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sternresearchgroup-my.sharepoint.com/personal/mike_pring_erg_com/Documents/Documents/EPA Oil and Gas Tool 2022/Blowdowns 2022 Inventory/"/>
    </mc:Choice>
  </mc:AlternateContent>
  <xr:revisionPtr revIDLastSave="24" documentId="8_{81E9E6AB-7E4A-4AE4-B934-69DA48093744}" xr6:coauthVersionLast="47" xr6:coauthVersionMax="47" xr10:uidLastSave="{14F9F326-80C6-439B-ABC9-30F72E9B5278}"/>
  <bookViews>
    <workbookView xWindow="28680" yWindow="360" windowWidth="25440" windowHeight="15270" tabRatio="743" xr2:uid="{00000000-000D-0000-FFFF-FFFF00000000}"/>
  </bookViews>
  <sheets>
    <sheet name="State Level VOC BTEX Emissions" sheetId="12" r:id="rId1"/>
    <sheet name="County Level VOC BTEX Emissions" sheetId="6" r:id="rId2"/>
    <sheet name="Basin Total Well Counts" sheetId="7" r:id="rId3"/>
    <sheet name="ghg__ef_w_blowdown_stacks_units" sheetId="1" r:id="rId4"/>
    <sheet name="Facility CH4 Emissions" sheetId="10" r:id="rId5"/>
    <sheet name="Basin Emissions" sheetId="11" r:id="rId6"/>
    <sheet name="FIPS Basin X-walk" sheetId="9" r:id="rId7"/>
    <sheet name="ghg__rlps_ghg_emitter_facilitie" sheetId="8" r:id="rId8"/>
    <sheet name="Tool Pneumatics CH4 VOC BTEX" sheetId="5" r:id="rId9"/>
  </sheets>
  <definedNames>
    <definedName name="_xlnm._FilterDatabase" localSheetId="1" hidden="1">'County Level VOC BTEX Emissions'!$B$1:$B$3227</definedName>
    <definedName name="_xlnm._FilterDatabase" localSheetId="4" hidden="1">'Facility CH4 Emissions'!$C$1:$C$1161</definedName>
    <definedName name="_xlnm._FilterDatabase" localSheetId="6" hidden="1">'FIPS Basin X-walk'!$B$1:$B$3224</definedName>
    <definedName name="_xlnm._FilterDatabase" localSheetId="3" hidden="1">ghg__ef_w_blowdown_stacks_units!$A$1:$N$3854</definedName>
    <definedName name="_xlnm._FilterDatabase" localSheetId="7" hidden="1">ghg__rlps_ghg_emitter_facilitie!$M$1:$M$7481</definedName>
    <definedName name="_xlnm._FilterDatabase" localSheetId="8" hidden="1">'Tool Pneumatics CH4 VOC BTEX'!$C$1:$C$3224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7" i="11" l="1"/>
  <c r="B75" i="11"/>
  <c r="B74" i="11"/>
  <c r="N2317" i="6"/>
  <c r="B70" i="11"/>
  <c r="B57" i="11"/>
  <c r="B46" i="11"/>
  <c r="N2932" i="6" s="1"/>
  <c r="B34" i="11"/>
  <c r="B22" i="11"/>
  <c r="B10" i="11"/>
  <c r="N3016" i="6" s="1"/>
  <c r="N2387" i="6"/>
  <c r="N2365" i="6"/>
  <c r="M3856" i="1"/>
  <c r="I3226" i="6"/>
  <c r="G3226" i="6"/>
  <c r="I3227" i="6" s="1"/>
  <c r="B63" i="11"/>
  <c r="B27" i="11"/>
  <c r="B3" i="11"/>
  <c r="P3021" i="6"/>
  <c r="L3021" i="6"/>
  <c r="K3021" i="6"/>
  <c r="P3020" i="6"/>
  <c r="L3020" i="6"/>
  <c r="M3020" i="6" s="1"/>
  <c r="K3020" i="6"/>
  <c r="P3019" i="6"/>
  <c r="L3019" i="6"/>
  <c r="K3019" i="6"/>
  <c r="P2390" i="6"/>
  <c r="L2390" i="6"/>
  <c r="K2390" i="6"/>
  <c r="P2389" i="6"/>
  <c r="L2389" i="6"/>
  <c r="M2389" i="6" s="1"/>
  <c r="K2389" i="6"/>
  <c r="P2388" i="6"/>
  <c r="L2388" i="6"/>
  <c r="K2388" i="6"/>
  <c r="P2387" i="6"/>
  <c r="L2387" i="6"/>
  <c r="K2387" i="6"/>
  <c r="P2386" i="6"/>
  <c r="L2386" i="6"/>
  <c r="M2386" i="6" s="1"/>
  <c r="K2386" i="6"/>
  <c r="P2385" i="6"/>
  <c r="L2385" i="6"/>
  <c r="K2385" i="6"/>
  <c r="P2384" i="6"/>
  <c r="L2384" i="6"/>
  <c r="K2384" i="6"/>
  <c r="P2383" i="6"/>
  <c r="L2383" i="6"/>
  <c r="M2383" i="6" s="1"/>
  <c r="K2383" i="6"/>
  <c r="P2382" i="6"/>
  <c r="L2382" i="6"/>
  <c r="K2382" i="6"/>
  <c r="P2381" i="6"/>
  <c r="K2381" i="6"/>
  <c r="P2380" i="6"/>
  <c r="K2380" i="6"/>
  <c r="P2379" i="6"/>
  <c r="K2379" i="6"/>
  <c r="P2378" i="6"/>
  <c r="K2378" i="6"/>
  <c r="P2377" i="6"/>
  <c r="K2377" i="6"/>
  <c r="P2376" i="6"/>
  <c r="K2376" i="6"/>
  <c r="P2375" i="6"/>
  <c r="K2375" i="6"/>
  <c r="P2374" i="6"/>
  <c r="K2374" i="6"/>
  <c r="P2373" i="6"/>
  <c r="K2373" i="6"/>
  <c r="P2372" i="6"/>
  <c r="K2372" i="6"/>
  <c r="P2371" i="6"/>
  <c r="K2371" i="6"/>
  <c r="P2370" i="6"/>
  <c r="K2370" i="6"/>
  <c r="P2369" i="6"/>
  <c r="K2369" i="6"/>
  <c r="P2368" i="6"/>
  <c r="K2368" i="6"/>
  <c r="P2367" i="6"/>
  <c r="K2367" i="6"/>
  <c r="P2366" i="6"/>
  <c r="K2366" i="6"/>
  <c r="P2365" i="6"/>
  <c r="K2365" i="6"/>
  <c r="P2364" i="6"/>
  <c r="K2364" i="6"/>
  <c r="P2363" i="6"/>
  <c r="K2363" i="6"/>
  <c r="P2362" i="6"/>
  <c r="K2362" i="6"/>
  <c r="P2361" i="6"/>
  <c r="K2361" i="6"/>
  <c r="P2360" i="6"/>
  <c r="K2360" i="6"/>
  <c r="P2359" i="6"/>
  <c r="K2359" i="6"/>
  <c r="P2358" i="6"/>
  <c r="K2358" i="6"/>
  <c r="P2357" i="6"/>
  <c r="K2357" i="6"/>
  <c r="P2356" i="6"/>
  <c r="K2356" i="6"/>
  <c r="P2355" i="6"/>
  <c r="K2355" i="6"/>
  <c r="P2354" i="6"/>
  <c r="K2354" i="6"/>
  <c r="P2353" i="6"/>
  <c r="K2353" i="6"/>
  <c r="P2352" i="6"/>
  <c r="K2352" i="6"/>
  <c r="P2351" i="6"/>
  <c r="K2351" i="6"/>
  <c r="P2350" i="6"/>
  <c r="K2350" i="6"/>
  <c r="P2349" i="6"/>
  <c r="K2349" i="6"/>
  <c r="P2348" i="6"/>
  <c r="K2348" i="6"/>
  <c r="P2347" i="6"/>
  <c r="K2347" i="6"/>
  <c r="P2346" i="6"/>
  <c r="K2346" i="6"/>
  <c r="P2345" i="6"/>
  <c r="K2345" i="6"/>
  <c r="P2344" i="6"/>
  <c r="K2344" i="6"/>
  <c r="P2343" i="6"/>
  <c r="K2343" i="6"/>
  <c r="P2342" i="6"/>
  <c r="K2342" i="6"/>
  <c r="P2341" i="6"/>
  <c r="K2341" i="6"/>
  <c r="P2340" i="6"/>
  <c r="K2340" i="6"/>
  <c r="P2339" i="6"/>
  <c r="K2339" i="6"/>
  <c r="P2338" i="6"/>
  <c r="K2338" i="6"/>
  <c r="P2337" i="6"/>
  <c r="K2337" i="6"/>
  <c r="P2336" i="6"/>
  <c r="K2336" i="6"/>
  <c r="P2335" i="6"/>
  <c r="K2335" i="6"/>
  <c r="P2334" i="6"/>
  <c r="K2334" i="6"/>
  <c r="P2333" i="6"/>
  <c r="K2333" i="6"/>
  <c r="P2332" i="6"/>
  <c r="K2332" i="6"/>
  <c r="P2331" i="6"/>
  <c r="K2331" i="6"/>
  <c r="P2330" i="6"/>
  <c r="K2330" i="6"/>
  <c r="P2329" i="6"/>
  <c r="K2329" i="6"/>
  <c r="P2328" i="6"/>
  <c r="K2328" i="6"/>
  <c r="P2327" i="6"/>
  <c r="K2327" i="6"/>
  <c r="P2326" i="6"/>
  <c r="K2326" i="6"/>
  <c r="P2325" i="6"/>
  <c r="K2325" i="6"/>
  <c r="P2324" i="6"/>
  <c r="K2324" i="6"/>
  <c r="P2323" i="6"/>
  <c r="K2323" i="6"/>
  <c r="P2322" i="6"/>
  <c r="K2322" i="6"/>
  <c r="P2321" i="6"/>
  <c r="K2321" i="6"/>
  <c r="P2320" i="6"/>
  <c r="K2320" i="6"/>
  <c r="P2319" i="6"/>
  <c r="K2319" i="6"/>
  <c r="P2318" i="6"/>
  <c r="K2318" i="6"/>
  <c r="P2317" i="6"/>
  <c r="K2317" i="6"/>
  <c r="P2316" i="6"/>
  <c r="K2316" i="6"/>
  <c r="P2315" i="6"/>
  <c r="K2315" i="6"/>
  <c r="P2314" i="6"/>
  <c r="K2314" i="6"/>
  <c r="P2313" i="6"/>
  <c r="K2313" i="6"/>
  <c r="P3224" i="6"/>
  <c r="K3224" i="6"/>
  <c r="P3223" i="6"/>
  <c r="K3223" i="6"/>
  <c r="P3222" i="6"/>
  <c r="K3222" i="6"/>
  <c r="P3221" i="6"/>
  <c r="K3221" i="6"/>
  <c r="P3220" i="6"/>
  <c r="K3220" i="6"/>
  <c r="P3219" i="6"/>
  <c r="K3219" i="6"/>
  <c r="P3218" i="6"/>
  <c r="K3218" i="6"/>
  <c r="P3217" i="6"/>
  <c r="K3217" i="6"/>
  <c r="P3216" i="6"/>
  <c r="K3216" i="6"/>
  <c r="P3215" i="6"/>
  <c r="K3215" i="6"/>
  <c r="P3214" i="6"/>
  <c r="K3214" i="6"/>
  <c r="P3213" i="6"/>
  <c r="K3213" i="6"/>
  <c r="P3212" i="6"/>
  <c r="K3212" i="6"/>
  <c r="P3211" i="6"/>
  <c r="K3211" i="6"/>
  <c r="P3210" i="6"/>
  <c r="K3210" i="6"/>
  <c r="P3209" i="6"/>
  <c r="K3209" i="6"/>
  <c r="P3208" i="6"/>
  <c r="K3208" i="6"/>
  <c r="P3207" i="6"/>
  <c r="K3207" i="6"/>
  <c r="P3206" i="6"/>
  <c r="K3206" i="6"/>
  <c r="P3205" i="6"/>
  <c r="K3205" i="6"/>
  <c r="P3204" i="6"/>
  <c r="K3204" i="6"/>
  <c r="P3203" i="6"/>
  <c r="K3203" i="6"/>
  <c r="P3202" i="6"/>
  <c r="K3202" i="6"/>
  <c r="P3146" i="6"/>
  <c r="K3146" i="6"/>
  <c r="P3145" i="6"/>
  <c r="K3145" i="6"/>
  <c r="P3144" i="6"/>
  <c r="K3144" i="6"/>
  <c r="P3143" i="6"/>
  <c r="K3143" i="6"/>
  <c r="P3142" i="6"/>
  <c r="K3142" i="6"/>
  <c r="P3141" i="6"/>
  <c r="K3141" i="6"/>
  <c r="P3140" i="6"/>
  <c r="K3140" i="6"/>
  <c r="P3139" i="6"/>
  <c r="K3139" i="6"/>
  <c r="P3138" i="6"/>
  <c r="K3138" i="6"/>
  <c r="P3137" i="6"/>
  <c r="K3137" i="6"/>
  <c r="P3136" i="6"/>
  <c r="K3136" i="6"/>
  <c r="P3135" i="6"/>
  <c r="K3135" i="6"/>
  <c r="P3134" i="6"/>
  <c r="K3134" i="6"/>
  <c r="P3133" i="6"/>
  <c r="K3133" i="6"/>
  <c r="P3132" i="6"/>
  <c r="K3132" i="6"/>
  <c r="P3131" i="6"/>
  <c r="K3131" i="6"/>
  <c r="P3130" i="6"/>
  <c r="K3130" i="6"/>
  <c r="P3129" i="6"/>
  <c r="K3129" i="6"/>
  <c r="P3128" i="6"/>
  <c r="K3128" i="6"/>
  <c r="P3127" i="6"/>
  <c r="K3127" i="6"/>
  <c r="P3126" i="6"/>
  <c r="K3126" i="6"/>
  <c r="P3125" i="6"/>
  <c r="K3125" i="6"/>
  <c r="P3124" i="6"/>
  <c r="K3124" i="6"/>
  <c r="P3123" i="6"/>
  <c r="K3123" i="6"/>
  <c r="P3122" i="6"/>
  <c r="K3122" i="6"/>
  <c r="P3121" i="6"/>
  <c r="K3121" i="6"/>
  <c r="P3120" i="6"/>
  <c r="K3120" i="6"/>
  <c r="P3119" i="6"/>
  <c r="K3119" i="6"/>
  <c r="P3118" i="6"/>
  <c r="K3118" i="6"/>
  <c r="P3117" i="6"/>
  <c r="K3117" i="6"/>
  <c r="P3116" i="6"/>
  <c r="K3116" i="6"/>
  <c r="P3115" i="6"/>
  <c r="K3115" i="6"/>
  <c r="P3114" i="6"/>
  <c r="K3114" i="6"/>
  <c r="P3113" i="6"/>
  <c r="K3113" i="6"/>
  <c r="P3112" i="6"/>
  <c r="K3112" i="6"/>
  <c r="P3111" i="6"/>
  <c r="K3111" i="6"/>
  <c r="P3110" i="6"/>
  <c r="K3110" i="6"/>
  <c r="P3109" i="6"/>
  <c r="K3109" i="6"/>
  <c r="P3108" i="6"/>
  <c r="K3108" i="6"/>
  <c r="P3107" i="6"/>
  <c r="K3107" i="6"/>
  <c r="P3106" i="6"/>
  <c r="K3106" i="6"/>
  <c r="P3105" i="6"/>
  <c r="K3105" i="6"/>
  <c r="P3104" i="6"/>
  <c r="K3104" i="6"/>
  <c r="P3103" i="6"/>
  <c r="K3103" i="6"/>
  <c r="P3102" i="6"/>
  <c r="K3102" i="6"/>
  <c r="P3101" i="6"/>
  <c r="K3101" i="6"/>
  <c r="P3100" i="6"/>
  <c r="K3100" i="6"/>
  <c r="P3099" i="6"/>
  <c r="K3099" i="6"/>
  <c r="P3098" i="6"/>
  <c r="K3098" i="6"/>
  <c r="P3097" i="6"/>
  <c r="K3097" i="6"/>
  <c r="P3096" i="6"/>
  <c r="K3096" i="6"/>
  <c r="P3095" i="6"/>
  <c r="K3095" i="6"/>
  <c r="P3094" i="6"/>
  <c r="K3094" i="6"/>
  <c r="P3093" i="6"/>
  <c r="K3093" i="6"/>
  <c r="P3092" i="6"/>
  <c r="K3092" i="6"/>
  <c r="P3091" i="6"/>
  <c r="K3091" i="6"/>
  <c r="P3090" i="6"/>
  <c r="K3090" i="6"/>
  <c r="P3089" i="6"/>
  <c r="K3089" i="6"/>
  <c r="P3088" i="6"/>
  <c r="K3088" i="6"/>
  <c r="P3087" i="6"/>
  <c r="K3087" i="6"/>
  <c r="P3086" i="6"/>
  <c r="K3086" i="6"/>
  <c r="P3085" i="6"/>
  <c r="K3085" i="6"/>
  <c r="P3084" i="6"/>
  <c r="K3084" i="6"/>
  <c r="P3083" i="6"/>
  <c r="K3083" i="6"/>
  <c r="P3082" i="6"/>
  <c r="K3082" i="6"/>
  <c r="P3081" i="6"/>
  <c r="K3081" i="6"/>
  <c r="P3080" i="6"/>
  <c r="K3080" i="6"/>
  <c r="P3079" i="6"/>
  <c r="K3079" i="6"/>
  <c r="P3078" i="6"/>
  <c r="K3078" i="6"/>
  <c r="P3077" i="6"/>
  <c r="K3077" i="6"/>
  <c r="P3076" i="6"/>
  <c r="K3076" i="6"/>
  <c r="P3075" i="6"/>
  <c r="K3075" i="6"/>
  <c r="P3201" i="6"/>
  <c r="K3201" i="6"/>
  <c r="P3200" i="6"/>
  <c r="K3200" i="6"/>
  <c r="P3199" i="6"/>
  <c r="K3199" i="6"/>
  <c r="P3198" i="6"/>
  <c r="K3198" i="6"/>
  <c r="P3197" i="6"/>
  <c r="K3197" i="6"/>
  <c r="P3196" i="6"/>
  <c r="K3196" i="6"/>
  <c r="P3195" i="6"/>
  <c r="K3195" i="6"/>
  <c r="P3194" i="6"/>
  <c r="K3194" i="6"/>
  <c r="P3193" i="6"/>
  <c r="K3193" i="6"/>
  <c r="P3192" i="6"/>
  <c r="K3192" i="6"/>
  <c r="P3191" i="6"/>
  <c r="K3191" i="6"/>
  <c r="P3190" i="6"/>
  <c r="K3190" i="6"/>
  <c r="P3189" i="6"/>
  <c r="K3189" i="6"/>
  <c r="P3188" i="6"/>
  <c r="K3188" i="6"/>
  <c r="P3187" i="6"/>
  <c r="K3187" i="6"/>
  <c r="P3186" i="6"/>
  <c r="K3186" i="6"/>
  <c r="P3185" i="6"/>
  <c r="K3185" i="6"/>
  <c r="P3184" i="6"/>
  <c r="K3184" i="6"/>
  <c r="P3183" i="6"/>
  <c r="K3183" i="6"/>
  <c r="P3182" i="6"/>
  <c r="K3182" i="6"/>
  <c r="P3181" i="6"/>
  <c r="K3181" i="6"/>
  <c r="P3180" i="6"/>
  <c r="K3180" i="6"/>
  <c r="P3179" i="6"/>
  <c r="K3179" i="6"/>
  <c r="P3178" i="6"/>
  <c r="K3178" i="6"/>
  <c r="P3177" i="6"/>
  <c r="K3177" i="6"/>
  <c r="P3176" i="6"/>
  <c r="K3176" i="6"/>
  <c r="P3175" i="6"/>
  <c r="K3175" i="6"/>
  <c r="P3174" i="6"/>
  <c r="K3174" i="6"/>
  <c r="P3173" i="6"/>
  <c r="K3173" i="6"/>
  <c r="P3172" i="6"/>
  <c r="K3172" i="6"/>
  <c r="P3171" i="6"/>
  <c r="K3171" i="6"/>
  <c r="P3170" i="6"/>
  <c r="K3170" i="6"/>
  <c r="P3169" i="6"/>
  <c r="K3169" i="6"/>
  <c r="P3168" i="6"/>
  <c r="K3168" i="6"/>
  <c r="P3167" i="6"/>
  <c r="K3167" i="6"/>
  <c r="P3166" i="6"/>
  <c r="K3166" i="6"/>
  <c r="P3165" i="6"/>
  <c r="K3165" i="6"/>
  <c r="P3164" i="6"/>
  <c r="K3164" i="6"/>
  <c r="P3163" i="6"/>
  <c r="K3163" i="6"/>
  <c r="P3162" i="6"/>
  <c r="K3162" i="6"/>
  <c r="P3161" i="6"/>
  <c r="K3161" i="6"/>
  <c r="P3160" i="6"/>
  <c r="K3160" i="6"/>
  <c r="P3159" i="6"/>
  <c r="K3159" i="6"/>
  <c r="P3158" i="6"/>
  <c r="K3158" i="6"/>
  <c r="P3157" i="6"/>
  <c r="K3157" i="6"/>
  <c r="P3156" i="6"/>
  <c r="K3156" i="6"/>
  <c r="P3155" i="6"/>
  <c r="K3155" i="6"/>
  <c r="P3154" i="6"/>
  <c r="K3154" i="6"/>
  <c r="P3153" i="6"/>
  <c r="K3153" i="6"/>
  <c r="P3152" i="6"/>
  <c r="K3152" i="6"/>
  <c r="P3151" i="6"/>
  <c r="K3151" i="6"/>
  <c r="P3150" i="6"/>
  <c r="K3150" i="6"/>
  <c r="P3149" i="6"/>
  <c r="K3149" i="6"/>
  <c r="P3148" i="6"/>
  <c r="K3148" i="6"/>
  <c r="P3147" i="6"/>
  <c r="K3147" i="6"/>
  <c r="P3074" i="6"/>
  <c r="K3074" i="6"/>
  <c r="P3073" i="6"/>
  <c r="K3073" i="6"/>
  <c r="P3072" i="6"/>
  <c r="K3072" i="6"/>
  <c r="P3071" i="6"/>
  <c r="K3071" i="6"/>
  <c r="P3070" i="6"/>
  <c r="K3070" i="6"/>
  <c r="P3069" i="6"/>
  <c r="K3069" i="6"/>
  <c r="P3068" i="6"/>
  <c r="K3068" i="6"/>
  <c r="P3067" i="6"/>
  <c r="K3067" i="6"/>
  <c r="P3066" i="6"/>
  <c r="K3066" i="6"/>
  <c r="P3065" i="6"/>
  <c r="K3065" i="6"/>
  <c r="P3064" i="6"/>
  <c r="K3064" i="6"/>
  <c r="P3063" i="6"/>
  <c r="K3063" i="6"/>
  <c r="P3062" i="6"/>
  <c r="K3062" i="6"/>
  <c r="P3061" i="6"/>
  <c r="K3061" i="6"/>
  <c r="P3060" i="6"/>
  <c r="K3060" i="6"/>
  <c r="P3059" i="6"/>
  <c r="K3059" i="6"/>
  <c r="P3058" i="6"/>
  <c r="K3058" i="6"/>
  <c r="P3057" i="6"/>
  <c r="K3057" i="6"/>
  <c r="P3056" i="6"/>
  <c r="K3056" i="6"/>
  <c r="P3055" i="6"/>
  <c r="K3055" i="6"/>
  <c r="P3054" i="6"/>
  <c r="K3054" i="6"/>
  <c r="P3053" i="6"/>
  <c r="K3053" i="6"/>
  <c r="P3052" i="6"/>
  <c r="K3052" i="6"/>
  <c r="P3051" i="6"/>
  <c r="K3051" i="6"/>
  <c r="P3050" i="6"/>
  <c r="K3050" i="6"/>
  <c r="P3049" i="6"/>
  <c r="K3049" i="6"/>
  <c r="P3048" i="6"/>
  <c r="K3048" i="6"/>
  <c r="P3047" i="6"/>
  <c r="K3047" i="6"/>
  <c r="P3046" i="6"/>
  <c r="K3046" i="6"/>
  <c r="P3045" i="6"/>
  <c r="K3045" i="6"/>
  <c r="P3044" i="6"/>
  <c r="K3044" i="6"/>
  <c r="P3043" i="6"/>
  <c r="K3043" i="6"/>
  <c r="P3042" i="6"/>
  <c r="K3042" i="6"/>
  <c r="P3041" i="6"/>
  <c r="K3041" i="6"/>
  <c r="P3040" i="6"/>
  <c r="K3040" i="6"/>
  <c r="P3039" i="6"/>
  <c r="K3039" i="6"/>
  <c r="P3038" i="6"/>
  <c r="K3038" i="6"/>
  <c r="P3037" i="6"/>
  <c r="K3037" i="6"/>
  <c r="P3036" i="6"/>
  <c r="K3036" i="6"/>
  <c r="P3018" i="6"/>
  <c r="K3018" i="6"/>
  <c r="P3017" i="6"/>
  <c r="K3017" i="6"/>
  <c r="P3016" i="6"/>
  <c r="K3016" i="6"/>
  <c r="P3015" i="6"/>
  <c r="K3015" i="6"/>
  <c r="P3014" i="6"/>
  <c r="K3014" i="6"/>
  <c r="P3013" i="6"/>
  <c r="K3013" i="6"/>
  <c r="P3012" i="6"/>
  <c r="K3012" i="6"/>
  <c r="P3011" i="6"/>
  <c r="K3011" i="6"/>
  <c r="P3010" i="6"/>
  <c r="K3010" i="6"/>
  <c r="P3009" i="6"/>
  <c r="K3009" i="6"/>
  <c r="P3008" i="6"/>
  <c r="K3008" i="6"/>
  <c r="P3007" i="6"/>
  <c r="K3007" i="6"/>
  <c r="P3006" i="6"/>
  <c r="K3006" i="6"/>
  <c r="P3005" i="6"/>
  <c r="K3005" i="6"/>
  <c r="P3004" i="6"/>
  <c r="K3004" i="6"/>
  <c r="P3003" i="6"/>
  <c r="K3003" i="6"/>
  <c r="P3002" i="6"/>
  <c r="K3002" i="6"/>
  <c r="P3001" i="6"/>
  <c r="K3001" i="6"/>
  <c r="P3000" i="6"/>
  <c r="K3000" i="6"/>
  <c r="P2999" i="6"/>
  <c r="K2999" i="6"/>
  <c r="P2998" i="6"/>
  <c r="K2998" i="6"/>
  <c r="P2997" i="6"/>
  <c r="K2997" i="6"/>
  <c r="P2996" i="6"/>
  <c r="K2996" i="6"/>
  <c r="P2995" i="6"/>
  <c r="K2995" i="6"/>
  <c r="P2994" i="6"/>
  <c r="K2994" i="6"/>
  <c r="P2993" i="6"/>
  <c r="K2993" i="6"/>
  <c r="P2992" i="6"/>
  <c r="K2992" i="6"/>
  <c r="P2991" i="6"/>
  <c r="K2991" i="6"/>
  <c r="P2990" i="6"/>
  <c r="K2990" i="6"/>
  <c r="P2989" i="6"/>
  <c r="K2989" i="6"/>
  <c r="P2988" i="6"/>
  <c r="K2988" i="6"/>
  <c r="P2987" i="6"/>
  <c r="K2987" i="6"/>
  <c r="P2986" i="6"/>
  <c r="K2986" i="6"/>
  <c r="P2985" i="6"/>
  <c r="K2985" i="6"/>
  <c r="P2984" i="6"/>
  <c r="K2984" i="6"/>
  <c r="P2983" i="6"/>
  <c r="K2983" i="6"/>
  <c r="P2982" i="6"/>
  <c r="K2982" i="6"/>
  <c r="P2981" i="6"/>
  <c r="K2981" i="6"/>
  <c r="P2980" i="6"/>
  <c r="K2980" i="6"/>
  <c r="P2979" i="6"/>
  <c r="K2979" i="6"/>
  <c r="P2978" i="6"/>
  <c r="K2978" i="6"/>
  <c r="P2977" i="6"/>
  <c r="K2977" i="6"/>
  <c r="P2976" i="6"/>
  <c r="K2976" i="6"/>
  <c r="P2975" i="6"/>
  <c r="K2975" i="6"/>
  <c r="P2974" i="6"/>
  <c r="K2974" i="6"/>
  <c r="P2973" i="6"/>
  <c r="K2973" i="6"/>
  <c r="P2972" i="6"/>
  <c r="K2972" i="6"/>
  <c r="P2971" i="6"/>
  <c r="K2971" i="6"/>
  <c r="P2970" i="6"/>
  <c r="K2970" i="6"/>
  <c r="P2969" i="6"/>
  <c r="K2969" i="6"/>
  <c r="P2968" i="6"/>
  <c r="K2968" i="6"/>
  <c r="P2967" i="6"/>
  <c r="K2967" i="6"/>
  <c r="P2966" i="6"/>
  <c r="K2966" i="6"/>
  <c r="P2965" i="6"/>
  <c r="K2965" i="6"/>
  <c r="P2964" i="6"/>
  <c r="K2964" i="6"/>
  <c r="P2963" i="6"/>
  <c r="K2963" i="6"/>
  <c r="P2962" i="6"/>
  <c r="K2962" i="6"/>
  <c r="P2961" i="6"/>
  <c r="K2961" i="6"/>
  <c r="P2960" i="6"/>
  <c r="K2960" i="6"/>
  <c r="P2959" i="6"/>
  <c r="K2959" i="6"/>
  <c r="P2958" i="6"/>
  <c r="K2958" i="6"/>
  <c r="P2957" i="6"/>
  <c r="K2957" i="6"/>
  <c r="P2956" i="6"/>
  <c r="K2956" i="6"/>
  <c r="P2955" i="6"/>
  <c r="K2955" i="6"/>
  <c r="P2954" i="6"/>
  <c r="K2954" i="6"/>
  <c r="P2953" i="6"/>
  <c r="K2953" i="6"/>
  <c r="P2952" i="6"/>
  <c r="K2952" i="6"/>
  <c r="P2951" i="6"/>
  <c r="K2951" i="6"/>
  <c r="P2950" i="6"/>
  <c r="K2950" i="6"/>
  <c r="P2949" i="6"/>
  <c r="K2949" i="6"/>
  <c r="P2948" i="6"/>
  <c r="K2948" i="6"/>
  <c r="P2947" i="6"/>
  <c r="K2947" i="6"/>
  <c r="P2946" i="6"/>
  <c r="K2946" i="6"/>
  <c r="P2945" i="6"/>
  <c r="K2945" i="6"/>
  <c r="P2944" i="6"/>
  <c r="K2944" i="6"/>
  <c r="P2943" i="6"/>
  <c r="K2943" i="6"/>
  <c r="P2942" i="6"/>
  <c r="K2942" i="6"/>
  <c r="P2941" i="6"/>
  <c r="K2941" i="6"/>
  <c r="P2940" i="6"/>
  <c r="K2940" i="6"/>
  <c r="P2939" i="6"/>
  <c r="K2939" i="6"/>
  <c r="P2938" i="6"/>
  <c r="K2938" i="6"/>
  <c r="P2937" i="6"/>
  <c r="K2937" i="6"/>
  <c r="P2936" i="6"/>
  <c r="K2936" i="6"/>
  <c r="P2935" i="6"/>
  <c r="K2935" i="6"/>
  <c r="P2934" i="6"/>
  <c r="K2934" i="6"/>
  <c r="P2933" i="6"/>
  <c r="K2933" i="6"/>
  <c r="P2932" i="6"/>
  <c r="K2932" i="6"/>
  <c r="P2931" i="6"/>
  <c r="K2931" i="6"/>
  <c r="P2930" i="6"/>
  <c r="K2930" i="6"/>
  <c r="P2929" i="6"/>
  <c r="K2929" i="6"/>
  <c r="P2928" i="6"/>
  <c r="K2928" i="6"/>
  <c r="P2927" i="6"/>
  <c r="K2927" i="6"/>
  <c r="P2926" i="6"/>
  <c r="K2926" i="6"/>
  <c r="P2925" i="6"/>
  <c r="K2925" i="6"/>
  <c r="P2924" i="6"/>
  <c r="K2924" i="6"/>
  <c r="P2923" i="6"/>
  <c r="K2923" i="6"/>
  <c r="P2922" i="6"/>
  <c r="K2922" i="6"/>
  <c r="P2921" i="6"/>
  <c r="K2921" i="6"/>
  <c r="P2920" i="6"/>
  <c r="K2920" i="6"/>
  <c r="P2919" i="6"/>
  <c r="K2919" i="6"/>
  <c r="P2918" i="6"/>
  <c r="K2918" i="6"/>
  <c r="P2917" i="6"/>
  <c r="K2917" i="6"/>
  <c r="P2916" i="6"/>
  <c r="K2916" i="6"/>
  <c r="P2915" i="6"/>
  <c r="K2915" i="6"/>
  <c r="P2914" i="6"/>
  <c r="K2914" i="6"/>
  <c r="P2913" i="6"/>
  <c r="K2913" i="6"/>
  <c r="P2912" i="6"/>
  <c r="K2912" i="6"/>
  <c r="P2911" i="6"/>
  <c r="K2911" i="6"/>
  <c r="P2910" i="6"/>
  <c r="K2910" i="6"/>
  <c r="P2909" i="6"/>
  <c r="K2909" i="6"/>
  <c r="P2908" i="6"/>
  <c r="K2908" i="6"/>
  <c r="P2907" i="6"/>
  <c r="K2907" i="6"/>
  <c r="P2906" i="6"/>
  <c r="K2906" i="6"/>
  <c r="P2905" i="6"/>
  <c r="K2905" i="6"/>
  <c r="P2904" i="6"/>
  <c r="K2904" i="6"/>
  <c r="P2903" i="6"/>
  <c r="K2903" i="6"/>
  <c r="P2902" i="6"/>
  <c r="K2902" i="6"/>
  <c r="P2901" i="6"/>
  <c r="K2901" i="6"/>
  <c r="P2900" i="6"/>
  <c r="K2900" i="6"/>
  <c r="P2899" i="6"/>
  <c r="K2899" i="6"/>
  <c r="P2898" i="6"/>
  <c r="K2898" i="6"/>
  <c r="P2897" i="6"/>
  <c r="K2897" i="6"/>
  <c r="P2896" i="6"/>
  <c r="K2896" i="6"/>
  <c r="P2895" i="6"/>
  <c r="K2895" i="6"/>
  <c r="P2894" i="6"/>
  <c r="K2894" i="6"/>
  <c r="P2893" i="6"/>
  <c r="K2893" i="6"/>
  <c r="P2892" i="6"/>
  <c r="K2892" i="6"/>
  <c r="P2891" i="6"/>
  <c r="K2891" i="6"/>
  <c r="P2890" i="6"/>
  <c r="K2890" i="6"/>
  <c r="P2889" i="6"/>
  <c r="K2889" i="6"/>
  <c r="P2888" i="6"/>
  <c r="K2888" i="6"/>
  <c r="P2887" i="6"/>
  <c r="K2887" i="6"/>
  <c r="P2886" i="6"/>
  <c r="K2886" i="6"/>
  <c r="P3035" i="6"/>
  <c r="K3035" i="6"/>
  <c r="P3034" i="6"/>
  <c r="K3034" i="6"/>
  <c r="P3033" i="6"/>
  <c r="K3033" i="6"/>
  <c r="P3032" i="6"/>
  <c r="K3032" i="6"/>
  <c r="P3031" i="6"/>
  <c r="K3031" i="6"/>
  <c r="P3030" i="6"/>
  <c r="K3030" i="6"/>
  <c r="P3029" i="6"/>
  <c r="K3029" i="6"/>
  <c r="P3028" i="6"/>
  <c r="K3028" i="6"/>
  <c r="P3027" i="6"/>
  <c r="K3027" i="6"/>
  <c r="P3026" i="6"/>
  <c r="K3026" i="6"/>
  <c r="P3025" i="6"/>
  <c r="K3025" i="6"/>
  <c r="P3024" i="6"/>
  <c r="K3024" i="6"/>
  <c r="P3023" i="6"/>
  <c r="K3023" i="6"/>
  <c r="P3022" i="6"/>
  <c r="K3022" i="6"/>
  <c r="P2885" i="6"/>
  <c r="K2885" i="6"/>
  <c r="P2884" i="6"/>
  <c r="K2884" i="6"/>
  <c r="P2883" i="6"/>
  <c r="K2883" i="6"/>
  <c r="P2882" i="6"/>
  <c r="K2882" i="6"/>
  <c r="P2881" i="6"/>
  <c r="K2881" i="6"/>
  <c r="P2880" i="6"/>
  <c r="K2880" i="6"/>
  <c r="P2879" i="6"/>
  <c r="K2879" i="6"/>
  <c r="P2878" i="6"/>
  <c r="K2878" i="6"/>
  <c r="P2877" i="6"/>
  <c r="K2877" i="6"/>
  <c r="P2876" i="6"/>
  <c r="K2876" i="6"/>
  <c r="P2875" i="6"/>
  <c r="K2875" i="6"/>
  <c r="P2874" i="6"/>
  <c r="K2874" i="6"/>
  <c r="P2873" i="6"/>
  <c r="K2873" i="6"/>
  <c r="P2872" i="6"/>
  <c r="K2872" i="6"/>
  <c r="P2871" i="6"/>
  <c r="K2871" i="6"/>
  <c r="P2870" i="6"/>
  <c r="K2870" i="6"/>
  <c r="P2869" i="6"/>
  <c r="K2869" i="6"/>
  <c r="P2868" i="6"/>
  <c r="K2868" i="6"/>
  <c r="P2867" i="6"/>
  <c r="K2867" i="6"/>
  <c r="P2866" i="6"/>
  <c r="K2866" i="6"/>
  <c r="P2865" i="6"/>
  <c r="K2865" i="6"/>
  <c r="P2864" i="6"/>
  <c r="K2864" i="6"/>
  <c r="P2863" i="6"/>
  <c r="K2863" i="6"/>
  <c r="P2862" i="6"/>
  <c r="K2862" i="6"/>
  <c r="P2861" i="6"/>
  <c r="K2861" i="6"/>
  <c r="P2860" i="6"/>
  <c r="K2860" i="6"/>
  <c r="P2859" i="6"/>
  <c r="K2859" i="6"/>
  <c r="P2858" i="6"/>
  <c r="K2858" i="6"/>
  <c r="P2857" i="6"/>
  <c r="K2857" i="6"/>
  <c r="P2856" i="6"/>
  <c r="K2856" i="6"/>
  <c r="P2855" i="6"/>
  <c r="K2855" i="6"/>
  <c r="P2854" i="6"/>
  <c r="K2854" i="6"/>
  <c r="P2853" i="6"/>
  <c r="K2853" i="6"/>
  <c r="P2852" i="6"/>
  <c r="K2852" i="6"/>
  <c r="P2851" i="6"/>
  <c r="K2851" i="6"/>
  <c r="P2850" i="6"/>
  <c r="K2850" i="6"/>
  <c r="P2849" i="6"/>
  <c r="K2849" i="6"/>
  <c r="P2848" i="6"/>
  <c r="K2848" i="6"/>
  <c r="P2847" i="6"/>
  <c r="K2847" i="6"/>
  <c r="P2846" i="6"/>
  <c r="K2846" i="6"/>
  <c r="P2845" i="6"/>
  <c r="K2845" i="6"/>
  <c r="P2844" i="6"/>
  <c r="K2844" i="6"/>
  <c r="P2843" i="6"/>
  <c r="K2843" i="6"/>
  <c r="P2842" i="6"/>
  <c r="K2842" i="6"/>
  <c r="P2841" i="6"/>
  <c r="K2841" i="6"/>
  <c r="P2840" i="6"/>
  <c r="K2840" i="6"/>
  <c r="P2839" i="6"/>
  <c r="K2839" i="6"/>
  <c r="P2838" i="6"/>
  <c r="K2838" i="6"/>
  <c r="P2837" i="6"/>
  <c r="K2837" i="6"/>
  <c r="P2836" i="6"/>
  <c r="K2836" i="6"/>
  <c r="P2835" i="6"/>
  <c r="K2835" i="6"/>
  <c r="P2834" i="6"/>
  <c r="K2834" i="6"/>
  <c r="P2833" i="6"/>
  <c r="K2833" i="6"/>
  <c r="P2832" i="6"/>
  <c r="K2832" i="6"/>
  <c r="P2831" i="6"/>
  <c r="K2831" i="6"/>
  <c r="P2830" i="6"/>
  <c r="K2830" i="6"/>
  <c r="P2829" i="6"/>
  <c r="K2829" i="6"/>
  <c r="P2828" i="6"/>
  <c r="K2828" i="6"/>
  <c r="P2827" i="6"/>
  <c r="K2827" i="6"/>
  <c r="P2826" i="6"/>
  <c r="K2826" i="6"/>
  <c r="P2825" i="6"/>
  <c r="K2825" i="6"/>
  <c r="P2824" i="6"/>
  <c r="K2824" i="6"/>
  <c r="P2823" i="6"/>
  <c r="K2823" i="6"/>
  <c r="P2822" i="6"/>
  <c r="K2822" i="6"/>
  <c r="P2821" i="6"/>
  <c r="K2821" i="6"/>
  <c r="P2820" i="6"/>
  <c r="K2820" i="6"/>
  <c r="P2819" i="6"/>
  <c r="K2819" i="6"/>
  <c r="P2818" i="6"/>
  <c r="K2818" i="6"/>
  <c r="P2817" i="6"/>
  <c r="K2817" i="6"/>
  <c r="P2816" i="6"/>
  <c r="K2816" i="6"/>
  <c r="P2815" i="6"/>
  <c r="K2815" i="6"/>
  <c r="P2814" i="6"/>
  <c r="K2814" i="6"/>
  <c r="P2813" i="6"/>
  <c r="K2813" i="6"/>
  <c r="P2812" i="6"/>
  <c r="K2812" i="6"/>
  <c r="P2811" i="6"/>
  <c r="K2811" i="6"/>
  <c r="P2810" i="6"/>
  <c r="K2810" i="6"/>
  <c r="P2809" i="6"/>
  <c r="K2809" i="6"/>
  <c r="P2808" i="6"/>
  <c r="K2808" i="6"/>
  <c r="P2807" i="6"/>
  <c r="K2807" i="6"/>
  <c r="P2806" i="6"/>
  <c r="K2806" i="6"/>
  <c r="P2805" i="6"/>
  <c r="K2805" i="6"/>
  <c r="P2804" i="6"/>
  <c r="K2804" i="6"/>
  <c r="P2803" i="6"/>
  <c r="K2803" i="6"/>
  <c r="P2802" i="6"/>
  <c r="K2802" i="6"/>
  <c r="P2801" i="6"/>
  <c r="K2801" i="6"/>
  <c r="P2800" i="6"/>
  <c r="K2800" i="6"/>
  <c r="P2799" i="6"/>
  <c r="K2799" i="6"/>
  <c r="P2798" i="6"/>
  <c r="K2798" i="6"/>
  <c r="P2797" i="6"/>
  <c r="K2797" i="6"/>
  <c r="P2796" i="6"/>
  <c r="K2796" i="6"/>
  <c r="P2795" i="6"/>
  <c r="K2795" i="6"/>
  <c r="P2794" i="6"/>
  <c r="K2794" i="6"/>
  <c r="P2793" i="6"/>
  <c r="K2793" i="6"/>
  <c r="P2792" i="6"/>
  <c r="K2792" i="6"/>
  <c r="P2791" i="6"/>
  <c r="K2791" i="6"/>
  <c r="P2790" i="6"/>
  <c r="K2790" i="6"/>
  <c r="P2789" i="6"/>
  <c r="K2789" i="6"/>
  <c r="P2788" i="6"/>
  <c r="K2788" i="6"/>
  <c r="P2787" i="6"/>
  <c r="K2787" i="6"/>
  <c r="P2786" i="6"/>
  <c r="K2786" i="6"/>
  <c r="P2785" i="6"/>
  <c r="K2785" i="6"/>
  <c r="P2784" i="6"/>
  <c r="K2784" i="6"/>
  <c r="P2783" i="6"/>
  <c r="K2783" i="6"/>
  <c r="P2782" i="6"/>
  <c r="K2782" i="6"/>
  <c r="P2781" i="6"/>
  <c r="K2781" i="6"/>
  <c r="P2780" i="6"/>
  <c r="K2780" i="6"/>
  <c r="B3899" i="8"/>
  <c r="B394" i="8"/>
  <c r="B3224" i="8"/>
  <c r="B4661" i="8"/>
  <c r="B7444" i="8"/>
  <c r="B4660" i="8"/>
  <c r="B1801" i="8"/>
  <c r="B1800" i="8"/>
  <c r="B4658" i="8"/>
  <c r="B4048" i="8"/>
  <c r="B4488" i="8"/>
  <c r="B7273" i="8"/>
  <c r="B7251" i="8"/>
  <c r="B106" i="8"/>
  <c r="B3221" i="8"/>
  <c r="B1357" i="8"/>
  <c r="B6708" i="8"/>
  <c r="B6655" i="8"/>
  <c r="B7018" i="8"/>
  <c r="B2355" i="8"/>
  <c r="B2354" i="8"/>
  <c r="B7101" i="8"/>
  <c r="B1765" i="8"/>
  <c r="B670" i="8"/>
  <c r="B105" i="8"/>
  <c r="B104" i="8"/>
  <c r="B6975" i="8"/>
  <c r="B256" i="8"/>
  <c r="B6796" i="8"/>
  <c r="B6795" i="8"/>
  <c r="B6880" i="8"/>
  <c r="B3146" i="8"/>
  <c r="B3721" i="8"/>
  <c r="B3630" i="8"/>
  <c r="B6612" i="8"/>
  <c r="B6245" i="8"/>
  <c r="B6611" i="8"/>
  <c r="B6244" i="8"/>
  <c r="B2305" i="8"/>
  <c r="B6743" i="8"/>
  <c r="B6742" i="8"/>
  <c r="B6741" i="8"/>
  <c r="B6740" i="8"/>
  <c r="B6739" i="8"/>
  <c r="B6738" i="8"/>
  <c r="B6737" i="8"/>
  <c r="B1050" i="8"/>
  <c r="B6736" i="8"/>
  <c r="B195" i="8"/>
  <c r="B194" i="8"/>
  <c r="B5075" i="8"/>
  <c r="B6735" i="8"/>
  <c r="B6734" i="8"/>
  <c r="B5074" i="8"/>
  <c r="B3717" i="8"/>
  <c r="B6007" i="8"/>
  <c r="B3810" i="8"/>
  <c r="B3809" i="8"/>
  <c r="B3808" i="8"/>
  <c r="B3124" i="8"/>
  <c r="B3807" i="8"/>
  <c r="B2319" i="8"/>
  <c r="B3935" i="8"/>
  <c r="B7307" i="8"/>
  <c r="B4656" i="8"/>
  <c r="B4655" i="8"/>
  <c r="B4654" i="8"/>
  <c r="B4653" i="8"/>
  <c r="B4652" i="8"/>
  <c r="B4651" i="8"/>
  <c r="B4650" i="8"/>
  <c r="B4649" i="8"/>
  <c r="B2211" i="8"/>
  <c r="B3474" i="8"/>
  <c r="B5396" i="8"/>
  <c r="B3045" i="8"/>
  <c r="B1194" i="8"/>
  <c r="B4262" i="8"/>
  <c r="B4261" i="8"/>
  <c r="B4758" i="8"/>
  <c r="B2417" i="8"/>
  <c r="B2646" i="8"/>
  <c r="B2645" i="8"/>
  <c r="B5073" i="8"/>
  <c r="B2086" i="8"/>
  <c r="B5631" i="8"/>
  <c r="B364" i="8"/>
  <c r="B6136" i="8"/>
  <c r="B7230" i="8"/>
  <c r="B4327" i="8"/>
  <c r="B6030" i="8"/>
  <c r="B2222" i="8"/>
  <c r="B712" i="8"/>
  <c r="B2343" i="8"/>
  <c r="B100" i="8"/>
  <c r="B6097" i="8"/>
  <c r="B6052" i="8"/>
  <c r="B5148" i="8"/>
  <c r="B1232" i="8"/>
  <c r="B1231" i="8"/>
  <c r="B1230" i="8"/>
  <c r="B4636" i="8"/>
  <c r="B434" i="8"/>
  <c r="B433" i="8"/>
  <c r="B6966" i="8"/>
  <c r="B432" i="8"/>
  <c r="B431" i="8"/>
  <c r="B430" i="8"/>
  <c r="B429" i="8"/>
  <c r="B5918" i="8"/>
  <c r="B5917" i="8"/>
  <c r="B5916" i="8"/>
  <c r="B5915" i="8"/>
  <c r="B5435" i="8"/>
  <c r="B1828" i="8"/>
  <c r="B1827" i="8"/>
  <c r="B3451" i="8"/>
  <c r="B4972" i="8"/>
  <c r="B4087" i="8"/>
  <c r="B5727" i="8"/>
  <c r="B6839" i="8"/>
  <c r="B5770" i="8"/>
  <c r="B6006" i="8"/>
  <c r="B1032" i="8"/>
  <c r="B7175" i="8"/>
  <c r="B1176" i="8"/>
  <c r="B1175" i="8"/>
  <c r="B5072" i="8"/>
  <c r="B6642" i="8"/>
  <c r="B1035" i="8"/>
  <c r="B1174" i="8"/>
  <c r="B1173" i="8"/>
  <c r="B330" i="8"/>
  <c r="B99" i="8"/>
  <c r="B5538" i="8"/>
  <c r="B4743" i="8"/>
  <c r="B5378" i="8"/>
  <c r="B5630" i="8"/>
  <c r="B5015" i="8"/>
  <c r="B283" i="8"/>
  <c r="B1581" i="8"/>
  <c r="B5688" i="8"/>
  <c r="B5687" i="8"/>
  <c r="B5686" i="8"/>
  <c r="B2644" i="8"/>
  <c r="B4231" i="8"/>
  <c r="B1695" i="8"/>
  <c r="B1694" i="8"/>
  <c r="B2336" i="8"/>
  <c r="B2333" i="8"/>
  <c r="B1561" i="8"/>
  <c r="B4539" i="8"/>
  <c r="B5685" i="8"/>
  <c r="B5684" i="8"/>
  <c r="B6281" i="8"/>
  <c r="B548" i="8"/>
  <c r="B5071" i="8"/>
  <c r="B5070" i="8"/>
  <c r="B5069" i="8"/>
  <c r="B5068" i="8"/>
  <c r="B5067" i="8"/>
  <c r="B5066" i="8"/>
  <c r="B5065" i="8"/>
  <c r="B5064" i="8"/>
  <c r="B5063" i="8"/>
  <c r="B5062" i="8"/>
  <c r="B5061" i="8"/>
  <c r="B7388" i="8"/>
  <c r="B5060" i="8"/>
  <c r="B3536" i="8"/>
  <c r="B5059" i="8"/>
  <c r="B5058" i="8"/>
  <c r="B5057" i="8"/>
  <c r="B5056" i="8"/>
  <c r="B5055" i="8"/>
  <c r="B6691" i="8"/>
  <c r="B5054" i="8"/>
  <c r="B5053" i="8"/>
  <c r="B1693" i="8"/>
  <c r="B5052" i="8"/>
  <c r="B5051" i="8"/>
  <c r="B5050" i="8"/>
  <c r="B5049" i="8"/>
  <c r="B5048" i="8"/>
  <c r="B5047" i="8"/>
  <c r="B5046" i="8"/>
  <c r="B5045" i="8"/>
  <c r="B5044" i="8"/>
  <c r="B5043" i="8"/>
  <c r="B5042" i="8"/>
  <c r="B1798" i="8"/>
  <c r="B5041" i="8"/>
  <c r="B2640" i="8"/>
  <c r="B5040" i="8"/>
  <c r="B1048" i="8"/>
  <c r="B6305" i="8"/>
  <c r="B3930" i="8"/>
  <c r="B54" i="8"/>
  <c r="B4878" i="8"/>
  <c r="B4877" i="8"/>
  <c r="B3326" i="8"/>
  <c r="B6808" i="8"/>
  <c r="B6005" i="8"/>
  <c r="B2639" i="8"/>
  <c r="B7082" i="8"/>
  <c r="B311" i="8"/>
  <c r="B3123" i="8"/>
  <c r="B3122" i="8"/>
  <c r="B4591" i="8"/>
  <c r="B97" i="8"/>
  <c r="B4047" i="8"/>
  <c r="B956" i="8"/>
  <c r="B7154" i="8"/>
  <c r="B4487" i="8"/>
  <c r="B4486" i="8"/>
  <c r="B4485" i="8"/>
  <c r="B4484" i="8"/>
  <c r="B4483" i="8"/>
  <c r="B4482" i="8"/>
  <c r="B4481" i="8"/>
  <c r="B4480" i="8"/>
  <c r="B4479" i="8"/>
  <c r="B4478" i="8"/>
  <c r="B4477" i="8"/>
  <c r="B4476" i="8"/>
  <c r="B4475" i="8"/>
  <c r="B4474" i="8"/>
  <c r="B4473" i="8"/>
  <c r="B4472" i="8"/>
  <c r="B4471" i="8"/>
  <c r="B3817" i="8"/>
  <c r="B4470" i="8"/>
  <c r="B4469" i="8"/>
  <c r="B4468" i="8"/>
  <c r="B4467" i="8"/>
  <c r="B4466" i="8"/>
  <c r="B4465" i="8"/>
  <c r="B4463" i="8"/>
  <c r="B4369" i="8"/>
  <c r="B3473" i="8"/>
  <c r="B7012" i="8"/>
  <c r="B1766" i="8"/>
  <c r="B1749" i="8"/>
  <c r="B1338" i="8"/>
  <c r="B3111" i="8"/>
  <c r="B1227" i="8"/>
  <c r="B1226" i="8"/>
  <c r="B1580" i="8"/>
  <c r="B3898" i="8"/>
  <c r="B5726" i="8"/>
  <c r="B3996" i="8"/>
  <c r="B7355" i="8"/>
  <c r="B2391" i="8"/>
  <c r="B3929" i="8"/>
  <c r="B2232" i="8"/>
  <c r="B1549" i="8"/>
  <c r="B5662" i="8"/>
  <c r="B6972" i="8"/>
  <c r="B65" i="8"/>
  <c r="B3061" i="8"/>
  <c r="B1692" i="8"/>
  <c r="B1252" i="8"/>
  <c r="B1892" i="8"/>
  <c r="B3848" i="8"/>
  <c r="B202" i="8"/>
  <c r="B666" i="8"/>
  <c r="B4647" i="8"/>
  <c r="B7316" i="8"/>
  <c r="B6333" i="8"/>
  <c r="B4335" i="8"/>
  <c r="B1833" i="8"/>
  <c r="B7335" i="8"/>
  <c r="B7334" i="8"/>
  <c r="B7333" i="8"/>
  <c r="B7332" i="8"/>
  <c r="B7331" i="8"/>
  <c r="B7330" i="8"/>
  <c r="B1207" i="8"/>
  <c r="B3405" i="8"/>
  <c r="B4334" i="8"/>
  <c r="B2637" i="8"/>
  <c r="B798" i="8"/>
  <c r="B4194" i="8"/>
  <c r="B3190" i="8"/>
  <c r="B3771" i="8"/>
  <c r="B4399" i="8"/>
  <c r="B2972" i="8"/>
  <c r="B1086" i="8"/>
  <c r="B7422" i="8"/>
  <c r="B1451" i="8"/>
  <c r="B2636" i="8"/>
  <c r="B1450" i="8"/>
  <c r="B1449" i="8"/>
  <c r="B1448" i="8"/>
  <c r="B2635" i="8"/>
  <c r="B2634" i="8"/>
  <c r="B6467" i="8"/>
  <c r="B2633" i="8"/>
  <c r="B2632" i="8"/>
  <c r="B2631" i="8"/>
  <c r="B2630" i="8"/>
  <c r="B2629" i="8"/>
  <c r="B2628" i="8"/>
  <c r="B2627" i="8"/>
  <c r="B2626" i="8"/>
  <c r="B2625" i="8"/>
  <c r="B2624" i="8"/>
  <c r="B2623" i="8"/>
  <c r="B2622" i="8"/>
  <c r="B2621" i="8"/>
  <c r="B2620" i="8"/>
  <c r="B2619" i="8"/>
  <c r="B2618" i="8"/>
  <c r="B2617" i="8"/>
  <c r="B2616" i="8"/>
  <c r="B2615" i="8"/>
  <c r="B2614" i="8"/>
  <c r="B2613" i="8"/>
  <c r="B2612" i="8"/>
  <c r="B2611" i="8"/>
  <c r="B2610" i="8"/>
  <c r="B2609" i="8"/>
  <c r="B2608" i="8"/>
  <c r="B1447" i="8"/>
  <c r="B2607" i="8"/>
  <c r="B2606" i="8"/>
  <c r="B2605" i="8"/>
  <c r="B2604" i="8"/>
  <c r="B2603" i="8"/>
  <c r="B2602" i="8"/>
  <c r="B2601" i="8"/>
  <c r="B2600" i="8"/>
  <c r="B4365" i="8"/>
  <c r="B2599" i="8"/>
  <c r="B7322" i="8"/>
  <c r="B1826" i="8"/>
  <c r="B5683" i="8"/>
  <c r="B2598" i="8"/>
  <c r="B2597" i="8"/>
  <c r="B2596" i="8"/>
  <c r="B2595" i="8"/>
  <c r="B2594" i="8"/>
  <c r="B2593" i="8"/>
  <c r="B2592" i="8"/>
  <c r="B4311" i="8"/>
  <c r="B2591" i="8"/>
  <c r="B2590" i="8"/>
  <c r="B2589" i="8"/>
  <c r="B1446" i="8"/>
  <c r="B2588" i="8"/>
  <c r="B2587" i="8"/>
  <c r="B2586" i="8"/>
  <c r="B6610" i="8"/>
  <c r="B2585" i="8"/>
  <c r="B6609" i="8"/>
  <c r="B1691" i="8"/>
  <c r="B2584" i="8"/>
  <c r="B2583" i="8"/>
  <c r="B1690" i="8"/>
  <c r="B1689" i="8"/>
  <c r="B2582" i="8"/>
  <c r="B2581" i="8"/>
  <c r="B2580" i="8"/>
  <c r="B2579" i="8"/>
  <c r="B2578" i="8"/>
  <c r="B2577" i="8"/>
  <c r="B2576" i="8"/>
  <c r="B23" i="8"/>
  <c r="B2575" i="8"/>
  <c r="B2574" i="8"/>
  <c r="B2573" i="8"/>
  <c r="B1688" i="8"/>
  <c r="B4598" i="8"/>
  <c r="B193" i="8"/>
  <c r="B425" i="8"/>
  <c r="B2572" i="8"/>
  <c r="B2571" i="8"/>
  <c r="B2570" i="8"/>
  <c r="B2569" i="8"/>
  <c r="B2568" i="8"/>
  <c r="B323" i="8"/>
  <c r="B2567" i="8"/>
  <c r="B2566" i="8"/>
  <c r="B2565" i="8"/>
  <c r="B2564" i="8"/>
  <c r="B2563" i="8"/>
  <c r="B2562" i="8"/>
  <c r="B2561" i="8"/>
  <c r="B2560" i="8"/>
  <c r="B2559" i="8"/>
  <c r="B2558" i="8"/>
  <c r="B2557" i="8"/>
  <c r="B2556" i="8"/>
  <c r="B2555" i="8"/>
  <c r="B6690" i="8"/>
  <c r="B2554" i="8"/>
  <c r="B4462" i="8"/>
  <c r="B2553" i="8"/>
  <c r="B2552" i="8"/>
  <c r="B2551" i="8"/>
  <c r="B2550" i="8"/>
  <c r="B2549" i="8"/>
  <c r="B2548" i="8"/>
  <c r="B6730" i="8"/>
  <c r="B6729" i="8"/>
  <c r="B1445" i="8"/>
  <c r="B3028" i="8"/>
  <c r="B6728" i="8"/>
  <c r="B2547" i="8"/>
  <c r="B2546" i="8"/>
  <c r="B2545" i="8"/>
  <c r="B2544" i="8"/>
  <c r="B2543" i="8"/>
  <c r="B2542" i="8"/>
  <c r="B2541" i="8"/>
  <c r="B1444" i="8"/>
  <c r="B424" i="8"/>
  <c r="B2540" i="8"/>
  <c r="B2539" i="8"/>
  <c r="B2538" i="8"/>
  <c r="B2537" i="8"/>
  <c r="B2536" i="8"/>
  <c r="B6004" i="8"/>
  <c r="B4461" i="8"/>
  <c r="B4460" i="8"/>
  <c r="B4459" i="8"/>
  <c r="B4458" i="8"/>
  <c r="B2397" i="8"/>
  <c r="B3770" i="8"/>
  <c r="B2865" i="8"/>
  <c r="B1797" i="8"/>
  <c r="B6135" i="8"/>
  <c r="B3732" i="8"/>
  <c r="B3101" i="8"/>
  <c r="B569" i="8"/>
  <c r="B4597" i="8"/>
  <c r="B2428" i="8"/>
  <c r="B1043" i="8"/>
  <c r="B7172" i="8"/>
  <c r="B6029" i="8"/>
  <c r="B1687" i="8"/>
  <c r="B5183" i="8"/>
  <c r="B1042" i="8"/>
  <c r="B6564" i="8"/>
  <c r="B6563" i="8"/>
  <c r="B1579" i="8"/>
  <c r="B1900" i="8"/>
  <c r="B1899" i="8"/>
  <c r="B6279" i="8"/>
  <c r="B6278" i="8"/>
  <c r="B6277" i="8"/>
  <c r="B6276" i="8"/>
  <c r="B6275" i="8"/>
  <c r="B6274" i="8"/>
  <c r="B6273" i="8"/>
  <c r="B6272" i="8"/>
  <c r="B816" i="8"/>
  <c r="B5215" i="8"/>
  <c r="B5214" i="8"/>
  <c r="B5213" i="8"/>
  <c r="B2270" i="8"/>
  <c r="B2209" i="8"/>
  <c r="B2532" i="8"/>
  <c r="B7453" i="8"/>
  <c r="B7171" i="8"/>
  <c r="B1171" i="8"/>
  <c r="B4086" i="8"/>
  <c r="B2380" i="8"/>
  <c r="B6608" i="8"/>
  <c r="B6607" i="8"/>
  <c r="B6606" i="8"/>
  <c r="B6605" i="8"/>
  <c r="B6727" i="8"/>
  <c r="B6604" i="8"/>
  <c r="B6603" i="8"/>
  <c r="B6602" i="8"/>
  <c r="B6726" i="8"/>
  <c r="B6601" i="8"/>
  <c r="B6600" i="8"/>
  <c r="B6599" i="8"/>
  <c r="B6725" i="8"/>
  <c r="B1686" i="8"/>
  <c r="B5037" i="8"/>
  <c r="B6598" i="8"/>
  <c r="B5036" i="8"/>
  <c r="B1685" i="8"/>
  <c r="B5310" i="8"/>
  <c r="B5309" i="8"/>
  <c r="B7153" i="8"/>
  <c r="B5432" i="8"/>
  <c r="B6002" i="8"/>
  <c r="B1225" i="8"/>
  <c r="B6001" i="8"/>
  <c r="B5999" i="8"/>
  <c r="B6452" i="8"/>
  <c r="B6451" i="8"/>
  <c r="B6848" i="8"/>
  <c r="B2117" i="8"/>
  <c r="B6870" i="8"/>
  <c r="B1976" i="8"/>
  <c r="B6538" i="8"/>
  <c r="B6513" i="8"/>
  <c r="B7237" i="8"/>
  <c r="B5035" i="8"/>
  <c r="B5034" i="8"/>
  <c r="B5033" i="8"/>
  <c r="B5032" i="8"/>
  <c r="B2941" i="8"/>
  <c r="B3738" i="8"/>
  <c r="B7236" i="8"/>
  <c r="B3606" i="8"/>
  <c r="B2531" i="8"/>
  <c r="B4907" i="8"/>
  <c r="B1755" i="8"/>
  <c r="B6438" i="8"/>
  <c r="B1684" i="8"/>
  <c r="B1683" i="8"/>
  <c r="B1682" i="8"/>
  <c r="B1681" i="8"/>
  <c r="B1680" i="8"/>
  <c r="B1679" i="8"/>
  <c r="B1678" i="8"/>
  <c r="B1677" i="8"/>
  <c r="B1676" i="8"/>
  <c r="B1675" i="8"/>
  <c r="B1674" i="8"/>
  <c r="B808" i="8"/>
  <c r="B1673" i="8"/>
  <c r="B1672" i="8"/>
  <c r="B1671" i="8"/>
  <c r="B1670" i="8"/>
  <c r="B3707" i="8"/>
  <c r="B1669" i="8"/>
  <c r="B1668" i="8"/>
  <c r="B1667" i="8"/>
  <c r="B1666" i="8"/>
  <c r="B1665" i="8"/>
  <c r="B1664" i="8"/>
  <c r="B2530" i="8"/>
  <c r="B1663" i="8"/>
  <c r="B1662" i="8"/>
  <c r="B1661" i="8"/>
  <c r="B1660" i="8"/>
  <c r="B1659" i="8"/>
  <c r="B1658" i="8"/>
  <c r="B1796" i="8"/>
  <c r="B1657" i="8"/>
  <c r="B1656" i="8"/>
  <c r="B1655" i="8"/>
  <c r="B1654" i="8"/>
  <c r="B1653" i="8"/>
  <c r="B1652" i="8"/>
  <c r="B1443" i="8"/>
  <c r="B391" i="8"/>
  <c r="B1651" i="8"/>
  <c r="B4038" i="8"/>
  <c r="B1322" i="8"/>
  <c r="B6117" i="8"/>
  <c r="B1442" i="8"/>
  <c r="B1441" i="8"/>
  <c r="B1440" i="8"/>
  <c r="B1649" i="8"/>
  <c r="B2389" i="8"/>
  <c r="B1439" i="8"/>
  <c r="B7360" i="8"/>
  <c r="B1438" i="8"/>
  <c r="B1437" i="8"/>
  <c r="B1436" i="8"/>
  <c r="B1435" i="8"/>
  <c r="B2528" i="8"/>
  <c r="B1434" i="8"/>
  <c r="B1433" i="8"/>
  <c r="B1432" i="8"/>
  <c r="B1431" i="8"/>
  <c r="B1430" i="8"/>
  <c r="B1429" i="8"/>
  <c r="B1428" i="8"/>
  <c r="B1427" i="8"/>
  <c r="B1426" i="8"/>
  <c r="B1425" i="8"/>
  <c r="B1424" i="8"/>
  <c r="B1423" i="8"/>
  <c r="B2527" i="8"/>
  <c r="B1422" i="8"/>
  <c r="B1421" i="8"/>
  <c r="B1420" i="8"/>
  <c r="B1419" i="8"/>
  <c r="B2526" i="8"/>
  <c r="B1418" i="8"/>
  <c r="B6141" i="8"/>
  <c r="B2938" i="8"/>
  <c r="B1315" i="8"/>
  <c r="B5308" i="8"/>
  <c r="B5307" i="8"/>
  <c r="B5306" i="8"/>
  <c r="B5305" i="8"/>
  <c r="B5304" i="8"/>
  <c r="B6411" i="8"/>
  <c r="B6410" i="8"/>
  <c r="B6409" i="8"/>
  <c r="B5673" i="8"/>
  <c r="B3137" i="8"/>
  <c r="B3991" i="8"/>
  <c r="B848" i="8"/>
  <c r="B5393" i="8"/>
  <c r="B4595" i="8"/>
  <c r="B1262" i="8"/>
  <c r="B3385" i="8"/>
  <c r="B3384" i="8"/>
  <c r="B6418" i="8"/>
  <c r="B4764" i="8"/>
  <c r="B192" i="8"/>
  <c r="B5276" i="8"/>
  <c r="B6437" i="8"/>
  <c r="B1910" i="8"/>
  <c r="B1909" i="8"/>
  <c r="B1908" i="8"/>
  <c r="B1907" i="8"/>
  <c r="B7081" i="8"/>
  <c r="B530" i="8"/>
  <c r="B7006" i="8"/>
  <c r="B7005" i="8"/>
  <c r="B7004" i="8"/>
  <c r="B95" i="8"/>
  <c r="B7003" i="8"/>
  <c r="B5779" i="8"/>
  <c r="B79" i="8"/>
  <c r="B6168" i="8"/>
  <c r="B660" i="8"/>
  <c r="B456" i="8"/>
  <c r="B6644" i="8"/>
  <c r="B7359" i="8"/>
  <c r="B7358" i="8"/>
  <c r="B5031" i="8"/>
  <c r="B7001" i="8"/>
  <c r="B5137" i="8"/>
  <c r="B5661" i="8"/>
  <c r="B7286" i="8"/>
  <c r="B6926" i="8"/>
  <c r="B6584" i="8"/>
  <c r="B7443" i="8"/>
  <c r="B3027" i="8"/>
  <c r="B3576" i="8"/>
  <c r="B1840" i="8"/>
  <c r="B2250" i="8"/>
  <c r="B6042" i="8"/>
  <c r="B6436" i="8"/>
  <c r="B4289" i="8"/>
  <c r="B656" i="8"/>
  <c r="B278" i="8"/>
  <c r="B5682" i="8"/>
  <c r="B3469" i="8"/>
  <c r="B3468" i="8"/>
  <c r="B3467" i="8"/>
  <c r="B3466" i="8"/>
  <c r="B3465" i="8"/>
  <c r="B3464" i="8"/>
  <c r="B3463" i="8"/>
  <c r="B3922" i="8"/>
  <c r="B3921" i="8"/>
  <c r="B3462" i="8"/>
  <c r="B1648" i="8"/>
  <c r="B4932" i="8"/>
  <c r="B6689" i="8"/>
  <c r="B6688" i="8"/>
  <c r="B6687" i="8"/>
  <c r="B6686" i="8"/>
  <c r="B6685" i="8"/>
  <c r="B6684" i="8"/>
  <c r="B6683" i="8"/>
  <c r="B191" i="8"/>
  <c r="B2524" i="8"/>
  <c r="B1743" i="8"/>
  <c r="B6596" i="8"/>
  <c r="B1380" i="8"/>
  <c r="B547" i="8"/>
  <c r="B4931" i="8"/>
  <c r="B4930" i="8"/>
  <c r="B3427" i="8"/>
  <c r="B709" i="8"/>
  <c r="B2304" i="8"/>
  <c r="B2303" i="8"/>
  <c r="B6724" i="8"/>
  <c r="B76" i="8"/>
  <c r="B1416" i="8"/>
  <c r="B1415" i="8"/>
  <c r="B1414" i="8"/>
  <c r="B604" i="8"/>
  <c r="B1347" i="8"/>
  <c r="B5176" i="8"/>
  <c r="B6111" i="8"/>
  <c r="B7351" i="8"/>
  <c r="B160" i="8"/>
  <c r="B5287" i="8"/>
  <c r="B2396" i="8"/>
  <c r="B2081" i="8"/>
  <c r="B462" i="8"/>
  <c r="B3198" i="8"/>
  <c r="B3742" i="8"/>
  <c r="B4046" i="8"/>
  <c r="B198" i="8"/>
  <c r="B2432" i="8"/>
  <c r="B6321" i="8"/>
  <c r="B1764" i="8"/>
  <c r="B3176" i="8"/>
  <c r="B1920" i="8"/>
  <c r="B4627" i="8"/>
  <c r="B2110" i="8"/>
  <c r="B4799" i="8"/>
  <c r="B2138" i="8"/>
  <c r="B4003" i="8"/>
  <c r="B929" i="8"/>
  <c r="B5734" i="8"/>
  <c r="B4341" i="8"/>
  <c r="B7348" i="8"/>
  <c r="B6336" i="8"/>
  <c r="B2784" i="8"/>
  <c r="B593" i="8"/>
  <c r="B3711" i="8"/>
  <c r="B2408" i="8"/>
  <c r="B2435" i="8"/>
  <c r="B4386" i="8"/>
  <c r="B5565" i="8"/>
  <c r="B2278" i="8"/>
  <c r="B763" i="8"/>
  <c r="B3330" i="8"/>
  <c r="B1129" i="8"/>
  <c r="B1091" i="8"/>
  <c r="B1887" i="8"/>
  <c r="B5169" i="8"/>
  <c r="B417" i="8"/>
  <c r="B5078" i="8"/>
  <c r="B728" i="8"/>
  <c r="B7243" i="8"/>
  <c r="B2665" i="8"/>
  <c r="B4317" i="8"/>
  <c r="B4033" i="8"/>
  <c r="B6646" i="8"/>
  <c r="B6789" i="8"/>
  <c r="B4127" i="8"/>
  <c r="B900" i="8"/>
  <c r="B2026" i="8"/>
  <c r="B6875" i="8"/>
  <c r="B1395" i="8"/>
  <c r="B234" i="8"/>
  <c r="B3720" i="8"/>
  <c r="B2331" i="8"/>
  <c r="B7302" i="8"/>
  <c r="B2221" i="8"/>
  <c r="B2783" i="8"/>
  <c r="B6096" i="8"/>
  <c r="B4624" i="8"/>
  <c r="B5103" i="8"/>
  <c r="B6413" i="8"/>
  <c r="B207" i="8"/>
  <c r="B3049" i="8"/>
  <c r="B1137" i="8"/>
  <c r="B2516" i="8"/>
  <c r="B1767" i="8"/>
  <c r="B4507" i="8"/>
  <c r="B2291" i="8"/>
  <c r="B177" i="8"/>
  <c r="B1522" i="8"/>
  <c r="B1922" i="8"/>
  <c r="B4506" i="8"/>
  <c r="B2924" i="8"/>
  <c r="B5246" i="8"/>
  <c r="B6363" i="8"/>
  <c r="B7315" i="8"/>
  <c r="B5102" i="8"/>
  <c r="B1916" i="8"/>
  <c r="B5693" i="8"/>
  <c r="B3106" i="8"/>
  <c r="B329" i="8"/>
  <c r="B142" i="8"/>
  <c r="B1203" i="8"/>
  <c r="B6137" i="8"/>
  <c r="B2782" i="8"/>
  <c r="B6995" i="8"/>
  <c r="B3328" i="8"/>
  <c r="B2781" i="8"/>
  <c r="B566" i="8"/>
  <c r="B1554" i="8"/>
  <c r="B4004" i="8"/>
  <c r="B1730" i="8"/>
  <c r="B6912" i="8"/>
  <c r="B801" i="8"/>
  <c r="B45" i="8"/>
  <c r="B2180" i="8"/>
  <c r="B7168" i="8"/>
  <c r="B6502" i="8"/>
  <c r="B3201" i="8"/>
  <c r="B1210" i="8"/>
  <c r="B1515" i="8"/>
  <c r="B7370" i="8"/>
  <c r="B4372" i="8"/>
  <c r="B2357" i="8"/>
  <c r="B2796" i="8"/>
  <c r="B5025" i="8"/>
  <c r="B2881" i="8"/>
  <c r="B7393" i="8"/>
  <c r="B629" i="8"/>
  <c r="B3308" i="8"/>
  <c r="B1729" i="8"/>
  <c r="B4841" i="8"/>
  <c r="B2842" i="8"/>
  <c r="B6704" i="8"/>
  <c r="B6032" i="8"/>
  <c r="B1794" i="8"/>
  <c r="B1186" i="8"/>
  <c r="B6650" i="8"/>
  <c r="B6074" i="8"/>
  <c r="B2664" i="8"/>
  <c r="B6208" i="8"/>
  <c r="B4032" i="8"/>
  <c r="B7089" i="8"/>
  <c r="B803" i="8"/>
  <c r="B6748" i="8"/>
  <c r="B5261" i="8"/>
  <c r="B1728" i="8"/>
  <c r="B1349" i="8"/>
  <c r="B3251" i="8"/>
  <c r="B1758" i="8"/>
  <c r="B6858" i="8"/>
  <c r="B3611" i="8"/>
  <c r="B6675" i="8"/>
  <c r="B2795" i="8"/>
  <c r="B927" i="8"/>
  <c r="B5653" i="8"/>
  <c r="B658" i="8"/>
  <c r="B3906" i="8"/>
  <c r="B3905" i="8"/>
  <c r="B2234" i="8"/>
  <c r="B2780" i="8"/>
  <c r="B5873" i="8"/>
  <c r="B6217" i="8"/>
  <c r="B2779" i="8"/>
  <c r="B7177" i="8"/>
  <c r="B2820" i="8"/>
  <c r="B1886" i="8"/>
  <c r="B1314" i="8"/>
  <c r="B3635" i="8"/>
  <c r="B3394" i="8"/>
  <c r="B1514" i="8"/>
  <c r="B7357" i="8"/>
  <c r="B3778" i="8"/>
  <c r="B2778" i="8"/>
  <c r="B2334" i="8"/>
  <c r="B2337" i="8"/>
  <c r="B7141" i="8"/>
  <c r="B1136" i="8"/>
  <c r="B5447" i="8"/>
  <c r="B742" i="8"/>
  <c r="B4505" i="8"/>
  <c r="B422" i="8"/>
  <c r="B7180" i="8"/>
  <c r="B123" i="8"/>
  <c r="B2490" i="8"/>
  <c r="B3285" i="8"/>
  <c r="B3155" i="8"/>
  <c r="B4236" i="8"/>
  <c r="B5173" i="8"/>
  <c r="B3777" i="8"/>
  <c r="B7239" i="8"/>
  <c r="B4840" i="8"/>
  <c r="B4154" i="8"/>
  <c r="B4002" i="8"/>
  <c r="B6767" i="8"/>
  <c r="B938" i="8"/>
  <c r="B6219" i="8"/>
  <c r="B3658" i="8"/>
  <c r="B5286" i="8"/>
  <c r="B1542" i="8"/>
  <c r="B226" i="8"/>
  <c r="B1795" i="8"/>
  <c r="B4215" i="8"/>
  <c r="B2777" i="8"/>
  <c r="B6024" i="8"/>
  <c r="B5670" i="8"/>
  <c r="B7024" i="8"/>
  <c r="B3129" i="8"/>
  <c r="B5936" i="8"/>
  <c r="B4673" i="8"/>
  <c r="B679" i="8"/>
  <c r="B5101" i="8"/>
  <c r="B5697" i="8"/>
  <c r="B609" i="8"/>
  <c r="B1257" i="8"/>
  <c r="B2199" i="8"/>
  <c r="B4991" i="8"/>
  <c r="B5076" i="8"/>
  <c r="B755" i="8"/>
  <c r="B5191" i="8"/>
  <c r="B197" i="8"/>
  <c r="B7107" i="8"/>
  <c r="B2277" i="8"/>
  <c r="B7077" i="8"/>
  <c r="B4705" i="8"/>
  <c r="B1513" i="8"/>
  <c r="B5652" i="8"/>
  <c r="B2776" i="8"/>
  <c r="B805" i="8"/>
  <c r="B695" i="8"/>
  <c r="B3746" i="8"/>
  <c r="B2267" i="8"/>
  <c r="B4385" i="8"/>
  <c r="B5669" i="8"/>
  <c r="B5429" i="8"/>
  <c r="B6590" i="8"/>
  <c r="B7183" i="8"/>
  <c r="B3393" i="8"/>
  <c r="B3788" i="8"/>
  <c r="B6864" i="8"/>
  <c r="B455" i="8"/>
  <c r="B3764" i="8"/>
  <c r="B6665" i="8"/>
  <c r="B5168" i="8"/>
  <c r="B561" i="8"/>
  <c r="B4001" i="8"/>
  <c r="B754" i="8"/>
  <c r="B1299" i="8"/>
  <c r="B1512" i="8"/>
  <c r="B772" i="8"/>
  <c r="B110" i="8"/>
  <c r="B4271" i="8"/>
  <c r="B5671" i="8"/>
  <c r="B5692" i="8"/>
  <c r="B6772" i="8"/>
  <c r="B1763" i="8"/>
  <c r="B1919" i="8"/>
  <c r="B1394" i="8"/>
  <c r="B5507" i="8"/>
  <c r="B1151" i="8"/>
  <c r="B560" i="8"/>
  <c r="B5660" i="8"/>
  <c r="B282" i="8"/>
  <c r="B3558" i="8"/>
  <c r="B5100" i="8"/>
  <c r="B4504" i="8"/>
  <c r="B3259" i="8"/>
  <c r="B341" i="8"/>
  <c r="B7321" i="8"/>
  <c r="B937" i="8"/>
  <c r="B1511" i="8"/>
  <c r="B2775" i="8"/>
  <c r="B5518" i="8"/>
  <c r="B1510" i="8"/>
  <c r="B5373" i="8"/>
  <c r="B4279" i="8"/>
  <c r="B3076" i="8"/>
  <c r="B541" i="8"/>
  <c r="B146" i="8"/>
  <c r="B4346" i="8"/>
  <c r="B5099" i="8"/>
  <c r="B2774" i="8"/>
  <c r="B2773" i="8"/>
  <c r="B7425" i="8"/>
  <c r="B6043" i="8"/>
  <c r="B5198" i="8"/>
  <c r="B1208" i="8"/>
  <c r="B361" i="8"/>
  <c r="B7459" i="8"/>
  <c r="B4704" i="8"/>
  <c r="B1509" i="8"/>
  <c r="B4801" i="8"/>
  <c r="B7117" i="8"/>
  <c r="B3540" i="8"/>
  <c r="B4551" i="8"/>
  <c r="B7179" i="8"/>
  <c r="B5391" i="8"/>
  <c r="B6558" i="8"/>
  <c r="B2772" i="8"/>
  <c r="B6984" i="8"/>
  <c r="B3392" i="8"/>
  <c r="B3395" i="8"/>
  <c r="B4613" i="8"/>
  <c r="B4384" i="8"/>
  <c r="B4313" i="8"/>
  <c r="B5098" i="8"/>
  <c r="B4503" i="8"/>
  <c r="B1209" i="8"/>
  <c r="B4040" i="8"/>
  <c r="B2130" i="8"/>
  <c r="B4550" i="8"/>
  <c r="B2242" i="8"/>
  <c r="B5237" i="8"/>
  <c r="B6125" i="8"/>
  <c r="B2474" i="8"/>
  <c r="B1771" i="8"/>
  <c r="B5028" i="8"/>
  <c r="B17" i="8"/>
  <c r="B703" i="8"/>
  <c r="B7195" i="8"/>
  <c r="B5654" i="8"/>
  <c r="B4895" i="8"/>
  <c r="B3284" i="8"/>
  <c r="B2822" i="8"/>
  <c r="B6145" i="8"/>
  <c r="B4854" i="8"/>
  <c r="B6520" i="8"/>
  <c r="B3776" i="8"/>
  <c r="B398" i="8"/>
  <c r="B4741" i="8"/>
  <c r="B6348" i="8"/>
  <c r="B7458" i="8"/>
  <c r="B2229" i="8"/>
  <c r="B4421" i="8"/>
  <c r="B1550" i="8"/>
  <c r="B1850" i="8"/>
  <c r="B3291" i="8"/>
  <c r="B5852" i="8"/>
  <c r="B874" i="8"/>
  <c r="B2195" i="8"/>
  <c r="B1313" i="8"/>
  <c r="B174" i="8"/>
  <c r="B6311" i="8"/>
  <c r="B792" i="8"/>
  <c r="B6852" i="8"/>
  <c r="B7032" i="8"/>
  <c r="B6857" i="8"/>
  <c r="B3341" i="8"/>
  <c r="B6037" i="8"/>
  <c r="B3154" i="8"/>
  <c r="B1757" i="8"/>
  <c r="B885" i="8"/>
  <c r="B4121" i="8"/>
  <c r="B8" i="8"/>
  <c r="B974" i="8"/>
  <c r="B1551" i="8"/>
  <c r="B5219" i="8"/>
  <c r="B4000" i="8"/>
  <c r="B5315" i="8"/>
  <c r="B6845" i="8"/>
  <c r="B804" i="8"/>
  <c r="B7241" i="8"/>
  <c r="B4350" i="8"/>
  <c r="B3852" i="8"/>
  <c r="B6036" i="8"/>
  <c r="B5883" i="8"/>
  <c r="B3761" i="8"/>
  <c r="B6911" i="8"/>
  <c r="B6910" i="8"/>
  <c r="B6819" i="8"/>
  <c r="B5235" i="8"/>
  <c r="B6982" i="8"/>
  <c r="B6909" i="8"/>
  <c r="B6224" i="8"/>
  <c r="B4226" i="8"/>
  <c r="B5109" i="8"/>
  <c r="B6406" i="8"/>
  <c r="B6216" i="8"/>
  <c r="B7194" i="8"/>
  <c r="B7026" i="8"/>
  <c r="B1346" i="8"/>
  <c r="B1619" i="8"/>
  <c r="B6428" i="8"/>
  <c r="B2952" i="8"/>
  <c r="B6405" i="8"/>
  <c r="B5672" i="8"/>
  <c r="B4685" i="8"/>
  <c r="B2771" i="8"/>
  <c r="B4798" i="8"/>
  <c r="B386" i="8"/>
  <c r="B2770" i="8"/>
  <c r="B2769" i="8"/>
  <c r="B3290" i="8"/>
  <c r="B5781" i="8"/>
  <c r="B1379" i="8"/>
  <c r="B3236" i="8"/>
  <c r="B3999" i="8"/>
  <c r="B4906" i="8"/>
  <c r="B723" i="8"/>
  <c r="B4044" i="8"/>
  <c r="B3998" i="8"/>
  <c r="B1918" i="8"/>
  <c r="B308" i="8"/>
  <c r="B2962" i="8"/>
  <c r="B6799" i="8"/>
  <c r="B5971" i="8"/>
  <c r="B7187" i="8"/>
  <c r="B7258" i="8"/>
  <c r="B753" i="8"/>
  <c r="B5331" i="8"/>
  <c r="B5760" i="8"/>
  <c r="B6942" i="8"/>
  <c r="B1301" i="8"/>
  <c r="B6562" i="8"/>
  <c r="B5594" i="8"/>
  <c r="B5157" i="8"/>
  <c r="B1019" i="8"/>
  <c r="B5933" i="8"/>
  <c r="B4894" i="8"/>
  <c r="B4243" i="8"/>
  <c r="B3173" i="8"/>
  <c r="B4843" i="8"/>
  <c r="B6561" i="8"/>
  <c r="B83" i="8"/>
  <c r="B3621" i="8"/>
  <c r="B493" i="8"/>
  <c r="B4910" i="8"/>
  <c r="B1508" i="8"/>
  <c r="B2768" i="8"/>
  <c r="B870" i="8"/>
  <c r="B5232" i="8"/>
  <c r="B4225" i="8"/>
  <c r="B2493" i="8"/>
  <c r="B205" i="8"/>
  <c r="B3200" i="8"/>
  <c r="B1979" i="8"/>
  <c r="B886" i="8"/>
  <c r="B6259" i="8"/>
  <c r="B3741" i="8"/>
  <c r="B2997" i="8"/>
  <c r="B1507" i="8"/>
  <c r="B1898" i="8"/>
  <c r="B6818" i="8"/>
  <c r="B7227" i="8"/>
  <c r="B5853" i="8"/>
  <c r="B4340" i="8"/>
  <c r="B4714" i="8"/>
  <c r="B1062" i="8"/>
  <c r="B1398" i="8"/>
  <c r="B5319" i="8"/>
  <c r="B2073" i="8"/>
  <c r="B5358" i="8"/>
  <c r="B1108" i="8"/>
  <c r="B6714" i="8"/>
  <c r="B3651" i="8"/>
  <c r="B684" i="8"/>
  <c r="B1516" i="8"/>
  <c r="B5827" i="8"/>
  <c r="B1185" i="8"/>
  <c r="B5097" i="8"/>
  <c r="B4893" i="8"/>
  <c r="B529" i="8"/>
  <c r="B3626" i="8"/>
  <c r="B5096" i="8"/>
  <c r="B6248" i="8"/>
  <c r="B4863" i="8"/>
  <c r="B2376" i="8"/>
  <c r="B5424" i="8"/>
  <c r="B6651" i="8"/>
  <c r="B632" i="8"/>
  <c r="B508" i="8"/>
  <c r="B4270" i="8"/>
  <c r="B507" i="8"/>
  <c r="B1748" i="8"/>
  <c r="B2276" i="8"/>
  <c r="B926" i="8"/>
  <c r="B6941" i="8"/>
  <c r="B2834" i="8"/>
  <c r="B1768" i="8"/>
  <c r="B5691" i="8"/>
  <c r="B7025" i="8"/>
  <c r="B687" i="8"/>
  <c r="B1325" i="8"/>
  <c r="B7139" i="8"/>
  <c r="B867" i="8"/>
  <c r="B2272" i="8"/>
  <c r="B4246" i="8"/>
  <c r="B2767" i="8"/>
  <c r="B2657" i="8"/>
  <c r="B7339" i="8"/>
  <c r="B1641" i="8"/>
  <c r="B2794" i="8"/>
  <c r="B230" i="8"/>
  <c r="B5874" i="8"/>
  <c r="B7373" i="8"/>
  <c r="B1332" i="8"/>
  <c r="B1506" i="8"/>
  <c r="B5568" i="8"/>
  <c r="B6354" i="8"/>
  <c r="B1596" i="8"/>
  <c r="B6711" i="8"/>
  <c r="B2766" i="8"/>
  <c r="B1132" i="8"/>
  <c r="B6766" i="8"/>
  <c r="B2468" i="8"/>
  <c r="B1727" i="8"/>
  <c r="B4028" i="8"/>
  <c r="B2765" i="8"/>
  <c r="B150" i="8"/>
  <c r="B5696" i="8"/>
  <c r="B4594" i="8"/>
  <c r="B4345" i="8"/>
  <c r="B3109" i="8"/>
  <c r="B532" i="8"/>
  <c r="B5750" i="8"/>
  <c r="B752" i="8"/>
  <c r="B6543" i="8"/>
  <c r="B5520" i="8"/>
  <c r="B869" i="8"/>
  <c r="B1521" i="8"/>
  <c r="B4737" i="8"/>
  <c r="B5230" i="8"/>
  <c r="B2764" i="8"/>
  <c r="B4502" i="8"/>
  <c r="B3286" i="8"/>
  <c r="B5095" i="8"/>
  <c r="B206" i="8"/>
  <c r="B909" i="8"/>
  <c r="B657" i="8"/>
  <c r="B55" i="8"/>
  <c r="B533" i="8"/>
  <c r="B7" i="8"/>
  <c r="B4406" i="8"/>
  <c r="B1328" i="8"/>
  <c r="B7240" i="8"/>
  <c r="B6712" i="8"/>
  <c r="B5650" i="8"/>
  <c r="B2763" i="8"/>
  <c r="B3893" i="8"/>
  <c r="B3003" i="8"/>
  <c r="B159" i="8"/>
  <c r="B3838" i="8"/>
  <c r="B5234" i="8"/>
  <c r="B6624" i="8"/>
  <c r="B2125" i="8"/>
  <c r="B1885" i="8"/>
  <c r="B1744" i="8"/>
  <c r="B2308" i="8"/>
  <c r="B4672" i="8"/>
  <c r="B2762" i="8"/>
  <c r="B1245" i="8"/>
  <c r="B4915" i="8"/>
  <c r="B1770" i="8"/>
  <c r="B4679" i="8"/>
  <c r="B3002" i="8"/>
  <c r="B776" i="8"/>
  <c r="B448" i="8"/>
  <c r="B1894" i="8"/>
  <c r="B863" i="8"/>
  <c r="B2761" i="8"/>
  <c r="B6090" i="8"/>
  <c r="B1505" i="8"/>
  <c r="B5904" i="8"/>
  <c r="B4626" i="8"/>
  <c r="B6592" i="8"/>
  <c r="B6357" i="8"/>
  <c r="B4027" i="8"/>
  <c r="B733" i="8"/>
  <c r="B2893" i="8"/>
  <c r="B1928" i="8"/>
  <c r="B1604" i="8"/>
  <c r="B2071" i="8"/>
  <c r="B5388" i="8"/>
  <c r="B3806" i="8"/>
  <c r="B1142" i="8"/>
  <c r="B176" i="8"/>
  <c r="B4201" i="8"/>
  <c r="B539" i="8"/>
  <c r="B780" i="8"/>
  <c r="B2760" i="8"/>
  <c r="B3614" i="8"/>
  <c r="B140" i="8"/>
  <c r="B2949" i="8"/>
  <c r="B6847" i="8"/>
  <c r="B5314" i="8"/>
  <c r="B3362" i="8"/>
  <c r="B945" i="8"/>
  <c r="B2018" i="8"/>
  <c r="B1298" i="8"/>
  <c r="B3338" i="8"/>
  <c r="B126" i="8"/>
  <c r="B624" i="8"/>
  <c r="B6916" i="8"/>
  <c r="B3557" i="8"/>
  <c r="B3618" i="8"/>
  <c r="B1793" i="8"/>
  <c r="B5200" i="8"/>
  <c r="B2850" i="8"/>
  <c r="B1726" i="8"/>
  <c r="B2759" i="8"/>
  <c r="B1184" i="8"/>
  <c r="B2758" i="8"/>
  <c r="B2757" i="8"/>
  <c r="B447" i="8"/>
  <c r="B5077" i="8"/>
  <c r="B3019" i="8"/>
  <c r="B1504" i="8"/>
  <c r="B1503" i="8"/>
  <c r="B1502" i="8"/>
  <c r="B4269" i="8"/>
  <c r="B3460" i="8"/>
  <c r="B1501" i="8"/>
  <c r="B7041" i="8"/>
  <c r="B7031" i="8"/>
  <c r="B2756" i="8"/>
  <c r="B3539" i="8"/>
  <c r="B7311" i="8"/>
  <c r="B2362" i="8"/>
  <c r="B2275" i="8"/>
  <c r="B3745" i="8"/>
  <c r="B1725" i="8"/>
  <c r="B2755" i="8"/>
  <c r="B2754" i="8"/>
  <c r="B3997" i="8"/>
  <c r="B6165" i="8"/>
  <c r="B2753" i="8"/>
  <c r="B2752" i="8"/>
  <c r="B2227" i="8"/>
  <c r="B1500" i="8"/>
  <c r="B1499" i="8"/>
  <c r="B1997" i="8"/>
  <c r="B3391" i="8"/>
  <c r="B1183" i="8"/>
  <c r="B7030" i="8"/>
  <c r="B4703" i="8"/>
  <c r="B1182" i="8"/>
  <c r="B2821" i="8"/>
  <c r="B1181" i="8"/>
  <c r="B1498" i="8"/>
  <c r="B3961" i="8"/>
  <c r="B5780" i="8"/>
  <c r="B4811" i="8"/>
  <c r="B3248" i="8"/>
  <c r="B2751" i="8"/>
  <c r="B7314" i="8"/>
  <c r="B1497" i="8"/>
  <c r="B1496" i="8"/>
  <c r="B1816" i="8"/>
  <c r="B1180" i="8"/>
  <c r="B2750" i="8"/>
  <c r="B1495" i="8"/>
  <c r="B2749" i="8"/>
  <c r="B2748" i="8"/>
  <c r="B1179" i="8"/>
  <c r="B2747" i="8"/>
  <c r="B1724" i="8"/>
  <c r="B3493" i="8"/>
  <c r="B2652" i="8"/>
  <c r="B2746" i="8"/>
  <c r="B6745" i="8"/>
  <c r="B6992" i="8"/>
  <c r="B2745" i="8"/>
  <c r="B1747" i="8"/>
  <c r="B1494" i="8"/>
  <c r="B6940" i="8"/>
  <c r="B122" i="8"/>
  <c r="B3335" i="8"/>
  <c r="B5325" i="8"/>
  <c r="B5599" i="8"/>
  <c r="B1493" i="8"/>
  <c r="B2744" i="8"/>
  <c r="B3610" i="8"/>
  <c r="B5666" i="8"/>
  <c r="B4962" i="8"/>
  <c r="B6225" i="8"/>
  <c r="B5695" i="8"/>
  <c r="B1076" i="8"/>
  <c r="B6765" i="8"/>
  <c r="B7149" i="8"/>
  <c r="B5990" i="8"/>
  <c r="B6764" i="8"/>
  <c r="B6763" i="8"/>
  <c r="B1492" i="8"/>
  <c r="B1723" i="8"/>
  <c r="B4209" i="8"/>
  <c r="B6365" i="8"/>
  <c r="B7270" i="8"/>
  <c r="B4751" i="8"/>
  <c r="B3164" i="8"/>
  <c r="B5413" i="8"/>
  <c r="B6034" i="8"/>
  <c r="B6703" i="8"/>
  <c r="B6762" i="8"/>
  <c r="B6761" i="8"/>
  <c r="B1836" i="8"/>
  <c r="B4338" i="8"/>
  <c r="B4750" i="8"/>
  <c r="B121" i="8"/>
  <c r="B4409" i="8"/>
  <c r="B6541" i="8"/>
  <c r="B3719" i="8"/>
  <c r="B2743" i="8"/>
  <c r="B6254" i="8"/>
  <c r="B844" i="8"/>
  <c r="B6542" i="8"/>
  <c r="B2742" i="8"/>
  <c r="B2741" i="8"/>
  <c r="B2740" i="8"/>
  <c r="B4432" i="8"/>
  <c r="B2739" i="8"/>
  <c r="B2738" i="8"/>
  <c r="B2737" i="8"/>
  <c r="B3158" i="8"/>
  <c r="B1491" i="8"/>
  <c r="B2736" i="8"/>
  <c r="B693" i="8"/>
  <c r="B717" i="8"/>
  <c r="B4501" i="8"/>
  <c r="B2735" i="8"/>
  <c r="B6456" i="8"/>
  <c r="B716" i="8"/>
  <c r="B4500" i="8"/>
  <c r="B6883" i="8"/>
  <c r="B4499" i="8"/>
  <c r="B715" i="8"/>
  <c r="B7028" i="8"/>
  <c r="B6760" i="8"/>
  <c r="B1490" i="8"/>
  <c r="B6253" i="8"/>
  <c r="B3199" i="8"/>
  <c r="B2734" i="8"/>
  <c r="B2733" i="8"/>
  <c r="B2732" i="8"/>
  <c r="B2731" i="8"/>
  <c r="B2730" i="8"/>
  <c r="B6371" i="8"/>
  <c r="B2109" i="8"/>
  <c r="B2729" i="8"/>
  <c r="B4988" i="8"/>
  <c r="B1722" i="8"/>
  <c r="B1721" i="8"/>
  <c r="B2728" i="8"/>
  <c r="B1720" i="8"/>
  <c r="B1719" i="8"/>
  <c r="B2727" i="8"/>
  <c r="B732" i="8"/>
  <c r="B3336" i="8"/>
  <c r="B2726" i="8"/>
  <c r="B2725" i="8"/>
  <c r="B5929" i="8"/>
  <c r="B1718" i="8"/>
  <c r="B1717" i="8"/>
  <c r="B1716" i="8"/>
  <c r="B6856" i="8"/>
  <c r="B3507" i="8"/>
  <c r="B1715" i="8"/>
  <c r="B2724" i="8"/>
  <c r="B2163" i="8"/>
  <c r="B6908" i="8"/>
  <c r="B2723" i="8"/>
  <c r="B2722" i="8"/>
  <c r="B2721" i="8"/>
  <c r="B109" i="8"/>
  <c r="B2720" i="8"/>
  <c r="B1917" i="8"/>
  <c r="B4702" i="8"/>
  <c r="B2719" i="8"/>
  <c r="B5218" i="8"/>
  <c r="B1849" i="8"/>
  <c r="B2208" i="8"/>
  <c r="B4763" i="8"/>
  <c r="B4990" i="8"/>
  <c r="B1489" i="8"/>
  <c r="B3789" i="8"/>
  <c r="B4623" i="8"/>
  <c r="B1488" i="8"/>
  <c r="B5226" i="8"/>
  <c r="B3740" i="8"/>
  <c r="B1487" i="8"/>
  <c r="B2718" i="8"/>
  <c r="B5982" i="8"/>
  <c r="B1486" i="8"/>
  <c r="B1485" i="8"/>
  <c r="B7371" i="8"/>
  <c r="B3541" i="8"/>
  <c r="B1484" i="8"/>
  <c r="B1483" i="8"/>
  <c r="B1482" i="8"/>
  <c r="B1481" i="8"/>
  <c r="B1200" i="8"/>
  <c r="B1480" i="8"/>
  <c r="B1479" i="8"/>
  <c r="B1478" i="8"/>
  <c r="B1477" i="8"/>
  <c r="B1476" i="8"/>
  <c r="B1475" i="8"/>
  <c r="B1474" i="8"/>
  <c r="B1473" i="8"/>
  <c r="B1539" i="8"/>
  <c r="B2976" i="8"/>
  <c r="B5806" i="8"/>
  <c r="B866" i="8"/>
  <c r="B521" i="8"/>
  <c r="B2948" i="8"/>
  <c r="B1732" i="8"/>
  <c r="B6759" i="8"/>
  <c r="B1472" i="8"/>
  <c r="B3492" i="8"/>
  <c r="B4642" i="8"/>
  <c r="B3827" i="8"/>
  <c r="B1714" i="8"/>
  <c r="B5094" i="8"/>
  <c r="B4331" i="8"/>
  <c r="B5093" i="8"/>
  <c r="B1713" i="8"/>
  <c r="B5092" i="8"/>
  <c r="B4050" i="8"/>
  <c r="B4686" i="8"/>
  <c r="B1830" i="8"/>
  <c r="B1250" i="8"/>
  <c r="B6016" i="8"/>
  <c r="B1249" i="8"/>
  <c r="B2717" i="8"/>
  <c r="B2716" i="8"/>
  <c r="B4344" i="8"/>
  <c r="B2715" i="8"/>
  <c r="B2714" i="8"/>
  <c r="B2713" i="8"/>
  <c r="B2712" i="8"/>
  <c r="B6075" i="8"/>
  <c r="B1712" i="8"/>
  <c r="B7103" i="8"/>
  <c r="B5451" i="8"/>
  <c r="B2711" i="8"/>
  <c r="B2710" i="8"/>
  <c r="B6627" i="8"/>
  <c r="B904" i="8"/>
  <c r="B2709" i="8"/>
  <c r="B2708" i="8"/>
  <c r="B1248" i="8"/>
  <c r="B537" i="8"/>
  <c r="B6939" i="8"/>
  <c r="B6938" i="8"/>
  <c r="B1711" i="8"/>
  <c r="B1710" i="8"/>
  <c r="B6937" i="8"/>
  <c r="B6936" i="8"/>
  <c r="B6935" i="8"/>
  <c r="B6934" i="8"/>
  <c r="B2707" i="8"/>
  <c r="B6933" i="8"/>
  <c r="B1709" i="8"/>
  <c r="B4701" i="8"/>
  <c r="B1708" i="8"/>
  <c r="B1707" i="8"/>
  <c r="B1706" i="8"/>
  <c r="B1705" i="8"/>
  <c r="B3263" i="8"/>
  <c r="B1704" i="8"/>
  <c r="B2706" i="8"/>
  <c r="B2705" i="8"/>
  <c r="B4700" i="8"/>
  <c r="B536" i="8"/>
  <c r="B6932" i="8"/>
  <c r="B2704" i="8"/>
  <c r="B692" i="8"/>
  <c r="B6931" i="8"/>
  <c r="B6930" i="8"/>
  <c r="B2703" i="8"/>
  <c r="B1309" i="8"/>
  <c r="B821" i="8"/>
  <c r="B543" i="8"/>
  <c r="B342" i="8"/>
  <c r="B3438" i="8"/>
  <c r="B4952" i="8"/>
  <c r="B1345" i="8"/>
  <c r="B3990" i="8"/>
  <c r="B2702" i="8"/>
  <c r="B5318" i="8"/>
  <c r="B5217" i="8"/>
  <c r="B3872" i="8"/>
  <c r="B3867" i="8"/>
  <c r="B6623" i="8"/>
  <c r="B1393" i="8"/>
  <c r="B4617" i="8"/>
  <c r="B2831" i="8"/>
  <c r="B2830" i="8"/>
  <c r="B328" i="8"/>
  <c r="B4951" i="8"/>
  <c r="B1915" i="8"/>
  <c r="B936" i="8"/>
  <c r="B6983" i="8"/>
  <c r="B6071" i="8"/>
  <c r="B6026" i="8"/>
  <c r="B2165" i="8"/>
  <c r="B5981" i="8"/>
  <c r="B5626" i="8"/>
  <c r="B6485" i="8"/>
  <c r="B3163" i="8"/>
  <c r="B1376" i="8"/>
  <c r="B3455" i="8"/>
  <c r="B5278" i="8"/>
  <c r="B6532" i="8"/>
  <c r="B4448" i="8"/>
  <c r="B5908" i="8"/>
  <c r="B2897" i="8"/>
  <c r="B3710" i="8"/>
  <c r="B2431" i="8"/>
  <c r="B6758" i="8"/>
  <c r="B5700" i="8"/>
  <c r="B820" i="8"/>
  <c r="B546" i="8"/>
  <c r="B983" i="8"/>
  <c r="B4612" i="8"/>
  <c r="B6594" i="8"/>
  <c r="B1963" i="8"/>
  <c r="B3365" i="8"/>
  <c r="B3135" i="8"/>
  <c r="B482" i="8"/>
  <c r="B1945" i="8"/>
  <c r="B3420" i="8"/>
  <c r="B3347" i="8"/>
  <c r="B3619" i="8"/>
  <c r="B3406" i="8"/>
  <c r="B7178" i="8"/>
  <c r="B6662" i="8"/>
  <c r="B5530" i="8"/>
  <c r="B3075" i="8"/>
  <c r="B4316" i="8"/>
  <c r="B2833" i="8"/>
  <c r="B158" i="8"/>
  <c r="B4119" i="8"/>
  <c r="B4013" i="8"/>
  <c r="B759" i="8"/>
  <c r="B2318" i="8"/>
  <c r="B499" i="8"/>
  <c r="B7161" i="8"/>
  <c r="B3407" i="8"/>
  <c r="B7166" i="8"/>
  <c r="B236" i="8"/>
  <c r="B6" i="8"/>
  <c r="B1904" i="8"/>
  <c r="B5694" i="8"/>
  <c r="B4987" i="8"/>
  <c r="B6457" i="8"/>
  <c r="B2340" i="8"/>
  <c r="B4905" i="8"/>
  <c r="B7148" i="8"/>
  <c r="B2156" i="8"/>
  <c r="B5749" i="8"/>
  <c r="B5648" i="8"/>
  <c r="B2121" i="8"/>
  <c r="B7147" i="8"/>
  <c r="B340" i="8"/>
  <c r="B2492" i="8"/>
  <c r="B627" i="8"/>
  <c r="B6863" i="8"/>
  <c r="B559" i="8"/>
  <c r="B2309" i="8"/>
  <c r="B161" i="8"/>
  <c r="B4294" i="8"/>
  <c r="B4909" i="8"/>
  <c r="B4788" i="8"/>
  <c r="B2793" i="8"/>
  <c r="B1188" i="8"/>
  <c r="B6895" i="8"/>
  <c r="B6398" i="8"/>
  <c r="B225" i="8"/>
  <c r="B454" i="8"/>
  <c r="B1053" i="8"/>
  <c r="B6359" i="8"/>
  <c r="B1413" i="8"/>
  <c r="B4950" i="8"/>
  <c r="B6070" i="8"/>
  <c r="B2519" i="8"/>
  <c r="B2296" i="8"/>
  <c r="B970" i="8"/>
  <c r="B5182" i="8"/>
  <c r="B5759" i="8"/>
  <c r="B139" i="8"/>
  <c r="B6519" i="8"/>
  <c r="B4272" i="8"/>
  <c r="B4592" i="8"/>
  <c r="B2669" i="8"/>
  <c r="B5980" i="8"/>
  <c r="B3561" i="8"/>
  <c r="B1787" i="8"/>
  <c r="B2840" i="8"/>
  <c r="B362" i="8"/>
  <c r="B3084" i="8"/>
  <c r="B7058" i="8"/>
  <c r="B2184" i="8"/>
  <c r="B2882" i="8"/>
  <c r="B5271" i="8"/>
  <c r="B1789" i="8"/>
  <c r="B1731" i="8"/>
  <c r="B6977" i="8"/>
  <c r="B3886" i="8"/>
  <c r="B43" i="8"/>
  <c r="B1870" i="8"/>
  <c r="B5299" i="8"/>
  <c r="B3642" i="8"/>
  <c r="B6463" i="8"/>
  <c r="B2161" i="8"/>
  <c r="B1600" i="8"/>
  <c r="B127" i="8"/>
  <c r="B5545" i="8"/>
  <c r="B5562" i="8"/>
  <c r="B6247" i="8"/>
  <c r="B5367" i="8"/>
  <c r="B6465" i="8"/>
  <c r="B2269" i="8"/>
  <c r="B4419" i="8"/>
  <c r="B6124" i="8"/>
  <c r="B1260" i="8"/>
  <c r="B6878" i="8"/>
  <c r="B1294" i="8"/>
  <c r="B5178" i="8"/>
  <c r="B1100" i="8"/>
  <c r="B3773" i="8"/>
  <c r="B1127" i="8"/>
  <c r="B3670" i="8"/>
  <c r="B957" i="8"/>
  <c r="B1629" i="8"/>
  <c r="B6844" i="8"/>
  <c r="B359" i="8"/>
  <c r="B4235" i="8"/>
  <c r="B1835" i="8"/>
  <c r="B2287" i="8"/>
  <c r="B5668" i="8"/>
  <c r="B7197" i="8"/>
  <c r="B3443" i="8"/>
  <c r="B4367" i="8"/>
  <c r="B698" i="8"/>
  <c r="B4343" i="8"/>
  <c r="B4688" i="8"/>
  <c r="B4498" i="8"/>
  <c r="B2364" i="8"/>
  <c r="B1412" i="8"/>
  <c r="B3337" i="8"/>
  <c r="B6164" i="8"/>
  <c r="B4497" i="8"/>
  <c r="B4258" i="8"/>
  <c r="B6517" i="8"/>
  <c r="B5958" i="8"/>
  <c r="B7310" i="8"/>
  <c r="B6058" i="8"/>
  <c r="B182" i="8"/>
  <c r="B1075" i="8"/>
  <c r="B26" i="8"/>
  <c r="B1276" i="8"/>
  <c r="B6317" i="8"/>
  <c r="B3425" i="8"/>
  <c r="B2386" i="8"/>
  <c r="B3677" i="8"/>
  <c r="B2345" i="8"/>
  <c r="B7391" i="8"/>
  <c r="B3978" i="8"/>
  <c r="B4295" i="8"/>
  <c r="B3447" i="8"/>
  <c r="B767" i="8"/>
  <c r="B58" i="8"/>
  <c r="B3970" i="8"/>
  <c r="B4826" i="8"/>
  <c r="B985" i="8"/>
  <c r="B7462" i="8"/>
  <c r="B2274" i="8"/>
  <c r="B3781" i="8"/>
  <c r="B1745" i="8"/>
  <c r="B1640" i="8"/>
  <c r="B4337" i="8"/>
  <c r="B5865" i="8"/>
  <c r="B824" i="8"/>
  <c r="B855" i="8"/>
  <c r="B7313" i="8"/>
  <c r="B1159" i="8"/>
  <c r="B6968" i="8"/>
  <c r="B1234" i="8"/>
  <c r="B1854" i="8"/>
  <c r="B5801" i="8"/>
  <c r="B1583" i="8"/>
  <c r="B5831" i="8"/>
  <c r="B7036" i="8"/>
  <c r="B2845" i="8"/>
  <c r="B758" i="8"/>
  <c r="B5121" i="8"/>
  <c r="B446" i="8"/>
  <c r="B2148" i="8"/>
  <c r="B6207" i="8"/>
  <c r="B5871" i="8"/>
  <c r="B5227" i="8"/>
  <c r="B6267" i="8"/>
  <c r="B542" i="8"/>
  <c r="B3587" i="8"/>
  <c r="B2466" i="8"/>
  <c r="B348" i="8"/>
  <c r="B819" i="8"/>
  <c r="B5158" i="8"/>
  <c r="B6110" i="8"/>
  <c r="B5349" i="8"/>
  <c r="B242" i="8"/>
  <c r="B3325" i="8"/>
  <c r="B5208" i="8"/>
  <c r="B285" i="8"/>
  <c r="B3953" i="8"/>
  <c r="B4622" i="8"/>
  <c r="B2295" i="8"/>
  <c r="B50" i="8"/>
  <c r="B4583" i="8"/>
  <c r="B4405" i="8"/>
  <c r="B4053" i="8"/>
  <c r="B3989" i="8"/>
  <c r="B913" i="8"/>
  <c r="B4255" i="8"/>
  <c r="B5748" i="8"/>
  <c r="B4325" i="8"/>
  <c r="B355" i="8"/>
  <c r="B1603" i="8"/>
  <c r="B5190" i="8"/>
  <c r="B4496" i="8"/>
  <c r="B2499" i="8"/>
  <c r="B2085" i="8"/>
  <c r="B1233" i="8"/>
  <c r="B5953" i="8"/>
  <c r="B3307" i="8"/>
  <c r="B4577" i="8"/>
  <c r="B7160" i="8"/>
  <c r="B3780" i="8"/>
  <c r="B6231" i="8"/>
  <c r="B5130" i="8"/>
  <c r="B1027" i="8"/>
  <c r="B397" i="8"/>
  <c r="B6246" i="8"/>
  <c r="B2399" i="8"/>
  <c r="B1779" i="8"/>
  <c r="B935" i="8"/>
  <c r="B5743" i="8"/>
  <c r="B3409" i="8"/>
  <c r="B3156" i="8"/>
  <c r="B7152" i="8"/>
  <c r="B2427" i="8"/>
  <c r="B2852" i="8"/>
  <c r="B345" i="8"/>
  <c r="B333" i="8"/>
  <c r="B1146" i="8"/>
  <c r="B1145" i="8"/>
  <c r="B7257" i="8"/>
  <c r="B7256" i="8"/>
  <c r="B4901" i="8"/>
  <c r="B4382" i="8"/>
  <c r="B3202" i="8"/>
  <c r="B453" i="8"/>
  <c r="B5446" i="8"/>
  <c r="B4253" i="8"/>
  <c r="B4125" i="8"/>
  <c r="B6882" i="8"/>
  <c r="B1112" i="8"/>
  <c r="B2014" i="8"/>
  <c r="B6239" i="8"/>
  <c r="B4302" i="8"/>
  <c r="B2975" i="8"/>
  <c r="B5789" i="8"/>
  <c r="B3020" i="8"/>
  <c r="B3426" i="8"/>
  <c r="B157" i="8"/>
  <c r="B925" i="8"/>
  <c r="B41" i="8"/>
  <c r="B7428" i="8"/>
  <c r="B6316" i="8"/>
  <c r="B751" i="8"/>
  <c r="B6628" i="8"/>
  <c r="B6297" i="8"/>
  <c r="B6469" i="8"/>
  <c r="B7216" i="8"/>
  <c r="B773" i="8"/>
  <c r="B375" i="8"/>
  <c r="B6345" i="8"/>
  <c r="B6381" i="8"/>
  <c r="B5345" i="8"/>
  <c r="B6295" i="8"/>
  <c r="B2013" i="8"/>
  <c r="B4150" i="8"/>
  <c r="B7211" i="8"/>
  <c r="B5129" i="8"/>
  <c r="B6622" i="8"/>
  <c r="B1256" i="8"/>
  <c r="B6843" i="8"/>
  <c r="B344" i="8"/>
  <c r="B3984" i="8"/>
  <c r="B5356" i="8"/>
  <c r="B4911" i="8"/>
  <c r="B2837" i="8"/>
  <c r="B1578" i="8"/>
  <c r="B5690" i="8"/>
  <c r="B5994" i="8"/>
  <c r="B6342" i="8"/>
  <c r="B4557" i="8"/>
  <c r="B3283" i="8"/>
  <c r="B2444" i="8"/>
  <c r="B986" i="8"/>
  <c r="B5551" i="8"/>
  <c r="B4254" i="8"/>
  <c r="B435" i="8"/>
  <c r="B437" i="8"/>
  <c r="B166" i="8"/>
  <c r="B1862" i="8"/>
  <c r="B2063" i="8"/>
  <c r="B2328" i="8"/>
  <c r="B3408" i="8"/>
  <c r="B2792" i="8"/>
  <c r="B6526" i="8"/>
  <c r="B822" i="8"/>
  <c r="B5689" i="8"/>
  <c r="B403" i="8"/>
  <c r="B2317" i="8"/>
  <c r="B138" i="8"/>
  <c r="B1823" i="8"/>
  <c r="B1387" i="8"/>
  <c r="B6710" i="8"/>
  <c r="B4710" i="8"/>
  <c r="B4740" i="8"/>
  <c r="B3995" i="8"/>
  <c r="B2451" i="8"/>
  <c r="B3908" i="8"/>
  <c r="B2124" i="8"/>
  <c r="B2701" i="8"/>
  <c r="B6821" i="8"/>
  <c r="B7468" i="8"/>
  <c r="B6100" i="8"/>
  <c r="B3839" i="8"/>
  <c r="B5274" i="8"/>
  <c r="B3289" i="8"/>
  <c r="B2273" i="8"/>
  <c r="B6337" i="8"/>
  <c r="B7116" i="8"/>
  <c r="B7118" i="8"/>
  <c r="B7434" i="8"/>
  <c r="B2888" i="8"/>
  <c r="B3728" i="8"/>
  <c r="B6902" i="8"/>
  <c r="B156" i="8"/>
  <c r="B7323" i="8"/>
  <c r="B2892" i="8"/>
  <c r="B6212" i="8"/>
  <c r="B5355" i="8"/>
  <c r="B4555" i="8"/>
  <c r="B6188" i="8"/>
  <c r="B552" i="8"/>
  <c r="B6089" i="8"/>
  <c r="B5720" i="8"/>
  <c r="B3512" i="8"/>
  <c r="B1405" i="8"/>
  <c r="B5777" i="8"/>
  <c r="B4787" i="8"/>
  <c r="B4210" i="8"/>
  <c r="B1348" i="8"/>
  <c r="B6580" i="8"/>
  <c r="B4997" i="8"/>
  <c r="B5951" i="8"/>
  <c r="B5535" i="8"/>
  <c r="B828" i="8"/>
  <c r="B3421" i="8"/>
  <c r="B3729" i="8"/>
  <c r="B7205" i="8"/>
  <c r="B5003" i="8"/>
  <c r="B6234" i="8"/>
  <c r="B4336" i="8"/>
  <c r="B6310" i="8"/>
  <c r="B239" i="8"/>
  <c r="B2479" i="8"/>
  <c r="B5557" i="8"/>
  <c r="B6530" i="8"/>
  <c r="B3797" i="8"/>
  <c r="B2433" i="8"/>
  <c r="B1914" i="8"/>
  <c r="B6757" i="8"/>
  <c r="B6652" i="8"/>
  <c r="B2951" i="8"/>
  <c r="B1703" i="8"/>
  <c r="B5791" i="8"/>
  <c r="B3946" i="8"/>
  <c r="B4415" i="8"/>
  <c r="B5475" i="8"/>
  <c r="B3372" i="8"/>
  <c r="B3171" i="8"/>
  <c r="B7080" i="8"/>
  <c r="B5765" i="8"/>
  <c r="B6196" i="8"/>
  <c r="B5294" i="8"/>
  <c r="B4796" i="8"/>
  <c r="B2271" i="8"/>
  <c r="B3563" i="8"/>
  <c r="B2985" i="8"/>
  <c r="B2861" i="8"/>
  <c r="B504" i="8"/>
  <c r="B5192" i="8"/>
  <c r="B6771" i="8"/>
  <c r="B6964" i="8"/>
  <c r="B3387" i="8"/>
  <c r="B5872" i="8"/>
  <c r="B3631" i="8"/>
  <c r="B791" i="8"/>
  <c r="B5285" i="8"/>
  <c r="B5284" i="8"/>
  <c r="B2423" i="8"/>
  <c r="B6516" i="8"/>
  <c r="B7312" i="8"/>
  <c r="B3524" i="8"/>
  <c r="B5679" i="8"/>
  <c r="B1996" i="8"/>
  <c r="B6448" i="8"/>
  <c r="B4816" i="8"/>
  <c r="B2135" i="8"/>
  <c r="B7052" i="8"/>
  <c r="B5283" i="8"/>
  <c r="B2920" i="8"/>
  <c r="B1588" i="8"/>
  <c r="B2294" i="8"/>
  <c r="B1374" i="8"/>
  <c r="B5942" i="8"/>
  <c r="B7320" i="8"/>
  <c r="B503" i="8"/>
  <c r="B6020" i="8"/>
  <c r="B4093" i="8"/>
  <c r="B4566" i="8"/>
  <c r="B2832" i="8"/>
  <c r="B3262" i="8"/>
  <c r="B7442" i="8"/>
  <c r="B3790" i="8"/>
  <c r="B3617" i="8"/>
  <c r="B678" i="8"/>
  <c r="B4773" i="8"/>
  <c r="B6702" i="8"/>
  <c r="B5160" i="8"/>
  <c r="B1986" i="8"/>
  <c r="B4412" i="8"/>
  <c r="B3661" i="8"/>
  <c r="B3616" i="8"/>
  <c r="B7196" i="8"/>
  <c r="B3153" i="8"/>
  <c r="B3128" i="8"/>
  <c r="B3108" i="8"/>
  <c r="B2860" i="8"/>
  <c r="B360" i="8"/>
  <c r="B5416" i="8"/>
  <c r="B4170" i="8"/>
  <c r="B3532" i="8"/>
  <c r="B5149" i="8"/>
  <c r="B6701" i="8"/>
  <c r="B6700" i="8"/>
  <c r="B3008" i="8"/>
  <c r="B5467" i="8"/>
  <c r="B6131" i="8"/>
  <c r="B5353" i="8"/>
  <c r="B4282" i="8"/>
  <c r="B2421" i="8"/>
  <c r="B6537" i="8"/>
  <c r="B445" i="8"/>
  <c r="B2170" i="8"/>
  <c r="B2213" i="8"/>
  <c r="B7075" i="8"/>
  <c r="B5758" i="8"/>
  <c r="B5790" i="8"/>
  <c r="B2261" i="8"/>
  <c r="B3500" i="8"/>
  <c r="B3496" i="8"/>
  <c r="B5457" i="8"/>
  <c r="B995" i="8"/>
  <c r="B3904" i="8"/>
  <c r="B1946" i="8"/>
  <c r="B1643" i="8"/>
  <c r="B4039" i="8"/>
  <c r="B3913" i="8"/>
  <c r="B6699" i="8"/>
  <c r="B1642" i="8"/>
  <c r="B4185" i="8"/>
  <c r="B2368" i="8"/>
  <c r="B2367" i="8"/>
  <c r="B6698" i="8"/>
  <c r="B4814" i="8"/>
  <c r="B5655" i="8"/>
  <c r="B3162" i="8"/>
  <c r="B6525" i="8"/>
  <c r="B3366" i="8"/>
  <c r="B4904" i="8"/>
  <c r="B5023" i="8"/>
  <c r="B587" i="8"/>
  <c r="B7365" i="8"/>
  <c r="B2908" i="8"/>
  <c r="B4133" i="8"/>
  <c r="B6347" i="8"/>
  <c r="B6349" i="8"/>
  <c r="B1937" i="8"/>
  <c r="B3966" i="8"/>
  <c r="B1702" i="8"/>
  <c r="B1074" i="8"/>
  <c r="B3602" i="8"/>
  <c r="B4178" i="8"/>
  <c r="B5678" i="8"/>
  <c r="B5677" i="8"/>
  <c r="B512" i="8"/>
  <c r="B1584" i="8"/>
  <c r="B3282" i="8"/>
  <c r="B7151" i="8"/>
  <c r="B1701" i="8"/>
  <c r="B2395" i="8"/>
  <c r="B4455" i="8"/>
  <c r="B4021" i="8"/>
  <c r="B4457" i="8"/>
  <c r="B4374" i="8"/>
  <c r="B1523" i="8"/>
  <c r="B5002" i="8"/>
  <c r="B5001" i="8"/>
  <c r="B6230" i="8"/>
  <c r="B2963" i="8"/>
  <c r="B5512" i="8"/>
  <c r="B5494" i="8"/>
  <c r="B5199" i="8"/>
  <c r="B1913" i="8"/>
  <c r="B3565" i="8"/>
  <c r="B3834" i="8"/>
  <c r="B2700" i="8"/>
  <c r="B4381" i="8"/>
  <c r="B2699" i="8"/>
  <c r="B1336" i="8"/>
  <c r="B2969" i="8"/>
  <c r="B5503" i="8"/>
  <c r="B1700" i="8"/>
  <c r="B7353" i="8"/>
  <c r="B6178" i="8"/>
  <c r="B5928" i="8"/>
  <c r="B6893" i="8"/>
  <c r="B1073" i="8"/>
  <c r="B7019" i="8"/>
  <c r="B4884" i="8"/>
  <c r="B6773" i="8"/>
  <c r="B4242" i="8"/>
  <c r="B2925" i="8"/>
  <c r="B2179" i="8"/>
  <c r="B1373" i="8"/>
  <c r="B4045" i="8"/>
  <c r="B5989" i="8"/>
  <c r="B3281" i="8"/>
  <c r="B586" i="8"/>
  <c r="B6853" i="8"/>
  <c r="B3960" i="8"/>
  <c r="B2919" i="8"/>
  <c r="B2918" i="8"/>
  <c r="B2917" i="8"/>
  <c r="B622" i="8"/>
  <c r="B2465" i="8"/>
  <c r="B5442" i="8"/>
  <c r="B7035" i="8"/>
  <c r="B6444" i="8"/>
  <c r="B522" i="8"/>
  <c r="B5197" i="8"/>
  <c r="B2198" i="8"/>
  <c r="B6547" i="8"/>
  <c r="B2051" i="8"/>
  <c r="B5119" i="8"/>
  <c r="B7287" i="8"/>
  <c r="B779" i="8"/>
  <c r="B1088" i="8"/>
  <c r="B4026" i="8"/>
  <c r="B4689" i="8"/>
  <c r="B3416" i="8"/>
  <c r="B6953" i="8"/>
  <c r="B3622" i="8"/>
  <c r="B6339" i="8"/>
  <c r="B263" i="8"/>
  <c r="B4234" i="8"/>
  <c r="B6664" i="8"/>
  <c r="B2382" i="8"/>
  <c r="B413" i="8"/>
  <c r="B1647" i="8"/>
  <c r="B4280" i="8"/>
  <c r="B4818" i="8"/>
  <c r="B461" i="8"/>
  <c r="B5667" i="8"/>
  <c r="B511" i="8"/>
  <c r="B4766" i="8"/>
  <c r="B714" i="8"/>
  <c r="B1057" i="8"/>
  <c r="B5091" i="8"/>
  <c r="B6017" i="8"/>
  <c r="B1528" i="8"/>
  <c r="B7356" i="8"/>
  <c r="B6744" i="8"/>
  <c r="B7401" i="8"/>
  <c r="B3435" i="8"/>
  <c r="B6014" i="8"/>
  <c r="B3247" i="8"/>
  <c r="B6798" i="8"/>
  <c r="B6793" i="8"/>
  <c r="B460" i="8"/>
  <c r="B347" i="8"/>
  <c r="B6577" i="8"/>
  <c r="B774" i="8"/>
  <c r="B1084" i="8"/>
  <c r="B4632" i="8"/>
  <c r="B4999" i="8"/>
  <c r="B2666" i="8"/>
  <c r="B4010" i="8"/>
  <c r="B6544" i="8"/>
  <c r="B6626" i="8"/>
  <c r="B1591" i="8"/>
  <c r="B7481" i="8"/>
  <c r="B575" i="8"/>
  <c r="B6241" i="8"/>
  <c r="B1195" i="8"/>
  <c r="B6958" i="8"/>
  <c r="B1020" i="8"/>
  <c r="B4559" i="8"/>
  <c r="B378" i="8"/>
  <c r="B6756" i="8"/>
  <c r="B5216" i="8"/>
  <c r="B3747" i="8"/>
  <c r="B3744" i="8"/>
  <c r="B3016" i="8"/>
  <c r="B6252" i="8"/>
  <c r="B6315" i="8"/>
  <c r="B4431" i="8"/>
  <c r="B2248" i="8"/>
  <c r="B1569" i="8"/>
  <c r="B4986" i="8"/>
  <c r="B4985" i="8"/>
  <c r="B2819" i="8"/>
  <c r="B6988" i="8"/>
  <c r="B173" i="8"/>
  <c r="B5090" i="8"/>
  <c r="B2361" i="8"/>
  <c r="B414" i="8"/>
  <c r="B3578" i="8"/>
  <c r="B6242" i="8"/>
  <c r="B327" i="8"/>
  <c r="B2341" i="8"/>
  <c r="B6446" i="8"/>
  <c r="B3351" i="8"/>
  <c r="B5888" i="8"/>
  <c r="B2698" i="8"/>
  <c r="B6557" i="8"/>
  <c r="B5876" i="8"/>
  <c r="B172" i="8"/>
  <c r="B2697" i="8"/>
  <c r="B6573" i="8"/>
  <c r="B2220" i="8"/>
  <c r="B281" i="8"/>
  <c r="B2696" i="8"/>
  <c r="B2864" i="8"/>
  <c r="B6163" i="8"/>
  <c r="B3538" i="8"/>
  <c r="B7394" i="8"/>
  <c r="B4123" i="8"/>
  <c r="B6747" i="8"/>
  <c r="B4760" i="8"/>
  <c r="B5450" i="8"/>
  <c r="B1769" i="8"/>
  <c r="B7233" i="8"/>
  <c r="B4245" i="8"/>
  <c r="B5089" i="8"/>
  <c r="B5088" i="8"/>
  <c r="B2848" i="8"/>
  <c r="B245" i="8"/>
  <c r="B3280" i="8"/>
  <c r="B4812" i="8"/>
  <c r="B4184" i="8"/>
  <c r="B7042" i="8"/>
  <c r="B4244" i="8"/>
  <c r="B4212" i="8"/>
  <c r="B4241" i="8"/>
  <c r="B4217" i="8"/>
  <c r="B7037" i="8"/>
  <c r="B7057" i="8"/>
  <c r="B677" i="8"/>
  <c r="B1275" i="8"/>
  <c r="B3716" i="8"/>
  <c r="B2457" i="8"/>
  <c r="B6044" i="8"/>
  <c r="B713" i="8"/>
  <c r="B3006" i="8"/>
  <c r="B2360" i="8"/>
  <c r="B351" i="8"/>
  <c r="B354" i="8"/>
  <c r="B353" i="8"/>
  <c r="B3723" i="8"/>
  <c r="B2695" i="8"/>
  <c r="B3718" i="8"/>
  <c r="B4495" i="8"/>
  <c r="B1471" i="8"/>
  <c r="B3178" i="8"/>
  <c r="B6260" i="8"/>
  <c r="B4836" i="8"/>
  <c r="B2694" i="8"/>
  <c r="B7087" i="8"/>
  <c r="B4342" i="8"/>
  <c r="B1944" i="8"/>
  <c r="B750" i="8"/>
  <c r="B766" i="8"/>
  <c r="B5665" i="8"/>
  <c r="B7140" i="8"/>
  <c r="B3785" i="8"/>
  <c r="B594" i="8"/>
  <c r="B5506" i="8"/>
  <c r="B3615" i="8"/>
  <c r="B3903" i="8"/>
  <c r="B638" i="8"/>
  <c r="B5087" i="8"/>
  <c r="B3319" i="8"/>
  <c r="B5885" i="8"/>
  <c r="B1022" i="8"/>
  <c r="B7340" i="8"/>
  <c r="B3396" i="8"/>
  <c r="B2693" i="8"/>
  <c r="B1984" i="8"/>
  <c r="B3892" i="8"/>
  <c r="B1696" i="8"/>
  <c r="B5086" i="8"/>
  <c r="B6415" i="8"/>
  <c r="B6412" i="8"/>
  <c r="B6206" i="8"/>
  <c r="B2692" i="8"/>
  <c r="B6322" i="8"/>
  <c r="B7051" i="8"/>
  <c r="B1973" i="8"/>
  <c r="B6390" i="8"/>
  <c r="B6838" i="8"/>
  <c r="B3316" i="8"/>
  <c r="B6549" i="8"/>
  <c r="B6755" i="8"/>
  <c r="B7457" i="8"/>
  <c r="B5440" i="8"/>
  <c r="B5710" i="8"/>
  <c r="B2230" i="8"/>
  <c r="B2506" i="8"/>
  <c r="B4490" i="8"/>
  <c r="B5171" i="8"/>
  <c r="B5428" i="8"/>
  <c r="B2668" i="8"/>
  <c r="B1302" i="8"/>
  <c r="B4949" i="8"/>
  <c r="B881" i="8"/>
  <c r="B630" i="8"/>
  <c r="B4862" i="8"/>
  <c r="B5776" i="8"/>
  <c r="B4745" i="8"/>
  <c r="B7328" i="8"/>
  <c r="B1470" i="8"/>
  <c r="B4759" i="8"/>
  <c r="B2691" i="8"/>
  <c r="B4984" i="8"/>
  <c r="B1469" i="8"/>
  <c r="B4173" i="8"/>
  <c r="B7326" i="8"/>
  <c r="B3116" i="8"/>
  <c r="B78" i="8"/>
  <c r="B1187" i="8"/>
  <c r="B114" i="8"/>
  <c r="B7029" i="8"/>
  <c r="B5174" i="8"/>
  <c r="B5830" i="8"/>
  <c r="B1627" i="8"/>
  <c r="B4098" i="8"/>
  <c r="B1093" i="8"/>
  <c r="B697" i="8"/>
  <c r="B6817" i="8"/>
  <c r="B4562" i="8"/>
  <c r="B6816" i="8"/>
  <c r="B7085" i="8"/>
  <c r="B4153" i="8"/>
  <c r="B1236" i="8"/>
  <c r="B5972" i="8"/>
  <c r="B2252" i="8"/>
  <c r="B4925" i="8"/>
  <c r="B5344" i="8"/>
  <c r="B5354" i="8"/>
  <c r="B5735" i="8"/>
  <c r="B6084" i="8"/>
  <c r="B6128" i="8"/>
  <c r="B7269" i="8"/>
  <c r="B509" i="8"/>
  <c r="B1936" i="8"/>
  <c r="B7248" i="8"/>
  <c r="B6990" i="8"/>
  <c r="B789" i="8"/>
  <c r="B1265" i="8"/>
  <c r="B7262" i="8"/>
  <c r="B90" i="8"/>
  <c r="B888" i="8"/>
  <c r="B4402" i="8"/>
  <c r="B6445" i="8"/>
  <c r="B4733" i="8"/>
  <c r="B6335" i="8"/>
  <c r="B7474" i="8"/>
  <c r="B6946" i="8"/>
  <c r="B3279" i="8"/>
  <c r="B3591" i="8"/>
  <c r="B3655" i="8"/>
  <c r="B3802" i="8"/>
  <c r="B1324" i="8"/>
  <c r="B2268" i="8"/>
  <c r="B3107" i="8"/>
  <c r="B6329" i="8"/>
  <c r="B5366" i="8"/>
  <c r="B3597" i="8"/>
  <c r="B4785" i="8"/>
  <c r="B2402" i="8"/>
  <c r="B3949" i="8"/>
  <c r="B538" i="8"/>
  <c r="B1038" i="8"/>
  <c r="B1535" i="8"/>
  <c r="B1912" i="8"/>
  <c r="B6134" i="8"/>
  <c r="B3698" i="8"/>
  <c r="B3919" i="8"/>
  <c r="B4364" i="8"/>
  <c r="B6416" i="8"/>
  <c r="B1370" i="8"/>
  <c r="B4983" i="8"/>
  <c r="B4152" i="8"/>
  <c r="B7478" i="8"/>
  <c r="B5433" i="8"/>
  <c r="B1125" i="8"/>
  <c r="B3210" i="8"/>
  <c r="B5395" i="8"/>
  <c r="B3842" i="8"/>
  <c r="B1868" i="8"/>
  <c r="B661" i="8"/>
  <c r="B170" i="8"/>
  <c r="B3971" i="8"/>
  <c r="B1541" i="8"/>
  <c r="B838" i="8"/>
  <c r="B847" i="8"/>
  <c r="B4371" i="8"/>
  <c r="B473" i="8"/>
  <c r="B6120" i="8"/>
  <c r="B4718" i="8"/>
  <c r="B2131" i="8"/>
  <c r="B762" i="8"/>
  <c r="B7136" i="8"/>
  <c r="B3" i="8"/>
  <c r="B5477" i="8"/>
  <c r="B6344" i="8"/>
  <c r="B5957" i="8"/>
  <c r="B7226" i="8"/>
  <c r="B28" i="8"/>
  <c r="B4542" i="8"/>
  <c r="B2241" i="8"/>
  <c r="B5122" i="8"/>
  <c r="B4069" i="8"/>
  <c r="B4616" i="8"/>
  <c r="B3383" i="8"/>
  <c r="B2106" i="8"/>
  <c r="B2996" i="8"/>
  <c r="B528" i="8"/>
  <c r="B2256" i="8"/>
  <c r="B1947" i="8"/>
  <c r="B3311" i="8"/>
  <c r="B1810" i="8"/>
  <c r="B6715" i="8"/>
  <c r="B6459" i="8"/>
  <c r="B1399" i="8"/>
  <c r="B3278" i="8"/>
  <c r="B954" i="8"/>
  <c r="B3149" i="8"/>
  <c r="B1860" i="8"/>
  <c r="B5595" i="8"/>
  <c r="B4669" i="8"/>
  <c r="B6697" i="8"/>
  <c r="B1218" i="8"/>
  <c r="B6287" i="8"/>
  <c r="B1004" i="8"/>
  <c r="B2844" i="8"/>
  <c r="B367" i="8"/>
  <c r="B452" i="8"/>
  <c r="B1606" i="8"/>
  <c r="B1599" i="8"/>
  <c r="B4677" i="8"/>
  <c r="B6925" i="8"/>
  <c r="B2498" i="8"/>
  <c r="B4608" i="8"/>
  <c r="B7176" i="8"/>
  <c r="B6486" i="8"/>
  <c r="B3320" i="8"/>
  <c r="B518" i="8"/>
  <c r="B3835" i="8"/>
  <c r="B265" i="8"/>
  <c r="B3440" i="8"/>
  <c r="B2178" i="8"/>
  <c r="B771" i="8"/>
  <c r="B5141" i="8"/>
  <c r="B3035" i="8"/>
  <c r="B4974" i="8"/>
  <c r="B2508" i="8"/>
  <c r="B5529" i="8"/>
  <c r="B3047" i="8"/>
  <c r="B5585" i="8"/>
  <c r="B7437" i="8"/>
  <c r="B6815" i="8"/>
  <c r="B350" i="8"/>
  <c r="B6621" i="8"/>
  <c r="B4427" i="8"/>
  <c r="B603" i="8"/>
  <c r="B1170" i="8"/>
  <c r="B3060" i="8"/>
  <c r="B3683" i="8"/>
  <c r="B1517" i="8"/>
  <c r="B6754" i="8"/>
  <c r="B2041" i="8"/>
  <c r="B2040" i="8"/>
  <c r="B5911" i="8"/>
  <c r="B1867" i="8"/>
  <c r="B2998" i="8"/>
  <c r="B2279" i="8"/>
  <c r="B3951" i="8"/>
  <c r="B6613" i="8"/>
  <c r="B6170" i="8"/>
  <c r="B6069" i="8"/>
  <c r="B57" i="8"/>
  <c r="B1803" i="8"/>
  <c r="B4146" i="8"/>
  <c r="B6362" i="8"/>
  <c r="B6177" i="8"/>
  <c r="B6360" i="8"/>
  <c r="B1295" i="8"/>
  <c r="B1162" i="8"/>
  <c r="B1160" i="8"/>
  <c r="B2849" i="8"/>
  <c r="B4275" i="8"/>
  <c r="B4712" i="8"/>
  <c r="B3976" i="8"/>
  <c r="B3525" i="8"/>
  <c r="B3901" i="8"/>
  <c r="B5268" i="8"/>
  <c r="B2434" i="8"/>
  <c r="B1805" i="8"/>
  <c r="B6067" i="8"/>
  <c r="B6890" i="8"/>
  <c r="B4174" i="8"/>
  <c r="B4357" i="8"/>
  <c r="B4568" i="8"/>
  <c r="B7260" i="8"/>
  <c r="B4682" i="8"/>
  <c r="B3765" i="8"/>
  <c r="B4081" i="8"/>
  <c r="B4665" i="8"/>
  <c r="B4684" i="8"/>
  <c r="B1243" i="8"/>
  <c r="B2456" i="8"/>
  <c r="B7449" i="8"/>
  <c r="B6905" i="8"/>
  <c r="B5085" i="8"/>
  <c r="B2785" i="8"/>
  <c r="B7319" i="8"/>
  <c r="B279" i="8"/>
  <c r="B3896" i="8"/>
  <c r="B989" i="8"/>
  <c r="B3582" i="8"/>
  <c r="B3562" i="8"/>
  <c r="B2825" i="8"/>
  <c r="B1968" i="8"/>
  <c r="B6528" i="8"/>
  <c r="B5590" i="8"/>
  <c r="B4074" i="8"/>
  <c r="B873" i="8"/>
  <c r="B5632" i="8"/>
  <c r="B4546" i="8"/>
  <c r="B3766" i="8"/>
  <c r="B1646" i="8"/>
  <c r="B1339" i="8"/>
  <c r="B3784" i="8"/>
  <c r="B4753" i="8"/>
  <c r="B3783" i="8"/>
  <c r="B1164" i="8"/>
  <c r="B6041" i="8"/>
  <c r="B5728" i="8"/>
  <c r="B4009" i="8"/>
  <c r="B5298" i="8"/>
  <c r="B3038" i="8"/>
  <c r="B4529" i="8"/>
  <c r="B4129" i="8"/>
  <c r="B4388" i="8"/>
  <c r="B1009" i="8"/>
  <c r="B7407" i="8"/>
  <c r="B4786" i="8"/>
  <c r="B749" i="8"/>
  <c r="B5993" i="8"/>
  <c r="B6156" i="8"/>
  <c r="B3344" i="8"/>
  <c r="B4064" i="8"/>
  <c r="B5135" i="8"/>
  <c r="B1402" i="8"/>
  <c r="B4358" i="8"/>
  <c r="B3437" i="8"/>
  <c r="B2995" i="8"/>
  <c r="B878" i="8"/>
  <c r="B5979" i="8"/>
  <c r="B3053" i="8"/>
  <c r="B1321" i="8"/>
  <c r="B1404" i="8"/>
  <c r="B5611" i="8"/>
  <c r="B1036" i="8"/>
  <c r="B6050" i="8"/>
  <c r="B5511" i="8"/>
  <c r="B3449" i="8"/>
  <c r="B4521" i="8"/>
  <c r="B1616" i="8"/>
  <c r="B7374" i="8"/>
  <c r="B6450" i="8"/>
  <c r="B295" i="8"/>
  <c r="B1331" i="8"/>
  <c r="B6266" i="8"/>
  <c r="B7202" i="8"/>
  <c r="B585" i="8"/>
  <c r="B4643" i="8"/>
  <c r="B6255" i="8"/>
  <c r="B6928" i="8"/>
  <c r="B4114" i="8"/>
  <c r="B3962" i="8"/>
  <c r="B196" i="8"/>
  <c r="B2994" i="8"/>
  <c r="B5303" i="8"/>
  <c r="B5732" i="8"/>
  <c r="B5861" i="8"/>
  <c r="B2348" i="8"/>
  <c r="B2245" i="8"/>
  <c r="B2407" i="8"/>
  <c r="B7186" i="8"/>
  <c r="B60" i="8"/>
  <c r="B4151" i="8"/>
  <c r="B4917" i="8"/>
  <c r="B6435" i="8"/>
  <c r="B5459" i="8"/>
  <c r="B5787" i="8"/>
  <c r="B7222" i="8"/>
  <c r="B113" i="8"/>
  <c r="B1753" i="8"/>
  <c r="B2486" i="8"/>
  <c r="B111" i="8"/>
  <c r="B7433" i="8"/>
  <c r="B6265" i="8"/>
  <c r="B2483" i="8"/>
  <c r="B2651" i="8"/>
  <c r="B6768" i="8"/>
  <c r="B3939" i="8"/>
  <c r="B7441" i="8"/>
  <c r="B628" i="8"/>
  <c r="B3324" i="8"/>
  <c r="B3690" i="8"/>
  <c r="B3533" i="8"/>
  <c r="B7344" i="8"/>
  <c r="B6223" i="8"/>
  <c r="B3209" i="8"/>
  <c r="B519" i="8"/>
  <c r="B2480" i="8"/>
  <c r="B4186" i="8"/>
  <c r="B2829" i="8"/>
  <c r="B3911" i="8"/>
  <c r="B2207" i="8"/>
  <c r="B1217" i="8"/>
  <c r="B5592" i="8"/>
  <c r="B6831" i="8"/>
  <c r="B7143" i="8"/>
  <c r="B103" i="8"/>
  <c r="B5406" i="8"/>
  <c r="B4563" i="8"/>
  <c r="B2932" i="8"/>
  <c r="B6171" i="8"/>
  <c r="B571" i="8"/>
  <c r="B1983" i="8"/>
  <c r="B4610" i="8"/>
  <c r="B694" i="8"/>
  <c r="B6268" i="8"/>
  <c r="B3627" i="8"/>
  <c r="B1884" i="8"/>
  <c r="B4541" i="8"/>
  <c r="B4276" i="8"/>
  <c r="B6471" i="8"/>
  <c r="B2901" i="8"/>
  <c r="B2835" i="8"/>
  <c r="B2284" i="8"/>
  <c r="B647" i="8"/>
  <c r="B1841" i="8"/>
  <c r="B301" i="8"/>
  <c r="B3181" i="8"/>
  <c r="B3050" i="8"/>
  <c r="B3758" i="8"/>
  <c r="B6404" i="8"/>
  <c r="B6301" i="8"/>
  <c r="B5084" i="8"/>
  <c r="B6364" i="8"/>
  <c r="B1216" i="8"/>
  <c r="B980" i="8"/>
  <c r="B1980" i="8"/>
  <c r="B645" i="8"/>
  <c r="B3296" i="8"/>
  <c r="B92" i="8"/>
  <c r="B149" i="8"/>
  <c r="B5963" i="8"/>
  <c r="B3890" i="8"/>
  <c r="B6150" i="8"/>
  <c r="B4387" i="8"/>
  <c r="B247" i="8"/>
  <c r="B6232" i="8"/>
  <c r="B2438" i="8"/>
  <c r="B702" i="8"/>
  <c r="B4711" i="8"/>
  <c r="B4892" i="8"/>
  <c r="B4707" i="8"/>
  <c r="B4321" i="8"/>
  <c r="B1955" i="8"/>
  <c r="B7375" i="8"/>
  <c r="B790" i="8"/>
  <c r="B115" i="8"/>
  <c r="B384" i="8"/>
  <c r="B942" i="8"/>
  <c r="B1784" i="8"/>
  <c r="B894" i="8"/>
  <c r="B3161" i="8"/>
  <c r="B1293" i="8"/>
  <c r="B4214" i="8"/>
  <c r="B4054" i="8"/>
  <c r="B4675" i="8"/>
  <c r="B2791" i="8"/>
  <c r="B2455" i="8"/>
  <c r="B1367" i="8"/>
  <c r="B6927" i="8"/>
  <c r="B2858" i="8"/>
  <c r="B388" i="8"/>
  <c r="B1330" i="8"/>
  <c r="B6453" i="8"/>
  <c r="B2656" i="8"/>
  <c r="B6998" i="8"/>
  <c r="B5978" i="8"/>
  <c r="B675" i="8"/>
  <c r="B895" i="8"/>
  <c r="B6372" i="8"/>
  <c r="B5472" i="8"/>
  <c r="B6477" i="8"/>
  <c r="B741" i="8"/>
  <c r="B6434" i="8"/>
  <c r="B3034" i="8"/>
  <c r="B4177" i="8"/>
  <c r="B2650" i="8"/>
  <c r="B2024" i="8"/>
  <c r="B3943" i="8"/>
  <c r="B11" i="8"/>
  <c r="B7338" i="8"/>
  <c r="B4575" i="8"/>
  <c r="B4063" i="8"/>
  <c r="B5473" i="8"/>
  <c r="B4768" i="8"/>
  <c r="B3371" i="8"/>
  <c r="B6921" i="8"/>
  <c r="B1577" i="8"/>
  <c r="B7135" i="8"/>
  <c r="B130" i="8"/>
  <c r="B4088" i="8"/>
  <c r="B2145" i="8"/>
  <c r="B289" i="8"/>
  <c r="B7250" i="8"/>
  <c r="B948" i="8"/>
  <c r="B5534" i="8"/>
  <c r="B7448" i="8"/>
  <c r="B5800" i="8"/>
  <c r="B5856" i="8"/>
  <c r="B1453" i="8"/>
  <c r="B3000" i="8"/>
  <c r="B4356" i="8"/>
  <c r="B7252" i="8"/>
  <c r="B288" i="8"/>
  <c r="B600" i="8"/>
  <c r="B1224" i="8"/>
  <c r="B1592" i="8"/>
  <c r="B1623" i="8"/>
  <c r="B6403" i="8"/>
  <c r="B6427" i="8"/>
  <c r="B1861" i="8"/>
  <c r="B3306" i="8"/>
  <c r="B2878" i="8"/>
  <c r="B7417" i="8"/>
  <c r="B2056" i="8"/>
  <c r="B1929" i="8"/>
  <c r="B2415" i="8"/>
  <c r="B3859" i="8"/>
  <c r="B1468" i="8"/>
  <c r="B2445" i="8"/>
  <c r="B4312" i="8"/>
  <c r="B383" i="8"/>
  <c r="B3772" i="8"/>
  <c r="B3987" i="8"/>
  <c r="B1605" i="8"/>
  <c r="B2826" i="8"/>
  <c r="B1154" i="8"/>
  <c r="B4422" i="8"/>
  <c r="B2476" i="8"/>
  <c r="B1172" i="8"/>
  <c r="B2839" i="8"/>
  <c r="B4351" i="8"/>
  <c r="B98" i="8"/>
  <c r="B5948" i="8"/>
  <c r="B2021" i="8"/>
  <c r="B5330" i="8"/>
  <c r="B4398" i="8"/>
  <c r="B84" i="8"/>
  <c r="B5083" i="8"/>
  <c r="B3051" i="8"/>
  <c r="B1869" i="8"/>
  <c r="B5544" i="8"/>
  <c r="B6114" i="8"/>
  <c r="B2847" i="8"/>
  <c r="B5167" i="8"/>
  <c r="B5463" i="8"/>
  <c r="B10" i="8"/>
  <c r="B4694" i="8"/>
  <c r="B7132" i="8"/>
  <c r="B4284" i="8"/>
  <c r="B1240" i="8"/>
  <c r="B5709" i="8"/>
  <c r="B597" i="8"/>
  <c r="B1935" i="8"/>
  <c r="B1350" i="8"/>
  <c r="B1411" i="8"/>
  <c r="B5300" i="8"/>
  <c r="B428" i="8"/>
  <c r="B312" i="8"/>
  <c r="B4933" i="8"/>
  <c r="B3138" i="8"/>
  <c r="B5729" i="8"/>
  <c r="B2068" i="8"/>
  <c r="B102" i="8"/>
  <c r="B5862" i="8"/>
  <c r="B7097" i="8"/>
  <c r="B3361" i="8"/>
  <c r="B5730" i="8"/>
  <c r="B807" i="8"/>
  <c r="B5175" i="8"/>
  <c r="B6696" i="8"/>
  <c r="B6262" i="8"/>
  <c r="B2406" i="8"/>
  <c r="B162" i="8"/>
  <c r="B3639" i="8"/>
  <c r="B4120" i="8"/>
  <c r="B1954" i="8"/>
  <c r="B6807" i="8"/>
  <c r="B3973" i="8"/>
  <c r="B3769" i="8"/>
  <c r="B3629" i="8"/>
  <c r="B2447" i="8"/>
  <c r="B4354" i="8"/>
  <c r="B2535" i="8"/>
  <c r="B4837" i="8"/>
  <c r="B5462" i="8"/>
  <c r="B6205" i="8"/>
  <c r="B3936" i="8"/>
  <c r="B5147" i="8"/>
  <c r="B6420" i="8"/>
  <c r="B5715" i="8"/>
  <c r="B5992" i="8"/>
  <c r="B3824" i="8"/>
  <c r="B7156" i="8"/>
  <c r="B1530" i="8"/>
  <c r="B4855" i="8"/>
  <c r="B320" i="8"/>
  <c r="B5241" i="8"/>
  <c r="B1001" i="8"/>
  <c r="B4888" i="8"/>
  <c r="B5643" i="8"/>
  <c r="B307" i="8"/>
  <c r="B4164" i="8"/>
  <c r="B4445" i="8"/>
  <c r="B5212" i="8"/>
  <c r="B4545" i="8"/>
  <c r="B3036" i="8"/>
  <c r="B6648" i="8"/>
  <c r="B3650" i="8"/>
  <c r="B6970" i="8"/>
  <c r="B731" i="8"/>
  <c r="B1568" i="8"/>
  <c r="B4113" i="8"/>
  <c r="B2947" i="8"/>
  <c r="B1992" i="8"/>
  <c r="B4148" i="8"/>
  <c r="B7268" i="8"/>
  <c r="B4407" i="8"/>
  <c r="B40" i="8"/>
  <c r="B6900" i="8"/>
  <c r="B899" i="8"/>
  <c r="B4749" i="8"/>
  <c r="B5996" i="8"/>
  <c r="B5902" i="8"/>
  <c r="B4134" i="8"/>
  <c r="B6238" i="8"/>
  <c r="B248" i="8"/>
  <c r="B5295" i="8"/>
  <c r="B6003" i="8"/>
  <c r="B2534" i="8"/>
  <c r="B4023" i="8"/>
  <c r="B2510" i="8"/>
  <c r="B2940" i="8"/>
  <c r="B6673" i="8"/>
  <c r="B4570" i="8"/>
  <c r="B3217" i="8"/>
  <c r="B1211" i="8"/>
  <c r="B664" i="8"/>
  <c r="B7350" i="8"/>
  <c r="B1751" i="8"/>
  <c r="B2098" i="8"/>
  <c r="B6397" i="8"/>
  <c r="B4824" i="8"/>
  <c r="B841" i="8"/>
  <c r="B5839" i="8"/>
  <c r="B229" i="8"/>
  <c r="B4530" i="8"/>
  <c r="B4195" i="8"/>
  <c r="B444" i="8"/>
  <c r="B20" i="8"/>
  <c r="B4161" i="8"/>
  <c r="B5377" i="8"/>
  <c r="B366" i="8"/>
  <c r="B5893" i="8"/>
  <c r="B2327" i="8"/>
  <c r="B266" i="8"/>
  <c r="B1775" i="8"/>
  <c r="B3175" i="8"/>
  <c r="B132" i="8"/>
  <c r="B2378" i="8"/>
  <c r="B3818" i="8"/>
  <c r="B4297" i="8"/>
  <c r="B5422" i="8"/>
  <c r="B979" i="8"/>
  <c r="B3993" i="8"/>
  <c r="B654" i="8"/>
  <c r="B3687" i="8"/>
  <c r="B6586" i="8"/>
  <c r="B1386" i="8"/>
  <c r="B3057" i="8"/>
  <c r="B5633" i="8"/>
  <c r="B1212" i="8"/>
  <c r="B5259" i="8"/>
  <c r="B3056" i="8"/>
  <c r="B1815" i="8"/>
  <c r="B412" i="8"/>
  <c r="B2323" i="8"/>
  <c r="B4424" i="8"/>
  <c r="B5833" i="8"/>
  <c r="B5156" i="8"/>
  <c r="B6965" i="8"/>
  <c r="B1943" i="8"/>
  <c r="B2055" i="8"/>
  <c r="B7115" i="8"/>
  <c r="B5107" i="8"/>
  <c r="B3277" i="8"/>
  <c r="B3689" i="8"/>
  <c r="B890" i="8"/>
  <c r="B6019" i="8"/>
  <c r="B2649" i="8"/>
  <c r="B5614" i="8"/>
  <c r="B1957" i="8"/>
  <c r="B4637" i="8"/>
  <c r="B5977" i="8"/>
  <c r="B4216" i="8"/>
  <c r="B853" i="8"/>
  <c r="B6149" i="8"/>
  <c r="B6025" i="8"/>
  <c r="B2856" i="8"/>
  <c r="B5313" i="8"/>
  <c r="B187" i="8"/>
  <c r="B5718" i="8"/>
  <c r="B2887" i="8"/>
  <c r="B5713" i="8"/>
  <c r="B6417" i="8"/>
  <c r="B525" i="8"/>
  <c r="B7349" i="8"/>
  <c r="B6258" i="8"/>
  <c r="B374" i="8"/>
  <c r="B370" i="8"/>
  <c r="B1000" i="8"/>
  <c r="B5128" i="8"/>
  <c r="B1735" i="8"/>
  <c r="B2050" i="8"/>
  <c r="B6195" i="8"/>
  <c r="B1893" i="8"/>
  <c r="B4137" i="8"/>
  <c r="B5251" i="8"/>
  <c r="B2690" i="8"/>
  <c r="B5409" i="8"/>
  <c r="B1190" i="8"/>
  <c r="B5333" i="8"/>
  <c r="B1638" i="8"/>
  <c r="B1866" i="8"/>
  <c r="B623" i="8"/>
  <c r="B5009" i="8"/>
  <c r="B7121" i="8"/>
  <c r="B3358" i="8"/>
  <c r="B6302" i="8"/>
  <c r="B3791" i="8"/>
  <c r="B4084" i="8"/>
  <c r="B369" i="8"/>
  <c r="B5617" i="8"/>
  <c r="B4426" i="8"/>
  <c r="B5189" i="8"/>
  <c r="B5657" i="8"/>
  <c r="B6369" i="8"/>
  <c r="B7157" i="8"/>
  <c r="B756" i="8"/>
  <c r="B3364" i="8"/>
  <c r="B190" i="8"/>
  <c r="B4574" i="8"/>
  <c r="B59" i="8"/>
  <c r="B4772" i="8"/>
  <c r="B6319" i="8"/>
  <c r="B1351" i="8"/>
  <c r="B7278" i="8"/>
  <c r="B4142" i="8"/>
  <c r="B5225" i="8"/>
  <c r="B6383" i="8"/>
  <c r="B3216" i="8"/>
  <c r="B2174" i="8"/>
  <c r="B6475" i="8"/>
  <c r="B2259" i="8"/>
  <c r="B785" i="8"/>
  <c r="B7416" i="8"/>
  <c r="B3244" i="8"/>
  <c r="B3548" i="8"/>
  <c r="B6954" i="8"/>
  <c r="B2168" i="8"/>
  <c r="B704" i="8"/>
  <c r="B3204" i="8"/>
  <c r="B6991" i="8"/>
  <c r="B2182" i="8"/>
  <c r="B1006" i="8"/>
  <c r="B4155" i="8"/>
  <c r="B2931" i="8"/>
  <c r="B6284" i="8"/>
  <c r="B2663" i="8"/>
  <c r="B3702" i="8"/>
  <c r="B7447" i="8"/>
  <c r="B761" i="8"/>
  <c r="B5573" i="8"/>
  <c r="B5453" i="8"/>
  <c r="B5854" i="8"/>
  <c r="B722" i="8"/>
  <c r="B6924" i="8"/>
  <c r="B4631" i="8"/>
  <c r="B5564" i="8"/>
  <c r="B5639" i="8"/>
  <c r="B1410" i="8"/>
  <c r="B920" i="8"/>
  <c r="B6732" i="8"/>
  <c r="B7234" i="8"/>
  <c r="B6382" i="8"/>
  <c r="B2420" i="8"/>
  <c r="B4420" i="8"/>
  <c r="B1891" i="8"/>
  <c r="B3115" i="8"/>
  <c r="B701" i="8"/>
  <c r="B2521" i="8"/>
  <c r="B4092" i="8"/>
  <c r="B663" i="8"/>
  <c r="B6814" i="8"/>
  <c r="B565" i="8"/>
  <c r="B1932" i="8"/>
  <c r="B4916" i="8"/>
  <c r="B1897" i="8"/>
  <c r="B4078" i="8"/>
  <c r="B1021" i="8"/>
  <c r="B3030" i="8"/>
  <c r="B4982" i="8"/>
  <c r="B316" i="8"/>
  <c r="B4693" i="8"/>
  <c r="B3433" i="8"/>
  <c r="B1883" i="8"/>
  <c r="B1289" i="8"/>
  <c r="B3032" i="8"/>
  <c r="B2123" i="8"/>
  <c r="B6674" i="8"/>
  <c r="B2043" i="8"/>
  <c r="B241" i="8"/>
  <c r="B2262" i="8"/>
  <c r="B4274" i="8"/>
  <c r="B2818" i="8"/>
  <c r="B7201" i="8"/>
  <c r="B4864" i="8"/>
  <c r="B1352" i="8"/>
  <c r="B4698" i="8"/>
  <c r="B5385" i="8"/>
  <c r="B1016" i="8"/>
  <c r="B5468" i="8"/>
  <c r="B2993" i="8"/>
  <c r="B1148" i="8"/>
  <c r="B7259" i="8"/>
  <c r="B6028" i="8"/>
  <c r="B2150" i="8"/>
  <c r="B3891" i="8"/>
  <c r="B5859" i="8"/>
  <c r="B3276" i="8"/>
  <c r="B3589" i="8"/>
  <c r="B5204" i="8"/>
  <c r="B3506" i="8"/>
  <c r="B6155" i="8"/>
  <c r="B7439" i="8"/>
  <c r="B5206" i="8"/>
  <c r="B3542" i="8"/>
  <c r="B3585" i="8"/>
  <c r="B3543" i="8"/>
  <c r="B304" i="8"/>
  <c r="B7410" i="8"/>
  <c r="B5257" i="8"/>
  <c r="B2689" i="8"/>
  <c r="B4967" i="8"/>
  <c r="B262" i="8"/>
  <c r="B3305" i="8"/>
  <c r="B4292" i="8"/>
  <c r="B1467" i="8"/>
  <c r="B2003" i="8"/>
  <c r="B451" i="8"/>
  <c r="B4218" i="8"/>
  <c r="B5320" i="8"/>
  <c r="B1099" i="8"/>
  <c r="B7088" i="8"/>
  <c r="B592" i="8"/>
  <c r="B5154" i="8"/>
  <c r="B4447" i="8"/>
  <c r="B1072" i="8"/>
  <c r="B2112" i="8"/>
  <c r="B2817" i="8"/>
  <c r="B232" i="8"/>
  <c r="B6488" i="8"/>
  <c r="B4919" i="8"/>
  <c r="B5664" i="8"/>
  <c r="B3947" i="8"/>
  <c r="B3491" i="8"/>
  <c r="B5514" i="8"/>
  <c r="B2177" i="8"/>
  <c r="B5166" i="8"/>
  <c r="B2496" i="8"/>
  <c r="B634" i="8"/>
  <c r="B3812" i="8"/>
  <c r="B4283" i="8"/>
  <c r="B2094" i="8"/>
  <c r="B4641" i="8"/>
  <c r="B3511" i="8"/>
  <c r="B3510" i="8"/>
  <c r="B3983" i="8"/>
  <c r="B3513" i="8"/>
  <c r="B2147" i="8"/>
  <c r="B1362" i="8"/>
  <c r="B4948" i="8"/>
  <c r="B6430" i="8"/>
  <c r="B5846" i="8"/>
  <c r="B7282" i="8"/>
  <c r="B4451" i="8"/>
  <c r="B7232" i="8"/>
  <c r="B2981" i="8"/>
  <c r="B793" i="8"/>
  <c r="B973" i="8"/>
  <c r="B401" i="8"/>
  <c r="B1466" i="8"/>
  <c r="B3823" i="8"/>
  <c r="B5181" i="8"/>
  <c r="B748" i="8"/>
  <c r="B4310" i="8"/>
  <c r="B5914" i="8"/>
  <c r="B339" i="8"/>
  <c r="B6670" i="8"/>
  <c r="B570" i="8"/>
  <c r="B2032" i="8"/>
  <c r="B2202" i="8"/>
  <c r="B1047" i="8"/>
  <c r="B966" i="8"/>
  <c r="B6919" i="8"/>
  <c r="B1882" i="8"/>
  <c r="B1903" i="8"/>
  <c r="B3074" i="8"/>
  <c r="B5220" i="8"/>
  <c r="B2816" i="8"/>
  <c r="B2523" i="8"/>
  <c r="B2394" i="8"/>
  <c r="B3219" i="8"/>
  <c r="B5082" i="8"/>
  <c r="B6325" i="8"/>
  <c r="B1452" i="8"/>
  <c r="B2926" i="8"/>
  <c r="B672" i="8"/>
  <c r="B3119" i="8"/>
  <c r="B893" i="8"/>
  <c r="B3374" i="8"/>
  <c r="B3700" i="8"/>
  <c r="B1087" i="8"/>
  <c r="B6825" i="8"/>
  <c r="B3226" i="8"/>
  <c r="B4318" i="8"/>
  <c r="B7399" i="8"/>
  <c r="B5113" i="8"/>
  <c r="B5125" i="8"/>
  <c r="B2968" i="8"/>
  <c r="B2688" i="8"/>
  <c r="B6891" i="8"/>
  <c r="B4097" i="8"/>
  <c r="B876" i="8"/>
  <c r="B1109" i="8"/>
  <c r="B3595" i="8"/>
  <c r="B5778" i="8"/>
  <c r="B5945" i="8"/>
  <c r="B2089" i="8"/>
  <c r="B5521" i="8"/>
  <c r="B3258" i="8"/>
  <c r="B5603" i="8"/>
  <c r="B7106" i="8"/>
  <c r="B1274" i="8"/>
  <c r="B3515" i="8"/>
  <c r="B916" i="8"/>
  <c r="B7280" i="8"/>
  <c r="B6695" i="8"/>
  <c r="B6035" i="8"/>
  <c r="B7304" i="8"/>
  <c r="B3534" i="8"/>
  <c r="B3722" i="8"/>
  <c r="B1123" i="8"/>
  <c r="B6144" i="8"/>
  <c r="B1762" i="8"/>
  <c r="B5956" i="8"/>
  <c r="B5763" i="8"/>
  <c r="B3870" i="8"/>
  <c r="B3102" i="8"/>
  <c r="B6008" i="8"/>
  <c r="B7144" i="8"/>
  <c r="B6078" i="8"/>
  <c r="B2441" i="8"/>
  <c r="B5138" i="8"/>
  <c r="B7366" i="8"/>
  <c r="B2815" i="8"/>
  <c r="B5273" i="8"/>
  <c r="B4453" i="8"/>
  <c r="B6079" i="8"/>
  <c r="B4726" i="8"/>
  <c r="B4725" i="8"/>
  <c r="B662" i="8"/>
  <c r="B4008" i="8"/>
  <c r="B1988" i="8"/>
  <c r="B2464" i="8"/>
  <c r="B6148" i="8"/>
  <c r="B1544" i="8"/>
  <c r="B395" i="8"/>
  <c r="B7093" i="8"/>
  <c r="B2075" i="8"/>
  <c r="B6694" i="8"/>
  <c r="B778" i="8"/>
  <c r="B6162" i="8"/>
  <c r="B3390" i="8"/>
  <c r="B5117" i="8"/>
  <c r="B5116" i="8"/>
  <c r="B6376" i="8"/>
  <c r="B4821" i="8"/>
  <c r="B5296" i="8"/>
  <c r="B3088" i="8"/>
  <c r="B4845" i="8"/>
  <c r="B1574" i="8"/>
  <c r="B7450" i="8"/>
  <c r="B2992" i="8"/>
  <c r="B5425" i="8"/>
  <c r="B896" i="8"/>
  <c r="B3659" i="8"/>
  <c r="B2899" i="8"/>
  <c r="B5812" i="8"/>
  <c r="B1277" i="8"/>
  <c r="B6779" i="8"/>
  <c r="B2977" i="8"/>
  <c r="B517" i="8"/>
  <c r="B2301" i="8"/>
  <c r="B6194" i="8"/>
  <c r="B7397" i="8"/>
  <c r="B2814" i="8"/>
  <c r="B169" i="8"/>
  <c r="B22" i="8"/>
  <c r="B6800" i="8"/>
  <c r="B2430" i="8"/>
  <c r="B4927" i="8"/>
  <c r="B6682" i="8"/>
  <c r="B4828" i="8"/>
  <c r="B7473" i="8"/>
  <c r="B4663" i="8"/>
  <c r="B4956" i="8"/>
  <c r="B3235" i="8"/>
  <c r="B4666" i="8"/>
  <c r="B3501" i="8"/>
  <c r="B1071" i="8"/>
  <c r="B1070" i="8"/>
  <c r="B1069" i="8"/>
  <c r="B4681" i="8"/>
  <c r="B1520" i="8"/>
  <c r="B7008" i="8"/>
  <c r="B4517" i="8"/>
  <c r="B5256" i="8"/>
  <c r="B3925" i="8"/>
  <c r="B3942" i="8"/>
  <c r="B2896" i="8"/>
  <c r="B6524" i="8"/>
  <c r="B4240" i="8"/>
  <c r="B3682" i="8"/>
  <c r="B275" i="8"/>
  <c r="B1068" i="8"/>
  <c r="B4912" i="8"/>
  <c r="B6978" i="8"/>
  <c r="B3252" i="8"/>
  <c r="B4020" i="8"/>
  <c r="B4808" i="8"/>
  <c r="B3564" i="8"/>
  <c r="B5239" i="8"/>
  <c r="B572" i="8"/>
  <c r="B3851" i="8"/>
  <c r="B1097" i="8"/>
  <c r="B4183" i="8"/>
  <c r="B3304" i="8"/>
  <c r="B3685" i="8"/>
  <c r="B2194" i="8"/>
  <c r="B4853" i="8"/>
  <c r="B3531" i="8"/>
  <c r="B4528" i="8"/>
  <c r="B5384" i="8"/>
  <c r="B825" i="8"/>
  <c r="B3079" i="8"/>
  <c r="B3389" i="8"/>
  <c r="B2219" i="8"/>
  <c r="B5265" i="8"/>
  <c r="B683" i="8"/>
  <c r="B1777" i="8"/>
  <c r="B7343" i="8"/>
  <c r="B5340" i="8"/>
  <c r="B5866" i="8"/>
  <c r="B4115" i="8"/>
  <c r="B6257" i="8"/>
  <c r="B6515" i="8"/>
  <c r="B2514" i="8"/>
  <c r="B4096" i="8"/>
  <c r="B3303" i="8"/>
  <c r="B6706" i="8"/>
  <c r="B5502" i="8"/>
  <c r="B3876" i="8"/>
  <c r="B5293" i="8"/>
  <c r="B6215" i="8"/>
  <c r="B3090" i="8"/>
  <c r="B5443" i="8"/>
  <c r="B1990" i="8"/>
  <c r="B5738" i="8"/>
  <c r="B4" i="8"/>
  <c r="B1949" i="8"/>
  <c r="B3884" i="8"/>
  <c r="B1465" i="8"/>
  <c r="B1206" i="8"/>
  <c r="B3117" i="8"/>
  <c r="B5907" i="8"/>
  <c r="B864" i="8"/>
  <c r="B3275" i="8"/>
  <c r="B3274" i="8"/>
  <c r="B4323" i="8"/>
  <c r="B5927" i="8"/>
  <c r="B7114" i="8"/>
  <c r="B7242" i="8"/>
  <c r="B5456" i="8"/>
  <c r="B513" i="8"/>
  <c r="B7165" i="8"/>
  <c r="B372" i="8"/>
  <c r="B4621" i="8"/>
  <c r="B5537" i="8"/>
  <c r="B4885" i="8"/>
  <c r="B6182" i="8"/>
  <c r="B7480" i="8"/>
  <c r="B5452" i="8"/>
  <c r="B7193" i="8"/>
  <c r="B7385" i="8"/>
  <c r="B7074" i="8"/>
  <c r="B2923" i="8"/>
  <c r="B7245" i="8"/>
  <c r="B2472" i="8"/>
  <c r="B6204" i="8"/>
  <c r="B3346" i="8"/>
  <c r="B1948" i="8"/>
  <c r="B4968" i="8"/>
  <c r="B1590" i="8"/>
  <c r="B4832" i="8"/>
  <c r="B3556" i="8"/>
  <c r="B1308" i="8"/>
  <c r="B558" i="8"/>
  <c r="B6507" i="8"/>
  <c r="B6334" i="8"/>
  <c r="B4965" i="8"/>
  <c r="B823" i="8"/>
  <c r="B1573" i="8"/>
  <c r="B3560" i="8"/>
  <c r="B5427" i="8"/>
  <c r="B6429" i="8"/>
  <c r="B6251" i="8"/>
  <c r="B1297" i="8"/>
  <c r="B5835" i="8"/>
  <c r="B6402" i="8"/>
  <c r="B1213" i="8"/>
  <c r="B5461" i="8"/>
  <c r="B3948" i="8"/>
  <c r="B7011" i="8"/>
  <c r="B7023" i="8"/>
  <c r="B2141" i="8"/>
  <c r="B2314" i="8"/>
  <c r="B3402" i="8"/>
  <c r="B6851" i="8"/>
  <c r="B3234" i="8"/>
  <c r="B4532" i="8"/>
  <c r="B2855" i="8"/>
  <c r="B4437" i="8"/>
  <c r="B5282" i="8"/>
  <c r="B2162" i="8"/>
  <c r="B7296" i="8"/>
  <c r="B3302" i="8"/>
  <c r="B3660" i="8"/>
  <c r="B7276" i="8"/>
  <c r="B1247" i="8"/>
  <c r="B6846" i="8"/>
  <c r="B643" i="8"/>
  <c r="B4444" i="8"/>
  <c r="B5267" i="8"/>
  <c r="B7113" i="8"/>
  <c r="B3697" i="8"/>
  <c r="B934" i="8"/>
  <c r="B2371" i="8"/>
  <c r="B7112" i="8"/>
  <c r="B5419" i="8"/>
  <c r="B2375" i="8"/>
  <c r="B5818" i="8"/>
  <c r="B5501" i="8"/>
  <c r="B5500" i="8"/>
  <c r="B5499" i="8"/>
  <c r="B7363" i="8"/>
  <c r="B6614" i="8"/>
  <c r="B5289" i="8"/>
  <c r="B4418" i="8"/>
  <c r="B4058" i="8"/>
  <c r="B4139" i="8"/>
  <c r="B5255" i="8"/>
  <c r="B5006" i="8"/>
  <c r="B1906" i="8"/>
  <c r="B2142" i="8"/>
  <c r="B4625" i="8"/>
  <c r="B1307" i="8"/>
  <c r="B782" i="8"/>
  <c r="B7352" i="8"/>
  <c r="B6667" i="8"/>
  <c r="B469" i="8"/>
  <c r="B5496" i="8"/>
  <c r="B44" i="8"/>
  <c r="B5550" i="8"/>
  <c r="B1168" i="8"/>
  <c r="B4762" i="8"/>
  <c r="B258" i="8"/>
  <c r="B3068" i="8"/>
  <c r="B5510" i="8"/>
  <c r="B907" i="8"/>
  <c r="B5238" i="8"/>
  <c r="B2070" i="8"/>
  <c r="B982" i="8"/>
  <c r="B1285" i="8"/>
  <c r="B6572" i="8"/>
  <c r="B6023" i="8"/>
  <c r="B5858" i="8"/>
  <c r="B5745" i="8"/>
  <c r="B972" i="8"/>
  <c r="B7396" i="8"/>
  <c r="B6031" i="8"/>
  <c r="B1039" i="8"/>
  <c r="B6784" i="8"/>
  <c r="B7192" i="8"/>
  <c r="B730" i="8"/>
  <c r="B5350" i="8"/>
  <c r="B1613" i="8"/>
  <c r="B6209" i="8"/>
  <c r="B4122" i="8"/>
  <c r="B3073" i="8"/>
  <c r="B3521" i="8"/>
  <c r="B2654" i="8"/>
  <c r="B2299" i="8"/>
  <c r="B5955" i="8"/>
  <c r="B4430" i="8"/>
  <c r="B1177" i="8"/>
  <c r="B120" i="8"/>
  <c r="B1281" i="8"/>
  <c r="B3419" i="8"/>
  <c r="B2471" i="8"/>
  <c r="B5816" i="8"/>
  <c r="B5578" i="8"/>
  <c r="B644" i="8"/>
  <c r="B7111" i="8"/>
  <c r="B4176" i="8"/>
  <c r="B4891" i="8"/>
  <c r="B1067" i="8"/>
  <c r="B68" i="8"/>
  <c r="B2687" i="8"/>
  <c r="B933" i="8"/>
  <c r="B5723" i="8"/>
  <c r="B7164" i="8"/>
  <c r="B7264" i="8"/>
  <c r="B999" i="8"/>
  <c r="B7403" i="8"/>
  <c r="B6638" i="8"/>
  <c r="B2790" i="8"/>
  <c r="B7131" i="8"/>
  <c r="B5725" i="8"/>
  <c r="B3625" i="8"/>
  <c r="B4249" i="8"/>
  <c r="B1845" i="8"/>
  <c r="B7386" i="8"/>
  <c r="B2310" i="8"/>
  <c r="B325" i="8"/>
  <c r="B2062" i="8"/>
  <c r="B6649" i="8"/>
  <c r="B5757" i="8"/>
  <c r="B1026" i="8"/>
  <c r="B274" i="8"/>
  <c r="B5324" i="8"/>
  <c r="B1547" i="8"/>
  <c r="B4691" i="8"/>
  <c r="B4795" i="8"/>
  <c r="B322" i="8"/>
  <c r="B6368" i="8"/>
  <c r="B1611" i="8"/>
  <c r="B3264" i="8"/>
  <c r="B3368" i="8"/>
  <c r="B7159" i="8"/>
  <c r="B1615" i="8"/>
  <c r="B5906" i="8"/>
  <c r="B2392" i="8"/>
  <c r="B4366" i="8"/>
  <c r="B6625" i="8"/>
  <c r="B7055" i="8"/>
  <c r="B6077" i="8"/>
  <c r="B829" i="8"/>
  <c r="B4395" i="8"/>
  <c r="B4396" i="8"/>
  <c r="B5983" i="8"/>
  <c r="B7126" i="8"/>
  <c r="B1846" i="8"/>
  <c r="B2374" i="8"/>
  <c r="B4781" i="8"/>
  <c r="B3628" i="8"/>
  <c r="B4082" i="8"/>
  <c r="B1117" i="8"/>
  <c r="B1844" i="8"/>
  <c r="B1144" i="8"/>
  <c r="B903" i="8"/>
  <c r="B6634" i="8"/>
  <c r="B6161" i="8"/>
  <c r="B862" i="8"/>
  <c r="B5438" i="8"/>
  <c r="B4182" i="8"/>
  <c r="B3096" i="8"/>
  <c r="B5525" i="8"/>
  <c r="B1570" i="8"/>
  <c r="B4452" i="8"/>
  <c r="B1158" i="8"/>
  <c r="B2203" i="8"/>
  <c r="B2233" i="8"/>
  <c r="B6593" i="8"/>
  <c r="B6707" i="8"/>
  <c r="B6066" i="8"/>
  <c r="B7084" i="8"/>
  <c r="B2038" i="8"/>
  <c r="B7306" i="8"/>
  <c r="B5947" i="8"/>
  <c r="B2489" i="8"/>
  <c r="B2870" i="8"/>
  <c r="B1783" i="8"/>
  <c r="B2686" i="8"/>
  <c r="B3370" i="8"/>
  <c r="B682" i="8"/>
  <c r="B4883" i="8"/>
  <c r="B338" i="8"/>
  <c r="B6548" i="8"/>
  <c r="B477" i="8"/>
  <c r="B3800" i="8"/>
  <c r="B3568" i="8"/>
  <c r="B3544" i="8"/>
  <c r="B2373" i="8"/>
  <c r="B4573" i="8"/>
  <c r="B1865" i="8"/>
  <c r="B2029" i="8"/>
  <c r="B478" i="8"/>
  <c r="B5659" i="8"/>
  <c r="B249" i="8"/>
  <c r="B5470" i="8"/>
  <c r="B1005" i="8"/>
  <c r="B5705" i="8"/>
  <c r="B3490" i="8"/>
  <c r="B5810" i="8"/>
  <c r="B892" i="8"/>
  <c r="B7167" i="8"/>
  <c r="B5233" i="8"/>
  <c r="B7189" i="8"/>
  <c r="B4443" i="8"/>
  <c r="B5229" i="8"/>
  <c r="B3233" i="8"/>
  <c r="B4252" i="8"/>
  <c r="B4291" i="8"/>
  <c r="B4852" i="8"/>
  <c r="B1832" i="8"/>
  <c r="B224" i="8"/>
  <c r="B4090" i="8"/>
  <c r="B834" i="8"/>
  <c r="B2122" i="8"/>
  <c r="B4914" i="8"/>
  <c r="B7221" i="8"/>
  <c r="B1081" i="8"/>
  <c r="B3950" i="8"/>
  <c r="B2991" i="8"/>
  <c r="B7461" i="8"/>
  <c r="B5638" i="8"/>
  <c r="B5412" i="8"/>
  <c r="B6021" i="8"/>
  <c r="B6473" i="8"/>
  <c r="B3928" i="8"/>
  <c r="B1534" i="8"/>
  <c r="B144" i="8"/>
  <c r="B3205" i="8"/>
  <c r="B3959" i="8"/>
  <c r="B6523" i="8"/>
  <c r="B2393" i="8"/>
  <c r="B3414" i="8"/>
  <c r="B2424" i="8"/>
  <c r="B2324" i="8"/>
  <c r="B284" i="8"/>
  <c r="B5323" i="8"/>
  <c r="B2454" i="8"/>
  <c r="B4022" i="8"/>
  <c r="B6121" i="8"/>
  <c r="B2282" i="8"/>
  <c r="B223" i="8"/>
  <c r="B1799" i="8"/>
  <c r="B7300" i="8"/>
  <c r="B3888" i="8"/>
  <c r="B145" i="8"/>
  <c r="B6332" i="8"/>
  <c r="B2685" i="8"/>
  <c r="B1565" i="8"/>
  <c r="B5658" i="8"/>
  <c r="B4268" i="8"/>
  <c r="B1092" i="8"/>
  <c r="B3914" i="8"/>
  <c r="B7412" i="8"/>
  <c r="B4771" i="8"/>
  <c r="B6746" i="8"/>
  <c r="B6961" i="8"/>
  <c r="B3187" i="8"/>
  <c r="B5613" i="8"/>
  <c r="B6887" i="8"/>
  <c r="B3883" i="8"/>
  <c r="B273" i="8"/>
  <c r="B2497" i="8"/>
  <c r="B27" i="8"/>
  <c r="B2933" i="8"/>
  <c r="B4103" i="8"/>
  <c r="B2409" i="8"/>
  <c r="B5926" i="8"/>
  <c r="B1626" i="8"/>
  <c r="B2097" i="8"/>
  <c r="B857" i="8"/>
  <c r="B5115" i="8"/>
  <c r="B4992" i="8"/>
  <c r="B3856" i="8"/>
  <c r="B3243" i="8"/>
  <c r="B6143" i="8"/>
  <c r="B2088" i="8"/>
  <c r="B6385" i="8"/>
  <c r="B1834" i="8"/>
  <c r="B975" i="8"/>
  <c r="B612" i="8"/>
  <c r="B564" i="8"/>
  <c r="B3237" i="8"/>
  <c r="B4403" i="8"/>
  <c r="B747" i="8"/>
  <c r="B5625" i="8"/>
  <c r="B1881" i="8"/>
  <c r="B7225" i="8"/>
  <c r="B2903" i="8"/>
  <c r="B7411" i="8"/>
  <c r="B1788" i="8"/>
  <c r="B7384" i="8"/>
  <c r="B833" i="8"/>
  <c r="B4264" i="8"/>
  <c r="B1056" i="8"/>
  <c r="B6861" i="8"/>
  <c r="B4856" i="8"/>
  <c r="B179" i="8"/>
  <c r="B3889" i="8"/>
  <c r="B563" i="8"/>
  <c r="B5120" i="8"/>
  <c r="B5342" i="8"/>
  <c r="B6576" i="8"/>
  <c r="B6661" i="8"/>
  <c r="B5634" i="8"/>
  <c r="B3329" i="8"/>
  <c r="B3672" i="8"/>
  <c r="B1375" i="8"/>
  <c r="B5383" i="8"/>
  <c r="B72" i="8"/>
  <c r="B5627" i="8"/>
  <c r="B4739" i="8"/>
  <c r="B293" i="8"/>
  <c r="B2990" i="8"/>
  <c r="B7402" i="8"/>
  <c r="B891" i="8"/>
  <c r="B1033" i="8"/>
  <c r="B3242" i="8"/>
  <c r="B4755" i="8"/>
  <c r="B3083" i="8"/>
  <c r="B5108" i="8"/>
  <c r="B3613" i="8"/>
  <c r="B3091" i="8"/>
  <c r="B6518" i="8"/>
  <c r="B3381" i="8"/>
  <c r="B3206" i="8"/>
  <c r="B7127" i="8"/>
  <c r="B506" i="8"/>
  <c r="B1141" i="8"/>
  <c r="B1991" i="8"/>
  <c r="B2813" i="8"/>
  <c r="B5607" i="8"/>
  <c r="B4025" i="8"/>
  <c r="B4324" i="8"/>
  <c r="B1334" i="8"/>
  <c r="B5954" i="8"/>
  <c r="B943" i="8"/>
  <c r="B3696" i="8"/>
  <c r="B7317" i="8"/>
  <c r="B1296" i="8"/>
  <c r="B3715" i="8"/>
  <c r="B2684" i="8"/>
  <c r="B3709" i="8"/>
  <c r="B2886" i="8"/>
  <c r="B2967" i="8"/>
  <c r="B928" i="8"/>
  <c r="B4414" i="8"/>
  <c r="B6635" i="8"/>
  <c r="B3114" i="8"/>
  <c r="B584" i="8"/>
  <c r="B6314" i="8"/>
  <c r="B5165" i="8"/>
  <c r="B3598" i="8"/>
  <c r="B1312" i="8"/>
  <c r="B6805" i="8"/>
  <c r="B2812" i="8"/>
  <c r="B2945" i="8"/>
  <c r="B5536" i="8"/>
  <c r="B5598" i="8"/>
  <c r="B3779" i="8"/>
  <c r="B6250" i="8"/>
  <c r="B2212" i="8"/>
  <c r="B2950" i="8"/>
  <c r="B7134" i="8"/>
  <c r="B2113" i="8"/>
  <c r="B1644" i="8"/>
  <c r="B2984" i="8"/>
  <c r="B757" i="8"/>
  <c r="B6283" i="8"/>
  <c r="B6775" i="8"/>
  <c r="B3667" i="8"/>
  <c r="B5900" i="8"/>
  <c r="B148" i="8"/>
  <c r="B2143" i="8"/>
  <c r="B5153" i="8"/>
  <c r="B5792" i="8"/>
  <c r="B6512" i="8"/>
  <c r="B1273" i="8"/>
  <c r="B4309" i="8"/>
  <c r="B6778" i="8"/>
  <c r="B6068" i="8"/>
  <c r="B3094" i="8"/>
  <c r="B4531" i="8"/>
  <c r="B3382" i="8"/>
  <c r="B7456" i="8"/>
  <c r="B4380" i="8"/>
  <c r="B222" i="8"/>
  <c r="B4141" i="8"/>
  <c r="B3208" i="8"/>
  <c r="B7299" i="8"/>
  <c r="B5382" i="8"/>
  <c r="B3232" i="8"/>
  <c r="B6105" i="8"/>
  <c r="B740" i="8"/>
  <c r="B5769" i="8"/>
  <c r="B1871" i="8"/>
  <c r="B1272" i="8"/>
  <c r="B7129" i="8"/>
  <c r="B4108" i="8"/>
  <c r="B82" i="8"/>
  <c r="B6533" i="8"/>
  <c r="B1645" i="8"/>
  <c r="B7208" i="8"/>
  <c r="B3820" i="8"/>
  <c r="B1741" i="8"/>
  <c r="B4765" i="8"/>
  <c r="B1958" i="8"/>
  <c r="B4732" i="8"/>
  <c r="B1111" i="8"/>
  <c r="B2873" i="8"/>
  <c r="B746" i="8"/>
  <c r="B3069" i="8"/>
  <c r="B5891" i="8"/>
  <c r="B5604" i="8"/>
  <c r="B3001" i="8"/>
  <c r="B2958" i="8"/>
  <c r="B3520" i="8"/>
  <c r="B1342" i="8"/>
  <c r="B292" i="8"/>
  <c r="B2440" i="8"/>
  <c r="B6865" i="8"/>
  <c r="B4104" i="8"/>
  <c r="B527" i="8"/>
  <c r="B4199" i="8"/>
  <c r="B6582" i="8"/>
  <c r="B6792" i="8"/>
  <c r="B4511" i="8"/>
  <c r="B5925" i="8"/>
  <c r="B443" i="8"/>
  <c r="B6481" i="8"/>
  <c r="B3172" i="8"/>
  <c r="B3017" i="8"/>
  <c r="B119" i="8"/>
  <c r="B5410" i="8"/>
  <c r="B7204" i="8"/>
  <c r="B3509" i="8"/>
  <c r="B4938" i="8"/>
  <c r="B7395" i="8"/>
  <c r="B3822" i="8"/>
  <c r="B6496" i="8"/>
  <c r="B3980" i="8"/>
  <c r="B6860" i="8"/>
  <c r="B5802" i="8"/>
  <c r="B5" i="8"/>
  <c r="B4834" i="8"/>
  <c r="B523" i="8"/>
  <c r="B6781" i="8"/>
  <c r="B4257" i="8"/>
  <c r="B2405" i="8"/>
  <c r="B1572" i="8"/>
  <c r="B4606" i="8"/>
  <c r="B1198" i="8"/>
  <c r="B2370" i="8"/>
  <c r="B1848" i="8"/>
  <c r="B314" i="8"/>
  <c r="B7432" i="8"/>
  <c r="B5890" i="8"/>
  <c r="B6680" i="8"/>
  <c r="B3755" i="8"/>
  <c r="B5505" i="8"/>
  <c r="B4514" i="8"/>
  <c r="B7421" i="8"/>
  <c r="B3301" i="8"/>
  <c r="B400" i="8"/>
  <c r="B2502" i="8"/>
  <c r="B1589" i="8"/>
  <c r="B4441" i="8"/>
  <c r="B3434" i="8"/>
  <c r="B4687" i="8"/>
  <c r="B399" i="8"/>
  <c r="B3312" i="8"/>
  <c r="B404" i="8"/>
  <c r="B5302" i="8"/>
  <c r="B5081" i="8"/>
  <c r="B7162" i="8"/>
  <c r="B5797" i="8"/>
  <c r="B6944" i="8"/>
  <c r="B3318" i="8"/>
  <c r="B2401" i="8"/>
  <c r="B4239" i="8"/>
  <c r="B6583" i="8"/>
  <c r="B3333" i="8"/>
  <c r="B6313" i="8"/>
  <c r="B5471" i="8"/>
  <c r="B2638" i="8"/>
  <c r="B3845" i="8"/>
  <c r="B6788" i="8"/>
  <c r="B155" i="8"/>
  <c r="B5476" i="8"/>
  <c r="B204" i="8"/>
  <c r="B832" i="8"/>
  <c r="B1952" i="8"/>
  <c r="B5712" i="8"/>
  <c r="B6327" i="8"/>
  <c r="B3249" i="8"/>
  <c r="B6957" i="8"/>
  <c r="B2201" i="8"/>
  <c r="B6945" i="8"/>
  <c r="B5651" i="8"/>
  <c r="B5275" i="8"/>
  <c r="B6527" i="8"/>
  <c r="B6218" i="8"/>
  <c r="B5676" i="8"/>
  <c r="B5312" i="8"/>
  <c r="B6679" i="8"/>
  <c r="B1028" i="8"/>
  <c r="B6645" i="8"/>
  <c r="B1153" i="8"/>
  <c r="B1409" i="8"/>
  <c r="B3297" i="8"/>
  <c r="B1761" i="8"/>
  <c r="B7198" i="8"/>
  <c r="B1121" i="8"/>
  <c r="B2811" i="8"/>
  <c r="B4861" i="8"/>
  <c r="B1371" i="8"/>
  <c r="B5805" i="8"/>
  <c r="B2533" i="8"/>
  <c r="B7105" i="8"/>
  <c r="B7098" i="8"/>
  <c r="B3231" i="8"/>
  <c r="B5950" i="8"/>
  <c r="B4076" i="8"/>
  <c r="B4664" i="8"/>
  <c r="B6723" i="8"/>
  <c r="B2167" i="8"/>
  <c r="B6718" i="8"/>
  <c r="B1995" i="8"/>
  <c r="B6203" i="8"/>
  <c r="B7076" i="8"/>
  <c r="B3183" i="8"/>
  <c r="B4748" i="8"/>
  <c r="B3184" i="8"/>
  <c r="B3350" i="8"/>
  <c r="B2166" i="8"/>
  <c r="B171" i="8"/>
  <c r="B6343" i="8"/>
  <c r="B3775" i="8"/>
  <c r="B4851" i="8"/>
  <c r="B3813" i="8"/>
  <c r="B1617" i="8"/>
  <c r="B2916" i="8"/>
  <c r="B411" i="8"/>
  <c r="B3505" i="8"/>
  <c r="B7185" i="8"/>
  <c r="B6830" i="8"/>
  <c r="B950" i="8"/>
  <c r="B4509" i="8"/>
  <c r="B1628" i="8"/>
  <c r="B4913" i="8"/>
  <c r="B3310" i="8"/>
  <c r="B4958" i="8"/>
  <c r="B6571" i="8"/>
  <c r="B5405" i="8"/>
  <c r="B1083" i="8"/>
  <c r="B4611" i="8"/>
  <c r="B4238" i="8"/>
  <c r="B7271" i="8"/>
  <c r="B309" i="8"/>
  <c r="B706" i="8"/>
  <c r="B637" i="8"/>
  <c r="B6432" i="8"/>
  <c r="B3064" i="8"/>
  <c r="B4328" i="8"/>
  <c r="B589" i="8"/>
  <c r="B5944" i="8"/>
  <c r="B5582" i="8"/>
  <c r="B5680" i="8"/>
  <c r="B2218" i="8"/>
  <c r="B1612" i="8"/>
  <c r="B3708" i="8"/>
  <c r="B7267" i="8"/>
  <c r="B3535" i="8"/>
  <c r="B3401" i="8"/>
  <c r="B1271" i="8"/>
  <c r="B1880" i="8"/>
  <c r="B4073" i="8"/>
  <c r="B6886" i="8"/>
  <c r="B739" i="8"/>
  <c r="B1809" i="8"/>
  <c r="B1756" i="8"/>
  <c r="B1838" i="8"/>
  <c r="B7110" i="8"/>
  <c r="B4031" i="8"/>
  <c r="B4072" i="8"/>
  <c r="B3033" i="8"/>
  <c r="B7109" i="8"/>
  <c r="B6589" i="8"/>
  <c r="B1781" i="8"/>
  <c r="B4303" i="8"/>
  <c r="B2414" i="8"/>
  <c r="B200" i="8"/>
  <c r="B3273" i="8"/>
  <c r="B4508" i="8"/>
  <c r="B6540" i="8"/>
  <c r="B4873" i="8"/>
  <c r="B4330" i="8"/>
  <c r="B5114" i="8"/>
  <c r="B4266" i="8"/>
  <c r="B118" i="8"/>
  <c r="B5151" i="8"/>
  <c r="B5910" i="8"/>
  <c r="B7414" i="8"/>
  <c r="B6065" i="8"/>
  <c r="B2059" i="8"/>
  <c r="B6529" i="8"/>
  <c r="B6104" i="8"/>
  <c r="B5177" i="8"/>
  <c r="B2031" i="8"/>
  <c r="B1066" i="8"/>
  <c r="B6153" i="8"/>
  <c r="B2966" i="8"/>
  <c r="B5905" i="8"/>
  <c r="B3342" i="8"/>
  <c r="B3958" i="8"/>
  <c r="B2012" i="8"/>
  <c r="B1890" i="8"/>
  <c r="B1950" i="8"/>
  <c r="B4556" i="8"/>
  <c r="B6015" i="8"/>
  <c r="B4251" i="8"/>
  <c r="B971" i="8"/>
  <c r="B4071" i="8"/>
  <c r="B4068" i="8"/>
  <c r="B4994" i="8"/>
  <c r="B4019" i="8"/>
  <c r="B579" i="8"/>
  <c r="B2429" i="8"/>
  <c r="B4208" i="8"/>
  <c r="B3653" i="8"/>
  <c r="B272" i="8"/>
  <c r="B5346" i="8"/>
  <c r="B5381" i="8"/>
  <c r="B5341" i="8"/>
  <c r="B7086" i="8"/>
  <c r="B2186" i="8"/>
  <c r="B3853" i="8"/>
  <c r="B51" i="8"/>
  <c r="B5336" i="8"/>
  <c r="B6663" i="8"/>
  <c r="B3518" i="8"/>
  <c r="B257" i="8"/>
  <c r="B3836" i="8"/>
  <c r="B4520" i="8"/>
  <c r="B3037" i="8"/>
  <c r="B5808" i="8"/>
  <c r="B5704" i="8"/>
  <c r="B6753" i="8"/>
  <c r="B4629" i="8"/>
  <c r="B6175" i="8"/>
  <c r="B4379" i="8"/>
  <c r="B108" i="8"/>
  <c r="B4198" i="8"/>
  <c r="B787" i="8"/>
  <c r="B4615" i="8"/>
  <c r="B6979" i="8"/>
  <c r="B2511" i="8"/>
  <c r="B1329" i="8"/>
  <c r="B1306" i="8"/>
  <c r="B3441" i="8"/>
  <c r="B7068" i="8"/>
  <c r="B1311" i="8"/>
  <c r="B4934" i="8"/>
  <c r="B175" i="8"/>
  <c r="B3819" i="8"/>
  <c r="B6443" i="8"/>
  <c r="B3735" i="8"/>
  <c r="B4736" i="8"/>
  <c r="B3523" i="8"/>
  <c r="B1156" i="8"/>
  <c r="B5740" i="8"/>
  <c r="B1817" i="8"/>
  <c r="B5008" i="8"/>
  <c r="B4846" i="8"/>
  <c r="B5606" i="8"/>
  <c r="B6636" i="8"/>
  <c r="B5400" i="8"/>
  <c r="B6639" i="8"/>
  <c r="B2036" i="8"/>
  <c r="B2066" i="8"/>
  <c r="B680" i="8"/>
  <c r="B3871" i="8"/>
  <c r="B5492" i="8"/>
  <c r="B5711" i="8"/>
  <c r="B1204" i="8"/>
  <c r="B1343" i="8"/>
  <c r="B3499" i="8"/>
  <c r="B6433" i="8"/>
  <c r="B1923" i="8"/>
  <c r="B918" i="8"/>
  <c r="B636" i="8"/>
  <c r="B3442" i="8"/>
  <c r="B6705" i="8"/>
  <c r="B3833" i="8"/>
  <c r="B1967" i="8"/>
  <c r="B2388" i="8"/>
  <c r="B6587" i="8"/>
  <c r="B4363" i="8"/>
  <c r="B5004" i="8"/>
  <c r="B3678" i="8"/>
  <c r="B147" i="8"/>
  <c r="B5719" i="8"/>
  <c r="B2251" i="8"/>
  <c r="B3018" i="8"/>
  <c r="B4233" i="8"/>
  <c r="B6920" i="8"/>
  <c r="B3241" i="8"/>
  <c r="B2517" i="8"/>
  <c r="B6888" i="8"/>
  <c r="B2363" i="8"/>
  <c r="B1258" i="8"/>
  <c r="B1942" i="8"/>
  <c r="B965" i="8"/>
  <c r="B4300" i="8"/>
  <c r="B6202" i="8"/>
  <c r="B2413" i="8"/>
  <c r="B5961" i="8"/>
  <c r="B5394" i="8"/>
  <c r="B3599" i="8"/>
  <c r="B686" i="8"/>
  <c r="B5605" i="8"/>
  <c r="B6298" i="8"/>
  <c r="B5850" i="8"/>
  <c r="B5637" i="8"/>
  <c r="B7426" i="8"/>
  <c r="B7404" i="8"/>
  <c r="B6386" i="8"/>
  <c r="B5524" i="8"/>
  <c r="B7301" i="8"/>
  <c r="B1282" i="8"/>
  <c r="B1397" i="8"/>
  <c r="B3855" i="8"/>
  <c r="B5809" i="8"/>
  <c r="B4554" i="8"/>
  <c r="B6653" i="8"/>
  <c r="B4706" i="8"/>
  <c r="B4059" i="8"/>
  <c r="B6506" i="8"/>
  <c r="B3668" i="8"/>
  <c r="B7119" i="8"/>
  <c r="B5322" i="8"/>
  <c r="B4690" i="8"/>
  <c r="B3439" i="8"/>
  <c r="B3436" i="8"/>
  <c r="B6676" i="8"/>
  <c r="B4299" i="8"/>
  <c r="B2313" i="8"/>
  <c r="B4668" i="8"/>
  <c r="B5184" i="8"/>
  <c r="B1126" i="8"/>
  <c r="B91" i="8"/>
  <c r="B5134" i="8"/>
  <c r="B5988" i="8"/>
  <c r="B2312" i="8"/>
  <c r="B7406" i="8"/>
  <c r="B5332" i="8"/>
  <c r="B1822" i="8"/>
  <c r="B5288" i="8"/>
  <c r="B6408" i="8"/>
  <c r="B3007" i="8"/>
  <c r="B5030" i="8"/>
  <c r="B5188" i="8"/>
  <c r="B7045" i="8"/>
  <c r="B2880" i="8"/>
  <c r="B5931" i="8"/>
  <c r="B4823" i="8"/>
  <c r="B5224" i="8"/>
  <c r="B5185" i="8"/>
  <c r="B6967" i="8"/>
  <c r="B1602" i="8"/>
  <c r="B2006" i="8"/>
  <c r="B2176" i="8"/>
  <c r="B800" i="8"/>
  <c r="B3957" i="8"/>
  <c r="B4018" i="8"/>
  <c r="B6112" i="8"/>
  <c r="B2683" i="8"/>
  <c r="B1283" i="8"/>
  <c r="B337" i="8"/>
  <c r="B4947" i="8"/>
  <c r="B4946" i="8"/>
  <c r="B4945" i="8"/>
  <c r="B7337" i="8"/>
  <c r="B2005" i="8"/>
  <c r="B3152" i="8"/>
  <c r="B2857" i="8"/>
  <c r="B4117" i="8"/>
  <c r="B1546" i="8"/>
  <c r="B318" i="8"/>
  <c r="B3736" i="8"/>
  <c r="B3517" i="8"/>
  <c r="B2183" i="8"/>
  <c r="B2416" i="8"/>
  <c r="B2989" i="8"/>
  <c r="B199" i="8"/>
  <c r="B1305" i="8"/>
  <c r="B69" i="8"/>
  <c r="B3963" i="8"/>
  <c r="B1773" i="8"/>
  <c r="B2898" i="8"/>
  <c r="B3763" i="8"/>
  <c r="B52" i="8"/>
  <c r="B2237" i="8"/>
  <c r="B2482" i="8"/>
  <c r="B6300" i="8"/>
  <c r="B4308" i="8"/>
  <c r="B2841" i="8"/>
  <c r="B2330" i="8"/>
  <c r="B721" i="8"/>
  <c r="B1377" i="8"/>
  <c r="B4030" i="8"/>
  <c r="B5742" i="8"/>
  <c r="B1808" i="8"/>
  <c r="B6388" i="8"/>
  <c r="B1025" i="8"/>
  <c r="B6401" i="8"/>
  <c r="B3555" i="8"/>
  <c r="B3087" i="8"/>
  <c r="B944" i="8"/>
  <c r="B1529" i="8"/>
  <c r="B2915" i="8"/>
  <c r="B1408" i="8"/>
  <c r="B2810" i="8"/>
  <c r="B6885" i="8"/>
  <c r="B7272" i="8"/>
  <c r="B1564" i="8"/>
  <c r="B6534" i="8"/>
  <c r="B6556" i="8"/>
  <c r="B235" i="8"/>
  <c r="B459" i="8"/>
  <c r="B5281" i="8"/>
  <c r="B6380" i="8"/>
  <c r="B4731" i="8"/>
  <c r="B5105" i="8"/>
  <c r="B6103" i="8"/>
  <c r="B3369" i="8"/>
  <c r="B6312" i="8"/>
  <c r="B6400" i="8"/>
  <c r="B2828" i="8"/>
  <c r="B7073" i="8"/>
  <c r="B3974" i="8"/>
  <c r="B4730" i="8"/>
  <c r="B5976" i="8"/>
  <c r="B2983" i="8"/>
  <c r="B5404" i="8"/>
  <c r="B608" i="8"/>
  <c r="B4587" i="8"/>
  <c r="B1774" i="8"/>
  <c r="B3373" i="8"/>
  <c r="B1034" i="8"/>
  <c r="B2507" i="8"/>
  <c r="B932" i="8"/>
  <c r="B2172" i="8"/>
  <c r="B5636" i="8"/>
  <c r="B6263" i="8"/>
  <c r="B6570" i="8"/>
  <c r="B2128" i="8"/>
  <c r="B5560" i="8"/>
  <c r="B472" i="8"/>
  <c r="B489" i="8"/>
  <c r="B7210" i="8"/>
  <c r="B3861" i="8"/>
  <c r="B3681" i="8"/>
  <c r="B718" i="8"/>
  <c r="B3816" i="8"/>
  <c r="B7224" i="8"/>
  <c r="B1096" i="8"/>
  <c r="B573" i="8"/>
  <c r="B6307" i="8"/>
  <c r="B485" i="8"/>
  <c r="B80" i="8"/>
  <c r="B3132" i="8"/>
  <c r="B4256" i="8"/>
  <c r="B949" i="8"/>
  <c r="B1739" i="8"/>
  <c r="B3185" i="8"/>
  <c r="B1837" i="8"/>
  <c r="B2249" i="8"/>
  <c r="B1776" i="8"/>
  <c r="B492" i="8"/>
  <c r="B7228" i="8"/>
  <c r="B107" i="8"/>
  <c r="B4981" i="8"/>
  <c r="B4937" i="8"/>
  <c r="B2895" i="8"/>
  <c r="B4936" i="8"/>
  <c r="B5794" i="8"/>
  <c r="B5747" i="8"/>
  <c r="B1223" i="8"/>
  <c r="B5756" i="8"/>
  <c r="B2982" i="8"/>
  <c r="B5649" i="8"/>
  <c r="B3086" i="8"/>
  <c r="B252" i="8"/>
  <c r="B7329" i="8"/>
  <c r="B681" i="8"/>
  <c r="B4582" i="8"/>
  <c r="B5924" i="8"/>
  <c r="B2244" i="8"/>
  <c r="B6859" i="8"/>
  <c r="B2682" i="8"/>
  <c r="B6080" i="8"/>
  <c r="B5531" i="8"/>
  <c r="B7053" i="8"/>
  <c r="B63" i="8"/>
  <c r="B6752" i="8"/>
  <c r="B1994" i="8"/>
  <c r="B5703" i="8"/>
  <c r="B2217" i="8"/>
  <c r="B3495" i="8"/>
  <c r="B843" i="8"/>
  <c r="B13" i="8"/>
  <c r="B3272" i="8"/>
  <c r="B984" i="8"/>
  <c r="B6127" i="8"/>
  <c r="B4126" i="8"/>
  <c r="B6233" i="8"/>
  <c r="B3317" i="8"/>
  <c r="B3025" i="8"/>
  <c r="B6132" i="8"/>
  <c r="B1864" i="8"/>
  <c r="B3446" i="8"/>
  <c r="B5020" i="8"/>
  <c r="B5539" i="8"/>
  <c r="B6384" i="8"/>
  <c r="B4383" i="8"/>
  <c r="B2501" i="8"/>
  <c r="B1750" i="8"/>
  <c r="B5716" i="8"/>
  <c r="B415" i="8"/>
  <c r="B3120" i="8"/>
  <c r="B3240" i="8"/>
  <c r="B5290" i="8"/>
  <c r="B87" i="8"/>
  <c r="B626" i="8"/>
  <c r="B1618" i="8"/>
  <c r="B7430" i="8"/>
  <c r="B4273" i="8"/>
  <c r="B7429" i="8"/>
  <c r="B3125" i="8"/>
  <c r="B4359" i="8"/>
  <c r="B4136" i="8"/>
  <c r="B4754" i="8"/>
  <c r="B4378" i="8"/>
  <c r="B387" i="8"/>
  <c r="B2473" i="8"/>
  <c r="B1058" i="8"/>
  <c r="B6056" i="8"/>
  <c r="B4995" i="8"/>
  <c r="B4213" i="8"/>
  <c r="B959" i="8"/>
  <c r="B221" i="8"/>
  <c r="B3023" i="8"/>
  <c r="B4842" i="8"/>
  <c r="B2187" i="8"/>
  <c r="B3786" i="8"/>
  <c r="B1927" i="8"/>
  <c r="B3841" i="8"/>
  <c r="B7347" i="8"/>
  <c r="B799" i="8"/>
  <c r="B4767" i="8"/>
  <c r="B6057" i="8"/>
  <c r="B4980" i="8"/>
  <c r="B4223" i="8"/>
  <c r="B5423" i="8"/>
  <c r="B7380" i="8"/>
  <c r="B2988" i="8"/>
  <c r="B7066" i="8"/>
  <c r="B6055" i="8"/>
  <c r="B3082" i="8"/>
  <c r="B2478" i="8"/>
  <c r="B1344" i="8"/>
  <c r="B6637" i="8"/>
  <c r="B3177" i="8"/>
  <c r="B74" i="8"/>
  <c r="B4326" i="8"/>
  <c r="B2463" i="8"/>
  <c r="B1814" i="8"/>
  <c r="B1559" i="8"/>
  <c r="B4112" i="8"/>
  <c r="B5741" i="8"/>
  <c r="B578" i="8"/>
  <c r="B3705" i="8"/>
  <c r="B410" i="8"/>
  <c r="B940" i="8"/>
  <c r="B898" i="8"/>
  <c r="B1587" i="8"/>
  <c r="B7039" i="8"/>
  <c r="B4860" i="8"/>
  <c r="B5869" i="8"/>
  <c r="B6660" i="8"/>
  <c r="B3559" i="8"/>
  <c r="B4695" i="8"/>
  <c r="B2515" i="8"/>
  <c r="B5771" i="8"/>
  <c r="B5775" i="8"/>
  <c r="B6868" i="8"/>
  <c r="B4062" i="8"/>
  <c r="B466" i="8"/>
  <c r="B7405" i="8"/>
  <c r="B3260" i="8"/>
  <c r="B3182" i="8"/>
  <c r="B910" i="8"/>
  <c r="B5343" i="8"/>
  <c r="B4572" i="8"/>
  <c r="B3295" i="8"/>
  <c r="B1558" i="8"/>
  <c r="B6903" i="8"/>
  <c r="B2987" i="8"/>
  <c r="B6791" i="8"/>
  <c r="B4859" i="8"/>
  <c r="B1594" i="8"/>
  <c r="B7369" i="8"/>
  <c r="B406" i="8"/>
  <c r="B1699" i="8"/>
  <c r="B2914" i="8"/>
  <c r="B1464" i="8"/>
  <c r="B1222" i="8"/>
  <c r="B168" i="8"/>
  <c r="B2028" i="8"/>
  <c r="B3354" i="8"/>
  <c r="B319" i="8"/>
  <c r="B2292" i="8"/>
  <c r="B1037" i="8"/>
  <c r="B4339" i="8"/>
  <c r="B3574" i="8"/>
  <c r="B4752" i="8"/>
  <c r="B3594" i="8"/>
  <c r="B3573" i="8"/>
  <c r="B5786" i="8"/>
  <c r="B6226" i="8"/>
  <c r="B1104" i="8"/>
  <c r="B3567" i="8"/>
  <c r="B6951" i="8"/>
  <c r="B5515" i="8"/>
  <c r="B6291" i="8"/>
  <c r="B4903" i="8"/>
  <c r="B4756" i="8"/>
  <c r="B2930" i="8"/>
  <c r="B7207" i="8"/>
  <c r="B6770" i="8"/>
  <c r="B2104" i="8"/>
  <c r="B1011" i="8"/>
  <c r="B1054" i="8"/>
  <c r="B4429" i="8"/>
  <c r="B1270" i="8"/>
  <c r="B4362" i="8"/>
  <c r="B5975" i="8"/>
  <c r="B5201" i="8"/>
  <c r="B2960" i="8"/>
  <c r="B5493" i="8"/>
  <c r="B6575" i="8"/>
  <c r="B6479" i="8"/>
  <c r="B7065" i="8"/>
  <c r="B1055" i="8"/>
  <c r="B7476" i="8"/>
  <c r="B931" i="8"/>
  <c r="B6889" i="8"/>
  <c r="B468" i="8"/>
  <c r="B5591" i="8"/>
  <c r="B2453" i="8"/>
  <c r="B5248" i="8"/>
  <c r="B5245" i="8"/>
  <c r="B2809" i="8"/>
  <c r="B5236" i="8"/>
  <c r="B7072" i="8"/>
  <c r="B646" i="8"/>
  <c r="B1557" i="8"/>
  <c r="B839" i="8"/>
  <c r="B3584" i="8"/>
  <c r="B2874" i="8"/>
  <c r="B2030" i="8"/>
  <c r="B6054" i="8"/>
  <c r="B3423" i="8"/>
  <c r="B5717" i="8"/>
  <c r="B3288" i="8"/>
  <c r="B2322" i="8"/>
  <c r="B1831" i="8"/>
  <c r="B4131" i="8"/>
  <c r="B5193" i="8"/>
  <c r="B1829" i="8"/>
  <c r="B7298" i="8"/>
  <c r="B5572" i="8"/>
  <c r="B2836" i="8"/>
  <c r="B4896" i="8"/>
  <c r="B3340" i="8"/>
  <c r="B1392" i="8"/>
  <c r="B5736" i="8"/>
  <c r="B1061" i="8"/>
  <c r="B7467" i="8"/>
  <c r="B1982" i="8"/>
  <c r="B1637" i="8"/>
  <c r="B4998" i="8"/>
  <c r="B5959" i="8"/>
  <c r="B5943" i="8"/>
  <c r="B1135" i="8"/>
  <c r="B6474" i="8"/>
  <c r="B1381" i="8"/>
  <c r="B6716" i="8"/>
  <c r="B4425" i="8"/>
  <c r="B4428" i="8"/>
  <c r="B5398" i="8"/>
  <c r="B5329" i="8"/>
  <c r="B6595" i="8"/>
  <c r="B770" i="8"/>
  <c r="B2681" i="8"/>
  <c r="B2961" i="8"/>
  <c r="B1333" i="8"/>
  <c r="B3837" i="8"/>
  <c r="B436" i="8"/>
  <c r="B7049" i="8"/>
  <c r="B5372" i="8"/>
  <c r="B2065" i="8"/>
  <c r="B368" i="8"/>
  <c r="B4265" i="8"/>
  <c r="B488" i="8"/>
  <c r="B3832" i="8"/>
  <c r="B3968" i="8"/>
  <c r="B6659" i="8"/>
  <c r="B4065" i="8"/>
  <c r="B1463" i="8"/>
  <c r="B1566" i="8"/>
  <c r="B457" i="8"/>
  <c r="B769" i="8"/>
  <c r="B6181" i="8"/>
  <c r="B3357" i="8"/>
  <c r="B6341" i="8"/>
  <c r="B4882" i="8"/>
  <c r="B3489" i="8"/>
  <c r="B5913" i="8"/>
  <c r="B5767" i="8"/>
  <c r="B924" i="8"/>
  <c r="B738" i="8"/>
  <c r="B7145" i="8"/>
  <c r="B4007" i="8"/>
  <c r="B6522" i="8"/>
  <c r="B930" i="8"/>
  <c r="B6173" i="8"/>
  <c r="B6176" i="8"/>
  <c r="B3261" i="8"/>
  <c r="B1896" i="8"/>
  <c r="B5593" i="8"/>
  <c r="B3706" i="8"/>
  <c r="B30" i="8"/>
  <c r="B6588" i="8"/>
  <c r="B6352" i="8"/>
  <c r="B1134" i="8"/>
  <c r="B611" i="8"/>
  <c r="B6511" i="8"/>
  <c r="B1888" i="8"/>
  <c r="B2255" i="8"/>
  <c r="B6783" i="8"/>
  <c r="B3714" i="8"/>
  <c r="B3695" i="8"/>
  <c r="B6555" i="8"/>
  <c r="B5623" i="8"/>
  <c r="B2965" i="8"/>
  <c r="B6189" i="8"/>
  <c r="B3334" i="8"/>
  <c r="B6213" i="8"/>
  <c r="B2238" i="8"/>
  <c r="B6320" i="8"/>
  <c r="B6620" i="8"/>
  <c r="B1614" i="8"/>
  <c r="B5519" i="8"/>
  <c r="B4926" i="8"/>
  <c r="B1139" i="8"/>
  <c r="B6361" i="8"/>
  <c r="B6568" i="8"/>
  <c r="B4639" i="8"/>
  <c r="B6722" i="8"/>
  <c r="B5561" i="8"/>
  <c r="B5597" i="8"/>
  <c r="B4100" i="8"/>
  <c r="B2404" i="8"/>
  <c r="B4868" i="8"/>
  <c r="B5328" i="8"/>
  <c r="B3826" i="8"/>
  <c r="B6447" i="8"/>
  <c r="B1582" i="8"/>
  <c r="B591" i="8"/>
  <c r="B602" i="8"/>
  <c r="B1598" i="8"/>
  <c r="B652" i="8"/>
  <c r="B4833" i="8"/>
  <c r="B3160" i="8"/>
  <c r="B6769" i="8"/>
  <c r="B7071" i="8"/>
  <c r="B1269" i="8"/>
  <c r="B2226" i="8"/>
  <c r="B1280" i="8"/>
  <c r="B2204" i="8"/>
  <c r="B4747" i="8"/>
  <c r="B6996" i="8"/>
  <c r="B3225" i="8"/>
  <c r="B3315" i="8"/>
  <c r="B2047" i="8"/>
  <c r="B137" i="8"/>
  <c r="B872" i="8"/>
  <c r="B6013" i="8"/>
  <c r="B5826" i="8"/>
  <c r="B1163" i="8"/>
  <c r="B6012" i="8"/>
  <c r="B6331" i="8"/>
  <c r="B3502" i="8"/>
  <c r="B5205" i="8"/>
  <c r="B4111" i="8"/>
  <c r="B2680" i="8"/>
  <c r="B1526" i="8"/>
  <c r="B5270" i="8"/>
  <c r="B2426" i="8"/>
  <c r="B4609" i="8"/>
  <c r="B6820" i="8"/>
  <c r="B5231" i="8"/>
  <c r="B2377" i="8"/>
  <c r="B3167" i="8"/>
  <c r="B4540" i="8"/>
  <c r="B6813" i="8"/>
  <c r="B1242" i="8"/>
  <c r="B6051" i="8"/>
  <c r="B6914" i="8"/>
  <c r="B1802" i="8"/>
  <c r="B6960" i="8"/>
  <c r="B6658" i="8"/>
  <c r="B852" i="8"/>
  <c r="B2946" i="8"/>
  <c r="B5022" i="8"/>
  <c r="B4800" i="8"/>
  <c r="B7146" i="8"/>
  <c r="B7229" i="8"/>
  <c r="B4224" i="8"/>
  <c r="B4250" i="8"/>
  <c r="B6567" i="8"/>
  <c r="B6222" i="8"/>
  <c r="B5817" i="8"/>
  <c r="B4979" i="8"/>
  <c r="B6166" i="8"/>
  <c r="B6073" i="8"/>
  <c r="B7223" i="8"/>
  <c r="B2379" i="8"/>
  <c r="B117" i="8"/>
  <c r="B4536" i="8"/>
  <c r="B1268" i="8"/>
  <c r="B5702" i="8"/>
  <c r="B2381" i="8"/>
  <c r="B4935" i="8"/>
  <c r="B5263" i="8"/>
  <c r="B2325" i="8"/>
  <c r="B2171" i="8"/>
  <c r="B1804" i="8"/>
  <c r="B5411" i="8"/>
  <c r="B6098" i="8"/>
  <c r="B4614" i="8"/>
  <c r="B4373" i="8"/>
  <c r="B6943" i="8"/>
  <c r="B5941" i="8"/>
  <c r="B1133" i="8"/>
  <c r="B6717" i="8"/>
  <c r="B6721" i="8"/>
  <c r="B1586" i="8"/>
  <c r="B6777" i="8"/>
  <c r="B7372" i="8"/>
  <c r="B2290" i="8"/>
  <c r="B4978" i="8"/>
  <c r="B2175" i="8"/>
  <c r="B6455" i="8"/>
  <c r="B3180" i="8"/>
  <c r="B5401" i="8"/>
  <c r="B5280" i="8"/>
  <c r="B4671" i="8"/>
  <c r="B154" i="8"/>
  <c r="B1178" i="8"/>
  <c r="B7056" i="8"/>
  <c r="B4145" i="8"/>
  <c r="B6358" i="8"/>
  <c r="B4169" i="8"/>
  <c r="B6396" i="8"/>
  <c r="B551" i="8"/>
  <c r="B7249" i="8"/>
  <c r="B4890" i="8"/>
  <c r="B4135" i="8"/>
  <c r="B6076" i="8"/>
  <c r="B6897" i="8"/>
  <c r="B5558" i="8"/>
  <c r="B4301" i="8"/>
  <c r="B75" i="8"/>
  <c r="B879" i="8"/>
  <c r="B2518" i="8"/>
  <c r="B7125" i="8"/>
  <c r="B689" i="8"/>
  <c r="B6985" i="8"/>
  <c r="B1065" i="8"/>
  <c r="B6678" i="8"/>
  <c r="B5418" i="8"/>
  <c r="B1633" i="8"/>
  <c r="B2004" i="8"/>
  <c r="B409" i="8"/>
  <c r="B5762" i="8"/>
  <c r="B6693" i="8"/>
  <c r="B6072" i="8"/>
  <c r="B287" i="8"/>
  <c r="B2157" i="8"/>
  <c r="B1754" i="8"/>
  <c r="B277" i="8"/>
  <c r="B5864" i="8"/>
  <c r="B5807" i="8"/>
  <c r="B5909" i="8"/>
  <c r="B16" i="8"/>
  <c r="B2679" i="8"/>
  <c r="B3895" i="8"/>
  <c r="B349" i="8"/>
  <c r="B3313" i="8"/>
  <c r="B6306" i="8"/>
  <c r="B2384" i="8"/>
  <c r="B3081" i="8"/>
  <c r="B2372" i="8"/>
  <c r="B5000" i="8"/>
  <c r="B7420" i="8"/>
  <c r="B2909" i="8"/>
  <c r="B1202" i="8"/>
  <c r="B6822" i="8"/>
  <c r="B335" i="8"/>
  <c r="B5317" i="8"/>
  <c r="B1851" i="8"/>
  <c r="B6835" i="8"/>
  <c r="B6874" i="8"/>
  <c r="B4450" i="8"/>
  <c r="B4527" i="8"/>
  <c r="B2083" i="8"/>
  <c r="B674" i="8"/>
  <c r="B4307" i="8"/>
  <c r="B29" i="8"/>
  <c r="B2019" i="8"/>
  <c r="B520" i="8"/>
  <c r="B2045" i="8"/>
  <c r="B1024" i="8"/>
  <c r="B2288" i="8"/>
  <c r="B1080" i="8"/>
  <c r="B5019" i="8"/>
  <c r="B3099" i="8"/>
  <c r="B5946" i="8"/>
  <c r="B4320" i="8"/>
  <c r="B442" i="8"/>
  <c r="B5016" i="8"/>
  <c r="B3488" i="8"/>
  <c r="B6671" i="8"/>
  <c r="B73" i="8"/>
  <c r="B4391" i="8"/>
  <c r="B4175" i="8"/>
  <c r="B2412" i="8"/>
  <c r="B4699" i="8"/>
  <c r="B5513" i="8"/>
  <c r="B5935" i="8"/>
  <c r="B2928" i="8"/>
  <c r="B3359" i="8"/>
  <c r="B6286" i="8"/>
  <c r="B6776" i="8"/>
  <c r="B5316" i="8"/>
  <c r="B2144" i="8"/>
  <c r="B7217" i="8"/>
  <c r="B1077" i="8"/>
  <c r="B4167" i="8"/>
  <c r="B2033" i="8"/>
  <c r="B371" i="8"/>
  <c r="B2285" i="8"/>
  <c r="B923" i="8"/>
  <c r="B2074" i="8"/>
  <c r="B574" i="8"/>
  <c r="B2789" i="8"/>
  <c r="B3830" i="8"/>
  <c r="B1780" i="8"/>
  <c r="B1378" i="8"/>
  <c r="B7346" i="8"/>
  <c r="B2491" i="8"/>
  <c r="B1319" i="8"/>
  <c r="B4049" i="8"/>
  <c r="B2011" i="8"/>
  <c r="B1548" i="8"/>
  <c r="B5357" i="8"/>
  <c r="B6237" i="8"/>
  <c r="B6873" i="8"/>
  <c r="B220" i="8"/>
  <c r="B4729" i="8"/>
  <c r="B6261" i="8"/>
  <c r="B1560" i="8"/>
  <c r="B6751" i="8"/>
  <c r="B836" i="8"/>
  <c r="B7469" i="8"/>
  <c r="B2678" i="8"/>
  <c r="B2653" i="8"/>
  <c r="B4319" i="8"/>
  <c r="B1400" i="8"/>
  <c r="B4094" i="8"/>
  <c r="B6201" i="8"/>
  <c r="B3652" i="8"/>
  <c r="B2862" i="8"/>
  <c r="B7440" i="8"/>
  <c r="B7285" i="8"/>
  <c r="B4924" i="8"/>
  <c r="B1366" i="8"/>
  <c r="B7244" i="8"/>
  <c r="B5403" i="8"/>
  <c r="B4057" i="8"/>
  <c r="B1632" i="8"/>
  <c r="B6536" i="8"/>
  <c r="B4079" i="8"/>
  <c r="B5746" i="8"/>
  <c r="B7431" i="8"/>
  <c r="B5737" i="8"/>
  <c r="B2046" i="8"/>
  <c r="B6271" i="8"/>
  <c r="B1843" i="8"/>
  <c r="B1372" i="8"/>
  <c r="B5646" i="8"/>
  <c r="B2133" i="8"/>
  <c r="B2467" i="8"/>
  <c r="B6657" i="8"/>
  <c r="B6832" i="8"/>
  <c r="B2049" i="8"/>
  <c r="B3239" i="8"/>
  <c r="B4678" i="8"/>
  <c r="B6929" i="8"/>
  <c r="B2152" i="8"/>
  <c r="B6619" i="8"/>
  <c r="B3815" i="8"/>
  <c r="B3271" i="8"/>
  <c r="B1150" i="8"/>
  <c r="B4738" i="8"/>
  <c r="B2677" i="8"/>
  <c r="B3676" i="8"/>
  <c r="B745" i="8"/>
  <c r="B7040" i="8"/>
  <c r="B6280" i="8"/>
  <c r="B4166" i="8"/>
  <c r="B4526" i="8"/>
  <c r="B6399" i="8"/>
  <c r="B5934" i="8"/>
  <c r="B1601" i="8"/>
  <c r="B3130" i="8"/>
  <c r="B4881" i="8"/>
  <c r="B4780" i="8"/>
  <c r="B6091" i="8"/>
  <c r="B6872" i="8"/>
  <c r="B2155" i="8"/>
  <c r="B5080" i="8"/>
  <c r="B3355" i="8"/>
  <c r="B4056" i="8"/>
  <c r="B2173" i="8"/>
  <c r="B491" i="8"/>
  <c r="B1556" i="8"/>
  <c r="B2015" i="8"/>
  <c r="B141" i="8"/>
  <c r="B377" i="8"/>
  <c r="B6045" i="8"/>
  <c r="B271" i="8"/>
  <c r="B4580" i="8"/>
  <c r="B2079" i="8"/>
  <c r="B842" i="8"/>
  <c r="B1746" i="8"/>
  <c r="B2913" i="8"/>
  <c r="B4077" i="8"/>
  <c r="B1287" i="8"/>
  <c r="B5017" i="8"/>
  <c r="B2020" i="8"/>
  <c r="B3654" i="8"/>
  <c r="B635" i="8"/>
  <c r="B7048" i="8"/>
  <c r="B7284" i="8"/>
  <c r="B2383" i="8"/>
  <c r="B3727" i="8"/>
  <c r="B4717" i="8"/>
  <c r="B5952" i="8"/>
  <c r="B3552" i="8"/>
  <c r="B4247" i="8"/>
  <c r="B6240" i="8"/>
  <c r="B3356" i="8"/>
  <c r="B953" i="8"/>
  <c r="B5131" i="8"/>
  <c r="B5815" i="8"/>
  <c r="B3314" i="8"/>
  <c r="B3603" i="8"/>
  <c r="B3864" i="8"/>
  <c r="B6809" i="8"/>
  <c r="B6294" i="8"/>
  <c r="B699" i="8"/>
  <c r="B2676" i="8"/>
  <c r="B613" i="8"/>
  <c r="B2316" i="8"/>
  <c r="B6157" i="8"/>
  <c r="B2385" i="8"/>
  <c r="B4017" i="8"/>
  <c r="B2188" i="8"/>
  <c r="B4172" i="8"/>
  <c r="B5884" i="8"/>
  <c r="B402" i="8"/>
  <c r="B6269" i="8"/>
  <c r="B6379" i="8"/>
  <c r="B3121" i="8"/>
  <c r="B6836" i="8"/>
  <c r="B7123" i="8"/>
  <c r="B4314" i="8"/>
  <c r="B3151" i="8"/>
  <c r="B6892" i="8"/>
  <c r="B416" i="8"/>
  <c r="B1462" i="8"/>
  <c r="B7191" i="8"/>
  <c r="B6154" i="8"/>
  <c r="B2675" i="8"/>
  <c r="B3885" i="8"/>
  <c r="B1391" i="8"/>
  <c r="B3256" i="8"/>
  <c r="B4543" i="8"/>
  <c r="B1241" i="8"/>
  <c r="B5995" i="8"/>
  <c r="B7050" i="8"/>
  <c r="B5436" i="8"/>
  <c r="B3487" i="8"/>
  <c r="B3486" i="8"/>
  <c r="B6040" i="8"/>
  <c r="B7303" i="8"/>
  <c r="B6969" i="8"/>
  <c r="B6812" i="8"/>
  <c r="B4110" i="8"/>
  <c r="B2648" i="8"/>
  <c r="B4516" i="8"/>
  <c r="B5339" i="8"/>
  <c r="B3022" i="8"/>
  <c r="B3238" i="8"/>
  <c r="B1956" i="8"/>
  <c r="B5987" i="8"/>
  <c r="B998" i="8"/>
  <c r="B2439" i="8"/>
  <c r="B690" i="8"/>
  <c r="B502" i="8"/>
  <c r="B3349" i="8"/>
  <c r="B5887" i="8"/>
  <c r="B6099" i="8"/>
  <c r="B3159" i="8"/>
  <c r="B6158" i="8"/>
  <c r="B5527" i="8"/>
  <c r="B7235" i="8"/>
  <c r="B4784" i="8"/>
  <c r="B1031" i="8"/>
  <c r="B5836" i="8"/>
  <c r="B4118" i="8"/>
  <c r="B3413" i="8"/>
  <c r="B2964" i="8"/>
  <c r="B705" i="8"/>
  <c r="B1461" i="8"/>
  <c r="B2662" i="8"/>
  <c r="B151" i="8"/>
  <c r="B2136" i="8"/>
  <c r="B6790" i="8"/>
  <c r="B4960" i="8"/>
  <c r="B797" i="8"/>
  <c r="B1563" i="8"/>
  <c r="B1014" i="8"/>
  <c r="B1189" i="8"/>
  <c r="B5960" i="8"/>
  <c r="B7163" i="8"/>
  <c r="B3869" i="8"/>
  <c r="B1742" i="8"/>
  <c r="B696" i="8"/>
  <c r="B7184" i="8"/>
  <c r="B2838" i="8"/>
  <c r="B6227" i="8"/>
  <c r="B6236" i="8"/>
  <c r="B4601" i="8"/>
  <c r="B5588" i="8"/>
  <c r="B5681" i="8"/>
  <c r="B781" i="8"/>
  <c r="B5498" i="8"/>
  <c r="B352" i="8"/>
  <c r="B2929" i="8"/>
  <c r="B3757" i="8"/>
  <c r="B6811" i="8"/>
  <c r="B1792" i="8"/>
  <c r="B3865" i="8"/>
  <c r="B6535" i="8"/>
  <c r="B3179" i="8"/>
  <c r="B2863" i="8"/>
  <c r="B4494" i="8"/>
  <c r="B5930" i="8"/>
  <c r="B4783" i="8"/>
  <c r="B6442" i="8"/>
  <c r="B737" i="8"/>
  <c r="B2358" i="8"/>
  <c r="B1101" i="8"/>
  <c r="B6330" i="8"/>
  <c r="B5870" i="8"/>
  <c r="B6115" i="8"/>
  <c r="B1255" i="8"/>
  <c r="B1365" i="8"/>
  <c r="B1157" i="8"/>
  <c r="B3726" i="8"/>
  <c r="B7408" i="8"/>
  <c r="B7061" i="8"/>
  <c r="B3397" i="8"/>
  <c r="B2425" i="8"/>
  <c r="B545" i="8"/>
  <c r="B5722" i="8"/>
  <c r="B6550" i="8"/>
  <c r="B67" i="8"/>
  <c r="B1879" i="8"/>
  <c r="B2912" i="8"/>
  <c r="B1571" i="8"/>
  <c r="B6424" i="8"/>
  <c r="B6426" i="8"/>
  <c r="B3353" i="8"/>
  <c r="B6441" i="8"/>
  <c r="B62" i="8"/>
  <c r="B6440" i="8"/>
  <c r="B4207" i="8"/>
  <c r="B7022" i="8"/>
  <c r="B2132" i="8"/>
  <c r="B5164" i="8"/>
  <c r="B3309" i="8"/>
  <c r="B590" i="8"/>
  <c r="B1527" i="8"/>
  <c r="B5005" i="8"/>
  <c r="B2140" i="8"/>
  <c r="B116" i="8"/>
  <c r="B1786" i="8"/>
  <c r="B4446" i="8"/>
  <c r="B1317" i="8"/>
  <c r="B7364" i="8"/>
  <c r="B784" i="8"/>
  <c r="B4456" i="8"/>
  <c r="B540" i="8"/>
  <c r="B5675" i="8"/>
  <c r="B729" i="8"/>
  <c r="B267" i="8"/>
  <c r="B1246" i="8"/>
  <c r="B7297" i="8"/>
  <c r="B1286" i="8"/>
  <c r="B5764" i="8"/>
  <c r="B4200" i="8"/>
  <c r="B6484" i="8"/>
  <c r="B1383" i="8"/>
  <c r="B4902" i="8"/>
  <c r="B557" i="8"/>
  <c r="B2970" i="8"/>
  <c r="B1382" i="8"/>
  <c r="B1013" i="8"/>
  <c r="B4220" i="8"/>
  <c r="B4977" i="8"/>
  <c r="B4844" i="8"/>
  <c r="B3633" i="8"/>
  <c r="B465" i="8"/>
  <c r="B3148" i="8"/>
  <c r="B3203" i="8"/>
  <c r="B4604" i="8"/>
  <c r="B7150" i="8"/>
  <c r="B6785" i="8"/>
  <c r="B2105" i="8"/>
  <c r="B5414" i="8"/>
  <c r="B7038" i="8"/>
  <c r="B5755" i="8"/>
  <c r="B3805" i="8"/>
  <c r="B501" i="8"/>
  <c r="B3504" i="8"/>
  <c r="B2240" i="8"/>
  <c r="B4124" i="8"/>
  <c r="B5813" i="8"/>
  <c r="B7308" i="8"/>
  <c r="B6826" i="8"/>
  <c r="B3863" i="8"/>
  <c r="B129" i="8"/>
  <c r="B4889" i="8"/>
  <c r="B3485" i="8"/>
  <c r="B2902" i="8"/>
  <c r="B7102" i="8"/>
  <c r="B4993" i="8"/>
  <c r="B4171" i="8"/>
  <c r="B1575" i="8"/>
  <c r="B7255" i="8"/>
  <c r="B5984" i="8"/>
  <c r="B3972" i="8"/>
  <c r="B3579" i="8"/>
  <c r="B4929" i="8"/>
  <c r="B2035" i="8"/>
  <c r="B6394" i="8"/>
  <c r="B992" i="8"/>
  <c r="B5796" i="8"/>
  <c r="B6027" i="8"/>
  <c r="B5351" i="8"/>
  <c r="B2846" i="8"/>
  <c r="B736" i="8"/>
  <c r="B735" i="8"/>
  <c r="B6803" i="8"/>
  <c r="B911" i="8"/>
  <c r="B6669" i="8"/>
  <c r="B6018" i="8"/>
  <c r="B1060" i="8"/>
  <c r="B550" i="8"/>
  <c r="B6692" i="8"/>
  <c r="B7436" i="8"/>
  <c r="B596" i="8"/>
  <c r="B358" i="8"/>
  <c r="B1103" i="8"/>
  <c r="B2169" i="8"/>
  <c r="B3322" i="8"/>
  <c r="B1941" i="8"/>
  <c r="B5554" i="8"/>
  <c r="B1562" i="8"/>
  <c r="B3799" i="8"/>
  <c r="B6871" i="8"/>
  <c r="B5628" i="8"/>
  <c r="B1167" i="8"/>
  <c r="B418" i="8"/>
  <c r="B2332" i="8"/>
  <c r="B5540" i="8"/>
  <c r="B775" i="8"/>
  <c r="B5027" i="8"/>
  <c r="B4794" i="8"/>
  <c r="B3294" i="8"/>
  <c r="B2344" i="8"/>
  <c r="B5439" i="8"/>
  <c r="B4827" i="8"/>
  <c r="B1244" i="8"/>
  <c r="B4553" i="8"/>
  <c r="B5860" i="8"/>
  <c r="B4777" i="8"/>
  <c r="B7133" i="8"/>
  <c r="B3868" i="8"/>
  <c r="B3938" i="8"/>
  <c r="B4871" i="8"/>
  <c r="B3270" i="8"/>
  <c r="B5825" i="8"/>
  <c r="B3590" i="8"/>
  <c r="B1361" i="8"/>
  <c r="B219" i="8"/>
  <c r="B5155" i="8"/>
  <c r="B4569" i="8"/>
  <c r="B1284" i="8"/>
  <c r="B7400" i="8"/>
  <c r="B3570" i="8"/>
  <c r="B441" i="8"/>
  <c r="B6092" i="8"/>
  <c r="B7138" i="8"/>
  <c r="B6356" i="8"/>
  <c r="B1951" i="8"/>
  <c r="B4782" i="8"/>
  <c r="B4620" i="8"/>
  <c r="B9" i="8"/>
  <c r="B2513" i="8"/>
  <c r="B5563" i="8"/>
  <c r="B2808" i="8"/>
  <c r="B964" i="8"/>
  <c r="B3257" i="8"/>
  <c r="B4052" i="8"/>
  <c r="B6009" i="8"/>
  <c r="B1940" i="8"/>
  <c r="B7247" i="8"/>
  <c r="B2957" i="8"/>
  <c r="B4036" i="8"/>
  <c r="B7044" i="8"/>
  <c r="B4696" i="8"/>
  <c r="B4719" i="8"/>
  <c r="B7060" i="8"/>
  <c r="B5768" i="8"/>
  <c r="B5923" i="8"/>
  <c r="B5609" i="8"/>
  <c r="B601" i="8"/>
  <c r="B1555" i="8"/>
  <c r="B3065" i="8"/>
  <c r="B6780" i="8"/>
  <c r="B1201" i="8"/>
  <c r="B7231" i="8"/>
  <c r="B3072" i="8"/>
  <c r="B580" i="8"/>
  <c r="B7220" i="8"/>
  <c r="B777" i="8"/>
  <c r="B2254" i="8"/>
  <c r="B3731" i="8"/>
  <c r="B2010" i="8"/>
  <c r="B4676" i="8"/>
  <c r="B3691" i="8"/>
  <c r="B5641" i="8"/>
  <c r="B1303" i="8"/>
  <c r="B3588" i="8"/>
  <c r="B5371" i="8"/>
  <c r="B1098" i="8"/>
  <c r="B5553" i="8"/>
  <c r="B4109" i="8"/>
  <c r="B4102" i="8"/>
  <c r="B5417" i="8"/>
  <c r="B4377" i="8"/>
  <c r="B143" i="8"/>
  <c r="B4603" i="8"/>
  <c r="B3293" i="8"/>
  <c r="B2469" i="8"/>
  <c r="B6375" i="8"/>
  <c r="B1364" i="8"/>
  <c r="B947" i="8"/>
  <c r="B153" i="8"/>
  <c r="B152" i="8"/>
  <c r="B2365" i="8"/>
  <c r="B3494" i="8"/>
  <c r="B218" i="8"/>
  <c r="B4869" i="8"/>
  <c r="B6460" i="8"/>
  <c r="B1878" i="8"/>
  <c r="B458" i="8"/>
  <c r="B4831" i="8"/>
  <c r="B5803" i="8"/>
  <c r="B6193" i="8"/>
  <c r="B390" i="8"/>
  <c r="B254" i="8"/>
  <c r="B724" i="8"/>
  <c r="B1396" i="8"/>
  <c r="B4322" i="8"/>
  <c r="B1820" i="8"/>
  <c r="B5922" i="8"/>
  <c r="B450" i="8"/>
  <c r="B4179" i="8"/>
  <c r="B4168" i="8"/>
  <c r="B3321" i="8"/>
  <c r="B3454" i="8"/>
  <c r="B3828" i="8"/>
  <c r="B4964" i="8"/>
  <c r="B6439" i="8"/>
  <c r="B6774" i="8"/>
  <c r="B7070" i="8"/>
  <c r="B1128" i="8"/>
  <c r="B5587" i="8"/>
  <c r="B3866" i="8"/>
  <c r="B4290" i="8"/>
  <c r="B2807" i="8"/>
  <c r="B243" i="8"/>
  <c r="B6786" i="8"/>
  <c r="B6618" i="8"/>
  <c r="B5772" i="8"/>
  <c r="B15" i="8"/>
  <c r="B856" i="8"/>
  <c r="B2366" i="8"/>
  <c r="B3136" i="8"/>
  <c r="B967" i="8"/>
  <c r="B440" i="8"/>
  <c r="B5674" i="8"/>
  <c r="B3186" i="8"/>
  <c r="B2359" i="8"/>
  <c r="B3843" i="8"/>
  <c r="B2216" i="8"/>
  <c r="B1985" i="8"/>
  <c r="B4525" i="8"/>
  <c r="B6461" i="8"/>
  <c r="B3323" i="8"/>
  <c r="B4790" i="8"/>
  <c r="B1292" i="8"/>
  <c r="B3287" i="8"/>
  <c r="B2129" i="8"/>
  <c r="B3829" i="8"/>
  <c r="B5449" i="8"/>
  <c r="B487" i="8"/>
  <c r="B1407" i="8"/>
  <c r="B5596" i="8"/>
  <c r="B77" i="8"/>
  <c r="B7067" i="8"/>
  <c r="B494" i="8"/>
  <c r="B7104" i="8"/>
  <c r="B2806" i="8"/>
  <c r="B38" i="8"/>
  <c r="B270" i="8"/>
  <c r="B3977" i="8"/>
  <c r="B3010" i="8"/>
  <c r="B233" i="8"/>
  <c r="B244" i="8"/>
  <c r="B3458" i="8"/>
  <c r="B4728" i="8"/>
  <c r="B5921" i="8"/>
  <c r="B5163" i="8"/>
  <c r="B6713" i="8"/>
  <c r="B3693" i="8"/>
  <c r="B5533" i="8"/>
  <c r="B6647" i="8"/>
  <c r="B1807" i="8"/>
  <c r="B1782" i="8"/>
  <c r="B3965" i="8"/>
  <c r="B3170" i="8"/>
  <c r="B5243" i="8"/>
  <c r="B544" i="8"/>
  <c r="B4348" i="8"/>
  <c r="B3713" i="8"/>
  <c r="B1610" i="8"/>
  <c r="B1609" i="8"/>
  <c r="B3118" i="8"/>
  <c r="B6462" i="8"/>
  <c r="B2495" i="8"/>
  <c r="B3952" i="8"/>
  <c r="B7274" i="8"/>
  <c r="B861" i="8"/>
  <c r="B5857" i="8"/>
  <c r="B4565" i="8"/>
  <c r="B4775" i="8"/>
  <c r="B2300" i="8"/>
  <c r="B1964" i="8"/>
  <c r="B3551" i="8"/>
  <c r="B7367" i="8"/>
  <c r="B3445" i="8"/>
  <c r="B7283" i="8"/>
  <c r="B5368" i="8"/>
  <c r="B1636" i="8"/>
  <c r="B3380" i="8"/>
  <c r="B7253" i="8"/>
  <c r="B5292" i="8"/>
  <c r="B7254" i="8"/>
  <c r="B6011" i="8"/>
  <c r="B5390" i="8"/>
  <c r="B2935" i="8"/>
  <c r="B2265" i="8"/>
  <c r="B5479" i="8"/>
  <c r="B1847" i="8"/>
  <c r="B3378" i="8"/>
  <c r="B4051" i="8"/>
  <c r="B5279" i="8"/>
  <c r="B3174" i="8"/>
  <c r="B4849" i="8"/>
  <c r="B5242" i="8"/>
  <c r="B3009" i="8"/>
  <c r="B553" i="8"/>
  <c r="B4012" i="8"/>
  <c r="B3907" i="8"/>
  <c r="B3649" i="8"/>
  <c r="B7378" i="8"/>
  <c r="B5495" i="8"/>
  <c r="B332" i="8"/>
  <c r="B4361" i="8"/>
  <c r="B4091" i="8"/>
  <c r="B2797" i="8"/>
  <c r="B3804" i="8"/>
  <c r="B7128" i="8"/>
  <c r="B4067" i="8"/>
  <c r="B6829" i="8"/>
  <c r="B6478" i="8"/>
  <c r="B4996" i="8"/>
  <c r="B2674" i="8"/>
  <c r="B3811" i="8"/>
  <c r="B217" i="8"/>
  <c r="B25" i="8"/>
  <c r="B5311" i="8"/>
  <c r="B5629" i="8"/>
  <c r="B2853" i="8"/>
  <c r="B4107" i="8"/>
  <c r="B5297" i="8"/>
  <c r="B3664" i="8"/>
  <c r="B5867" i="8"/>
  <c r="B3169" i="8"/>
  <c r="B1738" i="8"/>
  <c r="B6393" i="8"/>
  <c r="B7054" i="8"/>
  <c r="B7108" i="8"/>
  <c r="B2673" i="8"/>
  <c r="B3609" i="8"/>
  <c r="B4716" i="8"/>
  <c r="B2890" i="8"/>
  <c r="B3021" i="8"/>
  <c r="B4349" i="8"/>
  <c r="B6323" i="8"/>
  <c r="B1120" i="8"/>
  <c r="B1166" i="8"/>
  <c r="B1165" i="8"/>
  <c r="B3733" i="8"/>
  <c r="B2307" i="8"/>
  <c r="B3699" i="8"/>
  <c r="B6130" i="8"/>
  <c r="B817" i="8"/>
  <c r="B4101" i="8"/>
  <c r="B2911" i="8"/>
  <c r="B4083" i="8"/>
  <c r="B6423" i="8"/>
  <c r="B3979" i="8"/>
  <c r="B3956" i="8"/>
  <c r="B3648" i="8"/>
  <c r="B3537" i="8"/>
  <c r="B7390" i="8"/>
  <c r="B1889" i="8"/>
  <c r="B5362" i="8"/>
  <c r="B6906" i="8"/>
  <c r="B5266" i="8"/>
  <c r="B610" i="8"/>
  <c r="B3484" i="8"/>
  <c r="B2805" i="8"/>
  <c r="B3188" i="8"/>
  <c r="B3632" i="8"/>
  <c r="B5291" i="8"/>
  <c r="B2788" i="8"/>
  <c r="B216" i="8"/>
  <c r="B3840" i="8"/>
  <c r="B3015" i="8"/>
  <c r="B1813" i="8"/>
  <c r="B6048" i="8"/>
  <c r="B5834" i="8"/>
  <c r="B497" i="8"/>
  <c r="B2264" i="8"/>
  <c r="B483" i="8"/>
  <c r="B2512" i="8"/>
  <c r="B3255" i="8"/>
  <c r="B5698" i="8"/>
  <c r="B6578" i="8"/>
  <c r="B299" i="8"/>
  <c r="B7047" i="8"/>
  <c r="B3227" i="8"/>
  <c r="B2108" i="8"/>
  <c r="B5610" i="8"/>
  <c r="B296" i="8"/>
  <c r="B2339" i="8"/>
  <c r="B5886" i="8"/>
  <c r="B2151" i="8"/>
  <c r="B6643" i="8"/>
  <c r="B3352" i="8"/>
  <c r="B326" i="8"/>
  <c r="B7212" i="8"/>
  <c r="B1821" i="8"/>
  <c r="B5415" i="8"/>
  <c r="B1853" i="8"/>
  <c r="B4061" i="8"/>
  <c r="B5369" i="8"/>
  <c r="B2044" i="8"/>
  <c r="B5024" i="8"/>
  <c r="B112" i="8"/>
  <c r="B4128" i="8"/>
  <c r="B420" i="8"/>
  <c r="B7472" i="8"/>
  <c r="B700" i="8"/>
  <c r="B4744" i="8"/>
  <c r="B2900" i="8"/>
  <c r="B651" i="8"/>
  <c r="B6407" i="8"/>
  <c r="B6200" i="8"/>
  <c r="B2027" i="8"/>
  <c r="B6574" i="8"/>
  <c r="B5209" i="8"/>
  <c r="B4413" i="8"/>
  <c r="B3339" i="8"/>
  <c r="B4196" i="8"/>
  <c r="B2488" i="8"/>
  <c r="B4206" i="8"/>
  <c r="B4423" i="8"/>
  <c r="B6160" i="8"/>
  <c r="B5586" i="8"/>
  <c r="B1987" i="8"/>
  <c r="B5699" i="8"/>
  <c r="B2093" i="8"/>
  <c r="B500" i="8"/>
  <c r="B3882" i="8"/>
  <c r="B5264" i="8"/>
  <c r="B6915" i="8"/>
  <c r="B3586" i="8"/>
  <c r="B6142" i="8"/>
  <c r="B6293" i="8"/>
  <c r="B6270" i="8"/>
  <c r="B467" i="8"/>
  <c r="B6672" i="8"/>
  <c r="B6351" i="8"/>
  <c r="B2956" i="8"/>
  <c r="B2843" i="8"/>
  <c r="B2387" i="8"/>
  <c r="B4080" i="8"/>
  <c r="B7409" i="8"/>
  <c r="B1290" i="8"/>
  <c r="B1320" i="8"/>
  <c r="B906" i="8"/>
  <c r="B5118" i="8"/>
  <c r="B2127" i="8"/>
  <c r="B4095" i="8"/>
  <c r="B6464" i="8"/>
  <c r="B6326" i="8"/>
  <c r="B744" i="8"/>
  <c r="B5187" i="8"/>
  <c r="B1384" i="8"/>
  <c r="B2804" i="8"/>
  <c r="B5321" i="8"/>
  <c r="B1877" i="8"/>
  <c r="B3253" i="8"/>
  <c r="B2346" i="8"/>
  <c r="B4513" i="8"/>
  <c r="B6211" i="8"/>
  <c r="B988" i="8"/>
  <c r="B5327" i="8"/>
  <c r="B4674" i="8"/>
  <c r="B3944" i="8"/>
  <c r="B2803" i="8"/>
  <c r="B2904" i="8"/>
  <c r="B2060" i="8"/>
  <c r="B3596" i="8"/>
  <c r="B2007" i="8"/>
  <c r="B6229" i="8"/>
  <c r="B3641" i="8"/>
  <c r="B6022" i="8"/>
  <c r="B2200" i="8"/>
  <c r="B4959" i="8"/>
  <c r="B3663" i="8"/>
  <c r="B875" i="8"/>
  <c r="B4976" i="8"/>
  <c r="B4237" i="8"/>
  <c r="B1999" i="8"/>
  <c r="B783" i="8"/>
  <c r="B3133" i="8"/>
  <c r="B3230" i="8"/>
  <c r="B7275" i="8"/>
  <c r="B1090" i="8"/>
  <c r="B2191" i="8"/>
  <c r="B1939" i="8"/>
  <c r="B2974" i="8"/>
  <c r="B2936" i="8"/>
  <c r="B136" i="8"/>
  <c r="B7325" i="8"/>
  <c r="B2243" i="8"/>
  <c r="B2889" i="8"/>
  <c r="B4602" i="8"/>
  <c r="B2052" i="8"/>
  <c r="B2228" i="8"/>
  <c r="B6123" i="8"/>
  <c r="B884" i="8"/>
  <c r="B2927" i="8"/>
  <c r="B5454" i="8"/>
  <c r="B4510" i="8"/>
  <c r="B1116" i="8"/>
  <c r="B2286" i="8"/>
  <c r="B994" i="8"/>
  <c r="B6952" i="8"/>
  <c r="B4035" i="8"/>
  <c r="B1819" i="8"/>
  <c r="B7261" i="8"/>
  <c r="B1130" i="8"/>
  <c r="B5466" i="8"/>
  <c r="B2959" i="8"/>
  <c r="B5774" i="8"/>
  <c r="B1553" i="8"/>
  <c r="B912" i="8"/>
  <c r="B5798" i="8"/>
  <c r="B4034" i="8"/>
  <c r="B2369" i="8"/>
  <c r="B4605" i="8"/>
  <c r="B691" i="8"/>
  <c r="B671" i="8"/>
  <c r="B1155" i="8"/>
  <c r="B6086" i="8"/>
  <c r="B6085" i="8"/>
  <c r="B3497" i="8"/>
  <c r="B1698" i="8"/>
  <c r="B201" i="8"/>
  <c r="B6950" i="8"/>
  <c r="B356" i="8"/>
  <c r="B6569" i="8"/>
  <c r="B2239" i="8"/>
  <c r="B6827" i="8"/>
  <c r="B6126" i="8"/>
  <c r="B5656" i="8"/>
  <c r="B5007" i="8"/>
  <c r="B71" i="8"/>
  <c r="B2450" i="8"/>
  <c r="B2023" i="8"/>
  <c r="B3024" i="8"/>
  <c r="B3754" i="8"/>
  <c r="B6720" i="8"/>
  <c r="B6174" i="8"/>
  <c r="B5986" i="8"/>
  <c r="B6840" i="8"/>
  <c r="B3975" i="8"/>
  <c r="B6617" i="8"/>
  <c r="B238" i="8"/>
  <c r="B1118" i="8"/>
  <c r="B7266" i="8"/>
  <c r="B7345" i="8"/>
  <c r="B1147" i="8"/>
  <c r="B2655" i="8"/>
  <c r="B5106" i="8"/>
  <c r="B5523" i="8"/>
  <c r="B2973" i="8"/>
  <c r="B802" i="8"/>
  <c r="B7213" i="8"/>
  <c r="B2189" i="8"/>
  <c r="B5766" i="8"/>
  <c r="B6367" i="8"/>
  <c r="B6630" i="8"/>
  <c r="B2069" i="8"/>
  <c r="B5170" i="8"/>
  <c r="B6082" i="8"/>
  <c r="B1288" i="8"/>
  <c r="B6167" i="8"/>
  <c r="B2326" i="8"/>
  <c r="B4180" i="8"/>
  <c r="B922" i="8"/>
  <c r="B7419" i="8"/>
  <c r="B4567" i="8"/>
  <c r="B1030" i="8"/>
  <c r="B1872" i="8"/>
  <c r="B6431" i="8"/>
  <c r="B3483" i="8"/>
  <c r="B3482" i="8"/>
  <c r="B6395" i="8"/>
  <c r="B1697" i="8"/>
  <c r="B4822" i="8"/>
  <c r="B2193" i="8"/>
  <c r="B167" i="8"/>
  <c r="B2009" i="8"/>
  <c r="B3680" i="8"/>
  <c r="B6235" i="8"/>
  <c r="B343" i="8"/>
  <c r="B1525" i="8"/>
  <c r="B35" i="8"/>
  <c r="B1012" i="8"/>
  <c r="B4449" i="8"/>
  <c r="B653" i="8"/>
  <c r="B5426" i="8"/>
  <c r="B3363" i="8"/>
  <c r="B481" i="8"/>
  <c r="B6483" i="8"/>
  <c r="B5380" i="8"/>
  <c r="B6810" i="8"/>
  <c r="B1876" i="8"/>
  <c r="B2225" i="8"/>
  <c r="B868" i="8"/>
  <c r="B3792" i="8"/>
  <c r="B438" i="8"/>
  <c r="B7079" i="8"/>
  <c r="B7033" i="8"/>
  <c r="B531" i="8"/>
  <c r="B5460" i="8"/>
  <c r="B1585" i="8"/>
  <c r="B6113" i="8"/>
  <c r="B2672" i="8"/>
  <c r="B1140" i="8"/>
  <c r="B3403" i="8"/>
  <c r="B581" i="8"/>
  <c r="B3910" i="8"/>
  <c r="B4830" i="8"/>
  <c r="B4130" i="8"/>
  <c r="B5228" i="8"/>
  <c r="B2859" i="8"/>
  <c r="B1079" i="8"/>
  <c r="B1059" i="8"/>
  <c r="B3858" i="8"/>
  <c r="B7046" i="8"/>
  <c r="B3481" i="8"/>
  <c r="B2787" i="8"/>
  <c r="B1875" i="8"/>
  <c r="B5360" i="8"/>
  <c r="B7137" i="8"/>
  <c r="B4144" i="8"/>
  <c r="B1785" i="8"/>
  <c r="B3085" i="8"/>
  <c r="B6531" i="8"/>
  <c r="B6510" i="8"/>
  <c r="B568" i="8"/>
  <c r="B2101" i="8"/>
  <c r="B4870" i="8"/>
  <c r="B1114" i="8"/>
  <c r="B4267" i="8"/>
  <c r="B5211" i="8"/>
  <c r="B505" i="8"/>
  <c r="B421" i="8"/>
  <c r="B209" i="8"/>
  <c r="B3782" i="8"/>
  <c r="B2289" i="8"/>
  <c r="B1337" i="8"/>
  <c r="B3453" i="8"/>
  <c r="B5714" i="8"/>
  <c r="B3418" i="8"/>
  <c r="B3480" i="8"/>
  <c r="B6350" i="8"/>
  <c r="B7460" i="8"/>
  <c r="B6102" i="8"/>
  <c r="B621" i="8"/>
  <c r="B6823" i="8"/>
  <c r="B1122" i="8"/>
  <c r="B5829" i="8"/>
  <c r="B396" i="8"/>
  <c r="B7277" i="8"/>
  <c r="B991" i="8"/>
  <c r="B4848" i="8"/>
  <c r="B4043" i="8"/>
  <c r="B12" i="8"/>
  <c r="B6199" i="8"/>
  <c r="B1740" i="8"/>
  <c r="B286" i="8"/>
  <c r="B2338" i="8"/>
  <c r="B2443" i="8"/>
  <c r="B1369" i="8"/>
  <c r="B3269" i="8"/>
  <c r="B6140" i="8"/>
  <c r="B280" i="8"/>
  <c r="B215" i="8"/>
  <c r="B3912" i="8"/>
  <c r="B3725" i="8"/>
  <c r="B4221" i="8"/>
  <c r="B5010" i="8"/>
  <c r="B2462" i="8"/>
  <c r="B419" i="8"/>
  <c r="B4205" i="8"/>
  <c r="B3530" i="8"/>
  <c r="B6139" i="8"/>
  <c r="B6138" i="8"/>
  <c r="B3529" i="8"/>
  <c r="B7368" i="8"/>
  <c r="B835" i="8"/>
  <c r="B4489" i="8"/>
  <c r="B5014" i="8"/>
  <c r="B4835" i="8"/>
  <c r="B6458" i="8"/>
  <c r="B1199" i="8"/>
  <c r="B3457" i="8"/>
  <c r="B3300" i="8"/>
  <c r="B4534" i="8"/>
  <c r="B5570" i="8"/>
  <c r="B1536" i="8"/>
  <c r="B4248" i="8"/>
  <c r="B5868" i="8"/>
  <c r="B2872" i="8"/>
  <c r="B5642" i="8"/>
  <c r="B2953" i="8"/>
  <c r="B6948" i="8"/>
  <c r="B6615" i="8"/>
  <c r="B1961" i="8"/>
  <c r="B3059" i="8"/>
  <c r="B2196" i="8"/>
  <c r="B6482" i="8"/>
  <c r="B5258" i="8"/>
  <c r="B185" i="8"/>
  <c r="B6214" i="8"/>
  <c r="B5932" i="8"/>
  <c r="B6053" i="8"/>
  <c r="B357" i="8"/>
  <c r="B3881" i="8"/>
  <c r="B7455" i="8"/>
  <c r="B7454" i="8"/>
  <c r="B3634" i="8"/>
  <c r="B4547" i="8"/>
  <c r="B3268" i="8"/>
  <c r="B2979" i="8"/>
  <c r="B1191" i="8"/>
  <c r="B963" i="8"/>
  <c r="B3400" i="8"/>
  <c r="B6454" i="8"/>
  <c r="B5903" i="8"/>
  <c r="B2064" i="8"/>
  <c r="B4306" i="8"/>
  <c r="B2100" i="8"/>
  <c r="B2802" i="8"/>
  <c r="B5973" i="8"/>
  <c r="B1631" i="8"/>
  <c r="B1737" i="8"/>
  <c r="B6963" i="8"/>
  <c r="B734" i="8"/>
  <c r="B4204" i="8"/>
  <c r="B3377" i="8"/>
  <c r="B5581" i="8"/>
  <c r="B5127" i="8"/>
  <c r="B4813" i="8"/>
  <c r="B4640" i="8"/>
  <c r="B6855" i="8"/>
  <c r="B1115" i="8"/>
  <c r="B6192" i="8"/>
  <c r="B3967" i="8"/>
  <c r="B5250" i="8"/>
  <c r="B2484" i="8"/>
  <c r="B3955" i="8"/>
  <c r="B7214" i="8"/>
  <c r="B3100" i="8"/>
  <c r="B3332" i="8"/>
  <c r="B310" i="8"/>
  <c r="B3671" i="8"/>
  <c r="B5207" i="8"/>
  <c r="B4588" i="8"/>
  <c r="B4029" i="8"/>
  <c r="B3854" i="8"/>
  <c r="B6472" i="8"/>
  <c r="B240" i="8"/>
  <c r="B5124" i="8"/>
  <c r="B6633" i="8"/>
  <c r="B524" i="8"/>
  <c r="B7263" i="8"/>
  <c r="B3516" i="8"/>
  <c r="B3479" i="8"/>
  <c r="B6122" i="8"/>
  <c r="B1545" i="8"/>
  <c r="B917" i="8"/>
  <c r="B535" i="8"/>
  <c r="B5731" i="8"/>
  <c r="B3798" i="8"/>
  <c r="B993" i="8"/>
  <c r="B7415" i="8"/>
  <c r="B4355" i="8"/>
  <c r="B2266" i="8"/>
  <c r="B5194" i="8"/>
  <c r="B1064" i="8"/>
  <c r="B5912" i="8"/>
  <c r="B6191" i="8"/>
  <c r="B860" i="8"/>
  <c r="B5517" i="8"/>
  <c r="B3168" i="8"/>
  <c r="B3666" i="8"/>
  <c r="B6378" i="8"/>
  <c r="B3478" i="8"/>
  <c r="B962" i="8"/>
  <c r="B3477" i="8"/>
  <c r="B4493" i="8"/>
  <c r="B3528" i="8"/>
  <c r="B3608" i="8"/>
  <c r="B3250" i="8"/>
  <c r="B4512" i="8"/>
  <c r="B3067" i="8"/>
  <c r="B5556" i="8"/>
  <c r="B264" i="8"/>
  <c r="B3066" i="8"/>
  <c r="B61" i="8"/>
  <c r="B3575" i="8"/>
  <c r="B1082" i="8"/>
  <c r="B961" i="8"/>
  <c r="B1911" i="8"/>
  <c r="B2671" i="8"/>
  <c r="B6668" i="8"/>
  <c r="B987" i="8"/>
  <c r="B719" i="8"/>
  <c r="B227" i="8"/>
  <c r="B1905" i="8"/>
  <c r="B648" i="8"/>
  <c r="B1359" i="8"/>
  <c r="B6083" i="8"/>
  <c r="B7376" i="8"/>
  <c r="B6505" i="8"/>
  <c r="B5549" i="8"/>
  <c r="B3399" i="8"/>
  <c r="B2461" i="8"/>
  <c r="B3988" i="8"/>
  <c r="B2246" i="8"/>
  <c r="B1197" i="8"/>
  <c r="B2263" i="8"/>
  <c r="B6387" i="8"/>
  <c r="B3554" i="8"/>
  <c r="B4454" i="8"/>
  <c r="B3900" i="8"/>
  <c r="B6282" i="8"/>
  <c r="B294" i="8"/>
  <c r="B3331" i="8"/>
  <c r="B3229" i="8"/>
  <c r="B827" i="8"/>
  <c r="B4989" i="8"/>
  <c r="B2311" i="8"/>
  <c r="B439" i="8"/>
  <c r="B3048" i="8"/>
  <c r="B3846" i="8"/>
  <c r="B1962" i="8"/>
  <c r="B5029" i="8"/>
  <c r="B6198" i="8"/>
  <c r="B1385" i="8"/>
  <c r="B3756" i="8"/>
  <c r="B6466" i="8"/>
  <c r="B3982" i="8"/>
  <c r="B516" i="8"/>
  <c r="B476" i="8"/>
  <c r="B4797" i="8"/>
  <c r="B6989" i="8"/>
  <c r="B2092" i="8"/>
  <c r="B3459" i="8"/>
  <c r="B3166" i="8"/>
  <c r="B2978" i="8"/>
  <c r="B3774" i="8"/>
  <c r="B4770" i="8"/>
  <c r="B5374" i="8"/>
  <c r="B1736" i="8"/>
  <c r="B315" i="8"/>
  <c r="B4401" i="8"/>
  <c r="B1327" i="8"/>
  <c r="B1124" i="8"/>
  <c r="B2048" i="8"/>
  <c r="B595" i="8"/>
  <c r="B3981" i="8"/>
  <c r="B6210" i="8"/>
  <c r="B1215" i="8"/>
  <c r="B6064" i="8"/>
  <c r="B2647" i="8"/>
  <c r="B6981" i="8"/>
  <c r="B3880" i="8"/>
  <c r="B614" i="8"/>
  <c r="B5504" i="8"/>
  <c r="B1341" i="8"/>
  <c r="B1966" i="8"/>
  <c r="B4757" i="8"/>
  <c r="B7188" i="8"/>
  <c r="B4515" i="8"/>
  <c r="B490" i="8"/>
  <c r="B6834" i="8"/>
  <c r="B5011" i="8"/>
  <c r="B2224" i="8"/>
  <c r="B3909" i="8"/>
  <c r="B665" i="8"/>
  <c r="B49" i="8"/>
  <c r="B510" i="8"/>
  <c r="B5359" i="8"/>
  <c r="B300" i="8"/>
  <c r="B6508" i="8"/>
  <c r="B4880" i="8"/>
  <c r="B4815" i="8"/>
  <c r="B6159" i="8"/>
  <c r="B5392" i="8"/>
  <c r="B3348" i="8"/>
  <c r="B3476" i="8"/>
  <c r="B4571" i="8"/>
  <c r="B2411" i="8"/>
  <c r="B3701" i="8"/>
  <c r="B1220" i="8"/>
  <c r="B743" i="8"/>
  <c r="B6366" i="8"/>
  <c r="B3071" i="8"/>
  <c r="B7158" i="8"/>
  <c r="B1340" i="8"/>
  <c r="B1254" i="8"/>
  <c r="B5647" i="8"/>
  <c r="B7383" i="8"/>
  <c r="B3388" i="8"/>
  <c r="B2907" i="8"/>
  <c r="B498" i="8"/>
  <c r="B2099" i="8"/>
  <c r="B7190" i="8"/>
  <c r="B2306" i="8"/>
  <c r="B1003" i="8"/>
  <c r="B4829" i="8"/>
  <c r="B3080" i="8"/>
  <c r="B4742" i="8"/>
  <c r="B5889" i="8"/>
  <c r="B887" i="8"/>
  <c r="B6414" i="8"/>
  <c r="B2192" i="8"/>
  <c r="B7142" i="8"/>
  <c r="B3737" i="8"/>
  <c r="B6709" i="8"/>
  <c r="B5253" i="8"/>
  <c r="B1161" i="8"/>
  <c r="B7427" i="8"/>
  <c r="B6521" i="8"/>
  <c r="B5706" i="8"/>
  <c r="B3031" i="8"/>
  <c r="B6842" i="8"/>
  <c r="B6782" i="8"/>
  <c r="B1552" i="8"/>
  <c r="B2114" i="8"/>
  <c r="B5150" i="8"/>
  <c r="B5773" i="8"/>
  <c r="B5162" i="8"/>
  <c r="B5974" i="8"/>
  <c r="B3503" i="8"/>
  <c r="B3508" i="8"/>
  <c r="B4709" i="8"/>
  <c r="B1734" i="8"/>
  <c r="B4867" i="8"/>
  <c r="B2235" i="8"/>
  <c r="B2247" i="8"/>
  <c r="B5940" i="8"/>
  <c r="B4149" i="8"/>
  <c r="B4923" i="8"/>
  <c r="B3197" i="8"/>
  <c r="B4628" i="8"/>
  <c r="B2667" i="8"/>
  <c r="B210" i="8"/>
  <c r="B3647" i="8"/>
  <c r="B2481" i="8"/>
  <c r="B2153" i="8"/>
  <c r="B4106" i="8"/>
  <c r="B2522" i="8"/>
  <c r="B3623" i="8"/>
  <c r="B34" i="8"/>
  <c r="B3969" i="8"/>
  <c r="B897" i="8"/>
  <c r="B5522" i="8"/>
  <c r="B208" i="8"/>
  <c r="B6509" i="8"/>
  <c r="B1326" i="8"/>
  <c r="B5838" i="8"/>
  <c r="B6504" i="8"/>
  <c r="B1002" i="8"/>
  <c r="B4810" i="8"/>
  <c r="B5882" i="8"/>
  <c r="B5569" i="8"/>
  <c r="B6828" i="8"/>
  <c r="B3801" i="8"/>
  <c r="B2223" i="8"/>
  <c r="B385" i="8"/>
  <c r="B2154" i="8"/>
  <c r="B6010" i="8"/>
  <c r="B5244" i="8"/>
  <c r="B1110" i="8"/>
  <c r="B3475" i="8"/>
  <c r="B6264" i="8"/>
  <c r="B806" i="8"/>
  <c r="B6197" i="8"/>
  <c r="B3941" i="8"/>
  <c r="B4293" i="8"/>
  <c r="B4370" i="8"/>
  <c r="B5221" i="8"/>
  <c r="B1989" i="8"/>
  <c r="B620" i="8"/>
  <c r="B3894" i="8"/>
  <c r="B324" i="8"/>
  <c r="B3920" i="8"/>
  <c r="B4779" i="8"/>
  <c r="B1863" i="8"/>
  <c r="B3862" i="8"/>
  <c r="B36" i="8"/>
  <c r="B1119" i="8"/>
  <c r="B3267" i="8"/>
  <c r="B845" i="8"/>
  <c r="B5962" i="8"/>
  <c r="B184" i="8"/>
  <c r="B6318" i="8"/>
  <c r="B871" i="8"/>
  <c r="B4961" i="8"/>
  <c r="B3945" i="8"/>
  <c r="B6719" i="8"/>
  <c r="B135" i="8"/>
  <c r="B4789" i="8"/>
  <c r="B5970" i="8"/>
  <c r="B5875" i="8"/>
  <c r="B2181" i="8"/>
  <c r="B2185" i="8"/>
  <c r="B14" i="8"/>
  <c r="B1360" i="8"/>
  <c r="B1859" i="8"/>
  <c r="B3692" i="8"/>
  <c r="B4561" i="8"/>
  <c r="B1812" i="8"/>
  <c r="B5161" i="8"/>
  <c r="B768" i="8"/>
  <c r="B4524" i="8"/>
  <c r="B3098" i="8"/>
  <c r="B6999" i="8"/>
  <c r="B4390" i="8"/>
  <c r="B5516" i="8"/>
  <c r="B7130" i="8"/>
  <c r="B1390" i="8"/>
  <c r="B6468" i="8"/>
  <c r="B7091" i="8"/>
  <c r="B6228" i="8"/>
  <c r="B1938" i="8"/>
  <c r="B3604" i="8"/>
  <c r="B4713" i="8"/>
  <c r="B549" i="8"/>
  <c r="B3730" i="8"/>
  <c r="B2470" i="8"/>
  <c r="B4564" i="8"/>
  <c r="B7215" i="8"/>
  <c r="B5508" i="8"/>
  <c r="B6546" i="8"/>
  <c r="B3456" i="8"/>
  <c r="B976" i="8"/>
  <c r="B3986" i="8"/>
  <c r="B1597" i="8"/>
  <c r="B6470" i="8"/>
  <c r="B7377" i="8"/>
  <c r="B334" i="8"/>
  <c r="B6797" i="8"/>
  <c r="B1010" i="8"/>
  <c r="B3684" i="8"/>
  <c r="B4670" i="8"/>
  <c r="B3196" i="8"/>
  <c r="B298" i="8"/>
  <c r="B297" i="8"/>
  <c r="B4492" i="8"/>
  <c r="B598" i="8"/>
  <c r="B4619" i="8"/>
  <c r="B5133" i="8"/>
  <c r="B33" i="8"/>
  <c r="B3694" i="8"/>
  <c r="B3498" i="8"/>
  <c r="B486" i="8"/>
  <c r="B1205" i="8"/>
  <c r="B6884" i="8"/>
  <c r="B3879" i="8"/>
  <c r="B3857" i="8"/>
  <c r="B3703" i="8"/>
  <c r="B2980" i="8"/>
  <c r="B4778" i="8"/>
  <c r="B3299" i="8"/>
  <c r="B3844" i="8"/>
  <c r="B7418" i="8"/>
  <c r="B7063" i="8"/>
  <c r="B6640" i="8"/>
  <c r="B7413" i="8"/>
  <c r="B5785" i="8"/>
  <c r="B1253" i="8"/>
  <c r="B3620" i="8"/>
  <c r="B3874" i="8"/>
  <c r="B70" i="8"/>
  <c r="B7182" i="8"/>
  <c r="B859" i="8"/>
  <c r="B5881" i="8"/>
  <c r="B1239" i="8"/>
  <c r="B1238" i="8"/>
  <c r="B3646" i="8"/>
  <c r="B3645" i="8"/>
  <c r="B1921" i="8"/>
  <c r="B188" i="8"/>
  <c r="B3612" i="8"/>
  <c r="B7471" i="8"/>
  <c r="B1389" i="8"/>
  <c r="B7279" i="8"/>
  <c r="B382" i="8"/>
  <c r="B619" i="8"/>
  <c r="B2037" i="8"/>
  <c r="B5793" i="8"/>
  <c r="B4105" i="8"/>
  <c r="B5152" i="8"/>
  <c r="B5172" i="8"/>
  <c r="B3964" i="8"/>
  <c r="B5159" i="8"/>
  <c r="B2283" i="8"/>
  <c r="B2876" i="8"/>
  <c r="B1063" i="8"/>
  <c r="B865" i="8"/>
  <c r="B1259" i="8"/>
  <c r="B3679" i="8"/>
  <c r="B6049" i="8"/>
  <c r="B4352" i="8"/>
  <c r="B4692" i="8"/>
  <c r="B3724" i="8"/>
  <c r="B6894" i="8"/>
  <c r="B5602" i="8"/>
  <c r="B5608" i="8"/>
  <c r="B4973" i="8"/>
  <c r="B7479" i="8"/>
  <c r="B5721" i="8"/>
  <c r="B4975" i="8"/>
  <c r="B6579" i="8"/>
  <c r="B3860" i="8"/>
  <c r="B253" i="8"/>
  <c r="B2661" i="8"/>
  <c r="B3461" i="8"/>
  <c r="B321" i="8"/>
  <c r="B2072" i="8"/>
  <c r="B5269" i="8"/>
  <c r="B32" i="8"/>
  <c r="B2061" i="8"/>
  <c r="B3228" i="8"/>
  <c r="B189" i="8"/>
  <c r="B24" i="8"/>
  <c r="B4585" i="8"/>
  <c r="B1406" i="8"/>
  <c r="B1791" i="8"/>
  <c r="B6296" i="8"/>
  <c r="B1965" i="8"/>
  <c r="B4535" i="8"/>
  <c r="B3147" i="8"/>
  <c r="B3046" i="8"/>
  <c r="B625" i="8"/>
  <c r="B214" i="8"/>
  <c r="B7064" i="8"/>
  <c r="B7305" i="8"/>
  <c r="B134" i="8"/>
  <c r="B133" i="8"/>
  <c r="B5920" i="8"/>
  <c r="B556" i="8"/>
  <c r="B6959" i="8"/>
  <c r="B6377" i="8"/>
  <c r="B1790" i="8"/>
  <c r="B676" i="8"/>
  <c r="B6095" i="8"/>
  <c r="B389" i="8"/>
  <c r="B2347" i="8"/>
  <c r="B7199" i="8"/>
  <c r="B4560" i="8"/>
  <c r="B3743" i="8"/>
  <c r="B6750" i="8"/>
  <c r="B7069" i="8"/>
  <c r="B6749" i="8"/>
  <c r="B1533" i="8"/>
  <c r="B3298" i="8"/>
  <c r="B6901" i="8"/>
  <c r="B1970" i="8"/>
  <c r="B4820" i="8"/>
  <c r="B5334" i="8"/>
  <c r="B840" i="8"/>
  <c r="B4188" i="8"/>
  <c r="B5612" i="8"/>
  <c r="B42" i="8"/>
  <c r="B4847" i="8"/>
  <c r="B2934" i="8"/>
  <c r="B5997" i="8"/>
  <c r="B336" i="8"/>
  <c r="B180" i="8"/>
  <c r="B181" i="8"/>
  <c r="B2298" i="8"/>
  <c r="B7043" i="8"/>
  <c r="B3095" i="8"/>
  <c r="B3605" i="8"/>
  <c r="B1152" i="8"/>
  <c r="B850" i="8"/>
  <c r="B3566" i="8"/>
  <c r="B317" i="8"/>
  <c r="B3814" i="8"/>
  <c r="B7336" i="8"/>
  <c r="B6309" i="8"/>
  <c r="B3043" i="8"/>
  <c r="B905" i="8"/>
  <c r="B4584" i="8"/>
  <c r="B830" i="8"/>
  <c r="B3954" i="8"/>
  <c r="B3787" i="8"/>
  <c r="B3044" i="8"/>
  <c r="B3246" i="8"/>
  <c r="B3245" i="8"/>
  <c r="B7181" i="8"/>
  <c r="B7200" i="8"/>
  <c r="B5828" i="8"/>
  <c r="B6147" i="8"/>
  <c r="B3157" i="8"/>
  <c r="B2087" i="8"/>
  <c r="B1267" i="8"/>
  <c r="B3940" i="8"/>
  <c r="B124" i="8"/>
  <c r="B6346" i="8"/>
  <c r="B4793" i="8"/>
  <c r="B2442" i="8"/>
  <c r="B4887" i="8"/>
  <c r="B5132" i="8"/>
  <c r="B2335" i="8"/>
  <c r="B3887" i="8"/>
  <c r="B3432" i="8"/>
  <c r="B4060" i="8"/>
  <c r="B3431" i="8"/>
  <c r="B902" i="8"/>
  <c r="B3430" i="8"/>
  <c r="B3429" i="8"/>
  <c r="B213" i="8"/>
  <c r="B6094" i="8"/>
  <c r="B555" i="8"/>
  <c r="B952" i="8"/>
  <c r="B4408" i="8"/>
  <c r="B4618" i="8"/>
  <c r="B449" i="8"/>
  <c r="B640" i="8"/>
  <c r="B649" i="8"/>
  <c r="B1576" i="8"/>
  <c r="B1760" i="8"/>
  <c r="B1388" i="8"/>
  <c r="B3417" i="8"/>
  <c r="B4607" i="8"/>
  <c r="B3165" i="8"/>
  <c r="B2039" i="8"/>
  <c r="B4116" i="8"/>
  <c r="B4792" i="8"/>
  <c r="B475" i="8"/>
  <c r="B2400" i="8"/>
  <c r="B951" i="8"/>
  <c r="B1143" i="8"/>
  <c r="B4809" i="8"/>
  <c r="B2801" i="8"/>
  <c r="B849" i="8"/>
  <c r="B1842" i="8"/>
  <c r="B7309" i="8"/>
  <c r="B939" i="8"/>
  <c r="B1752" i="8"/>
  <c r="B534" i="8"/>
  <c r="B765" i="8"/>
  <c r="B7020" i="8"/>
  <c r="B7059" i="8"/>
  <c r="B5949" i="8"/>
  <c r="B6109" i="8"/>
  <c r="B5444" i="8"/>
  <c r="B685" i="8"/>
  <c r="B958" i="8"/>
  <c r="B6986" i="8"/>
  <c r="B6994" i="8"/>
  <c r="B1368" i="8"/>
  <c r="B6566" i="8"/>
  <c r="B554" i="8"/>
  <c r="B4411" i="8"/>
  <c r="B5543" i="8"/>
  <c r="B526" i="8"/>
  <c r="B7090" i="8"/>
  <c r="B2460" i="8"/>
  <c r="B7218" i="8"/>
  <c r="B6299" i="8"/>
  <c r="B269" i="8"/>
  <c r="B246" i="8"/>
  <c r="B2102" i="8"/>
  <c r="B3089" i="8"/>
  <c r="B6303" i="8"/>
  <c r="B479" i="8"/>
  <c r="B4819" i="8"/>
  <c r="B3195" i="8"/>
  <c r="B5277" i="8"/>
  <c r="B786" i="8"/>
  <c r="B2418" i="8"/>
  <c r="B7379" i="8"/>
  <c r="B2067" i="8"/>
  <c r="B6190" i="8"/>
  <c r="B6824" i="8"/>
  <c r="B4769" i="8"/>
  <c r="B231" i="8"/>
  <c r="B1524" i="8"/>
  <c r="B5186" i="8"/>
  <c r="B4963" i="8"/>
  <c r="B7120" i="8"/>
  <c r="B3644" i="8"/>
  <c r="B5555" i="8"/>
  <c r="B2260" i="8"/>
  <c r="B2080" i="8"/>
  <c r="B4491" i="8"/>
  <c r="B618" i="8"/>
  <c r="B5458" i="8"/>
  <c r="B4735" i="8"/>
  <c r="B6172" i="8"/>
  <c r="B4697" i="8"/>
  <c r="B5104" i="8"/>
  <c r="B3569" i="8"/>
  <c r="B81" i="8"/>
  <c r="B5580" i="8"/>
  <c r="B2034" i="8"/>
  <c r="B6324" i="8"/>
  <c r="B7124" i="8"/>
  <c r="B2197" i="8"/>
  <c r="B6896" i="8"/>
  <c r="B1237" i="8"/>
  <c r="B5645" i="8"/>
  <c r="B2867" i="8"/>
  <c r="B4944" i="8"/>
  <c r="B818" i="8"/>
  <c r="B7446" i="8"/>
  <c r="B6907" i="8"/>
  <c r="B6285" i="8"/>
  <c r="B655" i="8"/>
  <c r="B3878" i="8"/>
  <c r="B5445" i="8"/>
  <c r="B1818" i="8"/>
  <c r="B3410" i="8"/>
  <c r="B3877" i="8"/>
  <c r="B3412" i="8"/>
  <c r="B5252" i="8"/>
  <c r="B3428" i="8"/>
  <c r="B3607" i="8"/>
  <c r="B968" i="8"/>
  <c r="B1608" i="8"/>
  <c r="B914" i="8"/>
  <c r="B5761" i="8"/>
  <c r="B6976" i="8"/>
  <c r="B464" i="8"/>
  <c r="B2459" i="8"/>
  <c r="B4943" i="8"/>
  <c r="B1567" i="8"/>
  <c r="B4389" i="8"/>
  <c r="B4817" i="8"/>
  <c r="B3266" i="8"/>
  <c r="B6290" i="8"/>
  <c r="B7122" i="8"/>
  <c r="B6923" i="8"/>
  <c r="B5389" i="8"/>
  <c r="B6425" i="8"/>
  <c r="B4099" i="8"/>
  <c r="B6353" i="8"/>
  <c r="B2016" i="8"/>
  <c r="B2786" i="8"/>
  <c r="B2660" i="8"/>
  <c r="B2659" i="8"/>
  <c r="B2800" i="8"/>
  <c r="B6308" i="8"/>
  <c r="B4281" i="8"/>
  <c r="B212" i="8"/>
  <c r="B6033" i="8"/>
  <c r="B6146" i="8"/>
  <c r="B131" i="8"/>
  <c r="B2253" i="8"/>
  <c r="B1085" i="8"/>
  <c r="B7438" i="8"/>
  <c r="B2103" i="8"/>
  <c r="B5352" i="8"/>
  <c r="B2258" i="8"/>
  <c r="B5847" i="8"/>
  <c r="B5548" i="8"/>
  <c r="B639" i="8"/>
  <c r="B3422" i="8"/>
  <c r="B6656" i="8"/>
  <c r="B6980" i="8"/>
  <c r="B3760" i="8"/>
  <c r="B4715" i="8"/>
  <c r="B3759" i="8"/>
  <c r="B5262" i="8"/>
  <c r="B6881" i="8"/>
  <c r="B6340" i="8"/>
  <c r="B6854" i="8"/>
  <c r="B1291" i="8"/>
  <c r="B4140" i="8"/>
  <c r="B6249" i="8"/>
  <c r="B6101" i="8"/>
  <c r="B858" i="8"/>
  <c r="B2937" i="8"/>
  <c r="B5552" i="8"/>
  <c r="B960" i="8"/>
  <c r="B1089" i="8"/>
  <c r="B7078" i="8"/>
  <c r="B3762" i="8"/>
  <c r="B1981" i="8"/>
  <c r="B5126" i="8"/>
  <c r="B4942" i="8"/>
  <c r="B4941" i="8"/>
  <c r="B4940" i="8"/>
  <c r="B4197" i="8"/>
  <c r="B2231" i="8"/>
  <c r="B1953" i="8"/>
  <c r="B5851" i="8"/>
  <c r="B851" i="8"/>
  <c r="B5420" i="8"/>
  <c r="B6841" i="8"/>
  <c r="B5018" i="8"/>
  <c r="B4011" i="8"/>
  <c r="B7389" i="8"/>
  <c r="B5301" i="8"/>
  <c r="B6328" i="8"/>
  <c r="B2799" i="8"/>
  <c r="B1235" i="8"/>
  <c r="B4939" i="8"/>
  <c r="B1363" i="8"/>
  <c r="B408" i="8"/>
  <c r="B4680" i="8"/>
  <c r="B4132" i="8"/>
  <c r="B5363" i="8"/>
  <c r="B6391" i="8"/>
  <c r="B5528" i="8"/>
  <c r="B3918" i="8"/>
  <c r="B6389" i="8"/>
  <c r="B1358" i="8"/>
  <c r="B889" i="8"/>
  <c r="B7382" i="8"/>
  <c r="B710" i="8"/>
  <c r="B711" i="8"/>
  <c r="B3222" i="8"/>
  <c r="B5892" i="8"/>
  <c r="B5899" i="8"/>
  <c r="B2025" i="8"/>
  <c r="B727" i="8"/>
  <c r="B7155" i="8"/>
  <c r="B4315" i="8"/>
  <c r="B2986" i="8"/>
  <c r="B826" i="8"/>
  <c r="B3014" i="8"/>
  <c r="B3751" i="8"/>
  <c r="B2076" i="8"/>
  <c r="B3265" i="8"/>
  <c r="B4376" i="8"/>
  <c r="B4375" i="8"/>
  <c r="B5624" i="8"/>
  <c r="B4644" i="8"/>
  <c r="B4404" i="8"/>
  <c r="B981" i="8"/>
  <c r="B1095" i="8"/>
  <c r="B276" i="8"/>
  <c r="B4776" i="8"/>
  <c r="B588" i="8"/>
  <c r="B4586" i="8"/>
  <c r="B5399" i="8"/>
  <c r="B7265" i="8"/>
  <c r="B1630" i="8"/>
  <c r="B290" i="8"/>
  <c r="B2868" i="8"/>
  <c r="B470" i="8"/>
  <c r="B2869" i="8"/>
  <c r="B1733" i="8"/>
  <c r="B2866" i="8"/>
  <c r="B5542" i="8"/>
  <c r="B4230" i="8"/>
  <c r="B3875" i="8"/>
  <c r="B6993" i="8"/>
  <c r="B2448" i="8"/>
  <c r="B3580" i="8"/>
  <c r="B6899" i="8"/>
  <c r="B3704" i="8"/>
  <c r="B5408" i="8"/>
  <c r="B4193" i="8"/>
  <c r="B4727" i="8"/>
  <c r="B4192" i="8"/>
  <c r="B3215" i="8"/>
  <c r="B7318" i="8"/>
  <c r="B6047" i="8"/>
  <c r="B4089" i="8"/>
  <c r="B7294" i="8"/>
  <c r="B3638" i="8"/>
  <c r="B6632" i="8"/>
  <c r="B1023" i="8"/>
  <c r="B7291" i="8"/>
  <c r="B3139" i="8"/>
  <c r="B5337" i="8"/>
  <c r="B3415" i="8"/>
  <c r="B1300" i="8"/>
  <c r="B1138" i="8"/>
  <c r="B302" i="8"/>
  <c r="B6947" i="8"/>
  <c r="B5488" i="8"/>
  <c r="B5487" i="8"/>
  <c r="B1858" i="8"/>
  <c r="B1857" i="8"/>
  <c r="B48" i="8"/>
  <c r="B47" i="8"/>
  <c r="B2954" i="8"/>
  <c r="B313" i="8"/>
  <c r="B6559" i="8"/>
  <c r="B5441" i="8"/>
  <c r="B1029" i="8"/>
  <c r="B5260" i="8"/>
  <c r="B599" i="8"/>
  <c r="B3794" i="8"/>
  <c r="B178" i="8"/>
  <c r="B6545" i="8"/>
  <c r="B4839" i="8"/>
  <c r="B5146" i="8"/>
  <c r="B4866" i="8"/>
  <c r="B5845" i="8"/>
  <c r="B1930" i="8"/>
  <c r="B515" i="8"/>
  <c r="B5584" i="8"/>
  <c r="B3931" i="8"/>
  <c r="B3934" i="8"/>
  <c r="B3932" i="8"/>
  <c r="B3937" i="8"/>
  <c r="B3092" i="8"/>
  <c r="B7290" i="8"/>
  <c r="B5938" i="8"/>
  <c r="B3933" i="8"/>
  <c r="B6879" i="8"/>
  <c r="B5140" i="8"/>
  <c r="B3927" i="8"/>
  <c r="B4634" i="8"/>
  <c r="B4298" i="8"/>
  <c r="B4296" i="8"/>
  <c r="B3577" i="8"/>
  <c r="B1304" i="8"/>
  <c r="B7387" i="8"/>
  <c r="B2120" i="8"/>
  <c r="B3011" i="8"/>
  <c r="B4304" i="8"/>
  <c r="B380" i="8"/>
  <c r="B5421" i="8"/>
  <c r="B7477" i="8"/>
  <c r="B5434" i="8"/>
  <c r="B4162" i="8"/>
  <c r="B4825" i="8"/>
  <c r="B2077" i="8"/>
  <c r="B4347" i="8"/>
  <c r="B1052" i="8"/>
  <c r="B6187" i="8"/>
  <c r="B4548" i="8"/>
  <c r="B4922" i="8"/>
  <c r="B4544" i="8"/>
  <c r="B2643" i="8"/>
  <c r="B642" i="8"/>
  <c r="B6866" i="8"/>
  <c r="B5782" i="8"/>
  <c r="B1356" i="8"/>
  <c r="B251" i="8"/>
  <c r="B1460" i="8"/>
  <c r="B7002" i="8"/>
  <c r="B1934" i="8"/>
  <c r="B4158" i="8"/>
  <c r="B1459" i="8"/>
  <c r="B1839" i="8"/>
  <c r="B7096" i="8"/>
  <c r="B261" i="8"/>
  <c r="B3141" i="8"/>
  <c r="B6837" i="8"/>
  <c r="B1458" i="8"/>
  <c r="B1457" i="8"/>
  <c r="B1456" i="8"/>
  <c r="B1455" i="8"/>
  <c r="B7288" i="8"/>
  <c r="B4645" i="8"/>
  <c r="B5387" i="8"/>
  <c r="B6186" i="8"/>
  <c r="B3793" i="8"/>
  <c r="B250" i="8"/>
  <c r="B6877" i="8"/>
  <c r="B4228" i="8"/>
  <c r="B1620" i="8"/>
  <c r="B3134" i="8"/>
  <c r="B7203" i="8"/>
  <c r="B1537" i="8"/>
  <c r="B2149" i="8"/>
  <c r="B3581" i="8"/>
  <c r="B1959" i="8"/>
  <c r="B7293" i="8"/>
  <c r="B5589" i="8"/>
  <c r="B2971" i="8"/>
  <c r="B1229" i="8"/>
  <c r="B1902" i="8"/>
  <c r="B4971" i="8"/>
  <c r="B5347" i="8"/>
  <c r="B2095" i="8"/>
  <c r="B1650" i="8"/>
  <c r="B7289" i="8"/>
  <c r="B3748" i="8"/>
  <c r="B4006" i="8"/>
  <c r="B392" i="8"/>
  <c r="B5811" i="8"/>
  <c r="B3795" i="8"/>
  <c r="B3593" i="8"/>
  <c r="B883" i="8"/>
  <c r="B4581" i="8"/>
  <c r="B2" i="8"/>
  <c r="B5820" i="8"/>
  <c r="B978" i="8"/>
  <c r="B725" i="8"/>
  <c r="B5110" i="8"/>
  <c r="B306" i="8"/>
  <c r="B3472" i="8"/>
  <c r="B7327" i="8"/>
  <c r="B2356" i="8"/>
  <c r="B1266" i="8"/>
  <c r="B2875" i="8"/>
  <c r="B2999" i="8"/>
  <c r="B2410" i="8"/>
  <c r="B7341" i="8"/>
  <c r="B5855" i="8"/>
  <c r="B3444" i="8"/>
  <c r="B5431" i="8"/>
  <c r="B6956" i="8"/>
  <c r="B4722" i="8"/>
  <c r="B4579" i="8"/>
  <c r="B2939" i="8"/>
  <c r="B5144" i="8"/>
  <c r="B5824" i="8"/>
  <c r="B6553" i="8"/>
  <c r="B6898" i="8"/>
  <c r="B669" i="8"/>
  <c r="B3398" i="8"/>
  <c r="B3662" i="8"/>
  <c r="B5576" i="8"/>
  <c r="B3572" i="8"/>
  <c r="B3375" i="8"/>
  <c r="B5254" i="8"/>
  <c r="B2944" i="8"/>
  <c r="B3674" i="8"/>
  <c r="B1960" i="8"/>
  <c r="B5223" i="8"/>
  <c r="B7398" i="8"/>
  <c r="B1041" i="8"/>
  <c r="B7452" i="8"/>
  <c r="B2398" i="8"/>
  <c r="B2885" i="8"/>
  <c r="B4886" i="8"/>
  <c r="B2642" i="8"/>
  <c r="B2042" i="8"/>
  <c r="B2475" i="8"/>
  <c r="B5361" i="8"/>
  <c r="B2118" i="8"/>
  <c r="B605" i="8"/>
  <c r="B576" i="8"/>
  <c r="B3803" i="8"/>
  <c r="B3223" i="8"/>
  <c r="B7007" i="8"/>
  <c r="B4353" i="8"/>
  <c r="B4435" i="8"/>
  <c r="B5567" i="8"/>
  <c r="B3343" i="8"/>
  <c r="B5998" i="8"/>
  <c r="B5376" i="8"/>
  <c r="B5013" i="8"/>
  <c r="B6107" i="8"/>
  <c r="B2854" i="8"/>
  <c r="B6370" i="8"/>
  <c r="B1113" i="8"/>
  <c r="B4928" i="8"/>
  <c r="B5145" i="8"/>
  <c r="B5483" i="8"/>
  <c r="B5482" i="8"/>
  <c r="B5575" i="8"/>
  <c r="B6498" i="8"/>
  <c r="B4900" i="8"/>
  <c r="B5619" i="8"/>
  <c r="B6616" i="8"/>
  <c r="B4898" i="8"/>
  <c r="B5708" i="8"/>
  <c r="B1228" i="8"/>
  <c r="B4657" i="8"/>
  <c r="B4804" i="8"/>
  <c r="B2500" i="8"/>
  <c r="B5574" i="8"/>
  <c r="B5123" i="8"/>
  <c r="B6876" i="8"/>
  <c r="B2504" i="8"/>
  <c r="B4438" i="8"/>
  <c r="B837" i="8"/>
  <c r="B5739" i="8"/>
  <c r="B3112" i="8"/>
  <c r="B6108" i="8"/>
  <c r="B2281" i="8"/>
  <c r="B3041" i="8"/>
  <c r="B4899" i="8"/>
  <c r="B7423" i="8"/>
  <c r="B6087" i="8"/>
  <c r="B1977" i="8"/>
  <c r="B5203" i="8"/>
  <c r="B7424" i="8"/>
  <c r="B2002" i="8"/>
  <c r="B4806" i="8"/>
  <c r="B3624" i="8"/>
  <c r="B6806" i="8"/>
  <c r="B794" i="8"/>
  <c r="B66" i="8"/>
  <c r="B4721" i="8"/>
  <c r="B88" i="8"/>
  <c r="B3212" i="8"/>
  <c r="B89" i="8"/>
  <c r="B2008" i="8"/>
  <c r="B4966" i="8"/>
  <c r="B1873" i="8"/>
  <c r="B4440" i="8"/>
  <c r="B4918" i="8"/>
  <c r="B5707" i="8"/>
  <c r="B7466" i="8"/>
  <c r="B788" i="8"/>
  <c r="B6106" i="8"/>
  <c r="B5901" i="8"/>
  <c r="B2280" i="8"/>
  <c r="B2000" i="8"/>
  <c r="B101" i="8"/>
  <c r="B3052" i="8"/>
  <c r="B186" i="8"/>
  <c r="B1933" i="8"/>
  <c r="B2206" i="8"/>
  <c r="B1975" i="8"/>
  <c r="B6565" i="8"/>
  <c r="B1219" i="8"/>
  <c r="B6304" i="8"/>
  <c r="B7009" i="8"/>
  <c r="B5196" i="8"/>
  <c r="B6476" i="8"/>
  <c r="B1193" i="8"/>
  <c r="B6494" i="8"/>
  <c r="B5143" i="8"/>
  <c r="B5822" i="8"/>
  <c r="B3345" i="8"/>
  <c r="B3424" i="8"/>
  <c r="B2884" i="8"/>
  <c r="B2353" i="8"/>
  <c r="B2824" i="8"/>
  <c r="B259" i="8"/>
  <c r="B3105" i="8"/>
  <c r="B2955" i="8"/>
  <c r="B6867" i="8"/>
  <c r="B4805" i="8"/>
  <c r="B1008" i="8"/>
  <c r="B4286" i="8"/>
  <c r="B1855" i="8"/>
  <c r="B4761" i="8"/>
  <c r="B3796" i="8"/>
  <c r="B2054" i="8"/>
  <c r="B854" i="8"/>
  <c r="B2053" i="8"/>
  <c r="B908" i="8"/>
  <c r="B164" i="8"/>
  <c r="B6449" i="8"/>
  <c r="B4596" i="8"/>
  <c r="B846" i="8"/>
  <c r="B5849" i="8"/>
  <c r="B2891" i="8"/>
  <c r="B5484" i="8"/>
  <c r="B5752" i="8"/>
  <c r="B6794" i="8"/>
  <c r="B562" i="8"/>
  <c r="B3144" i="8"/>
  <c r="B6955" i="8"/>
  <c r="B2922" i="8"/>
  <c r="B4191" i="8"/>
  <c r="B6581" i="8"/>
  <c r="B4305" i="8"/>
  <c r="B4552" i="8"/>
  <c r="B5485" i="8"/>
  <c r="B4005" i="8"/>
  <c r="B7010" i="8"/>
  <c r="B1051" i="8"/>
  <c r="B1316" i="8"/>
  <c r="B5880" i="8"/>
  <c r="B5879" i="8"/>
  <c r="B5877" i="8"/>
  <c r="B4368" i="8"/>
  <c r="B815" i="8"/>
  <c r="B3592" i="8"/>
  <c r="B1824" i="8"/>
  <c r="B6046" i="8"/>
  <c r="B5640" i="8"/>
  <c r="B4746" i="8"/>
  <c r="B7381" i="8"/>
  <c r="B6493" i="8"/>
  <c r="B5481" i="8"/>
  <c r="B3191" i="8"/>
  <c r="B1355" i="8"/>
  <c r="B3850" i="8"/>
  <c r="B3448" i="8"/>
  <c r="B6419" i="8"/>
  <c r="B85" i="8"/>
  <c r="B423" i="8"/>
  <c r="B303" i="8"/>
  <c r="B1607" i="8"/>
  <c r="B5489" i="8"/>
  <c r="B5195" i="8"/>
  <c r="B4533" i="8"/>
  <c r="B2436" i="8"/>
  <c r="B5180" i="8"/>
  <c r="B2091" i="8"/>
  <c r="B3657" i="8"/>
  <c r="B1998" i="8"/>
  <c r="B3220" i="8"/>
  <c r="B668" i="8"/>
  <c r="B4838" i="8"/>
  <c r="B6499" i="8"/>
  <c r="B5491" i="8"/>
  <c r="B5843" i="8"/>
  <c r="B2315" i="8"/>
  <c r="B2107" i="8"/>
  <c r="B1196" i="8"/>
  <c r="B5799" i="8"/>
  <c r="B1221" i="8"/>
  <c r="B2017" i="8"/>
  <c r="B5021" i="8"/>
  <c r="B1017" i="8"/>
  <c r="B6119" i="8"/>
  <c r="B3712" i="8"/>
  <c r="B3994" i="8"/>
  <c r="B3097" i="8"/>
  <c r="B4066" i="8"/>
  <c r="B4024" i="8"/>
  <c r="B4397" i="8"/>
  <c r="B3688" i="8"/>
  <c r="B4277" i="8"/>
  <c r="B4599" i="8"/>
  <c r="B6962" i="8"/>
  <c r="B5364" i="8"/>
  <c r="B4720" i="8"/>
  <c r="B567" i="8"/>
  <c r="B3193" i="8"/>
  <c r="B5465" i="8"/>
  <c r="B2352" i="8"/>
  <c r="B3686" i="8"/>
  <c r="B5547" i="8"/>
  <c r="B5663" i="8"/>
  <c r="B237" i="8"/>
  <c r="B2293" i="8"/>
  <c r="B6288" i="8"/>
  <c r="B1974" i="8"/>
  <c r="B3214" i="8"/>
  <c r="B5532" i="8"/>
  <c r="B1926" i="8"/>
  <c r="B2257" i="8"/>
  <c r="B7174" i="8"/>
  <c r="B814" i="8"/>
  <c r="B2320" i="8"/>
  <c r="B5210" i="8"/>
  <c r="B4908" i="8"/>
  <c r="B6220" i="8"/>
  <c r="B3194" i="8"/>
  <c r="B4897" i="8"/>
  <c r="B2477" i="8"/>
  <c r="B5842" i="8"/>
  <c r="B5464" i="8"/>
  <c r="B5478" i="8"/>
  <c r="B2883" i="8"/>
  <c r="B6918" i="8"/>
  <c r="B4259" i="8"/>
  <c r="B5894" i="8"/>
  <c r="B5897" i="8"/>
  <c r="B4576" i="8"/>
  <c r="B1105" i="8"/>
  <c r="B496" i="8"/>
  <c r="B3192" i="8"/>
  <c r="B3218" i="8"/>
  <c r="B5469" i="8"/>
  <c r="B6731" i="8"/>
  <c r="B4970" i="8"/>
  <c r="B3897" i="8"/>
  <c r="B650" i="8"/>
  <c r="B3058" i="8"/>
  <c r="B3847" i="8"/>
  <c r="B1251" i="8"/>
  <c r="B4143" i="8"/>
  <c r="B4147" i="8"/>
  <c r="B4187" i="8"/>
  <c r="B6180" i="8"/>
  <c r="B4519" i="8"/>
  <c r="B1532" i="8"/>
  <c r="B228" i="8"/>
  <c r="B2321" i="8"/>
  <c r="B4229" i="8"/>
  <c r="B4589" i="8"/>
  <c r="B5601" i="8"/>
  <c r="B5571" i="8"/>
  <c r="B996" i="8"/>
  <c r="B2494" i="8"/>
  <c r="B5272" i="8"/>
  <c r="B427" i="8"/>
  <c r="B4016" i="8"/>
  <c r="B305" i="8"/>
  <c r="B2894" i="8"/>
  <c r="B6597" i="8"/>
  <c r="B7475" i="8"/>
  <c r="B5546" i="8"/>
  <c r="B4015" i="8"/>
  <c r="B4189" i="8"/>
  <c r="B2390" i="8"/>
  <c r="B919" i="8"/>
  <c r="B4659" i="8"/>
  <c r="B1417" i="8"/>
  <c r="B6904" i="8"/>
  <c r="B4969" i="8"/>
  <c r="B3055" i="8"/>
  <c r="B2871" i="8"/>
  <c r="B163" i="8"/>
  <c r="B6185" i="8"/>
  <c r="B379" i="8"/>
  <c r="B5724" i="8"/>
  <c r="B39" i="8"/>
  <c r="B3831" i="8"/>
  <c r="B165" i="8"/>
  <c r="B4394" i="8"/>
  <c r="B1540" i="8"/>
  <c r="B5577" i="8"/>
  <c r="B1214" i="8"/>
  <c r="B4393" i="8"/>
  <c r="B4042" i="8"/>
  <c r="B1621" i="8"/>
  <c r="B4708" i="8"/>
  <c r="B4954" i="8"/>
  <c r="B2164" i="8"/>
  <c r="B7465" i="8"/>
  <c r="B3753" i="8"/>
  <c r="B203" i="8"/>
  <c r="B2139" i="8"/>
  <c r="B6974" i="8"/>
  <c r="B1102" i="8"/>
  <c r="B3104" i="8"/>
  <c r="B4957" i="8"/>
  <c r="B6997" i="8"/>
  <c r="B3553" i="8"/>
  <c r="B1625" i="8"/>
  <c r="B7392" i="8"/>
  <c r="B708" i="8"/>
  <c r="B6733" i="8"/>
  <c r="B707" i="8"/>
  <c r="B5837" i="8"/>
  <c r="B6151" i="8"/>
  <c r="B4791" i="8"/>
  <c r="B5038" i="8"/>
  <c r="B2146" i="8"/>
  <c r="B1169" i="8"/>
  <c r="B2205" i="8"/>
  <c r="B3915" i="8"/>
  <c r="B1454" i="8"/>
  <c r="B2449" i="8"/>
  <c r="B3211" i="8"/>
  <c r="B5111" i="8"/>
  <c r="B4400" i="8"/>
  <c r="B901" i="8"/>
  <c r="B5819" i="8"/>
  <c r="B1106" i="8"/>
  <c r="B5848" i="8"/>
  <c r="B2236" i="8"/>
  <c r="B4850" i="8"/>
  <c r="B813" i="8"/>
  <c r="B5240" i="8"/>
  <c r="B2529" i="8"/>
  <c r="B5039" i="8"/>
  <c r="B7342" i="8"/>
  <c r="B4157" i="8"/>
  <c r="B365" i="8"/>
  <c r="B260" i="8"/>
  <c r="B2090" i="8"/>
  <c r="B1263" i="8"/>
  <c r="B3077" i="8"/>
  <c r="B3013" i="8"/>
  <c r="B2505" i="8"/>
  <c r="B6591" i="8"/>
  <c r="B760" i="8"/>
  <c r="B1925" i="8"/>
  <c r="B4630" i="8"/>
  <c r="B6917" i="8"/>
  <c r="B3078" i="8"/>
  <c r="B6059" i="8"/>
  <c r="B3640" i="8"/>
  <c r="B125" i="8"/>
  <c r="B4774" i="8"/>
  <c r="B6804" i="8"/>
  <c r="B6913" i="8"/>
  <c r="B2111" i="8"/>
  <c r="B5969" i="8"/>
  <c r="B4037" i="8"/>
  <c r="B4537" i="8"/>
  <c r="B4278" i="8"/>
  <c r="B6183" i="8"/>
  <c r="B7014" i="8"/>
  <c r="B606" i="8"/>
  <c r="B6338" i="8"/>
  <c r="B6801" i="8"/>
  <c r="B5365" i="8"/>
  <c r="B7095" i="8"/>
  <c r="B955" i="8"/>
  <c r="B969" i="8"/>
  <c r="B831" i="8"/>
  <c r="B4593" i="8"/>
  <c r="B4879" i="8"/>
  <c r="B5832" i="8"/>
  <c r="B64" i="8"/>
  <c r="B7435" i="8"/>
  <c r="B6495" i="8"/>
  <c r="B4807" i="8"/>
  <c r="B4876" i="8"/>
  <c r="B4875" i="8"/>
  <c r="B5622" i="8"/>
  <c r="B3547" i="8"/>
  <c r="B4874" i="8"/>
  <c r="B5754" i="8"/>
  <c r="B5142" i="8"/>
  <c r="B4662" i="8"/>
  <c r="B3768" i="8"/>
  <c r="B407" i="8"/>
  <c r="B3767" i="8"/>
  <c r="B1778" i="8"/>
  <c r="B1354" i="8"/>
  <c r="B3042" i="8"/>
  <c r="B2001" i="8"/>
  <c r="B659" i="8"/>
  <c r="B376" i="8"/>
  <c r="B3062" i="8"/>
  <c r="B2877" i="8"/>
  <c r="B1353" i="8"/>
  <c r="B5823" i="8"/>
  <c r="B4417" i="8"/>
  <c r="B1046" i="8"/>
  <c r="B6093" i="8"/>
  <c r="B1772" i="8"/>
  <c r="B5644" i="8"/>
  <c r="B4872" i="8"/>
  <c r="B5795" i="8"/>
  <c r="B2351" i="8"/>
  <c r="B495" i="8"/>
  <c r="B764" i="8"/>
  <c r="B5898" i="8"/>
  <c r="B3143" i="8"/>
  <c r="B2419" i="8"/>
  <c r="B3360" i="8"/>
  <c r="B6973" i="8"/>
  <c r="B2823" i="8"/>
  <c r="B3734" i="8"/>
  <c r="B3145" i="8"/>
  <c r="B5112" i="8"/>
  <c r="B2905" i="8"/>
  <c r="B7013" i="8"/>
  <c r="B5635" i="8"/>
  <c r="B1401" i="8"/>
  <c r="B6373" i="8"/>
  <c r="B3131" i="8"/>
  <c r="B6374" i="8"/>
  <c r="B1895" i="8"/>
  <c r="B3110" i="8"/>
  <c r="B7100" i="8"/>
  <c r="B5896" i="8"/>
  <c r="B7099" i="8"/>
  <c r="B4600" i="8"/>
  <c r="B7094" i="8"/>
  <c r="B5222" i="8"/>
  <c r="B6681" i="8"/>
  <c r="B577" i="8"/>
  <c r="B4920" i="8"/>
  <c r="B291" i="8"/>
  <c r="B4434" i="8"/>
  <c r="B4433" i="8"/>
  <c r="B4921" i="8"/>
  <c r="B4436" i="8"/>
  <c r="B941" i="8"/>
  <c r="B4646" i="8"/>
  <c r="B5566" i="8"/>
  <c r="B2520" i="8"/>
  <c r="B6256" i="8"/>
  <c r="B3522" i="8"/>
  <c r="B1635" i="8"/>
  <c r="B6392" i="8"/>
  <c r="B514" i="8"/>
  <c r="B4288" i="8"/>
  <c r="B3005" i="8"/>
  <c r="B720" i="8"/>
  <c r="B4558" i="8"/>
  <c r="B997" i="8"/>
  <c r="B1874" i="8"/>
  <c r="B5402" i="8"/>
  <c r="B4683" i="8"/>
  <c r="B2658" i="8"/>
  <c r="B2798" i="8"/>
  <c r="B3665" i="8"/>
  <c r="B6787" i="8"/>
  <c r="B373" i="8"/>
  <c r="B2329" i="8"/>
  <c r="B2137" i="8"/>
  <c r="B3039" i="8"/>
  <c r="B6802" i="8"/>
  <c r="B2126" i="8"/>
  <c r="B5559" i="8"/>
  <c r="B3070" i="8"/>
  <c r="B3029" i="8"/>
  <c r="B7206" i="8"/>
  <c r="B5247" i="8"/>
  <c r="B1149" i="8"/>
  <c r="B4638" i="8"/>
  <c r="B6554" i="8"/>
  <c r="B1078" i="8"/>
  <c r="B2134" i="8"/>
  <c r="B211" i="8"/>
  <c r="B2910" i="8"/>
  <c r="B617" i="8"/>
  <c r="B616" i="8"/>
  <c r="B3643" i="8"/>
  <c r="B3902" i="8"/>
  <c r="B5701" i="8"/>
  <c r="B4055" i="8"/>
  <c r="B1806" i="8"/>
  <c r="B5541" i="8"/>
  <c r="B6503" i="8"/>
  <c r="B426" i="8"/>
  <c r="B5621" i="8"/>
  <c r="B5136" i="8"/>
  <c r="B1107" i="8"/>
  <c r="B2485" i="8"/>
  <c r="B5840" i="8"/>
  <c r="B812" i="8"/>
  <c r="B6487" i="8"/>
  <c r="B7170" i="8"/>
  <c r="B5583" i="8"/>
  <c r="B5985" i="8"/>
  <c r="B3040" i="8"/>
  <c r="B7362" i="8"/>
  <c r="B641" i="8"/>
  <c r="B5966" i="8"/>
  <c r="B921" i="8"/>
  <c r="B2159" i="8"/>
  <c r="B2158" i="8"/>
  <c r="B1856" i="8"/>
  <c r="B2058" i="8"/>
  <c r="B3093" i="8"/>
  <c r="B1931" i="8"/>
  <c r="B4538" i="8"/>
  <c r="B4858" i="8"/>
  <c r="B3601" i="8"/>
  <c r="B3675" i="8"/>
  <c r="B4138" i="8"/>
  <c r="B6560" i="8"/>
  <c r="B5991" i="8"/>
  <c r="B2509" i="8"/>
  <c r="B6641" i="8"/>
  <c r="B811" i="8"/>
  <c r="B480" i="8"/>
  <c r="B1811" i="8"/>
  <c r="B471" i="8"/>
  <c r="B5486" i="8"/>
  <c r="B3142" i="8"/>
  <c r="B726" i="8"/>
  <c r="B3140" i="8"/>
  <c r="B882" i="8"/>
  <c r="B1007" i="8"/>
  <c r="B4635" i="8"/>
  <c r="B2210" i="8"/>
  <c r="B53" i="8"/>
  <c r="B1310" i="8"/>
  <c r="B4518" i="8"/>
  <c r="B3926" i="8"/>
  <c r="B4578" i="8"/>
  <c r="B2297" i="8"/>
  <c r="B7015" i="8"/>
  <c r="B7169" i="8"/>
  <c r="B5455" i="8"/>
  <c r="B4041" i="8"/>
  <c r="B7238" i="8"/>
  <c r="B3254" i="8"/>
  <c r="B1901" i="8"/>
  <c r="B6039" i="8"/>
  <c r="B7445" i="8"/>
  <c r="B21" i="8"/>
  <c r="B1825" i="8"/>
  <c r="B3673" i="8"/>
  <c r="B5784" i="8"/>
  <c r="B7451" i="8"/>
  <c r="B3126" i="8"/>
  <c r="B5616" i="8"/>
  <c r="B5338" i="8"/>
  <c r="B810" i="8"/>
  <c r="B6422" i="8"/>
  <c r="B6000" i="8"/>
  <c r="B5751" i="8"/>
  <c r="B583" i="8"/>
  <c r="B1924" i="8"/>
  <c r="B183" i="8"/>
  <c r="B2160" i="8"/>
  <c r="B3923" i="8"/>
  <c r="B6500" i="8"/>
  <c r="B1192" i="8"/>
  <c r="B6850" i="8"/>
  <c r="B6061" i="8"/>
  <c r="B381" i="8"/>
  <c r="B607" i="8"/>
  <c r="B6501" i="8"/>
  <c r="B880" i="8"/>
  <c r="B6480" i="8"/>
  <c r="B5968" i="8"/>
  <c r="B2022" i="8"/>
  <c r="B6179" i="8"/>
  <c r="B6849" i="8"/>
  <c r="B6833" i="8"/>
  <c r="B877" i="8"/>
  <c r="B4523" i="8"/>
  <c r="B6421" i="8"/>
  <c r="B484" i="8"/>
  <c r="B3367" i="8"/>
  <c r="B6987" i="8"/>
  <c r="B5202" i="8"/>
  <c r="B3924" i="8"/>
  <c r="B796" i="8"/>
  <c r="B6922" i="8"/>
  <c r="B946" i="8"/>
  <c r="B4410" i="8"/>
  <c r="B6118" i="8"/>
  <c r="B5937" i="8"/>
  <c r="B5249" i="8"/>
  <c r="B4803" i="8"/>
  <c r="B3026" i="8"/>
  <c r="B3637" i="8"/>
  <c r="B6116" i="8"/>
  <c r="B6355" i="8"/>
  <c r="B255" i="8"/>
  <c r="B6631" i="8"/>
  <c r="B128" i="8"/>
  <c r="B5965" i="8"/>
  <c r="B3376" i="8"/>
  <c r="B7083" i="8"/>
  <c r="B6184" i="8"/>
  <c r="B2302" i="8"/>
  <c r="B1045" i="8"/>
  <c r="B2082" i="8"/>
  <c r="B46" i="8"/>
  <c r="B3985" i="8"/>
  <c r="B7027" i="8"/>
  <c r="B4549" i="8"/>
  <c r="B2116" i="8"/>
  <c r="B4014" i="8"/>
  <c r="B1759" i="8"/>
  <c r="B5474" i="8"/>
  <c r="B4442" i="8"/>
  <c r="B7354" i="8"/>
  <c r="B4070" i="8"/>
  <c r="B5437" i="8"/>
  <c r="B3749" i="8"/>
  <c r="B37" i="8"/>
  <c r="B6666" i="8"/>
  <c r="B5012" i="8"/>
  <c r="B1639" i="8"/>
  <c r="B2078" i="8"/>
  <c r="B1518" i="8"/>
  <c r="B2422" i="8"/>
  <c r="B2350" i="8"/>
  <c r="B6292" i="8"/>
  <c r="B795" i="8"/>
  <c r="B615" i="8"/>
  <c r="B4734" i="8"/>
  <c r="B3404" i="8"/>
  <c r="B2906" i="8"/>
  <c r="B1543" i="8"/>
  <c r="B1593" i="8"/>
  <c r="B4667" i="8"/>
  <c r="B6152" i="8"/>
  <c r="B7463" i="8"/>
  <c r="B4464" i="8"/>
  <c r="B2641" i="8"/>
  <c r="B6629" i="8"/>
  <c r="B4416" i="8"/>
  <c r="B7292" i="8"/>
  <c r="B2403" i="8"/>
  <c r="B4285" i="8"/>
  <c r="B7062" i="8"/>
  <c r="B1278" i="8"/>
  <c r="B4075" i="8"/>
  <c r="B631" i="8"/>
  <c r="B5841" i="8"/>
  <c r="B1634" i="8"/>
  <c r="B4724" i="8"/>
  <c r="B4222" i="8"/>
  <c r="B5878" i="8"/>
  <c r="B6492" i="8"/>
  <c r="B2084" i="8"/>
  <c r="B3004" i="8"/>
  <c r="B915" i="8"/>
  <c r="B3063" i="8"/>
  <c r="B3103" i="8"/>
  <c r="B990" i="8"/>
  <c r="B4360" i="8"/>
  <c r="B6063" i="8"/>
  <c r="B268" i="8"/>
  <c r="B6585" i="8"/>
  <c r="B5744" i="8"/>
  <c r="B2921" i="8"/>
  <c r="B6539" i="8"/>
  <c r="B5397" i="8"/>
  <c r="B6060" i="8"/>
  <c r="B6243" i="8"/>
  <c r="B1624" i="8"/>
  <c r="B4203" i="8"/>
  <c r="B7219" i="8"/>
  <c r="B6971" i="8"/>
  <c r="B4802" i="8"/>
  <c r="B474" i="8"/>
  <c r="B3656" i="8"/>
  <c r="B2190" i="8"/>
  <c r="B3550" i="8"/>
  <c r="B4227" i="8"/>
  <c r="B6552" i="8"/>
  <c r="B1049" i="8"/>
  <c r="B3189" i="8"/>
  <c r="B3519" i="8"/>
  <c r="B667" i="8"/>
  <c r="B346" i="8"/>
  <c r="B3386" i="8"/>
  <c r="B7173" i="8"/>
  <c r="B6862" i="8"/>
  <c r="B1622" i="8"/>
  <c r="B6497" i="8"/>
  <c r="B6491" i="8"/>
  <c r="B2057" i="8"/>
  <c r="B5386" i="8"/>
  <c r="B3992" i="8"/>
  <c r="B5863" i="8"/>
  <c r="B1261" i="8"/>
  <c r="B2487" i="8"/>
  <c r="B3127" i="8"/>
  <c r="B93" i="8"/>
  <c r="B2525" i="8"/>
  <c r="B4232" i="8"/>
  <c r="B4590" i="8"/>
  <c r="B4190" i="8"/>
  <c r="B4160" i="8"/>
  <c r="B1531" i="8"/>
  <c r="B86" i="8"/>
  <c r="B2452" i="8"/>
  <c r="B4648" i="8"/>
  <c r="B5733" i="8"/>
  <c r="B1972" i="8"/>
  <c r="B4287" i="8"/>
  <c r="B4163" i="8"/>
  <c r="B3739" i="8"/>
  <c r="B5430" i="8"/>
  <c r="B5526" i="8"/>
  <c r="B5139" i="8"/>
  <c r="B94" i="8"/>
  <c r="B6514" i="8"/>
  <c r="B2879" i="8"/>
  <c r="B4260" i="8"/>
  <c r="B1318" i="8"/>
  <c r="B5490" i="8"/>
  <c r="B7092" i="8"/>
  <c r="B3600" i="8"/>
  <c r="B5179" i="8"/>
  <c r="B6129" i="8"/>
  <c r="B3411" i="8"/>
  <c r="B5509" i="8"/>
  <c r="B6289" i="8"/>
  <c r="B6221" i="8"/>
  <c r="B2342" i="8"/>
  <c r="B5579" i="8"/>
  <c r="B5026" i="8"/>
  <c r="B4263" i="8"/>
  <c r="B4211" i="8"/>
  <c r="B3583" i="8"/>
  <c r="B7470" i="8"/>
  <c r="B2096" i="8"/>
  <c r="B1993" i="8"/>
  <c r="B4333" i="8"/>
  <c r="B2119" i="8"/>
  <c r="B673" i="8"/>
  <c r="B3327" i="8"/>
  <c r="B2446" i="8"/>
  <c r="B3012" i="8"/>
  <c r="B1969" i="8"/>
  <c r="B5844" i="8"/>
  <c r="B3379" i="8"/>
  <c r="B2943" i="8"/>
  <c r="B5348" i="8"/>
  <c r="B393" i="8"/>
  <c r="B3669" i="8"/>
  <c r="B6062" i="8"/>
  <c r="B633" i="8"/>
  <c r="B5895" i="8"/>
  <c r="B1018" i="8"/>
  <c r="B5821" i="8"/>
  <c r="B1094" i="8"/>
  <c r="B7000" i="8"/>
  <c r="B2437" i="8"/>
  <c r="B6654" i="8"/>
  <c r="B977" i="8"/>
  <c r="B2942" i="8"/>
  <c r="B6169" i="8"/>
  <c r="B3213" i="8"/>
  <c r="B4723" i="8"/>
  <c r="B463" i="8"/>
  <c r="B3636" i="8"/>
  <c r="B3750" i="8"/>
  <c r="B1131" i="8"/>
  <c r="B5407" i="8"/>
  <c r="B1040" i="8"/>
  <c r="B1264" i="8"/>
  <c r="B2115" i="8"/>
  <c r="B5967" i="8"/>
  <c r="B4953" i="8"/>
  <c r="B2827" i="8"/>
  <c r="B3825" i="8"/>
  <c r="B5079" i="8"/>
  <c r="B18" i="8"/>
  <c r="B688" i="8"/>
  <c r="B1595" i="8"/>
  <c r="B5804" i="8"/>
  <c r="B7295" i="8"/>
  <c r="B331" i="8"/>
  <c r="B3471" i="8"/>
  <c r="B5615" i="8"/>
  <c r="B5618" i="8"/>
  <c r="B3549" i="8"/>
  <c r="B7016" i="8"/>
  <c r="B5783" i="8"/>
  <c r="B4955" i="8"/>
  <c r="B1015" i="8"/>
  <c r="B96" i="8"/>
  <c r="B6551" i="8"/>
  <c r="B4633" i="8"/>
  <c r="B3452" i="8"/>
  <c r="B1971" i="8"/>
  <c r="B3752" i="8"/>
  <c r="B363" i="8"/>
  <c r="B5919" i="8"/>
  <c r="B582" i="8"/>
  <c r="B6490" i="8"/>
  <c r="B5753" i="8"/>
  <c r="B3546" i="8"/>
  <c r="B5620" i="8"/>
  <c r="B2503" i="8"/>
  <c r="B3916" i="8"/>
  <c r="B3545" i="8"/>
  <c r="B5480" i="8"/>
  <c r="B7017" i="8"/>
  <c r="B1279" i="8"/>
  <c r="B3917" i="8"/>
  <c r="B3470" i="8"/>
  <c r="B2349" i="8"/>
  <c r="B4165" i="8"/>
  <c r="B1323" i="8"/>
  <c r="B7361" i="8"/>
  <c r="B4159" i="8"/>
  <c r="B4439" i="8"/>
  <c r="B6088" i="8"/>
  <c r="B6489" i="8"/>
  <c r="B4865" i="8"/>
  <c r="B1519" i="8"/>
  <c r="B5375" i="8"/>
  <c r="B3450" i="8"/>
  <c r="B3054" i="8"/>
  <c r="B2851" i="8"/>
  <c r="B5600" i="8"/>
  <c r="B3150" i="8"/>
  <c r="B1978" i="8"/>
  <c r="B3571" i="8"/>
  <c r="B5964" i="8"/>
  <c r="B7464" i="8"/>
  <c r="B5939" i="8"/>
  <c r="B4857" i="8"/>
  <c r="B1044" i="8"/>
  <c r="B4392" i="8"/>
  <c r="B3514" i="8"/>
  <c r="B31" i="8"/>
  <c r="B4329" i="8"/>
  <c r="B19" i="8"/>
  <c r="B3849" i="8"/>
  <c r="B5448" i="8"/>
  <c r="B405" i="8"/>
  <c r="B3821" i="8"/>
  <c r="B2670" i="8"/>
  <c r="B4156" i="8"/>
  <c r="B56" i="8"/>
  <c r="B809" i="8"/>
  <c r="B5326" i="8"/>
  <c r="B4202" i="8"/>
  <c r="B5335" i="8"/>
  <c r="B5788" i="8"/>
  <c r="B5370" i="8"/>
  <c r="B2215" i="8"/>
  <c r="B4522" i="8"/>
  <c r="B1403" i="8"/>
  <c r="B7034" i="8"/>
  <c r="B6949" i="8"/>
  <c r="B5814" i="8"/>
  <c r="B2458" i="8"/>
  <c r="B1538" i="8"/>
  <c r="B5497" i="8"/>
  <c r="B7021" i="8"/>
  <c r="B4181" i="8"/>
  <c r="B6677" i="8"/>
  <c r="B3527" i="8"/>
  <c r="B3292" i="8"/>
  <c r="B5379" i="8"/>
  <c r="B7324" i="8"/>
  <c r="B7209" i="8"/>
  <c r="B3526" i="8"/>
  <c r="B1335" i="8"/>
  <c r="B2214" i="8"/>
  <c r="B3873" i="8"/>
  <c r="B4332" i="8"/>
  <c r="B6133" i="8"/>
  <c r="B4219" i="8"/>
  <c r="B3113" i="8"/>
  <c r="B7281" i="8"/>
  <c r="B1852" i="8"/>
  <c r="B6081" i="8"/>
  <c r="B6038" i="8"/>
  <c r="B4085" i="8"/>
  <c r="B6869" i="8"/>
  <c r="B3207" i="8"/>
  <c r="B7246" i="8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8" i="10"/>
  <c r="B1137" i="10"/>
  <c r="B1136" i="10"/>
  <c r="B1135" i="10"/>
  <c r="B1134" i="10"/>
  <c r="B1133" i="10"/>
  <c r="B1132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2" i="10"/>
  <c r="B1111" i="10"/>
  <c r="B1110" i="10"/>
  <c r="B1109" i="10"/>
  <c r="B1108" i="10"/>
  <c r="B1107" i="10"/>
  <c r="B1106" i="10"/>
  <c r="B1105" i="10"/>
  <c r="B1104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9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3" i="10"/>
  <c r="B1052" i="10"/>
  <c r="B1051" i="10"/>
  <c r="B1050" i="10"/>
  <c r="B1049" i="10"/>
  <c r="B1048" i="10"/>
  <c r="B1047" i="10"/>
  <c r="B1046" i="10"/>
  <c r="B1045" i="10"/>
  <c r="B1044" i="10"/>
  <c r="B1043" i="10"/>
  <c r="B1042" i="10"/>
  <c r="B1041" i="10"/>
  <c r="B1040" i="10"/>
  <c r="B1039" i="10"/>
  <c r="B1038" i="10"/>
  <c r="B1037" i="10"/>
  <c r="B1036" i="10"/>
  <c r="B1035" i="10"/>
  <c r="B1034" i="10"/>
  <c r="B1033" i="10"/>
  <c r="B1032" i="10"/>
  <c r="B1031" i="10"/>
  <c r="B1030" i="10"/>
  <c r="B1029" i="10"/>
  <c r="B1028" i="10"/>
  <c r="B1027" i="10"/>
  <c r="B1026" i="10"/>
  <c r="B1025" i="10"/>
  <c r="B1024" i="10"/>
  <c r="B1023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4" i="10"/>
  <c r="B983" i="10"/>
  <c r="B982" i="10"/>
  <c r="B981" i="10"/>
  <c r="B980" i="10"/>
  <c r="B979" i="10"/>
  <c r="B978" i="10"/>
  <c r="B977" i="10"/>
  <c r="B976" i="10"/>
  <c r="B975" i="10"/>
  <c r="B974" i="10"/>
  <c r="B973" i="10"/>
  <c r="B972" i="10"/>
  <c r="B971" i="10"/>
  <c r="B970" i="10"/>
  <c r="B969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2" i="10"/>
  <c r="B931" i="10"/>
  <c r="B930" i="10"/>
  <c r="B929" i="10"/>
  <c r="B928" i="10"/>
  <c r="B927" i="10"/>
  <c r="B926" i="10"/>
  <c r="B925" i="10"/>
  <c r="B924" i="10"/>
  <c r="B923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6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6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5" i="10"/>
  <c r="B794" i="10"/>
  <c r="B793" i="10"/>
  <c r="B792" i="10"/>
  <c r="B791" i="10"/>
  <c r="B790" i="10"/>
  <c r="B789" i="10"/>
  <c r="B788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51" i="11" s="1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7" i="11" s="1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B607" i="10"/>
  <c r="B606" i="10"/>
  <c r="B605" i="10"/>
  <c r="B604" i="10"/>
  <c r="B603" i="10"/>
  <c r="B602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88" i="10"/>
  <c r="B587" i="10"/>
  <c r="B586" i="10"/>
  <c r="B585" i="10"/>
  <c r="B584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15" i="11" s="1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41" i="11" s="1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19" i="11" s="1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55" i="11" s="1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52" i="11" s="1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16" i="11" s="1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31" i="11" s="1"/>
  <c r="B283" i="10"/>
  <c r="B66" i="11" s="1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40" i="11" s="1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28" i="11" s="1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67" i="11" s="1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23" i="11" s="1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39" i="11" s="1"/>
  <c r="B131" i="10"/>
  <c r="B130" i="10"/>
  <c r="B26" i="11" s="1"/>
  <c r="B129" i="10"/>
  <c r="B128" i="10"/>
  <c r="B127" i="10"/>
  <c r="B126" i="10"/>
  <c r="B125" i="10"/>
  <c r="B124" i="10"/>
  <c r="B65" i="11" s="1"/>
  <c r="B123" i="10"/>
  <c r="B122" i="10"/>
  <c r="B121" i="10"/>
  <c r="B120" i="10"/>
  <c r="B119" i="10"/>
  <c r="B118" i="10"/>
  <c r="B117" i="10"/>
  <c r="B64" i="11" s="1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42" i="11" s="1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17" i="11" s="1"/>
  <c r="B59" i="10"/>
  <c r="B37" i="11" s="1"/>
  <c r="B58" i="10"/>
  <c r="B57" i="10"/>
  <c r="B56" i="10"/>
  <c r="B14" i="11" s="1"/>
  <c r="B55" i="10"/>
  <c r="B54" i="10"/>
  <c r="B53" i="10"/>
  <c r="B18" i="11" s="1"/>
  <c r="B52" i="10"/>
  <c r="B51" i="10"/>
  <c r="B50" i="10"/>
  <c r="B29" i="11" s="1"/>
  <c r="B49" i="10"/>
  <c r="B48" i="10"/>
  <c r="B47" i="10"/>
  <c r="B46" i="10"/>
  <c r="B35" i="11" s="1"/>
  <c r="B45" i="10"/>
  <c r="B44" i="10"/>
  <c r="B43" i="10"/>
  <c r="B53" i="11" s="1"/>
  <c r="B42" i="10"/>
  <c r="B41" i="10"/>
  <c r="B40" i="10"/>
  <c r="B39" i="10"/>
  <c r="B38" i="10"/>
  <c r="B37" i="10"/>
  <c r="B36" i="10"/>
  <c r="B35" i="10"/>
  <c r="B30" i="11" s="1"/>
  <c r="B34" i="10"/>
  <c r="B33" i="10"/>
  <c r="B32" i="10"/>
  <c r="B31" i="10"/>
  <c r="B30" i="10"/>
  <c r="B54" i="11" s="1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4" i="11" s="1"/>
  <c r="B14" i="10"/>
  <c r="B13" i="10"/>
  <c r="B12" i="10"/>
  <c r="B11" i="10"/>
  <c r="B61" i="11" s="1"/>
  <c r="B10" i="10"/>
  <c r="B50" i="11" s="1"/>
  <c r="B9" i="10"/>
  <c r="B8" i="10"/>
  <c r="B7" i="10"/>
  <c r="B6" i="10"/>
  <c r="B5" i="10"/>
  <c r="B43" i="11" s="1"/>
  <c r="B4" i="10"/>
  <c r="B3" i="10"/>
  <c r="B2" i="10"/>
  <c r="B6" i="11" s="1"/>
  <c r="N2371" i="6" l="1"/>
  <c r="N3021" i="6"/>
  <c r="N2316" i="6"/>
  <c r="B68" i="11"/>
  <c r="N2337" i="6"/>
  <c r="N2390" i="6"/>
  <c r="B56" i="11"/>
  <c r="B11" i="11"/>
  <c r="N3200" i="6" s="1"/>
  <c r="B33" i="11"/>
  <c r="N1590" i="6" s="1"/>
  <c r="B45" i="11"/>
  <c r="N2721" i="6" s="1"/>
  <c r="N2333" i="6"/>
  <c r="B47" i="11"/>
  <c r="N2869" i="6" s="1"/>
  <c r="N2384" i="6"/>
  <c r="N2381" i="6"/>
  <c r="B71" i="11"/>
  <c r="B5" i="11"/>
  <c r="B9" i="11"/>
  <c r="B58" i="11"/>
  <c r="B60" i="11"/>
  <c r="N3222" i="6" s="1"/>
  <c r="B59" i="11"/>
  <c r="N2885" i="6" s="1"/>
  <c r="B21" i="11"/>
  <c r="B69" i="11"/>
  <c r="N2842" i="6" s="1"/>
  <c r="N2865" i="6"/>
  <c r="N3069" i="6"/>
  <c r="N2340" i="6"/>
  <c r="N2344" i="6"/>
  <c r="N2348" i="6"/>
  <c r="N2352" i="6"/>
  <c r="N2357" i="6"/>
  <c r="N2383" i="6"/>
  <c r="O2383" i="6" s="1"/>
  <c r="Q2383" i="6" s="1"/>
  <c r="T2383" i="6" s="1"/>
  <c r="N2386" i="6"/>
  <c r="O2386" i="6" s="1"/>
  <c r="Q2386" i="6" s="1"/>
  <c r="T2386" i="6" s="1"/>
  <c r="N2389" i="6"/>
  <c r="O2389" i="6" s="1"/>
  <c r="Q2389" i="6" s="1"/>
  <c r="N3020" i="6"/>
  <c r="O3020" i="6" s="1"/>
  <c r="Q3020" i="6" s="1"/>
  <c r="T3020" i="6" s="1"/>
  <c r="B44" i="11"/>
  <c r="N2823" i="6" s="1"/>
  <c r="B2" i="11"/>
  <c r="N3178" i="6" s="1"/>
  <c r="B36" i="11"/>
  <c r="N2830" i="6" s="1"/>
  <c r="N2795" i="6"/>
  <c r="N3223" i="6"/>
  <c r="N2332" i="6"/>
  <c r="N2336" i="6"/>
  <c r="N2370" i="6"/>
  <c r="N2380" i="6"/>
  <c r="B48" i="11"/>
  <c r="N2821" i="6" s="1"/>
  <c r="N2320" i="6"/>
  <c r="N2324" i="6"/>
  <c r="N2328" i="6"/>
  <c r="N2362" i="6"/>
  <c r="N2366" i="6"/>
  <c r="B25" i="11"/>
  <c r="N2866" i="6"/>
  <c r="N2341" i="6"/>
  <c r="N2345" i="6"/>
  <c r="N2349" i="6"/>
  <c r="N2353" i="6"/>
  <c r="N2884" i="6"/>
  <c r="N3203" i="6"/>
  <c r="N2325" i="6"/>
  <c r="N2359" i="6"/>
  <c r="N2363" i="6"/>
  <c r="N2313" i="6"/>
  <c r="N2342" i="6"/>
  <c r="N2346" i="6"/>
  <c r="N2350" i="6"/>
  <c r="B20" i="11"/>
  <c r="B24" i="11"/>
  <c r="N3054" i="6" s="1"/>
  <c r="B12" i="11"/>
  <c r="N1596" i="6" s="1"/>
  <c r="B49" i="11"/>
  <c r="N2799" i="6" s="1"/>
  <c r="N2330" i="6"/>
  <c r="N2334" i="6"/>
  <c r="N2368" i="6"/>
  <c r="B73" i="11"/>
  <c r="N3091" i="6" s="1"/>
  <c r="B62" i="11"/>
  <c r="B38" i="11"/>
  <c r="N2858" i="6"/>
  <c r="N2931" i="6"/>
  <c r="N3210" i="6"/>
  <c r="N3221" i="6"/>
  <c r="N2318" i="6"/>
  <c r="N2322" i="6"/>
  <c r="N2326" i="6"/>
  <c r="N2360" i="6"/>
  <c r="N2364" i="6"/>
  <c r="N2378" i="6"/>
  <c r="N2382" i="6"/>
  <c r="N2385" i="6"/>
  <c r="N2388" i="6"/>
  <c r="N3019" i="6"/>
  <c r="B32" i="11"/>
  <c r="N1494" i="6" s="1"/>
  <c r="N3216" i="6"/>
  <c r="N2339" i="6"/>
  <c r="N2343" i="6"/>
  <c r="N2347" i="6"/>
  <c r="N2351" i="6"/>
  <c r="N2373" i="6"/>
  <c r="N2321" i="6"/>
  <c r="B8" i="11"/>
  <c r="B72" i="11"/>
  <c r="B13" i="11"/>
  <c r="N2826" i="6" s="1"/>
  <c r="N2331" i="6"/>
  <c r="N2335" i="6"/>
  <c r="N2369" i="6"/>
  <c r="N2944" i="6"/>
  <c r="N2315" i="6"/>
  <c r="N2319" i="6"/>
  <c r="N2323" i="6"/>
  <c r="N2327" i="6"/>
  <c r="N2361" i="6"/>
  <c r="N3067" i="6"/>
  <c r="N3073" i="6"/>
  <c r="N2338" i="6"/>
  <c r="N3134" i="6"/>
  <c r="N3142" i="6"/>
  <c r="N3138" i="6"/>
  <c r="N3130" i="6"/>
  <c r="N3146" i="6"/>
  <c r="N3076" i="6"/>
  <c r="N3141" i="6"/>
  <c r="N3137" i="6"/>
  <c r="N3133" i="6"/>
  <c r="N3118" i="6"/>
  <c r="N3099" i="6"/>
  <c r="N3112" i="6"/>
  <c r="N3095" i="6"/>
  <c r="N3127" i="6"/>
  <c r="N3144" i="6"/>
  <c r="N3136" i="6"/>
  <c r="N3132" i="6"/>
  <c r="N3079" i="6"/>
  <c r="N3143" i="6"/>
  <c r="N3139" i="6"/>
  <c r="N3135" i="6"/>
  <c r="N3088" i="6"/>
  <c r="N3098" i="6"/>
  <c r="N3082" i="6"/>
  <c r="N3022" i="6"/>
  <c r="N2781" i="6"/>
  <c r="N2790" i="6"/>
  <c r="N3040" i="6"/>
  <c r="N2966" i="6"/>
  <c r="N3147" i="6"/>
  <c r="N2899" i="6"/>
  <c r="N3182" i="6"/>
  <c r="N2888" i="6"/>
  <c r="N3165" i="6"/>
  <c r="N3155" i="6"/>
  <c r="N2975" i="6"/>
  <c r="N2358" i="6"/>
  <c r="N3208" i="6"/>
  <c r="N2904" i="6"/>
  <c r="N2867" i="6"/>
  <c r="N2881" i="6"/>
  <c r="N2817" i="6"/>
  <c r="N2854" i="6"/>
  <c r="N2374" i="6"/>
  <c r="N2936" i="6"/>
  <c r="N3026" i="6"/>
  <c r="N3035" i="6"/>
  <c r="N3030" i="6"/>
  <c r="N3029" i="6"/>
  <c r="N3033" i="6"/>
  <c r="N3025" i="6"/>
  <c r="N2921" i="6"/>
  <c r="N3169" i="6"/>
  <c r="N2354" i="6"/>
  <c r="N3218" i="6"/>
  <c r="N3207" i="6"/>
  <c r="N3204" i="6"/>
  <c r="N3224" i="6"/>
  <c r="N3211" i="6"/>
  <c r="N3206" i="6"/>
  <c r="N3209" i="6"/>
  <c r="N3217" i="6"/>
  <c r="N3212" i="6"/>
  <c r="N2915" i="6"/>
  <c r="N2914" i="6"/>
  <c r="N2889" i="6"/>
  <c r="N2994" i="6"/>
  <c r="N2924" i="6"/>
  <c r="N2971" i="6"/>
  <c r="N2898" i="6"/>
  <c r="N2916" i="6"/>
  <c r="N3002" i="6"/>
  <c r="N2943" i="6"/>
  <c r="N2887" i="6"/>
  <c r="N2922" i="6"/>
  <c r="N2901" i="6"/>
  <c r="N2900" i="6"/>
  <c r="N2891" i="6"/>
  <c r="N2984" i="6"/>
  <c r="N2939" i="6"/>
  <c r="N3064" i="6"/>
  <c r="N2846" i="6"/>
  <c r="N2836" i="6"/>
  <c r="N2852" i="6"/>
  <c r="N2801" i="6"/>
  <c r="N2814" i="6"/>
  <c r="N2800" i="6"/>
  <c r="N2785" i="6"/>
  <c r="N2805" i="6"/>
  <c r="N2804" i="6"/>
  <c r="N2827" i="6"/>
  <c r="N2880" i="6"/>
  <c r="N2882" i="6"/>
  <c r="N2861" i="6"/>
  <c r="N2810" i="6"/>
  <c r="N2868" i="6"/>
  <c r="N2839" i="6"/>
  <c r="N3050" i="6"/>
  <c r="N3062" i="6"/>
  <c r="N2995" i="6"/>
  <c r="N2872" i="6"/>
  <c r="N2892" i="6"/>
  <c r="N2927" i="6"/>
  <c r="N3007" i="6"/>
  <c r="N2948" i="6"/>
  <c r="N2792" i="6"/>
  <c r="N2902" i="6"/>
  <c r="N2928" i="6"/>
  <c r="N3008" i="6"/>
  <c r="N2934" i="6"/>
  <c r="M3021" i="6"/>
  <c r="M2384" i="6"/>
  <c r="O2384" i="6" s="1"/>
  <c r="Q2384" i="6" s="1"/>
  <c r="T2384" i="6" s="1"/>
  <c r="M2390" i="6"/>
  <c r="M2385" i="6"/>
  <c r="M2382" i="6"/>
  <c r="M2388" i="6"/>
  <c r="O2388" i="6" s="1"/>
  <c r="Q2388" i="6" s="1"/>
  <c r="S2388" i="6" s="1"/>
  <c r="M3019" i="6"/>
  <c r="N2875" i="6"/>
  <c r="N2879" i="6"/>
  <c r="N3034" i="6"/>
  <c r="N2985" i="6"/>
  <c r="N3056" i="6"/>
  <c r="N3214" i="6"/>
  <c r="N2782" i="6"/>
  <c r="N2999" i="6"/>
  <c r="N3017" i="6"/>
  <c r="N3053" i="6"/>
  <c r="N2954" i="6"/>
  <c r="N3059" i="6"/>
  <c r="N3093" i="6"/>
  <c r="N3123" i="6"/>
  <c r="N2912" i="6"/>
  <c r="N2973" i="6"/>
  <c r="N2986" i="6"/>
  <c r="N3215" i="6"/>
  <c r="N2329" i="6"/>
  <c r="N2379" i="6"/>
  <c r="N2864" i="6"/>
  <c r="N2906" i="6"/>
  <c r="N2990" i="6"/>
  <c r="N3041" i="6"/>
  <c r="N2930" i="6"/>
  <c r="N3045" i="6"/>
  <c r="N3084" i="6"/>
  <c r="N3109" i="6"/>
  <c r="N2926" i="6"/>
  <c r="N2950" i="6"/>
  <c r="N2977" i="6"/>
  <c r="N3004" i="6"/>
  <c r="N3065" i="6"/>
  <c r="N2803" i="6"/>
  <c r="N2837" i="6"/>
  <c r="N2860" i="6"/>
  <c r="N2862" i="6"/>
  <c r="N3031" i="6"/>
  <c r="N2991" i="6"/>
  <c r="N3000" i="6"/>
  <c r="N3014" i="6"/>
  <c r="N3068" i="6"/>
  <c r="N3106" i="6"/>
  <c r="N3113" i="6"/>
  <c r="N2375" i="6"/>
  <c r="N2848" i="6"/>
  <c r="N2870" i="6"/>
  <c r="N3101" i="6"/>
  <c r="N3110" i="6"/>
  <c r="N2367" i="6"/>
  <c r="N2812" i="6"/>
  <c r="N2883" i="6"/>
  <c r="N2886" i="6"/>
  <c r="N2951" i="6"/>
  <c r="N3043" i="6"/>
  <c r="N3063" i="6"/>
  <c r="N3078" i="6"/>
  <c r="N3097" i="6"/>
  <c r="N3120" i="6"/>
  <c r="N3145" i="6"/>
  <c r="N2314" i="6"/>
  <c r="N2960" i="6"/>
  <c r="N3085" i="6"/>
  <c r="N2834" i="6"/>
  <c r="N2863" i="6"/>
  <c r="N3028" i="6"/>
  <c r="N2895" i="6"/>
  <c r="N2918" i="6"/>
  <c r="N2947" i="6"/>
  <c r="N2956" i="6"/>
  <c r="N2970" i="6"/>
  <c r="N3001" i="6"/>
  <c r="N3015" i="6"/>
  <c r="N2376" i="6"/>
  <c r="N2825" i="6"/>
  <c r="N2961" i="6"/>
  <c r="N3072" i="6"/>
  <c r="N2372" i="6"/>
  <c r="N3119" i="6"/>
  <c r="N3116" i="6"/>
  <c r="N3104" i="6"/>
  <c r="N3100" i="6"/>
  <c r="N3061" i="6"/>
  <c r="N3184" i="6"/>
  <c r="N3160" i="6"/>
  <c r="N2929" i="6"/>
  <c r="N2925" i="6"/>
  <c r="N2909" i="6"/>
  <c r="N2905" i="6"/>
  <c r="N2935" i="6"/>
  <c r="N3003" i="6"/>
  <c r="N3151" i="6"/>
  <c r="N3102" i="6"/>
  <c r="N2355" i="6"/>
  <c r="N3126" i="6"/>
  <c r="N3122" i="6"/>
  <c r="N3114" i="6"/>
  <c r="N3111" i="6"/>
  <c r="N3108" i="6"/>
  <c r="N3096" i="6"/>
  <c r="N3094" i="6"/>
  <c r="N3087" i="6"/>
  <c r="N3049" i="6"/>
  <c r="N2981" i="6"/>
  <c r="N2969" i="6"/>
  <c r="N2957" i="6"/>
  <c r="N2949" i="6"/>
  <c r="N2829" i="6"/>
  <c r="N3188" i="6"/>
  <c r="N2940" i="6"/>
  <c r="N2893" i="6"/>
  <c r="N2910" i="6"/>
  <c r="N2923" i="6"/>
  <c r="N2958" i="6"/>
  <c r="N3070" i="6"/>
  <c r="N3092" i="6"/>
  <c r="N3103" i="6"/>
  <c r="N2356" i="6"/>
  <c r="N2941" i="6"/>
  <c r="N2933" i="6"/>
  <c r="N3089" i="6"/>
  <c r="N2917" i="6"/>
  <c r="N2913" i="6"/>
  <c r="N3083" i="6"/>
  <c r="N3148" i="6"/>
  <c r="N3027" i="6"/>
  <c r="N2871" i="6"/>
  <c r="N3023" i="6"/>
  <c r="N3052" i="6"/>
  <c r="N2992" i="6"/>
  <c r="N2946" i="6"/>
  <c r="N2988" i="6"/>
  <c r="N3018" i="6"/>
  <c r="N3039" i="6"/>
  <c r="N3060" i="6"/>
  <c r="N2832" i="6"/>
  <c r="N3032" i="6"/>
  <c r="N2890" i="6"/>
  <c r="N2942" i="6"/>
  <c r="N2955" i="6"/>
  <c r="N2972" i="6"/>
  <c r="N2980" i="6"/>
  <c r="N3010" i="6"/>
  <c r="N3158" i="6"/>
  <c r="N3090" i="6"/>
  <c r="N3129" i="6"/>
  <c r="N2857" i="6"/>
  <c r="N3117" i="6"/>
  <c r="N3128" i="6"/>
  <c r="N2377" i="6"/>
  <c r="N3058" i="6"/>
  <c r="N3051" i="6"/>
  <c r="N2997" i="6"/>
  <c r="N2993" i="6"/>
  <c r="N2989" i="6"/>
  <c r="N2953" i="6"/>
  <c r="N3077" i="6"/>
  <c r="N3066" i="6"/>
  <c r="N3153" i="6"/>
  <c r="N3124" i="6"/>
  <c r="N2796" i="6"/>
  <c r="N3024" i="6"/>
  <c r="N2903" i="6"/>
  <c r="N2938" i="6"/>
  <c r="N3006" i="6"/>
  <c r="N3167" i="6"/>
  <c r="N3189" i="6"/>
  <c r="N3075" i="6"/>
  <c r="N3086" i="6"/>
  <c r="N3105" i="6"/>
  <c r="N3115" i="6"/>
  <c r="N3125" i="6"/>
  <c r="O3021" i="6"/>
  <c r="Q3021" i="6" s="1"/>
  <c r="M2387" i="6"/>
  <c r="O2387" i="6" s="1"/>
  <c r="Q2387" i="6" s="1"/>
  <c r="B1161" i="10"/>
  <c r="N2777" i="6"/>
  <c r="N2776" i="6"/>
  <c r="N2774" i="6"/>
  <c r="N2769" i="6"/>
  <c r="N2765" i="6"/>
  <c r="N2764" i="6"/>
  <c r="N2760" i="6"/>
  <c r="N2757" i="6"/>
  <c r="N2750" i="6"/>
  <c r="N2749" i="6"/>
  <c r="N2747" i="6"/>
  <c r="N2743" i="6"/>
  <c r="N2741" i="6"/>
  <c r="N2740" i="6"/>
  <c r="N2738" i="6"/>
  <c r="N2735" i="6"/>
  <c r="N2732" i="6"/>
  <c r="N2731" i="6"/>
  <c r="N2719" i="6"/>
  <c r="N2718" i="6"/>
  <c r="N2716" i="6"/>
  <c r="N2715" i="6"/>
  <c r="N2714" i="6"/>
  <c r="N2711" i="6"/>
  <c r="N2709" i="6"/>
  <c r="N2707" i="6"/>
  <c r="N2704" i="6"/>
  <c r="N2703" i="6"/>
  <c r="N2683" i="6"/>
  <c r="N2427" i="6"/>
  <c r="N2422" i="6"/>
  <c r="N2418" i="6"/>
  <c r="N2409" i="6"/>
  <c r="N2408" i="6"/>
  <c r="N2407" i="6"/>
  <c r="N2401" i="6"/>
  <c r="N2274" i="6"/>
  <c r="N2235" i="6"/>
  <c r="N2180" i="6"/>
  <c r="N2176" i="6"/>
  <c r="N1729" i="6"/>
  <c r="N1723" i="6"/>
  <c r="N1721" i="6"/>
  <c r="N1718" i="6"/>
  <c r="N1707" i="6"/>
  <c r="N1635" i="6"/>
  <c r="N1633" i="6"/>
  <c r="N1620" i="6"/>
  <c r="N1505" i="6"/>
  <c r="N1502" i="6"/>
  <c r="N1501" i="6"/>
  <c r="N1500" i="6"/>
  <c r="N1499" i="6"/>
  <c r="N1497" i="6"/>
  <c r="N1495" i="6"/>
  <c r="N1465" i="6"/>
  <c r="N1455" i="6"/>
  <c r="N1454" i="6"/>
  <c r="N1444" i="6"/>
  <c r="N1442" i="6"/>
  <c r="N1427" i="6"/>
  <c r="N1422" i="6"/>
  <c r="N1421" i="6"/>
  <c r="N1414" i="6"/>
  <c r="N1413" i="6"/>
  <c r="N1405" i="6"/>
  <c r="N1598" i="6"/>
  <c r="N1589" i="6"/>
  <c r="N1587" i="6"/>
  <c r="N1585" i="6"/>
  <c r="N1584" i="6"/>
  <c r="N1578" i="6"/>
  <c r="N1576" i="6"/>
  <c r="N1575" i="6"/>
  <c r="N1571" i="6"/>
  <c r="N1569" i="6"/>
  <c r="N1565" i="6"/>
  <c r="N1564" i="6"/>
  <c r="N1563" i="6"/>
  <c r="N1562" i="6"/>
  <c r="N1558" i="6"/>
  <c r="N1553" i="6"/>
  <c r="N516" i="6"/>
  <c r="N514" i="6"/>
  <c r="N511" i="6"/>
  <c r="N510" i="6"/>
  <c r="N509" i="6"/>
  <c r="N508" i="6"/>
  <c r="N506" i="6"/>
  <c r="N504" i="6"/>
  <c r="N499" i="6"/>
  <c r="N496" i="6"/>
  <c r="N495" i="6"/>
  <c r="N492" i="6"/>
  <c r="N488" i="6"/>
  <c r="N486" i="6"/>
  <c r="N485" i="6"/>
  <c r="N484" i="6"/>
  <c r="N479" i="6"/>
  <c r="N478" i="6"/>
  <c r="N475" i="6"/>
  <c r="N474" i="6"/>
  <c r="N473" i="6"/>
  <c r="N472" i="6"/>
  <c r="N471" i="6"/>
  <c r="N470" i="6"/>
  <c r="N469" i="6"/>
  <c r="N468" i="6"/>
  <c r="N246" i="6"/>
  <c r="N244" i="6"/>
  <c r="N243" i="6"/>
  <c r="N242" i="6"/>
  <c r="N235" i="6"/>
  <c r="N234" i="6"/>
  <c r="N232" i="6"/>
  <c r="N231" i="6"/>
  <c r="N229" i="6"/>
  <c r="N219" i="6"/>
  <c r="N217" i="6"/>
  <c r="N213" i="6"/>
  <c r="N212" i="6"/>
  <c r="N209" i="6"/>
  <c r="N203" i="6"/>
  <c r="N200" i="6"/>
  <c r="N196" i="6"/>
  <c r="N194" i="6"/>
  <c r="N193" i="6"/>
  <c r="N192" i="6"/>
  <c r="N191" i="6"/>
  <c r="N190" i="6"/>
  <c r="N189" i="6"/>
  <c r="N172" i="6"/>
  <c r="N171" i="6"/>
  <c r="N167" i="6"/>
  <c r="N166" i="6"/>
  <c r="N165" i="6"/>
  <c r="N164" i="6"/>
  <c r="N161" i="6"/>
  <c r="N160" i="6"/>
  <c r="N156" i="6"/>
  <c r="N154" i="6"/>
  <c r="N152" i="6"/>
  <c r="N149" i="6"/>
  <c r="N148" i="6"/>
  <c r="N145" i="6"/>
  <c r="N143" i="6"/>
  <c r="N142" i="6"/>
  <c r="N141" i="6"/>
  <c r="N26" i="6"/>
  <c r="N25" i="6"/>
  <c r="N24" i="6"/>
  <c r="N23" i="6"/>
  <c r="N22" i="6"/>
  <c r="N21" i="6"/>
  <c r="N20" i="6"/>
  <c r="N19" i="6"/>
  <c r="N18" i="6"/>
  <c r="N17" i="6"/>
  <c r="N15" i="6"/>
  <c r="N14" i="6"/>
  <c r="N13" i="6"/>
  <c r="N12" i="6"/>
  <c r="N11" i="6"/>
  <c r="N10" i="6"/>
  <c r="N8" i="6"/>
  <c r="N7" i="6"/>
  <c r="N6" i="6"/>
  <c r="N5" i="6"/>
  <c r="N4" i="6"/>
  <c r="N3" i="6"/>
  <c r="N2" i="6"/>
  <c r="N97" i="6"/>
  <c r="N94" i="6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D1115" i="10"/>
  <c r="D1033" i="10"/>
  <c r="D149" i="10"/>
  <c r="D583" i="10"/>
  <c r="D69" i="10"/>
  <c r="D676" i="10"/>
  <c r="D50" i="10"/>
  <c r="D700" i="10"/>
  <c r="D527" i="10"/>
  <c r="D93" i="10"/>
  <c r="D753" i="10"/>
  <c r="D971" i="10"/>
  <c r="D267" i="10"/>
  <c r="D502" i="10"/>
  <c r="D281" i="10"/>
  <c r="D877" i="10"/>
  <c r="D1003" i="10"/>
  <c r="D1116" i="10"/>
  <c r="D778" i="10"/>
  <c r="D775" i="10"/>
  <c r="D938" i="10"/>
  <c r="D816" i="10"/>
  <c r="D882" i="10"/>
  <c r="D1120" i="10"/>
  <c r="D942" i="10"/>
  <c r="D776" i="10"/>
  <c r="D972" i="10"/>
  <c r="D786" i="10"/>
  <c r="D49" i="10"/>
  <c r="D116" i="10"/>
  <c r="D28" i="10"/>
  <c r="D709" i="10"/>
  <c r="D687" i="10"/>
  <c r="D327" i="10"/>
  <c r="D227" i="10"/>
  <c r="D518" i="10"/>
  <c r="D160" i="10"/>
  <c r="D431" i="10"/>
  <c r="D43" i="10"/>
  <c r="D389" i="10"/>
  <c r="D519" i="10"/>
  <c r="D250" i="10"/>
  <c r="D249" i="10"/>
  <c r="D1117" i="10"/>
  <c r="D154" i="10"/>
  <c r="D1105" i="10"/>
  <c r="D23" i="10"/>
  <c r="D509" i="10"/>
  <c r="D1110" i="10"/>
  <c r="D319" i="10"/>
  <c r="D310" i="10"/>
  <c r="D102" i="10"/>
  <c r="D14" i="10"/>
  <c r="D196" i="10"/>
  <c r="D65" i="10"/>
  <c r="D176" i="10"/>
  <c r="D130" i="10"/>
  <c r="D13" i="10"/>
  <c r="D4" i="10"/>
  <c r="D713" i="10"/>
  <c r="D107" i="10"/>
  <c r="D411" i="10"/>
  <c r="D161" i="10"/>
  <c r="D422" i="10"/>
  <c r="D170" i="10"/>
  <c r="D344" i="10"/>
  <c r="D485" i="10"/>
  <c r="D150" i="10"/>
  <c r="D1000" i="10"/>
  <c r="D193" i="10"/>
  <c r="D119" i="10"/>
  <c r="D286" i="10"/>
  <c r="D487" i="10"/>
  <c r="D242" i="10"/>
  <c r="D118" i="10"/>
  <c r="D1151" i="10"/>
  <c r="D647" i="10"/>
  <c r="D289" i="10"/>
  <c r="D259" i="10"/>
  <c r="D1150" i="10"/>
  <c r="D733" i="10"/>
  <c r="D609" i="10"/>
  <c r="D302" i="10"/>
  <c r="D736" i="10"/>
  <c r="D695" i="10"/>
  <c r="D580" i="10"/>
  <c r="D298" i="10"/>
  <c r="D140" i="10"/>
  <c r="D36" i="10"/>
  <c r="D388" i="10"/>
  <c r="D413" i="10"/>
  <c r="D124" i="10"/>
  <c r="D1111" i="10"/>
  <c r="D243" i="10"/>
  <c r="D53" i="10"/>
  <c r="D309" i="10"/>
  <c r="D605" i="10"/>
  <c r="D393" i="10"/>
  <c r="D633" i="10"/>
  <c r="D620" i="10"/>
  <c r="D1071" i="10"/>
  <c r="D941" i="10"/>
  <c r="D155" i="10"/>
  <c r="D376" i="10"/>
  <c r="D188" i="10"/>
  <c r="D721" i="10"/>
  <c r="D21" i="10"/>
  <c r="D143" i="10"/>
  <c r="D599" i="10"/>
  <c r="D649" i="10"/>
  <c r="D673" i="10"/>
  <c r="D342" i="10"/>
  <c r="D914" i="10"/>
  <c r="D326" i="10"/>
  <c r="D501" i="10"/>
  <c r="D457" i="10"/>
  <c r="D853" i="10"/>
  <c r="D81" i="10"/>
  <c r="D300" i="10"/>
  <c r="D462" i="10"/>
  <c r="D337" i="10"/>
  <c r="D395" i="10"/>
  <c r="D659" i="10"/>
  <c r="D287" i="10"/>
  <c r="D421" i="10"/>
  <c r="D22" i="10"/>
  <c r="D257" i="10"/>
  <c r="D737" i="10"/>
  <c r="D158" i="10"/>
  <c r="D829" i="10"/>
  <c r="D33" i="10"/>
  <c r="D539" i="10"/>
  <c r="D370" i="10"/>
  <c r="D20" i="10"/>
  <c r="D350" i="10"/>
  <c r="D279" i="10"/>
  <c r="D478" i="10"/>
  <c r="D38" i="10"/>
  <c r="D374" i="10"/>
  <c r="D241" i="10"/>
  <c r="D62" i="10"/>
  <c r="D1114" i="10"/>
  <c r="D182" i="10"/>
  <c r="D983" i="10"/>
  <c r="D145" i="10"/>
  <c r="D759" i="10"/>
  <c r="D105" i="10"/>
  <c r="D516" i="10"/>
  <c r="D707" i="10"/>
  <c r="D530" i="10"/>
  <c r="D1149" i="10"/>
  <c r="D434" i="10"/>
  <c r="D362" i="10"/>
  <c r="D1122" i="10"/>
  <c r="D70" i="10"/>
  <c r="D643" i="10"/>
  <c r="D332" i="10"/>
  <c r="D329" i="10"/>
  <c r="D45" i="10"/>
  <c r="D542" i="10"/>
  <c r="D686" i="10"/>
  <c r="D848" i="10"/>
  <c r="D1142" i="10"/>
  <c r="D625" i="10"/>
  <c r="D206" i="10"/>
  <c r="D1143" i="10"/>
  <c r="D180" i="10"/>
  <c r="D11" i="10"/>
  <c r="D913" i="10"/>
  <c r="D296" i="10"/>
  <c r="D19" i="10"/>
  <c r="D535" i="10"/>
  <c r="D577" i="10"/>
  <c r="D416" i="10"/>
  <c r="D1132" i="10"/>
  <c r="D674" i="10"/>
  <c r="D18" i="10"/>
  <c r="D453" i="10"/>
  <c r="D526" i="10"/>
  <c r="D26" i="10"/>
  <c r="D711" i="10"/>
  <c r="D471" i="10"/>
  <c r="D12" i="10"/>
  <c r="D1098" i="10"/>
  <c r="D651" i="10"/>
  <c r="D331" i="10"/>
  <c r="D1097" i="10"/>
  <c r="D809" i="10"/>
  <c r="D322" i="10"/>
  <c r="D1072" i="10"/>
  <c r="D311" i="10"/>
  <c r="D6" i="10"/>
  <c r="D650" i="10"/>
  <c r="D1037" i="10"/>
  <c r="D436" i="10"/>
  <c r="D32" i="10"/>
  <c r="D1077" i="10"/>
  <c r="D1112" i="10"/>
  <c r="D224" i="10"/>
  <c r="D1041" i="10"/>
  <c r="D740" i="10"/>
  <c r="D722" i="10"/>
  <c r="D670" i="10"/>
  <c r="D1109" i="10"/>
  <c r="D97" i="10"/>
  <c r="D96" i="10"/>
  <c r="D1069" i="10"/>
  <c r="D237" i="10"/>
  <c r="D238" i="10"/>
  <c r="D716" i="10"/>
  <c r="D1086" i="10"/>
  <c r="D720" i="10"/>
  <c r="D76" i="10"/>
  <c r="D551" i="10"/>
  <c r="D15" i="10"/>
  <c r="D168" i="10"/>
  <c r="D305" i="10"/>
  <c r="D293" i="10"/>
  <c r="D108" i="10"/>
  <c r="D304" i="10"/>
  <c r="D426" i="10"/>
  <c r="D57" i="10"/>
  <c r="D110" i="10"/>
  <c r="D613" i="10"/>
  <c r="D559" i="10"/>
  <c r="D202" i="10"/>
  <c r="D463" i="10"/>
  <c r="D204" i="10"/>
  <c r="D489" i="10"/>
  <c r="D109" i="10"/>
  <c r="D1125" i="10"/>
  <c r="D903" i="10"/>
  <c r="D1066" i="10"/>
  <c r="D815" i="10"/>
  <c r="D887" i="10"/>
  <c r="D1124" i="10"/>
  <c r="D1063" i="10"/>
  <c r="D895" i="10"/>
  <c r="D921" i="10"/>
  <c r="D1067" i="10"/>
  <c r="D1068" i="10"/>
  <c r="D1107" i="10"/>
  <c r="D802" i="10"/>
  <c r="D521" i="10"/>
  <c r="D260" i="10"/>
  <c r="D126" i="10"/>
  <c r="D507" i="10"/>
  <c r="D944" i="10"/>
  <c r="D824" i="10"/>
  <c r="D1078" i="10"/>
  <c r="D943" i="10"/>
  <c r="D947" i="10"/>
  <c r="D967" i="10"/>
  <c r="D1076" i="10"/>
  <c r="D931" i="10"/>
  <c r="D1118" i="10"/>
  <c r="D783" i="10"/>
  <c r="D763" i="10"/>
  <c r="D963" i="10"/>
  <c r="D764" i="10"/>
  <c r="D784" i="10"/>
  <c r="D788" i="10"/>
  <c r="D16" i="10"/>
  <c r="D558" i="10"/>
  <c r="D433" i="10"/>
  <c r="D358" i="10"/>
  <c r="D318" i="10"/>
  <c r="D1029" i="10"/>
  <c r="D926" i="10"/>
  <c r="D861" i="10"/>
  <c r="D962" i="10"/>
  <c r="D447" i="10"/>
  <c r="D2" i="10"/>
  <c r="D554" i="10"/>
  <c r="D629" i="10"/>
  <c r="D460" i="10"/>
  <c r="D585" i="10"/>
  <c r="D449" i="10"/>
  <c r="D121" i="10"/>
  <c r="D37" i="10"/>
  <c r="D226" i="10"/>
  <c r="D550" i="10"/>
  <c r="D8" i="10"/>
  <c r="D7" i="10"/>
  <c r="D988" i="10"/>
  <c r="D454" i="10"/>
  <c r="D814" i="10"/>
  <c r="D925" i="10"/>
  <c r="D1058" i="10"/>
  <c r="D955" i="10"/>
  <c r="D3" i="10"/>
  <c r="D937" i="10"/>
  <c r="D31" i="10"/>
  <c r="D234" i="10"/>
  <c r="D589" i="10"/>
  <c r="D1070" i="10"/>
  <c r="D918" i="10"/>
  <c r="D1091" i="10"/>
  <c r="D642" i="10"/>
  <c r="D1137" i="10"/>
  <c r="D1008" i="10"/>
  <c r="D994" i="10"/>
  <c r="D981" i="10"/>
  <c r="D897" i="10"/>
  <c r="D1158" i="10"/>
  <c r="D418" i="10"/>
  <c r="D5" i="10"/>
  <c r="D338" i="10"/>
  <c r="D335" i="10"/>
  <c r="D616" i="10"/>
  <c r="D24" i="10"/>
  <c r="D288" i="10"/>
  <c r="D607" i="10"/>
  <c r="D663" i="10"/>
  <c r="D803" i="10"/>
  <c r="D386" i="10"/>
  <c r="D256" i="10"/>
  <c r="D547" i="10"/>
  <c r="D549" i="10"/>
  <c r="D705" i="10"/>
  <c r="D688" i="10"/>
  <c r="D303" i="10"/>
  <c r="D1019" i="10"/>
  <c r="D1126" i="10"/>
  <c r="D1152" i="10"/>
  <c r="D980" i="10"/>
  <c r="D1095" i="10"/>
  <c r="D122" i="10"/>
  <c r="D10" i="10"/>
  <c r="D103" i="10"/>
  <c r="D403" i="10"/>
  <c r="D655" i="10"/>
  <c r="D977" i="10"/>
  <c r="D964" i="10"/>
  <c r="D879" i="10"/>
  <c r="D847" i="10"/>
  <c r="D1014" i="10"/>
  <c r="D1135" i="10"/>
  <c r="D1015" i="10"/>
  <c r="D836" i="10"/>
  <c r="D545" i="10"/>
  <c r="D835" i="10"/>
  <c r="D991" i="10"/>
  <c r="D893" i="10"/>
  <c r="D985" i="10"/>
  <c r="D997" i="10"/>
  <c r="D832" i="10"/>
  <c r="D838" i="10"/>
  <c r="D843" i="10"/>
  <c r="D849" i="10"/>
  <c r="D959" i="10"/>
  <c r="D1108" i="10"/>
  <c r="D906" i="10"/>
  <c r="D823" i="10"/>
  <c r="D1013" i="10"/>
  <c r="D1010" i="10"/>
  <c r="D1134" i="10"/>
  <c r="D1136" i="10"/>
  <c r="D247" i="10"/>
  <c r="D211" i="10"/>
  <c r="D210" i="10"/>
  <c r="D409" i="10"/>
  <c r="D269" i="10"/>
  <c r="D1153" i="10"/>
  <c r="D667" i="10"/>
  <c r="D684" i="10"/>
  <c r="D1044" i="10"/>
  <c r="D732" i="10"/>
  <c r="D459" i="10"/>
  <c r="D221" i="10"/>
  <c r="D544" i="10"/>
  <c r="D461" i="10"/>
  <c r="D666" i="10"/>
  <c r="D429" i="10"/>
  <c r="D626" i="10"/>
  <c r="D660" i="10"/>
  <c r="D1005" i="10"/>
  <c r="D636" i="10"/>
  <c r="D719" i="10"/>
  <c r="D693" i="10"/>
  <c r="D417" i="10"/>
  <c r="D396" i="10"/>
  <c r="D398" i="10"/>
  <c r="D346" i="10"/>
  <c r="D1127" i="10"/>
  <c r="D844" i="10"/>
  <c r="D890" i="10"/>
  <c r="D222" i="10"/>
  <c r="D807" i="10"/>
  <c r="D880" i="10"/>
  <c r="D806" i="10"/>
  <c r="D566" i="10"/>
  <c r="D762" i="10"/>
  <c r="D888" i="10"/>
  <c r="D911" i="10"/>
  <c r="D854" i="10"/>
  <c r="D970" i="10"/>
  <c r="D949" i="10"/>
  <c r="D889" i="10"/>
  <c r="D808" i="10"/>
  <c r="D1065" i="10"/>
  <c r="D960" i="10"/>
  <c r="D934" i="10"/>
  <c r="D892" i="10"/>
  <c r="D1007" i="10"/>
  <c r="D875" i="10"/>
  <c r="D907" i="10"/>
  <c r="D801" i="10"/>
  <c r="D757" i="10"/>
  <c r="D912" i="10"/>
  <c r="D881" i="10"/>
  <c r="D867" i="10"/>
  <c r="D863" i="10"/>
  <c r="D908" i="10"/>
  <c r="D244" i="10"/>
  <c r="D181" i="10"/>
  <c r="D294" i="10"/>
  <c r="D106" i="10"/>
  <c r="D405" i="10"/>
  <c r="D47" i="10"/>
  <c r="D458" i="10"/>
  <c r="D681" i="10"/>
  <c r="D1154" i="10"/>
  <c r="D627" i="10"/>
  <c r="D306" i="10"/>
  <c r="D179" i="10"/>
  <c r="D1156" i="10"/>
  <c r="D387" i="10"/>
  <c r="D739" i="10"/>
  <c r="D563" i="10"/>
  <c r="D665" i="10"/>
  <c r="D682" i="10"/>
  <c r="D220" i="10"/>
  <c r="D114" i="10"/>
  <c r="D67" i="10"/>
  <c r="D364" i="10"/>
  <c r="D144" i="10"/>
  <c r="D1028" i="10"/>
  <c r="D738" i="10"/>
  <c r="D581" i="10"/>
  <c r="D1004" i="10"/>
  <c r="D582" i="10"/>
  <c r="D380" i="10"/>
  <c r="D1147" i="10"/>
  <c r="D427" i="10"/>
  <c r="D178" i="10"/>
  <c r="D718" i="10"/>
  <c r="D703" i="10"/>
  <c r="D522" i="10"/>
  <c r="D927" i="10"/>
  <c r="D127" i="10"/>
  <c r="D901" i="10"/>
  <c r="D123" i="10"/>
  <c r="D382" i="10"/>
  <c r="D777" i="10"/>
  <c r="D855" i="10"/>
  <c r="D769" i="10"/>
  <c r="D916" i="10"/>
  <c r="D77" i="10"/>
  <c r="D208" i="10"/>
  <c r="D291" i="10"/>
  <c r="D85" i="10"/>
  <c r="D632" i="10"/>
  <c r="D367" i="10"/>
  <c r="D635" i="10"/>
  <c r="D290" i="10"/>
  <c r="D440" i="10"/>
  <c r="D744" i="10"/>
  <c r="D198" i="10"/>
  <c r="D177" i="10"/>
  <c r="D218" i="10"/>
  <c r="D392" i="10"/>
  <c r="D212" i="10"/>
  <c r="D1096" i="10"/>
  <c r="D282" i="10"/>
  <c r="D280" i="10"/>
  <c r="D1146" i="10"/>
  <c r="D540" i="10"/>
  <c r="D1133" i="10"/>
  <c r="D731" i="10"/>
  <c r="D1074" i="10"/>
  <c r="D664" i="10"/>
  <c r="D661" i="10"/>
  <c r="D397" i="10"/>
  <c r="D1141" i="10"/>
  <c r="D1155" i="10"/>
  <c r="D638" i="10"/>
  <c r="D503" i="10"/>
  <c r="D922" i="10"/>
  <c r="D714" i="10"/>
  <c r="D369" i="10"/>
  <c r="D565" i="10"/>
  <c r="D898" i="10"/>
  <c r="D752" i="10"/>
  <c r="D1055" i="10"/>
  <c r="D915" i="10"/>
  <c r="D191" i="10"/>
  <c r="D159" i="10"/>
  <c r="D672" i="10"/>
  <c r="D1145" i="10"/>
  <c r="D17" i="10"/>
  <c r="D1157" i="10"/>
  <c r="D1139" i="10"/>
  <c r="D163" i="10"/>
  <c r="D725" i="10"/>
  <c r="D730" i="10"/>
  <c r="D946" i="10"/>
  <c r="D1144" i="10"/>
  <c r="D219" i="10"/>
  <c r="D675" i="10"/>
  <c r="D640" i="10"/>
  <c r="D246" i="10"/>
  <c r="D536" i="10"/>
  <c r="D48" i="10"/>
  <c r="D371" i="10"/>
  <c r="D982" i="10"/>
  <c r="D1011" i="10"/>
  <c r="D528" i="10"/>
  <c r="D424" i="10"/>
  <c r="D919" i="10"/>
  <c r="D401" i="10"/>
  <c r="D872" i="10"/>
  <c r="D1050" i="10"/>
  <c r="D1121" i="10"/>
  <c r="D1159" i="10"/>
  <c r="D428" i="10"/>
  <c r="D479" i="10"/>
  <c r="D692" i="10"/>
  <c r="D472" i="10"/>
  <c r="D473" i="10"/>
  <c r="D594" i="10"/>
  <c r="D573" i="10"/>
  <c r="D571" i="10"/>
  <c r="D586" i="10"/>
  <c r="D572" i="10"/>
  <c r="D484" i="10"/>
  <c r="D312" i="10"/>
  <c r="D313" i="10"/>
  <c r="D500" i="10"/>
  <c r="D452" i="10"/>
  <c r="D1048" i="10"/>
  <c r="D557" i="10"/>
  <c r="D710" i="10"/>
  <c r="D285" i="10"/>
  <c r="D747" i="10"/>
  <c r="D230" i="10"/>
  <c r="D231" i="10"/>
  <c r="D1113" i="10"/>
  <c r="D555" i="10"/>
  <c r="D702" i="10"/>
  <c r="D717" i="10"/>
  <c r="D961" i="10"/>
  <c r="D274" i="10"/>
  <c r="D989" i="10"/>
  <c r="D929" i="10"/>
  <c r="D741" i="10"/>
  <c r="D761" i="10"/>
  <c r="D29" i="10"/>
  <c r="D80" i="10"/>
  <c r="D73" i="10"/>
  <c r="D94" i="10"/>
  <c r="D63" i="10"/>
  <c r="D497" i="10"/>
  <c r="D1138" i="10"/>
  <c r="D414" i="10"/>
  <c r="D299" i="10"/>
  <c r="D64" i="10"/>
  <c r="D194" i="10"/>
  <c r="D40" i="10"/>
  <c r="D595" i="10"/>
  <c r="D39" i="10"/>
  <c r="D654" i="10"/>
  <c r="D402" i="10"/>
  <c r="D827" i="10"/>
  <c r="D756" i="10"/>
  <c r="D552" i="10"/>
  <c r="D973" i="10"/>
  <c r="D956" i="10"/>
  <c r="D939" i="10"/>
  <c r="D656" i="10"/>
  <c r="D974" i="10"/>
  <c r="D1061" i="10"/>
  <c r="D1094" i="10"/>
  <c r="D1148" i="10"/>
  <c r="D696" i="10"/>
  <c r="D910" i="10"/>
  <c r="D404" i="10"/>
  <c r="D465" i="10"/>
  <c r="D205" i="10"/>
  <c r="D992" i="10"/>
  <c r="D859" i="10"/>
  <c r="D1022" i="10"/>
  <c r="D618" i="10"/>
  <c r="D987" i="10"/>
  <c r="D724" i="10"/>
  <c r="D677" i="10"/>
  <c r="D1101" i="10"/>
  <c r="D1119" i="10"/>
  <c r="D1140" i="10"/>
  <c r="D822" i="10"/>
  <c r="D758" i="10"/>
  <c r="D948" i="10"/>
  <c r="D798" i="10"/>
  <c r="D866" i="10"/>
  <c r="D751" i="10"/>
  <c r="D9" i="10"/>
  <c r="D952" i="10"/>
  <c r="D1102" i="10"/>
  <c r="D978" i="10"/>
  <c r="D1130" i="10"/>
  <c r="D917" i="10"/>
  <c r="D945" i="10"/>
  <c r="D857" i="10"/>
  <c r="D940" i="10"/>
  <c r="D529" i="10"/>
  <c r="D1030" i="10"/>
  <c r="D766" i="10"/>
  <c r="D574" i="10"/>
  <c r="D729" i="10"/>
  <c r="D856" i="10"/>
  <c r="D818" i="10"/>
  <c r="D263" i="10"/>
  <c r="D1123" i="10"/>
  <c r="D953" i="10"/>
  <c r="D1129" i="10"/>
  <c r="D498" i="10"/>
  <c r="D1083" i="10"/>
  <c r="D1131" i="10"/>
  <c r="D525" i="10"/>
  <c r="D852" i="10"/>
  <c r="D954" i="10"/>
  <c r="D1027" i="10"/>
  <c r="D935" i="10"/>
  <c r="D1128" i="10"/>
  <c r="D728" i="10"/>
  <c r="D1052" i="10"/>
  <c r="B106" i="7"/>
  <c r="L2378" i="6" s="1"/>
  <c r="M2378" i="6" s="1"/>
  <c r="B104" i="7"/>
  <c r="B66" i="7"/>
  <c r="B12" i="7"/>
  <c r="K2779" i="6"/>
  <c r="K2778" i="6"/>
  <c r="K2777" i="6"/>
  <c r="K2776" i="6"/>
  <c r="K2775" i="6"/>
  <c r="K2774" i="6"/>
  <c r="K2773" i="6"/>
  <c r="K2772" i="6"/>
  <c r="K2771" i="6"/>
  <c r="K2770" i="6"/>
  <c r="K2769" i="6"/>
  <c r="K2768" i="6"/>
  <c r="K2767" i="6"/>
  <c r="K2766" i="6"/>
  <c r="K2765" i="6"/>
  <c r="K2764" i="6"/>
  <c r="K2763" i="6"/>
  <c r="K2762" i="6"/>
  <c r="K2761" i="6"/>
  <c r="K2760" i="6"/>
  <c r="K2759" i="6"/>
  <c r="K2758" i="6"/>
  <c r="K2757" i="6"/>
  <c r="K2756" i="6"/>
  <c r="K2755" i="6"/>
  <c r="K2754" i="6"/>
  <c r="K2753" i="6"/>
  <c r="K2752" i="6"/>
  <c r="K2751" i="6"/>
  <c r="K2750" i="6"/>
  <c r="K2749" i="6"/>
  <c r="K2748" i="6"/>
  <c r="K2747" i="6"/>
  <c r="K2746" i="6"/>
  <c r="K2745" i="6"/>
  <c r="K2744" i="6"/>
  <c r="K2743" i="6"/>
  <c r="K2742" i="6"/>
  <c r="K2741" i="6"/>
  <c r="K2740" i="6"/>
  <c r="K2739" i="6"/>
  <c r="K2738" i="6"/>
  <c r="K2737" i="6"/>
  <c r="K2736" i="6"/>
  <c r="K2735" i="6"/>
  <c r="K2734" i="6"/>
  <c r="K2733" i="6"/>
  <c r="K2732" i="6"/>
  <c r="K2731" i="6"/>
  <c r="K2730" i="6"/>
  <c r="K2729" i="6"/>
  <c r="K2728" i="6"/>
  <c r="K2727" i="6"/>
  <c r="K2726" i="6"/>
  <c r="K2725" i="6"/>
  <c r="K2724" i="6"/>
  <c r="K2723" i="6"/>
  <c r="K2722" i="6"/>
  <c r="K2721" i="6"/>
  <c r="K2720" i="6"/>
  <c r="K2719" i="6"/>
  <c r="K2718" i="6"/>
  <c r="K2717" i="6"/>
  <c r="K2716" i="6"/>
  <c r="K2715" i="6"/>
  <c r="K2714" i="6"/>
  <c r="K2713" i="6"/>
  <c r="K2712" i="6"/>
  <c r="K2711" i="6"/>
  <c r="K2710" i="6"/>
  <c r="K2709" i="6"/>
  <c r="K2708" i="6"/>
  <c r="K2707" i="6"/>
  <c r="K2706" i="6"/>
  <c r="K2705" i="6"/>
  <c r="K2704" i="6"/>
  <c r="K2703" i="6"/>
  <c r="K2702" i="6"/>
  <c r="K2701" i="6"/>
  <c r="K2700" i="6"/>
  <c r="K2699" i="6"/>
  <c r="K2698" i="6"/>
  <c r="K2697" i="6"/>
  <c r="K2696" i="6"/>
  <c r="K2695" i="6"/>
  <c r="K2694" i="6"/>
  <c r="K2693" i="6"/>
  <c r="K2692" i="6"/>
  <c r="K2691" i="6"/>
  <c r="K2690" i="6"/>
  <c r="K2689" i="6"/>
  <c r="K2688" i="6"/>
  <c r="K2687" i="6"/>
  <c r="K2686" i="6"/>
  <c r="K2685" i="6"/>
  <c r="K2684" i="6"/>
  <c r="K2683" i="6"/>
  <c r="K2682" i="6"/>
  <c r="K2681" i="6"/>
  <c r="K2680" i="6"/>
  <c r="K2679" i="6"/>
  <c r="K2678" i="6"/>
  <c r="K2677" i="6"/>
  <c r="K2676" i="6"/>
  <c r="K2675" i="6"/>
  <c r="K2674" i="6"/>
  <c r="K2673" i="6"/>
  <c r="K2672" i="6"/>
  <c r="K2671" i="6"/>
  <c r="K2670" i="6"/>
  <c r="K2669" i="6"/>
  <c r="K2668" i="6"/>
  <c r="K2667" i="6"/>
  <c r="K2666" i="6"/>
  <c r="K2665" i="6"/>
  <c r="K2664" i="6"/>
  <c r="K2663" i="6"/>
  <c r="K2662" i="6"/>
  <c r="K2661" i="6"/>
  <c r="K2660" i="6"/>
  <c r="K2659" i="6"/>
  <c r="K2658" i="6"/>
  <c r="K2657" i="6"/>
  <c r="K2656" i="6"/>
  <c r="K2655" i="6"/>
  <c r="K2654" i="6"/>
  <c r="K2653" i="6"/>
  <c r="K2652" i="6"/>
  <c r="K2651" i="6"/>
  <c r="K2650" i="6"/>
  <c r="K2649" i="6"/>
  <c r="K2648" i="6"/>
  <c r="K2647" i="6"/>
  <c r="K2646" i="6"/>
  <c r="K2645" i="6"/>
  <c r="K2644" i="6"/>
  <c r="K2643" i="6"/>
  <c r="K2642" i="6"/>
  <c r="K2641" i="6"/>
  <c r="K2640" i="6"/>
  <c r="K2639" i="6"/>
  <c r="K2638" i="6"/>
  <c r="K2637" i="6"/>
  <c r="K2636" i="6"/>
  <c r="K2635" i="6"/>
  <c r="K2634" i="6"/>
  <c r="K2633" i="6"/>
  <c r="K2632" i="6"/>
  <c r="K2631" i="6"/>
  <c r="K2630" i="6"/>
  <c r="K2629" i="6"/>
  <c r="K2628" i="6"/>
  <c r="K2627" i="6"/>
  <c r="K2626" i="6"/>
  <c r="K2625" i="6"/>
  <c r="K2624" i="6"/>
  <c r="K2623" i="6"/>
  <c r="K2622" i="6"/>
  <c r="K2621" i="6"/>
  <c r="K2620" i="6"/>
  <c r="K2619" i="6"/>
  <c r="K2618" i="6"/>
  <c r="K2617" i="6"/>
  <c r="K2616" i="6"/>
  <c r="K2615" i="6"/>
  <c r="K2614" i="6"/>
  <c r="K2613" i="6"/>
  <c r="K2612" i="6"/>
  <c r="K2611" i="6"/>
  <c r="K2610" i="6"/>
  <c r="K2609" i="6"/>
  <c r="K2608" i="6"/>
  <c r="K2607" i="6"/>
  <c r="K2606" i="6"/>
  <c r="K2605" i="6"/>
  <c r="K2604" i="6"/>
  <c r="K2603" i="6"/>
  <c r="K2602" i="6"/>
  <c r="K2601" i="6"/>
  <c r="K2600" i="6"/>
  <c r="K2599" i="6"/>
  <c r="K2598" i="6"/>
  <c r="K2597" i="6"/>
  <c r="K2596" i="6"/>
  <c r="K2595" i="6"/>
  <c r="K2594" i="6"/>
  <c r="K2593" i="6"/>
  <c r="K2592" i="6"/>
  <c r="K2591" i="6"/>
  <c r="K2590" i="6"/>
  <c r="K2589" i="6"/>
  <c r="K2588" i="6"/>
  <c r="K2587" i="6"/>
  <c r="K2586" i="6"/>
  <c r="K2585" i="6"/>
  <c r="K2584" i="6"/>
  <c r="K2583" i="6"/>
  <c r="K2582" i="6"/>
  <c r="K2581" i="6"/>
  <c r="K2580" i="6"/>
  <c r="K2579" i="6"/>
  <c r="K2578" i="6"/>
  <c r="K2577" i="6"/>
  <c r="K2576" i="6"/>
  <c r="K2575" i="6"/>
  <c r="K2574" i="6"/>
  <c r="K2573" i="6"/>
  <c r="K2572" i="6"/>
  <c r="K2571" i="6"/>
  <c r="K2570" i="6"/>
  <c r="K2569" i="6"/>
  <c r="K2568" i="6"/>
  <c r="K2567" i="6"/>
  <c r="K2566" i="6"/>
  <c r="K2565" i="6"/>
  <c r="K2564" i="6"/>
  <c r="K2563" i="6"/>
  <c r="K2562" i="6"/>
  <c r="K2561" i="6"/>
  <c r="K2560" i="6"/>
  <c r="K2559" i="6"/>
  <c r="K2558" i="6"/>
  <c r="K2557" i="6"/>
  <c r="B58" i="7"/>
  <c r="K2556" i="6"/>
  <c r="K2555" i="6"/>
  <c r="K2554" i="6"/>
  <c r="K2553" i="6"/>
  <c r="K2552" i="6"/>
  <c r="K2551" i="6"/>
  <c r="K2550" i="6"/>
  <c r="K2549" i="6"/>
  <c r="K2548" i="6"/>
  <c r="K2547" i="6"/>
  <c r="K2546" i="6"/>
  <c r="K2545" i="6"/>
  <c r="K2544" i="6"/>
  <c r="K2543" i="6"/>
  <c r="K2542" i="6"/>
  <c r="K2541" i="6"/>
  <c r="K2540" i="6"/>
  <c r="K2539" i="6"/>
  <c r="B76" i="7" s="1"/>
  <c r="K2538" i="6"/>
  <c r="K2537" i="6"/>
  <c r="K2536" i="6"/>
  <c r="K2535" i="6"/>
  <c r="K2534" i="6"/>
  <c r="K2533" i="6"/>
  <c r="K2532" i="6"/>
  <c r="K2531" i="6"/>
  <c r="K2530" i="6"/>
  <c r="K2529" i="6"/>
  <c r="K2528" i="6"/>
  <c r="K2527" i="6"/>
  <c r="K2526" i="6"/>
  <c r="K2525" i="6"/>
  <c r="K2524" i="6"/>
  <c r="K2523" i="6"/>
  <c r="K2522" i="6"/>
  <c r="K2521" i="6"/>
  <c r="K2520" i="6"/>
  <c r="K2519" i="6"/>
  <c r="K2518" i="6"/>
  <c r="K2517" i="6"/>
  <c r="K2516" i="6"/>
  <c r="K2515" i="6"/>
  <c r="K2514" i="6"/>
  <c r="K2513" i="6"/>
  <c r="K2512" i="6"/>
  <c r="K2511" i="6"/>
  <c r="K2510" i="6"/>
  <c r="K2509" i="6"/>
  <c r="K2508" i="6"/>
  <c r="K2507" i="6"/>
  <c r="K2506" i="6"/>
  <c r="K2505" i="6"/>
  <c r="K2504" i="6"/>
  <c r="K2503" i="6"/>
  <c r="K2502" i="6"/>
  <c r="K2501" i="6"/>
  <c r="K2500" i="6"/>
  <c r="K2499" i="6"/>
  <c r="K2498" i="6"/>
  <c r="K2497" i="6"/>
  <c r="K2496" i="6"/>
  <c r="K2495" i="6"/>
  <c r="K2494" i="6"/>
  <c r="K2493" i="6"/>
  <c r="K2492" i="6"/>
  <c r="K2491" i="6"/>
  <c r="K2490" i="6"/>
  <c r="K2489" i="6"/>
  <c r="K2488" i="6"/>
  <c r="K2487" i="6"/>
  <c r="K2486" i="6"/>
  <c r="K2485" i="6"/>
  <c r="K2484" i="6"/>
  <c r="K2483" i="6"/>
  <c r="K2482" i="6"/>
  <c r="K2481" i="6"/>
  <c r="K2480" i="6"/>
  <c r="K2479" i="6"/>
  <c r="K2478" i="6"/>
  <c r="K2477" i="6"/>
  <c r="K2476" i="6"/>
  <c r="K2475" i="6"/>
  <c r="K2474" i="6"/>
  <c r="K2473" i="6"/>
  <c r="K2472" i="6"/>
  <c r="K2471" i="6"/>
  <c r="K2470" i="6"/>
  <c r="K2469" i="6"/>
  <c r="K2468" i="6"/>
  <c r="K2467" i="6"/>
  <c r="K2466" i="6"/>
  <c r="K2465" i="6"/>
  <c r="K2464" i="6"/>
  <c r="K2463" i="6"/>
  <c r="K2462" i="6"/>
  <c r="K2461" i="6"/>
  <c r="K2460" i="6"/>
  <c r="K2459" i="6"/>
  <c r="K2458" i="6"/>
  <c r="K2457" i="6"/>
  <c r="K2456" i="6"/>
  <c r="K2455" i="6"/>
  <c r="K2454" i="6"/>
  <c r="K2453" i="6"/>
  <c r="K2452" i="6"/>
  <c r="K2451" i="6"/>
  <c r="K2450" i="6"/>
  <c r="K2449" i="6"/>
  <c r="K2448" i="6"/>
  <c r="K2447" i="6"/>
  <c r="K2446" i="6"/>
  <c r="K2445" i="6"/>
  <c r="K2444" i="6"/>
  <c r="K2443" i="6"/>
  <c r="K2442" i="6"/>
  <c r="K2441" i="6"/>
  <c r="K2440" i="6"/>
  <c r="K2439" i="6"/>
  <c r="K2438" i="6"/>
  <c r="K2437" i="6"/>
  <c r="K2436" i="6"/>
  <c r="K2435" i="6"/>
  <c r="K2434" i="6"/>
  <c r="K2433" i="6"/>
  <c r="K2432" i="6"/>
  <c r="K2431" i="6"/>
  <c r="K2430" i="6"/>
  <c r="K2429" i="6"/>
  <c r="K2428" i="6"/>
  <c r="K2427" i="6"/>
  <c r="K2426" i="6"/>
  <c r="K2425" i="6"/>
  <c r="K2424" i="6"/>
  <c r="K2423" i="6"/>
  <c r="K2422" i="6"/>
  <c r="K2421" i="6"/>
  <c r="K2420" i="6"/>
  <c r="K2419" i="6"/>
  <c r="K2418" i="6"/>
  <c r="K2417" i="6"/>
  <c r="K2416" i="6"/>
  <c r="K2415" i="6"/>
  <c r="K2414" i="6"/>
  <c r="K2413" i="6"/>
  <c r="K2412" i="6"/>
  <c r="K2411" i="6"/>
  <c r="K2410" i="6"/>
  <c r="K2409" i="6"/>
  <c r="K2408" i="6"/>
  <c r="K2407" i="6"/>
  <c r="K2406" i="6"/>
  <c r="K2405" i="6"/>
  <c r="K2404" i="6"/>
  <c r="K2403" i="6"/>
  <c r="B99" i="7" s="1"/>
  <c r="K2402" i="6"/>
  <c r="K2401" i="6"/>
  <c r="K2400" i="6"/>
  <c r="K2399" i="6"/>
  <c r="K2398" i="6"/>
  <c r="K2397" i="6"/>
  <c r="K2396" i="6"/>
  <c r="K2395" i="6"/>
  <c r="K2394" i="6"/>
  <c r="K2393" i="6"/>
  <c r="K2392" i="6"/>
  <c r="K2391" i="6"/>
  <c r="K2312" i="6"/>
  <c r="K2311" i="6"/>
  <c r="K2310" i="6"/>
  <c r="K2309" i="6"/>
  <c r="K2308" i="6"/>
  <c r="K2307" i="6"/>
  <c r="K2306" i="6"/>
  <c r="K2305" i="6"/>
  <c r="K2304" i="6"/>
  <c r="K2303" i="6"/>
  <c r="K2302" i="6"/>
  <c r="K2301" i="6"/>
  <c r="K2300" i="6"/>
  <c r="K2299" i="6"/>
  <c r="K2298" i="6"/>
  <c r="K2297" i="6"/>
  <c r="K2296" i="6"/>
  <c r="K2295" i="6"/>
  <c r="K2294" i="6"/>
  <c r="K2293" i="6"/>
  <c r="K2292" i="6"/>
  <c r="K2291" i="6"/>
  <c r="K2290" i="6"/>
  <c r="K2289" i="6"/>
  <c r="K2288" i="6"/>
  <c r="K2287" i="6"/>
  <c r="K2286" i="6"/>
  <c r="K2285" i="6"/>
  <c r="K2284" i="6"/>
  <c r="K2283" i="6"/>
  <c r="K2282" i="6"/>
  <c r="K2281" i="6"/>
  <c r="K2280" i="6"/>
  <c r="K2279" i="6"/>
  <c r="K2278" i="6"/>
  <c r="K2277" i="6"/>
  <c r="K2276" i="6"/>
  <c r="K2275" i="6"/>
  <c r="K2274" i="6"/>
  <c r="K2273" i="6"/>
  <c r="K2272" i="6"/>
  <c r="K2271" i="6"/>
  <c r="K2270" i="6"/>
  <c r="K2269" i="6"/>
  <c r="K2268" i="6"/>
  <c r="K2267" i="6"/>
  <c r="K2266" i="6"/>
  <c r="K2265" i="6"/>
  <c r="K2264" i="6"/>
  <c r="K2263" i="6"/>
  <c r="K2262" i="6"/>
  <c r="K2261" i="6"/>
  <c r="K2260" i="6"/>
  <c r="K2259" i="6"/>
  <c r="K2258" i="6"/>
  <c r="K2257" i="6"/>
  <c r="K2256" i="6"/>
  <c r="K2255" i="6"/>
  <c r="K2254" i="6"/>
  <c r="K2253" i="6"/>
  <c r="K2252" i="6"/>
  <c r="K2251" i="6"/>
  <c r="K2250" i="6"/>
  <c r="K2249" i="6"/>
  <c r="K2248" i="6"/>
  <c r="K2247" i="6"/>
  <c r="K2246" i="6"/>
  <c r="K2245" i="6"/>
  <c r="K2244" i="6"/>
  <c r="K2243" i="6"/>
  <c r="K2242" i="6"/>
  <c r="K2241" i="6"/>
  <c r="K2240" i="6"/>
  <c r="K2239" i="6"/>
  <c r="K2238" i="6"/>
  <c r="K2237" i="6"/>
  <c r="K2236" i="6"/>
  <c r="K2235" i="6"/>
  <c r="K2234" i="6"/>
  <c r="K2233" i="6"/>
  <c r="K2232" i="6"/>
  <c r="K2231" i="6"/>
  <c r="K2230" i="6"/>
  <c r="K2229" i="6"/>
  <c r="K2228" i="6"/>
  <c r="K2227" i="6"/>
  <c r="K2226" i="6"/>
  <c r="K2225" i="6"/>
  <c r="K2224" i="6"/>
  <c r="K2223" i="6"/>
  <c r="K2222" i="6"/>
  <c r="K2221" i="6"/>
  <c r="K2220" i="6"/>
  <c r="K2219" i="6"/>
  <c r="K2218" i="6"/>
  <c r="K2217" i="6"/>
  <c r="K2216" i="6"/>
  <c r="K2215" i="6"/>
  <c r="K2214" i="6"/>
  <c r="K2213" i="6"/>
  <c r="K2212" i="6"/>
  <c r="K2211" i="6"/>
  <c r="K2210" i="6"/>
  <c r="K2209" i="6"/>
  <c r="K2208" i="6"/>
  <c r="K2207" i="6"/>
  <c r="K2206" i="6"/>
  <c r="K2205" i="6"/>
  <c r="K2204" i="6"/>
  <c r="K2203" i="6"/>
  <c r="K2202" i="6"/>
  <c r="K2201" i="6"/>
  <c r="K2200" i="6"/>
  <c r="K2199" i="6"/>
  <c r="K2198" i="6"/>
  <c r="K2197" i="6"/>
  <c r="K2196" i="6"/>
  <c r="K2195" i="6"/>
  <c r="K2194" i="6"/>
  <c r="K2193" i="6"/>
  <c r="K2192" i="6"/>
  <c r="K2191" i="6"/>
  <c r="K2190" i="6"/>
  <c r="K2189" i="6"/>
  <c r="K2188" i="6"/>
  <c r="K2187" i="6"/>
  <c r="K2186" i="6"/>
  <c r="K2185" i="6"/>
  <c r="K2184" i="6"/>
  <c r="K2183" i="6"/>
  <c r="K2182" i="6"/>
  <c r="K2181" i="6"/>
  <c r="K2180" i="6"/>
  <c r="K2179" i="6"/>
  <c r="K2178" i="6"/>
  <c r="K2177" i="6"/>
  <c r="K2176" i="6"/>
  <c r="K2175" i="6"/>
  <c r="K2174" i="6"/>
  <c r="K2173" i="6"/>
  <c r="K2172" i="6"/>
  <c r="K2171" i="6"/>
  <c r="K2170" i="6"/>
  <c r="K2169" i="6"/>
  <c r="K2168" i="6"/>
  <c r="K2167" i="6"/>
  <c r="K2166" i="6"/>
  <c r="K2165" i="6"/>
  <c r="K2164" i="6"/>
  <c r="K2163" i="6"/>
  <c r="K2162" i="6"/>
  <c r="K2161" i="6"/>
  <c r="K2160" i="6"/>
  <c r="K2159" i="6"/>
  <c r="K2158" i="6"/>
  <c r="K2157" i="6"/>
  <c r="K2156" i="6"/>
  <c r="K2155" i="6"/>
  <c r="K2154" i="6"/>
  <c r="K2153" i="6"/>
  <c r="K2152" i="6"/>
  <c r="K2151" i="6"/>
  <c r="K2150" i="6"/>
  <c r="K2149" i="6"/>
  <c r="K2148" i="6"/>
  <c r="K2147" i="6"/>
  <c r="K2146" i="6"/>
  <c r="K2145" i="6"/>
  <c r="K2144" i="6"/>
  <c r="K2143" i="6"/>
  <c r="K2142" i="6"/>
  <c r="K2141" i="6"/>
  <c r="K2140" i="6"/>
  <c r="K2139" i="6"/>
  <c r="K2138" i="6"/>
  <c r="K2137" i="6"/>
  <c r="K2136" i="6"/>
  <c r="K2135" i="6"/>
  <c r="K2134" i="6"/>
  <c r="K2133" i="6"/>
  <c r="K2132" i="6"/>
  <c r="K2131" i="6"/>
  <c r="K2130" i="6"/>
  <c r="K2129" i="6"/>
  <c r="K2128" i="6"/>
  <c r="K2127" i="6"/>
  <c r="K2126" i="6"/>
  <c r="K2125" i="6"/>
  <c r="K2124" i="6"/>
  <c r="K2123" i="6"/>
  <c r="K2122" i="6"/>
  <c r="K2121" i="6"/>
  <c r="K2120" i="6"/>
  <c r="K2119" i="6"/>
  <c r="K2118" i="6"/>
  <c r="K2117" i="6"/>
  <c r="K2116" i="6"/>
  <c r="K2115" i="6"/>
  <c r="K2114" i="6"/>
  <c r="K2113" i="6"/>
  <c r="K2112" i="6"/>
  <c r="K2111" i="6"/>
  <c r="K2110" i="6"/>
  <c r="K2109" i="6"/>
  <c r="K2108" i="6"/>
  <c r="K2107" i="6"/>
  <c r="K2106" i="6"/>
  <c r="K2105" i="6"/>
  <c r="K2104" i="6"/>
  <c r="K2103" i="6"/>
  <c r="K2102" i="6"/>
  <c r="K2101" i="6"/>
  <c r="K2100" i="6"/>
  <c r="K2099" i="6"/>
  <c r="K2098" i="6"/>
  <c r="K2097" i="6"/>
  <c r="K2096" i="6"/>
  <c r="K2095" i="6"/>
  <c r="K2094" i="6"/>
  <c r="K2093" i="6"/>
  <c r="K2092" i="6"/>
  <c r="K2091" i="6"/>
  <c r="K2090" i="6"/>
  <c r="K2089" i="6"/>
  <c r="K2088" i="6"/>
  <c r="K2087" i="6"/>
  <c r="K2086" i="6"/>
  <c r="K2085" i="6"/>
  <c r="K2084" i="6"/>
  <c r="K2083" i="6"/>
  <c r="K2082" i="6"/>
  <c r="K2081" i="6"/>
  <c r="K2080" i="6"/>
  <c r="K2079" i="6"/>
  <c r="K2078" i="6"/>
  <c r="K2077" i="6"/>
  <c r="K2076" i="6"/>
  <c r="K2075" i="6"/>
  <c r="K2074" i="6"/>
  <c r="K2073" i="6"/>
  <c r="K2072" i="6"/>
  <c r="K2071" i="6"/>
  <c r="K2070" i="6"/>
  <c r="K2069" i="6"/>
  <c r="K2068" i="6"/>
  <c r="K2067" i="6"/>
  <c r="K2066" i="6"/>
  <c r="K2065" i="6"/>
  <c r="K2064" i="6"/>
  <c r="K2063" i="6"/>
  <c r="K2062" i="6"/>
  <c r="K2061" i="6"/>
  <c r="K2060" i="6"/>
  <c r="K2059" i="6"/>
  <c r="K2058" i="6"/>
  <c r="K2057" i="6"/>
  <c r="K2056" i="6"/>
  <c r="K2055" i="6"/>
  <c r="K2054" i="6"/>
  <c r="K2053" i="6"/>
  <c r="K2052" i="6"/>
  <c r="K2051" i="6"/>
  <c r="K2050" i="6"/>
  <c r="K2049" i="6"/>
  <c r="K2048" i="6"/>
  <c r="K2047" i="6"/>
  <c r="K2046" i="6"/>
  <c r="K2045" i="6"/>
  <c r="K1808" i="6"/>
  <c r="K1807" i="6"/>
  <c r="K1806" i="6"/>
  <c r="K1805" i="6"/>
  <c r="K1804" i="6"/>
  <c r="K1803" i="6"/>
  <c r="K1802" i="6"/>
  <c r="K1801" i="6"/>
  <c r="K1800" i="6"/>
  <c r="K1799" i="6"/>
  <c r="K1798" i="6"/>
  <c r="K1797" i="6"/>
  <c r="K1796" i="6"/>
  <c r="K1795" i="6"/>
  <c r="K1794" i="6"/>
  <c r="K1793" i="6"/>
  <c r="K1792" i="6"/>
  <c r="K1791" i="6"/>
  <c r="K1790" i="6"/>
  <c r="K1789" i="6"/>
  <c r="K1788" i="6"/>
  <c r="K1787" i="6"/>
  <c r="K1786" i="6"/>
  <c r="K1785" i="6"/>
  <c r="K1784" i="6"/>
  <c r="K1783" i="6"/>
  <c r="K1782" i="6"/>
  <c r="K1781" i="6"/>
  <c r="K1780" i="6"/>
  <c r="K1779" i="6"/>
  <c r="K1778" i="6"/>
  <c r="K1777" i="6"/>
  <c r="K1776" i="6"/>
  <c r="K1775" i="6"/>
  <c r="K1774" i="6"/>
  <c r="K1773" i="6"/>
  <c r="K1772" i="6"/>
  <c r="K1771" i="6"/>
  <c r="K1770" i="6"/>
  <c r="K1769" i="6"/>
  <c r="K1768" i="6"/>
  <c r="K1767" i="6"/>
  <c r="K1766" i="6"/>
  <c r="K1765" i="6"/>
  <c r="K1764" i="6"/>
  <c r="K1763" i="6"/>
  <c r="K1762" i="6"/>
  <c r="K1761" i="6"/>
  <c r="K1760" i="6"/>
  <c r="K1759" i="6"/>
  <c r="K1758" i="6"/>
  <c r="K1757" i="6"/>
  <c r="K1756" i="6"/>
  <c r="K1755" i="6"/>
  <c r="K1754" i="6"/>
  <c r="K1753" i="6"/>
  <c r="K1752" i="6"/>
  <c r="K1751" i="6"/>
  <c r="K1750" i="6"/>
  <c r="K1749" i="6"/>
  <c r="K1748" i="6"/>
  <c r="K1747" i="6"/>
  <c r="K1746" i="6"/>
  <c r="K1745" i="6"/>
  <c r="K1744" i="6"/>
  <c r="K1743" i="6"/>
  <c r="K1742" i="6"/>
  <c r="K1741" i="6"/>
  <c r="K1740" i="6"/>
  <c r="K1739" i="6"/>
  <c r="K1738" i="6"/>
  <c r="K1737" i="6"/>
  <c r="K1736" i="6"/>
  <c r="K1735" i="6"/>
  <c r="K1734" i="6"/>
  <c r="K1733" i="6"/>
  <c r="K1732" i="6"/>
  <c r="K1731" i="6"/>
  <c r="K1730" i="6"/>
  <c r="K1729" i="6"/>
  <c r="K1728" i="6"/>
  <c r="K1727" i="6"/>
  <c r="K1726" i="6"/>
  <c r="K1725" i="6"/>
  <c r="K1724" i="6"/>
  <c r="K1723" i="6"/>
  <c r="K1722" i="6"/>
  <c r="K1721" i="6"/>
  <c r="K1720" i="6"/>
  <c r="K1719" i="6"/>
  <c r="K1718" i="6"/>
  <c r="K1717" i="6"/>
  <c r="K1716" i="6"/>
  <c r="K1715" i="6"/>
  <c r="K1714" i="6"/>
  <c r="K1713" i="6"/>
  <c r="K1712" i="6"/>
  <c r="K1711" i="6"/>
  <c r="K1710" i="6"/>
  <c r="K1709" i="6"/>
  <c r="K1708" i="6"/>
  <c r="K1707" i="6"/>
  <c r="K1706" i="6"/>
  <c r="K1705" i="6"/>
  <c r="K1704" i="6"/>
  <c r="K1703" i="6"/>
  <c r="K1702" i="6"/>
  <c r="K1701" i="6"/>
  <c r="K1700" i="6"/>
  <c r="K1699" i="6"/>
  <c r="K1698" i="6"/>
  <c r="K1697" i="6"/>
  <c r="K1696" i="6"/>
  <c r="K1695" i="6"/>
  <c r="K1694" i="6"/>
  <c r="K1693" i="6"/>
  <c r="K1692" i="6"/>
  <c r="K1691" i="6"/>
  <c r="K1690" i="6"/>
  <c r="K1689" i="6"/>
  <c r="K1688" i="6"/>
  <c r="K1687" i="6"/>
  <c r="K1686" i="6"/>
  <c r="K1685" i="6"/>
  <c r="K1684" i="6"/>
  <c r="K1683" i="6"/>
  <c r="K1682" i="6"/>
  <c r="K1681" i="6"/>
  <c r="K1680" i="6"/>
  <c r="K1679" i="6"/>
  <c r="K1678" i="6"/>
  <c r="K1677" i="6"/>
  <c r="K1676" i="6"/>
  <c r="K1675" i="6"/>
  <c r="K1674" i="6"/>
  <c r="K1673" i="6"/>
  <c r="K1672" i="6"/>
  <c r="K1671" i="6"/>
  <c r="K1670" i="6"/>
  <c r="K1669" i="6"/>
  <c r="K1668" i="6"/>
  <c r="K1667" i="6"/>
  <c r="K1666" i="6"/>
  <c r="K1665" i="6"/>
  <c r="K1664" i="6"/>
  <c r="K1663" i="6"/>
  <c r="K1662" i="6"/>
  <c r="K1661" i="6"/>
  <c r="K1660" i="6"/>
  <c r="K1659" i="6"/>
  <c r="K1658" i="6"/>
  <c r="K1657" i="6"/>
  <c r="K1656" i="6"/>
  <c r="K2044" i="6"/>
  <c r="K2043" i="6"/>
  <c r="K2042" i="6"/>
  <c r="K2041" i="6"/>
  <c r="K2040" i="6"/>
  <c r="K2039" i="6"/>
  <c r="K2038" i="6"/>
  <c r="K2037" i="6"/>
  <c r="K2036" i="6"/>
  <c r="K2035" i="6"/>
  <c r="K2034" i="6"/>
  <c r="K2033" i="6"/>
  <c r="K2032" i="6"/>
  <c r="K2031" i="6"/>
  <c r="K2030" i="6"/>
  <c r="K2029" i="6"/>
  <c r="K2028" i="6"/>
  <c r="K2027" i="6"/>
  <c r="K2026" i="6"/>
  <c r="K2025" i="6"/>
  <c r="K2024" i="6"/>
  <c r="K2023" i="6"/>
  <c r="K2022" i="6"/>
  <c r="K2021" i="6"/>
  <c r="K2020" i="6"/>
  <c r="K2019" i="6"/>
  <c r="K2018" i="6"/>
  <c r="K2017" i="6"/>
  <c r="K2016" i="6"/>
  <c r="K2015" i="6"/>
  <c r="K2014" i="6"/>
  <c r="K2013" i="6"/>
  <c r="K2012" i="6"/>
  <c r="K2011" i="6"/>
  <c r="K2010" i="6"/>
  <c r="K2009" i="6"/>
  <c r="K2008" i="6"/>
  <c r="K2007" i="6"/>
  <c r="K2006" i="6"/>
  <c r="K2005" i="6"/>
  <c r="K2004" i="6"/>
  <c r="K2003" i="6"/>
  <c r="K2002" i="6"/>
  <c r="K2001" i="6"/>
  <c r="K2000" i="6"/>
  <c r="K1999" i="6"/>
  <c r="K1998" i="6"/>
  <c r="K1997" i="6"/>
  <c r="K1996" i="6"/>
  <c r="K1995" i="6"/>
  <c r="K1994" i="6"/>
  <c r="K1993" i="6"/>
  <c r="K1992" i="6"/>
  <c r="K1991" i="6"/>
  <c r="K1990" i="6"/>
  <c r="K1989" i="6"/>
  <c r="K1988" i="6"/>
  <c r="K1987" i="6"/>
  <c r="K1986" i="6"/>
  <c r="K1985" i="6"/>
  <c r="K1984" i="6"/>
  <c r="K1983" i="6"/>
  <c r="K1965" i="6"/>
  <c r="K1964" i="6"/>
  <c r="K1963" i="6"/>
  <c r="K1962" i="6"/>
  <c r="K1961" i="6"/>
  <c r="K1960" i="6"/>
  <c r="K1959" i="6"/>
  <c r="K1958" i="6"/>
  <c r="K1957" i="6"/>
  <c r="K1956" i="6"/>
  <c r="K1955" i="6"/>
  <c r="K1954" i="6"/>
  <c r="K1953" i="6"/>
  <c r="K1952" i="6"/>
  <c r="K1951" i="6"/>
  <c r="K1950" i="6"/>
  <c r="K1949" i="6"/>
  <c r="K1948" i="6"/>
  <c r="K1947" i="6"/>
  <c r="K1946" i="6"/>
  <c r="K1945" i="6"/>
  <c r="K1944" i="6"/>
  <c r="K1943" i="6"/>
  <c r="K1942" i="6"/>
  <c r="K1941" i="6"/>
  <c r="K1940" i="6"/>
  <c r="K1939" i="6"/>
  <c r="K1938" i="6"/>
  <c r="K1937" i="6"/>
  <c r="K1936" i="6"/>
  <c r="K1935" i="6"/>
  <c r="K1934" i="6"/>
  <c r="K1933" i="6"/>
  <c r="K1932" i="6"/>
  <c r="K1931" i="6"/>
  <c r="K1930" i="6"/>
  <c r="K1929" i="6"/>
  <c r="K1928" i="6"/>
  <c r="K1927" i="6"/>
  <c r="K1926" i="6"/>
  <c r="K1925" i="6"/>
  <c r="K1924" i="6"/>
  <c r="K1923" i="6"/>
  <c r="K1922" i="6"/>
  <c r="K1921" i="6"/>
  <c r="K1920" i="6"/>
  <c r="K1919" i="6"/>
  <c r="K1918" i="6"/>
  <c r="K1917" i="6"/>
  <c r="K1916" i="6"/>
  <c r="K1915" i="6"/>
  <c r="K1914" i="6"/>
  <c r="K1913" i="6"/>
  <c r="K1912" i="6"/>
  <c r="K1911" i="6"/>
  <c r="K1910" i="6"/>
  <c r="K1909" i="6"/>
  <c r="K1908" i="6"/>
  <c r="K1907" i="6"/>
  <c r="K1906" i="6"/>
  <c r="K1905" i="6"/>
  <c r="K1904" i="6"/>
  <c r="K1903" i="6"/>
  <c r="K1902" i="6"/>
  <c r="K1982" i="6"/>
  <c r="K1981" i="6"/>
  <c r="K1980" i="6"/>
  <c r="K1979" i="6"/>
  <c r="K1978" i="6"/>
  <c r="K1977" i="6"/>
  <c r="K1976" i="6"/>
  <c r="K1975" i="6"/>
  <c r="K1974" i="6"/>
  <c r="K1973" i="6"/>
  <c r="K1972" i="6"/>
  <c r="K1971" i="6"/>
  <c r="K1970" i="6"/>
  <c r="K1969" i="6"/>
  <c r="K1968" i="6"/>
  <c r="K1967" i="6"/>
  <c r="K1966" i="6"/>
  <c r="K1901" i="6"/>
  <c r="K1900" i="6"/>
  <c r="K1899" i="6"/>
  <c r="K1898" i="6"/>
  <c r="K1897" i="6"/>
  <c r="K1896" i="6"/>
  <c r="K1895" i="6"/>
  <c r="K1894" i="6"/>
  <c r="K1893" i="6"/>
  <c r="K1892" i="6"/>
  <c r="K1891" i="6"/>
  <c r="K1890" i="6"/>
  <c r="K1889" i="6"/>
  <c r="K1888" i="6"/>
  <c r="K1887" i="6"/>
  <c r="K1886" i="6"/>
  <c r="K1885" i="6"/>
  <c r="K1884" i="6"/>
  <c r="K1883" i="6"/>
  <c r="K1882" i="6"/>
  <c r="K1881" i="6"/>
  <c r="K1880" i="6"/>
  <c r="K1879" i="6"/>
  <c r="K1878" i="6"/>
  <c r="K1877" i="6"/>
  <c r="K1876" i="6"/>
  <c r="K1875" i="6"/>
  <c r="K1874" i="6"/>
  <c r="K1873" i="6"/>
  <c r="K1872" i="6"/>
  <c r="K1871" i="6"/>
  <c r="K1870" i="6"/>
  <c r="K1869" i="6"/>
  <c r="K1868" i="6"/>
  <c r="K1867" i="6"/>
  <c r="K1866" i="6"/>
  <c r="K1865" i="6"/>
  <c r="K1864" i="6"/>
  <c r="K1863" i="6"/>
  <c r="K1862" i="6"/>
  <c r="K1861" i="6"/>
  <c r="K1860" i="6"/>
  <c r="K1859" i="6"/>
  <c r="K1858" i="6"/>
  <c r="K1857" i="6"/>
  <c r="K1856" i="6"/>
  <c r="K1855" i="6"/>
  <c r="K1854" i="6"/>
  <c r="K1853" i="6"/>
  <c r="K1852" i="6"/>
  <c r="K1851" i="6"/>
  <c r="K1850" i="6"/>
  <c r="K1849" i="6"/>
  <c r="K1848" i="6"/>
  <c r="K1847" i="6"/>
  <c r="K1846" i="6"/>
  <c r="K1845" i="6"/>
  <c r="K1844" i="6"/>
  <c r="K1843" i="6"/>
  <c r="K1842" i="6"/>
  <c r="K1841" i="6"/>
  <c r="K1840" i="6"/>
  <c r="K1839" i="6"/>
  <c r="K1838" i="6"/>
  <c r="K1837" i="6"/>
  <c r="K1836" i="6"/>
  <c r="K1835" i="6"/>
  <c r="K1834" i="6"/>
  <c r="K1833" i="6"/>
  <c r="K1832" i="6"/>
  <c r="K1831" i="6"/>
  <c r="K1830" i="6"/>
  <c r="K1829" i="6"/>
  <c r="K1828" i="6"/>
  <c r="K1827" i="6"/>
  <c r="K1826" i="6"/>
  <c r="K1825" i="6"/>
  <c r="K1824" i="6"/>
  <c r="K1823" i="6"/>
  <c r="K1822" i="6"/>
  <c r="K1821" i="6"/>
  <c r="K1820" i="6"/>
  <c r="K1819" i="6"/>
  <c r="K1818" i="6"/>
  <c r="K1817" i="6"/>
  <c r="K1816" i="6"/>
  <c r="K1815" i="6"/>
  <c r="K1814" i="6"/>
  <c r="K1813" i="6"/>
  <c r="K1812" i="6"/>
  <c r="K1811" i="6"/>
  <c r="K1810" i="6"/>
  <c r="K1809" i="6"/>
  <c r="K1655" i="6"/>
  <c r="K1654" i="6"/>
  <c r="K1653" i="6"/>
  <c r="K1652" i="6"/>
  <c r="K1651" i="6"/>
  <c r="K1650" i="6"/>
  <c r="K1649" i="6"/>
  <c r="K1648" i="6"/>
  <c r="K1647" i="6"/>
  <c r="K1646" i="6"/>
  <c r="K1645" i="6"/>
  <c r="K1644" i="6"/>
  <c r="K1643" i="6"/>
  <c r="K1642" i="6"/>
  <c r="K1641" i="6"/>
  <c r="K1640" i="6"/>
  <c r="K1639" i="6"/>
  <c r="K1638" i="6"/>
  <c r="K1637" i="6"/>
  <c r="K1636" i="6"/>
  <c r="K1635" i="6"/>
  <c r="K1634" i="6"/>
  <c r="K1633" i="6"/>
  <c r="K1632" i="6"/>
  <c r="K1631" i="6"/>
  <c r="K1630" i="6"/>
  <c r="K1629" i="6"/>
  <c r="K1628" i="6"/>
  <c r="K1627" i="6"/>
  <c r="K1626" i="6"/>
  <c r="K1625" i="6"/>
  <c r="K1624" i="6"/>
  <c r="K1623" i="6"/>
  <c r="K1622" i="6"/>
  <c r="K1621" i="6"/>
  <c r="K1620" i="6"/>
  <c r="K1619" i="6"/>
  <c r="K1618" i="6"/>
  <c r="K1617" i="6"/>
  <c r="K1616" i="6"/>
  <c r="K1615" i="6"/>
  <c r="K1614" i="6"/>
  <c r="K1613" i="6"/>
  <c r="K1612" i="6"/>
  <c r="K1611" i="6"/>
  <c r="K1610" i="6"/>
  <c r="K1609" i="6"/>
  <c r="K1608" i="6"/>
  <c r="K1607" i="6"/>
  <c r="K1606" i="6"/>
  <c r="K1605" i="6"/>
  <c r="K1604" i="6"/>
  <c r="K1603" i="6"/>
  <c r="K1602" i="6"/>
  <c r="K1601" i="6"/>
  <c r="K1600" i="6"/>
  <c r="K1517" i="6"/>
  <c r="K1516" i="6"/>
  <c r="K1515" i="6"/>
  <c r="K1514" i="6"/>
  <c r="K1513" i="6"/>
  <c r="K1512" i="6"/>
  <c r="K1511" i="6"/>
  <c r="K1510" i="6"/>
  <c r="K1509" i="6"/>
  <c r="K1508" i="6"/>
  <c r="K1507" i="6"/>
  <c r="K1506" i="6"/>
  <c r="K1505" i="6"/>
  <c r="K1504" i="6"/>
  <c r="K1503" i="6"/>
  <c r="K1502" i="6"/>
  <c r="K1501" i="6"/>
  <c r="K1500" i="6"/>
  <c r="K1499" i="6"/>
  <c r="K1498" i="6"/>
  <c r="K1497" i="6"/>
  <c r="K1496" i="6"/>
  <c r="K1495" i="6"/>
  <c r="K1494" i="6"/>
  <c r="K1493" i="6"/>
  <c r="K1492" i="6"/>
  <c r="K1491" i="6"/>
  <c r="K1490" i="6"/>
  <c r="K1489" i="6"/>
  <c r="K1488" i="6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599" i="6"/>
  <c r="K1598" i="6"/>
  <c r="K1597" i="6"/>
  <c r="K1596" i="6"/>
  <c r="K1595" i="6"/>
  <c r="K1594" i="6"/>
  <c r="K1593" i="6"/>
  <c r="K1592" i="6"/>
  <c r="K1591" i="6"/>
  <c r="K1590" i="6"/>
  <c r="K1589" i="6"/>
  <c r="K1588" i="6"/>
  <c r="K1587" i="6"/>
  <c r="K1586" i="6"/>
  <c r="K1585" i="6"/>
  <c r="K1584" i="6"/>
  <c r="K1583" i="6"/>
  <c r="K1582" i="6"/>
  <c r="K1581" i="6"/>
  <c r="K1580" i="6"/>
  <c r="K1579" i="6"/>
  <c r="K1578" i="6"/>
  <c r="K1577" i="6"/>
  <c r="K1576" i="6"/>
  <c r="K1575" i="6"/>
  <c r="K1574" i="6"/>
  <c r="K1573" i="6"/>
  <c r="K1572" i="6"/>
  <c r="K1571" i="6"/>
  <c r="K1570" i="6"/>
  <c r="K1569" i="6"/>
  <c r="K1568" i="6"/>
  <c r="K1567" i="6"/>
  <c r="K1566" i="6"/>
  <c r="K1565" i="6"/>
  <c r="K1564" i="6"/>
  <c r="K1563" i="6"/>
  <c r="K1562" i="6"/>
  <c r="K1561" i="6"/>
  <c r="K1560" i="6"/>
  <c r="K1559" i="6"/>
  <c r="K1558" i="6"/>
  <c r="K1557" i="6"/>
  <c r="K1556" i="6"/>
  <c r="K1555" i="6"/>
  <c r="K1554" i="6"/>
  <c r="K1553" i="6"/>
  <c r="K1552" i="6"/>
  <c r="K1551" i="6"/>
  <c r="K1550" i="6"/>
  <c r="K1549" i="6"/>
  <c r="K1548" i="6"/>
  <c r="K1547" i="6"/>
  <c r="K1546" i="6"/>
  <c r="K1545" i="6"/>
  <c r="K1544" i="6"/>
  <c r="K1543" i="6"/>
  <c r="K1542" i="6"/>
  <c r="K1541" i="6"/>
  <c r="K1540" i="6"/>
  <c r="K1539" i="6"/>
  <c r="K1538" i="6"/>
  <c r="K1537" i="6"/>
  <c r="K1536" i="6"/>
  <c r="K1535" i="6"/>
  <c r="K1534" i="6"/>
  <c r="K1533" i="6"/>
  <c r="K1532" i="6"/>
  <c r="K1531" i="6"/>
  <c r="K1530" i="6"/>
  <c r="K1529" i="6"/>
  <c r="K1528" i="6"/>
  <c r="K1527" i="6"/>
  <c r="K1526" i="6"/>
  <c r="K1525" i="6"/>
  <c r="K1524" i="6"/>
  <c r="K1523" i="6"/>
  <c r="K1522" i="6"/>
  <c r="K1521" i="6"/>
  <c r="K1520" i="6"/>
  <c r="K1519" i="6"/>
  <c r="K1518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18" i="6"/>
  <c r="K321" i="6"/>
  <c r="K320" i="6"/>
  <c r="K319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B48" i="7" s="1"/>
  <c r="L11" i="6" s="1"/>
  <c r="K14" i="6"/>
  <c r="K13" i="6"/>
  <c r="K12" i="6"/>
  <c r="K11" i="6"/>
  <c r="K10" i="6"/>
  <c r="K9" i="6"/>
  <c r="K8" i="6"/>
  <c r="K7" i="6"/>
  <c r="K6" i="6"/>
  <c r="K5" i="6"/>
  <c r="K4" i="6"/>
  <c r="K3" i="6"/>
  <c r="K2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O2385" i="6" l="1"/>
  <c r="Q2385" i="6" s="1"/>
  <c r="S2385" i="6" s="1"/>
  <c r="O2378" i="6"/>
  <c r="Q2378" i="6" s="1"/>
  <c r="O2382" i="6"/>
  <c r="Q2382" i="6" s="1"/>
  <c r="R2382" i="6" s="1"/>
  <c r="N211" i="6"/>
  <c r="N1430" i="6"/>
  <c r="N2815" i="6"/>
  <c r="N1492" i="6"/>
  <c r="N3190" i="6"/>
  <c r="N1550" i="6"/>
  <c r="N1574" i="6"/>
  <c r="N3156" i="6"/>
  <c r="N3180" i="6"/>
  <c r="N1441" i="6"/>
  <c r="N3187" i="6"/>
  <c r="N1551" i="6"/>
  <c r="N1449" i="6"/>
  <c r="N1496" i="6"/>
  <c r="N2771" i="6"/>
  <c r="N3168" i="6"/>
  <c r="N1470" i="6"/>
  <c r="N3005" i="6"/>
  <c r="N2876" i="6"/>
  <c r="N2786" i="6"/>
  <c r="N2859" i="6"/>
  <c r="N2877" i="6"/>
  <c r="N2851" i="6"/>
  <c r="N1591" i="6"/>
  <c r="N1431" i="6"/>
  <c r="N1477" i="6"/>
  <c r="N1503" i="6"/>
  <c r="N3196" i="6"/>
  <c r="N2874" i="6"/>
  <c r="N2987" i="6"/>
  <c r="N1567" i="6"/>
  <c r="N1592" i="6"/>
  <c r="N1435" i="6"/>
  <c r="N1482" i="6"/>
  <c r="N2983" i="6"/>
  <c r="N1457" i="6"/>
  <c r="N241" i="6"/>
  <c r="N2728" i="6"/>
  <c r="N1568" i="6"/>
  <c r="N1594" i="6"/>
  <c r="N1436" i="6"/>
  <c r="N1490" i="6"/>
  <c r="N1506" i="6"/>
  <c r="N3201" i="6"/>
  <c r="N2822" i="6"/>
  <c r="N158" i="6"/>
  <c r="N222" i="6"/>
  <c r="N1493" i="6"/>
  <c r="N2713" i="6"/>
  <c r="N3164" i="6"/>
  <c r="N2695" i="6"/>
  <c r="N2726" i="6"/>
  <c r="N2819" i="6"/>
  <c r="N2855" i="6"/>
  <c r="N2809" i="6"/>
  <c r="N2700" i="6"/>
  <c r="N2727" i="6"/>
  <c r="N2739" i="6"/>
  <c r="N2751" i="6"/>
  <c r="N2763" i="6"/>
  <c r="N2775" i="6"/>
  <c r="N3179" i="6"/>
  <c r="N3009" i="6"/>
  <c r="N2945" i="6"/>
  <c r="N2897" i="6"/>
  <c r="N2816" i="6"/>
  <c r="N3173" i="6"/>
  <c r="N2833" i="6"/>
  <c r="N3191" i="6"/>
  <c r="N3012" i="6"/>
  <c r="N3198" i="6"/>
  <c r="N2813" i="6"/>
  <c r="N2828" i="6"/>
  <c r="N95" i="6"/>
  <c r="N493" i="6"/>
  <c r="N1548" i="6"/>
  <c r="N1566" i="6"/>
  <c r="N1581" i="6"/>
  <c r="N2706" i="6"/>
  <c r="N2730" i="6"/>
  <c r="N2742" i="6"/>
  <c r="N2754" i="6"/>
  <c r="N2766" i="6"/>
  <c r="N2778" i="6"/>
  <c r="N3154" i="6"/>
  <c r="N3152" i="6"/>
  <c r="N2963" i="6"/>
  <c r="N3176" i="6"/>
  <c r="N3172" i="6"/>
  <c r="N3013" i="6"/>
  <c r="N3186" i="6"/>
  <c r="N3192" i="6"/>
  <c r="N2959" i="6"/>
  <c r="N2843" i="6"/>
  <c r="N2818" i="6"/>
  <c r="N2952" i="6"/>
  <c r="N3194" i="6"/>
  <c r="N2844" i="6"/>
  <c r="N2717" i="6"/>
  <c r="N2729" i="6"/>
  <c r="N2838" i="6"/>
  <c r="N2853" i="6"/>
  <c r="N2767" i="6"/>
  <c r="N2779" i="6"/>
  <c r="N2780" i="6"/>
  <c r="N2791" i="6"/>
  <c r="N2806" i="6"/>
  <c r="N2797" i="6"/>
  <c r="N2708" i="6"/>
  <c r="N2720" i="6"/>
  <c r="N2768" i="6"/>
  <c r="N2920" i="6"/>
  <c r="N2911" i="6"/>
  <c r="N2783" i="6"/>
  <c r="N3181" i="6"/>
  <c r="N2733" i="6"/>
  <c r="N2745" i="6"/>
  <c r="N3183" i="6"/>
  <c r="N3166" i="6"/>
  <c r="N3161" i="6"/>
  <c r="N2982" i="6"/>
  <c r="N2978" i="6"/>
  <c r="N3185" i="6"/>
  <c r="N2798" i="6"/>
  <c r="N2835" i="6"/>
  <c r="N3011" i="6"/>
  <c r="N2996" i="6"/>
  <c r="N3197" i="6"/>
  <c r="N3162" i="6"/>
  <c r="N1557" i="6"/>
  <c r="N1570" i="6"/>
  <c r="N1588" i="6"/>
  <c r="N2710" i="6"/>
  <c r="N2722" i="6"/>
  <c r="N2734" i="6"/>
  <c r="N2746" i="6"/>
  <c r="N2758" i="6"/>
  <c r="N2770" i="6"/>
  <c r="N2965" i="6"/>
  <c r="N2788" i="6"/>
  <c r="N2856" i="6"/>
  <c r="N2974" i="6"/>
  <c r="N3150" i="6"/>
  <c r="N2964" i="6"/>
  <c r="N3159" i="6"/>
  <c r="N2967" i="6"/>
  <c r="O2390" i="6"/>
  <c r="Q2390" i="6" s="1"/>
  <c r="S2390" i="6" s="1"/>
  <c r="N2841" i="6"/>
  <c r="N2850" i="6"/>
  <c r="N3170" i="6"/>
  <c r="N3199" i="6"/>
  <c r="N2896" i="6"/>
  <c r="N3177" i="6"/>
  <c r="N2753" i="6"/>
  <c r="N2849" i="6"/>
  <c r="N2755" i="6"/>
  <c r="N2744" i="6"/>
  <c r="N3174" i="6"/>
  <c r="N2831" i="6"/>
  <c r="N2998" i="6"/>
  <c r="N3171" i="6"/>
  <c r="N3149" i="6"/>
  <c r="N2979" i="6"/>
  <c r="N2894" i="6"/>
  <c r="N2968" i="6"/>
  <c r="N2820" i="6"/>
  <c r="N2759" i="6"/>
  <c r="N2840" i="6"/>
  <c r="N2789" i="6"/>
  <c r="N1559" i="6"/>
  <c r="N1572" i="6"/>
  <c r="N2122" i="6"/>
  <c r="N2712" i="6"/>
  <c r="N2724" i="6"/>
  <c r="N2736" i="6"/>
  <c r="N2748" i="6"/>
  <c r="N2772" i="6"/>
  <c r="N2847" i="6"/>
  <c r="N2908" i="6"/>
  <c r="N2878" i="6"/>
  <c r="N2794" i="6"/>
  <c r="N2907" i="6"/>
  <c r="N3213" i="6"/>
  <c r="N3195" i="6"/>
  <c r="N2919" i="6"/>
  <c r="N3163" i="6"/>
  <c r="N2723" i="6"/>
  <c r="N2802" i="6"/>
  <c r="N2824" i="6"/>
  <c r="N2962" i="6"/>
  <c r="N1560" i="6"/>
  <c r="N1573" i="6"/>
  <c r="N2690" i="6"/>
  <c r="N2725" i="6"/>
  <c r="N2737" i="6"/>
  <c r="N2761" i="6"/>
  <c r="N2773" i="6"/>
  <c r="N3193" i="6"/>
  <c r="N2807" i="6"/>
  <c r="N2937" i="6"/>
  <c r="N2873" i="6"/>
  <c r="N2976" i="6"/>
  <c r="N3175" i="6"/>
  <c r="N3157" i="6"/>
  <c r="N3044" i="6"/>
  <c r="N3037" i="6"/>
  <c r="N3047" i="6"/>
  <c r="N2784" i="6"/>
  <c r="N3140" i="6"/>
  <c r="N3081" i="6"/>
  <c r="N3080" i="6"/>
  <c r="N2845" i="6"/>
  <c r="N3057" i="6"/>
  <c r="N2811" i="6"/>
  <c r="N3074" i="6"/>
  <c r="N2787" i="6"/>
  <c r="N3071" i="6"/>
  <c r="N3055" i="6"/>
  <c r="N2705" i="6"/>
  <c r="N3046" i="6"/>
  <c r="N3036" i="6"/>
  <c r="N2793" i="6"/>
  <c r="N3038" i="6"/>
  <c r="N3048" i="6"/>
  <c r="N3042" i="6"/>
  <c r="N3107" i="6"/>
  <c r="N3131" i="6"/>
  <c r="N3121" i="6"/>
  <c r="O3019" i="6"/>
  <c r="Q3019" i="6" s="1"/>
  <c r="T3019" i="6" s="1"/>
  <c r="U3020" i="6"/>
  <c r="S3020" i="6"/>
  <c r="B41" i="7"/>
  <c r="L25" i="6" s="1"/>
  <c r="R2383" i="6"/>
  <c r="U2383" i="6"/>
  <c r="S2383" i="6"/>
  <c r="U2385" i="6"/>
  <c r="B93" i="7"/>
  <c r="R2384" i="6"/>
  <c r="S2384" i="6"/>
  <c r="U2384" i="6"/>
  <c r="B101" i="7"/>
  <c r="R2385" i="6"/>
  <c r="B18" i="7"/>
  <c r="B96" i="7"/>
  <c r="U3019" i="6"/>
  <c r="R3019" i="6"/>
  <c r="U2388" i="6"/>
  <c r="S2386" i="6"/>
  <c r="R2388" i="6"/>
  <c r="T2388" i="6"/>
  <c r="R3020" i="6"/>
  <c r="T2385" i="6"/>
  <c r="U2386" i="6"/>
  <c r="R2386" i="6"/>
  <c r="L2368" i="6"/>
  <c r="M2368" i="6" s="1"/>
  <c r="O2368" i="6" s="1"/>
  <c r="Q2368" i="6" s="1"/>
  <c r="L2360" i="6"/>
  <c r="M2360" i="6" s="1"/>
  <c r="O2360" i="6" s="1"/>
  <c r="Q2360" i="6" s="1"/>
  <c r="L2358" i="6"/>
  <c r="M2358" i="6" s="1"/>
  <c r="O2358" i="6" s="1"/>
  <c r="Q2358" i="6" s="1"/>
  <c r="L2359" i="6"/>
  <c r="M2359" i="6" s="1"/>
  <c r="O2359" i="6" s="1"/>
  <c r="Q2359" i="6" s="1"/>
  <c r="T2389" i="6"/>
  <c r="R2389" i="6"/>
  <c r="S2389" i="6"/>
  <c r="U2389" i="6"/>
  <c r="U3021" i="6"/>
  <c r="R3021" i="6"/>
  <c r="S3021" i="6"/>
  <c r="T3021" i="6"/>
  <c r="U2378" i="6"/>
  <c r="S2378" i="6"/>
  <c r="R2378" i="6"/>
  <c r="T2378" i="6"/>
  <c r="S2382" i="6"/>
  <c r="U2382" i="6"/>
  <c r="T2382" i="6"/>
  <c r="R2387" i="6"/>
  <c r="U2387" i="6"/>
  <c r="S2387" i="6"/>
  <c r="T2387" i="6"/>
  <c r="B7" i="7"/>
  <c r="L16" i="6" s="1"/>
  <c r="B74" i="7"/>
  <c r="B44" i="7"/>
  <c r="L9" i="6" s="1"/>
  <c r="B46" i="7"/>
  <c r="B88" i="7"/>
  <c r="B35" i="7"/>
  <c r="L385" i="6" s="1"/>
  <c r="B94" i="7"/>
  <c r="B60" i="7"/>
  <c r="L1226" i="6" s="1"/>
  <c r="B97" i="7"/>
  <c r="B73" i="7"/>
  <c r="L2891" i="6" s="1"/>
  <c r="M2891" i="6" s="1"/>
  <c r="O2891" i="6" s="1"/>
  <c r="Q2891" i="6" s="1"/>
  <c r="B56" i="7"/>
  <c r="B72" i="7"/>
  <c r="B17" i="7"/>
  <c r="L2" i="6" s="1"/>
  <c r="B27" i="7"/>
  <c r="L18" i="6" s="1"/>
  <c r="B107" i="7"/>
  <c r="L8" i="6" s="1"/>
  <c r="B3" i="7"/>
  <c r="L4" i="6" s="1"/>
  <c r="B15" i="7"/>
  <c r="B78" i="7"/>
  <c r="L235" i="6" s="1"/>
  <c r="B26" i="7"/>
  <c r="L214" i="6" s="1"/>
  <c r="B49" i="7"/>
  <c r="L255" i="6" s="1"/>
  <c r="B69" i="7"/>
  <c r="B39" i="7"/>
  <c r="B36" i="7"/>
  <c r="L554" i="6" s="1"/>
  <c r="B98" i="7"/>
  <c r="B71" i="7"/>
  <c r="L2642" i="6" s="1"/>
  <c r="B103" i="7"/>
  <c r="L1795" i="6" s="1"/>
  <c r="B50" i="7"/>
  <c r="B64" i="7"/>
  <c r="B55" i="7"/>
  <c r="L96" i="6" s="1"/>
  <c r="B65" i="7"/>
  <c r="B53" i="7"/>
  <c r="B68" i="7"/>
  <c r="L2701" i="6" s="1"/>
  <c r="B45" i="7"/>
  <c r="L1335" i="6" s="1"/>
  <c r="B47" i="7"/>
  <c r="L240" i="6" s="1"/>
  <c r="B102" i="7"/>
  <c r="B32" i="7"/>
  <c r="B105" i="7"/>
  <c r="L3075" i="6" s="1"/>
  <c r="M3075" i="6" s="1"/>
  <c r="O3075" i="6" s="1"/>
  <c r="Q3075" i="6" s="1"/>
  <c r="B90" i="7"/>
  <c r="L1345" i="6" s="1"/>
  <c r="B70" i="7"/>
  <c r="B30" i="7"/>
  <c r="B81" i="7"/>
  <c r="L237" i="6" s="1"/>
  <c r="B20" i="7"/>
  <c r="B62" i="7"/>
  <c r="B92" i="7"/>
  <c r="L2175" i="6" s="1"/>
  <c r="B86" i="7"/>
  <c r="B2" i="7"/>
  <c r="B77" i="7"/>
  <c r="L491" i="6" s="1"/>
  <c r="B57" i="7"/>
  <c r="L1626" i="6" s="1"/>
  <c r="B6" i="7"/>
  <c r="B11" i="7"/>
  <c r="L186" i="6" s="1"/>
  <c r="B87" i="7"/>
  <c r="L928" i="6" s="1"/>
  <c r="B75" i="7"/>
  <c r="B67" i="7"/>
  <c r="L1411" i="6" s="1"/>
  <c r="B33" i="7"/>
  <c r="B84" i="7"/>
  <c r="B61" i="7"/>
  <c r="B23" i="7"/>
  <c r="B37" i="7"/>
  <c r="B54" i="7"/>
  <c r="L1266" i="6" s="1"/>
  <c r="B8" i="7"/>
  <c r="B91" i="7"/>
  <c r="L2260" i="6" s="1"/>
  <c r="B100" i="7"/>
  <c r="B79" i="7"/>
  <c r="B22" i="7"/>
  <c r="B34" i="7"/>
  <c r="L1959" i="6" s="1"/>
  <c r="B25" i="7"/>
  <c r="L824" i="6" s="1"/>
  <c r="B9" i="7"/>
  <c r="L129" i="6" s="1"/>
  <c r="B85" i="7"/>
  <c r="B21" i="7"/>
  <c r="L661" i="6" s="1"/>
  <c r="B80" i="7"/>
  <c r="B29" i="7"/>
  <c r="L132" i="6" s="1"/>
  <c r="B31" i="7"/>
  <c r="B95" i="7"/>
  <c r="L14" i="6" s="1"/>
  <c r="B63" i="7"/>
  <c r="B28" i="7"/>
  <c r="L267" i="6" s="1"/>
  <c r="B4" i="7"/>
  <c r="L918" i="6" s="1"/>
  <c r="B5" i="7"/>
  <c r="L3190" i="6" s="1"/>
  <c r="M3190" i="6" s="1"/>
  <c r="B52" i="7"/>
  <c r="B16" i="7"/>
  <c r="L1530" i="6" s="1"/>
  <c r="B89" i="7"/>
  <c r="L189" i="6" s="1"/>
  <c r="B38" i="7"/>
  <c r="L1982" i="6" s="1"/>
  <c r="B82" i="7"/>
  <c r="B83" i="7"/>
  <c r="B10" i="7"/>
  <c r="L1722" i="6" s="1"/>
  <c r="B42" i="7"/>
  <c r="B43" i="7"/>
  <c r="L785" i="6" s="1"/>
  <c r="B59" i="7"/>
  <c r="B19" i="7"/>
  <c r="L965" i="6" s="1"/>
  <c r="B24" i="7"/>
  <c r="L926" i="6" s="1"/>
  <c r="B40" i="7"/>
  <c r="L2684" i="6" s="1"/>
  <c r="B51" i="7"/>
  <c r="L1504" i="6" s="1"/>
  <c r="B13" i="7"/>
  <c r="L2632" i="6" s="1"/>
  <c r="B14" i="7"/>
  <c r="L1604" i="6" s="1"/>
  <c r="D614" i="10"/>
  <c r="D174" i="10"/>
  <c r="D98" i="10"/>
  <c r="D213" i="10"/>
  <c r="D467" i="10"/>
  <c r="D60" i="10"/>
  <c r="D1040" i="10"/>
  <c r="D151" i="10"/>
  <c r="D1025" i="10"/>
  <c r="D494" i="10"/>
  <c r="D745" i="10"/>
  <c r="D601" i="10"/>
  <c r="D592" i="10"/>
  <c r="D505" i="10"/>
  <c r="D349" i="10"/>
  <c r="D1017" i="10"/>
  <c r="D146" i="10"/>
  <c r="D899" i="10"/>
  <c r="D754" i="10"/>
  <c r="D258" i="10"/>
  <c r="D307" i="10"/>
  <c r="D1081" i="10"/>
  <c r="D475" i="10"/>
  <c r="D419" i="10"/>
  <c r="D773" i="10"/>
  <c r="D787" i="10"/>
  <c r="D72" i="10"/>
  <c r="D511" i="10"/>
  <c r="D271" i="10"/>
  <c r="D128" i="10"/>
  <c r="D951" i="10"/>
  <c r="D354" i="10"/>
  <c r="D1047" i="10"/>
  <c r="D207" i="10"/>
  <c r="D975" i="10"/>
  <c r="D950" i="10"/>
  <c r="D979" i="10"/>
  <c r="D833" i="10"/>
  <c r="D841" i="10"/>
  <c r="D995" i="10"/>
  <c r="D548" i="10"/>
  <c r="D254" i="10"/>
  <c r="D474" i="10"/>
  <c r="D864" i="10"/>
  <c r="D789" i="10"/>
  <c r="D821" i="10"/>
  <c r="D111" i="10"/>
  <c r="D442" i="10"/>
  <c r="D590" i="10"/>
  <c r="D359" i="10"/>
  <c r="D648" i="10"/>
  <c r="D564" i="10"/>
  <c r="D368" i="10"/>
  <c r="D490" i="10"/>
  <c r="D662" i="10"/>
  <c r="D132" i="10"/>
  <c r="D209" i="10"/>
  <c r="D870" i="10"/>
  <c r="D602" i="10"/>
  <c r="D448" i="10"/>
  <c r="D819" i="10"/>
  <c r="D630" i="10"/>
  <c r="D34" i="10"/>
  <c r="D569" i="10"/>
  <c r="D850" i="10"/>
  <c r="D138" i="10"/>
  <c r="D799" i="10"/>
  <c r="D800" i="10"/>
  <c r="D865" i="10"/>
  <c r="D89" i="10"/>
  <c r="D320" i="10"/>
  <c r="D443" i="10"/>
  <c r="D567" i="10"/>
  <c r="D91" i="10"/>
  <c r="D84" i="10"/>
  <c r="D679" i="10"/>
  <c r="D377" i="10"/>
  <c r="D593" i="10"/>
  <c r="D610" i="10"/>
  <c r="D35" i="10"/>
  <c r="D1039" i="10"/>
  <c r="D734" i="10"/>
  <c r="D133" i="10"/>
  <c r="D617" i="10"/>
  <c r="D139" i="10"/>
  <c r="D68" i="10"/>
  <c r="D772" i="10"/>
  <c r="D1009" i="10"/>
  <c r="D390" i="10"/>
  <c r="D394" i="10"/>
  <c r="D810" i="10"/>
  <c r="D1084" i="10"/>
  <c r="D265" i="10"/>
  <c r="D748" i="10"/>
  <c r="D755" i="10"/>
  <c r="D228" i="10"/>
  <c r="D493" i="10"/>
  <c r="D95" i="10"/>
  <c r="D575" i="10"/>
  <c r="D334" i="10"/>
  <c r="D576" i="10"/>
  <c r="D1051" i="10"/>
  <c r="D506" i="10"/>
  <c r="D723" i="10"/>
  <c r="D399" i="10"/>
  <c r="D438" i="10"/>
  <c r="D343" i="10"/>
  <c r="D381" i="10"/>
  <c r="D232" i="10"/>
  <c r="D314" i="10"/>
  <c r="D628" i="10"/>
  <c r="D924" i="10"/>
  <c r="D990" i="10"/>
  <c r="D1023" i="10"/>
  <c r="D499" i="10"/>
  <c r="D671" i="10"/>
  <c r="D308" i="10"/>
  <c r="D851" i="10"/>
  <c r="D1038" i="10"/>
  <c r="D826" i="10"/>
  <c r="D968" i="10"/>
  <c r="D135" i="10"/>
  <c r="D236" i="10"/>
  <c r="D597" i="10"/>
  <c r="D400" i="10"/>
  <c r="D190" i="10"/>
  <c r="D780" i="10"/>
  <c r="D891" i="10"/>
  <c r="D1021" i="10"/>
  <c r="D1054" i="10"/>
  <c r="D839" i="10"/>
  <c r="D496" i="10"/>
  <c r="D668" i="10"/>
  <c r="D699" i="10"/>
  <c r="D708" i="10"/>
  <c r="D42" i="10"/>
  <c r="D920" i="10"/>
  <c r="D25" i="10"/>
  <c r="D406" i="10"/>
  <c r="D517" i="10"/>
  <c r="D325" i="10"/>
  <c r="D543" i="10"/>
  <c r="D328" i="10"/>
  <c r="D83" i="10"/>
  <c r="D233" i="10"/>
  <c r="D715" i="10"/>
  <c r="D619" i="10"/>
  <c r="D1100" i="10"/>
  <c r="D825" i="10"/>
  <c r="D556" i="10"/>
  <c r="D993" i="10"/>
  <c r="D811" i="10"/>
  <c r="D873" i="10"/>
  <c r="D770" i="10"/>
  <c r="D862" i="10"/>
  <c r="D828" i="10"/>
  <c r="D466" i="10"/>
  <c r="D894" i="10"/>
  <c r="D691" i="10"/>
  <c r="D885" i="10"/>
  <c r="D1087" i="10"/>
  <c r="D986" i="10"/>
  <c r="D510" i="10"/>
  <c r="D495" i="10"/>
  <c r="D324" i="10"/>
  <c r="D120" i="10"/>
  <c r="D624" i="10"/>
  <c r="D690" i="10"/>
  <c r="D351" i="10"/>
  <c r="D292" i="10"/>
  <c r="D596" i="10"/>
  <c r="D608" i="10"/>
  <c r="D375" i="10"/>
  <c r="D491" i="10"/>
  <c r="D365" i="10"/>
  <c r="D255" i="10"/>
  <c r="D1016" i="10"/>
  <c r="D743" i="10"/>
  <c r="D450" i="10"/>
  <c r="D1012" i="10"/>
  <c r="D1046" i="10"/>
  <c r="D272" i="10"/>
  <c r="D837" i="10"/>
  <c r="D278" i="10"/>
  <c r="D266" i="10"/>
  <c r="D455" i="10"/>
  <c r="D1090" i="10"/>
  <c r="D840" i="10"/>
  <c r="D1085" i="10"/>
  <c r="D90" i="10"/>
  <c r="D100" i="10"/>
  <c r="D187" i="10"/>
  <c r="D248" i="10"/>
  <c r="D201" i="10"/>
  <c r="D622" i="10"/>
  <c r="D363" i="10"/>
  <c r="D446" i="10"/>
  <c r="D101" i="10"/>
  <c r="D61" i="10"/>
  <c r="D1034" i="10"/>
  <c r="D1024" i="10"/>
  <c r="D533" i="10"/>
  <c r="D1064" i="10"/>
  <c r="D794" i="10"/>
  <c r="D1080" i="10"/>
  <c r="D834" i="10"/>
  <c r="D831" i="10"/>
  <c r="D415" i="10"/>
  <c r="D297" i="10"/>
  <c r="D534" i="10"/>
  <c r="D726" i="10"/>
  <c r="D229" i="10"/>
  <c r="D1032" i="10"/>
  <c r="D874" i="10"/>
  <c r="D1006" i="10"/>
  <c r="D520" i="10"/>
  <c r="D1043" i="10"/>
  <c r="D385" i="10"/>
  <c r="D685" i="10"/>
  <c r="D125" i="10"/>
  <c r="D683" i="10"/>
  <c r="D480" i="10"/>
  <c r="D276" i="10"/>
  <c r="D245" i="10"/>
  <c r="D469" i="10"/>
  <c r="D277" i="10"/>
  <c r="D225" i="10"/>
  <c r="D842" i="10"/>
  <c r="D560" i="10"/>
  <c r="D340" i="10"/>
  <c r="D44" i="10"/>
  <c r="D264" i="10"/>
  <c r="D587" i="10"/>
  <c r="D546" i="10"/>
  <c r="D936" i="10"/>
  <c r="D884" i="10"/>
  <c r="D771" i="10"/>
  <c r="D999" i="10"/>
  <c r="D698" i="10"/>
  <c r="D845" i="10"/>
  <c r="D904" i="10"/>
  <c r="D779" i="10"/>
  <c r="D273" i="10"/>
  <c r="D492" i="10"/>
  <c r="D652" i="10"/>
  <c r="D217" i="10"/>
  <c r="D697" i="10"/>
  <c r="D200" i="10"/>
  <c r="D379" i="10"/>
  <c r="D360" i="10"/>
  <c r="D361" i="10"/>
  <c r="D451" i="10"/>
  <c r="D746" i="10"/>
  <c r="D1093" i="10"/>
  <c r="D423" i="10"/>
  <c r="D524" i="10"/>
  <c r="D932" i="10"/>
  <c r="D284" i="10"/>
  <c r="D87" i="10"/>
  <c r="D432" i="10"/>
  <c r="D634" i="10"/>
  <c r="D27" i="10"/>
  <c r="D1060" i="10"/>
  <c r="D1020" i="10"/>
  <c r="D30" i="10"/>
  <c r="D445" i="10"/>
  <c r="D165" i="10"/>
  <c r="D408" i="10"/>
  <c r="D1045" i="10"/>
  <c r="D553" i="10"/>
  <c r="D900" i="10"/>
  <c r="D464" i="10"/>
  <c r="D488" i="10"/>
  <c r="D357" i="10"/>
  <c r="D598" i="10"/>
  <c r="D712" i="10"/>
  <c r="D694" i="10"/>
  <c r="D356" i="10"/>
  <c r="D323" i="10"/>
  <c r="D253" i="10"/>
  <c r="D631" i="10"/>
  <c r="D604" i="10"/>
  <c r="D570" i="10"/>
  <c r="D513" i="10"/>
  <c r="D171" i="10"/>
  <c r="D742" i="10"/>
  <c r="D184" i="10"/>
  <c r="D341" i="10"/>
  <c r="D352" i="10"/>
  <c r="D197" i="10"/>
  <c r="D1056" i="10"/>
  <c r="D1092" i="10"/>
  <c r="D1106" i="10"/>
  <c r="D727" i="10"/>
  <c r="D561" i="10"/>
  <c r="D134" i="10"/>
  <c r="D75" i="10"/>
  <c r="D270" i="10"/>
  <c r="D435" i="10"/>
  <c r="D669" i="10"/>
  <c r="D115" i="10"/>
  <c r="D486" i="10"/>
  <c r="D902" i="10"/>
  <c r="D74" i="10"/>
  <c r="D167" i="10"/>
  <c r="D795" i="10"/>
  <c r="D969" i="10"/>
  <c r="D860" i="10"/>
  <c r="D1002" i="10"/>
  <c r="D805" i="10"/>
  <c r="D965" i="10"/>
  <c r="D1057" i="10"/>
  <c r="D923" i="10"/>
  <c r="D876" i="10"/>
  <c r="D1082" i="10"/>
  <c r="D1042" i="10"/>
  <c r="D504" i="10"/>
  <c r="D541" i="10"/>
  <c r="D425" i="10"/>
  <c r="D373" i="10"/>
  <c r="D235" i="10"/>
  <c r="D966" i="10"/>
  <c r="D792" i="10"/>
  <c r="D316" i="10"/>
  <c r="D782" i="10"/>
  <c r="D909" i="10"/>
  <c r="D653" i="10"/>
  <c r="D203" i="10"/>
  <c r="D112" i="10"/>
  <c r="D283" i="10"/>
  <c r="D104" i="10"/>
  <c r="D1036" i="10"/>
  <c r="D749" i="10"/>
  <c r="D830" i="10"/>
  <c r="D117" i="10"/>
  <c r="D444" i="10"/>
  <c r="D704" i="10"/>
  <c r="D796" i="10"/>
  <c r="D391" i="10"/>
  <c r="D295" i="10"/>
  <c r="D113" i="10"/>
  <c r="D137" i="10"/>
  <c r="D136" i="10"/>
  <c r="D131" i="10"/>
  <c r="D615" i="10"/>
  <c r="D169" i="10"/>
  <c r="D612" i="10"/>
  <c r="D701" i="10"/>
  <c r="D223" i="10"/>
  <c r="D657" i="10"/>
  <c r="D512" i="10"/>
  <c r="D606" i="10"/>
  <c r="D611" i="10"/>
  <c r="D157" i="10"/>
  <c r="D348" i="10"/>
  <c r="D345" i="10"/>
  <c r="D173" i="10"/>
  <c r="D330" i="10"/>
  <c r="D261" i="10"/>
  <c r="D262" i="10"/>
  <c r="D175" i="10"/>
  <c r="D689" i="10"/>
  <c r="D189" i="10"/>
  <c r="D532" i="10"/>
  <c r="D523" i="10"/>
  <c r="D152" i="10"/>
  <c r="D482" i="10"/>
  <c r="D56" i="10"/>
  <c r="D407" i="10"/>
  <c r="D868" i="10"/>
  <c r="D804" i="10"/>
  <c r="D430" i="10"/>
  <c r="D578" i="10"/>
  <c r="D468" i="10"/>
  <c r="D476" i="10"/>
  <c r="D1018" i="10"/>
  <c r="D858" i="10"/>
  <c r="D896" i="10"/>
  <c r="D1049" i="10"/>
  <c r="D1079" i="10"/>
  <c r="D1073" i="10"/>
  <c r="D1088" i="10"/>
  <c r="D439" i="10"/>
  <c r="D568" i="10"/>
  <c r="D372" i="10"/>
  <c r="D437" i="10"/>
  <c r="D216" i="10"/>
  <c r="D637" i="10"/>
  <c r="D813" i="10"/>
  <c r="D82" i="10"/>
  <c r="D1001" i="10"/>
  <c r="D54" i="10"/>
  <c r="D88" i="10"/>
  <c r="D905" i="10"/>
  <c r="D767" i="10"/>
  <c r="D928" i="10"/>
  <c r="D886" i="10"/>
  <c r="D846" i="10"/>
  <c r="D976" i="10"/>
  <c r="D456" i="10"/>
  <c r="D192" i="10"/>
  <c r="D984" i="10"/>
  <c r="D1099" i="10"/>
  <c r="D996" i="10"/>
  <c r="D1026" i="10"/>
  <c r="D252" i="10"/>
  <c r="D384" i="10"/>
  <c r="D562" i="10"/>
  <c r="D646" i="10"/>
  <c r="D129" i="10"/>
  <c r="D765" i="10"/>
  <c r="D1062" i="10"/>
  <c r="D321" i="10"/>
  <c r="D781" i="10"/>
  <c r="D768" i="10"/>
  <c r="D817" i="10"/>
  <c r="D383" i="10"/>
  <c r="D1053" i="10"/>
  <c r="D251" i="10"/>
  <c r="D301" i="10"/>
  <c r="D52" i="10"/>
  <c r="D1089" i="10"/>
  <c r="D750" i="10"/>
  <c r="D336" i="10"/>
  <c r="D706" i="10"/>
  <c r="D410" i="10"/>
  <c r="D641" i="10"/>
  <c r="D412" i="10"/>
  <c r="D366" i="10"/>
  <c r="D600" i="10"/>
  <c r="D315" i="10"/>
  <c r="D333" i="10"/>
  <c r="D347" i="10"/>
  <c r="D339" i="10"/>
  <c r="D538" i="10"/>
  <c r="D735" i="10"/>
  <c r="D99" i="10"/>
  <c r="D353" i="10"/>
  <c r="D957" i="10"/>
  <c r="D240" i="10"/>
  <c r="D483" i="10"/>
  <c r="D588" i="10"/>
  <c r="D1059" i="10"/>
  <c r="D797" i="10"/>
  <c r="D603" i="10"/>
  <c r="D172" i="10"/>
  <c r="D1103" i="10"/>
  <c r="D186" i="10"/>
  <c r="D623" i="10"/>
  <c r="D148" i="10"/>
  <c r="D92" i="10"/>
  <c r="D420" i="10"/>
  <c r="D958" i="10"/>
  <c r="D774" i="10"/>
  <c r="D871" i="10"/>
  <c r="D933" i="10"/>
  <c r="D441" i="10"/>
  <c r="D579" i="10"/>
  <c r="D78" i="10"/>
  <c r="D531" i="10"/>
  <c r="D142" i="10"/>
  <c r="D514" i="10"/>
  <c r="D785" i="10"/>
  <c r="D658" i="10"/>
  <c r="D46" i="10"/>
  <c r="D621" i="10"/>
  <c r="D760" i="10"/>
  <c r="D470" i="10"/>
  <c r="D584" i="10"/>
  <c r="D1104" i="10"/>
  <c r="D183" i="10"/>
  <c r="D378" i="10"/>
  <c r="D185" i="10"/>
  <c r="D164" i="10"/>
  <c r="D153" i="10"/>
  <c r="D355" i="10"/>
  <c r="D195" i="10"/>
  <c r="D515" i="10"/>
  <c r="D639" i="10"/>
  <c r="D268" i="10"/>
  <c r="D793" i="10"/>
  <c r="D215" i="10"/>
  <c r="D537" i="10"/>
  <c r="D66" i="10"/>
  <c r="D156" i="10"/>
  <c r="D147" i="10"/>
  <c r="D141" i="10"/>
  <c r="D644" i="10"/>
  <c r="D166" i="10"/>
  <c r="D820" i="10"/>
  <c r="D59" i="10"/>
  <c r="D51" i="10"/>
  <c r="D678" i="10"/>
  <c r="D477" i="10"/>
  <c r="D41" i="10"/>
  <c r="D998" i="10"/>
  <c r="D791" i="10"/>
  <c r="D883" i="10"/>
  <c r="D869" i="10"/>
  <c r="D214" i="10"/>
  <c r="D79" i="10"/>
  <c r="D680" i="10"/>
  <c r="D199" i="10"/>
  <c r="D275" i="10"/>
  <c r="D71" i="10"/>
  <c r="D86" i="10"/>
  <c r="D930" i="10"/>
  <c r="D1075" i="10"/>
  <c r="D812" i="10"/>
  <c r="D239" i="10"/>
  <c r="D58" i="10"/>
  <c r="D1035" i="10"/>
  <c r="D55" i="10"/>
  <c r="D508" i="10"/>
  <c r="D591" i="10"/>
  <c r="D1031" i="10"/>
  <c r="D878" i="10"/>
  <c r="D790" i="10"/>
  <c r="D317" i="10"/>
  <c r="D162" i="10"/>
  <c r="D481" i="10"/>
  <c r="D645" i="10"/>
  <c r="N9" i="6"/>
  <c r="N259" i="6"/>
  <c r="N2261" i="6"/>
  <c r="N2688" i="6"/>
  <c r="N569" i="6"/>
  <c r="N16" i="6"/>
  <c r="N1611" i="6"/>
  <c r="N571" i="6"/>
  <c r="N616" i="6"/>
  <c r="N170" i="6"/>
  <c r="N2553" i="6"/>
  <c r="L10" i="6"/>
  <c r="L1359" i="6"/>
  <c r="L1394" i="6"/>
  <c r="L1409" i="6"/>
  <c r="L30" i="6"/>
  <c r="L15" i="6"/>
  <c r="L22" i="6"/>
  <c r="L21" i="6"/>
  <c r="L3" i="6"/>
  <c r="L26" i="6"/>
  <c r="L7" i="6"/>
  <c r="L17" i="6"/>
  <c r="L1402" i="6"/>
  <c r="L2502" i="6"/>
  <c r="L1799" i="6"/>
  <c r="L1800" i="6"/>
  <c r="L23" i="6"/>
  <c r="L756" i="6"/>
  <c r="L1032" i="6"/>
  <c r="L1339" i="6"/>
  <c r="L2483" i="6"/>
  <c r="L2503" i="6"/>
  <c r="L27" i="6"/>
  <c r="L1393" i="6"/>
  <c r="L1388" i="6"/>
  <c r="L1650" i="6"/>
  <c r="L2488" i="6"/>
  <c r="L2480" i="6"/>
  <c r="L2494" i="6"/>
  <c r="L1584" i="6"/>
  <c r="L881" i="6"/>
  <c r="L28" i="6"/>
  <c r="L1401" i="6"/>
  <c r="L1379" i="6"/>
  <c r="L1369" i="6"/>
  <c r="L1360" i="6"/>
  <c r="L179" i="6"/>
  <c r="L399" i="6"/>
  <c r="L780" i="6"/>
  <c r="L2499" i="6"/>
  <c r="L2505" i="6"/>
  <c r="L1815" i="6"/>
  <c r="L1788" i="6"/>
  <c r="L1810" i="6"/>
  <c r="L945" i="6"/>
  <c r="L29" i="6"/>
  <c r="O3190" i="6" l="1"/>
  <c r="Q3190" i="6" s="1"/>
  <c r="T2390" i="6"/>
  <c r="U2390" i="6"/>
  <c r="S3019" i="6"/>
  <c r="R2390" i="6"/>
  <c r="N2762" i="6"/>
  <c r="N2752" i="6"/>
  <c r="N2808" i="6"/>
  <c r="N2756" i="6"/>
  <c r="N3205" i="6"/>
  <c r="N3220" i="6"/>
  <c r="N3219" i="6"/>
  <c r="N3202" i="6"/>
  <c r="L2549" i="6"/>
  <c r="L139" i="6"/>
  <c r="L1552" i="6"/>
  <c r="L2528" i="6"/>
  <c r="L1030" i="6"/>
  <c r="L351" i="6"/>
  <c r="L1500" i="6"/>
  <c r="L1497" i="6"/>
  <c r="L155" i="6"/>
  <c r="L2133" i="6"/>
  <c r="L1524" i="6"/>
  <c r="L1784" i="6"/>
  <c r="L2058" i="6"/>
  <c r="L356" i="6"/>
  <c r="L1520" i="6"/>
  <c r="L802" i="6"/>
  <c r="L2550" i="6"/>
  <c r="L2067" i="6"/>
  <c r="L2081" i="6"/>
  <c r="L1543" i="6"/>
  <c r="L1648" i="6"/>
  <c r="L1545" i="6"/>
  <c r="L1563" i="6"/>
  <c r="L1029" i="6"/>
  <c r="L1602" i="6"/>
  <c r="L347" i="6"/>
  <c r="L2583" i="6"/>
  <c r="L2529" i="6"/>
  <c r="L1007" i="6"/>
  <c r="L1953" i="6"/>
  <c r="L2601" i="6"/>
  <c r="L2060" i="6"/>
  <c r="L1647" i="6"/>
  <c r="L100" i="6"/>
  <c r="L1528" i="6"/>
  <c r="L1574" i="6"/>
  <c r="L101" i="6"/>
  <c r="L1576" i="6"/>
  <c r="L2057" i="6"/>
  <c r="L711" i="6"/>
  <c r="L1183" i="6"/>
  <c r="L80" i="6"/>
  <c r="L2061" i="6"/>
  <c r="L1055" i="6"/>
  <c r="L1535" i="6"/>
  <c r="L48" i="6"/>
  <c r="L102" i="6"/>
  <c r="L146" i="6"/>
  <c r="L2515" i="6"/>
  <c r="L1594" i="6"/>
  <c r="L2049" i="6"/>
  <c r="L1518" i="6"/>
  <c r="L2590" i="6"/>
  <c r="L1568" i="6"/>
  <c r="L2047" i="6"/>
  <c r="L855" i="6"/>
  <c r="L76" i="6"/>
  <c r="L2527" i="6"/>
  <c r="L2565" i="6"/>
  <c r="L63" i="6"/>
  <c r="L865" i="6"/>
  <c r="L57" i="6"/>
  <c r="L2548" i="6"/>
  <c r="L2055" i="6"/>
  <c r="L2559" i="6"/>
  <c r="L2046" i="6"/>
  <c r="L134" i="6"/>
  <c r="L2512" i="6"/>
  <c r="L1625" i="6"/>
  <c r="L1389" i="6"/>
  <c r="L2176" i="6"/>
  <c r="L1965" i="6"/>
  <c r="L1396" i="6"/>
  <c r="L814" i="6"/>
  <c r="L1977" i="6"/>
  <c r="L1655" i="6"/>
  <c r="L2513" i="6"/>
  <c r="L662" i="6"/>
  <c r="L213" i="6"/>
  <c r="L2652" i="6"/>
  <c r="L1954" i="6"/>
  <c r="L2070" i="6"/>
  <c r="L2911" i="6"/>
  <c r="M2911" i="6" s="1"/>
  <c r="O2911" i="6" s="1"/>
  <c r="Q2911" i="6" s="1"/>
  <c r="S2911" i="6" s="1"/>
  <c r="L2892" i="6"/>
  <c r="M2892" i="6" s="1"/>
  <c r="O2892" i="6" s="1"/>
  <c r="Q2892" i="6" s="1"/>
  <c r="T2892" i="6" s="1"/>
  <c r="L285" i="6"/>
  <c r="L2554" i="6"/>
  <c r="L234" i="6"/>
  <c r="L1204" i="6"/>
  <c r="L738" i="6"/>
  <c r="L2699" i="6"/>
  <c r="L223" i="6"/>
  <c r="L3188" i="6"/>
  <c r="M3188" i="6" s="1"/>
  <c r="O3188" i="6" s="1"/>
  <c r="Q3188" i="6" s="1"/>
  <c r="R3188" i="6" s="1"/>
  <c r="L1630" i="6"/>
  <c r="L3189" i="6"/>
  <c r="M3189" i="6" s="1"/>
  <c r="O3189" i="6" s="1"/>
  <c r="Q3189" i="6" s="1"/>
  <c r="U3189" i="6" s="1"/>
  <c r="L663" i="6"/>
  <c r="L1135" i="6"/>
  <c r="L1337" i="6"/>
  <c r="L1365" i="6"/>
  <c r="L1151" i="6"/>
  <c r="L2682" i="6"/>
  <c r="L395" i="6"/>
  <c r="L2927" i="6"/>
  <c r="M2927" i="6" s="1"/>
  <c r="O2927" i="6" s="1"/>
  <c r="Q2927" i="6" s="1"/>
  <c r="T2927" i="6" s="1"/>
  <c r="L320" i="6"/>
  <c r="L2514" i="6"/>
  <c r="L2517" i="6"/>
  <c r="L1400" i="6"/>
  <c r="L1195" i="6"/>
  <c r="L425" i="6"/>
  <c r="L1242" i="6"/>
  <c r="L403" i="6"/>
  <c r="L2553" i="6"/>
  <c r="L2508" i="6"/>
  <c r="L2522" i="6"/>
  <c r="L2400" i="6"/>
  <c r="L3187" i="6"/>
  <c r="M3187" i="6" s="1"/>
  <c r="O3187" i="6" s="1"/>
  <c r="Q3187" i="6" s="1"/>
  <c r="U3187" i="6" s="1"/>
  <c r="L2536" i="6"/>
  <c r="L1241" i="6"/>
  <c r="L660" i="6"/>
  <c r="L1620" i="6"/>
  <c r="L268" i="6"/>
  <c r="L2006" i="6"/>
  <c r="L3159" i="6"/>
  <c r="M3159" i="6" s="1"/>
  <c r="O3159" i="6" s="1"/>
  <c r="Q3159" i="6" s="1"/>
  <c r="T3159" i="6" s="1"/>
  <c r="L1640" i="6"/>
  <c r="L99" i="6"/>
  <c r="L2256" i="6"/>
  <c r="L2013" i="6"/>
  <c r="L1689" i="6"/>
  <c r="L1981" i="6"/>
  <c r="L286" i="6"/>
  <c r="L3191" i="6"/>
  <c r="M3191" i="6" s="1"/>
  <c r="O3191" i="6" s="1"/>
  <c r="Q3191" i="6" s="1"/>
  <c r="S3191" i="6" s="1"/>
  <c r="L1809" i="6"/>
  <c r="L2519" i="6"/>
  <c r="L722" i="6"/>
  <c r="L1534" i="6"/>
  <c r="L1825" i="6"/>
  <c r="L1104" i="6"/>
  <c r="L2486" i="6"/>
  <c r="L1391" i="6"/>
  <c r="L1358" i="6"/>
  <c r="L3173" i="6"/>
  <c r="M3173" i="6" s="1"/>
  <c r="O3173" i="6" s="1"/>
  <c r="Q3173" i="6" s="1"/>
  <c r="S3173" i="6" s="1"/>
  <c r="L3185" i="6"/>
  <c r="M3185" i="6" s="1"/>
  <c r="O3185" i="6" s="1"/>
  <c r="Q3185" i="6" s="1"/>
  <c r="T3185" i="6" s="1"/>
  <c r="L2932" i="6"/>
  <c r="M2932" i="6" s="1"/>
  <c r="O2932" i="6" s="1"/>
  <c r="Q2932" i="6" s="1"/>
  <c r="R2932" i="6" s="1"/>
  <c r="L883" i="6"/>
  <c r="L212" i="6"/>
  <c r="L749" i="6"/>
  <c r="L1392" i="6"/>
  <c r="L2066" i="6"/>
  <c r="L2069" i="6"/>
  <c r="L792" i="6"/>
  <c r="L2074" i="6"/>
  <c r="L1801" i="6"/>
  <c r="L144" i="6"/>
  <c r="L3184" i="6"/>
  <c r="M3184" i="6" s="1"/>
  <c r="O3184" i="6" s="1"/>
  <c r="Q3184" i="6" s="1"/>
  <c r="S3184" i="6" s="1"/>
  <c r="L2928" i="6"/>
  <c r="M2928" i="6" s="1"/>
  <c r="O2928" i="6" s="1"/>
  <c r="Q2928" i="6" s="1"/>
  <c r="S2928" i="6" s="1"/>
  <c r="L2524" i="6"/>
  <c r="L177" i="6"/>
  <c r="L1366" i="6"/>
  <c r="L1399" i="6"/>
  <c r="L876" i="6"/>
  <c r="L2475" i="6"/>
  <c r="L2543" i="6"/>
  <c r="L2082" i="6"/>
  <c r="L2063" i="6"/>
  <c r="L1808" i="6"/>
  <c r="L2521" i="6"/>
  <c r="L236" i="6"/>
  <c r="L1371" i="6"/>
  <c r="L2692" i="6"/>
  <c r="L2294" i="6"/>
  <c r="L281" i="6"/>
  <c r="L3174" i="6"/>
  <c r="M3174" i="6" s="1"/>
  <c r="O3174" i="6" s="1"/>
  <c r="Q3174" i="6" s="1"/>
  <c r="R3174" i="6" s="1"/>
  <c r="L3193" i="6"/>
  <c r="M3193" i="6" s="1"/>
  <c r="O3193" i="6" s="1"/>
  <c r="Q3193" i="6" s="1"/>
  <c r="U3193" i="6" s="1"/>
  <c r="L2894" i="6"/>
  <c r="M2894" i="6" s="1"/>
  <c r="O2894" i="6" s="1"/>
  <c r="Q2894" i="6" s="1"/>
  <c r="S2894" i="6" s="1"/>
  <c r="L176" i="6"/>
  <c r="L1983" i="6"/>
  <c r="L2511" i="6"/>
  <c r="L1347" i="6"/>
  <c r="L806" i="6"/>
  <c r="L2490" i="6"/>
  <c r="L2575" i="6"/>
  <c r="L159" i="6"/>
  <c r="L1880" i="6"/>
  <c r="L2071" i="6"/>
  <c r="L2054" i="6"/>
  <c r="L2479" i="6"/>
  <c r="L2544" i="6"/>
  <c r="L2555" i="6"/>
  <c r="L2072" i="6"/>
  <c r="L1805" i="6"/>
  <c r="L2249" i="6"/>
  <c r="L230" i="6"/>
  <c r="L3168" i="6"/>
  <c r="M3168" i="6" s="1"/>
  <c r="O3168" i="6" s="1"/>
  <c r="Q3168" i="6" s="1"/>
  <c r="U3168" i="6" s="1"/>
  <c r="L3201" i="6"/>
  <c r="M3201" i="6" s="1"/>
  <c r="O3201" i="6" s="1"/>
  <c r="Q3201" i="6" s="1"/>
  <c r="T3201" i="6" s="1"/>
  <c r="L2917" i="6"/>
  <c r="M2917" i="6" s="1"/>
  <c r="O2917" i="6" s="1"/>
  <c r="Q2917" i="6" s="1"/>
  <c r="R2917" i="6" s="1"/>
  <c r="L936" i="6"/>
  <c r="L153" i="6"/>
  <c r="L1495" i="6"/>
  <c r="L1789" i="6"/>
  <c r="L1091" i="6"/>
  <c r="L1895" i="6"/>
  <c r="L216" i="6"/>
  <c r="L969" i="6"/>
  <c r="L1373" i="6"/>
  <c r="L1329" i="6"/>
  <c r="L2593" i="6"/>
  <c r="L2538" i="6"/>
  <c r="L2062" i="6"/>
  <c r="L2520" i="6"/>
  <c r="L2264" i="6"/>
  <c r="L471" i="6"/>
  <c r="L3183" i="6"/>
  <c r="M3183" i="6" s="1"/>
  <c r="O3183" i="6" s="1"/>
  <c r="Q3183" i="6" s="1"/>
  <c r="U3183" i="6" s="1"/>
  <c r="L3150" i="6"/>
  <c r="M3150" i="6" s="1"/>
  <c r="O3150" i="6" s="1"/>
  <c r="Q3150" i="6" s="1"/>
  <c r="T3150" i="6" s="1"/>
  <c r="L2913" i="6"/>
  <c r="M2913" i="6" s="1"/>
  <c r="O2913" i="6" s="1"/>
  <c r="Q2913" i="6" s="1"/>
  <c r="T2913" i="6" s="1"/>
  <c r="L2897" i="6"/>
  <c r="M2897" i="6" s="1"/>
  <c r="O2897" i="6" s="1"/>
  <c r="Q2897" i="6" s="1"/>
  <c r="U2897" i="6" s="1"/>
  <c r="L2011" i="6"/>
  <c r="L1786" i="6"/>
  <c r="L2614" i="6"/>
  <c r="L183" i="6"/>
  <c r="L1627" i="6"/>
  <c r="L181" i="6"/>
  <c r="L2541" i="6"/>
  <c r="L2084" i="6"/>
  <c r="L2065" i="6"/>
  <c r="L877" i="6"/>
  <c r="L904" i="6"/>
  <c r="L2586" i="6"/>
  <c r="L1356" i="6"/>
  <c r="L1519" i="6"/>
  <c r="L846" i="6"/>
  <c r="L2615" i="6"/>
  <c r="L2506" i="6"/>
  <c r="L2578" i="6"/>
  <c r="L2540" i="6"/>
  <c r="L1802" i="6"/>
  <c r="L1849" i="6"/>
  <c r="L184" i="6"/>
  <c r="L2542" i="6"/>
  <c r="L2075" i="6"/>
  <c r="L1826" i="6"/>
  <c r="L1797" i="6"/>
  <c r="L754" i="6"/>
  <c r="L1382" i="6"/>
  <c r="L1793" i="6"/>
  <c r="L3196" i="6"/>
  <c r="M3196" i="6" s="1"/>
  <c r="O3196" i="6" s="1"/>
  <c r="Q3196" i="6" s="1"/>
  <c r="S3196" i="6" s="1"/>
  <c r="L3192" i="6"/>
  <c r="M3192" i="6" s="1"/>
  <c r="O3192" i="6" s="1"/>
  <c r="Q3192" i="6" s="1"/>
  <c r="R3192" i="6" s="1"/>
  <c r="L3151" i="6"/>
  <c r="M3151" i="6" s="1"/>
  <c r="O3151" i="6" s="1"/>
  <c r="Q3151" i="6" s="1"/>
  <c r="U3151" i="6" s="1"/>
  <c r="L2895" i="6"/>
  <c r="M2895" i="6" s="1"/>
  <c r="O2895" i="6" s="1"/>
  <c r="Q2895" i="6" s="1"/>
  <c r="T2895" i="6" s="1"/>
  <c r="L2924" i="6"/>
  <c r="M2924" i="6" s="1"/>
  <c r="O2924" i="6" s="1"/>
  <c r="Q2924" i="6" s="1"/>
  <c r="S2924" i="6" s="1"/>
  <c r="L1364" i="6"/>
  <c r="L1824" i="6"/>
  <c r="L2487" i="6"/>
  <c r="L305" i="6"/>
  <c r="L1871" i="6"/>
  <c r="L1876" i="6"/>
  <c r="L1804" i="6"/>
  <c r="L3169" i="6"/>
  <c r="M3169" i="6" s="1"/>
  <c r="O3169" i="6" s="1"/>
  <c r="Q3169" i="6" s="1"/>
  <c r="R3169" i="6" s="1"/>
  <c r="L3160" i="6"/>
  <c r="M3160" i="6" s="1"/>
  <c r="O3160" i="6" s="1"/>
  <c r="Q3160" i="6" s="1"/>
  <c r="R3160" i="6" s="1"/>
  <c r="L2919" i="6"/>
  <c r="M2919" i="6" s="1"/>
  <c r="O2919" i="6" s="1"/>
  <c r="Q2919" i="6" s="1"/>
  <c r="T2919" i="6" s="1"/>
  <c r="L2893" i="6"/>
  <c r="M2893" i="6" s="1"/>
  <c r="O2893" i="6" s="1"/>
  <c r="Q2893" i="6" s="1"/>
  <c r="R2893" i="6" s="1"/>
  <c r="L725" i="6"/>
  <c r="L2556" i="6"/>
  <c r="L1344" i="6"/>
  <c r="L215" i="6"/>
  <c r="L1823" i="6"/>
  <c r="L1654" i="6"/>
  <c r="L185" i="6"/>
  <c r="L1355" i="6"/>
  <c r="L1375" i="6"/>
  <c r="L879" i="6"/>
  <c r="L1330" i="6"/>
  <c r="L307" i="6"/>
  <c r="L1879" i="6"/>
  <c r="L1334" i="6"/>
  <c r="L1065" i="6"/>
  <c r="L1372" i="6"/>
  <c r="L1792" i="6"/>
  <c r="L222" i="6"/>
  <c r="L1907" i="6"/>
  <c r="L3195" i="6"/>
  <c r="M3195" i="6" s="1"/>
  <c r="O3195" i="6" s="1"/>
  <c r="Q3195" i="6" s="1"/>
  <c r="S3195" i="6" s="1"/>
  <c r="L3200" i="6"/>
  <c r="M3200" i="6" s="1"/>
  <c r="O3200" i="6" s="1"/>
  <c r="Q3200" i="6" s="1"/>
  <c r="U3200" i="6" s="1"/>
  <c r="L2890" i="6"/>
  <c r="M2890" i="6" s="1"/>
  <c r="O2890" i="6" s="1"/>
  <c r="Q2890" i="6" s="1"/>
  <c r="S2890" i="6" s="1"/>
  <c r="L2896" i="6"/>
  <c r="M2896" i="6" s="1"/>
  <c r="O2896" i="6" s="1"/>
  <c r="Q2896" i="6" s="1"/>
  <c r="U2896" i="6" s="1"/>
  <c r="L927" i="6"/>
  <c r="L1821" i="6"/>
  <c r="L782" i="6"/>
  <c r="L1362" i="6"/>
  <c r="L856" i="6"/>
  <c r="L1787" i="6"/>
  <c r="L2484" i="6"/>
  <c r="L2545" i="6"/>
  <c r="L1899" i="6"/>
  <c r="L1336" i="6"/>
  <c r="L746" i="6"/>
  <c r="L2478" i="6"/>
  <c r="L1363" i="6"/>
  <c r="L1822" i="6"/>
  <c r="L2732" i="6"/>
  <c r="L250" i="6"/>
  <c r="L3172" i="6"/>
  <c r="M3172" i="6" s="1"/>
  <c r="O3172" i="6" s="1"/>
  <c r="Q3172" i="6" s="1"/>
  <c r="T3172" i="6" s="1"/>
  <c r="L3161" i="6"/>
  <c r="M3161" i="6" s="1"/>
  <c r="O3161" i="6" s="1"/>
  <c r="Q3161" i="6" s="1"/>
  <c r="T3161" i="6" s="1"/>
  <c r="L2918" i="6"/>
  <c r="M2918" i="6" s="1"/>
  <c r="O2918" i="6" s="1"/>
  <c r="Q2918" i="6" s="1"/>
  <c r="R2918" i="6" s="1"/>
  <c r="L2923" i="6"/>
  <c r="M2923" i="6" s="1"/>
  <c r="O2923" i="6" s="1"/>
  <c r="Q2923" i="6" s="1"/>
  <c r="R2923" i="6" s="1"/>
  <c r="L842" i="6"/>
  <c r="L750" i="6"/>
  <c r="L1488" i="6"/>
  <c r="L264" i="6"/>
  <c r="L781" i="6"/>
  <c r="L1537" i="6"/>
  <c r="L125" i="6"/>
  <c r="L282" i="6"/>
  <c r="L951" i="6"/>
  <c r="L797" i="6"/>
  <c r="L1361" i="6"/>
  <c r="L2518" i="6"/>
  <c r="L1541" i="6"/>
  <c r="L2482" i="6"/>
  <c r="L2531" i="6"/>
  <c r="L1926" i="6"/>
  <c r="L2016" i="6"/>
  <c r="L1368" i="6"/>
  <c r="L1386" i="6"/>
  <c r="L1971" i="6"/>
  <c r="L13" i="6"/>
  <c r="L2268" i="6"/>
  <c r="L1924" i="6"/>
  <c r="L821" i="6"/>
  <c r="L1600" i="6"/>
  <c r="L1925" i="6"/>
  <c r="L103" i="6"/>
  <c r="L105" i="6"/>
  <c r="L837" i="6"/>
  <c r="L850" i="6"/>
  <c r="L1775" i="6"/>
  <c r="L2558" i="6"/>
  <c r="L304" i="6"/>
  <c r="L1327" i="6"/>
  <c r="L978" i="6"/>
  <c r="L1343" i="6"/>
  <c r="L1653" i="6"/>
  <c r="L1129" i="6"/>
  <c r="L1387" i="6"/>
  <c r="L1384" i="6"/>
  <c r="L556" i="6"/>
  <c r="L874" i="6"/>
  <c r="L2605" i="6"/>
  <c r="L1526" i="6"/>
  <c r="L2497" i="6"/>
  <c r="L1966" i="6"/>
  <c r="L1332" i="6"/>
  <c r="L2562" i="6"/>
  <c r="L766" i="6"/>
  <c r="L2080" i="6"/>
  <c r="L2083" i="6"/>
  <c r="L1806" i="6"/>
  <c r="L2051" i="6"/>
  <c r="L2510" i="6"/>
  <c r="L1390" i="6"/>
  <c r="L812" i="6"/>
  <c r="L499" i="6"/>
  <c r="L1213" i="6"/>
  <c r="L638" i="6"/>
  <c r="L147" i="6"/>
  <c r="L486" i="6"/>
  <c r="L2008" i="6"/>
  <c r="L2269" i="6"/>
  <c r="L2261" i="6"/>
  <c r="L974" i="6"/>
  <c r="L827" i="6"/>
  <c r="L888" i="6"/>
  <c r="L959" i="6"/>
  <c r="L741" i="6"/>
  <c r="L1471" i="6"/>
  <c r="L1172" i="6"/>
  <c r="L1221" i="6"/>
  <c r="L2671" i="6"/>
  <c r="L867" i="6"/>
  <c r="L559" i="6"/>
  <c r="L1829" i="6"/>
  <c r="L1580" i="6"/>
  <c r="L1893" i="6"/>
  <c r="L116" i="6"/>
  <c r="L979" i="6"/>
  <c r="L1422" i="6"/>
  <c r="L1225" i="6"/>
  <c r="L1577" i="6"/>
  <c r="L211" i="6"/>
  <c r="L1889" i="6"/>
  <c r="L2209" i="6"/>
  <c r="L2214" i="6"/>
  <c r="L2186" i="6"/>
  <c r="L123" i="6"/>
  <c r="L2735" i="6"/>
  <c r="L1218" i="6"/>
  <c r="L1142" i="6"/>
  <c r="L2748" i="6"/>
  <c r="L1156" i="6"/>
  <c r="L366" i="6"/>
  <c r="L2185" i="6"/>
  <c r="L1498" i="6"/>
  <c r="L109" i="6"/>
  <c r="L2662" i="6"/>
  <c r="L2151" i="6"/>
  <c r="L1474" i="6"/>
  <c r="L989" i="6"/>
  <c r="L999" i="6"/>
  <c r="L996" i="6"/>
  <c r="L931" i="6"/>
  <c r="L1652" i="6"/>
  <c r="L1614" i="6"/>
  <c r="L2203" i="6"/>
  <c r="L2197" i="6"/>
  <c r="L2166" i="6"/>
  <c r="L2010" i="6"/>
  <c r="L270" i="6"/>
  <c r="L130" i="6"/>
  <c r="L336" i="6"/>
  <c r="L838" i="6"/>
  <c r="L148" i="6"/>
  <c r="L2012" i="6"/>
  <c r="L2146" i="6"/>
  <c r="L117" i="6"/>
  <c r="L2644" i="6"/>
  <c r="L820" i="6"/>
  <c r="L854" i="6"/>
  <c r="L1017" i="6"/>
  <c r="L2112" i="6"/>
  <c r="L272" i="6"/>
  <c r="L323" i="6"/>
  <c r="L293" i="6"/>
  <c r="L260" i="6"/>
  <c r="L319" i="6"/>
  <c r="L993" i="6"/>
  <c r="L1003" i="6"/>
  <c r="L953" i="6"/>
  <c r="L963" i="6"/>
  <c r="L2001" i="6"/>
  <c r="L318" i="6"/>
  <c r="L886" i="6"/>
  <c r="L82" i="6"/>
  <c r="L786" i="6"/>
  <c r="L1101" i="6"/>
  <c r="L733" i="6"/>
  <c r="L840" i="6"/>
  <c r="L751" i="6"/>
  <c r="L788" i="6"/>
  <c r="L845" i="6"/>
  <c r="L804" i="6"/>
  <c r="L1125" i="6"/>
  <c r="L771" i="6"/>
  <c r="L765" i="6"/>
  <c r="L2623" i="6"/>
  <c r="L1016" i="6"/>
  <c r="L124" i="6"/>
  <c r="L2602" i="6"/>
  <c r="L2604" i="6"/>
  <c r="L154" i="6"/>
  <c r="L1457" i="6"/>
  <c r="L1054" i="6"/>
  <c r="L1962" i="6"/>
  <c r="L180" i="6"/>
  <c r="L104" i="6"/>
  <c r="L98" i="6"/>
  <c r="L187" i="6"/>
  <c r="L1349" i="6"/>
  <c r="L1383" i="6"/>
  <c r="L1381" i="6"/>
  <c r="L2547" i="6"/>
  <c r="L2481" i="6"/>
  <c r="L2532" i="6"/>
  <c r="L2563" i="6"/>
  <c r="L1385" i="6"/>
  <c r="L1378" i="6"/>
  <c r="L1395" i="6"/>
  <c r="L1367" i="6"/>
  <c r="L1523" i="6"/>
  <c r="L2533" i="6"/>
  <c r="L1376" i="6"/>
  <c r="L1340" i="6"/>
  <c r="L2477" i="6"/>
  <c r="L2474" i="6"/>
  <c r="L2530" i="6"/>
  <c r="L2476" i="6"/>
  <c r="L1342" i="6"/>
  <c r="L1380" i="6"/>
  <c r="L2491" i="6"/>
  <c r="L2190" i="6"/>
  <c r="L1128" i="6"/>
  <c r="L2208" i="6"/>
  <c r="L120" i="6"/>
  <c r="L1161" i="6"/>
  <c r="L1164" i="6"/>
  <c r="L1610" i="6"/>
  <c r="L273" i="6"/>
  <c r="L1608" i="6"/>
  <c r="L2733" i="6"/>
  <c r="L2003" i="6"/>
  <c r="L1431" i="6"/>
  <c r="L193" i="6"/>
  <c r="L373" i="6"/>
  <c r="L378" i="6"/>
  <c r="L343" i="6"/>
  <c r="L349" i="6"/>
  <c r="L370" i="6"/>
  <c r="L819" i="6"/>
  <c r="L1669" i="6"/>
  <c r="L1663" i="6"/>
  <c r="L2144" i="6"/>
  <c r="L1656" i="6"/>
  <c r="L1149" i="6"/>
  <c r="L919" i="6"/>
  <c r="L1867" i="6"/>
  <c r="L1970" i="6"/>
  <c r="L1873" i="6"/>
  <c r="L1973" i="6"/>
  <c r="L1975" i="6"/>
  <c r="L1902" i="6"/>
  <c r="L1835" i="6"/>
  <c r="L1227" i="6"/>
  <c r="L156" i="6"/>
  <c r="L333" i="6"/>
  <c r="L1492" i="6"/>
  <c r="L150" i="6"/>
  <c r="L308" i="6"/>
  <c r="L376" i="6"/>
  <c r="L1002" i="6"/>
  <c r="L1847" i="6"/>
  <c r="L364" i="6"/>
  <c r="L2221" i="6"/>
  <c r="L1228" i="6"/>
  <c r="L111" i="6"/>
  <c r="L981" i="6"/>
  <c r="L2688" i="6"/>
  <c r="L988" i="6"/>
  <c r="L2005" i="6"/>
  <c r="L191" i="6"/>
  <c r="L359" i="6"/>
  <c r="L555" i="6"/>
  <c r="L294" i="6"/>
  <c r="L1877" i="6"/>
  <c r="L1510" i="6"/>
  <c r="L1357" i="6"/>
  <c r="L634" i="6"/>
  <c r="L2120" i="6"/>
  <c r="L2607" i="6"/>
  <c r="L853" i="6"/>
  <c r="L844" i="6"/>
  <c r="L1047" i="6"/>
  <c r="L2587" i="6"/>
  <c r="L832" i="6"/>
  <c r="L1607" i="6"/>
  <c r="L912" i="6"/>
  <c r="L923" i="6"/>
  <c r="L925" i="6"/>
  <c r="L910" i="6"/>
  <c r="L942" i="6"/>
  <c r="L1832" i="6"/>
  <c r="L141" i="6"/>
  <c r="L1138" i="6"/>
  <c r="L321" i="6"/>
  <c r="L163" i="6"/>
  <c r="L2145" i="6"/>
  <c r="L2570" i="6"/>
  <c r="L1126" i="6"/>
  <c r="L1162" i="6"/>
  <c r="L848" i="6"/>
  <c r="L1501" i="6"/>
  <c r="L1830" i="6"/>
  <c r="L162" i="6"/>
  <c r="L1095" i="6"/>
  <c r="L1866" i="6"/>
  <c r="L1967" i="6"/>
  <c r="L760" i="6"/>
  <c r="L957" i="6"/>
  <c r="L1897" i="6"/>
  <c r="L713" i="6"/>
  <c r="L1452" i="6"/>
  <c r="L2564" i="6"/>
  <c r="L1649" i="6"/>
  <c r="L2064" i="6"/>
  <c r="L1803" i="6"/>
  <c r="L2076" i="6"/>
  <c r="L2050" i="6"/>
  <c r="L1794" i="6"/>
  <c r="L1642" i="6"/>
  <c r="L476" i="6"/>
  <c r="L1790" i="6"/>
  <c r="L1629" i="6"/>
  <c r="L1791" i="6"/>
  <c r="L2045" i="6"/>
  <c r="L74" i="6"/>
  <c r="L2526" i="6"/>
  <c r="L2079" i="6"/>
  <c r="L1807" i="6"/>
  <c r="L1564" i="6"/>
  <c r="L1567" i="6"/>
  <c r="L1798" i="6"/>
  <c r="L2504" i="6"/>
  <c r="L1963" i="6"/>
  <c r="L1816" i="6"/>
  <c r="L2500" i="6"/>
  <c r="L494" i="6"/>
  <c r="L2566" i="6"/>
  <c r="L2053" i="6"/>
  <c r="L31" i="6"/>
  <c r="L2561" i="6"/>
  <c r="L2537" i="6"/>
  <c r="L2068" i="6"/>
  <c r="L2493" i="6"/>
  <c r="L1566" i="6"/>
  <c r="L1643" i="6"/>
  <c r="L2560" i="6"/>
  <c r="L1611" i="6"/>
  <c r="L2125" i="6"/>
  <c r="L1141" i="6"/>
  <c r="L767" i="6"/>
  <c r="L770" i="6"/>
  <c r="L763" i="6"/>
  <c r="L954" i="6"/>
  <c r="L2002" i="6"/>
  <c r="L2498" i="6"/>
  <c r="L2589" i="6"/>
  <c r="L1134" i="6"/>
  <c r="L1152" i="6"/>
  <c r="L1220" i="6"/>
  <c r="L131" i="6"/>
  <c r="L138" i="6"/>
  <c r="L277" i="6"/>
  <c r="L1350" i="6"/>
  <c r="L1525" i="6"/>
  <c r="L1346" i="6"/>
  <c r="L805" i="6"/>
  <c r="L878" i="6"/>
  <c r="L825" i="6"/>
  <c r="L1493" i="6"/>
  <c r="L1338" i="6"/>
  <c r="L1785" i="6"/>
  <c r="L2610" i="6"/>
  <c r="L2552" i="6"/>
  <c r="L2557" i="6"/>
  <c r="L194" i="6"/>
  <c r="L1398" i="6"/>
  <c r="L2158" i="6"/>
  <c r="L1624" i="6"/>
  <c r="L280" i="6"/>
  <c r="L121" i="6"/>
  <c r="L2048" i="6"/>
  <c r="L1969" i="6"/>
  <c r="L1979" i="6"/>
  <c r="L1898" i="6"/>
  <c r="L2485" i="6"/>
  <c r="L43" i="6"/>
  <c r="L1333" i="6"/>
  <c r="L2525" i="6"/>
  <c r="L1050" i="6"/>
  <c r="L1328" i="6"/>
  <c r="L2073" i="6"/>
  <c r="L2077" i="6"/>
  <c r="L2052" i="6"/>
  <c r="L2056" i="6"/>
  <c r="L2495" i="6"/>
  <c r="L1531" i="6"/>
  <c r="L219" i="6"/>
  <c r="L715" i="6"/>
  <c r="L2152" i="6"/>
  <c r="L1597" i="6"/>
  <c r="L1341" i="6"/>
  <c r="L5" i="6"/>
  <c r="L772" i="6"/>
  <c r="L1058" i="6"/>
  <c r="L739" i="6"/>
  <c r="L778" i="6"/>
  <c r="L1120" i="6"/>
  <c r="L167" i="6"/>
  <c r="L933" i="6"/>
  <c r="L2000" i="6"/>
  <c r="L2606" i="6"/>
  <c r="L2616" i="6"/>
  <c r="L1136" i="6"/>
  <c r="L1177" i="6"/>
  <c r="L2021" i="6"/>
  <c r="L1664" i="6"/>
  <c r="L843" i="6"/>
  <c r="L829" i="6"/>
  <c r="L847" i="6"/>
  <c r="L873" i="6"/>
  <c r="L1502" i="6"/>
  <c r="L1086" i="6"/>
  <c r="L2496" i="6"/>
  <c r="L182" i="6"/>
  <c r="L1331" i="6"/>
  <c r="L1628" i="6"/>
  <c r="L1619" i="6"/>
  <c r="L266" i="6"/>
  <c r="L1100" i="6"/>
  <c r="L1851" i="6"/>
  <c r="L2492" i="6"/>
  <c r="L311" i="6"/>
  <c r="L1028" i="6"/>
  <c r="L736" i="6"/>
  <c r="L789" i="6"/>
  <c r="L2539" i="6"/>
  <c r="L2078" i="6"/>
  <c r="L1858" i="6"/>
  <c r="L2516" i="6"/>
  <c r="L2523" i="6"/>
  <c r="L1377" i="6"/>
  <c r="L2674" i="6"/>
  <c r="L742" i="6"/>
  <c r="L1408" i="6"/>
  <c r="L1348" i="6"/>
  <c r="L1370" i="6"/>
  <c r="L1085" i="6"/>
  <c r="L1661" i="6"/>
  <c r="L2254" i="6"/>
  <c r="L811" i="6"/>
  <c r="L2345" i="6"/>
  <c r="M2345" i="6" s="1"/>
  <c r="O2345" i="6" s="1"/>
  <c r="Q2345" i="6" s="1"/>
  <c r="L2333" i="6"/>
  <c r="M2333" i="6" s="1"/>
  <c r="O2333" i="6" s="1"/>
  <c r="Q2333" i="6" s="1"/>
  <c r="L2350" i="6"/>
  <c r="M2350" i="6" s="1"/>
  <c r="O2350" i="6" s="1"/>
  <c r="Q2350" i="6" s="1"/>
  <c r="L2342" i="6"/>
  <c r="M2342" i="6" s="1"/>
  <c r="O2342" i="6" s="1"/>
  <c r="Q2342" i="6" s="1"/>
  <c r="L2335" i="6"/>
  <c r="M2335" i="6" s="1"/>
  <c r="O2335" i="6" s="1"/>
  <c r="Q2335" i="6" s="1"/>
  <c r="L2328" i="6"/>
  <c r="M2328" i="6" s="1"/>
  <c r="O2328" i="6" s="1"/>
  <c r="Q2328" i="6" s="1"/>
  <c r="L2316" i="6"/>
  <c r="M2316" i="6" s="1"/>
  <c r="O2316" i="6" s="1"/>
  <c r="Q2316" i="6" s="1"/>
  <c r="L3218" i="6"/>
  <c r="M3218" i="6" s="1"/>
  <c r="O3218" i="6" s="1"/>
  <c r="Q3218" i="6" s="1"/>
  <c r="L2347" i="6"/>
  <c r="M2347" i="6" s="1"/>
  <c r="O2347" i="6" s="1"/>
  <c r="Q2347" i="6" s="1"/>
  <c r="L2326" i="6"/>
  <c r="M2326" i="6" s="1"/>
  <c r="O2326" i="6" s="1"/>
  <c r="Q2326" i="6" s="1"/>
  <c r="L3224" i="6"/>
  <c r="M3224" i="6" s="1"/>
  <c r="O3224" i="6" s="1"/>
  <c r="Q3224" i="6" s="1"/>
  <c r="L3202" i="6"/>
  <c r="M3202" i="6" s="1"/>
  <c r="L3135" i="6"/>
  <c r="M3135" i="6" s="1"/>
  <c r="O3135" i="6" s="1"/>
  <c r="Q3135" i="6" s="1"/>
  <c r="L3220" i="6"/>
  <c r="M3220" i="6" s="1"/>
  <c r="O3220" i="6" s="1"/>
  <c r="Q3220" i="6" s="1"/>
  <c r="L2346" i="6"/>
  <c r="M2346" i="6" s="1"/>
  <c r="O2346" i="6" s="1"/>
  <c r="Q2346" i="6" s="1"/>
  <c r="L2336" i="6"/>
  <c r="M2336" i="6" s="1"/>
  <c r="O2336" i="6" s="1"/>
  <c r="Q2336" i="6" s="1"/>
  <c r="L2349" i="6"/>
  <c r="M2349" i="6" s="1"/>
  <c r="O2349" i="6" s="1"/>
  <c r="Q2349" i="6" s="1"/>
  <c r="L3205" i="6"/>
  <c r="M3205" i="6" s="1"/>
  <c r="L2318" i="6"/>
  <c r="M2318" i="6" s="1"/>
  <c r="O2318" i="6" s="1"/>
  <c r="Q2318" i="6" s="1"/>
  <c r="L2313" i="6"/>
  <c r="M2313" i="6" s="1"/>
  <c r="O2313" i="6" s="1"/>
  <c r="Q2313" i="6" s="1"/>
  <c r="L3208" i="6"/>
  <c r="M3208" i="6" s="1"/>
  <c r="O3208" i="6" s="1"/>
  <c r="Q3208" i="6" s="1"/>
  <c r="L3140" i="6"/>
  <c r="M3140" i="6" s="1"/>
  <c r="O3140" i="6" s="1"/>
  <c r="Q3140" i="6" s="1"/>
  <c r="L3133" i="6"/>
  <c r="M3133" i="6" s="1"/>
  <c r="O3133" i="6" s="1"/>
  <c r="Q3133" i="6" s="1"/>
  <c r="L3144" i="6"/>
  <c r="M3144" i="6" s="1"/>
  <c r="O3144" i="6" s="1"/>
  <c r="Q3144" i="6" s="1"/>
  <c r="L3132" i="6"/>
  <c r="M3132" i="6" s="1"/>
  <c r="O3132" i="6" s="1"/>
  <c r="Q3132" i="6" s="1"/>
  <c r="L2320" i="6"/>
  <c r="M2320" i="6" s="1"/>
  <c r="O2320" i="6" s="1"/>
  <c r="Q2320" i="6" s="1"/>
  <c r="L2317" i="6"/>
  <c r="M2317" i="6" s="1"/>
  <c r="O2317" i="6" s="1"/>
  <c r="Q2317" i="6" s="1"/>
  <c r="L3212" i="6"/>
  <c r="M3212" i="6" s="1"/>
  <c r="O3212" i="6" s="1"/>
  <c r="Q3212" i="6" s="1"/>
  <c r="L3204" i="6"/>
  <c r="M3204" i="6" s="1"/>
  <c r="O3204" i="6" s="1"/>
  <c r="Q3204" i="6" s="1"/>
  <c r="L3130" i="6"/>
  <c r="M3130" i="6" s="1"/>
  <c r="O3130" i="6" s="1"/>
  <c r="Q3130" i="6" s="1"/>
  <c r="L2339" i="6"/>
  <c r="M2339" i="6" s="1"/>
  <c r="O2339" i="6" s="1"/>
  <c r="Q2339" i="6" s="1"/>
  <c r="L2319" i="6"/>
  <c r="M2319" i="6" s="1"/>
  <c r="O2319" i="6" s="1"/>
  <c r="Q2319" i="6" s="1"/>
  <c r="L3209" i="6"/>
  <c r="M3209" i="6" s="1"/>
  <c r="O3209" i="6" s="1"/>
  <c r="Q3209" i="6" s="1"/>
  <c r="L2337" i="6"/>
  <c r="M2337" i="6" s="1"/>
  <c r="O2337" i="6" s="1"/>
  <c r="Q2337" i="6" s="1"/>
  <c r="L3211" i="6"/>
  <c r="M3211" i="6" s="1"/>
  <c r="O3211" i="6" s="1"/>
  <c r="Q3211" i="6" s="1"/>
  <c r="L3138" i="6"/>
  <c r="M3138" i="6" s="1"/>
  <c r="O3138" i="6" s="1"/>
  <c r="Q3138" i="6" s="1"/>
  <c r="L2348" i="6"/>
  <c r="M2348" i="6" s="1"/>
  <c r="O2348" i="6" s="1"/>
  <c r="Q2348" i="6" s="1"/>
  <c r="L2334" i="6"/>
  <c r="M2334" i="6" s="1"/>
  <c r="O2334" i="6" s="1"/>
  <c r="Q2334" i="6" s="1"/>
  <c r="L2332" i="6"/>
  <c r="M2332" i="6" s="1"/>
  <c r="O2332" i="6" s="1"/>
  <c r="Q2332" i="6" s="1"/>
  <c r="L3136" i="6"/>
  <c r="M3136" i="6" s="1"/>
  <c r="O3136" i="6" s="1"/>
  <c r="Q3136" i="6" s="1"/>
  <c r="L3223" i="6"/>
  <c r="M3223" i="6" s="1"/>
  <c r="O3223" i="6" s="1"/>
  <c r="Q3223" i="6" s="1"/>
  <c r="L3213" i="6"/>
  <c r="M3213" i="6" s="1"/>
  <c r="O3213" i="6" s="1"/>
  <c r="Q3213" i="6" s="1"/>
  <c r="L3222" i="6"/>
  <c r="M3222" i="6" s="1"/>
  <c r="O3222" i="6" s="1"/>
  <c r="Q3222" i="6" s="1"/>
  <c r="L3216" i="6"/>
  <c r="M3216" i="6" s="1"/>
  <c r="O3216" i="6" s="1"/>
  <c r="Q3216" i="6" s="1"/>
  <c r="L3207" i="6"/>
  <c r="M3207" i="6" s="1"/>
  <c r="O3207" i="6" s="1"/>
  <c r="Q3207" i="6" s="1"/>
  <c r="L3203" i="6"/>
  <c r="M3203" i="6" s="1"/>
  <c r="O3203" i="6" s="1"/>
  <c r="Q3203" i="6" s="1"/>
  <c r="L3137" i="6"/>
  <c r="M3137" i="6" s="1"/>
  <c r="O3137" i="6" s="1"/>
  <c r="Q3137" i="6" s="1"/>
  <c r="L3131" i="6"/>
  <c r="M3131" i="6" s="1"/>
  <c r="O3131" i="6" s="1"/>
  <c r="Q3131" i="6" s="1"/>
  <c r="L2330" i="6"/>
  <c r="M2330" i="6" s="1"/>
  <c r="O2330" i="6" s="1"/>
  <c r="Q2330" i="6" s="1"/>
  <c r="L3143" i="6"/>
  <c r="M3143" i="6" s="1"/>
  <c r="O3143" i="6" s="1"/>
  <c r="Q3143" i="6" s="1"/>
  <c r="L2321" i="6"/>
  <c r="M2321" i="6" s="1"/>
  <c r="O2321" i="6" s="1"/>
  <c r="Q2321" i="6" s="1"/>
  <c r="L2343" i="6"/>
  <c r="M2343" i="6" s="1"/>
  <c r="O2343" i="6" s="1"/>
  <c r="Q2343" i="6" s="1"/>
  <c r="L2331" i="6"/>
  <c r="M2331" i="6" s="1"/>
  <c r="O2331" i="6" s="1"/>
  <c r="Q2331" i="6" s="1"/>
  <c r="L3210" i="6"/>
  <c r="M3210" i="6" s="1"/>
  <c r="O3210" i="6" s="1"/>
  <c r="Q3210" i="6" s="1"/>
  <c r="L3206" i="6"/>
  <c r="M3206" i="6" s="1"/>
  <c r="O3206" i="6" s="1"/>
  <c r="Q3206" i="6" s="1"/>
  <c r="L3139" i="6"/>
  <c r="M3139" i="6" s="1"/>
  <c r="O3139" i="6" s="1"/>
  <c r="Q3139" i="6" s="1"/>
  <c r="L3219" i="6"/>
  <c r="M3219" i="6" s="1"/>
  <c r="L2341" i="6"/>
  <c r="M2341" i="6" s="1"/>
  <c r="O2341" i="6" s="1"/>
  <c r="Q2341" i="6" s="1"/>
  <c r="L3134" i="6"/>
  <c r="M3134" i="6" s="1"/>
  <c r="O3134" i="6" s="1"/>
  <c r="Q3134" i="6" s="1"/>
  <c r="L2327" i="6"/>
  <c r="M2327" i="6" s="1"/>
  <c r="O2327" i="6" s="1"/>
  <c r="Q2327" i="6" s="1"/>
  <c r="L3217" i="6"/>
  <c r="M3217" i="6" s="1"/>
  <c r="O3217" i="6" s="1"/>
  <c r="Q3217" i="6" s="1"/>
  <c r="L3142" i="6"/>
  <c r="M3142" i="6" s="1"/>
  <c r="O3142" i="6" s="1"/>
  <c r="Q3142" i="6" s="1"/>
  <c r="L2340" i="6"/>
  <c r="M2340" i="6" s="1"/>
  <c r="O2340" i="6" s="1"/>
  <c r="Q2340" i="6" s="1"/>
  <c r="L3146" i="6"/>
  <c r="M3146" i="6" s="1"/>
  <c r="O3146" i="6" s="1"/>
  <c r="Q3146" i="6" s="1"/>
  <c r="L3141" i="6"/>
  <c r="M3141" i="6" s="1"/>
  <c r="O3141" i="6" s="1"/>
  <c r="Q3141" i="6" s="1"/>
  <c r="L3221" i="6"/>
  <c r="M3221" i="6" s="1"/>
  <c r="O3221" i="6" s="1"/>
  <c r="Q3221" i="6" s="1"/>
  <c r="L2325" i="6"/>
  <c r="M2325" i="6" s="1"/>
  <c r="O2325" i="6" s="1"/>
  <c r="Q2325" i="6" s="1"/>
  <c r="L2322" i="6"/>
  <c r="M2322" i="6" s="1"/>
  <c r="O2322" i="6" s="1"/>
  <c r="Q2322" i="6" s="1"/>
  <c r="L2344" i="6"/>
  <c r="M2344" i="6" s="1"/>
  <c r="O2344" i="6" s="1"/>
  <c r="Q2344" i="6" s="1"/>
  <c r="L2324" i="6"/>
  <c r="M2324" i="6" s="1"/>
  <c r="O2324" i="6" s="1"/>
  <c r="Q2324" i="6" s="1"/>
  <c r="S2359" i="6"/>
  <c r="R2359" i="6"/>
  <c r="U2359" i="6"/>
  <c r="T2359" i="6"/>
  <c r="L2836" i="6"/>
  <c r="M2836" i="6" s="1"/>
  <c r="O2836" i="6" s="1"/>
  <c r="Q2836" i="6" s="1"/>
  <c r="L2861" i="6"/>
  <c r="M2861" i="6" s="1"/>
  <c r="O2861" i="6" s="1"/>
  <c r="Q2861" i="6" s="1"/>
  <c r="L2881" i="6"/>
  <c r="M2881" i="6" s="1"/>
  <c r="O2881" i="6" s="1"/>
  <c r="Q2881" i="6" s="1"/>
  <c r="L2867" i="6"/>
  <c r="M2867" i="6" s="1"/>
  <c r="O2867" i="6" s="1"/>
  <c r="Q2867" i="6" s="1"/>
  <c r="L2859" i="6"/>
  <c r="M2859" i="6" s="1"/>
  <c r="O2859" i="6" s="1"/>
  <c r="Q2859" i="6" s="1"/>
  <c r="L3033" i="6"/>
  <c r="M3033" i="6" s="1"/>
  <c r="O3033" i="6" s="1"/>
  <c r="Q3033" i="6" s="1"/>
  <c r="L2866" i="6"/>
  <c r="M2866" i="6" s="1"/>
  <c r="O2866" i="6" s="1"/>
  <c r="Q2866" i="6" s="1"/>
  <c r="L2806" i="6"/>
  <c r="M2806" i="6" s="1"/>
  <c r="O2806" i="6" s="1"/>
  <c r="Q2806" i="6" s="1"/>
  <c r="L2844" i="6"/>
  <c r="M2844" i="6" s="1"/>
  <c r="O2844" i="6" s="1"/>
  <c r="Q2844" i="6" s="1"/>
  <c r="L2835" i="6"/>
  <c r="M2835" i="6" s="1"/>
  <c r="O2835" i="6" s="1"/>
  <c r="Q2835" i="6" s="1"/>
  <c r="L2858" i="6"/>
  <c r="M2858" i="6" s="1"/>
  <c r="O2858" i="6" s="1"/>
  <c r="Q2858" i="6" s="1"/>
  <c r="L2804" i="6"/>
  <c r="M2804" i="6" s="1"/>
  <c r="O2804" i="6" s="1"/>
  <c r="Q2804" i="6" s="1"/>
  <c r="L2849" i="6"/>
  <c r="M2849" i="6" s="1"/>
  <c r="O2849" i="6" s="1"/>
  <c r="Q2849" i="6" s="1"/>
  <c r="L2833" i="6"/>
  <c r="M2833" i="6" s="1"/>
  <c r="O2833" i="6" s="1"/>
  <c r="Q2833" i="6" s="1"/>
  <c r="L2818" i="6"/>
  <c r="M2818" i="6" s="1"/>
  <c r="O2818" i="6" s="1"/>
  <c r="Q2818" i="6" s="1"/>
  <c r="L2789" i="6"/>
  <c r="M2789" i="6" s="1"/>
  <c r="O2789" i="6" s="1"/>
  <c r="Q2789" i="6" s="1"/>
  <c r="T3174" i="6"/>
  <c r="L669" i="6"/>
  <c r="L1936" i="6"/>
  <c r="L2283" i="6"/>
  <c r="L3178" i="6"/>
  <c r="M3178" i="6" s="1"/>
  <c r="O3178" i="6" s="1"/>
  <c r="Q3178" i="6" s="1"/>
  <c r="L3166" i="6"/>
  <c r="M3166" i="6" s="1"/>
  <c r="O3166" i="6" s="1"/>
  <c r="Q3166" i="6" s="1"/>
  <c r="L3167" i="6"/>
  <c r="M3167" i="6" s="1"/>
  <c r="O3167" i="6" s="1"/>
  <c r="Q3167" i="6" s="1"/>
  <c r="L3153" i="6"/>
  <c r="M3153" i="6" s="1"/>
  <c r="O3153" i="6" s="1"/>
  <c r="Q3153" i="6" s="1"/>
  <c r="L3152" i="6"/>
  <c r="M3152" i="6" s="1"/>
  <c r="O3152" i="6" s="1"/>
  <c r="Q3152" i="6" s="1"/>
  <c r="L3179" i="6"/>
  <c r="M3179" i="6" s="1"/>
  <c r="O3179" i="6" s="1"/>
  <c r="Q3179" i="6" s="1"/>
  <c r="L3171" i="6"/>
  <c r="M3171" i="6" s="1"/>
  <c r="O3171" i="6" s="1"/>
  <c r="Q3171" i="6" s="1"/>
  <c r="L3154" i="6"/>
  <c r="M3154" i="6" s="1"/>
  <c r="O3154" i="6" s="1"/>
  <c r="Q3154" i="6" s="1"/>
  <c r="L3186" i="6"/>
  <c r="M3186" i="6" s="1"/>
  <c r="O3186" i="6" s="1"/>
  <c r="Q3186" i="6" s="1"/>
  <c r="L3078" i="6"/>
  <c r="M3078" i="6" s="1"/>
  <c r="O3078" i="6" s="1"/>
  <c r="Q3078" i="6" s="1"/>
  <c r="L3076" i="6"/>
  <c r="M3076" i="6" s="1"/>
  <c r="O3076" i="6" s="1"/>
  <c r="Q3076" i="6" s="1"/>
  <c r="L3170" i="6"/>
  <c r="M3170" i="6" s="1"/>
  <c r="O3170" i="6" s="1"/>
  <c r="Q3170" i="6" s="1"/>
  <c r="L3077" i="6"/>
  <c r="M3077" i="6" s="1"/>
  <c r="O3077" i="6" s="1"/>
  <c r="Q3077" i="6" s="1"/>
  <c r="L3156" i="6"/>
  <c r="M3156" i="6" s="1"/>
  <c r="O3156" i="6" s="1"/>
  <c r="Q3156" i="6" s="1"/>
  <c r="L3032" i="6"/>
  <c r="M3032" i="6" s="1"/>
  <c r="O3032" i="6" s="1"/>
  <c r="Q3032" i="6" s="1"/>
  <c r="L2829" i="6"/>
  <c r="M2829" i="6" s="1"/>
  <c r="O2829" i="6" s="1"/>
  <c r="Q2829" i="6" s="1"/>
  <c r="L2830" i="6"/>
  <c r="M2830" i="6" s="1"/>
  <c r="O2830" i="6" s="1"/>
  <c r="Q2830" i="6" s="1"/>
  <c r="L2376" i="6"/>
  <c r="M2376" i="6" s="1"/>
  <c r="O2376" i="6" s="1"/>
  <c r="Q2376" i="6" s="1"/>
  <c r="L2355" i="6"/>
  <c r="M2355" i="6" s="1"/>
  <c r="O2355" i="6" s="1"/>
  <c r="Q2355" i="6" s="1"/>
  <c r="L2375" i="6"/>
  <c r="M2375" i="6" s="1"/>
  <c r="O2375" i="6" s="1"/>
  <c r="Q2375" i="6" s="1"/>
  <c r="L2374" i="6"/>
  <c r="M2374" i="6" s="1"/>
  <c r="O2374" i="6" s="1"/>
  <c r="Q2374" i="6" s="1"/>
  <c r="L2351" i="6"/>
  <c r="M2351" i="6" s="1"/>
  <c r="O2351" i="6" s="1"/>
  <c r="Q2351" i="6" s="1"/>
  <c r="L2377" i="6"/>
  <c r="M2377" i="6" s="1"/>
  <c r="O2377" i="6" s="1"/>
  <c r="Q2377" i="6" s="1"/>
  <c r="L284" i="6"/>
  <c r="L1315" i="6"/>
  <c r="L681" i="6"/>
  <c r="L2889" i="6"/>
  <c r="M2889" i="6" s="1"/>
  <c r="O2889" i="6" s="1"/>
  <c r="Q2889" i="6" s="1"/>
  <c r="L2922" i="6"/>
  <c r="M2922" i="6" s="1"/>
  <c r="O2922" i="6" s="1"/>
  <c r="Q2922" i="6" s="1"/>
  <c r="L1812" i="6"/>
  <c r="L1644" i="6"/>
  <c r="L1986" i="6"/>
  <c r="L2617" i="6"/>
  <c r="L2580" i="6"/>
  <c r="L1171" i="6"/>
  <c r="L1173" i="6"/>
  <c r="L1153" i="6"/>
  <c r="L1170" i="6"/>
  <c r="L389" i="6"/>
  <c r="L851" i="6"/>
  <c r="L815" i="6"/>
  <c r="L872" i="6"/>
  <c r="L1285" i="6"/>
  <c r="L2262" i="6"/>
  <c r="L1098" i="6"/>
  <c r="L1041" i="6"/>
  <c r="L2220" i="6"/>
  <c r="L687" i="6"/>
  <c r="L1256" i="6"/>
  <c r="L1059" i="6"/>
  <c r="L548" i="6"/>
  <c r="L2646" i="6"/>
  <c r="L233" i="6"/>
  <c r="L1950" i="6"/>
  <c r="L2725" i="6"/>
  <c r="L2865" i="6"/>
  <c r="M2865" i="6" s="1"/>
  <c r="O2865" i="6" s="1"/>
  <c r="Q2865" i="6" s="1"/>
  <c r="L2843" i="6"/>
  <c r="M2843" i="6" s="1"/>
  <c r="O2843" i="6" s="1"/>
  <c r="Q2843" i="6" s="1"/>
  <c r="L3035" i="6"/>
  <c r="M3035" i="6" s="1"/>
  <c r="O3035" i="6" s="1"/>
  <c r="Q3035" i="6" s="1"/>
  <c r="L2869" i="6"/>
  <c r="M2869" i="6" s="1"/>
  <c r="O2869" i="6" s="1"/>
  <c r="Q2869" i="6" s="1"/>
  <c r="L2827" i="6"/>
  <c r="M2827" i="6" s="1"/>
  <c r="O2827" i="6" s="1"/>
  <c r="Q2827" i="6" s="1"/>
  <c r="L2800" i="6"/>
  <c r="M2800" i="6" s="1"/>
  <c r="O2800" i="6" s="1"/>
  <c r="Q2800" i="6" s="1"/>
  <c r="L3025" i="6"/>
  <c r="M3025" i="6" s="1"/>
  <c r="O3025" i="6" s="1"/>
  <c r="Q3025" i="6" s="1"/>
  <c r="L2850" i="6"/>
  <c r="M2850" i="6" s="1"/>
  <c r="O2850" i="6" s="1"/>
  <c r="Q2850" i="6" s="1"/>
  <c r="L3026" i="6"/>
  <c r="M3026" i="6" s="1"/>
  <c r="O3026" i="6" s="1"/>
  <c r="Q3026" i="6" s="1"/>
  <c r="L3027" i="6"/>
  <c r="M3027" i="6" s="1"/>
  <c r="O3027" i="6" s="1"/>
  <c r="Q3027" i="6" s="1"/>
  <c r="L3024" i="6"/>
  <c r="M3024" i="6" s="1"/>
  <c r="O3024" i="6" s="1"/>
  <c r="Q3024" i="6" s="1"/>
  <c r="L2841" i="6"/>
  <c r="M2841" i="6" s="1"/>
  <c r="O2841" i="6" s="1"/>
  <c r="Q2841" i="6" s="1"/>
  <c r="L2871" i="6"/>
  <c r="M2871" i="6" s="1"/>
  <c r="O2871" i="6" s="1"/>
  <c r="Q2871" i="6" s="1"/>
  <c r="L2845" i="6"/>
  <c r="M2845" i="6" s="1"/>
  <c r="O2845" i="6" s="1"/>
  <c r="Q2845" i="6" s="1"/>
  <c r="L2935" i="6"/>
  <c r="M2935" i="6" s="1"/>
  <c r="O2935" i="6" s="1"/>
  <c r="Q2935" i="6" s="1"/>
  <c r="L2940" i="6"/>
  <c r="M2940" i="6" s="1"/>
  <c r="O2940" i="6" s="1"/>
  <c r="Q2940" i="6" s="1"/>
  <c r="L2938" i="6"/>
  <c r="M2938" i="6" s="1"/>
  <c r="O2938" i="6" s="1"/>
  <c r="Q2938" i="6" s="1"/>
  <c r="L2934" i="6"/>
  <c r="M2934" i="6" s="1"/>
  <c r="O2934" i="6" s="1"/>
  <c r="Q2934" i="6" s="1"/>
  <c r="L2943" i="6"/>
  <c r="M2943" i="6" s="1"/>
  <c r="O2943" i="6" s="1"/>
  <c r="Q2943" i="6" s="1"/>
  <c r="L2944" i="6"/>
  <c r="M2944" i="6" s="1"/>
  <c r="O2944" i="6" s="1"/>
  <c r="Q2944" i="6" s="1"/>
  <c r="L2936" i="6"/>
  <c r="M2936" i="6" s="1"/>
  <c r="O2936" i="6" s="1"/>
  <c r="Q2936" i="6" s="1"/>
  <c r="L2941" i="6"/>
  <c r="M2941" i="6" s="1"/>
  <c r="O2941" i="6" s="1"/>
  <c r="Q2941" i="6" s="1"/>
  <c r="L2946" i="6"/>
  <c r="M2946" i="6" s="1"/>
  <c r="O2946" i="6" s="1"/>
  <c r="Q2946" i="6" s="1"/>
  <c r="L2942" i="6"/>
  <c r="M2942" i="6" s="1"/>
  <c r="O2942" i="6" s="1"/>
  <c r="Q2942" i="6" s="1"/>
  <c r="L2933" i="6"/>
  <c r="M2933" i="6" s="1"/>
  <c r="O2933" i="6" s="1"/>
  <c r="Q2933" i="6" s="1"/>
  <c r="L2939" i="6"/>
  <c r="M2939" i="6" s="1"/>
  <c r="O2939" i="6" s="1"/>
  <c r="Q2939" i="6" s="1"/>
  <c r="L2945" i="6"/>
  <c r="M2945" i="6" s="1"/>
  <c r="O2945" i="6" s="1"/>
  <c r="Q2945" i="6" s="1"/>
  <c r="L2937" i="6"/>
  <c r="M2937" i="6" s="1"/>
  <c r="O2937" i="6" s="1"/>
  <c r="Q2937" i="6" s="1"/>
  <c r="T3075" i="6"/>
  <c r="S3075" i="6"/>
  <c r="U3075" i="6"/>
  <c r="R3075" i="6"/>
  <c r="L1635" i="6"/>
  <c r="L985" i="6"/>
  <c r="L1831" i="6"/>
  <c r="L1222" i="6"/>
  <c r="L1217" i="6"/>
  <c r="L1232" i="6"/>
  <c r="L53" i="6"/>
  <c r="L357" i="6"/>
  <c r="L397" i="6"/>
  <c r="L288" i="6"/>
  <c r="L823" i="6"/>
  <c r="L1494" i="6"/>
  <c r="L1299" i="6"/>
  <c r="L73" i="6"/>
  <c r="L1096" i="6"/>
  <c r="L174" i="6"/>
  <c r="L1623" i="6"/>
  <c r="L1615" i="6"/>
  <c r="L296" i="6"/>
  <c r="L387" i="6"/>
  <c r="L1892" i="6"/>
  <c r="L275" i="6"/>
  <c r="L696" i="6"/>
  <c r="L682" i="6"/>
  <c r="L2292" i="6"/>
  <c r="L258" i="6"/>
  <c r="L1878" i="6"/>
  <c r="L1067" i="6"/>
  <c r="L692" i="6"/>
  <c r="L2667" i="6"/>
  <c r="L1446" i="6"/>
  <c r="L232" i="6"/>
  <c r="L1083" i="6"/>
  <c r="L1906" i="6"/>
  <c r="L2925" i="6"/>
  <c r="M2925" i="6" s="1"/>
  <c r="O2925" i="6" s="1"/>
  <c r="Q2925" i="6" s="1"/>
  <c r="L2904" i="6"/>
  <c r="M2904" i="6" s="1"/>
  <c r="O2904" i="6" s="1"/>
  <c r="Q2904" i="6" s="1"/>
  <c r="L2926" i="6"/>
  <c r="M2926" i="6" s="1"/>
  <c r="O2926" i="6" s="1"/>
  <c r="Q2926" i="6" s="1"/>
  <c r="L2888" i="6"/>
  <c r="M2888" i="6" s="1"/>
  <c r="O2888" i="6" s="1"/>
  <c r="Q2888" i="6" s="1"/>
  <c r="L2930" i="6"/>
  <c r="M2930" i="6" s="1"/>
  <c r="O2930" i="6" s="1"/>
  <c r="Q2930" i="6" s="1"/>
  <c r="L2909" i="6"/>
  <c r="M2909" i="6" s="1"/>
  <c r="O2909" i="6" s="1"/>
  <c r="Q2909" i="6" s="1"/>
  <c r="L2903" i="6"/>
  <c r="M2903" i="6" s="1"/>
  <c r="O2903" i="6" s="1"/>
  <c r="Q2903" i="6" s="1"/>
  <c r="L2905" i="6"/>
  <c r="M2905" i="6" s="1"/>
  <c r="O2905" i="6" s="1"/>
  <c r="Q2905" i="6" s="1"/>
  <c r="L2929" i="6"/>
  <c r="M2929" i="6" s="1"/>
  <c r="O2929" i="6" s="1"/>
  <c r="Q2929" i="6" s="1"/>
  <c r="L2908" i="6"/>
  <c r="M2908" i="6" s="1"/>
  <c r="O2908" i="6" s="1"/>
  <c r="Q2908" i="6" s="1"/>
  <c r="L3073" i="6"/>
  <c r="M3073" i="6" s="1"/>
  <c r="O3073" i="6" s="1"/>
  <c r="Q3073" i="6" s="1"/>
  <c r="L2995" i="6"/>
  <c r="M2995" i="6" s="1"/>
  <c r="O2995" i="6" s="1"/>
  <c r="Q2995" i="6" s="1"/>
  <c r="L2947" i="6"/>
  <c r="M2947" i="6" s="1"/>
  <c r="O2947" i="6" s="1"/>
  <c r="Q2947" i="6" s="1"/>
  <c r="L3072" i="6"/>
  <c r="M3072" i="6" s="1"/>
  <c r="O3072" i="6" s="1"/>
  <c r="Q3072" i="6" s="1"/>
  <c r="L3046" i="6"/>
  <c r="M3046" i="6" s="1"/>
  <c r="O3046" i="6" s="1"/>
  <c r="Q3046" i="6" s="1"/>
  <c r="L2997" i="6"/>
  <c r="M2997" i="6" s="1"/>
  <c r="O2997" i="6" s="1"/>
  <c r="Q2997" i="6" s="1"/>
  <c r="L3047" i="6"/>
  <c r="M3047" i="6" s="1"/>
  <c r="O3047" i="6" s="1"/>
  <c r="Q3047" i="6" s="1"/>
  <c r="L3054" i="6"/>
  <c r="M3054" i="6" s="1"/>
  <c r="O3054" i="6" s="1"/>
  <c r="Q3054" i="6" s="1"/>
  <c r="L3039" i="6"/>
  <c r="M3039" i="6" s="1"/>
  <c r="O3039" i="6" s="1"/>
  <c r="Q3039" i="6" s="1"/>
  <c r="L2996" i="6"/>
  <c r="M2996" i="6" s="1"/>
  <c r="O2996" i="6" s="1"/>
  <c r="Q2996" i="6" s="1"/>
  <c r="L2963" i="6"/>
  <c r="M2963" i="6" s="1"/>
  <c r="O2963" i="6" s="1"/>
  <c r="Q2963" i="6" s="1"/>
  <c r="L3009" i="6"/>
  <c r="M3009" i="6" s="1"/>
  <c r="O3009" i="6" s="1"/>
  <c r="Q3009" i="6" s="1"/>
  <c r="L2994" i="6"/>
  <c r="M2994" i="6" s="1"/>
  <c r="O2994" i="6" s="1"/>
  <c r="Q2994" i="6" s="1"/>
  <c r="L2965" i="6"/>
  <c r="M2965" i="6" s="1"/>
  <c r="O2965" i="6" s="1"/>
  <c r="Q2965" i="6" s="1"/>
  <c r="L2982" i="6"/>
  <c r="M2982" i="6" s="1"/>
  <c r="O2982" i="6" s="1"/>
  <c r="Q2982" i="6" s="1"/>
  <c r="L3010" i="6"/>
  <c r="M3010" i="6" s="1"/>
  <c r="O3010" i="6" s="1"/>
  <c r="Q3010" i="6" s="1"/>
  <c r="L2988" i="6"/>
  <c r="M2988" i="6" s="1"/>
  <c r="O2988" i="6" s="1"/>
  <c r="Q2988" i="6" s="1"/>
  <c r="L2974" i="6"/>
  <c r="M2974" i="6" s="1"/>
  <c r="O2974" i="6" s="1"/>
  <c r="Q2974" i="6" s="1"/>
  <c r="L3062" i="6"/>
  <c r="M3062" i="6" s="1"/>
  <c r="O3062" i="6" s="1"/>
  <c r="Q3062" i="6" s="1"/>
  <c r="L3051" i="6"/>
  <c r="M3051" i="6" s="1"/>
  <c r="O3051" i="6" s="1"/>
  <c r="Q3051" i="6" s="1"/>
  <c r="L3066" i="6"/>
  <c r="M3066" i="6" s="1"/>
  <c r="O3066" i="6" s="1"/>
  <c r="Q3066" i="6" s="1"/>
  <c r="L3060" i="6"/>
  <c r="M3060" i="6" s="1"/>
  <c r="O3060" i="6" s="1"/>
  <c r="Q3060" i="6" s="1"/>
  <c r="L2989" i="6"/>
  <c r="M2989" i="6" s="1"/>
  <c r="O2989" i="6" s="1"/>
  <c r="Q2989" i="6" s="1"/>
  <c r="L3068" i="6"/>
  <c r="M3068" i="6" s="1"/>
  <c r="O3068" i="6" s="1"/>
  <c r="Q3068" i="6" s="1"/>
  <c r="L3008" i="6"/>
  <c r="M3008" i="6" s="1"/>
  <c r="O3008" i="6" s="1"/>
  <c r="Q3008" i="6" s="1"/>
  <c r="L3074" i="6"/>
  <c r="M3074" i="6" s="1"/>
  <c r="O3074" i="6" s="1"/>
  <c r="Q3074" i="6" s="1"/>
  <c r="L3058" i="6"/>
  <c r="M3058" i="6" s="1"/>
  <c r="O3058" i="6" s="1"/>
  <c r="Q3058" i="6" s="1"/>
  <c r="L3018" i="6"/>
  <c r="M3018" i="6" s="1"/>
  <c r="O3018" i="6" s="1"/>
  <c r="Q3018" i="6" s="1"/>
  <c r="L2992" i="6"/>
  <c r="M2992" i="6" s="1"/>
  <c r="O2992" i="6" s="1"/>
  <c r="Q2992" i="6" s="1"/>
  <c r="L3003" i="6"/>
  <c r="M3003" i="6" s="1"/>
  <c r="O3003" i="6" s="1"/>
  <c r="Q3003" i="6" s="1"/>
  <c r="L3005" i="6"/>
  <c r="M3005" i="6" s="1"/>
  <c r="O3005" i="6" s="1"/>
  <c r="Q3005" i="6" s="1"/>
  <c r="L2953" i="6"/>
  <c r="M2953" i="6" s="1"/>
  <c r="O2953" i="6" s="1"/>
  <c r="Q2953" i="6" s="1"/>
  <c r="L2993" i="6"/>
  <c r="M2993" i="6" s="1"/>
  <c r="O2993" i="6" s="1"/>
  <c r="Q2993" i="6" s="1"/>
  <c r="L2258" i="6"/>
  <c r="L1258" i="6"/>
  <c r="L2329" i="6"/>
  <c r="M2329" i="6" s="1"/>
  <c r="O2329" i="6" s="1"/>
  <c r="Q2329" i="6" s="1"/>
  <c r="L2315" i="6"/>
  <c r="M2315" i="6" s="1"/>
  <c r="O2315" i="6" s="1"/>
  <c r="Q2315" i="6" s="1"/>
  <c r="L2323" i="6"/>
  <c r="M2323" i="6" s="1"/>
  <c r="O2323" i="6" s="1"/>
  <c r="Q2323" i="6" s="1"/>
  <c r="L2314" i="6"/>
  <c r="M2314" i="6" s="1"/>
  <c r="O2314" i="6" s="1"/>
  <c r="Q2314" i="6" s="1"/>
  <c r="L3214" i="6"/>
  <c r="M3214" i="6" s="1"/>
  <c r="O3214" i="6" s="1"/>
  <c r="Q3214" i="6" s="1"/>
  <c r="L3145" i="6"/>
  <c r="M3145" i="6" s="1"/>
  <c r="O3145" i="6" s="1"/>
  <c r="Q3145" i="6" s="1"/>
  <c r="L2338" i="6"/>
  <c r="M2338" i="6" s="1"/>
  <c r="O2338" i="6" s="1"/>
  <c r="Q2338" i="6" s="1"/>
  <c r="L3215" i="6"/>
  <c r="M3215" i="6" s="1"/>
  <c r="O3215" i="6" s="1"/>
  <c r="Q3215" i="6" s="1"/>
  <c r="L1147" i="6"/>
  <c r="L340" i="6"/>
  <c r="L274" i="6"/>
  <c r="L20" i="6"/>
  <c r="L3045" i="6"/>
  <c r="M3045" i="6" s="1"/>
  <c r="O3045" i="6" s="1"/>
  <c r="Q3045" i="6" s="1"/>
  <c r="L3036" i="6"/>
  <c r="M3036" i="6" s="1"/>
  <c r="O3036" i="6" s="1"/>
  <c r="Q3036" i="6" s="1"/>
  <c r="L3007" i="6"/>
  <c r="M3007" i="6" s="1"/>
  <c r="O3007" i="6" s="1"/>
  <c r="Q3007" i="6" s="1"/>
  <c r="L2983" i="6"/>
  <c r="M2983" i="6" s="1"/>
  <c r="O2983" i="6" s="1"/>
  <c r="Q2983" i="6" s="1"/>
  <c r="L2971" i="6"/>
  <c r="M2971" i="6" s="1"/>
  <c r="O2971" i="6" s="1"/>
  <c r="Q2971" i="6" s="1"/>
  <c r="L2959" i="6"/>
  <c r="M2959" i="6" s="1"/>
  <c r="O2959" i="6" s="1"/>
  <c r="Q2959" i="6" s="1"/>
  <c r="L3012" i="6"/>
  <c r="M3012" i="6" s="1"/>
  <c r="O3012" i="6" s="1"/>
  <c r="Q3012" i="6" s="1"/>
  <c r="L3004" i="6"/>
  <c r="M3004" i="6" s="1"/>
  <c r="O3004" i="6" s="1"/>
  <c r="Q3004" i="6" s="1"/>
  <c r="L2990" i="6"/>
  <c r="M2990" i="6" s="1"/>
  <c r="O2990" i="6" s="1"/>
  <c r="Q2990" i="6" s="1"/>
  <c r="L2976" i="6"/>
  <c r="M2976" i="6" s="1"/>
  <c r="O2976" i="6" s="1"/>
  <c r="Q2976" i="6" s="1"/>
  <c r="L2961" i="6"/>
  <c r="M2961" i="6" s="1"/>
  <c r="O2961" i="6" s="1"/>
  <c r="Q2961" i="6" s="1"/>
  <c r="L2962" i="6"/>
  <c r="M2962" i="6" s="1"/>
  <c r="O2962" i="6" s="1"/>
  <c r="Q2962" i="6" s="1"/>
  <c r="L3065" i="6"/>
  <c r="M3065" i="6" s="1"/>
  <c r="O3065" i="6" s="1"/>
  <c r="Q3065" i="6" s="1"/>
  <c r="L2951" i="6"/>
  <c r="M2951" i="6" s="1"/>
  <c r="O2951" i="6" s="1"/>
  <c r="Q2951" i="6" s="1"/>
  <c r="L3057" i="6"/>
  <c r="M3057" i="6" s="1"/>
  <c r="O3057" i="6" s="1"/>
  <c r="Q3057" i="6" s="1"/>
  <c r="L3017" i="6"/>
  <c r="M3017" i="6" s="1"/>
  <c r="O3017" i="6" s="1"/>
  <c r="Q3017" i="6" s="1"/>
  <c r="L3001" i="6"/>
  <c r="M3001" i="6" s="1"/>
  <c r="O3001" i="6" s="1"/>
  <c r="Q3001" i="6" s="1"/>
  <c r="L2967" i="6"/>
  <c r="M2967" i="6" s="1"/>
  <c r="O2967" i="6" s="1"/>
  <c r="Q2967" i="6" s="1"/>
  <c r="L3015" i="6"/>
  <c r="M3015" i="6" s="1"/>
  <c r="O3015" i="6" s="1"/>
  <c r="Q3015" i="6" s="1"/>
  <c r="L3002" i="6"/>
  <c r="M3002" i="6" s="1"/>
  <c r="O3002" i="6" s="1"/>
  <c r="Q3002" i="6" s="1"/>
  <c r="L2973" i="6"/>
  <c r="M2973" i="6" s="1"/>
  <c r="O2973" i="6" s="1"/>
  <c r="Q2973" i="6" s="1"/>
  <c r="L2985" i="6"/>
  <c r="M2985" i="6" s="1"/>
  <c r="O2985" i="6" s="1"/>
  <c r="Q2985" i="6" s="1"/>
  <c r="L2977" i="6"/>
  <c r="M2977" i="6" s="1"/>
  <c r="O2977" i="6" s="1"/>
  <c r="Q2977" i="6" s="1"/>
  <c r="L2999" i="6"/>
  <c r="M2999" i="6" s="1"/>
  <c r="O2999" i="6" s="1"/>
  <c r="Q2999" i="6" s="1"/>
  <c r="L2952" i="6"/>
  <c r="M2952" i="6" s="1"/>
  <c r="O2952" i="6" s="1"/>
  <c r="Q2952" i="6" s="1"/>
  <c r="L3016" i="6"/>
  <c r="M3016" i="6" s="1"/>
  <c r="O3016" i="6" s="1"/>
  <c r="Q3016" i="6" s="1"/>
  <c r="L2966" i="6"/>
  <c r="M2966" i="6" s="1"/>
  <c r="O2966" i="6" s="1"/>
  <c r="Q2966" i="6" s="1"/>
  <c r="L3011" i="6"/>
  <c r="M3011" i="6" s="1"/>
  <c r="O3011" i="6" s="1"/>
  <c r="Q3011" i="6" s="1"/>
  <c r="L3000" i="6"/>
  <c r="M3000" i="6" s="1"/>
  <c r="O3000" i="6" s="1"/>
  <c r="Q3000" i="6" s="1"/>
  <c r="L2975" i="6"/>
  <c r="M2975" i="6" s="1"/>
  <c r="O2975" i="6" s="1"/>
  <c r="Q2975" i="6" s="1"/>
  <c r="L3038" i="6"/>
  <c r="M3038" i="6" s="1"/>
  <c r="O3038" i="6" s="1"/>
  <c r="Q3038" i="6" s="1"/>
  <c r="L2978" i="6"/>
  <c r="M2978" i="6" s="1"/>
  <c r="O2978" i="6" s="1"/>
  <c r="Q2978" i="6" s="1"/>
  <c r="L2987" i="6"/>
  <c r="M2987" i="6" s="1"/>
  <c r="O2987" i="6" s="1"/>
  <c r="Q2987" i="6" s="1"/>
  <c r="L3064" i="6"/>
  <c r="M3064" i="6" s="1"/>
  <c r="O3064" i="6" s="1"/>
  <c r="Q3064" i="6" s="1"/>
  <c r="L2950" i="6"/>
  <c r="M2950" i="6" s="1"/>
  <c r="O2950" i="6" s="1"/>
  <c r="Q2950" i="6" s="1"/>
  <c r="L2970" i="6"/>
  <c r="M2970" i="6" s="1"/>
  <c r="O2970" i="6" s="1"/>
  <c r="Q2970" i="6" s="1"/>
  <c r="L3014" i="6"/>
  <c r="M3014" i="6" s="1"/>
  <c r="O3014" i="6" s="1"/>
  <c r="Q3014" i="6" s="1"/>
  <c r="L2986" i="6"/>
  <c r="M2986" i="6" s="1"/>
  <c r="O2986" i="6" s="1"/>
  <c r="Q2986" i="6" s="1"/>
  <c r="L2956" i="6"/>
  <c r="M2956" i="6" s="1"/>
  <c r="O2956" i="6" s="1"/>
  <c r="Q2956" i="6" s="1"/>
  <c r="L3056" i="6"/>
  <c r="M3056" i="6" s="1"/>
  <c r="O3056" i="6" s="1"/>
  <c r="Q3056" i="6" s="1"/>
  <c r="L3063" i="6"/>
  <c r="M3063" i="6" s="1"/>
  <c r="O3063" i="6" s="1"/>
  <c r="Q3063" i="6" s="1"/>
  <c r="L2948" i="6"/>
  <c r="M2948" i="6" s="1"/>
  <c r="O2948" i="6" s="1"/>
  <c r="Q2948" i="6" s="1"/>
  <c r="L2979" i="6"/>
  <c r="M2979" i="6" s="1"/>
  <c r="O2979" i="6" s="1"/>
  <c r="Q2979" i="6" s="1"/>
  <c r="L3059" i="6"/>
  <c r="M3059" i="6" s="1"/>
  <c r="O3059" i="6" s="1"/>
  <c r="Q3059" i="6" s="1"/>
  <c r="L3055" i="6"/>
  <c r="M3055" i="6" s="1"/>
  <c r="O3055" i="6" s="1"/>
  <c r="Q3055" i="6" s="1"/>
  <c r="L3053" i="6"/>
  <c r="M3053" i="6" s="1"/>
  <c r="O3053" i="6" s="1"/>
  <c r="Q3053" i="6" s="1"/>
  <c r="L2964" i="6"/>
  <c r="M2964" i="6" s="1"/>
  <c r="O2964" i="6" s="1"/>
  <c r="Q2964" i="6" s="1"/>
  <c r="L2984" i="6"/>
  <c r="M2984" i="6" s="1"/>
  <c r="O2984" i="6" s="1"/>
  <c r="Q2984" i="6" s="1"/>
  <c r="L1157" i="6"/>
  <c r="L2014" i="6"/>
  <c r="L2266" i="6"/>
  <c r="L1770" i="6"/>
  <c r="L1731" i="6"/>
  <c r="L1012" i="6"/>
  <c r="L2731" i="6"/>
  <c r="L1645" i="6"/>
  <c r="L1133" i="6"/>
  <c r="L896" i="6"/>
  <c r="L312" i="6"/>
  <c r="L695" i="6"/>
  <c r="L3124" i="6"/>
  <c r="M3124" i="6" s="1"/>
  <c r="O3124" i="6" s="1"/>
  <c r="Q3124" i="6" s="1"/>
  <c r="L3089" i="6"/>
  <c r="M3089" i="6" s="1"/>
  <c r="O3089" i="6" s="1"/>
  <c r="Q3089" i="6" s="1"/>
  <c r="L3128" i="6"/>
  <c r="M3128" i="6" s="1"/>
  <c r="O3128" i="6" s="1"/>
  <c r="Q3128" i="6" s="1"/>
  <c r="L3116" i="6"/>
  <c r="M3116" i="6" s="1"/>
  <c r="O3116" i="6" s="1"/>
  <c r="Q3116" i="6" s="1"/>
  <c r="L3052" i="6"/>
  <c r="M3052" i="6" s="1"/>
  <c r="O3052" i="6" s="1"/>
  <c r="Q3052" i="6" s="1"/>
  <c r="L3092" i="6"/>
  <c r="M3092" i="6" s="1"/>
  <c r="O3092" i="6" s="1"/>
  <c r="Q3092" i="6" s="1"/>
  <c r="L3107" i="6"/>
  <c r="M3107" i="6" s="1"/>
  <c r="O3107" i="6" s="1"/>
  <c r="Q3107" i="6" s="1"/>
  <c r="L3104" i="6"/>
  <c r="M3104" i="6" s="1"/>
  <c r="O3104" i="6" s="1"/>
  <c r="Q3104" i="6" s="1"/>
  <c r="L3069" i="6"/>
  <c r="M3069" i="6" s="1"/>
  <c r="O3069" i="6" s="1"/>
  <c r="Q3069" i="6" s="1"/>
  <c r="L3086" i="6"/>
  <c r="M3086" i="6" s="1"/>
  <c r="O3086" i="6" s="1"/>
  <c r="Q3086" i="6" s="1"/>
  <c r="L3098" i="6"/>
  <c r="M3098" i="6" s="1"/>
  <c r="O3098" i="6" s="1"/>
  <c r="Q3098" i="6" s="1"/>
  <c r="L3129" i="6"/>
  <c r="M3129" i="6" s="1"/>
  <c r="O3129" i="6" s="1"/>
  <c r="Q3129" i="6" s="1"/>
  <c r="L3100" i="6"/>
  <c r="M3100" i="6" s="1"/>
  <c r="O3100" i="6" s="1"/>
  <c r="Q3100" i="6" s="1"/>
  <c r="L3117" i="6"/>
  <c r="M3117" i="6" s="1"/>
  <c r="O3117" i="6" s="1"/>
  <c r="Q3117" i="6" s="1"/>
  <c r="L3067" i="6"/>
  <c r="M3067" i="6" s="1"/>
  <c r="O3067" i="6" s="1"/>
  <c r="Q3067" i="6" s="1"/>
  <c r="L3119" i="6"/>
  <c r="M3119" i="6" s="1"/>
  <c r="O3119" i="6" s="1"/>
  <c r="Q3119" i="6" s="1"/>
  <c r="L3103" i="6"/>
  <c r="M3103" i="6" s="1"/>
  <c r="O3103" i="6" s="1"/>
  <c r="Q3103" i="6" s="1"/>
  <c r="L3102" i="6"/>
  <c r="M3102" i="6" s="1"/>
  <c r="O3102" i="6" s="1"/>
  <c r="Q3102" i="6" s="1"/>
  <c r="L3109" i="6"/>
  <c r="M3109" i="6" s="1"/>
  <c r="O3109" i="6" s="1"/>
  <c r="Q3109" i="6" s="1"/>
  <c r="L3061" i="6"/>
  <c r="M3061" i="6" s="1"/>
  <c r="O3061" i="6" s="1"/>
  <c r="Q3061" i="6" s="1"/>
  <c r="L1811" i="6"/>
  <c r="L1651" i="6"/>
  <c r="L1137" i="6"/>
  <c r="L1163" i="6"/>
  <c r="L1144" i="6"/>
  <c r="L1166" i="6"/>
  <c r="L2643" i="6"/>
  <c r="L164" i="6"/>
  <c r="L363" i="6"/>
  <c r="L419" i="6"/>
  <c r="L360" i="6"/>
  <c r="L400" i="6"/>
  <c r="L1540" i="6"/>
  <c r="L1544" i="6"/>
  <c r="L882" i="6"/>
  <c r="L1503" i="6"/>
  <c r="L64" i="6"/>
  <c r="L1641" i="6"/>
  <c r="L114" i="6"/>
  <c r="L584" i="6"/>
  <c r="L2039" i="6"/>
  <c r="L2293" i="6"/>
  <c r="L2259" i="6"/>
  <c r="L346" i="6"/>
  <c r="L1778" i="6"/>
  <c r="L32" i="6"/>
  <c r="L1296" i="6"/>
  <c r="L547" i="6"/>
  <c r="L675" i="6"/>
  <c r="L703" i="6"/>
  <c r="L1904" i="6"/>
  <c r="L1215" i="6"/>
  <c r="L1841" i="6"/>
  <c r="L108" i="6"/>
  <c r="L2635" i="6"/>
  <c r="L967" i="6"/>
  <c r="L561" i="6"/>
  <c r="L242" i="6"/>
  <c r="L1123" i="6"/>
  <c r="L161" i="6"/>
  <c r="L2857" i="6"/>
  <c r="M2857" i="6" s="1"/>
  <c r="O2857" i="6" s="1"/>
  <c r="Q2857" i="6" s="1"/>
  <c r="L2847" i="6"/>
  <c r="M2847" i="6" s="1"/>
  <c r="O2847" i="6" s="1"/>
  <c r="Q2847" i="6" s="1"/>
  <c r="L2807" i="6"/>
  <c r="M2807" i="6" s="1"/>
  <c r="O2807" i="6" s="1"/>
  <c r="Q2807" i="6" s="1"/>
  <c r="L3022" i="6"/>
  <c r="M3022" i="6" s="1"/>
  <c r="O3022" i="6" s="1"/>
  <c r="Q3022" i="6" s="1"/>
  <c r="L2808" i="6"/>
  <c r="M2808" i="6" s="1"/>
  <c r="L3023" i="6"/>
  <c r="M3023" i="6" s="1"/>
  <c r="O3023" i="6" s="1"/>
  <c r="Q3023" i="6" s="1"/>
  <c r="L2840" i="6"/>
  <c r="M2840" i="6" s="1"/>
  <c r="O2840" i="6" s="1"/>
  <c r="Q2840" i="6" s="1"/>
  <c r="L2832" i="6"/>
  <c r="M2832" i="6" s="1"/>
  <c r="O2832" i="6" s="1"/>
  <c r="Q2832" i="6" s="1"/>
  <c r="L2489" i="6"/>
  <c r="L2381" i="6"/>
  <c r="M2381" i="6" s="1"/>
  <c r="O2381" i="6" s="1"/>
  <c r="Q2381" i="6" s="1"/>
  <c r="L2369" i="6"/>
  <c r="M2369" i="6" s="1"/>
  <c r="O2369" i="6" s="1"/>
  <c r="Q2369" i="6" s="1"/>
  <c r="L2357" i="6"/>
  <c r="M2357" i="6" s="1"/>
  <c r="O2357" i="6" s="1"/>
  <c r="Q2357" i="6" s="1"/>
  <c r="L2372" i="6"/>
  <c r="M2372" i="6" s="1"/>
  <c r="O2372" i="6" s="1"/>
  <c r="Q2372" i="6" s="1"/>
  <c r="L2365" i="6"/>
  <c r="M2365" i="6" s="1"/>
  <c r="O2365" i="6" s="1"/>
  <c r="Q2365" i="6" s="1"/>
  <c r="L2354" i="6"/>
  <c r="M2354" i="6" s="1"/>
  <c r="O2354" i="6" s="1"/>
  <c r="Q2354" i="6" s="1"/>
  <c r="L2356" i="6"/>
  <c r="M2356" i="6" s="1"/>
  <c r="O2356" i="6" s="1"/>
  <c r="Q2356" i="6" s="1"/>
  <c r="L2373" i="6"/>
  <c r="M2373" i="6" s="1"/>
  <c r="O2373" i="6" s="1"/>
  <c r="Q2373" i="6" s="1"/>
  <c r="L2665" i="6"/>
  <c r="L2852" i="6"/>
  <c r="M2852" i="6" s="1"/>
  <c r="O2852" i="6" s="1"/>
  <c r="Q2852" i="6" s="1"/>
  <c r="L2792" i="6"/>
  <c r="M2792" i="6" s="1"/>
  <c r="O2792" i="6" s="1"/>
  <c r="Q2792" i="6" s="1"/>
  <c r="L2434" i="6"/>
  <c r="L3115" i="6"/>
  <c r="M3115" i="6" s="1"/>
  <c r="O3115" i="6" s="1"/>
  <c r="Q3115" i="6" s="1"/>
  <c r="L3106" i="6"/>
  <c r="M3106" i="6" s="1"/>
  <c r="O3106" i="6" s="1"/>
  <c r="Q3106" i="6" s="1"/>
  <c r="L3095" i="6"/>
  <c r="M3095" i="6" s="1"/>
  <c r="O3095" i="6" s="1"/>
  <c r="Q3095" i="6" s="1"/>
  <c r="L3085" i="6"/>
  <c r="M3085" i="6" s="1"/>
  <c r="O3085" i="6" s="1"/>
  <c r="Q3085" i="6" s="1"/>
  <c r="L3123" i="6"/>
  <c r="M3123" i="6" s="1"/>
  <c r="O3123" i="6" s="1"/>
  <c r="Q3123" i="6" s="1"/>
  <c r="L3070" i="6"/>
  <c r="M3070" i="6" s="1"/>
  <c r="O3070" i="6" s="1"/>
  <c r="Q3070" i="6" s="1"/>
  <c r="L3126" i="6"/>
  <c r="M3126" i="6" s="1"/>
  <c r="O3126" i="6" s="1"/>
  <c r="Q3126" i="6" s="1"/>
  <c r="L3113" i="6"/>
  <c r="M3113" i="6" s="1"/>
  <c r="O3113" i="6" s="1"/>
  <c r="Q3113" i="6" s="1"/>
  <c r="L3099" i="6"/>
  <c r="M3099" i="6" s="1"/>
  <c r="O3099" i="6" s="1"/>
  <c r="Q3099" i="6" s="1"/>
  <c r="L3111" i="6"/>
  <c r="M3111" i="6" s="1"/>
  <c r="O3111" i="6" s="1"/>
  <c r="Q3111" i="6" s="1"/>
  <c r="L3096" i="6"/>
  <c r="M3096" i="6" s="1"/>
  <c r="O3096" i="6" s="1"/>
  <c r="Q3096" i="6" s="1"/>
  <c r="L3121" i="6"/>
  <c r="M3121" i="6" s="1"/>
  <c r="O3121" i="6" s="1"/>
  <c r="Q3121" i="6" s="1"/>
  <c r="L3097" i="6"/>
  <c r="M3097" i="6" s="1"/>
  <c r="O3097" i="6" s="1"/>
  <c r="Q3097" i="6" s="1"/>
  <c r="L3041" i="6"/>
  <c r="M3041" i="6" s="1"/>
  <c r="O3041" i="6" s="1"/>
  <c r="Q3041" i="6" s="1"/>
  <c r="L2968" i="6"/>
  <c r="M2968" i="6" s="1"/>
  <c r="O2968" i="6" s="1"/>
  <c r="Q2968" i="6" s="1"/>
  <c r="L2954" i="6"/>
  <c r="M2954" i="6" s="1"/>
  <c r="O2954" i="6" s="1"/>
  <c r="Q2954" i="6" s="1"/>
  <c r="L3110" i="6"/>
  <c r="M3110" i="6" s="1"/>
  <c r="O3110" i="6" s="1"/>
  <c r="Q3110" i="6" s="1"/>
  <c r="L3101" i="6"/>
  <c r="M3101" i="6" s="1"/>
  <c r="O3101" i="6" s="1"/>
  <c r="Q3101" i="6" s="1"/>
  <c r="L2998" i="6"/>
  <c r="M2998" i="6" s="1"/>
  <c r="O2998" i="6" s="1"/>
  <c r="Q2998" i="6" s="1"/>
  <c r="L3120" i="6"/>
  <c r="M3120" i="6" s="1"/>
  <c r="O3120" i="6" s="1"/>
  <c r="Q3120" i="6" s="1"/>
  <c r="L3105" i="6"/>
  <c r="M3105" i="6" s="1"/>
  <c r="O3105" i="6" s="1"/>
  <c r="Q3105" i="6" s="1"/>
  <c r="L3093" i="6"/>
  <c r="M3093" i="6" s="1"/>
  <c r="O3093" i="6" s="1"/>
  <c r="Q3093" i="6" s="1"/>
  <c r="L2955" i="6"/>
  <c r="M2955" i="6" s="1"/>
  <c r="O2955" i="6" s="1"/>
  <c r="Q2955" i="6" s="1"/>
  <c r="L3112" i="6"/>
  <c r="M3112" i="6" s="1"/>
  <c r="O3112" i="6" s="1"/>
  <c r="Q3112" i="6" s="1"/>
  <c r="L2980" i="6"/>
  <c r="M2980" i="6" s="1"/>
  <c r="O2980" i="6" s="1"/>
  <c r="Q2980" i="6" s="1"/>
  <c r="L2972" i="6"/>
  <c r="M2972" i="6" s="1"/>
  <c r="O2972" i="6" s="1"/>
  <c r="Q2972" i="6" s="1"/>
  <c r="L3114" i="6"/>
  <c r="M3114" i="6" s="1"/>
  <c r="O3114" i="6" s="1"/>
  <c r="Q3114" i="6" s="1"/>
  <c r="L3090" i="6"/>
  <c r="M3090" i="6" s="1"/>
  <c r="O3090" i="6" s="1"/>
  <c r="Q3090" i="6" s="1"/>
  <c r="L3050" i="6"/>
  <c r="M3050" i="6" s="1"/>
  <c r="O3050" i="6" s="1"/>
  <c r="Q3050" i="6" s="1"/>
  <c r="L2981" i="6"/>
  <c r="M2981" i="6" s="1"/>
  <c r="O2981" i="6" s="1"/>
  <c r="Q2981" i="6" s="1"/>
  <c r="L3118" i="6"/>
  <c r="M3118" i="6" s="1"/>
  <c r="O3118" i="6" s="1"/>
  <c r="Q3118" i="6" s="1"/>
  <c r="L3091" i="6"/>
  <c r="M3091" i="6" s="1"/>
  <c r="O3091" i="6" s="1"/>
  <c r="Q3091" i="6" s="1"/>
  <c r="L3013" i="6"/>
  <c r="M3013" i="6" s="1"/>
  <c r="O3013" i="6" s="1"/>
  <c r="Q3013" i="6" s="1"/>
  <c r="L2960" i="6"/>
  <c r="M2960" i="6" s="1"/>
  <c r="O2960" i="6" s="1"/>
  <c r="Q2960" i="6" s="1"/>
  <c r="L3088" i="6"/>
  <c r="M3088" i="6" s="1"/>
  <c r="O3088" i="6" s="1"/>
  <c r="Q3088" i="6" s="1"/>
  <c r="L3122" i="6"/>
  <c r="M3122" i="6" s="1"/>
  <c r="O3122" i="6" s="1"/>
  <c r="Q3122" i="6" s="1"/>
  <c r="L3094" i="6"/>
  <c r="M3094" i="6" s="1"/>
  <c r="O3094" i="6" s="1"/>
  <c r="Q3094" i="6" s="1"/>
  <c r="L3087" i="6"/>
  <c r="M3087" i="6" s="1"/>
  <c r="O3087" i="6" s="1"/>
  <c r="Q3087" i="6" s="1"/>
  <c r="L3049" i="6"/>
  <c r="M3049" i="6" s="1"/>
  <c r="O3049" i="6" s="1"/>
  <c r="Q3049" i="6" s="1"/>
  <c r="L3037" i="6"/>
  <c r="M3037" i="6" s="1"/>
  <c r="O3037" i="6" s="1"/>
  <c r="Q3037" i="6" s="1"/>
  <c r="L3048" i="6"/>
  <c r="M3048" i="6" s="1"/>
  <c r="O3048" i="6" s="1"/>
  <c r="Q3048" i="6" s="1"/>
  <c r="L3084" i="6"/>
  <c r="M3084" i="6" s="1"/>
  <c r="O3084" i="6" s="1"/>
  <c r="Q3084" i="6" s="1"/>
  <c r="L3108" i="6"/>
  <c r="M3108" i="6" s="1"/>
  <c r="O3108" i="6" s="1"/>
  <c r="Q3108" i="6" s="1"/>
  <c r="L2957" i="6"/>
  <c r="M2957" i="6" s="1"/>
  <c r="O2957" i="6" s="1"/>
  <c r="Q2957" i="6" s="1"/>
  <c r="L3040" i="6"/>
  <c r="M3040" i="6" s="1"/>
  <c r="O3040" i="6" s="1"/>
  <c r="Q3040" i="6" s="1"/>
  <c r="L3006" i="6"/>
  <c r="M3006" i="6" s="1"/>
  <c r="O3006" i="6" s="1"/>
  <c r="Q3006" i="6" s="1"/>
  <c r="L3125" i="6"/>
  <c r="M3125" i="6" s="1"/>
  <c r="O3125" i="6" s="1"/>
  <c r="Q3125" i="6" s="1"/>
  <c r="L3071" i="6"/>
  <c r="M3071" i="6" s="1"/>
  <c r="O3071" i="6" s="1"/>
  <c r="Q3071" i="6" s="1"/>
  <c r="L3127" i="6"/>
  <c r="M3127" i="6" s="1"/>
  <c r="O3127" i="6" s="1"/>
  <c r="Q3127" i="6" s="1"/>
  <c r="L3042" i="6"/>
  <c r="M3042" i="6" s="1"/>
  <c r="O3042" i="6" s="1"/>
  <c r="Q3042" i="6" s="1"/>
  <c r="L2991" i="6"/>
  <c r="M2991" i="6" s="1"/>
  <c r="O2991" i="6" s="1"/>
  <c r="Q2991" i="6" s="1"/>
  <c r="L3044" i="6"/>
  <c r="M3044" i="6" s="1"/>
  <c r="O3044" i="6" s="1"/>
  <c r="Q3044" i="6" s="1"/>
  <c r="L2958" i="6"/>
  <c r="M2958" i="6" s="1"/>
  <c r="O2958" i="6" s="1"/>
  <c r="Q2958" i="6" s="1"/>
  <c r="L2949" i="6"/>
  <c r="M2949" i="6" s="1"/>
  <c r="O2949" i="6" s="1"/>
  <c r="Q2949" i="6" s="1"/>
  <c r="L2969" i="6"/>
  <c r="M2969" i="6" s="1"/>
  <c r="O2969" i="6" s="1"/>
  <c r="Q2969" i="6" s="1"/>
  <c r="L3043" i="6"/>
  <c r="M3043" i="6" s="1"/>
  <c r="O3043" i="6" s="1"/>
  <c r="Q3043" i="6" s="1"/>
  <c r="L2736" i="6"/>
  <c r="L2873" i="6"/>
  <c r="M2873" i="6" s="1"/>
  <c r="O2873" i="6" s="1"/>
  <c r="Q2873" i="6" s="1"/>
  <c r="L2824" i="6"/>
  <c r="M2824" i="6" s="1"/>
  <c r="O2824" i="6" s="1"/>
  <c r="Q2824" i="6" s="1"/>
  <c r="L2812" i="6"/>
  <c r="M2812" i="6" s="1"/>
  <c r="O2812" i="6" s="1"/>
  <c r="Q2812" i="6" s="1"/>
  <c r="L2883" i="6"/>
  <c r="M2883" i="6" s="1"/>
  <c r="O2883" i="6" s="1"/>
  <c r="Q2883" i="6" s="1"/>
  <c r="L2875" i="6"/>
  <c r="M2875" i="6" s="1"/>
  <c r="O2875" i="6" s="1"/>
  <c r="Q2875" i="6" s="1"/>
  <c r="L2787" i="6"/>
  <c r="M2787" i="6" s="1"/>
  <c r="O2787" i="6" s="1"/>
  <c r="Q2787" i="6" s="1"/>
  <c r="L2848" i="6"/>
  <c r="M2848" i="6" s="1"/>
  <c r="O2848" i="6" s="1"/>
  <c r="Q2848" i="6" s="1"/>
  <c r="L2870" i="6"/>
  <c r="M2870" i="6" s="1"/>
  <c r="O2870" i="6" s="1"/>
  <c r="Q2870" i="6" s="1"/>
  <c r="L2860" i="6"/>
  <c r="M2860" i="6" s="1"/>
  <c r="O2860" i="6" s="1"/>
  <c r="Q2860" i="6" s="1"/>
  <c r="L2813" i="6"/>
  <c r="M2813" i="6" s="1"/>
  <c r="O2813" i="6" s="1"/>
  <c r="Q2813" i="6" s="1"/>
  <c r="L2782" i="6"/>
  <c r="M2782" i="6" s="1"/>
  <c r="O2782" i="6" s="1"/>
  <c r="Q2782" i="6" s="1"/>
  <c r="L2794" i="6"/>
  <c r="M2794" i="6" s="1"/>
  <c r="O2794" i="6" s="1"/>
  <c r="Q2794" i="6" s="1"/>
  <c r="L2874" i="6"/>
  <c r="M2874" i="6" s="1"/>
  <c r="O2874" i="6" s="1"/>
  <c r="Q2874" i="6" s="1"/>
  <c r="L2851" i="6"/>
  <c r="M2851" i="6" s="1"/>
  <c r="O2851" i="6" s="1"/>
  <c r="Q2851" i="6" s="1"/>
  <c r="L3034" i="6"/>
  <c r="M3034" i="6" s="1"/>
  <c r="O3034" i="6" s="1"/>
  <c r="Q3034" i="6" s="1"/>
  <c r="L2855" i="6"/>
  <c r="M2855" i="6" s="1"/>
  <c r="O2855" i="6" s="1"/>
  <c r="Q2855" i="6" s="1"/>
  <c r="L2793" i="6"/>
  <c r="M2793" i="6" s="1"/>
  <c r="O2793" i="6" s="1"/>
  <c r="Q2793" i="6" s="1"/>
  <c r="L2876" i="6"/>
  <c r="M2876" i="6" s="1"/>
  <c r="O2876" i="6" s="1"/>
  <c r="Q2876" i="6" s="1"/>
  <c r="L2879" i="6"/>
  <c r="M2879" i="6" s="1"/>
  <c r="O2879" i="6" s="1"/>
  <c r="Q2879" i="6" s="1"/>
  <c r="L2864" i="6"/>
  <c r="M2864" i="6" s="1"/>
  <c r="O2864" i="6" s="1"/>
  <c r="Q2864" i="6" s="1"/>
  <c r="L3031" i="6"/>
  <c r="M3031" i="6" s="1"/>
  <c r="O3031" i="6" s="1"/>
  <c r="Q3031" i="6" s="1"/>
  <c r="L2828" i="6"/>
  <c r="M2828" i="6" s="1"/>
  <c r="O2828" i="6" s="1"/>
  <c r="Q2828" i="6" s="1"/>
  <c r="L2838" i="6"/>
  <c r="M2838" i="6" s="1"/>
  <c r="O2838" i="6" s="1"/>
  <c r="Q2838" i="6" s="1"/>
  <c r="L2799" i="6"/>
  <c r="M2799" i="6" s="1"/>
  <c r="O2799" i="6" s="1"/>
  <c r="Q2799" i="6" s="1"/>
  <c r="L2834" i="6"/>
  <c r="M2834" i="6" s="1"/>
  <c r="O2834" i="6" s="1"/>
  <c r="Q2834" i="6" s="1"/>
  <c r="L2819" i="6"/>
  <c r="M2819" i="6" s="1"/>
  <c r="O2819" i="6" s="1"/>
  <c r="Q2819" i="6" s="1"/>
  <c r="L2825" i="6"/>
  <c r="M2825" i="6" s="1"/>
  <c r="O2825" i="6" s="1"/>
  <c r="Q2825" i="6" s="1"/>
  <c r="L2811" i="6"/>
  <c r="M2811" i="6" s="1"/>
  <c r="O2811" i="6" s="1"/>
  <c r="Q2811" i="6" s="1"/>
  <c r="L2791" i="6"/>
  <c r="M2791" i="6" s="1"/>
  <c r="O2791" i="6" s="1"/>
  <c r="Q2791" i="6" s="1"/>
  <c r="L3182" i="6"/>
  <c r="M3182" i="6" s="1"/>
  <c r="O3182" i="6" s="1"/>
  <c r="Q3182" i="6" s="1"/>
  <c r="L3081" i="6"/>
  <c r="M3081" i="6" s="1"/>
  <c r="O3081" i="6" s="1"/>
  <c r="Q3081" i="6" s="1"/>
  <c r="L3199" i="6"/>
  <c r="M3199" i="6" s="1"/>
  <c r="O3199" i="6" s="1"/>
  <c r="Q3199" i="6" s="1"/>
  <c r="L3194" i="6"/>
  <c r="M3194" i="6" s="1"/>
  <c r="O3194" i="6" s="1"/>
  <c r="Q3194" i="6" s="1"/>
  <c r="L3180" i="6"/>
  <c r="M3180" i="6" s="1"/>
  <c r="O3180" i="6" s="1"/>
  <c r="Q3180" i="6" s="1"/>
  <c r="L3176" i="6"/>
  <c r="M3176" i="6" s="1"/>
  <c r="O3176" i="6" s="1"/>
  <c r="Q3176" i="6" s="1"/>
  <c r="L3158" i="6"/>
  <c r="M3158" i="6" s="1"/>
  <c r="O3158" i="6" s="1"/>
  <c r="Q3158" i="6" s="1"/>
  <c r="L3147" i="6"/>
  <c r="M3147" i="6" s="1"/>
  <c r="O3147" i="6" s="1"/>
  <c r="Q3147" i="6" s="1"/>
  <c r="L3175" i="6"/>
  <c r="M3175" i="6" s="1"/>
  <c r="O3175" i="6" s="1"/>
  <c r="Q3175" i="6" s="1"/>
  <c r="L3162" i="6"/>
  <c r="M3162" i="6" s="1"/>
  <c r="O3162" i="6" s="1"/>
  <c r="Q3162" i="6" s="1"/>
  <c r="L3148" i="6"/>
  <c r="M3148" i="6" s="1"/>
  <c r="O3148" i="6" s="1"/>
  <c r="Q3148" i="6" s="1"/>
  <c r="L3197" i="6"/>
  <c r="M3197" i="6" s="1"/>
  <c r="O3197" i="6" s="1"/>
  <c r="Q3197" i="6" s="1"/>
  <c r="L3079" i="6"/>
  <c r="M3079" i="6" s="1"/>
  <c r="O3079" i="6" s="1"/>
  <c r="Q3079" i="6" s="1"/>
  <c r="L3198" i="6"/>
  <c r="M3198" i="6" s="1"/>
  <c r="O3198" i="6" s="1"/>
  <c r="Q3198" i="6" s="1"/>
  <c r="L3149" i="6"/>
  <c r="M3149" i="6" s="1"/>
  <c r="O3149" i="6" s="1"/>
  <c r="Q3149" i="6" s="1"/>
  <c r="L3080" i="6"/>
  <c r="M3080" i="6" s="1"/>
  <c r="O3080" i="6" s="1"/>
  <c r="Q3080" i="6" s="1"/>
  <c r="L3155" i="6"/>
  <c r="M3155" i="6" s="1"/>
  <c r="O3155" i="6" s="1"/>
  <c r="Q3155" i="6" s="1"/>
  <c r="L3164" i="6"/>
  <c r="M3164" i="6" s="1"/>
  <c r="O3164" i="6" s="1"/>
  <c r="Q3164" i="6" s="1"/>
  <c r="L3157" i="6"/>
  <c r="M3157" i="6" s="1"/>
  <c r="O3157" i="6" s="1"/>
  <c r="Q3157" i="6" s="1"/>
  <c r="L3177" i="6"/>
  <c r="M3177" i="6" s="1"/>
  <c r="O3177" i="6" s="1"/>
  <c r="Q3177" i="6" s="1"/>
  <c r="L3082" i="6"/>
  <c r="M3082" i="6" s="1"/>
  <c r="O3082" i="6" s="1"/>
  <c r="Q3082" i="6" s="1"/>
  <c r="L3163" i="6"/>
  <c r="M3163" i="6" s="1"/>
  <c r="O3163" i="6" s="1"/>
  <c r="Q3163" i="6" s="1"/>
  <c r="L3083" i="6"/>
  <c r="M3083" i="6" s="1"/>
  <c r="O3083" i="6" s="1"/>
  <c r="Q3083" i="6" s="1"/>
  <c r="L3165" i="6"/>
  <c r="M3165" i="6" s="1"/>
  <c r="O3165" i="6" s="1"/>
  <c r="Q3165" i="6" s="1"/>
  <c r="L3181" i="6"/>
  <c r="M3181" i="6" s="1"/>
  <c r="O3181" i="6" s="1"/>
  <c r="Q3181" i="6" s="1"/>
  <c r="R2358" i="6"/>
  <c r="U2358" i="6"/>
  <c r="S2358" i="6"/>
  <c r="T2358" i="6"/>
  <c r="L119" i="6"/>
  <c r="L673" i="6"/>
  <c r="U2360" i="6"/>
  <c r="R2360" i="6"/>
  <c r="T2360" i="6"/>
  <c r="S2360" i="6"/>
  <c r="U2891" i="6"/>
  <c r="T2891" i="6"/>
  <c r="R2891" i="6"/>
  <c r="S2891" i="6"/>
  <c r="L1636" i="6"/>
  <c r="L1146" i="6"/>
  <c r="L1167" i="6"/>
  <c r="L889" i="6"/>
  <c r="L1639" i="6"/>
  <c r="L1298" i="6"/>
  <c r="L691" i="6"/>
  <c r="L676" i="6"/>
  <c r="L2104" i="6"/>
  <c r="S2368" i="6"/>
  <c r="R2368" i="6"/>
  <c r="U2368" i="6"/>
  <c r="T2368" i="6"/>
  <c r="L1169" i="6"/>
  <c r="L487" i="6"/>
  <c r="L1248" i="6"/>
  <c r="L418" i="6"/>
  <c r="L708" i="6"/>
  <c r="L6" i="6"/>
  <c r="L2364" i="6"/>
  <c r="M2364" i="6" s="1"/>
  <c r="O2364" i="6" s="1"/>
  <c r="Q2364" i="6" s="1"/>
  <c r="L2352" i="6"/>
  <c r="M2352" i="6" s="1"/>
  <c r="O2352" i="6" s="1"/>
  <c r="Q2352" i="6" s="1"/>
  <c r="L2353" i="6"/>
  <c r="M2353" i="6" s="1"/>
  <c r="O2353" i="6" s="1"/>
  <c r="Q2353" i="6" s="1"/>
  <c r="L2362" i="6"/>
  <c r="M2362" i="6" s="1"/>
  <c r="O2362" i="6" s="1"/>
  <c r="Q2362" i="6" s="1"/>
  <c r="L2380" i="6"/>
  <c r="M2380" i="6" s="1"/>
  <c r="O2380" i="6" s="1"/>
  <c r="Q2380" i="6" s="1"/>
  <c r="L2370" i="6"/>
  <c r="M2370" i="6" s="1"/>
  <c r="O2370" i="6" s="1"/>
  <c r="Q2370" i="6" s="1"/>
  <c r="L2363" i="6"/>
  <c r="M2363" i="6" s="1"/>
  <c r="O2363" i="6" s="1"/>
  <c r="Q2363" i="6" s="1"/>
  <c r="L2367" i="6"/>
  <c r="M2367" i="6" s="1"/>
  <c r="O2367" i="6" s="1"/>
  <c r="Q2367" i="6" s="1"/>
  <c r="L2379" i="6"/>
  <c r="M2379" i="6" s="1"/>
  <c r="O2379" i="6" s="1"/>
  <c r="Q2379" i="6" s="1"/>
  <c r="L2920" i="6"/>
  <c r="M2920" i="6" s="1"/>
  <c r="O2920" i="6" s="1"/>
  <c r="Q2920" i="6" s="1"/>
  <c r="L2912" i="6"/>
  <c r="M2912" i="6" s="1"/>
  <c r="O2912" i="6" s="1"/>
  <c r="Q2912" i="6" s="1"/>
  <c r="L2910" i="6"/>
  <c r="M2910" i="6" s="1"/>
  <c r="O2910" i="6" s="1"/>
  <c r="Q2910" i="6" s="1"/>
  <c r="L2921" i="6"/>
  <c r="M2921" i="6" s="1"/>
  <c r="O2921" i="6" s="1"/>
  <c r="Q2921" i="6" s="1"/>
  <c r="L300" i="6"/>
  <c r="L2899" i="6"/>
  <c r="M2899" i="6" s="1"/>
  <c r="O2899" i="6" s="1"/>
  <c r="Q2899" i="6" s="1"/>
  <c r="L2914" i="6"/>
  <c r="M2914" i="6" s="1"/>
  <c r="O2914" i="6" s="1"/>
  <c r="Q2914" i="6" s="1"/>
  <c r="L2901" i="6"/>
  <c r="M2901" i="6" s="1"/>
  <c r="O2901" i="6" s="1"/>
  <c r="Q2901" i="6" s="1"/>
  <c r="L2931" i="6"/>
  <c r="M2931" i="6" s="1"/>
  <c r="O2931" i="6" s="1"/>
  <c r="Q2931" i="6" s="1"/>
  <c r="L2916" i="6"/>
  <c r="M2916" i="6" s="1"/>
  <c r="O2916" i="6" s="1"/>
  <c r="Q2916" i="6" s="1"/>
  <c r="L2898" i="6"/>
  <c r="M2898" i="6" s="1"/>
  <c r="O2898" i="6" s="1"/>
  <c r="Q2898" i="6" s="1"/>
  <c r="L2900" i="6"/>
  <c r="M2900" i="6" s="1"/>
  <c r="O2900" i="6" s="1"/>
  <c r="Q2900" i="6" s="1"/>
  <c r="L2915" i="6"/>
  <c r="M2915" i="6" s="1"/>
  <c r="O2915" i="6" s="1"/>
  <c r="Q2915" i="6" s="1"/>
  <c r="L2902" i="6"/>
  <c r="M2902" i="6" s="1"/>
  <c r="O2902" i="6" s="1"/>
  <c r="Q2902" i="6" s="1"/>
  <c r="L2786" i="6"/>
  <c r="M2786" i="6" s="1"/>
  <c r="O2786" i="6" s="1"/>
  <c r="Q2786" i="6" s="1"/>
  <c r="L2872" i="6"/>
  <c r="M2872" i="6" s="1"/>
  <c r="O2872" i="6" s="1"/>
  <c r="Q2872" i="6" s="1"/>
  <c r="L1814" i="6"/>
  <c r="L435" i="6"/>
  <c r="L480" i="6"/>
  <c r="L688" i="6"/>
  <c r="L1817" i="6"/>
  <c r="L1991" i="6"/>
  <c r="L231" i="6"/>
  <c r="L2887" i="6"/>
  <c r="M2887" i="6" s="1"/>
  <c r="O2887" i="6" s="1"/>
  <c r="Q2887" i="6" s="1"/>
  <c r="L2846" i="6"/>
  <c r="M2846" i="6" s="1"/>
  <c r="O2846" i="6" s="1"/>
  <c r="Q2846" i="6" s="1"/>
  <c r="L2821" i="6"/>
  <c r="M2821" i="6" s="1"/>
  <c r="O2821" i="6" s="1"/>
  <c r="Q2821" i="6" s="1"/>
  <c r="L2788" i="6"/>
  <c r="M2788" i="6" s="1"/>
  <c r="O2788" i="6" s="1"/>
  <c r="Q2788" i="6" s="1"/>
  <c r="L2856" i="6"/>
  <c r="M2856" i="6" s="1"/>
  <c r="O2856" i="6" s="1"/>
  <c r="Q2856" i="6" s="1"/>
  <c r="L2839" i="6"/>
  <c r="M2839" i="6" s="1"/>
  <c r="O2839" i="6" s="1"/>
  <c r="Q2839" i="6" s="1"/>
  <c r="L2878" i="6"/>
  <c r="M2878" i="6" s="1"/>
  <c r="O2878" i="6" s="1"/>
  <c r="Q2878" i="6" s="1"/>
  <c r="L2863" i="6"/>
  <c r="M2863" i="6" s="1"/>
  <c r="O2863" i="6" s="1"/>
  <c r="Q2863" i="6" s="1"/>
  <c r="L2882" i="6"/>
  <c r="M2882" i="6" s="1"/>
  <c r="O2882" i="6" s="1"/>
  <c r="Q2882" i="6" s="1"/>
  <c r="L2801" i="6"/>
  <c r="M2801" i="6" s="1"/>
  <c r="O2801" i="6" s="1"/>
  <c r="Q2801" i="6" s="1"/>
  <c r="L2884" i="6"/>
  <c r="M2884" i="6" s="1"/>
  <c r="O2884" i="6" s="1"/>
  <c r="Q2884" i="6" s="1"/>
  <c r="L2822" i="6"/>
  <c r="M2822" i="6" s="1"/>
  <c r="O2822" i="6" s="1"/>
  <c r="Q2822" i="6" s="1"/>
  <c r="L2805" i="6"/>
  <c r="M2805" i="6" s="1"/>
  <c r="O2805" i="6" s="1"/>
  <c r="Q2805" i="6" s="1"/>
  <c r="L2790" i="6"/>
  <c r="M2790" i="6" s="1"/>
  <c r="O2790" i="6" s="1"/>
  <c r="Q2790" i="6" s="1"/>
  <c r="L3030" i="6"/>
  <c r="M3030" i="6" s="1"/>
  <c r="O3030" i="6" s="1"/>
  <c r="Q3030" i="6" s="1"/>
  <c r="L2780" i="6"/>
  <c r="M2780" i="6" s="1"/>
  <c r="O2780" i="6" s="1"/>
  <c r="Q2780" i="6" s="1"/>
  <c r="L2862" i="6"/>
  <c r="M2862" i="6" s="1"/>
  <c r="O2862" i="6" s="1"/>
  <c r="Q2862" i="6" s="1"/>
  <c r="L2802" i="6"/>
  <c r="M2802" i="6" s="1"/>
  <c r="O2802" i="6" s="1"/>
  <c r="Q2802" i="6" s="1"/>
  <c r="L2803" i="6"/>
  <c r="M2803" i="6" s="1"/>
  <c r="O2803" i="6" s="1"/>
  <c r="Q2803" i="6" s="1"/>
  <c r="L2796" i="6"/>
  <c r="M2796" i="6" s="1"/>
  <c r="O2796" i="6" s="1"/>
  <c r="Q2796" i="6" s="1"/>
  <c r="L2817" i="6"/>
  <c r="M2817" i="6" s="1"/>
  <c r="O2817" i="6" s="1"/>
  <c r="Q2817" i="6" s="1"/>
  <c r="L2886" i="6"/>
  <c r="M2886" i="6" s="1"/>
  <c r="O2886" i="6" s="1"/>
  <c r="Q2886" i="6" s="1"/>
  <c r="L2837" i="6"/>
  <c r="M2837" i="6" s="1"/>
  <c r="O2837" i="6" s="1"/>
  <c r="Q2837" i="6" s="1"/>
  <c r="L2831" i="6"/>
  <c r="M2831" i="6" s="1"/>
  <c r="O2831" i="6" s="1"/>
  <c r="Q2831" i="6" s="1"/>
  <c r="L2783" i="6"/>
  <c r="M2783" i="6" s="1"/>
  <c r="O2783" i="6" s="1"/>
  <c r="Q2783" i="6" s="1"/>
  <c r="L2842" i="6"/>
  <c r="M2842" i="6" s="1"/>
  <c r="O2842" i="6" s="1"/>
  <c r="Q2842" i="6" s="1"/>
  <c r="L2826" i="6"/>
  <c r="M2826" i="6" s="1"/>
  <c r="O2826" i="6" s="1"/>
  <c r="Q2826" i="6" s="1"/>
  <c r="L2868" i="6"/>
  <c r="M2868" i="6" s="1"/>
  <c r="O2868" i="6" s="1"/>
  <c r="Q2868" i="6" s="1"/>
  <c r="L2816" i="6"/>
  <c r="M2816" i="6" s="1"/>
  <c r="O2816" i="6" s="1"/>
  <c r="Q2816" i="6" s="1"/>
  <c r="L2885" i="6"/>
  <c r="M2885" i="6" s="1"/>
  <c r="O2885" i="6" s="1"/>
  <c r="Q2885" i="6" s="1"/>
  <c r="L2785" i="6"/>
  <c r="M2785" i="6" s="1"/>
  <c r="O2785" i="6" s="1"/>
  <c r="Q2785" i="6" s="1"/>
  <c r="L2784" i="6"/>
  <c r="M2784" i="6" s="1"/>
  <c r="O2784" i="6" s="1"/>
  <c r="Q2784" i="6" s="1"/>
  <c r="L3028" i="6"/>
  <c r="M3028" i="6" s="1"/>
  <c r="O3028" i="6" s="1"/>
  <c r="Q3028" i="6" s="1"/>
  <c r="L2781" i="6"/>
  <c r="M2781" i="6" s="1"/>
  <c r="O2781" i="6" s="1"/>
  <c r="Q2781" i="6" s="1"/>
  <c r="L2809" i="6"/>
  <c r="M2809" i="6" s="1"/>
  <c r="O2809" i="6" s="1"/>
  <c r="Q2809" i="6" s="1"/>
  <c r="L2745" i="6"/>
  <c r="L2814" i="6"/>
  <c r="M2814" i="6" s="1"/>
  <c r="O2814" i="6" s="1"/>
  <c r="Q2814" i="6" s="1"/>
  <c r="L2820" i="6"/>
  <c r="M2820" i="6" s="1"/>
  <c r="O2820" i="6" s="1"/>
  <c r="Q2820" i="6" s="1"/>
  <c r="L2810" i="6"/>
  <c r="M2810" i="6" s="1"/>
  <c r="O2810" i="6" s="1"/>
  <c r="Q2810" i="6" s="1"/>
  <c r="L2854" i="6"/>
  <c r="M2854" i="6" s="1"/>
  <c r="O2854" i="6" s="1"/>
  <c r="Q2854" i="6" s="1"/>
  <c r="L2797" i="6"/>
  <c r="M2797" i="6" s="1"/>
  <c r="O2797" i="6" s="1"/>
  <c r="Q2797" i="6" s="1"/>
  <c r="L2815" i="6"/>
  <c r="M2815" i="6" s="1"/>
  <c r="O2815" i="6" s="1"/>
  <c r="Q2815" i="6" s="1"/>
  <c r="L2798" i="6"/>
  <c r="M2798" i="6" s="1"/>
  <c r="O2798" i="6" s="1"/>
  <c r="Q2798" i="6" s="1"/>
  <c r="L3029" i="6"/>
  <c r="M3029" i="6" s="1"/>
  <c r="O3029" i="6" s="1"/>
  <c r="Q3029" i="6" s="1"/>
  <c r="L2795" i="6"/>
  <c r="M2795" i="6" s="1"/>
  <c r="O2795" i="6" s="1"/>
  <c r="Q2795" i="6" s="1"/>
  <c r="L2877" i="6"/>
  <c r="M2877" i="6" s="1"/>
  <c r="O2877" i="6" s="1"/>
  <c r="Q2877" i="6" s="1"/>
  <c r="L2853" i="6"/>
  <c r="M2853" i="6" s="1"/>
  <c r="O2853" i="6" s="1"/>
  <c r="Q2853" i="6" s="1"/>
  <c r="L2880" i="6"/>
  <c r="M2880" i="6" s="1"/>
  <c r="O2880" i="6" s="1"/>
  <c r="Q2880" i="6" s="1"/>
  <c r="L2823" i="6"/>
  <c r="M2823" i="6" s="1"/>
  <c r="O2823" i="6" s="1"/>
  <c r="Q2823" i="6" s="1"/>
  <c r="L1759" i="6"/>
  <c r="L1827" i="6"/>
  <c r="L2585" i="6"/>
  <c r="L1140" i="6"/>
  <c r="L1158" i="6"/>
  <c r="L2656" i="6"/>
  <c r="L135" i="6"/>
  <c r="L384" i="6"/>
  <c r="L852" i="6"/>
  <c r="L2609" i="6"/>
  <c r="L2280" i="6"/>
  <c r="L88" i="6"/>
  <c r="L1097" i="6"/>
  <c r="L1043" i="6"/>
  <c r="L2297" i="6"/>
  <c r="L728" i="6"/>
  <c r="L668" i="6"/>
  <c r="L2097" i="6"/>
  <c r="L2776" i="6"/>
  <c r="L701" i="6"/>
  <c r="L2285" i="6"/>
  <c r="L1638" i="6"/>
  <c r="L2584" i="6"/>
  <c r="L1148" i="6"/>
  <c r="L1176" i="6"/>
  <c r="L1155" i="6"/>
  <c r="L1174" i="6"/>
  <c r="L451" i="6"/>
  <c r="L390" i="6"/>
  <c r="L432" i="6"/>
  <c r="L859" i="6"/>
  <c r="L887" i="6"/>
  <c r="L841" i="6"/>
  <c r="L1186" i="6"/>
  <c r="L338" i="6"/>
  <c r="L2597" i="6"/>
  <c r="L1658" i="6"/>
  <c r="L126" i="6"/>
  <c r="L393" i="6"/>
  <c r="L352" i="6"/>
  <c r="L1052" i="6"/>
  <c r="L2282" i="6"/>
  <c r="L672" i="6"/>
  <c r="L1529" i="6"/>
  <c r="L1945" i="6"/>
  <c r="L2765" i="6"/>
  <c r="L1224" i="6"/>
  <c r="L2286" i="6"/>
  <c r="L1448" i="6"/>
  <c r="L188" i="6"/>
  <c r="L2371" i="6"/>
  <c r="M2371" i="6" s="1"/>
  <c r="O2371" i="6" s="1"/>
  <c r="Q2371" i="6" s="1"/>
  <c r="L2366" i="6"/>
  <c r="M2366" i="6" s="1"/>
  <c r="O2366" i="6" s="1"/>
  <c r="Q2366" i="6" s="1"/>
  <c r="L2361" i="6"/>
  <c r="M2361" i="6" s="1"/>
  <c r="O2361" i="6" s="1"/>
  <c r="Q2361" i="6" s="1"/>
  <c r="L2592" i="6"/>
  <c r="L1160" i="6"/>
  <c r="L1223" i="6"/>
  <c r="L1168" i="6"/>
  <c r="L1219" i="6"/>
  <c r="L2647" i="6"/>
  <c r="L337" i="6"/>
  <c r="L460" i="6"/>
  <c r="L446" i="6"/>
  <c r="L830" i="6"/>
  <c r="L558" i="6"/>
  <c r="L849" i="6"/>
  <c r="L1270" i="6"/>
  <c r="L2136" i="6"/>
  <c r="L1768" i="6"/>
  <c r="L2569" i="6"/>
  <c r="L2591" i="6"/>
  <c r="L1646" i="6"/>
  <c r="L1668" i="6"/>
  <c r="L295" i="6"/>
  <c r="L382" i="6"/>
  <c r="L56" i="6"/>
  <c r="L2296" i="6"/>
  <c r="L1593" i="6"/>
  <c r="L1264" i="6"/>
  <c r="L1872" i="6"/>
  <c r="L1862" i="6"/>
  <c r="L2768" i="6"/>
  <c r="L1178" i="6"/>
  <c r="L1599" i="6"/>
  <c r="L1486" i="6"/>
  <c r="L2907" i="6"/>
  <c r="M2907" i="6" s="1"/>
  <c r="O2907" i="6" s="1"/>
  <c r="Q2907" i="6" s="1"/>
  <c r="L2906" i="6"/>
  <c r="M2906" i="6" s="1"/>
  <c r="O2906" i="6" s="1"/>
  <c r="Q2906" i="6" s="1"/>
  <c r="S3190" i="6"/>
  <c r="T3190" i="6"/>
  <c r="R3190" i="6"/>
  <c r="U3190" i="6"/>
  <c r="L1698" i="6"/>
  <c r="L477" i="6"/>
  <c r="L1721" i="6"/>
  <c r="L1705" i="6"/>
  <c r="L535" i="6"/>
  <c r="L472" i="6"/>
  <c r="L1694" i="6"/>
  <c r="L470" i="6"/>
  <c r="L2442" i="6"/>
  <c r="L1941" i="6"/>
  <c r="L549" i="6"/>
  <c r="L1720" i="6"/>
  <c r="L452" i="6"/>
  <c r="L1729" i="6"/>
  <c r="L1723" i="6"/>
  <c r="L1711" i="6"/>
  <c r="L2472" i="6"/>
  <c r="L1783" i="6"/>
  <c r="L1781" i="6"/>
  <c r="L463" i="6"/>
  <c r="L448" i="6"/>
  <c r="L1777" i="6"/>
  <c r="L488" i="6"/>
  <c r="L440" i="6"/>
  <c r="L2469" i="6"/>
  <c r="L1187" i="6"/>
  <c r="L530" i="6"/>
  <c r="L2307" i="6"/>
  <c r="L2398" i="6"/>
  <c r="L1738" i="6"/>
  <c r="L71" i="6"/>
  <c r="L44" i="6"/>
  <c r="L1662" i="6"/>
  <c r="L511" i="6"/>
  <c r="L1726" i="6"/>
  <c r="L1751" i="6"/>
  <c r="L1771" i="6"/>
  <c r="L1737" i="6"/>
  <c r="L2452" i="6"/>
  <c r="L49" i="6"/>
  <c r="L1703" i="6"/>
  <c r="L2467" i="6"/>
  <c r="L534" i="6"/>
  <c r="L497" i="6"/>
  <c r="L1736" i="6"/>
  <c r="L2447" i="6"/>
  <c r="L1756" i="6"/>
  <c r="L1750" i="6"/>
  <c r="L516" i="6"/>
  <c r="L1730" i="6"/>
  <c r="L1755" i="6"/>
  <c r="L1772" i="6"/>
  <c r="L2426" i="6"/>
  <c r="L459" i="6"/>
  <c r="L513" i="6"/>
  <c r="L464" i="6"/>
  <c r="L543" i="6"/>
  <c r="L1942" i="6"/>
  <c r="L526" i="6"/>
  <c r="L92" i="6"/>
  <c r="L2459" i="6"/>
  <c r="L45" i="6"/>
  <c r="L1727" i="6"/>
  <c r="L2576" i="6"/>
  <c r="L1744" i="6"/>
  <c r="L86" i="6"/>
  <c r="L489" i="6"/>
  <c r="L1702" i="6"/>
  <c r="L1946" i="6"/>
  <c r="L518" i="6"/>
  <c r="L1713" i="6"/>
  <c r="L410" i="6"/>
  <c r="L465" i="6"/>
  <c r="L475" i="6"/>
  <c r="L1710" i="6"/>
  <c r="L1748" i="6"/>
  <c r="L508" i="6"/>
  <c r="L1184" i="6"/>
  <c r="L1697" i="6"/>
  <c r="L501" i="6"/>
  <c r="L1735" i="6"/>
  <c r="L456" i="6"/>
  <c r="L531" i="6"/>
  <c r="L2473" i="6"/>
  <c r="L462" i="6"/>
  <c r="L514" i="6"/>
  <c r="L1774" i="6"/>
  <c r="L437" i="6"/>
  <c r="L411" i="6"/>
  <c r="L1763" i="6"/>
  <c r="L1704" i="6"/>
  <c r="L551" i="6"/>
  <c r="L523" i="6"/>
  <c r="L503" i="6"/>
  <c r="L422" i="6"/>
  <c r="L506" i="6"/>
  <c r="L1743" i="6"/>
  <c r="L1776" i="6"/>
  <c r="L474" i="6"/>
  <c r="L2462" i="6"/>
  <c r="L2421" i="6"/>
  <c r="L473" i="6"/>
  <c r="L521" i="6"/>
  <c r="L1182" i="6"/>
  <c r="L1921" i="6"/>
  <c r="L1922" i="6"/>
  <c r="L1905" i="6"/>
  <c r="L1910" i="6"/>
  <c r="L209" i="6"/>
  <c r="L2237" i="6"/>
  <c r="L2194" i="6"/>
  <c r="L2202" i="6"/>
  <c r="L2189" i="6"/>
  <c r="L2224" i="6"/>
  <c r="L2201" i="6"/>
  <c r="L2240" i="6"/>
  <c r="L2177" i="6"/>
  <c r="L2236" i="6"/>
  <c r="L2182" i="6"/>
  <c r="L2730" i="6"/>
  <c r="L2673" i="6"/>
  <c r="L2756" i="6"/>
  <c r="L1185" i="6"/>
  <c r="L1765" i="6"/>
  <c r="L1753" i="6"/>
  <c r="L890" i="6"/>
  <c r="L1939" i="6"/>
  <c r="L197" i="6"/>
  <c r="L257" i="6"/>
  <c r="L221" i="6"/>
  <c r="L254" i="6"/>
  <c r="L287" i="6"/>
  <c r="L283" i="6"/>
  <c r="L1675" i="6"/>
  <c r="L1205" i="6"/>
  <c r="L326" i="6"/>
  <c r="L2029" i="6"/>
  <c r="L1691" i="6"/>
  <c r="L1238" i="6"/>
  <c r="L328" i="6"/>
  <c r="L1197" i="6"/>
  <c r="L2020" i="6"/>
  <c r="L2445" i="6"/>
  <c r="L2032" i="6"/>
  <c r="L1239" i="6"/>
  <c r="L1206" i="6"/>
  <c r="L327" i="6"/>
  <c r="L325" i="6"/>
  <c r="L1243" i="6"/>
  <c r="L2443" i="6"/>
  <c r="L1203" i="6"/>
  <c r="L1930" i="6"/>
  <c r="L1231" i="6"/>
  <c r="L1198" i="6"/>
  <c r="L1933" i="6"/>
  <c r="L2444" i="6"/>
  <c r="L1673" i="6"/>
  <c r="L1199" i="6"/>
  <c r="L1193" i="6"/>
  <c r="L1934" i="6"/>
  <c r="L1196" i="6"/>
  <c r="L1210" i="6"/>
  <c r="L329" i="6"/>
  <c r="L1725" i="6"/>
  <c r="L426" i="6"/>
  <c r="L1245" i="6"/>
  <c r="L478" i="6"/>
  <c r="L623" i="6"/>
  <c r="L2235" i="6"/>
  <c r="L1194" i="6"/>
  <c r="L409" i="6"/>
  <c r="L442" i="6"/>
  <c r="L1527" i="6"/>
  <c r="L1780" i="6"/>
  <c r="L2457" i="6"/>
  <c r="L1742" i="6"/>
  <c r="L316" i="6"/>
  <c r="L614" i="6"/>
  <c r="L1230" i="6"/>
  <c r="L2411" i="6"/>
  <c r="L1746" i="6"/>
  <c r="L1733" i="6"/>
  <c r="L479" i="6"/>
  <c r="L2267" i="6"/>
  <c r="L1931" i="6"/>
  <c r="L650" i="6"/>
  <c r="L306" i="6"/>
  <c r="L298" i="6"/>
  <c r="L225" i="6"/>
  <c r="L207" i="6"/>
  <c r="L1749" i="6"/>
  <c r="L483" i="6"/>
  <c r="L1943" i="6"/>
  <c r="L679" i="6"/>
  <c r="L709" i="6"/>
  <c r="L685" i="6"/>
  <c r="L299" i="6"/>
  <c r="L302" i="6"/>
  <c r="L303" i="6"/>
  <c r="L1773" i="6"/>
  <c r="L39" i="6"/>
  <c r="L577" i="6"/>
  <c r="L241" i="6"/>
  <c r="L238" i="6"/>
  <c r="L2164" i="6"/>
  <c r="L2184" i="6"/>
  <c r="L2192" i="6"/>
  <c r="L2180" i="6"/>
  <c r="L2193" i="6"/>
  <c r="L997" i="6"/>
  <c r="L917" i="6"/>
  <c r="L1004" i="6"/>
  <c r="L269" i="6"/>
  <c r="L2160" i="6"/>
  <c r="L1714" i="6"/>
  <c r="L1695" i="6"/>
  <c r="L512" i="6"/>
  <c r="L545" i="6"/>
  <c r="L1944" i="6"/>
  <c r="L984" i="6"/>
  <c r="L1754" i="6"/>
  <c r="L1708" i="6"/>
  <c r="L1707" i="6"/>
  <c r="L1671" i="6"/>
  <c r="L265" i="6"/>
  <c r="L2312" i="6"/>
  <c r="L652" i="6"/>
  <c r="L482" i="6"/>
  <c r="L433" i="6"/>
  <c r="L324" i="6"/>
  <c r="L2216" i="6"/>
  <c r="L1216" i="6"/>
  <c r="L606" i="6"/>
  <c r="L612" i="6"/>
  <c r="L613" i="6"/>
  <c r="L580" i="6"/>
  <c r="L644" i="6"/>
  <c r="L1351" i="6"/>
  <c r="L640" i="6"/>
  <c r="L591" i="6"/>
  <c r="L1522" i="6"/>
  <c r="L583" i="6"/>
  <c r="L617" i="6"/>
  <c r="L892" i="6"/>
  <c r="L898" i="6"/>
  <c r="L633" i="6"/>
  <c r="L620" i="6"/>
  <c r="L647" i="6"/>
  <c r="L900" i="6"/>
  <c r="L602" i="6"/>
  <c r="L586" i="6"/>
  <c r="L594" i="6"/>
  <c r="L596" i="6"/>
  <c r="L897" i="6"/>
  <c r="L1533" i="6"/>
  <c r="L899" i="6"/>
  <c r="L1353" i="6"/>
  <c r="L2678" i="6"/>
  <c r="L2174" i="6"/>
  <c r="L2714" i="6"/>
  <c r="L2161" i="6"/>
  <c r="L2693" i="6"/>
  <c r="L2758" i="6"/>
  <c r="L1958" i="6"/>
  <c r="L2723" i="6"/>
  <c r="L2763" i="6"/>
  <c r="L2755" i="6"/>
  <c r="L2690" i="6"/>
  <c r="L1957" i="6"/>
  <c r="L301" i="6"/>
  <c r="L2612" i="6"/>
  <c r="L498" i="6"/>
  <c r="L330" i="6"/>
  <c r="L1709" i="6"/>
  <c r="L895" i="6"/>
  <c r="L656" i="6"/>
  <c r="L1240" i="6"/>
  <c r="L2299" i="6"/>
  <c r="L93" i="6"/>
  <c r="L1419" i="6"/>
  <c r="L1581" i="6"/>
  <c r="L2137" i="6"/>
  <c r="L1099" i="6"/>
  <c r="L568" i="6"/>
  <c r="L2092" i="6"/>
  <c r="L1053" i="6"/>
  <c r="L1116" i="6"/>
  <c r="L1013" i="6"/>
  <c r="L2093" i="6"/>
  <c r="L826" i="6"/>
  <c r="L1124" i="6"/>
  <c r="L2608" i="6"/>
  <c r="L557" i="6"/>
  <c r="L836" i="6"/>
  <c r="L2582" i="6"/>
  <c r="L862" i="6"/>
  <c r="L1020" i="6"/>
  <c r="L1090" i="6"/>
  <c r="L2588" i="6"/>
  <c r="L2619" i="6"/>
  <c r="L2115" i="6"/>
  <c r="L1049" i="6"/>
  <c r="L1088" i="6"/>
  <c r="L1102" i="6"/>
  <c r="L1819" i="6"/>
  <c r="L115" i="6"/>
  <c r="L137" i="6"/>
  <c r="L2670" i="6"/>
  <c r="L171" i="6"/>
  <c r="L2715" i="6"/>
  <c r="L248" i="6"/>
  <c r="L362" i="6"/>
  <c r="L358" i="6"/>
  <c r="L401" i="6"/>
  <c r="L361" i="6"/>
  <c r="L396" i="6"/>
  <c r="L342" i="6"/>
  <c r="L353" i="6"/>
  <c r="L371" i="6"/>
  <c r="L392" i="6"/>
  <c r="L380" i="6"/>
  <c r="L388" i="6"/>
  <c r="L369" i="6"/>
  <c r="L922" i="6"/>
  <c r="L2568" i="6"/>
  <c r="L1127" i="6"/>
  <c r="L1132" i="6"/>
  <c r="L339" i="6"/>
  <c r="L391" i="6"/>
  <c r="L839" i="6"/>
  <c r="L386" i="6"/>
  <c r="L1015" i="6"/>
  <c r="L1068" i="6"/>
  <c r="L1119" i="6"/>
  <c r="L2655" i="6"/>
  <c r="L913" i="6"/>
  <c r="L1010" i="6"/>
  <c r="L932" i="6"/>
  <c r="L916" i="6"/>
  <c r="L906" i="6"/>
  <c r="L956" i="6"/>
  <c r="L1076" i="6"/>
  <c r="L1025" i="6"/>
  <c r="L2395" i="6"/>
  <c r="L2653" i="6"/>
  <c r="L2624" i="6"/>
  <c r="L2024" i="6"/>
  <c r="L2631" i="6"/>
  <c r="L1131" i="6"/>
  <c r="L1684" i="6"/>
  <c r="L2122" i="6"/>
  <c r="L1678" i="6"/>
  <c r="L1107" i="6"/>
  <c r="L2123" i="6"/>
  <c r="L1057" i="6"/>
  <c r="L2017" i="6"/>
  <c r="L2004" i="6"/>
  <c r="L1951" i="6"/>
  <c r="L1952" i="6"/>
  <c r="L1489" i="6"/>
  <c r="L1507" i="6"/>
  <c r="L1466" i="6"/>
  <c r="L1609" i="6"/>
  <c r="L1459" i="6"/>
  <c r="L1443" i="6"/>
  <c r="L1517" i="6"/>
  <c r="L1499" i="6"/>
  <c r="L1482" i="6"/>
  <c r="L1506" i="6"/>
  <c r="L1512" i="6"/>
  <c r="L1430" i="6"/>
  <c r="L1403" i="6"/>
  <c r="L1414" i="6"/>
  <c r="L1548" i="6"/>
  <c r="L95" i="6"/>
  <c r="L50" i="6"/>
  <c r="L348" i="6"/>
  <c r="L1413" i="6"/>
  <c r="L1560" i="6"/>
  <c r="L1557" i="6"/>
  <c r="L1582" i="6"/>
  <c r="L42" i="6"/>
  <c r="L1558" i="6"/>
  <c r="L81" i="6"/>
  <c r="L394" i="6"/>
  <c r="L1592" i="6"/>
  <c r="L1539" i="6"/>
  <c r="L83" i="6"/>
  <c r="L1551" i="6"/>
  <c r="L1555" i="6"/>
  <c r="L41" i="6"/>
  <c r="L1554" i="6"/>
  <c r="L1415" i="6"/>
  <c r="L1586" i="6"/>
  <c r="L1565" i="6"/>
  <c r="L1490" i="6"/>
  <c r="L1491" i="6"/>
  <c r="L1031" i="6"/>
  <c r="L2090" i="6"/>
  <c r="L1093" i="6"/>
  <c r="L1509" i="6"/>
  <c r="L1005" i="6"/>
  <c r="L983" i="6"/>
  <c r="L980" i="6"/>
  <c r="L2223" i="6"/>
  <c r="L2243" i="6"/>
  <c r="L2245" i="6"/>
  <c r="L2170" i="6"/>
  <c r="L1854" i="6"/>
  <c r="L1976" i="6"/>
  <c r="L1869" i="6"/>
  <c r="L1855" i="6"/>
  <c r="L1613" i="6"/>
  <c r="L289" i="6"/>
  <c r="L278" i="6"/>
  <c r="L2007" i="6"/>
  <c r="L1960" i="6"/>
  <c r="L1961" i="6"/>
  <c r="L966" i="6"/>
  <c r="L345" i="6"/>
  <c r="L341" i="6"/>
  <c r="L835" i="6"/>
  <c r="L880" i="6"/>
  <c r="L1106" i="6"/>
  <c r="L2157" i="6"/>
  <c r="L940" i="6"/>
  <c r="L383" i="6"/>
  <c r="L2098" i="6"/>
  <c r="L2111" i="6"/>
  <c r="L567" i="6"/>
  <c r="L1094" i="6"/>
  <c r="L1023" i="6"/>
  <c r="L2622" i="6"/>
  <c r="L2139" i="6"/>
  <c r="L1598" i="6"/>
  <c r="L964" i="6"/>
  <c r="L987" i="6"/>
  <c r="L822" i="6"/>
  <c r="L863" i="6"/>
  <c r="L2574" i="6"/>
  <c r="L1844" i="6"/>
  <c r="L72" i="6"/>
  <c r="L1024" i="6"/>
  <c r="L2116" i="6"/>
  <c r="L1039" i="6"/>
  <c r="L972" i="6"/>
  <c r="L2689" i="6"/>
  <c r="L2718" i="6"/>
  <c r="L1150" i="6"/>
  <c r="L157" i="6"/>
  <c r="L152" i="6"/>
  <c r="L1617" i="6"/>
  <c r="L1631" i="6"/>
  <c r="L697" i="6"/>
  <c r="L702" i="6"/>
  <c r="L1622" i="6"/>
  <c r="L309" i="6"/>
  <c r="L313" i="6"/>
  <c r="L2741" i="6"/>
  <c r="L723" i="6"/>
  <c r="L2676" i="6"/>
  <c r="L2666" i="6"/>
  <c r="L2722" i="6"/>
  <c r="L168" i="6"/>
  <c r="L169" i="6"/>
  <c r="L563" i="6"/>
  <c r="L790" i="6"/>
  <c r="L726" i="6"/>
  <c r="L773" i="6"/>
  <c r="L1040" i="6"/>
  <c r="L718" i="6"/>
  <c r="L724" i="6"/>
  <c r="L560" i="6"/>
  <c r="L564" i="6"/>
  <c r="L774" i="6"/>
  <c r="L740" i="6"/>
  <c r="L1846" i="6"/>
  <c r="L1894" i="6"/>
  <c r="L1978" i="6"/>
  <c r="L1860" i="6"/>
  <c r="L1886" i="6"/>
  <c r="L1885" i="6"/>
  <c r="L1881" i="6"/>
  <c r="L748" i="6"/>
  <c r="L1139" i="6"/>
  <c r="L112" i="6"/>
  <c r="L800" i="6"/>
  <c r="L1837" i="6"/>
  <c r="L694" i="6"/>
  <c r="L1903" i="6"/>
  <c r="L1883" i="6"/>
  <c r="L1036" i="6"/>
  <c r="L2751" i="6"/>
  <c r="L1159" i="6"/>
  <c r="L721" i="6"/>
  <c r="L796" i="6"/>
  <c r="L2211" i="6"/>
  <c r="L776" i="6"/>
  <c r="L1143" i="6"/>
  <c r="L322" i="6"/>
  <c r="L828" i="6"/>
  <c r="L861" i="6"/>
  <c r="L809" i="6"/>
  <c r="L818" i="6"/>
  <c r="L1828" i="6"/>
  <c r="L1229" i="6"/>
  <c r="L868" i="6"/>
  <c r="L803" i="6"/>
  <c r="L869" i="6"/>
  <c r="L807" i="6"/>
  <c r="L808" i="6"/>
  <c r="L817" i="6"/>
  <c r="L1813" i="6"/>
  <c r="L1833" i="6"/>
  <c r="L1820" i="6"/>
  <c r="L279" i="6"/>
  <c r="L297" i="6"/>
  <c r="L1850" i="6"/>
  <c r="L2691" i="6"/>
  <c r="L737" i="6"/>
  <c r="L693" i="6"/>
  <c r="L784" i="6"/>
  <c r="L1836" i="6"/>
  <c r="L1175" i="6"/>
  <c r="L753" i="6"/>
  <c r="L727" i="6"/>
  <c r="L2291" i="6"/>
  <c r="L833" i="6"/>
  <c r="L314" i="6"/>
  <c r="L2501" i="6"/>
  <c r="L2507" i="6"/>
  <c r="L2546" i="6"/>
  <c r="L539" i="6"/>
  <c r="L2551" i="6"/>
  <c r="L1915" i="6"/>
  <c r="L1796" i="6"/>
  <c r="L2059" i="6"/>
  <c r="L2509" i="6"/>
  <c r="L178" i="6"/>
  <c r="L1532" i="6"/>
  <c r="L249" i="6"/>
  <c r="L1521" i="6"/>
  <c r="L195" i="6"/>
  <c r="L47" i="6"/>
  <c r="L2172" i="6"/>
  <c r="L1436" i="6"/>
  <c r="L1438" i="6"/>
  <c r="L1078" i="6"/>
  <c r="L2128" i="6"/>
  <c r="L2749" i="6"/>
  <c r="L2767" i="6"/>
  <c r="L1444" i="6"/>
  <c r="L1516" i="6"/>
  <c r="L1477" i="6"/>
  <c r="L1480" i="6"/>
  <c r="L1546" i="6"/>
  <c r="L1549" i="6"/>
  <c r="L1407" i="6"/>
  <c r="L1596" i="6"/>
  <c r="L1547" i="6"/>
  <c r="L1575" i="6"/>
  <c r="L62" i="6"/>
  <c r="L52" i="6"/>
  <c r="L2167" i="6"/>
  <c r="L2242" i="6"/>
  <c r="L2034" i="6"/>
  <c r="L2154" i="6"/>
  <c r="L1044" i="6"/>
  <c r="L2126" i="6"/>
  <c r="L2649" i="6"/>
  <c r="L1670" i="6"/>
  <c r="L97" i="6"/>
  <c r="L909" i="6"/>
  <c r="L1612" i="6"/>
  <c r="L2043" i="6"/>
  <c r="L1456" i="6"/>
  <c r="L1428" i="6"/>
  <c r="L955" i="6"/>
  <c r="L941" i="6"/>
  <c r="L1011" i="6"/>
  <c r="L2654" i="6"/>
  <c r="L1014" i="6"/>
  <c r="L1033" i="6"/>
  <c r="L2113" i="6"/>
  <c r="L2594" i="6"/>
  <c r="L2141" i="6"/>
  <c r="L2577" i="6"/>
  <c r="L2640" i="6"/>
  <c r="L1021" i="6"/>
  <c r="L1103" i="6"/>
  <c r="L2086" i="6"/>
  <c r="L1037" i="6"/>
  <c r="L1064" i="6"/>
  <c r="L69" i="6"/>
  <c r="L2150" i="6"/>
  <c r="L566" i="6"/>
  <c r="L1027" i="6"/>
  <c r="L1105" i="6"/>
  <c r="L2130" i="6"/>
  <c r="L1062" i="6"/>
  <c r="L1035" i="6"/>
  <c r="L2634" i="6"/>
  <c r="L1046" i="6"/>
  <c r="L2096" i="6"/>
  <c r="L2103" i="6"/>
  <c r="L1056" i="6"/>
  <c r="L2650" i="6"/>
  <c r="L2626" i="6"/>
  <c r="L1113" i="6"/>
  <c r="L1108" i="6"/>
  <c r="L2085" i="6"/>
  <c r="L1588" i="6"/>
  <c r="L84" i="6"/>
  <c r="L1556" i="6"/>
  <c r="L1603" i="6"/>
  <c r="L938" i="6"/>
  <c r="L986" i="6"/>
  <c r="L976" i="6"/>
  <c r="L1692" i="6"/>
  <c r="L1070" i="6"/>
  <c r="L1073" i="6"/>
  <c r="L2427" i="6"/>
  <c r="L1665" i="6"/>
  <c r="L1657" i="6"/>
  <c r="L1089" i="6"/>
  <c r="L2131" i="6"/>
  <c r="L2106" i="6"/>
  <c r="L2102" i="6"/>
  <c r="L2108" i="6"/>
  <c r="L1045" i="6"/>
  <c r="L1080" i="6"/>
  <c r="L2040" i="6"/>
  <c r="L2030" i="6"/>
  <c r="L1048" i="6"/>
  <c r="L2107" i="6"/>
  <c r="L2105" i="6"/>
  <c r="L2100" i="6"/>
  <c r="L1034" i="6"/>
  <c r="L2087" i="6"/>
  <c r="L1677" i="6"/>
  <c r="L2440" i="6"/>
  <c r="L1072" i="6"/>
  <c r="L1114" i="6"/>
  <c r="L1111" i="6"/>
  <c r="L2033" i="6"/>
  <c r="L2140" i="6"/>
  <c r="L1660" i="6"/>
  <c r="L2641" i="6"/>
  <c r="L1092" i="6"/>
  <c r="L2109" i="6"/>
  <c r="L2121" i="6"/>
  <c r="L2114" i="6"/>
  <c r="L1666" i="6"/>
  <c r="L1659" i="6"/>
  <c r="L1130" i="6"/>
  <c r="L1109" i="6"/>
  <c r="L2101" i="6"/>
  <c r="L2089" i="6"/>
  <c r="L2124" i="6"/>
  <c r="L1115" i="6"/>
  <c r="L1075" i="6"/>
  <c r="L2031" i="6"/>
  <c r="L1038" i="6"/>
  <c r="L1022" i="6"/>
  <c r="L2138" i="6"/>
  <c r="L143" i="6"/>
  <c r="L1434" i="6"/>
  <c r="L1485" i="6"/>
  <c r="L1513" i="6"/>
  <c r="L1470" i="6"/>
  <c r="L1451" i="6"/>
  <c r="L1601" i="6"/>
  <c r="L151" i="6"/>
  <c r="L1440" i="6"/>
  <c r="L1427" i="6"/>
  <c r="L1606" i="6"/>
  <c r="L110" i="6"/>
  <c r="L1464" i="6"/>
  <c r="L1467" i="6"/>
  <c r="L1458" i="6"/>
  <c r="L1468" i="6"/>
  <c r="L1449" i="6"/>
  <c r="L1432" i="6"/>
  <c r="L220" i="6"/>
  <c r="L252" i="6"/>
  <c r="L229" i="6"/>
  <c r="L1591" i="6"/>
  <c r="L1585" i="6"/>
  <c r="L1559" i="6"/>
  <c r="L51" i="6"/>
  <c r="L36" i="6"/>
  <c r="L1404" i="6"/>
  <c r="L1418" i="6"/>
  <c r="L1553" i="6"/>
  <c r="L1570" i="6"/>
  <c r="L1572" i="6"/>
  <c r="L1583" i="6"/>
  <c r="L1538" i="6"/>
  <c r="L1405" i="6"/>
  <c r="L1561" i="6"/>
  <c r="L79" i="6"/>
  <c r="L54" i="6"/>
  <c r="L1536" i="6"/>
  <c r="L1416" i="6"/>
  <c r="L1573" i="6"/>
  <c r="L1571" i="6"/>
  <c r="L1579" i="6"/>
  <c r="L37" i="6"/>
  <c r="L173" i="6"/>
  <c r="L175" i="6"/>
  <c r="L971" i="6"/>
  <c r="L1896" i="6"/>
  <c r="L982" i="6"/>
  <c r="L1865" i="6"/>
  <c r="L1968" i="6"/>
  <c r="L1000" i="6"/>
  <c r="L310" i="6"/>
  <c r="L992" i="6"/>
  <c r="L975" i="6"/>
  <c r="L2244" i="6"/>
  <c r="L2777" i="6"/>
  <c r="L961" i="6"/>
  <c r="L1009" i="6"/>
  <c r="L994" i="6"/>
  <c r="L2173" i="6"/>
  <c r="L934" i="6"/>
  <c r="L939" i="6"/>
  <c r="L2153" i="6"/>
  <c r="L937" i="6"/>
  <c r="L2766" i="6"/>
  <c r="L2246" i="6"/>
  <c r="L2169" i="6"/>
  <c r="L1863" i="6"/>
  <c r="L1842" i="6"/>
  <c r="L1891" i="6"/>
  <c r="L1864" i="6"/>
  <c r="L2534" i="6"/>
  <c r="L1875" i="6"/>
  <c r="L1874" i="6"/>
  <c r="L1856" i="6"/>
  <c r="L1900" i="6"/>
  <c r="L1868" i="6"/>
  <c r="L2535" i="6"/>
  <c r="L1972" i="6"/>
  <c r="L1861" i="6"/>
  <c r="L1845" i="6"/>
  <c r="L1843" i="6"/>
  <c r="L2009" i="6"/>
  <c r="L2729" i="6"/>
  <c r="L60" i="6"/>
  <c r="L1589" i="6"/>
  <c r="L2135" i="6"/>
  <c r="L2757" i="6"/>
  <c r="L1679" i="6"/>
  <c r="L924" i="6"/>
  <c r="L946" i="6"/>
  <c r="L1455" i="6"/>
  <c r="L1483" i="6"/>
  <c r="L1417" i="6"/>
  <c r="L1077" i="6"/>
  <c r="L59" i="6"/>
  <c r="L68" i="6"/>
  <c r="L2134" i="6"/>
  <c r="L2088" i="6"/>
  <c r="L1110" i="6"/>
  <c r="L1840" i="6"/>
  <c r="L990" i="6"/>
  <c r="L1681" i="6"/>
  <c r="L1437" i="6"/>
  <c r="L1487" i="6"/>
  <c r="L90" i="6"/>
  <c r="L905" i="6"/>
  <c r="L2129" i="6"/>
  <c r="L2127" i="6"/>
  <c r="L1882" i="6"/>
  <c r="L202" i="6"/>
  <c r="L1001" i="6"/>
  <c r="L973" i="6"/>
  <c r="L1690" i="6"/>
  <c r="L1461" i="6"/>
  <c r="L1450" i="6"/>
  <c r="L253" i="6"/>
  <c r="L122" i="6"/>
  <c r="L379" i="6"/>
  <c r="L375" i="6"/>
  <c r="L377" i="6"/>
  <c r="L1852" i="6"/>
  <c r="L1066" i="6"/>
  <c r="L2233" i="6"/>
  <c r="L779" i="6"/>
  <c r="L920" i="6"/>
  <c r="L1201" i="6"/>
  <c r="L1237" i="6"/>
  <c r="L1247" i="6"/>
  <c r="L1848" i="6"/>
  <c r="L1974" i="6"/>
  <c r="L1026" i="6"/>
  <c r="L2739" i="6"/>
  <c r="L2740" i="6"/>
  <c r="L1165" i="6"/>
  <c r="L735" i="6"/>
  <c r="L2288" i="6"/>
  <c r="L2289" i="6"/>
  <c r="L228" i="6"/>
  <c r="L2686" i="6"/>
  <c r="L752" i="6"/>
  <c r="L747" i="6"/>
  <c r="L1200" i="6"/>
  <c r="L1087" i="6"/>
  <c r="L1042" i="6"/>
  <c r="L2769" i="6"/>
  <c r="L2773" i="6"/>
  <c r="L2762" i="6"/>
  <c r="L2658" i="6"/>
  <c r="L160" i="6"/>
  <c r="L714" i="6"/>
  <c r="L717" i="6"/>
  <c r="L743" i="6"/>
  <c r="L943" i="6"/>
  <c r="L944" i="6"/>
  <c r="L1621" i="6"/>
  <c r="L2290" i="6"/>
  <c r="L2263" i="6"/>
  <c r="L799" i="6"/>
  <c r="L203" i="6"/>
  <c r="L1084" i="6"/>
  <c r="L1082" i="6"/>
  <c r="L565" i="6"/>
  <c r="L271" i="6"/>
  <c r="L398" i="6"/>
  <c r="L1890" i="6"/>
  <c r="L1834" i="6"/>
  <c r="L2687" i="6"/>
  <c r="L2181" i="6"/>
  <c r="L2212" i="6"/>
  <c r="L107" i="6"/>
  <c r="L787" i="6"/>
  <c r="L1202" i="6"/>
  <c r="L1208" i="6"/>
  <c r="L1839" i="6"/>
  <c r="L1870" i="6"/>
  <c r="L1145" i="6"/>
  <c r="L1154" i="6"/>
  <c r="L2679" i="6"/>
  <c r="L2265" i="6"/>
  <c r="L192" i="6"/>
  <c r="L730" i="6"/>
  <c r="L795" i="6"/>
  <c r="L775" i="6"/>
  <c r="L2163" i="6"/>
  <c r="L875" i="6"/>
  <c r="L1633" i="6"/>
  <c r="L1637" i="6"/>
  <c r="L190" i="6"/>
  <c r="L1634" i="6"/>
  <c r="L2155" i="6"/>
  <c r="L2232" i="6"/>
  <c r="L381" i="6"/>
  <c r="L354" i="6"/>
  <c r="L1838" i="6"/>
  <c r="L1884" i="6"/>
  <c r="L1980" i="6"/>
  <c r="L1063" i="6"/>
  <c r="L1632" i="6"/>
  <c r="L1209" i="6"/>
  <c r="L1207" i="6"/>
  <c r="L259" i="6"/>
  <c r="L1859" i="6"/>
  <c r="L1857" i="6"/>
  <c r="L113" i="6"/>
  <c r="L2753" i="6"/>
  <c r="L2772" i="6"/>
  <c r="L2661" i="6"/>
  <c r="L729" i="6"/>
  <c r="L968" i="6"/>
  <c r="L991" i="6"/>
  <c r="L769" i="6"/>
  <c r="L794" i="6"/>
  <c r="L2156" i="6"/>
  <c r="L142" i="6"/>
  <c r="L344" i="6"/>
  <c r="L334" i="6"/>
  <c r="L1887" i="6"/>
  <c r="L1008" i="6"/>
  <c r="L719" i="6"/>
  <c r="L791" i="6"/>
  <c r="L998" i="6"/>
  <c r="L1935" i="6"/>
  <c r="L1932" i="6"/>
  <c r="L1246" i="6"/>
  <c r="L1888" i="6"/>
  <c r="L1853" i="6"/>
  <c r="L19" i="6"/>
  <c r="L2724" i="6"/>
  <c r="L2675" i="6"/>
  <c r="L745" i="6"/>
  <c r="L732" i="6"/>
  <c r="L777" i="6"/>
  <c r="L2210" i="6"/>
  <c r="L798" i="6"/>
  <c r="L1514" i="6"/>
  <c r="L1672" i="6"/>
  <c r="L1189" i="6"/>
  <c r="L66" i="6"/>
  <c r="L1305" i="6"/>
  <c r="L55" i="6"/>
  <c r="L2446" i="6"/>
  <c r="L1740" i="6"/>
  <c r="L1701" i="6"/>
  <c r="L412" i="6"/>
  <c r="L758" i="6"/>
  <c r="L1252" i="6"/>
  <c r="L2433" i="6"/>
  <c r="L331" i="6"/>
  <c r="L860" i="6"/>
  <c r="L1323" i="6"/>
  <c r="L484" i="6"/>
  <c r="L2253" i="6"/>
  <c r="L434" i="6"/>
  <c r="L420" i="6"/>
  <c r="L2449" i="6"/>
  <c r="L1317" i="6"/>
  <c r="L1741" i="6"/>
  <c r="L502" i="6"/>
  <c r="L1281" i="6"/>
  <c r="L995" i="6"/>
  <c r="L2397" i="6"/>
  <c r="L2710" i="6"/>
  <c r="L1956" i="6"/>
  <c r="L1947" i="6"/>
  <c r="L1235" i="6"/>
  <c r="L1180" i="6"/>
  <c r="L1214" i="6"/>
  <c r="L1734" i="6"/>
  <c r="L2466" i="6"/>
  <c r="L1700" i="6"/>
  <c r="L2471" i="6"/>
  <c r="L1234" i="6"/>
  <c r="L1188" i="6"/>
  <c r="L1937" i="6"/>
  <c r="L1940" i="6"/>
  <c r="L2451" i="6"/>
  <c r="L1728" i="6"/>
  <c r="L1712" i="6"/>
  <c r="L1769" i="6"/>
  <c r="L2468" i="6"/>
  <c r="L2464" i="6"/>
  <c r="L2453" i="6"/>
  <c r="L1782" i="6"/>
  <c r="L1764" i="6"/>
  <c r="L1761" i="6"/>
  <c r="L1757" i="6"/>
  <c r="L2044" i="6"/>
  <c r="L1758" i="6"/>
  <c r="L1752" i="6"/>
  <c r="L1699" i="6"/>
  <c r="L1179" i="6"/>
  <c r="L1938" i="6"/>
  <c r="L1696" i="6"/>
  <c r="L1766" i="6"/>
  <c r="L1706" i="6"/>
  <c r="L1212" i="6"/>
  <c r="L1191" i="6"/>
  <c r="L1717" i="6"/>
  <c r="L2465" i="6"/>
  <c r="L2456" i="6"/>
  <c r="L2454" i="6"/>
  <c r="L1718" i="6"/>
  <c r="L1716" i="6"/>
  <c r="L2455" i="6"/>
  <c r="L1760" i="6"/>
  <c r="L1767" i="6"/>
  <c r="L1724" i="6"/>
  <c r="L1244" i="6"/>
  <c r="L1190" i="6"/>
  <c r="L2463" i="6"/>
  <c r="L1948" i="6"/>
  <c r="L757" i="6"/>
  <c r="L1301" i="6"/>
  <c r="L783" i="6"/>
  <c r="L744" i="6"/>
  <c r="L720" i="6"/>
  <c r="L716" i="6"/>
  <c r="L764" i="6"/>
  <c r="L1269" i="6"/>
  <c r="L762" i="6"/>
  <c r="L731" i="6"/>
  <c r="L1276" i="6"/>
  <c r="L1288" i="6"/>
  <c r="L1275" i="6"/>
  <c r="L768" i="6"/>
  <c r="L813" i="6"/>
  <c r="L1949" i="6"/>
  <c r="L1192" i="6"/>
  <c r="L2415" i="6"/>
  <c r="L1745" i="6"/>
  <c r="L2698" i="6"/>
  <c r="L1293" i="6"/>
  <c r="L761" i="6"/>
  <c r="L2132" i="6"/>
  <c r="L1284" i="6"/>
  <c r="L1303" i="6"/>
  <c r="L1302" i="6"/>
  <c r="L1313" i="6"/>
  <c r="L2110" i="6"/>
  <c r="L1271" i="6"/>
  <c r="L1295" i="6"/>
  <c r="L1287" i="6"/>
  <c r="L1309" i="6"/>
  <c r="L2149" i="6"/>
  <c r="L1310" i="6"/>
  <c r="L858" i="6"/>
  <c r="L1274" i="6"/>
  <c r="L1262" i="6"/>
  <c r="L1260" i="6"/>
  <c r="L1277" i="6"/>
  <c r="L1279" i="6"/>
  <c r="L1308" i="6"/>
  <c r="L1278" i="6"/>
  <c r="L1283" i="6"/>
  <c r="L2119" i="6"/>
  <c r="L1273" i="6"/>
  <c r="L1268" i="6"/>
  <c r="L1286" i="6"/>
  <c r="L1324" i="6"/>
  <c r="L857" i="6"/>
  <c r="L1267" i="6"/>
  <c r="L1318" i="6"/>
  <c r="L1326" i="6"/>
  <c r="L1320" i="6"/>
  <c r="L569" i="6"/>
  <c r="L1292" i="6"/>
  <c r="L834" i="6"/>
  <c r="L864" i="6"/>
  <c r="L1263" i="6"/>
  <c r="L885" i="6"/>
  <c r="L1297" i="6"/>
  <c r="L1321" i="6"/>
  <c r="L1307" i="6"/>
  <c r="L1294" i="6"/>
  <c r="L553" i="6"/>
  <c r="L1265" i="6"/>
  <c r="L816" i="6"/>
  <c r="L2600" i="6"/>
  <c r="L2298" i="6"/>
  <c r="L415" i="6"/>
  <c r="L1251" i="6"/>
  <c r="L2709" i="6"/>
  <c r="L1913" i="6"/>
  <c r="L1918" i="6"/>
  <c r="L210" i="6"/>
  <c r="L1928" i="6"/>
  <c r="L1917" i="6"/>
  <c r="L680" i="6"/>
  <c r="L684" i="6"/>
  <c r="L1920" i="6"/>
  <c r="L1909" i="6"/>
  <c r="L1923" i="6"/>
  <c r="L1912" i="6"/>
  <c r="L1919" i="6"/>
  <c r="L1916" i="6"/>
  <c r="L1914" i="6"/>
  <c r="L315" i="6"/>
  <c r="L1719" i="6"/>
  <c r="L908" i="6"/>
  <c r="L495" i="6"/>
  <c r="L262" i="6"/>
  <c r="L439" i="6"/>
  <c r="L1291" i="6"/>
  <c r="L1311" i="6"/>
  <c r="L2094" i="6"/>
  <c r="L2308" i="6"/>
  <c r="L546" i="6"/>
  <c r="L533" i="6"/>
  <c r="L793" i="6"/>
  <c r="L1929" i="6"/>
  <c r="L1272" i="6"/>
  <c r="L1257" i="6"/>
  <c r="L2774" i="6"/>
  <c r="L1715" i="6"/>
  <c r="L901" i="6"/>
  <c r="L1989" i="6"/>
  <c r="L1997" i="6"/>
  <c r="L466" i="6"/>
  <c r="L350" i="6"/>
  <c r="L461" i="6"/>
  <c r="L2424" i="6"/>
  <c r="L2595" i="6"/>
  <c r="L2573" i="6"/>
  <c r="L2252" i="6"/>
  <c r="L292" i="6"/>
  <c r="L447" i="6"/>
  <c r="L2461" i="6"/>
  <c r="L2450" i="6"/>
  <c r="L78" i="6"/>
  <c r="L1280" i="6"/>
  <c r="L1314" i="6"/>
  <c r="L1739" i="6"/>
  <c r="L1006" i="6"/>
  <c r="L2255" i="6"/>
  <c r="L537" i="6"/>
  <c r="L653" i="6"/>
  <c r="L541" i="6"/>
  <c r="L759" i="6"/>
  <c r="L1911" i="6"/>
  <c r="L1236" i="6"/>
  <c r="L538" i="6"/>
  <c r="L2639" i="6"/>
  <c r="L208" i="6"/>
  <c r="L1683" i="6"/>
  <c r="L700" i="6"/>
  <c r="L664" i="6"/>
  <c r="L2276" i="6"/>
  <c r="L2247" i="6"/>
  <c r="L698" i="6"/>
  <c r="L705" i="6"/>
  <c r="L670" i="6"/>
  <c r="L710" i="6"/>
  <c r="L712" i="6"/>
  <c r="L690" i="6"/>
  <c r="L706" i="6"/>
  <c r="L683" i="6"/>
  <c r="L686" i="6"/>
  <c r="L666" i="6"/>
  <c r="L678" i="6"/>
  <c r="L1300" i="6"/>
  <c r="L1747" i="6"/>
  <c r="L118" i="6"/>
  <c r="L145" i="6"/>
  <c r="L1542" i="6"/>
  <c r="L127" i="6"/>
  <c r="L1406" i="6"/>
  <c r="L128" i="6"/>
  <c r="L1984" i="6"/>
  <c r="L1605" i="6"/>
  <c r="L1261" i="6"/>
  <c r="L2042" i="6"/>
  <c r="L2041" i="6"/>
  <c r="L2028" i="6"/>
  <c r="L2036" i="6"/>
  <c r="L2038" i="6"/>
  <c r="L1688" i="6"/>
  <c r="L2419" i="6"/>
  <c r="L458" i="6"/>
  <c r="L453" i="6"/>
  <c r="L532" i="6"/>
  <c r="L335" i="6"/>
  <c r="L2422" i="6"/>
  <c r="L2581" i="6"/>
  <c r="L496" i="6"/>
  <c r="L2302" i="6"/>
  <c r="L455" i="6"/>
  <c r="L1762" i="6"/>
  <c r="L2460" i="6"/>
  <c r="L1290" i="6"/>
  <c r="L665" i="6"/>
  <c r="L1927" i="6"/>
  <c r="L2023" i="6"/>
  <c r="L24" i="6"/>
  <c r="L12" i="6"/>
  <c r="L2275" i="6"/>
  <c r="L2284" i="6"/>
  <c r="L2279" i="6"/>
  <c r="L2295" i="6"/>
  <c r="L2281" i="6"/>
  <c r="L2277" i="6"/>
  <c r="L2272" i="6"/>
  <c r="L2250" i="6"/>
  <c r="L2257" i="6"/>
  <c r="L2271" i="6"/>
  <c r="L2270" i="6"/>
  <c r="L2248" i="6"/>
  <c r="L2274" i="6"/>
  <c r="L2251" i="6"/>
  <c r="L831" i="6"/>
  <c r="L1779" i="6"/>
  <c r="L2394" i="6"/>
  <c r="L2696" i="6"/>
  <c r="L2779" i="6"/>
  <c r="L2694" i="6"/>
  <c r="L2695" i="6"/>
  <c r="L2719" i="6"/>
  <c r="L1955" i="6"/>
  <c r="L413" i="6"/>
  <c r="L707" i="6"/>
  <c r="L38" i="6"/>
  <c r="L367" i="6"/>
  <c r="L2273" i="6"/>
  <c r="L2305" i="6"/>
  <c r="L671" i="6"/>
  <c r="L655" i="6"/>
  <c r="L1249" i="6"/>
  <c r="L2657" i="6"/>
  <c r="L2412" i="6"/>
  <c r="L1685" i="6"/>
  <c r="L2628" i="6"/>
  <c r="L2638" i="6"/>
  <c r="L2429" i="6"/>
  <c r="L2438" i="6"/>
  <c r="L2393" i="6"/>
  <c r="L2306" i="6"/>
  <c r="L2027" i="6"/>
  <c r="L2621" i="6"/>
  <c r="L2018" i="6"/>
  <c r="L67" i="6"/>
  <c r="L2651" i="6"/>
  <c r="L468" i="6"/>
  <c r="L2304" i="6"/>
  <c r="L2311" i="6"/>
  <c r="L2439" i="6"/>
  <c r="L2022" i="6"/>
  <c r="L2431" i="6"/>
  <c r="L1079" i="6"/>
  <c r="L2396" i="6"/>
  <c r="L2620" i="6"/>
  <c r="L2437" i="6"/>
  <c r="L2404" i="6"/>
  <c r="L2025" i="6"/>
  <c r="L2648" i="6"/>
  <c r="L91" i="6"/>
  <c r="L427" i="6"/>
  <c r="L1682" i="6"/>
  <c r="L2598" i="6"/>
  <c r="L35" i="6"/>
  <c r="L431" i="6"/>
  <c r="L2572" i="6"/>
  <c r="L2425" i="6"/>
  <c r="L1687" i="6"/>
  <c r="L2091" i="6"/>
  <c r="L1667" i="6"/>
  <c r="L509" i="6"/>
  <c r="L2579" i="6"/>
  <c r="L34" i="6"/>
  <c r="L1693" i="6"/>
  <c r="L2435" i="6"/>
  <c r="L2406" i="6"/>
  <c r="L1686" i="6"/>
  <c r="L2645" i="6"/>
  <c r="L2099" i="6"/>
  <c r="L2391" i="6"/>
  <c r="L2613" i="6"/>
  <c r="L2571" i="6"/>
  <c r="L89" i="6"/>
  <c r="L2603" i="6"/>
  <c r="L2148" i="6"/>
  <c r="L2428" i="6"/>
  <c r="L2420" i="6"/>
  <c r="L2403" i="6"/>
  <c r="L2301" i="6"/>
  <c r="L2636" i="6"/>
  <c r="L1019" i="6"/>
  <c r="L550" i="6"/>
  <c r="L2392" i="6"/>
  <c r="L1060" i="6"/>
  <c r="L1680" i="6"/>
  <c r="L2413" i="6"/>
  <c r="L75" i="6"/>
  <c r="L2436" i="6"/>
  <c r="L2423" i="6"/>
  <c r="L2118" i="6"/>
  <c r="L519" i="6"/>
  <c r="L2303" i="6"/>
  <c r="L2026" i="6"/>
  <c r="L40" i="6"/>
  <c r="L2410" i="6"/>
  <c r="L2417" i="6"/>
  <c r="L2441" i="6"/>
  <c r="L2430" i="6"/>
  <c r="L2407" i="6"/>
  <c r="L2309" i="6"/>
  <c r="L1233" i="6"/>
  <c r="L1211" i="6"/>
  <c r="L2019" i="6"/>
  <c r="L445" i="6"/>
  <c r="L2414" i="6"/>
  <c r="L2596" i="6"/>
  <c r="L2418" i="6"/>
  <c r="L2402" i="6"/>
  <c r="L801" i="6"/>
  <c r="L1732" i="6"/>
  <c r="L2399" i="6"/>
  <c r="L810" i="6"/>
  <c r="L704" i="6"/>
  <c r="L734" i="6"/>
  <c r="L1994" i="6"/>
  <c r="L290" i="6"/>
  <c r="L1985" i="6"/>
  <c r="L263" i="6"/>
  <c r="L1992" i="6"/>
  <c r="L1998" i="6"/>
  <c r="L261" i="6"/>
  <c r="L1988" i="6"/>
  <c r="L1987" i="6"/>
  <c r="L1999" i="6"/>
  <c r="L1993" i="6"/>
  <c r="L291" i="6"/>
  <c r="L2015" i="6"/>
  <c r="L1964" i="6"/>
  <c r="L605" i="6"/>
  <c r="L1478" i="6"/>
  <c r="L648" i="6"/>
  <c r="L903" i="6"/>
  <c r="L1508" i="6"/>
  <c r="L1462" i="6"/>
  <c r="L949" i="6"/>
  <c r="L1460" i="6"/>
  <c r="L1469" i="6"/>
  <c r="L1429" i="6"/>
  <c r="L1435" i="6"/>
  <c r="L1454" i="6"/>
  <c r="L977" i="6"/>
  <c r="L1439" i="6"/>
  <c r="L646" i="6"/>
  <c r="L930" i="6"/>
  <c r="L1424" i="6"/>
  <c r="L1453" i="6"/>
  <c r="L1465" i="6"/>
  <c r="L1479" i="6"/>
  <c r="L1505" i="6"/>
  <c r="L1511" i="6"/>
  <c r="L962" i="6"/>
  <c r="L1433" i="6"/>
  <c r="L1901" i="6"/>
  <c r="L632" i="6"/>
  <c r="L570" i="6"/>
  <c r="L947" i="6"/>
  <c r="L935" i="6"/>
  <c r="L1463" i="6"/>
  <c r="L1496" i="6"/>
  <c r="L1425" i="6"/>
  <c r="L929" i="6"/>
  <c r="L958" i="6"/>
  <c r="L1472" i="6"/>
  <c r="L1441" i="6"/>
  <c r="L921" i="6"/>
  <c r="L1447" i="6"/>
  <c r="L907" i="6"/>
  <c r="L902" i="6"/>
  <c r="L571" i="6"/>
  <c r="L960" i="6"/>
  <c r="L2405" i="6"/>
  <c r="L948" i="6"/>
  <c r="L2416" i="6"/>
  <c r="L1319" i="6"/>
  <c r="L1304" i="6"/>
  <c r="L654" i="6"/>
  <c r="L525" i="6"/>
  <c r="L1618" i="6"/>
  <c r="L244" i="6"/>
  <c r="L201" i="6"/>
  <c r="L247" i="6"/>
  <c r="L251" i="6"/>
  <c r="L1990" i="6"/>
  <c r="L140" i="6"/>
  <c r="L467" i="6"/>
  <c r="L65" i="6"/>
  <c r="L1996" i="6"/>
  <c r="L505" i="6"/>
  <c r="L87" i="6"/>
  <c r="L2599" i="6"/>
  <c r="L2448" i="6"/>
  <c r="L2611" i="6"/>
  <c r="L952" i="6"/>
  <c r="L2401" i="6"/>
  <c r="L454" i="6"/>
  <c r="L504" i="6"/>
  <c r="L2278" i="6"/>
  <c r="L2300" i="6"/>
  <c r="L457" i="6"/>
  <c r="L2697" i="6"/>
  <c r="L1995" i="6"/>
  <c r="L755" i="6"/>
  <c r="L2037" i="6"/>
  <c r="L46" i="6"/>
  <c r="L332" i="6"/>
  <c r="L871" i="6"/>
  <c r="L1306" i="6"/>
  <c r="L2567" i="6"/>
  <c r="L1316" i="6"/>
  <c r="L2035" i="6"/>
  <c r="L2287" i="6"/>
  <c r="L365" i="6"/>
  <c r="L1325" i="6"/>
  <c r="L1289" i="6"/>
  <c r="L677" i="6"/>
  <c r="L1250" i="6"/>
  <c r="L1254" i="6"/>
  <c r="L2470" i="6"/>
  <c r="L2458" i="6"/>
  <c r="L641" i="6"/>
  <c r="L1475" i="6"/>
  <c r="L2408" i="6"/>
  <c r="L2432" i="6"/>
  <c r="L2744" i="6"/>
  <c r="L2711" i="6"/>
  <c r="L2672" i="6"/>
  <c r="L2737" i="6"/>
  <c r="L2778" i="6"/>
  <c r="L2712" i="6"/>
  <c r="L2771" i="6"/>
  <c r="L2754" i="6"/>
  <c r="L2721" i="6"/>
  <c r="L2746" i="6"/>
  <c r="L2664" i="6"/>
  <c r="L2775" i="6"/>
  <c r="L2727" i="6"/>
  <c r="L2764" i="6"/>
  <c r="L2677" i="6"/>
  <c r="L2742" i="6"/>
  <c r="L2713" i="6"/>
  <c r="L2726" i="6"/>
  <c r="L2716" i="6"/>
  <c r="L2706" i="6"/>
  <c r="L1253" i="6"/>
  <c r="L524" i="6"/>
  <c r="L469" i="6"/>
  <c r="L520" i="6"/>
  <c r="L659" i="6"/>
  <c r="L544" i="6"/>
  <c r="L416" i="6"/>
  <c r="L407" i="6"/>
  <c r="L402" i="6"/>
  <c r="L658" i="6"/>
  <c r="L368" i="6"/>
  <c r="L405" i="6"/>
  <c r="L414" i="6"/>
  <c r="L429" i="6"/>
  <c r="L444" i="6"/>
  <c r="L657" i="6"/>
  <c r="L529" i="6"/>
  <c r="L490" i="6"/>
  <c r="L61" i="6"/>
  <c r="L493" i="6"/>
  <c r="L406" i="6"/>
  <c r="L421" i="6"/>
  <c r="L436" i="6"/>
  <c r="L552" i="6"/>
  <c r="L438" i="6"/>
  <c r="L449" i="6"/>
  <c r="L485" i="6"/>
  <c r="L85" i="6"/>
  <c r="L428" i="6"/>
  <c r="L33" i="6"/>
  <c r="L424" i="6"/>
  <c r="L404" i="6"/>
  <c r="L536" i="6"/>
  <c r="L527" i="6"/>
  <c r="L481" i="6"/>
  <c r="L507" i="6"/>
  <c r="L430" i="6"/>
  <c r="L423" i="6"/>
  <c r="L372" i="6"/>
  <c r="L528" i="6"/>
  <c r="L542" i="6"/>
  <c r="L492" i="6"/>
  <c r="L408" i="6"/>
  <c r="L374" i="6"/>
  <c r="L517" i="6"/>
  <c r="L540" i="6"/>
  <c r="L522" i="6"/>
  <c r="L515" i="6"/>
  <c r="L510" i="6"/>
  <c r="L443" i="6"/>
  <c r="L450" i="6"/>
  <c r="L441" i="6"/>
  <c r="L355" i="6"/>
  <c r="L106" i="6"/>
  <c r="L227" i="6"/>
  <c r="L206" i="6"/>
  <c r="L224" i="6"/>
  <c r="L226" i="6"/>
  <c r="L950" i="6"/>
  <c r="L1181" i="6"/>
  <c r="L58" i="6"/>
  <c r="L1322" i="6"/>
  <c r="L1550" i="6"/>
  <c r="L2310" i="6"/>
  <c r="L417" i="6"/>
  <c r="L1282" i="6"/>
  <c r="L1312" i="6"/>
  <c r="L500" i="6"/>
  <c r="L1908" i="6"/>
  <c r="L1259" i="6"/>
  <c r="L1255" i="6"/>
  <c r="L2627" i="6"/>
  <c r="L1674" i="6"/>
  <c r="L1676" i="6"/>
  <c r="L893" i="6"/>
  <c r="L2409" i="6"/>
  <c r="L2225" i="6"/>
  <c r="L689" i="6"/>
  <c r="L2239" i="6"/>
  <c r="L621" i="6"/>
  <c r="L2707" i="6"/>
  <c r="L2168" i="6"/>
  <c r="L2205" i="6"/>
  <c r="L2187" i="6"/>
  <c r="L2680" i="6"/>
  <c r="L2660" i="6"/>
  <c r="L2685" i="6"/>
  <c r="L2705" i="6"/>
  <c r="L598" i="6"/>
  <c r="L645" i="6"/>
  <c r="L603" i="6"/>
  <c r="L636" i="6"/>
  <c r="L631" i="6"/>
  <c r="L639" i="6"/>
  <c r="L622" i="6"/>
  <c r="L642" i="6"/>
  <c r="L635" i="6"/>
  <c r="L589" i="6"/>
  <c r="L628" i="6"/>
  <c r="L585" i="6"/>
  <c r="L608" i="6"/>
  <c r="L597" i="6"/>
  <c r="L581" i="6"/>
  <c r="L574" i="6"/>
  <c r="L630" i="6"/>
  <c r="L600" i="6"/>
  <c r="L588" i="6"/>
  <c r="L618" i="6"/>
  <c r="L1352" i="6"/>
  <c r="L615" i="6"/>
  <c r="L592" i="6"/>
  <c r="L576" i="6"/>
  <c r="L572" i="6"/>
  <c r="L599" i="6"/>
  <c r="L627" i="6"/>
  <c r="L629" i="6"/>
  <c r="L604" i="6"/>
  <c r="L579" i="6"/>
  <c r="L601" i="6"/>
  <c r="L894" i="6"/>
  <c r="L610" i="6"/>
  <c r="L2227" i="6"/>
  <c r="L2226" i="6"/>
  <c r="L667" i="6"/>
  <c r="L587" i="6"/>
  <c r="L593" i="6"/>
  <c r="L626" i="6"/>
  <c r="L573" i="6"/>
  <c r="L1354" i="6"/>
  <c r="L1374" i="6"/>
  <c r="L1473" i="6"/>
  <c r="L1484" i="6"/>
  <c r="L1476" i="6"/>
  <c r="L1420" i="6"/>
  <c r="L70" i="6"/>
  <c r="L1412" i="6"/>
  <c r="L1578" i="6"/>
  <c r="L77" i="6"/>
  <c r="L1569" i="6"/>
  <c r="L2159" i="6"/>
  <c r="L2171" i="6"/>
  <c r="L2179" i="6"/>
  <c r="L2708" i="6"/>
  <c r="L2234" i="6"/>
  <c r="L2702" i="6"/>
  <c r="L2738" i="6"/>
  <c r="L2717" i="6"/>
  <c r="L2759" i="6"/>
  <c r="L2217" i="6"/>
  <c r="L2195" i="6"/>
  <c r="L2204" i="6"/>
  <c r="L2207" i="6"/>
  <c r="L2200" i="6"/>
  <c r="L2230" i="6"/>
  <c r="L2188" i="6"/>
  <c r="L2206" i="6"/>
  <c r="L196" i="6"/>
  <c r="L609" i="6"/>
  <c r="L699" i="6"/>
  <c r="L674" i="6"/>
  <c r="L595" i="6"/>
  <c r="L649" i="6"/>
  <c r="L2199" i="6"/>
  <c r="L1562" i="6"/>
  <c r="L582" i="6"/>
  <c r="L643" i="6"/>
  <c r="L2668" i="6"/>
  <c r="L2760" i="6"/>
  <c r="L2681" i="6"/>
  <c r="L2752" i="6"/>
  <c r="L2720" i="6"/>
  <c r="L2703" i="6"/>
  <c r="L2663" i="6"/>
  <c r="L2761" i="6"/>
  <c r="L2683" i="6"/>
  <c r="L2659" i="6"/>
  <c r="L2743" i="6"/>
  <c r="L170" i="6"/>
  <c r="L166" i="6"/>
  <c r="L158" i="6"/>
  <c r="L2213" i="6"/>
  <c r="L2231" i="6"/>
  <c r="L218" i="6"/>
  <c r="L1397" i="6"/>
  <c r="L624" i="6"/>
  <c r="L2183" i="6"/>
  <c r="L2178" i="6"/>
  <c r="L619" i="6"/>
  <c r="L2228" i="6"/>
  <c r="L1423" i="6"/>
  <c r="L637" i="6"/>
  <c r="L1410" i="6"/>
  <c r="L1481" i="6"/>
  <c r="L611" i="6"/>
  <c r="L217" i="6"/>
  <c r="L607" i="6"/>
  <c r="L911" i="6"/>
  <c r="L914" i="6"/>
  <c r="L915" i="6"/>
  <c r="L1081" i="6"/>
  <c r="L1071" i="6"/>
  <c r="L2629" i="6"/>
  <c r="L1121" i="6"/>
  <c r="L884" i="6"/>
  <c r="L2633" i="6"/>
  <c r="L1069" i="6"/>
  <c r="L1112" i="6"/>
  <c r="L1117" i="6"/>
  <c r="L562" i="6"/>
  <c r="L2625" i="6"/>
  <c r="L1061" i="6"/>
  <c r="L1018" i="6"/>
  <c r="L2095" i="6"/>
  <c r="L2117" i="6"/>
  <c r="L1051" i="6"/>
  <c r="L870" i="6"/>
  <c r="L2147" i="6"/>
  <c r="L2618" i="6"/>
  <c r="L2637" i="6"/>
  <c r="L1074" i="6"/>
  <c r="L866" i="6"/>
  <c r="L2143" i="6"/>
  <c r="L2142" i="6"/>
  <c r="L204" i="6"/>
  <c r="L205" i="6"/>
  <c r="L1818" i="6"/>
  <c r="L1616" i="6"/>
  <c r="L2728" i="6"/>
  <c r="L2734" i="6"/>
  <c r="L2770" i="6"/>
  <c r="L2704" i="6"/>
  <c r="L165" i="6"/>
  <c r="L136" i="6"/>
  <c r="L133" i="6"/>
  <c r="L2669" i="6"/>
  <c r="L149" i="6"/>
  <c r="L172" i="6"/>
  <c r="L199" i="6"/>
  <c r="L256" i="6"/>
  <c r="L239" i="6"/>
  <c r="L200" i="6"/>
  <c r="L2165" i="6"/>
  <c r="L2198" i="6"/>
  <c r="L317" i="6"/>
  <c r="L276" i="6"/>
  <c r="L2191" i="6"/>
  <c r="L243" i="6"/>
  <c r="L94" i="6"/>
  <c r="L2750" i="6"/>
  <c r="L2630" i="6"/>
  <c r="L625" i="6"/>
  <c r="L2241" i="6"/>
  <c r="L2222" i="6"/>
  <c r="L2215" i="6"/>
  <c r="L2218" i="6"/>
  <c r="L1421" i="6"/>
  <c r="L1442" i="6"/>
  <c r="L1590" i="6"/>
  <c r="L1445" i="6"/>
  <c r="L1515" i="6"/>
  <c r="L651" i="6"/>
  <c r="L2700" i="6"/>
  <c r="L246" i="6"/>
  <c r="L198" i="6"/>
  <c r="L245" i="6"/>
  <c r="L578" i="6"/>
  <c r="L2219" i="6"/>
  <c r="L2229" i="6"/>
  <c r="L2238" i="6"/>
  <c r="L2196" i="6"/>
  <c r="L1595" i="6"/>
  <c r="L590" i="6"/>
  <c r="L1426" i="6"/>
  <c r="L2747" i="6"/>
  <c r="L1587" i="6"/>
  <c r="L970" i="6"/>
  <c r="L2162" i="6"/>
  <c r="L891" i="6"/>
  <c r="L575" i="6"/>
  <c r="L1118" i="6"/>
  <c r="L616" i="6"/>
  <c r="L1122" i="6"/>
  <c r="N2560" i="6"/>
  <c r="N1406" i="6"/>
  <c r="N2547" i="6"/>
  <c r="N147" i="6"/>
  <c r="N28" i="6"/>
  <c r="N1725" i="6"/>
  <c r="N2698" i="6"/>
  <c r="N2701" i="6"/>
  <c r="N1680" i="6"/>
  <c r="N162" i="6"/>
  <c r="N2240" i="6"/>
  <c r="N1402" i="6"/>
  <c r="N612" i="6"/>
  <c r="N634" i="6"/>
  <c r="N210" i="6"/>
  <c r="N1830" i="6"/>
  <c r="N1646" i="6"/>
  <c r="N1649" i="6"/>
  <c r="N1820" i="6"/>
  <c r="N1409" i="6"/>
  <c r="N224" i="6"/>
  <c r="N890" i="6"/>
  <c r="N1650" i="6"/>
  <c r="N2554" i="6"/>
  <c r="N647" i="6"/>
  <c r="N206" i="6"/>
  <c r="N1893" i="6"/>
  <c r="N1615" i="6"/>
  <c r="N1627" i="6"/>
  <c r="N1662" i="6"/>
  <c r="N2184" i="6"/>
  <c r="N1701" i="6"/>
  <c r="N2259" i="6"/>
  <c r="N2253" i="6"/>
  <c r="N1619" i="6"/>
  <c r="N2548" i="6"/>
  <c r="N2035" i="6"/>
  <c r="N2310" i="6"/>
  <c r="N2194" i="6"/>
  <c r="N2186" i="6"/>
  <c r="N2534" i="6"/>
  <c r="N1666" i="6"/>
  <c r="N2248" i="6"/>
  <c r="N2550" i="6"/>
  <c r="N2311" i="6"/>
  <c r="N2552" i="6"/>
  <c r="N2528" i="6"/>
  <c r="N2216" i="6"/>
  <c r="N1632" i="6"/>
  <c r="N2287" i="6"/>
  <c r="N1616" i="6"/>
  <c r="N1630" i="6"/>
  <c r="N1322" i="6"/>
  <c r="N1090" i="6"/>
  <c r="N2404" i="6"/>
  <c r="N2400" i="6"/>
  <c r="N1978" i="6"/>
  <c r="N2059" i="6"/>
  <c r="N2504" i="6"/>
  <c r="N2478" i="6"/>
  <c r="N1863" i="6"/>
  <c r="N2051" i="6"/>
  <c r="N2469" i="6"/>
  <c r="N1841" i="6"/>
  <c r="N1897" i="6"/>
  <c r="N1608" i="6"/>
  <c r="N2491" i="6"/>
  <c r="N258" i="6"/>
  <c r="N1974" i="6"/>
  <c r="N1819" i="6"/>
  <c r="N1797" i="6"/>
  <c r="N2520" i="6"/>
  <c r="N436" i="6"/>
  <c r="N1094" i="6"/>
  <c r="N1870" i="6"/>
  <c r="N1876" i="6"/>
  <c r="N1798" i="6"/>
  <c r="N2471" i="6"/>
  <c r="N1102" i="6"/>
  <c r="N1878" i="6"/>
  <c r="N1883" i="6"/>
  <c r="N1805" i="6"/>
  <c r="N1601" i="6"/>
  <c r="N1894" i="6"/>
  <c r="N1799" i="6"/>
  <c r="N240" i="6"/>
  <c r="N563" i="6"/>
  <c r="N1109" i="6"/>
  <c r="N1606" i="6"/>
  <c r="N1877" i="6"/>
  <c r="N1856" i="6"/>
  <c r="N1872" i="6"/>
  <c r="N1895" i="6"/>
  <c r="N1517" i="6"/>
  <c r="N1826" i="6"/>
  <c r="N2056" i="6"/>
  <c r="N2050" i="6"/>
  <c r="N2486" i="6"/>
  <c r="N2468" i="6"/>
  <c r="N2510" i="6"/>
  <c r="N2470" i="6"/>
  <c r="N2467" i="6"/>
  <c r="N635" i="6"/>
  <c r="N598" i="6"/>
  <c r="N643" i="6"/>
  <c r="N260" i="6"/>
  <c r="N1103" i="6"/>
  <c r="N1104" i="6"/>
  <c r="N1099" i="6"/>
  <c r="N1808" i="6"/>
  <c r="N1968" i="6"/>
  <c r="N1853" i="6"/>
  <c r="N1896" i="6"/>
  <c r="N2057" i="6"/>
  <c r="N2523" i="6"/>
  <c r="N1804" i="6"/>
  <c r="N2047" i="6"/>
  <c r="N2509" i="6"/>
  <c r="N2502" i="6"/>
  <c r="N599" i="6"/>
  <c r="N1092" i="6"/>
  <c r="N1857" i="6"/>
  <c r="N1107" i="6"/>
  <c r="N1602" i="6"/>
  <c r="N1603" i="6"/>
  <c r="N1867" i="6"/>
  <c r="N1901" i="6"/>
  <c r="N2065" i="6"/>
  <c r="N1796" i="6"/>
  <c r="N2046" i="6"/>
  <c r="N2063" i="6"/>
  <c r="N2514" i="6"/>
  <c r="N607" i="6"/>
  <c r="N1110" i="6"/>
  <c r="N1108" i="6"/>
  <c r="N1089" i="6"/>
  <c r="N1839" i="6"/>
  <c r="N1655" i="6"/>
  <c r="N1817" i="6"/>
  <c r="N1836" i="6"/>
  <c r="N2052" i="6"/>
  <c r="N2070" i="6"/>
  <c r="N2477" i="6"/>
  <c r="N2513" i="6"/>
  <c r="N2522" i="6"/>
  <c r="N257" i="6"/>
  <c r="N651" i="6"/>
  <c r="N1087" i="6"/>
  <c r="N1093" i="6"/>
  <c r="N1105" i="6"/>
  <c r="N1847" i="6"/>
  <c r="N1840" i="6"/>
  <c r="N1842" i="6"/>
  <c r="N1859" i="6"/>
  <c r="N1860" i="6"/>
  <c r="N1900" i="6"/>
  <c r="N1800" i="6"/>
  <c r="N2060" i="6"/>
  <c r="N2458" i="6"/>
  <c r="N2493" i="6"/>
  <c r="N2442" i="6"/>
  <c r="N2521" i="6"/>
  <c r="N618" i="6"/>
  <c r="N1119" i="6"/>
  <c r="N1101" i="6"/>
  <c r="N1113" i="6"/>
  <c r="N1862" i="6"/>
  <c r="N1848" i="6"/>
  <c r="N1858" i="6"/>
  <c r="N1888" i="6"/>
  <c r="N1882" i="6"/>
  <c r="N1801" i="6"/>
  <c r="N1806" i="6"/>
  <c r="N1807" i="6"/>
  <c r="N2068" i="6"/>
  <c r="N2495" i="6"/>
  <c r="N2516" i="6"/>
  <c r="N2412" i="6"/>
  <c r="N1631" i="6"/>
  <c r="N2213" i="6"/>
  <c r="N96" i="6"/>
  <c r="N2645" i="6"/>
  <c r="N1281" i="6"/>
  <c r="N102" i="6"/>
  <c r="N1328" i="6"/>
  <c r="N570" i="6"/>
  <c r="N1426" i="6"/>
  <c r="N2687" i="6"/>
  <c r="N560" i="6"/>
  <c r="N1634" i="6"/>
  <c r="N107" i="6"/>
  <c r="N609" i="6"/>
  <c r="N1526" i="6"/>
  <c r="N578" i="6"/>
  <c r="N184" i="6"/>
  <c r="N624" i="6"/>
  <c r="N181" i="6"/>
  <c r="N596" i="6"/>
  <c r="N620" i="6"/>
  <c r="N565" i="6"/>
  <c r="N895" i="6"/>
  <c r="N1541" i="6"/>
  <c r="N584" i="6"/>
  <c r="N896" i="6"/>
  <c r="N1724" i="6"/>
  <c r="N1625" i="6"/>
  <c r="N225" i="6"/>
  <c r="N223" i="6"/>
  <c r="N214" i="6"/>
  <c r="N153" i="6"/>
  <c r="N168" i="6"/>
  <c r="N2551" i="6"/>
  <c r="N2542" i="6"/>
  <c r="N2541" i="6"/>
  <c r="N2555" i="6"/>
  <c r="N2405" i="6"/>
  <c r="N2428" i="6"/>
  <c r="N2420" i="6"/>
  <c r="N2419" i="6"/>
  <c r="N2402" i="6"/>
  <c r="N2415" i="6"/>
  <c r="N2417" i="6"/>
  <c r="N502" i="6"/>
  <c r="N500" i="6"/>
  <c r="N512" i="6"/>
  <c r="N480" i="6"/>
  <c r="N491" i="6"/>
  <c r="N483" i="6"/>
  <c r="N490" i="6"/>
  <c r="N481" i="6"/>
  <c r="N497" i="6"/>
  <c r="N515" i="6"/>
  <c r="N477" i="6"/>
  <c r="N2538" i="6"/>
  <c r="N2530" i="6"/>
  <c r="N2545" i="6"/>
  <c r="N2529" i="6"/>
  <c r="N2558" i="6"/>
  <c r="N2557" i="6"/>
  <c r="N2549" i="6"/>
  <c r="N2540" i="6"/>
  <c r="N2532" i="6"/>
  <c r="N1740" i="6"/>
  <c r="N1732" i="6"/>
  <c r="N1716" i="6"/>
  <c r="N1708" i="6"/>
  <c r="N1735" i="6"/>
  <c r="N1727" i="6"/>
  <c r="N1711" i="6"/>
  <c r="N1742" i="6"/>
  <c r="N1726" i="6"/>
  <c r="N1710" i="6"/>
  <c r="N1730" i="6"/>
  <c r="N1728" i="6"/>
  <c r="N1714" i="6"/>
  <c r="N1712" i="6"/>
  <c r="N1709" i="6"/>
  <c r="N1733" i="6"/>
  <c r="N2397" i="6"/>
  <c r="N2185" i="6"/>
  <c r="N2277" i="6"/>
  <c r="N2283" i="6"/>
  <c r="N2239" i="6"/>
  <c r="N2250" i="6"/>
  <c r="N2223" i="6"/>
  <c r="N2179" i="6"/>
  <c r="N2173" i="6"/>
  <c r="N2292" i="6"/>
  <c r="N1292" i="6"/>
  <c r="P31" i="6"/>
  <c r="S3160" i="6" l="1"/>
  <c r="R3196" i="6"/>
  <c r="U3160" i="6"/>
  <c r="T3160" i="6"/>
  <c r="O3205" i="6"/>
  <c r="Q3205" i="6" s="1"/>
  <c r="O2808" i="6"/>
  <c r="Q2808" i="6" s="1"/>
  <c r="T2808" i="6" s="1"/>
  <c r="O3202" i="6"/>
  <c r="Q3202" i="6" s="1"/>
  <c r="B54" i="12" s="1"/>
  <c r="R3161" i="6"/>
  <c r="U3174" i="6"/>
  <c r="S3174" i="6"/>
  <c r="U3159" i="6"/>
  <c r="S3159" i="6"/>
  <c r="R3159" i="6"/>
  <c r="O3219" i="6"/>
  <c r="Q3219" i="6" s="1"/>
  <c r="U3219" i="6" s="1"/>
  <c r="T3196" i="6"/>
  <c r="R3193" i="6"/>
  <c r="U3196" i="6"/>
  <c r="S3193" i="6"/>
  <c r="U3195" i="6"/>
  <c r="U2919" i="6"/>
  <c r="T3195" i="6"/>
  <c r="R3195" i="6"/>
  <c r="U2924" i="6"/>
  <c r="T3193" i="6"/>
  <c r="T2924" i="6"/>
  <c r="R2894" i="6"/>
  <c r="R3187" i="6"/>
  <c r="R2919" i="6"/>
  <c r="T2894" i="6"/>
  <c r="S3187" i="6"/>
  <c r="S2919" i="6"/>
  <c r="U2894" i="6"/>
  <c r="T3187" i="6"/>
  <c r="S3172" i="6"/>
  <c r="T2911" i="6"/>
  <c r="U2911" i="6"/>
  <c r="U2928" i="6"/>
  <c r="R2928" i="6"/>
  <c r="S2932" i="6"/>
  <c r="T3184" i="6"/>
  <c r="T2897" i="6"/>
  <c r="T2932" i="6"/>
  <c r="U3184" i="6"/>
  <c r="R2897" i="6"/>
  <c r="S2897" i="6"/>
  <c r="U2932" i="6"/>
  <c r="R3184" i="6"/>
  <c r="T3183" i="6"/>
  <c r="U3185" i="6"/>
  <c r="U2893" i="6"/>
  <c r="R3183" i="6"/>
  <c r="T3191" i="6"/>
  <c r="T2893" i="6"/>
  <c r="R3191" i="6"/>
  <c r="S2893" i="6"/>
  <c r="R2892" i="6"/>
  <c r="T2928" i="6"/>
  <c r="R3185" i="6"/>
  <c r="S3185" i="6"/>
  <c r="S3183" i="6"/>
  <c r="R3172" i="6"/>
  <c r="T3188" i="6"/>
  <c r="T3173" i="6"/>
  <c r="R2913" i="6"/>
  <c r="U3188" i="6"/>
  <c r="U3173" i="6"/>
  <c r="R3150" i="6"/>
  <c r="U2913" i="6"/>
  <c r="S3188" i="6"/>
  <c r="R3173" i="6"/>
  <c r="U3150" i="6"/>
  <c r="U3172" i="6"/>
  <c r="R2911" i="6"/>
  <c r="U3191" i="6"/>
  <c r="S2913" i="6"/>
  <c r="S3150" i="6"/>
  <c r="U3161" i="6"/>
  <c r="S3161" i="6"/>
  <c r="S3192" i="6"/>
  <c r="T3192" i="6"/>
  <c r="S2892" i="6"/>
  <c r="U2923" i="6"/>
  <c r="S2918" i="6"/>
  <c r="S3200" i="6"/>
  <c r="U3192" i="6"/>
  <c r="U2892" i="6"/>
  <c r="U2927" i="6"/>
  <c r="R3201" i="6"/>
  <c r="T2890" i="6"/>
  <c r="S2895" i="6"/>
  <c r="S2927" i="6"/>
  <c r="S3201" i="6"/>
  <c r="U2890" i="6"/>
  <c r="R2895" i="6"/>
  <c r="R2927" i="6"/>
  <c r="R3189" i="6"/>
  <c r="U3201" i="6"/>
  <c r="R2890" i="6"/>
  <c r="U2895" i="6"/>
  <c r="T3168" i="6"/>
  <c r="R2896" i="6"/>
  <c r="S3189" i="6"/>
  <c r="S3151" i="6"/>
  <c r="R3168" i="6"/>
  <c r="T3189" i="6"/>
  <c r="U2918" i="6"/>
  <c r="R3200" i="6"/>
  <c r="T3151" i="6"/>
  <c r="S3168" i="6"/>
  <c r="T2918" i="6"/>
  <c r="T3200" i="6"/>
  <c r="R3151" i="6"/>
  <c r="S2923" i="6"/>
  <c r="R2924" i="6"/>
  <c r="T2923" i="6"/>
  <c r="S2896" i="6"/>
  <c r="T3169" i="6"/>
  <c r="U2917" i="6"/>
  <c r="T2896" i="6"/>
  <c r="S3169" i="6"/>
  <c r="S2917" i="6"/>
  <c r="U3169" i="6"/>
  <c r="T2917" i="6"/>
  <c r="S2364" i="6"/>
  <c r="R2364" i="6"/>
  <c r="U2364" i="6"/>
  <c r="T2364" i="6"/>
  <c r="S2316" i="6"/>
  <c r="T2316" i="6"/>
  <c r="R2316" i="6"/>
  <c r="U2316" i="6"/>
  <c r="S2328" i="6"/>
  <c r="T2328" i="6"/>
  <c r="R2328" i="6"/>
  <c r="U2328" i="6"/>
  <c r="S2335" i="6"/>
  <c r="U2335" i="6"/>
  <c r="T2335" i="6"/>
  <c r="R2335" i="6"/>
  <c r="R3204" i="6"/>
  <c r="S3204" i="6"/>
  <c r="U3204" i="6"/>
  <c r="T3204" i="6"/>
  <c r="U2342" i="6"/>
  <c r="S2342" i="6"/>
  <c r="T2342" i="6"/>
  <c r="R2342" i="6"/>
  <c r="U2887" i="6"/>
  <c r="T2887" i="6"/>
  <c r="S2887" i="6"/>
  <c r="R2887" i="6"/>
  <c r="S2958" i="6"/>
  <c r="R2958" i="6"/>
  <c r="U2958" i="6"/>
  <c r="T2958" i="6"/>
  <c r="U2354" i="6"/>
  <c r="T2354" i="6"/>
  <c r="S2354" i="6"/>
  <c r="R2354" i="6"/>
  <c r="T2979" i="6"/>
  <c r="R2979" i="6"/>
  <c r="S2979" i="6"/>
  <c r="U2979" i="6"/>
  <c r="T2973" i="6"/>
  <c r="S2973" i="6"/>
  <c r="R2973" i="6"/>
  <c r="U2973" i="6"/>
  <c r="S3145" i="6"/>
  <c r="R3145" i="6"/>
  <c r="T3145" i="6"/>
  <c r="U3145" i="6"/>
  <c r="R3062" i="6"/>
  <c r="T3062" i="6"/>
  <c r="U3062" i="6"/>
  <c r="S3062" i="6"/>
  <c r="S2903" i="6"/>
  <c r="R2903" i="6"/>
  <c r="U2903" i="6"/>
  <c r="T2903" i="6"/>
  <c r="S2939" i="6"/>
  <c r="R2939" i="6"/>
  <c r="T2939" i="6"/>
  <c r="U2939" i="6"/>
  <c r="R3035" i="6"/>
  <c r="U3035" i="6"/>
  <c r="S3035" i="6"/>
  <c r="T3035" i="6"/>
  <c r="U2355" i="6"/>
  <c r="S2355" i="6"/>
  <c r="T2355" i="6"/>
  <c r="R2355" i="6"/>
  <c r="R3153" i="6"/>
  <c r="S3153" i="6"/>
  <c r="U3153" i="6"/>
  <c r="T3153" i="6"/>
  <c r="T2844" i="6"/>
  <c r="S2844" i="6"/>
  <c r="U2844" i="6"/>
  <c r="R2844" i="6"/>
  <c r="R2349" i="6"/>
  <c r="U2349" i="6"/>
  <c r="T2349" i="6"/>
  <c r="S2349" i="6"/>
  <c r="U2350" i="6"/>
  <c r="R2350" i="6"/>
  <c r="T2350" i="6"/>
  <c r="S2350" i="6"/>
  <c r="R2921" i="6"/>
  <c r="S2921" i="6"/>
  <c r="T2921" i="6"/>
  <c r="U2921" i="6"/>
  <c r="T3147" i="6"/>
  <c r="S3147" i="6"/>
  <c r="R3147" i="6"/>
  <c r="U3147" i="6"/>
  <c r="U3116" i="6"/>
  <c r="S3116" i="6"/>
  <c r="R3116" i="6"/>
  <c r="T3116" i="6"/>
  <c r="S2978" i="6"/>
  <c r="T2978" i="6"/>
  <c r="R2978" i="6"/>
  <c r="U2978" i="6"/>
  <c r="T2996" i="6"/>
  <c r="U2996" i="6"/>
  <c r="R2996" i="6"/>
  <c r="S2996" i="6"/>
  <c r="U2333" i="6"/>
  <c r="R2333" i="6"/>
  <c r="T2333" i="6"/>
  <c r="S2333" i="6"/>
  <c r="U3177" i="6"/>
  <c r="T3177" i="6"/>
  <c r="S3177" i="6"/>
  <c r="R3177" i="6"/>
  <c r="R2787" i="6"/>
  <c r="T2787" i="6"/>
  <c r="U2787" i="6"/>
  <c r="S2787" i="6"/>
  <c r="U2960" i="6"/>
  <c r="T2960" i="6"/>
  <c r="S2960" i="6"/>
  <c r="R2960" i="6"/>
  <c r="S3097" i="6"/>
  <c r="U3097" i="6"/>
  <c r="T3097" i="6"/>
  <c r="R3097" i="6"/>
  <c r="U3022" i="6"/>
  <c r="T3022" i="6"/>
  <c r="S3022" i="6"/>
  <c r="R3022" i="6"/>
  <c r="R2845" i="6"/>
  <c r="T2845" i="6"/>
  <c r="U2845" i="6"/>
  <c r="S2845" i="6"/>
  <c r="U3217" i="6"/>
  <c r="R3217" i="6"/>
  <c r="S3217" i="6"/>
  <c r="T3217" i="6"/>
  <c r="S2815" i="6"/>
  <c r="T2815" i="6"/>
  <c r="U2815" i="6"/>
  <c r="R2815" i="6"/>
  <c r="T3158" i="6"/>
  <c r="R3158" i="6"/>
  <c r="U3158" i="6"/>
  <c r="S3158" i="6"/>
  <c r="R3044" i="6"/>
  <c r="S3044" i="6"/>
  <c r="U3044" i="6"/>
  <c r="T3044" i="6"/>
  <c r="U3121" i="6"/>
  <c r="R3121" i="6"/>
  <c r="S3121" i="6"/>
  <c r="T3121" i="6"/>
  <c r="R3085" i="6"/>
  <c r="S3085" i="6"/>
  <c r="U3085" i="6"/>
  <c r="T3085" i="6"/>
  <c r="S2807" i="6"/>
  <c r="R2807" i="6"/>
  <c r="U2807" i="6"/>
  <c r="T2807" i="6"/>
  <c r="U3129" i="6"/>
  <c r="T3129" i="6"/>
  <c r="R3129" i="6"/>
  <c r="S3129" i="6"/>
  <c r="R2933" i="6"/>
  <c r="T2933" i="6"/>
  <c r="S2933" i="6"/>
  <c r="U2933" i="6"/>
  <c r="S2376" i="6"/>
  <c r="U2376" i="6"/>
  <c r="T2376" i="6"/>
  <c r="R2376" i="6"/>
  <c r="R2806" i="6"/>
  <c r="S2806" i="6"/>
  <c r="U2806" i="6"/>
  <c r="T2806" i="6"/>
  <c r="U3212" i="6"/>
  <c r="S3212" i="6"/>
  <c r="R3212" i="6"/>
  <c r="T3212" i="6"/>
  <c r="S3164" i="6"/>
  <c r="R3164" i="6"/>
  <c r="U3164" i="6"/>
  <c r="T3164" i="6"/>
  <c r="S2875" i="6"/>
  <c r="R2875" i="6"/>
  <c r="U2875" i="6"/>
  <c r="T2875" i="6"/>
  <c r="R3096" i="6"/>
  <c r="U3096" i="6"/>
  <c r="T3096" i="6"/>
  <c r="S3096" i="6"/>
  <c r="T3015" i="6"/>
  <c r="R3015" i="6"/>
  <c r="S3015" i="6"/>
  <c r="U3015" i="6"/>
  <c r="U3054" i="6"/>
  <c r="T3054" i="6"/>
  <c r="S3054" i="6"/>
  <c r="R3054" i="6"/>
  <c r="S2843" i="6"/>
  <c r="U2843" i="6"/>
  <c r="R2843" i="6"/>
  <c r="T2843" i="6"/>
  <c r="U2317" i="6"/>
  <c r="S2317" i="6"/>
  <c r="T2317" i="6"/>
  <c r="R2317" i="6"/>
  <c r="U2854" i="6"/>
  <c r="T2854" i="6"/>
  <c r="S2854" i="6"/>
  <c r="R2854" i="6"/>
  <c r="R3111" i="6"/>
  <c r="T3111" i="6"/>
  <c r="S3111" i="6"/>
  <c r="U3111" i="6"/>
  <c r="S2857" i="6"/>
  <c r="R2857" i="6"/>
  <c r="T2857" i="6"/>
  <c r="U2857" i="6"/>
  <c r="T3098" i="6"/>
  <c r="S3098" i="6"/>
  <c r="R3098" i="6"/>
  <c r="U3098" i="6"/>
  <c r="R3056" i="6"/>
  <c r="U3056" i="6"/>
  <c r="T3056" i="6"/>
  <c r="S3056" i="6"/>
  <c r="U2334" i="6"/>
  <c r="S2334" i="6"/>
  <c r="T2334" i="6"/>
  <c r="R2334" i="6"/>
  <c r="U2796" i="6"/>
  <c r="T2796" i="6"/>
  <c r="S2796" i="6"/>
  <c r="R2796" i="6"/>
  <c r="T2379" i="6"/>
  <c r="U2379" i="6"/>
  <c r="R2379" i="6"/>
  <c r="S2379" i="6"/>
  <c r="U3180" i="6"/>
  <c r="T3180" i="6"/>
  <c r="S3180" i="6"/>
  <c r="R3180" i="6"/>
  <c r="T3042" i="6"/>
  <c r="U3042" i="6"/>
  <c r="S3042" i="6"/>
  <c r="R3042" i="6"/>
  <c r="R3115" i="6"/>
  <c r="T3115" i="6"/>
  <c r="S3115" i="6"/>
  <c r="U3115" i="6"/>
  <c r="S3000" i="6"/>
  <c r="T3000" i="6"/>
  <c r="R3000" i="6"/>
  <c r="U3000" i="6"/>
  <c r="T3170" i="6"/>
  <c r="S3170" i="6"/>
  <c r="U3170" i="6"/>
  <c r="R3170" i="6"/>
  <c r="U3135" i="6"/>
  <c r="T3135" i="6"/>
  <c r="S3135" i="6"/>
  <c r="R3135" i="6"/>
  <c r="T2820" i="6"/>
  <c r="U2820" i="6"/>
  <c r="S2820" i="6"/>
  <c r="R2820" i="6"/>
  <c r="U2367" i="6"/>
  <c r="R2367" i="6"/>
  <c r="T2367" i="6"/>
  <c r="S2367" i="6"/>
  <c r="R3149" i="6"/>
  <c r="T3149" i="6"/>
  <c r="S3149" i="6"/>
  <c r="U3149" i="6"/>
  <c r="T2824" i="6"/>
  <c r="U2824" i="6"/>
  <c r="S2824" i="6"/>
  <c r="R2824" i="6"/>
  <c r="S2998" i="6"/>
  <c r="R2998" i="6"/>
  <c r="U2998" i="6"/>
  <c r="T2998" i="6"/>
  <c r="T3099" i="6"/>
  <c r="U3099" i="6"/>
  <c r="R3099" i="6"/>
  <c r="S3099" i="6"/>
  <c r="S3011" i="6"/>
  <c r="R3011" i="6"/>
  <c r="U3011" i="6"/>
  <c r="T3011" i="6"/>
  <c r="S2982" i="6"/>
  <c r="R2982" i="6"/>
  <c r="U2982" i="6"/>
  <c r="T2982" i="6"/>
  <c r="S2936" i="6"/>
  <c r="R2936" i="6"/>
  <c r="T2936" i="6"/>
  <c r="U2936" i="6"/>
  <c r="U3144" i="6"/>
  <c r="T3144" i="6"/>
  <c r="S3144" i="6"/>
  <c r="R3144" i="6"/>
  <c r="R2823" i="6"/>
  <c r="T2823" i="6"/>
  <c r="U2823" i="6"/>
  <c r="S2823" i="6"/>
  <c r="U2868" i="6"/>
  <c r="T2868" i="6"/>
  <c r="R2868" i="6"/>
  <c r="S2868" i="6"/>
  <c r="T2878" i="6"/>
  <c r="U2878" i="6"/>
  <c r="S2878" i="6"/>
  <c r="R2878" i="6"/>
  <c r="U2916" i="6"/>
  <c r="T2916" i="6"/>
  <c r="S2916" i="6"/>
  <c r="R2916" i="6"/>
  <c r="R2363" i="6"/>
  <c r="S2363" i="6"/>
  <c r="U2363" i="6"/>
  <c r="T2363" i="6"/>
  <c r="T3198" i="6"/>
  <c r="S3198" i="6"/>
  <c r="R3198" i="6"/>
  <c r="U3198" i="6"/>
  <c r="U3199" i="6"/>
  <c r="S3199" i="6"/>
  <c r="R3199" i="6"/>
  <c r="T3199" i="6"/>
  <c r="R3031" i="6"/>
  <c r="U3031" i="6"/>
  <c r="S3031" i="6"/>
  <c r="T3031" i="6"/>
  <c r="U2873" i="6"/>
  <c r="T2873" i="6"/>
  <c r="S2873" i="6"/>
  <c r="R2873" i="6"/>
  <c r="T3071" i="6"/>
  <c r="U3071" i="6"/>
  <c r="S3071" i="6"/>
  <c r="R3071" i="6"/>
  <c r="R3049" i="6"/>
  <c r="S3049" i="6"/>
  <c r="U3049" i="6"/>
  <c r="T3049" i="6"/>
  <c r="T3050" i="6"/>
  <c r="R3050" i="6"/>
  <c r="S3050" i="6"/>
  <c r="U3050" i="6"/>
  <c r="S3101" i="6"/>
  <c r="T3101" i="6"/>
  <c r="R3101" i="6"/>
  <c r="U3101" i="6"/>
  <c r="U3113" i="6"/>
  <c r="T3113" i="6"/>
  <c r="R3113" i="6"/>
  <c r="S3113" i="6"/>
  <c r="R3119" i="6"/>
  <c r="U3119" i="6"/>
  <c r="T3119" i="6"/>
  <c r="S3119" i="6"/>
  <c r="S3104" i="6"/>
  <c r="U3104" i="6"/>
  <c r="T3104" i="6"/>
  <c r="R3104" i="6"/>
  <c r="S3014" i="6"/>
  <c r="R3014" i="6"/>
  <c r="T3014" i="6"/>
  <c r="U3014" i="6"/>
  <c r="S2966" i="6"/>
  <c r="U2966" i="6"/>
  <c r="T2966" i="6"/>
  <c r="R2966" i="6"/>
  <c r="U3017" i="6"/>
  <c r="T3017" i="6"/>
  <c r="S3017" i="6"/>
  <c r="R3017" i="6"/>
  <c r="U2959" i="6"/>
  <c r="T2959" i="6"/>
  <c r="S2959" i="6"/>
  <c r="R2959" i="6"/>
  <c r="T2329" i="6"/>
  <c r="R2329" i="6"/>
  <c r="S2329" i="6"/>
  <c r="U2329" i="6"/>
  <c r="S3008" i="6"/>
  <c r="R3008" i="6"/>
  <c r="T3008" i="6"/>
  <c r="U3008" i="6"/>
  <c r="R2965" i="6"/>
  <c r="S2965" i="6"/>
  <c r="T2965" i="6"/>
  <c r="U2965" i="6"/>
  <c r="R3046" i="6"/>
  <c r="T3046" i="6"/>
  <c r="U3046" i="6"/>
  <c r="S3046" i="6"/>
  <c r="R2925" i="6"/>
  <c r="T2925" i="6"/>
  <c r="S2925" i="6"/>
  <c r="U2925" i="6"/>
  <c r="U2944" i="6"/>
  <c r="T2944" i="6"/>
  <c r="S2944" i="6"/>
  <c r="R2944" i="6"/>
  <c r="T2850" i="6"/>
  <c r="S2850" i="6"/>
  <c r="U2850" i="6"/>
  <c r="R2850" i="6"/>
  <c r="S3078" i="6"/>
  <c r="R3078" i="6"/>
  <c r="T3078" i="6"/>
  <c r="U3078" i="6"/>
  <c r="U2833" i="6"/>
  <c r="T2833" i="6"/>
  <c r="S2833" i="6"/>
  <c r="R2833" i="6"/>
  <c r="S2881" i="6"/>
  <c r="R2881" i="6"/>
  <c r="U2881" i="6"/>
  <c r="T2881" i="6"/>
  <c r="U2325" i="6"/>
  <c r="R2325" i="6"/>
  <c r="S2325" i="6"/>
  <c r="T2325" i="6"/>
  <c r="R3219" i="6"/>
  <c r="T3219" i="6"/>
  <c r="T3137" i="6"/>
  <c r="S3137" i="6"/>
  <c r="R3137" i="6"/>
  <c r="U3137" i="6"/>
  <c r="T3211" i="6"/>
  <c r="S3211" i="6"/>
  <c r="U3211" i="6"/>
  <c r="R3211" i="6"/>
  <c r="U3133" i="6"/>
  <c r="S3133" i="6"/>
  <c r="R3133" i="6"/>
  <c r="T3133" i="6"/>
  <c r="S2345" i="6"/>
  <c r="U2345" i="6"/>
  <c r="T2345" i="6"/>
  <c r="R2345" i="6"/>
  <c r="R3178" i="6"/>
  <c r="T3178" i="6"/>
  <c r="S3178" i="6"/>
  <c r="U3178" i="6"/>
  <c r="U2784" i="6"/>
  <c r="T2784" i="6"/>
  <c r="R2784" i="6"/>
  <c r="S2784" i="6"/>
  <c r="S2819" i="6"/>
  <c r="U2819" i="6"/>
  <c r="T2819" i="6"/>
  <c r="R2819" i="6"/>
  <c r="R3013" i="6"/>
  <c r="T3013" i="6"/>
  <c r="U3013" i="6"/>
  <c r="S3013" i="6"/>
  <c r="T3128" i="6"/>
  <c r="U3128" i="6"/>
  <c r="R3128" i="6"/>
  <c r="S3128" i="6"/>
  <c r="S3136" i="6"/>
  <c r="T3136" i="6"/>
  <c r="R3136" i="6"/>
  <c r="U3136" i="6"/>
  <c r="U2834" i="6"/>
  <c r="T2834" i="6"/>
  <c r="S2834" i="6"/>
  <c r="R2834" i="6"/>
  <c r="S3084" i="6"/>
  <c r="T3084" i="6"/>
  <c r="R3084" i="6"/>
  <c r="U3084" i="6"/>
  <c r="U3093" i="6"/>
  <c r="T3093" i="6"/>
  <c r="S3093" i="6"/>
  <c r="R3093" i="6"/>
  <c r="U3095" i="6"/>
  <c r="S3095" i="6"/>
  <c r="R3095" i="6"/>
  <c r="T3095" i="6"/>
  <c r="T2847" i="6"/>
  <c r="S2847" i="6"/>
  <c r="R2847" i="6"/>
  <c r="U2847" i="6"/>
  <c r="S3061" i="6"/>
  <c r="R3061" i="6"/>
  <c r="T3061" i="6"/>
  <c r="U3061" i="6"/>
  <c r="S2942" i="6"/>
  <c r="R2942" i="6"/>
  <c r="U2942" i="6"/>
  <c r="T2942" i="6"/>
  <c r="U3166" i="6"/>
  <c r="T3166" i="6"/>
  <c r="S3166" i="6"/>
  <c r="R3166" i="6"/>
  <c r="T2866" i="6"/>
  <c r="S2866" i="6"/>
  <c r="R2866" i="6"/>
  <c r="U2866" i="6"/>
  <c r="S2332" i="6"/>
  <c r="R2332" i="6"/>
  <c r="T2332" i="6"/>
  <c r="U2332" i="6"/>
  <c r="S2906" i="6"/>
  <c r="T2906" i="6"/>
  <c r="U2906" i="6"/>
  <c r="R2906" i="6"/>
  <c r="S3024" i="6"/>
  <c r="R3024" i="6"/>
  <c r="U3024" i="6"/>
  <c r="T3024" i="6"/>
  <c r="R2789" i="6"/>
  <c r="U2789" i="6"/>
  <c r="T2789" i="6"/>
  <c r="S2789" i="6"/>
  <c r="T3081" i="6"/>
  <c r="S3081" i="6"/>
  <c r="R3081" i="6"/>
  <c r="U3081" i="6"/>
  <c r="U3087" i="6"/>
  <c r="S3087" i="6"/>
  <c r="R3087" i="6"/>
  <c r="T3087" i="6"/>
  <c r="R3110" i="6"/>
  <c r="S3110" i="6"/>
  <c r="T3110" i="6"/>
  <c r="U3110" i="6"/>
  <c r="T2832" i="6"/>
  <c r="R2832" i="6"/>
  <c r="S2832" i="6"/>
  <c r="U2832" i="6"/>
  <c r="T3057" i="6"/>
  <c r="R3057" i="6"/>
  <c r="S3057" i="6"/>
  <c r="U3057" i="6"/>
  <c r="T2943" i="6"/>
  <c r="R2943" i="6"/>
  <c r="U2943" i="6"/>
  <c r="S2943" i="6"/>
  <c r="S2922" i="6"/>
  <c r="R2922" i="6"/>
  <c r="U2922" i="6"/>
  <c r="T2922" i="6"/>
  <c r="R3140" i="6"/>
  <c r="U3140" i="6"/>
  <c r="T3140" i="6"/>
  <c r="S3140" i="6"/>
  <c r="R2842" i="6"/>
  <c r="U2842" i="6"/>
  <c r="T2842" i="6"/>
  <c r="S2842" i="6"/>
  <c r="U3182" i="6"/>
  <c r="R3182" i="6"/>
  <c r="T3182" i="6"/>
  <c r="S3182" i="6"/>
  <c r="S3094" i="6"/>
  <c r="R3094" i="6"/>
  <c r="U3094" i="6"/>
  <c r="T3094" i="6"/>
  <c r="S2954" i="6"/>
  <c r="T2954" i="6"/>
  <c r="R2954" i="6"/>
  <c r="U2954" i="6"/>
  <c r="S3126" i="6"/>
  <c r="U3126" i="6"/>
  <c r="T3126" i="6"/>
  <c r="R3126" i="6"/>
  <c r="S2840" i="6"/>
  <c r="R2840" i="6"/>
  <c r="U2840" i="6"/>
  <c r="T2840" i="6"/>
  <c r="S3067" i="6"/>
  <c r="R3067" i="6"/>
  <c r="T3067" i="6"/>
  <c r="U3067" i="6"/>
  <c r="R2989" i="6"/>
  <c r="T2989" i="6"/>
  <c r="S2989" i="6"/>
  <c r="U2989" i="6"/>
  <c r="T3009" i="6"/>
  <c r="S3009" i="6"/>
  <c r="R3009" i="6"/>
  <c r="U3009" i="6"/>
  <c r="S3072" i="6"/>
  <c r="R3072" i="6"/>
  <c r="U3072" i="6"/>
  <c r="T3072" i="6"/>
  <c r="T2934" i="6"/>
  <c r="U2934" i="6"/>
  <c r="S2934" i="6"/>
  <c r="R2934" i="6"/>
  <c r="T2320" i="6"/>
  <c r="R2320" i="6"/>
  <c r="S2320" i="6"/>
  <c r="U2320" i="6"/>
  <c r="T2794" i="6"/>
  <c r="S2794" i="6"/>
  <c r="U2794" i="6"/>
  <c r="R2794" i="6"/>
  <c r="T3118" i="6"/>
  <c r="U3118" i="6"/>
  <c r="R3118" i="6"/>
  <c r="S3118" i="6"/>
  <c r="T3086" i="6"/>
  <c r="S3086" i="6"/>
  <c r="U3086" i="6"/>
  <c r="R3086" i="6"/>
  <c r="U2956" i="6"/>
  <c r="T2956" i="6"/>
  <c r="S2956" i="6"/>
  <c r="R2956" i="6"/>
  <c r="T3047" i="6"/>
  <c r="S3047" i="6"/>
  <c r="R3047" i="6"/>
  <c r="U3047" i="6"/>
  <c r="U2348" i="6"/>
  <c r="T2348" i="6"/>
  <c r="S2348" i="6"/>
  <c r="R2348" i="6"/>
  <c r="T3194" i="6"/>
  <c r="U3194" i="6"/>
  <c r="S3194" i="6"/>
  <c r="R3194" i="6"/>
  <c r="U3037" i="6"/>
  <c r="T3037" i="6"/>
  <c r="S3037" i="6"/>
  <c r="R3037" i="6"/>
  <c r="R3069" i="6"/>
  <c r="U3069" i="6"/>
  <c r="T3069" i="6"/>
  <c r="S3069" i="6"/>
  <c r="U2904" i="6"/>
  <c r="T2904" i="6"/>
  <c r="S2904" i="6"/>
  <c r="R2904" i="6"/>
  <c r="T3138" i="6"/>
  <c r="S3138" i="6"/>
  <c r="R3138" i="6"/>
  <c r="U3138" i="6"/>
  <c r="S3154" i="6"/>
  <c r="U3154" i="6"/>
  <c r="T3154" i="6"/>
  <c r="R3154" i="6"/>
  <c r="U3206" i="6"/>
  <c r="T3206" i="6"/>
  <c r="S3206" i="6"/>
  <c r="R3206" i="6"/>
  <c r="T3224" i="6"/>
  <c r="S3224" i="6"/>
  <c r="R3224" i="6"/>
  <c r="U3224" i="6"/>
  <c r="S2361" i="6"/>
  <c r="R2361" i="6"/>
  <c r="T2361" i="6"/>
  <c r="U2361" i="6"/>
  <c r="R2877" i="6"/>
  <c r="S2877" i="6"/>
  <c r="T2877" i="6"/>
  <c r="U2877" i="6"/>
  <c r="U2809" i="6"/>
  <c r="S2809" i="6"/>
  <c r="R2809" i="6"/>
  <c r="T2809" i="6"/>
  <c r="T2783" i="6"/>
  <c r="S2783" i="6"/>
  <c r="U2783" i="6"/>
  <c r="R2783" i="6"/>
  <c r="T2780" i="6"/>
  <c r="R2780" i="6"/>
  <c r="U2780" i="6"/>
  <c r="S2780" i="6"/>
  <c r="S2788" i="6"/>
  <c r="R2788" i="6"/>
  <c r="T2788" i="6"/>
  <c r="U2788" i="6"/>
  <c r="R2914" i="6"/>
  <c r="U2914" i="6"/>
  <c r="T2914" i="6"/>
  <c r="S2914" i="6"/>
  <c r="U2362" i="6"/>
  <c r="T2362" i="6"/>
  <c r="S2362" i="6"/>
  <c r="R2362" i="6"/>
  <c r="R3083" i="6"/>
  <c r="U3083" i="6"/>
  <c r="T3083" i="6"/>
  <c r="S3083" i="6"/>
  <c r="U3148" i="6"/>
  <c r="T3148" i="6"/>
  <c r="R3148" i="6"/>
  <c r="S3148" i="6"/>
  <c r="U2791" i="6"/>
  <c r="S2791" i="6"/>
  <c r="R2791" i="6"/>
  <c r="T2791" i="6"/>
  <c r="U2876" i="6"/>
  <c r="T2876" i="6"/>
  <c r="R2876" i="6"/>
  <c r="S2876" i="6"/>
  <c r="U2860" i="6"/>
  <c r="S2860" i="6"/>
  <c r="R2860" i="6"/>
  <c r="T2860" i="6"/>
  <c r="U3043" i="6"/>
  <c r="T3043" i="6"/>
  <c r="S3043" i="6"/>
  <c r="R3043" i="6"/>
  <c r="U3006" i="6"/>
  <c r="T3006" i="6"/>
  <c r="S3006" i="6"/>
  <c r="R3006" i="6"/>
  <c r="T3122" i="6"/>
  <c r="R3122" i="6"/>
  <c r="U3122" i="6"/>
  <c r="S3122" i="6"/>
  <c r="S2972" i="6"/>
  <c r="R2972" i="6"/>
  <c r="T2972" i="6"/>
  <c r="U2972" i="6"/>
  <c r="U2968" i="6"/>
  <c r="T2968" i="6"/>
  <c r="S2968" i="6"/>
  <c r="R2968" i="6"/>
  <c r="R3070" i="6"/>
  <c r="S3070" i="6"/>
  <c r="U3070" i="6"/>
  <c r="T3070" i="6"/>
  <c r="U3023" i="6"/>
  <c r="S3023" i="6"/>
  <c r="T3023" i="6"/>
  <c r="R3023" i="6"/>
  <c r="U3117" i="6"/>
  <c r="T3117" i="6"/>
  <c r="S3117" i="6"/>
  <c r="R3117" i="6"/>
  <c r="T3107" i="6"/>
  <c r="S3107" i="6"/>
  <c r="U3107" i="6"/>
  <c r="R3107" i="6"/>
  <c r="T3053" i="6"/>
  <c r="S3053" i="6"/>
  <c r="U3053" i="6"/>
  <c r="R3053" i="6"/>
  <c r="R3064" i="6"/>
  <c r="T3064" i="6"/>
  <c r="S3064" i="6"/>
  <c r="U3064" i="6"/>
  <c r="U2999" i="6"/>
  <c r="T2999" i="6"/>
  <c r="R2999" i="6"/>
  <c r="S2999" i="6"/>
  <c r="T3007" i="6"/>
  <c r="S3007" i="6"/>
  <c r="U3007" i="6"/>
  <c r="R3007" i="6"/>
  <c r="T3060" i="6"/>
  <c r="S3060" i="6"/>
  <c r="R3060" i="6"/>
  <c r="U3060" i="6"/>
  <c r="U2947" i="6"/>
  <c r="T2947" i="6"/>
  <c r="S2947" i="6"/>
  <c r="R2947" i="6"/>
  <c r="U2908" i="6"/>
  <c r="T2908" i="6"/>
  <c r="S2908" i="6"/>
  <c r="R2908" i="6"/>
  <c r="U2938" i="6"/>
  <c r="T2938" i="6"/>
  <c r="S2938" i="6"/>
  <c r="R2938" i="6"/>
  <c r="U2800" i="6"/>
  <c r="R2800" i="6"/>
  <c r="T2800" i="6"/>
  <c r="S2800" i="6"/>
  <c r="R2351" i="6"/>
  <c r="S2351" i="6"/>
  <c r="U2351" i="6"/>
  <c r="T2351" i="6"/>
  <c r="R3171" i="6"/>
  <c r="T3171" i="6"/>
  <c r="U3171" i="6"/>
  <c r="S3171" i="6"/>
  <c r="S2804" i="6"/>
  <c r="R2804" i="6"/>
  <c r="T2804" i="6"/>
  <c r="U2804" i="6"/>
  <c r="R3146" i="6"/>
  <c r="S3146" i="6"/>
  <c r="U3146" i="6"/>
  <c r="T3146" i="6"/>
  <c r="R3210" i="6"/>
  <c r="U3210" i="6"/>
  <c r="T3210" i="6"/>
  <c r="S3210" i="6"/>
  <c r="T3216" i="6"/>
  <c r="U3216" i="6"/>
  <c r="S3216" i="6"/>
  <c r="R3216" i="6"/>
  <c r="S2319" i="6"/>
  <c r="U2319" i="6"/>
  <c r="R2319" i="6"/>
  <c r="T2319" i="6"/>
  <c r="U2313" i="6"/>
  <c r="R2313" i="6"/>
  <c r="S2313" i="6"/>
  <c r="T2313" i="6"/>
  <c r="S2326" i="6"/>
  <c r="U2326" i="6"/>
  <c r="T2326" i="6"/>
  <c r="R2326" i="6"/>
  <c r="R2889" i="6"/>
  <c r="T2889" i="6"/>
  <c r="S2889" i="6"/>
  <c r="U2889" i="6"/>
  <c r="T2377" i="6"/>
  <c r="U2377" i="6"/>
  <c r="S2377" i="6"/>
  <c r="R2377" i="6"/>
  <c r="R2861" i="6"/>
  <c r="U2861" i="6"/>
  <c r="S2861" i="6"/>
  <c r="T2861" i="6"/>
  <c r="R3141" i="6"/>
  <c r="T3141" i="6"/>
  <c r="S3141" i="6"/>
  <c r="U3141" i="6"/>
  <c r="R3207" i="6"/>
  <c r="U3207" i="6"/>
  <c r="S3207" i="6"/>
  <c r="T3207" i="6"/>
  <c r="S3209" i="6"/>
  <c r="R3209" i="6"/>
  <c r="U3209" i="6"/>
  <c r="T3209" i="6"/>
  <c r="S3208" i="6"/>
  <c r="U3208" i="6"/>
  <c r="R3208" i="6"/>
  <c r="T3208" i="6"/>
  <c r="U2366" i="6"/>
  <c r="S2366" i="6"/>
  <c r="R2366" i="6"/>
  <c r="T2366" i="6"/>
  <c r="U2795" i="6"/>
  <c r="T2795" i="6"/>
  <c r="R2795" i="6"/>
  <c r="S2795" i="6"/>
  <c r="R2781" i="6"/>
  <c r="U2781" i="6"/>
  <c r="T2781" i="6"/>
  <c r="S2781" i="6"/>
  <c r="S2831" i="6"/>
  <c r="U2831" i="6"/>
  <c r="T2831" i="6"/>
  <c r="R2831" i="6"/>
  <c r="U3030" i="6"/>
  <c r="T3030" i="6"/>
  <c r="R3030" i="6"/>
  <c r="S3030" i="6"/>
  <c r="U2821" i="6"/>
  <c r="R2821" i="6"/>
  <c r="T2821" i="6"/>
  <c r="S2821" i="6"/>
  <c r="T2899" i="6"/>
  <c r="S2899" i="6"/>
  <c r="U2899" i="6"/>
  <c r="R2899" i="6"/>
  <c r="T2353" i="6"/>
  <c r="R2353" i="6"/>
  <c r="U2353" i="6"/>
  <c r="S2353" i="6"/>
  <c r="U3163" i="6"/>
  <c r="T3163" i="6"/>
  <c r="S3163" i="6"/>
  <c r="R3163" i="6"/>
  <c r="T3162" i="6"/>
  <c r="U3162" i="6"/>
  <c r="S3162" i="6"/>
  <c r="R3162" i="6"/>
  <c r="S2811" i="6"/>
  <c r="R2811" i="6"/>
  <c r="T2811" i="6"/>
  <c r="U2811" i="6"/>
  <c r="S2793" i="6"/>
  <c r="R2793" i="6"/>
  <c r="U2793" i="6"/>
  <c r="T2793" i="6"/>
  <c r="T2870" i="6"/>
  <c r="R2870" i="6"/>
  <c r="U2870" i="6"/>
  <c r="S2870" i="6"/>
  <c r="S2969" i="6"/>
  <c r="R2969" i="6"/>
  <c r="U2969" i="6"/>
  <c r="T2969" i="6"/>
  <c r="U3040" i="6"/>
  <c r="T3040" i="6"/>
  <c r="S3040" i="6"/>
  <c r="R3040" i="6"/>
  <c r="U2980" i="6"/>
  <c r="T2980" i="6"/>
  <c r="S2980" i="6"/>
  <c r="R2980" i="6"/>
  <c r="S3041" i="6"/>
  <c r="U3041" i="6"/>
  <c r="T3041" i="6"/>
  <c r="R3041" i="6"/>
  <c r="R2373" i="6"/>
  <c r="S2373" i="6"/>
  <c r="U2373" i="6"/>
  <c r="T2373" i="6"/>
  <c r="T3092" i="6"/>
  <c r="S3092" i="6"/>
  <c r="U3092" i="6"/>
  <c r="R3092" i="6"/>
  <c r="U3055" i="6"/>
  <c r="S3055" i="6"/>
  <c r="R3055" i="6"/>
  <c r="T3055" i="6"/>
  <c r="S2987" i="6"/>
  <c r="R2987" i="6"/>
  <c r="U2987" i="6"/>
  <c r="T2987" i="6"/>
  <c r="R2977" i="6"/>
  <c r="U2977" i="6"/>
  <c r="S2977" i="6"/>
  <c r="T2977" i="6"/>
  <c r="T3065" i="6"/>
  <c r="U3065" i="6"/>
  <c r="R3065" i="6"/>
  <c r="S3065" i="6"/>
  <c r="R3036" i="6"/>
  <c r="S3036" i="6"/>
  <c r="U3036" i="6"/>
  <c r="T3036" i="6"/>
  <c r="U3215" i="6"/>
  <c r="R3215" i="6"/>
  <c r="T3215" i="6"/>
  <c r="S3215" i="6"/>
  <c r="R2993" i="6"/>
  <c r="U2993" i="6"/>
  <c r="T2993" i="6"/>
  <c r="S2993" i="6"/>
  <c r="U3066" i="6"/>
  <c r="R3066" i="6"/>
  <c r="S3066" i="6"/>
  <c r="T3066" i="6"/>
  <c r="U2995" i="6"/>
  <c r="T2995" i="6"/>
  <c r="S2995" i="6"/>
  <c r="R2995" i="6"/>
  <c r="R2929" i="6"/>
  <c r="S2929" i="6"/>
  <c r="U2929" i="6"/>
  <c r="T2929" i="6"/>
  <c r="T2937" i="6"/>
  <c r="S2937" i="6"/>
  <c r="R2937" i="6"/>
  <c r="U2937" i="6"/>
  <c r="R2940" i="6"/>
  <c r="U2940" i="6"/>
  <c r="S2940" i="6"/>
  <c r="T2940" i="6"/>
  <c r="U2827" i="6"/>
  <c r="T2827" i="6"/>
  <c r="S2827" i="6"/>
  <c r="R2827" i="6"/>
  <c r="T2374" i="6"/>
  <c r="R2374" i="6"/>
  <c r="S2374" i="6"/>
  <c r="U2374" i="6"/>
  <c r="T3179" i="6"/>
  <c r="R3179" i="6"/>
  <c r="U3179" i="6"/>
  <c r="S3179" i="6"/>
  <c r="S2858" i="6"/>
  <c r="R2858" i="6"/>
  <c r="T2858" i="6"/>
  <c r="U2858" i="6"/>
  <c r="R2836" i="6"/>
  <c r="U2836" i="6"/>
  <c r="T2836" i="6"/>
  <c r="S2836" i="6"/>
  <c r="S2340" i="6"/>
  <c r="U2340" i="6"/>
  <c r="R2340" i="6"/>
  <c r="T2340" i="6"/>
  <c r="R2331" i="6"/>
  <c r="T2331" i="6"/>
  <c r="U2331" i="6"/>
  <c r="S2331" i="6"/>
  <c r="R3222" i="6"/>
  <c r="U3222" i="6"/>
  <c r="T3222" i="6"/>
  <c r="S3222" i="6"/>
  <c r="R2339" i="6"/>
  <c r="S2339" i="6"/>
  <c r="U2339" i="6"/>
  <c r="T2339" i="6"/>
  <c r="R2318" i="6"/>
  <c r="S2318" i="6"/>
  <c r="U2318" i="6"/>
  <c r="T2318" i="6"/>
  <c r="T2347" i="6"/>
  <c r="S2347" i="6"/>
  <c r="U2347" i="6"/>
  <c r="R2347" i="6"/>
  <c r="T2798" i="6"/>
  <c r="R2798" i="6"/>
  <c r="U2798" i="6"/>
  <c r="S2798" i="6"/>
  <c r="U2805" i="6"/>
  <c r="T2805" i="6"/>
  <c r="R2805" i="6"/>
  <c r="S2805" i="6"/>
  <c r="T2786" i="6"/>
  <c r="U2786" i="6"/>
  <c r="S2786" i="6"/>
  <c r="R2786" i="6"/>
  <c r="U3034" i="6"/>
  <c r="T3034" i="6"/>
  <c r="S3034" i="6"/>
  <c r="R3034" i="6"/>
  <c r="T2955" i="6"/>
  <c r="U2955" i="6"/>
  <c r="S2955" i="6"/>
  <c r="R2955" i="6"/>
  <c r="S3123" i="6"/>
  <c r="U3123" i="6"/>
  <c r="T3123" i="6"/>
  <c r="R3123" i="6"/>
  <c r="S2961" i="6"/>
  <c r="R2961" i="6"/>
  <c r="U2961" i="6"/>
  <c r="T2961" i="6"/>
  <c r="R3005" i="6"/>
  <c r="U3005" i="6"/>
  <c r="T3005" i="6"/>
  <c r="S3005" i="6"/>
  <c r="S3223" i="6"/>
  <c r="R3223" i="6"/>
  <c r="T3223" i="6"/>
  <c r="U3223" i="6"/>
  <c r="S2886" i="6"/>
  <c r="R2886" i="6"/>
  <c r="U2886" i="6"/>
  <c r="T2886" i="6"/>
  <c r="U2822" i="6"/>
  <c r="R2822" i="6"/>
  <c r="T2822" i="6"/>
  <c r="S2822" i="6"/>
  <c r="R2910" i="6"/>
  <c r="U2910" i="6"/>
  <c r="T2910" i="6"/>
  <c r="S2910" i="6"/>
  <c r="S3157" i="6"/>
  <c r="T3157" i="6"/>
  <c r="R3157" i="6"/>
  <c r="U3157" i="6"/>
  <c r="R2851" i="6"/>
  <c r="S2851" i="6"/>
  <c r="T2851" i="6"/>
  <c r="U2851" i="6"/>
  <c r="R3108" i="6"/>
  <c r="U3108" i="6"/>
  <c r="T3108" i="6"/>
  <c r="S3108" i="6"/>
  <c r="T2365" i="6"/>
  <c r="R2365" i="6"/>
  <c r="U2365" i="6"/>
  <c r="S2365" i="6"/>
  <c r="U2948" i="6"/>
  <c r="T2948" i="6"/>
  <c r="S2948" i="6"/>
  <c r="R2948" i="6"/>
  <c r="S3002" i="6"/>
  <c r="U3002" i="6"/>
  <c r="T3002" i="6"/>
  <c r="R3002" i="6"/>
  <c r="U2976" i="6"/>
  <c r="T2976" i="6"/>
  <c r="R2976" i="6"/>
  <c r="S2976" i="6"/>
  <c r="T3214" i="6"/>
  <c r="U3214" i="6"/>
  <c r="R3214" i="6"/>
  <c r="S3214" i="6"/>
  <c r="T3003" i="6"/>
  <c r="U3003" i="6"/>
  <c r="S3003" i="6"/>
  <c r="R3003" i="6"/>
  <c r="U2974" i="6"/>
  <c r="T2974" i="6"/>
  <c r="R2974" i="6"/>
  <c r="S2974" i="6"/>
  <c r="R3039" i="6"/>
  <c r="U3039" i="6"/>
  <c r="T3039" i="6"/>
  <c r="S3039" i="6"/>
  <c r="U2909" i="6"/>
  <c r="T2909" i="6"/>
  <c r="S2909" i="6"/>
  <c r="R2909" i="6"/>
  <c r="R2871" i="6"/>
  <c r="T2871" i="6"/>
  <c r="S2871" i="6"/>
  <c r="U2871" i="6"/>
  <c r="S3167" i="6"/>
  <c r="R3167" i="6"/>
  <c r="T3167" i="6"/>
  <c r="U3167" i="6"/>
  <c r="T2327" i="6"/>
  <c r="U2327" i="6"/>
  <c r="R2327" i="6"/>
  <c r="S2327" i="6"/>
  <c r="U2321" i="6"/>
  <c r="R2321" i="6"/>
  <c r="S2321" i="6"/>
  <c r="T2321" i="6"/>
  <c r="U2336" i="6"/>
  <c r="T2336" i="6"/>
  <c r="S2336" i="6"/>
  <c r="R2336" i="6"/>
  <c r="U2797" i="6"/>
  <c r="T2797" i="6"/>
  <c r="S2797" i="6"/>
  <c r="R2797" i="6"/>
  <c r="U2817" i="6"/>
  <c r="T2817" i="6"/>
  <c r="S2817" i="6"/>
  <c r="R2817" i="6"/>
  <c r="S2884" i="6"/>
  <c r="T2884" i="6"/>
  <c r="R2884" i="6"/>
  <c r="U2884" i="6"/>
  <c r="U2902" i="6"/>
  <c r="T2902" i="6"/>
  <c r="R2902" i="6"/>
  <c r="S2902" i="6"/>
  <c r="U2912" i="6"/>
  <c r="T2912" i="6"/>
  <c r="S2912" i="6"/>
  <c r="R2912" i="6"/>
  <c r="T3176" i="6"/>
  <c r="S3176" i="6"/>
  <c r="R3176" i="6"/>
  <c r="U3176" i="6"/>
  <c r="S2874" i="6"/>
  <c r="R2874" i="6"/>
  <c r="T2874" i="6"/>
  <c r="U2874" i="6"/>
  <c r="S2372" i="6"/>
  <c r="U2372" i="6"/>
  <c r="T2372" i="6"/>
  <c r="R2372" i="6"/>
  <c r="S3089" i="6"/>
  <c r="U3089" i="6"/>
  <c r="T3089" i="6"/>
  <c r="R3089" i="6"/>
  <c r="U3063" i="6"/>
  <c r="T3063" i="6"/>
  <c r="S3063" i="6"/>
  <c r="R3063" i="6"/>
  <c r="R3038" i="6"/>
  <c r="T3038" i="6"/>
  <c r="S3038" i="6"/>
  <c r="U3038" i="6"/>
  <c r="S2990" i="6"/>
  <c r="R2990" i="6"/>
  <c r="U2990" i="6"/>
  <c r="T2990" i="6"/>
  <c r="U2992" i="6"/>
  <c r="S2992" i="6"/>
  <c r="T2992" i="6"/>
  <c r="R2992" i="6"/>
  <c r="U2988" i="6"/>
  <c r="T2988" i="6"/>
  <c r="S2988" i="6"/>
  <c r="R2988" i="6"/>
  <c r="S2930" i="6"/>
  <c r="U2930" i="6"/>
  <c r="T2930" i="6"/>
  <c r="R2930" i="6"/>
  <c r="U2841" i="6"/>
  <c r="T2841" i="6"/>
  <c r="S2841" i="6"/>
  <c r="R2841" i="6"/>
  <c r="U3156" i="6"/>
  <c r="T3156" i="6"/>
  <c r="S3156" i="6"/>
  <c r="R3156" i="6"/>
  <c r="T3134" i="6"/>
  <c r="U3134" i="6"/>
  <c r="R3134" i="6"/>
  <c r="S3134" i="6"/>
  <c r="T3143" i="6"/>
  <c r="R3143" i="6"/>
  <c r="U3143" i="6"/>
  <c r="S3143" i="6"/>
  <c r="S2346" i="6"/>
  <c r="R2346" i="6"/>
  <c r="U2346" i="6"/>
  <c r="T2346" i="6"/>
  <c r="U2785" i="6"/>
  <c r="R2785" i="6"/>
  <c r="T2785" i="6"/>
  <c r="S2785" i="6"/>
  <c r="U2801" i="6"/>
  <c r="R2801" i="6"/>
  <c r="T2801" i="6"/>
  <c r="S2801" i="6"/>
  <c r="S2915" i="6"/>
  <c r="R2915" i="6"/>
  <c r="T2915" i="6"/>
  <c r="U2915" i="6"/>
  <c r="U2920" i="6"/>
  <c r="T2920" i="6"/>
  <c r="S2920" i="6"/>
  <c r="R2920" i="6"/>
  <c r="T3155" i="6"/>
  <c r="R3155" i="6"/>
  <c r="S3155" i="6"/>
  <c r="U3155" i="6"/>
  <c r="U2799" i="6"/>
  <c r="T2799" i="6"/>
  <c r="S2799" i="6"/>
  <c r="R2799" i="6"/>
  <c r="T2883" i="6"/>
  <c r="S2883" i="6"/>
  <c r="R2883" i="6"/>
  <c r="U2883" i="6"/>
  <c r="T2991" i="6"/>
  <c r="U2991" i="6"/>
  <c r="S2991" i="6"/>
  <c r="R2991" i="6"/>
  <c r="S3091" i="6"/>
  <c r="U3091" i="6"/>
  <c r="R3091" i="6"/>
  <c r="T3091" i="6"/>
  <c r="T3105" i="6"/>
  <c r="R3105" i="6"/>
  <c r="U3105" i="6"/>
  <c r="S3105" i="6"/>
  <c r="R3106" i="6"/>
  <c r="T3106" i="6"/>
  <c r="S3106" i="6"/>
  <c r="U3106" i="6"/>
  <c r="U2357" i="6"/>
  <c r="T2357" i="6"/>
  <c r="S2357" i="6"/>
  <c r="R2357" i="6"/>
  <c r="T3109" i="6"/>
  <c r="S3109" i="6"/>
  <c r="R3109" i="6"/>
  <c r="U3109" i="6"/>
  <c r="U3124" i="6"/>
  <c r="T3124" i="6"/>
  <c r="S3124" i="6"/>
  <c r="R3124" i="6"/>
  <c r="R2975" i="6"/>
  <c r="S2975" i="6"/>
  <c r="T2975" i="6"/>
  <c r="U2975" i="6"/>
  <c r="U3004" i="6"/>
  <c r="S3004" i="6"/>
  <c r="T3004" i="6"/>
  <c r="R3004" i="6"/>
  <c r="S2314" i="6"/>
  <c r="U2314" i="6"/>
  <c r="T2314" i="6"/>
  <c r="R2314" i="6"/>
  <c r="S3018" i="6"/>
  <c r="R3018" i="6"/>
  <c r="U3018" i="6"/>
  <c r="T3018" i="6"/>
  <c r="U3010" i="6"/>
  <c r="S3010" i="6"/>
  <c r="R3010" i="6"/>
  <c r="T3010" i="6"/>
  <c r="U2888" i="6"/>
  <c r="T2888" i="6"/>
  <c r="S2888" i="6"/>
  <c r="R2888" i="6"/>
  <c r="R2946" i="6"/>
  <c r="U2946" i="6"/>
  <c r="T2946" i="6"/>
  <c r="S2946" i="6"/>
  <c r="R2865" i="6"/>
  <c r="T2865" i="6"/>
  <c r="U2865" i="6"/>
  <c r="S2865" i="6"/>
  <c r="R2830" i="6"/>
  <c r="U2830" i="6"/>
  <c r="T2830" i="6"/>
  <c r="S2830" i="6"/>
  <c r="U3077" i="6"/>
  <c r="T3077" i="6"/>
  <c r="S3077" i="6"/>
  <c r="R3077" i="6"/>
  <c r="T3033" i="6"/>
  <c r="U3033" i="6"/>
  <c r="R3033" i="6"/>
  <c r="S3033" i="6"/>
  <c r="T2324" i="6"/>
  <c r="U2324" i="6"/>
  <c r="S2324" i="6"/>
  <c r="R2324" i="6"/>
  <c r="T2341" i="6"/>
  <c r="U2341" i="6"/>
  <c r="S2341" i="6"/>
  <c r="R2341" i="6"/>
  <c r="T3220" i="6"/>
  <c r="S3220" i="6"/>
  <c r="U3220" i="6"/>
  <c r="R3220" i="6"/>
  <c r="T2907" i="6"/>
  <c r="R2907" i="6"/>
  <c r="S2907" i="6"/>
  <c r="U2907" i="6"/>
  <c r="R2810" i="6"/>
  <c r="T2810" i="6"/>
  <c r="S2810" i="6"/>
  <c r="U2810" i="6"/>
  <c r="T2885" i="6"/>
  <c r="R2885" i="6"/>
  <c r="U2885" i="6"/>
  <c r="S2885" i="6"/>
  <c r="U2882" i="6"/>
  <c r="T2882" i="6"/>
  <c r="R2882" i="6"/>
  <c r="S2882" i="6"/>
  <c r="S2900" i="6"/>
  <c r="R2900" i="6"/>
  <c r="U2900" i="6"/>
  <c r="T2900" i="6"/>
  <c r="S3080" i="6"/>
  <c r="T3080" i="6"/>
  <c r="R3080" i="6"/>
  <c r="U3080" i="6"/>
  <c r="U2838" i="6"/>
  <c r="T2838" i="6"/>
  <c r="S2838" i="6"/>
  <c r="R2838" i="6"/>
  <c r="U2812" i="6"/>
  <c r="T2812" i="6"/>
  <c r="S2812" i="6"/>
  <c r="R2812" i="6"/>
  <c r="U3048" i="6"/>
  <c r="R3048" i="6"/>
  <c r="S3048" i="6"/>
  <c r="T3048" i="6"/>
  <c r="T3120" i="6"/>
  <c r="S3120" i="6"/>
  <c r="U3120" i="6"/>
  <c r="R3120" i="6"/>
  <c r="U2369" i="6"/>
  <c r="T2369" i="6"/>
  <c r="S2369" i="6"/>
  <c r="R2369" i="6"/>
  <c r="T3102" i="6"/>
  <c r="U3102" i="6"/>
  <c r="R3102" i="6"/>
  <c r="S3102" i="6"/>
  <c r="T2967" i="6"/>
  <c r="U2967" i="6"/>
  <c r="S2967" i="6"/>
  <c r="R2967" i="6"/>
  <c r="U3012" i="6"/>
  <c r="T3012" i="6"/>
  <c r="R3012" i="6"/>
  <c r="S3012" i="6"/>
  <c r="S2323" i="6"/>
  <c r="R2323" i="6"/>
  <c r="T2323" i="6"/>
  <c r="U2323" i="6"/>
  <c r="U3058" i="6"/>
  <c r="T3058" i="6"/>
  <c r="S3058" i="6"/>
  <c r="R3058" i="6"/>
  <c r="U2926" i="6"/>
  <c r="T2926" i="6"/>
  <c r="S2926" i="6"/>
  <c r="R2926" i="6"/>
  <c r="R2941" i="6"/>
  <c r="U2941" i="6"/>
  <c r="T2941" i="6"/>
  <c r="S2941" i="6"/>
  <c r="S3027" i="6"/>
  <c r="R3027" i="6"/>
  <c r="T3027" i="6"/>
  <c r="U3027" i="6"/>
  <c r="S2829" i="6"/>
  <c r="T2829" i="6"/>
  <c r="R2829" i="6"/>
  <c r="U2829" i="6"/>
  <c r="R2818" i="6"/>
  <c r="S2818" i="6"/>
  <c r="U2818" i="6"/>
  <c r="T2818" i="6"/>
  <c r="T2859" i="6"/>
  <c r="S2859" i="6"/>
  <c r="U2859" i="6"/>
  <c r="R2859" i="6"/>
  <c r="T2344" i="6"/>
  <c r="U2344" i="6"/>
  <c r="R2344" i="6"/>
  <c r="S2344" i="6"/>
  <c r="U2330" i="6"/>
  <c r="S2330" i="6"/>
  <c r="R2330" i="6"/>
  <c r="T2330" i="6"/>
  <c r="T3132" i="6"/>
  <c r="U3132" i="6"/>
  <c r="S3132" i="6"/>
  <c r="R3132" i="6"/>
  <c r="U2816" i="6"/>
  <c r="S2816" i="6"/>
  <c r="R2816" i="6"/>
  <c r="T2816" i="6"/>
  <c r="R2803" i="6"/>
  <c r="S2803" i="6"/>
  <c r="U2803" i="6"/>
  <c r="T2803" i="6"/>
  <c r="T2863" i="6"/>
  <c r="R2863" i="6"/>
  <c r="S2863" i="6"/>
  <c r="U2863" i="6"/>
  <c r="T2898" i="6"/>
  <c r="S2898" i="6"/>
  <c r="R2898" i="6"/>
  <c r="U2898" i="6"/>
  <c r="S2828" i="6"/>
  <c r="R2828" i="6"/>
  <c r="U2828" i="6"/>
  <c r="T2828" i="6"/>
  <c r="S3127" i="6"/>
  <c r="R3127" i="6"/>
  <c r="U3127" i="6"/>
  <c r="T3127" i="6"/>
  <c r="U2981" i="6"/>
  <c r="T2981" i="6"/>
  <c r="R2981" i="6"/>
  <c r="S2981" i="6"/>
  <c r="T2381" i="6"/>
  <c r="S2381" i="6"/>
  <c r="U2381" i="6"/>
  <c r="R2381" i="6"/>
  <c r="U3103" i="6"/>
  <c r="R3103" i="6"/>
  <c r="T3103" i="6"/>
  <c r="S3103" i="6"/>
  <c r="R2986" i="6"/>
  <c r="S2986" i="6"/>
  <c r="T2986" i="6"/>
  <c r="U2986" i="6"/>
  <c r="R3001" i="6"/>
  <c r="S3001" i="6"/>
  <c r="U3001" i="6"/>
  <c r="T3001" i="6"/>
  <c r="S2315" i="6"/>
  <c r="T2315" i="6"/>
  <c r="R2315" i="6"/>
  <c r="U2315" i="6"/>
  <c r="R3074" i="6"/>
  <c r="U3074" i="6"/>
  <c r="T3074" i="6"/>
  <c r="S3074" i="6"/>
  <c r="R2997" i="6"/>
  <c r="U2997" i="6"/>
  <c r="T2997" i="6"/>
  <c r="S2997" i="6"/>
  <c r="U3026" i="6"/>
  <c r="S3026" i="6"/>
  <c r="T3026" i="6"/>
  <c r="R3026" i="6"/>
  <c r="S3032" i="6"/>
  <c r="R3032" i="6"/>
  <c r="T3032" i="6"/>
  <c r="U3032" i="6"/>
  <c r="S3076" i="6"/>
  <c r="R3076" i="6"/>
  <c r="U3076" i="6"/>
  <c r="T3076" i="6"/>
  <c r="R2867" i="6"/>
  <c r="U2867" i="6"/>
  <c r="T2867" i="6"/>
  <c r="S2867" i="6"/>
  <c r="R2322" i="6"/>
  <c r="S2322" i="6"/>
  <c r="T2322" i="6"/>
  <c r="U2322" i="6"/>
  <c r="S3131" i="6"/>
  <c r="U3131" i="6"/>
  <c r="R3131" i="6"/>
  <c r="T3131" i="6"/>
  <c r="R3202" i="6"/>
  <c r="U3202" i="6"/>
  <c r="T3202" i="6"/>
  <c r="S3202" i="6"/>
  <c r="U2880" i="6"/>
  <c r="T2880" i="6"/>
  <c r="S2880" i="6"/>
  <c r="R2880" i="6"/>
  <c r="U2814" i="6"/>
  <c r="T2814" i="6"/>
  <c r="S2814" i="6"/>
  <c r="R2814" i="6"/>
  <c r="T2826" i="6"/>
  <c r="S2826" i="6"/>
  <c r="R2826" i="6"/>
  <c r="U2826" i="6"/>
  <c r="R2802" i="6"/>
  <c r="U2802" i="6"/>
  <c r="S2802" i="6"/>
  <c r="T2802" i="6"/>
  <c r="R2839" i="6"/>
  <c r="U2839" i="6"/>
  <c r="T2839" i="6"/>
  <c r="S2839" i="6"/>
  <c r="T2931" i="6"/>
  <c r="U2931" i="6"/>
  <c r="S2931" i="6"/>
  <c r="R2931" i="6"/>
  <c r="T2370" i="6"/>
  <c r="U2370" i="6"/>
  <c r="R2370" i="6"/>
  <c r="S2370" i="6"/>
  <c r="S3181" i="6"/>
  <c r="U3181" i="6"/>
  <c r="R3181" i="6"/>
  <c r="T3181" i="6"/>
  <c r="R3079" i="6"/>
  <c r="T3079" i="6"/>
  <c r="S3079" i="6"/>
  <c r="U3079" i="6"/>
  <c r="U2864" i="6"/>
  <c r="T2864" i="6"/>
  <c r="S2864" i="6"/>
  <c r="R2864" i="6"/>
  <c r="S2782" i="6"/>
  <c r="R2782" i="6"/>
  <c r="U2782" i="6"/>
  <c r="T2782" i="6"/>
  <c r="T3090" i="6"/>
  <c r="S3090" i="6"/>
  <c r="U3090" i="6"/>
  <c r="R3090" i="6"/>
  <c r="R2792" i="6"/>
  <c r="U2792" i="6"/>
  <c r="T2792" i="6"/>
  <c r="S2792" i="6"/>
  <c r="T2984" i="6"/>
  <c r="U2984" i="6"/>
  <c r="R2984" i="6"/>
  <c r="S2984" i="6"/>
  <c r="U2970" i="6"/>
  <c r="T2970" i="6"/>
  <c r="S2970" i="6"/>
  <c r="R2970" i="6"/>
  <c r="U3016" i="6"/>
  <c r="T3016" i="6"/>
  <c r="S3016" i="6"/>
  <c r="R3016" i="6"/>
  <c r="S2971" i="6"/>
  <c r="U2971" i="6"/>
  <c r="R2971" i="6"/>
  <c r="T2971" i="6"/>
  <c r="S3068" i="6"/>
  <c r="R3068" i="6"/>
  <c r="U3068" i="6"/>
  <c r="T3068" i="6"/>
  <c r="S2994" i="6"/>
  <c r="R2994" i="6"/>
  <c r="T2994" i="6"/>
  <c r="U2994" i="6"/>
  <c r="U3025" i="6"/>
  <c r="S3025" i="6"/>
  <c r="T3025" i="6"/>
  <c r="R3025" i="6"/>
  <c r="T3186" i="6"/>
  <c r="S3186" i="6"/>
  <c r="U3186" i="6"/>
  <c r="R3186" i="6"/>
  <c r="U2849" i="6"/>
  <c r="R2849" i="6"/>
  <c r="S2849" i="6"/>
  <c r="T2849" i="6"/>
  <c r="S3221" i="6"/>
  <c r="T3221" i="6"/>
  <c r="R3221" i="6"/>
  <c r="U3221" i="6"/>
  <c r="R3139" i="6"/>
  <c r="T3139" i="6"/>
  <c r="S3139" i="6"/>
  <c r="U3139" i="6"/>
  <c r="T3203" i="6"/>
  <c r="U3203" i="6"/>
  <c r="S3203" i="6"/>
  <c r="R3203" i="6"/>
  <c r="S2337" i="6"/>
  <c r="R2337" i="6"/>
  <c r="T2337" i="6"/>
  <c r="U2337" i="6"/>
  <c r="T2853" i="6"/>
  <c r="U2853" i="6"/>
  <c r="S2853" i="6"/>
  <c r="R2853" i="6"/>
  <c r="S2862" i="6"/>
  <c r="U2862" i="6"/>
  <c r="T2862" i="6"/>
  <c r="R2862" i="6"/>
  <c r="R2856" i="6"/>
  <c r="S2856" i="6"/>
  <c r="U2856" i="6"/>
  <c r="T2856" i="6"/>
  <c r="T2901" i="6"/>
  <c r="S2901" i="6"/>
  <c r="R2901" i="6"/>
  <c r="U2901" i="6"/>
  <c r="R2380" i="6"/>
  <c r="T2380" i="6"/>
  <c r="U2380" i="6"/>
  <c r="S2380" i="6"/>
  <c r="T3165" i="6"/>
  <c r="S3165" i="6"/>
  <c r="U3165" i="6"/>
  <c r="R3165" i="6"/>
  <c r="S3197" i="6"/>
  <c r="T3197" i="6"/>
  <c r="R3197" i="6"/>
  <c r="U3197" i="6"/>
  <c r="S2879" i="6"/>
  <c r="R2879" i="6"/>
  <c r="U2879" i="6"/>
  <c r="T2879" i="6"/>
  <c r="S2813" i="6"/>
  <c r="R2813" i="6"/>
  <c r="U2813" i="6"/>
  <c r="T2813" i="6"/>
  <c r="T3125" i="6"/>
  <c r="U3125" i="6"/>
  <c r="S3125" i="6"/>
  <c r="R3125" i="6"/>
  <c r="U3114" i="6"/>
  <c r="R3114" i="6"/>
  <c r="S3114" i="6"/>
  <c r="T3114" i="6"/>
  <c r="S2852" i="6"/>
  <c r="U2852" i="6"/>
  <c r="T2852" i="6"/>
  <c r="R2852" i="6"/>
  <c r="S2964" i="6"/>
  <c r="R2964" i="6"/>
  <c r="T2964" i="6"/>
  <c r="U2964" i="6"/>
  <c r="R2950" i="6"/>
  <c r="S2950" i="6"/>
  <c r="U2950" i="6"/>
  <c r="T2950" i="6"/>
  <c r="U2952" i="6"/>
  <c r="T2952" i="6"/>
  <c r="S2952" i="6"/>
  <c r="R2952" i="6"/>
  <c r="S2951" i="6"/>
  <c r="R2951" i="6"/>
  <c r="U2951" i="6"/>
  <c r="T2951" i="6"/>
  <c r="U2983" i="6"/>
  <c r="R2983" i="6"/>
  <c r="T2983" i="6"/>
  <c r="S2983" i="6"/>
  <c r="S2371" i="6"/>
  <c r="R2371" i="6"/>
  <c r="U2371" i="6"/>
  <c r="T2371" i="6"/>
  <c r="S3029" i="6"/>
  <c r="R3029" i="6"/>
  <c r="U3029" i="6"/>
  <c r="T3029" i="6"/>
  <c r="R3028" i="6"/>
  <c r="S3028" i="6"/>
  <c r="T3028" i="6"/>
  <c r="U3028" i="6"/>
  <c r="U2837" i="6"/>
  <c r="R2837" i="6"/>
  <c r="S2837" i="6"/>
  <c r="T2837" i="6"/>
  <c r="U2790" i="6"/>
  <c r="S2790" i="6"/>
  <c r="T2790" i="6"/>
  <c r="R2790" i="6"/>
  <c r="U2846" i="6"/>
  <c r="T2846" i="6"/>
  <c r="S2846" i="6"/>
  <c r="R2846" i="6"/>
  <c r="S2872" i="6"/>
  <c r="R2872" i="6"/>
  <c r="U2872" i="6"/>
  <c r="T2872" i="6"/>
  <c r="S2352" i="6"/>
  <c r="R2352" i="6"/>
  <c r="T2352" i="6"/>
  <c r="U2352" i="6"/>
  <c r="U3082" i="6"/>
  <c r="S3082" i="6"/>
  <c r="R3082" i="6"/>
  <c r="T3082" i="6"/>
  <c r="U3175" i="6"/>
  <c r="R3175" i="6"/>
  <c r="S3175" i="6"/>
  <c r="T3175" i="6"/>
  <c r="S2825" i="6"/>
  <c r="R2825" i="6"/>
  <c r="U2825" i="6"/>
  <c r="T2825" i="6"/>
  <c r="S2855" i="6"/>
  <c r="U2855" i="6"/>
  <c r="T2855" i="6"/>
  <c r="R2855" i="6"/>
  <c r="T2848" i="6"/>
  <c r="S2848" i="6"/>
  <c r="R2848" i="6"/>
  <c r="U2848" i="6"/>
  <c r="S2949" i="6"/>
  <c r="R2949" i="6"/>
  <c r="U2949" i="6"/>
  <c r="T2949" i="6"/>
  <c r="R2957" i="6"/>
  <c r="T2957" i="6"/>
  <c r="S2957" i="6"/>
  <c r="U2957" i="6"/>
  <c r="S3088" i="6"/>
  <c r="U3088" i="6"/>
  <c r="T3088" i="6"/>
  <c r="R3088" i="6"/>
  <c r="S3112" i="6"/>
  <c r="U3112" i="6"/>
  <c r="R3112" i="6"/>
  <c r="T3112" i="6"/>
  <c r="U2356" i="6"/>
  <c r="R2356" i="6"/>
  <c r="S2356" i="6"/>
  <c r="T2356" i="6"/>
  <c r="R2808" i="6"/>
  <c r="S2808" i="6"/>
  <c r="R3100" i="6"/>
  <c r="U3100" i="6"/>
  <c r="S3100" i="6"/>
  <c r="T3100" i="6"/>
  <c r="S3052" i="6"/>
  <c r="R3052" i="6"/>
  <c r="T3052" i="6"/>
  <c r="U3052" i="6"/>
  <c r="R3059" i="6"/>
  <c r="S3059" i="6"/>
  <c r="U3059" i="6"/>
  <c r="T3059" i="6"/>
  <c r="U2985" i="6"/>
  <c r="T2985" i="6"/>
  <c r="R2985" i="6"/>
  <c r="S2985" i="6"/>
  <c r="R2962" i="6"/>
  <c r="U2962" i="6"/>
  <c r="S2962" i="6"/>
  <c r="T2962" i="6"/>
  <c r="U3045" i="6"/>
  <c r="T3045" i="6"/>
  <c r="S3045" i="6"/>
  <c r="R3045" i="6"/>
  <c r="U2338" i="6"/>
  <c r="R2338" i="6"/>
  <c r="T2338" i="6"/>
  <c r="S2338" i="6"/>
  <c r="R2953" i="6"/>
  <c r="T2953" i="6"/>
  <c r="S2953" i="6"/>
  <c r="U2953" i="6"/>
  <c r="R3051" i="6"/>
  <c r="T3051" i="6"/>
  <c r="U3051" i="6"/>
  <c r="S3051" i="6"/>
  <c r="T2963" i="6"/>
  <c r="U2963" i="6"/>
  <c r="S2963" i="6"/>
  <c r="R2963" i="6"/>
  <c r="R3073" i="6"/>
  <c r="S3073" i="6"/>
  <c r="T3073" i="6"/>
  <c r="U3073" i="6"/>
  <c r="R2905" i="6"/>
  <c r="U2905" i="6"/>
  <c r="T2905" i="6"/>
  <c r="S2905" i="6"/>
  <c r="U2945" i="6"/>
  <c r="T2945" i="6"/>
  <c r="S2945" i="6"/>
  <c r="R2945" i="6"/>
  <c r="U2935" i="6"/>
  <c r="R2935" i="6"/>
  <c r="T2935" i="6"/>
  <c r="S2935" i="6"/>
  <c r="R2869" i="6"/>
  <c r="T2869" i="6"/>
  <c r="S2869" i="6"/>
  <c r="U2869" i="6"/>
  <c r="R2375" i="6"/>
  <c r="S2375" i="6"/>
  <c r="U2375" i="6"/>
  <c r="T2375" i="6"/>
  <c r="U3152" i="6"/>
  <c r="R3152" i="6"/>
  <c r="T3152" i="6"/>
  <c r="S3152" i="6"/>
  <c r="U2835" i="6"/>
  <c r="R2835" i="6"/>
  <c r="T2835" i="6"/>
  <c r="S2835" i="6"/>
  <c r="S3142" i="6"/>
  <c r="T3142" i="6"/>
  <c r="U3142" i="6"/>
  <c r="R3142" i="6"/>
  <c r="U2343" i="6"/>
  <c r="R2343" i="6"/>
  <c r="S2343" i="6"/>
  <c r="T2343" i="6"/>
  <c r="S3213" i="6"/>
  <c r="U3213" i="6"/>
  <c r="T3213" i="6"/>
  <c r="R3213" i="6"/>
  <c r="R3130" i="6"/>
  <c r="S3130" i="6"/>
  <c r="U3130" i="6"/>
  <c r="T3130" i="6"/>
  <c r="S3205" i="6"/>
  <c r="U3205" i="6"/>
  <c r="T3205" i="6"/>
  <c r="R3205" i="6"/>
  <c r="R3218" i="6"/>
  <c r="U3218" i="6"/>
  <c r="T3218" i="6"/>
  <c r="S3218" i="6"/>
  <c r="N1418" i="6"/>
  <c r="N1440" i="6"/>
  <c r="N1719" i="6"/>
  <c r="N1424" i="6"/>
  <c r="N636" i="6"/>
  <c r="N1473" i="6"/>
  <c r="N169" i="6"/>
  <c r="N201" i="6"/>
  <c r="N188" i="6"/>
  <c r="N195" i="6"/>
  <c r="N1324" i="6"/>
  <c r="N52" i="6"/>
  <c r="N1305" i="6"/>
  <c r="N1313" i="6"/>
  <c r="N1329" i="6"/>
  <c r="N151" i="6"/>
  <c r="N893" i="6"/>
  <c r="N573" i="6"/>
  <c r="N144" i="6"/>
  <c r="N1458" i="6"/>
  <c r="N199" i="6"/>
  <c r="N1420" i="6"/>
  <c r="N1429" i="6"/>
  <c r="N198" i="6"/>
  <c r="N146" i="6"/>
  <c r="N1504" i="6"/>
  <c r="N1419" i="6"/>
  <c r="N648" i="6"/>
  <c r="N1488" i="6"/>
  <c r="N2685" i="6"/>
  <c r="N1682" i="6"/>
  <c r="N1448" i="6"/>
  <c r="N2699" i="6"/>
  <c r="N230" i="6"/>
  <c r="N1443" i="6"/>
  <c r="N1485" i="6"/>
  <c r="N629" i="6"/>
  <c r="N580" i="6"/>
  <c r="N1531" i="6"/>
  <c r="N628" i="6"/>
  <c r="N1468" i="6"/>
  <c r="N1476" i="6"/>
  <c r="N1410" i="6"/>
  <c r="N1404" i="6"/>
  <c r="N1407" i="6"/>
  <c r="N1475" i="6"/>
  <c r="N1486" i="6"/>
  <c r="N350" i="6"/>
  <c r="N1671" i="6"/>
  <c r="N2539" i="6"/>
  <c r="N1483" i="6"/>
  <c r="N1459" i="6"/>
  <c r="N1484" i="6"/>
  <c r="N1403" i="6"/>
  <c r="N1456" i="6"/>
  <c r="N1412" i="6"/>
  <c r="N1478" i="6"/>
  <c r="N1417" i="6"/>
  <c r="N641" i="6"/>
  <c r="N1416" i="6"/>
  <c r="N1489" i="6"/>
  <c r="N1425" i="6"/>
  <c r="N1480" i="6"/>
  <c r="N604" i="6"/>
  <c r="N476" i="6"/>
  <c r="N513" i="6"/>
  <c r="N494" i="6"/>
  <c r="N1658" i="6"/>
  <c r="N2039" i="6"/>
  <c r="N66" i="6"/>
  <c r="N2416" i="6"/>
  <c r="N81" i="6"/>
  <c r="N638" i="6"/>
  <c r="N2421" i="6"/>
  <c r="N157" i="6"/>
  <c r="N2414" i="6"/>
  <c r="N590" i="6"/>
  <c r="N163" i="6"/>
  <c r="N1715" i="6"/>
  <c r="N1408" i="6"/>
  <c r="N1481" i="6"/>
  <c r="N1487" i="6"/>
  <c r="N1438" i="6"/>
  <c r="N630" i="6"/>
  <c r="N1343" i="6"/>
  <c r="N637" i="6"/>
  <c r="N1377" i="6"/>
  <c r="N505" i="6"/>
  <c r="N639" i="6"/>
  <c r="N58" i="6"/>
  <c r="N1357" i="6"/>
  <c r="N487" i="6"/>
  <c r="N586" i="6"/>
  <c r="N1461" i="6"/>
  <c r="N1466" i="6"/>
  <c r="N1469" i="6"/>
  <c r="N1391" i="6"/>
  <c r="N489" i="6"/>
  <c r="N1381" i="6"/>
  <c r="N891" i="6"/>
  <c r="N1340" i="6"/>
  <c r="N626" i="6"/>
  <c r="N1390" i="6"/>
  <c r="N585" i="6"/>
  <c r="N498" i="6"/>
  <c r="N1380" i="6"/>
  <c r="N1532" i="6"/>
  <c r="N482" i="6"/>
  <c r="N2394" i="6"/>
  <c r="N345" i="6"/>
  <c r="N1554" i="6"/>
  <c r="N437" i="6"/>
  <c r="N2038" i="6"/>
  <c r="N426" i="6"/>
  <c r="N2252" i="6"/>
  <c r="N75" i="6"/>
  <c r="N1323" i="6"/>
  <c r="N2032" i="6"/>
  <c r="N2190" i="6"/>
  <c r="N89" i="6"/>
  <c r="N1337" i="6"/>
  <c r="N1535" i="6"/>
  <c r="N2693" i="6"/>
  <c r="N2682" i="6"/>
  <c r="N155" i="6"/>
  <c r="N1597" i="6"/>
  <c r="N1445" i="6"/>
  <c r="N1434" i="6"/>
  <c r="N1446" i="6"/>
  <c r="N1661" i="6"/>
  <c r="N1667" i="6"/>
  <c r="N1668" i="6"/>
  <c r="N1310" i="6"/>
  <c r="N649" i="6"/>
  <c r="N1437" i="6"/>
  <c r="N1472" i="6"/>
  <c r="N1439" i="6"/>
  <c r="N1450" i="6"/>
  <c r="N1452" i="6"/>
  <c r="N1467" i="6"/>
  <c r="N1453" i="6"/>
  <c r="N574" i="6"/>
  <c r="N1428" i="6"/>
  <c r="N197" i="6"/>
  <c r="N633" i="6"/>
  <c r="N159" i="6"/>
  <c r="N579" i="6"/>
  <c r="N631" i="6"/>
  <c r="N173" i="6"/>
  <c r="N460" i="6"/>
  <c r="N446" i="6"/>
  <c r="N2426" i="6"/>
  <c r="N150" i="6"/>
  <c r="N646" i="6"/>
  <c r="N640" i="6"/>
  <c r="N564" i="6"/>
  <c r="N592" i="6"/>
  <c r="N394" i="6"/>
  <c r="N1720" i="6"/>
  <c r="N450" i="6"/>
  <c r="N451" i="6"/>
  <c r="N1717" i="6"/>
  <c r="N360" i="6"/>
  <c r="N62" i="6"/>
  <c r="N2533" i="6"/>
  <c r="N621" i="6"/>
  <c r="N1966" i="6"/>
  <c r="N340" i="6"/>
  <c r="N359" i="6"/>
  <c r="N374" i="6"/>
  <c r="N391" i="6"/>
  <c r="N277" i="6"/>
  <c r="N2526" i="6"/>
  <c r="N1463" i="6"/>
  <c r="N406" i="6"/>
  <c r="N1741" i="6"/>
  <c r="N445" i="6"/>
  <c r="N408" i="6"/>
  <c r="N2527" i="6"/>
  <c r="N389" i="6"/>
  <c r="N403" i="6"/>
  <c r="N424" i="6"/>
  <c r="N2561" i="6"/>
  <c r="N2424" i="6"/>
  <c r="N395" i="6"/>
  <c r="N414" i="6"/>
  <c r="N444" i="6"/>
  <c r="N2410" i="6"/>
  <c r="N1736" i="6"/>
  <c r="N176" i="6"/>
  <c r="N459" i="6"/>
  <c r="N432" i="6"/>
  <c r="N2525" i="6"/>
  <c r="N568" i="6"/>
  <c r="N1618" i="6"/>
  <c r="N1612" i="6"/>
  <c r="N2094" i="6"/>
  <c r="N1464" i="6"/>
  <c r="N175" i="6"/>
  <c r="N2694" i="6"/>
  <c r="N1411" i="6"/>
  <c r="N1609" i="6"/>
  <c r="N30" i="6"/>
  <c r="N1975" i="6"/>
  <c r="N390" i="6"/>
  <c r="N461" i="6"/>
  <c r="N2535" i="6"/>
  <c r="N433" i="6"/>
  <c r="N357" i="6"/>
  <c r="N267" i="6"/>
  <c r="N2536" i="6"/>
  <c r="N329" i="6"/>
  <c r="N2544" i="6"/>
  <c r="N322" i="6"/>
  <c r="N419" i="6"/>
  <c r="N501" i="6"/>
  <c r="N68" i="6"/>
  <c r="N399" i="6"/>
  <c r="N53" i="6"/>
  <c r="N2411" i="6"/>
  <c r="N411" i="6"/>
  <c r="N59" i="6"/>
  <c r="N319" i="6"/>
  <c r="N448" i="6"/>
  <c r="N443" i="6"/>
  <c r="N372" i="6"/>
  <c r="N1713" i="6"/>
  <c r="N2406" i="6"/>
  <c r="N278" i="6"/>
  <c r="N1319" i="6"/>
  <c r="N318" i="6"/>
  <c r="N330" i="6"/>
  <c r="N371" i="6"/>
  <c r="N441" i="6"/>
  <c r="N404" i="6"/>
  <c r="N503" i="6"/>
  <c r="N1731" i="6"/>
  <c r="N2537" i="6"/>
  <c r="N80" i="6"/>
  <c r="N90" i="6"/>
  <c r="N1285" i="6"/>
  <c r="N1498" i="6"/>
  <c r="N2403" i="6"/>
  <c r="N458" i="6"/>
  <c r="N83" i="6"/>
  <c r="N440" i="6"/>
  <c r="N1979" i="6"/>
  <c r="N421" i="6"/>
  <c r="N46" i="6"/>
  <c r="N2562" i="6"/>
  <c r="N33" i="6"/>
  <c r="N1734" i="6"/>
  <c r="N63" i="6"/>
  <c r="N331" i="6"/>
  <c r="N467" i="6"/>
  <c r="N337" i="6"/>
  <c r="N388" i="6"/>
  <c r="N507" i="6"/>
  <c r="N1447" i="6"/>
  <c r="N324" i="6"/>
  <c r="N336" i="6"/>
  <c r="N2546" i="6"/>
  <c r="N2413" i="6"/>
  <c r="N431" i="6"/>
  <c r="N293" i="6"/>
  <c r="N332" i="6"/>
  <c r="N456" i="6"/>
  <c r="N2543" i="6"/>
  <c r="N442" i="6"/>
  <c r="N323" i="6"/>
  <c r="N343" i="6"/>
  <c r="N464" i="6"/>
  <c r="N263" i="6"/>
  <c r="N286" i="6"/>
  <c r="N288" i="6"/>
  <c r="N356" i="6"/>
  <c r="N409" i="6"/>
  <c r="N1737" i="6"/>
  <c r="N60" i="6"/>
  <c r="N1306" i="6"/>
  <c r="N1338" i="6"/>
  <c r="N2425" i="6"/>
  <c r="N291" i="6"/>
  <c r="N335" i="6"/>
  <c r="N364" i="6"/>
  <c r="N396" i="6"/>
  <c r="N2531" i="6"/>
  <c r="N2559" i="6"/>
  <c r="N93" i="6"/>
  <c r="N1335" i="6"/>
  <c r="N2423" i="6"/>
  <c r="N321" i="6"/>
  <c r="N328" i="6"/>
  <c r="N347" i="6"/>
  <c r="N355" i="6"/>
  <c r="N341" i="6"/>
  <c r="N353" i="6"/>
  <c r="N363" i="6"/>
  <c r="N397" i="6"/>
  <c r="N466" i="6"/>
  <c r="N428" i="6"/>
  <c r="N1722" i="6"/>
  <c r="N1739" i="6"/>
  <c r="N86" i="6"/>
  <c r="N47" i="6"/>
  <c r="N1299" i="6"/>
  <c r="N1491" i="6"/>
  <c r="N339" i="6"/>
  <c r="N333" i="6"/>
  <c r="N361" i="6"/>
  <c r="N384" i="6"/>
  <c r="N385" i="6"/>
  <c r="N429" i="6"/>
  <c r="N400" i="6"/>
  <c r="N1738" i="6"/>
  <c r="N2556" i="6"/>
  <c r="N1283" i="6"/>
  <c r="N577" i="6"/>
  <c r="N325" i="6"/>
  <c r="N1432" i="6"/>
  <c r="N1474" i="6"/>
  <c r="N1617" i="6"/>
  <c r="N567" i="6"/>
  <c r="N1095" i="6"/>
  <c r="N2646" i="6"/>
  <c r="N692" i="6"/>
  <c r="N2651" i="6"/>
  <c r="N662" i="6"/>
  <c r="N2288" i="6"/>
  <c r="N2641" i="6"/>
  <c r="N2210" i="6"/>
  <c r="N2452" i="6"/>
  <c r="N2642" i="6"/>
  <c r="N2655" i="6"/>
  <c r="N1130" i="6"/>
  <c r="N215" i="6"/>
  <c r="N2664" i="6"/>
  <c r="N2281" i="6"/>
  <c r="N2667" i="6"/>
  <c r="N2657" i="6"/>
  <c r="N354" i="6"/>
  <c r="N659" i="6"/>
  <c r="N2673" i="6"/>
  <c r="N1890" i="6"/>
  <c r="N1626" i="6"/>
  <c r="N2652" i="6"/>
  <c r="N2666" i="6"/>
  <c r="N2049" i="6"/>
  <c r="N2635" i="6"/>
  <c r="N623" i="6"/>
  <c r="N346" i="6"/>
  <c r="N663" i="6"/>
  <c r="N2628" i="6"/>
  <c r="N632" i="6"/>
  <c r="N383" i="6"/>
  <c r="N704" i="6"/>
  <c r="N1622" i="6"/>
  <c r="N1224" i="6"/>
  <c r="N2638" i="6"/>
  <c r="N69" i="6"/>
  <c r="N1864" i="6"/>
  <c r="N617" i="6"/>
  <c r="N439" i="6"/>
  <c r="N1851" i="6"/>
  <c r="N430" i="6"/>
  <c r="N1844" i="6"/>
  <c r="N2492" i="6"/>
  <c r="N375" i="6"/>
  <c r="N1849" i="6"/>
  <c r="N2451" i="6"/>
  <c r="N2697" i="6"/>
  <c r="N2702" i="6"/>
  <c r="N1159" i="6"/>
  <c r="N1145" i="6"/>
  <c r="N2659" i="6"/>
  <c r="N2636" i="6"/>
  <c r="N2648" i="6"/>
  <c r="N2649" i="6"/>
  <c r="N2665" i="6"/>
  <c r="N2658" i="6"/>
  <c r="N2087" i="6"/>
  <c r="N538" i="6"/>
  <c r="N1175" i="6"/>
  <c r="N701" i="6"/>
  <c r="N1154" i="6"/>
  <c r="N2618" i="6"/>
  <c r="N2660" i="6"/>
  <c r="N2653" i="6"/>
  <c r="N2654" i="6"/>
  <c r="N2663" i="6"/>
  <c r="N2672" i="6"/>
  <c r="N2680" i="6"/>
  <c r="N2674" i="6"/>
  <c r="N2691" i="6"/>
  <c r="N228" i="6"/>
  <c r="N1150" i="6"/>
  <c r="N524" i="6"/>
  <c r="N535" i="6"/>
  <c r="N1178" i="6"/>
  <c r="N2675" i="6"/>
  <c r="N2668" i="6"/>
  <c r="N2661" i="6"/>
  <c r="N2677" i="6"/>
  <c r="N2671" i="6"/>
  <c r="N2679" i="6"/>
  <c r="N2624" i="6"/>
  <c r="N2681" i="6"/>
  <c r="N1579" i="6"/>
  <c r="N2684" i="6"/>
  <c r="N29" i="6"/>
  <c r="N237" i="6"/>
  <c r="N679" i="6"/>
  <c r="N548" i="6"/>
  <c r="N2625" i="6"/>
  <c r="N2619" i="6"/>
  <c r="N2676" i="6"/>
  <c r="N2669" i="6"/>
  <c r="N2678" i="6"/>
  <c r="N2623" i="6"/>
  <c r="N2632" i="6"/>
  <c r="N1549" i="6"/>
  <c r="N2686" i="6"/>
  <c r="N221" i="6"/>
  <c r="N658" i="6"/>
  <c r="N702" i="6"/>
  <c r="N2633" i="6"/>
  <c r="N2626" i="6"/>
  <c r="N2620" i="6"/>
  <c r="N2629" i="6"/>
  <c r="N2622" i="6"/>
  <c r="N2639" i="6"/>
  <c r="N2640" i="6"/>
  <c r="N1552" i="6"/>
  <c r="N520" i="6"/>
  <c r="N686" i="6"/>
  <c r="N1165" i="6"/>
  <c r="N2634" i="6"/>
  <c r="N2627" i="6"/>
  <c r="N2621" i="6"/>
  <c r="N2637" i="6"/>
  <c r="N2630" i="6"/>
  <c r="N2650" i="6"/>
  <c r="N381" i="6"/>
  <c r="N382" i="6"/>
  <c r="N393" i="6"/>
  <c r="N362" i="6"/>
  <c r="N326" i="6"/>
  <c r="N465" i="6"/>
  <c r="N453" i="6"/>
  <c r="N462" i="6"/>
  <c r="N1871" i="6"/>
  <c r="N1981" i="6"/>
  <c r="N1982" i="6"/>
  <c r="N1880" i="6"/>
  <c r="N1865" i="6"/>
  <c r="N1852" i="6"/>
  <c r="N1971" i="6"/>
  <c r="N1972" i="6"/>
  <c r="N2450" i="6"/>
  <c r="N2453" i="6"/>
  <c r="N2449" i="6"/>
  <c r="N2483" i="6"/>
  <c r="N2456" i="6"/>
  <c r="N2466" i="6"/>
  <c r="N2475" i="6"/>
  <c r="N49" i="6"/>
  <c r="N401" i="6"/>
  <c r="N402" i="6"/>
  <c r="N425" i="6"/>
  <c r="N369" i="6"/>
  <c r="N370" i="6"/>
  <c r="N327" i="6"/>
  <c r="N392" i="6"/>
  <c r="N1100" i="6"/>
  <c r="N1088" i="6"/>
  <c r="N1091" i="6"/>
  <c r="N1756" i="6"/>
  <c r="N1887" i="6"/>
  <c r="N1873" i="6"/>
  <c r="N1866" i="6"/>
  <c r="N1604" i="6"/>
  <c r="N1980" i="6"/>
  <c r="N1803" i="6"/>
  <c r="N2481" i="6"/>
  <c r="N2054" i="6"/>
  <c r="N2454" i="6"/>
  <c r="N2503" i="6"/>
  <c r="N2461" i="6"/>
  <c r="N2479" i="6"/>
  <c r="N358" i="6"/>
  <c r="N422" i="6"/>
  <c r="N434" i="6"/>
  <c r="N435" i="6"/>
  <c r="N377" i="6"/>
  <c r="N349" i="6"/>
  <c r="N344" i="6"/>
  <c r="N416" i="6"/>
  <c r="N1600" i="6"/>
  <c r="N1605" i="6"/>
  <c r="N1879" i="6"/>
  <c r="N1770" i="6"/>
  <c r="N1976" i="6"/>
  <c r="N1881" i="6"/>
  <c r="N1874" i="6"/>
  <c r="N1837" i="6"/>
  <c r="N1838" i="6"/>
  <c r="N2048" i="6"/>
  <c r="N1750" i="6"/>
  <c r="N1970" i="6"/>
  <c r="N2062" i="6"/>
  <c r="N2459" i="6"/>
  <c r="N2508" i="6"/>
  <c r="N2460" i="6"/>
  <c r="N2465" i="6"/>
  <c r="N365" i="6"/>
  <c r="N457" i="6"/>
  <c r="N44" i="6"/>
  <c r="N447" i="6"/>
  <c r="N405" i="6"/>
  <c r="N417" i="6"/>
  <c r="N378" i="6"/>
  <c r="N1898" i="6"/>
  <c r="N1886" i="6"/>
  <c r="N1855" i="6"/>
  <c r="N2045" i="6"/>
  <c r="N2061" i="6"/>
  <c r="N1889" i="6"/>
  <c r="N1845" i="6"/>
  <c r="N1846" i="6"/>
  <c r="N2064" i="6"/>
  <c r="N1795" i="6"/>
  <c r="N1977" i="6"/>
  <c r="N1973" i="6"/>
  <c r="N2463" i="6"/>
  <c r="N2154" i="6"/>
  <c r="N2474" i="6"/>
  <c r="N2507" i="6"/>
  <c r="N380" i="6"/>
  <c r="N334" i="6"/>
  <c r="N88" i="6"/>
  <c r="N45" i="6"/>
  <c r="N415" i="6"/>
  <c r="N427" i="6"/>
  <c r="N386" i="6"/>
  <c r="N379" i="6"/>
  <c r="N412" i="6"/>
  <c r="N2053" i="6"/>
  <c r="N1869" i="6"/>
  <c r="N1885" i="6"/>
  <c r="N1607" i="6"/>
  <c r="N1762" i="6"/>
  <c r="N1854" i="6"/>
  <c r="N2058" i="6"/>
  <c r="N1782" i="6"/>
  <c r="N1778" i="6"/>
  <c r="N2473" i="6"/>
  <c r="N2445" i="6"/>
  <c r="N2497" i="6"/>
  <c r="N2512" i="6"/>
  <c r="N410" i="6"/>
  <c r="N352" i="6"/>
  <c r="N368" i="6"/>
  <c r="N449" i="6"/>
  <c r="N438" i="6"/>
  <c r="N407" i="6"/>
  <c r="N387" i="6"/>
  <c r="N420" i="6"/>
  <c r="N1834" i="6"/>
  <c r="N1097" i="6"/>
  <c r="N1884" i="6"/>
  <c r="N1892" i="6"/>
  <c r="N1835" i="6"/>
  <c r="N2069" i="6"/>
  <c r="N1899" i="6"/>
  <c r="N1875" i="6"/>
  <c r="N1861" i="6"/>
  <c r="N2066" i="6"/>
  <c r="N1791" i="6"/>
  <c r="N2055" i="6"/>
  <c r="N2501" i="6"/>
  <c r="N2443" i="6"/>
  <c r="N2485" i="6"/>
  <c r="N455" i="6"/>
  <c r="N367" i="6"/>
  <c r="N376" i="6"/>
  <c r="N348" i="6"/>
  <c r="N82" i="6"/>
  <c r="N39" i="6"/>
  <c r="N418" i="6"/>
  <c r="N398" i="6"/>
  <c r="N452" i="6"/>
  <c r="N1098" i="6"/>
  <c r="N1891" i="6"/>
  <c r="N1967" i="6"/>
  <c r="N1850" i="6"/>
  <c r="N1843" i="6"/>
  <c r="N1969" i="6"/>
  <c r="N1868" i="6"/>
  <c r="N2067" i="6"/>
  <c r="N1802" i="6"/>
  <c r="N2071" i="6"/>
  <c r="N2482" i="6"/>
  <c r="N2464" i="6"/>
  <c r="N2447" i="6"/>
  <c r="N2304" i="6"/>
  <c r="N2296" i="6"/>
  <c r="N2272" i="6"/>
  <c r="N2264" i="6"/>
  <c r="N2233" i="6"/>
  <c r="N2209" i="6"/>
  <c r="N2203" i="6"/>
  <c r="N2303" i="6"/>
  <c r="N2255" i="6"/>
  <c r="N2214" i="6"/>
  <c r="N2208" i="6"/>
  <c r="N2174" i="6"/>
  <c r="N2246" i="6"/>
  <c r="N2226" i="6"/>
  <c r="N2308" i="6"/>
  <c r="N2392" i="6"/>
  <c r="N2307" i="6"/>
  <c r="N2224" i="6"/>
  <c r="N2399" i="6"/>
  <c r="N2282" i="6"/>
  <c r="N2238" i="6"/>
  <c r="N2225" i="6"/>
  <c r="N2181" i="6"/>
  <c r="N2312" i="6"/>
  <c r="N2249" i="6"/>
  <c r="N2220" i="6"/>
  <c r="N2207" i="6"/>
  <c r="N2196" i="6"/>
  <c r="N2305" i="6"/>
  <c r="N2245" i="6"/>
  <c r="N2273" i="6"/>
  <c r="N2200" i="6"/>
  <c r="N2297" i="6"/>
  <c r="N2178" i="6"/>
  <c r="N2229" i="6"/>
  <c r="N2212" i="6"/>
  <c r="N2191" i="6"/>
  <c r="N2398" i="6"/>
  <c r="N2236" i="6"/>
  <c r="N1066" i="6"/>
  <c r="N1058" i="6"/>
  <c r="N1050" i="6"/>
  <c r="N1034" i="6"/>
  <c r="N1010" i="6"/>
  <c r="N1057" i="6"/>
  <c r="N1049" i="6"/>
  <c r="N1041" i="6"/>
  <c r="N1025" i="6"/>
  <c r="N1017" i="6"/>
  <c r="N1009" i="6"/>
  <c r="N1056" i="6"/>
  <c r="N1032" i="6"/>
  <c r="N1024" i="6"/>
  <c r="N1008" i="6"/>
  <c r="N1053" i="6"/>
  <c r="N1045" i="6"/>
  <c r="N1037" i="6"/>
  <c r="N1029" i="6"/>
  <c r="N1068" i="6"/>
  <c r="N1060" i="6"/>
  <c r="N1052" i="6"/>
  <c r="N1044" i="6"/>
  <c r="N1028" i="6"/>
  <c r="N1055" i="6"/>
  <c r="N1035" i="6"/>
  <c r="N1054" i="6"/>
  <c r="N1031" i="6"/>
  <c r="N1011" i="6"/>
  <c r="N1051" i="6"/>
  <c r="N1007" i="6"/>
  <c r="N1006" i="6"/>
  <c r="N1062" i="6"/>
  <c r="N1015" i="6"/>
  <c r="N1063" i="6"/>
  <c r="N1043" i="6"/>
  <c r="N1022" i="6"/>
  <c r="N2609" i="6"/>
  <c r="N2601" i="6"/>
  <c r="N2593" i="6"/>
  <c r="N2577" i="6"/>
  <c r="N2569" i="6"/>
  <c r="N2490" i="6"/>
  <c r="N2480" i="6"/>
  <c r="N2462" i="6"/>
  <c r="N2448" i="6"/>
  <c r="N2444" i="6"/>
  <c r="N2608" i="6"/>
  <c r="N2600" i="6"/>
  <c r="N2576" i="6"/>
  <c r="N2489" i="6"/>
  <c r="N2484" i="6"/>
  <c r="N2457" i="6"/>
  <c r="N2169" i="6"/>
  <c r="N2167" i="6"/>
  <c r="N2615" i="6"/>
  <c r="N2607" i="6"/>
  <c r="N2599" i="6"/>
  <c r="N2591" i="6"/>
  <c r="N2583" i="6"/>
  <c r="N2575" i="6"/>
  <c r="N2567" i="6"/>
  <c r="N2506" i="6"/>
  <c r="N2494" i="6"/>
  <c r="N2446" i="6"/>
  <c r="N2614" i="6"/>
  <c r="N2598" i="6"/>
  <c r="N2590" i="6"/>
  <c r="N2574" i="6"/>
  <c r="N2566" i="6"/>
  <c r="N2488" i="6"/>
  <c r="N2613" i="6"/>
  <c r="N2605" i="6"/>
  <c r="N2597" i="6"/>
  <c r="N2581" i="6"/>
  <c r="N2573" i="6"/>
  <c r="N2518" i="6"/>
  <c r="N2604" i="6"/>
  <c r="N2588" i="6"/>
  <c r="N2564" i="6"/>
  <c r="N2517" i="6"/>
  <c r="N2496" i="6"/>
  <c r="N2487" i="6"/>
  <c r="N2455" i="6"/>
  <c r="N2160" i="6"/>
  <c r="N2611" i="6"/>
  <c r="N2595" i="6"/>
  <c r="N2587" i="6"/>
  <c r="N2579" i="6"/>
  <c r="N2571" i="6"/>
  <c r="N2563" i="6"/>
  <c r="N2157" i="6"/>
  <c r="N1787" i="6"/>
  <c r="N1771" i="6"/>
  <c r="N1767" i="6"/>
  <c r="N1761" i="6"/>
  <c r="N1755" i="6"/>
  <c r="N1747" i="6"/>
  <c r="N2610" i="6"/>
  <c r="N2138" i="6"/>
  <c r="N1783" i="6"/>
  <c r="N1777" i="6"/>
  <c r="N1766" i="6"/>
  <c r="N1760" i="6"/>
  <c r="N1754" i="6"/>
  <c r="N1746" i="6"/>
  <c r="N2594" i="6"/>
  <c r="N1786" i="6"/>
  <c r="N1775" i="6"/>
  <c r="N1765" i="6"/>
  <c r="N1752" i="6"/>
  <c r="N1744" i="6"/>
  <c r="N2019" i="6"/>
  <c r="N2164" i="6"/>
  <c r="N2151" i="6"/>
  <c r="N2578" i="6"/>
  <c r="N2476" i="6"/>
  <c r="N2136" i="6"/>
  <c r="N1789" i="6"/>
  <c r="N1785" i="6"/>
  <c r="N1774" i="6"/>
  <c r="N1757" i="6"/>
  <c r="N2472" i="6"/>
  <c r="N1780" i="6"/>
  <c r="N1773" i="6"/>
  <c r="N1768" i="6"/>
  <c r="N1749" i="6"/>
  <c r="N2149" i="6"/>
  <c r="N2141" i="6"/>
  <c r="N1784" i="6"/>
  <c r="N1751" i="6"/>
  <c r="N1781" i="6"/>
  <c r="N1748" i="6"/>
  <c r="N1988" i="6"/>
  <c r="N1825" i="6"/>
  <c r="N1779" i="6"/>
  <c r="N1764" i="6"/>
  <c r="N1745" i="6"/>
  <c r="N1776" i="6"/>
  <c r="N1743" i="6"/>
  <c r="N1824" i="6"/>
  <c r="N1829" i="6"/>
  <c r="N1833" i="6"/>
  <c r="N1828" i="6"/>
  <c r="N1769" i="6"/>
  <c r="N1753" i="6"/>
  <c r="N1639" i="6"/>
  <c r="N1790" i="6"/>
  <c r="N1772" i="6"/>
  <c r="N1993" i="6"/>
  <c r="N1641" i="6"/>
  <c r="N1106" i="6"/>
  <c r="N1758" i="6"/>
  <c r="N1813" i="6"/>
  <c r="N1096" i="6"/>
  <c r="N953" i="6"/>
  <c r="N936" i="6"/>
  <c r="N1610" i="6"/>
  <c r="N454" i="6"/>
  <c r="N900" i="6"/>
  <c r="N338" i="6"/>
  <c r="N84" i="6"/>
  <c r="N40" i="6"/>
  <c r="N55" i="6"/>
  <c r="N463" i="6"/>
  <c r="N76" i="6"/>
  <c r="N38" i="6"/>
  <c r="N1086" i="6"/>
  <c r="N342" i="6"/>
  <c r="N423" i="6"/>
  <c r="N413" i="6"/>
  <c r="N87" i="6"/>
  <c r="N73" i="6"/>
  <c r="N65" i="6"/>
  <c r="N35" i="6"/>
  <c r="N366" i="6"/>
  <c r="N351" i="6"/>
  <c r="N64" i="6"/>
  <c r="N57" i="6"/>
  <c r="N34" i="6"/>
  <c r="N373" i="6"/>
  <c r="N85" i="6"/>
  <c r="N1694" i="6"/>
  <c r="N1687" i="6"/>
  <c r="N1686" i="6"/>
  <c r="N1692" i="6"/>
  <c r="N1684" i="6"/>
  <c r="N1676" i="6"/>
  <c r="N1669" i="6"/>
  <c r="N1704" i="6"/>
  <c r="N1697" i="6"/>
  <c r="N1703" i="6"/>
  <c r="N1689" i="6"/>
  <c r="N1681" i="6"/>
  <c r="N1674" i="6"/>
  <c r="N1702" i="6"/>
  <c r="N1685" i="6"/>
  <c r="N2036" i="6"/>
  <c r="N1683" i="6"/>
  <c r="N1698" i="6"/>
  <c r="N2033" i="6"/>
  <c r="N1678" i="6"/>
  <c r="N2043" i="6"/>
  <c r="N1690" i="6"/>
  <c r="N2040" i="6"/>
  <c r="N1688" i="6"/>
  <c r="N1675" i="6"/>
  <c r="N1691" i="6"/>
  <c r="N1665" i="6"/>
  <c r="N2041" i="6"/>
  <c r="N2280" i="6"/>
  <c r="N2242" i="6"/>
  <c r="N2198" i="6"/>
  <c r="N2271" i="6"/>
  <c r="N2227" i="6"/>
  <c r="N2202" i="6"/>
  <c r="N2177" i="6"/>
  <c r="N2395" i="6"/>
  <c r="N2302" i="6"/>
  <c r="N2278" i="6"/>
  <c r="N2270" i="6"/>
  <c r="N2183" i="6"/>
  <c r="N2293" i="6"/>
  <c r="N2269" i="6"/>
  <c r="N2267" i="6"/>
  <c r="N2251" i="6"/>
  <c r="N2244" i="6"/>
  <c r="N2298" i="6"/>
  <c r="N2266" i="6"/>
  <c r="N2258" i="6"/>
  <c r="N2243" i="6"/>
  <c r="N2182" i="6"/>
  <c r="N2166" i="6"/>
  <c r="N2170" i="6"/>
  <c r="N2155" i="6"/>
  <c r="N2150" i="6"/>
  <c r="N2158" i="6"/>
  <c r="N2144" i="6"/>
  <c r="N1388" i="6"/>
  <c r="N1365" i="6"/>
  <c r="N1330" i="6"/>
  <c r="N1536" i="6"/>
  <c r="N1393" i="6"/>
  <c r="N1316" i="6"/>
  <c r="N910" i="6"/>
  <c r="N1533" i="6"/>
  <c r="N1398" i="6"/>
  <c r="N1331" i="6"/>
  <c r="N965" i="6"/>
  <c r="N1278" i="6"/>
  <c r="N899" i="6"/>
  <c r="N932" i="6"/>
  <c r="N928" i="6"/>
  <c r="N908" i="6"/>
  <c r="N125" i="6"/>
  <c r="N183" i="6"/>
  <c r="N139" i="6"/>
  <c r="N959" i="6"/>
  <c r="N940" i="6"/>
  <c r="N122" i="6"/>
  <c r="N182" i="6"/>
  <c r="N114" i="6"/>
  <c r="N106" i="6"/>
  <c r="N1288" i="6"/>
  <c r="N128" i="6"/>
  <c r="N120" i="6"/>
  <c r="N187" i="6"/>
  <c r="N2617" i="6"/>
  <c r="N2585" i="6"/>
  <c r="N2616" i="6"/>
  <c r="N2592" i="6"/>
  <c r="N2584" i="6"/>
  <c r="N2568" i="6"/>
  <c r="N2499" i="6"/>
  <c r="N2146" i="6"/>
  <c r="N2498" i="6"/>
  <c r="N2161" i="6"/>
  <c r="N2606" i="6"/>
  <c r="N2582" i="6"/>
  <c r="N2519" i="6"/>
  <c r="N2511" i="6"/>
  <c r="N2589" i="6"/>
  <c r="N2565" i="6"/>
  <c r="N2505" i="6"/>
  <c r="N2612" i="6"/>
  <c r="N2596" i="6"/>
  <c r="N2580" i="6"/>
  <c r="N2572" i="6"/>
  <c r="N2500" i="6"/>
  <c r="N2603" i="6"/>
  <c r="N2524" i="6"/>
  <c r="N2014" i="6"/>
  <c r="N2006" i="6"/>
  <c r="N1986" i="6"/>
  <c r="N1964" i="6"/>
  <c r="N2165" i="6"/>
  <c r="N2148" i="6"/>
  <c r="N2602" i="6"/>
  <c r="N2011" i="6"/>
  <c r="N1997" i="6"/>
  <c r="N1984" i="6"/>
  <c r="N1958" i="6"/>
  <c r="N2586" i="6"/>
  <c r="N2515" i="6"/>
  <c r="N2145" i="6"/>
  <c r="N1763" i="6"/>
  <c r="N2570" i="6"/>
  <c r="N1788" i="6"/>
  <c r="N2008" i="6"/>
  <c r="N2000" i="6"/>
  <c r="N2012" i="6"/>
  <c r="N1989" i="6"/>
  <c r="N1963" i="6"/>
  <c r="N1957" i="6"/>
  <c r="N1831" i="6"/>
  <c r="N1812" i="6"/>
  <c r="N1647" i="6"/>
  <c r="N1811" i="6"/>
  <c r="N2020" i="6"/>
  <c r="N1996" i="6"/>
  <c r="N1810" i="6"/>
  <c r="N1652" i="6"/>
  <c r="N1642" i="6"/>
  <c r="N1636" i="6"/>
  <c r="N1759" i="6"/>
  <c r="N2005" i="6"/>
  <c r="N1995" i="6"/>
  <c r="N1823" i="6"/>
  <c r="N1809" i="6"/>
  <c r="N2015" i="6"/>
  <c r="N2002" i="6"/>
  <c r="N1948" i="6"/>
  <c r="N1821" i="6"/>
  <c r="N1815" i="6"/>
  <c r="N1640" i="6"/>
  <c r="N2013" i="6"/>
  <c r="N2001" i="6"/>
  <c r="N1990" i="6"/>
  <c r="N1965" i="6"/>
  <c r="N1832" i="6"/>
  <c r="N1827" i="6"/>
  <c r="N1814" i="6"/>
  <c r="N1654" i="6"/>
  <c r="N1644" i="6"/>
  <c r="N1822" i="6"/>
  <c r="N1816" i="6"/>
  <c r="N963" i="6"/>
  <c r="N948" i="6"/>
  <c r="N1983" i="6"/>
  <c r="N1638" i="6"/>
  <c r="N954" i="6"/>
  <c r="N947" i="6"/>
  <c r="N926" i="6"/>
  <c r="N985" i="6"/>
  <c r="N969" i="6"/>
  <c r="N1955" i="6"/>
  <c r="N1653" i="6"/>
  <c r="N1648" i="6"/>
  <c r="N974" i="6"/>
  <c r="N966" i="6"/>
  <c r="N951" i="6"/>
  <c r="N922" i="6"/>
  <c r="N2017" i="6"/>
  <c r="N1645" i="6"/>
  <c r="N1004" i="6"/>
  <c r="N988" i="6"/>
  <c r="N981" i="6"/>
  <c r="N950" i="6"/>
  <c r="N942" i="6"/>
  <c r="N952" i="6"/>
  <c r="N933" i="6"/>
  <c r="N987" i="6"/>
  <c r="N945" i="6"/>
  <c r="N916" i="6"/>
  <c r="N904" i="6"/>
  <c r="N1949" i="6"/>
  <c r="N984" i="6"/>
  <c r="N1003" i="6"/>
  <c r="N983" i="6"/>
  <c r="N960" i="6"/>
  <c r="N912" i="6"/>
  <c r="N901" i="6"/>
  <c r="N1651" i="6"/>
  <c r="N923" i="6"/>
  <c r="N174" i="6"/>
  <c r="N27" i="6"/>
  <c r="N1274" i="6"/>
  <c r="N1189" i="6"/>
  <c r="N1181" i="6"/>
  <c r="N1265" i="6"/>
  <c r="N1248" i="6"/>
  <c r="N1269" i="6"/>
  <c r="N1184" i="6"/>
  <c r="N1245" i="6"/>
  <c r="N1183" i="6"/>
  <c r="N1186" i="6"/>
  <c r="N557" i="6"/>
  <c r="N886" i="6"/>
  <c r="N878" i="6"/>
  <c r="N854" i="6"/>
  <c r="N846" i="6"/>
  <c r="N838" i="6"/>
  <c r="N830" i="6"/>
  <c r="N822" i="6"/>
  <c r="N814" i="6"/>
  <c r="N806" i="6"/>
  <c r="N1185" i="6"/>
  <c r="N556" i="6"/>
  <c r="N869" i="6"/>
  <c r="N861" i="6"/>
  <c r="N853" i="6"/>
  <c r="N845" i="6"/>
  <c r="N837" i="6"/>
  <c r="N829" i="6"/>
  <c r="N821" i="6"/>
  <c r="N813" i="6"/>
  <c r="N805" i="6"/>
  <c r="N1270" i="6"/>
  <c r="N555" i="6"/>
  <c r="N876" i="6"/>
  <c r="N868" i="6"/>
  <c r="N860" i="6"/>
  <c r="N852" i="6"/>
  <c r="N844" i="6"/>
  <c r="N836" i="6"/>
  <c r="N828" i="6"/>
  <c r="N820" i="6"/>
  <c r="N804" i="6"/>
  <c r="N554" i="6"/>
  <c r="N883" i="6"/>
  <c r="N867" i="6"/>
  <c r="N859" i="6"/>
  <c r="N851" i="6"/>
  <c r="N843" i="6"/>
  <c r="N835" i="6"/>
  <c r="N827" i="6"/>
  <c r="N819" i="6"/>
  <c r="N811" i="6"/>
  <c r="N803" i="6"/>
  <c r="N559" i="6"/>
  <c r="N888" i="6"/>
  <c r="N880" i="6"/>
  <c r="N872" i="6"/>
  <c r="N864" i="6"/>
  <c r="N856" i="6"/>
  <c r="N848" i="6"/>
  <c r="N840" i="6"/>
  <c r="N832" i="6"/>
  <c r="N824" i="6"/>
  <c r="N816" i="6"/>
  <c r="N808" i="6"/>
  <c r="N800" i="6"/>
  <c r="N558" i="6"/>
  <c r="N887" i="6"/>
  <c r="N879" i="6"/>
  <c r="N871" i="6"/>
  <c r="N863" i="6"/>
  <c r="N855" i="6"/>
  <c r="N847" i="6"/>
  <c r="N839" i="6"/>
  <c r="N831" i="6"/>
  <c r="N823" i="6"/>
  <c r="N815" i="6"/>
  <c r="N807" i="6"/>
  <c r="N873" i="6"/>
  <c r="N841" i="6"/>
  <c r="N809" i="6"/>
  <c r="N834" i="6"/>
  <c r="N802" i="6"/>
  <c r="N865" i="6"/>
  <c r="N801" i="6"/>
  <c r="N553" i="6"/>
  <c r="N858" i="6"/>
  <c r="N826" i="6"/>
  <c r="N889" i="6"/>
  <c r="N857" i="6"/>
  <c r="N825" i="6"/>
  <c r="N882" i="6"/>
  <c r="N850" i="6"/>
  <c r="N818" i="6"/>
  <c r="N881" i="6"/>
  <c r="N849" i="6"/>
  <c r="N817" i="6"/>
  <c r="N874" i="6"/>
  <c r="N842" i="6"/>
  <c r="N810" i="6"/>
  <c r="N1614" i="6"/>
  <c r="N1624" i="6"/>
  <c r="N1629" i="6"/>
  <c r="N1623" i="6"/>
  <c r="N1628" i="6"/>
  <c r="N2256" i="6"/>
  <c r="N2228" i="6"/>
  <c r="N2279" i="6"/>
  <c r="N2247" i="6"/>
  <c r="N2241" i="6"/>
  <c r="N2309" i="6"/>
  <c r="N2197" i="6"/>
  <c r="N1679" i="6"/>
  <c r="N1656" i="6"/>
  <c r="N1700" i="6"/>
  <c r="N2042" i="6"/>
  <c r="N2027" i="6"/>
  <c r="N2206" i="6"/>
  <c r="N2265" i="6"/>
  <c r="N1696" i="6"/>
  <c r="N2031" i="6"/>
  <c r="N1660" i="6"/>
  <c r="N2025" i="6"/>
  <c r="N1659" i="6"/>
  <c r="N1670" i="6"/>
  <c r="N1657" i="6"/>
  <c r="N2044" i="6"/>
  <c r="N2030" i="6"/>
  <c r="N1706" i="6"/>
  <c r="N1663" i="6"/>
  <c r="N1705" i="6"/>
  <c r="N2028" i="6"/>
  <c r="N894" i="6"/>
  <c r="N642" i="6"/>
  <c r="N597" i="6"/>
  <c r="N588" i="6"/>
  <c r="N572" i="6"/>
  <c r="N625" i="6"/>
  <c r="N619" i="6"/>
  <c r="N595" i="6"/>
  <c r="N587" i="6"/>
  <c r="N610" i="6"/>
  <c r="N594" i="6"/>
  <c r="N644" i="6"/>
  <c r="N591" i="6"/>
  <c r="N583" i="6"/>
  <c r="N650" i="6"/>
  <c r="N614" i="6"/>
  <c r="N606" i="6"/>
  <c r="N600" i="6"/>
  <c r="N593" i="6"/>
  <c r="N205" i="6"/>
  <c r="N238" i="6"/>
  <c r="N622" i="6"/>
  <c r="N608" i="6"/>
  <c r="N576" i="6"/>
  <c r="N601" i="6"/>
  <c r="N1540" i="6"/>
  <c r="N1525" i="6"/>
  <c r="N1395" i="6"/>
  <c r="N1360" i="6"/>
  <c r="N1544" i="6"/>
  <c r="N1528" i="6"/>
  <c r="N1399" i="6"/>
  <c r="N1392" i="6"/>
  <c r="N1379" i="6"/>
  <c r="N1369" i="6"/>
  <c r="N1351" i="6"/>
  <c r="N1527" i="6"/>
  <c r="N1519" i="6"/>
  <c r="N1362" i="6"/>
  <c r="N1547" i="6"/>
  <c r="N1537" i="6"/>
  <c r="N1384" i="6"/>
  <c r="N1361" i="6"/>
  <c r="N1353" i="6"/>
  <c r="N1346" i="6"/>
  <c r="N1401" i="6"/>
  <c r="N1375" i="6"/>
  <c r="N1545" i="6"/>
  <c r="N1534" i="6"/>
  <c r="N1524" i="6"/>
  <c r="N1400" i="6"/>
  <c r="N1367" i="6"/>
  <c r="N1344" i="6"/>
  <c r="N1543" i="6"/>
  <c r="N1530" i="6"/>
  <c r="N1396" i="6"/>
  <c r="N1364" i="6"/>
  <c r="N1356" i="6"/>
  <c r="N1539" i="6"/>
  <c r="N1520" i="6"/>
  <c r="N1385" i="6"/>
  <c r="N1378" i="6"/>
  <c r="N1355" i="6"/>
  <c r="N1347" i="6"/>
  <c r="N1522" i="6"/>
  <c r="N1366" i="6"/>
  <c r="N1397" i="6"/>
  <c r="N1389" i="6"/>
  <c r="N1387" i="6"/>
  <c r="N1350" i="6"/>
  <c r="N1542" i="6"/>
  <c r="N1373" i="6"/>
  <c r="N177" i="6"/>
  <c r="N101" i="6"/>
  <c r="N186" i="6"/>
  <c r="N179" i="6"/>
  <c r="N105" i="6"/>
  <c r="N127" i="6"/>
  <c r="N112" i="6"/>
  <c r="N134" i="6"/>
  <c r="N2437" i="6"/>
  <c r="N2429" i="6"/>
  <c r="N2436" i="6"/>
  <c r="N2435" i="6"/>
  <c r="N2434" i="6"/>
  <c r="N2440" i="6"/>
  <c r="N2432" i="6"/>
  <c r="N2439" i="6"/>
  <c r="N2431" i="6"/>
  <c r="N2441" i="6"/>
  <c r="N1793" i="6"/>
  <c r="N2438" i="6"/>
  <c r="N1792" i="6"/>
  <c r="N2433" i="6"/>
  <c r="N2430" i="6"/>
  <c r="N1794" i="6"/>
  <c r="N1643" i="6"/>
  <c r="N1637" i="6"/>
  <c r="N1509" i="6"/>
  <c r="N1818" i="6"/>
  <c r="N1516" i="6"/>
  <c r="N1508" i="6"/>
  <c r="N1515" i="6"/>
  <c r="N1507" i="6"/>
  <c r="N1514" i="6"/>
  <c r="N1512" i="6"/>
  <c r="N1513" i="6"/>
  <c r="N1123" i="6"/>
  <c r="N1115" i="6"/>
  <c r="N1511" i="6"/>
  <c r="N1122" i="6"/>
  <c r="N1114" i="6"/>
  <c r="N1082" i="6"/>
  <c r="N1074" i="6"/>
  <c r="N1510" i="6"/>
  <c r="N1121" i="6"/>
  <c r="N1081" i="6"/>
  <c r="N1073" i="6"/>
  <c r="N1120" i="6"/>
  <c r="N1112" i="6"/>
  <c r="N1080" i="6"/>
  <c r="N1072" i="6"/>
  <c r="N1117" i="6"/>
  <c r="N1085" i="6"/>
  <c r="N1077" i="6"/>
  <c r="N1116" i="6"/>
  <c r="N1084" i="6"/>
  <c r="N1076" i="6"/>
  <c r="N1078" i="6"/>
  <c r="N1075" i="6"/>
  <c r="N1071" i="6"/>
  <c r="N1070" i="6"/>
  <c r="N1111" i="6"/>
  <c r="N1083" i="6"/>
  <c r="N1079" i="6"/>
  <c r="N254" i="6"/>
  <c r="N253" i="6"/>
  <c r="N252" i="6"/>
  <c r="N1118" i="6"/>
  <c r="N251" i="6"/>
  <c r="N250" i="6"/>
  <c r="N256" i="6"/>
  <c r="N255" i="6"/>
  <c r="N1672" i="6"/>
  <c r="N1664" i="6"/>
  <c r="N2037" i="6"/>
  <c r="N1699" i="6"/>
  <c r="N2024" i="6"/>
  <c r="N1673" i="6"/>
  <c r="N1693" i="6"/>
  <c r="N140" i="6"/>
  <c r="N117" i="6"/>
  <c r="N132" i="6"/>
  <c r="N124" i="6"/>
  <c r="N109" i="6"/>
  <c r="N131" i="6"/>
  <c r="N138" i="6"/>
  <c r="N130" i="6"/>
  <c r="N100" i="6"/>
  <c r="N185" i="6"/>
  <c r="N137" i="6"/>
  <c r="N135" i="6"/>
  <c r="N119" i="6"/>
  <c r="N111" i="6"/>
  <c r="N103" i="6"/>
  <c r="N2696" i="6"/>
  <c r="N2689" i="6"/>
  <c r="N2692" i="6"/>
  <c r="N1423" i="6"/>
  <c r="N1415" i="6"/>
  <c r="N1460" i="6"/>
  <c r="N1599" i="6"/>
  <c r="N1433" i="6"/>
  <c r="N1479" i="6"/>
  <c r="N1451" i="6"/>
  <c r="N248" i="6"/>
  <c r="N226" i="6"/>
  <c r="N247" i="6"/>
  <c r="N233" i="6"/>
  <c r="N220" i="6"/>
  <c r="N239" i="6"/>
  <c r="N245" i="6"/>
  <c r="N218" i="6"/>
  <c r="N204" i="6"/>
  <c r="N236" i="6"/>
  <c r="N216" i="6"/>
  <c r="N202" i="6"/>
  <c r="N208" i="6"/>
  <c r="N249" i="6"/>
  <c r="N227" i="6"/>
  <c r="N207" i="6"/>
  <c r="N1042" i="6"/>
  <c r="N1026" i="6"/>
  <c r="N1018" i="6"/>
  <c r="N1065" i="6"/>
  <c r="N1033" i="6"/>
  <c r="N1048" i="6"/>
  <c r="N1040" i="6"/>
  <c r="N1016" i="6"/>
  <c r="N1069" i="6"/>
  <c r="N1061" i="6"/>
  <c r="N1021" i="6"/>
  <c r="N1013" i="6"/>
  <c r="N1036" i="6"/>
  <c r="N1020" i="6"/>
  <c r="N1012" i="6"/>
  <c r="N1014" i="6"/>
  <c r="N1030" i="6"/>
  <c r="N1047" i="6"/>
  <c r="N1027" i="6"/>
  <c r="N1067" i="6"/>
  <c r="N1046" i="6"/>
  <c r="N1023" i="6"/>
  <c r="N1039" i="6"/>
  <c r="N1019" i="6"/>
  <c r="N1059" i="6"/>
  <c r="N1038" i="6"/>
  <c r="N116" i="6"/>
  <c r="N108" i="6"/>
  <c r="N136" i="6"/>
  <c r="N113" i="6"/>
  <c r="N178" i="6"/>
  <c r="N104" i="6"/>
  <c r="N118" i="6"/>
  <c r="N1462" i="6"/>
  <c r="N1518" i="6"/>
  <c r="N1383" i="6"/>
  <c r="N1376" i="6"/>
  <c r="N1354" i="6"/>
  <c r="N1348" i="6"/>
  <c r="N1342" i="6"/>
  <c r="N1363" i="6"/>
  <c r="N1345" i="6"/>
  <c r="N1538" i="6"/>
  <c r="N1370" i="6"/>
  <c r="N1546" i="6"/>
  <c r="N1368" i="6"/>
  <c r="N1352" i="6"/>
  <c r="N1471" i="6"/>
  <c r="N1382" i="6"/>
  <c r="N1374" i="6"/>
  <c r="N1523" i="6"/>
  <c r="N1521" i="6"/>
  <c r="N1386" i="6"/>
  <c r="N1372" i="6"/>
  <c r="N1394" i="6"/>
  <c r="N1371" i="6"/>
  <c r="N627" i="6"/>
  <c r="N613" i="6"/>
  <c r="N605" i="6"/>
  <c r="N589" i="6"/>
  <c r="N581" i="6"/>
  <c r="N870" i="6"/>
  <c r="N862" i="6"/>
  <c r="N798" i="6"/>
  <c r="N885" i="6"/>
  <c r="N877" i="6"/>
  <c r="N1359" i="6"/>
  <c r="N611" i="6"/>
  <c r="N603" i="6"/>
  <c r="N884" i="6"/>
  <c r="N812" i="6"/>
  <c r="N1358" i="6"/>
  <c r="N892" i="6"/>
  <c r="N602" i="6"/>
  <c r="N562" i="6"/>
  <c r="N875" i="6"/>
  <c r="N615" i="6"/>
  <c r="N575" i="6"/>
  <c r="N1341" i="6"/>
  <c r="N582" i="6"/>
  <c r="N566" i="6"/>
  <c r="N799" i="6"/>
  <c r="N645" i="6"/>
  <c r="N561" i="6"/>
  <c r="N866" i="6"/>
  <c r="N833" i="6"/>
  <c r="N1349" i="6"/>
  <c r="N1334" i="6"/>
  <c r="N1314" i="6"/>
  <c r="N1321" i="6"/>
  <c r="N1317" i="6"/>
  <c r="N1308" i="6"/>
  <c r="N1300" i="6"/>
  <c r="N1336" i="6"/>
  <c r="N1307" i="6"/>
  <c r="N1291" i="6"/>
  <c r="N1320" i="6"/>
  <c r="N1315" i="6"/>
  <c r="N1298" i="6"/>
  <c r="N1290" i="6"/>
  <c r="N1280" i="6"/>
  <c r="N1327" i="6"/>
  <c r="N1297" i="6"/>
  <c r="N1289" i="6"/>
  <c r="N1284" i="6"/>
  <c r="N1279" i="6"/>
  <c r="N1064" i="6"/>
  <c r="N1325" i="6"/>
  <c r="N1302" i="6"/>
  <c r="N1294" i="6"/>
  <c r="N1287" i="6"/>
  <c r="N1282" i="6"/>
  <c r="N1339" i="6"/>
  <c r="N1318" i="6"/>
  <c r="N1309" i="6"/>
  <c r="N1301" i="6"/>
  <c r="N1293" i="6"/>
  <c r="N1286" i="6"/>
  <c r="N1333" i="6"/>
  <c r="N1304" i="6"/>
  <c r="N1332" i="6"/>
  <c r="N1303" i="6"/>
  <c r="N1277" i="6"/>
  <c r="N1296" i="6"/>
  <c r="N1326" i="6"/>
  <c r="N1295" i="6"/>
  <c r="N1312" i="6"/>
  <c r="N1311" i="6"/>
  <c r="N320" i="6"/>
  <c r="N92" i="6"/>
  <c r="N78" i="6"/>
  <c r="N56" i="6"/>
  <c r="N48" i="6"/>
  <c r="N32" i="6"/>
  <c r="N311" i="6"/>
  <c r="N91" i="6"/>
  <c r="N77" i="6"/>
  <c r="N61" i="6"/>
  <c r="N31" i="6"/>
  <c r="N275" i="6"/>
  <c r="N54" i="6"/>
  <c r="N37" i="6"/>
  <c r="N300" i="6"/>
  <c r="N74" i="6"/>
  <c r="N36" i="6"/>
  <c r="N51" i="6"/>
  <c r="N43" i="6"/>
  <c r="N72" i="6"/>
  <c r="N50" i="6"/>
  <c r="N42" i="6"/>
  <c r="N79" i="6"/>
  <c r="N71" i="6"/>
  <c r="N41" i="6"/>
  <c r="N2295" i="6"/>
  <c r="N2232" i="6"/>
  <c r="N2221" i="6"/>
  <c r="N2262" i="6"/>
  <c r="N2193" i="6"/>
  <c r="N2391" i="6"/>
  <c r="N2175" i="6"/>
  <c r="N2029" i="6"/>
  <c r="N2219" i="6"/>
  <c r="N2034" i="6"/>
  <c r="N2300" i="6"/>
  <c r="N1695" i="6"/>
  <c r="N2026" i="6"/>
  <c r="N1677" i="6"/>
  <c r="N133" i="6"/>
  <c r="N110" i="6"/>
  <c r="N180" i="6"/>
  <c r="N123" i="6"/>
  <c r="N115" i="6"/>
  <c r="N129" i="6"/>
  <c r="N121" i="6"/>
  <c r="N99" i="6"/>
  <c r="N98" i="6"/>
  <c r="N126" i="6"/>
  <c r="N312" i="6"/>
  <c r="N304" i="6"/>
  <c r="N297" i="6"/>
  <c r="N289" i="6"/>
  <c r="N283" i="6"/>
  <c r="N262" i="6"/>
  <c r="N303" i="6"/>
  <c r="N296" i="6"/>
  <c r="N282" i="6"/>
  <c r="N276" i="6"/>
  <c r="N269" i="6"/>
  <c r="N261" i="6"/>
  <c r="N317" i="6"/>
  <c r="N310" i="6"/>
  <c r="N302" i="6"/>
  <c r="N295" i="6"/>
  <c r="N281" i="6"/>
  <c r="N268" i="6"/>
  <c r="N316" i="6"/>
  <c r="N309" i="6"/>
  <c r="N301" i="6"/>
  <c r="N294" i="6"/>
  <c r="N274" i="6"/>
  <c r="N308" i="6"/>
  <c r="N287" i="6"/>
  <c r="N273" i="6"/>
  <c r="N266" i="6"/>
  <c r="N315" i="6"/>
  <c r="N307" i="6"/>
  <c r="N299" i="6"/>
  <c r="N292" i="6"/>
  <c r="N280" i="6"/>
  <c r="N272" i="6"/>
  <c r="N265" i="6"/>
  <c r="N314" i="6"/>
  <c r="N306" i="6"/>
  <c r="N285" i="6"/>
  <c r="N279" i="6"/>
  <c r="N271" i="6"/>
  <c r="N264" i="6"/>
  <c r="N313" i="6"/>
  <c r="N305" i="6"/>
  <c r="N298" i="6"/>
  <c r="N290" i="6"/>
  <c r="N284" i="6"/>
  <c r="N270" i="6"/>
  <c r="N2156" i="6"/>
  <c r="N2022" i="6"/>
  <c r="N1992" i="6"/>
  <c r="N2152" i="6"/>
  <c r="N2143" i="6"/>
  <c r="N2147" i="6"/>
  <c r="N2142" i="6"/>
  <c r="N2140" i="6"/>
  <c r="N2003" i="6"/>
  <c r="N1962" i="6"/>
  <c r="N1954" i="6"/>
  <c r="N2168" i="6"/>
  <c r="N2159" i="6"/>
  <c r="N2137" i="6"/>
  <c r="N2163" i="6"/>
  <c r="N2139" i="6"/>
  <c r="N2016" i="6"/>
  <c r="N1994" i="6"/>
  <c r="N1961" i="6"/>
  <c r="N1952" i="6"/>
  <c r="N1947" i="6"/>
  <c r="N2171" i="6"/>
  <c r="N2162" i="6"/>
  <c r="N2153" i="6"/>
  <c r="N2023" i="6"/>
  <c r="N2010" i="6"/>
  <c r="N1998" i="6"/>
  <c r="N1953" i="6"/>
  <c r="N2009" i="6"/>
  <c r="N2007" i="6"/>
  <c r="N1985" i="6"/>
  <c r="N1951" i="6"/>
  <c r="N2018" i="6"/>
  <c r="N1960" i="6"/>
  <c r="N1956" i="6"/>
  <c r="N1950" i="6"/>
  <c r="N1991" i="6"/>
  <c r="N1959" i="6"/>
  <c r="N2004" i="6"/>
  <c r="N994" i="6"/>
  <c r="N986" i="6"/>
  <c r="N979" i="6"/>
  <c r="N971" i="6"/>
  <c r="N955" i="6"/>
  <c r="N1001" i="6"/>
  <c r="N993" i="6"/>
  <c r="N970" i="6"/>
  <c r="N962" i="6"/>
  <c r="N1000" i="6"/>
  <c r="N992" i="6"/>
  <c r="N977" i="6"/>
  <c r="N946" i="6"/>
  <c r="N925" i="6"/>
  <c r="N917" i="6"/>
  <c r="N909" i="6"/>
  <c r="N902" i="6"/>
  <c r="N1005" i="6"/>
  <c r="N997" i="6"/>
  <c r="N989" i="6"/>
  <c r="N982" i="6"/>
  <c r="N943" i="6"/>
  <c r="N930" i="6"/>
  <c r="N973" i="6"/>
  <c r="N935" i="6"/>
  <c r="N929" i="6"/>
  <c r="N921" i="6"/>
  <c r="N913" i="6"/>
  <c r="N991" i="6"/>
  <c r="N972" i="6"/>
  <c r="N906" i="6"/>
  <c r="N790" i="6"/>
  <c r="N774" i="6"/>
  <c r="N750" i="6"/>
  <c r="N742" i="6"/>
  <c r="N734" i="6"/>
  <c r="N726" i="6"/>
  <c r="N710" i="6"/>
  <c r="N990" i="6"/>
  <c r="N968" i="6"/>
  <c r="N949" i="6"/>
  <c r="N919" i="6"/>
  <c r="N773" i="6"/>
  <c r="N757" i="6"/>
  <c r="N717" i="6"/>
  <c r="N967" i="6"/>
  <c r="N898" i="6"/>
  <c r="N796" i="6"/>
  <c r="N740" i="6"/>
  <c r="N732" i="6"/>
  <c r="N964" i="6"/>
  <c r="N944" i="6"/>
  <c r="N931" i="6"/>
  <c r="N915" i="6"/>
  <c r="N903" i="6"/>
  <c r="N897" i="6"/>
  <c r="N795" i="6"/>
  <c r="N771" i="6"/>
  <c r="N763" i="6"/>
  <c r="N739" i="6"/>
  <c r="N723" i="6"/>
  <c r="N715" i="6"/>
  <c r="N976" i="6"/>
  <c r="N938" i="6"/>
  <c r="N924" i="6"/>
  <c r="N744" i="6"/>
  <c r="N720" i="6"/>
  <c r="N937" i="6"/>
  <c r="N783" i="6"/>
  <c r="N775" i="6"/>
  <c r="N743" i="6"/>
  <c r="N735" i="6"/>
  <c r="N727" i="6"/>
  <c r="N711" i="6"/>
  <c r="N999" i="6"/>
  <c r="N777" i="6"/>
  <c r="N745" i="6"/>
  <c r="N713" i="6"/>
  <c r="N70" i="6"/>
  <c r="N980" i="6"/>
  <c r="N738" i="6"/>
  <c r="N706" i="6"/>
  <c r="N769" i="6"/>
  <c r="N794" i="6"/>
  <c r="N730" i="6"/>
  <c r="N67" i="6"/>
  <c r="N927" i="6"/>
  <c r="N761" i="6"/>
  <c r="N729" i="6"/>
  <c r="N911" i="6"/>
  <c r="N786" i="6"/>
  <c r="N754" i="6"/>
  <c r="N785" i="6"/>
  <c r="N753" i="6"/>
  <c r="N721" i="6"/>
  <c r="N778" i="6"/>
  <c r="N714" i="6"/>
  <c r="N1002" i="6"/>
  <c r="N978" i="6"/>
  <c r="N918" i="6"/>
  <c r="N961" i="6"/>
  <c r="N939" i="6"/>
  <c r="N958" i="6"/>
  <c r="N914" i="6"/>
  <c r="N907" i="6"/>
  <c r="N1529" i="6"/>
  <c r="N996" i="6"/>
  <c r="N957" i="6"/>
  <c r="N934" i="6"/>
  <c r="N920" i="6"/>
  <c r="N782" i="6"/>
  <c r="N766" i="6"/>
  <c r="N758" i="6"/>
  <c r="N718" i="6"/>
  <c r="N694" i="6"/>
  <c r="N687" i="6"/>
  <c r="N681" i="6"/>
  <c r="N676" i="6"/>
  <c r="N669" i="6"/>
  <c r="N551" i="6"/>
  <c r="N543" i="6"/>
  <c r="N527" i="6"/>
  <c r="N519" i="6"/>
  <c r="N905" i="6"/>
  <c r="N789" i="6"/>
  <c r="N765" i="6"/>
  <c r="N741" i="6"/>
  <c r="N733" i="6"/>
  <c r="N709" i="6"/>
  <c r="N693" i="6"/>
  <c r="N675" i="6"/>
  <c r="N668" i="6"/>
  <c r="N656" i="6"/>
  <c r="N550" i="6"/>
  <c r="N542" i="6"/>
  <c r="N534" i="6"/>
  <c r="N526" i="6"/>
  <c r="N518" i="6"/>
  <c r="N788" i="6"/>
  <c r="N772" i="6"/>
  <c r="N764" i="6"/>
  <c r="N756" i="6"/>
  <c r="N724" i="6"/>
  <c r="N716" i="6"/>
  <c r="N708" i="6"/>
  <c r="N700" i="6"/>
  <c r="N680" i="6"/>
  <c r="N674" i="6"/>
  <c r="N667" i="6"/>
  <c r="N655" i="6"/>
  <c r="N549" i="6"/>
  <c r="N541" i="6"/>
  <c r="N533" i="6"/>
  <c r="N525" i="6"/>
  <c r="N517" i="6"/>
  <c r="N787" i="6"/>
  <c r="N779" i="6"/>
  <c r="N747" i="6"/>
  <c r="N731" i="6"/>
  <c r="N699" i="6"/>
  <c r="N691" i="6"/>
  <c r="N685" i="6"/>
  <c r="N673" i="6"/>
  <c r="N660" i="6"/>
  <c r="N540" i="6"/>
  <c r="N941" i="6"/>
  <c r="N998" i="6"/>
  <c r="N956" i="6"/>
  <c r="N792" i="6"/>
  <c r="N784" i="6"/>
  <c r="N768" i="6"/>
  <c r="N760" i="6"/>
  <c r="N752" i="6"/>
  <c r="N736" i="6"/>
  <c r="N728" i="6"/>
  <c r="N712" i="6"/>
  <c r="N696" i="6"/>
  <c r="N689" i="6"/>
  <c r="N677" i="6"/>
  <c r="N670" i="6"/>
  <c r="N664" i="6"/>
  <c r="N652" i="6"/>
  <c r="N545" i="6"/>
  <c r="N537" i="6"/>
  <c r="N995" i="6"/>
  <c r="N975" i="6"/>
  <c r="N791" i="6"/>
  <c r="N767" i="6"/>
  <c r="N759" i="6"/>
  <c r="N719" i="6"/>
  <c r="N703" i="6"/>
  <c r="N695" i="6"/>
  <c r="N688" i="6"/>
  <c r="N682" i="6"/>
  <c r="N657" i="6"/>
  <c r="N552" i="6"/>
  <c r="N544" i="6"/>
  <c r="N536" i="6"/>
  <c r="N528" i="6"/>
  <c r="N683" i="6"/>
  <c r="N530" i="6"/>
  <c r="N770" i="6"/>
  <c r="N654" i="6"/>
  <c r="N529" i="6"/>
  <c r="N737" i="6"/>
  <c r="N705" i="6"/>
  <c r="N678" i="6"/>
  <c r="N653" i="6"/>
  <c r="N523" i="6"/>
  <c r="N698" i="6"/>
  <c r="N672" i="6"/>
  <c r="N547" i="6"/>
  <c r="N522" i="6"/>
  <c r="N793" i="6"/>
  <c r="N697" i="6"/>
  <c r="N671" i="6"/>
  <c r="N546" i="6"/>
  <c r="N521" i="6"/>
  <c r="N666" i="6"/>
  <c r="N539" i="6"/>
  <c r="N690" i="6"/>
  <c r="N665" i="6"/>
  <c r="N746" i="6"/>
  <c r="N684" i="6"/>
  <c r="N531" i="6"/>
  <c r="N2127" i="6"/>
  <c r="N2119" i="6"/>
  <c r="N2095" i="6"/>
  <c r="N2079" i="6"/>
  <c r="N2126" i="6"/>
  <c r="N2118" i="6"/>
  <c r="N2110" i="6"/>
  <c r="N2078" i="6"/>
  <c r="N2132" i="6"/>
  <c r="N2116" i="6"/>
  <c r="N2100" i="6"/>
  <c r="N2092" i="6"/>
  <c r="N2084" i="6"/>
  <c r="N2076" i="6"/>
  <c r="N2131" i="6"/>
  <c r="N2107" i="6"/>
  <c r="N2099" i="6"/>
  <c r="N2083" i="6"/>
  <c r="N2075" i="6"/>
  <c r="N2114" i="6"/>
  <c r="N2106" i="6"/>
  <c r="N2090" i="6"/>
  <c r="N2082" i="6"/>
  <c r="N2074" i="6"/>
  <c r="N2121" i="6"/>
  <c r="N2113" i="6"/>
  <c r="N2105" i="6"/>
  <c r="N2097" i="6"/>
  <c r="N2089" i="6"/>
  <c r="N2073" i="6"/>
  <c r="N2135" i="6"/>
  <c r="N2128" i="6"/>
  <c r="N2120" i="6"/>
  <c r="N2112" i="6"/>
  <c r="N2104" i="6"/>
  <c r="N2096" i="6"/>
  <c r="N2088" i="6"/>
  <c r="N2072" i="6"/>
  <c r="N2085" i="6"/>
  <c r="N2133" i="6"/>
  <c r="N2077" i="6"/>
  <c r="N2109" i="6"/>
  <c r="N2101" i="6"/>
  <c r="N1260" i="6"/>
  <c r="N1255" i="6"/>
  <c r="N1244" i="6"/>
  <c r="N1237" i="6"/>
  <c r="N1190" i="6"/>
  <c r="N1182" i="6"/>
  <c r="N1212" i="6"/>
  <c r="N1204" i="6"/>
  <c r="N1273" i="6"/>
  <c r="N1267" i="6"/>
  <c r="N1254" i="6"/>
  <c r="N1249" i="6"/>
  <c r="N1243" i="6"/>
  <c r="N1236" i="6"/>
  <c r="N1211" i="6"/>
  <c r="N1203" i="6"/>
  <c r="N1272" i="6"/>
  <c r="N1266" i="6"/>
  <c r="N1259" i="6"/>
  <c r="N1242" i="6"/>
  <c r="N1235" i="6"/>
  <c r="N1188" i="6"/>
  <c r="N1180" i="6"/>
  <c r="N1210" i="6"/>
  <c r="N1202" i="6"/>
  <c r="N1271" i="6"/>
  <c r="N1253" i="6"/>
  <c r="N1241" i="6"/>
  <c r="N1187" i="6"/>
  <c r="N1179" i="6"/>
  <c r="N1209" i="6"/>
  <c r="N1201" i="6"/>
  <c r="N1276" i="6"/>
  <c r="N1262" i="6"/>
  <c r="N1246" i="6"/>
  <c r="N1192" i="6"/>
  <c r="N1214" i="6"/>
  <c r="N1206" i="6"/>
  <c r="N1275" i="6"/>
  <c r="N1268" i="6"/>
  <c r="N1261" i="6"/>
  <c r="N1256" i="6"/>
  <c r="N1250" i="6"/>
  <c r="N1238" i="6"/>
  <c r="N1191" i="6"/>
  <c r="N1213" i="6"/>
  <c r="N1205" i="6"/>
  <c r="N1252" i="6"/>
  <c r="N1251" i="6"/>
  <c r="N1216" i="6"/>
  <c r="N1247" i="6"/>
  <c r="N1215" i="6"/>
  <c r="N1264" i="6"/>
  <c r="N1240" i="6"/>
  <c r="N1208" i="6"/>
  <c r="N1258" i="6"/>
  <c r="N1234" i="6"/>
  <c r="N1200" i="6"/>
  <c r="N1257" i="6"/>
  <c r="N1233" i="6"/>
  <c r="N1207" i="6"/>
  <c r="N1263" i="6"/>
  <c r="N1239" i="6"/>
  <c r="N2237" i="6"/>
  <c r="N2222" i="6"/>
  <c r="N2215" i="6"/>
  <c r="N2396" i="6"/>
  <c r="N2263" i="6"/>
  <c r="N2195" i="6"/>
  <c r="N2294" i="6"/>
  <c r="N2286" i="6"/>
  <c r="N2254" i="6"/>
  <c r="N2205" i="6"/>
  <c r="N2172" i="6"/>
  <c r="N2301" i="6"/>
  <c r="N2285" i="6"/>
  <c r="N2299" i="6"/>
  <c r="N2291" i="6"/>
  <c r="N2275" i="6"/>
  <c r="N2234" i="6"/>
  <c r="N2230" i="6"/>
  <c r="N2218" i="6"/>
  <c r="N2211" i="6"/>
  <c r="N2199" i="6"/>
  <c r="N2189" i="6"/>
  <c r="N2306" i="6"/>
  <c r="N2290" i="6"/>
  <c r="N2217" i="6"/>
  <c r="N2393" i="6"/>
  <c r="N2284" i="6"/>
  <c r="N2257" i="6"/>
  <c r="N2276" i="6"/>
  <c r="N2201" i="6"/>
  <c r="N2231" i="6"/>
  <c r="N2192" i="6"/>
  <c r="N2188" i="6"/>
  <c r="N2268" i="6"/>
  <c r="N2187" i="6"/>
  <c r="N2289" i="6"/>
  <c r="N2260" i="6"/>
  <c r="N2204" i="6"/>
  <c r="N1613" i="6"/>
  <c r="N1621" i="6"/>
  <c r="N2134" i="6"/>
  <c r="N2111" i="6"/>
  <c r="N2103" i="6"/>
  <c r="N1945" i="6"/>
  <c r="N1937" i="6"/>
  <c r="N1934" i="6"/>
  <c r="N1928" i="6"/>
  <c r="N1920" i="6"/>
  <c r="N1912" i="6"/>
  <c r="N1904" i="6"/>
  <c r="N2102" i="6"/>
  <c r="N2086" i="6"/>
  <c r="N2124" i="6"/>
  <c r="N2108" i="6"/>
  <c r="N1942" i="6"/>
  <c r="N1933" i="6"/>
  <c r="N1925" i="6"/>
  <c r="N1917" i="6"/>
  <c r="N1909" i="6"/>
  <c r="N2123" i="6"/>
  <c r="N2115" i="6"/>
  <c r="N2091" i="6"/>
  <c r="N2130" i="6"/>
  <c r="N2098" i="6"/>
  <c r="N2129" i="6"/>
  <c r="N2081" i="6"/>
  <c r="N1939" i="6"/>
  <c r="N2080" i="6"/>
  <c r="N2093" i="6"/>
  <c r="N1946" i="6"/>
  <c r="N1936" i="6"/>
  <c r="N1930" i="6"/>
  <c r="N1919" i="6"/>
  <c r="N1908" i="6"/>
  <c r="N1944" i="6"/>
  <c r="N1929" i="6"/>
  <c r="N1918" i="6"/>
  <c r="N1907" i="6"/>
  <c r="N1943" i="6"/>
  <c r="N1935" i="6"/>
  <c r="N1927" i="6"/>
  <c r="N1916" i="6"/>
  <c r="N1906" i="6"/>
  <c r="N1580" i="6"/>
  <c r="N2125" i="6"/>
  <c r="N1941" i="6"/>
  <c r="N1926" i="6"/>
  <c r="N1915" i="6"/>
  <c r="N1905" i="6"/>
  <c r="N1940" i="6"/>
  <c r="N1924" i="6"/>
  <c r="N1914" i="6"/>
  <c r="N1903" i="6"/>
  <c r="N1586" i="6"/>
  <c r="N1932" i="6"/>
  <c r="N1922" i="6"/>
  <c r="N1911" i="6"/>
  <c r="N1577" i="6"/>
  <c r="N1931" i="6"/>
  <c r="N1921" i="6"/>
  <c r="N1910" i="6"/>
  <c r="N1923" i="6"/>
  <c r="N1593" i="6"/>
  <c r="N1561" i="6"/>
  <c r="N1913" i="6"/>
  <c r="N1583" i="6"/>
  <c r="N1902" i="6"/>
  <c r="N1582" i="6"/>
  <c r="N2117" i="6"/>
  <c r="N1938" i="6"/>
  <c r="N1595" i="6"/>
  <c r="N1556" i="6"/>
  <c r="N1555" i="6"/>
  <c r="N2644" i="6"/>
  <c r="N2631" i="6"/>
  <c r="N2656" i="6"/>
  <c r="N2643" i="6"/>
  <c r="N2670" i="6"/>
  <c r="N2662" i="6"/>
  <c r="N2647" i="6"/>
  <c r="N1999" i="6"/>
  <c r="N2021" i="6"/>
  <c r="N1987" i="6"/>
  <c r="N1196" i="6"/>
  <c r="N1228" i="6"/>
  <c r="N1222" i="6"/>
  <c r="N1217" i="6"/>
  <c r="N1171" i="6"/>
  <c r="N1163" i="6"/>
  <c r="N1155" i="6"/>
  <c r="N1147" i="6"/>
  <c r="N1139" i="6"/>
  <c r="N1131" i="6"/>
  <c r="N1195" i="6"/>
  <c r="N1170" i="6"/>
  <c r="N1162" i="6"/>
  <c r="N1146" i="6"/>
  <c r="N1138" i="6"/>
  <c r="N1194" i="6"/>
  <c r="N1227" i="6"/>
  <c r="N1221" i="6"/>
  <c r="N1177" i="6"/>
  <c r="N1169" i="6"/>
  <c r="N1161" i="6"/>
  <c r="N1153" i="6"/>
  <c r="N1137" i="6"/>
  <c r="N1129" i="6"/>
  <c r="N1193" i="6"/>
  <c r="N1176" i="6"/>
  <c r="N1168" i="6"/>
  <c r="N1160" i="6"/>
  <c r="N1152" i="6"/>
  <c r="N1144" i="6"/>
  <c r="N1136" i="6"/>
  <c r="N1128" i="6"/>
  <c r="N1198" i="6"/>
  <c r="N1230" i="6"/>
  <c r="N1173" i="6"/>
  <c r="N1157" i="6"/>
  <c r="N1149" i="6"/>
  <c r="N1141" i="6"/>
  <c r="N1133" i="6"/>
  <c r="N1125" i="6"/>
  <c r="N1197" i="6"/>
  <c r="N1229" i="6"/>
  <c r="N1223" i="6"/>
  <c r="N1218" i="6"/>
  <c r="N1172" i="6"/>
  <c r="N1164" i="6"/>
  <c r="N1156" i="6"/>
  <c r="N1148" i="6"/>
  <c r="N1140" i="6"/>
  <c r="N1132" i="6"/>
  <c r="N1124" i="6"/>
  <c r="N1232" i="6"/>
  <c r="N1167" i="6"/>
  <c r="N1135" i="6"/>
  <c r="N1231" i="6"/>
  <c r="N1166" i="6"/>
  <c r="N1134" i="6"/>
  <c r="N797" i="6"/>
  <c r="N781" i="6"/>
  <c r="N749" i="6"/>
  <c r="N725" i="6"/>
  <c r="N1226" i="6"/>
  <c r="N1127" i="6"/>
  <c r="N780" i="6"/>
  <c r="N748" i="6"/>
  <c r="N661" i="6"/>
  <c r="N1225" i="6"/>
  <c r="N1158" i="6"/>
  <c r="N1126" i="6"/>
  <c r="N755" i="6"/>
  <c r="N707" i="6"/>
  <c r="N532" i="6"/>
  <c r="N1220" i="6"/>
  <c r="N1151" i="6"/>
  <c r="N1143" i="6"/>
  <c r="N776" i="6"/>
  <c r="N1199" i="6"/>
  <c r="N1174" i="6"/>
  <c r="N1142" i="6"/>
  <c r="N751" i="6"/>
  <c r="N1219" i="6"/>
  <c r="N762" i="6"/>
  <c r="N722" i="6"/>
  <c r="P2779" i="6"/>
  <c r="P2778" i="6"/>
  <c r="P2777" i="6"/>
  <c r="P2776" i="6"/>
  <c r="P2775" i="6"/>
  <c r="P2774" i="6"/>
  <c r="P2773" i="6"/>
  <c r="P2772" i="6"/>
  <c r="P2771" i="6"/>
  <c r="P2770" i="6"/>
  <c r="P2769" i="6"/>
  <c r="P2768" i="6"/>
  <c r="P2767" i="6"/>
  <c r="P2766" i="6"/>
  <c r="P2765" i="6"/>
  <c r="P2764" i="6"/>
  <c r="P2763" i="6"/>
  <c r="P2762" i="6"/>
  <c r="P2761" i="6"/>
  <c r="P2760" i="6"/>
  <c r="P2759" i="6"/>
  <c r="P2758" i="6"/>
  <c r="P2757" i="6"/>
  <c r="P2756" i="6"/>
  <c r="P2755" i="6"/>
  <c r="P2754" i="6"/>
  <c r="P2753" i="6"/>
  <c r="P2752" i="6"/>
  <c r="P2751" i="6"/>
  <c r="P2750" i="6"/>
  <c r="P2749" i="6"/>
  <c r="P2748" i="6"/>
  <c r="P2747" i="6"/>
  <c r="P2746" i="6"/>
  <c r="P2745" i="6"/>
  <c r="P2744" i="6"/>
  <c r="P2743" i="6"/>
  <c r="P2742" i="6"/>
  <c r="P2741" i="6"/>
  <c r="P2740" i="6"/>
  <c r="P2739" i="6"/>
  <c r="P2738" i="6"/>
  <c r="P2737" i="6"/>
  <c r="P2736" i="6"/>
  <c r="P2735" i="6"/>
  <c r="P2734" i="6"/>
  <c r="P2733" i="6"/>
  <c r="P2732" i="6"/>
  <c r="P2731" i="6"/>
  <c r="P2730" i="6"/>
  <c r="P2729" i="6"/>
  <c r="P2728" i="6"/>
  <c r="P2727" i="6"/>
  <c r="P2726" i="6"/>
  <c r="P2725" i="6"/>
  <c r="P2724" i="6"/>
  <c r="P2723" i="6"/>
  <c r="P2722" i="6"/>
  <c r="P2721" i="6"/>
  <c r="P2720" i="6"/>
  <c r="P2719" i="6"/>
  <c r="P2718" i="6"/>
  <c r="P2717" i="6"/>
  <c r="P2716" i="6"/>
  <c r="P2715" i="6"/>
  <c r="P2714" i="6"/>
  <c r="P2713" i="6"/>
  <c r="P2712" i="6"/>
  <c r="P2711" i="6"/>
  <c r="P2710" i="6"/>
  <c r="P2709" i="6"/>
  <c r="P2708" i="6"/>
  <c r="P2707" i="6"/>
  <c r="P2706" i="6"/>
  <c r="P2705" i="6"/>
  <c r="P2704" i="6"/>
  <c r="P2703" i="6"/>
  <c r="P2702" i="6"/>
  <c r="P2701" i="6"/>
  <c r="P2700" i="6"/>
  <c r="P2699" i="6"/>
  <c r="P2698" i="6"/>
  <c r="P2697" i="6"/>
  <c r="P2696" i="6"/>
  <c r="P2695" i="6"/>
  <c r="P2694" i="6"/>
  <c r="P2693" i="6"/>
  <c r="P2692" i="6"/>
  <c r="P2691" i="6"/>
  <c r="P2690" i="6"/>
  <c r="P2689" i="6"/>
  <c r="P2688" i="6"/>
  <c r="P2687" i="6"/>
  <c r="P2686" i="6"/>
  <c r="P2685" i="6"/>
  <c r="P2684" i="6"/>
  <c r="P2683" i="6"/>
  <c r="P2682" i="6"/>
  <c r="P2681" i="6"/>
  <c r="P2680" i="6"/>
  <c r="P2679" i="6"/>
  <c r="P2678" i="6"/>
  <c r="P2677" i="6"/>
  <c r="P2676" i="6"/>
  <c r="P2675" i="6"/>
  <c r="P2674" i="6"/>
  <c r="P2673" i="6"/>
  <c r="P2672" i="6"/>
  <c r="P2671" i="6"/>
  <c r="P2670" i="6"/>
  <c r="P2669" i="6"/>
  <c r="P2668" i="6"/>
  <c r="P2667" i="6"/>
  <c r="P2666" i="6"/>
  <c r="P2665" i="6"/>
  <c r="P2664" i="6"/>
  <c r="P2663" i="6"/>
  <c r="P2662" i="6"/>
  <c r="P2661" i="6"/>
  <c r="P2660" i="6"/>
  <c r="P2659" i="6"/>
  <c r="P2658" i="6"/>
  <c r="P2657" i="6"/>
  <c r="P2656" i="6"/>
  <c r="P2655" i="6"/>
  <c r="P2654" i="6"/>
  <c r="P2653" i="6"/>
  <c r="P2652" i="6"/>
  <c r="P2651" i="6"/>
  <c r="P2650" i="6"/>
  <c r="P2649" i="6"/>
  <c r="P2648" i="6"/>
  <c r="P2647" i="6"/>
  <c r="P2646" i="6"/>
  <c r="P2645" i="6"/>
  <c r="P2644" i="6"/>
  <c r="P2643" i="6"/>
  <c r="P2642" i="6"/>
  <c r="P2641" i="6"/>
  <c r="P2640" i="6"/>
  <c r="P2639" i="6"/>
  <c r="P2638" i="6"/>
  <c r="P2637" i="6"/>
  <c r="P2636" i="6"/>
  <c r="P2635" i="6"/>
  <c r="P2634" i="6"/>
  <c r="P2633" i="6"/>
  <c r="P2632" i="6"/>
  <c r="P2631" i="6"/>
  <c r="P2630" i="6"/>
  <c r="P2629" i="6"/>
  <c r="P2628" i="6"/>
  <c r="P2627" i="6"/>
  <c r="P2626" i="6"/>
  <c r="P2625" i="6"/>
  <c r="P2624" i="6"/>
  <c r="P2623" i="6"/>
  <c r="P2622" i="6"/>
  <c r="P2621" i="6"/>
  <c r="P2620" i="6"/>
  <c r="P2619" i="6"/>
  <c r="P2618" i="6"/>
  <c r="P2617" i="6"/>
  <c r="P2616" i="6"/>
  <c r="P2615" i="6"/>
  <c r="P2614" i="6"/>
  <c r="P2613" i="6"/>
  <c r="P2612" i="6"/>
  <c r="P2611" i="6"/>
  <c r="P2610" i="6"/>
  <c r="P2609" i="6"/>
  <c r="P2608" i="6"/>
  <c r="P2607" i="6"/>
  <c r="P2606" i="6"/>
  <c r="P2605" i="6"/>
  <c r="P2604" i="6"/>
  <c r="P2603" i="6"/>
  <c r="P2602" i="6"/>
  <c r="P2601" i="6"/>
  <c r="P2600" i="6"/>
  <c r="P2599" i="6"/>
  <c r="P2598" i="6"/>
  <c r="P2597" i="6"/>
  <c r="P2596" i="6"/>
  <c r="P2595" i="6"/>
  <c r="P2594" i="6"/>
  <c r="P2593" i="6"/>
  <c r="P2592" i="6"/>
  <c r="P2591" i="6"/>
  <c r="P2590" i="6"/>
  <c r="P2589" i="6"/>
  <c r="P2588" i="6"/>
  <c r="P2587" i="6"/>
  <c r="P2586" i="6"/>
  <c r="P2585" i="6"/>
  <c r="P2584" i="6"/>
  <c r="P2583" i="6"/>
  <c r="P2582" i="6"/>
  <c r="P2581" i="6"/>
  <c r="P2580" i="6"/>
  <c r="P2579" i="6"/>
  <c r="P2578" i="6"/>
  <c r="P2577" i="6"/>
  <c r="P2576" i="6"/>
  <c r="P2575" i="6"/>
  <c r="P2574" i="6"/>
  <c r="P2573" i="6"/>
  <c r="P2572" i="6"/>
  <c r="P2571" i="6"/>
  <c r="P2570" i="6"/>
  <c r="P2569" i="6"/>
  <c r="P2568" i="6"/>
  <c r="P2567" i="6"/>
  <c r="P2566" i="6"/>
  <c r="P2565" i="6"/>
  <c r="P2564" i="6"/>
  <c r="P2563" i="6"/>
  <c r="P2562" i="6"/>
  <c r="P2561" i="6"/>
  <c r="P2560" i="6"/>
  <c r="P2559" i="6"/>
  <c r="P2558" i="6"/>
  <c r="P2557" i="6"/>
  <c r="P2556" i="6"/>
  <c r="P2555" i="6"/>
  <c r="P2554" i="6"/>
  <c r="P2553" i="6"/>
  <c r="P2552" i="6"/>
  <c r="P2551" i="6"/>
  <c r="P2550" i="6"/>
  <c r="P2549" i="6"/>
  <c r="P2548" i="6"/>
  <c r="P2547" i="6"/>
  <c r="P2546" i="6"/>
  <c r="P2545" i="6"/>
  <c r="P2544" i="6"/>
  <c r="P2543" i="6"/>
  <c r="P2542" i="6"/>
  <c r="P2541" i="6"/>
  <c r="P2540" i="6"/>
  <c r="P2539" i="6"/>
  <c r="P2538" i="6"/>
  <c r="P2537" i="6"/>
  <c r="P2536" i="6"/>
  <c r="P2535" i="6"/>
  <c r="P2534" i="6"/>
  <c r="P2533" i="6"/>
  <c r="P2532" i="6"/>
  <c r="P2531" i="6"/>
  <c r="P2530" i="6"/>
  <c r="P2529" i="6"/>
  <c r="P2528" i="6"/>
  <c r="P2527" i="6"/>
  <c r="P2526" i="6"/>
  <c r="P2525" i="6"/>
  <c r="P2524" i="6"/>
  <c r="P2523" i="6"/>
  <c r="P2522" i="6"/>
  <c r="P2521" i="6"/>
  <c r="P2520" i="6"/>
  <c r="P2519" i="6"/>
  <c r="P2518" i="6"/>
  <c r="P2517" i="6"/>
  <c r="P2516" i="6"/>
  <c r="P2515" i="6"/>
  <c r="P2514" i="6"/>
  <c r="P2513" i="6"/>
  <c r="P2512" i="6"/>
  <c r="P2511" i="6"/>
  <c r="P2510" i="6"/>
  <c r="P2509" i="6"/>
  <c r="P2508" i="6"/>
  <c r="P2507" i="6"/>
  <c r="P2506" i="6"/>
  <c r="P2505" i="6"/>
  <c r="P2504" i="6"/>
  <c r="P2503" i="6"/>
  <c r="P2502" i="6"/>
  <c r="P2501" i="6"/>
  <c r="P2500" i="6"/>
  <c r="P2499" i="6"/>
  <c r="P2498" i="6"/>
  <c r="P2497" i="6"/>
  <c r="P2496" i="6"/>
  <c r="P2495" i="6"/>
  <c r="P2494" i="6"/>
  <c r="P2493" i="6"/>
  <c r="P2492" i="6"/>
  <c r="P2491" i="6"/>
  <c r="P2490" i="6"/>
  <c r="P2489" i="6"/>
  <c r="P2488" i="6"/>
  <c r="P2487" i="6"/>
  <c r="P2486" i="6"/>
  <c r="P2485" i="6"/>
  <c r="P2484" i="6"/>
  <c r="P2483" i="6"/>
  <c r="P2482" i="6"/>
  <c r="P2481" i="6"/>
  <c r="P2480" i="6"/>
  <c r="P2479" i="6"/>
  <c r="P2478" i="6"/>
  <c r="P2477" i="6"/>
  <c r="P2476" i="6"/>
  <c r="P2475" i="6"/>
  <c r="P2474" i="6"/>
  <c r="P2473" i="6"/>
  <c r="P2472" i="6"/>
  <c r="P2471" i="6"/>
  <c r="P2470" i="6"/>
  <c r="P2469" i="6"/>
  <c r="P2468" i="6"/>
  <c r="P2467" i="6"/>
  <c r="P2466" i="6"/>
  <c r="P2465" i="6"/>
  <c r="P2464" i="6"/>
  <c r="P2463" i="6"/>
  <c r="P2462" i="6"/>
  <c r="P2461" i="6"/>
  <c r="P2460" i="6"/>
  <c r="P2459" i="6"/>
  <c r="P2458" i="6"/>
  <c r="P2457" i="6"/>
  <c r="P2456" i="6"/>
  <c r="P2455" i="6"/>
  <c r="P2454" i="6"/>
  <c r="P2453" i="6"/>
  <c r="P2452" i="6"/>
  <c r="P2451" i="6"/>
  <c r="P2450" i="6"/>
  <c r="P2449" i="6"/>
  <c r="P2448" i="6"/>
  <c r="P2447" i="6"/>
  <c r="P2446" i="6"/>
  <c r="P2445" i="6"/>
  <c r="P2444" i="6"/>
  <c r="P2443" i="6"/>
  <c r="P2442" i="6"/>
  <c r="P2441" i="6"/>
  <c r="P2440" i="6"/>
  <c r="P2439" i="6"/>
  <c r="P2438" i="6"/>
  <c r="P2437" i="6"/>
  <c r="P2436" i="6"/>
  <c r="P2435" i="6"/>
  <c r="P2434" i="6"/>
  <c r="P2433" i="6"/>
  <c r="P2432" i="6"/>
  <c r="P2431" i="6"/>
  <c r="P2430" i="6"/>
  <c r="P2429" i="6"/>
  <c r="P2428" i="6"/>
  <c r="P2427" i="6"/>
  <c r="P2426" i="6"/>
  <c r="P2425" i="6"/>
  <c r="P2424" i="6"/>
  <c r="P2423" i="6"/>
  <c r="P2422" i="6"/>
  <c r="P2421" i="6"/>
  <c r="P2420" i="6"/>
  <c r="P2419" i="6"/>
  <c r="P2418" i="6"/>
  <c r="P2417" i="6"/>
  <c r="P2416" i="6"/>
  <c r="P2415" i="6"/>
  <c r="P2414" i="6"/>
  <c r="P2413" i="6"/>
  <c r="P2412" i="6"/>
  <c r="P2411" i="6"/>
  <c r="P2410" i="6"/>
  <c r="P2409" i="6"/>
  <c r="P2408" i="6"/>
  <c r="P2407" i="6"/>
  <c r="P2406" i="6"/>
  <c r="P2405" i="6"/>
  <c r="P2404" i="6"/>
  <c r="P2403" i="6"/>
  <c r="P2402" i="6"/>
  <c r="P2401" i="6"/>
  <c r="P2400" i="6"/>
  <c r="P2399" i="6"/>
  <c r="P2398" i="6"/>
  <c r="P2397" i="6"/>
  <c r="P2396" i="6"/>
  <c r="P2395" i="6"/>
  <c r="P2394" i="6"/>
  <c r="P2393" i="6"/>
  <c r="P2392" i="6"/>
  <c r="P2391" i="6"/>
  <c r="P2312" i="6"/>
  <c r="P2311" i="6"/>
  <c r="P2310" i="6"/>
  <c r="P2309" i="6"/>
  <c r="P2308" i="6"/>
  <c r="P2307" i="6"/>
  <c r="P2306" i="6"/>
  <c r="P2305" i="6"/>
  <c r="P2304" i="6"/>
  <c r="P2303" i="6"/>
  <c r="P2302" i="6"/>
  <c r="P2301" i="6"/>
  <c r="P2300" i="6"/>
  <c r="P2299" i="6"/>
  <c r="P2298" i="6"/>
  <c r="P2297" i="6"/>
  <c r="P2296" i="6"/>
  <c r="P2295" i="6"/>
  <c r="P2294" i="6"/>
  <c r="P2293" i="6"/>
  <c r="P2292" i="6"/>
  <c r="P2291" i="6"/>
  <c r="P2290" i="6"/>
  <c r="P2289" i="6"/>
  <c r="P2288" i="6"/>
  <c r="P2287" i="6"/>
  <c r="P2286" i="6"/>
  <c r="P2285" i="6"/>
  <c r="P2284" i="6"/>
  <c r="P2283" i="6"/>
  <c r="P2282" i="6"/>
  <c r="P2281" i="6"/>
  <c r="P2280" i="6"/>
  <c r="P2279" i="6"/>
  <c r="P2278" i="6"/>
  <c r="P2277" i="6"/>
  <c r="P2276" i="6"/>
  <c r="P2275" i="6"/>
  <c r="P2274" i="6"/>
  <c r="P2273" i="6"/>
  <c r="P2272" i="6"/>
  <c r="P2271" i="6"/>
  <c r="P2270" i="6"/>
  <c r="P2269" i="6"/>
  <c r="P2268" i="6"/>
  <c r="P2267" i="6"/>
  <c r="P2266" i="6"/>
  <c r="P2265" i="6"/>
  <c r="P2264" i="6"/>
  <c r="P2263" i="6"/>
  <c r="P2262" i="6"/>
  <c r="P2261" i="6"/>
  <c r="P2260" i="6"/>
  <c r="P2259" i="6"/>
  <c r="P2258" i="6"/>
  <c r="P2257" i="6"/>
  <c r="P2256" i="6"/>
  <c r="P2255" i="6"/>
  <c r="P2254" i="6"/>
  <c r="P2253" i="6"/>
  <c r="P2252" i="6"/>
  <c r="P2251" i="6"/>
  <c r="P2250" i="6"/>
  <c r="P2249" i="6"/>
  <c r="P2248" i="6"/>
  <c r="P2247" i="6"/>
  <c r="P2246" i="6"/>
  <c r="P2245" i="6"/>
  <c r="P2244" i="6"/>
  <c r="P2243" i="6"/>
  <c r="P2242" i="6"/>
  <c r="P2241" i="6"/>
  <c r="P2240" i="6"/>
  <c r="P2239" i="6"/>
  <c r="P2238" i="6"/>
  <c r="P2237" i="6"/>
  <c r="P2236" i="6"/>
  <c r="P2235" i="6"/>
  <c r="P2234" i="6"/>
  <c r="P2233" i="6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18" i="6"/>
  <c r="P321" i="6"/>
  <c r="P320" i="6"/>
  <c r="P319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S3219" i="6" l="1"/>
  <c r="U2808" i="6"/>
  <c r="F54" i="12"/>
  <c r="D54" i="12"/>
  <c r="C54" i="12"/>
  <c r="E54" i="12"/>
  <c r="M170" i="6"/>
  <c r="M16" i="6" l="1"/>
  <c r="M143" i="6"/>
  <c r="O143" i="6" s="1"/>
  <c r="Q143" i="6" s="1"/>
  <c r="M2" i="6"/>
  <c r="O2" i="6" s="1"/>
  <c r="Q2" i="6" s="1"/>
  <c r="M246" i="6"/>
  <c r="O246" i="6" s="1"/>
  <c r="Q246" i="6" s="1"/>
  <c r="M209" i="6"/>
  <c r="O209" i="6" s="1"/>
  <c r="Q209" i="6" s="1"/>
  <c r="M189" i="6"/>
  <c r="M1559" i="6"/>
  <c r="O1559" i="6" s="1"/>
  <c r="Q1559" i="6" s="1"/>
  <c r="M1623" i="6"/>
  <c r="M1552" i="6"/>
  <c r="M11" i="6"/>
  <c r="O11" i="6" s="1"/>
  <c r="Q11" i="6" s="1"/>
  <c r="M2542" i="6"/>
  <c r="M2094" i="6"/>
  <c r="M1633" i="6"/>
  <c r="O1633" i="6" s="1"/>
  <c r="Q1633" i="6" s="1"/>
  <c r="M1721" i="6"/>
  <c r="O1721" i="6" s="1"/>
  <c r="Q1721" i="6" s="1"/>
  <c r="M193" i="6"/>
  <c r="O193" i="6" s="1"/>
  <c r="Q193" i="6" s="1"/>
  <c r="M194" i="6"/>
  <c r="O194" i="6" s="1"/>
  <c r="Q194" i="6" s="1"/>
  <c r="M171" i="6"/>
  <c r="O171" i="6" s="1"/>
  <c r="Q171" i="6" s="1"/>
  <c r="M2190" i="6"/>
  <c r="M2394" i="6"/>
  <c r="M2252" i="6"/>
  <c r="M235" i="6"/>
  <c r="O235" i="6" s="1"/>
  <c r="Q235" i="6" s="1"/>
  <c r="M214" i="6"/>
  <c r="M2685" i="6"/>
  <c r="M1299" i="6"/>
  <c r="M1635" i="6"/>
  <c r="O1635" i="6" s="1"/>
  <c r="Q1635" i="6" s="1"/>
  <c r="M240" i="6"/>
  <c r="M251" i="6"/>
  <c r="M256" i="6"/>
  <c r="M250" i="6"/>
  <c r="M2434" i="6"/>
  <c r="M1078" i="6"/>
  <c r="M1115" i="6"/>
  <c r="M1082" i="6"/>
  <c r="M2441" i="6"/>
  <c r="M1070" i="6"/>
  <c r="M1083" i="6"/>
  <c r="M1076" i="6"/>
  <c r="M2433" i="6"/>
  <c r="M1792" i="6"/>
  <c r="M1117" i="6"/>
  <c r="M1075" i="6"/>
  <c r="M1074" i="6"/>
  <c r="M2437" i="6"/>
  <c r="M1072" i="6"/>
  <c r="M1085" i="6"/>
  <c r="M1510" i="6"/>
  <c r="M2429" i="6"/>
  <c r="M2432" i="6"/>
  <c r="M1512" i="6"/>
  <c r="M1111" i="6"/>
  <c r="M1077" i="6"/>
  <c r="M1122" i="6"/>
  <c r="M2435" i="6"/>
  <c r="M2431" i="6"/>
  <c r="M1637" i="6"/>
  <c r="M1071" i="6"/>
  <c r="M1511" i="6"/>
  <c r="M1084" i="6"/>
  <c r="M1123" i="6"/>
  <c r="M1114" i="6"/>
  <c r="M252" i="6"/>
  <c r="M253" i="6"/>
  <c r="M1515" i="6"/>
  <c r="M1081" i="6"/>
  <c r="M1079" i="6"/>
  <c r="M2477" i="6"/>
  <c r="M2486" i="6"/>
  <c r="M2068" i="6"/>
  <c r="M1113" i="6"/>
  <c r="M1087" i="6"/>
  <c r="M1101" i="6"/>
  <c r="M1896" i="6"/>
  <c r="M1856" i="6"/>
  <c r="M2514" i="6"/>
  <c r="M2046" i="6"/>
  <c r="M258" i="6"/>
  <c r="M260" i="6"/>
  <c r="M626" i="6"/>
  <c r="M564" i="6"/>
  <c r="M1565" i="6"/>
  <c r="O1565" i="6" s="1"/>
  <c r="Q1565" i="6" s="1"/>
  <c r="M1553" i="6"/>
  <c r="O1553" i="6" s="1"/>
  <c r="Q1553" i="6" s="1"/>
  <c r="M1591" i="6"/>
  <c r="O1591" i="6" s="1"/>
  <c r="Q1591" i="6" s="1"/>
  <c r="M1562" i="6"/>
  <c r="O1562" i="6" s="1"/>
  <c r="Q1562" i="6" s="1"/>
  <c r="M1567" i="6"/>
  <c r="O1567" i="6" s="1"/>
  <c r="Q1567" i="6" s="1"/>
  <c r="M2261" i="6"/>
  <c r="M2210" i="6"/>
  <c r="M2288" i="6"/>
  <c r="M2423" i="6"/>
  <c r="M212" i="6"/>
  <c r="O212" i="6" s="1"/>
  <c r="Q212" i="6" s="1"/>
  <c r="M213" i="6"/>
  <c r="O213" i="6" s="1"/>
  <c r="Q213" i="6" s="1"/>
  <c r="M241" i="6"/>
  <c r="O241" i="6" s="1"/>
  <c r="Q241" i="6" s="1"/>
  <c r="M230" i="6"/>
  <c r="M9" i="6"/>
  <c r="M2286" i="6"/>
  <c r="M2211" i="6"/>
  <c r="M2254" i="6"/>
  <c r="M2231" i="6"/>
  <c r="M2201" i="6"/>
  <c r="M2204" i="6"/>
  <c r="M2289" i="6"/>
  <c r="M2396" i="6"/>
  <c r="M2393" i="6"/>
  <c r="M2299" i="6"/>
  <c r="M2187" i="6"/>
  <c r="M2257" i="6"/>
  <c r="M2263" i="6"/>
  <c r="M2284" i="6"/>
  <c r="M2291" i="6"/>
  <c r="M1613" i="6"/>
  <c r="M2237" i="6"/>
  <c r="M2205" i="6"/>
  <c r="M2276" i="6"/>
  <c r="M2275" i="6"/>
  <c r="M2189" i="6"/>
  <c r="M2192" i="6"/>
  <c r="M1621" i="6"/>
  <c r="M2195" i="6"/>
  <c r="M2188" i="6"/>
  <c r="M2234" i="6"/>
  <c r="M2294" i="6"/>
  <c r="M2230" i="6"/>
  <c r="M2172" i="6"/>
  <c r="M2218" i="6"/>
  <c r="M2301" i="6"/>
  <c r="M2306" i="6"/>
  <c r="M2285" i="6"/>
  <c r="M2290" i="6"/>
  <c r="M2215" i="6"/>
  <c r="M2268" i="6"/>
  <c r="M2217" i="6"/>
  <c r="M2260" i="6"/>
  <c r="M232" i="6"/>
  <c r="O232" i="6" s="1"/>
  <c r="Q232" i="6" s="1"/>
  <c r="M217" i="6"/>
  <c r="O217" i="6" s="1"/>
  <c r="Q217" i="6" s="1"/>
  <c r="M244" i="6"/>
  <c r="O244" i="6" s="1"/>
  <c r="Q244" i="6" s="1"/>
  <c r="M231" i="6"/>
  <c r="O231" i="6" s="1"/>
  <c r="Q231" i="6" s="1"/>
  <c r="M2427" i="6"/>
  <c r="O2427" i="6" s="1"/>
  <c r="Q2427" i="6" s="1"/>
  <c r="M2418" i="6"/>
  <c r="O2418" i="6" s="1"/>
  <c r="Q2418" i="6" s="1"/>
  <c r="M2409" i="6"/>
  <c r="O2409" i="6" s="1"/>
  <c r="Q2409" i="6" s="1"/>
  <c r="M2408" i="6"/>
  <c r="O2408" i="6" s="1"/>
  <c r="Q2408" i="6" s="1"/>
  <c r="M2407" i="6"/>
  <c r="O2407" i="6" s="1"/>
  <c r="Q2407" i="6" s="1"/>
  <c r="M25" i="6"/>
  <c r="O25" i="6" s="1"/>
  <c r="Q25" i="6" s="1"/>
  <c r="U25" i="6" s="1"/>
  <c r="M10" i="6"/>
  <c r="O10" i="6" s="1"/>
  <c r="Q10" i="6" s="1"/>
  <c r="M2411" i="6"/>
  <c r="M2560" i="6"/>
  <c r="M2050" i="6"/>
  <c r="M2240" i="6"/>
  <c r="M2440" i="6"/>
  <c r="M2439" i="6"/>
  <c r="M2436" i="6"/>
  <c r="M2430" i="6"/>
  <c r="M1794" i="6"/>
  <c r="M1793" i="6"/>
  <c r="M1818" i="6"/>
  <c r="M1643" i="6"/>
  <c r="M1509" i="6"/>
  <c r="M1516" i="6"/>
  <c r="M1508" i="6"/>
  <c r="M1513" i="6"/>
  <c r="M1507" i="6"/>
  <c r="M1116" i="6"/>
  <c r="M1121" i="6"/>
  <c r="M1073" i="6"/>
  <c r="M1118" i="6"/>
  <c r="M1120" i="6"/>
  <c r="M1080" i="6"/>
  <c r="M254" i="6"/>
  <c r="M2555" i="6"/>
  <c r="M2547" i="6"/>
  <c r="M2551" i="6"/>
  <c r="M2541" i="6"/>
  <c r="M1804" i="6"/>
  <c r="M1872" i="6"/>
  <c r="M219" i="6"/>
  <c r="O219" i="6" s="1"/>
  <c r="Q219" i="6" s="1"/>
  <c r="M255" i="6"/>
  <c r="M2281" i="6"/>
  <c r="M211" i="6"/>
  <c r="O211" i="6" s="1"/>
  <c r="Q211" i="6" s="1"/>
  <c r="M1723" i="6"/>
  <c r="O1723" i="6" s="1"/>
  <c r="Q1723" i="6" s="1"/>
  <c r="M148" i="6"/>
  <c r="O148" i="6" s="1"/>
  <c r="Q148" i="6" s="1"/>
  <c r="M28" i="6"/>
  <c r="M2216" i="6"/>
  <c r="M2213" i="6"/>
  <c r="M1578" i="6"/>
  <c r="O1578" i="6" s="1"/>
  <c r="Q1578" i="6" s="1"/>
  <c r="M1112" i="6"/>
  <c r="M1514" i="6"/>
  <c r="M1590" i="6"/>
  <c r="O1590" i="6" s="1"/>
  <c r="Q1590" i="6" s="1"/>
  <c r="M2438" i="6"/>
  <c r="M2539" i="6"/>
  <c r="M2682" i="6"/>
  <c r="S11" i="6" l="1"/>
  <c r="R11" i="6"/>
  <c r="T11" i="6"/>
  <c r="U11" i="6"/>
  <c r="M203" i="6"/>
  <c r="O203" i="6" s="1"/>
  <c r="Q203" i="6" s="1"/>
  <c r="S203" i="6" s="1"/>
  <c r="M1108" i="6"/>
  <c r="M221" i="6"/>
  <c r="M242" i="6"/>
  <c r="O242" i="6" s="1"/>
  <c r="Q242" i="6" s="1"/>
  <c r="U242" i="6" s="1"/>
  <c r="M1109" i="6"/>
  <c r="M1862" i="6"/>
  <c r="M237" i="6"/>
  <c r="M1620" i="6"/>
  <c r="O1620" i="6" s="1"/>
  <c r="Q1620" i="6" s="1"/>
  <c r="T1620" i="6" s="1"/>
  <c r="M1857" i="6"/>
  <c r="M1895" i="6"/>
  <c r="M2523" i="6"/>
  <c r="M2698" i="6"/>
  <c r="M1876" i="6"/>
  <c r="M1092" i="6"/>
  <c r="M1883" i="6"/>
  <c r="M1608" i="6"/>
  <c r="M228" i="6"/>
  <c r="M2699" i="6"/>
  <c r="M2413" i="6"/>
  <c r="M2520" i="6"/>
  <c r="M1863" i="6"/>
  <c r="M1806" i="6"/>
  <c r="M215" i="6"/>
  <c r="M2700" i="6"/>
  <c r="O2700" i="6" s="1"/>
  <c r="Q2700" i="6" s="1"/>
  <c r="U2700" i="6" s="1"/>
  <c r="M2702" i="6"/>
  <c r="M1628" i="6"/>
  <c r="M1498" i="6"/>
  <c r="M1094" i="6"/>
  <c r="M1858" i="6"/>
  <c r="M2060" i="6"/>
  <c r="M2493" i="6"/>
  <c r="M2684" i="6"/>
  <c r="M1629" i="6"/>
  <c r="M175" i="6"/>
  <c r="U235" i="6"/>
  <c r="T235" i="6"/>
  <c r="S235" i="6"/>
  <c r="R235" i="6"/>
  <c r="M1491" i="6"/>
  <c r="M1974" i="6"/>
  <c r="M1836" i="6"/>
  <c r="M1853" i="6"/>
  <c r="M1848" i="6"/>
  <c r="M1090" i="6"/>
  <c r="M1842" i="6"/>
  <c r="M1093" i="6"/>
  <c r="M1859" i="6"/>
  <c r="M1826" i="6"/>
  <c r="M1796" i="6"/>
  <c r="M1105" i="6"/>
  <c r="M2063" i="6"/>
  <c r="M1517" i="6"/>
  <c r="M1655" i="6"/>
  <c r="M2470" i="6"/>
  <c r="M2504" i="6"/>
  <c r="M2686" i="6"/>
  <c r="M2687" i="6"/>
  <c r="M2400" i="6"/>
  <c r="M1841" i="6"/>
  <c r="M1807" i="6"/>
  <c r="M1901" i="6"/>
  <c r="M1817" i="6"/>
  <c r="M1110" i="6"/>
  <c r="M2495" i="6"/>
  <c r="M1089" i="6"/>
  <c r="M2047" i="6"/>
  <c r="M2502" i="6"/>
  <c r="M2513" i="6"/>
  <c r="M2469" i="6"/>
  <c r="M2683" i="6"/>
  <c r="O2683" i="6" s="1"/>
  <c r="Q2683" i="6" s="1"/>
  <c r="U2683" i="6" s="1"/>
  <c r="M2694" i="6"/>
  <c r="M2697" i="6"/>
  <c r="M152" i="6"/>
  <c r="O152" i="6" s="1"/>
  <c r="Q152" i="6" s="1"/>
  <c r="M2424" i="6"/>
  <c r="M2070" i="6"/>
  <c r="M2516" i="6"/>
  <c r="M2510" i="6"/>
  <c r="M1102" i="6"/>
  <c r="M2458" i="6"/>
  <c r="M1104" i="6"/>
  <c r="M1805" i="6"/>
  <c r="M2509" i="6"/>
  <c r="M1808" i="6"/>
  <c r="M2442" i="6"/>
  <c r="M2057" i="6"/>
  <c r="M2491" i="6"/>
  <c r="M2522" i="6"/>
  <c r="M223" i="6"/>
  <c r="M1549" i="6"/>
  <c r="M2087" i="6"/>
  <c r="M1624" i="6"/>
  <c r="M2410" i="6"/>
  <c r="M1603" i="6"/>
  <c r="M1897" i="6"/>
  <c r="M1877" i="6"/>
  <c r="M259" i="6"/>
  <c r="M2051" i="6"/>
  <c r="M1882" i="6"/>
  <c r="M1900" i="6"/>
  <c r="M2467" i="6"/>
  <c r="M2059" i="6"/>
  <c r="M1839" i="6"/>
  <c r="M1799" i="6"/>
  <c r="M1801" i="6"/>
  <c r="M2471" i="6"/>
  <c r="M2690" i="6"/>
  <c r="O2690" i="6" s="1"/>
  <c r="Q2690" i="6" s="1"/>
  <c r="U2690" i="6" s="1"/>
  <c r="M225" i="6"/>
  <c r="M5" i="6"/>
  <c r="O5" i="6" s="1"/>
  <c r="Q5" i="6" s="1"/>
  <c r="U5" i="6" s="1"/>
  <c r="M1554" i="6"/>
  <c r="M2691" i="6"/>
  <c r="M2688" i="6"/>
  <c r="M2426" i="6"/>
  <c r="M1568" i="6"/>
  <c r="O1568" i="6" s="1"/>
  <c r="Q1568" i="6" s="1"/>
  <c r="U1568" i="6" s="1"/>
  <c r="M1602" i="6"/>
  <c r="M1819" i="6"/>
  <c r="M1840" i="6"/>
  <c r="M1119" i="6"/>
  <c r="M1860" i="6"/>
  <c r="M2468" i="6"/>
  <c r="M1878" i="6"/>
  <c r="M1107" i="6"/>
  <c r="M1968" i="6"/>
  <c r="M1847" i="6"/>
  <c r="M2052" i="6"/>
  <c r="M1888" i="6"/>
  <c r="M257" i="6"/>
  <c r="M1625" i="6"/>
  <c r="M1579" i="6"/>
  <c r="M1614" i="6"/>
  <c r="M190" i="6"/>
  <c r="M2056" i="6"/>
  <c r="M2065" i="6"/>
  <c r="M1800" i="6"/>
  <c r="M1606" i="6"/>
  <c r="M1867" i="6"/>
  <c r="M2478" i="6"/>
  <c r="M1870" i="6"/>
  <c r="M2521" i="6"/>
  <c r="M1893" i="6"/>
  <c r="M1099" i="6"/>
  <c r="M1894" i="6"/>
  <c r="M1601" i="6"/>
  <c r="M1978" i="6"/>
  <c r="M1103" i="6"/>
  <c r="M1797" i="6"/>
  <c r="M1798" i="6"/>
  <c r="M2695" i="6"/>
  <c r="O2695" i="6" s="1"/>
  <c r="Q2695" i="6" s="1"/>
  <c r="R2695" i="6" s="1"/>
  <c r="M8" i="6"/>
  <c r="O8" i="6" s="1"/>
  <c r="Q8" i="6" s="1"/>
  <c r="U8" i="6" s="1"/>
  <c r="M20" i="6"/>
  <c r="O20" i="6" s="1"/>
  <c r="Q20" i="6" s="1"/>
  <c r="U20" i="6" s="1"/>
  <c r="M96" i="6"/>
  <c r="M27" i="6"/>
  <c r="M174" i="6"/>
  <c r="M2199" i="6"/>
  <c r="M145" i="6"/>
  <c r="O145" i="6" s="1"/>
  <c r="Q145" i="6" s="1"/>
  <c r="T145" i="6" s="1"/>
  <c r="M149" i="6"/>
  <c r="O149" i="6" s="1"/>
  <c r="Q149" i="6" s="1"/>
  <c r="T149" i="6" s="1"/>
  <c r="M1618" i="6"/>
  <c r="M173" i="6"/>
  <c r="M1612" i="6"/>
  <c r="M30" i="6"/>
  <c r="M2222" i="6"/>
  <c r="M200" i="6"/>
  <c r="O200" i="6" s="1"/>
  <c r="Q200" i="6" s="1"/>
  <c r="S200" i="6" s="1"/>
  <c r="M142" i="6"/>
  <c r="O142" i="6" s="1"/>
  <c r="Q142" i="6" s="1"/>
  <c r="R142" i="6" s="1"/>
  <c r="M166" i="6"/>
  <c r="O166" i="6" s="1"/>
  <c r="Q166" i="6" s="1"/>
  <c r="U166" i="6" s="1"/>
  <c r="M161" i="6"/>
  <c r="O161" i="6" s="1"/>
  <c r="Q161" i="6" s="1"/>
  <c r="U161" i="6" s="1"/>
  <c r="M167" i="6"/>
  <c r="O167" i="6" s="1"/>
  <c r="Q167" i="6" s="1"/>
  <c r="U167" i="6" s="1"/>
  <c r="M153" i="6"/>
  <c r="M168" i="6"/>
  <c r="S25" i="6"/>
  <c r="R25" i="6"/>
  <c r="T25" i="6"/>
  <c r="M205" i="6"/>
  <c r="M238" i="6"/>
  <c r="M2309" i="6"/>
  <c r="M1679" i="6"/>
  <c r="M1660" i="6"/>
  <c r="M619" i="6"/>
  <c r="M622" i="6"/>
  <c r="M606" i="6"/>
  <c r="M1656" i="6"/>
  <c r="M1705" i="6"/>
  <c r="M595" i="6"/>
  <c r="M608" i="6"/>
  <c r="M1700" i="6"/>
  <c r="M2042" i="6"/>
  <c r="M2031" i="6"/>
  <c r="M587" i="6"/>
  <c r="M600" i="6"/>
  <c r="M642" i="6"/>
  <c r="M2256" i="6"/>
  <c r="M2197" i="6"/>
  <c r="M1663" i="6"/>
  <c r="M2027" i="6"/>
  <c r="M650" i="6"/>
  <c r="M576" i="6"/>
  <c r="M597" i="6"/>
  <c r="M2228" i="6"/>
  <c r="M2206" i="6"/>
  <c r="M2044" i="6"/>
  <c r="M2265" i="6"/>
  <c r="M894" i="6"/>
  <c r="M610" i="6"/>
  <c r="M644" i="6"/>
  <c r="M2247" i="6"/>
  <c r="M1657" i="6"/>
  <c r="M1706" i="6"/>
  <c r="M2025" i="6"/>
  <c r="M572" i="6"/>
  <c r="M601" i="6"/>
  <c r="M583" i="6"/>
  <c r="M2241" i="6"/>
  <c r="M2030" i="6"/>
  <c r="M1670" i="6"/>
  <c r="M1696" i="6"/>
  <c r="M625" i="6"/>
  <c r="M593" i="6"/>
  <c r="M614" i="6"/>
  <c r="M588" i="6"/>
  <c r="M594" i="6"/>
  <c r="M591" i="6"/>
  <c r="M2279" i="6"/>
  <c r="M2028" i="6"/>
  <c r="M1659" i="6"/>
  <c r="M2529" i="6"/>
  <c r="M1740" i="6"/>
  <c r="M1711" i="6"/>
  <c r="M2558" i="6"/>
  <c r="M1732" i="6"/>
  <c r="M1728" i="6"/>
  <c r="M2557" i="6"/>
  <c r="M1716" i="6"/>
  <c r="M1726" i="6"/>
  <c r="M2549" i="6"/>
  <c r="M1708" i="6"/>
  <c r="M1742" i="6"/>
  <c r="M2540" i="6"/>
  <c r="M1730" i="6"/>
  <c r="M1712" i="6"/>
  <c r="M2538" i="6"/>
  <c r="M2532" i="6"/>
  <c r="M1714" i="6"/>
  <c r="M1710" i="6"/>
  <c r="M2530" i="6"/>
  <c r="M1733" i="6"/>
  <c r="M1735" i="6"/>
  <c r="M2545" i="6"/>
  <c r="M1709" i="6"/>
  <c r="M1727" i="6"/>
  <c r="M2693" i="6"/>
  <c r="M498" i="6"/>
  <c r="M2412" i="6"/>
  <c r="M29" i="6"/>
  <c r="M2280" i="6"/>
  <c r="M2395" i="6"/>
  <c r="M2298" i="6"/>
  <c r="M2242" i="6"/>
  <c r="M2302" i="6"/>
  <c r="M2266" i="6"/>
  <c r="M2278" i="6"/>
  <c r="M2258" i="6"/>
  <c r="M2183" i="6"/>
  <c r="M2198" i="6"/>
  <c r="M2270" i="6"/>
  <c r="M2243" i="6"/>
  <c r="M2293" i="6"/>
  <c r="M2267" i="6"/>
  <c r="M2251" i="6"/>
  <c r="M2271" i="6"/>
  <c r="M2244" i="6"/>
  <c r="M2227" i="6"/>
  <c r="M2202" i="6"/>
  <c r="M2182" i="6"/>
  <c r="M2269" i="6"/>
  <c r="M2177" i="6"/>
  <c r="M1573" i="6"/>
  <c r="O1573" i="6" s="1"/>
  <c r="Q1573" i="6" s="1"/>
  <c r="U1573" i="6" s="1"/>
  <c r="M1686" i="6"/>
  <c r="M1702" i="6"/>
  <c r="M1690" i="6"/>
  <c r="M1698" i="6"/>
  <c r="M165" i="6"/>
  <c r="M158" i="6"/>
  <c r="M1741" i="6"/>
  <c r="M2537" i="6"/>
  <c r="M2531" i="6"/>
  <c r="M1731" i="6"/>
  <c r="M2536" i="6"/>
  <c r="M2095" i="6"/>
  <c r="M2099" i="6"/>
  <c r="M2121" i="6"/>
  <c r="M1213" i="6"/>
  <c r="M14" i="6"/>
  <c r="O14" i="6" s="1"/>
  <c r="Q14" i="6" s="1"/>
  <c r="U14" i="6" s="1"/>
  <c r="M23" i="6"/>
  <c r="O23" i="6" s="1"/>
  <c r="Q23" i="6" s="1"/>
  <c r="S23" i="6" s="1"/>
  <c r="M1594" i="6"/>
  <c r="O1594" i="6" s="1"/>
  <c r="Q1594" i="6" s="1"/>
  <c r="R1594" i="6" s="1"/>
  <c r="M1550" i="6"/>
  <c r="O1550" i="6" s="1"/>
  <c r="Q1550" i="6" s="1"/>
  <c r="M1558" i="6"/>
  <c r="O1558" i="6" s="1"/>
  <c r="Q1558" i="6" s="1"/>
  <c r="T1558" i="6" s="1"/>
  <c r="M1563" i="6"/>
  <c r="O1563" i="6" s="1"/>
  <c r="Q1563" i="6" s="1"/>
  <c r="T1563" i="6" s="1"/>
  <c r="M1592" i="6"/>
  <c r="O1592" i="6" s="1"/>
  <c r="Q1592" i="6" s="1"/>
  <c r="R1592" i="6" s="1"/>
  <c r="M1584" i="6"/>
  <c r="O1584" i="6" s="1"/>
  <c r="Q1584" i="6" s="1"/>
  <c r="R1584" i="6" s="1"/>
  <c r="M1589" i="6"/>
  <c r="O1589" i="6" s="1"/>
  <c r="Q1589" i="6" s="1"/>
  <c r="T1589" i="6" s="1"/>
  <c r="M1574" i="6"/>
  <c r="O1574" i="6" s="1"/>
  <c r="Q1574" i="6" s="1"/>
  <c r="T1574" i="6" s="1"/>
  <c r="M1588" i="6"/>
  <c r="O1588" i="6" s="1"/>
  <c r="Q1588" i="6" s="1"/>
  <c r="T1588" i="6" s="1"/>
  <c r="M1576" i="6"/>
  <c r="O1576" i="6" s="1"/>
  <c r="Q1576" i="6" s="1"/>
  <c r="T1576" i="6" s="1"/>
  <c r="M2674" i="6"/>
  <c r="M2680" i="6"/>
  <c r="M2672" i="6"/>
  <c r="M2663" i="6"/>
  <c r="M2654" i="6"/>
  <c r="M2653" i="6"/>
  <c r="M2660" i="6"/>
  <c r="M1175" i="6"/>
  <c r="M692" i="6"/>
  <c r="M658" i="6"/>
  <c r="M2658" i="6"/>
  <c r="M2665" i="6"/>
  <c r="M2649" i="6"/>
  <c r="M2648" i="6"/>
  <c r="M2636" i="6"/>
  <c r="M2625" i="6"/>
  <c r="M1150" i="6"/>
  <c r="M704" i="6"/>
  <c r="M2651" i="6"/>
  <c r="M2657" i="6"/>
  <c r="M2638" i="6"/>
  <c r="M2642" i="6"/>
  <c r="M2628" i="6"/>
  <c r="M2635" i="6"/>
  <c r="M2641" i="6"/>
  <c r="M2667" i="6"/>
  <c r="M1224" i="6"/>
  <c r="M548" i="6"/>
  <c r="M2645" i="6"/>
  <c r="M2650" i="6"/>
  <c r="M2630" i="6"/>
  <c r="M2637" i="6"/>
  <c r="M2621" i="6"/>
  <c r="M2627" i="6"/>
  <c r="M2634" i="6"/>
  <c r="M2675" i="6"/>
  <c r="M1165" i="6"/>
  <c r="M524" i="6"/>
  <c r="M663" i="6"/>
  <c r="M2681" i="6"/>
  <c r="M2624" i="6"/>
  <c r="M2679" i="6"/>
  <c r="M2671" i="6"/>
  <c r="M2677" i="6"/>
  <c r="M2661" i="6"/>
  <c r="M2668" i="6"/>
  <c r="M2646" i="6"/>
  <c r="M1145" i="6"/>
  <c r="M1154" i="6"/>
  <c r="M659" i="6"/>
  <c r="M702" i="6"/>
  <c r="M2623" i="6"/>
  <c r="M2633" i="6"/>
  <c r="M679" i="6"/>
  <c r="M2664" i="6"/>
  <c r="M2669" i="6"/>
  <c r="M2659" i="6"/>
  <c r="M538" i="6"/>
  <c r="M2622" i="6"/>
  <c r="M2618" i="6"/>
  <c r="M520" i="6"/>
  <c r="M2666" i="6"/>
  <c r="M2678" i="6"/>
  <c r="M2620" i="6"/>
  <c r="M1159" i="6"/>
  <c r="M1130" i="6"/>
  <c r="M2640" i="6"/>
  <c r="M2655" i="6"/>
  <c r="M2676" i="6"/>
  <c r="M701" i="6"/>
  <c r="M535" i="6"/>
  <c r="M2673" i="6"/>
  <c r="M2626" i="6"/>
  <c r="M686" i="6"/>
  <c r="M2639" i="6"/>
  <c r="M2619" i="6"/>
  <c r="M1178" i="6"/>
  <c r="M2632" i="6"/>
  <c r="M2629" i="6"/>
  <c r="M2652" i="6"/>
  <c r="M662" i="6"/>
  <c r="M497" i="6"/>
  <c r="M500" i="6"/>
  <c r="M515" i="6"/>
  <c r="M491" i="6"/>
  <c r="M483" i="6"/>
  <c r="M490" i="6"/>
  <c r="M512" i="6"/>
  <c r="M502" i="6"/>
  <c r="M480" i="6"/>
  <c r="M481" i="6"/>
  <c r="M477" i="6"/>
  <c r="M2274" i="6"/>
  <c r="M2617" i="6"/>
  <c r="M2606" i="6"/>
  <c r="M2596" i="6"/>
  <c r="M2585" i="6"/>
  <c r="M2568" i="6"/>
  <c r="M2505" i="6"/>
  <c r="M2015" i="6"/>
  <c r="M1964" i="6"/>
  <c r="M2012" i="6"/>
  <c r="M1997" i="6"/>
  <c r="M2017" i="6"/>
  <c r="M1809" i="6"/>
  <c r="M954" i="6"/>
  <c r="M1983" i="6"/>
  <c r="M983" i="6"/>
  <c r="M1003" i="6"/>
  <c r="M942" i="6"/>
  <c r="M950" i="6"/>
  <c r="M2499" i="6"/>
  <c r="M2612" i="6"/>
  <c r="M1965" i="6"/>
  <c r="M2001" i="6"/>
  <c r="M1810" i="6"/>
  <c r="M1821" i="6"/>
  <c r="M1647" i="6"/>
  <c r="M947" i="6"/>
  <c r="M1827" i="6"/>
  <c r="M952" i="6"/>
  <c r="M987" i="6"/>
  <c r="M922" i="6"/>
  <c r="M2498" i="6"/>
  <c r="M2580" i="6"/>
  <c r="M1957" i="6"/>
  <c r="M2515" i="6"/>
  <c r="M2570" i="6"/>
  <c r="M1990" i="6"/>
  <c r="M1984" i="6"/>
  <c r="M1995" i="6"/>
  <c r="M1652" i="6"/>
  <c r="M1989" i="6"/>
  <c r="M1815" i="6"/>
  <c r="M2000" i="6"/>
  <c r="M926" i="6"/>
  <c r="M984" i="6"/>
  <c r="M923" i="6"/>
  <c r="M912" i="6"/>
  <c r="M904" i="6"/>
  <c r="M2582" i="6"/>
  <c r="M2572" i="6"/>
  <c r="M1958" i="6"/>
  <c r="M1642" i="6"/>
  <c r="M1822" i="6"/>
  <c r="M1640" i="6"/>
  <c r="M2602" i="6"/>
  <c r="M960" i="6"/>
  <c r="M1644" i="6"/>
  <c r="M1638" i="6"/>
  <c r="M981" i="6"/>
  <c r="M2519" i="6"/>
  <c r="M2500" i="6"/>
  <c r="M2586" i="6"/>
  <c r="M2165" i="6"/>
  <c r="M1963" i="6"/>
  <c r="M1955" i="6"/>
  <c r="M1636" i="6"/>
  <c r="M1816" i="6"/>
  <c r="M2002" i="6"/>
  <c r="M1811" i="6"/>
  <c r="M2008" i="6"/>
  <c r="M974" i="6"/>
  <c r="M966" i="6"/>
  <c r="M901" i="6"/>
  <c r="M2592" i="6"/>
  <c r="M2589" i="6"/>
  <c r="M2524" i="6"/>
  <c r="M2006" i="6"/>
  <c r="M2005" i="6"/>
  <c r="M1759" i="6"/>
  <c r="M1949" i="6"/>
  <c r="M2145" i="6"/>
  <c r="M2146" i="6"/>
  <c r="M1645" i="6"/>
  <c r="M1831" i="6"/>
  <c r="M1832" i="6"/>
  <c r="M985" i="6"/>
  <c r="M916" i="6"/>
  <c r="M988" i="6"/>
  <c r="M951" i="6"/>
  <c r="M2584" i="6"/>
  <c r="M2565" i="6"/>
  <c r="M2148" i="6"/>
  <c r="M1986" i="6"/>
  <c r="M2020" i="6"/>
  <c r="M2011" i="6"/>
  <c r="M1763" i="6"/>
  <c r="M1996" i="6"/>
  <c r="M1823" i="6"/>
  <c r="M1812" i="6"/>
  <c r="M1654" i="6"/>
  <c r="M969" i="6"/>
  <c r="M1648" i="6"/>
  <c r="M1814" i="6"/>
  <c r="M963" i="6"/>
  <c r="M933" i="6"/>
  <c r="M2616" i="6"/>
  <c r="M948" i="6"/>
  <c r="M2511" i="6"/>
  <c r="M1004" i="6"/>
  <c r="M2603" i="6"/>
  <c r="M1651" i="6"/>
  <c r="M2014" i="6"/>
  <c r="M1948" i="6"/>
  <c r="M2013" i="6"/>
  <c r="M945" i="6"/>
  <c r="M2161" i="6"/>
  <c r="M1788" i="6"/>
  <c r="M1653" i="6"/>
  <c r="M141" i="6"/>
  <c r="O141" i="6" s="1"/>
  <c r="Q141" i="6" s="1"/>
  <c r="T141" i="6" s="1"/>
  <c r="M191" i="6"/>
  <c r="O191" i="6" s="1"/>
  <c r="Q191" i="6" s="1"/>
  <c r="T191" i="6" s="1"/>
  <c r="M156" i="6"/>
  <c r="O156" i="6" s="1"/>
  <c r="Q156" i="6" s="1"/>
  <c r="T156" i="6" s="1"/>
  <c r="M164" i="6"/>
  <c r="O164" i="6" s="1"/>
  <c r="Q164" i="6" s="1"/>
  <c r="T164" i="6" s="1"/>
  <c r="M196" i="6"/>
  <c r="O196" i="6" s="1"/>
  <c r="Q196" i="6" s="1"/>
  <c r="S196" i="6" s="1"/>
  <c r="M624" i="6"/>
  <c r="M896" i="6"/>
  <c r="M1541" i="6"/>
  <c r="M570" i="6"/>
  <c r="M895" i="6"/>
  <c r="M569" i="6"/>
  <c r="M1526" i="6"/>
  <c r="M584" i="6"/>
  <c r="M596" i="6"/>
  <c r="M578" i="6"/>
  <c r="M609" i="6"/>
  <c r="M560" i="6"/>
  <c r="M620" i="6"/>
  <c r="M565" i="6"/>
  <c r="M154" i="6"/>
  <c r="O154" i="6" s="1"/>
  <c r="Q154" i="6" s="1"/>
  <c r="T154" i="6" s="1"/>
  <c r="M493" i="6"/>
  <c r="O493" i="6" s="1"/>
  <c r="Q493" i="6" s="1"/>
  <c r="T493" i="6" s="1"/>
  <c r="M1490" i="6"/>
  <c r="O1490" i="6" s="1"/>
  <c r="Q1490" i="6" s="1"/>
  <c r="M1503" i="6"/>
  <c r="O1503" i="6" s="1"/>
  <c r="Q1503" i="6" s="1"/>
  <c r="T1503" i="6" s="1"/>
  <c r="M1505" i="6"/>
  <c r="O1505" i="6" s="1"/>
  <c r="Q1505" i="6" s="1"/>
  <c r="S1505" i="6" s="1"/>
  <c r="M1502" i="6"/>
  <c r="O1502" i="6" s="1"/>
  <c r="Q1502" i="6" s="1"/>
  <c r="S1502" i="6" s="1"/>
  <c r="M1496" i="6"/>
  <c r="O1496" i="6" s="1"/>
  <c r="Q1496" i="6" s="1"/>
  <c r="U1496" i="6" s="1"/>
  <c r="M1494" i="6"/>
  <c r="O1494" i="6" s="1"/>
  <c r="Q1494" i="6" s="1"/>
  <c r="T1494" i="6" s="1"/>
  <c r="M2401" i="6"/>
  <c r="O2401" i="6" s="1"/>
  <c r="Q2401" i="6" s="1"/>
  <c r="T2401" i="6" s="1"/>
  <c r="M1501" i="6"/>
  <c r="O1501" i="6" s="1"/>
  <c r="Q1501" i="6" s="1"/>
  <c r="R1501" i="6" s="1"/>
  <c r="M508" i="6"/>
  <c r="O508" i="6" s="1"/>
  <c r="Q508" i="6" s="1"/>
  <c r="U508" i="6" s="1"/>
  <c r="M1499" i="6"/>
  <c r="O1499" i="6" s="1"/>
  <c r="Q1499" i="6" s="1"/>
  <c r="T1499" i="6" s="1"/>
  <c r="M1500" i="6"/>
  <c r="O1500" i="6" s="1"/>
  <c r="Q1500" i="6" s="1"/>
  <c r="T1500" i="6" s="1"/>
  <c r="M1495" i="6"/>
  <c r="O1495" i="6" s="1"/>
  <c r="Q1495" i="6" s="1"/>
  <c r="S1495" i="6" s="1"/>
  <c r="M488" i="6"/>
  <c r="O488" i="6" s="1"/>
  <c r="Q488" i="6" s="1"/>
  <c r="R488" i="6" s="1"/>
  <c r="M2422" i="6"/>
  <c r="O2422" i="6" s="1"/>
  <c r="Q2422" i="6" s="1"/>
  <c r="U2422" i="6" s="1"/>
  <c r="M1506" i="6"/>
  <c r="O1506" i="6" s="1"/>
  <c r="Q1506" i="6" s="1"/>
  <c r="U1506" i="6" s="1"/>
  <c r="M1497" i="6"/>
  <c r="O1497" i="6" s="1"/>
  <c r="Q1497" i="6" s="1"/>
  <c r="T1497" i="6" s="1"/>
  <c r="M1493" i="6"/>
  <c r="O1493" i="6" s="1"/>
  <c r="Q1493" i="6" s="1"/>
  <c r="T1493" i="6" s="1"/>
  <c r="M1492" i="6"/>
  <c r="O1492" i="6" s="1"/>
  <c r="Q1492" i="6" s="1"/>
  <c r="U1492" i="6" s="1"/>
  <c r="M172" i="6"/>
  <c r="O172" i="6" s="1"/>
  <c r="Q172" i="6" s="1"/>
  <c r="U172" i="6" s="1"/>
  <c r="M192" i="6"/>
  <c r="O192" i="6" s="1"/>
  <c r="Q192" i="6" s="1"/>
  <c r="U192" i="6" s="1"/>
  <c r="M160" i="6"/>
  <c r="O160" i="6" s="1"/>
  <c r="Q160" i="6" s="1"/>
  <c r="U160" i="6" s="1"/>
  <c r="M2405" i="6"/>
  <c r="M2428" i="6"/>
  <c r="M2420" i="6"/>
  <c r="M2419" i="6"/>
  <c r="M2402" i="6"/>
  <c r="M2417" i="6"/>
  <c r="M2415" i="6"/>
  <c r="M1622" i="6"/>
  <c r="M2647" i="6"/>
  <c r="M1194" i="6"/>
  <c r="M1129" i="6"/>
  <c r="M1144" i="6"/>
  <c r="M1143" i="6"/>
  <c r="M1166" i="6"/>
  <c r="M1227" i="6"/>
  <c r="M1193" i="6"/>
  <c r="M1136" i="6"/>
  <c r="M2631" i="6"/>
  <c r="M1999" i="6"/>
  <c r="M1177" i="6"/>
  <c r="M1232" i="6"/>
  <c r="M1199" i="6"/>
  <c r="M1134" i="6"/>
  <c r="M1141" i="6"/>
  <c r="M1163" i="6"/>
  <c r="M2656" i="6"/>
  <c r="M2021" i="6"/>
  <c r="M1169" i="6"/>
  <c r="M2670" i="6"/>
  <c r="M1153" i="6"/>
  <c r="M1160" i="6"/>
  <c r="M1167" i="6"/>
  <c r="M1219" i="6"/>
  <c r="M1230" i="6"/>
  <c r="M1196" i="6"/>
  <c r="M1128" i="6"/>
  <c r="M1174" i="6"/>
  <c r="M1149" i="6"/>
  <c r="M1147" i="6"/>
  <c r="M749" i="6"/>
  <c r="M755" i="6"/>
  <c r="M1140" i="6"/>
  <c r="M751" i="6"/>
  <c r="M1221" i="6"/>
  <c r="M1226" i="6"/>
  <c r="M1158" i="6"/>
  <c r="M1133" i="6"/>
  <c r="M1139" i="6"/>
  <c r="M725" i="6"/>
  <c r="M707" i="6"/>
  <c r="M1195" i="6"/>
  <c r="M1161" i="6"/>
  <c r="M1220" i="6"/>
  <c r="M1142" i="6"/>
  <c r="M1125" i="6"/>
  <c r="M1131" i="6"/>
  <c r="M532" i="6"/>
  <c r="M1170" i="6"/>
  <c r="M1162" i="6"/>
  <c r="M2644" i="6"/>
  <c r="M1137" i="6"/>
  <c r="M1151" i="6"/>
  <c r="M1126" i="6"/>
  <c r="M1228" i="6"/>
  <c r="M1223" i="6"/>
  <c r="M780" i="6"/>
  <c r="M1146" i="6"/>
  <c r="M1138" i="6"/>
  <c r="M2643" i="6"/>
  <c r="M1135" i="6"/>
  <c r="M1198" i="6"/>
  <c r="M1222" i="6"/>
  <c r="M1156" i="6"/>
  <c r="M748" i="6"/>
  <c r="M762" i="6"/>
  <c r="M776" i="6"/>
  <c r="M2662" i="6"/>
  <c r="M1176" i="6"/>
  <c r="M1127" i="6"/>
  <c r="M1217" i="6"/>
  <c r="M1124" i="6"/>
  <c r="M661" i="6"/>
  <c r="M722" i="6"/>
  <c r="M1229" i="6"/>
  <c r="M1987" i="6"/>
  <c r="M1168" i="6"/>
  <c r="M1231" i="6"/>
  <c r="M1173" i="6"/>
  <c r="M1171" i="6"/>
  <c r="M797" i="6"/>
  <c r="M1218" i="6"/>
  <c r="M1197" i="6"/>
  <c r="M1164" i="6"/>
  <c r="M1152" i="6"/>
  <c r="M1225" i="6"/>
  <c r="M1157" i="6"/>
  <c r="M1155" i="6"/>
  <c r="M781" i="6"/>
  <c r="M1148" i="6"/>
  <c r="M1172" i="6"/>
  <c r="M1132" i="6"/>
  <c r="M312" i="6"/>
  <c r="M265" i="6"/>
  <c r="M272" i="6"/>
  <c r="M299" i="6"/>
  <c r="M313" i="6"/>
  <c r="M306" i="6"/>
  <c r="M292" i="6"/>
  <c r="M270" i="6"/>
  <c r="M264" i="6"/>
  <c r="M315" i="6"/>
  <c r="M284" i="6"/>
  <c r="M279" i="6"/>
  <c r="M266" i="6"/>
  <c r="M314" i="6"/>
  <c r="M280" i="6"/>
  <c r="M290" i="6"/>
  <c r="M307" i="6"/>
  <c r="M298" i="6"/>
  <c r="M308" i="6"/>
  <c r="M316" i="6"/>
  <c r="M305" i="6"/>
  <c r="M271" i="6"/>
  <c r="M285" i="6"/>
  <c r="M273" i="6"/>
  <c r="M301" i="6"/>
  <c r="M287" i="6"/>
  <c r="M309" i="6"/>
  <c r="M317" i="6"/>
  <c r="M268" i="6"/>
  <c r="M274" i="6"/>
  <c r="M281" i="6"/>
  <c r="M294" i="6"/>
  <c r="M310" i="6"/>
  <c r="M295" i="6"/>
  <c r="M296" i="6"/>
  <c r="M302" i="6"/>
  <c r="M261" i="6"/>
  <c r="M276" i="6"/>
  <c r="M269" i="6"/>
  <c r="M282" i="6"/>
  <c r="M303" i="6"/>
  <c r="M283" i="6"/>
  <c r="M289" i="6"/>
  <c r="M297" i="6"/>
  <c r="M304" i="6"/>
  <c r="M262" i="6"/>
  <c r="M195" i="6"/>
  <c r="M201" i="6"/>
  <c r="M198" i="6"/>
  <c r="M151" i="6"/>
  <c r="M144" i="6"/>
  <c r="M169" i="6"/>
  <c r="M199" i="6"/>
  <c r="M146" i="6"/>
  <c r="M147" i="6"/>
  <c r="M188" i="6"/>
  <c r="M181" i="6"/>
  <c r="M184" i="6"/>
  <c r="M107" i="6"/>
  <c r="M1328" i="6"/>
  <c r="M1281" i="6"/>
  <c r="M102" i="6"/>
  <c r="M1428" i="6"/>
  <c r="M1434" i="6"/>
  <c r="M1484" i="6"/>
  <c r="M893" i="6"/>
  <c r="M1408" i="6"/>
  <c r="M1445" i="6"/>
  <c r="M1485" i="6"/>
  <c r="M1407" i="6"/>
  <c r="M1459" i="6"/>
  <c r="M573" i="6"/>
  <c r="M1611" i="6"/>
  <c r="M1634" i="6"/>
  <c r="M1631" i="6"/>
  <c r="M2245" i="6"/>
  <c r="M122" i="6"/>
  <c r="M182" i="6"/>
  <c r="M128" i="6"/>
  <c r="M187" i="6"/>
  <c r="M120" i="6"/>
  <c r="M106" i="6"/>
  <c r="M114" i="6"/>
  <c r="M1365" i="6"/>
  <c r="M959" i="6"/>
  <c r="M940" i="6"/>
  <c r="M910" i="6"/>
  <c r="M1331" i="6"/>
  <c r="M2166" i="6"/>
  <c r="M1393" i="6"/>
  <c r="M1398" i="6"/>
  <c r="M1316" i="6"/>
  <c r="M2158" i="6"/>
  <c r="M2150" i="6"/>
  <c r="M2155" i="6"/>
  <c r="M1278" i="6"/>
  <c r="M1536" i="6"/>
  <c r="M932" i="6"/>
  <c r="M928" i="6"/>
  <c r="M1533" i="6"/>
  <c r="M965" i="6"/>
  <c r="M2170" i="6"/>
  <c r="M1388" i="6"/>
  <c r="M1288" i="6"/>
  <c r="M899" i="6"/>
  <c r="M2144" i="6"/>
  <c r="M908" i="6"/>
  <c r="M1330" i="6"/>
  <c r="M139" i="6"/>
  <c r="M125" i="6"/>
  <c r="M183" i="6"/>
  <c r="M2029" i="6"/>
  <c r="M385" i="6"/>
  <c r="M53" i="6"/>
  <c r="M397" i="6"/>
  <c r="M328" i="6"/>
  <c r="M374" i="6"/>
  <c r="M63" i="6"/>
  <c r="M263" i="6"/>
  <c r="M321" i="6"/>
  <c r="M429" i="6"/>
  <c r="M461" i="6"/>
  <c r="M318" i="6"/>
  <c r="M433" i="6"/>
  <c r="M322" i="6"/>
  <c r="M355" i="6"/>
  <c r="M286" i="6"/>
  <c r="M339" i="6"/>
  <c r="M333" i="6"/>
  <c r="M345" i="6"/>
  <c r="M291" i="6"/>
  <c r="M323" i="6"/>
  <c r="M33" i="6"/>
  <c r="M353" i="6"/>
  <c r="M335" i="6"/>
  <c r="M278" i="6"/>
  <c r="M340" i="6"/>
  <c r="M293" i="6"/>
  <c r="M341" i="6"/>
  <c r="M357" i="6"/>
  <c r="M347" i="6"/>
  <c r="M437" i="6"/>
  <c r="M59" i="6"/>
  <c r="M267" i="6"/>
  <c r="M329" i="6"/>
  <c r="M409" i="6"/>
  <c r="M288" i="6"/>
  <c r="M441" i="6"/>
  <c r="M445" i="6"/>
  <c r="M331" i="6"/>
  <c r="M337" i="6"/>
  <c r="M46" i="6"/>
  <c r="M330" i="6"/>
  <c r="M336" i="6"/>
  <c r="M390" i="6"/>
  <c r="M396" i="6"/>
  <c r="M403" i="6"/>
  <c r="M394" i="6"/>
  <c r="M432" i="6"/>
  <c r="M361" i="6"/>
  <c r="M343" i="6"/>
  <c r="M360" i="6"/>
  <c r="M388" i="6"/>
  <c r="M395" i="6"/>
  <c r="M371" i="6"/>
  <c r="M424" i="6"/>
  <c r="M350" i="6"/>
  <c r="M324" i="6"/>
  <c r="M467" i="6"/>
  <c r="M372" i="6"/>
  <c r="M460" i="6"/>
  <c r="M459" i="6"/>
  <c r="M466" i="6"/>
  <c r="M356" i="6"/>
  <c r="M400" i="6"/>
  <c r="M389" i="6"/>
  <c r="M359" i="6"/>
  <c r="M444" i="6"/>
  <c r="M451" i="6"/>
  <c r="M458" i="6"/>
  <c r="M464" i="6"/>
  <c r="M384" i="6"/>
  <c r="M319" i="6"/>
  <c r="M421" i="6"/>
  <c r="M414" i="6"/>
  <c r="M428" i="6"/>
  <c r="M419" i="6"/>
  <c r="M442" i="6"/>
  <c r="M448" i="6"/>
  <c r="M399" i="6"/>
  <c r="M332" i="6"/>
  <c r="M436" i="6"/>
  <c r="M440" i="6"/>
  <c r="M404" i="6"/>
  <c r="M408" i="6"/>
  <c r="M443" i="6"/>
  <c r="M431" i="6"/>
  <c r="M411" i="6"/>
  <c r="M391" i="6"/>
  <c r="M450" i="6"/>
  <c r="M446" i="6"/>
  <c r="M364" i="6"/>
  <c r="M83" i="6"/>
  <c r="M406" i="6"/>
  <c r="M456" i="6"/>
  <c r="M62" i="6"/>
  <c r="M363" i="6"/>
  <c r="M426" i="6"/>
  <c r="M277" i="6"/>
  <c r="M1411" i="6"/>
  <c r="M617" i="6"/>
  <c r="M1426" i="6"/>
  <c r="M577" i="6"/>
  <c r="M1447" i="6"/>
  <c r="M638" i="6"/>
  <c r="M1464" i="6"/>
  <c r="M568" i="6"/>
  <c r="M1463" i="6"/>
  <c r="M621" i="6"/>
  <c r="M632" i="6"/>
  <c r="M590" i="6"/>
  <c r="M1474" i="6"/>
  <c r="M623" i="6"/>
  <c r="M1432" i="6"/>
  <c r="M567" i="6"/>
  <c r="M561" i="6"/>
  <c r="M1341" i="6"/>
  <c r="M1523" i="6"/>
  <c r="M1381" i="6"/>
  <c r="M210" i="6"/>
  <c r="M224" i="6"/>
  <c r="M634" i="6"/>
  <c r="M571" i="6"/>
  <c r="M647" i="6"/>
  <c r="M890" i="6"/>
  <c r="M206" i="6"/>
  <c r="M108" i="6"/>
  <c r="M178" i="6"/>
  <c r="M1047" i="6"/>
  <c r="M1065" i="6"/>
  <c r="M1069" i="6"/>
  <c r="M1026" i="6"/>
  <c r="M1027" i="6"/>
  <c r="M2185" i="6"/>
  <c r="M2397" i="6"/>
  <c r="M2173" i="6"/>
  <c r="M2277" i="6"/>
  <c r="M2292" i="6"/>
  <c r="M2239" i="6"/>
  <c r="M2179" i="6"/>
  <c r="M2250" i="6"/>
  <c r="M2283" i="6"/>
  <c r="M2223" i="6"/>
  <c r="M1269" i="6"/>
  <c r="M876" i="6"/>
  <c r="M804" i="6"/>
  <c r="M827" i="6"/>
  <c r="M850" i="6"/>
  <c r="M1183" i="6"/>
  <c r="M839" i="6"/>
  <c r="M845" i="6"/>
  <c r="M819" i="6"/>
  <c r="M811" i="6"/>
  <c r="M803" i="6"/>
  <c r="M559" i="6"/>
  <c r="M838" i="6"/>
  <c r="M1245" i="6"/>
  <c r="M888" i="6"/>
  <c r="M830" i="6"/>
  <c r="M1186" i="6"/>
  <c r="M828" i="6"/>
  <c r="M843" i="6"/>
  <c r="M872" i="6"/>
  <c r="M808" i="6"/>
  <c r="M555" i="6"/>
  <c r="M858" i="6"/>
  <c r="M889" i="6"/>
  <c r="M800" i="6"/>
  <c r="M847" i="6"/>
  <c r="M851" i="6"/>
  <c r="M810" i="6"/>
  <c r="M556" i="6"/>
  <c r="M841" i="6"/>
  <c r="M563" i="6"/>
  <c r="M635" i="6"/>
  <c r="M618" i="6"/>
  <c r="M616" i="6"/>
  <c r="M607" i="6"/>
  <c r="M599" i="6"/>
  <c r="M651" i="6"/>
  <c r="M643" i="6"/>
  <c r="M598" i="6"/>
  <c r="M2055" i="6"/>
  <c r="M1981" i="6"/>
  <c r="M386" i="6"/>
  <c r="M2064" i="6"/>
  <c r="M1971" i="6"/>
  <c r="M2194" i="6"/>
  <c r="M1630" i="6"/>
  <c r="M1666" i="6"/>
  <c r="M2253" i="6"/>
  <c r="M1701" i="6"/>
  <c r="M1616" i="6"/>
  <c r="M2311" i="6"/>
  <c r="M1619" i="6"/>
  <c r="M2248" i="6"/>
  <c r="M1662" i="6"/>
  <c r="M1627" i="6"/>
  <c r="M2310" i="6"/>
  <c r="M2259" i="6"/>
  <c r="M2184" i="6"/>
  <c r="M2287" i="6"/>
  <c r="M2186" i="6"/>
  <c r="M2035" i="6"/>
  <c r="M1615" i="6"/>
  <c r="M1905" i="6"/>
  <c r="M1920" i="6"/>
  <c r="M1927" i="6"/>
  <c r="M1942" i="6"/>
  <c r="M2098" i="6"/>
  <c r="M1595" i="6"/>
  <c r="M1908" i="6"/>
  <c r="M1561" i="6"/>
  <c r="M1583" i="6"/>
  <c r="M2080" i="6"/>
  <c r="M2134" i="6"/>
  <c r="M1912" i="6"/>
  <c r="M1919" i="6"/>
  <c r="M1940" i="6"/>
  <c r="M2129" i="6"/>
  <c r="M1593" i="6"/>
  <c r="M1556" i="6"/>
  <c r="M1946" i="6"/>
  <c r="M2111" i="6"/>
  <c r="M1904" i="6"/>
  <c r="M1911" i="6"/>
  <c r="M1926" i="6"/>
  <c r="M1933" i="6"/>
  <c r="M1939" i="6"/>
  <c r="M1922" i="6"/>
  <c r="M1930" i="6"/>
  <c r="M1938" i="6"/>
  <c r="M2103" i="6"/>
  <c r="M2102" i="6"/>
  <c r="M1903" i="6"/>
  <c r="M1918" i="6"/>
  <c r="M1925" i="6"/>
  <c r="M1931" i="6"/>
  <c r="M1914" i="6"/>
  <c r="M1935" i="6"/>
  <c r="M1580" i="6"/>
  <c r="M1582" i="6"/>
  <c r="M1945" i="6"/>
  <c r="M2086" i="6"/>
  <c r="M2125" i="6"/>
  <c r="M1910" i="6"/>
  <c r="M1917" i="6"/>
  <c r="M1923" i="6"/>
  <c r="M1586" i="6"/>
  <c r="M1907" i="6"/>
  <c r="M1906" i="6"/>
  <c r="M1555" i="6"/>
  <c r="M1928" i="6"/>
  <c r="M2124" i="6"/>
  <c r="M2123" i="6"/>
  <c r="M1932" i="6"/>
  <c r="M1944" i="6"/>
  <c r="M2108" i="6"/>
  <c r="M2091" i="6"/>
  <c r="M1909" i="6"/>
  <c r="M1936" i="6"/>
  <c r="M1929" i="6"/>
  <c r="M1577" i="6"/>
  <c r="M1921" i="6"/>
  <c r="M2117" i="6"/>
  <c r="M2130" i="6"/>
  <c r="M1913" i="6"/>
  <c r="M2093" i="6"/>
  <c r="M1915" i="6"/>
  <c r="M1924" i="6"/>
  <c r="M1937" i="6"/>
  <c r="M1943" i="6"/>
  <c r="M1902" i="6"/>
  <c r="M1941" i="6"/>
  <c r="M1916" i="6"/>
  <c r="M2081" i="6"/>
  <c r="M2115" i="6"/>
  <c r="M1934" i="6"/>
  <c r="M473" i="6"/>
  <c r="O473" i="6" s="1"/>
  <c r="Q473" i="6" s="1"/>
  <c r="M475" i="6"/>
  <c r="O475" i="6" s="1"/>
  <c r="Q475" i="6" s="1"/>
  <c r="M509" i="6"/>
  <c r="O509" i="6" s="1"/>
  <c r="Q509" i="6" s="1"/>
  <c r="R509" i="6" s="1"/>
  <c r="M549" i="6"/>
  <c r="M533" i="6"/>
  <c r="M525" i="6"/>
  <c r="M529" i="6"/>
  <c r="M541" i="6"/>
  <c r="M537" i="6"/>
  <c r="M545" i="6"/>
  <c r="M517" i="6"/>
  <c r="M998" i="6"/>
  <c r="M996" i="6"/>
  <c r="M526" i="6"/>
  <c r="M716" i="6"/>
  <c r="M779" i="6"/>
  <c r="M660" i="6"/>
  <c r="M684" i="6"/>
  <c r="M957" i="6"/>
  <c r="M671" i="6"/>
  <c r="M784" i="6"/>
  <c r="M689" i="6"/>
  <c r="M719" i="6"/>
  <c r="M552" i="6"/>
  <c r="M718" i="6"/>
  <c r="M543" i="6"/>
  <c r="M1529" i="6"/>
  <c r="M975" i="6"/>
  <c r="M518" i="6"/>
  <c r="M708" i="6"/>
  <c r="M747" i="6"/>
  <c r="M672" i="6"/>
  <c r="M793" i="6"/>
  <c r="M665" i="6"/>
  <c r="M768" i="6"/>
  <c r="M703" i="6"/>
  <c r="M544" i="6"/>
  <c r="M694" i="6"/>
  <c r="M527" i="6"/>
  <c r="M995" i="6"/>
  <c r="M789" i="6"/>
  <c r="M675" i="6"/>
  <c r="M907" i="6"/>
  <c r="M700" i="6"/>
  <c r="M731" i="6"/>
  <c r="M540" i="6"/>
  <c r="M666" i="6"/>
  <c r="M737" i="6"/>
  <c r="M653" i="6"/>
  <c r="M760" i="6"/>
  <c r="M677" i="6"/>
  <c r="M695" i="6"/>
  <c r="M536" i="6"/>
  <c r="M687" i="6"/>
  <c r="M519" i="6"/>
  <c r="M978" i="6"/>
  <c r="M956" i="6"/>
  <c r="M765" i="6"/>
  <c r="M668" i="6"/>
  <c r="M788" i="6"/>
  <c r="M680" i="6"/>
  <c r="M699" i="6"/>
  <c r="M958" i="6"/>
  <c r="M654" i="6"/>
  <c r="M705" i="6"/>
  <c r="M546" i="6"/>
  <c r="M752" i="6"/>
  <c r="M670" i="6"/>
  <c r="M688" i="6"/>
  <c r="M528" i="6"/>
  <c r="M681" i="6"/>
  <c r="M918" i="6"/>
  <c r="M941" i="6"/>
  <c r="M741" i="6"/>
  <c r="M656" i="6"/>
  <c r="M772" i="6"/>
  <c r="M674" i="6"/>
  <c r="M691" i="6"/>
  <c r="M770" i="6"/>
  <c r="M547" i="6"/>
  <c r="M697" i="6"/>
  <c r="M530" i="6"/>
  <c r="M736" i="6"/>
  <c r="M664" i="6"/>
  <c r="M682" i="6"/>
  <c r="M1002" i="6"/>
  <c r="M676" i="6"/>
  <c r="M939" i="6"/>
  <c r="M920" i="6"/>
  <c r="M709" i="6"/>
  <c r="M542" i="6"/>
  <c r="M756" i="6"/>
  <c r="M655" i="6"/>
  <c r="M698" i="6"/>
  <c r="M531" i="6"/>
  <c r="M683" i="6"/>
  <c r="M914" i="6"/>
  <c r="M712" i="6"/>
  <c r="M767" i="6"/>
  <c r="M766" i="6"/>
  <c r="M905" i="6"/>
  <c r="M693" i="6"/>
  <c r="M534" i="6"/>
  <c r="M724" i="6"/>
  <c r="M787" i="6"/>
  <c r="M673" i="6"/>
  <c r="M523" i="6"/>
  <c r="M678" i="6"/>
  <c r="M792" i="6"/>
  <c r="M696" i="6"/>
  <c r="M759" i="6"/>
  <c r="M657" i="6"/>
  <c r="M758" i="6"/>
  <c r="M551" i="6"/>
  <c r="M764" i="6"/>
  <c r="M791" i="6"/>
  <c r="M652" i="6"/>
  <c r="M667" i="6"/>
  <c r="M685" i="6"/>
  <c r="M782" i="6"/>
  <c r="M746" i="6"/>
  <c r="M669" i="6"/>
  <c r="M961" i="6"/>
  <c r="M539" i="6"/>
  <c r="M934" i="6"/>
  <c r="M690" i="6"/>
  <c r="M733" i="6"/>
  <c r="M522" i="6"/>
  <c r="M550" i="6"/>
  <c r="M728" i="6"/>
  <c r="M521" i="6"/>
  <c r="M1321" i="6"/>
  <c r="M1317" i="6"/>
  <c r="M1304" i="6"/>
  <c r="M1064" i="6"/>
  <c r="M1308" i="6"/>
  <c r="M31" i="6"/>
  <c r="M32" i="6"/>
  <c r="M1405" i="6"/>
  <c r="M1477" i="6"/>
  <c r="M1441" i="6"/>
  <c r="M1482" i="6"/>
  <c r="M1470" i="6"/>
  <c r="M1598" i="6"/>
  <c r="M1436" i="6"/>
  <c r="M1431" i="6"/>
  <c r="M1449" i="6"/>
  <c r="M1435" i="6"/>
  <c r="M1454" i="6"/>
  <c r="M1421" i="6"/>
  <c r="M1465" i="6"/>
  <c r="M1422" i="6"/>
  <c r="M1430" i="6"/>
  <c r="M1414" i="6"/>
  <c r="M2122" i="6"/>
  <c r="O2122" i="6" s="1"/>
  <c r="Q2122" i="6" s="1"/>
  <c r="U2122" i="6" s="1"/>
  <c r="M1457" i="6"/>
  <c r="M1413" i="6"/>
  <c r="M1444" i="6"/>
  <c r="M1427" i="6"/>
  <c r="M1442" i="6"/>
  <c r="M1455" i="6"/>
  <c r="M222" i="6"/>
  <c r="O222" i="6" s="1"/>
  <c r="Q222" i="6" s="1"/>
  <c r="S222" i="6" s="1"/>
  <c r="M229" i="6"/>
  <c r="O229" i="6" s="1"/>
  <c r="Q229" i="6" s="1"/>
  <c r="T229" i="6" s="1"/>
  <c r="M234" i="6"/>
  <c r="O234" i="6" s="1"/>
  <c r="Q234" i="6" s="1"/>
  <c r="T234" i="6" s="1"/>
  <c r="M243" i="6"/>
  <c r="O243" i="6" s="1"/>
  <c r="Q243" i="6" s="1"/>
  <c r="R243" i="6" s="1"/>
  <c r="T2409" i="6"/>
  <c r="S2409" i="6"/>
  <c r="R2409" i="6"/>
  <c r="U2409" i="6"/>
  <c r="U1590" i="6"/>
  <c r="T1590" i="6"/>
  <c r="S1590" i="6"/>
  <c r="R1590" i="6"/>
  <c r="U231" i="6"/>
  <c r="T231" i="6"/>
  <c r="S231" i="6"/>
  <c r="R231" i="6"/>
  <c r="M1626" i="6"/>
  <c r="T1565" i="6"/>
  <c r="S1565" i="6"/>
  <c r="R1565" i="6"/>
  <c r="U1565" i="6"/>
  <c r="M605" i="6"/>
  <c r="R148" i="6"/>
  <c r="U148" i="6"/>
  <c r="T148" i="6"/>
  <c r="S148" i="6"/>
  <c r="T1635" i="6"/>
  <c r="S1635" i="6"/>
  <c r="R1635" i="6"/>
  <c r="U1635" i="6"/>
  <c r="U219" i="6"/>
  <c r="T219" i="6"/>
  <c r="S219" i="6"/>
  <c r="R219" i="6"/>
  <c r="M1253" i="6"/>
  <c r="M649" i="6"/>
  <c r="R2" i="6"/>
  <c r="U2" i="6"/>
  <c r="T2" i="6"/>
  <c r="S2" i="6"/>
  <c r="T2427" i="6"/>
  <c r="S2427" i="6"/>
  <c r="R2427" i="6"/>
  <c r="U2427" i="6"/>
  <c r="T1578" i="6"/>
  <c r="S1578" i="6"/>
  <c r="R1578" i="6"/>
  <c r="U1578" i="6"/>
  <c r="U213" i="6"/>
  <c r="T213" i="6"/>
  <c r="S213" i="6"/>
  <c r="R213" i="6"/>
  <c r="U1723" i="6"/>
  <c r="T1723" i="6"/>
  <c r="S1723" i="6"/>
  <c r="R1723" i="6"/>
  <c r="M2077" i="6"/>
  <c r="U217" i="6"/>
  <c r="T217" i="6"/>
  <c r="S217" i="6"/>
  <c r="R217" i="6"/>
  <c r="M1564" i="6"/>
  <c r="O1564" i="6" s="1"/>
  <c r="Q1564" i="6" s="1"/>
  <c r="U1553" i="6"/>
  <c r="T1553" i="6"/>
  <c r="S1553" i="6"/>
  <c r="R1553" i="6"/>
  <c r="M1374" i="6"/>
  <c r="U1721" i="6"/>
  <c r="T1721" i="6"/>
  <c r="S1721" i="6"/>
  <c r="R1721" i="6"/>
  <c r="M159" i="6"/>
  <c r="M1180" i="6"/>
  <c r="M2104" i="6"/>
  <c r="U244" i="6"/>
  <c r="T244" i="6"/>
  <c r="S244" i="6"/>
  <c r="R244" i="6"/>
  <c r="U212" i="6"/>
  <c r="T212" i="6"/>
  <c r="S212" i="6"/>
  <c r="R212" i="6"/>
  <c r="U171" i="6"/>
  <c r="T171" i="6"/>
  <c r="S171" i="6"/>
  <c r="R171" i="6"/>
  <c r="M1569" i="6"/>
  <c r="O1569" i="6" s="1"/>
  <c r="Q1569" i="6" s="1"/>
  <c r="T1591" i="6"/>
  <c r="S1591" i="6"/>
  <c r="R1591" i="6"/>
  <c r="U1591" i="6"/>
  <c r="U241" i="6"/>
  <c r="T241" i="6"/>
  <c r="S241" i="6"/>
  <c r="R241" i="6"/>
  <c r="M1368" i="6"/>
  <c r="U211" i="6"/>
  <c r="T211" i="6"/>
  <c r="S211" i="6"/>
  <c r="R211" i="6"/>
  <c r="M1272" i="6"/>
  <c r="M2107" i="6"/>
  <c r="U246" i="6"/>
  <c r="R246" i="6"/>
  <c r="T246" i="6"/>
  <c r="S246" i="6"/>
  <c r="T1633" i="6"/>
  <c r="S1633" i="6"/>
  <c r="R1633" i="6"/>
  <c r="U1633" i="6"/>
  <c r="M1538" i="6"/>
  <c r="U209" i="6"/>
  <c r="T209" i="6"/>
  <c r="S209" i="6"/>
  <c r="R209" i="6"/>
  <c r="M2406" i="6"/>
  <c r="M1240" i="6"/>
  <c r="T1559" i="6"/>
  <c r="S1559" i="6"/>
  <c r="R1559" i="6"/>
  <c r="U1559" i="6"/>
  <c r="M1671" i="6"/>
  <c r="U232" i="6"/>
  <c r="T232" i="6"/>
  <c r="S232" i="6"/>
  <c r="R232" i="6"/>
  <c r="U143" i="6"/>
  <c r="T143" i="6"/>
  <c r="S143" i="6"/>
  <c r="R143" i="6"/>
  <c r="T1567" i="6"/>
  <c r="S1567" i="6"/>
  <c r="R1567" i="6"/>
  <c r="U1567" i="6"/>
  <c r="R10" i="6"/>
  <c r="U10" i="6"/>
  <c r="T10" i="6"/>
  <c r="S10" i="6"/>
  <c r="M799" i="6"/>
  <c r="U194" i="6"/>
  <c r="T194" i="6"/>
  <c r="S194" i="6"/>
  <c r="R194" i="6"/>
  <c r="M1207" i="6"/>
  <c r="M1192" i="6"/>
  <c r="M2038" i="6"/>
  <c r="T2407" i="6"/>
  <c r="S2407" i="6"/>
  <c r="R2407" i="6"/>
  <c r="U2407" i="6"/>
  <c r="U2408" i="6"/>
  <c r="T2408" i="6"/>
  <c r="S2408" i="6"/>
  <c r="R2408" i="6"/>
  <c r="U1562" i="6"/>
  <c r="T1562" i="6"/>
  <c r="S1562" i="6"/>
  <c r="R1562" i="6"/>
  <c r="U196" i="6"/>
  <c r="T196" i="6"/>
  <c r="M589" i="6"/>
  <c r="T193" i="6"/>
  <c r="S193" i="6"/>
  <c r="R193" i="6"/>
  <c r="U193" i="6"/>
  <c r="M1249" i="6"/>
  <c r="M2078" i="6"/>
  <c r="U2418" i="6"/>
  <c r="T2418" i="6"/>
  <c r="S2418" i="6"/>
  <c r="R2418" i="6"/>
  <c r="M1632" i="6"/>
  <c r="M1572" i="6"/>
  <c r="O1572" i="6" s="1"/>
  <c r="Q1572" i="6" s="1"/>
  <c r="M1596" i="6"/>
  <c r="O1596" i="6" s="1"/>
  <c r="Q1596" i="6" s="1"/>
  <c r="M877" i="6"/>
  <c r="M798" i="6"/>
  <c r="M613" i="6"/>
  <c r="M1371" i="6"/>
  <c r="M1342" i="6"/>
  <c r="M1546" i="6"/>
  <c r="M2403" i="6"/>
  <c r="M1211" i="6"/>
  <c r="M1251" i="6"/>
  <c r="M1179" i="6"/>
  <c r="M1256" i="6"/>
  <c r="M1255" i="6"/>
  <c r="M1188" i="6"/>
  <c r="M1261" i="6"/>
  <c r="M2110" i="6"/>
  <c r="M2076" i="6"/>
  <c r="M2119" i="6"/>
  <c r="M2085" i="6"/>
  <c r="M2112" i="6"/>
  <c r="M2131" i="6"/>
  <c r="M640" i="6"/>
  <c r="M637" i="6"/>
  <c r="M2039" i="6"/>
  <c r="M1680" i="6"/>
  <c r="M56" i="6"/>
  <c r="M1332" i="6"/>
  <c r="M1617" i="6"/>
  <c r="M1566" i="6"/>
  <c r="O1566" i="6" s="1"/>
  <c r="Q1566" i="6" s="1"/>
  <c r="M833" i="6"/>
  <c r="M603" i="6"/>
  <c r="M575" i="6"/>
  <c r="M627" i="6"/>
  <c r="M1382" i="6"/>
  <c r="M1348" i="6"/>
  <c r="M1521" i="6"/>
  <c r="M1462" i="6"/>
  <c r="M150" i="6"/>
  <c r="M2425" i="6"/>
  <c r="M1215" i="6"/>
  <c r="M1254" i="6"/>
  <c r="M1187" i="6"/>
  <c r="M1204" i="6"/>
  <c r="M1260" i="6"/>
  <c r="M1235" i="6"/>
  <c r="M1268" i="6"/>
  <c r="M1252" i="6"/>
  <c r="M1246" i="6"/>
  <c r="M2118" i="6"/>
  <c r="M2084" i="6"/>
  <c r="M2127" i="6"/>
  <c r="M2101" i="6"/>
  <c r="M2120" i="6"/>
  <c r="M585" i="6"/>
  <c r="M586" i="6"/>
  <c r="M1658" i="6"/>
  <c r="M1668" i="6"/>
  <c r="M61" i="6"/>
  <c r="M1294" i="6"/>
  <c r="M1575" i="6"/>
  <c r="O1575" i="6" s="1"/>
  <c r="Q1575" i="6" s="1"/>
  <c r="M1571" i="6"/>
  <c r="O1571" i="6" s="1"/>
  <c r="Q1571" i="6" s="1"/>
  <c r="M884" i="6"/>
  <c r="M812" i="6"/>
  <c r="M615" i="6"/>
  <c r="M645" i="6"/>
  <c r="M1394" i="6"/>
  <c r="M1354" i="6"/>
  <c r="M1352" i="6"/>
  <c r="M197" i="6"/>
  <c r="M2404" i="6"/>
  <c r="M1233" i="6"/>
  <c r="M1257" i="6"/>
  <c r="M1191" i="6"/>
  <c r="M1212" i="6"/>
  <c r="M1242" i="6"/>
  <c r="M1275" i="6"/>
  <c r="M1258" i="6"/>
  <c r="M2073" i="6"/>
  <c r="M2092" i="6"/>
  <c r="M2074" i="6"/>
  <c r="M2109" i="6"/>
  <c r="M2128" i="6"/>
  <c r="M631" i="6"/>
  <c r="M639" i="6"/>
  <c r="M1661" i="6"/>
  <c r="M36" i="6"/>
  <c r="M1548" i="6"/>
  <c r="O1548" i="6" s="1"/>
  <c r="Q1548" i="6" s="1"/>
  <c r="M1570" i="6"/>
  <c r="O1570" i="6" s="1"/>
  <c r="Q1570" i="6" s="1"/>
  <c r="M1587" i="6"/>
  <c r="O1587" i="6" s="1"/>
  <c r="Q1587" i="6" s="1"/>
  <c r="M611" i="6"/>
  <c r="M870" i="6"/>
  <c r="M875" i="6"/>
  <c r="M1349" i="6"/>
  <c r="M1376" i="6"/>
  <c r="M1359" i="6"/>
  <c r="M155" i="6"/>
  <c r="M1236" i="6"/>
  <c r="M1182" i="6"/>
  <c r="M1263" i="6"/>
  <c r="M1200" i="6"/>
  <c r="M1264" i="6"/>
  <c r="M1262" i="6"/>
  <c r="M2089" i="6"/>
  <c r="M2100" i="6"/>
  <c r="M2082" i="6"/>
  <c r="M2133" i="6"/>
  <c r="M2135" i="6"/>
  <c r="M630" i="6"/>
  <c r="M2032" i="6"/>
  <c r="M54" i="6"/>
  <c r="M1585" i="6"/>
  <c r="O1585" i="6" s="1"/>
  <c r="Q1585" i="6" s="1"/>
  <c r="M862" i="6"/>
  <c r="M566" i="6"/>
  <c r="M562" i="6"/>
  <c r="M1372" i="6"/>
  <c r="M1358" i="6"/>
  <c r="M1383" i="6"/>
  <c r="M1370" i="6"/>
  <c r="M162" i="6"/>
  <c r="M1267" i="6"/>
  <c r="M1239" i="6"/>
  <c r="M1201" i="6"/>
  <c r="M1238" i="6"/>
  <c r="M1190" i="6"/>
  <c r="M1208" i="6"/>
  <c r="M1273" i="6"/>
  <c r="M1276" i="6"/>
  <c r="M2097" i="6"/>
  <c r="M2116" i="6"/>
  <c r="M2090" i="6"/>
  <c r="M2072" i="6"/>
  <c r="M2075" i="6"/>
  <c r="M579" i="6"/>
  <c r="M646" i="6"/>
  <c r="M1667" i="6"/>
  <c r="M311" i="6"/>
  <c r="M1581" i="6"/>
  <c r="O1581" i="6" s="1"/>
  <c r="Q1581" i="6" s="1"/>
  <c r="M1560" i="6"/>
  <c r="O1560" i="6" s="1"/>
  <c r="Q1560" i="6" s="1"/>
  <c r="M1551" i="6"/>
  <c r="O1551" i="6" s="1"/>
  <c r="Q1551" i="6" s="1"/>
  <c r="M885" i="6"/>
  <c r="M582" i="6"/>
  <c r="M602" i="6"/>
  <c r="M1345" i="6"/>
  <c r="M1518" i="6"/>
  <c r="M1386" i="6"/>
  <c r="M1271" i="6"/>
  <c r="M1243" i="6"/>
  <c r="M1205" i="6"/>
  <c r="M1241" i="6"/>
  <c r="M1237" i="6"/>
  <c r="M1202" i="6"/>
  <c r="M1259" i="6"/>
  <c r="M1216" i="6"/>
  <c r="M1206" i="6"/>
  <c r="M2126" i="6"/>
  <c r="M2105" i="6"/>
  <c r="M2132" i="6"/>
  <c r="M2106" i="6"/>
  <c r="M2088" i="6"/>
  <c r="M2083" i="6"/>
  <c r="M633" i="6"/>
  <c r="M891" i="6"/>
  <c r="M1682" i="6"/>
  <c r="M320" i="6"/>
  <c r="M1557" i="6"/>
  <c r="O1557" i="6" s="1"/>
  <c r="Q1557" i="6" s="1"/>
  <c r="M581" i="6"/>
  <c r="M866" i="6"/>
  <c r="M892" i="6"/>
  <c r="M1363" i="6"/>
  <c r="M1471" i="6"/>
  <c r="M1203" i="6"/>
  <c r="M1247" i="6"/>
  <c r="M1209" i="6"/>
  <c r="M1250" i="6"/>
  <c r="M1244" i="6"/>
  <c r="M1210" i="6"/>
  <c r="M1266" i="6"/>
  <c r="M1234" i="6"/>
  <c r="M1214" i="6"/>
  <c r="M2113" i="6"/>
  <c r="M2079" i="6"/>
  <c r="M2114" i="6"/>
  <c r="M2096" i="6"/>
  <c r="M592" i="6"/>
  <c r="M1729" i="6"/>
  <c r="O1729" i="6" s="1"/>
  <c r="Q1729" i="6" s="1"/>
  <c r="M2176" i="6"/>
  <c r="M1677" i="6"/>
  <c r="M1024" i="6"/>
  <c r="M1044" i="6"/>
  <c r="M1687" i="6"/>
  <c r="M2041" i="6"/>
  <c r="M486" i="6"/>
  <c r="O486" i="6" s="1"/>
  <c r="Q486" i="6" s="1"/>
  <c r="M485" i="6"/>
  <c r="O485" i="6" s="1"/>
  <c r="Q485" i="6" s="1"/>
  <c r="M98" i="6"/>
  <c r="M2219" i="6"/>
  <c r="M1049" i="6"/>
  <c r="M1045" i="6"/>
  <c r="M2233" i="6"/>
  <c r="M2272" i="6"/>
  <c r="M1390" i="6"/>
  <c r="M416" i="6"/>
  <c r="M383" i="6"/>
  <c r="M1890" i="6"/>
  <c r="M2049" i="6"/>
  <c r="M2460" i="6"/>
  <c r="M2036" i="6"/>
  <c r="M1675" i="6"/>
  <c r="M1691" i="6"/>
  <c r="M510" i="6"/>
  <c r="O510" i="6" s="1"/>
  <c r="Q510" i="6" s="1"/>
  <c r="M123" i="6"/>
  <c r="M1028" i="6"/>
  <c r="M2214" i="6"/>
  <c r="M2246" i="6"/>
  <c r="M435" i="6"/>
  <c r="M378" i="6"/>
  <c r="M1845" i="6"/>
  <c r="M1879" i="6"/>
  <c r="M2452" i="6"/>
  <c r="M1875" i="6"/>
  <c r="M2304" i="6"/>
  <c r="M2305" i="6"/>
  <c r="M2398" i="6"/>
  <c r="M2282" i="6"/>
  <c r="M2174" i="6"/>
  <c r="M1034" i="6"/>
  <c r="M1060" i="6"/>
  <c r="M1017" i="6"/>
  <c r="M1035" i="6"/>
  <c r="M2296" i="6"/>
  <c r="M2297" i="6"/>
  <c r="M2308" i="6"/>
  <c r="M2181" i="6"/>
  <c r="M2249" i="6"/>
  <c r="M2238" i="6"/>
  <c r="M1053" i="6"/>
  <c r="M1010" i="6"/>
  <c r="M1052" i="6"/>
  <c r="M1009" i="6"/>
  <c r="M1011" i="6"/>
  <c r="M2399" i="6"/>
  <c r="M2207" i="6"/>
  <c r="M2229" i="6"/>
  <c r="M2312" i="6"/>
  <c r="M2224" i="6"/>
  <c r="M2209" i="6"/>
  <c r="M2236" i="6"/>
  <c r="M1029" i="6"/>
  <c r="M1031" i="6"/>
  <c r="M1057" i="6"/>
  <c r="M1022" i="6"/>
  <c r="M1056" i="6"/>
  <c r="M2392" i="6"/>
  <c r="M2255" i="6"/>
  <c r="M2191" i="6"/>
  <c r="M2200" i="6"/>
  <c r="M2208" i="6"/>
  <c r="M1058" i="6"/>
  <c r="M1007" i="6"/>
  <c r="M1041" i="6"/>
  <c r="M1051" i="6"/>
  <c r="M2307" i="6"/>
  <c r="M2226" i="6"/>
  <c r="M1050" i="6"/>
  <c r="M1068" i="6"/>
  <c r="M1025" i="6"/>
  <c r="M1043" i="6"/>
  <c r="M334" i="6"/>
  <c r="M462" i="6"/>
  <c r="M405" i="6"/>
  <c r="M1885" i="6"/>
  <c r="M1874" i="6"/>
  <c r="M1803" i="6"/>
  <c r="M2465" i="6"/>
  <c r="M115" i="6"/>
  <c r="M2295" i="6"/>
  <c r="M2026" i="6"/>
  <c r="M2300" i="6"/>
  <c r="M1695" i="6"/>
  <c r="M2193" i="6"/>
  <c r="M2232" i="6"/>
  <c r="M2034" i="6"/>
  <c r="M99" i="6"/>
  <c r="M133" i="6"/>
  <c r="M2391" i="6"/>
  <c r="M2175" i="6"/>
  <c r="M110" i="6"/>
  <c r="M1650" i="6"/>
  <c r="M1646" i="6"/>
  <c r="M1830" i="6"/>
  <c r="M1008" i="6"/>
  <c r="M2220" i="6"/>
  <c r="M2212" i="6"/>
  <c r="M349" i="6"/>
  <c r="M325" i="6"/>
  <c r="M1091" i="6"/>
  <c r="M1967" i="6"/>
  <c r="M2053" i="6"/>
  <c r="M375" i="6"/>
  <c r="M402" i="6"/>
  <c r="M1898" i="6"/>
  <c r="M2154" i="6"/>
  <c r="M2483" i="6"/>
  <c r="M1718" i="6"/>
  <c r="O1718" i="6" s="1"/>
  <c r="Q1718" i="6" s="1"/>
  <c r="M495" i="6"/>
  <c r="O495" i="6" s="1"/>
  <c r="Q495" i="6" s="1"/>
  <c r="M478" i="6"/>
  <c r="O478" i="6" s="1"/>
  <c r="Q478" i="6" s="1"/>
  <c r="M1707" i="6"/>
  <c r="O1707" i="6" s="1"/>
  <c r="Q1707" i="6" s="1"/>
  <c r="M479" i="6"/>
  <c r="O479" i="6" s="1"/>
  <c r="Q479" i="6" s="1"/>
  <c r="M499" i="6"/>
  <c r="O499" i="6" s="1"/>
  <c r="Q499" i="6" s="1"/>
  <c r="M514" i="6"/>
  <c r="O514" i="6" s="1"/>
  <c r="Q514" i="6" s="1"/>
  <c r="M484" i="6"/>
  <c r="O484" i="6" s="1"/>
  <c r="Q484" i="6" s="1"/>
  <c r="M496" i="6"/>
  <c r="O496" i="6" s="1"/>
  <c r="Q496" i="6" s="1"/>
  <c r="M1697" i="6"/>
  <c r="M492" i="6"/>
  <c r="O492" i="6" s="1"/>
  <c r="Q492" i="6" s="1"/>
  <c r="M2221" i="6"/>
  <c r="M1015" i="6"/>
  <c r="M2273" i="6"/>
  <c r="M1703" i="6"/>
  <c r="M2043" i="6"/>
  <c r="M516" i="6"/>
  <c r="O516" i="6" s="1"/>
  <c r="Q516" i="6" s="1"/>
  <c r="M1055" i="6"/>
  <c r="M1669" i="6"/>
  <c r="M1685" i="6"/>
  <c r="M511" i="6"/>
  <c r="O511" i="6" s="1"/>
  <c r="Q511" i="6" s="1"/>
  <c r="M126" i="6"/>
  <c r="M1006" i="6"/>
  <c r="M1063" i="6"/>
  <c r="M2225" i="6"/>
  <c r="M380" i="6"/>
  <c r="M417" i="6"/>
  <c r="M1864" i="6"/>
  <c r="M1873" i="6"/>
  <c r="M1869" i="6"/>
  <c r="M1391" i="6"/>
  <c r="M1357" i="6"/>
  <c r="M1532" i="6"/>
  <c r="M1380" i="6"/>
  <c r="M1377" i="6"/>
  <c r="M1531" i="6"/>
  <c r="M1340" i="6"/>
  <c r="M1535" i="6"/>
  <c r="M1674" i="6"/>
  <c r="M1032" i="6"/>
  <c r="M2196" i="6"/>
  <c r="M1676" i="6"/>
  <c r="M504" i="6"/>
  <c r="O504" i="6" s="1"/>
  <c r="Q504" i="6" s="1"/>
  <c r="M474" i="6"/>
  <c r="O474" i="6" s="1"/>
  <c r="Q474" i="6" s="1"/>
  <c r="M180" i="6"/>
  <c r="M121" i="6"/>
  <c r="M2262" i="6"/>
  <c r="M1054" i="6"/>
  <c r="M1066" i="6"/>
  <c r="M2303" i="6"/>
  <c r="M1649" i="6"/>
  <c r="M1343" i="6"/>
  <c r="M377" i="6"/>
  <c r="M449" i="6"/>
  <c r="M1605" i="6"/>
  <c r="M1891" i="6"/>
  <c r="M2481" i="6"/>
  <c r="M2479" i="6"/>
  <c r="M1756" i="6"/>
  <c r="M2066" i="6"/>
  <c r="M1802" i="6"/>
  <c r="M1979" i="6"/>
  <c r="M1976" i="6"/>
  <c r="M1844" i="6"/>
  <c r="M1834" i="6"/>
  <c r="M1838" i="6"/>
  <c r="M1843" i="6"/>
  <c r="M1970" i="6"/>
  <c r="M1975" i="6"/>
  <c r="M1095" i="6"/>
  <c r="M434" i="6"/>
  <c r="M439" i="6"/>
  <c r="M412" i="6"/>
  <c r="M422" i="6"/>
  <c r="M379" i="6"/>
  <c r="M348" i="6"/>
  <c r="M88" i="6"/>
  <c r="M82" i="6"/>
  <c r="M2449" i="6"/>
  <c r="M2453" i="6"/>
  <c r="M2069" i="6"/>
  <c r="M2058" i="6"/>
  <c r="M1791" i="6"/>
  <c r="M1972" i="6"/>
  <c r="M1969" i="6"/>
  <c r="M1980" i="6"/>
  <c r="M1835" i="6"/>
  <c r="M1880" i="6"/>
  <c r="M1887" i="6"/>
  <c r="M1100" i="6"/>
  <c r="M418" i="6"/>
  <c r="M415" i="6"/>
  <c r="M465" i="6"/>
  <c r="M370" i="6"/>
  <c r="M398" i="6"/>
  <c r="M44" i="6"/>
  <c r="M45" i="6"/>
  <c r="M2061" i="6"/>
  <c r="M1795" i="6"/>
  <c r="M1782" i="6"/>
  <c r="M1966" i="6"/>
  <c r="M1899" i="6"/>
  <c r="M1973" i="6"/>
  <c r="M1850" i="6"/>
  <c r="M1607" i="6"/>
  <c r="M1097" i="6"/>
  <c r="M410" i="6"/>
  <c r="M407" i="6"/>
  <c r="M457" i="6"/>
  <c r="M382" i="6"/>
  <c r="M344" i="6"/>
  <c r="M392" i="6"/>
  <c r="M39" i="6"/>
  <c r="M2445" i="6"/>
  <c r="M2475" i="6"/>
  <c r="M2503" i="6"/>
  <c r="M2067" i="6"/>
  <c r="M2045" i="6"/>
  <c r="M2071" i="6"/>
  <c r="M1982" i="6"/>
  <c r="M1884" i="6"/>
  <c r="M1889" i="6"/>
  <c r="M1886" i="6"/>
  <c r="M1868" i="6"/>
  <c r="M1881" i="6"/>
  <c r="M1892" i="6"/>
  <c r="M1609" i="6"/>
  <c r="M453" i="6"/>
  <c r="M376" i="6"/>
  <c r="M425" i="6"/>
  <c r="M1088" i="6"/>
  <c r="M367" i="6"/>
  <c r="M369" i="6"/>
  <c r="M362" i="6"/>
  <c r="M69" i="6"/>
  <c r="M2461" i="6"/>
  <c r="M2507" i="6"/>
  <c r="M2492" i="6"/>
  <c r="M2048" i="6"/>
  <c r="M1778" i="6"/>
  <c r="M1750" i="6"/>
  <c r="M1855" i="6"/>
  <c r="M1866" i="6"/>
  <c r="M1871" i="6"/>
  <c r="M1854" i="6"/>
  <c r="M1865" i="6"/>
  <c r="M1837" i="6"/>
  <c r="M381" i="6"/>
  <c r="M455" i="6"/>
  <c r="M452" i="6"/>
  <c r="M401" i="6"/>
  <c r="M438" i="6"/>
  <c r="M427" i="6"/>
  <c r="M358" i="6"/>
  <c r="M365" i="6"/>
  <c r="M49" i="6"/>
  <c r="M2451" i="6"/>
  <c r="M2482" i="6"/>
  <c r="M1762" i="6"/>
  <c r="M1770" i="6"/>
  <c r="M2062" i="6"/>
  <c r="M1852" i="6"/>
  <c r="M1849" i="6"/>
  <c r="M1846" i="6"/>
  <c r="M1851" i="6"/>
  <c r="M1977" i="6"/>
  <c r="M1604" i="6"/>
  <c r="M1600" i="6"/>
  <c r="M1098" i="6"/>
  <c r="M346" i="6"/>
  <c r="M447" i="6"/>
  <c r="M420" i="6"/>
  <c r="M393" i="6"/>
  <c r="M430" i="6"/>
  <c r="M387" i="6"/>
  <c r="M354" i="6"/>
  <c r="M327" i="6"/>
  <c r="M352" i="6"/>
  <c r="M1688" i="6"/>
  <c r="M2040" i="6"/>
  <c r="M1689" i="6"/>
  <c r="M1665" i="6"/>
  <c r="M1694" i="6"/>
  <c r="M1681" i="6"/>
  <c r="M1683" i="6"/>
  <c r="M1704" i="6"/>
  <c r="M1684" i="6"/>
  <c r="M1678" i="6"/>
  <c r="M1692" i="6"/>
  <c r="M2033" i="6"/>
  <c r="M506" i="6"/>
  <c r="O506" i="6" s="1"/>
  <c r="Q506" i="6" s="1"/>
  <c r="M129" i="6"/>
  <c r="M1062" i="6"/>
  <c r="M1037" i="6"/>
  <c r="M2203" i="6"/>
  <c r="M2178" i="6"/>
  <c r="M2264" i="6"/>
  <c r="M1820" i="6"/>
  <c r="M1402" i="6"/>
  <c r="M326" i="6"/>
  <c r="M368" i="6"/>
  <c r="M1861" i="6"/>
  <c r="M2054" i="6"/>
  <c r="M275" i="6"/>
  <c r="M1286" i="6"/>
  <c r="M176" i="6"/>
  <c r="M2180" i="6"/>
  <c r="M79" i="6"/>
  <c r="M1296" i="6"/>
  <c r="M86" i="6"/>
  <c r="M2235" i="6"/>
  <c r="M48" i="6"/>
  <c r="M1277" i="6"/>
  <c r="M1319" i="6"/>
  <c r="M92" i="6"/>
  <c r="M612" i="6"/>
  <c r="M1410" i="6"/>
  <c r="M1429" i="6"/>
  <c r="M1419" i="6"/>
  <c r="M1469" i="6"/>
  <c r="M1412" i="6"/>
  <c r="M1439" i="6"/>
  <c r="M821" i="6"/>
  <c r="M813" i="6"/>
  <c r="M881" i="6"/>
  <c r="M878" i="6"/>
  <c r="M856" i="6"/>
  <c r="M844" i="6"/>
  <c r="M832" i="6"/>
  <c r="M834" i="6"/>
  <c r="M1185" i="6"/>
  <c r="M554" i="6"/>
  <c r="M1270" i="6"/>
  <c r="M1040" i="6"/>
  <c r="M1046" i="6"/>
  <c r="M2548" i="6"/>
  <c r="M487" i="6"/>
  <c r="M2456" i="6"/>
  <c r="M2464" i="6"/>
  <c r="M300" i="6"/>
  <c r="M1326" i="6"/>
  <c r="M1312" i="6"/>
  <c r="M503" i="6"/>
  <c r="M1738" i="6"/>
  <c r="M2533" i="6"/>
  <c r="M2544" i="6"/>
  <c r="M501" i="6"/>
  <c r="M1717" i="6"/>
  <c r="M2561" i="6"/>
  <c r="M2559" i="6"/>
  <c r="M580" i="6"/>
  <c r="M641" i="6"/>
  <c r="M1404" i="6"/>
  <c r="M1418" i="6"/>
  <c r="M1437" i="6"/>
  <c r="M1443" i="6"/>
  <c r="M1476" i="6"/>
  <c r="M1420" i="6"/>
  <c r="M824" i="6"/>
  <c r="M802" i="6"/>
  <c r="M816" i="6"/>
  <c r="M887" i="6"/>
  <c r="M557" i="6"/>
  <c r="M869" i="6"/>
  <c r="M860" i="6"/>
  <c r="M835" i="6"/>
  <c r="M558" i="6"/>
  <c r="M842" i="6"/>
  <c r="M1189" i="6"/>
  <c r="M1265" i="6"/>
  <c r="M1184" i="6"/>
  <c r="M104" i="6"/>
  <c r="M1019" i="6"/>
  <c r="M1033" i="6"/>
  <c r="M1018" i="6"/>
  <c r="M2553" i="6"/>
  <c r="M482" i="6"/>
  <c r="M648" i="6"/>
  <c r="M1453" i="6"/>
  <c r="M1059" i="6"/>
  <c r="M1012" i="6"/>
  <c r="M1042" i="6"/>
  <c r="M2552" i="6"/>
  <c r="M494" i="6"/>
  <c r="M2414" i="6"/>
  <c r="M2508" i="6"/>
  <c r="M2443" i="6"/>
  <c r="M2454" i="6"/>
  <c r="M2474" i="6"/>
  <c r="M37" i="6"/>
  <c r="M1339" i="6"/>
  <c r="M2556" i="6"/>
  <c r="M1450" i="6"/>
  <c r="M1734" i="6"/>
  <c r="M1736" i="6"/>
  <c r="M2527" i="6"/>
  <c r="M2526" i="6"/>
  <c r="M574" i="6"/>
  <c r="M1406" i="6"/>
  <c r="M1458" i="6"/>
  <c r="M1461" i="6"/>
  <c r="M1481" i="6"/>
  <c r="M1417" i="6"/>
  <c r="M1467" i="6"/>
  <c r="M848" i="6"/>
  <c r="M836" i="6"/>
  <c r="M849" i="6"/>
  <c r="M822" i="6"/>
  <c r="M831" i="6"/>
  <c r="M806" i="6"/>
  <c r="M801" i="6"/>
  <c r="M857" i="6"/>
  <c r="M854" i="6"/>
  <c r="M874" i="6"/>
  <c r="M1248" i="6"/>
  <c r="M113" i="6"/>
  <c r="M1067" i="6"/>
  <c r="M1020" i="6"/>
  <c r="M1013" i="6"/>
  <c r="M2534" i="6"/>
  <c r="M489" i="6"/>
  <c r="M2421" i="6"/>
  <c r="M2450" i="6"/>
  <c r="M2447" i="6"/>
  <c r="M2459" i="6"/>
  <c r="M2485" i="6"/>
  <c r="M91" i="6"/>
  <c r="M41" i="6"/>
  <c r="M1290" i="6"/>
  <c r="M1291" i="6"/>
  <c r="M1720" i="6"/>
  <c r="M629" i="6"/>
  <c r="M1452" i="6"/>
  <c r="M1713" i="6"/>
  <c r="M2525" i="6"/>
  <c r="M2535" i="6"/>
  <c r="M628" i="6"/>
  <c r="M1424" i="6"/>
  <c r="M1416" i="6"/>
  <c r="M1473" i="6"/>
  <c r="M1468" i="6"/>
  <c r="M1489" i="6"/>
  <c r="M1425" i="6"/>
  <c r="M1475" i="6"/>
  <c r="M861" i="6"/>
  <c r="M852" i="6"/>
  <c r="M855" i="6"/>
  <c r="M825" i="6"/>
  <c r="M837" i="6"/>
  <c r="M814" i="6"/>
  <c r="M809" i="6"/>
  <c r="M863" i="6"/>
  <c r="M886" i="6"/>
  <c r="M882" i="6"/>
  <c r="M859" i="6"/>
  <c r="M136" i="6"/>
  <c r="M1014" i="6"/>
  <c r="M1036" i="6"/>
  <c r="M1021" i="6"/>
  <c r="M2550" i="6"/>
  <c r="M505" i="6"/>
  <c r="M2416" i="6"/>
  <c r="M2463" i="6"/>
  <c r="M1298" i="6"/>
  <c r="M1307" i="6"/>
  <c r="M2528" i="6"/>
  <c r="M1409" i="6"/>
  <c r="M1737" i="6"/>
  <c r="M2543" i="6"/>
  <c r="M636" i="6"/>
  <c r="M1456" i="6"/>
  <c r="M1448" i="6"/>
  <c r="M1480" i="6"/>
  <c r="M1483" i="6"/>
  <c r="M1438" i="6"/>
  <c r="M1472" i="6"/>
  <c r="M1597" i="6"/>
  <c r="M807" i="6"/>
  <c r="M864" i="6"/>
  <c r="M868" i="6"/>
  <c r="M865" i="6"/>
  <c r="M840" i="6"/>
  <c r="M817" i="6"/>
  <c r="M823" i="6"/>
  <c r="M873" i="6"/>
  <c r="M818" i="6"/>
  <c r="M553" i="6"/>
  <c r="M867" i="6"/>
  <c r="M1274" i="6"/>
  <c r="M118" i="6"/>
  <c r="M1016" i="6"/>
  <c r="M1030" i="6"/>
  <c r="M1023" i="6"/>
  <c r="M1061" i="6"/>
  <c r="M513" i="6"/>
  <c r="M2701" i="6"/>
  <c r="M1739" i="6"/>
  <c r="M2562" i="6"/>
  <c r="M1440" i="6"/>
  <c r="M1466" i="6"/>
  <c r="M2554" i="6"/>
  <c r="M507" i="6"/>
  <c r="M1722" i="6"/>
  <c r="M2546" i="6"/>
  <c r="M604" i="6"/>
  <c r="M1486" i="6"/>
  <c r="M1478" i="6"/>
  <c r="M1488" i="6"/>
  <c r="M1403" i="6"/>
  <c r="M1446" i="6"/>
  <c r="M1487" i="6"/>
  <c r="M815" i="6"/>
  <c r="M880" i="6"/>
  <c r="M805" i="6"/>
  <c r="M871" i="6"/>
  <c r="M846" i="6"/>
  <c r="M853" i="6"/>
  <c r="M820" i="6"/>
  <c r="M829" i="6"/>
  <c r="M879" i="6"/>
  <c r="M826" i="6"/>
  <c r="M1181" i="6"/>
  <c r="M883" i="6"/>
  <c r="M116" i="6"/>
  <c r="M1048" i="6"/>
  <c r="M1038" i="6"/>
  <c r="M1039" i="6"/>
  <c r="M476" i="6"/>
  <c r="M47" i="6"/>
  <c r="M93" i="6"/>
  <c r="M1337" i="6"/>
  <c r="M81" i="6"/>
  <c r="M2466" i="6"/>
  <c r="M43" i="6"/>
  <c r="M50" i="6"/>
  <c r="M1295" i="6"/>
  <c r="M1336" i="6"/>
  <c r="M1302" i="6"/>
  <c r="M80" i="6"/>
  <c r="M2473" i="6"/>
  <c r="M2501" i="6"/>
  <c r="M72" i="6"/>
  <c r="M51" i="6"/>
  <c r="M1303" i="6"/>
  <c r="M90" i="6"/>
  <c r="M60" i="6"/>
  <c r="M77" i="6"/>
  <c r="M78" i="6"/>
  <c r="M71" i="6"/>
  <c r="M1300" i="6"/>
  <c r="M1293" i="6"/>
  <c r="M1279" i="6"/>
  <c r="M68" i="6"/>
  <c r="M1310" i="6"/>
  <c r="M1305" i="6"/>
  <c r="M1301" i="6"/>
  <c r="M1311" i="6"/>
  <c r="M1334" i="6"/>
  <c r="M1284" i="6"/>
  <c r="M75" i="6"/>
  <c r="M74" i="6"/>
  <c r="M1315" i="6"/>
  <c r="M1280" i="6"/>
  <c r="M1309" i="6"/>
  <c r="M1318" i="6"/>
  <c r="M1282" i="6"/>
  <c r="M1289" i="6"/>
  <c r="M89" i="6"/>
  <c r="M1338" i="6"/>
  <c r="M42" i="6"/>
  <c r="M1325" i="6"/>
  <c r="M1327" i="6"/>
  <c r="M1287" i="6"/>
  <c r="M1297" i="6"/>
  <c r="M66" i="6"/>
  <c r="M1324" i="6"/>
  <c r="M2512" i="6"/>
  <c r="M1329" i="6"/>
  <c r="M1323" i="6"/>
  <c r="M1335" i="6"/>
  <c r="M2497" i="6"/>
  <c r="M1283" i="6"/>
  <c r="M58" i="6"/>
  <c r="M1306" i="6"/>
  <c r="M1322" i="6"/>
  <c r="M52" i="6"/>
  <c r="M1292" i="6"/>
  <c r="M1313" i="6"/>
  <c r="M1285" i="6"/>
  <c r="M1314" i="6"/>
  <c r="M1320" i="6"/>
  <c r="M1333" i="6"/>
  <c r="M15" i="6"/>
  <c r="O15" i="6" s="1"/>
  <c r="Q15" i="6" s="1"/>
  <c r="M97" i="6"/>
  <c r="O97" i="6" s="1"/>
  <c r="Q97" i="6" s="1"/>
  <c r="M4" i="6"/>
  <c r="O4" i="6" s="1"/>
  <c r="Q4" i="6" s="1"/>
  <c r="M2696" i="6"/>
  <c r="M2689" i="6"/>
  <c r="M2692" i="6"/>
  <c r="M1423" i="6"/>
  <c r="M1415" i="6"/>
  <c r="M1460" i="6"/>
  <c r="M1479" i="6"/>
  <c r="M1433" i="6"/>
  <c r="M1451" i="6"/>
  <c r="M1599" i="6"/>
  <c r="M236" i="6"/>
  <c r="M216" i="6"/>
  <c r="M202" i="6"/>
  <c r="M248" i="6"/>
  <c r="M226" i="6"/>
  <c r="M245" i="6"/>
  <c r="M218" i="6"/>
  <c r="M204" i="6"/>
  <c r="M208" i="6"/>
  <c r="M247" i="6"/>
  <c r="M233" i="6"/>
  <c r="M220" i="6"/>
  <c r="M249" i="6"/>
  <c r="M227" i="6"/>
  <c r="M207" i="6"/>
  <c r="M239" i="6"/>
  <c r="M2775" i="6"/>
  <c r="M2768" i="6"/>
  <c r="M2760" i="6"/>
  <c r="M2752" i="6"/>
  <c r="M2745" i="6"/>
  <c r="M2738" i="6"/>
  <c r="M2730" i="6"/>
  <c r="M2722" i="6"/>
  <c r="M2714" i="6"/>
  <c r="M2707" i="6"/>
  <c r="M2772" i="6"/>
  <c r="M2765" i="6"/>
  <c r="M2757" i="6"/>
  <c r="M2750" i="6"/>
  <c r="M2742" i="6"/>
  <c r="M2735" i="6"/>
  <c r="M2727" i="6"/>
  <c r="M2719" i="6"/>
  <c r="M2711" i="6"/>
  <c r="M2704" i="6"/>
  <c r="M2777" i="6"/>
  <c r="M2770" i="6"/>
  <c r="M2762" i="6"/>
  <c r="M2754" i="6"/>
  <c r="M2747" i="6"/>
  <c r="M2740" i="6"/>
  <c r="M2732" i="6"/>
  <c r="M2724" i="6"/>
  <c r="M2716" i="6"/>
  <c r="M2774" i="6"/>
  <c r="M2767" i="6"/>
  <c r="M2759" i="6"/>
  <c r="M2751" i="6"/>
  <c r="M2744" i="6"/>
  <c r="M2737" i="6"/>
  <c r="M2729" i="6"/>
  <c r="M2721" i="6"/>
  <c r="M2713" i="6"/>
  <c r="M2706" i="6"/>
  <c r="M2779" i="6"/>
  <c r="M2776" i="6"/>
  <c r="M2769" i="6"/>
  <c r="M2761" i="6"/>
  <c r="M2753" i="6"/>
  <c r="M2746" i="6"/>
  <c r="M2739" i="6"/>
  <c r="M2731" i="6"/>
  <c r="M2723" i="6"/>
  <c r="M2715" i="6"/>
  <c r="M2708" i="6"/>
  <c r="M2773" i="6"/>
  <c r="M2766" i="6"/>
  <c r="M2758" i="6"/>
  <c r="M2743" i="6"/>
  <c r="M2736" i="6"/>
  <c r="M2728" i="6"/>
  <c r="M2720" i="6"/>
  <c r="M2712" i="6"/>
  <c r="M2705" i="6"/>
  <c r="M2778" i="6"/>
  <c r="M2771" i="6"/>
  <c r="M2763" i="6"/>
  <c r="M2755" i="6"/>
  <c r="M2748" i="6"/>
  <c r="M2741" i="6"/>
  <c r="M2733" i="6"/>
  <c r="M2725" i="6"/>
  <c r="M2717" i="6"/>
  <c r="M2709" i="6"/>
  <c r="M2749" i="6"/>
  <c r="M2718" i="6"/>
  <c r="M2710" i="6"/>
  <c r="M2764" i="6"/>
  <c r="M2734" i="6"/>
  <c r="M2703" i="6"/>
  <c r="M2756" i="6"/>
  <c r="M2726" i="6"/>
  <c r="M469" i="6"/>
  <c r="M471" i="6"/>
  <c r="M468" i="6"/>
  <c r="M470" i="6"/>
  <c r="M472" i="6"/>
  <c r="M24" i="6"/>
  <c r="M95" i="6"/>
  <c r="M26" i="6"/>
  <c r="M17" i="6"/>
  <c r="M94" i="6"/>
  <c r="M19" i="6"/>
  <c r="M12" i="6"/>
  <c r="M3" i="6"/>
  <c r="M21" i="6"/>
  <c r="M7" i="6"/>
  <c r="M6" i="6"/>
  <c r="M18" i="6"/>
  <c r="M22" i="6"/>
  <c r="M13" i="6"/>
  <c r="M1530" i="6"/>
  <c r="M1401" i="6"/>
  <c r="M1375" i="6"/>
  <c r="M1364" i="6"/>
  <c r="M1543" i="6"/>
  <c r="M1527" i="6"/>
  <c r="M1373" i="6"/>
  <c r="M1362" i="6"/>
  <c r="M1356" i="6"/>
  <c r="M1350" i="6"/>
  <c r="M1540" i="6"/>
  <c r="M1525" i="6"/>
  <c r="M1395" i="6"/>
  <c r="M1360" i="6"/>
  <c r="M1545" i="6"/>
  <c r="M1537" i="6"/>
  <c r="M1522" i="6"/>
  <c r="M1400" i="6"/>
  <c r="M1385" i="6"/>
  <c r="M1346" i="6"/>
  <c r="M1542" i="6"/>
  <c r="M1534" i="6"/>
  <c r="M1520" i="6"/>
  <c r="M1397" i="6"/>
  <c r="M1384" i="6"/>
  <c r="M1378" i="6"/>
  <c r="M1367" i="6"/>
  <c r="M1361" i="6"/>
  <c r="M1355" i="6"/>
  <c r="M1344" i="6"/>
  <c r="M1547" i="6"/>
  <c r="M1539" i="6"/>
  <c r="M1524" i="6"/>
  <c r="M1387" i="6"/>
  <c r="M1353" i="6"/>
  <c r="M1347" i="6"/>
  <c r="M1544" i="6"/>
  <c r="M1528" i="6"/>
  <c r="M1399" i="6"/>
  <c r="M1392" i="6"/>
  <c r="M1379" i="6"/>
  <c r="M1369" i="6"/>
  <c r="M1351" i="6"/>
  <c r="M1519" i="6"/>
  <c r="M1396" i="6"/>
  <c r="M1389" i="6"/>
  <c r="M1366" i="6"/>
  <c r="M105" i="6"/>
  <c r="M177" i="6"/>
  <c r="M127" i="6"/>
  <c r="M112" i="6"/>
  <c r="M134" i="6"/>
  <c r="M101" i="6"/>
  <c r="M186" i="6"/>
  <c r="M179" i="6"/>
  <c r="M2156" i="6"/>
  <c r="M2137" i="6"/>
  <c r="M2168" i="6"/>
  <c r="M2162" i="6"/>
  <c r="M2159" i="6"/>
  <c r="M2153" i="6"/>
  <c r="M2147" i="6"/>
  <c r="M2152" i="6"/>
  <c r="M2171" i="6"/>
  <c r="M2142" i="6"/>
  <c r="M2140" i="6"/>
  <c r="M2139" i="6"/>
  <c r="M2018" i="6"/>
  <c r="M2010" i="6"/>
  <c r="M1956" i="6"/>
  <c r="M1953" i="6"/>
  <c r="M2023" i="6"/>
  <c r="M2007" i="6"/>
  <c r="M2004" i="6"/>
  <c r="M1959" i="6"/>
  <c r="M2163" i="6"/>
  <c r="M2009" i="6"/>
  <c r="M2022" i="6"/>
  <c r="M1992" i="6"/>
  <c r="M2003" i="6"/>
  <c r="M1962" i="6"/>
  <c r="M2016" i="6"/>
  <c r="M1994" i="6"/>
  <c r="M1961" i="6"/>
  <c r="M1952" i="6"/>
  <c r="M1947" i="6"/>
  <c r="M1991" i="6"/>
  <c r="M1951" i="6"/>
  <c r="M1954" i="6"/>
  <c r="M2143" i="6"/>
  <c r="M1985" i="6"/>
  <c r="M1950" i="6"/>
  <c r="M1998" i="6"/>
  <c r="M1960" i="6"/>
  <c r="M1005" i="6"/>
  <c r="M997" i="6"/>
  <c r="M989" i="6"/>
  <c r="M982" i="6"/>
  <c r="M943" i="6"/>
  <c r="M930" i="6"/>
  <c r="M994" i="6"/>
  <c r="M986" i="6"/>
  <c r="M979" i="6"/>
  <c r="M971" i="6"/>
  <c r="M955" i="6"/>
  <c r="M927" i="6"/>
  <c r="M919" i="6"/>
  <c r="M911" i="6"/>
  <c r="M999" i="6"/>
  <c r="M991" i="6"/>
  <c r="M976" i="6"/>
  <c r="M968" i="6"/>
  <c r="M938" i="6"/>
  <c r="M924" i="6"/>
  <c r="M897" i="6"/>
  <c r="M973" i="6"/>
  <c r="M935" i="6"/>
  <c r="M929" i="6"/>
  <c r="M921" i="6"/>
  <c r="M913" i="6"/>
  <c r="M906" i="6"/>
  <c r="M1001" i="6"/>
  <c r="M993" i="6"/>
  <c r="M970" i="6"/>
  <c r="M962" i="6"/>
  <c r="M903" i="6"/>
  <c r="M990" i="6"/>
  <c r="M967" i="6"/>
  <c r="M944" i="6"/>
  <c r="M937" i="6"/>
  <c r="M931" i="6"/>
  <c r="M915" i="6"/>
  <c r="M980" i="6"/>
  <c r="M972" i="6"/>
  <c r="M964" i="6"/>
  <c r="M949" i="6"/>
  <c r="M796" i="6"/>
  <c r="M740" i="6"/>
  <c r="M732" i="6"/>
  <c r="M977" i="6"/>
  <c r="M946" i="6"/>
  <c r="M917" i="6"/>
  <c r="M785" i="6"/>
  <c r="M777" i="6"/>
  <c r="M769" i="6"/>
  <c r="M761" i="6"/>
  <c r="M753" i="6"/>
  <c r="M745" i="6"/>
  <c r="M729" i="6"/>
  <c r="M721" i="6"/>
  <c r="M713" i="6"/>
  <c r="M790" i="6"/>
  <c r="M774" i="6"/>
  <c r="M750" i="6"/>
  <c r="M742" i="6"/>
  <c r="M734" i="6"/>
  <c r="M726" i="6"/>
  <c r="M710" i="6"/>
  <c r="M1000" i="6"/>
  <c r="M909" i="6"/>
  <c r="M795" i="6"/>
  <c r="M771" i="6"/>
  <c r="M763" i="6"/>
  <c r="M739" i="6"/>
  <c r="M723" i="6"/>
  <c r="M715" i="6"/>
  <c r="M744" i="6"/>
  <c r="M720" i="6"/>
  <c r="M992" i="6"/>
  <c r="M902" i="6"/>
  <c r="M773" i="6"/>
  <c r="M757" i="6"/>
  <c r="M717" i="6"/>
  <c r="M794" i="6"/>
  <c r="M786" i="6"/>
  <c r="M778" i="6"/>
  <c r="M754" i="6"/>
  <c r="M738" i="6"/>
  <c r="M730" i="6"/>
  <c r="M714" i="6"/>
  <c r="M706" i="6"/>
  <c r="M925" i="6"/>
  <c r="M898" i="6"/>
  <c r="M783" i="6"/>
  <c r="M775" i="6"/>
  <c r="M743" i="6"/>
  <c r="M735" i="6"/>
  <c r="M727" i="6"/>
  <c r="M711" i="6"/>
  <c r="M67" i="6"/>
  <c r="M70" i="6"/>
  <c r="M1725" i="6"/>
  <c r="M1719" i="6"/>
  <c r="M1724" i="6"/>
  <c r="M1715" i="6"/>
  <c r="M1504" i="6"/>
  <c r="M157" i="6"/>
  <c r="M163" i="6"/>
  <c r="M1673" i="6"/>
  <c r="M1693" i="6"/>
  <c r="M1672" i="6"/>
  <c r="M1664" i="6"/>
  <c r="M2037" i="6"/>
  <c r="M1699" i="6"/>
  <c r="M2024" i="6"/>
  <c r="M140" i="6"/>
  <c r="M117" i="6"/>
  <c r="M138" i="6"/>
  <c r="M130" i="6"/>
  <c r="M100" i="6"/>
  <c r="M185" i="6"/>
  <c r="M135" i="6"/>
  <c r="M119" i="6"/>
  <c r="M132" i="6"/>
  <c r="M124" i="6"/>
  <c r="M109" i="6"/>
  <c r="M137" i="6"/>
  <c r="M111" i="6"/>
  <c r="M103" i="6"/>
  <c r="M131" i="6"/>
  <c r="M2613" i="6"/>
  <c r="M2605" i="6"/>
  <c r="M2597" i="6"/>
  <c r="M2581" i="6"/>
  <c r="M2573" i="6"/>
  <c r="M2518" i="6"/>
  <c r="M2610" i="6"/>
  <c r="M2594" i="6"/>
  <c r="M2578" i="6"/>
  <c r="M2615" i="6"/>
  <c r="M2607" i="6"/>
  <c r="M2599" i="6"/>
  <c r="M2591" i="6"/>
  <c r="M2583" i="6"/>
  <c r="M2575" i="6"/>
  <c r="M2567" i="6"/>
  <c r="M2506" i="6"/>
  <c r="M2494" i="6"/>
  <c r="M2614" i="6"/>
  <c r="M2598" i="6"/>
  <c r="M2590" i="6"/>
  <c r="M2574" i="6"/>
  <c r="M2566" i="6"/>
  <c r="M2488" i="6"/>
  <c r="M2611" i="6"/>
  <c r="M2595" i="6"/>
  <c r="M2587" i="6"/>
  <c r="M2579" i="6"/>
  <c r="M2571" i="6"/>
  <c r="M2563" i="6"/>
  <c r="M2608" i="6"/>
  <c r="M2600" i="6"/>
  <c r="M2576" i="6"/>
  <c r="M2609" i="6"/>
  <c r="M2593" i="6"/>
  <c r="M2577" i="6"/>
  <c r="M2446" i="6"/>
  <c r="M2455" i="6"/>
  <c r="M2462" i="6"/>
  <c r="M2448" i="6"/>
  <c r="M2444" i="6"/>
  <c r="M2564" i="6"/>
  <c r="M2490" i="6"/>
  <c r="M2480" i="6"/>
  <c r="M2601" i="6"/>
  <c r="M2569" i="6"/>
  <c r="M2517" i="6"/>
  <c r="M2496" i="6"/>
  <c r="M2487" i="6"/>
  <c r="M2457" i="6"/>
  <c r="M2489" i="6"/>
  <c r="M2484" i="6"/>
  <c r="M2604" i="6"/>
  <c r="M2588" i="6"/>
  <c r="M2476" i="6"/>
  <c r="M2472" i="6"/>
  <c r="M2169" i="6"/>
  <c r="M1790" i="6"/>
  <c r="M1781" i="6"/>
  <c r="M2167" i="6"/>
  <c r="M2141" i="6"/>
  <c r="M1784" i="6"/>
  <c r="M1779" i="6"/>
  <c r="M1772" i="6"/>
  <c r="M1776" i="6"/>
  <c r="M2149" i="6"/>
  <c r="M2136" i="6"/>
  <c r="M1789" i="6"/>
  <c r="M1785" i="6"/>
  <c r="M1774" i="6"/>
  <c r="M1757" i="6"/>
  <c r="M2160" i="6"/>
  <c r="M1787" i="6"/>
  <c r="M1771" i="6"/>
  <c r="M1767" i="6"/>
  <c r="M1786" i="6"/>
  <c r="M1775" i="6"/>
  <c r="M1765" i="6"/>
  <c r="M2164" i="6"/>
  <c r="M1780" i="6"/>
  <c r="M1773" i="6"/>
  <c r="M1768" i="6"/>
  <c r="M1751" i="6"/>
  <c r="M1743" i="6"/>
  <c r="M1748" i="6"/>
  <c r="M1993" i="6"/>
  <c r="M1761" i="6"/>
  <c r="M1753" i="6"/>
  <c r="M1745" i="6"/>
  <c r="M2151" i="6"/>
  <c r="M2138" i="6"/>
  <c r="M1758" i="6"/>
  <c r="M1988" i="6"/>
  <c r="M1764" i="6"/>
  <c r="M1755" i="6"/>
  <c r="M1747" i="6"/>
  <c r="M1783" i="6"/>
  <c r="M1760" i="6"/>
  <c r="M1752" i="6"/>
  <c r="M1744" i="6"/>
  <c r="M2019" i="6"/>
  <c r="M1766" i="6"/>
  <c r="M1749" i="6"/>
  <c r="M1639" i="6"/>
  <c r="M2157" i="6"/>
  <c r="M1754" i="6"/>
  <c r="M1769" i="6"/>
  <c r="M1641" i="6"/>
  <c r="M1610" i="6"/>
  <c r="M1746" i="6"/>
  <c r="M1813" i="6"/>
  <c r="M1824" i="6"/>
  <c r="M1777" i="6"/>
  <c r="M1833" i="6"/>
  <c r="M1828" i="6"/>
  <c r="M1825" i="6"/>
  <c r="M1829" i="6"/>
  <c r="M936" i="6"/>
  <c r="M1106" i="6"/>
  <c r="M900" i="6"/>
  <c r="M1086" i="6"/>
  <c r="M413" i="6"/>
  <c r="M366" i="6"/>
  <c r="M351" i="6"/>
  <c r="M463" i="6"/>
  <c r="M423" i="6"/>
  <c r="M342" i="6"/>
  <c r="M1096" i="6"/>
  <c r="M454" i="6"/>
  <c r="M338" i="6"/>
  <c r="M953" i="6"/>
  <c r="M373" i="6"/>
  <c r="M65" i="6"/>
  <c r="M76" i="6"/>
  <c r="M85" i="6"/>
  <c r="M64" i="6"/>
  <c r="M35" i="6"/>
  <c r="M38" i="6"/>
  <c r="M55" i="6"/>
  <c r="M87" i="6"/>
  <c r="M73" i="6"/>
  <c r="M57" i="6"/>
  <c r="M40" i="6"/>
  <c r="M34" i="6"/>
  <c r="M84" i="6"/>
  <c r="U164" i="6" l="1"/>
  <c r="R1620" i="6"/>
  <c r="R1568" i="6"/>
  <c r="S1568" i="6"/>
  <c r="S156" i="6"/>
  <c r="U1620" i="6"/>
  <c r="S2401" i="6"/>
  <c r="R196" i="6"/>
  <c r="R1494" i="6"/>
  <c r="T1568" i="6"/>
  <c r="T203" i="6"/>
  <c r="S1494" i="6"/>
  <c r="U203" i="6"/>
  <c r="S1594" i="6"/>
  <c r="T1594" i="6"/>
  <c r="U1594" i="6"/>
  <c r="R2422" i="6"/>
  <c r="U1558" i="6"/>
  <c r="S2422" i="6"/>
  <c r="T2422" i="6"/>
  <c r="U1576" i="6"/>
  <c r="U2401" i="6"/>
  <c r="R2401" i="6"/>
  <c r="T1495" i="6"/>
  <c r="R167" i="6"/>
  <c r="S167" i="6"/>
  <c r="U1494" i="6"/>
  <c r="R1558" i="6"/>
  <c r="S2690" i="6"/>
  <c r="T200" i="6"/>
  <c r="S1558" i="6"/>
  <c r="U200" i="6"/>
  <c r="R145" i="6"/>
  <c r="R203" i="6"/>
  <c r="U145" i="6"/>
  <c r="S2683" i="6"/>
  <c r="R1492" i="6"/>
  <c r="R2683" i="6"/>
  <c r="S1492" i="6"/>
  <c r="T2690" i="6"/>
  <c r="T2683" i="6"/>
  <c r="U1592" i="6"/>
  <c r="R200" i="6"/>
  <c r="T167" i="6"/>
  <c r="T509" i="6"/>
  <c r="S1620" i="6"/>
  <c r="U243" i="6"/>
  <c r="R164" i="6"/>
  <c r="S164" i="6"/>
  <c r="U1574" i="6"/>
  <c r="S145" i="6"/>
  <c r="R2690" i="6"/>
  <c r="R1574" i="6"/>
  <c r="S509" i="6"/>
  <c r="U1495" i="6"/>
  <c r="S1574" i="6"/>
  <c r="R1495" i="6"/>
  <c r="S8" i="6"/>
  <c r="T8" i="6"/>
  <c r="U2695" i="6"/>
  <c r="U1584" i="6"/>
  <c r="R149" i="6"/>
  <c r="R23" i="6"/>
  <c r="T222" i="6"/>
  <c r="U23" i="6"/>
  <c r="S149" i="6"/>
  <c r="S20" i="6"/>
  <c r="R20" i="6"/>
  <c r="U234" i="6"/>
  <c r="R229" i="6"/>
  <c r="S1592" i="6"/>
  <c r="R234" i="6"/>
  <c r="R8" i="6"/>
  <c r="S229" i="6"/>
  <c r="U229" i="6"/>
  <c r="S1584" i="6"/>
  <c r="T1584" i="6"/>
  <c r="S493" i="6"/>
  <c r="U149" i="6"/>
  <c r="S2695" i="6"/>
  <c r="T1592" i="6"/>
  <c r="U222" i="6"/>
  <c r="T2695" i="6"/>
  <c r="R166" i="6"/>
  <c r="R160" i="6"/>
  <c r="T20" i="6"/>
  <c r="S166" i="6"/>
  <c r="S234" i="6"/>
  <c r="U509" i="6"/>
  <c r="S1500" i="6"/>
  <c r="S160" i="6"/>
  <c r="T166" i="6"/>
  <c r="U493" i="6"/>
  <c r="T160" i="6"/>
  <c r="S1501" i="6"/>
  <c r="R493" i="6"/>
  <c r="T488" i="6"/>
  <c r="U488" i="6"/>
  <c r="R222" i="6"/>
  <c r="U1490" i="6"/>
  <c r="S141" i="6"/>
  <c r="U473" i="6"/>
  <c r="U1500" i="6"/>
  <c r="U156" i="6"/>
  <c r="U1505" i="6"/>
  <c r="T1505" i="6"/>
  <c r="S473" i="6"/>
  <c r="R1500" i="6"/>
  <c r="R156" i="6"/>
  <c r="R473" i="6"/>
  <c r="R1505" i="6"/>
  <c r="R1506" i="6"/>
  <c r="S1506" i="6"/>
  <c r="T1506" i="6"/>
  <c r="R2700" i="6"/>
  <c r="T23" i="6"/>
  <c r="U1503" i="6"/>
  <c r="T1501" i="6"/>
  <c r="R242" i="6"/>
  <c r="S242" i="6"/>
  <c r="T242" i="6"/>
  <c r="R1497" i="6"/>
  <c r="U1501" i="6"/>
  <c r="R14" i="6"/>
  <c r="S243" i="6"/>
  <c r="S2700" i="6"/>
  <c r="S154" i="6"/>
  <c r="U154" i="6"/>
  <c r="R154" i="6"/>
  <c r="S488" i="6"/>
  <c r="R1503" i="6"/>
  <c r="U142" i="6"/>
  <c r="S191" i="6"/>
  <c r="S142" i="6"/>
  <c r="T142" i="6"/>
  <c r="S1588" i="6"/>
  <c r="S1496" i="6"/>
  <c r="S1497" i="6"/>
  <c r="U1497" i="6"/>
  <c r="T2700" i="6"/>
  <c r="S14" i="6"/>
  <c r="T14" i="6"/>
  <c r="S1589" i="6"/>
  <c r="T1573" i="6"/>
  <c r="T2122" i="6"/>
  <c r="U191" i="6"/>
  <c r="R1496" i="6"/>
  <c r="R1588" i="6"/>
  <c r="T1496" i="6"/>
  <c r="U1588" i="6"/>
  <c r="R192" i="6"/>
  <c r="S192" i="6"/>
  <c r="T192" i="6"/>
  <c r="T1502" i="6"/>
  <c r="U1502" i="6"/>
  <c r="R1573" i="6"/>
  <c r="S1573" i="6"/>
  <c r="R1502" i="6"/>
  <c r="R5" i="6"/>
  <c r="R2122" i="6"/>
  <c r="S2122" i="6"/>
  <c r="T243" i="6"/>
  <c r="S5" i="6"/>
  <c r="T5" i="6"/>
  <c r="R152" i="6"/>
  <c r="U152" i="6"/>
  <c r="T152" i="6"/>
  <c r="S152" i="6"/>
  <c r="T473" i="6"/>
  <c r="R191" i="6"/>
  <c r="T1492" i="6"/>
  <c r="S1503" i="6"/>
  <c r="U1499" i="6"/>
  <c r="R161" i="6"/>
  <c r="R1499" i="6"/>
  <c r="S161" i="6"/>
  <c r="S1499" i="6"/>
  <c r="T161" i="6"/>
  <c r="U141" i="6"/>
  <c r="R1576" i="6"/>
  <c r="R508" i="6"/>
  <c r="S1576" i="6"/>
  <c r="S508" i="6"/>
  <c r="U1493" i="6"/>
  <c r="T508" i="6"/>
  <c r="R1493" i="6"/>
  <c r="S1493" i="6"/>
  <c r="R141" i="6"/>
  <c r="U1589" i="6"/>
  <c r="R1589" i="6"/>
  <c r="R1550" i="6"/>
  <c r="T1550" i="6"/>
  <c r="S1550" i="6"/>
  <c r="U1563" i="6"/>
  <c r="R1563" i="6"/>
  <c r="S1563" i="6"/>
  <c r="T172" i="6"/>
  <c r="R172" i="6"/>
  <c r="S172" i="6"/>
  <c r="R1490" i="6"/>
  <c r="S1490" i="6"/>
  <c r="U1550" i="6"/>
  <c r="T1490" i="6"/>
  <c r="T1569" i="6"/>
  <c r="S1569" i="6"/>
  <c r="R1569" i="6"/>
  <c r="U1569" i="6"/>
  <c r="U492" i="6"/>
  <c r="T492" i="6"/>
  <c r="S492" i="6"/>
  <c r="R492" i="6"/>
  <c r="U478" i="6"/>
  <c r="T478" i="6"/>
  <c r="S478" i="6"/>
  <c r="R478" i="6"/>
  <c r="U510" i="6"/>
  <c r="T510" i="6"/>
  <c r="S510" i="6"/>
  <c r="R510" i="6"/>
  <c r="U1560" i="6"/>
  <c r="T1560" i="6"/>
  <c r="S1560" i="6"/>
  <c r="R1560" i="6"/>
  <c r="T495" i="6"/>
  <c r="S495" i="6"/>
  <c r="R495" i="6"/>
  <c r="U495" i="6"/>
  <c r="T1581" i="6"/>
  <c r="S1581" i="6"/>
  <c r="R1581" i="6"/>
  <c r="U1581" i="6"/>
  <c r="U1551" i="6"/>
  <c r="T1551" i="6"/>
  <c r="S1551" i="6"/>
  <c r="R1551" i="6"/>
  <c r="U516" i="6"/>
  <c r="T516" i="6"/>
  <c r="S516" i="6"/>
  <c r="R516" i="6"/>
  <c r="U496" i="6"/>
  <c r="T496" i="6"/>
  <c r="S496" i="6"/>
  <c r="R496" i="6"/>
  <c r="R1718" i="6"/>
  <c r="U1718" i="6"/>
  <c r="T1718" i="6"/>
  <c r="S1718" i="6"/>
  <c r="T485" i="6"/>
  <c r="S485" i="6"/>
  <c r="R485" i="6"/>
  <c r="U485" i="6"/>
  <c r="T1587" i="6"/>
  <c r="S1587" i="6"/>
  <c r="R1587" i="6"/>
  <c r="U1587" i="6"/>
  <c r="U1571" i="6"/>
  <c r="T1571" i="6"/>
  <c r="S1571" i="6"/>
  <c r="R1571" i="6"/>
  <c r="R4" i="6"/>
  <c r="U4" i="6"/>
  <c r="T4" i="6"/>
  <c r="S4" i="6"/>
  <c r="U484" i="6"/>
  <c r="T484" i="6"/>
  <c r="S484" i="6"/>
  <c r="R484" i="6"/>
  <c r="U486" i="6"/>
  <c r="T486" i="6"/>
  <c r="S486" i="6"/>
  <c r="R486" i="6"/>
  <c r="U1557" i="6"/>
  <c r="T1557" i="6"/>
  <c r="S1557" i="6"/>
  <c r="R1557" i="6"/>
  <c r="T1570" i="6"/>
  <c r="S1570" i="6"/>
  <c r="R1570" i="6"/>
  <c r="U1570" i="6"/>
  <c r="U1575" i="6"/>
  <c r="T1575" i="6"/>
  <c r="S1575" i="6"/>
  <c r="R1575" i="6"/>
  <c r="U1566" i="6"/>
  <c r="T1566" i="6"/>
  <c r="S1566" i="6"/>
  <c r="R1566" i="6"/>
  <c r="U97" i="6"/>
  <c r="T97" i="6"/>
  <c r="S97" i="6"/>
  <c r="R97" i="6"/>
  <c r="U514" i="6"/>
  <c r="T514" i="6"/>
  <c r="S514" i="6"/>
  <c r="R514" i="6"/>
  <c r="T1548" i="6"/>
  <c r="S1548" i="6"/>
  <c r="R1548" i="6"/>
  <c r="U1548" i="6"/>
  <c r="U1564" i="6"/>
  <c r="T1564" i="6"/>
  <c r="S1564" i="6"/>
  <c r="R1564" i="6"/>
  <c r="U1707" i="6"/>
  <c r="T1707" i="6"/>
  <c r="S1707" i="6"/>
  <c r="R1707" i="6"/>
  <c r="U15" i="6"/>
  <c r="T15" i="6"/>
  <c r="S15" i="6"/>
  <c r="R15" i="6"/>
  <c r="U506" i="6"/>
  <c r="T506" i="6"/>
  <c r="S506" i="6"/>
  <c r="R506" i="6"/>
  <c r="U474" i="6"/>
  <c r="T474" i="6"/>
  <c r="S474" i="6"/>
  <c r="R474" i="6"/>
  <c r="T511" i="6"/>
  <c r="S511" i="6"/>
  <c r="R511" i="6"/>
  <c r="U511" i="6"/>
  <c r="T499" i="6"/>
  <c r="S499" i="6"/>
  <c r="R499" i="6"/>
  <c r="U499" i="6"/>
  <c r="U1729" i="6"/>
  <c r="T1729" i="6"/>
  <c r="S1729" i="6"/>
  <c r="R1729" i="6"/>
  <c r="U1596" i="6"/>
  <c r="T1596" i="6"/>
  <c r="S1596" i="6"/>
  <c r="R1596" i="6"/>
  <c r="T475" i="6"/>
  <c r="S475" i="6"/>
  <c r="R475" i="6"/>
  <c r="U475" i="6"/>
  <c r="U504" i="6"/>
  <c r="T504" i="6"/>
  <c r="S504" i="6"/>
  <c r="R504" i="6"/>
  <c r="T479" i="6"/>
  <c r="S479" i="6"/>
  <c r="R479" i="6"/>
  <c r="U479" i="6"/>
  <c r="T1585" i="6"/>
  <c r="S1585" i="6"/>
  <c r="R1585" i="6"/>
  <c r="U1585" i="6"/>
  <c r="T1572" i="6"/>
  <c r="S1572" i="6"/>
  <c r="R1572" i="6"/>
  <c r="U1572" i="6"/>
  <c r="O168" i="6" l="1"/>
  <c r="Q168" i="6" s="1"/>
  <c r="O9" i="6"/>
  <c r="Q9" i="6" s="1"/>
  <c r="O169" i="6"/>
  <c r="Q169" i="6" s="1"/>
  <c r="O2528" i="6"/>
  <c r="Q2528" i="6" s="1"/>
  <c r="O181" i="6"/>
  <c r="Q181" i="6" s="1"/>
  <c r="O210" i="6"/>
  <c r="Q210" i="6" s="1"/>
  <c r="O189" i="6"/>
  <c r="Q189" i="6" s="1"/>
  <c r="O190" i="6"/>
  <c r="Q190" i="6" s="1"/>
  <c r="O153" i="6" l="1"/>
  <c r="Q153" i="6" s="1"/>
  <c r="O2509" i="6"/>
  <c r="Q2509" i="6" s="1"/>
  <c r="O96" i="6"/>
  <c r="Q96" i="6" s="1"/>
  <c r="S96" i="6" s="1"/>
  <c r="O2560" i="6"/>
  <c r="Q2560" i="6" s="1"/>
  <c r="T2560" i="6" s="1"/>
  <c r="O188" i="6"/>
  <c r="Q188" i="6" s="1"/>
  <c r="U188" i="6" s="1"/>
  <c r="O27" i="6"/>
  <c r="Q27" i="6" s="1"/>
  <c r="O634" i="6"/>
  <c r="Q634" i="6" s="1"/>
  <c r="O184" i="6"/>
  <c r="Q184" i="6" s="1"/>
  <c r="R184" i="6" s="1"/>
  <c r="O647" i="6"/>
  <c r="Q647" i="6" s="1"/>
  <c r="O2033" i="6"/>
  <c r="Q2033" i="6" s="1"/>
  <c r="O107" i="6"/>
  <c r="Q107" i="6" s="1"/>
  <c r="U107" i="6" s="1"/>
  <c r="O2411" i="6"/>
  <c r="Q2411" i="6" s="1"/>
  <c r="S2411" i="6" s="1"/>
  <c r="O206" i="6"/>
  <c r="Q206" i="6" s="1"/>
  <c r="O890" i="6"/>
  <c r="Q890" i="6" s="1"/>
  <c r="O1646" i="6"/>
  <c r="Q1646" i="6" s="1"/>
  <c r="U1646" i="6" s="1"/>
  <c r="O1830" i="6"/>
  <c r="Q1830" i="6" s="1"/>
  <c r="U1830" i="6" s="1"/>
  <c r="O1650" i="6"/>
  <c r="Q1650" i="6" s="1"/>
  <c r="S1650" i="6" s="1"/>
  <c r="O1820" i="6"/>
  <c r="Q1820" i="6" s="1"/>
  <c r="U1820" i="6" s="1"/>
  <c r="O1649" i="6"/>
  <c r="Q1649" i="6" s="1"/>
  <c r="T1649" i="6" s="1"/>
  <c r="O1328" i="6"/>
  <c r="Q1328" i="6" s="1"/>
  <c r="R1328" i="6" s="1"/>
  <c r="O1689" i="6"/>
  <c r="Q1689" i="6" s="1"/>
  <c r="O1694" i="6"/>
  <c r="Q1694" i="6" s="1"/>
  <c r="O2410" i="6"/>
  <c r="Q2410" i="6" s="1"/>
  <c r="U2410" i="6" s="1"/>
  <c r="O1281" i="6"/>
  <c r="Q1281" i="6" s="1"/>
  <c r="T1281" i="6" s="1"/>
  <c r="O224" i="6"/>
  <c r="Q224" i="6" s="1"/>
  <c r="S224" i="6" s="1"/>
  <c r="O1690" i="6"/>
  <c r="Q1690" i="6" s="1"/>
  <c r="O2040" i="6"/>
  <c r="Q2040" i="6" s="1"/>
  <c r="O102" i="6"/>
  <c r="Q102" i="6" s="1"/>
  <c r="T102" i="6" s="1"/>
  <c r="O1675" i="6"/>
  <c r="Q1675" i="6" s="1"/>
  <c r="O2036" i="6"/>
  <c r="Q2036" i="6" s="1"/>
  <c r="O1105" i="6"/>
  <c r="Q1105" i="6" s="1"/>
  <c r="S1105" i="6" s="1"/>
  <c r="O1876" i="6"/>
  <c r="Q1876" i="6" s="1"/>
  <c r="R1876" i="6" s="1"/>
  <c r="O1840" i="6"/>
  <c r="Q1840" i="6" s="1"/>
  <c r="O2060" i="6"/>
  <c r="Q2060" i="6" s="1"/>
  <c r="U2060" i="6" s="1"/>
  <c r="O1796" i="6"/>
  <c r="Q1796" i="6" s="1"/>
  <c r="U1796" i="6" s="1"/>
  <c r="O2277" i="6"/>
  <c r="Q2277" i="6" s="1"/>
  <c r="O2283" i="6"/>
  <c r="Q2283" i="6" s="1"/>
  <c r="O2173" i="6"/>
  <c r="Q2173" i="6" s="1"/>
  <c r="O632" i="6"/>
  <c r="Q632" i="6" s="1"/>
  <c r="O1474" i="6"/>
  <c r="Q1474" i="6" s="1"/>
  <c r="O623" i="6"/>
  <c r="Q623" i="6" s="1"/>
  <c r="O617" i="6"/>
  <c r="Q617" i="6" s="1"/>
  <c r="O151" i="6"/>
  <c r="Q151" i="6" s="1"/>
  <c r="U151" i="6" s="1"/>
  <c r="O2550" i="6"/>
  <c r="Q2550" i="6" s="1"/>
  <c r="T2550" i="6" s="1"/>
  <c r="O1094" i="6"/>
  <c r="Q1094" i="6" s="1"/>
  <c r="R1094" i="6" s="1"/>
  <c r="O1113" i="6"/>
  <c r="Q1113" i="6" s="1"/>
  <c r="R1113" i="6" s="1"/>
  <c r="O1883" i="6"/>
  <c r="Q1883" i="6" s="1"/>
  <c r="R1883" i="6" s="1"/>
  <c r="O1847" i="6"/>
  <c r="Q1847" i="6" s="1"/>
  <c r="U1847" i="6" s="1"/>
  <c r="O1848" i="6"/>
  <c r="Q1848" i="6" s="1"/>
  <c r="U1848" i="6" s="1"/>
  <c r="O1602" i="6"/>
  <c r="Q1602" i="6" s="1"/>
  <c r="S1602" i="6" s="1"/>
  <c r="O1798" i="6"/>
  <c r="Q1798" i="6" s="1"/>
  <c r="R1798" i="6" s="1"/>
  <c r="O1797" i="6"/>
  <c r="Q1797" i="6" s="1"/>
  <c r="O2478" i="6"/>
  <c r="Q2478" i="6" s="1"/>
  <c r="S2478" i="6" s="1"/>
  <c r="O2493" i="6"/>
  <c r="Q2493" i="6" s="1"/>
  <c r="U2493" i="6" s="1"/>
  <c r="O2486" i="6"/>
  <c r="Q2486" i="6" s="1"/>
  <c r="T2486" i="6" s="1"/>
  <c r="O2522" i="6"/>
  <c r="Q2522" i="6" s="1"/>
  <c r="R2522" i="6" s="1"/>
  <c r="O2065" i="6"/>
  <c r="Q2065" i="6" s="1"/>
  <c r="S2065" i="6" s="1"/>
  <c r="O2070" i="6"/>
  <c r="Q2070" i="6" s="1"/>
  <c r="U2070" i="6" s="1"/>
  <c r="O2413" i="6"/>
  <c r="Q2413" i="6" s="1"/>
  <c r="O1853" i="6"/>
  <c r="Q1853" i="6" s="1"/>
  <c r="U1853" i="6" s="1"/>
  <c r="O1108" i="6"/>
  <c r="Q1108" i="6" s="1"/>
  <c r="U1108" i="6" s="1"/>
  <c r="O1839" i="6"/>
  <c r="Q1839" i="6" s="1"/>
  <c r="O2495" i="6"/>
  <c r="Q2495" i="6" s="1"/>
  <c r="O1968" i="6"/>
  <c r="Q1968" i="6" s="1"/>
  <c r="S1968" i="6" s="1"/>
  <c r="O2467" i="6"/>
  <c r="Q2467" i="6" s="1"/>
  <c r="T2467" i="6" s="1"/>
  <c r="O2046" i="6"/>
  <c r="Q2046" i="6" s="1"/>
  <c r="T2046" i="6" s="1"/>
  <c r="O896" i="6"/>
  <c r="Q896" i="6" s="1"/>
  <c r="O620" i="6"/>
  <c r="Q620" i="6" s="1"/>
  <c r="O565" i="6"/>
  <c r="Q565" i="6" s="1"/>
  <c r="O1526" i="6"/>
  <c r="Q1526" i="6" s="1"/>
  <c r="O198" i="6"/>
  <c r="Q198" i="6" s="1"/>
  <c r="U198" i="6" s="1"/>
  <c r="O2552" i="6"/>
  <c r="Q2552" i="6" s="1"/>
  <c r="R2552" i="6" s="1"/>
  <c r="O257" i="6"/>
  <c r="Q257" i="6" s="1"/>
  <c r="R257" i="6" s="1"/>
  <c r="O1087" i="6"/>
  <c r="Q1087" i="6" s="1"/>
  <c r="T1087" i="6" s="1"/>
  <c r="O1819" i="6"/>
  <c r="Q1819" i="6" s="1"/>
  <c r="T1819" i="6" s="1"/>
  <c r="O1093" i="6"/>
  <c r="Q1093" i="6" s="1"/>
  <c r="T1093" i="6" s="1"/>
  <c r="O1896" i="6"/>
  <c r="Q1896" i="6" s="1"/>
  <c r="T1896" i="6" s="1"/>
  <c r="O1862" i="6"/>
  <c r="Q1862" i="6" s="1"/>
  <c r="S1862" i="6" s="1"/>
  <c r="O1856" i="6"/>
  <c r="Q1856" i="6" s="1"/>
  <c r="R1856" i="6" s="1"/>
  <c r="O1606" i="6"/>
  <c r="Q1606" i="6" s="1"/>
  <c r="R1606" i="6" s="1"/>
  <c r="O2458" i="6"/>
  <c r="Q2458" i="6" s="1"/>
  <c r="T2458" i="6" s="1"/>
  <c r="O2056" i="6"/>
  <c r="Q2056" i="6" s="1"/>
  <c r="T2056" i="6" s="1"/>
  <c r="O1805" i="6"/>
  <c r="Q1805" i="6" s="1"/>
  <c r="T1805" i="6" s="1"/>
  <c r="O2491" i="6"/>
  <c r="Q2491" i="6" s="1"/>
  <c r="R2491" i="6" s="1"/>
  <c r="O2502" i="6"/>
  <c r="Q2502" i="6" s="1"/>
  <c r="R2502" i="6" s="1"/>
  <c r="O2516" i="6"/>
  <c r="Q2516" i="6" s="1"/>
  <c r="T2516" i="6" s="1"/>
  <c r="O2426" i="6"/>
  <c r="Q2426" i="6" s="1"/>
  <c r="U2426" i="6" s="1"/>
  <c r="O1697" i="6"/>
  <c r="Q1697" i="6" s="1"/>
  <c r="O2041" i="6"/>
  <c r="Q2041" i="6" s="1"/>
  <c r="O144" i="6"/>
  <c r="Q144" i="6" s="1"/>
  <c r="R144" i="6" s="1"/>
  <c r="O2553" i="6"/>
  <c r="Q2553" i="6" s="1"/>
  <c r="R2553" i="6" s="1"/>
  <c r="O258" i="6"/>
  <c r="Q258" i="6" s="1"/>
  <c r="T258" i="6" s="1"/>
  <c r="O1103" i="6"/>
  <c r="Q1103" i="6" s="1"/>
  <c r="T1103" i="6" s="1"/>
  <c r="O1090" i="6"/>
  <c r="Q1090" i="6" s="1"/>
  <c r="U1090" i="6" s="1"/>
  <c r="O1101" i="6"/>
  <c r="Q1101" i="6" s="1"/>
  <c r="R1101" i="6" s="1"/>
  <c r="O1901" i="6"/>
  <c r="Q1901" i="6" s="1"/>
  <c r="R1901" i="6" s="1"/>
  <c r="O1877" i="6"/>
  <c r="Q1877" i="6" s="1"/>
  <c r="T1877" i="6" s="1"/>
  <c r="O1870" i="6"/>
  <c r="Q1870" i="6" s="1"/>
  <c r="S1870" i="6" s="1"/>
  <c r="O1841" i="6"/>
  <c r="Q1841" i="6" s="1"/>
  <c r="S1841" i="6" s="1"/>
  <c r="O1842" i="6"/>
  <c r="Q1842" i="6" s="1"/>
  <c r="O1603" i="6"/>
  <c r="Q1603" i="6" s="1"/>
  <c r="S1603" i="6" s="1"/>
  <c r="O2057" i="6"/>
  <c r="Q2057" i="6" s="1"/>
  <c r="T2057" i="6" s="1"/>
  <c r="O2510" i="6"/>
  <c r="Q2510" i="6" s="1"/>
  <c r="U2510" i="6" s="1"/>
  <c r="O2521" i="6"/>
  <c r="Q2521" i="6" s="1"/>
  <c r="R2521" i="6" s="1"/>
  <c r="O2469" i="6"/>
  <c r="Q2469" i="6" s="1"/>
  <c r="U2469" i="6" s="1"/>
  <c r="O2063" i="6"/>
  <c r="Q2063" i="6" s="1"/>
  <c r="S2063" i="6" s="1"/>
  <c r="O2400" i="6"/>
  <c r="Q2400" i="6" s="1"/>
  <c r="R2400" i="6" s="1"/>
  <c r="O2288" i="6"/>
  <c r="Q2288" i="6" s="1"/>
  <c r="O199" i="6"/>
  <c r="Q199" i="6" s="1"/>
  <c r="U199" i="6" s="1"/>
  <c r="O2534" i="6"/>
  <c r="Q2534" i="6" s="1"/>
  <c r="U2534" i="6" s="1"/>
  <c r="O1102" i="6"/>
  <c r="Q1102" i="6" s="1"/>
  <c r="R1102" i="6" s="1"/>
  <c r="O1119" i="6"/>
  <c r="Q1119" i="6" s="1"/>
  <c r="T1119" i="6" s="1"/>
  <c r="O1099" i="6"/>
  <c r="Q1099" i="6" s="1"/>
  <c r="T1099" i="6" s="1"/>
  <c r="O1109" i="6"/>
  <c r="Q1109" i="6" s="1"/>
  <c r="T1109" i="6" s="1"/>
  <c r="O1978" i="6"/>
  <c r="Q1978" i="6" s="1"/>
  <c r="S1978" i="6" s="1"/>
  <c r="O1897" i="6"/>
  <c r="Q1897" i="6" s="1"/>
  <c r="U1897" i="6" s="1"/>
  <c r="O1878" i="6"/>
  <c r="Q1878" i="6" s="1"/>
  <c r="R1878" i="6" s="1"/>
  <c r="O1857" i="6"/>
  <c r="Q1857" i="6" s="1"/>
  <c r="U1857" i="6" s="1"/>
  <c r="O1858" i="6"/>
  <c r="Q1858" i="6" s="1"/>
  <c r="S1858" i="6" s="1"/>
  <c r="O1817" i="6"/>
  <c r="Q1817" i="6" s="1"/>
  <c r="T1817" i="6" s="1"/>
  <c r="O1836" i="6"/>
  <c r="Q1836" i="6" s="1"/>
  <c r="R1836" i="6" s="1"/>
  <c r="O2520" i="6"/>
  <c r="Q2520" i="6" s="1"/>
  <c r="O1800" i="6"/>
  <c r="Q1800" i="6" s="1"/>
  <c r="T1800" i="6" s="1"/>
  <c r="O2470" i="6"/>
  <c r="Q2470" i="6" s="1"/>
  <c r="S2470" i="6" s="1"/>
  <c r="O2468" i="6"/>
  <c r="Q2468" i="6" s="1"/>
  <c r="T2468" i="6" s="1"/>
  <c r="O2424" i="6"/>
  <c r="Q2424" i="6" s="1"/>
  <c r="R2424" i="6" s="1"/>
  <c r="O16" i="6"/>
  <c r="Q16" i="6" s="1"/>
  <c r="O1039" i="6"/>
  <c r="Q1039" i="6" s="1"/>
  <c r="O113" i="6"/>
  <c r="Q113" i="6" s="1"/>
  <c r="O1069" i="6"/>
  <c r="Q1069" i="6" s="1"/>
  <c r="O1027" i="6"/>
  <c r="Q1027" i="6" s="1"/>
  <c r="O178" i="6"/>
  <c r="Q178" i="6" s="1"/>
  <c r="O1047" i="6"/>
  <c r="Q1047" i="6" s="1"/>
  <c r="O1048" i="6"/>
  <c r="Q1048" i="6" s="1"/>
  <c r="O146" i="6"/>
  <c r="Q146" i="6" s="1"/>
  <c r="T146" i="6" s="1"/>
  <c r="O2548" i="6"/>
  <c r="Q2548" i="6" s="1"/>
  <c r="U2548" i="6" s="1"/>
  <c r="O259" i="6"/>
  <c r="Q259" i="6" s="1"/>
  <c r="R259" i="6" s="1"/>
  <c r="O1104" i="6"/>
  <c r="Q1104" i="6" s="1"/>
  <c r="S1104" i="6" s="1"/>
  <c r="O1107" i="6"/>
  <c r="Q1107" i="6" s="1"/>
  <c r="R1107" i="6" s="1"/>
  <c r="O1608" i="6"/>
  <c r="Q1608" i="6" s="1"/>
  <c r="T1608" i="6" s="1"/>
  <c r="O1806" i="6"/>
  <c r="Q1806" i="6" s="1"/>
  <c r="U1806" i="6" s="1"/>
  <c r="O2068" i="6"/>
  <c r="Q2068" i="6" s="1"/>
  <c r="S2068" i="6" s="1"/>
  <c r="O1863" i="6"/>
  <c r="Q1863" i="6" s="1"/>
  <c r="U1863" i="6" s="1"/>
  <c r="O1872" i="6"/>
  <c r="Q1872" i="6" s="1"/>
  <c r="T1872" i="6" s="1"/>
  <c r="O1859" i="6"/>
  <c r="Q1859" i="6" s="1"/>
  <c r="U1859" i="6" s="1"/>
  <c r="O1860" i="6"/>
  <c r="Q1860" i="6" s="1"/>
  <c r="T1860" i="6" s="1"/>
  <c r="O2471" i="6"/>
  <c r="Q2471" i="6" s="1"/>
  <c r="T2471" i="6" s="1"/>
  <c r="O2050" i="6"/>
  <c r="Q2050" i="6" s="1"/>
  <c r="T2050" i="6" s="1"/>
  <c r="O1799" i="6"/>
  <c r="Q1799" i="6" s="1"/>
  <c r="U1799" i="6" s="1"/>
  <c r="O1808" i="6"/>
  <c r="Q1808" i="6" s="1"/>
  <c r="R1808" i="6" s="1"/>
  <c r="O1498" i="6"/>
  <c r="Q1498" i="6" s="1"/>
  <c r="R1498" i="6" s="1"/>
  <c r="O195" i="6"/>
  <c r="Q195" i="6" s="1"/>
  <c r="O147" i="6"/>
  <c r="Q147" i="6" s="1"/>
  <c r="U147" i="6" s="1"/>
  <c r="O260" i="6"/>
  <c r="Q260" i="6" s="1"/>
  <c r="O1867" i="6"/>
  <c r="Q1867" i="6" s="1"/>
  <c r="R1867" i="6" s="1"/>
  <c r="O1517" i="6"/>
  <c r="Q1517" i="6" s="1"/>
  <c r="O1900" i="6"/>
  <c r="Q1900" i="6" s="1"/>
  <c r="S1900" i="6" s="1"/>
  <c r="O1893" i="6"/>
  <c r="Q1893" i="6" s="1"/>
  <c r="T1893" i="6" s="1"/>
  <c r="O1894" i="6"/>
  <c r="Q1894" i="6" s="1"/>
  <c r="R1894" i="6" s="1"/>
  <c r="O1888" i="6"/>
  <c r="Q1888" i="6" s="1"/>
  <c r="R1888" i="6" s="1"/>
  <c r="O1882" i="6"/>
  <c r="Q1882" i="6" s="1"/>
  <c r="S1882" i="6" s="1"/>
  <c r="O2477" i="6"/>
  <c r="Q2477" i="6" s="1"/>
  <c r="T2477" i="6" s="1"/>
  <c r="O2059" i="6"/>
  <c r="Q2059" i="6" s="1"/>
  <c r="U2059" i="6" s="1"/>
  <c r="O1807" i="6"/>
  <c r="Q1807" i="6" s="1"/>
  <c r="O2052" i="6"/>
  <c r="Q2052" i="6" s="1"/>
  <c r="U2052" i="6" s="1"/>
  <c r="O2513" i="6"/>
  <c r="Q2513" i="6" s="1"/>
  <c r="R2513" i="6" s="1"/>
  <c r="O2514" i="6"/>
  <c r="Q2514" i="6" s="1"/>
  <c r="R2514" i="6" s="1"/>
  <c r="O2504" i="6"/>
  <c r="Q2504" i="6" s="1"/>
  <c r="R2504" i="6" s="1"/>
  <c r="O1491" i="6"/>
  <c r="Q1491" i="6" s="1"/>
  <c r="O1665" i="6"/>
  <c r="Q1665" i="6" s="1"/>
  <c r="O1357" i="6"/>
  <c r="Q1357" i="6" s="1"/>
  <c r="O1391" i="6"/>
  <c r="Q1391" i="6" s="1"/>
  <c r="O1343" i="6"/>
  <c r="Q1343" i="6" s="1"/>
  <c r="O201" i="6"/>
  <c r="Q201" i="6" s="1"/>
  <c r="R201" i="6" s="1"/>
  <c r="O1110" i="6"/>
  <c r="Q1110" i="6" s="1"/>
  <c r="U1110" i="6" s="1"/>
  <c r="O1089" i="6"/>
  <c r="Q1089" i="6" s="1"/>
  <c r="R1089" i="6" s="1"/>
  <c r="O1092" i="6"/>
  <c r="Q1092" i="6" s="1"/>
  <c r="S1092" i="6" s="1"/>
  <c r="O1826" i="6"/>
  <c r="Q1826" i="6" s="1"/>
  <c r="T1826" i="6" s="1"/>
  <c r="O1601" i="6"/>
  <c r="Q1601" i="6" s="1"/>
  <c r="S1601" i="6" s="1"/>
  <c r="O1655" i="6"/>
  <c r="Q1655" i="6" s="1"/>
  <c r="S1655" i="6" s="1"/>
  <c r="O2047" i="6"/>
  <c r="Q2047" i="6" s="1"/>
  <c r="R2047" i="6" s="1"/>
  <c r="O1974" i="6"/>
  <c r="Q1974" i="6" s="1"/>
  <c r="R1974" i="6" s="1"/>
  <c r="O1895" i="6"/>
  <c r="Q1895" i="6" s="1"/>
  <c r="T1895" i="6" s="1"/>
  <c r="O1801" i="6"/>
  <c r="Q1801" i="6" s="1"/>
  <c r="T1801" i="6" s="1"/>
  <c r="O2442" i="6"/>
  <c r="Q2442" i="6" s="1"/>
  <c r="O2051" i="6"/>
  <c r="Q2051" i="6" s="1"/>
  <c r="U2051" i="6" s="1"/>
  <c r="O2523" i="6"/>
  <c r="Q2523" i="6" s="1"/>
  <c r="T2523" i="6" s="1"/>
  <c r="O1804" i="6"/>
  <c r="Q1804" i="6" s="1"/>
  <c r="U1804" i="6" s="1"/>
  <c r="O1661" i="6"/>
  <c r="Q1661" i="6" s="1"/>
  <c r="O2038" i="6"/>
  <c r="Q2038" i="6" s="1"/>
  <c r="O2032" i="6"/>
  <c r="Q2032" i="6" s="1"/>
  <c r="O174" i="6"/>
  <c r="Q174" i="6" s="1"/>
  <c r="U174" i="6" s="1"/>
  <c r="O121" i="6"/>
  <c r="Q121" i="6" s="1"/>
  <c r="O98" i="6"/>
  <c r="Q98" i="6" s="1"/>
  <c r="O2300" i="6"/>
  <c r="Q2300" i="6" s="1"/>
  <c r="O129" i="6"/>
  <c r="Q129" i="6" s="1"/>
  <c r="O2034" i="6"/>
  <c r="Q2034" i="6" s="1"/>
  <c r="O1058" i="6"/>
  <c r="Q1058" i="6" s="1"/>
  <c r="O2392" i="6"/>
  <c r="Q2392" i="6" s="1"/>
  <c r="O1025" i="6"/>
  <c r="Q1025" i="6" s="1"/>
  <c r="O1052" i="6"/>
  <c r="Q1052" i="6" s="1"/>
  <c r="O1056" i="6"/>
  <c r="Q1056" i="6" s="1"/>
  <c r="O2272" i="6"/>
  <c r="Q2272" i="6" s="1"/>
  <c r="O2214" i="6"/>
  <c r="Q2214" i="6" s="1"/>
  <c r="O2399" i="6"/>
  <c r="Q2399" i="6" s="1"/>
  <c r="O2208" i="6"/>
  <c r="Q2208" i="6" s="1"/>
  <c r="O2207" i="6"/>
  <c r="Q2207" i="6" s="1"/>
  <c r="O1066" i="6"/>
  <c r="Q1066" i="6" s="1"/>
  <c r="O1057" i="6"/>
  <c r="Q1057" i="6" s="1"/>
  <c r="O1032" i="6"/>
  <c r="Q1032" i="6" s="1"/>
  <c r="O2233" i="6"/>
  <c r="Q2233" i="6" s="1"/>
  <c r="O1015" i="6"/>
  <c r="Q1015" i="6" s="1"/>
  <c r="O2312" i="6"/>
  <c r="Q2312" i="6" s="1"/>
  <c r="O2209" i="6"/>
  <c r="Q2209" i="6" s="1"/>
  <c r="O2212" i="6"/>
  <c r="Q2212" i="6" s="1"/>
  <c r="O2394" i="6"/>
  <c r="Q2394" i="6" s="1"/>
  <c r="O2190" i="6"/>
  <c r="Q2190" i="6" s="1"/>
  <c r="O630" i="6"/>
  <c r="Q630" i="6" s="1"/>
  <c r="O626" i="6"/>
  <c r="Q626" i="6" s="1"/>
  <c r="O639" i="6"/>
  <c r="Q639" i="6" s="1"/>
  <c r="O1622" i="6"/>
  <c r="Q1622" i="6" s="1"/>
  <c r="O1632" i="6"/>
  <c r="Q1632" i="6" s="1"/>
  <c r="O2230" i="6"/>
  <c r="Q2230" i="6" s="1"/>
  <c r="O2218" i="6"/>
  <c r="Q2218" i="6" s="1"/>
  <c r="O2290" i="6"/>
  <c r="Q2290" i="6" s="1"/>
  <c r="O2217" i="6"/>
  <c r="Q2217" i="6" s="1"/>
  <c r="O2276" i="6"/>
  <c r="Q2276" i="6" s="1"/>
  <c r="O2172" i="6"/>
  <c r="Q2172" i="6" s="1"/>
  <c r="O2396" i="6"/>
  <c r="Q2396" i="6" s="1"/>
  <c r="O2231" i="6"/>
  <c r="Q2231" i="6" s="1"/>
  <c r="O2192" i="6"/>
  <c r="Q2192" i="6" s="1"/>
  <c r="O1613" i="6"/>
  <c r="Q1613" i="6" s="1"/>
  <c r="O2464" i="6"/>
  <c r="Q2464" i="6" s="1"/>
  <c r="O2492" i="6"/>
  <c r="Q2492" i="6" s="1"/>
  <c r="O2449" i="6"/>
  <c r="Q2449" i="6" s="1"/>
  <c r="O2055" i="6"/>
  <c r="Q2055" i="6" s="1"/>
  <c r="O2045" i="6"/>
  <c r="Q2045" i="6" s="1"/>
  <c r="O2512" i="6"/>
  <c r="Q2512" i="6" s="1"/>
  <c r="O1750" i="6"/>
  <c r="Q1750" i="6" s="1"/>
  <c r="O2485" i="6"/>
  <c r="Q2485" i="6" s="1"/>
  <c r="O2461" i="6"/>
  <c r="Q2461" i="6" s="1"/>
  <c r="O2453" i="6"/>
  <c r="Q2453" i="6" s="1"/>
  <c r="O2067" i="6"/>
  <c r="Q2067" i="6" s="1"/>
  <c r="O2048" i="6"/>
  <c r="Q2048" i="6" s="1"/>
  <c r="O1889" i="6"/>
  <c r="Q1889" i="6" s="1"/>
  <c r="O1874" i="6"/>
  <c r="Q1874" i="6" s="1"/>
  <c r="O1835" i="6"/>
  <c r="Q1835" i="6" s="1"/>
  <c r="O1864" i="6"/>
  <c r="Q1864" i="6" s="1"/>
  <c r="O1850" i="6"/>
  <c r="Q1850" i="6" s="1"/>
  <c r="O1898" i="6"/>
  <c r="Q1898" i="6" s="1"/>
  <c r="O1756" i="6"/>
  <c r="Q1756" i="6" s="1"/>
  <c r="O1973" i="6"/>
  <c r="Q1973" i="6" s="1"/>
  <c r="O1778" i="6"/>
  <c r="Q1778" i="6" s="1"/>
  <c r="O1855" i="6"/>
  <c r="Q1855" i="6" s="1"/>
  <c r="O1605" i="6"/>
  <c r="Q1605" i="6" s="1"/>
  <c r="O1846" i="6"/>
  <c r="Q1846" i="6" s="1"/>
  <c r="O1838" i="6"/>
  <c r="Q1838" i="6" s="1"/>
  <c r="O1604" i="6"/>
  <c r="Q1604" i="6" s="1"/>
  <c r="O1100" i="6"/>
  <c r="Q1100" i="6" s="1"/>
  <c r="O2064" i="6"/>
  <c r="Q2064" i="6" s="1"/>
  <c r="O1088" i="6"/>
  <c r="Q1088" i="6" s="1"/>
  <c r="O420" i="6"/>
  <c r="Q420" i="6" s="1"/>
  <c r="O435" i="6"/>
  <c r="Q435" i="6" s="1"/>
  <c r="O434" i="6"/>
  <c r="Q434" i="6" s="1"/>
  <c r="O418" i="6"/>
  <c r="Q418" i="6" s="1"/>
  <c r="O69" i="6"/>
  <c r="Q69" i="6" s="1"/>
  <c r="O39" i="6"/>
  <c r="Q39" i="6" s="1"/>
  <c r="O362" i="6"/>
  <c r="Q362" i="6" s="1"/>
  <c r="O326" i="6"/>
  <c r="Q326" i="6" s="1"/>
  <c r="O352" i="6"/>
  <c r="Q352" i="6" s="1"/>
  <c r="O346" i="6"/>
  <c r="Q346" i="6" s="1"/>
  <c r="O377" i="6"/>
  <c r="Q377" i="6" s="1"/>
  <c r="O368" i="6"/>
  <c r="Q368" i="6" s="1"/>
  <c r="O457" i="6"/>
  <c r="Q457" i="6" s="1"/>
  <c r="O425" i="6"/>
  <c r="Q425" i="6" s="1"/>
  <c r="O455" i="6"/>
  <c r="Q455" i="6" s="1"/>
  <c r="O438" i="6"/>
  <c r="Q438" i="6" s="1"/>
  <c r="O422" i="6"/>
  <c r="Q422" i="6" s="1"/>
  <c r="O958" i="6"/>
  <c r="Q958" i="6" s="1"/>
  <c r="O914" i="6"/>
  <c r="Q914" i="6" s="1"/>
  <c r="U914" i="6" s="1"/>
  <c r="O907" i="6"/>
  <c r="Q907" i="6" s="1"/>
  <c r="S907" i="6" s="1"/>
  <c r="O1529" i="6"/>
  <c r="Q1529" i="6" s="1"/>
  <c r="T1529" i="6" s="1"/>
  <c r="O996" i="6"/>
  <c r="Q996" i="6" s="1"/>
  <c r="U996" i="6" s="1"/>
  <c r="O957" i="6"/>
  <c r="Q957" i="6" s="1"/>
  <c r="R957" i="6" s="1"/>
  <c r="O995" i="6"/>
  <c r="Q995" i="6" s="1"/>
  <c r="T995" i="6" s="1"/>
  <c r="O941" i="6"/>
  <c r="Q941" i="6" s="1"/>
  <c r="T941" i="6" s="1"/>
  <c r="O934" i="6"/>
  <c r="Q934" i="6" s="1"/>
  <c r="U934" i="6" s="1"/>
  <c r="O920" i="6"/>
  <c r="Q920" i="6" s="1"/>
  <c r="S920" i="6" s="1"/>
  <c r="O905" i="6"/>
  <c r="Q905" i="6" s="1"/>
  <c r="O1002" i="6"/>
  <c r="Q1002" i="6" s="1"/>
  <c r="U1002" i="6" s="1"/>
  <c r="O978" i="6"/>
  <c r="Q978" i="6" s="1"/>
  <c r="S978" i="6" s="1"/>
  <c r="O918" i="6"/>
  <c r="Q918" i="6" s="1"/>
  <c r="T918" i="6" s="1"/>
  <c r="O961" i="6"/>
  <c r="Q961" i="6" s="1"/>
  <c r="T961" i="6" s="1"/>
  <c r="O791" i="6"/>
  <c r="Q791" i="6" s="1"/>
  <c r="O767" i="6"/>
  <c r="Q767" i="6" s="1"/>
  <c r="S767" i="6" s="1"/>
  <c r="O759" i="6"/>
  <c r="Q759" i="6" s="1"/>
  <c r="R759" i="6" s="1"/>
  <c r="O719" i="6"/>
  <c r="Q719" i="6" s="1"/>
  <c r="T719" i="6" s="1"/>
  <c r="O703" i="6"/>
  <c r="Q703" i="6" s="1"/>
  <c r="T703" i="6" s="1"/>
  <c r="O695" i="6"/>
  <c r="Q695" i="6" s="1"/>
  <c r="U695" i="6" s="1"/>
  <c r="O688" i="6"/>
  <c r="Q688" i="6" s="1"/>
  <c r="T688" i="6" s="1"/>
  <c r="O682" i="6"/>
  <c r="Q682" i="6" s="1"/>
  <c r="O657" i="6"/>
  <c r="Q657" i="6" s="1"/>
  <c r="U657" i="6" s="1"/>
  <c r="O552" i="6"/>
  <c r="Q552" i="6" s="1"/>
  <c r="S552" i="6" s="1"/>
  <c r="O544" i="6"/>
  <c r="Q544" i="6" s="1"/>
  <c r="U544" i="6" s="1"/>
  <c r="O536" i="6"/>
  <c r="Q536" i="6" s="1"/>
  <c r="T536" i="6" s="1"/>
  <c r="O528" i="6"/>
  <c r="Q528" i="6" s="1"/>
  <c r="U528" i="6" s="1"/>
  <c r="O782" i="6"/>
  <c r="Q782" i="6" s="1"/>
  <c r="S782" i="6" s="1"/>
  <c r="O766" i="6"/>
  <c r="Q766" i="6" s="1"/>
  <c r="O758" i="6"/>
  <c r="Q758" i="6" s="1"/>
  <c r="T758" i="6" s="1"/>
  <c r="O718" i="6"/>
  <c r="Q718" i="6" s="1"/>
  <c r="T718" i="6" s="1"/>
  <c r="O694" i="6"/>
  <c r="Q694" i="6" s="1"/>
  <c r="S694" i="6" s="1"/>
  <c r="O687" i="6"/>
  <c r="Q687" i="6" s="1"/>
  <c r="T687" i="6" s="1"/>
  <c r="O681" i="6"/>
  <c r="Q681" i="6" s="1"/>
  <c r="O676" i="6"/>
  <c r="Q676" i="6" s="1"/>
  <c r="O669" i="6"/>
  <c r="Q669" i="6" s="1"/>
  <c r="S669" i="6" s="1"/>
  <c r="O551" i="6"/>
  <c r="Q551" i="6" s="1"/>
  <c r="R551" i="6" s="1"/>
  <c r="O543" i="6"/>
  <c r="Q543" i="6" s="1"/>
  <c r="T543" i="6" s="1"/>
  <c r="O527" i="6"/>
  <c r="Q527" i="6" s="1"/>
  <c r="S527" i="6" s="1"/>
  <c r="O519" i="6"/>
  <c r="Q519" i="6" s="1"/>
  <c r="R519" i="6" s="1"/>
  <c r="O975" i="6"/>
  <c r="Q975" i="6" s="1"/>
  <c r="U975" i="6" s="1"/>
  <c r="O789" i="6"/>
  <c r="Q789" i="6" s="1"/>
  <c r="R789" i="6" s="1"/>
  <c r="O765" i="6"/>
  <c r="Q765" i="6" s="1"/>
  <c r="O741" i="6"/>
  <c r="Q741" i="6" s="1"/>
  <c r="S741" i="6" s="1"/>
  <c r="O733" i="6"/>
  <c r="Q733" i="6" s="1"/>
  <c r="T733" i="6" s="1"/>
  <c r="O709" i="6"/>
  <c r="Q709" i="6" s="1"/>
  <c r="O693" i="6"/>
  <c r="Q693" i="6" s="1"/>
  <c r="T693" i="6" s="1"/>
  <c r="O675" i="6"/>
  <c r="Q675" i="6" s="1"/>
  <c r="U675" i="6" s="1"/>
  <c r="O668" i="6"/>
  <c r="Q668" i="6" s="1"/>
  <c r="S668" i="6" s="1"/>
  <c r="O656" i="6"/>
  <c r="Q656" i="6" s="1"/>
  <c r="O550" i="6"/>
  <c r="Q550" i="6" s="1"/>
  <c r="T550" i="6" s="1"/>
  <c r="O542" i="6"/>
  <c r="Q542" i="6" s="1"/>
  <c r="S542" i="6" s="1"/>
  <c r="O534" i="6"/>
  <c r="Q534" i="6" s="1"/>
  <c r="R534" i="6" s="1"/>
  <c r="O526" i="6"/>
  <c r="Q526" i="6" s="1"/>
  <c r="R526" i="6" s="1"/>
  <c r="O518" i="6"/>
  <c r="Q518" i="6" s="1"/>
  <c r="R518" i="6" s="1"/>
  <c r="O788" i="6"/>
  <c r="Q788" i="6" s="1"/>
  <c r="S788" i="6" s="1"/>
  <c r="O772" i="6"/>
  <c r="Q772" i="6" s="1"/>
  <c r="S772" i="6" s="1"/>
  <c r="O764" i="6"/>
  <c r="Q764" i="6" s="1"/>
  <c r="R764" i="6" s="1"/>
  <c r="O756" i="6"/>
  <c r="Q756" i="6" s="1"/>
  <c r="U756" i="6" s="1"/>
  <c r="O724" i="6"/>
  <c r="Q724" i="6" s="1"/>
  <c r="O716" i="6"/>
  <c r="Q716" i="6" s="1"/>
  <c r="R716" i="6" s="1"/>
  <c r="O700" i="6"/>
  <c r="Q700" i="6" s="1"/>
  <c r="T700" i="6" s="1"/>
  <c r="O680" i="6"/>
  <c r="Q680" i="6" s="1"/>
  <c r="S680" i="6" s="1"/>
  <c r="O674" i="6"/>
  <c r="Q674" i="6" s="1"/>
  <c r="O667" i="6"/>
  <c r="Q667" i="6" s="1"/>
  <c r="S667" i="6" s="1"/>
  <c r="O655" i="6"/>
  <c r="Q655" i="6" s="1"/>
  <c r="U655" i="6" s="1"/>
  <c r="O549" i="6"/>
  <c r="Q549" i="6" s="1"/>
  <c r="R549" i="6" s="1"/>
  <c r="O541" i="6"/>
  <c r="Q541" i="6" s="1"/>
  <c r="S541" i="6" s="1"/>
  <c r="O533" i="6"/>
  <c r="Q533" i="6" s="1"/>
  <c r="S533" i="6" s="1"/>
  <c r="O517" i="6"/>
  <c r="Q517" i="6" s="1"/>
  <c r="R517" i="6" s="1"/>
  <c r="O998" i="6"/>
  <c r="Q998" i="6" s="1"/>
  <c r="O787" i="6"/>
  <c r="Q787" i="6" s="1"/>
  <c r="R787" i="6" s="1"/>
  <c r="O747" i="6"/>
  <c r="Q747" i="6" s="1"/>
  <c r="R747" i="6" s="1"/>
  <c r="O731" i="6"/>
  <c r="Q731" i="6" s="1"/>
  <c r="R731" i="6" s="1"/>
  <c r="O699" i="6"/>
  <c r="Q699" i="6" s="1"/>
  <c r="U699" i="6" s="1"/>
  <c r="O691" i="6"/>
  <c r="Q691" i="6" s="1"/>
  <c r="U691" i="6" s="1"/>
  <c r="O685" i="6"/>
  <c r="Q685" i="6" s="1"/>
  <c r="U685" i="6" s="1"/>
  <c r="O673" i="6"/>
  <c r="Q673" i="6" s="1"/>
  <c r="S673" i="6" s="1"/>
  <c r="O660" i="6"/>
  <c r="Q660" i="6" s="1"/>
  <c r="U660" i="6" s="1"/>
  <c r="O939" i="6"/>
  <c r="Q939" i="6" s="1"/>
  <c r="U939" i="6" s="1"/>
  <c r="O770" i="6"/>
  <c r="Q770" i="6" s="1"/>
  <c r="U770" i="6" s="1"/>
  <c r="O746" i="6"/>
  <c r="Q746" i="6" s="1"/>
  <c r="O698" i="6"/>
  <c r="Q698" i="6" s="1"/>
  <c r="T698" i="6" s="1"/>
  <c r="O684" i="6"/>
  <c r="Q684" i="6" s="1"/>
  <c r="U684" i="6" s="1"/>
  <c r="O672" i="6"/>
  <c r="Q672" i="6" s="1"/>
  <c r="T672" i="6" s="1"/>
  <c r="O666" i="6"/>
  <c r="Q666" i="6" s="1"/>
  <c r="U666" i="6" s="1"/>
  <c r="O654" i="6"/>
  <c r="Q654" i="6" s="1"/>
  <c r="T654" i="6" s="1"/>
  <c r="O547" i="6"/>
  <c r="Q547" i="6" s="1"/>
  <c r="R547" i="6" s="1"/>
  <c r="O539" i="6"/>
  <c r="Q539" i="6" s="1"/>
  <c r="T539" i="6" s="1"/>
  <c r="O531" i="6"/>
  <c r="Q531" i="6" s="1"/>
  <c r="O523" i="6"/>
  <c r="Q523" i="6" s="1"/>
  <c r="U523" i="6" s="1"/>
  <c r="O793" i="6"/>
  <c r="Q793" i="6" s="1"/>
  <c r="T793" i="6" s="1"/>
  <c r="O737" i="6"/>
  <c r="Q737" i="6" s="1"/>
  <c r="T737" i="6" s="1"/>
  <c r="O705" i="6"/>
  <c r="Q705" i="6" s="1"/>
  <c r="R705" i="6" s="1"/>
  <c r="O697" i="6"/>
  <c r="Q697" i="6" s="1"/>
  <c r="S697" i="6" s="1"/>
  <c r="O690" i="6"/>
  <c r="Q690" i="6" s="1"/>
  <c r="S690" i="6" s="1"/>
  <c r="O683" i="6"/>
  <c r="Q683" i="6" s="1"/>
  <c r="U683" i="6" s="1"/>
  <c r="O678" i="6"/>
  <c r="Q678" i="6" s="1"/>
  <c r="O671" i="6"/>
  <c r="Q671" i="6" s="1"/>
  <c r="U671" i="6" s="1"/>
  <c r="O665" i="6"/>
  <c r="Q665" i="6" s="1"/>
  <c r="T665" i="6" s="1"/>
  <c r="O530" i="6"/>
  <c r="Q530" i="6" s="1"/>
  <c r="U530" i="6" s="1"/>
  <c r="O522" i="6"/>
  <c r="Q522" i="6" s="1"/>
  <c r="T522" i="6" s="1"/>
  <c r="O736" i="6"/>
  <c r="Q736" i="6" s="1"/>
  <c r="S736" i="6" s="1"/>
  <c r="O677" i="6"/>
  <c r="Q677" i="6" s="1"/>
  <c r="S677" i="6" s="1"/>
  <c r="O521" i="6"/>
  <c r="Q521" i="6" s="1"/>
  <c r="T521" i="6" s="1"/>
  <c r="O792" i="6"/>
  <c r="Q792" i="6" s="1"/>
  <c r="U792" i="6" s="1"/>
  <c r="O728" i="6"/>
  <c r="Q728" i="6" s="1"/>
  <c r="S728" i="6" s="1"/>
  <c r="O670" i="6"/>
  <c r="Q670" i="6" s="1"/>
  <c r="R670" i="6" s="1"/>
  <c r="O784" i="6"/>
  <c r="Q784" i="6" s="1"/>
  <c r="R784" i="6" s="1"/>
  <c r="O664" i="6"/>
  <c r="Q664" i="6" s="1"/>
  <c r="O712" i="6"/>
  <c r="Q712" i="6" s="1"/>
  <c r="T712" i="6" s="1"/>
  <c r="O768" i="6"/>
  <c r="Q768" i="6" s="1"/>
  <c r="O652" i="6"/>
  <c r="Q652" i="6" s="1"/>
  <c r="U652" i="6" s="1"/>
  <c r="O760" i="6"/>
  <c r="Q760" i="6" s="1"/>
  <c r="S760" i="6" s="1"/>
  <c r="O696" i="6"/>
  <c r="Q696" i="6" s="1"/>
  <c r="T696" i="6" s="1"/>
  <c r="O545" i="6"/>
  <c r="Q545" i="6" s="1"/>
  <c r="R545" i="6" s="1"/>
  <c r="O752" i="6"/>
  <c r="Q752" i="6" s="1"/>
  <c r="T752" i="6" s="1"/>
  <c r="O689" i="6"/>
  <c r="Q689" i="6" s="1"/>
  <c r="R689" i="6" s="1"/>
  <c r="O537" i="6"/>
  <c r="Q537" i="6" s="1"/>
  <c r="O529" i="6"/>
  <c r="Q529" i="6" s="1"/>
  <c r="S529" i="6" s="1"/>
  <c r="O460" i="6"/>
  <c r="Q460" i="6" s="1"/>
  <c r="O444" i="6"/>
  <c r="Q444" i="6" s="1"/>
  <c r="O443" i="6"/>
  <c r="Q443" i="6" s="1"/>
  <c r="O419" i="6"/>
  <c r="Q419" i="6" s="1"/>
  <c r="O411" i="6"/>
  <c r="Q411" i="6" s="1"/>
  <c r="O277" i="6"/>
  <c r="Q277" i="6" s="1"/>
  <c r="O466" i="6"/>
  <c r="Q466" i="6" s="1"/>
  <c r="O408" i="6"/>
  <c r="Q408" i="6" s="1"/>
  <c r="O389" i="6"/>
  <c r="Q389" i="6" s="1"/>
  <c r="O319" i="6"/>
  <c r="Q319" i="6" s="1"/>
  <c r="O293" i="6"/>
  <c r="Q293" i="6" s="1"/>
  <c r="O286" i="6"/>
  <c r="Q286" i="6" s="1"/>
  <c r="O340" i="6"/>
  <c r="Q340" i="6" s="1"/>
  <c r="O361" i="6"/>
  <c r="Q361" i="6" s="1"/>
  <c r="O339" i="6"/>
  <c r="Q339" i="6" s="1"/>
  <c r="O332" i="6"/>
  <c r="Q332" i="6" s="1"/>
  <c r="O394" i="6"/>
  <c r="Q394" i="6" s="1"/>
  <c r="O385" i="6"/>
  <c r="Q385" i="6" s="1"/>
  <c r="O360" i="6"/>
  <c r="Q360" i="6" s="1"/>
  <c r="O445" i="6"/>
  <c r="Q445" i="6" s="1"/>
  <c r="O429" i="6"/>
  <c r="Q429" i="6" s="1"/>
  <c r="O414" i="6"/>
  <c r="Q414" i="6" s="1"/>
  <c r="O337" i="6"/>
  <c r="Q337" i="6" s="1"/>
  <c r="O330" i="6"/>
  <c r="Q330" i="6" s="1"/>
  <c r="O323" i="6"/>
  <c r="Q323" i="6" s="1"/>
  <c r="O400" i="6"/>
  <c r="Q400" i="6" s="1"/>
  <c r="O391" i="6"/>
  <c r="Q391" i="6" s="1"/>
  <c r="O374" i="6"/>
  <c r="Q374" i="6" s="1"/>
  <c r="O288" i="6"/>
  <c r="Q288" i="6" s="1"/>
  <c r="O63" i="6"/>
  <c r="Q63" i="6" s="1"/>
  <c r="O355" i="6"/>
  <c r="Q355" i="6" s="1"/>
  <c r="O321" i="6"/>
  <c r="Q321" i="6" s="1"/>
  <c r="O2420" i="6"/>
  <c r="Q2420" i="6" s="1"/>
  <c r="O2402" i="6"/>
  <c r="Q2402" i="6" s="1"/>
  <c r="O2419" i="6"/>
  <c r="Q2419" i="6" s="1"/>
  <c r="O2126" i="6"/>
  <c r="Q2126" i="6" s="1"/>
  <c r="O2118" i="6"/>
  <c r="Q2118" i="6" s="1"/>
  <c r="O2075" i="6"/>
  <c r="Q2075" i="6" s="1"/>
  <c r="O2105" i="6"/>
  <c r="Q2105" i="6" s="1"/>
  <c r="O2083" i="6"/>
  <c r="Q2083" i="6" s="1"/>
  <c r="O2082" i="6"/>
  <c r="Q2082" i="6" s="1"/>
  <c r="O2072" i="6"/>
  <c r="Q2072" i="6" s="1"/>
  <c r="O2133" i="6"/>
  <c r="Q2133" i="6" s="1"/>
  <c r="O2121" i="6"/>
  <c r="Q2121" i="6" s="1"/>
  <c r="O2109" i="6"/>
  <c r="Q2109" i="6" s="1"/>
  <c r="O2099" i="6"/>
  <c r="Q2099" i="6" s="1"/>
  <c r="O2076" i="6"/>
  <c r="Q2076" i="6" s="1"/>
  <c r="O1262" i="6"/>
  <c r="Q1262" i="6" s="1"/>
  <c r="O1246" i="6"/>
  <c r="Q1246" i="6" s="1"/>
  <c r="O1268" i="6"/>
  <c r="Q1268" i="6" s="1"/>
  <c r="O1261" i="6"/>
  <c r="Q1261" i="6" s="1"/>
  <c r="O1256" i="6"/>
  <c r="Q1256" i="6" s="1"/>
  <c r="O1260" i="6"/>
  <c r="Q1260" i="6" s="1"/>
  <c r="O1255" i="6"/>
  <c r="Q1255" i="6" s="1"/>
  <c r="O1204" i="6"/>
  <c r="Q1204" i="6" s="1"/>
  <c r="O1273" i="6"/>
  <c r="Q1273" i="6" s="1"/>
  <c r="O1236" i="6"/>
  <c r="Q1236" i="6" s="1"/>
  <c r="O1211" i="6"/>
  <c r="Q1211" i="6" s="1"/>
  <c r="O1203" i="6"/>
  <c r="Q1203" i="6" s="1"/>
  <c r="O1242" i="6"/>
  <c r="Q1242" i="6" s="1"/>
  <c r="O1235" i="6"/>
  <c r="Q1235" i="6" s="1"/>
  <c r="O1253" i="6"/>
  <c r="Q1253" i="6" s="1"/>
  <c r="O1241" i="6"/>
  <c r="Q1241" i="6" s="1"/>
  <c r="O1258" i="6"/>
  <c r="Q1258" i="6" s="1"/>
  <c r="O1252" i="6"/>
  <c r="Q1252" i="6" s="1"/>
  <c r="O1215" i="6"/>
  <c r="Q1215" i="6" s="1"/>
  <c r="O1263" i="6"/>
  <c r="Q1263" i="6" s="1"/>
  <c r="O1233" i="6"/>
  <c r="Q1233" i="6" s="1"/>
  <c r="O2647" i="6"/>
  <c r="Q2647" i="6" s="1"/>
  <c r="O1173" i="6"/>
  <c r="Q1173" i="6" s="1"/>
  <c r="O1157" i="6"/>
  <c r="Q1157" i="6" s="1"/>
  <c r="O1223" i="6"/>
  <c r="Q1223" i="6" s="1"/>
  <c r="O1218" i="6"/>
  <c r="Q1218" i="6" s="1"/>
  <c r="O1124" i="6"/>
  <c r="Q1124" i="6" s="1"/>
  <c r="O1196" i="6"/>
  <c r="Q1196" i="6" s="1"/>
  <c r="O1147" i="6"/>
  <c r="Q1147" i="6" s="1"/>
  <c r="O1139" i="6"/>
  <c r="Q1139" i="6" s="1"/>
  <c r="O1146" i="6"/>
  <c r="Q1146" i="6" s="1"/>
  <c r="O1138" i="6"/>
  <c r="Q1138" i="6" s="1"/>
  <c r="O1153" i="6"/>
  <c r="Q1153" i="6" s="1"/>
  <c r="O1160" i="6"/>
  <c r="Q1160" i="6" s="1"/>
  <c r="O1167" i="6"/>
  <c r="Q1167" i="6" s="1"/>
  <c r="O1142" i="6"/>
  <c r="Q1142" i="6" s="1"/>
  <c r="O748" i="6"/>
  <c r="Q748" i="6" s="1"/>
  <c r="O1219" i="6"/>
  <c r="Q1219" i="6" s="1"/>
  <c r="O762" i="6"/>
  <c r="Q762" i="6" s="1"/>
  <c r="O2416" i="6"/>
  <c r="Q2416" i="6" s="1"/>
  <c r="U2416" i="6" s="1"/>
  <c r="O2414" i="6"/>
  <c r="Q2414" i="6" s="1"/>
  <c r="T2414" i="6" s="1"/>
  <c r="O2693" i="6"/>
  <c r="Q2693" i="6" s="1"/>
  <c r="O2701" i="6"/>
  <c r="Q2701" i="6" s="1"/>
  <c r="U2701" i="6" s="1"/>
  <c r="O2421" i="6"/>
  <c r="Q2421" i="6" s="1"/>
  <c r="S2421" i="6" s="1"/>
  <c r="O487" i="6"/>
  <c r="Q487" i="6" s="1"/>
  <c r="S487" i="6" s="1"/>
  <c r="O494" i="6"/>
  <c r="Q494" i="6" s="1"/>
  <c r="T494" i="6" s="1"/>
  <c r="O476" i="6"/>
  <c r="Q476" i="6" s="1"/>
  <c r="O498" i="6"/>
  <c r="Q498" i="6" s="1"/>
  <c r="O482" i="6"/>
  <c r="Q482" i="6" s="1"/>
  <c r="U482" i="6" s="1"/>
  <c r="O505" i="6"/>
  <c r="Q505" i="6" s="1"/>
  <c r="O489" i="6"/>
  <c r="Q489" i="6" s="1"/>
  <c r="T489" i="6" s="1"/>
  <c r="O513" i="6"/>
  <c r="Q513" i="6" s="1"/>
  <c r="T513" i="6" s="1"/>
  <c r="O1471" i="6"/>
  <c r="Q1471" i="6" s="1"/>
  <c r="O645" i="6"/>
  <c r="Q645" i="6" s="1"/>
  <c r="O1538" i="6"/>
  <c r="Q1538" i="6" s="1"/>
  <c r="O1372" i="6"/>
  <c r="Q1372" i="6" s="1"/>
  <c r="O1376" i="6"/>
  <c r="Q1376" i="6" s="1"/>
  <c r="O1354" i="6"/>
  <c r="Q1354" i="6" s="1"/>
  <c r="O1348" i="6"/>
  <c r="Q1348" i="6" s="1"/>
  <c r="O613" i="6"/>
  <c r="Q613" i="6" s="1"/>
  <c r="O1341" i="6"/>
  <c r="Q1341" i="6" s="1"/>
  <c r="O1518" i="6"/>
  <c r="Q1518" i="6" s="1"/>
  <c r="O1370" i="6"/>
  <c r="Q1370" i="6" s="1"/>
  <c r="O1374" i="6"/>
  <c r="Q1374" i="6" s="1"/>
  <c r="O566" i="6"/>
  <c r="Q566" i="6" s="1"/>
  <c r="O605" i="6"/>
  <c r="Q605" i="6" s="1"/>
  <c r="O589" i="6"/>
  <c r="Q589" i="6" s="1"/>
  <c r="O581" i="6"/>
  <c r="Q581" i="6" s="1"/>
  <c r="O862" i="6"/>
  <c r="Q862" i="6" s="1"/>
  <c r="O798" i="6"/>
  <c r="Q798" i="6" s="1"/>
  <c r="O877" i="6"/>
  <c r="Q877" i="6" s="1"/>
  <c r="O603" i="6"/>
  <c r="Q603" i="6" s="1"/>
  <c r="O884" i="6"/>
  <c r="Q884" i="6" s="1"/>
  <c r="O602" i="6"/>
  <c r="Q602" i="6" s="1"/>
  <c r="O1363" i="6"/>
  <c r="Q1363" i="6" s="1"/>
  <c r="O892" i="6"/>
  <c r="Q892" i="6" s="1"/>
  <c r="O561" i="6"/>
  <c r="Q561" i="6" s="1"/>
  <c r="O1523" i="6"/>
  <c r="Q1523" i="6" s="1"/>
  <c r="O2691" i="6"/>
  <c r="Q2691" i="6" s="1"/>
  <c r="O2094" i="6"/>
  <c r="Q2094" i="6" s="1"/>
  <c r="O2687" i="6"/>
  <c r="Q2687" i="6" s="1"/>
  <c r="O1579" i="6"/>
  <c r="Q1579" i="6" s="1"/>
  <c r="O170" i="6"/>
  <c r="Q170" i="6" s="1"/>
  <c r="O1544" i="6"/>
  <c r="Q1544" i="6" s="1"/>
  <c r="O1399" i="6"/>
  <c r="Q1399" i="6" s="1"/>
  <c r="U1399" i="6" s="1"/>
  <c r="O1392" i="6"/>
  <c r="Q1392" i="6" s="1"/>
  <c r="T1392" i="6" s="1"/>
  <c r="O1543" i="6"/>
  <c r="Q1543" i="6" s="1"/>
  <c r="O1539" i="6"/>
  <c r="Q1539" i="6" s="1"/>
  <c r="T1539" i="6" s="1"/>
  <c r="O1522" i="6"/>
  <c r="Q1522" i="6" s="1"/>
  <c r="S1522" i="6" s="1"/>
  <c r="O1400" i="6"/>
  <c r="Q1400" i="6" s="1"/>
  <c r="T1400" i="6" s="1"/>
  <c r="O1373" i="6"/>
  <c r="Q1373" i="6" s="1"/>
  <c r="S1373" i="6" s="1"/>
  <c r="O1362" i="6"/>
  <c r="Q1362" i="6" s="1"/>
  <c r="S1362" i="6" s="1"/>
  <c r="O1356" i="6"/>
  <c r="Q1356" i="6" s="1"/>
  <c r="O1350" i="6"/>
  <c r="Q1350" i="6" s="1"/>
  <c r="S1350" i="6" s="1"/>
  <c r="O1384" i="6"/>
  <c r="Q1384" i="6" s="1"/>
  <c r="O1378" i="6"/>
  <c r="Q1378" i="6" s="1"/>
  <c r="U1378" i="6" s="1"/>
  <c r="O1367" i="6"/>
  <c r="Q1367" i="6" s="1"/>
  <c r="S1367" i="6" s="1"/>
  <c r="O1361" i="6"/>
  <c r="Q1361" i="6" s="1"/>
  <c r="R1361" i="6" s="1"/>
  <c r="O1355" i="6"/>
  <c r="Q1355" i="6" s="1"/>
  <c r="O1344" i="6"/>
  <c r="Q1344" i="6" s="1"/>
  <c r="R1344" i="6" s="1"/>
  <c r="O1537" i="6"/>
  <c r="Q1537" i="6" s="1"/>
  <c r="S1537" i="6" s="1"/>
  <c r="O1397" i="6"/>
  <c r="Q1397" i="6" s="1"/>
  <c r="U1397" i="6" s="1"/>
  <c r="O1389" i="6"/>
  <c r="Q1389" i="6" s="1"/>
  <c r="T1389" i="6" s="1"/>
  <c r="O1366" i="6"/>
  <c r="Q1366" i="6" s="1"/>
  <c r="T1366" i="6" s="1"/>
  <c r="O1396" i="6"/>
  <c r="Q1396" i="6" s="1"/>
  <c r="S1396" i="6" s="1"/>
  <c r="O1360" i="6"/>
  <c r="Q1360" i="6" s="1"/>
  <c r="R1360" i="6" s="1"/>
  <c r="O1534" i="6"/>
  <c r="Q1534" i="6" s="1"/>
  <c r="O1519" i="6"/>
  <c r="Q1519" i="6" s="1"/>
  <c r="O1395" i="6"/>
  <c r="Q1395" i="6" s="1"/>
  <c r="T1395" i="6" s="1"/>
  <c r="O1353" i="6"/>
  <c r="Q1353" i="6" s="1"/>
  <c r="S1353" i="6" s="1"/>
  <c r="O1347" i="6"/>
  <c r="Q1347" i="6" s="1"/>
  <c r="R1347" i="6" s="1"/>
  <c r="O1542" i="6"/>
  <c r="Q1542" i="6" s="1"/>
  <c r="U1542" i="6" s="1"/>
  <c r="O1525" i="6"/>
  <c r="Q1525" i="6" s="1"/>
  <c r="O1375" i="6"/>
  <c r="Q1375" i="6" s="1"/>
  <c r="U1375" i="6" s="1"/>
  <c r="O1364" i="6"/>
  <c r="Q1364" i="6" s="1"/>
  <c r="R1364" i="6" s="1"/>
  <c r="O1346" i="6"/>
  <c r="Q1346" i="6" s="1"/>
  <c r="O1351" i="6"/>
  <c r="Q1351" i="6" s="1"/>
  <c r="R1351" i="6" s="1"/>
  <c r="O1401" i="6"/>
  <c r="Q1401" i="6" s="1"/>
  <c r="O1379" i="6"/>
  <c r="Q1379" i="6" s="1"/>
  <c r="U1379" i="6" s="1"/>
  <c r="O1369" i="6"/>
  <c r="Q1369" i="6" s="1"/>
  <c r="R1369" i="6" s="1"/>
  <c r="O101" i="6"/>
  <c r="Q101" i="6" s="1"/>
  <c r="T101" i="6" s="1"/>
  <c r="O186" i="6"/>
  <c r="Q186" i="6" s="1"/>
  <c r="U186" i="6" s="1"/>
  <c r="O179" i="6"/>
  <c r="Q179" i="6" s="1"/>
  <c r="R179" i="6" s="1"/>
  <c r="O105" i="6"/>
  <c r="Q105" i="6" s="1"/>
  <c r="S105" i="6" s="1"/>
  <c r="O127" i="6"/>
  <c r="Q127" i="6" s="1"/>
  <c r="S127" i="6" s="1"/>
  <c r="O112" i="6"/>
  <c r="Q112" i="6" s="1"/>
  <c r="T112" i="6" s="1"/>
  <c r="O134" i="6"/>
  <c r="Q134" i="6" s="1"/>
  <c r="U134" i="6" s="1"/>
  <c r="O177" i="6"/>
  <c r="Q177" i="6" s="1"/>
  <c r="O2699" i="6"/>
  <c r="Q2699" i="6" s="1"/>
  <c r="O312" i="6"/>
  <c r="Q312" i="6" s="1"/>
  <c r="O304" i="6"/>
  <c r="Q304" i="6" s="1"/>
  <c r="O297" i="6"/>
  <c r="Q297" i="6" s="1"/>
  <c r="O301" i="6"/>
  <c r="Q301" i="6" s="1"/>
  <c r="O279" i="6"/>
  <c r="Q279" i="6" s="1"/>
  <c r="O270" i="6"/>
  <c r="Q270" i="6" s="1"/>
  <c r="O269" i="6"/>
  <c r="Q269" i="6" s="1"/>
  <c r="O316" i="6"/>
  <c r="Q316" i="6" s="1"/>
  <c r="O308" i="6"/>
  <c r="Q308" i="6" s="1"/>
  <c r="O307" i="6"/>
  <c r="Q307" i="6" s="1"/>
  <c r="O290" i="6"/>
  <c r="Q290" i="6" s="1"/>
  <c r="O281" i="6"/>
  <c r="Q281" i="6" s="1"/>
  <c r="O274" i="6"/>
  <c r="Q274" i="6" s="1"/>
  <c r="O266" i="6"/>
  <c r="Q266" i="6" s="1"/>
  <c r="O313" i="6"/>
  <c r="Q313" i="6" s="1"/>
  <c r="O303" i="6"/>
  <c r="Q303" i="6" s="1"/>
  <c r="O280" i="6"/>
  <c r="Q280" i="6" s="1"/>
  <c r="O271" i="6"/>
  <c r="Q271" i="6" s="1"/>
  <c r="O1725" i="6"/>
  <c r="Q1725" i="6" s="1"/>
  <c r="O157" i="6"/>
  <c r="Q157" i="6" s="1"/>
  <c r="O163" i="6"/>
  <c r="Q163" i="6" s="1"/>
  <c r="O643" i="6"/>
  <c r="Q643" i="6" s="1"/>
  <c r="O651" i="6"/>
  <c r="Q651" i="6" s="1"/>
  <c r="O618" i="6"/>
  <c r="Q618" i="6" s="1"/>
  <c r="O480" i="6"/>
  <c r="Q480" i="6" s="1"/>
  <c r="O500" i="6"/>
  <c r="Q500" i="6" s="1"/>
  <c r="O491" i="6"/>
  <c r="Q491" i="6" s="1"/>
  <c r="O483" i="6"/>
  <c r="Q483" i="6" s="1"/>
  <c r="O497" i="6"/>
  <c r="Q497" i="6" s="1"/>
  <c r="O2669" i="6"/>
  <c r="Q2669" i="6" s="1"/>
  <c r="O2653" i="6"/>
  <c r="Q2653" i="6" s="1"/>
  <c r="R2653" i="6" s="1"/>
  <c r="O2676" i="6"/>
  <c r="Q2676" i="6" s="1"/>
  <c r="O2660" i="6"/>
  <c r="Q2660" i="6" s="1"/>
  <c r="R2660" i="6" s="1"/>
  <c r="O2652" i="6"/>
  <c r="Q2652" i="6" s="1"/>
  <c r="O2641" i="6"/>
  <c r="Q2641" i="6" s="1"/>
  <c r="O2619" i="6"/>
  <c r="Q2619" i="6" s="1"/>
  <c r="O2666" i="6"/>
  <c r="Q2666" i="6" s="1"/>
  <c r="O2640" i="6"/>
  <c r="Q2640" i="6" s="1"/>
  <c r="O2630" i="6"/>
  <c r="Q2630" i="6" s="1"/>
  <c r="O2639" i="6"/>
  <c r="Q2639" i="6" s="1"/>
  <c r="O2629" i="6"/>
  <c r="Q2629" i="6" s="1"/>
  <c r="O2645" i="6"/>
  <c r="Q2645" i="6" s="1"/>
  <c r="O2628" i="6"/>
  <c r="Q2628" i="6" s="1"/>
  <c r="S2628" i="6" s="1"/>
  <c r="O2673" i="6"/>
  <c r="Q2673" i="6" s="1"/>
  <c r="O2672" i="6"/>
  <c r="Q2672" i="6" s="1"/>
  <c r="U2672" i="6" s="1"/>
  <c r="O2636" i="6"/>
  <c r="Q2636" i="6" s="1"/>
  <c r="O2624" i="6"/>
  <c r="Q2624" i="6" s="1"/>
  <c r="S2624" i="6" s="1"/>
  <c r="O2642" i="6"/>
  <c r="Q2642" i="6" s="1"/>
  <c r="O2633" i="6"/>
  <c r="Q2633" i="6" s="1"/>
  <c r="O2623" i="6"/>
  <c r="Q2623" i="6" s="1"/>
  <c r="U2623" i="6" s="1"/>
  <c r="O2679" i="6"/>
  <c r="Q2679" i="6" s="1"/>
  <c r="R2679" i="6" s="1"/>
  <c r="O2622" i="6"/>
  <c r="Q2622" i="6" s="1"/>
  <c r="O2678" i="6"/>
  <c r="Q2678" i="6" s="1"/>
  <c r="O2667" i="6"/>
  <c r="Q2667" i="6" s="1"/>
  <c r="O2657" i="6"/>
  <c r="Q2657" i="6" s="1"/>
  <c r="O2648" i="6"/>
  <c r="Q2648" i="6" s="1"/>
  <c r="O1165" i="6"/>
  <c r="Q1165" i="6" s="1"/>
  <c r="O1154" i="6"/>
  <c r="Q1154" i="6" s="1"/>
  <c r="O1130" i="6"/>
  <c r="Q1130" i="6" s="1"/>
  <c r="R1130" i="6" s="1"/>
  <c r="O520" i="6"/>
  <c r="Q520" i="6" s="1"/>
  <c r="O1150" i="6"/>
  <c r="Q1150" i="6" s="1"/>
  <c r="O702" i="6"/>
  <c r="Q702" i="6" s="1"/>
  <c r="O686" i="6"/>
  <c r="Q686" i="6" s="1"/>
  <c r="O548" i="6"/>
  <c r="Q548" i="6" s="1"/>
  <c r="S548" i="6" s="1"/>
  <c r="O524" i="6"/>
  <c r="Q524" i="6" s="1"/>
  <c r="U524" i="6" s="1"/>
  <c r="O679" i="6"/>
  <c r="Q679" i="6" s="1"/>
  <c r="T679" i="6" s="1"/>
  <c r="O658" i="6"/>
  <c r="Q658" i="6" s="1"/>
  <c r="R658" i="6" s="1"/>
  <c r="O1269" i="6"/>
  <c r="Q1269" i="6" s="1"/>
  <c r="O1189" i="6"/>
  <c r="Q1189" i="6" s="1"/>
  <c r="O1265" i="6"/>
  <c r="Q1265" i="6" s="1"/>
  <c r="O1270" i="6"/>
  <c r="Q1270" i="6" s="1"/>
  <c r="O887" i="6"/>
  <c r="Q887" i="6" s="1"/>
  <c r="O871" i="6"/>
  <c r="Q871" i="6" s="1"/>
  <c r="O863" i="6"/>
  <c r="Q863" i="6" s="1"/>
  <c r="O847" i="6"/>
  <c r="Q847" i="6" s="1"/>
  <c r="O823" i="6"/>
  <c r="Q823" i="6" s="1"/>
  <c r="O807" i="6"/>
  <c r="Q807" i="6" s="1"/>
  <c r="O557" i="6"/>
  <c r="Q557" i="6" s="1"/>
  <c r="O838" i="6"/>
  <c r="Q838" i="6" s="1"/>
  <c r="O822" i="6"/>
  <c r="Q822" i="6" s="1"/>
  <c r="O814" i="6"/>
  <c r="Q814" i="6" s="1"/>
  <c r="O556" i="6"/>
  <c r="Q556" i="6" s="1"/>
  <c r="O853" i="6"/>
  <c r="Q853" i="6" s="1"/>
  <c r="O837" i="6"/>
  <c r="Q837" i="6" s="1"/>
  <c r="O829" i="6"/>
  <c r="Q829" i="6" s="1"/>
  <c r="O813" i="6"/>
  <c r="Q813" i="6" s="1"/>
  <c r="O876" i="6"/>
  <c r="Q876" i="6" s="1"/>
  <c r="O860" i="6"/>
  <c r="Q860" i="6" s="1"/>
  <c r="O852" i="6"/>
  <c r="Q852" i="6" s="1"/>
  <c r="O836" i="6"/>
  <c r="Q836" i="6" s="1"/>
  <c r="O883" i="6"/>
  <c r="Q883" i="6" s="1"/>
  <c r="O867" i="6"/>
  <c r="Q867" i="6" s="1"/>
  <c r="O851" i="6"/>
  <c r="Q851" i="6" s="1"/>
  <c r="O827" i="6"/>
  <c r="Q827" i="6" s="1"/>
  <c r="O811" i="6"/>
  <c r="Q811" i="6" s="1"/>
  <c r="O803" i="6"/>
  <c r="Q803" i="6" s="1"/>
  <c r="O882" i="6"/>
  <c r="Q882" i="6" s="1"/>
  <c r="O850" i="6"/>
  <c r="Q850" i="6" s="1"/>
  <c r="O834" i="6"/>
  <c r="Q834" i="6" s="1"/>
  <c r="O826" i="6"/>
  <c r="Q826" i="6" s="1"/>
  <c r="O810" i="6"/>
  <c r="Q810" i="6" s="1"/>
  <c r="O881" i="6"/>
  <c r="Q881" i="6" s="1"/>
  <c r="O865" i="6"/>
  <c r="Q865" i="6" s="1"/>
  <c r="O857" i="6"/>
  <c r="Q857" i="6" s="1"/>
  <c r="O841" i="6"/>
  <c r="Q841" i="6" s="1"/>
  <c r="O809" i="6"/>
  <c r="Q809" i="6" s="1"/>
  <c r="O864" i="6"/>
  <c r="Q864" i="6" s="1"/>
  <c r="O800" i="6"/>
  <c r="Q800" i="6" s="1"/>
  <c r="O856" i="6"/>
  <c r="Q856" i="6" s="1"/>
  <c r="O559" i="6"/>
  <c r="Q559" i="6" s="1"/>
  <c r="O888" i="6"/>
  <c r="Q888" i="6" s="1"/>
  <c r="O824" i="6"/>
  <c r="Q824" i="6" s="1"/>
  <c r="O2194" i="6"/>
  <c r="Q2194" i="6" s="1"/>
  <c r="O2253" i="6"/>
  <c r="Q2253" i="6" s="1"/>
  <c r="O2035" i="6"/>
  <c r="Q2035" i="6" s="1"/>
  <c r="O1627" i="6"/>
  <c r="Q1627" i="6" s="1"/>
  <c r="O2541" i="6"/>
  <c r="Q2541" i="6" s="1"/>
  <c r="O2542" i="6"/>
  <c r="Q2542" i="6" s="1"/>
  <c r="O2549" i="6"/>
  <c r="Q2549" i="6" s="1"/>
  <c r="T2549" i="6" s="1"/>
  <c r="O2540" i="6"/>
  <c r="Q2540" i="6" s="1"/>
  <c r="O2532" i="6"/>
  <c r="Q2532" i="6" s="1"/>
  <c r="U2532" i="6" s="1"/>
  <c r="O2557" i="6"/>
  <c r="Q2557" i="6" s="1"/>
  <c r="T2557" i="6" s="1"/>
  <c r="O2545" i="6"/>
  <c r="Q2545" i="6" s="1"/>
  <c r="U2545" i="6" s="1"/>
  <c r="O1735" i="6"/>
  <c r="Q1735" i="6" s="1"/>
  <c r="R1735" i="6" s="1"/>
  <c r="O1727" i="6"/>
  <c r="Q1727" i="6" s="1"/>
  <c r="R1727" i="6" s="1"/>
  <c r="O1711" i="6"/>
  <c r="Q1711" i="6" s="1"/>
  <c r="T1711" i="6" s="1"/>
  <c r="O1742" i="6"/>
  <c r="Q1742" i="6" s="1"/>
  <c r="U1742" i="6" s="1"/>
  <c r="O1726" i="6"/>
  <c r="Q1726" i="6" s="1"/>
  <c r="O1710" i="6"/>
  <c r="Q1710" i="6" s="1"/>
  <c r="S1710" i="6" s="1"/>
  <c r="O2530" i="6"/>
  <c r="Q2530" i="6" s="1"/>
  <c r="R2530" i="6" s="1"/>
  <c r="O2529" i="6"/>
  <c r="Q2529" i="6" s="1"/>
  <c r="U2529" i="6" s="1"/>
  <c r="O2538" i="6"/>
  <c r="Q2538" i="6" s="1"/>
  <c r="T2538" i="6" s="1"/>
  <c r="O1716" i="6"/>
  <c r="Q1716" i="6" s="1"/>
  <c r="T1716" i="6" s="1"/>
  <c r="O1714" i="6"/>
  <c r="Q1714" i="6" s="1"/>
  <c r="S1714" i="6" s="1"/>
  <c r="O1733" i="6"/>
  <c r="Q1733" i="6" s="1"/>
  <c r="R1733" i="6" s="1"/>
  <c r="O1712" i="6"/>
  <c r="Q1712" i="6" s="1"/>
  <c r="O1732" i="6"/>
  <c r="Q1732" i="6" s="1"/>
  <c r="R1732" i="6" s="1"/>
  <c r="O1709" i="6"/>
  <c r="Q1709" i="6" s="1"/>
  <c r="U1709" i="6" s="1"/>
  <c r="O2558" i="6"/>
  <c r="Q2558" i="6" s="1"/>
  <c r="S2558" i="6" s="1"/>
  <c r="O1730" i="6"/>
  <c r="Q1730" i="6" s="1"/>
  <c r="R1730" i="6" s="1"/>
  <c r="O1708" i="6"/>
  <c r="Q1708" i="6" s="1"/>
  <c r="S1708" i="6" s="1"/>
  <c r="O1740" i="6"/>
  <c r="Q1740" i="6" s="1"/>
  <c r="R1740" i="6" s="1"/>
  <c r="O1728" i="6"/>
  <c r="Q1728" i="6" s="1"/>
  <c r="U1728" i="6" s="1"/>
  <c r="O2137" i="6"/>
  <c r="Q2137" i="6" s="1"/>
  <c r="O2139" i="6"/>
  <c r="Q2139" i="6" s="1"/>
  <c r="O2018" i="6"/>
  <c r="Q2018" i="6" s="1"/>
  <c r="O2016" i="6"/>
  <c r="Q2016" i="6" s="1"/>
  <c r="O1994" i="6"/>
  <c r="Q1994" i="6" s="1"/>
  <c r="O1951" i="6"/>
  <c r="Q1951" i="6" s="1"/>
  <c r="O1985" i="6"/>
  <c r="Q1985" i="6" s="1"/>
  <c r="O997" i="6"/>
  <c r="Q997" i="6" s="1"/>
  <c r="O989" i="6"/>
  <c r="Q989" i="6" s="1"/>
  <c r="O921" i="6"/>
  <c r="Q921" i="6" s="1"/>
  <c r="O949" i="6"/>
  <c r="Q949" i="6" s="1"/>
  <c r="O919" i="6"/>
  <c r="Q919" i="6" s="1"/>
  <c r="O911" i="6"/>
  <c r="Q911" i="6" s="1"/>
  <c r="O915" i="6"/>
  <c r="Q915" i="6" s="1"/>
  <c r="O897" i="6"/>
  <c r="Q897" i="6" s="1"/>
  <c r="O976" i="6"/>
  <c r="Q976" i="6" s="1"/>
  <c r="O909" i="6"/>
  <c r="Q909" i="6" s="1"/>
  <c r="O726" i="6"/>
  <c r="Q726" i="6" s="1"/>
  <c r="O710" i="6"/>
  <c r="Q710" i="6" s="1"/>
  <c r="O968" i="6"/>
  <c r="Q968" i="6" s="1"/>
  <c r="O925" i="6"/>
  <c r="Q925" i="6" s="1"/>
  <c r="O902" i="6"/>
  <c r="Q902" i="6" s="1"/>
  <c r="O795" i="6"/>
  <c r="Q795" i="6" s="1"/>
  <c r="O794" i="6"/>
  <c r="Q794" i="6" s="1"/>
  <c r="O786" i="6"/>
  <c r="Q786" i="6" s="1"/>
  <c r="O990" i="6"/>
  <c r="Q990" i="6" s="1"/>
  <c r="O938" i="6"/>
  <c r="Q938" i="6" s="1"/>
  <c r="O753" i="6"/>
  <c r="Q753" i="6" s="1"/>
  <c r="O745" i="6"/>
  <c r="Q745" i="6" s="1"/>
  <c r="O898" i="6"/>
  <c r="Q898" i="6" s="1"/>
  <c r="O744" i="6"/>
  <c r="Q744" i="6" s="1"/>
  <c r="O1614" i="6"/>
  <c r="Q1614" i="6" s="1"/>
  <c r="O215" i="6"/>
  <c r="Q215" i="6" s="1"/>
  <c r="O1337" i="6"/>
  <c r="Q1337" i="6" s="1"/>
  <c r="R1337" i="6" s="1"/>
  <c r="O1335" i="6"/>
  <c r="Q1335" i="6" s="1"/>
  <c r="U1335" i="6" s="1"/>
  <c r="O1292" i="6"/>
  <c r="Q1292" i="6" s="1"/>
  <c r="O1319" i="6"/>
  <c r="Q1319" i="6" s="1"/>
  <c r="U1319" i="6" s="1"/>
  <c r="O1299" i="6"/>
  <c r="Q1299" i="6" s="1"/>
  <c r="S1299" i="6" s="1"/>
  <c r="O1285" i="6"/>
  <c r="Q1285" i="6" s="1"/>
  <c r="U1285" i="6" s="1"/>
  <c r="O1329" i="6"/>
  <c r="Q1329" i="6" s="1"/>
  <c r="R1329" i="6" s="1"/>
  <c r="O1324" i="6"/>
  <c r="Q1324" i="6" s="1"/>
  <c r="S1324" i="6" s="1"/>
  <c r="O1313" i="6"/>
  <c r="Q1313" i="6" s="1"/>
  <c r="S1313" i="6" s="1"/>
  <c r="O1306" i="6"/>
  <c r="Q1306" i="6" s="1"/>
  <c r="O1323" i="6"/>
  <c r="Q1323" i="6" s="1"/>
  <c r="U1323" i="6" s="1"/>
  <c r="O1305" i="6"/>
  <c r="Q1305" i="6" s="1"/>
  <c r="U1305" i="6" s="1"/>
  <c r="O1322" i="6"/>
  <c r="Q1322" i="6" s="1"/>
  <c r="S1322" i="6" s="1"/>
  <c r="O1310" i="6"/>
  <c r="Q1310" i="6" s="1"/>
  <c r="T1310" i="6" s="1"/>
  <c r="O1338" i="6"/>
  <c r="Q1338" i="6" s="1"/>
  <c r="T1338" i="6" s="1"/>
  <c r="O1283" i="6"/>
  <c r="Q1283" i="6" s="1"/>
  <c r="U1283" i="6" s="1"/>
  <c r="O47" i="6"/>
  <c r="Q47" i="6" s="1"/>
  <c r="U47" i="6" s="1"/>
  <c r="O90" i="6"/>
  <c r="Q90" i="6" s="1"/>
  <c r="R90" i="6" s="1"/>
  <c r="O68" i="6"/>
  <c r="Q68" i="6" s="1"/>
  <c r="R68" i="6" s="1"/>
  <c r="O60" i="6"/>
  <c r="Q60" i="6" s="1"/>
  <c r="O89" i="6"/>
  <c r="Q89" i="6" s="1"/>
  <c r="U89" i="6" s="1"/>
  <c r="O75" i="6"/>
  <c r="Q75" i="6" s="1"/>
  <c r="R75" i="6" s="1"/>
  <c r="O81" i="6"/>
  <c r="Q81" i="6" s="1"/>
  <c r="R81" i="6" s="1"/>
  <c r="O66" i="6"/>
  <c r="Q66" i="6" s="1"/>
  <c r="R66" i="6" s="1"/>
  <c r="O58" i="6"/>
  <c r="Q58" i="6" s="1"/>
  <c r="R58" i="6" s="1"/>
  <c r="O52" i="6"/>
  <c r="Q52" i="6" s="1"/>
  <c r="T52" i="6" s="1"/>
  <c r="O86" i="6"/>
  <c r="Q86" i="6" s="1"/>
  <c r="U86" i="6" s="1"/>
  <c r="O80" i="6"/>
  <c r="Q80" i="6" s="1"/>
  <c r="U80" i="6" s="1"/>
  <c r="O93" i="6"/>
  <c r="Q93" i="6" s="1"/>
  <c r="R93" i="6" s="1"/>
  <c r="O1673" i="6"/>
  <c r="Q1673" i="6" s="1"/>
  <c r="O1664" i="6"/>
  <c r="Q1664" i="6" s="1"/>
  <c r="O124" i="6"/>
  <c r="Q124" i="6" s="1"/>
  <c r="O109" i="6"/>
  <c r="Q109" i="6" s="1"/>
  <c r="O185" i="6"/>
  <c r="Q185" i="6" s="1"/>
  <c r="O137" i="6"/>
  <c r="Q137" i="6" s="1"/>
  <c r="O140" i="6"/>
  <c r="Q140" i="6" s="1"/>
  <c r="O2170" i="6"/>
  <c r="Q2170" i="6" s="1"/>
  <c r="O2144" i="6"/>
  <c r="Q2144" i="6" s="1"/>
  <c r="O1331" i="6"/>
  <c r="Q1331" i="6" s="1"/>
  <c r="O1398" i="6"/>
  <c r="Q1398" i="6" s="1"/>
  <c r="O1316" i="6"/>
  <c r="Q1316" i="6" s="1"/>
  <c r="O1365" i="6"/>
  <c r="Q1365" i="6" s="1"/>
  <c r="O940" i="6"/>
  <c r="Q940" i="6" s="1"/>
  <c r="O932" i="6"/>
  <c r="Q932" i="6" s="1"/>
  <c r="O908" i="6"/>
  <c r="Q908" i="6" s="1"/>
  <c r="O1288" i="6"/>
  <c r="Q1288" i="6" s="1"/>
  <c r="O182" i="6"/>
  <c r="Q182" i="6" s="1"/>
  <c r="O114" i="6"/>
  <c r="Q114" i="6" s="1"/>
  <c r="O125" i="6"/>
  <c r="Q125" i="6" s="1"/>
  <c r="O2612" i="6"/>
  <c r="Q2612" i="6" s="1"/>
  <c r="O2165" i="6"/>
  <c r="Q2165" i="6" s="1"/>
  <c r="O2585" i="6"/>
  <c r="Q2585" i="6" s="1"/>
  <c r="O2565" i="6"/>
  <c r="Q2565" i="6" s="1"/>
  <c r="O2499" i="6"/>
  <c r="Q2499" i="6" s="1"/>
  <c r="O2148" i="6"/>
  <c r="Q2148" i="6" s="1"/>
  <c r="O2570" i="6"/>
  <c r="Q2570" i="6" s="1"/>
  <c r="O2519" i="6"/>
  <c r="Q2519" i="6" s="1"/>
  <c r="O1983" i="6"/>
  <c r="Q1983" i="6" s="1"/>
  <c r="O2017" i="6"/>
  <c r="Q2017" i="6" s="1"/>
  <c r="O2001" i="6"/>
  <c r="Q2001" i="6" s="1"/>
  <c r="O1636" i="6"/>
  <c r="Q1636" i="6" s="1"/>
  <c r="O2015" i="6"/>
  <c r="Q2015" i="6" s="1"/>
  <c r="O1651" i="6"/>
  <c r="Q1651" i="6" s="1"/>
  <c r="O1645" i="6"/>
  <c r="Q1645" i="6" s="1"/>
  <c r="O1821" i="6"/>
  <c r="Q1821" i="6" s="1"/>
  <c r="O1815" i="6"/>
  <c r="Q1815" i="6" s="1"/>
  <c r="O1832" i="6"/>
  <c r="Q1832" i="6" s="1"/>
  <c r="O1827" i="6"/>
  <c r="Q1827" i="6" s="1"/>
  <c r="O1990" i="6"/>
  <c r="Q1990" i="6" s="1"/>
  <c r="O1638" i="6"/>
  <c r="Q1638" i="6" s="1"/>
  <c r="O988" i="6"/>
  <c r="Q988" i="6" s="1"/>
  <c r="O981" i="6"/>
  <c r="Q981" i="6" s="1"/>
  <c r="O1958" i="6"/>
  <c r="Q1958" i="6" s="1"/>
  <c r="O926" i="6"/>
  <c r="Q926" i="6" s="1"/>
  <c r="O2011" i="6"/>
  <c r="Q2011" i="6" s="1"/>
  <c r="O983" i="6"/>
  <c r="Q983" i="6" s="1"/>
  <c r="O984" i="6"/>
  <c r="Q984" i="6" s="1"/>
  <c r="O916" i="6"/>
  <c r="Q916" i="6" s="1"/>
  <c r="O1469" i="6"/>
  <c r="Q1469" i="6" s="1"/>
  <c r="O1438" i="6"/>
  <c r="Q1438" i="6" s="1"/>
  <c r="O1406" i="6"/>
  <c r="Q1406" i="6" s="1"/>
  <c r="O1445" i="6"/>
  <c r="Q1445" i="6" s="1"/>
  <c r="O1429" i="6"/>
  <c r="Q1429" i="6" s="1"/>
  <c r="O1475" i="6"/>
  <c r="Q1475" i="6" s="1"/>
  <c r="O1412" i="6"/>
  <c r="Q1412" i="6" s="1"/>
  <c r="O1481" i="6"/>
  <c r="Q1481" i="6" s="1"/>
  <c r="O1466" i="6"/>
  <c r="Q1466" i="6" s="1"/>
  <c r="O1450" i="6"/>
  <c r="Q1450" i="6" s="1"/>
  <c r="O1418" i="6"/>
  <c r="Q1418" i="6" s="1"/>
  <c r="O1410" i="6"/>
  <c r="Q1410" i="6" s="1"/>
  <c r="O1409" i="6"/>
  <c r="Q1409" i="6" s="1"/>
  <c r="O1443" i="6"/>
  <c r="Q1443" i="6" s="1"/>
  <c r="O1419" i="6"/>
  <c r="Q1419" i="6" s="1"/>
  <c r="O636" i="6"/>
  <c r="Q636" i="6" s="1"/>
  <c r="O1485" i="6"/>
  <c r="Q1485" i="6" s="1"/>
  <c r="O1440" i="6"/>
  <c r="Q1440" i="6" s="1"/>
  <c r="O1478" i="6"/>
  <c r="Q1478" i="6" s="1"/>
  <c r="O574" i="6"/>
  <c r="Q574" i="6" s="1"/>
  <c r="O573" i="6"/>
  <c r="Q573" i="6" s="1"/>
  <c r="O1407" i="6"/>
  <c r="Q1407" i="6" s="1"/>
  <c r="O29" i="6"/>
  <c r="Q29" i="6" s="1"/>
  <c r="O2423" i="6"/>
  <c r="Q2423" i="6" s="1"/>
  <c r="O1659" i="6"/>
  <c r="Q1659" i="6" s="1"/>
  <c r="O2309" i="6"/>
  <c r="Q2309" i="6" s="1"/>
  <c r="O1705" i="6"/>
  <c r="Q1705" i="6" s="1"/>
  <c r="O2042" i="6"/>
  <c r="Q2042" i="6" s="1"/>
  <c r="O2030" i="6"/>
  <c r="Q2030" i="6" s="1"/>
  <c r="O894" i="6"/>
  <c r="Q894" i="6" s="1"/>
  <c r="O595" i="6"/>
  <c r="Q595" i="6" s="1"/>
  <c r="O587" i="6"/>
  <c r="Q587" i="6" s="1"/>
  <c r="O593" i="6"/>
  <c r="Q593" i="6" s="1"/>
  <c r="O619" i="6"/>
  <c r="Q619" i="6" s="1"/>
  <c r="O608" i="6"/>
  <c r="Q608" i="6" s="1"/>
  <c r="O1320" i="6"/>
  <c r="Q1320" i="6" s="1"/>
  <c r="S1320" i="6" s="1"/>
  <c r="O1287" i="6"/>
  <c r="Q1287" i="6" s="1"/>
  <c r="R1287" i="6" s="1"/>
  <c r="O1282" i="6"/>
  <c r="Q1282" i="6" s="1"/>
  <c r="T1282" i="6" s="1"/>
  <c r="O1336" i="6"/>
  <c r="Q1336" i="6" s="1"/>
  <c r="O1326" i="6"/>
  <c r="Q1326" i="6" s="1"/>
  <c r="S1326" i="6" s="1"/>
  <c r="O1309" i="6"/>
  <c r="Q1309" i="6" s="1"/>
  <c r="U1309" i="6" s="1"/>
  <c r="O1301" i="6"/>
  <c r="Q1301" i="6" s="1"/>
  <c r="T1301" i="6" s="1"/>
  <c r="O1286" i="6"/>
  <c r="Q1286" i="6" s="1"/>
  <c r="O1325" i="6"/>
  <c r="Q1325" i="6" s="1"/>
  <c r="O1315" i="6"/>
  <c r="Q1315" i="6" s="1"/>
  <c r="O1308" i="6"/>
  <c r="Q1308" i="6" s="1"/>
  <c r="S1308" i="6" s="1"/>
  <c r="O1300" i="6"/>
  <c r="Q1300" i="6" s="1"/>
  <c r="S1300" i="6" s="1"/>
  <c r="O1334" i="6"/>
  <c r="Q1334" i="6" s="1"/>
  <c r="U1334" i="6" s="1"/>
  <c r="O1314" i="6"/>
  <c r="Q1314" i="6" s="1"/>
  <c r="R1314" i="6" s="1"/>
  <c r="O1307" i="6"/>
  <c r="Q1307" i="6" s="1"/>
  <c r="O1298" i="6"/>
  <c r="Q1298" i="6" s="1"/>
  <c r="O1280" i="6"/>
  <c r="Q1280" i="6" s="1"/>
  <c r="T1280" i="6" s="1"/>
  <c r="O1333" i="6"/>
  <c r="Q1333" i="6" s="1"/>
  <c r="S1333" i="6" s="1"/>
  <c r="O1312" i="6"/>
  <c r="Q1312" i="6" s="1"/>
  <c r="S1312" i="6" s="1"/>
  <c r="O1297" i="6"/>
  <c r="Q1297" i="6" s="1"/>
  <c r="O1289" i="6"/>
  <c r="Q1289" i="6" s="1"/>
  <c r="U1289" i="6" s="1"/>
  <c r="O1279" i="6"/>
  <c r="Q1279" i="6" s="1"/>
  <c r="T1279" i="6" s="1"/>
  <c r="O1332" i="6"/>
  <c r="Q1332" i="6" s="1"/>
  <c r="U1332" i="6" s="1"/>
  <c r="O1327" i="6"/>
  <c r="Q1327" i="6" s="1"/>
  <c r="S1327" i="6" s="1"/>
  <c r="O1318" i="6"/>
  <c r="Q1318" i="6" s="1"/>
  <c r="S1318" i="6" s="1"/>
  <c r="O1311" i="6"/>
  <c r="Q1311" i="6" s="1"/>
  <c r="S1311" i="6" s="1"/>
  <c r="O1296" i="6"/>
  <c r="Q1296" i="6" s="1"/>
  <c r="O1317" i="6"/>
  <c r="Q1317" i="6" s="1"/>
  <c r="O1303" i="6"/>
  <c r="Q1303" i="6" s="1"/>
  <c r="U1303" i="6" s="1"/>
  <c r="O1295" i="6"/>
  <c r="Q1295" i="6" s="1"/>
  <c r="O320" i="6"/>
  <c r="Q320" i="6" s="1"/>
  <c r="T320" i="6" s="1"/>
  <c r="O91" i="6"/>
  <c r="Q91" i="6" s="1"/>
  <c r="S91" i="6" s="1"/>
  <c r="O77" i="6"/>
  <c r="Q77" i="6" s="1"/>
  <c r="R77" i="6" s="1"/>
  <c r="O61" i="6"/>
  <c r="Q61" i="6" s="1"/>
  <c r="U61" i="6" s="1"/>
  <c r="O31" i="6"/>
  <c r="O300" i="6"/>
  <c r="Q300" i="6" s="1"/>
  <c r="T300" i="6" s="1"/>
  <c r="O54" i="6"/>
  <c r="Q54" i="6" s="1"/>
  <c r="O37" i="6"/>
  <c r="Q37" i="6" s="1"/>
  <c r="O275" i="6"/>
  <c r="Q275" i="6" s="1"/>
  <c r="R275" i="6" s="1"/>
  <c r="O74" i="6"/>
  <c r="Q74" i="6" s="1"/>
  <c r="T74" i="6" s="1"/>
  <c r="O36" i="6"/>
  <c r="Q36" i="6" s="1"/>
  <c r="S36" i="6" s="1"/>
  <c r="O51" i="6"/>
  <c r="Q51" i="6" s="1"/>
  <c r="S51" i="6" s="1"/>
  <c r="O72" i="6"/>
  <c r="Q72" i="6" s="1"/>
  <c r="O50" i="6"/>
  <c r="Q50" i="6" s="1"/>
  <c r="O42" i="6"/>
  <c r="Q42" i="6" s="1"/>
  <c r="U42" i="6" s="1"/>
  <c r="O71" i="6"/>
  <c r="Q71" i="6" s="1"/>
  <c r="S71" i="6" s="1"/>
  <c r="O41" i="6"/>
  <c r="Q41" i="6" s="1"/>
  <c r="U41" i="6" s="1"/>
  <c r="O311" i="6"/>
  <c r="Q311" i="6" s="1"/>
  <c r="O92" i="6"/>
  <c r="Q92" i="6" s="1"/>
  <c r="R92" i="6" s="1"/>
  <c r="O56" i="6"/>
  <c r="Q56" i="6" s="1"/>
  <c r="U56" i="6" s="1"/>
  <c r="O48" i="6"/>
  <c r="Q48" i="6" s="1"/>
  <c r="S48" i="6" s="1"/>
  <c r="O32" i="6"/>
  <c r="Q32" i="6" s="1"/>
  <c r="R32" i="6" s="1"/>
  <c r="O2103" i="6"/>
  <c r="Q2103" i="6" s="1"/>
  <c r="O2102" i="6"/>
  <c r="Q2102" i="6" s="1"/>
  <c r="O2093" i="6"/>
  <c r="Q2093" i="6" s="1"/>
  <c r="O2124" i="6"/>
  <c r="Q2124" i="6" s="1"/>
  <c r="O1924" i="6"/>
  <c r="Q1924" i="6" s="1"/>
  <c r="O1916" i="6"/>
  <c r="Q1916" i="6" s="1"/>
  <c r="O1915" i="6"/>
  <c r="Q1915" i="6" s="1"/>
  <c r="O1907" i="6"/>
  <c r="Q1907" i="6" s="1"/>
  <c r="O1914" i="6"/>
  <c r="Q1914" i="6" s="1"/>
  <c r="O1906" i="6"/>
  <c r="Q1906" i="6" s="1"/>
  <c r="O1905" i="6"/>
  <c r="Q1905" i="6" s="1"/>
  <c r="O1945" i="6"/>
  <c r="Q1945" i="6" s="1"/>
  <c r="O1577" i="6"/>
  <c r="Q1577" i="6" s="1"/>
  <c r="O1919" i="6"/>
  <c r="Q1919" i="6" s="1"/>
  <c r="O1911" i="6"/>
  <c r="Q1911" i="6" s="1"/>
  <c r="O1926" i="6"/>
  <c r="Q1926" i="6" s="1"/>
  <c r="O1918" i="6"/>
  <c r="Q1918" i="6" s="1"/>
  <c r="O1561" i="6"/>
  <c r="Q1561" i="6" s="1"/>
  <c r="O1925" i="6"/>
  <c r="Q1925" i="6" s="1"/>
  <c r="O1595" i="6"/>
  <c r="Q1595" i="6" s="1"/>
  <c r="O162" i="6"/>
  <c r="Q162" i="6" s="1"/>
  <c r="O155" i="6"/>
  <c r="Q155" i="6" s="1"/>
  <c r="O2435" i="6"/>
  <c r="Q2435" i="6" s="1"/>
  <c r="O2434" i="6"/>
  <c r="Q2434" i="6" s="1"/>
  <c r="O2429" i="6"/>
  <c r="Q2429" i="6" s="1"/>
  <c r="O1792" i="6"/>
  <c r="Q1792" i="6" s="1"/>
  <c r="O1514" i="6"/>
  <c r="Q1514" i="6" s="1"/>
  <c r="O1511" i="6"/>
  <c r="Q1511" i="6" s="1"/>
  <c r="O1637" i="6"/>
  <c r="Q1637" i="6" s="1"/>
  <c r="O1116" i="6"/>
  <c r="Q1116" i="6" s="1"/>
  <c r="O1509" i="6"/>
  <c r="Q1509" i="6" s="1"/>
  <c r="O1122" i="6"/>
  <c r="Q1122" i="6" s="1"/>
  <c r="O1120" i="6"/>
  <c r="Q1120" i="6" s="1"/>
  <c r="O1112" i="6"/>
  <c r="Q1112" i="6" s="1"/>
  <c r="O1070" i="6"/>
  <c r="Q1070" i="6" s="1"/>
  <c r="O1118" i="6"/>
  <c r="Q1118" i="6" s="1"/>
  <c r="O255" i="6"/>
  <c r="Q255" i="6" s="1"/>
  <c r="O254" i="6"/>
  <c r="Q254" i="6" s="1"/>
  <c r="O2533" i="6"/>
  <c r="Q2533" i="6" s="1"/>
  <c r="O2525" i="6"/>
  <c r="Q2525" i="6" s="1"/>
  <c r="O2556" i="6"/>
  <c r="Q2556" i="6" s="1"/>
  <c r="O2546" i="6"/>
  <c r="Q2546" i="6" s="1"/>
  <c r="O2536" i="6"/>
  <c r="Q2536" i="6" s="1"/>
  <c r="O2526" i="6"/>
  <c r="Q2526" i="6" s="1"/>
  <c r="O2535" i="6"/>
  <c r="Q2535" i="6" s="1"/>
  <c r="O2554" i="6"/>
  <c r="Q2554" i="6" s="1"/>
  <c r="O2544" i="6"/>
  <c r="Q2544" i="6" s="1"/>
  <c r="O2562" i="6"/>
  <c r="Q2562" i="6" s="1"/>
  <c r="O2543" i="6"/>
  <c r="Q2543" i="6" s="1"/>
  <c r="O2531" i="6"/>
  <c r="Q2531" i="6" s="1"/>
  <c r="O1734" i="6"/>
  <c r="Q1734" i="6" s="1"/>
  <c r="O2561" i="6"/>
  <c r="Q2561" i="6" s="1"/>
  <c r="O2559" i="6"/>
  <c r="Q2559" i="6" s="1"/>
  <c r="O1739" i="6"/>
  <c r="Q1739" i="6" s="1"/>
  <c r="O1731" i="6"/>
  <c r="Q1731" i="6" s="1"/>
  <c r="O2527" i="6"/>
  <c r="Q2527" i="6" s="1"/>
  <c r="O1738" i="6"/>
  <c r="Q1738" i="6" s="1"/>
  <c r="O1737" i="6"/>
  <c r="Q1737" i="6" s="1"/>
  <c r="O1736" i="6"/>
  <c r="Q1736" i="6" s="1"/>
  <c r="O1713" i="6"/>
  <c r="Q1713" i="6" s="1"/>
  <c r="O1722" i="6"/>
  <c r="Q1722" i="6" s="1"/>
  <c r="O1720" i="6"/>
  <c r="Q1720" i="6" s="1"/>
  <c r="O1741" i="6"/>
  <c r="Q1741" i="6" s="1"/>
  <c r="O2537" i="6"/>
  <c r="Q2537" i="6" s="1"/>
  <c r="O1717" i="6"/>
  <c r="Q1717" i="6" s="1"/>
  <c r="O503" i="6"/>
  <c r="Q503" i="6" s="1"/>
  <c r="O501" i="6"/>
  <c r="Q501" i="6" s="1"/>
  <c r="O507" i="6"/>
  <c r="Q507" i="6" s="1"/>
  <c r="O2692" i="6"/>
  <c r="Q2692" i="6" s="1"/>
  <c r="O2689" i="6"/>
  <c r="Q2689" i="6" s="1"/>
  <c r="O1415" i="6"/>
  <c r="Q1415" i="6" s="1"/>
  <c r="O1451" i="6"/>
  <c r="Q1451" i="6" s="1"/>
  <c r="O245" i="6"/>
  <c r="Q245" i="6" s="1"/>
  <c r="O218" i="6"/>
  <c r="Q218" i="6" s="1"/>
  <c r="O208" i="6"/>
  <c r="Q208" i="6" s="1"/>
  <c r="O249" i="6"/>
  <c r="Q249" i="6" s="1"/>
  <c r="O2455" i="6"/>
  <c r="Q2455" i="6" s="1"/>
  <c r="O2611" i="6"/>
  <c r="Q2611" i="6" s="1"/>
  <c r="O2609" i="6"/>
  <c r="Q2609" i="6" s="1"/>
  <c r="O1786" i="6"/>
  <c r="Q1786" i="6" s="1"/>
  <c r="O2566" i="6"/>
  <c r="Q2566" i="6" s="1"/>
  <c r="O2494" i="6"/>
  <c r="Q2494" i="6" s="1"/>
  <c r="O1774" i="6"/>
  <c r="Q1774" i="6" s="1"/>
  <c r="O2605" i="6"/>
  <c r="Q2605" i="6" s="1"/>
  <c r="O2164" i="6"/>
  <c r="Q2164" i="6" s="1"/>
  <c r="O2613" i="6"/>
  <c r="Q2613" i="6" s="1"/>
  <c r="O2446" i="6"/>
  <c r="Q2446" i="6" s="1"/>
  <c r="O2169" i="6"/>
  <c r="Q2169" i="6" s="1"/>
  <c r="O1754" i="6"/>
  <c r="Q1754" i="6" s="1"/>
  <c r="O1746" i="6"/>
  <c r="Q1746" i="6" s="1"/>
  <c r="O2141" i="6"/>
  <c r="Q2141" i="6" s="1"/>
  <c r="O2578" i="6"/>
  <c r="Q2578" i="6" s="1"/>
  <c r="O1610" i="6"/>
  <c r="Q1610" i="6" s="1"/>
  <c r="O1833" i="6"/>
  <c r="Q1833" i="6" s="1"/>
  <c r="O1828" i="6"/>
  <c r="Q1828" i="6" s="1"/>
  <c r="O2149" i="6"/>
  <c r="Q2149" i="6" s="1"/>
  <c r="O1790" i="6"/>
  <c r="Q1790" i="6" s="1"/>
  <c r="O900" i="6"/>
  <c r="Q900" i="6" s="1"/>
  <c r="O2476" i="6"/>
  <c r="Q2476" i="6" s="1"/>
  <c r="O1787" i="6"/>
  <c r="Q1787" i="6" s="1"/>
  <c r="O338" i="6"/>
  <c r="Q338" i="6" s="1"/>
  <c r="O87" i="6"/>
  <c r="Q87" i="6" s="1"/>
  <c r="O57" i="6"/>
  <c r="Q57" i="6" s="1"/>
  <c r="O34" i="6"/>
  <c r="O40" i="6"/>
  <c r="Q40" i="6" s="1"/>
  <c r="O2267" i="6"/>
  <c r="Q2267" i="6" s="1"/>
  <c r="O2177" i="6"/>
  <c r="Q2177" i="6" s="1"/>
  <c r="O2302" i="6"/>
  <c r="Q2302" i="6" s="1"/>
  <c r="O2280" i="6"/>
  <c r="Q2280" i="6" s="1"/>
  <c r="O2271" i="6"/>
  <c r="Q2271" i="6" s="1"/>
  <c r="O2202" i="6"/>
  <c r="Q2202" i="6" s="1"/>
  <c r="O1618" i="6"/>
  <c r="Q1618" i="6" s="1"/>
  <c r="O1612" i="6"/>
  <c r="Q1612" i="6" s="1"/>
  <c r="O176" i="6"/>
  <c r="Q176" i="6" s="1"/>
  <c r="O173" i="6"/>
  <c r="Q173" i="6" s="1"/>
  <c r="O30" i="6"/>
  <c r="Q30" i="6" s="1"/>
  <c r="O175" i="6"/>
  <c r="Q175" i="6" s="1"/>
  <c r="O590" i="6"/>
  <c r="Q590" i="6" s="1"/>
  <c r="O638" i="6"/>
  <c r="Q638" i="6" s="1"/>
  <c r="O568" i="6"/>
  <c r="Q568" i="6" s="1"/>
  <c r="O621" i="6"/>
  <c r="Q621" i="6" s="1"/>
  <c r="O567" i="6"/>
  <c r="Q567" i="6" s="1"/>
  <c r="O1432" i="6"/>
  <c r="Q1432" i="6" s="1"/>
  <c r="O1411" i="6"/>
  <c r="Q1411" i="6" s="1"/>
  <c r="O1447" i="6"/>
  <c r="Q1447" i="6" s="1"/>
  <c r="O1464" i="6"/>
  <c r="Q1464" i="6" s="1"/>
  <c r="O1426" i="6"/>
  <c r="Q1426" i="6" s="1"/>
  <c r="O577" i="6"/>
  <c r="Q577" i="6" s="1"/>
  <c r="O1463" i="6"/>
  <c r="Q1463" i="6" s="1"/>
  <c r="O126" i="6"/>
  <c r="Q126" i="6" s="1"/>
  <c r="O123" i="6"/>
  <c r="Q123" i="6" s="1"/>
  <c r="O1695" i="6"/>
  <c r="Q1695" i="6" s="1"/>
  <c r="O1677" i="6"/>
  <c r="Q1677" i="6" s="1"/>
  <c r="O115" i="6"/>
  <c r="Q115" i="6" s="1"/>
  <c r="O110" i="6"/>
  <c r="Q110" i="6" s="1"/>
  <c r="O2029" i="6"/>
  <c r="Q2029" i="6" s="1"/>
  <c r="O2026" i="6"/>
  <c r="Q2026" i="6" s="1"/>
  <c r="O571" i="6"/>
  <c r="Q571" i="6" s="1"/>
  <c r="S571" i="6" s="1"/>
  <c r="O1532" i="6"/>
  <c r="Q1532" i="6" s="1"/>
  <c r="O1340" i="6"/>
  <c r="Q1340" i="6" s="1"/>
  <c r="O1531" i="6"/>
  <c r="Q1531" i="6" s="1"/>
  <c r="O1381" i="6"/>
  <c r="Q1381" i="6" s="1"/>
  <c r="O1380" i="6"/>
  <c r="Q1380" i="6" s="1"/>
  <c r="O1377" i="6"/>
  <c r="Q1377" i="6" s="1"/>
  <c r="O1402" i="6"/>
  <c r="Q1402" i="6" s="1"/>
  <c r="O1390" i="6"/>
  <c r="Q1390" i="6" s="1"/>
  <c r="O1535" i="6"/>
  <c r="Q1535" i="6" s="1"/>
  <c r="O133" i="6"/>
  <c r="Q133" i="6" s="1"/>
  <c r="O180" i="6"/>
  <c r="Q180" i="6" s="1"/>
  <c r="O99" i="6"/>
  <c r="Q99" i="6" s="1"/>
  <c r="O1145" i="6"/>
  <c r="Q1145" i="6" s="1"/>
  <c r="U1145" i="6" s="1"/>
  <c r="O2235" i="6"/>
  <c r="Q2235" i="6" s="1"/>
  <c r="O2213" i="6"/>
  <c r="Q2213" i="6" s="1"/>
  <c r="O2216" i="6"/>
  <c r="Q2216" i="6" s="1"/>
  <c r="O2232" i="6"/>
  <c r="Q2232" i="6" s="1"/>
  <c r="O2274" i="6"/>
  <c r="Q2274" i="6" s="1"/>
  <c r="O2397" i="6"/>
  <c r="Q2397" i="6" s="1"/>
  <c r="O2185" i="6"/>
  <c r="Q2185" i="6" s="1"/>
  <c r="O2261" i="6"/>
  <c r="Q2261" i="6" s="1"/>
  <c r="O2223" i="6"/>
  <c r="Q2223" i="6" s="1"/>
  <c r="O2292" i="6"/>
  <c r="Q2292" i="6" s="1"/>
  <c r="O2250" i="6"/>
  <c r="Q2250" i="6" s="1"/>
  <c r="O2180" i="6"/>
  <c r="Q2180" i="6" s="1"/>
  <c r="O2176" i="6"/>
  <c r="Q2176" i="6" s="1"/>
  <c r="O2239" i="6"/>
  <c r="Q2239" i="6" s="1"/>
  <c r="O2179" i="6"/>
  <c r="Q2179" i="6" s="1"/>
  <c r="O624" i="6"/>
  <c r="Q624" i="6" s="1"/>
  <c r="O569" i="6"/>
  <c r="Q569" i="6" s="1"/>
  <c r="O570" i="6"/>
  <c r="Q570" i="6" s="1"/>
  <c r="O895" i="6"/>
  <c r="Q895" i="6" s="1"/>
  <c r="O584" i="6"/>
  <c r="Q584" i="6" s="1"/>
  <c r="O609" i="6"/>
  <c r="Q609" i="6" s="1"/>
  <c r="O578" i="6"/>
  <c r="Q578" i="6" s="1"/>
  <c r="O560" i="6"/>
  <c r="Q560" i="6" s="1"/>
  <c r="O1541" i="6"/>
  <c r="Q1541" i="6" s="1"/>
  <c r="O596" i="6"/>
  <c r="Q596" i="6" s="1"/>
  <c r="O2175" i="6"/>
  <c r="Q2175" i="6" s="1"/>
  <c r="O2391" i="6"/>
  <c r="Q2391" i="6" s="1"/>
  <c r="O2295" i="6"/>
  <c r="Q2295" i="6" s="1"/>
  <c r="O2219" i="6"/>
  <c r="Q2219" i="6" s="1"/>
  <c r="O1421" i="6"/>
  <c r="Q1421" i="6" s="1"/>
  <c r="O1477" i="6"/>
  <c r="Q1477" i="6" s="1"/>
  <c r="O1405" i="6"/>
  <c r="Q1405" i="6" s="1"/>
  <c r="O2262" i="6"/>
  <c r="Q2262" i="6" s="1"/>
  <c r="O2193" i="6"/>
  <c r="Q2193" i="6" s="1"/>
  <c r="O2221" i="6"/>
  <c r="Q2221" i="6" s="1"/>
  <c r="O2626" i="6"/>
  <c r="Q2626" i="6" s="1"/>
  <c r="T2626" i="6" s="1"/>
  <c r="O2650" i="6"/>
  <c r="Q2650" i="6" s="1"/>
  <c r="O1457" i="6"/>
  <c r="Q1457" i="6" s="1"/>
  <c r="O1436" i="6"/>
  <c r="Q1436" i="6" s="1"/>
  <c r="O1482" i="6"/>
  <c r="Q1482" i="6" s="1"/>
  <c r="O1455" i="6"/>
  <c r="Q1455" i="6" s="1"/>
  <c r="O1435" i="6"/>
  <c r="Q1435" i="6" s="1"/>
  <c r="O1414" i="6"/>
  <c r="Q1414" i="6" s="1"/>
  <c r="O586" i="6"/>
  <c r="Q586" i="6" s="1"/>
  <c r="O1454" i="6"/>
  <c r="Q1454" i="6" s="1"/>
  <c r="O1413" i="6"/>
  <c r="Q1413" i="6" s="1"/>
  <c r="O637" i="6"/>
  <c r="Q637" i="6" s="1"/>
  <c r="O585" i="6"/>
  <c r="Q585" i="6" s="1"/>
  <c r="O1449" i="6"/>
  <c r="Q1449" i="6" s="1"/>
  <c r="O1431" i="6"/>
  <c r="Q1431" i="6" s="1"/>
  <c r="O891" i="6"/>
  <c r="Q891" i="6" s="1"/>
  <c r="O633" i="6"/>
  <c r="Q633" i="6" s="1"/>
  <c r="O1470" i="6"/>
  <c r="Q1470" i="6" s="1"/>
  <c r="O1430" i="6"/>
  <c r="Q1430" i="6" s="1"/>
  <c r="O649" i="6"/>
  <c r="Q649" i="6" s="1"/>
  <c r="O579" i="6"/>
  <c r="Q579" i="6" s="1"/>
  <c r="O564" i="6"/>
  <c r="Q564" i="6" s="1"/>
  <c r="O1465" i="6"/>
  <c r="Q1465" i="6" s="1"/>
  <c r="O1444" i="6"/>
  <c r="Q1444" i="6" s="1"/>
  <c r="O1427" i="6"/>
  <c r="Q1427" i="6" s="1"/>
  <c r="O1598" i="6"/>
  <c r="Q1598" i="6" s="1"/>
  <c r="O646" i="6"/>
  <c r="Q646" i="6" s="1"/>
  <c r="O631" i="6"/>
  <c r="Q631" i="6" s="1"/>
  <c r="O1441" i="6"/>
  <c r="Q1441" i="6" s="1"/>
  <c r="O1442" i="6"/>
  <c r="Q1442" i="6" s="1"/>
  <c r="O640" i="6"/>
  <c r="Q640" i="6" s="1"/>
  <c r="O1422" i="6"/>
  <c r="Q1422" i="6" s="1"/>
  <c r="O592" i="6"/>
  <c r="Q592" i="6" s="1"/>
  <c r="U1602" i="6"/>
  <c r="T1602" i="6"/>
  <c r="R1602" i="6"/>
  <c r="S107" i="6"/>
  <c r="R107" i="6"/>
  <c r="S2426" i="6"/>
  <c r="R2426" i="6"/>
  <c r="T2426" i="6"/>
  <c r="S2528" i="6"/>
  <c r="R2528" i="6"/>
  <c r="U2528" i="6"/>
  <c r="T2528" i="6"/>
  <c r="O2555" i="6"/>
  <c r="Q2555" i="6" s="1"/>
  <c r="O2547" i="6"/>
  <c r="Q2547" i="6" s="1"/>
  <c r="O2539" i="6"/>
  <c r="Q2539" i="6" s="1"/>
  <c r="O2551" i="6"/>
  <c r="Q2551" i="6" s="1"/>
  <c r="O490" i="6"/>
  <c r="Q490" i="6" s="1"/>
  <c r="O477" i="6"/>
  <c r="Q477" i="6" s="1"/>
  <c r="O515" i="6"/>
  <c r="Q515" i="6" s="1"/>
  <c r="O512" i="6"/>
  <c r="Q512" i="6" s="1"/>
  <c r="O502" i="6"/>
  <c r="Q502" i="6" s="1"/>
  <c r="O481" i="6"/>
  <c r="Q481" i="6" s="1"/>
  <c r="U1102" i="6"/>
  <c r="O1386" i="6"/>
  <c r="Q1386" i="6" s="1"/>
  <c r="O1349" i="6"/>
  <c r="Q1349" i="6" s="1"/>
  <c r="O627" i="6"/>
  <c r="Q627" i="6" s="1"/>
  <c r="O615" i="6"/>
  <c r="Q615" i="6" s="1"/>
  <c r="O799" i="6"/>
  <c r="Q799" i="6" s="1"/>
  <c r="O1546" i="6"/>
  <c r="Q1546" i="6" s="1"/>
  <c r="O870" i="6"/>
  <c r="Q870" i="6" s="1"/>
  <c r="O1462" i="6"/>
  <c r="Q1462" i="6" s="1"/>
  <c r="O1521" i="6"/>
  <c r="Q1521" i="6" s="1"/>
  <c r="O1359" i="6"/>
  <c r="Q1359" i="6" s="1"/>
  <c r="O1345" i="6"/>
  <c r="Q1345" i="6" s="1"/>
  <c r="O611" i="6"/>
  <c r="Q611" i="6" s="1"/>
  <c r="O885" i="6"/>
  <c r="Q885" i="6" s="1"/>
  <c r="O1383" i="6"/>
  <c r="Q1383" i="6" s="1"/>
  <c r="O1358" i="6"/>
  <c r="Q1358" i="6" s="1"/>
  <c r="O575" i="6"/>
  <c r="Q575" i="6" s="1"/>
  <c r="O812" i="6"/>
  <c r="Q812" i="6" s="1"/>
  <c r="O1382" i="6"/>
  <c r="Q1382" i="6" s="1"/>
  <c r="O1371" i="6"/>
  <c r="Q1371" i="6" s="1"/>
  <c r="O562" i="6"/>
  <c r="Q562" i="6" s="1"/>
  <c r="O875" i="6"/>
  <c r="Q875" i="6" s="1"/>
  <c r="O1394" i="6"/>
  <c r="Q1394" i="6" s="1"/>
  <c r="O1342" i="6"/>
  <c r="Q1342" i="6" s="1"/>
  <c r="O866" i="6"/>
  <c r="Q866" i="6" s="1"/>
  <c r="O582" i="6"/>
  <c r="Q582" i="6" s="1"/>
  <c r="O833" i="6"/>
  <c r="Q833" i="6" s="1"/>
  <c r="O1368" i="6"/>
  <c r="Q1368" i="6" s="1"/>
  <c r="O1352" i="6"/>
  <c r="Q1352" i="6" s="1"/>
  <c r="T153" i="6"/>
  <c r="S153" i="6"/>
  <c r="R153" i="6"/>
  <c r="U153" i="6"/>
  <c r="O1724" i="6"/>
  <c r="Q1724" i="6" s="1"/>
  <c r="O1715" i="6"/>
  <c r="Q1715" i="6" s="1"/>
  <c r="O1504" i="6"/>
  <c r="Q1504" i="6" s="1"/>
  <c r="O1719" i="6"/>
  <c r="Q1719" i="6" s="1"/>
  <c r="S168" i="6"/>
  <c r="R168" i="6"/>
  <c r="U168" i="6"/>
  <c r="T168" i="6"/>
  <c r="O1248" i="6"/>
  <c r="Q1248" i="6" s="1"/>
  <c r="O558" i="6"/>
  <c r="Q558" i="6" s="1"/>
  <c r="O879" i="6"/>
  <c r="Q879" i="6" s="1"/>
  <c r="O855" i="6"/>
  <c r="Q855" i="6" s="1"/>
  <c r="O839" i="6"/>
  <c r="Q839" i="6" s="1"/>
  <c r="O831" i="6"/>
  <c r="Q831" i="6" s="1"/>
  <c r="O815" i="6"/>
  <c r="Q815" i="6" s="1"/>
  <c r="O1186" i="6"/>
  <c r="Q1186" i="6" s="1"/>
  <c r="O886" i="6"/>
  <c r="Q886" i="6" s="1"/>
  <c r="O878" i="6"/>
  <c r="Q878" i="6" s="1"/>
  <c r="O854" i="6"/>
  <c r="Q854" i="6" s="1"/>
  <c r="O846" i="6"/>
  <c r="Q846" i="6" s="1"/>
  <c r="O830" i="6"/>
  <c r="Q830" i="6" s="1"/>
  <c r="O806" i="6"/>
  <c r="Q806" i="6" s="1"/>
  <c r="O1185" i="6"/>
  <c r="Q1185" i="6" s="1"/>
  <c r="O869" i="6"/>
  <c r="Q869" i="6" s="1"/>
  <c r="O861" i="6"/>
  <c r="Q861" i="6" s="1"/>
  <c r="O845" i="6"/>
  <c r="Q845" i="6" s="1"/>
  <c r="O821" i="6"/>
  <c r="Q821" i="6" s="1"/>
  <c r="O805" i="6"/>
  <c r="Q805" i="6" s="1"/>
  <c r="O1184" i="6"/>
  <c r="Q1184" i="6" s="1"/>
  <c r="O555" i="6"/>
  <c r="Q555" i="6" s="1"/>
  <c r="O868" i="6"/>
  <c r="Q868" i="6" s="1"/>
  <c r="O844" i="6"/>
  <c r="Q844" i="6" s="1"/>
  <c r="O828" i="6"/>
  <c r="Q828" i="6" s="1"/>
  <c r="O820" i="6"/>
  <c r="Q820" i="6" s="1"/>
  <c r="O804" i="6"/>
  <c r="Q804" i="6" s="1"/>
  <c r="O1245" i="6"/>
  <c r="Q1245" i="6" s="1"/>
  <c r="O1183" i="6"/>
  <c r="Q1183" i="6" s="1"/>
  <c r="O554" i="6"/>
  <c r="Q554" i="6" s="1"/>
  <c r="O859" i="6"/>
  <c r="Q859" i="6" s="1"/>
  <c r="O843" i="6"/>
  <c r="Q843" i="6" s="1"/>
  <c r="O835" i="6"/>
  <c r="Q835" i="6" s="1"/>
  <c r="O819" i="6"/>
  <c r="Q819" i="6" s="1"/>
  <c r="O1274" i="6"/>
  <c r="Q1274" i="6" s="1"/>
  <c r="O553" i="6"/>
  <c r="Q553" i="6" s="1"/>
  <c r="O874" i="6"/>
  <c r="Q874" i="6" s="1"/>
  <c r="O858" i="6"/>
  <c r="Q858" i="6" s="1"/>
  <c r="O842" i="6"/>
  <c r="Q842" i="6" s="1"/>
  <c r="O818" i="6"/>
  <c r="Q818" i="6" s="1"/>
  <c r="O802" i="6"/>
  <c r="Q802" i="6" s="1"/>
  <c r="O1181" i="6"/>
  <c r="Q1181" i="6" s="1"/>
  <c r="O889" i="6"/>
  <c r="Q889" i="6" s="1"/>
  <c r="O873" i="6"/>
  <c r="Q873" i="6" s="1"/>
  <c r="O849" i="6"/>
  <c r="Q849" i="6" s="1"/>
  <c r="O825" i="6"/>
  <c r="Q825" i="6" s="1"/>
  <c r="O817" i="6"/>
  <c r="Q817" i="6" s="1"/>
  <c r="O801" i="6"/>
  <c r="Q801" i="6" s="1"/>
  <c r="O880" i="6"/>
  <c r="Q880" i="6" s="1"/>
  <c r="O872" i="6"/>
  <c r="Q872" i="6" s="1"/>
  <c r="O848" i="6"/>
  <c r="Q848" i="6" s="1"/>
  <c r="O840" i="6"/>
  <c r="Q840" i="6" s="1"/>
  <c r="O832" i="6"/>
  <c r="Q832" i="6" s="1"/>
  <c r="O816" i="6"/>
  <c r="Q816" i="6" s="1"/>
  <c r="O808" i="6"/>
  <c r="Q808" i="6" s="1"/>
  <c r="S210" i="6"/>
  <c r="R210" i="6"/>
  <c r="T210" i="6"/>
  <c r="U210" i="6"/>
  <c r="T1974" i="6"/>
  <c r="R2509" i="6"/>
  <c r="U2509" i="6"/>
  <c r="T2509" i="6"/>
  <c r="S2509" i="6"/>
  <c r="T1848" i="6"/>
  <c r="S1848" i="6"/>
  <c r="O2428" i="6"/>
  <c r="Q2428" i="6" s="1"/>
  <c r="O2417" i="6"/>
  <c r="Q2417" i="6" s="1"/>
  <c r="O2405" i="6"/>
  <c r="Q2405" i="6" s="1"/>
  <c r="O2415" i="6"/>
  <c r="Q2415" i="6" s="1"/>
  <c r="O28" i="6"/>
  <c r="Q28" i="6" s="1"/>
  <c r="O2120" i="6"/>
  <c r="Q2120" i="6" s="1"/>
  <c r="O2097" i="6"/>
  <c r="Q2097" i="6" s="1"/>
  <c r="O2084" i="6"/>
  <c r="Q2084" i="6" s="1"/>
  <c r="O2074" i="6"/>
  <c r="Q2074" i="6" s="1"/>
  <c r="O1271" i="6"/>
  <c r="Q1271" i="6" s="1"/>
  <c r="O1187" i="6"/>
  <c r="Q1187" i="6" s="1"/>
  <c r="O1179" i="6"/>
  <c r="Q1179" i="6" s="1"/>
  <c r="O1209" i="6"/>
  <c r="Q1209" i="6" s="1"/>
  <c r="O1201" i="6"/>
  <c r="Q1201" i="6" s="1"/>
  <c r="O2132" i="6"/>
  <c r="Q2132" i="6" s="1"/>
  <c r="O2119" i="6"/>
  <c r="Q2119" i="6" s="1"/>
  <c r="O2107" i="6"/>
  <c r="Q2107" i="6" s="1"/>
  <c r="O2096" i="6"/>
  <c r="Q2096" i="6" s="1"/>
  <c r="O2073" i="6"/>
  <c r="Q2073" i="6" s="1"/>
  <c r="O1264" i="6"/>
  <c r="Q1264" i="6" s="1"/>
  <c r="O1240" i="6"/>
  <c r="Q1240" i="6" s="1"/>
  <c r="O1234" i="6"/>
  <c r="Q1234" i="6" s="1"/>
  <c r="O1216" i="6"/>
  <c r="Q1216" i="6" s="1"/>
  <c r="O1208" i="6"/>
  <c r="Q1208" i="6" s="1"/>
  <c r="O1200" i="6"/>
  <c r="Q1200" i="6" s="1"/>
  <c r="O2131" i="6"/>
  <c r="Q2131" i="6" s="1"/>
  <c r="O2106" i="6"/>
  <c r="Q2106" i="6" s="1"/>
  <c r="O2095" i="6"/>
  <c r="Q2095" i="6" s="1"/>
  <c r="O1257" i="6"/>
  <c r="Q1257" i="6" s="1"/>
  <c r="O1251" i="6"/>
  <c r="Q1251" i="6" s="1"/>
  <c r="O1247" i="6"/>
  <c r="Q1247" i="6" s="1"/>
  <c r="O1239" i="6"/>
  <c r="Q1239" i="6" s="1"/>
  <c r="O1207" i="6"/>
  <c r="Q1207" i="6" s="1"/>
  <c r="O2128" i="6"/>
  <c r="Q2128" i="6" s="1"/>
  <c r="O2116" i="6"/>
  <c r="Q2116" i="6" s="1"/>
  <c r="O2092" i="6"/>
  <c r="Q2092" i="6" s="1"/>
  <c r="O2079" i="6"/>
  <c r="Q2079" i="6" s="1"/>
  <c r="O1276" i="6"/>
  <c r="Q1276" i="6" s="1"/>
  <c r="O1192" i="6"/>
  <c r="Q1192" i="6" s="1"/>
  <c r="O1214" i="6"/>
  <c r="Q1214" i="6" s="1"/>
  <c r="O1206" i="6"/>
  <c r="Q1206" i="6" s="1"/>
  <c r="O2127" i="6"/>
  <c r="Q2127" i="6" s="1"/>
  <c r="O2114" i="6"/>
  <c r="Q2114" i="6" s="1"/>
  <c r="O2104" i="6"/>
  <c r="Q2104" i="6" s="1"/>
  <c r="O2090" i="6"/>
  <c r="Q2090" i="6" s="1"/>
  <c r="O2078" i="6"/>
  <c r="Q2078" i="6" s="1"/>
  <c r="O1275" i="6"/>
  <c r="Q1275" i="6" s="1"/>
  <c r="O1250" i="6"/>
  <c r="Q1250" i="6" s="1"/>
  <c r="O1238" i="6"/>
  <c r="Q1238" i="6" s="1"/>
  <c r="O1191" i="6"/>
  <c r="Q1191" i="6" s="1"/>
  <c r="O1213" i="6"/>
  <c r="Q1213" i="6" s="1"/>
  <c r="O1205" i="6"/>
  <c r="Q1205" i="6" s="1"/>
  <c r="O2113" i="6"/>
  <c r="Q2113" i="6" s="1"/>
  <c r="O2101" i="6"/>
  <c r="Q2101" i="6" s="1"/>
  <c r="O2089" i="6"/>
  <c r="Q2089" i="6" s="1"/>
  <c r="O2077" i="6"/>
  <c r="Q2077" i="6" s="1"/>
  <c r="O1244" i="6"/>
  <c r="Q1244" i="6" s="1"/>
  <c r="O1237" i="6"/>
  <c r="Q1237" i="6" s="1"/>
  <c r="O1190" i="6"/>
  <c r="Q1190" i="6" s="1"/>
  <c r="O1182" i="6"/>
  <c r="Q1182" i="6" s="1"/>
  <c r="O1212" i="6"/>
  <c r="Q1212" i="6" s="1"/>
  <c r="O2135" i="6"/>
  <c r="Q2135" i="6" s="1"/>
  <c r="O2112" i="6"/>
  <c r="Q2112" i="6" s="1"/>
  <c r="O2100" i="6"/>
  <c r="Q2100" i="6" s="1"/>
  <c r="O2088" i="6"/>
  <c r="Q2088" i="6" s="1"/>
  <c r="O1267" i="6"/>
  <c r="Q1267" i="6" s="1"/>
  <c r="O1254" i="6"/>
  <c r="Q1254" i="6" s="1"/>
  <c r="O1249" i="6"/>
  <c r="Q1249" i="6" s="1"/>
  <c r="O1243" i="6"/>
  <c r="Q1243" i="6" s="1"/>
  <c r="O2110" i="6"/>
  <c r="Q2110" i="6" s="1"/>
  <c r="O2085" i="6"/>
  <c r="Q2085" i="6" s="1"/>
  <c r="O1272" i="6"/>
  <c r="Q1272" i="6" s="1"/>
  <c r="O1266" i="6"/>
  <c r="Q1266" i="6" s="1"/>
  <c r="O1259" i="6"/>
  <c r="Q1259" i="6" s="1"/>
  <c r="O1188" i="6"/>
  <c r="Q1188" i="6" s="1"/>
  <c r="O1180" i="6"/>
  <c r="Q1180" i="6" s="1"/>
  <c r="O1210" i="6"/>
  <c r="Q1210" i="6" s="1"/>
  <c r="O1202" i="6"/>
  <c r="Q1202" i="6" s="1"/>
  <c r="U1841" i="6"/>
  <c r="T1841" i="6"/>
  <c r="R1841" i="6"/>
  <c r="O2621" i="6"/>
  <c r="Q2621" i="6" s="1"/>
  <c r="T2621" i="6" s="1"/>
  <c r="O540" i="6"/>
  <c r="Q540" i="6" s="1"/>
  <c r="T540" i="6" s="1"/>
  <c r="O779" i="6"/>
  <c r="Q779" i="6" s="1"/>
  <c r="S779" i="6" s="1"/>
  <c r="O525" i="6"/>
  <c r="Q525" i="6" s="1"/>
  <c r="T525" i="6" s="1"/>
  <c r="O956" i="6"/>
  <c r="Q956" i="6" s="1"/>
  <c r="U956" i="6" s="1"/>
  <c r="O653" i="6"/>
  <c r="Q653" i="6" s="1"/>
  <c r="U653" i="6" s="1"/>
  <c r="O708" i="6"/>
  <c r="Q708" i="6" s="1"/>
  <c r="S708" i="6" s="1"/>
  <c r="O546" i="6"/>
  <c r="Q546" i="6" s="1"/>
  <c r="T546" i="6" s="1"/>
  <c r="S181" i="6"/>
  <c r="R181" i="6"/>
  <c r="U181" i="6"/>
  <c r="T181" i="6"/>
  <c r="O2638" i="6"/>
  <c r="Q2638" i="6" s="1"/>
  <c r="R2638" i="6" s="1"/>
  <c r="O2651" i="6"/>
  <c r="Q2651" i="6" s="1"/>
  <c r="U2651" i="6" s="1"/>
  <c r="O1159" i="6"/>
  <c r="Q1159" i="6" s="1"/>
  <c r="U1159" i="6" s="1"/>
  <c r="O2675" i="6"/>
  <c r="Q2675" i="6" s="1"/>
  <c r="S2675" i="6" s="1"/>
  <c r="O692" i="6"/>
  <c r="Q692" i="6" s="1"/>
  <c r="T692" i="6" s="1"/>
  <c r="O704" i="6"/>
  <c r="Q704" i="6" s="1"/>
  <c r="U704" i="6" s="1"/>
  <c r="O535" i="6"/>
  <c r="Q535" i="6" s="1"/>
  <c r="O2680" i="6"/>
  <c r="Q2680" i="6" s="1"/>
  <c r="T2680" i="6" s="1"/>
  <c r="O79" i="6"/>
  <c r="Q79" i="6" s="1"/>
  <c r="U79" i="6" s="1"/>
  <c r="O1291" i="6"/>
  <c r="Q1291" i="6" s="1"/>
  <c r="S1291" i="6" s="1"/>
  <c r="O1321" i="6"/>
  <c r="Q1321" i="6" s="1"/>
  <c r="R1321" i="6" s="1"/>
  <c r="O43" i="6"/>
  <c r="Q43" i="6" s="1"/>
  <c r="U43" i="6" s="1"/>
  <c r="O1294" i="6"/>
  <c r="Q1294" i="6" s="1"/>
  <c r="R1294" i="6" s="1"/>
  <c r="O1339" i="6"/>
  <c r="Q1339" i="6" s="1"/>
  <c r="S1339" i="6" s="1"/>
  <c r="O663" i="6"/>
  <c r="Q663" i="6" s="1"/>
  <c r="T663" i="6" s="1"/>
  <c r="O2665" i="6"/>
  <c r="Q2665" i="6" s="1"/>
  <c r="S2665" i="6" s="1"/>
  <c r="O2649" i="6"/>
  <c r="Q2649" i="6" s="1"/>
  <c r="U2649" i="6" s="1"/>
  <c r="O1293" i="6"/>
  <c r="Q1293" i="6" s="1"/>
  <c r="U1293" i="6" s="1"/>
  <c r="O1302" i="6"/>
  <c r="Q1302" i="6" s="1"/>
  <c r="T1302" i="6" s="1"/>
  <c r="O1064" i="6"/>
  <c r="Q1064" i="6" s="1"/>
  <c r="T1064" i="6" s="1"/>
  <c r="O1290" i="6"/>
  <c r="Q1290" i="6" s="1"/>
  <c r="S1290" i="6" s="1"/>
  <c r="O2661" i="6"/>
  <c r="Q2661" i="6" s="1"/>
  <c r="S2661" i="6" s="1"/>
  <c r="O662" i="6"/>
  <c r="Q662" i="6" s="1"/>
  <c r="U662" i="6" s="1"/>
  <c r="O2674" i="6"/>
  <c r="Q2674" i="6" s="1"/>
  <c r="S2674" i="6" s="1"/>
  <c r="O2620" i="6"/>
  <c r="Q2620" i="6" s="1"/>
  <c r="U2620" i="6" s="1"/>
  <c r="O1530" i="6"/>
  <c r="Q1530" i="6" s="1"/>
  <c r="S1530" i="6" s="1"/>
  <c r="O1385" i="6"/>
  <c r="Q1385" i="6" s="1"/>
  <c r="T1385" i="6" s="1"/>
  <c r="O1547" i="6"/>
  <c r="Q1547" i="6" s="1"/>
  <c r="T1547" i="6" s="1"/>
  <c r="O1540" i="6"/>
  <c r="Q1540" i="6" s="1"/>
  <c r="O1520" i="6"/>
  <c r="Q1520" i="6" s="1"/>
  <c r="T1520" i="6" s="1"/>
  <c r="O1527" i="6"/>
  <c r="Q1527" i="6" s="1"/>
  <c r="S1527" i="6" s="1"/>
  <c r="O1528" i="6"/>
  <c r="Q1528" i="6" s="1"/>
  <c r="R1528" i="6" s="1"/>
  <c r="O2671" i="6"/>
  <c r="Q2671" i="6" s="1"/>
  <c r="U2671" i="6" s="1"/>
  <c r="O1178" i="6"/>
  <c r="Q1178" i="6" s="1"/>
  <c r="R1178" i="6" s="1"/>
  <c r="O2627" i="6"/>
  <c r="Q2627" i="6" s="1"/>
  <c r="R2627" i="6" s="1"/>
  <c r="O1524" i="6"/>
  <c r="Q1524" i="6" s="1"/>
  <c r="R1524" i="6" s="1"/>
  <c r="O1545" i="6"/>
  <c r="Q1545" i="6" s="1"/>
  <c r="U1545" i="6" s="1"/>
  <c r="O1387" i="6"/>
  <c r="Q1387" i="6" s="1"/>
  <c r="S1387" i="6" s="1"/>
  <c r="O78" i="6"/>
  <c r="Q78" i="6" s="1"/>
  <c r="T78" i="6" s="1"/>
  <c r="O1277" i="6"/>
  <c r="Q1277" i="6" s="1"/>
  <c r="R1277" i="6" s="1"/>
  <c r="O1304" i="6"/>
  <c r="Q1304" i="6" s="1"/>
  <c r="O1284" i="6"/>
  <c r="Q1284" i="6" s="1"/>
  <c r="R1284" i="6" s="1"/>
  <c r="O2637" i="6"/>
  <c r="Q2637" i="6" s="1"/>
  <c r="S2637" i="6" s="1"/>
  <c r="O1175" i="6"/>
  <c r="Q1175" i="6" s="1"/>
  <c r="T1175" i="6" s="1"/>
  <c r="O2681" i="6"/>
  <c r="Q2681" i="6" s="1"/>
  <c r="O2635" i="6"/>
  <c r="Q2635" i="6" s="1"/>
  <c r="S2635" i="6" s="1"/>
  <c r="O2646" i="6"/>
  <c r="Q2646" i="6" s="1"/>
  <c r="U2646" i="6" s="1"/>
  <c r="O2632" i="6"/>
  <c r="Q2632" i="6" s="1"/>
  <c r="U2632" i="6" s="1"/>
  <c r="O701" i="6"/>
  <c r="Q701" i="6" s="1"/>
  <c r="U701" i="6" s="1"/>
  <c r="O538" i="6"/>
  <c r="Q538" i="6" s="1"/>
  <c r="U538" i="6" s="1"/>
  <c r="O2677" i="6"/>
  <c r="Q2677" i="6" s="1"/>
  <c r="U2677" i="6" s="1"/>
  <c r="O659" i="6"/>
  <c r="Q659" i="6" s="1"/>
  <c r="U659" i="6" s="1"/>
  <c r="O2663" i="6"/>
  <c r="Q2663" i="6" s="1"/>
  <c r="R2663" i="6" s="1"/>
  <c r="O2618" i="6"/>
  <c r="Q2618" i="6" s="1"/>
  <c r="S2618" i="6" s="1"/>
  <c r="O2658" i="6"/>
  <c r="Q2658" i="6" s="1"/>
  <c r="T2658" i="6" s="1"/>
  <c r="O2659" i="6"/>
  <c r="Q2659" i="6" s="1"/>
  <c r="R2659" i="6" s="1"/>
  <c r="O2654" i="6"/>
  <c r="Q2654" i="6" s="1"/>
  <c r="T2654" i="6" s="1"/>
  <c r="O2625" i="6"/>
  <c r="Q2625" i="6" s="1"/>
  <c r="R2625" i="6" s="1"/>
  <c r="O2668" i="6"/>
  <c r="Q2668" i="6" s="1"/>
  <c r="R2668" i="6" s="1"/>
  <c r="O2664" i="6"/>
  <c r="Q2664" i="6" s="1"/>
  <c r="U2664" i="6" s="1"/>
  <c r="O2655" i="6"/>
  <c r="Q2655" i="6" s="1"/>
  <c r="R2655" i="6" s="1"/>
  <c r="O2634" i="6"/>
  <c r="Q2634" i="6" s="1"/>
  <c r="U2634" i="6" s="1"/>
  <c r="O1224" i="6"/>
  <c r="Q1224" i="6" s="1"/>
  <c r="R1224" i="6" s="1"/>
  <c r="T907" i="6"/>
  <c r="T552" i="6"/>
  <c r="T657" i="6"/>
  <c r="S657" i="6"/>
  <c r="R657" i="6"/>
  <c r="O1483" i="6"/>
  <c r="Q1483" i="6" s="1"/>
  <c r="O1458" i="6"/>
  <c r="Q1458" i="6" s="1"/>
  <c r="O1424" i="6"/>
  <c r="Q1424" i="6" s="1"/>
  <c r="O641" i="6"/>
  <c r="Q641" i="6" s="1"/>
  <c r="O1473" i="6"/>
  <c r="Q1473" i="6" s="1"/>
  <c r="O1448" i="6"/>
  <c r="Q1448" i="6" s="1"/>
  <c r="O648" i="6"/>
  <c r="Q648" i="6" s="1"/>
  <c r="O629" i="6"/>
  <c r="Q629" i="6" s="1"/>
  <c r="O1467" i="6"/>
  <c r="Q1467" i="6" s="1"/>
  <c r="O1425" i="6"/>
  <c r="Q1425" i="6" s="1"/>
  <c r="O1489" i="6"/>
  <c r="Q1489" i="6" s="1"/>
  <c r="O1472" i="6"/>
  <c r="Q1472" i="6" s="1"/>
  <c r="O1456" i="6"/>
  <c r="Q1456" i="6" s="1"/>
  <c r="O1439" i="6"/>
  <c r="Q1439" i="6" s="1"/>
  <c r="O1404" i="6"/>
  <c r="Q1404" i="6" s="1"/>
  <c r="O628" i="6"/>
  <c r="Q628" i="6" s="1"/>
  <c r="O604" i="6"/>
  <c r="Q604" i="6" s="1"/>
  <c r="O580" i="6"/>
  <c r="Q580" i="6" s="1"/>
  <c r="O1416" i="6"/>
  <c r="Q1416" i="6" s="1"/>
  <c r="O1488" i="6"/>
  <c r="Q1488" i="6" s="1"/>
  <c r="O1480" i="6"/>
  <c r="Q1480" i="6" s="1"/>
  <c r="O1446" i="6"/>
  <c r="Q1446" i="6" s="1"/>
  <c r="O1420" i="6"/>
  <c r="Q1420" i="6" s="1"/>
  <c r="O1403" i="6"/>
  <c r="Q1403" i="6" s="1"/>
  <c r="O612" i="6"/>
  <c r="Q612" i="6" s="1"/>
  <c r="O1484" i="6"/>
  <c r="Q1484" i="6" s="1"/>
  <c r="O1434" i="6"/>
  <c r="Q1434" i="6" s="1"/>
  <c r="O1487" i="6"/>
  <c r="Q1487" i="6" s="1"/>
  <c r="O1437" i="6"/>
  <c r="Q1437" i="6" s="1"/>
  <c r="O1428" i="6"/>
  <c r="Q1428" i="6" s="1"/>
  <c r="O893" i="6"/>
  <c r="Q893" i="6" s="1"/>
  <c r="O1486" i="6"/>
  <c r="Q1486" i="6" s="1"/>
  <c r="O1453" i="6"/>
  <c r="Q1453" i="6" s="1"/>
  <c r="O1459" i="6"/>
  <c r="Q1459" i="6" s="1"/>
  <c r="O1476" i="6"/>
  <c r="Q1476" i="6" s="1"/>
  <c r="O1468" i="6"/>
  <c r="Q1468" i="6" s="1"/>
  <c r="O1461" i="6"/>
  <c r="Q1461" i="6" s="1"/>
  <c r="O1452" i="6"/>
  <c r="Q1452" i="6" s="1"/>
  <c r="O1417" i="6"/>
  <c r="Q1417" i="6" s="1"/>
  <c r="O1408" i="6"/>
  <c r="Q1408" i="6" s="1"/>
  <c r="O1597" i="6"/>
  <c r="Q1597" i="6" s="1"/>
  <c r="O315" i="6"/>
  <c r="Q315" i="6" s="1"/>
  <c r="O306" i="6"/>
  <c r="Q306" i="6" s="1"/>
  <c r="O298" i="6"/>
  <c r="Q298" i="6" s="1"/>
  <c r="O284" i="6"/>
  <c r="Q284" i="6" s="1"/>
  <c r="O262" i="6"/>
  <c r="Q262" i="6" s="1"/>
  <c r="O310" i="6"/>
  <c r="Q310" i="6" s="1"/>
  <c r="O314" i="6"/>
  <c r="Q314" i="6" s="1"/>
  <c r="O305" i="6"/>
  <c r="Q305" i="6" s="1"/>
  <c r="O289" i="6"/>
  <c r="Q289" i="6" s="1"/>
  <c r="O283" i="6"/>
  <c r="Q283" i="6" s="1"/>
  <c r="O261" i="6"/>
  <c r="Q261" i="6" s="1"/>
  <c r="O265" i="6"/>
  <c r="Q265" i="6" s="1"/>
  <c r="O292" i="6"/>
  <c r="Q292" i="6" s="1"/>
  <c r="O296" i="6"/>
  <c r="Q296" i="6" s="1"/>
  <c r="O282" i="6"/>
  <c r="Q282" i="6" s="1"/>
  <c r="O276" i="6"/>
  <c r="Q276" i="6" s="1"/>
  <c r="O268" i="6"/>
  <c r="Q268" i="6" s="1"/>
  <c r="O294" i="6"/>
  <c r="Q294" i="6" s="1"/>
  <c r="O299" i="6"/>
  <c r="Q299" i="6" s="1"/>
  <c r="O295" i="6"/>
  <c r="Q295" i="6" s="1"/>
  <c r="O302" i="6"/>
  <c r="Q302" i="6" s="1"/>
  <c r="O273" i="6"/>
  <c r="Q273" i="6" s="1"/>
  <c r="O309" i="6"/>
  <c r="Q309" i="6" s="1"/>
  <c r="O272" i="6"/>
  <c r="Q272" i="6" s="1"/>
  <c r="O317" i="6"/>
  <c r="Q317" i="6" s="1"/>
  <c r="O287" i="6"/>
  <c r="Q287" i="6" s="1"/>
  <c r="O264" i="6"/>
  <c r="Q264" i="6" s="1"/>
  <c r="O285" i="6"/>
  <c r="Q285" i="6" s="1"/>
  <c r="R676" i="6"/>
  <c r="T676" i="6"/>
  <c r="S676" i="6"/>
  <c r="U676" i="6"/>
  <c r="O461" i="6"/>
  <c r="Q461" i="6" s="1"/>
  <c r="O446" i="6"/>
  <c r="Q446" i="6" s="1"/>
  <c r="O436" i="6"/>
  <c r="Q436" i="6" s="1"/>
  <c r="O421" i="6"/>
  <c r="Q421" i="6" s="1"/>
  <c r="O403" i="6"/>
  <c r="Q403" i="6" s="1"/>
  <c r="O390" i="6"/>
  <c r="Q390" i="6" s="1"/>
  <c r="O364" i="6"/>
  <c r="Q364" i="6" s="1"/>
  <c r="O353" i="6"/>
  <c r="Q353" i="6" s="1"/>
  <c r="O341" i="6"/>
  <c r="Q341" i="6" s="1"/>
  <c r="O278" i="6"/>
  <c r="Q278" i="6" s="1"/>
  <c r="O53" i="6"/>
  <c r="Q53" i="6" s="1"/>
  <c r="O409" i="6"/>
  <c r="Q409" i="6" s="1"/>
  <c r="O347" i="6"/>
  <c r="Q347" i="6" s="1"/>
  <c r="O451" i="6"/>
  <c r="Q451" i="6" s="1"/>
  <c r="O395" i="6"/>
  <c r="Q395" i="6" s="1"/>
  <c r="O328" i="6"/>
  <c r="Q328" i="6" s="1"/>
  <c r="O404" i="6"/>
  <c r="Q404" i="6" s="1"/>
  <c r="O324" i="6"/>
  <c r="Q324" i="6" s="1"/>
  <c r="O263" i="6"/>
  <c r="Q263" i="6" s="1"/>
  <c r="O433" i="6"/>
  <c r="Q433" i="6" s="1"/>
  <c r="O363" i="6"/>
  <c r="Q363" i="6" s="1"/>
  <c r="O350" i="6"/>
  <c r="Q350" i="6" s="1"/>
  <c r="O322" i="6"/>
  <c r="Q322" i="6" s="1"/>
  <c r="O46" i="6"/>
  <c r="Q46" i="6" s="1"/>
  <c r="O456" i="6"/>
  <c r="Q456" i="6" s="1"/>
  <c r="O384" i="6"/>
  <c r="Q384" i="6" s="1"/>
  <c r="O329" i="6"/>
  <c r="Q329" i="6" s="1"/>
  <c r="O428" i="6"/>
  <c r="Q428" i="6" s="1"/>
  <c r="O440" i="6"/>
  <c r="Q440" i="6" s="1"/>
  <c r="O356" i="6"/>
  <c r="Q356" i="6" s="1"/>
  <c r="O437" i="6"/>
  <c r="Q437" i="6" s="1"/>
  <c r="O343" i="6"/>
  <c r="Q343" i="6" s="1"/>
  <c r="O459" i="6"/>
  <c r="Q459" i="6" s="1"/>
  <c r="O432" i="6"/>
  <c r="Q432" i="6" s="1"/>
  <c r="O399" i="6"/>
  <c r="Q399" i="6" s="1"/>
  <c r="O388" i="6"/>
  <c r="Q388" i="6" s="1"/>
  <c r="O331" i="6"/>
  <c r="Q331" i="6" s="1"/>
  <c r="O318" i="6"/>
  <c r="Q318" i="6" s="1"/>
  <c r="O33" i="6"/>
  <c r="Q33" i="6" s="1"/>
  <c r="O359" i="6"/>
  <c r="Q359" i="6" s="1"/>
  <c r="O335" i="6"/>
  <c r="Q335" i="6" s="1"/>
  <c r="O450" i="6"/>
  <c r="Q450" i="6" s="1"/>
  <c r="O345" i="6"/>
  <c r="Q345" i="6" s="1"/>
  <c r="O62" i="6"/>
  <c r="Q62" i="6" s="1"/>
  <c r="O448" i="6"/>
  <c r="Q448" i="6" s="1"/>
  <c r="O291" i="6"/>
  <c r="Q291" i="6" s="1"/>
  <c r="O59" i="6"/>
  <c r="Q59" i="6" s="1"/>
  <c r="O458" i="6"/>
  <c r="Q458" i="6" s="1"/>
  <c r="O431" i="6"/>
  <c r="Q431" i="6" s="1"/>
  <c r="O397" i="6"/>
  <c r="Q397" i="6" s="1"/>
  <c r="O267" i="6"/>
  <c r="Q267" i="6" s="1"/>
  <c r="O83" i="6"/>
  <c r="Q83" i="6" s="1"/>
  <c r="O442" i="6"/>
  <c r="Q442" i="6" s="1"/>
  <c r="O396" i="6"/>
  <c r="Q396" i="6" s="1"/>
  <c r="O336" i="6"/>
  <c r="Q336" i="6" s="1"/>
  <c r="O441" i="6"/>
  <c r="Q441" i="6" s="1"/>
  <c r="O357" i="6"/>
  <c r="Q357" i="6" s="1"/>
  <c r="O406" i="6"/>
  <c r="Q406" i="6" s="1"/>
  <c r="O333" i="6"/>
  <c r="Q333" i="6" s="1"/>
  <c r="O464" i="6"/>
  <c r="Q464" i="6" s="1"/>
  <c r="O371" i="6"/>
  <c r="Q371" i="6" s="1"/>
  <c r="O467" i="6"/>
  <c r="Q467" i="6" s="1"/>
  <c r="O426" i="6"/>
  <c r="Q426" i="6" s="1"/>
  <c r="O424" i="6"/>
  <c r="Q424" i="6" s="1"/>
  <c r="O372" i="6"/>
  <c r="Q372" i="6" s="1"/>
  <c r="S918" i="6"/>
  <c r="R681" i="6"/>
  <c r="U681" i="6"/>
  <c r="T681" i="6"/>
  <c r="S681" i="6"/>
  <c r="S961" i="6"/>
  <c r="R961" i="6"/>
  <c r="U961" i="6"/>
  <c r="S709" i="6"/>
  <c r="R709" i="6"/>
  <c r="U709" i="6"/>
  <c r="T709" i="6"/>
  <c r="O1617" i="6"/>
  <c r="Q1617" i="6" s="1"/>
  <c r="O1626" i="6"/>
  <c r="Q1626" i="6" s="1"/>
  <c r="O2158" i="6"/>
  <c r="Q2158" i="6" s="1"/>
  <c r="O1536" i="6"/>
  <c r="Q1536" i="6" s="1"/>
  <c r="O1278" i="6"/>
  <c r="Q1278" i="6" s="1"/>
  <c r="O2166" i="6"/>
  <c r="Q2166" i="6" s="1"/>
  <c r="O1330" i="6"/>
  <c r="Q1330" i="6" s="1"/>
  <c r="O965" i="6"/>
  <c r="Q965" i="6" s="1"/>
  <c r="O910" i="6"/>
  <c r="Q910" i="6" s="1"/>
  <c r="O1533" i="6"/>
  <c r="Q1533" i="6" s="1"/>
  <c r="O2155" i="6"/>
  <c r="Q2155" i="6" s="1"/>
  <c r="O1388" i="6"/>
  <c r="Q1388" i="6" s="1"/>
  <c r="O128" i="6"/>
  <c r="Q128" i="6" s="1"/>
  <c r="O959" i="6"/>
  <c r="Q959" i="6" s="1"/>
  <c r="O899" i="6"/>
  <c r="Q899" i="6" s="1"/>
  <c r="O183" i="6"/>
  <c r="Q183" i="6" s="1"/>
  <c r="O187" i="6"/>
  <c r="Q187" i="6" s="1"/>
  <c r="O2150" i="6"/>
  <c r="Q2150" i="6" s="1"/>
  <c r="O1393" i="6"/>
  <c r="Q1393" i="6" s="1"/>
  <c r="O139" i="6"/>
  <c r="Q139" i="6" s="1"/>
  <c r="O122" i="6"/>
  <c r="Q122" i="6" s="1"/>
  <c r="O928" i="6"/>
  <c r="Q928" i="6" s="1"/>
  <c r="O120" i="6"/>
  <c r="Q120" i="6" s="1"/>
  <c r="O106" i="6"/>
  <c r="Q106" i="6" s="1"/>
  <c r="O2259" i="6"/>
  <c r="Q2259" i="6" s="1"/>
  <c r="O2186" i="6"/>
  <c r="Q2186" i="6" s="1"/>
  <c r="O1666" i="6"/>
  <c r="Q1666" i="6" s="1"/>
  <c r="O2287" i="6"/>
  <c r="Q2287" i="6" s="1"/>
  <c r="O1662" i="6"/>
  <c r="Q1662" i="6" s="1"/>
  <c r="O2248" i="6"/>
  <c r="Q2248" i="6" s="1"/>
  <c r="O2184" i="6"/>
  <c r="Q2184" i="6" s="1"/>
  <c r="O1619" i="6"/>
  <c r="Q1619" i="6" s="1"/>
  <c r="O1630" i="6"/>
  <c r="Q1630" i="6" s="1"/>
  <c r="O2311" i="6"/>
  <c r="Q2311" i="6" s="1"/>
  <c r="O1701" i="6"/>
  <c r="Q1701" i="6" s="1"/>
  <c r="O1616" i="6"/>
  <c r="Q1616" i="6" s="1"/>
  <c r="O1615" i="6"/>
  <c r="Q1615" i="6" s="1"/>
  <c r="O2310" i="6"/>
  <c r="Q2310" i="6" s="1"/>
  <c r="O2412" i="6"/>
  <c r="Q2412" i="6" s="1"/>
  <c r="O1611" i="6"/>
  <c r="Q1611" i="6" s="1"/>
  <c r="O1631" i="6"/>
  <c r="Q1631" i="6" s="1"/>
  <c r="O1634" i="6"/>
  <c r="Q1634" i="6" s="1"/>
  <c r="S1378" i="6"/>
  <c r="R1378" i="6"/>
  <c r="T1378" i="6"/>
  <c r="S1384" i="6"/>
  <c r="R1384" i="6"/>
  <c r="U1384" i="6"/>
  <c r="T1384" i="6"/>
  <c r="O2473" i="6"/>
  <c r="Q2473" i="6" s="1"/>
  <c r="O2456" i="6"/>
  <c r="Q2456" i="6" s="1"/>
  <c r="O2062" i="6"/>
  <c r="Q2062" i="6" s="1"/>
  <c r="O2054" i="6"/>
  <c r="Q2054" i="6" s="1"/>
  <c r="O1967" i="6"/>
  <c r="Q1967" i="6" s="1"/>
  <c r="O1892" i="6"/>
  <c r="Q1892" i="6" s="1"/>
  <c r="O1885" i="6"/>
  <c r="Q1885" i="6" s="1"/>
  <c r="O2483" i="6"/>
  <c r="Q2483" i="6" s="1"/>
  <c r="O2454" i="6"/>
  <c r="Q2454" i="6" s="1"/>
  <c r="O2447" i="6"/>
  <c r="Q2447" i="6" s="1"/>
  <c r="O2069" i="6"/>
  <c r="Q2069" i="6" s="1"/>
  <c r="O2061" i="6"/>
  <c r="Q2061" i="6" s="1"/>
  <c r="O2053" i="6"/>
  <c r="Q2053" i="6" s="1"/>
  <c r="O1803" i="6"/>
  <c r="Q1803" i="6" s="1"/>
  <c r="O1979" i="6"/>
  <c r="Q1979" i="6" s="1"/>
  <c r="O1972" i="6"/>
  <c r="Q1972" i="6" s="1"/>
  <c r="O1966" i="6"/>
  <c r="Q1966" i="6" s="1"/>
  <c r="O1891" i="6"/>
  <c r="Q1891" i="6" s="1"/>
  <c r="O1884" i="6"/>
  <c r="Q1884" i="6" s="1"/>
  <c r="O1869" i="6"/>
  <c r="Q1869" i="6" s="1"/>
  <c r="O2503" i="6"/>
  <c r="Q2503" i="6" s="1"/>
  <c r="O2482" i="6"/>
  <c r="Q2482" i="6" s="1"/>
  <c r="O2466" i="6"/>
  <c r="Q2466" i="6" s="1"/>
  <c r="O2460" i="6"/>
  <c r="Q2460" i="6" s="1"/>
  <c r="O1802" i="6"/>
  <c r="Q1802" i="6" s="1"/>
  <c r="O1791" i="6"/>
  <c r="Q1791" i="6" s="1"/>
  <c r="O1971" i="6"/>
  <c r="Q1971" i="6" s="1"/>
  <c r="O1890" i="6"/>
  <c r="Q1890" i="6" s="1"/>
  <c r="O1868" i="6"/>
  <c r="Q1868" i="6" s="1"/>
  <c r="O1861" i="6"/>
  <c r="Q1861" i="6" s="1"/>
  <c r="O1854" i="6"/>
  <c r="Q1854" i="6" s="1"/>
  <c r="O1098" i="6"/>
  <c r="Q1098" i="6" s="1"/>
  <c r="O2481" i="6"/>
  <c r="Q2481" i="6" s="1"/>
  <c r="O2475" i="6"/>
  <c r="Q2475" i="6" s="1"/>
  <c r="O2465" i="6"/>
  <c r="Q2465" i="6" s="1"/>
  <c r="O2445" i="6"/>
  <c r="Q2445" i="6" s="1"/>
  <c r="O1782" i="6"/>
  <c r="Q1782" i="6" s="1"/>
  <c r="O1977" i="6"/>
  <c r="Q1977" i="6" s="1"/>
  <c r="O1970" i="6"/>
  <c r="Q1970" i="6" s="1"/>
  <c r="O1875" i="6"/>
  <c r="Q1875" i="6" s="1"/>
  <c r="O1845" i="6"/>
  <c r="Q1845" i="6" s="1"/>
  <c r="O1837" i="6"/>
  <c r="Q1837" i="6" s="1"/>
  <c r="O1609" i="6"/>
  <c r="Q1609" i="6" s="1"/>
  <c r="O1600" i="6"/>
  <c r="Q1600" i="6" s="1"/>
  <c r="O1097" i="6"/>
  <c r="Q1097" i="6" s="1"/>
  <c r="O2508" i="6"/>
  <c r="Q2508" i="6" s="1"/>
  <c r="O2497" i="6"/>
  <c r="Q2497" i="6" s="1"/>
  <c r="O2479" i="6"/>
  <c r="Q2479" i="6" s="1"/>
  <c r="O2459" i="6"/>
  <c r="Q2459" i="6" s="1"/>
  <c r="O2452" i="6"/>
  <c r="Q2452" i="6" s="1"/>
  <c r="O2066" i="6"/>
  <c r="Q2066" i="6" s="1"/>
  <c r="O2058" i="6"/>
  <c r="Q2058" i="6" s="1"/>
  <c r="O1795" i="6"/>
  <c r="Q1795" i="6" s="1"/>
  <c r="O1982" i="6"/>
  <c r="Q1982" i="6" s="1"/>
  <c r="O1976" i="6"/>
  <c r="Q1976" i="6" s="1"/>
  <c r="O1969" i="6"/>
  <c r="Q1969" i="6" s="1"/>
  <c r="O1899" i="6"/>
  <c r="Q1899" i="6" s="1"/>
  <c r="O1866" i="6"/>
  <c r="Q1866" i="6" s="1"/>
  <c r="O1852" i="6"/>
  <c r="Q1852" i="6" s="1"/>
  <c r="O1844" i="6"/>
  <c r="Q1844" i="6" s="1"/>
  <c r="O1095" i="6"/>
  <c r="Q1095" i="6" s="1"/>
  <c r="O2474" i="6"/>
  <c r="Q2474" i="6" s="1"/>
  <c r="O2049" i="6"/>
  <c r="Q2049" i="6" s="1"/>
  <c r="O1770" i="6"/>
  <c r="Q1770" i="6" s="1"/>
  <c r="O1981" i="6"/>
  <c r="Q1981" i="6" s="1"/>
  <c r="O1881" i="6"/>
  <c r="Q1881" i="6" s="1"/>
  <c r="O1873" i="6"/>
  <c r="Q1873" i="6" s="1"/>
  <c r="O1865" i="6"/>
  <c r="Q1865" i="6" s="1"/>
  <c r="O1851" i="6"/>
  <c r="Q1851" i="6" s="1"/>
  <c r="O1843" i="6"/>
  <c r="Q1843" i="6" s="1"/>
  <c r="O2501" i="6"/>
  <c r="Q2501" i="6" s="1"/>
  <c r="O415" i="6"/>
  <c r="Q415" i="6" s="1"/>
  <c r="O398" i="6"/>
  <c r="Q398" i="6" s="1"/>
  <c r="O382" i="6"/>
  <c r="Q382" i="6" s="1"/>
  <c r="O375" i="6"/>
  <c r="Q375" i="6" s="1"/>
  <c r="O365" i="6"/>
  <c r="Q365" i="6" s="1"/>
  <c r="O358" i="6"/>
  <c r="Q358" i="6" s="1"/>
  <c r="O344" i="6"/>
  <c r="Q344" i="6" s="1"/>
  <c r="O44" i="6"/>
  <c r="Q44" i="6" s="1"/>
  <c r="O49" i="6"/>
  <c r="Q49" i="6" s="1"/>
  <c r="O1607" i="6"/>
  <c r="Q1607" i="6" s="1"/>
  <c r="O383" i="6"/>
  <c r="Q383" i="6" s="1"/>
  <c r="O2451" i="6"/>
  <c r="Q2451" i="6" s="1"/>
  <c r="O1980" i="6"/>
  <c r="Q1980" i="6" s="1"/>
  <c r="O1880" i="6"/>
  <c r="Q1880" i="6" s="1"/>
  <c r="O465" i="6"/>
  <c r="Q465" i="6" s="1"/>
  <c r="O447" i="6"/>
  <c r="Q447" i="6" s="1"/>
  <c r="O439" i="6"/>
  <c r="Q439" i="6" s="1"/>
  <c r="O405" i="6"/>
  <c r="Q405" i="6" s="1"/>
  <c r="O381" i="6"/>
  <c r="Q381" i="6" s="1"/>
  <c r="O349" i="6"/>
  <c r="Q349" i="6" s="1"/>
  <c r="O453" i="6"/>
  <c r="Q453" i="6" s="1"/>
  <c r="O348" i="6"/>
  <c r="Q348" i="6" s="1"/>
  <c r="O1887" i="6"/>
  <c r="Q1887" i="6" s="1"/>
  <c r="O401" i="6"/>
  <c r="Q401" i="6" s="1"/>
  <c r="O2154" i="6"/>
  <c r="Q2154" i="6" s="1"/>
  <c r="O2463" i="6"/>
  <c r="Q2463" i="6" s="1"/>
  <c r="O2450" i="6"/>
  <c r="Q2450" i="6" s="1"/>
  <c r="O1879" i="6"/>
  <c r="Q1879" i="6" s="1"/>
  <c r="O430" i="6"/>
  <c r="Q430" i="6" s="1"/>
  <c r="O412" i="6"/>
  <c r="Q412" i="6" s="1"/>
  <c r="O380" i="6"/>
  <c r="Q380" i="6" s="1"/>
  <c r="O88" i="6"/>
  <c r="Q88" i="6" s="1"/>
  <c r="O387" i="6"/>
  <c r="Q387" i="6" s="1"/>
  <c r="O393" i="6"/>
  <c r="Q393" i="6" s="1"/>
  <c r="O416" i="6"/>
  <c r="Q416" i="6" s="1"/>
  <c r="O367" i="6"/>
  <c r="Q367" i="6" s="1"/>
  <c r="O2507" i="6"/>
  <c r="Q2507" i="6" s="1"/>
  <c r="O1091" i="6"/>
  <c r="Q1091" i="6" s="1"/>
  <c r="O462" i="6"/>
  <c r="Q462" i="6" s="1"/>
  <c r="O379" i="6"/>
  <c r="Q379" i="6" s="1"/>
  <c r="O334" i="6"/>
  <c r="Q334" i="6" s="1"/>
  <c r="O327" i="6"/>
  <c r="Q327" i="6" s="1"/>
  <c r="O2443" i="6"/>
  <c r="Q2443" i="6" s="1"/>
  <c r="O2071" i="6"/>
  <c r="Q2071" i="6" s="1"/>
  <c r="O1975" i="6"/>
  <c r="Q1975" i="6" s="1"/>
  <c r="O1849" i="6"/>
  <c r="Q1849" i="6" s="1"/>
  <c r="O452" i="6"/>
  <c r="Q452" i="6" s="1"/>
  <c r="O410" i="6"/>
  <c r="Q410" i="6" s="1"/>
  <c r="O402" i="6"/>
  <c r="Q402" i="6" s="1"/>
  <c r="O386" i="6"/>
  <c r="Q386" i="6" s="1"/>
  <c r="O378" i="6"/>
  <c r="Q378" i="6" s="1"/>
  <c r="O370" i="6"/>
  <c r="Q370" i="6" s="1"/>
  <c r="O354" i="6"/>
  <c r="Q354" i="6" s="1"/>
  <c r="O82" i="6"/>
  <c r="Q82" i="6" s="1"/>
  <c r="O1762" i="6"/>
  <c r="Q1762" i="6" s="1"/>
  <c r="O1834" i="6"/>
  <c r="Q1834" i="6" s="1"/>
  <c r="O1871" i="6"/>
  <c r="Q1871" i="6" s="1"/>
  <c r="O427" i="6"/>
  <c r="Q427" i="6" s="1"/>
  <c r="O369" i="6"/>
  <c r="Q369" i="6" s="1"/>
  <c r="O376" i="6"/>
  <c r="Q376" i="6" s="1"/>
  <c r="O325" i="6"/>
  <c r="Q325" i="6" s="1"/>
  <c r="O45" i="6"/>
  <c r="Q45" i="6" s="1"/>
  <c r="O1886" i="6"/>
  <c r="Q1886" i="6" s="1"/>
  <c r="O417" i="6"/>
  <c r="Q417" i="6" s="1"/>
  <c r="O392" i="6"/>
  <c r="Q392" i="6" s="1"/>
  <c r="O449" i="6"/>
  <c r="Q449" i="6" s="1"/>
  <c r="O407" i="6"/>
  <c r="Q407" i="6" s="1"/>
  <c r="O1513" i="6"/>
  <c r="Q1513" i="6" s="1"/>
  <c r="O2441" i="6"/>
  <c r="Q2441" i="6" s="1"/>
  <c r="O2433" i="6"/>
  <c r="Q2433" i="6" s="1"/>
  <c r="O1512" i="6"/>
  <c r="Q1512" i="6" s="1"/>
  <c r="O1081" i="6"/>
  <c r="Q1081" i="6" s="1"/>
  <c r="O1073" i="6"/>
  <c r="Q1073" i="6" s="1"/>
  <c r="O2440" i="6"/>
  <c r="Q2440" i="6" s="1"/>
  <c r="O2432" i="6"/>
  <c r="Q2432" i="6" s="1"/>
  <c r="O1123" i="6"/>
  <c r="Q1123" i="6" s="1"/>
  <c r="O1115" i="6"/>
  <c r="Q1115" i="6" s="1"/>
  <c r="O1080" i="6"/>
  <c r="Q1080" i="6" s="1"/>
  <c r="O1072" i="6"/>
  <c r="Q1072" i="6" s="1"/>
  <c r="O2439" i="6"/>
  <c r="Q2439" i="6" s="1"/>
  <c r="O2431" i="6"/>
  <c r="Q2431" i="6" s="1"/>
  <c r="O1643" i="6"/>
  <c r="Q1643" i="6" s="1"/>
  <c r="O1510" i="6"/>
  <c r="Q1510" i="6" s="1"/>
  <c r="O1114" i="6"/>
  <c r="Q1114" i="6" s="1"/>
  <c r="O1079" i="6"/>
  <c r="Q1079" i="6" s="1"/>
  <c r="O1071" i="6"/>
  <c r="Q1071" i="6" s="1"/>
  <c r="O2438" i="6"/>
  <c r="Q2438" i="6" s="1"/>
  <c r="O2430" i="6"/>
  <c r="Q2430" i="6" s="1"/>
  <c r="O1121" i="6"/>
  <c r="Q1121" i="6" s="1"/>
  <c r="O1078" i="6"/>
  <c r="Q1078" i="6" s="1"/>
  <c r="O2437" i="6"/>
  <c r="Q2437" i="6" s="1"/>
  <c r="O1516" i="6"/>
  <c r="Q1516" i="6" s="1"/>
  <c r="O1508" i="6"/>
  <c r="Q1508" i="6" s="1"/>
  <c r="O1085" i="6"/>
  <c r="Q1085" i="6" s="1"/>
  <c r="O1077" i="6"/>
  <c r="Q1077" i="6" s="1"/>
  <c r="O1515" i="6"/>
  <c r="Q1515" i="6" s="1"/>
  <c r="O1083" i="6"/>
  <c r="Q1083" i="6" s="1"/>
  <c r="O250" i="6"/>
  <c r="Q250" i="6" s="1"/>
  <c r="O1082" i="6"/>
  <c r="Q1082" i="6" s="1"/>
  <c r="O1818" i="6"/>
  <c r="Q1818" i="6" s="1"/>
  <c r="O1507" i="6"/>
  <c r="Q1507" i="6" s="1"/>
  <c r="O1117" i="6"/>
  <c r="Q1117" i="6" s="1"/>
  <c r="O1076" i="6"/>
  <c r="Q1076" i="6" s="1"/>
  <c r="O253" i="6"/>
  <c r="Q253" i="6" s="1"/>
  <c r="O252" i="6"/>
  <c r="Q252" i="6" s="1"/>
  <c r="O1084" i="6"/>
  <c r="Q1084" i="6" s="1"/>
  <c r="O256" i="6"/>
  <c r="Q256" i="6" s="1"/>
  <c r="O1794" i="6"/>
  <c r="Q1794" i="6" s="1"/>
  <c r="O1075" i="6"/>
  <c r="Q1075" i="6" s="1"/>
  <c r="O1793" i="6"/>
  <c r="Q1793" i="6" s="1"/>
  <c r="O1111" i="6"/>
  <c r="Q1111" i="6" s="1"/>
  <c r="O1074" i="6"/>
  <c r="Q1074" i="6" s="1"/>
  <c r="O251" i="6"/>
  <c r="Q251" i="6" s="1"/>
  <c r="O2436" i="6"/>
  <c r="Q2436" i="6" s="1"/>
  <c r="O2171" i="6"/>
  <c r="Q2171" i="6" s="1"/>
  <c r="O2147" i="6"/>
  <c r="Q2147" i="6" s="1"/>
  <c r="O2022" i="6"/>
  <c r="Q2022" i="6" s="1"/>
  <c r="O1998" i="6"/>
  <c r="Q1998" i="6" s="1"/>
  <c r="O1959" i="6"/>
  <c r="Q1959" i="6" s="1"/>
  <c r="O1950" i="6"/>
  <c r="Q1950" i="6" s="1"/>
  <c r="O999" i="6"/>
  <c r="Q999" i="6" s="1"/>
  <c r="O991" i="6"/>
  <c r="Q991" i="6" s="1"/>
  <c r="O924" i="6"/>
  <c r="Q924" i="6" s="1"/>
  <c r="O913" i="6"/>
  <c r="Q913" i="6" s="1"/>
  <c r="O785" i="6"/>
  <c r="Q785" i="6" s="1"/>
  <c r="O774" i="6"/>
  <c r="Q774" i="6" s="1"/>
  <c r="O757" i="6"/>
  <c r="Q757" i="6" s="1"/>
  <c r="O729" i="6"/>
  <c r="Q729" i="6" s="1"/>
  <c r="O711" i="6"/>
  <c r="Q711" i="6" s="1"/>
  <c r="O2152" i="6"/>
  <c r="Q2152" i="6" s="1"/>
  <c r="O1992" i="6"/>
  <c r="Q1992" i="6" s="1"/>
  <c r="O1956" i="6"/>
  <c r="Q1956" i="6" s="1"/>
  <c r="O977" i="6"/>
  <c r="Q977" i="6" s="1"/>
  <c r="O967" i="6"/>
  <c r="Q967" i="6" s="1"/>
  <c r="O903" i="6"/>
  <c r="Q903" i="6" s="1"/>
  <c r="O773" i="6"/>
  <c r="Q773" i="6" s="1"/>
  <c r="O2156" i="6"/>
  <c r="Q2156" i="6" s="1"/>
  <c r="O2010" i="6"/>
  <c r="Q2010" i="6" s="1"/>
  <c r="O1991" i="6"/>
  <c r="Q1991" i="6" s="1"/>
  <c r="O1947" i="6"/>
  <c r="Q1947" i="6" s="1"/>
  <c r="O955" i="6"/>
  <c r="Q955" i="6" s="1"/>
  <c r="O931" i="6"/>
  <c r="Q931" i="6" s="1"/>
  <c r="O783" i="6"/>
  <c r="Q783" i="6" s="1"/>
  <c r="O754" i="6"/>
  <c r="Q754" i="6" s="1"/>
  <c r="O743" i="6"/>
  <c r="Q743" i="6" s="1"/>
  <c r="O735" i="6"/>
  <c r="Q735" i="6" s="1"/>
  <c r="O727" i="6"/>
  <c r="Q727" i="6" s="1"/>
  <c r="O717" i="6"/>
  <c r="Q717" i="6" s="1"/>
  <c r="O2159" i="6"/>
  <c r="Q2159" i="6" s="1"/>
  <c r="O2140" i="6"/>
  <c r="Q2140" i="6" s="1"/>
  <c r="O2009" i="6"/>
  <c r="Q2009" i="6" s="1"/>
  <c r="O986" i="6"/>
  <c r="Q986" i="6" s="1"/>
  <c r="O964" i="6"/>
  <c r="Q964" i="6" s="1"/>
  <c r="O930" i="6"/>
  <c r="Q930" i="6" s="1"/>
  <c r="O790" i="6"/>
  <c r="Q790" i="6" s="1"/>
  <c r="O771" i="6"/>
  <c r="Q771" i="6" s="1"/>
  <c r="O763" i="6"/>
  <c r="Q763" i="6" s="1"/>
  <c r="O742" i="6"/>
  <c r="Q742" i="6" s="1"/>
  <c r="O734" i="6"/>
  <c r="Q734" i="6" s="1"/>
  <c r="O2168" i="6"/>
  <c r="Q2168" i="6" s="1"/>
  <c r="O2143" i="6"/>
  <c r="Q2143" i="6" s="1"/>
  <c r="O2007" i="6"/>
  <c r="Q2007" i="6" s="1"/>
  <c r="O1962" i="6"/>
  <c r="Q1962" i="6" s="1"/>
  <c r="O1954" i="6"/>
  <c r="Q1954" i="6" s="1"/>
  <c r="O1005" i="6"/>
  <c r="Q1005" i="6" s="1"/>
  <c r="O973" i="6"/>
  <c r="Q973" i="6" s="1"/>
  <c r="O962" i="6"/>
  <c r="Q962" i="6" s="1"/>
  <c r="O946" i="6"/>
  <c r="Q946" i="6" s="1"/>
  <c r="O937" i="6"/>
  <c r="Q937" i="6" s="1"/>
  <c r="O929" i="6"/>
  <c r="Q929" i="6" s="1"/>
  <c r="O761" i="6"/>
  <c r="Q761" i="6" s="1"/>
  <c r="O715" i="6"/>
  <c r="Q715" i="6" s="1"/>
  <c r="O706" i="6"/>
  <c r="Q706" i="6" s="1"/>
  <c r="O2153" i="6"/>
  <c r="Q2153" i="6" s="1"/>
  <c r="O979" i="6"/>
  <c r="Q979" i="6" s="1"/>
  <c r="O917" i="6"/>
  <c r="Q917" i="6" s="1"/>
  <c r="O723" i="6"/>
  <c r="Q723" i="6" s="1"/>
  <c r="O67" i="6"/>
  <c r="Q67" i="6" s="1"/>
  <c r="O970" i="6"/>
  <c r="Q970" i="6" s="1"/>
  <c r="O2023" i="6"/>
  <c r="Q2023" i="6" s="1"/>
  <c r="O778" i="6"/>
  <c r="Q778" i="6" s="1"/>
  <c r="O750" i="6"/>
  <c r="Q750" i="6" s="1"/>
  <c r="O721" i="6"/>
  <c r="Q721" i="6" s="1"/>
  <c r="O1960" i="6"/>
  <c r="Q1960" i="6" s="1"/>
  <c r="O906" i="6"/>
  <c r="Q906" i="6" s="1"/>
  <c r="O1000" i="6"/>
  <c r="Q1000" i="6" s="1"/>
  <c r="O738" i="6"/>
  <c r="Q738" i="6" s="1"/>
  <c r="O2004" i="6"/>
  <c r="Q2004" i="6" s="1"/>
  <c r="O777" i="6"/>
  <c r="Q777" i="6" s="1"/>
  <c r="O720" i="6"/>
  <c r="Q720" i="6" s="1"/>
  <c r="O740" i="6"/>
  <c r="Q740" i="6" s="1"/>
  <c r="O2163" i="6"/>
  <c r="Q2163" i="6" s="1"/>
  <c r="O2003" i="6"/>
  <c r="Q2003" i="6" s="1"/>
  <c r="O994" i="6"/>
  <c r="Q994" i="6" s="1"/>
  <c r="O972" i="6"/>
  <c r="Q972" i="6" s="1"/>
  <c r="O944" i="6"/>
  <c r="Q944" i="6" s="1"/>
  <c r="O775" i="6"/>
  <c r="Q775" i="6" s="1"/>
  <c r="O732" i="6"/>
  <c r="Q732" i="6" s="1"/>
  <c r="O992" i="6"/>
  <c r="Q992" i="6" s="1"/>
  <c r="O980" i="6"/>
  <c r="Q980" i="6" s="1"/>
  <c r="O2162" i="6"/>
  <c r="Q2162" i="6" s="1"/>
  <c r="O2142" i="6"/>
  <c r="Q2142" i="6" s="1"/>
  <c r="O1961" i="6"/>
  <c r="Q1961" i="6" s="1"/>
  <c r="O993" i="6"/>
  <c r="Q993" i="6" s="1"/>
  <c r="O971" i="6"/>
  <c r="Q971" i="6" s="1"/>
  <c r="O943" i="6"/>
  <c r="Q943" i="6" s="1"/>
  <c r="O927" i="6"/>
  <c r="Q927" i="6" s="1"/>
  <c r="O796" i="6"/>
  <c r="Q796" i="6" s="1"/>
  <c r="O730" i="6"/>
  <c r="Q730" i="6" s="1"/>
  <c r="O70" i="6"/>
  <c r="Q70" i="6" s="1"/>
  <c r="O935" i="6"/>
  <c r="Q935" i="6" s="1"/>
  <c r="O1953" i="6"/>
  <c r="Q1953" i="6" s="1"/>
  <c r="O1001" i="6"/>
  <c r="Q1001" i="6" s="1"/>
  <c r="O982" i="6"/>
  <c r="Q982" i="6" s="1"/>
  <c r="O769" i="6"/>
  <c r="Q769" i="6" s="1"/>
  <c r="O739" i="6"/>
  <c r="Q739" i="6" s="1"/>
  <c r="O714" i="6"/>
  <c r="Q714" i="6" s="1"/>
  <c r="O1952" i="6"/>
  <c r="Q1952" i="6" s="1"/>
  <c r="O713" i="6"/>
  <c r="Q713" i="6" s="1"/>
  <c r="R1544" i="6"/>
  <c r="U1544" i="6"/>
  <c r="T1544" i="6"/>
  <c r="S1544" i="6"/>
  <c r="U9" i="6"/>
  <c r="T9" i="6"/>
  <c r="S9" i="6"/>
  <c r="R9" i="6"/>
  <c r="R1320" i="6"/>
  <c r="U1320" i="6"/>
  <c r="T1320" i="6"/>
  <c r="U169" i="6"/>
  <c r="R169" i="6"/>
  <c r="T169" i="6"/>
  <c r="S169" i="6"/>
  <c r="U190" i="6"/>
  <c r="T190" i="6"/>
  <c r="S190" i="6"/>
  <c r="R190" i="6"/>
  <c r="S199" i="6"/>
  <c r="R199" i="6"/>
  <c r="T199" i="6"/>
  <c r="U189" i="6"/>
  <c r="T189" i="6"/>
  <c r="S189" i="6"/>
  <c r="R189" i="6"/>
  <c r="R96" i="6"/>
  <c r="U96" i="6"/>
  <c r="T96" i="6"/>
  <c r="O2596" i="6"/>
  <c r="Q2596" i="6" s="1"/>
  <c r="O2580" i="6"/>
  <c r="Q2580" i="6" s="1"/>
  <c r="O2572" i="6"/>
  <c r="Q2572" i="6" s="1"/>
  <c r="O2500" i="6"/>
  <c r="Q2500" i="6" s="1"/>
  <c r="O2603" i="6"/>
  <c r="Q2603" i="6" s="1"/>
  <c r="O2524" i="6"/>
  <c r="Q2524" i="6" s="1"/>
  <c r="O2602" i="6"/>
  <c r="Q2602" i="6" s="1"/>
  <c r="O2586" i="6"/>
  <c r="Q2586" i="6" s="1"/>
  <c r="O2515" i="6"/>
  <c r="Q2515" i="6" s="1"/>
  <c r="O2617" i="6"/>
  <c r="Q2617" i="6" s="1"/>
  <c r="O2616" i="6"/>
  <c r="Q2616" i="6" s="1"/>
  <c r="O2592" i="6"/>
  <c r="Q2592" i="6" s="1"/>
  <c r="O2584" i="6"/>
  <c r="Q2584" i="6" s="1"/>
  <c r="O2568" i="6"/>
  <c r="Q2568" i="6" s="1"/>
  <c r="O2606" i="6"/>
  <c r="Q2606" i="6" s="1"/>
  <c r="O2582" i="6"/>
  <c r="Q2582" i="6" s="1"/>
  <c r="O2511" i="6"/>
  <c r="Q2511" i="6" s="1"/>
  <c r="O2589" i="6"/>
  <c r="Q2589" i="6" s="1"/>
  <c r="O2505" i="6"/>
  <c r="Q2505" i="6" s="1"/>
  <c r="O1788" i="6"/>
  <c r="Q1788" i="6" s="1"/>
  <c r="O1995" i="6"/>
  <c r="Q1995" i="6" s="1"/>
  <c r="O1955" i="6"/>
  <c r="Q1955" i="6" s="1"/>
  <c r="O1810" i="6"/>
  <c r="Q1810" i="6" s="1"/>
  <c r="O1652" i="6"/>
  <c r="Q1652" i="6" s="1"/>
  <c r="O1642" i="6"/>
  <c r="Q1642" i="6" s="1"/>
  <c r="O954" i="6"/>
  <c r="Q954" i="6" s="1"/>
  <c r="O947" i="6"/>
  <c r="Q947" i="6" s="1"/>
  <c r="O2161" i="6"/>
  <c r="Q2161" i="6" s="1"/>
  <c r="O2146" i="6"/>
  <c r="Q2146" i="6" s="1"/>
  <c r="O1759" i="6"/>
  <c r="Q1759" i="6" s="1"/>
  <c r="O2008" i="6"/>
  <c r="Q2008" i="6" s="1"/>
  <c r="O2000" i="6"/>
  <c r="Q2000" i="6" s="1"/>
  <c r="O1823" i="6"/>
  <c r="Q1823" i="6" s="1"/>
  <c r="O1809" i="6"/>
  <c r="Q1809" i="6" s="1"/>
  <c r="O985" i="6"/>
  <c r="Q985" i="6" s="1"/>
  <c r="O969" i="6"/>
  <c r="Q969" i="6" s="1"/>
  <c r="O2498" i="6"/>
  <c r="Q2498" i="6" s="1"/>
  <c r="O2145" i="6"/>
  <c r="Q2145" i="6" s="1"/>
  <c r="O1965" i="6"/>
  <c r="Q1965" i="6" s="1"/>
  <c r="O1957" i="6"/>
  <c r="Q1957" i="6" s="1"/>
  <c r="O1822" i="6"/>
  <c r="Q1822" i="6" s="1"/>
  <c r="O1816" i="6"/>
  <c r="Q1816" i="6" s="1"/>
  <c r="O960" i="6"/>
  <c r="Q960" i="6" s="1"/>
  <c r="O945" i="6"/>
  <c r="Q945" i="6" s="1"/>
  <c r="O901" i="6"/>
  <c r="Q901" i="6" s="1"/>
  <c r="O2014" i="6"/>
  <c r="Q2014" i="6" s="1"/>
  <c r="O2006" i="6"/>
  <c r="Q2006" i="6" s="1"/>
  <c r="O1986" i="6"/>
  <c r="Q1986" i="6" s="1"/>
  <c r="O1964" i="6"/>
  <c r="Q1964" i="6" s="1"/>
  <c r="O1640" i="6"/>
  <c r="Q1640" i="6" s="1"/>
  <c r="O952" i="6"/>
  <c r="Q952" i="6" s="1"/>
  <c r="O923" i="6"/>
  <c r="Q923" i="6" s="1"/>
  <c r="O2013" i="6"/>
  <c r="Q2013" i="6" s="1"/>
  <c r="O2005" i="6"/>
  <c r="Q2005" i="6" s="1"/>
  <c r="O1814" i="6"/>
  <c r="Q1814" i="6" s="1"/>
  <c r="O1654" i="6"/>
  <c r="Q1654" i="6" s="1"/>
  <c r="O1644" i="6"/>
  <c r="Q1644" i="6" s="1"/>
  <c r="O1763" i="6"/>
  <c r="Q1763" i="6" s="1"/>
  <c r="O2020" i="6"/>
  <c r="Q2020" i="6" s="1"/>
  <c r="O2012" i="6"/>
  <c r="Q2012" i="6" s="1"/>
  <c r="O1963" i="6"/>
  <c r="Q1963" i="6" s="1"/>
  <c r="O1949" i="6"/>
  <c r="Q1949" i="6" s="1"/>
  <c r="O1653" i="6"/>
  <c r="Q1653" i="6" s="1"/>
  <c r="O1648" i="6"/>
  <c r="Q1648" i="6" s="1"/>
  <c r="O1004" i="6"/>
  <c r="Q1004" i="6" s="1"/>
  <c r="O950" i="6"/>
  <c r="Q950" i="6" s="1"/>
  <c r="O942" i="6"/>
  <c r="Q942" i="6" s="1"/>
  <c r="O1997" i="6"/>
  <c r="Q1997" i="6" s="1"/>
  <c r="O1984" i="6"/>
  <c r="Q1984" i="6" s="1"/>
  <c r="O1831" i="6"/>
  <c r="Q1831" i="6" s="1"/>
  <c r="O1812" i="6"/>
  <c r="Q1812" i="6" s="1"/>
  <c r="O1647" i="6"/>
  <c r="Q1647" i="6" s="1"/>
  <c r="O1003" i="6"/>
  <c r="Q1003" i="6" s="1"/>
  <c r="O987" i="6"/>
  <c r="Q987" i="6" s="1"/>
  <c r="O912" i="6"/>
  <c r="Q912" i="6" s="1"/>
  <c r="O2002" i="6"/>
  <c r="Q2002" i="6" s="1"/>
  <c r="O1996" i="6"/>
  <c r="Q1996" i="6" s="1"/>
  <c r="O1989" i="6"/>
  <c r="Q1989" i="6" s="1"/>
  <c r="O1948" i="6"/>
  <c r="Q1948" i="6" s="1"/>
  <c r="O1811" i="6"/>
  <c r="Q1811" i="6" s="1"/>
  <c r="O963" i="6"/>
  <c r="Q963" i="6" s="1"/>
  <c r="O948" i="6"/>
  <c r="Q948" i="6" s="1"/>
  <c r="O933" i="6"/>
  <c r="Q933" i="6" s="1"/>
  <c r="O904" i="6"/>
  <c r="Q904" i="6" s="1"/>
  <c r="O966" i="6"/>
  <c r="Q966" i="6" s="1"/>
  <c r="O974" i="6"/>
  <c r="Q974" i="6" s="1"/>
  <c r="O951" i="6"/>
  <c r="Q951" i="6" s="1"/>
  <c r="O922" i="6"/>
  <c r="Q922" i="6" s="1"/>
  <c r="O1686" i="6"/>
  <c r="Q1686" i="6" s="1"/>
  <c r="O1678" i="6"/>
  <c r="Q1678" i="6" s="1"/>
  <c r="O1702" i="6"/>
  <c r="Q1702" i="6" s="1"/>
  <c r="O1688" i="6"/>
  <c r="Q1688" i="6" s="1"/>
  <c r="O1687" i="6"/>
  <c r="Q1687" i="6" s="1"/>
  <c r="O1676" i="6"/>
  <c r="Q1676" i="6" s="1"/>
  <c r="O1704" i="6"/>
  <c r="Q1704" i="6" s="1"/>
  <c r="O1685" i="6"/>
  <c r="Q1685" i="6" s="1"/>
  <c r="O1703" i="6"/>
  <c r="Q1703" i="6" s="1"/>
  <c r="O1684" i="6"/>
  <c r="Q1684" i="6" s="1"/>
  <c r="O1683" i="6"/>
  <c r="Q1683" i="6" s="1"/>
  <c r="O1674" i="6"/>
  <c r="Q1674" i="6" s="1"/>
  <c r="O1692" i="6"/>
  <c r="Q1692" i="6" s="1"/>
  <c r="O1691" i="6"/>
  <c r="Q1691" i="6" s="1"/>
  <c r="O1681" i="6"/>
  <c r="Q1681" i="6" s="1"/>
  <c r="O2043" i="6"/>
  <c r="Q2043" i="6" s="1"/>
  <c r="O1698" i="6"/>
  <c r="Q1698" i="6" s="1"/>
  <c r="O1669" i="6"/>
  <c r="Q1669" i="6" s="1"/>
  <c r="O2251" i="6"/>
  <c r="Q2251" i="6" s="1"/>
  <c r="O2244" i="6"/>
  <c r="Q2244" i="6" s="1"/>
  <c r="O2298" i="6"/>
  <c r="Q2298" i="6" s="1"/>
  <c r="O2266" i="6"/>
  <c r="Q2266" i="6" s="1"/>
  <c r="O2258" i="6"/>
  <c r="Q2258" i="6" s="1"/>
  <c r="O2243" i="6"/>
  <c r="Q2243" i="6" s="1"/>
  <c r="O2242" i="6"/>
  <c r="Q2242" i="6" s="1"/>
  <c r="O2198" i="6"/>
  <c r="Q2198" i="6" s="1"/>
  <c r="O2227" i="6"/>
  <c r="Q2227" i="6" s="1"/>
  <c r="O2182" i="6"/>
  <c r="Q2182" i="6" s="1"/>
  <c r="O2395" i="6"/>
  <c r="Q2395" i="6" s="1"/>
  <c r="O2278" i="6"/>
  <c r="Q2278" i="6" s="1"/>
  <c r="O2293" i="6"/>
  <c r="Q2293" i="6" s="1"/>
  <c r="O2270" i="6"/>
  <c r="Q2270" i="6" s="1"/>
  <c r="O2269" i="6"/>
  <c r="Q2269" i="6" s="1"/>
  <c r="O2183" i="6"/>
  <c r="Q2183" i="6" s="1"/>
  <c r="O1624" i="6"/>
  <c r="Q1624" i="6" s="1"/>
  <c r="O1629" i="6"/>
  <c r="Q1629" i="6" s="1"/>
  <c r="O1628" i="6"/>
  <c r="Q1628" i="6" s="1"/>
  <c r="O1623" i="6"/>
  <c r="Q1623" i="6" s="1"/>
  <c r="O2688" i="6"/>
  <c r="Q2688" i="6" s="1"/>
  <c r="O2252" i="6"/>
  <c r="Q2252" i="6" s="1"/>
  <c r="O2240" i="6"/>
  <c r="Q2240" i="6" s="1"/>
  <c r="O2299" i="6"/>
  <c r="Q2299" i="6" s="1"/>
  <c r="O2291" i="6"/>
  <c r="Q2291" i="6" s="1"/>
  <c r="O2275" i="6"/>
  <c r="Q2275" i="6" s="1"/>
  <c r="O2234" i="6"/>
  <c r="Q2234" i="6" s="1"/>
  <c r="O2211" i="6"/>
  <c r="Q2211" i="6" s="1"/>
  <c r="O2199" i="6"/>
  <c r="Q2199" i="6" s="1"/>
  <c r="O2189" i="6"/>
  <c r="Q2189" i="6" s="1"/>
  <c r="O2306" i="6"/>
  <c r="Q2306" i="6" s="1"/>
  <c r="O2204" i="6"/>
  <c r="Q2204" i="6" s="1"/>
  <c r="O2289" i="6"/>
  <c r="Q2289" i="6" s="1"/>
  <c r="O2257" i="6"/>
  <c r="Q2257" i="6" s="1"/>
  <c r="O2188" i="6"/>
  <c r="Q2188" i="6" s="1"/>
  <c r="O2237" i="6"/>
  <c r="Q2237" i="6" s="1"/>
  <c r="O2222" i="6"/>
  <c r="Q2222" i="6" s="1"/>
  <c r="O2215" i="6"/>
  <c r="Q2215" i="6" s="1"/>
  <c r="O2263" i="6"/>
  <c r="Q2263" i="6" s="1"/>
  <c r="O2195" i="6"/>
  <c r="Q2195" i="6" s="1"/>
  <c r="O2393" i="6"/>
  <c r="Q2393" i="6" s="1"/>
  <c r="O2284" i="6"/>
  <c r="Q2284" i="6" s="1"/>
  <c r="O2268" i="6"/>
  <c r="Q2268" i="6" s="1"/>
  <c r="O2260" i="6"/>
  <c r="Q2260" i="6" s="1"/>
  <c r="O2201" i="6"/>
  <c r="Q2201" i="6" s="1"/>
  <c r="O2187" i="6"/>
  <c r="Q2187" i="6" s="1"/>
  <c r="O2286" i="6"/>
  <c r="Q2286" i="6" s="1"/>
  <c r="O2205" i="6"/>
  <c r="Q2205" i="6" s="1"/>
  <c r="O2301" i="6"/>
  <c r="Q2301" i="6" s="1"/>
  <c r="O2285" i="6"/>
  <c r="Q2285" i="6" s="1"/>
  <c r="O2254" i="6"/>
  <c r="Q2254" i="6" s="1"/>
  <c r="O2294" i="6"/>
  <c r="Q2294" i="6" s="1"/>
  <c r="O1621" i="6"/>
  <c r="Q1621" i="6" s="1"/>
  <c r="O1671" i="6"/>
  <c r="Q1671" i="6" s="1"/>
  <c r="O1680" i="6"/>
  <c r="Q1680" i="6" s="1"/>
  <c r="O1667" i="6"/>
  <c r="Q1667" i="6" s="1"/>
  <c r="O1658" i="6"/>
  <c r="Q1658" i="6" s="1"/>
  <c r="O2039" i="6"/>
  <c r="Q2039" i="6" s="1"/>
  <c r="O1682" i="6"/>
  <c r="Q1682" i="6" s="1"/>
  <c r="O1668" i="6"/>
  <c r="Q1668" i="6" s="1"/>
  <c r="O2210" i="6"/>
  <c r="Q2210" i="6" s="1"/>
  <c r="O2281" i="6"/>
  <c r="Q2281" i="6" s="1"/>
  <c r="O159" i="6"/>
  <c r="Q159" i="6" s="1"/>
  <c r="O197" i="6"/>
  <c r="Q197" i="6" s="1"/>
  <c r="O150" i="6"/>
  <c r="Q150" i="6" s="1"/>
  <c r="O2604" i="6"/>
  <c r="Q2604" i="6" s="1"/>
  <c r="O2588" i="6"/>
  <c r="Q2588" i="6" s="1"/>
  <c r="O2564" i="6"/>
  <c r="Q2564" i="6" s="1"/>
  <c r="O2517" i="6"/>
  <c r="Q2517" i="6" s="1"/>
  <c r="O2496" i="6"/>
  <c r="Q2496" i="6" s="1"/>
  <c r="O2487" i="6"/>
  <c r="Q2487" i="6" s="1"/>
  <c r="O2595" i="6"/>
  <c r="Q2595" i="6" s="1"/>
  <c r="O2587" i="6"/>
  <c r="Q2587" i="6" s="1"/>
  <c r="O2579" i="6"/>
  <c r="Q2579" i="6" s="1"/>
  <c r="O2571" i="6"/>
  <c r="Q2571" i="6" s="1"/>
  <c r="O2563" i="6"/>
  <c r="Q2563" i="6" s="1"/>
  <c r="O2157" i="6"/>
  <c r="Q2157" i="6" s="1"/>
  <c r="O2151" i="6"/>
  <c r="Q2151" i="6" s="1"/>
  <c r="O2138" i="6"/>
  <c r="Q2138" i="6" s="1"/>
  <c r="O1783" i="6"/>
  <c r="Q1783" i="6" s="1"/>
  <c r="O1777" i="6"/>
  <c r="Q1777" i="6" s="1"/>
  <c r="O1766" i="6"/>
  <c r="Q1766" i="6" s="1"/>
  <c r="O1760" i="6"/>
  <c r="Q1760" i="6" s="1"/>
  <c r="O2610" i="6"/>
  <c r="Q2610" i="6" s="1"/>
  <c r="O2594" i="6"/>
  <c r="Q2594" i="6" s="1"/>
  <c r="O2472" i="6"/>
  <c r="Q2472" i="6" s="1"/>
  <c r="O2601" i="6"/>
  <c r="Q2601" i="6" s="1"/>
  <c r="O2593" i="6"/>
  <c r="Q2593" i="6" s="1"/>
  <c r="O2577" i="6"/>
  <c r="Q2577" i="6" s="1"/>
  <c r="O2569" i="6"/>
  <c r="Q2569" i="6" s="1"/>
  <c r="O2490" i="6"/>
  <c r="Q2490" i="6" s="1"/>
  <c r="O2480" i="6"/>
  <c r="Q2480" i="6" s="1"/>
  <c r="O2462" i="6"/>
  <c r="Q2462" i="6" s="1"/>
  <c r="O2448" i="6"/>
  <c r="Q2448" i="6" s="1"/>
  <c r="O2444" i="6"/>
  <c r="Q2444" i="6" s="1"/>
  <c r="O2608" i="6"/>
  <c r="Q2608" i="6" s="1"/>
  <c r="O2600" i="6"/>
  <c r="Q2600" i="6" s="1"/>
  <c r="O2576" i="6"/>
  <c r="Q2576" i="6" s="1"/>
  <c r="O2489" i="6"/>
  <c r="Q2489" i="6" s="1"/>
  <c r="O2484" i="6"/>
  <c r="Q2484" i="6" s="1"/>
  <c r="O2457" i="6"/>
  <c r="Q2457" i="6" s="1"/>
  <c r="O2614" i="6"/>
  <c r="Q2614" i="6" s="1"/>
  <c r="O2598" i="6"/>
  <c r="Q2598" i="6" s="1"/>
  <c r="O2590" i="6"/>
  <c r="Q2590" i="6" s="1"/>
  <c r="O2574" i="6"/>
  <c r="Q2574" i="6" s="1"/>
  <c r="O2597" i="6"/>
  <c r="Q2597" i="6" s="1"/>
  <c r="O2581" i="6"/>
  <c r="Q2581" i="6" s="1"/>
  <c r="O2573" i="6"/>
  <c r="Q2573" i="6" s="1"/>
  <c r="O2518" i="6"/>
  <c r="Q2518" i="6" s="1"/>
  <c r="O1784" i="6"/>
  <c r="Q1784" i="6" s="1"/>
  <c r="O1779" i="6"/>
  <c r="Q1779" i="6" s="1"/>
  <c r="O1772" i="6"/>
  <c r="Q1772" i="6" s="1"/>
  <c r="O1748" i="6"/>
  <c r="Q1748" i="6" s="1"/>
  <c r="O1768" i="6"/>
  <c r="Q1768" i="6" s="1"/>
  <c r="O1761" i="6"/>
  <c r="Q1761" i="6" s="1"/>
  <c r="O1753" i="6"/>
  <c r="Q1753" i="6" s="1"/>
  <c r="O1743" i="6"/>
  <c r="Q1743" i="6" s="1"/>
  <c r="O1988" i="6"/>
  <c r="Q1988" i="6" s="1"/>
  <c r="O1824" i="6"/>
  <c r="Q1824" i="6" s="1"/>
  <c r="O2615" i="6"/>
  <c r="Q2615" i="6" s="1"/>
  <c r="O1767" i="6"/>
  <c r="Q1767" i="6" s="1"/>
  <c r="O1752" i="6"/>
  <c r="Q1752" i="6" s="1"/>
  <c r="O1829" i="6"/>
  <c r="Q1829" i="6" s="1"/>
  <c r="O1096" i="6"/>
  <c r="Q1096" i="6" s="1"/>
  <c r="O953" i="6"/>
  <c r="Q953" i="6" s="1"/>
  <c r="O2607" i="6"/>
  <c r="Q2607" i="6" s="1"/>
  <c r="O2167" i="6"/>
  <c r="Q2167" i="6" s="1"/>
  <c r="O1781" i="6"/>
  <c r="Q1781" i="6" s="1"/>
  <c r="O1773" i="6"/>
  <c r="Q1773" i="6" s="1"/>
  <c r="O1751" i="6"/>
  <c r="Q1751" i="6" s="1"/>
  <c r="O1993" i="6"/>
  <c r="Q1993" i="6" s="1"/>
  <c r="O1641" i="6"/>
  <c r="Q1641" i="6" s="1"/>
  <c r="O2599" i="6"/>
  <c r="Q2599" i="6" s="1"/>
  <c r="O1771" i="6"/>
  <c r="Q1771" i="6" s="1"/>
  <c r="O1765" i="6"/>
  <c r="Q1765" i="6" s="1"/>
  <c r="O1758" i="6"/>
  <c r="Q1758" i="6" s="1"/>
  <c r="O1086" i="6"/>
  <c r="Q1086" i="6" s="1"/>
  <c r="O2591" i="6"/>
  <c r="Q2591" i="6" s="1"/>
  <c r="O2160" i="6"/>
  <c r="Q2160" i="6" s="1"/>
  <c r="O1780" i="6"/>
  <c r="Q1780" i="6" s="1"/>
  <c r="O1764" i="6"/>
  <c r="Q1764" i="6" s="1"/>
  <c r="O1757" i="6"/>
  <c r="Q1757" i="6" s="1"/>
  <c r="O1749" i="6"/>
  <c r="Q1749" i="6" s="1"/>
  <c r="O1639" i="6"/>
  <c r="Q1639" i="6" s="1"/>
  <c r="O2583" i="6"/>
  <c r="Q2583" i="6" s="1"/>
  <c r="O2506" i="6"/>
  <c r="Q2506" i="6" s="1"/>
  <c r="O2488" i="6"/>
  <c r="Q2488" i="6" s="1"/>
  <c r="O2136" i="6"/>
  <c r="Q2136" i="6" s="1"/>
  <c r="O1785" i="6"/>
  <c r="Q1785" i="6" s="1"/>
  <c r="O1747" i="6"/>
  <c r="Q1747" i="6" s="1"/>
  <c r="O1813" i="6"/>
  <c r="Q1813" i="6" s="1"/>
  <c r="O2575" i="6"/>
  <c r="Q2575" i="6" s="1"/>
  <c r="O1776" i="6"/>
  <c r="Q1776" i="6" s="1"/>
  <c r="O1769" i="6"/>
  <c r="Q1769" i="6" s="1"/>
  <c r="O1745" i="6"/>
  <c r="Q1745" i="6" s="1"/>
  <c r="O2019" i="6"/>
  <c r="Q2019" i="6" s="1"/>
  <c r="O1825" i="6"/>
  <c r="Q1825" i="6" s="1"/>
  <c r="O2567" i="6"/>
  <c r="Q2567" i="6" s="1"/>
  <c r="O1789" i="6"/>
  <c r="Q1789" i="6" s="1"/>
  <c r="O1775" i="6"/>
  <c r="Q1775" i="6" s="1"/>
  <c r="O1755" i="6"/>
  <c r="Q1755" i="6" s="1"/>
  <c r="O1744" i="6"/>
  <c r="Q1744" i="6" s="1"/>
  <c r="O1106" i="6"/>
  <c r="Q1106" i="6" s="1"/>
  <c r="O55" i="6"/>
  <c r="Q55" i="6" s="1"/>
  <c r="O73" i="6"/>
  <c r="Q73" i="6" s="1"/>
  <c r="O76" i="6"/>
  <c r="Q76" i="6" s="1"/>
  <c r="O38" i="6"/>
  <c r="Q38" i="6" s="1"/>
  <c r="O65" i="6"/>
  <c r="Q65" i="6" s="1"/>
  <c r="O85" i="6"/>
  <c r="Q85" i="6" s="1"/>
  <c r="O463" i="6"/>
  <c r="Q463" i="6" s="1"/>
  <c r="O423" i="6"/>
  <c r="Q423" i="6" s="1"/>
  <c r="O342" i="6"/>
  <c r="Q342" i="6" s="1"/>
  <c r="O35" i="6"/>
  <c r="Q35" i="6" s="1"/>
  <c r="O64" i="6"/>
  <c r="Q64" i="6" s="1"/>
  <c r="O454" i="6"/>
  <c r="Q454" i="6" s="1"/>
  <c r="O413" i="6"/>
  <c r="Q413" i="6" s="1"/>
  <c r="O366" i="6"/>
  <c r="Q366" i="6" s="1"/>
  <c r="O351" i="6"/>
  <c r="Q351" i="6" s="1"/>
  <c r="O936" i="6"/>
  <c r="Q936" i="6" s="1"/>
  <c r="O373" i="6"/>
  <c r="Q373" i="6" s="1"/>
  <c r="O84" i="6"/>
  <c r="Q84" i="6" s="1"/>
  <c r="O598" i="6"/>
  <c r="Q598" i="6" s="1"/>
  <c r="O635" i="6"/>
  <c r="Q635" i="6" s="1"/>
  <c r="O616" i="6"/>
  <c r="Q616" i="6" s="1"/>
  <c r="O563" i="6"/>
  <c r="Q563" i="6" s="1"/>
  <c r="O599" i="6"/>
  <c r="Q599" i="6" s="1"/>
  <c r="O607" i="6"/>
  <c r="Q607" i="6" s="1"/>
  <c r="O2698" i="6"/>
  <c r="Q2698" i="6" s="1"/>
  <c r="O2682" i="6"/>
  <c r="Q2682" i="6" s="1"/>
  <c r="O2685" i="6"/>
  <c r="Q2685" i="6" s="1"/>
  <c r="O230" i="6"/>
  <c r="Q230" i="6" s="1"/>
  <c r="O165" i="6"/>
  <c r="Q165" i="6" s="1"/>
  <c r="O158" i="6"/>
  <c r="Q158" i="6" s="1"/>
  <c r="O2307" i="6"/>
  <c r="Q2307" i="6" s="1"/>
  <c r="O2224" i="6"/>
  <c r="Q2224" i="6" s="1"/>
  <c r="O2282" i="6"/>
  <c r="Q2282" i="6" s="1"/>
  <c r="O2238" i="6"/>
  <c r="Q2238" i="6" s="1"/>
  <c r="O2398" i="6"/>
  <c r="Q2398" i="6" s="1"/>
  <c r="O2305" i="6"/>
  <c r="Q2305" i="6" s="1"/>
  <c r="O2297" i="6"/>
  <c r="Q2297" i="6" s="1"/>
  <c r="O2273" i="6"/>
  <c r="Q2273" i="6" s="1"/>
  <c r="O2249" i="6"/>
  <c r="Q2249" i="6" s="1"/>
  <c r="O2229" i="6"/>
  <c r="Q2229" i="6" s="1"/>
  <c r="O2200" i="6"/>
  <c r="Q2200" i="6" s="1"/>
  <c r="O2181" i="6"/>
  <c r="Q2181" i="6" s="1"/>
  <c r="O2178" i="6"/>
  <c r="Q2178" i="6" s="1"/>
  <c r="O2304" i="6"/>
  <c r="Q2304" i="6" s="1"/>
  <c r="O2296" i="6"/>
  <c r="Q2296" i="6" s="1"/>
  <c r="O2264" i="6"/>
  <c r="Q2264" i="6" s="1"/>
  <c r="O2203" i="6"/>
  <c r="Q2203" i="6" s="1"/>
  <c r="O2303" i="6"/>
  <c r="Q2303" i="6" s="1"/>
  <c r="O2255" i="6"/>
  <c r="Q2255" i="6" s="1"/>
  <c r="O2245" i="6"/>
  <c r="Q2245" i="6" s="1"/>
  <c r="O2225" i="6"/>
  <c r="Q2225" i="6" s="1"/>
  <c r="O2196" i="6"/>
  <c r="Q2196" i="6" s="1"/>
  <c r="O2191" i="6"/>
  <c r="Q2191" i="6" s="1"/>
  <c r="O1049" i="6"/>
  <c r="Q1049" i="6" s="1"/>
  <c r="O1041" i="6"/>
  <c r="Q1041" i="6" s="1"/>
  <c r="O1017" i="6"/>
  <c r="Q1017" i="6" s="1"/>
  <c r="O1009" i="6"/>
  <c r="Q1009" i="6" s="1"/>
  <c r="O2220" i="6"/>
  <c r="Q2220" i="6" s="1"/>
  <c r="O1024" i="6"/>
  <c r="Q1024" i="6" s="1"/>
  <c r="O1008" i="6"/>
  <c r="Q1008" i="6" s="1"/>
  <c r="O1063" i="6"/>
  <c r="Q1063" i="6" s="1"/>
  <c r="O1055" i="6"/>
  <c r="Q1055" i="6" s="1"/>
  <c r="O1031" i="6"/>
  <c r="Q1031" i="6" s="1"/>
  <c r="O1007" i="6"/>
  <c r="Q1007" i="6" s="1"/>
  <c r="O1062" i="6"/>
  <c r="Q1062" i="6" s="1"/>
  <c r="O1054" i="6"/>
  <c r="Q1054" i="6" s="1"/>
  <c r="O1022" i="6"/>
  <c r="Q1022" i="6" s="1"/>
  <c r="O1006" i="6"/>
  <c r="Q1006" i="6" s="1"/>
  <c r="O2226" i="6"/>
  <c r="Q2226" i="6" s="1"/>
  <c r="O1053" i="6"/>
  <c r="Q1053" i="6" s="1"/>
  <c r="O1045" i="6"/>
  <c r="Q1045" i="6" s="1"/>
  <c r="O1037" i="6"/>
  <c r="Q1037" i="6" s="1"/>
  <c r="O1068" i="6"/>
  <c r="Q1068" i="6" s="1"/>
  <c r="O1060" i="6"/>
  <c r="Q1060" i="6" s="1"/>
  <c r="O1044" i="6"/>
  <c r="Q1044" i="6" s="1"/>
  <c r="O1028" i="6"/>
  <c r="Q1028" i="6" s="1"/>
  <c r="O2236" i="6"/>
  <c r="Q2236" i="6" s="1"/>
  <c r="O2174" i="6"/>
  <c r="Q2174" i="6" s="1"/>
  <c r="O1051" i="6"/>
  <c r="Q1051" i="6" s="1"/>
  <c r="O1043" i="6"/>
  <c r="Q1043" i="6" s="1"/>
  <c r="O1035" i="6"/>
  <c r="Q1035" i="6" s="1"/>
  <c r="O1011" i="6"/>
  <c r="Q1011" i="6" s="1"/>
  <c r="O2308" i="6"/>
  <c r="Q2308" i="6" s="1"/>
  <c r="O2246" i="6"/>
  <c r="Q2246" i="6" s="1"/>
  <c r="O1050" i="6"/>
  <c r="Q1050" i="6" s="1"/>
  <c r="O1034" i="6"/>
  <c r="Q1034" i="6" s="1"/>
  <c r="O1010" i="6"/>
  <c r="Q1010" i="6" s="1"/>
  <c r="O1029" i="6"/>
  <c r="Q1029" i="6" s="1"/>
  <c r="O2086" i="6"/>
  <c r="Q2086" i="6" s="1"/>
  <c r="O2125" i="6"/>
  <c r="Q2125" i="6" s="1"/>
  <c r="O2080" i="6"/>
  <c r="Q2080" i="6" s="1"/>
  <c r="O2134" i="6"/>
  <c r="Q2134" i="6" s="1"/>
  <c r="O2117" i="6"/>
  <c r="Q2117" i="6" s="1"/>
  <c r="O2091" i="6"/>
  <c r="Q2091" i="6" s="1"/>
  <c r="O1940" i="6"/>
  <c r="Q1940" i="6" s="1"/>
  <c r="O1931" i="6"/>
  <c r="Q1931" i="6" s="1"/>
  <c r="O1923" i="6"/>
  <c r="Q1923" i="6" s="1"/>
  <c r="O2108" i="6"/>
  <c r="Q2108" i="6" s="1"/>
  <c r="O2081" i="6"/>
  <c r="Q2081" i="6" s="1"/>
  <c r="O1939" i="6"/>
  <c r="Q1939" i="6" s="1"/>
  <c r="O1935" i="6"/>
  <c r="Q1935" i="6" s="1"/>
  <c r="O1930" i="6"/>
  <c r="Q1930" i="6" s="1"/>
  <c r="O1922" i="6"/>
  <c r="Q1922" i="6" s="1"/>
  <c r="O1586" i="6"/>
  <c r="Q1586" i="6" s="1"/>
  <c r="O2123" i="6"/>
  <c r="Q2123" i="6" s="1"/>
  <c r="O2115" i="6"/>
  <c r="Q2115" i="6" s="1"/>
  <c r="O2098" i="6"/>
  <c r="Q2098" i="6" s="1"/>
  <c r="O1946" i="6"/>
  <c r="Q1946" i="6" s="1"/>
  <c r="O1938" i="6"/>
  <c r="Q1938" i="6" s="1"/>
  <c r="O1929" i="6"/>
  <c r="Q1929" i="6" s="1"/>
  <c r="O1921" i="6"/>
  <c r="Q1921" i="6" s="1"/>
  <c r="O1913" i="6"/>
  <c r="Q1913" i="6" s="1"/>
  <c r="O1593" i="6"/>
  <c r="Q1593" i="6" s="1"/>
  <c r="O1937" i="6"/>
  <c r="Q1937" i="6" s="1"/>
  <c r="O1934" i="6"/>
  <c r="Q1934" i="6" s="1"/>
  <c r="O1928" i="6"/>
  <c r="Q1928" i="6" s="1"/>
  <c r="O1920" i="6"/>
  <c r="Q1920" i="6" s="1"/>
  <c r="O1912" i="6"/>
  <c r="Q1912" i="6" s="1"/>
  <c r="O1904" i="6"/>
  <c r="Q1904" i="6" s="1"/>
  <c r="O1944" i="6"/>
  <c r="Q1944" i="6" s="1"/>
  <c r="O1927" i="6"/>
  <c r="Q1927" i="6" s="1"/>
  <c r="O1903" i="6"/>
  <c r="Q1903" i="6" s="1"/>
  <c r="O1583" i="6"/>
  <c r="Q1583" i="6" s="1"/>
  <c r="O1556" i="6"/>
  <c r="Q1556" i="6" s="1"/>
  <c r="O2130" i="6"/>
  <c r="Q2130" i="6" s="1"/>
  <c r="O1943" i="6"/>
  <c r="Q1943" i="6" s="1"/>
  <c r="O1910" i="6"/>
  <c r="Q1910" i="6" s="1"/>
  <c r="O1902" i="6"/>
  <c r="Q1902" i="6" s="1"/>
  <c r="O1582" i="6"/>
  <c r="Q1582" i="6" s="1"/>
  <c r="O1555" i="6"/>
  <c r="Q1555" i="6" s="1"/>
  <c r="O2129" i="6"/>
  <c r="Q2129" i="6" s="1"/>
  <c r="O2111" i="6"/>
  <c r="Q2111" i="6" s="1"/>
  <c r="O1942" i="6"/>
  <c r="Q1942" i="6" s="1"/>
  <c r="O1933" i="6"/>
  <c r="Q1933" i="6" s="1"/>
  <c r="O1917" i="6"/>
  <c r="Q1917" i="6" s="1"/>
  <c r="O1909" i="6"/>
  <c r="Q1909" i="6" s="1"/>
  <c r="O1941" i="6"/>
  <c r="Q1941" i="6" s="1"/>
  <c r="O1936" i="6"/>
  <c r="Q1936" i="6" s="1"/>
  <c r="O1932" i="6"/>
  <c r="Q1932" i="6" s="1"/>
  <c r="O1908" i="6"/>
  <c r="Q1908" i="6" s="1"/>
  <c r="O1580" i="6"/>
  <c r="Q1580" i="6" s="1"/>
  <c r="O1700" i="6"/>
  <c r="Q1700" i="6" s="1"/>
  <c r="O2265" i="6"/>
  <c r="Q2265" i="6" s="1"/>
  <c r="O2206" i="6"/>
  <c r="Q2206" i="6" s="1"/>
  <c r="O2256" i="6"/>
  <c r="Q2256" i="6" s="1"/>
  <c r="O2228" i="6"/>
  <c r="Q2228" i="6" s="1"/>
  <c r="O2279" i="6"/>
  <c r="Q2279" i="6" s="1"/>
  <c r="O2247" i="6"/>
  <c r="Q2247" i="6" s="1"/>
  <c r="O2241" i="6"/>
  <c r="Q2241" i="6" s="1"/>
  <c r="O1696" i="6"/>
  <c r="Q1696" i="6" s="1"/>
  <c r="O2025" i="6"/>
  <c r="Q2025" i="6" s="1"/>
  <c r="O588" i="6"/>
  <c r="Q588" i="6" s="1"/>
  <c r="O572" i="6"/>
  <c r="Q572" i="6" s="1"/>
  <c r="O2031" i="6"/>
  <c r="Q2031" i="6" s="1"/>
  <c r="O2197" i="6"/>
  <c r="Q2197" i="6" s="1"/>
  <c r="O1657" i="6"/>
  <c r="Q1657" i="6" s="1"/>
  <c r="O610" i="6"/>
  <c r="Q610" i="6" s="1"/>
  <c r="O594" i="6"/>
  <c r="Q594" i="6" s="1"/>
  <c r="O1656" i="6"/>
  <c r="Q1656" i="6" s="1"/>
  <c r="O601" i="6"/>
  <c r="Q601" i="6" s="1"/>
  <c r="O1663" i="6"/>
  <c r="Q1663" i="6" s="1"/>
  <c r="O2044" i="6"/>
  <c r="Q2044" i="6" s="1"/>
  <c r="O2028" i="6"/>
  <c r="Q2028" i="6" s="1"/>
  <c r="O1670" i="6"/>
  <c r="Q1670" i="6" s="1"/>
  <c r="O1706" i="6"/>
  <c r="Q1706" i="6" s="1"/>
  <c r="O1679" i="6"/>
  <c r="Q1679" i="6" s="1"/>
  <c r="O2027" i="6"/>
  <c r="Q2027" i="6" s="1"/>
  <c r="O650" i="6"/>
  <c r="Q650" i="6" s="1"/>
  <c r="O614" i="6"/>
  <c r="Q614" i="6" s="1"/>
  <c r="O606" i="6"/>
  <c r="Q606" i="6" s="1"/>
  <c r="O1660" i="6"/>
  <c r="Q1660" i="6" s="1"/>
  <c r="O642" i="6"/>
  <c r="Q642" i="6" s="1"/>
  <c r="O597" i="6"/>
  <c r="Q597" i="6" s="1"/>
  <c r="O583" i="6"/>
  <c r="Q583" i="6" s="1"/>
  <c r="O205" i="6"/>
  <c r="Q205" i="6" s="1"/>
  <c r="O622" i="6"/>
  <c r="Q622" i="6" s="1"/>
  <c r="O591" i="6"/>
  <c r="Q591" i="6" s="1"/>
  <c r="O238" i="6"/>
  <c r="Q238" i="6" s="1"/>
  <c r="O600" i="6"/>
  <c r="Q600" i="6" s="1"/>
  <c r="O644" i="6"/>
  <c r="Q644" i="6" s="1"/>
  <c r="O625" i="6"/>
  <c r="Q625" i="6" s="1"/>
  <c r="O576" i="6"/>
  <c r="Q576" i="6" s="1"/>
  <c r="O1065" i="6"/>
  <c r="Q1065" i="6" s="1"/>
  <c r="O1033" i="6"/>
  <c r="Q1033" i="6" s="1"/>
  <c r="O1040" i="6"/>
  <c r="Q1040" i="6" s="1"/>
  <c r="O1016" i="6"/>
  <c r="Q1016" i="6" s="1"/>
  <c r="O1023" i="6"/>
  <c r="Q1023" i="6" s="1"/>
  <c r="O1046" i="6"/>
  <c r="Q1046" i="6" s="1"/>
  <c r="O1038" i="6"/>
  <c r="Q1038" i="6" s="1"/>
  <c r="O1030" i="6"/>
  <c r="Q1030" i="6" s="1"/>
  <c r="O1014" i="6"/>
  <c r="Q1014" i="6" s="1"/>
  <c r="O1061" i="6"/>
  <c r="Q1061" i="6" s="1"/>
  <c r="O1036" i="6"/>
  <c r="Q1036" i="6" s="1"/>
  <c r="O1020" i="6"/>
  <c r="Q1020" i="6" s="1"/>
  <c r="O1012" i="6"/>
  <c r="Q1012" i="6" s="1"/>
  <c r="O1067" i="6"/>
  <c r="Q1067" i="6" s="1"/>
  <c r="O1059" i="6"/>
  <c r="Q1059" i="6" s="1"/>
  <c r="O1019" i="6"/>
  <c r="Q1019" i="6" s="1"/>
  <c r="O1042" i="6"/>
  <c r="Q1042" i="6" s="1"/>
  <c r="O1026" i="6"/>
  <c r="Q1026" i="6" s="1"/>
  <c r="O1018" i="6"/>
  <c r="Q1018" i="6" s="1"/>
  <c r="O1021" i="6"/>
  <c r="Q1021" i="6" s="1"/>
  <c r="O116" i="6"/>
  <c r="Q116" i="6" s="1"/>
  <c r="O1013" i="6"/>
  <c r="Q1013" i="6" s="1"/>
  <c r="O108" i="6"/>
  <c r="Q108" i="6" s="1"/>
  <c r="O136" i="6"/>
  <c r="Q136" i="6" s="1"/>
  <c r="O104" i="6"/>
  <c r="Q104" i="6" s="1"/>
  <c r="O118" i="6"/>
  <c r="Q118" i="6" s="1"/>
  <c r="O2406" i="6"/>
  <c r="Q2406" i="6" s="1"/>
  <c r="O2404" i="6"/>
  <c r="Q2404" i="6" s="1"/>
  <c r="O2425" i="6"/>
  <c r="Q2425" i="6" s="1"/>
  <c r="O2403" i="6"/>
  <c r="Q2403" i="6" s="1"/>
  <c r="O2644" i="6"/>
  <c r="Q2644" i="6" s="1"/>
  <c r="O2631" i="6"/>
  <c r="Q2631" i="6" s="1"/>
  <c r="O2670" i="6"/>
  <c r="Q2670" i="6" s="1"/>
  <c r="O2662" i="6"/>
  <c r="Q2662" i="6" s="1"/>
  <c r="O1194" i="6"/>
  <c r="Q1194" i="6" s="1"/>
  <c r="O1227" i="6"/>
  <c r="Q1227" i="6" s="1"/>
  <c r="O1221" i="6"/>
  <c r="Q1221" i="6" s="1"/>
  <c r="O1177" i="6"/>
  <c r="Q1177" i="6" s="1"/>
  <c r="O1169" i="6"/>
  <c r="Q1169" i="6" s="1"/>
  <c r="O1161" i="6"/>
  <c r="Q1161" i="6" s="1"/>
  <c r="O1137" i="6"/>
  <c r="Q1137" i="6" s="1"/>
  <c r="O1129" i="6"/>
  <c r="Q1129" i="6" s="1"/>
  <c r="O797" i="6"/>
  <c r="Q797" i="6" s="1"/>
  <c r="O1193" i="6"/>
  <c r="Q1193" i="6" s="1"/>
  <c r="O1176" i="6"/>
  <c r="Q1176" i="6" s="1"/>
  <c r="O1168" i="6"/>
  <c r="Q1168" i="6" s="1"/>
  <c r="O1152" i="6"/>
  <c r="Q1152" i="6" s="1"/>
  <c r="O1144" i="6"/>
  <c r="Q1144" i="6" s="1"/>
  <c r="O1136" i="6"/>
  <c r="Q1136" i="6" s="1"/>
  <c r="O1128" i="6"/>
  <c r="Q1128" i="6" s="1"/>
  <c r="O1987" i="6"/>
  <c r="Q1987" i="6" s="1"/>
  <c r="O1232" i="6"/>
  <c r="Q1232" i="6" s="1"/>
  <c r="O1226" i="6"/>
  <c r="Q1226" i="6" s="1"/>
  <c r="O1220" i="6"/>
  <c r="Q1220" i="6" s="1"/>
  <c r="O1151" i="6"/>
  <c r="Q1151" i="6" s="1"/>
  <c r="O1143" i="6"/>
  <c r="Q1143" i="6" s="1"/>
  <c r="O1135" i="6"/>
  <c r="Q1135" i="6" s="1"/>
  <c r="O1127" i="6"/>
  <c r="Q1127" i="6" s="1"/>
  <c r="O755" i="6"/>
  <c r="Q755" i="6" s="1"/>
  <c r="O707" i="6"/>
  <c r="Q707" i="6" s="1"/>
  <c r="O1999" i="6"/>
  <c r="Q1999" i="6" s="1"/>
  <c r="O1199" i="6"/>
  <c r="Q1199" i="6" s="1"/>
  <c r="O1231" i="6"/>
  <c r="Q1231" i="6" s="1"/>
  <c r="O1225" i="6"/>
  <c r="Q1225" i="6" s="1"/>
  <c r="O1174" i="6"/>
  <c r="Q1174" i="6" s="1"/>
  <c r="O1166" i="6"/>
  <c r="Q1166" i="6" s="1"/>
  <c r="O1158" i="6"/>
  <c r="Q1158" i="6" s="1"/>
  <c r="O1134" i="6"/>
  <c r="Q1134" i="6" s="1"/>
  <c r="O1126" i="6"/>
  <c r="Q1126" i="6" s="1"/>
  <c r="O722" i="6"/>
  <c r="Q722" i="6" s="1"/>
  <c r="O2643" i="6"/>
  <c r="Q2643" i="6" s="1"/>
  <c r="O2021" i="6"/>
  <c r="Q2021" i="6" s="1"/>
  <c r="O1198" i="6"/>
  <c r="Q1198" i="6" s="1"/>
  <c r="O1230" i="6"/>
  <c r="Q1230" i="6" s="1"/>
  <c r="O1149" i="6"/>
  <c r="Q1149" i="6" s="1"/>
  <c r="O1141" i="6"/>
  <c r="Q1141" i="6" s="1"/>
  <c r="O1133" i="6"/>
  <c r="Q1133" i="6" s="1"/>
  <c r="O1125" i="6"/>
  <c r="Q1125" i="6" s="1"/>
  <c r="O1197" i="6"/>
  <c r="Q1197" i="6" s="1"/>
  <c r="O1229" i="6"/>
  <c r="Q1229" i="6" s="1"/>
  <c r="O1172" i="6"/>
  <c r="Q1172" i="6" s="1"/>
  <c r="O1164" i="6"/>
  <c r="Q1164" i="6" s="1"/>
  <c r="O1156" i="6"/>
  <c r="Q1156" i="6" s="1"/>
  <c r="O1148" i="6"/>
  <c r="Q1148" i="6" s="1"/>
  <c r="O1140" i="6"/>
  <c r="Q1140" i="6" s="1"/>
  <c r="O1132" i="6"/>
  <c r="Q1132" i="6" s="1"/>
  <c r="O1228" i="6"/>
  <c r="Q1228" i="6" s="1"/>
  <c r="O1222" i="6"/>
  <c r="Q1222" i="6" s="1"/>
  <c r="O1217" i="6"/>
  <c r="Q1217" i="6" s="1"/>
  <c r="O1171" i="6"/>
  <c r="Q1171" i="6" s="1"/>
  <c r="O1163" i="6"/>
  <c r="Q1163" i="6" s="1"/>
  <c r="O1155" i="6"/>
  <c r="Q1155" i="6" s="1"/>
  <c r="O1131" i="6"/>
  <c r="Q1131" i="6" s="1"/>
  <c r="O751" i="6"/>
  <c r="Q751" i="6" s="1"/>
  <c r="O2656" i="6"/>
  <c r="Q2656" i="6" s="1"/>
  <c r="O1195" i="6"/>
  <c r="Q1195" i="6" s="1"/>
  <c r="O1170" i="6"/>
  <c r="Q1170" i="6" s="1"/>
  <c r="O1162" i="6"/>
  <c r="Q1162" i="6" s="1"/>
  <c r="O781" i="6"/>
  <c r="Q781" i="6" s="1"/>
  <c r="O780" i="6"/>
  <c r="Q780" i="6" s="1"/>
  <c r="O661" i="6"/>
  <c r="Q661" i="6" s="1"/>
  <c r="O776" i="6"/>
  <c r="Q776" i="6" s="1"/>
  <c r="O749" i="6"/>
  <c r="Q749" i="6" s="1"/>
  <c r="O725" i="6"/>
  <c r="Q725" i="6" s="1"/>
  <c r="O532" i="6"/>
  <c r="Q532" i="6" s="1"/>
  <c r="O2696" i="6"/>
  <c r="Q2696" i="6" s="1"/>
  <c r="O1460" i="6"/>
  <c r="Q1460" i="6" s="1"/>
  <c r="O1599" i="6"/>
  <c r="Q1599" i="6" s="1"/>
  <c r="O1479" i="6"/>
  <c r="Q1479" i="6" s="1"/>
  <c r="O1433" i="6"/>
  <c r="Q1433" i="6" s="1"/>
  <c r="O1423" i="6"/>
  <c r="Q1423" i="6" s="1"/>
  <c r="O247" i="6"/>
  <c r="Q247" i="6" s="1"/>
  <c r="O233" i="6"/>
  <c r="Q233" i="6" s="1"/>
  <c r="O220" i="6"/>
  <c r="Q220" i="6" s="1"/>
  <c r="O239" i="6"/>
  <c r="Q239" i="6" s="1"/>
  <c r="O204" i="6"/>
  <c r="Q204" i="6" s="1"/>
  <c r="O236" i="6"/>
  <c r="Q236" i="6" s="1"/>
  <c r="O216" i="6"/>
  <c r="Q216" i="6" s="1"/>
  <c r="O202" i="6"/>
  <c r="Q202" i="6" s="1"/>
  <c r="O227" i="6"/>
  <c r="Q227" i="6" s="1"/>
  <c r="O207" i="6"/>
  <c r="Q207" i="6" s="1"/>
  <c r="O248" i="6"/>
  <c r="Q248" i="6" s="1"/>
  <c r="O226" i="6"/>
  <c r="Q226" i="6" s="1"/>
  <c r="O2684" i="6"/>
  <c r="Q2684" i="6" s="1"/>
  <c r="O2697" i="6"/>
  <c r="Q2697" i="6" s="1"/>
  <c r="O2702" i="6"/>
  <c r="Q2702" i="6" s="1"/>
  <c r="O2686" i="6"/>
  <c r="Q2686" i="6" s="1"/>
  <c r="O1552" i="6"/>
  <c r="Q1552" i="6" s="1"/>
  <c r="O2694" i="6"/>
  <c r="Q2694" i="6" s="1"/>
  <c r="O2087" i="6"/>
  <c r="Q2087" i="6" s="1"/>
  <c r="O1549" i="6"/>
  <c r="Q1549" i="6" s="1"/>
  <c r="O1554" i="6"/>
  <c r="Q1554" i="6" s="1"/>
  <c r="O1625" i="6"/>
  <c r="Q1625" i="6" s="1"/>
  <c r="O225" i="6"/>
  <c r="Q225" i="6" s="1"/>
  <c r="O223" i="6"/>
  <c r="Q223" i="6" s="1"/>
  <c r="O214" i="6"/>
  <c r="Q214" i="6" s="1"/>
  <c r="O2024" i="6"/>
  <c r="Q2024" i="6" s="1"/>
  <c r="O1693" i="6"/>
  <c r="Q1693" i="6" s="1"/>
  <c r="O2037" i="6"/>
  <c r="Q2037" i="6" s="1"/>
  <c r="O1672" i="6"/>
  <c r="Q1672" i="6" s="1"/>
  <c r="O1699" i="6"/>
  <c r="Q1699" i="6" s="1"/>
  <c r="O132" i="6"/>
  <c r="Q132" i="6" s="1"/>
  <c r="O131" i="6"/>
  <c r="Q131" i="6" s="1"/>
  <c r="O138" i="6"/>
  <c r="Q138" i="6" s="1"/>
  <c r="O130" i="6"/>
  <c r="Q130" i="6" s="1"/>
  <c r="O100" i="6"/>
  <c r="Q100" i="6" s="1"/>
  <c r="O135" i="6"/>
  <c r="Q135" i="6" s="1"/>
  <c r="O119" i="6"/>
  <c r="Q119" i="6" s="1"/>
  <c r="O111" i="6"/>
  <c r="Q111" i="6" s="1"/>
  <c r="O103" i="6"/>
  <c r="Q103" i="6" s="1"/>
  <c r="O117" i="6"/>
  <c r="Q117" i="6" s="1"/>
  <c r="U1396" i="6" l="1"/>
  <c r="T1399" i="6"/>
  <c r="R1399" i="6"/>
  <c r="S1709" i="6"/>
  <c r="R101" i="6"/>
  <c r="T1808" i="6"/>
  <c r="R1709" i="6"/>
  <c r="U101" i="6"/>
  <c r="T1709" i="6"/>
  <c r="S101" i="6"/>
  <c r="U918" i="6"/>
  <c r="R918" i="6"/>
  <c r="U1858" i="6"/>
  <c r="U2414" i="6"/>
  <c r="T107" i="6"/>
  <c r="S1102" i="6"/>
  <c r="U2553" i="6"/>
  <c r="T1312" i="6"/>
  <c r="U1608" i="6"/>
  <c r="U665" i="6"/>
  <c r="R665" i="6"/>
  <c r="S1328" i="6"/>
  <c r="T2065" i="6"/>
  <c r="U1312" i="6"/>
  <c r="U51" i="6"/>
  <c r="S1399" i="6"/>
  <c r="S549" i="6"/>
  <c r="T1804" i="6"/>
  <c r="T1328" i="6"/>
  <c r="S1727" i="6"/>
  <c r="S2416" i="6"/>
  <c r="U2458" i="6"/>
  <c r="U513" i="6"/>
  <c r="U539" i="6"/>
  <c r="S1804" i="6"/>
  <c r="T1727" i="6"/>
  <c r="R1847" i="6"/>
  <c r="T2070" i="6"/>
  <c r="R1817" i="6"/>
  <c r="U1817" i="6"/>
  <c r="S1847" i="6"/>
  <c r="S1817" i="6"/>
  <c r="T1847" i="6"/>
  <c r="S2504" i="6"/>
  <c r="R533" i="6"/>
  <c r="T2504" i="6"/>
  <c r="U2504" i="6"/>
  <c r="T1300" i="6"/>
  <c r="U1300" i="6"/>
  <c r="T2411" i="6"/>
  <c r="R1300" i="6"/>
  <c r="U2411" i="6"/>
  <c r="T1655" i="6"/>
  <c r="R2411" i="6"/>
  <c r="U518" i="6"/>
  <c r="S2070" i="6"/>
  <c r="U2065" i="6"/>
  <c r="T549" i="6"/>
  <c r="R2070" i="6"/>
  <c r="R2065" i="6"/>
  <c r="U549" i="6"/>
  <c r="R2056" i="6"/>
  <c r="R660" i="6"/>
  <c r="R1310" i="6"/>
  <c r="S660" i="6"/>
  <c r="U2056" i="6"/>
  <c r="T660" i="6"/>
  <c r="S518" i="6"/>
  <c r="U1310" i="6"/>
  <c r="T518" i="6"/>
  <c r="T2068" i="6"/>
  <c r="U1727" i="6"/>
  <c r="S1310" i="6"/>
  <c r="R522" i="6"/>
  <c r="R2068" i="6"/>
  <c r="R2416" i="6"/>
  <c r="T51" i="6"/>
  <c r="T1396" i="6"/>
  <c r="T788" i="6"/>
  <c r="T2416" i="6"/>
  <c r="R1396" i="6"/>
  <c r="R105" i="6"/>
  <c r="S939" i="6"/>
  <c r="T1858" i="6"/>
  <c r="R939" i="6"/>
  <c r="T105" i="6"/>
  <c r="R1858" i="6"/>
  <c r="S1808" i="6"/>
  <c r="R513" i="6"/>
  <c r="U1808" i="6"/>
  <c r="S513" i="6"/>
  <c r="T541" i="6"/>
  <c r="U541" i="6"/>
  <c r="R51" i="6"/>
  <c r="R541" i="6"/>
  <c r="R2414" i="6"/>
  <c r="S547" i="6"/>
  <c r="S1606" i="6"/>
  <c r="S1107" i="6"/>
  <c r="S1856" i="6"/>
  <c r="R1312" i="6"/>
  <c r="S2414" i="6"/>
  <c r="T1606" i="6"/>
  <c r="T1856" i="6"/>
  <c r="T547" i="6"/>
  <c r="T1107" i="6"/>
  <c r="R1608" i="6"/>
  <c r="U547" i="6"/>
  <c r="U1328" i="6"/>
  <c r="U1107" i="6"/>
  <c r="S1608" i="6"/>
  <c r="U1856" i="6"/>
  <c r="R1804" i="6"/>
  <c r="T2553" i="6"/>
  <c r="T1105" i="6"/>
  <c r="S665" i="6"/>
  <c r="R530" i="6"/>
  <c r="U1649" i="6"/>
  <c r="U66" i="6"/>
  <c r="R1649" i="6"/>
  <c r="S539" i="6"/>
  <c r="S530" i="6"/>
  <c r="T530" i="6"/>
  <c r="U1606" i="6"/>
  <c r="S1649" i="6"/>
  <c r="B10" i="12"/>
  <c r="Q31" i="6"/>
  <c r="U31" i="6" s="1"/>
  <c r="U1974" i="6"/>
  <c r="S1329" i="6"/>
  <c r="S1974" i="6"/>
  <c r="U2068" i="6"/>
  <c r="S86" i="6"/>
  <c r="R86" i="6"/>
  <c r="T1102" i="6"/>
  <c r="R71" i="6"/>
  <c r="U536" i="6"/>
  <c r="T1299" i="6"/>
  <c r="S536" i="6"/>
  <c r="T71" i="6"/>
  <c r="U2421" i="6"/>
  <c r="R675" i="6"/>
  <c r="S1108" i="6"/>
  <c r="R1338" i="6"/>
  <c r="U105" i="6"/>
  <c r="S1360" i="6"/>
  <c r="S545" i="6"/>
  <c r="R736" i="6"/>
  <c r="S1894" i="6"/>
  <c r="S2530" i="6"/>
  <c r="R2421" i="6"/>
  <c r="T2421" i="6"/>
  <c r="S2560" i="6"/>
  <c r="T174" i="6"/>
  <c r="R770" i="6"/>
  <c r="T545" i="6"/>
  <c r="R2458" i="6"/>
  <c r="T1894" i="6"/>
  <c r="S174" i="6"/>
  <c r="R1285" i="6"/>
  <c r="R2560" i="6"/>
  <c r="U1894" i="6"/>
  <c r="U2560" i="6"/>
  <c r="U487" i="6"/>
  <c r="R174" i="6"/>
  <c r="S793" i="6"/>
  <c r="U545" i="6"/>
  <c r="S2458" i="6"/>
  <c r="U793" i="6"/>
  <c r="U995" i="6"/>
  <c r="S957" i="6"/>
  <c r="U1338" i="6"/>
  <c r="U522" i="6"/>
  <c r="U2047" i="6"/>
  <c r="R1848" i="6"/>
  <c r="S1836" i="6"/>
  <c r="U716" i="6"/>
  <c r="S675" i="6"/>
  <c r="R52" i="6"/>
  <c r="R487" i="6"/>
  <c r="T939" i="6"/>
  <c r="R1708" i="6"/>
  <c r="U1893" i="6"/>
  <c r="U71" i="6"/>
  <c r="R756" i="6"/>
  <c r="T756" i="6"/>
  <c r="R995" i="6"/>
  <c r="R1806" i="6"/>
  <c r="U1708" i="6"/>
  <c r="T675" i="6"/>
  <c r="S995" i="6"/>
  <c r="R1327" i="6"/>
  <c r="R80" i="6"/>
  <c r="U1522" i="6"/>
  <c r="T127" i="6"/>
  <c r="U2057" i="6"/>
  <c r="S1314" i="6"/>
  <c r="U1282" i="6"/>
  <c r="U1279" i="6"/>
  <c r="S1334" i="6"/>
  <c r="T1314" i="6"/>
  <c r="S198" i="6"/>
  <c r="T1334" i="6"/>
  <c r="U1392" i="6"/>
  <c r="U1314" i="6"/>
  <c r="S1287" i="6"/>
  <c r="T198" i="6"/>
  <c r="T77" i="6"/>
  <c r="R1392" i="6"/>
  <c r="R793" i="6"/>
  <c r="R536" i="6"/>
  <c r="S1876" i="6"/>
  <c r="S2553" i="6"/>
  <c r="U1498" i="6"/>
  <c r="T1327" i="6"/>
  <c r="S770" i="6"/>
  <c r="R2057" i="6"/>
  <c r="T1603" i="6"/>
  <c r="U1360" i="6"/>
  <c r="R127" i="6"/>
  <c r="U693" i="6"/>
  <c r="T1876" i="6"/>
  <c r="R1603" i="6"/>
  <c r="S2552" i="6"/>
  <c r="S2057" i="6"/>
  <c r="T1522" i="6"/>
  <c r="T1360" i="6"/>
  <c r="T1332" i="6"/>
  <c r="R1522" i="6"/>
  <c r="S77" i="6"/>
  <c r="U1876" i="6"/>
  <c r="S1498" i="6"/>
  <c r="U679" i="6"/>
  <c r="T201" i="6"/>
  <c r="T93" i="6"/>
  <c r="T1337" i="6"/>
  <c r="T86" i="6"/>
  <c r="R1332" i="6"/>
  <c r="S61" i="6"/>
  <c r="T1283" i="6"/>
  <c r="U1329" i="6"/>
  <c r="T61" i="6"/>
  <c r="S1332" i="6"/>
  <c r="T1329" i="6"/>
  <c r="R147" i="6"/>
  <c r="T2671" i="6"/>
  <c r="S41" i="6"/>
  <c r="U2530" i="6"/>
  <c r="R1099" i="6"/>
  <c r="T792" i="6"/>
  <c r="U1327" i="6"/>
  <c r="S93" i="6"/>
  <c r="U77" i="6"/>
  <c r="T1888" i="6"/>
  <c r="S2671" i="6"/>
  <c r="T1708" i="6"/>
  <c r="S1888" i="6"/>
  <c r="T41" i="6"/>
  <c r="R1335" i="6"/>
  <c r="R552" i="6"/>
  <c r="S1335" i="6"/>
  <c r="T1836" i="6"/>
  <c r="T1287" i="6"/>
  <c r="U2558" i="6"/>
  <c r="U1287" i="6"/>
  <c r="S1392" i="6"/>
  <c r="U760" i="6"/>
  <c r="R2558" i="6"/>
  <c r="S1742" i="6"/>
  <c r="S1806" i="6"/>
  <c r="U93" i="6"/>
  <c r="R1334" i="6"/>
  <c r="R760" i="6"/>
  <c r="R693" i="6"/>
  <c r="T533" i="6"/>
  <c r="T2558" i="6"/>
  <c r="T1806" i="6"/>
  <c r="R1893" i="6"/>
  <c r="U1836" i="6"/>
  <c r="T666" i="6"/>
  <c r="T760" i="6"/>
  <c r="S693" i="6"/>
  <c r="U533" i="6"/>
  <c r="S1893" i="6"/>
  <c r="S1294" i="6"/>
  <c r="T91" i="6"/>
  <c r="U1299" i="6"/>
  <c r="T1364" i="6"/>
  <c r="S2513" i="6"/>
  <c r="U52" i="6"/>
  <c r="U75" i="6"/>
  <c r="U91" i="6"/>
  <c r="S2047" i="6"/>
  <c r="T2513" i="6"/>
  <c r="R685" i="6"/>
  <c r="T2530" i="6"/>
  <c r="U1603" i="6"/>
  <c r="U2661" i="6"/>
  <c r="R528" i="6"/>
  <c r="U1733" i="6"/>
  <c r="S1285" i="6"/>
  <c r="S1321" i="6"/>
  <c r="U1324" i="6"/>
  <c r="R494" i="6"/>
  <c r="S80" i="6"/>
  <c r="S1281" i="6"/>
  <c r="T1733" i="6"/>
  <c r="U1113" i="6"/>
  <c r="R74" i="6"/>
  <c r="T1650" i="6"/>
  <c r="T1324" i="6"/>
  <c r="T1321" i="6"/>
  <c r="R42" i="6"/>
  <c r="S747" i="6"/>
  <c r="T36" i="6"/>
  <c r="T48" i="6"/>
  <c r="U74" i="6"/>
  <c r="U48" i="6"/>
  <c r="T487" i="6"/>
  <c r="S759" i="6"/>
  <c r="T1285" i="6"/>
  <c r="S494" i="6"/>
  <c r="T80" i="6"/>
  <c r="S134" i="6"/>
  <c r="U697" i="6"/>
  <c r="U1321" i="6"/>
  <c r="R41" i="6"/>
  <c r="T1798" i="6"/>
  <c r="S2549" i="6"/>
  <c r="S716" i="6"/>
  <c r="T2410" i="6"/>
  <c r="U1337" i="6"/>
  <c r="T716" i="6"/>
  <c r="S257" i="6"/>
  <c r="S1801" i="6"/>
  <c r="R2410" i="6"/>
  <c r="T705" i="6"/>
  <c r="S1337" i="6"/>
  <c r="R2671" i="6"/>
  <c r="U705" i="6"/>
  <c r="U747" i="6"/>
  <c r="U543" i="6"/>
  <c r="U257" i="6"/>
  <c r="U1801" i="6"/>
  <c r="S2410" i="6"/>
  <c r="T747" i="6"/>
  <c r="S737" i="6"/>
  <c r="R1801" i="6"/>
  <c r="U759" i="6"/>
  <c r="S1798" i="6"/>
  <c r="T1290" i="6"/>
  <c r="T1291" i="6"/>
  <c r="U1291" i="6"/>
  <c r="U1290" i="6"/>
  <c r="R1290" i="6"/>
  <c r="S1528" i="6"/>
  <c r="R1291" i="6"/>
  <c r="S538" i="6"/>
  <c r="R697" i="6"/>
  <c r="T224" i="6"/>
  <c r="R2661" i="6"/>
  <c r="S201" i="6"/>
  <c r="T2661" i="6"/>
  <c r="T697" i="6"/>
  <c r="S1819" i="6"/>
  <c r="T701" i="6"/>
  <c r="S704" i="6"/>
  <c r="S1397" i="6"/>
  <c r="R2632" i="6"/>
  <c r="T1397" i="6"/>
  <c r="R2549" i="6"/>
  <c r="U1333" i="6"/>
  <c r="T1333" i="6"/>
  <c r="R1333" i="6"/>
  <c r="R664" i="6"/>
  <c r="U664" i="6"/>
  <c r="S666" i="6"/>
  <c r="R666" i="6"/>
  <c r="U765" i="6"/>
  <c r="R765" i="6"/>
  <c r="T2424" i="6"/>
  <c r="S2424" i="6"/>
  <c r="S1878" i="6"/>
  <c r="U1878" i="6"/>
  <c r="T1878" i="6"/>
  <c r="R48" i="6"/>
  <c r="U2513" i="6"/>
  <c r="T1347" i="6"/>
  <c r="T1540" i="6"/>
  <c r="U1540" i="6"/>
  <c r="R1877" i="6"/>
  <c r="R1296" i="6"/>
  <c r="T1296" i="6"/>
  <c r="T60" i="6"/>
  <c r="U60" i="6"/>
  <c r="S1807" i="6"/>
  <c r="R1807" i="6"/>
  <c r="U1347" i="6"/>
  <c r="T699" i="6"/>
  <c r="U1322" i="6"/>
  <c r="S1540" i="6"/>
  <c r="R2626" i="6"/>
  <c r="U2626" i="6"/>
  <c r="S2626" i="6"/>
  <c r="U1099" i="6"/>
  <c r="S1099" i="6"/>
  <c r="T2495" i="6"/>
  <c r="R2495" i="6"/>
  <c r="R1322" i="6"/>
  <c r="S1347" i="6"/>
  <c r="T195" i="6"/>
  <c r="S195" i="6"/>
  <c r="S1805" i="6"/>
  <c r="U1805" i="6"/>
  <c r="R1805" i="6"/>
  <c r="S1839" i="6"/>
  <c r="R1839" i="6"/>
  <c r="U1839" i="6"/>
  <c r="S1305" i="6"/>
  <c r="R1324" i="6"/>
  <c r="R1366" i="6"/>
  <c r="S934" i="6"/>
  <c r="U941" i="6"/>
  <c r="U1895" i="6"/>
  <c r="R2545" i="6"/>
  <c r="R1646" i="6"/>
  <c r="T2552" i="6"/>
  <c r="R1796" i="6"/>
  <c r="T1305" i="6"/>
  <c r="S300" i="6"/>
  <c r="U1296" i="6"/>
  <c r="S90" i="6"/>
  <c r="R188" i="6"/>
  <c r="T68" i="6"/>
  <c r="R195" i="6"/>
  <c r="T1524" i="6"/>
  <c r="S1547" i="6"/>
  <c r="T1537" i="6"/>
  <c r="S1366" i="6"/>
  <c r="R134" i="6"/>
  <c r="R112" i="6"/>
  <c r="T934" i="6"/>
  <c r="S689" i="6"/>
  <c r="U527" i="6"/>
  <c r="S719" i="6"/>
  <c r="R941" i="6"/>
  <c r="R752" i="6"/>
  <c r="R1895" i="6"/>
  <c r="T2545" i="6"/>
  <c r="S1646" i="6"/>
  <c r="U2470" i="6"/>
  <c r="U2552" i="6"/>
  <c r="S2495" i="6"/>
  <c r="R1092" i="6"/>
  <c r="S1796" i="6"/>
  <c r="T1317" i="6"/>
  <c r="S1317" i="6"/>
  <c r="T75" i="6"/>
  <c r="S75" i="6"/>
  <c r="U534" i="6"/>
  <c r="T534" i="6"/>
  <c r="U694" i="6"/>
  <c r="T694" i="6"/>
  <c r="R102" i="6"/>
  <c r="U102" i="6"/>
  <c r="S1113" i="6"/>
  <c r="T1322" i="6"/>
  <c r="U1387" i="6"/>
  <c r="R1387" i="6"/>
  <c r="T1387" i="6"/>
  <c r="T537" i="6"/>
  <c r="U537" i="6"/>
  <c r="R1305" i="6"/>
  <c r="U1366" i="6"/>
  <c r="T664" i="6"/>
  <c r="S543" i="6"/>
  <c r="R543" i="6"/>
  <c r="T528" i="6"/>
  <c r="S528" i="6"/>
  <c r="U494" i="6"/>
  <c r="R1547" i="6"/>
  <c r="U300" i="6"/>
  <c r="T2659" i="6"/>
  <c r="S112" i="6"/>
  <c r="R719" i="6"/>
  <c r="S731" i="6"/>
  <c r="S941" i="6"/>
  <c r="S752" i="6"/>
  <c r="S2523" i="6"/>
  <c r="S1895" i="6"/>
  <c r="T1646" i="6"/>
  <c r="R2470" i="6"/>
  <c r="U2495" i="6"/>
  <c r="U1650" i="6"/>
  <c r="U2050" i="6"/>
  <c r="R682" i="6"/>
  <c r="S682" i="6"/>
  <c r="U682" i="6"/>
  <c r="S102" i="6"/>
  <c r="T1113" i="6"/>
  <c r="R146" i="6"/>
  <c r="U146" i="6"/>
  <c r="S1877" i="6"/>
  <c r="T2650" i="6"/>
  <c r="R2650" i="6"/>
  <c r="R1317" i="6"/>
  <c r="T1796" i="6"/>
  <c r="T527" i="6"/>
  <c r="R527" i="6"/>
  <c r="R1281" i="6"/>
  <c r="U1281" i="6"/>
  <c r="U1317" i="6"/>
  <c r="S147" i="6"/>
  <c r="S2545" i="6"/>
  <c r="T1840" i="6"/>
  <c r="S1840" i="6"/>
  <c r="R1840" i="6"/>
  <c r="U1840" i="6"/>
  <c r="U1301" i="6"/>
  <c r="R300" i="6"/>
  <c r="S68" i="6"/>
  <c r="U1373" i="6"/>
  <c r="U112" i="6"/>
  <c r="S664" i="6"/>
  <c r="U195" i="6"/>
  <c r="T689" i="6"/>
  <c r="S74" i="6"/>
  <c r="T188" i="6"/>
  <c r="S2650" i="6"/>
  <c r="R934" i="6"/>
  <c r="U737" i="6"/>
  <c r="T1830" i="6"/>
  <c r="T257" i="6"/>
  <c r="U1798" i="6"/>
  <c r="T1839" i="6"/>
  <c r="R1650" i="6"/>
  <c r="S2050" i="6"/>
  <c r="U36" i="6"/>
  <c r="S1325" i="6"/>
  <c r="R1325" i="6"/>
  <c r="T1325" i="6"/>
  <c r="R958" i="6"/>
  <c r="U958" i="6"/>
  <c r="U1092" i="6"/>
  <c r="T1092" i="6"/>
  <c r="R2486" i="6"/>
  <c r="U2486" i="6"/>
  <c r="R36" i="6"/>
  <c r="S2514" i="6"/>
  <c r="S1733" i="6"/>
  <c r="U1877" i="6"/>
  <c r="T1401" i="6"/>
  <c r="S1401" i="6"/>
  <c r="T958" i="6"/>
  <c r="R704" i="6"/>
  <c r="T704" i="6"/>
  <c r="T476" i="6"/>
  <c r="U476" i="6"/>
  <c r="U1325" i="6"/>
  <c r="S958" i="6"/>
  <c r="U654" i="6"/>
  <c r="T684" i="6"/>
  <c r="R1728" i="6"/>
  <c r="T1728" i="6"/>
  <c r="S1728" i="6"/>
  <c r="R792" i="6"/>
  <c r="S792" i="6"/>
  <c r="U1800" i="6"/>
  <c r="R1800" i="6"/>
  <c r="S1800" i="6"/>
  <c r="T2510" i="6"/>
  <c r="R2510" i="6"/>
  <c r="S2510" i="6"/>
  <c r="U1547" i="6"/>
  <c r="T1373" i="6"/>
  <c r="T134" i="6"/>
  <c r="U689" i="6"/>
  <c r="S534" i="6"/>
  <c r="S2520" i="6"/>
  <c r="U2520" i="6"/>
  <c r="R2520" i="6"/>
  <c r="T2520" i="6"/>
  <c r="U1119" i="6"/>
  <c r="S1119" i="6"/>
  <c r="R1119" i="6"/>
  <c r="T147" i="6"/>
  <c r="T90" i="6"/>
  <c r="S188" i="6"/>
  <c r="R679" i="6"/>
  <c r="U2650" i="6"/>
  <c r="U1400" i="6"/>
  <c r="T1335" i="6"/>
  <c r="U90" i="6"/>
  <c r="S679" i="6"/>
  <c r="U2659" i="6"/>
  <c r="R1400" i="6"/>
  <c r="S705" i="6"/>
  <c r="U719" i="6"/>
  <c r="T731" i="6"/>
  <c r="U752" i="6"/>
  <c r="S2659" i="6"/>
  <c r="S1400" i="6"/>
  <c r="T728" i="6"/>
  <c r="R737" i="6"/>
  <c r="U731" i="6"/>
  <c r="T759" i="6"/>
  <c r="R694" i="6"/>
  <c r="U2424" i="6"/>
  <c r="U2549" i="6"/>
  <c r="S2486" i="6"/>
  <c r="R2050" i="6"/>
  <c r="R198" i="6"/>
  <c r="R61" i="6"/>
  <c r="S1364" i="6"/>
  <c r="U127" i="6"/>
  <c r="S756" i="6"/>
  <c r="U552" i="6"/>
  <c r="T2047" i="6"/>
  <c r="R1742" i="6"/>
  <c r="R1108" i="6"/>
  <c r="T1498" i="6"/>
  <c r="R91" i="6"/>
  <c r="S522" i="6"/>
  <c r="T1742" i="6"/>
  <c r="T1108" i="6"/>
  <c r="U1888" i="6"/>
  <c r="S2056" i="6"/>
  <c r="S52" i="6"/>
  <c r="S1338" i="6"/>
  <c r="R1299" i="6"/>
  <c r="U1364" i="6"/>
  <c r="S1361" i="6"/>
  <c r="T770" i="6"/>
  <c r="T1361" i="6"/>
  <c r="R699" i="6"/>
  <c r="S670" i="6"/>
  <c r="R684" i="6"/>
  <c r="R1830" i="6"/>
  <c r="U1716" i="6"/>
  <c r="U260" i="6"/>
  <c r="U1819" i="6"/>
  <c r="U1401" i="6"/>
  <c r="S146" i="6"/>
  <c r="R60" i="6"/>
  <c r="R1540" i="6"/>
  <c r="U1537" i="6"/>
  <c r="U1389" i="6"/>
  <c r="R1401" i="6"/>
  <c r="S699" i="6"/>
  <c r="S700" i="6"/>
  <c r="U670" i="6"/>
  <c r="S684" i="6"/>
  <c r="S1830" i="6"/>
  <c r="R1819" i="6"/>
  <c r="S2468" i="6"/>
  <c r="R1373" i="6"/>
  <c r="R975" i="6"/>
  <c r="U1089" i="6"/>
  <c r="S1296" i="6"/>
  <c r="S1280" i="6"/>
  <c r="U201" i="6"/>
  <c r="U68" i="6"/>
  <c r="R1397" i="6"/>
  <c r="R690" i="6"/>
  <c r="S975" i="6"/>
  <c r="T2470" i="6"/>
  <c r="T2469" i="6"/>
  <c r="T1807" i="6"/>
  <c r="S1867" i="6"/>
  <c r="U1064" i="6"/>
  <c r="T690" i="6"/>
  <c r="S784" i="6"/>
  <c r="T975" i="6"/>
  <c r="T680" i="6"/>
  <c r="R2469" i="6"/>
  <c r="U1807" i="6"/>
  <c r="T1867" i="6"/>
  <c r="R718" i="6"/>
  <c r="R1309" i="6"/>
  <c r="U690" i="6"/>
  <c r="U542" i="6"/>
  <c r="R695" i="6"/>
  <c r="S1090" i="6"/>
  <c r="R1859" i="6"/>
  <c r="S2469" i="6"/>
  <c r="S184" i="6"/>
  <c r="U1860" i="6"/>
  <c r="U1087" i="6"/>
  <c r="U2550" i="6"/>
  <c r="R1110" i="6"/>
  <c r="U1867" i="6"/>
  <c r="U1280" i="6"/>
  <c r="U1302" i="6"/>
  <c r="S1379" i="6"/>
  <c r="T683" i="6"/>
  <c r="S695" i="6"/>
  <c r="R1090" i="6"/>
  <c r="S1101" i="6"/>
  <c r="T184" i="6"/>
  <c r="R1860" i="6"/>
  <c r="R1087" i="6"/>
  <c r="R2550" i="6"/>
  <c r="S1110" i="6"/>
  <c r="U275" i="6"/>
  <c r="R1301" i="6"/>
  <c r="T695" i="6"/>
  <c r="T1090" i="6"/>
  <c r="T1101" i="6"/>
  <c r="R1716" i="6"/>
  <c r="R2052" i="6"/>
  <c r="S260" i="6"/>
  <c r="U184" i="6"/>
  <c r="S1860" i="6"/>
  <c r="S1087" i="6"/>
  <c r="S2550" i="6"/>
  <c r="T1110" i="6"/>
  <c r="T670" i="6"/>
  <c r="U1101" i="6"/>
  <c r="S1716" i="6"/>
  <c r="T260" i="6"/>
  <c r="S1309" i="6"/>
  <c r="S89" i="6"/>
  <c r="T1309" i="6"/>
  <c r="S658" i="6"/>
  <c r="S1301" i="6"/>
  <c r="S60" i="6"/>
  <c r="R1537" i="6"/>
  <c r="U1524" i="6"/>
  <c r="R260" i="6"/>
  <c r="S789" i="6"/>
  <c r="R2060" i="6"/>
  <c r="S1089" i="6"/>
  <c r="U2468" i="6"/>
  <c r="R89" i="6"/>
  <c r="R1280" i="6"/>
  <c r="R1379" i="6"/>
  <c r="S1389" i="6"/>
  <c r="T789" i="6"/>
  <c r="T542" i="6"/>
  <c r="T1089" i="6"/>
  <c r="R2468" i="6"/>
  <c r="T89" i="6"/>
  <c r="T1379" i="6"/>
  <c r="R1389" i="6"/>
  <c r="T784" i="6"/>
  <c r="U718" i="6"/>
  <c r="R542" i="6"/>
  <c r="S2052" i="6"/>
  <c r="U784" i="6"/>
  <c r="S718" i="6"/>
  <c r="T2052" i="6"/>
  <c r="T1362" i="6"/>
  <c r="T2627" i="6"/>
  <c r="U1093" i="6"/>
  <c r="R2557" i="6"/>
  <c r="S56" i="6"/>
  <c r="U1362" i="6"/>
  <c r="U2467" i="6"/>
  <c r="S1897" i="6"/>
  <c r="R1093" i="6"/>
  <c r="U2557" i="6"/>
  <c r="T56" i="6"/>
  <c r="T1353" i="6"/>
  <c r="S2651" i="6"/>
  <c r="R1362" i="6"/>
  <c r="R691" i="6"/>
  <c r="U688" i="6"/>
  <c r="R2467" i="6"/>
  <c r="R1897" i="6"/>
  <c r="S1901" i="6"/>
  <c r="S1094" i="6"/>
  <c r="S1093" i="6"/>
  <c r="S2557" i="6"/>
  <c r="U2471" i="6"/>
  <c r="R482" i="6"/>
  <c r="T1339" i="6"/>
  <c r="U1353" i="6"/>
  <c r="R2651" i="6"/>
  <c r="U672" i="6"/>
  <c r="S691" i="6"/>
  <c r="R688" i="6"/>
  <c r="S2467" i="6"/>
  <c r="T1897" i="6"/>
  <c r="T1901" i="6"/>
  <c r="T1094" i="6"/>
  <c r="R2548" i="6"/>
  <c r="S2493" i="6"/>
  <c r="R2471" i="6"/>
  <c r="S275" i="6"/>
  <c r="S482" i="6"/>
  <c r="R1353" i="6"/>
  <c r="T2651" i="6"/>
  <c r="R672" i="6"/>
  <c r="T691" i="6"/>
  <c r="S688" i="6"/>
  <c r="S2060" i="6"/>
  <c r="U1901" i="6"/>
  <c r="U1094" i="6"/>
  <c r="R2493" i="6"/>
  <c r="S2471" i="6"/>
  <c r="R56" i="6"/>
  <c r="T275" i="6"/>
  <c r="T482" i="6"/>
  <c r="S672" i="6"/>
  <c r="U789" i="6"/>
  <c r="T2060" i="6"/>
  <c r="T2493" i="6"/>
  <c r="T1714" i="6"/>
  <c r="S526" i="6"/>
  <c r="U2523" i="6"/>
  <c r="T2514" i="6"/>
  <c r="T914" i="6"/>
  <c r="R2523" i="6"/>
  <c r="U2514" i="6"/>
  <c r="R653" i="6"/>
  <c r="S914" i="6"/>
  <c r="R914" i="6"/>
  <c r="R1820" i="6"/>
  <c r="S1735" i="6"/>
  <c r="R1542" i="6"/>
  <c r="U2516" i="6"/>
  <c r="U2400" i="6"/>
  <c r="R1799" i="6"/>
  <c r="S1542" i="6"/>
  <c r="T978" i="6"/>
  <c r="R2516" i="6"/>
  <c r="S2400" i="6"/>
  <c r="S1799" i="6"/>
  <c r="T1542" i="6"/>
  <c r="R662" i="6"/>
  <c r="R655" i="6"/>
  <c r="S2516" i="6"/>
  <c r="T2400" i="6"/>
  <c r="T1799" i="6"/>
  <c r="R654" i="6"/>
  <c r="S655" i="6"/>
  <c r="S1369" i="6"/>
  <c r="S654" i="6"/>
  <c r="T655" i="6"/>
  <c r="T2522" i="6"/>
  <c r="U1826" i="6"/>
  <c r="S1857" i="6"/>
  <c r="R1303" i="6"/>
  <c r="S144" i="6"/>
  <c r="R1282" i="6"/>
  <c r="R151" i="6"/>
  <c r="T1313" i="6"/>
  <c r="T658" i="6"/>
  <c r="T1369" i="6"/>
  <c r="U700" i="6"/>
  <c r="T526" i="6"/>
  <c r="S1859" i="6"/>
  <c r="U2522" i="6"/>
  <c r="S1820" i="6"/>
  <c r="R224" i="6"/>
  <c r="R1826" i="6"/>
  <c r="T1735" i="6"/>
  <c r="U1870" i="6"/>
  <c r="U1105" i="6"/>
  <c r="S1303" i="6"/>
  <c r="T144" i="6"/>
  <c r="S1282" i="6"/>
  <c r="S151" i="6"/>
  <c r="U1313" i="6"/>
  <c r="U658" i="6"/>
  <c r="U1369" i="6"/>
  <c r="R544" i="6"/>
  <c r="U703" i="6"/>
  <c r="R700" i="6"/>
  <c r="U526" i="6"/>
  <c r="T1859" i="6"/>
  <c r="S2522" i="6"/>
  <c r="T1820" i="6"/>
  <c r="U224" i="6"/>
  <c r="S1826" i="6"/>
  <c r="U1735" i="6"/>
  <c r="T1870" i="6"/>
  <c r="R1105" i="6"/>
  <c r="S32" i="6"/>
  <c r="S81" i="6"/>
  <c r="T1303" i="6"/>
  <c r="U144" i="6"/>
  <c r="T151" i="6"/>
  <c r="R1313" i="6"/>
  <c r="T1367" i="6"/>
  <c r="S544" i="6"/>
  <c r="R703" i="6"/>
  <c r="R2059" i="6"/>
  <c r="S2521" i="6"/>
  <c r="S1730" i="6"/>
  <c r="R1870" i="6"/>
  <c r="T32" i="6"/>
  <c r="T81" i="6"/>
  <c r="R1545" i="6"/>
  <c r="U1367" i="6"/>
  <c r="T544" i="6"/>
  <c r="U687" i="6"/>
  <c r="S703" i="6"/>
  <c r="U696" i="6"/>
  <c r="S519" i="6"/>
  <c r="R2534" i="6"/>
  <c r="U1968" i="6"/>
  <c r="S2059" i="6"/>
  <c r="T2521" i="6"/>
  <c r="T1730" i="6"/>
  <c r="U2538" i="6"/>
  <c r="T1104" i="6"/>
  <c r="U32" i="6"/>
  <c r="U81" i="6"/>
  <c r="R476" i="6"/>
  <c r="R1279" i="6"/>
  <c r="S42" i="6"/>
  <c r="R1367" i="6"/>
  <c r="U728" i="6"/>
  <c r="R687" i="6"/>
  <c r="R696" i="6"/>
  <c r="T519" i="6"/>
  <c r="U978" i="6"/>
  <c r="T957" i="6"/>
  <c r="S2534" i="6"/>
  <c r="T1968" i="6"/>
  <c r="T2059" i="6"/>
  <c r="U2521" i="6"/>
  <c r="U1730" i="6"/>
  <c r="T1857" i="6"/>
  <c r="R2538" i="6"/>
  <c r="U1104" i="6"/>
  <c r="S476" i="6"/>
  <c r="S1279" i="6"/>
  <c r="T42" i="6"/>
  <c r="R728" i="6"/>
  <c r="S687" i="6"/>
  <c r="S696" i="6"/>
  <c r="U519" i="6"/>
  <c r="R978" i="6"/>
  <c r="U957" i="6"/>
  <c r="T2534" i="6"/>
  <c r="R1968" i="6"/>
  <c r="R1857" i="6"/>
  <c r="S2538" i="6"/>
  <c r="R1104" i="6"/>
  <c r="B28" i="12"/>
  <c r="B8" i="12"/>
  <c r="B38" i="12"/>
  <c r="B35" i="12"/>
  <c r="B16" i="12"/>
  <c r="B42" i="12"/>
  <c r="B33" i="12"/>
  <c r="U2618" i="6"/>
  <c r="B50" i="12"/>
  <c r="B27" i="12"/>
  <c r="B14" i="12"/>
  <c r="T517" i="6"/>
  <c r="B15" i="12"/>
  <c r="B31" i="12"/>
  <c r="B34" i="12"/>
  <c r="B5" i="12"/>
  <c r="R27" i="6"/>
  <c r="B4" i="12"/>
  <c r="B37" i="12"/>
  <c r="S1277" i="6"/>
  <c r="B26" i="12"/>
  <c r="B21" i="12"/>
  <c r="B30" i="12"/>
  <c r="B32" i="12"/>
  <c r="B43" i="12"/>
  <c r="B40" i="12"/>
  <c r="B23" i="12"/>
  <c r="B51" i="12"/>
  <c r="B41" i="12"/>
  <c r="B24" i="12"/>
  <c r="B36" i="12"/>
  <c r="B44" i="12"/>
  <c r="B22" i="12"/>
  <c r="B49" i="12"/>
  <c r="B25" i="12"/>
  <c r="B48" i="12"/>
  <c r="B17" i="12"/>
  <c r="B9" i="12"/>
  <c r="B20" i="12"/>
  <c r="B19" i="12"/>
  <c r="B11" i="12"/>
  <c r="B29" i="12"/>
  <c r="B18" i="12"/>
  <c r="B39" i="12"/>
  <c r="T2442" i="6"/>
  <c r="B47" i="12"/>
  <c r="S1284" i="6"/>
  <c r="S1545" i="6"/>
  <c r="T2618" i="6"/>
  <c r="T2634" i="6"/>
  <c r="T1545" i="6"/>
  <c r="R1520" i="6"/>
  <c r="T2665" i="6"/>
  <c r="S2634" i="6"/>
  <c r="S1520" i="6"/>
  <c r="U2680" i="6"/>
  <c r="U2665" i="6"/>
  <c r="R2634" i="6"/>
  <c r="U1520" i="6"/>
  <c r="S662" i="6"/>
  <c r="T662" i="6"/>
  <c r="R2618" i="6"/>
  <c r="T2677" i="6"/>
  <c r="Q34" i="6"/>
  <c r="S653" i="6"/>
  <c r="S79" i="6"/>
  <c r="S2649" i="6"/>
  <c r="R2649" i="6"/>
  <c r="R79" i="6"/>
  <c r="T2649" i="6"/>
  <c r="T79" i="6"/>
  <c r="T2637" i="6"/>
  <c r="U2658" i="6"/>
  <c r="S1224" i="6"/>
  <c r="U1339" i="6"/>
  <c r="S2663" i="6"/>
  <c r="R2646" i="6"/>
  <c r="R2637" i="6"/>
  <c r="T1277" i="6"/>
  <c r="R1339" i="6"/>
  <c r="S1385" i="6"/>
  <c r="T2663" i="6"/>
  <c r="S2646" i="6"/>
  <c r="U2637" i="6"/>
  <c r="U2638" i="6"/>
  <c r="U1277" i="6"/>
  <c r="U1385" i="6"/>
  <c r="U2663" i="6"/>
  <c r="T2646" i="6"/>
  <c r="T779" i="6"/>
  <c r="R1385" i="6"/>
  <c r="T708" i="6"/>
  <c r="T653" i="6"/>
  <c r="S2648" i="6"/>
  <c r="U2648" i="6"/>
  <c r="T2648" i="6"/>
  <c r="R2648" i="6"/>
  <c r="U2630" i="6"/>
  <c r="R2630" i="6"/>
  <c r="S78" i="6"/>
  <c r="S2625" i="6"/>
  <c r="R659" i="6"/>
  <c r="U78" i="6"/>
  <c r="T2625" i="6"/>
  <c r="S659" i="6"/>
  <c r="R43" i="6"/>
  <c r="U2625" i="6"/>
  <c r="T659" i="6"/>
  <c r="S43" i="6"/>
  <c r="T2675" i="6"/>
  <c r="S764" i="6"/>
  <c r="T43" i="6"/>
  <c r="R956" i="6"/>
  <c r="U1355" i="6"/>
  <c r="T1355" i="6"/>
  <c r="S1355" i="6"/>
  <c r="R1355" i="6"/>
  <c r="U2681" i="6"/>
  <c r="T2681" i="6"/>
  <c r="R2681" i="6"/>
  <c r="S2681" i="6"/>
  <c r="R1530" i="6"/>
  <c r="U1530" i="6"/>
  <c r="T1530" i="6"/>
  <c r="S1491" i="6"/>
  <c r="T1491" i="6"/>
  <c r="U1517" i="6"/>
  <c r="R1517" i="6"/>
  <c r="R16" i="6"/>
  <c r="U16" i="6"/>
  <c r="T16" i="6"/>
  <c r="S16" i="6"/>
  <c r="U1842" i="6"/>
  <c r="T1842" i="6"/>
  <c r="S1842" i="6"/>
  <c r="S258" i="6"/>
  <c r="R258" i="6"/>
  <c r="U258" i="6"/>
  <c r="U2491" i="6"/>
  <c r="T2491" i="6"/>
  <c r="S2491" i="6"/>
  <c r="S1896" i="6"/>
  <c r="R1896" i="6"/>
  <c r="U1896" i="6"/>
  <c r="R2413" i="6"/>
  <c r="U2413" i="6"/>
  <c r="T2413" i="6"/>
  <c r="S2413" i="6"/>
  <c r="U1797" i="6"/>
  <c r="T1797" i="6"/>
  <c r="S1797" i="6"/>
  <c r="R1797" i="6"/>
  <c r="R206" i="6"/>
  <c r="U206" i="6"/>
  <c r="T206" i="6"/>
  <c r="S206" i="6"/>
  <c r="T647" i="6"/>
  <c r="S647" i="6"/>
  <c r="R647" i="6"/>
  <c r="U647" i="6"/>
  <c r="U27" i="6"/>
  <c r="T27" i="6"/>
  <c r="S27" i="6"/>
  <c r="R54" i="6"/>
  <c r="U54" i="6"/>
  <c r="T54" i="6"/>
  <c r="S54" i="6"/>
  <c r="U1336" i="6"/>
  <c r="T1336" i="6"/>
  <c r="S1336" i="6"/>
  <c r="R1336" i="6"/>
  <c r="S1292" i="6"/>
  <c r="R1292" i="6"/>
  <c r="U1292" i="6"/>
  <c r="T1292" i="6"/>
  <c r="R1712" i="6"/>
  <c r="U1712" i="6"/>
  <c r="S1712" i="6"/>
  <c r="T1712" i="6"/>
  <c r="T1154" i="6"/>
  <c r="S1154" i="6"/>
  <c r="R1154" i="6"/>
  <c r="R2636" i="6"/>
  <c r="T2636" i="6"/>
  <c r="R2639" i="6"/>
  <c r="U2639" i="6"/>
  <c r="T177" i="6"/>
  <c r="U177" i="6"/>
  <c r="U1519" i="6"/>
  <c r="T1519" i="6"/>
  <c r="S1519" i="6"/>
  <c r="T1543" i="6"/>
  <c r="S1543" i="6"/>
  <c r="R1543" i="6"/>
  <c r="U1543" i="6"/>
  <c r="U2693" i="6"/>
  <c r="T2693" i="6"/>
  <c r="S2693" i="6"/>
  <c r="R2693" i="6"/>
  <c r="R741" i="6"/>
  <c r="T741" i="6"/>
  <c r="U741" i="6"/>
  <c r="R1318" i="6"/>
  <c r="R1519" i="6"/>
  <c r="U1295" i="6"/>
  <c r="T1295" i="6"/>
  <c r="S1295" i="6"/>
  <c r="R1295" i="6"/>
  <c r="T66" i="6"/>
  <c r="S66" i="6"/>
  <c r="U2540" i="6"/>
  <c r="R2540" i="6"/>
  <c r="S2540" i="6"/>
  <c r="T702" i="6"/>
  <c r="S702" i="6"/>
  <c r="R702" i="6"/>
  <c r="R2667" i="6"/>
  <c r="U2667" i="6"/>
  <c r="T2667" i="6"/>
  <c r="S2667" i="6"/>
  <c r="U2666" i="6"/>
  <c r="T2666" i="6"/>
  <c r="R2666" i="6"/>
  <c r="S2666" i="6"/>
  <c r="R1346" i="6"/>
  <c r="U1346" i="6"/>
  <c r="T1346" i="6"/>
  <c r="S1356" i="6"/>
  <c r="R1356" i="6"/>
  <c r="U1356" i="6"/>
  <c r="S768" i="6"/>
  <c r="T768" i="6"/>
  <c r="S531" i="6"/>
  <c r="T531" i="6"/>
  <c r="R674" i="6"/>
  <c r="U674" i="6"/>
  <c r="T674" i="6"/>
  <c r="S674" i="6"/>
  <c r="U905" i="6"/>
  <c r="T905" i="6"/>
  <c r="S905" i="6"/>
  <c r="U702" i="6"/>
  <c r="S1346" i="6"/>
  <c r="T1356" i="6"/>
  <c r="U1318" i="6"/>
  <c r="T1318" i="6"/>
  <c r="S1283" i="6"/>
  <c r="R1283" i="6"/>
  <c r="R1726" i="6"/>
  <c r="U1726" i="6"/>
  <c r="T1726" i="6"/>
  <c r="S1726" i="6"/>
  <c r="U1525" i="6"/>
  <c r="S1525" i="6"/>
  <c r="R1525" i="6"/>
  <c r="T1525" i="6"/>
  <c r="T505" i="6"/>
  <c r="S505" i="6"/>
  <c r="R505" i="6"/>
  <c r="U505" i="6"/>
  <c r="R677" i="6"/>
  <c r="U677" i="6"/>
  <c r="T677" i="6"/>
  <c r="R678" i="6"/>
  <c r="U678" i="6"/>
  <c r="T678" i="6"/>
  <c r="S698" i="6"/>
  <c r="R698" i="6"/>
  <c r="U698" i="6"/>
  <c r="U998" i="6"/>
  <c r="T998" i="6"/>
  <c r="S998" i="6"/>
  <c r="R998" i="6"/>
  <c r="U656" i="6"/>
  <c r="T656" i="6"/>
  <c r="S656" i="6"/>
  <c r="R656" i="6"/>
  <c r="U766" i="6"/>
  <c r="T766" i="6"/>
  <c r="S766" i="6"/>
  <c r="R766" i="6"/>
  <c r="U791" i="6"/>
  <c r="T791" i="6"/>
  <c r="S791" i="6"/>
  <c r="U1154" i="6"/>
  <c r="S678" i="6"/>
  <c r="R905" i="6"/>
  <c r="S1304" i="6"/>
  <c r="R1304" i="6"/>
  <c r="U1304" i="6"/>
  <c r="T1304" i="6"/>
  <c r="T72" i="6"/>
  <c r="S72" i="6"/>
  <c r="S1315" i="6"/>
  <c r="T1315" i="6"/>
  <c r="S1306" i="6"/>
  <c r="R1306" i="6"/>
  <c r="U1306" i="6"/>
  <c r="T1306" i="6"/>
  <c r="R2628" i="6"/>
  <c r="U2628" i="6"/>
  <c r="T2628" i="6"/>
  <c r="T186" i="6"/>
  <c r="S186" i="6"/>
  <c r="R186" i="6"/>
  <c r="U72" i="6"/>
  <c r="R72" i="6"/>
  <c r="R791" i="6"/>
  <c r="R535" i="6"/>
  <c r="S535" i="6"/>
  <c r="U1297" i="6"/>
  <c r="T1297" i="6"/>
  <c r="S1297" i="6"/>
  <c r="R1297" i="6"/>
  <c r="S2668" i="6"/>
  <c r="U2668" i="6"/>
  <c r="T2668" i="6"/>
  <c r="S2621" i="6"/>
  <c r="R2621" i="6"/>
  <c r="U2621" i="6"/>
  <c r="T2540" i="6"/>
  <c r="R1842" i="6"/>
  <c r="U311" i="6"/>
  <c r="R311" i="6"/>
  <c r="S1064" i="6"/>
  <c r="R1064" i="6"/>
  <c r="R1293" i="6"/>
  <c r="R1289" i="6"/>
  <c r="U1315" i="6"/>
  <c r="R2654" i="6"/>
  <c r="R701" i="6"/>
  <c r="R550" i="6"/>
  <c r="S1732" i="6"/>
  <c r="S1293" i="6"/>
  <c r="S92" i="6"/>
  <c r="R1315" i="6"/>
  <c r="U2654" i="6"/>
  <c r="U1710" i="6"/>
  <c r="T1293" i="6"/>
  <c r="U1395" i="6"/>
  <c r="S179" i="6"/>
  <c r="S787" i="6"/>
  <c r="U521" i="6"/>
  <c r="R652" i="6"/>
  <c r="T1294" i="6"/>
  <c r="T1224" i="6"/>
  <c r="R523" i="6"/>
  <c r="R1002" i="6"/>
  <c r="U1294" i="6"/>
  <c r="U692" i="6"/>
  <c r="U1224" i="6"/>
  <c r="T767" i="6"/>
  <c r="S1883" i="6"/>
  <c r="R2701" i="6"/>
  <c r="T1326" i="6"/>
  <c r="T529" i="6"/>
  <c r="T259" i="6"/>
  <c r="R2652" i="6"/>
  <c r="U2652" i="6"/>
  <c r="R634" i="6"/>
  <c r="U634" i="6"/>
  <c r="T634" i="6"/>
  <c r="S634" i="6"/>
  <c r="S2657" i="6"/>
  <c r="R2657" i="6"/>
  <c r="T2657" i="6"/>
  <c r="U2657" i="6"/>
  <c r="T2633" i="6"/>
  <c r="U2633" i="6"/>
  <c r="R2633" i="6"/>
  <c r="S2633" i="6"/>
  <c r="R1298" i="6"/>
  <c r="S1298" i="6"/>
  <c r="T50" i="6"/>
  <c r="S50" i="6"/>
  <c r="U50" i="6"/>
  <c r="R50" i="6"/>
  <c r="U37" i="6"/>
  <c r="T37" i="6"/>
  <c r="S37" i="6"/>
  <c r="R37" i="6"/>
  <c r="R2629" i="6"/>
  <c r="T2629" i="6"/>
  <c r="S2629" i="6"/>
  <c r="U2673" i="6"/>
  <c r="R2673" i="6"/>
  <c r="R1302" i="6"/>
  <c r="S1289" i="6"/>
  <c r="T92" i="6"/>
  <c r="S2701" i="6"/>
  <c r="S311" i="6"/>
  <c r="U1326" i="6"/>
  <c r="T535" i="6"/>
  <c r="R1395" i="6"/>
  <c r="T2630" i="6"/>
  <c r="T179" i="6"/>
  <c r="T787" i="6"/>
  <c r="S652" i="6"/>
  <c r="S523" i="6"/>
  <c r="R521" i="6"/>
  <c r="T667" i="6"/>
  <c r="S1002" i="6"/>
  <c r="T764" i="6"/>
  <c r="U550" i="6"/>
  <c r="U767" i="6"/>
  <c r="T1732" i="6"/>
  <c r="R1710" i="6"/>
  <c r="U259" i="6"/>
  <c r="U1655" i="6"/>
  <c r="S1302" i="6"/>
  <c r="T1289" i="6"/>
  <c r="U92" i="6"/>
  <c r="T2701" i="6"/>
  <c r="T311" i="6"/>
  <c r="U489" i="6"/>
  <c r="S58" i="6"/>
  <c r="T1308" i="6"/>
  <c r="R1319" i="6"/>
  <c r="R1323" i="6"/>
  <c r="R524" i="6"/>
  <c r="R1375" i="6"/>
  <c r="U1539" i="6"/>
  <c r="R2635" i="6"/>
  <c r="R548" i="6"/>
  <c r="U179" i="6"/>
  <c r="S1351" i="6"/>
  <c r="U787" i="6"/>
  <c r="T652" i="6"/>
  <c r="T523" i="6"/>
  <c r="U667" i="6"/>
  <c r="U764" i="6"/>
  <c r="S550" i="6"/>
  <c r="R767" i="6"/>
  <c r="U1732" i="6"/>
  <c r="R1853" i="6"/>
  <c r="R2532" i="6"/>
  <c r="U1872" i="6"/>
  <c r="R2051" i="6"/>
  <c r="R2477" i="6"/>
  <c r="R47" i="6"/>
  <c r="R320" i="6"/>
  <c r="R489" i="6"/>
  <c r="T58" i="6"/>
  <c r="U1308" i="6"/>
  <c r="S1319" i="6"/>
  <c r="S1323" i="6"/>
  <c r="S1375" i="6"/>
  <c r="R1539" i="6"/>
  <c r="T2635" i="6"/>
  <c r="T548" i="6"/>
  <c r="T1350" i="6"/>
  <c r="R2620" i="6"/>
  <c r="T1351" i="6"/>
  <c r="U758" i="6"/>
  <c r="U733" i="6"/>
  <c r="T671" i="6"/>
  <c r="S551" i="6"/>
  <c r="R667" i="6"/>
  <c r="R996" i="6"/>
  <c r="U1978" i="6"/>
  <c r="S2532" i="6"/>
  <c r="R1872" i="6"/>
  <c r="S2051" i="6"/>
  <c r="U2477" i="6"/>
  <c r="S47" i="6"/>
  <c r="S320" i="6"/>
  <c r="T1311" i="6"/>
  <c r="S489" i="6"/>
  <c r="U58" i="6"/>
  <c r="R1308" i="6"/>
  <c r="T1319" i="6"/>
  <c r="T1323" i="6"/>
  <c r="U1130" i="6"/>
  <c r="T1527" i="6"/>
  <c r="T1375" i="6"/>
  <c r="S1539" i="6"/>
  <c r="U2635" i="6"/>
  <c r="U548" i="6"/>
  <c r="U1350" i="6"/>
  <c r="U1351" i="6"/>
  <c r="R758" i="6"/>
  <c r="R733" i="6"/>
  <c r="R671" i="6"/>
  <c r="T551" i="6"/>
  <c r="S996" i="6"/>
  <c r="T673" i="6"/>
  <c r="T1978" i="6"/>
  <c r="T1900" i="6"/>
  <c r="T2532" i="6"/>
  <c r="S1872" i="6"/>
  <c r="T2051" i="6"/>
  <c r="S2477" i="6"/>
  <c r="T47" i="6"/>
  <c r="U320" i="6"/>
  <c r="U1311" i="6"/>
  <c r="S1130" i="6"/>
  <c r="U1527" i="6"/>
  <c r="R1350" i="6"/>
  <c r="S758" i="6"/>
  <c r="S733" i="6"/>
  <c r="S671" i="6"/>
  <c r="U551" i="6"/>
  <c r="T996" i="6"/>
  <c r="U673" i="6"/>
  <c r="U529" i="6"/>
  <c r="S2502" i="6"/>
  <c r="R1978" i="6"/>
  <c r="U1900" i="6"/>
  <c r="R1311" i="6"/>
  <c r="R1326" i="6"/>
  <c r="T1130" i="6"/>
  <c r="U535" i="6"/>
  <c r="S1395" i="6"/>
  <c r="S2630" i="6"/>
  <c r="S521" i="6"/>
  <c r="T1002" i="6"/>
  <c r="R673" i="6"/>
  <c r="R529" i="6"/>
  <c r="T1710" i="6"/>
  <c r="R1900" i="6"/>
  <c r="S259" i="6"/>
  <c r="R1655" i="6"/>
  <c r="R1150" i="6"/>
  <c r="T1150" i="6"/>
  <c r="U1150" i="6"/>
  <c r="S1150" i="6"/>
  <c r="S2678" i="6"/>
  <c r="R2678" i="6"/>
  <c r="U2678" i="6"/>
  <c r="T2678" i="6"/>
  <c r="R177" i="6"/>
  <c r="U2629" i="6"/>
  <c r="R2680" i="6"/>
  <c r="R538" i="6"/>
  <c r="S2638" i="6"/>
  <c r="U1528" i="6"/>
  <c r="T538" i="6"/>
  <c r="S2636" i="6"/>
  <c r="T2638" i="6"/>
  <c r="R2665" i="6"/>
  <c r="U531" i="6"/>
  <c r="T1528" i="6"/>
  <c r="S177" i="6"/>
  <c r="U2636" i="6"/>
  <c r="S2680" i="6"/>
  <c r="R531" i="6"/>
  <c r="R617" i="6"/>
  <c r="U617" i="6"/>
  <c r="S617" i="6"/>
  <c r="T617" i="6"/>
  <c r="T890" i="6"/>
  <c r="U890" i="6"/>
  <c r="T1307" i="6"/>
  <c r="U1307" i="6"/>
  <c r="S1307" i="6"/>
  <c r="R1307" i="6"/>
  <c r="R1286" i="6"/>
  <c r="S1286" i="6"/>
  <c r="U1286" i="6"/>
  <c r="T1286" i="6"/>
  <c r="R686" i="6"/>
  <c r="U686" i="6"/>
  <c r="S686" i="6"/>
  <c r="T686" i="6"/>
  <c r="U520" i="6"/>
  <c r="T520" i="6"/>
  <c r="S520" i="6"/>
  <c r="R520" i="6"/>
  <c r="S1165" i="6"/>
  <c r="T1165" i="6"/>
  <c r="R1165" i="6"/>
  <c r="U1165" i="6"/>
  <c r="U2622" i="6"/>
  <c r="S2622" i="6"/>
  <c r="R2622" i="6"/>
  <c r="T2622" i="6"/>
  <c r="S2642" i="6"/>
  <c r="U2642" i="6"/>
  <c r="T2642" i="6"/>
  <c r="R2642" i="6"/>
  <c r="R2645" i="6"/>
  <c r="S2645" i="6"/>
  <c r="T2645" i="6"/>
  <c r="U2645" i="6"/>
  <c r="U2619" i="6"/>
  <c r="T2619" i="6"/>
  <c r="R2676" i="6"/>
  <c r="S2676" i="6"/>
  <c r="U2676" i="6"/>
  <c r="T2676" i="6"/>
  <c r="U2669" i="6"/>
  <c r="S2669" i="6"/>
  <c r="R2669" i="6"/>
  <c r="T2669" i="6"/>
  <c r="T746" i="6"/>
  <c r="S746" i="6"/>
  <c r="R746" i="6"/>
  <c r="U746" i="6"/>
  <c r="S1534" i="6"/>
  <c r="U1534" i="6"/>
  <c r="T1284" i="6"/>
  <c r="R78" i="6"/>
  <c r="R1527" i="6"/>
  <c r="T2660" i="6"/>
  <c r="S2620" i="6"/>
  <c r="T682" i="6"/>
  <c r="R539" i="6"/>
  <c r="S765" i="6"/>
  <c r="U517" i="6"/>
  <c r="U680" i="6"/>
  <c r="U907" i="6"/>
  <c r="T1883" i="6"/>
  <c r="T2502" i="6"/>
  <c r="S1853" i="6"/>
  <c r="T571" i="6"/>
  <c r="S2548" i="6"/>
  <c r="T1862" i="6"/>
  <c r="U1714" i="6"/>
  <c r="U1284" i="6"/>
  <c r="U2660" i="6"/>
  <c r="U2653" i="6"/>
  <c r="U1175" i="6"/>
  <c r="T2620" i="6"/>
  <c r="R1145" i="6"/>
  <c r="S2655" i="6"/>
  <c r="T920" i="6"/>
  <c r="T669" i="6"/>
  <c r="T765" i="6"/>
  <c r="T668" i="6"/>
  <c r="S517" i="6"/>
  <c r="R680" i="6"/>
  <c r="R907" i="6"/>
  <c r="U1883" i="6"/>
  <c r="U2502" i="6"/>
  <c r="T1853" i="6"/>
  <c r="U571" i="6"/>
  <c r="U1103" i="6"/>
  <c r="U2046" i="6"/>
  <c r="T1882" i="6"/>
  <c r="T2478" i="6"/>
  <c r="U1862" i="6"/>
  <c r="R1714" i="6"/>
  <c r="T1298" i="6"/>
  <c r="S2660" i="6"/>
  <c r="S2653" i="6"/>
  <c r="R1175" i="6"/>
  <c r="S1145" i="6"/>
  <c r="T2655" i="6"/>
  <c r="U920" i="6"/>
  <c r="U669" i="6"/>
  <c r="R788" i="6"/>
  <c r="U668" i="6"/>
  <c r="T2063" i="6"/>
  <c r="U2442" i="6"/>
  <c r="R571" i="6"/>
  <c r="U1109" i="6"/>
  <c r="T1601" i="6"/>
  <c r="R1103" i="6"/>
  <c r="R2046" i="6"/>
  <c r="U1882" i="6"/>
  <c r="U2478" i="6"/>
  <c r="R1862" i="6"/>
  <c r="U1740" i="6"/>
  <c r="U1711" i="6"/>
  <c r="U1298" i="6"/>
  <c r="T2653" i="6"/>
  <c r="S1175" i="6"/>
  <c r="T1145" i="6"/>
  <c r="U1361" i="6"/>
  <c r="U2655" i="6"/>
  <c r="R920" i="6"/>
  <c r="R669" i="6"/>
  <c r="U788" i="6"/>
  <c r="R668" i="6"/>
  <c r="S537" i="6"/>
  <c r="R683" i="6"/>
  <c r="T736" i="6"/>
  <c r="S685" i="6"/>
  <c r="T782" i="6"/>
  <c r="U712" i="6"/>
  <c r="U2063" i="6"/>
  <c r="R2442" i="6"/>
  <c r="S1863" i="6"/>
  <c r="R1109" i="6"/>
  <c r="U1601" i="6"/>
  <c r="S1103" i="6"/>
  <c r="S2046" i="6"/>
  <c r="R1882" i="6"/>
  <c r="R2478" i="6"/>
  <c r="S1740" i="6"/>
  <c r="R1711" i="6"/>
  <c r="S1524" i="6"/>
  <c r="S2654" i="6"/>
  <c r="S701" i="6"/>
  <c r="R537" i="6"/>
  <c r="S683" i="6"/>
  <c r="U736" i="6"/>
  <c r="T685" i="6"/>
  <c r="U782" i="6"/>
  <c r="R712" i="6"/>
  <c r="R2063" i="6"/>
  <c r="S2442" i="6"/>
  <c r="R1863" i="6"/>
  <c r="S1109" i="6"/>
  <c r="R1601" i="6"/>
  <c r="U1491" i="6"/>
  <c r="S1517" i="6"/>
  <c r="T1740" i="6"/>
  <c r="S1711" i="6"/>
  <c r="R782" i="6"/>
  <c r="S712" i="6"/>
  <c r="T1863" i="6"/>
  <c r="T2548" i="6"/>
  <c r="R1491" i="6"/>
  <c r="T1517" i="6"/>
  <c r="R546" i="6"/>
  <c r="U2640" i="6"/>
  <c r="T2640" i="6"/>
  <c r="R2640" i="6"/>
  <c r="S2640" i="6"/>
  <c r="U546" i="6"/>
  <c r="T2652" i="6"/>
  <c r="R1159" i="6"/>
  <c r="S546" i="6"/>
  <c r="S2652" i="6"/>
  <c r="S1159" i="6"/>
  <c r="R2619" i="6"/>
  <c r="T1159" i="6"/>
  <c r="S2619" i="6"/>
  <c r="S30" i="6"/>
  <c r="R30" i="6"/>
  <c r="U30" i="6"/>
  <c r="T30" i="6"/>
  <c r="T1618" i="6"/>
  <c r="S1618" i="6"/>
  <c r="R1618" i="6"/>
  <c r="U1618" i="6"/>
  <c r="U2627" i="6"/>
  <c r="U663" i="6"/>
  <c r="R890" i="6"/>
  <c r="U2624" i="6"/>
  <c r="S2627" i="6"/>
  <c r="R663" i="6"/>
  <c r="U772" i="6"/>
  <c r="R2529" i="6"/>
  <c r="S890" i="6"/>
  <c r="S663" i="6"/>
  <c r="T772" i="6"/>
  <c r="S2529" i="6"/>
  <c r="R2674" i="6"/>
  <c r="T2529" i="6"/>
  <c r="T2674" i="6"/>
  <c r="S692" i="6"/>
  <c r="U2674" i="6"/>
  <c r="R692" i="6"/>
  <c r="S175" i="6"/>
  <c r="R175" i="6"/>
  <c r="U175" i="6"/>
  <c r="T175" i="6"/>
  <c r="U176" i="6"/>
  <c r="T176" i="6"/>
  <c r="S176" i="6"/>
  <c r="R176" i="6"/>
  <c r="S2641" i="6"/>
  <c r="U2641" i="6"/>
  <c r="T2641" i="6"/>
  <c r="R2641" i="6"/>
  <c r="U170" i="6"/>
  <c r="S170" i="6"/>
  <c r="R170" i="6"/>
  <c r="T170" i="6"/>
  <c r="U724" i="6"/>
  <c r="T724" i="6"/>
  <c r="S724" i="6"/>
  <c r="R724" i="6"/>
  <c r="T173" i="6"/>
  <c r="R173" i="6"/>
  <c r="S173" i="6"/>
  <c r="U173" i="6"/>
  <c r="U1612" i="6"/>
  <c r="T1612" i="6"/>
  <c r="S1612" i="6"/>
  <c r="R1612" i="6"/>
  <c r="T498" i="6"/>
  <c r="S498" i="6"/>
  <c r="R498" i="6"/>
  <c r="U498" i="6"/>
  <c r="S2673" i="6"/>
  <c r="U768" i="6"/>
  <c r="T2673" i="6"/>
  <c r="R768" i="6"/>
  <c r="U525" i="6"/>
  <c r="R525" i="6"/>
  <c r="S525" i="6"/>
  <c r="U1422" i="6"/>
  <c r="T1422" i="6"/>
  <c r="R1422" i="6"/>
  <c r="S1422" i="6"/>
  <c r="U1598" i="6"/>
  <c r="T1598" i="6"/>
  <c r="S1598" i="6"/>
  <c r="R1598" i="6"/>
  <c r="S1430" i="6"/>
  <c r="T1430" i="6"/>
  <c r="R1430" i="6"/>
  <c r="U1430" i="6"/>
  <c r="T1413" i="6"/>
  <c r="S1413" i="6"/>
  <c r="R1413" i="6"/>
  <c r="U1413" i="6"/>
  <c r="U1436" i="6"/>
  <c r="S1436" i="6"/>
  <c r="T1436" i="6"/>
  <c r="R1436" i="6"/>
  <c r="U2193" i="6"/>
  <c r="T2193" i="6"/>
  <c r="S2193" i="6"/>
  <c r="R2193" i="6"/>
  <c r="R2391" i="6"/>
  <c r="U2391" i="6"/>
  <c r="T2391" i="6"/>
  <c r="S2391" i="6"/>
  <c r="R620" i="6"/>
  <c r="U620" i="6"/>
  <c r="T620" i="6"/>
  <c r="S620" i="6"/>
  <c r="U2292" i="6"/>
  <c r="R2292" i="6"/>
  <c r="S2292" i="6"/>
  <c r="T2292" i="6"/>
  <c r="T2277" i="6"/>
  <c r="U2277" i="6"/>
  <c r="S2277" i="6"/>
  <c r="R2277" i="6"/>
  <c r="T133" i="6"/>
  <c r="S133" i="6"/>
  <c r="R133" i="6"/>
  <c r="U133" i="6"/>
  <c r="U1377" i="6"/>
  <c r="T1377" i="6"/>
  <c r="S1377" i="6"/>
  <c r="R1377" i="6"/>
  <c r="T1532" i="6"/>
  <c r="U1532" i="6"/>
  <c r="S1532" i="6"/>
  <c r="R1532" i="6"/>
  <c r="U1695" i="6"/>
  <c r="T1695" i="6"/>
  <c r="S1695" i="6"/>
  <c r="R1695" i="6"/>
  <c r="T1474" i="6"/>
  <c r="S1474" i="6"/>
  <c r="R1474" i="6"/>
  <c r="U1474" i="6"/>
  <c r="S630" i="6"/>
  <c r="R630" i="6"/>
  <c r="U630" i="6"/>
  <c r="T630" i="6"/>
  <c r="T1427" i="6"/>
  <c r="R1427" i="6"/>
  <c r="S1427" i="6"/>
  <c r="U1427" i="6"/>
  <c r="T1470" i="6"/>
  <c r="R1470" i="6"/>
  <c r="U1470" i="6"/>
  <c r="S1470" i="6"/>
  <c r="U1454" i="6"/>
  <c r="T1454" i="6"/>
  <c r="S1454" i="6"/>
  <c r="R1454" i="6"/>
  <c r="T1457" i="6"/>
  <c r="U1457" i="6"/>
  <c r="R1457" i="6"/>
  <c r="S1457" i="6"/>
  <c r="S2262" i="6"/>
  <c r="R2262" i="6"/>
  <c r="U2262" i="6"/>
  <c r="T2262" i="6"/>
  <c r="T1541" i="6"/>
  <c r="R1541" i="6"/>
  <c r="U1541" i="6"/>
  <c r="S1541" i="6"/>
  <c r="T895" i="6"/>
  <c r="S895" i="6"/>
  <c r="R895" i="6"/>
  <c r="U895" i="6"/>
  <c r="U2179" i="6"/>
  <c r="R2179" i="6"/>
  <c r="T2179" i="6"/>
  <c r="S2179" i="6"/>
  <c r="T2173" i="6"/>
  <c r="S2173" i="6"/>
  <c r="R2173" i="6"/>
  <c r="U2173" i="6"/>
  <c r="U2397" i="6"/>
  <c r="T2397" i="6"/>
  <c r="S2397" i="6"/>
  <c r="R2397" i="6"/>
  <c r="R2216" i="6"/>
  <c r="U2216" i="6"/>
  <c r="T2216" i="6"/>
  <c r="S2216" i="6"/>
  <c r="R123" i="6"/>
  <c r="U123" i="6"/>
  <c r="T123" i="6"/>
  <c r="S123" i="6"/>
  <c r="U1463" i="6"/>
  <c r="T1463" i="6"/>
  <c r="R1463" i="6"/>
  <c r="S1463" i="6"/>
  <c r="U1432" i="6"/>
  <c r="S1432" i="6"/>
  <c r="R1432" i="6"/>
  <c r="T1432" i="6"/>
  <c r="S640" i="6"/>
  <c r="R640" i="6"/>
  <c r="U640" i="6"/>
  <c r="T640" i="6"/>
  <c r="U1444" i="6"/>
  <c r="R1444" i="6"/>
  <c r="S1444" i="6"/>
  <c r="T1444" i="6"/>
  <c r="T633" i="6"/>
  <c r="S633" i="6"/>
  <c r="U633" i="6"/>
  <c r="R633" i="6"/>
  <c r="S586" i="6"/>
  <c r="R586" i="6"/>
  <c r="U586" i="6"/>
  <c r="T586" i="6"/>
  <c r="R1405" i="6"/>
  <c r="S1405" i="6"/>
  <c r="U1405" i="6"/>
  <c r="T1405" i="6"/>
  <c r="U560" i="6"/>
  <c r="T560" i="6"/>
  <c r="S560" i="6"/>
  <c r="R560" i="6"/>
  <c r="U1526" i="6"/>
  <c r="S1526" i="6"/>
  <c r="R1526" i="6"/>
  <c r="T1526" i="6"/>
  <c r="R1535" i="6"/>
  <c r="U1535" i="6"/>
  <c r="T1535" i="6"/>
  <c r="S1535" i="6"/>
  <c r="S1380" i="6"/>
  <c r="R1380" i="6"/>
  <c r="U1380" i="6"/>
  <c r="T1380" i="6"/>
  <c r="T2026" i="6"/>
  <c r="S2026" i="6"/>
  <c r="R2026" i="6"/>
  <c r="U2026" i="6"/>
  <c r="R577" i="6"/>
  <c r="U577" i="6"/>
  <c r="T577" i="6"/>
  <c r="S577" i="6"/>
  <c r="R567" i="6"/>
  <c r="S567" i="6"/>
  <c r="T567" i="6"/>
  <c r="U567" i="6"/>
  <c r="U1442" i="6"/>
  <c r="T1442" i="6"/>
  <c r="R1442" i="6"/>
  <c r="S1442" i="6"/>
  <c r="U1465" i="6"/>
  <c r="S1465" i="6"/>
  <c r="R1465" i="6"/>
  <c r="T1465" i="6"/>
  <c r="U891" i="6"/>
  <c r="R891" i="6"/>
  <c r="T891" i="6"/>
  <c r="S891" i="6"/>
  <c r="S1414" i="6"/>
  <c r="R1414" i="6"/>
  <c r="U1414" i="6"/>
  <c r="T1414" i="6"/>
  <c r="T1477" i="6"/>
  <c r="S1477" i="6"/>
  <c r="R1477" i="6"/>
  <c r="U1477" i="6"/>
  <c r="U2175" i="6"/>
  <c r="T2175" i="6"/>
  <c r="S2175" i="6"/>
  <c r="R2175" i="6"/>
  <c r="U578" i="6"/>
  <c r="T578" i="6"/>
  <c r="S578" i="6"/>
  <c r="R578" i="6"/>
  <c r="U570" i="6"/>
  <c r="T570" i="6"/>
  <c r="S570" i="6"/>
  <c r="R570" i="6"/>
  <c r="R2239" i="6"/>
  <c r="U2239" i="6"/>
  <c r="T2239" i="6"/>
  <c r="S2239" i="6"/>
  <c r="U2223" i="6"/>
  <c r="R2223" i="6"/>
  <c r="T2223" i="6"/>
  <c r="S2223" i="6"/>
  <c r="U2213" i="6"/>
  <c r="T2213" i="6"/>
  <c r="S2213" i="6"/>
  <c r="R2213" i="6"/>
  <c r="R99" i="6"/>
  <c r="U99" i="6"/>
  <c r="T99" i="6"/>
  <c r="S99" i="6"/>
  <c r="U1390" i="6"/>
  <c r="T1390" i="6"/>
  <c r="S1390" i="6"/>
  <c r="R1390" i="6"/>
  <c r="U1381" i="6"/>
  <c r="R1381" i="6"/>
  <c r="S1381" i="6"/>
  <c r="T1381" i="6"/>
  <c r="T2029" i="6"/>
  <c r="S2029" i="6"/>
  <c r="R2029" i="6"/>
  <c r="U2029" i="6"/>
  <c r="S126" i="6"/>
  <c r="R126" i="6"/>
  <c r="U126" i="6"/>
  <c r="T126" i="6"/>
  <c r="S1426" i="6"/>
  <c r="U1426" i="6"/>
  <c r="R1426" i="6"/>
  <c r="T1426" i="6"/>
  <c r="T621" i="6"/>
  <c r="U621" i="6"/>
  <c r="R621" i="6"/>
  <c r="S621" i="6"/>
  <c r="T639" i="6"/>
  <c r="S639" i="6"/>
  <c r="R639" i="6"/>
  <c r="U639" i="6"/>
  <c r="U626" i="6"/>
  <c r="T626" i="6"/>
  <c r="S626" i="6"/>
  <c r="R626" i="6"/>
  <c r="T1431" i="6"/>
  <c r="S1431" i="6"/>
  <c r="R1431" i="6"/>
  <c r="U1431" i="6"/>
  <c r="U1435" i="6"/>
  <c r="T1435" i="6"/>
  <c r="R1435" i="6"/>
  <c r="S1435" i="6"/>
  <c r="T1421" i="6"/>
  <c r="U1421" i="6"/>
  <c r="S1421" i="6"/>
  <c r="R1421" i="6"/>
  <c r="T609" i="6"/>
  <c r="U609" i="6"/>
  <c r="S609" i="6"/>
  <c r="R609" i="6"/>
  <c r="S896" i="6"/>
  <c r="R896" i="6"/>
  <c r="U896" i="6"/>
  <c r="T896" i="6"/>
  <c r="U2176" i="6"/>
  <c r="T2176" i="6"/>
  <c r="S2176" i="6"/>
  <c r="R2176" i="6"/>
  <c r="T2261" i="6"/>
  <c r="S2261" i="6"/>
  <c r="U2261" i="6"/>
  <c r="R2261" i="6"/>
  <c r="U2235" i="6"/>
  <c r="T2235" i="6"/>
  <c r="S2235" i="6"/>
  <c r="R2235" i="6"/>
  <c r="U98" i="6"/>
  <c r="T98" i="6"/>
  <c r="S98" i="6"/>
  <c r="R98" i="6"/>
  <c r="U1391" i="6"/>
  <c r="T1391" i="6"/>
  <c r="S1391" i="6"/>
  <c r="R1391" i="6"/>
  <c r="T1531" i="6"/>
  <c r="S1531" i="6"/>
  <c r="U1531" i="6"/>
  <c r="R1531" i="6"/>
  <c r="T110" i="6"/>
  <c r="S110" i="6"/>
  <c r="R110" i="6"/>
  <c r="U110" i="6"/>
  <c r="T129" i="6"/>
  <c r="S129" i="6"/>
  <c r="R129" i="6"/>
  <c r="U129" i="6"/>
  <c r="T1464" i="6"/>
  <c r="S1464" i="6"/>
  <c r="U1464" i="6"/>
  <c r="R1464" i="6"/>
  <c r="R568" i="6"/>
  <c r="S568" i="6"/>
  <c r="U568" i="6"/>
  <c r="T568" i="6"/>
  <c r="R1441" i="6"/>
  <c r="T1441" i="6"/>
  <c r="S1441" i="6"/>
  <c r="U1441" i="6"/>
  <c r="U564" i="6"/>
  <c r="T564" i="6"/>
  <c r="S564" i="6"/>
  <c r="R564" i="6"/>
  <c r="R1449" i="6"/>
  <c r="S1449" i="6"/>
  <c r="T1449" i="6"/>
  <c r="U1449" i="6"/>
  <c r="S1455" i="6"/>
  <c r="U1455" i="6"/>
  <c r="T1455" i="6"/>
  <c r="R1455" i="6"/>
  <c r="S2219" i="6"/>
  <c r="R2219" i="6"/>
  <c r="U2219" i="6"/>
  <c r="T2219" i="6"/>
  <c r="R569" i="6"/>
  <c r="U569" i="6"/>
  <c r="S569" i="6"/>
  <c r="T569" i="6"/>
  <c r="U2180" i="6"/>
  <c r="T2180" i="6"/>
  <c r="S2180" i="6"/>
  <c r="R2180" i="6"/>
  <c r="U2274" i="6"/>
  <c r="T2274" i="6"/>
  <c r="S2274" i="6"/>
  <c r="R2274" i="6"/>
  <c r="S2283" i="6"/>
  <c r="R2283" i="6"/>
  <c r="U2283" i="6"/>
  <c r="T2283" i="6"/>
  <c r="U180" i="6"/>
  <c r="T180" i="6"/>
  <c r="S180" i="6"/>
  <c r="R180" i="6"/>
  <c r="U1357" i="6"/>
  <c r="T1357" i="6"/>
  <c r="S1357" i="6"/>
  <c r="R1357" i="6"/>
  <c r="S1343" i="6"/>
  <c r="R1343" i="6"/>
  <c r="U1343" i="6"/>
  <c r="T1343" i="6"/>
  <c r="U2034" i="6"/>
  <c r="T2034" i="6"/>
  <c r="S2034" i="6"/>
  <c r="R2034" i="6"/>
  <c r="U632" i="6"/>
  <c r="R632" i="6"/>
  <c r="T632" i="6"/>
  <c r="S632" i="6"/>
  <c r="T623" i="6"/>
  <c r="U623" i="6"/>
  <c r="R623" i="6"/>
  <c r="S623" i="6"/>
  <c r="S631" i="6"/>
  <c r="R631" i="6"/>
  <c r="U631" i="6"/>
  <c r="T631" i="6"/>
  <c r="T579" i="6"/>
  <c r="S579" i="6"/>
  <c r="R579" i="6"/>
  <c r="U579" i="6"/>
  <c r="R585" i="6"/>
  <c r="U585" i="6"/>
  <c r="T585" i="6"/>
  <c r="S585" i="6"/>
  <c r="T1482" i="6"/>
  <c r="U1482" i="6"/>
  <c r="R1482" i="6"/>
  <c r="S1482" i="6"/>
  <c r="U2295" i="6"/>
  <c r="T2295" i="6"/>
  <c r="S2295" i="6"/>
  <c r="R2295" i="6"/>
  <c r="T565" i="6"/>
  <c r="S565" i="6"/>
  <c r="R565" i="6"/>
  <c r="U565" i="6"/>
  <c r="U624" i="6"/>
  <c r="T624" i="6"/>
  <c r="S624" i="6"/>
  <c r="R624" i="6"/>
  <c r="S2185" i="6"/>
  <c r="U2185" i="6"/>
  <c r="R2185" i="6"/>
  <c r="T2185" i="6"/>
  <c r="T121" i="6"/>
  <c r="S121" i="6"/>
  <c r="R121" i="6"/>
  <c r="U121" i="6"/>
  <c r="S1402" i="6"/>
  <c r="R1402" i="6"/>
  <c r="U1402" i="6"/>
  <c r="T1402" i="6"/>
  <c r="U1340" i="6"/>
  <c r="T1340" i="6"/>
  <c r="S1340" i="6"/>
  <c r="R1340" i="6"/>
  <c r="T115" i="6"/>
  <c r="S115" i="6"/>
  <c r="R115" i="6"/>
  <c r="U115" i="6"/>
  <c r="S1447" i="6"/>
  <c r="R1447" i="6"/>
  <c r="U1447" i="6"/>
  <c r="T1447" i="6"/>
  <c r="S638" i="6"/>
  <c r="R638" i="6"/>
  <c r="U638" i="6"/>
  <c r="T638" i="6"/>
  <c r="S592" i="6"/>
  <c r="R592" i="6"/>
  <c r="U592" i="6"/>
  <c r="T592" i="6"/>
  <c r="U646" i="6"/>
  <c r="T646" i="6"/>
  <c r="S646" i="6"/>
  <c r="R646" i="6"/>
  <c r="R649" i="6"/>
  <c r="U649" i="6"/>
  <c r="T649" i="6"/>
  <c r="S649" i="6"/>
  <c r="U637" i="6"/>
  <c r="T637" i="6"/>
  <c r="S637" i="6"/>
  <c r="R637" i="6"/>
  <c r="U2221" i="6"/>
  <c r="T2221" i="6"/>
  <c r="S2221" i="6"/>
  <c r="R2221" i="6"/>
  <c r="T2300" i="6"/>
  <c r="R2300" i="6"/>
  <c r="U2300" i="6"/>
  <c r="S2300" i="6"/>
  <c r="U596" i="6"/>
  <c r="T596" i="6"/>
  <c r="S596" i="6"/>
  <c r="R596" i="6"/>
  <c r="U584" i="6"/>
  <c r="T584" i="6"/>
  <c r="S584" i="6"/>
  <c r="R584" i="6"/>
  <c r="U2250" i="6"/>
  <c r="T2250" i="6"/>
  <c r="S2250" i="6"/>
  <c r="R2250" i="6"/>
  <c r="S2232" i="6"/>
  <c r="R2232" i="6"/>
  <c r="U2232" i="6"/>
  <c r="T2232" i="6"/>
  <c r="R1677" i="6"/>
  <c r="U1677" i="6"/>
  <c r="T1677" i="6"/>
  <c r="S1677" i="6"/>
  <c r="S1411" i="6"/>
  <c r="T1411" i="6"/>
  <c r="R1411" i="6"/>
  <c r="U1411" i="6"/>
  <c r="T590" i="6"/>
  <c r="S590" i="6"/>
  <c r="R590" i="6"/>
  <c r="U590" i="6"/>
  <c r="U540" i="6"/>
  <c r="S956" i="6"/>
  <c r="R540" i="6"/>
  <c r="T956" i="6"/>
  <c r="S540" i="6"/>
  <c r="R1534" i="6"/>
  <c r="S524" i="6"/>
  <c r="S2658" i="6"/>
  <c r="R2677" i="6"/>
  <c r="U2675" i="6"/>
  <c r="S2632" i="6"/>
  <c r="S2639" i="6"/>
  <c r="T1534" i="6"/>
  <c r="T524" i="6"/>
  <c r="R2658" i="6"/>
  <c r="S2677" i="6"/>
  <c r="R2675" i="6"/>
  <c r="T2632" i="6"/>
  <c r="T2639" i="6"/>
  <c r="T1178" i="6"/>
  <c r="S2672" i="6"/>
  <c r="S1344" i="6"/>
  <c r="U1178" i="6"/>
  <c r="T2679" i="6"/>
  <c r="R2672" i="6"/>
  <c r="T1344" i="6"/>
  <c r="S1178" i="6"/>
  <c r="T2672" i="6"/>
  <c r="U1344" i="6"/>
  <c r="S2679" i="6"/>
  <c r="U2679" i="6"/>
  <c r="R772" i="6"/>
  <c r="R1529" i="6"/>
  <c r="S1529" i="6"/>
  <c r="U1529" i="6"/>
  <c r="U708" i="6"/>
  <c r="U779" i="6"/>
  <c r="R1210" i="6"/>
  <c r="U1210" i="6"/>
  <c r="T1210" i="6"/>
  <c r="S1210" i="6"/>
  <c r="R1266" i="6"/>
  <c r="U1266" i="6"/>
  <c r="T1266" i="6"/>
  <c r="S1266" i="6"/>
  <c r="U1203" i="6"/>
  <c r="T1203" i="6"/>
  <c r="S1203" i="6"/>
  <c r="R1203" i="6"/>
  <c r="U1273" i="6"/>
  <c r="T1273" i="6"/>
  <c r="S1273" i="6"/>
  <c r="R1273" i="6"/>
  <c r="U1182" i="6"/>
  <c r="T1182" i="6"/>
  <c r="S1182" i="6"/>
  <c r="R1182" i="6"/>
  <c r="R2077" i="6"/>
  <c r="U2077" i="6"/>
  <c r="T2077" i="6"/>
  <c r="S2077" i="6"/>
  <c r="S1238" i="6"/>
  <c r="R1238" i="6"/>
  <c r="U1238" i="6"/>
  <c r="T1238" i="6"/>
  <c r="U2104" i="6"/>
  <c r="T2104" i="6"/>
  <c r="S2104" i="6"/>
  <c r="R2104" i="6"/>
  <c r="T1207" i="6"/>
  <c r="S1207" i="6"/>
  <c r="R1207" i="6"/>
  <c r="U1207" i="6"/>
  <c r="R1208" i="6"/>
  <c r="U1208" i="6"/>
  <c r="T1208" i="6"/>
  <c r="S1208" i="6"/>
  <c r="T2073" i="6"/>
  <c r="S2073" i="6"/>
  <c r="R2073" i="6"/>
  <c r="U2073" i="6"/>
  <c r="U1179" i="6"/>
  <c r="T1179" i="6"/>
  <c r="S1179" i="6"/>
  <c r="R1179" i="6"/>
  <c r="R2097" i="6"/>
  <c r="U2097" i="6"/>
  <c r="T2097" i="6"/>
  <c r="S2097" i="6"/>
  <c r="S2428" i="6"/>
  <c r="U2428" i="6"/>
  <c r="T2428" i="6"/>
  <c r="R2428" i="6"/>
  <c r="T824" i="6"/>
  <c r="S824" i="6"/>
  <c r="R824" i="6"/>
  <c r="U824" i="6"/>
  <c r="S888" i="6"/>
  <c r="R888" i="6"/>
  <c r="U888" i="6"/>
  <c r="T888" i="6"/>
  <c r="R857" i="6"/>
  <c r="U857" i="6"/>
  <c r="T857" i="6"/>
  <c r="S857" i="6"/>
  <c r="T810" i="6"/>
  <c r="R810" i="6"/>
  <c r="U810" i="6"/>
  <c r="S810" i="6"/>
  <c r="S882" i="6"/>
  <c r="R882" i="6"/>
  <c r="T882" i="6"/>
  <c r="U882" i="6"/>
  <c r="U843" i="6"/>
  <c r="T843" i="6"/>
  <c r="S843" i="6"/>
  <c r="R843" i="6"/>
  <c r="U804" i="6"/>
  <c r="T804" i="6"/>
  <c r="S804" i="6"/>
  <c r="R804" i="6"/>
  <c r="S876" i="6"/>
  <c r="R876" i="6"/>
  <c r="U876" i="6"/>
  <c r="T876" i="6"/>
  <c r="U829" i="6"/>
  <c r="T829" i="6"/>
  <c r="S829" i="6"/>
  <c r="R829" i="6"/>
  <c r="T806" i="6"/>
  <c r="S806" i="6"/>
  <c r="R806" i="6"/>
  <c r="U806" i="6"/>
  <c r="S886" i="6"/>
  <c r="R886" i="6"/>
  <c r="U886" i="6"/>
  <c r="T886" i="6"/>
  <c r="U839" i="6"/>
  <c r="T839" i="6"/>
  <c r="S839" i="6"/>
  <c r="R839" i="6"/>
  <c r="T1248" i="6"/>
  <c r="S1248" i="6"/>
  <c r="U1248" i="6"/>
  <c r="R1248" i="6"/>
  <c r="R163" i="6"/>
  <c r="U163" i="6"/>
  <c r="T163" i="6"/>
  <c r="S163" i="6"/>
  <c r="U1352" i="6"/>
  <c r="T1352" i="6"/>
  <c r="S1352" i="6"/>
  <c r="R1352" i="6"/>
  <c r="S1354" i="6"/>
  <c r="R1354" i="6"/>
  <c r="U1354" i="6"/>
  <c r="T1354" i="6"/>
  <c r="S1394" i="6"/>
  <c r="R1394" i="6"/>
  <c r="U1394" i="6"/>
  <c r="T1394" i="6"/>
  <c r="U812" i="6"/>
  <c r="T812" i="6"/>
  <c r="S812" i="6"/>
  <c r="R812" i="6"/>
  <c r="U877" i="6"/>
  <c r="T877" i="6"/>
  <c r="S877" i="6"/>
  <c r="R877" i="6"/>
  <c r="U1462" i="6"/>
  <c r="T1462" i="6"/>
  <c r="S1462" i="6"/>
  <c r="R1462" i="6"/>
  <c r="S1376" i="6"/>
  <c r="R1376" i="6"/>
  <c r="U1376" i="6"/>
  <c r="T1376" i="6"/>
  <c r="U1523" i="6"/>
  <c r="T1523" i="6"/>
  <c r="S1523" i="6"/>
  <c r="R1523" i="6"/>
  <c r="U477" i="6"/>
  <c r="T477" i="6"/>
  <c r="S477" i="6"/>
  <c r="R477" i="6"/>
  <c r="R2555" i="6"/>
  <c r="U2555" i="6"/>
  <c r="T2555" i="6"/>
  <c r="S2555" i="6"/>
  <c r="U2535" i="6"/>
  <c r="T2535" i="6"/>
  <c r="S2535" i="6"/>
  <c r="R2535" i="6"/>
  <c r="U2537" i="6"/>
  <c r="T2537" i="6"/>
  <c r="R2537" i="6"/>
  <c r="S2537" i="6"/>
  <c r="R1722" i="6"/>
  <c r="U1722" i="6"/>
  <c r="T1722" i="6"/>
  <c r="S1722" i="6"/>
  <c r="R708" i="6"/>
  <c r="R779" i="6"/>
  <c r="R1180" i="6"/>
  <c r="U1180" i="6"/>
  <c r="T1180" i="6"/>
  <c r="S1180" i="6"/>
  <c r="S1272" i="6"/>
  <c r="R1272" i="6"/>
  <c r="U1272" i="6"/>
  <c r="T1272" i="6"/>
  <c r="U1211" i="6"/>
  <c r="T1211" i="6"/>
  <c r="S1211" i="6"/>
  <c r="R1211" i="6"/>
  <c r="R2076" i="6"/>
  <c r="U2076" i="6"/>
  <c r="T2076" i="6"/>
  <c r="S2076" i="6"/>
  <c r="T1190" i="6"/>
  <c r="S1190" i="6"/>
  <c r="R1190" i="6"/>
  <c r="U1190" i="6"/>
  <c r="T2089" i="6"/>
  <c r="S2089" i="6"/>
  <c r="R2089" i="6"/>
  <c r="U2089" i="6"/>
  <c r="U1250" i="6"/>
  <c r="T1250" i="6"/>
  <c r="S1250" i="6"/>
  <c r="R1250" i="6"/>
  <c r="U2114" i="6"/>
  <c r="T2114" i="6"/>
  <c r="S2114" i="6"/>
  <c r="R2114" i="6"/>
  <c r="T1262" i="6"/>
  <c r="S1262" i="6"/>
  <c r="R1262" i="6"/>
  <c r="U1262" i="6"/>
  <c r="R1215" i="6"/>
  <c r="U1215" i="6"/>
  <c r="T1215" i="6"/>
  <c r="S1215" i="6"/>
  <c r="R2072" i="6"/>
  <c r="U2072" i="6"/>
  <c r="T2072" i="6"/>
  <c r="S2072" i="6"/>
  <c r="T1216" i="6"/>
  <c r="S1216" i="6"/>
  <c r="R1216" i="6"/>
  <c r="U1216" i="6"/>
  <c r="U2083" i="6"/>
  <c r="T2083" i="6"/>
  <c r="S2083" i="6"/>
  <c r="R2083" i="6"/>
  <c r="T1187" i="6"/>
  <c r="S1187" i="6"/>
  <c r="R1187" i="6"/>
  <c r="U1187" i="6"/>
  <c r="R2109" i="6"/>
  <c r="U2109" i="6"/>
  <c r="T2109" i="6"/>
  <c r="S2109" i="6"/>
  <c r="U832" i="6"/>
  <c r="T832" i="6"/>
  <c r="S832" i="6"/>
  <c r="R832" i="6"/>
  <c r="T559" i="6"/>
  <c r="S559" i="6"/>
  <c r="R559" i="6"/>
  <c r="U559" i="6"/>
  <c r="S865" i="6"/>
  <c r="R865" i="6"/>
  <c r="U865" i="6"/>
  <c r="T865" i="6"/>
  <c r="U818" i="6"/>
  <c r="T818" i="6"/>
  <c r="S818" i="6"/>
  <c r="R818" i="6"/>
  <c r="U553" i="6"/>
  <c r="T553" i="6"/>
  <c r="S553" i="6"/>
  <c r="R553" i="6"/>
  <c r="T851" i="6"/>
  <c r="S851" i="6"/>
  <c r="R851" i="6"/>
  <c r="U851" i="6"/>
  <c r="U820" i="6"/>
  <c r="T820" i="6"/>
  <c r="S820" i="6"/>
  <c r="R820" i="6"/>
  <c r="T555" i="6"/>
  <c r="S555" i="6"/>
  <c r="R555" i="6"/>
  <c r="U555" i="6"/>
  <c r="U837" i="6"/>
  <c r="T837" i="6"/>
  <c r="S837" i="6"/>
  <c r="R837" i="6"/>
  <c r="U814" i="6"/>
  <c r="T814" i="6"/>
  <c r="S814" i="6"/>
  <c r="R814" i="6"/>
  <c r="U557" i="6"/>
  <c r="T557" i="6"/>
  <c r="S557" i="6"/>
  <c r="R557" i="6"/>
  <c r="S847" i="6"/>
  <c r="R847" i="6"/>
  <c r="T847" i="6"/>
  <c r="U847" i="6"/>
  <c r="R1724" i="6"/>
  <c r="U1724" i="6"/>
  <c r="T1724" i="6"/>
  <c r="S1724" i="6"/>
  <c r="S1368" i="6"/>
  <c r="R1368" i="6"/>
  <c r="U1368" i="6"/>
  <c r="T1368" i="6"/>
  <c r="T1471" i="6"/>
  <c r="S1471" i="6"/>
  <c r="R1471" i="6"/>
  <c r="U1471" i="6"/>
  <c r="T884" i="6"/>
  <c r="S884" i="6"/>
  <c r="R884" i="6"/>
  <c r="U884" i="6"/>
  <c r="U885" i="6"/>
  <c r="T885" i="6"/>
  <c r="S885" i="6"/>
  <c r="R885" i="6"/>
  <c r="T798" i="6"/>
  <c r="S798" i="6"/>
  <c r="R798" i="6"/>
  <c r="U798" i="6"/>
  <c r="U1546" i="6"/>
  <c r="T1546" i="6"/>
  <c r="S1546" i="6"/>
  <c r="R1546" i="6"/>
  <c r="U480" i="6"/>
  <c r="T480" i="6"/>
  <c r="S480" i="6"/>
  <c r="R480" i="6"/>
  <c r="R497" i="6"/>
  <c r="U497" i="6"/>
  <c r="T497" i="6"/>
  <c r="S497" i="6"/>
  <c r="T2541" i="6"/>
  <c r="U2541" i="6"/>
  <c r="S2541" i="6"/>
  <c r="R2541" i="6"/>
  <c r="S2543" i="6"/>
  <c r="R2543" i="6"/>
  <c r="U2543" i="6"/>
  <c r="T2543" i="6"/>
  <c r="R2561" i="6"/>
  <c r="U2561" i="6"/>
  <c r="T2561" i="6"/>
  <c r="S2561" i="6"/>
  <c r="T1738" i="6"/>
  <c r="S1738" i="6"/>
  <c r="R1738" i="6"/>
  <c r="U1738" i="6"/>
  <c r="U1188" i="6"/>
  <c r="T1188" i="6"/>
  <c r="S1188" i="6"/>
  <c r="R1188" i="6"/>
  <c r="T2075" i="6"/>
  <c r="S2075" i="6"/>
  <c r="R2075" i="6"/>
  <c r="U2075" i="6"/>
  <c r="U1236" i="6"/>
  <c r="T1236" i="6"/>
  <c r="S1236" i="6"/>
  <c r="R1236" i="6"/>
  <c r="U2088" i="6"/>
  <c r="S2088" i="6"/>
  <c r="R2088" i="6"/>
  <c r="T2088" i="6"/>
  <c r="R1237" i="6"/>
  <c r="U1237" i="6"/>
  <c r="T1237" i="6"/>
  <c r="S1237" i="6"/>
  <c r="T2101" i="6"/>
  <c r="S2101" i="6"/>
  <c r="R2101" i="6"/>
  <c r="U2101" i="6"/>
  <c r="S1256" i="6"/>
  <c r="R1256" i="6"/>
  <c r="U1256" i="6"/>
  <c r="T1256" i="6"/>
  <c r="T2127" i="6"/>
  <c r="S2127" i="6"/>
  <c r="R2127" i="6"/>
  <c r="U2127" i="6"/>
  <c r="S1276" i="6"/>
  <c r="R1276" i="6"/>
  <c r="U1276" i="6"/>
  <c r="T1276" i="6"/>
  <c r="U1233" i="6"/>
  <c r="T1233" i="6"/>
  <c r="S1233" i="6"/>
  <c r="R1233" i="6"/>
  <c r="U2082" i="6"/>
  <c r="T2082" i="6"/>
  <c r="S2082" i="6"/>
  <c r="R2082" i="6"/>
  <c r="R1234" i="6"/>
  <c r="U1234" i="6"/>
  <c r="T1234" i="6"/>
  <c r="S1234" i="6"/>
  <c r="S2096" i="6"/>
  <c r="R2096" i="6"/>
  <c r="U2096" i="6"/>
  <c r="T2096" i="6"/>
  <c r="U2120" i="6"/>
  <c r="T2120" i="6"/>
  <c r="S2120" i="6"/>
  <c r="R2120" i="6"/>
  <c r="T2419" i="6"/>
  <c r="S2419" i="6"/>
  <c r="R2419" i="6"/>
  <c r="U2419" i="6"/>
  <c r="R840" i="6"/>
  <c r="U840" i="6"/>
  <c r="T840" i="6"/>
  <c r="S840" i="6"/>
  <c r="S801" i="6"/>
  <c r="R801" i="6"/>
  <c r="U801" i="6"/>
  <c r="T801" i="6"/>
  <c r="U873" i="6"/>
  <c r="T873" i="6"/>
  <c r="S873" i="6"/>
  <c r="R873" i="6"/>
  <c r="T826" i="6"/>
  <c r="S826" i="6"/>
  <c r="R826" i="6"/>
  <c r="U826" i="6"/>
  <c r="R1274" i="6"/>
  <c r="U1274" i="6"/>
  <c r="T1274" i="6"/>
  <c r="S1274" i="6"/>
  <c r="U859" i="6"/>
  <c r="T859" i="6"/>
  <c r="S859" i="6"/>
  <c r="R859" i="6"/>
  <c r="T828" i="6"/>
  <c r="S828" i="6"/>
  <c r="R828" i="6"/>
  <c r="U828" i="6"/>
  <c r="R1184" i="6"/>
  <c r="U1184" i="6"/>
  <c r="T1184" i="6"/>
  <c r="S1184" i="6"/>
  <c r="S845" i="6"/>
  <c r="R845" i="6"/>
  <c r="U845" i="6"/>
  <c r="T845" i="6"/>
  <c r="U822" i="6"/>
  <c r="S822" i="6"/>
  <c r="R822" i="6"/>
  <c r="T822" i="6"/>
  <c r="R1186" i="6"/>
  <c r="T1186" i="6"/>
  <c r="S1186" i="6"/>
  <c r="U1186" i="6"/>
  <c r="S855" i="6"/>
  <c r="R855" i="6"/>
  <c r="U855" i="6"/>
  <c r="T855" i="6"/>
  <c r="R1265" i="6"/>
  <c r="U1265" i="6"/>
  <c r="T1265" i="6"/>
  <c r="S1265" i="6"/>
  <c r="U866" i="6"/>
  <c r="T866" i="6"/>
  <c r="S866" i="6"/>
  <c r="R866" i="6"/>
  <c r="S875" i="6"/>
  <c r="R875" i="6"/>
  <c r="U875" i="6"/>
  <c r="T875" i="6"/>
  <c r="T575" i="6"/>
  <c r="S575" i="6"/>
  <c r="R575" i="6"/>
  <c r="U575" i="6"/>
  <c r="T589" i="6"/>
  <c r="S589" i="6"/>
  <c r="R589" i="6"/>
  <c r="U589" i="6"/>
  <c r="T862" i="6"/>
  <c r="S862" i="6"/>
  <c r="R862" i="6"/>
  <c r="U862" i="6"/>
  <c r="S799" i="6"/>
  <c r="R799" i="6"/>
  <c r="U799" i="6"/>
  <c r="T799" i="6"/>
  <c r="T491" i="6"/>
  <c r="S491" i="6"/>
  <c r="U491" i="6"/>
  <c r="R491" i="6"/>
  <c r="U490" i="6"/>
  <c r="T490" i="6"/>
  <c r="R490" i="6"/>
  <c r="S490" i="6"/>
  <c r="U501" i="6"/>
  <c r="T501" i="6"/>
  <c r="S501" i="6"/>
  <c r="R501" i="6"/>
  <c r="T503" i="6"/>
  <c r="S503" i="6"/>
  <c r="R503" i="6"/>
  <c r="U503" i="6"/>
  <c r="U1713" i="6"/>
  <c r="T1713" i="6"/>
  <c r="S1713" i="6"/>
  <c r="R1713" i="6"/>
  <c r="T2531" i="6"/>
  <c r="S2531" i="6"/>
  <c r="R2531" i="6"/>
  <c r="U2531" i="6"/>
  <c r="T1235" i="6"/>
  <c r="S1235" i="6"/>
  <c r="R1235" i="6"/>
  <c r="U1235" i="6"/>
  <c r="S2085" i="6"/>
  <c r="R2085" i="6"/>
  <c r="U2085" i="6"/>
  <c r="T2085" i="6"/>
  <c r="T1243" i="6"/>
  <c r="S1243" i="6"/>
  <c r="R1243" i="6"/>
  <c r="U1243" i="6"/>
  <c r="S2100" i="6"/>
  <c r="R2100" i="6"/>
  <c r="U2100" i="6"/>
  <c r="T2100" i="6"/>
  <c r="S1244" i="6"/>
  <c r="R1244" i="6"/>
  <c r="U1244" i="6"/>
  <c r="T1244" i="6"/>
  <c r="T2113" i="6"/>
  <c r="S2113" i="6"/>
  <c r="R2113" i="6"/>
  <c r="U2113" i="6"/>
  <c r="S1261" i="6"/>
  <c r="R1261" i="6"/>
  <c r="U1261" i="6"/>
  <c r="T1261" i="6"/>
  <c r="R1206" i="6"/>
  <c r="U1206" i="6"/>
  <c r="T1206" i="6"/>
  <c r="S1206" i="6"/>
  <c r="U2079" i="6"/>
  <c r="T2079" i="6"/>
  <c r="S2079" i="6"/>
  <c r="R2079" i="6"/>
  <c r="S1239" i="6"/>
  <c r="R1239" i="6"/>
  <c r="U1239" i="6"/>
  <c r="T1239" i="6"/>
  <c r="T2095" i="6"/>
  <c r="S2095" i="6"/>
  <c r="R2095" i="6"/>
  <c r="U2095" i="6"/>
  <c r="T1240" i="6"/>
  <c r="S1240" i="6"/>
  <c r="R1240" i="6"/>
  <c r="U1240" i="6"/>
  <c r="T2107" i="6"/>
  <c r="S2107" i="6"/>
  <c r="R2107" i="6"/>
  <c r="U2107" i="6"/>
  <c r="S1241" i="6"/>
  <c r="R1241" i="6"/>
  <c r="U1241" i="6"/>
  <c r="T1241" i="6"/>
  <c r="T2133" i="6"/>
  <c r="S2133" i="6"/>
  <c r="R2133" i="6"/>
  <c r="U2133" i="6"/>
  <c r="S2420" i="6"/>
  <c r="R2420" i="6"/>
  <c r="U2420" i="6"/>
  <c r="T2420" i="6"/>
  <c r="U848" i="6"/>
  <c r="T848" i="6"/>
  <c r="S848" i="6"/>
  <c r="R848" i="6"/>
  <c r="R809" i="6"/>
  <c r="U809" i="6"/>
  <c r="T809" i="6"/>
  <c r="S809" i="6"/>
  <c r="S881" i="6"/>
  <c r="R881" i="6"/>
  <c r="U881" i="6"/>
  <c r="T881" i="6"/>
  <c r="T834" i="6"/>
  <c r="S834" i="6"/>
  <c r="R834" i="6"/>
  <c r="U834" i="6"/>
  <c r="U803" i="6"/>
  <c r="T803" i="6"/>
  <c r="S803" i="6"/>
  <c r="R803" i="6"/>
  <c r="U867" i="6"/>
  <c r="T867" i="6"/>
  <c r="S867" i="6"/>
  <c r="R867" i="6"/>
  <c r="R836" i="6"/>
  <c r="U836" i="6"/>
  <c r="T836" i="6"/>
  <c r="S836" i="6"/>
  <c r="R853" i="6"/>
  <c r="U853" i="6"/>
  <c r="T853" i="6"/>
  <c r="S853" i="6"/>
  <c r="T830" i="6"/>
  <c r="R830" i="6"/>
  <c r="U830" i="6"/>
  <c r="S830" i="6"/>
  <c r="U1270" i="6"/>
  <c r="T1270" i="6"/>
  <c r="S1270" i="6"/>
  <c r="R1270" i="6"/>
  <c r="S863" i="6"/>
  <c r="R863" i="6"/>
  <c r="U863" i="6"/>
  <c r="T863" i="6"/>
  <c r="U1725" i="6"/>
  <c r="T1725" i="6"/>
  <c r="S1725" i="6"/>
  <c r="R1725" i="6"/>
  <c r="S833" i="6"/>
  <c r="R833" i="6"/>
  <c r="U833" i="6"/>
  <c r="T833" i="6"/>
  <c r="R561" i="6"/>
  <c r="S561" i="6"/>
  <c r="U561" i="6"/>
  <c r="T561" i="6"/>
  <c r="S562" i="6"/>
  <c r="R562" i="6"/>
  <c r="U562" i="6"/>
  <c r="T562" i="6"/>
  <c r="S1358" i="6"/>
  <c r="R1358" i="6"/>
  <c r="U1358" i="6"/>
  <c r="T1358" i="6"/>
  <c r="R611" i="6"/>
  <c r="U611" i="6"/>
  <c r="T611" i="6"/>
  <c r="S611" i="6"/>
  <c r="T870" i="6"/>
  <c r="S870" i="6"/>
  <c r="R870" i="6"/>
  <c r="U870" i="6"/>
  <c r="U615" i="6"/>
  <c r="T615" i="6"/>
  <c r="S615" i="6"/>
  <c r="R615" i="6"/>
  <c r="T481" i="6"/>
  <c r="S481" i="6"/>
  <c r="R481" i="6"/>
  <c r="U481" i="6"/>
  <c r="T500" i="6"/>
  <c r="S500" i="6"/>
  <c r="R500" i="6"/>
  <c r="U500" i="6"/>
  <c r="U1717" i="6"/>
  <c r="T1717" i="6"/>
  <c r="S1717" i="6"/>
  <c r="R1717" i="6"/>
  <c r="T2536" i="6"/>
  <c r="S2536" i="6"/>
  <c r="R2536" i="6"/>
  <c r="U2536" i="6"/>
  <c r="S1737" i="6"/>
  <c r="R1737" i="6"/>
  <c r="U1737" i="6"/>
  <c r="T1737" i="6"/>
  <c r="U1731" i="6"/>
  <c r="T1731" i="6"/>
  <c r="S1731" i="6"/>
  <c r="R1731" i="6"/>
  <c r="T1242" i="6"/>
  <c r="S1242" i="6"/>
  <c r="R1242" i="6"/>
  <c r="U1242" i="6"/>
  <c r="T2099" i="6"/>
  <c r="S2099" i="6"/>
  <c r="R2099" i="6"/>
  <c r="U2099" i="6"/>
  <c r="U1249" i="6"/>
  <c r="T1249" i="6"/>
  <c r="S1249" i="6"/>
  <c r="R1249" i="6"/>
  <c r="U2112" i="6"/>
  <c r="T2112" i="6"/>
  <c r="S2112" i="6"/>
  <c r="R2112" i="6"/>
  <c r="U2126" i="6"/>
  <c r="R2126" i="6"/>
  <c r="T2126" i="6"/>
  <c r="S2126" i="6"/>
  <c r="U1268" i="6"/>
  <c r="T1268" i="6"/>
  <c r="S1268" i="6"/>
  <c r="R1268" i="6"/>
  <c r="T1214" i="6"/>
  <c r="S1214" i="6"/>
  <c r="R1214" i="6"/>
  <c r="U1214" i="6"/>
  <c r="T2092" i="6"/>
  <c r="S2092" i="6"/>
  <c r="R2092" i="6"/>
  <c r="U2092" i="6"/>
  <c r="U1247" i="6"/>
  <c r="T1247" i="6"/>
  <c r="S1247" i="6"/>
  <c r="R1247" i="6"/>
  <c r="S2106" i="6"/>
  <c r="R2106" i="6"/>
  <c r="U2106" i="6"/>
  <c r="T2106" i="6"/>
  <c r="T2119" i="6"/>
  <c r="S2119" i="6"/>
  <c r="R2119" i="6"/>
  <c r="U2119" i="6"/>
  <c r="U1253" i="6"/>
  <c r="T1253" i="6"/>
  <c r="S1253" i="6"/>
  <c r="R1253" i="6"/>
  <c r="R2402" i="6"/>
  <c r="U2402" i="6"/>
  <c r="T2402" i="6"/>
  <c r="S2402" i="6"/>
  <c r="T856" i="6"/>
  <c r="S856" i="6"/>
  <c r="R856" i="6"/>
  <c r="U856" i="6"/>
  <c r="U817" i="6"/>
  <c r="T817" i="6"/>
  <c r="S817" i="6"/>
  <c r="R817" i="6"/>
  <c r="S889" i="6"/>
  <c r="R889" i="6"/>
  <c r="U889" i="6"/>
  <c r="T889" i="6"/>
  <c r="T842" i="6"/>
  <c r="S842" i="6"/>
  <c r="R842" i="6"/>
  <c r="U842" i="6"/>
  <c r="U811" i="6"/>
  <c r="T811" i="6"/>
  <c r="R811" i="6"/>
  <c r="S811" i="6"/>
  <c r="U883" i="6"/>
  <c r="T883" i="6"/>
  <c r="S883" i="6"/>
  <c r="R883" i="6"/>
  <c r="T844" i="6"/>
  <c r="S844" i="6"/>
  <c r="R844" i="6"/>
  <c r="U844" i="6"/>
  <c r="S1269" i="6"/>
  <c r="R1269" i="6"/>
  <c r="T1269" i="6"/>
  <c r="U1269" i="6"/>
  <c r="U861" i="6"/>
  <c r="T861" i="6"/>
  <c r="S861" i="6"/>
  <c r="R861" i="6"/>
  <c r="R838" i="6"/>
  <c r="U838" i="6"/>
  <c r="T838" i="6"/>
  <c r="S838" i="6"/>
  <c r="S807" i="6"/>
  <c r="R807" i="6"/>
  <c r="U807" i="6"/>
  <c r="T807" i="6"/>
  <c r="S871" i="6"/>
  <c r="R871" i="6"/>
  <c r="U871" i="6"/>
  <c r="T871" i="6"/>
  <c r="S1719" i="6"/>
  <c r="R1719" i="6"/>
  <c r="U1719" i="6"/>
  <c r="T1719" i="6"/>
  <c r="S582" i="6"/>
  <c r="R582" i="6"/>
  <c r="U582" i="6"/>
  <c r="T582" i="6"/>
  <c r="R603" i="6"/>
  <c r="U603" i="6"/>
  <c r="T603" i="6"/>
  <c r="S603" i="6"/>
  <c r="S605" i="6"/>
  <c r="R605" i="6"/>
  <c r="U605" i="6"/>
  <c r="T605" i="6"/>
  <c r="S1372" i="6"/>
  <c r="R1372" i="6"/>
  <c r="U1372" i="6"/>
  <c r="T1372" i="6"/>
  <c r="S1345" i="6"/>
  <c r="R1345" i="6"/>
  <c r="U1345" i="6"/>
  <c r="T1345" i="6"/>
  <c r="U566" i="6"/>
  <c r="T566" i="6"/>
  <c r="S566" i="6"/>
  <c r="R566" i="6"/>
  <c r="T627" i="6"/>
  <c r="S627" i="6"/>
  <c r="R627" i="6"/>
  <c r="U627" i="6"/>
  <c r="U502" i="6"/>
  <c r="T502" i="6"/>
  <c r="S502" i="6"/>
  <c r="R502" i="6"/>
  <c r="T2542" i="6"/>
  <c r="S2542" i="6"/>
  <c r="R2542" i="6"/>
  <c r="U2542" i="6"/>
  <c r="S1741" i="6"/>
  <c r="R1741" i="6"/>
  <c r="U1741" i="6"/>
  <c r="T1741" i="6"/>
  <c r="R2544" i="6"/>
  <c r="U2544" i="6"/>
  <c r="T2544" i="6"/>
  <c r="S2544" i="6"/>
  <c r="R2546" i="6"/>
  <c r="U2546" i="6"/>
  <c r="T2546" i="6"/>
  <c r="S2546" i="6"/>
  <c r="U1739" i="6"/>
  <c r="T1739" i="6"/>
  <c r="S1739" i="6"/>
  <c r="R1739" i="6"/>
  <c r="U2110" i="6"/>
  <c r="T2110" i="6"/>
  <c r="S2110" i="6"/>
  <c r="R2110" i="6"/>
  <c r="S1254" i="6"/>
  <c r="R1254" i="6"/>
  <c r="U1254" i="6"/>
  <c r="T1254" i="6"/>
  <c r="T2135" i="6"/>
  <c r="R2135" i="6"/>
  <c r="S2135" i="6"/>
  <c r="U2135" i="6"/>
  <c r="R1255" i="6"/>
  <c r="U1255" i="6"/>
  <c r="T1255" i="6"/>
  <c r="S1255" i="6"/>
  <c r="U1205" i="6"/>
  <c r="T1205" i="6"/>
  <c r="S1205" i="6"/>
  <c r="R1205" i="6"/>
  <c r="S1275" i="6"/>
  <c r="R1275" i="6"/>
  <c r="U1275" i="6"/>
  <c r="T1275" i="6"/>
  <c r="U1192" i="6"/>
  <c r="T1192" i="6"/>
  <c r="S1192" i="6"/>
  <c r="R1192" i="6"/>
  <c r="R2105" i="6"/>
  <c r="U2105" i="6"/>
  <c r="T2105" i="6"/>
  <c r="S2105" i="6"/>
  <c r="S1251" i="6"/>
  <c r="R1251" i="6"/>
  <c r="U1251" i="6"/>
  <c r="T1251" i="6"/>
  <c r="U2118" i="6"/>
  <c r="T2118" i="6"/>
  <c r="S2118" i="6"/>
  <c r="R2118" i="6"/>
  <c r="R1252" i="6"/>
  <c r="U1252" i="6"/>
  <c r="T1252" i="6"/>
  <c r="S1252" i="6"/>
  <c r="S2132" i="6"/>
  <c r="U2132" i="6"/>
  <c r="T2132" i="6"/>
  <c r="R2132" i="6"/>
  <c r="T1271" i="6"/>
  <c r="S1271" i="6"/>
  <c r="R1271" i="6"/>
  <c r="U1271" i="6"/>
  <c r="R28" i="6"/>
  <c r="T28" i="6"/>
  <c r="S28" i="6"/>
  <c r="U28" i="6"/>
  <c r="T2415" i="6"/>
  <c r="S2415" i="6"/>
  <c r="R2415" i="6"/>
  <c r="U2415" i="6"/>
  <c r="T800" i="6"/>
  <c r="S800" i="6"/>
  <c r="R800" i="6"/>
  <c r="U800" i="6"/>
  <c r="T864" i="6"/>
  <c r="S864" i="6"/>
  <c r="R864" i="6"/>
  <c r="U864" i="6"/>
  <c r="S825" i="6"/>
  <c r="R825" i="6"/>
  <c r="U825" i="6"/>
  <c r="T825" i="6"/>
  <c r="U1181" i="6"/>
  <c r="T1181" i="6"/>
  <c r="S1181" i="6"/>
  <c r="R1181" i="6"/>
  <c r="T850" i="6"/>
  <c r="S850" i="6"/>
  <c r="R850" i="6"/>
  <c r="U850" i="6"/>
  <c r="T819" i="6"/>
  <c r="S819" i="6"/>
  <c r="R819" i="6"/>
  <c r="U819" i="6"/>
  <c r="U554" i="6"/>
  <c r="T554" i="6"/>
  <c r="S554" i="6"/>
  <c r="R554" i="6"/>
  <c r="R852" i="6"/>
  <c r="U852" i="6"/>
  <c r="T852" i="6"/>
  <c r="S852" i="6"/>
  <c r="S805" i="6"/>
  <c r="R805" i="6"/>
  <c r="U805" i="6"/>
  <c r="T805" i="6"/>
  <c r="U869" i="6"/>
  <c r="T869" i="6"/>
  <c r="S869" i="6"/>
  <c r="R869" i="6"/>
  <c r="T846" i="6"/>
  <c r="S846" i="6"/>
  <c r="R846" i="6"/>
  <c r="U846" i="6"/>
  <c r="T815" i="6"/>
  <c r="S815" i="6"/>
  <c r="R815" i="6"/>
  <c r="U815" i="6"/>
  <c r="U879" i="6"/>
  <c r="T879" i="6"/>
  <c r="S879" i="6"/>
  <c r="R879" i="6"/>
  <c r="T157" i="6"/>
  <c r="S157" i="6"/>
  <c r="U157" i="6"/>
  <c r="R157" i="6"/>
  <c r="U602" i="6"/>
  <c r="T602" i="6"/>
  <c r="S602" i="6"/>
  <c r="R602" i="6"/>
  <c r="S645" i="6"/>
  <c r="R645" i="6"/>
  <c r="U645" i="6"/>
  <c r="T645" i="6"/>
  <c r="R1383" i="6"/>
  <c r="U1383" i="6"/>
  <c r="T1383" i="6"/>
  <c r="S1383" i="6"/>
  <c r="U1359" i="6"/>
  <c r="T1359" i="6"/>
  <c r="S1359" i="6"/>
  <c r="R1359" i="6"/>
  <c r="T613" i="6"/>
  <c r="S613" i="6"/>
  <c r="R613" i="6"/>
  <c r="U613" i="6"/>
  <c r="T1349" i="6"/>
  <c r="S1349" i="6"/>
  <c r="R1349" i="6"/>
  <c r="U1349" i="6"/>
  <c r="S483" i="6"/>
  <c r="T483" i="6"/>
  <c r="U483" i="6"/>
  <c r="R483" i="6"/>
  <c r="T2551" i="6"/>
  <c r="S2551" i="6"/>
  <c r="R2551" i="6"/>
  <c r="U2551" i="6"/>
  <c r="T2526" i="6"/>
  <c r="S2526" i="6"/>
  <c r="R2526" i="6"/>
  <c r="U2526" i="6"/>
  <c r="T2559" i="6"/>
  <c r="S2559" i="6"/>
  <c r="R2559" i="6"/>
  <c r="U2559" i="6"/>
  <c r="R2554" i="6"/>
  <c r="U2554" i="6"/>
  <c r="T2554" i="6"/>
  <c r="S2554" i="6"/>
  <c r="T2556" i="6"/>
  <c r="S2556" i="6"/>
  <c r="R2556" i="6"/>
  <c r="U2556" i="6"/>
  <c r="S2121" i="6"/>
  <c r="R2121" i="6"/>
  <c r="U2121" i="6"/>
  <c r="T2121" i="6"/>
  <c r="R1204" i="6"/>
  <c r="U1204" i="6"/>
  <c r="T1204" i="6"/>
  <c r="S1204" i="6"/>
  <c r="T1260" i="6"/>
  <c r="S1260" i="6"/>
  <c r="R1260" i="6"/>
  <c r="U1260" i="6"/>
  <c r="U1213" i="6"/>
  <c r="T1213" i="6"/>
  <c r="S1213" i="6"/>
  <c r="R1213" i="6"/>
  <c r="S2078" i="6"/>
  <c r="R2078" i="6"/>
  <c r="U2078" i="6"/>
  <c r="T2078" i="6"/>
  <c r="U2116" i="6"/>
  <c r="T2116" i="6"/>
  <c r="S2116" i="6"/>
  <c r="R2116" i="6"/>
  <c r="S1257" i="6"/>
  <c r="R1257" i="6"/>
  <c r="U1257" i="6"/>
  <c r="T1257" i="6"/>
  <c r="U2131" i="6"/>
  <c r="T2131" i="6"/>
  <c r="S2131" i="6"/>
  <c r="R2131" i="6"/>
  <c r="T1258" i="6"/>
  <c r="S1258" i="6"/>
  <c r="R1258" i="6"/>
  <c r="U1258" i="6"/>
  <c r="U1201" i="6"/>
  <c r="T1201" i="6"/>
  <c r="S1201" i="6"/>
  <c r="R1201" i="6"/>
  <c r="U2074" i="6"/>
  <c r="T2074" i="6"/>
  <c r="S2074" i="6"/>
  <c r="R2074" i="6"/>
  <c r="T2405" i="6"/>
  <c r="S2405" i="6"/>
  <c r="R2405" i="6"/>
  <c r="U2405" i="6"/>
  <c r="T808" i="6"/>
  <c r="S808" i="6"/>
  <c r="R808" i="6"/>
  <c r="U808" i="6"/>
  <c r="T872" i="6"/>
  <c r="U872" i="6"/>
  <c r="R872" i="6"/>
  <c r="S872" i="6"/>
  <c r="U841" i="6"/>
  <c r="T841" i="6"/>
  <c r="S841" i="6"/>
  <c r="R841" i="6"/>
  <c r="S1189" i="6"/>
  <c r="R1189" i="6"/>
  <c r="U1189" i="6"/>
  <c r="T1189" i="6"/>
  <c r="T858" i="6"/>
  <c r="R858" i="6"/>
  <c r="U858" i="6"/>
  <c r="S858" i="6"/>
  <c r="R827" i="6"/>
  <c r="U827" i="6"/>
  <c r="T827" i="6"/>
  <c r="S827" i="6"/>
  <c r="U1183" i="6"/>
  <c r="R1183" i="6"/>
  <c r="T1183" i="6"/>
  <c r="S1183" i="6"/>
  <c r="S860" i="6"/>
  <c r="R860" i="6"/>
  <c r="U860" i="6"/>
  <c r="T860" i="6"/>
  <c r="U813" i="6"/>
  <c r="T813" i="6"/>
  <c r="S813" i="6"/>
  <c r="R813" i="6"/>
  <c r="T556" i="6"/>
  <c r="S556" i="6"/>
  <c r="R556" i="6"/>
  <c r="U556" i="6"/>
  <c r="T854" i="6"/>
  <c r="S854" i="6"/>
  <c r="R854" i="6"/>
  <c r="U854" i="6"/>
  <c r="U823" i="6"/>
  <c r="T823" i="6"/>
  <c r="S823" i="6"/>
  <c r="R823" i="6"/>
  <c r="U887" i="6"/>
  <c r="T887" i="6"/>
  <c r="S887" i="6"/>
  <c r="R887" i="6"/>
  <c r="U1504" i="6"/>
  <c r="T1504" i="6"/>
  <c r="S1504" i="6"/>
  <c r="R1504" i="6"/>
  <c r="T581" i="6"/>
  <c r="S581" i="6"/>
  <c r="R581" i="6"/>
  <c r="U581" i="6"/>
  <c r="S1342" i="6"/>
  <c r="R1342" i="6"/>
  <c r="U1342" i="6"/>
  <c r="T1342" i="6"/>
  <c r="T1371" i="6"/>
  <c r="S1371" i="6"/>
  <c r="R1371" i="6"/>
  <c r="U1371" i="6"/>
  <c r="R1518" i="6"/>
  <c r="U1518" i="6"/>
  <c r="T1518" i="6"/>
  <c r="S1518" i="6"/>
  <c r="T1374" i="6"/>
  <c r="S1374" i="6"/>
  <c r="R1374" i="6"/>
  <c r="U1374" i="6"/>
  <c r="T1348" i="6"/>
  <c r="S1348" i="6"/>
  <c r="R1348" i="6"/>
  <c r="U1348" i="6"/>
  <c r="S512" i="6"/>
  <c r="R512" i="6"/>
  <c r="U512" i="6"/>
  <c r="T512" i="6"/>
  <c r="U2539" i="6"/>
  <c r="T2539" i="6"/>
  <c r="S2539" i="6"/>
  <c r="R2539" i="6"/>
  <c r="R1734" i="6"/>
  <c r="U1734" i="6"/>
  <c r="T1734" i="6"/>
  <c r="S1734" i="6"/>
  <c r="R1720" i="6"/>
  <c r="U1720" i="6"/>
  <c r="T1720" i="6"/>
  <c r="S1720" i="6"/>
  <c r="U2562" i="6"/>
  <c r="T2562" i="6"/>
  <c r="S2562" i="6"/>
  <c r="R2562" i="6"/>
  <c r="U2525" i="6"/>
  <c r="T2525" i="6"/>
  <c r="S2525" i="6"/>
  <c r="R2525" i="6"/>
  <c r="S1202" i="6"/>
  <c r="U1202" i="6"/>
  <c r="R1202" i="6"/>
  <c r="T1202" i="6"/>
  <c r="R1259" i="6"/>
  <c r="U1259" i="6"/>
  <c r="T1259" i="6"/>
  <c r="S1259" i="6"/>
  <c r="T1267" i="6"/>
  <c r="S1267" i="6"/>
  <c r="R1267" i="6"/>
  <c r="U1267" i="6"/>
  <c r="U1212" i="6"/>
  <c r="T1212" i="6"/>
  <c r="S1212" i="6"/>
  <c r="R1212" i="6"/>
  <c r="U1191" i="6"/>
  <c r="T1191" i="6"/>
  <c r="S1191" i="6"/>
  <c r="R1191" i="6"/>
  <c r="U2090" i="6"/>
  <c r="T2090" i="6"/>
  <c r="S2090" i="6"/>
  <c r="R2090" i="6"/>
  <c r="R1246" i="6"/>
  <c r="U1246" i="6"/>
  <c r="T1246" i="6"/>
  <c r="S1246" i="6"/>
  <c r="U2128" i="6"/>
  <c r="T2128" i="6"/>
  <c r="S2128" i="6"/>
  <c r="R2128" i="6"/>
  <c r="U1263" i="6"/>
  <c r="T1263" i="6"/>
  <c r="S1263" i="6"/>
  <c r="R1263" i="6"/>
  <c r="T1200" i="6"/>
  <c r="S1200" i="6"/>
  <c r="R1200" i="6"/>
  <c r="U1200" i="6"/>
  <c r="S1264" i="6"/>
  <c r="R1264" i="6"/>
  <c r="U1264" i="6"/>
  <c r="T1264" i="6"/>
  <c r="S1209" i="6"/>
  <c r="R1209" i="6"/>
  <c r="U1209" i="6"/>
  <c r="T1209" i="6"/>
  <c r="U2084" i="6"/>
  <c r="T2084" i="6"/>
  <c r="S2084" i="6"/>
  <c r="R2084" i="6"/>
  <c r="S2417" i="6"/>
  <c r="R2417" i="6"/>
  <c r="U2417" i="6"/>
  <c r="T2417" i="6"/>
  <c r="T816" i="6"/>
  <c r="S816" i="6"/>
  <c r="R816" i="6"/>
  <c r="U816" i="6"/>
  <c r="R880" i="6"/>
  <c r="U880" i="6"/>
  <c r="T880" i="6"/>
  <c r="S880" i="6"/>
  <c r="U849" i="6"/>
  <c r="T849" i="6"/>
  <c r="S849" i="6"/>
  <c r="R849" i="6"/>
  <c r="R802" i="6"/>
  <c r="U802" i="6"/>
  <c r="T802" i="6"/>
  <c r="S802" i="6"/>
  <c r="T874" i="6"/>
  <c r="S874" i="6"/>
  <c r="R874" i="6"/>
  <c r="U874" i="6"/>
  <c r="T835" i="6"/>
  <c r="S835" i="6"/>
  <c r="U835" i="6"/>
  <c r="R835" i="6"/>
  <c r="R1245" i="6"/>
  <c r="U1245" i="6"/>
  <c r="T1245" i="6"/>
  <c r="S1245" i="6"/>
  <c r="T868" i="6"/>
  <c r="S868" i="6"/>
  <c r="R868" i="6"/>
  <c r="U868" i="6"/>
  <c r="S821" i="6"/>
  <c r="R821" i="6"/>
  <c r="U821" i="6"/>
  <c r="T821" i="6"/>
  <c r="S1185" i="6"/>
  <c r="U1185" i="6"/>
  <c r="T1185" i="6"/>
  <c r="R1185" i="6"/>
  <c r="T878" i="6"/>
  <c r="S878" i="6"/>
  <c r="R878" i="6"/>
  <c r="U878" i="6"/>
  <c r="S831" i="6"/>
  <c r="R831" i="6"/>
  <c r="U831" i="6"/>
  <c r="T831" i="6"/>
  <c r="S558" i="6"/>
  <c r="R558" i="6"/>
  <c r="U558" i="6"/>
  <c r="T558" i="6"/>
  <c r="U1715" i="6"/>
  <c r="T1715" i="6"/>
  <c r="S1715" i="6"/>
  <c r="R1715" i="6"/>
  <c r="T892" i="6"/>
  <c r="S892" i="6"/>
  <c r="R892" i="6"/>
  <c r="U892" i="6"/>
  <c r="T1341" i="6"/>
  <c r="S1341" i="6"/>
  <c r="R1341" i="6"/>
  <c r="U1341" i="6"/>
  <c r="S1370" i="6"/>
  <c r="R1370" i="6"/>
  <c r="U1370" i="6"/>
  <c r="T1370" i="6"/>
  <c r="S1382" i="6"/>
  <c r="R1382" i="6"/>
  <c r="U1382" i="6"/>
  <c r="T1382" i="6"/>
  <c r="U1538" i="6"/>
  <c r="T1538" i="6"/>
  <c r="S1538" i="6"/>
  <c r="R1538" i="6"/>
  <c r="S1521" i="6"/>
  <c r="R1521" i="6"/>
  <c r="U1521" i="6"/>
  <c r="T1521" i="6"/>
  <c r="S1363" i="6"/>
  <c r="R1363" i="6"/>
  <c r="U1363" i="6"/>
  <c r="T1363" i="6"/>
  <c r="R1386" i="6"/>
  <c r="U1386" i="6"/>
  <c r="T1386" i="6"/>
  <c r="S1386" i="6"/>
  <c r="S515" i="6"/>
  <c r="R515" i="6"/>
  <c r="U515" i="6"/>
  <c r="T515" i="6"/>
  <c r="U2547" i="6"/>
  <c r="T2547" i="6"/>
  <c r="R2547" i="6"/>
  <c r="S2547" i="6"/>
  <c r="U2527" i="6"/>
  <c r="T2527" i="6"/>
  <c r="S2527" i="6"/>
  <c r="R2527" i="6"/>
  <c r="T1736" i="6"/>
  <c r="S1736" i="6"/>
  <c r="R1736" i="6"/>
  <c r="U1736" i="6"/>
  <c r="T507" i="6"/>
  <c r="S507" i="6"/>
  <c r="R507" i="6"/>
  <c r="U507" i="6"/>
  <c r="U2533" i="6"/>
  <c r="T2533" i="6"/>
  <c r="S2533" i="6"/>
  <c r="R2533" i="6"/>
  <c r="O228" i="6"/>
  <c r="Q228" i="6" s="1"/>
  <c r="T228" i="6" s="1"/>
  <c r="R2624" i="6"/>
  <c r="O237" i="6"/>
  <c r="Q237" i="6" s="1"/>
  <c r="U237" i="6" s="1"/>
  <c r="T2624" i="6"/>
  <c r="O221" i="6"/>
  <c r="Q221" i="6" s="1"/>
  <c r="U221" i="6" s="1"/>
  <c r="R2623" i="6"/>
  <c r="O240" i="6"/>
  <c r="Q240" i="6" s="1"/>
  <c r="U240" i="6" s="1"/>
  <c r="S2623" i="6"/>
  <c r="S2664" i="6"/>
  <c r="T2623" i="6"/>
  <c r="R2664" i="6"/>
  <c r="T2664" i="6"/>
  <c r="U391" i="6"/>
  <c r="T391" i="6"/>
  <c r="S391" i="6"/>
  <c r="R391" i="6"/>
  <c r="T467" i="6"/>
  <c r="S467" i="6"/>
  <c r="R467" i="6"/>
  <c r="U467" i="6"/>
  <c r="S336" i="6"/>
  <c r="R336" i="6"/>
  <c r="U336" i="6"/>
  <c r="T336" i="6"/>
  <c r="T337" i="6"/>
  <c r="R337" i="6"/>
  <c r="U337" i="6"/>
  <c r="S337" i="6"/>
  <c r="S458" i="6"/>
  <c r="R458" i="6"/>
  <c r="U458" i="6"/>
  <c r="T458" i="6"/>
  <c r="T335" i="6"/>
  <c r="S335" i="6"/>
  <c r="R335" i="6"/>
  <c r="U335" i="6"/>
  <c r="R331" i="6"/>
  <c r="U331" i="6"/>
  <c r="T331" i="6"/>
  <c r="S331" i="6"/>
  <c r="S444" i="6"/>
  <c r="R444" i="6"/>
  <c r="U444" i="6"/>
  <c r="T444" i="6"/>
  <c r="S428" i="6"/>
  <c r="R428" i="6"/>
  <c r="U428" i="6"/>
  <c r="T428" i="6"/>
  <c r="U332" i="6"/>
  <c r="T332" i="6"/>
  <c r="S332" i="6"/>
  <c r="R332" i="6"/>
  <c r="U445" i="6"/>
  <c r="T445" i="6"/>
  <c r="S445" i="6"/>
  <c r="R445" i="6"/>
  <c r="U328" i="6"/>
  <c r="T328" i="6"/>
  <c r="S328" i="6"/>
  <c r="R328" i="6"/>
  <c r="U446" i="6"/>
  <c r="R446" i="6"/>
  <c r="T446" i="6"/>
  <c r="S446" i="6"/>
  <c r="S271" i="6"/>
  <c r="R271" i="6"/>
  <c r="U271" i="6"/>
  <c r="T271" i="6"/>
  <c r="U272" i="6"/>
  <c r="S272" i="6"/>
  <c r="R272" i="6"/>
  <c r="T272" i="6"/>
  <c r="T312" i="6"/>
  <c r="U312" i="6"/>
  <c r="R312" i="6"/>
  <c r="S312" i="6"/>
  <c r="S269" i="6"/>
  <c r="R269" i="6"/>
  <c r="U269" i="6"/>
  <c r="T269" i="6"/>
  <c r="R315" i="6"/>
  <c r="U315" i="6"/>
  <c r="T315" i="6"/>
  <c r="S315" i="6"/>
  <c r="T1476" i="6"/>
  <c r="S1476" i="6"/>
  <c r="R1476" i="6"/>
  <c r="U1476" i="6"/>
  <c r="U1469" i="6"/>
  <c r="T1469" i="6"/>
  <c r="S1469" i="6"/>
  <c r="R1469" i="6"/>
  <c r="R1445" i="6"/>
  <c r="U1445" i="6"/>
  <c r="T1445" i="6"/>
  <c r="S1445" i="6"/>
  <c r="S636" i="6"/>
  <c r="R636" i="6"/>
  <c r="U636" i="6"/>
  <c r="T636" i="6"/>
  <c r="T1416" i="6"/>
  <c r="S1416" i="6"/>
  <c r="R1416" i="6"/>
  <c r="U1416" i="6"/>
  <c r="U1456" i="6"/>
  <c r="T1456" i="6"/>
  <c r="S1456" i="6"/>
  <c r="R1456" i="6"/>
  <c r="T648" i="6"/>
  <c r="S648" i="6"/>
  <c r="R648" i="6"/>
  <c r="U648" i="6"/>
  <c r="U1458" i="6"/>
  <c r="T1458" i="6"/>
  <c r="S1458" i="6"/>
  <c r="R1458" i="6"/>
  <c r="U372" i="6"/>
  <c r="S372" i="6"/>
  <c r="R372" i="6"/>
  <c r="T372" i="6"/>
  <c r="S371" i="6"/>
  <c r="R371" i="6"/>
  <c r="U371" i="6"/>
  <c r="T371" i="6"/>
  <c r="S396" i="6"/>
  <c r="R396" i="6"/>
  <c r="U396" i="6"/>
  <c r="T396" i="6"/>
  <c r="U59" i="6"/>
  <c r="T59" i="6"/>
  <c r="S59" i="6"/>
  <c r="R59" i="6"/>
  <c r="T408" i="6"/>
  <c r="S408" i="6"/>
  <c r="U408" i="6"/>
  <c r="R408" i="6"/>
  <c r="U339" i="6"/>
  <c r="R339" i="6"/>
  <c r="T339" i="6"/>
  <c r="S339" i="6"/>
  <c r="T459" i="6"/>
  <c r="S459" i="6"/>
  <c r="R459" i="6"/>
  <c r="U459" i="6"/>
  <c r="U288" i="6"/>
  <c r="T288" i="6"/>
  <c r="S288" i="6"/>
  <c r="R288" i="6"/>
  <c r="T340" i="6"/>
  <c r="S340" i="6"/>
  <c r="R340" i="6"/>
  <c r="U340" i="6"/>
  <c r="U460" i="6"/>
  <c r="T460" i="6"/>
  <c r="S460" i="6"/>
  <c r="R460" i="6"/>
  <c r="T395" i="6"/>
  <c r="S395" i="6"/>
  <c r="R395" i="6"/>
  <c r="U395" i="6"/>
  <c r="U341" i="6"/>
  <c r="T341" i="6"/>
  <c r="S341" i="6"/>
  <c r="R341" i="6"/>
  <c r="U461" i="6"/>
  <c r="T461" i="6"/>
  <c r="R461" i="6"/>
  <c r="S461" i="6"/>
  <c r="T308" i="6"/>
  <c r="U308" i="6"/>
  <c r="R308" i="6"/>
  <c r="S308" i="6"/>
  <c r="S309" i="6"/>
  <c r="R309" i="6"/>
  <c r="U309" i="6"/>
  <c r="T309" i="6"/>
  <c r="S299" i="6"/>
  <c r="R299" i="6"/>
  <c r="U299" i="6"/>
  <c r="T299" i="6"/>
  <c r="U296" i="6"/>
  <c r="T296" i="6"/>
  <c r="S296" i="6"/>
  <c r="R296" i="6"/>
  <c r="S283" i="6"/>
  <c r="R283" i="6"/>
  <c r="U283" i="6"/>
  <c r="T283" i="6"/>
  <c r="R310" i="6"/>
  <c r="T310" i="6"/>
  <c r="U310" i="6"/>
  <c r="S310" i="6"/>
  <c r="S1597" i="6"/>
  <c r="R1597" i="6"/>
  <c r="U1597" i="6"/>
  <c r="T1597" i="6"/>
  <c r="S1485" i="6"/>
  <c r="R1485" i="6"/>
  <c r="U1485" i="6"/>
  <c r="T1485" i="6"/>
  <c r="U1486" i="6"/>
  <c r="T1486" i="6"/>
  <c r="S1486" i="6"/>
  <c r="R1486" i="6"/>
  <c r="T1403" i="6"/>
  <c r="S1403" i="6"/>
  <c r="R1403" i="6"/>
  <c r="U1403" i="6"/>
  <c r="T1475" i="6"/>
  <c r="S1475" i="6"/>
  <c r="R1475" i="6"/>
  <c r="U1475" i="6"/>
  <c r="S1472" i="6"/>
  <c r="R1472" i="6"/>
  <c r="U1472" i="6"/>
  <c r="T1472" i="6"/>
  <c r="T1440" i="6"/>
  <c r="S1440" i="6"/>
  <c r="R1440" i="6"/>
  <c r="U1440" i="6"/>
  <c r="S1466" i="6"/>
  <c r="R1466" i="6"/>
  <c r="U1466" i="6"/>
  <c r="T1466" i="6"/>
  <c r="S466" i="6"/>
  <c r="R466" i="6"/>
  <c r="U466" i="6"/>
  <c r="T466" i="6"/>
  <c r="U464" i="6"/>
  <c r="T464" i="6"/>
  <c r="S464" i="6"/>
  <c r="R464" i="6"/>
  <c r="T442" i="6"/>
  <c r="S442" i="6"/>
  <c r="R442" i="6"/>
  <c r="U442" i="6"/>
  <c r="U360" i="6"/>
  <c r="T360" i="6"/>
  <c r="S360" i="6"/>
  <c r="R360" i="6"/>
  <c r="S291" i="6"/>
  <c r="R291" i="6"/>
  <c r="T291" i="6"/>
  <c r="U291" i="6"/>
  <c r="S343" i="6"/>
  <c r="R343" i="6"/>
  <c r="U343" i="6"/>
  <c r="T343" i="6"/>
  <c r="T329" i="6"/>
  <c r="S329" i="6"/>
  <c r="U329" i="6"/>
  <c r="R329" i="6"/>
  <c r="S350" i="6"/>
  <c r="R350" i="6"/>
  <c r="U350" i="6"/>
  <c r="T350" i="6"/>
  <c r="T263" i="6"/>
  <c r="U263" i="6"/>
  <c r="S263" i="6"/>
  <c r="R263" i="6"/>
  <c r="S451" i="6"/>
  <c r="R451" i="6"/>
  <c r="U451" i="6"/>
  <c r="T451" i="6"/>
  <c r="T353" i="6"/>
  <c r="S353" i="6"/>
  <c r="R353" i="6"/>
  <c r="U353" i="6"/>
  <c r="T279" i="6"/>
  <c r="U279" i="6"/>
  <c r="R279" i="6"/>
  <c r="S279" i="6"/>
  <c r="U273" i="6"/>
  <c r="T273" i="6"/>
  <c r="S273" i="6"/>
  <c r="R273" i="6"/>
  <c r="U301" i="6"/>
  <c r="T301" i="6"/>
  <c r="S301" i="6"/>
  <c r="R301" i="6"/>
  <c r="T304" i="6"/>
  <c r="U304" i="6"/>
  <c r="S304" i="6"/>
  <c r="R304" i="6"/>
  <c r="R289" i="6"/>
  <c r="T289" i="6"/>
  <c r="U289" i="6"/>
  <c r="S289" i="6"/>
  <c r="S262" i="6"/>
  <c r="R262" i="6"/>
  <c r="U262" i="6"/>
  <c r="T262" i="6"/>
  <c r="S1408" i="6"/>
  <c r="R1408" i="6"/>
  <c r="U1408" i="6"/>
  <c r="T1408" i="6"/>
  <c r="T1407" i="6"/>
  <c r="S1407" i="6"/>
  <c r="R1407" i="6"/>
  <c r="U1407" i="6"/>
  <c r="T573" i="6"/>
  <c r="S573" i="6"/>
  <c r="R573" i="6"/>
  <c r="U573" i="6"/>
  <c r="U1478" i="6"/>
  <c r="T1478" i="6"/>
  <c r="S1478" i="6"/>
  <c r="R1478" i="6"/>
  <c r="U1420" i="6"/>
  <c r="T1420" i="6"/>
  <c r="S1420" i="6"/>
  <c r="R1420" i="6"/>
  <c r="T580" i="6"/>
  <c r="S580" i="6"/>
  <c r="R580" i="6"/>
  <c r="U580" i="6"/>
  <c r="T1481" i="6"/>
  <c r="S1481" i="6"/>
  <c r="R1481" i="6"/>
  <c r="U1481" i="6"/>
  <c r="T1448" i="6"/>
  <c r="S1448" i="6"/>
  <c r="R1448" i="6"/>
  <c r="U1448" i="6"/>
  <c r="S1483" i="6"/>
  <c r="R1483" i="6"/>
  <c r="U1483" i="6"/>
  <c r="T1483" i="6"/>
  <c r="U286" i="6"/>
  <c r="T286" i="6"/>
  <c r="S286" i="6"/>
  <c r="R286" i="6"/>
  <c r="S83" i="6"/>
  <c r="R83" i="6"/>
  <c r="U83" i="6"/>
  <c r="T83" i="6"/>
  <c r="R385" i="6"/>
  <c r="U385" i="6"/>
  <c r="T385" i="6"/>
  <c r="S385" i="6"/>
  <c r="T355" i="6"/>
  <c r="S355" i="6"/>
  <c r="R355" i="6"/>
  <c r="U355" i="6"/>
  <c r="S319" i="6"/>
  <c r="R319" i="6"/>
  <c r="U319" i="6"/>
  <c r="T319" i="6"/>
  <c r="R361" i="6"/>
  <c r="U361" i="6"/>
  <c r="T361" i="6"/>
  <c r="S361" i="6"/>
  <c r="R437" i="6"/>
  <c r="U437" i="6"/>
  <c r="T437" i="6"/>
  <c r="S437" i="6"/>
  <c r="U384" i="6"/>
  <c r="T384" i="6"/>
  <c r="S384" i="6"/>
  <c r="R384" i="6"/>
  <c r="T363" i="6"/>
  <c r="U363" i="6"/>
  <c r="S363" i="6"/>
  <c r="R363" i="6"/>
  <c r="U324" i="6"/>
  <c r="T324" i="6"/>
  <c r="S324" i="6"/>
  <c r="R324" i="6"/>
  <c r="T347" i="6"/>
  <c r="S347" i="6"/>
  <c r="R347" i="6"/>
  <c r="U347" i="6"/>
  <c r="S364" i="6"/>
  <c r="R364" i="6"/>
  <c r="U364" i="6"/>
  <c r="T364" i="6"/>
  <c r="U264" i="6"/>
  <c r="T264" i="6"/>
  <c r="S264" i="6"/>
  <c r="R264" i="6"/>
  <c r="T302" i="6"/>
  <c r="U302" i="6"/>
  <c r="S302" i="6"/>
  <c r="R302" i="6"/>
  <c r="U266" i="6"/>
  <c r="T266" i="6"/>
  <c r="S266" i="6"/>
  <c r="R266" i="6"/>
  <c r="S313" i="6"/>
  <c r="R313" i="6"/>
  <c r="U313" i="6"/>
  <c r="T313" i="6"/>
  <c r="R297" i="6"/>
  <c r="S297" i="6"/>
  <c r="T297" i="6"/>
  <c r="U297" i="6"/>
  <c r="S1417" i="6"/>
  <c r="R1417" i="6"/>
  <c r="U1417" i="6"/>
  <c r="T1417" i="6"/>
  <c r="T1459" i="6"/>
  <c r="S1459" i="6"/>
  <c r="R1459" i="6"/>
  <c r="U1459" i="6"/>
  <c r="T893" i="6"/>
  <c r="S893" i="6"/>
  <c r="R893" i="6"/>
  <c r="U893" i="6"/>
  <c r="S1487" i="6"/>
  <c r="R1487" i="6"/>
  <c r="U1487" i="6"/>
  <c r="T1487" i="6"/>
  <c r="T1429" i="6"/>
  <c r="S1429" i="6"/>
  <c r="R1429" i="6"/>
  <c r="U1429" i="6"/>
  <c r="T604" i="6"/>
  <c r="S604" i="6"/>
  <c r="R604" i="6"/>
  <c r="U604" i="6"/>
  <c r="T1489" i="6"/>
  <c r="S1489" i="6"/>
  <c r="R1489" i="6"/>
  <c r="U1489" i="6"/>
  <c r="T1473" i="6"/>
  <c r="S1473" i="6"/>
  <c r="R1473" i="6"/>
  <c r="U1473" i="6"/>
  <c r="U424" i="6"/>
  <c r="T424" i="6"/>
  <c r="S424" i="6"/>
  <c r="R424" i="6"/>
  <c r="T333" i="6"/>
  <c r="S333" i="6"/>
  <c r="U333" i="6"/>
  <c r="R333" i="6"/>
  <c r="U267" i="6"/>
  <c r="S267" i="6"/>
  <c r="T267" i="6"/>
  <c r="R267" i="6"/>
  <c r="T397" i="6"/>
  <c r="S397" i="6"/>
  <c r="R397" i="6"/>
  <c r="U397" i="6"/>
  <c r="U448" i="6"/>
  <c r="T448" i="6"/>
  <c r="S448" i="6"/>
  <c r="R448" i="6"/>
  <c r="T359" i="6"/>
  <c r="U359" i="6"/>
  <c r="R359" i="6"/>
  <c r="S359" i="6"/>
  <c r="U388" i="6"/>
  <c r="T388" i="6"/>
  <c r="S388" i="6"/>
  <c r="R388" i="6"/>
  <c r="S356" i="6"/>
  <c r="R356" i="6"/>
  <c r="U356" i="6"/>
  <c r="T356" i="6"/>
  <c r="S456" i="6"/>
  <c r="R456" i="6"/>
  <c r="U456" i="6"/>
  <c r="T456" i="6"/>
  <c r="T389" i="6"/>
  <c r="S389" i="6"/>
  <c r="R389" i="6"/>
  <c r="U389" i="6"/>
  <c r="U404" i="6"/>
  <c r="T404" i="6"/>
  <c r="S404" i="6"/>
  <c r="R404" i="6"/>
  <c r="T409" i="6"/>
  <c r="S409" i="6"/>
  <c r="R409" i="6"/>
  <c r="U409" i="6"/>
  <c r="T390" i="6"/>
  <c r="S390" i="6"/>
  <c r="R390" i="6"/>
  <c r="U390" i="6"/>
  <c r="T287" i="6"/>
  <c r="U287" i="6"/>
  <c r="S287" i="6"/>
  <c r="R287" i="6"/>
  <c r="U274" i="6"/>
  <c r="T274" i="6"/>
  <c r="S274" i="6"/>
  <c r="R274" i="6"/>
  <c r="U294" i="6"/>
  <c r="T294" i="6"/>
  <c r="S294" i="6"/>
  <c r="R294" i="6"/>
  <c r="S305" i="6"/>
  <c r="R305" i="6"/>
  <c r="U305" i="6"/>
  <c r="T305" i="6"/>
  <c r="U284" i="6"/>
  <c r="T284" i="6"/>
  <c r="S284" i="6"/>
  <c r="R284" i="6"/>
  <c r="T1443" i="6"/>
  <c r="S1443" i="6"/>
  <c r="R1443" i="6"/>
  <c r="U1443" i="6"/>
  <c r="T1410" i="6"/>
  <c r="S1410" i="6"/>
  <c r="R1410" i="6"/>
  <c r="U1410" i="6"/>
  <c r="S1434" i="6"/>
  <c r="R1434" i="6"/>
  <c r="U1434" i="6"/>
  <c r="T1434" i="6"/>
  <c r="T1438" i="6"/>
  <c r="S1438" i="6"/>
  <c r="R1438" i="6"/>
  <c r="U1438" i="6"/>
  <c r="U628" i="6"/>
  <c r="T628" i="6"/>
  <c r="S628" i="6"/>
  <c r="R628" i="6"/>
  <c r="S1425" i="6"/>
  <c r="R1425" i="6"/>
  <c r="U1425" i="6"/>
  <c r="T1425" i="6"/>
  <c r="U1450" i="6"/>
  <c r="T1450" i="6"/>
  <c r="S1450" i="6"/>
  <c r="R1450" i="6"/>
  <c r="S406" i="6"/>
  <c r="R406" i="6"/>
  <c r="U406" i="6"/>
  <c r="T406" i="6"/>
  <c r="U411" i="6"/>
  <c r="T411" i="6"/>
  <c r="S411" i="6"/>
  <c r="R411" i="6"/>
  <c r="U62" i="6"/>
  <c r="T62" i="6"/>
  <c r="S62" i="6"/>
  <c r="R62" i="6"/>
  <c r="T429" i="6"/>
  <c r="S429" i="6"/>
  <c r="R429" i="6"/>
  <c r="U429" i="6"/>
  <c r="T399" i="6"/>
  <c r="S399" i="6"/>
  <c r="R399" i="6"/>
  <c r="U399" i="6"/>
  <c r="S440" i="6"/>
  <c r="R440" i="6"/>
  <c r="U440" i="6"/>
  <c r="T440" i="6"/>
  <c r="R46" i="6"/>
  <c r="U46" i="6"/>
  <c r="T46" i="6"/>
  <c r="S46" i="6"/>
  <c r="U400" i="6"/>
  <c r="T400" i="6"/>
  <c r="S400" i="6"/>
  <c r="R400" i="6"/>
  <c r="U394" i="6"/>
  <c r="T394" i="6"/>
  <c r="S394" i="6"/>
  <c r="R394" i="6"/>
  <c r="U53" i="6"/>
  <c r="T53" i="6"/>
  <c r="S53" i="6"/>
  <c r="R53" i="6"/>
  <c r="T403" i="6"/>
  <c r="S403" i="6"/>
  <c r="U403" i="6"/>
  <c r="R403" i="6"/>
  <c r="S317" i="6"/>
  <c r="T317" i="6"/>
  <c r="U317" i="6"/>
  <c r="R317" i="6"/>
  <c r="T281" i="6"/>
  <c r="U281" i="6"/>
  <c r="S281" i="6"/>
  <c r="R281" i="6"/>
  <c r="T268" i="6"/>
  <c r="S268" i="6"/>
  <c r="U268" i="6"/>
  <c r="R268" i="6"/>
  <c r="U292" i="6"/>
  <c r="T292" i="6"/>
  <c r="S292" i="6"/>
  <c r="R292" i="6"/>
  <c r="T314" i="6"/>
  <c r="R314" i="6"/>
  <c r="U314" i="6"/>
  <c r="S314" i="6"/>
  <c r="U290" i="6"/>
  <c r="T290" i="6"/>
  <c r="S290" i="6"/>
  <c r="R290" i="6"/>
  <c r="T1452" i="6"/>
  <c r="S1452" i="6"/>
  <c r="R1452" i="6"/>
  <c r="U1452" i="6"/>
  <c r="T1409" i="6"/>
  <c r="S1409" i="6"/>
  <c r="R1409" i="6"/>
  <c r="U1409" i="6"/>
  <c r="T1419" i="6"/>
  <c r="S1419" i="6"/>
  <c r="R1419" i="6"/>
  <c r="U1419" i="6"/>
  <c r="U1484" i="6"/>
  <c r="T1484" i="6"/>
  <c r="S1484" i="6"/>
  <c r="R1484" i="6"/>
  <c r="U1446" i="6"/>
  <c r="T1446" i="6"/>
  <c r="S1446" i="6"/>
  <c r="R1446" i="6"/>
  <c r="U1404" i="6"/>
  <c r="T1404" i="6"/>
  <c r="S1404" i="6"/>
  <c r="R1404" i="6"/>
  <c r="T1467" i="6"/>
  <c r="S1467" i="6"/>
  <c r="R1467" i="6"/>
  <c r="U1467" i="6"/>
  <c r="T641" i="6"/>
  <c r="S641" i="6"/>
  <c r="R641" i="6"/>
  <c r="U641" i="6"/>
  <c r="R426" i="6"/>
  <c r="U426" i="6"/>
  <c r="T426" i="6"/>
  <c r="S426" i="6"/>
  <c r="R357" i="6"/>
  <c r="U357" i="6"/>
  <c r="T357" i="6"/>
  <c r="S357" i="6"/>
  <c r="U321" i="6"/>
  <c r="S321" i="6"/>
  <c r="R321" i="6"/>
  <c r="T321" i="6"/>
  <c r="T431" i="6"/>
  <c r="S431" i="6"/>
  <c r="R431" i="6"/>
  <c r="U431" i="6"/>
  <c r="S345" i="6"/>
  <c r="R345" i="6"/>
  <c r="U345" i="6"/>
  <c r="T345" i="6"/>
  <c r="S33" i="6"/>
  <c r="R33" i="6"/>
  <c r="U33" i="6"/>
  <c r="T33" i="6"/>
  <c r="U414" i="6"/>
  <c r="T414" i="6"/>
  <c r="S414" i="6"/>
  <c r="R414" i="6"/>
  <c r="S293" i="6"/>
  <c r="R293" i="6"/>
  <c r="T293" i="6"/>
  <c r="U293" i="6"/>
  <c r="U277" i="6"/>
  <c r="T277" i="6"/>
  <c r="S277" i="6"/>
  <c r="R277" i="6"/>
  <c r="R419" i="6"/>
  <c r="U419" i="6"/>
  <c r="T419" i="6"/>
  <c r="S419" i="6"/>
  <c r="U63" i="6"/>
  <c r="T63" i="6"/>
  <c r="S63" i="6"/>
  <c r="R63" i="6"/>
  <c r="U278" i="6"/>
  <c r="T278" i="6"/>
  <c r="S278" i="6"/>
  <c r="R278" i="6"/>
  <c r="T421" i="6"/>
  <c r="S421" i="6"/>
  <c r="R421" i="6"/>
  <c r="U421" i="6"/>
  <c r="T285" i="6"/>
  <c r="U285" i="6"/>
  <c r="S285" i="6"/>
  <c r="R285" i="6"/>
  <c r="U270" i="6"/>
  <c r="T270" i="6"/>
  <c r="S270" i="6"/>
  <c r="R270" i="6"/>
  <c r="S295" i="6"/>
  <c r="U295" i="6"/>
  <c r="R295" i="6"/>
  <c r="T295" i="6"/>
  <c r="S276" i="6"/>
  <c r="R276" i="6"/>
  <c r="U276" i="6"/>
  <c r="T276" i="6"/>
  <c r="R265" i="6"/>
  <c r="T265" i="6"/>
  <c r="U265" i="6"/>
  <c r="S265" i="6"/>
  <c r="U280" i="6"/>
  <c r="S280" i="6"/>
  <c r="R280" i="6"/>
  <c r="T280" i="6"/>
  <c r="S298" i="6"/>
  <c r="R298" i="6"/>
  <c r="U298" i="6"/>
  <c r="T298" i="6"/>
  <c r="T1461" i="6"/>
  <c r="S1461" i="6"/>
  <c r="R1461" i="6"/>
  <c r="U1461" i="6"/>
  <c r="T1418" i="6"/>
  <c r="S1418" i="6"/>
  <c r="R1418" i="6"/>
  <c r="U1418" i="6"/>
  <c r="U1428" i="6"/>
  <c r="T1428" i="6"/>
  <c r="S1428" i="6"/>
  <c r="R1428" i="6"/>
  <c r="T612" i="6"/>
  <c r="S612" i="6"/>
  <c r="R612" i="6"/>
  <c r="U612" i="6"/>
  <c r="U1480" i="6"/>
  <c r="T1480" i="6"/>
  <c r="S1480" i="6"/>
  <c r="R1480" i="6"/>
  <c r="U1412" i="6"/>
  <c r="T1412" i="6"/>
  <c r="S1412" i="6"/>
  <c r="R1412" i="6"/>
  <c r="T1406" i="6"/>
  <c r="S1406" i="6"/>
  <c r="R1406" i="6"/>
  <c r="U1406" i="6"/>
  <c r="T374" i="6"/>
  <c r="S374" i="6"/>
  <c r="R374" i="6"/>
  <c r="U374" i="6"/>
  <c r="T441" i="6"/>
  <c r="S441" i="6"/>
  <c r="R441" i="6"/>
  <c r="U441" i="6"/>
  <c r="U330" i="6"/>
  <c r="T330" i="6"/>
  <c r="S330" i="6"/>
  <c r="R330" i="6"/>
  <c r="T443" i="6"/>
  <c r="S443" i="6"/>
  <c r="R443" i="6"/>
  <c r="U443" i="6"/>
  <c r="U450" i="6"/>
  <c r="T450" i="6"/>
  <c r="S450" i="6"/>
  <c r="R450" i="6"/>
  <c r="S318" i="6"/>
  <c r="R318" i="6"/>
  <c r="T318" i="6"/>
  <c r="U318" i="6"/>
  <c r="S432" i="6"/>
  <c r="R432" i="6"/>
  <c r="U432" i="6"/>
  <c r="T432" i="6"/>
  <c r="U322" i="6"/>
  <c r="T322" i="6"/>
  <c r="S322" i="6"/>
  <c r="R322" i="6"/>
  <c r="T433" i="6"/>
  <c r="S433" i="6"/>
  <c r="R433" i="6"/>
  <c r="U433" i="6"/>
  <c r="U323" i="6"/>
  <c r="R323" i="6"/>
  <c r="T323" i="6"/>
  <c r="S323" i="6"/>
  <c r="R436" i="6"/>
  <c r="U436" i="6"/>
  <c r="S436" i="6"/>
  <c r="T436" i="6"/>
  <c r="U307" i="6"/>
  <c r="T307" i="6"/>
  <c r="S307" i="6"/>
  <c r="R307" i="6"/>
  <c r="S303" i="6"/>
  <c r="U303" i="6"/>
  <c r="T303" i="6"/>
  <c r="R303" i="6"/>
  <c r="S282" i="6"/>
  <c r="R282" i="6"/>
  <c r="U282" i="6"/>
  <c r="T282" i="6"/>
  <c r="S261" i="6"/>
  <c r="R261" i="6"/>
  <c r="U261" i="6"/>
  <c r="T261" i="6"/>
  <c r="U316" i="6"/>
  <c r="T316" i="6"/>
  <c r="S316" i="6"/>
  <c r="R316" i="6"/>
  <c r="S306" i="6"/>
  <c r="R306" i="6"/>
  <c r="T306" i="6"/>
  <c r="U306" i="6"/>
  <c r="T1468" i="6"/>
  <c r="S1468" i="6"/>
  <c r="R1468" i="6"/>
  <c r="U1468" i="6"/>
  <c r="T1453" i="6"/>
  <c r="S1453" i="6"/>
  <c r="R1453" i="6"/>
  <c r="U1453" i="6"/>
  <c r="S1437" i="6"/>
  <c r="R1437" i="6"/>
  <c r="U1437" i="6"/>
  <c r="T1437" i="6"/>
  <c r="U574" i="6"/>
  <c r="T574" i="6"/>
  <c r="S574" i="6"/>
  <c r="R574" i="6"/>
  <c r="U1488" i="6"/>
  <c r="T1488" i="6"/>
  <c r="S1488" i="6"/>
  <c r="R1488" i="6"/>
  <c r="S1439" i="6"/>
  <c r="R1439" i="6"/>
  <c r="U1439" i="6"/>
  <c r="T1439" i="6"/>
  <c r="T629" i="6"/>
  <c r="S629" i="6"/>
  <c r="R629" i="6"/>
  <c r="U629" i="6"/>
  <c r="T1424" i="6"/>
  <c r="S1424" i="6"/>
  <c r="R1424" i="6"/>
  <c r="U1424" i="6"/>
  <c r="T982" i="6"/>
  <c r="S982" i="6"/>
  <c r="R982" i="6"/>
  <c r="U982" i="6"/>
  <c r="U795" i="6"/>
  <c r="T795" i="6"/>
  <c r="S795" i="6"/>
  <c r="R795" i="6"/>
  <c r="U2162" i="6"/>
  <c r="T2162" i="6"/>
  <c r="S2162" i="6"/>
  <c r="R2162" i="6"/>
  <c r="S994" i="6"/>
  <c r="R994" i="6"/>
  <c r="U994" i="6"/>
  <c r="T994" i="6"/>
  <c r="T2004" i="6"/>
  <c r="S2004" i="6"/>
  <c r="R2004" i="6"/>
  <c r="U2004" i="6"/>
  <c r="U778" i="6"/>
  <c r="T778" i="6"/>
  <c r="S778" i="6"/>
  <c r="R778" i="6"/>
  <c r="S917" i="6"/>
  <c r="R917" i="6"/>
  <c r="U917" i="6"/>
  <c r="T917" i="6"/>
  <c r="U937" i="6"/>
  <c r="T937" i="6"/>
  <c r="S937" i="6"/>
  <c r="R937" i="6"/>
  <c r="U2007" i="6"/>
  <c r="T2007" i="6"/>
  <c r="S2007" i="6"/>
  <c r="R2007" i="6"/>
  <c r="S753" i="6"/>
  <c r="R753" i="6"/>
  <c r="U753" i="6"/>
  <c r="T753" i="6"/>
  <c r="T938" i="6"/>
  <c r="S938" i="6"/>
  <c r="U938" i="6"/>
  <c r="R938" i="6"/>
  <c r="U754" i="6"/>
  <c r="T754" i="6"/>
  <c r="S754" i="6"/>
  <c r="R754" i="6"/>
  <c r="T997" i="6"/>
  <c r="S997" i="6"/>
  <c r="R997" i="6"/>
  <c r="U997" i="6"/>
  <c r="T774" i="6"/>
  <c r="S774" i="6"/>
  <c r="R774" i="6"/>
  <c r="U774" i="6"/>
  <c r="S1950" i="6"/>
  <c r="R1950" i="6"/>
  <c r="U1950" i="6"/>
  <c r="T1950" i="6"/>
  <c r="U1111" i="6"/>
  <c r="T1111" i="6"/>
  <c r="S1111" i="6"/>
  <c r="R1111" i="6"/>
  <c r="R253" i="6"/>
  <c r="U253" i="6"/>
  <c r="T253" i="6"/>
  <c r="S253" i="6"/>
  <c r="U1514" i="6"/>
  <c r="T1514" i="6"/>
  <c r="S1514" i="6"/>
  <c r="R1514" i="6"/>
  <c r="U1120" i="6"/>
  <c r="T1120" i="6"/>
  <c r="S1120" i="6"/>
  <c r="R1120" i="6"/>
  <c r="S1070" i="6"/>
  <c r="R1070" i="6"/>
  <c r="U1070" i="6"/>
  <c r="T1070" i="6"/>
  <c r="R1114" i="6"/>
  <c r="T1114" i="6"/>
  <c r="S1114" i="6"/>
  <c r="U1114" i="6"/>
  <c r="U1115" i="6"/>
  <c r="S1115" i="6"/>
  <c r="R1115" i="6"/>
  <c r="T1115" i="6"/>
  <c r="U1116" i="6"/>
  <c r="T1116" i="6"/>
  <c r="S1116" i="6"/>
  <c r="R1116" i="6"/>
  <c r="R352" i="6"/>
  <c r="U352" i="6"/>
  <c r="T352" i="6"/>
  <c r="S352" i="6"/>
  <c r="U1756" i="6"/>
  <c r="T1756" i="6"/>
  <c r="S1756" i="6"/>
  <c r="R1756" i="6"/>
  <c r="U362" i="6"/>
  <c r="T362" i="6"/>
  <c r="S362" i="6"/>
  <c r="R362" i="6"/>
  <c r="T1849" i="6"/>
  <c r="S1849" i="6"/>
  <c r="R1849" i="6"/>
  <c r="U1849" i="6"/>
  <c r="R379" i="6"/>
  <c r="U379" i="6"/>
  <c r="T379" i="6"/>
  <c r="S379" i="6"/>
  <c r="R455" i="6"/>
  <c r="U455" i="6"/>
  <c r="T455" i="6"/>
  <c r="S455" i="6"/>
  <c r="U2154" i="6"/>
  <c r="T2154" i="6"/>
  <c r="S2154" i="6"/>
  <c r="R2154" i="6"/>
  <c r="U349" i="6"/>
  <c r="T349" i="6"/>
  <c r="S349" i="6"/>
  <c r="R349" i="6"/>
  <c r="U1880" i="6"/>
  <c r="T1880" i="6"/>
  <c r="S1880" i="6"/>
  <c r="R1880" i="6"/>
  <c r="S49" i="6"/>
  <c r="R49" i="6"/>
  <c r="U49" i="6"/>
  <c r="T49" i="6"/>
  <c r="R382" i="6"/>
  <c r="U382" i="6"/>
  <c r="T382" i="6"/>
  <c r="S382" i="6"/>
  <c r="U2501" i="6"/>
  <c r="T2501" i="6"/>
  <c r="S2501" i="6"/>
  <c r="R2501" i="6"/>
  <c r="U2474" i="6"/>
  <c r="T2474" i="6"/>
  <c r="S2474" i="6"/>
  <c r="R2474" i="6"/>
  <c r="R1852" i="6"/>
  <c r="U1852" i="6"/>
  <c r="T1852" i="6"/>
  <c r="S1852" i="6"/>
  <c r="S1982" i="6"/>
  <c r="R1982" i="6"/>
  <c r="U1982" i="6"/>
  <c r="T1982" i="6"/>
  <c r="R1609" i="6"/>
  <c r="U1609" i="6"/>
  <c r="T1609" i="6"/>
  <c r="S1609" i="6"/>
  <c r="U1977" i="6"/>
  <c r="T1977" i="6"/>
  <c r="S1977" i="6"/>
  <c r="R1977" i="6"/>
  <c r="U1854" i="6"/>
  <c r="T1854" i="6"/>
  <c r="S1854" i="6"/>
  <c r="R1854" i="6"/>
  <c r="U2453" i="6"/>
  <c r="T2453" i="6"/>
  <c r="S2453" i="6"/>
  <c r="R2453" i="6"/>
  <c r="R1869" i="6"/>
  <c r="U1869" i="6"/>
  <c r="T1869" i="6"/>
  <c r="S1869" i="6"/>
  <c r="T1803" i="6"/>
  <c r="U1803" i="6"/>
  <c r="S1803" i="6"/>
  <c r="R1803" i="6"/>
  <c r="S1967" i="6"/>
  <c r="R1967" i="6"/>
  <c r="U1967" i="6"/>
  <c r="T1967" i="6"/>
  <c r="U2473" i="6"/>
  <c r="T2473" i="6"/>
  <c r="S2473" i="6"/>
  <c r="R2473" i="6"/>
  <c r="T1631" i="6"/>
  <c r="S1631" i="6"/>
  <c r="R1631" i="6"/>
  <c r="U1631" i="6"/>
  <c r="U1616" i="6"/>
  <c r="T1616" i="6"/>
  <c r="S1616" i="6"/>
  <c r="R1616" i="6"/>
  <c r="U1619" i="6"/>
  <c r="T1619" i="6"/>
  <c r="S1619" i="6"/>
  <c r="R1619" i="6"/>
  <c r="R183" i="6"/>
  <c r="U183" i="6"/>
  <c r="T183" i="6"/>
  <c r="S183" i="6"/>
  <c r="T959" i="6"/>
  <c r="U959" i="6"/>
  <c r="S959" i="6"/>
  <c r="R959" i="6"/>
  <c r="U1388" i="6"/>
  <c r="T1388" i="6"/>
  <c r="S1388" i="6"/>
  <c r="R1388" i="6"/>
  <c r="S965" i="6"/>
  <c r="R965" i="6"/>
  <c r="U965" i="6"/>
  <c r="T965" i="6"/>
  <c r="T2166" i="6"/>
  <c r="S2166" i="6"/>
  <c r="R2166" i="6"/>
  <c r="U2166" i="6"/>
  <c r="R713" i="6"/>
  <c r="U713" i="6"/>
  <c r="T713" i="6"/>
  <c r="S713" i="6"/>
  <c r="T1001" i="6"/>
  <c r="S1001" i="6"/>
  <c r="R1001" i="6"/>
  <c r="U1001" i="6"/>
  <c r="R796" i="6"/>
  <c r="U796" i="6"/>
  <c r="T796" i="6"/>
  <c r="S796" i="6"/>
  <c r="U980" i="6"/>
  <c r="T980" i="6"/>
  <c r="S980" i="6"/>
  <c r="R980" i="6"/>
  <c r="R2003" i="6"/>
  <c r="U2003" i="6"/>
  <c r="T2003" i="6"/>
  <c r="S2003" i="6"/>
  <c r="R915" i="6"/>
  <c r="U915" i="6"/>
  <c r="T915" i="6"/>
  <c r="S915" i="6"/>
  <c r="R979" i="6"/>
  <c r="U979" i="6"/>
  <c r="T979" i="6"/>
  <c r="S979" i="6"/>
  <c r="U946" i="6"/>
  <c r="T946" i="6"/>
  <c r="S946" i="6"/>
  <c r="R946" i="6"/>
  <c r="T2143" i="6"/>
  <c r="S2143" i="6"/>
  <c r="R2143" i="6"/>
  <c r="U2143" i="6"/>
  <c r="U763" i="6"/>
  <c r="T763" i="6"/>
  <c r="S763" i="6"/>
  <c r="R763" i="6"/>
  <c r="U949" i="6"/>
  <c r="T949" i="6"/>
  <c r="S949" i="6"/>
  <c r="R949" i="6"/>
  <c r="R2159" i="6"/>
  <c r="U2159" i="6"/>
  <c r="T2159" i="6"/>
  <c r="S2159" i="6"/>
  <c r="U783" i="6"/>
  <c r="T783" i="6"/>
  <c r="S783" i="6"/>
  <c r="R783" i="6"/>
  <c r="T1947" i="6"/>
  <c r="S1947" i="6"/>
  <c r="R1947" i="6"/>
  <c r="U1947" i="6"/>
  <c r="R710" i="6"/>
  <c r="U710" i="6"/>
  <c r="T710" i="6"/>
  <c r="S710" i="6"/>
  <c r="R967" i="6"/>
  <c r="U967" i="6"/>
  <c r="T967" i="6"/>
  <c r="S967" i="6"/>
  <c r="T2152" i="6"/>
  <c r="S2152" i="6"/>
  <c r="R2152" i="6"/>
  <c r="U2152" i="6"/>
  <c r="U785" i="6"/>
  <c r="T785" i="6"/>
  <c r="S785" i="6"/>
  <c r="R785" i="6"/>
  <c r="S1959" i="6"/>
  <c r="U1959" i="6"/>
  <c r="T1959" i="6"/>
  <c r="R1959" i="6"/>
  <c r="T1793" i="6"/>
  <c r="S1793" i="6"/>
  <c r="R1793" i="6"/>
  <c r="U1793" i="6"/>
  <c r="S1076" i="6"/>
  <c r="R1076" i="6"/>
  <c r="U1076" i="6"/>
  <c r="T1076" i="6"/>
  <c r="T250" i="6"/>
  <c r="S250" i="6"/>
  <c r="R250" i="6"/>
  <c r="U250" i="6"/>
  <c r="U1508" i="6"/>
  <c r="T1508" i="6"/>
  <c r="S1508" i="6"/>
  <c r="R1508" i="6"/>
  <c r="S1078" i="6"/>
  <c r="R1078" i="6"/>
  <c r="U1078" i="6"/>
  <c r="T1078" i="6"/>
  <c r="U1122" i="6"/>
  <c r="T1122" i="6"/>
  <c r="S1122" i="6"/>
  <c r="R1122" i="6"/>
  <c r="T1123" i="6"/>
  <c r="S1123" i="6"/>
  <c r="R1123" i="6"/>
  <c r="U1123" i="6"/>
  <c r="R1512" i="6"/>
  <c r="U1512" i="6"/>
  <c r="T1512" i="6"/>
  <c r="S1512" i="6"/>
  <c r="U1792" i="6"/>
  <c r="T1792" i="6"/>
  <c r="S1792" i="6"/>
  <c r="R1792" i="6"/>
  <c r="T368" i="6"/>
  <c r="S368" i="6"/>
  <c r="R368" i="6"/>
  <c r="U368" i="6"/>
  <c r="T2055" i="6"/>
  <c r="S2055" i="6"/>
  <c r="R2055" i="6"/>
  <c r="U2055" i="6"/>
  <c r="U1871" i="6"/>
  <c r="T1871" i="6"/>
  <c r="S1871" i="6"/>
  <c r="R1871" i="6"/>
  <c r="T370" i="6"/>
  <c r="U370" i="6"/>
  <c r="S370" i="6"/>
  <c r="R370" i="6"/>
  <c r="U1898" i="6"/>
  <c r="T1898" i="6"/>
  <c r="S1898" i="6"/>
  <c r="R1898" i="6"/>
  <c r="U462" i="6"/>
  <c r="T462" i="6"/>
  <c r="S462" i="6"/>
  <c r="R462" i="6"/>
  <c r="R387" i="6"/>
  <c r="U387" i="6"/>
  <c r="T387" i="6"/>
  <c r="S387" i="6"/>
  <c r="U1980" i="6"/>
  <c r="T1980" i="6"/>
  <c r="S1980" i="6"/>
  <c r="R1980" i="6"/>
  <c r="S398" i="6"/>
  <c r="R398" i="6"/>
  <c r="U398" i="6"/>
  <c r="T398" i="6"/>
  <c r="U1866" i="6"/>
  <c r="T1866" i="6"/>
  <c r="S1866" i="6"/>
  <c r="R1866" i="6"/>
  <c r="U1778" i="6"/>
  <c r="T1778" i="6"/>
  <c r="S1778" i="6"/>
  <c r="R1778" i="6"/>
  <c r="R2479" i="6"/>
  <c r="U2479" i="6"/>
  <c r="T2479" i="6"/>
  <c r="S2479" i="6"/>
  <c r="T1837" i="6"/>
  <c r="S1837" i="6"/>
  <c r="R1837" i="6"/>
  <c r="U1837" i="6"/>
  <c r="U1782" i="6"/>
  <c r="T1782" i="6"/>
  <c r="S1782" i="6"/>
  <c r="R1782" i="6"/>
  <c r="T1861" i="6"/>
  <c r="S1861" i="6"/>
  <c r="R1861" i="6"/>
  <c r="U1861" i="6"/>
  <c r="T2460" i="6"/>
  <c r="S2460" i="6"/>
  <c r="R2460" i="6"/>
  <c r="U2460" i="6"/>
  <c r="U1884" i="6"/>
  <c r="T1884" i="6"/>
  <c r="S1884" i="6"/>
  <c r="R1884" i="6"/>
  <c r="U2045" i="6"/>
  <c r="T2045" i="6"/>
  <c r="S2045" i="6"/>
  <c r="R2045" i="6"/>
  <c r="R2483" i="6"/>
  <c r="U2483" i="6"/>
  <c r="T2483" i="6"/>
  <c r="S2483" i="6"/>
  <c r="S1973" i="6"/>
  <c r="R1973" i="6"/>
  <c r="U1973" i="6"/>
  <c r="T1973" i="6"/>
  <c r="R1611" i="6"/>
  <c r="U1611" i="6"/>
  <c r="T1611" i="6"/>
  <c r="S1611" i="6"/>
  <c r="T1701" i="6"/>
  <c r="S1701" i="6"/>
  <c r="R1701" i="6"/>
  <c r="U1701" i="6"/>
  <c r="R2035" i="6"/>
  <c r="U2035" i="6"/>
  <c r="T2035" i="6"/>
  <c r="S2035" i="6"/>
  <c r="U2287" i="6"/>
  <c r="T2287" i="6"/>
  <c r="S2287" i="6"/>
  <c r="R2287" i="6"/>
  <c r="T928" i="6"/>
  <c r="S928" i="6"/>
  <c r="R928" i="6"/>
  <c r="U928" i="6"/>
  <c r="T114" i="6"/>
  <c r="S114" i="6"/>
  <c r="R114" i="6"/>
  <c r="U114" i="6"/>
  <c r="T2170" i="6"/>
  <c r="S2170" i="6"/>
  <c r="R2170" i="6"/>
  <c r="U2170" i="6"/>
  <c r="S2158" i="6"/>
  <c r="R2158" i="6"/>
  <c r="U2158" i="6"/>
  <c r="T2158" i="6"/>
  <c r="U1953" i="6"/>
  <c r="T1953" i="6"/>
  <c r="S1953" i="6"/>
  <c r="R1953" i="6"/>
  <c r="U927" i="6"/>
  <c r="T927" i="6"/>
  <c r="S927" i="6"/>
  <c r="R927" i="6"/>
  <c r="T786" i="6"/>
  <c r="S786" i="6"/>
  <c r="R786" i="6"/>
  <c r="U786" i="6"/>
  <c r="U738" i="6"/>
  <c r="T738" i="6"/>
  <c r="S738" i="6"/>
  <c r="R738" i="6"/>
  <c r="U2153" i="6"/>
  <c r="T2153" i="6"/>
  <c r="S2153" i="6"/>
  <c r="R2153" i="6"/>
  <c r="T962" i="6"/>
  <c r="S962" i="6"/>
  <c r="R962" i="6"/>
  <c r="U962" i="6"/>
  <c r="R771" i="6"/>
  <c r="U771" i="6"/>
  <c r="T771" i="6"/>
  <c r="S771" i="6"/>
  <c r="T964" i="6"/>
  <c r="S964" i="6"/>
  <c r="R964" i="6"/>
  <c r="U964" i="6"/>
  <c r="U744" i="6"/>
  <c r="T744" i="6"/>
  <c r="S744" i="6"/>
  <c r="R744" i="6"/>
  <c r="R977" i="6"/>
  <c r="U977" i="6"/>
  <c r="T977" i="6"/>
  <c r="S977" i="6"/>
  <c r="R898" i="6"/>
  <c r="U898" i="6"/>
  <c r="T898" i="6"/>
  <c r="S898" i="6"/>
  <c r="R1994" i="6"/>
  <c r="U1994" i="6"/>
  <c r="T1994" i="6"/>
  <c r="S1994" i="6"/>
  <c r="U1951" i="6"/>
  <c r="S1951" i="6"/>
  <c r="R1951" i="6"/>
  <c r="T1951" i="6"/>
  <c r="S1075" i="6"/>
  <c r="U1075" i="6"/>
  <c r="T1075" i="6"/>
  <c r="R1075" i="6"/>
  <c r="S1117" i="6"/>
  <c r="R1117" i="6"/>
  <c r="U1117" i="6"/>
  <c r="T1117" i="6"/>
  <c r="U255" i="6"/>
  <c r="T255" i="6"/>
  <c r="S255" i="6"/>
  <c r="R255" i="6"/>
  <c r="U1516" i="6"/>
  <c r="T1516" i="6"/>
  <c r="S1516" i="6"/>
  <c r="R1516" i="6"/>
  <c r="T1121" i="6"/>
  <c r="S1121" i="6"/>
  <c r="R1121" i="6"/>
  <c r="U1121" i="6"/>
  <c r="R1510" i="6"/>
  <c r="U1510" i="6"/>
  <c r="T1510" i="6"/>
  <c r="S1510" i="6"/>
  <c r="T1511" i="6"/>
  <c r="S1511" i="6"/>
  <c r="R1511" i="6"/>
  <c r="U1511" i="6"/>
  <c r="R2434" i="6"/>
  <c r="T2434" i="6"/>
  <c r="S2434" i="6"/>
  <c r="U2434" i="6"/>
  <c r="U377" i="6"/>
  <c r="T377" i="6"/>
  <c r="S377" i="6"/>
  <c r="R377" i="6"/>
  <c r="R378" i="6"/>
  <c r="U378" i="6"/>
  <c r="T378" i="6"/>
  <c r="S378" i="6"/>
  <c r="U1975" i="6"/>
  <c r="T1975" i="6"/>
  <c r="S1975" i="6"/>
  <c r="R1975" i="6"/>
  <c r="R1091" i="6"/>
  <c r="U1091" i="6"/>
  <c r="T1091" i="6"/>
  <c r="S1091" i="6"/>
  <c r="T88" i="6"/>
  <c r="S88" i="6"/>
  <c r="R88" i="6"/>
  <c r="U88" i="6"/>
  <c r="T1864" i="6"/>
  <c r="S1864" i="6"/>
  <c r="R1864" i="6"/>
  <c r="U1864" i="6"/>
  <c r="T401" i="6"/>
  <c r="S401" i="6"/>
  <c r="R401" i="6"/>
  <c r="U401" i="6"/>
  <c r="T381" i="6"/>
  <c r="S381" i="6"/>
  <c r="R381" i="6"/>
  <c r="U381" i="6"/>
  <c r="U2451" i="6"/>
  <c r="T2451" i="6"/>
  <c r="S2451" i="6"/>
  <c r="R2451" i="6"/>
  <c r="R418" i="6"/>
  <c r="U418" i="6"/>
  <c r="T418" i="6"/>
  <c r="S418" i="6"/>
  <c r="U415" i="6"/>
  <c r="T415" i="6"/>
  <c r="S415" i="6"/>
  <c r="R415" i="6"/>
  <c r="R1835" i="6"/>
  <c r="U1835" i="6"/>
  <c r="T1835" i="6"/>
  <c r="S1835" i="6"/>
  <c r="R1981" i="6"/>
  <c r="U1981" i="6"/>
  <c r="T1981" i="6"/>
  <c r="S1981" i="6"/>
  <c r="T2485" i="6"/>
  <c r="S2485" i="6"/>
  <c r="R2485" i="6"/>
  <c r="U2485" i="6"/>
  <c r="T1874" i="6"/>
  <c r="S1874" i="6"/>
  <c r="R1874" i="6"/>
  <c r="U1874" i="6"/>
  <c r="R1795" i="6"/>
  <c r="U1795" i="6"/>
  <c r="T1795" i="6"/>
  <c r="S1795" i="6"/>
  <c r="T2497" i="6"/>
  <c r="R2497" i="6"/>
  <c r="U2497" i="6"/>
  <c r="S2497" i="6"/>
  <c r="T1845" i="6"/>
  <c r="S1845" i="6"/>
  <c r="R1845" i="6"/>
  <c r="U1845" i="6"/>
  <c r="T2067" i="6"/>
  <c r="S2067" i="6"/>
  <c r="R2067" i="6"/>
  <c r="U2067" i="6"/>
  <c r="U1098" i="6"/>
  <c r="T1098" i="6"/>
  <c r="S1098" i="6"/>
  <c r="R1098" i="6"/>
  <c r="U1868" i="6"/>
  <c r="T1868" i="6"/>
  <c r="S1868" i="6"/>
  <c r="R1868" i="6"/>
  <c r="T2466" i="6"/>
  <c r="S2466" i="6"/>
  <c r="R2466" i="6"/>
  <c r="U2466" i="6"/>
  <c r="U1891" i="6"/>
  <c r="T1891" i="6"/>
  <c r="S1891" i="6"/>
  <c r="R1891" i="6"/>
  <c r="U2053" i="6"/>
  <c r="T2053" i="6"/>
  <c r="S2053" i="6"/>
  <c r="R2053" i="6"/>
  <c r="R1750" i="6"/>
  <c r="U1750" i="6"/>
  <c r="T1750" i="6"/>
  <c r="S1750" i="6"/>
  <c r="T1627" i="6"/>
  <c r="S1627" i="6"/>
  <c r="R1627" i="6"/>
  <c r="U1627" i="6"/>
  <c r="U2184" i="6"/>
  <c r="T2184" i="6"/>
  <c r="R2184" i="6"/>
  <c r="S2184" i="6"/>
  <c r="U1666" i="6"/>
  <c r="T1666" i="6"/>
  <c r="S1666" i="6"/>
  <c r="R1666" i="6"/>
  <c r="T122" i="6"/>
  <c r="S122" i="6"/>
  <c r="R122" i="6"/>
  <c r="U122" i="6"/>
  <c r="S2155" i="6"/>
  <c r="U2155" i="6"/>
  <c r="T2155" i="6"/>
  <c r="R2155" i="6"/>
  <c r="S2144" i="6"/>
  <c r="T2144" i="6"/>
  <c r="R2144" i="6"/>
  <c r="U2144" i="6"/>
  <c r="S940" i="6"/>
  <c r="U940" i="6"/>
  <c r="T940" i="6"/>
  <c r="R940" i="6"/>
  <c r="S1952" i="6"/>
  <c r="R1952" i="6"/>
  <c r="U1952" i="6"/>
  <c r="T1952" i="6"/>
  <c r="R2139" i="6"/>
  <c r="U2139" i="6"/>
  <c r="T2139" i="6"/>
  <c r="S2139" i="6"/>
  <c r="R943" i="6"/>
  <c r="U943" i="6"/>
  <c r="T943" i="6"/>
  <c r="S943" i="6"/>
  <c r="S992" i="6"/>
  <c r="R992" i="6"/>
  <c r="U992" i="6"/>
  <c r="T992" i="6"/>
  <c r="S2163" i="6"/>
  <c r="R2163" i="6"/>
  <c r="U2163" i="6"/>
  <c r="T2163" i="6"/>
  <c r="U1000" i="6"/>
  <c r="T1000" i="6"/>
  <c r="S1000" i="6"/>
  <c r="R1000" i="6"/>
  <c r="R2023" i="6"/>
  <c r="U2023" i="6"/>
  <c r="T2023" i="6"/>
  <c r="S2023" i="6"/>
  <c r="U706" i="6"/>
  <c r="T706" i="6"/>
  <c r="S706" i="6"/>
  <c r="R706" i="6"/>
  <c r="S973" i="6"/>
  <c r="R973" i="6"/>
  <c r="U973" i="6"/>
  <c r="T973" i="6"/>
  <c r="T790" i="6"/>
  <c r="S790" i="6"/>
  <c r="R790" i="6"/>
  <c r="U790" i="6"/>
  <c r="U986" i="6"/>
  <c r="S986" i="6"/>
  <c r="R986" i="6"/>
  <c r="T986" i="6"/>
  <c r="U902" i="6"/>
  <c r="T902" i="6"/>
  <c r="S902" i="6"/>
  <c r="R902" i="6"/>
  <c r="R1991" i="6"/>
  <c r="U1991" i="6"/>
  <c r="T1991" i="6"/>
  <c r="S1991" i="6"/>
  <c r="R773" i="6"/>
  <c r="U773" i="6"/>
  <c r="T773" i="6"/>
  <c r="S773" i="6"/>
  <c r="R990" i="6"/>
  <c r="U990" i="6"/>
  <c r="T990" i="6"/>
  <c r="S990" i="6"/>
  <c r="R913" i="6"/>
  <c r="U913" i="6"/>
  <c r="T913" i="6"/>
  <c r="S913" i="6"/>
  <c r="R2018" i="6"/>
  <c r="U2018" i="6"/>
  <c r="T2018" i="6"/>
  <c r="S2018" i="6"/>
  <c r="S2171" i="6"/>
  <c r="R2171" i="6"/>
  <c r="U2171" i="6"/>
  <c r="T2171" i="6"/>
  <c r="S1794" i="6"/>
  <c r="R1794" i="6"/>
  <c r="U1794" i="6"/>
  <c r="T1794" i="6"/>
  <c r="T1507" i="6"/>
  <c r="S1507" i="6"/>
  <c r="R1507" i="6"/>
  <c r="U1507" i="6"/>
  <c r="U1083" i="6"/>
  <c r="T1083" i="6"/>
  <c r="S1083" i="6"/>
  <c r="R1083" i="6"/>
  <c r="T1637" i="6"/>
  <c r="S1637" i="6"/>
  <c r="R1637" i="6"/>
  <c r="U1637" i="6"/>
  <c r="U1509" i="6"/>
  <c r="S1509" i="6"/>
  <c r="R1509" i="6"/>
  <c r="T1509" i="6"/>
  <c r="R1643" i="6"/>
  <c r="U1643" i="6"/>
  <c r="T1643" i="6"/>
  <c r="S1643" i="6"/>
  <c r="R392" i="6"/>
  <c r="U392" i="6"/>
  <c r="T392" i="6"/>
  <c r="S392" i="6"/>
  <c r="U45" i="6"/>
  <c r="T45" i="6"/>
  <c r="S45" i="6"/>
  <c r="R45" i="6"/>
  <c r="T1834" i="6"/>
  <c r="S1834" i="6"/>
  <c r="R1834" i="6"/>
  <c r="U1834" i="6"/>
  <c r="S386" i="6"/>
  <c r="R386" i="6"/>
  <c r="U386" i="6"/>
  <c r="T386" i="6"/>
  <c r="T2071" i="6"/>
  <c r="S2071" i="6"/>
  <c r="R2071" i="6"/>
  <c r="U2071" i="6"/>
  <c r="R1850" i="6"/>
  <c r="U1850" i="6"/>
  <c r="T1850" i="6"/>
  <c r="S1850" i="6"/>
  <c r="R1879" i="6"/>
  <c r="U1879" i="6"/>
  <c r="T1879" i="6"/>
  <c r="S1879" i="6"/>
  <c r="T1887" i="6"/>
  <c r="S1887" i="6"/>
  <c r="R1887" i="6"/>
  <c r="U1887" i="6"/>
  <c r="U405" i="6"/>
  <c r="T405" i="6"/>
  <c r="S405" i="6"/>
  <c r="R405" i="6"/>
  <c r="S69" i="6"/>
  <c r="R69" i="6"/>
  <c r="U69" i="6"/>
  <c r="T69" i="6"/>
  <c r="S44" i="6"/>
  <c r="R44" i="6"/>
  <c r="U44" i="6"/>
  <c r="T44" i="6"/>
  <c r="T457" i="6"/>
  <c r="S457" i="6"/>
  <c r="R457" i="6"/>
  <c r="U457" i="6"/>
  <c r="U1843" i="6"/>
  <c r="T1843" i="6"/>
  <c r="S1843" i="6"/>
  <c r="R1843" i="6"/>
  <c r="R1770" i="6"/>
  <c r="U1770" i="6"/>
  <c r="T1770" i="6"/>
  <c r="S1770" i="6"/>
  <c r="U1889" i="6"/>
  <c r="T1889" i="6"/>
  <c r="S1889" i="6"/>
  <c r="R1889" i="6"/>
  <c r="S2058" i="6"/>
  <c r="R2058" i="6"/>
  <c r="U2058" i="6"/>
  <c r="T2058" i="6"/>
  <c r="U2508" i="6"/>
  <c r="T2508" i="6"/>
  <c r="S2508" i="6"/>
  <c r="R2508" i="6"/>
  <c r="U2445" i="6"/>
  <c r="T2445" i="6"/>
  <c r="S2445" i="6"/>
  <c r="R2445" i="6"/>
  <c r="U1605" i="6"/>
  <c r="T1605" i="6"/>
  <c r="S1605" i="6"/>
  <c r="R1605" i="6"/>
  <c r="S1890" i="6"/>
  <c r="R1890" i="6"/>
  <c r="T1890" i="6"/>
  <c r="U1890" i="6"/>
  <c r="T2482" i="6"/>
  <c r="S2482" i="6"/>
  <c r="R2482" i="6"/>
  <c r="U2482" i="6"/>
  <c r="R1966" i="6"/>
  <c r="U1966" i="6"/>
  <c r="T1966" i="6"/>
  <c r="S1966" i="6"/>
  <c r="R2061" i="6"/>
  <c r="U2061" i="6"/>
  <c r="T2061" i="6"/>
  <c r="S2061" i="6"/>
  <c r="R2054" i="6"/>
  <c r="U2054" i="6"/>
  <c r="T2054" i="6"/>
  <c r="S2054" i="6"/>
  <c r="U29" i="6"/>
  <c r="T29" i="6"/>
  <c r="S29" i="6"/>
  <c r="R29" i="6"/>
  <c r="S139" i="6"/>
  <c r="U139" i="6"/>
  <c r="T139" i="6"/>
  <c r="R139" i="6"/>
  <c r="U1316" i="6"/>
  <c r="T1316" i="6"/>
  <c r="S1316" i="6"/>
  <c r="R1316" i="6"/>
  <c r="S1278" i="6"/>
  <c r="R1278" i="6"/>
  <c r="U1278" i="6"/>
  <c r="T1278" i="6"/>
  <c r="U1626" i="6"/>
  <c r="T1626" i="6"/>
  <c r="S1626" i="6"/>
  <c r="R1626" i="6"/>
  <c r="U714" i="6"/>
  <c r="T714" i="6"/>
  <c r="S714" i="6"/>
  <c r="R714" i="6"/>
  <c r="S971" i="6"/>
  <c r="R971" i="6"/>
  <c r="U971" i="6"/>
  <c r="T971" i="6"/>
  <c r="U732" i="6"/>
  <c r="T732" i="6"/>
  <c r="S732" i="6"/>
  <c r="R732" i="6"/>
  <c r="T740" i="6"/>
  <c r="S740" i="6"/>
  <c r="R740" i="6"/>
  <c r="U740" i="6"/>
  <c r="S906" i="6"/>
  <c r="R906" i="6"/>
  <c r="U906" i="6"/>
  <c r="T906" i="6"/>
  <c r="U970" i="6"/>
  <c r="T970" i="6"/>
  <c r="S970" i="6"/>
  <c r="R970" i="6"/>
  <c r="U715" i="6"/>
  <c r="T715" i="6"/>
  <c r="S715" i="6"/>
  <c r="R715" i="6"/>
  <c r="U2168" i="6"/>
  <c r="T2168" i="6"/>
  <c r="S2168" i="6"/>
  <c r="R2168" i="6"/>
  <c r="U717" i="6"/>
  <c r="T717" i="6"/>
  <c r="S717" i="6"/>
  <c r="R717" i="6"/>
  <c r="R931" i="6"/>
  <c r="U931" i="6"/>
  <c r="T931" i="6"/>
  <c r="S931" i="6"/>
  <c r="R2010" i="6"/>
  <c r="U2010" i="6"/>
  <c r="T2010" i="6"/>
  <c r="S2010" i="6"/>
  <c r="T897" i="6"/>
  <c r="S897" i="6"/>
  <c r="R897" i="6"/>
  <c r="U897" i="6"/>
  <c r="R711" i="6"/>
  <c r="U711" i="6"/>
  <c r="T711" i="6"/>
  <c r="S711" i="6"/>
  <c r="T924" i="6"/>
  <c r="S924" i="6"/>
  <c r="R924" i="6"/>
  <c r="U924" i="6"/>
  <c r="U2137" i="6"/>
  <c r="T2137" i="6"/>
  <c r="S2137" i="6"/>
  <c r="R2137" i="6"/>
  <c r="S1998" i="6"/>
  <c r="R1998" i="6"/>
  <c r="U1998" i="6"/>
  <c r="T1998" i="6"/>
  <c r="U256" i="6"/>
  <c r="T256" i="6"/>
  <c r="S256" i="6"/>
  <c r="R256" i="6"/>
  <c r="R1818" i="6"/>
  <c r="U1818" i="6"/>
  <c r="T1818" i="6"/>
  <c r="S1818" i="6"/>
  <c r="R1515" i="6"/>
  <c r="U1515" i="6"/>
  <c r="T1515" i="6"/>
  <c r="S1515" i="6"/>
  <c r="R2430" i="6"/>
  <c r="U2430" i="6"/>
  <c r="T2430" i="6"/>
  <c r="S2430" i="6"/>
  <c r="T2431" i="6"/>
  <c r="S2431" i="6"/>
  <c r="R2431" i="6"/>
  <c r="U2431" i="6"/>
  <c r="U2432" i="6"/>
  <c r="T2432" i="6"/>
  <c r="S2432" i="6"/>
  <c r="R2432" i="6"/>
  <c r="R407" i="6"/>
  <c r="U407" i="6"/>
  <c r="T407" i="6"/>
  <c r="S407" i="6"/>
  <c r="T417" i="6"/>
  <c r="S417" i="6"/>
  <c r="R417" i="6"/>
  <c r="U417" i="6"/>
  <c r="U325" i="6"/>
  <c r="R325" i="6"/>
  <c r="T325" i="6"/>
  <c r="S325" i="6"/>
  <c r="U1762" i="6"/>
  <c r="T1762" i="6"/>
  <c r="S1762" i="6"/>
  <c r="R1762" i="6"/>
  <c r="S402" i="6"/>
  <c r="R402" i="6"/>
  <c r="U402" i="6"/>
  <c r="T402" i="6"/>
  <c r="S2443" i="6"/>
  <c r="R2443" i="6"/>
  <c r="U2443" i="6"/>
  <c r="T2443" i="6"/>
  <c r="S2507" i="6"/>
  <c r="R2507" i="6"/>
  <c r="U2507" i="6"/>
  <c r="T2507" i="6"/>
  <c r="S380" i="6"/>
  <c r="R380" i="6"/>
  <c r="U380" i="6"/>
  <c r="T380" i="6"/>
  <c r="U2048" i="6"/>
  <c r="T2048" i="6"/>
  <c r="S2048" i="6"/>
  <c r="R2048" i="6"/>
  <c r="U348" i="6"/>
  <c r="T348" i="6"/>
  <c r="S348" i="6"/>
  <c r="R348" i="6"/>
  <c r="R422" i="6"/>
  <c r="U422" i="6"/>
  <c r="T422" i="6"/>
  <c r="S422" i="6"/>
  <c r="U383" i="6"/>
  <c r="T383" i="6"/>
  <c r="S383" i="6"/>
  <c r="R383" i="6"/>
  <c r="T344" i="6"/>
  <c r="S344" i="6"/>
  <c r="R344" i="6"/>
  <c r="U344" i="6"/>
  <c r="U1851" i="6"/>
  <c r="T1851" i="6"/>
  <c r="S1851" i="6"/>
  <c r="R1851" i="6"/>
  <c r="R2049" i="6"/>
  <c r="U2049" i="6"/>
  <c r="T2049" i="6"/>
  <c r="S2049" i="6"/>
  <c r="U2066" i="6"/>
  <c r="T2066" i="6"/>
  <c r="S2066" i="6"/>
  <c r="R2066" i="6"/>
  <c r="R1088" i="6"/>
  <c r="U1088" i="6"/>
  <c r="T1088" i="6"/>
  <c r="S1088" i="6"/>
  <c r="U1875" i="6"/>
  <c r="T1875" i="6"/>
  <c r="S1875" i="6"/>
  <c r="R1875" i="6"/>
  <c r="S1971" i="6"/>
  <c r="R1971" i="6"/>
  <c r="U1971" i="6"/>
  <c r="T1971" i="6"/>
  <c r="U2492" i="6"/>
  <c r="T2492" i="6"/>
  <c r="S2492" i="6"/>
  <c r="R2492" i="6"/>
  <c r="U1972" i="6"/>
  <c r="T1972" i="6"/>
  <c r="S1972" i="6"/>
  <c r="R1972" i="6"/>
  <c r="T2069" i="6"/>
  <c r="S2069" i="6"/>
  <c r="U2069" i="6"/>
  <c r="R2069" i="6"/>
  <c r="U2512" i="6"/>
  <c r="S2512" i="6"/>
  <c r="T2512" i="6"/>
  <c r="R2512" i="6"/>
  <c r="S2062" i="6"/>
  <c r="R2062" i="6"/>
  <c r="U2062" i="6"/>
  <c r="T2062" i="6"/>
  <c r="R2412" i="6"/>
  <c r="U2412" i="6"/>
  <c r="S2412" i="6"/>
  <c r="T2412" i="6"/>
  <c r="U2194" i="6"/>
  <c r="T2194" i="6"/>
  <c r="S2194" i="6"/>
  <c r="R2194" i="6"/>
  <c r="S2253" i="6"/>
  <c r="R2253" i="6"/>
  <c r="U2253" i="6"/>
  <c r="T2253" i="6"/>
  <c r="U182" i="6"/>
  <c r="R182" i="6"/>
  <c r="S182" i="6"/>
  <c r="T182" i="6"/>
  <c r="R125" i="6"/>
  <c r="U125" i="6"/>
  <c r="T125" i="6"/>
  <c r="S125" i="6"/>
  <c r="T899" i="6"/>
  <c r="S899" i="6"/>
  <c r="R899" i="6"/>
  <c r="U899" i="6"/>
  <c r="U128" i="6"/>
  <c r="T128" i="6"/>
  <c r="S128" i="6"/>
  <c r="R128" i="6"/>
  <c r="T1533" i="6"/>
  <c r="U1533" i="6"/>
  <c r="R1533" i="6"/>
  <c r="S1533" i="6"/>
  <c r="U932" i="6"/>
  <c r="T932" i="6"/>
  <c r="S932" i="6"/>
  <c r="R932" i="6"/>
  <c r="R1617" i="6"/>
  <c r="U1617" i="6"/>
  <c r="T1617" i="6"/>
  <c r="S1617" i="6"/>
  <c r="U739" i="6"/>
  <c r="T739" i="6"/>
  <c r="S739" i="6"/>
  <c r="R739" i="6"/>
  <c r="U935" i="6"/>
  <c r="S935" i="6"/>
  <c r="R935" i="6"/>
  <c r="T935" i="6"/>
  <c r="T993" i="6"/>
  <c r="S993" i="6"/>
  <c r="R993" i="6"/>
  <c r="U993" i="6"/>
  <c r="R775" i="6"/>
  <c r="U775" i="6"/>
  <c r="T775" i="6"/>
  <c r="S775" i="6"/>
  <c r="U925" i="6"/>
  <c r="T925" i="6"/>
  <c r="S925" i="6"/>
  <c r="R925" i="6"/>
  <c r="U1960" i="6"/>
  <c r="T1960" i="6"/>
  <c r="S1960" i="6"/>
  <c r="R1960" i="6"/>
  <c r="S67" i="6"/>
  <c r="R67" i="6"/>
  <c r="U67" i="6"/>
  <c r="T67" i="6"/>
  <c r="R761" i="6"/>
  <c r="U761" i="6"/>
  <c r="T761" i="6"/>
  <c r="S761" i="6"/>
  <c r="U1005" i="6"/>
  <c r="T1005" i="6"/>
  <c r="S1005" i="6"/>
  <c r="R1005" i="6"/>
  <c r="U726" i="6"/>
  <c r="T726" i="6"/>
  <c r="S726" i="6"/>
  <c r="R726" i="6"/>
  <c r="R909" i="6"/>
  <c r="U909" i="6"/>
  <c r="T909" i="6"/>
  <c r="S909" i="6"/>
  <c r="U1985" i="6"/>
  <c r="T1985" i="6"/>
  <c r="S1985" i="6"/>
  <c r="R1985" i="6"/>
  <c r="R727" i="6"/>
  <c r="U727" i="6"/>
  <c r="T727" i="6"/>
  <c r="S727" i="6"/>
  <c r="R955" i="6"/>
  <c r="U955" i="6"/>
  <c r="T955" i="6"/>
  <c r="S955" i="6"/>
  <c r="S2156" i="6"/>
  <c r="U2156" i="6"/>
  <c r="T2156" i="6"/>
  <c r="R2156" i="6"/>
  <c r="R903" i="6"/>
  <c r="U903" i="6"/>
  <c r="T903" i="6"/>
  <c r="S903" i="6"/>
  <c r="S1956" i="6"/>
  <c r="R1956" i="6"/>
  <c r="U1956" i="6"/>
  <c r="T1956" i="6"/>
  <c r="U729" i="6"/>
  <c r="T729" i="6"/>
  <c r="S729" i="6"/>
  <c r="R729" i="6"/>
  <c r="T968" i="6"/>
  <c r="S968" i="6"/>
  <c r="R968" i="6"/>
  <c r="U968" i="6"/>
  <c r="R2022" i="6"/>
  <c r="U2022" i="6"/>
  <c r="T2022" i="6"/>
  <c r="S2022" i="6"/>
  <c r="R2436" i="6"/>
  <c r="T2436" i="6"/>
  <c r="S2436" i="6"/>
  <c r="U2436" i="6"/>
  <c r="T1084" i="6"/>
  <c r="S1084" i="6"/>
  <c r="R1084" i="6"/>
  <c r="U1084" i="6"/>
  <c r="S254" i="6"/>
  <c r="R254" i="6"/>
  <c r="U254" i="6"/>
  <c r="T254" i="6"/>
  <c r="R1077" i="6"/>
  <c r="U1077" i="6"/>
  <c r="T1077" i="6"/>
  <c r="S1077" i="6"/>
  <c r="U2438" i="6"/>
  <c r="T2438" i="6"/>
  <c r="S2438" i="6"/>
  <c r="R2438" i="6"/>
  <c r="R2439" i="6"/>
  <c r="U2439" i="6"/>
  <c r="T2439" i="6"/>
  <c r="S2439" i="6"/>
  <c r="S2440" i="6"/>
  <c r="R2440" i="6"/>
  <c r="U2440" i="6"/>
  <c r="T2440" i="6"/>
  <c r="T2433" i="6"/>
  <c r="S2433" i="6"/>
  <c r="R2433" i="6"/>
  <c r="U2433" i="6"/>
  <c r="U449" i="6"/>
  <c r="T449" i="6"/>
  <c r="S449" i="6"/>
  <c r="R449" i="6"/>
  <c r="U434" i="6"/>
  <c r="T434" i="6"/>
  <c r="S434" i="6"/>
  <c r="R434" i="6"/>
  <c r="T376" i="6"/>
  <c r="S376" i="6"/>
  <c r="R376" i="6"/>
  <c r="U376" i="6"/>
  <c r="S410" i="6"/>
  <c r="R410" i="6"/>
  <c r="U410" i="6"/>
  <c r="T410" i="6"/>
  <c r="U327" i="6"/>
  <c r="R327" i="6"/>
  <c r="T327" i="6"/>
  <c r="S327" i="6"/>
  <c r="U367" i="6"/>
  <c r="T367" i="6"/>
  <c r="S367" i="6"/>
  <c r="R367" i="6"/>
  <c r="U412" i="6"/>
  <c r="T412" i="6"/>
  <c r="S412" i="6"/>
  <c r="R412" i="6"/>
  <c r="R2450" i="6"/>
  <c r="U2450" i="6"/>
  <c r="T2450" i="6"/>
  <c r="S2450" i="6"/>
  <c r="U420" i="6"/>
  <c r="T420" i="6"/>
  <c r="S420" i="6"/>
  <c r="R420" i="6"/>
  <c r="U439" i="6"/>
  <c r="T439" i="6"/>
  <c r="S439" i="6"/>
  <c r="R439" i="6"/>
  <c r="T425" i="6"/>
  <c r="S425" i="6"/>
  <c r="R425" i="6"/>
  <c r="U425" i="6"/>
  <c r="R358" i="6"/>
  <c r="U358" i="6"/>
  <c r="T358" i="6"/>
  <c r="S358" i="6"/>
  <c r="R2064" i="6"/>
  <c r="U2064" i="6"/>
  <c r="T2064" i="6"/>
  <c r="S2064" i="6"/>
  <c r="R1865" i="6"/>
  <c r="U1865" i="6"/>
  <c r="T1865" i="6"/>
  <c r="S1865" i="6"/>
  <c r="T1095" i="6"/>
  <c r="S1095" i="6"/>
  <c r="R1095" i="6"/>
  <c r="U1095" i="6"/>
  <c r="T1899" i="6"/>
  <c r="S1899" i="6"/>
  <c r="R1899" i="6"/>
  <c r="U1899" i="6"/>
  <c r="T1097" i="6"/>
  <c r="S1097" i="6"/>
  <c r="R1097" i="6"/>
  <c r="U1097" i="6"/>
  <c r="S2465" i="6"/>
  <c r="R2465" i="6"/>
  <c r="U2465" i="6"/>
  <c r="T2465" i="6"/>
  <c r="U1791" i="6"/>
  <c r="T1791" i="6"/>
  <c r="S1791" i="6"/>
  <c r="R1791" i="6"/>
  <c r="T2503" i="6"/>
  <c r="S2503" i="6"/>
  <c r="R2503" i="6"/>
  <c r="U2503" i="6"/>
  <c r="U1979" i="6"/>
  <c r="T1979" i="6"/>
  <c r="S1979" i="6"/>
  <c r="R1979" i="6"/>
  <c r="T2447" i="6"/>
  <c r="U2447" i="6"/>
  <c r="S2447" i="6"/>
  <c r="R2447" i="6"/>
  <c r="U2449" i="6"/>
  <c r="T2449" i="6"/>
  <c r="S2449" i="6"/>
  <c r="R2449" i="6"/>
  <c r="U2310" i="6"/>
  <c r="T2310" i="6"/>
  <c r="S2310" i="6"/>
  <c r="R2310" i="6"/>
  <c r="R2311" i="6"/>
  <c r="T2311" i="6"/>
  <c r="S2311" i="6"/>
  <c r="U2311" i="6"/>
  <c r="R2248" i="6"/>
  <c r="U2248" i="6"/>
  <c r="T2248" i="6"/>
  <c r="S2248" i="6"/>
  <c r="R106" i="6"/>
  <c r="U106" i="6"/>
  <c r="T106" i="6"/>
  <c r="S106" i="6"/>
  <c r="S1393" i="6"/>
  <c r="R1393" i="6"/>
  <c r="U1393" i="6"/>
  <c r="T1393" i="6"/>
  <c r="S1331" i="6"/>
  <c r="R1331" i="6"/>
  <c r="U1331" i="6"/>
  <c r="T1331" i="6"/>
  <c r="U908" i="6"/>
  <c r="T908" i="6"/>
  <c r="S908" i="6"/>
  <c r="R908" i="6"/>
  <c r="U1330" i="6"/>
  <c r="T1330" i="6"/>
  <c r="S1330" i="6"/>
  <c r="R1330" i="6"/>
  <c r="T1536" i="6"/>
  <c r="S1536" i="6"/>
  <c r="R1536" i="6"/>
  <c r="U1536" i="6"/>
  <c r="U769" i="6"/>
  <c r="T769" i="6"/>
  <c r="S769" i="6"/>
  <c r="R769" i="6"/>
  <c r="R70" i="6"/>
  <c r="U70" i="6"/>
  <c r="T70" i="6"/>
  <c r="S70" i="6"/>
  <c r="R1961" i="6"/>
  <c r="S1961" i="6"/>
  <c r="U1961" i="6"/>
  <c r="T1961" i="6"/>
  <c r="S944" i="6"/>
  <c r="R944" i="6"/>
  <c r="U944" i="6"/>
  <c r="T944" i="6"/>
  <c r="T720" i="6"/>
  <c r="S720" i="6"/>
  <c r="R720" i="6"/>
  <c r="U720" i="6"/>
  <c r="U721" i="6"/>
  <c r="T721" i="6"/>
  <c r="S721" i="6"/>
  <c r="R721" i="6"/>
  <c r="R723" i="6"/>
  <c r="U723" i="6"/>
  <c r="T723" i="6"/>
  <c r="S723" i="6"/>
  <c r="R1954" i="6"/>
  <c r="U1954" i="6"/>
  <c r="T1954" i="6"/>
  <c r="S1954" i="6"/>
  <c r="T734" i="6"/>
  <c r="S734" i="6"/>
  <c r="R734" i="6"/>
  <c r="U734" i="6"/>
  <c r="U919" i="6"/>
  <c r="T919" i="6"/>
  <c r="S919" i="6"/>
  <c r="R919" i="6"/>
  <c r="R2009" i="6"/>
  <c r="U2009" i="6"/>
  <c r="T2009" i="6"/>
  <c r="S2009" i="6"/>
  <c r="S735" i="6"/>
  <c r="R735" i="6"/>
  <c r="T735" i="6"/>
  <c r="U735" i="6"/>
  <c r="T976" i="6"/>
  <c r="S976" i="6"/>
  <c r="R976" i="6"/>
  <c r="U976" i="6"/>
  <c r="R911" i="6"/>
  <c r="U911" i="6"/>
  <c r="T911" i="6"/>
  <c r="S911" i="6"/>
  <c r="S1992" i="6"/>
  <c r="R1992" i="6"/>
  <c r="U1992" i="6"/>
  <c r="T1992" i="6"/>
  <c r="U745" i="6"/>
  <c r="T745" i="6"/>
  <c r="S745" i="6"/>
  <c r="R745" i="6"/>
  <c r="T991" i="6"/>
  <c r="S991" i="6"/>
  <c r="R991" i="6"/>
  <c r="U991" i="6"/>
  <c r="U251" i="6"/>
  <c r="T251" i="6"/>
  <c r="S251" i="6"/>
  <c r="R251" i="6"/>
  <c r="U2435" i="6"/>
  <c r="T2435" i="6"/>
  <c r="S2435" i="6"/>
  <c r="R2435" i="6"/>
  <c r="R1082" i="6"/>
  <c r="U1082" i="6"/>
  <c r="T1082" i="6"/>
  <c r="S1082" i="6"/>
  <c r="R1085" i="6"/>
  <c r="U1085" i="6"/>
  <c r="T1085" i="6"/>
  <c r="S1085" i="6"/>
  <c r="T2429" i="6"/>
  <c r="S2429" i="6"/>
  <c r="R2429" i="6"/>
  <c r="U2429" i="6"/>
  <c r="T1071" i="6"/>
  <c r="S1071" i="6"/>
  <c r="R1071" i="6"/>
  <c r="U1071" i="6"/>
  <c r="U1072" i="6"/>
  <c r="T1072" i="6"/>
  <c r="S1072" i="6"/>
  <c r="R1072" i="6"/>
  <c r="T1073" i="6"/>
  <c r="S1073" i="6"/>
  <c r="R1073" i="6"/>
  <c r="U1073" i="6"/>
  <c r="U2441" i="6"/>
  <c r="T2441" i="6"/>
  <c r="S2441" i="6"/>
  <c r="R2441" i="6"/>
  <c r="R326" i="6"/>
  <c r="U326" i="6"/>
  <c r="T326" i="6"/>
  <c r="S326" i="6"/>
  <c r="U1100" i="6"/>
  <c r="T1100" i="6"/>
  <c r="S1100" i="6"/>
  <c r="R1100" i="6"/>
  <c r="U369" i="6"/>
  <c r="T369" i="6"/>
  <c r="S369" i="6"/>
  <c r="R369" i="6"/>
  <c r="S82" i="6"/>
  <c r="R82" i="6"/>
  <c r="U82" i="6"/>
  <c r="T82" i="6"/>
  <c r="R452" i="6"/>
  <c r="U452" i="6"/>
  <c r="T452" i="6"/>
  <c r="S452" i="6"/>
  <c r="T435" i="6"/>
  <c r="S435" i="6"/>
  <c r="R435" i="6"/>
  <c r="U435" i="6"/>
  <c r="R416" i="6"/>
  <c r="U416" i="6"/>
  <c r="T416" i="6"/>
  <c r="S416" i="6"/>
  <c r="U430" i="6"/>
  <c r="T430" i="6"/>
  <c r="S430" i="6"/>
  <c r="R430" i="6"/>
  <c r="T2463" i="6"/>
  <c r="S2463" i="6"/>
  <c r="R2463" i="6"/>
  <c r="U2463" i="6"/>
  <c r="T453" i="6"/>
  <c r="S453" i="6"/>
  <c r="U453" i="6"/>
  <c r="R453" i="6"/>
  <c r="U447" i="6"/>
  <c r="T447" i="6"/>
  <c r="S447" i="6"/>
  <c r="R447" i="6"/>
  <c r="U1607" i="6"/>
  <c r="T1607" i="6"/>
  <c r="S1607" i="6"/>
  <c r="R1607" i="6"/>
  <c r="U365" i="6"/>
  <c r="T365" i="6"/>
  <c r="S365" i="6"/>
  <c r="R365" i="6"/>
  <c r="R1873" i="6"/>
  <c r="U1873" i="6"/>
  <c r="T1873" i="6"/>
  <c r="S1873" i="6"/>
  <c r="T1604" i="6"/>
  <c r="S1604" i="6"/>
  <c r="R1604" i="6"/>
  <c r="U1604" i="6"/>
  <c r="T1969" i="6"/>
  <c r="S1969" i="6"/>
  <c r="R1969" i="6"/>
  <c r="U1969" i="6"/>
  <c r="S2452" i="6"/>
  <c r="R2452" i="6"/>
  <c r="U2452" i="6"/>
  <c r="T2452" i="6"/>
  <c r="S1600" i="6"/>
  <c r="R1600" i="6"/>
  <c r="U1600" i="6"/>
  <c r="T1600" i="6"/>
  <c r="S2475" i="6"/>
  <c r="R2475" i="6"/>
  <c r="U2475" i="6"/>
  <c r="T2475" i="6"/>
  <c r="R1838" i="6"/>
  <c r="U1838" i="6"/>
  <c r="T1838" i="6"/>
  <c r="S1838" i="6"/>
  <c r="S1802" i="6"/>
  <c r="R1802" i="6"/>
  <c r="U1802" i="6"/>
  <c r="T1802" i="6"/>
  <c r="R2454" i="6"/>
  <c r="U2454" i="6"/>
  <c r="T2454" i="6"/>
  <c r="S2454" i="6"/>
  <c r="S1885" i="6"/>
  <c r="R1885" i="6"/>
  <c r="U1885" i="6"/>
  <c r="T1885" i="6"/>
  <c r="U2456" i="6"/>
  <c r="T2456" i="6"/>
  <c r="S2456" i="6"/>
  <c r="R2456" i="6"/>
  <c r="U1630" i="6"/>
  <c r="T1630" i="6"/>
  <c r="S1630" i="6"/>
  <c r="R1630" i="6"/>
  <c r="S1662" i="6"/>
  <c r="R1662" i="6"/>
  <c r="U1662" i="6"/>
  <c r="T1662" i="6"/>
  <c r="S2186" i="6"/>
  <c r="R2186" i="6"/>
  <c r="U2186" i="6"/>
  <c r="T2186" i="6"/>
  <c r="S2150" i="6"/>
  <c r="R2150" i="6"/>
  <c r="U2150" i="6"/>
  <c r="T2150" i="6"/>
  <c r="R1288" i="6"/>
  <c r="S1288" i="6"/>
  <c r="T1288" i="6"/>
  <c r="U1288" i="6"/>
  <c r="U1398" i="6"/>
  <c r="T1398" i="6"/>
  <c r="S1398" i="6"/>
  <c r="R1398" i="6"/>
  <c r="S1632" i="6"/>
  <c r="R1632" i="6"/>
  <c r="U1632" i="6"/>
  <c r="T1632" i="6"/>
  <c r="R794" i="6"/>
  <c r="U794" i="6"/>
  <c r="T794" i="6"/>
  <c r="S794" i="6"/>
  <c r="R730" i="6"/>
  <c r="U730" i="6"/>
  <c r="T730" i="6"/>
  <c r="S730" i="6"/>
  <c r="T2142" i="6"/>
  <c r="S2142" i="6"/>
  <c r="R2142" i="6"/>
  <c r="U2142" i="6"/>
  <c r="T972" i="6"/>
  <c r="S972" i="6"/>
  <c r="R972" i="6"/>
  <c r="U972" i="6"/>
  <c r="R777" i="6"/>
  <c r="U777" i="6"/>
  <c r="T777" i="6"/>
  <c r="S777" i="6"/>
  <c r="T750" i="6"/>
  <c r="S750" i="6"/>
  <c r="R750" i="6"/>
  <c r="U750" i="6"/>
  <c r="R929" i="6"/>
  <c r="U929" i="6"/>
  <c r="T929" i="6"/>
  <c r="S929" i="6"/>
  <c r="U1962" i="6"/>
  <c r="T1962" i="6"/>
  <c r="S1962" i="6"/>
  <c r="R1962" i="6"/>
  <c r="R742" i="6"/>
  <c r="U742" i="6"/>
  <c r="T742" i="6"/>
  <c r="S742" i="6"/>
  <c r="U930" i="6"/>
  <c r="T930" i="6"/>
  <c r="S930" i="6"/>
  <c r="R930" i="6"/>
  <c r="T2140" i="6"/>
  <c r="S2140" i="6"/>
  <c r="R2140" i="6"/>
  <c r="U2140" i="6"/>
  <c r="U743" i="6"/>
  <c r="T743" i="6"/>
  <c r="S743" i="6"/>
  <c r="R743" i="6"/>
  <c r="T989" i="6"/>
  <c r="S989" i="6"/>
  <c r="R989" i="6"/>
  <c r="U989" i="6"/>
  <c r="U921" i="6"/>
  <c r="T921" i="6"/>
  <c r="S921" i="6"/>
  <c r="R921" i="6"/>
  <c r="T2016" i="6"/>
  <c r="S2016" i="6"/>
  <c r="R2016" i="6"/>
  <c r="U2016" i="6"/>
  <c r="R757" i="6"/>
  <c r="U757" i="6"/>
  <c r="T757" i="6"/>
  <c r="S757" i="6"/>
  <c r="U999" i="6"/>
  <c r="T999" i="6"/>
  <c r="S999" i="6"/>
  <c r="R999" i="6"/>
  <c r="U2147" i="6"/>
  <c r="T2147" i="6"/>
  <c r="S2147" i="6"/>
  <c r="R2147" i="6"/>
  <c r="U1074" i="6"/>
  <c r="T1074" i="6"/>
  <c r="S1074" i="6"/>
  <c r="R1074" i="6"/>
  <c r="U252" i="6"/>
  <c r="R252" i="6"/>
  <c r="T252" i="6"/>
  <c r="S252" i="6"/>
  <c r="T1118" i="6"/>
  <c r="S1118" i="6"/>
  <c r="R1118" i="6"/>
  <c r="U1118" i="6"/>
  <c r="R1112" i="6"/>
  <c r="T1112" i="6"/>
  <c r="S1112" i="6"/>
  <c r="U1112" i="6"/>
  <c r="U2437" i="6"/>
  <c r="T2437" i="6"/>
  <c r="S2437" i="6"/>
  <c r="R2437" i="6"/>
  <c r="T1079" i="6"/>
  <c r="S1079" i="6"/>
  <c r="R1079" i="6"/>
  <c r="U1079" i="6"/>
  <c r="U1080" i="6"/>
  <c r="T1080" i="6"/>
  <c r="S1080" i="6"/>
  <c r="R1080" i="6"/>
  <c r="U1081" i="6"/>
  <c r="T1081" i="6"/>
  <c r="S1081" i="6"/>
  <c r="R1081" i="6"/>
  <c r="T1513" i="6"/>
  <c r="S1513" i="6"/>
  <c r="R1513" i="6"/>
  <c r="U1513" i="6"/>
  <c r="T346" i="6"/>
  <c r="S346" i="6"/>
  <c r="R346" i="6"/>
  <c r="U346" i="6"/>
  <c r="U1886" i="6"/>
  <c r="T1886" i="6"/>
  <c r="S1886" i="6"/>
  <c r="R1886" i="6"/>
  <c r="U427" i="6"/>
  <c r="T427" i="6"/>
  <c r="S427" i="6"/>
  <c r="R427" i="6"/>
  <c r="U354" i="6"/>
  <c r="T354" i="6"/>
  <c r="S354" i="6"/>
  <c r="R354" i="6"/>
  <c r="R334" i="6"/>
  <c r="U334" i="6"/>
  <c r="T334" i="6"/>
  <c r="S334" i="6"/>
  <c r="T393" i="6"/>
  <c r="S393" i="6"/>
  <c r="R393" i="6"/>
  <c r="U393" i="6"/>
  <c r="R438" i="6"/>
  <c r="U438" i="6"/>
  <c r="T438" i="6"/>
  <c r="S438" i="6"/>
  <c r="R39" i="6"/>
  <c r="U39" i="6"/>
  <c r="T39" i="6"/>
  <c r="S39" i="6"/>
  <c r="T465" i="6"/>
  <c r="S465" i="6"/>
  <c r="R465" i="6"/>
  <c r="U465" i="6"/>
  <c r="U375" i="6"/>
  <c r="T375" i="6"/>
  <c r="S375" i="6"/>
  <c r="R375" i="6"/>
  <c r="R1881" i="6"/>
  <c r="U1881" i="6"/>
  <c r="T1881" i="6"/>
  <c r="S1881" i="6"/>
  <c r="U2464" i="6"/>
  <c r="T2464" i="6"/>
  <c r="S2464" i="6"/>
  <c r="R2464" i="6"/>
  <c r="R1844" i="6"/>
  <c r="U1844" i="6"/>
  <c r="T1844" i="6"/>
  <c r="S1844" i="6"/>
  <c r="U1976" i="6"/>
  <c r="T1976" i="6"/>
  <c r="S1976" i="6"/>
  <c r="R1976" i="6"/>
  <c r="U2459" i="6"/>
  <c r="T2459" i="6"/>
  <c r="S2459" i="6"/>
  <c r="R2459" i="6"/>
  <c r="T1970" i="6"/>
  <c r="S1970" i="6"/>
  <c r="R1970" i="6"/>
  <c r="U1970" i="6"/>
  <c r="U2481" i="6"/>
  <c r="T2481" i="6"/>
  <c r="S2481" i="6"/>
  <c r="R2481" i="6"/>
  <c r="R1846" i="6"/>
  <c r="U1846" i="6"/>
  <c r="T1846" i="6"/>
  <c r="S1846" i="6"/>
  <c r="T1855" i="6"/>
  <c r="S1855" i="6"/>
  <c r="R1855" i="6"/>
  <c r="U1855" i="6"/>
  <c r="U2461" i="6"/>
  <c r="T2461" i="6"/>
  <c r="S2461" i="6"/>
  <c r="R2461" i="6"/>
  <c r="S1892" i="6"/>
  <c r="R1892" i="6"/>
  <c r="U1892" i="6"/>
  <c r="T1892" i="6"/>
  <c r="U1634" i="6"/>
  <c r="T1634" i="6"/>
  <c r="S1634" i="6"/>
  <c r="R1634" i="6"/>
  <c r="T1615" i="6"/>
  <c r="S1615" i="6"/>
  <c r="R1615" i="6"/>
  <c r="U1615" i="6"/>
  <c r="S2259" i="6"/>
  <c r="R2259" i="6"/>
  <c r="U2259" i="6"/>
  <c r="T2259" i="6"/>
  <c r="U120" i="6"/>
  <c r="T120" i="6"/>
  <c r="S120" i="6"/>
  <c r="R120" i="6"/>
  <c r="U187" i="6"/>
  <c r="T187" i="6"/>
  <c r="R187" i="6"/>
  <c r="S187" i="6"/>
  <c r="R1365" i="6"/>
  <c r="U1365" i="6"/>
  <c r="T1365" i="6"/>
  <c r="S1365" i="6"/>
  <c r="T910" i="6"/>
  <c r="S910" i="6"/>
  <c r="R910" i="6"/>
  <c r="U910" i="6"/>
  <c r="R1622" i="6"/>
  <c r="U1622" i="6"/>
  <c r="T1622" i="6"/>
  <c r="S1622" i="6"/>
  <c r="O2778" i="6"/>
  <c r="Q2778" i="6" s="1"/>
  <c r="O2771" i="6"/>
  <c r="Q2771" i="6" s="1"/>
  <c r="O2763" i="6"/>
  <c r="Q2763" i="6" s="1"/>
  <c r="O2755" i="6"/>
  <c r="Q2755" i="6" s="1"/>
  <c r="O2748" i="6"/>
  <c r="Q2748" i="6" s="1"/>
  <c r="O2741" i="6"/>
  <c r="Q2741" i="6" s="1"/>
  <c r="O2733" i="6"/>
  <c r="Q2733" i="6" s="1"/>
  <c r="O2725" i="6"/>
  <c r="Q2725" i="6" s="1"/>
  <c r="O2717" i="6"/>
  <c r="Q2717" i="6" s="1"/>
  <c r="O2709" i="6"/>
  <c r="Q2709" i="6" s="1"/>
  <c r="O472" i="6"/>
  <c r="Q472" i="6" s="1"/>
  <c r="O22" i="6"/>
  <c r="Q22" i="6" s="1"/>
  <c r="O13" i="6"/>
  <c r="Q13" i="6" s="1"/>
  <c r="O2777" i="6"/>
  <c r="Q2777" i="6" s="1"/>
  <c r="O2770" i="6"/>
  <c r="Q2770" i="6" s="1"/>
  <c r="O2762" i="6"/>
  <c r="Q2762" i="6" s="1"/>
  <c r="O2754" i="6"/>
  <c r="Q2754" i="6" s="1"/>
  <c r="O2747" i="6"/>
  <c r="Q2747" i="6" s="1"/>
  <c r="O2740" i="6"/>
  <c r="Q2740" i="6" s="1"/>
  <c r="O2732" i="6"/>
  <c r="Q2732" i="6" s="1"/>
  <c r="O2724" i="6"/>
  <c r="Q2724" i="6" s="1"/>
  <c r="O2716" i="6"/>
  <c r="Q2716" i="6" s="1"/>
  <c r="O471" i="6"/>
  <c r="Q471" i="6" s="1"/>
  <c r="O21" i="6"/>
  <c r="Q21" i="6" s="1"/>
  <c r="O12" i="6"/>
  <c r="Q12" i="6" s="1"/>
  <c r="O3" i="6"/>
  <c r="Q3" i="6" s="1"/>
  <c r="O2776" i="6"/>
  <c r="Q2776" i="6" s="1"/>
  <c r="O2769" i="6"/>
  <c r="Q2769" i="6" s="1"/>
  <c r="O2761" i="6"/>
  <c r="Q2761" i="6" s="1"/>
  <c r="O2753" i="6"/>
  <c r="Q2753" i="6" s="1"/>
  <c r="O2746" i="6"/>
  <c r="Q2746" i="6" s="1"/>
  <c r="O2739" i="6"/>
  <c r="Q2739" i="6" s="1"/>
  <c r="O2731" i="6"/>
  <c r="Q2731" i="6" s="1"/>
  <c r="O2723" i="6"/>
  <c r="Q2723" i="6" s="1"/>
  <c r="O2715" i="6"/>
  <c r="Q2715" i="6" s="1"/>
  <c r="O2708" i="6"/>
  <c r="Q2708" i="6" s="1"/>
  <c r="O470" i="6"/>
  <c r="Q470" i="6" s="1"/>
  <c r="O2775" i="6"/>
  <c r="Q2775" i="6" s="1"/>
  <c r="O2768" i="6"/>
  <c r="Q2768" i="6" s="1"/>
  <c r="O2760" i="6"/>
  <c r="Q2760" i="6" s="1"/>
  <c r="O2752" i="6"/>
  <c r="Q2752" i="6" s="1"/>
  <c r="O2745" i="6"/>
  <c r="Q2745" i="6" s="1"/>
  <c r="O2738" i="6"/>
  <c r="Q2738" i="6" s="1"/>
  <c r="O2730" i="6"/>
  <c r="Q2730" i="6" s="1"/>
  <c r="O2722" i="6"/>
  <c r="Q2722" i="6" s="1"/>
  <c r="O2714" i="6"/>
  <c r="Q2714" i="6" s="1"/>
  <c r="O2707" i="6"/>
  <c r="Q2707" i="6" s="1"/>
  <c r="O469" i="6"/>
  <c r="Q469" i="6" s="1"/>
  <c r="O19" i="6"/>
  <c r="Q19" i="6" s="1"/>
  <c r="O2774" i="6"/>
  <c r="Q2774" i="6" s="1"/>
  <c r="O2767" i="6"/>
  <c r="Q2767" i="6" s="1"/>
  <c r="O2759" i="6"/>
  <c r="Q2759" i="6" s="1"/>
  <c r="O2751" i="6"/>
  <c r="Q2751" i="6" s="1"/>
  <c r="O2744" i="6"/>
  <c r="Q2744" i="6" s="1"/>
  <c r="O2737" i="6"/>
  <c r="Q2737" i="6" s="1"/>
  <c r="O2729" i="6"/>
  <c r="Q2729" i="6" s="1"/>
  <c r="O2721" i="6"/>
  <c r="Q2721" i="6" s="1"/>
  <c r="O2713" i="6"/>
  <c r="Q2713" i="6" s="1"/>
  <c r="O2706" i="6"/>
  <c r="Q2706" i="6" s="1"/>
  <c r="O468" i="6"/>
  <c r="Q468" i="6" s="1"/>
  <c r="O26" i="6"/>
  <c r="Q26" i="6" s="1"/>
  <c r="O18" i="6"/>
  <c r="Q18" i="6" s="1"/>
  <c r="O95" i="6"/>
  <c r="Q95" i="6" s="1"/>
  <c r="O2773" i="6"/>
  <c r="Q2773" i="6" s="1"/>
  <c r="O2766" i="6"/>
  <c r="Q2766" i="6" s="1"/>
  <c r="O2758" i="6"/>
  <c r="Q2758" i="6" s="1"/>
  <c r="O2743" i="6"/>
  <c r="Q2743" i="6" s="1"/>
  <c r="O2736" i="6"/>
  <c r="Q2736" i="6" s="1"/>
  <c r="O2728" i="6"/>
  <c r="Q2728" i="6" s="1"/>
  <c r="O2720" i="6"/>
  <c r="Q2720" i="6" s="1"/>
  <c r="O2712" i="6"/>
  <c r="Q2712" i="6" s="1"/>
  <c r="O2705" i="6"/>
  <c r="Q2705" i="6" s="1"/>
  <c r="O17" i="6"/>
  <c r="Q17" i="6" s="1"/>
  <c r="O7" i="6"/>
  <c r="Q7" i="6" s="1"/>
  <c r="O94" i="6"/>
  <c r="Q94" i="6" s="1"/>
  <c r="O2772" i="6"/>
  <c r="Q2772" i="6" s="1"/>
  <c r="O2765" i="6"/>
  <c r="Q2765" i="6" s="1"/>
  <c r="O2757" i="6"/>
  <c r="Q2757" i="6" s="1"/>
  <c r="O2750" i="6"/>
  <c r="Q2750" i="6" s="1"/>
  <c r="O2742" i="6"/>
  <c r="Q2742" i="6" s="1"/>
  <c r="O2735" i="6"/>
  <c r="Q2735" i="6" s="1"/>
  <c r="O2727" i="6"/>
  <c r="Q2727" i="6" s="1"/>
  <c r="O2719" i="6"/>
  <c r="Q2719" i="6" s="1"/>
  <c r="O2711" i="6"/>
  <c r="Q2711" i="6" s="1"/>
  <c r="O2704" i="6"/>
  <c r="Q2704" i="6" s="1"/>
  <c r="O24" i="6"/>
  <c r="Q24" i="6" s="1"/>
  <c r="O6" i="6"/>
  <c r="Q6" i="6" s="1"/>
  <c r="O2779" i="6"/>
  <c r="Q2779" i="6" s="1"/>
  <c r="O2764" i="6"/>
  <c r="Q2764" i="6" s="1"/>
  <c r="O2756" i="6"/>
  <c r="Q2756" i="6" s="1"/>
  <c r="O2749" i="6"/>
  <c r="Q2749" i="6" s="1"/>
  <c r="O2734" i="6"/>
  <c r="Q2734" i="6" s="1"/>
  <c r="O2726" i="6"/>
  <c r="Q2726" i="6" s="1"/>
  <c r="O2718" i="6"/>
  <c r="Q2718" i="6" s="1"/>
  <c r="O2710" i="6"/>
  <c r="Q2710" i="6" s="1"/>
  <c r="O2703" i="6"/>
  <c r="Q2703" i="6" s="1"/>
  <c r="T2087" i="6"/>
  <c r="S2087" i="6"/>
  <c r="R2087" i="6"/>
  <c r="U2087" i="6"/>
  <c r="U247" i="6"/>
  <c r="T247" i="6"/>
  <c r="S247" i="6"/>
  <c r="R247" i="6"/>
  <c r="T1147" i="6"/>
  <c r="S1147" i="6"/>
  <c r="R1147" i="6"/>
  <c r="U1147" i="6"/>
  <c r="T1157" i="6"/>
  <c r="S1157" i="6"/>
  <c r="R1157" i="6"/>
  <c r="U1157" i="6"/>
  <c r="T1143" i="6"/>
  <c r="S1143" i="6"/>
  <c r="R1143" i="6"/>
  <c r="U1143" i="6"/>
  <c r="U2644" i="6"/>
  <c r="T2644" i="6"/>
  <c r="S2644" i="6"/>
  <c r="R2644" i="6"/>
  <c r="T1069" i="6"/>
  <c r="S1069" i="6"/>
  <c r="R1069" i="6"/>
  <c r="U1069" i="6"/>
  <c r="U622" i="6"/>
  <c r="T622" i="6"/>
  <c r="S622" i="6"/>
  <c r="R622" i="6"/>
  <c r="T601" i="6"/>
  <c r="S601" i="6"/>
  <c r="R601" i="6"/>
  <c r="U601" i="6"/>
  <c r="R2031" i="6"/>
  <c r="U2031" i="6"/>
  <c r="T2031" i="6"/>
  <c r="S2031" i="6"/>
  <c r="T2103" i="6"/>
  <c r="S2103" i="6"/>
  <c r="R2103" i="6"/>
  <c r="U2103" i="6"/>
  <c r="S1918" i="6"/>
  <c r="R1918" i="6"/>
  <c r="U1918" i="6"/>
  <c r="T1918" i="6"/>
  <c r="U1903" i="6"/>
  <c r="T1903" i="6"/>
  <c r="S1903" i="6"/>
  <c r="R1903" i="6"/>
  <c r="U1577" i="6"/>
  <c r="T1577" i="6"/>
  <c r="S1577" i="6"/>
  <c r="R1577" i="6"/>
  <c r="U1946" i="6"/>
  <c r="T1946" i="6"/>
  <c r="S1946" i="6"/>
  <c r="R1946" i="6"/>
  <c r="S1930" i="6"/>
  <c r="R1930" i="6"/>
  <c r="U1930" i="6"/>
  <c r="T1930" i="6"/>
  <c r="U1923" i="6"/>
  <c r="T1923" i="6"/>
  <c r="S1923" i="6"/>
  <c r="R1923" i="6"/>
  <c r="U2124" i="6"/>
  <c r="T2124" i="6"/>
  <c r="S2124" i="6"/>
  <c r="R2124" i="6"/>
  <c r="U1058" i="6"/>
  <c r="T1058" i="6"/>
  <c r="S1058" i="6"/>
  <c r="R1058" i="6"/>
  <c r="T1051" i="6"/>
  <c r="S1051" i="6"/>
  <c r="R1051" i="6"/>
  <c r="U1051" i="6"/>
  <c r="U1006" i="6"/>
  <c r="T1006" i="6"/>
  <c r="S1006" i="6"/>
  <c r="R1006" i="6"/>
  <c r="T1055" i="6"/>
  <c r="S1055" i="6"/>
  <c r="R1055" i="6"/>
  <c r="U1055" i="6"/>
  <c r="S2220" i="6"/>
  <c r="R2220" i="6"/>
  <c r="U2220" i="6"/>
  <c r="T2220" i="6"/>
  <c r="U2272" i="6"/>
  <c r="T2272" i="6"/>
  <c r="S2272" i="6"/>
  <c r="R2272" i="6"/>
  <c r="S2200" i="6"/>
  <c r="R2200" i="6"/>
  <c r="U2200" i="6"/>
  <c r="T2200" i="6"/>
  <c r="U2312" i="6"/>
  <c r="T2312" i="6"/>
  <c r="S2312" i="6"/>
  <c r="R2312" i="6"/>
  <c r="U2685" i="6"/>
  <c r="T2685" i="6"/>
  <c r="R2685" i="6"/>
  <c r="S2685" i="6"/>
  <c r="U616" i="6"/>
  <c r="T616" i="6"/>
  <c r="S616" i="6"/>
  <c r="R616" i="6"/>
  <c r="U373" i="6"/>
  <c r="T373" i="6"/>
  <c r="S373" i="6"/>
  <c r="R373" i="6"/>
  <c r="U35" i="6"/>
  <c r="T35" i="6"/>
  <c r="S35" i="6"/>
  <c r="R35" i="6"/>
  <c r="U87" i="6"/>
  <c r="T87" i="6"/>
  <c r="S87" i="6"/>
  <c r="R87" i="6"/>
  <c r="U1744" i="6"/>
  <c r="T1744" i="6"/>
  <c r="S1744" i="6"/>
  <c r="R1744" i="6"/>
  <c r="U2019" i="6"/>
  <c r="T2019" i="6"/>
  <c r="S2019" i="6"/>
  <c r="R2019" i="6"/>
  <c r="U1785" i="6"/>
  <c r="T1785" i="6"/>
  <c r="S1785" i="6"/>
  <c r="R1785" i="6"/>
  <c r="T1639" i="6"/>
  <c r="S1639" i="6"/>
  <c r="R1639" i="6"/>
  <c r="U1639" i="6"/>
  <c r="U2169" i="6"/>
  <c r="T2169" i="6"/>
  <c r="S2169" i="6"/>
  <c r="R2169" i="6"/>
  <c r="U953" i="6"/>
  <c r="T953" i="6"/>
  <c r="S953" i="6"/>
  <c r="R953" i="6"/>
  <c r="T1787" i="6"/>
  <c r="S1787" i="6"/>
  <c r="R1787" i="6"/>
  <c r="U1787" i="6"/>
  <c r="T1753" i="6"/>
  <c r="S1753" i="6"/>
  <c r="R1753" i="6"/>
  <c r="U1753" i="6"/>
  <c r="U1784" i="6"/>
  <c r="T1784" i="6"/>
  <c r="S1784" i="6"/>
  <c r="R1784" i="6"/>
  <c r="T2518" i="6"/>
  <c r="S2518" i="6"/>
  <c r="R2518" i="6"/>
  <c r="U2518" i="6"/>
  <c r="U2590" i="6"/>
  <c r="T2590" i="6"/>
  <c r="S2590" i="6"/>
  <c r="R2590" i="6"/>
  <c r="U2576" i="6"/>
  <c r="T2576" i="6"/>
  <c r="S2576" i="6"/>
  <c r="R2576" i="6"/>
  <c r="U2476" i="6"/>
  <c r="T2476" i="6"/>
  <c r="S2476" i="6"/>
  <c r="R2476" i="6"/>
  <c r="T2579" i="6"/>
  <c r="S2579" i="6"/>
  <c r="R2579" i="6"/>
  <c r="U2579" i="6"/>
  <c r="U2517" i="6"/>
  <c r="T2517" i="6"/>
  <c r="S2517" i="6"/>
  <c r="R2517" i="6"/>
  <c r="U2288" i="6"/>
  <c r="T2288" i="6"/>
  <c r="S2288" i="6"/>
  <c r="R2288" i="6"/>
  <c r="U2201" i="6"/>
  <c r="T2201" i="6"/>
  <c r="S2201" i="6"/>
  <c r="R2201" i="6"/>
  <c r="S2195" i="6"/>
  <c r="R2195" i="6"/>
  <c r="U2195" i="6"/>
  <c r="T2195" i="6"/>
  <c r="U2222" i="6"/>
  <c r="T2222" i="6"/>
  <c r="S2222" i="6"/>
  <c r="R2222" i="6"/>
  <c r="S2257" i="6"/>
  <c r="R2257" i="6"/>
  <c r="U2257" i="6"/>
  <c r="T2257" i="6"/>
  <c r="T2306" i="6"/>
  <c r="S2306" i="6"/>
  <c r="R2306" i="6"/>
  <c r="U2306" i="6"/>
  <c r="S2234" i="6"/>
  <c r="R2234" i="6"/>
  <c r="U2234" i="6"/>
  <c r="T2234" i="6"/>
  <c r="R2190" i="6"/>
  <c r="T2190" i="6"/>
  <c r="U2190" i="6"/>
  <c r="S2190" i="6"/>
  <c r="T1623" i="6"/>
  <c r="S1623" i="6"/>
  <c r="R1623" i="6"/>
  <c r="U1623" i="6"/>
  <c r="S2227" i="6"/>
  <c r="R2227" i="6"/>
  <c r="U2227" i="6"/>
  <c r="T2227" i="6"/>
  <c r="S2267" i="6"/>
  <c r="R2267" i="6"/>
  <c r="U2267" i="6"/>
  <c r="T2267" i="6"/>
  <c r="R2043" i="6"/>
  <c r="U2043" i="6"/>
  <c r="T2043" i="6"/>
  <c r="S2043" i="6"/>
  <c r="U1675" i="6"/>
  <c r="T1675" i="6"/>
  <c r="S1675" i="6"/>
  <c r="R1675" i="6"/>
  <c r="R1687" i="6"/>
  <c r="U1687" i="6"/>
  <c r="T1687" i="6"/>
  <c r="S1687" i="6"/>
  <c r="T966" i="6"/>
  <c r="S966" i="6"/>
  <c r="R966" i="6"/>
  <c r="U966" i="6"/>
  <c r="S1948" i="6"/>
  <c r="R1948" i="6"/>
  <c r="U1948" i="6"/>
  <c r="T1948" i="6"/>
  <c r="T987" i="6"/>
  <c r="S987" i="6"/>
  <c r="R987" i="6"/>
  <c r="U987" i="6"/>
  <c r="T1984" i="6"/>
  <c r="S1984" i="6"/>
  <c r="R1984" i="6"/>
  <c r="U1984" i="6"/>
  <c r="U1004" i="6"/>
  <c r="T1004" i="6"/>
  <c r="S1004" i="6"/>
  <c r="R1004" i="6"/>
  <c r="T1654" i="6"/>
  <c r="S1654" i="6"/>
  <c r="R1654" i="6"/>
  <c r="U1654" i="6"/>
  <c r="U2013" i="6"/>
  <c r="T2013" i="6"/>
  <c r="S2013" i="6"/>
  <c r="R2013" i="6"/>
  <c r="T1964" i="6"/>
  <c r="S1964" i="6"/>
  <c r="U1964" i="6"/>
  <c r="R1964" i="6"/>
  <c r="T960" i="6"/>
  <c r="S960" i="6"/>
  <c r="R960" i="6"/>
  <c r="U960" i="6"/>
  <c r="S1965" i="6"/>
  <c r="R1965" i="6"/>
  <c r="U1965" i="6"/>
  <c r="T1965" i="6"/>
  <c r="U1823" i="6"/>
  <c r="T1823" i="6"/>
  <c r="S1823" i="6"/>
  <c r="R1823" i="6"/>
  <c r="U2146" i="6"/>
  <c r="T2146" i="6"/>
  <c r="S2146" i="6"/>
  <c r="R2146" i="6"/>
  <c r="T1810" i="6"/>
  <c r="S1810" i="6"/>
  <c r="R1810" i="6"/>
  <c r="U1810" i="6"/>
  <c r="S2148" i="6"/>
  <c r="R2148" i="6"/>
  <c r="U2148" i="6"/>
  <c r="T2148" i="6"/>
  <c r="U2499" i="6"/>
  <c r="S2499" i="6"/>
  <c r="T2499" i="6"/>
  <c r="R2499" i="6"/>
  <c r="T2603" i="6"/>
  <c r="S2603" i="6"/>
  <c r="R2603" i="6"/>
  <c r="U2603" i="6"/>
  <c r="R214" i="6"/>
  <c r="U214" i="6"/>
  <c r="T214" i="6"/>
  <c r="S214" i="6"/>
  <c r="R1218" i="6"/>
  <c r="U1218" i="6"/>
  <c r="T1218" i="6"/>
  <c r="S1218" i="6"/>
  <c r="U1225" i="6"/>
  <c r="T1225" i="6"/>
  <c r="S1225" i="6"/>
  <c r="R1225" i="6"/>
  <c r="U1193" i="6"/>
  <c r="T1193" i="6"/>
  <c r="S1193" i="6"/>
  <c r="R1193" i="6"/>
  <c r="U1221" i="6"/>
  <c r="R1221" i="6"/>
  <c r="T1221" i="6"/>
  <c r="S1221" i="6"/>
  <c r="R108" i="6"/>
  <c r="U108" i="6"/>
  <c r="T108" i="6"/>
  <c r="S108" i="6"/>
  <c r="T619" i="6"/>
  <c r="S619" i="6"/>
  <c r="R619" i="6"/>
  <c r="U619" i="6"/>
  <c r="R1706" i="6"/>
  <c r="U1706" i="6"/>
  <c r="T1706" i="6"/>
  <c r="S1706" i="6"/>
  <c r="U1580" i="6"/>
  <c r="T1580" i="6"/>
  <c r="S1580" i="6"/>
  <c r="R1580" i="6"/>
  <c r="R119" i="6"/>
  <c r="U119" i="6"/>
  <c r="T119" i="6"/>
  <c r="S119" i="6"/>
  <c r="U138" i="6"/>
  <c r="T138" i="6"/>
  <c r="S138" i="6"/>
  <c r="R138" i="6"/>
  <c r="R1672" i="6"/>
  <c r="U1672" i="6"/>
  <c r="T1672" i="6"/>
  <c r="S1672" i="6"/>
  <c r="U223" i="6"/>
  <c r="T223" i="6"/>
  <c r="S223" i="6"/>
  <c r="R223" i="6"/>
  <c r="U2694" i="6"/>
  <c r="T2694" i="6"/>
  <c r="S2694" i="6"/>
  <c r="R2694" i="6"/>
  <c r="U2684" i="6"/>
  <c r="T2684" i="6"/>
  <c r="S2684" i="6"/>
  <c r="R2684" i="6"/>
  <c r="U227" i="6"/>
  <c r="T227" i="6"/>
  <c r="S227" i="6"/>
  <c r="R227" i="6"/>
  <c r="T204" i="6"/>
  <c r="S204" i="6"/>
  <c r="R204" i="6"/>
  <c r="U204" i="6"/>
  <c r="T1415" i="6"/>
  <c r="S1415" i="6"/>
  <c r="R1415" i="6"/>
  <c r="U1415" i="6"/>
  <c r="U2689" i="6"/>
  <c r="T2689" i="6"/>
  <c r="S2689" i="6"/>
  <c r="R2689" i="6"/>
  <c r="S661" i="6"/>
  <c r="R661" i="6"/>
  <c r="U661" i="6"/>
  <c r="T661" i="6"/>
  <c r="T1155" i="6"/>
  <c r="S1155" i="6"/>
  <c r="R1155" i="6"/>
  <c r="U1155" i="6"/>
  <c r="U1124" i="6"/>
  <c r="T1124" i="6"/>
  <c r="S1124" i="6"/>
  <c r="R1124" i="6"/>
  <c r="U1223" i="6"/>
  <c r="T1223" i="6"/>
  <c r="S1223" i="6"/>
  <c r="R1223" i="6"/>
  <c r="T1173" i="6"/>
  <c r="S1173" i="6"/>
  <c r="R1173" i="6"/>
  <c r="U1173" i="6"/>
  <c r="U1126" i="6"/>
  <c r="T1126" i="6"/>
  <c r="S1126" i="6"/>
  <c r="R1126" i="6"/>
  <c r="U1231" i="6"/>
  <c r="T1231" i="6"/>
  <c r="S1231" i="6"/>
  <c r="R1231" i="6"/>
  <c r="T1151" i="6"/>
  <c r="S1151" i="6"/>
  <c r="R1151" i="6"/>
  <c r="U1151" i="6"/>
  <c r="U1144" i="6"/>
  <c r="T1144" i="6"/>
  <c r="S1144" i="6"/>
  <c r="R1144" i="6"/>
  <c r="U797" i="6"/>
  <c r="T797" i="6"/>
  <c r="S797" i="6"/>
  <c r="R797" i="6"/>
  <c r="R1227" i="6"/>
  <c r="U1227" i="6"/>
  <c r="T1227" i="6"/>
  <c r="S1227" i="6"/>
  <c r="R104" i="6"/>
  <c r="U104" i="6"/>
  <c r="T104" i="6"/>
  <c r="S104" i="6"/>
  <c r="T1013" i="6"/>
  <c r="S1013" i="6"/>
  <c r="R1013" i="6"/>
  <c r="U1013" i="6"/>
  <c r="T1027" i="6"/>
  <c r="S1027" i="6"/>
  <c r="R1027" i="6"/>
  <c r="U1027" i="6"/>
  <c r="U1014" i="6"/>
  <c r="T1014" i="6"/>
  <c r="S1014" i="6"/>
  <c r="R1014" i="6"/>
  <c r="U1040" i="6"/>
  <c r="T1040" i="6"/>
  <c r="S1040" i="6"/>
  <c r="R1040" i="6"/>
  <c r="T625" i="6"/>
  <c r="S625" i="6"/>
  <c r="R625" i="6"/>
  <c r="U625" i="6"/>
  <c r="U205" i="6"/>
  <c r="T205" i="6"/>
  <c r="S205" i="6"/>
  <c r="R205" i="6"/>
  <c r="T2309" i="6"/>
  <c r="S2309" i="6"/>
  <c r="R2309" i="6"/>
  <c r="U2309" i="6"/>
  <c r="R1656" i="6"/>
  <c r="U1656" i="6"/>
  <c r="T1656" i="6"/>
  <c r="S1656" i="6"/>
  <c r="U572" i="6"/>
  <c r="T572" i="6"/>
  <c r="S572" i="6"/>
  <c r="R572" i="6"/>
  <c r="S2247" i="6"/>
  <c r="R2247" i="6"/>
  <c r="U2247" i="6"/>
  <c r="T2247" i="6"/>
  <c r="S1908" i="6"/>
  <c r="R1908" i="6"/>
  <c r="U1908" i="6"/>
  <c r="T1908" i="6"/>
  <c r="U1909" i="6"/>
  <c r="T1909" i="6"/>
  <c r="S1909" i="6"/>
  <c r="R1909" i="6"/>
  <c r="T2111" i="6"/>
  <c r="S2111" i="6"/>
  <c r="R2111" i="6"/>
  <c r="U2111" i="6"/>
  <c r="S1926" i="6"/>
  <c r="R1926" i="6"/>
  <c r="U1926" i="6"/>
  <c r="T1926" i="6"/>
  <c r="U1911" i="6"/>
  <c r="T1911" i="6"/>
  <c r="S1911" i="6"/>
  <c r="R1911" i="6"/>
  <c r="S1904" i="6"/>
  <c r="R1904" i="6"/>
  <c r="U1904" i="6"/>
  <c r="T1904" i="6"/>
  <c r="T1593" i="6"/>
  <c r="S1593" i="6"/>
  <c r="R1593" i="6"/>
  <c r="U1593" i="6"/>
  <c r="U2098" i="6"/>
  <c r="T2098" i="6"/>
  <c r="S2098" i="6"/>
  <c r="R2098" i="6"/>
  <c r="S1935" i="6"/>
  <c r="R1935" i="6"/>
  <c r="U1935" i="6"/>
  <c r="T1935" i="6"/>
  <c r="U1931" i="6"/>
  <c r="T1931" i="6"/>
  <c r="S1931" i="6"/>
  <c r="R1931" i="6"/>
  <c r="T2125" i="6"/>
  <c r="R2125" i="6"/>
  <c r="U2125" i="6"/>
  <c r="S2125" i="6"/>
  <c r="U1066" i="6"/>
  <c r="T1066" i="6"/>
  <c r="S1066" i="6"/>
  <c r="R1066" i="6"/>
  <c r="U2174" i="6"/>
  <c r="T2174" i="6"/>
  <c r="S2174" i="6"/>
  <c r="R2174" i="6"/>
  <c r="U1022" i="6"/>
  <c r="T1022" i="6"/>
  <c r="S1022" i="6"/>
  <c r="R1022" i="6"/>
  <c r="T1063" i="6"/>
  <c r="S1063" i="6"/>
  <c r="R1063" i="6"/>
  <c r="U1063" i="6"/>
  <c r="U2296" i="6"/>
  <c r="T2296" i="6"/>
  <c r="S2296" i="6"/>
  <c r="R2296" i="6"/>
  <c r="U2398" i="6"/>
  <c r="T2398" i="6"/>
  <c r="S2398" i="6"/>
  <c r="R2398" i="6"/>
  <c r="S2224" i="6"/>
  <c r="R2224" i="6"/>
  <c r="U2224" i="6"/>
  <c r="T2224" i="6"/>
  <c r="U2682" i="6"/>
  <c r="T2682" i="6"/>
  <c r="S2682" i="6"/>
  <c r="R2682" i="6"/>
  <c r="U635" i="6"/>
  <c r="T635" i="6"/>
  <c r="S635" i="6"/>
  <c r="R635" i="6"/>
  <c r="T936" i="6"/>
  <c r="S936" i="6"/>
  <c r="R936" i="6"/>
  <c r="U936" i="6"/>
  <c r="T342" i="6"/>
  <c r="S342" i="6"/>
  <c r="R342" i="6"/>
  <c r="U342" i="6"/>
  <c r="R38" i="6"/>
  <c r="U38" i="6"/>
  <c r="T38" i="6"/>
  <c r="S38" i="6"/>
  <c r="T1755" i="6"/>
  <c r="S1755" i="6"/>
  <c r="R1755" i="6"/>
  <c r="U1755" i="6"/>
  <c r="U1745" i="6"/>
  <c r="R1745" i="6"/>
  <c r="T1745" i="6"/>
  <c r="S1745" i="6"/>
  <c r="S2136" i="6"/>
  <c r="R2136" i="6"/>
  <c r="U2136" i="6"/>
  <c r="T2136" i="6"/>
  <c r="T1749" i="6"/>
  <c r="S1749" i="6"/>
  <c r="R1749" i="6"/>
  <c r="U1749" i="6"/>
  <c r="T2446" i="6"/>
  <c r="S2446" i="6"/>
  <c r="R2446" i="6"/>
  <c r="U2446" i="6"/>
  <c r="T1758" i="6"/>
  <c r="S1758" i="6"/>
  <c r="R1758" i="6"/>
  <c r="U1758" i="6"/>
  <c r="T2599" i="6"/>
  <c r="S2599" i="6"/>
  <c r="R2599" i="6"/>
  <c r="U2599" i="6"/>
  <c r="T1773" i="6"/>
  <c r="S1773" i="6"/>
  <c r="R1773" i="6"/>
  <c r="U1773" i="6"/>
  <c r="U1096" i="6"/>
  <c r="T1096" i="6"/>
  <c r="S1096" i="6"/>
  <c r="R1096" i="6"/>
  <c r="T1761" i="6"/>
  <c r="S1761" i="6"/>
  <c r="R1761" i="6"/>
  <c r="U1761" i="6"/>
  <c r="T2573" i="6"/>
  <c r="S2573" i="6"/>
  <c r="R2573" i="6"/>
  <c r="U2573" i="6"/>
  <c r="U2598" i="6"/>
  <c r="T2598" i="6"/>
  <c r="S2598" i="6"/>
  <c r="R2598" i="6"/>
  <c r="U2600" i="6"/>
  <c r="T2600" i="6"/>
  <c r="S2600" i="6"/>
  <c r="R2600" i="6"/>
  <c r="T2569" i="6"/>
  <c r="S2569" i="6"/>
  <c r="R2569" i="6"/>
  <c r="U2569" i="6"/>
  <c r="U2578" i="6"/>
  <c r="T2578" i="6"/>
  <c r="S2578" i="6"/>
  <c r="R2578" i="6"/>
  <c r="U1777" i="6"/>
  <c r="T1777" i="6"/>
  <c r="S1777" i="6"/>
  <c r="R1777" i="6"/>
  <c r="S2157" i="6"/>
  <c r="R2157" i="6"/>
  <c r="U2157" i="6"/>
  <c r="T2157" i="6"/>
  <c r="T2587" i="6"/>
  <c r="S2587" i="6"/>
  <c r="R2587" i="6"/>
  <c r="U2587" i="6"/>
  <c r="U2564" i="6"/>
  <c r="T2564" i="6"/>
  <c r="S2564" i="6"/>
  <c r="R2564" i="6"/>
  <c r="U159" i="6"/>
  <c r="S159" i="6"/>
  <c r="R159" i="6"/>
  <c r="T159" i="6"/>
  <c r="S2281" i="6"/>
  <c r="R2281" i="6"/>
  <c r="U2281" i="6"/>
  <c r="T2281" i="6"/>
  <c r="U2038" i="6"/>
  <c r="T2038" i="6"/>
  <c r="S2038" i="6"/>
  <c r="R2038" i="6"/>
  <c r="U1671" i="6"/>
  <c r="T1671" i="6"/>
  <c r="S1671" i="6"/>
  <c r="R1671" i="6"/>
  <c r="U2237" i="6"/>
  <c r="T2237" i="6"/>
  <c r="S2237" i="6"/>
  <c r="R2237" i="6"/>
  <c r="S2289" i="6"/>
  <c r="R2289" i="6"/>
  <c r="U2289" i="6"/>
  <c r="T2289" i="6"/>
  <c r="U2189" i="6"/>
  <c r="T2189" i="6"/>
  <c r="S2189" i="6"/>
  <c r="R2189" i="6"/>
  <c r="S2275" i="6"/>
  <c r="R2275" i="6"/>
  <c r="U2275" i="6"/>
  <c r="T2275" i="6"/>
  <c r="T1628" i="6"/>
  <c r="S1628" i="6"/>
  <c r="R1628" i="6"/>
  <c r="U1628" i="6"/>
  <c r="S2271" i="6"/>
  <c r="R2271" i="6"/>
  <c r="U2271" i="6"/>
  <c r="T2271" i="6"/>
  <c r="R2033" i="6"/>
  <c r="U2033" i="6"/>
  <c r="T2033" i="6"/>
  <c r="S2033" i="6"/>
  <c r="R1681" i="6"/>
  <c r="U1681" i="6"/>
  <c r="T1681" i="6"/>
  <c r="S1681" i="6"/>
  <c r="U1684" i="6"/>
  <c r="T1684" i="6"/>
  <c r="S1684" i="6"/>
  <c r="R1684" i="6"/>
  <c r="U1688" i="6"/>
  <c r="T1688" i="6"/>
  <c r="S1688" i="6"/>
  <c r="R1688" i="6"/>
  <c r="U904" i="6"/>
  <c r="T904" i="6"/>
  <c r="S904" i="6"/>
  <c r="R904" i="6"/>
  <c r="T1003" i="6"/>
  <c r="S1003" i="6"/>
  <c r="R1003" i="6"/>
  <c r="U1003" i="6"/>
  <c r="U1638" i="6"/>
  <c r="T1638" i="6"/>
  <c r="S1638" i="6"/>
  <c r="R1638" i="6"/>
  <c r="R1990" i="6"/>
  <c r="U1990" i="6"/>
  <c r="T1990" i="6"/>
  <c r="S1990" i="6"/>
  <c r="T1814" i="6"/>
  <c r="S1814" i="6"/>
  <c r="R1814" i="6"/>
  <c r="U1814" i="6"/>
  <c r="U923" i="6"/>
  <c r="T923" i="6"/>
  <c r="S923" i="6"/>
  <c r="R923" i="6"/>
  <c r="R1986" i="6"/>
  <c r="U1986" i="6"/>
  <c r="T1986" i="6"/>
  <c r="S1986" i="6"/>
  <c r="T984" i="6"/>
  <c r="S984" i="6"/>
  <c r="R984" i="6"/>
  <c r="U984" i="6"/>
  <c r="S2161" i="6"/>
  <c r="R2161" i="6"/>
  <c r="U2161" i="6"/>
  <c r="T2161" i="6"/>
  <c r="U1955" i="6"/>
  <c r="T1955" i="6"/>
  <c r="S1955" i="6"/>
  <c r="R1955" i="6"/>
  <c r="T2505" i="6"/>
  <c r="S2505" i="6"/>
  <c r="R2505" i="6"/>
  <c r="U2505" i="6"/>
  <c r="U2568" i="6"/>
  <c r="T2568" i="6"/>
  <c r="S2568" i="6"/>
  <c r="R2568" i="6"/>
  <c r="U2515" i="6"/>
  <c r="T2515" i="6"/>
  <c r="S2515" i="6"/>
  <c r="R2515" i="6"/>
  <c r="U2500" i="6"/>
  <c r="T2500" i="6"/>
  <c r="S2500" i="6"/>
  <c r="R2500" i="6"/>
  <c r="U130" i="6"/>
  <c r="T130" i="6"/>
  <c r="S130" i="6"/>
  <c r="R130" i="6"/>
  <c r="U2691" i="6"/>
  <c r="T2691" i="6"/>
  <c r="S2691" i="6"/>
  <c r="R2691" i="6"/>
  <c r="U236" i="6"/>
  <c r="S236" i="6"/>
  <c r="R236" i="6"/>
  <c r="T236" i="6"/>
  <c r="T776" i="6"/>
  <c r="S776" i="6"/>
  <c r="R776" i="6"/>
  <c r="U776" i="6"/>
  <c r="T762" i="6"/>
  <c r="S762" i="6"/>
  <c r="R762" i="6"/>
  <c r="U762" i="6"/>
  <c r="U1136" i="6"/>
  <c r="T1136" i="6"/>
  <c r="S1136" i="6"/>
  <c r="R1136" i="6"/>
  <c r="T1019" i="6"/>
  <c r="S1019" i="6"/>
  <c r="R1019" i="6"/>
  <c r="U1019" i="6"/>
  <c r="U1016" i="6"/>
  <c r="T1016" i="6"/>
  <c r="S1016" i="6"/>
  <c r="R1016" i="6"/>
  <c r="S2241" i="6"/>
  <c r="R2241" i="6"/>
  <c r="U2241" i="6"/>
  <c r="T2241" i="6"/>
  <c r="R135" i="6"/>
  <c r="U135" i="6"/>
  <c r="T135" i="6"/>
  <c r="S135" i="6"/>
  <c r="R2037" i="6"/>
  <c r="U2037" i="6"/>
  <c r="T2037" i="6"/>
  <c r="S2037" i="6"/>
  <c r="U225" i="6"/>
  <c r="T225" i="6"/>
  <c r="S225" i="6"/>
  <c r="R225" i="6"/>
  <c r="U1552" i="6"/>
  <c r="T1552" i="6"/>
  <c r="S1552" i="6"/>
  <c r="R1552" i="6"/>
  <c r="U249" i="6"/>
  <c r="T249" i="6"/>
  <c r="S249" i="6"/>
  <c r="R249" i="6"/>
  <c r="T218" i="6"/>
  <c r="S218" i="6"/>
  <c r="R218" i="6"/>
  <c r="U218" i="6"/>
  <c r="T1423" i="6"/>
  <c r="S1423" i="6"/>
  <c r="R1423" i="6"/>
  <c r="U1423" i="6"/>
  <c r="U2696" i="6"/>
  <c r="T2696" i="6"/>
  <c r="S2696" i="6"/>
  <c r="R2696" i="6"/>
  <c r="T780" i="6"/>
  <c r="S780" i="6"/>
  <c r="R780" i="6"/>
  <c r="U780" i="6"/>
  <c r="U1195" i="6"/>
  <c r="T1195" i="6"/>
  <c r="S1195" i="6"/>
  <c r="R1195" i="6"/>
  <c r="T1163" i="6"/>
  <c r="S1163" i="6"/>
  <c r="R1163" i="6"/>
  <c r="U1163" i="6"/>
  <c r="U1132" i="6"/>
  <c r="T1132" i="6"/>
  <c r="S1132" i="6"/>
  <c r="R1132" i="6"/>
  <c r="U1229" i="6"/>
  <c r="T1229" i="6"/>
  <c r="S1229" i="6"/>
  <c r="R1229" i="6"/>
  <c r="U1134" i="6"/>
  <c r="T1134" i="6"/>
  <c r="S1134" i="6"/>
  <c r="R1134" i="6"/>
  <c r="U1199" i="6"/>
  <c r="T1199" i="6"/>
  <c r="S1199" i="6"/>
  <c r="R1199" i="6"/>
  <c r="T1167" i="6"/>
  <c r="S1167" i="6"/>
  <c r="R1167" i="6"/>
  <c r="U1167" i="6"/>
  <c r="U1152" i="6"/>
  <c r="T1152" i="6"/>
  <c r="S1152" i="6"/>
  <c r="R1152" i="6"/>
  <c r="T1129" i="6"/>
  <c r="S1129" i="6"/>
  <c r="R1129" i="6"/>
  <c r="U1129" i="6"/>
  <c r="R1194" i="6"/>
  <c r="U1194" i="6"/>
  <c r="T1194" i="6"/>
  <c r="S1194" i="6"/>
  <c r="T2403" i="6"/>
  <c r="S2403" i="6"/>
  <c r="R2403" i="6"/>
  <c r="U2403" i="6"/>
  <c r="U178" i="6"/>
  <c r="T178" i="6"/>
  <c r="S178" i="6"/>
  <c r="R178" i="6"/>
  <c r="T1059" i="6"/>
  <c r="S1059" i="6"/>
  <c r="R1059" i="6"/>
  <c r="U1059" i="6"/>
  <c r="U1030" i="6"/>
  <c r="T1030" i="6"/>
  <c r="S1030" i="6"/>
  <c r="R1030" i="6"/>
  <c r="U1048" i="6"/>
  <c r="T1048" i="6"/>
  <c r="S1048" i="6"/>
  <c r="R1048" i="6"/>
  <c r="U644" i="6"/>
  <c r="T644" i="6"/>
  <c r="S644" i="6"/>
  <c r="R644" i="6"/>
  <c r="T583" i="6"/>
  <c r="S583" i="6"/>
  <c r="R583" i="6"/>
  <c r="U583" i="6"/>
  <c r="U606" i="6"/>
  <c r="T606" i="6"/>
  <c r="S606" i="6"/>
  <c r="R606" i="6"/>
  <c r="U588" i="6"/>
  <c r="T588" i="6"/>
  <c r="S588" i="6"/>
  <c r="R588" i="6"/>
  <c r="S2279" i="6"/>
  <c r="R2279" i="6"/>
  <c r="U2279" i="6"/>
  <c r="T2279" i="6"/>
  <c r="S1916" i="6"/>
  <c r="R1916" i="6"/>
  <c r="U1916" i="6"/>
  <c r="T1916" i="6"/>
  <c r="U1917" i="6"/>
  <c r="T1917" i="6"/>
  <c r="S1917" i="6"/>
  <c r="R1917" i="6"/>
  <c r="U2129" i="6"/>
  <c r="T2129" i="6"/>
  <c r="S2129" i="6"/>
  <c r="R2129" i="6"/>
  <c r="U1919" i="6"/>
  <c r="T1919" i="6"/>
  <c r="S1919" i="6"/>
  <c r="R1919" i="6"/>
  <c r="S1912" i="6"/>
  <c r="R1912" i="6"/>
  <c r="U1912" i="6"/>
  <c r="T1912" i="6"/>
  <c r="U1905" i="6"/>
  <c r="T1905" i="6"/>
  <c r="S1905" i="6"/>
  <c r="R1905" i="6"/>
  <c r="T2115" i="6"/>
  <c r="S2115" i="6"/>
  <c r="R2115" i="6"/>
  <c r="U2115" i="6"/>
  <c r="S1939" i="6"/>
  <c r="R1939" i="6"/>
  <c r="U1939" i="6"/>
  <c r="T1939" i="6"/>
  <c r="U2086" i="6"/>
  <c r="T2086" i="6"/>
  <c r="S2086" i="6"/>
  <c r="R2086" i="6"/>
  <c r="S2236" i="6"/>
  <c r="R2236" i="6"/>
  <c r="U2236" i="6"/>
  <c r="T2236" i="6"/>
  <c r="U1054" i="6"/>
  <c r="T1054" i="6"/>
  <c r="S1054" i="6"/>
  <c r="R1054" i="6"/>
  <c r="U1008" i="6"/>
  <c r="T1008" i="6"/>
  <c r="S1008" i="6"/>
  <c r="R1008" i="6"/>
  <c r="T1009" i="6"/>
  <c r="S1009" i="6"/>
  <c r="R1009" i="6"/>
  <c r="U1009" i="6"/>
  <c r="U2191" i="6"/>
  <c r="S2191" i="6"/>
  <c r="T2191" i="6"/>
  <c r="R2191" i="6"/>
  <c r="S2208" i="6"/>
  <c r="R2208" i="6"/>
  <c r="U2208" i="6"/>
  <c r="T2208" i="6"/>
  <c r="T2304" i="6"/>
  <c r="S2304" i="6"/>
  <c r="R2304" i="6"/>
  <c r="U2304" i="6"/>
  <c r="S2229" i="6"/>
  <c r="R2229" i="6"/>
  <c r="U2229" i="6"/>
  <c r="T2229" i="6"/>
  <c r="U2307" i="6"/>
  <c r="T2307" i="6"/>
  <c r="S2307" i="6"/>
  <c r="R2307" i="6"/>
  <c r="U2698" i="6"/>
  <c r="T2698" i="6"/>
  <c r="S2698" i="6"/>
  <c r="R2698" i="6"/>
  <c r="U598" i="6"/>
  <c r="T598" i="6"/>
  <c r="S598" i="6"/>
  <c r="R598" i="6"/>
  <c r="T351" i="6"/>
  <c r="S351" i="6"/>
  <c r="R351" i="6"/>
  <c r="U351" i="6"/>
  <c r="T423" i="6"/>
  <c r="S423" i="6"/>
  <c r="R423" i="6"/>
  <c r="U423" i="6"/>
  <c r="R76" i="6"/>
  <c r="U76" i="6"/>
  <c r="T76" i="6"/>
  <c r="S76" i="6"/>
  <c r="S2494" i="6"/>
  <c r="R2494" i="6"/>
  <c r="U2494" i="6"/>
  <c r="T2494" i="6"/>
  <c r="U1757" i="6"/>
  <c r="T1757" i="6"/>
  <c r="S1757" i="6"/>
  <c r="R1757" i="6"/>
  <c r="U1765" i="6"/>
  <c r="T1765" i="6"/>
  <c r="S1765" i="6"/>
  <c r="R1765" i="6"/>
  <c r="T1610" i="6"/>
  <c r="S1610" i="6"/>
  <c r="R1610" i="6"/>
  <c r="U1610" i="6"/>
  <c r="T1781" i="6"/>
  <c r="S1781" i="6"/>
  <c r="R1781" i="6"/>
  <c r="U1781" i="6"/>
  <c r="T2615" i="6"/>
  <c r="S2615" i="6"/>
  <c r="R2615" i="6"/>
  <c r="U2615" i="6"/>
  <c r="T1768" i="6"/>
  <c r="S1768" i="6"/>
  <c r="R1768" i="6"/>
  <c r="U1768" i="6"/>
  <c r="T2581" i="6"/>
  <c r="S2581" i="6"/>
  <c r="R2581" i="6"/>
  <c r="U2581" i="6"/>
  <c r="U2614" i="6"/>
  <c r="T2614" i="6"/>
  <c r="S2614" i="6"/>
  <c r="R2614" i="6"/>
  <c r="U2608" i="6"/>
  <c r="T2608" i="6"/>
  <c r="S2608" i="6"/>
  <c r="R2608" i="6"/>
  <c r="T2577" i="6"/>
  <c r="S2577" i="6"/>
  <c r="R2577" i="6"/>
  <c r="U2577" i="6"/>
  <c r="U2594" i="6"/>
  <c r="T2594" i="6"/>
  <c r="S2594" i="6"/>
  <c r="R2594" i="6"/>
  <c r="U1783" i="6"/>
  <c r="T1783" i="6"/>
  <c r="S1783" i="6"/>
  <c r="R1783" i="6"/>
  <c r="T2595" i="6"/>
  <c r="S2595" i="6"/>
  <c r="R2595" i="6"/>
  <c r="U2595" i="6"/>
  <c r="U2588" i="6"/>
  <c r="T2588" i="6"/>
  <c r="S2588" i="6"/>
  <c r="R2588" i="6"/>
  <c r="U2210" i="6"/>
  <c r="T2210" i="6"/>
  <c r="S2210" i="6"/>
  <c r="R2210" i="6"/>
  <c r="R2039" i="6"/>
  <c r="U2039" i="6"/>
  <c r="T2039" i="6"/>
  <c r="S2039" i="6"/>
  <c r="U1613" i="6"/>
  <c r="T1613" i="6"/>
  <c r="S1613" i="6"/>
  <c r="R1613" i="6"/>
  <c r="U2254" i="6"/>
  <c r="T2254" i="6"/>
  <c r="S2254" i="6"/>
  <c r="R2254" i="6"/>
  <c r="U2205" i="6"/>
  <c r="T2205" i="6"/>
  <c r="S2205" i="6"/>
  <c r="R2205" i="6"/>
  <c r="S2263" i="6"/>
  <c r="R2263" i="6"/>
  <c r="U2263" i="6"/>
  <c r="T2263" i="6"/>
  <c r="U2188" i="6"/>
  <c r="T2188" i="6"/>
  <c r="S2188" i="6"/>
  <c r="R2188" i="6"/>
  <c r="S2291" i="6"/>
  <c r="R2291" i="6"/>
  <c r="U2291" i="6"/>
  <c r="T2291" i="6"/>
  <c r="U1629" i="6"/>
  <c r="T1629" i="6"/>
  <c r="S1629" i="6"/>
  <c r="R1629" i="6"/>
  <c r="U2270" i="6"/>
  <c r="T2270" i="6"/>
  <c r="S2270" i="6"/>
  <c r="R2270" i="6"/>
  <c r="T2395" i="6"/>
  <c r="S2395" i="6"/>
  <c r="R2395" i="6"/>
  <c r="U2395" i="6"/>
  <c r="U2243" i="6"/>
  <c r="T2243" i="6"/>
  <c r="S2243" i="6"/>
  <c r="R2243" i="6"/>
  <c r="R2041" i="6"/>
  <c r="U2041" i="6"/>
  <c r="T2041" i="6"/>
  <c r="S2041" i="6"/>
  <c r="R1691" i="6"/>
  <c r="U1691" i="6"/>
  <c r="T1691" i="6"/>
  <c r="S1691" i="6"/>
  <c r="R1694" i="6"/>
  <c r="U1694" i="6"/>
  <c r="T1694" i="6"/>
  <c r="S1694" i="6"/>
  <c r="U1702" i="6"/>
  <c r="T1702" i="6"/>
  <c r="S1702" i="6"/>
  <c r="R1702" i="6"/>
  <c r="U933" i="6"/>
  <c r="T933" i="6"/>
  <c r="S933" i="6"/>
  <c r="R933" i="6"/>
  <c r="R1983" i="6"/>
  <c r="U1983" i="6"/>
  <c r="T1983" i="6"/>
  <c r="S1983" i="6"/>
  <c r="T1647" i="6"/>
  <c r="S1647" i="6"/>
  <c r="R1647" i="6"/>
  <c r="U1647" i="6"/>
  <c r="U1997" i="6"/>
  <c r="T1997" i="6"/>
  <c r="S1997" i="6"/>
  <c r="R1997" i="6"/>
  <c r="T1827" i="6"/>
  <c r="S1827" i="6"/>
  <c r="R1827" i="6"/>
  <c r="U1827" i="6"/>
  <c r="U952" i="6"/>
  <c r="T952" i="6"/>
  <c r="S952" i="6"/>
  <c r="R952" i="6"/>
  <c r="R2006" i="6"/>
  <c r="U2006" i="6"/>
  <c r="T2006" i="6"/>
  <c r="S2006" i="6"/>
  <c r="T1645" i="6"/>
  <c r="S1645" i="6"/>
  <c r="R1645" i="6"/>
  <c r="U1645" i="6"/>
  <c r="U2015" i="6"/>
  <c r="T2015" i="6"/>
  <c r="S2015" i="6"/>
  <c r="R2015" i="6"/>
  <c r="T926" i="6"/>
  <c r="S926" i="6"/>
  <c r="R926" i="6"/>
  <c r="U926" i="6"/>
  <c r="T2565" i="6"/>
  <c r="S2565" i="6"/>
  <c r="R2565" i="6"/>
  <c r="U2565" i="6"/>
  <c r="U2584" i="6"/>
  <c r="T2584" i="6"/>
  <c r="S2584" i="6"/>
  <c r="R2584" i="6"/>
  <c r="U2570" i="6"/>
  <c r="T2570" i="6"/>
  <c r="S2570" i="6"/>
  <c r="R2570" i="6"/>
  <c r="U2572" i="6"/>
  <c r="T2572" i="6"/>
  <c r="S2572" i="6"/>
  <c r="R2572" i="6"/>
  <c r="R1664" i="6"/>
  <c r="U1664" i="6"/>
  <c r="T1664" i="6"/>
  <c r="S1664" i="6"/>
  <c r="T1433" i="6"/>
  <c r="S1433" i="6"/>
  <c r="R1433" i="6"/>
  <c r="U1433" i="6"/>
  <c r="U1197" i="6"/>
  <c r="T1197" i="6"/>
  <c r="S1197" i="6"/>
  <c r="R1197" i="6"/>
  <c r="U1160" i="6"/>
  <c r="T1160" i="6"/>
  <c r="S1160" i="6"/>
  <c r="R1160" i="6"/>
  <c r="T2425" i="6"/>
  <c r="S2425" i="6"/>
  <c r="R2425" i="6"/>
  <c r="U2425" i="6"/>
  <c r="U116" i="6"/>
  <c r="T116" i="6"/>
  <c r="S116" i="6"/>
  <c r="R116" i="6"/>
  <c r="T1067" i="6"/>
  <c r="S1067" i="6"/>
  <c r="R1067" i="6"/>
  <c r="U1067" i="6"/>
  <c r="U1038" i="6"/>
  <c r="T1038" i="6"/>
  <c r="S1038" i="6"/>
  <c r="R1038" i="6"/>
  <c r="T1033" i="6"/>
  <c r="S1033" i="6"/>
  <c r="R1033" i="6"/>
  <c r="U1033" i="6"/>
  <c r="T587" i="6"/>
  <c r="S587" i="6"/>
  <c r="R587" i="6"/>
  <c r="U587" i="6"/>
  <c r="T597" i="6"/>
  <c r="S597" i="6"/>
  <c r="R597" i="6"/>
  <c r="U597" i="6"/>
  <c r="U614" i="6"/>
  <c r="T614" i="6"/>
  <c r="S614" i="6"/>
  <c r="R614" i="6"/>
  <c r="R1670" i="6"/>
  <c r="U1670" i="6"/>
  <c r="T1670" i="6"/>
  <c r="S1670" i="6"/>
  <c r="U594" i="6"/>
  <c r="T594" i="6"/>
  <c r="S594" i="6"/>
  <c r="R594" i="6"/>
  <c r="U2025" i="6"/>
  <c r="T2025" i="6"/>
  <c r="S2025" i="6"/>
  <c r="R2025" i="6"/>
  <c r="U2228" i="6"/>
  <c r="T2228" i="6"/>
  <c r="S2228" i="6"/>
  <c r="R2228" i="6"/>
  <c r="S1924" i="6"/>
  <c r="R1924" i="6"/>
  <c r="U1924" i="6"/>
  <c r="T1924" i="6"/>
  <c r="U1925" i="6"/>
  <c r="T1925" i="6"/>
  <c r="S1925" i="6"/>
  <c r="R1925" i="6"/>
  <c r="U1927" i="6"/>
  <c r="T1927" i="6"/>
  <c r="S1927" i="6"/>
  <c r="R1927" i="6"/>
  <c r="S1920" i="6"/>
  <c r="R1920" i="6"/>
  <c r="U1920" i="6"/>
  <c r="T1920" i="6"/>
  <c r="U1913" i="6"/>
  <c r="T1913" i="6"/>
  <c r="S1913" i="6"/>
  <c r="R1913" i="6"/>
  <c r="T2123" i="6"/>
  <c r="S2123" i="6"/>
  <c r="R2123" i="6"/>
  <c r="U2123" i="6"/>
  <c r="T2081" i="6"/>
  <c r="S2081" i="6"/>
  <c r="R2081" i="6"/>
  <c r="U2081" i="6"/>
  <c r="U1940" i="6"/>
  <c r="T1940" i="6"/>
  <c r="S1940" i="6"/>
  <c r="R1940" i="6"/>
  <c r="U2102" i="6"/>
  <c r="T2102" i="6"/>
  <c r="S2102" i="6"/>
  <c r="R2102" i="6"/>
  <c r="U2246" i="6"/>
  <c r="T2246" i="6"/>
  <c r="S2246" i="6"/>
  <c r="R2246" i="6"/>
  <c r="U1028" i="6"/>
  <c r="T1028" i="6"/>
  <c r="S1028" i="6"/>
  <c r="R1028" i="6"/>
  <c r="T1037" i="6"/>
  <c r="S1037" i="6"/>
  <c r="R1037" i="6"/>
  <c r="U1037" i="6"/>
  <c r="U1062" i="6"/>
  <c r="T1062" i="6"/>
  <c r="S1062" i="6"/>
  <c r="R1062" i="6"/>
  <c r="U1024" i="6"/>
  <c r="T1024" i="6"/>
  <c r="S1024" i="6"/>
  <c r="R1024" i="6"/>
  <c r="T1017" i="6"/>
  <c r="S1017" i="6"/>
  <c r="R1017" i="6"/>
  <c r="U1017" i="6"/>
  <c r="U2196" i="6"/>
  <c r="T2196" i="6"/>
  <c r="S2196" i="6"/>
  <c r="R2196" i="6"/>
  <c r="S2214" i="6"/>
  <c r="R2214" i="6"/>
  <c r="U2214" i="6"/>
  <c r="T2214" i="6"/>
  <c r="U2392" i="6"/>
  <c r="T2392" i="6"/>
  <c r="S2392" i="6"/>
  <c r="R2392" i="6"/>
  <c r="U2699" i="6"/>
  <c r="T2699" i="6"/>
  <c r="S2699" i="6"/>
  <c r="R2699" i="6"/>
  <c r="T643" i="6"/>
  <c r="S643" i="6"/>
  <c r="R643" i="6"/>
  <c r="U643" i="6"/>
  <c r="T366" i="6"/>
  <c r="S366" i="6"/>
  <c r="R366" i="6"/>
  <c r="U366" i="6"/>
  <c r="T463" i="6"/>
  <c r="S463" i="6"/>
  <c r="R463" i="6"/>
  <c r="U463" i="6"/>
  <c r="U73" i="6"/>
  <c r="T73" i="6"/>
  <c r="S73" i="6"/>
  <c r="R73" i="6"/>
  <c r="U1775" i="6"/>
  <c r="T1775" i="6"/>
  <c r="S1775" i="6"/>
  <c r="R1775" i="6"/>
  <c r="T1769" i="6"/>
  <c r="S1769" i="6"/>
  <c r="R1769" i="6"/>
  <c r="U1769" i="6"/>
  <c r="T2575" i="6"/>
  <c r="S2575" i="6"/>
  <c r="R2575" i="6"/>
  <c r="U2575" i="6"/>
  <c r="T1764" i="6"/>
  <c r="S1764" i="6"/>
  <c r="R1764" i="6"/>
  <c r="U1764" i="6"/>
  <c r="T2591" i="6"/>
  <c r="S2591" i="6"/>
  <c r="R2591" i="6"/>
  <c r="U2591" i="6"/>
  <c r="T1771" i="6"/>
  <c r="S1771" i="6"/>
  <c r="R1771" i="6"/>
  <c r="U1771" i="6"/>
  <c r="T1641" i="6"/>
  <c r="S1641" i="6"/>
  <c r="R1641" i="6"/>
  <c r="U1641" i="6"/>
  <c r="U1829" i="6"/>
  <c r="T1829" i="6"/>
  <c r="S1829" i="6"/>
  <c r="R1829" i="6"/>
  <c r="T1824" i="6"/>
  <c r="S1824" i="6"/>
  <c r="R1824" i="6"/>
  <c r="U1824" i="6"/>
  <c r="S2141" i="6"/>
  <c r="R2141" i="6"/>
  <c r="U2141" i="6"/>
  <c r="T2141" i="6"/>
  <c r="T2597" i="6"/>
  <c r="S2597" i="6"/>
  <c r="R2597" i="6"/>
  <c r="U2597" i="6"/>
  <c r="U2457" i="6"/>
  <c r="T2457" i="6"/>
  <c r="S2457" i="6"/>
  <c r="R2457" i="6"/>
  <c r="T2444" i="6"/>
  <c r="S2444" i="6"/>
  <c r="R2444" i="6"/>
  <c r="U2444" i="6"/>
  <c r="T2593" i="6"/>
  <c r="S2593" i="6"/>
  <c r="R2593" i="6"/>
  <c r="U2593" i="6"/>
  <c r="U2610" i="6"/>
  <c r="T2610" i="6"/>
  <c r="S2610" i="6"/>
  <c r="R2610" i="6"/>
  <c r="T2611" i="6"/>
  <c r="S2611" i="6"/>
  <c r="R2611" i="6"/>
  <c r="U2611" i="6"/>
  <c r="U2604" i="6"/>
  <c r="T2604" i="6"/>
  <c r="S2604" i="6"/>
  <c r="R2604" i="6"/>
  <c r="R1658" i="6"/>
  <c r="U1658" i="6"/>
  <c r="T1658" i="6"/>
  <c r="S1658" i="6"/>
  <c r="S2231" i="6"/>
  <c r="R2231" i="6"/>
  <c r="U2231" i="6"/>
  <c r="T2231" i="6"/>
  <c r="U2260" i="6"/>
  <c r="T2260" i="6"/>
  <c r="S2260" i="6"/>
  <c r="R2260" i="6"/>
  <c r="U2396" i="6"/>
  <c r="T2396" i="6"/>
  <c r="S2396" i="6"/>
  <c r="R2396" i="6"/>
  <c r="S2192" i="6"/>
  <c r="R2192" i="6"/>
  <c r="U2192" i="6"/>
  <c r="T2192" i="6"/>
  <c r="U2299" i="6"/>
  <c r="T2299" i="6"/>
  <c r="S2299" i="6"/>
  <c r="R2299" i="6"/>
  <c r="U2688" i="6"/>
  <c r="T2688" i="6"/>
  <c r="S2688" i="6"/>
  <c r="R2688" i="6"/>
  <c r="T2302" i="6"/>
  <c r="S2302" i="6"/>
  <c r="R2302" i="6"/>
  <c r="U2302" i="6"/>
  <c r="U2198" i="6"/>
  <c r="T2198" i="6"/>
  <c r="S2198" i="6"/>
  <c r="R2198" i="6"/>
  <c r="U2258" i="6"/>
  <c r="T2258" i="6"/>
  <c r="S2258" i="6"/>
  <c r="R2258" i="6"/>
  <c r="R1689" i="6"/>
  <c r="U1689" i="6"/>
  <c r="T1689" i="6"/>
  <c r="S1689" i="6"/>
  <c r="U2036" i="6"/>
  <c r="T2036" i="6"/>
  <c r="S2036" i="6"/>
  <c r="R2036" i="6"/>
  <c r="R1703" i="6"/>
  <c r="U1703" i="6"/>
  <c r="T1703" i="6"/>
  <c r="S1703" i="6"/>
  <c r="U1678" i="6"/>
  <c r="T1678" i="6"/>
  <c r="S1678" i="6"/>
  <c r="R1678" i="6"/>
  <c r="U948" i="6"/>
  <c r="T948" i="6"/>
  <c r="S948" i="6"/>
  <c r="R948" i="6"/>
  <c r="R1989" i="6"/>
  <c r="U1989" i="6"/>
  <c r="T1989" i="6"/>
  <c r="S1989" i="6"/>
  <c r="U2011" i="6"/>
  <c r="T2011" i="6"/>
  <c r="S2011" i="6"/>
  <c r="R2011" i="6"/>
  <c r="U1648" i="6"/>
  <c r="T1648" i="6"/>
  <c r="S1648" i="6"/>
  <c r="R1648" i="6"/>
  <c r="R2012" i="6"/>
  <c r="U2012" i="6"/>
  <c r="T2012" i="6"/>
  <c r="S2012" i="6"/>
  <c r="T1832" i="6"/>
  <c r="S1832" i="6"/>
  <c r="R1832" i="6"/>
  <c r="U1832" i="6"/>
  <c r="U983" i="6"/>
  <c r="T983" i="6"/>
  <c r="S983" i="6"/>
  <c r="R983" i="6"/>
  <c r="R2014" i="6"/>
  <c r="U2014" i="6"/>
  <c r="T2014" i="6"/>
  <c r="S2014" i="6"/>
  <c r="T1651" i="6"/>
  <c r="S1651" i="6"/>
  <c r="R1651" i="6"/>
  <c r="U1651" i="6"/>
  <c r="S2145" i="6"/>
  <c r="R2145" i="6"/>
  <c r="U2145" i="6"/>
  <c r="T2145" i="6"/>
  <c r="T947" i="6"/>
  <c r="S947" i="6"/>
  <c r="R947" i="6"/>
  <c r="U947" i="6"/>
  <c r="U1995" i="6"/>
  <c r="T1995" i="6"/>
  <c r="S1995" i="6"/>
  <c r="R1995" i="6"/>
  <c r="T2589" i="6"/>
  <c r="S2589" i="6"/>
  <c r="R2589" i="6"/>
  <c r="U2589" i="6"/>
  <c r="U2592" i="6"/>
  <c r="T2592" i="6"/>
  <c r="S2592" i="6"/>
  <c r="R2592" i="6"/>
  <c r="U2586" i="6"/>
  <c r="T2586" i="6"/>
  <c r="S2586" i="6"/>
  <c r="R2586" i="6"/>
  <c r="U2580" i="6"/>
  <c r="T2580" i="6"/>
  <c r="S2580" i="6"/>
  <c r="R2580" i="6"/>
  <c r="U1625" i="6"/>
  <c r="T1625" i="6"/>
  <c r="S1625" i="6"/>
  <c r="R1625" i="6"/>
  <c r="U208" i="6"/>
  <c r="R208" i="6"/>
  <c r="T208" i="6"/>
  <c r="S208" i="6"/>
  <c r="U1142" i="6"/>
  <c r="T1142" i="6"/>
  <c r="S1142" i="6"/>
  <c r="R1142" i="6"/>
  <c r="T1137" i="6"/>
  <c r="S1137" i="6"/>
  <c r="R1137" i="6"/>
  <c r="U1137" i="6"/>
  <c r="U2686" i="6"/>
  <c r="T2686" i="6"/>
  <c r="S2686" i="6"/>
  <c r="R2686" i="6"/>
  <c r="U226" i="6"/>
  <c r="T226" i="6"/>
  <c r="S226" i="6"/>
  <c r="R226" i="6"/>
  <c r="T1479" i="6"/>
  <c r="S1479" i="6"/>
  <c r="R1479" i="6"/>
  <c r="U1479" i="6"/>
  <c r="T748" i="6"/>
  <c r="S748" i="6"/>
  <c r="R748" i="6"/>
  <c r="U748" i="6"/>
  <c r="U1138" i="6"/>
  <c r="T1138" i="6"/>
  <c r="S1138" i="6"/>
  <c r="R1138" i="6"/>
  <c r="U2656" i="6"/>
  <c r="T2656" i="6"/>
  <c r="R2656" i="6"/>
  <c r="S2656" i="6"/>
  <c r="U1217" i="6"/>
  <c r="T1217" i="6"/>
  <c r="S1217" i="6"/>
  <c r="R1217" i="6"/>
  <c r="U1148" i="6"/>
  <c r="T1148" i="6"/>
  <c r="S1148" i="6"/>
  <c r="R1148" i="6"/>
  <c r="T1125" i="6"/>
  <c r="S1125" i="6"/>
  <c r="R1125" i="6"/>
  <c r="U1125" i="6"/>
  <c r="R1198" i="6"/>
  <c r="U1198" i="6"/>
  <c r="T1198" i="6"/>
  <c r="S1198" i="6"/>
  <c r="U1158" i="6"/>
  <c r="T1158" i="6"/>
  <c r="S1158" i="6"/>
  <c r="R1158" i="6"/>
  <c r="U707" i="6"/>
  <c r="T707" i="6"/>
  <c r="S707" i="6"/>
  <c r="R707" i="6"/>
  <c r="R1226" i="6"/>
  <c r="U1226" i="6"/>
  <c r="T1226" i="6"/>
  <c r="S1226" i="6"/>
  <c r="U1168" i="6"/>
  <c r="T1168" i="6"/>
  <c r="S1168" i="6"/>
  <c r="R1168" i="6"/>
  <c r="T1153" i="6"/>
  <c r="S1153" i="6"/>
  <c r="R1153" i="6"/>
  <c r="U1153" i="6"/>
  <c r="U2647" i="6"/>
  <c r="T2647" i="6"/>
  <c r="R2647" i="6"/>
  <c r="S2647" i="6"/>
  <c r="U2404" i="6"/>
  <c r="T2404" i="6"/>
  <c r="S2404" i="6"/>
  <c r="R2404" i="6"/>
  <c r="U113" i="6"/>
  <c r="T113" i="6"/>
  <c r="S113" i="6"/>
  <c r="R113" i="6"/>
  <c r="T1021" i="6"/>
  <c r="S1021" i="6"/>
  <c r="R1021" i="6"/>
  <c r="U1021" i="6"/>
  <c r="U1012" i="6"/>
  <c r="T1012" i="6"/>
  <c r="S1012" i="6"/>
  <c r="R1012" i="6"/>
  <c r="U1046" i="6"/>
  <c r="T1046" i="6"/>
  <c r="S1046" i="6"/>
  <c r="R1046" i="6"/>
  <c r="T1065" i="6"/>
  <c r="S1065" i="6"/>
  <c r="R1065" i="6"/>
  <c r="U1065" i="6"/>
  <c r="U600" i="6"/>
  <c r="T600" i="6"/>
  <c r="S600" i="6"/>
  <c r="R600" i="6"/>
  <c r="U642" i="6"/>
  <c r="T642" i="6"/>
  <c r="S642" i="6"/>
  <c r="R642" i="6"/>
  <c r="T650" i="6"/>
  <c r="S650" i="6"/>
  <c r="R650" i="6"/>
  <c r="U650" i="6"/>
  <c r="U2028" i="6"/>
  <c r="T2028" i="6"/>
  <c r="S2028" i="6"/>
  <c r="R2028" i="6"/>
  <c r="U610" i="6"/>
  <c r="T610" i="6"/>
  <c r="S610" i="6"/>
  <c r="R610" i="6"/>
  <c r="U1659" i="6"/>
  <c r="T1659" i="6"/>
  <c r="S1659" i="6"/>
  <c r="R1659" i="6"/>
  <c r="U2256" i="6"/>
  <c r="T2256" i="6"/>
  <c r="S2256" i="6"/>
  <c r="R2256" i="6"/>
  <c r="S1932" i="6"/>
  <c r="R1932" i="6"/>
  <c r="U1932" i="6"/>
  <c r="T1932" i="6"/>
  <c r="U1933" i="6"/>
  <c r="T1933" i="6"/>
  <c r="S1933" i="6"/>
  <c r="R1933" i="6"/>
  <c r="U1555" i="6"/>
  <c r="T1555" i="6"/>
  <c r="S1555" i="6"/>
  <c r="R1555" i="6"/>
  <c r="S1943" i="6"/>
  <c r="R1943" i="6"/>
  <c r="U1943" i="6"/>
  <c r="T1943" i="6"/>
  <c r="S1928" i="6"/>
  <c r="R1928" i="6"/>
  <c r="U1928" i="6"/>
  <c r="T1928" i="6"/>
  <c r="U1921" i="6"/>
  <c r="T1921" i="6"/>
  <c r="S1921" i="6"/>
  <c r="R1921" i="6"/>
  <c r="U1586" i="6"/>
  <c r="T1586" i="6"/>
  <c r="S1586" i="6"/>
  <c r="R1586" i="6"/>
  <c r="U2108" i="6"/>
  <c r="T2108" i="6"/>
  <c r="S2108" i="6"/>
  <c r="R2108" i="6"/>
  <c r="T2091" i="6"/>
  <c r="S2091" i="6"/>
  <c r="R2091" i="6"/>
  <c r="U2091" i="6"/>
  <c r="T1029" i="6"/>
  <c r="S1029" i="6"/>
  <c r="R1029" i="6"/>
  <c r="U1029" i="6"/>
  <c r="U2308" i="6"/>
  <c r="T2308" i="6"/>
  <c r="S2308" i="6"/>
  <c r="R2308" i="6"/>
  <c r="U1044" i="6"/>
  <c r="T1044" i="6"/>
  <c r="S1044" i="6"/>
  <c r="R1044" i="6"/>
  <c r="T1045" i="6"/>
  <c r="S1045" i="6"/>
  <c r="R1045" i="6"/>
  <c r="U1045" i="6"/>
  <c r="U1032" i="6"/>
  <c r="T1032" i="6"/>
  <c r="S1032" i="6"/>
  <c r="R1032" i="6"/>
  <c r="T1025" i="6"/>
  <c r="S1025" i="6"/>
  <c r="R1025" i="6"/>
  <c r="U1025" i="6"/>
  <c r="U2207" i="6"/>
  <c r="T2207" i="6"/>
  <c r="S2207" i="6"/>
  <c r="R2207" i="6"/>
  <c r="S2255" i="6"/>
  <c r="R2255" i="6"/>
  <c r="U2255" i="6"/>
  <c r="T2255" i="6"/>
  <c r="U2203" i="6"/>
  <c r="T2203" i="6"/>
  <c r="S2203" i="6"/>
  <c r="R2203" i="6"/>
  <c r="U2178" i="6"/>
  <c r="T2178" i="6"/>
  <c r="S2178" i="6"/>
  <c r="R2178" i="6"/>
  <c r="S2249" i="6"/>
  <c r="R2249" i="6"/>
  <c r="U2249" i="6"/>
  <c r="T2249" i="6"/>
  <c r="U158" i="6"/>
  <c r="T158" i="6"/>
  <c r="S158" i="6"/>
  <c r="R158" i="6"/>
  <c r="T607" i="6"/>
  <c r="S607" i="6"/>
  <c r="R607" i="6"/>
  <c r="U607" i="6"/>
  <c r="U618" i="6"/>
  <c r="T618" i="6"/>
  <c r="S618" i="6"/>
  <c r="R618" i="6"/>
  <c r="T413" i="6"/>
  <c r="S413" i="6"/>
  <c r="R413" i="6"/>
  <c r="U413" i="6"/>
  <c r="R40" i="6"/>
  <c r="U40" i="6"/>
  <c r="T40" i="6"/>
  <c r="S40" i="6"/>
  <c r="U55" i="6"/>
  <c r="T55" i="6"/>
  <c r="S55" i="6"/>
  <c r="R55" i="6"/>
  <c r="T1776" i="6"/>
  <c r="S1776" i="6"/>
  <c r="R1776" i="6"/>
  <c r="U1776" i="6"/>
  <c r="U1813" i="6"/>
  <c r="T1813" i="6"/>
  <c r="S1813" i="6"/>
  <c r="R1813" i="6"/>
  <c r="U2488" i="6"/>
  <c r="T2488" i="6"/>
  <c r="S2488" i="6"/>
  <c r="R2488" i="6"/>
  <c r="T1780" i="6"/>
  <c r="S1780" i="6"/>
  <c r="R1780" i="6"/>
  <c r="U1780" i="6"/>
  <c r="U1086" i="6"/>
  <c r="T1086" i="6"/>
  <c r="S1086" i="6"/>
  <c r="R1086" i="6"/>
  <c r="U1748" i="6"/>
  <c r="T1748" i="6"/>
  <c r="S1748" i="6"/>
  <c r="R1748" i="6"/>
  <c r="T2605" i="6"/>
  <c r="S2605" i="6"/>
  <c r="R2605" i="6"/>
  <c r="U2605" i="6"/>
  <c r="T2448" i="6"/>
  <c r="S2448" i="6"/>
  <c r="R2448" i="6"/>
  <c r="U2448" i="6"/>
  <c r="T2601" i="6"/>
  <c r="S2601" i="6"/>
  <c r="R2601" i="6"/>
  <c r="U2601" i="6"/>
  <c r="U1746" i="6"/>
  <c r="T1746" i="6"/>
  <c r="S1746" i="6"/>
  <c r="R1746" i="6"/>
  <c r="S2138" i="6"/>
  <c r="R2138" i="6"/>
  <c r="U2138" i="6"/>
  <c r="T2138" i="6"/>
  <c r="R155" i="6"/>
  <c r="U155" i="6"/>
  <c r="T155" i="6"/>
  <c r="S155" i="6"/>
  <c r="R1668" i="6"/>
  <c r="U1668" i="6"/>
  <c r="T1668" i="6"/>
  <c r="S1668" i="6"/>
  <c r="S2172" i="6"/>
  <c r="R2172" i="6"/>
  <c r="U2172" i="6"/>
  <c r="T2172" i="6"/>
  <c r="U2268" i="6"/>
  <c r="T2268" i="6"/>
  <c r="S2268" i="6"/>
  <c r="R2268" i="6"/>
  <c r="U2204" i="6"/>
  <c r="T2204" i="6"/>
  <c r="S2204" i="6"/>
  <c r="R2204" i="6"/>
  <c r="S2199" i="6"/>
  <c r="R2199" i="6"/>
  <c r="U2199" i="6"/>
  <c r="T2199" i="6"/>
  <c r="T1624" i="6"/>
  <c r="S1624" i="6"/>
  <c r="R1624" i="6"/>
  <c r="U1624" i="6"/>
  <c r="S2182" i="6"/>
  <c r="R2182" i="6"/>
  <c r="U2182" i="6"/>
  <c r="T2182" i="6"/>
  <c r="U2266" i="6"/>
  <c r="T2266" i="6"/>
  <c r="S2266" i="6"/>
  <c r="R2266" i="6"/>
  <c r="U1697" i="6"/>
  <c r="T1697" i="6"/>
  <c r="S1697" i="6"/>
  <c r="R1697" i="6"/>
  <c r="U1692" i="6"/>
  <c r="T1692" i="6"/>
  <c r="S1692" i="6"/>
  <c r="R1692" i="6"/>
  <c r="R1685" i="6"/>
  <c r="U1685" i="6"/>
  <c r="T1685" i="6"/>
  <c r="S1685" i="6"/>
  <c r="U1686" i="6"/>
  <c r="T1686" i="6"/>
  <c r="S1686" i="6"/>
  <c r="R1686" i="6"/>
  <c r="U963" i="6"/>
  <c r="T963" i="6"/>
  <c r="S963" i="6"/>
  <c r="R963" i="6"/>
  <c r="R1996" i="6"/>
  <c r="U1996" i="6"/>
  <c r="T1996" i="6"/>
  <c r="S1996" i="6"/>
  <c r="T1812" i="6"/>
  <c r="S1812" i="6"/>
  <c r="R1812" i="6"/>
  <c r="U1812" i="6"/>
  <c r="U942" i="6"/>
  <c r="T942" i="6"/>
  <c r="S942" i="6"/>
  <c r="R942" i="6"/>
  <c r="U1653" i="6"/>
  <c r="T1653" i="6"/>
  <c r="S1653" i="6"/>
  <c r="R1653" i="6"/>
  <c r="R2020" i="6"/>
  <c r="U2020" i="6"/>
  <c r="T2020" i="6"/>
  <c r="S2020" i="6"/>
  <c r="U1640" i="6"/>
  <c r="T1640" i="6"/>
  <c r="S1640" i="6"/>
  <c r="R1640" i="6"/>
  <c r="T901" i="6"/>
  <c r="S901" i="6"/>
  <c r="R901" i="6"/>
  <c r="U901" i="6"/>
  <c r="T1816" i="6"/>
  <c r="S1816" i="6"/>
  <c r="R1816" i="6"/>
  <c r="U1816" i="6"/>
  <c r="T2498" i="6"/>
  <c r="S2498" i="6"/>
  <c r="R2498" i="6"/>
  <c r="U2498" i="6"/>
  <c r="R2000" i="6"/>
  <c r="U2000" i="6"/>
  <c r="T2000" i="6"/>
  <c r="S2000" i="6"/>
  <c r="T954" i="6"/>
  <c r="S954" i="6"/>
  <c r="R954" i="6"/>
  <c r="U954" i="6"/>
  <c r="U2001" i="6"/>
  <c r="T2001" i="6"/>
  <c r="S2001" i="6"/>
  <c r="R2001" i="6"/>
  <c r="U2511" i="6"/>
  <c r="T2511" i="6"/>
  <c r="S2511" i="6"/>
  <c r="R2511" i="6"/>
  <c r="U2616" i="6"/>
  <c r="T2616" i="6"/>
  <c r="S2616" i="6"/>
  <c r="R2616" i="6"/>
  <c r="U2602" i="6"/>
  <c r="T2602" i="6"/>
  <c r="S2602" i="6"/>
  <c r="R2602" i="6"/>
  <c r="U2596" i="6"/>
  <c r="T2596" i="6"/>
  <c r="S2596" i="6"/>
  <c r="R2596" i="6"/>
  <c r="U111" i="6"/>
  <c r="T111" i="6"/>
  <c r="S111" i="6"/>
  <c r="R111" i="6"/>
  <c r="R131" i="6"/>
  <c r="U131" i="6"/>
  <c r="T131" i="6"/>
  <c r="S131" i="6"/>
  <c r="U245" i="6"/>
  <c r="T245" i="6"/>
  <c r="S245" i="6"/>
  <c r="R245" i="6"/>
  <c r="T1171" i="6"/>
  <c r="S1171" i="6"/>
  <c r="R1171" i="6"/>
  <c r="U1171" i="6"/>
  <c r="R1999" i="6"/>
  <c r="U1999" i="6"/>
  <c r="T1999" i="6"/>
  <c r="S1999" i="6"/>
  <c r="R117" i="6"/>
  <c r="U117" i="6"/>
  <c r="T117" i="6"/>
  <c r="S117" i="6"/>
  <c r="R137" i="6"/>
  <c r="U137" i="6"/>
  <c r="T137" i="6"/>
  <c r="S137" i="6"/>
  <c r="T1554" i="6"/>
  <c r="S1554" i="6"/>
  <c r="R1554" i="6"/>
  <c r="U1554" i="6"/>
  <c r="U248" i="6"/>
  <c r="T248" i="6"/>
  <c r="S248" i="6"/>
  <c r="R248" i="6"/>
  <c r="S202" i="6"/>
  <c r="R202" i="6"/>
  <c r="U202" i="6"/>
  <c r="T202" i="6"/>
  <c r="U239" i="6"/>
  <c r="R239" i="6"/>
  <c r="T239" i="6"/>
  <c r="S239" i="6"/>
  <c r="U1599" i="6"/>
  <c r="T1599" i="6"/>
  <c r="S1599" i="6"/>
  <c r="R1599" i="6"/>
  <c r="U532" i="6"/>
  <c r="T532" i="6"/>
  <c r="S532" i="6"/>
  <c r="R532" i="6"/>
  <c r="U1146" i="6"/>
  <c r="T1146" i="6"/>
  <c r="S1146" i="6"/>
  <c r="R1146" i="6"/>
  <c r="U751" i="6"/>
  <c r="T751" i="6"/>
  <c r="S751" i="6"/>
  <c r="R751" i="6"/>
  <c r="R1222" i="6"/>
  <c r="U1222" i="6"/>
  <c r="T1222" i="6"/>
  <c r="S1222" i="6"/>
  <c r="U1156" i="6"/>
  <c r="T1156" i="6"/>
  <c r="S1156" i="6"/>
  <c r="R1156" i="6"/>
  <c r="T1133" i="6"/>
  <c r="S1133" i="6"/>
  <c r="R1133" i="6"/>
  <c r="U1133" i="6"/>
  <c r="U2021" i="6"/>
  <c r="T2021" i="6"/>
  <c r="S2021" i="6"/>
  <c r="R2021" i="6"/>
  <c r="U1166" i="6"/>
  <c r="T1166" i="6"/>
  <c r="S1166" i="6"/>
  <c r="R1166" i="6"/>
  <c r="U755" i="6"/>
  <c r="T755" i="6"/>
  <c r="S755" i="6"/>
  <c r="R755" i="6"/>
  <c r="R1232" i="6"/>
  <c r="U1232" i="6"/>
  <c r="T1232" i="6"/>
  <c r="S1232" i="6"/>
  <c r="R1176" i="6"/>
  <c r="U1176" i="6"/>
  <c r="T1176" i="6"/>
  <c r="S1176" i="6"/>
  <c r="T1161" i="6"/>
  <c r="S1161" i="6"/>
  <c r="R1161" i="6"/>
  <c r="U1161" i="6"/>
  <c r="U2662" i="6"/>
  <c r="T2662" i="6"/>
  <c r="R2662" i="6"/>
  <c r="S2662" i="6"/>
  <c r="U2406" i="6"/>
  <c r="T2406" i="6"/>
  <c r="S2406" i="6"/>
  <c r="R2406" i="6"/>
  <c r="U136" i="6"/>
  <c r="T136" i="6"/>
  <c r="S136" i="6"/>
  <c r="R136" i="6"/>
  <c r="U1018" i="6"/>
  <c r="T1018" i="6"/>
  <c r="S1018" i="6"/>
  <c r="R1018" i="6"/>
  <c r="U1020" i="6"/>
  <c r="T1020" i="6"/>
  <c r="S1020" i="6"/>
  <c r="R1020" i="6"/>
  <c r="T1023" i="6"/>
  <c r="S1023" i="6"/>
  <c r="R1023" i="6"/>
  <c r="U1023" i="6"/>
  <c r="U576" i="6"/>
  <c r="T576" i="6"/>
  <c r="S576" i="6"/>
  <c r="R576" i="6"/>
  <c r="U2027" i="6"/>
  <c r="T2027" i="6"/>
  <c r="S2027" i="6"/>
  <c r="R2027" i="6"/>
  <c r="U2044" i="6"/>
  <c r="T2044" i="6"/>
  <c r="S2044" i="6"/>
  <c r="R2044" i="6"/>
  <c r="U2030" i="6"/>
  <c r="T2030" i="6"/>
  <c r="S2030" i="6"/>
  <c r="R2030" i="6"/>
  <c r="R1696" i="6"/>
  <c r="U1696" i="6"/>
  <c r="T1696" i="6"/>
  <c r="S1696" i="6"/>
  <c r="S2206" i="6"/>
  <c r="R2206" i="6"/>
  <c r="U2206" i="6"/>
  <c r="T2206" i="6"/>
  <c r="S1936" i="6"/>
  <c r="R1936" i="6"/>
  <c r="U1936" i="6"/>
  <c r="T1936" i="6"/>
  <c r="U1582" i="6"/>
  <c r="T1582" i="6"/>
  <c r="S1582" i="6"/>
  <c r="R1582" i="6"/>
  <c r="S2130" i="6"/>
  <c r="U2130" i="6"/>
  <c r="T2130" i="6"/>
  <c r="R2130" i="6"/>
  <c r="S1934" i="6"/>
  <c r="R1934" i="6"/>
  <c r="U1934" i="6"/>
  <c r="T1934" i="6"/>
  <c r="U1929" i="6"/>
  <c r="T1929" i="6"/>
  <c r="S1929" i="6"/>
  <c r="R1929" i="6"/>
  <c r="S1906" i="6"/>
  <c r="R1906" i="6"/>
  <c r="U1906" i="6"/>
  <c r="T1906" i="6"/>
  <c r="T1595" i="6"/>
  <c r="S1595" i="6"/>
  <c r="R1595" i="6"/>
  <c r="U1595" i="6"/>
  <c r="T2117" i="6"/>
  <c r="S2117" i="6"/>
  <c r="R2117" i="6"/>
  <c r="U2117" i="6"/>
  <c r="U1010" i="6"/>
  <c r="T1010" i="6"/>
  <c r="S1010" i="6"/>
  <c r="R1010" i="6"/>
  <c r="T1011" i="6"/>
  <c r="S1011" i="6"/>
  <c r="R1011" i="6"/>
  <c r="U1011" i="6"/>
  <c r="U1052" i="6"/>
  <c r="T1052" i="6"/>
  <c r="S1052" i="6"/>
  <c r="R1052" i="6"/>
  <c r="T1053" i="6"/>
  <c r="S1053" i="6"/>
  <c r="R1053" i="6"/>
  <c r="U1053" i="6"/>
  <c r="T1007" i="6"/>
  <c r="S1007" i="6"/>
  <c r="R1007" i="6"/>
  <c r="U1007" i="6"/>
  <c r="U1056" i="6"/>
  <c r="T1056" i="6"/>
  <c r="S1056" i="6"/>
  <c r="R1056" i="6"/>
  <c r="T1041" i="6"/>
  <c r="S1041" i="6"/>
  <c r="R1041" i="6"/>
  <c r="U1041" i="6"/>
  <c r="U2212" i="6"/>
  <c r="T2212" i="6"/>
  <c r="S2212" i="6"/>
  <c r="R2212" i="6"/>
  <c r="U2303" i="6"/>
  <c r="T2303" i="6"/>
  <c r="S2303" i="6"/>
  <c r="R2303" i="6"/>
  <c r="U2209" i="6"/>
  <c r="T2209" i="6"/>
  <c r="S2209" i="6"/>
  <c r="R2209" i="6"/>
  <c r="U2181" i="6"/>
  <c r="T2181" i="6"/>
  <c r="S2181" i="6"/>
  <c r="R2181" i="6"/>
  <c r="S2273" i="6"/>
  <c r="R2273" i="6"/>
  <c r="U2273" i="6"/>
  <c r="T2273" i="6"/>
  <c r="U2238" i="6"/>
  <c r="T2238" i="6"/>
  <c r="S2238" i="6"/>
  <c r="R2238" i="6"/>
  <c r="U165" i="6"/>
  <c r="T165" i="6"/>
  <c r="S165" i="6"/>
  <c r="R165" i="6"/>
  <c r="U651" i="6"/>
  <c r="T651" i="6"/>
  <c r="S651" i="6"/>
  <c r="R651" i="6"/>
  <c r="R84" i="6"/>
  <c r="U84" i="6"/>
  <c r="T84" i="6"/>
  <c r="S84" i="6"/>
  <c r="U454" i="6"/>
  <c r="T454" i="6"/>
  <c r="S454" i="6"/>
  <c r="R454" i="6"/>
  <c r="U85" i="6"/>
  <c r="T85" i="6"/>
  <c r="S85" i="6"/>
  <c r="R85" i="6"/>
  <c r="U900" i="6"/>
  <c r="T900" i="6"/>
  <c r="S900" i="6"/>
  <c r="R900" i="6"/>
  <c r="U1789" i="6"/>
  <c r="T1789" i="6"/>
  <c r="S1789" i="6"/>
  <c r="R1789" i="6"/>
  <c r="R1747" i="6"/>
  <c r="U1747" i="6"/>
  <c r="T1747" i="6"/>
  <c r="S1747" i="6"/>
  <c r="T2506" i="6"/>
  <c r="S2506" i="6"/>
  <c r="R2506" i="6"/>
  <c r="U2506" i="6"/>
  <c r="U1828" i="6"/>
  <c r="T1828" i="6"/>
  <c r="S1828" i="6"/>
  <c r="R1828" i="6"/>
  <c r="U1786" i="6"/>
  <c r="T1786" i="6"/>
  <c r="S1786" i="6"/>
  <c r="R1786" i="6"/>
  <c r="T1993" i="6"/>
  <c r="S1993" i="6"/>
  <c r="R1993" i="6"/>
  <c r="U1993" i="6"/>
  <c r="U2164" i="6"/>
  <c r="T2164" i="6"/>
  <c r="S2164" i="6"/>
  <c r="R2164" i="6"/>
  <c r="U1752" i="6"/>
  <c r="T1752" i="6"/>
  <c r="S1752" i="6"/>
  <c r="R1752" i="6"/>
  <c r="T2613" i="6"/>
  <c r="S2613" i="6"/>
  <c r="R2613" i="6"/>
  <c r="U2613" i="6"/>
  <c r="U2484" i="6"/>
  <c r="T2484" i="6"/>
  <c r="S2484" i="6"/>
  <c r="R2484" i="6"/>
  <c r="T2462" i="6"/>
  <c r="S2462" i="6"/>
  <c r="R2462" i="6"/>
  <c r="U2462" i="6"/>
  <c r="T2609" i="6"/>
  <c r="S2609" i="6"/>
  <c r="R2609" i="6"/>
  <c r="U2609" i="6"/>
  <c r="U1754" i="6"/>
  <c r="T1754" i="6"/>
  <c r="S1754" i="6"/>
  <c r="R1754" i="6"/>
  <c r="U2455" i="6"/>
  <c r="T2455" i="6"/>
  <c r="S2455" i="6"/>
  <c r="R2455" i="6"/>
  <c r="U162" i="6"/>
  <c r="T162" i="6"/>
  <c r="S162" i="6"/>
  <c r="R162" i="6"/>
  <c r="U1661" i="6"/>
  <c r="T1661" i="6"/>
  <c r="S1661" i="6"/>
  <c r="R1661" i="6"/>
  <c r="U2032" i="6"/>
  <c r="T2032" i="6"/>
  <c r="S2032" i="6"/>
  <c r="R2032" i="6"/>
  <c r="T1621" i="6"/>
  <c r="S1621" i="6"/>
  <c r="R1621" i="6"/>
  <c r="U1621" i="6"/>
  <c r="U2286" i="6"/>
  <c r="T2286" i="6"/>
  <c r="S2286" i="6"/>
  <c r="R2286" i="6"/>
  <c r="U2276" i="6"/>
  <c r="T2276" i="6"/>
  <c r="S2276" i="6"/>
  <c r="R2276" i="6"/>
  <c r="S2211" i="6"/>
  <c r="R2211" i="6"/>
  <c r="U2211" i="6"/>
  <c r="T2211" i="6"/>
  <c r="S2240" i="6"/>
  <c r="R2240" i="6"/>
  <c r="U2240" i="6"/>
  <c r="T2240" i="6"/>
  <c r="U2177" i="6"/>
  <c r="T2177" i="6"/>
  <c r="S2177" i="6"/>
  <c r="R2177" i="6"/>
  <c r="S2293" i="6"/>
  <c r="R2293" i="6"/>
  <c r="U2293" i="6"/>
  <c r="T2293" i="6"/>
  <c r="U2242" i="6"/>
  <c r="T2242" i="6"/>
  <c r="S2242" i="6"/>
  <c r="R2242" i="6"/>
  <c r="T2298" i="6"/>
  <c r="R2298" i="6"/>
  <c r="U2298" i="6"/>
  <c r="S2298" i="6"/>
  <c r="U1669" i="6"/>
  <c r="T1669" i="6"/>
  <c r="S1669" i="6"/>
  <c r="R1669" i="6"/>
  <c r="R1674" i="6"/>
  <c r="U1674" i="6"/>
  <c r="T1674" i="6"/>
  <c r="S1674" i="6"/>
  <c r="U1704" i="6"/>
  <c r="T1704" i="6"/>
  <c r="S1704" i="6"/>
  <c r="R1704" i="6"/>
  <c r="T922" i="6"/>
  <c r="S922" i="6"/>
  <c r="R922" i="6"/>
  <c r="U922" i="6"/>
  <c r="R2002" i="6"/>
  <c r="U2002" i="6"/>
  <c r="T2002" i="6"/>
  <c r="S2002" i="6"/>
  <c r="T1831" i="6"/>
  <c r="S1831" i="6"/>
  <c r="R1831" i="6"/>
  <c r="U1831" i="6"/>
  <c r="U950" i="6"/>
  <c r="T950" i="6"/>
  <c r="S950" i="6"/>
  <c r="R950" i="6"/>
  <c r="S1949" i="6"/>
  <c r="R1949" i="6"/>
  <c r="U1949" i="6"/>
  <c r="T1949" i="6"/>
  <c r="U1763" i="6"/>
  <c r="T1763" i="6"/>
  <c r="S1763" i="6"/>
  <c r="R1763" i="6"/>
  <c r="U1815" i="6"/>
  <c r="T1815" i="6"/>
  <c r="S1815" i="6"/>
  <c r="R1815" i="6"/>
  <c r="T916" i="6"/>
  <c r="S916" i="6"/>
  <c r="R916" i="6"/>
  <c r="U916" i="6"/>
  <c r="T1822" i="6"/>
  <c r="S1822" i="6"/>
  <c r="R1822" i="6"/>
  <c r="U1822" i="6"/>
  <c r="U969" i="6"/>
  <c r="T969" i="6"/>
  <c r="S969" i="6"/>
  <c r="R969" i="6"/>
  <c r="R2008" i="6"/>
  <c r="U2008" i="6"/>
  <c r="T2008" i="6"/>
  <c r="S2008" i="6"/>
  <c r="T1636" i="6"/>
  <c r="S1636" i="6"/>
  <c r="R1636" i="6"/>
  <c r="U1636" i="6"/>
  <c r="U2017" i="6"/>
  <c r="T2017" i="6"/>
  <c r="S2017" i="6"/>
  <c r="R2017" i="6"/>
  <c r="U2519" i="6"/>
  <c r="T2519" i="6"/>
  <c r="S2519" i="6"/>
  <c r="R2519" i="6"/>
  <c r="T2585" i="6"/>
  <c r="S2585" i="6"/>
  <c r="R2585" i="6"/>
  <c r="U2585" i="6"/>
  <c r="S2165" i="6"/>
  <c r="R2165" i="6"/>
  <c r="U2165" i="6"/>
  <c r="T2165" i="6"/>
  <c r="U2612" i="6"/>
  <c r="T2612" i="6"/>
  <c r="S2612" i="6"/>
  <c r="R2612" i="6"/>
  <c r="U781" i="6"/>
  <c r="T781" i="6"/>
  <c r="S781" i="6"/>
  <c r="R781" i="6"/>
  <c r="R1230" i="6"/>
  <c r="U1230" i="6"/>
  <c r="T1230" i="6"/>
  <c r="S1230" i="6"/>
  <c r="R1693" i="6"/>
  <c r="U1693" i="6"/>
  <c r="T1693" i="6"/>
  <c r="S1693" i="6"/>
  <c r="U109" i="6"/>
  <c r="T109" i="6"/>
  <c r="S109" i="6"/>
  <c r="R109" i="6"/>
  <c r="U124" i="6"/>
  <c r="T124" i="6"/>
  <c r="S124" i="6"/>
  <c r="R124" i="6"/>
  <c r="U1549" i="6"/>
  <c r="T1549" i="6"/>
  <c r="S1549" i="6"/>
  <c r="R1549" i="6"/>
  <c r="U207" i="6"/>
  <c r="T207" i="6"/>
  <c r="S207" i="6"/>
  <c r="R207" i="6"/>
  <c r="S216" i="6"/>
  <c r="R216" i="6"/>
  <c r="U216" i="6"/>
  <c r="T216" i="6"/>
  <c r="U220" i="6"/>
  <c r="T220" i="6"/>
  <c r="S220" i="6"/>
  <c r="R220" i="6"/>
  <c r="T1451" i="6"/>
  <c r="S1451" i="6"/>
  <c r="R1451" i="6"/>
  <c r="U1451" i="6"/>
  <c r="U725" i="6"/>
  <c r="T725" i="6"/>
  <c r="S725" i="6"/>
  <c r="R725" i="6"/>
  <c r="U1162" i="6"/>
  <c r="T1162" i="6"/>
  <c r="S1162" i="6"/>
  <c r="R1162" i="6"/>
  <c r="T1131" i="6"/>
  <c r="S1131" i="6"/>
  <c r="R1131" i="6"/>
  <c r="U1131" i="6"/>
  <c r="R1228" i="6"/>
  <c r="U1228" i="6"/>
  <c r="T1228" i="6"/>
  <c r="S1228" i="6"/>
  <c r="U1164" i="6"/>
  <c r="T1164" i="6"/>
  <c r="S1164" i="6"/>
  <c r="R1164" i="6"/>
  <c r="T1141" i="6"/>
  <c r="S1141" i="6"/>
  <c r="R1141" i="6"/>
  <c r="U1141" i="6"/>
  <c r="U2643" i="6"/>
  <c r="T2643" i="6"/>
  <c r="R2643" i="6"/>
  <c r="S2643" i="6"/>
  <c r="U1174" i="6"/>
  <c r="T1174" i="6"/>
  <c r="S1174" i="6"/>
  <c r="R1174" i="6"/>
  <c r="T1127" i="6"/>
  <c r="S1127" i="6"/>
  <c r="R1127" i="6"/>
  <c r="U1127" i="6"/>
  <c r="T1987" i="6"/>
  <c r="S1987" i="6"/>
  <c r="R1987" i="6"/>
  <c r="U1987" i="6"/>
  <c r="T1169" i="6"/>
  <c r="S1169" i="6"/>
  <c r="R1169" i="6"/>
  <c r="U1169" i="6"/>
  <c r="U2670" i="6"/>
  <c r="T2670" i="6"/>
  <c r="R2670" i="6"/>
  <c r="S2670" i="6"/>
  <c r="T2423" i="6"/>
  <c r="S2423" i="6"/>
  <c r="R2423" i="6"/>
  <c r="U2423" i="6"/>
  <c r="U1026" i="6"/>
  <c r="T1026" i="6"/>
  <c r="S1026" i="6"/>
  <c r="R1026" i="6"/>
  <c r="U1036" i="6"/>
  <c r="T1036" i="6"/>
  <c r="S1036" i="6"/>
  <c r="R1036" i="6"/>
  <c r="T1039" i="6"/>
  <c r="S1039" i="6"/>
  <c r="R1039" i="6"/>
  <c r="U1039" i="6"/>
  <c r="T595" i="6"/>
  <c r="S595" i="6"/>
  <c r="R595" i="6"/>
  <c r="U595" i="6"/>
  <c r="U238" i="6"/>
  <c r="T238" i="6"/>
  <c r="S238" i="6"/>
  <c r="R238" i="6"/>
  <c r="U894" i="6"/>
  <c r="T894" i="6"/>
  <c r="S894" i="6"/>
  <c r="R894" i="6"/>
  <c r="U2042" i="6"/>
  <c r="T2042" i="6"/>
  <c r="S2042" i="6"/>
  <c r="R2042" i="6"/>
  <c r="U1663" i="6"/>
  <c r="T1663" i="6"/>
  <c r="S1663" i="6"/>
  <c r="R1663" i="6"/>
  <c r="U1657" i="6"/>
  <c r="T1657" i="6"/>
  <c r="S1657" i="6"/>
  <c r="R1657" i="6"/>
  <c r="R1705" i="6"/>
  <c r="U1705" i="6"/>
  <c r="T1705" i="6"/>
  <c r="S1705" i="6"/>
  <c r="S2265" i="6"/>
  <c r="R2265" i="6"/>
  <c r="U2265" i="6"/>
  <c r="T2265" i="6"/>
  <c r="S1941" i="6"/>
  <c r="R1941" i="6"/>
  <c r="U1941" i="6"/>
  <c r="T1941" i="6"/>
  <c r="U1942" i="6"/>
  <c r="T1942" i="6"/>
  <c r="S1942" i="6"/>
  <c r="R1942" i="6"/>
  <c r="S1902" i="6"/>
  <c r="R1902" i="6"/>
  <c r="U1902" i="6"/>
  <c r="T1902" i="6"/>
  <c r="T1556" i="6"/>
  <c r="S1556" i="6"/>
  <c r="R1556" i="6"/>
  <c r="U1556" i="6"/>
  <c r="U1944" i="6"/>
  <c r="T1944" i="6"/>
  <c r="S1944" i="6"/>
  <c r="R1944" i="6"/>
  <c r="S1937" i="6"/>
  <c r="R1937" i="6"/>
  <c r="U1937" i="6"/>
  <c r="T1937" i="6"/>
  <c r="S1914" i="6"/>
  <c r="R1914" i="6"/>
  <c r="U1914" i="6"/>
  <c r="T1914" i="6"/>
  <c r="U1907" i="6"/>
  <c r="T1907" i="6"/>
  <c r="S1907" i="6"/>
  <c r="R1907" i="6"/>
  <c r="U2134" i="6"/>
  <c r="T2134" i="6"/>
  <c r="S2134" i="6"/>
  <c r="R2134" i="6"/>
  <c r="U1034" i="6"/>
  <c r="T1034" i="6"/>
  <c r="S1034" i="6"/>
  <c r="R1034" i="6"/>
  <c r="T1035" i="6"/>
  <c r="S1035" i="6"/>
  <c r="R1035" i="6"/>
  <c r="U1035" i="6"/>
  <c r="U1060" i="6"/>
  <c r="T1060" i="6"/>
  <c r="S1060" i="6"/>
  <c r="R1060" i="6"/>
  <c r="T1015" i="6"/>
  <c r="S1015" i="6"/>
  <c r="R1015" i="6"/>
  <c r="U1015" i="6"/>
  <c r="T1049" i="6"/>
  <c r="S1049" i="6"/>
  <c r="R1049" i="6"/>
  <c r="U1049" i="6"/>
  <c r="U2225" i="6"/>
  <c r="T2225" i="6"/>
  <c r="S2225" i="6"/>
  <c r="R2225" i="6"/>
  <c r="U2233" i="6"/>
  <c r="T2233" i="6"/>
  <c r="S2233" i="6"/>
  <c r="R2233" i="6"/>
  <c r="U2297" i="6"/>
  <c r="T2297" i="6"/>
  <c r="S2297" i="6"/>
  <c r="R2297" i="6"/>
  <c r="U2282" i="6"/>
  <c r="T2282" i="6"/>
  <c r="S2282" i="6"/>
  <c r="R2282" i="6"/>
  <c r="T599" i="6"/>
  <c r="S599" i="6"/>
  <c r="R599" i="6"/>
  <c r="U599" i="6"/>
  <c r="T338" i="6"/>
  <c r="S338" i="6"/>
  <c r="R338" i="6"/>
  <c r="U338" i="6"/>
  <c r="R57" i="6"/>
  <c r="U57" i="6"/>
  <c r="T57" i="6"/>
  <c r="S57" i="6"/>
  <c r="U1106" i="6"/>
  <c r="T1106" i="6"/>
  <c r="S1106" i="6"/>
  <c r="R1106" i="6"/>
  <c r="T2567" i="6"/>
  <c r="S2567" i="6"/>
  <c r="R2567" i="6"/>
  <c r="U2567" i="6"/>
  <c r="T1790" i="6"/>
  <c r="S1790" i="6"/>
  <c r="R1790" i="6"/>
  <c r="U1790" i="6"/>
  <c r="T2583" i="6"/>
  <c r="S2583" i="6"/>
  <c r="R2583" i="6"/>
  <c r="U2583" i="6"/>
  <c r="S2149" i="6"/>
  <c r="R2149" i="6"/>
  <c r="U2149" i="6"/>
  <c r="T2149" i="6"/>
  <c r="U1833" i="6"/>
  <c r="T1833" i="6"/>
  <c r="S1833" i="6"/>
  <c r="R1833" i="6"/>
  <c r="T1751" i="6"/>
  <c r="S1751" i="6"/>
  <c r="R1751" i="6"/>
  <c r="U1751" i="6"/>
  <c r="U2167" i="6"/>
  <c r="T2167" i="6"/>
  <c r="S2167" i="6"/>
  <c r="R2167" i="6"/>
  <c r="T1767" i="6"/>
  <c r="S1767" i="6"/>
  <c r="R1767" i="6"/>
  <c r="U1767" i="6"/>
  <c r="T1988" i="6"/>
  <c r="S1988" i="6"/>
  <c r="R1988" i="6"/>
  <c r="U1988" i="6"/>
  <c r="U1772" i="6"/>
  <c r="T1772" i="6"/>
  <c r="S1772" i="6"/>
  <c r="R1772" i="6"/>
  <c r="U2566" i="6"/>
  <c r="T2566" i="6"/>
  <c r="S2566" i="6"/>
  <c r="R2566" i="6"/>
  <c r="U2489" i="6"/>
  <c r="T2489" i="6"/>
  <c r="S2489" i="6"/>
  <c r="R2489" i="6"/>
  <c r="T2480" i="6"/>
  <c r="S2480" i="6"/>
  <c r="R2480" i="6"/>
  <c r="U2480" i="6"/>
  <c r="U1760" i="6"/>
  <c r="T1760" i="6"/>
  <c r="S1760" i="6"/>
  <c r="R1760" i="6"/>
  <c r="T2563" i="6"/>
  <c r="S2563" i="6"/>
  <c r="R2563" i="6"/>
  <c r="U2563" i="6"/>
  <c r="U2487" i="6"/>
  <c r="T2487" i="6"/>
  <c r="S2487" i="6"/>
  <c r="R2487" i="6"/>
  <c r="R150" i="6"/>
  <c r="U150" i="6"/>
  <c r="T150" i="6"/>
  <c r="S150" i="6"/>
  <c r="U1667" i="6"/>
  <c r="T1667" i="6"/>
  <c r="S1667" i="6"/>
  <c r="R1667" i="6"/>
  <c r="U2294" i="6"/>
  <c r="T2294" i="6"/>
  <c r="S2294" i="6"/>
  <c r="R2294" i="6"/>
  <c r="S2285" i="6"/>
  <c r="R2285" i="6"/>
  <c r="U2285" i="6"/>
  <c r="T2285" i="6"/>
  <c r="U2284" i="6"/>
  <c r="T2284" i="6"/>
  <c r="S2284" i="6"/>
  <c r="R2284" i="6"/>
  <c r="U2217" i="6"/>
  <c r="T2217" i="6"/>
  <c r="S2217" i="6"/>
  <c r="R2217" i="6"/>
  <c r="S2218" i="6"/>
  <c r="R2218" i="6"/>
  <c r="U2218" i="6"/>
  <c r="T2218" i="6"/>
  <c r="U2394" i="6"/>
  <c r="T2394" i="6"/>
  <c r="S2394" i="6"/>
  <c r="R2394" i="6"/>
  <c r="T1614" i="6"/>
  <c r="S1614" i="6"/>
  <c r="R1614" i="6"/>
  <c r="U1614" i="6"/>
  <c r="S2183" i="6"/>
  <c r="R2183" i="6"/>
  <c r="U2183" i="6"/>
  <c r="T2183" i="6"/>
  <c r="U2280" i="6"/>
  <c r="T2280" i="6"/>
  <c r="S2280" i="6"/>
  <c r="R2280" i="6"/>
  <c r="S2244" i="6"/>
  <c r="R2244" i="6"/>
  <c r="U2244" i="6"/>
  <c r="T2244" i="6"/>
  <c r="U1690" i="6"/>
  <c r="T1690" i="6"/>
  <c r="S1690" i="6"/>
  <c r="R1690" i="6"/>
  <c r="R1683" i="6"/>
  <c r="U1683" i="6"/>
  <c r="T1683" i="6"/>
  <c r="S1683" i="6"/>
  <c r="U2040" i="6"/>
  <c r="T2040" i="6"/>
  <c r="S2040" i="6"/>
  <c r="R2040" i="6"/>
  <c r="T951" i="6"/>
  <c r="S951" i="6"/>
  <c r="R951" i="6"/>
  <c r="U951" i="6"/>
  <c r="U1811" i="6"/>
  <c r="T1811" i="6"/>
  <c r="S1811" i="6"/>
  <c r="R1811" i="6"/>
  <c r="U981" i="6"/>
  <c r="T981" i="6"/>
  <c r="S981" i="6"/>
  <c r="R981" i="6"/>
  <c r="U1821" i="6"/>
  <c r="T1821" i="6"/>
  <c r="S1821" i="6"/>
  <c r="R1821" i="6"/>
  <c r="T945" i="6"/>
  <c r="S945" i="6"/>
  <c r="R945" i="6"/>
  <c r="U945" i="6"/>
  <c r="U985" i="6"/>
  <c r="T985" i="6"/>
  <c r="S985" i="6"/>
  <c r="R985" i="6"/>
  <c r="T1759" i="6"/>
  <c r="S1759" i="6"/>
  <c r="R1759" i="6"/>
  <c r="U1759" i="6"/>
  <c r="T1642" i="6"/>
  <c r="S1642" i="6"/>
  <c r="R1642" i="6"/>
  <c r="U1642" i="6"/>
  <c r="U2582" i="6"/>
  <c r="T2582" i="6"/>
  <c r="S2582" i="6"/>
  <c r="R2582" i="6"/>
  <c r="T2617" i="6"/>
  <c r="S2617" i="6"/>
  <c r="R2617" i="6"/>
  <c r="U2617" i="6"/>
  <c r="U215" i="6"/>
  <c r="T215" i="6"/>
  <c r="S215" i="6"/>
  <c r="R215" i="6"/>
  <c r="U1699" i="6"/>
  <c r="T1699" i="6"/>
  <c r="S1699" i="6"/>
  <c r="R1699" i="6"/>
  <c r="U1579" i="6"/>
  <c r="T1579" i="6"/>
  <c r="S1579" i="6"/>
  <c r="R1579" i="6"/>
  <c r="U2692" i="6"/>
  <c r="T2692" i="6"/>
  <c r="S2692" i="6"/>
  <c r="R2692" i="6"/>
  <c r="U1140" i="6"/>
  <c r="T1140" i="6"/>
  <c r="S1140" i="6"/>
  <c r="R1140" i="6"/>
  <c r="U1220" i="6"/>
  <c r="T1220" i="6"/>
  <c r="S1220" i="6"/>
  <c r="R1220" i="6"/>
  <c r="R140" i="6"/>
  <c r="U140" i="6"/>
  <c r="T140" i="6"/>
  <c r="S140" i="6"/>
  <c r="R2024" i="6"/>
  <c r="U2024" i="6"/>
  <c r="T2024" i="6"/>
  <c r="S2024" i="6"/>
  <c r="U2702" i="6"/>
  <c r="T2702" i="6"/>
  <c r="S2702" i="6"/>
  <c r="R2702" i="6"/>
  <c r="U185" i="6"/>
  <c r="T185" i="6"/>
  <c r="S185" i="6"/>
  <c r="R185" i="6"/>
  <c r="U1673" i="6"/>
  <c r="T1673" i="6"/>
  <c r="S1673" i="6"/>
  <c r="R1673" i="6"/>
  <c r="U2697" i="6"/>
  <c r="T2697" i="6"/>
  <c r="S2697" i="6"/>
  <c r="R2697" i="6"/>
  <c r="U103" i="6"/>
  <c r="T103" i="6"/>
  <c r="S103" i="6"/>
  <c r="R103" i="6"/>
  <c r="U100" i="6"/>
  <c r="T100" i="6"/>
  <c r="S100" i="6"/>
  <c r="R100" i="6"/>
  <c r="U132" i="6"/>
  <c r="T132" i="6"/>
  <c r="S132" i="6"/>
  <c r="R132" i="6"/>
  <c r="U2687" i="6"/>
  <c r="T2687" i="6"/>
  <c r="R2687" i="6"/>
  <c r="S2687" i="6"/>
  <c r="U2094" i="6"/>
  <c r="T2094" i="6"/>
  <c r="S2094" i="6"/>
  <c r="R2094" i="6"/>
  <c r="U233" i="6"/>
  <c r="T233" i="6"/>
  <c r="S233" i="6"/>
  <c r="R233" i="6"/>
  <c r="U1460" i="6"/>
  <c r="T1460" i="6"/>
  <c r="S1460" i="6"/>
  <c r="R1460" i="6"/>
  <c r="U749" i="6"/>
  <c r="T749" i="6"/>
  <c r="S749" i="6"/>
  <c r="R749" i="6"/>
  <c r="U1170" i="6"/>
  <c r="T1170" i="6"/>
  <c r="S1170" i="6"/>
  <c r="R1170" i="6"/>
  <c r="T1139" i="6"/>
  <c r="S1139" i="6"/>
  <c r="R1139" i="6"/>
  <c r="U1139" i="6"/>
  <c r="R1196" i="6"/>
  <c r="U1196" i="6"/>
  <c r="T1196" i="6"/>
  <c r="S1196" i="6"/>
  <c r="U1172" i="6"/>
  <c r="T1172" i="6"/>
  <c r="S1172" i="6"/>
  <c r="R1172" i="6"/>
  <c r="T1149" i="6"/>
  <c r="S1149" i="6"/>
  <c r="R1149" i="6"/>
  <c r="U1149" i="6"/>
  <c r="T722" i="6"/>
  <c r="S722" i="6"/>
  <c r="R722" i="6"/>
  <c r="U722" i="6"/>
  <c r="U1219" i="6"/>
  <c r="S1219" i="6"/>
  <c r="R1219" i="6"/>
  <c r="T1219" i="6"/>
  <c r="T1135" i="6"/>
  <c r="S1135" i="6"/>
  <c r="R1135" i="6"/>
  <c r="U1135" i="6"/>
  <c r="U1128" i="6"/>
  <c r="T1128" i="6"/>
  <c r="S1128" i="6"/>
  <c r="R1128" i="6"/>
  <c r="U1177" i="6"/>
  <c r="T1177" i="6"/>
  <c r="S1177" i="6"/>
  <c r="R1177" i="6"/>
  <c r="S2631" i="6"/>
  <c r="R2631" i="6"/>
  <c r="U2631" i="6"/>
  <c r="T2631" i="6"/>
  <c r="U118" i="6"/>
  <c r="T118" i="6"/>
  <c r="S118" i="6"/>
  <c r="R118" i="6"/>
  <c r="U1042" i="6"/>
  <c r="T1042" i="6"/>
  <c r="S1042" i="6"/>
  <c r="R1042" i="6"/>
  <c r="T1061" i="6"/>
  <c r="S1061" i="6"/>
  <c r="R1061" i="6"/>
  <c r="U1061" i="6"/>
  <c r="T1047" i="6"/>
  <c r="S1047" i="6"/>
  <c r="R1047" i="6"/>
  <c r="U1047" i="6"/>
  <c r="U608" i="6"/>
  <c r="T608" i="6"/>
  <c r="S608" i="6"/>
  <c r="R608" i="6"/>
  <c r="T591" i="6"/>
  <c r="S591" i="6"/>
  <c r="R591" i="6"/>
  <c r="U591" i="6"/>
  <c r="R1660" i="6"/>
  <c r="U1660" i="6"/>
  <c r="T1660" i="6"/>
  <c r="S1660" i="6"/>
  <c r="R1679" i="6"/>
  <c r="U1679" i="6"/>
  <c r="T1679" i="6"/>
  <c r="S1679" i="6"/>
  <c r="T593" i="6"/>
  <c r="S593" i="6"/>
  <c r="R593" i="6"/>
  <c r="U593" i="6"/>
  <c r="U2197" i="6"/>
  <c r="T2197" i="6"/>
  <c r="S2197" i="6"/>
  <c r="R2197" i="6"/>
  <c r="U1700" i="6"/>
  <c r="T1700" i="6"/>
  <c r="S1700" i="6"/>
  <c r="R1700" i="6"/>
  <c r="T1561" i="6"/>
  <c r="S1561" i="6"/>
  <c r="R1561" i="6"/>
  <c r="U1561" i="6"/>
  <c r="T2093" i="6"/>
  <c r="S2093" i="6"/>
  <c r="R2093" i="6"/>
  <c r="U2093" i="6"/>
  <c r="S1910" i="6"/>
  <c r="R1910" i="6"/>
  <c r="U1910" i="6"/>
  <c r="T1910" i="6"/>
  <c r="T1583" i="6"/>
  <c r="S1583" i="6"/>
  <c r="R1583" i="6"/>
  <c r="U1583" i="6"/>
  <c r="S1945" i="6"/>
  <c r="R1945" i="6"/>
  <c r="U1945" i="6"/>
  <c r="T1945" i="6"/>
  <c r="U1938" i="6"/>
  <c r="T1938" i="6"/>
  <c r="S1938" i="6"/>
  <c r="R1938" i="6"/>
  <c r="S1922" i="6"/>
  <c r="R1922" i="6"/>
  <c r="U1922" i="6"/>
  <c r="T1922" i="6"/>
  <c r="U1915" i="6"/>
  <c r="T1915" i="6"/>
  <c r="S1915" i="6"/>
  <c r="R1915" i="6"/>
  <c r="U2080" i="6"/>
  <c r="T2080" i="6"/>
  <c r="S2080" i="6"/>
  <c r="R2080" i="6"/>
  <c r="U1050" i="6"/>
  <c r="T1050" i="6"/>
  <c r="S1050" i="6"/>
  <c r="R1050" i="6"/>
  <c r="T1043" i="6"/>
  <c r="S1043" i="6"/>
  <c r="R1043" i="6"/>
  <c r="U1043" i="6"/>
  <c r="U1068" i="6"/>
  <c r="T1068" i="6"/>
  <c r="S1068" i="6"/>
  <c r="R1068" i="6"/>
  <c r="U2226" i="6"/>
  <c r="T2226" i="6"/>
  <c r="S2226" i="6"/>
  <c r="R2226" i="6"/>
  <c r="T1031" i="6"/>
  <c r="S1031" i="6"/>
  <c r="R1031" i="6"/>
  <c r="U1031" i="6"/>
  <c r="T1057" i="6"/>
  <c r="S1057" i="6"/>
  <c r="R1057" i="6"/>
  <c r="U1057" i="6"/>
  <c r="U2245" i="6"/>
  <c r="T2245" i="6"/>
  <c r="S2245" i="6"/>
  <c r="R2245" i="6"/>
  <c r="U2264" i="6"/>
  <c r="T2264" i="6"/>
  <c r="S2264" i="6"/>
  <c r="R2264" i="6"/>
  <c r="U2305" i="6"/>
  <c r="T2305" i="6"/>
  <c r="S2305" i="6"/>
  <c r="R2305" i="6"/>
  <c r="T2399" i="6"/>
  <c r="S2399" i="6"/>
  <c r="R2399" i="6"/>
  <c r="U2399" i="6"/>
  <c r="U230" i="6"/>
  <c r="S230" i="6"/>
  <c r="R230" i="6"/>
  <c r="T230" i="6"/>
  <c r="T563" i="6"/>
  <c r="S563" i="6"/>
  <c r="R563" i="6"/>
  <c r="U563" i="6"/>
  <c r="R64" i="6"/>
  <c r="U64" i="6"/>
  <c r="T64" i="6"/>
  <c r="S64" i="6"/>
  <c r="U65" i="6"/>
  <c r="T65" i="6"/>
  <c r="S65" i="6"/>
  <c r="R65" i="6"/>
  <c r="T1825" i="6"/>
  <c r="S1825" i="6"/>
  <c r="R1825" i="6"/>
  <c r="U1825" i="6"/>
  <c r="U2160" i="6"/>
  <c r="T2160" i="6"/>
  <c r="S2160" i="6"/>
  <c r="R2160" i="6"/>
  <c r="T2607" i="6"/>
  <c r="S2607" i="6"/>
  <c r="R2607" i="6"/>
  <c r="U2607" i="6"/>
  <c r="U1774" i="6"/>
  <c r="T1774" i="6"/>
  <c r="S1774" i="6"/>
  <c r="R1774" i="6"/>
  <c r="R1743" i="6"/>
  <c r="U1743" i="6"/>
  <c r="T1743" i="6"/>
  <c r="S1743" i="6"/>
  <c r="U1779" i="6"/>
  <c r="T1779" i="6"/>
  <c r="S1779" i="6"/>
  <c r="R1779" i="6"/>
  <c r="U2574" i="6"/>
  <c r="T2574" i="6"/>
  <c r="S2574" i="6"/>
  <c r="R2574" i="6"/>
  <c r="T2490" i="6"/>
  <c r="S2490" i="6"/>
  <c r="R2490" i="6"/>
  <c r="U2490" i="6"/>
  <c r="U2472" i="6"/>
  <c r="T2472" i="6"/>
  <c r="S2472" i="6"/>
  <c r="R2472" i="6"/>
  <c r="U1766" i="6"/>
  <c r="T1766" i="6"/>
  <c r="S1766" i="6"/>
  <c r="R1766" i="6"/>
  <c r="S2151" i="6"/>
  <c r="R2151" i="6"/>
  <c r="U2151" i="6"/>
  <c r="T2151" i="6"/>
  <c r="T2571" i="6"/>
  <c r="S2571" i="6"/>
  <c r="R2571" i="6"/>
  <c r="U2571" i="6"/>
  <c r="U2496" i="6"/>
  <c r="S2496" i="6"/>
  <c r="T2496" i="6"/>
  <c r="R2496" i="6"/>
  <c r="U197" i="6"/>
  <c r="R197" i="6"/>
  <c r="T197" i="6"/>
  <c r="S197" i="6"/>
  <c r="U1682" i="6"/>
  <c r="T1682" i="6"/>
  <c r="S1682" i="6"/>
  <c r="R1682" i="6"/>
  <c r="U1680" i="6"/>
  <c r="T1680" i="6"/>
  <c r="S1680" i="6"/>
  <c r="R1680" i="6"/>
  <c r="U2301" i="6"/>
  <c r="T2301" i="6"/>
  <c r="S2301" i="6"/>
  <c r="R2301" i="6"/>
  <c r="S2187" i="6"/>
  <c r="R2187" i="6"/>
  <c r="U2187" i="6"/>
  <c r="T2187" i="6"/>
  <c r="T2393" i="6"/>
  <c r="S2393" i="6"/>
  <c r="R2393" i="6"/>
  <c r="U2393" i="6"/>
  <c r="U2215" i="6"/>
  <c r="T2215" i="6"/>
  <c r="S2215" i="6"/>
  <c r="R2215" i="6"/>
  <c r="U2290" i="6"/>
  <c r="T2290" i="6"/>
  <c r="S2290" i="6"/>
  <c r="R2290" i="6"/>
  <c r="S2230" i="6"/>
  <c r="R2230" i="6"/>
  <c r="U2230" i="6"/>
  <c r="T2230" i="6"/>
  <c r="U2252" i="6"/>
  <c r="T2252" i="6"/>
  <c r="S2252" i="6"/>
  <c r="R2252" i="6"/>
  <c r="S2269" i="6"/>
  <c r="R2269" i="6"/>
  <c r="U2269" i="6"/>
  <c r="T2269" i="6"/>
  <c r="U2278" i="6"/>
  <c r="T2278" i="6"/>
  <c r="S2278" i="6"/>
  <c r="R2278" i="6"/>
  <c r="S2202" i="6"/>
  <c r="R2202" i="6"/>
  <c r="U2202" i="6"/>
  <c r="T2202" i="6"/>
  <c r="S2251" i="6"/>
  <c r="R2251" i="6"/>
  <c r="U2251" i="6"/>
  <c r="T2251" i="6"/>
  <c r="R1698" i="6"/>
  <c r="U1698" i="6"/>
  <c r="T1698" i="6"/>
  <c r="S1698" i="6"/>
  <c r="U1665" i="6"/>
  <c r="T1665" i="6"/>
  <c r="S1665" i="6"/>
  <c r="R1665" i="6"/>
  <c r="U1676" i="6"/>
  <c r="T1676" i="6"/>
  <c r="S1676" i="6"/>
  <c r="R1676" i="6"/>
  <c r="T974" i="6"/>
  <c r="S974" i="6"/>
  <c r="R974" i="6"/>
  <c r="U974" i="6"/>
  <c r="T912" i="6"/>
  <c r="S912" i="6"/>
  <c r="R912" i="6"/>
  <c r="U912" i="6"/>
  <c r="U1958" i="6"/>
  <c r="T1958" i="6"/>
  <c r="S1958" i="6"/>
  <c r="R1958" i="6"/>
  <c r="U988" i="6"/>
  <c r="T988" i="6"/>
  <c r="S988" i="6"/>
  <c r="R988" i="6"/>
  <c r="T1963" i="6"/>
  <c r="S1963" i="6"/>
  <c r="R1963" i="6"/>
  <c r="U1963" i="6"/>
  <c r="T1644" i="6"/>
  <c r="S1644" i="6"/>
  <c r="R1644" i="6"/>
  <c r="U1644" i="6"/>
  <c r="U2005" i="6"/>
  <c r="T2005" i="6"/>
  <c r="S2005" i="6"/>
  <c r="R2005" i="6"/>
  <c r="U1957" i="6"/>
  <c r="T1957" i="6"/>
  <c r="S1957" i="6"/>
  <c r="R1957" i="6"/>
  <c r="U1809" i="6"/>
  <c r="T1809" i="6"/>
  <c r="S1809" i="6"/>
  <c r="R1809" i="6"/>
  <c r="T1652" i="6"/>
  <c r="S1652" i="6"/>
  <c r="R1652" i="6"/>
  <c r="U1652" i="6"/>
  <c r="T1788" i="6"/>
  <c r="S1788" i="6"/>
  <c r="R1788" i="6"/>
  <c r="U1788" i="6"/>
  <c r="U2606" i="6"/>
  <c r="T2606" i="6"/>
  <c r="S2606" i="6"/>
  <c r="R2606" i="6"/>
  <c r="T2524" i="6"/>
  <c r="S2524" i="6"/>
  <c r="R2524" i="6"/>
  <c r="U2524" i="6"/>
  <c r="T31" i="6" l="1"/>
  <c r="S31" i="6"/>
  <c r="R31" i="6"/>
  <c r="B46" i="12"/>
  <c r="Q3226" i="6"/>
  <c r="B12" i="12"/>
  <c r="B2" i="12"/>
  <c r="C9" i="12"/>
  <c r="D10" i="12"/>
  <c r="B6" i="12"/>
  <c r="E10" i="12"/>
  <c r="C10" i="12"/>
  <c r="F10" i="12"/>
  <c r="R221" i="6"/>
  <c r="S221" i="6"/>
  <c r="R228" i="6"/>
  <c r="U228" i="6"/>
  <c r="F6" i="12" s="1"/>
  <c r="S34" i="6"/>
  <c r="R34" i="6"/>
  <c r="T34" i="6"/>
  <c r="U34" i="6"/>
  <c r="S228" i="6"/>
  <c r="E9" i="12"/>
  <c r="T221" i="6"/>
  <c r="B45" i="12"/>
  <c r="C41" i="12"/>
  <c r="D41" i="12"/>
  <c r="C5" i="12"/>
  <c r="D39" i="12"/>
  <c r="E39" i="12"/>
  <c r="D5" i="12"/>
  <c r="B52" i="12"/>
  <c r="F41" i="12"/>
  <c r="E8" i="12"/>
  <c r="F31" i="12"/>
  <c r="C23" i="12"/>
  <c r="E11" i="12"/>
  <c r="E5" i="12"/>
  <c r="D23" i="12"/>
  <c r="C25" i="12"/>
  <c r="F5" i="12"/>
  <c r="E23" i="12"/>
  <c r="C14" i="12"/>
  <c r="C15" i="12"/>
  <c r="E41" i="12"/>
  <c r="F23" i="12"/>
  <c r="B7" i="12"/>
  <c r="D14" i="12"/>
  <c r="F9" i="12"/>
  <c r="E14" i="12"/>
  <c r="C39" i="12"/>
  <c r="F14" i="12"/>
  <c r="D50" i="12"/>
  <c r="D9" i="12"/>
  <c r="C26" i="12"/>
  <c r="F39" i="12"/>
  <c r="F49" i="12"/>
  <c r="E38" i="12"/>
  <c r="C49" i="12"/>
  <c r="C34" i="12"/>
  <c r="F7" i="12"/>
  <c r="D22" i="12"/>
  <c r="F44" i="12"/>
  <c r="D51" i="12"/>
  <c r="D24" i="12"/>
  <c r="D36" i="12"/>
  <c r="C19" i="12"/>
  <c r="D33" i="12"/>
  <c r="F37" i="12"/>
  <c r="E29" i="12"/>
  <c r="F17" i="12"/>
  <c r="D43" i="12"/>
  <c r="C27" i="12"/>
  <c r="C18" i="12"/>
  <c r="D4" i="12"/>
  <c r="E30" i="12"/>
  <c r="E47" i="12"/>
  <c r="C4" i="12"/>
  <c r="D28" i="12"/>
  <c r="F38" i="12"/>
  <c r="D49" i="12"/>
  <c r="D34" i="12"/>
  <c r="E22" i="12"/>
  <c r="C44" i="12"/>
  <c r="E51" i="12"/>
  <c r="E24" i="12"/>
  <c r="E36" i="12"/>
  <c r="D19" i="12"/>
  <c r="E33" i="12"/>
  <c r="C37" i="12"/>
  <c r="F29" i="12"/>
  <c r="C17" i="12"/>
  <c r="E43" i="12"/>
  <c r="D27" i="12"/>
  <c r="D18" i="12"/>
  <c r="F30" i="12"/>
  <c r="E4" i="12"/>
  <c r="D30" i="12"/>
  <c r="D20" i="12"/>
  <c r="C38" i="12"/>
  <c r="E49" i="12"/>
  <c r="E34" i="12"/>
  <c r="F22" i="12"/>
  <c r="D44" i="12"/>
  <c r="F51" i="12"/>
  <c r="F24" i="12"/>
  <c r="F36" i="12"/>
  <c r="B53" i="12"/>
  <c r="E19" i="12"/>
  <c r="F33" i="12"/>
  <c r="D37" i="12"/>
  <c r="C29" i="12"/>
  <c r="D17" i="12"/>
  <c r="F43" i="12"/>
  <c r="E27" i="12"/>
  <c r="E18" i="12"/>
  <c r="F47" i="12"/>
  <c r="F4" i="12"/>
  <c r="E26" i="12"/>
  <c r="F50" i="12"/>
  <c r="C28" i="12"/>
  <c r="C20" i="12"/>
  <c r="B3" i="12"/>
  <c r="B13" i="12"/>
  <c r="F19" i="12"/>
  <c r="C33" i="12"/>
  <c r="E37" i="12"/>
  <c r="D29" i="12"/>
  <c r="E17" i="12"/>
  <c r="C43" i="12"/>
  <c r="F27" i="12"/>
  <c r="F18" i="12"/>
  <c r="E32" i="12"/>
  <c r="C47" i="12"/>
  <c r="F26" i="12"/>
  <c r="C40" i="12"/>
  <c r="F35" i="12"/>
  <c r="C16" i="12"/>
  <c r="D42" i="12"/>
  <c r="E21" i="12"/>
  <c r="F25" i="12"/>
  <c r="C48" i="12"/>
  <c r="D15" i="12"/>
  <c r="F15" i="12"/>
  <c r="E50" i="12"/>
  <c r="D26" i="12"/>
  <c r="E15" i="12"/>
  <c r="E28" i="12"/>
  <c r="E20" i="12"/>
  <c r="D40" i="12"/>
  <c r="C8" i="12"/>
  <c r="C35" i="12"/>
  <c r="C31" i="12"/>
  <c r="D16" i="12"/>
  <c r="E42" i="12"/>
  <c r="F21" i="12"/>
  <c r="F11" i="12"/>
  <c r="D48" i="12"/>
  <c r="C30" i="12"/>
  <c r="D47" i="12"/>
  <c r="C50" i="12"/>
  <c r="F28" i="12"/>
  <c r="F20" i="12"/>
  <c r="E40" i="12"/>
  <c r="D8" i="12"/>
  <c r="D35" i="12"/>
  <c r="D31" i="12"/>
  <c r="E16" i="12"/>
  <c r="F42" i="12"/>
  <c r="C21" i="12"/>
  <c r="C11" i="12"/>
  <c r="D25" i="12"/>
  <c r="E48" i="12"/>
  <c r="C32" i="12"/>
  <c r="D38" i="12"/>
  <c r="F34" i="12"/>
  <c r="C22" i="12"/>
  <c r="E44" i="12"/>
  <c r="C51" i="12"/>
  <c r="C24" i="12"/>
  <c r="C36" i="12"/>
  <c r="F40" i="12"/>
  <c r="F8" i="12"/>
  <c r="E35" i="12"/>
  <c r="E31" i="12"/>
  <c r="F16" i="12"/>
  <c r="C42" i="12"/>
  <c r="D21" i="12"/>
  <c r="D11" i="12"/>
  <c r="E25" i="12"/>
  <c r="F48" i="12"/>
  <c r="D32" i="12"/>
  <c r="F32" i="12"/>
  <c r="R240" i="6"/>
  <c r="S240" i="6"/>
  <c r="T240" i="6"/>
  <c r="R237" i="6"/>
  <c r="S237" i="6"/>
  <c r="T237" i="6"/>
  <c r="U2734" i="6"/>
  <c r="T2734" i="6"/>
  <c r="S2734" i="6"/>
  <c r="R2734" i="6"/>
  <c r="R24" i="6"/>
  <c r="U24" i="6"/>
  <c r="T24" i="6"/>
  <c r="S24" i="6"/>
  <c r="U2757" i="6"/>
  <c r="T2757" i="6"/>
  <c r="S2757" i="6"/>
  <c r="R2757" i="6"/>
  <c r="U2720" i="6"/>
  <c r="T2720" i="6"/>
  <c r="S2720" i="6"/>
  <c r="R2720" i="6"/>
  <c r="U95" i="6"/>
  <c r="T95" i="6"/>
  <c r="S95" i="6"/>
  <c r="R95" i="6"/>
  <c r="U2737" i="6"/>
  <c r="T2737" i="6"/>
  <c r="S2737" i="6"/>
  <c r="R2737" i="6"/>
  <c r="U2707" i="6"/>
  <c r="T2707" i="6"/>
  <c r="S2707" i="6"/>
  <c r="R2707" i="6"/>
  <c r="U2768" i="6"/>
  <c r="T2768" i="6"/>
  <c r="S2768" i="6"/>
  <c r="R2768" i="6"/>
  <c r="U2746" i="6"/>
  <c r="T2746" i="6"/>
  <c r="S2746" i="6"/>
  <c r="R2746" i="6"/>
  <c r="T471" i="6"/>
  <c r="S471" i="6"/>
  <c r="R471" i="6"/>
  <c r="U471" i="6"/>
  <c r="U2762" i="6"/>
  <c r="T2762" i="6"/>
  <c r="S2762" i="6"/>
  <c r="R2762" i="6"/>
  <c r="U2725" i="6"/>
  <c r="T2725" i="6"/>
  <c r="S2725" i="6"/>
  <c r="R2725" i="6"/>
  <c r="U2704" i="6"/>
  <c r="T2704" i="6"/>
  <c r="S2704" i="6"/>
  <c r="R2704" i="6"/>
  <c r="U2765" i="6"/>
  <c r="T2765" i="6"/>
  <c r="S2765" i="6"/>
  <c r="R2765" i="6"/>
  <c r="U2728" i="6"/>
  <c r="T2728" i="6"/>
  <c r="S2728" i="6"/>
  <c r="R2728" i="6"/>
  <c r="R18" i="6"/>
  <c r="U18" i="6"/>
  <c r="T18" i="6"/>
  <c r="S18" i="6"/>
  <c r="U2744" i="6"/>
  <c r="T2744" i="6"/>
  <c r="S2744" i="6"/>
  <c r="R2744" i="6"/>
  <c r="U2714" i="6"/>
  <c r="T2714" i="6"/>
  <c r="S2714" i="6"/>
  <c r="R2714" i="6"/>
  <c r="U2775" i="6"/>
  <c r="T2775" i="6"/>
  <c r="S2775" i="6"/>
  <c r="R2775" i="6"/>
  <c r="U2753" i="6"/>
  <c r="T2753" i="6"/>
  <c r="S2753" i="6"/>
  <c r="R2753" i="6"/>
  <c r="U2770" i="6"/>
  <c r="T2770" i="6"/>
  <c r="S2770" i="6"/>
  <c r="R2770" i="6"/>
  <c r="U2733" i="6"/>
  <c r="T2733" i="6"/>
  <c r="S2733" i="6"/>
  <c r="R2733" i="6"/>
  <c r="U2749" i="6"/>
  <c r="T2749" i="6"/>
  <c r="S2749" i="6"/>
  <c r="R2749" i="6"/>
  <c r="U2711" i="6"/>
  <c r="T2711" i="6"/>
  <c r="S2711" i="6"/>
  <c r="R2711" i="6"/>
  <c r="U2772" i="6"/>
  <c r="T2772" i="6"/>
  <c r="S2772" i="6"/>
  <c r="R2772" i="6"/>
  <c r="U2736" i="6"/>
  <c r="T2736" i="6"/>
  <c r="S2736" i="6"/>
  <c r="R2736" i="6"/>
  <c r="R26" i="6"/>
  <c r="U26" i="6"/>
  <c r="T26" i="6"/>
  <c r="S26" i="6"/>
  <c r="U2751" i="6"/>
  <c r="T2751" i="6"/>
  <c r="S2751" i="6"/>
  <c r="R2751" i="6"/>
  <c r="U2722" i="6"/>
  <c r="T2722" i="6"/>
  <c r="S2722" i="6"/>
  <c r="R2722" i="6"/>
  <c r="U470" i="6"/>
  <c r="T470" i="6"/>
  <c r="S470" i="6"/>
  <c r="R470" i="6"/>
  <c r="U2761" i="6"/>
  <c r="T2761" i="6"/>
  <c r="S2761" i="6"/>
  <c r="R2761" i="6"/>
  <c r="U2716" i="6"/>
  <c r="T2716" i="6"/>
  <c r="S2716" i="6"/>
  <c r="R2716" i="6"/>
  <c r="U2777" i="6"/>
  <c r="T2777" i="6"/>
  <c r="S2777" i="6"/>
  <c r="R2777" i="6"/>
  <c r="U2741" i="6"/>
  <c r="T2741" i="6"/>
  <c r="S2741" i="6"/>
  <c r="R2741" i="6"/>
  <c r="U2756" i="6"/>
  <c r="T2756" i="6"/>
  <c r="S2756" i="6"/>
  <c r="R2756" i="6"/>
  <c r="U2719" i="6"/>
  <c r="T2719" i="6"/>
  <c r="S2719" i="6"/>
  <c r="R2719" i="6"/>
  <c r="R94" i="6"/>
  <c r="U94" i="6"/>
  <c r="T94" i="6"/>
  <c r="S94" i="6"/>
  <c r="U2743" i="6"/>
  <c r="T2743" i="6"/>
  <c r="S2743" i="6"/>
  <c r="R2743" i="6"/>
  <c r="U468" i="6"/>
  <c r="T468" i="6"/>
  <c r="S468" i="6"/>
  <c r="R468" i="6"/>
  <c r="U2759" i="6"/>
  <c r="T2759" i="6"/>
  <c r="S2759" i="6"/>
  <c r="R2759" i="6"/>
  <c r="U2730" i="6"/>
  <c r="T2730" i="6"/>
  <c r="S2730" i="6"/>
  <c r="R2730" i="6"/>
  <c r="U2708" i="6"/>
  <c r="T2708" i="6"/>
  <c r="S2708" i="6"/>
  <c r="R2708" i="6"/>
  <c r="U2769" i="6"/>
  <c r="T2769" i="6"/>
  <c r="S2769" i="6"/>
  <c r="R2769" i="6"/>
  <c r="U2724" i="6"/>
  <c r="T2724" i="6"/>
  <c r="S2724" i="6"/>
  <c r="R2724" i="6"/>
  <c r="U13" i="6"/>
  <c r="T13" i="6"/>
  <c r="S13" i="6"/>
  <c r="R13" i="6"/>
  <c r="U2748" i="6"/>
  <c r="T2748" i="6"/>
  <c r="S2748" i="6"/>
  <c r="R2748" i="6"/>
  <c r="U2703" i="6"/>
  <c r="T2703" i="6"/>
  <c r="S2703" i="6"/>
  <c r="R2703" i="6"/>
  <c r="U2764" i="6"/>
  <c r="T2764" i="6"/>
  <c r="S2764" i="6"/>
  <c r="R2764" i="6"/>
  <c r="U2727" i="6"/>
  <c r="T2727" i="6"/>
  <c r="S2727" i="6"/>
  <c r="R2727" i="6"/>
  <c r="U7" i="6"/>
  <c r="T7" i="6"/>
  <c r="S7" i="6"/>
  <c r="R7" i="6"/>
  <c r="U2706" i="6"/>
  <c r="T2706" i="6"/>
  <c r="S2706" i="6"/>
  <c r="R2706" i="6"/>
  <c r="U2767" i="6"/>
  <c r="T2767" i="6"/>
  <c r="S2767" i="6"/>
  <c r="R2767" i="6"/>
  <c r="U2738" i="6"/>
  <c r="T2738" i="6"/>
  <c r="S2738" i="6"/>
  <c r="R2738" i="6"/>
  <c r="U2715" i="6"/>
  <c r="T2715" i="6"/>
  <c r="S2715" i="6"/>
  <c r="R2715" i="6"/>
  <c r="U2776" i="6"/>
  <c r="T2776" i="6"/>
  <c r="S2776" i="6"/>
  <c r="R2776" i="6"/>
  <c r="U2732" i="6"/>
  <c r="T2732" i="6"/>
  <c r="S2732" i="6"/>
  <c r="R2732" i="6"/>
  <c r="R22" i="6"/>
  <c r="U22" i="6"/>
  <c r="T22" i="6"/>
  <c r="S22" i="6"/>
  <c r="U2755" i="6"/>
  <c r="T2755" i="6"/>
  <c r="S2755" i="6"/>
  <c r="R2755" i="6"/>
  <c r="U2710" i="6"/>
  <c r="T2710" i="6"/>
  <c r="S2710" i="6"/>
  <c r="R2710" i="6"/>
  <c r="U2735" i="6"/>
  <c r="T2735" i="6"/>
  <c r="S2735" i="6"/>
  <c r="R2735" i="6"/>
  <c r="U17" i="6"/>
  <c r="T17" i="6"/>
  <c r="S17" i="6"/>
  <c r="R17" i="6"/>
  <c r="U2758" i="6"/>
  <c r="T2758" i="6"/>
  <c r="S2758" i="6"/>
  <c r="R2758" i="6"/>
  <c r="U2713" i="6"/>
  <c r="T2713" i="6"/>
  <c r="S2713" i="6"/>
  <c r="R2713" i="6"/>
  <c r="U2774" i="6"/>
  <c r="T2774" i="6"/>
  <c r="S2774" i="6"/>
  <c r="R2774" i="6"/>
  <c r="U2745" i="6"/>
  <c r="T2745" i="6"/>
  <c r="S2745" i="6"/>
  <c r="R2745" i="6"/>
  <c r="U2723" i="6"/>
  <c r="T2723" i="6"/>
  <c r="S2723" i="6"/>
  <c r="R2723" i="6"/>
  <c r="U3" i="6"/>
  <c r="T3" i="6"/>
  <c r="S3" i="6"/>
  <c r="R3" i="6"/>
  <c r="U2740" i="6"/>
  <c r="T2740" i="6"/>
  <c r="S2740" i="6"/>
  <c r="R2740" i="6"/>
  <c r="U472" i="6"/>
  <c r="T472" i="6"/>
  <c r="S472" i="6"/>
  <c r="R472" i="6"/>
  <c r="U2763" i="6"/>
  <c r="T2763" i="6"/>
  <c r="S2763" i="6"/>
  <c r="R2763" i="6"/>
  <c r="U2718" i="6"/>
  <c r="T2718" i="6"/>
  <c r="S2718" i="6"/>
  <c r="R2718" i="6"/>
  <c r="U2779" i="6"/>
  <c r="T2779" i="6"/>
  <c r="S2779" i="6"/>
  <c r="R2779" i="6"/>
  <c r="U2742" i="6"/>
  <c r="T2742" i="6"/>
  <c r="S2742" i="6"/>
  <c r="R2742" i="6"/>
  <c r="U2705" i="6"/>
  <c r="T2705" i="6"/>
  <c r="S2705" i="6"/>
  <c r="R2705" i="6"/>
  <c r="U2766" i="6"/>
  <c r="T2766" i="6"/>
  <c r="S2766" i="6"/>
  <c r="R2766" i="6"/>
  <c r="U2721" i="6"/>
  <c r="T2721" i="6"/>
  <c r="S2721" i="6"/>
  <c r="R2721" i="6"/>
  <c r="U19" i="6"/>
  <c r="T19" i="6"/>
  <c r="S19" i="6"/>
  <c r="R19" i="6"/>
  <c r="U2752" i="6"/>
  <c r="T2752" i="6"/>
  <c r="S2752" i="6"/>
  <c r="R2752" i="6"/>
  <c r="U2731" i="6"/>
  <c r="T2731" i="6"/>
  <c r="S2731" i="6"/>
  <c r="R2731" i="6"/>
  <c r="R12" i="6"/>
  <c r="U12" i="6"/>
  <c r="T12" i="6"/>
  <c r="S12" i="6"/>
  <c r="U2747" i="6"/>
  <c r="T2747" i="6"/>
  <c r="S2747" i="6"/>
  <c r="R2747" i="6"/>
  <c r="U2709" i="6"/>
  <c r="T2709" i="6"/>
  <c r="S2709" i="6"/>
  <c r="R2709" i="6"/>
  <c r="U2771" i="6"/>
  <c r="T2771" i="6"/>
  <c r="S2771" i="6"/>
  <c r="R2771" i="6"/>
  <c r="U2726" i="6"/>
  <c r="T2726" i="6"/>
  <c r="S2726" i="6"/>
  <c r="R2726" i="6"/>
  <c r="R6" i="6"/>
  <c r="U6" i="6"/>
  <c r="T6" i="6"/>
  <c r="S6" i="6"/>
  <c r="U2750" i="6"/>
  <c r="T2750" i="6"/>
  <c r="S2750" i="6"/>
  <c r="R2750" i="6"/>
  <c r="U2712" i="6"/>
  <c r="T2712" i="6"/>
  <c r="S2712" i="6"/>
  <c r="R2712" i="6"/>
  <c r="U2773" i="6"/>
  <c r="T2773" i="6"/>
  <c r="S2773" i="6"/>
  <c r="R2773" i="6"/>
  <c r="U2729" i="6"/>
  <c r="T2729" i="6"/>
  <c r="S2729" i="6"/>
  <c r="R2729" i="6"/>
  <c r="T469" i="6"/>
  <c r="S469" i="6"/>
  <c r="R469" i="6"/>
  <c r="U469" i="6"/>
  <c r="U2760" i="6"/>
  <c r="T2760" i="6"/>
  <c r="S2760" i="6"/>
  <c r="R2760" i="6"/>
  <c r="U2739" i="6"/>
  <c r="T2739" i="6"/>
  <c r="S2739" i="6"/>
  <c r="R2739" i="6"/>
  <c r="U21" i="6"/>
  <c r="T21" i="6"/>
  <c r="S21" i="6"/>
  <c r="R21" i="6"/>
  <c r="U2754" i="6"/>
  <c r="T2754" i="6"/>
  <c r="S2754" i="6"/>
  <c r="R2754" i="6"/>
  <c r="U2717" i="6"/>
  <c r="T2717" i="6"/>
  <c r="S2717" i="6"/>
  <c r="R2717" i="6"/>
  <c r="U2778" i="6"/>
  <c r="T2778" i="6"/>
  <c r="S2778" i="6"/>
  <c r="R2778" i="6"/>
  <c r="E6" i="12" l="1"/>
  <c r="D46" i="12"/>
  <c r="E46" i="12"/>
  <c r="U3226" i="6"/>
  <c r="F46" i="12"/>
  <c r="C46" i="12"/>
  <c r="R3226" i="6"/>
  <c r="T3226" i="6"/>
  <c r="S3226" i="6"/>
  <c r="B55" i="12"/>
  <c r="F2" i="12"/>
  <c r="C6" i="12"/>
  <c r="C12" i="12"/>
  <c r="D12" i="12"/>
  <c r="D6" i="12"/>
  <c r="E12" i="12"/>
  <c r="F12" i="12"/>
  <c r="E2" i="12"/>
  <c r="C2" i="12"/>
  <c r="D2" i="12"/>
  <c r="D45" i="12"/>
  <c r="E45" i="12"/>
  <c r="F45" i="12"/>
  <c r="C45" i="12"/>
  <c r="E7" i="12"/>
  <c r="C7" i="12"/>
  <c r="D7" i="12"/>
  <c r="C52" i="12"/>
  <c r="C13" i="12"/>
  <c r="D3" i="12"/>
  <c r="C53" i="12"/>
  <c r="D52" i="12"/>
  <c r="D13" i="12"/>
  <c r="E3" i="12"/>
  <c r="D53" i="12"/>
  <c r="E52" i="12"/>
  <c r="E13" i="12"/>
  <c r="F3" i="12"/>
  <c r="E53" i="12"/>
  <c r="F52" i="12"/>
  <c r="F13" i="12"/>
  <c r="C3" i="12"/>
  <c r="F53" i="12"/>
  <c r="D55" i="12" l="1"/>
  <c r="C55" i="12"/>
  <c r="E55" i="12"/>
  <c r="F55" i="12"/>
</calcChain>
</file>

<file path=xl/sharedStrings.xml><?xml version="1.0" encoding="utf-8"?>
<sst xmlns="http://schemas.openxmlformats.org/spreadsheetml/2006/main" count="170803" uniqueCount="27486">
  <si>
    <t>Table I.1 and Table I.2</t>
  </si>
  <si>
    <t>Blowdown Vent Stacks Emissions Calculated by Equipment or Event type</t>
  </si>
  <si>
    <t>Onshore petroleum and natural gas gathering and boosting [98.230(a)(9)]</t>
  </si>
  <si>
    <t>Calculated by equipment or event type</t>
  </si>
  <si>
    <t>All other equipment with a physical volume greater than or equal 50 cubic feet</t>
  </si>
  <si>
    <t>Facility piping</t>
  </si>
  <si>
    <t>Pipeline venting</t>
  </si>
  <si>
    <t>Compressors</t>
  </si>
  <si>
    <t>Scrubbers/strainers</t>
  </si>
  <si>
    <t>Pig launchers and receivers</t>
  </si>
  <si>
    <t>Emergency shutdowns</t>
  </si>
  <si>
    <t>ANR Pipeline Eunice CS</t>
  </si>
  <si>
    <t>Onshore natural gas transmission compression [98.230(a)(4)]</t>
  </si>
  <si>
    <t>Eastern Gas Transmission and Storage - Carroll Station (Tran)</t>
  </si>
  <si>
    <t>MERIT ANADARKO BASIN NGG&amp;B</t>
  </si>
  <si>
    <t>Denbury Onshore LLC 230 Arkla Gathering</t>
  </si>
  <si>
    <t>Combination of flow meters and calculating by equipment or event type</t>
  </si>
  <si>
    <t>Reunion</t>
  </si>
  <si>
    <t>Columbia Gulf Transmission - Clifton Junction CS</t>
  </si>
  <si>
    <t>Apache Corporation - Gathering and Boosting Permian 430</t>
  </si>
  <si>
    <t>Northern Natural Gas - Pampa Compressor Station</t>
  </si>
  <si>
    <t>Shermans Dale Station</t>
  </si>
  <si>
    <t>NORTHWEST PIPELINE GP SUMAS C/S</t>
  </si>
  <si>
    <t>Entriken Compressor Station</t>
  </si>
  <si>
    <t>PLATTEVILLE GAS PLANT</t>
  </si>
  <si>
    <t>Onshore natural gas processing [98.230(a)(3)]</t>
  </si>
  <si>
    <t>GRIMES COUNTY CMP STN</t>
  </si>
  <si>
    <t>MAYPEARL CMP STN</t>
  </si>
  <si>
    <t>FLORIDA GAS TRANSMISSION COMPANY - W PALM</t>
  </si>
  <si>
    <t>FLORIDA GAS TRANSMISSION COMPANY - ZACHARY</t>
  </si>
  <si>
    <t>BPE GPRP Grasslands Gas Plant</t>
  </si>
  <si>
    <t>Jameson Gas Plant</t>
  </si>
  <si>
    <t>GOLDSMITH GAS PLANT</t>
  </si>
  <si>
    <t>Douglas Gas Plant</t>
  </si>
  <si>
    <t>ARTESIA GAS PLANT</t>
  </si>
  <si>
    <t>LINAM RANCH GAS PLANT</t>
  </si>
  <si>
    <t>PANHANDLE EASTERN PIPE LINE CO - GLENARM</t>
  </si>
  <si>
    <t>Silver Creek Processing Plant</t>
  </si>
  <si>
    <t>Eastern Gas Transmission and Storage - Oakford and Rock Springs Stations (Stor and Tran)</t>
  </si>
  <si>
    <t>Brookeland Gas Plant</t>
  </si>
  <si>
    <t>Beaver Compressor Station</t>
  </si>
  <si>
    <t>FAIN GAS PLANT</t>
  </si>
  <si>
    <t>Ignacio Gas Plant</t>
  </si>
  <si>
    <t>Eastern Gas Transmission and Storage - Gilmore Station (Tran)</t>
  </si>
  <si>
    <t>Bushton Compressor Station</t>
  </si>
  <si>
    <t>Fort Lupton Compressor Station</t>
  </si>
  <si>
    <t>Athens</t>
  </si>
  <si>
    <t>Burrillville</t>
  </si>
  <si>
    <t>Danville</t>
  </si>
  <si>
    <t>Delmont</t>
  </si>
  <si>
    <t>PANHANDLE EASTERN PIPE LINE CO - HOUSTONIA</t>
  </si>
  <si>
    <t>PANHANDLE EASTERN PIPE LINE CO - ZIONSVILLE</t>
  </si>
  <si>
    <t>PANHANDLE EASTERN PIPE LINE CO - PLEASANT HILL</t>
  </si>
  <si>
    <t>PANHANDLE EASTERN PIPE LINE CO - TUSCOLA</t>
  </si>
  <si>
    <t>REED CMP STN</t>
  </si>
  <si>
    <t>LAGRANGE PLANT</t>
  </si>
  <si>
    <t>LONGVIEW GAS PLANT</t>
  </si>
  <si>
    <t>AVINGER GAS PLANT</t>
  </si>
  <si>
    <t>SABINE PASS LNG TERMINAL</t>
  </si>
  <si>
    <t>LNG import and export equipment [98.230(a)(7)]</t>
  </si>
  <si>
    <t>EPNG Station 6210 Bondad</t>
  </si>
  <si>
    <t>Kosciusko</t>
  </si>
  <si>
    <t>Lebanon</t>
  </si>
  <si>
    <t>Lilly</t>
  </si>
  <si>
    <t>Marietta</t>
  </si>
  <si>
    <t>Owingsville</t>
  </si>
  <si>
    <t>Perulack</t>
  </si>
  <si>
    <t>Uniontown</t>
  </si>
  <si>
    <t>JACKALOPE TREATER</t>
  </si>
  <si>
    <t>RUSSELL CMP STN</t>
  </si>
  <si>
    <t>STATION #8 - CORONA CMP STN</t>
  </si>
  <si>
    <t>Chandler Compressor Station/Wilburton Compressor Station</t>
  </si>
  <si>
    <t>TEXAS GAS TRANSMISSION - GREENVILLE STATION</t>
  </si>
  <si>
    <t>Texas Gas Transmission - Jeffersontown Station</t>
  </si>
  <si>
    <t>Texas Gas Transmission - Kenton Station</t>
  </si>
  <si>
    <t>TGP Station 209 CAMBRIDGE (Cumberland)</t>
  </si>
  <si>
    <t>TGP Station 219 Mercer</t>
  </si>
  <si>
    <t>TGP Station 229 Hamburg</t>
  </si>
  <si>
    <t>Granger Gas Plant</t>
  </si>
  <si>
    <t>Hilight-Reno Junction Gas Plant</t>
  </si>
  <si>
    <t>Arkansas Loop &amp; Simpson Treating Plants</t>
  </si>
  <si>
    <t>SEMINOLE GAS PROCESSING PLANT</t>
  </si>
  <si>
    <t>Rock Creek Gas Plant</t>
  </si>
  <si>
    <t>SHOLEM GAS PLANT</t>
  </si>
  <si>
    <t>GREELEY GAS PLANT</t>
  </si>
  <si>
    <t>LUCERNE GAS PLANT</t>
  </si>
  <si>
    <t>MEWBOURN GAS PLANT</t>
  </si>
  <si>
    <t>FLORIDA GAS TRANSMISSION COMPANY - Mt VERNON</t>
  </si>
  <si>
    <t>Southern Star -Hugoton Compressor Station</t>
  </si>
  <si>
    <t>GPLC JOLIET SALES</t>
  </si>
  <si>
    <t>FLORIDA GAS TRANSMISSION COMPANY - ORLANDO</t>
  </si>
  <si>
    <t>FLORIDA GAS TRANSMISSION COMPANY - QUINCY</t>
  </si>
  <si>
    <t>HENDERSON GAS PLANT</t>
  </si>
  <si>
    <t>WTX - CS Red River CS No. 1 (Wheeler)</t>
  </si>
  <si>
    <t>Texas Gas Transmission - Sharon Station</t>
  </si>
  <si>
    <t>DCP MIDSTREAM LP/OKARCHE GAS PLT</t>
  </si>
  <si>
    <t>TRANSCO STATION 130</t>
  </si>
  <si>
    <t>DISCOVERY PRODUCER SERVICES LLC - LAROSE GAS PROCESSING PLANT</t>
  </si>
  <si>
    <t>Cove Compressor Station</t>
  </si>
  <si>
    <t>TRINIDAD GAS PROCESSING PLANT</t>
  </si>
  <si>
    <t>Texas Gas Transmission - Youngsville Station</t>
  </si>
  <si>
    <t>SHERHAN GAS PLANT</t>
  </si>
  <si>
    <t>Sneed Booster Station</t>
  </si>
  <si>
    <t>STATION #7 - MOUNTAINAIR CMP STN</t>
  </si>
  <si>
    <t>STATION #9 - ROSWELL CMP STN</t>
  </si>
  <si>
    <t>WEST BISTINEAU FACILITY</t>
  </si>
  <si>
    <t>CHATHAM CMP STN</t>
  </si>
  <si>
    <t>Wattenberg Gas Plant</t>
  </si>
  <si>
    <t>Hemphill Gas Plant</t>
  </si>
  <si>
    <t>OFS GPRP Maysville</t>
  </si>
  <si>
    <t>OFS GPRP Custer Gas Plant</t>
  </si>
  <si>
    <t>OFS GPRP Woodward Gas Plant</t>
  </si>
  <si>
    <t>HOBART PLANT</t>
  </si>
  <si>
    <t>DISTRIGAS OF MASSACHUSETTS LLC</t>
  </si>
  <si>
    <t>ROGGEN GAS PLANT</t>
  </si>
  <si>
    <t>Rodman Gas Plant</t>
  </si>
  <si>
    <t>TRANSCO STATION 160</t>
  </si>
  <si>
    <t>NORTH CROSS COMP STATION 4</t>
  </si>
  <si>
    <t>Opal Gas Plant</t>
  </si>
  <si>
    <t>Wamsutter Compressor Station</t>
  </si>
  <si>
    <t>Bainbridge Compressor Station</t>
  </si>
  <si>
    <t>Lamar Compressor Station</t>
  </si>
  <si>
    <t>GULFSTREAM STATION 410 (a.k.a. STATION 100)</t>
  </si>
  <si>
    <t>TRANSCO STATION 105</t>
  </si>
  <si>
    <t>TRANSCO STATION 185</t>
  </si>
  <si>
    <t>TRANSCO STATION 60</t>
  </si>
  <si>
    <t>TRANSCO STATION 70</t>
  </si>
  <si>
    <t>TRANSCO STATION 515</t>
  </si>
  <si>
    <t>Thunder Creek Gas Services Buckshot Gas Plant</t>
  </si>
  <si>
    <t>NORTHERN NATURAL GAS CO-OGDEN COMPRESSOR</t>
  </si>
  <si>
    <t>NORTHERN NATURAL GAS COMPANY-PALMYRA</t>
  </si>
  <si>
    <t>Casper Gas Plant</t>
  </si>
  <si>
    <t>WETUMKA GAS PROCESSING PLT</t>
  </si>
  <si>
    <t>KERN RIVER GAS TRANSMISSION COMPANY: VEYO COMPRESSOR STATION</t>
  </si>
  <si>
    <t>KERN RIVER GAS TRANSMISSION COMPANY: SALT LAKE COMPRESSOR STATION</t>
  </si>
  <si>
    <t>KERN RIVER GAS TRANSMISSION COMPANY: MUDDY CREEK COMPRESSOR STATION</t>
  </si>
  <si>
    <t>KERN RIVER GAS TRANSMISSION COMPANY: GOODSPRINGS COMPRESSOR STATION</t>
  </si>
  <si>
    <t>FILLMORE COMPRESSOR STATION</t>
  </si>
  <si>
    <t>ELBERTA COMPRESSOR STATION</t>
  </si>
  <si>
    <t>FLORIDA GAS TRANSMISSION COMPANY - CARRYVILLE</t>
  </si>
  <si>
    <t>OFS GPRP Antelope Hills Gas Plant</t>
  </si>
  <si>
    <t>CALUMET GAS PROCESSING PLT</t>
  </si>
  <si>
    <t>FLORIDA GAS TRANSMISSION COMPANY - LECANTO</t>
  </si>
  <si>
    <t>Blacks Fork Gas Plant</t>
  </si>
  <si>
    <t>Thompsonville Gas Plant</t>
  </si>
  <si>
    <t>WTG North Permian Midstream LLC 430 Permian Basin GB</t>
  </si>
  <si>
    <t>Reveille Gas Plant</t>
  </si>
  <si>
    <t>Eastern Gas Transmission and Storage - Chambersburg Station (Tran)</t>
  </si>
  <si>
    <t>EFG Plant</t>
  </si>
  <si>
    <t>Black Hills Energy Arkansas LLC_345 Arkoma Basin_GB</t>
  </si>
  <si>
    <t>Pecos River Compressor Station</t>
  </si>
  <si>
    <t>Battlefield Gas Plant</t>
  </si>
  <si>
    <t>Chaparral Gas Plant</t>
  </si>
  <si>
    <t>ANR Pipeline Havensville CS</t>
  </si>
  <si>
    <t>Gas Transmission Northwest Pipeline Rosalia CS#6</t>
  </si>
  <si>
    <t>Great Lakes Gas Transmission Pipeline Shevlin CS#3</t>
  </si>
  <si>
    <t>Gas Transmission Northwest Pipeline Kent CS#10</t>
  </si>
  <si>
    <t>Javelina</t>
  </si>
  <si>
    <t>Gilmore Gas Plant/Bel Junction Compressor Station</t>
  </si>
  <si>
    <t>Houston Gas Plant</t>
  </si>
  <si>
    <t>Northern Border Pipeline Trimont CS#13</t>
  </si>
  <si>
    <t>Northern Border Pipeline Garvin CS#12</t>
  </si>
  <si>
    <t>Northern Border Pipeline Wetonka CS#9</t>
  </si>
  <si>
    <t>Northern Border Pipeline Clark CS#10</t>
  </si>
  <si>
    <t>Gas Transmission Northwest Pipeline Sandpoint CS#4</t>
  </si>
  <si>
    <t>Northern Border Pipeline Glen Ullin CS#6</t>
  </si>
  <si>
    <t>Great Lakes Gas Transmission Pipeline Otisville CS#13</t>
  </si>
  <si>
    <t>ANR Pipeline Lineville CS</t>
  </si>
  <si>
    <t>Great Lakes Gas Transmission Pipeline Crystal Falls CS#8</t>
  </si>
  <si>
    <t>ANR Pipeline Bridgman CS</t>
  </si>
  <si>
    <t>ANR Pipeline Alden CS</t>
  </si>
  <si>
    <t>Northern Border Pipeline Saint Anthony CS#7</t>
  </si>
  <si>
    <t>ANR Pipeline Woolfolk CS</t>
  </si>
  <si>
    <t>Taylor Gas Plant</t>
  </si>
  <si>
    <t>EGT Arkansas</t>
  </si>
  <si>
    <t>Wadsworth</t>
  </si>
  <si>
    <t>Berne</t>
  </si>
  <si>
    <t>Salineville</t>
  </si>
  <si>
    <t>Agua Dulce</t>
  </si>
  <si>
    <t>Clyde</t>
  </si>
  <si>
    <t>Colerain</t>
  </si>
  <si>
    <t>James Lake Gas Plant</t>
  </si>
  <si>
    <t>Texas Gas Transmission - Eunice Station</t>
  </si>
  <si>
    <t>Gulf South Pipeline - Rodrigue Station</t>
  </si>
  <si>
    <t>Dubberly Refrigeration Plant</t>
  </si>
  <si>
    <t>Berry Petroleum Company 575 Uinta Basin Gathering and Boosting</t>
  </si>
  <si>
    <t>Denbury Onshore LLC 220 Gulf Coast Gathering</t>
  </si>
  <si>
    <t>Arapaho</t>
  </si>
  <si>
    <t>EAST TEXAS GAS PLANT</t>
  </si>
  <si>
    <t>North DeSoto Central Facility</t>
  </si>
  <si>
    <t>Springridge South Compressor Station</t>
  </si>
  <si>
    <t>Sprague</t>
  </si>
  <si>
    <t>430 Permian Basin GB DEC</t>
  </si>
  <si>
    <t>Aera Energy San Joaquin G and B</t>
  </si>
  <si>
    <t>DGOC 160 Boosting and Gathering</t>
  </si>
  <si>
    <t>Pecos Bend Gas Processing Plant</t>
  </si>
  <si>
    <t>Wild Basin Gas Processing and Crude Handling Facility</t>
  </si>
  <si>
    <t>Unionville Storage Compressor Station</t>
  </si>
  <si>
    <t>Stateline Compressor Station</t>
  </si>
  <si>
    <t>Spring Brook Gas Plant</t>
  </si>
  <si>
    <t>Ponderosa Gathering LLC</t>
  </si>
  <si>
    <t>Maryneal Compressor Station</t>
  </si>
  <si>
    <t>SCM Pecos Gas Processing Plant</t>
  </si>
  <si>
    <t>Superior Pipeline Company - Reeding Plant</t>
  </si>
  <si>
    <t>OWT CS Future Site Compressor Station</t>
  </si>
  <si>
    <t>Blue Racer Midstream LLC - Berne Plant</t>
  </si>
  <si>
    <t>Haven Gas Plant</t>
  </si>
  <si>
    <t>Delhi NGL Plant</t>
  </si>
  <si>
    <t>Texas Gas Transmission - Harrison Station</t>
  </si>
  <si>
    <t>Enervest Operating L.L.C. 415 Strawn Basin G&amp;B</t>
  </si>
  <si>
    <t>Wheeler Gas Plant</t>
  </si>
  <si>
    <t>Hiland Partners Bakken Gathering Plant</t>
  </si>
  <si>
    <t>Kenedy Gas Plant</t>
  </si>
  <si>
    <t>CRPC - San Joaquin Valley Gathering and Boosting</t>
  </si>
  <si>
    <t>Glen Karn</t>
  </si>
  <si>
    <t>Energy Transfer 160A - Appalachian Basin</t>
  </si>
  <si>
    <t>Energy Transfer 260 - East Texas Basin</t>
  </si>
  <si>
    <t>Energy Transfer 415 - Strawn Basin</t>
  </si>
  <si>
    <t>EnLink Anadarko #360-G&amp;B</t>
  </si>
  <si>
    <t>TOM-Stack Anadarko #360-G&amp;B</t>
  </si>
  <si>
    <t>Rosetta Resources 220 Gulf Coast Basin Gathering and Boosting</t>
  </si>
  <si>
    <t>Seneca East G&amp;B Facilities</t>
  </si>
  <si>
    <t>Laramie Enegy LLC (Gathering And Boosting)</t>
  </si>
  <si>
    <t>BCE-Mach III Midstream Holdings LLC - Lincoln Gas Plant</t>
  </si>
  <si>
    <t>Transmission Pipeline - Trunkline Gas Co</t>
  </si>
  <si>
    <t>Transmission Pipeline - Transwestern Pipeline Company LLC</t>
  </si>
  <si>
    <t>Transmission Pipeline - Panhandle Eastern Pipeline Co</t>
  </si>
  <si>
    <t>Texas Gas Transmission - Clarksdale Station</t>
  </si>
  <si>
    <t>IACX Roswell</t>
  </si>
  <si>
    <t>Sherwood Compressor Station</t>
  </si>
  <si>
    <t>Rover - Mainline CS #2</t>
  </si>
  <si>
    <t>Red Hills Gas Processing Plant</t>
  </si>
  <si>
    <t>Gulf South Pipeline - Goodrich Station</t>
  </si>
  <si>
    <t>Black River Gas Processing Plant</t>
  </si>
  <si>
    <t>Sale Ranch Gas Plant</t>
  </si>
  <si>
    <t>Martin County Gas Plant</t>
  </si>
  <si>
    <t>430 Cotton Draw Midstream</t>
  </si>
  <si>
    <t>Gillis Compressor Station</t>
  </si>
  <si>
    <t>Eastern Gas Transmission and Storage - Transmission Pipelines (TPL)</t>
  </si>
  <si>
    <t>Armstrong Gas Plant</t>
  </si>
  <si>
    <t>Madill Plant</t>
  </si>
  <si>
    <t>Gas Transmission Northwest Pipeline Athol CS#5</t>
  </si>
  <si>
    <t>Gas Transmission Northwest Pipeline Ione CS#9</t>
  </si>
  <si>
    <t>Gas Transmission Northwest Pipeline Chemult CS#13</t>
  </si>
  <si>
    <t>Northern Border Pipeline Arnegard CS#4</t>
  </si>
  <si>
    <t>Great Lakes Gas Transmission Pipeline Deer River CS#4</t>
  </si>
  <si>
    <t>Consumers Energy - Ray Compressor Station</t>
  </si>
  <si>
    <t>PG&amp;E BURNEY COMPRESSOR STATION</t>
  </si>
  <si>
    <t>ANR Pipeline Delhi CS</t>
  </si>
  <si>
    <t>Eastern Gas Transmission and Storage - Leesburg and Loudoun Stations (Tran)</t>
  </si>
  <si>
    <t>WTG South Permian Midstream LLC 430 Permian Basin GB</t>
  </si>
  <si>
    <t>ExxonMobil 535 Green River GB (LaBArge Gathering &amp; Boosting)</t>
  </si>
  <si>
    <t>Texas Gas Transmission - Lake Cormorant Station</t>
  </si>
  <si>
    <t>XTO - New Teague Plant</t>
  </si>
  <si>
    <t>COLUMBIA GAS FILES CREEK COMPRESSOR STATION</t>
  </si>
  <si>
    <t>Bethel Compressor Station</t>
  </si>
  <si>
    <t>Somerset</t>
  </si>
  <si>
    <t>Steele City Compressor Station</t>
  </si>
  <si>
    <t>FLORIDA GAS TRANSMISSION COMPANY - SILVER SPRINGS</t>
  </si>
  <si>
    <t>Holbrook Compressor Station</t>
  </si>
  <si>
    <t>THOMAS GAS PROCESSING PLT</t>
  </si>
  <si>
    <t>KERN RIVER GAS TRANSMISSION COMPANY: DRY LAKE COMPRESSOR STATION</t>
  </si>
  <si>
    <t>Gas Transmission Northwest Pipeline Wallula CS#8</t>
  </si>
  <si>
    <t>Great Lakes Gas Transmission Pipeline Naubinway CS#10</t>
  </si>
  <si>
    <t>Gas Transmission Northwest Pipeline Bend CS#12</t>
  </si>
  <si>
    <t>ANR Pipeline Enterprise CS</t>
  </si>
  <si>
    <t>Great Lakes Gas Transmission Pipeline Boyne Falls CS#11</t>
  </si>
  <si>
    <t>Dominion Energy Ohio - Switzerland Station (Tran)</t>
  </si>
  <si>
    <t>Lincoln Parish Gas Processing Plant</t>
  </si>
  <si>
    <t>St. Paul Compressor Station</t>
  </si>
  <si>
    <t>EPNG Caprock Compressor Station</t>
  </si>
  <si>
    <t>Constellation Compressor Station</t>
  </si>
  <si>
    <t>Atmos Pipeline Texas</t>
  </si>
  <si>
    <t>St. Lawrence Gas Plant</t>
  </si>
  <si>
    <t>PG&amp;E TIONESTA COMPRESSOR STATION</t>
  </si>
  <si>
    <t>Gulf South Pipeline - Harrisville Station</t>
  </si>
  <si>
    <t>Gulf South Pipeline - Tallulah Station</t>
  </si>
  <si>
    <t>Gulf South Pipeline - Sterlington Station</t>
  </si>
  <si>
    <t>Sonora Gas Plant</t>
  </si>
  <si>
    <t>GORDON GAS PROCESSING PLANT</t>
  </si>
  <si>
    <t>ALLISON GAS PLANT</t>
  </si>
  <si>
    <t>North Baja Ehrenberg CS</t>
  </si>
  <si>
    <t>ANR Pipeline Meade CS</t>
  </si>
  <si>
    <t>Keatchie Gas Plant</t>
  </si>
  <si>
    <t>National Helium Plant</t>
  </si>
  <si>
    <t>NFG Midstream Covington Gathering System</t>
  </si>
  <si>
    <t>Noble Midstream Services - Permian Basin 430</t>
  </si>
  <si>
    <t>Texas Gas Transmission - Columbia Station</t>
  </si>
  <si>
    <t>Dominion Energy Wexpro - Green River Basin (Gath)</t>
  </si>
  <si>
    <t>TransCanada / Columbia Gulf Transmission</t>
  </si>
  <si>
    <t>MARKHAM GAS PROCESSING PLANT</t>
  </si>
  <si>
    <t>EAST VEALMOOR GAS PLANT</t>
  </si>
  <si>
    <t>Williams G&amp;B Facility  Appalachian Basin (Eastern Overthrust Area) 160A</t>
  </si>
  <si>
    <t>Steamboat Processing Facility</t>
  </si>
  <si>
    <t>Eastern Gas Transmission and Storage - Mullet Station (Tran)</t>
  </si>
  <si>
    <t>Alexander City</t>
  </si>
  <si>
    <t>StarTex Gulf Coast Basin #220</t>
  </si>
  <si>
    <t>Roberts Ranch Gas Plant</t>
  </si>
  <si>
    <t>NFGSC ROYSTONE STATION</t>
  </si>
  <si>
    <t>NFGSC CONCORD STATION</t>
  </si>
  <si>
    <t>TRANSCO STATION 30</t>
  </si>
  <si>
    <t>VECTOR PIPELINE LP Washington</t>
  </si>
  <si>
    <t>NORTHWEST PIPELINE GP GREEN RIVER C/S</t>
  </si>
  <si>
    <t>Vermillion Gas Plant</t>
  </si>
  <si>
    <t>TRANSCO STATION 45</t>
  </si>
  <si>
    <t>TRANSCO STATION 85</t>
  </si>
  <si>
    <t>TRANSCO STATION 517</t>
  </si>
  <si>
    <t>Enterprise Products Operating LLC 220 Gulf Coast Basin</t>
  </si>
  <si>
    <t>Enterprise Products Operating LLC 230 Arkla Basin</t>
  </si>
  <si>
    <t>Enterprise Products Operating LLC 260 East Texas Basin</t>
  </si>
  <si>
    <t>Enterprise Products Operating LLC 535 Green River Basin</t>
  </si>
  <si>
    <t>Charbonneau Compressor Station</t>
  </si>
  <si>
    <t>Caymus Plant</t>
  </si>
  <si>
    <t>Northern Natural Gas - Claude Compressor Station</t>
  </si>
  <si>
    <t>Northern Natural Gas - Tescott Compressor Station</t>
  </si>
  <si>
    <t>Columbia Gas Transmission LLC - Oak Hill Compressor Station</t>
  </si>
  <si>
    <t>DGOC 160A Boosting and Gathering</t>
  </si>
  <si>
    <t>EOIT Oklahoma</t>
  </si>
  <si>
    <t>Green River Basin - G&amp;B - AAPG Province 535</t>
  </si>
  <si>
    <t>Vaquero Permian Basin #430-G&amp;B</t>
  </si>
  <si>
    <t>Eastern Gas Transmission and Storage - L.L. Tonkin Station (Tran)</t>
  </si>
  <si>
    <t>KinderHawk Field Services LLC 230 Arkla Basin</t>
  </si>
  <si>
    <t>Hiland Partners Holdings LLC 395 Williston Basin</t>
  </si>
  <si>
    <t>Kinder Morgan Altamont LLC 575 Uinta Basin</t>
  </si>
  <si>
    <t>Williams G&amp;B Facility  San Juan Basin 580</t>
  </si>
  <si>
    <t>NORTHWEST PIPELINE GP SUMNER C/S</t>
  </si>
  <si>
    <t>NORTHWEST PIPELINE GP WASHOUGAL C/S</t>
  </si>
  <si>
    <t>NORTHWEST PIPELINE GP GOLDENDALE C/S</t>
  </si>
  <si>
    <t>Delhi (SESH) Compressor Station</t>
  </si>
  <si>
    <t>Gwinville (SESH) Compressor Station</t>
  </si>
  <si>
    <t>Lucedale (SESH) Compressor Station</t>
  </si>
  <si>
    <t>Ironhorse Complex Gas Plant</t>
  </si>
  <si>
    <t>Dollarhide Gas Plant</t>
  </si>
  <si>
    <t>Pleasant Hill Gas Treating Facility</t>
  </si>
  <si>
    <t>Provident City Compressor Station</t>
  </si>
  <si>
    <t>Sonora Compressor Station</t>
  </si>
  <si>
    <t>Yoakum Cryogenic Plant</t>
  </si>
  <si>
    <t>XPR Resources LLC</t>
  </si>
  <si>
    <t>Converse Central Facility</t>
  </si>
  <si>
    <t>Eagle-1 Gas Plant</t>
  </si>
  <si>
    <t>O'Connor Gas Plant</t>
  </si>
  <si>
    <t>Thomaston</t>
  </si>
  <si>
    <t>Carolina Gas Transmission - Grover Station (Tran)</t>
  </si>
  <si>
    <t>PRAIRIE LEA CMP STN</t>
  </si>
  <si>
    <t>Hilcorp Energy Company - Wind River Basin (530) Gathering &amp; Boosting</t>
  </si>
  <si>
    <t>Northern Natural Gas - Albert Lea</t>
  </si>
  <si>
    <t>Five Points</t>
  </si>
  <si>
    <t>Compressor Station 601</t>
  </si>
  <si>
    <t>WELTY COMPRESSOR STATION</t>
  </si>
  <si>
    <t>COX CITY GAS PROCESSING PLT</t>
  </si>
  <si>
    <t>St. Francisville</t>
  </si>
  <si>
    <t>APPLEBY TREATER</t>
  </si>
  <si>
    <t>Wiggins Facility</t>
  </si>
  <si>
    <t>Keystone Gas Plant</t>
  </si>
  <si>
    <t>Coyanosa Gas Plant</t>
  </si>
  <si>
    <t>Tippett Gas Plant</t>
  </si>
  <si>
    <t>Mivida Treater Plant</t>
  </si>
  <si>
    <t>ANR Pipeline Greenville CS</t>
  </si>
  <si>
    <t>ANR Pipeline Sardis CS</t>
  </si>
  <si>
    <t>ALLIANCE PIPELINE L.P. - MANCHESTER</t>
  </si>
  <si>
    <t>TGP Station 321 Clifford</t>
  </si>
  <si>
    <t>Blessing Station</t>
  </si>
  <si>
    <t>Marathon Oil EF - Gulf Coast Basin (AAPG Basin Number 220) - GB</t>
  </si>
  <si>
    <t>Rowdy Pipeline 515 Powder River Basin GB</t>
  </si>
  <si>
    <t>XTO Energy Inc 345 Arkoma  GB</t>
  </si>
  <si>
    <t>XTO Energy Inc 350 South Oklahoma Folded Belt  GB</t>
  </si>
  <si>
    <t>Cogent Midstream WesTex 430 Permian G&amp;B</t>
  </si>
  <si>
    <t>Southern Star-Saginaw Compressor Station</t>
  </si>
  <si>
    <t>TRANSCO STATION 084</t>
  </si>
  <si>
    <t>Permian Basin Gathering and Boosting</t>
  </si>
  <si>
    <t>Hildreth</t>
  </si>
  <si>
    <t>Corona Compressor Station</t>
  </si>
  <si>
    <t>Longview Gas Plant</t>
  </si>
  <si>
    <t>UGIES boosting &amp; gathering facilities</t>
  </si>
  <si>
    <t>50 Buttes Gas Plant</t>
  </si>
  <si>
    <t>Arsenal Midstream LLC 160A Appalachian Basin GB</t>
  </si>
  <si>
    <t>Eastern Gas Transmission and Storage - Appalachian Basin (Eastern Overthrust Area) (Gath)</t>
  </si>
  <si>
    <t>DCP Midstream 360 Anadarko Basin</t>
  </si>
  <si>
    <t>DCP Midstream 350 South Oklahoma Folded Belt</t>
  </si>
  <si>
    <t>Gulf South Pipeline - Wilson Station</t>
  </si>
  <si>
    <t>Goff Connector 160A Appalachian Basin (Eastern Overthrust Area) GB</t>
  </si>
  <si>
    <t>Blue Mountain Midstream - G&amp;B - Basin 360</t>
  </si>
  <si>
    <t>Panther Creek Processing Facility</t>
  </si>
  <si>
    <t>Chaplin Station</t>
  </si>
  <si>
    <t>Union Church Station</t>
  </si>
  <si>
    <t>Logansport Expansion Gathering Facility</t>
  </si>
  <si>
    <t>Cana Gas Plant</t>
  </si>
  <si>
    <t>Taggart (Six Lakes) Compressor Station</t>
  </si>
  <si>
    <t>Maljamar Gas Plant</t>
  </si>
  <si>
    <t>Area 51 CGP Facility</t>
  </si>
  <si>
    <t>Area 71 CGP Facility</t>
  </si>
  <si>
    <t>XTO Energy Inc 160A Appalachian E Overthrust  GB</t>
  </si>
  <si>
    <t>XTO Energy Inc 260 East Texas  GB</t>
  </si>
  <si>
    <t>Kinder Morgan Production 430 Permian Basin GB</t>
  </si>
  <si>
    <t>NFGSC MERCER COMPRESSOR STATION</t>
  </si>
  <si>
    <t>Strawn Basin Gathering and Boosting</t>
  </si>
  <si>
    <t>HEP Pennsylvania Gathering LLC Midstream (160A) Operations</t>
  </si>
  <si>
    <t>Tatums Compressor Station</t>
  </si>
  <si>
    <t>Trident Gas Plant</t>
  </si>
  <si>
    <t>REP Processing - Severance Compressor Station</t>
  </si>
  <si>
    <t>Gulf South Pipeline - Magasco Station</t>
  </si>
  <si>
    <t>FLORIDA GAS TRANSMISSION COMPANY - MUNSON</t>
  </si>
  <si>
    <t>Elevate East Texas - Carthage G&amp;B Basin 240</t>
  </si>
  <si>
    <t>GODLEY PLANT</t>
  </si>
  <si>
    <t>Area 72 CGP Facility</t>
  </si>
  <si>
    <t>AJAX PLANT</t>
  </si>
  <si>
    <t>COVE POINT LNG FACILITY</t>
  </si>
  <si>
    <t>Bennington Compressor Station</t>
  </si>
  <si>
    <t>Cogar Compressor Station</t>
  </si>
  <si>
    <t>Canute (El Paso) Compressor Station</t>
  </si>
  <si>
    <t>Texas Gas Transmission - Pineville Station</t>
  </si>
  <si>
    <t>Texas Gas Transmission - Covington Station</t>
  </si>
  <si>
    <t>Texas Gas Transmission - Calvert City Station</t>
  </si>
  <si>
    <t>Gulf South Pipeline - Clarence Station</t>
  </si>
  <si>
    <t>Gulf South Pipeline - Olla Station</t>
  </si>
  <si>
    <t>Southern Star-Blackwell Compressor Station</t>
  </si>
  <si>
    <t>TGP Station 261 Agawam</t>
  </si>
  <si>
    <t>Southern California Gas Co Wheeler Ridge station</t>
  </si>
  <si>
    <t>Cabin Creek Compressor Station</t>
  </si>
  <si>
    <t>Mullinville Compressor Station</t>
  </si>
  <si>
    <t>Columbia Gulf Transmission LLC Alexandria CS</t>
  </si>
  <si>
    <t>Tall Oak 360 Anadarko GB</t>
  </si>
  <si>
    <t>Tall Oak 355 Chautauqua GB</t>
  </si>
  <si>
    <t>Bandera Compressor Station</t>
  </si>
  <si>
    <t>Garden City Compressor Station</t>
  </si>
  <si>
    <t>Transmission Pipeline - Houston Pipe Line Company LP</t>
  </si>
  <si>
    <t>TGP Station 241 Lafayette</t>
  </si>
  <si>
    <t>Eastern Gas Transmission and Storage - Lightburn Station and Extraction Plant (Stor and Proc)</t>
  </si>
  <si>
    <t>Clear Lake Amine Plant</t>
  </si>
  <si>
    <t>CHISHOLM PLANT</t>
  </si>
  <si>
    <t>LAS TIENDAS PLANT</t>
  </si>
  <si>
    <t>Alliance Pipeline L.P. Albert Lea 25-A</t>
  </si>
  <si>
    <t>COWTOWN GAS PROCESSING PLANT</t>
  </si>
  <si>
    <t>Seneca Gas Processing Plant</t>
  </si>
  <si>
    <t>Williams G&amp;B Facility  Green River Basin 535</t>
  </si>
  <si>
    <t>Williams G&amp;B Facility  Central Western Overthrust 507</t>
  </si>
  <si>
    <t>Real Compressor Station</t>
  </si>
  <si>
    <t>Orla Gas Plant</t>
  </si>
  <si>
    <t>HANCOCK COMPRESSOR STATION</t>
  </si>
  <si>
    <t>CPG - Easton Compressor Station</t>
  </si>
  <si>
    <t>Colt - Bend Arch Basin 425</t>
  </si>
  <si>
    <t>Colt - Fort Worth Syncline 420</t>
  </si>
  <si>
    <t>Opelousas</t>
  </si>
  <si>
    <t>Jay-Bee Oil &amp; Gas Gathering</t>
  </si>
  <si>
    <t>Denbury Onshore LLC 515 Powder River Gathering</t>
  </si>
  <si>
    <t>Ovintiv USA Inc. - Permian Gathering</t>
  </si>
  <si>
    <t>Williams G&amp;B Facility  Arkla Basin 230</t>
  </si>
  <si>
    <t>Williams G&amp;B Facility  Strawn Basin 415</t>
  </si>
  <si>
    <t>Williams G&amp;B Facility  Gulf Coast Basin 220</t>
  </si>
  <si>
    <t>DCP Midstream 260 East Texas Basin</t>
  </si>
  <si>
    <t>DCP Midstream 220 Gulf Coast Basin</t>
  </si>
  <si>
    <t>DCP Midstream 430 Permian Basin</t>
  </si>
  <si>
    <t>Summit Midstream 160A Appalachian Basin (Eastern Overthrust Area) GB</t>
  </si>
  <si>
    <t>Columbia Gas Transmission LLC Seneca CS</t>
  </si>
  <si>
    <t>GATHERING/BOOSTING SAN JUAN BASIN 580</t>
  </si>
  <si>
    <t>Harmon Creek Gas Plant</t>
  </si>
  <si>
    <t>TRANSCO STATION 023</t>
  </si>
  <si>
    <t>Diamond Cryo</t>
  </si>
  <si>
    <t>Oakland Compressor Station</t>
  </si>
  <si>
    <t>EP Energy E&amp;P 430 Permian Basin GB</t>
  </si>
  <si>
    <t>PG&amp;E Transmission Blowdown</t>
  </si>
  <si>
    <t>Southern California Gas Co Transmission</t>
  </si>
  <si>
    <t>Decordova Compressor Station</t>
  </si>
  <si>
    <t>Waskom Gas Processing Plant</t>
  </si>
  <si>
    <t>Tallgrass Powder River Basin Gathering System</t>
  </si>
  <si>
    <t>Gulf Coast Basin Gathering &amp; Boosting - AAPG Province 220</t>
  </si>
  <si>
    <t>ALLP Greenriver Basin</t>
  </si>
  <si>
    <t>ALLP Uinta Basin</t>
  </si>
  <si>
    <t>San Juan Basin (580) Gathering and Boosting</t>
  </si>
  <si>
    <t>Denver Basin - G&amp;B - AAPG Province 540</t>
  </si>
  <si>
    <t>Chevron MCA 260 East Texas Basin Gathering and Boosting</t>
  </si>
  <si>
    <t>Chevron MCA 430 Permian Basin Gathering and Boosting</t>
  </si>
  <si>
    <t>Northern Natural Gas - Transmission Pipeline</t>
  </si>
  <si>
    <t>IBEX Midstream-230-Arkla Basin</t>
  </si>
  <si>
    <t>XcL Midstream Operating</t>
  </si>
  <si>
    <t>Columbia Gulf Transmission - New Albany CS</t>
  </si>
  <si>
    <t>Columbia Gulf Transmission - Goodluck CS</t>
  </si>
  <si>
    <t>Columbia Gulf Transmission - Paint Lick</t>
  </si>
  <si>
    <t>Texas Gas Pipeline Blowdowns</t>
  </si>
  <si>
    <t>TGP Station 325 Sussex</t>
  </si>
  <si>
    <t>Richmond Station</t>
  </si>
  <si>
    <t>Sequitur Permian Gathering and Boosting</t>
  </si>
  <si>
    <t>Plasma Compressor Station</t>
  </si>
  <si>
    <t>Horseshoe Treater</t>
  </si>
  <si>
    <t>Big Lake Cryo Plant</t>
  </si>
  <si>
    <t>Albany</t>
  </si>
  <si>
    <t>Bulldog Gas Plant (Panola III)</t>
  </si>
  <si>
    <t>Columbia Gas Transmission - Elk River Compressor Station</t>
  </si>
  <si>
    <t>Columbia Gas Transmission - Mount Olive</t>
  </si>
  <si>
    <t>Gas Transmission Northwest - Madras</t>
  </si>
  <si>
    <t>Columbia Gas Transmission - White Oak Compressor Station</t>
  </si>
  <si>
    <t>Gulf South Pipeline Blowdowns</t>
  </si>
  <si>
    <t>Callon (Eagle Ford) LLC - Basin 220 GB</t>
  </si>
  <si>
    <t>Haynesville Gathering-230-Arkla Basin</t>
  </si>
  <si>
    <t>ANR Pipeline Cottage Grove CS</t>
  </si>
  <si>
    <t>Columbia Gas Transmission LLC CLEVELAND 6C4330</t>
  </si>
  <si>
    <t>Eastern Gas Transmission and Storage - Groveport Station (Tran)</t>
  </si>
  <si>
    <t>Columbia Gas Transmission LLC Kenova CS</t>
  </si>
  <si>
    <t>Columbia Gas Transmission LLC Lost River CS</t>
  </si>
  <si>
    <t>COLUMBIA GULF TRANSMISSION CO. Clementsville CS</t>
  </si>
  <si>
    <t>COLUMBIA GULF TRANSMISSION CO - DELHI COMPRESSOR STATION</t>
  </si>
  <si>
    <t>COLUMBIA GULF TRANSMISSION COMPANY HAMPSHIRE CS</t>
  </si>
  <si>
    <t>COLUMBIA GULF TRANSMISSION LLC - RAYNE COMPRESSOR STATION</t>
  </si>
  <si>
    <t>COLUMBIA GULF TRANSMISSION LLC STANTON CS</t>
  </si>
  <si>
    <t>PG&amp;E HINKLEY COMPRESSOR STATION</t>
  </si>
  <si>
    <t>PG&amp;E KETTLEMAN COMPRESSOR STATION</t>
  </si>
  <si>
    <t>PG&amp;E TOPOCK COMPRESSOR STATION</t>
  </si>
  <si>
    <t>PG&amp;E DELEVAN COMPRESSOR STATION</t>
  </si>
  <si>
    <t>Carthage</t>
  </si>
  <si>
    <t>KERN RIVER GAS TRANSMISSION CO: COYOTE CREEK COMPRESSOR STATION</t>
  </si>
  <si>
    <t>VAL VERDE TREATER</t>
  </si>
  <si>
    <t>Mainline Compressor Station</t>
  </si>
  <si>
    <t>Century Gas Plant</t>
  </si>
  <si>
    <t>Beaver Gas Plant</t>
  </si>
  <si>
    <t>PG&amp;E GERBER COMPRESSOR STATION</t>
  </si>
  <si>
    <t>FLORIDA GAS TRANSMISSION COMPANY - PORT BARRE</t>
  </si>
  <si>
    <t>PANHANDLE EASTERN PIPE LINE CO - CASHION</t>
  </si>
  <si>
    <t>Eastern Gas Transmission and Storage - Greenlick and Little Greenlick Stations (Stor and Tran)</t>
  </si>
  <si>
    <t>Gomez Gas Plant</t>
  </si>
  <si>
    <t>Southern California Gas Blythe Facility</t>
  </si>
  <si>
    <t>Gulf South Pipeline - Mira Station</t>
  </si>
  <si>
    <t>ANR Pipeline Madisonville CS</t>
  </si>
  <si>
    <t>Atmos Energy Corporation - APT Howard</t>
  </si>
  <si>
    <t>Grantville</t>
  </si>
  <si>
    <t>Burnell Compressor Station</t>
  </si>
  <si>
    <t>TRANSCO STATION 44</t>
  </si>
  <si>
    <t>EMPIRE - OAKFIELD STATION</t>
  </si>
  <si>
    <t>Tenaha Plant</t>
  </si>
  <si>
    <t>MINISINK COMPRESSOR STATION</t>
  </si>
  <si>
    <t>Silver Plant</t>
  </si>
  <si>
    <t>TransCanada / ANR Pipeline</t>
  </si>
  <si>
    <t>Denbury Onshore LLC 210 Mid-Gulf Coast Gathering</t>
  </si>
  <si>
    <t>Area 71B CGP Facility</t>
  </si>
  <si>
    <t>Eastern Gas Transmission and Storage - Lebanon Station (Tran)</t>
  </si>
  <si>
    <t>EQT Production - Basin 160A - Appalachian Eastern Overthrust - GB</t>
  </si>
  <si>
    <t>East Toyah Gas Processing Plant</t>
  </si>
  <si>
    <t>Northern Natural Gas - Plainview Compressor Station</t>
  </si>
  <si>
    <t>Gas Transmission Northwest Pipeline (Eastport Compressor Station)</t>
  </si>
  <si>
    <t>Columbia Gas Transmission LLC- Sherwood Compressor Station</t>
  </si>
  <si>
    <t>Rock Creek Pipeline System</t>
  </si>
  <si>
    <t>Natrium Extraction and Fractionation Facility</t>
  </si>
  <si>
    <t>Columbia Gas Transmission LLC - Lone Oak Compressor Station</t>
  </si>
  <si>
    <t>Columbia Gulf Transmission - Morehead CS</t>
  </si>
  <si>
    <t>ANR Pipeline Maitland CS</t>
  </si>
  <si>
    <t>Columbia Gas Transmission LLC Glenville Compressor Station</t>
  </si>
  <si>
    <t>Jefferson Compressor Station</t>
  </si>
  <si>
    <t>PANHANDLE EASTERN PIPE LINE CO - CENTRALIA</t>
  </si>
  <si>
    <t>WAHA CMP STN</t>
  </si>
  <si>
    <t>Latham Gas Plant</t>
  </si>
  <si>
    <t>DCP Midstream 540 Denver Basin</t>
  </si>
  <si>
    <t>Texas Gas Transmission - Haughton Station</t>
  </si>
  <si>
    <t>Sherwood Gas Plant</t>
  </si>
  <si>
    <t>Waterloo Compressor Station</t>
  </si>
  <si>
    <t>Redhook Compressor Station</t>
  </si>
  <si>
    <t>NORTHWEST PIPELINE GP WILLARD C/S</t>
  </si>
  <si>
    <t>ZYBACH CRYOGENIC PLANT</t>
  </si>
  <si>
    <t>Armagh Compressor Station</t>
  </si>
  <si>
    <t>WILCOX GAS PLANT</t>
  </si>
  <si>
    <t>Mexico Compressor Station</t>
  </si>
  <si>
    <t>EQM Olympus Midstream LLC - Basin 160A</t>
  </si>
  <si>
    <t>PEGASUS GAS PLANT</t>
  </si>
  <si>
    <t>ANR Pipeline Woodstock CS</t>
  </si>
  <si>
    <t>Central Treating Facility</t>
  </si>
  <si>
    <t>Terrell Gas Plant</t>
  </si>
  <si>
    <t>Appalachian Basin Gathering &amp; Boosting - AAPG Province 160A</t>
  </si>
  <si>
    <t>ANR Pipeline Hamilton CS</t>
  </si>
  <si>
    <t>Eastern Gas Transmission and Storage - Brookmans Corner Station (Tran)</t>
  </si>
  <si>
    <t>TRANSCO STATION 190</t>
  </si>
  <si>
    <t>Rover - Mainline CS #3</t>
  </si>
  <si>
    <t>Millennium - Highland CS</t>
  </si>
  <si>
    <t>Great Salt Plains MIdstream</t>
  </si>
  <si>
    <t>TOWNER COMPRESSOR STATION</t>
  </si>
  <si>
    <t>Dubach Cryogenic Plant</t>
  </si>
  <si>
    <t>JUNCTION CMP STN</t>
  </si>
  <si>
    <t>Chipeta Gas Plant</t>
  </si>
  <si>
    <t>OZONA GAS PLANT</t>
  </si>
  <si>
    <t>WTX - CS Red River CS No. 2 (Lamesa)</t>
  </si>
  <si>
    <t>Arkoma</t>
  </si>
  <si>
    <t>Chaco Gas Plant</t>
  </si>
  <si>
    <t>Eastside Compressor Station</t>
  </si>
  <si>
    <t>BLOOMFIELD CMP STN</t>
  </si>
  <si>
    <t>DCP MIDSTREAM LP/KINGFISHER NATURAL G</t>
  </si>
  <si>
    <t>Alamo Gas Plant</t>
  </si>
  <si>
    <t>Kaplan Gas Plant</t>
  </si>
  <si>
    <t>Durango Midstream - Permian Basin Gathering &amp; Boosting</t>
  </si>
  <si>
    <t>Bearkat Cryogenic Plant</t>
  </si>
  <si>
    <t>NORTHWEST PIPELINE GP ROOSEVELT C/S</t>
  </si>
  <si>
    <t>ECMV Gathering and Compression</t>
  </si>
  <si>
    <t>Arrowhead Gas Plant</t>
  </si>
  <si>
    <t>Sinton Compressor Station</t>
  </si>
  <si>
    <t>Southern Star-Montezuma Station</t>
  </si>
  <si>
    <t>Iron Horse Processing Plant</t>
  </si>
  <si>
    <t>Dunn Compressor Station</t>
  </si>
  <si>
    <t>OZONA CMP STN</t>
  </si>
  <si>
    <t>TGP Station 214 Carrollton</t>
  </si>
  <si>
    <t>PANHANDLE EASTERN PIPE LINE CO - HAVEN</t>
  </si>
  <si>
    <t>Transmission Pipeline - Energy Transfer Fuel LP</t>
  </si>
  <si>
    <t>Antero Midstream LLC- 160 Basin</t>
  </si>
  <si>
    <t>Energy Transfer 360 - Anadarko Basin</t>
  </si>
  <si>
    <t>Riptide Gas Plant</t>
  </si>
  <si>
    <t>Energy Transfer 420 - Fort Worth Syncline</t>
  </si>
  <si>
    <t>TRANSCO STATION 140</t>
  </si>
  <si>
    <t>INDIAN SPRINGS GAS PLANT</t>
  </si>
  <si>
    <t>TRANSCO STATION 170</t>
  </si>
  <si>
    <t>Dunnellon</t>
  </si>
  <si>
    <t>KERN RIVER GAS TRANSMISSION COMPANY: MILFORD COMPRESSOR STATION</t>
  </si>
  <si>
    <t>Eastern Gas Transmission and Storage - Centre Station (Tran)</t>
  </si>
  <si>
    <t>KRIPPLE KREEK GAS PLANT</t>
  </si>
  <si>
    <t>ANR Pipeline Birmingham CS</t>
  </si>
  <si>
    <t>Texas Gas Transmission - Slaughters Station</t>
  </si>
  <si>
    <t>Waha Gas Plant</t>
  </si>
  <si>
    <t>COLUMBIA GAS CEREDO COMPRESSOR STATION</t>
  </si>
  <si>
    <t>Cisco Compressor Station</t>
  </si>
  <si>
    <t>Merit Energy 345 Arkoma Basin GB</t>
  </si>
  <si>
    <t>Lobo Processing Plant</t>
  </si>
  <si>
    <t>BPX Energy 220 Gulf Coast Basin GB</t>
  </si>
  <si>
    <t>TRUNKLINE GAS CO - EPPS</t>
  </si>
  <si>
    <t>Texas Gas Transmission - Dillsboro Station</t>
  </si>
  <si>
    <t>Northwest Pipeline GP - Pipeline</t>
  </si>
  <si>
    <t>COLUMBIA GAS TRANS LLC SALISBURY COMP STA</t>
  </si>
  <si>
    <t>MOBILE BAY NGL RECOVERY PLANT</t>
  </si>
  <si>
    <t>FLORIDA GAS TRANSMISSION COMPANY - FRANKLINTON</t>
  </si>
  <si>
    <t>TRANSCO STATION 110</t>
  </si>
  <si>
    <t>Cashion Gas Plant</t>
  </si>
  <si>
    <t>Meeker Compressor Station</t>
  </si>
  <si>
    <t>Eastern Gas Transmission and Storage - Leidy and Finnefrock Stations (Stor and Tran)</t>
  </si>
  <si>
    <t>Transcontinental Gas Pipe Line Company - Pipeline</t>
  </si>
  <si>
    <t>Southern Star Central Gas Pipeline</t>
  </si>
  <si>
    <t>Hilcorp Energy Company - Gulf Coast Basin (220) Gathering &amp; Boosting</t>
  </si>
  <si>
    <t>Basin 540 Denver Julesburg  G&amp;B</t>
  </si>
  <si>
    <t>AKER PLANT</t>
  </si>
  <si>
    <t>Columbia Gulf Transmission - Grayson CS</t>
  </si>
  <si>
    <t>KUDU Midstream-260 East Texas Basin</t>
  </si>
  <si>
    <t>Groesbeck Compressor Station</t>
  </si>
  <si>
    <t>Mentone Gas Plant</t>
  </si>
  <si>
    <t>ANR Pipeline LaGrange CS</t>
  </si>
  <si>
    <t>STATION #3 - LEUPP CMP STN</t>
  </si>
  <si>
    <t>ALLIANCE PIPELINE - OLIVIA 23-A</t>
  </si>
  <si>
    <t>ALLIANCE COMPRESSOR STATION</t>
  </si>
  <si>
    <t>Milford Compressor Station</t>
  </si>
  <si>
    <t>Majorsville Gas Plant</t>
  </si>
  <si>
    <t>GULFSTREAM STATION 420</t>
  </si>
  <si>
    <t>TRANSCO STATION 100</t>
  </si>
  <si>
    <t>UGC - DRAGON TRAIL GAS PLANT - 08-103-00036</t>
  </si>
  <si>
    <t>TransCanada / Columbia Gas Transmission</t>
  </si>
  <si>
    <t>CNX Midstream Operating Company LLC - 160A Appalachian Basin Eastern Overthrust Area - GB</t>
  </si>
  <si>
    <t>Summit Midstream 415 Strawn Basin GB</t>
  </si>
  <si>
    <t>RVB West Compressor Station</t>
  </si>
  <si>
    <t>CPG - Milford Compressor Station</t>
  </si>
  <si>
    <t>Newberry Gas Plant</t>
  </si>
  <si>
    <t>Energy Transfer 220 - Gulf Coast Basin</t>
  </si>
  <si>
    <t>Energy Transfer 230 - Arkla Basin</t>
  </si>
  <si>
    <t>NORTHERN NATURAL GAS-CLIFTON</t>
  </si>
  <si>
    <t>FLORIDA GAS TRANSMISSION COMPANY - THONOTOSASSA</t>
  </si>
  <si>
    <t>Allen</t>
  </si>
  <si>
    <t>ANR Pipeline E.G. Hill CS</t>
  </si>
  <si>
    <t>Pioneer Cryogenic Plant</t>
  </si>
  <si>
    <t>Great Lakes Gas Transmission Pipeline Cloquet CS#5</t>
  </si>
  <si>
    <t>Gas Transmission Northwest Pipeline Bonanza CS#14</t>
  </si>
  <si>
    <t>TRANSCO STATION 90</t>
  </si>
  <si>
    <t>TRANSCO STATION 180</t>
  </si>
  <si>
    <t>FREEPORT LNG IMPORT TERMINAL</t>
  </si>
  <si>
    <t>TRANSCO STATION 95</t>
  </si>
  <si>
    <t>Carthage East Gas Plant</t>
  </si>
  <si>
    <t>TRANSCO STATION 80</t>
  </si>
  <si>
    <t>TRANSCO STATION 165/166</t>
  </si>
  <si>
    <t>SOUTHWEST OZONA GAS PLANT</t>
  </si>
  <si>
    <t>Beatrice Compressor Station</t>
  </si>
  <si>
    <t>Great Lakes Gas Transmission Pipeline Thief River Falls CS#2</t>
  </si>
  <si>
    <t>VECTOR PIPELINE LP Highland</t>
  </si>
  <si>
    <t>ANR Pipeline New Windsor CS</t>
  </si>
  <si>
    <t>Eastern Gas Transmission and Storage - Crayne Station (Tran)</t>
  </si>
  <si>
    <t>REM 305 Michigan Basin - GATHERING &amp; BOOSTING</t>
  </si>
  <si>
    <t>Mansfield Compressor Station</t>
  </si>
  <si>
    <t>Gulf South Pipeline - Marksville Station</t>
  </si>
  <si>
    <t>Gulf South Pipeline - McComb Station</t>
  </si>
  <si>
    <t>Echo Springs Gas Plant</t>
  </si>
  <si>
    <t>WILLIAMS MOBILE BAY GAS PROCESSING FACILITY</t>
  </si>
  <si>
    <t>TRANSCO STATION 042</t>
  </si>
  <si>
    <t>Red Cedar Gathering San Juan Basin Gathering &amp; Boosting</t>
  </si>
  <si>
    <t>VECTOR PIPELINE LP Springville</t>
  </si>
  <si>
    <t>EPNG Station 6526 Blanco</t>
  </si>
  <si>
    <t>NORTHWEST PIPELINE GP MT. VERNON</t>
  </si>
  <si>
    <t>COLUMBIA GAS TRANSMISSION LLC WAYNESBURG COMPRESSOR STATION</t>
  </si>
  <si>
    <t>Gulf South Pipeline - Vixen Station</t>
  </si>
  <si>
    <t>Southeast</t>
  </si>
  <si>
    <t>Stony Point</t>
  </si>
  <si>
    <t>COLUMBIA GULF TRANSMISSION LLC HARTSVILLE CS</t>
  </si>
  <si>
    <t>Williams G&amp;B Facility  Piceance Basin 595</t>
  </si>
  <si>
    <t>ONEOK Bushton Plant</t>
  </si>
  <si>
    <t>CARTHAGE CMP STN</t>
  </si>
  <si>
    <t>NFGSC ELLISBURG STATION</t>
  </si>
  <si>
    <t>DCP MIDSTREAM LP/CIMARRON PLT</t>
  </si>
  <si>
    <t>Oxford Station</t>
  </si>
  <si>
    <t>BRIDGEPORT GAS PROCESSING PLANT</t>
  </si>
  <si>
    <t>Gulf South Pipeline - Hall Summit Station</t>
  </si>
  <si>
    <t>ANR Pipeline Greensburg CS</t>
  </si>
  <si>
    <t>Great Lakes Gas Transmission Pipeline Wakefield CS#7</t>
  </si>
  <si>
    <t>Hiland Partners Norse Gas Plant</t>
  </si>
  <si>
    <t>PANOLA II GAS PLANT</t>
  </si>
  <si>
    <t>Bertrand Compressor Station</t>
  </si>
  <si>
    <t>DOVER HENNESSEY GAS PLANT</t>
  </si>
  <si>
    <t>SOUTH CHESTER CO2 REMOVAL FACILITY</t>
  </si>
  <si>
    <t>Williams G&amp;B Facility  Permian Basin 430</t>
  </si>
  <si>
    <t>Rawhide Gas Plant</t>
  </si>
  <si>
    <t>Energy Transfer 355 - Chautaugua Platform</t>
  </si>
  <si>
    <t>ANR Pipeline Celestine CS</t>
  </si>
  <si>
    <t>Ramsey Gas Plant</t>
  </si>
  <si>
    <t>EP Energy E&amp;P 220 Gulf Coast Basin GB</t>
  </si>
  <si>
    <t>Battle Horse Plant</t>
  </si>
  <si>
    <t>Hanoverton</t>
  </si>
  <si>
    <t>EPNG Belen Compressor Station</t>
  </si>
  <si>
    <t>Columbia Gulf Transmission - Holcomb CS</t>
  </si>
  <si>
    <t>Agua Dulce Compressor Station</t>
  </si>
  <si>
    <t>Cleburne Compressor Station</t>
  </si>
  <si>
    <t>Sunray Gas Plant</t>
  </si>
  <si>
    <t>Northern Border Pipeline Manning CS#5</t>
  </si>
  <si>
    <t>Enterprise Products Operating LLC 595 Piceance Basin</t>
  </si>
  <si>
    <t>Rover - Mainline CS #1</t>
  </si>
  <si>
    <t>TRANSCO STATION 83</t>
  </si>
  <si>
    <t>Mobley  Gas Plant</t>
  </si>
  <si>
    <t>Sarsen Gas Processing Plant</t>
  </si>
  <si>
    <t>Texas Gas Transmission - Bastrop Station</t>
  </si>
  <si>
    <t>PASCAGOULA GAS PLANT</t>
  </si>
  <si>
    <t>Florida River Gas Processing Facility</t>
  </si>
  <si>
    <t>Echo Springs Compressor Station</t>
  </si>
  <si>
    <t>WPX Energy Permian LLC Boosting and Gathering</t>
  </si>
  <si>
    <t>Dominion Energy Ohio - Appalachian Basin (Gath)</t>
  </si>
  <si>
    <t>Thunder Creek Gathering and Boosting</t>
  </si>
  <si>
    <t>NFG Midstream Clermont Gathering System</t>
  </si>
  <si>
    <t>Milagro Gas Plant</t>
  </si>
  <si>
    <t>PANHANDLE EASTERN PIPE LINE CO - LOUISBURG</t>
  </si>
  <si>
    <t>FLORIDA GAS TRANSMISSION COMPANY - TRENTON</t>
  </si>
  <si>
    <t>Coastal Basin Gathering &amp; Boosting - Chevron USA Inc.</t>
  </si>
  <si>
    <t>Blacksville Compressor Station</t>
  </si>
  <si>
    <t>DCP Midstream 355 Chautauqua Platform</t>
  </si>
  <si>
    <t>Mustang Gas Products 360 Anadarko Basin</t>
  </si>
  <si>
    <t>OWT CS Ector County Compressor Station</t>
  </si>
  <si>
    <t>Brazos Midstream - Comanche Plant</t>
  </si>
  <si>
    <t>580 - San Juan Basin Gathering/Boosting</t>
  </si>
  <si>
    <t>TRANSCO STATION 120</t>
  </si>
  <si>
    <t>Great Lakes Gas Transmission Pipeline Farwell CS#12</t>
  </si>
  <si>
    <t>MidMar East Gas Plant</t>
  </si>
  <si>
    <t>EPNG Station 6543 Lordsburg</t>
  </si>
  <si>
    <t>DEBEQUE GAS PROCESSING FACILITY</t>
  </si>
  <si>
    <t>Grey Ranch</t>
  </si>
  <si>
    <t>Powder River Basin - G&amp;B - AAPG Province 515</t>
  </si>
  <si>
    <t>Williams G&amp;B Facility  Anadarko Basin 360</t>
  </si>
  <si>
    <t>Jackalope GGS  Powder River Basin 515</t>
  </si>
  <si>
    <t>San Joaquin Basin Gathering &amp; Boosting - Chevron USA Inc.</t>
  </si>
  <si>
    <t>Lambertville Station</t>
  </si>
  <si>
    <t>FLORIDA GAS TRANSMISSION COMPANY - BROOKER</t>
  </si>
  <si>
    <t>Pecos Gas Processing Plant</t>
  </si>
  <si>
    <t>CRPC  Sacramento Valley Basin Gathering and Boosting</t>
  </si>
  <si>
    <t>Comfort Compressor Station</t>
  </si>
  <si>
    <t>Texas Gas Transmission - Hardinsburg Station</t>
  </si>
  <si>
    <t>TGP Station 315 Wellsboro</t>
  </si>
  <si>
    <t>FLORIDA GAS TRANSMISSION COMPANY - PERRY STATION</t>
  </si>
  <si>
    <t>Vernon Compressor Station</t>
  </si>
  <si>
    <t>Hiland Partners Watford City Gas Plant</t>
  </si>
  <si>
    <t>Bradley Gas Processing Plant</t>
  </si>
  <si>
    <t>SHOUP GAS PROCESSING AND FRACTIONATION PLANT</t>
  </si>
  <si>
    <t>Bechtelsville</t>
  </si>
  <si>
    <t>Rockcliff Energy Gathering and Boosting 260 East Texas Basin</t>
  </si>
  <si>
    <t>Chisholm Plant</t>
  </si>
  <si>
    <t>Durango Midstream - Sedgwick Basin Gathering &amp; Boosting</t>
  </si>
  <si>
    <t>Panola Compressor Station</t>
  </si>
  <si>
    <t>XTO - Farrar Plant</t>
  </si>
  <si>
    <t>Transmission Pipeline - Florida Gas Transmission</t>
  </si>
  <si>
    <t>ZIA II GAS PLANT</t>
  </si>
  <si>
    <t>NORTHWEST PIPELINE GP - MUDDY CREEK C/S</t>
  </si>
  <si>
    <t>Mallet CO2 Recovery Plant</t>
  </si>
  <si>
    <t>Bellmon Gas Plant</t>
  </si>
  <si>
    <t>Cadiz Gas Processing Plant</t>
  </si>
  <si>
    <t>STATION #2 - FLAGSTAFF CMP STN</t>
  </si>
  <si>
    <t>BENEDUM GAS PLANT</t>
  </si>
  <si>
    <t>Bluestone Gas Processing Plant</t>
  </si>
  <si>
    <t>Jackson County Gas Plant</t>
  </si>
  <si>
    <t>Big Hole Compressor Station</t>
  </si>
  <si>
    <t>NFG Midstream Trout Run Gathering System</t>
  </si>
  <si>
    <t>Cane Hill Compressor Station</t>
  </si>
  <si>
    <t>WILLOW CREEK GAS PLANT</t>
  </si>
  <si>
    <t>PANOLA COUNTY GAS PLANT</t>
  </si>
  <si>
    <t>FLORIDA GAS TRANSMISSION COMPANY - WIGGINS</t>
  </si>
  <si>
    <t>ANR Pipeline Sandwich CS</t>
  </si>
  <si>
    <t>TRANSCO STATION 150</t>
  </si>
  <si>
    <t>STATION #5 - THOREAU CMP STN</t>
  </si>
  <si>
    <t>Gulf South Pipeline - Paris Station</t>
  </si>
  <si>
    <t>CHITWOOD GAS PLANT</t>
  </si>
  <si>
    <t>Belle River Compressor Station</t>
  </si>
  <si>
    <t>NORTHWEST PIPELINE GP - SNOHOMISH C/S</t>
  </si>
  <si>
    <t>Northern Border Pipeline Estelline CS#11</t>
  </si>
  <si>
    <t>Northern Border Pipeline Zeeland CS#8</t>
  </si>
  <si>
    <t>Eastern Gas Transmission and Storage - Newark Station (Tran)</t>
  </si>
  <si>
    <t>PANHANDLE EASTERN PIPE LINE CO - LIBERAL</t>
  </si>
  <si>
    <t>Bernville Station</t>
  </si>
  <si>
    <t>Tilden Gas Plant</t>
  </si>
  <si>
    <t>Roadrunner Gas Processing Plant</t>
  </si>
  <si>
    <t>Columbia Gulf Transmission - Cane Ridge CS</t>
  </si>
  <si>
    <t>SEP Anadarko Basin 360 Gathering</t>
  </si>
  <si>
    <t>San Martin Gas Plant</t>
  </si>
  <si>
    <t>Cadiz Compressor Station</t>
  </si>
  <si>
    <t>Columbia Gas Transmission-Strasburg Compressor Station</t>
  </si>
  <si>
    <t>Pink Compressor Station</t>
  </si>
  <si>
    <t>Gulf South Pipeline - Montpelier Station</t>
  </si>
  <si>
    <t>Red Bluff Processing Plant</t>
  </si>
  <si>
    <t>Buffalo Creek Processing Plant</t>
  </si>
  <si>
    <t>Jal #3 Gas Plant</t>
  </si>
  <si>
    <t>ANR Pipeline Brownsville CS</t>
  </si>
  <si>
    <t>Washington Court House Compressor Station</t>
  </si>
  <si>
    <t>Enterprise Products Operating LLC 580 San Juan Basin</t>
  </si>
  <si>
    <t>Eastern Gas Transmission and Storage - Washington Station (Tran)</t>
  </si>
  <si>
    <t>OGRIS Operating LLC</t>
  </si>
  <si>
    <t>Permian Basin Gathering &amp; Boosting-AAPG Province 430</t>
  </si>
  <si>
    <t>NFGSC HINSDALE STATION</t>
  </si>
  <si>
    <t>TGP Station 204 Albany</t>
  </si>
  <si>
    <t>King Ranch Gas Plant</t>
  </si>
  <si>
    <t>TGP Station 245 West Winfield</t>
  </si>
  <si>
    <t>TGP Station 264 Charlton</t>
  </si>
  <si>
    <t>Southern Star-Grabham Compressor Station</t>
  </si>
  <si>
    <t>Gulf South Pipeline - Carthage Jct Station</t>
  </si>
  <si>
    <t>Gaines County Crossover Compressor Station</t>
  </si>
  <si>
    <t>Dominion Energy Ohio - Transmission Pipelines (TPL)</t>
  </si>
  <si>
    <t>Hanover (AGT) Station</t>
  </si>
  <si>
    <t>Altus Gathering and Boosting</t>
  </si>
  <si>
    <t>TGP Station 249 Carlisle</t>
  </si>
  <si>
    <t>Energy Transfer 430 - Permian Basin</t>
  </si>
  <si>
    <t>Northern Natural Gas - Ventura Compressor Station</t>
  </si>
  <si>
    <t>Bluestone Gathering System</t>
  </si>
  <si>
    <t>TRANSCO STATION 116</t>
  </si>
  <si>
    <t>Custer Compressor Station</t>
  </si>
  <si>
    <t>Amber Junction Compressor Station</t>
  </si>
  <si>
    <t>P-3 CMP STN</t>
  </si>
  <si>
    <t>TGP Station 254 Nassau</t>
  </si>
  <si>
    <t>Ovintiv USA Inc. 575 Uinta Gathering and Boosting</t>
  </si>
  <si>
    <t>East Texas Basin 260</t>
  </si>
  <si>
    <t>Iron Horse Gathering - Basin 360</t>
  </si>
  <si>
    <t>Midpoint Midstream-Anadarko Basin</t>
  </si>
  <si>
    <t>Millennium Pipeline Company LLC Corning Compressor Station</t>
  </si>
  <si>
    <t>Seneca Compressor Station</t>
  </si>
  <si>
    <t>Byars Lake Compressor Station</t>
  </si>
  <si>
    <t>Dixon Springs</t>
  </si>
  <si>
    <t>BECKVILLE GAS PROCESSING PLANT</t>
  </si>
  <si>
    <t>Deadwood Cryo Plant</t>
  </si>
  <si>
    <t>Rebel Gas Plant</t>
  </si>
  <si>
    <t>PANHANDLE EASTERN PIPE LINE CO - OLPE</t>
  </si>
  <si>
    <t>Cheneyville Compressor Station</t>
  </si>
  <si>
    <t>Sunray Compressor Station</t>
  </si>
  <si>
    <t>Macksville Compressor Station</t>
  </si>
  <si>
    <t>Ignacio Compressor Station</t>
  </si>
  <si>
    <t>Apache Corporation - Gathering and Boosting Gulf Coast 220</t>
  </si>
  <si>
    <t>Williams G&amp;B Facility  Appalachian Basin 160</t>
  </si>
  <si>
    <t>Kutz Canyon Gas Plant</t>
  </si>
  <si>
    <t>MRT Louisiana</t>
  </si>
  <si>
    <t>Campo Viejo Gas Processing Plant</t>
  </si>
  <si>
    <t>Antero Midstream LLC- 160A Basin</t>
  </si>
  <si>
    <t>Summit Midstream 595 Piceance Basin GB</t>
  </si>
  <si>
    <t>Sweetwater Compressor Station</t>
  </si>
  <si>
    <t>Enterprise Products Operating LLC 430 Permian Basin</t>
  </si>
  <si>
    <t>Cromwell</t>
  </si>
  <si>
    <t>ANR Pipeline Patterson CS</t>
  </si>
  <si>
    <t>WEATHERFORD PLANT</t>
  </si>
  <si>
    <t>BLOCK 31 GAS PLANT</t>
  </si>
  <si>
    <t>Clinton</t>
  </si>
  <si>
    <t>Columbus Compressor Station</t>
  </si>
  <si>
    <t>Table I.1 and Table I.3</t>
  </si>
  <si>
    <t>VGT CS 2207</t>
  </si>
  <si>
    <t>Using flow meters</t>
  </si>
  <si>
    <t>Urban 200 Black Warrior Basin GB</t>
  </si>
  <si>
    <t>US Realm LLC Atlantic Rim</t>
  </si>
  <si>
    <t>SACROC CO2 TREATMENT</t>
  </si>
  <si>
    <t>Grady Gas Plant</t>
  </si>
  <si>
    <t>Lewis Energy Group - G&amp;B</t>
  </si>
  <si>
    <t>PRM Powder River CBM Field</t>
  </si>
  <si>
    <t>EF_W_FACILITY_OVERVIEW.BASIN_ASSOCIATED_WITH_FACILITY</t>
  </si>
  <si>
    <t>Merit Energy Co. South Texas 220 Gulf Coast Basin</t>
  </si>
  <si>
    <t>Arroyo Grande Production Facility</t>
  </si>
  <si>
    <t>MACPHERSON OIL COMPANY</t>
  </si>
  <si>
    <t>Pacific Coast Energy Company LP</t>
  </si>
  <si>
    <t>Red Willow Production Co.</t>
  </si>
  <si>
    <t>Greylock Energy</t>
  </si>
  <si>
    <t>TRC cYPRESS gROUP LLC</t>
  </si>
  <si>
    <t>TPIC Basin 220</t>
  </si>
  <si>
    <t>ConocoPhillips Permian (430)</t>
  </si>
  <si>
    <t>ConocoPhillips' Uinta (575)</t>
  </si>
  <si>
    <t>ConocoPhillips' Williston (395)</t>
  </si>
  <si>
    <t>San Juan Basin (580)</t>
  </si>
  <si>
    <t>EP Energy E&amp;P 430 Permian Basin</t>
  </si>
  <si>
    <t>BADAMI DEVELOPMENT FACILITY</t>
  </si>
  <si>
    <t>DJR Operating - San Juan Basin Oil and Gas Production</t>
  </si>
  <si>
    <t>Own Resources Operating LLC</t>
  </si>
  <si>
    <t>XTO Energy Inc 507 Central Western Overthrust</t>
  </si>
  <si>
    <t>XTO Energy Inc 260 East Texas</t>
  </si>
  <si>
    <t>Bayswater Exploration &amp; Production Denver Basin (540) Operations</t>
  </si>
  <si>
    <t>EP Energy E&amp;P 220 Gulf Coast Basin</t>
  </si>
  <si>
    <t>ConocoPhillips Alaska Inc - KRU-ALP Fields</t>
  </si>
  <si>
    <t>MurphyE&amp;P-220</t>
  </si>
  <si>
    <t>XTO Energy Inc 160A Appalachian E Overthrust</t>
  </si>
  <si>
    <t>Ovintiv USA Inc. 350.South Oklahoma Folded Belt</t>
  </si>
  <si>
    <t>Oxy Permian Basin - 430</t>
  </si>
  <si>
    <t>Berry Petroleum Company - San Joaquin Basin 745</t>
  </si>
  <si>
    <t>Berry Petroleum Company - Uinta Basin 575</t>
  </si>
  <si>
    <t>Dominion Energy Wexpro - Central Western Overthrust (Prod)</t>
  </si>
  <si>
    <t>West Bay</t>
  </si>
  <si>
    <t>Denver Basin - AAPG Province 540</t>
  </si>
  <si>
    <t>Powder River Basin - AAPG Province 515</t>
  </si>
  <si>
    <t>Apache Corporation - Gulf Coast Basin 220</t>
  </si>
  <si>
    <t>Unit Petroleum 783 Anadarko Basin</t>
  </si>
  <si>
    <t>Basin 540 Denver Julesburg - Noble Energy Inc.</t>
  </si>
  <si>
    <t>XTO Energy Inc 395 Williston</t>
  </si>
  <si>
    <t>360 Anadarko Basin DEC</t>
  </si>
  <si>
    <t>430 Permian Basin DEC</t>
  </si>
  <si>
    <t>Marathon Oil EF - Gulf Coast Basin (AAPG Basin Number 220)</t>
  </si>
  <si>
    <t>Caerus Piceance LLC</t>
  </si>
  <si>
    <t>Ovintiv USA Inc - Permian Basin</t>
  </si>
  <si>
    <t>Aera Energy San Joaquin Basin</t>
  </si>
  <si>
    <t>Trendwell Energy Corporation</t>
  </si>
  <si>
    <t>Marathon Oil So. Oklahoma Folded Belt (AAPG 350)</t>
  </si>
  <si>
    <t>California Resources Production Corporation  San Joaquin Valley Basin 745</t>
  </si>
  <si>
    <t>California Resources Production Corporation  Sacramento Valley Basin 730</t>
  </si>
  <si>
    <t>Ovintiv USA Inc. 575.Uinta</t>
  </si>
  <si>
    <t>JMA Energy 360</t>
  </si>
  <si>
    <t>CRI 395 Williston</t>
  </si>
  <si>
    <t>CRI 360 Anadarko</t>
  </si>
  <si>
    <t>EnverVest Operating L.L.C.- 430 HighMount Permian</t>
  </si>
  <si>
    <t>Hess Corporation - 395 - Williston Basin</t>
  </si>
  <si>
    <t>Mid-Gulf Coast Basin Code 210</t>
  </si>
  <si>
    <t>Eni US Operating Co. Inc. - Nikaitchuq &amp; Oooguruk Development</t>
  </si>
  <si>
    <t>Dugan Production Corp- San Juan Basin</t>
  </si>
  <si>
    <t>BOC 220 Gulf Coast Basin Onshore</t>
  </si>
  <si>
    <t>Basin 395 North Dakota - OSP</t>
  </si>
  <si>
    <t>Valence Operating Co 260 East Texas Basin</t>
  </si>
  <si>
    <t>Dominion Energy Wexpro - Green River Basin (Prod)</t>
  </si>
  <si>
    <t>XTO Energy Inc 350 South Oklahoma Folded Belt</t>
  </si>
  <si>
    <t>Citation Oil &amp; Gas Corp. 430 Permian Basin</t>
  </si>
  <si>
    <t>Gulf Coast Facility</t>
  </si>
  <si>
    <t>Foundation Energy Management 345 Arkoma Basin</t>
  </si>
  <si>
    <t>Foundation Energy Management 540 DJ Basin</t>
  </si>
  <si>
    <t>CNX Gas Company LLC -160A Appalachian Basin Eastern Overthrust Area</t>
  </si>
  <si>
    <t>SandRidge 360 Anadarko Basin</t>
  </si>
  <si>
    <t>SandRidge 375 Sedgwick Basin</t>
  </si>
  <si>
    <t>Pennsylvania General Energy Company LLC</t>
  </si>
  <si>
    <t>Summit Petroleum LLC</t>
  </si>
  <si>
    <t>Appalachian Basin - AAPG Province 160A</t>
  </si>
  <si>
    <t>Green River Basin - 535</t>
  </si>
  <si>
    <t>Henry Resources LLC</t>
  </si>
  <si>
    <t>WPX Energy Permian LLC</t>
  </si>
  <si>
    <t>580 San Juan Basin - Simcoe LLC</t>
  </si>
  <si>
    <t>XTO Energy Inc 230 Arkla</t>
  </si>
  <si>
    <t>REM 305 Michigan Basin - PRODUCTION</t>
  </si>
  <si>
    <t>Slawson Exploration - Williston Basin 395</t>
  </si>
  <si>
    <t>Ovintiv USA Inc. 355.Chautauqua Platform</t>
  </si>
  <si>
    <t>Impact E&amp;P Powder River Basin Operations</t>
  </si>
  <si>
    <t>Kaiser-Francis Oil Company 360 Anadarko Basin</t>
  </si>
  <si>
    <t>XTO Energy Inc 360 Anadarko</t>
  </si>
  <si>
    <t>Uinta Basin - Caerus Uintah</t>
  </si>
  <si>
    <t>260 East Texas Basin - BP America Production Company</t>
  </si>
  <si>
    <t>Whiting Oil and Gas Corporation 430 Permian Basin</t>
  </si>
  <si>
    <t>Whiting Oil and Gas Corporation 395 Williston Basin</t>
  </si>
  <si>
    <t>220 Gulf Coast Basin DEC</t>
  </si>
  <si>
    <t>Chevron MCA 430 Permian Basin</t>
  </si>
  <si>
    <t>San Juan Basin</t>
  </si>
  <si>
    <t>Ovintiv USA Inc. 360.Anadarko Basin</t>
  </si>
  <si>
    <t>Ovintiv USA Inc. 395.Williston Basin</t>
  </si>
  <si>
    <t>360 Anadarko Basin</t>
  </si>
  <si>
    <t>MERIT ENERGY CO LLC 360 ANADARKO BASIN</t>
  </si>
  <si>
    <t>515 Powder River Basin DEC</t>
  </si>
  <si>
    <t>PDC Energy 540 Denver Basin</t>
  </si>
  <si>
    <t>Seneca East Facilities</t>
  </si>
  <si>
    <t>Presidio Petroleum 360 Anadarko Basin</t>
  </si>
  <si>
    <t>Marathon Oil Anadarko Basin (AAPG 360)</t>
  </si>
  <si>
    <t>Finley Resources Inc - Uintah Basin (575)</t>
  </si>
  <si>
    <t>XTO Energy Inc 220 Gulf Coast</t>
  </si>
  <si>
    <t>UGC 575 Uintah</t>
  </si>
  <si>
    <t>XTO Energy Inc 430 Permian</t>
  </si>
  <si>
    <t>Apache Corporation - Permian Basin 430</t>
  </si>
  <si>
    <t>XTO Energy Inc 345 Arkoma</t>
  </si>
  <si>
    <t>Diamondback E&amp;P LLC</t>
  </si>
  <si>
    <t>Muskegon Development Company</t>
  </si>
  <si>
    <t>Rosewood Resources Inc.</t>
  </si>
  <si>
    <t>Revolution Operating Company Anadarko 360</t>
  </si>
  <si>
    <t>Naftex Operating Company</t>
  </si>
  <si>
    <t>Sabine Oil &amp; Gas Corporation - 260 - East Texas Basin</t>
  </si>
  <si>
    <t>Lewis Energy Group</t>
  </si>
  <si>
    <t>Enerplus Resources (USA) Corporation - Williston Basin</t>
  </si>
  <si>
    <t>SM Energy (Basin 220) South Texas</t>
  </si>
  <si>
    <t>SM Energy (Basin 430) Permian Basin</t>
  </si>
  <si>
    <t>Nadel and Gussman Ruston Arkla Basin No. 230</t>
  </si>
  <si>
    <t>Callon (Eagle Ford) - Basin 220</t>
  </si>
  <si>
    <t>Verdad Resources LLC - DJ Basin</t>
  </si>
  <si>
    <t>BKV Operating LLC</t>
  </si>
  <si>
    <t>Luff Exploration Company - 395 - Williston Basin</t>
  </si>
  <si>
    <t>LARAMIE ENERGY LLC - Piceance Basin (585)</t>
  </si>
  <si>
    <t>Breitburn Operating LP 260 East Texas</t>
  </si>
  <si>
    <t>Breitburn Operating LP 430 Permian</t>
  </si>
  <si>
    <t>Northwoods Energy (Basin 515) Powder River Basin</t>
  </si>
  <si>
    <t>Anadarko Basin</t>
  </si>
  <si>
    <t>Permian Basin</t>
  </si>
  <si>
    <t>GeoSouthern Energy Corporation</t>
  </si>
  <si>
    <t>Blackbeard Operating - 400 - Ouachita Folded Belt</t>
  </si>
  <si>
    <t>Murex Petroleum Corporation - Williston Basin 395</t>
  </si>
  <si>
    <t>Rosetta Resources 220 Gulf Coast Basin</t>
  </si>
  <si>
    <t>Core Energy Otsego County EOR Operations</t>
  </si>
  <si>
    <t>BREITBURN OPERATING LP-BASIN 535</t>
  </si>
  <si>
    <t>Daylight Petroleum LLC (Pintail Acquisition)</t>
  </si>
  <si>
    <t>Antero Resources - 160A - Appalachian Basin (Eastern Overthurst Area)</t>
  </si>
  <si>
    <t>Arkoma Basin</t>
  </si>
  <si>
    <t>GULF COAST BASIN</t>
  </si>
  <si>
    <t>EQT Production - Basin 160A - Appalachian Eastern Overthrust</t>
  </si>
  <si>
    <t>Discovery Natural Resources LLC - 430 Permian Basin</t>
  </si>
  <si>
    <t>BREITBURN OPERATING LP-BASIN 507</t>
  </si>
  <si>
    <t>Oasis Petroleum</t>
  </si>
  <si>
    <t>Crescent Point Energy Corporation Williston Basin (395) Operations</t>
  </si>
  <si>
    <t>TGNR Gulf Coast LLC and TGNR East Texas LLC</t>
  </si>
  <si>
    <t>Antero Resources - 160 - Appalachian Basin (Utica)</t>
  </si>
  <si>
    <t>Appalachian Basin (Eastern Overthrust Area)</t>
  </si>
  <si>
    <t>Amplify Energy Operating 260 East Texas Basin</t>
  </si>
  <si>
    <t>E&amp;B Natural Resources</t>
  </si>
  <si>
    <t>Foundation Energy Management 360 Anadarko Basin</t>
  </si>
  <si>
    <t>CRI 350 SOK Folded Belt</t>
  </si>
  <si>
    <t>Peak Powder River Resources</t>
  </si>
  <si>
    <t>Ascent Resources - Utica (160)</t>
  </si>
  <si>
    <t>Jonah Energy LLC_AAPG 535_Green River Basin</t>
  </si>
  <si>
    <t>Ascent Resources - Utica (160a)</t>
  </si>
  <si>
    <t>BBOG Gulf Coast Basin #220</t>
  </si>
  <si>
    <t>Urban 535 Green River Basin</t>
  </si>
  <si>
    <t>Endeavor Energy Resources LP 430 Permian Basin</t>
  </si>
  <si>
    <t>Lindsay Field Office</t>
  </si>
  <si>
    <t>Holmes Western Oil Corporation</t>
  </si>
  <si>
    <t>Sage Natural Resources 415 Strawn Basin</t>
  </si>
  <si>
    <t>Sage Natural Resources 420 Fort Worth Syncline</t>
  </si>
  <si>
    <t>Equinor USA Onshore Properties - APB Basin 160A</t>
  </si>
  <si>
    <t>Gulfport Energy Appalachian Basin 160-A Eastern Overthrust Region</t>
  </si>
  <si>
    <t>GulfTex Gulf Coast Basin #220</t>
  </si>
  <si>
    <t>Aethon Energy Operating-530-Wind River Basin</t>
  </si>
  <si>
    <t>White Rock Oil &amp; Gas LLC - 395 Williston</t>
  </si>
  <si>
    <t>Paxton Resources</t>
  </si>
  <si>
    <t>Morningstar Operating LLC  SAN JUAN BASIN 580</t>
  </si>
  <si>
    <t>Hilcorp Appalachian Basin (Eastern Overthrust Area)</t>
  </si>
  <si>
    <t>White Knight 420 Fort Worth Syncline</t>
  </si>
  <si>
    <t>Liberty Resources Managment LLC 395 Williston Basin</t>
  </si>
  <si>
    <t>SHD Oil &amp; Gas Williston (395) Basin</t>
  </si>
  <si>
    <t>White Rock Oil &amp; Gas LLC - 230 ArkLa</t>
  </si>
  <si>
    <t>Matador Production Company - Permian Basin</t>
  </si>
  <si>
    <t>SilverCreek Chautauqua #355</t>
  </si>
  <si>
    <t>SEP Williston Basin 395 Production</t>
  </si>
  <si>
    <t>Permian Basin Operations</t>
  </si>
  <si>
    <t>Blackbeard Operating - 360 - Anadarko Basin</t>
  </si>
  <si>
    <t>Aethon Energy Operating-230-Arkla Basin</t>
  </si>
  <si>
    <t>Aethon Energy Operating-260-East Texas Basin</t>
  </si>
  <si>
    <t>Northeast Natural Energy LLC</t>
  </si>
  <si>
    <t>West Ranch Field</t>
  </si>
  <si>
    <t>Hilcorp Energy Company - Wind River Basin (530)</t>
  </si>
  <si>
    <t>Hilcorp Energy Company - Green River Basin (535)</t>
  </si>
  <si>
    <t>Jay-Bee Oil &amp; Gas Wellsites</t>
  </si>
  <si>
    <t>Permian Basin Oil and Gas Production Facilities</t>
  </si>
  <si>
    <t>BlueCrest Alaska - 820 Cook Inlet Basin</t>
  </si>
  <si>
    <t>DGOC 160A Production</t>
  </si>
  <si>
    <t>Southwestern Production Corp Powder River Basin (515) Operations</t>
  </si>
  <si>
    <t>SEP Palo Duro Basin 435 Production</t>
  </si>
  <si>
    <t>Verdun Oil Company-Gulf Coast Basin-Onshore Production</t>
  </si>
  <si>
    <t>Hinkle Oil &amp; Gas Inc.</t>
  </si>
  <si>
    <t>SEP East Texas Basin 260 Production</t>
  </si>
  <si>
    <t>DGOC 160 Production</t>
  </si>
  <si>
    <t>Marathon Oil Permian (AAPG Basin Number 430)</t>
  </si>
  <si>
    <t>Rockcliff Energy 260 East Texas Basin</t>
  </si>
  <si>
    <t>Texas American 220 Gulf Coast Basin</t>
  </si>
  <si>
    <t>LOLA Energy PetroCo</t>
  </si>
  <si>
    <t>Australis TMS Inc. 210 Mid-Gulf Coast Basin</t>
  </si>
  <si>
    <t>Surge Energy 430 Permian Basin</t>
  </si>
  <si>
    <t>Hilcorp Energy Company - Central Overthrust Basin (507)</t>
  </si>
  <si>
    <t>BCE-Mach III LLC</t>
  </si>
  <si>
    <t>SEP Fort Worth Syncline 420 Production</t>
  </si>
  <si>
    <t>SEP Permian Basin 430 Production</t>
  </si>
  <si>
    <t>Anschutz Exploration Corporation - Powder River Basin</t>
  </si>
  <si>
    <t>Encino Energy (EAP Ohio LLC)</t>
  </si>
  <si>
    <t>MFEU-Uinta Basin Production</t>
  </si>
  <si>
    <t>XCL - Uinta Basin</t>
  </si>
  <si>
    <t>BPH PowderRiverBasinWY</t>
  </si>
  <si>
    <t>Recoil Resources 220 Gulf Coast Basin</t>
  </si>
  <si>
    <t>Magnolia O&amp;G Corp 220 Gulf Coast Basin</t>
  </si>
  <si>
    <t>Basin 360 - Mach</t>
  </si>
  <si>
    <t>Titan Rock Exploration and Production</t>
  </si>
  <si>
    <t>Enerplus Resources (USA) Corporation - Denver Basin</t>
  </si>
  <si>
    <t>Tug Hill Operating Appalachia</t>
  </si>
  <si>
    <t>Birch Resources</t>
  </si>
  <si>
    <t>White Rock Oil &amp; Gas LLC - 430 - Permian</t>
  </si>
  <si>
    <t>Abraxas Petroleum 430 Permian Basin</t>
  </si>
  <si>
    <t>Earthstone Energy 430 Permian</t>
  </si>
  <si>
    <t>Contango Basin 360</t>
  </si>
  <si>
    <t>Escondido Gulf Coast #220 OP</t>
  </si>
  <si>
    <t>Blackbeard Operating - 345 - Arkoma Basin</t>
  </si>
  <si>
    <t>Tall City Operations III LLC</t>
  </si>
  <si>
    <t>Bedrock 420 Fort Worth Syncline</t>
  </si>
  <si>
    <t>Bedrock 415 Strawn Basin</t>
  </si>
  <si>
    <t>Clear Creek Resource Partners</t>
  </si>
  <si>
    <t>Ensight IV Energy Management</t>
  </si>
  <si>
    <t>Basin 360 - Mach II</t>
  </si>
  <si>
    <t>Tap Rock Operating</t>
  </si>
  <si>
    <t>Steward Energy II 430 Permian Basin</t>
  </si>
  <si>
    <t>APR - Basin 430 - Production</t>
  </si>
  <si>
    <t>Basin 375 - BCE-Mach LLC</t>
  </si>
  <si>
    <t>Mewbourne Oil Company - Anadarko Basin 360</t>
  </si>
  <si>
    <t>Mewbourne Oil Company - Permian Basin 430</t>
  </si>
  <si>
    <t>U.S. Energy Development Corp.</t>
  </si>
  <si>
    <t>Sheridan Production Company Basin 260</t>
  </si>
  <si>
    <t>Crescent Pass 260 East Texas Basin</t>
  </si>
  <si>
    <t>Advance Energy Partners - Basin 430</t>
  </si>
  <si>
    <t>Hibernia Resources III LLC</t>
  </si>
  <si>
    <t>Frontier Natural Gas</t>
  </si>
  <si>
    <t>Oklahoma</t>
  </si>
  <si>
    <t>Colorado</t>
  </si>
  <si>
    <t>Texas</t>
  </si>
  <si>
    <t>Virginia</t>
  </si>
  <si>
    <t>Ohio</t>
  </si>
  <si>
    <t>New York</t>
  </si>
  <si>
    <t>Florida</t>
  </si>
  <si>
    <t>Mississippi</t>
  </si>
  <si>
    <t>Indiana</t>
  </si>
  <si>
    <t>Iowa</t>
  </si>
  <si>
    <t>Arkansas</t>
  </si>
  <si>
    <t>Wyoming</t>
  </si>
  <si>
    <t>Utah</t>
  </si>
  <si>
    <t>Oregon</t>
  </si>
  <si>
    <t>Nevada</t>
  </si>
  <si>
    <t>Delaware</t>
  </si>
  <si>
    <t>Idaho</t>
  </si>
  <si>
    <t>Washington</t>
  </si>
  <si>
    <t>Grayling Platform</t>
  </si>
  <si>
    <t>Dolly Varden Platform</t>
  </si>
  <si>
    <t>Granite Point Platform</t>
  </si>
  <si>
    <t>King Salmon Platform</t>
  </si>
  <si>
    <t>Steelhead Platform</t>
  </si>
  <si>
    <t>Viosca Knoll 786 A</t>
  </si>
  <si>
    <t>W&amp;T Offshore - SS 349A</t>
  </si>
  <si>
    <t>GI 47 A (Complex ID # 20046)</t>
  </si>
  <si>
    <t>Hoover Diana Platform (AC25-HA)</t>
  </si>
  <si>
    <t>MGS Platform A</t>
  </si>
  <si>
    <t>Tyonek</t>
  </si>
  <si>
    <t>TPIC Basin 940 - Breton Sound 20-21</t>
  </si>
  <si>
    <t>Monopod Platform</t>
  </si>
  <si>
    <t>TPIC Basin 940 - Main Pass 69 B South</t>
  </si>
  <si>
    <t>West Cote Blanche Bay C B (Main)</t>
  </si>
  <si>
    <t>Main Pass 300 B</t>
  </si>
  <si>
    <t>South Timbalier 151</t>
  </si>
  <si>
    <t>Bayou Long Mobile Production Facility</t>
  </si>
  <si>
    <t>Mobile Bay - Northwest Gulf Platform</t>
  </si>
  <si>
    <t>Mobile 823 A</t>
  </si>
  <si>
    <t>LONE STAR GAS LIQUIDS</t>
  </si>
  <si>
    <t>LISBURNE PRODUCTION CENTER</t>
  </si>
  <si>
    <t>CENTRAL COMPRESSOR PLANT</t>
  </si>
  <si>
    <t>CENTRAL GAS FACILITY</t>
  </si>
  <si>
    <t>ENDICOTT PRODUCTION FACILITY</t>
  </si>
  <si>
    <t>SEA ROBIN GAS PROCESSING PLANT</t>
  </si>
  <si>
    <t>TIOGA GAS PROCESSING PLANT</t>
  </si>
  <si>
    <t>GIDDINGS GAS PLANT</t>
  </si>
  <si>
    <t>Shute Creek Facility</t>
  </si>
  <si>
    <t>DISCOVERY PRODUCER SERVICES LLC - DISCOVERY PARADIS FRACTIONATION PLANT</t>
  </si>
  <si>
    <t>MCFS-CONWAY FRACTIONATOR</t>
  </si>
  <si>
    <t>SAN JUAN GAS PLANT</t>
  </si>
  <si>
    <t>Bethel Gas Treating Facility</t>
  </si>
  <si>
    <t>SPINDLE GAS PROCESSING PLANT</t>
  </si>
  <si>
    <t>SALT CREEK FIELD GAS PLANT</t>
  </si>
  <si>
    <t>SLAUGHTER GASOLINE PLANT</t>
  </si>
  <si>
    <t>WASSON CO2 REMOVAL PLANT</t>
  </si>
  <si>
    <t>WILLARD CO2 SEPARATION PLANT</t>
  </si>
  <si>
    <t>Hawkins Gas Plant</t>
  </si>
  <si>
    <t>SNYDER GAS PLANT</t>
  </si>
  <si>
    <t>PATTERSON GAS PROCESSING PLANT</t>
  </si>
  <si>
    <t>CROSSTEX PROCESSING SERVICES LLC - RIVERSIDE FRACTIONATION</t>
  </si>
  <si>
    <t>GRAPELAND PLANT</t>
  </si>
  <si>
    <t>HIDETOWN PLANT</t>
  </si>
  <si>
    <t>Magnolia Amine Plant</t>
  </si>
  <si>
    <t>POINT COMFORT GAS PLANT</t>
  </si>
  <si>
    <t>West Frenchie Draw Amine Plant</t>
  </si>
  <si>
    <t>Spearman Gas Processing Plant</t>
  </si>
  <si>
    <t>OHL NGLP Medford Plant</t>
  </si>
  <si>
    <t>OHL NGLP Hutchinson Plant</t>
  </si>
  <si>
    <t>Siloam Fractionation</t>
  </si>
  <si>
    <t>Shilling Gas Plant</t>
  </si>
  <si>
    <t>ANSHUTZ RANCH EAST GAS PLANT</t>
  </si>
  <si>
    <t>Meeker Gas Plant</t>
  </si>
  <si>
    <t>ST. REGIS GAS TREATING FACILITY</t>
  </si>
  <si>
    <t>Port Allen Complex</t>
  </si>
  <si>
    <t>MBI NGLP Mont Belvieu Plant</t>
  </si>
  <si>
    <t>Neptune Gas Plant</t>
  </si>
  <si>
    <t>Norco Fractionation Plant</t>
  </si>
  <si>
    <t>Promix Fractionation Facility</t>
  </si>
  <si>
    <t>MIDSTREAM ENERGY PARTNERS NORTH COLES LEVEE GAS PLANT</t>
  </si>
  <si>
    <t>AUX SABLE LIQUID PRODUCTS INC</t>
  </si>
  <si>
    <t>EUNICE NATURAL GAS PROCESSING PLANT</t>
  </si>
  <si>
    <t>GEISMAR FRACTIONATION PLANT</t>
  </si>
  <si>
    <t>DENVER UNIT CO 2 RECOVERY PLANT</t>
  </si>
  <si>
    <t>PLAQUEMINE GAS PLANT</t>
  </si>
  <si>
    <t>Onshore Treating Facility</t>
  </si>
  <si>
    <t>XTO - Cotton Valley Gas Plant</t>
  </si>
  <si>
    <t>Mont Belvieu Complex</t>
  </si>
  <si>
    <t>Robeline Plant</t>
  </si>
  <si>
    <t>DINN TREATER</t>
  </si>
  <si>
    <t>Halley Plant / Compressor Station</t>
  </si>
  <si>
    <t>Hatters Pond Gas Plant</t>
  </si>
  <si>
    <t>Northridge Gas Plant</t>
  </si>
  <si>
    <t>Harmony Compressor Station</t>
  </si>
  <si>
    <t>Carter Creek</t>
  </si>
  <si>
    <t>Belfield Gas Plant</t>
  </si>
  <si>
    <t>Robinson Lake Gas Plant</t>
  </si>
  <si>
    <t>Stanley Booster Station</t>
  </si>
  <si>
    <t>Dilley Treating Facility</t>
  </si>
  <si>
    <t>BPE GPRP Garden Creek</t>
  </si>
  <si>
    <t>Catcher Ranch Gas Plant</t>
  </si>
  <si>
    <t>Aux Sable Midstream - Palermo Conditioning Plant</t>
  </si>
  <si>
    <t>WARNER CO2 TREATMENT PLANT</t>
  </si>
  <si>
    <t>Hobbs Fractionation Facility</t>
  </si>
  <si>
    <t>FORT BEELER GAS PLANT</t>
  </si>
  <si>
    <t>Brasada Gas Plant</t>
  </si>
  <si>
    <t>HAWKVILLE GAS TREATING FACILITY</t>
  </si>
  <si>
    <t>Goliad Gas Plant</t>
  </si>
  <si>
    <t>BPE GPRP Stateline</t>
  </si>
  <si>
    <t>OFS GPRP Canadian Valley</t>
  </si>
  <si>
    <t>Zider</t>
  </si>
  <si>
    <t>Shelby</t>
  </si>
  <si>
    <t>Moundsville Fractionation Plant</t>
  </si>
  <si>
    <t>Hopedale Fractionation Facility</t>
  </si>
  <si>
    <t>Bucking Horse Plant</t>
  </si>
  <si>
    <t>HEREFORD RANCH PROCESSING PLANT</t>
  </si>
  <si>
    <t>OHL NGLP Mont Belvieu NGL Fractionation and Storage Complex</t>
  </si>
  <si>
    <t>Mont Belvieu Fractionators</t>
  </si>
  <si>
    <t>Oak Grove Plant</t>
  </si>
  <si>
    <t>Harrison Hub Fractionation Plant</t>
  </si>
  <si>
    <t>Kensington Cryogenic Processing Plant</t>
  </si>
  <si>
    <t>North Louisiana Gas Plant</t>
  </si>
  <si>
    <t>Ridge Amine Plant</t>
  </si>
  <si>
    <t>Bones Springs Plant</t>
  </si>
  <si>
    <t>Rose Valley Gas Plant</t>
  </si>
  <si>
    <t>Hawkville North East Central Delivery Point</t>
  </si>
  <si>
    <t>Redtail Gas Plant</t>
  </si>
  <si>
    <t>Plaquemine NGL Fractionation Plant</t>
  </si>
  <si>
    <t>KDB Central Treating Facility Plant</t>
  </si>
  <si>
    <t>Utica Condensate Stabilization Facility</t>
  </si>
  <si>
    <t>Lone Star NGL Fracs 4 &amp; 5</t>
  </si>
  <si>
    <t>Mt. Olive Gas Plant</t>
  </si>
  <si>
    <t>Hidalgo Cryogenic Gas Plant</t>
  </si>
  <si>
    <t>Robstown Fractionator</t>
  </si>
  <si>
    <t>South Eddy Cryo Plant</t>
  </si>
  <si>
    <t>Phillips 66 Old Ocean NGL Fractionation Plant</t>
  </si>
  <si>
    <t>Delaware Basin Gas Plant</t>
  </si>
  <si>
    <t>ORM GPRP Lonesome Creek Gas Plant</t>
  </si>
  <si>
    <t>Panther Gas Plant</t>
  </si>
  <si>
    <t>Nacogdoches Amine and Dehydration Plant</t>
  </si>
  <si>
    <t>Belle Isle Battery I Production Facility</t>
  </si>
  <si>
    <t>Jackson Lake Gas Plant</t>
  </si>
  <si>
    <t>Makena Gas Plant</t>
  </si>
  <si>
    <t>Bear Den Gas Plant</t>
  </si>
  <si>
    <t>Lone Star Frac 6 &amp; 8</t>
  </si>
  <si>
    <t>Freeport LNG Pretreatment Facility</t>
  </si>
  <si>
    <t>Tornado Gas Plant</t>
  </si>
  <si>
    <t>BTT EPIC Frac</t>
  </si>
  <si>
    <t>Lone Star NGL Frac VII</t>
  </si>
  <si>
    <t>ORM GPRP Demicks Lake Gas Plant</t>
  </si>
  <si>
    <t>TGP Station 313 Coudersport</t>
  </si>
  <si>
    <t>SPINDLETOP COMPRESSOR STATION</t>
  </si>
  <si>
    <t>NORTHERN NATURAL GAS - BROWNFIELD</t>
  </si>
  <si>
    <t>Northern Natural Gas Company - Seminole</t>
  </si>
  <si>
    <t>TGP Station 9 VIctoria TX</t>
  </si>
  <si>
    <t>SGP Sierrita Compressor Station</t>
  </si>
  <si>
    <t>Bakersfield Compressor Station</t>
  </si>
  <si>
    <t>DOW TEXAS OPERATIONS FREEPORT</t>
  </si>
  <si>
    <t>Bobcat</t>
  </si>
  <si>
    <t>Redfield UGS and Compressor Station</t>
  </si>
  <si>
    <t>Pine Prairie Energy Center</t>
  </si>
  <si>
    <t>PANHANDLE EASTERN PIPE LINE CO - ALVA N HOPETON</t>
  </si>
  <si>
    <t>Dominion Energy Ohio - Robinson Station (Stor)</t>
  </si>
  <si>
    <t>EGAN</t>
  </si>
  <si>
    <t>Eastern Gas Transmission and Storage - Ellisburg Station (Stor)</t>
  </si>
  <si>
    <t>Nicor Gas Ancona</t>
  </si>
  <si>
    <t>WASHINGTON 10 STORAGE (MICHIGAN CONSOLIDATED)</t>
  </si>
  <si>
    <t>Petal Gas Storage Compressor Station</t>
  </si>
  <si>
    <t>PEOPLES GAS LIGHT AND COKE CO</t>
  </si>
  <si>
    <t>Southern California Gas Company - Honor Rancho</t>
  </si>
  <si>
    <t>ANR Pipeline Blue Lake Complex Gas Storage Facility</t>
  </si>
  <si>
    <t>Cunningham Underground Storage &amp; Compressor Station</t>
  </si>
  <si>
    <t>TRANSCO STATION 54</t>
  </si>
  <si>
    <t>NFGSC INDEPENDENCE STATION</t>
  </si>
  <si>
    <t>Accident Station</t>
  </si>
  <si>
    <t>COLUMBIA GAS TRANSMISSION LLC LUCAS COMPRESSOR STATION</t>
  </si>
  <si>
    <t>COLUMBIA GAS TRANSMISSION LLC COCO COMPRESSOR STATION</t>
  </si>
  <si>
    <t>Nicor Gas Troy Grove</t>
  </si>
  <si>
    <t>Southern Pines Energy Center</t>
  </si>
  <si>
    <t>Texas Gas Transmission - Midland Storage Field</t>
  </si>
  <si>
    <t>Gulf South Pipeline - Bistineau Station</t>
  </si>
  <si>
    <t>Laurel Ridge/Rager Mountain Compressor Station</t>
  </si>
  <si>
    <t>Dominion Energy Ohio - Chippewa Station (Stor)</t>
  </si>
  <si>
    <t>Tres Palacios Gas Storage Facility</t>
  </si>
  <si>
    <t>Jackson Prairie Natural Gas Storage</t>
  </si>
  <si>
    <t>SNG Plant</t>
  </si>
  <si>
    <t>ECOELECTRICA LP</t>
  </si>
  <si>
    <t>TESORO ALASKA PETROLEUM CO</t>
  </si>
  <si>
    <t>Corpus Christi Liquefaction</t>
  </si>
  <si>
    <t>Burlington Generating Station</t>
  </si>
  <si>
    <t>Williams</t>
  </si>
  <si>
    <t>Wrenshall LNG Storage</t>
  </si>
  <si>
    <t>Macon LNG</t>
  </si>
  <si>
    <t>Cherokee LNG</t>
  </si>
  <si>
    <t>Central Hudson Gas and Electric Corporation</t>
  </si>
  <si>
    <t>City of Tallahassee Natural Gas Utility</t>
  </si>
  <si>
    <t>Norwich</t>
  </si>
  <si>
    <t>Okaloosa Gas District</t>
  </si>
  <si>
    <t>Middleborough Gas &amp; Electric Department</t>
  </si>
  <si>
    <t>UNS Gas</t>
  </si>
  <si>
    <t>Energy Services of Pensacola</t>
  </si>
  <si>
    <t>Jasper Municipal Gas Utility</t>
  </si>
  <si>
    <t>ILLINOIS GAS COMPANY</t>
  </si>
  <si>
    <t>NSTAR Gas Company</t>
  </si>
  <si>
    <t>Atmos Energy Corporation - Kansas</t>
  </si>
  <si>
    <t>Atmos Energy Corporation - Kentucky</t>
  </si>
  <si>
    <t>Atmos Energy Corporation - Louisiana</t>
  </si>
  <si>
    <t>Atmos Energy Corporation - Mississippi</t>
  </si>
  <si>
    <t>Atmos Energy Corporation - Texas</t>
  </si>
  <si>
    <t>Atmos Energy Corporation- Virginia</t>
  </si>
  <si>
    <t>Piedmont Natural Gas - South Carolina</t>
  </si>
  <si>
    <t>Piedmont Natural Gas - North Carolina</t>
  </si>
  <si>
    <t>New Mexico Gas Company</t>
  </si>
  <si>
    <t>Spire Mississippi</t>
  </si>
  <si>
    <t>Duke Energy Kentucky Gas Operation</t>
  </si>
  <si>
    <t>WASHINGTON GAS LIGHT COMPANY</t>
  </si>
  <si>
    <t>The Peoples Gas Light and Coke Company</t>
  </si>
  <si>
    <t>Wisconsin Power &amp; Light Gas Distribution</t>
  </si>
  <si>
    <t>Interstate Power &amp; Light Gas Distribution</t>
  </si>
  <si>
    <t>NORTHWESTERN ENERGY/GTS</t>
  </si>
  <si>
    <t>Intermountain Gas Company</t>
  </si>
  <si>
    <t>Wisconsin Public Service Corporation</t>
  </si>
  <si>
    <t>Huntsville Utilities</t>
  </si>
  <si>
    <t>MidAmerican Energy Local Gas Distribution Company</t>
  </si>
  <si>
    <t>Boston Gas Company</t>
  </si>
  <si>
    <t>THE BROOKLYN UNION GAS COMPANY</t>
  </si>
  <si>
    <t>Spire Missouri East</t>
  </si>
  <si>
    <t>New Jersey Resources</t>
  </si>
  <si>
    <t>KEYSPAN GAS EAST CORPORATION</t>
  </si>
  <si>
    <t>NIAGARA MOHAWK POWER CORPORATION</t>
  </si>
  <si>
    <t>THE NARRAGANSETT ELECTRIC COMPANY</t>
  </si>
  <si>
    <t>Duke Energy Ohio Gas Operation</t>
  </si>
  <si>
    <t>PECO Gas Division</t>
  </si>
  <si>
    <t>PSE&amp;G</t>
  </si>
  <si>
    <t>Public Service Company of Colorado</t>
  </si>
  <si>
    <t>SEMCO Energy Gas Company</t>
  </si>
  <si>
    <t>Avista Corporation-WA</t>
  </si>
  <si>
    <t>National Fuel Gas Distribution Corporation</t>
  </si>
  <si>
    <t>Metropolitan Utilities District of Omaha</t>
  </si>
  <si>
    <t>Delmarva Power &amp; Light - Gas Delivery</t>
  </si>
  <si>
    <t>Spire Gulf Inc.</t>
  </si>
  <si>
    <t>City Utilities Natural Gas Distribution System</t>
  </si>
  <si>
    <t>Rochester Gas &amp; Electric Corp</t>
  </si>
  <si>
    <t>New York State Electric and Gas</t>
  </si>
  <si>
    <t>Columbia Gas of Pennsylvania</t>
  </si>
  <si>
    <t>Eversource Gas Mass</t>
  </si>
  <si>
    <t>Columbia Gas of Ohio</t>
  </si>
  <si>
    <t>Jackson Energy Authority</t>
  </si>
  <si>
    <t>Ameren Missouri</t>
  </si>
  <si>
    <t>CenterPoint Energy Entex (Mississippi)</t>
  </si>
  <si>
    <t>Elizabethtown Gas</t>
  </si>
  <si>
    <t>City of Charlottesville</t>
  </si>
  <si>
    <t>CenterPoint Energy Minnesota Gas</t>
  </si>
  <si>
    <t>Kansas Gas Service</t>
  </si>
  <si>
    <t>Oklahoma Natural Gas Co.</t>
  </si>
  <si>
    <t>Southern Indiana Gas &amp; Electric Company</t>
  </si>
  <si>
    <t>CON EDISON - NATURAL GAS DELIVERY SYSTEM</t>
  </si>
  <si>
    <t>WISCONSIN ELECTRIC POWER COMPANY</t>
  </si>
  <si>
    <t>NICOR GAS</t>
  </si>
  <si>
    <t>Virginia Natural Gas</t>
  </si>
  <si>
    <t>CenterPoint Energy Entex (Louisiana)</t>
  </si>
  <si>
    <t>Indiana Gas Company</t>
  </si>
  <si>
    <t>Florida City Gas</t>
  </si>
  <si>
    <t>WISCONSIN GAS COMPANY</t>
  </si>
  <si>
    <t>Vectren Energy Delivery of Ohio</t>
  </si>
  <si>
    <t>Texas Gas Service</t>
  </si>
  <si>
    <t>CPS Energy Natural Gas System</t>
  </si>
  <si>
    <t>Spire Missouri West</t>
  </si>
  <si>
    <t>Consumers Energy Company</t>
  </si>
  <si>
    <t>PSNC</t>
  </si>
  <si>
    <t>SCE&amp;G Gas Operations</t>
  </si>
  <si>
    <t>Dominion Energy Ohio - The East Ohio Gas Co (Dist) (Ohio)</t>
  </si>
  <si>
    <t>Atmos Energy Corporation - Colorado</t>
  </si>
  <si>
    <t>Middle Tennessee Natural Gas Utility District</t>
  </si>
  <si>
    <t>Dominion Energy Questar Gas Company (Dist) (Utah)</t>
  </si>
  <si>
    <t>SOUTHERN CALIFORNIA GAS CO End User Emissions (LDC)</t>
  </si>
  <si>
    <t>PACIFIC GAS AND ELECTRIC COMPANY</t>
  </si>
  <si>
    <t>Fayetteville Public Utilities</t>
  </si>
  <si>
    <t>Benton Gas System</t>
  </si>
  <si>
    <t>Puget Sound Energy LDC</t>
  </si>
  <si>
    <t>Rock Energy Cooperative</t>
  </si>
  <si>
    <t>City of Covington</t>
  </si>
  <si>
    <t>Baltimore Gas &amp; Electric Company</t>
  </si>
  <si>
    <t>LIBERTY UTILITIES - MASSACHUSETTS</t>
  </si>
  <si>
    <t>National Fuel Gas Distribution Corp - Pennsylvania</t>
  </si>
  <si>
    <t>Southern Connecticut Gas Company</t>
  </si>
  <si>
    <t>Trussville Utilities</t>
  </si>
  <si>
    <t>Clarke-Mobile Counties Gas District</t>
  </si>
  <si>
    <t>Piedmont Natural Gas - Tennessee</t>
  </si>
  <si>
    <t>CenterPoint Energy Entex (Texas)</t>
  </si>
  <si>
    <t>Spire Alabama</t>
  </si>
  <si>
    <t>MidAmerican Energy Company Local Natural Gas Distribution Company - Illinois</t>
  </si>
  <si>
    <t>MidAmerican Energy Company Local Natural Gas Distribution Company - Nebraska</t>
  </si>
  <si>
    <t>MidAmerican Energy Company Local Natural Gas Distribution Company - South Dakota</t>
  </si>
  <si>
    <t>NIPSCO GAS</t>
  </si>
  <si>
    <t>Cascade Natural Gas Coporation - Washington</t>
  </si>
  <si>
    <t>DTE Energy Michcon LDC</t>
  </si>
  <si>
    <t>Philadelphia Gas Works - Corporate</t>
  </si>
  <si>
    <t>Black Hills Energy Arkansas LLC.</t>
  </si>
  <si>
    <t>Southwest Gas - California</t>
  </si>
  <si>
    <t>Southwest Gas - Nevada</t>
  </si>
  <si>
    <t>Southwest Gas - Arizona</t>
  </si>
  <si>
    <t>Mountaineer Gas Company</t>
  </si>
  <si>
    <t>Batesville Water &amp; Gas Utility</t>
  </si>
  <si>
    <t>TECO Peoples Gas</t>
  </si>
  <si>
    <t>Atmos Energy Corporation - Tennessee</t>
  </si>
  <si>
    <t>City of Rensselaer Gas Utility</t>
  </si>
  <si>
    <t>Murray Natural Gas</t>
  </si>
  <si>
    <t>Humboldt Utilities</t>
  </si>
  <si>
    <t>NW Natural - Oregon</t>
  </si>
  <si>
    <t>Yankee Gas Supply</t>
  </si>
  <si>
    <t>SAN DIEGO GAS &amp; ELECTRIC (LDC)</t>
  </si>
  <si>
    <t>Columbia Gas of Virginia</t>
  </si>
  <si>
    <t>Columbia Gas of Kentucky</t>
  </si>
  <si>
    <t>Minnesota Energy Resources Corporation</t>
  </si>
  <si>
    <t>Connecticut Natural Gas Company</t>
  </si>
  <si>
    <t>Chattanoga Gas Company</t>
  </si>
  <si>
    <t>South Jersey Gas Company</t>
  </si>
  <si>
    <t>Elk River Public Utility District</t>
  </si>
  <si>
    <t>Washington Gas Light Company (MD)</t>
  </si>
  <si>
    <t>Washington Gas Light Company (VA)</t>
  </si>
  <si>
    <t>Atlanta Gas Light Company</t>
  </si>
  <si>
    <t>Cedar Falls Municipal Gas Utility</t>
  </si>
  <si>
    <t>Ameren Illinois</t>
  </si>
  <si>
    <t>City of Mesa</t>
  </si>
  <si>
    <t>City of Chanute - Utility Complex</t>
  </si>
  <si>
    <t>NorthWestern Energy NE LDC</t>
  </si>
  <si>
    <t>City of Lexington</t>
  </si>
  <si>
    <t>Peoples Gas Company Pennsylvania</t>
  </si>
  <si>
    <t>City of Deming</t>
  </si>
  <si>
    <t>Cairo Public Utility</t>
  </si>
  <si>
    <t>NW Natural - Washington</t>
  </si>
  <si>
    <t>Fountain Inn Natural Gas System</t>
  </si>
  <si>
    <t>Signal Hill Petroleum West Unit</t>
  </si>
  <si>
    <t>North Shore CENTRAL WESTERN OVERTHRUST</t>
  </si>
  <si>
    <t>Crimson Resource Management Corp.</t>
  </si>
  <si>
    <t>DCP Midstream 595 Piceance Basin</t>
  </si>
  <si>
    <t>San Juan Basin Gathering and Boosting</t>
  </si>
  <si>
    <t>Chevron MCA 595 Piceance Basin Gathering and Boosting</t>
  </si>
  <si>
    <t>Mustang Gas Products 355 Chautauqua Platform</t>
  </si>
  <si>
    <t>California Resources Production Corporation- LA Basin Gathering and Boosting</t>
  </si>
  <si>
    <t>Aera Energy Coastal G and B</t>
  </si>
  <si>
    <t>SPR San Joaquin Basin</t>
  </si>
  <si>
    <t>Dugan Production Corp-San Juan Basin G&amp;B</t>
  </si>
  <si>
    <t>XTO Energy Inc 230 Arkla  GB</t>
  </si>
  <si>
    <t>XTO Energy Inc 360 Anadarko  GB</t>
  </si>
  <si>
    <t>XTO Energy Inc 430 Permian  GB</t>
  </si>
  <si>
    <t>XTO Energy Inc 395 Williston  GB</t>
  </si>
  <si>
    <t>MurphyG&amp;B-220</t>
  </si>
  <si>
    <t>Verdun Oil Company-Gulf Coast Basin- Onshore G&amp;B</t>
  </si>
  <si>
    <t>XTO Energy Inc 220 Gulf Coast  GB</t>
  </si>
  <si>
    <t>Williston Basin Gathering and Boosting</t>
  </si>
  <si>
    <t>EnverVest Operating L.L.C.- 430 Permian basin G&amp;B</t>
  </si>
  <si>
    <t>Denbury Onshore LLC 395 Williston Gathering</t>
  </si>
  <si>
    <t>Mountaineer Gas Company 160 Appalachian Basin GB</t>
  </si>
  <si>
    <t>Amplify Energy Operation LLC 260 East Texas Basin GB</t>
  </si>
  <si>
    <t>Hess Corporation - 395 - Williston Basin Gath &amp; Boostn</t>
  </si>
  <si>
    <t>Cook Inlet Energy Onshore Gathering and Boosting</t>
  </si>
  <si>
    <t>Paradigm Gathering and Boosting Basin 220</t>
  </si>
  <si>
    <t>BCE-Mach III Midstream Holding LLC (Boosters - 360 Anadarko Basin GB</t>
  </si>
  <si>
    <t>Gateway Gathering Station</t>
  </si>
  <si>
    <t>EOG Resources Inc. 515 Powder River Basin Gathering and Boosting</t>
  </si>
  <si>
    <t>CRI 395 G&amp;B Williston</t>
  </si>
  <si>
    <t>APR - Basin 430 - Gathering &amp; Boosting</t>
  </si>
  <si>
    <t>SEP Williston Basin 395 Gathering</t>
  </si>
  <si>
    <t>Grand Slam Central Delivery Point</t>
  </si>
  <si>
    <t>Collegiate Midstream LLC</t>
  </si>
  <si>
    <t>Mewbourne Oil Company - Permian Basin 430 Gf</t>
  </si>
  <si>
    <t>MERIT ENERGY CO. - EAST TEXAS BASIN G&amp;B</t>
  </si>
  <si>
    <t>Crescent Pass 260 East Texas Basin GB</t>
  </si>
  <si>
    <t>AK</t>
  </si>
  <si>
    <t>WA</t>
  </si>
  <si>
    <t>NY</t>
  </si>
  <si>
    <t>AL</t>
  </si>
  <si>
    <t>LA</t>
  </si>
  <si>
    <t>Houston</t>
  </si>
  <si>
    <t>TX</t>
  </si>
  <si>
    <t>VA</t>
  </si>
  <si>
    <t>Oneida</t>
  </si>
  <si>
    <t>IL</t>
  </si>
  <si>
    <t>CA</t>
  </si>
  <si>
    <t>KS</t>
  </si>
  <si>
    <t>NE</t>
  </si>
  <si>
    <t>UT</t>
  </si>
  <si>
    <t>MI</t>
  </si>
  <si>
    <t>WY</t>
  </si>
  <si>
    <t>OK</t>
  </si>
  <si>
    <t>Dallas</t>
  </si>
  <si>
    <t>KY</t>
  </si>
  <si>
    <t>Lake</t>
  </si>
  <si>
    <t>IN</t>
  </si>
  <si>
    <t>IA</t>
  </si>
  <si>
    <t>PA</t>
  </si>
  <si>
    <t>Jefferson</t>
  </si>
  <si>
    <t>Navajo</t>
  </si>
  <si>
    <t>AZ</t>
  </si>
  <si>
    <t>Will</t>
  </si>
  <si>
    <t>FL</t>
  </si>
  <si>
    <t>CO</t>
  </si>
  <si>
    <t>Maricopa</t>
  </si>
  <si>
    <t>MD</t>
  </si>
  <si>
    <t>Victoria</t>
  </si>
  <si>
    <t>ND</t>
  </si>
  <si>
    <t>Middlesex</t>
  </si>
  <si>
    <t>MA</t>
  </si>
  <si>
    <t>Richmond</t>
  </si>
  <si>
    <t>Venango</t>
  </si>
  <si>
    <t>Rock</t>
  </si>
  <si>
    <t>WI</t>
  </si>
  <si>
    <t>Tyler</t>
  </si>
  <si>
    <t>OR</t>
  </si>
  <si>
    <t>AR</t>
  </si>
  <si>
    <t>WV</t>
  </si>
  <si>
    <t>Denver</t>
  </si>
  <si>
    <t>MS</t>
  </si>
  <si>
    <t>Hutchinson</t>
  </si>
  <si>
    <t>HI</t>
  </si>
  <si>
    <t>Jasper</t>
  </si>
  <si>
    <t>SC</t>
  </si>
  <si>
    <t>Nassau</t>
  </si>
  <si>
    <t>Charlotte</t>
  </si>
  <si>
    <t>NC</t>
  </si>
  <si>
    <t>Guadalupe</t>
  </si>
  <si>
    <t>Rosebud</t>
  </si>
  <si>
    <t>MT</t>
  </si>
  <si>
    <t>Campbell</t>
  </si>
  <si>
    <t>Ocean</t>
  </si>
  <si>
    <t>NJ</t>
  </si>
  <si>
    <t>NM</t>
  </si>
  <si>
    <t>TN</t>
  </si>
  <si>
    <t>Tulsa</t>
  </si>
  <si>
    <t>Lexington</t>
  </si>
  <si>
    <t>DC</t>
  </si>
  <si>
    <t>OH</t>
  </si>
  <si>
    <t>Schuylkill</t>
  </si>
  <si>
    <t>Monroe</t>
  </si>
  <si>
    <t>Columbus</t>
  </si>
  <si>
    <t>GA</t>
  </si>
  <si>
    <t>Person</t>
  </si>
  <si>
    <t>Calhoun</t>
  </si>
  <si>
    <t>Orange</t>
  </si>
  <si>
    <t>NV</t>
  </si>
  <si>
    <t>Kootenai</t>
  </si>
  <si>
    <t>ID</t>
  </si>
  <si>
    <t>Clark</t>
  </si>
  <si>
    <t>Loudon</t>
  </si>
  <si>
    <t>Wayne</t>
  </si>
  <si>
    <t>Gloucester</t>
  </si>
  <si>
    <t>Allegheny</t>
  </si>
  <si>
    <t>Yoakum</t>
  </si>
  <si>
    <t>MN</t>
  </si>
  <si>
    <t>MO</t>
  </si>
  <si>
    <t>Tompkins</t>
  </si>
  <si>
    <t>SD</t>
  </si>
  <si>
    <t>Lea</t>
  </si>
  <si>
    <t>Hartford</t>
  </si>
  <si>
    <t>Mobile</t>
  </si>
  <si>
    <t>Macon</t>
  </si>
  <si>
    <t>Chester</t>
  </si>
  <si>
    <t>Gordon</t>
  </si>
  <si>
    <t>Polk</t>
  </si>
  <si>
    <t>Henderson</t>
  </si>
  <si>
    <t>Haywood</t>
  </si>
  <si>
    <t>Effingham</t>
  </si>
  <si>
    <t>Marinette</t>
  </si>
  <si>
    <t>Stokes</t>
  </si>
  <si>
    <t>ME</t>
  </si>
  <si>
    <t>Cumberland</t>
  </si>
  <si>
    <t>Midland</t>
  </si>
  <si>
    <t>Bastrop</t>
  </si>
  <si>
    <t>King George</t>
  </si>
  <si>
    <t>Mitchell</t>
  </si>
  <si>
    <t>O'Brien</t>
  </si>
  <si>
    <t>Wexford</t>
  </si>
  <si>
    <t>Talladega</t>
  </si>
  <si>
    <t>Jackson</t>
  </si>
  <si>
    <t>Lee</t>
  </si>
  <si>
    <t>Nueces</t>
  </si>
  <si>
    <t>Bristol</t>
  </si>
  <si>
    <t>Warren</t>
  </si>
  <si>
    <t>Rusk</t>
  </si>
  <si>
    <t>Brookings</t>
  </si>
  <si>
    <t>Crawford</t>
  </si>
  <si>
    <t>CT</t>
  </si>
  <si>
    <t>Bethel</t>
  </si>
  <si>
    <t>Harrison</t>
  </si>
  <si>
    <t>Suffolk</t>
  </si>
  <si>
    <t>Northumberland</t>
  </si>
  <si>
    <t>Galveston</t>
  </si>
  <si>
    <t>Hinds</t>
  </si>
  <si>
    <t>Marion</t>
  </si>
  <si>
    <t>El Paso</t>
  </si>
  <si>
    <t>Luzerne</t>
  </si>
  <si>
    <t>Hardee</t>
  </si>
  <si>
    <t>Pueblo</t>
  </si>
  <si>
    <t>Kershaw</t>
  </si>
  <si>
    <t>McLennan</t>
  </si>
  <si>
    <t>Toa Baja</t>
  </si>
  <si>
    <t>PR</t>
  </si>
  <si>
    <t>Evangeline</t>
  </si>
  <si>
    <t>Durham</t>
  </si>
  <si>
    <t>Limestone</t>
  </si>
  <si>
    <t>Hawkins</t>
  </si>
  <si>
    <t>Etowah</t>
  </si>
  <si>
    <t>Gadsden</t>
  </si>
  <si>
    <t>Pratt</t>
  </si>
  <si>
    <t>Grundy</t>
  </si>
  <si>
    <t>Putnam</t>
  </si>
  <si>
    <t>De Soto</t>
  </si>
  <si>
    <t>Adams</t>
  </si>
  <si>
    <t>Cherokee</t>
  </si>
  <si>
    <t>Minnehaha</t>
  </si>
  <si>
    <t>York</t>
  </si>
  <si>
    <t>Scott</t>
  </si>
  <si>
    <t>Fountain</t>
  </si>
  <si>
    <t>East Baton Rouge</t>
  </si>
  <si>
    <t>Palo Alto</t>
  </si>
  <si>
    <t>Montgomery</t>
  </si>
  <si>
    <t>El Dorado</t>
  </si>
  <si>
    <t>Barnwell</t>
  </si>
  <si>
    <t>Kern</t>
  </si>
  <si>
    <t>Mercer</t>
  </si>
  <si>
    <t>Anderson</t>
  </si>
  <si>
    <t>Lawrence</t>
  </si>
  <si>
    <t>Brown</t>
  </si>
  <si>
    <t>Cambria</t>
  </si>
  <si>
    <t>Lamar</t>
  </si>
  <si>
    <t>Tazewell</t>
  </si>
  <si>
    <t>Spokane</t>
  </si>
  <si>
    <t>Milwaukee</t>
  </si>
  <si>
    <t>Lewis</t>
  </si>
  <si>
    <t>Bartow</t>
  </si>
  <si>
    <t>Tioga</t>
  </si>
  <si>
    <t>Plymouth</t>
  </si>
  <si>
    <t>Isle of Wight</t>
  </si>
  <si>
    <t>Moffat</t>
  </si>
  <si>
    <t>Craig</t>
  </si>
  <si>
    <t>Rowan</t>
  </si>
  <si>
    <t>Okeechobee</t>
  </si>
  <si>
    <t>Sacramento</t>
  </si>
  <si>
    <t>Kalkaska</t>
  </si>
  <si>
    <t>San Patricio</t>
  </si>
  <si>
    <t>Routt</t>
  </si>
  <si>
    <t>Yankton</t>
  </si>
  <si>
    <t>Fremont</t>
  </si>
  <si>
    <t>Brevard</t>
  </si>
  <si>
    <t>Wilson</t>
  </si>
  <si>
    <t>Augusta</t>
  </si>
  <si>
    <t>De Kalb</t>
  </si>
  <si>
    <t>Dearborn</t>
  </si>
  <si>
    <t>Bronx</t>
  </si>
  <si>
    <t>Stanislaus</t>
  </si>
  <si>
    <t>Randolph</t>
  </si>
  <si>
    <t>DE</t>
  </si>
  <si>
    <t>Massac</t>
  </si>
  <si>
    <t>Butler</t>
  </si>
  <si>
    <t>Benton</t>
  </si>
  <si>
    <t>Addison</t>
  </si>
  <si>
    <t>NH</t>
  </si>
  <si>
    <t>Hot Spring</t>
  </si>
  <si>
    <t>Lancaster</t>
  </si>
  <si>
    <t>La Porte</t>
  </si>
  <si>
    <t>Buchanan</t>
  </si>
  <si>
    <t>Wapello</t>
  </si>
  <si>
    <t>Fulton</t>
  </si>
  <si>
    <t>Newton</t>
  </si>
  <si>
    <t>Morton</t>
  </si>
  <si>
    <t>Perry</t>
  </si>
  <si>
    <t>Monongalia</t>
  </si>
  <si>
    <t>Huntingdon</t>
  </si>
  <si>
    <t>Georgetown</t>
  </si>
  <si>
    <t>Ward</t>
  </si>
  <si>
    <t>Providence</t>
  </si>
  <si>
    <t>RI</t>
  </si>
  <si>
    <t>Contra Costa</t>
  </si>
  <si>
    <t>Pocahontas</t>
  </si>
  <si>
    <t>Douglas</t>
  </si>
  <si>
    <t>VI</t>
  </si>
  <si>
    <t>Cook</t>
  </si>
  <si>
    <t>Walton</t>
  </si>
  <si>
    <t>Austin</t>
  </si>
  <si>
    <t>Heard</t>
  </si>
  <si>
    <t>Pulaski</t>
  </si>
  <si>
    <t>Spencer</t>
  </si>
  <si>
    <t>Burlington</t>
  </si>
  <si>
    <t>Sarpy</t>
  </si>
  <si>
    <t>Llano</t>
  </si>
  <si>
    <t>Summit</t>
  </si>
  <si>
    <t>Cheyenne</t>
  </si>
  <si>
    <t>Charleston</t>
  </si>
  <si>
    <t>Johnson</t>
  </si>
  <si>
    <t>Boone</t>
  </si>
  <si>
    <t>Meeker</t>
  </si>
  <si>
    <t>Apache</t>
  </si>
  <si>
    <t>Windsor</t>
  </si>
  <si>
    <t>Ida</t>
  </si>
  <si>
    <t>Elmore</t>
  </si>
  <si>
    <t>Vinton</t>
  </si>
  <si>
    <t>Dane</t>
  </si>
  <si>
    <t>Delta</t>
  </si>
  <si>
    <t>Anchorage</t>
  </si>
  <si>
    <t>Cameron</t>
  </si>
  <si>
    <t>Fort Bend</t>
  </si>
  <si>
    <t>Crockett</t>
  </si>
  <si>
    <t>Halifax</t>
  </si>
  <si>
    <t>Lorain</t>
  </si>
  <si>
    <t>Monterey</t>
  </si>
  <si>
    <t>Northampton</t>
  </si>
  <si>
    <t>Union</t>
  </si>
  <si>
    <t>Tulare</t>
  </si>
  <si>
    <t>Muscatine</t>
  </si>
  <si>
    <t>Des Moines</t>
  </si>
  <si>
    <t>Queens</t>
  </si>
  <si>
    <t>Fresno</t>
  </si>
  <si>
    <t>Marshall</t>
  </si>
  <si>
    <t>Potter</t>
  </si>
  <si>
    <t>Klamath</t>
  </si>
  <si>
    <t>Robertson</t>
  </si>
  <si>
    <t>Pima</t>
  </si>
  <si>
    <t>Ramsey</t>
  </si>
  <si>
    <t>Ventura</t>
  </si>
  <si>
    <t>Prince William</t>
  </si>
  <si>
    <t>Darlington</t>
  </si>
  <si>
    <t>Covington</t>
  </si>
  <si>
    <t>Henry</t>
  </si>
  <si>
    <t>Arlington</t>
  </si>
  <si>
    <t>Brazos</t>
  </si>
  <si>
    <t>St. Charles</t>
  </si>
  <si>
    <t>Greene</t>
  </si>
  <si>
    <t>Gregory</t>
  </si>
  <si>
    <t>Coshocton</t>
  </si>
  <si>
    <t>Hood</t>
  </si>
  <si>
    <t>Denton</t>
  </si>
  <si>
    <t>Columbia</t>
  </si>
  <si>
    <t>Montcalm</t>
  </si>
  <si>
    <t>Norton</t>
  </si>
  <si>
    <t>Santa Clara</t>
  </si>
  <si>
    <t>Decatur</t>
  </si>
  <si>
    <t>Philadelphia</t>
  </si>
  <si>
    <t>Rockingham</t>
  </si>
  <si>
    <t>New Castle</t>
  </si>
  <si>
    <t>Williamson</t>
  </si>
  <si>
    <t>Sterling</t>
  </si>
  <si>
    <t>Catawba</t>
  </si>
  <si>
    <t>Gosper</t>
  </si>
  <si>
    <t>Golden Valley</t>
  </si>
  <si>
    <t>Mohave</t>
  </si>
  <si>
    <t>Wise</t>
  </si>
  <si>
    <t>Elk</t>
  </si>
  <si>
    <t>Calcasieu</t>
  </si>
  <si>
    <t>Kendall</t>
  </si>
  <si>
    <t>Carlisle</t>
  </si>
  <si>
    <t>Wells</t>
  </si>
  <si>
    <t>Baltimore</t>
  </si>
  <si>
    <t>Anne Arundel</t>
  </si>
  <si>
    <t>Berkeley</t>
  </si>
  <si>
    <t>Real</t>
  </si>
  <si>
    <t>Lubbock</t>
  </si>
  <si>
    <t>Tarrant</t>
  </si>
  <si>
    <t>Hidalgo</t>
  </si>
  <si>
    <t>Ballard</t>
  </si>
  <si>
    <t>Erie</t>
  </si>
  <si>
    <t>Autauga</t>
  </si>
  <si>
    <t>Greenville</t>
  </si>
  <si>
    <t>Alleghany</t>
  </si>
  <si>
    <t>Seminole</t>
  </si>
  <si>
    <t>Chippewa</t>
  </si>
  <si>
    <t>Morgan</t>
  </si>
  <si>
    <t>Niagara</t>
  </si>
  <si>
    <t>Independence</t>
  </si>
  <si>
    <t>Choctaw</t>
  </si>
  <si>
    <t>Brewster</t>
  </si>
  <si>
    <t>Cleburne</t>
  </si>
  <si>
    <t>St. Lawrence</t>
  </si>
  <si>
    <t>Pike</t>
  </si>
  <si>
    <t>Pecos</t>
  </si>
  <si>
    <t>Sutter</t>
  </si>
  <si>
    <t>Palo Pinto</t>
  </si>
  <si>
    <t>Finney</t>
  </si>
  <si>
    <t>Lincoln</t>
  </si>
  <si>
    <t>Cochise</t>
  </si>
  <si>
    <t>Humboldt</t>
  </si>
  <si>
    <t>San Joaquin</t>
  </si>
  <si>
    <t>Richland</t>
  </si>
  <si>
    <t>Cleveland</t>
  </si>
  <si>
    <t>Starr</t>
  </si>
  <si>
    <t>Washtenaw</t>
  </si>
  <si>
    <t>Saginaw</t>
  </si>
  <si>
    <t>Allegany</t>
  </si>
  <si>
    <t>Hudson</t>
  </si>
  <si>
    <t>Lafayette</t>
  </si>
  <si>
    <t>Sawyer</t>
  </si>
  <si>
    <t>Murray</t>
  </si>
  <si>
    <t>Lunenburg</t>
  </si>
  <si>
    <t>Isanti</t>
  </si>
  <si>
    <t>Juneau</t>
  </si>
  <si>
    <t>Gallia</t>
  </si>
  <si>
    <t>Seneca</t>
  </si>
  <si>
    <t>Beaver</t>
  </si>
  <si>
    <t>McIntosh</t>
  </si>
  <si>
    <t>Richardson</t>
  </si>
  <si>
    <t>Mayes</t>
  </si>
  <si>
    <t>Chambers</t>
  </si>
  <si>
    <t>Palm Beach</t>
  </si>
  <si>
    <t>Franklin</t>
  </si>
  <si>
    <t>San Juan</t>
  </si>
  <si>
    <t>Linn</t>
  </si>
  <si>
    <t>Ringgold</t>
  </si>
  <si>
    <t>Goliad</t>
  </si>
  <si>
    <t>Stanley</t>
  </si>
  <si>
    <t>Bucks</t>
  </si>
  <si>
    <t>Woodruff</t>
  </si>
  <si>
    <t>Buffalo</t>
  </si>
  <si>
    <t>Spartanburg</t>
  </si>
  <si>
    <t>Caddo</t>
  </si>
  <si>
    <t>Grayson</t>
  </si>
  <si>
    <t>Roosevelt</t>
  </si>
  <si>
    <t>Cerro Gordo</t>
  </si>
  <si>
    <t>Kings</t>
  </si>
  <si>
    <t>Greenwood</t>
  </si>
  <si>
    <t>Oakland</t>
  </si>
  <si>
    <t>Acadia</t>
  </si>
  <si>
    <t>Vermillion</t>
  </si>
  <si>
    <t>Cayuga</t>
  </si>
  <si>
    <t>Mason</t>
  </si>
  <si>
    <t>Fayette</t>
  </si>
  <si>
    <t>Story</t>
  </si>
  <si>
    <t>Worcester</t>
  </si>
  <si>
    <t>Collin</t>
  </si>
  <si>
    <t>Stoddard</t>
  </si>
  <si>
    <t>Converse</t>
  </si>
  <si>
    <t>Roanoke</t>
  </si>
  <si>
    <t>Stanton</t>
  </si>
  <si>
    <t>Norfolk</t>
  </si>
  <si>
    <t>Fauquier</t>
  </si>
  <si>
    <t>Daviess</t>
  </si>
  <si>
    <t>Brunswick</t>
  </si>
  <si>
    <t>Morrow</t>
  </si>
  <si>
    <t>Los Angeles</t>
  </si>
  <si>
    <t>Posey</t>
  </si>
  <si>
    <t>Nacogdoches</t>
  </si>
  <si>
    <t>Russell</t>
  </si>
  <si>
    <t>Gregg</t>
  </si>
  <si>
    <t>Buncombe</t>
  </si>
  <si>
    <t>Penobscot</t>
  </si>
  <si>
    <t>Aurora</t>
  </si>
  <si>
    <t>San Bernardino</t>
  </si>
  <si>
    <t>Neosho</t>
  </si>
  <si>
    <t>St. Louis</t>
  </si>
  <si>
    <t>Ingham</t>
  </si>
  <si>
    <t>Upson</t>
  </si>
  <si>
    <t>Uintah</t>
  </si>
  <si>
    <t>Piatt</t>
  </si>
  <si>
    <t>Hampden</t>
  </si>
  <si>
    <t>Oxford</t>
  </si>
  <si>
    <t>Citrus</t>
  </si>
  <si>
    <t>Gonzales</t>
  </si>
  <si>
    <t>Huron</t>
  </si>
  <si>
    <t>San Diego</t>
  </si>
  <si>
    <t>Fluvanna</t>
  </si>
  <si>
    <t>Pasco</t>
  </si>
  <si>
    <t>Audrain</t>
  </si>
  <si>
    <t>La Crosse</t>
  </si>
  <si>
    <t>Twin Falls</t>
  </si>
  <si>
    <t>Natchitoches</t>
  </si>
  <si>
    <t>Pennington</t>
  </si>
  <si>
    <t>Greeley</t>
  </si>
  <si>
    <t>Hunterdon</t>
  </si>
  <si>
    <t>New London</t>
  </si>
  <si>
    <t>Alexander</t>
  </si>
  <si>
    <t>Lenoir</t>
  </si>
  <si>
    <t>Volusia</t>
  </si>
  <si>
    <t>Wharton</t>
  </si>
  <si>
    <t>Hall</t>
  </si>
  <si>
    <t>Platte</t>
  </si>
  <si>
    <t>VT</t>
  </si>
  <si>
    <t>Santa Rosa</t>
  </si>
  <si>
    <t>Rensselaer</t>
  </si>
  <si>
    <t>Comanche</t>
  </si>
  <si>
    <t>Outagamie</t>
  </si>
  <si>
    <t>Van Buren</t>
  </si>
  <si>
    <t>Schenectady</t>
  </si>
  <si>
    <t>Gibson</t>
  </si>
  <si>
    <t>Clearfield</t>
  </si>
  <si>
    <t>Ross</t>
  </si>
  <si>
    <t>Gooding</t>
  </si>
  <si>
    <t>Fairfield</t>
  </si>
  <si>
    <t>Jack</t>
  </si>
  <si>
    <t>Boise</t>
  </si>
  <si>
    <t>Bailey</t>
  </si>
  <si>
    <t>Laramie</t>
  </si>
  <si>
    <t>Boulder</t>
  </si>
  <si>
    <t>Kay</t>
  </si>
  <si>
    <t>Hempstead</t>
  </si>
  <si>
    <t>Ashland</t>
  </si>
  <si>
    <t>Sherman</t>
  </si>
  <si>
    <t>Hennepin</t>
  </si>
  <si>
    <t>Stutsman</t>
  </si>
  <si>
    <t>Cecil</t>
  </si>
  <si>
    <t>Rankin</t>
  </si>
  <si>
    <t>Briscoe</t>
  </si>
  <si>
    <t>Florence</t>
  </si>
  <si>
    <t>Loving</t>
  </si>
  <si>
    <t>Sioux</t>
  </si>
  <si>
    <t>Jones</t>
  </si>
  <si>
    <t>Harris</t>
  </si>
  <si>
    <t>Colbert</t>
  </si>
  <si>
    <t>Bexar</t>
  </si>
  <si>
    <t>Cobb</t>
  </si>
  <si>
    <t>Live Oak</t>
  </si>
  <si>
    <t>Coweta</t>
  </si>
  <si>
    <t>Yates</t>
  </si>
  <si>
    <t>McKinley</t>
  </si>
  <si>
    <t>Rogers</t>
  </si>
  <si>
    <t>Defiance</t>
  </si>
  <si>
    <t>Atlantic</t>
  </si>
  <si>
    <t>Mower</t>
  </si>
  <si>
    <t>Wheeler</t>
  </si>
  <si>
    <t>Mesa</t>
  </si>
  <si>
    <t>Santa Fe</t>
  </si>
  <si>
    <t>Leon</t>
  </si>
  <si>
    <t>Buena Vista</t>
  </si>
  <si>
    <t>Clay</t>
  </si>
  <si>
    <t>Salt Lake</t>
  </si>
  <si>
    <t>Dickson</t>
  </si>
  <si>
    <t>Cross</t>
  </si>
  <si>
    <t>Talbot</t>
  </si>
  <si>
    <t>Weakley</t>
  </si>
  <si>
    <t>Storey</t>
  </si>
  <si>
    <t>Duval</t>
  </si>
  <si>
    <t>Kenedy</t>
  </si>
  <si>
    <t>Suwannee</t>
  </si>
  <si>
    <t>Knox</t>
  </si>
  <si>
    <t>Craven</t>
  </si>
  <si>
    <t>Dakota</t>
  </si>
  <si>
    <t>Surry</t>
  </si>
  <si>
    <t>Alachua</t>
  </si>
  <si>
    <t>Aiken</t>
  </si>
  <si>
    <t>Rutland</t>
  </si>
  <si>
    <t>Grant</t>
  </si>
  <si>
    <t>Riverside</t>
  </si>
  <si>
    <t>Anson</t>
  </si>
  <si>
    <t>Carolina</t>
  </si>
  <si>
    <t>Porter</t>
  </si>
  <si>
    <t>Martin</t>
  </si>
  <si>
    <t>Taylor</t>
  </si>
  <si>
    <t>Wright</t>
  </si>
  <si>
    <t>Baker</t>
  </si>
  <si>
    <t>Pleasants</t>
  </si>
  <si>
    <t>McCracken</t>
  </si>
  <si>
    <t>Shawnee</t>
  </si>
  <si>
    <t>Wakulla</t>
  </si>
  <si>
    <t>Ozaukee</t>
  </si>
  <si>
    <t>Olmsted</t>
  </si>
  <si>
    <t>Panola</t>
  </si>
  <si>
    <t>Atascosa</t>
  </si>
  <si>
    <t>San Miguel</t>
  </si>
  <si>
    <t>Chesterfield</t>
  </si>
  <si>
    <t>Manitowoc</t>
  </si>
  <si>
    <t>Arecibo</t>
  </si>
  <si>
    <t>Dickinson</t>
  </si>
  <si>
    <t>Deer Lodge</t>
  </si>
  <si>
    <t>Grand Forks</t>
  </si>
  <si>
    <t>Terrebonne</t>
  </si>
  <si>
    <t>Wyandotte</t>
  </si>
  <si>
    <t>Graham</t>
  </si>
  <si>
    <t>Hardin</t>
  </si>
  <si>
    <t>Kanawha</t>
  </si>
  <si>
    <t>Muhlenberg</t>
  </si>
  <si>
    <t>Becker</t>
  </si>
  <si>
    <t>Bergen</t>
  </si>
  <si>
    <t>Geneva</t>
  </si>
  <si>
    <t>Lauderdale</t>
  </si>
  <si>
    <t>San Jacinto</t>
  </si>
  <si>
    <t>Rockland</t>
  </si>
  <si>
    <t>Sumner</t>
  </si>
  <si>
    <t>Pawnee</t>
  </si>
  <si>
    <t>Pinal</t>
  </si>
  <si>
    <t>Hale</t>
  </si>
  <si>
    <t>Morris</t>
  </si>
  <si>
    <t>Gaines</t>
  </si>
  <si>
    <t>Calvert</t>
  </si>
  <si>
    <t>Ellis</t>
  </si>
  <si>
    <t>Oswego</t>
  </si>
  <si>
    <t>Wilbarger</t>
  </si>
  <si>
    <t>Titus</t>
  </si>
  <si>
    <t>Essex</t>
  </si>
  <si>
    <t>Sussex</t>
  </si>
  <si>
    <t>Indian River</t>
  </si>
  <si>
    <t>Humphreys</t>
  </si>
  <si>
    <t>Darke</t>
  </si>
  <si>
    <t>Tama</t>
  </si>
  <si>
    <t>Bay</t>
  </si>
  <si>
    <t>Ottawa</t>
  </si>
  <si>
    <t>Ector</t>
  </si>
  <si>
    <t>Madison</t>
  </si>
  <si>
    <t>Itasca</t>
  </si>
  <si>
    <t>Kent</t>
  </si>
  <si>
    <t>Hamilton</t>
  </si>
  <si>
    <t>Prince George's</t>
  </si>
  <si>
    <t>Dona Ana</t>
  </si>
  <si>
    <t>Rio Grande</t>
  </si>
  <si>
    <t>Valencia</t>
  </si>
  <si>
    <t>Berks</t>
  </si>
  <si>
    <t>Escambia</t>
  </si>
  <si>
    <t>Floyd</t>
  </si>
  <si>
    <t>Broward</t>
  </si>
  <si>
    <t>Miami-Dade</t>
  </si>
  <si>
    <t>Pointe Coupee</t>
  </si>
  <si>
    <t>Barry</t>
  </si>
  <si>
    <t>Buckingham</t>
  </si>
  <si>
    <t>Bedford</t>
  </si>
  <si>
    <t>Peoria</t>
  </si>
  <si>
    <t>Webster</t>
  </si>
  <si>
    <t>Fond du Lac</t>
  </si>
  <si>
    <t>Meade</t>
  </si>
  <si>
    <t>Accomack</t>
  </si>
  <si>
    <t>Calumet</t>
  </si>
  <si>
    <t>Humacao</t>
  </si>
  <si>
    <t>Yuma</t>
  </si>
  <si>
    <t>Salem</t>
  </si>
  <si>
    <t>Luna</t>
  </si>
  <si>
    <t>Cass</t>
  </si>
  <si>
    <t>Bradley</t>
  </si>
  <si>
    <t>Lowndes</t>
  </si>
  <si>
    <t>Caledonia</t>
  </si>
  <si>
    <t>Hays</t>
  </si>
  <si>
    <t>Imperial</t>
  </si>
  <si>
    <t>Clermont</t>
  </si>
  <si>
    <t>Otoe</t>
  </si>
  <si>
    <t>Andrews</t>
  </si>
  <si>
    <t>Sabine</t>
  </si>
  <si>
    <t>Larimer</t>
  </si>
  <si>
    <t>Kemper</t>
  </si>
  <si>
    <t>Tallapoosa</t>
  </si>
  <si>
    <t>Rock Island</t>
  </si>
  <si>
    <t>Beltrami</t>
  </si>
  <si>
    <t>Wood</t>
  </si>
  <si>
    <t>Okmulgee</t>
  </si>
  <si>
    <t>Jefferson Davis</t>
  </si>
  <si>
    <t>Osceola</t>
  </si>
  <si>
    <t>Charles</t>
  </si>
  <si>
    <t>San Francisco</t>
  </si>
  <si>
    <t>Sheboygan</t>
  </si>
  <si>
    <t>Vigo</t>
  </si>
  <si>
    <t>Dubuque</t>
  </si>
  <si>
    <t>Marlboro</t>
  </si>
  <si>
    <t>Fajardo</t>
  </si>
  <si>
    <t>Madera</t>
  </si>
  <si>
    <t>Sangamon</t>
  </si>
  <si>
    <t>Henrico</t>
  </si>
  <si>
    <t>Woodward</t>
  </si>
  <si>
    <t>Kalamazoo</t>
  </si>
  <si>
    <t>Noble</t>
  </si>
  <si>
    <t>Big Horn</t>
  </si>
  <si>
    <t>Merrimack</t>
  </si>
  <si>
    <t>Colusa</t>
  </si>
  <si>
    <t>Lucas</t>
  </si>
  <si>
    <t>Hancock</t>
  </si>
  <si>
    <t>Weld</t>
  </si>
  <si>
    <t>Attala</t>
  </si>
  <si>
    <t>Pittsburg</t>
  </si>
  <si>
    <t>Hunt</t>
  </si>
  <si>
    <t>Marquette</t>
  </si>
  <si>
    <t>San Augustine</t>
  </si>
  <si>
    <t>Smith</t>
  </si>
  <si>
    <t>Charlton</t>
  </si>
  <si>
    <t>Carbon</t>
  </si>
  <si>
    <t>Lackawanna</t>
  </si>
  <si>
    <t>Manistee</t>
  </si>
  <si>
    <t>Tippecanoe</t>
  </si>
  <si>
    <t>Saratoga</t>
  </si>
  <si>
    <t>Eaton</t>
  </si>
  <si>
    <t>Vernon</t>
  </si>
  <si>
    <t>North Slope</t>
  </si>
  <si>
    <t>St. Clair</t>
  </si>
  <si>
    <t>Crane</t>
  </si>
  <si>
    <t>Petersburg</t>
  </si>
  <si>
    <t>Goodhue</t>
  </si>
  <si>
    <t>Dunklin</t>
  </si>
  <si>
    <t>Otsego</t>
  </si>
  <si>
    <t>Dougherty</t>
  </si>
  <si>
    <t>Camas</t>
  </si>
  <si>
    <t>Coahoma</t>
  </si>
  <si>
    <t>Camden</t>
  </si>
  <si>
    <t>Louisa</t>
  </si>
  <si>
    <t>Blue Earth</t>
  </si>
  <si>
    <t>Eau Claire</t>
  </si>
  <si>
    <t>Bernalillo</t>
  </si>
  <si>
    <t>Millard</t>
  </si>
  <si>
    <t>Stewart</t>
  </si>
  <si>
    <t>Coleman</t>
  </si>
  <si>
    <t>Sheridan</t>
  </si>
  <si>
    <t>Grimes</t>
  </si>
  <si>
    <t>Hanover</t>
  </si>
  <si>
    <t>Ford</t>
  </si>
  <si>
    <t>Montezuma</t>
  </si>
  <si>
    <t>Barnstable</t>
  </si>
  <si>
    <t>Canadian</t>
  </si>
  <si>
    <t>Cuyahoga</t>
  </si>
  <si>
    <t>Woodbury</t>
  </si>
  <si>
    <t>Alameda</t>
  </si>
  <si>
    <t>Rice</t>
  </si>
  <si>
    <t>Pinellas</t>
  </si>
  <si>
    <t>Van Wert</t>
  </si>
  <si>
    <t>Orangeburg</t>
  </si>
  <si>
    <t>McLean</t>
  </si>
  <si>
    <t>Caroline</t>
  </si>
  <si>
    <t>New Haven</t>
  </si>
  <si>
    <t>Freestone</t>
  </si>
  <si>
    <t>Butte</t>
  </si>
  <si>
    <t>Rapides</t>
  </si>
  <si>
    <t>Iberville</t>
  </si>
  <si>
    <t>Faribault</t>
  </si>
  <si>
    <t>Juab</t>
  </si>
  <si>
    <t>Karnes</t>
  </si>
  <si>
    <t>Payette</t>
  </si>
  <si>
    <t>Berkshire</t>
  </si>
  <si>
    <t>Cullman</t>
  </si>
  <si>
    <t>Shawano</t>
  </si>
  <si>
    <t>St. James</t>
  </si>
  <si>
    <t>New Madrid</t>
  </si>
  <si>
    <t>Billings</t>
  </si>
  <si>
    <t>Bosque</t>
  </si>
  <si>
    <t>Hinsdale</t>
  </si>
  <si>
    <t>Ouachita</t>
  </si>
  <si>
    <t>Gaston</t>
  </si>
  <si>
    <t>Honolulu</t>
  </si>
  <si>
    <t>Armstrong</t>
  </si>
  <si>
    <t>Onondaga</t>
  </si>
  <si>
    <t>Pierce</t>
  </si>
  <si>
    <t>Oliver</t>
  </si>
  <si>
    <t>Warrick</t>
  </si>
  <si>
    <t>Vermilion</t>
  </si>
  <si>
    <t>Chautauqua</t>
  </si>
  <si>
    <t>Carver</t>
  </si>
  <si>
    <t>Guaynabo</t>
  </si>
  <si>
    <t>Allegan</t>
  </si>
  <si>
    <t>Newport</t>
  </si>
  <si>
    <t>Young</t>
  </si>
  <si>
    <t>Sullivan</t>
  </si>
  <si>
    <t>Gallatin</t>
  </si>
  <si>
    <t>Shasta</t>
  </si>
  <si>
    <t>Gage</t>
  </si>
  <si>
    <t>Oglethorpe</t>
  </si>
  <si>
    <t>Marathon</t>
  </si>
  <si>
    <t>Weston</t>
  </si>
  <si>
    <t>Emery</t>
  </si>
  <si>
    <t>Huntington</t>
  </si>
  <si>
    <t>Pottawattamie</t>
  </si>
  <si>
    <t>Blair</t>
  </si>
  <si>
    <t>Montour</t>
  </si>
  <si>
    <t>Muskogee</t>
  </si>
  <si>
    <t>Allamakee</t>
  </si>
  <si>
    <t>Oldham</t>
  </si>
  <si>
    <t>Travis</t>
  </si>
  <si>
    <t>Trimble</t>
  </si>
  <si>
    <t>Grafton</t>
  </si>
  <si>
    <t>Dorado</t>
  </si>
  <si>
    <t>DeSoto</t>
  </si>
  <si>
    <t>Hillsdale</t>
  </si>
  <si>
    <t>Eagle</t>
  </si>
  <si>
    <t>Snohomish</t>
  </si>
  <si>
    <t>Christian</t>
  </si>
  <si>
    <t>Dodge</t>
  </si>
  <si>
    <t>Wagoner</t>
  </si>
  <si>
    <t>Cattaraugus</t>
  </si>
  <si>
    <t>Webb</t>
  </si>
  <si>
    <t>Bandera</t>
  </si>
  <si>
    <t>Ashtabula</t>
  </si>
  <si>
    <t>Screven</t>
  </si>
  <si>
    <t>Harford</t>
  </si>
  <si>
    <t>Howard</t>
  </si>
  <si>
    <t>Winnebago</t>
  </si>
  <si>
    <t>Black Hawk</t>
  </si>
  <si>
    <t>Lyon</t>
  </si>
  <si>
    <t>Craighead</t>
  </si>
  <si>
    <t>Sherburne</t>
  </si>
  <si>
    <t>Windham</t>
  </si>
  <si>
    <t>Bennett</t>
  </si>
  <si>
    <t>Kenosha</t>
  </si>
  <si>
    <t>Manatee</t>
  </si>
  <si>
    <t>New Hanover</t>
  </si>
  <si>
    <t>Sunflower</t>
  </si>
  <si>
    <t>Lamb</t>
  </si>
  <si>
    <t>Eureka</t>
  </si>
  <si>
    <t>Placer</t>
  </si>
  <si>
    <t>Umatilla</t>
  </si>
  <si>
    <t>Seward</t>
  </si>
  <si>
    <t>Island</t>
  </si>
  <si>
    <t>Pickaway</t>
  </si>
  <si>
    <t>Audubon</t>
  </si>
  <si>
    <t>Sarasota</t>
  </si>
  <si>
    <t>Wichita</t>
  </si>
  <si>
    <t>Silver Bow</t>
  </si>
  <si>
    <t>St. Joseph</t>
  </si>
  <si>
    <t>Hart</t>
  </si>
  <si>
    <t>Tuscaloosa</t>
  </si>
  <si>
    <t>Merced</t>
  </si>
  <si>
    <t>Abbeville</t>
  </si>
  <si>
    <t>Roane</t>
  </si>
  <si>
    <t>Hillsborough</t>
  </si>
  <si>
    <t>Kane</t>
  </si>
  <si>
    <t>Big Stone</t>
  </si>
  <si>
    <t>Otter Tail</t>
  </si>
  <si>
    <t>Bennington</t>
  </si>
  <si>
    <t>Sweetwater</t>
  </si>
  <si>
    <t>Searcy</t>
  </si>
  <si>
    <t>Spotsylvania</t>
  </si>
  <si>
    <t>BASIN</t>
  </si>
  <si>
    <t>STATE_COUNTY_FIPS</t>
  </si>
  <si>
    <t>STATE_ABBR</t>
  </si>
  <si>
    <t>COUNTY_NAME</t>
  </si>
  <si>
    <t>SOURCE_CATEGORY</t>
  </si>
  <si>
    <t>Mid-Gulf Coast Basin</t>
  </si>
  <si>
    <t>01001</t>
  </si>
  <si>
    <t>PNEUMATIC DEVICES</t>
  </si>
  <si>
    <t>CENSARA_STUDY_2012_EXTENSION</t>
  </si>
  <si>
    <t>01003</t>
  </si>
  <si>
    <t>Baldwin</t>
  </si>
  <si>
    <t>S.GA Sedimentary Prov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</si>
  <si>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</si>
  <si>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</si>
  <si>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</si>
  <si>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</si>
  <si>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</si>
  <si>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</si>
  <si>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</si>
  <si>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</si>
  <si>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</si>
  <si>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01015</t>
  </si>
  <si>
    <t>Piedmont-Blue Ridge Prov</t>
  </si>
  <si>
    <t>01017</t>
  </si>
  <si>
    <t>01019</t>
  </si>
  <si>
    <t>01021</t>
  </si>
  <si>
    <t>Chilton</t>
  </si>
  <si>
    <t>01023</t>
  </si>
  <si>
    <t>01025</t>
  </si>
  <si>
    <t>Clarke</t>
  </si>
  <si>
    <t>01027</t>
  </si>
  <si>
    <t>01029</t>
  </si>
  <si>
    <t>01031</t>
  </si>
  <si>
    <t>Coffee</t>
  </si>
  <si>
    <t>Black Warrior Basin</t>
  </si>
  <si>
    <t>01033</t>
  </si>
  <si>
    <t>01035</t>
  </si>
  <si>
    <t>Conecuh</t>
  </si>
  <si>
    <t>01037</t>
  </si>
  <si>
    <t>Coosa</t>
  </si>
  <si>
    <t>01039</t>
  </si>
  <si>
    <t>01041</t>
  </si>
  <si>
    <t>Crenshaw</t>
  </si>
  <si>
    <t>01043</t>
  </si>
  <si>
    <t>01045</t>
  </si>
  <si>
    <t>Dale</t>
  </si>
  <si>
    <t>01047</t>
  </si>
  <si>
    <t>01049</t>
  </si>
  <si>
    <t>DeKalb</t>
  </si>
  <si>
    <t>01051</t>
  </si>
  <si>
    <t>01053</t>
  </si>
  <si>
    <t>01055</t>
  </si>
  <si>
    <t>01057</t>
  </si>
  <si>
    <t>01059</t>
  </si>
  <si>
    <t>01061</t>
  </si>
  <si>
    <t>01063</t>
  </si>
  <si>
    <t>01065</t>
  </si>
  <si>
    <t>01067</t>
  </si>
  <si>
    <t>01069</t>
  </si>
  <si>
    <t>01071</t>
  </si>
  <si>
    <t>01073</t>
  </si>
  <si>
    <t>01075</t>
  </si>
  <si>
    <t>Cincinnati Arch</t>
  </si>
  <si>
    <t>01077</t>
  </si>
  <si>
    <t>01079</t>
  </si>
  <si>
    <t>01081</t>
  </si>
  <si>
    <t>01083</t>
  </si>
  <si>
    <t>01085</t>
  </si>
  <si>
    <t>01087</t>
  </si>
  <si>
    <t>01089</t>
  </si>
  <si>
    <t>01091</t>
  </si>
  <si>
    <t>Marengo</t>
  </si>
  <si>
    <t>01093</t>
  </si>
  <si>
    <t>01095</t>
  </si>
  <si>
    <t>01097</t>
  </si>
  <si>
    <t>01099</t>
  </si>
  <si>
    <t>01101</t>
  </si>
  <si>
    <t>01103</t>
  </si>
  <si>
    <t>01105</t>
  </si>
  <si>
    <t>01107</t>
  </si>
  <si>
    <t>Pickens</t>
  </si>
  <si>
    <t>01109</t>
  </si>
  <si>
    <t>01111</t>
  </si>
  <si>
    <t>01113</t>
  </si>
  <si>
    <t>01115</t>
  </si>
  <si>
    <t>01117</t>
  </si>
  <si>
    <t>01119</t>
  </si>
  <si>
    <t>Sumter</t>
  </si>
  <si>
    <t>01121</t>
  </si>
  <si>
    <t>01123</t>
  </si>
  <si>
    <t>01125</t>
  </si>
  <si>
    <t>01127</t>
  </si>
  <si>
    <t>Walker</t>
  </si>
  <si>
    <t>01129</t>
  </si>
  <si>
    <t>01131</t>
  </si>
  <si>
    <t>Wilcox</t>
  </si>
  <si>
    <t>01133</t>
  </si>
  <si>
    <t>Winston</t>
  </si>
  <si>
    <t>Not Assigned - SURVEY AVERAGE</t>
  </si>
  <si>
    <t>02013</t>
  </si>
  <si>
    <t>Aleutians East</t>
  </si>
  <si>
    <t>02016</t>
  </si>
  <si>
    <t>Aleutians West</t>
  </si>
  <si>
    <t>AK Cook Inlet Basin</t>
  </si>
  <si>
    <t>02020</t>
  </si>
  <si>
    <t>Yukon-Koyukuk Province</t>
  </si>
  <si>
    <t>02050</t>
  </si>
  <si>
    <t>Bristol Bay Basin</t>
  </si>
  <si>
    <t>02060</t>
  </si>
  <si>
    <t>Bristol Bay</t>
  </si>
  <si>
    <t>02068</t>
  </si>
  <si>
    <t>Denali</t>
  </si>
  <si>
    <t>02070</t>
  </si>
  <si>
    <t>Dillingham</t>
  </si>
  <si>
    <t>Interior Lowlands Basin</t>
  </si>
  <si>
    <t>02090</t>
  </si>
  <si>
    <t>Fairbanks North Star</t>
  </si>
  <si>
    <t>02100</t>
  </si>
  <si>
    <t>Haines</t>
  </si>
  <si>
    <t>02105</t>
  </si>
  <si>
    <t>Hoonah-Angoon</t>
  </si>
  <si>
    <t>Southeastern Alaska Provinces</t>
  </si>
  <si>
    <t>02110</t>
  </si>
  <si>
    <t>02122</t>
  </si>
  <si>
    <t>Kenai Peninsula</t>
  </si>
  <si>
    <t>02130</t>
  </si>
  <si>
    <t>Ketchikan Gateway</t>
  </si>
  <si>
    <t>Kodiak State</t>
  </si>
  <si>
    <t>02150</t>
  </si>
  <si>
    <t>Kodiak Island</t>
  </si>
  <si>
    <t>02158</t>
  </si>
  <si>
    <t>Kusilvak</t>
  </si>
  <si>
    <t>02164</t>
  </si>
  <si>
    <t>Lake and Peninsula</t>
  </si>
  <si>
    <t>Copper River Basin</t>
  </si>
  <si>
    <t>02170</t>
  </si>
  <si>
    <t>Matanuska-Susitna</t>
  </si>
  <si>
    <t>02180</t>
  </si>
  <si>
    <t>Nome</t>
  </si>
  <si>
    <t>Arctic Coastal Plains Province</t>
  </si>
  <si>
    <t>02185</t>
  </si>
  <si>
    <t>02188</t>
  </si>
  <si>
    <t>Northwest Arctic</t>
  </si>
  <si>
    <t>02195</t>
  </si>
  <si>
    <t>02198</t>
  </si>
  <si>
    <t>Prince of Wales-Hyder</t>
  </si>
  <si>
    <t>02220</t>
  </si>
  <si>
    <t>Sitka</t>
  </si>
  <si>
    <t>02230</t>
  </si>
  <si>
    <t>Skagway</t>
  </si>
  <si>
    <t>02240</t>
  </si>
  <si>
    <t>Southeast Fairbanks</t>
  </si>
  <si>
    <t>02261</t>
  </si>
  <si>
    <t>Valdez-Cordova</t>
  </si>
  <si>
    <t>02275</t>
  </si>
  <si>
    <t>Wrangell</t>
  </si>
  <si>
    <t>Gulf of Alaska Basin</t>
  </si>
  <si>
    <t>02282</t>
  </si>
  <si>
    <t>Yakutat</t>
  </si>
  <si>
    <t>02290</t>
  </si>
  <si>
    <t>Yukon-Koyukuk</t>
  </si>
  <si>
    <t>Black Mesa Basin</t>
  </si>
  <si>
    <t>04001</t>
  </si>
  <si>
    <t>Pedregosa Basin</t>
  </si>
  <si>
    <t>04003</t>
  </si>
  <si>
    <t>Plateau Sedimentary Prov</t>
  </si>
  <si>
    <t>04005</t>
  </si>
  <si>
    <t>Coconino</t>
  </si>
  <si>
    <t>Basin-And-Range Province</t>
  </si>
  <si>
    <t>04007</t>
  </si>
  <si>
    <t>Gila</t>
  </si>
  <si>
    <t>04009</t>
  </si>
  <si>
    <t>04011</t>
  </si>
  <si>
    <t>Greenlee</t>
  </si>
  <si>
    <t>04012</t>
  </si>
  <si>
    <t>La Paz</t>
  </si>
  <si>
    <t>04013</t>
  </si>
  <si>
    <t>04015</t>
  </si>
  <si>
    <t>04017</t>
  </si>
  <si>
    <t>04019</t>
  </si>
  <si>
    <t>04021</t>
  </si>
  <si>
    <t>04023</t>
  </si>
  <si>
    <t>Santa Cruz</t>
  </si>
  <si>
    <t>04025</t>
  </si>
  <si>
    <t>Yavapai</t>
  </si>
  <si>
    <t>04027</t>
  </si>
  <si>
    <t>Louisiana-Mississippi Salt Basins</t>
  </si>
  <si>
    <t>05001</t>
  </si>
  <si>
    <t>CENSARA_STUDY_2012</t>
  </si>
  <si>
    <t>05003</t>
  </si>
  <si>
    <t>Ashley</t>
  </si>
  <si>
    <t>Ozark Uplift</t>
  </si>
  <si>
    <t>05005</t>
  </si>
  <si>
    <t>Baxter</t>
  </si>
  <si>
    <t>05007</t>
  </si>
  <si>
    <t>05009</t>
  </si>
  <si>
    <t>05011</t>
  </si>
  <si>
    <t>05013</t>
  </si>
  <si>
    <t>05015</t>
  </si>
  <si>
    <t>Carroll</t>
  </si>
  <si>
    <t>05017</t>
  </si>
  <si>
    <t>Chicot</t>
  </si>
  <si>
    <t>05019</t>
  </si>
  <si>
    <t>Illinois Basin</t>
  </si>
  <si>
    <t>05021</t>
  </si>
  <si>
    <t>05023</t>
  </si>
  <si>
    <t>05025</t>
  </si>
  <si>
    <t>05027</t>
  </si>
  <si>
    <t>05029</t>
  </si>
  <si>
    <t>Conway</t>
  </si>
  <si>
    <t>05031</t>
  </si>
  <si>
    <t>05033</t>
  </si>
  <si>
    <t>05035</t>
  </si>
  <si>
    <t>Crittenden</t>
  </si>
  <si>
    <t>05037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</si>
  <si>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</si>
  <si>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</si>
  <si>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</si>
  <si>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</si>
  <si>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</si>
  <si>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</si>
  <si>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</si>
  <si>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</si>
  <si>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</si>
  <si>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05051</t>
  </si>
  <si>
    <t>Garland</t>
  </si>
  <si>
    <t>05053</t>
  </si>
  <si>
    <t>05055</t>
  </si>
  <si>
    <t>05057</t>
  </si>
  <si>
    <t>05059</t>
  </si>
  <si>
    <t>05061</t>
  </si>
  <si>
    <t>05063</t>
  </si>
  <si>
    <t>05065</t>
  </si>
  <si>
    <t>Izard</t>
  </si>
  <si>
    <t>05067</t>
  </si>
  <si>
    <t>05069</t>
  </si>
  <si>
    <t>05071</t>
  </si>
  <si>
    <t>05073</t>
  </si>
  <si>
    <t>05075</t>
  </si>
  <si>
    <t>05077</t>
  </si>
  <si>
    <t>05079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</si>
  <si>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</si>
  <si>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</si>
  <si>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</si>
  <si>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</si>
  <si>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</si>
  <si>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</si>
  <si>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</si>
  <si>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</si>
  <si>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</si>
  <si>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</si>
  <si>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</si>
  <si>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05095</t>
  </si>
  <si>
    <t>05097</t>
  </si>
  <si>
    <t>05099</t>
  </si>
  <si>
    <t>05101</t>
  </si>
  <si>
    <t>05103</t>
  </si>
  <si>
    <t>05105</t>
  </si>
  <si>
    <t>05107</t>
  </si>
  <si>
    <t>Phillips</t>
  </si>
  <si>
    <t>05109</t>
  </si>
  <si>
    <t>05111</t>
  </si>
  <si>
    <t>Poinsett</t>
  </si>
  <si>
    <t>05113</t>
  </si>
  <si>
    <t>05115</t>
  </si>
  <si>
    <t>Pope</t>
  </si>
  <si>
    <t>05117</t>
  </si>
  <si>
    <t>Prairie</t>
  </si>
  <si>
    <t>05119</t>
  </si>
  <si>
    <t>05121</t>
  </si>
  <si>
    <t>05123</t>
  </si>
  <si>
    <t>St. Francis</t>
  </si>
  <si>
    <t>05125</t>
  </si>
  <si>
    <t>Saline</t>
  </si>
  <si>
    <t>05127</t>
  </si>
  <si>
    <t>05129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</si>
  <si>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</si>
  <si>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</si>
  <si>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</si>
  <si>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</si>
  <si>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</si>
  <si>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</si>
  <si>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</si>
  <si>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</si>
  <si>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</si>
  <si>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05141</t>
  </si>
  <si>
    <t>05143</t>
  </si>
  <si>
    <t>05145</t>
  </si>
  <si>
    <t>White</t>
  </si>
  <si>
    <t>05147</t>
  </si>
  <si>
    <t>05149</t>
  </si>
  <si>
    <t>Yell</t>
  </si>
  <si>
    <t>Northern Coast Range Prov</t>
  </si>
  <si>
    <t>06001</t>
  </si>
  <si>
    <t>Sierra Nevada Province</t>
  </si>
  <si>
    <t>06003</t>
  </si>
  <si>
    <t>Alpine</t>
  </si>
  <si>
    <t>06005</t>
  </si>
  <si>
    <t>Amador</t>
  </si>
  <si>
    <t>Sacramento Basin</t>
  </si>
  <si>
    <t>06007</t>
  </si>
  <si>
    <t>06009</t>
  </si>
  <si>
    <t>Calaveras</t>
  </si>
  <si>
    <t>06011</t>
  </si>
  <si>
    <t>06013</t>
  </si>
  <si>
    <t>Klamath Mountains Province</t>
  </si>
  <si>
    <t>06015</t>
  </si>
  <si>
    <t>Del Norte</t>
  </si>
  <si>
    <t>06017</t>
  </si>
  <si>
    <t>San Joaquin Basin</t>
  </si>
  <si>
    <t>06019</t>
  </si>
  <si>
    <t>06021</t>
  </si>
  <si>
    <t>Glenn</t>
  </si>
  <si>
    <t>Eel River Basin</t>
  </si>
  <si>
    <t>06023</t>
  </si>
  <si>
    <t>Salton Basin</t>
  </si>
  <si>
    <t>06025</t>
  </si>
  <si>
    <t>Great Basin Province</t>
  </si>
  <si>
    <t>06027</t>
  </si>
  <si>
    <t>Inyo</t>
  </si>
  <si>
    <t>06029</t>
  </si>
  <si>
    <t>06031</t>
  </si>
  <si>
    <t>06033</t>
  </si>
  <si>
    <t>Southern Oregon Basin</t>
  </si>
  <si>
    <t>06035</t>
  </si>
  <si>
    <t>Lassen</t>
  </si>
  <si>
    <t>Los Angeles Basin</t>
  </si>
  <si>
    <t>06037</t>
  </si>
  <si>
    <t>06039</t>
  </si>
  <si>
    <t>Santa Cruz Basin</t>
  </si>
  <si>
    <t>06041</t>
  </si>
  <si>
    <t>Marin</t>
  </si>
  <si>
    <t>06043</t>
  </si>
  <si>
    <t>Mariposa</t>
  </si>
  <si>
    <t>06045</t>
  </si>
  <si>
    <t>Mendocino</t>
  </si>
  <si>
    <t>06047</t>
  </si>
  <si>
    <t>06049</t>
  </si>
  <si>
    <t>Modoc</t>
  </si>
  <si>
    <t>06051</t>
  </si>
  <si>
    <t>Mono</t>
  </si>
  <si>
    <t>Coastal Basins</t>
  </si>
  <si>
    <t>06053</t>
  </si>
  <si>
    <t>06055</t>
  </si>
  <si>
    <t>Napa</t>
  </si>
  <si>
    <t>06057</t>
  </si>
  <si>
    <t>06059</t>
  </si>
  <si>
    <t>06061</t>
  </si>
  <si>
    <t>06063</t>
  </si>
  <si>
    <t>Plumas</t>
  </si>
  <si>
    <t>06065</t>
  </si>
  <si>
    <t>06067</t>
  </si>
  <si>
    <t>06069</t>
  </si>
  <si>
    <t>San Benito</t>
  </si>
  <si>
    <t>Mojave Basin</t>
  </si>
  <si>
    <t>06071</t>
  </si>
  <si>
    <t>Capistrano Basin</t>
  </si>
  <si>
    <t>06073</t>
  </si>
  <si>
    <t>06075</t>
  </si>
  <si>
    <t>06077</t>
  </si>
  <si>
    <t>06079</t>
  </si>
  <si>
    <t>San Luis Obispo</t>
  </si>
  <si>
    <t>06081</t>
  </si>
  <si>
    <t>San Mateo</t>
  </si>
  <si>
    <t>Santa Maria Basin</t>
  </si>
  <si>
    <t>06083</t>
  </si>
  <si>
    <t>Santa Barbara</t>
  </si>
  <si>
    <t>06085</t>
  </si>
  <si>
    <t>06087</t>
  </si>
  <si>
    <t>06089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</si>
  <si>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</si>
  <si>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</si>
  <si>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</si>
  <si>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</si>
  <si>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</si>
  <si>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</si>
  <si>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</si>
  <si>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</si>
  <si>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</si>
  <si>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06101</t>
  </si>
  <si>
    <t>06103</t>
  </si>
  <si>
    <t>Tehama</t>
  </si>
  <si>
    <t>06105</t>
  </si>
  <si>
    <t>Trinity</t>
  </si>
  <si>
    <t>06107</t>
  </si>
  <si>
    <t>06109</t>
  </si>
  <si>
    <t>Tuolumne</t>
  </si>
  <si>
    <t>Ventura Basin</t>
  </si>
  <si>
    <t>06111</t>
  </si>
  <si>
    <t>06113</t>
  </si>
  <si>
    <t>Yolo</t>
  </si>
  <si>
    <t>06115</t>
  </si>
  <si>
    <t>Yuba</t>
  </si>
  <si>
    <t>Denver Basin</t>
  </si>
  <si>
    <t>08001</t>
  </si>
  <si>
    <t>WRAP_2013</t>
  </si>
  <si>
    <t>San Luis Basin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</si>
  <si>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</si>
  <si>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</si>
  <si>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</si>
  <si>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</si>
  <si>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</si>
  <si>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</si>
  <si>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</si>
  <si>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</si>
  <si>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Las Animas Arch</t>
  </si>
  <si>
    <t>08011</t>
  </si>
  <si>
    <t>Bent</t>
  </si>
  <si>
    <t>08013</t>
  </si>
  <si>
    <t>08014</t>
  </si>
  <si>
    <t>Broomfield</t>
  </si>
  <si>
    <t>Eagle Basin</t>
  </si>
  <si>
    <t>08015</t>
  </si>
  <si>
    <t>Chaffee</t>
  </si>
  <si>
    <t>08017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</si>
  <si>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</si>
  <si>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</si>
  <si>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</si>
  <si>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</si>
  <si>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</si>
  <si>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</si>
  <si>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</si>
  <si>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</si>
  <si>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Las Vegas-Raton Basin</t>
  </si>
  <si>
    <t>08027</t>
  </si>
  <si>
    <t>Custer</t>
  </si>
  <si>
    <t>Piceance Basin</t>
  </si>
  <si>
    <t>08029</t>
  </si>
  <si>
    <t>08031</t>
  </si>
  <si>
    <t>Paradox Basin</t>
  </si>
  <si>
    <t>08033</t>
  </si>
  <si>
    <t>Dolores</t>
  </si>
  <si>
    <t>08035</t>
  </si>
  <si>
    <t>08037</t>
  </si>
  <si>
    <t>08039</t>
  </si>
  <si>
    <t>Elbert</t>
  </si>
  <si>
    <t>08041</t>
  </si>
  <si>
    <t>08043</t>
  </si>
  <si>
    <t>08045</t>
  </si>
  <si>
    <t>Garfield</t>
  </si>
  <si>
    <t>08047</t>
  </si>
  <si>
    <t>Gilpin</t>
  </si>
  <si>
    <t>North Park Basin</t>
  </si>
  <si>
    <t>08049</t>
  </si>
  <si>
    <t>Grand</t>
  </si>
  <si>
    <t>08051</t>
  </si>
  <si>
    <t>Gunnison</t>
  </si>
  <si>
    <t>San Juan Mountains Prov</t>
  </si>
  <si>
    <t>08053</t>
  </si>
  <si>
    <t>08055</t>
  </si>
  <si>
    <t>Huerfano</t>
  </si>
  <si>
    <t>08057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</si>
  <si>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</si>
  <si>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</si>
  <si>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</si>
  <si>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</si>
  <si>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</si>
  <si>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</si>
  <si>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</si>
  <si>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</si>
  <si>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</si>
  <si>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08071</t>
  </si>
  <si>
    <t>Las Animas</t>
  </si>
  <si>
    <t>08073</t>
  </si>
  <si>
    <t>08075</t>
  </si>
  <si>
    <t>08077</t>
  </si>
  <si>
    <t>08079</t>
  </si>
  <si>
    <t>Mineral</t>
  </si>
  <si>
    <t>Green River Basin</t>
  </si>
  <si>
    <t>08081</t>
  </si>
  <si>
    <t>08083</t>
  </si>
  <si>
    <t>08085</t>
  </si>
  <si>
    <t>Montrose</t>
  </si>
  <si>
    <t>08087</t>
  </si>
  <si>
    <t>08089</t>
  </si>
  <si>
    <t>Otero</t>
  </si>
  <si>
    <t>08091</t>
  </si>
  <si>
    <t>Ouray</t>
  </si>
  <si>
    <t>South Park Basin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</si>
  <si>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</si>
  <si>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</si>
  <si>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</si>
  <si>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</si>
  <si>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</si>
  <si>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</si>
  <si>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</si>
  <si>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</si>
  <si>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08103</t>
  </si>
  <si>
    <t>Rio Blanco</t>
  </si>
  <si>
    <t>08105</t>
  </si>
  <si>
    <t>08107</t>
  </si>
  <si>
    <t>08109</t>
  </si>
  <si>
    <t>Saguache</t>
  </si>
  <si>
    <t>08111</t>
  </si>
  <si>
    <t>08113</t>
  </si>
  <si>
    <t>08115</t>
  </si>
  <si>
    <t>Sedgwick</t>
  </si>
  <si>
    <t>08117</t>
  </si>
  <si>
    <t>08119</t>
  </si>
  <si>
    <t>Teller</t>
  </si>
  <si>
    <t>08121</t>
  </si>
  <si>
    <t>08123</t>
  </si>
  <si>
    <t>08125</t>
  </si>
  <si>
    <t>New England Province</t>
  </si>
  <si>
    <t>09001</t>
  </si>
  <si>
    <t>09003</t>
  </si>
  <si>
    <t>09005</t>
  </si>
  <si>
    <t>Litchfield</t>
  </si>
  <si>
    <t>09007</t>
  </si>
  <si>
    <t>09009</t>
  </si>
  <si>
    <t>09011</t>
  </si>
  <si>
    <t>09013</t>
  </si>
  <si>
    <t>Tolland</t>
  </si>
  <si>
    <t>09015</t>
  </si>
  <si>
    <t>Atlantic Coast Basin</t>
  </si>
  <si>
    <t>10001</t>
  </si>
  <si>
    <t>10003</t>
  </si>
  <si>
    <t>10005</t>
  </si>
  <si>
    <t>11001</t>
  </si>
  <si>
    <t>District of Columbia</t>
  </si>
  <si>
    <t>Florida Platform</t>
  </si>
  <si>
    <t>12001</t>
  </si>
  <si>
    <t>12003</t>
  </si>
  <si>
    <t>12005</t>
  </si>
  <si>
    <t>12007</t>
  </si>
  <si>
    <t>Bradford</t>
  </si>
  <si>
    <t>12009</t>
  </si>
  <si>
    <t>12011</t>
  </si>
  <si>
    <t>12013</t>
  </si>
  <si>
    <t>12015</t>
  </si>
  <si>
    <t>12017</t>
  </si>
  <si>
    <t>12019</t>
  </si>
  <si>
    <t>12021</t>
  </si>
  <si>
    <t>Collier</t>
  </si>
  <si>
    <t>12023</t>
  </si>
  <si>
    <t>12027</t>
  </si>
  <si>
    <t>12029</t>
  </si>
  <si>
    <t>Dixie</t>
  </si>
  <si>
    <t>12031</t>
  </si>
  <si>
    <t>12033</t>
  </si>
  <si>
    <t>12035</t>
  </si>
  <si>
    <t>Flagler</t>
  </si>
  <si>
    <t>12037</t>
  </si>
  <si>
    <t>12039</t>
  </si>
  <si>
    <t>12041</t>
  </si>
  <si>
    <t>Gilchrist</t>
  </si>
  <si>
    <t>12043</t>
  </si>
  <si>
    <t>Glades</t>
  </si>
  <si>
    <t>12045</t>
  </si>
  <si>
    <t>Gulf</t>
  </si>
  <si>
    <t>12047</t>
  </si>
  <si>
    <t>12049</t>
  </si>
  <si>
    <t>12051</t>
  </si>
  <si>
    <t>Hendry</t>
  </si>
  <si>
    <t>12053</t>
  </si>
  <si>
    <t>Hernando</t>
  </si>
  <si>
    <t>12055</t>
  </si>
  <si>
    <t>Highlands</t>
  </si>
  <si>
    <t>12057</t>
  </si>
  <si>
    <t>12059</t>
  </si>
  <si>
    <t>Holmes</t>
  </si>
  <si>
    <t>12061</t>
  </si>
  <si>
    <t>12063</t>
  </si>
  <si>
    <t>12065</t>
  </si>
  <si>
    <t>12067</t>
  </si>
  <si>
    <t>12069</t>
  </si>
  <si>
    <t>12071</t>
  </si>
  <si>
    <t>12073</t>
  </si>
  <si>
    <t>12075</t>
  </si>
  <si>
    <t>Levy</t>
  </si>
  <si>
    <t>12077</t>
  </si>
  <si>
    <t>Liberty</t>
  </si>
  <si>
    <t>12079</t>
  </si>
  <si>
    <t>12081</t>
  </si>
  <si>
    <t>12083</t>
  </si>
  <si>
    <t>12085</t>
  </si>
  <si>
    <t>12086</t>
  </si>
  <si>
    <t>12087</t>
  </si>
  <si>
    <t>12089</t>
  </si>
  <si>
    <t>12091</t>
  </si>
  <si>
    <t>Okaloosa</t>
  </si>
  <si>
    <t>12093</t>
  </si>
  <si>
    <t>12095</t>
  </si>
  <si>
    <t>12097</t>
  </si>
  <si>
    <t>12099</t>
  </si>
  <si>
    <t>12101</t>
  </si>
  <si>
    <t>12103</t>
  </si>
  <si>
    <t>12105</t>
  </si>
  <si>
    <t>12107</t>
  </si>
  <si>
    <t>12109</t>
  </si>
  <si>
    <t>St. Johns</t>
  </si>
  <si>
    <t>12111</t>
  </si>
  <si>
    <t>St. Lucie</t>
  </si>
  <si>
    <t>12113</t>
  </si>
  <si>
    <t>12115</t>
  </si>
  <si>
    <t>12117</t>
  </si>
  <si>
    <t>12119</t>
  </si>
  <si>
    <t>12121</t>
  </si>
  <si>
    <t>12123</t>
  </si>
  <si>
    <t>12125</t>
  </si>
  <si>
    <t>12127</t>
  </si>
  <si>
    <t>12129</t>
  </si>
  <si>
    <t>12131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</si>
  <si>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</si>
  <si>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</si>
  <si>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</si>
  <si>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</si>
  <si>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</si>
  <si>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</si>
  <si>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</si>
  <si>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</si>
  <si>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</si>
  <si>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13011</t>
  </si>
  <si>
    <t>Banks</t>
  </si>
  <si>
    <t>13013</t>
  </si>
  <si>
    <t>Barrow</t>
  </si>
  <si>
    <t>13015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</si>
  <si>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</si>
  <si>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</si>
  <si>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</si>
  <si>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</si>
  <si>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</si>
  <si>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</si>
  <si>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</si>
  <si>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</si>
  <si>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</si>
  <si>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</si>
  <si>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</si>
  <si>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</si>
  <si>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</si>
  <si>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</si>
  <si>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</si>
  <si>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</si>
  <si>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</si>
  <si>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</si>
  <si>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</si>
  <si>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</si>
  <si>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</si>
  <si>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13043</t>
  </si>
  <si>
    <t>Candler</t>
  </si>
  <si>
    <t>13045</t>
  </si>
  <si>
    <t>13047</t>
  </si>
  <si>
    <t>Catoosa</t>
  </si>
  <si>
    <t>13049</t>
  </si>
  <si>
    <t>13051</t>
  </si>
  <si>
    <t>Chatham</t>
  </si>
  <si>
    <t>13053</t>
  </si>
  <si>
    <t>Chattahoochee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</si>
  <si>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</si>
  <si>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</si>
  <si>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</si>
  <si>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</si>
  <si>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</si>
  <si>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</si>
  <si>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</si>
  <si>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</si>
  <si>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</si>
  <si>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</si>
  <si>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13069</t>
  </si>
  <si>
    <t>13071</t>
  </si>
  <si>
    <t>Colquitt</t>
  </si>
  <si>
    <t>13073</t>
  </si>
  <si>
    <t>13075</t>
  </si>
  <si>
    <t>13077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</si>
  <si>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</si>
  <si>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</si>
  <si>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</si>
  <si>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</si>
  <si>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</si>
  <si>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</si>
  <si>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</si>
  <si>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</si>
  <si>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13089</t>
  </si>
  <si>
    <t>13091</t>
  </si>
  <si>
    <t>13093</t>
  </si>
  <si>
    <t>Dooly</t>
  </si>
  <si>
    <t>13095</t>
  </si>
  <si>
    <t>13097</t>
  </si>
  <si>
    <t>13099</t>
  </si>
  <si>
    <t>Early</t>
  </si>
  <si>
    <t>13101</t>
  </si>
  <si>
    <t>Echols</t>
  </si>
  <si>
    <t>13103</t>
  </si>
  <si>
    <t>13105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</si>
  <si>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</si>
  <si>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</si>
  <si>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</si>
  <si>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</si>
  <si>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</si>
  <si>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</si>
  <si>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</si>
  <si>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</si>
  <si>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</si>
  <si>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</si>
  <si>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</si>
  <si>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</si>
  <si>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</si>
  <si>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</si>
  <si>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</si>
  <si>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</si>
  <si>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</si>
  <si>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</si>
  <si>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</si>
  <si>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</si>
  <si>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</si>
  <si>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</si>
  <si>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</si>
  <si>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</si>
  <si>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</si>
  <si>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</si>
  <si>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</si>
  <si>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13141</t>
  </si>
  <si>
    <t>13143</t>
  </si>
  <si>
    <t>Haralson</t>
  </si>
  <si>
    <t>13145</t>
  </si>
  <si>
    <t>13147</t>
  </si>
  <si>
    <t>13149</t>
  </si>
  <si>
    <t>13151</t>
  </si>
  <si>
    <t>13153</t>
  </si>
  <si>
    <t>13155</t>
  </si>
  <si>
    <t>Irwin</t>
  </si>
  <si>
    <t>13157</t>
  </si>
  <si>
    <t>13159</t>
  </si>
  <si>
    <t>13161</t>
  </si>
  <si>
    <t>Jeff Davis</t>
  </si>
  <si>
    <t>13163</t>
  </si>
  <si>
    <t>13165</t>
  </si>
  <si>
    <t>Jenkins</t>
  </si>
  <si>
    <t>13167</t>
  </si>
  <si>
    <t>13169</t>
  </si>
  <si>
    <t>13171</t>
  </si>
  <si>
    <t>13173</t>
  </si>
  <si>
    <t>Lanier</t>
  </si>
  <si>
    <t>13175</t>
  </si>
  <si>
    <t>Laurens</t>
  </si>
  <si>
    <t>13177</t>
  </si>
  <si>
    <t>13179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</si>
  <si>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</si>
  <si>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</si>
  <si>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</si>
  <si>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</si>
  <si>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</si>
  <si>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</si>
  <si>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</si>
  <si>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</si>
  <si>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</si>
  <si>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13193</t>
  </si>
  <si>
    <t>13195</t>
  </si>
  <si>
    <t>13197</t>
  </si>
  <si>
    <t>13199</t>
  </si>
  <si>
    <t>Meriwether</t>
  </si>
  <si>
    <t>13201</t>
  </si>
  <si>
    <t>13205</t>
  </si>
  <si>
    <t>13207</t>
  </si>
  <si>
    <t>13209</t>
  </si>
  <si>
    <t>13211</t>
  </si>
  <si>
    <t>13213</t>
  </si>
  <si>
    <t>13215</t>
  </si>
  <si>
    <t>Muscogee</t>
  </si>
  <si>
    <t>13217</t>
  </si>
  <si>
    <t>13219</t>
  </si>
  <si>
    <t>Oconee</t>
  </si>
  <si>
    <t>13221</t>
  </si>
  <si>
    <t>13223</t>
  </si>
  <si>
    <t>Paulding</t>
  </si>
  <si>
    <t>13225</t>
  </si>
  <si>
    <t>Peach</t>
  </si>
  <si>
    <t>13227</t>
  </si>
  <si>
    <t>13229</t>
  </si>
  <si>
    <t>13231</t>
  </si>
  <si>
    <t>13233</t>
  </si>
  <si>
    <t>13235</t>
  </si>
  <si>
    <t>13237</t>
  </si>
  <si>
    <t>13239</t>
  </si>
  <si>
    <t>Quitman</t>
  </si>
  <si>
    <t>13241</t>
  </si>
  <si>
    <t>Rabun</t>
  </si>
  <si>
    <t>13243</t>
  </si>
  <si>
    <t>13245</t>
  </si>
  <si>
    <t>13247</t>
  </si>
  <si>
    <t>Rockdale</t>
  </si>
  <si>
    <t>13249</t>
  </si>
  <si>
    <t>Schley</t>
  </si>
  <si>
    <t>13251</t>
  </si>
  <si>
    <t>13253</t>
  </si>
  <si>
    <t>13255</t>
  </si>
  <si>
    <t>Spalding</t>
  </si>
  <si>
    <t>13257</t>
  </si>
  <si>
    <t>Stephens</t>
  </si>
  <si>
    <t>13259</t>
  </si>
  <si>
    <t>13261</t>
  </si>
  <si>
    <t>13263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</si>
  <si>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</si>
  <si>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</si>
  <si>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</si>
  <si>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</si>
  <si>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</si>
  <si>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</si>
  <si>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</si>
  <si>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</si>
  <si>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</si>
  <si>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</si>
  <si>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</si>
  <si>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</si>
  <si>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</si>
  <si>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</si>
  <si>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</si>
  <si>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</si>
  <si>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</si>
  <si>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</si>
  <si>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</si>
  <si>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</si>
  <si>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</si>
  <si>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</si>
  <si>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</si>
  <si>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</si>
  <si>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</si>
  <si>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</si>
  <si>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</si>
  <si>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13295</t>
  </si>
  <si>
    <t>13297</t>
  </si>
  <si>
    <t>13299</t>
  </si>
  <si>
    <t>Ware</t>
  </si>
  <si>
    <t>13301</t>
  </si>
  <si>
    <t>13303</t>
  </si>
  <si>
    <t>13305</t>
  </si>
  <si>
    <t>13307</t>
  </si>
  <si>
    <t>13309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</si>
  <si>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</si>
  <si>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</si>
  <si>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</si>
  <si>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</si>
  <si>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</si>
  <si>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</si>
  <si>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</si>
  <si>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</si>
  <si>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</si>
  <si>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</si>
  <si>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</si>
  <si>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</si>
  <si>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</si>
  <si>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15005</t>
  </si>
  <si>
    <t>Kalawao</t>
  </si>
  <si>
    <t>15007</t>
  </si>
  <si>
    <t>Kauai</t>
  </si>
  <si>
    <t>15009</t>
  </si>
  <si>
    <t>Maui</t>
  </si>
  <si>
    <t>Snake River Basin</t>
  </si>
  <si>
    <t>16001</t>
  </si>
  <si>
    <t>Ada</t>
  </si>
  <si>
    <t>16003</t>
  </si>
  <si>
    <t>16005</t>
  </si>
  <si>
    <t>Bannock</t>
  </si>
  <si>
    <t>Central Western Overthrust</t>
  </si>
  <si>
    <t>16007</t>
  </si>
  <si>
    <t>Bear Lake</t>
  </si>
  <si>
    <t>Idaho Mountains Province</t>
  </si>
  <si>
    <t>16009</t>
  </si>
  <si>
    <t>Benewah</t>
  </si>
  <si>
    <t>16011</t>
  </si>
  <si>
    <t>Bingham</t>
  </si>
  <si>
    <t>16013</t>
  </si>
  <si>
    <t>Blaine</t>
  </si>
  <si>
    <t>16015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</si>
  <si>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</si>
  <si>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</si>
  <si>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</si>
  <si>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</si>
  <si>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</si>
  <si>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</si>
  <si>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</si>
  <si>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</si>
  <si>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16027</t>
  </si>
  <si>
    <t>Canyon</t>
  </si>
  <si>
    <t>16029</t>
  </si>
  <si>
    <t>Caribou</t>
  </si>
  <si>
    <t>16031</t>
  </si>
  <si>
    <t>Cassia</t>
  </si>
  <si>
    <t>16033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</si>
  <si>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</si>
  <si>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</si>
  <si>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</si>
  <si>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</si>
  <si>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</si>
  <si>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</si>
  <si>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</si>
  <si>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</si>
  <si>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</si>
  <si>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16049</t>
  </si>
  <si>
    <t>16051</t>
  </si>
  <si>
    <t>16053</t>
  </si>
  <si>
    <t>Jerome</t>
  </si>
  <si>
    <t>16055</t>
  </si>
  <si>
    <t>Eastern Columbia Basin</t>
  </si>
  <si>
    <t>16057</t>
  </si>
  <si>
    <t>Latah</t>
  </si>
  <si>
    <t>16059</t>
  </si>
  <si>
    <t>Lemhi</t>
  </si>
  <si>
    <t>16061</t>
  </si>
  <si>
    <t>16063</t>
  </si>
  <si>
    <t>16065</t>
  </si>
  <si>
    <t>16067</t>
  </si>
  <si>
    <t>Minidoka</t>
  </si>
  <si>
    <t>16069</t>
  </si>
  <si>
    <t>Nez Perce</t>
  </si>
  <si>
    <t>16071</t>
  </si>
  <si>
    <t>16073</t>
  </si>
  <si>
    <t>Owyhee</t>
  </si>
  <si>
    <t>16075</t>
  </si>
  <si>
    <t>16077</t>
  </si>
  <si>
    <t>Power</t>
  </si>
  <si>
    <t>16079</t>
  </si>
  <si>
    <t>Shoshone</t>
  </si>
  <si>
    <t>16081</t>
  </si>
  <si>
    <t>Teton</t>
  </si>
  <si>
    <t>16083</t>
  </si>
  <si>
    <t>16085</t>
  </si>
  <si>
    <t>Valley</t>
  </si>
  <si>
    <t>16087</t>
  </si>
  <si>
    <t>17001</t>
  </si>
  <si>
    <t>17003</t>
  </si>
  <si>
    <t>17005</t>
  </si>
  <si>
    <t>Bond</t>
  </si>
  <si>
    <t>Wisconsin Arch</t>
  </si>
  <si>
    <t>17007</t>
  </si>
  <si>
    <t>17009</t>
  </si>
  <si>
    <t>17011</t>
  </si>
  <si>
    <t>Bureau</t>
  </si>
  <si>
    <t>17013</t>
  </si>
  <si>
    <t>17015</t>
  </si>
  <si>
    <t>17017</t>
  </si>
  <si>
    <t>17019</t>
  </si>
  <si>
    <t>Champaign</t>
  </si>
  <si>
    <t>17021</t>
  </si>
  <si>
    <t>17023</t>
  </si>
  <si>
    <t>17025</t>
  </si>
  <si>
    <t>17027</t>
  </si>
  <si>
    <t>17029</t>
  </si>
  <si>
    <t>Coles</t>
  </si>
  <si>
    <t>Michigan Basin</t>
  </si>
  <si>
    <t>17031</t>
  </si>
  <si>
    <t>17033</t>
  </si>
  <si>
    <t>17035</t>
  </si>
  <si>
    <t>17037</t>
  </si>
  <si>
    <t>17039</t>
  </si>
  <si>
    <t>De 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</si>
  <si>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</si>
  <si>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</si>
  <si>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</si>
  <si>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</si>
  <si>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</si>
  <si>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</si>
  <si>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</si>
  <si>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</si>
  <si>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</si>
  <si>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</si>
  <si>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17055</t>
  </si>
  <si>
    <t>17057</t>
  </si>
  <si>
    <t>17059</t>
  </si>
  <si>
    <t>17061</t>
  </si>
  <si>
    <t>17063</t>
  </si>
  <si>
    <t>17065</t>
  </si>
  <si>
    <t>17067</t>
  </si>
  <si>
    <t>17069</t>
  </si>
  <si>
    <t>17071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</si>
  <si>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</si>
  <si>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</si>
  <si>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</si>
  <si>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</si>
  <si>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</si>
  <si>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</si>
  <si>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</si>
  <si>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</si>
  <si>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</si>
  <si>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</si>
  <si>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</si>
  <si>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</si>
  <si>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17091</t>
  </si>
  <si>
    <t>Kankakee</t>
  </si>
  <si>
    <t>17093</t>
  </si>
  <si>
    <t>17095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</si>
  <si>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</si>
  <si>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</si>
  <si>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</si>
  <si>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</si>
  <si>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</si>
  <si>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</si>
  <si>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</si>
  <si>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</si>
  <si>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</si>
  <si>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</si>
  <si>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</si>
  <si>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</si>
  <si>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</si>
  <si>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17115</t>
  </si>
  <si>
    <t>17117</t>
  </si>
  <si>
    <t>Macoupin</t>
  </si>
  <si>
    <t>17119</t>
  </si>
  <si>
    <t>17121</t>
  </si>
  <si>
    <t>17123</t>
  </si>
  <si>
    <t>17125</t>
  </si>
  <si>
    <t>17127</t>
  </si>
  <si>
    <t>17129</t>
  </si>
  <si>
    <t>Menard</t>
  </si>
  <si>
    <t>17131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</si>
  <si>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</si>
  <si>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</si>
  <si>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</si>
  <si>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</si>
  <si>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</si>
  <si>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</si>
  <si>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</si>
  <si>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</si>
  <si>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17145</t>
  </si>
  <si>
    <t>17147</t>
  </si>
  <si>
    <t>17149</t>
  </si>
  <si>
    <t>17151</t>
  </si>
  <si>
    <t>17153</t>
  </si>
  <si>
    <t>17155</t>
  </si>
  <si>
    <t>17157</t>
  </si>
  <si>
    <t>17159</t>
  </si>
  <si>
    <t>17161</t>
  </si>
  <si>
    <t>17163</t>
  </si>
  <si>
    <t>17165</t>
  </si>
  <si>
    <t>17167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</si>
  <si>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</si>
  <si>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</si>
  <si>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</si>
  <si>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</si>
  <si>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</si>
  <si>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</si>
  <si>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</si>
  <si>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</si>
  <si>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</si>
  <si>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17181</t>
  </si>
  <si>
    <t>17183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</si>
  <si>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</si>
  <si>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</si>
  <si>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</si>
  <si>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</si>
  <si>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</si>
  <si>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</si>
  <si>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</si>
  <si>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</si>
  <si>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</si>
  <si>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17199</t>
  </si>
  <si>
    <t>17201</t>
  </si>
  <si>
    <t>17203</t>
  </si>
  <si>
    <t>Woodford</t>
  </si>
  <si>
    <t>18001</t>
  </si>
  <si>
    <t>18003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</si>
  <si>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</si>
  <si>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</si>
  <si>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</si>
  <si>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</si>
  <si>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</si>
  <si>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</si>
  <si>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</si>
  <si>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</si>
  <si>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</si>
  <si>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</si>
  <si>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</si>
  <si>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</si>
  <si>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</si>
  <si>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</si>
  <si>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18029</t>
  </si>
  <si>
    <t>18031</t>
  </si>
  <si>
    <t>18033</t>
  </si>
  <si>
    <t>18035</t>
  </si>
  <si>
    <t>18037</t>
  </si>
  <si>
    <t>Dubois</t>
  </si>
  <si>
    <t>18039</t>
  </si>
  <si>
    <t>Elkhart</t>
  </si>
  <si>
    <t>18041</t>
  </si>
  <si>
    <t>18043</t>
  </si>
  <si>
    <t>18045</t>
  </si>
  <si>
    <t>18047</t>
  </si>
  <si>
    <t>18049</t>
  </si>
  <si>
    <t>18051</t>
  </si>
  <si>
    <t>18053</t>
  </si>
  <si>
    <t>18055</t>
  </si>
  <si>
    <t>18057</t>
  </si>
  <si>
    <t>18059</t>
  </si>
  <si>
    <t>18061</t>
  </si>
  <si>
    <t>18063</t>
  </si>
  <si>
    <t>Hendricks</t>
  </si>
  <si>
    <t>18065</t>
  </si>
  <si>
    <t>18067</t>
  </si>
  <si>
    <t>18069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</si>
  <si>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</si>
  <si>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</si>
  <si>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</si>
  <si>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</si>
  <si>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</si>
  <si>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</si>
  <si>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</si>
  <si>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</si>
  <si>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</si>
  <si>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</si>
  <si>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18087</t>
  </si>
  <si>
    <t>Lagrange</t>
  </si>
  <si>
    <t>18089</t>
  </si>
  <si>
    <t>18091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</si>
  <si>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</si>
  <si>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</si>
  <si>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</si>
  <si>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</si>
  <si>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</si>
  <si>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</si>
  <si>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</si>
  <si>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</si>
  <si>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</si>
  <si>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</si>
  <si>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</si>
  <si>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</si>
  <si>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18115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</si>
  <si>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</si>
  <si>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</si>
  <si>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</si>
  <si>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</si>
  <si>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</si>
  <si>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</si>
  <si>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</si>
  <si>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</si>
  <si>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18129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</si>
  <si>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</si>
  <si>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</si>
  <si>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</si>
  <si>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</si>
  <si>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</si>
  <si>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</si>
  <si>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</si>
  <si>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</si>
  <si>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18143</t>
  </si>
  <si>
    <t>18145</t>
  </si>
  <si>
    <t>18147</t>
  </si>
  <si>
    <t>18149</t>
  </si>
  <si>
    <t>Starke</t>
  </si>
  <si>
    <t>18151</t>
  </si>
  <si>
    <t>Steuben</t>
  </si>
  <si>
    <t>18153</t>
  </si>
  <si>
    <t>18155</t>
  </si>
  <si>
    <t>Switzerland</t>
  </si>
  <si>
    <t>18157</t>
  </si>
  <si>
    <t>18159</t>
  </si>
  <si>
    <t>Tipton</t>
  </si>
  <si>
    <t>18161</t>
  </si>
  <si>
    <t>18163</t>
  </si>
  <si>
    <t>Vanderburgh</t>
  </si>
  <si>
    <t>18165</t>
  </si>
  <si>
    <t>18167</t>
  </si>
  <si>
    <t>18169</t>
  </si>
  <si>
    <t>18171</t>
  </si>
  <si>
    <t>18173</t>
  </si>
  <si>
    <t>18175</t>
  </si>
  <si>
    <t>18177</t>
  </si>
  <si>
    <t>18179</t>
  </si>
  <si>
    <t>18181</t>
  </si>
  <si>
    <t>18183</t>
  </si>
  <si>
    <t>Whitley</t>
  </si>
  <si>
    <t>Forest City Basin</t>
  </si>
  <si>
    <t>19001</t>
  </si>
  <si>
    <t>Adair</t>
  </si>
  <si>
    <t>19003</t>
  </si>
  <si>
    <t>Iowa Shelf</t>
  </si>
  <si>
    <t>19005</t>
  </si>
  <si>
    <t>19007</t>
  </si>
  <si>
    <t>Appanoose</t>
  </si>
  <si>
    <t>19009</t>
  </si>
  <si>
    <t>19011</t>
  </si>
  <si>
    <t>19013</t>
  </si>
  <si>
    <t>19015</t>
  </si>
  <si>
    <t>19017</t>
  </si>
  <si>
    <t>Bremer</t>
  </si>
  <si>
    <t>19019</t>
  </si>
  <si>
    <t>19021</t>
  </si>
  <si>
    <t>19023</t>
  </si>
  <si>
    <t>19025</t>
  </si>
  <si>
    <t>19027</t>
  </si>
  <si>
    <t>19029</t>
  </si>
  <si>
    <t>19031</t>
  </si>
  <si>
    <t>Cedar</t>
  </si>
  <si>
    <t>19033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</si>
  <si>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</si>
  <si>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</si>
  <si>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</si>
  <si>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</si>
  <si>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</si>
  <si>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</si>
  <si>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</si>
  <si>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</si>
  <si>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</si>
  <si>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</si>
  <si>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</si>
  <si>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</si>
  <si>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</si>
  <si>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</si>
  <si>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19059</t>
  </si>
  <si>
    <t>19061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</si>
  <si>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</si>
  <si>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</si>
  <si>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</si>
  <si>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</si>
  <si>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</si>
  <si>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</si>
  <si>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</si>
  <si>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</si>
  <si>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</si>
  <si>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</si>
  <si>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</si>
  <si>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</si>
  <si>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</si>
  <si>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</si>
  <si>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</si>
  <si>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</si>
  <si>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</si>
  <si>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</si>
  <si>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19095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</si>
  <si>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</si>
  <si>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</si>
  <si>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</si>
  <si>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</si>
  <si>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</si>
  <si>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</si>
  <si>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</si>
  <si>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</si>
  <si>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</si>
  <si>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</si>
  <si>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</si>
  <si>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19115</t>
  </si>
  <si>
    <t>19117</t>
  </si>
  <si>
    <t>19119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</si>
  <si>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</si>
  <si>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</si>
  <si>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</si>
  <si>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</si>
  <si>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</si>
  <si>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</si>
  <si>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</si>
  <si>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</si>
  <si>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</si>
  <si>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</si>
  <si>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</si>
  <si>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</si>
  <si>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</si>
  <si>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19141</t>
  </si>
  <si>
    <t>19143</t>
  </si>
  <si>
    <t>19145</t>
  </si>
  <si>
    <t>Page</t>
  </si>
  <si>
    <t>19147</t>
  </si>
  <si>
    <t>19149</t>
  </si>
  <si>
    <t>19151</t>
  </si>
  <si>
    <t>19153</t>
  </si>
  <si>
    <t>19155</t>
  </si>
  <si>
    <t>19157</t>
  </si>
  <si>
    <t>Poweshiek</t>
  </si>
  <si>
    <t>19159</t>
  </si>
  <si>
    <t>19161</t>
  </si>
  <si>
    <t>Sac</t>
  </si>
  <si>
    <t>19163</t>
  </si>
  <si>
    <t>19165</t>
  </si>
  <si>
    <t>19167</t>
  </si>
  <si>
    <t>19169</t>
  </si>
  <si>
    <t>19171</t>
  </si>
  <si>
    <t>19173</t>
  </si>
  <si>
    <t>19175</t>
  </si>
  <si>
    <t>19177</t>
  </si>
  <si>
    <t>19179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</si>
  <si>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</si>
  <si>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</si>
  <si>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</si>
  <si>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</si>
  <si>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</si>
  <si>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</si>
  <si>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</si>
  <si>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</si>
  <si>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19195</t>
  </si>
  <si>
    <t>19197</t>
  </si>
  <si>
    <t>Cherokee Platform</t>
  </si>
  <si>
    <t>20001</t>
  </si>
  <si>
    <t>20003</t>
  </si>
  <si>
    <t>20005</t>
  </si>
  <si>
    <t>Atchison</t>
  </si>
  <si>
    <t>Sedgwick Basin</t>
  </si>
  <si>
    <t>20007</t>
  </si>
  <si>
    <t>Barber</t>
  </si>
  <si>
    <t>Cambridge Arch-Central Kansas Uplift</t>
  </si>
  <si>
    <t>20009</t>
  </si>
  <si>
    <t>Barton</t>
  </si>
  <si>
    <t>20011</t>
  </si>
  <si>
    <t>Bourbon</t>
  </si>
  <si>
    <t>20013</t>
  </si>
  <si>
    <t>Nemaha Uplift</t>
  </si>
  <si>
    <t>20015</t>
  </si>
  <si>
    <t>20017</t>
  </si>
  <si>
    <t>Chase</t>
  </si>
  <si>
    <t>20019</t>
  </si>
  <si>
    <t>20021</t>
  </si>
  <si>
    <t>20023</t>
  </si>
  <si>
    <t>20025</t>
  </si>
  <si>
    <t>Salina Basin</t>
  </si>
  <si>
    <t>20027</t>
  </si>
  <si>
    <t>20029</t>
  </si>
  <si>
    <t>Cloud</t>
  </si>
  <si>
    <t>20031</t>
  </si>
  <si>
    <t>Coffey</t>
  </si>
  <si>
    <t>20033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</si>
  <si>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</si>
  <si>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</si>
  <si>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</si>
  <si>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</si>
  <si>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</si>
  <si>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</si>
  <si>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</si>
  <si>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</si>
  <si>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</si>
  <si>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</si>
  <si>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20051</t>
  </si>
  <si>
    <t>20053</t>
  </si>
  <si>
    <t>Ellsworth</t>
  </si>
  <si>
    <t>20055</t>
  </si>
  <si>
    <t>20057</t>
  </si>
  <si>
    <t>20059</t>
  </si>
  <si>
    <t>20061</t>
  </si>
  <si>
    <t>Geary</t>
  </si>
  <si>
    <t>20063</t>
  </si>
  <si>
    <t>Gove</t>
  </si>
  <si>
    <t>20065</t>
  </si>
  <si>
    <t>20067</t>
  </si>
  <si>
    <t>20069</t>
  </si>
  <si>
    <t>Gray</t>
  </si>
  <si>
    <t>20071</t>
  </si>
  <si>
    <t>20073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</si>
  <si>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</si>
  <si>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</si>
  <si>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</si>
  <si>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</si>
  <si>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</si>
  <si>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</si>
  <si>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</si>
  <si>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</si>
  <si>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</si>
  <si>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</si>
  <si>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</si>
  <si>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</si>
  <si>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</si>
  <si>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</si>
  <si>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</si>
  <si>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</si>
  <si>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</si>
  <si>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</si>
  <si>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</si>
  <si>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</si>
  <si>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</si>
  <si>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</si>
  <si>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</si>
  <si>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</si>
  <si>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</si>
  <si>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</si>
  <si>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</si>
  <si>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</si>
  <si>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</si>
  <si>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</si>
  <si>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</si>
  <si>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</si>
  <si>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</si>
  <si>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</si>
  <si>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</si>
  <si>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</si>
  <si>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</si>
  <si>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</si>
  <si>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</si>
  <si>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</si>
  <si>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Nemaha</t>
  </si>
  <si>
    <t>20133</t>
  </si>
  <si>
    <t>20135</t>
  </si>
  <si>
    <t>Ness</t>
  </si>
  <si>
    <t>20137</t>
  </si>
  <si>
    <t>20139</t>
  </si>
  <si>
    <t>Osage</t>
  </si>
  <si>
    <t>20141</t>
  </si>
  <si>
    <t>Osborne</t>
  </si>
  <si>
    <t>20143</t>
  </si>
  <si>
    <t>20145</t>
  </si>
  <si>
    <t>20147</t>
  </si>
  <si>
    <t>20149</t>
  </si>
  <si>
    <t>Pottawatomie</t>
  </si>
  <si>
    <t>20151</t>
  </si>
  <si>
    <t>20153</t>
  </si>
  <si>
    <t>Rawlins</t>
  </si>
  <si>
    <t>20155</t>
  </si>
  <si>
    <t>Reno</t>
  </si>
  <si>
    <t>20157</t>
  </si>
  <si>
    <t>Republic</t>
  </si>
  <si>
    <t>20159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</si>
  <si>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</si>
  <si>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</si>
  <si>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</si>
  <si>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</si>
  <si>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</si>
  <si>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</si>
  <si>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</si>
  <si>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</si>
  <si>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</si>
  <si>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</si>
  <si>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</si>
  <si>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</si>
  <si>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</si>
  <si>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</si>
  <si>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</si>
  <si>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Stafford</t>
  </si>
  <si>
    <t>20187</t>
  </si>
  <si>
    <t>20189</t>
  </si>
  <si>
    <t>Stevens</t>
  </si>
  <si>
    <t>20191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</si>
  <si>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</si>
  <si>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</si>
  <si>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</si>
  <si>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</si>
  <si>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</si>
  <si>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</si>
  <si>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</si>
  <si>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</si>
  <si>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</si>
  <si>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20205</t>
  </si>
  <si>
    <t>20207</t>
  </si>
  <si>
    <t>Woodson</t>
  </si>
  <si>
    <t>20209</t>
  </si>
  <si>
    <t>21001</t>
  </si>
  <si>
    <t>21003</t>
  </si>
  <si>
    <t>21005</t>
  </si>
  <si>
    <t>Upper Mississippi Embaymnt</t>
  </si>
  <si>
    <t>21007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</si>
  <si>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</si>
  <si>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</si>
  <si>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</si>
  <si>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</si>
  <si>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</si>
  <si>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</si>
  <si>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</si>
  <si>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</si>
  <si>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Appalachian Basin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</si>
  <si>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</si>
  <si>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</si>
  <si>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</si>
  <si>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</si>
  <si>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</si>
  <si>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</si>
  <si>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</si>
  <si>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</si>
  <si>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</si>
  <si>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</si>
  <si>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</si>
  <si>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</si>
  <si>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</si>
  <si>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</si>
  <si>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</si>
  <si>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</si>
  <si>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</si>
  <si>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</si>
  <si>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21039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</si>
  <si>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</si>
  <si>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</si>
  <si>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</si>
  <si>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</si>
  <si>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</si>
  <si>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</si>
  <si>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</si>
  <si>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</si>
  <si>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</si>
  <si>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</si>
  <si>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</si>
  <si>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</si>
  <si>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</si>
  <si>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</si>
  <si>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</si>
  <si>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</si>
  <si>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</si>
  <si>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</si>
  <si>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</si>
  <si>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</si>
  <si>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</si>
  <si>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</si>
  <si>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</si>
  <si>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</si>
  <si>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</si>
  <si>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</si>
  <si>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</si>
  <si>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</si>
  <si>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</si>
  <si>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</si>
  <si>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</si>
  <si>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</si>
  <si>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</si>
  <si>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</si>
  <si>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</si>
  <si>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</si>
  <si>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</si>
  <si>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</si>
  <si>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</si>
  <si>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</si>
  <si>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</si>
  <si>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</si>
  <si>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</si>
  <si>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</si>
  <si>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</si>
  <si>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</si>
  <si>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</si>
  <si>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</si>
  <si>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</si>
  <si>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</si>
  <si>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</si>
  <si>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</si>
  <si>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</si>
  <si>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</si>
  <si>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</si>
  <si>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</si>
  <si>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</si>
  <si>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</si>
  <si>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</si>
  <si>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</si>
  <si>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</si>
  <si>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</si>
  <si>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</si>
  <si>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</si>
  <si>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</si>
  <si>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</si>
  <si>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</si>
  <si>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</si>
  <si>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</si>
  <si>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</si>
  <si>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</si>
  <si>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</si>
  <si>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</si>
  <si>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21147</t>
  </si>
  <si>
    <t>McCreary</t>
  </si>
  <si>
    <t>21149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</si>
  <si>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</si>
  <si>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</si>
  <si>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</si>
  <si>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</si>
  <si>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</si>
  <si>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</si>
  <si>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</si>
  <si>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</si>
  <si>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</si>
  <si>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</si>
  <si>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</si>
  <si>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</si>
  <si>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</si>
  <si>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</si>
  <si>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</si>
  <si>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</si>
  <si>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</si>
  <si>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21179</t>
  </si>
  <si>
    <t>Nelson</t>
  </si>
  <si>
    <t>21181</t>
  </si>
  <si>
    <t>Nicholas</t>
  </si>
  <si>
    <t>21183</t>
  </si>
  <si>
    <t>21185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</si>
  <si>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</si>
  <si>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</si>
  <si>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</si>
  <si>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</si>
  <si>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</si>
  <si>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</si>
  <si>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</si>
  <si>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</si>
  <si>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</si>
  <si>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</si>
  <si>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</si>
  <si>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21203</t>
  </si>
  <si>
    <t>Rockcastle</t>
  </si>
  <si>
    <t>21205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</si>
  <si>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</si>
  <si>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</si>
  <si>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</si>
  <si>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</si>
  <si>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</si>
  <si>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</si>
  <si>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</si>
  <si>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</si>
  <si>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</si>
  <si>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</si>
  <si>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</si>
  <si>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</si>
  <si>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</si>
  <si>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</si>
  <si>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</si>
  <si>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</si>
  <si>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</si>
  <si>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</si>
  <si>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</si>
  <si>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</si>
  <si>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</si>
  <si>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Western Gulf</t>
  </si>
  <si>
    <t>22001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</si>
  <si>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</si>
  <si>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</si>
  <si>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</si>
  <si>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</si>
  <si>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</si>
  <si>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</si>
  <si>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</si>
  <si>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</si>
  <si>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</si>
  <si>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</si>
  <si>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</si>
  <si>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</si>
  <si>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</si>
  <si>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</si>
  <si>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22019</t>
  </si>
  <si>
    <t>22021</t>
  </si>
  <si>
    <t>22023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</si>
  <si>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</si>
  <si>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</si>
  <si>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</si>
  <si>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</si>
  <si>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</si>
  <si>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</si>
  <si>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</si>
  <si>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</si>
  <si>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22035</t>
  </si>
  <si>
    <t>East Carroll</t>
  </si>
  <si>
    <t>22037</t>
  </si>
  <si>
    <t>East Feliciana</t>
  </si>
  <si>
    <t>22039</t>
  </si>
  <si>
    <t>22041</t>
  </si>
  <si>
    <t>22043</t>
  </si>
  <si>
    <t>22045</t>
  </si>
  <si>
    <t>Iberia</t>
  </si>
  <si>
    <t>22047</t>
  </si>
  <si>
    <t>22049</t>
  </si>
  <si>
    <t>22051</t>
  </si>
  <si>
    <t>22053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</si>
  <si>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</si>
  <si>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</si>
  <si>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</si>
  <si>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</si>
  <si>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</si>
  <si>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</si>
  <si>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</si>
  <si>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</si>
  <si>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</si>
  <si>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</si>
  <si>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22071</t>
  </si>
  <si>
    <t>Orleans</t>
  </si>
  <si>
    <t>22073</t>
  </si>
  <si>
    <t>22075</t>
  </si>
  <si>
    <t>Plaquemines</t>
  </si>
  <si>
    <t>22077</t>
  </si>
  <si>
    <t>22079</t>
  </si>
  <si>
    <t>22081</t>
  </si>
  <si>
    <t>Red River</t>
  </si>
  <si>
    <t>22083</t>
  </si>
  <si>
    <t>22085</t>
  </si>
  <si>
    <t>22087</t>
  </si>
  <si>
    <t>St. Bernard</t>
  </si>
  <si>
    <t>22089</t>
  </si>
  <si>
    <t>22091</t>
  </si>
  <si>
    <t>St. Helena</t>
  </si>
  <si>
    <t>22093</t>
  </si>
  <si>
    <t>22095</t>
  </si>
  <si>
    <t>St. John the Baptist</t>
  </si>
  <si>
    <t>22097</t>
  </si>
  <si>
    <t>St. Landry</t>
  </si>
  <si>
    <t>22099</t>
  </si>
  <si>
    <t>St. Martin</t>
  </si>
  <si>
    <t>22101</t>
  </si>
  <si>
    <t>St. Mary</t>
  </si>
  <si>
    <t>22103</t>
  </si>
  <si>
    <t>St. Tammany</t>
  </si>
  <si>
    <t>22105</t>
  </si>
  <si>
    <t>Tangipahoa</t>
  </si>
  <si>
    <t>22107</t>
  </si>
  <si>
    <t>Tensas</t>
  </si>
  <si>
    <t>22109</t>
  </si>
  <si>
    <t>22111</t>
  </si>
  <si>
    <t>22113</t>
  </si>
  <si>
    <t>22115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</si>
  <si>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</si>
  <si>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</si>
  <si>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</si>
  <si>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</si>
  <si>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</si>
  <si>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</si>
  <si>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</si>
  <si>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</si>
  <si>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</si>
  <si>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</si>
  <si>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</si>
  <si>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</si>
  <si>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</si>
  <si>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</si>
  <si>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</si>
  <si>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</si>
  <si>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</si>
  <si>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</si>
  <si>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</si>
  <si>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</si>
  <si>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</si>
  <si>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</si>
  <si>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23019</t>
  </si>
  <si>
    <t>23021</t>
  </si>
  <si>
    <t>Piscataquis</t>
  </si>
  <si>
    <t>23023</t>
  </si>
  <si>
    <t>Sagadahoc</t>
  </si>
  <si>
    <t>23025</t>
  </si>
  <si>
    <t>23027</t>
  </si>
  <si>
    <t>Waldo</t>
  </si>
  <si>
    <t>23029</t>
  </si>
  <si>
    <t>23031</t>
  </si>
  <si>
    <t>24001</t>
  </si>
  <si>
    <t>24003</t>
  </si>
  <si>
    <t>24005</t>
  </si>
  <si>
    <t>24009</t>
  </si>
  <si>
    <t>24011</t>
  </si>
  <si>
    <t>24013</t>
  </si>
  <si>
    <t>24015</t>
  </si>
  <si>
    <t>24017</t>
  </si>
  <si>
    <t>24019</t>
  </si>
  <si>
    <t>Dorchester</t>
  </si>
  <si>
    <t>24021</t>
  </si>
  <si>
    <t>Frederick</t>
  </si>
  <si>
    <t>24023</t>
  </si>
  <si>
    <t>Garrett</t>
  </si>
  <si>
    <t>24025</t>
  </si>
  <si>
    <t>24027</t>
  </si>
  <si>
    <t>24029</t>
  </si>
  <si>
    <t>24031</t>
  </si>
  <si>
    <t>24033</t>
  </si>
  <si>
    <t>24035</t>
  </si>
  <si>
    <t>Queen Anne's</t>
  </si>
  <si>
    <t>24037</t>
  </si>
  <si>
    <t>St. Mary's</t>
  </si>
  <si>
    <t>24039</t>
  </si>
  <si>
    <t>24041</t>
  </si>
  <si>
    <t>24043</t>
  </si>
  <si>
    <t>24045</t>
  </si>
  <si>
    <t>Wicomico</t>
  </si>
  <si>
    <t>24047</t>
  </si>
  <si>
    <t>24510</t>
  </si>
  <si>
    <t>Baltimore city</t>
  </si>
  <si>
    <t>25001</t>
  </si>
  <si>
    <t>25003</t>
  </si>
  <si>
    <t>25005</t>
  </si>
  <si>
    <t>25007</t>
  </si>
  <si>
    <t>Dukes</t>
  </si>
  <si>
    <t>25009</t>
  </si>
  <si>
    <t>25011</t>
  </si>
  <si>
    <t>25013</t>
  </si>
  <si>
    <t>25015</t>
  </si>
  <si>
    <t>Hampshire</t>
  </si>
  <si>
    <t>25017</t>
  </si>
  <si>
    <t>25019</t>
  </si>
  <si>
    <t>Nantucket</t>
  </si>
  <si>
    <t>25021</t>
  </si>
  <si>
    <t>25023</t>
  </si>
  <si>
    <t>25025</t>
  </si>
  <si>
    <t>25027</t>
  </si>
  <si>
    <t>26001</t>
  </si>
  <si>
    <t>Alcona</t>
  </si>
  <si>
    <t>26003</t>
  </si>
  <si>
    <t>Alger</t>
  </si>
  <si>
    <t>26005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</si>
  <si>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</si>
  <si>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</si>
  <si>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</si>
  <si>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</si>
  <si>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</si>
  <si>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</si>
  <si>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</si>
  <si>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</si>
  <si>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</si>
  <si>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</si>
  <si>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</si>
  <si>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</si>
  <si>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</si>
  <si>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</si>
  <si>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</si>
  <si>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</si>
  <si>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</si>
  <si>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</si>
  <si>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</si>
  <si>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</si>
  <si>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</si>
  <si>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</si>
  <si>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26035</t>
  </si>
  <si>
    <t>Clare</t>
  </si>
  <si>
    <t>26037</t>
  </si>
  <si>
    <t>26039</t>
  </si>
  <si>
    <t>26041</t>
  </si>
  <si>
    <t>26043</t>
  </si>
  <si>
    <t>26045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</si>
  <si>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</si>
  <si>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</si>
  <si>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</si>
  <si>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</si>
  <si>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</si>
  <si>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</si>
  <si>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</si>
  <si>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</si>
  <si>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</si>
  <si>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</si>
  <si>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</si>
  <si>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</si>
  <si>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26061</t>
  </si>
  <si>
    <t>Houghton</t>
  </si>
  <si>
    <t>26063</t>
  </si>
  <si>
    <t>26065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</si>
  <si>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</si>
  <si>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</si>
  <si>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</si>
  <si>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</si>
  <si>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</si>
  <si>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</si>
  <si>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</si>
  <si>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</si>
  <si>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</si>
  <si>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</si>
  <si>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26079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</si>
  <si>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</si>
  <si>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</si>
  <si>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</si>
  <si>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</si>
  <si>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</si>
  <si>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</si>
  <si>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</si>
  <si>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</si>
  <si>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</si>
  <si>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</si>
  <si>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</si>
  <si>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</si>
  <si>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</si>
  <si>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</si>
  <si>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</si>
  <si>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</si>
  <si>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</si>
  <si>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</si>
  <si>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26103</t>
  </si>
  <si>
    <t>26105</t>
  </si>
  <si>
    <t>26107</t>
  </si>
  <si>
    <t>Mecosta</t>
  </si>
  <si>
    <t>26109</t>
  </si>
  <si>
    <t>Menominee</t>
  </si>
  <si>
    <t>26111</t>
  </si>
  <si>
    <t>26113</t>
  </si>
  <si>
    <t>Missaukee</t>
  </si>
  <si>
    <t>26115</t>
  </si>
  <si>
    <t>26117</t>
  </si>
  <si>
    <t>26119</t>
  </si>
  <si>
    <t>Montmorency</t>
  </si>
  <si>
    <t>26121</t>
  </si>
  <si>
    <t>Muskegon</t>
  </si>
  <si>
    <t>26123</t>
  </si>
  <si>
    <t>Newaygo</t>
  </si>
  <si>
    <t>26125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</si>
  <si>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</si>
  <si>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</si>
  <si>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</si>
  <si>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</si>
  <si>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</si>
  <si>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</si>
  <si>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</si>
  <si>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</si>
  <si>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</si>
  <si>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</si>
  <si>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26139</t>
  </si>
  <si>
    <t>26141</t>
  </si>
  <si>
    <t>Presque Isle</t>
  </si>
  <si>
    <t>26143</t>
  </si>
  <si>
    <t>Roscommon</t>
  </si>
  <si>
    <t>26145</t>
  </si>
  <si>
    <t>26147</t>
  </si>
  <si>
    <t>26149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</si>
  <si>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</si>
  <si>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</si>
  <si>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</si>
  <si>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</si>
  <si>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</si>
  <si>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</si>
  <si>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</si>
  <si>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</si>
  <si>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</si>
  <si>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</si>
  <si>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26163</t>
  </si>
  <si>
    <t>26165</t>
  </si>
  <si>
    <t>Sioux Uplift</t>
  </si>
  <si>
    <t>27001</t>
  </si>
  <si>
    <t>Aitkin</t>
  </si>
  <si>
    <t>27003</t>
  </si>
  <si>
    <t>Anoka</t>
  </si>
  <si>
    <t>27005</t>
  </si>
  <si>
    <t>27007</t>
  </si>
  <si>
    <t>27009</t>
  </si>
  <si>
    <t>27011</t>
  </si>
  <si>
    <t>27013</t>
  </si>
  <si>
    <t>27015</t>
  </si>
  <si>
    <t>27017</t>
  </si>
  <si>
    <t>Carlton</t>
  </si>
  <si>
    <t>27019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</si>
  <si>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</si>
  <si>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</si>
  <si>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</si>
  <si>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</si>
  <si>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</si>
  <si>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</si>
  <si>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</si>
  <si>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</si>
  <si>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</si>
  <si>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</si>
  <si>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</si>
  <si>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</si>
  <si>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27039</t>
  </si>
  <si>
    <t>27041</t>
  </si>
  <si>
    <t>27043</t>
  </si>
  <si>
    <t>27045</t>
  </si>
  <si>
    <t>Fillmore</t>
  </si>
  <si>
    <t>27047</t>
  </si>
  <si>
    <t>Freeborn</t>
  </si>
  <si>
    <t>27049</t>
  </si>
  <si>
    <t>27051</t>
  </si>
  <si>
    <t>27053</t>
  </si>
  <si>
    <t>27055</t>
  </si>
  <si>
    <t>27057</t>
  </si>
  <si>
    <t>Hubbard</t>
  </si>
  <si>
    <t>27059</t>
  </si>
  <si>
    <t>27061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</si>
  <si>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</si>
  <si>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</si>
  <si>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</si>
  <si>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</si>
  <si>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</si>
  <si>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</si>
  <si>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</si>
  <si>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</si>
  <si>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</si>
  <si>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</si>
  <si>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</si>
  <si>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</si>
  <si>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</si>
  <si>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</si>
  <si>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</si>
  <si>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</si>
  <si>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</si>
  <si>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</si>
  <si>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</si>
  <si>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</si>
  <si>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</si>
  <si>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</si>
  <si>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</si>
  <si>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</si>
  <si>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</si>
  <si>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27095</t>
  </si>
  <si>
    <t>Mille Lacs</t>
  </si>
  <si>
    <t>27097</t>
  </si>
  <si>
    <t>Morrison</t>
  </si>
  <si>
    <t>27099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</si>
  <si>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</si>
  <si>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</si>
  <si>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</si>
  <si>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</si>
  <si>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</si>
  <si>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</si>
  <si>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</si>
  <si>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</si>
  <si>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27111</t>
  </si>
  <si>
    <t>27113</t>
  </si>
  <si>
    <t>27115</t>
  </si>
  <si>
    <t>Pine</t>
  </si>
  <si>
    <t>27117</t>
  </si>
  <si>
    <t>Pipestone</t>
  </si>
  <si>
    <t>27119</t>
  </si>
  <si>
    <t>27121</t>
  </si>
  <si>
    <t>27123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</si>
  <si>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</si>
  <si>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</si>
  <si>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</si>
  <si>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</si>
  <si>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</si>
  <si>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</si>
  <si>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</si>
  <si>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</si>
  <si>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27135</t>
  </si>
  <si>
    <t>Roseau</t>
  </si>
  <si>
    <t>27137</t>
  </si>
  <si>
    <t>27139</t>
  </si>
  <si>
    <t>27141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</si>
  <si>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</si>
  <si>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</si>
  <si>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</si>
  <si>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</si>
  <si>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</si>
  <si>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</si>
  <si>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</si>
  <si>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</si>
  <si>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</si>
  <si>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</si>
  <si>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</si>
  <si>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</si>
  <si>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</si>
  <si>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</si>
  <si>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</si>
  <si>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</si>
  <si>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</si>
  <si>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</si>
  <si>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</si>
  <si>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</si>
  <si>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</si>
  <si>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</si>
  <si>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</si>
  <si>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</si>
  <si>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</si>
  <si>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</si>
  <si>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</si>
  <si>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</si>
  <si>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</si>
  <si>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</si>
  <si>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</si>
  <si>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</si>
  <si>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</si>
  <si>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</si>
  <si>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28009</t>
  </si>
  <si>
    <t>Desha Basin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</si>
  <si>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</si>
  <si>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</si>
  <si>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</si>
  <si>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</si>
  <si>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</si>
  <si>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</si>
  <si>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</si>
  <si>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</si>
  <si>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</si>
  <si>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</si>
  <si>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28029</t>
  </si>
  <si>
    <t>Copiah</t>
  </si>
  <si>
    <t>28031</t>
  </si>
  <si>
    <t>28033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</si>
  <si>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</si>
  <si>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</si>
  <si>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</si>
  <si>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</si>
  <si>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</si>
  <si>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</si>
  <si>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</si>
  <si>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</si>
  <si>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</si>
  <si>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</si>
  <si>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</si>
  <si>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28051</t>
  </si>
  <si>
    <t>28053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</si>
  <si>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</si>
  <si>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</si>
  <si>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</si>
  <si>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</si>
  <si>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</si>
  <si>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</si>
  <si>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</si>
  <si>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</si>
  <si>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</si>
  <si>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</si>
  <si>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</si>
  <si>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</si>
  <si>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</si>
  <si>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</si>
  <si>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</si>
  <si>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</si>
  <si>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</si>
  <si>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</si>
  <si>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</si>
  <si>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</si>
  <si>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</si>
  <si>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</si>
  <si>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</si>
  <si>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</si>
  <si>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</si>
  <si>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</si>
  <si>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</si>
  <si>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</si>
  <si>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</si>
  <si>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</si>
  <si>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</si>
  <si>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</si>
  <si>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</si>
  <si>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</si>
  <si>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</si>
  <si>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</si>
  <si>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</si>
  <si>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</si>
  <si>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</si>
  <si>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</si>
  <si>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</si>
  <si>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</si>
  <si>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</si>
  <si>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28121</t>
  </si>
  <si>
    <t>28123</t>
  </si>
  <si>
    <t>28125</t>
  </si>
  <si>
    <t>Sharkey</t>
  </si>
  <si>
    <t>28127</t>
  </si>
  <si>
    <t>28129</t>
  </si>
  <si>
    <t>28131</t>
  </si>
  <si>
    <t>28133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</si>
  <si>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</si>
  <si>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</si>
  <si>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</si>
  <si>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</si>
  <si>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</si>
  <si>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</si>
  <si>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</si>
  <si>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</si>
  <si>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</si>
  <si>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</si>
  <si>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</si>
  <si>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</si>
  <si>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</si>
  <si>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</si>
  <si>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</si>
  <si>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</si>
  <si>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</si>
  <si>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</si>
  <si>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</si>
  <si>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</si>
  <si>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</si>
  <si>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</si>
  <si>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</si>
  <si>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</si>
  <si>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</si>
  <si>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</si>
  <si>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</si>
  <si>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</si>
  <si>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</si>
  <si>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</si>
  <si>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</si>
  <si>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</si>
  <si>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</si>
  <si>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</si>
  <si>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</si>
  <si>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</si>
  <si>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</si>
  <si>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</si>
  <si>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</si>
  <si>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</si>
  <si>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</si>
  <si>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</si>
  <si>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</si>
  <si>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</si>
  <si>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</si>
  <si>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</si>
  <si>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</si>
  <si>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</si>
  <si>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</si>
  <si>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</si>
  <si>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</si>
  <si>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</si>
  <si>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</si>
  <si>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</si>
  <si>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</si>
  <si>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</si>
  <si>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</si>
  <si>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</si>
  <si>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</si>
  <si>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</si>
  <si>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</si>
  <si>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</si>
  <si>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</si>
  <si>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</si>
  <si>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</si>
  <si>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</si>
  <si>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</si>
  <si>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</si>
  <si>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</si>
  <si>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</si>
  <si>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</si>
  <si>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</si>
  <si>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</si>
  <si>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</si>
  <si>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</si>
  <si>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</si>
  <si>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</si>
  <si>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</si>
  <si>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</si>
  <si>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</si>
  <si>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</si>
  <si>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</si>
  <si>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</si>
  <si>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</si>
  <si>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</si>
  <si>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</si>
  <si>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</si>
  <si>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</si>
  <si>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</si>
  <si>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</si>
  <si>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</si>
  <si>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</si>
  <si>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</si>
  <si>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</si>
  <si>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</si>
  <si>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</si>
  <si>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</si>
  <si>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</si>
  <si>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</si>
  <si>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</si>
  <si>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</si>
  <si>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</si>
  <si>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</si>
  <si>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</si>
  <si>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</si>
  <si>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</si>
  <si>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</si>
  <si>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</si>
  <si>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</si>
  <si>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</si>
  <si>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</si>
  <si>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</si>
  <si>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</si>
  <si>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29145</t>
  </si>
  <si>
    <t>29147</t>
  </si>
  <si>
    <t>Nodaway</t>
  </si>
  <si>
    <t>29149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</si>
  <si>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</si>
  <si>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</si>
  <si>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</si>
  <si>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</si>
  <si>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</si>
  <si>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</si>
  <si>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</si>
  <si>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</si>
  <si>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</si>
  <si>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</si>
  <si>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</si>
  <si>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</si>
  <si>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</si>
  <si>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</si>
  <si>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</si>
  <si>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</si>
  <si>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</si>
  <si>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</si>
  <si>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</si>
  <si>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</si>
  <si>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</si>
  <si>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</si>
  <si>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</si>
  <si>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</si>
  <si>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</si>
  <si>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</si>
  <si>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Ste. Genevieve</t>
  </si>
  <si>
    <t>29187</t>
  </si>
  <si>
    <t>St.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</si>
  <si>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</si>
  <si>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</si>
  <si>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</si>
  <si>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</si>
  <si>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</si>
  <si>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</si>
  <si>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</si>
  <si>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</si>
  <si>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</si>
  <si>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</si>
  <si>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29209</t>
  </si>
  <si>
    <t>29211</t>
  </si>
  <si>
    <t>29213</t>
  </si>
  <si>
    <t>Taney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</si>
  <si>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</si>
  <si>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</si>
  <si>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</si>
  <si>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</si>
  <si>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</si>
  <si>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</si>
  <si>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</si>
  <si>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</si>
  <si>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</si>
  <si>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St. Louis city</t>
  </si>
  <si>
    <t>Montana Folded Belt</t>
  </si>
  <si>
    <t>30001</t>
  </si>
  <si>
    <t>Beaverhead</t>
  </si>
  <si>
    <t>Powder River Basin</t>
  </si>
  <si>
    <t>30003</t>
  </si>
  <si>
    <t>Central Montana Uplift</t>
  </si>
  <si>
    <t>30005</t>
  </si>
  <si>
    <t>WRAP_2014</t>
  </si>
  <si>
    <t>30007</t>
  </si>
  <si>
    <t>Broadwater</t>
  </si>
  <si>
    <t>Big Horn Basin</t>
  </si>
  <si>
    <t>30009</t>
  </si>
  <si>
    <t>30011</t>
  </si>
  <si>
    <t>Sweetgrass Arch</t>
  </si>
  <si>
    <t>30013</t>
  </si>
  <si>
    <t>Cascade</t>
  </si>
  <si>
    <t>30015</t>
  </si>
  <si>
    <t>Chouteau</t>
  </si>
  <si>
    <t>30017</t>
  </si>
  <si>
    <t>Williston Basin</t>
  </si>
  <si>
    <t>30019</t>
  </si>
  <si>
    <t>Daniels</t>
  </si>
  <si>
    <t>30021</t>
  </si>
  <si>
    <t>30023</t>
  </si>
  <si>
    <t>30025</t>
  </si>
  <si>
    <t>Fallon</t>
  </si>
  <si>
    <t>30027</t>
  </si>
  <si>
    <t>Fergus</t>
  </si>
  <si>
    <t>North Western Overthrust</t>
  </si>
  <si>
    <t>30029</t>
  </si>
  <si>
    <t>Flathead</t>
  </si>
  <si>
    <t>30031</t>
  </si>
  <si>
    <t>30033</t>
  </si>
  <si>
    <t>30035</t>
  </si>
  <si>
    <t>Glacier</t>
  </si>
  <si>
    <t>30037</t>
  </si>
  <si>
    <t>30039</t>
  </si>
  <si>
    <t>Granite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</si>
  <si>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</si>
  <si>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</si>
  <si>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</si>
  <si>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</si>
  <si>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</si>
  <si>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</si>
  <si>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</si>
  <si>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</si>
  <si>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</si>
  <si>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30053</t>
  </si>
  <si>
    <t>30055</t>
  </si>
  <si>
    <t>McCone</t>
  </si>
  <si>
    <t>30057</t>
  </si>
  <si>
    <t>30059</t>
  </si>
  <si>
    <t>Meagher</t>
  </si>
  <si>
    <t>30061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</si>
  <si>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</si>
  <si>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</si>
  <si>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</si>
  <si>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</si>
  <si>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</si>
  <si>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</si>
  <si>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</si>
  <si>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</si>
  <si>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</si>
  <si>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</si>
  <si>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30075</t>
  </si>
  <si>
    <t>Powder River</t>
  </si>
  <si>
    <t>30077</t>
  </si>
  <si>
    <t>30079</t>
  </si>
  <si>
    <t>30081</t>
  </si>
  <si>
    <t>Ravalli</t>
  </si>
  <si>
    <t>30083</t>
  </si>
  <si>
    <t>30085</t>
  </si>
  <si>
    <t>30087</t>
  </si>
  <si>
    <t>30089</t>
  </si>
  <si>
    <t>Sanders</t>
  </si>
  <si>
    <t>30091</t>
  </si>
  <si>
    <t>30093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</si>
  <si>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</si>
  <si>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</si>
  <si>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</si>
  <si>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</si>
  <si>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</si>
  <si>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</si>
  <si>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</si>
  <si>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</si>
  <si>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</si>
  <si>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</si>
  <si>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</si>
  <si>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</si>
  <si>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</si>
  <si>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</si>
  <si>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</si>
  <si>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</si>
  <si>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31001</t>
  </si>
  <si>
    <t>31003</t>
  </si>
  <si>
    <t>Antelope</t>
  </si>
  <si>
    <t>31005</t>
  </si>
  <si>
    <t>Arthur</t>
  </si>
  <si>
    <t>31007</t>
  </si>
  <si>
    <t>Banner</t>
  </si>
  <si>
    <t>31009</t>
  </si>
  <si>
    <t>31011</t>
  </si>
  <si>
    <t>31013</t>
  </si>
  <si>
    <t>Box Butte</t>
  </si>
  <si>
    <t>31015</t>
  </si>
  <si>
    <t>31017</t>
  </si>
  <si>
    <t>31019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</si>
  <si>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</si>
  <si>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</si>
  <si>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</si>
  <si>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</si>
  <si>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</si>
  <si>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</si>
  <si>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</si>
  <si>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</si>
  <si>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</si>
  <si>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</si>
  <si>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</si>
  <si>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</si>
  <si>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</si>
  <si>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</si>
  <si>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</si>
  <si>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</si>
  <si>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</si>
  <si>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</si>
  <si>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</si>
  <si>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</si>
  <si>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</si>
  <si>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</si>
  <si>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</si>
  <si>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</si>
  <si>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</si>
  <si>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</si>
  <si>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</si>
  <si>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</si>
  <si>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</si>
  <si>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</si>
  <si>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</si>
  <si>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</si>
  <si>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</si>
  <si>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</si>
  <si>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31069</t>
  </si>
  <si>
    <t>Garden</t>
  </si>
  <si>
    <t>31071</t>
  </si>
  <si>
    <t>31073</t>
  </si>
  <si>
    <t>31075</t>
  </si>
  <si>
    <t>31077</t>
  </si>
  <si>
    <t>31079</t>
  </si>
  <si>
    <t>31081</t>
  </si>
  <si>
    <t>31083</t>
  </si>
  <si>
    <t>31085</t>
  </si>
  <si>
    <t>Hayes</t>
  </si>
  <si>
    <t>31087</t>
  </si>
  <si>
    <t>Hitchcock</t>
  </si>
  <si>
    <t>31089</t>
  </si>
  <si>
    <t>31091</t>
  </si>
  <si>
    <t>Hooker</t>
  </si>
  <si>
    <t>31093</t>
  </si>
  <si>
    <t>31095</t>
  </si>
  <si>
    <t>31097</t>
  </si>
  <si>
    <t>31099</t>
  </si>
  <si>
    <t>Kearney</t>
  </si>
  <si>
    <t>31101</t>
  </si>
  <si>
    <t>Keith</t>
  </si>
  <si>
    <t>31103</t>
  </si>
  <si>
    <t>Keya Paha</t>
  </si>
  <si>
    <t>31105</t>
  </si>
  <si>
    <t>Kimball</t>
  </si>
  <si>
    <t>31107</t>
  </si>
  <si>
    <t>31109</t>
  </si>
  <si>
    <t>31111</t>
  </si>
  <si>
    <t>31113</t>
  </si>
  <si>
    <t>31115</t>
  </si>
  <si>
    <t>Loup</t>
  </si>
  <si>
    <t>31117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</si>
  <si>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</si>
  <si>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</si>
  <si>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</si>
  <si>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</si>
  <si>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</si>
  <si>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</si>
  <si>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</si>
  <si>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</si>
  <si>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</si>
  <si>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</si>
  <si>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</si>
  <si>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</si>
  <si>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</si>
  <si>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</si>
  <si>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</si>
  <si>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</si>
  <si>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</si>
  <si>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</si>
  <si>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</si>
  <si>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</si>
  <si>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</si>
  <si>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31149</t>
  </si>
  <si>
    <t>31151</t>
  </si>
  <si>
    <t>31153</t>
  </si>
  <si>
    <t>31155</t>
  </si>
  <si>
    <t>Saunders</t>
  </si>
  <si>
    <t>31157</t>
  </si>
  <si>
    <t>Scotts Bluff</t>
  </si>
  <si>
    <t>31159</t>
  </si>
  <si>
    <t>31161</t>
  </si>
  <si>
    <t>31163</t>
  </si>
  <si>
    <t>31165</t>
  </si>
  <si>
    <t>31167</t>
  </si>
  <si>
    <t>31169</t>
  </si>
  <si>
    <t>Thayer</t>
  </si>
  <si>
    <t>31171</t>
  </si>
  <si>
    <t>31173</t>
  </si>
  <si>
    <t>Thurston</t>
  </si>
  <si>
    <t>31175</t>
  </si>
  <si>
    <t>31177</t>
  </si>
  <si>
    <t>31179</t>
  </si>
  <si>
    <t>31181</t>
  </si>
  <si>
    <t>31183</t>
  </si>
  <si>
    <t>31185</t>
  </si>
  <si>
    <t>32001</t>
  </si>
  <si>
    <t>Churchill</t>
  </si>
  <si>
    <t>South Western Overthrust</t>
  </si>
  <si>
    <t>32003</t>
  </si>
  <si>
    <t>32005</t>
  </si>
  <si>
    <t>32007</t>
  </si>
  <si>
    <t>Elko</t>
  </si>
  <si>
    <t>32009</t>
  </si>
  <si>
    <t>Esmeralda</t>
  </si>
  <si>
    <t>32011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</si>
  <si>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</si>
  <si>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</si>
  <si>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</si>
  <si>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</si>
  <si>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</si>
  <si>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</si>
  <si>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</si>
  <si>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</si>
  <si>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</si>
  <si>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</si>
  <si>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32029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</si>
  <si>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</si>
  <si>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</si>
  <si>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</si>
  <si>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</si>
  <si>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</si>
  <si>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</si>
  <si>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</si>
  <si>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</si>
  <si>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</si>
  <si>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</si>
  <si>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</si>
  <si>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</si>
  <si>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</si>
  <si>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</si>
  <si>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33011</t>
  </si>
  <si>
    <t>33013</t>
  </si>
  <si>
    <t>33015</t>
  </si>
  <si>
    <t>33017</t>
  </si>
  <si>
    <t>Strafford</t>
  </si>
  <si>
    <t>33019</t>
  </si>
  <si>
    <t>34001</t>
  </si>
  <si>
    <t>34003</t>
  </si>
  <si>
    <t>34005</t>
  </si>
  <si>
    <t>34007</t>
  </si>
  <si>
    <t>34009</t>
  </si>
  <si>
    <t>Cape May</t>
  </si>
  <si>
    <t>34011</t>
  </si>
  <si>
    <t>34013</t>
  </si>
  <si>
    <t>34015</t>
  </si>
  <si>
    <t>34017</t>
  </si>
  <si>
    <t>34019</t>
  </si>
  <si>
    <t>34021</t>
  </si>
  <si>
    <t>34023</t>
  </si>
  <si>
    <t>34025</t>
  </si>
  <si>
    <t>Monmouth</t>
  </si>
  <si>
    <t>34027</t>
  </si>
  <si>
    <t>34029</t>
  </si>
  <si>
    <t>34031</t>
  </si>
  <si>
    <t>Passaic</t>
  </si>
  <si>
    <t>34033</t>
  </si>
  <si>
    <t>34035</t>
  </si>
  <si>
    <t>34037</t>
  </si>
  <si>
    <t>34039</t>
  </si>
  <si>
    <t>34041</t>
  </si>
  <si>
    <t>Estancia Basin</t>
  </si>
  <si>
    <t>35001</t>
  </si>
  <si>
    <t>35003</t>
  </si>
  <si>
    <t>Catron</t>
  </si>
  <si>
    <t>35005</t>
  </si>
  <si>
    <t>Chaves</t>
  </si>
  <si>
    <t>35006</t>
  </si>
  <si>
    <t>Cibola</t>
  </si>
  <si>
    <t>35007</t>
  </si>
  <si>
    <t>Palo Duro Basin</t>
  </si>
  <si>
    <t>35009</t>
  </si>
  <si>
    <t>Curry</t>
  </si>
  <si>
    <t>35011</t>
  </si>
  <si>
    <t>De Baca</t>
  </si>
  <si>
    <t>Orogrande Basin</t>
  </si>
  <si>
    <t>35013</t>
  </si>
  <si>
    <t>35015</t>
  </si>
  <si>
    <t>Eddy</t>
  </si>
  <si>
    <t>35017</t>
  </si>
  <si>
    <t>35019</t>
  </si>
  <si>
    <t>Sierra Grande Uplift</t>
  </si>
  <si>
    <t>35021</t>
  </si>
  <si>
    <t>Harding</t>
  </si>
  <si>
    <t>35023</t>
  </si>
  <si>
    <t>35025</t>
  </si>
  <si>
    <t>35027</t>
  </si>
  <si>
    <t>35028</t>
  </si>
  <si>
    <t>Los Alamos</t>
  </si>
  <si>
    <t>35029</t>
  </si>
  <si>
    <t>35031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</si>
  <si>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</si>
  <si>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</si>
  <si>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</si>
  <si>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</si>
  <si>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</si>
  <si>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</si>
  <si>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</si>
  <si>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</si>
  <si>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</si>
  <si>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</si>
  <si>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</si>
  <si>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35047</t>
  </si>
  <si>
    <t>35049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</si>
  <si>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</si>
  <si>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</si>
  <si>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</si>
  <si>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</si>
  <si>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</si>
  <si>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</si>
  <si>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</si>
  <si>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</si>
  <si>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</si>
  <si>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36001</t>
  </si>
  <si>
    <t>36003</t>
  </si>
  <si>
    <t>36005</t>
  </si>
  <si>
    <t>36007</t>
  </si>
  <si>
    <t>Broome</t>
  </si>
  <si>
    <t>36009</t>
  </si>
  <si>
    <t>36011</t>
  </si>
  <si>
    <t>36013</t>
  </si>
  <si>
    <t>36015</t>
  </si>
  <si>
    <t>Chemung</t>
  </si>
  <si>
    <t>36017</t>
  </si>
  <si>
    <t>Chenango</t>
  </si>
  <si>
    <t>Adirondack Uplift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</si>
  <si>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</si>
  <si>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</si>
  <si>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</si>
  <si>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</si>
  <si>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</si>
  <si>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</si>
  <si>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</si>
  <si>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</si>
  <si>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</si>
  <si>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</si>
  <si>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</si>
  <si>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</si>
  <si>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</si>
  <si>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</si>
  <si>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</si>
  <si>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</si>
  <si>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</si>
  <si>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</si>
  <si>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</si>
  <si>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</si>
  <si>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</si>
  <si>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</si>
  <si>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</si>
  <si>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</si>
  <si>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</si>
  <si>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36063</t>
  </si>
  <si>
    <t>36065</t>
  </si>
  <si>
    <t>36067</t>
  </si>
  <si>
    <t>36069</t>
  </si>
  <si>
    <t>Ontario</t>
  </si>
  <si>
    <t>36071</t>
  </si>
  <si>
    <t>36073</t>
  </si>
  <si>
    <t>36075</t>
  </si>
  <si>
    <t>36077</t>
  </si>
  <si>
    <t>36079</t>
  </si>
  <si>
    <t>36081</t>
  </si>
  <si>
    <t>36083</t>
  </si>
  <si>
    <t>36085</t>
  </si>
  <si>
    <t>36087</t>
  </si>
  <si>
    <t>36089</t>
  </si>
  <si>
    <t>36091</t>
  </si>
  <si>
    <t>36093</t>
  </si>
  <si>
    <t>36095</t>
  </si>
  <si>
    <t>Schoharie</t>
  </si>
  <si>
    <t>36097</t>
  </si>
  <si>
    <t>36099</t>
  </si>
  <si>
    <t>36101</t>
  </si>
  <si>
    <t>36103</t>
  </si>
  <si>
    <t>36105</t>
  </si>
  <si>
    <t>36107</t>
  </si>
  <si>
    <t>36109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</si>
  <si>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</si>
  <si>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</si>
  <si>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</si>
  <si>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</si>
  <si>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</si>
  <si>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</si>
  <si>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</si>
  <si>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</si>
  <si>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36123</t>
  </si>
  <si>
    <t>37001</t>
  </si>
  <si>
    <t>Alamance</t>
  </si>
  <si>
    <t>37003</t>
  </si>
  <si>
    <t>37005</t>
  </si>
  <si>
    <t>37007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</si>
  <si>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</si>
  <si>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</si>
  <si>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</si>
  <si>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</si>
  <si>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</si>
  <si>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</si>
  <si>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</si>
  <si>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</si>
  <si>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</si>
  <si>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</si>
  <si>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</si>
  <si>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37021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</si>
  <si>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</si>
  <si>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</si>
  <si>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</si>
  <si>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</si>
  <si>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</si>
  <si>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</si>
  <si>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</si>
  <si>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</si>
  <si>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</si>
  <si>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</si>
  <si>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37037</t>
  </si>
  <si>
    <t>37039</t>
  </si>
  <si>
    <t>37041</t>
  </si>
  <si>
    <t>Chowan</t>
  </si>
  <si>
    <t>37043</t>
  </si>
  <si>
    <t>37045</t>
  </si>
  <si>
    <t>37047</t>
  </si>
  <si>
    <t>37049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</si>
  <si>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</si>
  <si>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</si>
  <si>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</si>
  <si>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</si>
  <si>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</si>
  <si>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</si>
  <si>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</si>
  <si>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</si>
  <si>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</si>
  <si>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</si>
  <si>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</si>
  <si>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</si>
  <si>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37065</t>
  </si>
  <si>
    <t>Edgecombe</t>
  </si>
  <si>
    <t>37067</t>
  </si>
  <si>
    <t>37069</t>
  </si>
  <si>
    <t>37071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</si>
  <si>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</si>
  <si>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</si>
  <si>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</si>
  <si>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</si>
  <si>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</si>
  <si>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</si>
  <si>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</si>
  <si>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</si>
  <si>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</si>
  <si>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37085</t>
  </si>
  <si>
    <t>Harnett</t>
  </si>
  <si>
    <t>37087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</si>
  <si>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</si>
  <si>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</si>
  <si>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</si>
  <si>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</si>
  <si>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</si>
  <si>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</si>
  <si>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</si>
  <si>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</si>
  <si>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</si>
  <si>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</si>
  <si>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</si>
  <si>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</si>
  <si>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</si>
  <si>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</si>
  <si>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</si>
  <si>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</si>
  <si>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</si>
  <si>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</si>
  <si>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</si>
  <si>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</si>
  <si>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</si>
  <si>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</si>
  <si>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</si>
  <si>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</si>
  <si>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</si>
  <si>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</si>
  <si>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</si>
  <si>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</si>
  <si>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</si>
  <si>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</si>
  <si>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37131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</si>
  <si>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</si>
  <si>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</si>
  <si>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</si>
  <si>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</si>
  <si>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</si>
  <si>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</si>
  <si>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</si>
  <si>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</si>
  <si>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</si>
  <si>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</si>
  <si>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</si>
  <si>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</si>
  <si>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</si>
  <si>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</si>
  <si>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</si>
  <si>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</si>
  <si>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</si>
  <si>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</si>
  <si>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</si>
  <si>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</si>
  <si>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</si>
  <si>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</si>
  <si>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</si>
  <si>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</si>
  <si>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</si>
  <si>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</si>
  <si>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</si>
  <si>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</si>
  <si>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</si>
  <si>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37171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</si>
  <si>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</si>
  <si>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</si>
  <si>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</si>
  <si>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</si>
  <si>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</si>
  <si>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</si>
  <si>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</si>
  <si>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</si>
  <si>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</si>
  <si>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</si>
  <si>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</si>
  <si>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</si>
  <si>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</si>
  <si>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</si>
  <si>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</si>
  <si>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</si>
  <si>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</si>
  <si>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</si>
  <si>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</si>
  <si>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</si>
  <si>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</si>
  <si>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</si>
  <si>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38001</t>
  </si>
  <si>
    <t>38003</t>
  </si>
  <si>
    <t>Barnes</t>
  </si>
  <si>
    <t>38005</t>
  </si>
  <si>
    <t>Benson</t>
  </si>
  <si>
    <t>38007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</si>
  <si>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</si>
  <si>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</si>
  <si>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</si>
  <si>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</si>
  <si>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</si>
  <si>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</si>
  <si>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</si>
  <si>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</si>
  <si>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</si>
  <si>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</si>
  <si>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</si>
  <si>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</si>
  <si>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</si>
  <si>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</si>
  <si>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</si>
  <si>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</si>
  <si>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</si>
  <si>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</si>
  <si>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</si>
  <si>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</si>
  <si>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</si>
  <si>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</si>
  <si>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</si>
  <si>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</si>
  <si>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</si>
  <si>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</si>
  <si>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</si>
  <si>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</si>
  <si>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</si>
  <si>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</si>
  <si>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</si>
  <si>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</si>
  <si>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</si>
  <si>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</si>
  <si>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</si>
  <si>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</si>
  <si>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</si>
  <si>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</si>
  <si>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</si>
  <si>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</si>
  <si>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</si>
  <si>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</si>
  <si>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</si>
  <si>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38065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</si>
  <si>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</si>
  <si>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</si>
  <si>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</si>
  <si>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</si>
  <si>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</si>
  <si>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</si>
  <si>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</si>
  <si>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</si>
  <si>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</si>
  <si>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</si>
  <si>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</si>
  <si>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</si>
  <si>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</si>
  <si>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</si>
  <si>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38087</t>
  </si>
  <si>
    <t>Slope</t>
  </si>
  <si>
    <t>38089</t>
  </si>
  <si>
    <t>38091</t>
  </si>
  <si>
    <t>38093</t>
  </si>
  <si>
    <t>38095</t>
  </si>
  <si>
    <t>Towner</t>
  </si>
  <si>
    <t>38097</t>
  </si>
  <si>
    <t>Traill</t>
  </si>
  <si>
    <t>38099</t>
  </si>
  <si>
    <t>Walsh</t>
  </si>
  <si>
    <t>38101</t>
  </si>
  <si>
    <t>38103</t>
  </si>
  <si>
    <t>38105</t>
  </si>
  <si>
    <t>39001</t>
  </si>
  <si>
    <t>39003</t>
  </si>
  <si>
    <t>39005</t>
  </si>
  <si>
    <t>39007</t>
  </si>
  <si>
    <t>39009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</si>
  <si>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</si>
  <si>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</si>
  <si>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</si>
  <si>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</si>
  <si>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</si>
  <si>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</si>
  <si>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</si>
  <si>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</si>
  <si>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</si>
  <si>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</si>
  <si>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39027</t>
  </si>
  <si>
    <t>39029</t>
  </si>
  <si>
    <t>Columbiana</t>
  </si>
  <si>
    <t>39031</t>
  </si>
  <si>
    <t>39033</t>
  </si>
  <si>
    <t>39035</t>
  </si>
  <si>
    <t>39037</t>
  </si>
  <si>
    <t>39039</t>
  </si>
  <si>
    <t>39041</t>
  </si>
  <si>
    <t>39043</t>
  </si>
  <si>
    <t>39045</t>
  </si>
  <si>
    <t>39047</t>
  </si>
  <si>
    <t>39049</t>
  </si>
  <si>
    <t>39051</t>
  </si>
  <si>
    <t>39053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</si>
  <si>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</si>
  <si>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</si>
  <si>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</si>
  <si>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</si>
  <si>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</si>
  <si>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</si>
  <si>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</si>
  <si>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</si>
  <si>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</si>
  <si>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</si>
  <si>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</si>
  <si>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</si>
  <si>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</si>
  <si>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</si>
  <si>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</si>
  <si>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</si>
  <si>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</si>
  <si>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</si>
  <si>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</si>
  <si>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</si>
  <si>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</si>
  <si>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</si>
  <si>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</si>
  <si>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</si>
  <si>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</si>
  <si>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</si>
  <si>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</si>
  <si>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</si>
  <si>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</si>
  <si>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</si>
  <si>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</si>
  <si>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</si>
  <si>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</si>
  <si>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</si>
  <si>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</si>
  <si>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</si>
  <si>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</si>
  <si>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</si>
  <si>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</si>
  <si>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</si>
  <si>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39119</t>
  </si>
  <si>
    <t>Muskingum</t>
  </si>
  <si>
    <t>39121</t>
  </si>
  <si>
    <t>39123</t>
  </si>
  <si>
    <t>39125</t>
  </si>
  <si>
    <t>39127</t>
  </si>
  <si>
    <t>39129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</si>
  <si>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</si>
  <si>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</si>
  <si>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</si>
  <si>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</si>
  <si>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</si>
  <si>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</si>
  <si>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</si>
  <si>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</si>
  <si>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</si>
  <si>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</si>
  <si>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</si>
  <si>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</si>
  <si>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</si>
  <si>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</si>
  <si>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</si>
  <si>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</si>
  <si>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</si>
  <si>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</si>
  <si>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</si>
  <si>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</si>
  <si>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</si>
  <si>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</si>
  <si>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39163</t>
  </si>
  <si>
    <t>39165</t>
  </si>
  <si>
    <t>39167</t>
  </si>
  <si>
    <t>39169</t>
  </si>
  <si>
    <t>39171</t>
  </si>
  <si>
    <t>39173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</si>
  <si>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</si>
  <si>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</si>
  <si>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</si>
  <si>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</si>
  <si>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</si>
  <si>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</si>
  <si>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</si>
  <si>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</si>
  <si>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40009</t>
  </si>
  <si>
    <t>Beckham</t>
  </si>
  <si>
    <t>40011</t>
  </si>
  <si>
    <t>40013</t>
  </si>
  <si>
    <t>40015</t>
  </si>
  <si>
    <t>40017</t>
  </si>
  <si>
    <t>Southern Oklahoma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</si>
  <si>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</si>
  <si>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</si>
  <si>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</si>
  <si>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</si>
  <si>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</si>
  <si>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</si>
  <si>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</si>
  <si>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</si>
  <si>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</si>
  <si>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</si>
  <si>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</si>
  <si>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</si>
  <si>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</si>
  <si>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</si>
  <si>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</si>
  <si>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</si>
  <si>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</si>
  <si>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</si>
  <si>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</si>
  <si>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</si>
  <si>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</si>
  <si>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</si>
  <si>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</si>
  <si>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</si>
  <si>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</si>
  <si>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</si>
  <si>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Bend Arch-Fort Worth Basin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</si>
  <si>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</si>
  <si>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</si>
  <si>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</si>
  <si>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</si>
  <si>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</si>
  <si>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</si>
  <si>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</si>
  <si>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</si>
  <si>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</si>
  <si>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</si>
  <si>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</si>
  <si>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</si>
  <si>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</si>
  <si>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</si>
  <si>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</si>
  <si>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</si>
  <si>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</si>
  <si>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</si>
  <si>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</si>
  <si>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</si>
  <si>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</si>
  <si>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</si>
  <si>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</si>
  <si>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</si>
  <si>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McCurtain</t>
  </si>
  <si>
    <t>40091</t>
  </si>
  <si>
    <t>40093</t>
  </si>
  <si>
    <t>Major</t>
  </si>
  <si>
    <t>40095</t>
  </si>
  <si>
    <t>40097</t>
  </si>
  <si>
    <t>40099</t>
  </si>
  <si>
    <t>40101</t>
  </si>
  <si>
    <t>40103</t>
  </si>
  <si>
    <t>40105</t>
  </si>
  <si>
    <t>Nowata</t>
  </si>
  <si>
    <t>40107</t>
  </si>
  <si>
    <t>Okfuskee</t>
  </si>
  <si>
    <t>40109</t>
  </si>
  <si>
    <t>40111</t>
  </si>
  <si>
    <t>40113</t>
  </si>
  <si>
    <t>40115</t>
  </si>
  <si>
    <t>40117</t>
  </si>
  <si>
    <t>40119</t>
  </si>
  <si>
    <t>Payne</t>
  </si>
  <si>
    <t>40121</t>
  </si>
  <si>
    <t>40123</t>
  </si>
  <si>
    <t>40125</t>
  </si>
  <si>
    <t>40127</t>
  </si>
  <si>
    <t>Pushmataha</t>
  </si>
  <si>
    <t>40129</t>
  </si>
  <si>
    <t>Roger Mills</t>
  </si>
  <si>
    <t>40131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</si>
  <si>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</si>
  <si>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</si>
  <si>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</si>
  <si>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</si>
  <si>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</si>
  <si>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</si>
  <si>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</si>
  <si>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</si>
  <si>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40145</t>
  </si>
  <si>
    <t>40147</t>
  </si>
  <si>
    <t>40149</t>
  </si>
  <si>
    <t>Washita</t>
  </si>
  <si>
    <t>40151</t>
  </si>
  <si>
    <t>Woods</t>
  </si>
  <si>
    <t>40153</t>
  </si>
  <si>
    <t>41001</t>
  </si>
  <si>
    <t>Western Columbia Basin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</si>
  <si>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</si>
  <si>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</si>
  <si>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</si>
  <si>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</si>
  <si>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</si>
  <si>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</si>
  <si>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</si>
  <si>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</si>
  <si>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</si>
  <si>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</si>
  <si>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</si>
  <si>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</si>
  <si>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</si>
  <si>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</si>
  <si>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</si>
  <si>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</si>
  <si>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</si>
  <si>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</si>
  <si>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</si>
  <si>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</si>
  <si>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</si>
  <si>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</si>
  <si>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</si>
  <si>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</si>
  <si>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</si>
  <si>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</si>
  <si>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</si>
  <si>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</si>
  <si>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</si>
  <si>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</si>
  <si>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</si>
  <si>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</si>
  <si>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</si>
  <si>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</si>
  <si>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</si>
  <si>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</si>
  <si>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</si>
  <si>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</si>
  <si>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</si>
  <si>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</si>
  <si>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41061</t>
  </si>
  <si>
    <t>41063</t>
  </si>
  <si>
    <t>Wallowa</t>
  </si>
  <si>
    <t>41065</t>
  </si>
  <si>
    <t>Wasco</t>
  </si>
  <si>
    <t>41067</t>
  </si>
  <si>
    <t>41069</t>
  </si>
  <si>
    <t>41071</t>
  </si>
  <si>
    <t>Yamhill</t>
  </si>
  <si>
    <t>42001</t>
  </si>
  <si>
    <t>42003</t>
  </si>
  <si>
    <t>42005</t>
  </si>
  <si>
    <t>42007</t>
  </si>
  <si>
    <t>42009</t>
  </si>
  <si>
    <t>42011</t>
  </si>
  <si>
    <t>42013</t>
  </si>
  <si>
    <t>42015</t>
  </si>
  <si>
    <t>42017</t>
  </si>
  <si>
    <t>42019</t>
  </si>
  <si>
    <t>42021</t>
  </si>
  <si>
    <t>42023</t>
  </si>
  <si>
    <t>42025</t>
  </si>
  <si>
    <t>42027</t>
  </si>
  <si>
    <t>Centre</t>
  </si>
  <si>
    <t>42029</t>
  </si>
  <si>
    <t>42031</t>
  </si>
  <si>
    <t>Clarion</t>
  </si>
  <si>
    <t>42033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</si>
  <si>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</si>
  <si>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</si>
  <si>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</si>
  <si>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</si>
  <si>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</si>
  <si>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</si>
  <si>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</si>
  <si>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</si>
  <si>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</si>
  <si>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</si>
  <si>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</si>
  <si>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</si>
  <si>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</si>
  <si>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</si>
  <si>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</si>
  <si>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</si>
  <si>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42063</t>
  </si>
  <si>
    <t>42065</t>
  </si>
  <si>
    <t>42067</t>
  </si>
  <si>
    <t>Juniata</t>
  </si>
  <si>
    <t>42069</t>
  </si>
  <si>
    <t>42071</t>
  </si>
  <si>
    <t>42073</t>
  </si>
  <si>
    <t>42075</t>
  </si>
  <si>
    <t>42077</t>
  </si>
  <si>
    <t>Lehigh</t>
  </si>
  <si>
    <t>42079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</si>
  <si>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</si>
  <si>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</si>
  <si>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</si>
  <si>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</si>
  <si>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</si>
  <si>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</si>
  <si>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</si>
  <si>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</si>
  <si>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</si>
  <si>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</si>
  <si>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42095</t>
  </si>
  <si>
    <t>42097</t>
  </si>
  <si>
    <t>42099</t>
  </si>
  <si>
    <t>42101</t>
  </si>
  <si>
    <t>42103</t>
  </si>
  <si>
    <t>42105</t>
  </si>
  <si>
    <t>42107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</si>
  <si>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</si>
  <si>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</si>
  <si>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</si>
  <si>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</si>
  <si>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</si>
  <si>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</si>
  <si>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</si>
  <si>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</si>
  <si>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</si>
  <si>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</si>
  <si>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</si>
  <si>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</si>
  <si>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</si>
  <si>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</si>
  <si>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</si>
  <si>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</si>
  <si>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</si>
  <si>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</si>
  <si>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</si>
  <si>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44007</t>
  </si>
  <si>
    <t>44009</t>
  </si>
  <si>
    <t>45001</t>
  </si>
  <si>
    <t>45003</t>
  </si>
  <si>
    <t>45005</t>
  </si>
  <si>
    <t>Allendale</t>
  </si>
  <si>
    <t>45007</t>
  </si>
  <si>
    <t>45009</t>
  </si>
  <si>
    <t>Bamberg</t>
  </si>
  <si>
    <t>45011</t>
  </si>
  <si>
    <t>45013</t>
  </si>
  <si>
    <t>45015</t>
  </si>
  <si>
    <t>45017</t>
  </si>
  <si>
    <t>45019</t>
  </si>
  <si>
    <t>45021</t>
  </si>
  <si>
    <t>45023</t>
  </si>
  <si>
    <t>45025</t>
  </si>
  <si>
    <t>45027</t>
  </si>
  <si>
    <t>Clarendon</t>
  </si>
  <si>
    <t>45029</t>
  </si>
  <si>
    <t>Colleton</t>
  </si>
  <si>
    <t>45031</t>
  </si>
  <si>
    <t>45033</t>
  </si>
  <si>
    <t>Dillon</t>
  </si>
  <si>
    <t>45035</t>
  </si>
  <si>
    <t>45037</t>
  </si>
  <si>
    <t>Edgefield</t>
  </si>
  <si>
    <t>45039</t>
  </si>
  <si>
    <t>45041</t>
  </si>
  <si>
    <t>45043</t>
  </si>
  <si>
    <t>45045</t>
  </si>
  <si>
    <t>45047</t>
  </si>
  <si>
    <t>45049</t>
  </si>
  <si>
    <t>Hampton</t>
  </si>
  <si>
    <t>45051</t>
  </si>
  <si>
    <t>Horry</t>
  </si>
  <si>
    <t>45053</t>
  </si>
  <si>
    <t>45055</t>
  </si>
  <si>
    <t>45057</t>
  </si>
  <si>
    <t>45059</t>
  </si>
  <si>
    <t>45061</t>
  </si>
  <si>
    <t>45063</t>
  </si>
  <si>
    <t>45065</t>
  </si>
  <si>
    <t>McCormick</t>
  </si>
  <si>
    <t>45067</t>
  </si>
  <si>
    <t>45069</t>
  </si>
  <si>
    <t>45071</t>
  </si>
  <si>
    <t>Newberry</t>
  </si>
  <si>
    <t>45073</t>
  </si>
  <si>
    <t>45075</t>
  </si>
  <si>
    <t>45077</t>
  </si>
  <si>
    <t>45079</t>
  </si>
  <si>
    <t>45081</t>
  </si>
  <si>
    <t>Saluda</t>
  </si>
  <si>
    <t>45083</t>
  </si>
  <si>
    <t>45085</t>
  </si>
  <si>
    <t>45087</t>
  </si>
  <si>
    <t>45089</t>
  </si>
  <si>
    <t>Williamsburg</t>
  </si>
  <si>
    <t>45091</t>
  </si>
  <si>
    <t>46003</t>
  </si>
  <si>
    <t>46005</t>
  </si>
  <si>
    <t>Beadle</t>
  </si>
  <si>
    <t>46007</t>
  </si>
  <si>
    <t>46009</t>
  </si>
  <si>
    <t>Bon Homme</t>
  </si>
  <si>
    <t>46011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</si>
  <si>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</si>
  <si>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</si>
  <si>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</si>
  <si>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</si>
  <si>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</si>
  <si>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</si>
  <si>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</si>
  <si>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</si>
  <si>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</si>
  <si>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</si>
  <si>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</si>
  <si>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</si>
  <si>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</si>
  <si>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</si>
  <si>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</si>
  <si>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</si>
  <si>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</si>
  <si>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</si>
  <si>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</si>
  <si>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</si>
  <si>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</si>
  <si>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</si>
  <si>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</si>
  <si>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</si>
  <si>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</si>
  <si>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</si>
  <si>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</si>
  <si>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</si>
  <si>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</si>
  <si>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</si>
  <si>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</si>
  <si>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</si>
  <si>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</si>
  <si>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</si>
  <si>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</si>
  <si>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</si>
  <si>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</si>
  <si>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</si>
  <si>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</si>
  <si>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46065</t>
  </si>
  <si>
    <t>46067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</si>
  <si>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</si>
  <si>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</si>
  <si>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</si>
  <si>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</si>
  <si>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</si>
  <si>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</si>
  <si>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</si>
  <si>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</si>
  <si>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</si>
  <si>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</si>
  <si>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</si>
  <si>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</si>
  <si>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</si>
  <si>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McCook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</si>
  <si>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</si>
  <si>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</si>
  <si>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</si>
  <si>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</si>
  <si>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</si>
  <si>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</si>
  <si>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</si>
  <si>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</si>
  <si>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46101</t>
  </si>
  <si>
    <t>Moody</t>
  </si>
  <si>
    <t>Chadron Arch</t>
  </si>
  <si>
    <t>46102</t>
  </si>
  <si>
    <t>Oglala Lakota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</si>
  <si>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</si>
  <si>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</si>
  <si>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</si>
  <si>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</si>
  <si>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</si>
  <si>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</si>
  <si>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</si>
  <si>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</si>
  <si>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</si>
  <si>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</si>
  <si>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</si>
  <si>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</si>
  <si>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</si>
  <si>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</si>
  <si>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</si>
  <si>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</si>
  <si>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</si>
  <si>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</si>
  <si>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</si>
  <si>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</si>
  <si>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</si>
  <si>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</si>
  <si>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</si>
  <si>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</si>
  <si>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</si>
  <si>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</si>
  <si>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</si>
  <si>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</si>
  <si>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</si>
  <si>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</si>
  <si>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</si>
  <si>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</si>
  <si>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</si>
  <si>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</si>
  <si>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</si>
  <si>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</si>
  <si>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</si>
  <si>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</si>
  <si>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</si>
  <si>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</si>
  <si>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</si>
  <si>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</si>
  <si>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</si>
  <si>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47035</t>
  </si>
  <si>
    <t>47037</t>
  </si>
  <si>
    <t>47039</t>
  </si>
  <si>
    <t>47041</t>
  </si>
  <si>
    <t>47043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</si>
  <si>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</si>
  <si>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</si>
  <si>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</si>
  <si>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</si>
  <si>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</si>
  <si>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</si>
  <si>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</si>
  <si>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</si>
  <si>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</si>
  <si>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</si>
  <si>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</si>
  <si>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</si>
  <si>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</si>
  <si>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</si>
  <si>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</si>
  <si>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</si>
  <si>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</si>
  <si>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</si>
  <si>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</si>
  <si>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</si>
  <si>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</si>
  <si>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</si>
  <si>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</si>
  <si>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</si>
  <si>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</si>
  <si>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</si>
  <si>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</si>
  <si>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</si>
  <si>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</si>
  <si>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</si>
  <si>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</si>
  <si>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</si>
  <si>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</si>
  <si>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</si>
  <si>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</si>
  <si>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</si>
  <si>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</si>
  <si>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</si>
  <si>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</si>
  <si>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</si>
  <si>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</si>
  <si>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</si>
  <si>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</si>
  <si>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</si>
  <si>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</si>
  <si>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</si>
  <si>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</si>
  <si>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</si>
  <si>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</si>
  <si>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</si>
  <si>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</si>
  <si>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</si>
  <si>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</si>
  <si>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</si>
  <si>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</si>
  <si>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</si>
  <si>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</si>
  <si>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</si>
  <si>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</si>
  <si>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</si>
  <si>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</si>
  <si>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</si>
  <si>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</si>
  <si>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</si>
  <si>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</si>
  <si>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</si>
  <si>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</si>
  <si>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</si>
  <si>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</si>
  <si>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</si>
  <si>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</si>
  <si>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</si>
  <si>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</si>
  <si>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</si>
  <si>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</si>
  <si>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</si>
  <si>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</si>
  <si>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</si>
  <si>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</si>
  <si>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</si>
  <si>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</si>
  <si>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</si>
  <si>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</si>
  <si>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</si>
  <si>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</si>
  <si>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</si>
  <si>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</si>
  <si>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</si>
  <si>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</si>
  <si>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East Texas Basin</t>
  </si>
  <si>
    <t>48001</t>
  </si>
  <si>
    <t>48003</t>
  </si>
  <si>
    <t>48005</t>
  </si>
  <si>
    <t>Angelina</t>
  </si>
  <si>
    <t>48007</t>
  </si>
  <si>
    <t>Aransas</t>
  </si>
  <si>
    <t>48009</t>
  </si>
  <si>
    <t>Archer</t>
  </si>
  <si>
    <t>48011</t>
  </si>
  <si>
    <t>48013</t>
  </si>
  <si>
    <t>48015</t>
  </si>
  <si>
    <t>48017</t>
  </si>
  <si>
    <t>48019</t>
  </si>
  <si>
    <t>48021</t>
  </si>
  <si>
    <t>48023</t>
  </si>
  <si>
    <t>Baylor</t>
  </si>
  <si>
    <t>48025</t>
  </si>
  <si>
    <t>Bee</t>
  </si>
  <si>
    <t>48027</t>
  </si>
  <si>
    <t>48029</t>
  </si>
  <si>
    <t>48031</t>
  </si>
  <si>
    <t>Blanco</t>
  </si>
  <si>
    <t>48033</t>
  </si>
  <si>
    <t>Borden</t>
  </si>
  <si>
    <t>48035</t>
  </si>
  <si>
    <t>48037</t>
  </si>
  <si>
    <t>Bowie</t>
  </si>
  <si>
    <t>48039</t>
  </si>
  <si>
    <t>Brazoria</t>
  </si>
  <si>
    <t>48041</t>
  </si>
  <si>
    <t>Marathon Thrust Belt</t>
  </si>
  <si>
    <t>48043</t>
  </si>
  <si>
    <t>48045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</si>
  <si>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</si>
  <si>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</si>
  <si>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</si>
  <si>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</si>
  <si>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</si>
  <si>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</si>
  <si>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</si>
  <si>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</si>
  <si>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</si>
  <si>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</si>
  <si>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</si>
  <si>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</si>
  <si>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</si>
  <si>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</si>
  <si>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</si>
  <si>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</si>
  <si>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</si>
  <si>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</si>
  <si>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</si>
  <si>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</si>
  <si>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</si>
  <si>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</si>
  <si>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</si>
  <si>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</si>
  <si>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</si>
  <si>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</si>
  <si>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</si>
  <si>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</si>
  <si>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48085</t>
  </si>
  <si>
    <t>48087</t>
  </si>
  <si>
    <t>Collingsworth</t>
  </si>
  <si>
    <t>48089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</si>
  <si>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</si>
  <si>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</si>
  <si>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</si>
  <si>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</si>
  <si>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</si>
  <si>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</si>
  <si>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</si>
  <si>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</si>
  <si>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</si>
  <si>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</si>
  <si>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</si>
  <si>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48103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</si>
  <si>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</si>
  <si>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</si>
  <si>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</si>
  <si>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</si>
  <si>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</si>
  <si>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</si>
  <si>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</si>
  <si>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</si>
  <si>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</si>
  <si>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</si>
  <si>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</si>
  <si>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</si>
  <si>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</si>
  <si>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48123</t>
  </si>
  <si>
    <t>DeWitt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</si>
  <si>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</si>
  <si>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</si>
  <si>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</si>
  <si>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</si>
  <si>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</si>
  <si>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</si>
  <si>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</si>
  <si>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</si>
  <si>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</si>
  <si>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</si>
  <si>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48137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</si>
  <si>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</si>
  <si>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</si>
  <si>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</si>
  <si>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</si>
  <si>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</si>
  <si>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</si>
  <si>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</si>
  <si>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</si>
  <si>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</si>
  <si>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</si>
  <si>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</si>
  <si>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</si>
  <si>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</si>
  <si>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</si>
  <si>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48159</t>
  </si>
  <si>
    <t>48161</t>
  </si>
  <si>
    <t>48163</t>
  </si>
  <si>
    <t>Frio</t>
  </si>
  <si>
    <t>48165</t>
  </si>
  <si>
    <t>48167</t>
  </si>
  <si>
    <t>48169</t>
  </si>
  <si>
    <t>Garza</t>
  </si>
  <si>
    <t>48171</t>
  </si>
  <si>
    <t>Gillespie</t>
  </si>
  <si>
    <t>48173</t>
  </si>
  <si>
    <t>Glasscock</t>
  </si>
  <si>
    <t>48175</t>
  </si>
  <si>
    <t>48177</t>
  </si>
  <si>
    <t>48179</t>
  </si>
  <si>
    <t>48181</t>
  </si>
  <si>
    <t>48183</t>
  </si>
  <si>
    <t>48185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</si>
  <si>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</si>
  <si>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</si>
  <si>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</si>
  <si>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</si>
  <si>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</si>
  <si>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</si>
  <si>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</si>
  <si>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</si>
  <si>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</si>
  <si>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</si>
  <si>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</si>
  <si>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</si>
  <si>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</si>
  <si>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</si>
  <si>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</si>
  <si>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</si>
  <si>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</si>
  <si>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</si>
  <si>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</si>
  <si>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</si>
  <si>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</si>
  <si>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</si>
  <si>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48223</t>
  </si>
  <si>
    <t>48225</t>
  </si>
  <si>
    <t>48227</t>
  </si>
  <si>
    <t>48229</t>
  </si>
  <si>
    <t>Hudspeth</t>
  </si>
  <si>
    <t>48231</t>
  </si>
  <si>
    <t>48233</t>
  </si>
  <si>
    <t>48235</t>
  </si>
  <si>
    <t>Irion</t>
  </si>
  <si>
    <t>48237</t>
  </si>
  <si>
    <t>48239</t>
  </si>
  <si>
    <t>48241</t>
  </si>
  <si>
    <t>48243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</si>
  <si>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</si>
  <si>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</si>
  <si>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</si>
  <si>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</si>
  <si>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</si>
  <si>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</si>
  <si>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</si>
  <si>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</si>
  <si>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48257</t>
  </si>
  <si>
    <t>Kaufman</t>
  </si>
  <si>
    <t>48259</t>
  </si>
  <si>
    <t>48261</t>
  </si>
  <si>
    <t>48263</t>
  </si>
  <si>
    <t>48265</t>
  </si>
  <si>
    <t>Kerr</t>
  </si>
  <si>
    <t>48267</t>
  </si>
  <si>
    <t>Kimble</t>
  </si>
  <si>
    <t>48269</t>
  </si>
  <si>
    <t>King</t>
  </si>
  <si>
    <t>48271</t>
  </si>
  <si>
    <t>Kinney</t>
  </si>
  <si>
    <t>48273</t>
  </si>
  <si>
    <t>Kleberg</t>
  </si>
  <si>
    <t>48275</t>
  </si>
  <si>
    <t>48277</t>
  </si>
  <si>
    <t>48279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</si>
  <si>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</si>
  <si>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</si>
  <si>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</si>
  <si>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</si>
  <si>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</si>
  <si>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</si>
  <si>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</si>
  <si>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</si>
  <si>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</si>
  <si>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</si>
  <si>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</si>
  <si>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</si>
  <si>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48299</t>
  </si>
  <si>
    <t>48301</t>
  </si>
  <si>
    <t>48303</t>
  </si>
  <si>
    <t>48305</t>
  </si>
  <si>
    <t>Lynn</t>
  </si>
  <si>
    <t>48307</t>
  </si>
  <si>
    <t>McCulloch</t>
  </si>
  <si>
    <t>48309</t>
  </si>
  <si>
    <t>48311</t>
  </si>
  <si>
    <t>McMullen</t>
  </si>
  <si>
    <t>48313</t>
  </si>
  <si>
    <t>48315</t>
  </si>
  <si>
    <t>48317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</si>
  <si>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</si>
  <si>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</si>
  <si>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</si>
  <si>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</si>
  <si>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</si>
  <si>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</si>
  <si>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</si>
  <si>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</si>
  <si>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</si>
  <si>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</si>
  <si>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</si>
  <si>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</si>
  <si>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</si>
  <si>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</si>
  <si>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</si>
  <si>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</si>
  <si>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</si>
  <si>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</si>
  <si>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</si>
  <si>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</si>
  <si>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48349</t>
  </si>
  <si>
    <t>Navarro</t>
  </si>
  <si>
    <t>48351</t>
  </si>
  <si>
    <t>48353</t>
  </si>
  <si>
    <t>Nolan</t>
  </si>
  <si>
    <t>48355</t>
  </si>
  <si>
    <t>48357</t>
  </si>
  <si>
    <t>Ochiltree</t>
  </si>
  <si>
    <t>48359</t>
  </si>
  <si>
    <t>48361</t>
  </si>
  <si>
    <t>48363</t>
  </si>
  <si>
    <t>48365</t>
  </si>
  <si>
    <t>48367</t>
  </si>
  <si>
    <t>Parker</t>
  </si>
  <si>
    <t>48369</t>
  </si>
  <si>
    <t>Parmer</t>
  </si>
  <si>
    <t>48371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</si>
  <si>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</si>
  <si>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</si>
  <si>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</si>
  <si>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</si>
  <si>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</si>
  <si>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</si>
  <si>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</si>
  <si>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</si>
  <si>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</si>
  <si>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</si>
  <si>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48385</t>
  </si>
  <si>
    <t>48387</t>
  </si>
  <si>
    <t>48389</t>
  </si>
  <si>
    <t>Reeves</t>
  </si>
  <si>
    <t>48391</t>
  </si>
  <si>
    <t>Refugio</t>
  </si>
  <si>
    <t>48393</t>
  </si>
  <si>
    <t>48395</t>
  </si>
  <si>
    <t>48397</t>
  </si>
  <si>
    <t>Rockwall</t>
  </si>
  <si>
    <t>48399</t>
  </si>
  <si>
    <t>Runnels</t>
  </si>
  <si>
    <t>48401</t>
  </si>
  <si>
    <t>48403</t>
  </si>
  <si>
    <t>48405</t>
  </si>
  <si>
    <t>48407</t>
  </si>
  <si>
    <t>48409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</si>
  <si>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</si>
  <si>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</si>
  <si>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</si>
  <si>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</si>
  <si>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</si>
  <si>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</si>
  <si>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</si>
  <si>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</si>
  <si>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</si>
  <si>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48421</t>
  </si>
  <si>
    <t>48423</t>
  </si>
  <si>
    <t>48425</t>
  </si>
  <si>
    <t>Somervell</t>
  </si>
  <si>
    <t>48427</t>
  </si>
  <si>
    <t>48429</t>
  </si>
  <si>
    <t>48431</t>
  </si>
  <si>
    <t>48433</t>
  </si>
  <si>
    <t>Stonewall</t>
  </si>
  <si>
    <t>48435</t>
  </si>
  <si>
    <t>Sutton</t>
  </si>
  <si>
    <t>48437</t>
  </si>
  <si>
    <t>Swisher</t>
  </si>
  <si>
    <t>48439</t>
  </si>
  <si>
    <t>48441</t>
  </si>
  <si>
    <t>48443</t>
  </si>
  <si>
    <t>48445</t>
  </si>
  <si>
    <t>Terry</t>
  </si>
  <si>
    <t>48447</t>
  </si>
  <si>
    <t>Throckmorton</t>
  </si>
  <si>
    <t>48449</t>
  </si>
  <si>
    <t>48451</t>
  </si>
  <si>
    <t>Tom Green</t>
  </si>
  <si>
    <t>48453</t>
  </si>
  <si>
    <t>48455</t>
  </si>
  <si>
    <t>48457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</si>
  <si>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</si>
  <si>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</si>
  <si>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</si>
  <si>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</si>
  <si>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</si>
  <si>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</si>
  <si>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</si>
  <si>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</si>
  <si>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</si>
  <si>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</si>
  <si>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</si>
  <si>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48471</t>
  </si>
  <si>
    <t>48473</t>
  </si>
  <si>
    <t>Waller</t>
  </si>
  <si>
    <t>48475</t>
  </si>
  <si>
    <t>48477</t>
  </si>
  <si>
    <t>48479</t>
  </si>
  <si>
    <t>48481</t>
  </si>
  <si>
    <t>48483</t>
  </si>
  <si>
    <t>48485</t>
  </si>
  <si>
    <t>48487</t>
  </si>
  <si>
    <t>48489</t>
  </si>
  <si>
    <t>Willacy</t>
  </si>
  <si>
    <t>48491</t>
  </si>
  <si>
    <t>48493</t>
  </si>
  <si>
    <t>48495</t>
  </si>
  <si>
    <t>Winkler</t>
  </si>
  <si>
    <t>48497</t>
  </si>
  <si>
    <t>48499</t>
  </si>
  <si>
    <t>48501</t>
  </si>
  <si>
    <t>48503</t>
  </si>
  <si>
    <t>48505</t>
  </si>
  <si>
    <t>Zapata</t>
  </si>
  <si>
    <t>48507</t>
  </si>
  <si>
    <t>Zavala</t>
  </si>
  <si>
    <t>49001</t>
  </si>
  <si>
    <t>49003</t>
  </si>
  <si>
    <t>Box Elder</t>
  </si>
  <si>
    <t>Overthrust&amp;Wasatch Uplift</t>
  </si>
  <si>
    <t>49005</t>
  </si>
  <si>
    <t>Cache</t>
  </si>
  <si>
    <t>Uinta Basin</t>
  </si>
  <si>
    <t>49007</t>
  </si>
  <si>
    <t>49009</t>
  </si>
  <si>
    <t>Daggett</t>
  </si>
  <si>
    <t>49011</t>
  </si>
  <si>
    <t>49013</t>
  </si>
  <si>
    <t>Duchesne</t>
  </si>
  <si>
    <t>49015</t>
  </si>
  <si>
    <t>49017</t>
  </si>
  <si>
    <t>49019</t>
  </si>
  <si>
    <t>49021</t>
  </si>
  <si>
    <t>49023</t>
  </si>
  <si>
    <t>49025</t>
  </si>
  <si>
    <t>49027</t>
  </si>
  <si>
    <t>49029</t>
  </si>
  <si>
    <t>49031</t>
  </si>
  <si>
    <t>Piute</t>
  </si>
  <si>
    <t>49033</t>
  </si>
  <si>
    <t>Rich</t>
  </si>
  <si>
    <t>49035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</si>
  <si>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</si>
  <si>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</si>
  <si>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</si>
  <si>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</si>
  <si>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</si>
  <si>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</si>
  <si>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</si>
  <si>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</si>
  <si>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49049</t>
  </si>
  <si>
    <t>49051</t>
  </si>
  <si>
    <t>Wasatch</t>
  </si>
  <si>
    <t>49053</t>
  </si>
  <si>
    <t>49055</t>
  </si>
  <si>
    <t>49057</t>
  </si>
  <si>
    <t>Weber</t>
  </si>
  <si>
    <t>50001</t>
  </si>
  <si>
    <t>50003</t>
  </si>
  <si>
    <t>50005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</si>
  <si>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</si>
  <si>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</si>
  <si>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</si>
  <si>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</si>
  <si>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</si>
  <si>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</si>
  <si>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</si>
  <si>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</si>
  <si>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</si>
  <si>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</si>
  <si>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</si>
  <si>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50023</t>
  </si>
  <si>
    <t>50025</t>
  </si>
  <si>
    <t>50027</t>
  </si>
  <si>
    <t>51001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</si>
  <si>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</si>
  <si>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</si>
  <si>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</si>
  <si>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</si>
  <si>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</si>
  <si>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</si>
  <si>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</si>
  <si>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</si>
  <si>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</si>
  <si>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</si>
  <si>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51015</t>
  </si>
  <si>
    <t>51017</t>
  </si>
  <si>
    <t>51019</t>
  </si>
  <si>
    <t>51021</t>
  </si>
  <si>
    <t>Bland</t>
  </si>
  <si>
    <t>51023</t>
  </si>
  <si>
    <t>Botetourt</t>
  </si>
  <si>
    <t>51025</t>
  </si>
  <si>
    <t>51027</t>
  </si>
  <si>
    <t>51029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</si>
  <si>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</si>
  <si>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</si>
  <si>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</si>
  <si>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</si>
  <si>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</si>
  <si>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</si>
  <si>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</si>
  <si>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</si>
  <si>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</si>
  <si>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</si>
  <si>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</si>
  <si>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</si>
  <si>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</si>
  <si>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</si>
  <si>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</si>
  <si>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</si>
  <si>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</si>
  <si>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</si>
  <si>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</si>
  <si>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</si>
  <si>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</si>
  <si>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</si>
  <si>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</si>
  <si>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</si>
  <si>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</si>
  <si>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</si>
  <si>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</si>
  <si>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Goochland</t>
  </si>
  <si>
    <t>51077</t>
  </si>
  <si>
    <t>51079</t>
  </si>
  <si>
    <t>51081</t>
  </si>
  <si>
    <t>Greensville</t>
  </si>
  <si>
    <t>51083</t>
  </si>
  <si>
    <t>51085</t>
  </si>
  <si>
    <t>51087</t>
  </si>
  <si>
    <t>51089</t>
  </si>
  <si>
    <t>51091</t>
  </si>
  <si>
    <t>51093</t>
  </si>
  <si>
    <t>51095</t>
  </si>
  <si>
    <t>James city</t>
  </si>
  <si>
    <t>51097</t>
  </si>
  <si>
    <t>King and Queen</t>
  </si>
  <si>
    <t>51099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</si>
  <si>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</si>
  <si>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</si>
  <si>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</si>
  <si>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</si>
  <si>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</si>
  <si>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</si>
  <si>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</si>
  <si>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</si>
  <si>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51113</t>
  </si>
  <si>
    <t>51115</t>
  </si>
  <si>
    <t>Mathews</t>
  </si>
  <si>
    <t>51117</t>
  </si>
  <si>
    <t>51119</t>
  </si>
  <si>
    <t>51121</t>
  </si>
  <si>
    <t>51125</t>
  </si>
  <si>
    <t>51127</t>
  </si>
  <si>
    <t>New Kent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</si>
  <si>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</si>
  <si>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</si>
  <si>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</si>
  <si>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</si>
  <si>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</si>
  <si>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</si>
  <si>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</si>
  <si>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</si>
  <si>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</si>
  <si>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</si>
  <si>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51145</t>
  </si>
  <si>
    <t>Powhatan</t>
  </si>
  <si>
    <t>51147</t>
  </si>
  <si>
    <t>Prince Edward</t>
  </si>
  <si>
    <t>51149</t>
  </si>
  <si>
    <t>Prince George</t>
  </si>
  <si>
    <t>51153</t>
  </si>
  <si>
    <t>51155</t>
  </si>
  <si>
    <t>51157</t>
  </si>
  <si>
    <t>Rappahannock</t>
  </si>
  <si>
    <t>51159</t>
  </si>
  <si>
    <t>51161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</si>
  <si>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</si>
  <si>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</si>
  <si>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</si>
  <si>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</si>
  <si>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</si>
  <si>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</si>
  <si>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</si>
  <si>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</si>
  <si>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</si>
  <si>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</si>
  <si>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</si>
  <si>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</si>
  <si>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</si>
  <si>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</si>
  <si>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</si>
  <si>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</si>
  <si>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</si>
  <si>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</si>
  <si>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</si>
  <si>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</si>
  <si>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</si>
  <si>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</si>
  <si>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</si>
  <si>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</si>
  <si>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</si>
  <si>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</si>
  <si>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</si>
  <si>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</si>
  <si>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</si>
  <si>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</si>
  <si>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</si>
  <si>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</si>
  <si>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</si>
  <si>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</si>
  <si>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</si>
  <si>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51580</t>
  </si>
  <si>
    <t>Covington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</si>
  <si>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</si>
  <si>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</si>
  <si>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</si>
  <si>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</si>
  <si>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</si>
  <si>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</si>
  <si>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</si>
  <si>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</si>
  <si>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</si>
  <si>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</si>
  <si>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</si>
  <si>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</si>
  <si>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</si>
  <si>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</si>
  <si>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</si>
  <si>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</si>
  <si>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</si>
  <si>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</si>
  <si>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</si>
  <si>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</si>
  <si>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</si>
  <si>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</si>
  <si>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</si>
  <si>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</si>
  <si>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</si>
  <si>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</si>
  <si>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</si>
  <si>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 city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</si>
  <si>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</si>
  <si>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</si>
  <si>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</si>
  <si>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</si>
  <si>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</si>
  <si>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</si>
  <si>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</si>
  <si>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</si>
  <si>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</si>
  <si>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</si>
  <si>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51735</t>
  </si>
  <si>
    <t>Poquoson city</t>
  </si>
  <si>
    <t>51740</t>
  </si>
  <si>
    <t>Portsmouth city</t>
  </si>
  <si>
    <t>51750</t>
  </si>
  <si>
    <t>Radford city</t>
  </si>
  <si>
    <t>51760</t>
  </si>
  <si>
    <t>Richmond city</t>
  </si>
  <si>
    <t>51770</t>
  </si>
  <si>
    <t>Roanoke city</t>
  </si>
  <si>
    <t>51775</t>
  </si>
  <si>
    <t>Salem city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</si>
  <si>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</si>
  <si>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</si>
  <si>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</si>
  <si>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</si>
  <si>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</si>
  <si>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</si>
  <si>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</si>
  <si>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</si>
  <si>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</si>
  <si>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</si>
  <si>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</si>
  <si>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</si>
  <si>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</si>
  <si>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</si>
  <si>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</si>
  <si>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</si>
  <si>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N. Cascades-Okanagan Prov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</si>
  <si>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</si>
  <si>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</si>
  <si>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</si>
  <si>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</si>
  <si>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</si>
  <si>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</si>
  <si>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</si>
  <si>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</si>
  <si>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</si>
  <si>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</si>
  <si>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</si>
  <si>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</si>
  <si>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53023</t>
  </si>
  <si>
    <t>53025</t>
  </si>
  <si>
    <t>53027</t>
  </si>
  <si>
    <t>Grays Harbor</t>
  </si>
  <si>
    <t>Puget Sound Province</t>
  </si>
  <si>
    <t>53029</t>
  </si>
  <si>
    <t>53031</t>
  </si>
  <si>
    <t>53033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</si>
  <si>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</si>
  <si>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</si>
  <si>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</si>
  <si>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</si>
  <si>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</si>
  <si>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</si>
  <si>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</si>
  <si>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</si>
  <si>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</si>
  <si>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</si>
  <si>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</si>
  <si>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</si>
  <si>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</si>
  <si>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</si>
  <si>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</si>
  <si>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</si>
  <si>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</si>
  <si>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</si>
  <si>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</si>
  <si>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</si>
  <si>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</si>
  <si>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</si>
  <si>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53063</t>
  </si>
  <si>
    <t>53065</t>
  </si>
  <si>
    <t>53067</t>
  </si>
  <si>
    <t>53069</t>
  </si>
  <si>
    <t>Wahkiakum</t>
  </si>
  <si>
    <t>53071</t>
  </si>
  <si>
    <t>Walla Walla</t>
  </si>
  <si>
    <t>Bellingham Basin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</si>
  <si>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</si>
  <si>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</si>
  <si>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</si>
  <si>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</si>
  <si>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</si>
  <si>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</si>
  <si>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</si>
  <si>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</si>
  <si>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</si>
  <si>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</si>
  <si>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</si>
  <si>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</si>
  <si>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</si>
  <si>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</si>
  <si>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</si>
  <si>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</si>
  <si>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</si>
  <si>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</si>
  <si>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</si>
  <si>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</si>
  <si>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</si>
  <si>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</si>
  <si>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</si>
  <si>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</si>
  <si>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</si>
  <si>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</si>
  <si>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</si>
  <si>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</si>
  <si>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</si>
  <si>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</si>
  <si>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</si>
  <si>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</si>
  <si>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</si>
  <si>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</si>
  <si>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</si>
  <si>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</si>
  <si>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</si>
  <si>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</si>
  <si>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</si>
  <si>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</si>
  <si>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</si>
  <si>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</si>
  <si>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</si>
  <si>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</si>
  <si>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54063</t>
  </si>
  <si>
    <t>54065</t>
  </si>
  <si>
    <t>54067</t>
  </si>
  <si>
    <t>54069</t>
  </si>
  <si>
    <t>54071</t>
  </si>
  <si>
    <t>54073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</si>
  <si>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</si>
  <si>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</si>
  <si>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</si>
  <si>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</si>
  <si>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</si>
  <si>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</si>
  <si>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</si>
  <si>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</si>
  <si>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</si>
  <si>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</si>
  <si>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</si>
  <si>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</si>
  <si>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</si>
  <si>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</si>
  <si>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</si>
  <si>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</si>
  <si>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</si>
  <si>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</si>
  <si>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</si>
  <si>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</si>
  <si>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</si>
  <si>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</si>
  <si>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</si>
  <si>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</si>
  <si>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</si>
  <si>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</si>
  <si>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</si>
  <si>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</si>
  <si>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</si>
  <si>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</si>
  <si>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</si>
  <si>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</si>
  <si>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</si>
  <si>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</si>
  <si>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</si>
  <si>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</si>
  <si>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55017</t>
  </si>
  <si>
    <t>55019</t>
  </si>
  <si>
    <t>55021</t>
  </si>
  <si>
    <t>55023</t>
  </si>
  <si>
    <t>55025</t>
  </si>
  <si>
    <t>55027</t>
  </si>
  <si>
    <t>55029</t>
  </si>
  <si>
    <t>Door</t>
  </si>
  <si>
    <t>55031</t>
  </si>
  <si>
    <t>55033</t>
  </si>
  <si>
    <t>55035</t>
  </si>
  <si>
    <t>55037</t>
  </si>
  <si>
    <t>55039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</si>
  <si>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</si>
  <si>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</si>
  <si>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</si>
  <si>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</si>
  <si>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</si>
  <si>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</si>
  <si>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</si>
  <si>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</si>
  <si>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</si>
  <si>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</si>
  <si>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</si>
  <si>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55061</t>
  </si>
  <si>
    <t>Kewaunee</t>
  </si>
  <si>
    <t>55063</t>
  </si>
  <si>
    <t>55065</t>
  </si>
  <si>
    <t>55067</t>
  </si>
  <si>
    <t>Langlade</t>
  </si>
  <si>
    <t>55069</t>
  </si>
  <si>
    <t>55071</t>
  </si>
  <si>
    <t>55073</t>
  </si>
  <si>
    <t>55075</t>
  </si>
  <si>
    <t>55077</t>
  </si>
  <si>
    <t>55078</t>
  </si>
  <si>
    <t>55079</t>
  </si>
  <si>
    <t>55081</t>
  </si>
  <si>
    <t>55083</t>
  </si>
  <si>
    <t>Oconto</t>
  </si>
  <si>
    <t>55085</t>
  </si>
  <si>
    <t>55087</t>
  </si>
  <si>
    <t>55089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</si>
  <si>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</si>
  <si>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</si>
  <si>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</si>
  <si>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</si>
  <si>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</si>
  <si>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</si>
  <si>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</si>
  <si>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</si>
  <si>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</si>
  <si>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</si>
  <si>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</si>
  <si>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</si>
  <si>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</si>
  <si>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St. Croix</t>
  </si>
  <si>
    <t>55111</t>
  </si>
  <si>
    <t>Sauk</t>
  </si>
  <si>
    <t>55113</t>
  </si>
  <si>
    <t>55115</t>
  </si>
  <si>
    <t>55117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</si>
  <si>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</si>
  <si>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</si>
  <si>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</si>
  <si>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</si>
  <si>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</si>
  <si>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</si>
  <si>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</si>
  <si>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</si>
  <si>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</si>
  <si>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</si>
  <si>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</si>
  <si>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</si>
  <si>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</si>
  <si>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</si>
  <si>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</si>
  <si>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</si>
  <si>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</si>
  <si>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</si>
  <si>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</si>
  <si>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</si>
  <si>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</si>
  <si>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</si>
  <si>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</si>
  <si>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56011</t>
  </si>
  <si>
    <t>Wind River Basin</t>
  </si>
  <si>
    <t>56013</t>
  </si>
  <si>
    <t>56015</t>
  </si>
  <si>
    <t>Goshen</t>
  </si>
  <si>
    <t>56017</t>
  </si>
  <si>
    <t>Hot Springs</t>
  </si>
  <si>
    <t>56019</t>
  </si>
  <si>
    <t>56021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</si>
  <si>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</si>
  <si>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</si>
  <si>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</si>
  <si>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</si>
  <si>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</si>
  <si>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</si>
  <si>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</si>
  <si>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</si>
  <si>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</si>
  <si>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</si>
  <si>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</si>
  <si>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Yellowstone Province</t>
  </si>
  <si>
    <t>56039</t>
  </si>
  <si>
    <t>56041</t>
  </si>
  <si>
    <t>Uinta</t>
  </si>
  <si>
    <t>56043</t>
  </si>
  <si>
    <t>Washakie</t>
  </si>
  <si>
    <t>56045</t>
  </si>
  <si>
    <t>72001</t>
  </si>
  <si>
    <t>Adjuntas</t>
  </si>
  <si>
    <t>72003</t>
  </si>
  <si>
    <t>Aguada</t>
  </si>
  <si>
    <t>72005</t>
  </si>
  <si>
    <t>Aguadilla</t>
  </si>
  <si>
    <t>72007</t>
  </si>
  <si>
    <t>Aguas Buenas</t>
  </si>
  <si>
    <t>72009</t>
  </si>
  <si>
    <t>Aibonito</t>
  </si>
  <si>
    <t>72011</t>
  </si>
  <si>
    <t>Anasco</t>
  </si>
  <si>
    <t>72013</t>
  </si>
  <si>
    <t>72015</t>
  </si>
  <si>
    <t>Arroyo</t>
  </si>
  <si>
    <t>72017</t>
  </si>
  <si>
    <t>Barceloneta</t>
  </si>
  <si>
    <t>72019</t>
  </si>
  <si>
    <t>Barranquitas</t>
  </si>
  <si>
    <t>72021</t>
  </si>
  <si>
    <t>Bayamo'n</t>
  </si>
  <si>
    <t>72023</t>
  </si>
  <si>
    <t>Cabo Rojo</t>
  </si>
  <si>
    <t>72025</t>
  </si>
  <si>
    <t>Caguas</t>
  </si>
  <si>
    <t>72027</t>
  </si>
  <si>
    <t>Camuy</t>
  </si>
  <si>
    <t>72029</t>
  </si>
  <si>
    <t>Canovanas</t>
  </si>
  <si>
    <t>72031</t>
  </si>
  <si>
    <t>72033</t>
  </si>
  <si>
    <t>Catano</t>
  </si>
  <si>
    <t>72035</t>
  </si>
  <si>
    <t>Cayey</t>
  </si>
  <si>
    <t>72037</t>
  </si>
  <si>
    <t>Ceiba</t>
  </si>
  <si>
    <t>72039</t>
  </si>
  <si>
    <t>Ciales</t>
  </si>
  <si>
    <t>72041</t>
  </si>
  <si>
    <t>Cidra</t>
  </si>
  <si>
    <t>72043</t>
  </si>
  <si>
    <t>Coamo</t>
  </si>
  <si>
    <t>72045</t>
  </si>
  <si>
    <t>Comerio</t>
  </si>
  <si>
    <t>72047</t>
  </si>
  <si>
    <t>Corozal</t>
  </si>
  <si>
    <t>72049</t>
  </si>
  <si>
    <t>Culebra</t>
  </si>
  <si>
    <t>72051</t>
  </si>
  <si>
    <t>72053</t>
  </si>
  <si>
    <t>72054</t>
  </si>
  <si>
    <t>72055</t>
  </si>
  <si>
    <t>Guanica</t>
  </si>
  <si>
    <t>72057</t>
  </si>
  <si>
    <t>Guayama</t>
  </si>
  <si>
    <t>72059</t>
  </si>
  <si>
    <t>Guayanilla</t>
  </si>
  <si>
    <t>72061</t>
  </si>
  <si>
    <t>72063</t>
  </si>
  <si>
    <t>Gurabo</t>
  </si>
  <si>
    <t>72065</t>
  </si>
  <si>
    <t>Hatillo</t>
  </si>
  <si>
    <t>72067</t>
  </si>
  <si>
    <t>Hormigueros</t>
  </si>
  <si>
    <t>72069</t>
  </si>
  <si>
    <t>72071</t>
  </si>
  <si>
    <t>Isabela</t>
  </si>
  <si>
    <t>72073</t>
  </si>
  <si>
    <t>Jayuya</t>
  </si>
  <si>
    <t>72075</t>
  </si>
  <si>
    <t>Juana Diaz</t>
  </si>
  <si>
    <t>72077</t>
  </si>
  <si>
    <t>Juncos</t>
  </si>
  <si>
    <t>72079</t>
  </si>
  <si>
    <t>Lajas</t>
  </si>
  <si>
    <t>72081</t>
  </si>
  <si>
    <t>Lares</t>
  </si>
  <si>
    <t>72083</t>
  </si>
  <si>
    <t>Las Marias</t>
  </si>
  <si>
    <t>72085</t>
  </si>
  <si>
    <t>Las Piedras</t>
  </si>
  <si>
    <t>72087</t>
  </si>
  <si>
    <t>Loiza</t>
  </si>
  <si>
    <t>72089</t>
  </si>
  <si>
    <t>Luquillo</t>
  </si>
  <si>
    <t>72091</t>
  </si>
  <si>
    <t>Manati</t>
  </si>
  <si>
    <t>72093</t>
  </si>
  <si>
    <t>Maricao</t>
  </si>
  <si>
    <t>72095</t>
  </si>
  <si>
    <t>Maunabo</t>
  </si>
  <si>
    <t>72097</t>
  </si>
  <si>
    <t>Mayaguez</t>
  </si>
  <si>
    <t>72099</t>
  </si>
  <si>
    <t>Moca</t>
  </si>
  <si>
    <t>72101</t>
  </si>
  <si>
    <t>Morovis</t>
  </si>
  <si>
    <t>72103</t>
  </si>
  <si>
    <t>Naguabo</t>
  </si>
  <si>
    <t>72105</t>
  </si>
  <si>
    <t>Naranjito</t>
  </si>
  <si>
    <t>72107</t>
  </si>
  <si>
    <t>Orocovis</t>
  </si>
  <si>
    <t>72109</t>
  </si>
  <si>
    <t>Patillas</t>
  </si>
  <si>
    <t>72111</t>
  </si>
  <si>
    <t>Penuelas</t>
  </si>
  <si>
    <t>72113</t>
  </si>
  <si>
    <t>Ponce</t>
  </si>
  <si>
    <t>72115</t>
  </si>
  <si>
    <t>Quebradillas</t>
  </si>
  <si>
    <t>72117</t>
  </si>
  <si>
    <t>Rincon</t>
  </si>
  <si>
    <t>72119</t>
  </si>
  <si>
    <t>72121</t>
  </si>
  <si>
    <t>Sabana Grande</t>
  </si>
  <si>
    <t>72123</t>
  </si>
  <si>
    <t>Salinas</t>
  </si>
  <si>
    <t>72125</t>
  </si>
  <si>
    <t>San German</t>
  </si>
  <si>
    <t>72127</t>
  </si>
  <si>
    <t>72129</t>
  </si>
  <si>
    <t>San Lorenzo</t>
  </si>
  <si>
    <t>72131</t>
  </si>
  <si>
    <t>San Sebastian</t>
  </si>
  <si>
    <t>72133</t>
  </si>
  <si>
    <t>Santa Isabel</t>
  </si>
  <si>
    <t>72135</t>
  </si>
  <si>
    <t>Toa Alta</t>
  </si>
  <si>
    <t>72137</t>
  </si>
  <si>
    <t>72139</t>
  </si>
  <si>
    <t>Trujillo Alto</t>
  </si>
  <si>
    <t>72141</t>
  </si>
  <si>
    <t>Utuado</t>
  </si>
  <si>
    <t>72143</t>
  </si>
  <si>
    <t>Vega Alta</t>
  </si>
  <si>
    <t>72145</t>
  </si>
  <si>
    <t>Vega Baja</t>
  </si>
  <si>
    <t>72147</t>
  </si>
  <si>
    <t>Vieques</t>
  </si>
  <si>
    <t>72149</t>
  </si>
  <si>
    <t>Villalba</t>
  </si>
  <si>
    <t>72151</t>
  </si>
  <si>
    <t>Yabucoa</t>
  </si>
  <si>
    <t>72153</t>
  </si>
  <si>
    <t>Yauco</t>
  </si>
  <si>
    <t>78010</t>
  </si>
  <si>
    <t>78020</t>
  </si>
  <si>
    <t>St. John</t>
  </si>
  <si>
    <t>78030</t>
  </si>
  <si>
    <t>St. Thomas</t>
  </si>
  <si>
    <t>PNEUMATIC_GAS_WT_FRACTION_CH4_VOC</t>
  </si>
  <si>
    <t>REF_PNEUMATIC_GAS_WT_FRACTION_CH4_VOC</t>
  </si>
  <si>
    <t>EPA_2011</t>
  </si>
  <si>
    <t>EPA_SPECIATE4.5_2016_Profile_95403</t>
  </si>
  <si>
    <t>EPA_SPECIATE4.5_2016_Profile_DJVNT_R</t>
  </si>
  <si>
    <t>EPA_SPECIATE4.5_2016_Profile_PNC01_R</t>
  </si>
  <si>
    <t>KS_2016</t>
  </si>
  <si>
    <t>EPA_SPECIATE4.5_2016_Profile_PRBCO_R</t>
  </si>
  <si>
    <t>EPA_SPECIATE4.5_2016_Profile_PRM01_R</t>
  </si>
  <si>
    <t>EPA_SPECIATE4.5_2016_Profile_SSJCO_R</t>
  </si>
  <si>
    <t>EPA_SPECIATE4.5_2016_Profile_95417</t>
  </si>
  <si>
    <t>EPA_ORD_2019</t>
  </si>
  <si>
    <t>EPA_SPECIATE4.5_2016_Profile_SWVNT_R</t>
  </si>
  <si>
    <t>EPA_SPECIATE4.5_2016_Profile_WRBCO_R</t>
  </si>
  <si>
    <t>Total:</t>
  </si>
  <si>
    <t>EF_W_BLOWDOWN_STACKS_UNITS.TOTAL_CH4_EMISSIONS Facility</t>
  </si>
  <si>
    <t>Total Basin CH4 Emissions</t>
  </si>
  <si>
    <t>State and Couny FIPS code</t>
  </si>
  <si>
    <t>Abbreviation of the state</t>
  </si>
  <si>
    <t>County-name</t>
  </si>
  <si>
    <t>SUBPART_W_BASIN</t>
  </si>
  <si>
    <t>NONPOINT_GAS_WELL_COUNT</t>
  </si>
  <si>
    <t>REF_NONPOINT_GAS_WELL_COUNT</t>
  </si>
  <si>
    <t>NONPOINT_CBM_WELL_COUNT</t>
  </si>
  <si>
    <t>REF_NONPOINT_CBM_WELL_COUNT</t>
  </si>
  <si>
    <t>Fraction of Basin Wells in County</t>
  </si>
  <si>
    <t>VOC:CH4 Ratio</t>
  </si>
  <si>
    <t/>
  </si>
  <si>
    <t>Arkla Basin</t>
  </si>
  <si>
    <t>Bend Arch</t>
  </si>
  <si>
    <t>Central Kansas Uplift</t>
  </si>
  <si>
    <t>Chautauqua Platform</t>
  </si>
  <si>
    <t>Cherokee Basin</t>
  </si>
  <si>
    <t>Fort Worth Syncline</t>
  </si>
  <si>
    <t>Gulf Coast Basin (LA, TX)</t>
  </si>
  <si>
    <t>Kerr Basin</t>
  </si>
  <si>
    <t>Lincoln Anticline</t>
  </si>
  <si>
    <t>Llano Uplift</t>
  </si>
  <si>
    <t>Nemaha Anticline</t>
  </si>
  <si>
    <t>Ouachita Folded Belt</t>
  </si>
  <si>
    <t>South Oklahoma Folded Belt</t>
  </si>
  <si>
    <t>Strawn Basin</t>
  </si>
  <si>
    <t>Basin Total CH4 (MT/yr)</t>
  </si>
  <si>
    <t>County Total CH4 (MT/yr)</t>
  </si>
  <si>
    <t>Total (Gas + CBM) Wells</t>
  </si>
  <si>
    <t>Total (Gas + CBM) Wells in Basin</t>
  </si>
  <si>
    <t>PNEUMATIC_GAS_WT_FRACTION_BENZ_VOC</t>
  </si>
  <si>
    <t>REF_PNEUMATIC_GAS_WT_FRACTION_BENZ_VOC</t>
  </si>
  <si>
    <t>PNEUMATIC_GAS_WT_FRACTION_ETHYLBENZ_VOC</t>
  </si>
  <si>
    <t>REF_PNEUMATIC_GAS_WT_FRACTION_ETHYLBENZ_VOC</t>
  </si>
  <si>
    <t>PNEUMATIC_GAS_WT_FRACTION_TOLUENE_VOC</t>
  </si>
  <si>
    <t>REF_PNEUMATIC_GAS_WT_FRACTION_TOLUENE_VOC</t>
  </si>
  <si>
    <t>PNEUMATIC_GAS_WT_FRACTION_XYLENE_VOC</t>
  </si>
  <si>
    <t>REF_PNEUMATIC_GAS_WT_FRACTION_XYLENE_VOC</t>
  </si>
  <si>
    <t>VOC (tpy)</t>
  </si>
  <si>
    <t>Benzene (tpy)</t>
  </si>
  <si>
    <t>Ethylbenzene (tpy)</t>
  </si>
  <si>
    <t>Toluene (tpy)</t>
  </si>
  <si>
    <t>Xylene (tpy)</t>
  </si>
  <si>
    <t>600 COUNTY ROAD 41</t>
  </si>
  <si>
    <t>AUTAUGAVILLE</t>
  </si>
  <si>
    <t>ALABAMA</t>
  </si>
  <si>
    <t>E B Harris Generating Plant</t>
  </si>
  <si>
    <t>N</t>
  </si>
  <si>
    <t>THE SOUTHERN CO (100%)</t>
  </si>
  <si>
    <t>Y</t>
  </si>
  <si>
    <t>3405 COUNTY ROAD 26</t>
  </si>
  <si>
    <t>BILLINGSLEY</t>
  </si>
  <si>
    <t>Tenaska Lindsay Hill</t>
  </si>
  <si>
    <t>TENASKA ALABAMA PARTNERS LP (100%)</t>
  </si>
  <si>
    <t>100 JENSEN ROAD</t>
  </si>
  <si>
    <t>PRATTVILLE</t>
  </si>
  <si>
    <t>International Paper-Prattville Mill</t>
  </si>
  <si>
    <t>INTERNATIONAL PAPER CO (100%)</t>
  </si>
  <si>
    <t>3305 COUNTY ROAD 26</t>
  </si>
  <si>
    <t>Central Alabama Generating Station</t>
  </si>
  <si>
    <t>SUMMERDALE</t>
  </si>
  <si>
    <t>BALDWIN COUNTY</t>
  </si>
  <si>
    <t>BALDWIN COUNTY SOLID WASTE</t>
  </si>
  <si>
    <t>BALDWIN COUNTY SOLID WASTE (100%)</t>
  </si>
  <si>
    <t>36 ARCH DRIVE</t>
  </si>
  <si>
    <t>EUFAULA</t>
  </si>
  <si>
    <t>BARBOUR COUNTY</t>
  </si>
  <si>
    <t>CARBO Ceramics Inc. - Eufaula Plant</t>
  </si>
  <si>
    <t>67240 Main St</t>
  </si>
  <si>
    <t>Blountsville</t>
  </si>
  <si>
    <t>BLOUNT COUNTY</t>
  </si>
  <si>
    <t>TYSON FOODS INC (100%)</t>
  </si>
  <si>
    <t>720 GREEN VALLEY DRIVE</t>
  </si>
  <si>
    <t>EASTABOGA</t>
  </si>
  <si>
    <t>1 Kronospan Way</t>
  </si>
  <si>
    <t>Eastaboga</t>
  </si>
  <si>
    <t>CALHOUN COUNTY</t>
  </si>
  <si>
    <t>KRONOSPAN INC (100%)</t>
  </si>
  <si>
    <t>1501 W. 17th St.</t>
  </si>
  <si>
    <t>Anniston</t>
  </si>
  <si>
    <t>Tyler Union</t>
  </si>
  <si>
    <t>MCWANE INC (100%)</t>
  </si>
  <si>
    <t>4811 US Highway 78 West</t>
  </si>
  <si>
    <t>Gold Bond - ANN Plant</t>
  </si>
  <si>
    <t>702 CLYDESDALE AVENUE</t>
  </si>
  <si>
    <t>ANNISTON</t>
  </si>
  <si>
    <t>SOLUTIA INC ANNISTON PLANT</t>
  </si>
  <si>
    <t>EASTMAN CHEMICAL CO (100%)</t>
  </si>
  <si>
    <t>7 FRANKFORD AVENUE</t>
  </si>
  <si>
    <t>U.S. ARMY ANNISTON ARMY DEPOT</t>
  </si>
  <si>
    <t>HUGULEY INDUSTRIAL PARK 3502 43RD STREET SOUTH WES</t>
  </si>
  <si>
    <t>LANETT</t>
  </si>
  <si>
    <t>CHAMBERS COUNTY</t>
  </si>
  <si>
    <t>KNAUF INSULATION GmbH</t>
  </si>
  <si>
    <t>KNAUF INSULATION (100%)</t>
  </si>
  <si>
    <t>2205 County Road 6</t>
  </si>
  <si>
    <t>Piedmont</t>
  </si>
  <si>
    <t>CHEROKEE COUNTY</t>
  </si>
  <si>
    <t>Three Corners Landfill</t>
  </si>
  <si>
    <t>WASTE MANAGEMENT INC (100%)</t>
  </si>
  <si>
    <t>642 COUNTY ROAD 62</t>
  </si>
  <si>
    <t>CHILTON COUNTY</t>
  </si>
  <si>
    <t>THE WILLIAMS COS INC (100%)</t>
  </si>
  <si>
    <t>12965 Ward 10</t>
  </si>
  <si>
    <t>CHOCTAW COUNTY</t>
  </si>
  <si>
    <t>KINDER MORGAN INC (50%); THE SOUTHERN CO (50%)</t>
  </si>
  <si>
    <t>600 Pine View Road</t>
  </si>
  <si>
    <t>7530 HIGHWAY 114</t>
  </si>
  <si>
    <t>PENNINGTON</t>
  </si>
  <si>
    <t>GEORGIA-PACIFIC CONSUMER OPERATIONS LLC</t>
  </si>
  <si>
    <t>KOCH INDUSTRIES INC (100%)</t>
  </si>
  <si>
    <t>2328 Brightwater Rd</t>
  </si>
  <si>
    <t>Bulter</t>
  </si>
  <si>
    <t>4585 INDUSTRIAL RD.</t>
  </si>
  <si>
    <t>JACKSON</t>
  </si>
  <si>
    <t>CLARKE COUNTY</t>
  </si>
  <si>
    <t>BOISE WHITE PAPER MILL</t>
  </si>
  <si>
    <t>PACKAGING CORP OF AMERICA (100%)</t>
  </si>
  <si>
    <t>2003 College Avenue</t>
  </si>
  <si>
    <t>CLARKE-MOBILE COUNTIES GAS DISTRICT (100%)</t>
  </si>
  <si>
    <t>7733 HIGHWAY 125</t>
  </si>
  <si>
    <t>ELBA</t>
  </si>
  <si>
    <t>COFFEE COUNTY</t>
  </si>
  <si>
    <t>COFFEE LANDFILL</t>
  </si>
  <si>
    <t>COFFEE COUNTY COMMISSION (100%)</t>
  </si>
  <si>
    <t>1020 County Road 114</t>
  </si>
  <si>
    <t>Wayne Farms LLC - Enterprise Fresh Poultry Plant</t>
  </si>
  <si>
    <t>CONTINENTAL GRAIN CO (100%)</t>
  </si>
  <si>
    <t>900 STEAM PLANT RD</t>
  </si>
  <si>
    <t>TUSCUMBIA</t>
  </si>
  <si>
    <t>1834 HALEY DR</t>
  </si>
  <si>
    <t>CHEROKEE</t>
  </si>
  <si>
    <t>COLBERT COUNTY</t>
  </si>
  <si>
    <t>ESSITY PROFESSIONAL HYGIENE NORTH AMERICA LLC BARTON OPERATIONS</t>
  </si>
  <si>
    <t>ESSITY NORTH AMERICA INC (100%)</t>
  </si>
  <si>
    <t>4805 SECOND STREET</t>
  </si>
  <si>
    <t>MUSCLE SHOALS</t>
  </si>
  <si>
    <t>WISE ALLOYS LLC-ALLOYS PLANT</t>
  </si>
  <si>
    <t>WISE METALS GROUP (100%)</t>
  </si>
  <si>
    <t>1009 FORD ROAD</t>
  </si>
  <si>
    <t>1080 INDUSTRIAL DRIVE</t>
  </si>
  <si>
    <t>CHEROKEE NITROGEN</t>
  </si>
  <si>
    <t>LSB INDUSTRIES INC (100%)</t>
  </si>
  <si>
    <t>235 HIGHWAY 22 EAST</t>
  </si>
  <si>
    <t>ROCKFORD</t>
  </si>
  <si>
    <t>COOSA COUNTY</t>
  </si>
  <si>
    <t>28570 US 29 NORTH</t>
  </si>
  <si>
    <t>GANTT</t>
  </si>
  <si>
    <t>McWilliams</t>
  </si>
  <si>
    <t>POWERSOUTH ENERGY COOPERATIVE (100%)</t>
  </si>
  <si>
    <t>2027 East Three Notch Street</t>
  </si>
  <si>
    <t>Andalusia</t>
  </si>
  <si>
    <t>COVINGTON COUNTY</t>
  </si>
  <si>
    <t>PowerSouth Transmission System</t>
  </si>
  <si>
    <t>1170 COUNTY RD. 508</t>
  </si>
  <si>
    <t>HANCEVILLE</t>
  </si>
  <si>
    <t>CULLMAN COUNTY</t>
  </si>
  <si>
    <t>2805 AL Highway 69 S</t>
  </si>
  <si>
    <t>Cullman Environmental</t>
  </si>
  <si>
    <t>CULLMAN ENVIRONMENTAL INC (100%)</t>
  </si>
  <si>
    <t>3096 County Road 84</t>
  </si>
  <si>
    <t>Selma</t>
  </si>
  <si>
    <t>DALLAS COUNTY</t>
  </si>
  <si>
    <t>601 COUNTY RD 78</t>
  </si>
  <si>
    <t>SELMA</t>
  </si>
  <si>
    <t>International Paper-Riverdale Mill</t>
  </si>
  <si>
    <t>2401 OLD MONTGOMERY HIGHWAY</t>
  </si>
  <si>
    <t>GLOBE METALLURGICAL</t>
  </si>
  <si>
    <t>GLOBE SPECIALTY METALS INC (100%)</t>
  </si>
  <si>
    <t>3345 COUNTY ROAD 209</t>
  </si>
  <si>
    <t>COLLINSVILLE</t>
  </si>
  <si>
    <t>DEKALB COUNTY</t>
  </si>
  <si>
    <t>SAND VALLEY LANDFILL</t>
  </si>
  <si>
    <t>REPUBLIC SERVICES INC (100%)</t>
  </si>
  <si>
    <t>22800 HIGHWAY 41</t>
  </si>
  <si>
    <t>BREWTON</t>
  </si>
  <si>
    <t>ESCAMBIA COUNTY</t>
  </si>
  <si>
    <t>TIMBERLANDS LANDFILL</t>
  </si>
  <si>
    <t>3888 Sardis Church Road</t>
  </si>
  <si>
    <t>Atmore</t>
  </si>
  <si>
    <t>4745 ROSS ROAD</t>
  </si>
  <si>
    <t>ATMORE</t>
  </si>
  <si>
    <t>GOODWAY REFINING LLC</t>
  </si>
  <si>
    <t>GOODWAY REFINING LLC (100%)</t>
  </si>
  <si>
    <t>32224 HIGHWAY 31 SOUTH</t>
  </si>
  <si>
    <t>GEORGIA-PACIFIC BREWTON LLC</t>
  </si>
  <si>
    <t>1000 GOODYEAR AVE</t>
  </si>
  <si>
    <t>GADSDEN</t>
  </si>
  <si>
    <t>801 Steam Plant Road</t>
  </si>
  <si>
    <t>Forkland</t>
  </si>
  <si>
    <t>Greene County</t>
  </si>
  <si>
    <t>1290 Burkett Road</t>
  </si>
  <si>
    <t>Dothan</t>
  </si>
  <si>
    <t>HOUSTON COUNTY</t>
  </si>
  <si>
    <t>City of Dothan Sanitary Landfill</t>
  </si>
  <si>
    <t>100 DJ NOOTENS DRIVE</t>
  </si>
  <si>
    <t>BRIDGEPORT</t>
  </si>
  <si>
    <t>JACKSON COUNTY</t>
  </si>
  <si>
    <t>US GYPSUM - BRIDGEPORT PLANT</t>
  </si>
  <si>
    <t>USG CORP (100%)</t>
  </si>
  <si>
    <t>101 GARNER RD</t>
  </si>
  <si>
    <t>TENNESSEE ALLOYS CORPORATION</t>
  </si>
  <si>
    <t>27150 John T. Reid Parkway</t>
  </si>
  <si>
    <t>Scottsboro</t>
  </si>
  <si>
    <t>Scottsboro Solid Waste</t>
  </si>
  <si>
    <t>1611 COUNTY ROAD 85</t>
  </si>
  <si>
    <t>STEVENSON</t>
  </si>
  <si>
    <t>WESTROCK CO (100%)</t>
  </si>
  <si>
    <t>4250 Porter Road</t>
  </si>
  <si>
    <t>Quinton</t>
  </si>
  <si>
    <t>James H Miller Jr</t>
  </si>
  <si>
    <t>THE SOUTHERN CO (95.92%); POWERSOUTH ENERGY COOPERATIVE (4.08%)</t>
  </si>
  <si>
    <t>127 Main Street</t>
  </si>
  <si>
    <t>Trussville</t>
  </si>
  <si>
    <t>JEFFERSON COUNTY</t>
  </si>
  <si>
    <t>2930 NORTH 16TH STREET</t>
  </si>
  <si>
    <t>BIRMINGHAM</t>
  </si>
  <si>
    <t>AMERICAN CAST IRON PIPE CO</t>
  </si>
  <si>
    <t>AMERICAN CAST IRON PIPE CO (100%)</t>
  </si>
  <si>
    <t>ONE RAILROAD AVENUE</t>
  </si>
  <si>
    <t>TARRANT</t>
  </si>
  <si>
    <t>ABC COKE</t>
  </si>
  <si>
    <t>DRUMMOND CO INC (100%)</t>
  </si>
  <si>
    <t>2787 ALTON DRIVE</t>
  </si>
  <si>
    <t>666 Springdale Rd</t>
  </si>
  <si>
    <t>2101 6th Avenue North</t>
  </si>
  <si>
    <t>NA</t>
  </si>
  <si>
    <t>SPIRE INC (100%)</t>
  </si>
  <si>
    <t>101 50TH STREET SOUTH</t>
  </si>
  <si>
    <t>SMI STEEL LLC</t>
  </si>
  <si>
    <t>COMMERCIAL METALS CO (100%)</t>
  </si>
  <si>
    <t>8401 SECOND AVENUE</t>
  </si>
  <si>
    <t>LEEDS</t>
  </si>
  <si>
    <t>LEHIGH CEMENT CO LLC</t>
  </si>
  <si>
    <t>HANSON LEHIGH INC (100%)</t>
  </si>
  <si>
    <t>2500 47TH AVENUE NORTH</t>
  </si>
  <si>
    <t>101 Barber Blvd</t>
  </si>
  <si>
    <t>Gardendale</t>
  </si>
  <si>
    <t>Jefferson County Landfill No.1</t>
  </si>
  <si>
    <t>JEFFERSON COUNTY ALABAMA (100%)</t>
  </si>
  <si>
    <t>2301 FL SHUTTLESWORTH DRIVE</t>
  </si>
  <si>
    <t>NUCOR STEEL BIRMINGHAM INC</t>
  </si>
  <si>
    <t>NUCOR CORP (100%)</t>
  </si>
  <si>
    <t>5700 VALLEY ROAD</t>
  </si>
  <si>
    <t>FAIRFIELD</t>
  </si>
  <si>
    <t>US Steel (Fairfield Works)</t>
  </si>
  <si>
    <t>US STEEL CORP (100%)</t>
  </si>
  <si>
    <t>7035 Narrows Road</t>
  </si>
  <si>
    <t>Pinson</t>
  </si>
  <si>
    <t>Jefferson County Landfill No.2</t>
  </si>
  <si>
    <t>8800 OAK GROVE MINE ROAD</t>
  </si>
  <si>
    <t>ADGER</t>
  </si>
  <si>
    <t>OAK GROVE MINE</t>
  </si>
  <si>
    <t>2023 SAINT LOUIS AVENUE</t>
  </si>
  <si>
    <t>BESSEMER</t>
  </si>
  <si>
    <t>FORTERRA US HOLDINGS LLC (100%)</t>
  </si>
  <si>
    <t>13209 HIGHWAY 96</t>
  </si>
  <si>
    <t>MILLPORT</t>
  </si>
  <si>
    <t>LAMAR COUNTY</t>
  </si>
  <si>
    <t>STEEL DUST RECYCLING LLC</t>
  </si>
  <si>
    <t>STEEL DUST RECYCLING LLC (100%)</t>
  </si>
  <si>
    <t>834 RICKWOOD ROAD</t>
  </si>
  <si>
    <t>FLORENCE</t>
  </si>
  <si>
    <t>LAUDERDALE COUNTY</t>
  </si>
  <si>
    <t>MONARCH CERAMIC TILE INC</t>
  </si>
  <si>
    <t>MOHAWK INDUSTRIES INC (100%)</t>
  </si>
  <si>
    <t>4 COUNTY ROAD 418</t>
  </si>
  <si>
    <t>HILLSBORO</t>
  </si>
  <si>
    <t>LAWRENCE COUNTY</t>
  </si>
  <si>
    <t>MORRIS FARM LANDFILL</t>
  </si>
  <si>
    <t>16504 COUNTY ROAD 150</t>
  </si>
  <si>
    <t>COURTLAND</t>
  </si>
  <si>
    <t>International Paper-Courtland Mill</t>
  </si>
  <si>
    <t>6109 LEE ROAD 249</t>
  </si>
  <si>
    <t>SMITHS</t>
  </si>
  <si>
    <t>Plant H. Allen Franklin</t>
  </si>
  <si>
    <t>4210 LEE RD #183</t>
  </si>
  <si>
    <t>OPELIKA</t>
  </si>
  <si>
    <t>LEE COUNTY</t>
  </si>
  <si>
    <t>SALEM LANDFILL</t>
  </si>
  <si>
    <t>5487 Lee Road 159</t>
  </si>
  <si>
    <t>Auburn</t>
  </si>
  <si>
    <t>1 PLASTICS DR</t>
  </si>
  <si>
    <t>BURKVILLE</t>
  </si>
  <si>
    <t>SABIC Innovative Plastics - Burkville</t>
  </si>
  <si>
    <t>SABIC US HOLDINGS LP (100%)</t>
  </si>
  <si>
    <t>4488 MARTIN ROAD - IMSE-RED-PWE</t>
  </si>
  <si>
    <t>HUNTSVILLE</t>
  </si>
  <si>
    <t>MADISON COUNTY</t>
  </si>
  <si>
    <t>US ARMY GARRISON - REDSTONE</t>
  </si>
  <si>
    <t>4100 LEEMAN FERRY ROAD</t>
  </si>
  <si>
    <t>SOLID WASTE DISPOSAL AUTHORITY</t>
  </si>
  <si>
    <t>SOLID WASTE DISPOSAL AUTHORITY (100%)</t>
  </si>
  <si>
    <t>5251 TRIANA BLVD SW</t>
  </si>
  <si>
    <t>HUNTSVILLE SOLID WASTE DISPOSAL AUTHORIT</t>
  </si>
  <si>
    <t>THE SOLID WASTE DISPOSAL AUTHORITY OF THE CITY OF HUNTSVILLE (100%)</t>
  </si>
  <si>
    <t>112 Spragins Street</t>
  </si>
  <si>
    <t>Huntsville</t>
  </si>
  <si>
    <t>HUNTSVILLE UTILITIES (100%)</t>
  </si>
  <si>
    <t>1617 ARCOLA ROAD</t>
  </si>
  <si>
    <t>DEMOPOLIS</t>
  </si>
  <si>
    <t>MARENGO COUNTY</t>
  </si>
  <si>
    <t>CEMEX INC (100%)</t>
  </si>
  <si>
    <t>18491 AL HIGHWAY 69 SOUTH</t>
  </si>
  <si>
    <t>SWEETWATER</t>
  </si>
  <si>
    <t>970 Industrial Park Rd</t>
  </si>
  <si>
    <t>Demopolis</t>
  </si>
  <si>
    <t>Two Rivers Lumber Co LLC</t>
  </si>
  <si>
    <t>28270 U. S. Hwy 80</t>
  </si>
  <si>
    <t>465 County Highway 56</t>
  </si>
  <si>
    <t>MARION COUNTY</t>
  </si>
  <si>
    <t>KINDER MORGAN INC (100%)</t>
  </si>
  <si>
    <t>6675 US HIGHWAY 43</t>
  </si>
  <si>
    <t>GUIN</t>
  </si>
  <si>
    <t>3M CO - GUIN</t>
  </si>
  <si>
    <t>3M CO (100%)</t>
  </si>
  <si>
    <t>2930 LAKE GUNTERSVILLE PARK DR.</t>
  </si>
  <si>
    <t>GUNTERSVILLE</t>
  </si>
  <si>
    <t>MARSHALL COUNTY</t>
  </si>
  <si>
    <t>CARGILL INCORPORATED</t>
  </si>
  <si>
    <t>CARGILL INC (100%)</t>
  </si>
  <si>
    <t>6000 DEAKLE ROAD</t>
  </si>
  <si>
    <t>THEODORE</t>
  </si>
  <si>
    <t>MOBILE COUNTY</t>
  </si>
  <si>
    <t>W&amp;T OFFSHORE INC (100%)</t>
  </si>
  <si>
    <t>International Paper Mobile Closed Landfill</t>
  </si>
  <si>
    <t>17045 HIGHWAY 43</t>
  </si>
  <si>
    <t>MOUNT VERNON</t>
  </si>
  <si>
    <t>CHASTANG SANITARY LANDFILL</t>
  </si>
  <si>
    <t>12400 HIGHWAY 43 NORTH</t>
  </si>
  <si>
    <t>AXIS</t>
  </si>
  <si>
    <t>SSAB ALABAMA INCORPORATED</t>
  </si>
  <si>
    <t>SSAB US HOLDING INC (100%)</t>
  </si>
  <si>
    <t>7910 Rangeline Road</t>
  </si>
  <si>
    <t>Theodore</t>
  </si>
  <si>
    <t>Theodore Cogeneration</t>
  </si>
  <si>
    <t>1340 Radcliff Road</t>
  </si>
  <si>
    <t>Creola</t>
  </si>
  <si>
    <t>HILCORP ENERGY CO (100%)</t>
  </si>
  <si>
    <t>2828 Dauphin St</t>
  </si>
  <si>
    <t>4201 EVONIK RD</t>
  </si>
  <si>
    <t>EVONIK CORPORATION</t>
  </si>
  <si>
    <t>EVONIK CORP (100%)</t>
  </si>
  <si>
    <t>MOBILE</t>
  </si>
  <si>
    <t>GREIF INC (100%)</t>
  </si>
  <si>
    <t>20451 HIGHWAY 43</t>
  </si>
  <si>
    <t>ENERGY TRANSFER LP (50%); KINDER MORGAN INC (50%)</t>
  </si>
  <si>
    <t>Citronelle</t>
  </si>
  <si>
    <t>1 ThyssenKrupp Drive</t>
  </si>
  <si>
    <t>OUTOKUMPU STAINLESS (100%)</t>
  </si>
  <si>
    <t>6301 ROCK ROAD</t>
  </si>
  <si>
    <t>CODEN</t>
  </si>
  <si>
    <t>15300 Highway 43 North</t>
  </si>
  <si>
    <t>BUCKS</t>
  </si>
  <si>
    <t>Offshore</t>
  </si>
  <si>
    <t>W&amp;T OFFSHORE INC (75%); CHEVRON CORP (25%)</t>
  </si>
  <si>
    <t>SARALAND</t>
  </si>
  <si>
    <t>Matheson - SARALAND PLANT</t>
  </si>
  <si>
    <t>MATHESON TRI-GAS INC (100%)</t>
  </si>
  <si>
    <t>400 INDUSTRIAL PARKWAY</t>
  </si>
  <si>
    <t>SHELL PETROLEUM INC (100%)</t>
  </si>
  <si>
    <t>1003 PAPER MILL RD</t>
  </si>
  <si>
    <t>Hog Bayou Energy Center</t>
  </si>
  <si>
    <t>3051 Hamilton Boulevard</t>
  </si>
  <si>
    <t>Holcim (US) Inc</t>
  </si>
  <si>
    <t>HOLCIM PARTICIPATIONS (US) INC (100%)</t>
  </si>
  <si>
    <t>1 AM/NS Way</t>
  </si>
  <si>
    <t>CALVERT</t>
  </si>
  <si>
    <t>AM/NS CALVERT LLC (100%)</t>
  </si>
  <si>
    <t>200 BAY BRIDGE ROAD</t>
  </si>
  <si>
    <t>KIMBERLY-CLARK TISSUE COMPANY</t>
  </si>
  <si>
    <t>KIMBERLY-CLARK CORP (100%)</t>
  </si>
  <si>
    <t>7800 MITSUBISHI LANE</t>
  </si>
  <si>
    <t>MITSUBISHI POLYCRYSTALLINE SILICON AMERICAN CORPORATION</t>
  </si>
  <si>
    <t>MITSUBISHI POLYCRYSTALLINE SILICON AMERICAN CORP (100%)</t>
  </si>
  <si>
    <t>5300B HIGHWAY 188</t>
  </si>
  <si>
    <t>DCP MIDSTREAM LP (100%)</t>
  </si>
  <si>
    <t>6000 ROCK ROAD</t>
  </si>
  <si>
    <t>12950 US Highway 43 North</t>
  </si>
  <si>
    <t>Axis</t>
  </si>
  <si>
    <t>Lenzing Fibers Inc.</t>
  </si>
  <si>
    <t>LENZING FIBERS INC (100%)</t>
  </si>
  <si>
    <t>1 LINDE DRIVE</t>
  </si>
  <si>
    <t>CHICKASAW</t>
  </si>
  <si>
    <t>HONEYWELL - UOP LLC</t>
  </si>
  <si>
    <t>HONEYWELL INTERNATIONAL INC (100%)</t>
  </si>
  <si>
    <t>2373 LENA LANDEGGER HWY</t>
  </si>
  <si>
    <t>PERDUE HILL</t>
  </si>
  <si>
    <t>MONROE COUNTY</t>
  </si>
  <si>
    <t>MONTGOMERY COUNTY</t>
  </si>
  <si>
    <t>DOW INC (100%)</t>
  </si>
  <si>
    <t>115 DIVISION ST</t>
  </si>
  <si>
    <t>MONTGOMERY</t>
  </si>
  <si>
    <t>MONTGOMERY CITY OF</t>
  </si>
  <si>
    <t>700 HYUNDAI BOULEVARD</t>
  </si>
  <si>
    <t>HYUNDAI MOTOR AMERICA (100%)</t>
  </si>
  <si>
    <t>1400 STATE DOCKS RD.</t>
  </si>
  <si>
    <t>DECATUR</t>
  </si>
  <si>
    <t>MORGAN COUNTY</t>
  </si>
  <si>
    <t>3M COMPANY</t>
  </si>
  <si>
    <t>2024 HIGHWAY 20 WEST</t>
  </si>
  <si>
    <t>Decatur Energy Center</t>
  </si>
  <si>
    <t>3300 MALLARD FOX DR.</t>
  </si>
  <si>
    <t>HEXCEL CORPORATION</t>
  </si>
  <si>
    <t>HEXCEL CORP (100%)</t>
  </si>
  <si>
    <t>1401 FINLEY ISLAND ROAD</t>
  </si>
  <si>
    <t>INDORAMA VENTURES USA HOLDINGS LP (100%)</t>
  </si>
  <si>
    <t>1400 MARKET STREET</t>
  </si>
  <si>
    <t>BUNGE NORTH AMERICA INC</t>
  </si>
  <si>
    <t>BUNGE NORTH AMERICA INC (100%)</t>
  </si>
  <si>
    <t>905 STATE DOCKS ROAD</t>
  </si>
  <si>
    <t>DAIKIN AMERICA INC.</t>
  </si>
  <si>
    <t>DAIKIN HOLDINGS AMERICA INC (100%)</t>
  </si>
  <si>
    <t>1301 Finley Island Road</t>
  </si>
  <si>
    <t>ALPHAPET INC (100%)</t>
  </si>
  <si>
    <t>4301 IVERSON BOULEVARD</t>
  </si>
  <si>
    <t>TRINITY</t>
  </si>
  <si>
    <t>NUCOR STEEL DECATUR</t>
  </si>
  <si>
    <t>1050 CHEMSTRAND AVENUE</t>
  </si>
  <si>
    <t>Ascend (Decatur Plant)</t>
  </si>
  <si>
    <t>ASCEND PERFORMANCE MATERIALS HOLDINGS INC (100%)</t>
  </si>
  <si>
    <t>900 LINDE LN</t>
  </si>
  <si>
    <t>Linde Decatur</t>
  </si>
  <si>
    <t>LINDE INC (100%)</t>
  </si>
  <si>
    <t>1410 RED HAT ROAD</t>
  </si>
  <si>
    <t>Morgan Energy Center</t>
  </si>
  <si>
    <t>VOLT PARENT LP (100%)</t>
  </si>
  <si>
    <t>500 Landfill Drive</t>
  </si>
  <si>
    <t>Trinty</t>
  </si>
  <si>
    <t>Decatur-Morgan County Regional MSW Landfill</t>
  </si>
  <si>
    <t>622 Tayloe Road</t>
  </si>
  <si>
    <t>PERRY COUNTY</t>
  </si>
  <si>
    <t>Arrowhead Landfill</t>
  </si>
  <si>
    <t>100 SANDERS ROAD</t>
  </si>
  <si>
    <t>TROY</t>
  </si>
  <si>
    <t>PIKE COUNTY</t>
  </si>
  <si>
    <t>SANDERS LEAD COMPANY INCORPORATED</t>
  </si>
  <si>
    <t>SANDERS LEAD CO INC (100%)</t>
  </si>
  <si>
    <t>515 CLEAN WATER DRIVE</t>
  </si>
  <si>
    <t>BRUNDIDGE</t>
  </si>
  <si>
    <t>BRUNDIDGE ACQUISITIONS (100%)</t>
  </si>
  <si>
    <t>1440 COUNTY ROAD 41</t>
  </si>
  <si>
    <t>WADLEY</t>
  </si>
  <si>
    <t>RANDOLPH COUNTY</t>
  </si>
  <si>
    <t>1500 EAST STATE DOCKS ROAD</t>
  </si>
  <si>
    <t>PHENIX CITY</t>
  </si>
  <si>
    <t>RUSSELL COUNTY</t>
  </si>
  <si>
    <t>CONTINENTAL CARBON Phenix City Plant</t>
  </si>
  <si>
    <t>CSRC USA CORP (100%)</t>
  </si>
  <si>
    <t>1817 Highway 165 South</t>
  </si>
  <si>
    <t>908 John Bussey Drive</t>
  </si>
  <si>
    <t>Phenix City</t>
  </si>
  <si>
    <t>Johns Manville</t>
  </si>
  <si>
    <t>BERKSHIRE HATHAWAY INC (100%)</t>
  </si>
  <si>
    <t>3301 ACMAR ROAD</t>
  </si>
  <si>
    <t>MOODY</t>
  </si>
  <si>
    <t>ST. CLAIR COUNTY</t>
  </si>
  <si>
    <t>ADS-STAR RIDGE LANDFILL</t>
  </si>
  <si>
    <t>80 NATIONAL CEMENT DR.</t>
  </si>
  <si>
    <t>RAGLAND</t>
  </si>
  <si>
    <t>NATIONAL CEMENT COMPANY INC.</t>
  </si>
  <si>
    <t>NATIONAL CEMENT CO INC (100%)</t>
  </si>
  <si>
    <t>1319 NO BUSINESS CREEK ROAD</t>
  </si>
  <si>
    <t>ADS-CEDAR HILL LANDFILL</t>
  </si>
  <si>
    <t>1152 Old Highway 31</t>
  </si>
  <si>
    <t>Alabaster</t>
  </si>
  <si>
    <t>SHELBY COUNTY</t>
  </si>
  <si>
    <t>Cheney Lime and Cement Company</t>
  </si>
  <si>
    <t>CHENEY LIME &amp; CEMENT CO INC (100%)</t>
  </si>
  <si>
    <t>7444 HIGHWAY 25 SOUTH</t>
  </si>
  <si>
    <t>CALERA</t>
  </si>
  <si>
    <t>Lhoist North America - MONTEVALLO PLANT</t>
  </si>
  <si>
    <t>401 Landfill Road</t>
  </si>
  <si>
    <t>COLUMBIANA</t>
  </si>
  <si>
    <t>SHELBY COUNTY HIGHWAY 70 LANDFILL</t>
  </si>
  <si>
    <t>SHELBY COUNTY COMMISSION (LOCAL GOVERNMENT) ALABAMA (100%)</t>
  </si>
  <si>
    <t>8035 HIGHWAY 25 WEST</t>
  </si>
  <si>
    <t>MISSISSIPPI LIME CO - CALERA PLANT</t>
  </si>
  <si>
    <t>HBM HOLDINGS CO (100%)</t>
  </si>
  <si>
    <t>599 HIGHWAY 31</t>
  </si>
  <si>
    <t>SAGINAW</t>
  </si>
  <si>
    <t>CARMEUSE LIME &amp; STONE INC</t>
  </si>
  <si>
    <t>CARMEUSE LIME INC (100%)</t>
  </si>
  <si>
    <t>2885 HWY. 31 N.</t>
  </si>
  <si>
    <t>LHOIST NORTH AMERICA OF ALABAMA LLC O'NEAL PLANT</t>
  </si>
  <si>
    <t>8039 HIGHWAY 25</t>
  </si>
  <si>
    <t>ARGOS CEMENT LLC. - ROBERTA PLANT</t>
  </si>
  <si>
    <t>ARGOS USA LLC (100%)</t>
  </si>
  <si>
    <t>31972 HIGHWAY 25 NORTH</t>
  </si>
  <si>
    <t>WILSONVILLE</t>
  </si>
  <si>
    <t>E C Gaston</t>
  </si>
  <si>
    <t>201 Industrial St. SOUTH INDUSTRIAL PARK</t>
  </si>
  <si>
    <t>LIVINGSTON</t>
  </si>
  <si>
    <t>SUMTER COUNTY</t>
  </si>
  <si>
    <t>ARCOSA INC (100%)</t>
  </si>
  <si>
    <t>125 THOMPSON LANE</t>
  </si>
  <si>
    <t>SYLACAUGA</t>
  </si>
  <si>
    <t>AMEA Sylacauga Plant</t>
  </si>
  <si>
    <t>ALABAMA MUNICIPAL ELECTRIC AUTHORITY (100%)</t>
  </si>
  <si>
    <t>GANTT\S QUARRY- 1301 Gene Stewart Blvd</t>
  </si>
  <si>
    <t>TALLADEGA COUNTY</t>
  </si>
  <si>
    <t>IMERYS CARBONATES LLC</t>
  </si>
  <si>
    <t>IMERYS USA INC (100%)</t>
  </si>
  <si>
    <t>1800 HONDA DRIVE</t>
  </si>
  <si>
    <t>LINCOLN</t>
  </si>
  <si>
    <t>HONDA MANUFACTURING OF ALABAMA LLC</t>
  </si>
  <si>
    <t>AMERICAN HONDA MOTOR CO INC (100%)</t>
  </si>
  <si>
    <t>2170 OLD SYLACAUGA HIGHWAY</t>
  </si>
  <si>
    <t>NEMAK USA INC</t>
  </si>
  <si>
    <t>NEMAK USA INC (100%)</t>
  </si>
  <si>
    <t>17589 PLANT ROAD</t>
  </si>
  <si>
    <t>COOSA PINES</t>
  </si>
  <si>
    <t>Resolute Forest Product - Coosa Pines Operation</t>
  </si>
  <si>
    <t>RESOLUTE FP US INC (100%)</t>
  </si>
  <si>
    <t>400 Ironaton Cutoff Road</t>
  </si>
  <si>
    <t>Georgia-Pacific Wood Products LLC</t>
  </si>
  <si>
    <t>452 Brick Plant Road</t>
  </si>
  <si>
    <t>TALLAPOOSA COUNTY</t>
  </si>
  <si>
    <t>ENBRIDGE (US) INC (100%)</t>
  </si>
  <si>
    <t>152 BRICK PLANT ROAD</t>
  </si>
  <si>
    <t>ALEXANDER CITY</t>
  </si>
  <si>
    <t>Hillabee Energy Center</t>
  </si>
  <si>
    <t>EXELON CORP (100%)</t>
  </si>
  <si>
    <t>1303 WASHINGTON BLVD</t>
  </si>
  <si>
    <t>TALLASSEE</t>
  </si>
  <si>
    <t>STONE'S THROW LANDFILL</t>
  </si>
  <si>
    <t>GFL ENVIRONMENTAL HOLDINGS (US) INC (100%)</t>
  </si>
  <si>
    <t>1855 FAIRLAWN RD.</t>
  </si>
  <si>
    <t>TUSCALOOSA</t>
  </si>
  <si>
    <t>TUSCALOOSA COUNTY</t>
  </si>
  <si>
    <t>HUNT REFINING COMPANY</t>
  </si>
  <si>
    <t>HUNT CRUDE OIL SUPPLY CO LLC (100%)</t>
  </si>
  <si>
    <t>1 MERCEDES DRIVE</t>
  </si>
  <si>
    <t>VANCE</t>
  </si>
  <si>
    <t>MERCEDES-BENZ US INTERNATIONAL INC</t>
  </si>
  <si>
    <t>MERCEDES-BENZ US INTERNATIONAL INC (100%)</t>
  </si>
  <si>
    <t>Brookwood</t>
  </si>
  <si>
    <t>Warrior Met Coal Mine #4</t>
  </si>
  <si>
    <t>WARRIOR MET COAL INC (100%)</t>
  </si>
  <si>
    <t>16243 Hwy 216</t>
  </si>
  <si>
    <t>654 Camp Creek Portal Rd</t>
  </si>
  <si>
    <t>Oakman</t>
  </si>
  <si>
    <t>Shoal Creek Mine</t>
  </si>
  <si>
    <t>1700 Holt Road NE</t>
  </si>
  <si>
    <t>2730 Bryan Road</t>
  </si>
  <si>
    <t>Dora</t>
  </si>
  <si>
    <t>WALKER COUNTY</t>
  </si>
  <si>
    <t>Pineview Landfill</t>
  </si>
  <si>
    <t>1379 CIBA RD</t>
  </si>
  <si>
    <t>MC INTOSH</t>
  </si>
  <si>
    <t>WASHINGTON COUNTY</t>
  </si>
  <si>
    <t>BASF CORPORATION</t>
  </si>
  <si>
    <t>BASF CORP (100%)</t>
  </si>
  <si>
    <t>Industrial Road</t>
  </si>
  <si>
    <t>Washington County Cogen (Olin)</t>
  </si>
  <si>
    <t>HWY 43 MILE 37 5</t>
  </si>
  <si>
    <t>MCINTOSH</t>
  </si>
  <si>
    <t>McIntosh (7063)</t>
  </si>
  <si>
    <t>2328 Mannish Ryan Rd.</t>
  </si>
  <si>
    <t>7616 HIGHWAY 10 WEST</t>
  </si>
  <si>
    <t>PINE HILL</t>
  </si>
  <si>
    <t>WILCOX COUNTY</t>
  </si>
  <si>
    <t>International Paper - Pine Hill Mill</t>
  </si>
  <si>
    <t>73 Salmon Way</t>
  </si>
  <si>
    <t>Akutan</t>
  </si>
  <si>
    <t>ALASKA</t>
  </si>
  <si>
    <t>Akutan Seafood Processing Facility</t>
  </si>
  <si>
    <t>TRIDENT SEAFOODS CORP (100%)</t>
  </si>
  <si>
    <t>88 SALMON WAY</t>
  </si>
  <si>
    <t>DUTCH HARBOR</t>
  </si>
  <si>
    <t>ALEUTIANS WEST</t>
  </si>
  <si>
    <t>UNISEA - DUTCH HARBOR</t>
  </si>
  <si>
    <t>UNISEA INC (100%)</t>
  </si>
  <si>
    <t>1732 East Point Rd</t>
  </si>
  <si>
    <t>Unalaska</t>
  </si>
  <si>
    <t>ALEUTIANS WEST CENSUS AREA</t>
  </si>
  <si>
    <t>Dutch Harbor Power House</t>
  </si>
  <si>
    <t>3200 Providence Dr</t>
  </si>
  <si>
    <t>ANCHORAGE MUNICIPALITY</t>
  </si>
  <si>
    <t>Providence Health &amp; Service Alaska</t>
  </si>
  <si>
    <t>PROVIDENCE HEALTH SYSTEM WASHINGTON INC (100%)</t>
  </si>
  <si>
    <t>4831 Eagle Street</t>
  </si>
  <si>
    <t>ALASKA VILLAGE ELECTRIC COOPERATIVE (100%)</t>
  </si>
  <si>
    <t>188 W Northern Lights Blvd Suite 510</t>
  </si>
  <si>
    <t>GLACIER OIL &amp; GAS CORP (100%)</t>
  </si>
  <si>
    <t>15500 E. EAGLE RIVER LOOP RD</t>
  </si>
  <si>
    <t>EAGLE RIVER</t>
  </si>
  <si>
    <t>ANCHORAGE REGIONAL LANDFILL</t>
  </si>
  <si>
    <t>MUNICIPALITY OF ANCHORAGE - SOLID WASTE SERVICE (100%)</t>
  </si>
  <si>
    <t>800 Merrill Field Drive</t>
  </si>
  <si>
    <t>Merrill Field Landfill</t>
  </si>
  <si>
    <t>MUNICIPALITY OF ANCHORAGE - SOLID WASTE SERVICES (100%)</t>
  </si>
  <si>
    <t>8900 Starview Drive</t>
  </si>
  <si>
    <t>ANCHORAGE</t>
  </si>
  <si>
    <t>GEORGE SULLIVAN PLANT TWO</t>
  </si>
  <si>
    <t>CHUGACH ELECTRIC ASSOC INC (100%)</t>
  </si>
  <si>
    <t>6075 Electron Drive</t>
  </si>
  <si>
    <t>International Station Power Plant</t>
  </si>
  <si>
    <t>821 EAST FIRST AVENUE</t>
  </si>
  <si>
    <t>HANK NIKKELS PLANT ONE</t>
  </si>
  <si>
    <t>1340 Kwethluk Lane</t>
  </si>
  <si>
    <t>BETHEL CENSUS AREA</t>
  </si>
  <si>
    <t>Bethel Power Plant</t>
  </si>
  <si>
    <t>DENALI BOROUGH</t>
  </si>
  <si>
    <t>2.5 Mile HEALY SPUR ROAD</t>
  </si>
  <si>
    <t>HEALY</t>
  </si>
  <si>
    <t>GOLDEN VALLEY ELECTRIC ASSOCIATION INC - HEALY POWER PLANT</t>
  </si>
  <si>
    <t>1200 H AND H LANE</t>
  </si>
  <si>
    <t>NORTH POLE</t>
  </si>
  <si>
    <t>FAIRBANKS NORTH STAR BOROUGH</t>
  </si>
  <si>
    <t>PETRO STAR INC NORTH POLE REFINERY</t>
  </si>
  <si>
    <t>ARCTIC SLOPE REGIONAL CORP (100%)</t>
  </si>
  <si>
    <t>1206 1ST AVE</t>
  </si>
  <si>
    <t>FAIRBANKS</t>
  </si>
  <si>
    <t>CHENA POWER PLANT</t>
  </si>
  <si>
    <t>AURORA ENERGY LLC (100%)</t>
  </si>
  <si>
    <t>802 Alumni Drive</t>
  </si>
  <si>
    <t>Fairbanks</t>
  </si>
  <si>
    <t>University of Alaska Fairbanks</t>
  </si>
  <si>
    <t>STATE OF ALASKA (100%)</t>
  </si>
  <si>
    <t>455 SANDURI ST</t>
  </si>
  <si>
    <t>SOUTH CUSHMAN LANDFILL</t>
  </si>
  <si>
    <t>BOROUGH OF FAIRBANKS NORTH STAR (100%)</t>
  </si>
  <si>
    <t>EIELSON AFB</t>
  </si>
  <si>
    <t>EIELSON AIR FORCE BASE</t>
  </si>
  <si>
    <t>FORT WAINWRIGHT</t>
  </si>
  <si>
    <t>UTILITY PLANTS SECTION</t>
  </si>
  <si>
    <t>DOYON LTD (50%); FAIRBANKS SEWER &amp; WATER INC (50%)</t>
  </si>
  <si>
    <t>1150 H &amp; H LN</t>
  </si>
  <si>
    <t>GOLDEN VALLEY ELECTRIC ASSOC NORTH POLE POWER PLANT</t>
  </si>
  <si>
    <t>58.840829 North 135.044064 West</t>
  </si>
  <si>
    <t>JUNEAU CITY AND BOROUGH</t>
  </si>
  <si>
    <t>Coeur Alaska Inc Kensington Gold Mine</t>
  </si>
  <si>
    <t>COEUR MINING INC (100%)</t>
  </si>
  <si>
    <t>5600 Tonsgard Court</t>
  </si>
  <si>
    <t>Capitol Disposal Landfill</t>
  </si>
  <si>
    <t>3000 Vintage Blvd 300</t>
  </si>
  <si>
    <t>Hecla Greens Creek Mine</t>
  </si>
  <si>
    <t>HECLA GREENS CREEK MINE (100%)</t>
  </si>
  <si>
    <t>Kenai</t>
  </si>
  <si>
    <t>KENAI PENINSULA BOROUGH</t>
  </si>
  <si>
    <t>KENAI PENINSULA</t>
  </si>
  <si>
    <t>55244 CHEVRON REFINERY ROAD</t>
  </si>
  <si>
    <t>NIKISKI</t>
  </si>
  <si>
    <t>BERNICE LAKE</t>
  </si>
  <si>
    <t>HOMER ELECTRIC ASSOC INC (100%)</t>
  </si>
  <si>
    <t>41925 Sterling Highway</t>
  </si>
  <si>
    <t>Soldotna</t>
  </si>
  <si>
    <t>SOLDOTNA COMBUSTION TURBINE PLANT</t>
  </si>
  <si>
    <t>Beluga</t>
  </si>
  <si>
    <t>CHUGACH - BELUGA RIVER POWER PLANT</t>
  </si>
  <si>
    <t>98.5 STERLING HWY.</t>
  </si>
  <si>
    <t>SOLDOTNA</t>
  </si>
  <si>
    <t>CENTRAL PENINSULA BALING FACILITY-SOLDOTNA LF</t>
  </si>
  <si>
    <t>KENAI PENINSULA BOROUGH (INC) (100%)</t>
  </si>
  <si>
    <t>3800 Centerpoint Drive Ste 1400</t>
  </si>
  <si>
    <t>48169 KENAI SPUR HIGHWAY</t>
  </si>
  <si>
    <t>NIKISKI CO-GENERATION</t>
  </si>
  <si>
    <t>54741 TESORO ROAD</t>
  </si>
  <si>
    <t>KENAI</t>
  </si>
  <si>
    <t>MARATHON PETROLEUM CORP (100%)</t>
  </si>
  <si>
    <t>1201 N. 49th State Street</t>
  </si>
  <si>
    <t>Palmer</t>
  </si>
  <si>
    <t>MATANUSKA-SUSITNA BOROUGH</t>
  </si>
  <si>
    <t>28705 Dena'ina Elders Road</t>
  </si>
  <si>
    <t>Chugiak</t>
  </si>
  <si>
    <t>Eklutna Generation Station</t>
  </si>
  <si>
    <t>MATANUSKA ELECTRIC ASSOC INC (100%)</t>
  </si>
  <si>
    <t>1295 AGVIK STREET</t>
  </si>
  <si>
    <t>BARROW</t>
  </si>
  <si>
    <t>NORTH SLOPE BOROUGH</t>
  </si>
  <si>
    <t>BARROW UTILITIES &amp; ELECTRIC</t>
  </si>
  <si>
    <t>BARROW UTILITIES &amp; ELECTRIC COOPERATIVE INC (100%)</t>
  </si>
  <si>
    <t>Prudhoe Bay</t>
  </si>
  <si>
    <t>CENTRAL POWER STATION</t>
  </si>
  <si>
    <t>EXXON MOBIL CORP (36.4%); CONOCOPHILLIPS (36.1%); BP AMERICA INC (26.4%); CHEVRON CORP (1.2%)</t>
  </si>
  <si>
    <t>PRUDHOE BAY</t>
  </si>
  <si>
    <t>TRANS ALASKA PIPELINE SYSTEM PUMP STATION 4</t>
  </si>
  <si>
    <t>ALYESKA PIPELINE SERVICE CO (100%)</t>
  </si>
  <si>
    <t>NORTH SLOPE</t>
  </si>
  <si>
    <t>SEAWATER TREATMENT PLANT</t>
  </si>
  <si>
    <t>TRANS ALASKA PIPELINE SYSTEM PUMP STATION 3</t>
  </si>
  <si>
    <t>BP AMERICA INC (100%)</t>
  </si>
  <si>
    <t>anchorage</t>
  </si>
  <si>
    <t>TDX NORTH SLOPE GEN/NORTH SLOPE GENERATI</t>
  </si>
  <si>
    <t>TANADGUSIX CORP (100%)</t>
  </si>
  <si>
    <t>ATO 1220 PO Box 100360</t>
  </si>
  <si>
    <t>CONOCOPHILLIPS (100%)</t>
  </si>
  <si>
    <t>3700 Centerpoint Dr. #500</t>
  </si>
  <si>
    <t>ENI PETROLEUM CO INC (100%)</t>
  </si>
  <si>
    <t>ConocoPhillips Alaska Inc - KRU CPF1</t>
  </si>
  <si>
    <t>CONOCOPHILLIPS (92.52%); CHEVRON CORP (4.95%); EXXON MOBIL CORP (2.53%)</t>
  </si>
  <si>
    <t>ConocoPhillips Alaska Inc - KRU STP</t>
  </si>
  <si>
    <t>SEAWATER INJECTION PLANT</t>
  </si>
  <si>
    <t>ALYESKA PIPELINE SE/TAPS PUMP STATION 01</t>
  </si>
  <si>
    <t>ConocoPhillips Alaska Inc - KRU CPF3</t>
  </si>
  <si>
    <t>ConocoPhillips Alaska Inc - KRU CPF2</t>
  </si>
  <si>
    <t>Badami Unit</t>
  </si>
  <si>
    <t>KOTZEBUE</t>
  </si>
  <si>
    <t>NORTHWEST ARCTIC BOROUGH</t>
  </si>
  <si>
    <t>RED DOG OPERATIONS MINE FACILITY</t>
  </si>
  <si>
    <t>TECK AMERICAN INC (100%)</t>
  </si>
  <si>
    <t>300 DAYVILLE ROAD</t>
  </si>
  <si>
    <t>VALDEZ</t>
  </si>
  <si>
    <t>VALDEZ-CORDOVA CENSUS AREA</t>
  </si>
  <si>
    <t>Valdez</t>
  </si>
  <si>
    <t>COPPER VALLEY ELECTRIC ASSOC (CoGen)</t>
  </si>
  <si>
    <t>COPPER VALLEY ELECTRIC ASSOC INC (100%)</t>
  </si>
  <si>
    <t>2.5 MILE DAYVILLE ROAD</t>
  </si>
  <si>
    <t>PETRO STAR VALDEZ REFINERY</t>
  </si>
  <si>
    <t>COUNTY ROAD #4162</t>
  </si>
  <si>
    <t>SPRINGERVILLE</t>
  </si>
  <si>
    <t>ARIZONA</t>
  </si>
  <si>
    <t>Springerville Generating Station</t>
  </si>
  <si>
    <t>UNS ENERGY CORP (50%); SALT RIVER PROJECT AGRICULTURAL IMPROVEMENT &amp; POWER DISTRICT (25%); TRI-STATE GENERATION &amp; TRANSMISSION ASSOC INC (25%)</t>
  </si>
  <si>
    <t>Ganado</t>
  </si>
  <si>
    <t>APACHE COUNTY</t>
  </si>
  <si>
    <t>ST JOHNS</t>
  </si>
  <si>
    <t>Coronado Generating Station</t>
  </si>
  <si>
    <t>SALT RIVER PROJECT AGRICULTURAL IMPROVEMENT &amp; POWER DISTRICT (100%)</t>
  </si>
  <si>
    <t>No. 10 El Paso Camp Road</t>
  </si>
  <si>
    <t>St. Michaels</t>
  </si>
  <si>
    <t>1436 SOUTH APACHE POWDER ROAD</t>
  </si>
  <si>
    <t>St. David</t>
  </si>
  <si>
    <t>COCHISE COUNTY</t>
  </si>
  <si>
    <t>APACHE NITROGEN PRODUCTS - PLANT</t>
  </si>
  <si>
    <t>FREEPORT-MCMORAN INC (50%); SOUTHWEST ENERGY LLC (50%)</t>
  </si>
  <si>
    <t>2091 N Cavot Road</t>
  </si>
  <si>
    <t>San Simon</t>
  </si>
  <si>
    <t>3525 N US HWY 191</t>
  </si>
  <si>
    <t>COCHISE</t>
  </si>
  <si>
    <t>Apache Station</t>
  </si>
  <si>
    <t>ARIZONA ELECTRIC POWER COOPERATIVE INC (100%)</t>
  </si>
  <si>
    <t>5800 E. Arzberger Rd</t>
  </si>
  <si>
    <t>Willcox</t>
  </si>
  <si>
    <t>5800 E. Quiet Time Road</t>
  </si>
  <si>
    <t>Flagstaff</t>
  </si>
  <si>
    <t>COCONINO COUNTY</t>
  </si>
  <si>
    <t>UNS ENERGY CORP (100%)</t>
  </si>
  <si>
    <t>Leupp</t>
  </si>
  <si>
    <t>2671 N Transwestern Pump Rd.</t>
  </si>
  <si>
    <t>BELLEMONT</t>
  </si>
  <si>
    <t>ENERGY TRANSFER LP (100%)</t>
  </si>
  <si>
    <t>6770 E. Landfill Road</t>
  </si>
  <si>
    <t>FLAGSTAFF</t>
  </si>
  <si>
    <t>CITY OF FLAGSTAFF - CINDER LAKE LANDFILL</t>
  </si>
  <si>
    <t>LEUPP</t>
  </si>
  <si>
    <t>3601 N. Buggy Wheel Road</t>
  </si>
  <si>
    <t>5701 NEW STREET AND US 60</t>
  </si>
  <si>
    <t>CLAYPOOL</t>
  </si>
  <si>
    <t>GILA COUNTY</t>
  </si>
  <si>
    <t>FREEPORT-MCMORAN MIAMI INC</t>
  </si>
  <si>
    <t>FREEPORT-MCMORAN INC (100%)</t>
  </si>
  <si>
    <t>866 N. Hayden Avenue</t>
  </si>
  <si>
    <t>Hayden</t>
  </si>
  <si>
    <t>ASARCO LLC Hayden Operations</t>
  </si>
  <si>
    <t>AMERICAS MINING CORP (100%)</t>
  </si>
  <si>
    <t>26050 S NatureSweet Avenue</t>
  </si>
  <si>
    <t>NatureSweet USA LLC. - Willcox Facility</t>
  </si>
  <si>
    <t>NATURESWEET USA LLC (100%)</t>
  </si>
  <si>
    <t>4521 US Highway 191</t>
  </si>
  <si>
    <t>Morenci</t>
  </si>
  <si>
    <t>GREENLEE COUNTY</t>
  </si>
  <si>
    <t>Freeport-McMoRan Morenci</t>
  </si>
  <si>
    <t>WENDEN</t>
  </si>
  <si>
    <t>LA PAZ COUNTY</t>
  </si>
  <si>
    <t>PARKER</t>
  </si>
  <si>
    <t>LA PAZ COUNTY LANDFILL</t>
  </si>
  <si>
    <t>50650 Colorado River Road</t>
  </si>
  <si>
    <t>Ehrenberg</t>
  </si>
  <si>
    <t>Tonopah</t>
  </si>
  <si>
    <t>39027 W ELLIOT ROAD</t>
  </si>
  <si>
    <t>ARLINGTON</t>
  </si>
  <si>
    <t>Arlington Valley Energy Facility</t>
  </si>
  <si>
    <t>ARLINGTON VALLEY LLC (100%)</t>
  </si>
  <si>
    <t>7005 S KYRENE RD</t>
  </si>
  <si>
    <t>TEMPE</t>
  </si>
  <si>
    <t>Kyrene Generating Station</t>
  </si>
  <si>
    <t>7302 W NORTHERN AVE</t>
  </si>
  <si>
    <t>GLENDALE</t>
  </si>
  <si>
    <t>Agua Fria Generating Station</t>
  </si>
  <si>
    <t>3955 E CAREFREE HWY</t>
  </si>
  <si>
    <t>CAVE CREEK</t>
  </si>
  <si>
    <t>MARICOPA COUNTY</t>
  </si>
  <si>
    <t>CAVE CREEK MSW LANDFILL</t>
  </si>
  <si>
    <t>2008 SOUTH HARDY DRIVE</t>
  </si>
  <si>
    <t>UNITED DAIRYMEN OF ARIZONA - DAIRY</t>
  </si>
  <si>
    <t>UNITED DAIRYMEN OF ARIZONA (100%)</t>
  </si>
  <si>
    <t>11480 WEST GLENDALE AVENUE</t>
  </si>
  <si>
    <t>CITY OF GLENDALE - LANDFILL</t>
  </si>
  <si>
    <t>1200 S. 52nd Street</t>
  </si>
  <si>
    <t>Tempe</t>
  </si>
  <si>
    <t>Microchip Technology Inc.</t>
  </si>
  <si>
    <t>MICROCHIP TECHNOLOGY INC (100%)</t>
  </si>
  <si>
    <t>1300 N. Alma School Rd.</t>
  </si>
  <si>
    <t>Chandler</t>
  </si>
  <si>
    <t>NXP Semiconductors Chandler Site</t>
  </si>
  <si>
    <t>4660 N Beeline Highway</t>
  </si>
  <si>
    <t>Scottsdale</t>
  </si>
  <si>
    <t>Salt River Landfill</t>
  </si>
  <si>
    <t>THE SALT RIVER PIMA - MARICOPA INDIAN COMMUNITY (100%)</t>
  </si>
  <si>
    <t>2530 NORTH 491 AVE</t>
  </si>
  <si>
    <t>TONOPAH</t>
  </si>
  <si>
    <t>Harquahala Generating Company</t>
  </si>
  <si>
    <t>21402 N 7th St.</t>
  </si>
  <si>
    <t>Phoenix</t>
  </si>
  <si>
    <t>Lone Cactus Landfill</t>
  </si>
  <si>
    <t>STATE OF ARIZONA LAND DEPARTME (100%)</t>
  </si>
  <si>
    <t>19401 W. Deer Valley Rd</t>
  </si>
  <si>
    <t>Surprise</t>
  </si>
  <si>
    <t>Northwest Regional Landfill</t>
  </si>
  <si>
    <t>640 N. Mesa Drive</t>
  </si>
  <si>
    <t>26402 S HAWES RD</t>
  </si>
  <si>
    <t>QUEEN CREEK</t>
  </si>
  <si>
    <t>QUEEN CREEK MSW LANDFILL</t>
  </si>
  <si>
    <t>40404 S. 99TH AVENUE</t>
  </si>
  <si>
    <t>BUTTERFIELD STATION LANDFILL</t>
  </si>
  <si>
    <t>2124 W. Cheryl Ave.</t>
  </si>
  <si>
    <t>Arizona Public Service Company</t>
  </si>
  <si>
    <t>3165 WEST HAPPY VALLEY ROAD</t>
  </si>
  <si>
    <t>PHOENIX</t>
  </si>
  <si>
    <t>CITY OF PHOENIX - SKUNK CREEK LANDFILL</t>
  </si>
  <si>
    <t>1005 S VAL VISTA DRIVE</t>
  </si>
  <si>
    <t>GILBERT</t>
  </si>
  <si>
    <t>Santan</t>
  </si>
  <si>
    <t>24427 SOUTH HWY 85</t>
  </si>
  <si>
    <t>BUCKEYE</t>
  </si>
  <si>
    <t>SOUTHWEST REGIONAL LANDFILL</t>
  </si>
  <si>
    <t>11444 E Germann Rd</t>
  </si>
  <si>
    <t>CMC Steel Arizona</t>
  </si>
  <si>
    <t>4606 WEST HADLEY</t>
  </si>
  <si>
    <t>APS West Phoenix Power Plant</t>
  </si>
  <si>
    <t>PINNACLE WEST CAPITAL CORP (100%)</t>
  </si>
  <si>
    <t>1500 EAST UNIVERSITY</t>
  </si>
  <si>
    <t>Ocotillo Power Plant</t>
  </si>
  <si>
    <t>37625 W ELLIOT RD</t>
  </si>
  <si>
    <t>Mesquite Generating Station</t>
  </si>
  <si>
    <t>ARIZONA STATE UNIVERSITY</t>
  </si>
  <si>
    <t>ARIZONA STATE UNIVERSITY (100%)</t>
  </si>
  <si>
    <t>1521 N. Project Drive</t>
  </si>
  <si>
    <t>Salt River Project - T &amp; D Equipment</t>
  </si>
  <si>
    <t>28633 W PATTERSON RD</t>
  </si>
  <si>
    <t>SR 85 LANDFILL</t>
  </si>
  <si>
    <t>4500 SOUTH DOBSON ROAD</t>
  </si>
  <si>
    <t>CHANDLER</t>
  </si>
  <si>
    <t>INTEL CORPORATION - Ocotillo Campus</t>
  </si>
  <si>
    <t>INTEL CORP (100%)</t>
  </si>
  <si>
    <t>3060 S 27TH AVE</t>
  </si>
  <si>
    <t>CITY OF PHOENIX 27TH AVE LANDFILL</t>
  </si>
  <si>
    <t>1250 E. Watermelon Road</t>
  </si>
  <si>
    <t>Gila Bend</t>
  </si>
  <si>
    <t>Gila River Power Station</t>
  </si>
  <si>
    <t>SALT RIVER PROJECT AGRICULTURAL IMPROVEMENT &amp; POWER DISTRICT (50%); UNS ENERGY CORP (50%)</t>
  </si>
  <si>
    <t>11600 SOUTH 363RD AVENUE</t>
  </si>
  <si>
    <t>Redhawk Generating Facility</t>
  </si>
  <si>
    <t>5499 WEST NEEDLE MOUNTAIN ROAD</t>
  </si>
  <si>
    <t>TOPOCK</t>
  </si>
  <si>
    <t>MOHAVE COUNTY</t>
  </si>
  <si>
    <t>3251 E CHENOWETH DRIVE</t>
  </si>
  <si>
    <t>LAKE HAVASU CITY</t>
  </si>
  <si>
    <t>LAKE HAVASU LANDFILL</t>
  </si>
  <si>
    <t>3999 EL RODEO RD</t>
  </si>
  <si>
    <t>FORT MOHAVE</t>
  </si>
  <si>
    <t>Mohave Valley Landfill</t>
  </si>
  <si>
    <t>6625 S. Yuma Road</t>
  </si>
  <si>
    <t>Black Mountain Generating Station</t>
  </si>
  <si>
    <t>Hackberry</t>
  </si>
  <si>
    <t>3779 COURTWRIGHT RD</t>
  </si>
  <si>
    <t>MOHAVE VALLEY</t>
  </si>
  <si>
    <t>8275 North Mineral Park Road</t>
  </si>
  <si>
    <t>Mineral Park Mine</t>
  </si>
  <si>
    <t>ORIGIN MINING CO LLC (100%)</t>
  </si>
  <si>
    <t>3375 WEST NAVAJO ROAD</t>
  </si>
  <si>
    <t>GOLDEN VALLEY</t>
  </si>
  <si>
    <t>Griffith Energy Project</t>
  </si>
  <si>
    <t>ARCLIGHT CAPITAL HOLDINGS LLC (100%)</t>
  </si>
  <si>
    <t>4801 FRONTAGE ROAD</t>
  </si>
  <si>
    <t>JOSEPH CITY</t>
  </si>
  <si>
    <t>Cholla</t>
  </si>
  <si>
    <t>Dilkon</t>
  </si>
  <si>
    <t>NAVAJO COUNTY</t>
  </si>
  <si>
    <t>4047 Catalyst Rd.</t>
  </si>
  <si>
    <t>SNOWFLAKE</t>
  </si>
  <si>
    <t>Novo Biopower</t>
  </si>
  <si>
    <t>NOVO POWER (100%)</t>
  </si>
  <si>
    <t>9001 N PORTER AVE</t>
  </si>
  <si>
    <t>PAINTED DESERT LANDFILL</t>
  </si>
  <si>
    <t>3950 E IRVINGTON ROAD</t>
  </si>
  <si>
    <t>TUCSON</t>
  </si>
  <si>
    <t>Irvington Generating Station</t>
  </si>
  <si>
    <t>2501 N FLOWING WELLS ROAD</t>
  </si>
  <si>
    <t>De Moss Petrie Generating Station</t>
  </si>
  <si>
    <t>PIMA COUNTY</t>
  </si>
  <si>
    <t>University of Arizona</t>
  </si>
  <si>
    <t>ARIZONA BOARD OF REGENTS (100%)</t>
  </si>
  <si>
    <t>5300 E Los Reales Road</t>
  </si>
  <si>
    <t>Tucson</t>
  </si>
  <si>
    <t>Los Reales Landfill</t>
  </si>
  <si>
    <t>CITY OF TUSCON ENVIRONMENTAL SERVICES (100%)</t>
  </si>
  <si>
    <t>11115 North Casa Grande Highway</t>
  </si>
  <si>
    <t>Rillito</t>
  </si>
  <si>
    <t>CalPortland Company Rillito Plant</t>
  </si>
  <si>
    <t>TAIHEIYO CEMENT USA INC (100%)</t>
  </si>
  <si>
    <t>88 East Broadway Blvd.</t>
  </si>
  <si>
    <t>Tucson Electric Power Company</t>
  </si>
  <si>
    <t>14508 West Avra Valley Road</t>
  </si>
  <si>
    <t>Marana</t>
  </si>
  <si>
    <t>Marana Regional Landfill</t>
  </si>
  <si>
    <t>2060 SUNDANCE ROAD</t>
  </si>
  <si>
    <t>CASA GRANDE</t>
  </si>
  <si>
    <t>Sundance Power Plant</t>
  </si>
  <si>
    <t>1872 N BURRIS RD</t>
  </si>
  <si>
    <t>Desert Basin Generating Station</t>
  </si>
  <si>
    <t>2305 N. Turbine Station Rd</t>
  </si>
  <si>
    <t>Oracle</t>
  </si>
  <si>
    <t>PINAL COUNTY</t>
  </si>
  <si>
    <t>4050 SOUTH TOMAHAWK RD</t>
  </si>
  <si>
    <t>APACHE JUNCTION</t>
  </si>
  <si>
    <t>APACHE JUNCTION LANDFILL</t>
  </si>
  <si>
    <t>1250 West Maricopa Highway</t>
  </si>
  <si>
    <t>Casa Grande</t>
  </si>
  <si>
    <t>Abbott Laboratories</t>
  </si>
  <si>
    <t>ABBOTT LABORATORIES (100%)</t>
  </si>
  <si>
    <t>22481 E DEEP WELL RANCH</t>
  </si>
  <si>
    <t>ELOY</t>
  </si>
  <si>
    <t>CACTUS LANDFILL</t>
  </si>
  <si>
    <t>MAIL POST 228</t>
  </si>
  <si>
    <t>RED ROCK</t>
  </si>
  <si>
    <t>APS Saguaro Power Plant</t>
  </si>
  <si>
    <t>12720 E HWY 287</t>
  </si>
  <si>
    <t>IRONWOOD LANDFILL</t>
  </si>
  <si>
    <t>Coolidge Generating Station</t>
  </si>
  <si>
    <t>601 NORTH CEMENT PLANT ROAD</t>
  </si>
  <si>
    <t>CLARKDALE</t>
  </si>
  <si>
    <t>YAVAPAI COUNTY</t>
  </si>
  <si>
    <t>PHOENIX CEMENT COMPANY\S CLARKDALE FACILITY</t>
  </si>
  <si>
    <t>PEACH SPRINGS</t>
  </si>
  <si>
    <t>LHOIST NORTH AMERICA</t>
  </si>
  <si>
    <t>23355 EAST HIGHWAY 169</t>
  </si>
  <si>
    <t>DEWEY</t>
  </si>
  <si>
    <t>GRAY WOLF REGIONAL LANDFILL</t>
  </si>
  <si>
    <t>5001 E. Drake Rd.</t>
  </si>
  <si>
    <t>Paulden</t>
  </si>
  <si>
    <t>Drake Cement</t>
  </si>
  <si>
    <t>DRAKE CEMENT LLC (100%)</t>
  </si>
  <si>
    <t>280 N 27TH DR</t>
  </si>
  <si>
    <t>YUMA</t>
  </si>
  <si>
    <t>YUMA COUNTY</t>
  </si>
  <si>
    <t>YUMA COGENERATION ASSOCIATES</t>
  </si>
  <si>
    <t>34853 E COUNTY 12TH ST.</t>
  </si>
  <si>
    <t>WELLTON</t>
  </si>
  <si>
    <t>COPPER MOUNTAIN LANDFILL</t>
  </si>
  <si>
    <t>7522 S SOMERTON AVE</t>
  </si>
  <si>
    <t>Yucca Power Plant</t>
  </si>
  <si>
    <t>PINNACLE WEST CAPITAL CORP (71%); IMPERIAL IRRIGATION DISTRICT (29%)</t>
  </si>
  <si>
    <t>19536 South Avenue 1R</t>
  </si>
  <si>
    <t>South Yuma County Landfill</t>
  </si>
  <si>
    <t>CR&amp;R INC (100%)</t>
  </si>
  <si>
    <t>1200 NORTH PARK AVENUE</t>
  </si>
  <si>
    <t>STUTTGART</t>
  </si>
  <si>
    <t>ARKANSAS COUNTY</t>
  </si>
  <si>
    <t>ARKANSAS</t>
  </si>
  <si>
    <t>RICELAND FOODS INC - SOY DIVISION</t>
  </si>
  <si>
    <t>RICELAND FOODS INC (100%)</t>
  </si>
  <si>
    <t>100 MILL SUPPLY ROAD</t>
  </si>
  <si>
    <t>CROSSETT</t>
  </si>
  <si>
    <t>ASHLEY COUNTY</t>
  </si>
  <si>
    <t>157 Mill Supply Road</t>
  </si>
  <si>
    <t>Crossett</t>
  </si>
  <si>
    <t>INGEVITY CORP (100%)</t>
  </si>
  <si>
    <t>21797 SWEPCO PLANT ROAD</t>
  </si>
  <si>
    <t>GENTRY</t>
  </si>
  <si>
    <t>Flint Creek Power Plant</t>
  </si>
  <si>
    <t>AMERICAN ELECTRIC POWER CO INC (50%); ARKANSAS ELECTRIC COOPERATIVE CORP (50%)</t>
  </si>
  <si>
    <t>#1 Georgia-Pacific Drive</t>
  </si>
  <si>
    <t>Fordyce</t>
  </si>
  <si>
    <t>110 W. FREEMAN AVE.</t>
  </si>
  <si>
    <t>BERRYVILLE</t>
  </si>
  <si>
    <t>CARROLL COUNTY</t>
  </si>
  <si>
    <t>TYSON FOODS INCORPORATED</t>
  </si>
  <si>
    <t>500 East Reynolds Road</t>
  </si>
  <si>
    <t>Arkadelphia</t>
  </si>
  <si>
    <t>CLARK COUNTY</t>
  </si>
  <si>
    <t>ALCOA CORP (100%)</t>
  </si>
  <si>
    <t>Magnolia</t>
  </si>
  <si>
    <t>COLUMBIA COUNTY</t>
  </si>
  <si>
    <t>MISSION CREEK OPCO LLC (100%)</t>
  </si>
  <si>
    <t>2270 HWY 79 SOUTH OF MAGNOLIA</t>
  </si>
  <si>
    <t>MAGNOLIA</t>
  </si>
  <si>
    <t>ALBEMARLE CORPORATION-SOUTH PLANT</t>
  </si>
  <si>
    <t>ALBEMARLE CORP (100%)</t>
  </si>
  <si>
    <t>338 HIGHWAY 113 SOUTH</t>
  </si>
  <si>
    <t>MORRILTON</t>
  </si>
  <si>
    <t>CONWAY COUNTY</t>
  </si>
  <si>
    <t>GREEN BAY PACKAGING/ARK KRAFT</t>
  </si>
  <si>
    <t>GREEN BAY PACKAGING INC (100%)</t>
  </si>
  <si>
    <t>51 Dump Road</t>
  </si>
  <si>
    <t>Morrilton</t>
  </si>
  <si>
    <t>Morrilton Sanitary Landfill</t>
  </si>
  <si>
    <t>328 COUNTY ROAD 476</t>
  </si>
  <si>
    <t>JONESBORO</t>
  </si>
  <si>
    <t>CRAIGHEAD COUNTY</t>
  </si>
  <si>
    <t>CRAIGHEAD COUNTY SOLID WASTE DISPOSAL</t>
  </si>
  <si>
    <t>CRAIGHEAD COUNTY SOLID WASTE DISPOSAL AUTHORITY (100%)</t>
  </si>
  <si>
    <t>516 WEST JOHNSON AVENUE</t>
  </si>
  <si>
    <t>AR GLASS CONTAINER CORP</t>
  </si>
  <si>
    <t>GLASS ENERGY CO INC (100%)</t>
  </si>
  <si>
    <t>2810 Quality Way</t>
  </si>
  <si>
    <t>Jonesboro</t>
  </si>
  <si>
    <t>Frito Lay Inc.</t>
  </si>
  <si>
    <t>216 N. Gee Street</t>
  </si>
  <si>
    <t>1400 HANLEY DRIVE</t>
  </si>
  <si>
    <t>City Water &amp; Light - City of Jonesboro</t>
  </si>
  <si>
    <t>1299 KUHN ROAD</t>
  </si>
  <si>
    <t>WEST MEMPHIS</t>
  </si>
  <si>
    <t>CRITTENDEN COUNTY</t>
  </si>
  <si>
    <t>CRITTENDEN COUNTY LANDFILL</t>
  </si>
  <si>
    <t>CRITTENDEN COUNTY AR (100%)</t>
  </si>
  <si>
    <t>5082 HIGHWAY 4-NORTH</t>
  </si>
  <si>
    <t>ARKANSAS CITY</t>
  </si>
  <si>
    <t>DESHA COUNTY</t>
  </si>
  <si>
    <t>CLEARWATER PAPER CORP-CYPRESS BEND MILL</t>
  </si>
  <si>
    <t>CLEARWATER PAPER CORP (100%)</t>
  </si>
  <si>
    <t>4550 64 HWY W</t>
  </si>
  <si>
    <t>CONWAY</t>
  </si>
  <si>
    <t>CITY OF CONWAY LANDFILL &amp; MRF</t>
  </si>
  <si>
    <t>6006 Lock and Dam Road</t>
  </si>
  <si>
    <t>OZARK</t>
  </si>
  <si>
    <t>Thomas Fitzhugh</t>
  </si>
  <si>
    <t>ARKANSAS ELECTRIC COOPERATIVE CORP (100%)</t>
  </si>
  <si>
    <t>100 Landfill Road</t>
  </si>
  <si>
    <t>Cherokee Village</t>
  </si>
  <si>
    <t>FULTON COUNTY</t>
  </si>
  <si>
    <t>Cherokee Village Landfill</t>
  </si>
  <si>
    <t>WASTE CONNECTIONS US INC (100%)</t>
  </si>
  <si>
    <t>1810 GREENE 890 RD</t>
  </si>
  <si>
    <t>PARAGOULD</t>
  </si>
  <si>
    <t>GREENE COUNTY</t>
  </si>
  <si>
    <t>NORTHEAST ARKANSAS SOLID WASTE DISTRICT (100%)</t>
  </si>
  <si>
    <t>3711 Highway 355 South</t>
  </si>
  <si>
    <t>HEMPSTEAD COUNTY</t>
  </si>
  <si>
    <t>John W. Turk Power Plant</t>
  </si>
  <si>
    <t>100 AECC Road</t>
  </si>
  <si>
    <t>FULTON</t>
  </si>
  <si>
    <t>275 County Road 278</t>
  </si>
  <si>
    <t>Hope</t>
  </si>
  <si>
    <t>410 HENDERSON ROAD</t>
  </si>
  <si>
    <t>MALVERN</t>
  </si>
  <si>
    <t>Magnet Cove Generating Station</t>
  </si>
  <si>
    <t>5560 Ridge Rd.</t>
  </si>
  <si>
    <t>Malvern</t>
  </si>
  <si>
    <t>HOT SPRING COUNTY</t>
  </si>
  <si>
    <t>1275 WILLAMETTE ROAD</t>
  </si>
  <si>
    <t>ARAUCO NORTH AMERICA INC (100%)</t>
  </si>
  <si>
    <t>1333 HIGHWAY 270</t>
  </si>
  <si>
    <t>HIGHWAY 270 9 MILES WEST OF MALVERN</t>
  </si>
  <si>
    <t>JONES MILL</t>
  </si>
  <si>
    <t>Lake Catherine</t>
  </si>
  <si>
    <t>ENTERGY CORP (100%)</t>
  </si>
  <si>
    <t>696 BLACK BRANCH RD</t>
  </si>
  <si>
    <t>Hot Spring Energy Facility</t>
  </si>
  <si>
    <t>794 HWY 369 N</t>
  </si>
  <si>
    <t>NASHVILLE</t>
  </si>
  <si>
    <t>HOWARD COUNTY</t>
  </si>
  <si>
    <t>CERTAINTEED GYPSUM NASHVILLE</t>
  </si>
  <si>
    <t>SAINT-GOBAIN CORP (100%)</t>
  </si>
  <si>
    <t>319 Landfill Road</t>
  </si>
  <si>
    <t>Nashville</t>
  </si>
  <si>
    <t>Upper Southwest Regional Soild Waste Management District</t>
  </si>
  <si>
    <t>UPPER SOUTHWEST REGIONAL SOLID WASTE MANAGEMENT DISTRICT (100%)</t>
  </si>
  <si>
    <t>555 POINT FERRY ROAD</t>
  </si>
  <si>
    <t>NEWARK</t>
  </si>
  <si>
    <t>600 LIMEDALE ROAD</t>
  </si>
  <si>
    <t>BATESVILLE</t>
  </si>
  <si>
    <t>INDEPENDENCE COUNTY</t>
  </si>
  <si>
    <t>ARKANSAS LIME COMPANY</t>
  </si>
  <si>
    <t>US LIME &amp; MINERALS INC (100%)</t>
  </si>
  <si>
    <t>2800 Gap Rd.</t>
  </si>
  <si>
    <t>Batesville</t>
  </si>
  <si>
    <t>FutureFuel Chemical Company</t>
  </si>
  <si>
    <t>FUTUREFUEL CORP (100%)</t>
  </si>
  <si>
    <t>2803 VAN DYKE ROAD</t>
  </si>
  <si>
    <t>NEWPORT</t>
  </si>
  <si>
    <t>ARKANSAS STEEL ASSOCIATES</t>
  </si>
  <si>
    <t>ARKANSAS STEEL ASSOCIATES LLC (100%)</t>
  </si>
  <si>
    <t>5301 FAIRFIELD ROAD</t>
  </si>
  <si>
    <t>PINE BLUFF</t>
  </si>
  <si>
    <t>Pine Bluff Energy Center</t>
  </si>
  <si>
    <t>1100 WHITE BLUFF ROAD</t>
  </si>
  <si>
    <t>REDFIELD</t>
  </si>
  <si>
    <t>White Bluff</t>
  </si>
  <si>
    <t>6000 GRAVEL PIT RD</t>
  </si>
  <si>
    <t>JEFFERSON COUNTY LANDFILL</t>
  </si>
  <si>
    <t>5505 JEFFERSON PARKWAY</t>
  </si>
  <si>
    <t>TYSON POULTRY INC PINE BLUFF JEFFERSON PARKWAY PLANT</t>
  </si>
  <si>
    <t>1701 Jefferson Parkway</t>
  </si>
  <si>
    <t>White Hall</t>
  </si>
  <si>
    <t>Twin Rivers Pine Bluff LLC</t>
  </si>
  <si>
    <t>TWIN RIVERS PAPER CO LLC (100%)</t>
  </si>
  <si>
    <t>5201 FAIRFIELD ROAD</t>
  </si>
  <si>
    <t>EVERGREEN PACKAGING-PINE BLUFF</t>
  </si>
  <si>
    <t>7700 Shannon Road</t>
  </si>
  <si>
    <t>Pine Bluff</t>
  </si>
  <si>
    <t>Shannon Road Landfill</t>
  </si>
  <si>
    <t>1231 South Crawford St.</t>
  </si>
  <si>
    <t>Clarksville</t>
  </si>
  <si>
    <t>JOHNSON COUNTY</t>
  </si>
  <si>
    <t>213 Lafayette County 36</t>
  </si>
  <si>
    <t>Stamps</t>
  </si>
  <si>
    <t>LAFAYETTE COUNTY</t>
  </si>
  <si>
    <t>4343 HWY 108</t>
  </si>
  <si>
    <t>Foreman</t>
  </si>
  <si>
    <t>LITTLE RIVER COUNTY</t>
  </si>
  <si>
    <t>ASH GROVE CEMENT-FOREMAN</t>
  </si>
  <si>
    <t>ASH GROVE CEMENT CO (100%)</t>
  </si>
  <si>
    <t>285 HIGHWAY 71 SOUTH</t>
  </si>
  <si>
    <t>ASHDOWN</t>
  </si>
  <si>
    <t>DOMTAR AW LLC ASHDOWN MILL</t>
  </si>
  <si>
    <t>DOMTAR CORP (100%)</t>
  </si>
  <si>
    <t>7424 Highway 109 North</t>
  </si>
  <si>
    <t>MAGAZINE</t>
  </si>
  <si>
    <t>LOGAN COUNTY</t>
  </si>
  <si>
    <t>7755 N STATE HWY 393</t>
  </si>
  <si>
    <t>SCRANTON</t>
  </si>
  <si>
    <t>TYSON FOODS-RIVER VALLEY</t>
  </si>
  <si>
    <t>3500 WASHINGTON RD.</t>
  </si>
  <si>
    <t>TEXARKANA</t>
  </si>
  <si>
    <t>MILLER COUNTY</t>
  </si>
  <si>
    <t>COOPER TIRE COMPANY</t>
  </si>
  <si>
    <t>COOPER TIRE &amp; RUBBER CO (100%)</t>
  </si>
  <si>
    <t>Texarkana</t>
  </si>
  <si>
    <t>5465 Miller County Road 64</t>
  </si>
  <si>
    <t>River Valley Ingredients - Texarkana</t>
  </si>
  <si>
    <t>301 E STATE HIGHWAY 18</t>
  </si>
  <si>
    <t>DELL</t>
  </si>
  <si>
    <t>Dell Power Plant</t>
  </si>
  <si>
    <t>ASSOCIATED ELECTRIC COOPERATIVE INC (100%)</t>
  </si>
  <si>
    <t>5929 E. STATE HWY. 18</t>
  </si>
  <si>
    <t>BLYTHEVILLE</t>
  </si>
  <si>
    <t>MISSISSIPPI COUNTY</t>
  </si>
  <si>
    <t>NUCOR-YAMATO STEEL CO</t>
  </si>
  <si>
    <t>NUCOR CORP (51%); YAMATO KOGYO (USA) CORP (49%)</t>
  </si>
  <si>
    <t>7301 EAST COUNTY ROAD 142</t>
  </si>
  <si>
    <t>NUCOR STEEL - ARKANSAS</t>
  </si>
  <si>
    <t>2732A CR 623</t>
  </si>
  <si>
    <t>OSCEOLA</t>
  </si>
  <si>
    <t>Plum Point Energy Station</t>
  </si>
  <si>
    <t>EAST TEXAS ELECTRIC COOPERATIVE INC (7.52%); LIBERTY UTILITIES CO (7.52%); MUNICIPAL ENERGY AGENCY OF MISSISSIPPI (6%); PLUM POINT ENERGY ASSOCIATES LLC (56.85%); MISSOURI JOINT MUNICIPAL ELECTRIC UTILITY COMMISSION (22.11%)</t>
  </si>
  <si>
    <t>1625 Bradley Ferry Road</t>
  </si>
  <si>
    <t>CAMDEN</t>
  </si>
  <si>
    <t>McClellan</t>
  </si>
  <si>
    <t>Cove</t>
  </si>
  <si>
    <t>POLK COUNTY</t>
  </si>
  <si>
    <t>3100 E. MAIN ST.</t>
  </si>
  <si>
    <t>Russellville</t>
  </si>
  <si>
    <t>POPE COUNTY</t>
  </si>
  <si>
    <t>Conagra - Russellville</t>
  </si>
  <si>
    <t>CONAGRA BRANDS INC (100%)</t>
  </si>
  <si>
    <t>HARMIC ROAD</t>
  </si>
  <si>
    <t>HAZEN</t>
  </si>
  <si>
    <t>PRAIRIE COUNTY</t>
  </si>
  <si>
    <t>17400 HWY 365</t>
  </si>
  <si>
    <t>Little Rock</t>
  </si>
  <si>
    <t>Oswald Generating Station</t>
  </si>
  <si>
    <t>3817 MABELVALE PIKE</t>
  </si>
  <si>
    <t>LITTLE ROCK</t>
  </si>
  <si>
    <t>PULASKI COUNTY</t>
  </si>
  <si>
    <t>Modelfill Landfill</t>
  </si>
  <si>
    <t>3110 WALTERS DRIVE</t>
  </si>
  <si>
    <t>3M INDUSTRIAL MINERAL PRODUCTS DIVISION</t>
  </si>
  <si>
    <t>10803 IRONTON CUTOFF ROAD</t>
  </si>
  <si>
    <t>LITTLE ROCK CITY SW LANDFILL</t>
  </si>
  <si>
    <t>100 TWO PINE DRIVE</t>
  </si>
  <si>
    <t>JACKSONVILLE</t>
  </si>
  <si>
    <t>TWO PINE LANDFILL</t>
  </si>
  <si>
    <t>4114 Hwy 67 South</t>
  </si>
  <si>
    <t>138 Gazaway Rd</t>
  </si>
  <si>
    <t>Biggers</t>
  </si>
  <si>
    <t>1851 W SARDIS RD</t>
  </si>
  <si>
    <t>BAUXITE</t>
  </si>
  <si>
    <t>SALINE COUNTY</t>
  </si>
  <si>
    <t>SALINE COUNTY REGIONAL WASTE MGMT DISTRICT LANDFILL</t>
  </si>
  <si>
    <t>4701 ALCOA ROAD</t>
  </si>
  <si>
    <t>ALMATIS INC - BAUXITE ARKANSAS</t>
  </si>
  <si>
    <t>ALMATIS INC (100%)</t>
  </si>
  <si>
    <t>5900 COMMERCE ROAD</t>
  </si>
  <si>
    <t>FORT SMITH</t>
  </si>
  <si>
    <t>SEBASTIAN COUNTY</t>
  </si>
  <si>
    <t>FORT SMITH SANITARY LANDFILL</t>
  </si>
  <si>
    <t>5225 PLANTERS ROAD</t>
  </si>
  <si>
    <t>GERDAU - FORT SMITH MILL</t>
  </si>
  <si>
    <t>GERDAU USA INC (100%)</t>
  </si>
  <si>
    <t>SUMMIT UTILITIES INC (100%)</t>
  </si>
  <si>
    <t>484 EAST 6TH STREET</t>
  </si>
  <si>
    <t>SMACKOVER</t>
  </si>
  <si>
    <t>UNION COUNTY</t>
  </si>
  <si>
    <t>MARTIN OPERATING PTNR LP</t>
  </si>
  <si>
    <t>MARTIN MIDSTREAM PARTNERS LP (100%)</t>
  </si>
  <si>
    <t>309 American Circle</t>
  </si>
  <si>
    <t>Clean Harbors El Dorado LLC</t>
  </si>
  <si>
    <t>CLEAN HARBORS INC (100%)</t>
  </si>
  <si>
    <t>1000 MCHENRY</t>
  </si>
  <si>
    <t>EL DORADO</t>
  </si>
  <si>
    <t>LION OIL CO-EL DORADO REFINERY</t>
  </si>
  <si>
    <t>DELEK US HOLDINGS INC (100%)</t>
  </si>
  <si>
    <t>5821 SHULER ROAD</t>
  </si>
  <si>
    <t>EL Dorado</t>
  </si>
  <si>
    <t>LANXESS Corporation - West Plant</t>
  </si>
  <si>
    <t>LANXESS CORP (100%)</t>
  </si>
  <si>
    <t>2226 HAYNESVILLE HIGHWAY</t>
  </si>
  <si>
    <t>LANXESS Corporation - Central Plant</t>
  </si>
  <si>
    <t>6434 CALION HWY</t>
  </si>
  <si>
    <t>Union Power Station</t>
  </si>
  <si>
    <t>3083 SMACKOVER HIGHWAY</t>
  </si>
  <si>
    <t>UNION COUNTY RECYCLING AND DISPOSAL</t>
  </si>
  <si>
    <t>324 SOUTHFIELD CUTOFF</t>
  </si>
  <si>
    <t>LANXESS Corporation - South Plant</t>
  </si>
  <si>
    <t>322 SOUTHFIELD CUTOFF</t>
  </si>
  <si>
    <t>CHEMOURS EL DORADO</t>
  </si>
  <si>
    <t>THE CHEMOURS CO (100%)</t>
  </si>
  <si>
    <t>4500 NORTHWEST AVE.</t>
  </si>
  <si>
    <t>EL DORADO CHEMICAL COMPANY</t>
  </si>
  <si>
    <t>2210 Waste Management Drive</t>
  </si>
  <si>
    <t>Springdale</t>
  </si>
  <si>
    <t>Tontitown Landfill</t>
  </si>
  <si>
    <t>845 West Dickson Street</t>
  </si>
  <si>
    <t>Fayetteville</t>
  </si>
  <si>
    <t>University of Arkansas</t>
  </si>
  <si>
    <t>UNIVERSITY OF ARKANSAS SYSTEM (100%)</t>
  </si>
  <si>
    <t>655 E. Millsap Road Suite 104</t>
  </si>
  <si>
    <t>BLACK HILLS CORP (100%)</t>
  </si>
  <si>
    <t>3046 West Liberty Avenue</t>
  </si>
  <si>
    <t>TONTITOWN</t>
  </si>
  <si>
    <t>Harry D. Mattison Power Plant</t>
  </si>
  <si>
    <t>AMERICAN ELECTRIC POWER CO INC (100%)</t>
  </si>
  <si>
    <t>251 CURTIS DAVIS ROAD</t>
  </si>
  <si>
    <t>BALD KNOB</t>
  </si>
  <si>
    <t>WHITE COUNTY</t>
  </si>
  <si>
    <t>2227 HIGHWAY 267 SOUTH</t>
  </si>
  <si>
    <t>SEARCY</t>
  </si>
  <si>
    <t>LOEWS CORP (100%)</t>
  </si>
  <si>
    <t>170 North Smyrna Rd.</t>
  </si>
  <si>
    <t>MERIT ENERGY CO LLC (100%)</t>
  </si>
  <si>
    <t>585 Woodruff 816</t>
  </si>
  <si>
    <t>AUGUSTA</t>
  </si>
  <si>
    <t>Carl Bailey</t>
  </si>
  <si>
    <t>10140 Ozark Ridge Access Lane</t>
  </si>
  <si>
    <t>YELL COUNTY</t>
  </si>
  <si>
    <t>Ozark Ridge Landfill</t>
  </si>
  <si>
    <t>2301 East 8th Street</t>
  </si>
  <si>
    <t>Wayne Farms LLC - Danville Fresh Poultry Plant</t>
  </si>
  <si>
    <t>7010 AUTO MALL PARKWAY</t>
  </si>
  <si>
    <t>FREMONT</t>
  </si>
  <si>
    <t>ALAMEDA COUNTY</t>
  </si>
  <si>
    <t>CALIFORNIA</t>
  </si>
  <si>
    <t>TRI-CITIES RECYCLING</t>
  </si>
  <si>
    <t>4001 N VASCO RD</t>
  </si>
  <si>
    <t>LIVERMORE</t>
  </si>
  <si>
    <t>VASCO ROAD LANDFILL</t>
  </si>
  <si>
    <t>45500 Fremont Boulevard</t>
  </si>
  <si>
    <t>TESLA INC (100%)</t>
  </si>
  <si>
    <t>10840 Altamont Pass Road</t>
  </si>
  <si>
    <t>Livermore</t>
  </si>
  <si>
    <t>Altamont Landfill &amp; Resource Recovery Facility</t>
  </si>
  <si>
    <t>4887 Bruns Road</t>
  </si>
  <si>
    <t>Byron</t>
  </si>
  <si>
    <t>MITSUBISHI CORP (AMERICAS) (100%)</t>
  </si>
  <si>
    <t>1295 WHIPPLE ROAD</t>
  </si>
  <si>
    <t>UNION CITY</t>
  </si>
  <si>
    <t>UNITED STATES PIPE &amp; FOUNDRY CO LLC</t>
  </si>
  <si>
    <t>317 University Hall</t>
  </si>
  <si>
    <t>UC Berkeley</t>
  </si>
  <si>
    <t>STATE OF CALIFORNIA (100%)</t>
  </si>
  <si>
    <t>2615 DAVIS STREET</t>
  </si>
  <si>
    <t>SAN LEANDRO</t>
  </si>
  <si>
    <t>WASTE MANAGEMENT INC Oyster Bay</t>
  </si>
  <si>
    <t>3862 Depot Road</t>
  </si>
  <si>
    <t>Hayward</t>
  </si>
  <si>
    <t>Russell City Energy Company LLC</t>
  </si>
  <si>
    <t>VOLT PARENT LP (75%); GENERAL ELECTRIC CO (25%)</t>
  </si>
  <si>
    <t>1023 NEAL ROAD</t>
  </si>
  <si>
    <t>PARADISE</t>
  </si>
  <si>
    <t>BUTTE COUNTY</t>
  </si>
  <si>
    <t>NEAL ROAD RECYCLING AND WASTE FACILITY</t>
  </si>
  <si>
    <t>COUNTY OF BUTTE (100%)</t>
  </si>
  <si>
    <t>2780 West Liberty Rd.</t>
  </si>
  <si>
    <t>Gridley</t>
  </si>
  <si>
    <t>ROCKPOINT GAS STORAGE PARTNERS LP (100%)</t>
  </si>
  <si>
    <t>2211 OLD HWY 99</t>
  </si>
  <si>
    <t>WILLIAMS</t>
  </si>
  <si>
    <t>COLUSA COUNTY</t>
  </si>
  <si>
    <t>MORNING STAR PACKING CO (Williams)</t>
  </si>
  <si>
    <t>THE MORNING STAR CO (100%)</t>
  </si>
  <si>
    <t>5001 Delevan Road</t>
  </si>
  <si>
    <t>Maxwell</t>
  </si>
  <si>
    <t>PG&amp;E CORP (100%)</t>
  </si>
  <si>
    <t>Olam West Coast Inc</t>
  </si>
  <si>
    <t>OLAM HOLDINGS PTNR (100%)</t>
  </si>
  <si>
    <t>4780 Dirks Rd</t>
  </si>
  <si>
    <t>PG&amp;E COLUSA GENERATING STATION</t>
  </si>
  <si>
    <t>801 Minaker Drive</t>
  </si>
  <si>
    <t>Antioch</t>
  </si>
  <si>
    <t>CONTRA COSTA COUNTY</t>
  </si>
  <si>
    <t>Georgia-Pacific Gypsum LLC</t>
  </si>
  <si>
    <t>1391 SAN PABLO AVE</t>
  </si>
  <si>
    <t>RODEO</t>
  </si>
  <si>
    <t>AIR LIQUIDE LARGE INDUSTRIES US LP - RODEO HYDROGEN PLANT</t>
  </si>
  <si>
    <t>AMERICAN AIR LIQUIDE HOLDINGS INC (100%)</t>
  </si>
  <si>
    <t>MARTINEZ</t>
  </si>
  <si>
    <t>AIR PRODUCTS &amp; CHEMICALS INC (100%)</t>
  </si>
  <si>
    <t>6001 Bollinger Canyon Road</t>
  </si>
  <si>
    <t>San Ramon</t>
  </si>
  <si>
    <t>CHEVRON CORP (100%)</t>
  </si>
  <si>
    <t>3225 WILBUR AVE</t>
  </si>
  <si>
    <t>ANTIOCH</t>
  </si>
  <si>
    <t>PG&amp;E GATEWAY GENERATING STATION</t>
  </si>
  <si>
    <t>200 Energy Court</t>
  </si>
  <si>
    <t>Farmington</t>
  </si>
  <si>
    <t>NEW MEXICO</t>
  </si>
  <si>
    <t>ENDURING RESOURCES LLC (100%)</t>
  </si>
  <si>
    <t>901 LOVERIDGE ROAD</t>
  </si>
  <si>
    <t>PITTSBURG</t>
  </si>
  <si>
    <t>Corteva agriscience - Pittsburg Operations</t>
  </si>
  <si>
    <t>CORTEVA INC (100%)</t>
  </si>
  <si>
    <t>3201-C Wilbur Avenue</t>
  </si>
  <si>
    <t>Marsh Landing Generating Station</t>
  </si>
  <si>
    <t>CLEARWAY ENERGY INC (100%)</t>
  </si>
  <si>
    <t>1040 Canal Boulevard</t>
  </si>
  <si>
    <t>Gold Bond - RIC Plant</t>
  </si>
  <si>
    <t>841 CHEVRON WAY</t>
  </si>
  <si>
    <t>RICHMOND</t>
  </si>
  <si>
    <t>CHEVRON PRODS.CO. RICHMOND REFY</t>
  </si>
  <si>
    <t>550 LORING AVENUE</t>
  </si>
  <si>
    <t>CROCKETT</t>
  </si>
  <si>
    <t>CROCKETT COGENERATION PLANT</t>
  </si>
  <si>
    <t>CROCKETT COGENERATION A CALIFORNIA LP (100%)</t>
  </si>
  <si>
    <t>1380 SAN PABLO AVENUE</t>
  </si>
  <si>
    <t>SAN FRANCISCO REFINERY AT RODEO</t>
  </si>
  <si>
    <t>PHILLIPS 66 (100%)</t>
  </si>
  <si>
    <t>900 LOVERIDGE ROAD</t>
  </si>
  <si>
    <t>750 EAST THIRD ST</t>
  </si>
  <si>
    <t>1200 ARCY LANE</t>
  </si>
  <si>
    <t>110 WATERFRONT RD</t>
  </si>
  <si>
    <t>AIR PRODUCTS &amp; CHEMICALS INC MARTINEZ WATERFRONT ROAD</t>
  </si>
  <si>
    <t>901 BAILEY ROAD</t>
  </si>
  <si>
    <t>KELLER CANYON LANDFILL</t>
  </si>
  <si>
    <t>3485 PACHECO BLVD</t>
  </si>
  <si>
    <t>MARTINEZ REFINING COMPANY LLC</t>
  </si>
  <si>
    <t>Evanston</t>
  </si>
  <si>
    <t>WYOMING</t>
  </si>
  <si>
    <t>150 SOLANO WAY</t>
  </si>
  <si>
    <t>6001 Bollinger Canyon Rd.</t>
  </si>
  <si>
    <t>15679 Auberry Road</t>
  </si>
  <si>
    <t>Clovis</t>
  </si>
  <si>
    <t>FRESNO COUNTY</t>
  </si>
  <si>
    <t>City of Clovis Landfill</t>
  </si>
  <si>
    <t>755 F STREET</t>
  </si>
  <si>
    <t>FRESNO</t>
  </si>
  <si>
    <t>CALIFORNIA DAIRIES INC FRESNO</t>
  </si>
  <si>
    <t>CALIFORNIA DAIRIES INC (100%)</t>
  </si>
  <si>
    <t>29010 Shell Road</t>
  </si>
  <si>
    <t>Coalinga</t>
  </si>
  <si>
    <t>Aera Energy Coalinga</t>
  </si>
  <si>
    <t>SHELL PETROLEUM INC (51.8%); EXXON MOBIL CORP (48.2%)</t>
  </si>
  <si>
    <t>43627 WEST PANOCHE ROAD</t>
  </si>
  <si>
    <t>FIREBAUGH</t>
  </si>
  <si>
    <t>MIDDLE RIVER POWER LLC (100%)</t>
  </si>
  <si>
    <t>43883 WEST PANOCHE ROAD</t>
  </si>
  <si>
    <t>Panoche Energy Center</t>
  </si>
  <si>
    <t>EIF PANOCHE LLC (100%)</t>
  </si>
  <si>
    <t>11535 EAST MOUNTAINVIEW AVENUE</t>
  </si>
  <si>
    <t>KINGSBURG</t>
  </si>
  <si>
    <t>GUARDIAN INDUSTRIES LLC - KINGSBURG</t>
  </si>
  <si>
    <t>12688 S. COLORADO AVE.</t>
  </si>
  <si>
    <t>HELM</t>
  </si>
  <si>
    <t>J R SIMPLOT COMPANY</t>
  </si>
  <si>
    <t>JR SIMPLOT CO (100%)</t>
  </si>
  <si>
    <t>1125 Muscat Avenue</t>
  </si>
  <si>
    <t>Sanger</t>
  </si>
  <si>
    <t>2611 E NORTH AVE</t>
  </si>
  <si>
    <t>19800 Gale Ave</t>
  </si>
  <si>
    <t>Los Gatos Tomato Products</t>
  </si>
  <si>
    <t>LOS GATOS TOMATO PRODUCTS LLC (100%)</t>
  </si>
  <si>
    <t>18950 W AMERICAN AVENUE</t>
  </si>
  <si>
    <t>KERMAN</t>
  </si>
  <si>
    <t>AMERICAN AVENUE LANDFILL</t>
  </si>
  <si>
    <t>8662 West Muscat</t>
  </si>
  <si>
    <t>Chateau Fresno Landfill</t>
  </si>
  <si>
    <t>47461 W. Nees Ave</t>
  </si>
  <si>
    <t>Firebaugh</t>
  </si>
  <si>
    <t>5610 E. OLIVE AVE.</t>
  </si>
  <si>
    <t>E &amp; J GALLO WINERY</t>
  </si>
  <si>
    <t>E &amp; J GALLO WINERY (100%)</t>
  </si>
  <si>
    <t>1000 KING SALMON AVE</t>
  </si>
  <si>
    <t>EUREKA</t>
  </si>
  <si>
    <t>PG&amp;E HUMBOLDT BAY</t>
  </si>
  <si>
    <t>5775 Cummings Road</t>
  </si>
  <si>
    <t>HUMBOLDT COUNTY</t>
  </si>
  <si>
    <t>Cummings Road Landfill</t>
  </si>
  <si>
    <t>104 EAST ROBINSON ROAD</t>
  </si>
  <si>
    <t>IMPERIAL</t>
  </si>
  <si>
    <t>IMPERIAL COUNTY</t>
  </si>
  <si>
    <t>ALLIED IMPERIAL LANDFILL</t>
  </si>
  <si>
    <t>3810 W EVAN HEWES HWY</t>
  </si>
  <si>
    <t>EL CENTRO</t>
  </si>
  <si>
    <t>US GYPSUM - PLASTER CITY PLANT</t>
  </si>
  <si>
    <t>402 EAST BEAL ROAD</t>
  </si>
  <si>
    <t>NILAND</t>
  </si>
  <si>
    <t>Niland Gas Turbine Plant</t>
  </si>
  <si>
    <t>IMPERIAL IRRIGATION DISTRICT (100%)</t>
  </si>
  <si>
    <t>395 WEST KEYSTONE ROAD</t>
  </si>
  <si>
    <t>BRAWLEY</t>
  </si>
  <si>
    <t>HOLLY SUGAR CORP DBA SPRECKELS COMPANY</t>
  </si>
  <si>
    <t>SOUTHERN MINNESOTA BEET SUGAR COOPERATIVE (100%)</t>
  </si>
  <si>
    <t>485 E VILLA AVE</t>
  </si>
  <si>
    <t>El Centro</t>
  </si>
  <si>
    <t>25401 Highway 33</t>
  </si>
  <si>
    <t>Fellows</t>
  </si>
  <si>
    <t>KERN COUNTY</t>
  </si>
  <si>
    <t>Aera Energy Alberta Finley Shale</t>
  </si>
  <si>
    <t>14486 BORAX ROAD</t>
  </si>
  <si>
    <t>BORON</t>
  </si>
  <si>
    <t>U.S. BORAX INC.</t>
  </si>
  <si>
    <t>RIO TINTO AMERICA INC (100%)</t>
  </si>
  <si>
    <t>805 Blackgold Ct</t>
  </si>
  <si>
    <t>Taft</t>
  </si>
  <si>
    <t>TRC CYPRESS GROUP (100%)</t>
  </si>
  <si>
    <t>12857 SUNRISE ROAD</t>
  </si>
  <si>
    <t>FELLOWS</t>
  </si>
  <si>
    <t>Sunrise Power Company</t>
  </si>
  <si>
    <t>NRG ENERGY INC (100%)</t>
  </si>
  <si>
    <t>29235 Highway 33</t>
  </si>
  <si>
    <t>Aera Energy 25 Hill</t>
  </si>
  <si>
    <t>11200 River Run Blvd.</t>
  </si>
  <si>
    <t>Bakersfield</t>
  </si>
  <si>
    <t>CRIMSON RESOURCE MANAGEMENT CORP (100%)</t>
  </si>
  <si>
    <t>3466 CROCKER SPRGS RD</t>
  </si>
  <si>
    <t>MIDWAY-SUNSET COGENERATION CO.</t>
  </si>
  <si>
    <t>NRG ENERGY INC (50%); SHELL PETROLEUM INC (25.9%); EXXON MOBIL CORP (24.1%)</t>
  </si>
  <si>
    <t>13646 NORTH HIGHWAY 33</t>
  </si>
  <si>
    <t>LOST HILLS</t>
  </si>
  <si>
    <t>WONDERFUL PISTACHIOS &amp; ALMONDS</t>
  </si>
  <si>
    <t>ROLL GLOBAL LLC (100%)</t>
  </si>
  <si>
    <t>4300 Midway Road</t>
  </si>
  <si>
    <t>HOLMES WESTERN OIL CORP (100%)</t>
  </si>
  <si>
    <t>34759 LENCIONI AVE</t>
  </si>
  <si>
    <t>BAKERSFIELD</t>
  </si>
  <si>
    <t>MCKITTRICK LIMITED</t>
  </si>
  <si>
    <t>MCKITTRICK LLC (100%)</t>
  </si>
  <si>
    <t>1760 WEST SKYLINE ROAD</t>
  </si>
  <si>
    <t>MCKITTRICK</t>
  </si>
  <si>
    <t>La Paloma Generating Plant</t>
  </si>
  <si>
    <t>CXA LA PALOMA LLC (100%)</t>
  </si>
  <si>
    <t>2951 Neumarkel Road</t>
  </si>
  <si>
    <t>Edison</t>
  </si>
  <si>
    <t>BAKERSFIELD METROPOLITAN SANITARY LANDFILL</t>
  </si>
  <si>
    <t>39789 EDMONSTON PUMPING PLANT</t>
  </si>
  <si>
    <t>LEBEC</t>
  </si>
  <si>
    <t>Pastoria Energy Facility</t>
  </si>
  <si>
    <t>59231 Main Camp Road</t>
  </si>
  <si>
    <t>McKittrick</t>
  </si>
  <si>
    <t>Aera Energy Anderson Fitzgerald</t>
  </si>
  <si>
    <t>12241 OILFIELD ROAD</t>
  </si>
  <si>
    <t>KERN FRONT LIMITED</t>
  </si>
  <si>
    <t>28590 Highway 119</t>
  </si>
  <si>
    <t>TUPMAN</t>
  </si>
  <si>
    <t>CALIFORNIA RESOURCES CORP (100%)</t>
  </si>
  <si>
    <t>5201 Truxtun ave.</t>
  </si>
  <si>
    <t>28801 HIGHWAY 58</t>
  </si>
  <si>
    <t>Frito-Lay COGEN PLANT</t>
  </si>
  <si>
    <t>PEPSICO INC (100%)</t>
  </si>
  <si>
    <t>Aera Energy Buena Fe</t>
  </si>
  <si>
    <t>Aera Energy Belridge</t>
  </si>
  <si>
    <t>7724 E PANAMA LN</t>
  </si>
  <si>
    <t>CASEY CO (100%)</t>
  </si>
  <si>
    <t>13573 TEHACHAPI BLVD.</t>
  </si>
  <si>
    <t>TEHACHAPI</t>
  </si>
  <si>
    <t>10600 OIL FIELD ROAD</t>
  </si>
  <si>
    <t>HIGH SIERRA LIMITED</t>
  </si>
  <si>
    <t>HIGH SIERRA LTD (100%)</t>
  </si>
  <si>
    <t>36889 HWY 58</t>
  </si>
  <si>
    <t>BUTTONWILLOW</t>
  </si>
  <si>
    <t>J.G. Boswell Tomato Company Kern LLC</t>
  </si>
  <si>
    <t>6451 Rosedale Highway</t>
  </si>
  <si>
    <t>Alon Bakersfield Refining</t>
  </si>
  <si>
    <t>BADGER CREEK LIMITED</t>
  </si>
  <si>
    <t>BADGER CREEK LTD (100%)</t>
  </si>
  <si>
    <t>Aera Energy Metson</t>
  </si>
  <si>
    <t>24118 Round Mountain Road</t>
  </si>
  <si>
    <t>MACPHERSON ENERGY CORP (100%)</t>
  </si>
  <si>
    <t>Aera Energy Calso</t>
  </si>
  <si>
    <t>9530 Highway 166</t>
  </si>
  <si>
    <t>Mettler</t>
  </si>
  <si>
    <t>SEMPRA ENERGY  (100.0%)</t>
  </si>
  <si>
    <t>1546 SW China Grade Loop</t>
  </si>
  <si>
    <t>Kern River Cogeneration Facility</t>
  </si>
  <si>
    <t>9350 Oak Creek Road</t>
  </si>
  <si>
    <t>Mojave</t>
  </si>
  <si>
    <t>CalPortland Company Mojave Plant</t>
  </si>
  <si>
    <t>SYCAMORE COGENERATION Facility</t>
  </si>
  <si>
    <t>CHALK CLIFF COGEN</t>
  </si>
  <si>
    <t>CHALK CLIFF LTD (100%)</t>
  </si>
  <si>
    <t>Aera Energy MOCO</t>
  </si>
  <si>
    <t>7001 GRANITE ROAD</t>
  </si>
  <si>
    <t>LIVE OAK LIMITED</t>
  </si>
  <si>
    <t>LIVE OAK LTD (100%)</t>
  </si>
  <si>
    <t>Lebec</t>
  </si>
  <si>
    <t>NATIONAL CEMENT CO OF CALIFORNIA INC</t>
  </si>
  <si>
    <t>3500 SHELL STREET</t>
  </si>
  <si>
    <t>SAN JOAQUIN REFINING CO INC</t>
  </si>
  <si>
    <t>SAN JOAQUIN REFINING CO INC (100%)</t>
  </si>
  <si>
    <t>7200 EAST BRUNDAGE LANE</t>
  </si>
  <si>
    <t>GENERIS HOLDINGS LP (100%)</t>
  </si>
  <si>
    <t>1134 Manor Street</t>
  </si>
  <si>
    <t>TRICOR REFINING LLC</t>
  </si>
  <si>
    <t>ERGON INC (50%); SAN JOAQUIN REFINING CO INC (50%)</t>
  </si>
  <si>
    <t>BEAR MOUNTAIN LIMITED</t>
  </si>
  <si>
    <t>BEAR MOUNTAIN LTD (100%)</t>
  </si>
  <si>
    <t>1600 Norris Road</t>
  </si>
  <si>
    <t>2500 West Lokern Road</t>
  </si>
  <si>
    <t>Buttonwillow</t>
  </si>
  <si>
    <t>10245 OILFIELD ROAD</t>
  </si>
  <si>
    <t>DOUBLE C LIMITED</t>
  </si>
  <si>
    <t>DOUBLE C LTD (100%)</t>
  </si>
  <si>
    <t>19430 BEECH AVENUE</t>
  </si>
  <si>
    <t>SHAFTER</t>
  </si>
  <si>
    <t>PLAINS GP HOLDINGS LP (100%)</t>
  </si>
  <si>
    <t>9224 TUPMAN ROAD</t>
  </si>
  <si>
    <t>MIDSTREAM ENERGY PARTNERS (USA) LLC (100%)</t>
  </si>
  <si>
    <t>Aera Energy Lost Hills</t>
  </si>
  <si>
    <t>Aera Energy Wier Gore Maxwell</t>
  </si>
  <si>
    <t>10652 JACKSON AVE.</t>
  </si>
  <si>
    <t>HANFORD</t>
  </si>
  <si>
    <t>KINGS COUNTY</t>
  </si>
  <si>
    <t>DEL MONTE FOODS PLANT NUMBER 24</t>
  </si>
  <si>
    <t>DEL MONTE FOODS INC (100%)</t>
  </si>
  <si>
    <t>10550 IDAHO AVE</t>
  </si>
  <si>
    <t>Hanford Energy Park Peaker</t>
  </si>
  <si>
    <t>35251 OLD SKYLINE RD.</t>
  </si>
  <si>
    <t>KETTLEMAN CITY</t>
  </si>
  <si>
    <t>1175 S. 19th Ave</t>
  </si>
  <si>
    <t>Lemoore</t>
  </si>
  <si>
    <t>351 North Belle Haven Drive</t>
  </si>
  <si>
    <t>Lemore</t>
  </si>
  <si>
    <t>Leprino Foods - Lemoore West</t>
  </si>
  <si>
    <t>LEPRINO FOODS CO (100%)</t>
  </si>
  <si>
    <t>16027 25TH AVE</t>
  </si>
  <si>
    <t>LEMOORE</t>
  </si>
  <si>
    <t>Henrietta Peaker Plant</t>
  </si>
  <si>
    <t>27905 DAIRY AVE</t>
  </si>
  <si>
    <t>CORCORAN</t>
  </si>
  <si>
    <t>J.G. Boswell Tomato Company Kings LLC</t>
  </si>
  <si>
    <t>JG BOSWELL CO (100%)</t>
  </si>
  <si>
    <t>1200 Skyline Blvd</t>
  </si>
  <si>
    <t>AVENAL</t>
  </si>
  <si>
    <t>AVENAL REGIONAL LANDFILL</t>
  </si>
  <si>
    <t>AVENAL REGIONAL LANDFILL (100%)</t>
  </si>
  <si>
    <t>7803 Hanford-Armona Road</t>
  </si>
  <si>
    <t>Hanford</t>
  </si>
  <si>
    <t>Kings Waste and Recycling Authority</t>
  </si>
  <si>
    <t>KINGS WASTE &amp; RECYCLING AUTHORITY (100%)</t>
  </si>
  <si>
    <t>34453 PLYMOUTH AVENUE</t>
  </si>
  <si>
    <t>16015 Davis Ave</t>
  </si>
  <si>
    <t>Clearlake</t>
  </si>
  <si>
    <t>LAKE COUNTY</t>
  </si>
  <si>
    <t>Eastlake Sanitary Landfill</t>
  </si>
  <si>
    <t>COUNTY OF LAKE (100%)</t>
  </si>
  <si>
    <t>74 Currant St.</t>
  </si>
  <si>
    <t>Herlong</t>
  </si>
  <si>
    <t>Sierra Army Depot</t>
  </si>
  <si>
    <t>LOS ANGELES COUNTY</t>
  </si>
  <si>
    <t>324 W EL SEGUNDO BLVD</t>
  </si>
  <si>
    <t>EL SEGUNDO</t>
  </si>
  <si>
    <t>2244 Walnut Grove Avenue</t>
  </si>
  <si>
    <t>Rosemead</t>
  </si>
  <si>
    <t>Southern California Edison</t>
  </si>
  <si>
    <t>EDISON INTERNATIONAL (100%)</t>
  </si>
  <si>
    <t>555 WEST 5TH STREET</t>
  </si>
  <si>
    <t>LOS ANGELES</t>
  </si>
  <si>
    <t>5300 LOST HILLS ROAD</t>
  </si>
  <si>
    <t>AGOURA (UNINCORP. LA COUNTY)</t>
  </si>
  <si>
    <t>CALABASAS SANITARY LANDFILL</t>
  </si>
  <si>
    <t>9301 SOUTH GARFIELD AVENUE</t>
  </si>
  <si>
    <t>SOUTH GATE</t>
  </si>
  <si>
    <t>LUNDAY-THAGARD COMPANY</t>
  </si>
  <si>
    <t>WORLD OIL CORP (100%)</t>
  </si>
  <si>
    <t>2800 S WORKMAN MILL ROAD</t>
  </si>
  <si>
    <t>WHITTIER</t>
  </si>
  <si>
    <t>PUENTE HILLS LANDFILL AND ENERGY RECOVERY</t>
  </si>
  <si>
    <t>2000 N. ALAMEDA ST.</t>
  </si>
  <si>
    <t>COMPTON</t>
  </si>
  <si>
    <t>DEMENNO KERDOON</t>
  </si>
  <si>
    <t>DEMENNO KERDOON (100%)</t>
  </si>
  <si>
    <t>911 Bixby Drive</t>
  </si>
  <si>
    <t>City of Industry</t>
  </si>
  <si>
    <t>14747 SAN FERNANDO ROAD</t>
  </si>
  <si>
    <t>SYLMAR</t>
  </si>
  <si>
    <t>SUNSHINE CANYON LANDFILL</t>
  </si>
  <si>
    <t>3700 WEST 190TH STREET</t>
  </si>
  <si>
    <t>TORRANCE</t>
  </si>
  <si>
    <t>TORRANCE REFINING COMPANY LLC</t>
  </si>
  <si>
    <t>PBF ENERGY INC (100%)</t>
  </si>
  <si>
    <t>9227 TUJUNGA AVENUE</t>
  </si>
  <si>
    <t>SUN VALLEY</t>
  </si>
  <si>
    <t>BRADLEY LANDFILL &amp; RECYCLING CENTER</t>
  </si>
  <si>
    <t>1215 E. 29th Street</t>
  </si>
  <si>
    <t>Signal Hill</t>
  </si>
  <si>
    <t>SIGNAL HILL PETROLEUM INC (100%)</t>
  </si>
  <si>
    <t>2901 FRUITLAND AVE.</t>
  </si>
  <si>
    <t>VERNON</t>
  </si>
  <si>
    <t>OWENS-BROCKWAY GLASS CONTAINER INC. PLANT #23</t>
  </si>
  <si>
    <t>O-I GLASS INC (100%)</t>
  </si>
  <si>
    <t>12700 VISTA DEL MAR</t>
  </si>
  <si>
    <t>PLAYA DEL REY</t>
  </si>
  <si>
    <t>Scattergood Generating Station</t>
  </si>
  <si>
    <t>161 N ISLAND AVE</t>
  </si>
  <si>
    <t>WILMINGTON</t>
  </si>
  <si>
    <t>Harbor Generating Station</t>
  </si>
  <si>
    <t>11950 LOPEZ CANYON RD</t>
  </si>
  <si>
    <t>LAKE VIEW TERRACE</t>
  </si>
  <si>
    <t>LOPEZ CANYON LANDFILL</t>
  </si>
  <si>
    <t>Malburg Generating Station</t>
  </si>
  <si>
    <t>HEOROT POWER HOLDINGS LLC (100%)</t>
  </si>
  <si>
    <t>275 Center Way</t>
  </si>
  <si>
    <t>Los Angeles International Airport (LAX)</t>
  </si>
  <si>
    <t>2402 EAST ANAHEIM STREET</t>
  </si>
  <si>
    <t>ULTRAMAR INC WILMINGTON REFINERY</t>
  </si>
  <si>
    <t>VALERO ENERGY CORP (100%)</t>
  </si>
  <si>
    <t>1100 N HARBOR DRIVE</t>
  </si>
  <si>
    <t>REDONDO BEACH</t>
  </si>
  <si>
    <t>AES Redondo Beach</t>
  </si>
  <si>
    <t>AES CORP (100%)</t>
  </si>
  <si>
    <t>Long Beach</t>
  </si>
  <si>
    <t>800 AIR WAY</t>
  </si>
  <si>
    <t>Grayson Power Plant</t>
  </si>
  <si>
    <t>5321 Firestone Blvd.</t>
  </si>
  <si>
    <t>South Gate</t>
  </si>
  <si>
    <t>Shultz Steel Company</t>
  </si>
  <si>
    <t>6801 E 2ND ST</t>
  </si>
  <si>
    <t>LONG BEACH</t>
  </si>
  <si>
    <t>Haynes Generating Station</t>
  </si>
  <si>
    <t>700 HENRY FORD AVENUE</t>
  </si>
  <si>
    <t>AIR PRODUCTS WILMINGTON HYDROGEN PLANT</t>
  </si>
  <si>
    <t>2210 S. Azusa Ave.</t>
  </si>
  <si>
    <t>West Covina</t>
  </si>
  <si>
    <t>BKK Corporation</t>
  </si>
  <si>
    <t>BKK CORP (100%)</t>
  </si>
  <si>
    <t>2665 SEASIDE BOULEVARD</t>
  </si>
  <si>
    <t>Long Beach Generating Station</t>
  </si>
  <si>
    <t>1211 W GLADSTONE ST</t>
  </si>
  <si>
    <t>AZUSA</t>
  </si>
  <si>
    <t>AZUSA LAND RECLAMATION CO INC INERT LF</t>
  </si>
  <si>
    <t>1520 EAST SEPULVEDA BOULEVARD</t>
  </si>
  <si>
    <t>CARSON</t>
  </si>
  <si>
    <t>Phillips 66 Los Angeles Refinery - Carson Plant</t>
  </si>
  <si>
    <t>1850 Pier B Street</t>
  </si>
  <si>
    <t>Gold Bond - LGB Plant</t>
  </si>
  <si>
    <t>720 South Seventh Avenue</t>
  </si>
  <si>
    <t>EB HOLDINGS II INC (100%)</t>
  </si>
  <si>
    <t>29300 THE OLD ROAD</t>
  </si>
  <si>
    <t>SAUGUS</t>
  </si>
  <si>
    <t>PITCHESS COGENERATION FACILITY</t>
  </si>
  <si>
    <t>25680 HAWTHORNE BLVD</t>
  </si>
  <si>
    <t>ROLLING HILLS ESTATES</t>
  </si>
  <si>
    <t>PALOS VERDES LANDFILL</t>
  </si>
  <si>
    <t>11801 SHELDON ST</t>
  </si>
  <si>
    <t>Valley Generating Station</t>
  </si>
  <si>
    <t>23300 SOUTH ALAMEDA STREET</t>
  </si>
  <si>
    <t>AIR PRODUCTS CARSON HYDROGEN PLANT</t>
  </si>
  <si>
    <t>20720 SOUTH WILMINGTON AVENUE</t>
  </si>
  <si>
    <t>ECO SERVICES DOMINGUEZ</t>
  </si>
  <si>
    <t>301 N. BROADWAY</t>
  </si>
  <si>
    <t>L A CO CENTRAL HEATING PLANT</t>
  </si>
  <si>
    <t>7743 E. ADAMS ST.</t>
  </si>
  <si>
    <t>PARAMOUNT</t>
  </si>
  <si>
    <t>CARLTON FORGE WORKS</t>
  </si>
  <si>
    <t>7721 N. Figueroa Street</t>
  </si>
  <si>
    <t>Scholl Canyon Landfill</t>
  </si>
  <si>
    <t>15800 ROSCOE BOULEVARD</t>
  </si>
  <si>
    <t>VAN NUYS</t>
  </si>
  <si>
    <t>ANHEUSER BUSCH INC. - L.A. BREWERY</t>
  </si>
  <si>
    <t>ANHEUSER-BUSCH COS LLC (100%)</t>
  </si>
  <si>
    <t>600 E AVENUE F</t>
  </si>
  <si>
    <t>LANCASTER</t>
  </si>
  <si>
    <t>LANCASTER LANDFILL</t>
  </si>
  <si>
    <t>405 Hilgard Ave.</t>
  </si>
  <si>
    <t>UC REGENTS (100%)</t>
  </si>
  <si>
    <t>164 WEST MAGNOLIA BOULEVARD</t>
  </si>
  <si>
    <t>BURBANK</t>
  </si>
  <si>
    <t>SOUTHERN CALIFORNIA PUBLIC POWER AUTHORITY (100%)</t>
  </si>
  <si>
    <t>1651 Alameda Street</t>
  </si>
  <si>
    <t>Wilmington</t>
  </si>
  <si>
    <t>Valero Wilmington Asphalt Plant</t>
  </si>
  <si>
    <t>1200 E. California</t>
  </si>
  <si>
    <t>Pasadena</t>
  </si>
  <si>
    <t>California Institute of Technology</t>
  </si>
  <si>
    <t>CALIFORNIA INSTITUTE OF TECHNOLOGY (100%)</t>
  </si>
  <si>
    <t>25205 WEST RYE CANYON ROAD</t>
  </si>
  <si>
    <t>VALENCIA</t>
  </si>
  <si>
    <t>29201 HENRY MAYO DRIVE</t>
  </si>
  <si>
    <t>CASTAIC</t>
  </si>
  <si>
    <t>CHIQUITA CANYON SLF</t>
  </si>
  <si>
    <t>5050 MOUNT HOLLYWOOD DRIVE</t>
  </si>
  <si>
    <t>TOYON CANYON PARK RECLAMATION PROJECT</t>
  </si>
  <si>
    <t>1200 WEST CITY RANCH ROAD</t>
  </si>
  <si>
    <t>PALMDALE</t>
  </si>
  <si>
    <t>ANTELOPE VALLEY RECYCLING AND DISPOSAL FACILITY</t>
  </si>
  <si>
    <t>690 N STUDEBAKER ROAD</t>
  </si>
  <si>
    <t>AES Alamitos</t>
  </si>
  <si>
    <t>120 PIER S. AVE</t>
  </si>
  <si>
    <t>Southeast Resource Recovery Facility (SERRF)</t>
  </si>
  <si>
    <t>111 N. Hope Street</t>
  </si>
  <si>
    <t>Los Angeles Department of Water and Power - electric power transmission &amp; distribution entity (SF6)</t>
  </si>
  <si>
    <t>4125 WEST VALLEY BOULEVARD</t>
  </si>
  <si>
    <t>WALNUT</t>
  </si>
  <si>
    <t>SPADRA LANDFILL</t>
  </si>
  <si>
    <t>2350 E. 223rd Street</t>
  </si>
  <si>
    <t>Los Angeles Refinery (LAR)</t>
  </si>
  <si>
    <t>13919 EAST PENN STREET</t>
  </si>
  <si>
    <t>SAVAGE CANYON LANDFILL</t>
  </si>
  <si>
    <t>CITY OF WHITTIER (100%)</t>
  </si>
  <si>
    <t>1660 WEST ANAHEIM STREET</t>
  </si>
  <si>
    <t>Phillips 66 Los Angeles Refinery - Wilmington Plant</t>
  </si>
  <si>
    <t>43 EAST STATE ST</t>
  </si>
  <si>
    <t>PASADENA</t>
  </si>
  <si>
    <t>Glenarm</t>
  </si>
  <si>
    <t>301 VISTA DEL MAR</t>
  </si>
  <si>
    <t>El Segundo</t>
  </si>
  <si>
    <t>21739 ROAD 19</t>
  </si>
  <si>
    <t>CHOWCHILLA</t>
  </si>
  <si>
    <t>MADERA COUNTY</t>
  </si>
  <si>
    <t>Fairmead Solid Waste Disposal Site</t>
  </si>
  <si>
    <t>24441 AVENUE 12 &amp; ROAD 24 1/2</t>
  </si>
  <si>
    <t>MADERA</t>
  </si>
  <si>
    <t>Ardagh Glass Inc. (Madera)</t>
  </si>
  <si>
    <t>ARDAGH GLASS INC (100%)</t>
  </si>
  <si>
    <t>17775 AVENUE 23 1/2</t>
  </si>
  <si>
    <t>CERTAINTEED CORPORATION</t>
  </si>
  <si>
    <t>8950 REDWOOD HWY</t>
  </si>
  <si>
    <t>NOVATO</t>
  </si>
  <si>
    <t>MARIN COUNTY</t>
  </si>
  <si>
    <t>REDWOOD LANDFILL</t>
  </si>
  <si>
    <t>843 DAVIS STREET</t>
  </si>
  <si>
    <t>MERCED COUNTY</t>
  </si>
  <si>
    <t>FOSTER FARMS LIVINGSTON COMPLEX</t>
  </si>
  <si>
    <t>FOSTER FARMS (100%)</t>
  </si>
  <si>
    <t>17173 Billy Wright Road</t>
  </si>
  <si>
    <t>Los Banos</t>
  </si>
  <si>
    <t>Billy Wright Landfill</t>
  </si>
  <si>
    <t>MERCED COUNTY REGIONAL WASTE MANAGEMENT AUTHORITY (100%)</t>
  </si>
  <si>
    <t>12045 S Ingomar Grade Road</t>
  </si>
  <si>
    <t>Liberty Packing</t>
  </si>
  <si>
    <t>9950 SOUTH INGOMAR GRADE</t>
  </si>
  <si>
    <t>LOS BANOS</t>
  </si>
  <si>
    <t>INGOMAR PACKING CO (100%)</t>
  </si>
  <si>
    <t>13448 SOUTH VOLTA ROAD</t>
  </si>
  <si>
    <t>THE MORNING STAR PACKING CO (Los Banos)</t>
  </si>
  <si>
    <t>9001 N. LANDER AVE.</t>
  </si>
  <si>
    <t>HILMAR</t>
  </si>
  <si>
    <t>HILMAR CHEESE COMPANY</t>
  </si>
  <si>
    <t>HILMAR CHEESE CO (100%)</t>
  </si>
  <si>
    <t>9984 WEST WALNUT AVENUE</t>
  </si>
  <si>
    <t>SENSIENT NATURAL INGREDIENTS LLC</t>
  </si>
  <si>
    <t>SENSIENT TECHNOLOGIES CORP (100%)</t>
  </si>
  <si>
    <t>7040 North Hwy 59</t>
  </si>
  <si>
    <t>Highway 59 Landfill</t>
  </si>
  <si>
    <t>State Road 97</t>
  </si>
  <si>
    <t>Tionesta</t>
  </si>
  <si>
    <t>MODOC COUNTY</t>
  </si>
  <si>
    <t>66893 Sargent Road</t>
  </si>
  <si>
    <t>San Ardo</t>
  </si>
  <si>
    <t>MONTEREY COUNTY</t>
  </si>
  <si>
    <t>Aera Energy San Ardo</t>
  </si>
  <si>
    <t>SAN ARDO</t>
  </si>
  <si>
    <t>Salinas River Cogeneration Facility</t>
  </si>
  <si>
    <t>750 Metz Road</t>
  </si>
  <si>
    <t>King City</t>
  </si>
  <si>
    <t>11771 OLD STAGE ROAD</t>
  </si>
  <si>
    <t>SALINAS</t>
  </si>
  <si>
    <t>LHOIST NORTH AMERICA -  NATIVIDAD PLANT</t>
  </si>
  <si>
    <t>7301 State Highway 1</t>
  </si>
  <si>
    <t>MOSS LANDING</t>
  </si>
  <si>
    <t>Moss Landing</t>
  </si>
  <si>
    <t>VISTRA CORP (100%)</t>
  </si>
  <si>
    <t>31400 JOHNSON CANYON ROAD</t>
  </si>
  <si>
    <t>GONZALES</t>
  </si>
  <si>
    <t>JOHNSON CANYON SANITARY LANDFILL</t>
  </si>
  <si>
    <t>SALINAS VALLEY SOLID WASTE AUTHORITY (100%)</t>
  </si>
  <si>
    <t>51 DON BATES WAY</t>
  </si>
  <si>
    <t>KING CITY</t>
  </si>
  <si>
    <t>14201 Del Monte Blvd</t>
  </si>
  <si>
    <t>Marina</t>
  </si>
  <si>
    <t>Monterey Regional Waste Management District</t>
  </si>
  <si>
    <t>MONTEREY REGIONAL WASTE MANAGEMENT DISTRICT (100%)</t>
  </si>
  <si>
    <t>63223 Dead Mans Gulch Rd.</t>
  </si>
  <si>
    <t>EAGLE PETROLEUM LLC (100%)</t>
  </si>
  <si>
    <t>American Canyon</t>
  </si>
  <si>
    <t>NAPA COUNTY</t>
  </si>
  <si>
    <t>American Canyon Landfill</t>
  </si>
  <si>
    <t>NAPA VALLEGO WASTE MANAGEMENT AUTHORITY (100%)</t>
  </si>
  <si>
    <t>4380 Silverado Trail</t>
  </si>
  <si>
    <t>Calistoga</t>
  </si>
  <si>
    <t>Clover Flat Landfill</t>
  </si>
  <si>
    <t>CLOVER FLAT LANDFILL INC (100%)</t>
  </si>
  <si>
    <t>3099 SANTIAGO CYN RD</t>
  </si>
  <si>
    <t>ORANGE</t>
  </si>
  <si>
    <t>ORANGE COUNTY</t>
  </si>
  <si>
    <t>Santiago Canyon Landfill</t>
  </si>
  <si>
    <t>32250 LAPATA AVE</t>
  </si>
  <si>
    <t>SAN JUAN CAPISTRANO</t>
  </si>
  <si>
    <t>PRIMA DESHECHA LANDFILL</t>
  </si>
  <si>
    <t>21730 NEWLAND ST</t>
  </si>
  <si>
    <t>HUNTINGTON BEACH</t>
  </si>
  <si>
    <t>AES Huntington Beach</t>
  </si>
  <si>
    <t>11002 BEE CANYON ACCESS RD</t>
  </si>
  <si>
    <t>IRVINE</t>
  </si>
  <si>
    <t>Frank R. Bowerman Landfill</t>
  </si>
  <si>
    <t>4600 HEALTH SCIENCES ROAD</t>
  </si>
  <si>
    <t>1942 VALENCIA AVE</t>
  </si>
  <si>
    <t>BREA</t>
  </si>
  <si>
    <t>OLINDA ALPHA LANDFILL</t>
  </si>
  <si>
    <t>10711 Dale Avenue</t>
  </si>
  <si>
    <t>3071 E. Miraloma Avenue</t>
  </si>
  <si>
    <t>Canyon Power Plant</t>
  </si>
  <si>
    <t>4321 Jamboree Road</t>
  </si>
  <si>
    <t>Newport Beach</t>
  </si>
  <si>
    <t>Newport Fab LLC (dba TowerJazz)</t>
  </si>
  <si>
    <t>TOWER US HOLDINGS IN (100%)</t>
  </si>
  <si>
    <t>2525 MCGAW AVE</t>
  </si>
  <si>
    <t>B BRAUN MEDICAL US (100%)</t>
  </si>
  <si>
    <t>Anaheim</t>
  </si>
  <si>
    <t>Anaheim Electric Distribution System</t>
  </si>
  <si>
    <t>2000 Tonner Canyon Road</t>
  </si>
  <si>
    <t>Brea</t>
  </si>
  <si>
    <t>BRIDGE ENERGY LLC (100%)</t>
  </si>
  <si>
    <t>20661 Newport Coast Drive</t>
  </si>
  <si>
    <t>COYOTE CANYON SANITARY LANDFILL</t>
  </si>
  <si>
    <t>3195 ATHENS AVENUE</t>
  </si>
  <si>
    <t>PLACER COUNTY</t>
  </si>
  <si>
    <t>WESTERN REGIONAL SANITARY LANDFILL</t>
  </si>
  <si>
    <t>RECOLOGY INC (100%)</t>
  </si>
  <si>
    <t>7501 Foothills Blvd.</t>
  </si>
  <si>
    <t>Roseville</t>
  </si>
  <si>
    <t>TSI SEMICONDUCTORS LLC</t>
  </si>
  <si>
    <t>SOUTHHALL GROUP HOLDINGS LLC (100%)</t>
  </si>
  <si>
    <t>5120 PHILLIP RD</t>
  </si>
  <si>
    <t>ROSEVILLE</t>
  </si>
  <si>
    <t>Roseville Energy Park</t>
  </si>
  <si>
    <t>ROSEVILLE ELECTRIC (100%)</t>
  </si>
  <si>
    <t>45000 Pechanga Parkway</t>
  </si>
  <si>
    <t>Temecula</t>
  </si>
  <si>
    <t>RIVERSIDE COUNTY</t>
  </si>
  <si>
    <t>Pechanga Resort and Casino</t>
  </si>
  <si>
    <t>PECHANGA BAND OF LUISENO MISSION INDIANS (100%)</t>
  </si>
  <si>
    <t>41915 Business Park Dr</t>
  </si>
  <si>
    <t>Infineon Technologies Americas Corp</t>
  </si>
  <si>
    <t>INFINEON TECHNOLOGIES AMERICAS CORP (100%)</t>
  </si>
  <si>
    <t>13100 West 14th Avenue</t>
  </si>
  <si>
    <t>Blythe</t>
  </si>
  <si>
    <t>31125 IRONWOOD AVENUE</t>
  </si>
  <si>
    <t>MORENO VALLEY</t>
  </si>
  <si>
    <t>BADLANDS SANITARY LANDFILL</t>
  </si>
  <si>
    <t>16411 LAMB CANYON RD</t>
  </si>
  <si>
    <t>BEAUMONT</t>
  </si>
  <si>
    <t>LAMB CANYON SANITARY LANDFILL</t>
  </si>
  <si>
    <t>GENERAL ELECTRIC CO (100%)</t>
  </si>
  <si>
    <t>15775 Melissa Ln</t>
  </si>
  <si>
    <t>N. Palm Springs</t>
  </si>
  <si>
    <t>Sentinel Energy Center</t>
  </si>
  <si>
    <t>MITSUBISHI CORP (AMERICAS) (50%); PG COACHELLA POWER HOLDINGS INC (25%); VOLTAGE FINANCE LLC (25%)</t>
  </si>
  <si>
    <t>5901 PAYTON AVE</t>
  </si>
  <si>
    <t>RIVERSIDE</t>
  </si>
  <si>
    <t>Riverside Energy Resource Center</t>
  </si>
  <si>
    <t>CITY OF RIVERSIDE PUBLIC UTILITY (100%)</t>
  </si>
  <si>
    <t>63500 19TH AVE</t>
  </si>
  <si>
    <t>NORTH PALM SPRINGS</t>
  </si>
  <si>
    <t>Indigo Generation Facility</t>
  </si>
  <si>
    <t>10910 DAWSON CANYON ROAD</t>
  </si>
  <si>
    <t>CORONA</t>
  </si>
  <si>
    <t>EL SOBRANTE LANDFILL</t>
  </si>
  <si>
    <t>385 N. Buck Blvd.</t>
  </si>
  <si>
    <t>BLYTHE</t>
  </si>
  <si>
    <t>Blythe Energy</t>
  </si>
  <si>
    <t>ALTAGAS SERVICES (US) INC (100%)</t>
  </si>
  <si>
    <t>14295A Clay East Road</t>
  </si>
  <si>
    <t>HERALD</t>
  </si>
  <si>
    <t>Cosumnes Power Plant</t>
  </si>
  <si>
    <t>SACRAMENTO MUNICIPAL UTILITY DISTRICT FINANCING AUTHORITY (100%)</t>
  </si>
  <si>
    <t>5000 83rd St</t>
  </si>
  <si>
    <t>SACRAMENTO</t>
  </si>
  <si>
    <t>6201 S Street</t>
  </si>
  <si>
    <t>SACRAMENTO COUNTY</t>
  </si>
  <si>
    <t>Sacramento Municipal Utility District (SMUD)-SF6</t>
  </si>
  <si>
    <t>3215 47th Avenue</t>
  </si>
  <si>
    <t>5025 83RD STREET</t>
  </si>
  <si>
    <t>AIR PRODUCTS AND CHEMICALS INCORPORATED</t>
  </si>
  <si>
    <t>8580 Laguna Station Rd</t>
  </si>
  <si>
    <t>ELK GROVE</t>
  </si>
  <si>
    <t>2315 STOCKTON BOULEVARD</t>
  </si>
  <si>
    <t>UC DAVIS MEDICAL CENTER</t>
  </si>
  <si>
    <t>12701 KIEFER BLVD</t>
  </si>
  <si>
    <t>SLOUGHHOUSE</t>
  </si>
  <si>
    <t>KIEFER LANDFILL</t>
  </si>
  <si>
    <t>COUNTY OF SACRAMENTO (100%)</t>
  </si>
  <si>
    <t>BLDG. 1418 4th St</t>
  </si>
  <si>
    <t>TWENTYNINE PALMS</t>
  </si>
  <si>
    <t>SAN BERNARDINO COUNTY</t>
  </si>
  <si>
    <t>13425 WHITTRAM AVE.</t>
  </si>
  <si>
    <t>FONTANA</t>
  </si>
  <si>
    <t>VISTA METALS CORPORATION</t>
  </si>
  <si>
    <t>VISTA METALS CORP (100%)</t>
  </si>
  <si>
    <t>5808 State Highway 18</t>
  </si>
  <si>
    <t>Lucerne Valley</t>
  </si>
  <si>
    <t>Mitsubishi Cement Corp Cushenbury Cement Plant</t>
  </si>
  <si>
    <t>2050 SOUTH MILLIKEN AVENUE</t>
  </si>
  <si>
    <t>ONTARIO</t>
  </si>
  <si>
    <t>MILLIKEN SANITARY LANDFILL</t>
  </si>
  <si>
    <t>COUNTY OF SAN BERNARDINO SOLID WASTE MANAGEMENT DIV (100%)</t>
  </si>
  <si>
    <t>14000 SAN BERNARDINO AVE.</t>
  </si>
  <si>
    <t>CALIFORNIA STEEL INDUSTRIES INC</t>
  </si>
  <si>
    <t>100302 Yates Well Road</t>
  </si>
  <si>
    <t>Nipton</t>
  </si>
  <si>
    <t>Ivanpah Solar Electric Generating Facility</t>
  </si>
  <si>
    <t>NRG ENERGY INC (50.1%); ALPHABET INC (28.1%); BRIGHTSOURCE ENERGY INC (21.8%)</t>
  </si>
  <si>
    <t>850 TROPICANA RANCH ROAD</t>
  </si>
  <si>
    <t>COLTON</t>
  </si>
  <si>
    <t>COLTON SANITARY LANDFILL</t>
  </si>
  <si>
    <t>2492 WEST SAN BERNARDINO AVE</t>
  </si>
  <si>
    <t>REDLANDS</t>
  </si>
  <si>
    <t>Mountainview Generating Station</t>
  </si>
  <si>
    <t>Landers</t>
  </si>
  <si>
    <t>Landers Sanitary Landfill</t>
  </si>
  <si>
    <t>67750 Bailey Road</t>
  </si>
  <si>
    <t>Mountain Pass</t>
  </si>
  <si>
    <t>MP Mine Operations LLC</t>
  </si>
  <si>
    <t>MP MINE OPERATIONS LLC (100%)</t>
  </si>
  <si>
    <t>11100 Anderson Street</t>
  </si>
  <si>
    <t>Loma Linda</t>
  </si>
  <si>
    <t>Loma Linda University</t>
  </si>
  <si>
    <t>LOMA LINDA UNIVERSITY (100%)</t>
  </si>
  <si>
    <t>145453 National Trails Highway</t>
  </si>
  <si>
    <t>NEEDLES</t>
  </si>
  <si>
    <t>2390 North Alder Avenue</t>
  </si>
  <si>
    <t>Rialto</t>
  </si>
  <si>
    <t>Mid-Valley Sanitary Landfill</t>
  </si>
  <si>
    <t>5705 EAST AIRPORT DRIVE</t>
  </si>
  <si>
    <t>LINDE ONTARIO CA</t>
  </si>
  <si>
    <t>13200 Main Street</t>
  </si>
  <si>
    <t>Trona</t>
  </si>
  <si>
    <t>Searles Valley Minerals</t>
  </si>
  <si>
    <t>KARNAVATI HOLDINGS INC (100%)</t>
  </si>
  <si>
    <t>SAN TIMOTEO SOLID WASTE DISPOSAL SITE(REDLANDS)</t>
  </si>
  <si>
    <t>35863 FAIRVIEW RD</t>
  </si>
  <si>
    <t>HINKLEY</t>
  </si>
  <si>
    <t>BARSTOW</t>
  </si>
  <si>
    <t>BARSTOW SANITARY LANDFILL</t>
  </si>
  <si>
    <t>19409 National Trails Highway</t>
  </si>
  <si>
    <t>Oro Grande</t>
  </si>
  <si>
    <t>CalPortland Company Oro Grande Plant</t>
  </si>
  <si>
    <t>11711 Arrow Route</t>
  </si>
  <si>
    <t>Rancho Cucamonga</t>
  </si>
  <si>
    <t>Schlosser Forge Company</t>
  </si>
  <si>
    <t>HOWMET AEROSPACE INC (100%)</t>
  </si>
  <si>
    <t>18600 Stoddard Wells Road</t>
  </si>
  <si>
    <t>Victorville</t>
  </si>
  <si>
    <t>Victorville Sanitary Landfill</t>
  </si>
  <si>
    <t>43880 HARPER LAKE ROAD</t>
  </si>
  <si>
    <t>LUZ SOLAR PARTNERS VIII &amp; IX LTD.</t>
  </si>
  <si>
    <t>TERRA-GEN POWER LLC (100%)</t>
  </si>
  <si>
    <t>25220 Black Mountain Quarry Road</t>
  </si>
  <si>
    <t>Apple Valley</t>
  </si>
  <si>
    <t>CEMEX Construction Materials Pacific LLC</t>
  </si>
  <si>
    <t>2040 AGUA MANSA ROAD</t>
  </si>
  <si>
    <t>Agua Mansa Power</t>
  </si>
  <si>
    <t>19000 PERIMETER RD/STE 102</t>
  </si>
  <si>
    <t>VICTORVILLE</t>
  </si>
  <si>
    <t>High Desert Power Project</t>
  </si>
  <si>
    <t>5100 JURUPA ST</t>
  </si>
  <si>
    <t>NEW-INDY JV CORP (100%)</t>
  </si>
  <si>
    <t>1 MI N CAMP PULGAS OFF BASILONE RD</t>
  </si>
  <si>
    <t>CAMP PENDLETON (MIL RES)</t>
  </si>
  <si>
    <t>SAN DIEGO COUNTY</t>
  </si>
  <si>
    <t>LAS PULGAS LANDFILL</t>
  </si>
  <si>
    <t>9500 GILMAN DRIVE #0089</t>
  </si>
  <si>
    <t>LA JOLLA</t>
  </si>
  <si>
    <t>UNIVERSITY OF CALIFORNIA SAN DIEGO</t>
  </si>
  <si>
    <t>1595 SAN ELIJO ROAD</t>
  </si>
  <si>
    <t>SAN MARCOS</t>
  </si>
  <si>
    <t>SAN MARCOS LANDFILL</t>
  </si>
  <si>
    <t>SAN DIEGO COUNTY DEPARTMENT OF PUBLIC WORKS (100%)</t>
  </si>
  <si>
    <t>5180 CONVOY STREET</t>
  </si>
  <si>
    <t>SAN DIEGO</t>
  </si>
  <si>
    <t>WEST MIRAMAR SANITARY LANDFILL</t>
  </si>
  <si>
    <t>CITY OF SAN DIEGO (100%)</t>
  </si>
  <si>
    <t>4950 Avenida Encinas</t>
  </si>
  <si>
    <t>Carlsbad</t>
  </si>
  <si>
    <t>Carlsbad Energy Center Project</t>
  </si>
  <si>
    <t>CLEARWAY ENERGY GROUP LLC (100%)</t>
  </si>
  <si>
    <t>2025 HARBOR DR E</t>
  </si>
  <si>
    <t>KELCO</t>
  </si>
  <si>
    <t>JM HUBER CORP (100%)</t>
  </si>
  <si>
    <t>35435 Pala Del Norte Rd.</t>
  </si>
  <si>
    <t>Pala</t>
  </si>
  <si>
    <t>Orange Grove Project</t>
  </si>
  <si>
    <t>J POWER USA DEVELOPMENT CO LTD (100%)</t>
  </si>
  <si>
    <t>1968 DON LEE PLACE</t>
  </si>
  <si>
    <t>ESCONDIDO</t>
  </si>
  <si>
    <t>WELLHEAD ELECTRIC CO (100%)</t>
  </si>
  <si>
    <t>4200 RUFFIN ROAD</t>
  </si>
  <si>
    <t>SOLAR TURBINES INCORPORATED</t>
  </si>
  <si>
    <t>CATERPILLAR INC (100%)</t>
  </si>
  <si>
    <t>5555 MOREHOUSE DR</t>
  </si>
  <si>
    <t>QUALCOMM INC - MOREHOUSE DR</t>
  </si>
  <si>
    <t>QUALCOMM INC (100%)</t>
  </si>
  <si>
    <t>2300 Harveson Place</t>
  </si>
  <si>
    <t>Palomar Energy Center</t>
  </si>
  <si>
    <t>SEMPRA ENERGY INC (100.0%)</t>
  </si>
  <si>
    <t>NORTH MIRAMAR SANITARY LANDFILL</t>
  </si>
  <si>
    <t>6897 CONSOLIDATED WAY</t>
  </si>
  <si>
    <t>Miramar Energy Facility</t>
  </si>
  <si>
    <t>8316 CENTURY PARK CT</t>
  </si>
  <si>
    <t>7363 Calzada De La Fuente</t>
  </si>
  <si>
    <t>Pio Pico Energy Center</t>
  </si>
  <si>
    <t>IIF US HOLDING LP (100%)</t>
  </si>
  <si>
    <t>606 De La Fuente Court</t>
  </si>
  <si>
    <t>1700 MAXWELL ROAD</t>
  </si>
  <si>
    <t>CHULA VISTA</t>
  </si>
  <si>
    <t>OTAY LANDFILL</t>
  </si>
  <si>
    <t>8514 MAST BLVD</t>
  </si>
  <si>
    <t>SANTEE</t>
  </si>
  <si>
    <t>SYCAMORE LANDFILL</t>
  </si>
  <si>
    <t>9355 OTAY MESA ROAD</t>
  </si>
  <si>
    <t>Larkspur Energy Faciity</t>
  </si>
  <si>
    <t>460 JESSIE ST</t>
  </si>
  <si>
    <t>SAN FRANCISCO</t>
  </si>
  <si>
    <t>SAN FRANCISCO COUNTY</t>
  </si>
  <si>
    <t>ENERGY CENTER SAN FRANCISCO</t>
  </si>
  <si>
    <t>77 Beale Street</t>
  </si>
  <si>
    <t>Pacific Gas and Electric Company (PG&amp;E) - SF6 Emissions</t>
  </si>
  <si>
    <t>25 Medical Center Way</t>
  </si>
  <si>
    <t>77 BEALE STREET</t>
  </si>
  <si>
    <t>800 S. Airport Blvd - SFOMP/Bldg 49</t>
  </si>
  <si>
    <t>UNITED CONTINENTAL HOLDINGS INC (100%)</t>
  </si>
  <si>
    <t>3028 NAVY DRIVE</t>
  </si>
  <si>
    <t>STOCKTON</t>
  </si>
  <si>
    <t>SAN JOAQUIN COUNTY</t>
  </si>
  <si>
    <t>12745 N. THORNTON ROAD</t>
  </si>
  <si>
    <t>LODI</t>
  </si>
  <si>
    <t>LODI ENERGY CENTER</t>
  </si>
  <si>
    <t>NORTHERN CALIFORNIA POWER AGENCY (100%)</t>
  </si>
  <si>
    <t>12745 N THORNTON RD</t>
  </si>
  <si>
    <t>NPCA COMBUSTION TURBINE PROJECT #2</t>
  </si>
  <si>
    <t>14950 W SCHULTE ROAD</t>
  </si>
  <si>
    <t>TRACY</t>
  </si>
  <si>
    <t>Tracy Combined Cycle Power Plant</t>
  </si>
  <si>
    <t>9999 SOUTH AUSTIN ROAD</t>
  </si>
  <si>
    <t>MANTECA</t>
  </si>
  <si>
    <t>FORWARD LANDFILL</t>
  </si>
  <si>
    <t>LINDEN</t>
  </si>
  <si>
    <t>14700 W SCHULTE RD.</t>
  </si>
  <si>
    <t>OWENS-BROCKWAY GLASS CONTAINER INC.</t>
  </si>
  <si>
    <t>2555 WILLOW ROAD</t>
  </si>
  <si>
    <t>ARROYO GRANDE</t>
  </si>
  <si>
    <t>SAN LUIS OBISPO COUNTY</t>
  </si>
  <si>
    <t>PHILLIPS 66 SANTA MARIA REFINERY</t>
  </si>
  <si>
    <t>1821 PRICE CANYON ROAD</t>
  </si>
  <si>
    <t>SAN LUIS OBISPO</t>
  </si>
  <si>
    <t>SENTINEL PEAK RESOURCES LLC (100%)</t>
  </si>
  <si>
    <t>2290 Homestead Rd</t>
  </si>
  <si>
    <t>Templeton</t>
  </si>
  <si>
    <t>Chicago Grade Landfill</t>
  </si>
  <si>
    <t>CGL HOLDINGS LLC (100%)</t>
  </si>
  <si>
    <t>2268 CARPENTER CANYON ROAD</t>
  </si>
  <si>
    <t>COLD CANYON LANDFILL SOLID WASTE DS</t>
  </si>
  <si>
    <t>CORRAL DE PIEDRA LAND CO (100%)</t>
  </si>
  <si>
    <t>12310 SAN MATEO ROAD</t>
  </si>
  <si>
    <t>HALF MOON BAY</t>
  </si>
  <si>
    <t>SAN MATEO COUNTY</t>
  </si>
  <si>
    <t>Ox Mountain Sanitary Landfill</t>
  </si>
  <si>
    <t>1 DNA WAY</t>
  </si>
  <si>
    <t>SOUTH SAN FRANCISCO</t>
  </si>
  <si>
    <t>GENENTECH INCORPORATED</t>
  </si>
  <si>
    <t>ROCHE HOLDINGS INC (100%)</t>
  </si>
  <si>
    <t>Santa Maria</t>
  </si>
  <si>
    <t>SANTA BARBARA COUNTY</t>
  </si>
  <si>
    <t>EXXON MOBIL CORP (100%)</t>
  </si>
  <si>
    <t>1555 Orcutt Hill Road</t>
  </si>
  <si>
    <t>Orcutt</t>
  </si>
  <si>
    <t>PACIFIC COAST ENERGY CO LP (100%)</t>
  </si>
  <si>
    <t>2500 MIGUELITO ROAD</t>
  </si>
  <si>
    <t>LOMPOC</t>
  </si>
  <si>
    <t>1650 Black Road</t>
  </si>
  <si>
    <t>Windset Farms</t>
  </si>
  <si>
    <t>WINDSET FARMS INC (100%)</t>
  </si>
  <si>
    <t>2065 EAST MAIN STREET</t>
  </si>
  <si>
    <t>SANTA MARIA</t>
  </si>
  <si>
    <t>SANTA MARIA REGIONAL LANDFILL</t>
  </si>
  <si>
    <t>CITY OF SANTA MARIA (100%)</t>
  </si>
  <si>
    <t>700 SOUTH AVALON ROAD</t>
  </si>
  <si>
    <t>CITY OF LOMPOC SANITARY LANDFILL</t>
  </si>
  <si>
    <t>14470 CALLE REAL</t>
  </si>
  <si>
    <t>GAVIOTA</t>
  </si>
  <si>
    <t>TAJIGUAS LANDFILL</t>
  </si>
  <si>
    <t>SANTA BARBARA COUNTY DEPARTMENT OF PUBLIC WORKS RESOURCE RECOVERY &amp; WASTE MANAGEMENT (100%)</t>
  </si>
  <si>
    <t>6085 Cat Canyon Road</t>
  </si>
  <si>
    <t>SANTA CLARA COUNTY</t>
  </si>
  <si>
    <t>1400 PACHECO PASS HWY</t>
  </si>
  <si>
    <t>GILROY</t>
  </si>
  <si>
    <t>15999 Guadalupe Mines Road</t>
  </si>
  <si>
    <t>SAN JOSE</t>
  </si>
  <si>
    <t>Guadalupe Rubbish Disposal Facility</t>
  </si>
  <si>
    <t>24001 STEVENS CREEK BLVD.</t>
  </si>
  <si>
    <t>CUPERTINO</t>
  </si>
  <si>
    <t>HANSON PERMANENTE CEMENT</t>
  </si>
  <si>
    <t>2380 EMBARCADERO ROAD</t>
  </si>
  <si>
    <t>PALO ALTO</t>
  </si>
  <si>
    <t>PALO ALTO LANDFILL AND RECYCLING CENTER</t>
  </si>
  <si>
    <t>1350 PACHECO PASS HWY</t>
  </si>
  <si>
    <t>910 Coyote Creek Golf Drive</t>
  </si>
  <si>
    <t>Morgan Hill</t>
  </si>
  <si>
    <t>Kirby Canyon Recycling &amp; Disposal Facility</t>
  </si>
  <si>
    <t>800 THOMAS FOON CHEW WAY</t>
  </si>
  <si>
    <t>Los Esteros Critical Energy Fac</t>
  </si>
  <si>
    <t>700 Los Esteros Road</t>
  </si>
  <si>
    <t>San Jose</t>
  </si>
  <si>
    <t>San Jose/Santa Clara Regional Wastewater Facility</t>
  </si>
  <si>
    <t>524 Robert Avenue</t>
  </si>
  <si>
    <t>Santa Clara Cogen</t>
  </si>
  <si>
    <t>1 BLANCHARD RD</t>
  </si>
  <si>
    <t>Coyote</t>
  </si>
  <si>
    <t>Metcalf Energy Center</t>
  </si>
  <si>
    <t>850 DUANE AVE</t>
  </si>
  <si>
    <t>SANTA CLARA</t>
  </si>
  <si>
    <t>Donald Von Raesfeld</t>
  </si>
  <si>
    <t>1 Washington Square</t>
  </si>
  <si>
    <t>5401 Lafayette Street</t>
  </si>
  <si>
    <t>ALL PURPOSE LANDFILL</t>
  </si>
  <si>
    <t>SUNNYVALE</t>
  </si>
  <si>
    <t>LOCKHEED MARTIN CORP (100%)</t>
  </si>
  <si>
    <t>1601 DIXON LANDING ROAD</t>
  </si>
  <si>
    <t>MILPITAS</t>
  </si>
  <si>
    <t>NEWBY ISLAND LANDFILL</t>
  </si>
  <si>
    <t>730 SAN ANDREAS ROAD</t>
  </si>
  <si>
    <t>WATSONVILLE</t>
  </si>
  <si>
    <t>SANTA CRUZ COUNTY</t>
  </si>
  <si>
    <t>CITY OF WATSONVILLE LANDFILL</t>
  </si>
  <si>
    <t>CITY OF WATSONVILLE DEPARTMENT OF PUBLIC WORKS &amp; UTILITIES (100%)</t>
  </si>
  <si>
    <t>150 ROUNTREE LANE</t>
  </si>
  <si>
    <t>BUENA VISTA DRIVE SANITARY LANDFILL</t>
  </si>
  <si>
    <t>COUNTY OF SANTA CRUZ DEPARTMENT OF PUBLIC WORKS (100%)</t>
  </si>
  <si>
    <t>1156 High street</t>
  </si>
  <si>
    <t>SANTA CRUZ</t>
  </si>
  <si>
    <t>University of California Santa Cruz</t>
  </si>
  <si>
    <t>18703 CAMBRIDGE ROAD</t>
  </si>
  <si>
    <t>ANDERSON</t>
  </si>
  <si>
    <t>SHASTA COUNTY</t>
  </si>
  <si>
    <t>ANDERSON LANDFILL</t>
  </si>
  <si>
    <t>14095 CLEAR CREEK RD</t>
  </si>
  <si>
    <t>REDDING</t>
  </si>
  <si>
    <t>WEST CENTRAL LANDFILL</t>
  </si>
  <si>
    <t>17120 CLEAR CREEK ROAD</t>
  </si>
  <si>
    <t>Redding Power Plant</t>
  </si>
  <si>
    <t>36994 SUMMIT LAKE RD</t>
  </si>
  <si>
    <t>BURNEY</t>
  </si>
  <si>
    <t>DICALITE MINERALS LLC</t>
  </si>
  <si>
    <t>DICALITE MANAGEMENT GROUP INC (100%)</t>
  </si>
  <si>
    <t>15390 WONDERLAND BOULEVARD</t>
  </si>
  <si>
    <t>3400 E SECOND ST</t>
  </si>
  <si>
    <t>BENICIA</t>
  </si>
  <si>
    <t>SOLANO COUNTY</t>
  </si>
  <si>
    <t>VALERO REFINING CO - CALI FORNIA BENICIA REFINERY</t>
  </si>
  <si>
    <t>6426 HAY ROAD</t>
  </si>
  <si>
    <t>VACAVILLE</t>
  </si>
  <si>
    <t>Recology Hay Road</t>
  </si>
  <si>
    <t>3675 POTRERO HILLS LANE</t>
  </si>
  <si>
    <t>SUISUN CITY</t>
  </si>
  <si>
    <t>POTRERO HILLS LANDFILL</t>
  </si>
  <si>
    <t>8380 PEDRICK ROAD</t>
  </si>
  <si>
    <t>DIXON</t>
  </si>
  <si>
    <t>CAMPBELL SOUP CO (100%)</t>
  </si>
  <si>
    <t>500 MECHAM ROAD</t>
  </si>
  <si>
    <t>PETALUMA</t>
  </si>
  <si>
    <t>SONOMA COUNTY</t>
  </si>
  <si>
    <t>SONOMA COUNTY CENTRAL DISPOSAL SITE</t>
  </si>
  <si>
    <t>605 S. SANTA CRUZ AVE.</t>
  </si>
  <si>
    <t>MODESTO</t>
  </si>
  <si>
    <t>STANISLAUS COUNTY</t>
  </si>
  <si>
    <t>GALLO GLASS COMPANY</t>
  </si>
  <si>
    <t>600 S WASHINGTON ROAD</t>
  </si>
  <si>
    <t>TURLOCK</t>
  </si>
  <si>
    <t>Walnut Energy Center</t>
  </si>
  <si>
    <t>475 SOUTH TEGNER ROAD</t>
  </si>
  <si>
    <t>CALIFORNIA DAIRIES INC TURLOCK</t>
  </si>
  <si>
    <t>1202 D STREET</t>
  </si>
  <si>
    <t>STANISLAUS FOOD PRODUCTS COMPANY</t>
  </si>
  <si>
    <t>STANISLAUS FOOD PRODUCTS CO (100%)</t>
  </si>
  <si>
    <t>750 GEER ROAD</t>
  </si>
  <si>
    <t>GEER ROAD LANDFILL</t>
  </si>
  <si>
    <t>4040 FINK ROAD</t>
  </si>
  <si>
    <t>CROWS LANDING</t>
  </si>
  <si>
    <t>Covanta Stanislaus Inc.</t>
  </si>
  <si>
    <t>COVANTA HOLDING CORP (100%)</t>
  </si>
  <si>
    <t>4000 FINK ROAD</t>
  </si>
  <si>
    <t>FINK ROAD LANDFILL</t>
  </si>
  <si>
    <t>COUNTY OF STANISLAUS (100%)</t>
  </si>
  <si>
    <t>1015 S STOCKTON BLVD</t>
  </si>
  <si>
    <t>RIPON</t>
  </si>
  <si>
    <t>Ripon Generation Station</t>
  </si>
  <si>
    <t>MODESTO IRRIGATION DISTRICT INC (100%)</t>
  </si>
  <si>
    <t>4209 Jessup Road</t>
  </si>
  <si>
    <t>Ceres</t>
  </si>
  <si>
    <t>AEMETIS INC (100%)</t>
  </si>
  <si>
    <t>4500 CROWS LANDING ROAD</t>
  </si>
  <si>
    <t>Almond Power Plant</t>
  </si>
  <si>
    <t>920 WOODLAND AVE</t>
  </si>
  <si>
    <t>Woodland Generation Station</t>
  </si>
  <si>
    <t>600 Garner Rd</t>
  </si>
  <si>
    <t>Modesto</t>
  </si>
  <si>
    <t>Frito Lay Modesto</t>
  </si>
  <si>
    <t>554 S. Yosemite Ave.</t>
  </si>
  <si>
    <t>Oakdale</t>
  </si>
  <si>
    <t>ConAgra Foods Inc.</t>
  </si>
  <si>
    <t>875 NORTH WALTON AVE</t>
  </si>
  <si>
    <t>YUBA CITY</t>
  </si>
  <si>
    <t>Yuba City Energy Center</t>
  </si>
  <si>
    <t>875 North Walton Ave</t>
  </si>
  <si>
    <t>Yuba City</t>
  </si>
  <si>
    <t>SUTTER COUNTY</t>
  </si>
  <si>
    <t>Greenleaf Energy Unit 2 LLC</t>
  </si>
  <si>
    <t>GREENLEAF ENERGY UNIT 2 LLC (100%)</t>
  </si>
  <si>
    <t>5029 SOUTH TOWNSHIP ROAD</t>
  </si>
  <si>
    <t>Calpine Sutter Energy Center</t>
  </si>
  <si>
    <t>22169 Chard Ave</t>
  </si>
  <si>
    <t>GERBER</t>
  </si>
  <si>
    <t>TEHAMA COUNTY</t>
  </si>
  <si>
    <t>19995 PLYMIRE ROAD</t>
  </si>
  <si>
    <t>RED BLUFF</t>
  </si>
  <si>
    <t>TEHAMA COUNTY/RED BLUFF LANDFILL</t>
  </si>
  <si>
    <t>TEHAMA COUNTY/CITY OF RED BLUFF LANDFILL AGENCY (100%)</t>
  </si>
  <si>
    <t>400 SOUTH M STREET</t>
  </si>
  <si>
    <t>TULARE</t>
  </si>
  <si>
    <t>TULARE COUNTY</t>
  </si>
  <si>
    <t>LAND O\LAKES INCORPORATED</t>
  </si>
  <si>
    <t>LAND O LAKES INC (100%)</t>
  </si>
  <si>
    <t>19800 Road 152</t>
  </si>
  <si>
    <t>Woodville Landfill</t>
  </si>
  <si>
    <t>TULARE COUNTY SOLID WASTE DEPARTMENT (100%)</t>
  </si>
  <si>
    <t>11518 Road 120</t>
  </si>
  <si>
    <t>Pixley</t>
  </si>
  <si>
    <t>800 EAST PAIGE AVENUE</t>
  </si>
  <si>
    <t>SAPUTO CHEESE USA INC</t>
  </si>
  <si>
    <t>SAPUTO CHEESE USA INC (100%)</t>
  </si>
  <si>
    <t>21063 AVENUE 128</t>
  </si>
  <si>
    <t>PORTERVILLE</t>
  </si>
  <si>
    <t>TEAPOT DOME LANDFILL</t>
  </si>
  <si>
    <t>11894 AVENUE 120</t>
  </si>
  <si>
    <t>TIPTON</t>
  </si>
  <si>
    <t>CALIFORNIA DAIRIES INC TIPTON</t>
  </si>
  <si>
    <t>2000 NORTH PLAZA DRIVE</t>
  </si>
  <si>
    <t>VISALIA</t>
  </si>
  <si>
    <t>CALIFORNIA DAIRIES INC VISALIA</t>
  </si>
  <si>
    <t>8614 Avenue 328</t>
  </si>
  <si>
    <t>Visalia</t>
  </si>
  <si>
    <t>Visalia Landfill</t>
  </si>
  <si>
    <t>800 N. RICE AVE.</t>
  </si>
  <si>
    <t>OXNARD</t>
  </si>
  <si>
    <t>VENTURA COUNTY</t>
  </si>
  <si>
    <t>PROCTER &amp; GAMBLE PAPER PRODUCTS</t>
  </si>
  <si>
    <t>THE PROCTER &amp; GAMBLE CO (100%)</t>
  </si>
  <si>
    <t>6635 S EDISON DR</t>
  </si>
  <si>
    <t>550 Diaz Avenue</t>
  </si>
  <si>
    <t>Oxnard</t>
  </si>
  <si>
    <t>E.F. Oxnard LLC</t>
  </si>
  <si>
    <t>ATLANTIC POWER CORP (100%)</t>
  </si>
  <si>
    <t>5936 PERKINS ROAD</t>
  </si>
  <si>
    <t>New-Indy Oxnard LLC</t>
  </si>
  <si>
    <t>NEW-INDY CONTAINERBOARD LLC (100%)</t>
  </si>
  <si>
    <t>17410 E Lockwood Valley Rd</t>
  </si>
  <si>
    <t>Frazier Park</t>
  </si>
  <si>
    <t>Arcosa Lightweight - Frazier Park</t>
  </si>
  <si>
    <t>3824 GUIBERSON ROAD-GAS PL</t>
  </si>
  <si>
    <t>PIRU</t>
  </si>
  <si>
    <t>645 W. Laguna Rd.</t>
  </si>
  <si>
    <t>Camarillo</t>
  </si>
  <si>
    <t>2801 NORTH MADERA ROAD</t>
  </si>
  <si>
    <t>SIMI VALLEY</t>
  </si>
  <si>
    <t>SIMI VALLEY LANDFILL &amp; RECYCLING CENTER</t>
  </si>
  <si>
    <t>3500 NORTH TOLAND ROAD</t>
  </si>
  <si>
    <t>SANTA PAULA</t>
  </si>
  <si>
    <t>TOLAND ROAD LANDFILL</t>
  </si>
  <si>
    <t>VENTURA REGIONAL SANITATION DISTRICT (100%)</t>
  </si>
  <si>
    <t>4105 W. Gonzales Rd.</t>
  </si>
  <si>
    <t>Oxnard Landfills</t>
  </si>
  <si>
    <t>VENTURA REGIONAL SANITATION DISTRICT (67%); CITY OF OXNARD (33%)</t>
  </si>
  <si>
    <t>1947 West Potrero Road</t>
  </si>
  <si>
    <t>CI Power Cogeneration Plant</t>
  </si>
  <si>
    <t>CSU TRUSTEES &amp; CSUCI SITE AUTHORITY (100%)</t>
  </si>
  <si>
    <t>1 SHIELDS AVENUE</t>
  </si>
  <si>
    <t>DAVIS</t>
  </si>
  <si>
    <t>YOLO COUNTY</t>
  </si>
  <si>
    <t>UNIVERSITY OF CALIFORNIA DAVIS</t>
  </si>
  <si>
    <t>1376 LEMEN AVENUE</t>
  </si>
  <si>
    <t>WOODLAND</t>
  </si>
  <si>
    <t>PACIFIC COAST PRODUCERS</t>
  </si>
  <si>
    <t>PACIFIC COAST PRODUCERS (100%)</t>
  </si>
  <si>
    <t>44090 County Road 28H</t>
  </si>
  <si>
    <t>Woodland</t>
  </si>
  <si>
    <t>Yolo County Central Landfill</t>
  </si>
  <si>
    <t>5900 OSTROM ROAD</t>
  </si>
  <si>
    <t>WHEATLAND</t>
  </si>
  <si>
    <t>YUBA COUNTY</t>
  </si>
  <si>
    <t>RECOLOGY OSTROM ROAD</t>
  </si>
  <si>
    <t>6198 FRANKLIN ST</t>
  </si>
  <si>
    <t>DENVER</t>
  </si>
  <si>
    <t>COLORADO</t>
  </si>
  <si>
    <t>XCEL ENERGY INC (100%)</t>
  </si>
  <si>
    <t>8480 TOWER ROAD</t>
  </si>
  <si>
    <t>COMMERCE CITY</t>
  </si>
  <si>
    <t>ADAMS COUNTY</t>
  </si>
  <si>
    <t>TOWER LANDFILL INC</t>
  </si>
  <si>
    <t>1751 N POWHATON RD</t>
  </si>
  <si>
    <t>AURORA</t>
  </si>
  <si>
    <t>Blue Spruce Energy Center</t>
  </si>
  <si>
    <t>1909 Powhaton Road</t>
  </si>
  <si>
    <t>WESTERN MIDSTREAM PARTNERS LP (100%)</t>
  </si>
  <si>
    <t>5801 BRIGHTON BLVD</t>
  </si>
  <si>
    <t>SUNCOR ENERGY (USA) COMMERCE CITY REFINERY</t>
  </si>
  <si>
    <t>SUNCOR ENERGY (USA) INC (100%)</t>
  </si>
  <si>
    <t>13501 POWHATEN ROAD</t>
  </si>
  <si>
    <t>Frank Knutson Station</t>
  </si>
  <si>
    <t>TRI-STATE GENERATION &amp; TRANSMISSION ASSOC INC (100%)</t>
  </si>
  <si>
    <t>8201 Schumaker Road</t>
  </si>
  <si>
    <t>East Regional Landfill</t>
  </si>
  <si>
    <t>24650 East Smith Road</t>
  </si>
  <si>
    <t>Greenwood Village</t>
  </si>
  <si>
    <t>ARAPAHOE COUNTY</t>
  </si>
  <si>
    <t>OKLAHOMA</t>
  </si>
  <si>
    <t>SAGE NATURAL RESOURCES LLC (100%)</t>
  </si>
  <si>
    <t>3500 SOUTH GUN CLUB ROAD</t>
  </si>
  <si>
    <t>DENVER ARAPAHOE DISPOSAL SITE-A WASTE MANAGEMENT COMPANY</t>
  </si>
  <si>
    <t>1600 SOUTH 66TH STREET</t>
  </si>
  <si>
    <t>BOULDER</t>
  </si>
  <si>
    <t>BOULDER COUNTY</t>
  </si>
  <si>
    <t>BOULDER LANDFILL</t>
  </si>
  <si>
    <t>University of Colorado Boulder - Utility Services</t>
  </si>
  <si>
    <t>UNIVERSITY OF COLORADO AT BOULDER (100%)</t>
  </si>
  <si>
    <t>5134 UTE HIGHWAY</t>
  </si>
  <si>
    <t>LYONS</t>
  </si>
  <si>
    <t>CEMEX CONSTRUCTION MATERIALS SOUTH LLC</t>
  </si>
  <si>
    <t>1800 N 63RD ST</t>
  </si>
  <si>
    <t>Valmont</t>
  </si>
  <si>
    <t>41707 COUNTY ROAD P</t>
  </si>
  <si>
    <t>CHEYENNE WELLS</t>
  </si>
  <si>
    <t>CHEYENNE COUNTY</t>
  </si>
  <si>
    <t>LADDER CREEK HELIUM PLANT</t>
  </si>
  <si>
    <t>370 17th Street Ste 2500</t>
  </si>
  <si>
    <t>DENVER COUNTY</t>
  </si>
  <si>
    <t>MPLX LP (100%)</t>
  </si>
  <si>
    <t>1800 Larimer Street</t>
  </si>
  <si>
    <t>SUMMIT MIDSTREAM PARTNERS LP (100%)</t>
  </si>
  <si>
    <t>OVINTIV INC (100%)</t>
  </si>
  <si>
    <t>LARAMIE ENERGY LLC (100%)</t>
  </si>
  <si>
    <t>1775 Sherman St.</t>
  </si>
  <si>
    <t>SM ENERGY CO (100%)</t>
  </si>
  <si>
    <t>1801 California St. Suite 1200</t>
  </si>
  <si>
    <t>CENTENNIAL RESOURCE DEVELOPMENT INC (100%)</t>
  </si>
  <si>
    <t>8500 PENA BOULEVARD</t>
  </si>
  <si>
    <t>DENVER INTERNATIONAL AIRPORT</t>
  </si>
  <si>
    <t>1099 18th St. #1800</t>
  </si>
  <si>
    <t>TEXAS</t>
  </si>
  <si>
    <t>FOURPOINT ENERGY LLC (100%)</t>
  </si>
  <si>
    <t>1308 Lake Street</t>
  </si>
  <si>
    <t>Fort Worth</t>
  </si>
  <si>
    <t>ROBERTSON-FINLEY RESOURCES INC (100%)</t>
  </si>
  <si>
    <t>1001 17th Street</t>
  </si>
  <si>
    <t>CAERUS OIL &amp; GAS LLC (100%)</t>
  </si>
  <si>
    <t>Rifle</t>
  </si>
  <si>
    <t>2601 SOUTH PLATTE RIVER ROAD</t>
  </si>
  <si>
    <t>Arapahoe Combustion Turbine Facility</t>
  </si>
  <si>
    <t>SOUTHWEST GENERATION OPERATING CO LLC (100%)</t>
  </si>
  <si>
    <t>TULSA</t>
  </si>
  <si>
    <t>1875 DELGANY STREET (19TH AND DELGANY)</t>
  </si>
  <si>
    <t>PUBLIC SERVICE CO DENVER STEAM PLT</t>
  </si>
  <si>
    <t>1801 California Street Suite 1200</t>
  </si>
  <si>
    <t>FMR LLC (100%)</t>
  </si>
  <si>
    <t>CRESCENT POINT ENERGY US CORP (100%)</t>
  </si>
  <si>
    <t>ELK PETROLEUM INC (100%)</t>
  </si>
  <si>
    <t>LUFF EXPLORATION CO (100%)</t>
  </si>
  <si>
    <t>1615 Wynkoop Street</t>
  </si>
  <si>
    <t>ANTERO RESOURCES CORP (100%)</t>
  </si>
  <si>
    <t>SLAWSON COS INC (100%)</t>
  </si>
  <si>
    <t>Parachute</t>
  </si>
  <si>
    <t>OCCIDENTAL PETROLEUM CORP (100%)</t>
  </si>
  <si>
    <t>BAYSWATER EXPLORATION &amp; PRODUCTION LLC (100%)</t>
  </si>
  <si>
    <t>NORTHWOODS ENERGY LLC (100%)</t>
  </si>
  <si>
    <t>DOUGLAS COUNTY</t>
  </si>
  <si>
    <t>4200 E COUNTY LINE RD</t>
  </si>
  <si>
    <t>LITTLETON</t>
  </si>
  <si>
    <t>WASTE MGMT OF CO INC County Line</t>
  </si>
  <si>
    <t>740 Highway #6</t>
  </si>
  <si>
    <t>GYPSUM</t>
  </si>
  <si>
    <t>EAGLE COUNTY</t>
  </si>
  <si>
    <t>AMERICAN GYPSUM COMPANY</t>
  </si>
  <si>
    <t>EAGLE MATERIALS INC (100%)</t>
  </si>
  <si>
    <t>815 Ute Creek Road</t>
  </si>
  <si>
    <t>WOLCOTT</t>
  </si>
  <si>
    <t>EAGLE COUNTY LANDFILL</t>
  </si>
  <si>
    <t>10775 HWY 6</t>
  </si>
  <si>
    <t>Gypsum</t>
  </si>
  <si>
    <t>Eagle Valley Clean Energy</t>
  </si>
  <si>
    <t>EVERGREEN CLEAN ENERGY CORP (100%)</t>
  </si>
  <si>
    <t>6615 GENERATION DRIVE</t>
  </si>
  <si>
    <t>FOUNTAIN</t>
  </si>
  <si>
    <t>Front Range Power Plant</t>
  </si>
  <si>
    <t>COLORADO SPRINGS UTILITIES (100%)</t>
  </si>
  <si>
    <t>8120 Edgerton Drive</t>
  </si>
  <si>
    <t>USAFA</t>
  </si>
  <si>
    <t>EL PASO COUNTY</t>
  </si>
  <si>
    <t>US Air Force Academy</t>
  </si>
  <si>
    <t>6598 RAY NIXON RD</t>
  </si>
  <si>
    <t>Ray D Nixon</t>
  </si>
  <si>
    <t>7060 Alegre Street</t>
  </si>
  <si>
    <t>Fort Carson</t>
  </si>
  <si>
    <t>FORT CARSON USARMY</t>
  </si>
  <si>
    <t>18693 Boca Raton Heights</t>
  </si>
  <si>
    <t>Fountain Valley Power Plant</t>
  </si>
  <si>
    <t>700 S CONEJOS ST</t>
  </si>
  <si>
    <t>COLORADO SPRINGS</t>
  </si>
  <si>
    <t>Martin Drake</t>
  </si>
  <si>
    <t>1150 E. Cheyenne Mountain Boulevard</t>
  </si>
  <si>
    <t>Colorado Springs</t>
  </si>
  <si>
    <t>Microchip Technology</t>
  </si>
  <si>
    <t>10000 SQUIRREL CREEK RD</t>
  </si>
  <si>
    <t>BROADACRE LANDFILL - FOUNTAIN LANDFILL</t>
  </si>
  <si>
    <t>1010 Blaney Road</t>
  </si>
  <si>
    <t>Colorado Springs Landfill</t>
  </si>
  <si>
    <t>3500 Highway 120</t>
  </si>
  <si>
    <t>FREMONT COUNTY</t>
  </si>
  <si>
    <t>Holcim (US) Inc. - Portland Plant</t>
  </si>
  <si>
    <t>1058 County Road 215</t>
  </si>
  <si>
    <t>GARFIELD COUNTY</t>
  </si>
  <si>
    <t>TERRA ENERGY PARTNERS LLC (100%)</t>
  </si>
  <si>
    <t>5174 Highway 133</t>
  </si>
  <si>
    <t>GUNNISON COUNTY</t>
  </si>
  <si>
    <t>West Elk Mine</t>
  </si>
  <si>
    <t>ARCH RESOURCES INC (100%)</t>
  </si>
  <si>
    <t>12155 West Alameda Parkway</t>
  </si>
  <si>
    <t>Lakewood</t>
  </si>
  <si>
    <t>WAPA</t>
  </si>
  <si>
    <t>N/A FEDERAL GOVERNMENT (100%)</t>
  </si>
  <si>
    <t>10619 W 50TH AVE</t>
  </si>
  <si>
    <t>WHEAT RIDGE</t>
  </si>
  <si>
    <t>ROCKY MOUNTAIN BOTTLE COMPANY</t>
  </si>
  <si>
    <t>MOLSON COORS BEVERAGE CO (50%); OWENS-ILLINOIS INC (50%)</t>
  </si>
  <si>
    <t>8900 93 HWY</t>
  </si>
  <si>
    <t>GOLDEN</t>
  </si>
  <si>
    <t>FOOTHILLS LANDFILL</t>
  </si>
  <si>
    <t>370 Van Gordon St</t>
  </si>
  <si>
    <t>TALLGRASS DEVELOPMENT LP (100%)</t>
  </si>
  <si>
    <t>1003 Vasquez Street</t>
  </si>
  <si>
    <t>Molson Coors USA LLC - Golden Brewery</t>
  </si>
  <si>
    <t>MOLSON COORS BEVERAGE CO (100%)</t>
  </si>
  <si>
    <t>10825 E. Geddes Avenue</t>
  </si>
  <si>
    <t>Centennial</t>
  </si>
  <si>
    <t>TALLGRASS DEVELOPMENT LP (75%); PHILLIPS 66 (25%)</t>
  </si>
  <si>
    <t>8950 HIGHWAY 93</t>
  </si>
  <si>
    <t>Arvada</t>
  </si>
  <si>
    <t>PLAINS END Generating Station</t>
  </si>
  <si>
    <t>PLAINS END FINANCING LLC (100%)</t>
  </si>
  <si>
    <t>Golden</t>
  </si>
  <si>
    <t>TAP ROCK OPERATING LLC (100%)</t>
  </si>
  <si>
    <t>3073 US HIGHWAY 287</t>
  </si>
  <si>
    <t>EADS</t>
  </si>
  <si>
    <t>KIOWA COUNTY</t>
  </si>
  <si>
    <t>Durango</t>
  </si>
  <si>
    <t>LA PLATA COUNTY</t>
  </si>
  <si>
    <t>SOUTHERN UTE INDIAN TRIBE (51%); KINDER MORGAN INC (49%)</t>
  </si>
  <si>
    <t>DURANGO</t>
  </si>
  <si>
    <t>1199 MAIN AVE SUITE 101</t>
  </si>
  <si>
    <t>2227 County Road 318</t>
  </si>
  <si>
    <t>Ignacio</t>
  </si>
  <si>
    <t>3746 CR 307</t>
  </si>
  <si>
    <t>HARVEST PIPELINE CO (100%)</t>
  </si>
  <si>
    <t>CATAMOUNT ENERGY PARTNERS LLC (100%)</t>
  </si>
  <si>
    <t>14933 Highway 172</t>
  </si>
  <si>
    <t>SOUTHERN UTE INDIAN TRIBE (100%)</t>
  </si>
  <si>
    <t>5887 SOUTH TAFT HILL ROAD</t>
  </si>
  <si>
    <t>FORT COLLINS</t>
  </si>
  <si>
    <t>LARIMER COUNTY</t>
  </si>
  <si>
    <t>LARIMER COUNTY LANDFILL</t>
  </si>
  <si>
    <t>2351 BUSCH DRIVE</t>
  </si>
  <si>
    <t>ANHEUSER BUSCH INCORPORATED FORT COLLINS BREWERY</t>
  </si>
  <si>
    <t>6030 Campus Delivery</t>
  </si>
  <si>
    <t>COLORADO STATE UNIVERSITY</t>
  </si>
  <si>
    <t>COLORADO STATE UNIVERSITY SYSTEM (100%)</t>
  </si>
  <si>
    <t>2700 East County Road 82</t>
  </si>
  <si>
    <t>Wellington</t>
  </si>
  <si>
    <t>Rawhide Energy Station</t>
  </si>
  <si>
    <t>PLATTE RIVER POWER AUTHORITY (100%)</t>
  </si>
  <si>
    <t>4380 Ziegler Road</t>
  </si>
  <si>
    <t>Fort Collins</t>
  </si>
  <si>
    <t>Avago Technologies</t>
  </si>
  <si>
    <t>BROADCOM INC (100%)</t>
  </si>
  <si>
    <t>27000 Highway 12</t>
  </si>
  <si>
    <t>Trinidad</t>
  </si>
  <si>
    <t>LAS ANIMAS COUNTY</t>
  </si>
  <si>
    <t>PIONEER NATURAL RESOURCES CO (100%)</t>
  </si>
  <si>
    <t>21603 State Highway 12</t>
  </si>
  <si>
    <t>TIMBER CREEK OPERATING LLC (100%)</t>
  </si>
  <si>
    <t>48303 STATE ROAD 71</t>
  </si>
  <si>
    <t>LIMON</t>
  </si>
  <si>
    <t>Limon Generating Station</t>
  </si>
  <si>
    <t>450 ANGUS AVENUE</t>
  </si>
  <si>
    <t>STERLING</t>
  </si>
  <si>
    <t>STERLING ETHANOL LLC (100%)</t>
  </si>
  <si>
    <t>37500 County Rd 78</t>
  </si>
  <si>
    <t>Peetz</t>
  </si>
  <si>
    <t>De Beque</t>
  </si>
  <si>
    <t>MESA COUNTY</t>
  </si>
  <si>
    <t>3071 COLO HWY 50</t>
  </si>
  <si>
    <t>GRAND JUNCTION</t>
  </si>
  <si>
    <t>MESA COUNTY LANDFILL</t>
  </si>
  <si>
    <t>2101 S RANNEY</t>
  </si>
  <si>
    <t>CRAIG</t>
  </si>
  <si>
    <t>MOFFAT COUNTY</t>
  </si>
  <si>
    <t>37607 County Road 7</t>
  </si>
  <si>
    <t>14207 RD G</t>
  </si>
  <si>
    <t>CORTEZ</t>
  </si>
  <si>
    <t>MONTEZUMA COUNTY</t>
  </si>
  <si>
    <t>MESSER LLC CORTEZ PLANT</t>
  </si>
  <si>
    <t>MESSER NORTH AMERICA INC (100%)</t>
  </si>
  <si>
    <t>67999 LANDFILL RD.</t>
  </si>
  <si>
    <t>MONTROSE</t>
  </si>
  <si>
    <t>MONTROSE COUNTY</t>
  </si>
  <si>
    <t>MONTROSE COUNTY LANDFILL</t>
  </si>
  <si>
    <t>1500 S CLAYTON</t>
  </si>
  <si>
    <t>BRUSH</t>
  </si>
  <si>
    <t>Brush Power Projects</t>
  </si>
  <si>
    <t>1505 EAST BURLINGTON AVENUE</t>
  </si>
  <si>
    <t>FORT MORGAN</t>
  </si>
  <si>
    <t>CARGILL MEAT SOLUTIONS CORPORATION</t>
  </si>
  <si>
    <t>14940 County Road 24</t>
  </si>
  <si>
    <t>Brush</t>
  </si>
  <si>
    <t>14936 COUNTY ROAD 24</t>
  </si>
  <si>
    <t>Manchief Generating Station</t>
  </si>
  <si>
    <t>18317 HIGHWAY 144</t>
  </si>
  <si>
    <t>WESTERN SUGAR COOP</t>
  </si>
  <si>
    <t>THE WESTERN SUGAR COOPERATIVE (100%)</t>
  </si>
  <si>
    <t>31405 County Road 10</t>
  </si>
  <si>
    <t>Weldona</t>
  </si>
  <si>
    <t>STERLING ENERGY GROUP INC (100%)</t>
  </si>
  <si>
    <t>400 N 27th Lane</t>
  </si>
  <si>
    <t>Pueblo Airport Generating Station</t>
  </si>
  <si>
    <t>8925 Rancho Colorado Boulevard</t>
  </si>
  <si>
    <t>PUEBLO COUNTY</t>
  </si>
  <si>
    <t>Midway Landfill</t>
  </si>
  <si>
    <t>2100 SOUTH FREEWAY</t>
  </si>
  <si>
    <t>PUEBLO</t>
  </si>
  <si>
    <t>CF &amp; I STEEL L P/ DBA ROCKY MOUNTAIN STEEL MILLS</t>
  </si>
  <si>
    <t>EVRAZ INC NORTH AMERICA (100%)</t>
  </si>
  <si>
    <t>2005 LIME RD</t>
  </si>
  <si>
    <t>Comanche (470)</t>
  </si>
  <si>
    <t>5715 HWY 78 WEST</t>
  </si>
  <si>
    <t>WASTE CONNECTIONS - SOUTHSIDE LANDFILL</t>
  </si>
  <si>
    <t>3372 LIME ROAD</t>
  </si>
  <si>
    <t>GCC RIO GRANDE INC</t>
  </si>
  <si>
    <t>GCC OF AMERICA INC (100%)</t>
  </si>
  <si>
    <t>RIO BLANCO COUNTY</t>
  </si>
  <si>
    <t>ENTERPRISE PRODUCTS PARTNERS LP (100%)</t>
  </si>
  <si>
    <t>27991 County Rd 5</t>
  </si>
  <si>
    <t>3606 COUNTY ROAD 116</t>
  </si>
  <si>
    <t>RANGELY</t>
  </si>
  <si>
    <t>UTAH GAS CORP (100%)</t>
  </si>
  <si>
    <t>5200 County Road 3</t>
  </si>
  <si>
    <t>26100 CR 5</t>
  </si>
  <si>
    <t>20219 County Road 5</t>
  </si>
  <si>
    <t>Natural Soda</t>
  </si>
  <si>
    <t>12795 E YUTE</t>
  </si>
  <si>
    <t>HAYDEN</t>
  </si>
  <si>
    <t>XCEL ENERGY INC (52.95%); SALT RIVER PROJECT AGRICULTURAL IMPROVEMENT &amp; POWER DISTRICT (29.59%); BERKSHIRE HATHAWAY INC (17.46%)</t>
  </si>
  <si>
    <t>29515 Route County Road #27</t>
  </si>
  <si>
    <t>Oak Creek</t>
  </si>
  <si>
    <t>ROUTT COUNTY</t>
  </si>
  <si>
    <t>Twentymile Mine</t>
  </si>
  <si>
    <t>PEABODY ENERGY CORP (100%)</t>
  </si>
  <si>
    <t>20650 County Road 205</t>
  </si>
  <si>
    <t>Milner</t>
  </si>
  <si>
    <t>Twin Landfill Corporation</t>
  </si>
  <si>
    <t>TWIN LANDFILL CORP (100%)</t>
  </si>
  <si>
    <t>639 LANDFILL RD</t>
  </si>
  <si>
    <t>DILLON AREA</t>
  </si>
  <si>
    <t>SUMMIT COUNTY</t>
  </si>
  <si>
    <t>SUMMIT COUNTY LANDFILL</t>
  </si>
  <si>
    <t>35409 WELD COUNTY ROAD 18</t>
  </si>
  <si>
    <t>ROGGEN</t>
  </si>
  <si>
    <t>WELD COUNTY</t>
  </si>
  <si>
    <t>LaSalle</t>
  </si>
  <si>
    <t>11133 Eastman Park Drive</t>
  </si>
  <si>
    <t>OWENS-BROCKWAY GLASS CONTAINER INC PLANT 28</t>
  </si>
  <si>
    <t>2000 HOWARD SMITH AVE WEST</t>
  </si>
  <si>
    <t>WINDSOR</t>
  </si>
  <si>
    <t>CARESTREAM HEALTH INC.</t>
  </si>
  <si>
    <t>CARESTREAM HEALTH INC (100%)</t>
  </si>
  <si>
    <t>3009 WEST 49TH STREET</t>
  </si>
  <si>
    <t>GREELEY</t>
  </si>
  <si>
    <t>1405 14th St</t>
  </si>
  <si>
    <t>Fort Lupton</t>
  </si>
  <si>
    <t>Golden Aluminum Inc.</t>
  </si>
  <si>
    <t>LUPTON VENTURES INC (100%)</t>
  </si>
  <si>
    <t>65657 Highway 85</t>
  </si>
  <si>
    <t>CARR</t>
  </si>
  <si>
    <t>1302 1 st Avenue</t>
  </si>
  <si>
    <t>31375 GREAT WESTERN DRIVE</t>
  </si>
  <si>
    <t>FRONT RANGE ENERGY</t>
  </si>
  <si>
    <t>FRONT RANGE ENERGY LLC (100%)</t>
  </si>
  <si>
    <t>Brighton</t>
  </si>
  <si>
    <t>56719 CR 127</t>
  </si>
  <si>
    <t>New Raymer</t>
  </si>
  <si>
    <t>WHITING OIL GAS CORP (100%)</t>
  </si>
  <si>
    <t>18455 WELD COUNTY RD 35</t>
  </si>
  <si>
    <t>GILCREST</t>
  </si>
  <si>
    <t>800 North 8th Avenue</t>
  </si>
  <si>
    <t>JBS Swift Beef Company - Greeley Plant</t>
  </si>
  <si>
    <t>JBA USA HOLDINGS LLC (100%)</t>
  </si>
  <si>
    <t>Ault</t>
  </si>
  <si>
    <t>6335 WELD COUNTY RD 19</t>
  </si>
  <si>
    <t>Spindle Hill Energy Center</t>
  </si>
  <si>
    <t>40000 WELD COUNTY RD 25</t>
  </si>
  <si>
    <t>AULT</t>
  </si>
  <si>
    <t>NORTH WELD SANITARY LANDFILL</t>
  </si>
  <si>
    <t>1830 WELD COUNTY ROAD 5</t>
  </si>
  <si>
    <t>ERIE</t>
  </si>
  <si>
    <t>FRONT RANGE LANDFILL</t>
  </si>
  <si>
    <t>13675 WELD COUNTY ROAD 34</t>
  </si>
  <si>
    <t>PLATTEVILLE</t>
  </si>
  <si>
    <t>Briggsdale</t>
  </si>
  <si>
    <t>OUTRIGGER ENERGY II LLC (100%)</t>
  </si>
  <si>
    <t>16805 WELD CR 19 12</t>
  </si>
  <si>
    <t>Fort St. Vrain</t>
  </si>
  <si>
    <t>15732 Weld County Road 16</t>
  </si>
  <si>
    <t>Ft. Lupton</t>
  </si>
  <si>
    <t>6811 Weld County Road #31</t>
  </si>
  <si>
    <t>FORT LUPTON</t>
  </si>
  <si>
    <t>J.M. Shafer Generating Station</t>
  </si>
  <si>
    <t>1441 WELD COUNTY ROAD 6</t>
  </si>
  <si>
    <t>DENVER REGIONAL LANDFILL</t>
  </si>
  <si>
    <t>31495 COUNTY ROAD 43</t>
  </si>
  <si>
    <t>9101 WELD COUNTY RD 14</t>
  </si>
  <si>
    <t>FT LUPTON</t>
  </si>
  <si>
    <t>6211 WELD COUNTY RD 51</t>
  </si>
  <si>
    <t>KEENESBURG</t>
  </si>
  <si>
    <t>Rocky Mountain Energy Center</t>
  </si>
  <si>
    <t>1441 Weld County Rd 6</t>
  </si>
  <si>
    <t>Denver Regional North Landfill</t>
  </si>
  <si>
    <t>38480 COUNTY ROAD H</t>
  </si>
  <si>
    <t>YUMA ETHANOL LLC (100%)</t>
  </si>
  <si>
    <t>6900 MAIN ST.</t>
  </si>
  <si>
    <t>STRATFORD</t>
  </si>
  <si>
    <t>FAIRFIELD COUNTY</t>
  </si>
  <si>
    <t>CONNECTICUT</t>
  </si>
  <si>
    <t>SIKORSKY AIRCRAFT HEADQUARTERS</t>
  </si>
  <si>
    <t>Bridgeport Harbor Station</t>
  </si>
  <si>
    <t>PUBLIC SERVICE ENTERPRISE GROUP INC (100%)</t>
  </si>
  <si>
    <t>78 HIGH MEADOW ROAD</t>
  </si>
  <si>
    <t>BROOKFIELD</t>
  </si>
  <si>
    <t>IROQUOIS GAS TRANSMISSION SYSTEM LP (100%)</t>
  </si>
  <si>
    <t>10 ATLANTIC ST</t>
  </si>
  <si>
    <t>BRIDGEPORT ENERGY LLC (100%)</t>
  </si>
  <si>
    <t>6 HOWARD AVE</t>
  </si>
  <si>
    <t>Wheelabrator Bridgeport L.P.</t>
  </si>
  <si>
    <t>WHEELABRATOR TECHNOLOGIES HOLDINGS INC (100%)</t>
  </si>
  <si>
    <t>170 ENTERPRISE DRIVE</t>
  </si>
  <si>
    <t>BRISTOL</t>
  </si>
  <si>
    <t>HARTFORD COUNTY</t>
  </si>
  <si>
    <t>500 HUCKLEBERRY ROAD</t>
  </si>
  <si>
    <t>WINDSOR BLOOMFIELD LANDFILL</t>
  </si>
  <si>
    <t>Mid-Connecticut Resources Recovery Facility</t>
  </si>
  <si>
    <t>MATERIALS INNOVATION &amp; RECYCLING AUTHORITY (100%)</t>
  </si>
  <si>
    <t>19 Jefferson St</t>
  </si>
  <si>
    <t>Hartford Hospital Cogeneration Facility</t>
  </si>
  <si>
    <t>DCO ENERGY LLC (50%); SOUTH JERSEY INDUSTRIES INC (50%)</t>
  </si>
  <si>
    <t>107 Selden Street</t>
  </si>
  <si>
    <t>Berlin</t>
  </si>
  <si>
    <t>EVERSOURCE ENERGY (100%)</t>
  </si>
  <si>
    <t>60 Columbus Blvd</t>
  </si>
  <si>
    <t>Hartford Steam - Columbus Plant</t>
  </si>
  <si>
    <t>DCO ENERGY LLC (100%)</t>
  </si>
  <si>
    <t>400 MAIN</t>
  </si>
  <si>
    <t>EAST HARTFORD</t>
  </si>
  <si>
    <t>RAYTHEON TECHNOLOGIES CORP (100%)</t>
  </si>
  <si>
    <t>East Hartford</t>
  </si>
  <si>
    <t>76 Meadow Street</t>
  </si>
  <si>
    <t>AVANGRID INC (100%)</t>
  </si>
  <si>
    <t>1 LANDFILL WAY</t>
  </si>
  <si>
    <t>MANCHESTER</t>
  </si>
  <si>
    <t>MANCHESTER LANDFILL</t>
  </si>
  <si>
    <t>26 CANAL BANK RD</t>
  </si>
  <si>
    <t>WINDSOR LOCKS</t>
  </si>
  <si>
    <t>1 Hamilton Road</t>
  </si>
  <si>
    <t>Windsor Locks</t>
  </si>
  <si>
    <t>Hamilton Sundstrand Corporation</t>
  </si>
  <si>
    <t>58 PICKETT DISTRICT RD</t>
  </si>
  <si>
    <t>NEW MILFORD</t>
  </si>
  <si>
    <t>LITCHFIELD COUNTY</t>
  </si>
  <si>
    <t>KIMBERLY-CLARK TISSUE MILL</t>
  </si>
  <si>
    <t>1 AIRCRAFT ROAD</t>
  </si>
  <si>
    <t>MIDDLETOWN</t>
  </si>
  <si>
    <t>MIDDLESEX COUNTY</t>
  </si>
  <si>
    <t>PRATT &amp; WHITNEY MIDDLETOWN</t>
  </si>
  <si>
    <t>1349 RIVER RD</t>
  </si>
  <si>
    <t>KLEEN ENERGY SYSTEMS POWER PLANT</t>
  </si>
  <si>
    <t>1866 RIVER ROAD</t>
  </si>
  <si>
    <t>Middletown</t>
  </si>
  <si>
    <t>252 Shunpike Road</t>
  </si>
  <si>
    <t>40 Woodruff Hill Road</t>
  </si>
  <si>
    <t>NEW HAVEN COUNTY</t>
  </si>
  <si>
    <t>60 Marsh Hill Rd</t>
  </si>
  <si>
    <t>16 Woodruff Hill Road</t>
  </si>
  <si>
    <t>CPV Towantic Energy Center</t>
  </si>
  <si>
    <t>120 TOWER PARKWAY</t>
  </si>
  <si>
    <t>NEW HAVEN</t>
  </si>
  <si>
    <t>YALE UNIVERSITY CENTRAL POWER PLANT</t>
  </si>
  <si>
    <t>THE YALE CORP (100%)</t>
  </si>
  <si>
    <t>115 John St</t>
  </si>
  <si>
    <t>Wallingford</t>
  </si>
  <si>
    <t>309 CONGRESS AVE</t>
  </si>
  <si>
    <t>YALE UNIVERSITY - SCHOOL OF MEDICINE</t>
  </si>
  <si>
    <t>725 BANK ST</t>
  </si>
  <si>
    <t>WATERBURY</t>
  </si>
  <si>
    <t>Waterbury Generation</t>
  </si>
  <si>
    <t>55 SHELLAND ST</t>
  </si>
  <si>
    <t>MILFORD</t>
  </si>
  <si>
    <t>Milford Power Company LLC</t>
  </si>
  <si>
    <t>600 Connecticut Avenue</t>
  </si>
  <si>
    <t>370 Route 163</t>
  </si>
  <si>
    <t>MONTVILLE</t>
  </si>
  <si>
    <t>NEW LONDON COUNTY</t>
  </si>
  <si>
    <t>RAND-WHITNEY CONTAINERBOARD LP</t>
  </si>
  <si>
    <t>THE KRAFT GROUP (100%)</t>
  </si>
  <si>
    <t>16 S GOLDEN ST</t>
  </si>
  <si>
    <t>NORWICH</t>
  </si>
  <si>
    <t>13 Crow Hill Road</t>
  </si>
  <si>
    <t>Uncasville</t>
  </si>
  <si>
    <t>Mohegan Tribe of Indians of Connecticut</t>
  </si>
  <si>
    <t>MOHEGAN TRIBE OF INDIANS OF CONNECTICUT (100%)</t>
  </si>
  <si>
    <t>425 SOUTH BURNHAM HIGHWAY</t>
  </si>
  <si>
    <t>LISBON</t>
  </si>
  <si>
    <t>Wheelabrator Lisbon Inc.</t>
  </si>
  <si>
    <t>132 MILITARY HIGHWAY</t>
  </si>
  <si>
    <t>PRESTON</t>
  </si>
  <si>
    <t>SOUTHEASTERN CT RESOURCE RECOVERY FACILITY</t>
  </si>
  <si>
    <t>74 LATHROP ROAD</t>
  </si>
  <si>
    <t>UNCASVILLE</t>
  </si>
  <si>
    <t>Montville</t>
  </si>
  <si>
    <t>445 EASTERN POINT ROAD</t>
  </si>
  <si>
    <t>GROTON</t>
  </si>
  <si>
    <t>Pfizer</t>
  </si>
  <si>
    <t>PFIZER INC (100%)</t>
  </si>
  <si>
    <t>Groton</t>
  </si>
  <si>
    <t>Naval Submarine Base New London</t>
  </si>
  <si>
    <t>STORRS MANSFIELD</t>
  </si>
  <si>
    <t>TOLLAND COUNTY</t>
  </si>
  <si>
    <t>UNIVERSITY OF CONNECTICUT</t>
  </si>
  <si>
    <t>STATE OF CONNECTICUT (100%)</t>
  </si>
  <si>
    <t>1886 UPPER MAPLE ST</t>
  </si>
  <si>
    <t>KILLINGLY (DAYVILLE)</t>
  </si>
  <si>
    <t>WINDHAM COUNTY</t>
  </si>
  <si>
    <t>FRITO-LAY</t>
  </si>
  <si>
    <t>539 Tower Hill Road</t>
  </si>
  <si>
    <t>Chaplin</t>
  </si>
  <si>
    <t>56 ALEXANDER PARKWAY</t>
  </si>
  <si>
    <t>DAYVILLE</t>
  </si>
  <si>
    <t>Lake Road Generating Company</t>
  </si>
  <si>
    <t>1107 WILLOW GROVE RD</t>
  </si>
  <si>
    <t>FELTON</t>
  </si>
  <si>
    <t>KENT COUNTY</t>
  </si>
  <si>
    <t>DELAWARE</t>
  </si>
  <si>
    <t>DE SOLID WASTE AUTHORITY CENTRAL LANDFILL</t>
  </si>
  <si>
    <t>DELAWARE SOLID WASTE AUTHORITY (100%)</t>
  </si>
  <si>
    <t>1280 W NORTH ST</t>
  </si>
  <si>
    <t>DOVER</t>
  </si>
  <si>
    <t>Energy Center Dover</t>
  </si>
  <si>
    <t>Dover</t>
  </si>
  <si>
    <t>Garrison Energy Center</t>
  </si>
  <si>
    <t>EDGEWATER GENERATION HOLDINGS LLC (100%)</t>
  </si>
  <si>
    <t>217 ARTISAN DRIVE</t>
  </si>
  <si>
    <t>SMYRNA</t>
  </si>
  <si>
    <t>Warren F. Sam Beasley Pwr Station</t>
  </si>
  <si>
    <t>DELAWARE MUNICIPAL ELECTRIC COORPORATION (100%)</t>
  </si>
  <si>
    <t>CHESAPEAKE UTILITIES CORP (100%)</t>
  </si>
  <si>
    <t>222 SOUTH CHAPEL STREET</t>
  </si>
  <si>
    <t>NEW CASTLE COUNTY</t>
  </si>
  <si>
    <t>UNIVERSITY OF DELAWARE</t>
  </si>
  <si>
    <t>UNIVERSITY OF DELAWARE (100%)</t>
  </si>
  <si>
    <t>1706 E. 12TH STREET</t>
  </si>
  <si>
    <t>DE SOLID WASTE AUTHORITY CHERRY ISLAND</t>
  </si>
  <si>
    <t>198 HAY ROAD</t>
  </si>
  <si>
    <t>Hay Road</t>
  </si>
  <si>
    <t>200 Powder Mill Rd</t>
  </si>
  <si>
    <t>DUPONT EXPERIMENTAL STATION</t>
  </si>
  <si>
    <t>DUPONT DE NEMOURS INC (100%)</t>
  </si>
  <si>
    <t>1301 OGLETOWN ROAD</t>
  </si>
  <si>
    <t>200 HAY ROAD</t>
  </si>
  <si>
    <t>Edge Moor</t>
  </si>
  <si>
    <t>4550 WRANGLE HILL ROAD</t>
  </si>
  <si>
    <t>DELAWARE CITY</t>
  </si>
  <si>
    <t>Delaware City Refinery</t>
  </si>
  <si>
    <t>315 Cherry Lane</t>
  </si>
  <si>
    <t>Croda Inc</t>
  </si>
  <si>
    <t>CRODA INTERNATIONAL PUBLIC LC (100%)</t>
  </si>
  <si>
    <t>1101 LAMBSON LANE</t>
  </si>
  <si>
    <t>NEW CASTLE</t>
  </si>
  <si>
    <t>DE SOLID WASTE AUTHORITY PIGEON POINT</t>
  </si>
  <si>
    <t>205 South James Street</t>
  </si>
  <si>
    <t>BASF Corporation</t>
  </si>
  <si>
    <t>28560 LANDFILL LANE</t>
  </si>
  <si>
    <t>GEORGETOWN</t>
  </si>
  <si>
    <t>SUSSEX COUNTY</t>
  </si>
  <si>
    <t>DE SOLID WASTE AUTHORITY SOUTHERN</t>
  </si>
  <si>
    <t>29416 POWER PLANT ROAD</t>
  </si>
  <si>
    <t>DAGSBORO</t>
  </si>
  <si>
    <t>20621 Savannah Road</t>
  </si>
  <si>
    <t>Perdue Georgetown Processing Plant</t>
  </si>
  <si>
    <t>PERDUE FARMS INC (100%)</t>
  </si>
  <si>
    <t>29106 John J. Williams Highway</t>
  </si>
  <si>
    <t>Millsboro</t>
  </si>
  <si>
    <t>MOUNTAIRE CORP (100%)</t>
  </si>
  <si>
    <t>2244 10th Street NW</t>
  </si>
  <si>
    <t>DISTRICT OF COLUMBIA</t>
  </si>
  <si>
    <t>Howard University</t>
  </si>
  <si>
    <t>HOWARD UNIVERSITY (INC) (100%)</t>
  </si>
  <si>
    <t>25 E STREET SOUTHEAST</t>
  </si>
  <si>
    <t>WASHINGTON</t>
  </si>
  <si>
    <t>CAPITOL POWER PLANT</t>
  </si>
  <si>
    <t>US OF AMERICA ACTING BY &amp; THROUGH THE ARCHITECT OF THE CAPITOL (100%)</t>
  </si>
  <si>
    <t>2025 F ST NW</t>
  </si>
  <si>
    <t>THE GEORGE WASHINGTON UNIVERSITY</t>
  </si>
  <si>
    <t>THE GEORGE WASHINGTON UNIVERSITY (100%)</t>
  </si>
  <si>
    <t>BUILDING 82 MOWRY ROAD</t>
  </si>
  <si>
    <t>GAINESVILLE</t>
  </si>
  <si>
    <t>FLORIDA</t>
  </si>
  <si>
    <t>University of Florida Cogeneration Plant</t>
  </si>
  <si>
    <t>DUKE ENERGY CORP (100%)</t>
  </si>
  <si>
    <t>10001 NW 13TH ST</t>
  </si>
  <si>
    <t>Deerhaven</t>
  </si>
  <si>
    <t>515 SE 5 AVE</t>
  </si>
  <si>
    <t>J R Kelly</t>
  </si>
  <si>
    <t>4000 NORTHWEST COUNTY ROAD 235</t>
  </si>
  <si>
    <t>NEWBERRY</t>
  </si>
  <si>
    <t>ALACHUA COUNTY</t>
  </si>
  <si>
    <t>Argos Cement LLC</t>
  </si>
  <si>
    <t>11201 NW 13th Street</t>
  </si>
  <si>
    <t>Gainesville</t>
  </si>
  <si>
    <t>Deerhaven Renewable</t>
  </si>
  <si>
    <t>PANAMA CITY</t>
  </si>
  <si>
    <t>BAY COUNTY</t>
  </si>
  <si>
    <t>ONE EVERITT AVENUE</t>
  </si>
  <si>
    <t>KRATON CORP (100%)</t>
  </si>
  <si>
    <t>4300 HIGHWAY 2300</t>
  </si>
  <si>
    <t>SOUTHPORT</t>
  </si>
  <si>
    <t>Lansing Smith Generating Plant</t>
  </si>
  <si>
    <t>NEXTERA ENERGY INC (100%)</t>
  </si>
  <si>
    <t>14369 SW STATE ROAD 231</t>
  </si>
  <si>
    <t>BROOKER</t>
  </si>
  <si>
    <t>BRADFORD COUNTY</t>
  </si>
  <si>
    <t>555 TOWNSEND RD</t>
  </si>
  <si>
    <t>COCOA</t>
  </si>
  <si>
    <t>Oleander Power Project</t>
  </si>
  <si>
    <t>6000 NORTH US HWY 1</t>
  </si>
  <si>
    <t>Cape Canaveral</t>
  </si>
  <si>
    <t>BREVARD COUNTY</t>
  </si>
  <si>
    <t>4180 South US Highway 1</t>
  </si>
  <si>
    <t>Rockledge</t>
  </si>
  <si>
    <t>2250 ADAMSON ROAD</t>
  </si>
  <si>
    <t>BREVARD CO BOARD OF COUNTY COMMISSIONERS</t>
  </si>
  <si>
    <t>7101 SW 205 AVENUE</t>
  </si>
  <si>
    <t>FORT LAUDERDALE</t>
  </si>
  <si>
    <t>BROWARD COUNTY</t>
  </si>
  <si>
    <t>BROWARD COUNTY LANDFILL</t>
  </si>
  <si>
    <t>BROWARD COUNTY SOLID WASTE &amp; RECYCLING SERVICES (100%)</t>
  </si>
  <si>
    <t>2700 Wiles RD</t>
  </si>
  <si>
    <t>POMPANO BEACH</t>
  </si>
  <si>
    <t>Monarch Hill</t>
  </si>
  <si>
    <t>8100 EISENHOWER BOULEVARD</t>
  </si>
  <si>
    <t>Port Everglades</t>
  </si>
  <si>
    <t>4300 SOUTHWEST 42ND STREET</t>
  </si>
  <si>
    <t>4400 SOUTH STATE ROAD 7</t>
  </si>
  <si>
    <t>FT. LAUDERDALE</t>
  </si>
  <si>
    <t>29751 ZEMEL ROAD</t>
  </si>
  <si>
    <t>PUNTA GORDA</t>
  </si>
  <si>
    <t>CHARLOTTE COUNTY</t>
  </si>
  <si>
    <t>CHARLOTTE CO.BOARD OF CO.COMMISIONERS</t>
  </si>
  <si>
    <t>245 N MAYLEN AVE</t>
  </si>
  <si>
    <t>LECANTO</t>
  </si>
  <si>
    <t>CITRUS COUNTY</t>
  </si>
  <si>
    <t>230 W. GULF TO LAKE HIGHWAY</t>
  </si>
  <si>
    <t>CITRUS CO CENTRAL LANDFILL</t>
  </si>
  <si>
    <t>CITRUS COUNTY FLORIDA (100%)</t>
  </si>
  <si>
    <t>15760 WEST POWERLINE ST</t>
  </si>
  <si>
    <t>CRYSTAL RIVER</t>
  </si>
  <si>
    <t>Crystal River Power Plant</t>
  </si>
  <si>
    <t>3750 WHITE LAKE BOULEVARD</t>
  </si>
  <si>
    <t>NAPLES</t>
  </si>
  <si>
    <t>COLLIER COUNTY</t>
  </si>
  <si>
    <t>Naples Landfill</t>
  </si>
  <si>
    <t>1347 NW Oosterhoudt Lane</t>
  </si>
  <si>
    <t>Lake City</t>
  </si>
  <si>
    <t>Winfield Solid Waste Facility</t>
  </si>
  <si>
    <t>9469 EASTPORT ROAD</t>
  </si>
  <si>
    <t>DUVAL COUNTY</t>
  </si>
  <si>
    <t>2051 LANE AVENUE NORTH</t>
  </si>
  <si>
    <t>IFF CHEMICAL HOLDINGS INC</t>
  </si>
  <si>
    <t>INTERNATIONAL FLAVORS &amp; FRAGRANCES INC (100%)</t>
  </si>
  <si>
    <t>601 CRESTWOOD STREET</t>
  </si>
  <si>
    <t>Symrise</t>
  </si>
  <si>
    <t>SYMRISE INC (100%)</t>
  </si>
  <si>
    <t>2121 HURON ST</t>
  </si>
  <si>
    <t>Anchor Glass Container Corporation. - Plant 07</t>
  </si>
  <si>
    <t>ANCHOR GLASS CONTAINER CORP (100%)</t>
  </si>
  <si>
    <t>6850 Energy Center Drive</t>
  </si>
  <si>
    <t>Jacksonville</t>
  </si>
  <si>
    <t>Greenland Energy Center</t>
  </si>
  <si>
    <t>111 BUSCH DR.</t>
  </si>
  <si>
    <t>ANHEUSER-BUSCH LLC</t>
  </si>
  <si>
    <t>4377 HECKSCHER DRIVE</t>
  </si>
  <si>
    <t>Northside</t>
  </si>
  <si>
    <t>6825 EVERGREEN AVE</t>
  </si>
  <si>
    <t>US GYPSUM - JACKSONVILLE PLANT</t>
  </si>
  <si>
    <t>16770 REBAR ROAD</t>
  </si>
  <si>
    <t>BALDWIN</t>
  </si>
  <si>
    <t>CMC Steel Florida</t>
  </si>
  <si>
    <t>4215 TALLEYRAND AVE</t>
  </si>
  <si>
    <t>J D Kennedy</t>
  </si>
  <si>
    <t>5110 U.S. HIGHWAY 301</t>
  </si>
  <si>
    <t>TRAIL RIDGE LANDFILL INC</t>
  </si>
  <si>
    <t>15701 W BEAVER ST</t>
  </si>
  <si>
    <t>Brandy Branch</t>
  </si>
  <si>
    <t>1625 Atwood Dr</t>
  </si>
  <si>
    <t>Pensacola</t>
  </si>
  <si>
    <t>300 SOUTH MYRICK ST</t>
  </si>
  <si>
    <t>PENSACOLA</t>
  </si>
  <si>
    <t>ARMSTRONG WORLD INDUSTRIES INC.</t>
  </si>
  <si>
    <t>ARMSTRONG WORLD INDUSTRIES INC (100%)</t>
  </si>
  <si>
    <t>Cantonment</t>
  </si>
  <si>
    <t>International Paper Rock Crossing Landfill</t>
  </si>
  <si>
    <t>13009 BEULAH ROAD</t>
  </si>
  <si>
    <t>CANTONMENT</t>
  </si>
  <si>
    <t>PERDIDO LANDFILL CONSTRUCTION - PHASE 5</t>
  </si>
  <si>
    <t>375 Muscogee Rd</t>
  </si>
  <si>
    <t>International Paper - Pensacola Mill</t>
  </si>
  <si>
    <t>11999 PATE ST</t>
  </si>
  <si>
    <t>Gulf Clean Energy Center</t>
  </si>
  <si>
    <t>3000 Old Chemstrand Road</t>
  </si>
  <si>
    <t>Ascend Performance Materials LLC</t>
  </si>
  <si>
    <t>3690 HOSFORD HWY</t>
  </si>
  <si>
    <t>QUINCY</t>
  </si>
  <si>
    <t>GADSDEN COUNTY</t>
  </si>
  <si>
    <t>5030 N.US HWY 129</t>
  </si>
  <si>
    <t>TRENTON</t>
  </si>
  <si>
    <t>GILCHRIST COUNTY</t>
  </si>
  <si>
    <t>15843 SE 78th Street</t>
  </si>
  <si>
    <t>White Springs</t>
  </si>
  <si>
    <t>HAMILTON COUNTY</t>
  </si>
  <si>
    <t>PHOSPHATE HOLDINGS INC (100%)</t>
  </si>
  <si>
    <t>2394 VANDOLAH ROAD</t>
  </si>
  <si>
    <t>WAUCHULA</t>
  </si>
  <si>
    <t>Vandolah Power Project</t>
  </si>
  <si>
    <t>NORTHERN STAR GENERATION LLC (100%)</t>
  </si>
  <si>
    <t>6695 COUNTY ROAD 663 N</t>
  </si>
  <si>
    <t>BOWLING GREEN</t>
  </si>
  <si>
    <t>Hardee Power Station</t>
  </si>
  <si>
    <t>6697 COUNTY ROAD 663</t>
  </si>
  <si>
    <t>Midulla Generating Station</t>
  </si>
  <si>
    <t>SEMINOLE ELECTRIC COOPERATIVE INC (100%)</t>
  </si>
  <si>
    <t>1731 SOUTH WC OWEN AVENUE</t>
  </si>
  <si>
    <t>CLEWISTON</t>
  </si>
  <si>
    <t>HENDRY COUNTY</t>
  </si>
  <si>
    <t>CLEWISTON SUGAR HOUSE</t>
  </si>
  <si>
    <t>US SUGAR CORP (100%)</t>
  </si>
  <si>
    <t>5500 CHURCH ROAD</t>
  </si>
  <si>
    <t>FELDA</t>
  </si>
  <si>
    <t>LEE/HENDRY COUNTY REGIONAL SOLID WASTE DISPOSAL FACILITY</t>
  </si>
  <si>
    <t>LEE COUNTY BOARD OF COUNTY COMMISSIONERS (100%)</t>
  </si>
  <si>
    <t>10311 CEMENT PLANT ROAD</t>
  </si>
  <si>
    <t>BROOKSVILLE</t>
  </si>
  <si>
    <t>HERNANDO COUNTY</t>
  </si>
  <si>
    <t>Brooksville South Cement Plant</t>
  </si>
  <si>
    <t>14450 LANDFILL RD</t>
  </si>
  <si>
    <t>HERNANDO COUNTY NW LANDFILL</t>
  </si>
  <si>
    <t>HERNANDO COUNTY FLORIDA (100%)</t>
  </si>
  <si>
    <t>13830 Circa Crossing Drive</t>
  </si>
  <si>
    <t>Lithia</t>
  </si>
  <si>
    <t>HILLSBOROUGH COUNTY</t>
  </si>
  <si>
    <t>THE MOSAIC CO (100%)</t>
  </si>
  <si>
    <t>702 North Franklin Street</t>
  </si>
  <si>
    <t>Tampa</t>
  </si>
  <si>
    <t>TECO ENERGY INC (100%)</t>
  </si>
  <si>
    <t>107 NORTH 34TH ST</t>
  </si>
  <si>
    <t>TAMPA</t>
  </si>
  <si>
    <t>MCKAY BAY FACILITY</t>
  </si>
  <si>
    <t>350 NORTH FALKENBURG ROAD</t>
  </si>
  <si>
    <t>HILLSBOROUGH COUNTY RESOURCE RECOVERY FACILITY</t>
  </si>
  <si>
    <t>HILLSBOROUGH COUNTY PUBLIC UTILITIES DEPARTMENT (100%)</t>
  </si>
  <si>
    <t>PO Box 111</t>
  </si>
  <si>
    <t>Tampa Electric Company</t>
  </si>
  <si>
    <t>6505 Jewel St</t>
  </si>
  <si>
    <t>ENVIROFOCUS TECHNOLOGIES LLC</t>
  </si>
  <si>
    <t>GOPHER RESOURCE LLC (100%)</t>
  </si>
  <si>
    <t>15960 CR 672</t>
  </si>
  <si>
    <t>LITHIA</t>
  </si>
  <si>
    <t>SOUTHEAST COUNTY LANDFILL</t>
  </si>
  <si>
    <t>1216 OLD HOPEWELL ROAD</t>
  </si>
  <si>
    <t>TRADEMARK NITROGEN CORP.</t>
  </si>
  <si>
    <t>TRADEMARK NITROGEN CORP (100%)</t>
  </si>
  <si>
    <t>8813 US Highway 41 South</t>
  </si>
  <si>
    <t>Riverview</t>
  </si>
  <si>
    <t>Mosaic Riverview Facility</t>
  </si>
  <si>
    <t>12949 US HIGHWAY 41 SOUTH</t>
  </si>
  <si>
    <t>GIBSONTON</t>
  </si>
  <si>
    <t>Gold Bond - APL Plant</t>
  </si>
  <si>
    <t>809 South Woodrow Wilson</t>
  </si>
  <si>
    <t>Plant City</t>
  </si>
  <si>
    <t>James Hardie Building Products</t>
  </si>
  <si>
    <t>JAMES HARDIE INDUSTRIES PUBLIC LTD CO (100%)</t>
  </si>
  <si>
    <t>13031 WYANDOTTE ROAD</t>
  </si>
  <si>
    <t>APOLLO BEACH</t>
  </si>
  <si>
    <t>Big Bend</t>
  </si>
  <si>
    <t>10171 COUNTY ROAD 579</t>
  </si>
  <si>
    <t>THONOTOSASSA</t>
  </si>
  <si>
    <t>3602 PORT SUTTON ROAD</t>
  </si>
  <si>
    <t>Bayside Power Station</t>
  </si>
  <si>
    <t>1327 74TH AVENUE SW</t>
  </si>
  <si>
    <t>VERO BEACH</t>
  </si>
  <si>
    <t>INDIAN RIVER COUNTY</t>
  </si>
  <si>
    <t>INDIAN RIVER COUNTY LANDFILL</t>
  </si>
  <si>
    <t>4945 Hwy 273</t>
  </si>
  <si>
    <t>CAMPBELLTON</t>
  </si>
  <si>
    <t>SPRINGHILL REGIONAL LANDFILL</t>
  </si>
  <si>
    <t>11 CLOUD ST.</t>
  </si>
  <si>
    <t>LEESBURG</t>
  </si>
  <si>
    <t>CUTRALE CITRUS JUICES USA INC (100%)</t>
  </si>
  <si>
    <t>13130 COUNTY LANDFILL ROAD</t>
  </si>
  <si>
    <t>TAVARES</t>
  </si>
  <si>
    <t>LAKE COUNTY CENTRAL PHASE I LANDFILL</t>
  </si>
  <si>
    <t>3830 ROGERS INDUSTRIAL PARK ROAD</t>
  </si>
  <si>
    <t>OKAHUMPKA</t>
  </si>
  <si>
    <t>COVANTA LAKE II INC</t>
  </si>
  <si>
    <t>10650 STATE ROAD 80</t>
  </si>
  <si>
    <t>FORT MYERS</t>
  </si>
  <si>
    <t>Fort Myers</t>
  </si>
  <si>
    <t>11990 STATE ROAD 82  EAST</t>
  </si>
  <si>
    <t>Gulf Coast RDF</t>
  </si>
  <si>
    <t>10500 BUCKINGHAM ROAD</t>
  </si>
  <si>
    <t>LEE COUNTY SOLID WASTE RESOURCE RECOVERY FACILITY</t>
  </si>
  <si>
    <t>STATE OF FLORIDA (100%)</t>
  </si>
  <si>
    <t>2602 Jackson Bluff Road</t>
  </si>
  <si>
    <t>Tallahassee</t>
  </si>
  <si>
    <t>LEON COUNTY</t>
  </si>
  <si>
    <t>7550 Apalachee Parkway</t>
  </si>
  <si>
    <t>Leon County Landfill</t>
  </si>
  <si>
    <t>1125 GEDDIE ROAD</t>
  </si>
  <si>
    <t>TALLAHASSEE</t>
  </si>
  <si>
    <t>Arvah B Hopkins</t>
  </si>
  <si>
    <t>Florida State University</t>
  </si>
  <si>
    <t>BOARD OF GOVERNORS STATE UNIVERSITY SYSTEM OF FLORIDA (100%)</t>
  </si>
  <si>
    <t>12995 NE SR 65</t>
  </si>
  <si>
    <t>Hosford</t>
  </si>
  <si>
    <t>LIBERTY COUNTY</t>
  </si>
  <si>
    <t>Georgia Pacific Wood Products LLC</t>
  </si>
  <si>
    <t>1313 SW Greenville Hills Rd.</t>
  </si>
  <si>
    <t>Aucilla Area Solid Waste Facility</t>
  </si>
  <si>
    <t>AUCILLA AREA SOLID WASTE ADMINISTRATION (100%)</t>
  </si>
  <si>
    <t>1001 13TH AVE. E.</t>
  </si>
  <si>
    <t>BRADENTON</t>
  </si>
  <si>
    <t>MANATEE COUNTY</t>
  </si>
  <si>
    <t>TROPICANA MANUFACTURING CO INC</t>
  </si>
  <si>
    <t>3333 Lena Road</t>
  </si>
  <si>
    <t>Bradenton</t>
  </si>
  <si>
    <t>Lena Road Class I Landfill</t>
  </si>
  <si>
    <t>COUNTY OF MANATEE (100%)</t>
  </si>
  <si>
    <t>4610 BUCKEYE ROAD</t>
  </si>
  <si>
    <t>PALMETTO</t>
  </si>
  <si>
    <t>19050 STATE ROAD 62</t>
  </si>
  <si>
    <t>PARRISH</t>
  </si>
  <si>
    <t>19555 NE CR 314</t>
  </si>
  <si>
    <t>SILVER SPRINGS</t>
  </si>
  <si>
    <t>5601 SOUTHEAST 66TH STREET</t>
  </si>
  <si>
    <t>OCALA</t>
  </si>
  <si>
    <t>MARION COUNTY BASELINE LANDFILL SOLID WASTE TRANSFER STATION</t>
  </si>
  <si>
    <t>MARION COUNTY BOARD OF COUNTY COMMISSIONERS (100%)</t>
  </si>
  <si>
    <t>13023 SW Hwy 200</t>
  </si>
  <si>
    <t>21900 SW WARFIELD BLVD</t>
  </si>
  <si>
    <t>INDIANTOWN</t>
  </si>
  <si>
    <t>11000 NORTHWEST 121 WAY</t>
  </si>
  <si>
    <t>MEDLEY</t>
  </si>
  <si>
    <t>MIAMI-DADE COUNTY</t>
  </si>
  <si>
    <t>TARMAC PENNSUCO COMPLEX</t>
  </si>
  <si>
    <t>TITAN AMERICA LLC (100%)</t>
  </si>
  <si>
    <t>23707 SW 97TH AVENUE</t>
  </si>
  <si>
    <t>GOULDS</t>
  </si>
  <si>
    <t>SOUTH DADE SOLID WASTE DISPOSAL FACILITY</t>
  </si>
  <si>
    <t>8831 NW 58TH ST</t>
  </si>
  <si>
    <t>MIAMI</t>
  </si>
  <si>
    <t>58TH ST LF (MAIN COUNTY LF)</t>
  </si>
  <si>
    <t>1200 NW 137TH AVE</t>
  </si>
  <si>
    <t>CEMEX MIAMI</t>
  </si>
  <si>
    <t>21500 N.W. 47 AVENUE</t>
  </si>
  <si>
    <t>NORTH DADE LANDFILL MIAMI-DADE SOLID WASTE MANAGEMENT</t>
  </si>
  <si>
    <t>9700 SW 344TH ST</t>
  </si>
  <si>
    <t>HOMESTEAD</t>
  </si>
  <si>
    <t>Turkey Point</t>
  </si>
  <si>
    <t>6990 NW 97 AVENUE</t>
  </si>
  <si>
    <t>DADE COUNTY RESOURCES RECOVERY</t>
  </si>
  <si>
    <t>9350 NORTHWEST 89TH STREET</t>
  </si>
  <si>
    <t>Medley Landfill</t>
  </si>
  <si>
    <t>6800 SW 87TH AVE</t>
  </si>
  <si>
    <t>MIAMI-DADE WATER &amp; SEWER (100%)</t>
  </si>
  <si>
    <t>600 N 8TH ST</t>
  </si>
  <si>
    <t>FERNANDINA BEACH</t>
  </si>
  <si>
    <t>NASSAU COUNTY</t>
  </si>
  <si>
    <t>22 Gum Street</t>
  </si>
  <si>
    <t>Fernandina Beach</t>
  </si>
  <si>
    <t>95739 Amelia Concourse</t>
  </si>
  <si>
    <t>Yulee</t>
  </si>
  <si>
    <t>Rayonier Performance Fibers LLC - Yulee Landfill</t>
  </si>
  <si>
    <t>RAYONIER ADVANCED MATERIALS INC (100%)</t>
  </si>
  <si>
    <t>10 GUM STREET</t>
  </si>
  <si>
    <t>RAYONIER PERFORMANCE FIBERS LLC Fernandina Mill</t>
  </si>
  <si>
    <t>46026 LANDFILL RD</t>
  </si>
  <si>
    <t>CALLAHAN</t>
  </si>
  <si>
    <t>WEST NASSAU SANITARY LANDFILL</t>
  </si>
  <si>
    <t>NASSA COUNTY BOARD OF COUNTY COMMISSIONERS (100%)</t>
  </si>
  <si>
    <t>364 Valparaiso Pkwy</t>
  </si>
  <si>
    <t>Valparaiso</t>
  </si>
  <si>
    <t>OKALOOSA COUNTY</t>
  </si>
  <si>
    <t>OKALOOSA GAS DISTRICT (100%)</t>
  </si>
  <si>
    <t>3193 NE 366th Trail</t>
  </si>
  <si>
    <t>OKEECHOBEE COUNTY</t>
  </si>
  <si>
    <t>Okeechobee Clean Energy Center</t>
  </si>
  <si>
    <t>10800 N. E. 128th Avenue</t>
  </si>
  <si>
    <t>Okeechobee Landfill</t>
  </si>
  <si>
    <t>5100 S ALAFAYA TRAIL</t>
  </si>
  <si>
    <t>ORLANDO</t>
  </si>
  <si>
    <t>Stanton A</t>
  </si>
  <si>
    <t>7990 STEER LAKE RD</t>
  </si>
  <si>
    <t>Curtis H. Stanton Energy Center</t>
  </si>
  <si>
    <t>5901 YOUNG PINE RD</t>
  </si>
  <si>
    <t>ORANGE COUNTY LANDFILL</t>
  </si>
  <si>
    <t>ORANGE COUNTY UTILITIES - SOLID WASTE DIV (100%)</t>
  </si>
  <si>
    <t>5400 REX DR</t>
  </si>
  <si>
    <t>WINTER GARDEN</t>
  </si>
  <si>
    <t>PINE RIDGE RECYCLING &amp; DISPOSAL</t>
  </si>
  <si>
    <t>1375 Buena Vista Drive</t>
  </si>
  <si>
    <t>LAKE BUENA VISTA</t>
  </si>
  <si>
    <t>Reedy Creek Improvement District/Walt Disney World Resort</t>
  </si>
  <si>
    <t>THE WALT DISNEY CO (99%); REEDY CREEK IMPROVEMENT DISTRICT (1%)</t>
  </si>
  <si>
    <t>8275 EXCHANGE DRIVE</t>
  </si>
  <si>
    <t>Orlando CoGen</t>
  </si>
  <si>
    <t>ATLANTIC POWER CORP (50%); NORTHERN STAR GENERATION LLC (50%)</t>
  </si>
  <si>
    <t>6781 Osceola Polk Line Road</t>
  </si>
  <si>
    <t>Davenport</t>
  </si>
  <si>
    <t>OSCEOLA COUNTY</t>
  </si>
  <si>
    <t>1501 OMNI WAY</t>
  </si>
  <si>
    <t>ST. CLOUD</t>
  </si>
  <si>
    <t>J.E.D. SOLID WASTE MANAGEMENT FACILITY</t>
  </si>
  <si>
    <t>6525 OSCEOLA POLK LINE ROAD</t>
  </si>
  <si>
    <t>INTERCESSION CITY</t>
  </si>
  <si>
    <t>Intercession City Power Plant</t>
  </si>
  <si>
    <t>6075 OLD TAMPA HIGHWAY</t>
  </si>
  <si>
    <t>Cane Island</t>
  </si>
  <si>
    <t>FLORIDA MUNICIPAL POWER AGENCY (100%)</t>
  </si>
  <si>
    <t>Riviera Beach</t>
  </si>
  <si>
    <t>PALM BEACH COUNTY</t>
  </si>
  <si>
    <t>FPL Transmission and Distribution System</t>
  </si>
  <si>
    <t>117 College Street</t>
  </si>
  <si>
    <t>Lake Worth</t>
  </si>
  <si>
    <t>Tom G.Smith Power Plant</t>
  </si>
  <si>
    <t>20505 STATE RD 80</t>
  </si>
  <si>
    <t>LOXAHATCHEE</t>
  </si>
  <si>
    <t>West County Energy Center</t>
  </si>
  <si>
    <t>8001 HIGHWAY 27 SOUTH</t>
  </si>
  <si>
    <t>SOUTH BAY</t>
  </si>
  <si>
    <t>NEW HOPE POWER COMPANY</t>
  </si>
  <si>
    <t>FANJUL CORP (100%)</t>
  </si>
  <si>
    <t>7501 N. JOG ROAD</t>
  </si>
  <si>
    <t>WEST PALM BEACH</t>
  </si>
  <si>
    <t>Palm Beach Renewable Energy Park (PBREP)</t>
  </si>
  <si>
    <t>9191 Lantana Road</t>
  </si>
  <si>
    <t>Lantana Landfill (Park Ridge Golf Course)</t>
  </si>
  <si>
    <t>200 300 BROADWAY</t>
  </si>
  <si>
    <t>RIVIERA BEACH</t>
  </si>
  <si>
    <t>Riviera</t>
  </si>
  <si>
    <t>7301 Haverhill Road</t>
  </si>
  <si>
    <t>West Palm Beach</t>
  </si>
  <si>
    <t>Dyer Boulevard Landfill (Dyer Park)</t>
  </si>
  <si>
    <t>6789 BELVEDERE RD</t>
  </si>
  <si>
    <t>14240 MERCHANT ENERGY WAY</t>
  </si>
  <si>
    <t>SHADY HILLS</t>
  </si>
  <si>
    <t>Shady Hills</t>
  </si>
  <si>
    <t>14230 HAYS ROAD</t>
  </si>
  <si>
    <t>SPRING HILL</t>
  </si>
  <si>
    <t>PASCO COUNTY</t>
  </si>
  <si>
    <t>PCSW RESOURCE RECOVERY FACILITY</t>
  </si>
  <si>
    <t>1729 BAILLIES BLUFF ROAD</t>
  </si>
  <si>
    <t>HOLIDAY</t>
  </si>
  <si>
    <t>Anclote Power Plant</t>
  </si>
  <si>
    <t>3001-110TH AVENUE NORTH</t>
  </si>
  <si>
    <t>ST. PETERSBURG</t>
  </si>
  <si>
    <t>PINELLAS COUNTY</t>
  </si>
  <si>
    <t>PINELLAS COUNTY RESOURCE RECOVERY</t>
  </si>
  <si>
    <t>299 FIRST AVE N</t>
  </si>
  <si>
    <t>SAINT PETERSBURG</t>
  </si>
  <si>
    <t>T&amp;D FLORIDA</t>
  </si>
  <si>
    <t>1601 WEEDON ISLAND DRIVE</t>
  </si>
  <si>
    <t>P L Bartow Power Plant</t>
  </si>
  <si>
    <t>10550 16th Street North</t>
  </si>
  <si>
    <t>ST PETERSBURG</t>
  </si>
  <si>
    <t>TOYTOWN SLF</t>
  </si>
  <si>
    <t>1651 W DERBY AVE</t>
  </si>
  <si>
    <t>AUBURNDALE</t>
  </si>
  <si>
    <t>Osprey Energy Center</t>
  </si>
  <si>
    <t>3030 E LAKE PARKER DR</t>
  </si>
  <si>
    <t>LAKELAND</t>
  </si>
  <si>
    <t>C D McIntosh Jr Power Plant</t>
  </si>
  <si>
    <t>3219 STATE ROAD 630 WEST</t>
  </si>
  <si>
    <t>FORT MEADE</t>
  </si>
  <si>
    <t>Tiger Bay Cogeneration Facility</t>
  </si>
  <si>
    <t>9995 STATE ROAD 37 SOUTH</t>
  </si>
  <si>
    <t>MULBERRY</t>
  </si>
  <si>
    <t>3600 HIGHWAY 555</t>
  </si>
  <si>
    <t>BARTOW</t>
  </si>
  <si>
    <t>Mulberry Cogeneration Facility</t>
  </si>
  <si>
    <t>3200 Highway 60 West</t>
  </si>
  <si>
    <t>Mosaic Bartow Facility</t>
  </si>
  <si>
    <t>2002 E RD 92</t>
  </si>
  <si>
    <t>Charles Larsen Memorial Power Plant</t>
  </si>
  <si>
    <t>3095 Highway 640</t>
  </si>
  <si>
    <t>Mulberry</t>
  </si>
  <si>
    <t>Mosaic New Wales Facility</t>
  </si>
  <si>
    <t>10 Environmental Loop south</t>
  </si>
  <si>
    <t>Winter Haven</t>
  </si>
  <si>
    <t>Polk County - North Central Landfill</t>
  </si>
  <si>
    <t>7700 COUNTY ROAD 555</t>
  </si>
  <si>
    <t>Hines Energy Complex</t>
  </si>
  <si>
    <t>20205 US HWY 27 S</t>
  </si>
  <si>
    <t>LAKE WALES</t>
  </si>
  <si>
    <t>CITRUS WORLD INC (100%)</t>
  </si>
  <si>
    <t>602 MCKEAN ST.</t>
  </si>
  <si>
    <t>1901 CLEAR SPRINGS ROAD</t>
  </si>
  <si>
    <t>Orange Cogeneration Facility</t>
  </si>
  <si>
    <t>2500 State Road 60 West</t>
  </si>
  <si>
    <t>Cedar Trails Class III</t>
  </si>
  <si>
    <t>STATE HIGHWAY 17</t>
  </si>
  <si>
    <t>PALATKA</t>
  </si>
  <si>
    <t>Seminole (136)</t>
  </si>
  <si>
    <t>886 N HWY 17</t>
  </si>
  <si>
    <t>PUTNAM COUNTY</t>
  </si>
  <si>
    <t>140 COUNTY LANDFILL ROAD</t>
  </si>
  <si>
    <t>PUTNAM COUNTY CENTRAL LANDFILL</t>
  </si>
  <si>
    <t>PUTNAM COUNTY BOCC (100%)</t>
  </si>
  <si>
    <t>215 COUNTY ROAD 216</t>
  </si>
  <si>
    <t>200 Riviera Blvd</t>
  </si>
  <si>
    <t>St. Augustine</t>
  </si>
  <si>
    <t>ST. JOHNS COUNTY</t>
  </si>
  <si>
    <t>Hydro Extrusion USA LLC</t>
  </si>
  <si>
    <t>4545 ENERGY LANE</t>
  </si>
  <si>
    <t>FORT PIERCE</t>
  </si>
  <si>
    <t>ST. LUCIE COUNTY</t>
  </si>
  <si>
    <t>TREASURE COAST ENERGY CENTER</t>
  </si>
  <si>
    <t>6500 GLADES CUT-OFF ROAD</t>
  </si>
  <si>
    <t>TROPICANA MANUFACTURING COMPANY INC</t>
  </si>
  <si>
    <t>6120 GLADES CUTOFF ROAD</t>
  </si>
  <si>
    <t>FT. PIERCE</t>
  </si>
  <si>
    <t>ST. LUCIE COUNTY BALING AND RECYCLING FACILITY</t>
  </si>
  <si>
    <t>ST LUCIE COUNTY COMMISSIONERS (100%)</t>
  </si>
  <si>
    <t>4575 HWY. 90 E.</t>
  </si>
  <si>
    <t>PACE</t>
  </si>
  <si>
    <t>SANTA ROSA COUNTY</t>
  </si>
  <si>
    <t>TAMINCO US LLC</t>
  </si>
  <si>
    <t>5001 STERLING WAY</t>
  </si>
  <si>
    <t>Santa Rosa Energy Center</t>
  </si>
  <si>
    <t>6337 DELISA RD.</t>
  </si>
  <si>
    <t>MILTON</t>
  </si>
  <si>
    <t>SANTA ROSA CENTRAL LANDFILL</t>
  </si>
  <si>
    <t>SANTA ROSA BOARD OF COUNTY COMMISSIONERS (100%)</t>
  </si>
  <si>
    <t>13100 MUNSON HWY</t>
  </si>
  <si>
    <t>5415 Oil Plant Road</t>
  </si>
  <si>
    <t>JAY</t>
  </si>
  <si>
    <t>MAVERICK NATURAL RESOURCES LLC (100%)</t>
  </si>
  <si>
    <t>4575 HIGHWAY 90</t>
  </si>
  <si>
    <t>PEA RIDGE</t>
  </si>
  <si>
    <t>8350 Bee Ridge Road</t>
  </si>
  <si>
    <t>SARASOTA COUNTY</t>
  </si>
  <si>
    <t>Bee Ridge Landfill</t>
  </si>
  <si>
    <t>4000 Knights Trial Road</t>
  </si>
  <si>
    <t>Nokomis</t>
  </si>
  <si>
    <t>Central County Solid Waste Disposal Complex</t>
  </si>
  <si>
    <t>1930 OSCEOLA ROAD</t>
  </si>
  <si>
    <t>GENEVA</t>
  </si>
  <si>
    <t>SEMINOLE COUNTY</t>
  </si>
  <si>
    <t>OSCEOLA LANDFILL</t>
  </si>
  <si>
    <t>SEMINOLE COUNTY BOARD OF COUNTY COMMISSIONERS (100%)</t>
  </si>
  <si>
    <t>4750 EAST COUNTY ROAD 470</t>
  </si>
  <si>
    <t>SUMTERVILLE</t>
  </si>
  <si>
    <t>CRH AMERICAS INC (50%); NATURAL RESOURCES OF CENTRAL FLORIDA INC (40%); CJM OF FLORIDA LLC (10%)</t>
  </si>
  <si>
    <t>835 CR 529</t>
  </si>
  <si>
    <t>Lake Panasoffkee</t>
  </si>
  <si>
    <t>6796 208th Street</t>
  </si>
  <si>
    <t>SUWANNEE COUNTY</t>
  </si>
  <si>
    <t>17152 46th Trace</t>
  </si>
  <si>
    <t>Suwannee Mill</t>
  </si>
  <si>
    <t>BINDERHOLZ LIVE OAK LLC (100%)</t>
  </si>
  <si>
    <t>5117 US HIGHWAY 27</t>
  </si>
  <si>
    <t>BRANFORD</t>
  </si>
  <si>
    <t>SUWANNEE AMERICAN CEMENT</t>
  </si>
  <si>
    <t>CRH AMERICAS INC (100%)</t>
  </si>
  <si>
    <t>4037 RIVER ROAD</t>
  </si>
  <si>
    <t>LIVE OAK</t>
  </si>
  <si>
    <t>Suwannee River Power Plant</t>
  </si>
  <si>
    <t>1 BUCKEYE DRIVE</t>
  </si>
  <si>
    <t>PERRY</t>
  </si>
  <si>
    <t>TAYLOR COUNTY</t>
  </si>
  <si>
    <t>2065 PISGAH ROAD (CR 361)</t>
  </si>
  <si>
    <t>24276 NE 157th Street</t>
  </si>
  <si>
    <t>RAIFORD</t>
  </si>
  <si>
    <t>NEW RIVER SOLID WASTE ASSOCIATION</t>
  </si>
  <si>
    <t>NEW RIVER SOLID WASTE ASSOC (100%)</t>
  </si>
  <si>
    <t>1990 TOMOKA FARMS RD</t>
  </si>
  <si>
    <t>PORT ORANGE</t>
  </si>
  <si>
    <t>VOLUSIA COUNTY</t>
  </si>
  <si>
    <t>VOLUSIA SOLID WASTE MANAGEMENT DIVISION</t>
  </si>
  <si>
    <t>VOLUSIA COUNTY BOARD OF COUNTY COMMISSIONERS (100%)</t>
  </si>
  <si>
    <t>176 WEST HIGHBANKS RD</t>
  </si>
  <si>
    <t>DEBARY</t>
  </si>
  <si>
    <t>DeBary Power Plant</t>
  </si>
  <si>
    <t>950 S HWY 17 92</t>
  </si>
  <si>
    <t>Sanford</t>
  </si>
  <si>
    <t>HWY 363</t>
  </si>
  <si>
    <t>ST MARKS</t>
  </si>
  <si>
    <t>S O Purdom</t>
  </si>
  <si>
    <t>2508 RIVER ROAD</t>
  </si>
  <si>
    <t>CARYVILLE</t>
  </si>
  <si>
    <t>64 Arthur Davis Jr. Drive</t>
  </si>
  <si>
    <t>Willachoochee</t>
  </si>
  <si>
    <t>ATKINSON COUNTY</t>
  </si>
  <si>
    <t>GEORGIA</t>
  </si>
  <si>
    <t>Atkinson County - S.R. 50 MSW Landfill</t>
  </si>
  <si>
    <t>SOLID WASTE MANAGEMENT AUTHORITY OF ATKINSON COUNTY (100%)</t>
  </si>
  <si>
    <t>705 FRANK BENNETT RD</t>
  </si>
  <si>
    <t>HOMER</t>
  </si>
  <si>
    <t>BANKS COUNTY</t>
  </si>
  <si>
    <t>R &amp; B LANDFILL</t>
  </si>
  <si>
    <t>967 CARL BETHLEHEM ROAD</t>
  </si>
  <si>
    <t>WINDER</t>
  </si>
  <si>
    <t>BARROW COUNTY</t>
  </si>
  <si>
    <t>OAK GROVE SANITARY LANDFILL</t>
  </si>
  <si>
    <t>317 COVERED BRIDGE ROAD SW</t>
  </si>
  <si>
    <t>CARTERSVILLE</t>
  </si>
  <si>
    <t>Bowen</t>
  </si>
  <si>
    <t>100 BUSCH DR.</t>
  </si>
  <si>
    <t>BARTOW COUNTY</t>
  </si>
  <si>
    <t>384 OLD GRASSDALE RD NE</t>
  </si>
  <si>
    <t>GERDAU AMERISTEEL CARTERSVILLE STEEL MILL</t>
  </si>
  <si>
    <t>1897 Allen Road</t>
  </si>
  <si>
    <t>BIBB COUNTY</t>
  </si>
  <si>
    <t>Irving Consumer Products Inc - Macon</t>
  </si>
  <si>
    <t>IRVING CONSUMER PRODUCTS INC (100%)</t>
  </si>
  <si>
    <t>5675 ARKWRIGHT RD.</t>
  </si>
  <si>
    <t>MACON</t>
  </si>
  <si>
    <t>4200 Davis Road</t>
  </si>
  <si>
    <t>Swift Creek Environmental Landfill</t>
  </si>
  <si>
    <t>4520 Broadway</t>
  </si>
  <si>
    <t>Armstrong World Industries Inc</t>
  </si>
  <si>
    <t>100 GRAPHIC PACKAGING INTERNATIONAL WAY</t>
  </si>
  <si>
    <t>GRAPHIC PACKAGING INTERNATIONAL</t>
  </si>
  <si>
    <t>GRAPHIC PACKAGING HOLDING CO (100%)</t>
  </si>
  <si>
    <t>3250 Waterville Rd</t>
  </si>
  <si>
    <t>Cherokee Brick &amp; Tile Company</t>
  </si>
  <si>
    <t>CHEROKEE BRICK &amp; TILE CO (100%)</t>
  </si>
  <si>
    <t>920 11th Street</t>
  </si>
  <si>
    <t>Macon Bibb Walker Road MSWL</t>
  </si>
  <si>
    <t>MACON-BIBB (100%)</t>
  </si>
  <si>
    <t>5395 Highway 110</t>
  </si>
  <si>
    <t>Woodbine</t>
  </si>
  <si>
    <t>CAMDEN COUNTY</t>
  </si>
  <si>
    <t>Camden County SR 110 MSW Landfill</t>
  </si>
  <si>
    <t>CAMDEN COUNTY GOVERNMENT (100%)</t>
  </si>
  <si>
    <t>244 Five Notch Road South</t>
  </si>
  <si>
    <t>Whitesburg</t>
  </si>
  <si>
    <t>1 SOUTHWIRE DRIVE</t>
  </si>
  <si>
    <t>CARROLLTON</t>
  </si>
  <si>
    <t>SOUTHWIRE COMPANY</t>
  </si>
  <si>
    <t>SOUTHWIRE CO LLC (100%)</t>
  </si>
  <si>
    <t>FOLKSTON</t>
  </si>
  <si>
    <t>CHARLTON COUNTY</t>
  </si>
  <si>
    <t>CHESSER ISLAND ROAD LANDFILL</t>
  </si>
  <si>
    <t>201 OXNARD DRIVE</t>
  </si>
  <si>
    <t>PORT WENTWORTH</t>
  </si>
  <si>
    <t>CHATHAM COUNTY</t>
  </si>
  <si>
    <t>SAVANNAH SUGAR REFINERY</t>
  </si>
  <si>
    <t>1 Elba Island Road</t>
  </si>
  <si>
    <t>Savannah</t>
  </si>
  <si>
    <t>1201 West Lathrop Avenue</t>
  </si>
  <si>
    <t>1327 DEAN FOREST RD</t>
  </si>
  <si>
    <t>SAVANNAH</t>
  </si>
  <si>
    <t>SAVANNAH-DEAN FOREST ROAD LANDFILL</t>
  </si>
  <si>
    <t>CITY OF SAVANNAH SANITATION BUREAU (100%)</t>
  </si>
  <si>
    <t>151 WAHLSTROM ROAD</t>
  </si>
  <si>
    <t>GEORGIA PACIFIC GYPSUM</t>
  </si>
  <si>
    <t>1800 EAST PRESIDENT STREET</t>
  </si>
  <si>
    <t>BASF CORP SAVANNAH OPERATIONS</t>
  </si>
  <si>
    <t>2 Brampton Road</t>
  </si>
  <si>
    <t>Garden City</t>
  </si>
  <si>
    <t>Gold Bond - SAV Plant</t>
  </si>
  <si>
    <t>1 Bonnybridge Rd</t>
  </si>
  <si>
    <t>Port Wentworth</t>
  </si>
  <si>
    <t>International Paper-Port Wentworth</t>
  </si>
  <si>
    <t>3001 LITTLE NECK ROAD</t>
  </si>
  <si>
    <t>SUPERIOR LANDFILL &amp; RECYCLING CENTER</t>
  </si>
  <si>
    <t>1201 WEST LATHROP AVENUE</t>
  </si>
  <si>
    <t>INTERNATIONAL PAPER SAVANNA MILL</t>
  </si>
  <si>
    <t>6650 MELOY HALL BLDG. 6</t>
  </si>
  <si>
    <t>FORT BENNING</t>
  </si>
  <si>
    <t>CHATTAHOOCHEE COUNTY</t>
  </si>
  <si>
    <t>U S ARMY FORT BENNING MANEUVER CENTER OF EXCELLENCE</t>
  </si>
  <si>
    <t>91 FOURTH STREET</t>
  </si>
  <si>
    <t>TRION</t>
  </si>
  <si>
    <t>CHATTOOGA COUNTY</t>
  </si>
  <si>
    <t>MOUNT VERNON MILLS INC APPAREL FABRICS DIV</t>
  </si>
  <si>
    <t>R B PAMPLIN CORP (100%)</t>
  </si>
  <si>
    <t>12860 E Cherokee Drive</t>
  </si>
  <si>
    <t>Ballground</t>
  </si>
  <si>
    <t>13809 E. CHEROKEE DR.</t>
  </si>
  <si>
    <t>BALL GROUND</t>
  </si>
  <si>
    <t>PINE BLUFF LANDFILL</t>
  </si>
  <si>
    <t>ATHENS</t>
  </si>
  <si>
    <t>UNIVERSITY OF GEORGIA</t>
  </si>
  <si>
    <t>BOARD OF REGENTS OF THE UNIVERSITY SYSTEM OF GEORGIA (100%)</t>
  </si>
  <si>
    <t>425 Athena Dr</t>
  </si>
  <si>
    <t>CertainTeed</t>
  </si>
  <si>
    <t>5700 LEXINGTON RD</t>
  </si>
  <si>
    <t>WINTERVILLE</t>
  </si>
  <si>
    <t>ATHENS &amp; CLARKE COUNTIES-DUNLAP ROAD LF</t>
  </si>
  <si>
    <t>11678 Hastings Bridge Road</t>
  </si>
  <si>
    <t>Lovejoy</t>
  </si>
  <si>
    <t>CLAYTON COUNTY</t>
  </si>
  <si>
    <t>Clayton County SR 3 Lovejoy Landfill</t>
  </si>
  <si>
    <t>5551 SOUTH COBB DRIVE</t>
  </si>
  <si>
    <t>Jack McDonough</t>
  </si>
  <si>
    <t>3400 JOE JERKINS BOULEVARD</t>
  </si>
  <si>
    <t>AUSTELL</t>
  </si>
  <si>
    <t>COBB COUNTY</t>
  </si>
  <si>
    <t>CARAUSTAR MILL GROUP INC AUSTELL BOXBOARD MILLS</t>
  </si>
  <si>
    <t>86 SOUTH COBB DRIVE ZONE 0446</t>
  </si>
  <si>
    <t>MARIETTA</t>
  </si>
  <si>
    <t>U.S. AIR FORCE PLANT 6 LOCKHEED MARTIN AERONAUTICS CO</t>
  </si>
  <si>
    <t>590 Baker Pl Rd</t>
  </si>
  <si>
    <t>Grovetown</t>
  </si>
  <si>
    <t>Baker Pl Rd Landfill</t>
  </si>
  <si>
    <t>COLUMBIA COUNTY GEORGIA (100%)</t>
  </si>
  <si>
    <t>708 DYER ROAD</t>
  </si>
  <si>
    <t>NEWNAN</t>
  </si>
  <si>
    <t>25 Bonnell St</t>
  </si>
  <si>
    <t>Newnan</t>
  </si>
  <si>
    <t>COWETA COUNTY</t>
  </si>
  <si>
    <t>TREDEGAR CORP (100%)</t>
  </si>
  <si>
    <t>3354 South Hwy 41</t>
  </si>
  <si>
    <t>Cordele</t>
  </si>
  <si>
    <t>CRISP COUNTY</t>
  </si>
  <si>
    <t>Crisp County Landfill</t>
  </si>
  <si>
    <t>141 ENGELHARD RD</t>
  </si>
  <si>
    <t>ATTAPULGUS</t>
  </si>
  <si>
    <t>DECATUR COUNTY</t>
  </si>
  <si>
    <t>BASF CORP ATTAPULGUS OPS</t>
  </si>
  <si>
    <t>104 Mine Loop Road</t>
  </si>
  <si>
    <t>Attapulgus</t>
  </si>
  <si>
    <t>Decatur County Solid Waste Facility</t>
  </si>
  <si>
    <t>DECATUR COUNTY BOARD OF COMMISSIONERS (100%)</t>
  </si>
  <si>
    <t>4203 CLEVEMONT ROAD</t>
  </si>
  <si>
    <t>ELLENWOOD</t>
  </si>
  <si>
    <t>SEMINOLE ROAD MSW LANDFILL</t>
  </si>
  <si>
    <t>3330 MORELAND AVE.</t>
  </si>
  <si>
    <t>CONLEY</t>
  </si>
  <si>
    <t>HICKORY RIDGE LANDFILL</t>
  </si>
  <si>
    <t>1189 HENRICO RD</t>
  </si>
  <si>
    <t>LIVE OAK LANDFILL &amp; RECYLING CENTER</t>
  </si>
  <si>
    <t>100 Water Tower Place</t>
  </si>
  <si>
    <t>ATLANTA</t>
  </si>
  <si>
    <t>EMORY UNIVERSITY</t>
  </si>
  <si>
    <t>EMORY UNIVERSITY (100%)</t>
  </si>
  <si>
    <t>DOUGHERTY COUNTY</t>
  </si>
  <si>
    <t>ALBANY GREEN ENERGY LLC (100%)</t>
  </si>
  <si>
    <t>405 CORDELE ROAD</t>
  </si>
  <si>
    <t>ALBANY</t>
  </si>
  <si>
    <t>MOLSON COORS BEVERAGE COMPANY USA LLC</t>
  </si>
  <si>
    <t>900 Gaissert Road</t>
  </si>
  <si>
    <t>Dougherty County - Fleming/Gaissert Rd Landfill</t>
  </si>
  <si>
    <t>512 LIBERTY EXPRESSWAY SOUTHEAST</t>
  </si>
  <si>
    <t>PROCTER &amp; GAMBLE</t>
  </si>
  <si>
    <t>12551 GEORGIA HIGHWAY 273 WEST</t>
  </si>
  <si>
    <t>CEDAR SPRINGS</t>
  </si>
  <si>
    <t>EARLY COUNTY</t>
  </si>
  <si>
    <t>GEORGIA-PACIFIC CEDAR SPRINGS LLC</t>
  </si>
  <si>
    <t>900 Old Augusta Road Central</t>
  </si>
  <si>
    <t>RINCON</t>
  </si>
  <si>
    <t>McIntosh Combined Cycle Facility</t>
  </si>
  <si>
    <t>437 Old Augusta Road South</t>
  </si>
  <si>
    <t>EFFINGHAM COUNTY</t>
  </si>
  <si>
    <t>981 OLD AUGUSTA ROAD</t>
  </si>
  <si>
    <t>McIntosh (6124)</t>
  </si>
  <si>
    <t>3440 MCCALL ROAD</t>
  </si>
  <si>
    <t>238 MAYS BRIDGE RD.</t>
  </si>
  <si>
    <t>ROME</t>
  </si>
  <si>
    <t>FLOYD COUNTY</t>
  </si>
  <si>
    <t>International Paper ROME LINERBOARD MILL</t>
  </si>
  <si>
    <t>433 Walker Mt. Road</t>
  </si>
  <si>
    <t>WALKER MOUNTAIN LANDFILL-ROME-FLOYD SW COMMISSION</t>
  </si>
  <si>
    <t>ROME-FLOYD COUNTY SOLID WASTE COMMISSION (100%)</t>
  </si>
  <si>
    <t>4990 Leland Drive</t>
  </si>
  <si>
    <t>Cumming</t>
  </si>
  <si>
    <t>FORSYTH COUNTY</t>
  </si>
  <si>
    <t>8880 OLD FEDERAL RD</t>
  </si>
  <si>
    <t>1020 Delta Blvd</t>
  </si>
  <si>
    <t>Atlanta</t>
  </si>
  <si>
    <t>Delta Air Lines Inc.- Atlanta Operations</t>
  </si>
  <si>
    <t>DELTA AIR LINES INC (100%)</t>
  </si>
  <si>
    <t>30 Ivan Allen Jr. Blvd. NW</t>
  </si>
  <si>
    <t>Southern Company Transmission and Distribution</t>
  </si>
  <si>
    <t>7000 MCLARIN ROAD</t>
  </si>
  <si>
    <t>FAIRBURN</t>
  </si>
  <si>
    <t>OWENS CORNING (100%)</t>
  </si>
  <si>
    <t>Ten Peachtree Place</t>
  </si>
  <si>
    <t>3225 Merk Road</t>
  </si>
  <si>
    <t>College Park Road</t>
  </si>
  <si>
    <t>Fulton County Merk Miles Road Landfill</t>
  </si>
  <si>
    <t>COUNTY OF FULTON GEORGIA (100%)</t>
  </si>
  <si>
    <t>1401 Gun Club Road N.W.</t>
  </si>
  <si>
    <t>Gun Club Road Landfill</t>
  </si>
  <si>
    <t>151 Sixth Street NW</t>
  </si>
  <si>
    <t>GEORGIA INSTITUTE OF TECHNOLOGY</t>
  </si>
  <si>
    <t>1735 Thiele Road</t>
  </si>
  <si>
    <t>WRENS</t>
  </si>
  <si>
    <t>THIELE KAOLIN COMPANY REEDY CREEK PLANT</t>
  </si>
  <si>
    <t>THIELE KAOLIN CO (100%)</t>
  </si>
  <si>
    <t>1400 W Ninth Street</t>
  </si>
  <si>
    <t>GLYNN COUNTY</t>
  </si>
  <si>
    <t>209 SCM ROAD</t>
  </si>
  <si>
    <t>BRUNSWICK</t>
  </si>
  <si>
    <t>1224 Pleasant Hill Rd. Ext. NE</t>
  </si>
  <si>
    <t>Ranger</t>
  </si>
  <si>
    <t>GORDON COUNTY</t>
  </si>
  <si>
    <t>Gordon County (Redbone Ridges) Landfill</t>
  </si>
  <si>
    <t>COUNTY OF GORDON GA (100%)</t>
  </si>
  <si>
    <t>1261 WILLOW RUN RD.</t>
  </si>
  <si>
    <t>GREENSBORO</t>
  </si>
  <si>
    <t>NOVELIS CORP - GREENSBORO</t>
  </si>
  <si>
    <t>NOVELIS INC (100%)</t>
  </si>
  <si>
    <t>5691 SOUTH RICHLAND CREEK ROAD</t>
  </si>
  <si>
    <t>BUFORD</t>
  </si>
  <si>
    <t>GWINNETT COUNTY</t>
  </si>
  <si>
    <t>RICHLAND CREEK ROAD LANDFILL</t>
  </si>
  <si>
    <t>4900 Dicks Hill Parkway</t>
  </si>
  <si>
    <t>Mt. Airy</t>
  </si>
  <si>
    <t>HABERSHAM COUNTY</t>
  </si>
  <si>
    <t>Habersham County - S.R.-13 Municipal Solid Waste Landfill</t>
  </si>
  <si>
    <t>1700 Oakbrook Drive</t>
  </si>
  <si>
    <t>HALL COUNTY</t>
  </si>
  <si>
    <t>Hall County Candler Road MSWLF</t>
  </si>
  <si>
    <t>HALL COUNTY OF GEORGIA (100%)</t>
  </si>
  <si>
    <t>862 W. RIDGE RD.</t>
  </si>
  <si>
    <t>CARGILL</t>
  </si>
  <si>
    <t>11480 Warm Springs Rd</t>
  </si>
  <si>
    <t>Ellerslie</t>
  </si>
  <si>
    <t>HARRIS COUNTY</t>
  </si>
  <si>
    <t>181 Turner Road</t>
  </si>
  <si>
    <t>Elberton</t>
  </si>
  <si>
    <t>HART COUNTY</t>
  </si>
  <si>
    <t>415 SMITH MCGEE HWY</t>
  </si>
  <si>
    <t>HARTWELL</t>
  </si>
  <si>
    <t>Hartwell Energy Facility</t>
  </si>
  <si>
    <t>OGLETHORPE POWER CORP (100%)</t>
  </si>
  <si>
    <t>2100 GEORGIA BROWN ROAD</t>
  </si>
  <si>
    <t>FRANKLIN</t>
  </si>
  <si>
    <t>Tenaska Georgia Generating Station</t>
  </si>
  <si>
    <t>TENASKA GEORGIA PARTNERS LP (100%)</t>
  </si>
  <si>
    <t>3461 Hollingsworth Ferry Rd</t>
  </si>
  <si>
    <t>HEARD COUNTY</t>
  </si>
  <si>
    <t>Wansley CC</t>
  </si>
  <si>
    <t>3459 HOLLINGSWORTH FERRY RD</t>
  </si>
  <si>
    <t>Chattahoochee Energy Facility</t>
  </si>
  <si>
    <t>3461 HOLLINGSWORTH FERRY RD</t>
  </si>
  <si>
    <t>Wansley (7946)</t>
  </si>
  <si>
    <t>MUNICIPAL ELECTRIC AUTHORITY OF GEORGIA (100%)</t>
  </si>
  <si>
    <t>3461 HOLLINGSWORTH FERRY ROAD</t>
  </si>
  <si>
    <t>Wansley (6052)</t>
  </si>
  <si>
    <t>624 HAWK RD</t>
  </si>
  <si>
    <t>Hawk Road Energy Facility</t>
  </si>
  <si>
    <t>683 VALLEY HILL ROAD</t>
  </si>
  <si>
    <t>STOCKBRIDGE</t>
  </si>
  <si>
    <t>HENRY COUNTY</t>
  </si>
  <si>
    <t>2080 GA HWY 247 SOUTH</t>
  </si>
  <si>
    <t>KATHLEEN</t>
  </si>
  <si>
    <t>HOUSTON COUNTY PUBLIC WORKS DEPARTMENT</t>
  </si>
  <si>
    <t>HOUSTON COUNTY BOARD OF COMMISSIONERS (100%)</t>
  </si>
  <si>
    <t>1200 HIGHWAY 247 SOUTH</t>
  </si>
  <si>
    <t>1044 BOOTH RD</t>
  </si>
  <si>
    <t>WARNER ROBINS</t>
  </si>
  <si>
    <t>Anchor Glass Container Corporation - Plant 14</t>
  </si>
  <si>
    <t>ROBINS AFB</t>
  </si>
  <si>
    <t>U.S. AIR FORCE ROBINS AFB GA</t>
  </si>
  <si>
    <t>2720 HIGHWAY 341 SOUTH</t>
  </si>
  <si>
    <t>CLINCHFIELD</t>
  </si>
  <si>
    <t>CEMEX SOUTHEAST LLC</t>
  </si>
  <si>
    <t>CEMEX SOUTHEAST LLC (100%)</t>
  </si>
  <si>
    <t>200 OAKY WOODS ROAD</t>
  </si>
  <si>
    <t>Mid-Georgia Cogeneration</t>
  </si>
  <si>
    <t>585 JARRETT ROAD</t>
  </si>
  <si>
    <t>NICHOLSON</t>
  </si>
  <si>
    <t>Dahlberg (Jackson County)</t>
  </si>
  <si>
    <t>1300 Commerce Connector</t>
  </si>
  <si>
    <t>Wrens</t>
  </si>
  <si>
    <t>US CERAMICS LLC</t>
  </si>
  <si>
    <t>US CERAMICS LLC (100%)</t>
  </si>
  <si>
    <t>2069 HOWARD MILL ROAD</t>
  </si>
  <si>
    <t>KAMIN HOLDCO LLC (100%)</t>
  </si>
  <si>
    <t>3888 Clayton Road</t>
  </si>
  <si>
    <t>Millen</t>
  </si>
  <si>
    <t>JENKINS COUNTY</t>
  </si>
  <si>
    <t>US Silica Company - Millen Plant</t>
  </si>
  <si>
    <t>258 Henderson Road</t>
  </si>
  <si>
    <t>JONES COUNTY</t>
  </si>
  <si>
    <t>172 Roger Brown Dr.</t>
  </si>
  <si>
    <t>Barnesville</t>
  </si>
  <si>
    <t>Cedar Grove Landfill</t>
  </si>
  <si>
    <t>1645 Old Hawkinsville Road</t>
  </si>
  <si>
    <t>Dublin</t>
  </si>
  <si>
    <t>LAURENS COUNTY</t>
  </si>
  <si>
    <t>Laurens Co - Old Macon Road MSWL</t>
  </si>
  <si>
    <t>507 Academy Avenue</t>
  </si>
  <si>
    <t>GREEN POWER SOLUTIONS OF GEORGIA LLC (52%); WESTROCK CO (48%)</t>
  </si>
  <si>
    <t>709 PAPERMILL ROAD</t>
  </si>
  <si>
    <t>DUBLIN</t>
  </si>
  <si>
    <t>One CHEMICAL PLANT RD</t>
  </si>
  <si>
    <t>RICEBORO</t>
  </si>
  <si>
    <t>SNF Holding Company</t>
  </si>
  <si>
    <t>SNF HOLDING CO (100%)</t>
  </si>
  <si>
    <t>2366 INTERSTATE PAPER ROAD</t>
  </si>
  <si>
    <t>Interstate Paper LLC dba DSSmith Riceboro</t>
  </si>
  <si>
    <t>DS SMITH PLC (100%)</t>
  </si>
  <si>
    <t>1550 Veterans Parkway</t>
  </si>
  <si>
    <t>Fort Stewart</t>
  </si>
  <si>
    <t>Fort Stewart Hqs 3rd Infantry Division (Mechanized)</t>
  </si>
  <si>
    <t>1841 Clay Road</t>
  </si>
  <si>
    <t>Valdosta</t>
  </si>
  <si>
    <t>LOWNDES COUNTY</t>
  </si>
  <si>
    <t>ADM Valdosta</t>
  </si>
  <si>
    <t>ARCHER DANIELS MIDLAND CO (100%)</t>
  </si>
  <si>
    <t>2995 WETHERINGTON LANE</t>
  </si>
  <si>
    <t>VALDOSTA</t>
  </si>
  <si>
    <t>ADS-PECAN ROW-EVERGREEN LANDFILLS</t>
  </si>
  <si>
    <t>5495 LAKE PARK-CLYATTVILLE ROAD</t>
  </si>
  <si>
    <t>PACKAGING CORP. OF AMERICA</t>
  </si>
  <si>
    <t>2449 Stagecoach Road</t>
  </si>
  <si>
    <t>MACON COUNTY</t>
  </si>
  <si>
    <t>International Paper - Flint River Mill</t>
  </si>
  <si>
    <t>117 WINNS LAKE ROAD</t>
  </si>
  <si>
    <t>COMER</t>
  </si>
  <si>
    <t>7144 Lone Oak Road</t>
  </si>
  <si>
    <t>Hogansville</t>
  </si>
  <si>
    <t>MERIWETHER COUNTY</t>
  </si>
  <si>
    <t>Turkey Run Landfill</t>
  </si>
  <si>
    <t>2237 HATCHER HILL RD</t>
  </si>
  <si>
    <t>BACONTON</t>
  </si>
  <si>
    <t>Baconton</t>
  </si>
  <si>
    <t>SOWEGA ENERGY RESOURCES LLC (65%); TEJAS POWER GENERATION LLC (35%)</t>
  </si>
  <si>
    <t>MITCHELL COUNTY</t>
  </si>
  <si>
    <t>Sowega Power Project</t>
  </si>
  <si>
    <t>GEORGIA ENERGY COOP (100%)</t>
  </si>
  <si>
    <t>1077 RUMBLE RD</t>
  </si>
  <si>
    <t>FORSYTH</t>
  </si>
  <si>
    <t>Smarr Energy Facility</t>
  </si>
  <si>
    <t>10986 HIGHWAY 87</t>
  </si>
  <si>
    <t>JULIETTE</t>
  </si>
  <si>
    <t>Scherer</t>
  </si>
  <si>
    <t>6585 US HWY 411 SOUTH</t>
  </si>
  <si>
    <t>CHATSWORTH</t>
  </si>
  <si>
    <t>MURRAY COUNTY</t>
  </si>
  <si>
    <t>MURRAY COUNTY LANDFILL</t>
  </si>
  <si>
    <t>925 LOOPERS BRIDGE ROAD</t>
  </si>
  <si>
    <t>DALTON</t>
  </si>
  <si>
    <t>Thomas A. Smith Energy Facility</t>
  </si>
  <si>
    <t>7900 Pine Grove Way</t>
  </si>
  <si>
    <t>MUSCOGEE COUNTY</t>
  </si>
  <si>
    <t>Columbus Pine Grove MSWLF</t>
  </si>
  <si>
    <t>COLUMBUS GEORGIA CONSOLIDATED GOVERNMENT (100%)</t>
  </si>
  <si>
    <t>7143 SACERDOTE LN</t>
  </si>
  <si>
    <t>COLUMBUS</t>
  </si>
  <si>
    <t>COLUMBUS SCHATULGA ROAD SANITARY LF</t>
  </si>
  <si>
    <t>205 LOWER RIVER RD</t>
  </si>
  <si>
    <t>COVINGTON</t>
  </si>
  <si>
    <t>NEWTON COUNTY</t>
  </si>
  <si>
    <t>NEWTON COUNTY LANDFILL</t>
  </si>
  <si>
    <t>NEWTON COUNTY BOARD OF COMMISSIONERS (100%)</t>
  </si>
  <si>
    <t>15200 INDUSTRIAL PARK BOULEVARD NE</t>
  </si>
  <si>
    <t>GENERAL MILLS INC.</t>
  </si>
  <si>
    <t>GENERAL MILLS INC (100%)</t>
  </si>
  <si>
    <t>1031 Sewell Creek Road</t>
  </si>
  <si>
    <t>Cedartown</t>
  </si>
  <si>
    <t>Sewell Creek Energy</t>
  </si>
  <si>
    <t>316 Grady Road</t>
  </si>
  <si>
    <t>Rockmart</t>
  </si>
  <si>
    <t>106 Industrial Blvd</t>
  </si>
  <si>
    <t>Hawkinsville</t>
  </si>
  <si>
    <t>Hollingsworth &amp; Vose</t>
  </si>
  <si>
    <t>HOLLINGSWORTH &amp; VOSE CO (100%)</t>
  </si>
  <si>
    <t>82 Georgia Feed Drive</t>
  </si>
  <si>
    <t>CUTHBERT</t>
  </si>
  <si>
    <t>4278 Mike Padgett Highway</t>
  </si>
  <si>
    <t>RICHMOND COUNTY</t>
  </si>
  <si>
    <t>Graphic Packaging International - Augusta</t>
  </si>
  <si>
    <t>3702 CLANTON ROAD</t>
  </si>
  <si>
    <t>SOLVAY HOLDING INC (100%)</t>
  </si>
  <si>
    <t>4330 DEANS BRIDGE RD</t>
  </si>
  <si>
    <t>DEANS BRIDGE RD MSW LANDFILL</t>
  </si>
  <si>
    <t>COUNTY OF AUGUSTA-RICHMOND (100%)</t>
  </si>
  <si>
    <t>1460 Columbia Nitrogen Road</t>
  </si>
  <si>
    <t>POTASH HOLDING CO INC (100%)</t>
  </si>
  <si>
    <t>1800 SARASOTA PKWY</t>
  </si>
  <si>
    <t>CONYERS</t>
  </si>
  <si>
    <t>ROCKDALE COUNTY</t>
  </si>
  <si>
    <t>PRATT INDUSTRIES MILL DIV CONYERS</t>
  </si>
  <si>
    <t>PRATT INDUSTRIES INC (100%)</t>
  </si>
  <si>
    <t>1351 Scarboro Highway</t>
  </si>
  <si>
    <t>Sylvania</t>
  </si>
  <si>
    <t>SCREVEN COUNTY</t>
  </si>
  <si>
    <t>MILLIKEN &amp; CO (100%)</t>
  </si>
  <si>
    <t>105 BAILEY JESTER RD</t>
  </si>
  <si>
    <t>GRIFFIN</t>
  </si>
  <si>
    <t>SPALDING COUNTY</t>
  </si>
  <si>
    <t>PINE RIDGE LANDFIL</t>
  </si>
  <si>
    <t>1949 GA HIGHWAY 49 South</t>
  </si>
  <si>
    <t>ANDERSONVILLE</t>
  </si>
  <si>
    <t>C-E MINERALS PLANTS 1/2/6</t>
  </si>
  <si>
    <t>9125 CARTLEDGE RD</t>
  </si>
  <si>
    <t>BOX SPRINGS</t>
  </si>
  <si>
    <t>Talbot Energy Facility</t>
  </si>
  <si>
    <t>COUNTY ROAD 33</t>
  </si>
  <si>
    <t>MAUK</t>
  </si>
  <si>
    <t>W I TAYLOR COUNTY LANDFILL LLC</t>
  </si>
  <si>
    <t>GFL ENVIRONMENTAL USA INC (100%)</t>
  </si>
  <si>
    <t>88 Landfill Road</t>
  </si>
  <si>
    <t>Thomasville</t>
  </si>
  <si>
    <t>THOMAS COUNTY</t>
  </si>
  <si>
    <t>City of Thomasville Municipal Solid Waste Landfill</t>
  </si>
  <si>
    <t>TIFTON</t>
  </si>
  <si>
    <t>TIFT COUNTY</t>
  </si>
  <si>
    <t>CITY OF TIFTON / OMEGA / ELDORADO ROAD LF</t>
  </si>
  <si>
    <t>2233 GREENVILLE ROAD</t>
  </si>
  <si>
    <t>LAGRANGE</t>
  </si>
  <si>
    <t>TROUP COUNTY</t>
  </si>
  <si>
    <t>CITY OF LA GRANGE LANDFILL</t>
  </si>
  <si>
    <t>7777 Kia Parkway</t>
  </si>
  <si>
    <t>West Point</t>
  </si>
  <si>
    <t>KIA MOTORS CORP (100%)</t>
  </si>
  <si>
    <t>911 Landfill Road</t>
  </si>
  <si>
    <t>Dry branch</t>
  </si>
  <si>
    <t>TWIGGS COUNTY</t>
  </si>
  <si>
    <t>822 HUBER ROAD</t>
  </si>
  <si>
    <t>KaMin LLC-Macon</t>
  </si>
  <si>
    <t>95 Edward L Addison Parkway</t>
  </si>
  <si>
    <t>THOMASTON</t>
  </si>
  <si>
    <t>Edward L Addison Generating Plant</t>
  </si>
  <si>
    <t>5276 Highway 19 South</t>
  </si>
  <si>
    <t>UPSON COUNTY</t>
  </si>
  <si>
    <t>920 BIRCH ST</t>
  </si>
  <si>
    <t>MONROE</t>
  </si>
  <si>
    <t>WALTON COUNTY POWER LLC (100%)</t>
  </si>
  <si>
    <t>1318 GRATIS ROAD</t>
  </si>
  <si>
    <t>Doyle Energy Facility</t>
  </si>
  <si>
    <t>1600 MILLS LINDSEY SCHOOL ROAD</t>
  </si>
  <si>
    <t>WARTHEN</t>
  </si>
  <si>
    <t>AL Sandersville</t>
  </si>
  <si>
    <t>AL SANDERSVILLE LLC (100%)</t>
  </si>
  <si>
    <t>618 KAOLIN ROAD</t>
  </si>
  <si>
    <t>SANDERSVILLE</t>
  </si>
  <si>
    <t>IMERYS SANDERSVILLE CALCINE PLANT</t>
  </si>
  <si>
    <t>1177 COUNTY LINE ROAD</t>
  </si>
  <si>
    <t>WASHINGTON COUNTY POWER LLC (100%)</t>
  </si>
  <si>
    <t>520 KAOLIN RD</t>
  </si>
  <si>
    <t>THIELE KAOLIN SANDERSVILLE</t>
  </si>
  <si>
    <t>4062 DEEPSTEP ROAD</t>
  </si>
  <si>
    <t>4470 SAVANNAH HIGHWAY</t>
  </si>
  <si>
    <t>JESUP</t>
  </si>
  <si>
    <t>WAYNE COUNTY</t>
  </si>
  <si>
    <t>4800 Broadhurst Road West</t>
  </si>
  <si>
    <t>Broadhurst Environmental Landfill</t>
  </si>
  <si>
    <t>4189 OLD DIXIE HWY SE</t>
  </si>
  <si>
    <t>WHITFIELD COUNTY</t>
  </si>
  <si>
    <t>DALTON WHITFIELD REGIONAL SW MANAGEMENT</t>
  </si>
  <si>
    <t>DALTON-WHITFIELD REGIONAL SOLID WASTE MANAGEMENT (100%)</t>
  </si>
  <si>
    <t>2100 South Hamilton Street</t>
  </si>
  <si>
    <t>Mohawk Industries - S. HAMILTON ST. PLANT</t>
  </si>
  <si>
    <t>2225 SOUTH HAMILTON STREET EXTENSION</t>
  </si>
  <si>
    <t>SHAW INDUSTRIES GROUP INC PLANT 4</t>
  </si>
  <si>
    <t>2230 South Hamilton Street Ext</t>
  </si>
  <si>
    <t>Dalton</t>
  </si>
  <si>
    <t>2001 ANTIOCH ROAD</t>
  </si>
  <si>
    <t>ALADDIN MILLS - ANTIOCH RD PLA NT</t>
  </si>
  <si>
    <t>2295 WRILEY RD</t>
  </si>
  <si>
    <t>MCINTYRE</t>
  </si>
  <si>
    <t>WILKINSON COUNTY</t>
  </si>
  <si>
    <t>CARBO Ceramics Inc. - McIntyre Plant</t>
  </si>
  <si>
    <t>Highway 18 Spur</t>
  </si>
  <si>
    <t>1880 DENT RD</t>
  </si>
  <si>
    <t>TOOMSBORO</t>
  </si>
  <si>
    <t>CARBO Ceramics Inc. - Toomsboro Plant</t>
  </si>
  <si>
    <t>McIntyre</t>
  </si>
  <si>
    <t>KEAAU</t>
  </si>
  <si>
    <t>HAWAII COUNTY</t>
  </si>
  <si>
    <t>HAWAII</t>
  </si>
  <si>
    <t>HAWAII ELECTRIC LIGHT CO (HELCO) - PUNA GENERATING STATION</t>
  </si>
  <si>
    <t>HAWAIIAN ELECTRIC INDUSTRIES INC (100%)</t>
  </si>
  <si>
    <t>54 HALEKAUILA STREET</t>
  </si>
  <si>
    <t>HILO</t>
  </si>
  <si>
    <t>HAWAII ELECTRIC LIGHT CO (HELCO) - KANOELEHUA HILL GENERATING STATION</t>
  </si>
  <si>
    <t>73-4249 PUKIAWE ST.</t>
  </si>
  <si>
    <t>KAILUA KONA</t>
  </si>
  <si>
    <t>HAWAII ELECTRIC LIGHT CO (HELCO) - KEAHOLE GENERATING STATION</t>
  </si>
  <si>
    <t>45-300 LEHUA STREET</t>
  </si>
  <si>
    <t>HONOKAA</t>
  </si>
  <si>
    <t>HAMAKUA ENERGY PARTNERS</t>
  </si>
  <si>
    <t>71-111 QUEEN KAAHUMANU HWY</t>
  </si>
  <si>
    <t>WAIKOLOA</t>
  </si>
  <si>
    <t>WEST HAWAII LANDFILL / PUU ANAHULU</t>
  </si>
  <si>
    <t>COUNTY OF HAWAII (100%)</t>
  </si>
  <si>
    <t>913 Kalanianaole Hwy</t>
  </si>
  <si>
    <t>Kailua</t>
  </si>
  <si>
    <t>HONOLULU COUNTY</t>
  </si>
  <si>
    <t>Kapaa and Kalaheo Sanitary Landfills</t>
  </si>
  <si>
    <t>CITY &amp; COUNTY OF HONOLULU (100%)</t>
  </si>
  <si>
    <t>91-390 Kauhi Street</t>
  </si>
  <si>
    <t>Kapolei</t>
  </si>
  <si>
    <t>91-111 KALAELOA BOULEVARD</t>
  </si>
  <si>
    <t>KAPOLEI</t>
  </si>
  <si>
    <t>KALAELOA COGENERATION PLANT</t>
  </si>
  <si>
    <t>KALAELOA PARTNERS LP (100%)</t>
  </si>
  <si>
    <t>91-174 HANUA ST</t>
  </si>
  <si>
    <t>COVANTA HONOLULU RESOURCE RECOVERY VENTURE (H-POWER)</t>
  </si>
  <si>
    <t>170 ALA MOANA BLVD</t>
  </si>
  <si>
    <t>HONOLULU</t>
  </si>
  <si>
    <t>HAWAIIAN ELECTRIC COMPANY (HECO)-HONOLULU GENERATING STATION</t>
  </si>
  <si>
    <t>91-402 Farrington Highway</t>
  </si>
  <si>
    <t>Palailai Landfill</t>
  </si>
  <si>
    <t>ALEXANDER &amp; BALDWIN INC (100%)</t>
  </si>
  <si>
    <t>92-460 FARRINGTON HIGHWAY</t>
  </si>
  <si>
    <t>CITY &amp; COUNTY OF HONOLULU - WAIMANALO GULCH MSWLF</t>
  </si>
  <si>
    <t>92-200 Farrington Highway</t>
  </si>
  <si>
    <t>HAWAIIAN ELECTRIC COMPANY (HECO) KAHE GENERATING STATION</t>
  </si>
  <si>
    <t>Par West Refinery</t>
  </si>
  <si>
    <t>PAR PACIFIC HOLDINGS INC (100%)</t>
  </si>
  <si>
    <t>91-086 KAOMI LP</t>
  </si>
  <si>
    <t>AES HAWAII INC</t>
  </si>
  <si>
    <t>91-196 HANUA ST</t>
  </si>
  <si>
    <t>HAWAIIAN ELECTRIC COMPANY (HECO) CAMPBELL INDUSTRIAL PARK GENERATING STATION</t>
  </si>
  <si>
    <t>91-550 Malakole Street</t>
  </si>
  <si>
    <t>Asphalt Hawaii Kalaeloa Asphalt Terminal</t>
  </si>
  <si>
    <t>ALEXANDER &amp; BALDWIN INC (70%); JAS W GLOVER LTD (30%)</t>
  </si>
  <si>
    <t>91-325 KOMOHANA STREET</t>
  </si>
  <si>
    <t>REFINERY KAPOLEI</t>
  </si>
  <si>
    <t>820 Ward Avenue</t>
  </si>
  <si>
    <t>HECO Distribution and Transmission</t>
  </si>
  <si>
    <t>475 KAMEHAMEHA HIGHWAY</t>
  </si>
  <si>
    <t>PEARL CITY</t>
  </si>
  <si>
    <t>HAWAIIAN ELECTRIC COMPANY (HECO) - WAIAU GENERATING STATION</t>
  </si>
  <si>
    <t>4941-K MAALO RD</t>
  </si>
  <si>
    <t>LIHUE</t>
  </si>
  <si>
    <t>KAUAI COUNTY</t>
  </si>
  <si>
    <t>KAUAI ISLAND UTILITY COOPERATIVE - KAPAIA POWER STATION</t>
  </si>
  <si>
    <t>KAUAI ISLAND UTILITY COOPERATIVE (100%)</t>
  </si>
  <si>
    <t>6900D Kaumualii Highway</t>
  </si>
  <si>
    <t>Kekaha</t>
  </si>
  <si>
    <t>Kekaha Landfill</t>
  </si>
  <si>
    <t>261-A AKAULA RD</t>
  </si>
  <si>
    <t>ELEELE</t>
  </si>
  <si>
    <t>1 HANSEN ROAD</t>
  </si>
  <si>
    <t>PUUNENE</t>
  </si>
  <si>
    <t>MAUI COUNTY</t>
  </si>
  <si>
    <t>Hawaiian Commercial and Sugar Company</t>
  </si>
  <si>
    <t>1000 NORTH KIHEI ROAD</t>
  </si>
  <si>
    <t>KIHEI</t>
  </si>
  <si>
    <t>MAUI ELECTRIC CO (MECO) - MAALAEA GENERATING STATION</t>
  </si>
  <si>
    <t>200 HOBRON LANE</t>
  </si>
  <si>
    <t>KAHULUI</t>
  </si>
  <si>
    <t>MAUI ELECTRIC CO (MECO) - KAHULUI GENERATING STATION</t>
  </si>
  <si>
    <t>1 PULEHU ROAD</t>
  </si>
  <si>
    <t>CENTRAL MAUI LANDFILL REFUSE &amp; RECYCLING CENTER</t>
  </si>
  <si>
    <t>32A ULILI STREET</t>
  </si>
  <si>
    <t>KAUNAKAKAI</t>
  </si>
  <si>
    <t>MAUI ELECTRIC CO (MECO) - PALAAU GENERATING STATION</t>
  </si>
  <si>
    <t>555 S. Cole Road</t>
  </si>
  <si>
    <t>ADA COUNTY</t>
  </si>
  <si>
    <t>IDAHO</t>
  </si>
  <si>
    <t>MDU RESOURCES GROUP INC (100%)</t>
  </si>
  <si>
    <t>8000 SOUTH FEDERAL WAY</t>
  </si>
  <si>
    <t>BOISE</t>
  </si>
  <si>
    <t>MICRON TECHNOLOGY INC (100%)</t>
  </si>
  <si>
    <t>10300 Seaman's Gulch Road</t>
  </si>
  <si>
    <t>Ada County Solid Waste Management</t>
  </si>
  <si>
    <t>17365 S. Cole Rd.</t>
  </si>
  <si>
    <t>Kuna</t>
  </si>
  <si>
    <t>CS Beef Packers</t>
  </si>
  <si>
    <t>CAVINESS BP IDAHO LLC (50%); SIMPLOT BP IDAHO LLC (50%)</t>
  </si>
  <si>
    <t>2300 Buckskin Rd</t>
  </si>
  <si>
    <t>Pocatello</t>
  </si>
  <si>
    <t>BANNOCK COUNTY</t>
  </si>
  <si>
    <t>ON Semiconductor</t>
  </si>
  <si>
    <t>SEMICONDUCTOR COMPONENT INDUSTRIES (100%)</t>
  </si>
  <si>
    <t>1666 Kraft Road</t>
  </si>
  <si>
    <t>Great Western Malting Co</t>
  </si>
  <si>
    <t>GREAT WESTERN MALTING CO (100%)</t>
  </si>
  <si>
    <t>1500 N FORT HALL MINE RD</t>
  </si>
  <si>
    <t>POCATELLO</t>
  </si>
  <si>
    <t>FORT HALL MINE LANDFILL</t>
  </si>
  <si>
    <t>BANNOCK COUNTY IDAHO (100%)</t>
  </si>
  <si>
    <t>415 W. COLLINS RD.</t>
  </si>
  <si>
    <t>BLACKFOOT</t>
  </si>
  <si>
    <t>BINGHAM COUNTY</t>
  </si>
  <si>
    <t>BASIC AMERICAN FOODS</t>
  </si>
  <si>
    <t>BASIC AMERICAN INC (100%)</t>
  </si>
  <si>
    <t>434 SOUTH EMERSON AVENUE</t>
  </si>
  <si>
    <t>SHELLEY</t>
  </si>
  <si>
    <t>237 Samuels Road</t>
  </si>
  <si>
    <t>Sandpoint</t>
  </si>
  <si>
    <t>BONNER COUNTY</t>
  </si>
  <si>
    <t>237 SAMUELS ROAD</t>
  </si>
  <si>
    <t>SANDPOINT</t>
  </si>
  <si>
    <t>5755 SOUTH YELLOWSTONE HIGHWAY</t>
  </si>
  <si>
    <t>IDAHO FALLS</t>
  </si>
  <si>
    <t>BONNEVILLE COUNTY</t>
  </si>
  <si>
    <t>BUSCH AGRICULTURAL RESOURCES</t>
  </si>
  <si>
    <t>15500 Missouri Ave</t>
  </si>
  <si>
    <t>Nampa</t>
  </si>
  <si>
    <t>CANYON COUNTY</t>
  </si>
  <si>
    <t>Pickles Butte Sanitary Landfill</t>
  </si>
  <si>
    <t>COUNTY OF CANYON IDAHO (100%)</t>
  </si>
  <si>
    <t>16733 Simplot Blvd</t>
  </si>
  <si>
    <t>CALDWELL</t>
  </si>
  <si>
    <t>JR SIMPLOT COMPANY - FOOD GROUP</t>
  </si>
  <si>
    <t>138 WEST KARCHER ROAD</t>
  </si>
  <si>
    <t>NAMPA</t>
  </si>
  <si>
    <t>AMALGAMATED SUGAR CO LLC</t>
  </si>
  <si>
    <t>1853 HIGHWAY 34</t>
  </si>
  <si>
    <t>SODA SPRINGS</t>
  </si>
  <si>
    <t>CARIBOU COUNTY</t>
  </si>
  <si>
    <t>P4 PRODUCTION L L C</t>
  </si>
  <si>
    <t>BAYER US HOLDING LP (100%)</t>
  </si>
  <si>
    <t>3010 CONDA ROAD</t>
  </si>
  <si>
    <t>Itafos Conda LLC</t>
  </si>
  <si>
    <t>ITAFOS CONDA HOLDINGS (100%)</t>
  </si>
  <si>
    <t>1050 West 400 South</t>
  </si>
  <si>
    <t>Burley</t>
  </si>
  <si>
    <t>CASSIA COUNTY</t>
  </si>
  <si>
    <t>Milner Butte Landfill</t>
  </si>
  <si>
    <t>SOUTHERN IDAHO REGIONAL SOLID WASTE DISTRICT (100%)</t>
  </si>
  <si>
    <t>218 WEST HIGHWAY 30</t>
  </si>
  <si>
    <t>BURLEY</t>
  </si>
  <si>
    <t>MCCAIN FOODS USA INC</t>
  </si>
  <si>
    <t>MCCAIN  USA INC (100%)</t>
  </si>
  <si>
    <t>2600 WASHINGTON AVENUE</t>
  </si>
  <si>
    <t>ALTO MAGIC VALLEY LLC</t>
  </si>
  <si>
    <t>2750 NE Industrial Way</t>
  </si>
  <si>
    <t>Mountain Home</t>
  </si>
  <si>
    <t>Bennett Mountain Power Project</t>
  </si>
  <si>
    <t>IDACORP INC (100%)</t>
  </si>
  <si>
    <t>1862 NW Mashburn Road</t>
  </si>
  <si>
    <t>Evander Andrews Power Complex</t>
  </si>
  <si>
    <t>16415 NW Waste Site Drive</t>
  </si>
  <si>
    <t>Mayfield</t>
  </si>
  <si>
    <t>ELMORE COUNTY</t>
  </si>
  <si>
    <t>Simco Road Regional Landfill</t>
  </si>
  <si>
    <t>1728 South 2300 East</t>
  </si>
  <si>
    <t>GOODING COUNTY</t>
  </si>
  <si>
    <t>GLANBIA INC (100%)</t>
  </si>
  <si>
    <t>547 West Nez Perce</t>
  </si>
  <si>
    <t>Jeorme</t>
  </si>
  <si>
    <t>JEROME COUNTY</t>
  </si>
  <si>
    <t>Agropur</t>
  </si>
  <si>
    <t>AGROPUR INC (100%)</t>
  </si>
  <si>
    <t>5999 W BOEKEL ROAD</t>
  </si>
  <si>
    <t>RATHDRUM</t>
  </si>
  <si>
    <t>Rathdrum Combustion Turbine Project</t>
  </si>
  <si>
    <t>AVISTA CORP (100%)</t>
  </si>
  <si>
    <t>9924 WEST LANCASTER ROAD</t>
  </si>
  <si>
    <t>POLARIS RATHDRUM LLC (100%)</t>
  </si>
  <si>
    <t>2244 EAST SEASONS ROAD</t>
  </si>
  <si>
    <t>ATHOL</t>
  </si>
  <si>
    <t>KOOTENAI COUNTY</t>
  </si>
  <si>
    <t>22089 S HWY 95</t>
  </si>
  <si>
    <t>COEUR D\ALENE</t>
  </si>
  <si>
    <t>FIGHTING CREEK FARM LANDFILL</t>
  </si>
  <si>
    <t>40 East 7'th North</t>
  </si>
  <si>
    <t>Rexburg</t>
  </si>
  <si>
    <t>Basic American Foods Rexburg</t>
  </si>
  <si>
    <t>50 SOUTH 500 WEST</t>
  </si>
  <si>
    <t>PAUL</t>
  </si>
  <si>
    <t>MINIDOKA COUNTY</t>
  </si>
  <si>
    <t>803 MILL RD</t>
  </si>
  <si>
    <t>LEWISTON</t>
  </si>
  <si>
    <t>NEZ PERCE COUNTY</t>
  </si>
  <si>
    <t>CLEARWATER PAPER CORP</t>
  </si>
  <si>
    <t>3806 Highway 30 South</t>
  </si>
  <si>
    <t>New Plymouth</t>
  </si>
  <si>
    <t>Langley Gulch Power Plant</t>
  </si>
  <si>
    <t>2975 LAMB WESTON RD.</t>
  </si>
  <si>
    <t>AMERICAN FALLS</t>
  </si>
  <si>
    <t>POWER COUNTY</t>
  </si>
  <si>
    <t>LAMB WESTON INCORPORATED</t>
  </si>
  <si>
    <t>LAMB WESTON HOLDINGS INC (100%)</t>
  </si>
  <si>
    <t>1150 W. HIGHWAY 30</t>
  </si>
  <si>
    <t>JR SIMPLOT COMPANY DON SIDING COMPLEX</t>
  </si>
  <si>
    <t>856 Russet Street</t>
  </si>
  <si>
    <t>TWIN FALLS COUNTY</t>
  </si>
  <si>
    <t>Lamb Weston Twin Falls</t>
  </si>
  <si>
    <t>2320 ORCHARD DR. E.</t>
  </si>
  <si>
    <t>TWIN FALLS</t>
  </si>
  <si>
    <t>2100 GARDNER EXPRESSWAY</t>
  </si>
  <si>
    <t>ILLINOIS</t>
  </si>
  <si>
    <t>ADM QUINCY</t>
  </si>
  <si>
    <t>203 34TH ST.</t>
  </si>
  <si>
    <t>CAIRO</t>
  </si>
  <si>
    <t>ALEXANDER COUNTY</t>
  </si>
  <si>
    <t>1100 Commercial Ave</t>
  </si>
  <si>
    <t>Cairo</t>
  </si>
  <si>
    <t>3000 West Chrysler Drive</t>
  </si>
  <si>
    <t>Belvidere</t>
  </si>
  <si>
    <t>BOONE COUNTY</t>
  </si>
  <si>
    <t>FCA Belvidere Assembly Plant</t>
  </si>
  <si>
    <t>FCA NORTH AMERICA HOLDINGS LLC (100%)</t>
  </si>
  <si>
    <t>8295 ARENZVILLE RD.</t>
  </si>
  <si>
    <t>BEARDSTOWN</t>
  </si>
  <si>
    <t>CASS COUNTY</t>
  </si>
  <si>
    <t>JBS/Swift Pork Company</t>
  </si>
  <si>
    <t>354 ADMINISTRATION BUILDING</t>
  </si>
  <si>
    <t>CHAMPAIGN</t>
  </si>
  <si>
    <t>CHAMPAIGN COUNTY</t>
  </si>
  <si>
    <t>UNIVERSITY OF ILLINOIS</t>
  </si>
  <si>
    <t>UNIVERSITY OF ILLINOIS (100%)</t>
  </si>
  <si>
    <t>230 E COUNTY RD 2800 N</t>
  </si>
  <si>
    <t>FISHER</t>
  </si>
  <si>
    <t>WEC ENERGY GROUP INC (100%)</t>
  </si>
  <si>
    <t>CHRISTIAN COUNTY</t>
  </si>
  <si>
    <t>1200 East Elm Street</t>
  </si>
  <si>
    <t>Taylorville</t>
  </si>
  <si>
    <t>AHLSTROM-MUNKSJO NORTH AMERICA SPECIALTY SOLUTIONS LLC (100%)</t>
  </si>
  <si>
    <t>890 E1500N RD</t>
  </si>
  <si>
    <t>TAYLORVILLE</t>
  </si>
  <si>
    <t>FIVE OAKS RECYCLING &amp; DISPOSAL FACILITY</t>
  </si>
  <si>
    <t>4 MILES WEST OF KINCAID on RT 104</t>
  </si>
  <si>
    <t>KINCAID</t>
  </si>
  <si>
    <t>676 CYPRESS DRIVE</t>
  </si>
  <si>
    <t>FLORA</t>
  </si>
  <si>
    <t>Raccoon Creek Power Plant</t>
  </si>
  <si>
    <t>AMEREN CORP (100%)</t>
  </si>
  <si>
    <t>7501 Huey Rd</t>
  </si>
  <si>
    <t>Centralia</t>
  </si>
  <si>
    <t>CLINTON COUNTY</t>
  </si>
  <si>
    <t>12600 S. Torrence Avenue</t>
  </si>
  <si>
    <t>Chicago</t>
  </si>
  <si>
    <t>COOK COUNTY</t>
  </si>
  <si>
    <t>Ford Motor Company - Chicago Assembly Plant</t>
  </si>
  <si>
    <t>FORD MOTOR CO (100%)</t>
  </si>
  <si>
    <t>CHICAGO</t>
  </si>
  <si>
    <t>CHICAGO DEPARTMENT OF AVIATION (100%)</t>
  </si>
  <si>
    <t>2020 RIDGE AVE</t>
  </si>
  <si>
    <t>EVANSTON</t>
  </si>
  <si>
    <t>NORTHWESTERN UNIVERSITY</t>
  </si>
  <si>
    <t>NORTHWESTERN UNIVERSITY (100%)</t>
  </si>
  <si>
    <t>2701 E. 114TH ST.</t>
  </si>
  <si>
    <t>9301 WEST 55TH STREET</t>
  </si>
  <si>
    <t>MCCOOK</t>
  </si>
  <si>
    <t>PROGRESS RAIL LOCOMOTIVE INC</t>
  </si>
  <si>
    <t>1355 E 93RD ST</t>
  </si>
  <si>
    <t>FINKL &amp; SONS CO</t>
  </si>
  <si>
    <t>4099 W. 71st. Street</t>
  </si>
  <si>
    <t>W. R. Grace &amp; Co.</t>
  </si>
  <si>
    <t>WR GRACE &amp; CO (100%)</t>
  </si>
  <si>
    <t>2160 S FIRST AVE</t>
  </si>
  <si>
    <t>MAYWOOD</t>
  </si>
  <si>
    <t>LOYOLA UNIVERSITY MEDICAL CENTER</t>
  </si>
  <si>
    <t>TRINITY HEALTH CORP (100%)</t>
  </si>
  <si>
    <t>1020 STATE ST</t>
  </si>
  <si>
    <t>CHICAGO HEIGHTS</t>
  </si>
  <si>
    <t>Solvay USA</t>
  </si>
  <si>
    <t>4100 W FRONTAGE RD</t>
  </si>
  <si>
    <t>HILLSIDE</t>
  </si>
  <si>
    <t>CONGRESS DEVELOPMENT CO LANDFILL</t>
  </si>
  <si>
    <t>11700 W 31ST ST</t>
  </si>
  <si>
    <t>WESTCHESTER</t>
  </si>
  <si>
    <t>31st Street Landfill</t>
  </si>
  <si>
    <t>CATHOLIC BISHOP OF CHICAGO (100%)</t>
  </si>
  <si>
    <t>1300 WILLOW RD</t>
  </si>
  <si>
    <t>NORTHBROOK</t>
  </si>
  <si>
    <t>LAKE LANDFILL</t>
  </si>
  <si>
    <t>6400 SOUTH ARCHER AVE</t>
  </si>
  <si>
    <t>BEDFORD PARK</t>
  </si>
  <si>
    <t>Ingredion Incorporated Argo Plant</t>
  </si>
  <si>
    <t>INGREDION INC (100%)</t>
  </si>
  <si>
    <t>1100 SOUTH MORGAN STREET</t>
  </si>
  <si>
    <t>UNIVERSITY OF ILLINOIS AT CHICAGO</t>
  </si>
  <si>
    <t>13850 COTTAGE GROVE AVENUE</t>
  </si>
  <si>
    <t>DOLTON</t>
  </si>
  <si>
    <t>Ardagh Glass Inc. (Dolton)</t>
  </si>
  <si>
    <t>410 E HURON</t>
  </si>
  <si>
    <t>NORTHWESTERN UNIVERSITY CHICAGO CAMPUS</t>
  </si>
  <si>
    <t>200 East Randolph Street</t>
  </si>
  <si>
    <t>3900 South Laramie Avenue</t>
  </si>
  <si>
    <t>Cicero</t>
  </si>
  <si>
    <t>Koppers Inc. Stickney Plant</t>
  </si>
  <si>
    <t>KOPPERS INC (100%)</t>
  </si>
  <si>
    <t>4650 S. RACINE AVE.</t>
  </si>
  <si>
    <t>VANTAGE OLEOCHEMICALS</t>
  </si>
  <si>
    <t>VANTAGE SPECIALTY CHEMICALS INC (100%)</t>
  </si>
  <si>
    <t>13500 S PERRY AVE</t>
  </si>
  <si>
    <t>RIVERDALE</t>
  </si>
  <si>
    <t>CLEVELAND-CLIFFS RIVERDALE LLC</t>
  </si>
  <si>
    <t>CLEVELAND-CLIFFS INC (100%)</t>
  </si>
  <si>
    <t>251 E Huron Street</t>
  </si>
  <si>
    <t>Northwestern Memorial Hospital</t>
  </si>
  <si>
    <t>NORTHWESTERN MEMORIAL HEALTHCARE (100%)</t>
  </si>
  <si>
    <t>CALUMET CITY</t>
  </si>
  <si>
    <t>CID RECYCLING &amp; DISPOSAL FACILITY</t>
  </si>
  <si>
    <t>6101 S BLACKSTONE</t>
  </si>
  <si>
    <t>UNIVERSITY OF CHICAGO</t>
  </si>
  <si>
    <t>UNIVERSITY OF CHICAGO (100%)</t>
  </si>
  <si>
    <t>6601 N. Ridge Blvd.</t>
  </si>
  <si>
    <t>S&amp;C Electric Company</t>
  </si>
  <si>
    <t>S&amp;C ELECTRIC CO (100%)</t>
  </si>
  <si>
    <t>1559 GIFFORD ROAD</t>
  </si>
  <si>
    <t>ELGIN</t>
  </si>
  <si>
    <t>ELGIN ENERGY CENTER LLC (100%)</t>
  </si>
  <si>
    <t>10406 N 1725TH ST</t>
  </si>
  <si>
    <t>PALESTINE</t>
  </si>
  <si>
    <t>CRAWFORD COUNTY</t>
  </si>
  <si>
    <t>LINCOLNLAND AGRI-ENERGY LLC</t>
  </si>
  <si>
    <t>LINCOLNLAND AGRI-ENERGY LLC (100%)</t>
  </si>
  <si>
    <t>400 S. Marathon Avenue</t>
  </si>
  <si>
    <t>Robinson</t>
  </si>
  <si>
    <t>Robinson Refinery</t>
  </si>
  <si>
    <t>12187 E 950TH ST</t>
  </si>
  <si>
    <t>ROBINSON</t>
  </si>
  <si>
    <t>RAIN CII CARBON LLC - ROBINSON CALCINING PLANT</t>
  </si>
  <si>
    <t>RAIN CII CARBON LLC (100%)</t>
  </si>
  <si>
    <t>18370 SOMONAUK ROAD</t>
  </si>
  <si>
    <t>DEKALB</t>
  </si>
  <si>
    <t>DEKALB COUNTY LANDFILL</t>
  </si>
  <si>
    <t>9550 HERITAGE RD</t>
  </si>
  <si>
    <t>CLINTON</t>
  </si>
  <si>
    <t>DE WITT COUNTY</t>
  </si>
  <si>
    <t>CLINTON LANDFILL INC</t>
  </si>
  <si>
    <t>575 E US HWY 36</t>
  </si>
  <si>
    <t>TUSCOLA</t>
  </si>
  <si>
    <t>649 N Route 83</t>
  </si>
  <si>
    <t>Bensenville</t>
  </si>
  <si>
    <t>DUPAGE COUNTY</t>
  </si>
  <si>
    <t>Chicago White Metal Castings Inc</t>
  </si>
  <si>
    <t>CHICAGO WHITE METAL CASTING INC (100%)</t>
  </si>
  <si>
    <t>9700 S CASS AVE</t>
  </si>
  <si>
    <t>LEMONT</t>
  </si>
  <si>
    <t>U.S. DOE ARGONNE NATIONAL LABORATORY</t>
  </si>
  <si>
    <t>2909 NORTH EOLA ROAD</t>
  </si>
  <si>
    <t>Dupage</t>
  </si>
  <si>
    <t>Aurora Generating Station</t>
  </si>
  <si>
    <t>1844 W. FERRY ROAD</t>
  </si>
  <si>
    <t>NAPERVILLE</t>
  </si>
  <si>
    <t>26 W 580 SCHICK RD</t>
  </si>
  <si>
    <t>HANOVER PARK</t>
  </si>
  <si>
    <t>MALLARD LAKE LANDFILL</t>
  </si>
  <si>
    <t>150 WEST WARRENVILLE ROAD</t>
  </si>
  <si>
    <t>INEOS US Chemicals Company  Naperville Campus</t>
  </si>
  <si>
    <t>9 S 610 Greene Road</t>
  </si>
  <si>
    <t>Naperville</t>
  </si>
  <si>
    <t>WM of IL - Greene Valley RDF</t>
  </si>
  <si>
    <t>FOREST PRESERVE DISTRICT OF DU (100%)</t>
  </si>
  <si>
    <t>1713 S WILLOW-B</t>
  </si>
  <si>
    <t>EFFINGHAM</t>
  </si>
  <si>
    <t>LANDFILL 33 LTD</t>
  </si>
  <si>
    <t>LANDFILL 33 LTD INC (100%)</t>
  </si>
  <si>
    <t>2513 N 2125 St</t>
  </si>
  <si>
    <t>St. Elmo</t>
  </si>
  <si>
    <t>FAYETTE COUNTY</t>
  </si>
  <si>
    <t>124 SOUTH ROUTE 47</t>
  </si>
  <si>
    <t>GIBSON CITY</t>
  </si>
  <si>
    <t>FORD COUNTY</t>
  </si>
  <si>
    <t>SOLAE CO GIBSON</t>
  </si>
  <si>
    <t>545 N JORDAN DR</t>
  </si>
  <si>
    <t>ROCKLAND CAPITAL LLC (100%)</t>
  </si>
  <si>
    <t>202 N JORDAN DR</t>
  </si>
  <si>
    <t>ONE EARTH ENERGY LLC</t>
  </si>
  <si>
    <t>REX AMERICAN RESOURCES CORP (100%)</t>
  </si>
  <si>
    <t>11351 N. Thompsonville Rd.</t>
  </si>
  <si>
    <t>Macedonia</t>
  </si>
  <si>
    <t>FRANKLIN COUNTY</t>
  </si>
  <si>
    <t>FORESIGHT ENERGY LP (100%)</t>
  </si>
  <si>
    <t>8805 N. TABLER RD.</t>
  </si>
  <si>
    <t>MORRIS</t>
  </si>
  <si>
    <t>GRUNDY COUNTY</t>
  </si>
  <si>
    <t>EQUISTAR CHEMICALS LP</t>
  </si>
  <si>
    <t>LYONDELLBASELL INDUSTRIES INC (100%)</t>
  </si>
  <si>
    <t>8805 N TABLER RD</t>
  </si>
  <si>
    <t>1800 ASHLEY ROAD</t>
  </si>
  <si>
    <t>ENVIRONTECH LANDFILL</t>
  </si>
  <si>
    <t>8005 NORTH TABLER RD.</t>
  </si>
  <si>
    <t>NOURYON SURFACE CHEMISTRY LLC</t>
  </si>
  <si>
    <t>1501 Ashley Rd</t>
  </si>
  <si>
    <t>Morris Community Landfill</t>
  </si>
  <si>
    <t>CITY OF MORRIS ILLINOIS (100%)</t>
  </si>
  <si>
    <t>6155 EAST U.S. ROUTE 6</t>
  </si>
  <si>
    <t>AUX SABLE LIQUID PRODUCTS LP (100%)</t>
  </si>
  <si>
    <t>Dahlgren</t>
  </si>
  <si>
    <t>White Oak Resources Mine No. 1/Hamilton County Coal</t>
  </si>
  <si>
    <t>ALLIANCE HOLDINGS GP LP (100%)</t>
  </si>
  <si>
    <t>16648 ILLINOIS HIGHWAY 82</t>
  </si>
  <si>
    <t>GENESEO</t>
  </si>
  <si>
    <t>296 NORTH 600 AVE</t>
  </si>
  <si>
    <t>NEW WINDSOR</t>
  </si>
  <si>
    <t>AMERICAN NATURAL RESOURCES CO (100%)</t>
  </si>
  <si>
    <t>101 Patriot Way</t>
  </si>
  <si>
    <t>ANNAWAN</t>
  </si>
  <si>
    <t>PATRIOT RENEWABLE FUELS LLC</t>
  </si>
  <si>
    <t>PATRIOT RENEWABLE FUELS LLC (100%)</t>
  </si>
  <si>
    <t>1100 SE 2ND STREET</t>
  </si>
  <si>
    <t>GALVA</t>
  </si>
  <si>
    <t>BIG RIVER RESOURCES GALVA LLC</t>
  </si>
  <si>
    <t>BIG RIVER RESOURCES LLC (100%)</t>
  </si>
  <si>
    <t>540 EAST US HIGHWAY 24</t>
  </si>
  <si>
    <t>GILMAN</t>
  </si>
  <si>
    <t>IROQUOIS COUNTY</t>
  </si>
  <si>
    <t>INCOBRASA INDUSTRIES LTD</t>
  </si>
  <si>
    <t>INCOBRASA INDUSTRIES LTD (100%)</t>
  </si>
  <si>
    <t>210 PHYSICAL PLANT DR</t>
  </si>
  <si>
    <t>CARBONDALE</t>
  </si>
  <si>
    <t>SOUTHERN ILLINOIS UNIVERSITY</t>
  </si>
  <si>
    <t>SOUTHERN ILLINOIS UNIVERSITY SYSTEM (100%)</t>
  </si>
  <si>
    <t>1820 POWER PLANT ROAD</t>
  </si>
  <si>
    <t>GRAND TOWER</t>
  </si>
  <si>
    <t>1540 LANDFILL ROAD</t>
  </si>
  <si>
    <t>DESOTO</t>
  </si>
  <si>
    <t>SOUTHERN ILLINOIS REGIONAL LANDFILL</t>
  </si>
  <si>
    <t>6725 N 500TH</t>
  </si>
  <si>
    <t>NEWTON</t>
  </si>
  <si>
    <t>11525 NORTH ILLINOIS HIGHWAY 142</t>
  </si>
  <si>
    <t>CONTINENTAL TIRE THE AMERICAS LLC (100%)</t>
  </si>
  <si>
    <t>16675 HIGHWAY 20 WEST</t>
  </si>
  <si>
    <t>EAST DUBUQUE</t>
  </si>
  <si>
    <t>JO DAVIESS COUNTY</t>
  </si>
  <si>
    <t>CVR ENERGY INC (100%)</t>
  </si>
  <si>
    <t>1031 EAST FABYAN PARKWAY</t>
  </si>
  <si>
    <t>BATAVIA</t>
  </si>
  <si>
    <t>KANE COUNTY</t>
  </si>
  <si>
    <t>SETTLERS HILL RDF/MIDWAY LANDFILL</t>
  </si>
  <si>
    <t>COUNTY OF KANE DIV OF ENV (100%)</t>
  </si>
  <si>
    <t>1221 POWER DRIVE</t>
  </si>
  <si>
    <t>EAST DUNDEE</t>
  </si>
  <si>
    <t>ROCKY ROAD POWER LLC (100%)</t>
  </si>
  <si>
    <t>1201 North Kinzie Ave</t>
  </si>
  <si>
    <t>BRADLEY</t>
  </si>
  <si>
    <t>KANKAKEE COUNTY</t>
  </si>
  <si>
    <t>CSL BEHRING LLC</t>
  </si>
  <si>
    <t>CSL BEHRING LLC (100%)</t>
  </si>
  <si>
    <t>ONE NUCOR WAY</t>
  </si>
  <si>
    <t>BOURBONNAIS</t>
  </si>
  <si>
    <t>6259 S RTE 45/52</t>
  </si>
  <si>
    <t>CHEBANSE</t>
  </si>
  <si>
    <t>KANKAKEE RDF</t>
  </si>
  <si>
    <t>2525 SOUTH KENSINGTON AVE</t>
  </si>
  <si>
    <t>KANKAKEE</t>
  </si>
  <si>
    <t>5611 S 12000 WEST RD</t>
  </si>
  <si>
    <t>HERSCHER</t>
  </si>
  <si>
    <t>6650 SANDY BLUFF RD</t>
  </si>
  <si>
    <t>SANDWICH</t>
  </si>
  <si>
    <t>KENDALL COUNTY</t>
  </si>
  <si>
    <t>1401 COUNTY LINE ROAD</t>
  </si>
  <si>
    <t>MINOOKA</t>
  </si>
  <si>
    <t>996 Knox Road 2150N</t>
  </si>
  <si>
    <t>KNOX COUNTY</t>
  </si>
  <si>
    <t>Knox County Landfill</t>
  </si>
  <si>
    <t>NORTH CHICAGO</t>
  </si>
  <si>
    <t>AMALGAMATED INVESTMENTS CO (100%)</t>
  </si>
  <si>
    <t>5701 NINTH ST</t>
  </si>
  <si>
    <t>ZION</t>
  </si>
  <si>
    <t>Zion Energy Center</t>
  </si>
  <si>
    <t>701 GREEN BAY ROAD</t>
  </si>
  <si>
    <t>ZION LANDFILL</t>
  </si>
  <si>
    <t>100 ABBOTT PARK RD</t>
  </si>
  <si>
    <t>ABBOTT PARK</t>
  </si>
  <si>
    <t>ABBOTT PARK FACILITY</t>
  </si>
  <si>
    <t>Great Lakes</t>
  </si>
  <si>
    <t>Naval Station - Great Lakes</t>
  </si>
  <si>
    <t>31725 N RT 83</t>
  </si>
  <si>
    <t>GRAYSLAKE</t>
  </si>
  <si>
    <t>COUNTRYSIDE LANDFILL</t>
  </si>
  <si>
    <t>1401 SHERIDAN RD</t>
  </si>
  <si>
    <t>North Chicago Facility</t>
  </si>
  <si>
    <t>ABBVIE INC (100%)</t>
  </si>
  <si>
    <t>401 E. GREENWOOD AVE</t>
  </si>
  <si>
    <t>WAUKEGAN</t>
  </si>
  <si>
    <t>Waukegan</t>
  </si>
  <si>
    <t>300 20th Street</t>
  </si>
  <si>
    <t>OTTAWA</t>
  </si>
  <si>
    <t>LASALLE COUNTY</t>
  </si>
  <si>
    <t>PILKINGTON N.A.</t>
  </si>
  <si>
    <t>PILKINGTON HOLDINGS INC (100%)</t>
  </si>
  <si>
    <t>169 N 36th Road</t>
  </si>
  <si>
    <t>Mendota</t>
  </si>
  <si>
    <t>614 Shipyard Road</t>
  </si>
  <si>
    <t>1601 ROCKWELL ROAD</t>
  </si>
  <si>
    <t>LASALLE</t>
  </si>
  <si>
    <t>ILLINOIS CEMENT CO</t>
  </si>
  <si>
    <t>701 Boyce Memorial Drive</t>
  </si>
  <si>
    <t>U. S. Silica Company Ottawa Plant</t>
  </si>
  <si>
    <t>3450 E 2056TH RD</t>
  </si>
  <si>
    <t>WEDRON</t>
  </si>
  <si>
    <t>WEDRON COMPLEX (WEDRON SILICA CO &amp; TECHNISAND WEDRON)</t>
  </si>
  <si>
    <t>COVIA HOLDINGS CORP (100%)</t>
  </si>
  <si>
    <t>2148 NORTH 2753RD ROAD</t>
  </si>
  <si>
    <t>SABIC Innovative Plastics US LLC</t>
  </si>
  <si>
    <t>901 N SHABBONA ST</t>
  </si>
  <si>
    <t>STREATOR</t>
  </si>
  <si>
    <t>OWENS-BROCKWAY GLASS CONTAINER INC. PLANT 09</t>
  </si>
  <si>
    <t>2840  E. 13TH RD.</t>
  </si>
  <si>
    <t>LANDCOMP LANDFILL</t>
  </si>
  <si>
    <t>17 UNYTITE DRIVE</t>
  </si>
  <si>
    <t>PERU</t>
  </si>
  <si>
    <t>SUMNER</t>
  </si>
  <si>
    <t>SUMNER LANDFILL</t>
  </si>
  <si>
    <t>1311 Nelson Road</t>
  </si>
  <si>
    <t>Rock Falls</t>
  </si>
  <si>
    <t>Nelson Energy Center</t>
  </si>
  <si>
    <t>INVENERGY LLC (100%)</t>
  </si>
  <si>
    <t>1674 RED BRICK RD</t>
  </si>
  <si>
    <t>BRUCE POWER LLC (100%)</t>
  </si>
  <si>
    <t>1214 S BATAAN RD</t>
  </si>
  <si>
    <t>LEE COUNTY LANDFILL</t>
  </si>
  <si>
    <t>Cropsey</t>
  </si>
  <si>
    <t>LIVINGSTON COUNTY</t>
  </si>
  <si>
    <t>14206 E 2100 N RD</t>
  </si>
  <si>
    <t>PONTIAC</t>
  </si>
  <si>
    <t>LIVINGSTON LANDFILL</t>
  </si>
  <si>
    <t>28512 N. 100 East Rd.</t>
  </si>
  <si>
    <t>781 600TH ST</t>
  </si>
  <si>
    <t>ELKHART</t>
  </si>
  <si>
    <t>VIPER MINE</t>
  </si>
  <si>
    <t>13998 EAST 1400TH STREET</t>
  </si>
  <si>
    <t>MACOMB</t>
  </si>
  <si>
    <t>MCDONOUGH COUNTY</t>
  </si>
  <si>
    <t>ENVIROFIL OF ILLNOIS INC</t>
  </si>
  <si>
    <t>1 UNIVERSITY CIR</t>
  </si>
  <si>
    <t>WESTERN ILLINOIS UNIVERSITY</t>
  </si>
  <si>
    <t>STATE OF ILLINOIS (100%)</t>
  </si>
  <si>
    <t>3703 SOUTH ROUTE 31</t>
  </si>
  <si>
    <t>CRYSTAL LAKE</t>
  </si>
  <si>
    <t>MCHENRY COUNTY</t>
  </si>
  <si>
    <t>TC INDUSTRIES INC</t>
  </si>
  <si>
    <t>TC INDUSTRIES INC (100%)</t>
  </si>
  <si>
    <t>15313 West South Street Road</t>
  </si>
  <si>
    <t>Woodstock</t>
  </si>
  <si>
    <t>100 S. UNIVERSITY ST.</t>
  </si>
  <si>
    <t>NORMAL</t>
  </si>
  <si>
    <t>MCLEAN COUNTY</t>
  </si>
  <si>
    <t>ILLINOIS STATE UNIVERSITY</t>
  </si>
  <si>
    <t>2105 W OAKLAND AVE</t>
  </si>
  <si>
    <t>BLOOMINGTON</t>
  </si>
  <si>
    <t>ADS/MCLEAN COUNTY LANDFILL</t>
  </si>
  <si>
    <t>2200 EAST ELDORADO ST</t>
  </si>
  <si>
    <t>TATE &amp; LYLE INGREDIENTS AMERICAS LLC (100%)</t>
  </si>
  <si>
    <t>2768 E Elwin Rd</t>
  </si>
  <si>
    <t>Fuyao Glass Illinois Inc.</t>
  </si>
  <si>
    <t>FUYAO GLASS AMERICA INC (100%)</t>
  </si>
  <si>
    <t>1363 BEAR RD</t>
  </si>
  <si>
    <t>ADVANCED DISPOSAL VALLEY VIEW LANDFILL INC</t>
  </si>
  <si>
    <t>4666 FARIES PARKWAY</t>
  </si>
  <si>
    <t>Archer Daniels Midland Co.</t>
  </si>
  <si>
    <t>FORESIGHT RESERVES LP (100%)</t>
  </si>
  <si>
    <t>4600 CAHOKIA CREEK RD</t>
  </si>
  <si>
    <t>ROXANA</t>
  </si>
  <si>
    <t>ROXANA LANDFILL</t>
  </si>
  <si>
    <t>600 POWDER MILL ROAD</t>
  </si>
  <si>
    <t>EAST ALTON</t>
  </si>
  <si>
    <t>OLIN CORP (100%)</t>
  </si>
  <si>
    <t>3399 WEST CHAIN OF ROCKS ROAD</t>
  </si>
  <si>
    <t>GRANITE CITY</t>
  </si>
  <si>
    <t>CHAIN OF ROCKS RECYCLING &amp; DISPOSAL</t>
  </si>
  <si>
    <t>AMSTED INDUSTRIES INC (100%)</t>
  </si>
  <si>
    <t>305 LEWIS &amp; CLARK BLVD.</t>
  </si>
  <si>
    <t>Wieland Rolled Products North America</t>
  </si>
  <si>
    <t>WIELAND HOLDINGS INC (100%)</t>
  </si>
  <si>
    <t>1951 STATE ST</t>
  </si>
  <si>
    <t>US STEEL - GRANITE CITY</t>
  </si>
  <si>
    <t>#5 CUT ST.</t>
  </si>
  <si>
    <t>ALTON</t>
  </si>
  <si>
    <t>ALTON STEEL COMPANY</t>
  </si>
  <si>
    <t>ALTON STEEL INC (100%)</t>
  </si>
  <si>
    <t>2585 EDWARDSVILLE RD</t>
  </si>
  <si>
    <t>GATEWAY ENERGY &amp; COKE CO LLC</t>
  </si>
  <si>
    <t>SUNCOKE ENERGY INC (100%)</t>
  </si>
  <si>
    <t>701 MAIN ST</t>
  </si>
  <si>
    <t>VENICE</t>
  </si>
  <si>
    <t>Venice</t>
  </si>
  <si>
    <t>395 BISSELL ST</t>
  </si>
  <si>
    <t>MADISON</t>
  </si>
  <si>
    <t>Green Plains Madison LLC</t>
  </si>
  <si>
    <t>GREEN PLAINS INC (100%)</t>
  </si>
  <si>
    <t>900 SOUTH CENTRAL AVENUE</t>
  </si>
  <si>
    <t>WRB Refining LP Wood River Refinery</t>
  </si>
  <si>
    <t>2816 KINOKA ROAD</t>
  </si>
  <si>
    <t>PATOKA</t>
  </si>
  <si>
    <t>Kinmundy Power Plant</t>
  </si>
  <si>
    <t>1546 COUNTY ROAD 1450 N</t>
  </si>
  <si>
    <t>HENRY</t>
  </si>
  <si>
    <t>MEXICHEM SPECIALTY RESINS INC (100%)</t>
  </si>
  <si>
    <t>2100 PORTLAND ROAD</t>
  </si>
  <si>
    <t>JOPPA</t>
  </si>
  <si>
    <t>Joppa Steam</t>
  </si>
  <si>
    <t>DYNEGY INC (80%); VISTRA CORP (20%)</t>
  </si>
  <si>
    <t>2500 PORTLAND RD</t>
  </si>
  <si>
    <t>GRAND CHAIN</t>
  </si>
  <si>
    <t>MASSAC COUNTY</t>
  </si>
  <si>
    <t>Holcim (US) INC JOPPA PLANT</t>
  </si>
  <si>
    <t>2768 US HIGHWAY 45 NORTH</t>
  </si>
  <si>
    <t>METROPOLIS</t>
  </si>
  <si>
    <t>HONEYWELL INTERNATIONAL INC</t>
  </si>
  <si>
    <t>2782 LANDFILL TRL</t>
  </si>
  <si>
    <t>LITCHFIELD</t>
  </si>
  <si>
    <t>Litchfield-Hillsboro Landfill</t>
  </si>
  <si>
    <t>Hillsboro</t>
  </si>
  <si>
    <t>Deer Run Mine</t>
  </si>
  <si>
    <t>586 E US Highway 36 - Box 157</t>
  </si>
  <si>
    <t>Hammond</t>
  </si>
  <si>
    <t>MOULTRIE COUNTY</t>
  </si>
  <si>
    <t>6513 South Mulford Road</t>
  </si>
  <si>
    <t>Rochelle</t>
  </si>
  <si>
    <t>OGLE COUNTY</t>
  </si>
  <si>
    <t>Rochelle Municipal Landfill</t>
  </si>
  <si>
    <t>8290 HIGHWAY 251</t>
  </si>
  <si>
    <t>DAVIS JUNCTION</t>
  </si>
  <si>
    <t>ADVANCED DISPOSAL ORCHARD HILLS LANDFILL INC</t>
  </si>
  <si>
    <t>1900 STEWARD RD</t>
  </si>
  <si>
    <t>ROCHELLE</t>
  </si>
  <si>
    <t>CHS-Rochelle</t>
  </si>
  <si>
    <t>CHS INC (100%)</t>
  </si>
  <si>
    <t>8826 WEST ROUTE 24</t>
  </si>
  <si>
    <t>MAPLETON</t>
  </si>
  <si>
    <t>PEORIA COUNTY</t>
  </si>
  <si>
    <t>CATERPILLAR INC.-MAPLETON</t>
  </si>
  <si>
    <t>8300 WEST ROUTE 24</t>
  </si>
  <si>
    <t>11501 COTTONWOOD ROAD</t>
  </si>
  <si>
    <t>BRIMFIELD</t>
  </si>
  <si>
    <t>PEORIA/CITY-COUNTY LANDFILL #1 AND #2</t>
  </si>
  <si>
    <t>7800 SOUTH CILCO LANE</t>
  </si>
  <si>
    <t>BARTONVILLE</t>
  </si>
  <si>
    <t>E D Edwards</t>
  </si>
  <si>
    <t>300 Liberty Street</t>
  </si>
  <si>
    <t>Ameren Illinois Electric</t>
  </si>
  <si>
    <t>FOOT OF EDMUND ST</t>
  </si>
  <si>
    <t>PEORIA</t>
  </si>
  <si>
    <t>7000 SOUTH ADAMS STREET</t>
  </si>
  <si>
    <t>KEYSTONE STEEL &amp; WIRE CO</t>
  </si>
  <si>
    <t>KEYSTONE CONSOLIDATED INDUSTRIES INC (100%)</t>
  </si>
  <si>
    <t>6305 SACRED HEART RD</t>
  </si>
  <si>
    <t>DU QUOIN</t>
  </si>
  <si>
    <t>PERRY RIDGE LANDFILL INC</t>
  </si>
  <si>
    <t>GERE PROPERTIES LLC (100%)</t>
  </si>
  <si>
    <t>7290 County Line Road</t>
  </si>
  <si>
    <t>Cutler</t>
  </si>
  <si>
    <t>Prairie Eagle Mine</t>
  </si>
  <si>
    <t>KNIGHT HAWK COAL LLC (100%)</t>
  </si>
  <si>
    <t>4646 WHITE WALNUT ROAD</t>
  </si>
  <si>
    <t>PINCKNEYVILLE</t>
  </si>
  <si>
    <t>Pinckneyville Power Plant</t>
  </si>
  <si>
    <t>760 EAST 2150 NORTH ROAD</t>
  </si>
  <si>
    <t>MONTICELLO</t>
  </si>
  <si>
    <t>Goose Creek Power Plant</t>
  </si>
  <si>
    <t>32246 375th Street</t>
  </si>
  <si>
    <t>BAYLIS</t>
  </si>
  <si>
    <t>PLEASANT HILL</t>
  </si>
  <si>
    <t>13230 ESK STREET</t>
  </si>
  <si>
    <t>HENNEPIN</t>
  </si>
  <si>
    <t>WASHINGTON MILLS HENNEPIN INC.</t>
  </si>
  <si>
    <t>WASHINGTON MILLS GROUP INC (100%)</t>
  </si>
  <si>
    <t>11953 Prairie Industrial Parkway</t>
  </si>
  <si>
    <t>510 East McClurken Ave</t>
  </si>
  <si>
    <t>Sparta</t>
  </si>
  <si>
    <t>SPARTAN LIGHT METAL PRODUCTS INC (100%)</t>
  </si>
  <si>
    <t>10901 BALDWIN RD</t>
  </si>
  <si>
    <t>Baldwin Energy Complex</t>
  </si>
  <si>
    <t>12968 State Route 13</t>
  </si>
  <si>
    <t>Coulterville</t>
  </si>
  <si>
    <t>Gateway North Mine</t>
  </si>
  <si>
    <t>1927 MILLER DR</t>
  </si>
  <si>
    <t>OLNEY</t>
  </si>
  <si>
    <t>RICHLAND COUNTY</t>
  </si>
  <si>
    <t>ILLINOIS GAS CO (100%)</t>
  </si>
  <si>
    <t>17201 20TH AVENUE NORTH</t>
  </si>
  <si>
    <t>EAST MOLINE</t>
  </si>
  <si>
    <t>ROCK ISLAND COUNTY</t>
  </si>
  <si>
    <t>UPPER ROCK ISLAND COUNTY LANDFILL</t>
  </si>
  <si>
    <t>13606 KNOXVILLE RD</t>
  </si>
  <si>
    <t>MILAN</t>
  </si>
  <si>
    <t>Quad Cities Landfill Phase 1&amp;2/3</t>
  </si>
  <si>
    <t>22614 ROUTE 84 NORTH</t>
  </si>
  <si>
    <t>CORDOVA</t>
  </si>
  <si>
    <t>3M CORDOVA</t>
  </si>
  <si>
    <t>DEERE &amp; CO (100%)</t>
  </si>
  <si>
    <t>24712 192ND AVE NORTH</t>
  </si>
  <si>
    <t>Cordova Energy Company</t>
  </si>
  <si>
    <t>28424 38th Avenue North</t>
  </si>
  <si>
    <t>TYSON FRESH MEATS INC</t>
  </si>
  <si>
    <t>13606 KNOXVILLE ROAD</t>
  </si>
  <si>
    <t>QUAD CITIES LANDFILL PHASE IV</t>
  </si>
  <si>
    <t>501 MONSANTO AVE.</t>
  </si>
  <si>
    <t>SAUGET</t>
  </si>
  <si>
    <t>AFTON CHEMICAL CORP</t>
  </si>
  <si>
    <t>NEWMARKET CORP (100%)</t>
  </si>
  <si>
    <t>601 Madison Road</t>
  </si>
  <si>
    <t>East Saint Louis</t>
  </si>
  <si>
    <t>Milam Recycling and Disposal Facility</t>
  </si>
  <si>
    <t>10400 HILLSTOWN ROAD</t>
  </si>
  <si>
    <t>MARISSA</t>
  </si>
  <si>
    <t>COTTONWOOD HILLS LANDFILL</t>
  </si>
  <si>
    <t>1710 McFarland road</t>
  </si>
  <si>
    <t>Thompsonville</t>
  </si>
  <si>
    <t>West End Disposal Facility</t>
  </si>
  <si>
    <t>LANDFILL LLC (100%)</t>
  </si>
  <si>
    <t>11615 OLD ROUTE 66</t>
  </si>
  <si>
    <t>GLENARM</t>
  </si>
  <si>
    <t>SANGAMON COUNTY</t>
  </si>
  <si>
    <t>2565 SANDHILL RD</t>
  </si>
  <si>
    <t>SPRINGFIELD</t>
  </si>
  <si>
    <t>SANGAMON VALLEY LANDFILL INC</t>
  </si>
  <si>
    <t>3570 RIDGELY ROAD</t>
  </si>
  <si>
    <t>Interstate</t>
  </si>
  <si>
    <t>3100 STEVENSON DRIVE</t>
  </si>
  <si>
    <t>Dallman</t>
  </si>
  <si>
    <t>331 Campbell Road</t>
  </si>
  <si>
    <t>ALSEY</t>
  </si>
  <si>
    <t>Alsey Station</t>
  </si>
  <si>
    <t>PRAIRIE POWER INC (100%)</t>
  </si>
  <si>
    <t>2061 East 000 North Road</t>
  </si>
  <si>
    <t>BEECHER CITY</t>
  </si>
  <si>
    <t>Holland Energy Facility</t>
  </si>
  <si>
    <t>HOOSIER ENERGY REC INC (50%); WABASH VALLEY POWER ASSOC (50%)</t>
  </si>
  <si>
    <t>3575 E 400 North Road</t>
  </si>
  <si>
    <t>NEOGA</t>
  </si>
  <si>
    <t>Shelby County Energy Center</t>
  </si>
  <si>
    <t>SHELBY COUNTY ENERGY CENTER LLC (100%)</t>
  </si>
  <si>
    <t>3769 ROUTE 20 EAST</t>
  </si>
  <si>
    <t>FREEPORT</t>
  </si>
  <si>
    <t>STEPHENSON COUNTY</t>
  </si>
  <si>
    <t>TITAN TIRE CORPORATION OF FREEPORT</t>
  </si>
  <si>
    <t>4350 WEST GALENA ROAD</t>
  </si>
  <si>
    <t>LENA</t>
  </si>
  <si>
    <t>ADKINS ENERGY LLC</t>
  </si>
  <si>
    <t>ADKINS ENERGY LLC (100%)</t>
  </si>
  <si>
    <t>1300 SOUTH 2ND STREET</t>
  </si>
  <si>
    <t>PEKIN</t>
  </si>
  <si>
    <t>ALTO INGREDIENTS INC (100%)</t>
  </si>
  <si>
    <t>1301 S FRONT ST</t>
  </si>
  <si>
    <t>TAZEWELL COUNTY</t>
  </si>
  <si>
    <t>901 W. Washington Street</t>
  </si>
  <si>
    <t>East Peoria</t>
  </si>
  <si>
    <t>Caterpillar Inc. - East Peoria Plant</t>
  </si>
  <si>
    <t>13082 EAST MANITO RD</t>
  </si>
  <si>
    <t>Powerton</t>
  </si>
  <si>
    <t>3550 E WASHINGTON ST</t>
  </si>
  <si>
    <t>EAST PEORIA</t>
  </si>
  <si>
    <t>TAZEWELL RECYCLING &amp; DISPOSAL FACILITY</t>
  </si>
  <si>
    <t>24501 W MCMULLEN RD</t>
  </si>
  <si>
    <t>HOPEDALE</t>
  </si>
  <si>
    <t>INDIAN CREEK LANDFILL #2</t>
  </si>
  <si>
    <t>601 EAST BRICKYARD ROAD</t>
  </si>
  <si>
    <t>DANVILLE</t>
  </si>
  <si>
    <t>VERMILION COUNTY</t>
  </si>
  <si>
    <t>BRICKYARD DISPOSAL LANDFILL</t>
  </si>
  <si>
    <t>3650 Southgate Drive</t>
  </si>
  <si>
    <t>16310 EAST COUNTY ROAD 4000 NORTH</t>
  </si>
  <si>
    <t>HOOPESTON</t>
  </si>
  <si>
    <t>ILLINOIS LANDFILL INC</t>
  </si>
  <si>
    <t>ONEOK INC (100%)</t>
  </si>
  <si>
    <t>80 WEST 1ST ST</t>
  </si>
  <si>
    <t>TILTON</t>
  </si>
  <si>
    <t>Tilton Power Station</t>
  </si>
  <si>
    <t>1220 N 6TH STREET</t>
  </si>
  <si>
    <t>MONMOUTH</t>
  </si>
  <si>
    <t>WARREN COUNTY</t>
  </si>
  <si>
    <t>SMITHFIELD FARMLAND CORP-MONMOUTH</t>
  </si>
  <si>
    <t>SMITHFIELD FOODS INC (100%)</t>
  </si>
  <si>
    <t>1739 NEW MARIGOLD RD.</t>
  </si>
  <si>
    <t>PRAIRIE STATE GENERATING STATION</t>
  </si>
  <si>
    <t>PRAIRIE STATE ENERGY CAMPUS MANAGEMENT CO (100%)</t>
  </si>
  <si>
    <t>WAYNE COUNTY LANDFILL</t>
  </si>
  <si>
    <t>101 AVENUE K</t>
  </si>
  <si>
    <t>WHITESIDE COUNTY</t>
  </si>
  <si>
    <t>STERLING STEEL COMPANY LLC</t>
  </si>
  <si>
    <t>LEGGETT &amp; PLATT INC (100%)</t>
  </si>
  <si>
    <t>580 TAMPICO RD</t>
  </si>
  <si>
    <t>TAMPICO</t>
  </si>
  <si>
    <t>18762 LINCOLN RD.</t>
  </si>
  <si>
    <t>MORRISON</t>
  </si>
  <si>
    <t>WHITESIDE COUNTY LANDFILL</t>
  </si>
  <si>
    <t>787 INDUSTRIAL DRIVE</t>
  </si>
  <si>
    <t>UNIVERSITY PARK</t>
  </si>
  <si>
    <t>2635 DRALLE ROAD</t>
  </si>
  <si>
    <t>University Park Energy</t>
  </si>
  <si>
    <t>25915 S.E. Frontage Road (c/o ExxonMobil)</t>
  </si>
  <si>
    <t>Channahon</t>
  </si>
  <si>
    <t>WILL COUNTY</t>
  </si>
  <si>
    <t>Joliet</t>
  </si>
  <si>
    <t>810 E 135TH ST</t>
  </si>
  <si>
    <t>ROMEOVILLE</t>
  </si>
  <si>
    <t>Matheson - LEMONT PLANT</t>
  </si>
  <si>
    <t>1800 CHANNAHON RD</t>
  </si>
  <si>
    <t>JOLIET</t>
  </si>
  <si>
    <t>Joliet 29</t>
  </si>
  <si>
    <t>529 E. 135th Street</t>
  </si>
  <si>
    <t>Will County</t>
  </si>
  <si>
    <t>22500 WEST MILLSDALE ROAD</t>
  </si>
  <si>
    <t>ELWOOD</t>
  </si>
  <si>
    <t>STEPAN CO</t>
  </si>
  <si>
    <t>STEPAN CO (100%)</t>
  </si>
  <si>
    <t>24708 W. DURKEE RD.</t>
  </si>
  <si>
    <t>CHANNAHON</t>
  </si>
  <si>
    <t>LODERS CROKLAAN USA LLC (100%)</t>
  </si>
  <si>
    <t>25915 SE FRONTAGE ROAD</t>
  </si>
  <si>
    <t>EXXONMOBIL OIL JOLIET REFINERY</t>
  </si>
  <si>
    <t>1601 PATTERSON RD</t>
  </si>
  <si>
    <t>Joliet 9</t>
  </si>
  <si>
    <t>305 West Crossroads Parkway</t>
  </si>
  <si>
    <t>Bolingbrook</t>
  </si>
  <si>
    <t>G &amp; W Electric Company</t>
  </si>
  <si>
    <t>G &amp; W ELECTRIC CO (100%)</t>
  </si>
  <si>
    <t>24391 PATTERSON RD</t>
  </si>
  <si>
    <t>Elwood Energy Facility</t>
  </si>
  <si>
    <t>27155 SOUTH KANKAKEE Street</t>
  </si>
  <si>
    <t>MANHATTAN</t>
  </si>
  <si>
    <t>Lincoln Generating Facility</t>
  </si>
  <si>
    <t>135TH STREET AND NEW AVENUE</t>
  </si>
  <si>
    <t>Lemont Refinery</t>
  </si>
  <si>
    <t>PDV AMERICA INC (100%)</t>
  </si>
  <si>
    <t>25244 W. 111th Street</t>
  </si>
  <si>
    <t>Plainfield</t>
  </si>
  <si>
    <t>Wheatland Prairie Recycling and Disposal Facility</t>
  </si>
  <si>
    <t>25400 HARTMAN DRIVE</t>
  </si>
  <si>
    <t>CRETE</t>
  </si>
  <si>
    <t>Crete Energy Park</t>
  </si>
  <si>
    <t>1055 W GOODENOW RD</t>
  </si>
  <si>
    <t>BEECHER</t>
  </si>
  <si>
    <t>BEECHER LANDFILL</t>
  </si>
  <si>
    <t>23425 Amoco Road</t>
  </si>
  <si>
    <t>INEOS USA LLC (100%)</t>
  </si>
  <si>
    <t>29755 S PRAIRIE VIEW DR</t>
  </si>
  <si>
    <t>PRAIRIE VIEW RECYCLING &amp; DISPOSAL FAC</t>
  </si>
  <si>
    <t>11543 LAKE OF EGYPT RD</t>
  </si>
  <si>
    <t>MARION</t>
  </si>
  <si>
    <t>SOUTHERN ILLINOIS POWER COOPERATIVE (100%)</t>
  </si>
  <si>
    <t>16468 Liberty School Road</t>
  </si>
  <si>
    <t>WILLIAMSON COUNTY</t>
  </si>
  <si>
    <t>Pond Creek No. 1 Mine</t>
  </si>
  <si>
    <t>302 Peoples Ave</t>
  </si>
  <si>
    <t>Rockford</t>
  </si>
  <si>
    <t>WINNEBAGO COUNTY</t>
  </si>
  <si>
    <t>Gunite Corporation</t>
  </si>
  <si>
    <t>ACCURIDE CORP (100%)</t>
  </si>
  <si>
    <t>8403 LINDENWOOD RD</t>
  </si>
  <si>
    <t>WINNEBAGO LANDFILL</t>
  </si>
  <si>
    <t>136 HARRISON AVE</t>
  </si>
  <si>
    <t>Rockford Energy Center</t>
  </si>
  <si>
    <t>Rockford Energy Center II</t>
  </si>
  <si>
    <t>1200 N. 2nd Street</t>
  </si>
  <si>
    <t>INDIANA</t>
  </si>
  <si>
    <t>Bunge North America (East) LLC</t>
  </si>
  <si>
    <t>MONROEVILLE</t>
  </si>
  <si>
    <t>ALLEN COUNTY</t>
  </si>
  <si>
    <t>6231 MACBETH RD</t>
  </si>
  <si>
    <t>FORT WAYNE</t>
  </si>
  <si>
    <t>NATIONAL SERV-ALL LANDFILL</t>
  </si>
  <si>
    <t>14214 EDGERTON RD.</t>
  </si>
  <si>
    <t>SUPERIOR ALUMINUM ALLOYS LLC</t>
  </si>
  <si>
    <t>STEEL DYNAMICS INC (100%)</t>
  </si>
  <si>
    <t>5000 SMITH RD</t>
  </si>
  <si>
    <t>UNITED REFUSE LANDFILL</t>
  </si>
  <si>
    <t>12200 LAFAYETTE CENTER RD</t>
  </si>
  <si>
    <t>ROANOKE</t>
  </si>
  <si>
    <t>GENERAL MOTORS FORT WAYNE ASSEMBLY</t>
  </si>
  <si>
    <t>GENERAL MOTORS CO (100%)</t>
  </si>
  <si>
    <t>18906 Old 24</t>
  </si>
  <si>
    <t>WOODBURN</t>
  </si>
  <si>
    <t>BF GOODRICH TIRE MANUFACTURING</t>
  </si>
  <si>
    <t>MICHELIN NORTH AMERICA INC (100%)</t>
  </si>
  <si>
    <t>811 E CR 450 S</t>
  </si>
  <si>
    <t>BARTHOLOMEW COUNTY</t>
  </si>
  <si>
    <t>BARTHOLOMEW COUNTY LANDFILL II</t>
  </si>
  <si>
    <t>11110 E 25th Street</t>
  </si>
  <si>
    <t>BARTHOLOMEW CO LANDFILL</t>
  </si>
  <si>
    <t>2900 W INWOOD DR</t>
  </si>
  <si>
    <t>ENKEI AMERICA INC</t>
  </si>
  <si>
    <t>ENKEI AMERICA INC (100%)</t>
  </si>
  <si>
    <t>3389 WEST CR 300 SOUTH</t>
  </si>
  <si>
    <t>LOGANSPORT</t>
  </si>
  <si>
    <t>THE ANDERSONS MARATHON HOLDINGS LLC</t>
  </si>
  <si>
    <t>MARATHON PETROLEUM CORP (50%); THE ANDERSONS INC (50%)</t>
  </si>
  <si>
    <t>2125 SOUTH CR 125 WEST</t>
  </si>
  <si>
    <t>3084 W CR 225 S</t>
  </si>
  <si>
    <t>2905 SOUTH 150 EAST</t>
  </si>
  <si>
    <t>OAK RIDGE RECYCLING &amp; DISPOSAL FACILITY</t>
  </si>
  <si>
    <t>301 US 31</t>
  </si>
  <si>
    <t>SPEED</t>
  </si>
  <si>
    <t>14304 SR 60</t>
  </si>
  <si>
    <t>BORDEN</t>
  </si>
  <si>
    <t>CLARK-FLOYD LANDFILL</t>
  </si>
  <si>
    <t>5134 Loop Road</t>
  </si>
  <si>
    <t>Jeffersonville</t>
  </si>
  <si>
    <t>CENTERPOINT</t>
  </si>
  <si>
    <t>CLAY COUNTY</t>
  </si>
  <si>
    <t>CENTERPOINT LANDFILL</t>
  </si>
  <si>
    <t>2191 W CR 0 NS</t>
  </si>
  <si>
    <t>FRANKFORT</t>
  </si>
  <si>
    <t>ARCHER DANIELS MIDLAND</t>
  </si>
  <si>
    <t>323 S. CO. RD. 300 W.</t>
  </si>
  <si>
    <t>FRITO-LAY INC</t>
  </si>
  <si>
    <t>2700 N. State Road 39</t>
  </si>
  <si>
    <t>CLINTON COUNTY LANDFILL</t>
  </si>
  <si>
    <t>1640 N 650E</t>
  </si>
  <si>
    <t>DAVIESS COUNTY</t>
  </si>
  <si>
    <t>DAVIESS COUNTY LANDFILL</t>
  </si>
  <si>
    <t>DAVIESS COUNTY BOARD OF COMMISSIONERS (100%)</t>
  </si>
  <si>
    <t>1443 S 300 W</t>
  </si>
  <si>
    <t>GRAIN PROCESSING CORP</t>
  </si>
  <si>
    <t>KENT CORP (100%)</t>
  </si>
  <si>
    <t>582 W EADS PARKWAY</t>
  </si>
  <si>
    <t>LAWRENCEBURG</t>
  </si>
  <si>
    <t>Lawrenceburg Energy Facility</t>
  </si>
  <si>
    <t>LIGHTSTONE GENERATION LLC (100%)</t>
  </si>
  <si>
    <t>7 RIDGE AVE</t>
  </si>
  <si>
    <t>DEARBORN COUNTY</t>
  </si>
  <si>
    <t>MGP INGREDIENTS INC (100%)</t>
  </si>
  <si>
    <t>200 W BELLEVIEW</t>
  </si>
  <si>
    <t>Anchor Glass Container. - Plant 42</t>
  </si>
  <si>
    <t>10622 Texas Gas Road</t>
  </si>
  <si>
    <t>2090 SOUTH CR 280 EAST</t>
  </si>
  <si>
    <t>GREENSBURG</t>
  </si>
  <si>
    <t>DECATUR HILLS INCORPORATED</t>
  </si>
  <si>
    <t>600 LAND INC (100%)</t>
  </si>
  <si>
    <t>2755 North Michigan Avenue</t>
  </si>
  <si>
    <t>Greensburg</t>
  </si>
  <si>
    <t>4500 CR 59</t>
  </si>
  <si>
    <t>BUTLER</t>
  </si>
  <si>
    <t>STEEL DYNAMICS INC</t>
  </si>
  <si>
    <t>6730 County Road 60</t>
  </si>
  <si>
    <t>St. Joe</t>
  </si>
  <si>
    <t>Nucor Fastener Indiana</t>
  </si>
  <si>
    <t>2000 W UNIVERSITY AVE</t>
  </si>
  <si>
    <t>MUNCIE</t>
  </si>
  <si>
    <t>DELAWARE COUNTY</t>
  </si>
  <si>
    <t>BALL STATE UNIVERSITY</t>
  </si>
  <si>
    <t>STATE OF INDIANA (100%)</t>
  </si>
  <si>
    <t>2601 W MT PLEASANT BLVD</t>
  </si>
  <si>
    <t>ELEMENT RESOURCES-GARFIELD FACILITY LLC</t>
  </si>
  <si>
    <t>ATLAS HOLDINGS LLC (100%)</t>
  </si>
  <si>
    <t>146 S. Celestine South</t>
  </si>
  <si>
    <t>Celestine</t>
  </si>
  <si>
    <t>DUBOIS COUNTY</t>
  </si>
  <si>
    <t>825 E. 2nd Ave</t>
  </si>
  <si>
    <t>4689 South 400 West</t>
  </si>
  <si>
    <t>Huntingburg</t>
  </si>
  <si>
    <t>FARBEST FOODS INC (100%)</t>
  </si>
  <si>
    <t>59530 CR 7 S</t>
  </si>
  <si>
    <t>ELKHART COUNTY</t>
  </si>
  <si>
    <t>ELKHART COUNTY LANDFILL</t>
  </si>
  <si>
    <t>26488 CR 26</t>
  </si>
  <si>
    <t>EARTHMOVERS LANDFILL</t>
  </si>
  <si>
    <t>7922 NORTH OLD US HWY 31</t>
  </si>
  <si>
    <t>ARGOS</t>
  </si>
  <si>
    <t>COUNTY LINE LANDFILL</t>
  </si>
  <si>
    <t>4000 TULIP TREE DR</t>
  </si>
  <si>
    <t>PRINCETON</t>
  </si>
  <si>
    <t>GIBSON COUNTY</t>
  </si>
  <si>
    <t>TOYOTA MOTOR MFG IN INC</t>
  </si>
  <si>
    <t>TOYOTA MOTOR NORTH AMERICA INC (100%)</t>
  </si>
  <si>
    <t>1225 North 725 E</t>
  </si>
  <si>
    <t>Francisco</t>
  </si>
  <si>
    <t>Francisco Underground Mine</t>
  </si>
  <si>
    <t>1097 N 950 W</t>
  </si>
  <si>
    <t>OWENSVILLE</t>
  </si>
  <si>
    <t>DUKE ENERGY CORP (90.11%); WABASH VALLEY POWER ASSOC (4.95%); INDIANA MUNICIPAL POWER AGENCY (4.94%)</t>
  </si>
  <si>
    <t>RR #3 Lyles Station Rd.</t>
  </si>
  <si>
    <t>Princeton</t>
  </si>
  <si>
    <t>2955 W. DELPHI PIKE</t>
  </si>
  <si>
    <t>GRANT COUNTY</t>
  </si>
  <si>
    <t>CENTRAL INDIANA ETHANOL LLC (100%)</t>
  </si>
  <si>
    <t>8226 N 500 W</t>
  </si>
  <si>
    <t>WORTHINGTON</t>
  </si>
  <si>
    <t>Worthington Landfill</t>
  </si>
  <si>
    <t>3 MI S OF WORTHINGTON HWY 57</t>
  </si>
  <si>
    <t>Worthington Generation</t>
  </si>
  <si>
    <t>HOOSIER ENERGY REC INC (100%)</t>
  </si>
  <si>
    <t>21225 RIVERWOOD AVE</t>
  </si>
  <si>
    <t>NOBLESVILLE</t>
  </si>
  <si>
    <t>Noblesville</t>
  </si>
  <si>
    <t>124 TWIN BRIDGES RD</t>
  </si>
  <si>
    <t>HENDRICKS COUNTY</t>
  </si>
  <si>
    <t>TWIN BRIDGES RDF</t>
  </si>
  <si>
    <t>8000 NORTH COUNTY ROAD 225 EAST</t>
  </si>
  <si>
    <t>PITTSBORO</t>
  </si>
  <si>
    <t>6045 WEST SR 38</t>
  </si>
  <si>
    <t>Henry County Generating Station</t>
  </si>
  <si>
    <t>3450 S SPICELAND RD</t>
  </si>
  <si>
    <t>HAYES LANDFILL</t>
  </si>
  <si>
    <t>HAYES LANDFILL INC (100%)</t>
  </si>
  <si>
    <t>2401 S REED RD</t>
  </si>
  <si>
    <t>KOKOMO</t>
  </si>
  <si>
    <t>FCA KOKOMO TRANSMISSION PLANT</t>
  </si>
  <si>
    <t>2000 W DEFFENBAUGH ST</t>
  </si>
  <si>
    <t>HAYNES INTERNATIONAL INCORPORATED</t>
  </si>
  <si>
    <t>HAYNES INTERNATIONAL INC (100%)</t>
  </si>
  <si>
    <t>1001 E. BOULEVARD</t>
  </si>
  <si>
    <t>FCA KOKOMO CASTING PLANT</t>
  </si>
  <si>
    <t>701 N BROADWAY</t>
  </si>
  <si>
    <t>HUNTINGTON</t>
  </si>
  <si>
    <t>HUNTINGTON COUNTY</t>
  </si>
  <si>
    <t>ISOLATEK INTERNATIONAL</t>
  </si>
  <si>
    <t>US MINERAL PRODUCTS CO INC (100%)</t>
  </si>
  <si>
    <t>546 COUNTY ROAD 870 WEST</t>
  </si>
  <si>
    <t>MEDORA</t>
  </si>
  <si>
    <t>MEDORA SANITARY LANDFILL</t>
  </si>
  <si>
    <t>RUMPKE CONSOLIDATED COS INC (100%)</t>
  </si>
  <si>
    <t>413 Cressy Street</t>
  </si>
  <si>
    <t>Remington</t>
  </si>
  <si>
    <t>JASPER COUNTY</t>
  </si>
  <si>
    <t>Solae LLC</t>
  </si>
  <si>
    <t>2723 E 1500 N</t>
  </si>
  <si>
    <t>WHEATFIELD</t>
  </si>
  <si>
    <t>R M Schahfer Generating Station</t>
  </si>
  <si>
    <t>NISOURCE INC (100%)</t>
  </si>
  <si>
    <t>751 West State Road 114</t>
  </si>
  <si>
    <t>Iroquois Bio Energy Company</t>
  </si>
  <si>
    <t>IROQUOIS BIO-ENERGY CO LLC (100%)</t>
  </si>
  <si>
    <t>484 E COUNTY RD 1400 N</t>
  </si>
  <si>
    <t>706 N. Cullen</t>
  </si>
  <si>
    <t>CITY OF RENSSELAER GAS UTILITY (100%)</t>
  </si>
  <si>
    <t>Portland</t>
  </si>
  <si>
    <t>JAY COUNTY</t>
  </si>
  <si>
    <t>1542 SOUTH 200 WEST</t>
  </si>
  <si>
    <t>PORTLAND</t>
  </si>
  <si>
    <t>POET BIOREFINING - PORTLAND</t>
  </si>
  <si>
    <t>POET LLC (100%)</t>
  </si>
  <si>
    <t>5825 WEST 400 SOUTH</t>
  </si>
  <si>
    <t>JAY COUNTY LANDFILL</t>
  </si>
  <si>
    <t>524 E. CENTER STREET</t>
  </si>
  <si>
    <t>DUNKIRK</t>
  </si>
  <si>
    <t>Ardagh Glass Inc. (Dunkirk)</t>
  </si>
  <si>
    <t>1335 CLIFTY HOLLOW ROAD</t>
  </si>
  <si>
    <t>Clifty Creek</t>
  </si>
  <si>
    <t>12661 North Agricare Road</t>
  </si>
  <si>
    <t>Oaktown</t>
  </si>
  <si>
    <t>Oaktown Fuels Mine No. 2</t>
  </si>
  <si>
    <t>HALLADOR ENERGY CO (100%)</t>
  </si>
  <si>
    <t>15400 VILLWOCK RD</t>
  </si>
  <si>
    <t>EDWARDSPORT</t>
  </si>
  <si>
    <t>Edwardsport</t>
  </si>
  <si>
    <t>Oaktown Fuels Mine No.1</t>
  </si>
  <si>
    <t>480 NORTH HALL ROAD</t>
  </si>
  <si>
    <t>Wheatland Generating Facility LLC</t>
  </si>
  <si>
    <t>2710 EAST 800 SOUTH</t>
  </si>
  <si>
    <t>KOSCIUSKO COUNTY</t>
  </si>
  <si>
    <t>7344 STATE ROAD 15 SOUTH</t>
  </si>
  <si>
    <t>LOUIS DREYFUS COMPANY AGRICULTURAL INDUSTRIES LL</t>
  </si>
  <si>
    <t>1900 E JEFFERSON ST</t>
  </si>
  <si>
    <t>WARSAW</t>
  </si>
  <si>
    <t>DALTON CORP WARSAW MFG FACILITY</t>
  </si>
  <si>
    <t>NEW DALTON HOLDINGS CORP (100%)</t>
  </si>
  <si>
    <t>2255 West US 20</t>
  </si>
  <si>
    <t>LaGrange</t>
  </si>
  <si>
    <t>LAGRANGE COUNTY</t>
  </si>
  <si>
    <t>3210 WATLING ST</t>
  </si>
  <si>
    <t>EAST CHICAGO</t>
  </si>
  <si>
    <t>Cleveland-Cliffs Steel LLC</t>
  </si>
  <si>
    <t>801 East 86th Avenue</t>
  </si>
  <si>
    <t>Merrillville</t>
  </si>
  <si>
    <t>NIPSCO Electric Transmission</t>
  </si>
  <si>
    <t>1745 165th Street</t>
  </si>
  <si>
    <t>HAMMOND</t>
  </si>
  <si>
    <t>Jupiter Aluminum Corp</t>
  </si>
  <si>
    <t>JUPITER ALUMINUM CORP (100%)</t>
  </si>
  <si>
    <t>1 NORTH BROADWAY</t>
  </si>
  <si>
    <t>GARY</t>
  </si>
  <si>
    <t>US Steel Corp - Gary Works</t>
  </si>
  <si>
    <t>2551 Dickey Road</t>
  </si>
  <si>
    <t>East Chicago</t>
  </si>
  <si>
    <t>101 EAST 129TH STREET</t>
  </si>
  <si>
    <t>US STEEL - EAST CHICAGO TIN</t>
  </si>
  <si>
    <t>1 North Carmeuse Drive</t>
  </si>
  <si>
    <t>Gary</t>
  </si>
  <si>
    <t>3001 Dickey Road</t>
  </si>
  <si>
    <t>PERC HOLDINGS 1 LLC (100%)</t>
  </si>
  <si>
    <t>1900  Burr St</t>
  </si>
  <si>
    <t>Gary Sanitary Closed Landfill</t>
  </si>
  <si>
    <t>CITY OF GARY INDIANA (100%)</t>
  </si>
  <si>
    <t>1100 Indianapolis Blvd</t>
  </si>
  <si>
    <t>Cargill Texturizing Solutions</t>
  </si>
  <si>
    <t>601 RILEY RD</t>
  </si>
  <si>
    <t>SAFETY-KLEEN SYSTEMS</t>
  </si>
  <si>
    <t>301 RILEY RD</t>
  </si>
  <si>
    <t>US GYPSUM - EAST CHICAGO PLANT</t>
  </si>
  <si>
    <t>2551 DICKEY ROAD</t>
  </si>
  <si>
    <t>5215 Kennedy Ave.</t>
  </si>
  <si>
    <t>W.R. Grace</t>
  </si>
  <si>
    <t>2815 INDIANAPOLIS BLVD</t>
  </si>
  <si>
    <t>WHITING</t>
  </si>
  <si>
    <t>BP Whiting Business Unit</t>
  </si>
  <si>
    <t>3210 Watling St.</t>
  </si>
  <si>
    <t>Indiana Harbor Coke Company</t>
  </si>
  <si>
    <t>SUNCOKE ENERGY INC (85%); DTE ENERGY CO (15%)</t>
  </si>
  <si>
    <t>801 E. 86th Avenue</t>
  </si>
  <si>
    <t>10501 WEST 300 NORTH</t>
  </si>
  <si>
    <t>MICHIGAN CITY</t>
  </si>
  <si>
    <t>LAPORTE COUNTY</t>
  </si>
  <si>
    <t>DEERCROFT RECYCLING AND DISPOSAL FACILITY (RDF)</t>
  </si>
  <si>
    <t>100 N WABASH</t>
  </si>
  <si>
    <t>LaPorte</t>
  </si>
  <si>
    <t>Michigan City Generating Station</t>
  </si>
  <si>
    <t>4407 N. Fail Road</t>
  </si>
  <si>
    <t>LA PORTE</t>
  </si>
  <si>
    <t>MITCHELL</t>
  </si>
  <si>
    <t>LEHIGH CEMENT COMPANY LLC</t>
  </si>
  <si>
    <t>105 GM DRIVE</t>
  </si>
  <si>
    <t>BEDFORD</t>
  </si>
  <si>
    <t>GENERAL MOTORS LLC BEDFORD CETC</t>
  </si>
  <si>
    <t>1000 S OLD PALESTINE ROAD</t>
  </si>
  <si>
    <t>Hoosier Energy Lawrence Co Station</t>
  </si>
  <si>
    <t>4301 W. 73rd Street</t>
  </si>
  <si>
    <t>Nestle USA Inc. - Anderson</t>
  </si>
  <si>
    <t>NESTLE HOLDINGS INC (100%)</t>
  </si>
  <si>
    <t>13179 N 100 E</t>
  </si>
  <si>
    <t>ALEXANDRIA</t>
  </si>
  <si>
    <t>POET BIOREFINING ALEXANDRIA</t>
  </si>
  <si>
    <t>2481 S BROOKSIDE RD</t>
  </si>
  <si>
    <t>LAPEL</t>
  </si>
  <si>
    <t>OWENS-BROCKWAY GLASS CONTAINER INC. PLANT 08</t>
  </si>
  <si>
    <t>1820 E. 32nd st.</t>
  </si>
  <si>
    <t>Advanced Magnesium Alloys Corporation</t>
  </si>
  <si>
    <t>PHOENIX GLOBAL HOLDINGS (100%)</t>
  </si>
  <si>
    <t>2320 S HARDING ST</t>
  </si>
  <si>
    <t>INDIANAPOLIS</t>
  </si>
  <si>
    <t>COVANTA ENERGY</t>
  </si>
  <si>
    <t>2561 KENTUCKY AVENUE</t>
  </si>
  <si>
    <t>SOUTH SIDE LANDFILL INC</t>
  </si>
  <si>
    <t>366 KENTUCKY AVE</t>
  </si>
  <si>
    <t>C. C. Perry K Steam Plant</t>
  </si>
  <si>
    <t>CITIZENS ENERGY GROUP (100%)</t>
  </si>
  <si>
    <t>2355 S TIBBS AVE.</t>
  </si>
  <si>
    <t>ROLLS-ROYCE CORPORATION  PLANT 5 &amp; 8</t>
  </si>
  <si>
    <t>ROLLS-ROYCE NORTH AMERICA (USA) HOLDINGS CO (100%)</t>
  </si>
  <si>
    <t>9371 ZIONSVILLE RD</t>
  </si>
  <si>
    <t>3700 SOUTH HARDING ST</t>
  </si>
  <si>
    <t>Harding Street Station (EW Stout)</t>
  </si>
  <si>
    <t>Indianapolis</t>
  </si>
  <si>
    <t>3970 W 10th Street</t>
  </si>
  <si>
    <t>HERITAGE-CRYSTAL CLEAN INC (100%)</t>
  </si>
  <si>
    <t>1515 S DROVER ST</t>
  </si>
  <si>
    <t>8198 GEORGETOWN ROAD</t>
  </si>
  <si>
    <t>Georgetown Substation</t>
  </si>
  <si>
    <t>AES CORP (50%); INDIANA MUNICIPAL POWER AGENCY (50%)</t>
  </si>
  <si>
    <t>7870 WEST MORRIS STREET</t>
  </si>
  <si>
    <t>QUEMETCO INC</t>
  </si>
  <si>
    <t>One Allison Way</t>
  </si>
  <si>
    <t>ALLISON TRANSMISSION HOLDINGS INC (100%)</t>
  </si>
  <si>
    <t>300 HWY 361</t>
  </si>
  <si>
    <t>CRANE</t>
  </si>
  <si>
    <t>MARTIN COUNTY</t>
  </si>
  <si>
    <t>US NAVY NSWC CRANE DIV</t>
  </si>
  <si>
    <t>11345 STATE ROAD 650</t>
  </si>
  <si>
    <t>SHOALS</t>
  </si>
  <si>
    <t>US GYPSUM - SHOALS PLANT</t>
  </si>
  <si>
    <t>9720 US HIGHWAY 50</t>
  </si>
  <si>
    <t>Gold Bond - SHO Plant</t>
  </si>
  <si>
    <t>7740 N FISH RD</t>
  </si>
  <si>
    <t>MONROE COUNTY LANDFILL</t>
  </si>
  <si>
    <t>MONROE COUNTY SOLID WASTE MANAGEMENT DISTRICT (100%)</t>
  </si>
  <si>
    <t>1514 E. 3rd St.</t>
  </si>
  <si>
    <t>INDIANA UNIVERSITY</t>
  </si>
  <si>
    <t>TRUSTEES OF INDIANA UNIVERSITY (100%)</t>
  </si>
  <si>
    <t>4537 S NUCOR RD</t>
  </si>
  <si>
    <t>CRAWFORDSVILLE</t>
  </si>
  <si>
    <t>NUCOR STEEL INDIANA</t>
  </si>
  <si>
    <t>203W 1100N</t>
  </si>
  <si>
    <t>Valero Linden Plant</t>
  </si>
  <si>
    <t>6618 N Tidewater Rd</t>
  </si>
  <si>
    <t>Mooresville</t>
  </si>
  <si>
    <t>Arcosa Lightweight Indiana</t>
  </si>
  <si>
    <t>4040 BLUE BLUFF ROAD</t>
  </si>
  <si>
    <t>MARTINSVILLE</t>
  </si>
  <si>
    <t>IPL Eagle Valley Generating Station</t>
  </si>
  <si>
    <t>2266 E 500 SOUTH ROAD</t>
  </si>
  <si>
    <t>BROOK</t>
  </si>
  <si>
    <t>9856 SR 66</t>
  </si>
  <si>
    <t>TELL CITY</t>
  </si>
  <si>
    <t>HITACHI METALS AMERICA LTD (100%)</t>
  </si>
  <si>
    <t>3726 E SR 64</t>
  </si>
  <si>
    <t>WINSLOW</t>
  </si>
  <si>
    <t>VEOLIA ES BLACKFOOT LANDFILL</t>
  </si>
  <si>
    <t>6925 NORTH STATE ROAD 57</t>
  </si>
  <si>
    <t>PETERSBURG</t>
  </si>
  <si>
    <t>3050 Anthony Pratt Dr</t>
  </si>
  <si>
    <t>PORTER COUNTY</t>
  </si>
  <si>
    <t>Pratt Paper (IN) LLC</t>
  </si>
  <si>
    <t>6500 S. BOUNDARY RD.</t>
  </si>
  <si>
    <t>PORTAGE</t>
  </si>
  <si>
    <t>NLMK INDIANA</t>
  </si>
  <si>
    <t>NLMK INDIANA (100%)</t>
  </si>
  <si>
    <t>250 W US 12</t>
  </si>
  <si>
    <t>BURNS HARBOR</t>
  </si>
  <si>
    <t>Cleveland-Cliffs Burns Harbor LLC</t>
  </si>
  <si>
    <t>6300 US 12</t>
  </si>
  <si>
    <t>US Steel - Midwest Plant</t>
  </si>
  <si>
    <t>6290 US HWY 12</t>
  </si>
  <si>
    <t>Portside Energy</t>
  </si>
  <si>
    <t>1 LEXAN LN</t>
  </si>
  <si>
    <t>POSEY COUNTY</t>
  </si>
  <si>
    <t>8511 WELBORN ROAD</t>
  </si>
  <si>
    <t>A B Brown Generating Station</t>
  </si>
  <si>
    <t>CENTERPOINT ENERGY INC (100%)</t>
  </si>
  <si>
    <t>7201 PORT ROAD</t>
  </si>
  <si>
    <t>MT. VERNON</t>
  </si>
  <si>
    <t>8999 W FRANKLIN RD</t>
  </si>
  <si>
    <t>Green Plains Mount Vernon LLC</t>
  </si>
  <si>
    <t>2781 Bluff Road</t>
  </si>
  <si>
    <t>Mount Vernon</t>
  </si>
  <si>
    <t>Consolidated Grain and Barge</t>
  </si>
  <si>
    <t>CGB ENTERPRISES INC (100%)</t>
  </si>
  <si>
    <t>1200 REFINERY RD</t>
  </si>
  <si>
    <t>MT VERNON</t>
  </si>
  <si>
    <t>COUNTRYMARK REFINING &amp; LOGISTICS LLC</t>
  </si>
  <si>
    <t>COUNTRYMARK COOPERATIVE HOLDING CORP (100%)</t>
  </si>
  <si>
    <t>3301 SOUTH COUNTY ROAD 150 W</t>
  </si>
  <si>
    <t>GREENCASTLE</t>
  </si>
  <si>
    <t>LONE STAR INDUSTRIES INC</t>
  </si>
  <si>
    <t>RC LONESTAR INC (100%)</t>
  </si>
  <si>
    <t>6825 N. County Road 25 West</t>
  </si>
  <si>
    <t>Bainbridge</t>
  </si>
  <si>
    <t>603 E NORTH ST</t>
  </si>
  <si>
    <t>WINCHESTER</t>
  </si>
  <si>
    <t>Ardagh Glass Inc. (Winchester)</t>
  </si>
  <si>
    <t>1554 N 600 E</t>
  </si>
  <si>
    <t>CARDINAL ETHANOL LLC (100%)</t>
  </si>
  <si>
    <t>7256 W CR 600 S</t>
  </si>
  <si>
    <t>MODOC</t>
  </si>
  <si>
    <t>RANDOLPH FARMS INC</t>
  </si>
  <si>
    <t>7 N. Eastern Ave.</t>
  </si>
  <si>
    <t>RIPLEY COUNTY</t>
  </si>
  <si>
    <t>BATESVILLE NATURAL GAS (100%)</t>
  </si>
  <si>
    <t>54745 Walnut Road</t>
  </si>
  <si>
    <t>New Carlisle</t>
  </si>
  <si>
    <t>ST. JOSEPH COUNTY</t>
  </si>
  <si>
    <t>St. Joseph Energy Center LLC</t>
  </si>
  <si>
    <t>15505 SHIVELY RD.</t>
  </si>
  <si>
    <t>WYATT</t>
  </si>
  <si>
    <t>PRAIRIE VIEW RDF</t>
  </si>
  <si>
    <t>3520 Westmoor Street</t>
  </si>
  <si>
    <t>South Bend</t>
  </si>
  <si>
    <t>Honeywell Aerospace - South Bend</t>
  </si>
  <si>
    <t>30755 EDISON RD</t>
  </si>
  <si>
    <t>NEW CARLISLE</t>
  </si>
  <si>
    <t>Cleveland-Cliffs Tek Inc. and Cleveland-Cliffs Kote Inc.</t>
  </si>
  <si>
    <t>100 FACILTIES BUILDING</t>
  </si>
  <si>
    <t>NOTRE DAME</t>
  </si>
  <si>
    <t>UNIVERSITY OF NOTRE DAME</t>
  </si>
  <si>
    <t>UNIVERSITY OF NOTRE DAME DU LAC (100%)</t>
  </si>
  <si>
    <t>3201 W CALVERT ST</t>
  </si>
  <si>
    <t>SOUTH BEND</t>
  </si>
  <si>
    <t>MERCURIA ENERGY GROUP HOLDING LTD (100%)</t>
  </si>
  <si>
    <t>1 Knauf Drive</t>
  </si>
  <si>
    <t>SHELBYVILLE</t>
  </si>
  <si>
    <t>KNAUF Insulation GMBH</t>
  </si>
  <si>
    <t>800 W. Mausoleum Road</t>
  </si>
  <si>
    <t>Shelbyville</t>
  </si>
  <si>
    <t>Ryobi Die Casting</t>
  </si>
  <si>
    <t>RYOBI DIE CASTING (USA) INC (100%)</t>
  </si>
  <si>
    <t>2920 E. US 52</t>
  </si>
  <si>
    <t>MORRISTOWN</t>
  </si>
  <si>
    <t>CGS Services Inc.</t>
  </si>
  <si>
    <t>2373 W 300 N</t>
  </si>
  <si>
    <t>POET Biorefining - Shelbyville</t>
  </si>
  <si>
    <t>700 N. RANGELINE RD.</t>
  </si>
  <si>
    <t>BUNGE NORTH AMERICA</t>
  </si>
  <si>
    <t>2791 NORTH US ROUTE 231</t>
  </si>
  <si>
    <t>ROCKPORT</t>
  </si>
  <si>
    <t>Rockport</t>
  </si>
  <si>
    <t>6500 N US HIGHWAY 231</t>
  </si>
  <si>
    <t>SPENCER COUNTY</t>
  </si>
  <si>
    <t>Cleveland-Cliffs Steel Corporation</t>
  </si>
  <si>
    <t>SULLIVAN COUNTY</t>
  </si>
  <si>
    <t>5500 W OLD 54</t>
  </si>
  <si>
    <t>SULLIVAN</t>
  </si>
  <si>
    <t>Merom</t>
  </si>
  <si>
    <t>3131 E MAIN ST</t>
  </si>
  <si>
    <t>LAFAYETTE</t>
  </si>
  <si>
    <t>TIPPECANOE COUNTY</t>
  </si>
  <si>
    <t>ARCONIC LAFAYETTE LLC</t>
  </si>
  <si>
    <t>2245 N SAGAMORE PARKWAY</t>
  </si>
  <si>
    <t>TATE &amp; LYLE SAGAMORE</t>
  </si>
  <si>
    <t>419 South Grant Street</t>
  </si>
  <si>
    <t>West Lafayette</t>
  </si>
  <si>
    <t>Purdue University-Wade Utility</t>
  </si>
  <si>
    <t>5500 SR 38 E</t>
  </si>
  <si>
    <t>SUBARU of INDIANA AUTOMOTIVE INCORPORATED</t>
  </si>
  <si>
    <t>SUBARU OF INDIANA AUTOMOTIVE INC (100%)</t>
  </si>
  <si>
    <t>1502 Wabash Avenue</t>
  </si>
  <si>
    <t>3701 South Street</t>
  </si>
  <si>
    <t>CATERPILLAR INCORPORATED</t>
  </si>
  <si>
    <t>3300 US 52 S</t>
  </si>
  <si>
    <t>1650 LILLY RD</t>
  </si>
  <si>
    <t>EVONIK CORPORATION TIPPECANOE LABORATORIES</t>
  </si>
  <si>
    <t>One Vectren Square</t>
  </si>
  <si>
    <t>Evansville</t>
  </si>
  <si>
    <t>VANDERBURGH COUNTY</t>
  </si>
  <si>
    <t>2111 NW Riverside Dr.</t>
  </si>
  <si>
    <t>2020 LAUBSCHER RD</t>
  </si>
  <si>
    <t>EVANSVILLE</t>
  </si>
  <si>
    <t>Laubscher Meadows Landfill</t>
  </si>
  <si>
    <t>2585 E 200 N</t>
  </si>
  <si>
    <t>CAYUGA</t>
  </si>
  <si>
    <t>VERMILLION COUNTY</t>
  </si>
  <si>
    <t>International Paper Company - Newport Mill</t>
  </si>
  <si>
    <t>10500 S ST RD 63</t>
  </si>
  <si>
    <t>Elanco Clinton Laboratories</t>
  </si>
  <si>
    <t>ELANCO US INC (100%)</t>
  </si>
  <si>
    <t>3300 North SR 63</t>
  </si>
  <si>
    <t>2777 N STATE ROAD 63</t>
  </si>
  <si>
    <t>DUKE ENERGY CORP (62.5%); WABASH VALLEY POWER ASSOC (37.5%)</t>
  </si>
  <si>
    <t>455 West Industrial Drive</t>
  </si>
  <si>
    <t>Terre Haute</t>
  </si>
  <si>
    <t>VIGO COUNTY</t>
  </si>
  <si>
    <t>Steel Dynamics</t>
  </si>
  <si>
    <t>5261 East Cottom Road</t>
  </si>
  <si>
    <t>Pimento</t>
  </si>
  <si>
    <t>Sycamore Ridge Landfill/Victory Landfill</t>
  </si>
  <si>
    <t>5900 DARWIN RD</t>
  </si>
  <si>
    <t>WEST TERRE HAUTE</t>
  </si>
  <si>
    <t>Sugar Creek Generating Station</t>
  </si>
  <si>
    <t>445 Bolton Road</t>
  </si>
  <si>
    <t>West Terre Haute</t>
  </si>
  <si>
    <t>Wabash River Highland Plant</t>
  </si>
  <si>
    <t>WABASH VALLEY POWER ASSOC (100%)</t>
  </si>
  <si>
    <t>455 W. FACTORY ST.</t>
  </si>
  <si>
    <t>WABASH</t>
  </si>
  <si>
    <t>WABASH COUNTY</t>
  </si>
  <si>
    <t>PAPERWORKS INDUSTRIES INC</t>
  </si>
  <si>
    <t>PWI INC (PAPERWORKS INDUSTRIES INC) (100%)</t>
  </si>
  <si>
    <t>868 E 800 N</t>
  </si>
  <si>
    <t>NORTH MANCHESTER</t>
  </si>
  <si>
    <t>316 SPRING VALLEY ROAD</t>
  </si>
  <si>
    <t>WABASH VALLEY LANDFILL</t>
  </si>
  <si>
    <t>4525 W OLD US 24</t>
  </si>
  <si>
    <t>REAL ALLOY HOLDING LLC (100%)</t>
  </si>
  <si>
    <t>3711 W. MILL ST</t>
  </si>
  <si>
    <t>THERMAFIBER INC</t>
  </si>
  <si>
    <t>3700 DARLINGTON ROAD</t>
  </si>
  <si>
    <t>NEWBURGH</t>
  </si>
  <si>
    <t>F B Culley Generating Station</t>
  </si>
  <si>
    <t>WARRICK COUNTY</t>
  </si>
  <si>
    <t>ALCOA INC - WARRICK OPERATIONS</t>
  </si>
  <si>
    <t>2000 U.S. 27 South</t>
  </si>
  <si>
    <t>Whitewater Valley</t>
  </si>
  <si>
    <t>INDIANA MUNICIPAL POWER AGENCY (100%)</t>
  </si>
  <si>
    <t>5242 NEW PARIS PIKE</t>
  </si>
  <si>
    <t>NEW PARIS PIKE LDFL</t>
  </si>
  <si>
    <t>RICHMOND SANITARY DISTRICT (100%)</t>
  </si>
  <si>
    <t>8495 SOUTH 450 WEST</t>
  </si>
  <si>
    <t>PONETO</t>
  </si>
  <si>
    <t>Montpelier Electric Gen Station</t>
  </si>
  <si>
    <t>ROCKLAND POWER PARTNERS II LP (100%)</t>
  </si>
  <si>
    <t>1441 S ADAMS ST</t>
  </si>
  <si>
    <t>BLUFFTON</t>
  </si>
  <si>
    <t>WELLS COUNTY</t>
  </si>
  <si>
    <t>8635 E SR 16</t>
  </si>
  <si>
    <t>LIBERTY LANDFILL</t>
  </si>
  <si>
    <t>2601 COUNTY ROAD 700 EAST</t>
  </si>
  <si>
    <t>COLUMBIA CITY</t>
  </si>
  <si>
    <t>WHITLEY COUNTY</t>
  </si>
  <si>
    <t>1680 BROOKS ROAD</t>
  </si>
  <si>
    <t>CORNING</t>
  </si>
  <si>
    <t>IOWA</t>
  </si>
  <si>
    <t>PINNACLE ETHANOL LLC d/b/a POET BIOREFINING - CORNING</t>
  </si>
  <si>
    <t>2320 POWER PLANT DRIVE</t>
  </si>
  <si>
    <t>LANSING</t>
  </si>
  <si>
    <t>Lansing</t>
  </si>
  <si>
    <t>ALLIANT ENERGY CORP (100%)</t>
  </si>
  <si>
    <t>3429 JAY AVE</t>
  </si>
  <si>
    <t>BRAYTON</t>
  </si>
  <si>
    <t>Exira Station</t>
  </si>
  <si>
    <t>WESTERN MINNESOTA MUNICIPAL POWER AGENCY (100%)</t>
  </si>
  <si>
    <t>1509 EAST WASHBURN ROAD</t>
  </si>
  <si>
    <t>WATERLOO</t>
  </si>
  <si>
    <t>BLACK HAWK COUNTY</t>
  </si>
  <si>
    <t>BLACK HAWK COUNTY SANITARY LANDFILL</t>
  </si>
  <si>
    <t>400 WESTFIELD AVENUE</t>
  </si>
  <si>
    <t>JOHN DEERE FNDRY WATERLOO</t>
  </si>
  <si>
    <t>1901 W. 30th St</t>
  </si>
  <si>
    <t>CEDAR FALLS</t>
  </si>
  <si>
    <t>UNIVERSITY OF NORTHERN IOWA - POWER PLANT/MAIN CAMPUS</t>
  </si>
  <si>
    <t>UNIVERSITY OF NORTHERN IOWA (100%)</t>
  </si>
  <si>
    <t>1 Utility Parkway</t>
  </si>
  <si>
    <t>Cedar Falls</t>
  </si>
  <si>
    <t>CEDAR FALLS UTILITIES (100%)</t>
  </si>
  <si>
    <t>501 NORTH ELK RUN ROAD</t>
  </si>
  <si>
    <t>1 UTILITY PARKWAY</t>
  </si>
  <si>
    <t>Streeter Station</t>
  </si>
  <si>
    <t>3233 WEST SHAULIS RD</t>
  </si>
  <si>
    <t>Electrifarm</t>
  </si>
  <si>
    <t>1508 East Schrock Road</t>
  </si>
  <si>
    <t>Waterloo</t>
  </si>
  <si>
    <t>608 210TH STREET</t>
  </si>
  <si>
    <t>OGDEN</t>
  </si>
  <si>
    <t>1268 224th Lane</t>
  </si>
  <si>
    <t>Boone County Sanitary Landfill</t>
  </si>
  <si>
    <t>BOONE COUNTY IOWA (100%)</t>
  </si>
  <si>
    <t>1277 102ND STREET</t>
  </si>
  <si>
    <t>FAIRBANK</t>
  </si>
  <si>
    <t>BUCHANAN COUNTY</t>
  </si>
  <si>
    <t>1009 RICHLAND</t>
  </si>
  <si>
    <t>STORM LAKE</t>
  </si>
  <si>
    <t>BUENA VISTA COUNTY</t>
  </si>
  <si>
    <t>Tyson Fresh Meats</t>
  </si>
  <si>
    <t>2356 510TH ST</t>
  </si>
  <si>
    <t>ALBERT CITY</t>
  </si>
  <si>
    <t>VALERO ALBERT CITY PLANT</t>
  </si>
  <si>
    <t>BUTLER COUNTY</t>
  </si>
  <si>
    <t>MANNING</t>
  </si>
  <si>
    <t>AG PROCESSING INC A COOPERATIVE (100%)</t>
  </si>
  <si>
    <t>19111 KITTYHAWK AVE</t>
  </si>
  <si>
    <t>CARROLL</t>
  </si>
  <si>
    <t>CARROLL COUNTY SOLID WASTE MANAGEMENT COMMISSION</t>
  </si>
  <si>
    <t>CARROLL COUNTY SOLID WASTE MANAGEMENT COMMISSION (100%)</t>
  </si>
  <si>
    <t>60502 Glacier Road</t>
  </si>
  <si>
    <t>Elite Octane</t>
  </si>
  <si>
    <t>ELITE OCTANE LLC (100%)</t>
  </si>
  <si>
    <t>11295 230TH ST</t>
  </si>
  <si>
    <t>CLEAR LAKE</t>
  </si>
  <si>
    <t>Emery Station</t>
  </si>
  <si>
    <t>15942 KILLDEER AVE</t>
  </si>
  <si>
    <t>CERRO GORDO COUNTY</t>
  </si>
  <si>
    <t>LANDFILL OF NORTH IOWA</t>
  </si>
  <si>
    <t>CERRO GORDO COUNTY OF (INC) (100%)</t>
  </si>
  <si>
    <t>700 25TH STREET NORTHWEST</t>
  </si>
  <si>
    <t>MASON CITY</t>
  </si>
  <si>
    <t>1822 43RD ST SW</t>
  </si>
  <si>
    <t>GOLDEN GRAIN ENERGY LLC (100%)</t>
  </si>
  <si>
    <t>4808 F AVENUE</t>
  </si>
  <si>
    <t>MARCUS</t>
  </si>
  <si>
    <t>LITTLE SIOUX CORN PROCESSORS LLC (100%)</t>
  </si>
  <si>
    <t>2779 IA HWY 24</t>
  </si>
  <si>
    <t>LAWLER</t>
  </si>
  <si>
    <t>CHICKASAW COUNTY</t>
  </si>
  <si>
    <t>HOMELAND ENERGY SOLUTIONS LLC</t>
  </si>
  <si>
    <t>HOMELAND ENERGY SOLUTIONS LLC (100%)</t>
  </si>
  <si>
    <t>3365 165 AVE</t>
  </si>
  <si>
    <t>SPENCER</t>
  </si>
  <si>
    <t>Earl F Wisdom</t>
  </si>
  <si>
    <t>CORN BELT POWER COOPERATIVE (67%); BASIN ELECTRIC POWER COOPERATIVE (33%)</t>
  </si>
  <si>
    <t>3400 ANAMOSA ROAD</t>
  </si>
  <si>
    <t>1251 BEAVER CHANNEL PARKWAY</t>
  </si>
  <si>
    <t>ADM CORN PROCESSING</t>
  </si>
  <si>
    <t>4292 220TH ST</t>
  </si>
  <si>
    <t>CLINTON COUNTY SANITARY LANDFILL (EAST)</t>
  </si>
  <si>
    <t>CLINTON COUNTY AREA SOLID WASTE AGENCY (100%)</t>
  </si>
  <si>
    <t>300 SOUTH 5TH AVENUE EAST</t>
  </si>
  <si>
    <t>DEWITT</t>
  </si>
  <si>
    <t>GUARDIAN INDUSTRIES - DeWitt</t>
  </si>
  <si>
    <t>2404 W HWY 30</t>
  </si>
  <si>
    <t>DENISON</t>
  </si>
  <si>
    <t>800 INDUSTRIAL DRIVE</t>
  </si>
  <si>
    <t>SMITHFIELD FRESH MEATS CORP-DENISON</t>
  </si>
  <si>
    <t>13500 I COURT</t>
  </si>
  <si>
    <t>TYSON FRESH MEATS INC-PERRY</t>
  </si>
  <si>
    <t>24282 G. Ave.</t>
  </si>
  <si>
    <t>Redfield</t>
  </si>
  <si>
    <t>1242 220TH STREET</t>
  </si>
  <si>
    <t>3294 VINE RD6</t>
  </si>
  <si>
    <t>DYERSVILLE</t>
  </si>
  <si>
    <t>BIG RIVER UNITED ENERGY LLC</t>
  </si>
  <si>
    <t>BIG RIVER RESOURCES LLC (50.5%); UNITED COOPERATIVE (34%); RUMBOLD &amp; KUHN INC (15.5%)</t>
  </si>
  <si>
    <t>13425 210TH STREET</t>
  </si>
  <si>
    <t>MEDIAPOLIS</t>
  </si>
  <si>
    <t>DES MOINES COUNTY</t>
  </si>
  <si>
    <t>US GYPSUM - SPERRY PLANT</t>
  </si>
  <si>
    <t>13758 WASHINGTON ROAD</t>
  </si>
  <si>
    <t>WEST BURLINGTON</t>
  </si>
  <si>
    <t>DES MOINES COUNTY REGIONAL SOLID WASTE COMMISSION</t>
  </si>
  <si>
    <t>DES MOINES COUNTY REGIONAL SOLID WASTE (100%)</t>
  </si>
  <si>
    <t>4282 SULLIVAN SLOUGH ROAD</t>
  </si>
  <si>
    <t>BURLINGTON</t>
  </si>
  <si>
    <t>Burlington (IA)</t>
  </si>
  <si>
    <t>15210 103RD ST</t>
  </si>
  <si>
    <t>BIG RIVER RESOURCES WEST BURLINGTON LLC</t>
  </si>
  <si>
    <t>17575 STATE HWY 79</t>
  </si>
  <si>
    <t>US ARMY IOWA ARMY AMMUNITION PLANT-AMERICAN ORDNANCE LLC</t>
  </si>
  <si>
    <t>THE DAY &amp; ZIMMERMANN GROUP INC (100%)</t>
  </si>
  <si>
    <t>2575 190TH STREET</t>
  </si>
  <si>
    <t>SPIRIT LAKE</t>
  </si>
  <si>
    <t>DICKINSON COUNTY</t>
  </si>
  <si>
    <t>DICKINSON LANDFILL INC</t>
  </si>
  <si>
    <t>1495 320TH AVE</t>
  </si>
  <si>
    <t>SUPERIOR</t>
  </si>
  <si>
    <t>GREEN PLAINS SUPERIOR LLC</t>
  </si>
  <si>
    <t>101 Airborne Road</t>
  </si>
  <si>
    <t>DUBUQUE COUNTY</t>
  </si>
  <si>
    <t>DUBUQUE METROPOLITAN SANITARY LANDFILL</t>
  </si>
  <si>
    <t>HOUSEHOLD HAZARDOUS MATERIALS (100%)</t>
  </si>
  <si>
    <t>1787 QUARRY RD</t>
  </si>
  <si>
    <t>CHARLES CITY</t>
  </si>
  <si>
    <t>Valero Renewable Fuels LLC Charles City</t>
  </si>
  <si>
    <t>4124 AIRPORT RD</t>
  </si>
  <si>
    <t>SHENANDOAH</t>
  </si>
  <si>
    <t>GREEN PLAINS SHENANDOAH LLC</t>
  </si>
  <si>
    <t>1149 U AVENUE</t>
  </si>
  <si>
    <t>LOUIS DREYFUS COMMODITIES GRAND JUNCTION LLC</t>
  </si>
  <si>
    <t>3363 TALON AVENUE</t>
  </si>
  <si>
    <t>MENLO</t>
  </si>
  <si>
    <t>GUTHRIE COUNTY</t>
  </si>
  <si>
    <t>1015 GRANT AVENUE (EAST ON HIGHWAY 141)</t>
  </si>
  <si>
    <t>COON RAPIDS</t>
  </si>
  <si>
    <t>Poet Biorefining-Coon Rapids</t>
  </si>
  <si>
    <t>2601 320TH ST</t>
  </si>
  <si>
    <t>JEWELL</t>
  </si>
  <si>
    <t>POET BIOREFINING</t>
  </si>
  <si>
    <t>2415 270th Road</t>
  </si>
  <si>
    <t>Garner</t>
  </si>
  <si>
    <t>HANCOCK COUNTY</t>
  </si>
  <si>
    <t>33371 170TH ST</t>
  </si>
  <si>
    <t>STEAMBOAT ROCK</t>
  </si>
  <si>
    <t>HARDIN COUNTY</t>
  </si>
  <si>
    <t>PINE LAKE CORN PROCESSORS</t>
  </si>
  <si>
    <t>PINE LAKE CORN PROCESSORS LLC (100%)</t>
  </si>
  <si>
    <t>21050 140TH ST</t>
  </si>
  <si>
    <t>IOWA FALLS</t>
  </si>
  <si>
    <t>602 INDUSTRIAL RD.</t>
  </si>
  <si>
    <t>Cargill Incorporated</t>
  </si>
  <si>
    <t>2585 QUAIL AVE</t>
  </si>
  <si>
    <t>ARTHUR</t>
  </si>
  <si>
    <t>IDA COUNTY</t>
  </si>
  <si>
    <t>6059 159TH STREET</t>
  </si>
  <si>
    <t>QUAD CNTY CORN PROCESSORS</t>
  </si>
  <si>
    <t>QUAD COUNTY CORN PROCESSORS (100%)</t>
  </si>
  <si>
    <t>2795 LOCUST AVE</t>
  </si>
  <si>
    <t>3900 HEBL AVE SW</t>
  </si>
  <si>
    <t>IOWA CITY</t>
  </si>
  <si>
    <t>IOWA CITY SANITARY LANDFILL</t>
  </si>
  <si>
    <t>207 BURLINGTON ST W</t>
  </si>
  <si>
    <t>UNIV OF IOWA MAIN PWR PLANT</t>
  </si>
  <si>
    <t>THE UNIVERSITY OF IOWA (100%)</t>
  </si>
  <si>
    <t>20743 285TH AVENUE</t>
  </si>
  <si>
    <t>HARPER</t>
  </si>
  <si>
    <t>KEOKUK COUNTY</t>
  </si>
  <si>
    <t>1660 428TH STREET</t>
  </si>
  <si>
    <t>LAKOTA</t>
  </si>
  <si>
    <t>KOSSUTH COUNTY</t>
  </si>
  <si>
    <t>Valero Lakota Plant</t>
  </si>
  <si>
    <t>2092 303RD AVE</t>
  </si>
  <si>
    <t>FORT MADISON</t>
  </si>
  <si>
    <t>GREAT RIVER REGIONAL WASTE AUTHORITY SANITARY LANDFILL</t>
  </si>
  <si>
    <t>GREAT RIVER REGIONAL WASTE AUTHORITY (100%)</t>
  </si>
  <si>
    <t>3550 180th Street</t>
  </si>
  <si>
    <t>Wever</t>
  </si>
  <si>
    <t>Iowa Fertilizer Company</t>
  </si>
  <si>
    <t>1003 S. 5TH ST.</t>
  </si>
  <si>
    <t>KEOKUK</t>
  </si>
  <si>
    <t>ROQUETTE AMERICA INC</t>
  </si>
  <si>
    <t>ROQUETTE AMERICA INC (100%)</t>
  </si>
  <si>
    <t>200 1st Street SE</t>
  </si>
  <si>
    <t>Cedar Rapids</t>
  </si>
  <si>
    <t>LINN COUNTY</t>
  </si>
  <si>
    <t>3300 C ST SW</t>
  </si>
  <si>
    <t>CEDAR RAPIDS</t>
  </si>
  <si>
    <t>Prairie Creek</t>
  </si>
  <si>
    <t>1350 WACONIA AVENUE SOUTHWEST</t>
  </si>
  <si>
    <t>4800 EDGEWOOD ROAD SOUTHWEST</t>
  </si>
  <si>
    <t>GNRL MILLS</t>
  </si>
  <si>
    <t>2250 A STREET SW</t>
  </si>
  <si>
    <t>Cedar Rapids/Linn County Solid Waste Agency Site #1</t>
  </si>
  <si>
    <t>1954 COUNTY HOME ROAD</t>
  </si>
  <si>
    <t>Cedar Rapids/Linn County Solid Waste Agency Site #2</t>
  </si>
  <si>
    <t>411 6TH ST. N.E.</t>
  </si>
  <si>
    <t>418 2ND STREET NORTHEAST</t>
  </si>
  <si>
    <t>QUAKER MFG LLC</t>
  </si>
  <si>
    <t>1001 1ST STREET SOUTHWEST</t>
  </si>
  <si>
    <t>INGREDION INCORPORATED</t>
  </si>
  <si>
    <t>1710 16TH STREET SOUTHEAST</t>
  </si>
  <si>
    <t>CARGILL INC-CEDAR RAPIDS</t>
  </si>
  <si>
    <t>8602 172 ST</t>
  </si>
  <si>
    <t>MUSCATINE</t>
  </si>
  <si>
    <t>16198 HIGHWAY 70 NORTH</t>
  </si>
  <si>
    <t>COLUMBUS JUNCTION</t>
  </si>
  <si>
    <t>LOUISA COUNTY</t>
  </si>
  <si>
    <t>21864 120th Street</t>
  </si>
  <si>
    <t>Columbus Junction</t>
  </si>
  <si>
    <t>1616 165TH AVE</t>
  </si>
  <si>
    <t>KNOXVILLE</t>
  </si>
  <si>
    <t>1736 HIGHWAY T17</t>
  </si>
  <si>
    <t>SOUTH CENTRAL IOWA SOLID WASTE AGENCY SCISWA</t>
  </si>
  <si>
    <t>SOUTH CENTRAL IOWA SOLID WASTE AGENCY (100%)</t>
  </si>
  <si>
    <t>3000 E MAIN ST RD</t>
  </si>
  <si>
    <t>MARSHALLTOWN</t>
  </si>
  <si>
    <t>Sutherland</t>
  </si>
  <si>
    <t>402 NORTH 10TH AVENUE</t>
  </si>
  <si>
    <t>JBS SWIFT</t>
  </si>
  <si>
    <t>2313 Marshalltown Blvd</t>
  </si>
  <si>
    <t>Marshalltown</t>
  </si>
  <si>
    <t>Marshall County Sanitary Landfill</t>
  </si>
  <si>
    <t>SOLID WASTE MANAGEMENT COMMISSION OF MARSHALL COUNTY (100%)</t>
  </si>
  <si>
    <t>19560 Bunge Avenue</t>
  </si>
  <si>
    <t>Council Bluffs</t>
  </si>
  <si>
    <t>MILLS COUNTY</t>
  </si>
  <si>
    <t>Bunge</t>
  </si>
  <si>
    <t>38605 Hutchings Ave.</t>
  </si>
  <si>
    <t>Emerson</t>
  </si>
  <si>
    <t>59722 290th St.</t>
  </si>
  <si>
    <t>Loess Hills Regional Sanitary Landfill</t>
  </si>
  <si>
    <t>IOWA WASTE SERVICES LLC (100%)</t>
  </si>
  <si>
    <t>1372 STATELINE ROAD</t>
  </si>
  <si>
    <t>ST ANSGAR (MONA)</t>
  </si>
  <si>
    <t>ABSOLUTE ENERGY LLC</t>
  </si>
  <si>
    <t>ABSOLUTE ENERGY LLC (100%)</t>
  </si>
  <si>
    <t>1116 Highway 137</t>
  </si>
  <si>
    <t>EDDYVILLE</t>
  </si>
  <si>
    <t>AHN Heartland Ingredients</t>
  </si>
  <si>
    <t>AJINOMOTO HEALTH &amp; NUTRITION NORTH AMERICA INC (100%)</t>
  </si>
  <si>
    <t>3205 CEDAR ST</t>
  </si>
  <si>
    <t>1770 BILL SHARP BOULEVARD</t>
  </si>
  <si>
    <t>MUSCATINE COUNTY</t>
  </si>
  <si>
    <t>SSAB Iowa Inc.</t>
  </si>
  <si>
    <t>1500 WEST 3RD STREET</t>
  </si>
  <si>
    <t>WILTON</t>
  </si>
  <si>
    <t>GERDAU AMERISTEEL US INC</t>
  </si>
  <si>
    <t>1600 OREGON STREET</t>
  </si>
  <si>
    <t>4907 55th Ave W Progress Park</t>
  </si>
  <si>
    <t>2500 WIGGINS RD</t>
  </si>
  <si>
    <t>Bayer CropScience LP</t>
  </si>
  <si>
    <t>3700 Highway 61</t>
  </si>
  <si>
    <t>Blue Grass</t>
  </si>
  <si>
    <t>CITY OF MUSCATINE LANDFILL</t>
  </si>
  <si>
    <t>3260 VAN BUREN AVE</t>
  </si>
  <si>
    <t>HARTLEY</t>
  </si>
  <si>
    <t>O'BRIEN COUNTY</t>
  </si>
  <si>
    <t>Valero Hartley Plant</t>
  </si>
  <si>
    <t>804 2ND AVE</t>
  </si>
  <si>
    <t>SHELDON</t>
  </si>
  <si>
    <t>AG PROCESSING INC-SHELDON</t>
  </si>
  <si>
    <t>4970 260th St</t>
  </si>
  <si>
    <t>Ashton</t>
  </si>
  <si>
    <t>Poet Biorefining Ashton</t>
  </si>
  <si>
    <t>4724 380TH ST</t>
  </si>
  <si>
    <t>EMMETSBURG</t>
  </si>
  <si>
    <t>PALO ALTO COUNTY</t>
  </si>
  <si>
    <t>VOYAGER ETHANOL LLC</t>
  </si>
  <si>
    <t>3848 470th Ave</t>
  </si>
  <si>
    <t>Emmetsburg</t>
  </si>
  <si>
    <t>POET DSM Project Liberty LLC</t>
  </si>
  <si>
    <t>4739 380TH ST</t>
  </si>
  <si>
    <t>AG PROCESSING INC</t>
  </si>
  <si>
    <t>22234 K42</t>
  </si>
  <si>
    <t>Merrill</t>
  </si>
  <si>
    <t>PLYMOUTH COUNTY</t>
  </si>
  <si>
    <t>Plymouth Energy LLC</t>
  </si>
  <si>
    <t>PLYMOUTH ENERGY LLC (100%)</t>
  </si>
  <si>
    <t>DesMoines</t>
  </si>
  <si>
    <t>4600 NW 2nd Street</t>
  </si>
  <si>
    <t>DES MOINES</t>
  </si>
  <si>
    <t>BRIDGESTONE AMERICAS INC (100%)</t>
  </si>
  <si>
    <t>4401A CARLISLE RD</t>
  </si>
  <si>
    <t>Greater Des Moines Energy Center</t>
  </si>
  <si>
    <t>MidAmerican Energy Company</t>
  </si>
  <si>
    <t>3191 SE 45 ST</t>
  </si>
  <si>
    <t>Pleasant Hill Energy Center</t>
  </si>
  <si>
    <t>6141 NW BEAVER DR</t>
  </si>
  <si>
    <t>JOHNSTON</t>
  </si>
  <si>
    <t>Sycamore Combustion Turbine</t>
  </si>
  <si>
    <t>1935 EAST EUCLID AVENUE</t>
  </si>
  <si>
    <t>ADM SOYBEAN PROCESSING - DES MOINES</t>
  </si>
  <si>
    <t>12161 12TH AVE NE</t>
  </si>
  <si>
    <t>MITCHELLVILLE</t>
  </si>
  <si>
    <t>METRO METHANE RECOVERY FACILITY</t>
  </si>
  <si>
    <t>METRO WASTE AUTHORITY (100%)</t>
  </si>
  <si>
    <t>2345 EAST MARKET STREET</t>
  </si>
  <si>
    <t>TITAN TIRE CORP</t>
  </si>
  <si>
    <t>TITAN INTERNATIONAL INC (100%)</t>
  </si>
  <si>
    <t>46299 Highway 6</t>
  </si>
  <si>
    <t>POTTAWATTAMIE COUNTY</t>
  </si>
  <si>
    <t>10868 189TH ST</t>
  </si>
  <si>
    <t>COUNCIL BLUFFS</t>
  </si>
  <si>
    <t>SOUTHWEST IOWA RENEWABLE ENERGY</t>
  </si>
  <si>
    <t>SOUTHWEST IOWA RENEWABLE ENERGY LLC (100%)</t>
  </si>
  <si>
    <t>7215 NAVAJO ST</t>
  </si>
  <si>
    <t>Walter Scott Jr. Energy Center</t>
  </si>
  <si>
    <t>2101 J M MORRIS BOULEVARD</t>
  </si>
  <si>
    <t>DAVENPORT</t>
  </si>
  <si>
    <t>SCOTT COUNTY</t>
  </si>
  <si>
    <t>11555 110TH AVENUE</t>
  </si>
  <si>
    <t>SCOTT AREA SANITARY LANDFILL</t>
  </si>
  <si>
    <t>301 E FRONT ST</t>
  </si>
  <si>
    <t>BUFFALO</t>
  </si>
  <si>
    <t>Davenport Plant</t>
  </si>
  <si>
    <t>SUMMIT MATERIALS INC (100%)</t>
  </si>
  <si>
    <t>4879 STATE STREET</t>
  </si>
  <si>
    <t>BETTENDORF</t>
  </si>
  <si>
    <t>ARCONIC CORP (100%)</t>
  </si>
  <si>
    <t>607 Schmidt Road</t>
  </si>
  <si>
    <t>Nestle Purina Petcare Co.</t>
  </si>
  <si>
    <t>7001 N. Brady Street</t>
  </si>
  <si>
    <t>PB LEINER USA</t>
  </si>
  <si>
    <t>PB LEINER USA CORP (100%)</t>
  </si>
  <si>
    <t>4540 360th ST.</t>
  </si>
  <si>
    <t>SIOUX COUNTY</t>
  </si>
  <si>
    <t>Northwest Ia. Area Solid Waste Agency</t>
  </si>
  <si>
    <t>NORTHWEST IOWA AREA SOLID WASTE AGENCY (100%)</t>
  </si>
  <si>
    <t>3890 GARFIELD AVENUE</t>
  </si>
  <si>
    <t>SIOUX CENTER</t>
  </si>
  <si>
    <t>SIOUXLAND ENERGY COOPERATIVE</t>
  </si>
  <si>
    <t>SIOUXLAND ENERGY COOPERATIVE (100%)</t>
  </si>
  <si>
    <t>1920 DAYTON AVE</t>
  </si>
  <si>
    <t>AMES</t>
  </si>
  <si>
    <t>STORY COUNTY</t>
  </si>
  <si>
    <t>USDA-NATIONAL ANIMAL DISEASE CENTER</t>
  </si>
  <si>
    <t>200 E 5TH ST</t>
  </si>
  <si>
    <t>Ames</t>
  </si>
  <si>
    <t>59511 WEST LINCOLN HWY</t>
  </si>
  <si>
    <t>NEVADA</t>
  </si>
  <si>
    <t>LINCOLNWAY ENERGY LLC</t>
  </si>
  <si>
    <t>LINCOLNWAY ENERGY LLC (100%)</t>
  </si>
  <si>
    <t>2300 PULLMAN ST</t>
  </si>
  <si>
    <t>Dayton Avenue Substation</t>
  </si>
  <si>
    <t>WALLACE ROAD</t>
  </si>
  <si>
    <t>IOWA STATE UNIVERSITY/ ISU HEATING PLANT</t>
  </si>
  <si>
    <t>IOWA STATE UNIVERSITY OF SCIENCE &amp;  TECHNOLOGY (100%)</t>
  </si>
  <si>
    <t>117 Siegel Street</t>
  </si>
  <si>
    <t>TAMA COUNTY</t>
  </si>
  <si>
    <t>Caraustar Industries dba Tama Paperboard</t>
  </si>
  <si>
    <t>1284 N CHERRY ST</t>
  </si>
  <si>
    <t>CRESTON</t>
  </si>
  <si>
    <t>GREEN VALLEY CHEMICAL CORP</t>
  </si>
  <si>
    <t>GREEN VALLEY CHEMICAL CORP (100%)</t>
  </si>
  <si>
    <t>1 CARGILL DR.</t>
  </si>
  <si>
    <t>WAPELLO COUNTY</t>
  </si>
  <si>
    <t>CARGILL INC - EDDYVILLE</t>
  </si>
  <si>
    <t>20775 POWER PLANT ROAD</t>
  </si>
  <si>
    <t>OTTUMWA</t>
  </si>
  <si>
    <t>Ottumwa</t>
  </si>
  <si>
    <t>BERKSHIRE HATHAWAY INC (52%); ALLIANT ENERGY CORP (48%)</t>
  </si>
  <si>
    <t>13277 165TH AVENUE</t>
  </si>
  <si>
    <t>OTTUMWA / WAPELLO COUNTY SANITARY LANDFILL</t>
  </si>
  <si>
    <t>OTTUMWA-WAPELLO SOLID WASTE COMMISSION (100%)</t>
  </si>
  <si>
    <t>600 South Iowa Ave</t>
  </si>
  <si>
    <t>JBS Swift Food</t>
  </si>
  <si>
    <t>1580 HIGHWAY G64</t>
  </si>
  <si>
    <t>TRURO</t>
  </si>
  <si>
    <t>2868 15TH STREET</t>
  </si>
  <si>
    <t>LINEVILLE</t>
  </si>
  <si>
    <t>1584 SOUTH 22ND STREET</t>
  </si>
  <si>
    <t>FORT DODGE</t>
  </si>
  <si>
    <t>WEBSTER COUNTY</t>
  </si>
  <si>
    <t>Gold Bond - FTD Plant</t>
  </si>
  <si>
    <t>2374 Mill Road</t>
  </si>
  <si>
    <t>Fort Dodge</t>
  </si>
  <si>
    <t>Georgia-Pacific Gypsum LLC - Fort Dodge</t>
  </si>
  <si>
    <t>1562 320TH ST</t>
  </si>
  <si>
    <t>GOWRIE</t>
  </si>
  <si>
    <t>1950 Harvest Avenue</t>
  </si>
  <si>
    <t>NCIRSWA Sanitary Landfill</t>
  </si>
  <si>
    <t>NORTH CENTRAL IOWA REGIONAL SOLID WASTE AGENCY (100%)</t>
  </si>
  <si>
    <t>3162 200TH STREET</t>
  </si>
  <si>
    <t>Duncombe</t>
  </si>
  <si>
    <t>1930 HAYES AVE</t>
  </si>
  <si>
    <t>Valero Fort Dodge Plant</t>
  </si>
  <si>
    <t>21265 430TH ST</t>
  </si>
  <si>
    <t>LAKE MILLS</t>
  </si>
  <si>
    <t>CENTRAL DISPOSAL SYSTEMS INC</t>
  </si>
  <si>
    <t>2000 140TH AVE</t>
  </si>
  <si>
    <t>DECORAH</t>
  </si>
  <si>
    <t>WINNESHIEK COUNTY</t>
  </si>
  <si>
    <t>WINNESHIEK COUNTY SANITARY LANDFILL</t>
  </si>
  <si>
    <t>WINNESHIEK COUNTY SANITARY LANDFILL (100%)</t>
  </si>
  <si>
    <t>1182 260TH ST.</t>
  </si>
  <si>
    <t>SERGEANT BLUFF</t>
  </si>
  <si>
    <t>WOODBURY COUNTY</t>
  </si>
  <si>
    <t>CF INDUSTRIES HOLDINGS INC (100%)</t>
  </si>
  <si>
    <t>2445 Port Neal Industrial Road</t>
  </si>
  <si>
    <t>Sergeant Bluff</t>
  </si>
  <si>
    <t>GELITA USA</t>
  </si>
  <si>
    <t>GELITA NORTH AMERICA INC (100%)</t>
  </si>
  <si>
    <t>1016 CLARK St.</t>
  </si>
  <si>
    <t>SIOUX CITY</t>
  </si>
  <si>
    <t>1151   260th ST</t>
  </si>
  <si>
    <t>George Neal North</t>
  </si>
  <si>
    <t>BERKSHIRE HATHAWAY INC (84.82%); ALLIANT ENERGY CORP (15.18%)</t>
  </si>
  <si>
    <t>2761 PORT NEAL CIRCLE</t>
  </si>
  <si>
    <t>SALIX</t>
  </si>
  <si>
    <t>George Neal South</t>
  </si>
  <si>
    <t>2753 Port Neal Circle</t>
  </si>
  <si>
    <t>Ag Processing Inc</t>
  </si>
  <si>
    <t>3638 FIR AVE.</t>
  </si>
  <si>
    <t>HANLONTOWN</t>
  </si>
  <si>
    <t>WORTH COUNTY</t>
  </si>
  <si>
    <t>POET Biorefining - Hanlontown LLC</t>
  </si>
  <si>
    <t>1303 HIGHWAY 3 EAST</t>
  </si>
  <si>
    <t>GOLDFIELD</t>
  </si>
  <si>
    <t>WRIGHT COUNTY</t>
  </si>
  <si>
    <t>CORN LP</t>
  </si>
  <si>
    <t>CENTRAL IOWA RENEWABLE ENERGY LLC (100%)</t>
  </si>
  <si>
    <t>500 NORTH COMMERCIAL AVENUE</t>
  </si>
  <si>
    <t>EAGLE GROVE</t>
  </si>
  <si>
    <t>AG PROCESSING INC-EAGLE GROVE</t>
  </si>
  <si>
    <t>449 1200th Street</t>
  </si>
  <si>
    <t>HUMBOLDT</t>
  </si>
  <si>
    <t>KANSAS</t>
  </si>
  <si>
    <t>MONARCH CEMENT COMPANY (THE)</t>
  </si>
  <si>
    <t>MONARCH CEMENT CO (100%)</t>
  </si>
  <si>
    <t>1170 2800TH ST</t>
  </si>
  <si>
    <t>LA HARPE</t>
  </si>
  <si>
    <t>ALLEN COUNTY PUBLIC WORKS</t>
  </si>
  <si>
    <t>1304 S. Main St.</t>
  </si>
  <si>
    <t>GARNETT</t>
  </si>
  <si>
    <t>ANDERSON COUNTY</t>
  </si>
  <si>
    <t>EAST KANSAS AGRI-ENERGY</t>
  </si>
  <si>
    <t>EAST KANSAS AGRI-ENERGY LLC (100%)</t>
  </si>
  <si>
    <t>1300 MAIN STREET</t>
  </si>
  <si>
    <t>ATCHISON</t>
  </si>
  <si>
    <t>ATCHISON COUNTY</t>
  </si>
  <si>
    <t>1218 SOUTHWEST MILL ROAD</t>
  </si>
  <si>
    <t>MEDICINE LODGE</t>
  </si>
  <si>
    <t>BARBER COUNTY</t>
  </si>
  <si>
    <t>Gold Bond - MED Plant</t>
  </si>
  <si>
    <t>350 NE 30 ROAD</t>
  </si>
  <si>
    <t>GREAT BEND</t>
  </si>
  <si>
    <t>BARTON COUNTY</t>
  </si>
  <si>
    <t>BARTON COUNTY SANITARY LANDFILL</t>
  </si>
  <si>
    <t>2963 SW 40TH</t>
  </si>
  <si>
    <t>BUTLER COUNTY LANDFILL</t>
  </si>
  <si>
    <t>BUTLER COUNTY KANSAS (100%)</t>
  </si>
  <si>
    <t>1401 SOUTH DOUGLAS ROAD</t>
  </si>
  <si>
    <t>HOLLYFRONTIER CORP (100%)</t>
  </si>
  <si>
    <t>7240 SE HWY 66</t>
  </si>
  <si>
    <t>RIVERTON</t>
  </si>
  <si>
    <t>Riverton</t>
  </si>
  <si>
    <t>LIBERTY UTILITIES CO (100%)</t>
  </si>
  <si>
    <t>2930 GAS CITY ROAD</t>
  </si>
  <si>
    <t>CLIFTON</t>
  </si>
  <si>
    <t>687 Deer Rd</t>
  </si>
  <si>
    <t>Glasco</t>
  </si>
  <si>
    <t>CLOUD COUNTY</t>
  </si>
  <si>
    <t>Winfield</t>
  </si>
  <si>
    <t>1150 East 700 Ave</t>
  </si>
  <si>
    <t>Arcadia</t>
  </si>
  <si>
    <t>Oak Grove Landfill</t>
  </si>
  <si>
    <t>1615 NAIL ROAD</t>
  </si>
  <si>
    <t>ENTERPRISE</t>
  </si>
  <si>
    <t>16984 3rd Street</t>
  </si>
  <si>
    <t>LAWRENCE</t>
  </si>
  <si>
    <t>Hamm Sanitary Landfill</t>
  </si>
  <si>
    <t>440 NORTH 9TH STREET</t>
  </si>
  <si>
    <t>ICL</t>
  </si>
  <si>
    <t>ICL SPECIALTY PRODUCTS NORTH AMERICA INC (100%)</t>
  </si>
  <si>
    <t>1250 N 1800 road</t>
  </si>
  <si>
    <t>Lawrence Energy Center</t>
  </si>
  <si>
    <t>EVERGY INC (100%)</t>
  </si>
  <si>
    <t>2330 Crowell Drive</t>
  </si>
  <si>
    <t>University of Kansas</t>
  </si>
  <si>
    <t>STATE OF KANSAS (100%)</t>
  </si>
  <si>
    <t>ELLIS COUNTY</t>
  </si>
  <si>
    <t>MIDWEST ENERGY INC (100%)</t>
  </si>
  <si>
    <t>1713 230th Avenue</t>
  </si>
  <si>
    <t>Goodman Energy Center</t>
  </si>
  <si>
    <t>3105 NORTH IBP ROAD</t>
  </si>
  <si>
    <t>HOLCOMB</t>
  </si>
  <si>
    <t>FINNEY COUNTY</t>
  </si>
  <si>
    <t>2440 HOLCOMB LANE</t>
  </si>
  <si>
    <t>Holcomb</t>
  </si>
  <si>
    <t>SUNFLOWER ELECTRIC POWER CORP (100%)</t>
  </si>
  <si>
    <t>2830 E US HIGHWAY 50</t>
  </si>
  <si>
    <t>GARDEN CITY</t>
  </si>
  <si>
    <t>CONESTOGA ENERGY HOLDINGS LLC (100%)</t>
  </si>
  <si>
    <t>1250 S. RACEWAY</t>
  </si>
  <si>
    <t>2075 W SAINT JOHN ST</t>
  </si>
  <si>
    <t>3201 E Hwy 400</t>
  </si>
  <si>
    <t>DODGE CITY</t>
  </si>
  <si>
    <t>CARGILL MEAT SOLUTIONS</t>
  </si>
  <si>
    <t>11559 U.S. HIGHWAY 50</t>
  </si>
  <si>
    <t>12653 114TH ROAD</t>
  </si>
  <si>
    <t>MINNEOLA</t>
  </si>
  <si>
    <t>2000 EAST TRAIL STREET</t>
  </si>
  <si>
    <t>NATIONAL BEEF PACKING CO L.L.C.</t>
  </si>
  <si>
    <t>3022 COUNTY ROAD 18</t>
  </si>
  <si>
    <t>OAKLEY</t>
  </si>
  <si>
    <t>GOVE COUNTY</t>
  </si>
  <si>
    <t>WESTERN PLAINS ENERGY LLC</t>
  </si>
  <si>
    <t>WESTERN PLAINS ENERGY LLC (100%)</t>
  </si>
  <si>
    <t>3500 SOUTH ROAD S</t>
  </si>
  <si>
    <t>ULYSSES</t>
  </si>
  <si>
    <t>BIRLA CARBON USA INC (100%)</t>
  </si>
  <si>
    <t>GRAY COUNTY</t>
  </si>
  <si>
    <t>440 NE 150TH ROAD</t>
  </si>
  <si>
    <t>HARPER COUNTY</t>
  </si>
  <si>
    <t>PLUMB THICKET LANDFILL</t>
  </si>
  <si>
    <t>AGC AMERICA INC (100%)</t>
  </si>
  <si>
    <t>7421 W. 129th St</t>
  </si>
  <si>
    <t>Overland Park</t>
  </si>
  <si>
    <t>ONE GAS INC (100%)</t>
  </si>
  <si>
    <t>18827 DILLIE ROAD</t>
  </si>
  <si>
    <t>JOHNSON</t>
  </si>
  <si>
    <t>West Gardner Generating Station</t>
  </si>
  <si>
    <t>18181 W. 53RD</t>
  </si>
  <si>
    <t>SHAWNEE</t>
  </si>
  <si>
    <t>20307 NE 150th Avenue</t>
  </si>
  <si>
    <t>KINGMAN COUNTY</t>
  </si>
  <si>
    <t>14049 17th Ave.</t>
  </si>
  <si>
    <t>Mullinville</t>
  </si>
  <si>
    <t>25166 E 2200 RD</t>
  </si>
  <si>
    <t>LA CYGNE</t>
  </si>
  <si>
    <t>La Cygne Generating Station</t>
  </si>
  <si>
    <t>1685 ROAD 200TH</t>
  </si>
  <si>
    <t>EMPORIA</t>
  </si>
  <si>
    <t>LYON COUNTY</t>
  </si>
  <si>
    <t>Emporia Energy Center</t>
  </si>
  <si>
    <t>985 ROAD 90</t>
  </si>
  <si>
    <t>OLPE</t>
  </si>
  <si>
    <t>701 E. 6TH AVENUE</t>
  </si>
  <si>
    <t>2000 SOUTH MAIN STREET</t>
  </si>
  <si>
    <t>MCPHERSON</t>
  </si>
  <si>
    <t>MCPHERSON COUNTY</t>
  </si>
  <si>
    <t>CHS MCPHERSON REFINERY INC.</t>
  </si>
  <si>
    <t>1486 17TH AVE</t>
  </si>
  <si>
    <t>Mcpherson</t>
  </si>
  <si>
    <t>McPherson Municipal Power Plant #3</t>
  </si>
  <si>
    <t>MCPHERSON BOARD OF PUBLIC UTILITIES (100%)</t>
  </si>
  <si>
    <t>1407 5TH AVENUE</t>
  </si>
  <si>
    <t>THE WILLIAMS COS INC (50%); PHILLIPS 66 (40%); ONEOK PARTNERS LP (10%)</t>
  </si>
  <si>
    <t>28111 11 Road</t>
  </si>
  <si>
    <t>MEADE COUNTY</t>
  </si>
  <si>
    <t>29115 METCALF ROAD</t>
  </si>
  <si>
    <t>LOUISBURG</t>
  </si>
  <si>
    <t>MIAMI COUNTY</t>
  </si>
  <si>
    <t>605 SANTA FE</t>
  </si>
  <si>
    <t>COFFEYVILLE</t>
  </si>
  <si>
    <t>City of Coffeyville Light &amp; Power</t>
  </si>
  <si>
    <t>2601 N. 5th Industrial Street</t>
  </si>
  <si>
    <t>Coffeyville</t>
  </si>
  <si>
    <t>Coffeyville Municipal Light and Power Generating Facility No. 2</t>
  </si>
  <si>
    <t>4237 COUNTY RD 5300</t>
  </si>
  <si>
    <t>CHERRYVALE</t>
  </si>
  <si>
    <t>Resource Recovery LF</t>
  </si>
  <si>
    <t>701 E. MARTIN</t>
  </si>
  <si>
    <t>COFFEYVILLE RESOURCES NITROGEN FERT.</t>
  </si>
  <si>
    <t>3390 County Road 3400</t>
  </si>
  <si>
    <t>400 North Linden Street</t>
  </si>
  <si>
    <t>1801 NORTH SANTA FE STREET</t>
  </si>
  <si>
    <t>CHANUTE</t>
  </si>
  <si>
    <t>NEOSHO COUNTY</t>
  </si>
  <si>
    <t>ASH GROVE CEMENT CO-CHANUTE PLANT</t>
  </si>
  <si>
    <t>1415 N GARFIELD</t>
  </si>
  <si>
    <t>Chanute 2</t>
  </si>
  <si>
    <t>1002 East 14th Street</t>
  </si>
  <si>
    <t>Chanute</t>
  </si>
  <si>
    <t>685 N. 40th Road</t>
  </si>
  <si>
    <t>Tescott</t>
  </si>
  <si>
    <t>OTTAWA COUNTY</t>
  </si>
  <si>
    <t>145 F Road</t>
  </si>
  <si>
    <t>Macksville</t>
  </si>
  <si>
    <t>PAWNEE COUNTY</t>
  </si>
  <si>
    <t>1664 E 100 RD</t>
  </si>
  <si>
    <t>PHILLIPSBURG</t>
  </si>
  <si>
    <t>PHILLIPS COUNTY</t>
  </si>
  <si>
    <t>19955 ENGLISH RIDGE RD</t>
  </si>
  <si>
    <t>HAVENSVILLE</t>
  </si>
  <si>
    <t>POTTAWATOMIE COUNTY</t>
  </si>
  <si>
    <t>25905 JEFFREY ROAD</t>
  </si>
  <si>
    <t>ST. MARYS</t>
  </si>
  <si>
    <t>Jeffrey Energy Center</t>
  </si>
  <si>
    <t>10333 NE 30th Street</t>
  </si>
  <si>
    <t>PRATT COUNTY</t>
  </si>
  <si>
    <t>Pratt Energy LLC</t>
  </si>
  <si>
    <t>PRATT ENERGY LLC (100%)</t>
  </si>
  <si>
    <t>100 North Halstead Street</t>
  </si>
  <si>
    <t>RENO COUNTY</t>
  </si>
  <si>
    <t>Sonoco Hutchinson</t>
  </si>
  <si>
    <t>SONOCO PRODUCTS CO (100%)</t>
  </si>
  <si>
    <t>609 EAST AVENUE G</t>
  </si>
  <si>
    <t>HUTCHINSON</t>
  </si>
  <si>
    <t>CARGILL INC/SALT DIVISION</t>
  </si>
  <si>
    <t>Haven</t>
  </si>
  <si>
    <t>TENAWA RESOURCE MANAGEMENT LLC (100%)</t>
  </si>
  <si>
    <t>12610 SOUTH KENT ROAD</t>
  </si>
  <si>
    <t>HAVEN</t>
  </si>
  <si>
    <t>1000 Morton Drive</t>
  </si>
  <si>
    <t>South Hutchinson</t>
  </si>
  <si>
    <t>703 S MOHAWK</t>
  </si>
  <si>
    <t>RENO COUNTY MUNICIPAL SOLID WASTE LANDFILL</t>
  </si>
  <si>
    <t>RENO COUNTY KANSAS (100%)</t>
  </si>
  <si>
    <t>1910 SOUTH BROADACRES ROAD</t>
  </si>
  <si>
    <t>2135 11th Road</t>
  </si>
  <si>
    <t>ALDEN</t>
  </si>
  <si>
    <t>RICE COUNTY</t>
  </si>
  <si>
    <t>1630 AVE Q</t>
  </si>
  <si>
    <t>KANSAS ETHANOL LLC</t>
  </si>
  <si>
    <t>KANSAS ETHANOL LLC (100%)</t>
  </si>
  <si>
    <t>785 State Rd. 4</t>
  </si>
  <si>
    <t>Bushton</t>
  </si>
  <si>
    <t>1662 AVE N</t>
  </si>
  <si>
    <t>NORTH AMERICAN SALT CO</t>
  </si>
  <si>
    <t>COMPASS MINERALS INTERNATIONAL INC (100%)</t>
  </si>
  <si>
    <t>777 Avenue Y</t>
  </si>
  <si>
    <t>407 PERSHING CT.</t>
  </si>
  <si>
    <t>FORT RILEY</t>
  </si>
  <si>
    <t>RILEY COUNTY</t>
  </si>
  <si>
    <t>KANSAS STATE UNIV MAIN CAMPUS</t>
  </si>
  <si>
    <t>1224 EAST 15TH STREET</t>
  </si>
  <si>
    <t>RUSSELL</t>
  </si>
  <si>
    <t>PureField Ingredients LLC</t>
  </si>
  <si>
    <t>4292 SOUTH BURMA ROAD</t>
  </si>
  <si>
    <t>SALINA</t>
  </si>
  <si>
    <t>SALINA MUNICIPAL SOLID WASTE LANDFILL</t>
  </si>
  <si>
    <t>1417 NORTH BARWISE STREET</t>
  </si>
  <si>
    <t>WICHITA</t>
  </si>
  <si>
    <t>SEDGWICK COUNTY</t>
  </si>
  <si>
    <t>CARGILL INC</t>
  </si>
  <si>
    <t>1 Element Drive</t>
  </si>
  <si>
    <t>COLWICH</t>
  </si>
  <si>
    <t>THE ANDERSONS INC (51%); ICM INC (49%)</t>
  </si>
  <si>
    <t>6001 N 151st West</t>
  </si>
  <si>
    <t>Colwich</t>
  </si>
  <si>
    <t>Gordon Evans Energy Center</t>
  </si>
  <si>
    <t>3801 SOUTH OLIVER STREET</t>
  </si>
  <si>
    <t>SPIRIT AEROSYSTEMS INC</t>
  </si>
  <si>
    <t>SPIRIT AEROSYSTEMS HOLDINGS INC (100%)</t>
  </si>
  <si>
    <t>4100 N WEST ST</t>
  </si>
  <si>
    <t>BROOKS LANDFILL</t>
  </si>
  <si>
    <t>6200 SOUTH RIDGE ROAD</t>
  </si>
  <si>
    <t>Occidental Chemical Corporation</t>
  </si>
  <si>
    <t>9709 East Central</t>
  </si>
  <si>
    <t>Textron Aviation/East Campus</t>
  </si>
  <si>
    <t>TEXTRON INC (100%)</t>
  </si>
  <si>
    <t>12725 East US Hwy 160</t>
  </si>
  <si>
    <t>Santanta</t>
  </si>
  <si>
    <t>SEWARD COUNTY</t>
  </si>
  <si>
    <t>8664 RD P</t>
  </si>
  <si>
    <t>LIBERAL</t>
  </si>
  <si>
    <t>ARKALON ETHANOL LLC</t>
  </si>
  <si>
    <t>8265 ROAD R</t>
  </si>
  <si>
    <t>1701 N KANSAS AVE</t>
  </si>
  <si>
    <t>1703 East 8th Street</t>
  </si>
  <si>
    <t>Liberal</t>
  </si>
  <si>
    <t>Seward County Landfill</t>
  </si>
  <si>
    <t>COUNTY OF SEWARD KANSAS (100%)</t>
  </si>
  <si>
    <t>1501 EAST 8TH STREET</t>
  </si>
  <si>
    <t>2000 NORTHWEST HIGHWAY U.S. 24</t>
  </si>
  <si>
    <t>TOPEKA</t>
  </si>
  <si>
    <t>SHAWNEE COUNTY</t>
  </si>
  <si>
    <t>THE GOODYEAR TIRE &amp; RUBBER COMPANY - TOPEKA KANSAS PLANT</t>
  </si>
  <si>
    <t>THE GOODYEAR TIRE &amp; RUBBER CO (100%)</t>
  </si>
  <si>
    <t>7352 NW US 75 HWY</t>
  </si>
  <si>
    <t>ROLLING MEADOWS LANDFILL</t>
  </si>
  <si>
    <t>6000 SE 2nd Street</t>
  </si>
  <si>
    <t>Tecumseh</t>
  </si>
  <si>
    <t>FUTAMURA USA INC (100%)</t>
  </si>
  <si>
    <t>818 S Kansas Ave</t>
  </si>
  <si>
    <t>Topeka</t>
  </si>
  <si>
    <t>Evergy Transmission and Distribution</t>
  </si>
  <si>
    <t>HUGOTON</t>
  </si>
  <si>
    <t>STEVENS COUNTY</t>
  </si>
  <si>
    <t>WEST TEXAS GAS INC (99%); WTGKS GP LLC (1%)</t>
  </si>
  <si>
    <t>328 16th Rd</t>
  </si>
  <si>
    <t>Haddam</t>
  </si>
  <si>
    <t>155  5th Street</t>
  </si>
  <si>
    <t>WILSON COUNTY</t>
  </si>
  <si>
    <t>3201 FAIRFAX TRFCWY.</t>
  </si>
  <si>
    <t>KANSAS CITY</t>
  </si>
  <si>
    <t>WYANDOTTE COUNTY</t>
  </si>
  <si>
    <t>GENERAL MOTORS FAIRFAX ASSEMBLY PLANT</t>
  </si>
  <si>
    <t>4240 NORTH 55TH STTREET</t>
  </si>
  <si>
    <t>Nearman Creek</t>
  </si>
  <si>
    <t>4800 KAW DRIVE</t>
  </si>
  <si>
    <t>FOREST VIEW LANDFILL</t>
  </si>
  <si>
    <t>300 SUNSHINE ROAD</t>
  </si>
  <si>
    <t>103 FUNSTON ROAD</t>
  </si>
  <si>
    <t>CERTAINTEED CORP.</t>
  </si>
  <si>
    <t>3601 NORTH 12TH STREET</t>
  </si>
  <si>
    <t>Quindaro</t>
  </si>
  <si>
    <t>1724 Ft Jefferson Hill Rd</t>
  </si>
  <si>
    <t>Wickliffe</t>
  </si>
  <si>
    <t>KENTUCKY</t>
  </si>
  <si>
    <t>Phoenix Paper Wickliffe LLC</t>
  </si>
  <si>
    <t>PHOENIX PAPER WICKLIFFE LLC (100%)</t>
  </si>
  <si>
    <t>2025 BEECHGROVE RD.</t>
  </si>
  <si>
    <t>WICKLIFFE</t>
  </si>
  <si>
    <t>BALLARD COUNTY</t>
  </si>
  <si>
    <t>INGEVITY VIRGINIA CORPORATION - CARBON PLANT</t>
  </si>
  <si>
    <t>400 GLEN GARRY RD</t>
  </si>
  <si>
    <t>GLASGOW</t>
  </si>
  <si>
    <t>BARREN COUNTY</t>
  </si>
  <si>
    <t>GLASGOW LANDFILL</t>
  </si>
  <si>
    <t>216 Oakley Pebble Road</t>
  </si>
  <si>
    <t>BATH COUNTY</t>
  </si>
  <si>
    <t>6293 BEAVER RD</t>
  </si>
  <si>
    <t>UNION</t>
  </si>
  <si>
    <t>East Bend</t>
  </si>
  <si>
    <t>12764 McCoys Fork Road</t>
  </si>
  <si>
    <t>BAVARIAN TRUCKING CO INC (100%)</t>
  </si>
  <si>
    <t>29450 Mayo Trail</t>
  </si>
  <si>
    <t>Catlettsburg</t>
  </si>
  <si>
    <t>BOYD COUNTY</t>
  </si>
  <si>
    <t>1837 RIVER CITIES DR</t>
  </si>
  <si>
    <t>ASHLAND</t>
  </si>
  <si>
    <t>BIG RUN LANDFILL</t>
  </si>
  <si>
    <t>BOYD COUNTY SANITARY LANDFILL INC (100%)</t>
  </si>
  <si>
    <t>11631 US Route 23</t>
  </si>
  <si>
    <t>CATLETTSBURG</t>
  </si>
  <si>
    <t>AIR PRODUCTS AND CHEMICALS INC - CATLETTSBURG HYDROGEN PLANT</t>
  </si>
  <si>
    <t>15024 US HIGHWAY 23</t>
  </si>
  <si>
    <t>CALGON CARBON CORP</t>
  </si>
  <si>
    <t>KURARAY HOLDINGS USA INC (100%)</t>
  </si>
  <si>
    <t>514 US Highway 60 West</t>
  </si>
  <si>
    <t>Hardinsburg</t>
  </si>
  <si>
    <t>1797 CORAL RIDGE RD.</t>
  </si>
  <si>
    <t>Shephersville</t>
  </si>
  <si>
    <t>BULLITT COUNTY</t>
  </si>
  <si>
    <t>Arcosa Lightweight - Brooks Plant</t>
  </si>
  <si>
    <t>526 HAPPY HOLLOW ROAD</t>
  </si>
  <si>
    <t>CLERMONT</t>
  </si>
  <si>
    <t>JIM BEAM BRANDS COMPANY</t>
  </si>
  <si>
    <t>BEAM SUNTORY INC (100%)</t>
  </si>
  <si>
    <t>805 Gardner Lane</t>
  </si>
  <si>
    <t>Morgantown</t>
  </si>
  <si>
    <t>200 Andrus Dr</t>
  </si>
  <si>
    <t>CALLOWAY COUNTY</t>
  </si>
  <si>
    <t>5145 MARY INGLES HWY</t>
  </si>
  <si>
    <t>SILVER GROVE</t>
  </si>
  <si>
    <t>CAMPBELL COUNTY</t>
  </si>
  <si>
    <t>6870 Highway 42 East</t>
  </si>
  <si>
    <t>Ghent</t>
  </si>
  <si>
    <t>North American Stainless</t>
  </si>
  <si>
    <t>NORTH AMERICAN STAINLESS (100%)</t>
  </si>
  <si>
    <t>9485 Highway 42 East</t>
  </si>
  <si>
    <t>PPL CORP (100%)</t>
  </si>
  <si>
    <t>6040 US 42 E</t>
  </si>
  <si>
    <t>CERTAINTEED GYPSUM &amp; CEILING MFG INC</t>
  </si>
  <si>
    <t>4770 HIGHWAY 42 EAST</t>
  </si>
  <si>
    <t>DOW SILICONES CORPORATION</t>
  </si>
  <si>
    <t>1199 Beckwith Branch Road</t>
  </si>
  <si>
    <t>CARTER COUNTY</t>
  </si>
  <si>
    <t>TRANSCANADA PIPELINE USA LTD (100%)</t>
  </si>
  <si>
    <t>170 JACKIE HOLLOW RD</t>
  </si>
  <si>
    <t>LIBERTY</t>
  </si>
  <si>
    <t>CASEY COUNTY</t>
  </si>
  <si>
    <t>4895 PEMBROKE RD</t>
  </si>
  <si>
    <t>HOPKINSVILLE</t>
  </si>
  <si>
    <t>COMMONWEALTH AGRI-ENERGY LLC</t>
  </si>
  <si>
    <t>HOPKINSVILLE ELEVATOR CO (100%)</t>
  </si>
  <si>
    <t>FORT CAMPBELL</t>
  </si>
  <si>
    <t>HQ 101ST AIRBOURNE DIV</t>
  </si>
  <si>
    <t>12145 IRVINE ROAD</t>
  </si>
  <si>
    <t>Smith Generating Facility</t>
  </si>
  <si>
    <t>EAST KENTUCKY POWER COOPERATIVE INC (100%)</t>
  </si>
  <si>
    <t>4775 Lexington Road</t>
  </si>
  <si>
    <t>Winchester</t>
  </si>
  <si>
    <t>East Kentucky Power Transmission System</t>
  </si>
  <si>
    <t>OWENSBORO</t>
  </si>
  <si>
    <t>822 EAST SECOND STREET</t>
  </si>
  <si>
    <t>OWENSBORO GRAIN CO</t>
  </si>
  <si>
    <t>OWENSBORO GRAIN HOLDING CO INC (100%)</t>
  </si>
  <si>
    <t>601 INNOVATIVE WAY</t>
  </si>
  <si>
    <t>KIMBERLY-CLARK CORP OWENSBORO OPERATIONS</t>
  </si>
  <si>
    <t>7772 HWY 815</t>
  </si>
  <si>
    <t>WEST DAVIES COUNTY LANDFILL</t>
  </si>
  <si>
    <t>2700 WINCHESTER RD</t>
  </si>
  <si>
    <t>ESTILL COUNTY</t>
  </si>
  <si>
    <t>BLUE RIDGE RECYCLING &amp; DISPOSAL FACILITY</t>
  </si>
  <si>
    <t>211Q Peterson Service Bldg</t>
  </si>
  <si>
    <t>LEXINGTON</t>
  </si>
  <si>
    <t>UNIVERSITY OF KENTUCKY</t>
  </si>
  <si>
    <t>UNIVERSITY OF KENTUCKY (100%)</t>
  </si>
  <si>
    <t>LEXINGTON / FAYETTE LANDFILL</t>
  </si>
  <si>
    <t>LEXINGTON-FAYETTE URBAN COUNTY GOVERNMENT (100%)</t>
  </si>
  <si>
    <t>2157 HIGHWAY 151</t>
  </si>
  <si>
    <t>Benson Valley LF</t>
  </si>
  <si>
    <t>113 Great Buffalo Trace</t>
  </si>
  <si>
    <t>Frankfort</t>
  </si>
  <si>
    <t>Buffalo Trace Distillery</t>
  </si>
  <si>
    <t>SAZERAC CO INC (100%)</t>
  </si>
  <si>
    <t>4831 US 42 W</t>
  </si>
  <si>
    <t>GHENT</t>
  </si>
  <si>
    <t>GALLATIN COUNTY</t>
  </si>
  <si>
    <t>Nucor Steel Gallatin LLC</t>
  </si>
  <si>
    <t>525 HANCE RD</t>
  </si>
  <si>
    <t>VERONA</t>
  </si>
  <si>
    <t>MISSISSIPPI LIME CO - VERONA PLANT</t>
  </si>
  <si>
    <t>Richmond Road</t>
  </si>
  <si>
    <t>Paint Lick</t>
  </si>
  <si>
    <t>GARRARD COUNTY</t>
  </si>
  <si>
    <t>2360 CYNTHIANA ROAD</t>
  </si>
  <si>
    <t>WILLIAMSTOWN</t>
  </si>
  <si>
    <t>EPPERSON WASTE DISPOSAL</t>
  </si>
  <si>
    <t>3426 US 45 S</t>
  </si>
  <si>
    <t>MAYFIELD</t>
  </si>
  <si>
    <t>GRAVES COUNTY</t>
  </si>
  <si>
    <t>WEST KENTUCKY LANDFILL</t>
  </si>
  <si>
    <t>2 MarkWest Drive</t>
  </si>
  <si>
    <t>South Shore</t>
  </si>
  <si>
    <t>GREENUP COUNTY</t>
  </si>
  <si>
    <t>100 ADDINGTON RD</t>
  </si>
  <si>
    <t>GREEN VALLEY LANDFILL</t>
  </si>
  <si>
    <t>14888 SR 7</t>
  </si>
  <si>
    <t>GREENUP</t>
  </si>
  <si>
    <t>1987 STATE ROUTE 271 NORTH</t>
  </si>
  <si>
    <t>HAWESVILLE</t>
  </si>
  <si>
    <t>SOUTHWIRE COMPANY KENTUCKY PLANT</t>
  </si>
  <si>
    <t>1627 STATE ROUTE 3543</t>
  </si>
  <si>
    <t>CENTURY ALUMINUM OF KENTUCKY</t>
  </si>
  <si>
    <t>CENTURY ALUMINUM CO (100%)</t>
  </si>
  <si>
    <t>1372 STATE ROAD 1957</t>
  </si>
  <si>
    <t>LEWISPORT</t>
  </si>
  <si>
    <t>BIG RIVERS ELECTRIC CORP (100%)</t>
  </si>
  <si>
    <t>58 WESCOR ROAD</t>
  </si>
  <si>
    <t>DOMTAR PAPER CO LLC HAWESVILLE MILL</t>
  </si>
  <si>
    <t>FORT KNOX</t>
  </si>
  <si>
    <t>U.S. ARMY GARRISON FORT KNOX</t>
  </si>
  <si>
    <t>1620 Audubon Trace</t>
  </si>
  <si>
    <t>Elizabethtown</t>
  </si>
  <si>
    <t>Hardin County Landfill</t>
  </si>
  <si>
    <t>COUNTY OF HARDIN (100%)</t>
  </si>
  <si>
    <t>975 DIXIE STREET</t>
  </si>
  <si>
    <t>HORSE CAVE</t>
  </si>
  <si>
    <t>DART CONTAINER CORPORATION OF KENTUCKY</t>
  </si>
  <si>
    <t>DART CAPITAL DCC LLC (100%)</t>
  </si>
  <si>
    <t>14660 HIGHWAY 41 SOUTH</t>
  </si>
  <si>
    <t>ROBARDS</t>
  </si>
  <si>
    <t>HENDERSON COUNTY</t>
  </si>
  <si>
    <t>ROBARDS PROCESSING - TYSON CHICKEN INC.</t>
  </si>
  <si>
    <t>9404 STATE ROUTE 2096</t>
  </si>
  <si>
    <t>Robards</t>
  </si>
  <si>
    <t>Century Aluminum Sebree LLC</t>
  </si>
  <si>
    <t>3055 OHIO DR.</t>
  </si>
  <si>
    <t>HENDERSON</t>
  </si>
  <si>
    <t>AUDUBON METALS LLC</t>
  </si>
  <si>
    <t>1500 COMMONWEALTH DRIVE</t>
  </si>
  <si>
    <t>INTERNATIONAL PAPER - HENDERSON MILL</t>
  </si>
  <si>
    <t>7500 Nebo Road</t>
  </si>
  <si>
    <t>Madisonville</t>
  </si>
  <si>
    <t>HOPKINS COUNTY</t>
  </si>
  <si>
    <t>380 GRAYS BRANCH RD</t>
  </si>
  <si>
    <t>WHITE PLAINS</t>
  </si>
  <si>
    <t>HOPKINS CO REGIONAL LANDFILL - BITUMINOU</t>
  </si>
  <si>
    <t>57 J.E Ellis Rd.</t>
  </si>
  <si>
    <t>1701 W. Breckinridge Street</t>
  </si>
  <si>
    <t>Louisville</t>
  </si>
  <si>
    <t>Heaven Hill Distilleries - Bernheim Distillery</t>
  </si>
  <si>
    <t>HEAVEN HILL DISTILLERIES INC (100%)</t>
  </si>
  <si>
    <t>235 ABRAHAM FLEXNER WAY</t>
  </si>
  <si>
    <t>LOUISVILLE</t>
  </si>
  <si>
    <t>LOU MED CENTER STEAM PLANT</t>
  </si>
  <si>
    <t>LOUISVILLE MEDICAL CENTER INC (100%)</t>
  </si>
  <si>
    <t>10327 GASLIGHT WAY</t>
  </si>
  <si>
    <t>4300 CAMP GROUND ROAD</t>
  </si>
  <si>
    <t>ROHM AND HAAS CHEMICALS LLC</t>
  </si>
  <si>
    <t>220 West Main</t>
  </si>
  <si>
    <t>4500 CAMPGROUND ROAD</t>
  </si>
  <si>
    <t>AMERICAN SYNTHETIC RUBBER</t>
  </si>
  <si>
    <t>2673 OUTER LOOP ROAD</t>
  </si>
  <si>
    <t>OUTER LOOP RECYCLING &amp; DISPOSA</t>
  </si>
  <si>
    <t>14660 Dixie Highway</t>
  </si>
  <si>
    <t>Mill Creek</t>
  </si>
  <si>
    <t>4400 Bells Lane</t>
  </si>
  <si>
    <t>Carbide Industries LLC</t>
  </si>
  <si>
    <t>CARBIDE INDUSTRIES LLC (100%)</t>
  </si>
  <si>
    <t>2000 Fern Valley Road</t>
  </si>
  <si>
    <t>FORD MOTOR COMPANY - FORD LOUISVILLE ASSEMBLY PLANT</t>
  </si>
  <si>
    <t>4512 Bells Lane</t>
  </si>
  <si>
    <t>Paddys Run</t>
  </si>
  <si>
    <t>4000 Buechel Bank Road</t>
  </si>
  <si>
    <t>HAIER SMART HOME CO LTD (100%)</t>
  </si>
  <si>
    <t>5252 Cane Run Road</t>
  </si>
  <si>
    <t>Cane Run</t>
  </si>
  <si>
    <t>1227 S. 12th Street</t>
  </si>
  <si>
    <t>CLARIANT CORP (100%)</t>
  </si>
  <si>
    <t>6200 Campground Road</t>
  </si>
  <si>
    <t>4200 CAMP GROUND ROAD</t>
  </si>
  <si>
    <t>CHEMOURS LOUISVILLE WORKS</t>
  </si>
  <si>
    <t>15301 DIXIE HIGHWAY</t>
  </si>
  <si>
    <t>KOSMOS CEMENT CO</t>
  </si>
  <si>
    <t>220 West Main Street</t>
  </si>
  <si>
    <t>2921 DIXIE HIGHWAY</t>
  </si>
  <si>
    <t>BROWN-FORMAN DISTILLERY (FORMERLY EARLY TIMES DISTILLERS CO)</t>
  </si>
  <si>
    <t>BROWN-FORMAN CORP (100%)</t>
  </si>
  <si>
    <t>3001 Chamberlain Lane</t>
  </si>
  <si>
    <t>FORD MOTOR COMPANY - FORD KENTUCKY TRUCK PLANT</t>
  </si>
  <si>
    <t>KENTON COUNTY</t>
  </si>
  <si>
    <t>MUHR UND BENDER KG (100%)</t>
  </si>
  <si>
    <t>3612 East Highway 552</t>
  </si>
  <si>
    <t>LILY</t>
  </si>
  <si>
    <t>LAUREL COUNTY</t>
  </si>
  <si>
    <t>LAUREL RIDGE LANDFILL</t>
  </si>
  <si>
    <t>23000 HWY 23</t>
  </si>
  <si>
    <t>LOUISA</t>
  </si>
  <si>
    <t>Big Sandy</t>
  </si>
  <si>
    <t>25038 HWY 23</t>
  </si>
  <si>
    <t>Riverside Generating Company</t>
  </si>
  <si>
    <t>1905 KENTUCKY HIGHWAY 3249</t>
  </si>
  <si>
    <t>STANFORD</t>
  </si>
  <si>
    <t>LINCOLN COUNTY</t>
  </si>
  <si>
    <t>TRI-K LANDFILL INC</t>
  </si>
  <si>
    <t>478 Coopertown Road</t>
  </si>
  <si>
    <t>Southern Sanitation Landfill</t>
  </si>
  <si>
    <t>6920 LEWISBURG RD</t>
  </si>
  <si>
    <t>RUSSELLVILLE</t>
  </si>
  <si>
    <t>LOGAN ALUMINUM INC</t>
  </si>
  <si>
    <t>TRI-ARROWS ALUMINUM INC (60%); NOVELIS INC (40%)</t>
  </si>
  <si>
    <t>7900 METROPOLIS LAKE RD</t>
  </si>
  <si>
    <t>WEST PADUCAH</t>
  </si>
  <si>
    <t>302 MAYDE ROAD</t>
  </si>
  <si>
    <t>BEREA</t>
  </si>
  <si>
    <t>NOVELIS ALUMINUM CORPORATION</t>
  </si>
  <si>
    <t>201 DUNCANNON LANE</t>
  </si>
  <si>
    <t>AGC FLAT GLASS N AMERICA INC</t>
  </si>
  <si>
    <t>93 Texas Gas Lane</t>
  </si>
  <si>
    <t>201 Main Street</t>
  </si>
  <si>
    <t>4444 INDUSTRIAL PARKWAY</t>
  </si>
  <si>
    <t>CALVERT CITY</t>
  </si>
  <si>
    <t>ARKEMA DELAWARE INC (100%)</t>
  </si>
  <si>
    <t>6264 INDUSTRIAL PARKWAY</t>
  </si>
  <si>
    <t>2672INDUSTRIAL PKWY</t>
  </si>
  <si>
    <t>WESTLAKE VINYLS INC</t>
  </si>
  <si>
    <t>WESTLAKE CHEMICAL CORP (100%)</t>
  </si>
  <si>
    <t>1542 N MAIN ST</t>
  </si>
  <si>
    <t>GEORGIAN AMERICAN ALLOYS INC (100%)</t>
  </si>
  <si>
    <t>480 N MAIN</t>
  </si>
  <si>
    <t>DTE ENERGY CO (100%)</t>
  </si>
  <si>
    <t>455 N MAIN ST</t>
  </si>
  <si>
    <t>ISP CHEMICALS LLC</t>
  </si>
  <si>
    <t>ASHLAND GLOBAL HOLDINGS INC (100%)</t>
  </si>
  <si>
    <t>1241 WEST SECOND STREET</t>
  </si>
  <si>
    <t>MAYSVILLE</t>
  </si>
  <si>
    <t>MASON COUNTY</t>
  </si>
  <si>
    <t>International Paper - Maysville Mill</t>
  </si>
  <si>
    <t>ROUTE 8</t>
  </si>
  <si>
    <t>H L Spurlock</t>
  </si>
  <si>
    <t>9222 SPRINGDALE ROAD</t>
  </si>
  <si>
    <t>CARMEUSE LIME &amp; STONE MAYSVILLE FACILITY</t>
  </si>
  <si>
    <t>2450 OLIN ROAD</t>
  </si>
  <si>
    <t>BRANDENBURG</t>
  </si>
  <si>
    <t>MONUMENT CHEMICAL LLC (100%)</t>
  </si>
  <si>
    <t>815 Dix Dam Road</t>
  </si>
  <si>
    <t>Harrodsburg</t>
  </si>
  <si>
    <t>MERCER COUNTY</t>
  </si>
  <si>
    <t>E.W. Brown</t>
  </si>
  <si>
    <t>1150 Industry Road</t>
  </si>
  <si>
    <t>Essity Operations Wausau LLC</t>
  </si>
  <si>
    <t>211 Earl Shives Road</t>
  </si>
  <si>
    <t>Summer Shade</t>
  </si>
  <si>
    <t>METCALFE COUNTY</t>
  </si>
  <si>
    <t>30 LARISON RD</t>
  </si>
  <si>
    <t>JEFFERSONVILLE</t>
  </si>
  <si>
    <t>RUMPKE OF KENTUCKY INC</t>
  </si>
  <si>
    <t>13246 STATE ROUTE 176/STE 10</t>
  </si>
  <si>
    <t>DRAKESBORO</t>
  </si>
  <si>
    <t>Paradise</t>
  </si>
  <si>
    <t>650 Highway 175 South</t>
  </si>
  <si>
    <t>Bremen</t>
  </si>
  <si>
    <t>MUHLENBERG COUNTY</t>
  </si>
  <si>
    <t>1025 Airport Road</t>
  </si>
  <si>
    <t>Bardstown</t>
  </si>
  <si>
    <t>NELSON COUNTY</t>
  </si>
  <si>
    <t>Nelson County Solid Waste Disposal Facility</t>
  </si>
  <si>
    <t>NELSON COUNTY FISCAL COURT (100%)</t>
  </si>
  <si>
    <t>1600 LEBANON JUNCTION ROAD</t>
  </si>
  <si>
    <t>BOSTON</t>
  </si>
  <si>
    <t>100 LANDFILL LN</t>
  </si>
  <si>
    <t>BEAVER DAM</t>
  </si>
  <si>
    <t>OHIO COUNTY</t>
  </si>
  <si>
    <t>OHIO COUNTY BALEFILL LANDFILL</t>
  </si>
  <si>
    <t>OHIO COUNTY FISCAL COURT (100%)</t>
  </si>
  <si>
    <t>State Highway 85</t>
  </si>
  <si>
    <t>D B Wilson</t>
  </si>
  <si>
    <t>3095 Commerce Parkway</t>
  </si>
  <si>
    <t>LA GRANGE</t>
  </si>
  <si>
    <t>Bluegrass Generating Station</t>
  </si>
  <si>
    <t>1176 Bryan Griffin Rd</t>
  </si>
  <si>
    <t>PENDLETON COUNTY</t>
  </si>
  <si>
    <t>Darling Ingredients Inc.</t>
  </si>
  <si>
    <t>DARLING INGREDIENTS INC (100%)</t>
  </si>
  <si>
    <t>9043 HWY. 154</t>
  </si>
  <si>
    <t>CARMEUSE LIME BLACK RIVER OPERATION</t>
  </si>
  <si>
    <t>1374 BRYAN GRIFFIN ROAD</t>
  </si>
  <si>
    <t>1021 Tori Drive</t>
  </si>
  <si>
    <t>Hazard</t>
  </si>
  <si>
    <t>Blue Diamond Mining Mine 77</t>
  </si>
  <si>
    <t>BLACK HAWK MINING INC (100%)</t>
  </si>
  <si>
    <t>635 Ford Mountian Road</t>
  </si>
  <si>
    <t>Varney</t>
  </si>
  <si>
    <t>Pike Co. Landfill</t>
  </si>
  <si>
    <t>PIKE COUNTY FISCAL COURT (100%)</t>
  </si>
  <si>
    <t>10205 Winchester Rd</t>
  </si>
  <si>
    <t>Clay City</t>
  </si>
  <si>
    <t>POWELL COUNTY</t>
  </si>
  <si>
    <t>3066 MORRIS CREEK ROAD</t>
  </si>
  <si>
    <t>STANTON</t>
  </si>
  <si>
    <t>7130 HIGHWAY 1247</t>
  </si>
  <si>
    <t>SOMERSET</t>
  </si>
  <si>
    <t>John S. Cooper</t>
  </si>
  <si>
    <t>4100 Cranston Road</t>
  </si>
  <si>
    <t>Morehead</t>
  </si>
  <si>
    <t>ROWAN COUNTY</t>
  </si>
  <si>
    <t>300 OLD PHELPS ROAD</t>
  </si>
  <si>
    <t>MOREHEAD</t>
  </si>
  <si>
    <t>VEOLIA ES MOREHEAD LANDFILL</t>
  </si>
  <si>
    <t>493 Double Culvert Road</t>
  </si>
  <si>
    <t>Central Kentucky Landfill</t>
  </si>
  <si>
    <t>WASTE SERVICES OF THE BLUEGRASS LLC (100%)</t>
  </si>
  <si>
    <t>1001 CHERRY BLOSSOM WAY</t>
  </si>
  <si>
    <t>TOYOTA MOTOR MANUFACTURING KENTUCKY INCORPORATED</t>
  </si>
  <si>
    <t>1100 BROOKS INDL. RD.</t>
  </si>
  <si>
    <t>OHIO VALLEY ALUMINUM CO INC</t>
  </si>
  <si>
    <t>1380 Hobston Rd</t>
  </si>
  <si>
    <t>Campbellsville</t>
  </si>
  <si>
    <t>8690 New Columbia Rd.</t>
  </si>
  <si>
    <t>9120 SULPHUR ROAD</t>
  </si>
  <si>
    <t>SULPHUR</t>
  </si>
  <si>
    <t>TRIMBLE COUNTY</t>
  </si>
  <si>
    <t>VALLEY VIEW LANDFILL</t>
  </si>
  <si>
    <t>487 CORN CREEK ROAD</t>
  </si>
  <si>
    <t>Trimble County</t>
  </si>
  <si>
    <t>4075 STATE ROUTE 360</t>
  </si>
  <si>
    <t>MORGANFIELD</t>
  </si>
  <si>
    <t>DOZIT COMPANY LANDFILL</t>
  </si>
  <si>
    <t>State Highway Jct. 2096/2097</t>
  </si>
  <si>
    <t>Sebree</t>
  </si>
  <si>
    <t>R D Green</t>
  </si>
  <si>
    <t>3562 State Route 1405</t>
  </si>
  <si>
    <t>SLAUGHTERS</t>
  </si>
  <si>
    <t>9000 HIGHWAY 2096</t>
  </si>
  <si>
    <t>Robert Reid</t>
  </si>
  <si>
    <t>222 REFINERY ROAD</t>
  </si>
  <si>
    <t>EUNICE</t>
  </si>
  <si>
    <t>ACADIA PARISH</t>
  </si>
  <si>
    <t>LOUISIANA</t>
  </si>
  <si>
    <t>ENLINK MIDSTREAM LLC (100%)</t>
  </si>
  <si>
    <t>401 Ida Fruge Road</t>
  </si>
  <si>
    <t>611 PETAL RD</t>
  </si>
  <si>
    <t>ACADIA PARISH POLICE JURY - ACADIA PARISH SANITARY LANDFILL</t>
  </si>
  <si>
    <t>ACADIA PARISH POLICE JURY (100%)</t>
  </si>
  <si>
    <t>118 BERGEAUX ROAD</t>
  </si>
  <si>
    <t>JENNINGS</t>
  </si>
  <si>
    <t>Bayou Cove Peaking Power Plant</t>
  </si>
  <si>
    <t>CLECO CORPORATE HOLDINGS LLC (100%)</t>
  </si>
  <si>
    <t>4202 Fournerat Road</t>
  </si>
  <si>
    <t>Eunice</t>
  </si>
  <si>
    <t>1949 Coulee Road</t>
  </si>
  <si>
    <t>5799 CHURCH POINT HIGHWAY</t>
  </si>
  <si>
    <t>RAYNE</t>
  </si>
  <si>
    <t>1661 Coulee Road</t>
  </si>
  <si>
    <t>30385 CROWLEY EUNICE HWY</t>
  </si>
  <si>
    <t>Acadia Power Station</t>
  </si>
  <si>
    <t>CLECO CORPORATE HOLDINGS LLC (50%); ENTERGY CORP (50%)</t>
  </si>
  <si>
    <t>376 PAWNEE ROAD</t>
  </si>
  <si>
    <t>OAKDALE</t>
  </si>
  <si>
    <t>ALLEN PARISH</t>
  </si>
  <si>
    <t>IESI TIMBERLANE LANDFILL</t>
  </si>
  <si>
    <t>140 Van Ply Rd.</t>
  </si>
  <si>
    <t>Boise Cascade Wood Products - Oakdale Operations</t>
  </si>
  <si>
    <t>BOISE CASCADE CO (100%)</t>
  </si>
  <si>
    <t>5205 HIGHWAY 3115</t>
  </si>
  <si>
    <t>GEISMAR</t>
  </si>
  <si>
    <t>ASCENSION PARISH</t>
  </si>
  <si>
    <t>NOVA CHEMICALS OLEFINS LLC</t>
  </si>
  <si>
    <t>NC HOLDINGS USA INC (88.46%); SABIC INNOVATIVE PLASTICS US LLC (11.54%)</t>
  </si>
  <si>
    <t>8013 HWY 3251</t>
  </si>
  <si>
    <t>AIR PRODUCTS &amp; CHEMICALS INC - Geismar SMR</t>
  </si>
  <si>
    <t>10280 Louisiana HWY 75</t>
  </si>
  <si>
    <t>10886 Hwy 75</t>
  </si>
  <si>
    <t>PCS NITROGEN FERTILIZER LP - GEISMAR AGRICULTURAL NITROGEN &amp; PHOSPHATE PLANT</t>
  </si>
  <si>
    <t>PCS NITROGEN FERTILIZER LP (100%)</t>
  </si>
  <si>
    <t>39018 HIGHWAY 3089</t>
  </si>
  <si>
    <t>DONALDSONVILLE</t>
  </si>
  <si>
    <t>36597 HWY 30</t>
  </si>
  <si>
    <t>AIR LIQUIDE AMERICA CORP.</t>
  </si>
  <si>
    <t>8404 RIVER ROAD HIGHWAY 75</t>
  </si>
  <si>
    <t>BASF CORP - GEISMAR SITE</t>
  </si>
  <si>
    <t>9145 Hwy 75 &amp; AVE. E</t>
  </si>
  <si>
    <t>Linde Inc - GEISMAR HYCO FACILITY</t>
  </si>
  <si>
    <t>36045 Highway 30</t>
  </si>
  <si>
    <t>WESTLAKE VINYLS CO LP</t>
  </si>
  <si>
    <t>5525 HWY 3115</t>
  </si>
  <si>
    <t>HONEYWELL INTERNATIONAL INC - GEISMAR COMPLEX</t>
  </si>
  <si>
    <t>9150 Hwy 75</t>
  </si>
  <si>
    <t>Geismar</t>
  </si>
  <si>
    <t>Air Products - Geismar 3 HYCO</t>
  </si>
  <si>
    <t>10334 HWY 75 N</t>
  </si>
  <si>
    <t>36183 HWY 30</t>
  </si>
  <si>
    <t>AIR LIQUIDE GEISMAR UTILITY SERVICES</t>
  </si>
  <si>
    <t>4171 Hwy 73</t>
  </si>
  <si>
    <t>7594 HIGHWAY 75</t>
  </si>
  <si>
    <t>SHELL CHEMICAL CO - GEISMAR PLANT</t>
  </si>
  <si>
    <t>9156 HWY. 75</t>
  </si>
  <si>
    <t>RUBICON LLC - GEISMAR PLANT</t>
  </si>
  <si>
    <t>HUNTSMAN CORP (50%); LANXESS CORP (50%)</t>
  </si>
  <si>
    <t>8318 ASHLAND ROAD</t>
  </si>
  <si>
    <t>OCCIDENTAL CHEMICAL CORPORATION - GEISMAR PLANT</t>
  </si>
  <si>
    <t>5328 HIGHWAY 70</t>
  </si>
  <si>
    <t>SORRENTO</t>
  </si>
  <si>
    <t>COLONIAL LANDFILL</t>
  </si>
  <si>
    <t>3460 HWY. 44</t>
  </si>
  <si>
    <t>DARROW</t>
  </si>
  <si>
    <t>Veolia Burnside Plant</t>
  </si>
  <si>
    <t>VEOLIA ENVIRONMENTAL SERVICES NORTH AMERICA CORP (100%)</t>
  </si>
  <si>
    <t>6283 Highway 996</t>
  </si>
  <si>
    <t>Belle Rose</t>
  </si>
  <si>
    <t>ASSUMPTION PARISH</t>
  </si>
  <si>
    <t>6225 HIGHWAY 996</t>
  </si>
  <si>
    <t>DOW INC (50%); ENTERPRISE PRODUCTS PARTNERS LP (50%)</t>
  </si>
  <si>
    <t>195 United Gas Lane</t>
  </si>
  <si>
    <t>Pineville</t>
  </si>
  <si>
    <t>AVOYELLES PARISH</t>
  </si>
  <si>
    <t>17333 US Highway 171 North</t>
  </si>
  <si>
    <t>Ragley</t>
  </si>
  <si>
    <t>BEAUREGARD PARISH</t>
  </si>
  <si>
    <t>1970 Texas Eastern Road</t>
  </si>
  <si>
    <t>CHENIERE ENERGY INC (100%)</t>
  </si>
  <si>
    <t>400 CROSBY ROAD</t>
  </si>
  <si>
    <t>DERIDDER</t>
  </si>
  <si>
    <t>4200 HWY 190 W</t>
  </si>
  <si>
    <t>PACKAGING CORPORATION OF AMERICA</t>
  </si>
  <si>
    <t>1880 Layfield Road</t>
  </si>
  <si>
    <t>BIENVILLE PARISH</t>
  </si>
  <si>
    <t>HAYNESVILLE GATHERING LP (100%)</t>
  </si>
  <si>
    <t>540 United Gas Rd.</t>
  </si>
  <si>
    <t>5052 Highway 371</t>
  </si>
  <si>
    <t>401 HWY 371</t>
  </si>
  <si>
    <t>RINGGOLD</t>
  </si>
  <si>
    <t>Bryceland</t>
  </si>
  <si>
    <t>3008 Johnson Koran Rd</t>
  </si>
  <si>
    <t>Haughton</t>
  </si>
  <si>
    <t>BOSSIER PARISH</t>
  </si>
  <si>
    <t>10234 HIGHWAY 157</t>
  </si>
  <si>
    <t>CALUMET LUBRICANTS CO LP</t>
  </si>
  <si>
    <t>CALUMET SPECIALTY PRODUCTS PARTNERS LP (100%)</t>
  </si>
  <si>
    <t>6172 Highway 157 South</t>
  </si>
  <si>
    <t>10429 Richard Pratt Dr.</t>
  </si>
  <si>
    <t>Shreveport</t>
  </si>
  <si>
    <t>CADDO PARISH</t>
  </si>
  <si>
    <t>Pratt Industries</t>
  </si>
  <si>
    <t>17676 Atlanta Mira Rd.</t>
  </si>
  <si>
    <t>3333 MIDWAY STREET</t>
  </si>
  <si>
    <t>SHREVEPORT</t>
  </si>
  <si>
    <t>CALUMET SHREVPORT REFINING LLC</t>
  </si>
  <si>
    <t>11730 LA HWY 538</t>
  </si>
  <si>
    <t>MOORINGSPORT</t>
  </si>
  <si>
    <t>Lieberman Power Plant</t>
  </si>
  <si>
    <t>520 NORTH ALLEN</t>
  </si>
  <si>
    <t>Arsenal Hill Power Plant</t>
  </si>
  <si>
    <t>8725 OLD MOORINGSPORT RD</t>
  </si>
  <si>
    <t>UOP.LLC SHREVEPORT</t>
  </si>
  <si>
    <t>211 Yearwood Road</t>
  </si>
  <si>
    <t>10580 Woolworth Road</t>
  </si>
  <si>
    <t>Keithville</t>
  </si>
  <si>
    <t>Woolworth Road Landfill</t>
  </si>
  <si>
    <t>LIBBEY INC (100%)</t>
  </si>
  <si>
    <t>1399 Davison Rd</t>
  </si>
  <si>
    <t>Sulphur</t>
  </si>
  <si>
    <t>CALCASIEU PARISH</t>
  </si>
  <si>
    <t>TARGA RESOURCES CORP (100%)</t>
  </si>
  <si>
    <t>4300 Hwy 108</t>
  </si>
  <si>
    <t>Westlake</t>
  </si>
  <si>
    <t>Indorama Ventures Olefin</t>
  </si>
  <si>
    <t>4101 Hwy 108 South</t>
  </si>
  <si>
    <t>Equistar Chemicals LP</t>
  </si>
  <si>
    <t>900 HWY 108</t>
  </si>
  <si>
    <t>WESTLAKE STYRENE LLC - STYRENE MONOMER PRODUCTION FACILITY</t>
  </si>
  <si>
    <t>3525 CITIES SERVICE HWY</t>
  </si>
  <si>
    <t>WESTLAKE POLYMERS LP - POLYETHYLENE I &amp; II PLANTS</t>
  </si>
  <si>
    <t>1801 HWY 108 East</t>
  </si>
  <si>
    <t>FIRESTONE POLYMERS - LAKE CHARLES FACILITY</t>
  </si>
  <si>
    <t>2200 OLD SPANISH TRAIL</t>
  </si>
  <si>
    <t>WESTLAKE</t>
  </si>
  <si>
    <t>PHILLIPS 66 CO - LAKE CHARLES REFINERY</t>
  </si>
  <si>
    <t>900 EAST HWY 108</t>
  </si>
  <si>
    <t>WESTLAKE PETROCHEMICALS LP - ETHYLENE MANUFACTURING COMPLEX (PETRO I/PETRO II)</t>
  </si>
  <si>
    <t>3500 HOUSTON RIVER ROAD</t>
  </si>
  <si>
    <t>R S Nelson</t>
  </si>
  <si>
    <t>4401 Hwy 108</t>
  </si>
  <si>
    <t>CITGO PETROLEUM CORP - LAKE CHARLES MANUFACTURING COMPLEX</t>
  </si>
  <si>
    <t>1519 DAVISON ROAD</t>
  </si>
  <si>
    <t>Calcasieu Plant</t>
  </si>
  <si>
    <t>1600 VCM PLANT ROAD</t>
  </si>
  <si>
    <t>1800 DAVISON ROAD</t>
  </si>
  <si>
    <t>GRACE DAVISON</t>
  </si>
  <si>
    <t>3807 Luke Powers Rd</t>
  </si>
  <si>
    <t>Lake Charles</t>
  </si>
  <si>
    <t>3300 BAYOU D'INDE RD</t>
  </si>
  <si>
    <t>LOUISIANA PIGMENT CO LP</t>
  </si>
  <si>
    <t>CONTRAN CORP (50%); VENATOR MATERIALS LLC (50%)</t>
  </si>
  <si>
    <t>2201 OLD SPANISH TRAIL</t>
  </si>
  <si>
    <t>Sasol Chemicals (USA) LLC - LAKE CHARLES CHEMICAL COMPLEX</t>
  </si>
  <si>
    <t>SASOL USA CORP (100%)</t>
  </si>
  <si>
    <t>4359 WEST TANK FARM ROAD</t>
  </si>
  <si>
    <t>LAKE CHARLES</t>
  </si>
  <si>
    <t>CALCASIEU REFINING COMPANY</t>
  </si>
  <si>
    <t>TRANSWORLD OIL USA INC (100%)</t>
  </si>
  <si>
    <t>3150 Pete Manena Rd</t>
  </si>
  <si>
    <t>PPG INDUSTRIES INC (100%)</t>
  </si>
  <si>
    <t>3500 Houston River Road</t>
  </si>
  <si>
    <t>Nelson Industrial Steam Company</t>
  </si>
  <si>
    <t>NELSON INDUSTRIAL STEAM CO LTD (100%)</t>
  </si>
  <si>
    <t>2201 Old Spanish Trail</t>
  </si>
  <si>
    <t>Louisiana Integrated Polyethylene JV LLC</t>
  </si>
  <si>
    <t>LYONDELLBASELL INDUSTRIES INC (50%); SASOL USA CORP (50%)</t>
  </si>
  <si>
    <t>4451 HWY 108 S</t>
  </si>
  <si>
    <t>Linde Inc</t>
  </si>
  <si>
    <t>2200 Bayou D'Inde Pass</t>
  </si>
  <si>
    <t>LOTTE CHEMICAL USA CORP (68.83%); WESTLAKE CHEMICAL CORP (31.17%)</t>
  </si>
  <si>
    <t>Starks</t>
  </si>
  <si>
    <t>1920 PAK TANK RD.</t>
  </si>
  <si>
    <t>Rain CII CARBON LLC - LAKE CHARLES CALCINING PLANT</t>
  </si>
  <si>
    <t>102 TROUSDALE RD</t>
  </si>
  <si>
    <t>AIR PRODUCTS &amp; CHEMICAL INC - LAKE CHARLES FACILITY</t>
  </si>
  <si>
    <t>4040 West Tank Farm ROAD</t>
  </si>
  <si>
    <t>3930 Henry Pugh Blvd</t>
  </si>
  <si>
    <t>LNG MANAGEMENT SERVICES LLC (100%)</t>
  </si>
  <si>
    <t>1300 PPG Drive</t>
  </si>
  <si>
    <t>2700 Hwy 165 South</t>
  </si>
  <si>
    <t>CALDWELL PARISH</t>
  </si>
  <si>
    <t>4583 US Highway 165 North</t>
  </si>
  <si>
    <t>9243 GULF BEACH HWY</t>
  </si>
  <si>
    <t>JOHNSONS BAYOU</t>
  </si>
  <si>
    <t>CAMERON PARISH</t>
  </si>
  <si>
    <t>301 N. Main Street</t>
  </si>
  <si>
    <t>SEMPRA ENERGY (100%)</t>
  </si>
  <si>
    <t>652 DEEP BAYOU ROAD</t>
  </si>
  <si>
    <t>CAMERON</t>
  </si>
  <si>
    <t>757 SHARON RD</t>
  </si>
  <si>
    <t>DUBACH</t>
  </si>
  <si>
    <t>MANSFIELD</t>
  </si>
  <si>
    <t>4827 Louisiana Highway 177</t>
  </si>
  <si>
    <t>Pelican</t>
  </si>
  <si>
    <t>DE SOTO PARISH</t>
  </si>
  <si>
    <t>Logansport</t>
  </si>
  <si>
    <t>1716 Friendship Road</t>
  </si>
  <si>
    <t>Frierson</t>
  </si>
  <si>
    <t>BLACK BEAR MIDSTREAM HOLDINGS LLC (100%)</t>
  </si>
  <si>
    <t>3461 LA Highway 513</t>
  </si>
  <si>
    <t>Mansfield</t>
  </si>
  <si>
    <t>686 Hwy 789</t>
  </si>
  <si>
    <t>Keatchie</t>
  </si>
  <si>
    <t>317 Marshall Road</t>
  </si>
  <si>
    <t>4513 Hwy 513</t>
  </si>
  <si>
    <t>1202 LOUISIANA HIGHWAY 509</t>
  </si>
  <si>
    <t>International Paper - Mansfield Mill</t>
  </si>
  <si>
    <t>2712 HWY 84 EAST</t>
  </si>
  <si>
    <t>MUNDY LANDFILL</t>
  </si>
  <si>
    <t>DE SOTO PARISH POLICE JURY (100%)</t>
  </si>
  <si>
    <t>1679 Gravel Point Rd.</t>
  </si>
  <si>
    <t>8451 Hwy. 175</t>
  </si>
  <si>
    <t>Grand Cane</t>
  </si>
  <si>
    <t>AZURE MIDSTREAM ENERGY LLC (100%)</t>
  </si>
  <si>
    <t>357 Bethlehem Road</t>
  </si>
  <si>
    <t>Gloster</t>
  </si>
  <si>
    <t>GULF STATES ROAD</t>
  </si>
  <si>
    <t>BATON ROUGE</t>
  </si>
  <si>
    <t>Louisiana 1</t>
  </si>
  <si>
    <t>2200 Brooklawn Drive</t>
  </si>
  <si>
    <t>Baton Rouge</t>
  </si>
  <si>
    <t>EAST BATON ROUGE PARISH</t>
  </si>
  <si>
    <t>Oxbow Calcining LLC</t>
  </si>
  <si>
    <t>OXBOW CARBON &amp; MINERALS HOLDINGS INC (100%)</t>
  </si>
  <si>
    <t>12875 NORTH SCENIC HIGHWAY</t>
  </si>
  <si>
    <t>EXXONMOBIL CHEMICAL CO - BATON ROUGE POLYOLEFINS PLANT</t>
  </si>
  <si>
    <t>FORMOSA PLASTICS CORPORATION LOUISIANA</t>
  </si>
  <si>
    <t>FORMOSA PLASTICS CORP USA (100%)</t>
  </si>
  <si>
    <t>11675 SCOTLAND ZACHARY HIGHWAY</t>
  </si>
  <si>
    <t>EXXONMOBIL CHEMICAL CO - BATON ROUGE PLASTICS PLANT</t>
  </si>
  <si>
    <t>11911 SCENIC HIGHWAY</t>
  </si>
  <si>
    <t>2966 LUPINE AVENUE</t>
  </si>
  <si>
    <t>HONEYWELL INTERNATIONAL INC - BATON ROUGE PLANT</t>
  </si>
  <si>
    <t>16001 SAMUELS RD</t>
  </si>
  <si>
    <t>ZACHARY</t>
  </si>
  <si>
    <t>EBR NORTH LANDFILL</t>
  </si>
  <si>
    <t>1000 WEST MOUNT PLEASANT ROAD</t>
  </si>
  <si>
    <t>GEORGIA-PACIFIC PORT HUDSON OPERATIONS</t>
  </si>
  <si>
    <t>5755 Choctaw Drive</t>
  </si>
  <si>
    <t>100 Thomas Road</t>
  </si>
  <si>
    <t>CITY OF BATON ROUGE/EBRP RENEWABLE ENERGY CENTER</t>
  </si>
  <si>
    <t>1301 AIRLINE HWY.</t>
  </si>
  <si>
    <t>Eco Services Baton Rouge Site</t>
  </si>
  <si>
    <t>2 Gulf States Utility Rd</t>
  </si>
  <si>
    <t>1275 Airline Highway</t>
  </si>
  <si>
    <t>Solvay USA Inc.</t>
  </si>
  <si>
    <t>8406 LOWER ZACHARY ROAD</t>
  </si>
  <si>
    <t>4045 SCENIC HWY</t>
  </si>
  <si>
    <t>EXXONMOBIL BATON ROUGE REFINERY AND CHEMICAL PLANT</t>
  </si>
  <si>
    <t>LOUISIANA STATE UNIVERSITY - LSU</t>
  </si>
  <si>
    <t>STATE OF LOUISIANA (100%)</t>
  </si>
  <si>
    <t>2988 HIGHWAY 964</t>
  </si>
  <si>
    <t>EAST FELICIANA PARISH</t>
  </si>
  <si>
    <t>1680 Ambrose Rd.</t>
  </si>
  <si>
    <t>Ville Platte</t>
  </si>
  <si>
    <t>EVANGELINE PARISH</t>
  </si>
  <si>
    <t>2066 CABOT ROAD</t>
  </si>
  <si>
    <t>VILLE PLATTE</t>
  </si>
  <si>
    <t>CABOT CORP - VILLE PLATTE PLANT</t>
  </si>
  <si>
    <t>CABOT CORP (100%)</t>
  </si>
  <si>
    <t>2180 ST LANDRY HWY</t>
  </si>
  <si>
    <t>ST. LANDRY</t>
  </si>
  <si>
    <t>Coughlin Power Station</t>
  </si>
  <si>
    <t>PLAQUEMINE</t>
  </si>
  <si>
    <t>IBERVILLE PARISH</t>
  </si>
  <si>
    <t>SHINTECH PLAQUEMINE PLANT</t>
  </si>
  <si>
    <t>CK TECHNOLOGIES INC (100%)</t>
  </si>
  <si>
    <t>26100 STATE HIGHWAY 405 SOUTH</t>
  </si>
  <si>
    <t>60995 DERRICK ROAD</t>
  </si>
  <si>
    <t>4322 HIGHWAY 30</t>
  </si>
  <si>
    <t>Saint Gabriel</t>
  </si>
  <si>
    <t>Carville Energy Center</t>
  </si>
  <si>
    <t>ARGO INFRASTRUCTURE PARTNERS LLC (100%)</t>
  </si>
  <si>
    <t>3790 HIGHWAY 30</t>
  </si>
  <si>
    <t>SAINT GABRIEL</t>
  </si>
  <si>
    <t>4990B ICI ROAD</t>
  </si>
  <si>
    <t>MEXICHEM FLUOR INC.</t>
  </si>
  <si>
    <t>MEXICHEM FLUOR INC (100%)</t>
  </si>
  <si>
    <t>Olin Chlor Alkali Products</t>
  </si>
  <si>
    <t>6325 Highway 75</t>
  </si>
  <si>
    <t>Carville</t>
  </si>
  <si>
    <t>SABIC INNOVATIVE PLASTICS US LLC (50%); TOTAL HOLDINGS USA INC (50%)</t>
  </si>
  <si>
    <t>21255 Highway 1 South</t>
  </si>
  <si>
    <t>The Dow Chemical Company -- Louisiana Operations</t>
  </si>
  <si>
    <t>33480 HWY 405</t>
  </si>
  <si>
    <t>WHITE CASTLE</t>
  </si>
  <si>
    <t>21255 HIGHWAY 1</t>
  </si>
  <si>
    <t>Plaquemine Cogen Facility</t>
  </si>
  <si>
    <t>6225 HIGHWAY 75</t>
  </si>
  <si>
    <t>CARVILLE</t>
  </si>
  <si>
    <t>TOTAL HOLDINGS USA INC (100%)</t>
  </si>
  <si>
    <t>3905 HIGHWAY 75</t>
  </si>
  <si>
    <t>SYNGENTA CORP (100%)</t>
  </si>
  <si>
    <t>60995 Derrick Road</t>
  </si>
  <si>
    <t>Plaquemine</t>
  </si>
  <si>
    <t>100 MILL STREET</t>
  </si>
  <si>
    <t>HODGE</t>
  </si>
  <si>
    <t>JACKSON PARISH</t>
  </si>
  <si>
    <t>CHATHAM</t>
  </si>
  <si>
    <t>10800 River Road</t>
  </si>
  <si>
    <t>Waggaman</t>
  </si>
  <si>
    <t>JEFFERSON PARISH</t>
  </si>
  <si>
    <t>Dyno Nobel Louisiana Ammonia LLC</t>
  </si>
  <si>
    <t>DYNO NOBEL HOLDINGS USA INC (100%)</t>
  </si>
  <si>
    <t>5800 HIGHWAY 90 WEST</t>
  </si>
  <si>
    <t>AVONDALE</t>
  </si>
  <si>
    <t>JEFFERSON PARISH SANITARY LANDFILL</t>
  </si>
  <si>
    <t>JEFFERSON PARISH GOVERNMENT (100%)</t>
  </si>
  <si>
    <t>10 Louisiana St.</t>
  </si>
  <si>
    <t>Westwego</t>
  </si>
  <si>
    <t>Gold Bond - WWG Plant</t>
  </si>
  <si>
    <t>2000 S KENNER ROAD</t>
  </si>
  <si>
    <t>RIVER BIRCH LANDFILL</t>
  </si>
  <si>
    <t>RIVER BIRCH LLC (100%)</t>
  </si>
  <si>
    <t>1617 RIVER ROAD</t>
  </si>
  <si>
    <t>WESTWEGO</t>
  </si>
  <si>
    <t>Ninemile Point</t>
  </si>
  <si>
    <t>Cornerstone Chemical Company</t>
  </si>
  <si>
    <t>CSTN HOLDINGS INC (100%)</t>
  </si>
  <si>
    <t>16547 LANDFILL ROAD</t>
  </si>
  <si>
    <t>WELSH</t>
  </si>
  <si>
    <t>JEFFERSON DAVIS PARISH</t>
  </si>
  <si>
    <t>JEFFERSON DAVIS PARISH LANDFILL</t>
  </si>
  <si>
    <t>15449 PARISH LINE RD Hwy 165 South</t>
  </si>
  <si>
    <t>KINDER</t>
  </si>
  <si>
    <t>208 RENAUD DR</t>
  </si>
  <si>
    <t>T J Labbe Electric Generating Station</t>
  </si>
  <si>
    <t>LAFAYETTE CITY PARISH CONSOLIDATED GOVERNMENT (100%)</t>
  </si>
  <si>
    <t>LAFAYETTE PARISH</t>
  </si>
  <si>
    <t>300 BEAU PRE ROAD</t>
  </si>
  <si>
    <t>Hargis-Hebert Electric Generating Statio</t>
  </si>
  <si>
    <t>4443 VEROT SCHOOL RD</t>
  </si>
  <si>
    <t>YOUNGSVILLE</t>
  </si>
  <si>
    <t>1474 Highway 24</t>
  </si>
  <si>
    <t>LAROSE</t>
  </si>
  <si>
    <t>LAFOURCHE PARISH</t>
  </si>
  <si>
    <t>THE WILLIAMS COS INC (60%); DCP MIDSTREAM LP (40%)</t>
  </si>
  <si>
    <t>9992 Highway 127 South</t>
  </si>
  <si>
    <t>Jena</t>
  </si>
  <si>
    <t>LA SALLE PARISH</t>
  </si>
  <si>
    <t>JENA</t>
  </si>
  <si>
    <t>LA SALLE/GRANT PARISH SANITARY LANDFILL</t>
  </si>
  <si>
    <t>190 Turbine Rd.</t>
  </si>
  <si>
    <t>Olla</t>
  </si>
  <si>
    <t>486 DURAFLAKE RD</t>
  </si>
  <si>
    <t>SIMSBORO</t>
  </si>
  <si>
    <t>LINCOLN PARISH</t>
  </si>
  <si>
    <t>ROSEBURG FOREST PRODUCTS - LOUISIANA PARTICLEBOARD</t>
  </si>
  <si>
    <t>RLC INDUSTRIES CO (100%)</t>
  </si>
  <si>
    <t>400 Elliot Rd.</t>
  </si>
  <si>
    <t>1200 Lomax Dr.</t>
  </si>
  <si>
    <t>RUSTON</t>
  </si>
  <si>
    <t>LOUISIANA TECH UNIVERSITY</t>
  </si>
  <si>
    <t>LOUISIANA TECH UNIVERSITY (100%)</t>
  </si>
  <si>
    <t>452 Golf Course Road</t>
  </si>
  <si>
    <t>Dubach</t>
  </si>
  <si>
    <t>4241 HIGHWAY 563</t>
  </si>
  <si>
    <t>Ardagh Glass Inc. (Ruston)</t>
  </si>
  <si>
    <t>201 Oak Street</t>
  </si>
  <si>
    <t>792-842 Woods Rd.</t>
  </si>
  <si>
    <t>Ruston</t>
  </si>
  <si>
    <t>29340 WOODSIDE DR</t>
  </si>
  <si>
    <t>WALKER</t>
  </si>
  <si>
    <t>LIVINGSTON PARISH</t>
  </si>
  <si>
    <t>WASTE MANAGEMENT OF LA LLC - WOODSIDE SANITARY LANDFILL &amp; RECYCLING CENTER</t>
  </si>
  <si>
    <t>589 Gulf South Compressor Station Rd.</t>
  </si>
  <si>
    <t>Tallulah</t>
  </si>
  <si>
    <t>MADISON PARISH</t>
  </si>
  <si>
    <t>MOREHOUSE PARISH</t>
  </si>
  <si>
    <t>7152 PUMPING STATION RD</t>
  </si>
  <si>
    <t>BASTROP</t>
  </si>
  <si>
    <t>3958 Mammy Trail Rd.</t>
  </si>
  <si>
    <t>Goldonna</t>
  </si>
  <si>
    <t>NATCHITOCHES PARISH</t>
  </si>
  <si>
    <t>195 State Hwy. 504</t>
  </si>
  <si>
    <t>4537 HIGHWAY 480</t>
  </si>
  <si>
    <t>CAMPTI</t>
  </si>
  <si>
    <t>International Paper - Red River Mill</t>
  </si>
  <si>
    <t>195 STATE HIGHWAY 504</t>
  </si>
  <si>
    <t>NATCHITOCHES</t>
  </si>
  <si>
    <t>1755 Central Loop</t>
  </si>
  <si>
    <t>Robeline</t>
  </si>
  <si>
    <t>3601 Paris Road</t>
  </si>
  <si>
    <t>New Orleans</t>
  </si>
  <si>
    <t>ORLEANS PARISH</t>
  </si>
  <si>
    <t>New Orleans Power Station</t>
  </si>
  <si>
    <t>639 Loyola Ave.</t>
  </si>
  <si>
    <t>Entergy (all subsidiary companies)</t>
  </si>
  <si>
    <t>14601 OLD GENTILLY RD</t>
  </si>
  <si>
    <t>NEW ORLEANS</t>
  </si>
  <si>
    <t>FOLGER COFFEE CO - GENTILLY PLANT</t>
  </si>
  <si>
    <t>JM SMUCKER CO (100%)</t>
  </si>
  <si>
    <t>8801 SPRUCE ST</t>
  </si>
  <si>
    <t>SEWERAGE &amp; WATER BOARD OF NEW ORLEANS</t>
  </si>
  <si>
    <t>SEWERAGE &amp; WATER BOARD OF NEW ORLEANS (100%)</t>
  </si>
  <si>
    <t>14700 INTRACOASTAL DRIVE</t>
  </si>
  <si>
    <t>AIR PRODUCTS &amp; CHEMICALS INC - INDUSTRIAL GAS PRODUCTION FACILITY</t>
  </si>
  <si>
    <t>3700 Tulane Ave</t>
  </si>
  <si>
    <t>CEXXI INC (100%)</t>
  </si>
  <si>
    <t>350 LOUISIANA HIGHWAY 2</t>
  </si>
  <si>
    <t>STERLINGTON</t>
  </si>
  <si>
    <t>OUACHITA PARISH</t>
  </si>
  <si>
    <t>ANGUS CHEMICAL CO</t>
  </si>
  <si>
    <t>ARUBA INVESTMENTS INC (100%)</t>
  </si>
  <si>
    <t>1476 Keystone Rd.</t>
  </si>
  <si>
    <t>Magnolia Landfill</t>
  </si>
  <si>
    <t>115 Lucas Wyatt Rd.</t>
  </si>
  <si>
    <t>West Monroe</t>
  </si>
  <si>
    <t>1000 JONESBORO RD HWY 34</t>
  </si>
  <si>
    <t>WEST MONROE</t>
  </si>
  <si>
    <t>350 HARVEY GREGG RD</t>
  </si>
  <si>
    <t>Ouachita Plant</t>
  </si>
  <si>
    <t>588 Meadowlark Drive</t>
  </si>
  <si>
    <t>White Oaks Landfill</t>
  </si>
  <si>
    <t>WASTE CONNECTIONS INC (100%)</t>
  </si>
  <si>
    <t>11140 HWY 165 N</t>
  </si>
  <si>
    <t>Perryville Power Station</t>
  </si>
  <si>
    <t>10285 Hwy 23 South</t>
  </si>
  <si>
    <t>Belle Chasse</t>
  </si>
  <si>
    <t>PLAQUEMINES PARISH</t>
  </si>
  <si>
    <t>Chevron Oronite Oak Point</t>
  </si>
  <si>
    <t>TEXAS PETROLEUM INVESTMENT CO (100%)</t>
  </si>
  <si>
    <t>1565 Tidewater Rd</t>
  </si>
  <si>
    <t>15551 HIGHWAY 23 SOUTH</t>
  </si>
  <si>
    <t>BELLE CHASSE</t>
  </si>
  <si>
    <t>PHILLIPS 66 CO - ALLIANCE REFINERY</t>
  </si>
  <si>
    <t>East Bay Central Facility</t>
  </si>
  <si>
    <t>WHITNEY OIL &amp; GAS LLC (100%)</t>
  </si>
  <si>
    <t>9533 MOORE LANE</t>
  </si>
  <si>
    <t>LIVONIA</t>
  </si>
  <si>
    <t>POINTE COUPEE PARISH</t>
  </si>
  <si>
    <t>WASTE MANAGEMENT OF LA LLC/RELIABLE LANDFILL</t>
  </si>
  <si>
    <t>7807 RIVER ROAD   HWY 415</t>
  </si>
  <si>
    <t>JARREAU</t>
  </si>
  <si>
    <t>Big Cajun 1</t>
  </si>
  <si>
    <t>10431 CAJUN 2 ROAD   HWY 981</t>
  </si>
  <si>
    <t>NEW ROADS</t>
  </si>
  <si>
    <t>Big Cajun 2</t>
  </si>
  <si>
    <t>LOUISIANA GENERATING LLC (86%); ENTERGY CORP (14%)</t>
  </si>
  <si>
    <t>3701 Monroe Highway</t>
  </si>
  <si>
    <t>RAPIDES PARISH</t>
  </si>
  <si>
    <t>Procter &amp; Gamble Manufacturing Co.</t>
  </si>
  <si>
    <t>1011 North Third Street</t>
  </si>
  <si>
    <t>Alexandria</t>
  </si>
  <si>
    <t>D G Hunter</t>
  </si>
  <si>
    <t>100 Jeff Horn Road</t>
  </si>
  <si>
    <t>Cheneyville</t>
  </si>
  <si>
    <t>7666 Hickory Grouve Loop</t>
  </si>
  <si>
    <t>Deville</t>
  </si>
  <si>
    <t>275 RODEMACHER RD</t>
  </si>
  <si>
    <t>Brame Energy Center</t>
  </si>
  <si>
    <t>CLECO CORPORATE HOLDINGS LLC (76.16%); LOUISIANA ENERGY &amp; POWER AUTHORITY (6.81%); LAFAYETTE PUBLIC POWER AUTHORITY (17.03%)</t>
  </si>
  <si>
    <t>3983 Highway 107 South</t>
  </si>
  <si>
    <t>Coushatta</t>
  </si>
  <si>
    <t>RED RIVER PARISH</t>
  </si>
  <si>
    <t>Loggy Bayou</t>
  </si>
  <si>
    <t>201 Red River Mine Road</t>
  </si>
  <si>
    <t>ADA CARBON SOLUTIONS LLC (100%)</t>
  </si>
  <si>
    <t>171 Yearwood Rd</t>
  </si>
  <si>
    <t>178 Yearwood Rd</t>
  </si>
  <si>
    <t>7179 STATE HWY 17</t>
  </si>
  <si>
    <t>DELHI</t>
  </si>
  <si>
    <t>RICHLAND PARISH</t>
  </si>
  <si>
    <t>142 Sapa Drive</t>
  </si>
  <si>
    <t>Delhi</t>
  </si>
  <si>
    <t>HYDRO EXTRUSION USA LLC (100%)</t>
  </si>
  <si>
    <t>1894 Highway 80</t>
  </si>
  <si>
    <t>481 Hwy 609</t>
  </si>
  <si>
    <t>DENBURY INC (100%)</t>
  </si>
  <si>
    <t>7281 Hwy 17</t>
  </si>
  <si>
    <t>225 Studeman St.</t>
  </si>
  <si>
    <t>Florien</t>
  </si>
  <si>
    <t>SABINE PARISH</t>
  </si>
  <si>
    <t>Boise Cascade Wood Products - Florien Operations</t>
  </si>
  <si>
    <t>2504 Louisiana Highway 174</t>
  </si>
  <si>
    <t>Pleasant Hill</t>
  </si>
  <si>
    <t>955 SABINE LANDFILL ROAD</t>
  </si>
  <si>
    <t>MANY</t>
  </si>
  <si>
    <t>SABINE PARISH LANDFILL</t>
  </si>
  <si>
    <t>2400 BAYOU RD</t>
  </si>
  <si>
    <t>ST. BERNARD</t>
  </si>
  <si>
    <t>ST. BERNARD PARISH</t>
  </si>
  <si>
    <t>2500 EAST SAINT BERNARD HIGHWAY</t>
  </si>
  <si>
    <t>MERAUX</t>
  </si>
  <si>
    <t>MERAUX REFINERY</t>
  </si>
  <si>
    <t>700 Coke Plant Road</t>
  </si>
  <si>
    <t>CHALMETTE</t>
  </si>
  <si>
    <t>RAIN CII CARBON LLC/CHALMETTE COKE PLANT</t>
  </si>
  <si>
    <t>7417 N PETERS ST</t>
  </si>
  <si>
    <t>ARABI</t>
  </si>
  <si>
    <t>AMERICAN SUGAR REFINING INC - Chalmette Refinery</t>
  </si>
  <si>
    <t>500 W ST BERNARD HWY</t>
  </si>
  <si>
    <t>CHALMETTE REFINING LLC - CHALMETTE REFINERY</t>
  </si>
  <si>
    <t>12501 S RIVER RD</t>
  </si>
  <si>
    <t>LULING</t>
  </si>
  <si>
    <t>ST. CHARLES PARISH</t>
  </si>
  <si>
    <t>Bayer CropScience LP - Luling Site</t>
  </si>
  <si>
    <t>12466 RIVER ROAD</t>
  </si>
  <si>
    <t>DESTREHAN</t>
  </si>
  <si>
    <t>KILLONA</t>
  </si>
  <si>
    <t>Waterford 1 &amp; 2</t>
  </si>
  <si>
    <t>14885 Airline Drive</t>
  </si>
  <si>
    <t>Norco</t>
  </si>
  <si>
    <t>Air Products and Chemicals - Norco SMR</t>
  </si>
  <si>
    <t>17440 RIVER RD</t>
  </si>
  <si>
    <t>LAPLACE</t>
  </si>
  <si>
    <t>Saint Charles</t>
  </si>
  <si>
    <t>Little Gypsy</t>
  </si>
  <si>
    <t>801 PROSPECT AVE</t>
  </si>
  <si>
    <t>NORCO</t>
  </si>
  <si>
    <t>Rain CII CARBON LLC - NORCO COKE PLANT</t>
  </si>
  <si>
    <t>15608 Highway 61</t>
  </si>
  <si>
    <t>17494 River Rd</t>
  </si>
  <si>
    <t>Montz</t>
  </si>
  <si>
    <t>St.Charles</t>
  </si>
  <si>
    <t>12501 River Road B</t>
  </si>
  <si>
    <t>Luling</t>
  </si>
  <si>
    <t>Air Products and Chemicals Inc. Luling SMR Facility</t>
  </si>
  <si>
    <t>14902 RIVER ROAD</t>
  </si>
  <si>
    <t>15849B OLD SPANISH TRAIL</t>
  </si>
  <si>
    <t>PARADIS</t>
  </si>
  <si>
    <t>355 LA HWY 3142 (GATE 1)</t>
  </si>
  <si>
    <t>TAFT</t>
  </si>
  <si>
    <t>St Charles Operations (Taft/Star) Union Carbide Corp</t>
  </si>
  <si>
    <t>266 HIGHWAY 3142</t>
  </si>
  <si>
    <t>HAHNVILLE</t>
  </si>
  <si>
    <t>OCCIDENTAL CHEMICAL CORPORATION - Taft Facility</t>
  </si>
  <si>
    <t>15536 River Road</t>
  </si>
  <si>
    <t>Norco Manufacturing Complex</t>
  </si>
  <si>
    <t>477 Highway 441</t>
  </si>
  <si>
    <t>Montpelier</t>
  </si>
  <si>
    <t>ST. HELENA PARISH</t>
  </si>
  <si>
    <t>1230 S Fifth Ave POB 625</t>
  </si>
  <si>
    <t>Gramercy</t>
  </si>
  <si>
    <t>ST. JAMES PARISH</t>
  </si>
  <si>
    <t>CARGILL INC (50%); SUGAR GROWERS &amp; REFINERS INC (50%)</t>
  </si>
  <si>
    <t>9901 HWY 18</t>
  </si>
  <si>
    <t>ST. JAMES</t>
  </si>
  <si>
    <t>AMERICAS STYRENICS LLC - ST JAMES PLANT</t>
  </si>
  <si>
    <t>9101 LA HWY 3125</t>
  </si>
  <si>
    <t>Convent</t>
  </si>
  <si>
    <t>Nucor Steel Louisiana LLC</t>
  </si>
  <si>
    <t>7377 HIGHWAY 3214</t>
  </si>
  <si>
    <t>CONVENT</t>
  </si>
  <si>
    <t>OCCIDENTAL CHEMICAL CORP - CONVENT FACILITY</t>
  </si>
  <si>
    <t>1111 E AIRLINE HIGHWAY</t>
  </si>
  <si>
    <t>GRAMERCY</t>
  </si>
  <si>
    <t>GRAMERCY HOLDINGS I LLC (100%)</t>
  </si>
  <si>
    <t>7250 Highway 44</t>
  </si>
  <si>
    <t>Uncle Sam</t>
  </si>
  <si>
    <t>Mosaic Uncle Sam Facility</t>
  </si>
  <si>
    <t>1140 JEFFERSON HWY</t>
  </si>
  <si>
    <t>Rain CII CARBON LLC - GRAMERCY COKE PLANT</t>
  </si>
  <si>
    <t>9959 Highway 18</t>
  </si>
  <si>
    <t>Tampa Port Services</t>
  </si>
  <si>
    <t>10700 La. 44</t>
  </si>
  <si>
    <t>CONVENT REFINERY</t>
  </si>
  <si>
    <t>155 Sugarcane Road</t>
  </si>
  <si>
    <t>Garyville</t>
  </si>
  <si>
    <t>ST. JOHN THE BAPTIST PARISH</t>
  </si>
  <si>
    <t>Garyville Refinery</t>
  </si>
  <si>
    <t>4663 W AIRLINE HWY</t>
  </si>
  <si>
    <t>GARYVILLE</t>
  </si>
  <si>
    <t>AIR PRODUCTS AND CHEMICALS INC - GARYVILLE</t>
  </si>
  <si>
    <t>3606 HIGHWAY 44</t>
  </si>
  <si>
    <t>586 HIGHWAY 44</t>
  </si>
  <si>
    <t>LA PLACE</t>
  </si>
  <si>
    <t>DU PONT PONTCHARTRAIN WORKS</t>
  </si>
  <si>
    <t>586 Texas Eastern Rd</t>
  </si>
  <si>
    <t>ST. LANDRY PARISH</t>
  </si>
  <si>
    <t>19210 Hwy 190</t>
  </si>
  <si>
    <t>Port Barre</t>
  </si>
  <si>
    <t>356 S. LEVEE RD</t>
  </si>
  <si>
    <t>KROTZ SPRINGS</t>
  </si>
  <si>
    <t>ALON REFINING KROTZ SPRINGS INC</t>
  </si>
  <si>
    <t>3149 LOUISIANA HWY 10</t>
  </si>
  <si>
    <t>417 SOLID WASTE RD</t>
  </si>
  <si>
    <t>ST LANDRY PARISH LANDFILL</t>
  </si>
  <si>
    <t>ST LANDRY PARISH WASTE DISPOSAL DISTRICT (100%)</t>
  </si>
  <si>
    <t>2921 BAYOU GERIMOND RD</t>
  </si>
  <si>
    <t>PORT BARRE</t>
  </si>
  <si>
    <t>ST. MARTIN PARISH</t>
  </si>
  <si>
    <t>Morgan City</t>
  </si>
  <si>
    <t>ST. MARY PARISH</t>
  </si>
  <si>
    <t>1333 Youngs Rd</t>
  </si>
  <si>
    <t>LEPA Unit No. 1</t>
  </si>
  <si>
    <t>LOUISIANA ENERGY &amp; POWER AUTHORITY (100%)</t>
  </si>
  <si>
    <t>308 Torch Lane</t>
  </si>
  <si>
    <t>Patterson</t>
  </si>
  <si>
    <t>3609 Highway 90</t>
  </si>
  <si>
    <t>PATTERSON</t>
  </si>
  <si>
    <t>272 CABOT LANE HIGHWAY 317</t>
  </si>
  <si>
    <t>CABOT CORP - CANAL PLANT</t>
  </si>
  <si>
    <t>752 THORGUSON DRIVE</t>
  </si>
  <si>
    <t>BERWICK</t>
  </si>
  <si>
    <t>HAROLD J LANDRY LANDFILL</t>
  </si>
  <si>
    <t>ST MARY PARISH GOVERNMENT (100%)</t>
  </si>
  <si>
    <t>237 NEWMAN ST</t>
  </si>
  <si>
    <t>Saint Mary</t>
  </si>
  <si>
    <t>Teche Power Station</t>
  </si>
  <si>
    <t>197 Ivanhoe Texaco Lane</t>
  </si>
  <si>
    <t>PEL GULF COAST LLC (100%)</t>
  </si>
  <si>
    <t>7005 SH83 S</t>
  </si>
  <si>
    <t>ORION ENGINEERED CARBONS LLC (100%)</t>
  </si>
  <si>
    <t>370 COLUMBIAN CHEMICALS LN</t>
  </si>
  <si>
    <t>CENTERVILLE</t>
  </si>
  <si>
    <t>COLUMBIAN CHEMICALS CO - NORTH BEND PLANT</t>
  </si>
  <si>
    <t>ST. TAMMANY PARISH</t>
  </si>
  <si>
    <t>CHEVRON CORP (50%); ENVEN ENERGY CORP (50%)</t>
  </si>
  <si>
    <t>COX OIL CO INC (100%)</t>
  </si>
  <si>
    <t>ARENA ENERGY LP (100%)</t>
  </si>
  <si>
    <t>CANTIUM LLC (100%)</t>
  </si>
  <si>
    <t>57510 HANO RD</t>
  </si>
  <si>
    <t>INDEPENDENCE</t>
  </si>
  <si>
    <t>TANGIPAHOA PARISH</t>
  </si>
  <si>
    <t>TANGIPAHOA PARISH REGIONAL SOLID WASTE FACILITY</t>
  </si>
  <si>
    <t>TANGIPAHOA PARISH GOVERNMENT (100%)</t>
  </si>
  <si>
    <t>ST JOSEPH</t>
  </si>
  <si>
    <t>TENSAS PARISH</t>
  </si>
  <si>
    <t>TENSAS PARISH LANDFILL</t>
  </si>
  <si>
    <t>TENSAS PARISH POLICE JURY (100%)</t>
  </si>
  <si>
    <t>1551 BARROW ST</t>
  </si>
  <si>
    <t>HOUMA</t>
  </si>
  <si>
    <t>Houma</t>
  </si>
  <si>
    <t>TERREBONNE PARISH CONSOLIDATED GOVERNMENT (100%)</t>
  </si>
  <si>
    <t>6648 Highway 15 North</t>
  </si>
  <si>
    <t>Farmerville</t>
  </si>
  <si>
    <t>UNION PARISH</t>
  </si>
  <si>
    <t>Foster Farms Farmerville Complex</t>
  </si>
  <si>
    <t>545 Mashaw Dr.</t>
  </si>
  <si>
    <t>KINDER MORGAN INC (50%); REGENCY ENERGY PARTNERS LP (49.9%)</t>
  </si>
  <si>
    <t>120 Landfill Road</t>
  </si>
  <si>
    <t>Union Parish Sanitary Landfill</t>
  </si>
  <si>
    <t>UNION PARISH POLICE JURY (100%)</t>
  </si>
  <si>
    <t>ERATH</t>
  </si>
  <si>
    <t>VERMILION PARISH</t>
  </si>
  <si>
    <t>5627 ARISTIDE ROAD</t>
  </si>
  <si>
    <t>HARVEST MIDSTREAM CO (100%)</t>
  </si>
  <si>
    <t>42621 HWY 16</t>
  </si>
  <si>
    <t>FRANKLINTON</t>
  </si>
  <si>
    <t>WASHINGTON PARISH</t>
  </si>
  <si>
    <t>18457 Power Line Road</t>
  </si>
  <si>
    <t>Bogalusa</t>
  </si>
  <si>
    <t>Washington Parish Energy Center</t>
  </si>
  <si>
    <t>22249 CHOCTAW ROAD</t>
  </si>
  <si>
    <t>CHOCTAW ROAD LANDFILL</t>
  </si>
  <si>
    <t>PARISH OF WASHINGTON (100%)</t>
  </si>
  <si>
    <t>18169 LEE ROAD</t>
  </si>
  <si>
    <t>401 AVENUE U</t>
  </si>
  <si>
    <t>BOGALUSA</t>
  </si>
  <si>
    <t>INTERNATIONAL PAPER - BOGALUSA MILL</t>
  </si>
  <si>
    <t>1756 OLD HWY. 7</t>
  </si>
  <si>
    <t>COTTON VALLEY</t>
  </si>
  <si>
    <t>WEBSTER PARISH</t>
  </si>
  <si>
    <t>CALUMET LUBRICANTS CO LP CALUMET COTTON VALLEY</t>
  </si>
  <si>
    <t>1256 Marathon Rd</t>
  </si>
  <si>
    <t>Cotton Valley</t>
  </si>
  <si>
    <t>535 Sand Plant Rd</t>
  </si>
  <si>
    <t>Dubberly</t>
  </si>
  <si>
    <t>493 LANDFILL RD</t>
  </si>
  <si>
    <t>MINDEN</t>
  </si>
  <si>
    <t>WEBSTER PARISH LANDFILL</t>
  </si>
  <si>
    <t>1699 Catalyst Drive</t>
  </si>
  <si>
    <t>Port Allen</t>
  </si>
  <si>
    <t>WEST BATON ROUGE PARISH</t>
  </si>
  <si>
    <t>Shell Catalysts and Technologies L.P.</t>
  </si>
  <si>
    <t>9750 LA Highway 1 South</t>
  </si>
  <si>
    <t>ADDIS</t>
  </si>
  <si>
    <t>SHINTECH LOUISIANA LLC - ADDIS PLANT A</t>
  </si>
  <si>
    <t>5221 Sid Richardson Road</t>
  </si>
  <si>
    <t>Addis</t>
  </si>
  <si>
    <t>Addis Carbon Black Plant</t>
  </si>
  <si>
    <t>PORT ALLEN</t>
  </si>
  <si>
    <t>PLACID REFINING CO LLC - PORT ALLEN REFINERY</t>
  </si>
  <si>
    <t>12652 AIRLINE HWY</t>
  </si>
  <si>
    <t>ERWINVILLE</t>
  </si>
  <si>
    <t>Arcosa BR LW LLC ERWINVILLLE DIV</t>
  </si>
  <si>
    <t>11224 HWY 190</t>
  </si>
  <si>
    <t>ENTERPRISE PRODUCTS PARTNERS LP (32.25%); THE WILLIAMS COS INC (31.45%); BP AMERICA INC (19.43%); EXXON MOBIL CORP (16.87%)</t>
  </si>
  <si>
    <t>120 Truckline Road</t>
  </si>
  <si>
    <t>Centerville</t>
  </si>
  <si>
    <t>WEST CARROLL PARISH</t>
  </si>
  <si>
    <t>ENTERPRISE PRODUCTS PARTNERS LP (66%); MARATHON OIL CORP (34%)</t>
  </si>
  <si>
    <t>745 HIGHWAY 134</t>
  </si>
  <si>
    <t>EPPS</t>
  </si>
  <si>
    <t>17238 Hwy 10 West</t>
  </si>
  <si>
    <t>WEST FELICIANA PARISH</t>
  </si>
  <si>
    <t>2105 LA Hwy 964</t>
  </si>
  <si>
    <t>Saint Francisville</t>
  </si>
  <si>
    <t>HOOD COS INC (100%)</t>
  </si>
  <si>
    <t>1 Pionite Road</t>
  </si>
  <si>
    <t>ANDROSCOGGIN COUNTY</t>
  </si>
  <si>
    <t>MAINE</t>
  </si>
  <si>
    <t>Pioneer Plastics Corporation</t>
  </si>
  <si>
    <t>PANOLAM INDUSTRIES INTERNATIONAL INC (100%)</t>
  </si>
  <si>
    <t>319 RICHARDSON ROAD</t>
  </si>
  <si>
    <t>EASTON</t>
  </si>
  <si>
    <t>AROOSTOOK COUNTY</t>
  </si>
  <si>
    <t>MCCAIN FOODS POTATO FACILITY</t>
  </si>
  <si>
    <t>677 COUSINS ST</t>
  </si>
  <si>
    <t>YARMOUTH</t>
  </si>
  <si>
    <t>William F Wyman</t>
  </si>
  <si>
    <t>60 EISENHOWER DRIVE</t>
  </si>
  <si>
    <t>WESTBROOK</t>
  </si>
  <si>
    <t>Westbrook Energy Center</t>
  </si>
  <si>
    <t>89 CUMBERLAND STREET</t>
  </si>
  <si>
    <t>CUMBERLAND COUNTY</t>
  </si>
  <si>
    <t>S D WARREN CO</t>
  </si>
  <si>
    <t>5 Foden Road</t>
  </si>
  <si>
    <t>South Portland</t>
  </si>
  <si>
    <t>Texas Instruments Incorporated - Maine Fab</t>
  </si>
  <si>
    <t>TEXAS INSTRUMENTS INC (100%)</t>
  </si>
  <si>
    <t>333 Western Avenue</t>
  </si>
  <si>
    <t>Fairchild Semiconductor</t>
  </si>
  <si>
    <t>64 BLUEBERRY RD</t>
  </si>
  <si>
    <t>REGIONAL WASTE SYSTEMS INCORPORATED</t>
  </si>
  <si>
    <t>ECOMAINE (100%)</t>
  </si>
  <si>
    <t>300 RILEY RD</t>
  </si>
  <si>
    <t>PIXELLE ANDROSCOGGIN LLC</t>
  </si>
  <si>
    <t>PIXELLE SPECIALTY SOLUTIONS LLC (100%)</t>
  </si>
  <si>
    <t>GATE 15 300 RILEY ROAD</t>
  </si>
  <si>
    <t>Pixelle Androscoggin LLC</t>
  </si>
  <si>
    <t>30 Generation Lane</t>
  </si>
  <si>
    <t>BUCKSPORT</t>
  </si>
  <si>
    <t>BUCKSPORT GENERATION LLC</t>
  </si>
  <si>
    <t>AIM DEVELOPMENT USA LLC (100%)</t>
  </si>
  <si>
    <t>109 River Road</t>
  </si>
  <si>
    <t>Bucksport</t>
  </si>
  <si>
    <t>242 College Avenue</t>
  </si>
  <si>
    <t>Waterville</t>
  </si>
  <si>
    <t>KENNEBEC COUNTY</t>
  </si>
  <si>
    <t>HUHTAMAKI AMERICAS INC (100%)</t>
  </si>
  <si>
    <t>1 CROCKETTS POINT</t>
  </si>
  <si>
    <t>ROCKLAND</t>
  </si>
  <si>
    <t>107 NEW COUNTY RD</t>
  </si>
  <si>
    <t>DRAGON CEMENT</t>
  </si>
  <si>
    <t>GIANT CEMENT HOLDING INC (100%)</t>
  </si>
  <si>
    <t>43 INDUSTRIAL PARK ROAD</t>
  </si>
  <si>
    <t>RUMFORD</t>
  </si>
  <si>
    <t>Rumford Power LLC</t>
  </si>
  <si>
    <t>35 HARTFORD ST</t>
  </si>
  <si>
    <t>OXFORD COUNTY</t>
  </si>
  <si>
    <t>ND Paper Inc - Rumford Division</t>
  </si>
  <si>
    <t>ND PAPER LLC (100%)</t>
  </si>
  <si>
    <t>29 INDUSTRIAL WAY</t>
  </si>
  <si>
    <t>ORRINGTON</t>
  </si>
  <si>
    <t>PENOBSCOT COUNTY</t>
  </si>
  <si>
    <t>PENOBSCOT ENERGY RECOVERY CO.</t>
  </si>
  <si>
    <t>2828 BENNOCH RD</t>
  </si>
  <si>
    <t>OLD TOWN</t>
  </si>
  <si>
    <t>JUNIPER RIDGE LANDFILL</t>
  </si>
  <si>
    <t>CASELLA WASTE SYSTEMS INC (100%)</t>
  </si>
  <si>
    <t>24 PORTLAND STREET</t>
  </si>
  <si>
    <t>ND OTM LLC</t>
  </si>
  <si>
    <t>Bangor</t>
  </si>
  <si>
    <t>HEARTHSTONE UTILITIES INC (100%)</t>
  </si>
  <si>
    <t>125 SHORE ROAD</t>
  </si>
  <si>
    <t>VEAZIE</t>
  </si>
  <si>
    <t>Maine Independence Station</t>
  </si>
  <si>
    <t>5765 Service Building</t>
  </si>
  <si>
    <t>Orono</t>
  </si>
  <si>
    <t>University of Maine</t>
  </si>
  <si>
    <t>UNIVERSITY OF MAINE SYSTEM (100%)</t>
  </si>
  <si>
    <t>489 State Street</t>
  </si>
  <si>
    <t>Northern Light - Eastern Maine Medical Center</t>
  </si>
  <si>
    <t>NORTHERN LIGHT HEALTH (100%)</t>
  </si>
  <si>
    <t>547 Lincoln Street</t>
  </si>
  <si>
    <t>SAGADAHOC COUNTY</t>
  </si>
  <si>
    <t>357 MERCER RD</t>
  </si>
  <si>
    <t>NORRIDGEWOCK</t>
  </si>
  <si>
    <t>SOMERSET COUNTY</t>
  </si>
  <si>
    <t>CROSSROADS LANDFILL</t>
  </si>
  <si>
    <t>1329 WATERVILLE ROAD</t>
  </si>
  <si>
    <t>SKOWHEGAN</t>
  </si>
  <si>
    <t>SAPPI NORTH AMERICA INC (100%)</t>
  </si>
  <si>
    <t>144 MAIN ST.</t>
  </si>
  <si>
    <t>BAILEYVILLE</t>
  </si>
  <si>
    <t>WOODLAND PULP LLC</t>
  </si>
  <si>
    <t>INTERNATIONAL GRAND INVESTMENT CORP (100%)</t>
  </si>
  <si>
    <t>KITTERY</t>
  </si>
  <si>
    <t>YORK COUNTY</t>
  </si>
  <si>
    <t>PORTSMOUTH NAVAL SHIPYARD</t>
  </si>
  <si>
    <t>13300 NEW GEORGES CREEK RD SW</t>
  </si>
  <si>
    <t>FROSTBURG</t>
  </si>
  <si>
    <t>ALLEGANY COUNTY</t>
  </si>
  <si>
    <t>MARYLAND</t>
  </si>
  <si>
    <t>MOUNTAINVIEW SANITARY LANDFILL</t>
  </si>
  <si>
    <t>11600 MEXICO FARMS RD SE</t>
  </si>
  <si>
    <t>CUMBERLAND</t>
  </si>
  <si>
    <t>AES Warrior Run</t>
  </si>
  <si>
    <t>100 Dover Road</t>
  </si>
  <si>
    <t>Glen Burnie</t>
  </si>
  <si>
    <t>ANNE ARUNDEL COUNTY</t>
  </si>
  <si>
    <t>Glen Burnie Landfill</t>
  </si>
  <si>
    <t>2030 Brandon Shores RD</t>
  </si>
  <si>
    <t>Brandon Shores LLC</t>
  </si>
  <si>
    <t>TALEN ENERGY CORP (100%)</t>
  </si>
  <si>
    <t>3000 Brandon Shores Rd</t>
  </si>
  <si>
    <t>H A Wagner LLC</t>
  </si>
  <si>
    <t>389 BURNS CROSSING ROAD</t>
  </si>
  <si>
    <t>SEVERN</t>
  </si>
  <si>
    <t>MILLERSVILLE LANDFILL</t>
  </si>
  <si>
    <t>ANNE ARUNDEL COUNTY MARYLAND (DEPT OF PUBLIC WORKS - WASTE MANAGEMENT SERVICES) (100%)</t>
  </si>
  <si>
    <t>BALTIMORE</t>
  </si>
  <si>
    <t>6257 Days Cove Road</t>
  </si>
  <si>
    <t>White Marsh</t>
  </si>
  <si>
    <t>BALTIMORE COUNTY</t>
  </si>
  <si>
    <t>Eastern Sanitary Landfill Solid Waste Management Facility</t>
  </si>
  <si>
    <t>BALTIMORE COUNTY GOVERNMENT (100%)</t>
  </si>
  <si>
    <t>2100 Cove Point Rd</t>
  </si>
  <si>
    <t>Lusby</t>
  </si>
  <si>
    <t>CALVERT COUNTY</t>
  </si>
  <si>
    <t>DOMINION ENERGY INC (100%)</t>
  </si>
  <si>
    <t>12236 River Road</t>
  </si>
  <si>
    <t>Ridgely</t>
  </si>
  <si>
    <t>CAROLINE COUNTY</t>
  </si>
  <si>
    <t>MIDSHORE II REGIONAL SOLID WASTE FACILITY</t>
  </si>
  <si>
    <t>STATE OF MARYLAND (100%)</t>
  </si>
  <si>
    <t>675 QUAKER HILL ROAD</t>
  </si>
  <si>
    <t>UNION BRIDGE</t>
  </si>
  <si>
    <t>758 East Old Philadelphia Road</t>
  </si>
  <si>
    <t>Elkton</t>
  </si>
  <si>
    <t>CECIL COUNTY</t>
  </si>
  <si>
    <t>Cecil County Central Landfill</t>
  </si>
  <si>
    <t>CECIL COUNTY MARYLAND (100%)</t>
  </si>
  <si>
    <t>1423 RISING SUN ROAD</t>
  </si>
  <si>
    <t>RISING SUN</t>
  </si>
  <si>
    <t>Rock Springs Generating Facility</t>
  </si>
  <si>
    <t>NAUTILUS POWER LLC (100%)</t>
  </si>
  <si>
    <t>179 Old Mill Road</t>
  </si>
  <si>
    <t>Conowingo</t>
  </si>
  <si>
    <t>Wildcat Point Generation Facility</t>
  </si>
  <si>
    <t>OLD DOMINION ELECTRIC COOPERATIVE (100%)</t>
  </si>
  <si>
    <t>12305 Billingsley Road</t>
  </si>
  <si>
    <t>WALDORF</t>
  </si>
  <si>
    <t>CHARLES COUNTY</t>
  </si>
  <si>
    <t>CHARLES COUNTY LANDFILL</t>
  </si>
  <si>
    <t>CHARLES COUNTY DEPARTMENT OF PUBLIC FACILITIES (100%)</t>
  </si>
  <si>
    <t>INDIAN HEAD</t>
  </si>
  <si>
    <t>US NAVY NAVAL SUPPORT FACILITY INDIAN HEAD</t>
  </si>
  <si>
    <t>12620 CRAIN HIGHWAY</t>
  </si>
  <si>
    <t>NEWBURG</t>
  </si>
  <si>
    <t>5420 Linkwood Road</t>
  </si>
  <si>
    <t>Linkwood</t>
  </si>
  <si>
    <t>DORCHESTER COUNTY</t>
  </si>
  <si>
    <t>VALLEY PROTEINS INC (100%)</t>
  </si>
  <si>
    <t>9031 REICHS FORD ROAD</t>
  </si>
  <si>
    <t>FREDERICK</t>
  </si>
  <si>
    <t>FREDERICK COUNTY</t>
  </si>
  <si>
    <t>REICHS FORD MUNICIPAL LANDFILL &amp; RECYCLING CENTER</t>
  </si>
  <si>
    <t>FREDERICK COUNTY BOARD OF COUNTY COMMISSIONERS (100%)</t>
  </si>
  <si>
    <t>OAKLAND</t>
  </si>
  <si>
    <t>GARRETT COUNTY</t>
  </si>
  <si>
    <t>196 Texas Eastern Drive</t>
  </si>
  <si>
    <t>Accident</t>
  </si>
  <si>
    <t>293 TABLE ROCK ROAD</t>
  </si>
  <si>
    <t>3241 SCARBORO ROAD</t>
  </si>
  <si>
    <t>STREET</t>
  </si>
  <si>
    <t>HARFORD COUNTY</t>
  </si>
  <si>
    <t>HARFORD WASTE DISPOSAL CENTER</t>
  </si>
  <si>
    <t>4304 Susquehanna Ave</t>
  </si>
  <si>
    <t>APG</t>
  </si>
  <si>
    <t>ABERDEEN PROVING GROUND-Aberdeen Area &amp; Edgewood Area</t>
  </si>
  <si>
    <t>900 CHELSEA ROAD</t>
  </si>
  <si>
    <t>PERRYMAN</t>
  </si>
  <si>
    <t>Perryman</t>
  </si>
  <si>
    <t>2350 MARRIOTTSVILLE ROAD</t>
  </si>
  <si>
    <t>MARRIOTTSVILLE</t>
  </si>
  <si>
    <t>ALPHA RIDGE LANDFILL</t>
  </si>
  <si>
    <t>HOWARD COUNTY OF MARYLAND (INC) (100%)</t>
  </si>
  <si>
    <t>11910 CARROLL MILL RD</t>
  </si>
  <si>
    <t>ELLICOTT CITY</t>
  </si>
  <si>
    <t>10902 New Hampshire Ave</t>
  </si>
  <si>
    <t>Silver Spring</t>
  </si>
  <si>
    <t>Federal Research Center at White OAK Central Utility Plant</t>
  </si>
  <si>
    <t>8901 WISCONSIN AVENUE</t>
  </si>
  <si>
    <t>BETHESDA</t>
  </si>
  <si>
    <t>Naval Support Activity Bethesda</t>
  </si>
  <si>
    <t>21200 MARTINSBURG ROAD</t>
  </si>
  <si>
    <t>DICKERSON</t>
  </si>
  <si>
    <t>Dickerson</t>
  </si>
  <si>
    <t>Gaithersburg</t>
  </si>
  <si>
    <t>National Institute of Standards and Technology</t>
  </si>
  <si>
    <t>9000 ROCKVILLE PIKE BLDG 13</t>
  </si>
  <si>
    <t>US PUBLIC HEALTH SERVICE NATIONAL INSTITUTES OF HEALTH</t>
  </si>
  <si>
    <t>21204 MARTINSBURG ROAD</t>
  </si>
  <si>
    <t>MONTGOMERY COUNTY RESOURCE RECOVERY FACILITY</t>
  </si>
  <si>
    <t>NORTHEAST MARYLAND WASTE DISPOSAL AUTHORITY (100%)</t>
  </si>
  <si>
    <t>College Park</t>
  </si>
  <si>
    <t>PRINCE GEORGE'S COUNTY</t>
  </si>
  <si>
    <t>University of Maryland</t>
  </si>
  <si>
    <t>16400 MATTAWOMAN DRIVE</t>
  </si>
  <si>
    <t>BRANDYWINE</t>
  </si>
  <si>
    <t>Prince George'S</t>
  </si>
  <si>
    <t>Brandywine Power Facility</t>
  </si>
  <si>
    <t>KMC THERMO LLC (100%)</t>
  </si>
  <si>
    <t>3500-C BROWN STATION ROAD</t>
  </si>
  <si>
    <t>UPPER MARLBORO</t>
  </si>
  <si>
    <t>PRINCE GEORGES COUNTY BROWN STATION ROA</t>
  </si>
  <si>
    <t>PRINCE GEORGE'S COUNTY DEPARTMENT OF THE ENVIRONMENTAL RESOURCE RECOVERY DIV (100%)</t>
  </si>
  <si>
    <t>10322 North Keys Road</t>
  </si>
  <si>
    <t>Brandywine</t>
  </si>
  <si>
    <t>Keys Energy Center</t>
  </si>
  <si>
    <t>PO 10</t>
  </si>
  <si>
    <t>AQUASCO</t>
  </si>
  <si>
    <t>Chalk Point</t>
  </si>
  <si>
    <t>TALBOT COUNTY</t>
  </si>
  <si>
    <t>7341 BARKERS LANDING ROAD</t>
  </si>
  <si>
    <t>MIDSHORE I REGIONAL SOLID WASTE FACILITY</t>
  </si>
  <si>
    <t>12630 EARTH CARE RD.</t>
  </si>
  <si>
    <t>HAGERSTOWN</t>
  </si>
  <si>
    <t>ROUTE 40 WEST LANDFILL</t>
  </si>
  <si>
    <t>WASHINGTON COUNTY (100%)</t>
  </si>
  <si>
    <t>1260 Security Rd</t>
  </si>
  <si>
    <t>Hagerstown</t>
  </si>
  <si>
    <t>Salisbury</t>
  </si>
  <si>
    <t>WICOMICO COUNTY</t>
  </si>
  <si>
    <t>6948 BRICK KILN ROAD</t>
  </si>
  <si>
    <t>SALISBURY</t>
  </si>
  <si>
    <t>NEWLAND PARK LANDFILL</t>
  </si>
  <si>
    <t>WICOMICO COUNTY MARYLAND (100%)</t>
  </si>
  <si>
    <t>6906 Zion Church Road</t>
  </si>
  <si>
    <t>PERDUE AGRIBUSINESS LLC</t>
  </si>
  <si>
    <t>7091 CENTRAL SITE LANE</t>
  </si>
  <si>
    <t>WORCESTER COUNTY</t>
  </si>
  <si>
    <t>CENTRAL SANITARY LANDFILL</t>
  </si>
  <si>
    <t>WORCESTER COUNTY DEPARTMENT OF PUBLIC WORKS (100%)</t>
  </si>
  <si>
    <t>6100 QUARANTINE ROAD</t>
  </si>
  <si>
    <t>CURTIS BAY</t>
  </si>
  <si>
    <t>BALTIMORE CITY</t>
  </si>
  <si>
    <t>QUARANTINE ROAD LANDFILL</t>
  </si>
  <si>
    <t>MAYOR &amp; COUNCIL OF BALTIMORE (100%)</t>
  </si>
  <si>
    <t>1801 OLD ANNAPOLIS ROAD</t>
  </si>
  <si>
    <t>WHEELABRATOR BALTIMORE LP</t>
  </si>
  <si>
    <t>Westport</t>
  </si>
  <si>
    <t>1500 LEADENHALL STREET</t>
  </si>
  <si>
    <t>1800 Orleans Street</t>
  </si>
  <si>
    <t>The Johns Hopkins Hospital</t>
  </si>
  <si>
    <t>JOHNS HOPKINS UNIVERSITY (100%)</t>
  </si>
  <si>
    <t>JOHNS HOPKINS - HOMEWOOD CAMPUS</t>
  </si>
  <si>
    <t>1699 Leadenhall Street</t>
  </si>
  <si>
    <t>2301 SOUTH NEWKIRK STREET</t>
  </si>
  <si>
    <t>Gold Bond - BAL Plant</t>
  </si>
  <si>
    <t>1100 KEY HIGHWAY EAST</t>
  </si>
  <si>
    <t>5500 CHEMICAL ROAD</t>
  </si>
  <si>
    <t>GRACE</t>
  </si>
  <si>
    <t>9 FREEZER ROAD</t>
  </si>
  <si>
    <t>MASSACHUSETTS</t>
  </si>
  <si>
    <t>Canal Station</t>
  </si>
  <si>
    <t>260 COLUMBIA STREET</t>
  </si>
  <si>
    <t>ADAMS</t>
  </si>
  <si>
    <t>BERKSHIRE COUNTY</t>
  </si>
  <si>
    <t>SPECIALTY MINERALS</t>
  </si>
  <si>
    <t>MINERALS TECHNOLOGIES INC (100%)</t>
  </si>
  <si>
    <t>500 HUBBARD AVENUE</t>
  </si>
  <si>
    <t>PITTSFIELD</t>
  </si>
  <si>
    <t>COMMUNITY ECO PITTSFIELD LLC</t>
  </si>
  <si>
    <t>COMMUNITY ECO POWER LLC (100%)</t>
  </si>
  <si>
    <t>235 MERRILL ROAD</t>
  </si>
  <si>
    <t>Pittsfield Generating</t>
  </si>
  <si>
    <t>PITTSFIELD GENERATING CO LP (100%)</t>
  </si>
  <si>
    <t>1450 SOMERSET AVE</t>
  </si>
  <si>
    <t>DIGHTON</t>
  </si>
  <si>
    <t>Dighton</t>
  </si>
  <si>
    <t>JERA ENERGY AMERICA LLC (50%); STARWOOD CAPITAL GROUP LLC (50%)</t>
  </si>
  <si>
    <t>1 ENERGY RD.</t>
  </si>
  <si>
    <t>DARTMOUTH</t>
  </si>
  <si>
    <t>Dartmouth Power</t>
  </si>
  <si>
    <t>SAPPHIRE POWER HOLDINGS LLC (100%)</t>
  </si>
  <si>
    <t>1314 SOMERSET AVE</t>
  </si>
  <si>
    <t>TAUNTON</t>
  </si>
  <si>
    <t>Cleary Flood</t>
  </si>
  <si>
    <t>TAUNTON MUNICIPAL LIGHTING PLANT (100%)</t>
  </si>
  <si>
    <t>P.O. Box 911</t>
  </si>
  <si>
    <t>FALL RIVER</t>
  </si>
  <si>
    <t>BRISTOL COUNTY</t>
  </si>
  <si>
    <t>330 EAST BRITANNIA ST</t>
  </si>
  <si>
    <t>TAUNTON SANITARY LANDFILL</t>
  </si>
  <si>
    <t>227 WASHINGTON ST.</t>
  </si>
  <si>
    <t>PEABODY</t>
  </si>
  <si>
    <t>ESSEX COUNTY</t>
  </si>
  <si>
    <t>ROUSSELOT INC (100%)</t>
  </si>
  <si>
    <t>100 RECOVERY WAY</t>
  </si>
  <si>
    <t>HAVERHILL</t>
  </si>
  <si>
    <t>COVANTA HAVERHILL INC</t>
  </si>
  <si>
    <t>1 BURTT RD.</t>
  </si>
  <si>
    <t>ANDOVER</t>
  </si>
  <si>
    <t>HAVERHILL LANDFILL</t>
  </si>
  <si>
    <t>100 SALEM TURNPIKE</t>
  </si>
  <si>
    <t>Wheelabrator Saugus Inc.</t>
  </si>
  <si>
    <t>24 Fort Ave</t>
  </si>
  <si>
    <t>Salem Harbor Station NGCC</t>
  </si>
  <si>
    <t>FOOTPRINT POWER SALEM HARBOR DEVELOPMENT LP (100%)</t>
  </si>
  <si>
    <t>1000 WESTERN AVE</t>
  </si>
  <si>
    <t>LYNN</t>
  </si>
  <si>
    <t>General Electric Aviation</t>
  </si>
  <si>
    <t>285 HOLT ROAD</t>
  </si>
  <si>
    <t>NORTH ANDOVER</t>
  </si>
  <si>
    <t>WHEELABRATOR NORTH ANDOVER INC.</t>
  </si>
  <si>
    <t>97 EAST MAIN STREET</t>
  </si>
  <si>
    <t>ERVING</t>
  </si>
  <si>
    <t>ERVING PAPER MILLS INC</t>
  </si>
  <si>
    <t>ERVING INDUSTRIES INC (100%)</t>
  </si>
  <si>
    <t>36 MOYLAN LANE</t>
  </si>
  <si>
    <t>AGAWAM</t>
  </si>
  <si>
    <t>Berkshire Power</t>
  </si>
  <si>
    <t>730 WORCESTER STREET</t>
  </si>
  <si>
    <t>HAMPDEN COUNTY</t>
  </si>
  <si>
    <t>SOLUTIA INC - INDIAN ORCHARD PLANT</t>
  </si>
  <si>
    <t>1615 Suffield St</t>
  </si>
  <si>
    <t>Agawam</t>
  </si>
  <si>
    <t>327 MOODY ST</t>
  </si>
  <si>
    <t>LUDLOW</t>
  </si>
  <si>
    <t>Stony Brook</t>
  </si>
  <si>
    <t>MASSACHUSETTS MUNICIPAL WHOLESALE ELECTRIC CO (90.76%); GREEN MOUNTAIN POWER CORP (8.8%)</t>
  </si>
  <si>
    <t>750 WORCESTER ST</t>
  </si>
  <si>
    <t>INDIAN ORCHARD</t>
  </si>
  <si>
    <t>MASSPOWER</t>
  </si>
  <si>
    <t>161 NEW LOMBARD ROAD</t>
  </si>
  <si>
    <t>CHICOPEE</t>
  </si>
  <si>
    <t>CHICOPEE SANITARY LANDFILL</t>
  </si>
  <si>
    <t>188 M ST</t>
  </si>
  <si>
    <t>COMMUNITY ECO SPRINGFIELD LLC</t>
  </si>
  <si>
    <t>11 NEW LUDLOW ROAD</t>
  </si>
  <si>
    <t>GRANBY</t>
  </si>
  <si>
    <t>HAMPSHIRE COUNTY</t>
  </si>
  <si>
    <t>GRANBY SANITARY LANDFILL</t>
  </si>
  <si>
    <t>170 GLENDALE RD</t>
  </si>
  <si>
    <t>NORTHAMPTON</t>
  </si>
  <si>
    <t>NORTHAMPTON LANDFILL</t>
  </si>
  <si>
    <t>CITY OF NORTHAMPTON MASSACHUSETTS (100%)</t>
  </si>
  <si>
    <t>360 CAMPUS CENTER WAY</t>
  </si>
  <si>
    <t>AMHERST</t>
  </si>
  <si>
    <t>UMASS PHYSICAL PLANT BUILDING</t>
  </si>
  <si>
    <t>UNIVERSITY OF MASSACHUSETTS (100%)</t>
  </si>
  <si>
    <t>265 FIRST ST</t>
  </si>
  <si>
    <t>CAMBRIDGE</t>
  </si>
  <si>
    <t>Kendall Green Energy</t>
  </si>
  <si>
    <t>40 Sylvan Road</t>
  </si>
  <si>
    <t>Waltham</t>
  </si>
  <si>
    <t>New England Power Company</t>
  </si>
  <si>
    <t>NATIONAL GRID USA (100%)</t>
  </si>
  <si>
    <t>20 Sylvan Road</t>
  </si>
  <si>
    <t>Woburn</t>
  </si>
  <si>
    <t>SKYWORKS SOLUTIONS INC (100%)</t>
  </si>
  <si>
    <t>59 VASSAR ST</t>
  </si>
  <si>
    <t>MIT Central Utility Plant</t>
  </si>
  <si>
    <t>MASSACHUSETTS INSTITUTE OF TECHNOLOGY (100%)</t>
  </si>
  <si>
    <t>HANSCOM AFB</t>
  </si>
  <si>
    <t>U S AIR FORCE HANSCOM AFB</t>
  </si>
  <si>
    <t>18 ROVER ST</t>
  </si>
  <si>
    <t>EVERETT</t>
  </si>
  <si>
    <t>46 Blackstone Street</t>
  </si>
  <si>
    <t>Cambridge</t>
  </si>
  <si>
    <t>The President and Fellows of Harvard University (Cambridge Allston Blackstone)</t>
  </si>
  <si>
    <t>PRESIDENT &amp; FELLOWS OF HARVARD COLLEGE (100%)</t>
  </si>
  <si>
    <t>173 ALFORD ST</t>
  </si>
  <si>
    <t>CHARLESTOWN</t>
  </si>
  <si>
    <t>Mystic</t>
  </si>
  <si>
    <t>ANALOG DEVICES INC (100%)</t>
  </si>
  <si>
    <t>225 Binney Street</t>
  </si>
  <si>
    <t>BIOGEN INC</t>
  </si>
  <si>
    <t>BIOGEN INC (100%)</t>
  </si>
  <si>
    <t>9 BRIDGE ST</t>
  </si>
  <si>
    <t>WEYMOUTH</t>
  </si>
  <si>
    <t>Fore River Energy Center</t>
  </si>
  <si>
    <t>150 POTTER ROAD</t>
  </si>
  <si>
    <t>BRAINTREE</t>
  </si>
  <si>
    <t>BRAINTREE ELECTRIC LIGHT DEPARTMENT (100%)</t>
  </si>
  <si>
    <t>92 DEPOT ST</t>
  </si>
  <si>
    <t>BELLINGHAM</t>
  </si>
  <si>
    <t>Bellingham</t>
  </si>
  <si>
    <t>1 NSTAR Way</t>
  </si>
  <si>
    <t>Westwood</t>
  </si>
  <si>
    <t>NORFOLK COUNTY</t>
  </si>
  <si>
    <t>14 BELCHER STREET</t>
  </si>
  <si>
    <t>PLAINVILLE</t>
  </si>
  <si>
    <t>PLAINVILLE LANDFILL</t>
  </si>
  <si>
    <t>9 SUMMER ST</t>
  </si>
  <si>
    <t>MEDWAY</t>
  </si>
  <si>
    <t>Medway Station</t>
  </si>
  <si>
    <t>155 MAPLE ST</t>
  </si>
  <si>
    <t>Bellingham Power Generation LLC</t>
  </si>
  <si>
    <t>106 CENTRAL ST</t>
  </si>
  <si>
    <t>WELLESLEY</t>
  </si>
  <si>
    <t>WELLESLEY COLLEGE</t>
  </si>
  <si>
    <t>WELLESLEY COLLEGE (100%)</t>
  </si>
  <si>
    <t>207 Plympton Street</t>
  </si>
  <si>
    <t>Middleborough</t>
  </si>
  <si>
    <t>Middleborough Landfill</t>
  </si>
  <si>
    <t>141 CRANBERRY HIGHWAY ROUTE 28</t>
  </si>
  <si>
    <t>ROCHESTER</t>
  </si>
  <si>
    <t>SEMASS PARTNERSHIP RESOURCE RECOVERY FACILITY</t>
  </si>
  <si>
    <t>32 South Main St.</t>
  </si>
  <si>
    <t>27 LAUREL STREET</t>
  </si>
  <si>
    <t>HALIFAX</t>
  </si>
  <si>
    <t>HALIFAX LANDFILL</t>
  </si>
  <si>
    <t>118 Federal Road</t>
  </si>
  <si>
    <t>Carver-Marion-Wareham Landfill</t>
  </si>
  <si>
    <t>474 BROOKLINE AVE</t>
  </si>
  <si>
    <t>SUFFOLK COUNTY</t>
  </si>
  <si>
    <t>MEDICAL AREA TOTAL ENERGY PLANT</t>
  </si>
  <si>
    <t>LONGWOOD ENERGY PARTNERS LLC (100%)</t>
  </si>
  <si>
    <t>360 HUNTINGTON AVENUE</t>
  </si>
  <si>
    <t>NORTHEASTERN UNIVERSITY</t>
  </si>
  <si>
    <t>NORTHEASTERN UNIVERSITY (100%)</t>
  </si>
  <si>
    <t>1 GILLETTE PARK</t>
  </si>
  <si>
    <t>GILLETTE CO</t>
  </si>
  <si>
    <t>ONE HARBORSIDE DRIVE</t>
  </si>
  <si>
    <t>EAST BOSTON</t>
  </si>
  <si>
    <t>MASSPORT LOGAN AIRPORT</t>
  </si>
  <si>
    <t>MASSACHUSETTS PORT AUTHORITY (100%)</t>
  </si>
  <si>
    <t>165 Kneeland St.</t>
  </si>
  <si>
    <t>Boston</t>
  </si>
  <si>
    <t>Kneeland Station</t>
  </si>
  <si>
    <t>120 Ashford Street</t>
  </si>
  <si>
    <t>Boston University</t>
  </si>
  <si>
    <t>TRUSTEES OF BOSTON UNIVERSITY (100%)</t>
  </si>
  <si>
    <t>247 Station Dr</t>
  </si>
  <si>
    <t>1 NEW BOND STREET</t>
  </si>
  <si>
    <t>WORCESTER</t>
  </si>
  <si>
    <t>99 BARRE DEPOT RD</t>
  </si>
  <si>
    <t>BARRE</t>
  </si>
  <si>
    <t>MARTONE LANDFILL &amp; GAS GENERATING FACILITY</t>
  </si>
  <si>
    <t>10 SHERWOOD LANE</t>
  </si>
  <si>
    <t>CHARLTON</t>
  </si>
  <si>
    <t>Millennium Power</t>
  </si>
  <si>
    <t>100 NEWARK WAY</t>
  </si>
  <si>
    <t>FITCHBURG</t>
  </si>
  <si>
    <t>NEWARK AMERICA</t>
  </si>
  <si>
    <t>101 FITCHBURG RD</t>
  </si>
  <si>
    <t>WESTMINSTER</t>
  </si>
  <si>
    <t>FITCHBURG WESTMINSTER LANDFILL RECYCLING CENTER</t>
  </si>
  <si>
    <t>204 ELM ST</t>
  </si>
  <si>
    <t>BLACKSTONE</t>
  </si>
  <si>
    <t>Blackstone Power Generation LLC</t>
  </si>
  <si>
    <t>331 SOUTHWEST CUTOFF</t>
  </si>
  <si>
    <t>MILLBURY</t>
  </si>
  <si>
    <t>WHEELABRATOR MILLBURY INC</t>
  </si>
  <si>
    <t>55 LAKE AVE NORTH</t>
  </si>
  <si>
    <t>UMASS MEDICAL SCHOOL</t>
  </si>
  <si>
    <t>COMMONWEALTH OF MASSACHUSETTS (100%)</t>
  </si>
  <si>
    <t>196 Carpenter Hill Rd</t>
  </si>
  <si>
    <t>165 BAREFOOT RD</t>
  </si>
  <si>
    <t>SOUTHBRIDGE</t>
  </si>
  <si>
    <t>SOUTHBRIDGE RECYCLING &amp; DISPOSAL PARK</t>
  </si>
  <si>
    <t>108 NATIONAL ST</t>
  </si>
  <si>
    <t>244 Worcester Street</t>
  </si>
  <si>
    <t>North Grafton</t>
  </si>
  <si>
    <t>Wyman-Gordon Company</t>
  </si>
  <si>
    <t>509 W. State St.</t>
  </si>
  <si>
    <t>ALCONA COUNTY</t>
  </si>
  <si>
    <t>MICHIGAN</t>
  </si>
  <si>
    <t>NATIONAL SALVAGE &amp; SERVICES CORP (100%)</t>
  </si>
  <si>
    <t>EAST 10081 STATE HIGHWAY M-28 EAST</t>
  </si>
  <si>
    <t>WETMORE</t>
  </si>
  <si>
    <t>ALGER COUNTY</t>
  </si>
  <si>
    <t>Wood Island Waste Management Sanitary Landfill</t>
  </si>
  <si>
    <t>501 EAST MUNISING AVENUE</t>
  </si>
  <si>
    <t>MUNISING</t>
  </si>
  <si>
    <t>NEENAH PAPER MICHIGAN INC</t>
  </si>
  <si>
    <t>NEENAH INC (100%)</t>
  </si>
  <si>
    <t>4193 134TH AVENUE</t>
  </si>
  <si>
    <t>HAMILTON</t>
  </si>
  <si>
    <t>ALLEGAN COUNTY</t>
  </si>
  <si>
    <t>320 NORTH FARMER ST</t>
  </si>
  <si>
    <t>OTSEGO</t>
  </si>
  <si>
    <t>491 E 48TH ST</t>
  </si>
  <si>
    <t>HOLLAND</t>
  </si>
  <si>
    <t>48th Street Peaking Station</t>
  </si>
  <si>
    <t>416  FORD AVE.</t>
  </si>
  <si>
    <t>ALPENA</t>
  </si>
  <si>
    <t>ALPENA COUNTY</t>
  </si>
  <si>
    <t>AS AMERICA INC (100%)</t>
  </si>
  <si>
    <t>1435 FORD AVENUE</t>
  </si>
  <si>
    <t>HOLCIM (US) INC. D/B/A LAFARGE ALPENA</t>
  </si>
  <si>
    <t>157 S. Main Street</t>
  </si>
  <si>
    <t>L'Anse</t>
  </si>
  <si>
    <t>BARAGA COUNTY</t>
  </si>
  <si>
    <t>L'Anse Warden Electric Company LLC</t>
  </si>
  <si>
    <t>200 SOUTH MAIN STREET</t>
  </si>
  <si>
    <t>L ANSE</t>
  </si>
  <si>
    <t>CERTAINTEED CEILINGS CORP</t>
  </si>
  <si>
    <t>7795 SADDLEBAG LAKE ROAD</t>
  </si>
  <si>
    <t>LAKE ODESSA</t>
  </si>
  <si>
    <t>BARRY COUNTY</t>
  </si>
  <si>
    <t>CARBON GREEN BIOENERGY</t>
  </si>
  <si>
    <t>CARBON GREEN BIOENERGY LLC (100%)</t>
  </si>
  <si>
    <t>1899 North M-43 Highway</t>
  </si>
  <si>
    <t>HASTINGS</t>
  </si>
  <si>
    <t>HASTINGS SANITARY LANDFILL</t>
  </si>
  <si>
    <t>2401 EAST WHITEFEATHER ROAD</t>
  </si>
  <si>
    <t>PINCONNING</t>
  </si>
  <si>
    <t>WHITEFEATHER LANDFILL INC</t>
  </si>
  <si>
    <t>2600 S. EUCLID AVE.</t>
  </si>
  <si>
    <t>BAY CITY</t>
  </si>
  <si>
    <t>MICHIGAN SUGAR COMPANY - Bay City</t>
  </si>
  <si>
    <t>MICHIGAN SUGAR CO (100%)</t>
  </si>
  <si>
    <t>2742 N WEADOCK HWY</t>
  </si>
  <si>
    <t>ESSEXVILLE</t>
  </si>
  <si>
    <t>Dan E Karn</t>
  </si>
  <si>
    <t>CMS ENERGY CORP (100%)</t>
  </si>
  <si>
    <t>3290 HENNESEY ROAD</t>
  </si>
  <si>
    <t>WATERVLIET</t>
  </si>
  <si>
    <t>BERRIEN COUNTY</t>
  </si>
  <si>
    <t>ORCHARD HILL SANITARY LANDFILL</t>
  </si>
  <si>
    <t>LANDFILL MANAGEMENT CO (100%)</t>
  </si>
  <si>
    <t>8230 WEST FOREST LAWN RD</t>
  </si>
  <si>
    <t>THREE OAKS</t>
  </si>
  <si>
    <t>FOREST LAWN LANDFILL</t>
  </si>
  <si>
    <t>3372 BROWNTOWN RD</t>
  </si>
  <si>
    <t>BRIDGMAN</t>
  </si>
  <si>
    <t>3200 CHAMBERLAIN ROAD</t>
  </si>
  <si>
    <t>BUCHANAN</t>
  </si>
  <si>
    <t>SOUTHEAST BERRIEN COUNTY LANDFILL</t>
  </si>
  <si>
    <t>SOUTHEAST BERRIEN COUNTY LANDFILL (100%)</t>
  </si>
  <si>
    <t>270 N. Filmore Road</t>
  </si>
  <si>
    <t>Coldwater</t>
  </si>
  <si>
    <t>BRANCH COUNTY</t>
  </si>
  <si>
    <t>Mastronardi Produce</t>
  </si>
  <si>
    <t>MASTRONARDI PRODUCE-USA INC (100%)</t>
  </si>
  <si>
    <t>368 GARFIELD AVENUE</t>
  </si>
  <si>
    <t>COLDWATER</t>
  </si>
  <si>
    <t>14800 P DRIVE NORTH</t>
  </si>
  <si>
    <t>MARSHALL</t>
  </si>
  <si>
    <t>C&amp;C LANDFILL</t>
  </si>
  <si>
    <t>26250 B DR N</t>
  </si>
  <si>
    <t>ALBION</t>
  </si>
  <si>
    <t>425  PORTER STREET</t>
  </si>
  <si>
    <t>BATTLE CREEK</t>
  </si>
  <si>
    <t>KELLOGG COMPANY</t>
  </si>
  <si>
    <t>KELLOGG CO (100%)</t>
  </si>
  <si>
    <t>177 ANGELL STREET</t>
  </si>
  <si>
    <t>79 EAST FOUNTAIN STREET</t>
  </si>
  <si>
    <t>275 CLIFF STREET</t>
  </si>
  <si>
    <t>POST FOODS</t>
  </si>
  <si>
    <t>POST HOLDINGS INC (100%)</t>
  </si>
  <si>
    <t>16000  BELLS BAY RD</t>
  </si>
  <si>
    <t>CHARLEVOIX</t>
  </si>
  <si>
    <t>CHARLEVOIX COUNTY</t>
  </si>
  <si>
    <t>St Marys Cement INC</t>
  </si>
  <si>
    <t>VOTORANTIM CIMENTOS NORTH AMERICA INC (100%)</t>
  </si>
  <si>
    <t>10339 GREAT LAKES ROAD</t>
  </si>
  <si>
    <t>BOYNE FALLS</t>
  </si>
  <si>
    <t>3962 WEST 12 MILE ROAD</t>
  </si>
  <si>
    <t>DAFTER</t>
  </si>
  <si>
    <t>CHIPPEWA COUNTY</t>
  </si>
  <si>
    <t>DAFTER SANITARY LANDFILL INC</t>
  </si>
  <si>
    <t>513 NORTH COUNTY FARM ROAD</t>
  </si>
  <si>
    <t>HARRISON</t>
  </si>
  <si>
    <t>CLARE COUNTY</t>
  </si>
  <si>
    <t>NORTHERN OAKS RECYCLING AND DISPOSAL</t>
  </si>
  <si>
    <t>3400 HICKORY ROAD</t>
  </si>
  <si>
    <t>LAKE GEORGE</t>
  </si>
  <si>
    <t>431 West Williams Street</t>
  </si>
  <si>
    <t>Ovid</t>
  </si>
  <si>
    <t>Michigan Milk Producers Association</t>
  </si>
  <si>
    <t>MICHIGAN MILK PRODUCERS ASSOC (100%)</t>
  </si>
  <si>
    <t>8550 W GRAND RIVER AVE</t>
  </si>
  <si>
    <t>GRAND LEDGE</t>
  </si>
  <si>
    <t>GRANGER Grand River Avenue Landfill</t>
  </si>
  <si>
    <t>GRANGER ASSOCIATES INC (100%)</t>
  </si>
  <si>
    <t>16980 Wood Road</t>
  </si>
  <si>
    <t>GRANGER Wood Street Landfill</t>
  </si>
  <si>
    <t>5851 Arauco Rd</t>
  </si>
  <si>
    <t>Grayling</t>
  </si>
  <si>
    <t>Arauco North America</t>
  </si>
  <si>
    <t>11376 SHERMAN RD</t>
  </si>
  <si>
    <t>FREDERIC</t>
  </si>
  <si>
    <t>WATERS LANDFILL</t>
  </si>
  <si>
    <t>7100 COUNTY ROAD 426</t>
  </si>
  <si>
    <t>ESCANABA</t>
  </si>
  <si>
    <t>DELTA COUNTY</t>
  </si>
  <si>
    <t>5701 19TH AVENUE NORTH</t>
  </si>
  <si>
    <t>DELTA SOLID WASTE MANAGEMENT AUTHORITY</t>
  </si>
  <si>
    <t>DELTA SOLID WASTE MANAGEMENT AUTHORITY (100%)</t>
  </si>
  <si>
    <t>801 S. CARPENTER AVE.</t>
  </si>
  <si>
    <t>KINGSFORD</t>
  </si>
  <si>
    <t>GREDE LLC - IRON MOUNTAIN</t>
  </si>
  <si>
    <t>ASP GREDE ACQUISITIONCO LLC (100%)</t>
  </si>
  <si>
    <t>W6791 US HIGHWAY 2</t>
  </si>
  <si>
    <t>QUINNESEC</t>
  </si>
  <si>
    <t>8175 MILLETT HWY</t>
  </si>
  <si>
    <t>EATON COUNTY</t>
  </si>
  <si>
    <t>GENERAL MOTORS LANSING DELTA TOWNSHIP</t>
  </si>
  <si>
    <t>3725 CANAL RD</t>
  </si>
  <si>
    <t>Erickson</t>
  </si>
  <si>
    <t>LANSING BOARD OF WATER &amp; LIGHT (100%)</t>
  </si>
  <si>
    <t>7500 EAST DODGE ROAD</t>
  </si>
  <si>
    <t>OTISVILLE</t>
  </si>
  <si>
    <t>GENESEE COUNTY</t>
  </si>
  <si>
    <t>2361 W Grand Blanc Rd</t>
  </si>
  <si>
    <t>Grand Blanc</t>
  </si>
  <si>
    <t>Citizens Disposal Landfill</t>
  </si>
  <si>
    <t>G 3100 VAN SLYKE ROAD</t>
  </si>
  <si>
    <t>FLINT</t>
  </si>
  <si>
    <t>GM VAN SLYKE COMPLEX</t>
  </si>
  <si>
    <t>GENERAL MOTORS LLC (100%)</t>
  </si>
  <si>
    <t>BRENT RUN LANDFILL</t>
  </si>
  <si>
    <t>400 Great Lakes Road</t>
  </si>
  <si>
    <t>WAKEFIELD</t>
  </si>
  <si>
    <t>GOGEBIC COUNTY</t>
  </si>
  <si>
    <t>1503 Garfield Road N.</t>
  </si>
  <si>
    <t>Traverse City</t>
  </si>
  <si>
    <t>JORDAN DEVELOPMENT CO LLC (100%)</t>
  </si>
  <si>
    <t>1266 E WASHINGTON ROAD</t>
  </si>
  <si>
    <t>ITHACA</t>
  </si>
  <si>
    <t>GRATIOT COUNTY</t>
  </si>
  <si>
    <t>ZFS Ithaca LLC</t>
  </si>
  <si>
    <t>305 NORTH HURON</t>
  </si>
  <si>
    <t>HARBOR BEACH</t>
  </si>
  <si>
    <t>HURON COUNTY</t>
  </si>
  <si>
    <t>763 N BECK ST</t>
  </si>
  <si>
    <t>SEBEWAING</t>
  </si>
  <si>
    <t>MICHIGAN SUGAR COMPANY - SEBEWAING FACTORY</t>
  </si>
  <si>
    <t>4151 S MCMILLAN RD</t>
  </si>
  <si>
    <t>BAD AXE</t>
  </si>
  <si>
    <t>HURON LANDFILL CORPORATION</t>
  </si>
  <si>
    <t>BAD AXE PROPERTY CORP (100%)</t>
  </si>
  <si>
    <t>601 ISLAND AVE</t>
  </si>
  <si>
    <t>Eckert Station</t>
  </si>
  <si>
    <t>INGHAM COUNTY</t>
  </si>
  <si>
    <t>4161 Legion Dr</t>
  </si>
  <si>
    <t>WEST BAY EXPLORATION CO (100%)</t>
  </si>
  <si>
    <t>354 Service Rd.</t>
  </si>
  <si>
    <t>EAST LANSING</t>
  </si>
  <si>
    <t>MICHIGAN STATE UNIVERSITY</t>
  </si>
  <si>
    <t>MICHIGAN STATE UNIVERSITY (100%)</t>
  </si>
  <si>
    <t>151 Oss Great Lakes Road</t>
  </si>
  <si>
    <t>Crystal Falls</t>
  </si>
  <si>
    <t>IRON COUNTY</t>
  </si>
  <si>
    <t>1425 S Mission Rd</t>
  </si>
  <si>
    <t>Mount Pleasant</t>
  </si>
  <si>
    <t>ISABELLA COUNTY</t>
  </si>
  <si>
    <t>MUSKEGON DEVELOPMENT CO (100%)</t>
  </si>
  <si>
    <t>1720 S EAST CAMPUS DRIVE</t>
  </si>
  <si>
    <t>MOUNT PLEASANT</t>
  </si>
  <si>
    <t>CENTRAL ENERGY FACILITY</t>
  </si>
  <si>
    <t>CENTRAL MICHIGAN UNIVERSITY (100%)</t>
  </si>
  <si>
    <t>3895 MCGILL RD</t>
  </si>
  <si>
    <t>MCGILL ROAD C &amp; D LANDFILL</t>
  </si>
  <si>
    <t>3100 Brooklyn Road</t>
  </si>
  <si>
    <t>Gerdau Special Steel North America - Jackson Mill</t>
  </si>
  <si>
    <t>One Energy Plaza</t>
  </si>
  <si>
    <t>Consumers Energy - Electric Asset Management</t>
  </si>
  <si>
    <t>4111 County Farm Rd.</t>
  </si>
  <si>
    <t>TAC Manufacturing</t>
  </si>
  <si>
    <t>TAC MANUFACTURING (100%)</t>
  </si>
  <si>
    <t>2219 CHAPIN ST</t>
  </si>
  <si>
    <t>Jackson Generating Station</t>
  </si>
  <si>
    <t>KALAMAZOO</t>
  </si>
  <si>
    <t>KALAMAZOO COUNTY</t>
  </si>
  <si>
    <t>1500 N PITCHER ST</t>
  </si>
  <si>
    <t>1903 WEST MICHIGAN AVENUE</t>
  </si>
  <si>
    <t>WESTERN MICHIGAN UNIVERSITY</t>
  </si>
  <si>
    <t>WESTERN MICHIGAN UNIVERSITY (100%)</t>
  </si>
  <si>
    <t>6900 EAST MICHIGAN AVE</t>
  </si>
  <si>
    <t>COMSTOCK</t>
  </si>
  <si>
    <t>Kalamazoo River Generating Station</t>
  </si>
  <si>
    <t>1750 PROUGH ROAD SW</t>
  </si>
  <si>
    <t>KALKASKA</t>
  </si>
  <si>
    <t>Kalkaska Ct Project #1</t>
  </si>
  <si>
    <t>MICHIGAN PUBLIC POWER AGENCY (100%)</t>
  </si>
  <si>
    <t>10000 PFLUM RD NE</t>
  </si>
  <si>
    <t>MANCELONA</t>
  </si>
  <si>
    <t>KALKASKA COUNTY</t>
  </si>
  <si>
    <t>1080 PROUGH RD SW</t>
  </si>
  <si>
    <t>LAMBDA ENERGY RESOURCES LLC (100%)</t>
  </si>
  <si>
    <t>950 MARKET AVE SW</t>
  </si>
  <si>
    <t>GRAND RAPIDS</t>
  </si>
  <si>
    <t>KENT COUNTY WASTE TO ENERGY FACILITY</t>
  </si>
  <si>
    <t>KENT COUNTY OF (INC) (100%)</t>
  </si>
  <si>
    <t>10300 South Kent Drive SW</t>
  </si>
  <si>
    <t>BYRON CENTER</t>
  </si>
  <si>
    <t>KENT COUNTY DPW SOUTH KENT LANDFILL</t>
  </si>
  <si>
    <t>7575 FULTON STREET EAST</t>
  </si>
  <si>
    <t>ADA</t>
  </si>
  <si>
    <t>ADA COGENERATION</t>
  </si>
  <si>
    <t>156 WEST FULTON AVENUE</t>
  </si>
  <si>
    <t>TRENDWELL ENERGY CORP (100%)</t>
  </si>
  <si>
    <t>LEELANAU COUNTY</t>
  </si>
  <si>
    <t>518 E TRAVERSE HWY</t>
  </si>
  <si>
    <t>MAPLE CITY</t>
  </si>
  <si>
    <t>GLEN\S SANITARY LANDFILL</t>
  </si>
  <si>
    <t>1970 N OGDEN HWY</t>
  </si>
  <si>
    <t>ADRIAN</t>
  </si>
  <si>
    <t>LENAWEE COUNTY</t>
  </si>
  <si>
    <t>ADRIAN LANDFILL</t>
  </si>
  <si>
    <t>NAUBINWAY</t>
  </si>
  <si>
    <t>MACKINAC COUNTY</t>
  </si>
  <si>
    <t>12700 30 MILE ROAD</t>
  </si>
  <si>
    <t>ROMEO</t>
  </si>
  <si>
    <t>MACOMB COUNTY</t>
  </si>
  <si>
    <t>7150 METROPOLITAN PARKWAY</t>
  </si>
  <si>
    <t>STERLING HEIGHTS</t>
  </si>
  <si>
    <t>FCA STERLING HEIGHTS VEHICLE TEST CENTER</t>
  </si>
  <si>
    <t>WARREN</t>
  </si>
  <si>
    <t>GM TECHNICAL CENTER</t>
  </si>
  <si>
    <t>69333 Omo Road</t>
  </si>
  <si>
    <t>Armada</t>
  </si>
  <si>
    <t>12708 30 MILE RD</t>
  </si>
  <si>
    <t>WASHINGTON TOWNSHIP</t>
  </si>
  <si>
    <t>21500 MOUND ROAD</t>
  </si>
  <si>
    <t>FCA WARREN TRUCK ASSEMBLY PLANT</t>
  </si>
  <si>
    <t>36600  29 MILE RD.</t>
  </si>
  <si>
    <t>LENOX</t>
  </si>
  <si>
    <t>PINE TREE ACRES INC</t>
  </si>
  <si>
    <t>35777 VAN DYKE</t>
  </si>
  <si>
    <t>FCA STERLING STAMPING PLANT</t>
  </si>
  <si>
    <t>38111 VAN DYKE</t>
  </si>
  <si>
    <t>STERLING HTS</t>
  </si>
  <si>
    <t>FCA STERLING HEIGHTS ASSEMBLY PLANT</t>
  </si>
  <si>
    <t>39000 Mound Road</t>
  </si>
  <si>
    <t>Sterling Heights</t>
  </si>
  <si>
    <t>FORD MOTOR COMPANY - FORD STERLING PLANT</t>
  </si>
  <si>
    <t>21035 Sherwood Avenue</t>
  </si>
  <si>
    <t>FCA Warren PDC</t>
  </si>
  <si>
    <t>22800 MOUND RD.</t>
  </si>
  <si>
    <t>FCA WARREN STAMPING PLANT</t>
  </si>
  <si>
    <t>1800 EAST LAKE ROAD</t>
  </si>
  <si>
    <t>MANISTEE</t>
  </si>
  <si>
    <t>MANISTEE COUNTY</t>
  </si>
  <si>
    <t>MARTIN MARIETTA MATERIALS INC (100%)</t>
  </si>
  <si>
    <t>3890 CAMP ROAD</t>
  </si>
  <si>
    <t>MANISTEE COUNTY LANDFILL</t>
  </si>
  <si>
    <t>700 MEE ST</t>
  </si>
  <si>
    <t>FILER CITY</t>
  </si>
  <si>
    <t>TES Filer City Station</t>
  </si>
  <si>
    <t>180 SIXTH STREET</t>
  </si>
  <si>
    <t>MORTON SALT</t>
  </si>
  <si>
    <t>2246 UDELL STREET</t>
  </si>
  <si>
    <t>ISHPEMING</t>
  </si>
  <si>
    <t>MARQUETTE COUNTY</t>
  </si>
  <si>
    <t>TILDEN MINING COMPANY L C</t>
  </si>
  <si>
    <t>2200 Wright Street</t>
  </si>
  <si>
    <t>Marquette Energy Center</t>
  </si>
  <si>
    <t>MARQUETTE BOARD OF LIGHT &amp; POWER (100%)</t>
  </si>
  <si>
    <t>80 Eagle Mills Road</t>
  </si>
  <si>
    <t>Negaunee</t>
  </si>
  <si>
    <t>F.D. Kuester Generating Station</t>
  </si>
  <si>
    <t>800 N. Washignton Ave.</t>
  </si>
  <si>
    <t>Ludington</t>
  </si>
  <si>
    <t>Great Lakes Castings LLC</t>
  </si>
  <si>
    <t>RESERVE GROUP MANAGEMENT CO (100%)</t>
  </si>
  <si>
    <t>1600 S. MADISON ST.</t>
  </si>
  <si>
    <t>LUDINGTON</t>
  </si>
  <si>
    <t>OCCIDENTAL CHEMICAL CORPORATION - Ludington facility</t>
  </si>
  <si>
    <t>5795 WEST SIXTH ST</t>
  </si>
  <si>
    <t>Michigan Power Limited Partnership</t>
  </si>
  <si>
    <t>OSAKA GAS ENERGY AMERICA CORP (100%)</t>
  </si>
  <si>
    <t>11039 150TH AVENUE</t>
  </si>
  <si>
    <t>BIG RAPIDS</t>
  </si>
  <si>
    <t>MECOSTA COUNTY</t>
  </si>
  <si>
    <t>W6111 ELMWOOD RD</t>
  </si>
  <si>
    <t>MENOMINEE</t>
  </si>
  <si>
    <t>MENOMINEE COUNTY</t>
  </si>
  <si>
    <t>MENOMINEE LANDFILL</t>
  </si>
  <si>
    <t>DUNN PAPER HOLDINGS INC (100%)</t>
  </si>
  <si>
    <t>701 4TH AVE.</t>
  </si>
  <si>
    <t>FIBREK</t>
  </si>
  <si>
    <t>FIBREK INC (100%)</t>
  </si>
  <si>
    <t>1790 Building Washington St.</t>
  </si>
  <si>
    <t>MIDLAND</t>
  </si>
  <si>
    <t>MIDLAND COUNTY</t>
  </si>
  <si>
    <t>The Dow Chemical Company</t>
  </si>
  <si>
    <t>3901 S. Saginaw Rd.</t>
  </si>
  <si>
    <t>Dow Corning Corporation - Midland Site</t>
  </si>
  <si>
    <t>100 PROGRESS PLACE</t>
  </si>
  <si>
    <t>Midland Cogeneration Venture</t>
  </si>
  <si>
    <t>4311 E. ASHMAN ST.</t>
  </si>
  <si>
    <t>CITY OF MIDLAND MUNICIPAL SOLID WASTE FACILITY</t>
  </si>
  <si>
    <t>CITY OF MIDLAND MICHIGAN (100%)</t>
  </si>
  <si>
    <t>6751 WEST GERWOUDE DRIVE</t>
  </si>
  <si>
    <t>MC BAIN</t>
  </si>
  <si>
    <t>MISSAUKEE COUNTY</t>
  </si>
  <si>
    <t>3500 FRONT ST</t>
  </si>
  <si>
    <t>14600 ROMINE ROAD</t>
  </si>
  <si>
    <t>CARLETON</t>
  </si>
  <si>
    <t>GUARDIAN INDUSTRIES CARLETON FACILITY</t>
  </si>
  <si>
    <t>6233 HAGMAN ROAD</t>
  </si>
  <si>
    <t>VIENNA JUNCTION LANDFILL</t>
  </si>
  <si>
    <t>3000 EAST FRONT STREET</t>
  </si>
  <si>
    <t>GERDAU MACSTEEL MONROE</t>
  </si>
  <si>
    <t>21545 CANNONSVILLE RD</t>
  </si>
  <si>
    <t>PIERSON</t>
  </si>
  <si>
    <t>MONTCALM COUNTY</t>
  </si>
  <si>
    <t>950 N DIVISION ST</t>
  </si>
  <si>
    <t>CARSON CITY</t>
  </si>
  <si>
    <t>Renaissance Power</t>
  </si>
  <si>
    <t>10450 Nevins Road</t>
  </si>
  <si>
    <t>Six Lakes</t>
  </si>
  <si>
    <t>6751 LANDFILL RD</t>
  </si>
  <si>
    <t>MONTMORENCY COUNTY</t>
  </si>
  <si>
    <t>MONTMORENCY-OSCODA-ALPENA WASTE MANAGEME</t>
  </si>
  <si>
    <t>MONTMORENCY-OSCODA-ALPENA WASTE MANAGEMENT AUTHORITY (100%)</t>
  </si>
  <si>
    <t>9366 APPLE AVE</t>
  </si>
  <si>
    <t>RAVENNA</t>
  </si>
  <si>
    <t>MUSKEGON COUNTY</t>
  </si>
  <si>
    <t>MUSKEGON COUNTY SOLID WASTE FACILITY</t>
  </si>
  <si>
    <t>1085 WEST SHERMAN BOULEVARD</t>
  </si>
  <si>
    <t>MUSKEGON</t>
  </si>
  <si>
    <t>TEXTRON CWC DIVISION</t>
  </si>
  <si>
    <t>800 Chrysler Drive</t>
  </si>
  <si>
    <t>Auburn Hills</t>
  </si>
  <si>
    <t>OAKLAND COUNTY</t>
  </si>
  <si>
    <t>FCA Chrysler Technology Center</t>
  </si>
  <si>
    <t>3601 W 13 MILE RD</t>
  </si>
  <si>
    <t>ROYAL OAK</t>
  </si>
  <si>
    <t>WILLIAM BEAUMONT HOSPITAL</t>
  </si>
  <si>
    <t>BEAUMONT HEALTH SYSTEM LLC (100%)</t>
  </si>
  <si>
    <t>3300 GENERAL MOTORS RD. MC 483-340-141</t>
  </si>
  <si>
    <t>GENERAL MOTORS CORP - MILFORD PROVING GROUND</t>
  </si>
  <si>
    <t>600 W SILVER BELL RD</t>
  </si>
  <si>
    <t>LAKE ORION</t>
  </si>
  <si>
    <t>WASTE MANAGEMENT OF MICHIGAN INC</t>
  </si>
  <si>
    <t>4555 Giddings Road</t>
  </si>
  <si>
    <t>Lake Orion</t>
  </si>
  <si>
    <t>General Motors LLC Orion Assembly</t>
  </si>
  <si>
    <t>2282 S DUCK LAKE RD</t>
  </si>
  <si>
    <t>HIGHLAND</t>
  </si>
  <si>
    <t>5380  S MILFORD ROAD</t>
  </si>
  <si>
    <t>NEW HUDSON</t>
  </si>
  <si>
    <t>LYON DEVELOPMENT LF</t>
  </si>
  <si>
    <t>27175 Energy Way</t>
  </si>
  <si>
    <t>Novi</t>
  </si>
  <si>
    <t>ITC Transmission/Michigan Electric Transmission Company</t>
  </si>
  <si>
    <t>ITC INVESTMENT HOLDINGS INC (100%)</t>
  </si>
  <si>
    <t>ITC Midwest</t>
  </si>
  <si>
    <t>3515 Childs Lake Road</t>
  </si>
  <si>
    <t>Milford</t>
  </si>
  <si>
    <t>2350 BROWN ROAD</t>
  </si>
  <si>
    <t>AUBURN HILLS</t>
  </si>
  <si>
    <t>OAKLAND HEIGHTS DEVELOPMENT LANDFILL</t>
  </si>
  <si>
    <t>ITC Great Plains</t>
  </si>
  <si>
    <t>5436 HIGHWAY M 38</t>
  </si>
  <si>
    <t>ONTONAGON</t>
  </si>
  <si>
    <t>ONTONAGON COUNTY</t>
  </si>
  <si>
    <t>K &amp; W LANDFILL</t>
  </si>
  <si>
    <t>1395 135th Avenue</t>
  </si>
  <si>
    <t>Hersey</t>
  </si>
  <si>
    <t>Cargill Salt</t>
  </si>
  <si>
    <t>1529 South 170th Avenue</t>
  </si>
  <si>
    <t>Hersey Power Plant</t>
  </si>
  <si>
    <t>WOLVERINE POWER SUPPLY COOPERATIVE INC (100%)</t>
  </si>
  <si>
    <t>2700 Millbocker Road</t>
  </si>
  <si>
    <t>Gaylord</t>
  </si>
  <si>
    <t>OTSEGO COUNTY</t>
  </si>
  <si>
    <t>Gaylord Generating Station</t>
  </si>
  <si>
    <t>7432 M-32</t>
  </si>
  <si>
    <t>Elmira</t>
  </si>
  <si>
    <t>Alpine Power Plant</t>
  </si>
  <si>
    <t>1165 ELKVIEW DRIVE</t>
  </si>
  <si>
    <t>GAYLORD</t>
  </si>
  <si>
    <t>597 Kubacki Road</t>
  </si>
  <si>
    <t>CORE ENERGY LLC (100%)</t>
  </si>
  <si>
    <t>155 NORTH TOWNLINE ROAD</t>
  </si>
  <si>
    <t>Livingston Generating Station</t>
  </si>
  <si>
    <t>132 N. Otsego Ave.</t>
  </si>
  <si>
    <t>PAXTON RESOURCES (100%)</t>
  </si>
  <si>
    <t>6250 OLD STATE ROAD</t>
  </si>
  <si>
    <t>JOHANNESBURG</t>
  </si>
  <si>
    <t>336 Franckowiak Rd</t>
  </si>
  <si>
    <t>4700 RICH ST.</t>
  </si>
  <si>
    <t>ALLENDALE</t>
  </si>
  <si>
    <t>LEPRINO FOODS Allendale</t>
  </si>
  <si>
    <t>15550  68TH AVE.</t>
  </si>
  <si>
    <t>COOPERSVILLE</t>
  </si>
  <si>
    <t>OTTAWA COUNTY FARMS LANDFILL</t>
  </si>
  <si>
    <t>725 East Main</t>
  </si>
  <si>
    <t>Zeeland</t>
  </si>
  <si>
    <t>Mead Johnson Nutrition</t>
  </si>
  <si>
    <t>MEAD JOHNSON &amp; CO LLC (100%)</t>
  </si>
  <si>
    <t>999 W. Randall St</t>
  </si>
  <si>
    <t>Coopersville</t>
  </si>
  <si>
    <t>SELECT MILK PRODUCERS INC (100%)</t>
  </si>
  <si>
    <t>425 FAIRVIEW AVE</t>
  </si>
  <si>
    <t>ZEELAND</t>
  </si>
  <si>
    <t>Zeeland Generating Station</t>
  </si>
  <si>
    <t>700 56TH AVENUE</t>
  </si>
  <si>
    <t>AUTUMN HILLS RECYCLING AND DISPOSAL FACILITY</t>
  </si>
  <si>
    <t>17000 CROSWELL ST</t>
  </si>
  <si>
    <t>WEST OLIVE</t>
  </si>
  <si>
    <t>J H Campbell</t>
  </si>
  <si>
    <t>CMS ENERGY CORP (96.17%); MICHIGAN PUBLIC POWER AGENCY (2.75%); WOLVERINE POWER SUPPLY COOPERATIVE INC (1.08%)</t>
  </si>
  <si>
    <t>8300 96th Avenue</t>
  </si>
  <si>
    <t>The Hillshire Brands Company</t>
  </si>
  <si>
    <t>20667 5 MILE HIGHWAY</t>
  </si>
  <si>
    <t>ONAWAY</t>
  </si>
  <si>
    <t>PRESQUE ISLE COUNTY</t>
  </si>
  <si>
    <t>ELK RUN SANITARY LANDFILL</t>
  </si>
  <si>
    <t>4143 RATHBUN ROAD</t>
  </si>
  <si>
    <t>BIRCH RUN</t>
  </si>
  <si>
    <t>SAGINAW COUNTY</t>
  </si>
  <si>
    <t>2145 South Miller Road</t>
  </si>
  <si>
    <t>Saginaw Valley Landfill</t>
  </si>
  <si>
    <t>12334 Geddes Road Bldg S-80 C/O Hemlock Semiconductor</t>
  </si>
  <si>
    <t>Hemlock</t>
  </si>
  <si>
    <t>Linde Inc.</t>
  </si>
  <si>
    <t>3900 HOLLAND RD.</t>
  </si>
  <si>
    <t>NEXTEER AUTOMOTIVE CORP</t>
  </si>
  <si>
    <t>PCM US STEERING HOLDING LLC (100%)</t>
  </si>
  <si>
    <t>1629 NORTH WASHINGTON AVENUE</t>
  </si>
  <si>
    <t>GENERAL MOTORS SAGINAW METAL CASTING OPERATIONS</t>
  </si>
  <si>
    <t>HEMLOCK SEMICONDUCTOR OPERATIONS LLC</t>
  </si>
  <si>
    <t>CORNING INC (80.5%); SHINTECH INC (19.5%)</t>
  </si>
  <si>
    <t>6779 Smiths Creek Road</t>
  </si>
  <si>
    <t>Smiths Creek</t>
  </si>
  <si>
    <t>SMITHS CREEK LANDFILL</t>
  </si>
  <si>
    <t>E CHINA TOWNSHIP</t>
  </si>
  <si>
    <t>SAINT CLAIR HAVEN</t>
  </si>
  <si>
    <t>Saint Clair</t>
  </si>
  <si>
    <t>Belle River</t>
  </si>
  <si>
    <t>916 S. RIVERSIDE AVE</t>
  </si>
  <si>
    <t>ST CLAIR</t>
  </si>
  <si>
    <t>CARGILL SALT SAINT CLAIR</t>
  </si>
  <si>
    <t>218 RIVERVIEW STREET</t>
  </si>
  <si>
    <t>PORT HURON</t>
  </si>
  <si>
    <t>DUNN PAPER INC.</t>
  </si>
  <si>
    <t>5440 Puttygut Road</t>
  </si>
  <si>
    <t>E China Twp</t>
  </si>
  <si>
    <t>7000 KILGORE</t>
  </si>
  <si>
    <t>AVOCA</t>
  </si>
  <si>
    <t>2512 BUSHA HIGWAY</t>
  </si>
  <si>
    <t>MARYSVILLE</t>
  </si>
  <si>
    <t>MARYSVILLE ETHANOL LLC</t>
  </si>
  <si>
    <t>MARYSVILLE ETHANOL LLC (100%)</t>
  </si>
  <si>
    <t>4490 NORTH RIVER RD</t>
  </si>
  <si>
    <t>EAST CHINA</t>
  </si>
  <si>
    <t>DTE East China</t>
  </si>
  <si>
    <t>Port Huron</t>
  </si>
  <si>
    <t>SEMCO HOLDING CORP (100%)</t>
  </si>
  <si>
    <t>14094 M 60</t>
  </si>
  <si>
    <t>THREE RIVERS</t>
  </si>
  <si>
    <t>WESTSIDE RECYCLING AND DISPOSAL FACILITY</t>
  </si>
  <si>
    <t>15781 River Street</t>
  </si>
  <si>
    <t>White Pigeon</t>
  </si>
  <si>
    <t>159 S. HOWARD ST.</t>
  </si>
  <si>
    <t>CROSWELL</t>
  </si>
  <si>
    <t>SANILAC COUNTY</t>
  </si>
  <si>
    <t>MICHIGAN SUGAR CO - CROSWELL FACTORY</t>
  </si>
  <si>
    <t>426 NORTH RUTH ROAD</t>
  </si>
  <si>
    <t>CARSONVILLE</t>
  </si>
  <si>
    <t>TRI-CITY RDF</t>
  </si>
  <si>
    <t>402 W Elk St.</t>
  </si>
  <si>
    <t>MANISTIQUE</t>
  </si>
  <si>
    <t>SCHOOLCRAFT COUNTY</t>
  </si>
  <si>
    <t>UP Paper LLC</t>
  </si>
  <si>
    <t>UP PAPER LLC (100%)</t>
  </si>
  <si>
    <t>181 W County Road 432</t>
  </si>
  <si>
    <t>Gulliver</t>
  </si>
  <si>
    <t>Port Inland Plant</t>
  </si>
  <si>
    <t>GRAYMONT INC (100%)</t>
  </si>
  <si>
    <t>9536  LENNON RD.</t>
  </si>
  <si>
    <t>LENNON</t>
  </si>
  <si>
    <t>VENICE PARK RDF</t>
  </si>
  <si>
    <t>819 PENINSULAR ST</t>
  </si>
  <si>
    <t>CARO</t>
  </si>
  <si>
    <t>TUSCOLA COUNTY</t>
  </si>
  <si>
    <t>MICHIGAN SUGAR CO - CARO FACTORY</t>
  </si>
  <si>
    <t>1551 EMPIRE DRIVE</t>
  </si>
  <si>
    <t>26000 77TH ST</t>
  </si>
  <si>
    <t>COVERT</t>
  </si>
  <si>
    <t>1239 Kipke Drive</t>
  </si>
  <si>
    <t>ANN ARBOR</t>
  </si>
  <si>
    <t>University of Michigan</t>
  </si>
  <si>
    <t>THE REGENTS OF THE UNIVERSITY OF MICHIGAN (100%)</t>
  </si>
  <si>
    <t>812 Oakwood</t>
  </si>
  <si>
    <t>Ypsilanti</t>
  </si>
  <si>
    <t>WASHTENAW COUNTY</t>
  </si>
  <si>
    <t>Eastern Michigan University</t>
  </si>
  <si>
    <t>EASTERN MICHIGAN UNIVERSITY (100%)</t>
  </si>
  <si>
    <t>4150 PLATT RD</t>
  </si>
  <si>
    <t>ANN ARBOR SLF PHASE I &amp; II</t>
  </si>
  <si>
    <t>10690 W. SIX MILE RD</t>
  </si>
  <si>
    <t>NORTHVILLE</t>
  </si>
  <si>
    <t>4001 MILLER RD</t>
  </si>
  <si>
    <t>DEARBORN</t>
  </si>
  <si>
    <t>CLEVELAND-CLIFFS STEEL CORPORATION DEARBORN WORKS</t>
  </si>
  <si>
    <t>5454 Cass Avenue</t>
  </si>
  <si>
    <t>DETROIT</t>
  </si>
  <si>
    <t>WAYNE STATE UNIVERSITY</t>
  </si>
  <si>
    <t>WAYNE STATE UNIVERSITY (100%)</t>
  </si>
  <si>
    <t>6911 W JEFFERSON AVE</t>
  </si>
  <si>
    <t>Delray</t>
  </si>
  <si>
    <t>2400 MILLER ROAD</t>
  </si>
  <si>
    <t>Dearborn Industrial Generation</t>
  </si>
  <si>
    <t>5011 LILLEY ROAD</t>
  </si>
  <si>
    <t>CANTON TWP</t>
  </si>
  <si>
    <t>SAUK TRAIL HILLS LANDFILL</t>
  </si>
  <si>
    <t>38303 Michigan Avenue</t>
  </si>
  <si>
    <t>FORD MOTOR COMPANY - FORD MICHIGAN ASSEMBLY SITE</t>
  </si>
  <si>
    <t>3001 Miller Road</t>
  </si>
  <si>
    <t>FORD MOTOR COMPANY - FORD ROUGE SITE</t>
  </si>
  <si>
    <t>1 INTERNATIONAL DR.</t>
  </si>
  <si>
    <t>FLAT ROCK</t>
  </si>
  <si>
    <t>Ford Motor Company - Flat Rock Assembly Plant</t>
  </si>
  <si>
    <t>13400 W. OUTER DR.</t>
  </si>
  <si>
    <t>DETROIT DIESEL CORPORATION</t>
  </si>
  <si>
    <t>DAIMLER TRUCKS NORTH AMERICA LLC (100%)</t>
  </si>
  <si>
    <t>25 MARION AVENUE</t>
  </si>
  <si>
    <t>RIVER ROUGE</t>
  </si>
  <si>
    <t>CARMEUSE LIME INC - River Rouge</t>
  </si>
  <si>
    <t>46805 WILLOW RD</t>
  </si>
  <si>
    <t>SUMPTER TWP</t>
  </si>
  <si>
    <t>CITY SAND &amp; LANDFILL INC</t>
  </si>
  <si>
    <t>2555  VAN ALSTYNE</t>
  </si>
  <si>
    <t>WYANDOTTE</t>
  </si>
  <si>
    <t>WYANDOTTE DEPT MUNI POWER</t>
  </si>
  <si>
    <t>WYANDOTTE MUNICIPAL SERVICES (100%)</t>
  </si>
  <si>
    <t>4695 JEFFERSON AVE W</t>
  </si>
  <si>
    <t>Trenton Channel</t>
  </si>
  <si>
    <t>Detroit</t>
  </si>
  <si>
    <t>8509 RAWSONVILLE ROAD</t>
  </si>
  <si>
    <t>BELLEVILLE</t>
  </si>
  <si>
    <t>Sumpter Plant</t>
  </si>
  <si>
    <t>4000 St Jean</t>
  </si>
  <si>
    <t>FCA Detroit Assembly Complex - Mack</t>
  </si>
  <si>
    <t>1400 ZUG ISLAND</t>
  </si>
  <si>
    <t>EES COKE BATTERY</t>
  </si>
  <si>
    <t>9300 WEST JEFFERSON AVENUE</t>
  </si>
  <si>
    <t>GLWA Water Resource Recovery Facility</t>
  </si>
  <si>
    <t>GREAT LAKES WATER AUTHORITY (100%)</t>
  </si>
  <si>
    <t>1 QUALITY DRIVE</t>
  </si>
  <si>
    <t>ECORSE</t>
  </si>
  <si>
    <t>US Steel - Great Lakes Works</t>
  </si>
  <si>
    <t>20863 GRANGE ROAD</t>
  </si>
  <si>
    <t>RIVERVIEW</t>
  </si>
  <si>
    <t>RIVERVIEW LAND PERSERVE</t>
  </si>
  <si>
    <t>1609 Biddle Avenue</t>
  </si>
  <si>
    <t>2450 Carroll Shelby Way</t>
  </si>
  <si>
    <t>FORD MOTOR COMPANY - FORD RESEARCH AND ENGINEERING CENTER</t>
  </si>
  <si>
    <t>28800 CLARK RD</t>
  </si>
  <si>
    <t>Carleton Farms Landfill</t>
  </si>
  <si>
    <t>2101 CONNER AVENUE</t>
  </si>
  <si>
    <t>FCA JEFFERSON NORTH ASSEMBLY PLANT</t>
  </si>
  <si>
    <t>1641 Carroll Shelby Way East</t>
  </si>
  <si>
    <t>DTE Electric Company - Dearborn Energy Center</t>
  </si>
  <si>
    <t>5900 HANNAN ROAD</t>
  </si>
  <si>
    <t>WAYNE</t>
  </si>
  <si>
    <t>WASTE MANAGEMENT OF MICHIGAN INCORPORATED</t>
  </si>
  <si>
    <t>1 BELANGER PARK</t>
  </si>
  <si>
    <t>River Rouge</t>
  </si>
  <si>
    <t>541 MADISON STREET</t>
  </si>
  <si>
    <t>BEACON HEATING</t>
  </si>
  <si>
    <t>1025 Oakwood Blvd</t>
  </si>
  <si>
    <t>Air Products and Chemicals Inc./Detroit Hydrogen Facility Marathon Refinery</t>
  </si>
  <si>
    <t>1300 SOUTH FORT STREET</t>
  </si>
  <si>
    <t>DETROIT REFINERY</t>
  </si>
  <si>
    <t>990 North Mackinaw Trail</t>
  </si>
  <si>
    <t>Manton</t>
  </si>
  <si>
    <t>WEXFORD COUNTY</t>
  </si>
  <si>
    <t>WEXFORD COUNTY LANDFILL</t>
  </si>
  <si>
    <t>1500 4TH AVE.</t>
  </si>
  <si>
    <t>CADILLAC</t>
  </si>
  <si>
    <t>CADILLAC CASTING INC (100%)</t>
  </si>
  <si>
    <t>14730 NW Sunfish Blvd</t>
  </si>
  <si>
    <t>ANOKA COUNTY</t>
  </si>
  <si>
    <t>MINNESOTA</t>
  </si>
  <si>
    <t>Anoka Municipal Regional Landfill</t>
  </si>
  <si>
    <t>STATE OF MINNESOTA (100%)</t>
  </si>
  <si>
    <t>7707 CENTERLINE ROAD NW</t>
  </si>
  <si>
    <t>SOLWAY</t>
  </si>
  <si>
    <t>Solway Plant</t>
  </si>
  <si>
    <t>OTTER TAIL CORP (100%)</t>
  </si>
  <si>
    <t>800 Summit Avenue</t>
  </si>
  <si>
    <t>Mankato</t>
  </si>
  <si>
    <t>BLUE EARTH COUNTY</t>
  </si>
  <si>
    <t>Key City/Wilmarth Plant</t>
  </si>
  <si>
    <t>2020 SOUTH RIVERFRONT DRIVE</t>
  </si>
  <si>
    <t>MANKATO</t>
  </si>
  <si>
    <t>CHS MANKATO</t>
  </si>
  <si>
    <t>19200-499TH AVE</t>
  </si>
  <si>
    <t>LAKE CRYSTAL</t>
  </si>
  <si>
    <t>1 FAZIO LANE</t>
  </si>
  <si>
    <t>Mankato Energy Center</t>
  </si>
  <si>
    <t>2019 3RD AVENUE</t>
  </si>
  <si>
    <t>ADM - MANKATO</t>
  </si>
  <si>
    <t>20028 Gooseberry Lane</t>
  </si>
  <si>
    <t>PONDEROSA LANDFILL/BLUE EARTH COUNTY</t>
  </si>
  <si>
    <t>BLUE EARTH COUNTY ENVIRONMENTAL SERVICES (100%)</t>
  </si>
  <si>
    <t>35 Arch St.</t>
  </si>
  <si>
    <t>Cloquet</t>
  </si>
  <si>
    <t>CARLTON COUNTY</t>
  </si>
  <si>
    <t>2201 AVENUE B</t>
  </si>
  <si>
    <t>CLOQUET</t>
  </si>
  <si>
    <t>SAPPI CLOQUET LLC</t>
  </si>
  <si>
    <t>2301 County Road 1</t>
  </si>
  <si>
    <t>Wrenshall</t>
  </si>
  <si>
    <t>761 Highway 45</t>
  </si>
  <si>
    <t>Shamrock Landfill Inc.</t>
  </si>
  <si>
    <t>15045 HIGHWAY 23 SE</t>
  </si>
  <si>
    <t>GRANITE FALLS</t>
  </si>
  <si>
    <t>GRANITE FALLS ENERGY LLC</t>
  </si>
  <si>
    <t>GRANITE FALLS ENERGY LLC (100%)</t>
  </si>
  <si>
    <t>2500 NORTH 11TH STREET</t>
  </si>
  <si>
    <t>MOORHEAD</t>
  </si>
  <si>
    <t>AMERICAN CRYSTAL SUGAR - MOORHEAD</t>
  </si>
  <si>
    <t>AMERICAN CRYSTAL SUGAR CO (100%)</t>
  </si>
  <si>
    <t>SHEVLIN</t>
  </si>
  <si>
    <t>CLEARWATER COUNTY</t>
  </si>
  <si>
    <t>8124 West Highway 61</t>
  </si>
  <si>
    <t>SCHROEDER</t>
  </si>
  <si>
    <t>Taconite Harbor Energy Center</t>
  </si>
  <si>
    <t>ALLETE INC (100%)</t>
  </si>
  <si>
    <t>91246 390TH AVENUE</t>
  </si>
  <si>
    <t>HERON LAKE</t>
  </si>
  <si>
    <t>COTTONWOOD COUNTY</t>
  </si>
  <si>
    <t>HERON LAKE BIOENERGY LLC</t>
  </si>
  <si>
    <t>40212 510TH AVENUE</t>
  </si>
  <si>
    <t>BINGHAM LAKE</t>
  </si>
  <si>
    <t>15728 State Highway 210</t>
  </si>
  <si>
    <t>Brainerd</t>
  </si>
  <si>
    <t>CROW WING COUNTY</t>
  </si>
  <si>
    <t>Crow Wing County MMSW Landfill</t>
  </si>
  <si>
    <t>2650 CLIFF RD W</t>
  </si>
  <si>
    <t>BURNSVILLE</t>
  </si>
  <si>
    <t>DAKOTA COUNTY</t>
  </si>
  <si>
    <t>BURNSVILLE SANITARY LANDFILL</t>
  </si>
  <si>
    <t>13425 Courthouse Blvd</t>
  </si>
  <si>
    <t>Rosemount</t>
  </si>
  <si>
    <t>Rosemount Industrial Waste Facility</t>
  </si>
  <si>
    <t>2495 E117TH ST</t>
  </si>
  <si>
    <t>INVER GROVE HEIGHTS</t>
  </si>
  <si>
    <t>PINE BEND LANDFILL</t>
  </si>
  <si>
    <t>1400 BLACK DOG ROAD</t>
  </si>
  <si>
    <t>Black Dog</t>
  </si>
  <si>
    <t>2665 145th Street West</t>
  </si>
  <si>
    <t>3185 117th Street</t>
  </si>
  <si>
    <t>Inver Grove Heights</t>
  </si>
  <si>
    <t>Inver Hills Generating Plant</t>
  </si>
  <si>
    <t>12555 Clark Road</t>
  </si>
  <si>
    <t>Flint Hills Resources Pine Bend Refinery</t>
  </si>
  <si>
    <t>685 Yankee Doodle Road</t>
  </si>
  <si>
    <t>EAGAN</t>
  </si>
  <si>
    <t>GOPHER RESOURCE LLC</t>
  </si>
  <si>
    <t>4685 212th Street West</t>
  </si>
  <si>
    <t>797 5th Street</t>
  </si>
  <si>
    <t>CLAREMONT</t>
  </si>
  <si>
    <t>DODGE COUNTY</t>
  </si>
  <si>
    <t>AL CORN CLEAN FUEL</t>
  </si>
  <si>
    <t>AL-CORN CLEAN FUEL (100%)</t>
  </si>
  <si>
    <t>2115 SOUTH JEFFERSON STREET</t>
  </si>
  <si>
    <t>POPE/DOUGLAS SOLID WASTE MANAGEMENT</t>
  </si>
  <si>
    <t>POPE/DOUGLAS JOINT SOLID WASTE MANAGEMENT BOARD (100%)</t>
  </si>
  <si>
    <t>701 INDUSTRIAL DRIVE NORTH</t>
  </si>
  <si>
    <t>FILLMORE COUNTY</t>
  </si>
  <si>
    <t>85485 200th Street</t>
  </si>
  <si>
    <t>Albert Lea</t>
  </si>
  <si>
    <t>FREEBORN COUNTY</t>
  </si>
  <si>
    <t>73650 325th Street</t>
  </si>
  <si>
    <t>Hartland</t>
  </si>
  <si>
    <t>15300 780TH AVE</t>
  </si>
  <si>
    <t>ALBERT LEA</t>
  </si>
  <si>
    <t>POET BIOREFINING GLENVILLE LLC</t>
  </si>
  <si>
    <t>101 5th Street East</t>
  </si>
  <si>
    <t>Red Wing</t>
  </si>
  <si>
    <t>GOODHUE COUNTY</t>
  </si>
  <si>
    <t>Red Wing Plant</t>
  </si>
  <si>
    <t>525 N PARK DR</t>
  </si>
  <si>
    <t>CANNON FALLS</t>
  </si>
  <si>
    <t>Cannon Falls Energy Center</t>
  </si>
  <si>
    <t>INVENERGY LLC (51%); MARUBENI AMERICA CORP (49%)</t>
  </si>
  <si>
    <t>27384 HWY. 61 BLVD.</t>
  </si>
  <si>
    <t>RED WING</t>
  </si>
  <si>
    <t>600 10TH AVENUE SOUTH</t>
  </si>
  <si>
    <t>MINNEAPOLIS</t>
  </si>
  <si>
    <t>HENNEPIN COUNTY</t>
  </si>
  <si>
    <t>HENNEPIN COUNTY ENERGY CENTER</t>
  </si>
  <si>
    <t>12001 Highway 55</t>
  </si>
  <si>
    <t>Honeywell Aerospace - Plymouth</t>
  </si>
  <si>
    <t>9813 FLYING CLOUD DR</t>
  </si>
  <si>
    <t>EDEN PRAIRIE</t>
  </si>
  <si>
    <t>FLYING CLOUD SANITARY LANDFILL</t>
  </si>
  <si>
    <t>414 Nicollet Mall</t>
  </si>
  <si>
    <t>Minneapolis</t>
  </si>
  <si>
    <t>Southwestern Public Service Company - Subpart DD</t>
  </si>
  <si>
    <t>2401 E. 86TH ST.</t>
  </si>
  <si>
    <t>SKYWATER TECHNOLOGY INC</t>
  </si>
  <si>
    <t>OXBOW INDUSTRIES LLC (100%)</t>
  </si>
  <si>
    <t>3100 MARSHALL ST NE</t>
  </si>
  <si>
    <t>Riverside (1927)</t>
  </si>
  <si>
    <t>6040 28TH AVENUE SOUTH</t>
  </si>
  <si>
    <t>METROPOLITAN AIRPORTS COMMISSION</t>
  </si>
  <si>
    <t>METROPOLITAN AIRPORTS COMMISSION (100%)</t>
  </si>
  <si>
    <t>505 6th Avenue North</t>
  </si>
  <si>
    <t>Hennepin Energy Recovery Center</t>
  </si>
  <si>
    <t>100 CHURCH ST SE STE 202</t>
  </si>
  <si>
    <t>UNIVERSITY OF MN - TWIN CITIES</t>
  </si>
  <si>
    <t>2800 E Old Shakopee Rd</t>
  </si>
  <si>
    <t>Bloomington</t>
  </si>
  <si>
    <t>Polar Semiconductor LLC</t>
  </si>
  <si>
    <t>POLAR SEMICONDUCTOR LLC (100%)</t>
  </si>
  <si>
    <t>Public Service Company of Colorado - Subpart DD</t>
  </si>
  <si>
    <t>816 4TH AVENUE SOUTH</t>
  </si>
  <si>
    <t>ENERGY CENTER MINNEAPOLIS</t>
  </si>
  <si>
    <t>8701 HARRIET AVE. S.</t>
  </si>
  <si>
    <t>CONSOLIDATE PRECISION PRODUCTS - MINNEAPOLIS OPERATION</t>
  </si>
  <si>
    <t>WARBURG PINCUS LLC (100%)</t>
  </si>
  <si>
    <t>3704 PARK AVENUE SOUTH</t>
  </si>
  <si>
    <t>PARK RAPIDS</t>
  </si>
  <si>
    <t>HUBBARD COUNTY</t>
  </si>
  <si>
    <t>LAMB WESTON RDO FROZEN</t>
  </si>
  <si>
    <t>LAMB-WESTON/RDO FROZEN FOODS INC (100%)</t>
  </si>
  <si>
    <t>HIGHWAY 65</t>
  </si>
  <si>
    <t>Cambridge Station</t>
  </si>
  <si>
    <t>GREAT RIVER ENERGY (100%)</t>
  </si>
  <si>
    <t>502 NW 3rd St.</t>
  </si>
  <si>
    <t>Grand Rapids</t>
  </si>
  <si>
    <t>ITASCA COUNTY</t>
  </si>
  <si>
    <t>Rapids Energy Center</t>
  </si>
  <si>
    <t>1200 NW 3RD ST</t>
  </si>
  <si>
    <t>COHASSET</t>
  </si>
  <si>
    <t>Boswell Energy Center</t>
  </si>
  <si>
    <t>ALLETE INC (90%); WPPI ENERGY (10%)</t>
  </si>
  <si>
    <t>31641 Great Lakes Road</t>
  </si>
  <si>
    <t>Deer River</t>
  </si>
  <si>
    <t>1756 180th Avenue</t>
  </si>
  <si>
    <t>MORA</t>
  </si>
  <si>
    <t>KANABEC COUNTY</t>
  </si>
  <si>
    <t>EAST CENTRAL SOLID WASTE COMMISSION</t>
  </si>
  <si>
    <t>EAST CENTRAL SOLID WASTE COMMISSION (100%)</t>
  </si>
  <si>
    <t>17025 HIGHWAY 12 NE</t>
  </si>
  <si>
    <t>ATWATER</t>
  </si>
  <si>
    <t>KANDIYOHI COUNTY</t>
  </si>
  <si>
    <t>BUSHMILLS ETHANOL INC.</t>
  </si>
  <si>
    <t>BUSHMILLS ETHANOL INC (100%)</t>
  </si>
  <si>
    <t>400 2ND STREET</t>
  </si>
  <si>
    <t>INTERNATIONAL FALLS</t>
  </si>
  <si>
    <t>KOOCHICHING COUNTY</t>
  </si>
  <si>
    <t>BOISE WHITE PAPER LLC</t>
  </si>
  <si>
    <t>800 DIAGONAL STREET</t>
  </si>
  <si>
    <t>DAWSON</t>
  </si>
  <si>
    <t>LAC QUI PARLE COUNTY</t>
  </si>
  <si>
    <t>AG PROCESSING INCORPORATED A COOPERATIVE</t>
  </si>
  <si>
    <t>10 OUTER DRIVE</t>
  </si>
  <si>
    <t>SILVER BAY</t>
  </si>
  <si>
    <t>NORTHSHORE MINING CO - SILVER BAY</t>
  </si>
  <si>
    <t>1270 260th Avenue</t>
  </si>
  <si>
    <t>GARVIN</t>
  </si>
  <si>
    <t>NORTHERN BORDER PIPELINE CO (100%)</t>
  </si>
  <si>
    <t>400 WEST ERIE ROAD</t>
  </si>
  <si>
    <t>2025 - 200TH Avenue</t>
  </si>
  <si>
    <t>LYND</t>
  </si>
  <si>
    <t>12755 137TH STREET</t>
  </si>
  <si>
    <t>GLENCOE</t>
  </si>
  <si>
    <t>MCLEOD COUNTY</t>
  </si>
  <si>
    <t>SPRUCE RIDGE RESOURCE MGMT FACILITY</t>
  </si>
  <si>
    <t>905-915 ADAMS STREET SOUTHEAST</t>
  </si>
  <si>
    <t>3M MAGNETIC TAPE MANUFACTURING DIVISION</t>
  </si>
  <si>
    <t>10950 260TH ST NE</t>
  </si>
  <si>
    <t>NEWFOLDEN</t>
  </si>
  <si>
    <t>1125 BIXBY ROAD</t>
  </si>
  <si>
    <t>FAIRMONT</t>
  </si>
  <si>
    <t>Green Plains Fairmont LLC</t>
  </si>
  <si>
    <t>1890 60TH AVENUE</t>
  </si>
  <si>
    <t>TRIMONT</t>
  </si>
  <si>
    <t>1444 120TH ST</t>
  </si>
  <si>
    <t>WELCOME</t>
  </si>
  <si>
    <t>VALERO WELCOME PLANT</t>
  </si>
  <si>
    <t>1833 130TH ST</t>
  </si>
  <si>
    <t>CHS OILSEED PROCESSING - FAIRMONT</t>
  </si>
  <si>
    <t>2159 20TH AVE</t>
  </si>
  <si>
    <t>Lakefield Junction Generating</t>
  </si>
  <si>
    <t>500 14TH AVENUE NORTH EAST</t>
  </si>
  <si>
    <t>AUSTIN</t>
  </si>
  <si>
    <t>MOWER COUNTY</t>
  </si>
  <si>
    <t>HORMEL FOODS CORPORATION</t>
  </si>
  <si>
    <t>HORMEL FOODS CORP (100%)</t>
  </si>
  <si>
    <t>68435 310TH ST</t>
  </si>
  <si>
    <t>DEXTER</t>
  </si>
  <si>
    <t>Pleasant Valley Station</t>
  </si>
  <si>
    <t>52563 243rd Streed</t>
  </si>
  <si>
    <t>SKB Lansing Landfill</t>
  </si>
  <si>
    <t>1700 HIGHWAY 60 NE</t>
  </si>
  <si>
    <t>NOBLES COUNTY</t>
  </si>
  <si>
    <t>SWIFT PORK CO - WORTHINGTON</t>
  </si>
  <si>
    <t>121 ZEH AVE</t>
  </si>
  <si>
    <t>BREWSTER</t>
  </si>
  <si>
    <t>MINNESOTA SOYBEAN PROCESSORS - BREWSTER</t>
  </si>
  <si>
    <t>MINNESOTA SOYBEAN PROCESSORS (100%)</t>
  </si>
  <si>
    <t>1611 COUNTY HWY 142</t>
  </si>
  <si>
    <t>NORMAN COUNTY</t>
  </si>
  <si>
    <t>200 1st St. SW</t>
  </si>
  <si>
    <t>OLMSTED COUNTY</t>
  </si>
  <si>
    <t>MAYO MEDICAL CENTER - ROCHESTER</t>
  </si>
  <si>
    <t>MAYO CLINIC (100%)</t>
  </si>
  <si>
    <t>425 W SILVER LAKE DRIVE NE</t>
  </si>
  <si>
    <t>Silver Lake</t>
  </si>
  <si>
    <t>ROCHESTER PUBLIC UTILITIES (100%)</t>
  </si>
  <si>
    <t>301 SILVER CREEK RD NE</t>
  </si>
  <si>
    <t>OLMSTED WASTE-TO-ENERGY FACILITY</t>
  </si>
  <si>
    <t>1216 2ND STREET SOUTHWEST</t>
  </si>
  <si>
    <t>SAINT MARYS HOSPITAL</t>
  </si>
  <si>
    <t>201 6TH AVENUE NE</t>
  </si>
  <si>
    <t>PERHAM</t>
  </si>
  <si>
    <t>OTTER TAIL COUNTY</t>
  </si>
  <si>
    <t>PERHAM RESOURCE RECOVERY FACILITY</t>
  </si>
  <si>
    <t>PRAIRIE LAKES MUNICIPAL SOLID WASTE AUTHORITY (100%)</t>
  </si>
  <si>
    <t>215 S. Cascade St.</t>
  </si>
  <si>
    <t>Fergus Falls</t>
  </si>
  <si>
    <t>Otter Tail Power Co. Transmisstion &amp; Distribution System</t>
  </si>
  <si>
    <t>24096 170TH AVENUE</t>
  </si>
  <si>
    <t>FERGUS FALLS</t>
  </si>
  <si>
    <t>GREEN PLAINS OTTER TAIL LLC</t>
  </si>
  <si>
    <t>1201 Hwy 75 South</t>
  </si>
  <si>
    <t>CROOKSTON</t>
  </si>
  <si>
    <t>AMERICAN CRYSTAL SUGAR - CROOKSTON</t>
  </si>
  <si>
    <t>1020 Business Hwy 2</t>
  </si>
  <si>
    <t>EAST GRAND FORKS</t>
  </si>
  <si>
    <t>AMERICAN CRYSTAL SUGAR - E GRAND FORKS</t>
  </si>
  <si>
    <t>125 SHEPARD ROAD W</t>
  </si>
  <si>
    <t>ST. PAUL</t>
  </si>
  <si>
    <t>RAMSEY COUNTY</t>
  </si>
  <si>
    <t>ST PAUL COGENERATION</t>
  </si>
  <si>
    <t>DTE ST PAUL LLC (50%); EVER-GREEN ENERGY INC (50%)</t>
  </si>
  <si>
    <t>155 Randolph Road</t>
  </si>
  <si>
    <t>SAINT PAUL</t>
  </si>
  <si>
    <t>High Bridge</t>
  </si>
  <si>
    <t>MAPLEWOOD</t>
  </si>
  <si>
    <t>3M CO</t>
  </si>
  <si>
    <t>1678 RED ROCK ROAD</t>
  </si>
  <si>
    <t>Gerdau Ameristeel: St. Paul Mill</t>
  </si>
  <si>
    <t>2250 WABASH AVENUE</t>
  </si>
  <si>
    <t>WestRock MN Corporation</t>
  </si>
  <si>
    <t>76 KELLOGG BOULEVARD WEST</t>
  </si>
  <si>
    <t>DISTRICT ENERGY ST PAUL INC-HANS O NYMAN</t>
  </si>
  <si>
    <t>DISTRICT ENERGY ST PAUL INC (100%)</t>
  </si>
  <si>
    <t>33361 COUNTY ROAD 25</t>
  </si>
  <si>
    <t>REDWOOD FALLS</t>
  </si>
  <si>
    <t>REDWOOD COUNTY</t>
  </si>
  <si>
    <t>CENTRAL BI-PRODUCTS - REDWOOD FALLS</t>
  </si>
  <si>
    <t>FARMERS UNION INDUSTRIES LLC (100%)</t>
  </si>
  <si>
    <t>24500 US HIGHWAY 14</t>
  </si>
  <si>
    <t>LAMBERTON</t>
  </si>
  <si>
    <t>HIGHWATER ETHANOL LLC</t>
  </si>
  <si>
    <t>HIGHWATER ETHANOL LLC (100%)</t>
  </si>
  <si>
    <t>83550 COUNTY ROAD 21</t>
  </si>
  <si>
    <t>RENVILLE</t>
  </si>
  <si>
    <t>RENVILLE COUNTY</t>
  </si>
  <si>
    <t>SOUTHERN MINNESOTA BEET SUGAR COOPERATIVE</t>
  </si>
  <si>
    <t>38884 870TH AVE</t>
  </si>
  <si>
    <t>BIRD ISLAND</t>
  </si>
  <si>
    <t>3800 145TH ST E</t>
  </si>
  <si>
    <t>DUNDAS</t>
  </si>
  <si>
    <t>RICE COUNTY LANDFILL</t>
  </si>
  <si>
    <t>4100 PARK AVE</t>
  </si>
  <si>
    <t>FARIBAULT</t>
  </si>
  <si>
    <t>Faribault Energy Park</t>
  </si>
  <si>
    <t>MINNESOTA MUNICIPAL POWER AGENCY (100%)</t>
  </si>
  <si>
    <t>21903 Canby Avenue</t>
  </si>
  <si>
    <t>701 W 5TH ST</t>
  </si>
  <si>
    <t>NORTHFIELD</t>
  </si>
  <si>
    <t>MOM BRANDS CO - PLANT 2 - NORTHFIELD</t>
  </si>
  <si>
    <t>502 SOUTH WALNUT AVENUE</t>
  </si>
  <si>
    <t>LUVERNE</t>
  </si>
  <si>
    <t>ROCK COUNTY</t>
  </si>
  <si>
    <t>AGRI ENERGY LLC</t>
  </si>
  <si>
    <t>GEVO INC (100%)</t>
  </si>
  <si>
    <t>4950 County Highway 5 North</t>
  </si>
  <si>
    <t>Hibbing</t>
  </si>
  <si>
    <t>ST. LOUIS COUNTY</t>
  </si>
  <si>
    <t>Hibbing Taconite Company</t>
  </si>
  <si>
    <t>5950 Old Highway 53</t>
  </si>
  <si>
    <t>Cleveland-Cliffs Minorca Mine</t>
  </si>
  <si>
    <t>1 LAKE PLACE DR</t>
  </si>
  <si>
    <t>DULUTH</t>
  </si>
  <si>
    <t>Duluth Steam One</t>
  </si>
  <si>
    <t>3741 Brandon Road</t>
  </si>
  <si>
    <t>5699 Colby Lake Road</t>
  </si>
  <si>
    <t>Hoyt Lakes</t>
  </si>
  <si>
    <t>Laskin Energy Center</t>
  </si>
  <si>
    <t>1 MINE ROAD</t>
  </si>
  <si>
    <t>KEEWATIN</t>
  </si>
  <si>
    <t>US Steel - Keetac</t>
  </si>
  <si>
    <t>8819 OLD HIGHWAY 169</t>
  </si>
  <si>
    <t>MOUNTAIN IRON</t>
  </si>
  <si>
    <t>US STEEL - Minntac</t>
  </si>
  <si>
    <t>8470 Townline Road</t>
  </si>
  <si>
    <t>FORBES</t>
  </si>
  <si>
    <t>UNITED TACONITE LLC - FAIRLANE PLANT</t>
  </si>
  <si>
    <t>4913 MAIN ST</t>
  </si>
  <si>
    <t>Hibbard Energy Center</t>
  </si>
  <si>
    <t>1832 6TH AVENUE EAST</t>
  </si>
  <si>
    <t>HIBBING</t>
  </si>
  <si>
    <t>HIBBING PUBLIC UTILITIES COMMISSION</t>
  </si>
  <si>
    <t>618 SECOND STREET SOUTH</t>
  </si>
  <si>
    <t>VIRGINIA</t>
  </si>
  <si>
    <t>VIRGINIA PUBLIC UTILITIES</t>
  </si>
  <si>
    <t>1200 70TH ST</t>
  </si>
  <si>
    <t>SHAKOPEE</t>
  </si>
  <si>
    <t>Blue Lake Generating Plant</t>
  </si>
  <si>
    <t>4108 VALLEY INDUSTRIAL BLVD N</t>
  </si>
  <si>
    <t>Anchor Glass Container Corporation. - Plant 12</t>
  </si>
  <si>
    <t>15301 140th Avenue</t>
  </si>
  <si>
    <t>SHERBURNE COUNTY</t>
  </si>
  <si>
    <t>Vonco II Landfill</t>
  </si>
  <si>
    <t>VONCO II LLC (100%)</t>
  </si>
  <si>
    <t>13999 INDUSTRIAL BLVD</t>
  </si>
  <si>
    <t>BECKER</t>
  </si>
  <si>
    <t>Sherburne County</t>
  </si>
  <si>
    <t>XCEL ENERGY INC (84.41%); SOUTHERN MINNESOTA MUNICIPAL POWER AGENCY (15.59%)</t>
  </si>
  <si>
    <t>22460 HIGHWAY 169 NW</t>
  </si>
  <si>
    <t>ELK RIVER</t>
  </si>
  <si>
    <t>17845 EAST HIGHWAY 10</t>
  </si>
  <si>
    <t>Elk River</t>
  </si>
  <si>
    <t>53331 State Highway 19</t>
  </si>
  <si>
    <t>WINTHROP</t>
  </si>
  <si>
    <t>SIBLEY COUNTY</t>
  </si>
  <si>
    <t>HEARTLAND CORN PRODUCTS</t>
  </si>
  <si>
    <t>HEARTLAND CORN PRODUCTS (100%)</t>
  </si>
  <si>
    <t>1000 Kraft Drive SE</t>
  </si>
  <si>
    <t>Melrose</t>
  </si>
  <si>
    <t>STEARNS COUNTY</t>
  </si>
  <si>
    <t>9420 SE 64th Ave</t>
  </si>
  <si>
    <t>Blooming Prairie</t>
  </si>
  <si>
    <t>STEELE COUNTY</t>
  </si>
  <si>
    <t>Steele County Landfill</t>
  </si>
  <si>
    <t>COUNTY OF STEELE MINNESOTA (100%)</t>
  </si>
  <si>
    <t>227 COUNTY ROAD 22 S</t>
  </si>
  <si>
    <t>DENCO II LLC (100%)</t>
  </si>
  <si>
    <t>270 20TH STREET NORTHWEST</t>
  </si>
  <si>
    <t>BENSON</t>
  </si>
  <si>
    <t>SWIFT COUNTY</t>
  </si>
  <si>
    <t>CHIPPEWA VALLEY ETHANOL COMPANY</t>
  </si>
  <si>
    <t>CHIPPEWA VALLEY AGRAFUELS COOPERATIVE (100%)</t>
  </si>
  <si>
    <t>25498 US HIGHWAY 71</t>
  </si>
  <si>
    <t>LONG PRAIRIE</t>
  </si>
  <si>
    <t>TODD COUNTY</t>
  </si>
  <si>
    <t>CENTRAL BI-PRODUCTS - LONG PRAIRIE</t>
  </si>
  <si>
    <t>4745 380TH AVE</t>
  </si>
  <si>
    <t>JANESVILLE</t>
  </si>
  <si>
    <t>WASECA COUNTY</t>
  </si>
  <si>
    <t>GUARDIAN ENERGY LLC</t>
  </si>
  <si>
    <t>GUARDIAN ENERGY LLC (100%)</t>
  </si>
  <si>
    <t>9525 105TH ST COURT S</t>
  </si>
  <si>
    <t>COTTAGE GROVE</t>
  </si>
  <si>
    <t>Cottage Grove Cogeneration</t>
  </si>
  <si>
    <t>PANCENTAL CGC HOLDINGS LLC (99%); LSP-COTTAGE GROVE LLC (1%)</t>
  </si>
  <si>
    <t>10746 Innovation Rd</t>
  </si>
  <si>
    <t>Cottage Grove</t>
  </si>
  <si>
    <t>3M Cottage Grove Center - Site</t>
  </si>
  <si>
    <t>301 St. Paul Park Road</t>
  </si>
  <si>
    <t>St. Paul Park</t>
  </si>
  <si>
    <t>1103 KING PLANT RD</t>
  </si>
  <si>
    <t>OAK PARK HEIGHTS</t>
  </si>
  <si>
    <t>Allen S King</t>
  </si>
  <si>
    <t>35 SHIELDSBORO ROAD</t>
  </si>
  <si>
    <t>SIBLEY</t>
  </si>
  <si>
    <t>MISSISSIPPI</t>
  </si>
  <si>
    <t>3659 COUNTY ROAD</t>
  </si>
  <si>
    <t>CORINTH</t>
  </si>
  <si>
    <t>ALCORN COUNTY</t>
  </si>
  <si>
    <t>4396 Hwy 741</t>
  </si>
  <si>
    <t>ATTALA COUNTY</t>
  </si>
  <si>
    <t>2500 ATTALA ROAD 4130</t>
  </si>
  <si>
    <t>SALLIS</t>
  </si>
  <si>
    <t>Attala Generating Plant</t>
  </si>
  <si>
    <t>352 HIGHWAY 4 WEST</t>
  </si>
  <si>
    <t>Magnolia Facility</t>
  </si>
  <si>
    <t>82 COUNTY ROAD</t>
  </si>
  <si>
    <t>WATER VALLEY</t>
  </si>
  <si>
    <t>1649 HIGHWAY 15 NORTH</t>
  </si>
  <si>
    <t>HOUSTON</t>
  </si>
  <si>
    <t>2446 HIGHWAY 407 WEST</t>
  </si>
  <si>
    <t>FRENCH CAMP</t>
  </si>
  <si>
    <t>Choctaw County Gen</t>
  </si>
  <si>
    <t>2391 Pensacola Road</t>
  </si>
  <si>
    <t>Ackerman</t>
  </si>
  <si>
    <t>Red Hills Generation Facility</t>
  </si>
  <si>
    <t>2510 PENSACOLA ROAD</t>
  </si>
  <si>
    <t>ACKERMAN</t>
  </si>
  <si>
    <t>Ackerman Combined Cycle</t>
  </si>
  <si>
    <t>100 COUNTRY ROAD 332</t>
  </si>
  <si>
    <t>240 HICKS ST</t>
  </si>
  <si>
    <t>CLARKSDALE</t>
  </si>
  <si>
    <t>Crossroads Energy Center (CPU)</t>
  </si>
  <si>
    <t>CLARKSDALE PUBLIC UTILITIES COMMISSION (100%)</t>
  </si>
  <si>
    <t>2672 WILSON MILL ROAD</t>
  </si>
  <si>
    <t>LAKE CORMORANT</t>
  </si>
  <si>
    <t>DESOTO COUNTY</t>
  </si>
  <si>
    <t>2882 STATELINE RD</t>
  </si>
  <si>
    <t>SOUTHHAVEN</t>
  </si>
  <si>
    <t>Southaven Combined Cycle</t>
  </si>
  <si>
    <t>1382 Highway 11 North</t>
  </si>
  <si>
    <t>Petal</t>
  </si>
  <si>
    <t>FORREST COUNTY</t>
  </si>
  <si>
    <t>1614 West 4th Street</t>
  </si>
  <si>
    <t>Hattiesburg</t>
  </si>
  <si>
    <t>Lucedale</t>
  </si>
  <si>
    <t>GEORGE COUNTY</t>
  </si>
  <si>
    <t>2501 Tung Oil Road</t>
  </si>
  <si>
    <t>Leakesville</t>
  </si>
  <si>
    <t>H1 Test Site-Bldg. 5002</t>
  </si>
  <si>
    <t>Stennis Space Center</t>
  </si>
  <si>
    <t>Rolls-Royce Stennis Outdoor Test Facility</t>
  </si>
  <si>
    <t>3303 PORT AND HARBOR DRIVE</t>
  </si>
  <si>
    <t>BAY SAINT LOUIS</t>
  </si>
  <si>
    <t>DAK AMERICAS MISSISSIPPI INC</t>
  </si>
  <si>
    <t>DAK AMERICAS LLC (100%)</t>
  </si>
  <si>
    <t>9685 FIRETOWER ROAD</t>
  </si>
  <si>
    <t>PASS CHRISTIAN</t>
  </si>
  <si>
    <t>HARRISON COUNTY</t>
  </si>
  <si>
    <t>LORRAINE ROAD</t>
  </si>
  <si>
    <t>GULFPORT</t>
  </si>
  <si>
    <t>Watson Electric Generating Plant</t>
  </si>
  <si>
    <t>7685 KILN DELISLE ROAD</t>
  </si>
  <si>
    <t>CHEMOURS DELISLE PLANT</t>
  </si>
  <si>
    <t>3889 BEASLEY ROAD</t>
  </si>
  <si>
    <t>Hinds Energy Facility</t>
  </si>
  <si>
    <t>4585 SMITH STATION ROAD</t>
  </si>
  <si>
    <t>EDWARDS</t>
  </si>
  <si>
    <t>HINDS COUNTY</t>
  </si>
  <si>
    <t>1299 Prisock Rd.</t>
  </si>
  <si>
    <t>217 W. capitol St</t>
  </si>
  <si>
    <t>PRUET PRODUCTION CO (100%)</t>
  </si>
  <si>
    <t>1485 Billy Bell Road</t>
  </si>
  <si>
    <t>2500 North State Street</t>
  </si>
  <si>
    <t>University of Mississippi Medical Center</t>
  </si>
  <si>
    <t>UNIVERSITY OF MISSISSIPPI (100%)</t>
  </si>
  <si>
    <t>250 Industrial Road</t>
  </si>
  <si>
    <t>Pascagoula</t>
  </si>
  <si>
    <t>Chevron Pascagoula Refinery</t>
  </si>
  <si>
    <t>11300 Hwy 63</t>
  </si>
  <si>
    <t>Moss Point</t>
  </si>
  <si>
    <t>Macland Disposal Center Commercial and Industrial Landfill</t>
  </si>
  <si>
    <t>MACLAND DISPOSAL CENTER INC (100%)</t>
  </si>
  <si>
    <t>PASCAGOULA</t>
  </si>
  <si>
    <t>6800 and 6812 STENNIS BOULEVARD</t>
  </si>
  <si>
    <t>MOSS POINT</t>
  </si>
  <si>
    <t>13201 HIGHWAY 63</t>
  </si>
  <si>
    <t>ESCATAWPA</t>
  </si>
  <si>
    <t>Daniel Electric Generating Plant</t>
  </si>
  <si>
    <t>THE SOUTHERN CO (75%); NEXTERA ENERGY INC (25%)</t>
  </si>
  <si>
    <t>200 INDUSTRIAL ROAD GATE 4</t>
  </si>
  <si>
    <t>Chevron Cogenerating Station</t>
  </si>
  <si>
    <t>453 Country Road 183</t>
  </si>
  <si>
    <t>Bay Springs</t>
  </si>
  <si>
    <t>2964 Texas Eastern Road</t>
  </si>
  <si>
    <t>Union Church</t>
  </si>
  <si>
    <t>217 MOSES LANE</t>
  </si>
  <si>
    <t>PRENTISS</t>
  </si>
  <si>
    <t>Silver Creek Generating Plant</t>
  </si>
  <si>
    <t>COOPERATIVE ENERGY A MISSISSIPPI ELECTRIC COOPERATIVE (100%)</t>
  </si>
  <si>
    <t>308 MOSELLE SEMINARY ROAD</t>
  </si>
  <si>
    <t>MOSELLE</t>
  </si>
  <si>
    <t>Moselle Generating Plant</t>
  </si>
  <si>
    <t>1666 BONNER ROAD</t>
  </si>
  <si>
    <t>HEIDELBERG</t>
  </si>
  <si>
    <t>329 Moselle Seminary Rd</t>
  </si>
  <si>
    <t>Moselle</t>
  </si>
  <si>
    <t>SOUTHERN HENS INC (100%)</t>
  </si>
  <si>
    <t>177 Haney Road</t>
  </si>
  <si>
    <t>Heidelberg</t>
  </si>
  <si>
    <t>HUNT SOUTHLAND REFINING COMPANY</t>
  </si>
  <si>
    <t>5835 Highway 496</t>
  </si>
  <si>
    <t>KEMPER COUNTY</t>
  </si>
  <si>
    <t>David M Ratcliffe</t>
  </si>
  <si>
    <t>221 MARK COBB RD</t>
  </si>
  <si>
    <t>DE KALB</t>
  </si>
  <si>
    <t>Kemper County</t>
  </si>
  <si>
    <t>538 Pumping Station Road</t>
  </si>
  <si>
    <t>Daleville</t>
  </si>
  <si>
    <t>863 OLD RICHBURG ROAD</t>
  </si>
  <si>
    <t>PURVIS</t>
  </si>
  <si>
    <t>RAIN CII CARBON LLC</t>
  </si>
  <si>
    <t>5118 VALLEY ROAD</t>
  </si>
  <si>
    <t>MERIDIAN</t>
  </si>
  <si>
    <t>Sweatt Electric Generating Plant</t>
  </si>
  <si>
    <t>520 MURPHY ROAD</t>
  </si>
  <si>
    <t>PINE RIDGE SANITARY LANDFILL</t>
  </si>
  <si>
    <t>242 Parkman Cemetery Road</t>
  </si>
  <si>
    <t>New Hebron</t>
  </si>
  <si>
    <t>1064 Sonat Road</t>
  </si>
  <si>
    <t>NEW HEBRON</t>
  </si>
  <si>
    <t>604 N A SANDIFER HWY</t>
  </si>
  <si>
    <t>GEORGIA PACIFIC MONTICELLO LLC</t>
  </si>
  <si>
    <t>3865 Highway 35 North</t>
  </si>
  <si>
    <t>LEAKE COUNTY</t>
  </si>
  <si>
    <t>1804 SOUTH GREEN STREET</t>
  </si>
  <si>
    <t>TUPELO</t>
  </si>
  <si>
    <t>15200 Hwy 49 South East</t>
  </si>
  <si>
    <t>Sidon</t>
  </si>
  <si>
    <t>LEFLORE COUNTY</t>
  </si>
  <si>
    <t>Leflore County Landfill</t>
  </si>
  <si>
    <t>4374 NASHVILLE FERRY ROAD EAST</t>
  </si>
  <si>
    <t>Nouryon Pulp &amp; Performance Chemicals LLC</t>
  </si>
  <si>
    <t>NOURYON CHEMICALS LLC (100%)</t>
  </si>
  <si>
    <t>4335 CARSON ROAD</t>
  </si>
  <si>
    <t>International Paper - Columbus Mill</t>
  </si>
  <si>
    <t>255 LONE OAK RD</t>
  </si>
  <si>
    <t>STEENS</t>
  </si>
  <si>
    <t>511 Crowe Rd</t>
  </si>
  <si>
    <t>1945 Airport Road</t>
  </si>
  <si>
    <t>303 SOLDIER COLONY ROAD</t>
  </si>
  <si>
    <t>CANTON</t>
  </si>
  <si>
    <t>Ridgeland</t>
  </si>
  <si>
    <t>TELLUS ENERGY GROUP LLC (100%)</t>
  </si>
  <si>
    <t>1716 NORTH COUNTY LINE ROAD</t>
  </si>
  <si>
    <t>RIDGELAND</t>
  </si>
  <si>
    <t>LITTLE DIXIE LANDFILL</t>
  </si>
  <si>
    <t>TENRGYS LLC (100%)</t>
  </si>
  <si>
    <t>300 NISSAN DRIVE</t>
  </si>
  <si>
    <t>NISSAN NORTH AMERICA INC (100%)</t>
  </si>
  <si>
    <t>4594 Cayce Road</t>
  </si>
  <si>
    <t>Byhalia</t>
  </si>
  <si>
    <t>ROXUL USA INC (100%)</t>
  </si>
  <si>
    <t>715 HIGHWAY 25 SOUTH</t>
  </si>
  <si>
    <t>ABERDEEN</t>
  </si>
  <si>
    <t>40034 Tronox ROAD</t>
  </si>
  <si>
    <t>TRONOX LLC</t>
  </si>
  <si>
    <t>TRONOX INC (100%)</t>
  </si>
  <si>
    <t>10156 OLD MAGNOLIA HWY</t>
  </si>
  <si>
    <t>PRAIRIE</t>
  </si>
  <si>
    <t>331 Coliseum Drive</t>
  </si>
  <si>
    <t>BIEWER LUMBER LLC (100%)</t>
  </si>
  <si>
    <t>2525 OLD WEST POINT ROAD</t>
  </si>
  <si>
    <t>STARKVILLE</t>
  </si>
  <si>
    <t>OKTIBBEHA COUNTY</t>
  </si>
  <si>
    <t>GOLDEN TRIANGLE REGIONAL SOLID WASTE MANAGEMENT AUTHORITY</t>
  </si>
  <si>
    <t>GOLDEN TRIANGLE REGIONAL SOLID WASTE MANAGEMENT AUTHORITY (100%)</t>
  </si>
  <si>
    <t>2099 Holly Grove Road</t>
  </si>
  <si>
    <t>Sardis</t>
  </si>
  <si>
    <t>PANOLA COUNTY</t>
  </si>
  <si>
    <t>200 INDUSTRIAL DRIVE</t>
  </si>
  <si>
    <t>Batesville Generation Facility</t>
  </si>
  <si>
    <t>8800 Highway 11 North</t>
  </si>
  <si>
    <t>McNeill</t>
  </si>
  <si>
    <t>PEARL RIVER COUNTY</t>
  </si>
  <si>
    <t>Central Landfill</t>
  </si>
  <si>
    <t>5274 Highway 29</t>
  </si>
  <si>
    <t>Ovett</t>
  </si>
  <si>
    <t>Pine Belt Regional Solid Waste Management Authority</t>
  </si>
  <si>
    <t>PINE BELT SOLID WASTE MANAGEMENT AUTHORITY (100%)</t>
  </si>
  <si>
    <t>201 FLORIDA GAS ROAD</t>
  </si>
  <si>
    <t>WIGGINS</t>
  </si>
  <si>
    <t>157 BUCK CREEK ROAD</t>
  </si>
  <si>
    <t>NEW AUGUSTA</t>
  </si>
  <si>
    <t>LEAF RIVER CELLULOSE LLC</t>
  </si>
  <si>
    <t>4039 River Ridge Rd</t>
  </si>
  <si>
    <t>1904 PONTOTOC PARKWAY WEST</t>
  </si>
  <si>
    <t>PONTOTOC</t>
  </si>
  <si>
    <t>PONTOTOC COUNTY</t>
  </si>
  <si>
    <t>THREE RIVERS SOLID WASTE MANAGEMENT AUTHORITY (100%)</t>
  </si>
  <si>
    <t>3630 4TH STREET</t>
  </si>
  <si>
    <t>FLOWOOD</t>
  </si>
  <si>
    <t>RANKIN COUNTY</t>
  </si>
  <si>
    <t>NUCOR STEEL JACKSON INC</t>
  </si>
  <si>
    <t>2253 MUDLINE ROAD</t>
  </si>
  <si>
    <t>LAKE</t>
  </si>
  <si>
    <t>15292 Highway 21 South</t>
  </si>
  <si>
    <t>Sebastopol</t>
  </si>
  <si>
    <t>Peco Foods Inc</t>
  </si>
  <si>
    <t>PECO FOODS INC (100%)</t>
  </si>
  <si>
    <t>11634 HIGHWAY 80 WEST</t>
  </si>
  <si>
    <t>FOREST</t>
  </si>
  <si>
    <t>River Valley Ingredients - Forest</t>
  </si>
  <si>
    <t>444A Twin Lakes Rd.</t>
  </si>
  <si>
    <t>SIMPSON COUNTY</t>
  </si>
  <si>
    <t>105 SCR 25</t>
  </si>
  <si>
    <t>Taylorsville</t>
  </si>
  <si>
    <t>SMITH COUNTY</t>
  </si>
  <si>
    <t>Georgia Pacific Plywood</t>
  </si>
  <si>
    <t>855 SC Road 5</t>
  </si>
  <si>
    <t>NEW JERSEY RESOURCES CORP (100%)</t>
  </si>
  <si>
    <t>3012 SMITH COUNTY ROAD 97</t>
  </si>
  <si>
    <t>RALEIGH</t>
  </si>
  <si>
    <t>Sylvarena Generating Plant</t>
  </si>
  <si>
    <t>4161 FOUR MILE ROAD</t>
  </si>
  <si>
    <t>INVERNESS</t>
  </si>
  <si>
    <t>SUNFLOWER COUNTY</t>
  </si>
  <si>
    <t>1042 Highway 3</t>
  </si>
  <si>
    <t>PROTEIN PRODUCTS INC (100%)</t>
  </si>
  <si>
    <t>2941 COUNTY ROAD 302</t>
  </si>
  <si>
    <t>TIPPAH COUNTY</t>
  </si>
  <si>
    <t>NORTHEAST MISSISSIPPI SOLID WASTE MANAGEMENT AUTHORITY (100%)</t>
  </si>
  <si>
    <t>80 Cr 210</t>
  </si>
  <si>
    <t>Burnsville</t>
  </si>
  <si>
    <t>TISHOMINGO COUNTY</t>
  </si>
  <si>
    <t>Mississippi Silicon</t>
  </si>
  <si>
    <t>6035 BOWDRE ROAD</t>
  </si>
  <si>
    <t>ROBINSONVILLE</t>
  </si>
  <si>
    <t>TUNICA COUNTY</t>
  </si>
  <si>
    <t>WASTE MANAGEMENT OF TUNICA LANDFILL INC</t>
  </si>
  <si>
    <t>37 Alexander Road</t>
  </si>
  <si>
    <t>Jayess</t>
  </si>
  <si>
    <t>WALTHALL COUNTY</t>
  </si>
  <si>
    <t>967 HIGHWAY 583</t>
  </si>
  <si>
    <t>TYLERTOWN</t>
  </si>
  <si>
    <t>2125 HAINING RD</t>
  </si>
  <si>
    <t>VICKSBURG</t>
  </si>
  <si>
    <t>ERGON REFINING INC</t>
  </si>
  <si>
    <t>ERGON INC (100%)</t>
  </si>
  <si>
    <t>770 KEMP BOTTOM ROAD</t>
  </si>
  <si>
    <t>Baxter Wilson</t>
  </si>
  <si>
    <t>3737 HIGHWAY 3 NORTH</t>
  </si>
  <si>
    <t>REDWOOD</t>
  </si>
  <si>
    <t>International Paper - Vicksburg Mill</t>
  </si>
  <si>
    <t>52 LANDFILL ROAD</t>
  </si>
  <si>
    <t>LELAND</t>
  </si>
  <si>
    <t>BIG RIVER LANDFILL</t>
  </si>
  <si>
    <t>850 NORTH BROADWAY</t>
  </si>
  <si>
    <t>GREENVILLE</t>
  </si>
  <si>
    <t>1336 South Raceway Road</t>
  </si>
  <si>
    <t>HWY 82 W</t>
  </si>
  <si>
    <t>Gerald Andrus</t>
  </si>
  <si>
    <t>1012 BEAUCHAMP ST</t>
  </si>
  <si>
    <t>709 Metts Street</t>
  </si>
  <si>
    <t>WINSTON COUNTY</t>
  </si>
  <si>
    <t>4612 HIGHWAY 49 EAST</t>
  </si>
  <si>
    <t>YAZOO</t>
  </si>
  <si>
    <t>YAZOO COUNTY</t>
  </si>
  <si>
    <t>809 N PINE</t>
  </si>
  <si>
    <t>LADDONIA</t>
  </si>
  <si>
    <t>AUDRAIN COUNTY</t>
  </si>
  <si>
    <t>MISSOURI</t>
  </si>
  <si>
    <t>POET BIOREFINING LADDONIA</t>
  </si>
  <si>
    <t>40897 HIGHWAY P</t>
  </si>
  <si>
    <t>VANDALIA</t>
  </si>
  <si>
    <t>Audrain Power Plant</t>
  </si>
  <si>
    <t>7676 Audrain Road 441</t>
  </si>
  <si>
    <t>Mexico</t>
  </si>
  <si>
    <t>400 E. Holt St.</t>
  </si>
  <si>
    <t>Archer Daniels Midland</t>
  </si>
  <si>
    <t>809 North Pine Street</t>
  </si>
  <si>
    <t>MJMEUC GENERATING STATION 1</t>
  </si>
  <si>
    <t>MISSOURI JOINT MUNICIPAL ELECTRIC UTILITY COMMISSION (100%)</t>
  </si>
  <si>
    <t>LAMAR</t>
  </si>
  <si>
    <t>PRAIRIE VIEW REGIONAL WASTE FACILITY/LAMAR</t>
  </si>
  <si>
    <t>8000 Why 34</t>
  </si>
  <si>
    <t>Marble Hill</t>
  </si>
  <si>
    <t>BOLLINGER COUNTY</t>
  </si>
  <si>
    <t>401 East Stewart Street</t>
  </si>
  <si>
    <t>COLUMBIA</t>
  </si>
  <si>
    <t>UNIVERSITY OF MISSOURI MU POWER PLANT</t>
  </si>
  <si>
    <t>UNIVERSITY OF MISSOURI SYSTEM (100%)</t>
  </si>
  <si>
    <t>1501 BUSINESS LOOP 70 E</t>
  </si>
  <si>
    <t>COLUMBIA CITY OF (INC) (100%)</t>
  </si>
  <si>
    <t>5700 PEABODY ROAD</t>
  </si>
  <si>
    <t>COLUMBIA SANITARY LANDFILL</t>
  </si>
  <si>
    <t>16151 NORTH ROUTE Z</t>
  </si>
  <si>
    <t>CENTRALIA</t>
  </si>
  <si>
    <t>1413 LOWER LAKE RD</t>
  </si>
  <si>
    <t>Lake Road Generating Station</t>
  </si>
  <si>
    <t>9431 50TH ROAD SOUTHEAST</t>
  </si>
  <si>
    <t>SAINT JOSEPH</t>
  </si>
  <si>
    <t>SAINT JOSEPH SANITARY LANDFILL</t>
  </si>
  <si>
    <t>2811 SOUTH 11TH STREET</t>
  </si>
  <si>
    <t>ICM Biofuels LLC</t>
  </si>
  <si>
    <t>AGRA MARKE QUALITY GRAINS INC (51%); ICM INC (49%)</t>
  </si>
  <si>
    <t>18 East 4th Street</t>
  </si>
  <si>
    <t>CALLAWAY COUNTY</t>
  </si>
  <si>
    <t>City Of Fulton</t>
  </si>
  <si>
    <t>CITY OF FULTON MISSOURI (100%)</t>
  </si>
  <si>
    <t>14484 STATE HIGHWAY 177</t>
  </si>
  <si>
    <t>CAPE GIRARDEAU COUNTY</t>
  </si>
  <si>
    <t>PROCTER &amp; GAMBLE PAPER PRODUCTS CO</t>
  </si>
  <si>
    <t>2524 SOUTH SPRIGG STREET</t>
  </si>
  <si>
    <t>CAPE GIRARDEAU</t>
  </si>
  <si>
    <t>LONE STAR INDUSTRIES</t>
  </si>
  <si>
    <t>5469 NASH ROAD</t>
  </si>
  <si>
    <t>BIOKYOWA</t>
  </si>
  <si>
    <t>KYOWA HAKKO USA INC (100%)</t>
  </si>
  <si>
    <t>26530 E HWY 24</t>
  </si>
  <si>
    <t>SHOW ME ETHANOL</t>
  </si>
  <si>
    <t>SHOW ME ETHANOL LLC (100%)</t>
  </si>
  <si>
    <t>25111 E 175TH ST</t>
  </si>
  <si>
    <t>Dogwood Energy Facility</t>
  </si>
  <si>
    <t>DOGWOOD POWER MANAGEMENT LLC (100%)</t>
  </si>
  <si>
    <t>24400 South Harper Road</t>
  </si>
  <si>
    <t>Peculiar</t>
  </si>
  <si>
    <t>South Harper Generating Station</t>
  </si>
  <si>
    <t>1001 BEDFORD AVENUE</t>
  </si>
  <si>
    <t>Ingredion Inc.</t>
  </si>
  <si>
    <t>8121 NE Highway 69</t>
  </si>
  <si>
    <t>Claycomo</t>
  </si>
  <si>
    <t>FORD MOTOR COMPANY - FORD KANSAS CITY ASSEMBLY PLANT</t>
  </si>
  <si>
    <t>5605 MOREAU RIVER ACCESS ROAD</t>
  </si>
  <si>
    <t>JEFFERSON CITY</t>
  </si>
  <si>
    <t>COLE COUNTY</t>
  </si>
  <si>
    <t>JEFFERSON CITY LANDFILL</t>
  </si>
  <si>
    <t>3975 Highway 19 North</t>
  </si>
  <si>
    <t>Cuba</t>
  </si>
  <si>
    <t>Prairie Valley Landfill</t>
  </si>
  <si>
    <t>SWINGER TRUCKING INC (100%)</t>
  </si>
  <si>
    <t>631 COUNTY ROAD 101</t>
  </si>
  <si>
    <t>CAMPBELL</t>
  </si>
  <si>
    <t>St. Francis Power Plant</t>
  </si>
  <si>
    <t>226 LABADIE POWER PLANT ROAD</t>
  </si>
  <si>
    <t>LABADIE</t>
  </si>
  <si>
    <t>Labadie</t>
  </si>
  <si>
    <t>5701 S KISSICK</t>
  </si>
  <si>
    <t>James River</t>
  </si>
  <si>
    <t>5701 E FARM ROAD 112</t>
  </si>
  <si>
    <t>STRAFFORD</t>
  </si>
  <si>
    <t>McCartney Generating Station</t>
  </si>
  <si>
    <t>3545 W FARM RD 34</t>
  </si>
  <si>
    <t>WILLARD</t>
  </si>
  <si>
    <t>SPRINGFIELD SANITARY LANDFILL</t>
  </si>
  <si>
    <t>SPRINGFIELD MISSOURI (100%)</t>
  </si>
  <si>
    <t>301 E. CENTRAL</t>
  </si>
  <si>
    <t>5100 W FARM ROAD 164</t>
  </si>
  <si>
    <t>John Twitty</t>
  </si>
  <si>
    <t>15053 HIGHWAY 111</t>
  </si>
  <si>
    <t>HOLT COUNTY</t>
  </si>
  <si>
    <t>GOLDEN TRIANGLE ENERGY LLC</t>
  </si>
  <si>
    <t>GOLDEN TRIANGLE ENERGY LLC (100%)</t>
  </si>
  <si>
    <t>33854 COUNTY HIGHWAY TT</t>
  </si>
  <si>
    <t>MAITLAND</t>
  </si>
  <si>
    <t>Forest City</t>
  </si>
  <si>
    <t>Forest City Facility LLC</t>
  </si>
  <si>
    <t>18594 HIGHWAY KK</t>
  </si>
  <si>
    <t>BOSS</t>
  </si>
  <si>
    <t>BUICK RESOURCE RECYCLING FACILITY</t>
  </si>
  <si>
    <t>THE RENCO GROUP INC (100%)</t>
  </si>
  <si>
    <t>2200 N. Courtney Road</t>
  </si>
  <si>
    <t>Sugar Creek</t>
  </si>
  <si>
    <t>Central Plains Cement Company LLC</t>
  </si>
  <si>
    <t>8700 E. Front Street</t>
  </si>
  <si>
    <t>Hawthorn Generating Station</t>
  </si>
  <si>
    <t>2001 N COURTNEY ROAD</t>
  </si>
  <si>
    <t>SUGAR CREEK</t>
  </si>
  <si>
    <t>COURTNEY RIDGE LANDFILL</t>
  </si>
  <si>
    <t>7500 E. 35th Terrace</t>
  </si>
  <si>
    <t>14015 S SMART RD</t>
  </si>
  <si>
    <t>GREENWOOD</t>
  </si>
  <si>
    <t>Greenwood Generating Station</t>
  </si>
  <si>
    <t>115 GRAND AVENUE</t>
  </si>
  <si>
    <t>Vicinity Energy Kansas City</t>
  </si>
  <si>
    <t>25201 East 78 Highway</t>
  </si>
  <si>
    <t>LAKE CITY ARMY AMMUNITION PLANT</t>
  </si>
  <si>
    <t>2031 N. Courtney Road</t>
  </si>
  <si>
    <t>Rumble Landfill #2</t>
  </si>
  <si>
    <t>8400 HAWTHORN ROAD</t>
  </si>
  <si>
    <t>BAYER CROPSCIENCE</t>
  </si>
  <si>
    <t>2101 SOUTHEAST HAMBLEN ROAD</t>
  </si>
  <si>
    <t>LEE\S SUMMIT</t>
  </si>
  <si>
    <t>LEE\S SUMMIT RESOURCE RECOVERY PARK</t>
  </si>
  <si>
    <t>CITY OF LEE'S SUMMIT MISSOURI (100%)</t>
  </si>
  <si>
    <t>Joplin</t>
  </si>
  <si>
    <t>2299 S STATE LINE AVE</t>
  </si>
  <si>
    <t>JOPLIN</t>
  </si>
  <si>
    <t>State Line (MO)</t>
  </si>
  <si>
    <t>LIBERTY UTILITIES CO (60%); EVERGY INC (40%)</t>
  </si>
  <si>
    <t>2537 FIR ROAD</t>
  </si>
  <si>
    <t>SARCOXIE</t>
  </si>
  <si>
    <t>Empire District Elec Co Energy Ctr</t>
  </si>
  <si>
    <t>1983 State Line Road</t>
  </si>
  <si>
    <t>1500 Ardagh Group Drive</t>
  </si>
  <si>
    <t>PEVELY</t>
  </si>
  <si>
    <t>Ardagh Glass Inc. (Pevely)</t>
  </si>
  <si>
    <t>1000 RIVER CEMENT ROAD</t>
  </si>
  <si>
    <t>FESTUS</t>
  </si>
  <si>
    <t>RIVER CEMENT COMPANY DBA BUZZI UNICEM USA</t>
  </si>
  <si>
    <t>100 BIG HOLLOW ROAD</t>
  </si>
  <si>
    <t>Rush Island</t>
  </si>
  <si>
    <t>100 SW ROUTE 131</t>
  </si>
  <si>
    <t>HOLDEN</t>
  </si>
  <si>
    <t>Holden Power Plant</t>
  </si>
  <si>
    <t>230 SE 421 Rd</t>
  </si>
  <si>
    <t>Warrensburg</t>
  </si>
  <si>
    <t>Show-Me Regional Landfill</t>
  </si>
  <si>
    <t>26265 STATE HIGHWAY B</t>
  </si>
  <si>
    <t>LEWIS COUNTY</t>
  </si>
  <si>
    <t>BACKRIDGE LANDFILL</t>
  </si>
  <si>
    <t>50 CHERRY BLOSSOM WAY</t>
  </si>
  <si>
    <t>MOST INC</t>
  </si>
  <si>
    <t>TOYOTA TSUSHO AMERICA INC (100%)</t>
  </si>
  <si>
    <t>10700 HIGHWAY 43 NORTH</t>
  </si>
  <si>
    <t>SOUTH WEST CITY</t>
  </si>
  <si>
    <t>MCDONALD COUNTY</t>
  </si>
  <si>
    <t>SIMMONS FOODS INC-SOUTHWEST CITY</t>
  </si>
  <si>
    <t>SIMMONS PREPARED FOODS INC (100%)</t>
  </si>
  <si>
    <t>30211 major ave</t>
  </si>
  <si>
    <t>Poet Biorefining-Macon</t>
  </si>
  <si>
    <t>31226 INTREPID ROAD</t>
  </si>
  <si>
    <t>3150 HWY JJ</t>
  </si>
  <si>
    <t>PALMYRA</t>
  </si>
  <si>
    <t>833 W BOONESLICK</t>
  </si>
  <si>
    <t>HIGH HILL</t>
  </si>
  <si>
    <t>CHRISTY MINERALS CO-HIGH HILL</t>
  </si>
  <si>
    <t>O'BRIEN INDUSTRIAL HOLDING LLC (100%)</t>
  </si>
  <si>
    <t>391 St. Jude Industrial Park</t>
  </si>
  <si>
    <t>Marston</t>
  </si>
  <si>
    <t>NEW MADRID COUNTY</t>
  </si>
  <si>
    <t>Magnitude 7 Metals LLC</t>
  </si>
  <si>
    <t>MAGNITUDE 7 METALS LLC (100%)</t>
  </si>
  <si>
    <t>41 ST JUDE INDUSTRIAL PARK</t>
  </si>
  <si>
    <t>NEW MADRID</t>
  </si>
  <si>
    <t>New Madrid Power Plant</t>
  </si>
  <si>
    <t>6300 S Rangeline Rd</t>
  </si>
  <si>
    <t>3400 S. Kodiak Rd.</t>
  </si>
  <si>
    <t>Liberty Utilities Kodiak Service Center</t>
  </si>
  <si>
    <t>2200 Plattin Road</t>
  </si>
  <si>
    <t>Perryville</t>
  </si>
  <si>
    <t>TG Missouri Corporation</t>
  </si>
  <si>
    <t>19571 WHITFIELD RD</t>
  </si>
  <si>
    <t>SEDALIA</t>
  </si>
  <si>
    <t>PETTIS COUNTY</t>
  </si>
  <si>
    <t>TYSON POULTRY INC.-SEDALIA</t>
  </si>
  <si>
    <t>CENTRAL MISSOURI LANDFILL</t>
  </si>
  <si>
    <t>500 Rebar Road</t>
  </si>
  <si>
    <t>Sedalia</t>
  </si>
  <si>
    <t>2700 W. 16TH ST.</t>
  </si>
  <si>
    <t>PITTSBURGH CORNING CORPORATION</t>
  </si>
  <si>
    <t>16076 HIGHWAY T</t>
  </si>
  <si>
    <t>LAMONTE</t>
  </si>
  <si>
    <t>16303 PIKE 43</t>
  </si>
  <si>
    <t>Peno Creek Energy Center</t>
  </si>
  <si>
    <t>13100 Highway VV</t>
  </si>
  <si>
    <t>Bowling Green</t>
  </si>
  <si>
    <t>EAGLE RIDGE LANDFILL</t>
  </si>
  <si>
    <t>UNITED PROPERTIES CORP (100%)</t>
  </si>
  <si>
    <t>11025 HIGHWAY D</t>
  </si>
  <si>
    <t>DYNO NOBEL INCORPORATED NITROGEN DIVISION</t>
  </si>
  <si>
    <t>20250 HWY 45 N</t>
  </si>
  <si>
    <t>WESTON</t>
  </si>
  <si>
    <t>Iatan Generating Station</t>
  </si>
  <si>
    <t>EVERGY INC (79.4%); MISSOURI JOINT MUNICIPAL ELECTRIC UTILITY COMMISSION (6.6%); KANSAS ELECTRIC POWER COOPERATIVE INC (2%); LIBERTY UTILITIES CO (12%)</t>
  </si>
  <si>
    <t>IMNE-LNW-PWEE</t>
  </si>
  <si>
    <t>Fort Leonard Wood</t>
  </si>
  <si>
    <t>U.S. Army IMCOM and Fort Leonard Wood</t>
  </si>
  <si>
    <t>10107 HWY 79 SOUTH</t>
  </si>
  <si>
    <t>HANNIBAL</t>
  </si>
  <si>
    <t>RALLS COUNTY</t>
  </si>
  <si>
    <t>CONTINENTAL CEMENT COMPANY LLC</t>
  </si>
  <si>
    <t>5693 HIGHWAY F</t>
  </si>
  <si>
    <t>CLIFTON HILL</t>
  </si>
  <si>
    <t>Thomas Hill Energy Center</t>
  </si>
  <si>
    <t>8501 N STATE ROUTE 94</t>
  </si>
  <si>
    <t>WEST ALTON</t>
  </si>
  <si>
    <t>1500 East Route A</t>
  </si>
  <si>
    <t>Wentzville</t>
  </si>
  <si>
    <t>ST. CHARLES COUNTY</t>
  </si>
  <si>
    <t>General Motors LLC Wentzville</t>
  </si>
  <si>
    <t>2942 US HWY 61</t>
  </si>
  <si>
    <t>BLOOMSDALE</t>
  </si>
  <si>
    <t>STE. GENEVIEVE COUNTY</t>
  </si>
  <si>
    <t>HOLCIM (US) INC STE GENEVIEVE PLANT</t>
  </si>
  <si>
    <t>20947 WHITE SANDS ROAD</t>
  </si>
  <si>
    <t>SAINTE GENEVIEVE</t>
  </si>
  <si>
    <t>16147 US HWY 61</t>
  </si>
  <si>
    <t>STE. GENEVIEVE</t>
  </si>
  <si>
    <t>MISSISSIPPI LIME COMPANY</t>
  </si>
  <si>
    <t>6600 Old Bonne Terre Road</t>
  </si>
  <si>
    <t>Bonne Terre</t>
  </si>
  <si>
    <t>ST. FRANCOIS COUNTY</t>
  </si>
  <si>
    <t>1000 TAYLOR AVENUE</t>
  </si>
  <si>
    <t>PARK HILLS</t>
  </si>
  <si>
    <t>1741 SULPHUR SPRING ROAD</t>
  </si>
  <si>
    <t>BALWIN</t>
  </si>
  <si>
    <t>ADVANCED DISPOSAL OAK RIDGE LANDFILL</t>
  </si>
  <si>
    <t>2305 Creve Coeur Mill Road</t>
  </si>
  <si>
    <t>Maryland Heights</t>
  </si>
  <si>
    <t>Champ Landfill</t>
  </si>
  <si>
    <t>CHAMP LANDFILL CO LLC (100%)</t>
  </si>
  <si>
    <t>6200 McDonnell Blvd. (MC - S106-7265)</t>
  </si>
  <si>
    <t>Boeing-St. Louis</t>
  </si>
  <si>
    <t>THE BOEING CO (100%)</t>
  </si>
  <si>
    <t>13570 SAINT CHARLES ROCK ROAD</t>
  </si>
  <si>
    <t>BRIDGETON</t>
  </si>
  <si>
    <t>BRIDGETON LANDFILL</t>
  </si>
  <si>
    <t>8200 FINE RD</t>
  </si>
  <si>
    <t>ST LOUIS</t>
  </si>
  <si>
    <t>Saint Louis</t>
  </si>
  <si>
    <t>Meramec</t>
  </si>
  <si>
    <t>15311 N. SALINE 65 HWY</t>
  </si>
  <si>
    <t>MALTA BEND</t>
  </si>
  <si>
    <t>MID-MISSOURI ENERGY LLC</t>
  </si>
  <si>
    <t>MID-MISSOURI ENERGY LLC (100%)</t>
  </si>
  <si>
    <t>1551 WEST WAKEFIELD ST</t>
  </si>
  <si>
    <t>SIKESTON</t>
  </si>
  <si>
    <t>Sikeston</t>
  </si>
  <si>
    <t>SIKESTON BOARD OF MUNICIPAL UTILITIES (100%)</t>
  </si>
  <si>
    <t>24201 STATE HWY E</t>
  </si>
  <si>
    <t>ESSEX</t>
  </si>
  <si>
    <t>Essex Power Plant</t>
  </si>
  <si>
    <t>15250 OLD BLOOMFIELD ROAD</t>
  </si>
  <si>
    <t>STODDARD COUNTY</t>
  </si>
  <si>
    <t>LEMONS EAST SANITARY LANDFILL/LEMONS WEST LF</t>
  </si>
  <si>
    <t>22450 EAST ST HWY Y</t>
  </si>
  <si>
    <t>BLOOMFIELD</t>
  </si>
  <si>
    <t>NESTLE PURINA PET CARE CO</t>
  </si>
  <si>
    <t>22123 HIGHWAY 5</t>
  </si>
  <si>
    <t>SMITHFIELD FRESH MEATS CORP - MILAN</t>
  </si>
  <si>
    <t>2120 E. AUSTIN</t>
  </si>
  <si>
    <t>VERNON COUNTY</t>
  </si>
  <si>
    <t>3M NEVADA PLANT</t>
  </si>
  <si>
    <t>17700 South Highway T</t>
  </si>
  <si>
    <t>Deerfield</t>
  </si>
  <si>
    <t>ADM Deerfield</t>
  </si>
  <si>
    <t>12581 STATE HWY H</t>
  </si>
  <si>
    <t>RICHWOODS</t>
  </si>
  <si>
    <t>IESI TIMBER RIDGE LANDFILL</t>
  </si>
  <si>
    <t>5054 HIGHWAY HH</t>
  </si>
  <si>
    <t>HARTVILLE</t>
  </si>
  <si>
    <t>BLACK OAK LANDFILL</t>
  </si>
  <si>
    <t>1 ASHLEY STREET</t>
  </si>
  <si>
    <t>SAINT LOUIS</t>
  </si>
  <si>
    <t>ST. LOUIS CITY</t>
  </si>
  <si>
    <t>ASHLEY Energy LLC</t>
  </si>
  <si>
    <t>ASHLEY ENERGY LLC (100%)</t>
  </si>
  <si>
    <t>660 South Euclid</t>
  </si>
  <si>
    <t>Washington University Medical School</t>
  </si>
  <si>
    <t>THE WASHINGTON UNIVERSITY (100%)</t>
  </si>
  <si>
    <t>1901 Chouteau Avenue</t>
  </si>
  <si>
    <t>Ameren Missouri Electric</t>
  </si>
  <si>
    <t>One Busch Place</t>
  </si>
  <si>
    <t>Anheuser-Busch LLC. - St. Louis Brewery</t>
  </si>
  <si>
    <t>3600 NORTH SECOND STREET</t>
  </si>
  <si>
    <t>ST. LOUIS</t>
  </si>
  <si>
    <t>MALLINCKRODT</t>
  </si>
  <si>
    <t>MALLINCKRODT ENTERPRISES HOLDINGS INC (100%)</t>
  </si>
  <si>
    <t>700 Market Street</t>
  </si>
  <si>
    <t>RT 1 BX 1144A SUGAR FACTORY RD</t>
  </si>
  <si>
    <t>HARDIN</t>
  </si>
  <si>
    <t>MONTANA</t>
  </si>
  <si>
    <t>Hardin Generating Station</t>
  </si>
  <si>
    <t>4.5 MILES W. OF TOWNSEND</t>
  </si>
  <si>
    <t>TOWNSEND</t>
  </si>
  <si>
    <t>BROADWATER COUNTY</t>
  </si>
  <si>
    <t>GRAYMONT WESTERN U.S. INC. INDIAN CREEK</t>
  </si>
  <si>
    <t>1900 10TH STREET NORTHEAST</t>
  </si>
  <si>
    <t>GREAT FALLS</t>
  </si>
  <si>
    <t>CASCADE COUNTY</t>
  </si>
  <si>
    <t>2800 Great Bear Avenue</t>
  </si>
  <si>
    <t>Great Falls</t>
  </si>
  <si>
    <t>Malteurop North America Inc</t>
  </si>
  <si>
    <t>MALTEUROP NORTH AMERICA INC (100%)</t>
  </si>
  <si>
    <t>142 POWERLINE ROAD</t>
  </si>
  <si>
    <t>FLOWEREE</t>
  </si>
  <si>
    <t>MONTANA WASTE SYSTEMS - HIGHPLAINS SANITARY LANDFILL</t>
  </si>
  <si>
    <t>241-A Willow Glen Road</t>
  </si>
  <si>
    <t>Anaconda</t>
  </si>
  <si>
    <t>Dave Gates Generating Station</t>
  </si>
  <si>
    <t>NORTHWESTERN CORP (100%)</t>
  </si>
  <si>
    <t>1661 Cabin Creek Road</t>
  </si>
  <si>
    <t>FALLON COUNTY</t>
  </si>
  <si>
    <t>105 Mills Drive</t>
  </si>
  <si>
    <t>Columbia Falls</t>
  </si>
  <si>
    <t>FLATHEAD COUNTY</t>
  </si>
  <si>
    <t>Weyerhaeuser NR- Columbia Falls</t>
  </si>
  <si>
    <t>WEYERHAEUSER CO (100%)</t>
  </si>
  <si>
    <t>10585 Two Dog Road</t>
  </si>
  <si>
    <t>GALLATIN COUNTY LOGAN LANDFILL</t>
  </si>
  <si>
    <t>GALLATIN COUNTY SOLID WASTE MANAGEMENT DISTRICT (100%)</t>
  </si>
  <si>
    <t>4070 TRIDENT ROAD</t>
  </si>
  <si>
    <t>THREE FORKS</t>
  </si>
  <si>
    <t>Trident</t>
  </si>
  <si>
    <t>100 HIGHWAY 518</t>
  </si>
  <si>
    <t>CLANCY</t>
  </si>
  <si>
    <t>ASH GROVE CEMENT COMPANY-MONTANA CITY</t>
  </si>
  <si>
    <t>4075 Deal Lane</t>
  </si>
  <si>
    <t>Helena</t>
  </si>
  <si>
    <t>LEWIS AND CLARK COUNTY</t>
  </si>
  <si>
    <t>Lewis &amp; Clark County Landfill</t>
  </si>
  <si>
    <t>3737 COAL MINE RD</t>
  </si>
  <si>
    <t>MISSOULA</t>
  </si>
  <si>
    <t>MISSOULA COUNTY</t>
  </si>
  <si>
    <t>Missoula Landfill</t>
  </si>
  <si>
    <t>34538 County Road 130</t>
  </si>
  <si>
    <t>Sidney</t>
  </si>
  <si>
    <t>SOUTH OF SIDNEY</t>
  </si>
  <si>
    <t>RICHLAND</t>
  </si>
  <si>
    <t>Lewis &amp; Clark</t>
  </si>
  <si>
    <t>35140 County Road 125</t>
  </si>
  <si>
    <t>SIDNEY</t>
  </si>
  <si>
    <t>SIDNEY SUGARS INCORPORATED</t>
  </si>
  <si>
    <t>5419 Road 1016</t>
  </si>
  <si>
    <t>Culbertson</t>
  </si>
  <si>
    <t>Culbertson Station</t>
  </si>
  <si>
    <t>BASIN ELECTRIC POWER COOPERATIVE (100%)</t>
  </si>
  <si>
    <t>ROOSEVELT COUNTY</t>
  </si>
  <si>
    <t>1 WAREHOUSE ROAD</t>
  </si>
  <si>
    <t>COLSTRIP</t>
  </si>
  <si>
    <t>Colstrip</t>
  </si>
  <si>
    <t>BERKSHIRE HATHAWAY INC (7.1%); PUGET HOLDINGS LLC (32.3%); TALEN ENERGY CORP (25.2%); PORTLAND GENERAL ELECTRIC CO (14.2%); AVISTA CORP (10.6%); NORTHWESTERN CORP (10.6%)</t>
  </si>
  <si>
    <t>18 Snider Subdivision Road</t>
  </si>
  <si>
    <t>ROSEBUD COUNTY</t>
  </si>
  <si>
    <t>COLSTRIP ENERGY LTD PARTNERSHIP</t>
  </si>
  <si>
    <t>COLSTRIP ENERGY LP (100%)</t>
  </si>
  <si>
    <t>11 E. Park</t>
  </si>
  <si>
    <t>BUTTE</t>
  </si>
  <si>
    <t>SILVER BOW COUNTY</t>
  </si>
  <si>
    <t>500 Nils Drive</t>
  </si>
  <si>
    <t>Basin Creek Plant</t>
  </si>
  <si>
    <t>119140 RICK JONES WAY</t>
  </si>
  <si>
    <t>REC SILICON</t>
  </si>
  <si>
    <t>REC SILICON INC (100%)</t>
  </si>
  <si>
    <t>803 US HIGHWAY 212 SOUTH</t>
  </si>
  <si>
    <t>LAUREL</t>
  </si>
  <si>
    <t>YELLOWSTONE COUNTY</t>
  </si>
  <si>
    <t>CHS INC LAUREL REFINERY</t>
  </si>
  <si>
    <t>Spring</t>
  </si>
  <si>
    <t>OWN RESOURCES OPERATING LLC (100%)</t>
  </si>
  <si>
    <t>401 SOUTH 23RD STREET</t>
  </si>
  <si>
    <t>BILLINGS</t>
  </si>
  <si>
    <t>PHILLIPS 66 BILLINGS REFINERY</t>
  </si>
  <si>
    <t>3020 STATE AVE.</t>
  </si>
  <si>
    <t>WESTERN SUGAR COOPERATIVE</t>
  </si>
  <si>
    <t>5240 JELLISON ROAD 4 1/2 MI S.</t>
  </si>
  <si>
    <t>BILLINGS CITY LANDFILL</t>
  </si>
  <si>
    <t>SOLID WASTE DIV CITY OF BILLINGS MONTANA (100%)</t>
  </si>
  <si>
    <t>2215 N. FRONTAGE ROAD</t>
  </si>
  <si>
    <t>YELLOWSTONE ENERGY LIMITED PARTNERSHIP</t>
  </si>
  <si>
    <t>YELLOWSTONE ENERGY LP (100%)</t>
  </si>
  <si>
    <t>700 ExxonMobil Road</t>
  </si>
  <si>
    <t>ExxonMobil Fuels &amp; Lubricants Company Billings Refinery</t>
  </si>
  <si>
    <t>2801 E 7TH ST</t>
  </si>
  <si>
    <t>NEBRASKA</t>
  </si>
  <si>
    <t>AGP SOY/CORN PROCESSING</t>
  </si>
  <si>
    <t>4225 E SOUTH ST</t>
  </si>
  <si>
    <t>CHIEF ETHANOL FUELS INC</t>
  </si>
  <si>
    <t>CHIEF INDUSTRIES INC (100%)</t>
  </si>
  <si>
    <t>220 N HASTINGS AVE</t>
  </si>
  <si>
    <t>HASTINGS LANDFILL</t>
  </si>
  <si>
    <t>CITY OF HASTINGS NEBRASKA (100%)</t>
  </si>
  <si>
    <t>4520 EAST SOUTH ST</t>
  </si>
  <si>
    <t>Gerald Whelan Energy Center</t>
  </si>
  <si>
    <t>PUBLIC POWER GENERATION AGENCY (PPGA-WEC2) (75%); CITY OF HASTINGS NEBRASKA (25%)</t>
  </si>
  <si>
    <t>2615 260TH ST</t>
  </si>
  <si>
    <t>35955 NAVAHO RD</t>
  </si>
  <si>
    <t>BUFFALO COUNTY</t>
  </si>
  <si>
    <t>KAAPA ETHANOL LLC (100%)</t>
  </si>
  <si>
    <t>3588 R RD</t>
  </si>
  <si>
    <t>DAVID CITY</t>
  </si>
  <si>
    <t>BUTLER COUNTY LANDFILL INCORPORATED</t>
  </si>
  <si>
    <t>16215 HWY. 50</t>
  </si>
  <si>
    <t>ASH GROVE CEMENT COMPANY-Louisville</t>
  </si>
  <si>
    <t>3520 MILL ROAD</t>
  </si>
  <si>
    <t>PLATTSMOUTH</t>
  </si>
  <si>
    <t>Cass County Station</t>
  </si>
  <si>
    <t>OMAHA PUBLIC POWER DISTRICT (100%)</t>
  </si>
  <si>
    <t>SCHUYLER</t>
  </si>
  <si>
    <t>COLFAX COUNTY</t>
  </si>
  <si>
    <t>Cargill Meat Solutions Corporation</t>
  </si>
  <si>
    <t>1501 KNOX BOULEVARD</t>
  </si>
  <si>
    <t>SIOUXLAND ETHANOL LLC (100%)</t>
  </si>
  <si>
    <t>1402 Hwy 20</t>
  </si>
  <si>
    <t>L P GILL LANDFILL</t>
  </si>
  <si>
    <t>LP GILL INC (100%)</t>
  </si>
  <si>
    <t>5200 Highway 35 &amp; IBP Avenue</t>
  </si>
  <si>
    <t>DAKOTA CITY</t>
  </si>
  <si>
    <t>1111 East Industry Drive</t>
  </si>
  <si>
    <t>DAWSON COUNTY</t>
  </si>
  <si>
    <t>1500 PLUM CREEK PKWY</t>
  </si>
  <si>
    <t>76460 HWY 21</t>
  </si>
  <si>
    <t>Lexington Area Solid Waste Agency</t>
  </si>
  <si>
    <t>LEXINGTON AREA SOLID WASTE AGENCY (100%)</t>
  </si>
  <si>
    <t>2701 EAST 1ST ST</t>
  </si>
  <si>
    <t>Lon D Wright Power Plant</t>
  </si>
  <si>
    <t>900 South Platte Avenue</t>
  </si>
  <si>
    <t>WholeStone Farms Cooperative</t>
  </si>
  <si>
    <t>WHOLESTONE FARMS COOPERATIVE INC (100%)</t>
  </si>
  <si>
    <t>126TH AND STATE STREET</t>
  </si>
  <si>
    <t>OMAHA</t>
  </si>
  <si>
    <t>DOUGLAS COUNTY LANDFILL</t>
  </si>
  <si>
    <t>DOUGLAS COUNTY NEBRASKA (100%)</t>
  </si>
  <si>
    <t>14320 NORTH 216TH STREET</t>
  </si>
  <si>
    <t>BENNINGTON</t>
  </si>
  <si>
    <t>DOUGLAS COUNTY RECYCLING LANDFILL</t>
  </si>
  <si>
    <t>1723 Harney Street</t>
  </si>
  <si>
    <t>Omaha</t>
  </si>
  <si>
    <t>METROPOLITAN UTILITIES DISTRICT (100%)</t>
  </si>
  <si>
    <t>4315 EMILE</t>
  </si>
  <si>
    <t>UNIVERSITY OF NEBRASKA MEDICAL CENTER</t>
  </si>
  <si>
    <t>STATE OF NEBRASKA (100%)</t>
  </si>
  <si>
    <t>1111 S. 103rd Street</t>
  </si>
  <si>
    <t>2152 HOWARD ST</t>
  </si>
  <si>
    <t>7475 PERSHING DRIVE</t>
  </si>
  <si>
    <t>North Omaha Station</t>
  </si>
  <si>
    <t>9601 F STREET</t>
  </si>
  <si>
    <t>KELLOGG USA INC</t>
  </si>
  <si>
    <t>2240 R street</t>
  </si>
  <si>
    <t>1214 Road G</t>
  </si>
  <si>
    <t>Fairmont</t>
  </si>
  <si>
    <t>107 Potter Street</t>
  </si>
  <si>
    <t>FURNAS COUNTY</t>
  </si>
  <si>
    <t>ZEELAND FARM SERVICES INC (97%); ABF ENTERPRISES (3%)</t>
  </si>
  <si>
    <t>50299 SW 131st Rd</t>
  </si>
  <si>
    <t>Odell</t>
  </si>
  <si>
    <t>GAGE COUNTY</t>
  </si>
  <si>
    <t>30694 US Hwy 77</t>
  </si>
  <si>
    <t>Beatrice</t>
  </si>
  <si>
    <t>21178 SOUTHWEST 89TH ROAD</t>
  </si>
  <si>
    <t>BEATRICE</t>
  </si>
  <si>
    <t>21372 US HIGHWAY 77</t>
  </si>
  <si>
    <t>13238 EAST ASPEN ROAD</t>
  </si>
  <si>
    <t>E ENERGY ADAMS</t>
  </si>
  <si>
    <t>E ENERGY ADAMS LLC (100%)</t>
  </si>
  <si>
    <t>20261 SW 61ST RD</t>
  </si>
  <si>
    <t>NEBRASKA PUBLIC POWER DISTRICT (100%)</t>
  </si>
  <si>
    <t>3426 W. Locust Road</t>
  </si>
  <si>
    <t>Beatrice Area Solid Waste Agency</t>
  </si>
  <si>
    <t>74965 RD 435</t>
  </si>
  <si>
    <t>Canaday</t>
  </si>
  <si>
    <t>19550 W Husker Hwy</t>
  </si>
  <si>
    <t>Shelton</t>
  </si>
  <si>
    <t>Grand Island Regional Landfill</t>
  </si>
  <si>
    <t>CITY OF GRAND ISLAND NEBRASKA (100%)</t>
  </si>
  <si>
    <t>7878 S 140TH RD</t>
  </si>
  <si>
    <t>WOOD RIVER</t>
  </si>
  <si>
    <t>1035 W. Wildwood Drive</t>
  </si>
  <si>
    <t>Grand Island</t>
  </si>
  <si>
    <t>GRAND ISLAND UTILITIES DEPARTMENT (100%)</t>
  </si>
  <si>
    <t>555 S STUHR RD</t>
  </si>
  <si>
    <t>GRAND ISLAND</t>
  </si>
  <si>
    <t>SWIFT BEEF COMPANY</t>
  </si>
  <si>
    <t>1205 South O Road</t>
  </si>
  <si>
    <t>Aurora Ethanol Complex</t>
  </si>
  <si>
    <t>AURORA COOPERATIVE ETHANOL (100%)</t>
  </si>
  <si>
    <t>36638 US HIGHWAY 34</t>
  </si>
  <si>
    <t>HITCHCOCK COUNTY</t>
  </si>
  <si>
    <t>TRENTON AGRI PRODUCTS</t>
  </si>
  <si>
    <t>TRENTON AGRI PRODUCTS LLC (100%)</t>
  </si>
  <si>
    <t>87590 HILLCREST RD</t>
  </si>
  <si>
    <t>ATKINSON</t>
  </si>
  <si>
    <t>8450 KAPPA LANE</t>
  </si>
  <si>
    <t>KEARNEY COUNTY</t>
  </si>
  <si>
    <t>KAAPA ETHANOL LLC</t>
  </si>
  <si>
    <t>460 ROAD W 20</t>
  </si>
  <si>
    <t>OGALLALA</t>
  </si>
  <si>
    <t>KEITH COUNTY</t>
  </si>
  <si>
    <t>J BAR J LANDFILL</t>
  </si>
  <si>
    <t>5101 NORTH 48TH STREET</t>
  </si>
  <si>
    <t>LANCASTER COUNTY</t>
  </si>
  <si>
    <t>NORTH 48TH STREET LANDFILL</t>
  </si>
  <si>
    <t>4500 WEST PELLA RD</t>
  </si>
  <si>
    <t>HALLAM</t>
  </si>
  <si>
    <t>Sheldon</t>
  </si>
  <si>
    <t>905 N 14th</t>
  </si>
  <si>
    <t>University of Nebraska Lincoln (City Campus)</t>
  </si>
  <si>
    <t>BOARD OF REGENTS OF THE UNIVERSITY OF NEBRASKA (100%)</t>
  </si>
  <si>
    <t>8000 SW 12 ST</t>
  </si>
  <si>
    <t>Rokeby</t>
  </si>
  <si>
    <t>LINCOLN ELECTRIC SYSTEM (100%)</t>
  </si>
  <si>
    <t>7800 THAYER STREET</t>
  </si>
  <si>
    <t>ARCHER DANIELS MIDLAND COMPANY</t>
  </si>
  <si>
    <t>6001 BLUFF RD</t>
  </si>
  <si>
    <t>BLUFF ROAD LANDFILL</t>
  </si>
  <si>
    <t>7707 BLUFF ROAD</t>
  </si>
  <si>
    <t>Terry Bundy Generating Station</t>
  </si>
  <si>
    <t>1600 Windhoek Drive</t>
  </si>
  <si>
    <t>6089 SOUTH HWY 25</t>
  </si>
  <si>
    <t>SUTHERLAND</t>
  </si>
  <si>
    <t>Gerald Gentleman Station</t>
  </si>
  <si>
    <t>3002 NORTH VICTORY ROAD</t>
  </si>
  <si>
    <t>NORFOLK</t>
  </si>
  <si>
    <t>214 20TH ST</t>
  </si>
  <si>
    <t>CENTRAL CITY</t>
  </si>
  <si>
    <t>MERRICK COUNTY</t>
  </si>
  <si>
    <t>GREEN PLAINS CENTRAL CITY LLC</t>
  </si>
  <si>
    <t>10106 S. Railroad Ave.</t>
  </si>
  <si>
    <t>MORRILL COUNTY</t>
  </si>
  <si>
    <t>BRIDGEPORT ETHANOL LLC</t>
  </si>
  <si>
    <t>BRIDGEPORT ETHANOL LLC (100%)</t>
  </si>
  <si>
    <t>1170 NORTH 10TH ROAD</t>
  </si>
  <si>
    <t>OTOE COUNTY</t>
  </si>
  <si>
    <t>Syracuse</t>
  </si>
  <si>
    <t>7264 L ROAD</t>
  </si>
  <si>
    <t>NEBRASKA CITY</t>
  </si>
  <si>
    <t>Nebraska City Station</t>
  </si>
  <si>
    <t>76080 RD 338</t>
  </si>
  <si>
    <t>MADRID</t>
  </si>
  <si>
    <t>PERKINS COUNTY</t>
  </si>
  <si>
    <t>MID AMERICA AGRI PRODUCTS WHEATLAND LLC</t>
  </si>
  <si>
    <t>MID AMERICA BIO ENERGY &amp; COMMODITIES LLC (100%)</t>
  </si>
  <si>
    <t>73465 E Road</t>
  </si>
  <si>
    <t>Loomis</t>
  </si>
  <si>
    <t>PHELPS COUNTY</t>
  </si>
  <si>
    <t>54048 HIGHWAY 20</t>
  </si>
  <si>
    <t>PLAINVIEW</t>
  </si>
  <si>
    <t>PIERCE COUNTY</t>
  </si>
  <si>
    <t>HUSKER AG L L C</t>
  </si>
  <si>
    <t>HUSKER AG LLC (100%)</t>
  </si>
  <si>
    <t>1414 15th Street</t>
  </si>
  <si>
    <t>PLATTE COUNTY</t>
  </si>
  <si>
    <t>NPPD T&amp;D System</t>
  </si>
  <si>
    <t>3000 E 8TH STREET</t>
  </si>
  <si>
    <t>ARCHER DANIEL MIDLAND COMPANY</t>
  </si>
  <si>
    <t>2223 Industrial Road</t>
  </si>
  <si>
    <t>Crete</t>
  </si>
  <si>
    <t>Smithfield Fresh Meats Corp. - Crete Facility</t>
  </si>
  <si>
    <t>8906 S 35TH ST</t>
  </si>
  <si>
    <t>BELLEVUE</t>
  </si>
  <si>
    <t>Sarpy County Station</t>
  </si>
  <si>
    <t>14414 South 156th Street</t>
  </si>
  <si>
    <t>SARPY COUNTY</t>
  </si>
  <si>
    <t>SARPY COUNTY SANITARY LANDFILL</t>
  </si>
  <si>
    <t>COUNTY OF SARPY NEBRASKA (100%)</t>
  </si>
  <si>
    <t>2100 E. OVERLAND DR.</t>
  </si>
  <si>
    <t>SCOTTSBLUFF</t>
  </si>
  <si>
    <t>SCOTTS BLUFF COUNTY</t>
  </si>
  <si>
    <t>WESTERN SUGAR COMPANY</t>
  </si>
  <si>
    <t>427 238th Road</t>
  </si>
  <si>
    <t>G AND P DEVELOPMENT INCORPORATED LANDFILL</t>
  </si>
  <si>
    <t>57220 825 RD</t>
  </si>
  <si>
    <t>CLARKSON</t>
  </si>
  <si>
    <t>STANTON COUNTY</t>
  </si>
  <si>
    <t>NNSWC LANDFILL</t>
  </si>
  <si>
    <t>NORTHEAST NEBRASKA SOLID WASTE COALITION (100%)</t>
  </si>
  <si>
    <t>2911 EAST NUCOR ROAD</t>
  </si>
  <si>
    <t>NUCOR STEEL NEBRASKA</t>
  </si>
  <si>
    <t>48267 VAL-E ROAD</t>
  </si>
  <si>
    <t>ORD</t>
  </si>
  <si>
    <t>VALLEY COUNTY</t>
  </si>
  <si>
    <t>650 Industrial park Drive</t>
  </si>
  <si>
    <t>Cargill Corn Milling North America</t>
  </si>
  <si>
    <t>1414 COUNTY ROAD O</t>
  </si>
  <si>
    <t>YORK</t>
  </si>
  <si>
    <t>Green Plains York LLC</t>
  </si>
  <si>
    <t>435 FOURTH STREET  HENDERSON</t>
  </si>
  <si>
    <t>SAGUARO POWER COMPANY</t>
  </si>
  <si>
    <t>PARAGON ENERGY HOLDING LLC (100%)</t>
  </si>
  <si>
    <t>701 El Dorado Valley Drive</t>
  </si>
  <si>
    <t>Boulder City</t>
  </si>
  <si>
    <t>Desert Star Energy Center</t>
  </si>
  <si>
    <t>15111 APEX POWER PARKWAY</t>
  </si>
  <si>
    <t>LAS VEGAS</t>
  </si>
  <si>
    <t>Silverhawk</t>
  </si>
  <si>
    <t>4001 State Route 147</t>
  </si>
  <si>
    <t>North LAS VEGAS</t>
  </si>
  <si>
    <t>PABCO BUILDING PRODUCTS AND SANDIA</t>
  </si>
  <si>
    <t>PACIFIC COAST BUILDING PRODUCTS INC (100%)</t>
  </si>
  <si>
    <t>13550 US HIGHWAY 93 NORTH</t>
  </si>
  <si>
    <t>APEX REGIONAL LANDFILL</t>
  </si>
  <si>
    <t>GOODSPRINGS</t>
  </si>
  <si>
    <t>6226 W Sahara Ave</t>
  </si>
  <si>
    <t>Las Vegas</t>
  </si>
  <si>
    <t>Sierra Pacific Power Co d/b/a NV Energy Transmission</t>
  </si>
  <si>
    <t>5241 Spring Mountain Road</t>
  </si>
  <si>
    <t>SOUTHWEST GAS HOLDINGS INC (100%)</t>
  </si>
  <si>
    <t>One Caesars Palace Drive</t>
  </si>
  <si>
    <t>Caesars Entertainment Consolidated Properties Source ID 257</t>
  </si>
  <si>
    <t>CAESARS ENTERTAINMENT CORP (100%)</t>
  </si>
  <si>
    <t>11405 US HIGHWAY 93</t>
  </si>
  <si>
    <t>APEX</t>
  </si>
  <si>
    <t>Chuck Lenzie Generating Station</t>
  </si>
  <si>
    <t>4882 Frank Sinatra Dr</t>
  </si>
  <si>
    <t>MGM RESORTS INTERNATIONAL</t>
  </si>
  <si>
    <t>MGM RESORTS INTERNATIONAL (100%)</t>
  </si>
  <si>
    <t>6000 Camel Trail Drive</t>
  </si>
  <si>
    <t>LAUGHLIN</t>
  </si>
  <si>
    <t>LAUGHLIN LANDFILL</t>
  </si>
  <si>
    <t>Black Mountain Facility</t>
  </si>
  <si>
    <t>PANWEST NCA2 HOLDINGS LLC (100%)</t>
  </si>
  <si>
    <t>14601 NORTH LAS VEGAS BLVD</t>
  </si>
  <si>
    <t>Harry Allen</t>
  </si>
  <si>
    <t>6360 Vegas Valley Dr</t>
  </si>
  <si>
    <t>Sun Peak Generating Station</t>
  </si>
  <si>
    <t>1701 ALEXANDER RD</t>
  </si>
  <si>
    <t>N LAS VEGAS</t>
  </si>
  <si>
    <t>LAS VEGAS GENERATING STATION</t>
  </si>
  <si>
    <t>15425 HIGHWAY 93</t>
  </si>
  <si>
    <t>NORTH LAS VEGAS</t>
  </si>
  <si>
    <t>Las vegas</t>
  </si>
  <si>
    <t>6226 West Sahara Ave</t>
  </si>
  <si>
    <t>Nevada Power d/b/a NV Energy Transmission</t>
  </si>
  <si>
    <t>1275 E PRIMM BLVD</t>
  </si>
  <si>
    <t>PRIMM</t>
  </si>
  <si>
    <t>Walter M. Higgins III Generating Station</t>
  </si>
  <si>
    <t>560 WEST LAKE MEAD PARKWAY</t>
  </si>
  <si>
    <t>Borman Specialty Materials</t>
  </si>
  <si>
    <t>EMD ACQUISITION LLC (100%)</t>
  </si>
  <si>
    <t>5640 STEPHANIE ST</t>
  </si>
  <si>
    <t>7900 E. VEGAS VALLEY</t>
  </si>
  <si>
    <t>SUNRISE LANDFILL</t>
  </si>
  <si>
    <t>3901 North Donna Street</t>
  </si>
  <si>
    <t>North Las Vegas</t>
  </si>
  <si>
    <t>15555 APEX POWER PARKWAY</t>
  </si>
  <si>
    <t>Apex Generating Station</t>
  </si>
  <si>
    <t>11401 I15</t>
  </si>
  <si>
    <t>Garnet Valley Facility</t>
  </si>
  <si>
    <t>BONNEVILLE NEVADA CORP (50%); NSG NEW NEVADA HOLDINGS LLC (50%)</t>
  </si>
  <si>
    <t>13500 Blue Diamond Rd.</t>
  </si>
  <si>
    <t>CertainTeed Gypsum Manufacturing</t>
  </si>
  <si>
    <t>12101 North Las Vegas Blvd.</t>
  </si>
  <si>
    <t>Lhoist North America APEX PLANT</t>
  </si>
  <si>
    <t>15 MILES N.W. OF WENDOVER NV</t>
  </si>
  <si>
    <t>WEST WENDOVER</t>
  </si>
  <si>
    <t>ELKO COUNTY</t>
  </si>
  <si>
    <t>GRAYMONT WESTERN US INC PILOT PEAK</t>
  </si>
  <si>
    <t>2200 PINION RD</t>
  </si>
  <si>
    <t>ELKO</t>
  </si>
  <si>
    <t>CITY OF ELKO MUNICIPAL LANDFILL</t>
  </si>
  <si>
    <t>JERRITT CANYON MINE</t>
  </si>
  <si>
    <t>JERRITT CANYON GOLD LLC (100%)</t>
  </si>
  <si>
    <t>Carlin</t>
  </si>
  <si>
    <t>EUREKA COUNTY</t>
  </si>
  <si>
    <t>CARLIN</t>
  </si>
  <si>
    <t>450 TS POWER PLANT ROAD</t>
  </si>
  <si>
    <t>BATTLE MOUNTAIN</t>
  </si>
  <si>
    <t>TS Power Plant</t>
  </si>
  <si>
    <t>23755 Treaty Hill Road</t>
  </si>
  <si>
    <t>VALMY</t>
  </si>
  <si>
    <t>North Valmy</t>
  </si>
  <si>
    <t>BERKSHIRE HATHAWAY INC (50%); IDACORP INC (50%)</t>
  </si>
  <si>
    <t>FERNLEY</t>
  </si>
  <si>
    <t>NEVADA CEMENT COMPANY</t>
  </si>
  <si>
    <t>1000 SIERRA WAY</t>
  </si>
  <si>
    <t>YERINGTON</t>
  </si>
  <si>
    <t>Fort Churchill</t>
  </si>
  <si>
    <t>Current</t>
  </si>
  <si>
    <t>NYE COUNTY</t>
  </si>
  <si>
    <t>FORELAND REFINING CORP EAGLE SPRINGS REFINERY</t>
  </si>
  <si>
    <t>150 COAL CANYON RD</t>
  </si>
  <si>
    <t>LOVELOCK</t>
  </si>
  <si>
    <t>PERSHING COUNTY</t>
  </si>
  <si>
    <t>US SILICA HOLDINGS INC (100%)</t>
  </si>
  <si>
    <t>2555 WALTHAM WAY</t>
  </si>
  <si>
    <t>MCCARRAN</t>
  </si>
  <si>
    <t>STOREY COUNTY</t>
  </si>
  <si>
    <t>WESTERN 102 POWER PLANT</t>
  </si>
  <si>
    <t>1799 Waltham Way</t>
  </si>
  <si>
    <t>SPARKS</t>
  </si>
  <si>
    <t>Tracy</t>
  </si>
  <si>
    <t>2401 CANYON WAY</t>
  </si>
  <si>
    <t>LOCKWOOD</t>
  </si>
  <si>
    <t>REFUSE INC - LOCKWOOD LANDFILL</t>
  </si>
  <si>
    <t>72 CASCADE FLATS</t>
  </si>
  <si>
    <t>GORHAM</t>
  </si>
  <si>
    <t>COOS COUNTY</t>
  </si>
  <si>
    <t>NEW HAMPSHIRE</t>
  </si>
  <si>
    <t>Gorham Acquisition LLC</t>
  </si>
  <si>
    <t>OFF HUTCHINS ST</t>
  </si>
  <si>
    <t>BERLIN</t>
  </si>
  <si>
    <t>MOUNT CARBERRY LANDFILL</t>
  </si>
  <si>
    <t>ANDROSCOGGIN VALLEY REGIONAL REFUSE (100%)</t>
  </si>
  <si>
    <t>WEST LEBANON</t>
  </si>
  <si>
    <t>GRAFTON COUNTY</t>
  </si>
  <si>
    <t>LEBANON LANDFILL AND RECYCLING CENTER</t>
  </si>
  <si>
    <t>MCKENZIE HALL 6111</t>
  </si>
  <si>
    <t>HANOVER</t>
  </si>
  <si>
    <t>DARTMOUTH COLLEGE HEATING PLANT</t>
  </si>
  <si>
    <t>TRUSTEES OF DARTMOUTH COLLEGE (100%)</t>
  </si>
  <si>
    <t>581 TRUDEAU ROAD</t>
  </si>
  <si>
    <t>BETHLEHEM</t>
  </si>
  <si>
    <t>NORTH COUNTRY ENVIRONMENTAL SERVICES INC</t>
  </si>
  <si>
    <t>221 DANIEL WEBSTER HIGHWAY</t>
  </si>
  <si>
    <t>MERRIMACK</t>
  </si>
  <si>
    <t>840 WEST HOLLIS STREET</t>
  </si>
  <si>
    <t>NASHUA</t>
  </si>
  <si>
    <t>FOUR HILLS LANDFILL</t>
  </si>
  <si>
    <t>CITY OF NASHUA DEPARTMENT OF PUBLIC WORKS (100%)</t>
  </si>
  <si>
    <t>11 WHITNEY ROAD</t>
  </si>
  <si>
    <t>CONCORD (PENACOOK)</t>
  </si>
  <si>
    <t>MERRIMACK COUNTY</t>
  </si>
  <si>
    <t>WHEELABRATOR CONCORD COMPANY LP</t>
  </si>
  <si>
    <t>431 RIVER RD</t>
  </si>
  <si>
    <t>BOW</t>
  </si>
  <si>
    <t>GRANITE SHORE POWER LLC (100%)</t>
  </si>
  <si>
    <t>21 NORTH WENTWORTH AVE</t>
  </si>
  <si>
    <t>LONDONDERRY</t>
  </si>
  <si>
    <t>Granite Ridge Energy</t>
  </si>
  <si>
    <t>ROCKINGHAM COUNTY</t>
  </si>
  <si>
    <t>200 SHATTUCK WAY</t>
  </si>
  <si>
    <t>NEWINGTON</t>
  </si>
  <si>
    <t>Newington Energy</t>
  </si>
  <si>
    <t>ESSENTIAL POWER LLC (100%)</t>
  </si>
  <si>
    <t>400 GOSLING RD</t>
  </si>
  <si>
    <t>PORTSMOUTH</t>
  </si>
  <si>
    <t>Schiller</t>
  </si>
  <si>
    <t>165 GOSLING RD</t>
  </si>
  <si>
    <t>Newington</t>
  </si>
  <si>
    <t>9 MICHAEL J SUCCI DR</t>
  </si>
  <si>
    <t>Gold Bond - POR Plant</t>
  </si>
  <si>
    <t>170 Shattuck Way</t>
  </si>
  <si>
    <t>Georgia-Pacific Gypsum</t>
  </si>
  <si>
    <t>22 Colovos Road</t>
  </si>
  <si>
    <t>STRAFFORD COUNTY</t>
  </si>
  <si>
    <t>University of New Hampshire</t>
  </si>
  <si>
    <t>UNIVERSITY SYSTEM OF NEW HAMPSHIRE (100%)</t>
  </si>
  <si>
    <t>90 Rochester Neck Road</t>
  </si>
  <si>
    <t>Gonic</t>
  </si>
  <si>
    <t>WM of NH - TREE (Turnkey Landfill)</t>
  </si>
  <si>
    <t>1077 Absecon Blvd</t>
  </si>
  <si>
    <t>Atlantic City</t>
  </si>
  <si>
    <t>ATLANTIC COUNTY</t>
  </si>
  <si>
    <t>NEW JERSEY</t>
  </si>
  <si>
    <t>1825 Atlantic Ave</t>
  </si>
  <si>
    <t>Mid-Town Thermal Center</t>
  </si>
  <si>
    <t>6700 Delilah Road</t>
  </si>
  <si>
    <t>EGG HARBOR TOWNSHIP</t>
  </si>
  <si>
    <t>ATLANTIC COUNTY LANDFILL</t>
  </si>
  <si>
    <t>ATLANTIC COUNTY UTILITIES AUTHORITY (100%)</t>
  </si>
  <si>
    <t>One South Jersey Plaza</t>
  </si>
  <si>
    <t>Folsom</t>
  </si>
  <si>
    <t>SOUTH JERSEY INDUSTRIES INC (100%)</t>
  </si>
  <si>
    <t>100 Baler Boulevard</t>
  </si>
  <si>
    <t>North Arlington</t>
  </si>
  <si>
    <t>BERGEN COUNTY</t>
  </si>
  <si>
    <t>NJMC 1-E Landfill</t>
  </si>
  <si>
    <t>STATE OF NEW JERSEY (100%)</t>
  </si>
  <si>
    <t>1 MARKET ST</t>
  </si>
  <si>
    <t>ELMWOOD PARK</t>
  </si>
  <si>
    <t>MARCAL MANUFACTURING LLC (100%)</t>
  </si>
  <si>
    <t>VICTORIA TERRACE</t>
  </si>
  <si>
    <t>RIDGEFIELD</t>
  </si>
  <si>
    <t>Mt. Holly</t>
  </si>
  <si>
    <t>BURLINGTON COUNTY</t>
  </si>
  <si>
    <t>Landfill and Development Company</t>
  </si>
  <si>
    <t>1070 ROUTE 206</t>
  </si>
  <si>
    <t>BORDENTOWN</t>
  </si>
  <si>
    <t>INTERSTATE WASTE REMOVAL PARKLANDS RECLM SLF</t>
  </si>
  <si>
    <t>21939 COLUMBUS ROAD</t>
  </si>
  <si>
    <t>BURLINGTON CNTY RESOURCE RECOVERY COMPLEX</t>
  </si>
  <si>
    <t>1818 RIVER ROAD</t>
  </si>
  <si>
    <t>Gold Bond- BUR Plant</t>
  </si>
  <si>
    <t>9600 RIVER ROAD</t>
  </si>
  <si>
    <t>PENNSAUKEN</t>
  </si>
  <si>
    <t>Pennsauken Sanitary Landfill</t>
  </si>
  <si>
    <t>POLLUTION CONTROL FINANCING AUTHORITY (100%)</t>
  </si>
  <si>
    <t>570 CHELTON AVE</t>
  </si>
  <si>
    <t>600 MORGAN BOULEVARD</t>
  </si>
  <si>
    <t>CAMDEN CNTY RESOURCE RECOVERY ASSOC</t>
  </si>
  <si>
    <t>2050 ROUTE 610</t>
  </si>
  <si>
    <t>WOODBINE</t>
  </si>
  <si>
    <t>CAPE MAY COUNTY</t>
  </si>
  <si>
    <t>CAPE MAY COUNTY MUA SECURE LANDFILL</t>
  </si>
  <si>
    <t>CAPE MAY COUNTY MUNICIPAL UTILITIES AUTHORITY (100%)</t>
  </si>
  <si>
    <t>4001 EAST MAIN ST</t>
  </si>
  <si>
    <t>MILLVILLE</t>
  </si>
  <si>
    <t>Cumberland Energy Center</t>
  </si>
  <si>
    <t>211 N WEST AVE</t>
  </si>
  <si>
    <t>VINELAND</t>
  </si>
  <si>
    <t>Howard M Down</t>
  </si>
  <si>
    <t>169 JESSE BRG RD</t>
  </si>
  <si>
    <t>CUMBERLAND COUNTY IMPROVEMENT AUTHORITY SWC</t>
  </si>
  <si>
    <t>CUMBERLAND COUNTY IMPROVEMENT AUTHORITY (100%)</t>
  </si>
  <si>
    <t>901 SOUTH WADE BOULEVARD</t>
  </si>
  <si>
    <t>DURAND GLASS MANUFACTURING CO INC</t>
  </si>
  <si>
    <t>ARC INTERNATIONAL NORTH AMERICA LLC (100%)</t>
  </si>
  <si>
    <t>BURLINGTON ROAD</t>
  </si>
  <si>
    <t>UPPER DEERFIELD TWP</t>
  </si>
  <si>
    <t>Carlls Corner Energy Center</t>
  </si>
  <si>
    <t>ORCHARD ROAD</t>
  </si>
  <si>
    <t>Sherman Avenue</t>
  </si>
  <si>
    <t>563 CRYSTAL AVENUE</t>
  </si>
  <si>
    <t>CORNING INC (100%)</t>
  </si>
  <si>
    <t>443 S EAST AVE</t>
  </si>
  <si>
    <t>Ardagh Glass Inc. (Bridgeton)</t>
  </si>
  <si>
    <t>4087 S. Lincoln Ave.</t>
  </si>
  <si>
    <t>Vineland</t>
  </si>
  <si>
    <t>Clayville</t>
  </si>
  <si>
    <t>30 Bergen Street ADMC #2 Suite 207</t>
  </si>
  <si>
    <t>Newark</t>
  </si>
  <si>
    <t>Rutgers Health Science Campus at Newark</t>
  </si>
  <si>
    <t>RUTGERS THE STATE UNIVERSITY OF NEW JERSEY (100%)</t>
  </si>
  <si>
    <t>183 RAYMOND BLVD</t>
  </si>
  <si>
    <t>ESSEX COUNTY RESOURCE RECOVERY FACILITY</t>
  </si>
  <si>
    <t>80 Park Plaza</t>
  </si>
  <si>
    <t>PSE&amp;G Subpart DD</t>
  </si>
  <si>
    <t>600 WILSON AVENUE</t>
  </si>
  <si>
    <t>PASSAIC VALLEY SEWER COMM</t>
  </si>
  <si>
    <t>PASSAIC VALLEY SEWERAGE COMMISSIONERS (100%)</t>
  </si>
  <si>
    <t>155 RAYMOND BOULEVARD</t>
  </si>
  <si>
    <t>200 US HIGHWAY ONE</t>
  </si>
  <si>
    <t>414 462 AVE P</t>
  </si>
  <si>
    <t>Newark Bay Cogen</t>
  </si>
  <si>
    <t>340 KINGSLAND STREET</t>
  </si>
  <si>
    <t>NUTLEY</t>
  </si>
  <si>
    <t>PB NUTCLIF MASTER LLC (100%)</t>
  </si>
  <si>
    <t>1 Normal Avenue</t>
  </si>
  <si>
    <t>Montclair</t>
  </si>
  <si>
    <t>Montclair State University</t>
  </si>
  <si>
    <t>MONTCLAIR STATE UNIVERSITY (100%)</t>
  </si>
  <si>
    <t>76 ROUTE 130</t>
  </si>
  <si>
    <t>SWEDESBORO</t>
  </si>
  <si>
    <t>Logan Generating Plant</t>
  </si>
  <si>
    <t>EXCALIBUR POWER LLC (100%)</t>
  </si>
  <si>
    <t>493 MONROEVILLE ROAD (C.R. 694)</t>
  </si>
  <si>
    <t>GLOUCESTER COUNTY</t>
  </si>
  <si>
    <t>GLOUCESTER COUNTY SOLID WASTE COMPLEX</t>
  </si>
  <si>
    <t>GLOUCESTER COUNTY IMPROVEMENT AUTHORITY INC (100%)</t>
  </si>
  <si>
    <t>201 MULLICA HILL ROAD</t>
  </si>
  <si>
    <t>GLASSBORO</t>
  </si>
  <si>
    <t>ROWAN UNIV</t>
  </si>
  <si>
    <t>ROWAN UNIVERSITY (100%)</t>
  </si>
  <si>
    <t>WESTVILLE</t>
  </si>
  <si>
    <t>4 PARADISE RD.</t>
  </si>
  <si>
    <t>PAULSBORO</t>
  </si>
  <si>
    <t>CPI Operations LLC</t>
  </si>
  <si>
    <t>AXEON SPECIALTY PRODUCTS (100%)</t>
  </si>
  <si>
    <t>3 Paradise Road</t>
  </si>
  <si>
    <t>West Deptford</t>
  </si>
  <si>
    <t>West Deptford Energy Station</t>
  </si>
  <si>
    <t>THOROFARE</t>
  </si>
  <si>
    <t>800 BILLINGSPORT ROAD</t>
  </si>
  <si>
    <t>Paulsboro Refining Company LLC</t>
  </si>
  <si>
    <t>1250 Crown Point Road</t>
  </si>
  <si>
    <t>Eagle Point Power Generation</t>
  </si>
  <si>
    <t>401 Hook Road</t>
  </si>
  <si>
    <t>Bayonne</t>
  </si>
  <si>
    <t>Bayonne Energy Center</t>
  </si>
  <si>
    <t>10 HOOK ROAD</t>
  </si>
  <si>
    <t>BAYONNE</t>
  </si>
  <si>
    <t>IMTT-BAYONNE LLC (100%)</t>
  </si>
  <si>
    <t>HACKENSACK AVE</t>
  </si>
  <si>
    <t>KEARNY</t>
  </si>
  <si>
    <t>Kearny Generating Station</t>
  </si>
  <si>
    <t>1325 Hwy 179</t>
  </si>
  <si>
    <t>Lambertville</t>
  </si>
  <si>
    <t>315 RIEGELSVILLE RD RTE 627</t>
  </si>
  <si>
    <t>Gilbert Generating Station</t>
  </si>
  <si>
    <t>GENON ENERGY INC (100%)</t>
  </si>
  <si>
    <t>3551 LAWRENCE RD</t>
  </si>
  <si>
    <t>LAWRENCEVILLE</t>
  </si>
  <si>
    <t>E R SQUIBB &amp; SONS LLC</t>
  </si>
  <si>
    <t>BRISTOL-MYERS SQUIBB CO (100%)</t>
  </si>
  <si>
    <t>320 S. Warren Street</t>
  </si>
  <si>
    <t>Trenton</t>
  </si>
  <si>
    <t>DEPT OF ENGINEERING MACMILLAN BLDG ELM DR</t>
  </si>
  <si>
    <t>TRUSTEES OF PRINCETON UNIVERSITY</t>
  </si>
  <si>
    <t>THE TRUSTEES OF PRINCETON UNIVERSITY (100%)</t>
  </si>
  <si>
    <t>East Brunswick</t>
  </si>
  <si>
    <t>Edgeboro Landfill</t>
  </si>
  <si>
    <t>EDGEBORO INC (100%)</t>
  </si>
  <si>
    <t>53 Edgeboro Rd</t>
  </si>
  <si>
    <t>Middlesex County Landfill</t>
  </si>
  <si>
    <t>MIDDLESEX COUNTY UTILITIES AUTHORITY (100%)</t>
  </si>
  <si>
    <t>NORTH CROSSMAN ROAD</t>
  </si>
  <si>
    <t>SAYREVILLE</t>
  </si>
  <si>
    <t>CMC Steel New Jersey</t>
  </si>
  <si>
    <t>751 CLIFF ROAD</t>
  </si>
  <si>
    <t>SEWAREN</t>
  </si>
  <si>
    <t>Sewaren Generating Station</t>
  </si>
  <si>
    <t>790 WASHINGTON ROAD</t>
  </si>
  <si>
    <t>PARLIN</t>
  </si>
  <si>
    <t>832 RED OAK LANE</t>
  </si>
  <si>
    <t>Red Oak Power LLC</t>
  </si>
  <si>
    <t>74 Street 1603</t>
  </si>
  <si>
    <t>PISCATAWAY</t>
  </si>
  <si>
    <t>RUTGERS UNIVERSITY BUSCH - LIVINGSTON CAMPUSE</t>
  </si>
  <si>
    <t>ONE SQUIBB DRIVE</t>
  </si>
  <si>
    <t>NORTH BRUNSWICK</t>
  </si>
  <si>
    <t>BRISTOL MYERS SQUIBB INC</t>
  </si>
  <si>
    <t>601 JERNEE MILL ROAD</t>
  </si>
  <si>
    <t>1070 Riverside Drive</t>
  </si>
  <si>
    <t>Keasbey</t>
  </si>
  <si>
    <t>Woodbridge Energy Center</t>
  </si>
  <si>
    <t>CPV POWER HOLDINGS LP (37.53%); TOYOTA TSUSHO POWER USA INC (31.25%); OSAKA GAS USA CORP (20%); JOHN HANCOCK MANULIFE (11.22%)</t>
  </si>
  <si>
    <t>1415 Wyckoff Rd.</t>
  </si>
  <si>
    <t>wall township</t>
  </si>
  <si>
    <t>MONMOUTH COUNTY</t>
  </si>
  <si>
    <t>61 JERSEYVILLE AVENUE</t>
  </si>
  <si>
    <t>FREEHOLD</t>
  </si>
  <si>
    <t>NESTLE USA INC</t>
  </si>
  <si>
    <t>6000 ASBURY AVE</t>
  </si>
  <si>
    <t>TINTON FALLS</t>
  </si>
  <si>
    <t>MONMOUTH COUNTY RECLAMATION CENTER</t>
  </si>
  <si>
    <t>59 Route 10</t>
  </si>
  <si>
    <t>EAST HANOVER</t>
  </si>
  <si>
    <t>MORRIS COUNTY</t>
  </si>
  <si>
    <t>NOVARTIS PHARMACEUTICALS CORPORATION</t>
  </si>
  <si>
    <t>NOVARTIS CORP (100%)</t>
  </si>
  <si>
    <t>45 Airport Road</t>
  </si>
  <si>
    <t>Morristown</t>
  </si>
  <si>
    <t>123 ENERGY WAY</t>
  </si>
  <si>
    <t>LAKEWOOD</t>
  </si>
  <si>
    <t>Lakewood Cogeneration</t>
  </si>
  <si>
    <t>NAUTILUS POWER LLC (80%); OSAKA GAS ENERGY AMERICA CORP (20%)</t>
  </si>
  <si>
    <t>2498 STATE HWY 70</t>
  </si>
  <si>
    <t>OCEAN COUNTY</t>
  </si>
  <si>
    <t>OCEAN COUNTY LANDFILL</t>
  </si>
  <si>
    <t>OCEAN COUNTY LANDFILL CORP (100%)</t>
  </si>
  <si>
    <t>76 Porcupine Road</t>
  </si>
  <si>
    <t>Pedricktown</t>
  </si>
  <si>
    <t>SALEM COUNTY</t>
  </si>
  <si>
    <t>52 MCKILLIP RD</t>
  </si>
  <si>
    <t>ALLOWAY</t>
  </si>
  <si>
    <t>SALEM COUNTY IMPROVEMENT AUTHORITY LANDFILL</t>
  </si>
  <si>
    <t>SALEM COUNTY IMPROVEMENT AUTHORITY (100%)</t>
  </si>
  <si>
    <t>500 SHELL RD</t>
  </si>
  <si>
    <t>CARNEYS POINT</t>
  </si>
  <si>
    <t>Carneys Point</t>
  </si>
  <si>
    <t>DEEPWATER</t>
  </si>
  <si>
    <t>CHEMOURS CHAMBERS WORKS</t>
  </si>
  <si>
    <t>143 HIGHWAY 130</t>
  </si>
  <si>
    <t>PEDRICKTOWN</t>
  </si>
  <si>
    <t>Pedricktown Cogeneration Plant</t>
  </si>
  <si>
    <t>1021 ROUTE 202-206</t>
  </si>
  <si>
    <t>BRIDGEWATER</t>
  </si>
  <si>
    <t>COE BRIDGEWATER LLC C/O THOR EQUITIES LLC (100%)</t>
  </si>
  <si>
    <t>164 Libertyville Rd</t>
  </si>
  <si>
    <t>WOOD AVE SOUTH</t>
  </si>
  <si>
    <t>Linden Generating Station</t>
  </si>
  <si>
    <t>1499 US RT 1 &amp; 9 NORTH</t>
  </si>
  <si>
    <t>RAHWAY</t>
  </si>
  <si>
    <t>UNION COUNTY RESOURCE RECOVERY FACILITY</t>
  </si>
  <si>
    <t>Linden Cogeneration Facility</t>
  </si>
  <si>
    <t>300 Connell Drive</t>
  </si>
  <si>
    <t>Berkeley Heights</t>
  </si>
  <si>
    <t>126 EAST LINCOLN AVENUE</t>
  </si>
  <si>
    <t>MERCK &amp; CO INC (100%)</t>
  </si>
  <si>
    <t>2000 GALLOPING HILL RD BLDG K-14</t>
  </si>
  <si>
    <t>KENILWORTH</t>
  </si>
  <si>
    <t>1400 PARK AVE</t>
  </si>
  <si>
    <t>Phillips 66 BAYWAY REFINERY</t>
  </si>
  <si>
    <t>205 MACKS ISLAND DRIVE</t>
  </si>
  <si>
    <t>BELVIDERE</t>
  </si>
  <si>
    <t>DSM NUTRITIONAL PRODUCTS LLC</t>
  </si>
  <si>
    <t>DSM HOLDING CO USA INC (100%)</t>
  </si>
  <si>
    <t>183 SITGREAVES ST.</t>
  </si>
  <si>
    <t>McWane Ductile-New Jersey</t>
  </si>
  <si>
    <t>700 HIGH STREET</t>
  </si>
  <si>
    <t>HACKETTSTOWN</t>
  </si>
  <si>
    <t>MARS INC (100%)</t>
  </si>
  <si>
    <t>18000 CERRO COLORADO SW</t>
  </si>
  <si>
    <t>ALBUQUERQUE</t>
  </si>
  <si>
    <t>BERNALILLO COUNTY</t>
  </si>
  <si>
    <t>CERRO COLORADO LANDFILL</t>
  </si>
  <si>
    <t>4201 Edith Boulevard NE</t>
  </si>
  <si>
    <t>Albuquerque</t>
  </si>
  <si>
    <t>PNM Electric Operations</t>
  </si>
  <si>
    <t>PNM RESOURCES INC (100%)</t>
  </si>
  <si>
    <t>7120 Wyoming Blvd. NE Ste. 20</t>
  </si>
  <si>
    <t>UNIVERSITY OF NEW MEXICO</t>
  </si>
  <si>
    <t>STATE OF NEW MEXICO (100%)</t>
  </si>
  <si>
    <t>4400 PASEO DEL NORTE NE</t>
  </si>
  <si>
    <t>Reeves Generating Station</t>
  </si>
  <si>
    <t>4600 Paseo Del Norte NE</t>
  </si>
  <si>
    <t>11783 STATE HIGHWAY 14 S</t>
  </si>
  <si>
    <t>TIJERAS</t>
  </si>
  <si>
    <t>725 Electric Ave. SE</t>
  </si>
  <si>
    <t>Rio Bravo Generating Station</t>
  </si>
  <si>
    <t>5600 OMAHA RD</t>
  </si>
  <si>
    <t>ROSWELL</t>
  </si>
  <si>
    <t>CHAVES COUNTY</t>
  </si>
  <si>
    <t>Leprino Foods Roswell</t>
  </si>
  <si>
    <t>Roswell</t>
  </si>
  <si>
    <t>6381 NORTH MAIN STREET</t>
  </si>
  <si>
    <t>801 SOUTH NORRIS</t>
  </si>
  <si>
    <t>CLOVIS</t>
  </si>
  <si>
    <t>CURRY COUNTY</t>
  </si>
  <si>
    <t>CLOVIS REGIONAL SOLID WASTE FACILITY</t>
  </si>
  <si>
    <t>1141 Curry Road 4</t>
  </si>
  <si>
    <t>Southwest Cheese</t>
  </si>
  <si>
    <t>SOUTHWEST CHEESE CO LLC (100%)</t>
  </si>
  <si>
    <t>1620 Standley Drive ARC-C-Room 109</t>
  </si>
  <si>
    <t>LAS CRUCES</t>
  </si>
  <si>
    <t>DONA ANA COUNTY</t>
  </si>
  <si>
    <t>NEW MEXICO STATE UNIVERSITY CAMPUS</t>
  </si>
  <si>
    <t>NEW MEXICO STATE UNIVERSITY (100%)</t>
  </si>
  <si>
    <t>1000 Camino Real Blvd</t>
  </si>
  <si>
    <t>SUNLAND PARK</t>
  </si>
  <si>
    <t>CAMINO REAL LANDFILL</t>
  </si>
  <si>
    <t>La Mesa</t>
  </si>
  <si>
    <t>14535 ROBERT LARSON BLVD</t>
  </si>
  <si>
    <t>CORRALITOS REGIONAL LANDFILL</t>
  </si>
  <si>
    <t>SOUTH CENTRAL SOLID WASTE AUTHORITY (100%)</t>
  </si>
  <si>
    <t>3501 DONIPHAN ST</t>
  </si>
  <si>
    <t>EL PASO ELECTRIC CO (100%)</t>
  </si>
  <si>
    <t>10100 WEST AFTON ROAD</t>
  </si>
  <si>
    <t>LA MESA</t>
  </si>
  <si>
    <t>Afton Generating Station</t>
  </si>
  <si>
    <t>1361 Potash Mines Road</t>
  </si>
  <si>
    <t>EDDY COUNTY</t>
  </si>
  <si>
    <t>Mosaic Carlsbad Facility</t>
  </si>
  <si>
    <t>ARTESIA</t>
  </si>
  <si>
    <t>977 Bounds Rd</t>
  </si>
  <si>
    <t>SAN MATEO MIDSTREAM LLC (100%)</t>
  </si>
  <si>
    <t>164 Landfill Road</t>
  </si>
  <si>
    <t>Sand Point Landfill</t>
  </si>
  <si>
    <t>501 East Main Street</t>
  </si>
  <si>
    <t>1098 Bounds Road</t>
  </si>
  <si>
    <t>LUCID ENERGY GROUP II LLC (100%)</t>
  </si>
  <si>
    <t>Malaga</t>
  </si>
  <si>
    <t>492 Shugart Road</t>
  </si>
  <si>
    <t>2 POWER PLANT ROAD</t>
  </si>
  <si>
    <t>LORDSBURG</t>
  </si>
  <si>
    <t>Lordsburg Generating Station</t>
  </si>
  <si>
    <t>Lordsburg</t>
  </si>
  <si>
    <t>HIDALGO COUNTY</t>
  </si>
  <si>
    <t>53 RAMOS FARMS ROAD</t>
  </si>
  <si>
    <t>Pyramid Generating Station</t>
  </si>
  <si>
    <t>98 N. TWOMBLY LANE</t>
  </si>
  <si>
    <t>HOBBS</t>
  </si>
  <si>
    <t>Hobbs Generating Station</t>
  </si>
  <si>
    <t>LEA POWER PARTNERS LLC (100%)</t>
  </si>
  <si>
    <t>9M W OF HOBBS ON HWY 62/180</t>
  </si>
  <si>
    <t>Maddox</t>
  </si>
  <si>
    <t>2023 Power Plant Lane</t>
  </si>
  <si>
    <t>Lovington</t>
  </si>
  <si>
    <t>LEA COUNTY</t>
  </si>
  <si>
    <t>LCEC Generation</t>
  </si>
  <si>
    <t>WESTERN FARMERS ELECTRIC COOPERATIVE (100%)</t>
  </si>
  <si>
    <t>674 Marathon Rd</t>
  </si>
  <si>
    <t>Hobbs</t>
  </si>
  <si>
    <t>3219 East State Road 176</t>
  </si>
  <si>
    <t>Lea County Landfill</t>
  </si>
  <si>
    <t>29 Vacuum Complex Lane</t>
  </si>
  <si>
    <t>EAST VACUUM LIQUID RECOVERY PLANT/CO2 PLANT</t>
  </si>
  <si>
    <t>8201 W Hwy 322</t>
  </si>
  <si>
    <t>Monument</t>
  </si>
  <si>
    <t>JAL</t>
  </si>
  <si>
    <t>Tatum</t>
  </si>
  <si>
    <t>283 Gulf Road</t>
  </si>
  <si>
    <t>OIL CENTER</t>
  </si>
  <si>
    <t>13M W OF HOBBS ON HWY 62/180</t>
  </si>
  <si>
    <t>Cunningham</t>
  </si>
  <si>
    <t>Lea County</t>
  </si>
  <si>
    <t>1001 Conoco Road</t>
  </si>
  <si>
    <t>Maljamar</t>
  </si>
  <si>
    <t>DURANGO MIDSTREAM LLC (100%)</t>
  </si>
  <si>
    <t>1934 W NM Highway 128</t>
  </si>
  <si>
    <t>Jal</t>
  </si>
  <si>
    <t>7406 S. Main</t>
  </si>
  <si>
    <t>LOVINGTON</t>
  </si>
  <si>
    <t>The Woodlands</t>
  </si>
  <si>
    <t>Corona</t>
  </si>
  <si>
    <t>3747 West Jemez Road</t>
  </si>
  <si>
    <t>LOS ALAMOS</t>
  </si>
  <si>
    <t>LOS ALAMOS COUNTY</t>
  </si>
  <si>
    <t>LOS ALAMOS NATIONAL LABORATORY</t>
  </si>
  <si>
    <t>1895 ARROWHEAD DR NW</t>
  </si>
  <si>
    <t>DEMING</t>
  </si>
  <si>
    <t>Luna Energy Facility</t>
  </si>
  <si>
    <t>309 South Gold Avenue</t>
  </si>
  <si>
    <t>Deming</t>
  </si>
  <si>
    <t>LUNA COUNTY</t>
  </si>
  <si>
    <t>1900 Deming Station Road SW</t>
  </si>
  <si>
    <t>92 Giant Crossing</t>
  </si>
  <si>
    <t>Jamestown</t>
  </si>
  <si>
    <t>MCKINLEY COUNTY</t>
  </si>
  <si>
    <t>GALLUP REFINERY</t>
  </si>
  <si>
    <t>COUNTY ROAD 19</t>
  </si>
  <si>
    <t>PREWITT</t>
  </si>
  <si>
    <t>Escalante</t>
  </si>
  <si>
    <t>2 MILES N OF THOREAU</t>
  </si>
  <si>
    <t>THOREAU</t>
  </si>
  <si>
    <t>Thoreau</t>
  </si>
  <si>
    <t>1376 East 9th Street</t>
  </si>
  <si>
    <t>Alamogordo</t>
  </si>
  <si>
    <t>OTERO COUNTY</t>
  </si>
  <si>
    <t>Otero/Greentree Regional Landfill</t>
  </si>
  <si>
    <t>CITY OF ALAMOGORDO PUBLIC WORKS DEPARTMENT (100%)</t>
  </si>
  <si>
    <t>1415 County Road B007</t>
  </si>
  <si>
    <t>CAPITAN</t>
  </si>
  <si>
    <t>RIO ARRIBA COUNTY</t>
  </si>
  <si>
    <t>1820 S. INDUSTRIAL DR.</t>
  </si>
  <si>
    <t>PORTALES</t>
  </si>
  <si>
    <t>DAIRY FARMERS OF AMERICA INC (100%)</t>
  </si>
  <si>
    <t>2708 Iris Road NE</t>
  </si>
  <si>
    <t>Rio Rancho</t>
  </si>
  <si>
    <t>SANDOVAL COUNTY</t>
  </si>
  <si>
    <t>Sandoval County Landfill</t>
  </si>
  <si>
    <t>COUNTY OF SANDOVAL NEW MEXICO (100%)</t>
  </si>
  <si>
    <t>1132 33RD STREET</t>
  </si>
  <si>
    <t>RIO RANCHO</t>
  </si>
  <si>
    <t>RIO RANCHO MUNICPAL LANDFILL</t>
  </si>
  <si>
    <t>4100 SARA ROAD</t>
  </si>
  <si>
    <t>INTEL CORPORATION - RIO RANCHO FACILITY</t>
  </si>
  <si>
    <t>1000 N HILL RD</t>
  </si>
  <si>
    <t>BERNALILLO</t>
  </si>
  <si>
    <t>AMERICAN GYPSUM - BERNALILLO (WALLBOARD) PLANT</t>
  </si>
  <si>
    <t>300 CR 6800</t>
  </si>
  <si>
    <t>Waterflow</t>
  </si>
  <si>
    <t>SAN JUAN COUNTY</t>
  </si>
  <si>
    <t>San Juan Mine</t>
  </si>
  <si>
    <t>WESTMORELAND MINING LLC (100%)</t>
  </si>
  <si>
    <t>81 County Road 4900</t>
  </si>
  <si>
    <t>Bloomfield</t>
  </si>
  <si>
    <t>6800 COUNTY ROAD NORTH</t>
  </si>
  <si>
    <t>WATERFLOW</t>
  </si>
  <si>
    <t>1111 Travis St</t>
  </si>
  <si>
    <t>755 MURRAY DRIVE</t>
  </si>
  <si>
    <t>FARMINGTON</t>
  </si>
  <si>
    <t>Bluffview Power Plant</t>
  </si>
  <si>
    <t>709 E Murray Drive</t>
  </si>
  <si>
    <t>DUGAN PRODUCTION CORP (100%)</t>
  </si>
  <si>
    <t>AZTEC</t>
  </si>
  <si>
    <t>SAN JUAN COUNTY REGIONAL LANDFILL</t>
  </si>
  <si>
    <t>1125 Escalante Dr.</t>
  </si>
  <si>
    <t>Rangely</t>
  </si>
  <si>
    <t>END OF COUNTY RD 6675</t>
  </si>
  <si>
    <t>FRUITLAND</t>
  </si>
  <si>
    <t>Four Corners Steam Elec Station</t>
  </si>
  <si>
    <t>THE NAVAJO NATION TRIBAL GOVERNMENT (7%); UNS ENERGY CORP (7%); PINNACLE WEST CAPITAL CORP (63%); PNM RESOURCES INC (13%); SALT RIVER PROJECT AGRICULTURAL IMPROVEMENT &amp; POWER DISTRICT (10%)</t>
  </si>
  <si>
    <t>119 COUNTY ROAD 4900</t>
  </si>
  <si>
    <t>VAL VERDE GAS GATHERING CO LP (100%)</t>
  </si>
  <si>
    <t>1001 ARIZONA</t>
  </si>
  <si>
    <t>501 MCCORMICK SCHOOL ROAD</t>
  </si>
  <si>
    <t>ANIMAS POWER PLANT</t>
  </si>
  <si>
    <t>149 Wildlife Way</t>
  </si>
  <si>
    <t>SANTA FE COUNTY</t>
  </si>
  <si>
    <t>Caja del Rio Landfill</t>
  </si>
  <si>
    <t>SANTA FE SOLID WASTE MANAGEMENT AGENCY (100%)</t>
  </si>
  <si>
    <t>MOUNTAINAIR</t>
  </si>
  <si>
    <t>TORRANCE COUNTY</t>
  </si>
  <si>
    <t>225 Harrison Road</t>
  </si>
  <si>
    <t>Belen</t>
  </si>
  <si>
    <t>VALENCIA COUNTY</t>
  </si>
  <si>
    <t>La Luz Energy Center</t>
  </si>
  <si>
    <t>55 CHRISTINE DRIVE</t>
  </si>
  <si>
    <t>BELEN</t>
  </si>
  <si>
    <t>Valencia Power Plant</t>
  </si>
  <si>
    <t>98 TURBINE ROAD</t>
  </si>
  <si>
    <t>4 Arrowhead Lane</t>
  </si>
  <si>
    <t>Cohoes</t>
  </si>
  <si>
    <t>ALBANY COUNTY</t>
  </si>
  <si>
    <t>NEW YORK</t>
  </si>
  <si>
    <t>COLONIE - TOWN LANDFILL</t>
  </si>
  <si>
    <t>1277 FEURA BUSH ROAD</t>
  </si>
  <si>
    <t>FEURA BUSH</t>
  </si>
  <si>
    <t>1916 ROUTE 9 WEST</t>
  </si>
  <si>
    <t>RAVENA</t>
  </si>
  <si>
    <t>Lafarge Ravena Cement Plant</t>
  </si>
  <si>
    <t>1 NORYL AVENUE</t>
  </si>
  <si>
    <t>SELKIRK</t>
  </si>
  <si>
    <t>SHPP US LLC</t>
  </si>
  <si>
    <t>525 RAPP RD</t>
  </si>
  <si>
    <t>ALBANY LANDFILL</t>
  </si>
  <si>
    <t>ROUTE 144 RIVER ROAD</t>
  </si>
  <si>
    <t>GLENMONT</t>
  </si>
  <si>
    <t>Bethlehem Energy Center (Albany)</t>
  </si>
  <si>
    <t>24 POWER PARK DRIVE</t>
  </si>
  <si>
    <t>Selkirk Cogen Partners</t>
  </si>
  <si>
    <t>ALTERNA CAPITAL PARTNERS (100%)</t>
  </si>
  <si>
    <t>79 SHERIDAN AVENUE</t>
  </si>
  <si>
    <t>NYS OGS SHERIDAN STEAM PLANT</t>
  </si>
  <si>
    <t>NEW YORK STATE (100%)</t>
  </si>
  <si>
    <t>11537 ROUTE 19A</t>
  </si>
  <si>
    <t>Portageville</t>
  </si>
  <si>
    <t>Allegany Generating Station</t>
  </si>
  <si>
    <t>ALLIANCE ENERGY GROUP LLC (100%)</t>
  </si>
  <si>
    <t>2210 COUNTY RD #22</t>
  </si>
  <si>
    <t>NATIONAL FUEL GAS CO (100%)</t>
  </si>
  <si>
    <t>6653 HERDMAN RD</t>
  </si>
  <si>
    <t>ANGELICA</t>
  </si>
  <si>
    <t>HYLAND LANDFILL</t>
  </si>
  <si>
    <t>2049 BARTOW AVENUE</t>
  </si>
  <si>
    <t>BRONX</t>
  </si>
  <si>
    <t>Riverbay Corp. - Co-Op City</t>
  </si>
  <si>
    <t>RIVERBAY CORP-CO-OP CITY (100%)</t>
  </si>
  <si>
    <t>910 E 134TH ST LOCUST AVE</t>
  </si>
  <si>
    <t>Hell Gate</t>
  </si>
  <si>
    <t>NEW YORK POWER AUTHORITY (100%)</t>
  </si>
  <si>
    <t>111 East 210th Street</t>
  </si>
  <si>
    <t>BRONX COUNTY</t>
  </si>
  <si>
    <t>Montefiore Medical Center-111 East 210th Street</t>
  </si>
  <si>
    <t>MONTEFIORE HEALTH SYSTEM INC (100%)</t>
  </si>
  <si>
    <t>2020 EAST TREMONT AVE</t>
  </si>
  <si>
    <t>PARKCHESTER SOUTH CONDOMINIUM</t>
  </si>
  <si>
    <t>PARKCHESTER SOUTH CONDOMINIUM (100%)</t>
  </si>
  <si>
    <t>680 780E 132ND ST</t>
  </si>
  <si>
    <t>Harlem River Yard</t>
  </si>
  <si>
    <t>1300 Morris Park Ave</t>
  </si>
  <si>
    <t>18 Link Drive</t>
  </si>
  <si>
    <t>Binghamton</t>
  </si>
  <si>
    <t>BROOME COUNTY</t>
  </si>
  <si>
    <t>4400 VESTAL PKWY E</t>
  </si>
  <si>
    <t>BINGHAMTON</t>
  </si>
  <si>
    <t>SUNY AT BINGHAMTON</t>
  </si>
  <si>
    <t>286 KNAPP RD</t>
  </si>
  <si>
    <t>BROOME CO NANTICOKE LANDFILL</t>
  </si>
  <si>
    <t>BROOME COUNTY DIV OF SOLID WASTE MANAGEMENT (100%)</t>
  </si>
  <si>
    <t>4052 Phillips Rd</t>
  </si>
  <si>
    <t>CATTARAUGUS COUNTY</t>
  </si>
  <si>
    <t>140 MOORE AVE</t>
  </si>
  <si>
    <t>OLEAN</t>
  </si>
  <si>
    <t>Indeck-Olean Energy Center</t>
  </si>
  <si>
    <t>INDECK ENERGY SERVICES INC (100%)</t>
  </si>
  <si>
    <t>25 QUARRY ROAD</t>
  </si>
  <si>
    <t>AUBURN</t>
  </si>
  <si>
    <t>CAYUGA COUNTY</t>
  </si>
  <si>
    <t>NUCOR STEEL AUBURN INC</t>
  </si>
  <si>
    <t>311 NORTH DIVISION STREET</t>
  </si>
  <si>
    <t>AUBURN SANITARY LANDFILL NO 2</t>
  </si>
  <si>
    <t>7134 COUNTY HOUSE RD.</t>
  </si>
  <si>
    <t>OWENS-BROCKWAY GLASS CONTAINER INC PLANT #35</t>
  </si>
  <si>
    <t>3889 Towerville Road</t>
  </si>
  <si>
    <t>CHAUTAUQUA COUNTY</t>
  </si>
  <si>
    <t>Chautauqua County Landfill</t>
  </si>
  <si>
    <t>136 STEELE ST</t>
  </si>
  <si>
    <t>JAMESTOWN</t>
  </si>
  <si>
    <t>S A Carlson</t>
  </si>
  <si>
    <t>151 E. MCCANN'S BLVD.</t>
  </si>
  <si>
    <t>ELMIRA HEIGHTS</t>
  </si>
  <si>
    <t>CHEMUNG COUNTY</t>
  </si>
  <si>
    <t>Anchor Glass Container - Plant 41</t>
  </si>
  <si>
    <t>4349 COUNTY ROUTE 60</t>
  </si>
  <si>
    <t>ELMIRA</t>
  </si>
  <si>
    <t>CHEMUNG COUNTY LANDFILL</t>
  </si>
  <si>
    <t>286 SAND RD</t>
  </si>
  <si>
    <t>MORRISONVILLE</t>
  </si>
  <si>
    <t>CLINTON COUNTY REGIONAL LANDFILL</t>
  </si>
  <si>
    <t>99 WEED ST</t>
  </si>
  <si>
    <t>PLATTSBURGH</t>
  </si>
  <si>
    <t>MCGRAW</t>
  </si>
  <si>
    <t>CORTLAND COUNTY</t>
  </si>
  <si>
    <t>CORTLAND COUNTY INTERIM II LANDFILL/WEST SIDE EXT</t>
  </si>
  <si>
    <t>1579 Hungry Hill Road</t>
  </si>
  <si>
    <t>TRANSCANADA PIPELINE USA LTD (47.5%); DTE ENERGY CO (26.25%); NATIONAL GRID USA (26.25%)</t>
  </si>
  <si>
    <t>2070 ROUTE 52</t>
  </si>
  <si>
    <t>HOPEWELL JUNCTION</t>
  </si>
  <si>
    <t>DUTCHESS COUNTY</t>
  </si>
  <si>
    <t>GLOBALFOUNDRIES US INC (100%)</t>
  </si>
  <si>
    <t>2241 Route 22</t>
  </si>
  <si>
    <t>DOVER PLAINS</t>
  </si>
  <si>
    <t>Cricket Valley Energy Center</t>
  </si>
  <si>
    <t>CRICKET VALLEY ENERGY CENTER LLC (100%)</t>
  </si>
  <si>
    <t>284 South Avenue</t>
  </si>
  <si>
    <t>Poughkeepsie</t>
  </si>
  <si>
    <t>CENTRAL HUDSON GAS &amp; ELECTRIC CORP (100%)</t>
  </si>
  <si>
    <t>98 SAND DOCK RD</t>
  </si>
  <si>
    <t>POUGHKEEPSIE</t>
  </si>
  <si>
    <t>DUTCHESS CO RESOURCE RECOVERY FACILITY</t>
  </si>
  <si>
    <t>DUTCHESS COUNTY RESOURCE RECOVERY AGENCY (100%)</t>
  </si>
  <si>
    <t>Central Hudson Gas and Electric Corporation Elec T&amp;D Equipment</t>
  </si>
  <si>
    <t>7586 EAST EDEN ROAD</t>
  </si>
  <si>
    <t>EDEN</t>
  </si>
  <si>
    <t>ERIE COUNTY</t>
  </si>
  <si>
    <t>10860 OLEAN ROAD</t>
  </si>
  <si>
    <t>CHAFFEE</t>
  </si>
  <si>
    <t>1 SHERIDAN DRIVE</t>
  </si>
  <si>
    <t>TONAWANDA</t>
  </si>
  <si>
    <t>Indeck-Yerkes Energy Center</t>
  </si>
  <si>
    <t>6363 Main Street</t>
  </si>
  <si>
    <t>Williamsville</t>
  </si>
  <si>
    <t>70 Sayre Street</t>
  </si>
  <si>
    <t>Aurubis Buffalo Inc.</t>
  </si>
  <si>
    <t>AURUBIS BUFFALO INC (100%)</t>
  </si>
  <si>
    <t>5510 GENESSEE ROAD</t>
  </si>
  <si>
    <t>SPRINGVILLE</t>
  </si>
  <si>
    <t>S3049 LAKESHORE RD.</t>
  </si>
  <si>
    <t>BLASDELL</t>
  </si>
  <si>
    <t>REPUBLIC STEEL (100%)</t>
  </si>
  <si>
    <t>10 SHERIDAN DRIVE</t>
  </si>
  <si>
    <t>SUMITOMO RUBBER USA LLC (100%)</t>
  </si>
  <si>
    <t>568 SHORE AIRPORT RD</t>
  </si>
  <si>
    <t>TICONDEROGA</t>
  </si>
  <si>
    <t>828 CR 20</t>
  </si>
  <si>
    <t>CONSTABLE</t>
  </si>
  <si>
    <t>FRANKLIN COUNTY REGIONAL LANDFILL</t>
  </si>
  <si>
    <t>COUNTY OF FRANKLIN SOLID WASTE MANGEMENT AUTHORITY (100%)</t>
  </si>
  <si>
    <t>Gloversville</t>
  </si>
  <si>
    <t>Closed City of Gloversville Landfill</t>
  </si>
  <si>
    <t>847 MUD RD</t>
  </si>
  <si>
    <t>JOHNSTOWN</t>
  </si>
  <si>
    <t>FULTON COUNTY DEPT OF SOLID WASTE</t>
  </si>
  <si>
    <t>FULTON COUNTY DEPARTMENT OF SOLID WASTE (100%)</t>
  </si>
  <si>
    <t>3309 Lockport Road</t>
  </si>
  <si>
    <t>Oakfield</t>
  </si>
  <si>
    <t>4815 Ellicott Street Road</t>
  </si>
  <si>
    <t>Batavia</t>
  </si>
  <si>
    <t>O-AT-KA MILK PRODUCTS COOPERATIVE INC (100%)</t>
  </si>
  <si>
    <t>2750 MAPLE AVE</t>
  </si>
  <si>
    <t>OAKFIELD</t>
  </si>
  <si>
    <t>U S GYPSUM - OAKFIELD PLANT</t>
  </si>
  <si>
    <t>163 Cedar Street</t>
  </si>
  <si>
    <t>Batavia Energy</t>
  </si>
  <si>
    <t>9300 U S HIGHWAY 9W</t>
  </si>
  <si>
    <t>Athens Generating Company</t>
  </si>
  <si>
    <t>HERKIMER COUNTY</t>
  </si>
  <si>
    <t>MOHAWK VALLEY SANITARY LANDFILL</t>
  </si>
  <si>
    <t>457 BURROWS RD</t>
  </si>
  <si>
    <t>WEST WINFIELD</t>
  </si>
  <si>
    <t>701 West End Ave</t>
  </si>
  <si>
    <t>Carthage Energy</t>
  </si>
  <si>
    <t>85 First Street West</t>
  </si>
  <si>
    <t>Fort Drum</t>
  </si>
  <si>
    <t>US Army Fort Drum</t>
  </si>
  <si>
    <t>4515 Euphrates River Valley Road</t>
  </si>
  <si>
    <t>FORT DRUM</t>
  </si>
  <si>
    <t>ReEnergy Black River LLC</t>
  </si>
  <si>
    <t>REENERGY BLACK RIVER LLC (100%)</t>
  </si>
  <si>
    <t>23400 NY ROUTE 177</t>
  </si>
  <si>
    <t>RODMAN</t>
  </si>
  <si>
    <t>DANC SOLID WASTE MANAGEMENT FACILITY</t>
  </si>
  <si>
    <t>DEVELOPMENT AUTHORITY OF THE NORTH COUNTRY (100%)</t>
  </si>
  <si>
    <t>2701 WEST 6TH STREET</t>
  </si>
  <si>
    <t>BROOKLYN</t>
  </si>
  <si>
    <t>WARBASSE HOUSES &amp; POWER PLANT</t>
  </si>
  <si>
    <t>AMALGAMATED WARBASSE HOUSES TENANTS ASSOC INC (100%)</t>
  </si>
  <si>
    <t>One MetroTech Center</t>
  </si>
  <si>
    <t>Brooklyn</t>
  </si>
  <si>
    <t>451 Clarkson Avenue</t>
  </si>
  <si>
    <t>NYC-HH - Kings County Hospital Center</t>
  </si>
  <si>
    <t>NEW YORK CITY HEALTH &amp; HOSPITALS CORP (100%)</t>
  </si>
  <si>
    <t>165 ELMIRA LOOP</t>
  </si>
  <si>
    <t>STARRETT CITY POWER PLANT</t>
  </si>
  <si>
    <t>STARRET CITY ASSOCIATES (100%)</t>
  </si>
  <si>
    <t>525 E 68th Street</t>
  </si>
  <si>
    <t>New York Presbyterian Hospital- 525 E 68th St</t>
  </si>
  <si>
    <t>NEW YORK &amp; PRESBYTERIAN HOSPITALS INC (100%)</t>
  </si>
  <si>
    <t>NORTH 1ST &amp; 47-79 RIVER ST</t>
  </si>
  <si>
    <t>North 1st</t>
  </si>
  <si>
    <t>29TH ST AND 2ND AVE</t>
  </si>
  <si>
    <t>Gowanus Generating Station</t>
  </si>
  <si>
    <t>53RD ST AND 1ST AVE</t>
  </si>
  <si>
    <t>Narrows Generating Station</t>
  </si>
  <si>
    <t>Brooklyn Navy Yard Cogeneration Project</t>
  </si>
  <si>
    <t>730 3rd Avenue</t>
  </si>
  <si>
    <t>23rd and 3rd</t>
  </si>
  <si>
    <t>6663 BUYEA ROAD</t>
  </si>
  <si>
    <t>CANASTOTA</t>
  </si>
  <si>
    <t>MADISON COUNTY LANDFILL</t>
  </si>
  <si>
    <t>390 Elmwood Avenue</t>
  </si>
  <si>
    <t>Rochester</t>
  </si>
  <si>
    <t>University of Rochester</t>
  </si>
  <si>
    <t>UNIVERSITY OF ROCHESTER (100%)</t>
  </si>
  <si>
    <t>303 BREW ROAD</t>
  </si>
  <si>
    <t>BERGEN</t>
  </si>
  <si>
    <t>RIGA/MILL SEAT LANDFILL</t>
  </si>
  <si>
    <t>89 East Avenue</t>
  </si>
  <si>
    <t>800 Phillips Road</t>
  </si>
  <si>
    <t>Xerox Corporation</t>
  </si>
  <si>
    <t>XEROX CORP (100%)</t>
  </si>
  <si>
    <t>15 - 17 LAWN STREET</t>
  </si>
  <si>
    <t>ROCHESTER DISTRICT HEATING COOPERATIVE</t>
  </si>
  <si>
    <t>ROCHESTER DISTRICT HEATING COOPERATIVE (100%)</t>
  </si>
  <si>
    <t>Rochester Gas and Electric - Subpart DD</t>
  </si>
  <si>
    <t>425 PERINTON PARKWAY</t>
  </si>
  <si>
    <t>FAIRPORT</t>
  </si>
  <si>
    <t>HIGH ACRES LANDFILL &amp; RECYCLING CENTER</t>
  </si>
  <si>
    <t>210 West Ridge Road</t>
  </si>
  <si>
    <t>201 Casler Rd</t>
  </si>
  <si>
    <t>Fort Plain</t>
  </si>
  <si>
    <t>BERKSHIRE HATHAWAY ENERGY (100%)</t>
  </si>
  <si>
    <t>1188 CAYADUTA ST</t>
  </si>
  <si>
    <t>FONDA</t>
  </si>
  <si>
    <t>KEYMARK CORP PLANT</t>
  </si>
  <si>
    <t>KEYMARK CORP (100%)</t>
  </si>
  <si>
    <t>SHORE ROAD</t>
  </si>
  <si>
    <t>GLENWOOD LANDING</t>
  </si>
  <si>
    <t>Glenwood Landing Energy Center</t>
  </si>
  <si>
    <t>185 CHARLES LINDBERGH BLVD</t>
  </si>
  <si>
    <t>Nassau Energy LLC</t>
  </si>
  <si>
    <t>GDF SUEZ ENERGY NORTH AMERICA INC (100%)</t>
  </si>
  <si>
    <t>175 East Old Country Road</t>
  </si>
  <si>
    <t>Hicksville</t>
  </si>
  <si>
    <t>289 BUFFALO AVE</t>
  </si>
  <si>
    <t>Freeport Power Plant No. 2</t>
  </si>
  <si>
    <t>FREEPORT ELECTRIC (100%)</t>
  </si>
  <si>
    <t>939 SOUTH BROADWAY</t>
  </si>
  <si>
    <t>HICKSVILLE</t>
  </si>
  <si>
    <t>Bethpage Energy Center</t>
  </si>
  <si>
    <t>600 MERCHANTS CONCOURSE</t>
  </si>
  <si>
    <t>WESTBURY</t>
  </si>
  <si>
    <t>COVANTA HEMPSTEAD</t>
  </si>
  <si>
    <t>MCCARTHY ROAD</t>
  </si>
  <si>
    <t>ISLAND PARK</t>
  </si>
  <si>
    <t>E F Barrett</t>
  </si>
  <si>
    <t>333 Earle Ovington Blvd</t>
  </si>
  <si>
    <t>Uniondale</t>
  </si>
  <si>
    <t>LIPA T&amp;D System</t>
  </si>
  <si>
    <t>LONG ISLAND POWER AUTHORITY (100%)</t>
  </si>
  <si>
    <t>Equus Power I</t>
  </si>
  <si>
    <t>595 Stewart Avenue</t>
  </si>
  <si>
    <t>East Garden City Substation</t>
  </si>
  <si>
    <t>514 EAST 60TH STREET</t>
  </si>
  <si>
    <t>NEW YORK COUNTY</t>
  </si>
  <si>
    <t>CON ED-EAST 60TH STREET STEAM PLANT</t>
  </si>
  <si>
    <t>CONSOLIDATED EDISON INC (100%)</t>
  </si>
  <si>
    <t>801 EAST 14TH ST</t>
  </si>
  <si>
    <t>East River</t>
  </si>
  <si>
    <t>850 12TH AVE</t>
  </si>
  <si>
    <t>59th Street</t>
  </si>
  <si>
    <t>ONE GUSTAVE L LEVY PLACE</t>
  </si>
  <si>
    <t>NEW YORK CITY</t>
  </si>
  <si>
    <t>MOUNT SINAI HOSPITAL</t>
  </si>
  <si>
    <t>THE MOUNT SINAI MEDICAL CENTER (100%)</t>
  </si>
  <si>
    <t>4 Irving Place</t>
  </si>
  <si>
    <t>CON EDISON - ELECTRIC TRANSMISSION &amp; DISTRIBUTION SYSTEM</t>
  </si>
  <si>
    <t>506 E 75TH ST</t>
  </si>
  <si>
    <t>74th Street</t>
  </si>
  <si>
    <t>251 MERCER STREET</t>
  </si>
  <si>
    <t>NEW YORK UNIVERSITY CENTRAL PLANT</t>
  </si>
  <si>
    <t>NEW YORK UNIVERSITY (100%)</t>
  </si>
  <si>
    <t>622 West 168th Street</t>
  </si>
  <si>
    <t>New York Presbyterian Hospital</t>
  </si>
  <si>
    <t>410 WEST 118TH STREET</t>
  </si>
  <si>
    <t>COLUMBIA UNIVERSITY-410 W 118TH ST</t>
  </si>
  <si>
    <t>TRUSTEES OF COLUMBIA UNIVERSITY IN THE CITY OF NEW YORK (100%)</t>
  </si>
  <si>
    <t>NIAGARA FALLS</t>
  </si>
  <si>
    <t>NIAGARA COUNTY</t>
  </si>
  <si>
    <t>5087 JUNCTION ROAD</t>
  </si>
  <si>
    <t>LOCKPORT</t>
  </si>
  <si>
    <t>Lockport</t>
  </si>
  <si>
    <t>100 ENERGY BOULEVARD &amp; 56TH STREET</t>
  </si>
  <si>
    <t>Covanta Niagara</t>
  </si>
  <si>
    <t>1445 PLETCHER ROAD</t>
  </si>
  <si>
    <t>MODEL CITY</t>
  </si>
  <si>
    <t>MODERN LANDFILL INC (100%)</t>
  </si>
  <si>
    <t>4501 Royal Ave</t>
  </si>
  <si>
    <t>Niagara Falls</t>
  </si>
  <si>
    <t>1070 ERIE AVE</t>
  </si>
  <si>
    <t>NORTH TONAWANDA</t>
  </si>
  <si>
    <t>Fortistar North Tonawanda Inc</t>
  </si>
  <si>
    <t>FORTISTAR LLC (100%)</t>
  </si>
  <si>
    <t>2400 Buffalo Avenue</t>
  </si>
  <si>
    <t>4001 Packard Road</t>
  </si>
  <si>
    <t>Cascades Containerboard Packaging- Niagara Falls</t>
  </si>
  <si>
    <t>CASCADES TISSUE GROUP - PENNSYLVANIA INC (100%)</t>
  </si>
  <si>
    <t>7725 LAKE ROAD</t>
  </si>
  <si>
    <t>BARKER</t>
  </si>
  <si>
    <t>5186 Lockport Junction Road</t>
  </si>
  <si>
    <t>5600 NIAGARA FALLS BOULEVARD</t>
  </si>
  <si>
    <t>NIAGARA FALLS LANDFILL</t>
  </si>
  <si>
    <t>7044 ST RTE 294</t>
  </si>
  <si>
    <t>AVA</t>
  </si>
  <si>
    <t>ONEIDA COUNTY</t>
  </si>
  <si>
    <t>AVA LANDFILL</t>
  </si>
  <si>
    <t>ONEIDA HERKIMER SOLID WASTE MANAGEMENT AUTHORITY INC (100%)</t>
  </si>
  <si>
    <t>6520 Glass Factory Road</t>
  </si>
  <si>
    <t>Marcy</t>
  </si>
  <si>
    <t>Clark Energy Center</t>
  </si>
  <si>
    <t>One Revere Park</t>
  </si>
  <si>
    <t>Rome</t>
  </si>
  <si>
    <t>REVERE COPPER PRODUCTS INC (100%)</t>
  </si>
  <si>
    <t>110 East Seneca St.</t>
  </si>
  <si>
    <t>Sherrill</t>
  </si>
  <si>
    <t>Sterling Power Plant</t>
  </si>
  <si>
    <t>500 EAST TAYLOR STREET</t>
  </si>
  <si>
    <t>SYRACUSE</t>
  </si>
  <si>
    <t>ONONDAGA COUNTY</t>
  </si>
  <si>
    <t>SYRACUSE UNIVERSITY - STEAM STATION</t>
  </si>
  <si>
    <t>SYRACUSE UNIVERSITY (100%)</t>
  </si>
  <si>
    <t>300 Erie Boulevard West</t>
  </si>
  <si>
    <t>3447 SENTINEL HEIGHTS ROAD</t>
  </si>
  <si>
    <t>64 CARR ST</t>
  </si>
  <si>
    <t>EAST SYRACUSE</t>
  </si>
  <si>
    <t>Carr Street Generating Station</t>
  </si>
  <si>
    <t>BROOKFIELD RENEWABLE ENERGY PARTNERS LP (100%)</t>
  </si>
  <si>
    <t>53 Industrial Drive</t>
  </si>
  <si>
    <t>2885 BELGIUM ROAD</t>
  </si>
  <si>
    <t>BALDWINSVILLE</t>
  </si>
  <si>
    <t>ANHEUSER BUSCH BALDWINSVILLE BREWERY</t>
  </si>
  <si>
    <t>5801 ROCK CUT ROAD</t>
  </si>
  <si>
    <t>JAMESVILLE</t>
  </si>
  <si>
    <t>ONONDAGA CO RESOURCE RECOVERY FACILITY</t>
  </si>
  <si>
    <t>1879 ST RTE 5 &amp; 20</t>
  </si>
  <si>
    <t>STANLEY</t>
  </si>
  <si>
    <t>ONTARIO COUNTY</t>
  </si>
  <si>
    <t>ONTARIO CO LANDFILL</t>
  </si>
  <si>
    <t>50 FORGE AVE</t>
  </si>
  <si>
    <t>GUARDIAN INDUSTRIES LLC</t>
  </si>
  <si>
    <t>994 RIVER RD</t>
  </si>
  <si>
    <t>Danskammer Generating Station</t>
  </si>
  <si>
    <t>DANSKAMMER ENERGY LLC (100%)</t>
  </si>
  <si>
    <t>107 Jacobs Road</t>
  </si>
  <si>
    <t>Westtown</t>
  </si>
  <si>
    <t>65 BALLARD ROAD</t>
  </si>
  <si>
    <t>ECO-BAT NORTH AMERICA (100%)</t>
  </si>
  <si>
    <t>3330 Route 6</t>
  </si>
  <si>
    <t>CPV Valley Energy Center</t>
  </si>
  <si>
    <t>CPV VALLEY LLC (100%)</t>
  </si>
  <si>
    <t>71 Dolson Ave</t>
  </si>
  <si>
    <t>Shoemaker Gas Turbine</t>
  </si>
  <si>
    <t>21 Training Center Lane</t>
  </si>
  <si>
    <t>New Hampton</t>
  </si>
  <si>
    <t>Orange County Landfill</t>
  </si>
  <si>
    <t>992 RIVER ROAD</t>
  </si>
  <si>
    <t>Roseton Generating Facility</t>
  </si>
  <si>
    <t>4141 BATES RD</t>
  </si>
  <si>
    <t>MEDINA</t>
  </si>
  <si>
    <t>ORLEANS COUNTY</t>
  </si>
  <si>
    <t>WESTERN NEW YORK ENERGY LLC</t>
  </si>
  <si>
    <t>WESTERN NEW YORK ENERGY LLC (100%)</t>
  </si>
  <si>
    <t>448 CO RTE 1A</t>
  </si>
  <si>
    <t>OSWEGO</t>
  </si>
  <si>
    <t>OSWEGO COUNTY</t>
  </si>
  <si>
    <t>NOVELIS CORPORATION</t>
  </si>
  <si>
    <t>3125 State Route 3</t>
  </si>
  <si>
    <t>BRISTOL HILL SANITARY LANDFILL</t>
  </si>
  <si>
    <t>76 INDEPENDENCE WAY</t>
  </si>
  <si>
    <t>105 MITCHELL ST</t>
  </si>
  <si>
    <t>Indeck-Oswego Energy Center</t>
  </si>
  <si>
    <t>2801 STATE ROUTE 481</t>
  </si>
  <si>
    <t>OSWEGO CO ENERGY RECOVERY FAC</t>
  </si>
  <si>
    <t>261 WASHINGTON BLVD</t>
  </si>
  <si>
    <t>Oswego Harbor Power</t>
  </si>
  <si>
    <t>142 Tulip Road</t>
  </si>
  <si>
    <t>132-11 BEDELL ST</t>
  </si>
  <si>
    <t>JAMAICA</t>
  </si>
  <si>
    <t>QUEENS COUNTY</t>
  </si>
  <si>
    <t>ROCHDALE VILLAGE</t>
  </si>
  <si>
    <t>ROCHDALE VILLAGE INC (100%)</t>
  </si>
  <si>
    <t>38-54 VERNON BLVD</t>
  </si>
  <si>
    <t>LONG ISLAND CITY</t>
  </si>
  <si>
    <t>Ravenswood Generating Station</t>
  </si>
  <si>
    <t>LS POWER EQUITY PARTNERS LP (100%)</t>
  </si>
  <si>
    <t>18-01 20TH AVE</t>
  </si>
  <si>
    <t>ASTORIA</t>
  </si>
  <si>
    <t>Astoria Generating Station</t>
  </si>
  <si>
    <t>31 03 20TH AVE</t>
  </si>
  <si>
    <t>Poletti 500 MW CC</t>
  </si>
  <si>
    <t>14-25 BAY 24TH ST</t>
  </si>
  <si>
    <t>FAR ROCKAWAY</t>
  </si>
  <si>
    <t>Bayswater Peaking Facility</t>
  </si>
  <si>
    <t>MPH ROCKAWAY PEAKERS HOLDCO LLC (100%)</t>
  </si>
  <si>
    <t>42 30 VERNON BLVD</t>
  </si>
  <si>
    <t>Vernon Boulevard</t>
  </si>
  <si>
    <t>JFK AIRPORT BUILDING 49</t>
  </si>
  <si>
    <t>KIAC Cogeneration</t>
  </si>
  <si>
    <t>17-10 STEINWAY ST</t>
  </si>
  <si>
    <t>ASTORIA ENERGY LLC &amp; ASTORIA ENERGY II LLC</t>
  </si>
  <si>
    <t>ASTORIA PROJECT PARTNERS LLC (100%)</t>
  </si>
  <si>
    <t>51st and Almeda Street</t>
  </si>
  <si>
    <t>Far Rockaway</t>
  </si>
  <si>
    <t>Edgemere Landfill</t>
  </si>
  <si>
    <t>38-54 Vernon Blvd</t>
  </si>
  <si>
    <t>Long Island City</t>
  </si>
  <si>
    <t>Ravenswood Steam Plant</t>
  </si>
  <si>
    <t>31 01 20TH AVE</t>
  </si>
  <si>
    <t>Astoria Gas Turbine Power</t>
  </si>
  <si>
    <t>EMPIRE ACQUISITION LLC (100%)</t>
  </si>
  <si>
    <t>39 RIVERSIDE AVE</t>
  </si>
  <si>
    <t>RENSSELAER</t>
  </si>
  <si>
    <t>Rensselaer Cogen</t>
  </si>
  <si>
    <t>1902 RIVER ROAD ROUTE 9J</t>
  </si>
  <si>
    <t>CASTLETON ON HUDSON</t>
  </si>
  <si>
    <t>CASTLETON ENERGY CENTER LLC (100%)</t>
  </si>
  <si>
    <t>5035 SR 66</t>
  </si>
  <si>
    <t>RENSSELAER COUNTY</t>
  </si>
  <si>
    <t>143 EDGEWATER STREET</t>
  </si>
  <si>
    <t>STATEN ISLAND</t>
  </si>
  <si>
    <t>Pouch Terminal</t>
  </si>
  <si>
    <t>1010 Muldoon Avenue</t>
  </si>
  <si>
    <t>Staten Island</t>
  </si>
  <si>
    <t>Fresh Kills Landfill</t>
  </si>
  <si>
    <t>4401 VICTORY BLVD</t>
  </si>
  <si>
    <t>Arthur Kill</t>
  </si>
  <si>
    <t>4435 VICTORY BOULEVARD</t>
  </si>
  <si>
    <t>401 NORTH MIDDLETOWN ROAD</t>
  </si>
  <si>
    <t>PEARL RIVER</t>
  </si>
  <si>
    <t>ROCKLAND COUNTY</t>
  </si>
  <si>
    <t>Pearl River Campus</t>
  </si>
  <si>
    <t>IRG REALTY ADVISORS LLC (100%)</t>
  </si>
  <si>
    <t>6 4th street</t>
  </si>
  <si>
    <t>Hillburn</t>
  </si>
  <si>
    <t>Hillburn Gas Turbine</t>
  </si>
  <si>
    <t>1 Lindbergh Road</t>
  </si>
  <si>
    <t>140 SAMSONDALE AVE</t>
  </si>
  <si>
    <t>WEST HAVERSTRAW</t>
  </si>
  <si>
    <t>Bowline Generating Station</t>
  </si>
  <si>
    <t>ALCOA POWER CANAL ROAD</t>
  </si>
  <si>
    <t>MASSENA</t>
  </si>
  <si>
    <t>Massena Energy Facility</t>
  </si>
  <si>
    <t>1814 State Highway 131</t>
  </si>
  <si>
    <t>Massena</t>
  </si>
  <si>
    <t>ST. LAWRENCE COUNTY</t>
  </si>
  <si>
    <t>Alcoa USA Corp.</t>
  </si>
  <si>
    <t>21 Entrance Avenue</t>
  </si>
  <si>
    <t>Ogdensburg</t>
  </si>
  <si>
    <t>AG Energy</t>
  </si>
  <si>
    <t>AG ENERGY PARTNERS LP (100%)</t>
  </si>
  <si>
    <t>One River St.</t>
  </si>
  <si>
    <t>South Glens Falls</t>
  </si>
  <si>
    <t>SARATOGA COUNTY</t>
  </si>
  <si>
    <t>SCA Tissue</t>
  </si>
  <si>
    <t>57 Peters Road</t>
  </si>
  <si>
    <t>Green Ridge Landfill</t>
  </si>
  <si>
    <t>260 HUDSON RIVER ROAD</t>
  </si>
  <si>
    <t>WATERFORD</t>
  </si>
  <si>
    <t>Momentive Performance Materials</t>
  </si>
  <si>
    <t>MOM HOLDING CO (100%)</t>
  </si>
  <si>
    <t>24 WHITE ST</t>
  </si>
  <si>
    <t>Indeck-Corinth Energy Center</t>
  </si>
  <si>
    <t>400 Stone Break Road Extension</t>
  </si>
  <si>
    <t>Malta</t>
  </si>
  <si>
    <t>GLOBALFOUNDRIES U.S. Inc. Fab 8</t>
  </si>
  <si>
    <t>ONE RESEARCH CIRCLE</t>
  </si>
  <si>
    <t>NISKAYUNA</t>
  </si>
  <si>
    <t>SCHENECTADY COUNTY</t>
  </si>
  <si>
    <t>GE GLOBAL RESEARCH CENTER</t>
  </si>
  <si>
    <t>1 River Road</t>
  </si>
  <si>
    <t>GE Power and Water</t>
  </si>
  <si>
    <t>1000 MAIN STREET</t>
  </si>
  <si>
    <t>ROTTERDAM JUNCTION</t>
  </si>
  <si>
    <t>SI GROUP INC /ROTT JCT FAC</t>
  </si>
  <si>
    <t>SI GROUP USA HOLDINGS (USHA) CORP (100%)</t>
  </si>
  <si>
    <t>2840 US RT 20 EAST</t>
  </si>
  <si>
    <t>CARLISLE</t>
  </si>
  <si>
    <t>SCHOHARIE COUNTY</t>
  </si>
  <si>
    <t>3580 SALT PT RD</t>
  </si>
  <si>
    <t>WATKINS GLEN</t>
  </si>
  <si>
    <t>SCHUYLER COUNTY</t>
  </si>
  <si>
    <t>U S SALT - WATKINS GLEN REFINERY</t>
  </si>
  <si>
    <t>518 EAST 4TH STREET</t>
  </si>
  <si>
    <t>1786 SALCMAN ROAD</t>
  </si>
  <si>
    <t>SENECA COUNTY</t>
  </si>
  <si>
    <t>SENECA MEADOWS SWMF</t>
  </si>
  <si>
    <t>BATH</t>
  </si>
  <si>
    <t>STEUBEN COUNTY</t>
  </si>
  <si>
    <t>NEW BATH LANDFILL</t>
  </si>
  <si>
    <t>STEUBEN COUNTY DEPARTMENT OF PUBLIC WORKS (100%)</t>
  </si>
  <si>
    <t>890 ADDISON RD</t>
  </si>
  <si>
    <t>PAINTED POST</t>
  </si>
  <si>
    <t>CORNING DIESEL MANUFACTURING FACILITY</t>
  </si>
  <si>
    <t>4401 College Ave</t>
  </si>
  <si>
    <t>Corning</t>
  </si>
  <si>
    <t>GYMNASIUM ROAD</t>
  </si>
  <si>
    <t>STONY BROOK</t>
  </si>
  <si>
    <t>Nissequogue Cogen</t>
  </si>
  <si>
    <t>NORTH COUNTRY ROAD</t>
  </si>
  <si>
    <t>WADING RIVER</t>
  </si>
  <si>
    <t>Wading River Facility</t>
  </si>
  <si>
    <t>MORRIS AVE</t>
  </si>
  <si>
    <t>HOLTSVILLE</t>
  </si>
  <si>
    <t>Holtsville Facility</t>
  </si>
  <si>
    <t>1885 MOORE'S LANE</t>
  </si>
  <si>
    <t>GREENPORT</t>
  </si>
  <si>
    <t>HAWKEYE ENERGY GREENPORT LLC (100%)</t>
  </si>
  <si>
    <t>EATON'S NECK ROAD</t>
  </si>
  <si>
    <t>NORTHPORT</t>
  </si>
  <si>
    <t>Northport</t>
  </si>
  <si>
    <t>99 TOWN LINE RD.</t>
  </si>
  <si>
    <t>EAST NORTHPORT</t>
  </si>
  <si>
    <t>COVANTA HUNTINGTON</t>
  </si>
  <si>
    <t>607 UNION AVE</t>
  </si>
  <si>
    <t>Richard M Flynn (Holtsville)</t>
  </si>
  <si>
    <t>BEACH ST</t>
  </si>
  <si>
    <t>PORT JEFFERSON</t>
  </si>
  <si>
    <t>Port Jefferson Energy Center</t>
  </si>
  <si>
    <t>4001 VETERANS MEMORIAL HIGHWAY</t>
  </si>
  <si>
    <t>RONKONKOMA</t>
  </si>
  <si>
    <t>ISLIP MCARTHUR RESOURCE RECOVERY FACIL</t>
  </si>
  <si>
    <t>ISLIP RESOURCE RECOVERY AGENCY (100%)</t>
  </si>
  <si>
    <t>227 N COUNTY RD</t>
  </si>
  <si>
    <t>SHOREHAM</t>
  </si>
  <si>
    <t>Shoreham Energy</t>
  </si>
  <si>
    <t>185 Edison Avenue</t>
  </si>
  <si>
    <t>WEST BABYLON</t>
  </si>
  <si>
    <t>Former Town of Babylon Landfill</t>
  </si>
  <si>
    <t>50 ZORN BOULEVARD</t>
  </si>
  <si>
    <t>Yaphank</t>
  </si>
  <si>
    <t>Caithness Long Island Energy Center</t>
  </si>
  <si>
    <t>CAITHNESS LONG ISLAND LLC (100%)</t>
  </si>
  <si>
    <t>380 PATTON AVE</t>
  </si>
  <si>
    <t>Pinelawn Power</t>
  </si>
  <si>
    <t>WEST END CAMPUS ROAD</t>
  </si>
  <si>
    <t>BRENTWOOD</t>
  </si>
  <si>
    <t>Edgewood Energy</t>
  </si>
  <si>
    <t>53 BELL AVENUE</t>
  </si>
  <si>
    <t>UPTON</t>
  </si>
  <si>
    <t>US DOE BROOKHAVEN NATIONAL LABORATORY</t>
  </si>
  <si>
    <t>PILGRIM STATE HOSPITAL/1650 ISLIP AVE</t>
  </si>
  <si>
    <t>Brentwood</t>
  </si>
  <si>
    <t>125 GLEAM STREET</t>
  </si>
  <si>
    <t>Humphreys Service Building ROUTE 366</t>
  </si>
  <si>
    <t>Cornell University Ithaca Campus</t>
  </si>
  <si>
    <t>CORNELL UNIVERSITY (100%)</t>
  </si>
  <si>
    <t>228 CAYUGA DR</t>
  </si>
  <si>
    <t>962 OLD KINGS HIGHWAY</t>
  </si>
  <si>
    <t>Saugerties</t>
  </si>
  <si>
    <t>ULSTER COUNTY</t>
  </si>
  <si>
    <t>NORTHEAST SOLITE CORPORATION</t>
  </si>
  <si>
    <t>NORTHEAST SOLITE CORP (100%)</t>
  </si>
  <si>
    <t>313 WARREN STREET</t>
  </si>
  <si>
    <t>GLENS FALLS</t>
  </si>
  <si>
    <t>Lehigh Cement Company LLC</t>
  </si>
  <si>
    <t>1 GLEN STREET</t>
  </si>
  <si>
    <t>FINCH PAPER LLC</t>
  </si>
  <si>
    <t>1 Eddy Street</t>
  </si>
  <si>
    <t>Fort Edward</t>
  </si>
  <si>
    <t>IRVING JD LTD (100%)</t>
  </si>
  <si>
    <t>93 RIVER STREET</t>
  </si>
  <si>
    <t>HUDSON FALLS</t>
  </si>
  <si>
    <t>WHEELABRATOR HUDSON FALLS LLC</t>
  </si>
  <si>
    <t>1 Half Moon Bay Drive (Croton Point Park)</t>
  </si>
  <si>
    <t>Croton-on-Hudson</t>
  </si>
  <si>
    <t>WESTCHESTER COUNTY</t>
  </si>
  <si>
    <t>Croton Landfill</t>
  </si>
  <si>
    <t>WESTCHESTER COUNTY DEPARTMENT OF ENVIRONMENTAL FACILITIES (100%)</t>
  </si>
  <si>
    <t>1 CHARLES PT AVE</t>
  </si>
  <si>
    <t>PEEKSKILL</t>
  </si>
  <si>
    <t>WHEELABRATOR WESTCHESTER LP</t>
  </si>
  <si>
    <t>1 Federal St.</t>
  </si>
  <si>
    <t>Yonkers</t>
  </si>
  <si>
    <t>350 BROADWAY</t>
  </si>
  <si>
    <t>1 INDECK DRIVE</t>
  </si>
  <si>
    <t>Indeck-Silver Springs Energy Center</t>
  </si>
  <si>
    <t>45 RIBAUD AVENUE EAST</t>
  </si>
  <si>
    <t>WYOMING COUNTY</t>
  </si>
  <si>
    <t>590 PLANT ROAD</t>
  </si>
  <si>
    <t>DRESDEN</t>
  </si>
  <si>
    <t>Greenidge Generation LLC</t>
  </si>
  <si>
    <t>GREENIDGE GENERATION HOLDINGS LLC (100%)</t>
  </si>
  <si>
    <t>2701 Austin Quarter Rd.</t>
  </si>
  <si>
    <t>ALAMANCE COUNTY</t>
  </si>
  <si>
    <t>NORTH CAROLINA</t>
  </si>
  <si>
    <t>Alamance County Landfill</t>
  </si>
  <si>
    <t>375 Dozer Drive</t>
  </si>
  <si>
    <t>Polkton</t>
  </si>
  <si>
    <t>ANSON COUNTY</t>
  </si>
  <si>
    <t>Anson County Waste Management Facility</t>
  </si>
  <si>
    <t>656 Little Duncan Rd.</t>
  </si>
  <si>
    <t>Wadesboro</t>
  </si>
  <si>
    <t>749 BLEWETT FALLS ROAD</t>
  </si>
  <si>
    <t>LILESVILLE</t>
  </si>
  <si>
    <t>NCEMC Anson Plant</t>
  </si>
  <si>
    <t>NORTH CAROLINA ELECTRIC MEMBERSHIP CORP (100%)</t>
  </si>
  <si>
    <t>1530 NC HIGHWAY 306 South</t>
  </si>
  <si>
    <t>BEAUFORT COUNTY</t>
  </si>
  <si>
    <t>PCS PHOSPHATE COMPANY INCORPORATED</t>
  </si>
  <si>
    <t>3539 GOVERNORS RD</t>
  </si>
  <si>
    <t>BERTIE COUNTY</t>
  </si>
  <si>
    <t>PERDUE FARMS INC</t>
  </si>
  <si>
    <t>1922 REPUBLICAN ROAD</t>
  </si>
  <si>
    <t>AULANDER</t>
  </si>
  <si>
    <t>EAST CAROLINA REGIONAL LANDFILL</t>
  </si>
  <si>
    <t>22828 NC HIGHWAY 87 WEST</t>
  </si>
  <si>
    <t>FAYETTEVILLE</t>
  </si>
  <si>
    <t>BLADEN COUNTY</t>
  </si>
  <si>
    <t>CHEMOURS COMPANY - FAYETTEVILLE WORKS</t>
  </si>
  <si>
    <t>15855 NC HIGHWAY 87</t>
  </si>
  <si>
    <t>TAR HEEL</t>
  </si>
  <si>
    <t>Smithfield Fresh Meats Corp - Tar Heel</t>
  </si>
  <si>
    <t>85 PANTHER BRANCH ROAD</t>
  </si>
  <si>
    <t>ALEXANDER</t>
  </si>
  <si>
    <t>BUNCOMBE COUNTY</t>
  </si>
  <si>
    <t>BUNCOMBE COUNTY NEW LANDFILL</t>
  </si>
  <si>
    <t>200 CP&amp;L DRIVE</t>
  </si>
  <si>
    <t>ARDEN</t>
  </si>
  <si>
    <t>Asheville Steam Electric Plant</t>
  </si>
  <si>
    <t>5105 MOREHEAD ROAD</t>
  </si>
  <si>
    <t>CONCORD</t>
  </si>
  <si>
    <t>CABARRUS COUNTY</t>
  </si>
  <si>
    <t>Charlotte Motor Speedway Landfill V</t>
  </si>
  <si>
    <t>2800 Cheraw Road</t>
  </si>
  <si>
    <t>CALDWELL COUNTY</t>
  </si>
  <si>
    <t>Foothills Environmental</t>
  </si>
  <si>
    <t>8320 EAST HWY 150</t>
  </si>
  <si>
    <t>TERRELL</t>
  </si>
  <si>
    <t>3993 ROCKY FORD ROAD</t>
  </si>
  <si>
    <t>CATAWBA COUNTY</t>
  </si>
  <si>
    <t>BLACKBURN SANITARY LANDFILL</t>
  </si>
  <si>
    <t>617 Washburn Switch Rd.</t>
  </si>
  <si>
    <t>CLEVELAND COUNTY</t>
  </si>
  <si>
    <t>SHELBY</t>
  </si>
  <si>
    <t>CLEVELAND COUNTY LANDFILL</t>
  </si>
  <si>
    <t>CLEVELAND COUNTY HEALTH DEPARTMENT (100%)</t>
  </si>
  <si>
    <t>181 Gage Road</t>
  </si>
  <si>
    <t>Kings Mountain</t>
  </si>
  <si>
    <t>Kings Mountain Energy Center</t>
  </si>
  <si>
    <t>200 Elm Road</t>
  </si>
  <si>
    <t>Grover</t>
  </si>
  <si>
    <t>Cleveland County Generating Facility</t>
  </si>
  <si>
    <t>940 WASHBURN SWITCH RD.</t>
  </si>
  <si>
    <t>NIPPON ELECTRIC GLASS AMERICA INC (100%)</t>
  </si>
  <si>
    <t>DUKE POWER RD #1002</t>
  </si>
  <si>
    <t>CLIFFSIDE</t>
  </si>
  <si>
    <t>Cliffside</t>
  </si>
  <si>
    <t>865 JOHN L RIEGEL ROAD</t>
  </si>
  <si>
    <t>RIEGELWOOD</t>
  </si>
  <si>
    <t>International Paper-Riegelwood</t>
  </si>
  <si>
    <t>1785 Weyerhaeuser Road</t>
  </si>
  <si>
    <t>Vanceboro</t>
  </si>
  <si>
    <t>International Paper - New Bern Mill</t>
  </si>
  <si>
    <t>7400 Old US 70 West</t>
  </si>
  <si>
    <t>New Bern</t>
  </si>
  <si>
    <t>CRAVEN COUNTY</t>
  </si>
  <si>
    <t>Coastal Regional Solid Waste Management Authority</t>
  </si>
  <si>
    <t>THE COASTAL REGIONAL SOLID WASTE MANAGEMENT AUTHORITY (100%)</t>
  </si>
  <si>
    <t>CHERRY POINT</t>
  </si>
  <si>
    <t>U S MARINE CORPS CHERRY POINT AIR STATION</t>
  </si>
  <si>
    <t>201 Executive Parkway</t>
  </si>
  <si>
    <t>Craven County Wood Energy</t>
  </si>
  <si>
    <t>ATLANTIC POWER CORP (50%); CMS ENERGY CORP (50%)</t>
  </si>
  <si>
    <t>1754 River Road</t>
  </si>
  <si>
    <t>1309 Industrial Drive</t>
  </si>
  <si>
    <t>3216 CEDAR CREEK RD</t>
  </si>
  <si>
    <t>DAK AMERICAS LLC</t>
  </si>
  <si>
    <t>FORT BRAGG</t>
  </si>
  <si>
    <t>HEADQUARTERS XVIII ABN CORPS AND FORT BRAGG</t>
  </si>
  <si>
    <t>698 ANN STREET</t>
  </si>
  <si>
    <t>CUMBERLAND COUNTY ANN STREET LANDFILL</t>
  </si>
  <si>
    <t>CUMBERLAND COUNTY SOLID WASTE MANAGEMENT (100%)</t>
  </si>
  <si>
    <t>6650 RAMSEY STREET</t>
  </si>
  <si>
    <t>1242 Old Highway 29</t>
  </si>
  <si>
    <t>DAVIDSON COUNTY</t>
  </si>
  <si>
    <t>Davidson County Integrated Solid Waste Management Dept.</t>
  </si>
  <si>
    <t>9698 OLD US HIGHWAY 52</t>
  </si>
  <si>
    <t>OWENS-BROCKWAY GLASS CONTAINER INC. - PLANT 06</t>
  </si>
  <si>
    <t>473 NEW JERSEY CHURCH ROAD</t>
  </si>
  <si>
    <t>469 Yellow Cut Rd.</t>
  </si>
  <si>
    <t>Rose Hill</t>
  </si>
  <si>
    <t>DUPLIN COUNTY</t>
  </si>
  <si>
    <t>3028 E. Cornwallis Road</t>
  </si>
  <si>
    <t>DURHAM COUNTY</t>
  </si>
  <si>
    <t>CREE INC (100%)</t>
  </si>
  <si>
    <t>131 RESEARCH DR</t>
  </si>
  <si>
    <t>DURHAM</t>
  </si>
  <si>
    <t>DUKE UNIVERSITY</t>
  </si>
  <si>
    <t>DUKE UNIVERSITY (100%)</t>
  </si>
  <si>
    <t>4600 Silicon Dr.</t>
  </si>
  <si>
    <t>4501 Overdale Road</t>
  </si>
  <si>
    <t>Winton Salem</t>
  </si>
  <si>
    <t>Ingredion Incorporated</t>
  </si>
  <si>
    <t>4040 REYNOLDS COURT</t>
  </si>
  <si>
    <t>WINSTON SALEM</t>
  </si>
  <si>
    <t>R. J. REYNOLDS TOBACCO CO. WHITAKER PARK</t>
  </si>
  <si>
    <t>REYNOLDS AMERICAN INC (100%)</t>
  </si>
  <si>
    <t>325 WEST HANES MILL ROAD</t>
  </si>
  <si>
    <t>WINSTON-SALEM</t>
  </si>
  <si>
    <t>HANES MILL ROAD LANDFILL</t>
  </si>
  <si>
    <t>CITY OF WINSTON-SALEM (100%)</t>
  </si>
  <si>
    <t>1725 DRYWALL DR</t>
  </si>
  <si>
    <t>MOUNT HOLLY</t>
  </si>
  <si>
    <t>GASTON COUNTY</t>
  </si>
  <si>
    <t>Gold Bond - MTH Plant</t>
  </si>
  <si>
    <t>253 PLANT ALLEN RD.</t>
  </si>
  <si>
    <t>BELMONT</t>
  </si>
  <si>
    <t>G G Allen</t>
  </si>
  <si>
    <t>3155 PHILADELPHIA CHURCH RD</t>
  </si>
  <si>
    <t>DALLAS</t>
  </si>
  <si>
    <t>GASTON COUNTY LANDFILL</t>
  </si>
  <si>
    <t>GASTON COUNTY GOVERNMENT (100%)</t>
  </si>
  <si>
    <t>Gastonia</t>
  </si>
  <si>
    <t>2401 DOYLE STREET</t>
  </si>
  <si>
    <t>GUILFORD COUNTY</t>
  </si>
  <si>
    <t>2503 WHITE STREET</t>
  </si>
  <si>
    <t>CITY OF GREENSBORO WHITE STREET LANDFILL</t>
  </si>
  <si>
    <t>CITY OF GREENSBORO NORTH CAROLINA (100%)</t>
  </si>
  <si>
    <t>3940 E. Kivett Drive</t>
  </si>
  <si>
    <t>High Point</t>
  </si>
  <si>
    <t>Kersey Valley MSW Landfill</t>
  </si>
  <si>
    <t>7628 Thorndike Road</t>
  </si>
  <si>
    <t>Greensboro</t>
  </si>
  <si>
    <t>QORVO</t>
  </si>
  <si>
    <t>QORVO INC (100%)</t>
  </si>
  <si>
    <t>ROANOKE RAPIDS</t>
  </si>
  <si>
    <t>100 GASTON ROAD</t>
  </si>
  <si>
    <t>175 MAIN ST</t>
  </si>
  <si>
    <t>Blue Ridge Paper Products LLC</t>
  </si>
  <si>
    <t>3898 fines creek rd</t>
  </si>
  <si>
    <t>waynesville</t>
  </si>
  <si>
    <t>HAYWOOD COUNTY</t>
  </si>
  <si>
    <t>white oak landfill</t>
  </si>
  <si>
    <t>COUNTY OF HAYWOOD (100%)</t>
  </si>
  <si>
    <t>1505 RIVER RD</t>
  </si>
  <si>
    <t>COFIELD</t>
  </si>
  <si>
    <t>HERTFORD COUNTY</t>
  </si>
  <si>
    <t>NUCOR STEEL HERTFORD COUNTY</t>
  </si>
  <si>
    <t>119 Mazeppa Road</t>
  </si>
  <si>
    <t>IREDELL COUNTY</t>
  </si>
  <si>
    <t>NGK NORTH AMERICA INC (100%)</t>
  </si>
  <si>
    <t>501 SHEFFIELD ROAD</t>
  </si>
  <si>
    <t>HARMONY</t>
  </si>
  <si>
    <t>TYSON FARMS INCORPORATED HARMONY</t>
  </si>
  <si>
    <t>236 TRANSCO ROAD</t>
  </si>
  <si>
    <t>MOORESVILLE</t>
  </si>
  <si>
    <t>354 TWINS OAKS ROAD</t>
  </si>
  <si>
    <t>STATESVILLE</t>
  </si>
  <si>
    <t>IREDELL CO-TWINS OAKS RD;3260</t>
  </si>
  <si>
    <t>342 MOORESVILLE BLVD</t>
  </si>
  <si>
    <t>CARDINAL FG FLAT GLASS PLANT</t>
  </si>
  <si>
    <t>CARDINAL GLASS INDUSTRIES INC (100%)</t>
  </si>
  <si>
    <t>680 COUNTY HOME ROAD</t>
  </si>
  <si>
    <t>SMITHFIELD</t>
  </si>
  <si>
    <t>JOHNSTON COUNTY</t>
  </si>
  <si>
    <t>JOHNSTON COUNTY MSW LANDFILL</t>
  </si>
  <si>
    <t>Grifton</t>
  </si>
  <si>
    <t>LENOIR COUNTY</t>
  </si>
  <si>
    <t>2949 Hodges Farm Road</t>
  </si>
  <si>
    <t>Lenoir County Landfill</t>
  </si>
  <si>
    <t>5291 CROUSE RD</t>
  </si>
  <si>
    <t>CROUSE</t>
  </si>
  <si>
    <t>LINCOLN COUNTY LANDFILL</t>
  </si>
  <si>
    <t>6769 OLD PLANK ROAD</t>
  </si>
  <si>
    <t>NC HWY 149 N</t>
  </si>
  <si>
    <t>PLYMOUTH</t>
  </si>
  <si>
    <t>Domtar Paper Company LLC - Plymouth</t>
  </si>
  <si>
    <t>4720 Piedmont Row Drive</t>
  </si>
  <si>
    <t>MECKLENBURG COUNTY</t>
  </si>
  <si>
    <t>526 South Church St</t>
  </si>
  <si>
    <t>Duke Energy Power Delivery Carolinas</t>
  </si>
  <si>
    <t>1335 S. CLARKSON ST.</t>
  </si>
  <si>
    <t>CHARLOTTE</t>
  </si>
  <si>
    <t>CHARLOTTE PIPE &amp; FOUNDRY CO</t>
  </si>
  <si>
    <t>CHARLOTTE PIPE &amp; FOUNDRY CO (100%)</t>
  </si>
  <si>
    <t>6601 LAKEVIEW ROAD</t>
  </si>
  <si>
    <t>2911 NEVADA BV</t>
  </si>
  <si>
    <t>500 LANDFILL ROAD</t>
  </si>
  <si>
    <t>MOUNT GILEAD</t>
  </si>
  <si>
    <t>UWHARRIE ENVIRONMENTAL</t>
  </si>
  <si>
    <t>5408 HOLLY SHELTER ROAD</t>
  </si>
  <si>
    <t>CASTLE HAYNE</t>
  </si>
  <si>
    <t>NEW HANOVER COUNTY</t>
  </si>
  <si>
    <t>ELEMENTIS CHROMIUM</t>
  </si>
  <si>
    <t>ELEMENTIS GLOBAL LLC (100%)</t>
  </si>
  <si>
    <t>5210 U S HIGHWAY 421 NORTH</t>
  </si>
  <si>
    <t>NEW HANOVER COUNTY SECURE LANDFILL</t>
  </si>
  <si>
    <t>4600 HIGHWAY 421 NORTH</t>
  </si>
  <si>
    <t>Stepan</t>
  </si>
  <si>
    <t>838 Sunnyvale Drive</t>
  </si>
  <si>
    <t>Gold Bond - WLM Plant</t>
  </si>
  <si>
    <t>801 SUTTON STEAM PLANT ROAD</t>
  </si>
  <si>
    <t>L V Sutton Steam Electric Plant</t>
  </si>
  <si>
    <t>12 Post Lane</t>
  </si>
  <si>
    <t>CAMP LEJEUNE</t>
  </si>
  <si>
    <t>ONSLOW COUNTY</t>
  </si>
  <si>
    <t>US MARINE CORPS BASE CAMP LEJEUNE</t>
  </si>
  <si>
    <t>415 MEADOWVIEW ROAD</t>
  </si>
  <si>
    <t>ONSLOW COUNTY LANDFILL</t>
  </si>
  <si>
    <t>501 CAMERON AVE</t>
  </si>
  <si>
    <t>CHAPEL HILL</t>
  </si>
  <si>
    <t>The University of NC Chapel Hill</t>
  </si>
  <si>
    <t>STATE OF NORTH CAROLINA (100%)</t>
  </si>
  <si>
    <t>1514 Eubanks Road</t>
  </si>
  <si>
    <t>Chapel Hill</t>
  </si>
  <si>
    <t>Orange County Regional Landfill</t>
  </si>
  <si>
    <t>10660 BOSTON ROAD</t>
  </si>
  <si>
    <t>ROXBORO</t>
  </si>
  <si>
    <t>Mayo Electric Generating Plant</t>
  </si>
  <si>
    <t>9650 OXFORD ROAD</t>
  </si>
  <si>
    <t>ROUGEMONT</t>
  </si>
  <si>
    <t>PERSON COUNTY</t>
  </si>
  <si>
    <t>UPPER PIEDMONT REGIONAL LANDFILL</t>
  </si>
  <si>
    <t>1700 DUNNAWAY ROAD</t>
  </si>
  <si>
    <t>SEMORA</t>
  </si>
  <si>
    <t>Roxboro Steam Electric Plant</t>
  </si>
  <si>
    <t>921 Shore Road</t>
  </si>
  <si>
    <t>Semora</t>
  </si>
  <si>
    <t>5900 NORTHWEST GREENVILLE BOULEVARD</t>
  </si>
  <si>
    <t>PITT COUNTY</t>
  </si>
  <si>
    <t>Patheon Manufacturing Services LLC</t>
  </si>
  <si>
    <t>THERMO FISHER SCIENTIFIC INC (100%)</t>
  </si>
  <si>
    <t>5750 Martin Luther King Jr. Highway</t>
  </si>
  <si>
    <t>3025 Landfill Road</t>
  </si>
  <si>
    <t>Pitt County Landfill</t>
  </si>
  <si>
    <t>3597 Old Cedar Falls Road</t>
  </si>
  <si>
    <t>Randleman</t>
  </si>
  <si>
    <t>Great Oak Landfill</t>
  </si>
  <si>
    <t>801 PINEVIEW ROAD</t>
  </si>
  <si>
    <t>ASHEBORO</t>
  </si>
  <si>
    <t>STARPET INCORPORATED</t>
  </si>
  <si>
    <t>STARPET INC (100%)</t>
  </si>
  <si>
    <t>Cascades Tissue Group North Carolina</t>
  </si>
  <si>
    <t>162 COOPERATIVE WAY</t>
  </si>
  <si>
    <t>HAMLET</t>
  </si>
  <si>
    <t>NCEMC Hamlet Plant</t>
  </si>
  <si>
    <t>198 ENERGY WAY</t>
  </si>
  <si>
    <t>Richmond County Combustion Turbine Plant</t>
  </si>
  <si>
    <t>246 LANDFILL ROAD</t>
  </si>
  <si>
    <t>ST. PAULS</t>
  </si>
  <si>
    <t>ROBESON COUNTY</t>
  </si>
  <si>
    <t>ROBESON COUNTY LANDFILL</t>
  </si>
  <si>
    <t>2120 HIGHWAY 71 NORTH</t>
  </si>
  <si>
    <t>MAXTON</t>
  </si>
  <si>
    <t>CAMPBELL SOUP SUPPLY COMPANY</t>
  </si>
  <si>
    <t>240 ERNEST DRIVE</t>
  </si>
  <si>
    <t>REIDSVILLE</t>
  </si>
  <si>
    <t>Rockingham County Combustion Turbine</t>
  </si>
  <si>
    <t>4300 NC HIGHWAY 65 WEST</t>
  </si>
  <si>
    <t>281 Shuff Road</t>
  </si>
  <si>
    <t>ROCKINGHAM COUNTY LANDFILL</t>
  </si>
  <si>
    <t>900 S EDGEWOOD RD</t>
  </si>
  <si>
    <t>Dan River</t>
  </si>
  <si>
    <t>5755 NC HWY 801</t>
  </si>
  <si>
    <t>Plant Rowan County</t>
  </si>
  <si>
    <t>16815 OLD BEATTYS FORD RD.</t>
  </si>
  <si>
    <t>GOLD HILL</t>
  </si>
  <si>
    <t>CAROLINA STALITE COMPANY</t>
  </si>
  <si>
    <t>CAROLINA STALITE CO LTD PTNR (100%)</t>
  </si>
  <si>
    <t>1709 Jake Alexander BLVD</t>
  </si>
  <si>
    <t>Granges Americas Inc.- SRM</t>
  </si>
  <si>
    <t>GRANGES AMERICAS INC (100%)</t>
  </si>
  <si>
    <t>789 CAMPBELL RD</t>
  </si>
  <si>
    <t>WOODLEAF</t>
  </si>
  <si>
    <t>ROWAN COUNTY LANDFILL</t>
  </si>
  <si>
    <t>ROWAN COUNTY NORTH CAROLINA (100%)</t>
  </si>
  <si>
    <t>1555 DUKEVILLE RD</t>
  </si>
  <si>
    <t>Buck</t>
  </si>
  <si>
    <t>424 East Railroad Street</t>
  </si>
  <si>
    <t>SAMPSON COUNTY</t>
  </si>
  <si>
    <t>Smithfield Fresh Meats Corp. Clinton</t>
  </si>
  <si>
    <t>7434 ROSEBORO HIGHWAY</t>
  </si>
  <si>
    <t>ROSEBORO</t>
  </si>
  <si>
    <t>7434 Roseboro Highway</t>
  </si>
  <si>
    <t>Roseboro</t>
  </si>
  <si>
    <t>Sampson County Landfill</t>
  </si>
  <si>
    <t>COUNTY OF SAMPSON NORTH CAROLINA (100%)</t>
  </si>
  <si>
    <t>13121 ROCKY FORD RD.</t>
  </si>
  <si>
    <t>LAURINBURG</t>
  </si>
  <si>
    <t>SCOTLAND COUNTY</t>
  </si>
  <si>
    <t>40592B Stony Gap Road</t>
  </si>
  <si>
    <t>ALBEMARLE</t>
  </si>
  <si>
    <t>STANLY COUNTY</t>
  </si>
  <si>
    <t>CITY OF ALBEMARLE LANDFILL</t>
  </si>
  <si>
    <t>313 BETHANY ROAD</t>
  </si>
  <si>
    <t>AURIA SOLUTIONS USA INC (100%)</t>
  </si>
  <si>
    <t>12423 Old Aquadale Rd.</t>
  </si>
  <si>
    <t>Norwood</t>
  </si>
  <si>
    <t>Carolina Stalite Company</t>
  </si>
  <si>
    <t>3195 PINE HALL ROAD</t>
  </si>
  <si>
    <t>BELEWS CREEK</t>
  </si>
  <si>
    <t>Belews Creek</t>
  </si>
  <si>
    <t>237 Landfill Road</t>
  </si>
  <si>
    <t>MOUNT AIRY</t>
  </si>
  <si>
    <t>SURRY COUNTY</t>
  </si>
  <si>
    <t>SURRY COUNTY LANDFILL</t>
  </si>
  <si>
    <t>2020 ASHCRAFT AVENUE</t>
  </si>
  <si>
    <t>ALLEGHENY TECHNOLOGIES INC (100%)</t>
  </si>
  <si>
    <t>620 Facet Road</t>
  </si>
  <si>
    <t>VANCE COUNTY</t>
  </si>
  <si>
    <t>Ardagh Glass Inc. (Henderson)</t>
  </si>
  <si>
    <t>1011 NORTH ARENDELL AVENUE</t>
  </si>
  <si>
    <t>ZEBULON</t>
  </si>
  <si>
    <t>WAKE COUNTY</t>
  </si>
  <si>
    <t>GLAXOSMITHKLINE SL HOLDINGS INC (100%)</t>
  </si>
  <si>
    <t>6300 OLD SMITHFIELD ROAD</t>
  </si>
  <si>
    <t>SOUTH WAKE LANDFILL</t>
  </si>
  <si>
    <t>2815 CATES AVENUE</t>
  </si>
  <si>
    <t>NCSU CENTRAL HEAT PLANT</t>
  </si>
  <si>
    <t>THE UNIVERSITY OF NORTH CAROLINA (100%)</t>
  </si>
  <si>
    <t>820 Lufkin Road</t>
  </si>
  <si>
    <t>Apex</t>
  </si>
  <si>
    <t>1199 Black Jack Church Rd</t>
  </si>
  <si>
    <t>GOLDSBORO</t>
  </si>
  <si>
    <t>H F Lee Steam Electric Plant</t>
  </si>
  <si>
    <t>460B South Landfill Road</t>
  </si>
  <si>
    <t>Dudley</t>
  </si>
  <si>
    <t>Wayne County Landfill</t>
  </si>
  <si>
    <t>9219 Elkin Highway</t>
  </si>
  <si>
    <t>Roaring River</t>
  </si>
  <si>
    <t>WILKES COUNTY</t>
  </si>
  <si>
    <t>Wilkes County Landfill</t>
  </si>
  <si>
    <t>704 FACTORY STREET</t>
  </si>
  <si>
    <t>WILKESBORO</t>
  </si>
  <si>
    <t>3001 FIRESTONE PARKWAY</t>
  </si>
  <si>
    <t>WILSON</t>
  </si>
  <si>
    <t>BRIDGESTONE FIRESTONE INCORPORATED</t>
  </si>
  <si>
    <t>2201 FIRESTONE PARKWAY</t>
  </si>
  <si>
    <t>Ardagh Glass Inc. (Wilson)</t>
  </si>
  <si>
    <t>1540 98TH AVE SE</t>
  </si>
  <si>
    <t>WIMBLEDON</t>
  </si>
  <si>
    <t>BARNES COUNTY</t>
  </si>
  <si>
    <t>NORTH DAKOTA</t>
  </si>
  <si>
    <t>BILLINGS COUNTY</t>
  </si>
  <si>
    <t>PETRO-HUNT LLC (70.69%); LIME ROCK RESOURCES A LP (28.65%)</t>
  </si>
  <si>
    <t>Bismarck</t>
  </si>
  <si>
    <t>BURLEIGH COUNTY</t>
  </si>
  <si>
    <t>400 N Fourth St.</t>
  </si>
  <si>
    <t>Montana-Dakota Utilities Co. - Electric Power System</t>
  </si>
  <si>
    <t>1717 East Interstate Avenue</t>
  </si>
  <si>
    <t>Basin Electric Power Cooperative</t>
  </si>
  <si>
    <t>4501 7TH AVENUE NORTH</t>
  </si>
  <si>
    <t>FARGO</t>
  </si>
  <si>
    <t>CITY OF FARGO LANDFILL</t>
  </si>
  <si>
    <t>3549 153RD AVE SE</t>
  </si>
  <si>
    <t>CASSELTON</t>
  </si>
  <si>
    <t>THARALDSON ETHANOL PLANT I LLC</t>
  </si>
  <si>
    <t>THARALDSON ETHANOL PLANT I LLC (100%)</t>
  </si>
  <si>
    <t>1310 Bolley Dr</t>
  </si>
  <si>
    <t>NORTH DAKOTA STATE UNIVERSITY THORSON MAINTENANCE CENTER</t>
  </si>
  <si>
    <t>STATE OF NORTH DAKOTA (100%)</t>
  </si>
  <si>
    <t>10370 88th Street NW</t>
  </si>
  <si>
    <t>McGregor</t>
  </si>
  <si>
    <t>DIVIDE COUNTY</t>
  </si>
  <si>
    <t>10510 11TH ST SW</t>
  </si>
  <si>
    <t>DUNN COUNTY</t>
  </si>
  <si>
    <t>258 119 Avenue SW</t>
  </si>
  <si>
    <t>Killdeer</t>
  </si>
  <si>
    <t>PETRO-HUNT LLC (100%)</t>
  </si>
  <si>
    <t>3815 116th Avenue SW</t>
  </si>
  <si>
    <t>Marathon Petroleum Corporation</t>
  </si>
  <si>
    <t>2350 83RD ST NORTH</t>
  </si>
  <si>
    <t>GRAND FORKS</t>
  </si>
  <si>
    <t>GRAND FORKS COUNTY</t>
  </si>
  <si>
    <t>GRAND FORKS LANDFILL</t>
  </si>
  <si>
    <t>Grand Forks Active Landfill</t>
  </si>
  <si>
    <t>3630 Gateway Drive</t>
  </si>
  <si>
    <t>J.R. Simplot Company</t>
  </si>
  <si>
    <t>3791 Campus Road</t>
  </si>
  <si>
    <t>UNIVERSITY OF NORTH DAKOTA HEATING PLANT</t>
  </si>
  <si>
    <t>NORTH DAKOTA UNIVERSITY SYSTEM (100%)</t>
  </si>
  <si>
    <t>5792 SEVENTH AVENUE NE</t>
  </si>
  <si>
    <t>TOWNER</t>
  </si>
  <si>
    <t>1388 HIGHWAY 97</t>
  </si>
  <si>
    <t>VELVA</t>
  </si>
  <si>
    <t>ARCHER DANIELS MIDLAND PROCESSING</t>
  </si>
  <si>
    <t>9305 28TH AVENUE SOUTHEAST</t>
  </si>
  <si>
    <t>MCINTOSH COUNTY</t>
  </si>
  <si>
    <t>Cartwright</t>
  </si>
  <si>
    <t>MCKENZIE COUNTY</t>
  </si>
  <si>
    <t>Watford City</t>
  </si>
  <si>
    <t>3507 149 Ave NW</t>
  </si>
  <si>
    <t>2648 140th Ave NW</t>
  </si>
  <si>
    <t>Lonesome Creek Station</t>
  </si>
  <si>
    <t>2461 136TH AVE NW</t>
  </si>
  <si>
    <t>ARNEGARD</t>
  </si>
  <si>
    <t>2479 138th Avenue NW</t>
  </si>
  <si>
    <t>1939 125th Avenue Northwest</t>
  </si>
  <si>
    <t>CRESTWOOD EQUITY PARTNERS LP (100%)</t>
  </si>
  <si>
    <t>12170 31st Street NW</t>
  </si>
  <si>
    <t>OASIS PETROLEUM INC (100%)</t>
  </si>
  <si>
    <t>2875 3RD ST SW</t>
  </si>
  <si>
    <t>UNDERWOOD</t>
  </si>
  <si>
    <t>Coal Creek</t>
  </si>
  <si>
    <t>HWY 200</t>
  </si>
  <si>
    <t>Leland Olds</t>
  </si>
  <si>
    <t>6240 13TH ST SW</t>
  </si>
  <si>
    <t>BEULAH</t>
  </si>
  <si>
    <t>OTTER TAIL CORP (35%); NORTHERN MUNICIPAL POWER AGENCY (30%); MDU RESOURCES GROUP INC (25%); NORTHWESTERN CORP (10%)</t>
  </si>
  <si>
    <t>420 COUNTY 26</t>
  </si>
  <si>
    <t>Great Plains Synfuels Plant</t>
  </si>
  <si>
    <t>Antelope Valley</t>
  </si>
  <si>
    <t>900 Old Red Trail NE</t>
  </si>
  <si>
    <t>Mandan</t>
  </si>
  <si>
    <t>MORTON COUNTY</t>
  </si>
  <si>
    <t>Marathon Mandan Refinery</t>
  </si>
  <si>
    <t>2025 38TH ST</t>
  </si>
  <si>
    <t>MANDAN</t>
  </si>
  <si>
    <t>R M Heskett</t>
  </si>
  <si>
    <t>6245 COUNTY RD 81</t>
  </si>
  <si>
    <t>ST. ANTHONY</t>
  </si>
  <si>
    <t>4090 62ND AVE</t>
  </si>
  <si>
    <t>GLEN ULLIN</t>
  </si>
  <si>
    <t>4498 Hwy 8</t>
  </si>
  <si>
    <t>New Town</t>
  </si>
  <si>
    <t>MOUNTRAIL COUNTY</t>
  </si>
  <si>
    <t>1638 74th Ave. NW</t>
  </si>
  <si>
    <t>Palermo</t>
  </si>
  <si>
    <t>AUX SABLE MIDSTREAM LLC (100%)</t>
  </si>
  <si>
    <t>3401 24TH ST SW</t>
  </si>
  <si>
    <t>CENTER</t>
  </si>
  <si>
    <t>Milton R Young</t>
  </si>
  <si>
    <t>MINNKOTA POWER COOPERATIVE INC (100%)</t>
  </si>
  <si>
    <t>8152 Old Highway 44</t>
  </si>
  <si>
    <t>Drayton</t>
  </si>
  <si>
    <t>PEMBINA COUNTY</t>
  </si>
  <si>
    <t>American Crystal Sugar Company - Drayton</t>
  </si>
  <si>
    <t>5525 136th Avenue SE</t>
  </si>
  <si>
    <t>Enderlin</t>
  </si>
  <si>
    <t>RANSOM COUNTY</t>
  </si>
  <si>
    <t>7525 RED RIVER RD</t>
  </si>
  <si>
    <t>WAHPETON</t>
  </si>
  <si>
    <t>MINN DAK FARMERS COOPERATIVE</t>
  </si>
  <si>
    <t>MINN-DAK FARMERS COOPERATIVE (100%)</t>
  </si>
  <si>
    <t>17950 98TH ST SE</t>
  </si>
  <si>
    <t>FAIRMOUNT</t>
  </si>
  <si>
    <t>9230 County Road 1</t>
  </si>
  <si>
    <t>Hankinson</t>
  </si>
  <si>
    <t>HANKINSON RENEWABLE ENERGY LLC (100%)</t>
  </si>
  <si>
    <t>18049 COUNTY ROAD 8</t>
  </si>
  <si>
    <t>CARGILL CORN MILLING-WAHPETON FACILITY</t>
  </si>
  <si>
    <t>7972 129TH AVENUE SE</t>
  </si>
  <si>
    <t>GWINNER</t>
  </si>
  <si>
    <t>SARGENT COUNTY</t>
  </si>
  <si>
    <t>DAKOTA MUNICIPAL SOLID WASTE LANDFILL</t>
  </si>
  <si>
    <t>3172 Highway 22 North</t>
  </si>
  <si>
    <t>STARK COUNTY</t>
  </si>
  <si>
    <t>MARATHON OIL CORP (100%)</t>
  </si>
  <si>
    <t>3682 HWY 8 SOUTH</t>
  </si>
  <si>
    <t>RICHARDTON</t>
  </si>
  <si>
    <t>RED TRAIL ENERGY LLC (100%)</t>
  </si>
  <si>
    <t>Belfield</t>
  </si>
  <si>
    <t>5855 3rd St SE</t>
  </si>
  <si>
    <t>STUTSMAN COUNTY</t>
  </si>
  <si>
    <t>Cavendish Farms</t>
  </si>
  <si>
    <t>CAVENDISH AMERICA INC (100%)</t>
  </si>
  <si>
    <t>3366 93rd Ave SE</t>
  </si>
  <si>
    <t>Spiritwood</t>
  </si>
  <si>
    <t>Spiritwood Station</t>
  </si>
  <si>
    <t>121 Highway 81 NE</t>
  </si>
  <si>
    <t>TRAILL COUNTY</t>
  </si>
  <si>
    <t>AMERICAN CRYSTAL SUGAR - HILLSBORO</t>
  </si>
  <si>
    <t>12400 247th Ave S.E.</t>
  </si>
  <si>
    <t>WARD COUNTY</t>
  </si>
  <si>
    <t>12300 247th Avenue SE</t>
  </si>
  <si>
    <t>McDaniel</t>
  </si>
  <si>
    <t>10515 67th Street NW</t>
  </si>
  <si>
    <t>WILLIAMS COUNTY</t>
  </si>
  <si>
    <t>Tioga Rail Terminal</t>
  </si>
  <si>
    <t>HESS CORP (100%)</t>
  </si>
  <si>
    <t>10340 68TH STREET NORTHWEST</t>
  </si>
  <si>
    <t>TIOGA</t>
  </si>
  <si>
    <t>15071 56th Street NW Williston</t>
  </si>
  <si>
    <t>Williston</t>
  </si>
  <si>
    <t>1804 LTD (100%)</t>
  </si>
  <si>
    <t>5639 151st Ave NW</t>
  </si>
  <si>
    <t>Pioneer Generating Station</t>
  </si>
  <si>
    <t>1200 JAYBIRD ROAD</t>
  </si>
  <si>
    <t>PEEBLES</t>
  </si>
  <si>
    <t>OHIO</t>
  </si>
  <si>
    <t>GENERAL ELECTRIC PEEBLES TEST OPERATIONS</t>
  </si>
  <si>
    <t>1150 SOUTH METCALF STREET</t>
  </si>
  <si>
    <t>LIMA</t>
  </si>
  <si>
    <t>Lima Refinery</t>
  </si>
  <si>
    <t>LIMA REFINING CO (100%)</t>
  </si>
  <si>
    <t>1150 S METCALF</t>
  </si>
  <si>
    <t>Matheson - LIMA I PLANT</t>
  </si>
  <si>
    <t>Matheson - LIMA II PLANT</t>
  </si>
  <si>
    <t>Lima</t>
  </si>
  <si>
    <t>Matheson - LIMA III PLANT</t>
  </si>
  <si>
    <t>1900 Fort Amanda Rd</t>
  </si>
  <si>
    <t>INEOS NITRILES USA LLC</t>
  </si>
  <si>
    <t>1220 S METCALF ST</t>
  </si>
  <si>
    <t>ISP LIMA LLC</t>
  </si>
  <si>
    <t>1820 McClain Rd.</t>
  </si>
  <si>
    <t>Superior Forge &amp; Steel Corporation</t>
  </si>
  <si>
    <t>SUPERIOR FORGE &amp; STEEL CORP (100%)</t>
  </si>
  <si>
    <t>2485 Houx Parkway</t>
  </si>
  <si>
    <t>Guardian Lima</t>
  </si>
  <si>
    <t>2200 Fort Amanda Road</t>
  </si>
  <si>
    <t>4339 TUTTLE ROAD</t>
  </si>
  <si>
    <t>ASHTABULA COUNTY</t>
  </si>
  <si>
    <t>GENEVA LANDFILL</t>
  </si>
  <si>
    <t>2900 MIDDLE RD.</t>
  </si>
  <si>
    <t>ASHTABULA</t>
  </si>
  <si>
    <t>INEOS PIGMENTS USA INC (100%)</t>
  </si>
  <si>
    <t>2900 Middle Rd</t>
  </si>
  <si>
    <t>9375 Harner Rd.</t>
  </si>
  <si>
    <t>ATHENS COUNTY</t>
  </si>
  <si>
    <t>17970 Diamond Brick Road (Old U.S. Route 33)</t>
  </si>
  <si>
    <t>Nelsonville</t>
  </si>
  <si>
    <t>2335 US Hwy 50 W</t>
  </si>
  <si>
    <t>FACTORY STREET</t>
  </si>
  <si>
    <t>OHIO UNIVERSITY LAUSCHE HEATING PLANT (0605010016)</t>
  </si>
  <si>
    <t>STATE OF OHIO (100%)</t>
  </si>
  <si>
    <t>AUGLAIZE COUNTY</t>
  </si>
  <si>
    <t>1100 MCKINLEY RD.</t>
  </si>
  <si>
    <t>SAINT MARYS</t>
  </si>
  <si>
    <t>KOSEI AMERICA HOLDINGS INC (100%)</t>
  </si>
  <si>
    <t>67185 Executive Drive</t>
  </si>
  <si>
    <t>St. Clairsville</t>
  </si>
  <si>
    <t>BELMONT COUNTY</t>
  </si>
  <si>
    <t>43521 Mayhugh Hill Road</t>
  </si>
  <si>
    <t>Beallsville</t>
  </si>
  <si>
    <t>Century Mine</t>
  </si>
  <si>
    <t>9427 BEYERS ROAD</t>
  </si>
  <si>
    <t>BROWN COUNTY</t>
  </si>
  <si>
    <t>RUMPKE WASTE INC BROWN COUNTY SANITARY LANDFILL *</t>
  </si>
  <si>
    <t>1801 CRAWFORD STREET</t>
  </si>
  <si>
    <t>700 Columbia Avenue</t>
  </si>
  <si>
    <t>3353 Yankee Road</t>
  </si>
  <si>
    <t>SunCoke Energy Middletown Operations</t>
  </si>
  <si>
    <t>2525 WAYNE MADISON ROAD</t>
  </si>
  <si>
    <t>MOLSON COORS USA LLC - TRENTON BREWERY</t>
  </si>
  <si>
    <t>5657 KENNEL RD</t>
  </si>
  <si>
    <t>Madison Generating Station</t>
  </si>
  <si>
    <t>2100 WOODSDALE RD</t>
  </si>
  <si>
    <t>Woodsdale</t>
  </si>
  <si>
    <t>4100 Port Union Road</t>
  </si>
  <si>
    <t>Koch Foods</t>
  </si>
  <si>
    <t>KOCH FOODS INC (100%)</t>
  </si>
  <si>
    <t>101 South Fisher Drive</t>
  </si>
  <si>
    <t>OXFORD</t>
  </si>
  <si>
    <t>MIAMI UNIVERSITY (1409090081)</t>
  </si>
  <si>
    <t>MIAMI UNIVERSITY (100%)</t>
  </si>
  <si>
    <t>3439 Cincinnati Dayton Rd.</t>
  </si>
  <si>
    <t>Middletown Energy Center</t>
  </si>
  <si>
    <t>407 CHARLES ST.</t>
  </si>
  <si>
    <t>GRAPHIC PACKAGING INT INC</t>
  </si>
  <si>
    <t>8152 Bay Road SE</t>
  </si>
  <si>
    <t>Carrollton</t>
  </si>
  <si>
    <t>Sherrodsville</t>
  </si>
  <si>
    <t>2061 Kensington Road</t>
  </si>
  <si>
    <t>Washington Township</t>
  </si>
  <si>
    <t>CARROLL COUNTY ENERGY LLC (100%)</t>
  </si>
  <si>
    <t>2029 COBBLER ROAD NE</t>
  </si>
  <si>
    <t>1781 US ROUTE 52</t>
  </si>
  <si>
    <t>MOSCOW</t>
  </si>
  <si>
    <t>W H Zimmer Generating Station</t>
  </si>
  <si>
    <t>34063 Yellow Creek Church Road</t>
  </si>
  <si>
    <t>COLUMBIANA COUNTY</t>
  </si>
  <si>
    <t>11543 SR 644</t>
  </si>
  <si>
    <t>Kensington</t>
  </si>
  <si>
    <t>THE WILLIAMS COS INC (65%); CANADIAN PENSION PLAN INVESTMENT BOARD (35%)</t>
  </si>
  <si>
    <t>11323 SR 644</t>
  </si>
  <si>
    <t>17400 STATE ROUTE 16</t>
  </si>
  <si>
    <t>COSHOCTON</t>
  </si>
  <si>
    <t>COSHOCTON COUNTY</t>
  </si>
  <si>
    <t>18137 County Road 271</t>
  </si>
  <si>
    <t>Three Rivers Energy LLC</t>
  </si>
  <si>
    <t>CRESTWOOD ENERGY (50%); LAKEVIEW ENERGY LLC (50%)</t>
  </si>
  <si>
    <t>19469 CO RD 7</t>
  </si>
  <si>
    <t>COSHOCTON LANDFILL INC *</t>
  </si>
  <si>
    <t>2266 S. 6TH ST.</t>
  </si>
  <si>
    <t>McWane Ductile - Ohio</t>
  </si>
  <si>
    <t>5128 LINCOLN HIGHWAY EAST</t>
  </si>
  <si>
    <t>BUCYRUS</t>
  </si>
  <si>
    <t>CRAWFORD COUNTY SANITARY LANDFILL</t>
  </si>
  <si>
    <t>Bloomville</t>
  </si>
  <si>
    <t>1201 EAST 55TH STREET</t>
  </si>
  <si>
    <t>CLEVELAND</t>
  </si>
  <si>
    <t>CUYAHOGA COUNTY</t>
  </si>
  <si>
    <t>1201 East 55th St.</t>
  </si>
  <si>
    <t>22801 SAINT CLAIR AVENUE</t>
  </si>
  <si>
    <t>LINCOLN ELECTRIC CO *</t>
  </si>
  <si>
    <t>LINCOLN ELECTRIC HOLDINGS INC (100%)</t>
  </si>
  <si>
    <t>4300 EAST 49TH STREET</t>
  </si>
  <si>
    <t>CUYAHOGA HEIGHTS</t>
  </si>
  <si>
    <t>CHARTER STEEL CLEVELAND *</t>
  </si>
  <si>
    <t>CHARTER MANUFACTURING CO INC (100%)</t>
  </si>
  <si>
    <t>2250 CIRCLE DR</t>
  </si>
  <si>
    <t>MEDICAL CENTER COMPANY</t>
  </si>
  <si>
    <t>MEDICAL CENTER CO (100%)</t>
  </si>
  <si>
    <t>1600 HARVARD AVENUE</t>
  </si>
  <si>
    <t>Howmet Aerospace Inc. - Cleveland Works</t>
  </si>
  <si>
    <t>3401 East Royalton Road</t>
  </si>
  <si>
    <t>Broadview Heights</t>
  </si>
  <si>
    <t>Royalton Road Sanitary Landfill</t>
  </si>
  <si>
    <t>NORTON ENVIRONMENTAL CO (100%)</t>
  </si>
  <si>
    <t>28625 AMBINA DRIVE</t>
  </si>
  <si>
    <t>SOLON</t>
  </si>
  <si>
    <t>CUYAHOGA REGIONAL SANITARY LANDFILL</t>
  </si>
  <si>
    <t>3060 EGGERS AVENUE</t>
  </si>
  <si>
    <t>Cleveland-Cliffs Cleveland Works LLC</t>
  </si>
  <si>
    <t>9500 Euclid Avenue</t>
  </si>
  <si>
    <t>Cleveland Clinic</t>
  </si>
  <si>
    <t>THE CLEVELAND CLINIC FOUNDATION (100%)</t>
  </si>
  <si>
    <t>24112 Rockwell Drive</t>
  </si>
  <si>
    <t>Euclid</t>
  </si>
  <si>
    <t>Terves Inc</t>
  </si>
  <si>
    <t>TERVES INC (100%)</t>
  </si>
  <si>
    <t>1201 East 55th Street</t>
  </si>
  <si>
    <t>1921 HAMILTON AVE</t>
  </si>
  <si>
    <t>CLEVELAND THERMAL LLC (100%)</t>
  </si>
  <si>
    <t>5728 E SEBRING WARNER RD</t>
  </si>
  <si>
    <t>DARKE COUNTY</t>
  </si>
  <si>
    <t>180 Mikesell Road</t>
  </si>
  <si>
    <t>Hollansburg</t>
  </si>
  <si>
    <t>5119 SEBRING WARNER ROAD</t>
  </si>
  <si>
    <t>Greenville Electric Gen Station</t>
  </si>
  <si>
    <t>BUCKEYE POWER INC (100%)</t>
  </si>
  <si>
    <t>801 CARPENTER ROAD</t>
  </si>
  <si>
    <t>DEFIANCE</t>
  </si>
  <si>
    <t>Richland Peaking Station</t>
  </si>
  <si>
    <t>408 PERRY STREET</t>
  </si>
  <si>
    <t>DEFIANCE COUNTY</t>
  </si>
  <si>
    <t>JOHNS MANVILLE PLANT NO 2</t>
  </si>
  <si>
    <t>13207 CANAL ROAD</t>
  </si>
  <si>
    <t>DEFIANCE COUNTY LANDFILL</t>
  </si>
  <si>
    <t>DEFIANCE COUNTY BOARD OF COMMISSIONERS (100%)</t>
  </si>
  <si>
    <t>26427 STATE ROUTE 281 EAST</t>
  </si>
  <si>
    <t>Defiance Casting Operations (0320010001)</t>
  </si>
  <si>
    <t>925 CARPENTER ROAD</t>
  </si>
  <si>
    <t>JOHNS MANVILLE INTERNATIONAL INC PLANT NO 8</t>
  </si>
  <si>
    <t>5131 DRINKLE RD SW</t>
  </si>
  <si>
    <t>AMANDA</t>
  </si>
  <si>
    <t>PINE GROVE Landfill</t>
  </si>
  <si>
    <t>1115 WEST FIFTH AVENUE</t>
  </si>
  <si>
    <t>ANCHOR HOCKING GLASS CO PLANT NO 1 *</t>
  </si>
  <si>
    <t>6175 OLD LOGAN ROAD</t>
  </si>
  <si>
    <t>SUGAR GROVE</t>
  </si>
  <si>
    <t>3979 ST RT 238 NE</t>
  </si>
  <si>
    <t>BLOOMINGBURG</t>
  </si>
  <si>
    <t>Valero Bloominburg Plant</t>
  </si>
  <si>
    <t>8233 Old US 35 NW</t>
  </si>
  <si>
    <t>Washington Court House</t>
  </si>
  <si>
    <t>708 Parrott Station Road NW</t>
  </si>
  <si>
    <t>700 SCHROCK ROAD</t>
  </si>
  <si>
    <t>ANHEUSER BUSCH INC</t>
  </si>
  <si>
    <t>3851 LONDON GROVEPORT RD</t>
  </si>
  <si>
    <t>GROVE CITY</t>
  </si>
  <si>
    <t>FRANKLIN COUNTY SANITARY LANDFILL</t>
  </si>
  <si>
    <t>SOLID WASTE AUTHORITY OF CENTRAL OHIO (100%)</t>
  </si>
  <si>
    <t>5509 Berger Road</t>
  </si>
  <si>
    <t>Groveport</t>
  </si>
  <si>
    <t>5115 Fisher Road</t>
  </si>
  <si>
    <t>1800 Watkins Road</t>
  </si>
  <si>
    <t>Cleveland-Cliffs Columbus LLC</t>
  </si>
  <si>
    <t>1314 KINNEAR ROAD</t>
  </si>
  <si>
    <t>The Ohio State University</t>
  </si>
  <si>
    <t>6303 County Road 10</t>
  </si>
  <si>
    <t>Worthington Industries</t>
  </si>
  <si>
    <t>WORTHINGTON INDUSTRIES INC (100%)</t>
  </si>
  <si>
    <t>6767 COUNTY ROAD 9</t>
  </si>
  <si>
    <t>DELTA</t>
  </si>
  <si>
    <t>NORTH STAR BLUESCOPE STEEL LLC *</t>
  </si>
  <si>
    <t>5758 STATE ROUTE 7 NORTH</t>
  </si>
  <si>
    <t>CHESHIRE</t>
  </si>
  <si>
    <t>Kyger Creek</t>
  </si>
  <si>
    <t>497 ROUSH HOLLOW RD</t>
  </si>
  <si>
    <t>BIDWELL</t>
  </si>
  <si>
    <t>GALLIA COUNTY</t>
  </si>
  <si>
    <t>GALLIA COUNTY LANDFILL *</t>
  </si>
  <si>
    <t>OHIO ROUTE 7</t>
  </si>
  <si>
    <t>Gen J M Gavin</t>
  </si>
  <si>
    <t>1450 Littrell Road 88 CEG/CEI</t>
  </si>
  <si>
    <t>WPAFB</t>
  </si>
  <si>
    <t>U.S. AIR FORCE WRIGHT-PATTERSON AFB OH</t>
  </si>
  <si>
    <t>3250 LINEBAUGH ROAD</t>
  </si>
  <si>
    <t>XENIA</t>
  </si>
  <si>
    <t>Fairborn Cement Company LLC</t>
  </si>
  <si>
    <t>3428 CLAY PIKE RD</t>
  </si>
  <si>
    <t>GUERNSEY COUNTY</t>
  </si>
  <si>
    <t>10250 Dry Fork Drive</t>
  </si>
  <si>
    <t>10795 Hughes Rd</t>
  </si>
  <si>
    <t>Cincinnati</t>
  </si>
  <si>
    <t>Rumpke Sanitary Landfill</t>
  </si>
  <si>
    <t>139 East Fourth Street</t>
  </si>
  <si>
    <t>Duke Energy Power Delivery Midwest</t>
  </si>
  <si>
    <t>ONE NEUMANN WAY</t>
  </si>
  <si>
    <t>CINCINNATI</t>
  </si>
  <si>
    <t>10743 BROWER ROAD</t>
  </si>
  <si>
    <t>NORTH BEND</t>
  </si>
  <si>
    <t>TRAMMO INC (100%)</t>
  </si>
  <si>
    <t>11021 Brower Road</t>
  </si>
  <si>
    <t>Miami Fort Generating Station</t>
  </si>
  <si>
    <t>5701 ESTE AVENUE</t>
  </si>
  <si>
    <t>ELDA RDF</t>
  </si>
  <si>
    <t>139 East Fourth St.</t>
  </si>
  <si>
    <t>356 THREE RIVERS PARKWAY</t>
  </si>
  <si>
    <t>ADDYSTON</t>
  </si>
  <si>
    <t>INEOS ABS</t>
  </si>
  <si>
    <t>4900 ESTE AVENUE</t>
  </si>
  <si>
    <t>EMERY OLEOCHEMICALS LLC (100%)</t>
  </si>
  <si>
    <t>3000 Glendora Ave.</t>
  </si>
  <si>
    <t>UNIVERSITY OF CINCINNATI</t>
  </si>
  <si>
    <t>UNIVERSITY OF CINCINNATI (100%)</t>
  </si>
  <si>
    <t>3333 BURNET AVE</t>
  </si>
  <si>
    <t>CHILDRENS HOSPITAL MEDICAL CENTER</t>
  </si>
  <si>
    <t>CHILDREN'S HOSPITAL MEDICAL CENTER (100%)</t>
  </si>
  <si>
    <t>5201 SPRING GROVE AVE</t>
  </si>
  <si>
    <t>Procter &amp; Gamble Company - Ivorydale</t>
  </si>
  <si>
    <t>THE PROCTER &amp; GAMBLE CO (81.3%); DTE ENERGY CO (18.7%)</t>
  </si>
  <si>
    <t>608 FINDLAY ROAD</t>
  </si>
  <si>
    <t>Fostoria</t>
  </si>
  <si>
    <t>ADM Fostoria</t>
  </si>
  <si>
    <t>701 LIMA AVE.</t>
  </si>
  <si>
    <t>FINDLAY</t>
  </si>
  <si>
    <t>COOPER TIRE AND RUBBER CO *</t>
  </si>
  <si>
    <t>Cadiz</t>
  </si>
  <si>
    <t>46700 Giacobbi Road</t>
  </si>
  <si>
    <t>Jewett</t>
  </si>
  <si>
    <t>37905 Crimm Rd</t>
  </si>
  <si>
    <t>Scio</t>
  </si>
  <si>
    <t>43071 Industrial Park Drive</t>
  </si>
  <si>
    <t>12-773 ST RT 110</t>
  </si>
  <si>
    <t>NAPOLEON</t>
  </si>
  <si>
    <t>CAMPBELL SOUP COMPANY (0335010105)</t>
  </si>
  <si>
    <t>605 GOODRICH ROAD</t>
  </si>
  <si>
    <t>1306 Pyro Road</t>
  </si>
  <si>
    <t>Oak Hill</t>
  </si>
  <si>
    <t>28 AW LONG ROAD</t>
  </si>
  <si>
    <t>WELLSTON</t>
  </si>
  <si>
    <t>BEECH HOLLOW SANITARY LANDFILL *</t>
  </si>
  <si>
    <t>165 Athens Street</t>
  </si>
  <si>
    <t>Jackosn</t>
  </si>
  <si>
    <t>OSCO INDUSTRIES INC (100%)</t>
  </si>
  <si>
    <t>1500 Commercial Ave</t>
  </si>
  <si>
    <t>Mingo Junction</t>
  </si>
  <si>
    <t>JSW STEEL USA OHIO INC (100%)</t>
  </si>
  <si>
    <t>100 TITANIUM WAY</t>
  </si>
  <si>
    <t>TORONTO</t>
  </si>
  <si>
    <t>TITANIUM METALS CORP TORONTO PLANT</t>
  </si>
  <si>
    <t>STRATTON</t>
  </si>
  <si>
    <t>W H Sammis</t>
  </si>
  <si>
    <t>11 COUNTY ROAD 78</t>
  </si>
  <si>
    <t>AMSTERDAM</t>
  </si>
  <si>
    <t>APEX ENVIRONMENTAL LLC (100%)</t>
  </si>
  <si>
    <t>306 COUNTY ROAD 7 EAST</t>
  </si>
  <si>
    <t>BRILLIANT</t>
  </si>
  <si>
    <t>Cardinal</t>
  </si>
  <si>
    <t>BUCKEYE POWER INC (67.2%); AMERICAN ELECTRIC POWER CO INC (32.8%)</t>
  </si>
  <si>
    <t>2039 BLASE NEMETH RD</t>
  </si>
  <si>
    <t>PAINESVILLE</t>
  </si>
  <si>
    <t>LAKE COUNTY SOLID WASTE FACILITY *</t>
  </si>
  <si>
    <t>325 RICHMOND STREET</t>
  </si>
  <si>
    <t>PAINESVILLE MUNICIPAL ELECTRIC PLANT</t>
  </si>
  <si>
    <t>15 WILLIAMS STREET</t>
  </si>
  <si>
    <t>GRAND RIVER</t>
  </si>
  <si>
    <t>155 FREEDOM ROAD</t>
  </si>
  <si>
    <t>LUBRIZOL CORPORATION</t>
  </si>
  <si>
    <t>1395 COUNTY RD 1A</t>
  </si>
  <si>
    <t>IRONTON</t>
  </si>
  <si>
    <t>600 KAISER DRIVE</t>
  </si>
  <si>
    <t>HEATH</t>
  </si>
  <si>
    <t>LICKING COUNTY</t>
  </si>
  <si>
    <t>KAISER ALUMINUM (0145010093)</t>
  </si>
  <si>
    <t>KAISER ALUMINUM CORP (100%)</t>
  </si>
  <si>
    <t>19042 Nashport Road SE</t>
  </si>
  <si>
    <t>Nashport</t>
  </si>
  <si>
    <t>400 CASE AVE.</t>
  </si>
  <si>
    <t>2946 US 68 North</t>
  </si>
  <si>
    <t>Bellefontaine</t>
  </si>
  <si>
    <t>Cherokee Run Landfill</t>
  </si>
  <si>
    <t>650 MILLER ROAD</t>
  </si>
  <si>
    <t>AVON LAKE</t>
  </si>
  <si>
    <t>LORAIN COUNTY</t>
  </si>
  <si>
    <t>FORD MOTOR COMPANY - FORD OHIO ASSEMBLY PLANT</t>
  </si>
  <si>
    <t>7101 WEST ERIE AVE</t>
  </si>
  <si>
    <t>LORAIN</t>
  </si>
  <si>
    <t>West Lorain</t>
  </si>
  <si>
    <t>Avon Lake Power Plant</t>
  </si>
  <si>
    <t>2199 E 28TH ST</t>
  </si>
  <si>
    <t>US Steel - Lorain Tubular Operations</t>
  </si>
  <si>
    <t>43502 OBERLIN-ELYRIA ROAD</t>
  </si>
  <si>
    <t>OBERLIN</t>
  </si>
  <si>
    <t>LORAIN COUNTY LANDFILL I &amp; II</t>
  </si>
  <si>
    <t>2226 NAVARRE AVE</t>
  </si>
  <si>
    <t>OREGON</t>
  </si>
  <si>
    <t>LUCAS COUNTY</t>
  </si>
  <si>
    <t>LINDE INC</t>
  </si>
  <si>
    <t>4112 Corduroy Rd</t>
  </si>
  <si>
    <t>Alpont LLC</t>
  </si>
  <si>
    <t>ALPONT LLC (100%)</t>
  </si>
  <si>
    <t>3962 HOFFMAN RD</t>
  </si>
  <si>
    <t>TOLEDO</t>
  </si>
  <si>
    <t>HOFFMAN ROAD SANITARY LANDFILL</t>
  </si>
  <si>
    <t>1819 WOODVILLE RD.</t>
  </si>
  <si>
    <t>Toledo Refining Company</t>
  </si>
  <si>
    <t>4400 CHRYSLER DRIVE</t>
  </si>
  <si>
    <t>FCA TOLEDO ASSEMBLY COMPLEX</t>
  </si>
  <si>
    <t>1400 Otter Creek Rd.</t>
  </si>
  <si>
    <t>Chemtrade Refinery Solutions LP</t>
  </si>
  <si>
    <t>CHEMTRADE LOGISTICS INC (100%)</t>
  </si>
  <si>
    <t>7500 Dutch Road</t>
  </si>
  <si>
    <t>4701 BAY SHORE ROAD</t>
  </si>
  <si>
    <t>Bay Shore</t>
  </si>
  <si>
    <t>WALLEYE POWER LLC (100%)</t>
  </si>
  <si>
    <t>940 Ash Street</t>
  </si>
  <si>
    <t>Toledo</t>
  </si>
  <si>
    <t>Libbey Glass Inc.</t>
  </si>
  <si>
    <t>6050  NORTH RIVER ROAD</t>
  </si>
  <si>
    <t>WATERVILLE</t>
  </si>
  <si>
    <t>JOHNS MANVILLE</t>
  </si>
  <si>
    <t>816 North Lallendorf Road</t>
  </si>
  <si>
    <t>Oregon Clean Energy Center</t>
  </si>
  <si>
    <t>8100 S STATELINE RD</t>
  </si>
  <si>
    <t>LOWELLVILLE</t>
  </si>
  <si>
    <t>MAHONING COUNTY</t>
  </si>
  <si>
    <t>CARBON LIMESTONE LANDFILL</t>
  </si>
  <si>
    <t>3510 GARFIELD ROAD</t>
  </si>
  <si>
    <t>NEW SPRINGFIELD</t>
  </si>
  <si>
    <t>MAHONING LANDFILL</t>
  </si>
  <si>
    <t>2669 Martin Luther King Jr Blv</t>
  </si>
  <si>
    <t>Youngstown</t>
  </si>
  <si>
    <t>Vallourec Star</t>
  </si>
  <si>
    <t>VALLOUREC STAR LP (100%)</t>
  </si>
  <si>
    <t>1660 Hillman Ford Road</t>
  </si>
  <si>
    <t>Marion Ethanol LLC d/b/a Poet Biorefining - Marion</t>
  </si>
  <si>
    <t>POET LLC (50%)</t>
  </si>
  <si>
    <t>912 CHENEY AVE</t>
  </si>
  <si>
    <t>8793 Guilford Rd</t>
  </si>
  <si>
    <t>Seville</t>
  </si>
  <si>
    <t>MEDINA COUNTY</t>
  </si>
  <si>
    <t>6141 Depweg Road</t>
  </si>
  <si>
    <t>Celina</t>
  </si>
  <si>
    <t>Celina Landfill</t>
  </si>
  <si>
    <t>EQUINOR US HOLDINGS INC (100%)</t>
  </si>
  <si>
    <t>52255 Township Road 964</t>
  </si>
  <si>
    <t>Powhatan Point</t>
  </si>
  <si>
    <t>52174 Township Highway 964</t>
  </si>
  <si>
    <t>Switzerland Twp</t>
  </si>
  <si>
    <t>46240 Swazey Road</t>
  </si>
  <si>
    <t>Lewisville</t>
  </si>
  <si>
    <t>BLUE RACER MIDSTREAM LLC (100%)</t>
  </si>
  <si>
    <t>46552 Swazey Rd.</t>
  </si>
  <si>
    <t>2460 SOUTH GETTYSBURG AVENUE</t>
  </si>
  <si>
    <t>DAYTON</t>
  </si>
  <si>
    <t>STONY HOLLOW LANDFILL INC</t>
  </si>
  <si>
    <t>2101 ARBOR BOULEVARD</t>
  </si>
  <si>
    <t>Tait Electric Generating Station</t>
  </si>
  <si>
    <t>3201 NEEDMORE ROAD</t>
  </si>
  <si>
    <t>5600 BRENTLINGER DRIVE</t>
  </si>
  <si>
    <t>2101 ARBOR BLVD</t>
  </si>
  <si>
    <t>MORAINE</t>
  </si>
  <si>
    <t>Frank M Tait Station</t>
  </si>
  <si>
    <t>1724 LINDEN AVENUE</t>
  </si>
  <si>
    <t>ZANESVILLE</t>
  </si>
  <si>
    <t>MUSKINGUM COUNTY</t>
  </si>
  <si>
    <t>Cleveland-Cliffs Steel Corporation - Zanesville Works</t>
  </si>
  <si>
    <t>9595 McGlade School Road</t>
  </si>
  <si>
    <t>Dresden</t>
  </si>
  <si>
    <t>Dresden Energy Facility</t>
  </si>
  <si>
    <t>1700 STATE STREET</t>
  </si>
  <si>
    <t>OWENS-BROCKWAY GLASS CONTAINER INC PLANT NO 12</t>
  </si>
  <si>
    <t>1420 Irish Ridge Road</t>
  </si>
  <si>
    <t>Philo</t>
  </si>
  <si>
    <t>57546 Seneca Lake Road</t>
  </si>
  <si>
    <t>Quaker City</t>
  </si>
  <si>
    <t>NOBLE COUNTY</t>
  </si>
  <si>
    <t>26645 Zep Road East</t>
  </si>
  <si>
    <t>Summerfield</t>
  </si>
  <si>
    <t>24372 Raymond Hill Road</t>
  </si>
  <si>
    <t>Sarahsville</t>
  </si>
  <si>
    <t>21880 W ST RTE 163</t>
  </si>
  <si>
    <t>GENOA</t>
  </si>
  <si>
    <t>GRAYMONT DOLIME OH INC *</t>
  </si>
  <si>
    <t>121 LAKE STREET</t>
  </si>
  <si>
    <t>US GYPSUM - GYPSUM PLANT</t>
  </si>
  <si>
    <t>530 NORTH CAMP ROAD</t>
  </si>
  <si>
    <t>PORT CLINTON</t>
  </si>
  <si>
    <t>OTTAWA COUNTY LANDFILL</t>
  </si>
  <si>
    <t>14710 W. Portage River S. Rd.</t>
  </si>
  <si>
    <t>MATERION CORP (100%)</t>
  </si>
  <si>
    <t>11435 COUNTY ROAD 176</t>
  </si>
  <si>
    <t>PAULDING</t>
  </si>
  <si>
    <t>PAULDING COUNTY</t>
  </si>
  <si>
    <t>LAFARGE Paulding Plant (INCLUDING SYSTECH ENV CORP)</t>
  </si>
  <si>
    <t>8822 Tunnel Hill Rd.</t>
  </si>
  <si>
    <t>New Lexington</t>
  </si>
  <si>
    <t>3415 TOWNSHIP ROAD 447</t>
  </si>
  <si>
    <t>GLENFORD</t>
  </si>
  <si>
    <t>OHIO WASTE SYS SUBURBAN SOUTH RECYCLING &amp; DISPOSAL</t>
  </si>
  <si>
    <t>14724 Ett-Noecker Rd.</t>
  </si>
  <si>
    <t>Ashville</t>
  </si>
  <si>
    <t>PICKAWAY COUNTY</t>
  </si>
  <si>
    <t>559 PITTSBURGH ROAD</t>
  </si>
  <si>
    <t>CIRCLEVILLE</t>
  </si>
  <si>
    <t>25910 US 23</t>
  </si>
  <si>
    <t>Circleville</t>
  </si>
  <si>
    <t>Sofidel America</t>
  </si>
  <si>
    <t>SOFIDEL AMERICA CORP (100%)</t>
  </si>
  <si>
    <t>19909 Five Points Pike</t>
  </si>
  <si>
    <t>Williamsport</t>
  </si>
  <si>
    <t>800 DU PONT ROAD</t>
  </si>
  <si>
    <t>DUPONT CIRCLEVILLE PLANT</t>
  </si>
  <si>
    <t>12509 ADKINS ROAD</t>
  </si>
  <si>
    <t>MOUNT STERLING</t>
  </si>
  <si>
    <t>Darby Electric Generating Station</t>
  </si>
  <si>
    <t>3930 US ROUTE 23 SOUTH</t>
  </si>
  <si>
    <t>PIKETON</t>
  </si>
  <si>
    <t>U.S. DOE PORTSMOUTH GASEOUS DIFFUSION PLANT</t>
  </si>
  <si>
    <t>11775 STATE ROUTE 220</t>
  </si>
  <si>
    <t>WAVERLY</t>
  </si>
  <si>
    <t>PIKE SANITATION INC</t>
  </si>
  <si>
    <t>1043 ST RTE 225</t>
  </si>
  <si>
    <t>PORTAGE COUNTY</t>
  </si>
  <si>
    <t>WILLOWCREEK LANDFILL</t>
  </si>
  <si>
    <t>1823 State Rt. 14</t>
  </si>
  <si>
    <t>DIVERSIFIED GAS &amp; OIL CORP (100%)</t>
  </si>
  <si>
    <t>1501 Ted Boyd Drive</t>
  </si>
  <si>
    <t>KENT</t>
  </si>
  <si>
    <t>KENT STATE UNIVERSITY HEATING PLANT (1667040085)</t>
  </si>
  <si>
    <t>KENT STATE UNIVERSITY (100%)</t>
  </si>
  <si>
    <t>4239 STATE ROUTE 127</t>
  </si>
  <si>
    <t>EATON</t>
  </si>
  <si>
    <t>PREBLE COUNTY</t>
  </si>
  <si>
    <t>PREBLE COUNTY SANITARY LANDFILL *</t>
  </si>
  <si>
    <t>PREBLE COUNTY BOARD OF COMMISSIONERS (100%)</t>
  </si>
  <si>
    <t>3875 STATE ROUTE 65</t>
  </si>
  <si>
    <t>LEIPSIC</t>
  </si>
  <si>
    <t>5500 PRO-TEC Parkway</t>
  </si>
  <si>
    <t>PRO-TEC Coating Company</t>
  </si>
  <si>
    <t>KOBE STEEL USA HOLDINGS INC (50%); USS GALVANIZING INC (50%)</t>
  </si>
  <si>
    <t>170 NOBLE ROAD EAST</t>
  </si>
  <si>
    <t>SHILOH</t>
  </si>
  <si>
    <t>NOBLE ROAD LANDFILL (0370000134)</t>
  </si>
  <si>
    <t>132-140 W MAIN ST</t>
  </si>
  <si>
    <t>ARCELORMITTAL TUBULAR PRODUCTS USA LLC</t>
  </si>
  <si>
    <t>913 BOWMAN STREET</t>
  </si>
  <si>
    <t>Cleveland-Cliffs Steel Corporation - Mansfield Works</t>
  </si>
  <si>
    <t>232 East 8th Street</t>
  </si>
  <si>
    <t>CHILLICOTHE</t>
  </si>
  <si>
    <t>Pixelle Specialty Solutions LLC</t>
  </si>
  <si>
    <t>Chillicothe</t>
  </si>
  <si>
    <t>1275 Miarer Rd</t>
  </si>
  <si>
    <t>SANDUSKY COUNTY</t>
  </si>
  <si>
    <t>AMP Fremont Energy Center</t>
  </si>
  <si>
    <t>AMERICAN MUNICIPAL POWER INC (100%)</t>
  </si>
  <si>
    <t>301 Count Road 177</t>
  </si>
  <si>
    <t>Bellevue</t>
  </si>
  <si>
    <t>MagRetech LLC</t>
  </si>
  <si>
    <t>MAGNESIUM REFINING TECHNOLOGIES INC (100%)</t>
  </si>
  <si>
    <t>393 Pickle Street (County Rd 294)</t>
  </si>
  <si>
    <t>755 LIME ROAD</t>
  </si>
  <si>
    <t>WOODVILLE</t>
  </si>
  <si>
    <t>2446 GALLIA PIKE</t>
  </si>
  <si>
    <t>FRANKLIN FURNACE</t>
  </si>
  <si>
    <t>SCIOTO COUNTY</t>
  </si>
  <si>
    <t>1019 HAVERHILL OHIO FURNACE ROAD</t>
  </si>
  <si>
    <t>ALTIVIA CORP (100%)</t>
  </si>
  <si>
    <t>1967 WEST COUNTY ROAD #42</t>
  </si>
  <si>
    <t>BETTSVILLE</t>
  </si>
  <si>
    <t>CARMEUSE OHIO INC - MAPLEGROVE LIME PLANT</t>
  </si>
  <si>
    <t>2111 SANDUSKY STREET</t>
  </si>
  <si>
    <t>FOSTORIA</t>
  </si>
  <si>
    <t>12500 West County Road 18</t>
  </si>
  <si>
    <t>12500 MERANDA RD.</t>
  </si>
  <si>
    <t>ANNA</t>
  </si>
  <si>
    <t>2400 INDUSTRIAL DRIVE</t>
  </si>
  <si>
    <t>CARGILL INC SOY PROCESSING PLANT *</t>
  </si>
  <si>
    <t>5433 WEST BOULEVARD</t>
  </si>
  <si>
    <t>3619 GRACEMONT STREET SW</t>
  </si>
  <si>
    <t>EAST SPARTA</t>
  </si>
  <si>
    <t>COUNTYWIDE RECYCLING &amp; DISPOSAL FACILITY</t>
  </si>
  <si>
    <t>7916 CHAPEL ST. SE</t>
  </si>
  <si>
    <t>WAYNESBURG</t>
  </si>
  <si>
    <t>TORO ENERGY OF OHIO - AMERICA S LANDFILL GAS</t>
  </si>
  <si>
    <t>1500 West Main Street</t>
  </si>
  <si>
    <t>Jewel Acquisition - Louisville Facility</t>
  </si>
  <si>
    <t>TIMKENSTEEL CORP (1576000613)</t>
  </si>
  <si>
    <t>TIMKENSTEEL CORP (100%)</t>
  </si>
  <si>
    <t>787 Warmington Rd. SW</t>
  </si>
  <si>
    <t>Massillon</t>
  </si>
  <si>
    <t>4720 DUEBER AVE SW</t>
  </si>
  <si>
    <t>STATEWIDE LANDFILL</t>
  </si>
  <si>
    <t>4575 Southway Street S.W.</t>
  </si>
  <si>
    <t>Canton</t>
  </si>
  <si>
    <t>Canton Drop Forge</t>
  </si>
  <si>
    <t>PARK-OHIO HOLDINGS CORP (100%)</t>
  </si>
  <si>
    <t>2408 GAMBRINUS RD. S.W.</t>
  </si>
  <si>
    <t>Canton Refinery</t>
  </si>
  <si>
    <t>2633 EIGHTH STREET NE</t>
  </si>
  <si>
    <t>Republic Steel - Canton Plant</t>
  </si>
  <si>
    <t>8544 Township Road 105</t>
  </si>
  <si>
    <t>Navarre</t>
  </si>
  <si>
    <t>Mt. Eaton Landfill</t>
  </si>
  <si>
    <t>76 South Main Street</t>
  </si>
  <si>
    <t>Akron</t>
  </si>
  <si>
    <t>FirstEnergy Substation Group</t>
  </si>
  <si>
    <t>FIRSTENERGY CORP (100%)</t>
  </si>
  <si>
    <t>222 OPPORTUNITY PARKWAY</t>
  </si>
  <si>
    <t>AKRON</t>
  </si>
  <si>
    <t>City of Akron Steam Generating</t>
  </si>
  <si>
    <t>240 WEST EMERLING AVENUE</t>
  </si>
  <si>
    <t>2065 MANCHESTER ROAD</t>
  </si>
  <si>
    <t>CARGILL INC SALT DIV</t>
  </si>
  <si>
    <t>1585 HARDY ROAD</t>
  </si>
  <si>
    <t>AKRON REGIONAL LANDFILL *</t>
  </si>
  <si>
    <t>1853 Henn Parkway</t>
  </si>
  <si>
    <t>TRUMBULL COUNTY</t>
  </si>
  <si>
    <t>Lordstown Energy Center</t>
  </si>
  <si>
    <t>CLEAN ENERGY FUTURES - LORDSTOWN LLC (100%)</t>
  </si>
  <si>
    <t>5120 TOD AVENUE SW</t>
  </si>
  <si>
    <t>LORDSTOWN</t>
  </si>
  <si>
    <t>MATALCO (US) INC (100%)</t>
  </si>
  <si>
    <t>2234 MAIN AVE SW</t>
  </si>
  <si>
    <t>Cleveland-Cliffs Warren</t>
  </si>
  <si>
    <t>1000 Warren Ave</t>
  </si>
  <si>
    <t>Niles</t>
  </si>
  <si>
    <t>RMI Titanium Company LLC</t>
  </si>
  <si>
    <t>7335 NEWPORT RD. S.E.</t>
  </si>
  <si>
    <t>UHRICHSVILLE</t>
  </si>
  <si>
    <t>TUSCARAWAS COUNTY</t>
  </si>
  <si>
    <t>IMCO RECYCLING OF OHIO LLC</t>
  </si>
  <si>
    <t>475 Dover Rd. NW</t>
  </si>
  <si>
    <t>SUGARCREEK</t>
  </si>
  <si>
    <t>THE BELDEN BRICK COMPANY (0679000118)</t>
  </si>
  <si>
    <t>BELDEN HOLDING &amp; ACQUISITION INC (100%)</t>
  </si>
  <si>
    <t>3596 SR 39 NW</t>
  </si>
  <si>
    <t>Kimble Sanitary Landfill</t>
  </si>
  <si>
    <t>KIMBLE CO (100%)</t>
  </si>
  <si>
    <t>303 EAST BROADWAY</t>
  </si>
  <si>
    <t>DOVER MUNICIPAL LIGHT PLANT (0679010146)</t>
  </si>
  <si>
    <t>656 Gravel Lick Road</t>
  </si>
  <si>
    <t>Port Washington</t>
  </si>
  <si>
    <t>875 HARGER STREET</t>
  </si>
  <si>
    <t>24000 Honda Parkway</t>
  </si>
  <si>
    <t>Marysville</t>
  </si>
  <si>
    <t>4406 MENTZER RD</t>
  </si>
  <si>
    <t>CONVOY</t>
  </si>
  <si>
    <t>Robert P Mone</t>
  </si>
  <si>
    <t>234 S Jefferson Street</t>
  </si>
  <si>
    <t>Delphos</t>
  </si>
  <si>
    <t>VAN WERT COUNTY</t>
  </si>
  <si>
    <t>43111 STATE RT 160</t>
  </si>
  <si>
    <t>WILKESVILLE</t>
  </si>
  <si>
    <t>Rolling Hills Generating LLC</t>
  </si>
  <si>
    <t>1157 State Route 122 W.</t>
  </si>
  <si>
    <t>8700 Mason Montgomery Road</t>
  </si>
  <si>
    <t>Procter &amp; Gamble Mason Business Center</t>
  </si>
  <si>
    <t>2420 E MASON MORROW RD</t>
  </si>
  <si>
    <t>MORROW</t>
  </si>
  <si>
    <t>BIGFOOT RUN LANDFILL</t>
  </si>
  <si>
    <t>1262 West State Route 122</t>
  </si>
  <si>
    <t>17005 State Route 7</t>
  </si>
  <si>
    <t>1595 Sparling Road</t>
  </si>
  <si>
    <t>GLOBE METALLURGICAL INC. (0684000105)</t>
  </si>
  <si>
    <t>16705 STATE RT 7 S</t>
  </si>
  <si>
    <t>ERAMET MARIETTA INC. (0684020006)</t>
  </si>
  <si>
    <t>MARIETTA ERAMET INC (100%)</t>
  </si>
  <si>
    <t>27710 State Route 7</t>
  </si>
  <si>
    <t>EQUITRANS MIDSTREAM CORP (60%); HUDSON ENERGY NY LLC (40%)</t>
  </si>
  <si>
    <t>1 Riverside Plaza</t>
  </si>
  <si>
    <t>AEP Corporate SF6 Emissions</t>
  </si>
  <si>
    <t>859 ST RT 83</t>
  </si>
  <si>
    <t>BEVERLY</t>
  </si>
  <si>
    <t>2419 State Route 618</t>
  </si>
  <si>
    <t>BELPRE</t>
  </si>
  <si>
    <t>11135 State Route 7</t>
  </si>
  <si>
    <t>Belpre</t>
  </si>
  <si>
    <t>Belpre Carbon Black Plant</t>
  </si>
  <si>
    <t>201 RIGHTEOUS RIDGE ROAD</t>
  </si>
  <si>
    <t>Waterford Plant</t>
  </si>
  <si>
    <t>17045 Galehouse Rd</t>
  </si>
  <si>
    <t>Doylestown</t>
  </si>
  <si>
    <t>Wooster</t>
  </si>
  <si>
    <t>1100 PERRY STREET</t>
  </si>
  <si>
    <t>ORRVILLE</t>
  </si>
  <si>
    <t>ORRVILLE MUNICIPAL POWER PLANT</t>
  </si>
  <si>
    <t>151 SOUTH INDUSTRIAL STREET</t>
  </si>
  <si>
    <t>RITTMAN</t>
  </si>
  <si>
    <t>12539 COUNTY ROAD G</t>
  </si>
  <si>
    <t>BRYAN</t>
  </si>
  <si>
    <t>WILLIAMS COUNTY LANDFILL</t>
  </si>
  <si>
    <t>140 DIXIE HIGHWAY</t>
  </si>
  <si>
    <t>ROSSFORD</t>
  </si>
  <si>
    <t>WOOD COUNTY</t>
  </si>
  <si>
    <t>22379 PEMBERVILLE ROAD</t>
  </si>
  <si>
    <t>LUCKEY</t>
  </si>
  <si>
    <t>2625 EAST BROADWAY</t>
  </si>
  <si>
    <t>NORTHWOOD</t>
  </si>
  <si>
    <t>EVERGREEN RECYCLING &amp; DISPOSAL</t>
  </si>
  <si>
    <t>11164 COUNTY ROAD 4</t>
  </si>
  <si>
    <t>CAREY</t>
  </si>
  <si>
    <t>WYANDOT COUNTY</t>
  </si>
  <si>
    <t>COUNTY ENVIRONMENTAL Landfill OF WYANDOT</t>
  </si>
  <si>
    <t>TALL OAK MIDSTREAM LLC (100%)</t>
  </si>
  <si>
    <t>Elmwood</t>
  </si>
  <si>
    <t>BEAVER COUNTY</t>
  </si>
  <si>
    <t>12128 N. 1890 Rd</t>
  </si>
  <si>
    <t>Sayre</t>
  </si>
  <si>
    <t>BECKHAM COUNTY</t>
  </si>
  <si>
    <t>11348 E 1170 Rd</t>
  </si>
  <si>
    <t>2253 E. Main Street</t>
  </si>
  <si>
    <t>Durant</t>
  </si>
  <si>
    <t>BRYAN COUNTY</t>
  </si>
  <si>
    <t>515 CARDINAL PARKWAY</t>
  </si>
  <si>
    <t>DURANT</t>
  </si>
  <si>
    <t>CARDINAL GLASS PLT</t>
  </si>
  <si>
    <t>1213 Pipeline Rd.</t>
  </si>
  <si>
    <t>32034 County Street 2605</t>
  </si>
  <si>
    <t>Anadarko</t>
  </si>
  <si>
    <t>Southwestern</t>
  </si>
  <si>
    <t>701 B NE 7TH ST</t>
  </si>
  <si>
    <t>ANADARKO</t>
  </si>
  <si>
    <t>Cogar</t>
  </si>
  <si>
    <t>CADDO COUNTY</t>
  </si>
  <si>
    <t>CANADIAN COUNTY</t>
  </si>
  <si>
    <t>14885 N. Ranch Rd.</t>
  </si>
  <si>
    <t>CALUMET</t>
  </si>
  <si>
    <t>501 MUSTANG PLANT RD</t>
  </si>
  <si>
    <t>OKLAHOMA CITY</t>
  </si>
  <si>
    <t>Mustang</t>
  </si>
  <si>
    <t>OGE ENERGY CORP (100%)</t>
  </si>
  <si>
    <t>1/4 MI E OF HWY81 ON SW29TH</t>
  </si>
  <si>
    <t>Oklahoma Environmental Management Authority Landfill</t>
  </si>
  <si>
    <t>OKLAHOMA ENVIRONMENTAL MANAGEMENT AUTHORITY LLC (100%)</t>
  </si>
  <si>
    <t>7212 Cargo Rd</t>
  </si>
  <si>
    <t>RATLIFF CITY</t>
  </si>
  <si>
    <t>One Valero Way</t>
  </si>
  <si>
    <t>ARDMORE</t>
  </si>
  <si>
    <t>VALERO REFINING CO -OKLAHOMA VALERO ARDMORE REFINERY</t>
  </si>
  <si>
    <t>31 SORD Drive</t>
  </si>
  <si>
    <t>Ardmore</t>
  </si>
  <si>
    <t>Southern Oklahoma Regional Disposal Landfill</t>
  </si>
  <si>
    <t>SOUTHERN OKLAHOMA REGIONAL DISPOSAL INC (100%)</t>
  </si>
  <si>
    <t>1101 Michelin RD.</t>
  </si>
  <si>
    <t>MICHELIN NORTH AMERICA ARDMORE PLANT</t>
  </si>
  <si>
    <t>970 N 4335 Rd.</t>
  </si>
  <si>
    <t>FORT TOWSON</t>
  </si>
  <si>
    <t>Hugo</t>
  </si>
  <si>
    <t>660 PARRINGTON OVAL</t>
  </si>
  <si>
    <t>NORMAN</t>
  </si>
  <si>
    <t>UNIVERSITY OF OKLAHOMA</t>
  </si>
  <si>
    <t>UNIVERSITY OF OKLAHOMA (100%)</t>
  </si>
  <si>
    <t>Coalgate</t>
  </si>
  <si>
    <t>COAL COUNTY</t>
  </si>
  <si>
    <t>TARGA RESOURCES CORP (60%); MPLX LP (40%)</t>
  </si>
  <si>
    <t>16322 CR 3840</t>
  </si>
  <si>
    <t>8902 SW 11th STREET</t>
  </si>
  <si>
    <t>LAWTON</t>
  </si>
  <si>
    <t>COMANCHE COUNTY</t>
  </si>
  <si>
    <t>LAWTON LANDFILL</t>
  </si>
  <si>
    <t>CITY OF LAWTON (100%)</t>
  </si>
  <si>
    <t>16850 NE 135th Street</t>
  </si>
  <si>
    <t>FLETCHER</t>
  </si>
  <si>
    <t>Georgia-Pacific Gypsum LLC - Fletcher</t>
  </si>
  <si>
    <t>1 GOODYEAR BLVD.</t>
  </si>
  <si>
    <t>GOODYEAR TIRE &amp; RUBBER COMPANY</t>
  </si>
  <si>
    <t>6601 SE 60TH ST</t>
  </si>
  <si>
    <t>Comanche (8059)</t>
  </si>
  <si>
    <t>8801 SW LEE BLVD.</t>
  </si>
  <si>
    <t>REPUBLIC PAPERBOARD CO</t>
  </si>
  <si>
    <t>1000 NORTH MISSION STREET</t>
  </si>
  <si>
    <t>SAPULPA</t>
  </si>
  <si>
    <t>CREEK COUNTY</t>
  </si>
  <si>
    <t>Ardagh Glass Inc. (Sapulpa)</t>
  </si>
  <si>
    <t>23584 E 880 RD</t>
  </si>
  <si>
    <t>THOMAS</t>
  </si>
  <si>
    <t>CUSTER COUNTY</t>
  </si>
  <si>
    <t>CUSTER CITY</t>
  </si>
  <si>
    <t>Canute</t>
  </si>
  <si>
    <t>OFS GPRP Panther Creek Gas Plant</t>
  </si>
  <si>
    <t>1313 EAST SOUTHGATE ROAD</t>
  </si>
  <si>
    <t>ENID</t>
  </si>
  <si>
    <t>ENID CITY LNDFLL</t>
  </si>
  <si>
    <t>ENID OKLAHOMA (100%)</t>
  </si>
  <si>
    <t>18528 S. Highway 132</t>
  </si>
  <si>
    <t>Drummond</t>
  </si>
  <si>
    <t>MUSTANG FUEL CORP (100%)</t>
  </si>
  <si>
    <t>11826 N 30th St</t>
  </si>
  <si>
    <t>KREMLIN</t>
  </si>
  <si>
    <t>OXBOW CALCINING LLC</t>
  </si>
  <si>
    <t>1619 SOUTH 78TH</t>
  </si>
  <si>
    <t>KOCH FERITLIZER ENID LLC ENID NITROGEN PLT</t>
  </si>
  <si>
    <t>401 N. Industrial</t>
  </si>
  <si>
    <t>Lindsay</t>
  </si>
  <si>
    <t>GARVIN COUNTY</t>
  </si>
  <si>
    <t>906 S. POWELL</t>
  </si>
  <si>
    <t>WYNNEWOOD</t>
  </si>
  <si>
    <t>WYNNEWOOD REFINING CO</t>
  </si>
  <si>
    <t>Tatums</t>
  </si>
  <si>
    <t>3198 CS 2910</t>
  </si>
  <si>
    <t>Ninnekah</t>
  </si>
  <si>
    <t>GRADY COUNTY</t>
  </si>
  <si>
    <t>OKLAHOMA LNDFLL HOL/SOUTHERN PLAINS LNDF</t>
  </si>
  <si>
    <t>4065 County Street 2970</t>
  </si>
  <si>
    <t>1081 County Road 1280</t>
  </si>
  <si>
    <t>AMBER</t>
  </si>
  <si>
    <t>1747 CR 1530</t>
  </si>
  <si>
    <t>RUSH SPRINGS</t>
  </si>
  <si>
    <t>ALEX</t>
  </si>
  <si>
    <t>25923 US Highway 81</t>
  </si>
  <si>
    <t>MEDFORD</t>
  </si>
  <si>
    <t>Calvin</t>
  </si>
  <si>
    <t>HUGHES COUNTY</t>
  </si>
  <si>
    <t>8325 E 1292</t>
  </si>
  <si>
    <t>WETUMKA</t>
  </si>
  <si>
    <t>0.25 MILES W OF</t>
  </si>
  <si>
    <t>DUKE</t>
  </si>
  <si>
    <t>AMERICAN GYPSUM CO /GYPSUM WALLBOARD PLT</t>
  </si>
  <si>
    <t>4250 W. Doolin Avenue</t>
  </si>
  <si>
    <t>Ponca City</t>
  </si>
  <si>
    <t>KAY COUNTY</t>
  </si>
  <si>
    <t>Charles D. Lamb Energy Center</t>
  </si>
  <si>
    <t>OKLAHOMA MUNICIPAL POWER AUTHORITY (100%)</t>
  </si>
  <si>
    <t>1420 N UNION</t>
  </si>
  <si>
    <t>PONCA CITY</t>
  </si>
  <si>
    <t>Ponca</t>
  </si>
  <si>
    <t>2501 West Riverview</t>
  </si>
  <si>
    <t>Ponca City Landfill</t>
  </si>
  <si>
    <t>1006 EAST OAKLAND AVENUE</t>
  </si>
  <si>
    <t>CONTINENTAL CARBON Ponca City Plant</t>
  </si>
  <si>
    <t>14120 S. 124th</t>
  </si>
  <si>
    <t>Tonkawa</t>
  </si>
  <si>
    <t>UNIT CORP (100%)</t>
  </si>
  <si>
    <t>1000 South Pine</t>
  </si>
  <si>
    <t>Phillips 66 Ponca City Refinery</t>
  </si>
  <si>
    <t>1600 N. 13th St.</t>
  </si>
  <si>
    <t>Blackwell</t>
  </si>
  <si>
    <t>26512 E0860 Rd</t>
  </si>
  <si>
    <t>Cashion</t>
  </si>
  <si>
    <t>KINGFISHER COUNTY</t>
  </si>
  <si>
    <t>CASHION</t>
  </si>
  <si>
    <t>17210 E650 Rd</t>
  </si>
  <si>
    <t>HENNESSEY</t>
  </si>
  <si>
    <t>ALTA MESA RESOURCES INC (100%)</t>
  </si>
  <si>
    <t>6 MI W ON COUNTY LINE RD</t>
  </si>
  <si>
    <t>OKARCHE</t>
  </si>
  <si>
    <t>1503 SW 1050th Avenue</t>
  </si>
  <si>
    <t>WILBURTON</t>
  </si>
  <si>
    <t>LATIMER COUNTY</t>
  </si>
  <si>
    <t>3 MILES E. OF JUNCTION 31</t>
  </si>
  <si>
    <t>PANAMA</t>
  </si>
  <si>
    <t>LE FLORE COUNTY</t>
  </si>
  <si>
    <t>River Valley Generating Station</t>
  </si>
  <si>
    <t>101422 South 3570 Road</t>
  </si>
  <si>
    <t>PRAGUE</t>
  </si>
  <si>
    <t>CenterPoint Landfill</t>
  </si>
  <si>
    <t>CENTERPOINT HOLDINGS LLC (100%)</t>
  </si>
  <si>
    <t>12650 S Council Rd</t>
  </si>
  <si>
    <t>13200 S Council Rd</t>
  </si>
  <si>
    <t>Edmond</t>
  </si>
  <si>
    <t>Spring Creek Energy Center</t>
  </si>
  <si>
    <t>1741 N PORTLAND AVE</t>
  </si>
  <si>
    <t>NEWCASTLE</t>
  </si>
  <si>
    <t>MCCLAIN COUNTY</t>
  </si>
  <si>
    <t>NEWCASTLE LANDFILL</t>
  </si>
  <si>
    <t>MELVIN E JUDKINS (100%)</t>
  </si>
  <si>
    <t>Byars</t>
  </si>
  <si>
    <t>801 NORTHEAST 34TH</t>
  </si>
  <si>
    <t>Mcclain</t>
  </si>
  <si>
    <t>McClain Energy Facility</t>
  </si>
  <si>
    <t>OGE ENERGY CORP (77%); OKLAHOMA MUNICIPAL POWER AUTHORITY (23%)</t>
  </si>
  <si>
    <t>890 IP Lane</t>
  </si>
  <si>
    <t>VALLIANT</t>
  </si>
  <si>
    <t>MCCURTAIN COUNTY</t>
  </si>
  <si>
    <t>International Paper - Valliant Mill</t>
  </si>
  <si>
    <t>Broken Bow</t>
  </si>
  <si>
    <t>Meno</t>
  </si>
  <si>
    <t>MAJOR COUNTY</t>
  </si>
  <si>
    <t>RED CARPET LDFL INC</t>
  </si>
  <si>
    <t>1327 Smiley Road</t>
  </si>
  <si>
    <t>Madill</t>
  </si>
  <si>
    <t>Mid American Steel &amp; Wire</t>
  </si>
  <si>
    <t>MID AMERICAN STEEL &amp; WIRE CO LLC (100%)</t>
  </si>
  <si>
    <t>10 Miles E. of Madill on Hwy 199</t>
  </si>
  <si>
    <t>2430 S. 437</t>
  </si>
  <si>
    <t>PRYOR</t>
  </si>
  <si>
    <t>MAYES COUNTY</t>
  </si>
  <si>
    <t>LONE STAR IND INC DBA BUZZI UNICEM USA PRYOR CEMENT PLANT</t>
  </si>
  <si>
    <t>4189 HUNT STREET</t>
  </si>
  <si>
    <t>Gold Bond - PRY Plant</t>
  </si>
  <si>
    <t>HWY 412B</t>
  </si>
  <si>
    <t>Chouteau Power Plant</t>
  </si>
  <si>
    <t>4463 HUNT STREET</t>
  </si>
  <si>
    <t>PRYOR CHEMICAL COMPANY</t>
  </si>
  <si>
    <t>5532 Hunt Street</t>
  </si>
  <si>
    <t>PRYOR SOLAE</t>
  </si>
  <si>
    <t>8142 HWY 412B</t>
  </si>
  <si>
    <t>CHOUTEAU</t>
  </si>
  <si>
    <t>Grand River Dam Authority</t>
  </si>
  <si>
    <t>GRAND RIVER DAM AUTHORITY (100%)</t>
  </si>
  <si>
    <t>3801 DAL-TILE RD</t>
  </si>
  <si>
    <t>MUSKOGEE</t>
  </si>
  <si>
    <t>MUSKOGEE COUNTY</t>
  </si>
  <si>
    <t>DAL-ITALIA</t>
  </si>
  <si>
    <t>2801 S 54TH ST W</t>
  </si>
  <si>
    <t>MUSKOGEE COMMUNITY LNDFLL</t>
  </si>
  <si>
    <t>2401 Old SHAWNEE Road</t>
  </si>
  <si>
    <t>OWENS BROCKWAY GLASS CONTAINER INCORPORATED</t>
  </si>
  <si>
    <t>4901 CHANDLER RD.</t>
  </si>
  <si>
    <t>5501 THREE FORKS ROAD</t>
  </si>
  <si>
    <t>FORT GIBSON</t>
  </si>
  <si>
    <t>10800 COUNTY ROAD 230</t>
  </si>
  <si>
    <t>Sooner</t>
  </si>
  <si>
    <t>Weleetka</t>
  </si>
  <si>
    <t>OKFUSKEE COUNTY</t>
  </si>
  <si>
    <t>Weleetka Power Station</t>
  </si>
  <si>
    <t>361025 E 960 Rd.</t>
  </si>
  <si>
    <t>PADEN</t>
  </si>
  <si>
    <t>6100 N. Western Avenue</t>
  </si>
  <si>
    <t>Oklahoma City</t>
  </si>
  <si>
    <t>OKLAHOMA COUNTY</t>
  </si>
  <si>
    <t>CHESAPEAKE ENERGY CORP (100%)</t>
  </si>
  <si>
    <t>2575 Kelley Pointe Parkway Suite 340</t>
  </si>
  <si>
    <t>1021 NW Grand BLvd</t>
  </si>
  <si>
    <t>OKC</t>
  </si>
  <si>
    <t>JMA ENERGY CO LLC (100%)</t>
  </si>
  <si>
    <t>401 N. Harvey</t>
  </si>
  <si>
    <t>9800 North Oklahoma Avenue</t>
  </si>
  <si>
    <t>333 West Sheridan Ave</t>
  </si>
  <si>
    <t>DEVON ENERGY CORP (100%)</t>
  </si>
  <si>
    <t>Tinker AFB</t>
  </si>
  <si>
    <t>TINKER AIR FORCE BASE</t>
  </si>
  <si>
    <t>1209 CR 1304</t>
  </si>
  <si>
    <t>Bridgeport</t>
  </si>
  <si>
    <t>BKV OPERATING LLC (100%)</t>
  </si>
  <si>
    <t>20 N Broadway</t>
  </si>
  <si>
    <t>CONTINENTAL RESOURCES INC (100%)</t>
  </si>
  <si>
    <t>20922 TRIPLE XXX ROAD</t>
  </si>
  <si>
    <t>LUTHER</t>
  </si>
  <si>
    <t>Redbud Power Plant</t>
  </si>
  <si>
    <t>OGE ENERGY CORP (51%); GRAND RIVER DAM AUTHORITY (36%); OKLAHOMA MUNICIPAL POWER AUTHORITY (13%)</t>
  </si>
  <si>
    <t>7301 NW Expressway</t>
  </si>
  <si>
    <t>INTENSITY MIDSTREAM LLC (100%)</t>
  </si>
  <si>
    <t>333 West Sheridan</t>
  </si>
  <si>
    <t>13900 N LINCOLN BLVD</t>
  </si>
  <si>
    <t>EDMOND</t>
  </si>
  <si>
    <t>Nestle Purina PetCare</t>
  </si>
  <si>
    <t>800 NE 15TH ST</t>
  </si>
  <si>
    <t>UNIV OF OK HEALTH S/OKC CAMPUS SVCS</t>
  </si>
  <si>
    <t>DUNCAN OIL PROPERTIES INC (100%)</t>
  </si>
  <si>
    <t>SANDRIDGE ENERGY INC (100%)</t>
  </si>
  <si>
    <t>333 West Sheridan Avenue</t>
  </si>
  <si>
    <t>19801 NE 36TH ST</t>
  </si>
  <si>
    <t>HARRAH</t>
  </si>
  <si>
    <t>Horseshoe Lake</t>
  </si>
  <si>
    <t>7425 SW 29TH ST</t>
  </si>
  <si>
    <t>Frontier Generating Station</t>
  </si>
  <si>
    <t>3201 MOSLEY ROAD</t>
  </si>
  <si>
    <t>WASTE MGMT OF OK/EAST OAK LNDFLL</t>
  </si>
  <si>
    <t>321 N Harvey Mailcode WN50</t>
  </si>
  <si>
    <t>Oklahoma Gas &amp; Electric Co.</t>
  </si>
  <si>
    <t>301 Commerce Dr. Suite 3701</t>
  </si>
  <si>
    <t>20 N. Broadway</t>
  </si>
  <si>
    <t>7001 S BRYANT</t>
  </si>
  <si>
    <t>SOUTHEAST LANDFILL OKC</t>
  </si>
  <si>
    <t>1 N E K Gaylord Blvd</t>
  </si>
  <si>
    <t>Vicinity Energy Oklahoma City Inc.</t>
  </si>
  <si>
    <t>123 Robert S. Kerr Ave.</t>
  </si>
  <si>
    <t>7600 SW 15TH ST</t>
  </si>
  <si>
    <t>OKC WASTE DISPOSAL /OKLAHOMA CITY LNDFLL</t>
  </si>
  <si>
    <t>1200 WEST 20TH STREET</t>
  </si>
  <si>
    <t>OKMULGEE</t>
  </si>
  <si>
    <t>OKMULGEE COUNTY</t>
  </si>
  <si>
    <t>City of Okmulgee Landfill</t>
  </si>
  <si>
    <t>CITY OF OKMULGEE OKLAHOMA (100%)</t>
  </si>
  <si>
    <t>601 E BOLLINGER RD</t>
  </si>
  <si>
    <t>HENRYETTA</t>
  </si>
  <si>
    <t>Anchor Glass Container Corporation - Plant 15</t>
  </si>
  <si>
    <t>83 County Road 2712</t>
  </si>
  <si>
    <t>Bartlesville</t>
  </si>
  <si>
    <t>OSAGE COUNTY</t>
  </si>
  <si>
    <t>Osage Landfill</t>
  </si>
  <si>
    <t>212 N. 177TH W. AVENUE</t>
  </si>
  <si>
    <t>SAND SPRINGS</t>
  </si>
  <si>
    <t>AMERICAN ENVIRONMENTAL LANDFILL</t>
  </si>
  <si>
    <t>AMERICAN ENVIRONMENTAL LANDFILL INC (100%)</t>
  </si>
  <si>
    <t>1717 E YOST  RD</t>
  </si>
  <si>
    <t>STILLWATER</t>
  </si>
  <si>
    <t>PAYNE COUNTY</t>
  </si>
  <si>
    <t>Stillwater Sanitary Landfill</t>
  </si>
  <si>
    <t>OKLAHOMA STATE UNIVERSITY</t>
  </si>
  <si>
    <t>OKLAHOMA STATE UNIVERSITY (100%)</t>
  </si>
  <si>
    <t>McAlester</t>
  </si>
  <si>
    <t>PITTSBURG COUNTY</t>
  </si>
  <si>
    <t>17890 E State Hwy 31</t>
  </si>
  <si>
    <t>4386 Old 69 Road</t>
  </si>
  <si>
    <t>KIOWA</t>
  </si>
  <si>
    <t>Tenaska Kiamichi Generating Station</t>
  </si>
  <si>
    <t>KIOWA POWER PARTNERS LLC (100%)</t>
  </si>
  <si>
    <t>201 SOUTH FIFTH STREET</t>
  </si>
  <si>
    <t>ALDERSON</t>
  </si>
  <si>
    <t>Alderson Regional Landfill</t>
  </si>
  <si>
    <t>Stuart</t>
  </si>
  <si>
    <t>14500 CR 1550</t>
  </si>
  <si>
    <t>HOLCIM INCORPORATED</t>
  </si>
  <si>
    <t>20155 Old Barn Rd.</t>
  </si>
  <si>
    <t>PinkTecumseh</t>
  </si>
  <si>
    <t>48210 E INDEPENDENCE</t>
  </si>
  <si>
    <t>CANADIAN VALLEY LANDFILL</t>
  </si>
  <si>
    <t>ROGER MILLS COUNTY</t>
  </si>
  <si>
    <t>2609 N. 145TH E. AVE.</t>
  </si>
  <si>
    <t>ROGERS COUNTY</t>
  </si>
  <si>
    <t>Central Plains Cement Company</t>
  </si>
  <si>
    <t>6606 EAST 540 RD</t>
  </si>
  <si>
    <t>CLAREMORE</t>
  </si>
  <si>
    <t>VERDIGRIS PLT</t>
  </si>
  <si>
    <t>7300 E. Hwy 88</t>
  </si>
  <si>
    <t>Oologah</t>
  </si>
  <si>
    <t>Northeastern</t>
  </si>
  <si>
    <t>OLD HIGHWAY 270</t>
  </si>
  <si>
    <t>WEWOKA</t>
  </si>
  <si>
    <t>COMMERCIAL BRICK</t>
  </si>
  <si>
    <t>COMMERCIAL BRICK CORP (100%)</t>
  </si>
  <si>
    <t>RTE 2</t>
  </si>
  <si>
    <t>KONAWA</t>
  </si>
  <si>
    <t>Seminole (2956)</t>
  </si>
  <si>
    <t>461902 East 1101 Rd.</t>
  </si>
  <si>
    <t>Gans</t>
  </si>
  <si>
    <t>SEQUOYAH COUNTY</t>
  </si>
  <si>
    <t>City of Sallisaw Solid Waste Disposal Facility</t>
  </si>
  <si>
    <t>98054 S. 4610 Rd</t>
  </si>
  <si>
    <t>MARBLE CITY</t>
  </si>
  <si>
    <t>US LIME COMPANY-ST. CLAIR</t>
  </si>
  <si>
    <t>COUNTYLINE</t>
  </si>
  <si>
    <t>STEPHENS COUNTY</t>
  </si>
  <si>
    <t>VELMA</t>
  </si>
  <si>
    <t>2700 NE 28th Street</t>
  </si>
  <si>
    <t>Guymon</t>
  </si>
  <si>
    <t>TEXAS COUNTY</t>
  </si>
  <si>
    <t>Seaboard Foods Pork Processing Plant</t>
  </si>
  <si>
    <t>SEABOARD CORP (100%)</t>
  </si>
  <si>
    <t>TULSA COUNTY</t>
  </si>
  <si>
    <t>COMPASS PRODUCTION PARTNERS LP (100%)</t>
  </si>
  <si>
    <t>100 West Fifth Street</t>
  </si>
  <si>
    <t>NADEL &amp; GUSSMAN LLC (100%)</t>
  </si>
  <si>
    <t>6733 South Yale Ave</t>
  </si>
  <si>
    <t>GBK CORP (100%)</t>
  </si>
  <si>
    <t>LAREDO PETROLEUM INC (100%)</t>
  </si>
  <si>
    <t>SAMSON RESOURCES CORP (100%)</t>
  </si>
  <si>
    <t>202 S. Frisco</t>
  </si>
  <si>
    <t>116TH ST S AND ARKANSAS RIVER</t>
  </si>
  <si>
    <t>JENKS</t>
  </si>
  <si>
    <t>Riverside (4940)</t>
  </si>
  <si>
    <t>500 West 7th Street</t>
  </si>
  <si>
    <t>2122 S. Yukon Avenue</t>
  </si>
  <si>
    <t>Covanta WBH</t>
  </si>
  <si>
    <t>12307 S Florence Ave</t>
  </si>
  <si>
    <t>Jenks</t>
  </si>
  <si>
    <t>J-POWER USA DEVELOPMENT CO LTD (100%)</t>
  </si>
  <si>
    <t>4041 N 141ST E AVE</t>
  </si>
  <si>
    <t>WASTE MGMT OF OK</t>
  </si>
  <si>
    <t>6161 S. Yale</t>
  </si>
  <si>
    <t>Saint Francis Hospital</t>
  </si>
  <si>
    <t>SAINT FRANCIS HEALTH SYSTEM INC (100%)</t>
  </si>
  <si>
    <t>501 Westlake Park Blvd.</t>
  </si>
  <si>
    <t>3800 NORTH MINGO ROAD</t>
  </si>
  <si>
    <t>AMERICAN AIRLINES</t>
  </si>
  <si>
    <t>AMERICAN AIRLINES GROUP INC (100%)</t>
  </si>
  <si>
    <t>P.O. Box 700720</t>
  </si>
  <si>
    <t>SANGUINE GAS EXPLORATION LLC (100%)</t>
  </si>
  <si>
    <t>BLACKBEARD OPERATING LLC (100%)</t>
  </si>
  <si>
    <t>1700 SOUTH UNION STREET</t>
  </si>
  <si>
    <t>501 Westlake Park Blvd</t>
  </si>
  <si>
    <t>13219 South Kimberly-Clark Place</t>
  </si>
  <si>
    <t>KIMBERLY-CLARK CORP-JENKS FAC</t>
  </si>
  <si>
    <t>7130 S Lewis Ave Suite 1000</t>
  </si>
  <si>
    <t>902 WEST 25TH STREET</t>
  </si>
  <si>
    <t>3600 S ELWOOD</t>
  </si>
  <si>
    <t>One Williams Center</t>
  </si>
  <si>
    <t>WAGONER COUNTY</t>
  </si>
  <si>
    <t>19960 S 381ST E AVE</t>
  </si>
  <si>
    <t>PORTER</t>
  </si>
  <si>
    <t>PORTER LANDFILL</t>
  </si>
  <si>
    <t>BILL ODELL (20%); GEORGE GOODRICH (20%); LEO RIGNEY (20%); MILDRED RIGNEY (20%); MRYLE ODELL (20%)</t>
  </si>
  <si>
    <t>KKR &amp; CO INC (50%); THE WILLIAMS COS INC (50%)</t>
  </si>
  <si>
    <t>21500 E 51ST ST</t>
  </si>
  <si>
    <t>BROKEN ARROW</t>
  </si>
  <si>
    <t>BROKEN ARROW LANDFLL</t>
  </si>
  <si>
    <t>A TIMOSHENKO (75%); OKLAHOMA TRANSPORTATION AUTHORITY (7%); CITY OF BROKEN ARROW (18%)</t>
  </si>
  <si>
    <t>One Willams Center</t>
  </si>
  <si>
    <t>25142 EAST 105TH ST SOUTH</t>
  </si>
  <si>
    <t>Oneta Energy Center</t>
  </si>
  <si>
    <t>ALVA</t>
  </si>
  <si>
    <t>WOODS COUNTY</t>
  </si>
  <si>
    <t>Alva</t>
  </si>
  <si>
    <t>1000 TERRA DRIVE</t>
  </si>
  <si>
    <t>WOODWARD</t>
  </si>
  <si>
    <t>WOODWARD COUNTY</t>
  </si>
  <si>
    <t>SEILING</t>
  </si>
  <si>
    <t>39870 South County Road 212</t>
  </si>
  <si>
    <t>MOORELAND</t>
  </si>
  <si>
    <t>Mooreland</t>
  </si>
  <si>
    <t>33060 SHIRTTAIL CREEK ROAD</t>
  </si>
  <si>
    <t>DURKEE</t>
  </si>
  <si>
    <t>BAKER COUNTY</t>
  </si>
  <si>
    <t>ASH GROVE CEMENT COMPANY-DURKEE</t>
  </si>
  <si>
    <t>1551 SE Crystal Lake Dr.</t>
  </si>
  <si>
    <t>Corvallis</t>
  </si>
  <si>
    <t>BENTON COUNTY</t>
  </si>
  <si>
    <t>Hollingsworth &amp; Vose Fiber Company</t>
  </si>
  <si>
    <t>100 Oak Creek Building</t>
  </si>
  <si>
    <t>CORVALLIS</t>
  </si>
  <si>
    <t>OREGON STATE UNIVERSITY</t>
  </si>
  <si>
    <t>OREGON STATE BOARD OF HIGHER EDUCATION (100%)</t>
  </si>
  <si>
    <t>28972 COFFIN BUTTE ROAD</t>
  </si>
  <si>
    <t>COFFIN BUTTE LANDFILL</t>
  </si>
  <si>
    <t>CLACKAMAS COUNTY</t>
  </si>
  <si>
    <t>4800 Mill Street</t>
  </si>
  <si>
    <t>West Linn</t>
  </si>
  <si>
    <t>Willamette Falls Paper Company</t>
  </si>
  <si>
    <t>WILLAMETTE FALLS PAPER CO (100%)</t>
  </si>
  <si>
    <t>NORTHWEST NATURAL HOLDING CO (100%)</t>
  </si>
  <si>
    <t>92326 TAYLORVILLE ROAD</t>
  </si>
  <si>
    <t>CLATSKANIE</t>
  </si>
  <si>
    <t>CLATSOP COUNTY</t>
  </si>
  <si>
    <t>WAUNA MILL</t>
  </si>
  <si>
    <t>29073 DIKE RD.</t>
  </si>
  <si>
    <t>RAINIER</t>
  </si>
  <si>
    <t>US GYPSUM - RAINIER PLANT</t>
  </si>
  <si>
    <t>1300 KASTER ROAD</t>
  </si>
  <si>
    <t>SAINT HELENS</t>
  </si>
  <si>
    <t>81566 KALLUNKI RD</t>
  </si>
  <si>
    <t>Port Westward</t>
  </si>
  <si>
    <t>PORTLAND GENERAL ELECTRIC CO (100%)</t>
  </si>
  <si>
    <t>80997 KALLUNKI ROAD</t>
  </si>
  <si>
    <t>63149 Columbia River Highway</t>
  </si>
  <si>
    <t>Deer Island</t>
  </si>
  <si>
    <t>Dyno Nobel</t>
  </si>
  <si>
    <t>5601 SW HOUSTON LAKE RD.</t>
  </si>
  <si>
    <t>PRINEVILLE</t>
  </si>
  <si>
    <t>CROOK COUNTY</t>
  </si>
  <si>
    <t>CROOK COUNTY LANDFILL</t>
  </si>
  <si>
    <t>61050 SE 27TH ST</t>
  </si>
  <si>
    <t>BEND</t>
  </si>
  <si>
    <t>DESCHUTES COUNTY</t>
  </si>
  <si>
    <t>KNOTT PIT LANDFILL</t>
  </si>
  <si>
    <t>55640 S. Highway 97</t>
  </si>
  <si>
    <t>10599 OLD HIGHWAY 99 SOUTH</t>
  </si>
  <si>
    <t>DILLARD</t>
  </si>
  <si>
    <t>ROSEBURG FOREST PRODUCTS - DILLARD</t>
  </si>
  <si>
    <t>376 Roseburg Landfill Road</t>
  </si>
  <si>
    <t>ROSEBURG</t>
  </si>
  <si>
    <t>ROSEBURG LANDFILL</t>
  </si>
  <si>
    <t>DOUGLAS COUNTY PUBLIC WORKS DEPARTMENT (100%)</t>
  </si>
  <si>
    <t>18177 CEDAR SPRINGS LANE</t>
  </si>
  <si>
    <t>GILLIAM COUNTY</t>
  </si>
  <si>
    <t>WASTE MANAGEMENT DISPOSAL SERVICES OF OREGON</t>
  </si>
  <si>
    <t>5500 Highway 140</t>
  </si>
  <si>
    <t>White City</t>
  </si>
  <si>
    <t>Dry Creek Landfill</t>
  </si>
  <si>
    <t>ROGUE VALLEY PROPERTIES INC (100%)</t>
  </si>
  <si>
    <t>BONANZA</t>
  </si>
  <si>
    <t>KLAMATH COUNTY</t>
  </si>
  <si>
    <t>4940 Hwy 97 South</t>
  </si>
  <si>
    <t>Klamath Falls</t>
  </si>
  <si>
    <t>Klamath Energy LLC</t>
  </si>
  <si>
    <t>Klamath Cogeneration Project</t>
  </si>
  <si>
    <t>CHEMULT</t>
  </si>
  <si>
    <t>84777 DILLARD ACCESS RD.</t>
  </si>
  <si>
    <t>EUGENE</t>
  </si>
  <si>
    <t>LANE COUNTY</t>
  </si>
  <si>
    <t>SHORT MOUNTAIN LANDFILL</t>
  </si>
  <si>
    <t>801 42ND ST.</t>
  </si>
  <si>
    <t>International Paper - Springfield Mill</t>
  </si>
  <si>
    <t>1400 SE BUTLER BRIDGE ROAD</t>
  </si>
  <si>
    <t>GEORGIA-PACIFIC TOLEDO LLC</t>
  </si>
  <si>
    <t>30480 AMERICAN DRIVE</t>
  </si>
  <si>
    <t>HALSEY</t>
  </si>
  <si>
    <t>CASCADE PACIFIC PULP HALSEY PULP MILL</t>
  </si>
  <si>
    <t>250 N. Hansard Avenue</t>
  </si>
  <si>
    <t>ENTEK INTERNATIONAL LLC (100%)</t>
  </si>
  <si>
    <t>MALHEUR COUNTY</t>
  </si>
  <si>
    <t>2630 Graham Blvd.</t>
  </si>
  <si>
    <t>Vale</t>
  </si>
  <si>
    <t>4850 BROOKLAKE ROAD NORTHEAST</t>
  </si>
  <si>
    <t>BROOKS</t>
  </si>
  <si>
    <t>71335 RAIL LOOP DRIVE</t>
  </si>
  <si>
    <t>BOARDMAN</t>
  </si>
  <si>
    <t>MORROW COUNTY</t>
  </si>
  <si>
    <t>ALTO COLUMBIA LLC</t>
  </si>
  <si>
    <t>Boardman</t>
  </si>
  <si>
    <t>600 NE COLUMBIA AVE</t>
  </si>
  <si>
    <t>73221 BOMBING RANGE RD</t>
  </si>
  <si>
    <t>FINLEY BUTTES REGIONAL LANDFILL</t>
  </si>
  <si>
    <t>200 ULLMAN BLVD</t>
  </si>
  <si>
    <t>Coyote Springs</t>
  </si>
  <si>
    <t>AVISTA CORP (50%); PORTLAND GENERAL ELECTRIC CO (50%)</t>
  </si>
  <si>
    <t>IONE</t>
  </si>
  <si>
    <t>73396 Tower Road</t>
  </si>
  <si>
    <t>Carty Generating Station</t>
  </si>
  <si>
    <t>750 NE Columbia Ave</t>
  </si>
  <si>
    <t>14400 N. Rivergate Blvd</t>
  </si>
  <si>
    <t>MULTNOMAH COUNTY</t>
  </si>
  <si>
    <t>Evraz Oregon Steel</t>
  </si>
  <si>
    <t>23400 NE Glisan Street</t>
  </si>
  <si>
    <t>Gresham</t>
  </si>
  <si>
    <t>121 SW Salmon Street</t>
  </si>
  <si>
    <t>PGE T&amp;D Facility</t>
  </si>
  <si>
    <t>21015 SOUTHEAST STARK STREET</t>
  </si>
  <si>
    <t>GRESHAM</t>
  </si>
  <si>
    <t>MICROCHIP TECHNOLOGY INC</t>
  </si>
  <si>
    <t>9387 NORTH COLUMBIA BOULEVARD</t>
  </si>
  <si>
    <t>ST JOHN LANDFILL</t>
  </si>
  <si>
    <t>METRO (100%)</t>
  </si>
  <si>
    <t>9710 NORTHEAST GLASS PLANT ROAD</t>
  </si>
  <si>
    <t>OWENS-BROCKWAY GLASS CONTAINER INC. PLANT 21</t>
  </si>
  <si>
    <t>SHERMAN COUNTY</t>
  </si>
  <si>
    <t>78153 WESTLAND ROAD</t>
  </si>
  <si>
    <t>HERMISTON</t>
  </si>
  <si>
    <t>UMATILLA COUNTY</t>
  </si>
  <si>
    <t>LAMB WESTON INC. Hermiston</t>
  </si>
  <si>
    <t>78145 WESTLAND RD.</t>
  </si>
  <si>
    <t>PACIFICORP (50%); PERENNIAL POWER HOLDINGS INC (50%)</t>
  </si>
  <si>
    <t>78910 SIMPLOT ROAD</t>
  </si>
  <si>
    <t>2550 STEELE ROAD</t>
  </si>
  <si>
    <t>THE DALLES</t>
  </si>
  <si>
    <t>WASCO COUNTY</t>
  </si>
  <si>
    <t>WASCO COUNTY LANDFILL</t>
  </si>
  <si>
    <t>3585 S.W. 198TH AVENUE</t>
  </si>
  <si>
    <t>ALOHA</t>
  </si>
  <si>
    <t>INTEL CORPORATION ALOHA CAMPUS</t>
  </si>
  <si>
    <t>2501 NE Century Boulevard</t>
  </si>
  <si>
    <t>INTEL CORPORATION RONLER ACRES CAMPUS</t>
  </si>
  <si>
    <t>3131 Ne Brookwood Pkwy</t>
  </si>
  <si>
    <t>ALPHA &amp; OMEGA SEMICONDUCTOR (100%)</t>
  </si>
  <si>
    <t>2300 NE Brookwood Parkway</t>
  </si>
  <si>
    <t>3200 NE HWY 99W</t>
  </si>
  <si>
    <t>MCMINNVILLE</t>
  </si>
  <si>
    <t>YAMHILL COUNTY</t>
  </si>
  <si>
    <t>CASCADE STEEL ROLLING MILLS INC</t>
  </si>
  <si>
    <t>SCHNITZER STEEL INDUSTRIES INC (100%)</t>
  </si>
  <si>
    <t>13469 SW HWY. 18</t>
  </si>
  <si>
    <t>RIVERBEND LANDFILL CO.</t>
  </si>
  <si>
    <t>1731 Hunterstown Road</t>
  </si>
  <si>
    <t>GETTYSBURG</t>
  </si>
  <si>
    <t>PENNSYLVANIA</t>
  </si>
  <si>
    <t>Hunterstown Combined Cycle</t>
  </si>
  <si>
    <t>2200 Energy Drive</t>
  </si>
  <si>
    <t>Canonsburg</t>
  </si>
  <si>
    <t>ALLEGHENY COUNTY</t>
  </si>
  <si>
    <t>EQUITRANS MIDSTREAM CORP (100%)</t>
  </si>
  <si>
    <t>100 Pittsburgh Street</t>
  </si>
  <si>
    <t>Cheswick</t>
  </si>
  <si>
    <t>ARSENAL ENERGY HOLDINGS LLC (100%)</t>
  </si>
  <si>
    <t>1500 Hayden Boulevard</t>
  </si>
  <si>
    <t>ELIZABETH</t>
  </si>
  <si>
    <t>KELLY RUN SANITATION</t>
  </si>
  <si>
    <t>West Mifflin</t>
  </si>
  <si>
    <t>US STEEL - IRVIN WORKS</t>
  </si>
  <si>
    <t>100 RIVER ROAD</t>
  </si>
  <si>
    <t>BRACKENRIDGE</t>
  </si>
  <si>
    <t>BRACKENRIDGE PLANT</t>
  </si>
  <si>
    <t>Pittsburgh</t>
  </si>
  <si>
    <t>13th Street and Braddock Avenue</t>
  </si>
  <si>
    <t>Braddock</t>
  </si>
  <si>
    <t>US Steel (Edgar Thomson)</t>
  </si>
  <si>
    <t>EQT CORP (100%)</t>
  </si>
  <si>
    <t>SLANT OPERATING LLC (100%)</t>
  </si>
  <si>
    <t>3100 Hill Road</t>
  </si>
  <si>
    <t>Library</t>
  </si>
  <si>
    <t>South Hills (Armoni) Landfill</t>
  </si>
  <si>
    <t>1000 Commerce Drive Park Place One Suite 400</t>
  </si>
  <si>
    <t>111 South Commons Avenue</t>
  </si>
  <si>
    <t>Energy Center Pittsburgh LLC</t>
  </si>
  <si>
    <t>PITTSBURGH</t>
  </si>
  <si>
    <t>BELLEFIELD BOILER PLANT</t>
  </si>
  <si>
    <t>BELLEFIELD BOILER PLANT (100%)</t>
  </si>
  <si>
    <t>530 Keystone Drive</t>
  </si>
  <si>
    <t>Warrendale</t>
  </si>
  <si>
    <t>MITSUBISHI ELECTRIC CORP (100%)</t>
  </si>
  <si>
    <t>3412 Forbes Avenue</t>
  </si>
  <si>
    <t>University of Pittsburgh - of the Commonwealth System of Higher Education</t>
  </si>
  <si>
    <t>UNIVERSITY OF PITTSBURGH (100%)</t>
  </si>
  <si>
    <t>190 Thorn Hill Road</t>
  </si>
  <si>
    <t>2200 State Route 837</t>
  </si>
  <si>
    <t>West Elizabeth</t>
  </si>
  <si>
    <t>Sewickley</t>
  </si>
  <si>
    <t>SPRINGDALE</t>
  </si>
  <si>
    <t>Springdale Generating Station (55196)</t>
  </si>
  <si>
    <t>1201 Pitt Street</t>
  </si>
  <si>
    <t>11 BOGGS ROAD</t>
  </si>
  <si>
    <t>IMPERIAL Landfill</t>
  </si>
  <si>
    <t>400 STATE ST</t>
  </si>
  <si>
    <t>CLAIRTON</t>
  </si>
  <si>
    <t>US Steel (Clairton Coke)</t>
  </si>
  <si>
    <t>Springdale Generating Station (55710)</t>
  </si>
  <si>
    <t>75 Nichols Avenue</t>
  </si>
  <si>
    <t>McKees Rocks</t>
  </si>
  <si>
    <t>600 MAYER STREET</t>
  </si>
  <si>
    <t>BRIDGEVILLE</t>
  </si>
  <si>
    <t>UNIVERSAL STAINLESS BRIDGEVILLE PLT</t>
  </si>
  <si>
    <t>UNIVERSAL STAINLESS &amp; ALLOY PRODUCTS INC (100%)</t>
  </si>
  <si>
    <t>2849 WEST CARSON STREET</t>
  </si>
  <si>
    <t>Brunot Island Power Station</t>
  </si>
  <si>
    <t>600 THOMAS STREET EXTENSION</t>
  </si>
  <si>
    <t>MONROEVILLE LDFL</t>
  </si>
  <si>
    <t>Kittanning</t>
  </si>
  <si>
    <t>ARMSTRONG COUNTY</t>
  </si>
  <si>
    <t>EXCO RESOURCES INC (100%)</t>
  </si>
  <si>
    <t>2313 STATE ROUTE 156</t>
  </si>
  <si>
    <t>SHELOCTA</t>
  </si>
  <si>
    <t>313 KEYSTONE DRIVE</t>
  </si>
  <si>
    <t>Keystone</t>
  </si>
  <si>
    <t>2225  DUSS AVENUE</t>
  </si>
  <si>
    <t>AMBRIDGE</t>
  </si>
  <si>
    <t>IPSCO KOPPEL TUBULARS CORP AMBRIDGE PLT</t>
  </si>
  <si>
    <t>MAVERICK TUBE CORP (100%)</t>
  </si>
  <si>
    <t>1 WOODLAWN ROAD</t>
  </si>
  <si>
    <t>ALIQUIPPA</t>
  </si>
  <si>
    <t>US GYPSUM - ALIQUIPPA PLANT</t>
  </si>
  <si>
    <t>SHIPPINGPORT</t>
  </si>
  <si>
    <t>6403 6TH STREET</t>
  </si>
  <si>
    <t>KOPPEL</t>
  </si>
  <si>
    <t>IPSCO KOPPEL TUBULARS CORP KOPPEL WORKS</t>
  </si>
  <si>
    <t>168 SHIPPINGPORT HILL ROAD</t>
  </si>
  <si>
    <t>Gold Bond - SHI Plant</t>
  </si>
  <si>
    <t>400 Frankfort Road</t>
  </si>
  <si>
    <t>Monaca</t>
  </si>
  <si>
    <t>BVPV Styrenics LLC</t>
  </si>
  <si>
    <t>STYROPEK USA INC (100%)</t>
  </si>
  <si>
    <t>300 frankfort road</t>
  </si>
  <si>
    <t>monaca</t>
  </si>
  <si>
    <t>Shell Chemical Appalachia LLC</t>
  </si>
  <si>
    <t>400 9TH STREET</t>
  </si>
  <si>
    <t>MONACA</t>
  </si>
  <si>
    <t>ANCHOR ACQUISITION LLC MONACA PLT</t>
  </si>
  <si>
    <t>995 Landfill Road</t>
  </si>
  <si>
    <t>Hopewell</t>
  </si>
  <si>
    <t>BEDFORD COUNTY</t>
  </si>
  <si>
    <t>455 POPLAR NECK ROAD</t>
  </si>
  <si>
    <t>BIRDSBORO</t>
  </si>
  <si>
    <t>BERKS COUNTY</t>
  </si>
  <si>
    <t>WESTERN BERKS COMM LDFL &amp; RECYCLING CTR/ BIRDSBORO</t>
  </si>
  <si>
    <t>101 WEST BERN ST.</t>
  </si>
  <si>
    <t>READING</t>
  </si>
  <si>
    <t>CARPENTER TECHNOLOGY</t>
  </si>
  <si>
    <t>CARPENTER TECHNOLOGY CORP (100%)</t>
  </si>
  <si>
    <t>467 Forgedale Rd.</t>
  </si>
  <si>
    <t>Barto</t>
  </si>
  <si>
    <t>583 LONGVIEW ROAD</t>
  </si>
  <si>
    <t>BOYERTOWN</t>
  </si>
  <si>
    <t>DELAWARE CNTY SWA/ROLLING HILLS MUNI WASTE LDFL</t>
  </si>
  <si>
    <t>DELAWARE COUNTY PENNSYLVANIA (100%)</t>
  </si>
  <si>
    <t>1 DEKA ROAD</t>
  </si>
  <si>
    <t>LYON STATION</t>
  </si>
  <si>
    <t>EAST PENN LYONS SMELTER &amp; BATTERY PLT</t>
  </si>
  <si>
    <t>EAST PENN MANUFACTURING CO INC (100%)</t>
  </si>
  <si>
    <t>306 Station Rd</t>
  </si>
  <si>
    <t>Robesonia</t>
  </si>
  <si>
    <t>5115 POTTSVILLE PIKE</t>
  </si>
  <si>
    <t>Ontelaunee Energy Center</t>
  </si>
  <si>
    <t>537 EVANSVILLE RD</t>
  </si>
  <si>
    <t>FLEETWOOD</t>
  </si>
  <si>
    <t>1 Armorcast Rd</t>
  </si>
  <si>
    <t>Birdsboro</t>
  </si>
  <si>
    <t>Birdsboro Power Project</t>
  </si>
  <si>
    <t>Sixth Avenue and Spruce Street</t>
  </si>
  <si>
    <t>West Reading</t>
  </si>
  <si>
    <t>Reading Hospital</t>
  </si>
  <si>
    <t>READING HEALTH SYSTEM (100%)</t>
  </si>
  <si>
    <t>727 Red Lane Rd</t>
  </si>
  <si>
    <t>Pioneer Crossing Landfill</t>
  </si>
  <si>
    <t>BLAIR COUNTY</t>
  </si>
  <si>
    <t>37 Fox Chase Drive</t>
  </si>
  <si>
    <t>Towanda</t>
  </si>
  <si>
    <t>ALINDA CAPITAL PARTNERS LLC (100%)</t>
  </si>
  <si>
    <t>3 HAWES STREET</t>
  </si>
  <si>
    <t>TOWANDA</t>
  </si>
  <si>
    <t>GLOBAL TUNGSTEN &amp; POWDERS CORP</t>
  </si>
  <si>
    <t>GLOBAL TUNGSTEN &amp; POWDERS CORP (100%)</t>
  </si>
  <si>
    <t>1271 Fisk Road</t>
  </si>
  <si>
    <t>Wyalusing</t>
  </si>
  <si>
    <t>Wolf Run Energy LLC</t>
  </si>
  <si>
    <t>IMG MIDSTREAM LLC (100%)</t>
  </si>
  <si>
    <t>1252 Route 706</t>
  </si>
  <si>
    <t>Cargill Meat Solutions Corp</t>
  </si>
  <si>
    <t>825 SHINER ROAD</t>
  </si>
  <si>
    <t>JELD-WEN HOLDING INC (100%)</t>
  </si>
  <si>
    <t>220 Romaine Ln.</t>
  </si>
  <si>
    <t>Alpaca Energy LLC</t>
  </si>
  <si>
    <t>108 Steam Hollow Road</t>
  </si>
  <si>
    <t>Troy</t>
  </si>
  <si>
    <t>Bradford County Landfill</t>
  </si>
  <si>
    <t>NORTHERN TIER SOLID WASTE AUTHORITY (100%)</t>
  </si>
  <si>
    <t>1249 Tennessee Gas Road</t>
  </si>
  <si>
    <t>1201 NEW FORD MILL ROAD</t>
  </si>
  <si>
    <t>MORRISVILLE</t>
  </si>
  <si>
    <t>BUCKS COUNTY</t>
  </si>
  <si>
    <t>WHEELABRATOR FALLS</t>
  </si>
  <si>
    <t>200 BORDENTOWN ROAD</t>
  </si>
  <si>
    <t>TULLYTOWN</t>
  </si>
  <si>
    <t>TULLYTOWN RESOURCE RECOVER FACILITY (TRRF) LANDFILL</t>
  </si>
  <si>
    <t>6141 Easton Road Bldg. #3</t>
  </si>
  <si>
    <t>Plumsteadville</t>
  </si>
  <si>
    <t>AIRGAS INC (100%)</t>
  </si>
  <si>
    <t>50 Energy Drive</t>
  </si>
  <si>
    <t>FAIRLESS HILLS</t>
  </si>
  <si>
    <t>1513 BORDENTOWN ROAD</t>
  </si>
  <si>
    <t>GROWS LDFL WASTE MGMT</t>
  </si>
  <si>
    <t>Fairless Hills</t>
  </si>
  <si>
    <t>US Steel - Fairless Hills Plant</t>
  </si>
  <si>
    <t>774 Prospect Road</t>
  </si>
  <si>
    <t>Evans City</t>
  </si>
  <si>
    <t>440 Hartmann Road</t>
  </si>
  <si>
    <t>100 SONNEBORN LN</t>
  </si>
  <si>
    <t>PETROLIA</t>
  </si>
  <si>
    <t>SONNEBORN LLC/PETROLIA PLT</t>
  </si>
  <si>
    <t>1 ARMCO DR</t>
  </si>
  <si>
    <t>Cleveland-Cliffs Steel Corporation /BUTLER WORKS</t>
  </si>
  <si>
    <t>1436 WEST SUNBURY ROAD</t>
  </si>
  <si>
    <t>WEST SUNBURY</t>
  </si>
  <si>
    <t>NORTHWEST SANI LDFL</t>
  </si>
  <si>
    <t>138 PETROLIA STREET</t>
  </si>
  <si>
    <t>KARNS CITY</t>
  </si>
  <si>
    <t>100 CLEARFIELD ROAD</t>
  </si>
  <si>
    <t>CABOT</t>
  </si>
  <si>
    <t>ARMSTRONG CEMENT &amp; SUPPLY</t>
  </si>
  <si>
    <t>SNYDER ASSOCIATED COS INC (100%)</t>
  </si>
  <si>
    <t>50 Pennwood Place</t>
  </si>
  <si>
    <t>REPSOL OIL &amp; GAS USA LLC (100%)</t>
  </si>
  <si>
    <t>421 Hartmann Road</t>
  </si>
  <si>
    <t>VOGEL HOLDING INC (100%)</t>
  </si>
  <si>
    <t>260 LAUREL RIDGE ROAD</t>
  </si>
  <si>
    <t>CAMBRIA COUNTY</t>
  </si>
  <si>
    <t>LAUREL HIGHLANDS LANDFILL</t>
  </si>
  <si>
    <t>2862 William Penn Ave</t>
  </si>
  <si>
    <t>Johnstown</t>
  </si>
  <si>
    <t>CPV Fairview Energy Center LLC</t>
  </si>
  <si>
    <t>2840 New Germany Road</t>
  </si>
  <si>
    <t>Ebensburg</t>
  </si>
  <si>
    <t>Ebensburg Power Company</t>
  </si>
  <si>
    <t>EBENSBURG POWER CO (99.5%)</t>
  </si>
  <si>
    <t>141 INTERPOWER DRIVE</t>
  </si>
  <si>
    <t>COLVER</t>
  </si>
  <si>
    <t>Colver Green Energy</t>
  </si>
  <si>
    <t>555 Dishong Mountain Road</t>
  </si>
  <si>
    <t>224 Texas Road</t>
  </si>
  <si>
    <t>4 DENNISON ROAD</t>
  </si>
  <si>
    <t>NESQUEHONING</t>
  </si>
  <si>
    <t>Panther Creek Energy Facility</t>
  </si>
  <si>
    <t>OLYMPUS HOLDINGS LLC (100%)</t>
  </si>
  <si>
    <t>900 Delaware Avenue</t>
  </si>
  <si>
    <t>Palmerton</t>
  </si>
  <si>
    <t>CARBON COUNTY</t>
  </si>
  <si>
    <t>670 Witherite Rd</t>
  </si>
  <si>
    <t>Pleasant Gap</t>
  </si>
  <si>
    <t>CENTRE COUNTY</t>
  </si>
  <si>
    <t>101P Physical Plant Building</t>
  </si>
  <si>
    <t>University Park</t>
  </si>
  <si>
    <t>Penn State - University Park</t>
  </si>
  <si>
    <t>THE PENNSYLVANIA STATE UNIVERSITY (100%)</t>
  </si>
  <si>
    <t>965 E COLLEGE AVE</t>
  </si>
  <si>
    <t>PLEASANT GAP</t>
  </si>
  <si>
    <t>GRAYMONT PA INC/PLEASANT GAP PLT</t>
  </si>
  <si>
    <t>139 MODENA RD</t>
  </si>
  <si>
    <t>COATESVILLE</t>
  </si>
  <si>
    <t>CHESTER COUNTY</t>
  </si>
  <si>
    <t>CLEVELAND-CLIFFS PLATE LLC-COATESVILLE</t>
  </si>
  <si>
    <t>420 Quarry Road</t>
  </si>
  <si>
    <t>MORGANTOWN</t>
  </si>
  <si>
    <t>CONESTOGA LANDFILL</t>
  </si>
  <si>
    <t>219 Street Road</t>
  </si>
  <si>
    <t>West Grove</t>
  </si>
  <si>
    <t>SECCRA Community Landfill</t>
  </si>
  <si>
    <t>SECCRA COMMUNITY LANDFILL (100%)</t>
  </si>
  <si>
    <t>143 FIBERBOARD RD</t>
  </si>
  <si>
    <t>SHIPPENVILLE</t>
  </si>
  <si>
    <t>CLARION COUNTY</t>
  </si>
  <si>
    <t>CLARION BOARDS/CLARION PLT</t>
  </si>
  <si>
    <t>CLARION INDUSTRIES INC (100%)</t>
  </si>
  <si>
    <t>344 WALLEY RUN DRIVE</t>
  </si>
  <si>
    <t>LEEPER</t>
  </si>
  <si>
    <t>COUNTY ENVIRONMENTAL LANDFILL OF CLARION</t>
  </si>
  <si>
    <t>250 POWER PLANT DRIVE</t>
  </si>
  <si>
    <t>SHAWVILLE</t>
  </si>
  <si>
    <t>Shawville Station</t>
  </si>
  <si>
    <t>250 Technology Drive</t>
  </si>
  <si>
    <t>CLEARFIELD COUNTY</t>
  </si>
  <si>
    <t>PENNSYLANIA GRAIN PROCESSING LLC (100%)</t>
  </si>
  <si>
    <t>91 Gas Plant Lane</t>
  </si>
  <si>
    <t>Renovo</t>
  </si>
  <si>
    <t>264 Landfill Lane</t>
  </si>
  <si>
    <t>MCELHATTAN</t>
  </si>
  <si>
    <t>CLINTON CNTY SOLID W/WAYNE TWP LDFL</t>
  </si>
  <si>
    <t>CLINTON COUNTY SOLID WASTE AUTHORITY (100%)</t>
  </si>
  <si>
    <t>904 WOODS AVE</t>
  </si>
  <si>
    <t>LOCK HAVEN</t>
  </si>
  <si>
    <t>FIRST QUALITY TISSUE/LOCK HAVEN PLT</t>
  </si>
  <si>
    <t>FIRST QUALITY ENTERPRISES INC (100%)</t>
  </si>
  <si>
    <t>102 Pole Bridge Road</t>
  </si>
  <si>
    <t>5123 Victory Blvd.</t>
  </si>
  <si>
    <t>Cochranton</t>
  </si>
  <si>
    <t>Vitro Flat Glass LLC</t>
  </si>
  <si>
    <t>VITRO ASSETS CORP (100%)</t>
  </si>
  <si>
    <t>135 VAUGHN RD</t>
  </si>
  <si>
    <t>SHIPPENSBURG</t>
  </si>
  <si>
    <t>COMM REFUSE SVC INC/CUMBERLAND CNTY LDFL</t>
  </si>
  <si>
    <t>400 Park Drive</t>
  </si>
  <si>
    <t>VITRO FLAT GLASS LLC (100%)</t>
  </si>
  <si>
    <t>405 PARK DRIVE</t>
  </si>
  <si>
    <t>LAND O LAKES DRY CONDENSED MILK MFG</t>
  </si>
  <si>
    <t>500 UNIVERSITY DRIVE</t>
  </si>
  <si>
    <t>HERSHEY</t>
  </si>
  <si>
    <t>DAUPHIN COUNTY</t>
  </si>
  <si>
    <t>PENN STATE MILTON S HERSHEY MED CTR</t>
  </si>
  <si>
    <t>429 Station Rd.</t>
  </si>
  <si>
    <t>1670 SOUTH 19TH STREET</t>
  </si>
  <si>
    <t>HARRISBURG</t>
  </si>
  <si>
    <t>SUSQUEHANNA RESOURCE MGMT COMPLEX</t>
  </si>
  <si>
    <t>LANCASTER COUNTY SOILD WASTE MANAGEMENT AUTHORITY (100%)</t>
  </si>
  <si>
    <t>100 North 10th Street</t>
  </si>
  <si>
    <t>Harrisburg</t>
  </si>
  <si>
    <t>Energy Center Harrisburg LLC</t>
  </si>
  <si>
    <t>215 S FRONT ST</t>
  </si>
  <si>
    <t>STEELTON</t>
  </si>
  <si>
    <t>Cleveland-Cliffs Steelton LLC</t>
  </si>
  <si>
    <t>1201 W Front Street</t>
  </si>
  <si>
    <t>100 Green Street</t>
  </si>
  <si>
    <t>Marcus Hook</t>
  </si>
  <si>
    <t>Marcus Hook Energy Center - MH750</t>
  </si>
  <si>
    <t>2301 Market Street  S7-2</t>
  </si>
  <si>
    <t>100 GREEN ST</t>
  </si>
  <si>
    <t>MARCUS HOOK</t>
  </si>
  <si>
    <t>SUNOCO PARTNERS MARKETING &amp; TERMINALS L.P. - MARCUS HOOK INDUSTRIAL COMPLEX</t>
  </si>
  <si>
    <t>#1 INDUSTRIAL HWY</t>
  </si>
  <si>
    <t>EDDYSTONE</t>
  </si>
  <si>
    <t>Eddystone Generating Station</t>
  </si>
  <si>
    <t>PECO Transmission and Distribution</t>
  </si>
  <si>
    <t>10 HIGHLAND AVENUE</t>
  </si>
  <si>
    <t>CHESTER</t>
  </si>
  <si>
    <t>Delaware Valley Resource Recovery Facility</t>
  </si>
  <si>
    <t>RIDLEY PARK</t>
  </si>
  <si>
    <t>BOEING HELICOPTER DIV</t>
  </si>
  <si>
    <t>1000 Industrial Highway</t>
  </si>
  <si>
    <t>Edddystone</t>
  </si>
  <si>
    <t>Liberty Electric Power Plant</t>
  </si>
  <si>
    <t>4101 Post Road</t>
  </si>
  <si>
    <t>Trainer</t>
  </si>
  <si>
    <t>One Avenue of the States</t>
  </si>
  <si>
    <t>KIMBERLY CLARK PA LLC/CHESTER OPR</t>
  </si>
  <si>
    <t>1200 W. FRONT ST.</t>
  </si>
  <si>
    <t>100 CENTER ST</t>
  </si>
  <si>
    <t>JOHNSONBURG</t>
  </si>
  <si>
    <t>635 TOBY RD</t>
  </si>
  <si>
    <t>KERSEY</t>
  </si>
  <si>
    <t>ELK COUNTY</t>
  </si>
  <si>
    <t>VEOLIA ES GREENTREE LDFL</t>
  </si>
  <si>
    <t>Wattsburg</t>
  </si>
  <si>
    <t>International Paper - Erie Lowville Landfill III</t>
  </si>
  <si>
    <t>851 ROBISON ROAD EAST</t>
  </si>
  <si>
    <t>LAKE VIEW LDFL</t>
  </si>
  <si>
    <t>2901 East Lake Rd.</t>
  </si>
  <si>
    <t>GE Transportation-Erie Plant</t>
  </si>
  <si>
    <t>WABTEC US RAIL INC (100%)</t>
  </si>
  <si>
    <t>1184 McClellandtown Road</t>
  </si>
  <si>
    <t>MC CLELLANDTOWN</t>
  </si>
  <si>
    <t>1525 Connelsville Road</t>
  </si>
  <si>
    <t>Lemont Furnace</t>
  </si>
  <si>
    <t>581 GANS ROAD</t>
  </si>
  <si>
    <t>Lake Lynn</t>
  </si>
  <si>
    <t>Gans Generating Facility</t>
  </si>
  <si>
    <t>100 ENERGY DRIVE</t>
  </si>
  <si>
    <t>MASONTOWN</t>
  </si>
  <si>
    <t>44264 ROUTE 66</t>
  </si>
  <si>
    <t>MARIENVILLE</t>
  </si>
  <si>
    <t>FOREST COUNTY</t>
  </si>
  <si>
    <t>1660 ORCHARD RD</t>
  </si>
  <si>
    <t>SCOTLAND</t>
  </si>
  <si>
    <t>Blue Ridge Landfill Company</t>
  </si>
  <si>
    <t>1894 Warm Spring Road</t>
  </si>
  <si>
    <t>Chambersburg</t>
  </si>
  <si>
    <t>ALLEMAN ROAD</t>
  </si>
  <si>
    <t>CHAMBERSBURG</t>
  </si>
  <si>
    <t>9446 LETZBURG ROAD</t>
  </si>
  <si>
    <t>WASTE MANAGEMENT DISPOSAL SERVICE MOUNTAIN VIEW LANDFILL</t>
  </si>
  <si>
    <t>Richhill</t>
  </si>
  <si>
    <t>Harvey Mine</t>
  </si>
  <si>
    <t>CONSOL ENERGY INC (100%)</t>
  </si>
  <si>
    <t>855 Kirby Road</t>
  </si>
  <si>
    <t>Waynesburg</t>
  </si>
  <si>
    <t>192 Crabapple Rd.</t>
  </si>
  <si>
    <t>Wind Ridge</t>
  </si>
  <si>
    <t>Bailey Mine-Crabapple Portal</t>
  </si>
  <si>
    <t>657 Jefferson Road</t>
  </si>
  <si>
    <t>115 Brick School Road</t>
  </si>
  <si>
    <t>212 Mine Road</t>
  </si>
  <si>
    <t>243 Denny Hill Road</t>
  </si>
  <si>
    <t>4360 WEST ROY FURMAN HIGHWAY</t>
  </si>
  <si>
    <t>16707 LITTLE VALLEY RD</t>
  </si>
  <si>
    <t>JAMES CREEK</t>
  </si>
  <si>
    <t>1750 POWER PLANT ROAD</t>
  </si>
  <si>
    <t>HOMER CITY</t>
  </si>
  <si>
    <t>Homer City</t>
  </si>
  <si>
    <t>2389 South Sixth Street</t>
  </si>
  <si>
    <t>INDIANA COUNTY</t>
  </si>
  <si>
    <t>Lowry Mine</t>
  </si>
  <si>
    <t>ROSEBUD MINING CO (100%)</t>
  </si>
  <si>
    <t>1310 Luciousboro Road</t>
  </si>
  <si>
    <t>CORAL</t>
  </si>
  <si>
    <t>EVERGREEN LANDFILL/FKA PELLEGRENE SITE</t>
  </si>
  <si>
    <t>862 HORSE THIEF ROAD</t>
  </si>
  <si>
    <t>NEW FLORENCE</t>
  </si>
  <si>
    <t>1875 Creekside Road</t>
  </si>
  <si>
    <t>Crooked Creek Mine</t>
  </si>
  <si>
    <t>1442 POWER PLANT ROAD</t>
  </si>
  <si>
    <t>Conemaugh</t>
  </si>
  <si>
    <t>595 PLANT ROAD</t>
  </si>
  <si>
    <t>GENERATION HOLDINGS LP (100%)</t>
  </si>
  <si>
    <t>3831 ROUTE 219 N</t>
  </si>
  <si>
    <t>Brockport</t>
  </si>
  <si>
    <t>OWENS BROCKWAY GLASS CONTAINER INC. PLT 19</t>
  </si>
  <si>
    <t>51 Zents Blvd</t>
  </si>
  <si>
    <t>Brookville</t>
  </si>
  <si>
    <t>51 Zents Boulevard</t>
  </si>
  <si>
    <t>1260 Cherry Street</t>
  </si>
  <si>
    <t>BROCKWAY</t>
  </si>
  <si>
    <t>OWENS-BROCKWAY GLASS CONTAINER INC PLT 18</t>
  </si>
  <si>
    <t>3318 Pumping Station Rd.</t>
  </si>
  <si>
    <t>East Waterford</t>
  </si>
  <si>
    <t>JUNIATA COUNTY</t>
  </si>
  <si>
    <t>1000 Sunnyside Road</t>
  </si>
  <si>
    <t>Jessup</t>
  </si>
  <si>
    <t>LACKAWANNA COUNTY</t>
  </si>
  <si>
    <t>Lackawanna Energy Center</t>
  </si>
  <si>
    <t>398 KEYSER AVENUE</t>
  </si>
  <si>
    <t>TAYLOR</t>
  </si>
  <si>
    <t>ALLIANCE SANI LDFL</t>
  </si>
  <si>
    <t>249 DUNHAM DRIVE</t>
  </si>
  <si>
    <t>DUNMORE</t>
  </si>
  <si>
    <t>KEYSTONE SANITARY LANDFILL</t>
  </si>
  <si>
    <t>KEYSTONE SANITARY LANDFILL INC (100%)</t>
  </si>
  <si>
    <t>170 Cogen Rd</t>
  </si>
  <si>
    <t>ARCHBALD</t>
  </si>
  <si>
    <t>PEI Power Corporation</t>
  </si>
  <si>
    <t>1480 Manheim Pike</t>
  </si>
  <si>
    <t>7224 Division Highway</t>
  </si>
  <si>
    <t>Narvon</t>
  </si>
  <si>
    <t>LANCHESTER LANDFILL</t>
  </si>
  <si>
    <t>CHESTER COUNTY SOLID WASTE AUTHORITY (100%)</t>
  </si>
  <si>
    <t>3049 RIVER RD</t>
  </si>
  <si>
    <t>CONESTOGA</t>
  </si>
  <si>
    <t>FREY FARM-CRESWELL LDFL</t>
  </si>
  <si>
    <t>2050 STATE RD</t>
  </si>
  <si>
    <t>KELLOGG LANCASTER CEREAL PLT</t>
  </si>
  <si>
    <t>1462 River Road</t>
  </si>
  <si>
    <t>1911 River Road</t>
  </si>
  <si>
    <t>Lancaster Waste to Energy Facility</t>
  </si>
  <si>
    <t>1507 RIVER ROAD</t>
  </si>
  <si>
    <t>ARMSTRONG WORLD IND MARIETTA CEILING PLT</t>
  </si>
  <si>
    <t>4900 Edinburg Rd</t>
  </si>
  <si>
    <t>Hickory Run Energy Station</t>
  </si>
  <si>
    <t>HICKORY RUN ENERGY LLC (100%)</t>
  </si>
  <si>
    <t>925 State Route 18</t>
  </si>
  <si>
    <t>New Wilmington</t>
  </si>
  <si>
    <t>Dairy Farmers of America</t>
  </si>
  <si>
    <t>One Inmetco Drive</t>
  </si>
  <si>
    <t>ELLWOOD CITY</t>
  </si>
  <si>
    <t>INMETCO</t>
  </si>
  <si>
    <t>2189 ST RT 168 SOUTH</t>
  </si>
  <si>
    <t>WEST PITTSBURG</t>
  </si>
  <si>
    <t>700 MORAVIA STREET</t>
  </si>
  <si>
    <t>ELLWOOD QUALITY STEELS</t>
  </si>
  <si>
    <t>ELLWOOD GROUP INC (100%)</t>
  </si>
  <si>
    <t>712 MORAVIA STREET</t>
  </si>
  <si>
    <t>ELLWOOD MILL PRODUCTS</t>
  </si>
  <si>
    <t>305 PRESCOTT ROAD</t>
  </si>
  <si>
    <t>LEBANON</t>
  </si>
  <si>
    <t>1610 RUSSELL ROAD</t>
  </si>
  <si>
    <t>LEBANON COUNTY</t>
  </si>
  <si>
    <t>GREATER LEBANON REFUSE LDFL</t>
  </si>
  <si>
    <t>GREATER LEBANON REFUSE AUTHORITY (100%)</t>
  </si>
  <si>
    <t>5160 MAIN ST.</t>
  </si>
  <si>
    <t>WHITEHALL</t>
  </si>
  <si>
    <t>LEHIGH COUNTY</t>
  </si>
  <si>
    <t>LAFARGE NA WHITEHALL PLANT</t>
  </si>
  <si>
    <t>390 ROUTE 11</t>
  </si>
  <si>
    <t>HUNLOCK CREEK</t>
  </si>
  <si>
    <t>Hunlock Creek Energy Center</t>
  </si>
  <si>
    <t>UGI CORP (100%)</t>
  </si>
  <si>
    <t>237 Mingle Inn Road</t>
  </si>
  <si>
    <t>Berwick</t>
  </si>
  <si>
    <t>LUZERNE COUNTY</t>
  </si>
  <si>
    <t>Moxie Freedom</t>
  </si>
  <si>
    <t>MOXIE FREEDOM LLC (100%)</t>
  </si>
  <si>
    <t>125 Crestwood Drive</t>
  </si>
  <si>
    <t>Mountain Top</t>
  </si>
  <si>
    <t>390 STATE RTE 11</t>
  </si>
  <si>
    <t>Hunlock Unit 4</t>
  </si>
  <si>
    <t>182 BUCK BLVD (HIGHWAY 115)</t>
  </si>
  <si>
    <t>BEAR CREEK</t>
  </si>
  <si>
    <t>447 Alexander Drive</t>
  </si>
  <si>
    <t>LYCOMING COUNTY</t>
  </si>
  <si>
    <t>Lycoming County Resource Management Services</t>
  </si>
  <si>
    <t>1705 Liberty Drive</t>
  </si>
  <si>
    <t>ONE GLASS PLACE</t>
  </si>
  <si>
    <t>PORT ALLEGANY</t>
  </si>
  <si>
    <t>MCKEAN COUNTY</t>
  </si>
  <si>
    <t>Ardagh Glass Inc. (Port Allegany)</t>
  </si>
  <si>
    <t>77 NORTH KENDALL AVENUE</t>
  </si>
  <si>
    <t>BRADFORD</t>
  </si>
  <si>
    <t>AMERICAN REFINING GROUP INC</t>
  </si>
  <si>
    <t>AMERICAN REFINING GROUP INC (100%)</t>
  </si>
  <si>
    <t>45 Route 446</t>
  </si>
  <si>
    <t>SMETHPORT</t>
  </si>
  <si>
    <t>INTERNATIONAL WAXES INC</t>
  </si>
  <si>
    <t>THE INTERNATIONAL GROUP INC (100%)</t>
  </si>
  <si>
    <t>149 Temple Drive</t>
  </si>
  <si>
    <t>KANE</t>
  </si>
  <si>
    <t>MT JEWETT COMPLEX</t>
  </si>
  <si>
    <t>19 NESS LN</t>
  </si>
  <si>
    <t>MCKEAN CNTY LDFL</t>
  </si>
  <si>
    <t>1249 Greenville Mercer Road</t>
  </si>
  <si>
    <t>One COUNCIL AVE</t>
  </si>
  <si>
    <t>WHEATLAND TUBE COMPANY - COUNCIL</t>
  </si>
  <si>
    <t>JMC STEEL GROUP (100%)</t>
  </si>
  <si>
    <t>101 McQuiston Dr.</t>
  </si>
  <si>
    <t>Jackson Center</t>
  </si>
  <si>
    <t>1211 GREENVILLE MERCER ROAD</t>
  </si>
  <si>
    <t>MERCER</t>
  </si>
  <si>
    <t>15 ROEMER BOULEVARD</t>
  </si>
  <si>
    <t>FARRELL</t>
  </si>
  <si>
    <t>NLMK PENNSYLVANIA LLC</t>
  </si>
  <si>
    <t>TOP GUN INVESTMENT CORP II (100%)</t>
  </si>
  <si>
    <t>500 NORTH WALNUT STREET</t>
  </si>
  <si>
    <t>BURNHAM</t>
  </si>
  <si>
    <t>MIFFLIN COUNTY</t>
  </si>
  <si>
    <t>STD STEEL BURNHAM PLT</t>
  </si>
  <si>
    <t>NIPPON STEEL NORTH AMERICA INC (100%)</t>
  </si>
  <si>
    <t>1 DISCOVERY DRIVE</t>
  </si>
  <si>
    <t>SWIFTWATER</t>
  </si>
  <si>
    <t>SANOFI PASTEUR</t>
  </si>
  <si>
    <t>SANOFI PASTEUR INC (100%)</t>
  </si>
  <si>
    <t>242 PAPER MILL ROAD</t>
  </si>
  <si>
    <t>DELAWARE WATER GAP</t>
  </si>
  <si>
    <t>WESTROCK CONVERTING COMPANY - STROUDSBURG MILL</t>
  </si>
  <si>
    <t>770 SUMNEY TOWN PIKE</t>
  </si>
  <si>
    <t>WEST POINT</t>
  </si>
  <si>
    <t>500 Arcola Rd</t>
  </si>
  <si>
    <t>Collgeveville</t>
  </si>
  <si>
    <t>WYETH LLC/COLLEGEVILLE</t>
  </si>
  <si>
    <t>1425 SELL ROAD</t>
  </si>
  <si>
    <t>POTTSTOWN</t>
  </si>
  <si>
    <t>WASTE MGMT DSPL SVC OF PA POTTSTOWN LDFL</t>
  </si>
  <si>
    <t>1155 CONSHOHOCKEN ROAD</t>
  </si>
  <si>
    <t>CONSHOHOCKEN</t>
  </si>
  <si>
    <t>COVANTA PLYMOUTH RENEWABLE ENERGY LLC</t>
  </si>
  <si>
    <t>900 CONSHOHOCKEN RD</t>
  </si>
  <si>
    <t>CLEVELAND-CLIFFS PLATE LLC/CONSHOHOCKEN PLT</t>
  </si>
  <si>
    <t>741 SOUDER ROAD</t>
  </si>
  <si>
    <t>SOUDERTON</t>
  </si>
  <si>
    <t>100 North Academy Avenue</t>
  </si>
  <si>
    <t>MONTOUR COUNTY</t>
  </si>
  <si>
    <t>Geisinger Medical Center</t>
  </si>
  <si>
    <t>GEISINGER HEALTH (100%)</t>
  </si>
  <si>
    <t>86 PPL RD</t>
  </si>
  <si>
    <t>US GYPSUM - WASHINGTONVILLE PLANT</t>
  </si>
  <si>
    <t>18 McMichael Road</t>
  </si>
  <si>
    <t>6507 Nor-Bath Blvd</t>
  </si>
  <si>
    <t>NORTHAMPTON COUNTY</t>
  </si>
  <si>
    <t>KEYSTONE CEMENT COMPANY</t>
  </si>
  <si>
    <t>6079 DU PUES FERRY ROAD</t>
  </si>
  <si>
    <t>BANGOR</t>
  </si>
  <si>
    <t>Lower Mount Bethel Energy</t>
  </si>
  <si>
    <t>2254 APPLEBUTTER ROAD</t>
  </si>
  <si>
    <t>Bethlehem Power Plant</t>
  </si>
  <si>
    <t>2335 APPLEBUTTER ROAD</t>
  </si>
  <si>
    <t>Bethlehem Landfill Company</t>
  </si>
  <si>
    <t>1225 INDUSTRIAL DRIVE</t>
  </si>
  <si>
    <t>CHRIN BROTHERS LANDFILL</t>
  </si>
  <si>
    <t>CHRIN BROTHERS INC (100%)</t>
  </si>
  <si>
    <t>1 HORWITH DRIVE</t>
  </si>
  <si>
    <t>Northampton Generating Plant</t>
  </si>
  <si>
    <t>6605 FOUL RIFT ROAD</t>
  </si>
  <si>
    <t>Martins Creek</t>
  </si>
  <si>
    <t>40897 RIVER RD</t>
  </si>
  <si>
    <t>501 CENTER ST.</t>
  </si>
  <si>
    <t>STOCKERTOWN</t>
  </si>
  <si>
    <t>HERCULES CEMENT STOCKERTOWN PLT QUARRY</t>
  </si>
  <si>
    <t>3938 EASTON NAZARETH HIGHWAY</t>
  </si>
  <si>
    <t>NAZARETH</t>
  </si>
  <si>
    <t>204 Klein Road</t>
  </si>
  <si>
    <t>Easton</t>
  </si>
  <si>
    <t>275 EMERY ST</t>
  </si>
  <si>
    <t>LEHIGH HEAVY FORGE CORP/BETHLEHEM</t>
  </si>
  <si>
    <t>WHEMCO INC (100%)</t>
  </si>
  <si>
    <t>1963 PEN ARGYL ROAD</t>
  </si>
  <si>
    <t>PEN ARGYL</t>
  </si>
  <si>
    <t>GRAND CTL SANI</t>
  </si>
  <si>
    <t>1226 Park Avenue</t>
  </si>
  <si>
    <t>MARION HEIGHTS</t>
  </si>
  <si>
    <t>Mt. Carmel Cogeneration</t>
  </si>
  <si>
    <t>MT CARMEL COGEN INC (100%)</t>
  </si>
  <si>
    <t>30 MARR STREET</t>
  </si>
  <si>
    <t>NORTHUMBERLAND COUNTY</t>
  </si>
  <si>
    <t>425 TEXAS EASTERN RD</t>
  </si>
  <si>
    <t>SHERMANS DALE</t>
  </si>
  <si>
    <t>1009 WEST MONTGOMERY AVENUE</t>
  </si>
  <si>
    <t>PHILADELPHIA</t>
  </si>
  <si>
    <t>PHILADELPHIA COUNTY</t>
  </si>
  <si>
    <t>TEMPLE UNIVERSITY</t>
  </si>
  <si>
    <t>TEMPLE UNIVERSITY OF THE COMMONWEALTH SYSTEM OF HIGHER EDUCATION (100%)</t>
  </si>
  <si>
    <t>800 West Montgomery Avenue</t>
  </si>
  <si>
    <t>PHILADELPHIA GAS WORKS (100%)</t>
  </si>
  <si>
    <t>2600 CHRISTIAN ST</t>
  </si>
  <si>
    <t>Grays Ferry Cogen Partnership</t>
  </si>
  <si>
    <t>34th Street and Civic Center Boulevard</t>
  </si>
  <si>
    <t>The Children\s Hospital of Philadelphia</t>
  </si>
  <si>
    <t>THE CHILDREN'S HOSPITAL OF PHILADELPHIA (100%)</t>
  </si>
  <si>
    <t>2600 CHRISTIAN STREET</t>
  </si>
  <si>
    <t>2501 MARGARET STREET</t>
  </si>
  <si>
    <t>AdvanSix Resins &amp; Chemicals LLC</t>
  </si>
  <si>
    <t>ADVANSIX INC (100%)</t>
  </si>
  <si>
    <t>1218 W ONTARIO</t>
  </si>
  <si>
    <t>TEMPLE UNIVERSITY HEALTH SCIENCES CAMPUS</t>
  </si>
  <si>
    <t>6101 TACONY STREET</t>
  </si>
  <si>
    <t>NEWMAN &amp; CO</t>
  </si>
  <si>
    <t>NEWMAN &amp; CO (100%)</t>
  </si>
  <si>
    <t>216 Firetower Road</t>
  </si>
  <si>
    <t>197 TENNESSEE ROAD</t>
  </si>
  <si>
    <t>COUDERSPORT</t>
  </si>
  <si>
    <t>POTTER COUNTY</t>
  </si>
  <si>
    <t>685 Pump Station Road</t>
  </si>
  <si>
    <t>Genesee Twp.</t>
  </si>
  <si>
    <t>188 Rose Lake Road</t>
  </si>
  <si>
    <t>Genessee</t>
  </si>
  <si>
    <t>1211 Shephard Road</t>
  </si>
  <si>
    <t>Cross Forks</t>
  </si>
  <si>
    <t>120 Yatesville Road</t>
  </si>
  <si>
    <t>St. Nicholas Cogeneration Project</t>
  </si>
  <si>
    <t>SCHUYLKILL ENERGY RESOURCES INC (100%)</t>
  </si>
  <si>
    <t>53 POTTSVILLE STREET</t>
  </si>
  <si>
    <t>CRESSONA</t>
  </si>
  <si>
    <t>SCHUYLKILL COUNTY</t>
  </si>
  <si>
    <t>81 ELEANOR AVE</t>
  </si>
  <si>
    <t>FRACKVILLE</t>
  </si>
  <si>
    <t>357 MARIAN AVENUE</t>
  </si>
  <si>
    <t>TAMAQUA</t>
  </si>
  <si>
    <t>VERSUM MATERIALS INC (100%)</t>
  </si>
  <si>
    <t>490 West Main Street</t>
  </si>
  <si>
    <t>TREMONT</t>
  </si>
  <si>
    <t>Rausch Creek Generation LLC</t>
  </si>
  <si>
    <t>RAUSCH CREEK ELECTRIC POWER HOLDINGS LLC (100%)</t>
  </si>
  <si>
    <t>99 Commonwealth Road</t>
  </si>
  <si>
    <t>Hegins</t>
  </si>
  <si>
    <t>2386 N. Old Trail Road</t>
  </si>
  <si>
    <t>Selinsgrove</t>
  </si>
  <si>
    <t>SNYDER COUNTY</t>
  </si>
  <si>
    <t>Hummel Station LLC</t>
  </si>
  <si>
    <t>843 MILLER PICKING RD</t>
  </si>
  <si>
    <t>DAVIDSVILLE</t>
  </si>
  <si>
    <t>SOUTHERN ALLEGHENIES LDFL</t>
  </si>
  <si>
    <t>111 Hoganas Way</t>
  </si>
  <si>
    <t>Hollsopple</t>
  </si>
  <si>
    <t>North American Hoganas</t>
  </si>
  <si>
    <t>NORTH AMERICAN HOGANAS (100%)</t>
  </si>
  <si>
    <t>138 COLUMBIA DR</t>
  </si>
  <si>
    <t>1176 NO. 1 ROAD</t>
  </si>
  <si>
    <t>CAIRNBROOK</t>
  </si>
  <si>
    <t>SHADE LDFL</t>
  </si>
  <si>
    <t>7095 Glades Pike</t>
  </si>
  <si>
    <t>SUSQUEHANNA COUNTY</t>
  </si>
  <si>
    <t>1429 Oliver Road</t>
  </si>
  <si>
    <t>New Milford</t>
  </si>
  <si>
    <t>1429 Oliver Rd</t>
  </si>
  <si>
    <t>960 State Route 267</t>
  </si>
  <si>
    <t>Meshoppen</t>
  </si>
  <si>
    <t>Roundtop Energy LLC</t>
  </si>
  <si>
    <t>15772 Route 6</t>
  </si>
  <si>
    <t>TIOGA COUNTY</t>
  </si>
  <si>
    <t>117 GULICK ST</t>
  </si>
  <si>
    <t>BLOSSBURG</t>
  </si>
  <si>
    <t>WARD MANUFACTURING LLC</t>
  </si>
  <si>
    <t>Wellsboro</t>
  </si>
  <si>
    <t>2586 OLD ROUTE 15</t>
  </si>
  <si>
    <t>NEW COLUMBIA</t>
  </si>
  <si>
    <t>Gold Bond - MLT Plant</t>
  </si>
  <si>
    <t>1 Dent Drive</t>
  </si>
  <si>
    <t>Lewisburg</t>
  </si>
  <si>
    <t>Bucknell University</t>
  </si>
  <si>
    <t>BUCKNELL UNIVERSITY (100%)</t>
  </si>
  <si>
    <t>173 Cornplanter Lane</t>
  </si>
  <si>
    <t>KENNERDELL</t>
  </si>
  <si>
    <t>Handsome Lake Energy</t>
  </si>
  <si>
    <t>2151 LISBON ROAD</t>
  </si>
  <si>
    <t>Scrubgrass Generating Plant</t>
  </si>
  <si>
    <t>VENANGO COUNTY</t>
  </si>
  <si>
    <t>15 Bradley Street</t>
  </si>
  <si>
    <t>United Refining Company</t>
  </si>
  <si>
    <t>RED APPLE GROUP INC (100%)</t>
  </si>
  <si>
    <t>120 Market Street</t>
  </si>
  <si>
    <t>PENNSYLVANIA GENERAL ENERGY CORP (100%)</t>
  </si>
  <si>
    <t>1878 ROUTE 6</t>
  </si>
  <si>
    <t>SHEFFIELD</t>
  </si>
  <si>
    <t>ONE FRONT ST</t>
  </si>
  <si>
    <t>ELLWOOD NATL FORGE</t>
  </si>
  <si>
    <t>2325 PENNSYLVANIA AVE W EXT</t>
  </si>
  <si>
    <t>121 Point Pleasant Road</t>
  </si>
  <si>
    <t>Bulger</t>
  </si>
  <si>
    <t>3000 Town Center Boulevard</t>
  </si>
  <si>
    <t>RANGE RESOURCES CORP (100%)</t>
  </si>
  <si>
    <t>500 GREEN STREET</t>
  </si>
  <si>
    <t>1000 CONSOL Energy Drive</t>
  </si>
  <si>
    <t>CNX RESOURCES CORP (100%)</t>
  </si>
  <si>
    <t>200 Rangos Lane</t>
  </si>
  <si>
    <t>ARDEN LDFL</t>
  </si>
  <si>
    <t>2041 Pleasant Grove Rd.</t>
  </si>
  <si>
    <t>Claysville</t>
  </si>
  <si>
    <t>Enlow Fork Mine</t>
  </si>
  <si>
    <t>100 8th Street</t>
  </si>
  <si>
    <t>Charleroi</t>
  </si>
  <si>
    <t>380 Southpointe Boulevard</t>
  </si>
  <si>
    <t>TUG HILL OPERATING (100%)</t>
  </si>
  <si>
    <t>31 UNION ELECTRIC STEEL ROAD ROUTE 18 NORTH</t>
  </si>
  <si>
    <t>BURGETTSTOWN</t>
  </si>
  <si>
    <t>UNION ELEC HARMON CREEK PLT</t>
  </si>
  <si>
    <t>AMPCO-PITTSBURGH CORP (100%)</t>
  </si>
  <si>
    <t>SAP 1000 Town Center Way - Ste 120</t>
  </si>
  <si>
    <t>Cannonsburg</t>
  </si>
  <si>
    <t>800 Western Avenue</t>
  </si>
  <si>
    <t>One Power Lane</t>
  </si>
  <si>
    <t>GE's Grid Solutions</t>
  </si>
  <si>
    <t>XCL MIDSTREAM LLC (100%)</t>
  </si>
  <si>
    <t>1000 Consol Energy Drive</t>
  </si>
  <si>
    <t>345 DONNER AVENUE</t>
  </si>
  <si>
    <t>MONESSEN</t>
  </si>
  <si>
    <t>WESTMORELAND COUNTY</t>
  </si>
  <si>
    <t>Cleveland-Cliffs Monessen Coke LLC</t>
  </si>
  <si>
    <t>6814 Route 22</t>
  </si>
  <si>
    <t>130 LINCOLN AVENUE</t>
  </si>
  <si>
    <t>VANDERGRIFT</t>
  </si>
  <si>
    <t>VANDERGRIFT FACILITY</t>
  </si>
  <si>
    <t>446 Smithon Pike</t>
  </si>
  <si>
    <t>Smithton</t>
  </si>
  <si>
    <t>Tenaska Westmoreland Generating Station</t>
  </si>
  <si>
    <t>TENASKA PENNSYLVANIA PARTNERS LLC (100%)</t>
  </si>
  <si>
    <t>234 LANDFILL RD</t>
  </si>
  <si>
    <t>SCOTTDALE</t>
  </si>
  <si>
    <t>GREENRIDGE RECLAMATION Landfill</t>
  </si>
  <si>
    <t>111 CONNER LN</t>
  </si>
  <si>
    <t>BELLE VERNON</t>
  </si>
  <si>
    <t>WESTMORELAND SANITARY LDFL</t>
  </si>
  <si>
    <t>WESTMORELAND WASTE LLC (100%)</t>
  </si>
  <si>
    <t>2626 LIGONIER STREET</t>
  </si>
  <si>
    <t>LATROBE</t>
  </si>
  <si>
    <t>Carpenter Technology - Latrobe Operations</t>
  </si>
  <si>
    <t>6015 PLEASANT VALLEY RD</t>
  </si>
  <si>
    <t>IRWIN</t>
  </si>
  <si>
    <t>USA VALLEY FAC INC/VALLEY LDFL</t>
  </si>
  <si>
    <t>100 Distribution Circle</t>
  </si>
  <si>
    <t>Mt. Pleasant</t>
  </si>
  <si>
    <t>ABB LTD (100%)</t>
  </si>
  <si>
    <t>160 Adele Lane Off Hwy 66 N</t>
  </si>
  <si>
    <t>216 Henry Holod Road</t>
  </si>
  <si>
    <t>Factoryville</t>
  </si>
  <si>
    <t>Oxbow Creek Energy LLC</t>
  </si>
  <si>
    <t>ROUTE 87</t>
  </si>
  <si>
    <t>MEHOOPANY</t>
  </si>
  <si>
    <t>Procter &amp; Gamble Paper Products</t>
  </si>
  <si>
    <t>1400 Wago Road</t>
  </si>
  <si>
    <t>Mt Wolf</t>
  </si>
  <si>
    <t>1055 Pikes Peak Road</t>
  </si>
  <si>
    <t>York Energy Center</t>
  </si>
  <si>
    <t>2651 BLACKBRIDGE ROAD</t>
  </si>
  <si>
    <t>YORK COUNTY RESOURCE RECOVERY</t>
  </si>
  <si>
    <t>YORK COUNTY SOLID WASTE &amp; REFUSE AUTHORITY (100%)</t>
  </si>
  <si>
    <t>425 S SALEM CHURCH RD</t>
  </si>
  <si>
    <t>MAGNESITA REFRACTORIES/YORK</t>
  </si>
  <si>
    <t>LWB HOLDING CO (100%)</t>
  </si>
  <si>
    <t>200 HOKES MILL ROAD</t>
  </si>
  <si>
    <t>LEHIGH WHITE CEMENT CO LLC</t>
  </si>
  <si>
    <t>LEHIGH WHITE CEMENT CO LLC (100%)</t>
  </si>
  <si>
    <t>228 South Main Street</t>
  </si>
  <si>
    <t>Spring Grove</t>
  </si>
  <si>
    <t>Pixelle Specialty Solutions</t>
  </si>
  <si>
    <t>4400 MT PISGAH RD</t>
  </si>
  <si>
    <t>MODERN LANDFILL</t>
  </si>
  <si>
    <t>375 North Shore Drive</t>
  </si>
  <si>
    <t>304 PROGRESS RD</t>
  </si>
  <si>
    <t>TIVERTON</t>
  </si>
  <si>
    <t>RHODE ISLAND</t>
  </si>
  <si>
    <t>Tiverton Power</t>
  </si>
  <si>
    <t>24 SHUN PIKE</t>
  </si>
  <si>
    <t>Rhode Island State Energy Center</t>
  </si>
  <si>
    <t>RHODE ISLAND STATE ENERGY CENTER LP (100%)</t>
  </si>
  <si>
    <t>1575 SHERMAN FARM ROAD</t>
  </si>
  <si>
    <t>HARRISVILLE</t>
  </si>
  <si>
    <t>Ocean State Power II</t>
  </si>
  <si>
    <t>65 SHUN PIKE</t>
  </si>
  <si>
    <t>PROVIDENCE COUNTY</t>
  </si>
  <si>
    <t>RHODE ISLAND Resource Recovery Corporation</t>
  </si>
  <si>
    <t>RHODE ISLAND RESOURCE RECOVERY CORP (100%)</t>
  </si>
  <si>
    <t>593 EDDY ST.</t>
  </si>
  <si>
    <t>PROVIDENCE</t>
  </si>
  <si>
    <t>R I HOSPITAL</t>
  </si>
  <si>
    <t>LIFESPAN CORP (100%)</t>
  </si>
  <si>
    <t>54 Algonquin Lane</t>
  </si>
  <si>
    <t>Pascoag</t>
  </si>
  <si>
    <t>40 POINT ST</t>
  </si>
  <si>
    <t>Manchester Street</t>
  </si>
  <si>
    <t>164 ANGELL STREET</t>
  </si>
  <si>
    <t>BROWN UNIVERSITY MAIN CAMPUS</t>
  </si>
  <si>
    <t>BROWN UNIVERSITY IN PROVIDENCE IN THE STATE OF RHODE ISLAND &amp;  PROVIDENCE PLANTATIONS (100%)</t>
  </si>
  <si>
    <t>Ocean State Power</t>
  </si>
  <si>
    <t>280 Melrose Street</t>
  </si>
  <si>
    <t>50 BELVER AVENUE</t>
  </si>
  <si>
    <t>NORTH KINGSTOWN</t>
  </si>
  <si>
    <t>1 Bridgestone Parkway</t>
  </si>
  <si>
    <t>Graniteville</t>
  </si>
  <si>
    <t>AIKEN COUNTY</t>
  </si>
  <si>
    <t>SOUTH CAROLINA</t>
  </si>
  <si>
    <t>Bridgestone Americas Tire Operations</t>
  </si>
  <si>
    <t>100 KEITH MULLIS DRIVE</t>
  </si>
  <si>
    <t>BEECH ISLAND</t>
  </si>
  <si>
    <t>Urquhart</t>
  </si>
  <si>
    <t>2648 Wagener Road</t>
  </si>
  <si>
    <t>Owens Corning</t>
  </si>
  <si>
    <t>9900 ATOMIC RD</t>
  </si>
  <si>
    <t>THREE RIVERS REGIONAL MSW LANDFILL</t>
  </si>
  <si>
    <t>246 OLD JACKSON HIGHWAY</t>
  </si>
  <si>
    <t>KIMBERLY CLARK CORPORATION</t>
  </si>
  <si>
    <t>AIKEN</t>
  </si>
  <si>
    <t>SAVANNAH RIVER NUCLEAR SOLUTIONS LLC - SAVANNAH RIVER SITE</t>
  </si>
  <si>
    <t>SAVANNAH RIVER NUCLEAR SOLUTIONS LLC (100%)</t>
  </si>
  <si>
    <t>LEE STEAM PLANT RD</t>
  </si>
  <si>
    <t>WILLIAMSTON</t>
  </si>
  <si>
    <t>W S Lee</t>
  </si>
  <si>
    <t>4837 Highway 81 South</t>
  </si>
  <si>
    <t>203 Landfill Road</t>
  </si>
  <si>
    <t>Belton</t>
  </si>
  <si>
    <t>Anderson Regional Landfill</t>
  </si>
  <si>
    <t>2900 OPRY HOUSE ROAD</t>
  </si>
  <si>
    <t>IVA</t>
  </si>
  <si>
    <t>John S. Rainey Generating Station</t>
  </si>
  <si>
    <t>SOUTH CAROLINA PUBLIC SERVICE AUTHORITY (100%)</t>
  </si>
  <si>
    <t>441 Masters Blvd</t>
  </si>
  <si>
    <t>First Quality Tissue SE</t>
  </si>
  <si>
    <t>941 Technology Drive</t>
  </si>
  <si>
    <t>BARNWELL COUNTY</t>
  </si>
  <si>
    <t>1306 Amoco Drive</t>
  </si>
  <si>
    <t>Wando</t>
  </si>
  <si>
    <t>INEOS US Chemicals Company CR Plant</t>
  </si>
  <si>
    <t>2242 BUSHY PARK ROAD</t>
  </si>
  <si>
    <t>GOOSE CREEK</t>
  </si>
  <si>
    <t>553 CROSS STATION ROAD</t>
  </si>
  <si>
    <t>PINEVILLE</t>
  </si>
  <si>
    <t>1588 Bushy Park Road</t>
  </si>
  <si>
    <t>Goose Creek</t>
  </si>
  <si>
    <t>BERKELEY COUNTY</t>
  </si>
  <si>
    <t>COOPER RIVER PARTNERS LLC (100%)</t>
  </si>
  <si>
    <t>3575 HIGHWAY 52</t>
  </si>
  <si>
    <t>1455 HAGAN AVENUE</t>
  </si>
  <si>
    <t>HUGER</t>
  </si>
  <si>
    <t>NUCOR STEEL - BERKELEY</t>
  </si>
  <si>
    <t>3350 CYPRESS GARDENS ROAD</t>
  </si>
  <si>
    <t>MONCKS CORNER</t>
  </si>
  <si>
    <t>2277 Hwy 52</t>
  </si>
  <si>
    <t>BERKELEY COUNTY LANDFILL</t>
  </si>
  <si>
    <t>BERKELEY COUNTY WATER &amp; SANITATION AUTHORITY (100%)</t>
  </si>
  <si>
    <t>100 CALPINE WAY</t>
  </si>
  <si>
    <t>GASTON</t>
  </si>
  <si>
    <t>Columbia Energy Center (SC)</t>
  </si>
  <si>
    <t>570 K AVENUE</t>
  </si>
  <si>
    <t>DAK AMERICAS LLC COLUMBIA SITE</t>
  </si>
  <si>
    <t>5600 VIRGINIA AVE</t>
  </si>
  <si>
    <t>CHARLESTON</t>
  </si>
  <si>
    <t>5598 VIRGINIA AVE</t>
  </si>
  <si>
    <t>NORTH CHARLESTON</t>
  </si>
  <si>
    <t>CHARLESTON COUNTY</t>
  </si>
  <si>
    <t>INGEVITY SC LLC CHARLESTON CHEMICAL PLANT</t>
  </si>
  <si>
    <t>435 Old Mount Holly Road</t>
  </si>
  <si>
    <t>Gossecreek</t>
  </si>
  <si>
    <t>JW Aluminum</t>
  </si>
  <si>
    <t>KOHLBERG KRAVIS ROBERTS &amp; CO LP (42%); THE GOLDMAN SACHS GROUP INC (30%); PENTWATER CAPITAL MANAGEMENT LP (15%); MAGNETAR FINANCIAL LLC (13%)</t>
  </si>
  <si>
    <t>139 Price Farm Road</t>
  </si>
  <si>
    <t>Cowpens</t>
  </si>
  <si>
    <t>290 Lookout Tower Road</t>
  </si>
  <si>
    <t>Blacksburg</t>
  </si>
  <si>
    <t>317 ELM ROAD</t>
  </si>
  <si>
    <t>BLACKSBURG</t>
  </si>
  <si>
    <t>Mill Creek Combustion Turbine Sta</t>
  </si>
  <si>
    <t>1124 VICTORY TRAIL ROAD</t>
  </si>
  <si>
    <t>GAFFNEY</t>
  </si>
  <si>
    <t>Broad River Energy Center</t>
  </si>
  <si>
    <t>132 PEOPLES CREEK RD</t>
  </si>
  <si>
    <t>Cherokee County Cogen</t>
  </si>
  <si>
    <t>157 NEW MILLIKEN RD</t>
  </si>
  <si>
    <t>MILLIKEN &amp; CO MAGNOLIA PLT</t>
  </si>
  <si>
    <t>610 L AND C RAILWAY DIST PARK STATE HIGHWAY 9</t>
  </si>
  <si>
    <t>RICHBURG</t>
  </si>
  <si>
    <t>GUARDIAN INDUSTRIES LLC - RICHBURG</t>
  </si>
  <si>
    <t>1000 McIver Road</t>
  </si>
  <si>
    <t>DARLINGTON COUNTY</t>
  </si>
  <si>
    <t>FIBER INDUSTRIES LLC (100%)</t>
  </si>
  <si>
    <t>N. Second Street</t>
  </si>
  <si>
    <t>Hartsville</t>
  </si>
  <si>
    <t>Sonoco Products Co.</t>
  </si>
  <si>
    <t>3581 WEST ENTRANCE ROAD</t>
  </si>
  <si>
    <t>HARTSVILLE</t>
  </si>
  <si>
    <t>H B Robinson / Darlington Electric Power Plant</t>
  </si>
  <si>
    <t>300 STEEL MILL RD</t>
  </si>
  <si>
    <t>DARLINGTON</t>
  </si>
  <si>
    <t>NUCOR STEEL DARLINGTON</t>
  </si>
  <si>
    <t>463 JUDGE STREET</t>
  </si>
  <si>
    <t>HARLEYVILLE</t>
  </si>
  <si>
    <t>Argos Cement LLC - Harleyville Plant</t>
  </si>
  <si>
    <t>478 RIDGE RD.</t>
  </si>
  <si>
    <t>RIDGEVILLE</t>
  </si>
  <si>
    <t>SHOWA DENKO CARBON INC (100%)</t>
  </si>
  <si>
    <t>2183 HIGHWAY 78</t>
  </si>
  <si>
    <t>DORCHESTER</t>
  </si>
  <si>
    <t>OAKRIDGE LANDFILL INCORPORATED</t>
  </si>
  <si>
    <t>105 East Port Lane</t>
  </si>
  <si>
    <t>Summerville</t>
  </si>
  <si>
    <t>Lauscha Fiber International</t>
  </si>
  <si>
    <t>654 JUDGE STREET</t>
  </si>
  <si>
    <t>GIANT CEMENT COMPANY</t>
  </si>
  <si>
    <t>1800 Paper Mill Road</t>
  </si>
  <si>
    <t>FLORENCE COUNTY</t>
  </si>
  <si>
    <t>CLARIOS LLC (100%)</t>
  </si>
  <si>
    <t>7320 PAPER MILL ROAD</t>
  </si>
  <si>
    <t>420 South Hazard Street</t>
  </si>
  <si>
    <t>GEORGETOWN COUNTY</t>
  </si>
  <si>
    <t>Liberty Steel Georgetown Holdings LLC</t>
  </si>
  <si>
    <t>LIBERTY STEEL GEORGETOWN INC (100%)</t>
  </si>
  <si>
    <t>2007 Pennyroyal Road</t>
  </si>
  <si>
    <t>Georgetown Facility</t>
  </si>
  <si>
    <t>700 S. KAMINSKI ST.</t>
  </si>
  <si>
    <t>International Paper - Georgetown Mill</t>
  </si>
  <si>
    <t>661 STEAM PLANT DRIVE</t>
  </si>
  <si>
    <t>Winyah</t>
  </si>
  <si>
    <t>201 Landfill Road</t>
  </si>
  <si>
    <t>Georgetown County Landfill</t>
  </si>
  <si>
    <t>COUNTY OF GEORGETOWN SOUTH CAROLINA (100%)</t>
  </si>
  <si>
    <t>7139 Augusta Road</t>
  </si>
  <si>
    <t>GREENVILLE COUNTY</t>
  </si>
  <si>
    <t>Cytec Engineered Materials Inc.</t>
  </si>
  <si>
    <t>300 Garlington Rd</t>
  </si>
  <si>
    <t>11075 AUGUSTA RD (HWY 25S)</t>
  </si>
  <si>
    <t>HONEA PATH</t>
  </si>
  <si>
    <t>TWIN CHIMNEYS LANDFILL</t>
  </si>
  <si>
    <t>684 Mauldin Road</t>
  </si>
  <si>
    <t>City of Greenville Closed Landfill</t>
  </si>
  <si>
    <t>2001 HOOD ROAD</t>
  </si>
  <si>
    <t>GREER</t>
  </si>
  <si>
    <t>1311 ANDERSON RIDGE RD</t>
  </si>
  <si>
    <t>ENOREE LANDFILL</t>
  </si>
  <si>
    <t>1115 Siloam Church Road</t>
  </si>
  <si>
    <t>GREENWOOD COUNTY</t>
  </si>
  <si>
    <t>Greenwood County Landfills</t>
  </si>
  <si>
    <t>211 Puckett Ferry Road</t>
  </si>
  <si>
    <t>FUJIFILM HOLDINGS AMERICA CORP (100%)</t>
  </si>
  <si>
    <t>1886 HIGHWAY 90</t>
  </si>
  <si>
    <t>HORRY COUNTY</t>
  </si>
  <si>
    <t>HORRY COUNTY SOLID WASTE AUTHORITY INCORPORATED</t>
  </si>
  <si>
    <t>THE HORRY COUNTY SOLID WASTE AUTHORITY INC (100%)</t>
  </si>
  <si>
    <t>10719 PURRYSBURG ROAD</t>
  </si>
  <si>
    <t>HARDEEVILLE</t>
  </si>
  <si>
    <t>Jasper County Generating Facility</t>
  </si>
  <si>
    <t>2621 LOWCOUNTRY DR</t>
  </si>
  <si>
    <t>HICKORY HILL LANDFILL/RECYCLING</t>
  </si>
  <si>
    <t>643 HIGHWAY 1 SOUTH</t>
  </si>
  <si>
    <t>LUGOFF</t>
  </si>
  <si>
    <t>INV. Camden Plant</t>
  </si>
  <si>
    <t>1431 SUMTER HIGHWAY</t>
  </si>
  <si>
    <t>BISHOPVILLE</t>
  </si>
  <si>
    <t>310 New State Road</t>
  </si>
  <si>
    <t>Cayce</t>
  </si>
  <si>
    <t>LEXINGTON COUNTY</t>
  </si>
  <si>
    <t>CMC Steel SC</t>
  </si>
  <si>
    <t>6055 BUSH RIVER ROAD</t>
  </si>
  <si>
    <t>McMeekin</t>
  </si>
  <si>
    <t>220 Operations Way</t>
  </si>
  <si>
    <t>SCE&amp;G Electric Power Delivery</t>
  </si>
  <si>
    <t>2420 Two Notch Road</t>
  </si>
  <si>
    <t>Michelin NA Lexington</t>
  </si>
  <si>
    <t>4401 SAINT ANDREWS ROAD</t>
  </si>
  <si>
    <t>SHAW INDUSTRIES GROUP INC. P LANT 8S</t>
  </si>
  <si>
    <t>582 WILLAMETTE RD</t>
  </si>
  <si>
    <t>BENNETTSVILLE</t>
  </si>
  <si>
    <t>MARLBORO COUNTY</t>
  </si>
  <si>
    <t>FLAKEBOARD CAROLINA PARTICLEBOARD</t>
  </si>
  <si>
    <t>585 Willamette Rd</t>
  </si>
  <si>
    <t>Bennettsville</t>
  </si>
  <si>
    <t>Marlboro Paper Mill</t>
  </si>
  <si>
    <t>2173 Gardner Boulevard</t>
  </si>
  <si>
    <t>HOLLY HILL</t>
  </si>
  <si>
    <t>ORANGEBURG COUNTY</t>
  </si>
  <si>
    <t>HOLCIM (US) INC.</t>
  </si>
  <si>
    <t>405 TEAMWORK ROAD</t>
  </si>
  <si>
    <t>COPE</t>
  </si>
  <si>
    <t>Cope Station</t>
  </si>
  <si>
    <t>725 Cannon Bridge Road</t>
  </si>
  <si>
    <t>200 EXCELSIOR MILL RD.</t>
  </si>
  <si>
    <t>PENDLETON</t>
  </si>
  <si>
    <t>PICKENS COUNTY</t>
  </si>
  <si>
    <t>MILLIKEN &amp; COMPANY PENDLETON FINISHING PLANT</t>
  </si>
  <si>
    <t>CLEMSON</t>
  </si>
  <si>
    <t>CLEMSON UNIVERSITY</t>
  </si>
  <si>
    <t>STATE OF SOUTH CAROLINA (100%)</t>
  </si>
  <si>
    <t>142 WATEREE STATION ROAD</t>
  </si>
  <si>
    <t>EASTOVER</t>
  </si>
  <si>
    <t>Wateree</t>
  </si>
  <si>
    <t>BUILDING 2563 ESSAYONS WAY</t>
  </si>
  <si>
    <t>FORT JACKSON</t>
  </si>
  <si>
    <t>U.S. ARMY TRAINING CENTER (ATC) &amp; FORT JACKSON RANGES</t>
  </si>
  <si>
    <t>4001 MCCORDS FERRY RD</t>
  </si>
  <si>
    <t>306 Benson School</t>
  </si>
  <si>
    <t>University of South Carolina</t>
  </si>
  <si>
    <t>UNIVERSITY OF SOUTH CAROLINA (100%)</t>
  </si>
  <si>
    <t>1581 WESTVACO RD</t>
  </si>
  <si>
    <t>NORTHEAST SANITARY LANDFILL</t>
  </si>
  <si>
    <t>1047 HIGHWAY CHURCH ROAD</t>
  </si>
  <si>
    <t>RICHLAND COUNTY LANDFILL</t>
  </si>
  <si>
    <t>271 Val-Pro Rd.</t>
  </si>
  <si>
    <t>SALUDA COUNTY</t>
  </si>
  <si>
    <t>SPARTANBURG COUNTY</t>
  </si>
  <si>
    <t>KOHLER CO (100%)</t>
  </si>
  <si>
    <t>1550 Dewberry Road</t>
  </si>
  <si>
    <t>SPARTANBURG</t>
  </si>
  <si>
    <t>Auriga Polymers Inc.</t>
  </si>
  <si>
    <t>251 NEW HOPE ROAD</t>
  </si>
  <si>
    <t>WELLFORD</t>
  </si>
  <si>
    <t>PALMETTO LANDFILL AND RECYCLING CENTER</t>
  </si>
  <si>
    <t>1400 HIGHWAY 101 SOUTH</t>
  </si>
  <si>
    <t>BMW MANUFACTURING CORPORATION</t>
  </si>
  <si>
    <t>BMW (US) HOLDING CORP (100%)</t>
  </si>
  <si>
    <t>2201 MOORE-DUNCAN HWY</t>
  </si>
  <si>
    <t>MOORE</t>
  </si>
  <si>
    <t>595 LITTLE MOUNTAIN ROAD</t>
  </si>
  <si>
    <t>WELLFORD LANDFILL</t>
  </si>
  <si>
    <t>COUNTY OF SPARTANBURG SOUTH CAROLINA (100%)</t>
  </si>
  <si>
    <t>19 PROGRESS ST.</t>
  </si>
  <si>
    <t>SUMTER</t>
  </si>
  <si>
    <t>SANTEE PRINT WORKS INCORPORATED</t>
  </si>
  <si>
    <t>SANTEE PRINT WORKS INC (100%)</t>
  </si>
  <si>
    <t>898 WILDCAT RD</t>
  </si>
  <si>
    <t>ENOREE</t>
  </si>
  <si>
    <t>UNION COUNTY REGIONAL MSW LANDFILL</t>
  </si>
  <si>
    <t>101 Sharpe Avenue</t>
  </si>
  <si>
    <t>140 BEULAH RD.</t>
  </si>
  <si>
    <t>LAKE CITY</t>
  </si>
  <si>
    <t>WILLIAMSBURG COUNTY</t>
  </si>
  <si>
    <t>NAN YA PLASTICS CORPORATION AMERICA SOUTH CAROLINA PLANT</t>
  </si>
  <si>
    <t>NAN YA PLASTICS CORP AMERICA (100%)</t>
  </si>
  <si>
    <t>1416 N Williamsburg Co Hwy</t>
  </si>
  <si>
    <t>Kingstree</t>
  </si>
  <si>
    <t>DSM Nutritional Products</t>
  </si>
  <si>
    <t>289 Public Works Road</t>
  </si>
  <si>
    <t>YORK COUNTY LANDFILL</t>
  </si>
  <si>
    <t>YORK COUNTY SOUTH CAROLINA (100%)</t>
  </si>
  <si>
    <t>5300 CURETON FERRY ROAD</t>
  </si>
  <si>
    <t>CATAWBA</t>
  </si>
  <si>
    <t>New-Indy Catawba LLC</t>
  </si>
  <si>
    <t>694 W PARK AVE NW</t>
  </si>
  <si>
    <t>BEADLE COUNTY</t>
  </si>
  <si>
    <t>SOUTH DAKOTA</t>
  </si>
  <si>
    <t>Huron Energy</t>
  </si>
  <si>
    <t>851 WASHINGTON STREET</t>
  </si>
  <si>
    <t>BON HOMME COUNTY</t>
  </si>
  <si>
    <t>2615 484th Ave.</t>
  </si>
  <si>
    <t>Deer Creek Station</t>
  </si>
  <si>
    <t>1 VALERO PLACE</t>
  </si>
  <si>
    <t>BROOKINGS COUNTY</t>
  </si>
  <si>
    <t>VALERO RENEWABLE FUELS LLC</t>
  </si>
  <si>
    <t>100 CASPIAN AVENUE</t>
  </si>
  <si>
    <t>VOLGA</t>
  </si>
  <si>
    <t>SOUTH DAKOTA SOYBEAN PROCESSORS</t>
  </si>
  <si>
    <t>SOUTH DAKOTA SOYBEAN PROCESSORS LLC (100%)</t>
  </si>
  <si>
    <t>4101 30TH STREET</t>
  </si>
  <si>
    <t>BROOKINGS</t>
  </si>
  <si>
    <t>BROOKINGS CITY LANDFILL</t>
  </si>
  <si>
    <t>CITY OF BROOKINGS LANDFILL (100%)</t>
  </si>
  <si>
    <t>PO Box 933</t>
  </si>
  <si>
    <t>Watertown</t>
  </si>
  <si>
    <t>Hub City Energy</t>
  </si>
  <si>
    <t>4815 8th Avenue</t>
  </si>
  <si>
    <t>Aberdeen</t>
  </si>
  <si>
    <t>40425 133rd Street</t>
  </si>
  <si>
    <t>POET Biorefining - Groton</t>
  </si>
  <si>
    <t>25 MARKET ST</t>
  </si>
  <si>
    <t>BROWN COUNTY LANDFILL</t>
  </si>
  <si>
    <t>COUNTY OF BROWN SOUTH DAKOTA (100%)</t>
  </si>
  <si>
    <t>421 30th Ave SW</t>
  </si>
  <si>
    <t>Aberdeen Generating Station</t>
  </si>
  <si>
    <t>HWY 37</t>
  </si>
  <si>
    <t>Groton Generating Station</t>
  </si>
  <si>
    <t>554 HWY 212 (ZIP PROVIDED IS NOT WY)</t>
  </si>
  <si>
    <t>BELLE FOURCHE</t>
  </si>
  <si>
    <t>BENTONITE PERFORMANCE MINERALS-COLONY</t>
  </si>
  <si>
    <t>HALLIBURTON CO (100%)</t>
  </si>
  <si>
    <t>Colony</t>
  </si>
  <si>
    <t>AMERICAN COLLOID</t>
  </si>
  <si>
    <t>15990 421st Avenue</t>
  </si>
  <si>
    <t>31426 Bluff Road</t>
  </si>
  <si>
    <t>Vermillion Sanitary Landfill</t>
  </si>
  <si>
    <t>WATERTOWN</t>
  </si>
  <si>
    <t>CODINGTON COUNTY</t>
  </si>
  <si>
    <t>WATERTOWN LANDFILL</t>
  </si>
  <si>
    <t>301 20th Ave. SE</t>
  </si>
  <si>
    <t>Glacial Lakes Energy</t>
  </si>
  <si>
    <t>GLACIAL LAKES CORN PROCESSORS (100%)</t>
  </si>
  <si>
    <t>40509 247TH ST</t>
  </si>
  <si>
    <t>DAVISON COUNTY</t>
  </si>
  <si>
    <t>13435 370TH AVENUE</t>
  </si>
  <si>
    <t>MINA</t>
  </si>
  <si>
    <t>EDMUNDS COUNTY</t>
  </si>
  <si>
    <t>ABERDEEN ENERGY LLC</t>
  </si>
  <si>
    <t>36997 128TH Street</t>
  </si>
  <si>
    <t>48416 144th St</t>
  </si>
  <si>
    <t>Big Stone City</t>
  </si>
  <si>
    <t>Poet Biorefining-Big Stone</t>
  </si>
  <si>
    <t>48450 144TH ST</t>
  </si>
  <si>
    <t>BIG STONE CITY</t>
  </si>
  <si>
    <t>OTTER TAIL CORP (53.9%); NORTHWESTERN CORP (23.4%); MDU RESOURCES GROUP INC (22.7%)</t>
  </si>
  <si>
    <t>18743 470th Avenue</t>
  </si>
  <si>
    <t>Estelline</t>
  </si>
  <si>
    <t>HAMLIN COUNTY</t>
  </si>
  <si>
    <t>408 Dakota Street</t>
  </si>
  <si>
    <t>Lake Norden</t>
  </si>
  <si>
    <t>46269 SD HWY 34</t>
  </si>
  <si>
    <t>WENTWORTH</t>
  </si>
  <si>
    <t>LAKE AREA CORN PROCESSORS LLC (100%)</t>
  </si>
  <si>
    <t>29619 SPUR AVE</t>
  </si>
  <si>
    <t>HUDSON</t>
  </si>
  <si>
    <t>POET Biorefining - Hudson</t>
  </si>
  <si>
    <t>26750 464TH AVE</t>
  </si>
  <si>
    <t>MINNEHAHA COUNTY</t>
  </si>
  <si>
    <t>SIOUX FALLS REGIONAL SANITARY LANDFILL (SFRSL)</t>
  </si>
  <si>
    <t>1400 North Weber Avenue</t>
  </si>
  <si>
    <t>Sioux Falls</t>
  </si>
  <si>
    <t>Smithfield Packaged Meats Corp.</t>
  </si>
  <si>
    <t>7100 EAST RICE ST</t>
  </si>
  <si>
    <t>SIOUX FALLS</t>
  </si>
  <si>
    <t>Angus Anson</t>
  </si>
  <si>
    <t>3401 UNIVERSAL DRIVE</t>
  </si>
  <si>
    <t>RAPID CITY</t>
  </si>
  <si>
    <t>PENNINGTON COUNTY</t>
  </si>
  <si>
    <t>PETE LIEN &amp; SONS INC (100%)</t>
  </si>
  <si>
    <t>2900 LANGE ROAD</t>
  </si>
  <si>
    <t>Lange</t>
  </si>
  <si>
    <t>5555 SOUTH HIGHWAY 79</t>
  </si>
  <si>
    <t>RAPID CITY LANDFILL</t>
  </si>
  <si>
    <t>501 NORTH SAINT ONGE STREET</t>
  </si>
  <si>
    <t>GCC DACOTAH</t>
  </si>
  <si>
    <t>47333 104th St</t>
  </si>
  <si>
    <t>Rosholt</t>
  </si>
  <si>
    <t>ROBERTS COUNTY</t>
  </si>
  <si>
    <t>Red River Energy</t>
  </si>
  <si>
    <t>RED RIVER ENERGY (100%)</t>
  </si>
  <si>
    <t>38650 171ST ST</t>
  </si>
  <si>
    <t>SPINK COUNTY</t>
  </si>
  <si>
    <t>REDFIELD ENERGY LLC</t>
  </si>
  <si>
    <t>REDFIELD ENERGY LLC (100%)</t>
  </si>
  <si>
    <t>901 Redwood Ave</t>
  </si>
  <si>
    <t>Onida</t>
  </si>
  <si>
    <t>SULLY COUNTY</t>
  </si>
  <si>
    <t>Ringneck Energy</t>
  </si>
  <si>
    <t>RING-NECK ENERGY &amp; FEED LLC (100%)</t>
  </si>
  <si>
    <t>27716 462ND AVENUE</t>
  </si>
  <si>
    <t>CHANCELLOR</t>
  </si>
  <si>
    <t>TURNER COUNTY</t>
  </si>
  <si>
    <t>POET Biorefining-Chancellor</t>
  </si>
  <si>
    <t>27283 447TH AVE.</t>
  </si>
  <si>
    <t>NUGEN ENERGY LLC</t>
  </si>
  <si>
    <t>REX AMERICAN RESOURCES (100%)</t>
  </si>
  <si>
    <t>2500 Alumax Road</t>
  </si>
  <si>
    <t>YANKTON COUNTY</t>
  </si>
  <si>
    <t>301 Bear Creek Road</t>
  </si>
  <si>
    <t>Oak Ridge</t>
  </si>
  <si>
    <t>TENNESSEE</t>
  </si>
  <si>
    <t>US DOE Y-12 National Security Complex</t>
  </si>
  <si>
    <t>1265 EGDEMOOR RD</t>
  </si>
  <si>
    <t>Bull Run</t>
  </si>
  <si>
    <t>549 Powell Hollow Road</t>
  </si>
  <si>
    <t>TULLAHOMA</t>
  </si>
  <si>
    <t>QUAIL HOLLOW LANDFILL</t>
  </si>
  <si>
    <t>2410 HIGHWAY 70 WEST</t>
  </si>
  <si>
    <t>WEST CAMDEN SANITARY LANDFILL</t>
  </si>
  <si>
    <t>240 Long Powers Road</t>
  </si>
  <si>
    <t>Friendsville</t>
  </si>
  <si>
    <t>ALCOA-MARYVILLE-BLOUNT COUNTY LANDFILL</t>
  </si>
  <si>
    <t>2300 N WRIGHT RD</t>
  </si>
  <si>
    <t>ALCOA</t>
  </si>
  <si>
    <t>ARCONIC TENNESSEE OPERATIONS</t>
  </si>
  <si>
    <t>553 Wacker Blvd NW</t>
  </si>
  <si>
    <t>BRADLEY COUNTY</t>
  </si>
  <si>
    <t>WACKER CHEMICAL CORP (100%)</t>
  </si>
  <si>
    <t>1186 Lower River Road</t>
  </si>
  <si>
    <t>Olin Corporation</t>
  </si>
  <si>
    <t>282 Nature Way</t>
  </si>
  <si>
    <t>MCDONALD</t>
  </si>
  <si>
    <t>BRADLEY COUNTY LANDFILL</t>
  </si>
  <si>
    <t>400 Bill Brooks Dr.</t>
  </si>
  <si>
    <t>766 INDUSTRIAL ROAD</t>
  </si>
  <si>
    <t>COCKE COUNTY</t>
  </si>
  <si>
    <t>SONOCO - NEWPORT</t>
  </si>
  <si>
    <t>217 South Jackson Street</t>
  </si>
  <si>
    <t>Tullahoma</t>
  </si>
  <si>
    <t>ELK RIVER PUBLIC UTILITY DISTRICT (100%)</t>
  </si>
  <si>
    <t>Arnold AFB</t>
  </si>
  <si>
    <t>Arnold Engineering Development Center</t>
  </si>
  <si>
    <t>238 PORCELAIN TILE DR</t>
  </si>
  <si>
    <t>CROSSVILLE</t>
  </si>
  <si>
    <t>STONEPEAK CERAMICS INC</t>
  </si>
  <si>
    <t>STONEPEAK CERAMICS INC (100%)</t>
  </si>
  <si>
    <t>90 Peabody Street</t>
  </si>
  <si>
    <t>Metro Nashville District Energy System</t>
  </si>
  <si>
    <t>METRO NASHVILLE DISTRICT ENERGY SYSTEM (100%)</t>
  </si>
  <si>
    <t>70 Old Hickory Boulevard</t>
  </si>
  <si>
    <t>Old Hickory</t>
  </si>
  <si>
    <t>Fiberweb</t>
  </si>
  <si>
    <t>BERRY GLOBAL GROUP INC (100%)</t>
  </si>
  <si>
    <t>7200 Centennial Blvd.</t>
  </si>
  <si>
    <t>CENTRAL GLASS CO LTD (100%)</t>
  </si>
  <si>
    <t>7650 Whites Creek Pike</t>
  </si>
  <si>
    <t>Joelton</t>
  </si>
  <si>
    <t>992 -Barnes Road</t>
  </si>
  <si>
    <t>VANDERBILT UNIVERSITY</t>
  </si>
  <si>
    <t>THE VANDERBILT UNIVERSITY (100%)</t>
  </si>
  <si>
    <t>1400 County Hospital Road</t>
  </si>
  <si>
    <t>Bordeaux Landfill</t>
  </si>
  <si>
    <t>METROPOLITAN GOVERNMENT OF NASHVILLE &amp; DAVIDSON COUNTY (100%)</t>
  </si>
  <si>
    <t>324 Landfill Lane</t>
  </si>
  <si>
    <t>Bath Springs</t>
  </si>
  <si>
    <t>1030 West Broad Street</t>
  </si>
  <si>
    <t>Smithville</t>
  </si>
  <si>
    <t>MIDDLE TENNESSEE NATURAL GAS UTILITY DISTRICT (100%)</t>
  </si>
  <si>
    <t>1635 OLD COLUMBIA ROAD</t>
  </si>
  <si>
    <t>DICKSON</t>
  </si>
  <si>
    <t>DICKSON COUNTY</t>
  </si>
  <si>
    <t>207 South 13th Ave.</t>
  </si>
  <si>
    <t>471 Pottertown Road</t>
  </si>
  <si>
    <t>Midway</t>
  </si>
  <si>
    <t>US Nitrogen LLC</t>
  </si>
  <si>
    <t>DAVIS MINING &amp; MANUFACTURING INC (100%)</t>
  </si>
  <si>
    <t>401 Champion Drive</t>
  </si>
  <si>
    <t>McDavid</t>
  </si>
  <si>
    <t>West Fraser McDavid Lumber Mill</t>
  </si>
  <si>
    <t>WEST FRASER INC (100%)</t>
  </si>
  <si>
    <t>3849 Sublett Road</t>
  </si>
  <si>
    <t>HAMBLEN COUNTY</t>
  </si>
  <si>
    <t>Morristown Balefill Landfill</t>
  </si>
  <si>
    <t>MORRISTOWN-HAMBLEN COUNTY SOLID WASTE SYSTEM (100%)</t>
  </si>
  <si>
    <t>5155 Enka Highway</t>
  </si>
  <si>
    <t>Lowland</t>
  </si>
  <si>
    <t>Lakeway Sanitation &amp; Recycling Class I</t>
  </si>
  <si>
    <t>103 W 45TH ST</t>
  </si>
  <si>
    <t>CHATTANOOGA</t>
  </si>
  <si>
    <t>ADM SOUTHERN CELLULOSE PROD.IN</t>
  </si>
  <si>
    <t>1101 Market St.</t>
  </si>
  <si>
    <t>Chattanooga</t>
  </si>
  <si>
    <t>TVA Transmission System</t>
  </si>
  <si>
    <t>1201 SUCK CREEK ROAD</t>
  </si>
  <si>
    <t>SIGNAL MOUNTAIN CEMENT CO</t>
  </si>
  <si>
    <t>4238 OLD WOODLAND DRIVE</t>
  </si>
  <si>
    <t>OOLTEWAH</t>
  </si>
  <si>
    <t>CITY OF CHATTANOOGA SUMMIT LANDFILL</t>
  </si>
  <si>
    <t>2207 Olan Mills Drive</t>
  </si>
  <si>
    <t>4501 North Access Road</t>
  </si>
  <si>
    <t>Kordsa Inc. - Chattanooga</t>
  </si>
  <si>
    <t>KORDSA INC (100%)</t>
  </si>
  <si>
    <t>9327 BIRCHWOOD PIKE</t>
  </si>
  <si>
    <t>CITY OF CHATTANOOGA BIRCHWOOD LANDFILL</t>
  </si>
  <si>
    <t>701 MANUFACTURERS ROAD</t>
  </si>
  <si>
    <t>WESTROCK CONVERTING COMPANY - CHATTANOOGA MILL</t>
  </si>
  <si>
    <t>2560 Highway 125 South</t>
  </si>
  <si>
    <t>Middleton</t>
  </si>
  <si>
    <t>HARDEMAN COUNTY</t>
  </si>
  <si>
    <t>HWY 57</t>
  </si>
  <si>
    <t>COUNCE</t>
  </si>
  <si>
    <t>Packaging Corporation of America</t>
  </si>
  <si>
    <t>611 Old Hwy 70 S</t>
  </si>
  <si>
    <t>ROGERSVILLE</t>
  </si>
  <si>
    <t>John Sevier</t>
  </si>
  <si>
    <t>2825 CARTER' VALLEY ROAD</t>
  </si>
  <si>
    <t>CHURCH HILL</t>
  </si>
  <si>
    <t>HAWKINS COUNTY</t>
  </si>
  <si>
    <t>CARTER VALLEY LANDFILL</t>
  </si>
  <si>
    <t>4509 WEST STONE DRIVE</t>
  </si>
  <si>
    <t>KINGSPORT</t>
  </si>
  <si>
    <t>HOLSTON ARMY AMMUNITION PLANT (HSAAP)</t>
  </si>
  <si>
    <t>948 BEECHGROVE RD</t>
  </si>
  <si>
    <t>BROWNSVILLE</t>
  </si>
  <si>
    <t>Brownsville CT</t>
  </si>
  <si>
    <t>615 ELM TREE RD</t>
  </si>
  <si>
    <t>Lagoon Creek</t>
  </si>
  <si>
    <t>70 Pumping Station Road</t>
  </si>
  <si>
    <t>Brownsville</t>
  </si>
  <si>
    <t>7845 Highway 140 N</t>
  </si>
  <si>
    <t>2775 HIGHWAY 48 NORTH</t>
  </si>
  <si>
    <t>NUNNELLY</t>
  </si>
  <si>
    <t>HICKMAN COUNTY</t>
  </si>
  <si>
    <t>2877 SCEPTER ROAD</t>
  </si>
  <si>
    <t>HUMPHREYS COUNTY</t>
  </si>
  <si>
    <t>Hood Container Corporation</t>
  </si>
  <si>
    <t>NEW JOHNSONVILLE</t>
  </si>
  <si>
    <t>Chemours Johnsonville Site</t>
  </si>
  <si>
    <t>535 Steam Plant Rd</t>
  </si>
  <si>
    <t>Johnsonville</t>
  </si>
  <si>
    <t>6212 CEMENT PLANT ROAD</t>
  </si>
  <si>
    <t>CEMEX CONSTRUCTION MATERIALS ATLANTIC LLC</t>
  </si>
  <si>
    <t>1617 LAKE LOUDON BOULEVARD</t>
  </si>
  <si>
    <t>UNIVERSITY OF TENNESSEE STEAM PLANT</t>
  </si>
  <si>
    <t>UNIVERSITY OF TENNESSEE (100%)</t>
  </si>
  <si>
    <t>140 FLEENOR MILL ROAD</t>
  </si>
  <si>
    <t>HEISKELL</t>
  </si>
  <si>
    <t>CHESTNUT RIDGE LANDFILL</t>
  </si>
  <si>
    <t>SEXTON FAMILY PTNR LP (100%)</t>
  </si>
  <si>
    <t>1919 TENNESSEE AVENUE</t>
  </si>
  <si>
    <t>CMC STEEL TENNESSEE</t>
  </si>
  <si>
    <t>408 College Street West</t>
  </si>
  <si>
    <t>CITY OF FAYETTEVILLE TENNESSEE (100%)</t>
  </si>
  <si>
    <t>21712 Highway 72 North</t>
  </si>
  <si>
    <t>LOUDON COUNTY</t>
  </si>
  <si>
    <t>Matlock Bend Landfill</t>
  </si>
  <si>
    <t>198 BLAIR BEND DRIVE</t>
  </si>
  <si>
    <t>LOUDON</t>
  </si>
  <si>
    <t>5600 KIMBERLY WAY</t>
  </si>
  <si>
    <t>KIMBERLY-CLARK CORP.</t>
  </si>
  <si>
    <t>2235 U.S. 411 N.</t>
  </si>
  <si>
    <t>ETOWAH</t>
  </si>
  <si>
    <t>MCMINN COUNTY</t>
  </si>
  <si>
    <t>5020 HWY 11 SOUTH</t>
  </si>
  <si>
    <t>CALHOUN</t>
  </si>
  <si>
    <t>Mcminn</t>
  </si>
  <si>
    <t>Resolute Forest Products Calhoun Operation</t>
  </si>
  <si>
    <t>131 County Road 875</t>
  </si>
  <si>
    <t>134 WAUPACA DR.</t>
  </si>
  <si>
    <t>Waupaca Foundry Inc. PLANT 6</t>
  </si>
  <si>
    <t>233 COUNTY ROAD 166</t>
  </si>
  <si>
    <t>MEADOW BRANCH LANDFILL</t>
  </si>
  <si>
    <t>5422 GREEN GROVE ROAD</t>
  </si>
  <si>
    <t>801 Gerdau Dr.</t>
  </si>
  <si>
    <t>GERDAU AMERISTEEL</t>
  </si>
  <si>
    <t>1306 HIGHWAY 70 BYPASS</t>
  </si>
  <si>
    <t>PRINGLES MANUFACTURING COMPANY</t>
  </si>
  <si>
    <t>550 Aaron Long Road</t>
  </si>
  <si>
    <t>Jackson Madison County LF</t>
  </si>
  <si>
    <t>119 East College Street</t>
  </si>
  <si>
    <t>JACKSON ENERGY AUTHORITY (100%)</t>
  </si>
  <si>
    <t>1167 LOWER BROWNSVILLE RD.</t>
  </si>
  <si>
    <t>OWENS CORNING - JACKSON TN</t>
  </si>
  <si>
    <t>700 Chasey Simpson Road</t>
  </si>
  <si>
    <t>Marion County Landfill</t>
  </si>
  <si>
    <t>2340 MOORESVILLE HWY</t>
  </si>
  <si>
    <t>LEWISBURG</t>
  </si>
  <si>
    <t>CEDAR RIDGE LANDFILL</t>
  </si>
  <si>
    <t>4077 BOOKER FARM ROAD</t>
  </si>
  <si>
    <t>HAMPSHIRE</t>
  </si>
  <si>
    <t>MAURY COUNTY</t>
  </si>
  <si>
    <t>100 Saturn Parkway</t>
  </si>
  <si>
    <t>Spring Hill</t>
  </si>
  <si>
    <t>General Motors Spring Hill Manufacturing</t>
  </si>
  <si>
    <t>300 INTERNATIONAL BLVD.</t>
  </si>
  <si>
    <t>CLARKSVILLE</t>
  </si>
  <si>
    <t>FLORIM USA INC</t>
  </si>
  <si>
    <t>FLORIM USA INC (100%)</t>
  </si>
  <si>
    <t>3212 Dover Road</t>
  </si>
  <si>
    <t>Woodlawn</t>
  </si>
  <si>
    <t>BI-COUNTY SOLID WASTE MANAGEMENT SYSTEMS</t>
  </si>
  <si>
    <t>MONTGOMERY COUNTY GOVERNMENT (100%)</t>
  </si>
  <si>
    <t>1900 Corporate Parkway Boulevard</t>
  </si>
  <si>
    <t>MW/MB LLC (100%)</t>
  </si>
  <si>
    <t>280 Lynchburg Highway</t>
  </si>
  <si>
    <t>Lynchburg</t>
  </si>
  <si>
    <t>MOORE COUNTY</t>
  </si>
  <si>
    <t>2800 E. TYSON DR.</t>
  </si>
  <si>
    <t>OBION COUNTY</t>
  </si>
  <si>
    <t>518 BEECH CHAPEL ROAD</t>
  </si>
  <si>
    <t>NORTHWEST TENNESSEE LANDFILL</t>
  </si>
  <si>
    <t>3793 TEXAS GAS LN.  HWY 45W</t>
  </si>
  <si>
    <t>KENTON</t>
  </si>
  <si>
    <t>2098 MCDONALD RD</t>
  </si>
  <si>
    <t>RIVES</t>
  </si>
  <si>
    <t>GREEN PLAINS OBION LLC</t>
  </si>
  <si>
    <t>2027 River Road</t>
  </si>
  <si>
    <t>Union City</t>
  </si>
  <si>
    <t>207 Sanitary Drive</t>
  </si>
  <si>
    <t>Dayton</t>
  </si>
  <si>
    <t>RHEA COUNTY</t>
  </si>
  <si>
    <t>Rhea County Landfill</t>
  </si>
  <si>
    <t>1 BETHEL VALLEY ROAD</t>
  </si>
  <si>
    <t>OAK RIDGE</t>
  </si>
  <si>
    <t>ROANE COUNTY</t>
  </si>
  <si>
    <t>US DOE OAK RIDGE NATIONAL LABORATORY</t>
  </si>
  <si>
    <t>199 Truck Route</t>
  </si>
  <si>
    <t>Rockwood</t>
  </si>
  <si>
    <t>SWAN POND RD</t>
  </si>
  <si>
    <t>KINGSTON</t>
  </si>
  <si>
    <t>Kingston</t>
  </si>
  <si>
    <t>1301 EAST MAIN STREET</t>
  </si>
  <si>
    <t>MURFREESBORO</t>
  </si>
  <si>
    <t>RUTHERFORD COUNTY</t>
  </si>
  <si>
    <t>MIDDLE TENNESSEE STATE UNIVERSITY</t>
  </si>
  <si>
    <t>MIDDLE TENNESSEE STATE UNIVERSITY (100%)</t>
  </si>
  <si>
    <t>1201 BRIDGESTONE PARKWAY</t>
  </si>
  <si>
    <t>LA VERGNE</t>
  </si>
  <si>
    <t>BRIDGESTONE AMERICAS TIRE OPERATIONS LLC</t>
  </si>
  <si>
    <t>983 NISSAN DRIVE</t>
  </si>
  <si>
    <t>750 E. JEFFERSON PIKE</t>
  </si>
  <si>
    <t>MIDDLE POINT LANDFILL</t>
  </si>
  <si>
    <t>300 ROBERTA LANE</t>
  </si>
  <si>
    <t>ONEIDA</t>
  </si>
  <si>
    <t>VOLUNTEER REGIONAL LANDFILL SCOTT SOLID</t>
  </si>
  <si>
    <t>543 WEST MALLORY AVENUE</t>
  </si>
  <si>
    <t>MEMPHIS</t>
  </si>
  <si>
    <t>1231 POPE STREET</t>
  </si>
  <si>
    <t>PMC BIOGENIX INC</t>
  </si>
  <si>
    <t>PMC GROUP INC (100%)</t>
  </si>
  <si>
    <t>2168 FRISCO AVENUE</t>
  </si>
  <si>
    <t>220 South Main Street</t>
  </si>
  <si>
    <t>memphis</t>
  </si>
  <si>
    <t>5494 MALONE ROAD</t>
  </si>
  <si>
    <t>SOUTH SHELBY LANDFILL</t>
  </si>
  <si>
    <t>2314 S. Lauderdale Street</t>
  </si>
  <si>
    <t>Memphis</t>
  </si>
  <si>
    <t>Riviana Foods</t>
  </si>
  <si>
    <t>RIVIANA FOODS INC (100%)</t>
  </si>
  <si>
    <t>4272 SOUTH MENDENHALL ROAD</t>
  </si>
  <si>
    <t>PROTEIN TECHNOLOGIES INTERN.</t>
  </si>
  <si>
    <t>7111 MILLINGTON ROAD</t>
  </si>
  <si>
    <t>MILLINGTON</t>
  </si>
  <si>
    <t>NORTH SHELBY LANDFILL</t>
  </si>
  <si>
    <t>400 Mahannah Ave</t>
  </si>
  <si>
    <t>KTG (USA) Inc.</t>
  </si>
  <si>
    <t>KTG (USA) INC (100%)</t>
  </si>
  <si>
    <t>2330 BUOY ST</t>
  </si>
  <si>
    <t>Cargill Corn Milling</t>
  </si>
  <si>
    <t>1001 TILLMAN ST.</t>
  </si>
  <si>
    <t>MEMPHIS CELLULOSE LLC</t>
  </si>
  <si>
    <t>2574 PLANT RD</t>
  </si>
  <si>
    <t>3601 PAUL R LOWRY ROAD</t>
  </si>
  <si>
    <t>NUCOR STEEL MEMPHIS INC</t>
  </si>
  <si>
    <t>2571 FITE ROAD</t>
  </si>
  <si>
    <t>54 Bonnell Lane</t>
  </si>
  <si>
    <t>150 TEMPLE DRIVE</t>
  </si>
  <si>
    <t>CUMBERLAND CITY</t>
  </si>
  <si>
    <t>STEWART COUNTY</t>
  </si>
  <si>
    <t>Georgia-Pacific Gypsum LLC - Cumberland</t>
  </si>
  <si>
    <t>815 CUMBERLAND CITY RD</t>
  </si>
  <si>
    <t>385 Harr Lane</t>
  </si>
  <si>
    <t>Blountville</t>
  </si>
  <si>
    <t>100 CLINCHFIELD STREET</t>
  </si>
  <si>
    <t>DOMTAR PAPER KINGSPORT MILL</t>
  </si>
  <si>
    <t>1631 Highway 75</t>
  </si>
  <si>
    <t>MW Custom Paper LLC- Holston Landfill</t>
  </si>
  <si>
    <t>EASTMAN ROAD AND LINCOLN ST</t>
  </si>
  <si>
    <t>Eastman Chemical Company</t>
  </si>
  <si>
    <t>208 TGT Road</t>
  </si>
  <si>
    <t>SUMNER COUNTY</t>
  </si>
  <si>
    <t>1315 AIRPORT ROAD</t>
  </si>
  <si>
    <t>GALLATIN</t>
  </si>
  <si>
    <t>HOEGANAES CORPORATION</t>
  </si>
  <si>
    <t>MELROSE INDUSTRIES PLC (100%)</t>
  </si>
  <si>
    <t>1499 STEAM PLANT RD</t>
  </si>
  <si>
    <t>200 W. Washington Ave</t>
  </si>
  <si>
    <t>TIPTON COUNTY</t>
  </si>
  <si>
    <t>3947 Tabernacle Charleston Rd.</t>
  </si>
  <si>
    <t>120 J.D. Hood Lane</t>
  </si>
  <si>
    <t>TROUSDALE COUNTY</t>
  </si>
  <si>
    <t>486 CLINCH VALLEY ROAD</t>
  </si>
  <si>
    <t>LUTTRELL</t>
  </si>
  <si>
    <t>O-N MINERALS (LUTTRELL) CO.</t>
  </si>
  <si>
    <t>725 Bridgestone Drive</t>
  </si>
  <si>
    <t>Bridgestone Warren County</t>
  </si>
  <si>
    <t>1705 E. MAIN STREET</t>
  </si>
  <si>
    <t>JOHNSON CITY</t>
  </si>
  <si>
    <t>IRIS GLEN ENVIRONMENTAL CENTER</t>
  </si>
  <si>
    <t>CITY OF JOHNSON CITY (100%)</t>
  </si>
  <si>
    <t>6100 Pumping Station Rd</t>
  </si>
  <si>
    <t>Cypress Inn</t>
  </si>
  <si>
    <t>1166 JAMES MILL ROAD</t>
  </si>
  <si>
    <t>GLEASON</t>
  </si>
  <si>
    <t>Gleason Generating Facility</t>
  </si>
  <si>
    <t>1919 Anderson County Road 2608</t>
  </si>
  <si>
    <t>Tennessee Colony</t>
  </si>
  <si>
    <t>1779 County Road 2608</t>
  </si>
  <si>
    <t>7521 FM 58</t>
  </si>
  <si>
    <t>LUFKIN</t>
  </si>
  <si>
    <t>ANGELINA COUNTY</t>
  </si>
  <si>
    <t>ANGELINA COUNTY WASTE MANAGEMENT CENTER</t>
  </si>
  <si>
    <t>7830 FM 58</t>
  </si>
  <si>
    <t>Lufkin</t>
  </si>
  <si>
    <t>9460 FM 1258</t>
  </si>
  <si>
    <t>Claude</t>
  </si>
  <si>
    <t>6200 FM 3387</t>
  </si>
  <si>
    <t>CHRISTINE</t>
  </si>
  <si>
    <t>SAN MIGUEL ELECTRIC COOPERATIVE INC (100%)</t>
  </si>
  <si>
    <t>257 POWER PLANT RD</t>
  </si>
  <si>
    <t>Sim Gideon</t>
  </si>
  <si>
    <t>LOWER COLORADO RIVER AUTHORITY (100%)</t>
  </si>
  <si>
    <t>264 Farm Route 2336</t>
  </si>
  <si>
    <t>BASTROP COUNTY</t>
  </si>
  <si>
    <t>1776 OLD MCDADE RD</t>
  </si>
  <si>
    <t>ACME BRICK CO ELGIN PLANT</t>
  </si>
  <si>
    <t>256 POWER PLANT ROAD</t>
  </si>
  <si>
    <t>Lost Pines 1</t>
  </si>
  <si>
    <t>GENTEX POWER CORP (50%); LOWER COLORADO RIVER AUTHORITY (50%)</t>
  </si>
  <si>
    <t>125 OLD BASTROP ROAD</t>
  </si>
  <si>
    <t>CEDAR CREEK</t>
  </si>
  <si>
    <t>Bastrop Clean Energy Center</t>
  </si>
  <si>
    <t>BASTROP ENERGY PARTNERS LP (100%)</t>
  </si>
  <si>
    <t>BEE COUNTY</t>
  </si>
  <si>
    <t>3182 County Rd 129</t>
  </si>
  <si>
    <t>5911 County Road 136</t>
  </si>
  <si>
    <t>Tuleta</t>
  </si>
  <si>
    <t>8402 County Road 107</t>
  </si>
  <si>
    <t>706 LANDFILL RD</t>
  </si>
  <si>
    <t>TEMPLE</t>
  </si>
  <si>
    <t>BELL COUNTY</t>
  </si>
  <si>
    <t>TEMPLE RECYCLING AND DISPOSAL FACILITY</t>
  </si>
  <si>
    <t>2892 Panda Drive</t>
  </si>
  <si>
    <t>Temple</t>
  </si>
  <si>
    <t>PANDA TEMPLE POWER II LLC (50%); TEMPLE GENERATION I LLC (50%)</t>
  </si>
  <si>
    <t>FORT HOOD</t>
  </si>
  <si>
    <t>10501 NORTH WEST H.K. DODGEN LOOP</t>
  </si>
  <si>
    <t>WILSONART LLC-TEMPLE NORTH</t>
  </si>
  <si>
    <t>CLAYTON DUBILIER &amp; RICE LLC (51%); ILLINOIS TOOL WORKS INC (49%)</t>
  </si>
  <si>
    <t>8611 Covel Road</t>
  </si>
  <si>
    <t>San Antonio</t>
  </si>
  <si>
    <t>BEXAR COUNTY</t>
  </si>
  <si>
    <t>Covel Gardens Recycling and Disposal Facility</t>
  </si>
  <si>
    <t>18803 Meisner Dr.</t>
  </si>
  <si>
    <t>ABRAXAS PETROLEUM CORP (100%)</t>
  </si>
  <si>
    <t>145 Navarro</t>
  </si>
  <si>
    <t>CPS ENERGY (100%)</t>
  </si>
  <si>
    <t>20733 Lamm Road</t>
  </si>
  <si>
    <t>Elmendorf</t>
  </si>
  <si>
    <t>10101 Reunion Place Suite 1000</t>
  </si>
  <si>
    <t>LEWIS ENERGY GROUP LP (100%)</t>
  </si>
  <si>
    <t>SAN ANTONIO</t>
  </si>
  <si>
    <t>FIELD STARTEX SERVICES LLC (100%)</t>
  </si>
  <si>
    <t>7718 QUINTANA RD</t>
  </si>
  <si>
    <t>Leon Creek</t>
  </si>
  <si>
    <t>6055 West Green Mountain Road</t>
  </si>
  <si>
    <t>Alamo San Antonio Cement Plant</t>
  </si>
  <si>
    <t>ALAMO CEMENT CO (100%)</t>
  </si>
  <si>
    <t>TOWERJAZZ TEXAS INC (100%)</t>
  </si>
  <si>
    <t>JBSA Fort Sam Houston</t>
  </si>
  <si>
    <t>U.S. Air Force JBSA Fort Sam Houston</t>
  </si>
  <si>
    <t>7000 Interstate Hwy 10 East</t>
  </si>
  <si>
    <t>Tessman Road Landfill</t>
  </si>
  <si>
    <t>12940 S US Hwy 181</t>
  </si>
  <si>
    <t>J K Spruce</t>
  </si>
  <si>
    <t>11551 NACOGDOCHES RD.</t>
  </si>
  <si>
    <t>CAPITOL CEMENT PLANT</t>
  </si>
  <si>
    <t>ZACHRY CONSTRUCTION &amp; MATERIALS INC (100%)</t>
  </si>
  <si>
    <t>BLACKBRUSH O &amp; G LLC (100%)</t>
  </si>
  <si>
    <t>O W Sommers</t>
  </si>
  <si>
    <t>8963 Nelson Road</t>
  </si>
  <si>
    <t>Nelson Gardens Landfill</t>
  </si>
  <si>
    <t>1 LONE STAR PASS</t>
  </si>
  <si>
    <t>TOYOTA MOTOR MANUFACTURING TEXAS INC</t>
  </si>
  <si>
    <t>GULFTEX ENERGY III LP (100%)</t>
  </si>
  <si>
    <t>15290 STREICH RD</t>
  </si>
  <si>
    <t>ELMENDORF</t>
  </si>
  <si>
    <t>V H Braunig</t>
  </si>
  <si>
    <t>LACKLAND AFB</t>
  </si>
  <si>
    <t>U.S. AIR FORCE LACKLAND AFB TX</t>
  </si>
  <si>
    <t>648 County Rd 294 North</t>
  </si>
  <si>
    <t>Cheapside</t>
  </si>
  <si>
    <t>EOG RESOURCES INC (100%)</t>
  </si>
  <si>
    <t>Gail</t>
  </si>
  <si>
    <t>BORDEN COUNTY</t>
  </si>
  <si>
    <t>Faraday Substation</t>
  </si>
  <si>
    <t>WETT HOLDINGS LLC (100%)</t>
  </si>
  <si>
    <t>Long Draw Substation</t>
  </si>
  <si>
    <t>2861 FM 2602</t>
  </si>
  <si>
    <t>BOSQUE COUNTY</t>
  </si>
  <si>
    <t>Lhoist North America /Clifton Plant</t>
  </si>
  <si>
    <t>577 Bosque County Road 3610</t>
  </si>
  <si>
    <t>Laguna Park</t>
  </si>
  <si>
    <t>Bosque County Power Plant</t>
  </si>
  <si>
    <t>100 James Carlow Drive</t>
  </si>
  <si>
    <t>BOWIE COUNTY</t>
  </si>
  <si>
    <t>RED RIVER ARMY DEPOT</t>
  </si>
  <si>
    <t>1030 HIGHWAY 82 WEST</t>
  </si>
  <si>
    <t>NEW BOSTON</t>
  </si>
  <si>
    <t>NEW BOSTON LANDFILL</t>
  </si>
  <si>
    <t>300 Alumax Drive</t>
  </si>
  <si>
    <t>TA CHEN INTERNATIONAL INC (100%)</t>
  </si>
  <si>
    <t>10310 FM 528 RD</t>
  </si>
  <si>
    <t>ANGLETON</t>
  </si>
  <si>
    <t>BRAZORIA COUNTY</t>
  </si>
  <si>
    <t>SEABREEZE ENVIRONMENTAL LANDFILL</t>
  </si>
  <si>
    <t>702 FM 523</t>
  </si>
  <si>
    <t>SI GROUP INC TX OPERATIONS</t>
  </si>
  <si>
    <t>5618 HIGHWAY 332 EAST</t>
  </si>
  <si>
    <t>SHINTECH INCORPORATED</t>
  </si>
  <si>
    <t>SHINTECH INC (100%)</t>
  </si>
  <si>
    <t>ALVIN</t>
  </si>
  <si>
    <t>INEOS CHOCOLATE BAYOU PLANT</t>
  </si>
  <si>
    <t>OLD OCEAN</t>
  </si>
  <si>
    <t>SWEENY COGENERATION FACILITY</t>
  </si>
  <si>
    <t>2301 N. BRAZOSPORT BLVD. BUILDING B-101</t>
  </si>
  <si>
    <t>Freeport</t>
  </si>
  <si>
    <t>2363 CR 690</t>
  </si>
  <si>
    <t>FLIQ COMMON FACILITIES LLC (100%)</t>
  </si>
  <si>
    <t>8189 Old FM 524</t>
  </si>
  <si>
    <t>Old Ocean</t>
  </si>
  <si>
    <t>SWEENY REFINERY</t>
  </si>
  <si>
    <t>ASCEND PERFORMANCE MATERIALS CHOCOLATE BAYOU FACILITY</t>
  </si>
  <si>
    <t>4057 E. Hwy 332</t>
  </si>
  <si>
    <t>MEGlobal Oyster Creek</t>
  </si>
  <si>
    <t>MEGLOBAL AMERICAS INC (100%)</t>
  </si>
  <si>
    <t>602 COPPER ROAD</t>
  </si>
  <si>
    <t>BASF FREEPORT SITE</t>
  </si>
  <si>
    <t>21441 Loop 419</t>
  </si>
  <si>
    <t>Sweeny</t>
  </si>
  <si>
    <t>CHEVRON PHILLIPS - SWEENY COMPLEX</t>
  </si>
  <si>
    <t>CHEVRON CORP (50%); PHILLIPS 66 (50%)</t>
  </si>
  <si>
    <t>1500 LAMAR ST</t>
  </si>
  <si>
    <t>QUINTANA</t>
  </si>
  <si>
    <t>LNG FREEPORT DEVELOPMENT LP (100%)</t>
  </si>
  <si>
    <t>P.O. 711</t>
  </si>
  <si>
    <t>Alvin</t>
  </si>
  <si>
    <t>Indorama Ventures Oxides LLC</t>
  </si>
  <si>
    <t>2398 VICTORIA ROAD</t>
  </si>
  <si>
    <t>AIR LIQUIDE - FREEPORT HYCO PLANT</t>
  </si>
  <si>
    <t>8181 MUMFORD ROAD</t>
  </si>
  <si>
    <t>Roland C. Dansby Power Plant</t>
  </si>
  <si>
    <t>7600 East Rock Prairie Road</t>
  </si>
  <si>
    <t>College Station</t>
  </si>
  <si>
    <t>BRAZOS COUNTY</t>
  </si>
  <si>
    <t>Rock Prairie Road Landfill</t>
  </si>
  <si>
    <t>BRAZOS VALLEY SOLID WASTE MANAGEMENT AGENCY INC (100%)</t>
  </si>
  <si>
    <t>Falfurrias</t>
  </si>
  <si>
    <t>BROOKS COUNTY</t>
  </si>
  <si>
    <t>4501 HIGHWAY 377 SOUTH</t>
  </si>
  <si>
    <t>BROWNWOOD</t>
  </si>
  <si>
    <t>3M BROWNWOOD</t>
  </si>
  <si>
    <t>4601 Highway 377 South</t>
  </si>
  <si>
    <t>Brownwood</t>
  </si>
  <si>
    <t>Kohler Co. - Brownwood - Main Plant</t>
  </si>
  <si>
    <t>5650 HWY 279 N</t>
  </si>
  <si>
    <t>7829 S. U.S. HWY. 281</t>
  </si>
  <si>
    <t>BURNET</t>
  </si>
  <si>
    <t>BURNET COUNTY</t>
  </si>
  <si>
    <t>LHOIST NORTH AMERICA - MARBLE FALLS PLANT</t>
  </si>
  <si>
    <t>135 MERIDAN LANE</t>
  </si>
  <si>
    <t>PRAIRIE LEA</t>
  </si>
  <si>
    <t>201 FORMOSA DRIVE</t>
  </si>
  <si>
    <t>POINT COMFORT</t>
  </si>
  <si>
    <t>FORMOSA POINT COMFORT PLANT</t>
  </si>
  <si>
    <t>988 FM1593 South</t>
  </si>
  <si>
    <t>Point Comfort</t>
  </si>
  <si>
    <t>Pet Coke/Coal Fired Energy Generating Facility</t>
  </si>
  <si>
    <t>8618 STATE HIGHWAY 185 NORTH</t>
  </si>
  <si>
    <t>PORT LAVACA</t>
  </si>
  <si>
    <t>SEADRIFT COKE L.P.</t>
  </si>
  <si>
    <t>GRAFTECH INTERNATIONAL LTD (100%)</t>
  </si>
  <si>
    <t>13050 State Highway 185N</t>
  </si>
  <si>
    <t>GREEN LAKE PLANT</t>
  </si>
  <si>
    <t>7501 HIGHWAY 185 NORTH</t>
  </si>
  <si>
    <t>SEADRIFT</t>
  </si>
  <si>
    <t>UCC SEADRIFT OPERATIONS</t>
  </si>
  <si>
    <t>PEAKER POWER LLC (100%)</t>
  </si>
  <si>
    <t>103 FANNIN ROAD</t>
  </si>
  <si>
    <t>94 W. 13th Street</t>
  </si>
  <si>
    <t>CAMERON COUNTY</t>
  </si>
  <si>
    <t>SILAS RAY POWER PLANT</t>
  </si>
  <si>
    <t>PUBLIC UTILITIES BOARD OF THE CITY OF BROWNSVILLE TEXAS (100%)</t>
  </si>
  <si>
    <t>9000 FM 802</t>
  </si>
  <si>
    <t>Brownsville Municipal Landfill</t>
  </si>
  <si>
    <t>CITY OF BROWNSVILLE (100%)</t>
  </si>
  <si>
    <t>721 FM 251 S</t>
  </si>
  <si>
    <t>1034 County Road 4223</t>
  </si>
  <si>
    <t>9978 FM 3129</t>
  </si>
  <si>
    <t>QUEEN CITY</t>
  </si>
  <si>
    <t>Graphic Packaging International - Texarkana Mill</t>
  </si>
  <si>
    <t>11350 Fitzgerald Rd.</t>
  </si>
  <si>
    <t>Baytown</t>
  </si>
  <si>
    <t>Mont Belvieu</t>
  </si>
  <si>
    <t>8605 FM 1405</t>
  </si>
  <si>
    <t>BAYTOWN</t>
  </si>
  <si>
    <t>Baytown Energy Center</t>
  </si>
  <si>
    <t>7705 WEST BAY ROAD</t>
  </si>
  <si>
    <t>ELDON</t>
  </si>
  <si>
    <t>Cedar Bayou 4</t>
  </si>
  <si>
    <t>NRG ENERGY INC (50%); OPTIM ENERGY LLC (50%)</t>
  </si>
  <si>
    <t>8500 West Bay Road</t>
  </si>
  <si>
    <t>Covestro LLC</t>
  </si>
  <si>
    <t>COVESTRO LLC (100%)</t>
  </si>
  <si>
    <t>9900 FM1942</t>
  </si>
  <si>
    <t>9500 FM 1942</t>
  </si>
  <si>
    <t>DEVON ENERGY CORP (38.75%); TARGA RESOURCES CORP (38.75%); PHILLIPS 66 (22.5%)</t>
  </si>
  <si>
    <t>13330 HATCHERVILLE RD.</t>
  </si>
  <si>
    <t>MONT BELVIEU</t>
  </si>
  <si>
    <t>EXXONMOBIL CHEMICAL MONT BELVIEU PLASTICS PLANT</t>
  </si>
  <si>
    <t>7714 West Bay Rd.</t>
  </si>
  <si>
    <t>Air Products Baytown 3 Facility</t>
  </si>
  <si>
    <t>8490 WEST BAY ROAD</t>
  </si>
  <si>
    <t>EL DORADO NITROGEN LLC</t>
  </si>
  <si>
    <t>5200 E. McKinney Road</t>
  </si>
  <si>
    <t>JSW Steel (USA) Inc.</t>
  </si>
  <si>
    <t>10207 FM 1942</t>
  </si>
  <si>
    <t>Cedar Bayou</t>
  </si>
  <si>
    <t>8500 WEST BAY RD</t>
  </si>
  <si>
    <t>LANXESS CORPORATION</t>
  </si>
  <si>
    <t>608 CR 4102</t>
  </si>
  <si>
    <t>ROYAL OAKS LANDFILL</t>
  </si>
  <si>
    <t>CITY OF JACKSONVILLE (100%)</t>
  </si>
  <si>
    <t>1895 FM 2420 E</t>
  </si>
  <si>
    <t>Stryker Creek</t>
  </si>
  <si>
    <t>1000 Gas Plant Road</t>
  </si>
  <si>
    <t>Silver</t>
  </si>
  <si>
    <t>COKE COUNTY</t>
  </si>
  <si>
    <t>WTG JAMESON LP (100%)</t>
  </si>
  <si>
    <t>Plano</t>
  </si>
  <si>
    <t>COLLIN COUNTY</t>
  </si>
  <si>
    <t>URBAN OIL &amp; GAS GROUP LLC (100%)</t>
  </si>
  <si>
    <t>500 OLD MILL RD</t>
  </si>
  <si>
    <t>MCKINNEY</t>
  </si>
  <si>
    <t>MCKINNEY LANDFILL</t>
  </si>
  <si>
    <t>NORTH TEXAS MUNICIPAL WATER DISTRICT (100%)</t>
  </si>
  <si>
    <t>300 West Renner Road</t>
  </si>
  <si>
    <t>Texas Instruments Richardson</t>
  </si>
  <si>
    <t>500 W Renner Road</t>
  </si>
  <si>
    <t>Qorvo Texas LLC</t>
  </si>
  <si>
    <t>13835 CTY RD 489</t>
  </si>
  <si>
    <t>Ray Olinger</t>
  </si>
  <si>
    <t>Wylie</t>
  </si>
  <si>
    <t>Maxwell Creek Landfill</t>
  </si>
  <si>
    <t>3820 SAM RAYBURN HIGHWAY</t>
  </si>
  <si>
    <t>MELISSA</t>
  </si>
  <si>
    <t>121 REGIONAL DISPOSAL FACILITY</t>
  </si>
  <si>
    <t>1651 County Rd. 255 South</t>
  </si>
  <si>
    <t>COLORADO COUNTY</t>
  </si>
  <si>
    <t>5464 Highway 71</t>
  </si>
  <si>
    <t>Altair</t>
  </si>
  <si>
    <t>2580 WALD ROAD</t>
  </si>
  <si>
    <t>NEW BRAUNFELS</t>
  </si>
  <si>
    <t>COMAL COUNTY</t>
  </si>
  <si>
    <t>7781 FM 1102</t>
  </si>
  <si>
    <t>New Braunfels</t>
  </si>
  <si>
    <t>1000 KOHLENBERG RD</t>
  </si>
  <si>
    <t>MESQUITE CREEK LANDFILL</t>
  </si>
  <si>
    <t>350 APG LANE</t>
  </si>
  <si>
    <t>Lhoist North America New Braunfels Plant</t>
  </si>
  <si>
    <t>1501 FM 1601</t>
  </si>
  <si>
    <t>CRANE COUNTY</t>
  </si>
  <si>
    <t>5880 FM 1233</t>
  </si>
  <si>
    <t>McCamey</t>
  </si>
  <si>
    <t>CROCKETT COUNTY</t>
  </si>
  <si>
    <t>OZONA</t>
  </si>
  <si>
    <t>DCP MIDSTREAM LP (62.5%); DEVON ENERGY CORP (22.5%); JOHNSON &amp; LINDLEY LLC (15%)</t>
  </si>
  <si>
    <t>Salt Flat</t>
  </si>
  <si>
    <t>CULBERSON COUNTY</t>
  </si>
  <si>
    <t>Orla</t>
  </si>
  <si>
    <t>12400 US Hwy 385</t>
  </si>
  <si>
    <t>Dalhart</t>
  </si>
  <si>
    <t>DALLAM COUNTY</t>
  </si>
  <si>
    <t>Hilmar Cheese Company Dalhart</t>
  </si>
  <si>
    <t>5430 LBJ Freeway</t>
  </si>
  <si>
    <t>ATMOS ENERGY CORP (100%)</t>
  </si>
  <si>
    <t>12377 Merit Dr. Suite 1200</t>
  </si>
  <si>
    <t>AETHON UNITED BR LP (100%)</t>
  </si>
  <si>
    <t>825 W. Irving Blvd.</t>
  </si>
  <si>
    <t>Irving</t>
  </si>
  <si>
    <t>City of Irving/ Hunter Ferrell Landfill</t>
  </si>
  <si>
    <t>8111 Westchester Drive</t>
  </si>
  <si>
    <t>NORTH SHORE E&amp;P (100%)</t>
  </si>
  <si>
    <t>1120 E. CLARENDON DR.</t>
  </si>
  <si>
    <t>WESTROCK (DALLAS MILL)</t>
  </si>
  <si>
    <t>12012 WICKCHESTER SUITE 300</t>
  </si>
  <si>
    <t>13500 NORTH CENTRAL EXPRESSWAY</t>
  </si>
  <si>
    <t>TEXAS INSTRUMENTS NORTH CAMPUS</t>
  </si>
  <si>
    <t>SCOUT ENERGY MANAGEMENT LLC (100%)</t>
  </si>
  <si>
    <t>12377 Merit Dr. STE 300A</t>
  </si>
  <si>
    <t>5323 Harry Hines Blvd.</t>
  </si>
  <si>
    <t>The University of Texas Southwestern Medical Center at Dallas</t>
  </si>
  <si>
    <t>UNIVERSITY OF TEXAS SYSTEM (100%)</t>
  </si>
  <si>
    <t>545 E. John Carpenter Freeway Suite 800</t>
  </si>
  <si>
    <t>PARADIGM ENERGY PARTNERS LLC (100%)</t>
  </si>
  <si>
    <t>1722 Routh St Suite 1300</t>
  </si>
  <si>
    <t>1201 N CENTRAL AVE</t>
  </si>
  <si>
    <t>FERRIS</t>
  </si>
  <si>
    <t>WASTE MANAGEMENT SKYLINE LANDFILL</t>
  </si>
  <si>
    <t>EAGLERIDGE OPERATING LLC (100%)</t>
  </si>
  <si>
    <t>FDL OPERATING LLC (100%)</t>
  </si>
  <si>
    <t>WHITE ROCK OIL &amp; GAS LLC (100%)</t>
  </si>
  <si>
    <t>5430 LBJ FWY STE</t>
  </si>
  <si>
    <t>FOUNDATION ENERGY MANAGEMENT LLC (100%)</t>
  </si>
  <si>
    <t>IACX ENERGY LLC (100%)</t>
  </si>
  <si>
    <t>12377 Merit Drive</t>
  </si>
  <si>
    <t>1102 MACARTHUR BLVD</t>
  </si>
  <si>
    <t>GRAND PRAIRIE</t>
  </si>
  <si>
    <t>CITY OF GRAND PRAIRIE LANDFILL</t>
  </si>
  <si>
    <t>13727 Noel Drive</t>
  </si>
  <si>
    <t>5555 Youngblood Road</t>
  </si>
  <si>
    <t>McCommas Bluff Landfill</t>
  </si>
  <si>
    <t>CITY OF DALLAS TEXAS (100%)</t>
  </si>
  <si>
    <t>3637 CASTLE DR</t>
  </si>
  <si>
    <t>GARLAND</t>
  </si>
  <si>
    <t>CITY OF GARLAND CASTLE DRIVE LANDFILL</t>
  </si>
  <si>
    <t>2233A MT CREEK PKWY</t>
  </si>
  <si>
    <t>Mountain Creek Generating Station</t>
  </si>
  <si>
    <t>MATADOR RESOURCES CO (100%)</t>
  </si>
  <si>
    <t>215 E Centre Park Blvd</t>
  </si>
  <si>
    <t>Desoto</t>
  </si>
  <si>
    <t>Dallas Overhaul Center</t>
  </si>
  <si>
    <t>COGENT MIDSTREAM WESTEX LLC (100%)</t>
  </si>
  <si>
    <t>359 CLAY ROAD</t>
  </si>
  <si>
    <t>Dal-Tile Sunnyvale Mfg</t>
  </si>
  <si>
    <t>11340 C.F. Hawn FWY</t>
  </si>
  <si>
    <t>Trinity Oaks Landfill</t>
  </si>
  <si>
    <t>1616 Woodall Rodgers Freeway</t>
  </si>
  <si>
    <t>Oncor Electric Delivery</t>
  </si>
  <si>
    <t>SEMPRA ENERGY (80.03%); TEXAS TRANSMISSION HOLDING CORP (19.75%)</t>
  </si>
  <si>
    <t>1900 North Akard St.</t>
  </si>
  <si>
    <t>555 BARNES RD</t>
  </si>
  <si>
    <t>Lake Hubbard</t>
  </si>
  <si>
    <t>MEDALLION MIDSTREAM 2 LLC (100%)</t>
  </si>
  <si>
    <t>3175 ELM GROVE RD</t>
  </si>
  <si>
    <t>ROWLETT</t>
  </si>
  <si>
    <t>CHARLES M HINTON JR REGIONAL LANDFILL</t>
  </si>
  <si>
    <t>KUDU MIDSTREAM LLC (100%)</t>
  </si>
  <si>
    <t>1600 Broadway Suite 1960</t>
  </si>
  <si>
    <t>DJR ENERGY LLC (100%)</t>
  </si>
  <si>
    <t>LAMESA</t>
  </si>
  <si>
    <t>3748 S PROGRESSIVE ROAD</t>
  </si>
  <si>
    <t>HEREFORD</t>
  </si>
  <si>
    <t>DEAF SMITH COUNTY</t>
  </si>
  <si>
    <t>WE HEREFORD LLC</t>
  </si>
  <si>
    <t>WHITE ENERGY HOLDING CO LLC (100%)</t>
  </si>
  <si>
    <t>4300 CR 8</t>
  </si>
  <si>
    <t>Hereford</t>
  </si>
  <si>
    <t>Hereford Ethanol Partners LP</t>
  </si>
  <si>
    <t>1527 S MAYHILL RD</t>
  </si>
  <si>
    <t>DENTON</t>
  </si>
  <si>
    <t>DENTON COUNTY</t>
  </si>
  <si>
    <t>CITY OF DENTON LANDFILL</t>
  </si>
  <si>
    <t>8161 Jim Christal Rd.</t>
  </si>
  <si>
    <t>Denton Energy Center</t>
  </si>
  <si>
    <t>5300 Town &amp; Country Blvd - Suite 500</t>
  </si>
  <si>
    <t>Frisco</t>
  </si>
  <si>
    <t>COMSTOCK RESOURCES INC (100%)</t>
  </si>
  <si>
    <t>12495 HWY 114</t>
  </si>
  <si>
    <t>JUSTIN</t>
  </si>
  <si>
    <t>220 East Daniels St</t>
  </si>
  <si>
    <t>Acme Brick - Denton Plant</t>
  </si>
  <si>
    <t>577 N. Garden Ridge Boulevard</t>
  </si>
  <si>
    <t>Texas New Mexico Power</t>
  </si>
  <si>
    <t>580 HUFFINES BLVD</t>
  </si>
  <si>
    <t>LEWISVILLE</t>
  </si>
  <si>
    <t>CAMELOT LANDFILL</t>
  </si>
  <si>
    <t>CITY OF FARMERS BRANCH (100%)</t>
  </si>
  <si>
    <t>1600 SOUTH RAILROAD STREET</t>
  </si>
  <si>
    <t>DFW RECYCLING AND DISPOSAL FACILITY</t>
  </si>
  <si>
    <t>13072 FM 682</t>
  </si>
  <si>
    <t>DEWITT COUNTY</t>
  </si>
  <si>
    <t>Nordheim</t>
  </si>
  <si>
    <t>Roaring Springs</t>
  </si>
  <si>
    <t>DICKENS COUNTY</t>
  </si>
  <si>
    <t>Cottonwood Substation</t>
  </si>
  <si>
    <t>Big Wells</t>
  </si>
  <si>
    <t>DIMMIT COUNTY</t>
  </si>
  <si>
    <t>28.05836N; -98.76189 W</t>
  </si>
  <si>
    <t>Freer</t>
  </si>
  <si>
    <t>BRUNI</t>
  </si>
  <si>
    <t>3017 Highway 206</t>
  </si>
  <si>
    <t>Cisco</t>
  </si>
  <si>
    <t>EASTLAND COUNTY</t>
  </si>
  <si>
    <t>Goldsmith</t>
  </si>
  <si>
    <t>ECTOR COUNTY</t>
  </si>
  <si>
    <t>GOLDSMITH</t>
  </si>
  <si>
    <t>12035 West Murphy Road</t>
  </si>
  <si>
    <t>Odessa</t>
  </si>
  <si>
    <t>Charter Waste Landfill</t>
  </si>
  <si>
    <t>ODESSA</t>
  </si>
  <si>
    <t>Odessa-Ector Generating Station</t>
  </si>
  <si>
    <t>2950 East I 20</t>
  </si>
  <si>
    <t>Quail Run Energy Center</t>
  </si>
  <si>
    <t>STARWOOD CAPITAL GROUP LLC (100%)</t>
  </si>
  <si>
    <t>16501 WEST MURPHY STREET</t>
  </si>
  <si>
    <t>5703 N INTERSTATE HIGHWAY 45</t>
  </si>
  <si>
    <t>ENNIS</t>
  </si>
  <si>
    <t>ECD LANDFILL</t>
  </si>
  <si>
    <t>1800 DOVE LN.</t>
  </si>
  <si>
    <t>MIDLOTHIAN</t>
  </si>
  <si>
    <t>HOLCIM (US) Inc</t>
  </si>
  <si>
    <t>850 SOLON ROAD</t>
  </si>
  <si>
    <t>WAXAHACHIE</t>
  </si>
  <si>
    <t>DARTCO OF TEXAS WAXAHACHIE SITE</t>
  </si>
  <si>
    <t>4001 WEST ENNIS AVE</t>
  </si>
  <si>
    <t>3700 N. INTERSTATE HWY. 35E</t>
  </si>
  <si>
    <t>900 GIFCO ROAD</t>
  </si>
  <si>
    <t>ASH GROVE CEMENT COMPANY</t>
  </si>
  <si>
    <t>4601 BROOKHOLLOW DRIVE</t>
  </si>
  <si>
    <t>Midlothian Energy</t>
  </si>
  <si>
    <t>101 REPUBLIC WAY</t>
  </si>
  <si>
    <t>AVALON</t>
  </si>
  <si>
    <t>CSC DISPOSAL AND LANDFILL</t>
  </si>
  <si>
    <t>245 WARD ROAD</t>
  </si>
  <si>
    <t>300 WARD ROAD</t>
  </si>
  <si>
    <t>CHAPARRAL STEEL MIDLOTHIAN PLANT</t>
  </si>
  <si>
    <t>2 MI SW OF MAYPEARL ON FM 916 BETWEEN GAS PLANT RD AND BRINKLEY RD</t>
  </si>
  <si>
    <t>MAYPEARL</t>
  </si>
  <si>
    <t>12600 McCombs Ave</t>
  </si>
  <si>
    <t>100 North Stanton Street</t>
  </si>
  <si>
    <t>Transmission and Distribution</t>
  </si>
  <si>
    <t>1741 MARSHALL ROAD</t>
  </si>
  <si>
    <t>EL PASO</t>
  </si>
  <si>
    <t>US ARMY FORT BLISS</t>
  </si>
  <si>
    <t>12001 RAILROAD DRIVE</t>
  </si>
  <si>
    <t>DAL TILE INTERNATIONAL</t>
  </si>
  <si>
    <t>897 HAWKINS BOULEVARD</t>
  </si>
  <si>
    <t>PHELPS DODGE REFINING CORPORATION</t>
  </si>
  <si>
    <t>136000 McCombs</t>
  </si>
  <si>
    <t>McCOMBS LANDFILL</t>
  </si>
  <si>
    <t>2300 DARRINGTON RD.</t>
  </si>
  <si>
    <t>CLINT LANDFILL</t>
  </si>
  <si>
    <t>651 HAWKINS BLVD</t>
  </si>
  <si>
    <t>Copper Station</t>
  </si>
  <si>
    <t>INTERSTATE 10 AND VINTON ROAD</t>
  </si>
  <si>
    <t>VINTON</t>
  </si>
  <si>
    <t>VINTON STEEL LLC</t>
  </si>
  <si>
    <t>VINTON STEEL LLC (100%)</t>
  </si>
  <si>
    <t>212 North Clark Street</t>
  </si>
  <si>
    <t>Marathon El Paso Refinery</t>
  </si>
  <si>
    <t>4900 STAN ROBERTS ST</t>
  </si>
  <si>
    <t>Newman</t>
  </si>
  <si>
    <t>1260 FM 448</t>
  </si>
  <si>
    <t>Winchester Power Park</t>
  </si>
  <si>
    <t>La Grange</t>
  </si>
  <si>
    <t>6549 POWER PLANT RD</t>
  </si>
  <si>
    <t>Sam Seymour</t>
  </si>
  <si>
    <t>LOWER COLORADO RIVER AUTHORITY (63.4%); AUSTIN ENERGY CORP (36.6%)</t>
  </si>
  <si>
    <t>832 COUNTY ROAD 311</t>
  </si>
  <si>
    <t>ROTAN</t>
  </si>
  <si>
    <t>FISHER COUNTY</t>
  </si>
  <si>
    <t>Gold Bond - ROT Plant</t>
  </si>
  <si>
    <t>3440 LOCKWOOD RD</t>
  </si>
  <si>
    <t>THOMPSONS</t>
  </si>
  <si>
    <t>2200 FM 521</t>
  </si>
  <si>
    <t>FORT BEND COUNTY</t>
  </si>
  <si>
    <t>BLUE RIDGE LANDFILL</t>
  </si>
  <si>
    <t>14115 Davis Estate Road</t>
  </si>
  <si>
    <t>NEEDVILLE</t>
  </si>
  <si>
    <t>FORT BEND REGIONAL LANDFILL</t>
  </si>
  <si>
    <t>YU JONES RD</t>
  </si>
  <si>
    <t>W A Parish</t>
  </si>
  <si>
    <t>230 FCR 640</t>
  </si>
  <si>
    <t>Teague</t>
  </si>
  <si>
    <t>FREESTONE COUNTY</t>
  </si>
  <si>
    <t>1366 FM 488</t>
  </si>
  <si>
    <t>Freestone Power Generation</t>
  </si>
  <si>
    <t>261 FCR 181</t>
  </si>
  <si>
    <t>STREETMAN</t>
  </si>
  <si>
    <t>LEGACY RESERVES INC (100%)</t>
  </si>
  <si>
    <t>1760 Anderson County Rd 2608</t>
  </si>
  <si>
    <t>FRIO COUNTY</t>
  </si>
  <si>
    <t>2393 COUNTY ROAD 1005</t>
  </si>
  <si>
    <t>PEARSALL</t>
  </si>
  <si>
    <t>PEARSALL POWER PLANT</t>
  </si>
  <si>
    <t>SOUTH TEXAS ELECTRIC COOPERATIVE INC (100%)</t>
  </si>
  <si>
    <t>GAINES COUNTY</t>
  </si>
  <si>
    <t>3.5 MI NW ON SH 214</t>
  </si>
  <si>
    <t>SEMINOLE</t>
  </si>
  <si>
    <t>21000 E HIGHWAY 6</t>
  </si>
  <si>
    <t>GALVESTON COUNTY</t>
  </si>
  <si>
    <t>COASTAL PLAINS RECYCLING AND DISPOSAL FACILITY</t>
  </si>
  <si>
    <t>301 University Blvd</t>
  </si>
  <si>
    <t>University of Texas Medical Branch at Galveston</t>
  </si>
  <si>
    <t>703 6TH STREET SOUTH</t>
  </si>
  <si>
    <t>TEXAS CITY</t>
  </si>
  <si>
    <t>LINDE TEXAS CITY</t>
  </si>
  <si>
    <t>LINDE GAS NORTH AMERICA LLC (100%)</t>
  </si>
  <si>
    <t>Linde Inc Texas City Hydrogen Complex</t>
  </si>
  <si>
    <t>2800 FM 519 E</t>
  </si>
  <si>
    <t>INEOS NOVA LLC Texas City Site</t>
  </si>
  <si>
    <t>INEOS AMERICAS LLC (100%)</t>
  </si>
  <si>
    <t>2800 FM 519E</t>
  </si>
  <si>
    <t>Texas City</t>
  </si>
  <si>
    <t>2401 5TH AVE S IN TEXAS CITY</t>
  </si>
  <si>
    <t>Galveston Bay Refinery</t>
  </si>
  <si>
    <t>3221 5TH AVE SOUTH</t>
  </si>
  <si>
    <t>Texas City Cogeneration</t>
  </si>
  <si>
    <t>3935 AVENUE A</t>
  </si>
  <si>
    <t>ALTA LOMA</t>
  </si>
  <si>
    <t>GALVESTON COUNTY LANDFILL</t>
  </si>
  <si>
    <t>201 Bay Street South</t>
  </si>
  <si>
    <t>Eastman Chemical Texas City Operations</t>
  </si>
  <si>
    <t>4501 ATTWATER AVENUE</t>
  </si>
  <si>
    <t>ISP TECHNOLOGIES TEXAS CITY PLANT</t>
  </si>
  <si>
    <t>1301 LOOP 197 S</t>
  </si>
  <si>
    <t>VALERO REFINING TEXAS CITY REFINERY</t>
  </si>
  <si>
    <t>GLASSCOCK COUNTY</t>
  </si>
  <si>
    <t>Bearkat Substation</t>
  </si>
  <si>
    <t>Big Spring</t>
  </si>
  <si>
    <t>8107 State Highway 137</t>
  </si>
  <si>
    <t>WTG SOUTH PERMIAN MIDSTREAM LLC (100%)</t>
  </si>
  <si>
    <t>Sand Bluff Substation</t>
  </si>
  <si>
    <t>FM 2987 OFF HWY 59</t>
  </si>
  <si>
    <t>FANNIN</t>
  </si>
  <si>
    <t>Coleto Creek</t>
  </si>
  <si>
    <t>GOLIAD COUNTY</t>
  </si>
  <si>
    <t>GONZALES COUNTY</t>
  </si>
  <si>
    <t>4180 FM 443</t>
  </si>
  <si>
    <t>5 M SW OF PAMPA ON HWY 60</t>
  </si>
  <si>
    <t>PAMPA</t>
  </si>
  <si>
    <t>PAMPA PLANT</t>
  </si>
  <si>
    <t>Pampa</t>
  </si>
  <si>
    <t>City of Pampa Landfill</t>
  </si>
  <si>
    <t>8201 FM 2300</t>
  </si>
  <si>
    <t>Proman USA (Pampa) LLC</t>
  </si>
  <si>
    <t>510 Progress Dr</t>
  </si>
  <si>
    <t>GRAYSON COUNTY</t>
  </si>
  <si>
    <t>25090 STATE HIGHWAY 56</t>
  </si>
  <si>
    <t>WHITESBORO</t>
  </si>
  <si>
    <t>TEXOMA AREA SOLID WASTE AUTHORITY LANDFI</t>
  </si>
  <si>
    <t>TEXOMA AREA SOLID WASTE AUTHORITY (100%)</t>
  </si>
  <si>
    <t>Hillside Landfill</t>
  </si>
  <si>
    <t>268 Milam Road</t>
  </si>
  <si>
    <t>Longview</t>
  </si>
  <si>
    <t>GREGG COUNTY</t>
  </si>
  <si>
    <t>306 KNOX LEE</t>
  </si>
  <si>
    <t>LONGVIEW</t>
  </si>
  <si>
    <t>Knox Lee Power Plant</t>
  </si>
  <si>
    <t>1102 Landfill Road</t>
  </si>
  <si>
    <t>Kilgore</t>
  </si>
  <si>
    <t>Pinehill Landfill</t>
  </si>
  <si>
    <t>FOUR S OIL CO INC (100%)</t>
  </si>
  <si>
    <t>3407 Camp Switch Road</t>
  </si>
  <si>
    <t>3CM HOLDINGS LLC (100%)</t>
  </si>
  <si>
    <t>ROANS PRAIRIE</t>
  </si>
  <si>
    <t>GRIMES COUNTY</t>
  </si>
  <si>
    <t>10908 CR419</t>
  </si>
  <si>
    <t>NAVASOTA</t>
  </si>
  <si>
    <t>ELLWOOD TEXAS FORGE NAVASOTA</t>
  </si>
  <si>
    <t>17500 HWY 30</t>
  </si>
  <si>
    <t>SHIRO</t>
  </si>
  <si>
    <t>Tenaska Frontier Generation Station</t>
  </si>
  <si>
    <t>TENASKA FRONTIER PARTNERS LTD (100%)</t>
  </si>
  <si>
    <t>5740 WEIL ROAD</t>
  </si>
  <si>
    <t>Guadalupe Generating Station</t>
  </si>
  <si>
    <t>1 STEEL MILL ROAD</t>
  </si>
  <si>
    <t>SEGUIN</t>
  </si>
  <si>
    <t>GUADALUPE COUNTY</t>
  </si>
  <si>
    <t>STRUCTURAL METALS INC</t>
  </si>
  <si>
    <t>711 RIO NOGALES DRIVE</t>
  </si>
  <si>
    <t>3401 FM 78</t>
  </si>
  <si>
    <t>McQUEENEY</t>
  </si>
  <si>
    <t>Georgia-Pacific Gypsum LLC - McQueeney</t>
  </si>
  <si>
    <t>1454 CR 315</t>
  </si>
  <si>
    <t>ABERNATHY</t>
  </si>
  <si>
    <t>HALE COUNTY</t>
  </si>
  <si>
    <t>Antelope Station</t>
  </si>
  <si>
    <t>GOLDEN SPREAD ELECTRIC COOPERATIVE INC (100%)</t>
  </si>
  <si>
    <t>2698 E HWY 70</t>
  </si>
  <si>
    <t>PLAINVIEW BIOENERY LLC</t>
  </si>
  <si>
    <t>1454 County Road 315</t>
  </si>
  <si>
    <t>Abernathy</t>
  </si>
  <si>
    <t>Elk Station</t>
  </si>
  <si>
    <t>15150 County Road 9</t>
  </si>
  <si>
    <t>GRUVER</t>
  </si>
  <si>
    <t>HANSFORD COUNTY</t>
  </si>
  <si>
    <t>15175 County Road</t>
  </si>
  <si>
    <t>4164 HIGHWAY 285</t>
  </si>
  <si>
    <t>QUANAH</t>
  </si>
  <si>
    <t>ACME GYPSUM FACILITY</t>
  </si>
  <si>
    <t>7 MI SOUTHEAST OF KOUNTZE</t>
  </si>
  <si>
    <t>KOUNTZE</t>
  </si>
  <si>
    <t>Hardin County Peaking Facility</t>
  </si>
  <si>
    <t>EAST TEXAS ELECTRIC COOPERATIVE INC (100%)</t>
  </si>
  <si>
    <t>7752 FM 418</t>
  </si>
  <si>
    <t>SILSBEE</t>
  </si>
  <si>
    <t>TRECORA RESOURCES (100%)</t>
  </si>
  <si>
    <t>2525 FM 770</t>
  </si>
  <si>
    <t>Kountze</t>
  </si>
  <si>
    <t>IESI Hardin County Landfill</t>
  </si>
  <si>
    <t>1111 Bagby St. Sky Lobby 2</t>
  </si>
  <si>
    <t>1515 MILLER CUT- OFF ROAD</t>
  </si>
  <si>
    <t>EQUISTAR CHEMICALS LAPORTE COMPLEX</t>
  </si>
  <si>
    <t>1111 Bagby Street</t>
  </si>
  <si>
    <t>1000 TIDAL ROAD</t>
  </si>
  <si>
    <t>DEER PARK</t>
  </si>
  <si>
    <t>OXY VINYLS LP - Deer Park PVC</t>
  </si>
  <si>
    <t>CARRIZO OIL &amp; GAS INC (100%)</t>
  </si>
  <si>
    <t>1201 MAYO SHELL ROAD</t>
  </si>
  <si>
    <t>GALENA PARK</t>
  </si>
  <si>
    <t>US GYPSUM - GALENA PARK PLANT</t>
  </si>
  <si>
    <t>5000 Bayway Dr</t>
  </si>
  <si>
    <t>EXXONMOBIL Bt Site</t>
  </si>
  <si>
    <t>906 Clinton Dr.</t>
  </si>
  <si>
    <t>Galena Park</t>
  </si>
  <si>
    <t>Galena Park Terminal</t>
  </si>
  <si>
    <t>11400 Bay Area Blvd.</t>
  </si>
  <si>
    <t>Air Liquide Large Industries US - SMR</t>
  </si>
  <si>
    <t>9805 Katy Freeway Suite G-200</t>
  </si>
  <si>
    <t>MURPHY OIL CORP (100%)</t>
  </si>
  <si>
    <t>MAGNOLIA OIL &amp; GAS CORP (100%)</t>
  </si>
  <si>
    <t>1230 Independence Parkway S</t>
  </si>
  <si>
    <t>INEOS POLYETHYLENE</t>
  </si>
  <si>
    <t>5400 Westheimer Court</t>
  </si>
  <si>
    <t>500 Dallas Street Suite 1600</t>
  </si>
  <si>
    <t>MEMORIAL RESOURCE DEVELOPMENT LLC (100%)</t>
  </si>
  <si>
    <t>BATTALION OIL CORP (100%)</t>
  </si>
  <si>
    <t>10801 CHOATE RD.</t>
  </si>
  <si>
    <t>LCC BAYPORT LYONDELL</t>
  </si>
  <si>
    <t>13000 Bay Park Road</t>
  </si>
  <si>
    <t>Albemarle Corporation Bayport Plant</t>
  </si>
  <si>
    <t>2027 Independence Parkway S</t>
  </si>
  <si>
    <t>2400 MILLER CUT-OFF ROAD</t>
  </si>
  <si>
    <t>OXY VINYLS LP - LA PORTE VCM PLANT</t>
  </si>
  <si>
    <t>9502 BAYPORT BLVD.</t>
  </si>
  <si>
    <t>CLEAR LAKE PLANT</t>
  </si>
  <si>
    <t>CELANESE CORP (100%)</t>
  </si>
  <si>
    <t>SEM OPERATING CO LLC (100%)</t>
  </si>
  <si>
    <t>14206 US Highway 87 N</t>
  </si>
  <si>
    <t>EP RUBY LLC (50%); RUBY BLOCKER LLC (50%)</t>
  </si>
  <si>
    <t>2800 North Terminal Road</t>
  </si>
  <si>
    <t>George Bush Intercontinental Airport</t>
  </si>
  <si>
    <t>1111 Bagby Street Suite 4600</t>
  </si>
  <si>
    <t>LIME ROCK RESOURCES A LP (100%)</t>
  </si>
  <si>
    <t>9500 I-10 East</t>
  </si>
  <si>
    <t>Chevron Phillips Chemical Company LP Cedar Bayou Plant</t>
  </si>
  <si>
    <t>925 N. Eldridge Parkway</t>
  </si>
  <si>
    <t>9701 MANCHESTER</t>
  </si>
  <si>
    <t>VALERO REFINING HOUSTON REFINERY</t>
  </si>
  <si>
    <t>1111 Travis St.</t>
  </si>
  <si>
    <t>3503 PASADENA FWY.</t>
  </si>
  <si>
    <t>10569 Pariette Rd.</t>
  </si>
  <si>
    <t>Myton</t>
  </si>
  <si>
    <t>UTAH</t>
  </si>
  <si>
    <t>5900 HIGHWAY 225 EAST</t>
  </si>
  <si>
    <t>ENERVEST OPERATING LLC (100%)</t>
  </si>
  <si>
    <t>10825 TELGE RD.</t>
  </si>
  <si>
    <t>WYMAN GORDON FORGINGS</t>
  </si>
  <si>
    <t>4403 LA PORTE FWY</t>
  </si>
  <si>
    <t>BASF CORP - PASADENA PLANT</t>
  </si>
  <si>
    <t>4803 DECKER DRIVE</t>
  </si>
  <si>
    <t>LCY ELASTOMERS</t>
  </si>
  <si>
    <t>LCY ELASTOMERS LP (100%)</t>
  </si>
  <si>
    <t>1615 BRAESWOOD</t>
  </si>
  <si>
    <t>TEXAS MEDICAL CENTER CENTRAL HEATING AND COOLING SERVICES CORPORATION</t>
  </si>
  <si>
    <t>TEXAS MEDICAL CENTER CENTRAL HEATING &amp; COOLING SERVICES CORP (100%)</t>
  </si>
  <si>
    <t>5850 SAN FELIPE SUITE 250</t>
  </si>
  <si>
    <t>15855 Jacintoport</t>
  </si>
  <si>
    <t>HFOTCO LLC</t>
  </si>
  <si>
    <t>9822 LA PORTE FREEWAY</t>
  </si>
  <si>
    <t>5757 OATES RD</t>
  </si>
  <si>
    <t>MCCARTY ROAD LANDFILL TX</t>
  </si>
  <si>
    <t>1900 TIDAL RD</t>
  </si>
  <si>
    <t>ROHM AND HAAS TEXAS DEER PARK PLANT</t>
  </si>
  <si>
    <t>WHITE OAK ENERGY LLC (100%)</t>
  </si>
  <si>
    <t>8101 LITTLE YORK RD</t>
  </si>
  <si>
    <t>WHISPERING PINES LANDFILL</t>
  </si>
  <si>
    <t>363 N Sam Houston Pkwy E Ste 200</t>
  </si>
  <si>
    <t>MUREX PETROLEUM CORP (100%)</t>
  </si>
  <si>
    <t>9502 BAYPORT BLVD STE B</t>
  </si>
  <si>
    <t>ARKEMA INC CLEAR LAKE</t>
  </si>
  <si>
    <t>1100 Louisiana Street</t>
  </si>
  <si>
    <t>BP AMERICA INC (75%); KINDER MORGAN INC (25%)</t>
  </si>
  <si>
    <t>8811 STRANG ROAD</t>
  </si>
  <si>
    <t>BRASKEM AMERICA INC - LAPORTE SITE</t>
  </si>
  <si>
    <t>BRASKEM AMERICA INC (100%)</t>
  </si>
  <si>
    <t>18511 Beaumont Hwy</t>
  </si>
  <si>
    <t>Chamon Power LLC</t>
  </si>
  <si>
    <t>12012 Wickchester Suite 300</t>
  </si>
  <si>
    <t>955 PHILLIPS ROAD</t>
  </si>
  <si>
    <t>Pasadena Power Plant</t>
  </si>
  <si>
    <t>811 Louisiana Suite 2100</t>
  </si>
  <si>
    <t>6100 MAIN STREET</t>
  </si>
  <si>
    <t>RICE UNIVERSITY</t>
  </si>
  <si>
    <t>WILLIAM MARSH RICE UNIVERSITY INC (100%)</t>
  </si>
  <si>
    <t>SABINE OIL &amp; GAS LLC (100%)</t>
  </si>
  <si>
    <t>Plaquemines Parish</t>
  </si>
  <si>
    <t>West Bay Compressor Station</t>
  </si>
  <si>
    <t>6565 Fannin ST</t>
  </si>
  <si>
    <t>The Methodist Hospital</t>
  </si>
  <si>
    <t>THE METHODIST HOSPITAL (100%)</t>
  </si>
  <si>
    <t>SHERIDAN PRODUCTION CO LLC (100%)</t>
  </si>
  <si>
    <t>ROCKCLIFF ENERGY II LLC (100%)</t>
  </si>
  <si>
    <t>MESQUITE ENERGY INC (100%)</t>
  </si>
  <si>
    <t>111 RED BLUFF ROAD</t>
  </si>
  <si>
    <t>PASADENA REFINING SYSTEM</t>
  </si>
  <si>
    <t>CHEVRON USA INC (100%)</t>
  </si>
  <si>
    <t>15602 Jacintoport Blvd</t>
  </si>
  <si>
    <t>EPOLP Houston Ship Channel Marine Loading Facility (EHT)</t>
  </si>
  <si>
    <t>1501 McKinney Street</t>
  </si>
  <si>
    <t>SILVERBOW RESOURCES INC (100%)</t>
  </si>
  <si>
    <t>EP ENERGY CORP (100%)</t>
  </si>
  <si>
    <t>12070 OLD BEAUMONT HIGHWAY</t>
  </si>
  <si>
    <t>Greens Bayou</t>
  </si>
  <si>
    <t>6161 UNDERWOOD RD</t>
  </si>
  <si>
    <t>KANEKA North America LLC</t>
  </si>
  <si>
    <t>KANEKA AMERICAS HOLDING INC (100%)</t>
  </si>
  <si>
    <t>8603 SHELDON RD.</t>
  </si>
  <si>
    <t>Vallourec Star Sheldon Rd</t>
  </si>
  <si>
    <t>2502 SHELDON RD.</t>
  </si>
  <si>
    <t>CHANNELVIEW</t>
  </si>
  <si>
    <t>LYONDELL CHEMICAL CHANNELVIEW</t>
  </si>
  <si>
    <t>2500 N. SOUTH ST.</t>
  </si>
  <si>
    <t>ALBEMARLE CORPORATION HOUSTON PLANT</t>
  </si>
  <si>
    <t>10202 Strang Rd</t>
  </si>
  <si>
    <t>Air Products La Porte Facility</t>
  </si>
  <si>
    <t>4403 PASADENA FREEWAY</t>
  </si>
  <si>
    <t>2101 NASA Parkway</t>
  </si>
  <si>
    <t>NASA - Lyndon B. Johnson Space Center</t>
  </si>
  <si>
    <t>10000 Energy Dr</t>
  </si>
  <si>
    <t>INEOS POLYPROPYLENE</t>
  </si>
  <si>
    <t>P.O. Box 0305</t>
  </si>
  <si>
    <t>11666 Port Road</t>
  </si>
  <si>
    <t>Seabrook</t>
  </si>
  <si>
    <t>LBC Houston LP</t>
  </si>
  <si>
    <t>HOUSTON LBC LP (100%)</t>
  </si>
  <si>
    <t>ENEERVEST OPERATING LLC (100%)</t>
  </si>
  <si>
    <t>1818 Independence Pkwy South</t>
  </si>
  <si>
    <t>OXY VINYLS LP - Deer Park VCM Facility</t>
  </si>
  <si>
    <t>10500 BAY AREA BLVD.</t>
  </si>
  <si>
    <t>JX NIPPON CHEMICAL TEXAS INC</t>
  </si>
  <si>
    <t>JX NIPPON OIL &amp; ENERGY USA INC (100%)</t>
  </si>
  <si>
    <t>4202 FIDELITY STREET</t>
  </si>
  <si>
    <t>Ardagh Glass Packaging Inc. (Houston)</t>
  </si>
  <si>
    <t>12500 Amelia Drive</t>
  </si>
  <si>
    <t>Ellwood Texas Forge Houston</t>
  </si>
  <si>
    <t>451 LIGHT COMPANY ROAD</t>
  </si>
  <si>
    <t>Channel Energy Center</t>
  </si>
  <si>
    <t>COLT MIDSTREAM LLC (100%)</t>
  </si>
  <si>
    <t>1111 Travis Street</t>
  </si>
  <si>
    <t>Houston Terminal</t>
  </si>
  <si>
    <t>3003 State Highway 225</t>
  </si>
  <si>
    <t>Pasadena Plant</t>
  </si>
  <si>
    <t>12212 Port Road</t>
  </si>
  <si>
    <t>Bayport Polymers LLC - HDPE Plant</t>
  </si>
  <si>
    <t>BAYPORT POLYMERS LLC (100%)</t>
  </si>
  <si>
    <t>16717 JACINTOPORT BOULEVARD</t>
  </si>
  <si>
    <t>1435 Highway 225</t>
  </si>
  <si>
    <t>Air Products LLC - Pasadena SMR</t>
  </si>
  <si>
    <t>Nine Greenway Plaza Suite 300</t>
  </si>
  <si>
    <t>5503 WEST BAKER ROAD</t>
  </si>
  <si>
    <t>AIR PRODUCTS BAYTOWN PLANT</t>
  </si>
  <si>
    <t>12582 Hiram Clarke Rd</t>
  </si>
  <si>
    <t>Tejas Power Generation</t>
  </si>
  <si>
    <t>8280 SHELDON RD.</t>
  </si>
  <si>
    <t>CHANNELVIEW COMPLEX</t>
  </si>
  <si>
    <t>10319 highway 146 North</t>
  </si>
  <si>
    <t>407 Clinton Drive</t>
  </si>
  <si>
    <t>GP Condensate Splitter</t>
  </si>
  <si>
    <t>8580 Sheldon Road</t>
  </si>
  <si>
    <t>Channelview Cogeneration Facility</t>
  </si>
  <si>
    <t>925 N. Eldridge Parkway.</t>
  </si>
  <si>
    <t>1836 Miller Cut Off Road</t>
  </si>
  <si>
    <t>Bostco Terminal</t>
  </si>
  <si>
    <t>KINDER MORGAN INC (55%); NGL ENERGY PARTNERS LP (42.5%); TAUBER OIL CO (2.5%)</t>
  </si>
  <si>
    <t>1423 Pasadena Freeway</t>
  </si>
  <si>
    <t>SEKISUI AMERICA CORP (100%)</t>
  </si>
  <si>
    <t>8600 PARK PLACE BOULEVARD</t>
  </si>
  <si>
    <t>TPC GROUP LLC</t>
  </si>
  <si>
    <t>SK CAPITAL PARTNERS LP (100%)</t>
  </si>
  <si>
    <t>VERDAD RESOURCES LLC (100%)</t>
  </si>
  <si>
    <t>13441 BAY AREA BOULEVARD</t>
  </si>
  <si>
    <t>GOODYEAR TIRE &amp; RUBBER CO BAYPORT CHEMICAL PLANT</t>
  </si>
  <si>
    <t>12801 BAY AREA BOULEVARD</t>
  </si>
  <si>
    <t>LUBRIZOL BAYPORT PLANT</t>
  </si>
  <si>
    <t>12000 LAWNDALE AVENUE</t>
  </si>
  <si>
    <t>HOUSTON REFINING</t>
  </si>
  <si>
    <t>1001 Noble Energy Way</t>
  </si>
  <si>
    <t>9602 Bayport Blvd</t>
  </si>
  <si>
    <t>Linde Clear Lake HyCO Plant</t>
  </si>
  <si>
    <t>11777 BAY AREA BLVD.</t>
  </si>
  <si>
    <t>Bayou Cogeneration Plant</t>
  </si>
  <si>
    <t>10601 Bay Area Blvd</t>
  </si>
  <si>
    <t>Dixie Chemical Company</t>
  </si>
  <si>
    <t>GLENCOE CAPITAL (100%)</t>
  </si>
  <si>
    <t>16301 HIGHWAY 249</t>
  </si>
  <si>
    <t>T H Wharton</t>
  </si>
  <si>
    <t>1914 HADEN ROAD</t>
  </si>
  <si>
    <t>Sasol Chemicals (USA) LLC</t>
  </si>
  <si>
    <t>LAREDO ENERGY IV GP LLC (100%)</t>
  </si>
  <si>
    <t>11450 W. Fairmont Parkway</t>
  </si>
  <si>
    <t>La Porte Steam Methane Reformer</t>
  </si>
  <si>
    <t>2330 SHELDON ROAD</t>
  </si>
  <si>
    <t>5665 HIGHWAY 225</t>
  </si>
  <si>
    <t>Deer Park Energy Center</t>
  </si>
  <si>
    <t>3623 WILSON ROAD</t>
  </si>
  <si>
    <t>HUMBLE</t>
  </si>
  <si>
    <t>ATASCOCITA RECYCLING AND DISPOSAL FACILITY</t>
  </si>
  <si>
    <t>775 GELLHORN DRIVE</t>
  </si>
  <si>
    <t>ANHEUSER-BUSCH HOUSTON BREWERY</t>
  </si>
  <si>
    <t>41 TIDAL ROAD</t>
  </si>
  <si>
    <t>LUBRIZOL DEER PARK PLANT</t>
  </si>
  <si>
    <t>845 SENS ROAD</t>
  </si>
  <si>
    <t>San Jacinto Steam Electric Station</t>
  </si>
  <si>
    <t>PO Box 4358</t>
  </si>
  <si>
    <t>12222 PORT RD.</t>
  </si>
  <si>
    <t>INEOS NOVA LLC BAYPORT SITE</t>
  </si>
  <si>
    <t>INEOS STYROLUTION AMERICA LLC (100%)</t>
  </si>
  <si>
    <t>3333 HWY. 6 S.</t>
  </si>
  <si>
    <t>WESTHOLLOW TECHNOLOGY CENTER</t>
  </si>
  <si>
    <t>810 Lowry Hwy</t>
  </si>
  <si>
    <t>Lowry</t>
  </si>
  <si>
    <t>5761 UNDERWOOD ROAD</t>
  </si>
  <si>
    <t>EQUISTAR CHEMICALS LIMITED PARTNERSHIP BAYPORT PLANT</t>
  </si>
  <si>
    <t>4791 TRI CITY BEACH RD</t>
  </si>
  <si>
    <t>BAYTOWN LANDFILL</t>
  </si>
  <si>
    <t>AMERICAN ACRYL PASADENA</t>
  </si>
  <si>
    <t>ARKEMA DELAWARE INC (50%); NIPPON SHOKUBAI AMERICA INDUSTRIES INC (50%)</t>
  </si>
  <si>
    <t>VENADO OPERATING CO LLC (100%)</t>
  </si>
  <si>
    <t>300 KODAK BLVD</t>
  </si>
  <si>
    <t>Eastman Chemical - Texas Operations</t>
  </si>
  <si>
    <t>2396 FM RD 3251</t>
  </si>
  <si>
    <t>HALLSVILLE</t>
  </si>
  <si>
    <t>H W Pirkey Power Plant</t>
  </si>
  <si>
    <t>19935 FM 449</t>
  </si>
  <si>
    <t>1155 EIH 20 S</t>
  </si>
  <si>
    <t>Waskom</t>
  </si>
  <si>
    <t>155 Private Road 1133</t>
  </si>
  <si>
    <t>12039 SH 43 SOUTH</t>
  </si>
  <si>
    <t>Harrison County Power Project</t>
  </si>
  <si>
    <t>3200 UNIVERSITY AVE.</t>
  </si>
  <si>
    <t>2290 Callahan Road</t>
  </si>
  <si>
    <t>Westlake Longview Corp.</t>
  </si>
  <si>
    <t>2292 Callahan Rd</t>
  </si>
  <si>
    <t>AIR LIQUIDE AMERICA CORP</t>
  </si>
  <si>
    <t>1000 JACK C HAYS TRL</t>
  </si>
  <si>
    <t>BUDA</t>
  </si>
  <si>
    <t>HAYS COUNTY</t>
  </si>
  <si>
    <t>TEXAS LEHIGH CEMENT COMPANY LP</t>
  </si>
  <si>
    <t>1601 FRANCIS HARRIS LN</t>
  </si>
  <si>
    <t>Hays Energy Facility</t>
  </si>
  <si>
    <t>HEMPHILL COUNTY</t>
  </si>
  <si>
    <t>15042 FM 3044</t>
  </si>
  <si>
    <t>CANADIAN</t>
  </si>
  <si>
    <t>1320 MCENTIRE</t>
  </si>
  <si>
    <t>TRINIDAD</t>
  </si>
  <si>
    <t>795 LONE STAR ROAD</t>
  </si>
  <si>
    <t>402 E Bartlett</t>
  </si>
  <si>
    <t>Malakoff</t>
  </si>
  <si>
    <t>Acme Brick - Texas Clay Plants</t>
  </si>
  <si>
    <t>900 E ENCINITOS RD</t>
  </si>
  <si>
    <t>EDINBURG</t>
  </si>
  <si>
    <t>CITY OF EDINBURG LANDFILL</t>
  </si>
  <si>
    <t>CITY OF EDINBURG SOLD WASTE DEPARTMENT (100%)</t>
  </si>
  <si>
    <t>23485 N. Moorefield Road</t>
  </si>
  <si>
    <t>Edinburg</t>
  </si>
  <si>
    <t>La Gloria Ranch Landfill</t>
  </si>
  <si>
    <t>3.5 MI N of Moore Air Force Base on FM 681</t>
  </si>
  <si>
    <t>3428 WEST FM 490</t>
  </si>
  <si>
    <t>Red Gate Power Plant</t>
  </si>
  <si>
    <t>3333 N MCCOLL RD</t>
  </si>
  <si>
    <t>Magic Valley Generating Station</t>
  </si>
  <si>
    <t>900 S GOODWIN RD</t>
  </si>
  <si>
    <t>MISSION</t>
  </si>
  <si>
    <t>Frontera Generation Facility</t>
  </si>
  <si>
    <t>493 East Mile 12 N</t>
  </si>
  <si>
    <t>DONNA</t>
  </si>
  <si>
    <t>RIO GRANDE VALLEY LANDFILL</t>
  </si>
  <si>
    <t>LINN</t>
  </si>
  <si>
    <t>C &amp; T REGIONAL LANDFILL</t>
  </si>
  <si>
    <t>4005 N SEMINARY RD</t>
  </si>
  <si>
    <t>Calpine Hidalgo Energy Center</t>
  </si>
  <si>
    <t>2559 FM 66</t>
  </si>
  <si>
    <t>ITASCA</t>
  </si>
  <si>
    <t>HILL COUNTY</t>
  </si>
  <si>
    <t>ITASCA LANDFILL</t>
  </si>
  <si>
    <t>Sundown</t>
  </si>
  <si>
    <t>HOCKLEY COUNTY</t>
  </si>
  <si>
    <t>SUNDOWN</t>
  </si>
  <si>
    <t>9201 WOLF HOLLOW COURT</t>
  </si>
  <si>
    <t>GRANBURY</t>
  </si>
  <si>
    <t>2400 COUNTY ROAD 326</t>
  </si>
  <si>
    <t>CLEBURNE</t>
  </si>
  <si>
    <t>HOOD COUNTY</t>
  </si>
  <si>
    <t>9110 Nubbin Ridge Court</t>
  </si>
  <si>
    <t>Granbury</t>
  </si>
  <si>
    <t>8787 Wolf Hollow Court</t>
  </si>
  <si>
    <t>Wolf Hollow II</t>
  </si>
  <si>
    <t>2415 FM 1272</t>
  </si>
  <si>
    <t>GRAPELAND</t>
  </si>
  <si>
    <t>11703 EAST FM. 846</t>
  </si>
  <si>
    <t>COAHOMA</t>
  </si>
  <si>
    <t>WTG GAS PROCESSING LP (100%)</t>
  </si>
  <si>
    <t>200 REFINERY RD; INTERSECTION OF I-20 &amp; REFINERY RD</t>
  </si>
  <si>
    <t>BIG SPRING</t>
  </si>
  <si>
    <t>BIG SPRING REFINERY</t>
  </si>
  <si>
    <t>500 REFINERY ROAD</t>
  </si>
  <si>
    <t>C. R. Wing Cogeneration Plant</t>
  </si>
  <si>
    <t>BERKSHIRE HATHAWAY INC (91.14%); WALTER SCOTT JR (7.89%)</t>
  </si>
  <si>
    <t>1211 North Midway Road</t>
  </si>
  <si>
    <t>Big Spring Carbon Black Plant</t>
  </si>
  <si>
    <t>SALT FLAT</t>
  </si>
  <si>
    <t>HUDSPETH COUNTY</t>
  </si>
  <si>
    <t>2811 FM 1568</t>
  </si>
  <si>
    <t>HUNT COUNTY</t>
  </si>
  <si>
    <t>MALOY SOLID WASTE LANDFILL</t>
  </si>
  <si>
    <t>4201 POWERLANE</t>
  </si>
  <si>
    <t>Power Lane Steam Plant</t>
  </si>
  <si>
    <t>GREENVILLE ELECTRIC UTILITY SYSTEM (100%)</t>
  </si>
  <si>
    <t>1308 HIGHWAY 69 N</t>
  </si>
  <si>
    <t>CELESTE</t>
  </si>
  <si>
    <t>WASTE MANAGEMENT PECAN PRAIRIE</t>
  </si>
  <si>
    <t>9440 FM 1559</t>
  </si>
  <si>
    <t>Borger</t>
  </si>
  <si>
    <t>HUTCHINSON COUNTY</t>
  </si>
  <si>
    <t>Borger Carbon Black Plant</t>
  </si>
  <si>
    <t>9101 Hwy 136</t>
  </si>
  <si>
    <t>BORGER</t>
  </si>
  <si>
    <t>SPUR 119 N COGEN PLACE</t>
  </si>
  <si>
    <t>Blackhawk Station</t>
  </si>
  <si>
    <t>GREAT POINT POWER LLC (100%)</t>
  </si>
  <si>
    <t>9455 FM 1559</t>
  </si>
  <si>
    <t>9201 FM 1551</t>
  </si>
  <si>
    <t>AGRIUM US BORGER NITROGEN OPERATIONS</t>
  </si>
  <si>
    <t>AGRIUM US INC (100%)</t>
  </si>
  <si>
    <t>600 Spur 119 North</t>
  </si>
  <si>
    <t>SOLVAY Specialty Polymers USA - LLC</t>
  </si>
  <si>
    <t>BORGER REFINERY</t>
  </si>
  <si>
    <t>14701 US 67 West</t>
  </si>
  <si>
    <t>Mertzon</t>
  </si>
  <si>
    <t>IRION COUNTY</t>
  </si>
  <si>
    <t>HENDERSON RANCH RD</t>
  </si>
  <si>
    <t>JACKSBORO</t>
  </si>
  <si>
    <t>Jack County Generation Facility</t>
  </si>
  <si>
    <t>BRAZOS ELECTRIC POWER COOPERATIVE INC (100%)</t>
  </si>
  <si>
    <t>8151 Highway 281 South</t>
  </si>
  <si>
    <t>PERRIN</t>
  </si>
  <si>
    <t>JACK COUNTY</t>
  </si>
  <si>
    <t>121 County Road 117 N</t>
  </si>
  <si>
    <t>Edna</t>
  </si>
  <si>
    <t>5110 U.S. HWY 190E</t>
  </si>
  <si>
    <t>LOUISIANA-PACIFIC CORP (100%)</t>
  </si>
  <si>
    <t>1913 FM 105</t>
  </si>
  <si>
    <t>EVADALE</t>
  </si>
  <si>
    <t>428 County Road 200</t>
  </si>
  <si>
    <t>Brookeland</t>
  </si>
  <si>
    <t>11440 HWY 90 WEST</t>
  </si>
  <si>
    <t>BEAUMONT POLYETHYLENE PLANT</t>
  </si>
  <si>
    <t>4732 West Highway 73</t>
  </si>
  <si>
    <t>Beaumont</t>
  </si>
  <si>
    <t>City of Port Arthur Landfill</t>
  </si>
  <si>
    <t>CITY OF PORT ARTHUR (100%)</t>
  </si>
  <si>
    <t>6433 Labelle Road</t>
  </si>
  <si>
    <t>Golden Triangle Landfill</t>
  </si>
  <si>
    <t>5470 N. Twin City Hwy.</t>
  </si>
  <si>
    <t>Nederland</t>
  </si>
  <si>
    <t>OCI Beaumont LLC</t>
  </si>
  <si>
    <t>1801 South Gulfway Drive</t>
  </si>
  <si>
    <t>Port Arthur</t>
  </si>
  <si>
    <t>Linde Facility 0379</t>
  </si>
  <si>
    <t>2810 GULF STATES ROAD</t>
  </si>
  <si>
    <t>ARKEMA BEAUMONT PLANT</t>
  </si>
  <si>
    <t>4241 SAVANNAH AVE</t>
  </si>
  <si>
    <t>PORT ARTHUR</t>
  </si>
  <si>
    <t>ARAMCO SERVICES CO (100%)</t>
  </si>
  <si>
    <t>6001 Highway 366</t>
  </si>
  <si>
    <t>PORT NECHES</t>
  </si>
  <si>
    <t>7600 32nd Street</t>
  </si>
  <si>
    <t>1801 SOUTH GULFWAY DRIVE</t>
  </si>
  <si>
    <t>PREMCOR REFINING GROUP INCORPORATED PORTARTHUR REFINERY</t>
  </si>
  <si>
    <t>2366 Sulphur Plant Road</t>
  </si>
  <si>
    <t>Natgasoline LLC</t>
  </si>
  <si>
    <t>FIREWATER LLC (100%)</t>
  </si>
  <si>
    <t>GOODYEAR BEAUMONT CHEMICAL PLANT</t>
  </si>
  <si>
    <t>14385 WEST PORT ARTHUR ROAD</t>
  </si>
  <si>
    <t>BASF BEAUMONT AGRO PLANT</t>
  </si>
  <si>
    <t>5895 LAFIN DR</t>
  </si>
  <si>
    <t>CITY OF BEAUMONT LANDFILL</t>
  </si>
  <si>
    <t>CITY OF BEAUMONT (100%)</t>
  </si>
  <si>
    <t>6175 HIGHLAND AVE</t>
  </si>
  <si>
    <t>6350 NORTH TWIN CITY HIGHWAY</t>
  </si>
  <si>
    <t>NEDERLAND</t>
  </si>
  <si>
    <t>2712 Nederland Ave.</t>
  </si>
  <si>
    <t>Nederland Terminal</t>
  </si>
  <si>
    <t>2001 SOUTH GULFWAY DRIVE</t>
  </si>
  <si>
    <t>1795 BURT ST</t>
  </si>
  <si>
    <t>Exxonmobil Beaumont Refinery</t>
  </si>
  <si>
    <t>7501 GULFWAY DR</t>
  </si>
  <si>
    <t>3900 Hwy 366</t>
  </si>
  <si>
    <t>Beaumont Terminal</t>
  </si>
  <si>
    <t>1615 MAIN ST</t>
  </si>
  <si>
    <t>Lion Elastomers</t>
  </si>
  <si>
    <t>LION ELASTOMERS HOLDINGS (100%)</t>
  </si>
  <si>
    <t>2555 Savannah Ave</t>
  </si>
  <si>
    <t>Linde Facility 0497</t>
  </si>
  <si>
    <t>2121 PARK STREET</t>
  </si>
  <si>
    <t>AIR LIQUIDE - PORT NECHES ASU COGENERATION PLANT</t>
  </si>
  <si>
    <t>2555 SAVANNAH AVE</t>
  </si>
  <si>
    <t>MOTIVA ENTERPRISES LLC</t>
  </si>
  <si>
    <t>1801 S Gulfway Dr within Valero Refinery</t>
  </si>
  <si>
    <t>Air Products Port Arthur Facility</t>
  </si>
  <si>
    <t>3901 COKE DOCK RD</t>
  </si>
  <si>
    <t>OXBOW CALCINING</t>
  </si>
  <si>
    <t>Mirando City</t>
  </si>
  <si>
    <t>JIM HOGG COUNTY</t>
  </si>
  <si>
    <t>MIRANDO CITY</t>
  </si>
  <si>
    <t>12770 South Hwy 281</t>
  </si>
  <si>
    <t>Premont</t>
  </si>
  <si>
    <t>JIM WELLS COUNTY</t>
  </si>
  <si>
    <t>8711 COUNTY ROAD 916</t>
  </si>
  <si>
    <t>GODLEY</t>
  </si>
  <si>
    <t>15865 FM 1434</t>
  </si>
  <si>
    <t>Texas Lime Company</t>
  </si>
  <si>
    <t>9100 S INTERSTATE 35 W</t>
  </si>
  <si>
    <t>ALVARADO</t>
  </si>
  <si>
    <t>TURKEY CREEK LANDFILL</t>
  </si>
  <si>
    <t>820 SPARKS DRIVE</t>
  </si>
  <si>
    <t>831 SPARKS DR</t>
  </si>
  <si>
    <t>Johnson County Generation Facility</t>
  </si>
  <si>
    <t>200 W Industrial Boulevard</t>
  </si>
  <si>
    <t>1984 FM 3034</t>
  </si>
  <si>
    <t>Abilene</t>
  </si>
  <si>
    <t>Abilene Environmental Landfill</t>
  </si>
  <si>
    <t>ABILENE ENVIRONMENTAL LANDFILL INC (100%)</t>
  </si>
  <si>
    <t>Abilene Regional Landfill</t>
  </si>
  <si>
    <t>Hobson</t>
  </si>
  <si>
    <t>KARNES COUNTY</t>
  </si>
  <si>
    <t>1141 County Road 141</t>
  </si>
  <si>
    <t>Kennedy</t>
  </si>
  <si>
    <t>14703 Highway 90</t>
  </si>
  <si>
    <t>Karnes City</t>
  </si>
  <si>
    <t>855 E Highway 80 (actual) PO 847 (mailing)</t>
  </si>
  <si>
    <t>Forney</t>
  </si>
  <si>
    <t>KAUFMAN COUNTY</t>
  </si>
  <si>
    <t>Smurfit Kappa Orange County LLC</t>
  </si>
  <si>
    <t>SMURFIT KAPPA ORANGE COUNTY LLC (100%)</t>
  </si>
  <si>
    <t>13770 W US HIGHWAY 80</t>
  </si>
  <si>
    <t>FORNEY</t>
  </si>
  <si>
    <t>FORNEY POWER PLANT</t>
  </si>
  <si>
    <t>515 FM 473</t>
  </si>
  <si>
    <t>Comfort</t>
  </si>
  <si>
    <t>JAYTON</t>
  </si>
  <si>
    <t>PERMIAN BASIN LP (76%); OCCIDENTAL PETROLEUM CORP (20%); JAYNE WRIGHTSMAN CO (2%); DABB ENERGY CO (1%); LEGACY RESERVES INC (1%)</t>
  </si>
  <si>
    <t>Kingsville</t>
  </si>
  <si>
    <t>KLEBERG COUNTY</t>
  </si>
  <si>
    <t>3205 FM 137</t>
  </si>
  <si>
    <t>PARIS</t>
  </si>
  <si>
    <t>Lamar Power (Paris)</t>
  </si>
  <si>
    <t>5528 Hwy 24</t>
  </si>
  <si>
    <t>Paris</t>
  </si>
  <si>
    <t>3100 Country Road 33900</t>
  </si>
  <si>
    <t>Powderly</t>
  </si>
  <si>
    <t>Paris Landfill</t>
  </si>
  <si>
    <t>5161 County Road 24200</t>
  </si>
  <si>
    <t>5410 CR 24200</t>
  </si>
  <si>
    <t>301 LAKE CROOK ROAD</t>
  </si>
  <si>
    <t>Paris Energy Center</t>
  </si>
  <si>
    <t>PARIS GENERATION LP (100%)</t>
  </si>
  <si>
    <t>PARIS PLANT</t>
  </si>
  <si>
    <t>1096 CR 15100</t>
  </si>
  <si>
    <t>Blossom</t>
  </si>
  <si>
    <t>Blossom Prairie Landfill</t>
  </si>
  <si>
    <t>5M S OF EARTH ON FM RD 1055</t>
  </si>
  <si>
    <t>EARTH</t>
  </si>
  <si>
    <t>Plant X</t>
  </si>
  <si>
    <t>9M E OF MULESHOE ON HWY 70</t>
  </si>
  <si>
    <t>MULESHOE</t>
  </si>
  <si>
    <t>Tolk Station</t>
  </si>
  <si>
    <t>2656 South Interstate 35</t>
  </si>
  <si>
    <t>Cotulla</t>
  </si>
  <si>
    <t>LA SALLE COUNTY</t>
  </si>
  <si>
    <t>29509 HWY 624</t>
  </si>
  <si>
    <t>Fowlerton</t>
  </si>
  <si>
    <t>Hallettsville</t>
  </si>
  <si>
    <t>LAVACA COUNTY</t>
  </si>
  <si>
    <t>526 S Lavaca</t>
  </si>
  <si>
    <t>Moulton</t>
  </si>
  <si>
    <t>404 Private Road 1045</t>
  </si>
  <si>
    <t>8812 US HIGHWAY 79 S</t>
  </si>
  <si>
    <t>JEWETT</t>
  </si>
  <si>
    <t>NUCOR STEEL-TEXAS</t>
  </si>
  <si>
    <t>3784 FM Rd 39</t>
  </si>
  <si>
    <t>3964 FM 39</t>
  </si>
  <si>
    <t>3048 LCR 460</t>
  </si>
  <si>
    <t>MEXIA</t>
  </si>
  <si>
    <t>LIMESTONE COUNTY</t>
  </si>
  <si>
    <t>MEXIA LANDFILL</t>
  </si>
  <si>
    <t>301 LEROY ST.</t>
  </si>
  <si>
    <t>LIVE OAK COUNTY</t>
  </si>
  <si>
    <t>DIAMOND SHAMROCK REFINING VALERO</t>
  </si>
  <si>
    <t>2001 FERGUSON RD</t>
  </si>
  <si>
    <t>MARBLE FALLS</t>
  </si>
  <si>
    <t>T C Ferguson Power Plant</t>
  </si>
  <si>
    <t>Mentone</t>
  </si>
  <si>
    <t>LOVING COUNTY</t>
  </si>
  <si>
    <t>ROSEMORE INC (100%)</t>
  </si>
  <si>
    <t>2439 County Road 300</t>
  </si>
  <si>
    <t>2261 Pipeline Road</t>
  </si>
  <si>
    <t>ROSEHILL RESOURCES (100%)</t>
  </si>
  <si>
    <t>2301 N. University Ave.</t>
  </si>
  <si>
    <t>LUBBOCK COUNTY</t>
  </si>
  <si>
    <t>X-FAB Texas Inc.</t>
  </si>
  <si>
    <t>X-FAB SEMICONDUCTOR FOUNDRIES AG (100%)</t>
  </si>
  <si>
    <t>17304 North FM 2528</t>
  </si>
  <si>
    <t>West Texas Region Disposal Facility</t>
  </si>
  <si>
    <t>CITY OF LUBBOCK TEXAS (100%)</t>
  </si>
  <si>
    <t>3500 E SLATON HWY</t>
  </si>
  <si>
    <t>LUBBOCK</t>
  </si>
  <si>
    <t>Alex Ty Cooke Generating Station</t>
  </si>
  <si>
    <t>2901 AVENUE A</t>
  </si>
  <si>
    <t>PYCO INDUSTRIES AVENUE A FACILITY</t>
  </si>
  <si>
    <t>PYCO INDUSTRIES INC (100%)</t>
  </si>
  <si>
    <t>8425 North Avenue P</t>
  </si>
  <si>
    <t>Caliche Canyon Landfill</t>
  </si>
  <si>
    <t>E OF LUBBOCK ON FARM RD 3020</t>
  </si>
  <si>
    <t>Jones Station</t>
  </si>
  <si>
    <t>TEXAS TECH UNIVERSITY</t>
  </si>
  <si>
    <t>TEXAS TECH UNIVERSITY SYSTEM (100%)</t>
  </si>
  <si>
    <t>LUBBOCK POWER &amp; LIGHT BRANDON STATION</t>
  </si>
  <si>
    <t>402 Massengale Drive</t>
  </si>
  <si>
    <t>J Robert Massengale Generating Station</t>
  </si>
  <si>
    <t>2161 Rattlesnake Road</t>
  </si>
  <si>
    <t>Riesel</t>
  </si>
  <si>
    <t>Sandy Creek Energy Station</t>
  </si>
  <si>
    <t>677 Selby Lane</t>
  </si>
  <si>
    <t>Waco</t>
  </si>
  <si>
    <t>MCLENNAN COUNTY</t>
  </si>
  <si>
    <t>Lacy Lakeview RDF</t>
  </si>
  <si>
    <t>11400 Old McGregor Road</t>
  </si>
  <si>
    <t>City of Waco Landfill</t>
  </si>
  <si>
    <t>CITY OF WACO (100%)</t>
  </si>
  <si>
    <t>5220 BEVERLY DR.</t>
  </si>
  <si>
    <t>WACO</t>
  </si>
  <si>
    <t>OWENS-BROCKWAY GLASS CONTAINER INC. PLANT #15</t>
  </si>
  <si>
    <t>Tilden</t>
  </si>
  <si>
    <t>MCMULLEN COUNTY</t>
  </si>
  <si>
    <t>2289 Hwy 16 South</t>
  </si>
  <si>
    <t>2339 Avinger Cut Off Road</t>
  </si>
  <si>
    <t>Avinger</t>
  </si>
  <si>
    <t>HIGHWAY 49</t>
  </si>
  <si>
    <t>AVINGER</t>
  </si>
  <si>
    <t>Wilkes Power Plant</t>
  </si>
  <si>
    <t>Grelton Substation</t>
  </si>
  <si>
    <t>2989 State Hwy 349</t>
  </si>
  <si>
    <t>Tarzan</t>
  </si>
  <si>
    <t>2718 CR 2500</t>
  </si>
  <si>
    <t>WTG NORTH PERMIAN MIDSTREAM LLC (100%)</t>
  </si>
  <si>
    <t>17042 State Highway 60 South</t>
  </si>
  <si>
    <t>MATAGORDA COUNTY</t>
  </si>
  <si>
    <t>EQUISTAR CHEMICALS LP MATAGOR DA FACILITY</t>
  </si>
  <si>
    <t>4367 COUNTY ROAD 403</t>
  </si>
  <si>
    <t>MARKHAM</t>
  </si>
  <si>
    <t>2001 FM 3057</t>
  </si>
  <si>
    <t>7197 FM 1468 N</t>
  </si>
  <si>
    <t>Bay City</t>
  </si>
  <si>
    <t>6700 FM 1468 N</t>
  </si>
  <si>
    <t>Markham</t>
  </si>
  <si>
    <t>300 N. Loraine</t>
  </si>
  <si>
    <t>City of Midland MSW Landfill</t>
  </si>
  <si>
    <t>NAVITAS MIDSTREAM PARTNERS LLC (100%)</t>
  </si>
  <si>
    <t>Midkiff</t>
  </si>
  <si>
    <t>APR OPERATING LLC (100%)</t>
  </si>
  <si>
    <t>MIDKIFF</t>
  </si>
  <si>
    <t>DCP MIDSTREAM LP (98.44706%); CHEVRON CORP (1.2112%)</t>
  </si>
  <si>
    <t>WEST TEXAS GAS INC (100%)</t>
  </si>
  <si>
    <t>6001 Deauville Blvd</t>
  </si>
  <si>
    <t>500 West Texas Suite 1200</t>
  </si>
  <si>
    <t>DIAMONDBACK ENERGY INC (100%)</t>
  </si>
  <si>
    <t>ENDEAVOR ENERGY RESOURCES LP (100%)</t>
  </si>
  <si>
    <t>MONTAGUE COUNTY</t>
  </si>
  <si>
    <t>1988 BRIAR CREEK RD</t>
  </si>
  <si>
    <t>BOWIE</t>
  </si>
  <si>
    <t>1750 N. Loop 336 East</t>
  </si>
  <si>
    <t>Conroe</t>
  </si>
  <si>
    <t>Conroe 6 Landfill</t>
  </si>
  <si>
    <t>9950 Woodloch Forest Drive</t>
  </si>
  <si>
    <t>DURANGO MIDSTREAM HOLDINGS LLC (100%)</t>
  </si>
  <si>
    <t>11191 Longstreet Road</t>
  </si>
  <si>
    <t>Willis</t>
  </si>
  <si>
    <t>Montgomery County Power Station</t>
  </si>
  <si>
    <t>GEOSOUTHERN ENERGY CORP (100%)</t>
  </si>
  <si>
    <t>VAQUERO PERMIAN GATHERING LLC (100%)</t>
  </si>
  <si>
    <t>5451 JEFFERSON CHEMICAL ROAD</t>
  </si>
  <si>
    <t>CONROE</t>
  </si>
  <si>
    <t>HUNTSMAN PETROCHEMICAL LLC</t>
  </si>
  <si>
    <t>HUNTSMAN PETROCHEMICAL LLC (100%)</t>
  </si>
  <si>
    <t>Kingwood</t>
  </si>
  <si>
    <t>VALENCE OPERATING CO (100%)</t>
  </si>
  <si>
    <t>EARTHSTONE ENERGY INC (100%)</t>
  </si>
  <si>
    <t>11191 LONGSTREET ROAD</t>
  </si>
  <si>
    <t>WILLIS</t>
  </si>
  <si>
    <t>Lewis Creek</t>
  </si>
  <si>
    <t>19248 Highway 105</t>
  </si>
  <si>
    <t>Security Recycling and Disposal Facility</t>
  </si>
  <si>
    <t>11702 CARBON BLACK ROAD</t>
  </si>
  <si>
    <t>SUNRAY</t>
  </si>
  <si>
    <t>CONTINENTAL CARBON Sunray Plant</t>
  </si>
  <si>
    <t>6701 FM 119</t>
  </si>
  <si>
    <t>5950 Trails End Road</t>
  </si>
  <si>
    <t>CACTUS</t>
  </si>
  <si>
    <t>SWIFT &amp; CO</t>
  </si>
  <si>
    <t>7174 FM119</t>
  </si>
  <si>
    <t>Sunray</t>
  </si>
  <si>
    <t>Dumas</t>
  </si>
  <si>
    <t>11571 Texas Beef Road</t>
  </si>
  <si>
    <t>NACOGDOCHES COUNTY</t>
  </si>
  <si>
    <t>4602 NW Stallings Drive</t>
  </si>
  <si>
    <t>City of Nacogdoches Landfill</t>
  </si>
  <si>
    <t>CITY OF NACOGDOCHES (100%)</t>
  </si>
  <si>
    <t>Appleby</t>
  </si>
  <si>
    <t>2050 Jester Drive</t>
  </si>
  <si>
    <t>CORSICANA</t>
  </si>
  <si>
    <t>NAVARRO COUNTY</t>
  </si>
  <si>
    <t>CITY OF CORSICANA LANDFILL</t>
  </si>
  <si>
    <t>CITY OF CORSICANA (100%)</t>
  </si>
  <si>
    <t>Streetman Plant</t>
  </si>
  <si>
    <t>3801 S. HWY. 287</t>
  </si>
  <si>
    <t>GUARDIAN INDUSTRIES - Corsicana</t>
  </si>
  <si>
    <t>2372 County Road 3870</t>
  </si>
  <si>
    <t>Deweyville</t>
  </si>
  <si>
    <t>Newton County Landfill</t>
  </si>
  <si>
    <t>976 COUNTY ROAD 4213</t>
  </si>
  <si>
    <t>DEWEYVILLE</t>
  </si>
  <si>
    <t>Cottonwood Energy Project</t>
  </si>
  <si>
    <t>202 County Road 306</t>
  </si>
  <si>
    <t>MARYNEAL</t>
  </si>
  <si>
    <t>NOLAN COUNTY</t>
  </si>
  <si>
    <t>1 USG Road</t>
  </si>
  <si>
    <t>United States Gypsum Company of Sweetwater</t>
  </si>
  <si>
    <t>310 FM 1856</t>
  </si>
  <si>
    <t>G P GYPSUM SWEETWATER WALLBOARD PLANT</t>
  </si>
  <si>
    <t>4301 Waldron Road</t>
  </si>
  <si>
    <t>Corpus Christi</t>
  </si>
  <si>
    <t>Barney M. Davis</t>
  </si>
  <si>
    <t>1501 MCKINZIE ROAD</t>
  </si>
  <si>
    <t>CORPUS CHRISTI</t>
  </si>
  <si>
    <t>NUECES COUNTY</t>
  </si>
  <si>
    <t>EQUISTAR CORPUS CHRISTI PLANT</t>
  </si>
  <si>
    <t>5438 Union Street</t>
  </si>
  <si>
    <t>2397 County Road 20</t>
  </si>
  <si>
    <t>Bishop</t>
  </si>
  <si>
    <t>Cefe Valenzuela Landfill</t>
  </si>
  <si>
    <t>2002 NAVIGATION BOULEVARD</t>
  </si>
  <si>
    <t>Nueces Bay</t>
  </si>
  <si>
    <t>802 MCKINZIE ROAD</t>
  </si>
  <si>
    <t>3952 BUDDY LAWRENCE DRIVE</t>
  </si>
  <si>
    <t>Corpus Christi Energy Center</t>
  </si>
  <si>
    <t>7209 Up River Road</t>
  </si>
  <si>
    <t>Buckeye Texas Processing LLC</t>
  </si>
  <si>
    <t>BUCKEYE PARTNERS LP (100%)</t>
  </si>
  <si>
    <t>1802 Poth Lane</t>
  </si>
  <si>
    <t>Corpus Christi Terminal Condensate Splitter</t>
  </si>
  <si>
    <t>MAGELLAN MIDSTREAM PARTNERS LP (100%)</t>
  </si>
  <si>
    <t>2825 SUNTIDE ROAD</t>
  </si>
  <si>
    <t>FLINT HILLS RESOURCES CORPUS CHRISTI WEST PLANT</t>
  </si>
  <si>
    <t>5900 UP RIVER ROAD</t>
  </si>
  <si>
    <t>VALERO CORPUS CHRISTI REFINERY</t>
  </si>
  <si>
    <t>5738 COUNTY ROAD 4</t>
  </si>
  <si>
    <t>BISHOP</t>
  </si>
  <si>
    <t>TICONA POLYMERS INCORPORATED</t>
  </si>
  <si>
    <t>5880 UP RIVER ROAD</t>
  </si>
  <si>
    <t>AIR LIQUIDE - CORPUS CHRISTI SMR</t>
  </si>
  <si>
    <t>7350 INTERSTATE HWY. 37</t>
  </si>
  <si>
    <t>CITGO CORPUS CHRISTI REFINERY - WEST PLANT</t>
  </si>
  <si>
    <t>7001 AYERS</t>
  </si>
  <si>
    <t>J. C. Elliott Landfill and Transfer Station</t>
  </si>
  <si>
    <t>Robstown</t>
  </si>
  <si>
    <t>EPIC MIDSTREAM LLC (100%)</t>
  </si>
  <si>
    <t>3189 SR 69 and County Road 30</t>
  </si>
  <si>
    <t>El Centro Landfill</t>
  </si>
  <si>
    <t>1801 NUECES BAY BLVD.</t>
  </si>
  <si>
    <t>CITGO CORPUS CHRISTI REFINERY EAST PLANT</t>
  </si>
  <si>
    <t>5401 Up River Road</t>
  </si>
  <si>
    <t>Air Products LLC - Corpus Christi</t>
  </si>
  <si>
    <t>1300 CANTWELL LANE</t>
  </si>
  <si>
    <t>VALERO CORPUS CHRISTI REFINERY EAST PLANT</t>
  </si>
  <si>
    <t>1607 Nueces Bay Blvd.</t>
  </si>
  <si>
    <t>FLINT HILLS RESOURCES CORPUS CHRISTI EAST PLANT</t>
  </si>
  <si>
    <t>Spearman</t>
  </si>
  <si>
    <t>OCHILTREE COUNTY</t>
  </si>
  <si>
    <t>100 OLD HIGHWAY 90 WEST</t>
  </si>
  <si>
    <t>VIDOR</t>
  </si>
  <si>
    <t>Optimus Steel LLC</t>
  </si>
  <si>
    <t>OPTIMUS STEEL LLC (100%)</t>
  </si>
  <si>
    <t>3055A FM 1006</t>
  </si>
  <si>
    <t>INVISTA ORANGE SITE</t>
  </si>
  <si>
    <t>1750 IP Way</t>
  </si>
  <si>
    <t>International Paper - Orange Mill</t>
  </si>
  <si>
    <t>1513 Echo Road</t>
  </si>
  <si>
    <t>Orange Carbon Black Plant</t>
  </si>
  <si>
    <t>5713 FM RD 1006</t>
  </si>
  <si>
    <t>LION ELASTOMERS ORANGE PLANT</t>
  </si>
  <si>
    <t>LION COPOLYMER HOLDINGS LLC (100%)</t>
  </si>
  <si>
    <t>WEST ROUNDBUNCH ROAD</t>
  </si>
  <si>
    <t>BRIDGE CITY</t>
  </si>
  <si>
    <t>3055 FARM RD. 1006</t>
  </si>
  <si>
    <t>SABINE RIVER OPERATIONS</t>
  </si>
  <si>
    <t>3055 FM 1006</t>
  </si>
  <si>
    <t>SRW Cogen Limited Partnership</t>
  </si>
  <si>
    <t>4647 FM 1006</t>
  </si>
  <si>
    <t>ARLANXEO Orange Site</t>
  </si>
  <si>
    <t>2217 FMROAD 3137</t>
  </si>
  <si>
    <t>PALO PINTO</t>
  </si>
  <si>
    <t>R W Miller</t>
  </si>
  <si>
    <t>1160 Hwy. 193 East</t>
  </si>
  <si>
    <t>GORDON</t>
  </si>
  <si>
    <t>PALO PINTO COUNTY</t>
  </si>
  <si>
    <t>1423 CR 401</t>
  </si>
  <si>
    <t>606 S. Shelby St.</t>
  </si>
  <si>
    <t>2539 COUNTY ROAD 301</t>
  </si>
  <si>
    <t>CARTHAGE</t>
  </si>
  <si>
    <t>356 FM 959</t>
  </si>
  <si>
    <t>2628 US 79 NORTH</t>
  </si>
  <si>
    <t>480 PR 8015</t>
  </si>
  <si>
    <t>329 COUNTY ROAD 257</t>
  </si>
  <si>
    <t>BECKVILLE</t>
  </si>
  <si>
    <t>2636 US HWY 79N</t>
  </si>
  <si>
    <t>Weatherford</t>
  </si>
  <si>
    <t>PARKER COUNTY</t>
  </si>
  <si>
    <t>3131 Old Brock Road</t>
  </si>
  <si>
    <t>Weatherford Landfill</t>
  </si>
  <si>
    <t>451 Jones Road</t>
  </si>
  <si>
    <t>1530 U.S. Hwy 60</t>
  </si>
  <si>
    <t>Friona</t>
  </si>
  <si>
    <t>PARMER COUNTY</t>
  </si>
  <si>
    <t>Cargill Meat Solutions</t>
  </si>
  <si>
    <t>2821 Waha Road</t>
  </si>
  <si>
    <t>Coyanosa</t>
  </si>
  <si>
    <t>PECOS COUNTY</t>
  </si>
  <si>
    <t>4259 Mobil Road</t>
  </si>
  <si>
    <t>Fort Stockton</t>
  </si>
  <si>
    <t>4906 EL PASO ROAD</t>
  </si>
  <si>
    <t>COYANOSA</t>
  </si>
  <si>
    <t>VAQUERO PERMIAN PROCESSING LLC (100%)</t>
  </si>
  <si>
    <t>2301 Puckett Road</t>
  </si>
  <si>
    <t>3238 W. Gomez Road</t>
  </si>
  <si>
    <t>1165 FM 2665</t>
  </si>
  <si>
    <t>Goodrich</t>
  </si>
  <si>
    <t>3477 FM 942 W</t>
  </si>
  <si>
    <t>LEGGETT</t>
  </si>
  <si>
    <t>POLK COUNTY LANDFILL</t>
  </si>
  <si>
    <t>228 East FM 1988</t>
  </si>
  <si>
    <t>2825 THREE BRIDGE RD</t>
  </si>
  <si>
    <t>ENTERPRISE PRODUCTS PARTNERS LP (75%); GRIZZLY ENERGY LLC (25%)</t>
  </si>
  <si>
    <t>32540 Fain Plant Rd.</t>
  </si>
  <si>
    <t>MASTERSON</t>
  </si>
  <si>
    <t>7001 NORTH HIGHWAY 136</t>
  </si>
  <si>
    <t>AMARILLO</t>
  </si>
  <si>
    <t>ASARCO LLC AMARILLO COPPER REFINERY</t>
  </si>
  <si>
    <t>8400 N LAKESIDE DR</t>
  </si>
  <si>
    <t>Harrington Station</t>
  </si>
  <si>
    <t>5000 N. FM 1912</t>
  </si>
  <si>
    <t>TYSON FRESH MEATS</t>
  </si>
  <si>
    <t>16250 BEZNER DR</t>
  </si>
  <si>
    <t>CITY OF AMARILLO LANDFILL</t>
  </si>
  <si>
    <t>7201 N LAKESIDE DRIVE</t>
  </si>
  <si>
    <t>Nichols Station</t>
  </si>
  <si>
    <t>1701 West Loop 335 S</t>
  </si>
  <si>
    <t>Amarillo</t>
  </si>
  <si>
    <t>RANDALL COUNTY</t>
  </si>
  <si>
    <t>Owens Corning - Amarillo Plant</t>
  </si>
  <si>
    <t>20700 HELIUM RD</t>
  </si>
  <si>
    <t>CANYON</t>
  </si>
  <si>
    <t>SOUTHWEST LANDFILL</t>
  </si>
  <si>
    <t>1775 County Road 10</t>
  </si>
  <si>
    <t>Big Lake</t>
  </si>
  <si>
    <t>REAGAN COUNTY</t>
  </si>
  <si>
    <t>REAL COUNTY</t>
  </si>
  <si>
    <t>473 CR 118</t>
  </si>
  <si>
    <t>REEVES COUNTY</t>
  </si>
  <si>
    <t>EAGLECLAW MIDSTREAM SERVICES LLC (80%); SILVERBACK MIDSTREAM LLC (20%)</t>
  </si>
  <si>
    <t>CAPROCK PERMIAN PROCESSING LLC (100%)</t>
  </si>
  <si>
    <t>231 County Rd 452</t>
  </si>
  <si>
    <t>49 County Road 419</t>
  </si>
  <si>
    <t>pecos</t>
  </si>
  <si>
    <t>31.799789 North; 103.929683 West</t>
  </si>
  <si>
    <t>REFUGIO COUNTY</t>
  </si>
  <si>
    <t>1744D N HIGHWAY 77</t>
  </si>
  <si>
    <t>REFUGIO</t>
  </si>
  <si>
    <t>586 County Line Road</t>
  </si>
  <si>
    <t>Marquez</t>
  </si>
  <si>
    <t>ROBERTSON COUNTY</t>
  </si>
  <si>
    <t>8127 Oak Grove Road</t>
  </si>
  <si>
    <t>Oak Grove</t>
  </si>
  <si>
    <t>13065 PLANT RD</t>
  </si>
  <si>
    <t>BREMOND</t>
  </si>
  <si>
    <t>Twin Oaks</t>
  </si>
  <si>
    <t>MAJOR OAK POWER LLC (100%)</t>
  </si>
  <si>
    <t>7589 State Hwy 315 E</t>
  </si>
  <si>
    <t>Long Branch</t>
  </si>
  <si>
    <t>Tenaska Gateway Generating Station</t>
  </si>
  <si>
    <t>8850 FM 2658 North</t>
  </si>
  <si>
    <t>Martin Lake</t>
  </si>
  <si>
    <t>754 CR 425D</t>
  </si>
  <si>
    <t>RUSK COUNTY</t>
  </si>
  <si>
    <t>5155 FM 2867</t>
  </si>
  <si>
    <t>IESI East Texas Regional Landfill</t>
  </si>
  <si>
    <t>SAN AUGUSTINE COUNTY</t>
  </si>
  <si>
    <t>7.5 MI SOUTH OF SHEPHERD</t>
  </si>
  <si>
    <t>SHEPHERD</t>
  </si>
  <si>
    <t>San Jacinto County Peaking Facility</t>
  </si>
  <si>
    <t>TX HWY 361 EAST @ SAC</t>
  </si>
  <si>
    <t>GREGORY</t>
  </si>
  <si>
    <t>Gregory Power Facility</t>
  </si>
  <si>
    <t>Sinton</t>
  </si>
  <si>
    <t>SAN PATRICIO COUNTY</t>
  </si>
  <si>
    <t>Sinton Landfill</t>
  </si>
  <si>
    <t>14766 Highway 188</t>
  </si>
  <si>
    <t>2800 Kay Bailey Hutchison Road</t>
  </si>
  <si>
    <t>4133 STATE HIGHWAY 361</t>
  </si>
  <si>
    <t>INGLESIDE</t>
  </si>
  <si>
    <t>OCCIDENTAL CHEMICAL CORPORATION INGLESIDE PLANT</t>
  </si>
  <si>
    <t>2500 4th Street</t>
  </si>
  <si>
    <t>Chemours - Corpus Christi Plant</t>
  </si>
  <si>
    <t>3621 S FM 1673</t>
  </si>
  <si>
    <t>SNYDER</t>
  </si>
  <si>
    <t>SCURRY COUNTY</t>
  </si>
  <si>
    <t>CITY OF SNYDER LANDFILL</t>
  </si>
  <si>
    <t>718 NORTH FM 1611</t>
  </si>
  <si>
    <t>3775 County Road 226</t>
  </si>
  <si>
    <t>8315 FM 947 West</t>
  </si>
  <si>
    <t>Neuville</t>
  </si>
  <si>
    <t>N 31 42'14.83</t>
  </si>
  <si>
    <t>6141 Paluxy Drive</t>
  </si>
  <si>
    <t>4426 FM 757</t>
  </si>
  <si>
    <t>1702 East Commerce St</t>
  </si>
  <si>
    <t>6141 Paluxy drive</t>
  </si>
  <si>
    <t>12920 FM 2767</t>
  </si>
  <si>
    <t>TYLER</t>
  </si>
  <si>
    <t>GREENWOOD FARMS LANDFILL</t>
  </si>
  <si>
    <t>CITY OF TYLER (100%)</t>
  </si>
  <si>
    <t>11910 CR 492</t>
  </si>
  <si>
    <t>TYLER PIPE COMPANY</t>
  </si>
  <si>
    <t>Sterling City</t>
  </si>
  <si>
    <t>STERLING COUNTY</t>
  </si>
  <si>
    <t>Sonora</t>
  </si>
  <si>
    <t>SUTTON COUNTY</t>
  </si>
  <si>
    <t>20358 Highway 277 South</t>
  </si>
  <si>
    <t>TARRANT COUNTY</t>
  </si>
  <si>
    <t>6201 SOUTH FREEWAY</t>
  </si>
  <si>
    <t>FORT WORTH</t>
  </si>
  <si>
    <t>ALCON LABORATORIES INC (100%)</t>
  </si>
  <si>
    <t>400 West 7th Street</t>
  </si>
  <si>
    <t>CROSS TIMBERS ENERGY LLC (100%)</t>
  </si>
  <si>
    <t>801 Cherry St. - Unit #9</t>
  </si>
  <si>
    <t>BURNETT OIL CO INC (100%)</t>
  </si>
  <si>
    <t>10055 Morris Dido Newark Rd</t>
  </si>
  <si>
    <t>3500 Linkcrest</t>
  </si>
  <si>
    <t>Aledo</t>
  </si>
  <si>
    <t>Westside Recycling and Disposal Facility</t>
  </si>
  <si>
    <t>1 LOCKHEED BLVD</t>
  </si>
  <si>
    <t>U.S. AIR FORCE PLANT 4 LOCKHEED MARTIN AERONAUTICS CO</t>
  </si>
  <si>
    <t>NHIP II BISON HOLDINGS LLC (100%)</t>
  </si>
  <si>
    <t>7001 S. FWY.</t>
  </si>
  <si>
    <t>6288 Salt Road</t>
  </si>
  <si>
    <t>KENNEDALE</t>
  </si>
  <si>
    <t>CITY OF FORT WORTH SOUTHEAST LANDFILL</t>
  </si>
  <si>
    <t>2100 MINNIS DR # A</t>
  </si>
  <si>
    <t>FORT WORTH REGIONAL LANDFILL</t>
  </si>
  <si>
    <t>6604 EAST ROSEDALE ST</t>
  </si>
  <si>
    <t>Handley Generating Station</t>
  </si>
  <si>
    <t>800 Mosier Valley Road</t>
  </si>
  <si>
    <t>Euless</t>
  </si>
  <si>
    <t>Arlington Landfill</t>
  </si>
  <si>
    <t>CITY OF ARLINGTON (100%)</t>
  </si>
  <si>
    <t>2525 EAST ABRAM STREET</t>
  </si>
  <si>
    <t>GMC TRUCK GROUP ARLINGTON ASSEMBLY PLANT</t>
  </si>
  <si>
    <t>5300 E. First Street</t>
  </si>
  <si>
    <t>Eastside/Texas</t>
  </si>
  <si>
    <t>Sheffield</t>
  </si>
  <si>
    <t>TERRELL COUNTY</t>
  </si>
  <si>
    <t>OCCIDENTAL PETROLEUM CORP (54%); EXXON MOBIL CORP (23%); ZPZ DELAWARE I LLC (23%)</t>
  </si>
  <si>
    <t>1776 FM 211</t>
  </si>
  <si>
    <t>Brownfield</t>
  </si>
  <si>
    <t>3031 FARM ROAD 3417</t>
  </si>
  <si>
    <t>MT PLEASANT</t>
  </si>
  <si>
    <t>TITUS COUNTY</t>
  </si>
  <si>
    <t>PLEASANT OAKS LANDFILL</t>
  </si>
  <si>
    <t>CITY OF MT PLEASANT (100%)</t>
  </si>
  <si>
    <t>1000 Pilgrim Street</t>
  </si>
  <si>
    <t>PILGRIM'S CORPORATION MOUNT PLEASANT COMPLEX</t>
  </si>
  <si>
    <t>FM RD 1735</t>
  </si>
  <si>
    <t>Welsh Power Plant</t>
  </si>
  <si>
    <t>SAN ANGELO</t>
  </si>
  <si>
    <t>TOM GREEN COUNTY</t>
  </si>
  <si>
    <t>SAN ANGELO LANDFILL</t>
  </si>
  <si>
    <t>215 E 24TH</t>
  </si>
  <si>
    <t>TRAVIS COUNTY</t>
  </si>
  <si>
    <t>HAL C WEAVER POWER PLANT</t>
  </si>
  <si>
    <t>6501 W. William Cannon Dr.</t>
  </si>
  <si>
    <t>NXP Semiconductors - OH site</t>
  </si>
  <si>
    <t>3016 FM 1327</t>
  </si>
  <si>
    <t>TEXAS DISPOSAL SYSTEMS LANDFILL</t>
  </si>
  <si>
    <t>TEXAS DISPOSAL SYSTEMS LANDFILL INC (100%)</t>
  </si>
  <si>
    <t>1301 S Mopac Expressway</t>
  </si>
  <si>
    <t>9912 GILES RD</t>
  </si>
  <si>
    <t>SUNSET FARMS LANDFILL</t>
  </si>
  <si>
    <t>3501 Ed Bluestein Blvd.</t>
  </si>
  <si>
    <t>NXP Semiconductors - EB site</t>
  </si>
  <si>
    <t>NXP SEMICONDUCTORS USA (100%)</t>
  </si>
  <si>
    <t>5204 EAST BEN WHITE BLVD</t>
  </si>
  <si>
    <t>Cypress Semiconductor</t>
  </si>
  <si>
    <t>CYPRESS SEMICONDUCTOR CORP (100%)</t>
  </si>
  <si>
    <t>14001 MCNEIL ROAD</t>
  </si>
  <si>
    <t>AUSTIN WHITE LIME COMPANY MCNEIL PLANT &amp; QUARRY</t>
  </si>
  <si>
    <t>AUSTIN WHITE LIME CO (100%)</t>
  </si>
  <si>
    <t>12100 Samsung Blvd</t>
  </si>
  <si>
    <t>Samsung Austin Semiconductor</t>
  </si>
  <si>
    <t>SAMSUNG ELECTRONICS AMERICA INC (100%)</t>
  </si>
  <si>
    <t>9900 GILES RD</t>
  </si>
  <si>
    <t>WASTE MANAGEMENT OF TEXAS AUSTIN COMMUNITY RECYCLING &amp; DISPOSAL FACILITY</t>
  </si>
  <si>
    <t>1101 FALLWELL LN</t>
  </si>
  <si>
    <t>Sand Hill Energy Center</t>
  </si>
  <si>
    <t>AUSTIN ENERGY CORP (100%)</t>
  </si>
  <si>
    <t>3700 Lake Austin Blvd</t>
  </si>
  <si>
    <t>LCRA Transmission Services</t>
  </si>
  <si>
    <t>LCRA WHOLESALE ENERGY SERVICES CORP (100%)</t>
  </si>
  <si>
    <t>10108 FM 812</t>
  </si>
  <si>
    <t>FM 812 Landfill</t>
  </si>
  <si>
    <t>CITY OF AUSTIN (100%)</t>
  </si>
  <si>
    <t>8003 DECKER LN</t>
  </si>
  <si>
    <t>Decker Creek</t>
  </si>
  <si>
    <t>8900 FM 1555</t>
  </si>
  <si>
    <t>RANKIN</t>
  </si>
  <si>
    <t>UPTON COUNTY</t>
  </si>
  <si>
    <t>TARGA RESOURCES CORP (73%); PIONEER NATURAL RESOURCES CO (27%)</t>
  </si>
  <si>
    <t>4.3 M W ON US 67/385</t>
  </si>
  <si>
    <t>MCCAMEY</t>
  </si>
  <si>
    <t>OCCIDENTAL PETROLEUM CORP (93.95%); CHEVRON CORP (6.05%)</t>
  </si>
  <si>
    <t>10501 HIGHWAY 1555</t>
  </si>
  <si>
    <t>1500 CR 135</t>
  </si>
  <si>
    <t>17400 E FM 2401</t>
  </si>
  <si>
    <t>34125 N US Hwy 277</t>
  </si>
  <si>
    <t>Del Rio</t>
  </si>
  <si>
    <t>VAL VERDE COUNTY</t>
  </si>
  <si>
    <t>1301 Willow</t>
  </si>
  <si>
    <t>VICTORIA COUNTY</t>
  </si>
  <si>
    <t>1925 Old Bloomington Rd. N.</t>
  </si>
  <si>
    <t>18545 FM 1686</t>
  </si>
  <si>
    <t>City of Victoria Landfill</t>
  </si>
  <si>
    <t>2695 OLD BLOOMINGTON RD NORTH</t>
  </si>
  <si>
    <t>VICTORIA</t>
  </si>
  <si>
    <t>INV Nylon Chemicals Americas Victoria Site</t>
  </si>
  <si>
    <t>1205 S BOTTOM ST</t>
  </si>
  <si>
    <t>Victoria Power Station</t>
  </si>
  <si>
    <t>2849 FM 447</t>
  </si>
  <si>
    <t>NURSERY</t>
  </si>
  <si>
    <t>SOUTH TEXAS ELECTRIC COOP</t>
  </si>
  <si>
    <t>3389-B SCHLIPF RD</t>
  </si>
  <si>
    <t>KATY</t>
  </si>
  <si>
    <t>WALLER COUNTY</t>
  </si>
  <si>
    <t>600 NORTH YUCCA DR</t>
  </si>
  <si>
    <t>MONAHANS</t>
  </si>
  <si>
    <t>Barstow</t>
  </si>
  <si>
    <t>8912 FM 2355</t>
  </si>
  <si>
    <t>5416 HWY 290 West</t>
  </si>
  <si>
    <t>Brenham</t>
  </si>
  <si>
    <t>10356 Old Mill Creek Rd</t>
  </si>
  <si>
    <t>8206 Camino Colombia Toll Rd.</t>
  </si>
  <si>
    <t>Laredo</t>
  </si>
  <si>
    <t>WEBB COUNTY</t>
  </si>
  <si>
    <t>6912 US Hwy 359</t>
  </si>
  <si>
    <t>City of Laredo Landfill</t>
  </si>
  <si>
    <t>CITY OF LAREDO (100%)</t>
  </si>
  <si>
    <t>Lerado</t>
  </si>
  <si>
    <t>7300 CPL Road</t>
  </si>
  <si>
    <t>2041 County Road 103</t>
  </si>
  <si>
    <t>Boling</t>
  </si>
  <si>
    <t>WHARTON COUNTY</t>
  </si>
  <si>
    <t>3863 S SH 60</t>
  </si>
  <si>
    <t>WHARTON</t>
  </si>
  <si>
    <t>Colorado Bend I</t>
  </si>
  <si>
    <t>COLORADO BEND 1 POWER LLC (100%)</t>
  </si>
  <si>
    <t>FM Road 2546</t>
  </si>
  <si>
    <t>El Campo</t>
  </si>
  <si>
    <t>3240 W FM 1161 Rd</t>
  </si>
  <si>
    <t>4023 South State Hwy 60</t>
  </si>
  <si>
    <t>Colorado Bend II</t>
  </si>
  <si>
    <t>16475 FM 1046</t>
  </si>
  <si>
    <t>WHEELER COUNTY</t>
  </si>
  <si>
    <t>16298 Co. Rd. EE</t>
  </si>
  <si>
    <t>Allison</t>
  </si>
  <si>
    <t>16600 CR N</t>
  </si>
  <si>
    <t>8020 FM 3104</t>
  </si>
  <si>
    <t>WHEELER</t>
  </si>
  <si>
    <t>810 Eighth Street</t>
  </si>
  <si>
    <t>Wichita Falls</t>
  </si>
  <si>
    <t>WICHITA COUNTY</t>
  </si>
  <si>
    <t>BOC 220 GULF COAST BASIN ONSHORE (100%)</t>
  </si>
  <si>
    <t>10984 Wiley Road</t>
  </si>
  <si>
    <t>City of Wichita Falls Landfill</t>
  </si>
  <si>
    <t>1201 W Smith Ave</t>
  </si>
  <si>
    <t>Iowa Park</t>
  </si>
  <si>
    <t>IESI Buffalo Creek Landfill</t>
  </si>
  <si>
    <t>600 CR 128</t>
  </si>
  <si>
    <t>HUTTO</t>
  </si>
  <si>
    <t>WILLIAMSON COUNTY LANDFILL HUTTO</t>
  </si>
  <si>
    <t>200 County Road 454</t>
  </si>
  <si>
    <t>Coupland Pump Station</t>
  </si>
  <si>
    <t>SEMINOLE PIPELINE CO LLC (100%)</t>
  </si>
  <si>
    <t>10 Mi. S. of Kermit on St. Hwy 18</t>
  </si>
  <si>
    <t>Kermit</t>
  </si>
  <si>
    <t>WINKLER COUNTY</t>
  </si>
  <si>
    <t>6963 County Road 201</t>
  </si>
  <si>
    <t>Wink</t>
  </si>
  <si>
    <t>WISE COUNTY</t>
  </si>
  <si>
    <t>383 County Road 1745</t>
  </si>
  <si>
    <t>Chico</t>
  </si>
  <si>
    <t>800 BOONS CREEK LANE</t>
  </si>
  <si>
    <t>POOLVILLE</t>
  </si>
  <si>
    <t>HAWKINS</t>
  </si>
  <si>
    <t>178 PR 7651</t>
  </si>
  <si>
    <t>Linde Air Separation Facility</t>
  </si>
  <si>
    <t>1937 COUNTY ROAD 390</t>
  </si>
  <si>
    <t>DENVER CITY</t>
  </si>
  <si>
    <t>1.5 M N OF DENVER CITY ON SH 214</t>
  </si>
  <si>
    <t>YOAKUM COUNTY</t>
  </si>
  <si>
    <t>2831 CR 355</t>
  </si>
  <si>
    <t>Denver City</t>
  </si>
  <si>
    <t>2582 COUNTY ROAD 355</t>
  </si>
  <si>
    <t>OCCIDENTAL PETROLEUM CORP (86.1%); DEVON ENERGY CORP (12%); CHEVRON CORP (1.9%)</t>
  </si>
  <si>
    <t>1548 County Road 165</t>
  </si>
  <si>
    <t>Plains</t>
  </si>
  <si>
    <t>STAKEHOLDER GAS SERVICES LLC (100%)</t>
  </si>
  <si>
    <t>OCCIDENTAL PETROLEUM CORP (54%); PERMIAN BASIN LP (35%); DEVON ENERGY CORP (10%); OLDHAM FAMILY LLC (1%)</t>
  </si>
  <si>
    <t>Mustang Station</t>
  </si>
  <si>
    <t>800 EAST 7900 SOUTH</t>
  </si>
  <si>
    <t>MINERSVILLE</t>
  </si>
  <si>
    <t>7285 W 21200 N</t>
  </si>
  <si>
    <t>BOX ELDER COUNTY</t>
  </si>
  <si>
    <t>NUCOR STEEL - UTAH</t>
  </si>
  <si>
    <t>9160 North Highway 83</t>
  </si>
  <si>
    <t>Promontory</t>
  </si>
  <si>
    <t>ATK Launch Systems LLC</t>
  </si>
  <si>
    <t>NORTHROP GRUMMAN CORP (100%)</t>
  </si>
  <si>
    <t>5000 Iowa String Rd.</t>
  </si>
  <si>
    <t>Bear River City</t>
  </si>
  <si>
    <t>410 N. 200 W.</t>
  </si>
  <si>
    <t>HYRUM</t>
  </si>
  <si>
    <t>CACHE COUNTY</t>
  </si>
  <si>
    <t>SWIFT BEEF CO</t>
  </si>
  <si>
    <t>1400 WEST 200 NORTH</t>
  </si>
  <si>
    <t>LOGAN</t>
  </si>
  <si>
    <t>CITY OF LOGAN LANDFILL</t>
  </si>
  <si>
    <t>1445 OLD MAIN HILL</t>
  </si>
  <si>
    <t>Utah State University</t>
  </si>
  <si>
    <t>UTAH STATE UNIVERSITY (100%)</t>
  </si>
  <si>
    <t>14200 North Stink Creek Road</t>
  </si>
  <si>
    <t>Clarkston</t>
  </si>
  <si>
    <t>North Valley Landfill</t>
  </si>
  <si>
    <t>1111 WEST HIGHWAY 123</t>
  </si>
  <si>
    <t>EAST CARBON</t>
  </si>
  <si>
    <t>ECDC ENVIRONMENTAL</t>
  </si>
  <si>
    <t>SPRING GLEN</t>
  </si>
  <si>
    <t>1 POWER PLANT ROAD</t>
  </si>
  <si>
    <t>SUNNYSIDE</t>
  </si>
  <si>
    <t>SUNNYSIDE COGENERATION ASSOCIATES</t>
  </si>
  <si>
    <t>SUNNYSIDE COGENERATION ASSOCIATES (100%)</t>
  </si>
  <si>
    <t>Sunnyside</t>
  </si>
  <si>
    <t>Dutch John</t>
  </si>
  <si>
    <t>DAGGETT COUNTY</t>
  </si>
  <si>
    <t>HILL AIR FORCE BASE</t>
  </si>
  <si>
    <t>DAVIS COUNTY</t>
  </si>
  <si>
    <t>HILL AIR FORCE BASE: MAIN BASE</t>
  </si>
  <si>
    <t>1070 WEST 500 SOUTH</t>
  </si>
  <si>
    <t>WEST BOUNTIFUL</t>
  </si>
  <si>
    <t>HOLLYFRONTIER WOODS CROSS REFINING LLC</t>
  </si>
  <si>
    <t>1997 E 3500 North</t>
  </si>
  <si>
    <t>LAYTON</t>
  </si>
  <si>
    <t>WASATCH INTEGRATED WASTE MANAGEMENT DISTRICT</t>
  </si>
  <si>
    <t>WASATCH INTEGRATED WASTE MANAGEMENT DISTRICT (100%)</t>
  </si>
  <si>
    <t>1300 WEST PAGES LANE</t>
  </si>
  <si>
    <t>BOUNTIFUL SANITARY LANDFILL</t>
  </si>
  <si>
    <t>2355 SOUTH 1100 WEST</t>
  </si>
  <si>
    <t>WOODS CROSS</t>
  </si>
  <si>
    <t>Silver Eagle Refining-Woods Cross</t>
  </si>
  <si>
    <t>333 WEST CENTER STREET</t>
  </si>
  <si>
    <t>NORTH SALT LAKE</t>
  </si>
  <si>
    <t>BIG WEST OIL LLC</t>
  </si>
  <si>
    <t>FJ MANAGEMENT INC (100%)</t>
  </si>
  <si>
    <t>2351 N 1100 W</t>
  </si>
  <si>
    <t>SALT LAKE CITY</t>
  </si>
  <si>
    <t>CHEVRON PRODUCTS CO - SALT LAKE REFINERY</t>
  </si>
  <si>
    <t>17790 WEST 3750 NORTH</t>
  </si>
  <si>
    <t>ALTAMONT</t>
  </si>
  <si>
    <t>DUCHESNE COUNTY</t>
  </si>
  <si>
    <t>5000 W 5550 N</t>
  </si>
  <si>
    <t>ROOSEVELT</t>
  </si>
  <si>
    <t>Bluebell</t>
  </si>
  <si>
    <t>HWY 31 10 MI W HUNTINGTON</t>
  </si>
  <si>
    <t>UT HWY 10 S OF CASTLE DALE</t>
  </si>
  <si>
    <t>CASTLE DALE</t>
  </si>
  <si>
    <t>Hunter</t>
  </si>
  <si>
    <t>19090 West Highway 132</t>
  </si>
  <si>
    <t>Nephi</t>
  </si>
  <si>
    <t>JUAB COUNTY</t>
  </si>
  <si>
    <t>Ash Grove Cement Company-LEAMINGTON</t>
  </si>
  <si>
    <t>2096 WEST 300 NORTH</t>
  </si>
  <si>
    <t>MONA</t>
  </si>
  <si>
    <t>Currant Creek Power Project</t>
  </si>
  <si>
    <t>32 MILES S.W. OF DELTA HWY. 257</t>
  </si>
  <si>
    <t>MILLARD COUNTY</t>
  </si>
  <si>
    <t>GRAYMONT WESTERN US INC. CRICKET MOUNTAIN</t>
  </si>
  <si>
    <t>850 BRUSH WELLMAN RD</t>
  </si>
  <si>
    <t>Intermountain Generating Station</t>
  </si>
  <si>
    <t>INTERMOUNTAIN POWER AGENCY (100%)</t>
  </si>
  <si>
    <t>5800 SOUTH 6770 W HATTON ROAD WEST</t>
  </si>
  <si>
    <t>MEADOW</t>
  </si>
  <si>
    <t>6055 EAST CROYDON ROAD</t>
  </si>
  <si>
    <t>MORGAN</t>
  </si>
  <si>
    <t>HOLCIM (US) INC. DEVIL\S SLIDE PLANT</t>
  </si>
  <si>
    <t>5051 west 150 south</t>
  </si>
  <si>
    <t>SALT LAKE COUNTY</t>
  </si>
  <si>
    <t>6030 WEST 1300 SOUTH</t>
  </si>
  <si>
    <t>SALT LAKE VALLEY SOLID WASTE MANAGEMENT: SALT LAKE VALLEY LANDFILL &amp; TRANSFER ST</t>
  </si>
  <si>
    <t>COUNTY OF SALT LAKE UTAH (50%); SALT LAKE CITY CORP (50%)</t>
  </si>
  <si>
    <t>6000 West 2100 South</t>
  </si>
  <si>
    <t>DIVISION OF WILDLIFE RESOURCES LEEKAY LANDFILL</t>
  </si>
  <si>
    <t>STATE OF UTAH (100%)</t>
  </si>
  <si>
    <t>10873 SOUTH BACCHUS HWY (U-111)</t>
  </si>
  <si>
    <t>South Jordan</t>
  </si>
  <si>
    <t>TRANS-JORDAN LANDFILL</t>
  </si>
  <si>
    <t>TRANS-JORDAN CITIES UT (100%)</t>
  </si>
  <si>
    <t>1140 West 200 South</t>
  </si>
  <si>
    <t>Salt Lake City</t>
  </si>
  <si>
    <t>474 West 900 North</t>
  </si>
  <si>
    <t>5935 WEST 4700 SOUTH</t>
  </si>
  <si>
    <t>WEST VALLEY CITY</t>
  </si>
  <si>
    <t>UNIVERSITY OF UTAH</t>
  </si>
  <si>
    <t>6700 W 5400 S</t>
  </si>
  <si>
    <t>HEXCEL CORP</t>
  </si>
  <si>
    <t>685 S Chevron Way</t>
  </si>
  <si>
    <t>North Salt Lake</t>
  </si>
  <si>
    <t>1140 WEST 200 SOUTH</t>
  </si>
  <si>
    <t>4700 Daybreak Parkway</t>
  </si>
  <si>
    <t>1407 WEST NORTH TEMPLE REAR</t>
  </si>
  <si>
    <t>Gadsby</t>
  </si>
  <si>
    <t>550 E. South Temple</t>
  </si>
  <si>
    <t>PacifiCorp (T&amp;D System)</t>
  </si>
  <si>
    <t>6375 W. Three Mile Canyon Road</t>
  </si>
  <si>
    <t>Coalville</t>
  </si>
  <si>
    <t>12819 North Skull Valley Rd</t>
  </si>
  <si>
    <t>Grantsville</t>
  </si>
  <si>
    <t>TOOELE COUNTY</t>
  </si>
  <si>
    <t>US MAGNESIUM LLC</t>
  </si>
  <si>
    <t>99 Skull Valley Road</t>
  </si>
  <si>
    <t>Dugway</t>
  </si>
  <si>
    <t>WM - Tekoi Landfill</t>
  </si>
  <si>
    <t>8833 ROWLEY ROAD</t>
  </si>
  <si>
    <t>North Skull Valley</t>
  </si>
  <si>
    <t>WASATCH REGIONAL LANDFILL</t>
  </si>
  <si>
    <t>Vernal</t>
  </si>
  <si>
    <t>UINTAH COUNTY</t>
  </si>
  <si>
    <t>12500 EAST 25500 SOUTH</t>
  </si>
  <si>
    <t>VERNAL</t>
  </si>
  <si>
    <t>Bonanza</t>
  </si>
  <si>
    <t>1825 NORTH PIONEER LANE</t>
  </si>
  <si>
    <t>VINEYARD</t>
  </si>
  <si>
    <t>Lake Side Power Plant</t>
  </si>
  <si>
    <t>2550 SOUTH INDUSTRIAL PARKWAY</t>
  </si>
  <si>
    <t>PROVO</t>
  </si>
  <si>
    <t>UTAH COUNTY</t>
  </si>
  <si>
    <t>Fairview</t>
  </si>
  <si>
    <t>ELBERTA</t>
  </si>
  <si>
    <t>B-340 ASB</t>
  </si>
  <si>
    <t>BRIGHAM YOUNG UNIVERSITY</t>
  </si>
  <si>
    <t>CORP OF THE PRESIDENT OF THE CHURCH OF JESUS CHRIST OF LATTER-DAY SAINTS (100%)</t>
  </si>
  <si>
    <t>1265 Bamberger Road</t>
  </si>
  <si>
    <t>PAYSON</t>
  </si>
  <si>
    <t>Nebo Power Station</t>
  </si>
  <si>
    <t>UAMPS (100%)</t>
  </si>
  <si>
    <t>Lehi</t>
  </si>
  <si>
    <t>Elberta</t>
  </si>
  <si>
    <t>BAYVIEW LANDFILL</t>
  </si>
  <si>
    <t>NORTHERN UTAH ENVIRONMENTAL RESOURCE AGENCY (100%)</t>
  </si>
  <si>
    <t>1550 North Kirby Lane</t>
  </si>
  <si>
    <t>Spanish Fork</t>
  </si>
  <si>
    <t>325 N LANDFILL ROAD</t>
  </si>
  <si>
    <t>WASHINGTON COUNTY SOLID WASTE</t>
  </si>
  <si>
    <t>145 W. 1400 N.</t>
  </si>
  <si>
    <t>Gunlock</t>
  </si>
  <si>
    <t>811 E. REDHILLS PARKWAY</t>
  </si>
  <si>
    <t>ST. GEORGE</t>
  </si>
  <si>
    <t>ST. GEORGE CITY POWER: MILLCREEK GENERATION STATION</t>
  </si>
  <si>
    <t>475 W 13TH ST</t>
  </si>
  <si>
    <t>WEBER COUNTY</t>
  </si>
  <si>
    <t>FRESENIUS MEDICAL CARE</t>
  </si>
  <si>
    <t>FRESENIUS MEDICAL CARE HOLDINGS INC (100%)</t>
  </si>
  <si>
    <t>765 N 10500 W</t>
  </si>
  <si>
    <t>Ogden</t>
  </si>
  <si>
    <t>Compass Minerals Ogden Inc</t>
  </si>
  <si>
    <t>2599 A Avenue</t>
  </si>
  <si>
    <t>Weber County Landfill</t>
  </si>
  <si>
    <t>85 Swift Street</t>
  </si>
  <si>
    <t>South Burlington</t>
  </si>
  <si>
    <t>CHITTENDEN COUNTY</t>
  </si>
  <si>
    <t>VERMONT</t>
  </si>
  <si>
    <t>NORTHERN NEW ENGLAND ENERGY CORP (100%)</t>
  </si>
  <si>
    <t>1000 RIVER STREET - B966</t>
  </si>
  <si>
    <t>ESSEX JUNCTION</t>
  </si>
  <si>
    <t>GLOBALFOUNDRIES U.S. 2 LLC - Vermont Facility</t>
  </si>
  <si>
    <t>284 East Avenue</t>
  </si>
  <si>
    <t>University of Vermont and State Agricultural College</t>
  </si>
  <si>
    <t>UNIVERSITY OF VERMONT &amp; STATE AGRICULTURAL COLLEGE (100%)</t>
  </si>
  <si>
    <t>369 MILL STREET</t>
  </si>
  <si>
    <t>SHELDON SPRINGS</t>
  </si>
  <si>
    <t>WestRock Converting LLC - Missisquoi Mill</t>
  </si>
  <si>
    <t>21 Landfill Lane</t>
  </si>
  <si>
    <t>Coventry</t>
  </si>
  <si>
    <t>NEWSVT LANDFILL</t>
  </si>
  <si>
    <t>206 Omya West</t>
  </si>
  <si>
    <t>RUTLAND COUNTY</t>
  </si>
  <si>
    <t>Omya Inc. (Verpol)</t>
  </si>
  <si>
    <t>OMYA INDUSTRIES INC (100%)</t>
  </si>
  <si>
    <t>366 Pinnacle Ridge Rd</t>
  </si>
  <si>
    <t>Vermont Electric Power Company</t>
  </si>
  <si>
    <t>VERMONT ELECTRIC POWER CO (100%)</t>
  </si>
  <si>
    <t>11224 LANKFORD HIGHWAY</t>
  </si>
  <si>
    <t>TEMPERANCEVILLE</t>
  </si>
  <si>
    <t>ACCOMACK COUNTY</t>
  </si>
  <si>
    <t>TYSON FARMS INC - TEMPERANCEVILLE</t>
  </si>
  <si>
    <t>3415 WHITE OAK WAY</t>
  </si>
  <si>
    <t>NEW CHURCH</t>
  </si>
  <si>
    <t>Commonwealth Chesapeake</t>
  </si>
  <si>
    <t>22520 LANKFORD HIGHWAY</t>
  </si>
  <si>
    <t>ACCOMAC</t>
  </si>
  <si>
    <t>PERDUE FARMS INCORPORATED - ACCOMACK</t>
  </si>
  <si>
    <t>Charlottesville</t>
  </si>
  <si>
    <t>104 EAST RIVERSIDE ST</t>
  </si>
  <si>
    <t>20221 MAPLEWOOD ROAD</t>
  </si>
  <si>
    <t>JETERSVILLE</t>
  </si>
  <si>
    <t>AMELIA COUNTY</t>
  </si>
  <si>
    <t>MAPLEWOOD RECYCLING AND WASTE DISPOSAL</t>
  </si>
  <si>
    <t>AMHERST COUNTY</t>
  </si>
  <si>
    <t>Amherst County Landfill</t>
  </si>
  <si>
    <t>COUNTY OF AMHERST (100%)</t>
  </si>
  <si>
    <t>861 Fibre Plant Road</t>
  </si>
  <si>
    <t>Riverville</t>
  </si>
  <si>
    <t>GREIF RIVERVILLE LLC</t>
  </si>
  <si>
    <t>2444 PUMPING STATION ROAD</t>
  </si>
  <si>
    <t>APPOMATTOX</t>
  </si>
  <si>
    <t>APPOMATTOX COUNTY</t>
  </si>
  <si>
    <t>749 Christians Creek Road</t>
  </si>
  <si>
    <t>STAUNTON</t>
  </si>
  <si>
    <t>AUGUSTA COUNTY</t>
  </si>
  <si>
    <t>AUGUSTA COUNTY SVC AUTHORITY LANDFILL</t>
  </si>
  <si>
    <t>9363 Lee Jackson Hwy</t>
  </si>
  <si>
    <t>BIG ISLAND</t>
  </si>
  <si>
    <t>1060 Recycle Road</t>
  </si>
  <si>
    <t>Bedford County Landfill</t>
  </si>
  <si>
    <t>COUNTY OF BEDFORD VA (100%)</t>
  </si>
  <si>
    <t>6071 CATAWBA ROAD</t>
  </si>
  <si>
    <t>TROUTVILLE</t>
  </si>
  <si>
    <t>BOTETOURT COUNTY</t>
  </si>
  <si>
    <t>ROANOKE CEMENT CO - CLOVERDALE</t>
  </si>
  <si>
    <t>20100 Governor Harrison Pkwy</t>
  </si>
  <si>
    <t>Freeman</t>
  </si>
  <si>
    <t>BRUNSWICK COUNTY</t>
  </si>
  <si>
    <t>Brunswick County Power Station</t>
  </si>
  <si>
    <t>107 MALLARD CROSSING ROAD</t>
  </si>
  <si>
    <t>BRUNSWICK WASTE MANAGEMENT FACILITY</t>
  </si>
  <si>
    <t>RT 626 OFF RT 460</t>
  </si>
  <si>
    <t>KEEN MOUNTAIN</t>
  </si>
  <si>
    <t>1034 Dismal River Road</t>
  </si>
  <si>
    <t>Oakwood</t>
  </si>
  <si>
    <t>JEWELL COAL &amp; COKE</t>
  </si>
  <si>
    <t>1636 Honaker Branch Road</t>
  </si>
  <si>
    <t>Raven</t>
  </si>
  <si>
    <t>Buchanan Mine #1</t>
  </si>
  <si>
    <t>CORONADO GROUP LLC (100%)</t>
  </si>
  <si>
    <t>4086 Page Drive</t>
  </si>
  <si>
    <t>Buchanan Mine - Preparation Plant</t>
  </si>
  <si>
    <t>2608 C.G.Woodson Road</t>
  </si>
  <si>
    <t>New Canton</t>
  </si>
  <si>
    <t>Bear Garden Generating Station</t>
  </si>
  <si>
    <t>361 Livestock Road</t>
  </si>
  <si>
    <t>Rustburg</t>
  </si>
  <si>
    <t>Region 2000 Regional Landfill - Livestock Road Facility</t>
  </si>
  <si>
    <t>REGION 2000 SERVICES AUTHORITY (100%)</t>
  </si>
  <si>
    <t>1518 MAIN STREET</t>
  </si>
  <si>
    <t>ALTAVISTA</t>
  </si>
  <si>
    <t>Abbott Nutrition - A Division of Abbott Laboratories</t>
  </si>
  <si>
    <t>8063 CEDON ROAD</t>
  </si>
  <si>
    <t>WOODFORD</t>
  </si>
  <si>
    <t>Ladysmith Combustion Turbine Sta</t>
  </si>
  <si>
    <t>162 Landfill Road</t>
  </si>
  <si>
    <t>Hillsville</t>
  </si>
  <si>
    <t>CGGSWA Regional Landfill</t>
  </si>
  <si>
    <t>CARROLL GRAYSON GALAX SOLID WASTE AUTHORITY (100%)</t>
  </si>
  <si>
    <t>8000 CHAMBERS RD</t>
  </si>
  <si>
    <t>CHARLES CITY COUNTY</t>
  </si>
  <si>
    <t>WASTE MANAGEMENT CHARLES CITY LANDFILL</t>
  </si>
  <si>
    <t>4101 BERMUDA HUNDRED RD</t>
  </si>
  <si>
    <t>CHESTERFIELD COUNTY</t>
  </si>
  <si>
    <t>ADVANSIX INC - CHESTERFIELD PLANT</t>
  </si>
  <si>
    <t>4100 BERMUDA HUNDRED ROAD</t>
  </si>
  <si>
    <t>ALTRIA GROUP INC (100%)</t>
  </si>
  <si>
    <t>3600 DISCOVERY DR</t>
  </si>
  <si>
    <t>DUPONT TEIJIN FILMS</t>
  </si>
  <si>
    <t>DUPONT TEIJIN FILMS (100%)</t>
  </si>
  <si>
    <t>500 COXENDALE ROAD</t>
  </si>
  <si>
    <t>Chesterfield Power Station</t>
  </si>
  <si>
    <t>11800 LEWIS ROAD</t>
  </si>
  <si>
    <t>SHOOSMITH SANITARY LANDFILL</t>
  </si>
  <si>
    <t>SHOOSMITH BROS INC (100%)</t>
  </si>
  <si>
    <t>25801 HOFHEIMER WAY</t>
  </si>
  <si>
    <t>DINWIDDIE COUNTY</t>
  </si>
  <si>
    <t>CHAPARRAL STEEL</t>
  </si>
  <si>
    <t>9820 FLAGLER ROAD</t>
  </si>
  <si>
    <t>FORT BELVOIR</t>
  </si>
  <si>
    <t>FAIRFAX COUNTY</t>
  </si>
  <si>
    <t>US ARMY - FORT BELVOIR</t>
  </si>
  <si>
    <t>9898 FURNACE ROAD</t>
  </si>
  <si>
    <t>LORTON</t>
  </si>
  <si>
    <t>OGDEN MARTIN SYS OF FAIRFAX</t>
  </si>
  <si>
    <t>6801 Industrial Rd</t>
  </si>
  <si>
    <t>Springfield</t>
  </si>
  <si>
    <t>6801 INDUSTRIAL ROAD</t>
  </si>
  <si>
    <t>9850 FURNACE RD</t>
  </si>
  <si>
    <t>I-95 LANDFILL</t>
  </si>
  <si>
    <t>FAIRFAX COUNTY GOVERNMENT (100%)</t>
  </si>
  <si>
    <t>6801 Industrial Road</t>
  </si>
  <si>
    <t>12025 LUCKY HILL ROAD</t>
  </si>
  <si>
    <t>REMINGTON</t>
  </si>
  <si>
    <t>Remington Combustion Turbine Station</t>
  </si>
  <si>
    <t>12109 Lucky Hill Road</t>
  </si>
  <si>
    <t>Marsh Run Generation Facility</t>
  </si>
  <si>
    <t>2300 BRANCH ROAD</t>
  </si>
  <si>
    <t>SCOTTSVILLE</t>
  </si>
  <si>
    <t>Tenaska Virginia Generating Station</t>
  </si>
  <si>
    <t>1255 FRANKLIN STREET - SUITE 112</t>
  </si>
  <si>
    <t>ROCKY MOUNT</t>
  </si>
  <si>
    <t>FRANKLIN COUNTY LANDFILL</t>
  </si>
  <si>
    <t>160 HOOD WAY</t>
  </si>
  <si>
    <t>HP HOOD LLC</t>
  </si>
  <si>
    <t>HP HOOD LLC (100%)</t>
  </si>
  <si>
    <t>508 QUARRY LANE</t>
  </si>
  <si>
    <t>CLEAR BROOK</t>
  </si>
  <si>
    <t>O-N MINERALS CHEMSTONE COMPANY</t>
  </si>
  <si>
    <t>280 LANDFILL ROAD</t>
  </si>
  <si>
    <t>FREDERICK COUNTY REGIONAL LANDFILL</t>
  </si>
  <si>
    <t>FREDERICK COUNTY DEPARTMENT OF PUBLIC WORKS (100%)</t>
  </si>
  <si>
    <t>2093 BIG STONY CREEK RD</t>
  </si>
  <si>
    <t>RIPPLEMEAD</t>
  </si>
  <si>
    <t>GILES COUNTY</t>
  </si>
  <si>
    <t>LHOIST NORTH AMERICA OF VIRGINIA INC</t>
  </si>
  <si>
    <t>3520 Virginia Avenue</t>
  </si>
  <si>
    <t>Narrows</t>
  </si>
  <si>
    <t>Celanese Acetate LLC - Manufacturing Processes</t>
  </si>
  <si>
    <t>3714 WASTE MANAGEMENT WAY</t>
  </si>
  <si>
    <t>SALUDA</t>
  </si>
  <si>
    <t>MIDDLE PENINSULA LANDFILL</t>
  </si>
  <si>
    <t>2500 Rogers Rd.</t>
  </si>
  <si>
    <t>Emporia</t>
  </si>
  <si>
    <t>GREENSVILLE COUNTY</t>
  </si>
  <si>
    <t>Greensville County Power Station</t>
  </si>
  <si>
    <t>4091 Clover Rd</t>
  </si>
  <si>
    <t>CLOVER</t>
  </si>
  <si>
    <t>Clover Power Station</t>
  </si>
  <si>
    <t>DOMINION ENERGY INC (50%); OLD DOMINION ELECTRIC COOPERATIVE (50%)</t>
  </si>
  <si>
    <t>10098 OLD RIDGE ROAD</t>
  </si>
  <si>
    <t>Doswell Limited Partnership</t>
  </si>
  <si>
    <t>6001 FERGUS BLVD</t>
  </si>
  <si>
    <t>Darbytown Combustion Turbine</t>
  </si>
  <si>
    <t>34040 UNION CAMP DR</t>
  </si>
  <si>
    <t>International Paper-Franklin Mill</t>
  </si>
  <si>
    <t>33997 Lees Mill Road</t>
  </si>
  <si>
    <t>ISLE OF WIGHT COUNTY</t>
  </si>
  <si>
    <t>International Paper Franklin Landfill</t>
  </si>
  <si>
    <t>34050 Union Camp Drive</t>
  </si>
  <si>
    <t>ST Tissue - Franklin Facility</t>
  </si>
  <si>
    <t>601 NORTH CHURCH STREET</t>
  </si>
  <si>
    <t>SMITHFIELD FRESH MEATS CORP-SMITHFIELD</t>
  </si>
  <si>
    <t>7801 POCAHONTAS TRAIL</t>
  </si>
  <si>
    <t>WILLIAMSBURG</t>
  </si>
  <si>
    <t>JAMES CITY COUNTY</t>
  </si>
  <si>
    <t>ANHEUSER BUSCH LLC</t>
  </si>
  <si>
    <t>150 INDUSTRIAL BOULEVARD</t>
  </si>
  <si>
    <t>TOANO</t>
  </si>
  <si>
    <t>OWENS-BROCKWAY GLASS CONTAINER INC. PlANT 26</t>
  </si>
  <si>
    <t>1000 IRIS RD</t>
  </si>
  <si>
    <t>LITTLE PLYMOUTH</t>
  </si>
  <si>
    <t>KING AND QUEEN COUNTY</t>
  </si>
  <si>
    <t>KING AND QUEEN LANDFILL</t>
  </si>
  <si>
    <t>KING GEORGE</t>
  </si>
  <si>
    <t>10376 BULLOCK DRIVE</t>
  </si>
  <si>
    <t>KING GEORGE COUNTY</t>
  </si>
  <si>
    <t>KING GEORGE LANDFILL INC - WM</t>
  </si>
  <si>
    <t>1901 MAIN STREET</t>
  </si>
  <si>
    <t>KING WILLIAM COUNTY</t>
  </si>
  <si>
    <t>931 DUNLUCE RD</t>
  </si>
  <si>
    <t>KING WILLIAM</t>
  </si>
  <si>
    <t>NESTLE PURINA PET CARE CO - GOLDEN PRODUCTS DIVISI</t>
  </si>
  <si>
    <t>21101 EVERGREEN MILLS RD</t>
  </si>
  <si>
    <t>LOUDOUN COUNTY</t>
  </si>
  <si>
    <t>LOUDOUN COUNTY SANITARY LANDFILL</t>
  </si>
  <si>
    <t>40620 Consolidated Lane</t>
  </si>
  <si>
    <t>Leesburg</t>
  </si>
  <si>
    <t>3352 Klockner Road</t>
  </si>
  <si>
    <t>Gordonsville</t>
  </si>
  <si>
    <t>Louisa Generation Facility</t>
  </si>
  <si>
    <t>819 Hill Road</t>
  </si>
  <si>
    <t>GORDONSVILLE</t>
  </si>
  <si>
    <t>Gordonsville Power Station</t>
  </si>
  <si>
    <t>45 Landfill Rd</t>
  </si>
  <si>
    <t>LUNENBURG COUNTY</t>
  </si>
  <si>
    <t>Disposal and Recycling Services of Lunenburg</t>
  </si>
  <si>
    <t>MERIDIAN WASTE VIRGINIA (100%)</t>
  </si>
  <si>
    <t>4803 Highway 92</t>
  </si>
  <si>
    <t>Chase City</t>
  </si>
  <si>
    <t>SRPSA Butcher Creek Landfill</t>
  </si>
  <si>
    <t>SOUTHSIDE REGIONAL PUBLIC SERVICE AUTHORITHY (100%)</t>
  </si>
  <si>
    <t>4050 Peppers Ferry Road</t>
  </si>
  <si>
    <t>RADFORD</t>
  </si>
  <si>
    <t>US ARMY RADFORD ARMY AMMUNITION PLANT</t>
  </si>
  <si>
    <t>112 MAINTENANCE COMPLEX</t>
  </si>
  <si>
    <t>Virginia Tech</t>
  </si>
  <si>
    <t>COMMONWEALTH OF VIRGINIA (100%)</t>
  </si>
  <si>
    <t>3050 N FRANKLIN ST</t>
  </si>
  <si>
    <t>CHRISTIANSBURG</t>
  </si>
  <si>
    <t>CORNING INCORPORATED - BLACKSBURG PLANT</t>
  </si>
  <si>
    <t>7444 EVERONA RD</t>
  </si>
  <si>
    <t>UNIONVILLE</t>
  </si>
  <si>
    <t>219 LANDFILL DRIVE</t>
  </si>
  <si>
    <t>LURAY</t>
  </si>
  <si>
    <t>PAGE COUNTY</t>
  </si>
  <si>
    <t>BATTLE CREEK LANDFILL</t>
  </si>
  <si>
    <t>29 GLASSBLOWER LN</t>
  </si>
  <si>
    <t>PITTSYLVANIA COUNTY</t>
  </si>
  <si>
    <t>OWENS-BROCKWAY GLASS CONTAINER INC. PLANT 29</t>
  </si>
  <si>
    <t>945 TRANSCO ROAD</t>
  </si>
  <si>
    <t>10201 BALLS FORD RD</t>
  </si>
  <si>
    <t>MANASSAS</t>
  </si>
  <si>
    <t>PRINCE WILLIAM COUNTY</t>
  </si>
  <si>
    <t>WILLIAMS COS INC (THE) (100%)</t>
  </si>
  <si>
    <t>19000 POSSUM POINT ROAD</t>
  </si>
  <si>
    <t>DUMFRIES</t>
  </si>
  <si>
    <t>Possum Point Power Station</t>
  </si>
  <si>
    <t>14811 DUMFRIES ROAD</t>
  </si>
  <si>
    <t>PRINCE WILLIAM COUNTY SANITARY LANDFILL</t>
  </si>
  <si>
    <t>PRINCE WILLIAM COUNTY PUBLIC WORKS DEPARTMENT SOLID WASTE DIV (100%)</t>
  </si>
  <si>
    <t>7100 CLOYD'S MOUNTAIN ROAD</t>
  </si>
  <si>
    <t>NEW RIVER RESOURCE AUTHORITY REGIONAL SOLID WASTE MANAGEMENT FACILITY</t>
  </si>
  <si>
    <t>NEW RIVER RESOURCE AUTHORITY (100%)</t>
  </si>
  <si>
    <t>1000 James Hardie Way</t>
  </si>
  <si>
    <t>8484 BRADSHAW RD</t>
  </si>
  <si>
    <t>SALEM</t>
  </si>
  <si>
    <t>ROANOKE COUNTY</t>
  </si>
  <si>
    <t>SMITH GAP REGIONAL LANDFILL</t>
  </si>
  <si>
    <t>225 Landfill Road</t>
  </si>
  <si>
    <t>ROCKBRIDGE COUNTY</t>
  </si>
  <si>
    <t>Blue Ridge Resource Authority Landfill</t>
  </si>
  <si>
    <t>BLUE RIDGE RESOURCE AUTHORITY (100%)</t>
  </si>
  <si>
    <t>2778 SOUTH EASTSIDE HIGHWAY</t>
  </si>
  <si>
    <t>ELKTON</t>
  </si>
  <si>
    <t>6364 South Valley Pike</t>
  </si>
  <si>
    <t>Mount Crawford</t>
  </si>
  <si>
    <t>WWF Operating Co.</t>
  </si>
  <si>
    <t>DANONE NORTH AMERICA PUBLIC BENEFIT CORP (100%)</t>
  </si>
  <si>
    <t>330 COOP DRIVE</t>
  </si>
  <si>
    <t>TIMBERVILLE</t>
  </si>
  <si>
    <t>PILGRIM'S PRIDE CORPORATION PROCESSING AND RENDERING FACILITY</t>
  </si>
  <si>
    <t>813 Greendale RD</t>
  </si>
  <si>
    <t>Harrisonburg</t>
  </si>
  <si>
    <t>STATE ROUTE 82</t>
  </si>
  <si>
    <t>Clinch River</t>
  </si>
  <si>
    <t>34646 Old Valley Pike</t>
  </si>
  <si>
    <t>Strasburg</t>
  </si>
  <si>
    <t>SHENANDOAH COUNTY</t>
  </si>
  <si>
    <t>6241 Massey Road</t>
  </si>
  <si>
    <t>SPOTSYLVANIA COUNTY</t>
  </si>
  <si>
    <t>Livingston Landfill</t>
  </si>
  <si>
    <t>489 ESKIMO HILL RD</t>
  </si>
  <si>
    <t>STAFFORD</t>
  </si>
  <si>
    <t>STAFFORD COUNTY</t>
  </si>
  <si>
    <t>STAFFORD COUNTY LANDFILL</t>
  </si>
  <si>
    <t>COUNTY OF STAFFORD VIRGINIA (100%)</t>
  </si>
  <si>
    <t>5208 HOG ISLAND ROAD</t>
  </si>
  <si>
    <t>SURRY</t>
  </si>
  <si>
    <t>Gravel Neck Combustion Turbine</t>
  </si>
  <si>
    <t>3474 ATLANTIC LN</t>
  </si>
  <si>
    <t>ATLANTIC WASTE DISPOSAL INC - SUSSEX COUNTY LAND</t>
  </si>
  <si>
    <t>245 Lynn Hollow Road</t>
  </si>
  <si>
    <t>North Tazewell</t>
  </si>
  <si>
    <t>Tazewell County Landfill</t>
  </si>
  <si>
    <t>TAZEWELL COUNTY BOARD OF SUPERVISORS (100%)</t>
  </si>
  <si>
    <t>477 Kelley Drive</t>
  </si>
  <si>
    <t>Front Royal</t>
  </si>
  <si>
    <t>Warren County Power Station</t>
  </si>
  <si>
    <t>14555 INDUSTRIAL PARK RD</t>
  </si>
  <si>
    <t>Wolf Hills Energy</t>
  </si>
  <si>
    <t>5703 Crutchfield Drive</t>
  </si>
  <si>
    <t>Deep Mine 41</t>
  </si>
  <si>
    <t>St. Paul</t>
  </si>
  <si>
    <t>Virginia City Hybrid Energy Center</t>
  </si>
  <si>
    <t>1600 WATERVIEW ROAD</t>
  </si>
  <si>
    <t>YORKTOWN</t>
  </si>
  <si>
    <t>Yorktown Power Station</t>
  </si>
  <si>
    <t>5301 EISENHOWER AVENUE</t>
  </si>
  <si>
    <t>ALEXANDRIA CITY</t>
  </si>
  <si>
    <t>BRISTOL CITY</t>
  </si>
  <si>
    <t>605 East Main St</t>
  </si>
  <si>
    <t>CHARLOTTESVILLE CITY</t>
  </si>
  <si>
    <t>575 ALDERMAN ROAD</t>
  </si>
  <si>
    <t>CHARLOTTESVILLE</t>
  </si>
  <si>
    <t>UNIVERSITY OF VIRGINIA</t>
  </si>
  <si>
    <t>RECTOR &amp; VISITORS OF THE UNIVERSITY OF VIRGINIA (100%)</t>
  </si>
  <si>
    <t>2837 SOUTH MILITARY HWY</t>
  </si>
  <si>
    <t>CHESAPEAKE</t>
  </si>
  <si>
    <t>Chesapeake (City)</t>
  </si>
  <si>
    <t>Elizabeth River Combustion Turbine Sta</t>
  </si>
  <si>
    <t>501 Barnes Road</t>
  </si>
  <si>
    <t>Chesapeake</t>
  </si>
  <si>
    <t>CHESAPEAKE CITY</t>
  </si>
  <si>
    <t>958 East Riverside Street</t>
  </si>
  <si>
    <t>COVINGTON CITY</t>
  </si>
  <si>
    <t>Ingevity Virginia Corporation</t>
  </si>
  <si>
    <t>1901 GOODYEAR BLVD</t>
  </si>
  <si>
    <t>DANVILLE CITY</t>
  </si>
  <si>
    <t>GOODYEAR TIRE AND RUBBER COMPANY DANVILLE</t>
  </si>
  <si>
    <t>100 NORTH PARK LANE</t>
  </si>
  <si>
    <t>HAMPTON</t>
  </si>
  <si>
    <t>HAMPTON CITY</t>
  </si>
  <si>
    <t>USA WASTE OF VIRGINIA LANDFILLS - BETHEL LANDFILL</t>
  </si>
  <si>
    <t>50 WYTHE CREEK ROAD</t>
  </si>
  <si>
    <t>HAMPTON/NASA STEAM PLANT</t>
  </si>
  <si>
    <t>800 South Main Street</t>
  </si>
  <si>
    <t>HARRISONBURG CITY</t>
  </si>
  <si>
    <t>James Madison University</t>
  </si>
  <si>
    <t>JAMES MADISON UNIVERSITY (100%)</t>
  </si>
  <si>
    <t>910 INDUSTRIAL STREET</t>
  </si>
  <si>
    <t>HOPEWELL</t>
  </si>
  <si>
    <t>HOPEWELL CITY</t>
  </si>
  <si>
    <t>905 EAST RANDOLPH ROAD</t>
  </si>
  <si>
    <t>ADVANSIX INCORPORATED - HOPEWELL</t>
  </si>
  <si>
    <t>1114 HERCULES ROAD</t>
  </si>
  <si>
    <t>2525 CONCORD TURNPIKE</t>
  </si>
  <si>
    <t>LYNCHBURG</t>
  </si>
  <si>
    <t>LYNCHBURG CITY</t>
  </si>
  <si>
    <t>CONCORD TURNPIKE REGIONAL LANDFILL</t>
  </si>
  <si>
    <t>1801 Concord Turnpike</t>
  </si>
  <si>
    <t>10 ADAMS STREET - UPPER BASIN</t>
  </si>
  <si>
    <t>GRIFFIN PIPE PRODUCTS COMPANY - LYNCHBURG</t>
  </si>
  <si>
    <t>9600 Godwin Drive</t>
  </si>
  <si>
    <t>Manassas</t>
  </si>
  <si>
    <t>MANASSAS CITY</t>
  </si>
  <si>
    <t>4101 WASHINGTON AVE</t>
  </si>
  <si>
    <t>NEWPORT NEWS</t>
  </si>
  <si>
    <t>NEWPORT NEWS CITY</t>
  </si>
  <si>
    <t>HUNTINGTON INGALLS INCORPORATED</t>
  </si>
  <si>
    <t>HUNTINGTON INGALLS INDUSTRIES INC (100%)</t>
  </si>
  <si>
    <t>150 West Main Street</t>
  </si>
  <si>
    <t>NORFOLK CITY</t>
  </si>
  <si>
    <t>1510 GILBERT STREET</t>
  </si>
  <si>
    <t>1424 SOUTH MAIN STREET</t>
  </si>
  <si>
    <t>US GYPSUM - NORFOLK PLANT</t>
  </si>
  <si>
    <t>390 INDUSTRIAL DR</t>
  </si>
  <si>
    <t>PETERSBURG CITY</t>
  </si>
  <si>
    <t>PETERSBURG CITY LANDFILL</t>
  </si>
  <si>
    <t>CFS GROUP DISPOSAL &amp; RECYCLING SERVICES LLC (100%)</t>
  </si>
  <si>
    <t>3809 ELM AVENUE</t>
  </si>
  <si>
    <t>PORTSMOUTH CITY</t>
  </si>
  <si>
    <t>Wheelabrator Portsmouth Inc.</t>
  </si>
  <si>
    <t>MIP IV BOOMERANG HOLDINGS LLC (100%)</t>
  </si>
  <si>
    <t>120 Tredegar Street</t>
  </si>
  <si>
    <t>RICHMOND CITY</t>
  </si>
  <si>
    <t>Virginia Electric and Power Company</t>
  </si>
  <si>
    <t>3601 Commerce Road</t>
  </si>
  <si>
    <t>Philip Morris USA</t>
  </si>
  <si>
    <t>5001 Commerce Road</t>
  </si>
  <si>
    <t>1040 OLIVER HILL WAY</t>
  </si>
  <si>
    <t>VCU EAST PLANT</t>
  </si>
  <si>
    <t>VIRGINIA COMMONWEALTH UNIVERSITY (100%)</t>
  </si>
  <si>
    <t>730 East Broad Street</t>
  </si>
  <si>
    <t>1850 Commerce Road</t>
  </si>
  <si>
    <t>Sonoco Richmond</t>
  </si>
  <si>
    <t>2001 CHARLES CITY RD</t>
  </si>
  <si>
    <t>OLD DOMINION LANDFILL</t>
  </si>
  <si>
    <t>102 WESTSIDE BOULEVARD</t>
  </si>
  <si>
    <t>ROANOKE CITY</t>
  </si>
  <si>
    <t>ROANOKE ELECTRIC STEEL CORPORATION</t>
  </si>
  <si>
    <t>400 DU PONT BOULEVARD</t>
  </si>
  <si>
    <t>WAYNESBORO</t>
  </si>
  <si>
    <t>WAYNESBORO CITY</t>
  </si>
  <si>
    <t>THE LYCRA CO LLC (100%)</t>
  </si>
  <si>
    <t>1201 N BROADWAY AVE</t>
  </si>
  <si>
    <t>OTHELLO</t>
  </si>
  <si>
    <t>J R SIMPLOT CO</t>
  </si>
  <si>
    <t>100 LEE STREET</t>
  </si>
  <si>
    <t>8113 W Grandridge Blvd</t>
  </si>
  <si>
    <t>Kennewick</t>
  </si>
  <si>
    <t>2013 SAINT STREET</t>
  </si>
  <si>
    <t>Lamb Weston Inc.</t>
  </si>
  <si>
    <t>227515 E BOWLES ROAD</t>
  </si>
  <si>
    <t>KENNEWICK</t>
  </si>
  <si>
    <t>AGRIUM US INC - KFO</t>
  </si>
  <si>
    <t>3102 Twin Bridges Road</t>
  </si>
  <si>
    <t>Horn Rapids Landfill</t>
  </si>
  <si>
    <t>CITY OF RICHLAND WASHINGTON (100%)</t>
  </si>
  <si>
    <t>1309 NE Brown Road</t>
  </si>
  <si>
    <t>Washougal</t>
  </si>
  <si>
    <t>4200 NW PACIFIC RIM BLVD</t>
  </si>
  <si>
    <t>CAMAS</t>
  </si>
  <si>
    <t>ANALOG DEVICES</t>
  </si>
  <si>
    <t>5201 N W LOWER RIVER ROAD</t>
  </si>
  <si>
    <t>VANCOUVER</t>
  </si>
  <si>
    <t>River Road</t>
  </si>
  <si>
    <t>CLARK PUBLIC UTILITIES (100%)</t>
  </si>
  <si>
    <t>5411 NE Hwy 99</t>
  </si>
  <si>
    <t>Vancouver</t>
  </si>
  <si>
    <t>Bonneville Power Administration - Transmission</t>
  </si>
  <si>
    <t>5509 NW Parker St.</t>
  </si>
  <si>
    <t>WaferTech LLC</t>
  </si>
  <si>
    <t>WAFERTECH LLC (100%)</t>
  </si>
  <si>
    <t>401 NE ADAMS STREET</t>
  </si>
  <si>
    <t>3001 Industrial Way</t>
  </si>
  <si>
    <t>COWLITZ COUNTY</t>
  </si>
  <si>
    <t>North Pacific Paper Company LLC</t>
  </si>
  <si>
    <t>NP PAPER INVESTOR HOLDINGS LLC (100%)</t>
  </si>
  <si>
    <t>3434 South Silver Lake Road</t>
  </si>
  <si>
    <t>Castle Rock</t>
  </si>
  <si>
    <t>Cowlitz County Headquarters Landfill</t>
  </si>
  <si>
    <t>3500 INDUSTRIAL WAY</t>
  </si>
  <si>
    <t>SOLVAY CHEMICALS INC</t>
  </si>
  <si>
    <t>300 FIBRE WAY</t>
  </si>
  <si>
    <t>WESTROCK LONGVIEW LLC</t>
  </si>
  <si>
    <t>3401 INDUSTRIAL WAY</t>
  </si>
  <si>
    <t>NIPPON DYNAWAVE PACKAGING</t>
  </si>
  <si>
    <t>NIPPON PAPER INDUSTRIES CO LTD (100%)</t>
  </si>
  <si>
    <t>1296 NORTHWEST 3RD STREET</t>
  </si>
  <si>
    <t>KALAMA</t>
  </si>
  <si>
    <t>EMERALD KALAMA CHEMICAL LLC</t>
  </si>
  <si>
    <t>85 TENNANT WAY</t>
  </si>
  <si>
    <t>COWLITZ COUNTY LANDFILL</t>
  </si>
  <si>
    <t>1200 Prudential Blvd</t>
  </si>
  <si>
    <t>Mint Farm Generation Station</t>
  </si>
  <si>
    <t>PUGET HOLDINGS LLC (100%)</t>
  </si>
  <si>
    <t>191 E WEBB RD</t>
  </si>
  <si>
    <t>EAST WENATCHEE</t>
  </si>
  <si>
    <t>WASTE MANAGEMENT GREATER WENATCHEE LANDF</t>
  </si>
  <si>
    <t>960 GLADE ROAD NORTH</t>
  </si>
  <si>
    <t>PASCO</t>
  </si>
  <si>
    <t>LAMB WESTON INC. PASCO</t>
  </si>
  <si>
    <t>811 GUM STREET</t>
  </si>
  <si>
    <t>CONNELL</t>
  </si>
  <si>
    <t>LAMB WESTON</t>
  </si>
  <si>
    <t>3322 ROAD N NE</t>
  </si>
  <si>
    <t>MOSES LAKE</t>
  </si>
  <si>
    <t>REC SOLAR GRADE SILICON</t>
  </si>
  <si>
    <t>1005 E Street SW</t>
  </si>
  <si>
    <t>Quincy</t>
  </si>
  <si>
    <t>Lamb Weston Holdings Inc</t>
  </si>
  <si>
    <t>14124 Wheeler Road NE</t>
  </si>
  <si>
    <t>Moses Lake</t>
  </si>
  <si>
    <t>J. R. Simplot Co.</t>
  </si>
  <si>
    <t>538 Potato Frontage Road</t>
  </si>
  <si>
    <t>Basic American Foods</t>
  </si>
  <si>
    <t>3803 Neva Lake Rd. NW</t>
  </si>
  <si>
    <t>EPHRATA</t>
  </si>
  <si>
    <t>GRANT CNTY EPHRATA LANDFILL 1</t>
  </si>
  <si>
    <t>401 Keys Rd</t>
  </si>
  <si>
    <t>Elma</t>
  </si>
  <si>
    <t>GRAYS HARBOR COUNTY</t>
  </si>
  <si>
    <t>Grays Harbor Energy Center</t>
  </si>
  <si>
    <t>1701 First St</t>
  </si>
  <si>
    <t>Cosmopolis</t>
  </si>
  <si>
    <t>Cosmopolis Pulp Mill</t>
  </si>
  <si>
    <t>100 MILL ROAD</t>
  </si>
  <si>
    <t>PORT TOWNSEND</t>
  </si>
  <si>
    <t>PORT TOWNSEND PAPER CORP</t>
  </si>
  <si>
    <t>CROWN PAPER GROUP INC (100%)</t>
  </si>
  <si>
    <t>700 15TH ST SW</t>
  </si>
  <si>
    <t>KING COUNTY</t>
  </si>
  <si>
    <t>THE BOEING COMPANY</t>
  </si>
  <si>
    <t>16645 228TH AVENUE SE</t>
  </si>
  <si>
    <t>MAPLE VALLEY</t>
  </si>
  <si>
    <t>KING CNTY SOLID WST CEDAR HILLS LANDFILL</t>
  </si>
  <si>
    <t>10885 NE 4th St</t>
  </si>
  <si>
    <t>Seattle</t>
  </si>
  <si>
    <t>University of Washington Seattle Campus</t>
  </si>
  <si>
    <t>THE UNIVERSITY OF WASHINGTON BOARD OF REGENTS (100%)</t>
  </si>
  <si>
    <t>3801 EAST MARGINAL WAY SOUTH</t>
  </si>
  <si>
    <t>SEATTLE</t>
  </si>
  <si>
    <t>ASH GROVE CEMENT COMPANY-SEATTLE</t>
  </si>
  <si>
    <t>10885 N.E. 4th Street</t>
  </si>
  <si>
    <t>Puget Sound Energy T&amp;D</t>
  </si>
  <si>
    <t>1319 WESTERN AVE</t>
  </si>
  <si>
    <t>5931 E MARGINAL WY S</t>
  </si>
  <si>
    <t>CERTAINTEED GYPSUM SEATTLE</t>
  </si>
  <si>
    <t>Seattle City Light</t>
  </si>
  <si>
    <t>CITY OF SEATTLE (SEATTLE CITY LIGHT DEPARTMENT) (100%)</t>
  </si>
  <si>
    <t>5801 EAST MARGINAL WAY SOUTH</t>
  </si>
  <si>
    <t>Ardagh Glass Inc. (Seattle)</t>
  </si>
  <si>
    <t>2424 SOUTHWEST ANDOVER STREET</t>
  </si>
  <si>
    <t>NUCOR STEEL SEATTLE INC</t>
  </si>
  <si>
    <t>10015 SOUTHWEST BARNEY WHITE ROAD</t>
  </si>
  <si>
    <t>PORT ORCHARD</t>
  </si>
  <si>
    <t>KITSAP COUNTY</t>
  </si>
  <si>
    <t>OLYMPIC VIEW SANITARY LANDFILL INC</t>
  </si>
  <si>
    <t>120 South Dewey Street</t>
  </si>
  <si>
    <t>Bremerton</t>
  </si>
  <si>
    <t>Naval Base Kitsap Bremerton</t>
  </si>
  <si>
    <t>600 INDUSTRIAL WAY</t>
  </si>
  <si>
    <t>GOLDENDALE</t>
  </si>
  <si>
    <t>KLICKITAT COUNTY</t>
  </si>
  <si>
    <t>GOLDENDALE GENERATING STATION</t>
  </si>
  <si>
    <t>120 Hoctor Road</t>
  </si>
  <si>
    <t>Goldendale</t>
  </si>
  <si>
    <t>500 ROOSEVELT GRADE ROAD</t>
  </si>
  <si>
    <t>ROOSEVELT REGIONAL LANDFILL</t>
  </si>
  <si>
    <t>1813 BISHOP ROAD</t>
  </si>
  <si>
    <t>CHEHALIS</t>
  </si>
  <si>
    <t>Chehalis Generation Facility</t>
  </si>
  <si>
    <t>Chehalis</t>
  </si>
  <si>
    <t>545 Avery Road West</t>
  </si>
  <si>
    <t>Winlock</t>
  </si>
  <si>
    <t>Cardinal FG Company</t>
  </si>
  <si>
    <t>239 Zandecki Rd</t>
  </si>
  <si>
    <t>913 BIG HANAFORD RD</t>
  </si>
  <si>
    <t>TRANSALTA USA INC (100%)</t>
  </si>
  <si>
    <t>3001 MARSHALL AVENUE</t>
  </si>
  <si>
    <t>TACOMA</t>
  </si>
  <si>
    <t>US OIL &amp; REFINING TACOMA</t>
  </si>
  <si>
    <t>2012 Liggett Ave</t>
  </si>
  <si>
    <t>Joint Base Lewis-McChord</t>
  </si>
  <si>
    <t>US ARMY JOINT BASE LEWIS-MCCHORD</t>
  </si>
  <si>
    <t>1240 ALEXANDER AVENUE</t>
  </si>
  <si>
    <t>GEORGIA-PACIFIC GYPSUM LLC</t>
  </si>
  <si>
    <t>17925 Meridian Street East</t>
  </si>
  <si>
    <t>Puyallup</t>
  </si>
  <si>
    <t>Hidden Valley Landfill</t>
  </si>
  <si>
    <t>4714 192ND STREET EAST</t>
  </si>
  <si>
    <t>Frederickson PSE</t>
  </si>
  <si>
    <t>3104 166th Ave. E</t>
  </si>
  <si>
    <t>3510 SOUTH MULLEN</t>
  </si>
  <si>
    <t>TACOMA CITY SOLID WASTE FAC</t>
  </si>
  <si>
    <t>30919 MERIDIAN STREET EAST</t>
  </si>
  <si>
    <t>GRAHAM</t>
  </si>
  <si>
    <t>LAND RECOVERY LANDFILL INDUST</t>
  </si>
  <si>
    <t>18610 50Th Ave East</t>
  </si>
  <si>
    <t>Tacoma</t>
  </si>
  <si>
    <t>Frederickson Power LP</t>
  </si>
  <si>
    <t>801 PORTLAND AVE.</t>
  </si>
  <si>
    <t>WestRock Tacoma Mill</t>
  </si>
  <si>
    <t>10200 WEST MARCH POINT ROAD</t>
  </si>
  <si>
    <t>ANACORTES</t>
  </si>
  <si>
    <t>SKAGIT COUNTY</t>
  </si>
  <si>
    <t>TESORO CORPORATION-ANACORTES REFINERY</t>
  </si>
  <si>
    <t>8505 SOUTH TEXAS ROAD</t>
  </si>
  <si>
    <t>8581 South Texas Road</t>
  </si>
  <si>
    <t>Anacortes</t>
  </si>
  <si>
    <t>Air Liquide Hydrogen Plant</t>
  </si>
  <si>
    <t>13085 Ball Road</t>
  </si>
  <si>
    <t>Fredonia Generating Station</t>
  </si>
  <si>
    <t>8529 South Texas Road</t>
  </si>
  <si>
    <t>Matheson - Anacortes Hydrogen Plant</t>
  </si>
  <si>
    <t>1539 Lange Road</t>
  </si>
  <si>
    <t>Mt. Vernon</t>
  </si>
  <si>
    <t>Willard Rd. Milepost 1</t>
  </si>
  <si>
    <t>SKAMANIA COUNTY</t>
  </si>
  <si>
    <t>8915 Cathcart Way</t>
  </si>
  <si>
    <t>SNOHOMISH</t>
  </si>
  <si>
    <t>SNOHOMISH COUNTY</t>
  </si>
  <si>
    <t>Cathcart Landfill</t>
  </si>
  <si>
    <t>COUNTY OF SNOHOMISH WASHINGTON (100%)</t>
  </si>
  <si>
    <t>22902 Echo Lake Road</t>
  </si>
  <si>
    <t>3003 West Casino Rd</t>
  </si>
  <si>
    <t>Everett</t>
  </si>
  <si>
    <t>Boeing Commercial Airplanes - Everett</t>
  </si>
  <si>
    <t>EAST 315 BABB ROAD</t>
  </si>
  <si>
    <t>ROSALIA</t>
  </si>
  <si>
    <t>SPOKANE COUNTY</t>
  </si>
  <si>
    <t>1411 E. Mission</t>
  </si>
  <si>
    <t>1411 E.Mission</t>
  </si>
  <si>
    <t>Avista Corporation</t>
  </si>
  <si>
    <t>4424 N. Barker Road</t>
  </si>
  <si>
    <t>Spokane Valley</t>
  </si>
  <si>
    <t>Boulder Park Generating Station</t>
  </si>
  <si>
    <t>11135 W WESTBOW BLVD</t>
  </si>
  <si>
    <t>SPOKANE</t>
  </si>
  <si>
    <t>2900 S GEIGER BLVD</t>
  </si>
  <si>
    <t>City of Spokane Waste-to-Energy</t>
  </si>
  <si>
    <t>15000 E Euclid Ave</t>
  </si>
  <si>
    <t>Kaiser Aluminum Washington</t>
  </si>
  <si>
    <t>1151 Hwy. 395 North</t>
  </si>
  <si>
    <t>Kettle Falls</t>
  </si>
  <si>
    <t>Kettle Falls Generating Station</t>
  </si>
  <si>
    <t>13983 DODD ROAD</t>
  </si>
  <si>
    <t>WALLULA</t>
  </si>
  <si>
    <t>WALLA WALLA COUNTY</t>
  </si>
  <si>
    <t>31831 WEST HIGHWAY 12</t>
  </si>
  <si>
    <t>BOISE PAPER</t>
  </si>
  <si>
    <t>638 LAMBDIN RD</t>
  </si>
  <si>
    <t>4050 MOUNTAIN VIEW RD.</t>
  </si>
  <si>
    <t>FERNDALE</t>
  </si>
  <si>
    <t>WHATCOM COUNTY</t>
  </si>
  <si>
    <t>ALCOA INTALCO WORKS</t>
  </si>
  <si>
    <t>4519 GRANDVIEW ROAD</t>
  </si>
  <si>
    <t>BLAINE</t>
  </si>
  <si>
    <t>BP CHERRY POINT REFINERY</t>
  </si>
  <si>
    <t>915 Cornwall Ave</t>
  </si>
  <si>
    <t>Encogen Generating Station</t>
  </si>
  <si>
    <t>4930 BROWN RD.</t>
  </si>
  <si>
    <t>PUGET POWER ENERGY-WHITEHORN GEN.STATION</t>
  </si>
  <si>
    <t>5105 LAKE TERRELL ROAD</t>
  </si>
  <si>
    <t>PSE Ferndale Generating Station</t>
  </si>
  <si>
    <t>1340 THOMPSON LANE</t>
  </si>
  <si>
    <t>SUMAS</t>
  </si>
  <si>
    <t>PUGET SOUND ENERGY - SUMAS</t>
  </si>
  <si>
    <t>3901 UNICK ROAD</t>
  </si>
  <si>
    <t>PHILLIPS 66 FERNDALE REFINERY</t>
  </si>
  <si>
    <t>4738 JONES RD</t>
  </si>
  <si>
    <t>2660 GRIMES WAY</t>
  </si>
  <si>
    <t>PULLMAN</t>
  </si>
  <si>
    <t>WHITMAN COUNTY</t>
  </si>
  <si>
    <t>WASHINGTON STATE UNIVERSITY</t>
  </si>
  <si>
    <t>STATE OF WASHINGTON (100%)</t>
  </si>
  <si>
    <t>7151 ROZA HILL DRIVE</t>
  </si>
  <si>
    <t>YAKIMA</t>
  </si>
  <si>
    <t>YAKIMA COUNTY</t>
  </si>
  <si>
    <t>YAKIMA COUNTY TERRACE HTS LANDFILL</t>
  </si>
  <si>
    <t>COUNTY OF YAKIMA (100%)</t>
  </si>
  <si>
    <t>400 Alexander Road</t>
  </si>
  <si>
    <t>Darigold Inc</t>
  </si>
  <si>
    <t>NORTHWEST DAIRY ASSOC (100%)</t>
  </si>
  <si>
    <t>4970 CHEYNE ROAD</t>
  </si>
  <si>
    <t>ZILLAH</t>
  </si>
  <si>
    <t>YAKIMA CNTY CHEYNE LANDFILL</t>
  </si>
  <si>
    <t>21550 BARBOUR COUNTY HIGHWAY</t>
  </si>
  <si>
    <t>PHILIPPI</t>
  </si>
  <si>
    <t>WEST VIRGINIA</t>
  </si>
  <si>
    <t>LEER SOUTH MINING COMPLEX</t>
  </si>
  <si>
    <t>1826 SOUTH QUEEN STREET</t>
  </si>
  <si>
    <t>MARTINSBURG</t>
  </si>
  <si>
    <t>ARGOS USA -Martinsburg</t>
  </si>
  <si>
    <t>911 ALLENSVILLE ROAD</t>
  </si>
  <si>
    <t>HEDGESVILLE</t>
  </si>
  <si>
    <t>LCS SERVICES LANDFILL</t>
  </si>
  <si>
    <t>855 Caperton Blvd.</t>
  </si>
  <si>
    <t>Martinsburg</t>
  </si>
  <si>
    <t>QUAD/GRAPHICS INC (100%)</t>
  </si>
  <si>
    <t>4812 Tabler Station Road</t>
  </si>
  <si>
    <t>Inwood</t>
  </si>
  <si>
    <t>Knauf Insulation Inc</t>
  </si>
  <si>
    <t>235 Joes Branch Road</t>
  </si>
  <si>
    <t>Peerless</t>
  </si>
  <si>
    <t>BROOKE COUNTY</t>
  </si>
  <si>
    <t>1851 MAIN ST</t>
  </si>
  <si>
    <t>FOLLANSBEE</t>
  </si>
  <si>
    <t>MOUNTAIN STATE CARBON</t>
  </si>
  <si>
    <t>2ND AVE &amp; 17TH STREET</t>
  </si>
  <si>
    <t>CABELL COUNTY</t>
  </si>
  <si>
    <t>3200 RIVERSIDE DRIVE</t>
  </si>
  <si>
    <t>HUNTINGTON ALLOYS CORPORATION</t>
  </si>
  <si>
    <t>139 Tonkin Station Road</t>
  </si>
  <si>
    <t>West Union</t>
  </si>
  <si>
    <t>DODDRIDGE COUNTY</t>
  </si>
  <si>
    <t>218 Swisher Lane</t>
  </si>
  <si>
    <t>New Minton</t>
  </si>
  <si>
    <t>ALLOY</t>
  </si>
  <si>
    <t>GLOBE SPECIALTY METALS INC (51%); DOW INC (49%)</t>
  </si>
  <si>
    <t>3208 SR 5 East</t>
  </si>
  <si>
    <t>Glenville</t>
  </si>
  <si>
    <t>GILMER COUNTY</t>
  </si>
  <si>
    <t>436 Dominion Blvd</t>
  </si>
  <si>
    <t>MOUNT STORM</t>
  </si>
  <si>
    <t>Mount Storm Power Station</t>
  </si>
  <si>
    <t>100 Pennsylvania Avenue</t>
  </si>
  <si>
    <t>WEIRTON</t>
  </si>
  <si>
    <t>Cleveland-Cliffs Weirton LLC</t>
  </si>
  <si>
    <t>9995 OHIO RIVER BLVD</t>
  </si>
  <si>
    <t>NEWELL</t>
  </si>
  <si>
    <t>ERGON WEST VIRGINIA INC</t>
  </si>
  <si>
    <t>129 Potomac Ave</t>
  </si>
  <si>
    <t>Moorefield</t>
  </si>
  <si>
    <t>HARDY COUNTY</t>
  </si>
  <si>
    <t>Pilgrim's Pride Corporation Moorefield WV</t>
  </si>
  <si>
    <t>419 Upper Cove Road</t>
  </si>
  <si>
    <t>Mathias</t>
  </si>
  <si>
    <t>Clarksburg</t>
  </si>
  <si>
    <t>925 White Oaks Blvd</t>
  </si>
  <si>
    <t>ROUTE 20</t>
  </si>
  <si>
    <t>HAYWOOD</t>
  </si>
  <si>
    <t>Harrison Power Station</t>
  </si>
  <si>
    <t>2698 PHILIPPI PIKE</t>
  </si>
  <si>
    <t>ANMOORE</t>
  </si>
  <si>
    <t>4439 Good Hope Pike</t>
  </si>
  <si>
    <t>CLARKSBURG</t>
  </si>
  <si>
    <t>S &amp; S GRADING INC LANDFILL</t>
  </si>
  <si>
    <t>1488 Dawson Drive</t>
  </si>
  <si>
    <t>MEADOWFILL LANDFILL</t>
  </si>
  <si>
    <t>859 Century Road</t>
  </si>
  <si>
    <t>Ravenswood</t>
  </si>
  <si>
    <t>CONSTELLIUM NV (100%)</t>
  </si>
  <si>
    <t>5489 Charleston Road</t>
  </si>
  <si>
    <t>Fairplain</t>
  </si>
  <si>
    <t>164 EYSTER ROAD</t>
  </si>
  <si>
    <t>HALLTOWN</t>
  </si>
  <si>
    <t>OX PAPERBOARD LLC</t>
  </si>
  <si>
    <t>OX PAPERBOARD LLC (100%)</t>
  </si>
  <si>
    <t>Clendenin</t>
  </si>
  <si>
    <t>KANAWHA COUNTY</t>
  </si>
  <si>
    <t>501 56th St SE</t>
  </si>
  <si>
    <t>MOUNTAINEER GAS CO (100%)</t>
  </si>
  <si>
    <t>250 Carbide Rd</t>
  </si>
  <si>
    <t>Dunbar</t>
  </si>
  <si>
    <t>ALTIVIA Institute Facilities</t>
  </si>
  <si>
    <t>ALTIVIA SERVICES LLC (100%)</t>
  </si>
  <si>
    <t>10450 Elk River Road North</t>
  </si>
  <si>
    <t>741 South Park Road</t>
  </si>
  <si>
    <t>Charleston Landfill</t>
  </si>
  <si>
    <t>CITY OF CHARLESTON (100%)</t>
  </si>
  <si>
    <t>MACCORKLE AVE</t>
  </si>
  <si>
    <t>SOUTH CHARLESTON</t>
  </si>
  <si>
    <t>UCC South Charleston Plant</t>
  </si>
  <si>
    <t>500 Corporate Landing</t>
  </si>
  <si>
    <t>GREYLOCK ENERGY (100%)</t>
  </si>
  <si>
    <t>901 WEST DU PONT AVENUE</t>
  </si>
  <si>
    <t>BELLE</t>
  </si>
  <si>
    <t>Chemours Belle Plant</t>
  </si>
  <si>
    <t>Cabin Creek</t>
  </si>
  <si>
    <t>American Eagle</t>
  </si>
  <si>
    <t>6489 Old Mill Road</t>
  </si>
  <si>
    <t>Jane Lew</t>
  </si>
  <si>
    <t>1421 Band Mill Hollow Rd</t>
  </si>
  <si>
    <t>Ethel</t>
  </si>
  <si>
    <t>Alma No. 1 Mine</t>
  </si>
  <si>
    <t>222 Shallow Brook Rd</t>
  </si>
  <si>
    <t>Lyburn</t>
  </si>
  <si>
    <t>Davy Branch Mine</t>
  </si>
  <si>
    <t>Sharples</t>
  </si>
  <si>
    <t>Mingo Logan Coal LLC</t>
  </si>
  <si>
    <t>PO Box 446</t>
  </si>
  <si>
    <t>Man</t>
  </si>
  <si>
    <t>Lower War Eagle Deep Mine</t>
  </si>
  <si>
    <t>228 ABPP Drive</t>
  </si>
  <si>
    <t>GRANT TOWN</t>
  </si>
  <si>
    <t>Grant Town Power Plant</t>
  </si>
  <si>
    <t>AMERICAN BITUMINOUS POWER PARTNERS LP (100%)</t>
  </si>
  <si>
    <t>151 Jonny Cake Branch Rd</t>
  </si>
  <si>
    <t>Metz</t>
  </si>
  <si>
    <t>Marion County Mine</t>
  </si>
  <si>
    <t>702 AFR DRIVE</t>
  </si>
  <si>
    <t>ND Fairmont LLC</t>
  </si>
  <si>
    <t>71 Camp Run Rd</t>
  </si>
  <si>
    <t>Mannington</t>
  </si>
  <si>
    <t>Harrison County Mine</t>
  </si>
  <si>
    <t>FAIRVIEW</t>
  </si>
  <si>
    <t>Marion County Preparation Plant</t>
  </si>
  <si>
    <t>5258 Fork Ridge Road</t>
  </si>
  <si>
    <t>Moundsville</t>
  </si>
  <si>
    <t>12676 Waynesburg Pike</t>
  </si>
  <si>
    <t>9622 ENERGY RD</t>
  </si>
  <si>
    <t>PROCTOR</t>
  </si>
  <si>
    <t>CERTAINTEED GYPSUM</t>
  </si>
  <si>
    <t>12681 Waynesburg Pike Road</t>
  </si>
  <si>
    <t>1700 Majorsville Road</t>
  </si>
  <si>
    <t>Proctor</t>
  </si>
  <si>
    <t>Eagle Natrium LLC - Natrium Plant</t>
  </si>
  <si>
    <t>57 Goshorn Woods Road</t>
  </si>
  <si>
    <t>Marshall County Mine</t>
  </si>
  <si>
    <t>Ohio County Mine</t>
  </si>
  <si>
    <t>WV STATE ROUTE 2</t>
  </si>
  <si>
    <t>CAPTINA</t>
  </si>
  <si>
    <t>Mitchell (WV)</t>
  </si>
  <si>
    <t>14786 Energy Road</t>
  </si>
  <si>
    <t>27610 Huntington Road</t>
  </si>
  <si>
    <t>APPLE GROVE</t>
  </si>
  <si>
    <t>APG POLYTECH HOLDING (100%)</t>
  </si>
  <si>
    <t>4442 Graham Station Rd</t>
  </si>
  <si>
    <t>Letart</t>
  </si>
  <si>
    <t>FELMAN PRODUCTION LLC (100%)</t>
  </si>
  <si>
    <t>1347 Graham Station Road</t>
  </si>
  <si>
    <t>Mountaineer (1301)</t>
  </si>
  <si>
    <t>11636 Huntington Road</t>
  </si>
  <si>
    <t>Gallipolis Ferry</t>
  </si>
  <si>
    <t>ICL-IP America Inc.</t>
  </si>
  <si>
    <t>640 Cloverdew Dairy Road</t>
  </si>
  <si>
    <t>Cleveland-Cliffs Princeton Coal</t>
  </si>
  <si>
    <t>749 FRONTAGE ROAD</t>
  </si>
  <si>
    <t>MERCER COUNTY LANDFILL</t>
  </si>
  <si>
    <t>MERCER COUNTY SOLID WASTE AUTHORITY (100%)</t>
  </si>
  <si>
    <t>210 STATE ROUTE 956</t>
  </si>
  <si>
    <t>KEYSER</t>
  </si>
  <si>
    <t>MINERAL COUNTY</t>
  </si>
  <si>
    <t>ALLEGANY BALLISTICS LABORATORY</t>
  </si>
  <si>
    <t>1100 Frederick Lane</t>
  </si>
  <si>
    <t>MONONGALIA COUNTY</t>
  </si>
  <si>
    <t>555 BEECHURST AVE</t>
  </si>
  <si>
    <t>Morgantown Energy Facility</t>
  </si>
  <si>
    <t>1375 Fort Martin Road</t>
  </si>
  <si>
    <t>Maidsville</t>
  </si>
  <si>
    <t>Longview Power</t>
  </si>
  <si>
    <t>LONGVIEW INTERMEDIATE HOLDINGS C LLC (100%)</t>
  </si>
  <si>
    <t>1732 FORT MARTIN DRIVE</t>
  </si>
  <si>
    <t>MAIDSVILLE</t>
  </si>
  <si>
    <t>Fort Martin Power Station</t>
  </si>
  <si>
    <t>4960 Mason Dixon Highway</t>
  </si>
  <si>
    <t>Blacksville</t>
  </si>
  <si>
    <t>2596 Battle Run Road</t>
  </si>
  <si>
    <t>Triadelphia</t>
  </si>
  <si>
    <t>258 NORTH FORK ROAD</t>
  </si>
  <si>
    <t>Wheeling</t>
  </si>
  <si>
    <t>SHORT CREEK LANDFILL</t>
  </si>
  <si>
    <t>1 Columbia Lane</t>
  </si>
  <si>
    <t>Seneca Rocks</t>
  </si>
  <si>
    <t>1088 Germany Valley Limestone Rd</t>
  </si>
  <si>
    <t>Riverton Facility</t>
  </si>
  <si>
    <t>GREER INDUSTRIES INC (100%)</t>
  </si>
  <si>
    <t>1 HEILMAN AVENUE</t>
  </si>
  <si>
    <t>WILLOW ISLAND</t>
  </si>
  <si>
    <t>PLEASANTS COUNTY</t>
  </si>
  <si>
    <t>CYTEC INDUSTRIES INC</t>
  </si>
  <si>
    <t>CYTEC INDUSTRIES INC (100%)</t>
  </si>
  <si>
    <t>10319 SOUTH PLEASANTS HIGHWAY</t>
  </si>
  <si>
    <t>#1 POWER STATION BLVD</t>
  </si>
  <si>
    <t>Pleasants Power Station</t>
  </si>
  <si>
    <t>1100 STATE RTE 34 S</t>
  </si>
  <si>
    <t>HURRICANE</t>
  </si>
  <si>
    <t>4301 SYCAMORE RIDGE ROAD</t>
  </si>
  <si>
    <t>1530 Winfield Road</t>
  </si>
  <si>
    <t>John E Amos</t>
  </si>
  <si>
    <t>2221 Old Eccles Road</t>
  </si>
  <si>
    <t>Eccles</t>
  </si>
  <si>
    <t>RALEIGH COUNTY</t>
  </si>
  <si>
    <t>200 Fernandez Drive</t>
  </si>
  <si>
    <t>Beckley</t>
  </si>
  <si>
    <t>Raleigh County Solid Waste Authority Landfill</t>
  </si>
  <si>
    <t>RALEIGH COUNTY SOLID WASTE AUTHORITY (100%)</t>
  </si>
  <si>
    <t>111 Affinity Complex Road</t>
  </si>
  <si>
    <t>Sophia</t>
  </si>
  <si>
    <t>UNITED COAL CO LLC (100%)</t>
  </si>
  <si>
    <t>Helvetia</t>
  </si>
  <si>
    <t>Carter Roag Coal Company - Morgan Camp Mine</t>
  </si>
  <si>
    <t>SECONDARY ROUTE 37/8</t>
  </si>
  <si>
    <t>3570 Shields Hill Rd</t>
  </si>
  <si>
    <t>RITCHIE COUNTY</t>
  </si>
  <si>
    <t>JAY-BEE OIL &amp; GAS INC (100%)</t>
  </si>
  <si>
    <t>364 Gum Run Road</t>
  </si>
  <si>
    <t>Pennsboro</t>
  </si>
  <si>
    <t>Antero Clearwater Facility</t>
  </si>
  <si>
    <t>1200 Tygart Drive</t>
  </si>
  <si>
    <t>Leer Mine</t>
  </si>
  <si>
    <t>10851 ENERGY HIGHWAY</t>
  </si>
  <si>
    <t>FRIENDLY</t>
  </si>
  <si>
    <t>TYLER COUNTY</t>
  </si>
  <si>
    <t>MPM SILICONES LLC</t>
  </si>
  <si>
    <t>UPSHUR COUNTY</t>
  </si>
  <si>
    <t>66 Odell Road</t>
  </si>
  <si>
    <t>KANAWHA HEAD</t>
  </si>
  <si>
    <t>200 BIG SANDY RIVER ROAD</t>
  </si>
  <si>
    <t>KENOVA</t>
  </si>
  <si>
    <t>BRASKEM AMERICA NEAL PLANT</t>
  </si>
  <si>
    <t>300 BIG SANDY RIVER ROAD</t>
  </si>
  <si>
    <t>Big Sandy Peaker Plant</t>
  </si>
  <si>
    <t>1662 WALKER BRANCH ROAD</t>
  </si>
  <si>
    <t>Ceredo Generating Station</t>
  </si>
  <si>
    <t>70 Big Sandy Road</t>
  </si>
  <si>
    <t>Kenova</t>
  </si>
  <si>
    <t>1664 WALKERS BRANCH ROAD</t>
  </si>
  <si>
    <t>Smithfield</t>
  </si>
  <si>
    <t>WETZEL COUNTY</t>
  </si>
  <si>
    <t>17595 Energy Road</t>
  </si>
  <si>
    <t>COVESTRO</t>
  </si>
  <si>
    <t>COVESTRO LCC (100%)</t>
  </si>
  <si>
    <t>14624 North Fork Road</t>
  </si>
  <si>
    <t>14508 Shortline Hwy</t>
  </si>
  <si>
    <t>Pine Grove</t>
  </si>
  <si>
    <t>8480 DUPONT ROAD</t>
  </si>
  <si>
    <t>CHEMOURS WASHINGTON WORKS</t>
  </si>
  <si>
    <t>9226 DuPont Road</t>
  </si>
  <si>
    <t>SABIC INNOVATIVE PLASTICS US LLC</t>
  </si>
  <si>
    <t>510 EAST DRY RUN ROAD</t>
  </si>
  <si>
    <t>PARKERSBURG</t>
  </si>
  <si>
    <t>NORTHWESTERN LANDFILL</t>
  </si>
  <si>
    <t>KEPLER PROCESSING CO POCAHONTAS NO 51 COAL PREP PLANT</t>
  </si>
  <si>
    <t>122 N 14TH AVE W</t>
  </si>
  <si>
    <t>WISCONSIN</t>
  </si>
  <si>
    <t>Bay Front</t>
  </si>
  <si>
    <t>1530 N Bylsby Av</t>
  </si>
  <si>
    <t>Green Bay</t>
  </si>
  <si>
    <t>Pulliam</t>
  </si>
  <si>
    <t>500 DAY ST</t>
  </si>
  <si>
    <t>GREEN BAY</t>
  </si>
  <si>
    <t>112 N 5TH ST</t>
  </si>
  <si>
    <t>DE PERE</t>
  </si>
  <si>
    <t>De Pere Energy Center</t>
  </si>
  <si>
    <t>2099 BADGERLAND DRIVE</t>
  </si>
  <si>
    <t>SANIMAX USA LLC</t>
  </si>
  <si>
    <t>SANIMAX CORP (100%)</t>
  </si>
  <si>
    <t>2915 County Road Ab</t>
  </si>
  <si>
    <t>Luxemburg</t>
  </si>
  <si>
    <t>Agropur Inc.</t>
  </si>
  <si>
    <t>1601 NORTH QUINCY STREET</t>
  </si>
  <si>
    <t>GREEN BAY PACKAGING INC MILL DIVISION</t>
  </si>
  <si>
    <t>101 JAMES ST</t>
  </si>
  <si>
    <t>Graymont Western Lime GREEN BAY</t>
  </si>
  <si>
    <t>1919 S. BROADWAY</t>
  </si>
  <si>
    <t>700 North Adams</t>
  </si>
  <si>
    <t>501 EASTMAN AVENUE</t>
  </si>
  <si>
    <t>200 MAIN AVE</t>
  </si>
  <si>
    <t>DEPERE</t>
  </si>
  <si>
    <t>Ahlstrom-Munksjo North America SPECIALTY SOLUTIONS</t>
  </si>
  <si>
    <t>500 Old State Hwy 35</t>
  </si>
  <si>
    <t>Alma</t>
  </si>
  <si>
    <t>J P Madgett</t>
  </si>
  <si>
    <t>DAIRYLAND POWER COOPERATIVE (100%)</t>
  </si>
  <si>
    <t>W3105 SCHNEIDER RD</t>
  </si>
  <si>
    <t>HILBERT</t>
  </si>
  <si>
    <t>CALUMET COUNTY</t>
  </si>
  <si>
    <t>3008 80TH ST</t>
  </si>
  <si>
    <t>EAU CLAIRE</t>
  </si>
  <si>
    <t>Wheaton Generating Plant</t>
  </si>
  <si>
    <t>815 WEST MAPLE STREET</t>
  </si>
  <si>
    <t>ACE ETHANOL LLC</t>
  </si>
  <si>
    <t>ACE ETHANOL LLC (100%)</t>
  </si>
  <si>
    <t>N. 8790 Fairground Ave</t>
  </si>
  <si>
    <t>GRASSLAND DAIRY PRODUCTS INC (100%)</t>
  </si>
  <si>
    <t>1650 MOHR ROAD</t>
  </si>
  <si>
    <t>CARDINAL FG</t>
  </si>
  <si>
    <t>N7088 HWY 146</t>
  </si>
  <si>
    <t>CAMBRIA</t>
  </si>
  <si>
    <t>DIDION ETHANOL LLC</t>
  </si>
  <si>
    <t>DIDION MILLING INC (100%)</t>
  </si>
  <si>
    <t>W1231 TESSMANN DR</t>
  </si>
  <si>
    <t>FRIESLAND</t>
  </si>
  <si>
    <t>UNITED WISCONSIN GRAIN PRODUCERS LLC</t>
  </si>
  <si>
    <t>UNITED WISCONSIN GRAIN PRODUCERS LLC (100%)</t>
  </si>
  <si>
    <t>W8375 MURRAY RD</t>
  </si>
  <si>
    <t>PARDEEVILLE</t>
  </si>
  <si>
    <t>717 E MAIN ST</t>
  </si>
  <si>
    <t>Blount Street</t>
  </si>
  <si>
    <t>MGE ENERGY INC (100%)</t>
  </si>
  <si>
    <t>2346 CLEARVIEW ROAD</t>
  </si>
  <si>
    <t>Rockgen Energy Center</t>
  </si>
  <si>
    <t>7102 E BROADWAY OR USH 12 &amp; 18</t>
  </si>
  <si>
    <t>DANE COUNTY</t>
  </si>
  <si>
    <t>DANE CNTY LANDFILL SITE #2 RODEFELD</t>
  </si>
  <si>
    <t>COUNTY OF DANE PUTLIC WORKS SOLID WASTE DIV (100%)</t>
  </si>
  <si>
    <t>4902 North Biltmore Lane</t>
  </si>
  <si>
    <t>117 N. Charter St.</t>
  </si>
  <si>
    <t>UW Madison - Charter St.</t>
  </si>
  <si>
    <t>STATE OF WISCONSIN (100%)</t>
  </si>
  <si>
    <t>515 WALNUT ST</t>
  </si>
  <si>
    <t>West Campus Cogeneration Facility</t>
  </si>
  <si>
    <t>N11896 Hwy. 175</t>
  </si>
  <si>
    <t>Lomira</t>
  </si>
  <si>
    <t>N7296 HWY V</t>
  </si>
  <si>
    <t>HORICON</t>
  </si>
  <si>
    <t>GLACIER RIDGE LANDFILL LLC</t>
  </si>
  <si>
    <t>N3545 CTH EE</t>
  </si>
  <si>
    <t>WAUPUN</t>
  </si>
  <si>
    <t>800 Hill Avenue</t>
  </si>
  <si>
    <t>GRAYMONT (WI) LLC</t>
  </si>
  <si>
    <t>15 MOCCASIN MIKE ROAD</t>
  </si>
  <si>
    <t>MOCCASIN MIKE SANITARY LANDFILL</t>
  </si>
  <si>
    <t>CITY OF SUPERIOR WISCONSIN (100%)</t>
  </si>
  <si>
    <t>2407 Stinson Ave.</t>
  </si>
  <si>
    <t>Superior</t>
  </si>
  <si>
    <t>Superior Refining Company LLC</t>
  </si>
  <si>
    <t>2200 STOKKE PARKWAY</t>
  </si>
  <si>
    <t>MENOMONIE</t>
  </si>
  <si>
    <t>CARDINAL FG COMPANY</t>
  </si>
  <si>
    <t>N10185 370TH ST</t>
  </si>
  <si>
    <t>BOYCEVILLE</t>
  </si>
  <si>
    <t>8001 OLSON DR</t>
  </si>
  <si>
    <t>EAU CLAIRE COUNTY</t>
  </si>
  <si>
    <t>SEVEN MILE CREEK LANDFILL LLC</t>
  </si>
  <si>
    <t>1200 Forest Street</t>
  </si>
  <si>
    <t>Cascades Tissue Group Wisconsin Inc</t>
  </si>
  <si>
    <t>5356 RIVER RD</t>
  </si>
  <si>
    <t>FOND DU LAC</t>
  </si>
  <si>
    <t>South Fond Du Lac</t>
  </si>
  <si>
    <t>W6250 PIONEER RD</t>
  </si>
  <si>
    <t>FOND DU LAC COUNTY</t>
  </si>
  <si>
    <t>MERCURY MARINE FOND DU LAC COMPLEX</t>
  </si>
  <si>
    <t>BRUNSWICK CORP (100%)</t>
  </si>
  <si>
    <t>N4520 COUNTY RD V</t>
  </si>
  <si>
    <t>Graymont WESTERN LIME EDEN</t>
  </si>
  <si>
    <t>820 West 17th Street</t>
  </si>
  <si>
    <t>GREEN COUNTY</t>
  </si>
  <si>
    <t>BADGER STATE ETHANOL</t>
  </si>
  <si>
    <t>BADGER STATE ETHANOL LLC (100%)</t>
  </si>
  <si>
    <t>N9101 Willard Road</t>
  </si>
  <si>
    <t>GREEN LAKE COUNTY</t>
  </si>
  <si>
    <t>VALLEY TRAIL RECYCLING &amp; DISPOSAL FACILITY</t>
  </si>
  <si>
    <t>N6756 WALDMANN LANE</t>
  </si>
  <si>
    <t>DEER TRACK PARK LANDFILL</t>
  </si>
  <si>
    <t>111 COUNTY HWY U</t>
  </si>
  <si>
    <t>WHITEWATER</t>
  </si>
  <si>
    <t>N8914 COUNTY HIGHWAY E</t>
  </si>
  <si>
    <t>Concord</t>
  </si>
  <si>
    <t>N9585 STATE ROAD 80</t>
  </si>
  <si>
    <t>NECEDAH</t>
  </si>
  <si>
    <t>JUNEAU COUNTY</t>
  </si>
  <si>
    <t>19414 60th Street</t>
  </si>
  <si>
    <t>KENOSHA COUNTY</t>
  </si>
  <si>
    <t>Pheasant Run Recycling and Disposal Facility</t>
  </si>
  <si>
    <t>335 NORTH 172ND AVE</t>
  </si>
  <si>
    <t>UNION GROVE</t>
  </si>
  <si>
    <t>200 SOUTH BAINBRIDGE STREET</t>
  </si>
  <si>
    <t>LA CROSSE</t>
  </si>
  <si>
    <t>French Island</t>
  </si>
  <si>
    <t>3200 Berlin Drive</t>
  </si>
  <si>
    <t>LA CROSSE COUNTY</t>
  </si>
  <si>
    <t>LA CROSSE COUNTY SOLID WASTE MANAGEMENT FACILITY</t>
  </si>
  <si>
    <t>N9090 COUNTY ROAD E</t>
  </si>
  <si>
    <t>TOMAHAWK</t>
  </si>
  <si>
    <t>PACKAGING CORPORATION OF AMERICA-TOMAHAWK</t>
  </si>
  <si>
    <t>2009 Mirro Drive</t>
  </si>
  <si>
    <t>MANITOWOC COUNTY</t>
  </si>
  <si>
    <t>Skana Aluminum Company</t>
  </si>
  <si>
    <t>SKANA ALUMINUM CO (100%)</t>
  </si>
  <si>
    <t>6207 HEMPTON LAKE RD</t>
  </si>
  <si>
    <t>WHITELAW</t>
  </si>
  <si>
    <t>4110 ROCKWOOD RD</t>
  </si>
  <si>
    <t>MANITOWOC</t>
  </si>
  <si>
    <t>CARMEUSE LIME &amp; STONE ROCKWELL OPERATION</t>
  </si>
  <si>
    <t>701 Columbus Street</t>
  </si>
  <si>
    <t>MANITOWOC PUBLIC UTILITIES (INC) (100%)</t>
  </si>
  <si>
    <t>144 ROSECRANS ST</t>
  </si>
  <si>
    <t>WAUSAU</t>
  </si>
  <si>
    <t>MARATHON COUNTY</t>
  </si>
  <si>
    <t>3M CO - WAUSAU DOWNTOWN</t>
  </si>
  <si>
    <t>100 MAIN STREET</t>
  </si>
  <si>
    <t>MOSINEE</t>
  </si>
  <si>
    <t>Ahlstrom - Munksjo Mosinee LLC</t>
  </si>
  <si>
    <t>210 N. Grand Avenue</t>
  </si>
  <si>
    <t>Rothschild</t>
  </si>
  <si>
    <t>Rothschild Biomass Cogeneration Plant</t>
  </si>
  <si>
    <t>2491 Old Hwy 51</t>
  </si>
  <si>
    <t>Kronenwetter</t>
  </si>
  <si>
    <t>WEC ENERGY GROUP INC (76%); DAIRYLAND POWER COOPERATIVE (24%)</t>
  </si>
  <si>
    <t>R18500 E. Hwy 29</t>
  </si>
  <si>
    <t>RINGLE</t>
  </si>
  <si>
    <t>MARATHON COUNTY LANDFILL</t>
  </si>
  <si>
    <t>COUNTY OF MARATHON (100%)</t>
  </si>
  <si>
    <t>W1830 W Cleveland Av</t>
  </si>
  <si>
    <t>West Marinette</t>
  </si>
  <si>
    <t>3120 RIVERSIDE AVE</t>
  </si>
  <si>
    <t>MARINETTE</t>
  </si>
  <si>
    <t>MARINETTE COUNTY</t>
  </si>
  <si>
    <t>KIMBERLY-CLARK CORP</t>
  </si>
  <si>
    <t>231 W. MICHIGAN ST.</t>
  </si>
  <si>
    <t>MILWAUKEE</t>
  </si>
  <si>
    <t>MILWAUKEE COUNTY</t>
  </si>
  <si>
    <t>3359 N. Downer Ave.</t>
  </si>
  <si>
    <t>UW Milwaukee</t>
  </si>
  <si>
    <t>1035 WEST CANAL ST</t>
  </si>
  <si>
    <t>Valley (WEPCO)</t>
  </si>
  <si>
    <t>5481 S PACKARD AVE</t>
  </si>
  <si>
    <t>CUDAHY</t>
  </si>
  <si>
    <t>ATI LADISH LLC</t>
  </si>
  <si>
    <t>11060 S CHICAGO ROAD</t>
  </si>
  <si>
    <t>OAK CREEK</t>
  </si>
  <si>
    <t>South Oak Creek</t>
  </si>
  <si>
    <t>10800 S. CHICAGO ROAD</t>
  </si>
  <si>
    <t>Elm Road Generating Station</t>
  </si>
  <si>
    <t>10712 South 124th Street</t>
  </si>
  <si>
    <t>Metro Recycling and Disposal Facility</t>
  </si>
  <si>
    <t>700 E JONES ST</t>
  </si>
  <si>
    <t>MMSD-JONES ISLAND WASTEWATER TREATMENT PLANT</t>
  </si>
  <si>
    <t>MILWAUKEE METROPOLITAN SEWERAGE DISTRICT (100%)</t>
  </si>
  <si>
    <t>9250 WATERTOWN PLANK RD</t>
  </si>
  <si>
    <t>MILWAUKEE REGIONAL MEDICAL CENTER THERMAL</t>
  </si>
  <si>
    <t>MILWAUKEE REGIONAL MEDICAL CENTER INC (100%)</t>
  </si>
  <si>
    <t>1514 E THOMAS AVE</t>
  </si>
  <si>
    <t>WISCONSIN PAPERBOARD</t>
  </si>
  <si>
    <t>3830 W Grant St</t>
  </si>
  <si>
    <t>4000 W STATE ST</t>
  </si>
  <si>
    <t>Molson Coors-MILWAUKEE BREWERY</t>
  </si>
  <si>
    <t>106 E. CENTRAL AVE.</t>
  </si>
  <si>
    <t>OCONTO FALLS</t>
  </si>
  <si>
    <t>OCONTO COUNTY</t>
  </si>
  <si>
    <t>ST PAPER LLC</t>
  </si>
  <si>
    <t>ST PAPER LLC (100%)</t>
  </si>
  <si>
    <t>515 W DAVENPORT ST</t>
  </si>
  <si>
    <t>RHINELANDER</t>
  </si>
  <si>
    <t>540 PROSPECT AVE</t>
  </si>
  <si>
    <t>COMBINED LOCKS</t>
  </si>
  <si>
    <t>OUTAGAMIE COUNTY</t>
  </si>
  <si>
    <t>APPLETON PROPERTY VENTURES LLC (100%)</t>
  </si>
  <si>
    <t>310 East Frontage Road</t>
  </si>
  <si>
    <t>Kaukauna</t>
  </si>
  <si>
    <t>Fox Energy Center</t>
  </si>
  <si>
    <t>1419 HOLLAND RD</t>
  </si>
  <si>
    <t>APPLETON</t>
  </si>
  <si>
    <t>OUTAGAMIE COUNTY LANDFILL</t>
  </si>
  <si>
    <t>600 THILMANY RD</t>
  </si>
  <si>
    <t>KAUKAUNA</t>
  </si>
  <si>
    <t>THILMANY MILL</t>
  </si>
  <si>
    <t>825 E WISCONSIN AVE</t>
  </si>
  <si>
    <t>APPVION - APPLETON PLT</t>
  </si>
  <si>
    <t>1658 COLD SPRINGS ROAD</t>
  </si>
  <si>
    <t>SAUKVILLE</t>
  </si>
  <si>
    <t>OZAUKEE COUNTY</t>
  </si>
  <si>
    <t>CHARTER STEEL</t>
  </si>
  <si>
    <t>146 SOUTH WISCONSIN ST</t>
  </si>
  <si>
    <t>PORT WASHINGTON</t>
  </si>
  <si>
    <t>Port Washington Generating Station</t>
  </si>
  <si>
    <t>HWY 54 AND 110TH ST.</t>
  </si>
  <si>
    <t>PLOVER</t>
  </si>
  <si>
    <t>707 ARLINGTON PL</t>
  </si>
  <si>
    <t>STEVENS POINT</t>
  </si>
  <si>
    <t>STEVENS POINT MILL</t>
  </si>
  <si>
    <t>3243 WHITING ROAD</t>
  </si>
  <si>
    <t>NEENAH PAPER INC - WHITING MILL</t>
  </si>
  <si>
    <t>2690 W RIVER RD</t>
  </si>
  <si>
    <t>WATER RENEWAL CENTER</t>
  </si>
  <si>
    <t>8311 16TH ST</t>
  </si>
  <si>
    <t>STURTEVANT</t>
  </si>
  <si>
    <t>RACINE COUNTY</t>
  </si>
  <si>
    <t>SC JOHNSON &amp; SON INC WAXDALE FACILITY</t>
  </si>
  <si>
    <t>SC JOHNSON &amp; SON INC (100%)</t>
  </si>
  <si>
    <t>815 SOUTH MCHENRY STREET</t>
  </si>
  <si>
    <t>Ardagh Glass Inc. (Burlington)</t>
  </si>
  <si>
    <t>1989 OAKES RD</t>
  </si>
  <si>
    <t>RACINE</t>
  </si>
  <si>
    <t>KESTREL HAWK LANDFILL</t>
  </si>
  <si>
    <t>827 W B R TOWNLINE RD</t>
  </si>
  <si>
    <t>BELOIT</t>
  </si>
  <si>
    <t>Rock River</t>
  </si>
  <si>
    <t>1401 W B R TOWN LINE ROAD</t>
  </si>
  <si>
    <t>Riverside Energy Center</t>
  </si>
  <si>
    <t>1250 CHICAGO ST.</t>
  </si>
  <si>
    <t>UNITED ETHANOL LLC (100%)</t>
  </si>
  <si>
    <t>2810 kennedy dr</t>
  </si>
  <si>
    <t>Beloit</t>
  </si>
  <si>
    <t>FritoLay</t>
  </si>
  <si>
    <t>18 NORTH JACKSON STREET</t>
  </si>
  <si>
    <t>JANESVILLE CITY/ROCK COUNTY LANDFILL</t>
  </si>
  <si>
    <t>2815 Kennedy Rd.</t>
  </si>
  <si>
    <t>Janesville</t>
  </si>
  <si>
    <t>ROCK ENERGY COOPERATIVE (100%)</t>
  </si>
  <si>
    <t>N4581 HUTCHINSON ROAD</t>
  </si>
  <si>
    <t>WEYERHAEUSER</t>
  </si>
  <si>
    <t>W M W I - TIMBERLINE TRAIL RDF</t>
  </si>
  <si>
    <t>1215 E WORDEN AVE</t>
  </si>
  <si>
    <t>LADYSMITH</t>
  </si>
  <si>
    <t>700 ASH STREET</t>
  </si>
  <si>
    <t>REEDSBURG</t>
  </si>
  <si>
    <t>SAUK COUNTY</t>
  </si>
  <si>
    <t>GREDE LLC REEDSBURG</t>
  </si>
  <si>
    <t>W7575 Poplar Road</t>
  </si>
  <si>
    <t>SHAWANO COUNTY</t>
  </si>
  <si>
    <t>Little Rapids - Shawano Paper Mill</t>
  </si>
  <si>
    <t>LITTLE RAPIDS CORP (100%)</t>
  </si>
  <si>
    <t>4243 Gateway Drive</t>
  </si>
  <si>
    <t>SHEBOYGAN</t>
  </si>
  <si>
    <t>SHEBOYGAN COUNTY</t>
  </si>
  <si>
    <t>Nemak USA Inc. - Gateway</t>
  </si>
  <si>
    <t>N5845 BRIDGEWOOD ROAD</t>
  </si>
  <si>
    <t>Sheboygan Falls Energy Facility</t>
  </si>
  <si>
    <t>3739 LAKESHORE DR</t>
  </si>
  <si>
    <t>Edgewater (4050)</t>
  </si>
  <si>
    <t>444 Highland Drive</t>
  </si>
  <si>
    <t>Kohler</t>
  </si>
  <si>
    <t>Kohler Co.</t>
  </si>
  <si>
    <t>HI-CRUSH INC (100%)</t>
  </si>
  <si>
    <t>W8470 STATE RD 11</t>
  </si>
  <si>
    <t>DELEVAN</t>
  </si>
  <si>
    <t>WALWORTH COUNTY</t>
  </si>
  <si>
    <t>N. 7617 Highway 120</t>
  </si>
  <si>
    <t>East Troy</t>
  </si>
  <si>
    <t>Troy Area Landfill</t>
  </si>
  <si>
    <t>208 ADELINE ST</t>
  </si>
  <si>
    <t>WALWORTH</t>
  </si>
  <si>
    <t>W5987 COUNTY HIGHWAY D</t>
  </si>
  <si>
    <t>SARONA</t>
  </si>
  <si>
    <t>WASHBURN COUNTY</t>
  </si>
  <si>
    <t>LAKE AREA DISPOSAL LF</t>
  </si>
  <si>
    <t>N96 W192898 COUNTY LINE ROAD</t>
  </si>
  <si>
    <t>GERMANTOWN</t>
  </si>
  <si>
    <t>Germantown Power Plant</t>
  </si>
  <si>
    <t>W124 S10629 SOUTH 124TH STREET</t>
  </si>
  <si>
    <t>MUSKEGO</t>
  </si>
  <si>
    <t>WAUKESHA COUNTY</t>
  </si>
  <si>
    <t>EMERALD PARK LANDFILL LLC</t>
  </si>
  <si>
    <t>W 124 N 9355 BOUNDARY RD</t>
  </si>
  <si>
    <t>MENOMONEE FALLS</t>
  </si>
  <si>
    <t>ORCHARD RIDGE LANDFILL &amp; MRF</t>
  </si>
  <si>
    <t>406 NORTH DIVISION STREET</t>
  </si>
  <si>
    <t>WAUPACA</t>
  </si>
  <si>
    <t>WAUPACA COUNTY</t>
  </si>
  <si>
    <t>Waupaca Foundry INC. - PLT 1</t>
  </si>
  <si>
    <t>1955 BRUNNER DRIVE</t>
  </si>
  <si>
    <t>NEENAH</t>
  </si>
  <si>
    <t>2121 BROOKS AVENUE</t>
  </si>
  <si>
    <t>NEENAH FOUNDRY CO PLTS 2 &amp; 3</t>
  </si>
  <si>
    <t>NEENAH ENTERPRISES INC (100%)</t>
  </si>
  <si>
    <t>69 WASHINGTON STREET</t>
  </si>
  <si>
    <t>MENASHA</t>
  </si>
  <si>
    <t>U S PAPER MILLS Menasha</t>
  </si>
  <si>
    <t>Essity Professional Hygiene North America LLC</t>
  </si>
  <si>
    <t>SCA AMERICAS INC (100%)</t>
  </si>
  <si>
    <t>4995 STATE RD 91</t>
  </si>
  <si>
    <t>OSHKOSH</t>
  </si>
  <si>
    <t>200 COUNTY ROAD CB</t>
  </si>
  <si>
    <t>Neenah Energy Facility</t>
  </si>
  <si>
    <t>100 WEST COUNTY RD Y</t>
  </si>
  <si>
    <t>WINNEBAGO COUNTY SUNNYVIEW LANDFILL</t>
  </si>
  <si>
    <t>WINNEBAGO COUNTY SOLID WASTE MANAGEMENT BOARD (100%)</t>
  </si>
  <si>
    <t>301 POINT BASSE AVE.</t>
  </si>
  <si>
    <t>NEKOOSA</t>
  </si>
  <si>
    <t>DOMTAR A. W. LLC-NEKOOSA</t>
  </si>
  <si>
    <t>101 State Highway 73 South</t>
  </si>
  <si>
    <t>Nekoosa</t>
  </si>
  <si>
    <t>ERCO Worldwide (USA) Inc</t>
  </si>
  <si>
    <t>310 3RD AVE NORTH</t>
  </si>
  <si>
    <t>WISCONSIN RAPIDS</t>
  </si>
  <si>
    <t>WISCONSIN RAPIDS PAPER MILL</t>
  </si>
  <si>
    <t>621 NORTH BIRON DR</t>
  </si>
  <si>
    <t>BIRON</t>
  </si>
  <si>
    <t>ND PAPER INC - BIRON DIVISION</t>
  </si>
  <si>
    <t>2510 ENGEL ROAD</t>
  </si>
  <si>
    <t>ADVANCED DISPOSAL CRANBERRY CREEK LANDFILL LLC</t>
  </si>
  <si>
    <t>1401 East 4th St.</t>
  </si>
  <si>
    <t>MARSHFIELD</t>
  </si>
  <si>
    <t>Masonite Corporation</t>
  </si>
  <si>
    <t>MASONITE INTERNATIONAL CORP (100%)</t>
  </si>
  <si>
    <t>654 N. 19th Steet</t>
  </si>
  <si>
    <t>LARAMIE</t>
  </si>
  <si>
    <t>UW CENTRAL ENERGY PLANT</t>
  </si>
  <si>
    <t>STATE OF WYOMING (100%)</t>
  </si>
  <si>
    <t>5 SAND CREEK ROAD</t>
  </si>
  <si>
    <t>MOUNTAIN CEMENT CO</t>
  </si>
  <si>
    <t>400 GREAT WESTERN AVENUE</t>
  </si>
  <si>
    <t>LOVELL</t>
  </si>
  <si>
    <t>BIG HORN COUNTY</t>
  </si>
  <si>
    <t>THE WESTERN SUGAR COOPERATIVE</t>
  </si>
  <si>
    <t>2120 LN. 16 1/2</t>
  </si>
  <si>
    <t>GEORGIA PACIFIC Gypsum LLC</t>
  </si>
  <si>
    <t>789 HWY 14A</t>
  </si>
  <si>
    <t>BENTONITE PERFORMANCE MINERALS LLC LOVELL</t>
  </si>
  <si>
    <t>12460 N. Hwy 59</t>
  </si>
  <si>
    <t>Gillette</t>
  </si>
  <si>
    <t>Dry Fork Station</t>
  </si>
  <si>
    <t>20 WYODAK ROAD</t>
  </si>
  <si>
    <t>GILLETTE</t>
  </si>
  <si>
    <t>Wygen II</t>
  </si>
  <si>
    <t>Wygen III</t>
  </si>
  <si>
    <t>3669 South Hwy 50</t>
  </si>
  <si>
    <t>MERITAGE MIDSTREAM SERVICES II LLC (100%)</t>
  </si>
  <si>
    <t>13151 HIGHWAY 51</t>
  </si>
  <si>
    <t>Neil Simpson II (CT2)</t>
  </si>
  <si>
    <t>48 WYODAK ROAD GARNER LAKE RT</t>
  </si>
  <si>
    <t>Wyodak</t>
  </si>
  <si>
    <t>BERKSHIRE HATHAWAY INC (80%); BLACK HILLS CORP (20%)</t>
  </si>
  <si>
    <t>1114 Energy Street</t>
  </si>
  <si>
    <t>10 Todd Road</t>
  </si>
  <si>
    <t>PEAK EXPLORATION &amp; PRODUCTION LLC (100%)</t>
  </si>
  <si>
    <t>Wygen I</t>
  </si>
  <si>
    <t>BLACK HILLS CORP (76.5%); MUNICIPAL ENERGY AGENCY OF NEBRASKA INC (23.5%)</t>
  </si>
  <si>
    <t>Campbell County Landfill No.2</t>
  </si>
  <si>
    <t>COUNTY OF CAMPELL WYOMING (100%)</t>
  </si>
  <si>
    <t>Neil Simpson II</t>
  </si>
  <si>
    <t>100 EAST LINCOLN AVENUE</t>
  </si>
  <si>
    <t>SINCLAIR</t>
  </si>
  <si>
    <t>Wamsutter</t>
  </si>
  <si>
    <t>49 Natural Bridge Road</t>
  </si>
  <si>
    <t>CONVERSE COUNTY</t>
  </si>
  <si>
    <t>1591 TANK FARM ROAD</t>
  </si>
  <si>
    <t>GLENROCK</t>
  </si>
  <si>
    <t>Dave Johnston</t>
  </si>
  <si>
    <t>68 Cherokee Trail</t>
  </si>
  <si>
    <t>252 Highway 59 North</t>
  </si>
  <si>
    <t>45 Natural Bridge Road</t>
  </si>
  <si>
    <t>477 Cold Springs Road</t>
  </si>
  <si>
    <t>150 Deer Creek Rd. / North of Highway 20-26</t>
  </si>
  <si>
    <t>Lysite</t>
  </si>
  <si>
    <t>165 LOST CABIN Road</t>
  </si>
  <si>
    <t>LARAMIE COUNTY</t>
  </si>
  <si>
    <t>1461 HAPPY JACK ROAD</t>
  </si>
  <si>
    <t>CHEYENNE</t>
  </si>
  <si>
    <t>CHEYENNE LANDFILL</t>
  </si>
  <si>
    <t>8305 Otto Road</t>
  </si>
  <si>
    <t>Cheyenne Plant</t>
  </si>
  <si>
    <t>6711 HR Ranch Road</t>
  </si>
  <si>
    <t>Cheyenne Prairie Generating Station</t>
  </si>
  <si>
    <t>JONAH ENERGY PARENT LLC (100%)</t>
  </si>
  <si>
    <t>OPAL</t>
  </si>
  <si>
    <t>1401 Wagon Wheel Road</t>
  </si>
  <si>
    <t>Kemmerer</t>
  </si>
  <si>
    <t>Opal</t>
  </si>
  <si>
    <t>KEMMERER</t>
  </si>
  <si>
    <t>1419 WAGON WHEEL RD.</t>
  </si>
  <si>
    <t>HWY 189 7 MILES SW KEMMERER</t>
  </si>
  <si>
    <t>Naughton</t>
  </si>
  <si>
    <t>1886 N. STATION ROAD</t>
  </si>
  <si>
    <t>CASPER</t>
  </si>
  <si>
    <t>NATRONA COUNTY</t>
  </si>
  <si>
    <t>CASPER BALEFILL</t>
  </si>
  <si>
    <t>5700 EAST HIGHWAY 20/26</t>
  </si>
  <si>
    <t>SINCLAIR CASPER REFINING COMPANY</t>
  </si>
  <si>
    <t>5750 E Yellowstone Hwy</t>
  </si>
  <si>
    <t>Casper</t>
  </si>
  <si>
    <t>30 HIGHWAY 310</t>
  </si>
  <si>
    <t>FRANNIE</t>
  </si>
  <si>
    <t>PARK COUNTY</t>
  </si>
  <si>
    <t>WYOMING LIME PRODUCERS</t>
  </si>
  <si>
    <t>37 Country Road 1NG</t>
  </si>
  <si>
    <t>POWELL</t>
  </si>
  <si>
    <t>HWY 320</t>
  </si>
  <si>
    <t>Laramie River</t>
  </si>
  <si>
    <t>BASIN ELECTRIC POWER COOPERATIVE (42.27%); TRI-STATE GENERATION &amp; TRANSMISSION ASSOC INC (27.13%); WESTERN MINNESOTA MUNICIPAL POWER AGENCY (16.47%); LINCOLN ELECTRIC SYSTEM (12.76%); WYOMING MUNICIPAL POWER AGENCY INC (1.37%)</t>
  </si>
  <si>
    <t>3487 Upper Powder River Road</t>
  </si>
  <si>
    <t>SHERIDAN COUNTY</t>
  </si>
  <si>
    <t>POWDER RIVER MIDSTREAM (100%)</t>
  </si>
  <si>
    <t>GREEN RIVER</t>
  </si>
  <si>
    <t>SWEETWATER COUNTY</t>
  </si>
  <si>
    <t>515 S HWY 430</t>
  </si>
  <si>
    <t>ROCK SPRINGS</t>
  </si>
  <si>
    <t>SIMPLOT PHOSPHATES</t>
  </si>
  <si>
    <t>956 County Road 11</t>
  </si>
  <si>
    <t>Granger</t>
  </si>
  <si>
    <t>Genesis Alkali Granger</t>
  </si>
  <si>
    <t>GENESIS ENERGY LP (100%)</t>
  </si>
  <si>
    <t>2.5 Mile S. County Road 50</t>
  </si>
  <si>
    <t>Rock Springs</t>
  </si>
  <si>
    <t>580 Westvaco Road</t>
  </si>
  <si>
    <t>Genesis Alkali Westvaco</t>
  </si>
  <si>
    <t>Green River</t>
  </si>
  <si>
    <t>GRANGER</t>
  </si>
  <si>
    <t>20 Rasmussen Rd</t>
  </si>
  <si>
    <t>Sweetwater County</t>
  </si>
  <si>
    <t>324 Allied Chemical Road</t>
  </si>
  <si>
    <t>Tata Chemicals (Soda Ash) Partners</t>
  </si>
  <si>
    <t>49 CIG Road</t>
  </si>
  <si>
    <t>254 County Rd 4-6</t>
  </si>
  <si>
    <t>400 COUNTY ROAD 85</t>
  </si>
  <si>
    <t>35 MILES EAST OF ROCK SPRINGS</t>
  </si>
  <si>
    <t>POINT OF ROCKS</t>
  </si>
  <si>
    <t>Jim Bridger</t>
  </si>
  <si>
    <t>20 MILES SOUTHWEST OF EVANSTON</t>
  </si>
  <si>
    <t>UINTA COUNTY</t>
  </si>
  <si>
    <t>2990 COUNTY ROAD 180</t>
  </si>
  <si>
    <t>300 SOUTH 1ST STREET</t>
  </si>
  <si>
    <t>WORLAND</t>
  </si>
  <si>
    <t>WASHAKIE COUNTY</t>
  </si>
  <si>
    <t>WYOMING SUGAR CO</t>
  </si>
  <si>
    <t>WYOMING SUGAR CO (100%)</t>
  </si>
  <si>
    <t>740 W. MAIN ST.</t>
  </si>
  <si>
    <t>WESTON COUNTY</t>
  </si>
  <si>
    <t>WYOMING REFINING COMPANY</t>
  </si>
  <si>
    <t>ARECIBO</t>
  </si>
  <si>
    <t>ARECIBO MUNICIPIO</t>
  </si>
  <si>
    <t>PUERTO RICO</t>
  </si>
  <si>
    <t>PREPA Cambalache Combustion Turbine Plant</t>
  </si>
  <si>
    <t>PUERTO RICO ELECTRIC POWER AUTHORITY (100%)</t>
  </si>
  <si>
    <t>Arecibo Landfill</t>
  </si>
  <si>
    <t>MUNICIPALITY OF ARECIBO (100%)</t>
  </si>
  <si>
    <t>RD 2 KM 58.0</t>
  </si>
  <si>
    <t>BARCELONETA</t>
  </si>
  <si>
    <t>BARCELONETA MUNICIPIO</t>
  </si>
  <si>
    <t>ABBVIE LTD.</t>
  </si>
  <si>
    <t>430 Calle Fabril (formerly KM 12.6 65TH INFANTRY RD)</t>
  </si>
  <si>
    <t>CAROLINA</t>
  </si>
  <si>
    <t>CAROLINA MUNICIPIO</t>
  </si>
  <si>
    <t>LILLY DEL CARIBE INC CAROLIN A</t>
  </si>
  <si>
    <t>ELI LILLY &amp; CO (100%)</t>
  </si>
  <si>
    <t>Carolina Landfill</t>
  </si>
  <si>
    <t>MUNICIPALITY OF CAROLINA (100%)</t>
  </si>
  <si>
    <t>DORADO MUNICIPIO</t>
  </si>
  <si>
    <t>ARGOS PUERTO RICO CORP (100%)</t>
  </si>
  <si>
    <t>FAJARDO MUNICIPIO</t>
  </si>
  <si>
    <t>Fajardo Municipal Landfill</t>
  </si>
  <si>
    <t>MUNICIPALITY OF FAJARDO (100%)</t>
  </si>
  <si>
    <t>GUAYAMA</t>
  </si>
  <si>
    <t>GUAYAMA MUNICIPIO</t>
  </si>
  <si>
    <t>AES - PUERTO RICO COGENERATION PLANT</t>
  </si>
  <si>
    <t>PR-127 KM. 15.7</t>
  </si>
  <si>
    <t>GUAYANILLA</t>
  </si>
  <si>
    <t>GUAYANILLA MUNICIPIO</t>
  </si>
  <si>
    <t>PR ELEC POWER AUTH SOUTH COAST STATION</t>
  </si>
  <si>
    <t>GUAYNABO MUNICIPIO</t>
  </si>
  <si>
    <t>Guaynabo Landfill</t>
  </si>
  <si>
    <t>MUNICIPALITY OF GUAYNABO (100%)</t>
  </si>
  <si>
    <t>HUMACAO MUNICIPIO</t>
  </si>
  <si>
    <t>El Coqui Landfill</t>
  </si>
  <si>
    <t>PR WASTE HOLDINGS LLC (100%)</t>
  </si>
  <si>
    <t>RD 31 KM 24.6</t>
  </si>
  <si>
    <t>JUNCOS</t>
  </si>
  <si>
    <t>JUNCOS MUNICIPIO</t>
  </si>
  <si>
    <t>AMGEN INC (100%)</t>
  </si>
  <si>
    <t>MAYAGUEZ</t>
  </si>
  <si>
    <t>MAYAGUEZ MUNICIPIO</t>
  </si>
  <si>
    <t>PREPA Mayaguez Turbine Power Block</t>
  </si>
  <si>
    <t>ROAD 337 KM 3.7</t>
  </si>
  <si>
    <t>PENUELAS</t>
  </si>
  <si>
    <t>PENUELAS MUNICIPIO</t>
  </si>
  <si>
    <t>ECOELECTRICA LP (100%)</t>
  </si>
  <si>
    <t>PONCE</t>
  </si>
  <si>
    <t>PONCE MUNICIPIO</t>
  </si>
  <si>
    <t>Ponce Landfill</t>
  </si>
  <si>
    <t>MUNICIPALITY OF PONCE (100%)</t>
  </si>
  <si>
    <t>PR-03 KM 152.7 BO. MONTESORRIA AGUIRRE</t>
  </si>
  <si>
    <t>AGUIRRE</t>
  </si>
  <si>
    <t>SALINAS MUNICIPIO</t>
  </si>
  <si>
    <t>PREPA AGUIRRE POWER GENERATION COMPLEX</t>
  </si>
  <si>
    <t>Salinas Landfill</t>
  </si>
  <si>
    <t>MUNICIPALITY OF SALINAS (100%)</t>
  </si>
  <si>
    <t>Ponce de Leon Avenue Box 364267</t>
  </si>
  <si>
    <t>SAN JUAN MUNICIPIO</t>
  </si>
  <si>
    <t>PREPA Electrical Transmission and Distribution Equiment</t>
  </si>
  <si>
    <t>SAN JUAN</t>
  </si>
  <si>
    <t>PREPA San Juan Steam Power Plant</t>
  </si>
  <si>
    <t>TOA BAJA MUNICIPIO</t>
  </si>
  <si>
    <t>Toa Baja Landfill</t>
  </si>
  <si>
    <t>MUNICIPALITY OF TOA BAJA (100%)</t>
  </si>
  <si>
    <t>PR-165 KM 30.8</t>
  </si>
  <si>
    <t>PREPA Palo Seco Steam Power Plant</t>
  </si>
  <si>
    <t>#1 Estate Annaberg and Shannon Grove</t>
  </si>
  <si>
    <t>Kingshill</t>
  </si>
  <si>
    <t>ST. CROIX ISLAND</t>
  </si>
  <si>
    <t>VIRGIN ISLANDS</t>
  </si>
  <si>
    <t>Diageo USVI</t>
  </si>
  <si>
    <t>DIAGEO USVI INC (100%)</t>
  </si>
  <si>
    <t>1 ESTATE HOPE</t>
  </si>
  <si>
    <t>CHRISTIANSTED</t>
  </si>
  <si>
    <t>1 Penitentiary Lane</t>
  </si>
  <si>
    <t>VIRGIN ISLANDS WATER &amp; POWER AUTHORITY (100%)</t>
  </si>
  <si>
    <t>KRUM BAY FACILITY</t>
  </si>
  <si>
    <t>ST THOMAS</t>
  </si>
  <si>
    <t>ST. THOMAS ISLAND</t>
  </si>
  <si>
    <t>VI WATER AND POWER AUTHORITY</t>
  </si>
  <si>
    <t>17693 WCR 35</t>
  </si>
  <si>
    <t>Platteville</t>
  </si>
  <si>
    <t>5189 Louisiana Highway 125</t>
  </si>
  <si>
    <t>Urania</t>
  </si>
  <si>
    <t>PDC ENERGY INC (100%)</t>
  </si>
  <si>
    <t>730 17TH STREET STE 500</t>
  </si>
  <si>
    <t>325 13th STREETS SOUTHWEST</t>
  </si>
  <si>
    <t>GSA Central Heating</t>
  </si>
  <si>
    <t>14201 Wireless Way St 300</t>
  </si>
  <si>
    <t>621 N. Robinson Ave. - Ste. 300</t>
  </si>
  <si>
    <t>FLYWHEEL ENERGY LLC (100%)</t>
  </si>
  <si>
    <t>#1 GP Ln</t>
  </si>
  <si>
    <t>Gurdon</t>
  </si>
  <si>
    <t>Georgia-Pacific Gurdon Plywood/Lumber</t>
  </si>
  <si>
    <t>#1 Benteler Dr</t>
  </si>
  <si>
    <t>BENTELER Steel Tube Manufacturing Corp</t>
  </si>
  <si>
    <t>BENTELER NORTH AMERICA CORP (100%)</t>
  </si>
  <si>
    <t>2802 River Haul Road</t>
  </si>
  <si>
    <t>Central City</t>
  </si>
  <si>
    <t>Pride Mine</t>
  </si>
  <si>
    <t>13391 State Highway 115</t>
  </si>
  <si>
    <t>Mountain View</t>
  </si>
  <si>
    <t>9895 Hwy 40</t>
  </si>
  <si>
    <t>Battleview</t>
  </si>
  <si>
    <t>LIBERTY RESOURCES LLC (100%)</t>
  </si>
  <si>
    <t>CANONSBURG</t>
  </si>
  <si>
    <t>XPR RESOURCES LLC (100%)</t>
  </si>
  <si>
    <t>3305 US Highway 61 South</t>
  </si>
  <si>
    <t>Clarksdale</t>
  </si>
  <si>
    <t>19500 State Highway 249</t>
  </si>
  <si>
    <t>5613 DTC Parkway</t>
  </si>
  <si>
    <t>11769 N 2069 Rd.</t>
  </si>
  <si>
    <t>Oklahoma CIty</t>
  </si>
  <si>
    <t>GREAT SALT PLAINS MIDSTREAM HOLDINGS LLC (100%)</t>
  </si>
  <si>
    <t>CHISHOLM ENERGY HOLDINGS LLC (100%)</t>
  </si>
  <si>
    <t>SURGE OPERATING LLC (100%)</t>
  </si>
  <si>
    <t>10101 Reunion Place</t>
  </si>
  <si>
    <t>JKLM ENERGY LLC (100%)</t>
  </si>
  <si>
    <t>TITAN ROCK EXPLORATION &amp; PRODUCTION LLC (100%)</t>
  </si>
  <si>
    <t>West Sunbury</t>
  </si>
  <si>
    <t>ENCINO ENERGY LLC (100%)</t>
  </si>
  <si>
    <t>4191 Hwy 87 South</t>
  </si>
  <si>
    <t>Moncure</t>
  </si>
  <si>
    <t>3M Pittsboro</t>
  </si>
  <si>
    <t>55 Buffalo Grass Rd.</t>
  </si>
  <si>
    <t>PO Box 702500</t>
  </si>
  <si>
    <t>2208 -Savannah Highway</t>
  </si>
  <si>
    <t>Waynesboro</t>
  </si>
  <si>
    <t>8189 Old FM524 (not a mailing address)</t>
  </si>
  <si>
    <t>1645 Hoolaulima Rd.</t>
  </si>
  <si>
    <t>Hilo</t>
  </si>
  <si>
    <t>South Hilo Sanitary Landfill</t>
  </si>
  <si>
    <t>6314 Route 403 Hwy S</t>
  </si>
  <si>
    <t>Heilwood</t>
  </si>
  <si>
    <t>Heilwood Mine</t>
  </si>
  <si>
    <t>2502 N Street</t>
  </si>
  <si>
    <t>TomaTek / Neil Jones Food Companies</t>
  </si>
  <si>
    <t>THE NEIL JONES FOOD CO (100%)</t>
  </si>
  <si>
    <t>1277 CR 3020</t>
  </si>
  <si>
    <t>51703 Stieger Ridge Road</t>
  </si>
  <si>
    <t>Clarington</t>
  </si>
  <si>
    <t>110 PGW Drive</t>
  </si>
  <si>
    <t>Elkin</t>
  </si>
  <si>
    <t>1521 N. Cooper Street Suite 400</t>
  </si>
  <si>
    <t>US ENERGY DEVELOPMENT CORP (100%)</t>
  </si>
  <si>
    <t>12510 American Petroleum Rd</t>
  </si>
  <si>
    <t>VERDUN OIL CO (100%)</t>
  </si>
  <si>
    <t>9217 State Highway 63 West</t>
  </si>
  <si>
    <t>2822 La Quinta Rd</t>
  </si>
  <si>
    <t>47285 County Road 100</t>
  </si>
  <si>
    <t>SILVER CREEK OIL &amp; GAS LLC (100%)</t>
  </si>
  <si>
    <t>PO Box 13678</t>
  </si>
  <si>
    <t>CHAPARRAL ENERGY INC (100%)</t>
  </si>
  <si>
    <t>2042 State Highway 457</t>
  </si>
  <si>
    <t>Lecompte</t>
  </si>
  <si>
    <t>1421 Mobil Oil Road</t>
  </si>
  <si>
    <t>Vanderbilt</t>
  </si>
  <si>
    <t>2600 Dallas Parkway ste 400</t>
  </si>
  <si>
    <t>STEWARD ENERGY II LLC (100%)</t>
  </si>
  <si>
    <t>HIGH RIVER RESOURCES LLC (100%)</t>
  </si>
  <si>
    <t>481 County Road 106</t>
  </si>
  <si>
    <t>37581 Cherry Street</t>
  </si>
  <si>
    <t>PABCO Building Products</t>
  </si>
  <si>
    <t>14912 FM 652</t>
  </si>
  <si>
    <t>IMPACT EXPLORATION &amp; PRODUCTION (100%)</t>
  </si>
  <si>
    <t>AUSTRALIS TMS INC (100%)</t>
  </si>
  <si>
    <t>803 Zengerle Road</t>
  </si>
  <si>
    <t>613 South Shelby</t>
  </si>
  <si>
    <t>201 W Wall St.</t>
  </si>
  <si>
    <t>JUNCTION</t>
  </si>
  <si>
    <t>17154 North FM 874</t>
  </si>
  <si>
    <t>Hi-Crush Inc. - Kermit Plant North</t>
  </si>
  <si>
    <t>11002 East 17500 South</t>
  </si>
  <si>
    <t>MIDDLE FORK ENERGY PARTNERS LLC (100%)</t>
  </si>
  <si>
    <t>28 West Center Street</t>
  </si>
  <si>
    <t>600 North Shepherd Drive Suite 390</t>
  </si>
  <si>
    <t>XCL RESOURCES LLC (100%)</t>
  </si>
  <si>
    <t>816017 Sarya Road</t>
  </si>
  <si>
    <t>Pelkie</t>
  </si>
  <si>
    <t>A.J. Mihm Generating Station</t>
  </si>
  <si>
    <t>ROSEWOOD RESOURCES INC (100%)</t>
  </si>
  <si>
    <t>15125 St Hwy 158</t>
  </si>
  <si>
    <t>11242 33rd St NW</t>
  </si>
  <si>
    <t>Keene</t>
  </si>
  <si>
    <t>ZARVONA ENERGY LLC (100%)</t>
  </si>
  <si>
    <t>22257 HIghway 33</t>
  </si>
  <si>
    <t>HINKLE OIL &amp; GAS INC (100%)</t>
  </si>
  <si>
    <t>333 W Sheridan Ave</t>
  </si>
  <si>
    <t>1483 CR 1290</t>
  </si>
  <si>
    <t>Amber</t>
  </si>
  <si>
    <t>IRON HORSE MIDSTREAM LLC (100%)</t>
  </si>
  <si>
    <t>4114 Highway 67 S</t>
  </si>
  <si>
    <t>2423 Bonita Street</t>
  </si>
  <si>
    <t>270-05 76 Avenue</t>
  </si>
  <si>
    <t>New Hyde Park</t>
  </si>
  <si>
    <t>Long Island Jewish Medical Center</t>
  </si>
  <si>
    <t>NORTHWELL HEALTH INC (100%)</t>
  </si>
  <si>
    <t>72784 Colerain-Mt. Pleasant Road</t>
  </si>
  <si>
    <t>Dillonvale</t>
  </si>
  <si>
    <t>2322 Divide Creek Rd</t>
  </si>
  <si>
    <t>Silt</t>
  </si>
  <si>
    <t>DIVIDE CREEK GATHERING SYSTEM LLC (100%)</t>
  </si>
  <si>
    <t>1165 Del-Tin Highway</t>
  </si>
  <si>
    <t>Roseburg Forest Products - El Dorado MDF</t>
  </si>
  <si>
    <t>CALLON PETROLEUM CO (100%)</t>
  </si>
  <si>
    <t>Yolyn</t>
  </si>
  <si>
    <t>Cedar Grove #2 Mine</t>
  </si>
  <si>
    <t>16518 De Zavalla Road</t>
  </si>
  <si>
    <t>Channelview</t>
  </si>
  <si>
    <t>Hartree Channelview Facility</t>
  </si>
  <si>
    <t>HARTREE CHANNELVIEW LLC (100%)</t>
  </si>
  <si>
    <t>4550 Wrangle Hill Road</t>
  </si>
  <si>
    <t>Delaware City</t>
  </si>
  <si>
    <t>555 17th Street Suite 2400</t>
  </si>
  <si>
    <t>THE ANSCHUTZ CORP (100%)</t>
  </si>
  <si>
    <t>8636 U.S. HWY 270</t>
  </si>
  <si>
    <t>1200 Airline Hwy Airline Hwy</t>
  </si>
  <si>
    <t>UOP LLC</t>
  </si>
  <si>
    <t>SUMMIT PETROLEUM LLC (100%)</t>
  </si>
  <si>
    <t>17601 State Highway 70</t>
  </si>
  <si>
    <t>Maryneal</t>
  </si>
  <si>
    <t>20260 Energy Park Drive</t>
  </si>
  <si>
    <t>County Road 179</t>
  </si>
  <si>
    <t>Marion Junction</t>
  </si>
  <si>
    <t>8200 OB Holt Road</t>
  </si>
  <si>
    <t>Ector County Energy Center</t>
  </si>
  <si>
    <t>6844 Highway 40</t>
  </si>
  <si>
    <t>SHD OIL &amp; GAS LLC (100%)</t>
  </si>
  <si>
    <t>445 Jonathon Quarry Haul Road</t>
  </si>
  <si>
    <t>Jonathon Lime Plant</t>
  </si>
  <si>
    <t>SOUTHWESTERN PRODUCTION CORP (100%)</t>
  </si>
  <si>
    <t>WHITING PETROLEUM CORP (100%)</t>
  </si>
  <si>
    <t>50 Patriot Lane</t>
  </si>
  <si>
    <t>Hamilton Patriot</t>
  </si>
  <si>
    <t>22316 South Harmon Road</t>
  </si>
  <si>
    <t>Durham Regional Landfill</t>
  </si>
  <si>
    <t>584 Berry Lane</t>
  </si>
  <si>
    <t>2333 County Road 1560</t>
  </si>
  <si>
    <t>52000 East Willow Springs</t>
  </si>
  <si>
    <t>Saddlebrook</t>
  </si>
  <si>
    <t>1230 Hwy 70</t>
  </si>
  <si>
    <t>8970 Highway 13 North</t>
  </si>
  <si>
    <t>GULF PINE ENERGY LP (100%)</t>
  </si>
  <si>
    <t>390 119th Ave. SW</t>
  </si>
  <si>
    <t>1221 McKinney St. Suite 2875</t>
  </si>
  <si>
    <t>PINTAIL OIL &amp; GAS (100%)</t>
  </si>
  <si>
    <t>1311 West Oklahoma Avenue</t>
  </si>
  <si>
    <t>8334 U.S. 171</t>
  </si>
  <si>
    <t>1964 CR 2903</t>
  </si>
  <si>
    <t>Balmorhea</t>
  </si>
  <si>
    <t>5260 Dupont Road</t>
  </si>
  <si>
    <t>Parkersburg</t>
  </si>
  <si>
    <t>HG ENERGY II APPALACHIA LLC (100%)</t>
  </si>
  <si>
    <t>1900 Main Street #107-4</t>
  </si>
  <si>
    <t>EDGEMARC ENERGY HOLDINGS LLC (100%)</t>
  </si>
  <si>
    <t>10000 Ming Avenue</t>
  </si>
  <si>
    <t>5751 Pacific Center Boulevard</t>
  </si>
  <si>
    <t>QUALCOMM INC - PACIFIC CENTER</t>
  </si>
  <si>
    <t>187 Warren G Medley Dr</t>
  </si>
  <si>
    <t>Dal-Tile Dickson</t>
  </si>
  <si>
    <t>20445 State Hwy 249 Ste. 300</t>
  </si>
  <si>
    <t>SCALA ENERGY LLC (100%)</t>
  </si>
  <si>
    <t>520 Bunker Hill Road</t>
  </si>
  <si>
    <t>Smethport</t>
  </si>
  <si>
    <t>4307 STATE RT. 39</t>
  </si>
  <si>
    <t>LUCAS</t>
  </si>
  <si>
    <t>2002 W. Grand Parkway N. Suite 205</t>
  </si>
  <si>
    <t>Katy</t>
  </si>
  <si>
    <t>ESCONDIDO RESOURCES II MANAGEMENT LLC (100%)</t>
  </si>
  <si>
    <t>404 Frontage Road</t>
  </si>
  <si>
    <t>ROWDY PIPELINE LLC (100%)</t>
  </si>
  <si>
    <t>ZAVANNA LLC (100%)</t>
  </si>
  <si>
    <t>2079 Herndon Road</t>
  </si>
  <si>
    <t>McClure</t>
  </si>
  <si>
    <t>McClure River Prep Plant</t>
  </si>
  <si>
    <t>PENN VIRGINIA CORP (100%)</t>
  </si>
  <si>
    <t>5599 San Felipe Suite 1200</t>
  </si>
  <si>
    <t>1 UGI Drive</t>
  </si>
  <si>
    <t>40351 FM 3541</t>
  </si>
  <si>
    <t>3037 North Hwy 1053</t>
  </si>
  <si>
    <t>6001 Bollinger Canyon Rd</t>
  </si>
  <si>
    <t>37667 East Highway 299</t>
  </si>
  <si>
    <t>Burney</t>
  </si>
  <si>
    <t>2873 FM 829</t>
  </si>
  <si>
    <t>9948 East Texas Highway 115</t>
  </si>
  <si>
    <t>Hi-Crush Permian Sands LLC Kermit Plant</t>
  </si>
  <si>
    <t>14201 Wireless Way</t>
  </si>
  <si>
    <t>BCE-MACH II LLC (100%)</t>
  </si>
  <si>
    <t>11011 West Ajo Highway</t>
  </si>
  <si>
    <t>2690 SH 30</t>
  </si>
  <si>
    <t>Twin Oaks Landfill</t>
  </si>
  <si>
    <t>INPEX AMERICAS INC (100%)</t>
  </si>
  <si>
    <t>602 Leon Pratt Drive</t>
  </si>
  <si>
    <t>Wapakoneta</t>
  </si>
  <si>
    <t>Pratt Paper (OH) LLC</t>
  </si>
  <si>
    <t>Highlands Ranch</t>
  </si>
  <si>
    <t>1301 CR 105A</t>
  </si>
  <si>
    <t>1068 County Road 305</t>
  </si>
  <si>
    <t>1982 COCO ROAD</t>
  </si>
  <si>
    <t>ELKVIEW</t>
  </si>
  <si>
    <t>1100 Mohawk Ave Suite 260</t>
  </si>
  <si>
    <t>GRADE 6 OIL LLC (100%)</t>
  </si>
  <si>
    <t>2500 Houston River Road</t>
  </si>
  <si>
    <t>Lake Charles Power Station</t>
  </si>
  <si>
    <t>5704 FM 2826</t>
  </si>
  <si>
    <t>2601 N Midwest Landfill</t>
  </si>
  <si>
    <t>WCA Pauls Valley Landfill</t>
  </si>
  <si>
    <t>CROWHEART ENERGY LLC (100%)</t>
  </si>
  <si>
    <t>ENSIGHT IV ENERGY MANAGEMENT LLC (100%)</t>
  </si>
  <si>
    <t>835 Knitting Mills Way</t>
  </si>
  <si>
    <t>Wyomissing</t>
  </si>
  <si>
    <t>1201 Still Run</t>
  </si>
  <si>
    <t>Itmann</t>
  </si>
  <si>
    <t>CONSOL Energy Itmann #5</t>
  </si>
  <si>
    <t>BCE-MACH LLC (100%)</t>
  </si>
  <si>
    <t>1101 NE 6th Ave</t>
  </si>
  <si>
    <t>Perryton</t>
  </si>
  <si>
    <t>CCRP OPERATING INC (100%)</t>
  </si>
  <si>
    <t>NORTHEAST NATURAL ENERGY LLC (100%)</t>
  </si>
  <si>
    <t>25121 N. Sierra Hwy.</t>
  </si>
  <si>
    <t>Newhall</t>
  </si>
  <si>
    <t>56 Gasgen Ln</t>
  </si>
  <si>
    <t>Milan</t>
  </si>
  <si>
    <t>Milan Energy LLC</t>
  </si>
  <si>
    <t>5001 Highway 3</t>
  </si>
  <si>
    <t>14333 Breckenridge Rd.</t>
  </si>
  <si>
    <t>NAFTEX OPERATING CO (100%)</t>
  </si>
  <si>
    <t>State Highway 82</t>
  </si>
  <si>
    <t>Johnson's Bayou</t>
  </si>
  <si>
    <t>7960 HWY 35</t>
  </si>
  <si>
    <t>TENARIS (100%)</t>
  </si>
  <si>
    <t>BLUEFIN RESOURCES LLC (100%)</t>
  </si>
  <si>
    <t>306 Hwy 380</t>
  </si>
  <si>
    <t>BEDROCK ENERGY PARTNERS LLC (100%)</t>
  </si>
  <si>
    <t>4700 KY Highway 56 West</t>
  </si>
  <si>
    <t>Owensboro</t>
  </si>
  <si>
    <t>1419 CR 1290</t>
  </si>
  <si>
    <t>TEXLAND PETROLEUM LP (100%)</t>
  </si>
  <si>
    <t>3121 US Hwy 281 S</t>
  </si>
  <si>
    <t>Jacksboro</t>
  </si>
  <si>
    <t>NEWARK E&amp;P OPERATING LLC (100%)</t>
  </si>
  <si>
    <t>TANOS EXPLORATION II LLC (100%)</t>
  </si>
  <si>
    <t>20601 TX-137</t>
  </si>
  <si>
    <t>13 miles NW of LaBarge</t>
  </si>
  <si>
    <t>LaBarge</t>
  </si>
  <si>
    <t>709 E. Murray Drive</t>
  </si>
  <si>
    <t>Famington</t>
  </si>
  <si>
    <t>7791 N CO RD 650 W</t>
  </si>
  <si>
    <t>900 Old River Road</t>
  </si>
  <si>
    <t>151 Liberty Lane</t>
  </si>
  <si>
    <t>Hamilton Liberty LLC</t>
  </si>
  <si>
    <t>Lyons Ferry Road</t>
  </si>
  <si>
    <t>Starbuck</t>
  </si>
  <si>
    <t>PO Box 13360</t>
  </si>
  <si>
    <t>CONTANGO RESOURCES LLC (100%)</t>
  </si>
  <si>
    <t>4220 County Road 394</t>
  </si>
  <si>
    <t>Blessing</t>
  </si>
  <si>
    <t>1280 -County Road 137</t>
  </si>
  <si>
    <t>New Albany</t>
  </si>
  <si>
    <t>Nucor Steel Longview</t>
  </si>
  <si>
    <t>673 CR 189</t>
  </si>
  <si>
    <t>South Plains</t>
  </si>
  <si>
    <t>100 S. Weston St</t>
  </si>
  <si>
    <t>Fountain Inn</t>
  </si>
  <si>
    <t>525 N. Flower Street</t>
  </si>
  <si>
    <t>Santa Ana</t>
  </si>
  <si>
    <t>County of Orange - CUF</t>
  </si>
  <si>
    <t>1100 State Street</t>
  </si>
  <si>
    <t>2387 Hwy 1450</t>
  </si>
  <si>
    <t>2918 N. County Rd 1140</t>
  </si>
  <si>
    <t>BIRCH RESOURCES (100%)</t>
  </si>
  <si>
    <t>MADRAS</t>
  </si>
  <si>
    <t>101 East Grisley Road</t>
  </si>
  <si>
    <t>Pettus</t>
  </si>
  <si>
    <t>Black Eagle Deep Mine</t>
  </si>
  <si>
    <t>1755 Arroyo Dr</t>
  </si>
  <si>
    <t>NYS Route 5</t>
  </si>
  <si>
    <t>Eldred</t>
  </si>
  <si>
    <t>170 Yearwood Rd</t>
  </si>
  <si>
    <t>652 Sixprong Road</t>
  </si>
  <si>
    <t>Bickleton</t>
  </si>
  <si>
    <t>1500 Pipeline Drive</t>
  </si>
  <si>
    <t>Falcon Heights</t>
  </si>
  <si>
    <t>10340 - 68th Street NW</t>
  </si>
  <si>
    <t>1160 S Church St</t>
  </si>
  <si>
    <t>Winston Plywood and Veneer</t>
  </si>
  <si>
    <t>WINSTON PLYWOOD &amp; VENEER LLC (100%)</t>
  </si>
  <si>
    <t>19051 Country Road 500</t>
  </si>
  <si>
    <t>MIDSTATES PETROLEUM CO LLC (100%)</t>
  </si>
  <si>
    <t>1532 Madison Creek Rd</t>
  </si>
  <si>
    <t>Lynn Branch No.2 Mine</t>
  </si>
  <si>
    <t>2600 W Oakridge Dr.</t>
  </si>
  <si>
    <t>1500 Holbrook Park Road</t>
  </si>
  <si>
    <t>303 E 17th Ave Ste 940</t>
  </si>
  <si>
    <t>PETROSHALE (US) INC (100%)</t>
  </si>
  <si>
    <t>CUB CREEK ENERGY LLC (100%)</t>
  </si>
  <si>
    <t>3542 FM 1776</t>
  </si>
  <si>
    <t>5082 Gilbert Ridge Road</t>
  </si>
  <si>
    <t>1662 South Sheridan Avenue</t>
  </si>
  <si>
    <t>US REALM VENTURES LLC (100%)</t>
  </si>
  <si>
    <t>1420 Old Hwy 7</t>
  </si>
  <si>
    <t>27 Memory Lane</t>
  </si>
  <si>
    <t>Mount Jewett</t>
  </si>
  <si>
    <t>508 Highway 80 East</t>
  </si>
  <si>
    <t>East DUBLIN</t>
  </si>
  <si>
    <t>10000 Energy Drive</t>
  </si>
  <si>
    <t>SOUTHWESTERN ENERGY CO INC (100%)</t>
  </si>
  <si>
    <t>14077 Cutten Road</t>
  </si>
  <si>
    <t>CITATION OIL &amp; GAS CORP (100%)</t>
  </si>
  <si>
    <t>3525 Andrews Hwy</t>
  </si>
  <si>
    <t>HENRY RESOURCES LLC (100%)</t>
  </si>
  <si>
    <t>5501 Highway 146</t>
  </si>
  <si>
    <t>Bacliff</t>
  </si>
  <si>
    <t>Bacliff Generating Station</t>
  </si>
  <si>
    <t>200 Caroline Court</t>
  </si>
  <si>
    <t>KREWE ENERGY LLC (100%)</t>
  </si>
  <si>
    <t>Aera Energy Penn Zier</t>
  </si>
  <si>
    <t>2575 Vista Del Mar Drive</t>
  </si>
  <si>
    <t>1 Energy Park Way</t>
  </si>
  <si>
    <t>Holland</t>
  </si>
  <si>
    <t>Holland Energy Park</t>
  </si>
  <si>
    <t>320 S Boston Ave. St 900</t>
  </si>
  <si>
    <t>ARD OPERATING LLC (100%)</t>
  </si>
  <si>
    <t>2833 N FM 1212</t>
  </si>
  <si>
    <t>845 12th Street West</t>
  </si>
  <si>
    <t>BALLARD PETROLEUM HOLDINGS LLC (100%)</t>
  </si>
  <si>
    <t>8496 W State HWY 302</t>
  </si>
  <si>
    <t>RECOIL RESOURCES OPERATING INC (100%)</t>
  </si>
  <si>
    <t>19100 7th Standard Rd.</t>
  </si>
  <si>
    <t>CMO INC (100%)</t>
  </si>
  <si>
    <t>3579 Highway 285 North</t>
  </si>
  <si>
    <t>588 Industrial Road</t>
  </si>
  <si>
    <t>Tate &amp; Lyle Sucralose LLC</t>
  </si>
  <si>
    <t>5025 Thomas Edison Drive</t>
  </si>
  <si>
    <t>Waldorf</t>
  </si>
  <si>
    <t>St Charles Energy Center</t>
  </si>
  <si>
    <t>CPV POWER HOLDINGS LP (25%); MARUBENI AMERICA CORP (25%); OSAKA GAS ENERGY AMERICA CORP (25%); TOYOTA TSUSHO POWER USA INC (25%)</t>
  </si>
  <si>
    <t>1744 Magasco Drive</t>
  </si>
  <si>
    <t>Pineland</t>
  </si>
  <si>
    <t>2299 S FM 1936</t>
  </si>
  <si>
    <t>67509 WELD COUNTY ROAD 71</t>
  </si>
  <si>
    <t>GROVER</t>
  </si>
  <si>
    <t>184 Private Road 6038</t>
  </si>
  <si>
    <t>4173 Private Road 4051</t>
  </si>
  <si>
    <t>Loving County</t>
  </si>
  <si>
    <t>601 Travis Street</t>
  </si>
  <si>
    <t>320 S Boston Ave Suite 900</t>
  </si>
  <si>
    <t>CITIZEN ENERGY III LLC (100%)</t>
  </si>
  <si>
    <t>1752 Frederick Ridge Road</t>
  </si>
  <si>
    <t>Brohard</t>
  </si>
  <si>
    <t>TEXAS AMERICAN RESOURCES CO (100%)</t>
  </si>
  <si>
    <t>Aera Energy Lockwood</t>
  </si>
  <si>
    <t>160 Whitmire Road</t>
  </si>
  <si>
    <t>1369 I-20</t>
  </si>
  <si>
    <t>SALT CREEK MIDSTREAM LLC (100%)</t>
  </si>
  <si>
    <t>203 W. Wall St.</t>
  </si>
  <si>
    <t>TALL CITY OPERATIONS III LLC (100%)</t>
  </si>
  <si>
    <t>FOREST RD 218</t>
  </si>
  <si>
    <t>NAVAJO DAM</t>
  </si>
  <si>
    <t>4995 Highway 16 South</t>
  </si>
  <si>
    <t>3200 North Highway 83</t>
  </si>
  <si>
    <t>SPUR ENERGY PARTNERS HOLDINGS LLC (100%)</t>
  </si>
  <si>
    <t>47 Wulfert Drive</t>
  </si>
  <si>
    <t>Fredericktown</t>
  </si>
  <si>
    <t>Fredericktown Energy Center</t>
  </si>
  <si>
    <t>28615 Pathfinder Rd</t>
  </si>
  <si>
    <t>Anchor Point</t>
  </si>
  <si>
    <t>BLUECREST ENERGY INC (100%)</t>
  </si>
  <si>
    <t>2678 Route 18</t>
  </si>
  <si>
    <t>901 S MoPac Expy #430</t>
  </si>
  <si>
    <t>6412 US Hwy 75 South</t>
  </si>
  <si>
    <t>Texas Instruments - Sherman</t>
  </si>
  <si>
    <t>1200 Discovery Dr.</t>
  </si>
  <si>
    <t>#3 Jerry Fork Rd</t>
  </si>
  <si>
    <t>Drennen</t>
  </si>
  <si>
    <t>Jerry Fork Deep Mine</t>
  </si>
  <si>
    <t>1220 Conty Road 101</t>
  </si>
  <si>
    <t>ENTERPRISE PRODUCTS PARTNERS LP (50%); OCCIDENTAL PETROLEUM CORP (50%)</t>
  </si>
  <si>
    <t>13511B Montana Avenue</t>
  </si>
  <si>
    <t>Montana Power Station</t>
  </si>
  <si>
    <t>14301 Caliber Dr Suite 110</t>
  </si>
  <si>
    <t>JONES ENERGY INC (100%)</t>
  </si>
  <si>
    <t>2496 Highway 92</t>
  </si>
  <si>
    <t>Winterset</t>
  </si>
  <si>
    <t>South Central Iowa Landfill</t>
  </si>
  <si>
    <t>SOUTH CENTRAL IOWA LANDFILL AGENCY INC (100%)</t>
  </si>
  <si>
    <t>SABINAL ENERGY LLC (100%)</t>
  </si>
  <si>
    <t>Menlo Park</t>
  </si>
  <si>
    <t>SRI International Cogeneration Project</t>
  </si>
  <si>
    <t>SRI INTERNATIONAL (100%)</t>
  </si>
  <si>
    <t>175 Groff Lane</t>
  </si>
  <si>
    <t>Beaver Dam Energy LLC</t>
  </si>
  <si>
    <t>555 W. 5th Street</t>
  </si>
  <si>
    <t>PANOLA</t>
  </si>
  <si>
    <t>1939 FM 1450 Pecos</t>
  </si>
  <si>
    <t>2010 Afton Place</t>
  </si>
  <si>
    <t>LOGOS RESOURCES LLC (100%)</t>
  </si>
  <si>
    <t>2027 E. State Hwy.198</t>
  </si>
  <si>
    <t>Big River Steel LLC</t>
  </si>
  <si>
    <t>BRS INTERMEDIATE HOLDINGS LLC (100%)</t>
  </si>
  <si>
    <t>Facility FIPS</t>
  </si>
  <si>
    <t>CENSARA_BASIN</t>
  </si>
  <si>
    <t>NOT APPLICABLE</t>
  </si>
  <si>
    <t>facility_name</t>
  </si>
  <si>
    <t>facility_id</t>
  </si>
  <si>
    <t>reporting_year</t>
  </si>
  <si>
    <t>table_num</t>
  </si>
  <si>
    <t>table_desc</t>
  </si>
  <si>
    <t>industry_segment</t>
  </si>
  <si>
    <t>emissions_type</t>
  </si>
  <si>
    <t>equipment_type</t>
  </si>
  <si>
    <t>equip_event_type_ng_pipe</t>
  </si>
  <si>
    <t>flow_meter_total_ch4_emissions</t>
  </si>
  <si>
    <t>flow_meter_total_co2_emissions</t>
  </si>
  <si>
    <t>total_blowdowns</t>
  </si>
  <si>
    <t>total_ch4_emissions</t>
  </si>
  <si>
    <t>total_carbon_dioxide_emissions</t>
  </si>
  <si>
    <t>NGPL Station 198 Knoxville, IA</t>
  </si>
  <si>
    <t>ALLIANCE PIPELINE, L.P.-FAIRMOUNT COMPRESSOR STATION</t>
  </si>
  <si>
    <t xml:space="preserve">Blowdown Vent Stacks Emissions Calculated using flow meters         </t>
  </si>
  <si>
    <t>ALLIANCE PIPELINE, L.P.-WIMBLEDON COMPRESSOR STATION</t>
  </si>
  <si>
    <t>ALLIANCE PIPELINE LP-Tampico</t>
  </si>
  <si>
    <t>Waynoka Gas Plant</t>
  </si>
  <si>
    <t>Midkiff Gas Plant</t>
  </si>
  <si>
    <t>SNG Station 5211 Gwinville, MS</t>
  </si>
  <si>
    <t>SNG Station 5122 Franklinton, LA</t>
  </si>
  <si>
    <t>SNG Station 5222 Enterprise, MS</t>
  </si>
  <si>
    <t>SLNG Elba Island Terminal Savannah, GA</t>
  </si>
  <si>
    <t>TGP Station 860 Centerville, TN</t>
  </si>
  <si>
    <t>TGP Station 63 Batesville, MS</t>
  </si>
  <si>
    <t>SNG Station 5216 Bay Springs, MS</t>
  </si>
  <si>
    <t>SNG Station 5110 Toca, LA</t>
  </si>
  <si>
    <t>SNG Station 5010 White Castle, LA</t>
  </si>
  <si>
    <t>TGP Station 307 Marienville</t>
  </si>
  <si>
    <t>SNG Station 5277 Ocmulgee, GA</t>
  </si>
  <si>
    <t>EPNG Station 6312 Cornudas, TX</t>
  </si>
  <si>
    <t>EPNG Station 6521 Eunice A, NM</t>
  </si>
  <si>
    <t>EPNG Station 6735 Hackberry, AZ</t>
  </si>
  <si>
    <t>EPNG Station 6335 Hueco, TX</t>
  </si>
  <si>
    <t>EPNG Station 6339 Keystone, TX</t>
  </si>
  <si>
    <t>CIG Station 5560 Kit Carson, CO</t>
  </si>
  <si>
    <t>EPNG Station 6750 Leupp, AZ</t>
  </si>
  <si>
    <t>EPNG Station 6741 Alamo Lake, AZ</t>
  </si>
  <si>
    <t>CIG Station 5690 Muddy Gap, WY</t>
  </si>
  <si>
    <t>TGP Station 40 Natchitoches, LA</t>
  </si>
  <si>
    <t>EPNG Station 1775 Mojave Topock, AZ</t>
  </si>
  <si>
    <t>CIG Station 5950 Watkins, CO</t>
  </si>
  <si>
    <t>EPNG Station 6796 Window Rock, AZ</t>
  </si>
  <si>
    <t>NGPL Station 109 Harper, IA</t>
  </si>
  <si>
    <t>EPNG Station 6755 Navajo, AZ</t>
  </si>
  <si>
    <t>EPNG Station 6560 Pecos River, NM</t>
  </si>
  <si>
    <t>CIG Station 5850 Cheyenne, CO</t>
  </si>
  <si>
    <t>WIC Station 7950 Douglas, WY</t>
  </si>
  <si>
    <t>CIG Station 5440 Mocane, OK</t>
  </si>
  <si>
    <t>EPNG Station 6793 Wenden, AZ</t>
  </si>
  <si>
    <t>WTG HUGOTON, LP</t>
  </si>
  <si>
    <t>NGPL Station 308, Biggers, AR</t>
  </si>
  <si>
    <t>MEP Station 3 Perryville, LA</t>
  </si>
  <si>
    <t>NGPL Station 309, Marble Hill, MO</t>
  </si>
  <si>
    <t>NGPL Station 107 Emerson, IA</t>
  </si>
  <si>
    <t>NGPL Station 311 Hammond, IL</t>
  </si>
  <si>
    <t>NGPL Station 108 Truro, IA</t>
  </si>
  <si>
    <t>Copano Energy Houston Central Plant, TX</t>
  </si>
  <si>
    <t>NGPL Station 310 Centralia, IL</t>
  </si>
  <si>
    <t>NGPL Station 103, Minneola, KS</t>
  </si>
  <si>
    <t>NGPL Station 201 Storage, Herscher, IL</t>
  </si>
  <si>
    <t>TALCO Midstream Assets, LTD. - Holly Common Point #3 Compressor Station</t>
  </si>
  <si>
    <t>NGPL Station 802, Paris, TX</t>
  </si>
  <si>
    <t>NGPL Station 106 Beatrice, NE</t>
  </si>
  <si>
    <t>NGPL Station 206 Storage, St Elmo, IL</t>
  </si>
  <si>
    <t>NGPL Station 342 Johnson's Bayou, LA</t>
  </si>
  <si>
    <t>MEP Station 4 Vicksburg, MS</t>
  </si>
  <si>
    <t>NGPL Station 105 Glasco, KS</t>
  </si>
  <si>
    <t>NGPL Station 307, Searcy, AR</t>
  </si>
  <si>
    <t>KMTP Station 553 Katy, TX</t>
  </si>
  <si>
    <t>NGPL Station 110 Geneseo, IL</t>
  </si>
  <si>
    <t>MEP Atlanta Station 2, TX</t>
  </si>
  <si>
    <t>BARGATH, INC.- PARACHUTE</t>
  </si>
  <si>
    <t>NGPL Station 801, Ratliff City, OK</t>
  </si>
  <si>
    <t>TRUNKLINE GAS CO - LONGVILLE CMP STN #48</t>
  </si>
  <si>
    <t>NGPL Station 195 Haddam, KS</t>
  </si>
  <si>
    <t>Sterling Gas Plant</t>
  </si>
  <si>
    <t>Westdale Compressor Station</t>
  </si>
  <si>
    <t>WORSHAM STEED GAS STORAGE, LLC</t>
  </si>
  <si>
    <t>KMTP Station 581 Markham, TX</t>
  </si>
  <si>
    <t>Eastern Gas Transmission and Storage - Hastings Complex (Proc,Tran)</t>
  </si>
  <si>
    <t>Sand Hills Gas Plant</t>
  </si>
  <si>
    <t>KMTP Station 552 Kennedy, TX</t>
  </si>
  <si>
    <t>MountainWest Pipeline - Oak Spring Station (Tran)</t>
  </si>
  <si>
    <t>BKV Midstream - Cotton Cove</t>
  </si>
  <si>
    <t>IROQUOIS GAS TRANSMISSION SYSTEM, L.P. - BROOKFIELD COMPRESSOR STATION</t>
  </si>
  <si>
    <t>COLUMBIA GULF TRANSMISSION, BANNER COMPRESSOR STATION</t>
  </si>
  <si>
    <t>COLUMBIA GULF TRANSMISSION LLC, INVERNESS COMPRESSOR STATION</t>
  </si>
  <si>
    <t>Eastern Gas Transmission and Storage - Punxsutawney Station (Tran)</t>
  </si>
  <si>
    <t>COLUMBIA GULF TRANSMISSION, CORINTH COMPRESSOR STATION</t>
  </si>
  <si>
    <t>HENRY HUB AREA FACILITIES</t>
  </si>
  <si>
    <t>Coalgate/Tupelo/Stonewall Gas Plant</t>
  </si>
  <si>
    <t>Great Lakes Gas Transmission Pipeline Iron River CS#6</t>
  </si>
  <si>
    <t>STATION #6 - LAGUNA CMP STN</t>
  </si>
  <si>
    <t>TGP Station 823 Kinder, LA</t>
  </si>
  <si>
    <t>MountainWest Pipeline - Rock Springs Station (Tran)</t>
  </si>
  <si>
    <t>Holbrook</t>
  </si>
  <si>
    <t>JEB Gas Plant</t>
  </si>
  <si>
    <t>Scissortail Energy Featherston Station Quinton, OK</t>
  </si>
  <si>
    <t>MCKNIGHT CMP STN</t>
  </si>
  <si>
    <t>TGP Station 200 Greenup, KY</t>
  </si>
  <si>
    <t>NGPL Station 388 Storage, Longview, TX</t>
  </si>
  <si>
    <t>EPNG Station 6794 Williams, AZ</t>
  </si>
  <si>
    <t>Eunice Gas Plant</t>
  </si>
  <si>
    <t>TALCO Midstream Assets, LTD. - Holly Common Point #6 Facility</t>
  </si>
  <si>
    <t>Chapel Hill Gas Plan</t>
  </si>
  <si>
    <t>Velma Gas Plant</t>
  </si>
  <si>
    <t>NGPL Station 194 Wilson, KS</t>
  </si>
  <si>
    <t>CIG Station 5610 Greasewood, CO</t>
  </si>
  <si>
    <t>TGP Station 071 Middleton, TN</t>
  </si>
  <si>
    <t>EPNG Station 6770 Oracle, AZ</t>
  </si>
  <si>
    <t>EPNG Station 6348 Plains, TX</t>
  </si>
  <si>
    <t>SNG Station 4152 Tarrant, AL</t>
  </si>
  <si>
    <t>SNG Station 5272 Thomaston, GA</t>
  </si>
  <si>
    <t>EPNG Station 6398, Wink, TX</t>
  </si>
  <si>
    <t>SNG Station 5230 York, AL</t>
  </si>
  <si>
    <t>KMTP Station 555 Goodrich, TX</t>
  </si>
  <si>
    <t>KMBP Brooks County Station, TX</t>
  </si>
  <si>
    <t>SNG Station 4165 DeArmanville, AL</t>
  </si>
  <si>
    <t>EPNG Station 6311 El Paso, TX</t>
  </si>
  <si>
    <t>Willow Run Compressor Station</t>
  </si>
  <si>
    <t>TGG Pipeline, Ltd. - Shelby #3 Facility</t>
  </si>
  <si>
    <t>EOG Resources, Inc. 355 Chautauqua Platform Gathering &amp; Boosting</t>
  </si>
  <si>
    <t>NGPL Station 306, Malvern, AR</t>
  </si>
  <si>
    <t>TRANSCO STATION 125</t>
  </si>
  <si>
    <t>TGP Station 096 Campbellsville, KY</t>
  </si>
  <si>
    <t>TGP Station 546 Columbus, MS</t>
  </si>
  <si>
    <t>SNG Station 5267 Ellerslie, GA</t>
  </si>
  <si>
    <t>COLUMBIA GAS TRANSMISSION LLC ARTEMAS COMPRESSOR STATION</t>
  </si>
  <si>
    <t>SNG Station 4132 Louisville, MS</t>
  </si>
  <si>
    <t>SNG Station 5245 Selma, AL</t>
  </si>
  <si>
    <t>R. Lacy Services, Ltd</t>
  </si>
  <si>
    <t>KH East Holly Gas Treating Facility Gloster,LA</t>
  </si>
  <si>
    <t>KH North Elm Grove Gas Treating Facility Haughton, LA</t>
  </si>
  <si>
    <t>KH Plantation South Gas Treating Facility Coushatta, LA</t>
  </si>
  <si>
    <t>EPNG Station 6525 Florida, NM</t>
  </si>
  <si>
    <t>CIG Station 5320 Fort Lupton, CO</t>
  </si>
  <si>
    <t>SNG Station 5236 Gallion, AL</t>
  </si>
  <si>
    <t>SNG Station 5259 Auburn, AL</t>
  </si>
  <si>
    <t>TGP Station 87 Portland, TN</t>
  </si>
  <si>
    <t>TGP Station 106 Clay City, KY</t>
  </si>
  <si>
    <t>CIG Station 5680 Wamsutter, WY</t>
  </si>
  <si>
    <t>EPNG Station 6330 Guadalupe, TX</t>
  </si>
  <si>
    <t>EPNG Station 6595 Washington Ranch, NM</t>
  </si>
  <si>
    <t>Farmington Compressor Station (Farmington, MN)</t>
  </si>
  <si>
    <t>Faribault Compressor Station (Faribault, MN)</t>
  </si>
  <si>
    <t>NGPL Station 204 Columbus Junction, IA</t>
  </si>
  <si>
    <t>Cliffside Crude Helium Enrichment Unit</t>
  </si>
  <si>
    <t>Driver/Johnson Gas Plant</t>
  </si>
  <si>
    <t>TGP Station 230, Lockport Compressor Station</t>
  </si>
  <si>
    <t>Mills Ranch Compressor Station</t>
  </si>
  <si>
    <t>EPNG Station 6795 Willcox, AZ</t>
  </si>
  <si>
    <t>NGPL Station 102, Balko OK</t>
  </si>
  <si>
    <t>NGPL Station 184, Sayre OK</t>
  </si>
  <si>
    <t>EEC Station 5412 Hartwell, GA</t>
  </si>
  <si>
    <t>EPNG Station 6503 Afton, NM</t>
  </si>
  <si>
    <t>TGP Station 409B Edinburg, TX</t>
  </si>
  <si>
    <t>Silver Oak Gas Plant</t>
  </si>
  <si>
    <t>EPNG Station 6715 Dilkon, AZ</t>
  </si>
  <si>
    <t>TGP Station 542, Dekalb, MS</t>
  </si>
  <si>
    <t>High Plains/Hopson Gas Plant</t>
  </si>
  <si>
    <t>Little Missouri Gas Plant</t>
  </si>
  <si>
    <t>Pembrook Gas Plant</t>
  </si>
  <si>
    <t>TGP Station 303, Seneca, PA</t>
  </si>
  <si>
    <t>Leaf River Energy Center, LLC</t>
  </si>
  <si>
    <t>Eureka Midstream, LLC</t>
  </si>
  <si>
    <t>Chandlersville Compressor Station</t>
  </si>
  <si>
    <t>NGPL Station 156, Mountain View, OK</t>
  </si>
  <si>
    <t>KMTP Bob West Compressor Station Falcon Heights, TX</t>
  </si>
  <si>
    <t>KMTP Bob West Dew Point Plant Falcon Heights, TX</t>
  </si>
  <si>
    <t>Hilcorp North Slope, Basin 890-G&amp;B Facility</t>
  </si>
  <si>
    <t>Uinta Wax Operating, LLC</t>
  </si>
  <si>
    <t>EPNG Station 6399 Black River, TX</t>
  </si>
  <si>
    <t>ConocoPhillips Gulf Coast Basin 220, Gathering and Boosting</t>
  </si>
  <si>
    <t>TGP Station 310 Smethport, PA</t>
  </si>
  <si>
    <t>Hilcorp Alaska, LLC 820 Kenai G&amp;B</t>
  </si>
  <si>
    <t>Pike Compressor Facility</t>
  </si>
  <si>
    <t>Repsol Oil &amp; Gas USA, LLC Gathering and Boosting Operations</t>
  </si>
  <si>
    <t>TGP Station 871 Campbellsville, KY</t>
  </si>
  <si>
    <t>Scissortail Energy Cable Compressor Station McAlester, OK</t>
  </si>
  <si>
    <t>TGP Station 555 Collinwood, Cypress Inn, TN</t>
  </si>
  <si>
    <t>Hiland Partners Roosevelt Gas Plant Watford City, ND</t>
  </si>
  <si>
    <t>Evergreen Natural Resources, LLC. Las Vegas-Raton</t>
  </si>
  <si>
    <t>Uinta Basin,AAPG Province 575, Gathering &amp; Boosting</t>
  </si>
  <si>
    <t>Pioneer Natural Resources USA, Inc. Permian</t>
  </si>
  <si>
    <t>Chesapeake Operating LLC, 220 - Gulf Coast Basin G&amp;B</t>
  </si>
  <si>
    <t>Merit Energy Co., South Texas G&amp;B  220</t>
  </si>
  <si>
    <t>Vital Energy Midstream B&amp;G</t>
  </si>
  <si>
    <t>Energy Transfer 350 - South Oklahoma Folded Belt</t>
  </si>
  <si>
    <t>Energy Transfer 400 - Ouachita Folded Belt</t>
  </si>
  <si>
    <t>Energy Transfer 345 - Arkoma Basin</t>
  </si>
  <si>
    <t>WTG Jameson, L.P. 430 Permian Basin GB</t>
  </si>
  <si>
    <t>BASIN 305 G&amp;B</t>
  </si>
  <si>
    <t>WTG Gas Processing, LLC 430 Permian Basin GB</t>
  </si>
  <si>
    <t>Divide Creek Gathering System, LLC</t>
  </si>
  <si>
    <t>350 South Oklahoma Folded Belt</t>
  </si>
  <si>
    <t>425 Bend Arch</t>
  </si>
  <si>
    <t>345 Arkoma Basin</t>
  </si>
  <si>
    <t>MarkWest Oklahoma Gas Company, L.L.C. - 355 Chautauqua Platform - G&amp;B</t>
  </si>
  <si>
    <t>The Ohio Gathering Company, L.L.C. - 160A Appalachian Basin (Eastern Overthrust Area) - G&amp;B</t>
  </si>
  <si>
    <t>MarkWest Liberty Bluestone, L.L.C. - 160A Appalachian Basin (Eastern Overthrust Area) - G&amp;B</t>
  </si>
  <si>
    <t>MarkWest Energy East Texas Gas Company, L.L.C. - 260 East Texas Basin - G&amp;B</t>
  </si>
  <si>
    <t>420 Fort Worth Syncline</t>
  </si>
  <si>
    <t>MarkWest Oklahoma Gas Company, L.L.C. - 360 Anadarko Basin - G&amp;B</t>
  </si>
  <si>
    <t>430 Permian Basin</t>
  </si>
  <si>
    <t>MarkWest Oklahoma Gas Company, L.L.C. - 345 Arkoma Basin - GB</t>
  </si>
  <si>
    <t>MarkWest Liberty Midstream &amp; Resources, L.L.C. - 160A Appalachian Basin (Eastern Overthrust Area) - G&amp;B</t>
  </si>
  <si>
    <t>220 Gulf Coast Basin</t>
  </si>
  <si>
    <t>375 Sedgwick Basin</t>
  </si>
  <si>
    <t>395 Williston Basin</t>
  </si>
  <si>
    <t>Blue Racer Midstream, LLC 160A Appalachian Basin (Eastern Overthrust Area) GB</t>
  </si>
  <si>
    <t>Compass Production Partners, LP - Arkla Basin #230 Gathering &amp; Boosting</t>
  </si>
  <si>
    <t>Superior Appalachian Pipeline, LLC. Basin 160A  Appalachian Eastern Overthrust  GB</t>
  </si>
  <si>
    <t>420 Fort Worth Syncline BKV  GB</t>
  </si>
  <si>
    <t>415 Strawn BKV  GB</t>
  </si>
  <si>
    <t>XTO Energy Inc 507 Central Western Overthrust  GB</t>
  </si>
  <si>
    <t>OXY USA Inc., Permian Basin G&amp;B - 430</t>
  </si>
  <si>
    <t>Kinder Morgan, Inc. 350 South Oklahoma Folded Belt</t>
  </si>
  <si>
    <t>Blue Racer Midstream, LLC 160 Appalachian Basin GB</t>
  </si>
  <si>
    <t>Kinder Morgan, Inc. 360 Anadarko Basin</t>
  </si>
  <si>
    <t>Kinder Morgan, Inc. 345 Arkoma Basin</t>
  </si>
  <si>
    <t>Kinder Morgan Energy Partners, L.P. 220 Gulf Coast Basin (LA, TX)</t>
  </si>
  <si>
    <t>Kinder Morgan, Inc. 420 Fort Worth Syncline</t>
  </si>
  <si>
    <t>Wapiti Operating, LLC-UintaGatheringAndBoosting</t>
  </si>
  <si>
    <t>Kinder Morgan, Inc. 355 Chautauqua Platform</t>
  </si>
  <si>
    <t>BPE GPRP Bear Creek</t>
  </si>
  <si>
    <t>ONEOK Rockies Midstream, L.L.C. 515 Powder River Basin GB</t>
  </si>
  <si>
    <t>Superior Pipeline Kansas 375 Sedgwick Basin GB</t>
  </si>
  <si>
    <t>Palo Duro - Anadarko Basin 360</t>
  </si>
  <si>
    <t>Gas Transmission Northwest Starbuck Sta.#7 (Starbuck, WA)</t>
  </si>
  <si>
    <t>ONEOK Field Services Company, L.L.C. 360 Anadarko Basin GB</t>
  </si>
  <si>
    <t>ONEOK Field Services Company, L.L.C. 350 South Oklahoma Folded Belt GB</t>
  </si>
  <si>
    <t>ONEOK Rockies Midstream, L.L.C. 395 Williston Basin GB</t>
  </si>
  <si>
    <t>EQM Gathering Opco, LLC - Basin 160A - Appalachian Eastern Overthrust - GB</t>
  </si>
  <si>
    <t>Gulf Coast Basin 220</t>
  </si>
  <si>
    <t>Enervest Operating, L.L.C. 160A Appalachian Basin (Eastern Overthrust area) G&amp;B</t>
  </si>
  <si>
    <t>PGE, LLC - Basin 160A - Appalachian Eastern Overthrust - GB</t>
  </si>
  <si>
    <t>COTERRA ENERGY - 430 - PERMIAN BASIN GATHERING AND BOOSTING</t>
  </si>
  <si>
    <t>Superior Pipeline Company, LLC - Basin 355 - Chautauqua Platform - GB</t>
  </si>
  <si>
    <t>EOG Resources, Inc. 220 Gulf Coast Basin Gathering &amp; Boosting</t>
  </si>
  <si>
    <t>Blackhill Energy, LLC 160A Appalachian Basin (Eastern Overthurst) Gathering &amp; Boosting</t>
  </si>
  <si>
    <t>Superior Pipeline Texas, LLC - Basin 360 - Anadarko Basin - GB</t>
  </si>
  <si>
    <t>EOG Resources, Inc. 430 Permian Basin Gathering &amp; Boosting</t>
  </si>
  <si>
    <t>E2 Ohio Compression, LLC G&amp;B-160A-Appalachian Basin EOA</t>
  </si>
  <si>
    <t>SWG Pipeline, LLC G&amp;B 415 - Strawn Basin</t>
  </si>
  <si>
    <t>E2 Appalachian Compression, LLC G&amp;B-160-Appalachian Basin</t>
  </si>
  <si>
    <t>EnLink Midstream Services, LLC G&amp;B 420 - Fort Worth Syncline</t>
  </si>
  <si>
    <t>SWG Pipeline, LLC G&amp;B 420 - Fort Worth Syncline</t>
  </si>
  <si>
    <t>TEP Rocky Mountain, LLC Gathering and Boosting</t>
  </si>
  <si>
    <t>EOG Resources, Inc. 360 Anadarko Basin Gathering &amp; Boosting</t>
  </si>
  <si>
    <t>Lavaca Midstream, L.L.C.</t>
  </si>
  <si>
    <t>EOG Resources, Inc. 420 Fort Worth Syncline Basin Gathering &amp; Boosting</t>
  </si>
  <si>
    <t>Range Resources - Appalachia, LLC - Basin 160A Gathering &amp; Boosting (Canonsburg, PA)</t>
  </si>
  <si>
    <t>EnLink North Texas Gathering, LP G&amp;B 415 - Strawn Basin</t>
  </si>
  <si>
    <t>Delaware G&amp;P, LLC G&amp;B 430 - Permian Basin</t>
  </si>
  <si>
    <t>EnLink North Texas Gathering, LP G&amp;B 420 - Fort Worth Syncline</t>
  </si>
  <si>
    <t>EnLink North Texas Gathering, LP G&amp;B 430 - Permian Basin</t>
  </si>
  <si>
    <t>DGC - Arkoma BG</t>
  </si>
  <si>
    <t>LAMBDA ENERGY RESOURCES LLC, MICHIGAN BASIN G&amp;B</t>
  </si>
  <si>
    <t>Loving Gas Plant</t>
  </si>
  <si>
    <t>Waha Header</t>
  </si>
  <si>
    <t>TGP Station 317 Troy, PA</t>
  </si>
  <si>
    <t>TGP Station 550 Hamilton, AL</t>
  </si>
  <si>
    <t>NGPL Station 303 Lufkin, TX</t>
  </si>
  <si>
    <t>EPNG Station San Simon, AZ</t>
  </si>
  <si>
    <t>EEC Station 5401 Rincon, GA</t>
  </si>
  <si>
    <t>Pine Run Midstream, LLC - Basin 160A - Appalachian Eastern Overthrust  GB</t>
  </si>
  <si>
    <t>Brazos Delaware Gas, LLC 430 Permian GB</t>
  </si>
  <si>
    <t>NGPL Station 312 Cropsey, IL</t>
  </si>
  <si>
    <t>EXCO Appalachia Midstream, LLC</t>
  </si>
  <si>
    <t>Susquehanna Gathering Company, LLC</t>
  </si>
  <si>
    <t>DTM Appalachia Gathering, LLC</t>
  </si>
  <si>
    <t>Caerus Energy Services, LLC</t>
  </si>
  <si>
    <t>Hickory Hills Gas Plant</t>
  </si>
  <si>
    <t>Majorsville Compressor Station</t>
  </si>
  <si>
    <t>Galaxy Compressor Station</t>
  </si>
  <si>
    <t>Revolution Cryogenic Plant</t>
  </si>
  <si>
    <t>Red Bluff Express Compressor Station</t>
  </si>
  <si>
    <t>Williams - G&amp;B Facility - Denver Basin 540 (Tulsa, OK)</t>
  </si>
  <si>
    <t>TGP Station 834 Winnsboro, LA</t>
  </si>
  <si>
    <t>TGP Station 114 Catlettsburg, KY</t>
  </si>
  <si>
    <t>TGP Station 32 Jasper, TX</t>
  </si>
  <si>
    <t>Cardinal Delaware Basin - Gathering</t>
  </si>
  <si>
    <t>Columbia Gas Transmission, LLC-Summerfield Compressor Station</t>
  </si>
  <si>
    <t>Delaware Basin Gas Processing Plant</t>
  </si>
  <si>
    <t>MountainWest Pipeline - Blind Canyon Station (Tran)</t>
  </si>
  <si>
    <t>EPNG Station 6552 Lincoln, NM</t>
  </si>
  <si>
    <t>EPNG Station 6527 Bluewater, NM</t>
  </si>
  <si>
    <t>NGPL Station 301 Wharton, TX</t>
  </si>
  <si>
    <t>GCX Rankin Compressor Station, TX</t>
  </si>
  <si>
    <t>GCX Waha Compressor Station, TX</t>
  </si>
  <si>
    <t>TGP Station 827 Alexandria, LA</t>
  </si>
  <si>
    <t>EPNG Station 6570 Roswell, NM</t>
  </si>
  <si>
    <t>KMLP Station 760 Eunice, LA</t>
  </si>
  <si>
    <t>NGPL Station 394 Atlanta, TX</t>
  </si>
  <si>
    <t>GCX Big Wells Compressor Station, TX</t>
  </si>
  <si>
    <t>TGP Station 11A Edna, TX</t>
  </si>
  <si>
    <t>TGP Station 3A San Patricio, TX</t>
  </si>
  <si>
    <t>TGP Station 17 East Bernard, TX</t>
  </si>
  <si>
    <t>KM Tejas Premont Compressor Station, TX</t>
  </si>
  <si>
    <t>GCX Devils River Compressor Station, TX</t>
  </si>
  <si>
    <t>MountainWest Pipeline - Thistle Creek Station (Tran)</t>
  </si>
  <si>
    <t>DTM Louisiana Gathering, LLC 230 - Arkla Basin GB</t>
  </si>
  <si>
    <t>TGP Station 119A Rocky Fork, WV</t>
  </si>
  <si>
    <t>30-30 Gas Plant</t>
  </si>
  <si>
    <t>Marlan Gas Plant</t>
  </si>
  <si>
    <t>Pronto Midstream GB - Permian</t>
  </si>
  <si>
    <t>Denbury Onshore LLC 530 Wind River GB</t>
  </si>
  <si>
    <t>Equitrans, LP - Equitrans Gathering</t>
  </si>
  <si>
    <t>TGP Station 118A, Charleston, WV</t>
  </si>
  <si>
    <t>Cheyenne Hub Compressor Station 905</t>
  </si>
  <si>
    <t>PHP Coyanosa Compressor Station</t>
  </si>
  <si>
    <t>PHP Big Lake Compressor Station</t>
  </si>
  <si>
    <t>PHP Junction Compressor Station</t>
  </si>
  <si>
    <t>PHP 285 Compressor Station</t>
  </si>
  <si>
    <t>PHP Praha Compressor Station</t>
  </si>
  <si>
    <t>Javelin Energy Partners Managment Uinta Basin GB</t>
  </si>
  <si>
    <t>NGPL Station 348 - Sabine Booster</t>
  </si>
  <si>
    <t>Monarch Midstream, LLC. Basin 160A  Appalachian Eastern Overthrust  GB</t>
  </si>
  <si>
    <t>DKL - 430 - Permian Basin Gathering and Boosting</t>
  </si>
  <si>
    <t>Summit Midstream Denver Basin G&amp;B</t>
  </si>
  <si>
    <t>Del Rio Compressor Station</t>
  </si>
  <si>
    <t>Big Wells Compressor Station</t>
  </si>
  <si>
    <t>Rankin Compressor Station</t>
  </si>
  <si>
    <t>Waha Compressor Station</t>
  </si>
  <si>
    <t>Preakness Gas Plant</t>
  </si>
  <si>
    <t>MarkWest Tornado GP, L.L.C. - 430 Permian Basin - G&amp;B</t>
  </si>
  <si>
    <t>Jackson Compressor Station</t>
  </si>
  <si>
    <t>Formentera Anadarko G&amp;B</t>
  </si>
  <si>
    <t>NGPL Station 304, Marshall, TX</t>
  </si>
  <si>
    <t>Redcliff Plant</t>
  </si>
  <si>
    <t>Alto Compressor Station</t>
  </si>
  <si>
    <t>EEC Station 5406 Jefferson County, GA</t>
  </si>
  <si>
    <t>Carolina Gas Transmission - Southern Station</t>
  </si>
  <si>
    <t>Cardinal Delaware Basin - Pecos Gas Plant</t>
  </si>
  <si>
    <t>Scurry Midstream, LLC G&amp;P</t>
  </si>
  <si>
    <t>SCM Gathering &amp; Boosting</t>
  </si>
  <si>
    <t>WHITE WING GAS PROCESSING PLANT</t>
  </si>
  <si>
    <t>TRANSCO STATION 610</t>
  </si>
  <si>
    <t>Gillis</t>
  </si>
  <si>
    <t>County Line Processing Plant</t>
  </si>
  <si>
    <t>Own Resources Operating LLC 540 Denver Basin GB</t>
  </si>
  <si>
    <t>Longwood RB Pipeline - Permian</t>
  </si>
  <si>
    <t>Gulf South Pipeline - Arnaudville Station</t>
  </si>
  <si>
    <t>Texas Gas Transmission - Guthrie Station</t>
  </si>
  <si>
    <t>Greylock Midstream LLC</t>
  </si>
  <si>
    <t>SILSBEE Compressor Station</t>
  </si>
  <si>
    <t>Four Winds Midstream - Chautauqua - Basin 355</t>
  </si>
  <si>
    <t>Snyder Brothers 160A GB</t>
  </si>
  <si>
    <t>Tompkinsville</t>
  </si>
  <si>
    <t>Dominion Energy Ohio - Appalachian Basin Eastern Overthrust (Gath)</t>
  </si>
  <si>
    <t>Columbia Gulf Transmission - Chicot CS (St. Landry, LA)</t>
  </si>
  <si>
    <t>(540) Civitas Resources - GB - Denver Basin</t>
  </si>
  <si>
    <t>East Calcasieu</t>
  </si>
  <si>
    <t>Westbrook</t>
  </si>
  <si>
    <t>OGC, LLC - Arkoma BG</t>
  </si>
  <si>
    <t>Vidor</t>
  </si>
  <si>
    <t>Columbia Gulf Transmission - Means CS</t>
  </si>
  <si>
    <t>South Boyce Compressor Station</t>
  </si>
  <si>
    <t>River Rock Operating LLC</t>
  </si>
  <si>
    <t>Cureton Gathering and Boosting - Denver Basin</t>
  </si>
  <si>
    <t>Tall Oak 345 Arkoma GB</t>
  </si>
  <si>
    <t>WTG Hugoton - GB Stevens County #1</t>
  </si>
  <si>
    <t>Whiptail Midstream 580 San Juan Basin GB</t>
  </si>
  <si>
    <t>Anton CO2 Re-Injection Facility</t>
  </si>
  <si>
    <t>Caballo Loco Midstream</t>
  </si>
  <si>
    <t>TRANSCO STATION 607</t>
  </si>
  <si>
    <t>Gulf South Pipeline - Jasper Station</t>
  </si>
  <si>
    <t>OMAHA CDP</t>
  </si>
  <si>
    <t>TRANSCO STATION 620</t>
  </si>
  <si>
    <t>Vidor (ETC) Compressor Station</t>
  </si>
  <si>
    <t>Tiger Plant</t>
  </si>
  <si>
    <t>address1</t>
  </si>
  <si>
    <t>address2</t>
  </si>
  <si>
    <t>cems_used</t>
  </si>
  <si>
    <t>city</t>
  </si>
  <si>
    <t>county</t>
  </si>
  <si>
    <t>county_fips</t>
  </si>
  <si>
    <t>latitude</t>
  </si>
  <si>
    <t>longitude</t>
  </si>
  <si>
    <t>add_naics_code</t>
  </si>
  <si>
    <t>state</t>
  </si>
  <si>
    <t>state_name</t>
  </si>
  <si>
    <t>year</t>
  </si>
  <si>
    <t>zip</t>
  </si>
  <si>
    <t>secondary_naics</t>
  </si>
  <si>
    <t>primary_naics</t>
  </si>
  <si>
    <t>cogen_unit_emm_ind</t>
  </si>
  <si>
    <t>epa_verified</t>
  </si>
  <si>
    <t>parent_company</t>
  </si>
  <si>
    <t>plant_code</t>
  </si>
  <si>
    <t>221112</t>
  </si>
  <si>
    <t>327213</t>
  </si>
  <si>
    <t>327420</t>
  </si>
  <si>
    <t>562212</t>
  </si>
  <si>
    <t>221210</t>
  </si>
  <si>
    <t>221121</t>
  </si>
  <si>
    <t>221122</t>
  </si>
  <si>
    <t>TYSON FARMS, INC.</t>
  </si>
  <si>
    <t>311615</t>
  </si>
  <si>
    <t>311613</t>
  </si>
  <si>
    <t>325320</t>
  </si>
  <si>
    <t>311313</t>
  </si>
  <si>
    <t>325199</t>
  </si>
  <si>
    <t>1940 LA HWY 1, NORTH</t>
  </si>
  <si>
    <t>324110</t>
  </si>
  <si>
    <t>THE WILLIAM HERBERT HUNT TRUST ESTATE (100%)</t>
  </si>
  <si>
    <t>622110</t>
  </si>
  <si>
    <t>331110</t>
  </si>
  <si>
    <t>331410</t>
  </si>
  <si>
    <t>325991</t>
  </si>
  <si>
    <t>KRATON Corporation</t>
  </si>
  <si>
    <t>325212</t>
  </si>
  <si>
    <t>311224</t>
  </si>
  <si>
    <t>325193</t>
  </si>
  <si>
    <t>611310</t>
  </si>
  <si>
    <t>316110,311613</t>
  </si>
  <si>
    <t>311612</t>
  </si>
  <si>
    <t>311611</t>
  </si>
  <si>
    <t>335313</t>
  </si>
  <si>
    <t>Tyson Fresh Meats, Inc.- Dakota City, NE</t>
  </si>
  <si>
    <t>322130</t>
  </si>
  <si>
    <t>1720 GRANT AVE, GATE 16</t>
  </si>
  <si>
    <t>325120</t>
  </si>
  <si>
    <t>COUNTY OF RIVERSIDE CALIFORNIA (100%)</t>
  </si>
  <si>
    <t>562213</t>
  </si>
  <si>
    <t>USA ENERGY GROUP LLC (98.88%)</t>
  </si>
  <si>
    <t>ALLISON TRANSMISSION, Inc.</t>
  </si>
  <si>
    <t>336350</t>
  </si>
  <si>
    <t>Mariposa Energy, LLC</t>
  </si>
  <si>
    <t>ONWARD ENERGY LLC (50%); SALT RIVER PROJECT AGRICULTURAL IMPROVEMENT &amp; POWER DISTRICT (50%)</t>
  </si>
  <si>
    <t>221330</t>
  </si>
  <si>
    <t>CITY OF TALLAHASSEE FLORIDA (100%)</t>
  </si>
  <si>
    <t>327410</t>
  </si>
  <si>
    <t>321219</t>
  </si>
  <si>
    <t>211130</t>
  </si>
  <si>
    <t>INGOMAR PACKING COMPANY, LLC</t>
  </si>
  <si>
    <t>311421</t>
  </si>
  <si>
    <t>Wallingford Energy, LLC</t>
  </si>
  <si>
    <t>LS POWER DEVELOPMENT, LLC (100%)</t>
  </si>
  <si>
    <t>CPN MANAGEMENT LP (100%)</t>
  </si>
  <si>
    <t>Escondido Energy Center, LLC</t>
  </si>
  <si>
    <t>REPUBLIC STEEL, LACKAWANNA</t>
  </si>
  <si>
    <t>1950 DUPONT ROAD</t>
  </si>
  <si>
    <t>325130</t>
  </si>
  <si>
    <t>US GOVERNMENT (%)</t>
  </si>
  <si>
    <t>325194</t>
  </si>
  <si>
    <t>CITY OF GRAND PRAIRIE TEXAS (100%)</t>
  </si>
  <si>
    <t>CITY OF NORWICH CONNECTICUT (100%)</t>
  </si>
  <si>
    <t>VICINITY ENERGY INC (100%)</t>
  </si>
  <si>
    <t>325211</t>
  </si>
  <si>
    <t>RED OAK POWER LLC (100%)</t>
  </si>
  <si>
    <t>Wise County Power Company, LLC</t>
  </si>
  <si>
    <t>NEW HARQUAHALA GENERATING CO LLC (100%)</t>
  </si>
  <si>
    <t>NEW ATHENS GENERATING CO LLC (100%)</t>
  </si>
  <si>
    <t>336110</t>
  </si>
  <si>
    <t>West Valley Power, LLC</t>
  </si>
  <si>
    <t>UTAH MUNICIPAL POWER AGENCY (INC) (100%)</t>
  </si>
  <si>
    <t>Gilroy Energy Center, LLC for King City</t>
  </si>
  <si>
    <t>324199</t>
  </si>
  <si>
    <t>LSP University Park, LLC</t>
  </si>
  <si>
    <t>ALLIANT ENERGY CORP (91%); ADAMS-COLUMBIA ELECTRIC COOPERATIVE (4.5%); ROCK ENERGY COOPERATIVE (3.7%)</t>
  </si>
  <si>
    <t>NORTHEAST TEXAS ELECTRIC COOPERATIVE INC (55%); EAST TEXAS ELECTRIC COOPERATIVE INC (45%)</t>
  </si>
  <si>
    <t>Chambersburg Units 12,13</t>
  </si>
  <si>
    <t>Hanging Rock Power Company, LLC</t>
  </si>
  <si>
    <t>CITY OF REDDING CALIFORNIA (100%)</t>
  </si>
  <si>
    <t>WestRock Kraft Paper, LLC</t>
  </si>
  <si>
    <t>322120</t>
  </si>
  <si>
    <t>Washington Power Generation LLC</t>
  </si>
  <si>
    <t>Buchanan Units 1, 2</t>
  </si>
  <si>
    <t>COUNTY OF LAKE OHIO (100%)</t>
  </si>
  <si>
    <t>486210</t>
  </si>
  <si>
    <t>322110</t>
  </si>
  <si>
    <t>326140</t>
  </si>
  <si>
    <t>DART CONTAINER CORP (96%); DART CONTAINER CORP (96%)</t>
  </si>
  <si>
    <t>325611</t>
  </si>
  <si>
    <t>NBM US HOLDINGS INC (81.7368%); NBPCO HOLDINGS LLC (2.4352%); US PREMIUM BEEF LTD (15.07%)</t>
  </si>
  <si>
    <t>327310</t>
  </si>
  <si>
    <t>GRAYS HARBOR ENERGY LLC (50%); INVENERGY LLC (50%)</t>
  </si>
  <si>
    <t>COUNTY OF KAUAI HAWAII (100%)</t>
  </si>
  <si>
    <t>CHAMBERS OF MISSISSIPPI INC, CLEARVIEW ENVIRONMENTAL CONTROL FACILITY LANDFILL</t>
  </si>
  <si>
    <t>EVERGREEN PACKAGING GROUP HOLDINGS INC (100%)</t>
  </si>
  <si>
    <t>SP Fiber Technologies Southeast, LLC</t>
  </si>
  <si>
    <t>Otsego Paper, Inc.</t>
  </si>
  <si>
    <t>15696 Energy Road, State Route 2</t>
  </si>
  <si>
    <t>325180</t>
  </si>
  <si>
    <t>Odyssey Energy Altura Cogen, LLC</t>
  </si>
  <si>
    <t>ODYSSEY ENERGY ALTURA COGEN LLC (100%)</t>
  </si>
  <si>
    <t>WestRock Virginia, Covington</t>
  </si>
  <si>
    <t>325998</t>
  </si>
  <si>
    <t>311221</t>
  </si>
  <si>
    <t>WestRock Coated Board, LLC</t>
  </si>
  <si>
    <t>Fayette Energy Facility</t>
  </si>
  <si>
    <t>GP Big Island, LLC</t>
  </si>
  <si>
    <t>Cleveland-Cliffs Steel Corporation - Middletown Works</t>
  </si>
  <si>
    <t>325220</t>
  </si>
  <si>
    <t>202 BURNS DRIVE</t>
  </si>
  <si>
    <t>Feather River Energy Center</t>
  </si>
  <si>
    <t>DTE Calvert City, LLC</t>
  </si>
  <si>
    <t>310 Seabee Way, Bldg. 1H</t>
  </si>
  <si>
    <t>928110</t>
  </si>
  <si>
    <t>COUNTY OF BLACK HAWK IOWA (100%)</t>
  </si>
  <si>
    <t>Gilroy Energy Center, LLC</t>
  </si>
  <si>
    <t>ATLANTIC POWER CORP (50.15%); PUGET SOUND ENERGY INC (49.85%)</t>
  </si>
  <si>
    <t>CITY OF SANTA CLARA CALIFORNIA (100%)</t>
  </si>
  <si>
    <t>Hopewell Energy Facility</t>
  </si>
  <si>
    <t>WestRock CP, LLC - Florence Mill</t>
  </si>
  <si>
    <t>Hawkeye Energy Greenport, LLC</t>
  </si>
  <si>
    <t>Indorama Ventures, Xylenes and PTA, LLC</t>
  </si>
  <si>
    <t>325110</t>
  </si>
  <si>
    <t>Portales Dairy Products, LLC</t>
  </si>
  <si>
    <t>311514</t>
  </si>
  <si>
    <t>327211</t>
  </si>
  <si>
    <t>Primary Products Ingredients Americas LLC - Decatur</t>
  </si>
  <si>
    <t>TORAY PLASTICS (AMERICA), INC.</t>
  </si>
  <si>
    <t>326113</t>
  </si>
  <si>
    <t>TORAY INDUSTRIES AMERICA INC (100%)</t>
  </si>
  <si>
    <t>Foley Cellulose, LLC</t>
  </si>
  <si>
    <t>221112,221330</t>
  </si>
  <si>
    <t>MIDLAND COGENERATION VENTURE LP (100%)</t>
  </si>
  <si>
    <t>MW/MB, LLC</t>
  </si>
  <si>
    <t>327212</t>
  </si>
  <si>
    <t>334413</t>
  </si>
  <si>
    <t>555 17th St. Suite 3700</t>
  </si>
  <si>
    <t>(540) Civitas Resources - Denver Basin</t>
  </si>
  <si>
    <t>211120</t>
  </si>
  <si>
    <t>CIVITAS RESOURCES INC (100%)</t>
  </si>
  <si>
    <t>Kensing LLC</t>
  </si>
  <si>
    <t>325613</t>
  </si>
  <si>
    <t>KENSING LLC (100%)</t>
  </si>
  <si>
    <t>GOODRICH SPOKANE LANDING SYSTEMS, CARBON PRODUCTS</t>
  </si>
  <si>
    <t>336413</t>
  </si>
  <si>
    <t>CITY OF HIGH POINT NORTH CAROLINA (100%)</t>
  </si>
  <si>
    <t>CITY OF GARLAND TEXAS (100%)</t>
  </si>
  <si>
    <t>FINNEY COUNTY LANDFILL, INC. DBA WESTERN PLAINS RE</t>
  </si>
  <si>
    <t>CITY OF DENTON TEXAS (100%)</t>
  </si>
  <si>
    <t>Ocean Peaking Power, LP</t>
  </si>
  <si>
    <t>FACILITIES OPERATIONS BUILDING 6250 CHICAGO ROAD,</t>
  </si>
  <si>
    <t>541380</t>
  </si>
  <si>
    <t>325414</t>
  </si>
  <si>
    <t>TOWN OF MIDDLEBOROUGH MASSACHUSETTS (100%)</t>
  </si>
  <si>
    <t>CITY OF LUBBOCK TEXAS TEXAS (100%)</t>
  </si>
  <si>
    <t>ARGO INFRASTRUCTURE PARTNERS LP (100%)</t>
  </si>
  <si>
    <t>Primary Products Ingredients Americas, LLC</t>
  </si>
  <si>
    <t>PRIMARY PRODUCTS INGREDIENTS AMERICAS LLC (100%)</t>
  </si>
  <si>
    <t>SPANGLER COMPANIES INC (100%)</t>
  </si>
  <si>
    <t>Graphic Packaging International, Inc.</t>
  </si>
  <si>
    <t>Alto Pekin, LLC</t>
  </si>
  <si>
    <t>312140</t>
  </si>
  <si>
    <t>South Bend Ethanol, LLC.</t>
  </si>
  <si>
    <t>CITY OF COLTON CALIFORNIA (100%)</t>
  </si>
  <si>
    <t>WestRock Charleston Kraft, LLC</t>
  </si>
  <si>
    <t>13727 Noel Road, Suite 1200</t>
  </si>
  <si>
    <t>311213</t>
  </si>
  <si>
    <t>811111,311613</t>
  </si>
  <si>
    <t>BARRICK GOLD OF NORTH AMERICA INC (61.5%); NEWMONT CORP (38.5%)</t>
  </si>
  <si>
    <t>CITY OF AMES IOWA (100%)</t>
  </si>
  <si>
    <t>INEOS US CHEMICALS CO (100%)</t>
  </si>
  <si>
    <t>Calpine Gilroy Cogen, LP</t>
  </si>
  <si>
    <t>Malaga Power, LLC</t>
  </si>
  <si>
    <t>926130</t>
  </si>
  <si>
    <t>531110</t>
  </si>
  <si>
    <t>CITY OF FARMINGTON NEW MEXICO (100%)</t>
  </si>
  <si>
    <t>TURLOCK IRRIGATION DISTRICT EMPLOYEES ASSOC (100%)</t>
  </si>
  <si>
    <t>BioUrja Renewables LLC</t>
  </si>
  <si>
    <t>BIOURJA GROUP (100%)</t>
  </si>
  <si>
    <t>Mustang Station Units 4, 5 &amp; 6</t>
  </si>
  <si>
    <t>PLATINUM EQUITY LLC (100%)</t>
  </si>
  <si>
    <t>221117</t>
  </si>
  <si>
    <t>INVENERGY LLC (51%); GEPIF III LEXINGTON INVESTCO LP (49%)</t>
  </si>
  <si>
    <t>WEC ENERGY GROUP INC (84%); MGE ENERGY INC (8%); WPPI ENERGY (8%)</t>
  </si>
  <si>
    <t>CITY WATER &amp; LIGHT PLANT OF THE CITY OF JONESBORO ARKANSAS (100%)</t>
  </si>
  <si>
    <t>Star Route 42, Wunpost Road</t>
  </si>
  <si>
    <t>101 FRONT ST</t>
  </si>
  <si>
    <t>Ralph Green Generating Station</t>
  </si>
  <si>
    <t>GREAT PLAINS ENERGY SERVICES INC (100%)</t>
  </si>
  <si>
    <t>920 N OLIVE</t>
  </si>
  <si>
    <t>Northeast Generating Station</t>
  </si>
  <si>
    <t>1600 PENNSYLVANIA AVENUE</t>
  </si>
  <si>
    <t>TYRONE</t>
  </si>
  <si>
    <t>TEAM TEN LLC DBA AMER EAGLE PAPER MILLS</t>
  </si>
  <si>
    <t>TEAM TEN LLC (100%)</t>
  </si>
  <si>
    <t>BLACK HILLS CORP (52%); MDU RESOURCES GROUP INC (25%); CONSOLIDATED WY MUNICIPALITIES ELECTRIC POWER SYSTEM (23%)</t>
  </si>
  <si>
    <t>ENTERGY TEXAS INC (100%)</t>
  </si>
  <si>
    <t>CMS ENERGY CORP (50%); KCR POWER CO LLC (5%); WESTERN MICHIGAN COGENERATION LP (44%); CMS GENERATION FILER CITY INC (1%)</t>
  </si>
  <si>
    <t>304 OLD OKAHOLA SCHOOL ROAD</t>
  </si>
  <si>
    <t>R D Morrow Senior Generating Plant</t>
  </si>
  <si>
    <t>COUNTY OF LA CROSSE WISCONSIN (100%)</t>
  </si>
  <si>
    <t>MPH WATERBURY LLC (100%)</t>
  </si>
  <si>
    <t>JACKSONVILLE ELECTRIC AUTHORITY (100%)</t>
  </si>
  <si>
    <t>Midway Peaking, LLC</t>
  </si>
  <si>
    <t>3425 Russell Creek Road</t>
  </si>
  <si>
    <t>BAYONNE ENERGY CENTER LLC (100%)</t>
  </si>
  <si>
    <t>University of California, San Francisco - Parnassus Campus</t>
  </si>
  <si>
    <t>CITY OF HAMPTON VIRGINIA (100%)</t>
  </si>
  <si>
    <t>Anaheim, CA</t>
  </si>
  <si>
    <t>3200 E 30th</t>
  </si>
  <si>
    <t>Hutchinson Energy Center</t>
  </si>
  <si>
    <t>WESTAR ENERGY INC (100%)</t>
  </si>
  <si>
    <t>GEORGIA-PACIFIC BROADWAY LLC</t>
  </si>
  <si>
    <t>322291</t>
  </si>
  <si>
    <t>CORDIA LLC (100%)</t>
  </si>
  <si>
    <t>Calpine King City Cogen, LLC</t>
  </si>
  <si>
    <t>2901 W. Shamrell Blvd., Suite 110</t>
  </si>
  <si>
    <t>GRAPHIC PACKAGING INTERNATIONAL LLC, West Monroe Mill Plant 31</t>
  </si>
  <si>
    <t>TOKAI CARBON CB LTD (100%)</t>
  </si>
  <si>
    <t>311411</t>
  </si>
  <si>
    <t>221330,325120</t>
  </si>
  <si>
    <t>325311</t>
  </si>
  <si>
    <t>336411</t>
  </si>
  <si>
    <t>CONSTELLATION ENERGY CORP (100%)</t>
  </si>
  <si>
    <t>JERA AMERICAS HOLDINGS INC (100%)</t>
  </si>
  <si>
    <t>EVONIK SUPERABSORBER LLC</t>
  </si>
  <si>
    <t>CITY UTILITIES OF SPRINGFIELD MISSOURI (100%)</t>
  </si>
  <si>
    <t>CITY OF FREMONT NEBRASKA (100%)</t>
  </si>
  <si>
    <t>ARCLIGHT ENERGY PARTNERS FUND VI LP (100%)</t>
  </si>
  <si>
    <t>ARCLIGHT ENERGY PARTNERS FUND VII LP (100%)</t>
  </si>
  <si>
    <t>CITY OF VINELAND NEW JERSEY (100%)</t>
  </si>
  <si>
    <t>ARCLIGHT ENERG PARTNERS FUND VII LP (100%)</t>
  </si>
  <si>
    <t>CITY OF JAMESTOWN NEW YORK (100%)</t>
  </si>
  <si>
    <t>500 CP&amp;L ROAD</t>
  </si>
  <si>
    <t>MONCURE</t>
  </si>
  <si>
    <t>Cape Fear Steam Electric Plant</t>
  </si>
  <si>
    <t>Hermiston Power, LLC</t>
  </si>
  <si>
    <t>PREMIER GLASS USA, LLC</t>
  </si>
  <si>
    <t>PREMIER GLASS USA LLC (100%)</t>
  </si>
  <si>
    <t>Washington County Power, LLC</t>
  </si>
  <si>
    <t>APG Polytech, LLC</t>
  </si>
  <si>
    <t>PNM RESOURCES INC (33.33%); SAMCHULLY POWER &amp; UTILITIES LLC (33.33%); UNS ENERGY CORP (33.33%)</t>
  </si>
  <si>
    <t>Otay Mesa Energy Center, LLC</t>
  </si>
  <si>
    <t>Brazos Valley Energy, LP</t>
  </si>
  <si>
    <t>TOTALENERGIES PETROCHEMICALS &amp; REFINING USA, INC. - CARVILLE POLYSTYRENE PLANT</t>
  </si>
  <si>
    <t>Bobby C. Smith Jr. Energy Facility</t>
  </si>
  <si>
    <t>Calhoun Generating Facility</t>
  </si>
  <si>
    <t>325998,325211</t>
  </si>
  <si>
    <t>Elgin Energy Center, LLC</t>
  </si>
  <si>
    <t>TENASKA INC (100%)</t>
  </si>
  <si>
    <t>33570</t>
  </si>
  <si>
    <t>490 Road 9, PO Box 544</t>
  </si>
  <si>
    <t>63 Flushing Avenue, Unit 234, Bldg 41</t>
  </si>
  <si>
    <t>BROOKLYN NAVY YARD COGENERATION PARTNERS LP (100%)</t>
  </si>
  <si>
    <t>ARCLIGHT CAPITAL HOLDINGS LLC (57.61%); KEYCON OPERATING LLC (3.72%); TALEN ENERGY CORP (22.22%); KEYCON OPERATING LLC (16.45%)</t>
  </si>
  <si>
    <t>COUNTY OF FRANKLIN VIRGINIA (100%)</t>
  </si>
  <si>
    <t>ARCLIGHT CAPITAL HOLDINGS LLC (67.29%); BOWFIN KEYCON POWER LLC (3.7%); KEYCON OPERATING LLC (16.67%); TALEN ENERGY CORP (12.34%)</t>
  </si>
  <si>
    <t>Brunner Island, LLC</t>
  </si>
  <si>
    <t>311423</t>
  </si>
  <si>
    <t>Montour, LLC</t>
  </si>
  <si>
    <t>EDGEWATER GENERATION HOLDINGS LLC (100.0%)</t>
  </si>
  <si>
    <t>221113</t>
  </si>
  <si>
    <t>TEXGEN POWER LLC (100%)</t>
  </si>
  <si>
    <t>LOWER COLORADO RIVER AUTHORITY (96.5%); CITY OF SAN MARCOS TEXAS (3.5%)</t>
  </si>
  <si>
    <t>ENERGY HARBOR CORP (100%)</t>
  </si>
  <si>
    <t>ENTERGY CORP (57%); CITY WATER &amp; LIGHT PLANT OF THE CITY OF JONESBORO ARKANSAS (5%); ARKANSAS ELECTRIC COOPERATIVE CORP (35%); CONWAY CORP (2%); CITY OF WEST MEMPHIS ARKANSAS (1%)</t>
  </si>
  <si>
    <t>XCEL ENERGY INC (6.47%); TRI-STATE GENERATION &amp; TRANSMISSION ASSOC INC (49.33%); SALT RIVER PROJECT AGRICULTURAL IMPROVEMENT &amp; POWER DISTRICT (19.34%); BERKSHIRE HATHAWAY INC (12.86%); PLATTE RIVER POWER AUTHORITY (12%)</t>
  </si>
  <si>
    <t>MUNICIPAL ELECTRIC AUTHORITY OF GEORGIA (9%); THE SOUTHERN CO (72%); OGLETHORPE POWER CORP (18%); CITY OF DALTON GEORGIA (1%)</t>
  </si>
  <si>
    <t>Somerset Operating Compnay, LLC</t>
  </si>
  <si>
    <t>BERKSHIRE HATHAWAY INC (84.69%); DESERET GENERATION &amp; TRANSMISSION COOPERATIVE (8.37%); UTAH ASSOCIATED MUNICIPAL POWER SYSTEMS (4.86%); UTAH MUNICIPAL POWER AGENCY (INC) (2.08%)</t>
  </si>
  <si>
    <t>CITY OF BRYAN TEXAS (100%)</t>
  </si>
  <si>
    <t>NEXTERA ENERGY INC (8.33%); OGLETHORPE POWER CORP (40%); THE SOUTHERN CO (30.6%); MUNICIPAL ELECTRIC AUTHORITY OF GEORGIA (20.13%)</t>
  </si>
  <si>
    <t>561210</t>
  </si>
  <si>
    <t>493110</t>
  </si>
  <si>
    <t>ENTERGY CORP (47.93%); ARKANSAS ELECTRIC COOPERATIVE CORP (35%); EAST TEXAS ELECTRIC COOPERATIVE INC (3.57%); CONWAY CORP (2%); CITY WATER &amp; LIGHT PLANT OF THE CITY OF JONESBORO ARKANSAS (10%); CITY OF WEST MEMPHIS ARKANSAS (1%)</t>
  </si>
  <si>
    <t>BERKSHIRE HATHAWAY INC (88%); CENTRAL IOWA POWER COOPERATIVE (4.6%); ALLIANT ENERGY CORP (4%); CITY OF WAVERLY IOWA (1.1%)</t>
  </si>
  <si>
    <t>Rousselot Peabody, Inc.</t>
  </si>
  <si>
    <t>221122,339999,221121</t>
  </si>
  <si>
    <t>312230</t>
  </si>
  <si>
    <t>CITY OF PENSACOLA FLORIDA (100%)</t>
  </si>
  <si>
    <t>CITY OF HOLLAND MICHIGAN (100%)</t>
  </si>
  <si>
    <t>CORN BELT POWER COOPERATIVE (9.03%); NORTHWESTERN CORP (8.68%); BERKSHIRE HATHAWAY INC (40.57%); NORTHWEST IOWA POWER COOPERATIVE (4.86%); ALLIANT ENERGY CORP (25.7%); ALGONA MUNICIPAL UTILITIES (2.94%); CITY OF WEBSTER CITY IOWA (2.6%); MUNICIPAL ELECTRIC UTILITY OF THE CITY OF CEDAR FALLS IOWA (2.5%); SPENCER MUNICIPAL UTILITIES (1.22%)</t>
  </si>
  <si>
    <t>CITY OF SPRINGFIELD ILLINOIS (100%)</t>
  </si>
  <si>
    <t>CITY OF JASPER INDIANA (100%)</t>
  </si>
  <si>
    <t>Carson Power Plant</t>
  </si>
  <si>
    <t>Procter &amp; Gamble Power Plant</t>
  </si>
  <si>
    <t>Campbell Power Plant</t>
  </si>
  <si>
    <t>208 CHERRY HILL ROAD</t>
  </si>
  <si>
    <t>MPC Generating, LLC</t>
  </si>
  <si>
    <t>MPC GENERATING, LLC (100%)</t>
  </si>
  <si>
    <t>7190 Old FM 524, Gate 13</t>
  </si>
  <si>
    <t>DESERET GENERATION &amp; TRANSMISSION COOPERATIVE (96.25%); UTAH MUNICIPAL POWER AGENCY (INC) (3.75%)</t>
  </si>
  <si>
    <t>325312</t>
  </si>
  <si>
    <t>RED TRAIL ENERGY, LLC</t>
  </si>
  <si>
    <t>2200 PORTLAND ROAD</t>
  </si>
  <si>
    <t>MEPI Gt Facility</t>
  </si>
  <si>
    <t>4101 50th Street</t>
  </si>
  <si>
    <t>Elk Mound</t>
  </si>
  <si>
    <t>Elk Mound Generating Station</t>
  </si>
  <si>
    <t>Seward Generation LLC</t>
  </si>
  <si>
    <t>AMERICAN ELECTRIC POWER CO INC (85.94%); OKLAHOMA MUNICIPAL POWER AUTHORITY (2.34%); NORTHEAST TEXAS ELECTRIC COOPERATIVE INC (11.72%)</t>
  </si>
  <si>
    <t>RIVERVIEW INVESTMENT HOLDING LLC (100%)</t>
  </si>
  <si>
    <t>ALLIANT ENERGY CORP (53.5%); INTEGRYS ENERGY GROUP INC (27.5%); MGE ENERGY INC (19%)</t>
  </si>
  <si>
    <t>17705 Highway 18, River Road</t>
  </si>
  <si>
    <t>BERKSHIRE HATHAWAY INC (66.67%); IDACORP INC (33%)</t>
  </si>
  <si>
    <t>336412</t>
  </si>
  <si>
    <t>John B. Rich Memorial Power Station, Gilberton Power Company</t>
  </si>
  <si>
    <t>RI-CORP DEVELOPMENT INC DBA GILBERTON POWER CO (100%)</t>
  </si>
  <si>
    <t>Castleton Power, LLC</t>
  </si>
  <si>
    <t>Sayreville Power LP</t>
  </si>
  <si>
    <t>221320</t>
  </si>
  <si>
    <t>BRUSH POWER, LLC (67%); CLARION ENERGY, LLC (33%)</t>
  </si>
  <si>
    <t>Camden Plant Holding, LLC</t>
  </si>
  <si>
    <t>JERA POWER LINDEN, LLC (8.0774%); JERA POWER LINDEN HD LLC (41.9226%); EGCO LINDEN II LLC (28%); ROSE CAPITAL INVESTMENT INC (12%); HPJV1LLC (10%)</t>
  </si>
  <si>
    <t>Bayonne Plant Holding, LLC</t>
  </si>
  <si>
    <t>STRONGHOLD DIGITIAL MINING (100%)</t>
  </si>
  <si>
    <t>EFS Parlin Holdings, LLC</t>
  </si>
  <si>
    <t>HARDEE POWER PARTNERS LTD (51%); BLACKROCK INC (49%)</t>
  </si>
  <si>
    <t>Q POWER LLC (100%)</t>
  </si>
  <si>
    <t>Merck Sharp &amp; Dohme LLC</t>
  </si>
  <si>
    <t>Delta Energy Center, LLC</t>
  </si>
  <si>
    <t>Molson Coors - Fort Worth Brewery</t>
  </si>
  <si>
    <t>312120</t>
  </si>
  <si>
    <t>Saranac Power Partners, LP</t>
  </si>
  <si>
    <t>BERKSHIRE HATHAWAY INC (73.6%); WALTER SCOTT JR (6.4%); OSAKA GAS ENERGY AMERICA CORP (20%)</t>
  </si>
  <si>
    <t>Pratt &amp; Whitney, East Hartford</t>
  </si>
  <si>
    <t>1754 Arroyo Dr,</t>
  </si>
  <si>
    <t>Whitewater Generating Station</t>
  </si>
  <si>
    <t>ARROWHEAD ENVIRONMENTAL PARTNERS, LLC (100%)</t>
  </si>
  <si>
    <t>BERKSHIRE POWER CO (100%)</t>
  </si>
  <si>
    <t>Bridgeport Energy</t>
  </si>
  <si>
    <t>CARLYLE GROUP MANAGEMENT LLC (100%)</t>
  </si>
  <si>
    <t>MILLENNIUM POWER CO LLC (100%)</t>
  </si>
  <si>
    <t>FRONTERA HOLDINGS LLC (100%)</t>
  </si>
  <si>
    <t>3001  GREEN BAY RD, Bldg 195</t>
  </si>
  <si>
    <t>ENERGY SYSTEMS GROUP, LLC- North Chicago Energy Center</t>
  </si>
  <si>
    <t>Rocky Road Power, LLC</t>
  </si>
  <si>
    <t>Duke Energy Vermillion, II LLC</t>
  </si>
  <si>
    <t>Walton County Power, LLC</t>
  </si>
  <si>
    <t>Kendall Energy Facility</t>
  </si>
  <si>
    <t>Rio Nogales Power Project, LP</t>
  </si>
  <si>
    <t>Wolf Hollow I, LP</t>
  </si>
  <si>
    <t>South Point Energy Center, LLC</t>
  </si>
  <si>
    <t>Rathdrum Power, LLC</t>
  </si>
  <si>
    <t>BERKSHIRE HATHAWAY INC (91.1%); FAMILY &amp; ESTATE OF WALTER SCOTT JR (7.9%); GREGORY E ABEL REVOCABLE TRUST (1%)</t>
  </si>
  <si>
    <t>Gibson City Energy Center, LLC</t>
  </si>
  <si>
    <t>2200 EAST I-20, Service Road South</t>
  </si>
  <si>
    <t>Los Medanos Energy Center, LLC</t>
  </si>
  <si>
    <t>EARTHRISE LEGATO LLC (100%)</t>
  </si>
  <si>
    <t>Ennis Power Company, LLC</t>
  </si>
  <si>
    <t>CPN MANAGEMENT LP (75%); RAYBURN COUNTY ELECTRIC COOP (25%)</t>
  </si>
  <si>
    <t>Lee County Generating Station, LLC</t>
  </si>
  <si>
    <t>Covert Generating Station</t>
  </si>
  <si>
    <t>Fairless Energy, LLC</t>
  </si>
  <si>
    <t>Ormond Beach Power, LLC</t>
  </si>
  <si>
    <t>GENON HOLDINGS LLC (100%)</t>
  </si>
  <si>
    <t>CITY OF LOS ANGELES CALIFORNIA (100%)</t>
  </si>
  <si>
    <t>CITY OF PASADENA CALIFORNIA (100%)</t>
  </si>
  <si>
    <t>XCEL ENERGY INC (82.54%); HOLY CROSS ELECTRIC ASSOC INC (4.19%); INTERMOUNTAIN RURAL ELECTRIC ASSOC (13.27%)</t>
  </si>
  <si>
    <t>ORLANDO UTILITIES COMMISSION (INC) (100%)</t>
  </si>
  <si>
    <t>CITY OF GAINESVILLE FLORIDA (100%)</t>
  </si>
  <si>
    <t>CITY OF LAKELAND FLORIDA (100%)</t>
  </si>
  <si>
    <t>Grand Tower Energy Center, LLC</t>
  </si>
  <si>
    <t>Kincaid Generation, LLC</t>
  </si>
  <si>
    <t>CENTRAL IOWA POWER COOPERATIVE (9.66%); BERKSHIRE HATHAWAY INC (71%); LINCOLN ELECTRIC SYSTEM (6.3%); CORN BELT POWER COOPERATIVE (4.41%); MUNICIPAL ENERGY AGENCY OF NEBRASKA INC (3.44%); MUNICIPAL ELECTRIC UTILITY OF THE CITY OF CEDAR FALLS IOWA (2.39%); CITY OF ATLANTIC IOWA (1.07%)</t>
  </si>
  <si>
    <t>311920</t>
  </si>
  <si>
    <t>221310</t>
  </si>
  <si>
    <t>MUSCATINE POWER &amp; WATER (INC) (100%)</t>
  </si>
  <si>
    <t>CITY OF COFFEYVILLE KANSAS (100%)</t>
  </si>
  <si>
    <t>CITY OF NEW YORK NEW YORK (100%)</t>
  </si>
  <si>
    <t>REYNOLDS FOIL, INC.</t>
  </si>
  <si>
    <t>331315</t>
  </si>
  <si>
    <t>REYNOLDS CONSUMER PRODUCTS INC (100%)</t>
  </si>
  <si>
    <t>CITY &amp; COUNTY OF HONOLULU HAWAII (100%)</t>
  </si>
  <si>
    <t>ENTERGY CORP (91.4%); SAM RAYBURN G&amp;T ELECTRIC COOPERATIVE INC (4.5%); EAST TEXAS ELECTRIC COOPERATIVE INC (4.1%)</t>
  </si>
  <si>
    <t>THE CITY OF FARGO NORTH DAKOTA (100%)</t>
  </si>
  <si>
    <t>212210</t>
  </si>
  <si>
    <t>331210</t>
  </si>
  <si>
    <t>331221</t>
  </si>
  <si>
    <t>EP MINERALS, LLC</t>
  </si>
  <si>
    <t>212390</t>
  </si>
  <si>
    <t>EP Minerals, LLC</t>
  </si>
  <si>
    <t>University Health Services, Suite 002</t>
  </si>
  <si>
    <t>NOBLE ENVIRONMENTAL INC (100%)</t>
  </si>
  <si>
    <t>METTIKI COAL, LLC</t>
  </si>
  <si>
    <t>COVANTA MARION, INC</t>
  </si>
  <si>
    <t>331511</t>
  </si>
  <si>
    <t>311942</t>
  </si>
  <si>
    <t>STONE CANYON INDUSTRIES HOLDINGS LLC (100%)</t>
  </si>
  <si>
    <t>McWane Ductile - Utah, A Division of McWane Inc.</t>
  </si>
  <si>
    <t>SOLID WASTE AUTHORITY OF PALM BEACH COUNTY FLORIDA (100%)</t>
  </si>
  <si>
    <t>332111</t>
  </si>
  <si>
    <t>TATE &amp; LYLE SOLUTIONS USA LLC (100%)</t>
  </si>
  <si>
    <t>316110,311612</t>
  </si>
  <si>
    <t>212312</t>
  </si>
  <si>
    <t>Oxy Vinyls, LP- Pasadena Facility</t>
  </si>
  <si>
    <t>5900 HWY 225, Gate 8A</t>
  </si>
  <si>
    <t>PB NUTCLIF MASTER, LLC</t>
  </si>
  <si>
    <t>531210</t>
  </si>
  <si>
    <t>OLIN WINCHESTER, LLC</t>
  </si>
  <si>
    <t>332992</t>
  </si>
  <si>
    <t>REAL ALLOY SPECIFICATION, LLC.</t>
  </si>
  <si>
    <t>331314</t>
  </si>
  <si>
    <t>311513</t>
  </si>
  <si>
    <t>6044 Dogwood Ave., 75 CEG/CEIE</t>
  </si>
  <si>
    <t>HILCORP ENERGY CO (68.37%); EXXON MOBIL CORP (21.02%); CHEVRON CORP (10.59%)</t>
  </si>
  <si>
    <t>325412</t>
  </si>
  <si>
    <t>325411</t>
  </si>
  <si>
    <t>SOLVAY SPECIALTY POLYMERS USA, LLC</t>
  </si>
  <si>
    <t>331524</t>
  </si>
  <si>
    <t>313210</t>
  </si>
  <si>
    <t>McKinley Paper WI Company</t>
  </si>
  <si>
    <t>COUNTY OF LINN IOWA (100%)</t>
  </si>
  <si>
    <t>KAUAI ISLAND UTILITY COOPERATIVE, PORT ALLEN GENERATING STATION</t>
  </si>
  <si>
    <t>311230</t>
  </si>
  <si>
    <t>COUNTY OF BUNCOMBE NORTH CAROLINA (100%)</t>
  </si>
  <si>
    <t>EL PASO CORP (6.03%); APA CORP (4.2%); HESS CORP (24.41%); LOUIS DREYFUS CO NORTH AMERICA LLC (19.53%); DEVON ENERGY CORP (17.98%); ENTERPRISE PRODUCTS PARTNERS LP (15.54%); EXXON MOBIL CORP (10.52%)</t>
  </si>
  <si>
    <t>RAYONIER PERFORMANCE FIBERS LLC, JESUP MILL</t>
  </si>
  <si>
    <t>GOLDEN VALLEY ELECTRIC ASSOC INC (100%)</t>
  </si>
  <si>
    <t>COVANTA ALEXANDRIA/ARLINGTON, INC</t>
  </si>
  <si>
    <t>7460 Arnold Street, Suite 234</t>
  </si>
  <si>
    <t>325920</t>
  </si>
  <si>
    <t>COUNTY OF SHASTA CALIFORNIA (100%)</t>
  </si>
  <si>
    <t>HEIDELBERG MATERIALS US CEMENT LLC/ NAZARETH</t>
  </si>
  <si>
    <t>INEOS Pigments USA, Inc.- Plant 1</t>
  </si>
  <si>
    <t>Honda Development &amp; Manufacturing of America, LLC</t>
  </si>
  <si>
    <t>HONDA DEVELOPMENT AND MANUFACTURING OF AMERICA *</t>
  </si>
  <si>
    <t>336310</t>
  </si>
  <si>
    <t>CHESTNUT VALLEY LDFL</t>
  </si>
  <si>
    <t>HICKORY MEADOWS LANDFILL, LLC</t>
  </si>
  <si>
    <t>8450 Highway 6 W</t>
  </si>
  <si>
    <t>SNG Station 4020 Bear Creek Storage, LA</t>
  </si>
  <si>
    <t>311613,311612</t>
  </si>
  <si>
    <t>American Sugar Refining, Inc. - Baltimore Refinery</t>
  </si>
  <si>
    <t>311314</t>
  </si>
  <si>
    <t>American Sugar Refining, Inc. - Yonkers Refinery</t>
  </si>
  <si>
    <t>GE Aerospace, Evendale Plant (1431150060)</t>
  </si>
  <si>
    <t>WAUPACA FOUNDRY, INC-PLANTS 2 &amp; 3</t>
  </si>
  <si>
    <t>2175 REILLY ROAD, STOP A</t>
  </si>
  <si>
    <t>331313</t>
  </si>
  <si>
    <t>LOUIS DREYFUS CO (100%)</t>
  </si>
  <si>
    <t>Real Alloy Recycling, LLC</t>
  </si>
  <si>
    <t>COUNTY OF PINELLAS FLORIDA (100%)</t>
  </si>
  <si>
    <t>Hydro Extrusion USA, LLC</t>
  </si>
  <si>
    <t>331318</t>
  </si>
  <si>
    <t>212115</t>
  </si>
  <si>
    <t>336992</t>
  </si>
  <si>
    <t>331491,325180</t>
  </si>
  <si>
    <t>331492</t>
  </si>
  <si>
    <t>Billerud Quinnesec LLC</t>
  </si>
  <si>
    <t>BILLERUD AMERICAS CORP (100%)</t>
  </si>
  <si>
    <t>541715</t>
  </si>
  <si>
    <t>USG Interiors, Inc.</t>
  </si>
  <si>
    <t>327993</t>
  </si>
  <si>
    <t>COUNTY OF CHARLOTTE FLORIDA (100%)</t>
  </si>
  <si>
    <t>TYSON FRESH MEATS, INC. - WATERLOO</t>
  </si>
  <si>
    <t>Georgia Pacific Muskogee LLC</t>
  </si>
  <si>
    <t>1200 INDUSTRIAL PARKWAY</t>
  </si>
  <si>
    <t>TYSON FRESH MEATS INC MADISON NEBRASKA</t>
  </si>
  <si>
    <t>311119</t>
  </si>
  <si>
    <t>CITY OF ST JOSEPH MISSOURI (100%)</t>
  </si>
  <si>
    <t>SNG Station 4310 Muldon Storage, MS</t>
  </si>
  <si>
    <t>COUNTY OF CATAWBA NORTH CAROLINA (100%)</t>
  </si>
  <si>
    <t>COUNTY OF ONSLOW NORTH CAROLINA (100%)</t>
  </si>
  <si>
    <t>336611</t>
  </si>
  <si>
    <t>CHEVRON CORP (50%); TRINSEO PLC (50%)</t>
  </si>
  <si>
    <t>Synthomer Jefferson Hills LLC</t>
  </si>
  <si>
    <t>SYNTHOMER JEFFERSON HILLS LLC (100%)</t>
  </si>
  <si>
    <t>488119</t>
  </si>
  <si>
    <t>USG INTERIORS, LLC - GREENVILLE PLANT</t>
  </si>
  <si>
    <t>USG INTERIORS, LLC - RED WING PLANT</t>
  </si>
  <si>
    <t>COUNTY OF ANNE ARUNDEL MARYLAND (100%)</t>
  </si>
  <si>
    <t>CertainTeed Gypsum Palatka, LLC.</t>
  </si>
  <si>
    <t>OWENS CORNING INSULATING SYSTEMS, LLC - WAXAHACHIE</t>
  </si>
  <si>
    <t>HF SINCLAIR TULSA REFINING LLC - WEST</t>
  </si>
  <si>
    <t>HF SINCLAIR CORP (100%)</t>
  </si>
  <si>
    <t>St. Paul Park Refining Company, LLC</t>
  </si>
  <si>
    <t>HF SINCLAIR TULSA REFINING LLC - EAST</t>
  </si>
  <si>
    <t>Seneca Landfill, Incorporated</t>
  </si>
  <si>
    <t>MALLARD RIDGE LANDFILL, INC</t>
  </si>
  <si>
    <t>327992</t>
  </si>
  <si>
    <t>212323</t>
  </si>
  <si>
    <t>325520</t>
  </si>
  <si>
    <t>POET- Biorefining Fairmont, LLC</t>
  </si>
  <si>
    <t>POET HOLDING CO LLC (100%)</t>
  </si>
  <si>
    <t>213112</t>
  </si>
  <si>
    <t>CITY OF CORPUS CHRISTI TEXAS (100%)</t>
  </si>
  <si>
    <t>YUMA ETHANOL, LLC</t>
  </si>
  <si>
    <t>EAGLE MATERIALS INC (50%); HANSON LEHIGH INC (50%)</t>
  </si>
  <si>
    <t>324121</t>
  </si>
  <si>
    <t>COUNTY OF ORANGE CALIFORNIA (100%)</t>
  </si>
  <si>
    <t>Century Aluminum of South Carolina, Inc.</t>
  </si>
  <si>
    <t>333992</t>
  </si>
  <si>
    <t>327120</t>
  </si>
  <si>
    <t>LINDE - WHITING, IN 1-4</t>
  </si>
  <si>
    <t>LINDE - WHITING, IN 5&amp;6</t>
  </si>
  <si>
    <t>AIR PRODUCTS &amp; CHEMICALS, INC, Tesoro Martinez</t>
  </si>
  <si>
    <t>OWENS CORNING INSULATING SYSTEMS, LLC - DELMAR</t>
  </si>
  <si>
    <t>OWENS CORNING INSULATING SYSTEMS, LLC - KANSAS CITY</t>
  </si>
  <si>
    <t>OWENS CORNING INSULATING SYSTEMS, LLC - NEWARK</t>
  </si>
  <si>
    <t>CHEVRON PHILLIPS CHEMICAL COMPANY, LP PORT ARTHUR PLANT</t>
  </si>
  <si>
    <t>Green Plains Atkinson, LLC</t>
  </si>
  <si>
    <t>311225</t>
  </si>
  <si>
    <t>CITY OF LINCOLN NEBRASKA (100%)</t>
  </si>
  <si>
    <t>1701 NORTH ST</t>
  </si>
  <si>
    <t>ENDICOTT</t>
  </si>
  <si>
    <t>HURON REAL ESTATE ASSOCIATES</t>
  </si>
  <si>
    <t>531120</t>
  </si>
  <si>
    <t>PHOENIX ENDICOTT INDUSTRIAL INVESTORS, LLC (100%)</t>
  </si>
  <si>
    <t>COUNTY OF BARTHOLOMEW INDIANA (100%)</t>
  </si>
  <si>
    <t>DENCO II, LLC</t>
  </si>
  <si>
    <t>CITRUS WORLD, INC.</t>
  </si>
  <si>
    <t>CertainTeed Gypsum Buchanan, LLC.</t>
  </si>
  <si>
    <t>Trammo Nitrogen Products, Inc.</t>
  </si>
  <si>
    <t>331420</t>
  </si>
  <si>
    <t>CLEVELAND THERMAL, LLC</t>
  </si>
  <si>
    <t>MORTON SALT, INC.</t>
  </si>
  <si>
    <t>OWENS CORNING INSULATING SYSTEMS, LLC - FAIRBURN</t>
  </si>
  <si>
    <t>PCS Nitrogen Ohio, L.P.</t>
  </si>
  <si>
    <t>311511</t>
  </si>
  <si>
    <t>Quemetco, Inc.</t>
  </si>
  <si>
    <t>US Marine Corps MCAGCC Twentynine Palms Environmental Affairs</t>
  </si>
  <si>
    <t>INGEVITY SOUTH CAROLINA, LLC - DeRidder Plant</t>
  </si>
  <si>
    <t>Big Escambia Creek Gas Production, Treating and Processing Facility (BEC)</t>
  </si>
  <si>
    <t>GRIZZLY ENERGY LLC (78.14%); LP 224 LLC (5.59%); QUANTUM RESOURCES MANAGEMENT LLC (3.24%); RESOURCE STRATEGIES (2.2%); RUDY RESOURCES LP (1.81%); PENSARELI INC (1.19%)</t>
  </si>
  <si>
    <t>10691 E Carter Rd, Ste 201</t>
  </si>
  <si>
    <t>REM 305 Michigan Basin - PROCESSING</t>
  </si>
  <si>
    <t>RIVERSIDE ENERGY MICHIGAN LLC (100%)</t>
  </si>
  <si>
    <t>KELLOGG USA,INC.</t>
  </si>
  <si>
    <t>488999</t>
  </si>
  <si>
    <t>COE Bridgewater LLC c/o Thor Equities, LLC</t>
  </si>
  <si>
    <t>ELECTRIC GLASS FIBER AMERICA, LLC</t>
  </si>
  <si>
    <t>HILCORP ENERGY CO (50%); SIMCOE LLC (50%)</t>
  </si>
  <si>
    <t>ContangoResources_LOST CABIN</t>
  </si>
  <si>
    <t>Seneca Building, Suite #0103, 4716 Pontiac Street</t>
  </si>
  <si>
    <t>UNIVERSITY OF MARYLAND (100%)</t>
  </si>
  <si>
    <t>WestRock CP, LLC - Fernandina Beach Mill (Formerly Smurfit-Stone)</t>
  </si>
  <si>
    <t>City of Richmond - DPU, Natural Gas LDC</t>
  </si>
  <si>
    <t>CITY OF RICHMOND VIRGINIA (100%)</t>
  </si>
  <si>
    <t>COUNTY OF CRAWFORD OHIO (100%)</t>
  </si>
  <si>
    <t>COUNTY OF HARFORD MARYLAND (100%)</t>
  </si>
  <si>
    <t>CF INDUSTRIES NITROGEN, LLC - DONALDSONVILLE NITROGEN COMPLEX</t>
  </si>
  <si>
    <t>333310</t>
  </si>
  <si>
    <t>WESTROCK TEXAS, L.P.</t>
  </si>
  <si>
    <t>G HOLDINGS LLC (100%)</t>
  </si>
  <si>
    <t>333611</t>
  </si>
  <si>
    <t>GFL ENVIRONMENTAL INC (100%)</t>
  </si>
  <si>
    <t>Electric Glass Fiber America, LLC</t>
  </si>
  <si>
    <t>WTG GAS PROCESSING LLC (100%)</t>
  </si>
  <si>
    <t>Morton Salt, Inc.</t>
  </si>
  <si>
    <t>CITY OF AKRON OHIO (100%)</t>
  </si>
  <si>
    <t>CITY OF LAGRANGE GEORGIA (100%)</t>
  </si>
  <si>
    <t>THE LYCRA COMPANY LLC</t>
  </si>
  <si>
    <t>221112,325211</t>
  </si>
  <si>
    <t>Westlake Chemicals and Vinyls, LLC</t>
  </si>
  <si>
    <t>TUMBLEWEED MIDSTREAM LLC (100%)</t>
  </si>
  <si>
    <t>311919</t>
  </si>
  <si>
    <t>BARTON COUNTY KANSAS (100%)</t>
  </si>
  <si>
    <t>1895 Big Inch Rd., NE</t>
  </si>
  <si>
    <t>LHOIST NORTH AMERICA INC (100%)</t>
  </si>
  <si>
    <t>1390 SW 14th Ave</t>
  </si>
  <si>
    <t>Gainesville Regional Utilities, South Energy Center</t>
  </si>
  <si>
    <t>666 Grand Avenue, Suite 500</t>
  </si>
  <si>
    <t>Vitro Meadville Flat Glass LLC</t>
  </si>
  <si>
    <t>2 EVERITT AVE., S. END</t>
  </si>
  <si>
    <t>KRATON CHEMICAL</t>
  </si>
  <si>
    <t>1017 West Stanolind Road</t>
  </si>
  <si>
    <t>North Hobbs Reinjection Compression Facility (RCF) and West Injection Battery (WIB)</t>
  </si>
  <si>
    <t>OCCIDENTAL PETROLEUM CORP (57.3%); MARATHON PETROLEUM CORP (4%); CHEVRON CORP (21%); LEGACY RESERVES INC (2%); EXXON MOBIL CORP (14%); LANDRETH CO STOCKHOLDERS (1%)</t>
  </si>
  <si>
    <t>333111</t>
  </si>
  <si>
    <t>327999</t>
  </si>
  <si>
    <t>221310,221210,221122</t>
  </si>
  <si>
    <t>CITY OF HIBBING MINNESOTA (100%)</t>
  </si>
  <si>
    <t>8335 VIENNA RD.</t>
  </si>
  <si>
    <t>COUNTY OF LOUDOUN VIRGINIA (100%)</t>
  </si>
  <si>
    <t>332215</t>
  </si>
  <si>
    <t>Pilkington North America, Inc.</t>
  </si>
  <si>
    <t>CITY OF SHREVEPORT LOUISIANA (100%)</t>
  </si>
  <si>
    <t>CITY OF JACKSONVILLE TEXAS (100%)</t>
  </si>
  <si>
    <t>Heidelberg Materials US Cement LLC</t>
  </si>
  <si>
    <t>HEIDELBERG MATERIALS US CEMENT LLC (100%)</t>
  </si>
  <si>
    <t>50 MARTIN LUTHR KNG, JR WAY</t>
  </si>
  <si>
    <t>Oakland Power Company LLC</t>
  </si>
  <si>
    <t>Corteva Agriscience LLC  Harbor Beach Operations</t>
  </si>
  <si>
    <t>CITY OF MIDLAND TEXAS TEXAS (100%)</t>
  </si>
  <si>
    <t>Kraton Chemical, LLC</t>
  </si>
  <si>
    <t>KERN FRONT LTD (100%)</t>
  </si>
  <si>
    <t>CITY OF PAINESVILLE OHIO (100%)</t>
  </si>
  <si>
    <t>THREE RIVERS SOLID WASTE MANAGEMENT AUTHORITY, THREE RIVERS REGIONAL LANDFILL</t>
  </si>
  <si>
    <t>CITY OF SALINA KANSAS (100%)</t>
  </si>
  <si>
    <t>JELD-WEN, INC.</t>
  </si>
  <si>
    <t>GOLDEN GRAIN ENERGY, LLC</t>
  </si>
  <si>
    <t>WASTE COMMISSION OF SCOTT COUNTY IOWA (100%)</t>
  </si>
  <si>
    <t>Tehachapi Cement Plant</t>
  </si>
  <si>
    <t>COUNTY OF WHITESIDE ILLINOIS (100%)</t>
  </si>
  <si>
    <t>336415</t>
  </si>
  <si>
    <t>333120</t>
  </si>
  <si>
    <t>1745 Airport Blvd., Hwy 1273</t>
  </si>
  <si>
    <t>CITY OF TOLEDO OHIO (100%)</t>
  </si>
  <si>
    <t>DAKOTA ETHANOL, LLC</t>
  </si>
  <si>
    <t>COUNTY OF LOS ANGELES CALIFORNIA (100%)</t>
  </si>
  <si>
    <t>322230</t>
  </si>
  <si>
    <t>WYNNCHURCH CAPITAL LP (100%)</t>
  </si>
  <si>
    <t>922140</t>
  </si>
  <si>
    <t>7000 PORTAGE ROAD, PORT-91-106</t>
  </si>
  <si>
    <t>PHARMACIA &amp; UPJOHN COMPANY, LLC</t>
  </si>
  <si>
    <t>493190</t>
  </si>
  <si>
    <t>67 Canal Road, PO Box 9001</t>
  </si>
  <si>
    <t>NUCOR STEEL KANKAKEE, INC.</t>
  </si>
  <si>
    <t>326130</t>
  </si>
  <si>
    <t>Darling Ingredients, Inc. - Ward</t>
  </si>
  <si>
    <t>DARLING INGREDIENTS, INC (100%)</t>
  </si>
  <si>
    <t>Darling Ingredients, Inc. - Wadesboro</t>
  </si>
  <si>
    <t>PAGE COUNTY VIRGINIA (100%)</t>
  </si>
  <si>
    <t>Mexichem Specialty Resins, Inc.</t>
  </si>
  <si>
    <t>326211</t>
  </si>
  <si>
    <t>CITY OF SIOUX FALLS SOUTH DAKOTA (100%)</t>
  </si>
  <si>
    <t>VICINITY ENERGY GRAND RAPIDS, LLC</t>
  </si>
  <si>
    <t>CenTrio</t>
  </si>
  <si>
    <t>CENTRIO ENERGY SEATTLE LLC (100%)</t>
  </si>
  <si>
    <t>212322</t>
  </si>
  <si>
    <t>CITY OF SNYDER TEXAS (100%)</t>
  </si>
  <si>
    <t>LG&amp;E and KU Energy, LLC</t>
  </si>
  <si>
    <t>Green Plains Wood River, LLC.</t>
  </si>
  <si>
    <t>CITY OF PAMPA TEXAS (100%)</t>
  </si>
  <si>
    <t>COVORO MINING SOLUTIONS LLC</t>
  </si>
  <si>
    <t>COVORO MINING SOLUTIONS LLC (100%)</t>
  </si>
  <si>
    <t>541714</t>
  </si>
  <si>
    <t>424510</t>
  </si>
  <si>
    <t>CITY OF PONCA CITY OKLAHOMA (100%)</t>
  </si>
  <si>
    <t>RHEA COUNTY TENNESSEE (100%)</t>
  </si>
  <si>
    <t>ADA COGENERATION LP (100%)</t>
  </si>
  <si>
    <t>Brunswick Cellulose, Inc.</t>
  </si>
  <si>
    <t>MARATHON OIL CORP (5%); CONOCOPHILLIPS (46%); EXXON MOBIL CORP (38%); APA CORP (11%)</t>
  </si>
  <si>
    <t>SYNGENTA CROP PROTECTION, LLC. - ST GABRIEL PLANT</t>
  </si>
  <si>
    <t>336370</t>
  </si>
  <si>
    <t>Waupaca Foundry, Inc.</t>
  </si>
  <si>
    <t>CITY OF BATON ROUGE LOUISIANA (100%)</t>
  </si>
  <si>
    <t>35.809116, -115411477</t>
  </si>
  <si>
    <t>HAVERHILL COKE COMPANY, LLC</t>
  </si>
  <si>
    <t>1555 GOTT ST. 502 CES/CEIE, BUILDING 5595</t>
  </si>
  <si>
    <t>Deltech Monomers OpCo</t>
  </si>
  <si>
    <t>DELTECH MONOMERS BIDCO HOLDINGS, LLC (100%)</t>
  </si>
  <si>
    <t>926140</t>
  </si>
  <si>
    <t>541940</t>
  </si>
  <si>
    <t>KLEEN ENERGY SYSTEMS LLC (100%)</t>
  </si>
  <si>
    <t>Auria Albemarle, LLC</t>
  </si>
  <si>
    <t>314110</t>
  </si>
  <si>
    <t>MSIP-SSCC HOLDINGS LLC (100%)</t>
  </si>
  <si>
    <t>GORHAM ACQUISITION LLC (100%)</t>
  </si>
  <si>
    <t>Hood Container of Louisiana, LLC</t>
  </si>
  <si>
    <t>562219</t>
  </si>
  <si>
    <t>PIXELLE SPECIALTY SOLUTIONS INC (100%)</t>
  </si>
  <si>
    <t>MGPI Processing, Inc.</t>
  </si>
  <si>
    <t>United Airlines, Inc.</t>
  </si>
  <si>
    <t>488190</t>
  </si>
  <si>
    <t>311512</t>
  </si>
  <si>
    <t>331523</t>
  </si>
  <si>
    <t>775 MACON STREET, BUILDING 1555</t>
  </si>
  <si>
    <t>NEVADA GOLD MINES LLC - GOLDSTRIKE</t>
  </si>
  <si>
    <t>212220</t>
  </si>
  <si>
    <t>CARDINAL ETHANOL, LLC</t>
  </si>
  <si>
    <t>American Soda LLC</t>
  </si>
  <si>
    <t>4612 ENGINEER DR., Attn: ENV</t>
  </si>
  <si>
    <t>COUNTY OF KERN CALIFORNIA (100%)</t>
  </si>
  <si>
    <t>COUNTY OF SARASOTA FLORIDA (100%)</t>
  </si>
  <si>
    <t>HWY 81, 3 MI S OF TOWN</t>
  </si>
  <si>
    <t>CITY OF WATERTOWN SOUTH DAKOTA (100%)</t>
  </si>
  <si>
    <t>312140,325193</t>
  </si>
  <si>
    <t>327215</t>
  </si>
  <si>
    <t>10 LEONARD LN</t>
  </si>
  <si>
    <t>Novelis ALR Aluminum LLC (Davenport Casting)</t>
  </si>
  <si>
    <t>PARACHUTE, 3.4 MI NW OF</t>
  </si>
  <si>
    <t>711 6TH AVE. S.E.</t>
  </si>
  <si>
    <t>WINNEBAGO</t>
  </si>
  <si>
    <t>FARIBAULT COUNTY</t>
  </si>
  <si>
    <t>Greenfield Global Winnebago LLC</t>
  </si>
  <si>
    <t>GREENFIELD GLOBAL WINNEBAGO LLC (100%)</t>
  </si>
  <si>
    <t>CITY OF WICHITA FALLS TEXAS (100%)</t>
  </si>
  <si>
    <t>339999</t>
  </si>
  <si>
    <t>CC METALS &amp; ALLOYS, LLC</t>
  </si>
  <si>
    <t>325413</t>
  </si>
  <si>
    <t>424210</t>
  </si>
  <si>
    <t>NorthWestern Energy, SD LDC</t>
  </si>
  <si>
    <t>LOUIS DREYFUS CO NORTH AMERICA LP (100%)</t>
  </si>
  <si>
    <t>PETE LIEN &amp; SONS, INC.</t>
  </si>
  <si>
    <t>LITTLE SIOUX CORN PROCESSORS, LLC</t>
  </si>
  <si>
    <t>ECOVYST INC (100%)</t>
  </si>
  <si>
    <t>Sekisui Specialty Chemicals America, LLC - Pasadena</t>
  </si>
  <si>
    <t>1411 Third St, Suite A</t>
  </si>
  <si>
    <t>COUNTY OF MADISON NEW YORK (100%)</t>
  </si>
  <si>
    <t>CITY OF AUBURN NEW YORK (100%)</t>
  </si>
  <si>
    <t>COUNTY OF CORTLAND NEW YORK (100%)</t>
  </si>
  <si>
    <t>SAINT-GOBAIN ABRASIVES and SAINT-GOBAIN CERAMICS &amp; PLASTICS, INC.</t>
  </si>
  <si>
    <t>327910</t>
  </si>
  <si>
    <t>ADVANCED DISPOSAL MAPLE HILL LANDFILL, LLC</t>
  </si>
  <si>
    <t>COUNTY OF GREENWOOD SOUTH CAROLINA (100%)</t>
  </si>
  <si>
    <t>3002 OLD BALLINGER HWY, SAN AN</t>
  </si>
  <si>
    <t>813 123rd Avenue SW</t>
  </si>
  <si>
    <t>Petro-Hunt L.L.C.</t>
  </si>
  <si>
    <t>Sappi North America, Inc. - Somerset Operations</t>
  </si>
  <si>
    <t>Bridge Energy, LLC - Brea Stearns Facility</t>
  </si>
  <si>
    <t>2455 Port West Blvd, BLDG-E</t>
  </si>
  <si>
    <t>333618</t>
  </si>
  <si>
    <t>M6 MIDSTREAM LLC (100%)</t>
  </si>
  <si>
    <t>Vicinity Energy Trenton, L.P.</t>
  </si>
  <si>
    <t>HARTREE PARTNERS LP (100%)</t>
  </si>
  <si>
    <t>KAAPA Ethanol Ravenna, LLC</t>
  </si>
  <si>
    <t>11381 HWY 171</t>
  </si>
  <si>
    <t>LONGVILLE</t>
  </si>
  <si>
    <t>PEOPLES LANDFILL, INC.</t>
  </si>
  <si>
    <t>332812</t>
  </si>
  <si>
    <t>KM Tejas Station 2, TX</t>
  </si>
  <si>
    <t>COUNTY OF BLOUNT TENNESSEE (40%); CITY OF ALCOA TENNESSEE (30%); CITY OF MARYVILLE TENNESSEE (30%)</t>
  </si>
  <si>
    <t>Valero Renewable Fuels Campany LLC, dba Valero Albion Plant</t>
  </si>
  <si>
    <t>Arauco North America, Inc.</t>
  </si>
  <si>
    <t>INEOS Americas, LLC</t>
  </si>
  <si>
    <t>WM BOLTHOUSE FARMS, INC.</t>
  </si>
  <si>
    <t>311991</t>
  </si>
  <si>
    <t>Ironside Energy, LLC</t>
  </si>
  <si>
    <t>221118</t>
  </si>
  <si>
    <t>COUNTY OF MADERA CALIFORNIA (100%)</t>
  </si>
  <si>
    <t>Northern States Power Company, A Minnesota Corporation</t>
  </si>
  <si>
    <t>WISE ALLOYS, LLC - Alabama Reclamation Plant</t>
  </si>
  <si>
    <t>4 MI S. OF CANADIAN, TX on Brown Road</t>
  </si>
  <si>
    <t>2500 EAST GENERAL MOTORS BOULEVARD</t>
  </si>
  <si>
    <t>GENERAL MOTORS MLCG DETROIT-HAMTRAMCK ASSEM BLY CENTER</t>
  </si>
  <si>
    <t>CITY OF VIRGINIA MINNESOTA (100%)</t>
  </si>
  <si>
    <t>COUNTY OF DESCHUTES OREGON (100%)</t>
  </si>
  <si>
    <t>PASCO COUNTY FLORIDA (100%)</t>
  </si>
  <si>
    <t>325612</t>
  </si>
  <si>
    <t>ARDAGH GLASS PACKAGING INC (100%)</t>
  </si>
  <si>
    <t>MERCK SHARP &amp; DOHME LLC - RAHWAY</t>
  </si>
  <si>
    <t>CITY OF ORRVILLE OHIO (100%)</t>
  </si>
  <si>
    <t>EXXON MOBIL CORP (66.67%); ANADARKO US OFFSHORE LLC (33.33%)</t>
  </si>
  <si>
    <t>324191</t>
  </si>
  <si>
    <t>630 Martin Luther King Jr., Blvd.</t>
  </si>
  <si>
    <t>CHEVRON CORP (93.1%); CHEVRON CORP (93.1%)</t>
  </si>
  <si>
    <t>QUIKRETE (100%)</t>
  </si>
  <si>
    <t>325199,221112</t>
  </si>
  <si>
    <t>PPG INDUSTRIES, INC.</t>
  </si>
  <si>
    <t>PRODUCERS MIDSTREAM II LLC (100%)</t>
  </si>
  <si>
    <t>LAMBDA ENERGY RESOURCES, LLC-KALKASKA GAS PLANT</t>
  </si>
  <si>
    <t>Billerud Escanaba LLC</t>
  </si>
  <si>
    <t>1520 Dedrick Road</t>
  </si>
  <si>
    <t>COUNTY OF MURRAY GEORGIA (100%)</t>
  </si>
  <si>
    <t>335929</t>
  </si>
  <si>
    <t>CITY OF LONG BEACH CALIFORNIA (61.5%); COUNTY SANITATION DISTRICT NO 2 OF LOS ANGELES COUNTY (38.5%)</t>
  </si>
  <si>
    <t>Mertzon Gas Plant</t>
  </si>
  <si>
    <t>CITY OF THOMASVILLE GEORGIA (100%)</t>
  </si>
  <si>
    <t>Arconic US LLC</t>
  </si>
  <si>
    <t>CARTIER ENERGY LLC (100%)</t>
  </si>
  <si>
    <t>SPRING GARDENS STEAM PLANT</t>
  </si>
  <si>
    <t>WASTE MANAGEMENT OF MISSISSIPPI INC, PLANTATION OAKS MUNICIPAL LANDFILL AND RECY</t>
  </si>
  <si>
    <t>CONTINENTAL TIRE the AMERICAS, LLC</t>
  </si>
  <si>
    <t>KAMIN LLC - Wrens Main</t>
  </si>
  <si>
    <t>SUMITOMO RUBBER USA, LLC</t>
  </si>
  <si>
    <t>TAILWATER ENERGY FUND IV LP (99%); NORTEX MIDSTREAM HOLDINGS II LLC (1%)</t>
  </si>
  <si>
    <t>COUNTY OF ADA IDAHO (100%)</t>
  </si>
  <si>
    <t>Alcon Vision, LLC</t>
  </si>
  <si>
    <t>Nucor Steel Tuscaloosa, Inc.</t>
  </si>
  <si>
    <t>COUNTY OF MARICOPA ARIZONA (100%)</t>
  </si>
  <si>
    <t>HUSKY SUPERIOR REFINING HOLDING CORP (100%)</t>
  </si>
  <si>
    <t>332999</t>
  </si>
  <si>
    <t>332811</t>
  </si>
  <si>
    <t>ROBESON COUNTY NORTH CAROLINA (100%)</t>
  </si>
  <si>
    <t>Cargill, Inc.</t>
  </si>
  <si>
    <t>Gerdau Ameristeel US, Inc - Charlotte Mill</t>
  </si>
  <si>
    <t>355 James Lawrence Road</t>
  </si>
  <si>
    <t>MOST, INC</t>
  </si>
  <si>
    <t>24461 Oak Grove Lane</t>
  </si>
  <si>
    <t>COUNTY OF KNOX ILLINOIS (100%)</t>
  </si>
  <si>
    <t>ANHEUSER-BUSCH, INC. NEWARK BREWERY</t>
  </si>
  <si>
    <t>COUNTY OF COLUMBIA FLORIDA (100%)</t>
  </si>
  <si>
    <t>DISPOSAL SERVICE, INC. SANITARY LANDFILL</t>
  </si>
  <si>
    <t>1628 Claflin Rd</t>
  </si>
  <si>
    <t>700 Farnsworth Rd.</t>
  </si>
  <si>
    <t>Waterville Gas &amp; Oil Company</t>
  </si>
  <si>
    <t>WATERVILLE GAS &amp; OIL CO (100%)</t>
  </si>
  <si>
    <t>HILLSBOROUGH COUNTY FLORIDA (100%)</t>
  </si>
  <si>
    <t>3140 #78, 8 MILES NE OF FARMIN</t>
  </si>
  <si>
    <t>POET Biorefining- Iowa Falls, LLC</t>
  </si>
  <si>
    <t>VERTEX REFINING ALABAMA LLC</t>
  </si>
  <si>
    <t>VERTEX ENERGY (100%)</t>
  </si>
  <si>
    <t>Ecobat Resources New York, LLC</t>
  </si>
  <si>
    <t>MERCK SHARP &amp; DOHME LLC - Stonewall Plant</t>
  </si>
  <si>
    <t>MERCK SHARP &amp; DOHME LLC (100%)</t>
  </si>
  <si>
    <t>921150</t>
  </si>
  <si>
    <t>721120</t>
  </si>
  <si>
    <t>CITY OF RIVERVIEW MICHIGAN (100%)</t>
  </si>
  <si>
    <t>COUNTY OF MUSCATINE IOWA (100%)</t>
  </si>
  <si>
    <t>Dunn Paper - Ladysmith, LLC</t>
  </si>
  <si>
    <t>COMPLETE PAPER INC (100%)</t>
  </si>
  <si>
    <t>Pennsylvania Grain Processing, LLC</t>
  </si>
  <si>
    <t>PHOENIX CEMENT CO (100%)</t>
  </si>
  <si>
    <t>PR-03 KM 58.3</t>
  </si>
  <si>
    <t>CEIBA</t>
  </si>
  <si>
    <t>CEIBA MUNICIPIO</t>
  </si>
  <si>
    <t>PREPA Daguao Turbine Power Block</t>
  </si>
  <si>
    <t>HERMISTON GENERATING COMPANY, L.P.</t>
  </si>
  <si>
    <t>COUNTY OF ROANOKE VIRGINIA (100%)</t>
  </si>
  <si>
    <t>CITY OF GLENDALE - AZ (100%)</t>
  </si>
  <si>
    <t>STEEL DYNAMICS, INC. (SDI)</t>
  </si>
  <si>
    <t>GLOBAL CLEAN ENERGY (100%)</t>
  </si>
  <si>
    <t>GEARY COUNTY</t>
  </si>
  <si>
    <t>FORT RILEY, ARMY</t>
  </si>
  <si>
    <t>COOPER TIRE COMPANY, THE</t>
  </si>
  <si>
    <t>AMERICAN ELECTRIC POWER CO INC (93.34%); AMERICAN ELECTRIC POWER CO INC (93.34%); ELECTRIC TRANSMISSION TEXAS LLC (4.88%)</t>
  </si>
  <si>
    <t>237990</t>
  </si>
  <si>
    <t>562910</t>
  </si>
  <si>
    <t>EAGLE POINT LANDFILL, LLC</t>
  </si>
  <si>
    <t>Wolf Creek Landfill, LLC</t>
  </si>
  <si>
    <t>MODERN LANDFILL, INC</t>
  </si>
  <si>
    <t>326299,327212</t>
  </si>
  <si>
    <t>Gillis Gas Plant</t>
  </si>
  <si>
    <t>ADA Carbon Solutions (Red River), LLC</t>
  </si>
  <si>
    <t>1 Analog Way, MS-424</t>
  </si>
  <si>
    <t>Analog Devices, Inc./ Wilmington Manufacturing</t>
  </si>
  <si>
    <t>Chico Gas Plant</t>
  </si>
  <si>
    <t>562211</t>
  </si>
  <si>
    <t>CITY OF IOWA CITY IOWA (100%)</t>
  </si>
  <si>
    <t>CITY OF MODESTO CALIFORNIA (50%); COUNTY OF STANISLAUS CALIFORNIA (50%)</t>
  </si>
  <si>
    <t>CITY OF BOUNTIFUL UTAH (100%)</t>
  </si>
  <si>
    <t>923110</t>
  </si>
  <si>
    <t>921190</t>
  </si>
  <si>
    <t>POET Biorefining- Menlo, LLC</t>
  </si>
  <si>
    <t>100 Kindel Drive, Suite B-327</t>
  </si>
  <si>
    <t>The Goodyear Tire &amp; Rubber Co, Inc</t>
  </si>
  <si>
    <t>PILKINGTON NORTH AMERICA, INC.</t>
  </si>
  <si>
    <t>NISSAN NORTH AMERICA, INC.</t>
  </si>
  <si>
    <t>COUNTY OF CLAYTON GEORGIA (100%)</t>
  </si>
  <si>
    <t>1835 DUEBER AVENUE, S.W.</t>
  </si>
  <si>
    <t>TOWN OF WINDSOR CONNECTICUT (100%)</t>
  </si>
  <si>
    <t>SUWANNEE AMERICAN CEMENT COMPANY, LLC</t>
  </si>
  <si>
    <t>COUNTY OF DOUGHERTY GEORGIA (100%)</t>
  </si>
  <si>
    <t>200 Mill Creek Road</t>
  </si>
  <si>
    <t>BRIDGESTONE AMERICAS TIRE OPERATIONS, LLC</t>
  </si>
  <si>
    <t>Westlake, Aberdeen</t>
  </si>
  <si>
    <t>WESTLAKE CORP (100%)</t>
  </si>
  <si>
    <t>SAN BERNARDINO COUNTY SOLID WASTE MANAGEMENT DIV (100%)</t>
  </si>
  <si>
    <t>Vermont Gas Systems, Inc.</t>
  </si>
  <si>
    <t>333241</t>
  </si>
  <si>
    <t>Total Petrochemicals &amp; Refining USA, Inc.</t>
  </si>
  <si>
    <t>CITY OF LOGAN UTAH (100%)</t>
  </si>
  <si>
    <t>CIE Norfolk GNS, LLC</t>
  </si>
  <si>
    <t>CITY OF SALLISAW OKLAHOMA (100%)</t>
  </si>
  <si>
    <t>12334 Geddes Rd., P.O. Box 80</t>
  </si>
  <si>
    <t>325120,325180</t>
  </si>
  <si>
    <t>30750 212th St - HWY 3</t>
  </si>
  <si>
    <t>Shell Rock</t>
  </si>
  <si>
    <t>POET Biorefining Shell Rock, LLC.</t>
  </si>
  <si>
    <t>CITY OF ELKO NEVADA (100%)</t>
  </si>
  <si>
    <t>COUNTY OF PEORIA ILLINOIS (100%)</t>
  </si>
  <si>
    <t>Sawyer Disposal Services, LLC</t>
  </si>
  <si>
    <t>486110</t>
  </si>
  <si>
    <t>MONUMENT CHEMICAL HOUSTON, LLC</t>
  </si>
  <si>
    <t>311612,311613</t>
  </si>
  <si>
    <t>Nebraska Corn Processing, LLC</t>
  </si>
  <si>
    <t>2903 4th St, Rm 122</t>
  </si>
  <si>
    <t>COUNTY OF GREENVILLE SOUTH CAROLINA (100%)</t>
  </si>
  <si>
    <t>CITY OF GRAND FORKS NORTH DAKOTA (100%)</t>
  </si>
  <si>
    <t>CITY OF SPOKANE WASHINGTON (100%)</t>
  </si>
  <si>
    <t>26999 HWY 95, MILEPOST 128</t>
  </si>
  <si>
    <t>CITY OF CHARLOTTESVILLE VIRGINIA (100%)</t>
  </si>
  <si>
    <t>DEFFENBAUGH INDUSTRIES, INC.</t>
  </si>
  <si>
    <t>WILKS BROTHERS LLC (100%)</t>
  </si>
  <si>
    <t>Holcim (US), Inc.</t>
  </si>
  <si>
    <t>Poet Biorefining Fairbank LLC</t>
  </si>
  <si>
    <t>CARMEUSE LIME, INC.  GRAND RIVER OPERATIONS (0243030257)</t>
  </si>
  <si>
    <t>800 LaSalle Ave, Floor 14, PO Box 59038</t>
  </si>
  <si>
    <t>BONANZA BIOENERGY, LLC</t>
  </si>
  <si>
    <t>MOHAVE</t>
  </si>
  <si>
    <t>MARTIN MARIETTA MAGNESIA SPECIALTIES, LLC</t>
  </si>
  <si>
    <t>MARCAL MANUFACTURING, LLC.</t>
  </si>
  <si>
    <t>2043 Scarritt Place, Room 150 Wesley Place Garage</t>
  </si>
  <si>
    <t>POET RESEARCH CENTER, INC.</t>
  </si>
  <si>
    <t>BUNGE NORTH AMERICA, INC.</t>
  </si>
  <si>
    <t>4 Irving Place, Rm 1634</t>
  </si>
  <si>
    <t>Waste Service of Decatur, LLC-Decatur County Landfill</t>
  </si>
  <si>
    <t>SAMPSON COUNTY DISPOSAL, LLC</t>
  </si>
  <si>
    <t>CITY OF PHOENIX ARIZONA (100%)</t>
  </si>
  <si>
    <t>COUNTY OF LAMAR GEORGIA (100%)</t>
  </si>
  <si>
    <t>CITY OF FLAGSTAFF ARIZONA (100%)</t>
  </si>
  <si>
    <t>4693 N. C. HIGHWAY, 11 NORTH</t>
  </si>
  <si>
    <t>COVATION BIOMATERIALS KINSTON SITE</t>
  </si>
  <si>
    <t>COVATION BIOMATERIALS LLC (100%)</t>
  </si>
  <si>
    <t>BKV CORP (100%)</t>
  </si>
  <si>
    <t>COLUMBIA GAS TRANS CORP CRAWFORD COMPRESSOR STATION</t>
  </si>
  <si>
    <t>City of Union, South Carolina</t>
  </si>
  <si>
    <t>CITY OF UNION SOUTH CAROLINA (100%)</t>
  </si>
  <si>
    <t>CITY OF CHATTANOOGA TENNESSEE (100%)</t>
  </si>
  <si>
    <t>Mostoller Landfill, Inc.</t>
  </si>
  <si>
    <t>2385 COTTER ROAD</t>
  </si>
  <si>
    <t>COLUMBIA GAS TRANSMISSION PAVONIA STATION</t>
  </si>
  <si>
    <t>YALOBUSHA COUNTY</t>
  </si>
  <si>
    <t>CF Industries Nitrogen, LLC - Yazoo City Facility</t>
  </si>
  <si>
    <t>TOWN OF MANCHESTER CONNECTICUT (100%)</t>
  </si>
  <si>
    <t>Carmeuse Lime, Inc. Buffington</t>
  </si>
  <si>
    <t>MountainWest Pipeline - Clay Basin (Stor and Proc)</t>
  </si>
  <si>
    <t>10825 E. Geddes Ave.; Suite 410</t>
  </si>
  <si>
    <t>Summit Utilities Inc., Oklahoma</t>
  </si>
  <si>
    <t>HIG CAPITAL (100%)</t>
  </si>
  <si>
    <t>Vicinity Energy Tulsa, Inc.</t>
  </si>
  <si>
    <t>COUNTY OF DAVIDSON NORTH CAROLINA (100%)</t>
  </si>
  <si>
    <t>CAMPBELL SOUP SUPPLY COMPANY, LLC DBA DIXON CANNING CORP.</t>
  </si>
  <si>
    <t>326113,325613,325998</t>
  </si>
  <si>
    <t>HF Sinclair Puget Sound Refining LLC</t>
  </si>
  <si>
    <t>HOLLYFRONTIER PUGET SOUND REFINING LLC (100%)</t>
  </si>
  <si>
    <t>215 N West St</t>
  </si>
  <si>
    <t>City of Perryville</t>
  </si>
  <si>
    <t>CITY OF PERRYVILLE MISSOURI (100%)</t>
  </si>
  <si>
    <t>COUNTY OF LYCOMING PENNSYLVANIA (100%)</t>
  </si>
  <si>
    <t>Building 4223 Access Rd., PSC Box 8006</t>
  </si>
  <si>
    <t>CITY OF CLOVIS CALIFORNIA (100%)</t>
  </si>
  <si>
    <t>POET Biorefining - Preston, LLC</t>
  </si>
  <si>
    <t>BLDG 3595, Oak Street</t>
  </si>
  <si>
    <t>221111</t>
  </si>
  <si>
    <t>BUREAU OF LAND MANAGEMENT (100%)</t>
  </si>
  <si>
    <t>COUNTY OF JOHNSTON NORTH CAROLINA (100%)</t>
  </si>
  <si>
    <t>311422</t>
  </si>
  <si>
    <t>ETC of Georgia, LLC - Grady Road Landfill</t>
  </si>
  <si>
    <t>JBS SOUDERTON, INC. - RENDERING FACILITY</t>
  </si>
  <si>
    <t>25 LEDOYT RD, U-3252</t>
  </si>
  <si>
    <t>Kern Energy</t>
  </si>
  <si>
    <t>Clearwater Paper Las Vegas, LLC</t>
  </si>
  <si>
    <t>WHEELABRATOR GLOUCESTER COMPANY, L.P.</t>
  </si>
  <si>
    <t>BLDG 3709 Polk Road</t>
  </si>
  <si>
    <t>HF SINCLAIR EL DORADO REFINING LLC</t>
  </si>
  <si>
    <t>Onsemi East Fishkill Facility</t>
  </si>
  <si>
    <t>325211,325998</t>
  </si>
  <si>
    <t>MITSUBISHI CHEMICAL AMERICA, INC. - POLYESTER FILM DIVISION</t>
  </si>
  <si>
    <t>MITSUBISHI CHEMICAL AMERICA INC (100%)</t>
  </si>
  <si>
    <t>88 Laska Road</t>
  </si>
  <si>
    <t>Punxsutawney</t>
  </si>
  <si>
    <t>WSI Sandy Run Landfill, Inc.</t>
  </si>
  <si>
    <t>332996</t>
  </si>
  <si>
    <t>MICRON TECHNOLOGY, INC.</t>
  </si>
  <si>
    <t>CITY OF JANESVILLE WISCONSIN (100%)</t>
  </si>
  <si>
    <t>PCS NITROGEN FERTILIZER, L.P.</t>
  </si>
  <si>
    <t>CITY OF ALBUQUERQUE NEW MEXICO (100%)</t>
  </si>
  <si>
    <t>6038 HIGHWAY T</t>
  </si>
  <si>
    <t>POPLAR BLUFF</t>
  </si>
  <si>
    <t>5319 ARISTIDE ROAD</t>
  </si>
  <si>
    <t>Coffeyville Resources Refining &amp; Marketing, LLC</t>
  </si>
  <si>
    <t>HOWARD ENERGY PARTNERS LLC (100%)</t>
  </si>
  <si>
    <t>32553 BARSTOW ROAD, 5 MILES S OF BARSTOW</t>
  </si>
  <si>
    <t>WAKE COUNTY GOVERNMENT  (100%)</t>
  </si>
  <si>
    <t>Monument Chemical Kentucky, LLC</t>
  </si>
  <si>
    <t>MONUMENT CHEMICAL LLC (100%); MONUMENT CHEMICAL LLC (100%)</t>
  </si>
  <si>
    <t>BRUNDIDGE LANDFILL, LLC</t>
  </si>
  <si>
    <t>321212</t>
  </si>
  <si>
    <t>321113</t>
  </si>
  <si>
    <t>COUNTY OF FRESNO CALIFORNIA (100%)</t>
  </si>
  <si>
    <t>237130</t>
  </si>
  <si>
    <t>CITY OF LAKE WORTH FLORIDA (100%)</t>
  </si>
  <si>
    <t>CITY OF GREENVILLE SOUTH CAROLINA (100%)</t>
  </si>
  <si>
    <t>Befesa Zinc US INC</t>
  </si>
  <si>
    <t>BEFESA ZINC US INC (100%)</t>
  </si>
  <si>
    <t>VIKING ENERGY OF MCBAIN, LLC</t>
  </si>
  <si>
    <t>Peoples Natural Gas Company, LLC</t>
  </si>
  <si>
    <t>ESSENTIAL UTILITIES INC (100%)</t>
  </si>
  <si>
    <t>CITY PUBLIC SERVICES OF SAN ANTONIO TEXAS (100%)</t>
  </si>
  <si>
    <t>424710</t>
  </si>
  <si>
    <t>USS-UPI, LLC</t>
  </si>
  <si>
    <t>GFL ENVIRONMENTAL INC  (100%)</t>
  </si>
  <si>
    <t>1695 E COUNTY RD. 506</t>
  </si>
  <si>
    <t>MISSISSIPPI COUNTY LANDFILL</t>
  </si>
  <si>
    <t>MISSISSIPPI COUNTY ARKANSAS (100%)</t>
  </si>
  <si>
    <t>COUNTY OF OSWEGO NEW YORK (100%)</t>
  </si>
  <si>
    <t>311911</t>
  </si>
  <si>
    <t>115114</t>
  </si>
  <si>
    <t>ST CLAIR COUNTY MICHIGAN (100%)</t>
  </si>
  <si>
    <t>ROCKINGHAM COUNTY NORTH CAROLINA (100%)</t>
  </si>
  <si>
    <t>ANCHOR HOCKING CO (100%)</t>
  </si>
  <si>
    <t>HATFIELD METALLURGICAL INTERMEDIATE HOLDINGS LLC (100%)</t>
  </si>
  <si>
    <t>MGPI of Indiana, LLC</t>
  </si>
  <si>
    <t>WHEELABRATOR SOUTH BROWARD, INC - RESOURCE RECOVERY FACILITY</t>
  </si>
  <si>
    <t>Greif Packaging, LLC</t>
  </si>
  <si>
    <t>COUNTY OF LEWIS &amp; CLARK MONTANA (100%)</t>
  </si>
  <si>
    <t>CITY OF LITTLE ROCK ARKANSAS (100%)</t>
  </si>
  <si>
    <t>ROLLING MEADOWS LANDFILL, INC.</t>
  </si>
  <si>
    <t>Ox Paperboard WP Mill, LLC</t>
  </si>
  <si>
    <t>800 Gaston Road, Bld A</t>
  </si>
  <si>
    <t>CITY OF TAMPA FLORIDA (100%)</t>
  </si>
  <si>
    <t>873 N. Walton Ave</t>
  </si>
  <si>
    <t>Yuba City Cogeneration</t>
  </si>
  <si>
    <t>POET Biorefining - Caro, LLC</t>
  </si>
  <si>
    <t>Baton Rouge, La</t>
  </si>
  <si>
    <t>Air Products and Chemicals, Inc. - BR SMR</t>
  </si>
  <si>
    <t>TOWN OF BABYLON NEW YORK (100%)</t>
  </si>
  <si>
    <t>326191</t>
  </si>
  <si>
    <t>327110</t>
  </si>
  <si>
    <t>212319</t>
  </si>
  <si>
    <t>W5289 Valero Way</t>
  </si>
  <si>
    <t>Johnson Creek</t>
  </si>
  <si>
    <t>Aztalan Bio LLC</t>
  </si>
  <si>
    <t>AZTALAN BIO LLC (100%)</t>
  </si>
  <si>
    <t>CalPortland Redding Cement Plant</t>
  </si>
  <si>
    <t>Mont Belvieu Fractionator</t>
  </si>
  <si>
    <t>HUNTSMAN ADVANCED MATERIALS AMERICAS, LLC</t>
  </si>
  <si>
    <t>HUNTSMAN CORP (100%)</t>
  </si>
  <si>
    <t>Steel Dynamics Columbus, LLC</t>
  </si>
  <si>
    <t>Lake Charles Fractionator</t>
  </si>
  <si>
    <t>PRATT PAPER (NY), INC.</t>
  </si>
  <si>
    <t>20400 N WEBSTER ST</t>
  </si>
  <si>
    <t>Cardinal FG - Spring Hill Plant</t>
  </si>
  <si>
    <t>332913,333618,332999</t>
  </si>
  <si>
    <t>325193,312140</t>
  </si>
  <si>
    <t>DT MIDSTREAM INC (100%)</t>
  </si>
  <si>
    <t>WASHINGTON COUNTY MARYLAND (100%)</t>
  </si>
  <si>
    <t>660 East County Line Road</t>
  </si>
  <si>
    <t>PLANT CITY</t>
  </si>
  <si>
    <t>Mosaic Fertilizer LLC, Plant City Facility</t>
  </si>
  <si>
    <t>562111</t>
  </si>
  <si>
    <t>CITY OF RAPID CITY SOUTH DAKOTA (100%)</t>
  </si>
  <si>
    <t>COUNTY OF MIAMI-DADE FLORIDA (100%)</t>
  </si>
  <si>
    <t>Pixley Cogen Partners, LLC</t>
  </si>
  <si>
    <t>SJV BIODIESEL LLC (100%)</t>
  </si>
  <si>
    <t>31 REFUSE ROAD, 2 MILES S OF B</t>
  </si>
  <si>
    <t>336510</t>
  </si>
  <si>
    <t>Code 106.3, Building 44/2, SEAVEY ISLAND</t>
  </si>
  <si>
    <t>Hankinson Renewable Energy, LLC</t>
  </si>
  <si>
    <t>179 Innovation Dr</t>
  </si>
  <si>
    <t>Hope Gas, Inc.</t>
  </si>
  <si>
    <t>LODERS CROKLAAN USA, LLC</t>
  </si>
  <si>
    <t>Kinder Morgan Altamont LLC Altamont Gas Plant, Altamont, UT</t>
  </si>
  <si>
    <t>Kinder Morgan Altamont LLC Bluebell Gas Plant, Roosevelt, UT</t>
  </si>
  <si>
    <t>Jefferson Terminal South</t>
  </si>
  <si>
    <t>JEFFERSON GULF COAST MANAGEMENT PARTNERS LLC (100%)</t>
  </si>
  <si>
    <t>Imerys Filtration Minerals, Inc.</t>
  </si>
  <si>
    <t>Carlex Glass America, LLC</t>
  </si>
  <si>
    <t>Airgas Therapeutics LLC - Scott Medical Products</t>
  </si>
  <si>
    <t>JESSOP STEEL, LLC WASHINGTON FACILITY</t>
  </si>
  <si>
    <t>4631 Old Hwy 146, Suite B</t>
  </si>
  <si>
    <t>4881 COUGAR TRAIL ROAD</t>
  </si>
  <si>
    <t>VOLVO TRUCKS NORTH AMERICA</t>
  </si>
  <si>
    <t>336120</t>
  </si>
  <si>
    <t>VOLVO GROUP TRUCK OPERATIONS (100%)</t>
  </si>
  <si>
    <t>Gulf Coast Fractionator</t>
  </si>
  <si>
    <t>Thiele Kaolin Company Deepstep Road Plant</t>
  </si>
  <si>
    <t>BARRICK GOLD OF NORTH AMERICA INC (100%)</t>
  </si>
  <si>
    <t>P4 Production, LLC</t>
  </si>
  <si>
    <t>311999</t>
  </si>
  <si>
    <t>COUNTY OF CLARK INDIANA (50%); FLOYD COUNTY BOARD OF COMMISSIONER (50%)</t>
  </si>
  <si>
    <t>ONEOK INC (50%); TRANSCANADA PIPELINE USA LTD (50%)</t>
  </si>
  <si>
    <t>241 FOREST ROAD</t>
  </si>
  <si>
    <t>IRON RIVER</t>
  </si>
  <si>
    <t>BAYFIELD COUNTY</t>
  </si>
  <si>
    <t>HENNEPIN COUNTY MINNESOTA (100%)</t>
  </si>
  <si>
    <t>CITY &amp; COUNTY OF DENVER COLORADO (100%)</t>
  </si>
  <si>
    <t>332618</t>
  </si>
  <si>
    <t>331222</t>
  </si>
  <si>
    <t>332112</t>
  </si>
  <si>
    <t>TRECORA HYDROCARBONS LLC</t>
  </si>
  <si>
    <t>327910,326121,325613,562211</t>
  </si>
  <si>
    <t>2655 Valley Drive</t>
  </si>
  <si>
    <t>BRISTOL INTEGRATED SOLID WASTE MANAGEMENT FACILITY</t>
  </si>
  <si>
    <t>CITY OF BRISTOL VIRGINIA (100%)</t>
  </si>
  <si>
    <t>313230</t>
  </si>
  <si>
    <t>Energy Center Omaha, LLC</t>
  </si>
  <si>
    <t>333415</t>
  </si>
  <si>
    <t>CORDIA ENERGY (100%)</t>
  </si>
  <si>
    <t>VIKING ENERGY OF LINCOLN, LLC</t>
  </si>
  <si>
    <t>CITY OF SCOTTSBORO ALABAMA (100%)</t>
  </si>
  <si>
    <t>Alto ICP, LLC</t>
  </si>
  <si>
    <t>CROW WING COUNTY MINNESOTA (100%)</t>
  </si>
  <si>
    <t>26270 HIGHWAY 405, RIVER ROAD SOUTH</t>
  </si>
  <si>
    <t>CITY OF LOMPOC CALIFORNIA (100%)</t>
  </si>
  <si>
    <t>10220 W. Tangerine Road</t>
  </si>
  <si>
    <t>Tangerine Landfill</t>
  </si>
  <si>
    <t>PIMA COUNTY ARIZONA (100%)</t>
  </si>
  <si>
    <t>Monument Gas Plant</t>
  </si>
  <si>
    <t>CITY OF WILMINGTON DELAWARE (80%); DELAWARE SOLID WASTE AUTHORITY (20%)</t>
  </si>
  <si>
    <t>FRITO-LAY, INC. - PERRY PLANT</t>
  </si>
  <si>
    <t>Quad/Graphics, Inc. - Martinsburg Facility</t>
  </si>
  <si>
    <t>323111</t>
  </si>
  <si>
    <t>322230,327910</t>
  </si>
  <si>
    <t>326199</t>
  </si>
  <si>
    <t>YAKIMA COUNTY PUBLIC SERVICES (100%)</t>
  </si>
  <si>
    <t>Elk Basin Gas Plant</t>
  </si>
  <si>
    <t>331491</t>
  </si>
  <si>
    <t>313310</t>
  </si>
  <si>
    <t>311613,112340</t>
  </si>
  <si>
    <t>JG BOSWELL CO (95.22%); IL POMODORA INC (2.07%)</t>
  </si>
  <si>
    <t>325120,325311</t>
  </si>
  <si>
    <t>Tyson Farms, Inc/ Cuthbert Plant</t>
  </si>
  <si>
    <t>25102 Liberty Road, PO Box 159</t>
  </si>
  <si>
    <t>ELEMENT RESOURCES DE LLC (100%)</t>
  </si>
  <si>
    <t>ENBRIDGE (US) INC (50%); ENERGY TRANSFER LP (50%)</t>
  </si>
  <si>
    <t>KOCH ENTERPRISES INC (100%)</t>
  </si>
  <si>
    <t>Quad/Graphics, Inc. - Lomira Facility</t>
  </si>
  <si>
    <t>WESTROCK CP, LLC - HODGE MILL</t>
  </si>
  <si>
    <t>Bunge Chevron Ag Renewables LLC  Cairo Facility</t>
  </si>
  <si>
    <t>BUNGE CHEVRON AG RENEWABLES LLC (100%)</t>
  </si>
  <si>
    <t>Poet Biorefining Lake Crystal, LLC</t>
  </si>
  <si>
    <t>Bunge Chevron Ag Renewables LLC</t>
  </si>
  <si>
    <t>COUNTY OF BREVARD FLORIDA (100%)</t>
  </si>
  <si>
    <t>COUNTY OF LENOIR NORTH CAROLINA (100%)</t>
  </si>
  <si>
    <t>TATA CHEMICALS (SODA ASH) PARTNERS (100%)</t>
  </si>
  <si>
    <t>Algonquin Power Sanger, LLC</t>
  </si>
  <si>
    <t>ALGONQUIN POWER SANGER LLC (100%)</t>
  </si>
  <si>
    <t>ONEOK INC (80%); PHILLIPS 66 (10%); SPECTRA ENERGY LLC (10%)</t>
  </si>
  <si>
    <t>Marquis Energy - Wisconsin, LLC</t>
  </si>
  <si>
    <t>MARQUIS ENERGY - WISCONSIN LLC (100%)</t>
  </si>
  <si>
    <t>COUNTY OF MONMOUTH NEW JERSEY (100%)</t>
  </si>
  <si>
    <t>Amsted Graphite Materials LLC</t>
  </si>
  <si>
    <t>335991</t>
  </si>
  <si>
    <t>AMGEN MANUFACTURING, LIMITED</t>
  </si>
  <si>
    <t>DAVIESS COUNTY KENTUCKY (100%)</t>
  </si>
  <si>
    <t>322220</t>
  </si>
  <si>
    <t>BIRLA CARBON USA, Inc.</t>
  </si>
  <si>
    <t>NORIT AMERICAS INC</t>
  </si>
  <si>
    <t>NORIT AMERICAS INC (100%)</t>
  </si>
  <si>
    <t>1432 6th Street, MAIP</t>
  </si>
  <si>
    <t>COUNTY OF ALAMANCE NORTH CAROLINA (100%)</t>
  </si>
  <si>
    <t>TOWN OF COLONIE NEW YORK (100%)</t>
  </si>
  <si>
    <t>Carr. PR-682 Interior, Sector Garrochales, Bo. Factor II</t>
  </si>
  <si>
    <t>AMF HAWAII INVESTMENTS HOLDINGS, LLC (100%)</t>
  </si>
  <si>
    <t>Carr. PR-1, hacia Carr. PR-834, Sector La Muda</t>
  </si>
  <si>
    <t>562920</t>
  </si>
  <si>
    <t>BLUESCOPE STEEL INVESTMENTS INC (50%); BLUESCOPE STEEL INVESTMENTS INC 3 (30%); BLUESCOPE STEEL INVESTMENTS INC 2 (20%)</t>
  </si>
  <si>
    <t>California Resources Elk Hills, LLC - Gas Processing and Power Generation</t>
  </si>
  <si>
    <t>Carr. PR-866, Bo. Candelaria, Km. 1.5</t>
  </si>
  <si>
    <t>BAYAMON MUNICIPIO</t>
  </si>
  <si>
    <t>COVANTA BRISTOL, INC</t>
  </si>
  <si>
    <t>Versum Materials US, LLC</t>
  </si>
  <si>
    <t>481111</t>
  </si>
  <si>
    <t>CITY OF CASPER WYOMING (100%)</t>
  </si>
  <si>
    <t>531390,221112,562910,561210,551114</t>
  </si>
  <si>
    <t>Kennecott Utah Copper, LLC</t>
  </si>
  <si>
    <t>212230</t>
  </si>
  <si>
    <t>Entergy New Orleans, LLC Gas Business</t>
  </si>
  <si>
    <t>COUNTY OF WAYNE NORTH CAROLINA (100%)</t>
  </si>
  <si>
    <t>COUNTY OF LYON MINNESOTA (100%)</t>
  </si>
  <si>
    <t>NE MS SW MGT AUTHORITY, NE MS REG LF</t>
  </si>
  <si>
    <t>325194,325620,325211,325612,325611</t>
  </si>
  <si>
    <t>ALPHA METALLURGICAL RESOURCES INC (100%)</t>
  </si>
  <si>
    <t>SPOTSYLVANIA (100%)</t>
  </si>
  <si>
    <t>120 UNIVERSITY FAC, KLUGH AVENUE, BOX 345909</t>
  </si>
  <si>
    <t>KM 142, RTE. #3 BO. JOBOS</t>
  </si>
  <si>
    <t>325613,325611,311999</t>
  </si>
  <si>
    <t>COUNTY OF MAUI HAWAII (100%)</t>
  </si>
  <si>
    <t>924110</t>
  </si>
  <si>
    <t>CITY OF EL PASO TEXAS (100%)</t>
  </si>
  <si>
    <t>CITY OF CONWAY ARKANSAS (100%)</t>
  </si>
  <si>
    <t>NORTHEAST ARKANSAS REGIONAL SOLID WASTE MANAGEMENT DISTRICT</t>
  </si>
  <si>
    <t>CalNRG  Santa Clara Valley Gas Plant</t>
  </si>
  <si>
    <t>CITY OF BENTON KENTUCKY (100%)</t>
  </si>
  <si>
    <t>RICE COUNTY MINNESOTA (100%)</t>
  </si>
  <si>
    <t>DECORATIVE PANELS INTERNATIONAL, INC.</t>
  </si>
  <si>
    <t>812921,423410</t>
  </si>
  <si>
    <t>Fujifilm Manufacturing U.S.A., Inc.</t>
  </si>
  <si>
    <t>325992</t>
  </si>
  <si>
    <t>COUNTY OF CROOK OREGON (100%)</t>
  </si>
  <si>
    <t>CUTRALE CITRUS JUICES USA, INC.</t>
  </si>
  <si>
    <t>CALUMET KARNS CITY REFINING, LLC.</t>
  </si>
  <si>
    <t>4216 Hedger Lane</t>
  </si>
  <si>
    <t>Marquis Energy - Illinois LLC</t>
  </si>
  <si>
    <t>MARQUIS ENERGY - ILLINOIS LLC (100%)</t>
  </si>
  <si>
    <t>Colors and Effects USA LLC</t>
  </si>
  <si>
    <t>SUN CHEMICAL (100%)</t>
  </si>
  <si>
    <t>TYSON FARMS, INC. - Union City TN</t>
  </si>
  <si>
    <t>ARCELORMITTAL HOLDINGS LLC (100%)</t>
  </si>
  <si>
    <t>710 E Railraod Ave</t>
  </si>
  <si>
    <t>FORT MORGAN CITY OF</t>
  </si>
  <si>
    <t>CITY OF FORT MORGAN COLORADO (100%)</t>
  </si>
  <si>
    <t>COUNTY OF ANGELINA TEXAS (100%)</t>
  </si>
  <si>
    <t>CITY OF ST GEORGE UTAH (100%)</t>
  </si>
  <si>
    <t>COWLITZ COUNTY WASHINGTON (100%)</t>
  </si>
  <si>
    <t>125 6th Ave, STE 320</t>
  </si>
  <si>
    <t>Mars Wrigley Confectionery US, LLC</t>
  </si>
  <si>
    <t>311352</t>
  </si>
  <si>
    <t>3300 WOLVERINE DRIVE</t>
  </si>
  <si>
    <t>SPARTAN STEEL COATING</t>
  </si>
  <si>
    <t>WORTHINGTON INDUSTRIES INC (52%); CLEVELAND-CLIFFS INC (48%)</t>
  </si>
  <si>
    <t>FRITO-LAY, INCORPORATED</t>
  </si>
  <si>
    <t>Futamura USA, Inc.</t>
  </si>
  <si>
    <t>Kosei St. Marys, Corp.</t>
  </si>
  <si>
    <t>336390</t>
  </si>
  <si>
    <t>921120</t>
  </si>
  <si>
    <t>CITY OF COVINGTON TENNESSEE (100%)</t>
  </si>
  <si>
    <t>Mitsubishi Electric Power Products, Inc.</t>
  </si>
  <si>
    <t>LINCOLN COUNTY NORTH CAROLINA (100%)</t>
  </si>
  <si>
    <t>CITY OF GLOVERSVILLE NEW YORK (100%)</t>
  </si>
  <si>
    <t>Ingredion Incorporated, Indianapolis Plant</t>
  </si>
  <si>
    <t>COUNTY OF CHAUTAUQUA NEW YORK (100%)</t>
  </si>
  <si>
    <t>BCE-MACH III MIDSTREAM HOLDINGS LLC (50%); CARRERA GAS CO LLC (50%)</t>
  </si>
  <si>
    <t>AM/NS Calvert, LLC</t>
  </si>
  <si>
    <t>University of California, Los Angeles</t>
  </si>
  <si>
    <t>East Dubuque Nitrogen Fertilizers, LLC</t>
  </si>
  <si>
    <t>667A Ruger Road</t>
  </si>
  <si>
    <t>US MILITARY ACADEMY AT WEST POINT</t>
  </si>
  <si>
    <t>CARGILL INCORPORATED, WATKINS GLEN PLANT</t>
  </si>
  <si>
    <t>WVA Manufacturing, LLC</t>
  </si>
  <si>
    <t>ORANGE COUNTY NORTH CAROLINA (100%)</t>
  </si>
  <si>
    <t>COUNTY OF OLMSTED MINNESOTA (100%)</t>
  </si>
  <si>
    <t>SURRY COUNTY NORTH CAROLINA (100%)</t>
  </si>
  <si>
    <t>PR-681, KM 0.5</t>
  </si>
  <si>
    <t>PR-03 KM 142.2 BARRIO JOBOS</t>
  </si>
  <si>
    <t>PREPA Jobos Turbine Power Block</t>
  </si>
  <si>
    <t>423120</t>
  </si>
  <si>
    <t>Entergy Louisiana, LLC Gas Business</t>
  </si>
  <si>
    <t>WestRock CP, LLC - West Point Mill</t>
  </si>
  <si>
    <t>CITY OF CHEYENNE WYOMING (100%)</t>
  </si>
  <si>
    <t>CITY OF ALBEMARLE NORTH CAROLINA (100%)</t>
  </si>
  <si>
    <t>STEEL DYNAMICS. INC. (SDI), STRUCTUAL AND RAIL DIVISION</t>
  </si>
  <si>
    <t>CITY OF TACOMA WASHINGTON (100%)</t>
  </si>
  <si>
    <t>Sisecam Wyoming LLC</t>
  </si>
  <si>
    <t>NATURAL RESOURCE PARTNERS LP (49%); SISECAM CHEMICALS USA INC (30.6%); CINER ENTERPRISES INC (20.4%)</t>
  </si>
  <si>
    <t>1801 TUCKER STREET, NE BUILDING 233</t>
  </si>
  <si>
    <t>DEKALB COUNTY GEORGIA (100%)</t>
  </si>
  <si>
    <t>312130</t>
  </si>
  <si>
    <t>HWY 146, 2.12 MI NW OF_CHATHAM</t>
  </si>
  <si>
    <t>COUNTY OF ESCAMBIA FLORIDA (100%)</t>
  </si>
  <si>
    <t>MITSUBISHI CEMENT CORP (100%)</t>
  </si>
  <si>
    <t>333514</t>
  </si>
  <si>
    <t>4555 OVERLOOK AVE. SW</t>
  </si>
  <si>
    <t>NAVAL RESEARCH LABORATORY</t>
  </si>
  <si>
    <t>SIOUXLAND ETHANOL, LLC</t>
  </si>
  <si>
    <t>2 MI S OF I-40</t>
  </si>
  <si>
    <t>LAGUNA</t>
  </si>
  <si>
    <t>CIBOLA COUNTY</t>
  </si>
  <si>
    <t>HWY 55, 18 MI SSE OF MNTNAIR</t>
  </si>
  <si>
    <t>SUMMIT COUNTY COLORADO (100%)</t>
  </si>
  <si>
    <t>S. OF HWY. 79 N., 4.5 MI. E. OF LOOP</t>
  </si>
  <si>
    <t>Colorado Natural Gas, Inc.</t>
  </si>
  <si>
    <t>Domtar Paper Company, LLC</t>
  </si>
  <si>
    <t>AMALGAMATED SUGAR CO OREGON COOPERATIVE CORP (100%)</t>
  </si>
  <si>
    <t>Armstrong Power, LLC</t>
  </si>
  <si>
    <t>3601 C Street, Suite 1000-51</t>
  </si>
  <si>
    <t>AMALGAMATED SUGAR CO (100%)</t>
  </si>
  <si>
    <t>ARKEMA, INC.</t>
  </si>
  <si>
    <t>UTILITIES BOARD OF THE CITY OF TRUSSVILLE ALABAMA (100%)</t>
  </si>
  <si>
    <t>Potters Industries LLC. - Apex, NC</t>
  </si>
  <si>
    <t>POTTERS INTERMEDIATE HOLDINGS LP (100%)</t>
  </si>
  <si>
    <t>POET BIOREFINING - GOWRIE, LLC</t>
  </si>
  <si>
    <t>DAVID ALMQUIST (6.25%); MARKEETA LERAY (6.25%); DOERFIER DUMP LLC (25%); HOSTER BROTHERS INC (25%); OK TITLE CLEARING (25%); GINGERLYNN INC (12.5%)</t>
  </si>
  <si>
    <t>Heidelberg Materials/EVANSVILLE CEMENT PLT &amp; QUARRY</t>
  </si>
  <si>
    <t>TotalEnergies Petrochemicals &amp; Refining USA, Inc. - Port Arthur Refinery</t>
  </si>
  <si>
    <t>METALS RECOVERY HOLDINGS LLC (100%)</t>
  </si>
  <si>
    <t>336330</t>
  </si>
  <si>
    <t>Wolfspeed, Inc</t>
  </si>
  <si>
    <t>CITY OF CHANUTE KANSAS (100%)</t>
  </si>
  <si>
    <t>ALYESKA PIPELINE SERVICE COMPANY, Valdez Marine Terminal</t>
  </si>
  <si>
    <t>990 Learning Way, Building 30</t>
  </si>
  <si>
    <t>TERRA INTERNATIONAL (OKLAHOMA) LLC</t>
  </si>
  <si>
    <t>Valero Renewable Fuels, LLC d/b/a Valero Bluffton Plant</t>
  </si>
  <si>
    <t>SEPG MGA,LLC (100%)</t>
  </si>
  <si>
    <t>1 BDA Crossing, Suite 100</t>
  </si>
  <si>
    <t>The San Antonio Refinery, LLC</t>
  </si>
  <si>
    <t>ALLEGIANCE REFINING LLC (100%)</t>
  </si>
  <si>
    <t>41.061299, -111.012854</t>
  </si>
  <si>
    <t>AMERICAN CONSOLIDATED NATURAL RESOURCES INC (100%)</t>
  </si>
  <si>
    <t>GreenAmerica Biofuels Ord LLC</t>
  </si>
  <si>
    <t>PILOT CORP (100%)</t>
  </si>
  <si>
    <t>US 377 SW 10 MI TO PRIVATE RD,</t>
  </si>
  <si>
    <t>KIMBLE COUNTY</t>
  </si>
  <si>
    <t>Mosaic Fertilizer, LLC</t>
  </si>
  <si>
    <t>325110,325180</t>
  </si>
  <si>
    <t>600 CARDINAL WAY ROAD</t>
  </si>
  <si>
    <t>CARDINAL GLASS INDUSTRIES - GREENLAND PLANT</t>
  </si>
  <si>
    <t>200 South Post Road, OFF AIRPORT</t>
  </si>
  <si>
    <t>AlphaPET, Inc.</t>
  </si>
  <si>
    <t>Arcosa LW BR, LLC Livingston DIV</t>
  </si>
  <si>
    <t>10510 W. ZEMKE ROAD</t>
  </si>
  <si>
    <t>CHICAGO O'HARE INTERNATIONAL AIRPORT</t>
  </si>
  <si>
    <t>COUNTY OF EAGLE COLORADO (100%)</t>
  </si>
  <si>
    <t>EMERALD LAKE CAPITAL MANAGEMENT (100%)</t>
  </si>
  <si>
    <t>Air Products and Chemicals, Inc. - Joliet, IL H2 Plant</t>
  </si>
  <si>
    <t>OCCIDENTAL PETROLEUM CORP (53%); CHEVRON CORP (17%); CONOCOPHILLIPS (14%); EXXON MOBIL CORP (12%); EXXON MOBIL CORP (12%); ARIEL EXPLORATION INC (1%); COTERRA ENERGY INC (1%); DEVON ENERGY CORP (1%)</t>
  </si>
  <si>
    <t>CITY OF PALO ALTO CALIFORNIA (100%)</t>
  </si>
  <si>
    <t>KRATON CHEMICAL, LLC</t>
  </si>
  <si>
    <t>COVANTA BABYLON, INC.</t>
  </si>
  <si>
    <t>B BRAUN MEDICAL, INC</t>
  </si>
  <si>
    <t>EXCALIBUR POWER LLC (60%); ATLANTIC POWER CORP (40%)</t>
  </si>
  <si>
    <t>423110</t>
  </si>
  <si>
    <t>4MI. W OF 281 ON HIGHWAY 1017,</t>
  </si>
  <si>
    <t>E F Kenilworth, Inc.</t>
  </si>
  <si>
    <t>CITY OF FORT COLLINS COLORADO (50%); CITY OF LOVELAND COLORADO (25%); COUNTY OF LARIMER COLORADO (25%)</t>
  </si>
  <si>
    <t>325220,313110</t>
  </si>
  <si>
    <t>3972 Ward Road, Suite 101</t>
  </si>
  <si>
    <t>New-Indy Ontario, LLC</t>
  </si>
  <si>
    <t>Bavarian Trucking Co., Inc.</t>
  </si>
  <si>
    <t>GEORGIA-PACIFIC GYPSUM LLC, WHEATFIELD, INDIANA</t>
  </si>
  <si>
    <t>5001 SE Johnson Creek Blvd</t>
  </si>
  <si>
    <t>Milwaukie</t>
  </si>
  <si>
    <t>PCC STRUCTURALS INC</t>
  </si>
  <si>
    <t>331529</t>
  </si>
  <si>
    <t>CITY OF GLASGOW KENTUCKY (100%)</t>
  </si>
  <si>
    <t>Corning Pharmaceutical Glass, LLC</t>
  </si>
  <si>
    <t>Primary Products Ingredients Americas, LLC d/b/a Primient</t>
  </si>
  <si>
    <t>Ahlstrom NA Specialty Solutions LLC</t>
  </si>
  <si>
    <t>New Haven Harbor Station</t>
  </si>
  <si>
    <t>CF Industries Nitrogen, LLC-Port Neal Nitrogen Complex</t>
  </si>
  <si>
    <t>Resonac Graphite America Inc.130130</t>
  </si>
  <si>
    <t>Hitachi Energy USA, Inc.</t>
  </si>
  <si>
    <t>813990</t>
  </si>
  <si>
    <t>United States Pipe and Foundry Company, LLC</t>
  </si>
  <si>
    <t>Potters Industries, Inc. - Brownwood, TX</t>
  </si>
  <si>
    <t>Big River Resources Boyceville, LLC</t>
  </si>
  <si>
    <t>CITY OF DULUTH MINNESOTA (100%)</t>
  </si>
  <si>
    <t>CITY OF FT SMITH ARKANSAS (100%)</t>
  </si>
  <si>
    <t>NEW GEORGIA LANDFILL, BIRMINGHAM</t>
  </si>
  <si>
    <t>CITY OF BIRMINGHAM ALABAMA (100%)</t>
  </si>
  <si>
    <t>SKY QUARRY INC (100%)</t>
  </si>
  <si>
    <t>7401 19TH STREET NORTHWEST</t>
  </si>
  <si>
    <t>OLMSTED COUNTY - KALMAR LANDFILL</t>
  </si>
  <si>
    <t>KOCH FERTILIZER DODGE CITY, LLC</t>
  </si>
  <si>
    <t>Tesoro Refining and Marketing Company, Salt Lake City Refinery</t>
  </si>
  <si>
    <t>Commonwealth Rolled Products</t>
  </si>
  <si>
    <t>AIP LLC (100%)</t>
  </si>
  <si>
    <t>221112,325199</t>
  </si>
  <si>
    <t>USG INTERIORS, LLC - WALWORTH PLANT</t>
  </si>
  <si>
    <t>STERLING ETHANOL, LLC</t>
  </si>
  <si>
    <t>UNIFIED GOVERNMENT OF ATHENS-CLARKE COUNTY GEORGIA (100%)</t>
  </si>
  <si>
    <t>4001 CEDAR POINT ROAD, OHIO</t>
  </si>
  <si>
    <t>Ohio Refining Company LLC</t>
  </si>
  <si>
    <t>BP AMERICA INC (50%); HUSKY MARKETING &amp; SUPPLY CO (50%)</t>
  </si>
  <si>
    <t>CENTRAL INDIANA ETHANOL, LLC</t>
  </si>
  <si>
    <t>Lone Star Industries, Inc. /dba/ BUZZI UNICEM USA</t>
  </si>
  <si>
    <t>COUNTY OF NEW HANOVER NORTH CAROLINA (100%)</t>
  </si>
  <si>
    <t>DCP MIDSTREAM LP (50%); ENTERGY CORP (50%)</t>
  </si>
  <si>
    <t>UNITED ETHANOL, LLC</t>
  </si>
  <si>
    <t>2310 CENTRAL AVE, SUITE 100</t>
  </si>
  <si>
    <t>311613,311119</t>
  </si>
  <si>
    <t>Mountaire Farms of Delaware, Inc.</t>
  </si>
  <si>
    <t>112340</t>
  </si>
  <si>
    <t>Road PR-2, Km 26.7</t>
  </si>
  <si>
    <t>Argos Puerto Rico, Corp.</t>
  </si>
  <si>
    <t>221114</t>
  </si>
  <si>
    <t>CITY OF ANN ARBOR MICHIGAN (100%)</t>
  </si>
  <si>
    <t>300 E. University Drive, Suite 320</t>
  </si>
  <si>
    <t>111419</t>
  </si>
  <si>
    <t>221112,311999,325193</t>
  </si>
  <si>
    <t>Potters Industries, Inc. - Muscatine, IA</t>
  </si>
  <si>
    <t>Darling Ingredients, Inc. - Rose Hill</t>
  </si>
  <si>
    <t>CITY OF FORT WORTH TEXAS (100%)</t>
  </si>
  <si>
    <t>BO AGUIRRE, RD #3 HECTOMETRO 7</t>
  </si>
  <si>
    <t>HM Cement Southeast LLC</t>
  </si>
  <si>
    <t>NUTRIEN US CORP A INC (100%)</t>
  </si>
  <si>
    <t>Sylvamo Eastover Mill</t>
  </si>
  <si>
    <t>SYLVAMO NORTH AMERICA LLC (100%)</t>
  </si>
  <si>
    <t>PHILIP MORRIS USA - PARK 500</t>
  </si>
  <si>
    <t>EXXON MOBIL CORP (57%); EXXON MOBIL CORP (57%)</t>
  </si>
  <si>
    <t>INV Propylene, LLC</t>
  </si>
  <si>
    <t>CITY OF ALBANY NEW YORK (100%)</t>
  </si>
  <si>
    <t>1000 Gibbon St</t>
  </si>
  <si>
    <t>Energy Center Pittsburgh LLC - Gibbon Plant</t>
  </si>
  <si>
    <t>Glanbia Foods, Inc.</t>
  </si>
  <si>
    <t>Summit Utilities Inc., Arkansas (Arkansas)</t>
  </si>
  <si>
    <t>COUNTY OF AUGUSTA VIRGINIA (57.73%); CITY OF WAYNESBORO VIRGINIA (21.86%); CITY OF STAUNTON VIRGINIA (20.41%)</t>
  </si>
  <si>
    <t>6351 W STATE ST</t>
  </si>
  <si>
    <t>COLES COUNTY</t>
  </si>
  <si>
    <t>COLES COUNTY LANDFILL</t>
  </si>
  <si>
    <t>CITY OF AMARILLO TEXAS (100%)</t>
  </si>
  <si>
    <t>GCC Permian, LLC</t>
  </si>
  <si>
    <t>415 PRIVATE RD, 3502</t>
  </si>
  <si>
    <t>DETROIT THERMAL LLC (100%)</t>
  </si>
  <si>
    <t>258 Bristoria Road</t>
  </si>
  <si>
    <t>Black Hills Nebraska Gas, LLC. dba Black Hills Energy</t>
  </si>
  <si>
    <t>7400 Central Freeway North,</t>
  </si>
  <si>
    <t>ARCLIGHT ENERGY PARTNERS FUND VIII LP (100%)</t>
  </si>
  <si>
    <t>Algonquin Power Windsor Locks, LLC</t>
  </si>
  <si>
    <t>ALGONQUIN POWER WINDSOR LOCKS LLC (100%)</t>
  </si>
  <si>
    <t>10800 South State Road 68, 764965</t>
  </si>
  <si>
    <t>370 PLAINFIELD ROAD, RTE 12-A</t>
  </si>
  <si>
    <t>CITY OF LEBANON NEW HAMPSHIRE (100%)</t>
  </si>
  <si>
    <t>AIR LIQUID LARGE INDUSTRIES US, LP</t>
  </si>
  <si>
    <t>Delek Refining, Ltd</t>
  </si>
  <si>
    <t>CertainTeed Gypsum Silver Grove, LLC.</t>
  </si>
  <si>
    <t>Port Hamilton Refining and Transportation, LLLP</t>
  </si>
  <si>
    <t>PORT HAMILTON REFINING &amp; TRANSPORTATION, LLLP (100%)</t>
  </si>
  <si>
    <t>311119,325311</t>
  </si>
  <si>
    <t>White Springs Agricultural Chemical, Inc.</t>
  </si>
  <si>
    <t>BP PRODUCTS NORTH AMERICA INC (100%)</t>
  </si>
  <si>
    <t>Leprino Foods, Greeley</t>
  </si>
  <si>
    <t>Valero Renewable Fuels Company, LLC d/b/a Valero Mt. Vernon Plant</t>
  </si>
  <si>
    <t>WESTERN PLACER WASTE MANAGEMENT AUTHORITY (100%)</t>
  </si>
  <si>
    <t>125 S. Ft. Douglas Blvd, Bldg 605</t>
  </si>
  <si>
    <t>IREDELL COUNTY NORTH CAROLINA (100%)</t>
  </si>
  <si>
    <t>Cascades Tissue Group-Oregon, a division of Cascades Holding US Inc</t>
  </si>
  <si>
    <t>Black Hills Colorado Gas, Inc. dba Black Hills Energy</t>
  </si>
  <si>
    <t>POET Biorefining- Arthur, LLC</t>
  </si>
  <si>
    <t>BASF TOTALEnergies PETROCHEMICALS LLC</t>
  </si>
  <si>
    <t>CANTON, CITY OF, CANTON SANITARY LANDFILL</t>
  </si>
  <si>
    <t>CITY OF CANTON MISSISSIPPI (100%)</t>
  </si>
  <si>
    <t>STRATEGIC VALUE PARTNERS LLC (100%)</t>
  </si>
  <si>
    <t>1823 East Boy Scout Road</t>
  </si>
  <si>
    <t>Advanced Tri-Gen Power Systems, LLC</t>
  </si>
  <si>
    <t>Cos-Mar Company, Styrene Monomer Plant</t>
  </si>
  <si>
    <t>KOCH FERTILIZER BEATRICE, LLC</t>
  </si>
  <si>
    <t>7800 SOUTH US HWY</t>
  </si>
  <si>
    <t>TITUSVILLE</t>
  </si>
  <si>
    <t>Indian River (683)</t>
  </si>
  <si>
    <t>3400       CHARLES STREET, NORTH</t>
  </si>
  <si>
    <t>500 LOOP 286 N,W.--SUITE 100</t>
  </si>
  <si>
    <t>CITY OF GLENDALE CALIFORNIA (100%)</t>
  </si>
  <si>
    <t>CITY OF IRVING TEXAS (100%)</t>
  </si>
  <si>
    <t>CITY OF DOVER OHIO (100%)</t>
  </si>
  <si>
    <t>POET Biorefining Mitchell, LLC</t>
  </si>
  <si>
    <t>DuPont Nutrition USA, Inc</t>
  </si>
  <si>
    <t>621111</t>
  </si>
  <si>
    <t>CAPITAL POWER INVESTMENTS LLC (100%)</t>
  </si>
  <si>
    <t>Troy Energy, LLC</t>
  </si>
  <si>
    <t>PNM RESOURCES INC (66.4%); CITY OF FARMINGTON NEW MEXICO (5.1%); INC COUNTY OF LOS ALAMOS NEW MEXICO (4.3%); UTAH ASSOCIATED MUNICIPAL POWER SYSTEMS (4.2%); UNS ENERGY CORP (20%)</t>
  </si>
  <si>
    <t>HOMER CITY GENERATION LP (100%)</t>
  </si>
  <si>
    <t>WILKES COUNTY NORTH CAROLINA (100%)</t>
  </si>
  <si>
    <t>NUCOR CORP (51%); CALIFORNIA STEEL INDUSTRIES INC (49%)</t>
  </si>
  <si>
    <t>COUNTY OF KOOTENAI IDAHO (100%)</t>
  </si>
  <si>
    <t>NISSAN NORTH AMERICA INC, CANTON MANUFACTURING FACILITY</t>
  </si>
  <si>
    <t>ARM ENERGY HOLDINGS LLC (100%)</t>
  </si>
  <si>
    <t>Milford Power, LLC</t>
  </si>
  <si>
    <t>APEX ENVIRONMENTAL, LLC - SANITARY LANDFILL (0641000223)</t>
  </si>
  <si>
    <t>ATI Specialty Materials, Monroe Plant</t>
  </si>
  <si>
    <t>STOELZLE GLASS USA INC (100%)</t>
  </si>
  <si>
    <t>LEON COUNTY FLORIDA (100%)</t>
  </si>
  <si>
    <t>CRUDE OIL TOPPING UNIT, PRUDHOE BAY OPERATIONS CENTER, TARMAC CAMP</t>
  </si>
  <si>
    <t>COUNTY OF LEFLORE MISSISSIPPI (100%)</t>
  </si>
  <si>
    <t>CITY OF ATLANTA GEORGIA (100%)</t>
  </si>
  <si>
    <t>COUNTY OF POLK FLORIDA (100%)</t>
  </si>
  <si>
    <t>CITY OF ALEXANDRIA LOUISIANA (100%)</t>
  </si>
  <si>
    <t>INEOS Pigments USA, Inc.- Plant 2</t>
  </si>
  <si>
    <t>66 ABG/CE, 120 Grenier Street</t>
  </si>
  <si>
    <t>UNIVERSITY OF CALIFORNIA, IRVINE</t>
  </si>
  <si>
    <t>Sylvamo Ticonderoga Mill</t>
  </si>
  <si>
    <t>OQ CORP BAY CITY PLANT</t>
  </si>
  <si>
    <t>OQ CORP (100%)</t>
  </si>
  <si>
    <t>Motiva Port Arthur Chemicals</t>
  </si>
  <si>
    <t>ANHEUSER-BUSCH, INC. CARTERSVI LLE BREWERY</t>
  </si>
  <si>
    <t>DUPONT NUTRITION USA, INC</t>
  </si>
  <si>
    <t>HWY 9, W 2.7 MI S OF Bryceland</t>
  </si>
  <si>
    <t>267 AIRPORT ROAD</t>
  </si>
  <si>
    <t>GEORGE WEST</t>
  </si>
  <si>
    <t>NUECES CMP STN</t>
  </si>
  <si>
    <t>Pleasants Energy, LLC</t>
  </si>
  <si>
    <t>Summit Sustainable Ingredients DBA Amber Wave</t>
  </si>
  <si>
    <t>SSI MGMT CO LLC (100%)</t>
  </si>
  <si>
    <t>2 ATLANTIC ST</t>
  </si>
  <si>
    <t>Cayuga Operating Company, LLC</t>
  </si>
  <si>
    <t>CITY OF MONTGOMERY ALABAMA (100%)</t>
  </si>
  <si>
    <t>WestRock CP, LLC - Panama City Mill (Formerly RockTenn)</t>
  </si>
  <si>
    <t>GEORGIA-PACIFIC NAHEOLA LLC</t>
  </si>
  <si>
    <t>BURLINGTON COUNTY NEW JERSEY (100%)</t>
  </si>
  <si>
    <t>326160</t>
  </si>
  <si>
    <t>SWVA, INC.</t>
  </si>
  <si>
    <t>COUNTY OF MESA COLORADO (100%)</t>
  </si>
  <si>
    <t>CADILLAC CASTING, INCORPORATED</t>
  </si>
  <si>
    <t>Green Country Energy, LLC</t>
  </si>
  <si>
    <t>COUNTY OF LANE OREGON (100%)</t>
  </si>
  <si>
    <t>Shell Deer Park Chemical</t>
  </si>
  <si>
    <t>SHELL USA (100%)</t>
  </si>
  <si>
    <t>EASTERN AREA LANDFILL, BIRMINGHAM</t>
  </si>
  <si>
    <t>UNIFIED GOVERNMENT OF WYANDOTTE COUNTY KANSAS (100%)</t>
  </si>
  <si>
    <t>CITY OF MURRAY KENTUCKY (100%)</t>
  </si>
  <si>
    <t>CITY OF HUMBOLDT CALIFORNIA (100%)</t>
  </si>
  <si>
    <t>Tyson Farms Inc., River Valley Ingredients - Hanceville</t>
  </si>
  <si>
    <t>250 SW Taylor Street</t>
  </si>
  <si>
    <t>Koch Fertilizer Ft. Dodge, LLC</t>
  </si>
  <si>
    <t>Helix Ironwood, LLC</t>
  </si>
  <si>
    <t>Altair Disposal Services, LLC</t>
  </si>
  <si>
    <t>Hickory Ridge Landfill, Inc.</t>
  </si>
  <si>
    <t>COUNTY OF OUTAGAMIE WISCONSIN (100%)</t>
  </si>
  <si>
    <t>SPECTRA ENERGY LLC (50%); THE WILLIAMS COS INC (50%)</t>
  </si>
  <si>
    <t>Carr. PR-982, Bo. Demajagua</t>
  </si>
  <si>
    <t>332994</t>
  </si>
  <si>
    <t>Fox River Valley Ethanol, LLC</t>
  </si>
  <si>
    <t>Carr. PR-874 Final, Km. 1.7, Bo. Hoyos Mulas</t>
  </si>
  <si>
    <t>W I TAYLOR COUNTY LANDFILL LLC (100%)</t>
  </si>
  <si>
    <t>GEORGIA PACIFIC Palatka LLC</t>
  </si>
  <si>
    <t>San Juan Landfill</t>
  </si>
  <si>
    <t>MUNICIPALITY DE SAN JUAN (100%)</t>
  </si>
  <si>
    <t>CP KELCO US, INC.-OKMULGEE</t>
  </si>
  <si>
    <t>GRANT COUNTY WASHINGTON (100%)</t>
  </si>
  <si>
    <t>795 FOOTE LANE</t>
  </si>
  <si>
    <t>ERACHEM COMILOG, INC.</t>
  </si>
  <si>
    <t>ERACHEM COMILOG INC (100%)</t>
  </si>
  <si>
    <t>PACIFIC GAS &amp; ELECTRIC CO (100%)</t>
  </si>
  <si>
    <t>ICG Beckley, LLC</t>
  </si>
  <si>
    <t>COUNTY OF ALLEN KANSAS (100%)</t>
  </si>
  <si>
    <t>Constellium Rolled Products Ravenswood, LLC</t>
  </si>
  <si>
    <t>Vicinity Energy Philadelphia, Inc - Schuylkill Station</t>
  </si>
  <si>
    <t>GEORGIA-PACIFIC Crossett LLC</t>
  </si>
  <si>
    <t>HF Sinclair Parco Refining Company LLC</t>
  </si>
  <si>
    <t>400 INDUSTRIAL PARKWAY EAST, HWY 158</t>
  </si>
  <si>
    <t>CPN MANAGEMENT LP (78.5%); PUBLIC UTILITIES BOARD OF THE CITY OF BROWNSVILLE TEXAS (21.5%)</t>
  </si>
  <si>
    <t>Pelican Renewables, LLC</t>
  </si>
  <si>
    <t>PELICAN RENEWABLES LLC (100%)</t>
  </si>
  <si>
    <t>Reynolds Metals Company, LLC</t>
  </si>
  <si>
    <t>445 MITCHELL STORE RD, RT 6</t>
  </si>
  <si>
    <t>CITY OF TIFTON GEORGIA (100%)</t>
  </si>
  <si>
    <t>HWY 14</t>
  </si>
  <si>
    <t>HURON</t>
  </si>
  <si>
    <t>4963 South Soto ST</t>
  </si>
  <si>
    <t>CITY OF VERNON CALIFORNIA (100%)</t>
  </si>
  <si>
    <t>Memphis Light, Gas, and Water</t>
  </si>
  <si>
    <t>CITY OF MEMPHIS TENNESSEE (100%)</t>
  </si>
  <si>
    <t>EIF CHANNELVIEW COGENERATION LLC (100%)</t>
  </si>
  <si>
    <t>LS POWER EQUITY PARTNERS LP (63.87%); RIESEL HOLDINGS (25%); LOWER COLORADO RIVER AUTHORITY (11.13%)</t>
  </si>
  <si>
    <t>325611,325613</t>
  </si>
  <si>
    <t>Emery Oleochemicals, LLC</t>
  </si>
  <si>
    <t>COUNTY OF ELKHART INDIANA (100%)</t>
  </si>
  <si>
    <t>NOURYON SURFACE CHEMISTRY LLC (100%)</t>
  </si>
  <si>
    <t>Lowry Gas Plant</t>
  </si>
  <si>
    <t>UGI Utilities, Inc.</t>
  </si>
  <si>
    <t>75 Riverside Avenue, PO Box 350</t>
  </si>
  <si>
    <t>Empire Generating Co, LLC</t>
  </si>
  <si>
    <t>325120,324110</t>
  </si>
  <si>
    <t>Martinez Renewable Fuel Facility</t>
  </si>
  <si>
    <t>HYUNDAI MOTOR MANUFACTURING ALABAMA, LLC</t>
  </si>
  <si>
    <t>Venice Gas Plant</t>
  </si>
  <si>
    <t>11530 PORTOR ROAD, RTE 635</t>
  </si>
  <si>
    <t>COUNTY OF ORANGE VIRGINIA (100%)</t>
  </si>
  <si>
    <t>ALTIVIA Petrochemicals, LLC - HAVERHILL COMPLEX</t>
  </si>
  <si>
    <t>59200 Winters Road, 1/2 mile east of Avalon Road</t>
  </si>
  <si>
    <t>Mclean</t>
  </si>
  <si>
    <t>REMC ASSETS, LP (100%)</t>
  </si>
  <si>
    <t>JOHN BROWN PARK</t>
  </si>
  <si>
    <t>OSAWATOMIE</t>
  </si>
  <si>
    <t>Osawatomie Generating Station</t>
  </si>
  <si>
    <t>Cooper River Partners, LLC</t>
  </si>
  <si>
    <t>GEORGIA-PACIFIC SAVANNAH RIVER LLC</t>
  </si>
  <si>
    <t>Monroe Energy, LLC, Trainer Refinery</t>
  </si>
  <si>
    <t>Lime Rock Resources Fort Worth Syncline (420)</t>
  </si>
  <si>
    <t>ConocoPhillips Gulf Coast Basin 220, Production</t>
  </si>
  <si>
    <t>4950 POWER PLANT COURT</t>
  </si>
  <si>
    <t>Decordova</t>
  </si>
  <si>
    <t>SABIC INNOVATIVE PLASTICS MT. VERNON, LLC</t>
  </si>
  <si>
    <t>Chief Ethanol Fuels, Inc.</t>
  </si>
  <si>
    <t>POET Biorefining - North Manchester, LLC</t>
  </si>
  <si>
    <t>TYR ENERGY INC (100%)</t>
  </si>
  <si>
    <t>NEVADA GOLD MINES LLC - CARLIN SOUTH AREA</t>
  </si>
  <si>
    <t>Darling In, Ingredients - Fayetteville</t>
  </si>
  <si>
    <t>VALLEY PROTEINS (100%)</t>
  </si>
  <si>
    <t>NUCOR STEEL MARION, INC. (0351010017)</t>
  </si>
  <si>
    <t>CITY OF WICHITA KANSAS (100%)</t>
  </si>
  <si>
    <t>WASTE MANAGEMENT OF NEW YORK, LLC</t>
  </si>
  <si>
    <t>Martin Marietta South Texas Cement, LLC</t>
  </si>
  <si>
    <t>Orion Engineered Carbons, LLC.</t>
  </si>
  <si>
    <t>Road #3, Int. 923, KM 1.7, Bo. Buena Vista</t>
  </si>
  <si>
    <t>16 East State Highway, Dd</t>
  </si>
  <si>
    <t>325212,424710</t>
  </si>
  <si>
    <t>CEMEX Construction Materials South, LLC</t>
  </si>
  <si>
    <t>GALLIA COUNTY COMMISSIONERS (100%)</t>
  </si>
  <si>
    <t>ELK RIVER SANITARY LANDFILL, INC.</t>
  </si>
  <si>
    <t>212313</t>
  </si>
  <si>
    <t>POET BIOREFINING LEIPSIC, LLC</t>
  </si>
  <si>
    <t>541990</t>
  </si>
  <si>
    <t>Calumet Montana Refining, LLC</t>
  </si>
  <si>
    <t>Sunny Farms Landfill</t>
  </si>
  <si>
    <t>WIN WASTE INNOVATIONS (100%)</t>
  </si>
  <si>
    <t>Westlake Chemicals &amp; Vinyls LLC</t>
  </si>
  <si>
    <t>COUNTY OF MUSKEGON MICHIGAN (100%)</t>
  </si>
  <si>
    <t>NAVAJO REFINING COMPANY, LLC - LOVINGTON REFINERY</t>
  </si>
  <si>
    <t>601 Travis Street, Suite 1400</t>
  </si>
  <si>
    <t>3177 HWY 163 SOUTH</t>
  </si>
  <si>
    <t>COLORADO CITY</t>
  </si>
  <si>
    <t>Morgan Creek</t>
  </si>
  <si>
    <t>MARTIN MARIETTA NORTH TEXAS CEMENT, LLC</t>
  </si>
  <si>
    <t>CWMI, KHF (MSW LANDFILL B-19)</t>
  </si>
  <si>
    <t>70.151006 N, -147.097267 W</t>
  </si>
  <si>
    <t>SAVANT ALASKA LLC (100%)</t>
  </si>
  <si>
    <t>COUNTY OF KING WASHINGTON (100%)</t>
  </si>
  <si>
    <t>316110</t>
  </si>
  <si>
    <t>ROCKINGHAM COUNTY VA (100%)</t>
  </si>
  <si>
    <t>Poet Bioprocessing-Bingham Lake</t>
  </si>
  <si>
    <t>WASTE MANAGEMENT OF WISCONSIN, INC.</t>
  </si>
  <si>
    <t>WestRock CP, LLC - Seminole Mill (Formerly Smurfit-Stone)</t>
  </si>
  <si>
    <t>713110</t>
  </si>
  <si>
    <t>WESTROCK CALIFORNIA, LLC</t>
  </si>
  <si>
    <t>15093 LANDFILL DRIVE</t>
  </si>
  <si>
    <t>WASTE MANAGEMENT OF MISSISSIPPI INC, PECAN GROVE LANDFILL AND RECYCLING CENTER A</t>
  </si>
  <si>
    <t>WASTE MANAGEMENT OF MISSISSIPPI INC, PRAIRIE BLUFF LANDFILL AND RECYCLING CENTER</t>
  </si>
  <si>
    <t>1626 Evans Street, Bldg 1219</t>
  </si>
  <si>
    <t>Catlettsburg Refining, LLC</t>
  </si>
  <si>
    <t>Tyson Poultry, Inc., Cumming API</t>
  </si>
  <si>
    <t>ALABAMA RIVER CELLULOSE, LLC</t>
  </si>
  <si>
    <t>ATLANTIC ALUMINA, GRAMERCY OPERATIONS</t>
  </si>
  <si>
    <t>Diamond Shamrock Refining Company, L.P.</t>
  </si>
  <si>
    <t>Owens Corning Vitrotex, LLC</t>
  </si>
  <si>
    <t>T6S, R8E, Section 10</t>
  </si>
  <si>
    <t>West Rock Mill Company, LLC</t>
  </si>
  <si>
    <t>KING AMERICA FINISHING, INC.</t>
  </si>
  <si>
    <t>NAVAJO REFINING COMPANY, LLC - Artesia Refinery</t>
  </si>
  <si>
    <t>CHEVRON PRODUCTS, EL SEGUNDO REFINERY</t>
  </si>
  <si>
    <t>Morris Cogeneration, LLC</t>
  </si>
  <si>
    <t>HOOSIER LANDFILL</t>
  </si>
  <si>
    <t>GSK, INC.</t>
  </si>
  <si>
    <t>VI WATER AND POWER AUTHORITY, Richmond Plant</t>
  </si>
  <si>
    <t>US NAVY, NAVY STATION, NORFOLK</t>
  </si>
  <si>
    <t>CEMEX SOUTHEAST LLC, DEMOPOLIS PLANT</t>
  </si>
  <si>
    <t>ARBOR HILLS LANDFILL</t>
  </si>
  <si>
    <t>PQ Corp - Chester Plant</t>
  </si>
  <si>
    <t>PQ CORP (100%)</t>
  </si>
  <si>
    <t>Range Resources - Appalachia, LLC - Basin 160A</t>
  </si>
  <si>
    <t>36695 US-385</t>
  </si>
  <si>
    <t>Wray</t>
  </si>
  <si>
    <t>Standard Forged Products, LLC - McKees Rocks</t>
  </si>
  <si>
    <t>CITY OF UNALASKA ALASKA (100%)</t>
  </si>
  <si>
    <t>38th St. SW, 131 St. SW</t>
  </si>
  <si>
    <t>NGK Ceramics USA, Inc.</t>
  </si>
  <si>
    <t>Jordan Development Company, LLC</t>
  </si>
  <si>
    <t>210 Park Ave Suite 2240</t>
  </si>
  <si>
    <t>5128 Apache Plume Road, Suite 300</t>
  </si>
  <si>
    <t>730 17th Street, Suite 610</t>
  </si>
  <si>
    <t>945 Bunker Hill Road, Ste 1300</t>
  </si>
  <si>
    <t>CITY OF MESA ARIZONA (100%)</t>
  </si>
  <si>
    <t>Section 14, T155N, R91W</t>
  </si>
  <si>
    <t>4 Waterway Square Place, Ste 100</t>
  </si>
  <si>
    <t>13727 NOEL ROAD, SUITE 1200</t>
  </si>
  <si>
    <t>11117 River Run Blvd.</t>
  </si>
  <si>
    <t>BERRY CORP (BRY) (100%)</t>
  </si>
  <si>
    <t>1999 Broadway, Suite 3700</t>
  </si>
  <si>
    <t>Hilcorp North Slope, 890 - Arctic Slope Basin</t>
  </si>
  <si>
    <t>Marathon Oil Corporation Williston Basin, AAPG Basin 395</t>
  </si>
  <si>
    <t>1111 Bagby St, Sky Lobby 2</t>
  </si>
  <si>
    <t>EOG Resources, Inc.220 Gulf Coast basin</t>
  </si>
  <si>
    <t>2000 Post Oak, Suite 100</t>
  </si>
  <si>
    <t>APA CORP (100%)</t>
  </si>
  <si>
    <t>IRWS LLC (100%)</t>
  </si>
  <si>
    <t>Jireh Semiconductor, Inc.</t>
  </si>
  <si>
    <t>VALERO REFINING CO. (PREV. PREMCOR REFINING, PREV. WILLIAMS REFINING LLC)</t>
  </si>
  <si>
    <t>321-22nd Ave. East</t>
  </si>
  <si>
    <t>111 Park Place, STE 100</t>
  </si>
  <si>
    <t>Main Pass 313 A</t>
  </si>
  <si>
    <t>420 Fort Worth Syncline BKV - Production</t>
  </si>
  <si>
    <t>990 Town &amp; Country Blvd</t>
  </si>
  <si>
    <t>120 North Railroad Avenue, Suite D</t>
  </si>
  <si>
    <t>6000 TOWN CENTER BOULEVARD SOUTHPOINTE I, SUITE 345</t>
  </si>
  <si>
    <t>LAMBDA ENERGY RESOURCES, LLC-Michigan Basin</t>
  </si>
  <si>
    <t>Shadow Wolf Energy, LLC. - Los Angeles Basin 760</t>
  </si>
  <si>
    <t>370 17th Street, Suite 1700</t>
  </si>
  <si>
    <t>4500 South Shaver, Building D</t>
  </si>
  <si>
    <t>CenterPoint Energy Houston Electric, LLC substations</t>
  </si>
  <si>
    <t>10 E. Bridge St, Suite 200</t>
  </si>
  <si>
    <t>EOG Resources, Inc. 160A Appalachian basin (Eastern Overthrust area)</t>
  </si>
  <si>
    <t>EOG Resources, Inc. 430 Permian basin</t>
  </si>
  <si>
    <t>EOG Resources, Inc. 360 Anadarko basin</t>
  </si>
  <si>
    <t>TEP Rocky Mountain, LLC - 595 Piceance basin</t>
  </si>
  <si>
    <t>7301 NW Expressway, Suite 225</t>
  </si>
  <si>
    <t>KNIGHT HAWK HOLDINGS LLC (100%)</t>
  </si>
  <si>
    <t>EOG Resources, Inc. 515 Powder River basin</t>
  </si>
  <si>
    <t>28.596, -99.362</t>
  </si>
  <si>
    <t>5221 N OConnor Blvd, Suite 1100</t>
  </si>
  <si>
    <t>Javelin Energy Partners Management Gulf Coast Basin</t>
  </si>
  <si>
    <t>539 Chevron Rd</t>
  </si>
  <si>
    <t>Westlake US 2 LLC</t>
  </si>
  <si>
    <t>MMGK Arkoma, LLC - ARKOMA Basin</t>
  </si>
  <si>
    <t>MERIT MANAGEMENT GROUP K LP (100%)</t>
  </si>
  <si>
    <t>1100 Fannin Street, Suite 800</t>
  </si>
  <si>
    <t>3020 East Michigan Ave.</t>
  </si>
  <si>
    <t>Repsol Oil &amp; Gas USA, LLC Appalachian basin (Eastern Overthrust area) - 160A</t>
  </si>
  <si>
    <t>BPX Energy Arkla Basin, AAPG Basin 230</t>
  </si>
  <si>
    <t>Three Memorial City Plaza 840 Gessner Road, Suite 1400</t>
  </si>
  <si>
    <t>Coterra Energy 160A Appalachian (EOA)</t>
  </si>
  <si>
    <t>COTERRA ENERGY INC (100%)</t>
  </si>
  <si>
    <t>Chesapeake Appalachia LLC, 160A - Appalachian Basin (Eastern Overthrust Area)</t>
  </si>
  <si>
    <t>Chesapeake Operating LLC, 220 - Gulf Coast Basin</t>
  </si>
  <si>
    <t>Chesapeake Operating LLC, 230 - Arkla Basin</t>
  </si>
  <si>
    <t>Chesapeake Operating LLC, 260 - East Texas Basin</t>
  </si>
  <si>
    <t>TEP Barnett USA LLC, 415 - Strawn Basin</t>
  </si>
  <si>
    <t>WestRock CP, LLC - Stevenson Mill</t>
  </si>
  <si>
    <t>HUNT CONSOLIDATED (100%)</t>
  </si>
  <si>
    <t>600 Rockmead, Ste 200</t>
  </si>
  <si>
    <t>Merit Energy Arkoma Basin, AAPG Basin 345</t>
  </si>
  <si>
    <t>100 Park Ave., Suite 1200</t>
  </si>
  <si>
    <t>Duncan Oil Properties, Inc. 360 Anadarko Basin</t>
  </si>
  <si>
    <t>3617 N Big Spring St</t>
  </si>
  <si>
    <t>210 Park Ave, Suite 2240</t>
  </si>
  <si>
    <t>BPX Energy Petrohawk Gulf Coast Basin, AAPG Basin 220</t>
  </si>
  <si>
    <t>BPX Energy Permian Basin, AAPG Basin 430</t>
  </si>
  <si>
    <t>11750 Katy Freeway</t>
  </si>
  <si>
    <t>Basin 430 Production</t>
  </si>
  <si>
    <t>VENCER ENERGY LLC (100%)</t>
  </si>
  <si>
    <t>13448 State Route 422, STE 1</t>
  </si>
  <si>
    <t>EXCO Resources (PA), LLC - Basin 160A</t>
  </si>
  <si>
    <t>840 Gessner Road</t>
  </si>
  <si>
    <t>COTERRA ENERGY - 430 - PERMIAN BASIN</t>
  </si>
  <si>
    <t>COTERRA ENERGY - 360 - ANADARKO BASIN</t>
  </si>
  <si>
    <t>WestRock CP, LLC--Hopewell Mill (Formerly RockTenn)</t>
  </si>
  <si>
    <t>16285 PARK TEN PLACE STE 500</t>
  </si>
  <si>
    <t>FINKL &amp; SONS CO (100%)</t>
  </si>
  <si>
    <t>Solvay Specialty Polymers USA, L.L.C.</t>
  </si>
  <si>
    <t>5057 Keller Springs Rd, Suite 650</t>
  </si>
  <si>
    <t>Irving Tissue, Inc. Fort Edward Facility</t>
  </si>
  <si>
    <t>Bakelite Synthetics</t>
  </si>
  <si>
    <t>BAKELITE LLC (100%)</t>
  </si>
  <si>
    <t>DTE Atlantic, LLC</t>
  </si>
  <si>
    <t>777 MAIN STREET, SUITE 3200</t>
  </si>
  <si>
    <t>Texland Petroleum, LP, 430 - Permian Basin</t>
  </si>
  <si>
    <t>6031 Wallace Road Ext, Suite 300</t>
  </si>
  <si>
    <t>Arsenal Resources, LLC 160A Appalachian Basin</t>
  </si>
  <si>
    <t>CRI 515 Powder River</t>
  </si>
  <si>
    <t>602 Crescent Place, Suite 100</t>
  </si>
  <si>
    <t>Tellus Operating Group, LLC - MS Operations</t>
  </si>
  <si>
    <t>TreeTop Midstream Services, LLC 210 Mid-Gulf Coast</t>
  </si>
  <si>
    <t>550 W. Texas Avenue, Suite 700</t>
  </si>
  <si>
    <t>LA Semiconductor</t>
  </si>
  <si>
    <t>33 West Third Street, Suite 300</t>
  </si>
  <si>
    <t>214 County Road #1, McKinnon Road</t>
  </si>
  <si>
    <t>12377 Merit Dr., Suite 1700</t>
  </si>
  <si>
    <t>EXCO Resources, Inc. - Arkla Basin #230</t>
  </si>
  <si>
    <t>EXCO Resources, Inc. - East Texas Basin #260</t>
  </si>
  <si>
    <t>5555 East 71st Street, Suite 8200</t>
  </si>
  <si>
    <t>Compass Production Partners, LP - Permian Basin #430</t>
  </si>
  <si>
    <t>EOG Resources, Inc. 350 South Oklahoma folded belt</t>
  </si>
  <si>
    <t>EOG Resources, Inc. 420 Fort Worth syncline</t>
  </si>
  <si>
    <t>EOG Resources, Inc. 540 Denver basin</t>
  </si>
  <si>
    <t>EOG Resources, Inc. 395 Williston basin</t>
  </si>
  <si>
    <t>JAMES HARDIE BUILDING PRODUCTS, INC. (CLEB)</t>
  </si>
  <si>
    <t>327390</t>
  </si>
  <si>
    <t>COSMO SPECIALTY FIBERS INC (100%)</t>
  </si>
  <si>
    <t>GCC RIO GRANDE, INC. TIJERAS PLANT</t>
  </si>
  <si>
    <t>CHEVRON CORP (51.55%); PERMIAN BASIN LP (48.2%)</t>
  </si>
  <si>
    <t>521 E. 2nd Street</t>
  </si>
  <si>
    <t>Vital Energy Production</t>
  </si>
  <si>
    <t>Valero Refining - New Orleans, L.L.C.</t>
  </si>
  <si>
    <t>10691 East Carter Rd, Suite 201</t>
  </si>
  <si>
    <t>1675 Broadway, #1600</t>
  </si>
  <si>
    <t>1550 Wynkoop Street, Suite 300</t>
  </si>
  <si>
    <t>PureWest/Green River Basin</t>
  </si>
  <si>
    <t>PUREWEST ENERGY LLC (100%)</t>
  </si>
  <si>
    <t>8101 E Prentice Ave., Suite 700</t>
  </si>
  <si>
    <t>1001 James Huff Road</t>
  </si>
  <si>
    <t>WALTON COUNTY</t>
  </si>
  <si>
    <t>1001 17th Street, Suite 1600</t>
  </si>
  <si>
    <t>BERKSHIRE HATHAWAY INC (92%); WALTER SCOTT JR (8%)</t>
  </si>
  <si>
    <t>5251 DTC PARKWAY, SUITE 950</t>
  </si>
  <si>
    <t>GREENWOOD VILLAGE</t>
  </si>
  <si>
    <t>Fundare Resources Operating Company, LLC</t>
  </si>
  <si>
    <t>1700 Lincoln, Suite 4700</t>
  </si>
  <si>
    <t>1700 Lincoln Street, Suite 4700</t>
  </si>
  <si>
    <t>WPX Energy Williston, LLC - 395 Williston basin</t>
  </si>
  <si>
    <t>4 Waterway Square Place, Suite 100</t>
  </si>
  <si>
    <t>4700 Gaillardia Parkway, Ste. 200</t>
  </si>
  <si>
    <t>210 HARRISBURG PIKE</t>
  </si>
  <si>
    <t>ARTEMAS</t>
  </si>
  <si>
    <t>4800 BLUE MOUND RD</t>
  </si>
  <si>
    <t>415 Strawn Basin BKV - Production</t>
  </si>
  <si>
    <t>1099 18th Street, Suite 1500</t>
  </si>
  <si>
    <t>SILVER EAGLE REFINING, INCORPORATED</t>
  </si>
  <si>
    <t>Hilcorp Alaska, LLC 820 Kenai</t>
  </si>
  <si>
    <t>5221 N O'Connor Blvd, Suite 1100</t>
  </si>
  <si>
    <t>Javelin Energy Partners Managment Uinta Basin</t>
  </si>
  <si>
    <t>6141 Paluxy Dr</t>
  </si>
  <si>
    <t>6401 N. Holiday Hill Rd, Building 5</t>
  </si>
  <si>
    <t>2000 Post Oak Blvd, Suite 100</t>
  </si>
  <si>
    <t>Felman Production, Inc.</t>
  </si>
  <si>
    <t>GE (Greenville) Gas Turbines, LLC</t>
  </si>
  <si>
    <t>2101 Cedar Springs Road, Suite 1500</t>
  </si>
  <si>
    <t>Flint Hills Resources Joliet, LLC</t>
  </si>
  <si>
    <t>Instant Brands - Charleroi Plant</t>
  </si>
  <si>
    <t>INSTANT BRANDS LLC (100%)</t>
  </si>
  <si>
    <t>Georgia-Pacific Broadway LLC</t>
  </si>
  <si>
    <t>Northern States Power Company, A Minnesota Corporation - Subpart DD</t>
  </si>
  <si>
    <t>4000 N. Flash Drive</t>
  </si>
  <si>
    <t>Texas Instruments- Lehi Fab</t>
  </si>
  <si>
    <t>Haier US Appliance Solutions, Inc.</t>
  </si>
  <si>
    <t>335220</t>
  </si>
  <si>
    <t>Diodes US Manufacturing Incorporated</t>
  </si>
  <si>
    <t>DIODES INC (100%)</t>
  </si>
  <si>
    <t>1415 Louisiana, Suite 1600</t>
  </si>
  <si>
    <t>950 17th Street, Suite 2200</t>
  </si>
  <si>
    <t>ENERPLUS RESOURCES USA CORP (100%)</t>
  </si>
  <si>
    <t>PEABODY SOUTHEAST MINING LLC (100%)</t>
  </si>
  <si>
    <t>Williston Basin/SOGC, Inc.</t>
  </si>
  <si>
    <t>Fiberteq, LLC</t>
  </si>
  <si>
    <t>1407 west North Temple, Suite 110</t>
  </si>
  <si>
    <t>840 W Sam Houston Pkwy N. Suite 300</t>
  </si>
  <si>
    <t>Grayson Mill Operating, LLC</t>
  </si>
  <si>
    <t>GRAYSON MILL OPERATING LLC (100%)</t>
  </si>
  <si>
    <t>1001 Fannin Street, Suite 800</t>
  </si>
  <si>
    <t>Enervest Operating, L.L.C. 400 Ouachita Folded Belt</t>
  </si>
  <si>
    <t>Enervest Operating, L.L.C. 415 Strawn Basin</t>
  </si>
  <si>
    <t>COUNTY OF CRISP GEORGIA (100%)</t>
  </si>
  <si>
    <t>1775 Sherman Street, Suite 1200</t>
  </si>
  <si>
    <t>840 W. Sam Houston Pkwy., No., Ste. 400</t>
  </si>
  <si>
    <t>Laredo Energy 220 Gulf Basin (LA, TX)</t>
  </si>
  <si>
    <t>15 E 5th St, Suite 3200</t>
  </si>
  <si>
    <t>Enervest Operating, L.L.C. 420 Fort Worth Syncline</t>
  </si>
  <si>
    <t>920 Memorial City Way, Suite 850</t>
  </si>
  <si>
    <t>SilverBow Resources, LLC - Basin 220</t>
  </si>
  <si>
    <t>700 Milam Street, Suite 600</t>
  </si>
  <si>
    <t>SN Operating, LLC 220 Gulf Coast Basin (LA, TX)</t>
  </si>
  <si>
    <t>2000 W. Sam Houston Pkwy S., Suite 2000</t>
  </si>
  <si>
    <t>5950 Cedar Springs Road, Suite 200</t>
  </si>
  <si>
    <t>1200 17th Street, Suite 2100</t>
  </si>
  <si>
    <t>Skyworks Solutions, Inc.</t>
  </si>
  <si>
    <t>222 E Tyler Street</t>
  </si>
  <si>
    <t>R LACY SERVICES LTD (100%)</t>
  </si>
  <si>
    <t>1580 Lincoln Street, Suite 850</t>
  </si>
  <si>
    <t>LG&amp;E and KU Energy, LLC - Subpart DD SF6</t>
  </si>
  <si>
    <t>KH Plantation Central Gas Treating Facility Coushatta, LA</t>
  </si>
  <si>
    <t>KH Plantation West Gas Treating Facility Coushatta, LA</t>
  </si>
  <si>
    <t>PINNACLE WEST CAPITAL CORP (85.396%); SALT RIVER PROJECT AGRICULTURAL IMPROVEMENT &amp; POWER DISTRICT (8.037%); UNS ENERGY CORP (1.625%); LOS ANGELES DEPARTMENT OF WATER &amp; POWER (1.206%); SAN DIEGO GAS &amp; ELECTRIC (1.072%)</t>
  </si>
  <si>
    <t>12941 North Freeway, Suite No. 550</t>
  </si>
  <si>
    <t>White Oak Energy 220 Gulf Coast Basin (LA, TX)</t>
  </si>
  <si>
    <t>1700 Lincoln St, Suite 3950</t>
  </si>
  <si>
    <t>Micron Technology, Inc.</t>
  </si>
  <si>
    <t>1111 Bagby Street, Suite 1600</t>
  </si>
  <si>
    <t>ALPHA METALLURGICAL RESOURCES INC (90%); ALPHA METALLURGICAL RESOURCES INC (10%)</t>
  </si>
  <si>
    <t>Albert Einstein College of Medicine, Inc.</t>
  </si>
  <si>
    <t>Tunnel Ridge, LLC</t>
  </si>
  <si>
    <t>999 18th Street, Suite 2500</t>
  </si>
  <si>
    <t>8 Greenway Plaza, Suite 930</t>
  </si>
  <si>
    <t>Bluefin Resources LLC 220 Gulf Coast Basin (LA, TX)</t>
  </si>
  <si>
    <t>Southern Hens, Inc.</t>
  </si>
  <si>
    <t>1751 River Run, STE 405</t>
  </si>
  <si>
    <t>Amplify Energy Operating LLC 220 Gulf Coast Basin (LA, TX)</t>
  </si>
  <si>
    <t>Spartan Light Metal Products, Inc.</t>
  </si>
  <si>
    <t>Iron Emerald, LLC</t>
  </si>
  <si>
    <t>IRON SENERGY HOLDING LLC (100%)</t>
  </si>
  <si>
    <t>Iron Pennsylvania Land LLC</t>
  </si>
  <si>
    <t>Iron Cumberland, LLC</t>
  </si>
  <si>
    <t>UNS ENERGY CORP (7.7%); SALT RIVER PROJECT AGRICULTURAL IMPROVEMENT &amp; POWER DISTRICT (64.78%); EDISON INTERNATIONAL (3.89%); EL PASO ELECTRIC CO (3.38%); PINNACLE WEST CAPITAL CORP (10.63%); PNM RESOURCES INC (1.99%); SOUTHERN CALIFORNIA PUBLIC POWER AUTHORITY (1.32%)</t>
  </si>
  <si>
    <t>Comstock Oil &amp; Gas-LA, LLC</t>
  </si>
  <si>
    <t>State Route 17, Mountain Laurel Drive</t>
  </si>
  <si>
    <t>Comstock Oil &amp; Gas, LLC</t>
  </si>
  <si>
    <t>El Paso, TX</t>
  </si>
  <si>
    <t>Clean Harbors Buttonwillow, LLC.</t>
  </si>
  <si>
    <t>Enervest Operating, L.L.C. 160A Appalachian Basin (Eastern Overthrust area)</t>
  </si>
  <si>
    <t>Gibson County Coal, LLC</t>
  </si>
  <si>
    <t>1700 Lincoln St., Suite 2550</t>
  </si>
  <si>
    <t>Elk Operating Services, LLC 585 Paradox Basin</t>
  </si>
  <si>
    <t>One Analog Way</t>
  </si>
  <si>
    <t>Willmington</t>
  </si>
  <si>
    <t>Analog Devices Inc</t>
  </si>
  <si>
    <t>9651 Westover Hills Blvd, San Antonio, TX</t>
  </si>
  <si>
    <t>Tower Semiconductor</t>
  </si>
  <si>
    <t>Protein Products, Inc.</t>
  </si>
  <si>
    <t>15-18565/15-18662</t>
  </si>
  <si>
    <t>CAMBRIAN COAL LLC (100%)</t>
  </si>
  <si>
    <t>Warrior Coal, LLC</t>
  </si>
  <si>
    <t>NXP USA INC (100%)</t>
  </si>
  <si>
    <t>201 S. Anaheim Blvd., MS-1101</t>
  </si>
  <si>
    <t>CITY OF ANAHEIM CALIFORNIA (100%)</t>
  </si>
  <si>
    <t>700 5th Ave, Suite 3300, PO Box 34023</t>
  </si>
  <si>
    <t>FREESCALE SEMICONDUCTOR HOLDINGS V INC (100%)</t>
  </si>
  <si>
    <t>1111 Bagby St., Suite 1600</t>
  </si>
  <si>
    <t>Sanderson Farms, Inc.</t>
  </si>
  <si>
    <t>WAYNE-SANDERSON FARMS (100%)</t>
  </si>
  <si>
    <t>28.410804, -99.268295</t>
  </si>
  <si>
    <t>Tyson Foods, Inc.</t>
  </si>
  <si>
    <t>20 SHOSHONE AVE., STE B</t>
  </si>
  <si>
    <t>CITY OF LEXINGTON NORTH CAROLINA (100%)</t>
  </si>
  <si>
    <t>Williston Basin (Petro-Hunt, LLC)</t>
  </si>
  <si>
    <t>BLACKHAWK SUB, LLC (100%)</t>
  </si>
  <si>
    <t>100 Marsh Hill Road</t>
  </si>
  <si>
    <t>The United Illuminating Company</t>
  </si>
  <si>
    <t>Flywheel Energy Production - Arkoma</t>
  </si>
  <si>
    <t>2151 Nevada Street</t>
  </si>
  <si>
    <t>City of Redlands</t>
  </si>
  <si>
    <t>California Street Landfill</t>
  </si>
  <si>
    <t>CITY OF REDLANDS MUNICIPAL UTILITIES DEPARTMENT (100%)</t>
  </si>
  <si>
    <t>1201 LOUISIANA, SUITE 1400</t>
  </si>
  <si>
    <t>625 Liberty Avenue, Suite 1700</t>
  </si>
  <si>
    <t>Qorvo US, Inc.</t>
  </si>
  <si>
    <t>Sugar Camp Energy, LLC</t>
  </si>
  <si>
    <t>212114</t>
  </si>
  <si>
    <t>PO Box 632</t>
  </si>
  <si>
    <t>Miller Energy Company II, LLC</t>
  </si>
  <si>
    <t>MILLER ENERGY CO II LLC (100%)</t>
  </si>
  <si>
    <t>410 17th Street, Suite 900</t>
  </si>
  <si>
    <t>Mission Creek OpCo, LLC - Arkla Basin</t>
  </si>
  <si>
    <t>BASIN 305 PRODUCTION</t>
  </si>
  <si>
    <t>WHITE PINE PRODUCTION, LLC (100%)</t>
  </si>
  <si>
    <t>200 Remington Coal Lane, Coal Fork Hollow</t>
  </si>
  <si>
    <t>1001 Fannin, Suite 1500</t>
  </si>
  <si>
    <t>Warrior Met Coal, LLC</t>
  </si>
  <si>
    <t>EPL Oil &amp; Gas, Inc. - SP 77 A</t>
  </si>
  <si>
    <t>805, Midway Road</t>
  </si>
  <si>
    <t>3505 W Sam Houston Pkwy N, Ste 300</t>
  </si>
  <si>
    <t>BATTALION OIL CORP</t>
  </si>
  <si>
    <t>Walnut Creek Energy, LLC.</t>
  </si>
  <si>
    <t>INEOS US Chemicals Company</t>
  </si>
  <si>
    <t>370 17th Street, Suite 2500</t>
  </si>
  <si>
    <t>DCP Midstream, LP</t>
  </si>
  <si>
    <t>41:48:20, -77:17:00</t>
  </si>
  <si>
    <t>Sanguine Gas Exploration, LLC 360 Anadarko Basin Production</t>
  </si>
  <si>
    <t>Hwy 69 South</t>
  </si>
  <si>
    <t>Gallion</t>
  </si>
  <si>
    <t>555 17th Street, Suite 1800</t>
  </si>
  <si>
    <t>1390 S. Adams Street</t>
  </si>
  <si>
    <t>Bluffton</t>
  </si>
  <si>
    <t>Matalco Inc.</t>
  </si>
  <si>
    <t>ALEXIN LLC (100%)</t>
  </si>
  <si>
    <t>REG Seneca, LLC</t>
  </si>
  <si>
    <t>35.591269, -98.141061</t>
  </si>
  <si>
    <t>32.082, -104.485</t>
  </si>
  <si>
    <t>COUNTY OF MARION TENNESSEE (100%)</t>
  </si>
  <si>
    <t>3200 County Road 31</t>
  </si>
  <si>
    <t>13440 Highway 43 North</t>
  </si>
  <si>
    <t>Nouryon Functional Chemicals, LLC</t>
  </si>
  <si>
    <t>Tunnel Hill Reclamation</t>
  </si>
  <si>
    <t>31.6507, -94.1819</t>
  </si>
  <si>
    <t>EAST TEXAS ELECTRIC COOPERATIVE INC (8.33%); AMERICAN ELECTRIC POWER CO INC (73.33%); OKLAHOMA MUNICIPAL POWER AUTHORITY (6.67%); ARKANSAS ELECTRIC COOPERATIVE CORP (11.67%)</t>
  </si>
  <si>
    <t>11372 US Highway 87 East</t>
  </si>
  <si>
    <t>Nixon</t>
  </si>
  <si>
    <t>Nixon Refinery</t>
  </si>
  <si>
    <t>LAZARUS ENERGY HOLDINGS LLC (100%)</t>
  </si>
  <si>
    <t>JAMES HARDIE BUILDING PRODUCTS, INC. (PERU)</t>
  </si>
  <si>
    <t>Hydro Extrusion USA, LLC.</t>
  </si>
  <si>
    <t>717 Texas Avenue, Suite 2000</t>
  </si>
  <si>
    <t>TG NATURAL RESOURCES LLC (100%)</t>
  </si>
  <si>
    <t>Mississippi Lime Company - Bonne Terre</t>
  </si>
  <si>
    <t>31.952174, -101.484553</t>
  </si>
  <si>
    <t>OCI PARTNERS LP (100%)</t>
  </si>
  <si>
    <t>1078 Private Road 125-G</t>
  </si>
  <si>
    <t>Moss Bluff</t>
  </si>
  <si>
    <t>Mars Petcare US, Inc.</t>
  </si>
  <si>
    <t>311111</t>
  </si>
  <si>
    <t>CITY OF DECATUR &amp; MORGAN COUNTY ALABAMA (100%)</t>
  </si>
  <si>
    <t>Farbest Foods, Inc.</t>
  </si>
  <si>
    <t>Aggregate Industries SWR, Inc. - Utelite Plant</t>
  </si>
  <si>
    <t>LAFARGEHOLCIM LTD (100%)</t>
  </si>
  <si>
    <t>Amplify Operating Oklahoma, LLC.</t>
  </si>
  <si>
    <t>TATE &amp; LYLE SUCRALOSE LLC (100%)</t>
  </si>
  <si>
    <t>Grade 6 Oil, LLC</t>
  </si>
  <si>
    <t>EOG Resources, Inc- Milton Hub</t>
  </si>
  <si>
    <t>Cat Canyon Resources, LLC 750 Santa Maria Basin</t>
  </si>
  <si>
    <t>CAT CANYON RESOURCES LLC (100%)</t>
  </si>
  <si>
    <t>2250 Engineer St. Suite 7, 802 CES/CEIE, Building 4196</t>
  </si>
  <si>
    <t>EOG Resources, Inc- T.R. Marshall Hub</t>
  </si>
  <si>
    <t>13301 Brick Road</t>
  </si>
  <si>
    <t>WestRock Container, LLC</t>
  </si>
  <si>
    <t>Clariant Corporation, Louisville Site, West Plant</t>
  </si>
  <si>
    <t>Outokumpu Stainless USA, LLC</t>
  </si>
  <si>
    <t>31.7371, 101.7987</t>
  </si>
  <si>
    <t>Burnett Oil Co., Inc. 430 Permian Basin</t>
  </si>
  <si>
    <t>Niagara Mohawk Electric</t>
  </si>
  <si>
    <t>Louisiana Sugar Refining, LLC</t>
  </si>
  <si>
    <t>2420 Stevens Center Place</t>
  </si>
  <si>
    <t>562211,541715,562910</t>
  </si>
  <si>
    <t>U.S. Department of Energy Hanford Site</t>
  </si>
  <si>
    <t>5400 LBJ FREEWAY, STE 1500</t>
  </si>
  <si>
    <t>Matador Production Company - Gulf Coast</t>
  </si>
  <si>
    <t>500 Dallas Street, Suite 1600</t>
  </si>
  <si>
    <t>Georgia-Pacific Wood Products, LLC Fordyce OSB</t>
  </si>
  <si>
    <t>PPG Industries, Inc</t>
  </si>
  <si>
    <t>Post 2, Prospect &amp; 40th Avenue</t>
  </si>
  <si>
    <t>Linde Inc, St. Charles Facility</t>
  </si>
  <si>
    <t>E&amp;B NATURAL RESOURCES MANAGEMENT CORP (100%)</t>
  </si>
  <si>
    <t>Alaska Village Electric Cooperative, Inc.</t>
  </si>
  <si>
    <t>6300 Bridge Point Parkway, Suite 100</t>
  </si>
  <si>
    <t>Repsol Texas Onshore Properties - Eagle Ford</t>
  </si>
  <si>
    <t>EXCO Resources, Inc. - Gulf Coast Basin #220</t>
  </si>
  <si>
    <t>CITY OF DEMING NEW MEXICO (100%)</t>
  </si>
  <si>
    <t>CITY OF DOTHAN ALABAMA (100%)</t>
  </si>
  <si>
    <t>955 Delancy Street</t>
  </si>
  <si>
    <t>Newark Energy Center, LLC</t>
  </si>
  <si>
    <t>NEWARK ENERGY CENTER LLC (100%)</t>
  </si>
  <si>
    <t>Clearwater Paper Shelby, LLC</t>
  </si>
  <si>
    <t>Glass House Camarillo Cultivation, LLC</t>
  </si>
  <si>
    <t>GH GROUP INC (100%)</t>
  </si>
  <si>
    <t>2240 Gypsum Hollow Road</t>
  </si>
  <si>
    <t>PITT COUNTY NORTH CAROLINA (100%)</t>
  </si>
  <si>
    <t>EPNG Station 6702 Cimarron, AZ</t>
  </si>
  <si>
    <t>EPNG Station 6701 Tom Mix, AZ</t>
  </si>
  <si>
    <t>Balko</t>
  </si>
  <si>
    <t>HABERSHAM COUNTY GEORGIA (100%)</t>
  </si>
  <si>
    <t>COUNTY OF WEBER UTAH (100%)</t>
  </si>
  <si>
    <t>Bonnell Aluminum, Inc.</t>
  </si>
  <si>
    <t>FR&amp;S INC (100%)</t>
  </si>
  <si>
    <t>Ahlstrom Filtration, LLC.</t>
  </si>
  <si>
    <t>5709 E El Cibolo Road</t>
  </si>
  <si>
    <t>Edinburgh</t>
  </si>
  <si>
    <t>WestRock - Solvay, LLC</t>
  </si>
  <si>
    <t>MILEPOST POWER INC (94.89%); BASIN CREEK POWER SERVICES LLC (5.11%)</t>
  </si>
  <si>
    <t>Cargill, Incorporated</t>
  </si>
  <si>
    <t>CMO, Inc.</t>
  </si>
  <si>
    <t>16000 Dallas Parkway, Suite 875</t>
  </si>
  <si>
    <t>Cross Timbers Energy, LLC - Permian Basin 430</t>
  </si>
  <si>
    <t>Cross Timbers Energy, LLC - San Juan Basin 580</t>
  </si>
  <si>
    <t>EXXON MOBIL CORP (50%); MORNINGSTAR PARTNERS LP (50%)</t>
  </si>
  <si>
    <t>Clarios, LLC - Florence Recycling Center</t>
  </si>
  <si>
    <t>303 Veterans Airpark Ln. Ste 5000</t>
  </si>
  <si>
    <t>West Texas Gas Utility, LLC</t>
  </si>
  <si>
    <t>Honda Development &amp; Manufacturing of America, LLC - Indiana Auto Plant</t>
  </si>
  <si>
    <t>Seven Hills Paperboard, LLC</t>
  </si>
  <si>
    <t>1111 Bagby St Suite 4600</t>
  </si>
  <si>
    <t>Lime Rock Resources V-A Williston Basin 395</t>
  </si>
  <si>
    <t>Compass Production Partners, LP - Arkla Basin #230</t>
  </si>
  <si>
    <t>Kia Georgia, Inc.</t>
  </si>
  <si>
    <t>EOG Resources, Inc. Shiner Hub</t>
  </si>
  <si>
    <t>RED-Rochester, LLC-Eastman Business Park, NY</t>
  </si>
  <si>
    <t>SEEIT DISTRICT ENERGY LLC (100%)</t>
  </si>
  <si>
    <t>GREENWOOD SUSTAINABLE INFRASTRUCTURE LLC (100%)</t>
  </si>
  <si>
    <t>Athens-Hocking Landfill, Inc.</t>
  </si>
  <si>
    <t>UGID Broad Mountain LLC/Hegins</t>
  </si>
  <si>
    <t>COUNTY OF ORANGE NEW YORK (100%)</t>
  </si>
  <si>
    <t>Materion Brush, Inc.</t>
  </si>
  <si>
    <t>303 Colorado Street</t>
  </si>
  <si>
    <t>Formentera Operations LLC</t>
  </si>
  <si>
    <t>FORMENTERA OPERATIONS LLC (100%)</t>
  </si>
  <si>
    <t>CITY OF SAN ANTONIO TEXAS (100%)</t>
  </si>
  <si>
    <t>Revere Copper Products, Inc.</t>
  </si>
  <si>
    <t>Turkey Trot Landfill, LLC</t>
  </si>
  <si>
    <t>ECOSOUTH SERVICES OF MOBILE, LLC (100%)</t>
  </si>
  <si>
    <t>CITY OF CAIRO ILLINOIS (100%)</t>
  </si>
  <si>
    <t>YOLO COUNTY CALIFORNIA (100%)</t>
  </si>
  <si>
    <t>Tesla, Inc.</t>
  </si>
  <si>
    <t>ASCENT RESOURCES OPERATING LLC (100%)</t>
  </si>
  <si>
    <t>Huhtamaki, Inc.</t>
  </si>
  <si>
    <t>322299</t>
  </si>
  <si>
    <t>Matanuska-Susitna Borough Central Landfill</t>
  </si>
  <si>
    <t>MATANUSKA-SUSITNA BOROUGH (100%)</t>
  </si>
  <si>
    <t>707 17th Street, Suite 2700</t>
  </si>
  <si>
    <t>Panda Sherman Power, LLC</t>
  </si>
  <si>
    <t>PANDA SHERMAN POWER LLC (100%)</t>
  </si>
  <si>
    <t>Pocahontas Coal Company, LLC - Affinity Mine</t>
  </si>
  <si>
    <t>Eco-Safe Systems, LLC</t>
  </si>
  <si>
    <t>15 Smith Road, Suite 3000</t>
  </si>
  <si>
    <t>Legacy Reserves Basin 430 Production</t>
  </si>
  <si>
    <t>12051 N 9th Avenue, P.O. Box 457</t>
  </si>
  <si>
    <t>Wild Goose Storage, LLC</t>
  </si>
  <si>
    <t>920 Memorial City Way, Suite 1400</t>
  </si>
  <si>
    <t>WildFire Energy Operating LLC</t>
  </si>
  <si>
    <t>WILDFIRE ENERGY LLC (100%)</t>
  </si>
  <si>
    <t>18615 Tuscany Stone, STE 300</t>
  </si>
  <si>
    <t>Roxul USA, Inc.</t>
  </si>
  <si>
    <t>Temple Power Station</t>
  </si>
  <si>
    <t>515 Sea Horse Drive</t>
  </si>
  <si>
    <t>Gold Bond - WAK Plant</t>
  </si>
  <si>
    <t>SPANGLER COS INC (100%)</t>
  </si>
  <si>
    <t>COUNTY OF LEA NEW MEXICO (100%)</t>
  </si>
  <si>
    <t>Wapiti Operating, LLC 575 Uinta Basin</t>
  </si>
  <si>
    <t>WAPITI OPERATING LLC (100%)</t>
  </si>
  <si>
    <t>CITY OF VERMILLION SOUTH DAKOTA (100%)</t>
  </si>
  <si>
    <t>CITY OF MORRILTON ARKANSAS (100%)</t>
  </si>
  <si>
    <t>CertainTeed Gypsum NC, Inc.</t>
  </si>
  <si>
    <t>1000 E 14th Street, Suite 300</t>
  </si>
  <si>
    <t>Urban 220 Gulf Coast Basin (LA, TX)</t>
  </si>
  <si>
    <t>100 Marienfield St., Ste. 200</t>
  </si>
  <si>
    <t>901 Indiana Ave, Suite 500</t>
  </si>
  <si>
    <t>Slant Operating LLC</t>
  </si>
  <si>
    <t>GULFPORT ENERGY OPERATING CORP (100%)</t>
  </si>
  <si>
    <t>6100 S Yale Ave, Suite 900</t>
  </si>
  <si>
    <t>ENTEK International, LLC</t>
  </si>
  <si>
    <t>2107 CityWest Blvd, Suite 100</t>
  </si>
  <si>
    <t>300 N Marienfeld St. Suite 10000</t>
  </si>
  <si>
    <t>Permian Resources Corporation</t>
  </si>
  <si>
    <t>ALKEGEN (FORMERLY UNIFRAX LLC) (100%)</t>
  </si>
  <si>
    <t>Darling Ingredients, Inc. - Linkwood</t>
  </si>
  <si>
    <t>331513</t>
  </si>
  <si>
    <t>SI Group, Inc.</t>
  </si>
  <si>
    <t>100 Willowbrook Dr</t>
  </si>
  <si>
    <t>Dunkirk</t>
  </si>
  <si>
    <t>Special Metals Corporation</t>
  </si>
  <si>
    <t>EOG Resources, Inc. Smiley Hub</t>
  </si>
  <si>
    <t>3500 Oak Lawn, Ste 500</t>
  </si>
  <si>
    <t>EagleRidge Operating, LLC. Strawn Basin</t>
  </si>
  <si>
    <t>EagleRidge Operating, LLC. Fort Worth Syncline Basin</t>
  </si>
  <si>
    <t>CSU, San Jose State University</t>
  </si>
  <si>
    <t>1400 Woodloch Forest Drive, Suite 300</t>
  </si>
  <si>
    <t>Earthstone Operating, LLC - Basin 220</t>
  </si>
  <si>
    <t>Hilcorp Alaska, LLC 890 Arctic Slope Basin</t>
  </si>
  <si>
    <t>Elemental Environmental Solutions LLC</t>
  </si>
  <si>
    <t>Methanex USA, LLC - Geismar Methanol Plant</t>
  </si>
  <si>
    <t>METHANEX USA LLC (100%)</t>
  </si>
  <si>
    <t>CITY OF FOUNTAIN INN SOUTH CAROLINA (100%)</t>
  </si>
  <si>
    <t>CalNRG- Lynch Canyon Field</t>
  </si>
  <si>
    <t>Pierre Part</t>
  </si>
  <si>
    <t>HIGHLANDER OIL &amp; GAS ASSETS LLC (72%); TEX MONCRIEF EXPLORACOUNT II LLC (18%); ENERGY XXI ONSHORE LLC (10%)</t>
  </si>
  <si>
    <t>2301 N. Brazosport Blvd., OC-1120</t>
  </si>
  <si>
    <t>Olin Blue Cube, Freeport, TX</t>
  </si>
  <si>
    <t>17806 IH-10 West, Suite 405</t>
  </si>
  <si>
    <t>Unbridled Resources, LLC- Basin 360</t>
  </si>
  <si>
    <t>Grassland Dairy Products, Inc.</t>
  </si>
  <si>
    <t>Lime Rock Resources III-A, Williston Basin</t>
  </si>
  <si>
    <t>Hydro Extrusion Delhi, LLC</t>
  </si>
  <si>
    <t>332813</t>
  </si>
  <si>
    <t>PROMAN USA INC (100%)</t>
  </si>
  <si>
    <t>SWN Production (Louisiana)</t>
  </si>
  <si>
    <t>5001 Spring Valley Rd., Ste 100 E</t>
  </si>
  <si>
    <t>311225,484121</t>
  </si>
  <si>
    <t>Tyson Poultry, Inc Broken Bow</t>
  </si>
  <si>
    <t>15 Smith Rd, Suite 3000</t>
  </si>
  <si>
    <t>Legacy Reserves Basin 260 Production</t>
  </si>
  <si>
    <t>MORNINGSTAR PARTNERS LP (100%)</t>
  </si>
  <si>
    <t>Cargill, Inc</t>
  </si>
  <si>
    <t>Centennial Gas Plant</t>
  </si>
  <si>
    <t>EOG Resources, Inc. Lyssy Hub</t>
  </si>
  <si>
    <t>EOG Resources, Inc. Titan Hub</t>
  </si>
  <si>
    <t>Tyson Poultry, Inc Clarksville</t>
  </si>
  <si>
    <t>811 Main Street, Suite 1500</t>
  </si>
  <si>
    <t>TGNR TVL LLC - Basin 230 (Houston, TX)</t>
  </si>
  <si>
    <t>Tyson Farms, Inc - Blountsville Processing</t>
  </si>
  <si>
    <t>821 E Southeast Loop 323, Suite 400</t>
  </si>
  <si>
    <t>Tanos Exploration II, LLC - Basin 260</t>
  </si>
  <si>
    <t>4750 Alcoa Road</t>
  </si>
  <si>
    <t>Bauxite</t>
  </si>
  <si>
    <t>Huber Specialty Hydrates</t>
  </si>
  <si>
    <t>A.C.M.S., Inc.</t>
  </si>
  <si>
    <t>450 Garrison, Oak Dr</t>
  </si>
  <si>
    <t>5400 LBJ Freeway, Suite 1500</t>
  </si>
  <si>
    <t>5525 N. MacArthur Blvd., STE 775</t>
  </si>
  <si>
    <t>Aemetis Advanced Fuels Keyes, Inc.</t>
  </si>
  <si>
    <t>5500 Campanile Drive</t>
  </si>
  <si>
    <t>San Diego State University</t>
  </si>
  <si>
    <t>333 Ravenswood Avenue, Bldg U</t>
  </si>
  <si>
    <t>CITY OF SAN JOSE CALIFORNIA (75%); CITY OF SANTA CLARA CALIFORNIA (25%)</t>
  </si>
  <si>
    <t>13800 Montfort Drive, Suite 100</t>
  </si>
  <si>
    <t>2000 W. Sam Houston Parkway South, Suite 2000</t>
  </si>
  <si>
    <t>CITY OF CARLSBAD NEW MEXICO (50%); COUNTY OF EDDY NEW MEXICO (50%)</t>
  </si>
  <si>
    <t>Potomac Energy Center</t>
  </si>
  <si>
    <t>ARES CAPITAL CORP (100%)</t>
  </si>
  <si>
    <t>Hilcorp Alaska, LLC 890 Basin, G&amp;B</t>
  </si>
  <si>
    <t>282 Teets Road</t>
  </si>
  <si>
    <t>Wacker Polysilicon North America, LLC</t>
  </si>
  <si>
    <t>1001 Louisiana St, Suite 1000</t>
  </si>
  <si>
    <t>811 Main Street, Suite 3400</t>
  </si>
  <si>
    <t>HAMILTON LIBERTY LLC (100%)</t>
  </si>
  <si>
    <t>ConocoPhillips Permian Basin 430, Gathering and Boosting</t>
  </si>
  <si>
    <t>Transmission Pipeline Facility, Southern Natural Gas Company, L.L.C.</t>
  </si>
  <si>
    <t>Transmission Pipeline Facility, Natural Gas Pipeline Company of America LLC</t>
  </si>
  <si>
    <t>Transmission Pipeline Facility, Tennessee Gas Pipeline Company, L.L.C.</t>
  </si>
  <si>
    <t>Transmission Pipeline Facility, Kinder Morgan Tejas Pipeline LLC</t>
  </si>
  <si>
    <t>Transmission Pipeline Facility, El Paso Natural Gas Company, L.L.C.</t>
  </si>
  <si>
    <t>Transmission Pipeline Facility, Colorado Interstate Gas Company, L.L.C.</t>
  </si>
  <si>
    <t>Transmission Pipeline Facility, Ruby Pipeline, L.L.C.</t>
  </si>
  <si>
    <t>Transmission Pipeline Facility, Kinder Morgan Texas Pipeline LLC</t>
  </si>
  <si>
    <t>ConocoPhillips' Williston, Gathering &amp; Boosting (395)</t>
  </si>
  <si>
    <t>100 Bureau Drive, MS 1730</t>
  </si>
  <si>
    <t>AVISTA CORP (33.33%); PUGET HOLDINGS LLC (33.33%); THE WILLIAMS COS INC (33.33%)</t>
  </si>
  <si>
    <t>1 World Trade Center, Suite 1500</t>
  </si>
  <si>
    <t>CalNRG- Ventura Basin Gathering and Boosting</t>
  </si>
  <si>
    <t>5400 W Loop 281, Bldg 52</t>
  </si>
  <si>
    <t>521 E. 2nd Street, Suite 1000</t>
  </si>
  <si>
    <t>900 Old River Road, Plaza</t>
  </si>
  <si>
    <t>TCI Texarkana, Inc</t>
  </si>
  <si>
    <t>Granges Americas, Inc</t>
  </si>
  <si>
    <t>1099 18th Street Suite 1500</t>
  </si>
  <si>
    <t>PDC Permian, Inc. 430 Permian Basin</t>
  </si>
  <si>
    <t>321911</t>
  </si>
  <si>
    <t>Texas Eastern Transmission, LP</t>
  </si>
  <si>
    <t>COUNTY OF LAURENS GEORGIA (100%)</t>
  </si>
  <si>
    <t>Continental Dairy Facilities, LLC</t>
  </si>
  <si>
    <t>303 Veterans Airpark Lane, Suite 5000</t>
  </si>
  <si>
    <t>GALVESTON</t>
  </si>
  <si>
    <t>Wolfspeed RTP</t>
  </si>
  <si>
    <t>Blackbeard Operating, LLC - 430 Permian Basin</t>
  </si>
  <si>
    <t>2002 Timberloch Place, Suite 110</t>
  </si>
  <si>
    <t>Buffalo Gas Plant</t>
  </si>
  <si>
    <t>811 Louisiana, Suite 2100</t>
  </si>
  <si>
    <t>700 Louisiana St., Suite 700</t>
  </si>
  <si>
    <t>1515 Arapahoe Street, Tower 1, Suite 1600</t>
  </si>
  <si>
    <t>Magnolia LNG, LLC</t>
  </si>
  <si>
    <t>MarkWest Energy South Texas Gas Company, L.L.C. - 220 Gulf Coast Basin (LA, TX) - G&amp;B</t>
  </si>
  <si>
    <t>Louisiana Pacific Corporation Jasper OSB Mill</t>
  </si>
  <si>
    <t>Scout Energy Anadarko Basin Production</t>
  </si>
  <si>
    <t>5949 Sherry Lane, Suite 1700</t>
  </si>
  <si>
    <t>707 Virginia Street East, Suite 1200</t>
  </si>
  <si>
    <t>4800 Blue Mound Rd</t>
  </si>
  <si>
    <t>Melrose Dairy Proteins, LLC</t>
  </si>
  <si>
    <t>Grayson Mill Operating, LLC - Midstream</t>
  </si>
  <si>
    <t>6 Desta Drive, Suite 6000</t>
  </si>
  <si>
    <t>OSCO Industries, Inc. Jackson Division</t>
  </si>
  <si>
    <t>Alexander Orr, Jr. Water Treatment Plant</t>
  </si>
  <si>
    <t>9805 Katy Freeway, Suite G-200</t>
  </si>
  <si>
    <t>945 Bunker Hill Road, Suite 1300</t>
  </si>
  <si>
    <t>601 Travis Street, Ste 1900</t>
  </si>
  <si>
    <t>Trinity Operating USG, LLC - Chautauqua Platform (Basin 355)</t>
  </si>
  <si>
    <t>2950 North Loop West, Suite 1150</t>
  </si>
  <si>
    <t>910 Louisiana, SUITE 4200</t>
  </si>
  <si>
    <t>10570 2nd St NW</t>
  </si>
  <si>
    <t>910 Louisiana, Suite 4200</t>
  </si>
  <si>
    <t>Repsol Pipelines LLC - Eagle Ford</t>
  </si>
  <si>
    <t>voestalpine Texas</t>
  </si>
  <si>
    <t>VOESTALPINE, TEXAS LLC (100%)</t>
  </si>
  <si>
    <t>1200 Summit Avenue, Suite 320</t>
  </si>
  <si>
    <t>Consumers Energy Company - Transmission Pipeline</t>
  </si>
  <si>
    <t>3500 Maple Ave, Suite 700</t>
  </si>
  <si>
    <t>Lamb Weston, Inc</t>
  </si>
  <si>
    <t>Shaw Industries Group, Inc., Plant 80</t>
  </si>
  <si>
    <t>Heritage-Crystal Clean, LLC</t>
  </si>
  <si>
    <t>ANTERO MIDSTREAM LLC (100%)</t>
  </si>
  <si>
    <t>Transmission Pipeline - Oasis Pipe Line Company</t>
  </si>
  <si>
    <t>811 Main St., Suite 3400</t>
  </si>
  <si>
    <t>125 Mercado St., Suite 201</t>
  </si>
  <si>
    <t>James Hardie Building Products, Inc.</t>
  </si>
  <si>
    <t>600 Travis, Suite 5500</t>
  </si>
  <si>
    <t>Equitrans, LP - Transmission Pipeline</t>
  </si>
  <si>
    <t>1992 Stratton Road</t>
  </si>
  <si>
    <t>KMTP Station 559 Yoakum TX</t>
  </si>
  <si>
    <t>1111 Bagby Street, Sky Lobby 2</t>
  </si>
  <si>
    <t>4600 J Barry Court, Suite 320</t>
  </si>
  <si>
    <t>11750 Katy Freeway, Suite 200</t>
  </si>
  <si>
    <t>Basin 430 G&amp;B</t>
  </si>
  <si>
    <t>EOG Resources, Inc. 350 South Oklahoma Folded Belt Basin Gathering &amp; Boosting</t>
  </si>
  <si>
    <t>5851 Legacy Circle, Suite 1200</t>
  </si>
  <si>
    <t>LOGOS OPERATING, LLC</t>
  </si>
  <si>
    <t>1722 Routh Street, Suite 1300</t>
  </si>
  <si>
    <t>2000 W. Sam Houston South, Suite 2000</t>
  </si>
  <si>
    <t>Eight Flags Energy, LLC</t>
  </si>
  <si>
    <t>4 Waterway Square Place, Ste. 100</t>
  </si>
  <si>
    <t>213111</t>
  </si>
  <si>
    <t>9 Greenway Plaza, Suite 2800</t>
  </si>
  <si>
    <t>2050 West Sam Houston Parkway S., Suite 1850</t>
  </si>
  <si>
    <t>EOG Resources, Inc.395 Williston Basin Gathering &amp; Boosting</t>
  </si>
  <si>
    <t>8283 Dixie Highway</t>
  </si>
  <si>
    <t>Mubea, Inc.</t>
  </si>
  <si>
    <t>332613</t>
  </si>
  <si>
    <t>2501 Cedar Springs Road, Suite 100</t>
  </si>
  <si>
    <t>1000 E. 14th Street, Suite 300</t>
  </si>
  <si>
    <t>Urban 220 Gulf Coast Basin (LA, TX) GB</t>
  </si>
  <si>
    <t>16945 Northchase Dr., Suite 1700</t>
  </si>
  <si>
    <t>White Oak Energy 220 Gulf Coat Basin (LA, TX) GB</t>
  </si>
  <si>
    <t>508 Liberty Expressway SE</t>
  </si>
  <si>
    <t>Albany Green Energy</t>
  </si>
  <si>
    <t>Raptor Gas Plant</t>
  </si>
  <si>
    <t>COUNTY OF HAWAI'I HAWAII (100%)</t>
  </si>
  <si>
    <t>6031 Wallace Road Ext., Suite 300</t>
  </si>
  <si>
    <t>Port Comfort Power, LLC</t>
  </si>
  <si>
    <t>IOWA FERTLIZER CO LLC (100%)</t>
  </si>
  <si>
    <t>303 Veterans Airpark Lane Suite 2000</t>
  </si>
  <si>
    <t>Alpine High Pipeline</t>
  </si>
  <si>
    <t>801 Low Ground Road</t>
  </si>
  <si>
    <t>Guyton</t>
  </si>
  <si>
    <t>Tyson Chicken, Inc. Hope AR</t>
  </si>
  <si>
    <t>OREGON CLEAN ENERGY CENTER (50%); OREGON CLEAN ENERGY CENTER (50%)</t>
  </si>
  <si>
    <t>ARES MANAGEMENT CORP (80%); TOYOTA TSUSHO AMERICA INC (20%)</t>
  </si>
  <si>
    <t>Basin 220 - S2 Energy Operating, LLC</t>
  </si>
  <si>
    <t>390 Union Boulevard, Suite 250</t>
  </si>
  <si>
    <t>CITY OF HOUSTON TEXAS (100%)</t>
  </si>
  <si>
    <t>18615 Tuscany Stone, STE 275</t>
  </si>
  <si>
    <t>2850 N. Harwood Street, Suite 1200</t>
  </si>
  <si>
    <t>927110</t>
  </si>
  <si>
    <t>11400 Westmoor Circle Suite 200A</t>
  </si>
  <si>
    <t>Westminster</t>
  </si>
  <si>
    <t>PINE RUN GATHERING LLC (100%)</t>
  </si>
  <si>
    <t>Southern Energy Operating, LLC MidGulf Coast Basin</t>
  </si>
  <si>
    <t>PennEnergy Resources, LLC - Basin 160A - Appalachian Eastern Overthrust</t>
  </si>
  <si>
    <t>PER MANAGER LLC (93.71%); WELLS FARGO &amp; CO (5.7%)</t>
  </si>
  <si>
    <t>585 Cleveland Ave</t>
  </si>
  <si>
    <t>Abbott Nutrition</t>
  </si>
  <si>
    <t>3017 W. 7th St, suite 300</t>
  </si>
  <si>
    <t>2050 West Sam Houston Parkway S, Suite 1850</t>
  </si>
  <si>
    <t>Petro-Hunt Dakota, L.L.C.</t>
  </si>
  <si>
    <t>5600 North May Avenue, Suite 73112</t>
  </si>
  <si>
    <t>13488 State Route 422, STE 1</t>
  </si>
  <si>
    <t>499 W. Sheridan, Suite 1500</t>
  </si>
  <si>
    <t>JSW Steel USA Ohio, Inc.</t>
  </si>
  <si>
    <t>717 Texas Avenue, Suite 1900</t>
  </si>
  <si>
    <t>Carroll County Energy, LLC</t>
  </si>
  <si>
    <t>EOG Resources, Inc. 355 Chautauqua Platform</t>
  </si>
  <si>
    <t>715 KENTMOOR FARM RD</t>
  </si>
  <si>
    <t>MADISON HEIGHTS</t>
  </si>
  <si>
    <t>1360 Post Oak Blvd, Suite 2400</t>
  </si>
  <si>
    <t>Catarina Midstream, LLC 220 Gulf Coast Basin GB</t>
  </si>
  <si>
    <t>EVOLVE TRANSITION INFRASTRUCTURE LP (100%)</t>
  </si>
  <si>
    <t>201 West 5th Street, Suite 1300</t>
  </si>
  <si>
    <t>333 Clay Street, Suite 3680</t>
  </si>
  <si>
    <t>Trinity Operating USG, LLC - Arkoma (Basin 345)</t>
  </si>
  <si>
    <t>2200 Georgetown Drive, Suite 500</t>
  </si>
  <si>
    <t>JKLM Energy, LLC</t>
  </si>
  <si>
    <t>7850 North Sam Houston Parkway, Suite 300</t>
  </si>
  <si>
    <t>ONEOK Gas Transportation, L.L.C.</t>
  </si>
  <si>
    <t>COAHOMA COUNTY</t>
  </si>
  <si>
    <t>MATALCO (U.S.), INC.</t>
  </si>
  <si>
    <t>SN EF Maverick, LLC 220 Gulf Coast Basin</t>
  </si>
  <si>
    <t>5001 LBJ Freeway, Suite 300</t>
  </si>
  <si>
    <t>ERCO (US) HOLDINGS INC (100%)</t>
  </si>
  <si>
    <t>1372 County Road</t>
  </si>
  <si>
    <t>Tuttle</t>
  </si>
  <si>
    <t>Blue Mountain Midstream - Chisholm Gas Plant</t>
  </si>
  <si>
    <t>Ingevity Arkansas, LLC</t>
  </si>
  <si>
    <t>11426 Fairmont Pkwy, East Gate</t>
  </si>
  <si>
    <t>NET Power La Porte Station</t>
  </si>
  <si>
    <t>NET POWER LLC (100%)</t>
  </si>
  <si>
    <t>Wildcat Gas Plant</t>
  </si>
  <si>
    <t>Oahu Gas Plant</t>
  </si>
  <si>
    <t>TEJAS POWER GENERATION LLC (100%)</t>
  </si>
  <si>
    <t>Route 15N</t>
  </si>
  <si>
    <t>Picatinny Arsenal</t>
  </si>
  <si>
    <t>United States Army Garrison</t>
  </si>
  <si>
    <t>CMC Steel Oklahoma, LLC</t>
  </si>
  <si>
    <t>Noble Energy, Inc. - Permian Basin 430</t>
  </si>
  <si>
    <t>OSAKA GAS USA CORP (49.5%); OPC POWER VENTURES LP (26%); ULLICO INFRASTRUCTURE MASTER FUND LP (13.7%); VICTOR RHINO HOLDINGS II LLC (10.79%)</t>
  </si>
  <si>
    <t>1125 17th Street, Suite 1550</t>
  </si>
  <si>
    <t>Confluence DJ LLC 540 Denver Basin</t>
  </si>
  <si>
    <t>CONFLUENCE DJ LLC (100%)</t>
  </si>
  <si>
    <t>BCE-MACH III LLC (100%)</t>
  </si>
  <si>
    <t>552 Highway 873</t>
  </si>
  <si>
    <t>Extension</t>
  </si>
  <si>
    <t>OHIO POWER PARTNERS LLC (100%)</t>
  </si>
  <si>
    <t>CASTILLO INVESTMENT HOLDINGS LLC (8%); WATTAGE FINANCE - NC LLC (46%); AXIUM KINGS MOUNTAIN, LLC (23%); CEI KINGS MOUNTAIN HOLDINGS LLC (23%)</t>
  </si>
  <si>
    <t>Javelin Energy Partners Management Strawn Basin</t>
  </si>
  <si>
    <t>Javelin Energy Partners Management Fort Worth Syncline</t>
  </si>
  <si>
    <t>JAVELIN ENERGY PARTNERS (100%)</t>
  </si>
  <si>
    <t>TOYODA GOSEI NORTH AMERICA (80%); TOYODA GOSEI NORTH AMERICA CORP (20%)</t>
  </si>
  <si>
    <t>NE Nitro Geneva, LLC</t>
  </si>
  <si>
    <t>NE NITRO GENEVA LLC (100%)</t>
  </si>
  <si>
    <t>Steel Dynamics, Inc.</t>
  </si>
  <si>
    <t>Jack Daniel Distillery, Lem Motlow Prop., Inc.</t>
  </si>
  <si>
    <t>8080 N. Central Expressway</t>
  </si>
  <si>
    <t>91-480 Malakole Street, Bldg. CCB</t>
  </si>
  <si>
    <t>1015 Waynesburg RD NE</t>
  </si>
  <si>
    <t>Green Power Solutions of Georgia, LLC</t>
  </si>
  <si>
    <t>HUMMEL STATION LLC (100%)</t>
  </si>
  <si>
    <t>OWENS CORNING INSULATING SYSTEMS, LLC - JOPLIN</t>
  </si>
  <si>
    <t>HG Energy II Appalachia, LLC.</t>
  </si>
  <si>
    <t>2000 McKinney, Suite 400</t>
  </si>
  <si>
    <t>ANR Pipeline Jena CS</t>
  </si>
  <si>
    <t>8 Greenway Plaza, #1010</t>
  </si>
  <si>
    <t>Nine Greenway Plaza, Suite 1300</t>
  </si>
  <si>
    <t>1401 17th Street Suite 1000</t>
  </si>
  <si>
    <t>360 Anadarko Camino Production</t>
  </si>
  <si>
    <t>CAMINO NATURAL RESOURCES LLC (100%)</t>
  </si>
  <si>
    <t>423990</t>
  </si>
  <si>
    <t>Spruance Operating Services, LLC</t>
  </si>
  <si>
    <t>1000 E. 14th Street, 3rd Floor</t>
  </si>
  <si>
    <t>Urban Oil &amp; Gas Group, LLC- Arkla Basin (230)</t>
  </si>
  <si>
    <t>114 FM 652 E</t>
  </si>
  <si>
    <t>LACC, LLC US / Lotte Chemical Louisiana LLC</t>
  </si>
  <si>
    <t>Trinity Operating (USG), LLC - Gulf Coast Basin (220)</t>
  </si>
  <si>
    <t>1601 Elm Street, Suite 3500</t>
  </si>
  <si>
    <t>200 Plaza Drive, Suite 100</t>
  </si>
  <si>
    <t>Cub Creek Energy, LLC - Denver Basin</t>
  </si>
  <si>
    <t>Lime Rock Resources Pecos Valley</t>
  </si>
  <si>
    <t>EAGLECLAW MIDSTREAM SERVICES LLC (100%)</t>
  </si>
  <si>
    <t>486910</t>
  </si>
  <si>
    <t>1001 FANNIN ST, STE 2200</t>
  </si>
  <si>
    <t>PERCUSSION PETROLEUM OPER II, LLC</t>
  </si>
  <si>
    <t>PERCUSSION PETROLEUM II LLC (100%)</t>
  </si>
  <si>
    <t>700 Louisana St., Suite 700</t>
  </si>
  <si>
    <t>TransCanada / Great Lakes Transmission Co</t>
  </si>
  <si>
    <t>5810 Tennyson Parkway, Suite 500</t>
  </si>
  <si>
    <t>Eclipse Resources I, LP</t>
  </si>
  <si>
    <t>600 N. Marienfeld, Suite 1000</t>
  </si>
  <si>
    <t>22 Nucor Dr.</t>
  </si>
  <si>
    <t>Frostproof</t>
  </si>
  <si>
    <t>HIGHLANDS COUNTY</t>
  </si>
  <si>
    <t>Nucor Steel Florida Inc.</t>
  </si>
  <si>
    <t>332312</t>
  </si>
  <si>
    <t>Tenaris Bay City, Inc.</t>
  </si>
  <si>
    <t>Falcon Gas Plant</t>
  </si>
  <si>
    <t>31633 CR 398</t>
  </si>
  <si>
    <t>Keenesburg</t>
  </si>
  <si>
    <t>Keenesburg Gas Plant</t>
  </si>
  <si>
    <t>WILLIAMS COS INC (THE) (65%); KKR &amp; CO INC (35%)</t>
  </si>
  <si>
    <t>600 Russell Street</t>
  </si>
  <si>
    <t>Starkville</t>
  </si>
  <si>
    <t>Mississippi State University</t>
  </si>
  <si>
    <t>MISSISSIPPI STATE UNIVERSITY (100%)</t>
  </si>
  <si>
    <t>Tres City Power LLC</t>
  </si>
  <si>
    <t>TRES POWER LLC (100%)</t>
  </si>
  <si>
    <t>2100 Old Bloomington Road N</t>
  </si>
  <si>
    <t>Tres Port Power LLC</t>
  </si>
  <si>
    <t>221112,221111</t>
  </si>
  <si>
    <t>SACRAMENTO MUNICIPAL UTILITY DISTRICT (100%)</t>
  </si>
  <si>
    <t>Cameron LNG, LLC</t>
  </si>
  <si>
    <t>KINDER MORGAN INC (34%); DCP MIDSTREAM LP (25%); TARGA GCX PIPELINE LLC (25%); APA CORP (16%)</t>
  </si>
  <si>
    <t>KINDER MORGAN INC (34%); DCP MIDSTREAM LP (25%); TARGA RESOURCES CORP (25%); APA CORP (16%)</t>
  </si>
  <si>
    <t>TGP Station 563 Joelton, TN</t>
  </si>
  <si>
    <t>TGP Station 875 Richmond, KY</t>
  </si>
  <si>
    <t>22480 FM RD 1164</t>
  </si>
  <si>
    <t>East Bernard</t>
  </si>
  <si>
    <t>380 Southpointe Boulevard, Suite 215</t>
  </si>
  <si>
    <t>OSAKA GAS USA CORP (50%); CPV FAIRVIEW LLC CPV FAIRVIEW (25%); CPV POWER HOLDINGS LP (25%)</t>
  </si>
  <si>
    <t>Riceland Foods, Inc. - Jonesboro Division</t>
  </si>
  <si>
    <t>311212</t>
  </si>
  <si>
    <t>CITY OF BEATRICE NEBRASKA (100%)</t>
  </si>
  <si>
    <t>6586 Hwy 3127</t>
  </si>
  <si>
    <t>Koch Methanol St. James</t>
  </si>
  <si>
    <t>Citizen Energy III, LLC</t>
  </si>
  <si>
    <t>AEIF BIRDSBORO LLC (33.33%); SOJITZ BIRDSBORO LLC (33.33%); TOKYO GAS AMERICA LTD (33.33%)</t>
  </si>
  <si>
    <t>DKL Libby Gas Plant</t>
  </si>
  <si>
    <t>ELEMENT, LLC</t>
  </si>
  <si>
    <t>Scala Energy, LLC - 430 (Permian Basin)</t>
  </si>
  <si>
    <t>Biewer Sawmill - Newton, LLC</t>
  </si>
  <si>
    <t>Keensburg</t>
  </si>
  <si>
    <t>Cureton - Front Range Gas Plant</t>
  </si>
  <si>
    <t>CURETON MIDSTREAM LLC (100%)</t>
  </si>
  <si>
    <t>Agropur, Inc.</t>
  </si>
  <si>
    <t>O-AT-KA Milk Products Cooperative, Inc.</t>
  </si>
  <si>
    <t>601 NW Loop 410, Suite 325</t>
  </si>
  <si>
    <t>Inpex 220 Gulf Coast Basin (LA, TX)</t>
  </si>
  <si>
    <t>9655 Katy Freeway, Suite 500</t>
  </si>
  <si>
    <t>Spur Energy Partners LLC</t>
  </si>
  <si>
    <t>12136 W Bayaud Ave, Ste 320</t>
  </si>
  <si>
    <t>237120</t>
  </si>
  <si>
    <t>333 Texas Street, Suite 1919</t>
  </si>
  <si>
    <t>1780 HUGHES LANDING BLVD, SUITE 1200</t>
  </si>
  <si>
    <t>Sabinal Energy Operating, LLC - Permian Basin</t>
  </si>
  <si>
    <t>2300 FM 1622</t>
  </si>
  <si>
    <t>EOG Resources, Inc. 540 Denver Basin Gathering and Boosting</t>
  </si>
  <si>
    <t>ICL INDUSTRIAL PRODUCTS (100%)</t>
  </si>
  <si>
    <t>Nucor Steel Sedalia, LLC</t>
  </si>
  <si>
    <t>601 Travis Street, Suite 1900</t>
  </si>
  <si>
    <t>PetroShale (US), Inc.</t>
  </si>
  <si>
    <t>486990</t>
  </si>
  <si>
    <t>523 Park Point Dr., Suite 200</t>
  </si>
  <si>
    <t>400 W. Illinois, Suite 970</t>
  </si>
  <si>
    <t>14000 Quail Springs Parkway, Suite 5500</t>
  </si>
  <si>
    <t>450 Clarkson Avenue</t>
  </si>
  <si>
    <t>State University of New York SUNY Downstate Medical Center</t>
  </si>
  <si>
    <t>Archer Daniels Midland Co. - Enderlin, ND</t>
  </si>
  <si>
    <t>14201 Wireless Way, Suite 300</t>
  </si>
  <si>
    <t>501 E. Pine Knoll Drive</t>
  </si>
  <si>
    <t>Northern Arizona University</t>
  </si>
  <si>
    <t>1200 17th Street, Suite 1100</t>
  </si>
  <si>
    <t>Zavanna, LLC Williston Basin (395) Operations</t>
  </si>
  <si>
    <t>Peregrine Gas Plant</t>
  </si>
  <si>
    <t>Gateway/Heim Gas Plant</t>
  </si>
  <si>
    <t>Kronospan, LLC</t>
  </si>
  <si>
    <t>140 Kite Hill Drive</t>
  </si>
  <si>
    <t>Clemson</t>
  </si>
  <si>
    <t>Clemson CHP</t>
  </si>
  <si>
    <t>COTTON DRAW MIDSTREAM LLC (100%)</t>
  </si>
  <si>
    <t>ARLANXEO USA HOLDINGS CORP (100%)</t>
  </si>
  <si>
    <t>MISSISSIPPI SILICON LLC (100%)</t>
  </si>
  <si>
    <t>444 Maxine Drive</t>
  </si>
  <si>
    <t>MEWBOURNE HOLDINGS INC (100%)</t>
  </si>
  <si>
    <t>65205 US HWY 85</t>
  </si>
  <si>
    <t>Carr</t>
  </si>
  <si>
    <t>KINDER MORGAN INC (35%); MGI ENTERPRISES LLC (35%); MIT PIPELINE INVESTMENT AMERICAS INC (30%)</t>
  </si>
  <si>
    <t>2629 Trailer House Road</t>
  </si>
  <si>
    <t>APA CORP (26.67%); EAGLECLAW MIDSTREAM SERVICES LLC (26.67%); KINDER MORGAN INC (26.67%); EXXON MOBIL CORP (20%)</t>
  </si>
  <si>
    <t>3500 FM 1676</t>
  </si>
  <si>
    <t>10905 FM 1674</t>
  </si>
  <si>
    <t>McKavett</t>
  </si>
  <si>
    <t>MENARD COUNTY</t>
  </si>
  <si>
    <t>1760 Jenschke Lane</t>
  </si>
  <si>
    <t>Fredericksburg</t>
  </si>
  <si>
    <t>GILLESPIE COUNTY</t>
  </si>
  <si>
    <t>1619 FM 1295</t>
  </si>
  <si>
    <t>4801 Business Park Blvd</t>
  </si>
  <si>
    <t>ONEIDA VALLEY MIDSTREAM, LLC (100%)</t>
  </si>
  <si>
    <t>Holly Beach</t>
  </si>
  <si>
    <t>3838 Oak Lawn Ave., Suite 710</t>
  </si>
  <si>
    <t>High River Resources, LLC - San Juan Basin (580) Onshore Production</t>
  </si>
  <si>
    <t>MAINESBURG GS LP (100%)</t>
  </si>
  <si>
    <t>CRESCENT PASS ENERGY LLC (100%)</t>
  </si>
  <si>
    <t>9811 Katy Fwy, Suite 975</t>
  </si>
  <si>
    <t>UpCurve 430 Permian Basin</t>
  </si>
  <si>
    <t>UPCURVE ENERGY LLC (100%)</t>
  </si>
  <si>
    <t>551114</t>
  </si>
  <si>
    <t>TAK INVESTMENT LLC (100%)</t>
  </si>
  <si>
    <t>ASPEN MIDSTREAM LLC (100%)</t>
  </si>
  <si>
    <t>1001 McKinney St., Ste 1800, Rm 6</t>
  </si>
  <si>
    <t>Zarvona Energy, LLC</t>
  </si>
  <si>
    <t>163 Braden Run Rd</t>
  </si>
  <si>
    <t>Trinity Operating (USG), LLC - Arkla Basin (230)</t>
  </si>
  <si>
    <t>Fiber Industries, LLC</t>
  </si>
  <si>
    <t>CML Exploration, LLC</t>
  </si>
  <si>
    <t>CML EXPLORATION LLC (100%)</t>
  </si>
  <si>
    <t>MCELROY TRUCK LINES INC (100%)</t>
  </si>
  <si>
    <t>Zarvona Energy, LLC (220) Gulf Coast Basin</t>
  </si>
  <si>
    <t>Stanton Energy Reliability Center, LLC</t>
  </si>
  <si>
    <t>STANTON ENERGY RELIABILITY CENTER LLC (100%)</t>
  </si>
  <si>
    <t>850 Wingo Rd</t>
  </si>
  <si>
    <t>Quad County Municipal Landfill</t>
  </si>
  <si>
    <t>QUAD COUNTY ENVIRONMENTAL SOLUTIONS (100%)</t>
  </si>
  <si>
    <t>Bucksport Mill, LLC</t>
  </si>
  <si>
    <t>BUCKSPORT MILL, LLC (100%)</t>
  </si>
  <si>
    <t>417 Thorn St., Suite 301</t>
  </si>
  <si>
    <t>FULLSTREAM ENERGY HOLDINGS LLC (100%)</t>
  </si>
  <si>
    <t>500 W Wall Street, Suite 300</t>
  </si>
  <si>
    <t>COLLEGIATE MIDSTREAM LLC (100%)</t>
  </si>
  <si>
    <t>Avient Protective Materials</t>
  </si>
  <si>
    <t>313110</t>
  </si>
  <si>
    <t>DSM PHARMACEUTICALS INC (100%)</t>
  </si>
  <si>
    <t>325991,326199</t>
  </si>
  <si>
    <t>ZFS ITHACA LLC (100%)</t>
  </si>
  <si>
    <t>4801 Business Park Blvd, Hobbs, NM 88240</t>
  </si>
  <si>
    <t>WIRT COUNTY</t>
  </si>
  <si>
    <t>13727 NOEL RD, STE 1200</t>
  </si>
  <si>
    <t>LaSalle Lumber Company, LLC</t>
  </si>
  <si>
    <t>HUNT FOREST PRODUCTS LLC (100%)</t>
  </si>
  <si>
    <t>HONEYWELL UOP (100%)</t>
  </si>
  <si>
    <t>600 Travis Suite 5500</t>
  </si>
  <si>
    <t>RIMROCK ENERGY PARTNERS LLC (100%)</t>
  </si>
  <si>
    <t>11490 Westheimer Road, Suite 950</t>
  </si>
  <si>
    <t>ADVANCE ENERGY PARTNERS LLC (100%)</t>
  </si>
  <si>
    <t>Bayswater Operating, LLC (430) Permian Basin</t>
  </si>
  <si>
    <t>SABINE COUNTY</t>
  </si>
  <si>
    <t>HIBERNIA RESOURCES III LLC (100%)</t>
  </si>
  <si>
    <t>County Route 14, Rum Creek Road</t>
  </si>
  <si>
    <t>Peco Foods, Inc.</t>
  </si>
  <si>
    <t>JSW STEEL HOLDING USA INC (100%)</t>
  </si>
  <si>
    <t>Clean Harbors Deer Park, LLC.</t>
  </si>
  <si>
    <t>Aragonite</t>
  </si>
  <si>
    <t>Clean Harbors Aragonite, LLC.</t>
  </si>
  <si>
    <t>1500 CR 310</t>
  </si>
  <si>
    <t>Bondad Recycling Center and Depository</t>
  </si>
  <si>
    <t>TRANSIT WASTE LLC (100%)</t>
  </si>
  <si>
    <t>19333 482 Ave</t>
  </si>
  <si>
    <t>Astoria</t>
  </si>
  <si>
    <t>Astoria Station</t>
  </si>
  <si>
    <t>110 West Louisiana STE 500</t>
  </si>
  <si>
    <t>PRI Operating LLC</t>
  </si>
  <si>
    <t>PRI OPERATING LLC (100%)</t>
  </si>
  <si>
    <t>1111 Bagby St</t>
  </si>
  <si>
    <t>Lime Rock Resources Brazos Bend - Gulf Coast OSP</t>
  </si>
  <si>
    <t>TREADSTONE ENERGY PARTNERS LLC (100%)</t>
  </si>
  <si>
    <t>425 Red Bluff Road</t>
  </si>
  <si>
    <t>WWM OPERATING LLC (100%)</t>
  </si>
  <si>
    <t>100 Congress Ave, Suite 2200</t>
  </si>
  <si>
    <t>WWM Operating, LLC</t>
  </si>
  <si>
    <t>19268 Texas State Highway 85</t>
  </si>
  <si>
    <t>5251 County Road 225</t>
  </si>
  <si>
    <t>5693 El Paso Road</t>
  </si>
  <si>
    <t>800 South Allen Ranch Rd</t>
  </si>
  <si>
    <t>Intermountain Regional Landfill</t>
  </si>
  <si>
    <t>ROC FUND LANDFILL HOLDINGS LLC (100%)</t>
  </si>
  <si>
    <t>57120 707th Road</t>
  </si>
  <si>
    <t>Endicott</t>
  </si>
  <si>
    <t>Endicott Clay Products Co.</t>
  </si>
  <si>
    <t>CLAY ENDICOTT PRODUCTS CO (100%)</t>
  </si>
  <si>
    <t>640 Taylor Street, Suite 1850</t>
  </si>
  <si>
    <t>Point Energy Partners</t>
  </si>
  <si>
    <t>POINT ENERGY PARTNERS (100%)</t>
  </si>
  <si>
    <t>1600 N. Screwbean Rd.</t>
  </si>
  <si>
    <t>Van Horn</t>
  </si>
  <si>
    <t>1500 George Wedgworth Way</t>
  </si>
  <si>
    <t>Belle Glade</t>
  </si>
  <si>
    <t>Sugar Cane Growers Cooperative of Florida</t>
  </si>
  <si>
    <t>SUGAR CANE GROWERS COOPERATIVE OF FLORIDA (100%)</t>
  </si>
  <si>
    <t>29 E Reno Ave, STE 500</t>
  </si>
  <si>
    <t>RPOC - Basin 430 - Permian Basin</t>
  </si>
  <si>
    <t>RILEY EXPLORATION - PERMIAN LLC (100%)</t>
  </si>
  <si>
    <t>13701 W Highway 51</t>
  </si>
  <si>
    <t>Sand Springs</t>
  </si>
  <si>
    <t>Webco Industries, Star Center Tube</t>
  </si>
  <si>
    <t>WEBCO INDUSTRIES INC (100%)</t>
  </si>
  <si>
    <t>671 Davis Road</t>
  </si>
  <si>
    <t>Venture Global LNG</t>
  </si>
  <si>
    <t>VENTURE GLOBAL LNG INC (100%)</t>
  </si>
  <si>
    <t>105 E. 12th Street</t>
  </si>
  <si>
    <t>Clintonville</t>
  </si>
  <si>
    <t>Seagrave Fire Apparatus LLC</t>
  </si>
  <si>
    <t>SEAGRAVE FIRE APPARATUS LLC (100%)</t>
  </si>
  <si>
    <t>9811 Katy Freeway, Suite 225</t>
  </si>
  <si>
    <t>TRP Energy - 430 - Permian Basin</t>
  </si>
  <si>
    <t>TRP ENERGY LLC (100%)</t>
  </si>
  <si>
    <t>233 North Phillips Co Road</t>
  </si>
  <si>
    <t>Pasadena Products Terminal</t>
  </si>
  <si>
    <t>300 Millard Avenue</t>
  </si>
  <si>
    <t>IronUnits LLC</t>
  </si>
  <si>
    <t>2665 Fite Road</t>
  </si>
  <si>
    <t>Mitsubishi Chemical America</t>
  </si>
  <si>
    <t>2759 Independence Parkway South</t>
  </si>
  <si>
    <t>Deer Park</t>
  </si>
  <si>
    <t>Vopak Terminal Deer Park</t>
  </si>
  <si>
    <t>VOPAK TERMINALS NORTH AMERICA INC (100%)</t>
  </si>
  <si>
    <t>401 East Hendy Avenue, MS 16-1</t>
  </si>
  <si>
    <t>Sunnyvale</t>
  </si>
  <si>
    <t>Northrop Grumman Marine Systems</t>
  </si>
  <si>
    <t>335312</t>
  </si>
  <si>
    <t>333612</t>
  </si>
  <si>
    <t>3438 Buckwheat Hollow Road</t>
  </si>
  <si>
    <t>Lawrenceville</t>
  </si>
  <si>
    <t>600 Gordon Road</t>
  </si>
  <si>
    <t>Gordon Road Substation</t>
  </si>
  <si>
    <t>LS POWER GRID NEW YORK LLC (100%)</t>
  </si>
  <si>
    <t>1000 East 14th Street</t>
  </si>
  <si>
    <t>Urban 575 Uinta Basin GB</t>
  </si>
  <si>
    <t>3150 Sylvester Road</t>
  </si>
  <si>
    <t>Georgia-Pacific Wood Products LLC Albany Lumber</t>
  </si>
  <si>
    <t>4589 FM 2986</t>
  </si>
  <si>
    <t>Gulf Coast Growth Ventures LLC</t>
  </si>
  <si>
    <t>EXXON MOBIL CORP (50%); SABIC US HOLDINGS LP (50%)</t>
  </si>
  <si>
    <t>Bo Gibbs</t>
  </si>
  <si>
    <t>Glen Rose</t>
  </si>
  <si>
    <t>DGOC 415 Strawn Production</t>
  </si>
  <si>
    <t>303 Colorado St., Suite 2050</t>
  </si>
  <si>
    <t>Formentera Anadarko Production</t>
  </si>
  <si>
    <t>583 Terrapin Neck Road</t>
  </si>
  <si>
    <t>Air Products H2 SMR Plant at DCRC (Unit 37)</t>
  </si>
  <si>
    <t>44 Cook Street, Suite 1000</t>
  </si>
  <si>
    <t>Franklin Mountain Energy/430 Permian Basin</t>
  </si>
  <si>
    <t>FRANKLIN MOUNTAIN ENERGY LLC (100%)</t>
  </si>
  <si>
    <t>7600 32ND ST</t>
  </si>
  <si>
    <t>Bayport Polymers LLC Ethane Cracker</t>
  </si>
  <si>
    <t>1730 E Moore Street SE</t>
  </si>
  <si>
    <t>Southport</t>
  </si>
  <si>
    <t>ADM Southport</t>
  </si>
  <si>
    <t>55409 S County Rd 216</t>
  </si>
  <si>
    <t>Mutual</t>
  </si>
  <si>
    <t>310 Bo Gibbs</t>
  </si>
  <si>
    <t>DGOC 420 Ft Worth Sync Production</t>
  </si>
  <si>
    <t>DGOC 260 East Texas Production</t>
  </si>
  <si>
    <t>13501 Industrial Drive</t>
  </si>
  <si>
    <t>Minden</t>
  </si>
  <si>
    <t>DGOC 230 Production</t>
  </si>
  <si>
    <t>751 North Dupree</t>
  </si>
  <si>
    <t>Teknor Apex Tennessee Company</t>
  </si>
  <si>
    <t>TEKNOR APEX (100%)</t>
  </si>
  <si>
    <t>700 Range Road</t>
  </si>
  <si>
    <t>Eglin AFB</t>
  </si>
  <si>
    <t>1001 West Wilshire Blvd., Ste 206</t>
  </si>
  <si>
    <t>Novo Oil and Gas - Basin 430</t>
  </si>
  <si>
    <t>NOVO OIL &amp; GAS LLC (100%)</t>
  </si>
  <si>
    <t>10203 Strang Road</t>
  </si>
  <si>
    <t>LaPorte Generating Station</t>
  </si>
  <si>
    <t>278 Thomas Rd</t>
  </si>
  <si>
    <t>Carmichaels</t>
  </si>
  <si>
    <t>Hill Top Energy Center LLC</t>
  </si>
  <si>
    <t>AEIF HILL TOP LLC (41.87%); HT POWER ASSOCIATES I LLC (41.87%); HILL TOP MM RH LP (16.26%)</t>
  </si>
  <si>
    <t>3350 Hwy 18 N</t>
  </si>
  <si>
    <t>Atlas Sand Monahans</t>
  </si>
  <si>
    <t>ATLAS SAND CO LLC (100%)</t>
  </si>
  <si>
    <t>1128 W. Ave A</t>
  </si>
  <si>
    <t>McPherson Municipal Power Plant #2</t>
  </si>
  <si>
    <t>21705 Pemberville Road</t>
  </si>
  <si>
    <t>Luckey</t>
  </si>
  <si>
    <t>NSG Glass North America, Inc.</t>
  </si>
  <si>
    <t>NSG HOLDING (EUROPE) LTD (100%)</t>
  </si>
  <si>
    <t>15456 FM 874</t>
  </si>
  <si>
    <t>Atlas Sand Kermit</t>
  </si>
  <si>
    <t>ATLAS SAND (100%)</t>
  </si>
  <si>
    <t>1722 Routh St, Suite 1750</t>
  </si>
  <si>
    <t>Triple Crown Resources</t>
  </si>
  <si>
    <t>TRIPLE CROWN RESOURCES (100%)</t>
  </si>
  <si>
    <t>43250 Hibbetts-Mill Road</t>
  </si>
  <si>
    <t>Wellsville</t>
  </si>
  <si>
    <t>South Field Energy</t>
  </si>
  <si>
    <t>SOUTH FIELD ENERGY LLC (100%)</t>
  </si>
  <si>
    <t>3202 Highway 14 South</t>
  </si>
  <si>
    <t>City of Newton Sanitary Landfill</t>
  </si>
  <si>
    <t>CITY OF NEWTON IOWA (100%)</t>
  </si>
  <si>
    <t>2779 Hwy 135</t>
  </si>
  <si>
    <t>Rayville</t>
  </si>
  <si>
    <t>43840 Ohio State Route 7</t>
  </si>
  <si>
    <t>Hannibal</t>
  </si>
  <si>
    <t>Long Ridge Energy Generation</t>
  </si>
  <si>
    <t>FTAI INFRASTRUCTURE INC (50.1%); LABOR IMPACT FUND LP (49.9%)</t>
  </si>
  <si>
    <t>1 Bob Foeller Drive</t>
  </si>
  <si>
    <t>SUFFOLK CITY</t>
  </si>
  <si>
    <t>SPSA Regional Landfill</t>
  </si>
  <si>
    <t>SOUTHEASTERN PUBLIC SERVICE AUTHORITY (100%)</t>
  </si>
  <si>
    <t>8906 Highway 80E</t>
  </si>
  <si>
    <t>1900 North Akard St</t>
  </si>
  <si>
    <t>Basin 430 (Permian) - BG</t>
  </si>
  <si>
    <t>DGOC 230 Arkla B&amp;G</t>
  </si>
  <si>
    <t>DGOC 260 East Texas B&amp;G</t>
  </si>
  <si>
    <t>DGOC 415 Strawn B&amp;G</t>
  </si>
  <si>
    <t>1470 Riveredge Parkway NW</t>
  </si>
  <si>
    <t>Municipal Electric Authority of Georgia</t>
  </si>
  <si>
    <t>2314 W. Dibble Road SW</t>
  </si>
  <si>
    <t>Warrenville</t>
  </si>
  <si>
    <t>200 N. Loraine Ste 1010</t>
  </si>
  <si>
    <t>Elevation Resources LLC</t>
  </si>
  <si>
    <t>ELEVATION RESOURCES LLC (100%)</t>
  </si>
  <si>
    <t>3485 Pacheco Blvd.</t>
  </si>
  <si>
    <t>Martinez</t>
  </si>
  <si>
    <t>Air Products West Coast Hydrogen - HP-1</t>
  </si>
  <si>
    <t>1915 Shell Avenue</t>
  </si>
  <si>
    <t>Air Products West coast Hydrogen - HP-2</t>
  </si>
  <si>
    <t>20151 State Highway 48</t>
  </si>
  <si>
    <t>DGOC 360 Anadarko Production</t>
  </si>
  <si>
    <t>DGOC 400 Ouchita Production</t>
  </si>
  <si>
    <t>2050 Old Bloomington Road</t>
  </si>
  <si>
    <t>Victoria Port II Power LLC</t>
  </si>
  <si>
    <t>1641 California Street, Suite 400</t>
  </si>
  <si>
    <t>Crusoe Energy Systems, Inc. - Eagle 4-9</t>
  </si>
  <si>
    <t>518210</t>
  </si>
  <si>
    <t>CRUSOE ENERGY SYSTEMS INC (100%)</t>
  </si>
  <si>
    <t>P.O. Box 429</t>
  </si>
  <si>
    <t>WFEC Transmission and Distribution Facility</t>
  </si>
  <si>
    <t>90 Glade Dr.</t>
  </si>
  <si>
    <t>Snyder Brothers Inc.</t>
  </si>
  <si>
    <t>SNYDER BROTHERS INC (100%)</t>
  </si>
  <si>
    <t>5059 FM 652</t>
  </si>
  <si>
    <t>300 Egger Parkway</t>
  </si>
  <si>
    <t>Linwood</t>
  </si>
  <si>
    <t>EGGER Wood Products, LLC</t>
  </si>
  <si>
    <t>EGGER WOOD PRODUCTS LLC (100%)</t>
  </si>
  <si>
    <t>1225 17th Street, Suite 2950</t>
  </si>
  <si>
    <t>Crowheart Energy Green River (535) Basin</t>
  </si>
  <si>
    <t>8000 Research Forest Dr STE 115 PMB 192</t>
  </si>
  <si>
    <t>Rio Oil and Gas (Permian) II LLC</t>
  </si>
  <si>
    <t>RIO OIL &amp; GAS (PERMIAN) II LLC (100%)</t>
  </si>
  <si>
    <t>8985 W County Rd 359</t>
  </si>
  <si>
    <t>Linde- Sweeny Hydrogen Plant</t>
  </si>
  <si>
    <t>8945 Long Point Rd Suite 250</t>
  </si>
  <si>
    <t>Grit Oil &amp; Gas Management, LLC - Basin 220</t>
  </si>
  <si>
    <t>GRIT OIL &amp; GAS MANAGEMENT LLC (100%)</t>
  </si>
  <si>
    <t>18511 Beaumont Highway</t>
  </si>
  <si>
    <t>SJRR Power LLC</t>
  </si>
  <si>
    <t>2581 S. State Highway 18</t>
  </si>
  <si>
    <t>Kermit Compressor Station</t>
  </si>
  <si>
    <t>Columbia Gulf Transmission - Lake Arthur Compressor Station (Jennings, LA)</t>
  </si>
  <si>
    <t>15727 Anthem Parkway</t>
  </si>
  <si>
    <t>Forge Energy II</t>
  </si>
  <si>
    <t>FORGE ENERGY II (100%)</t>
  </si>
  <si>
    <t>801 Louisiana Street, Suite 700</t>
  </si>
  <si>
    <t>Paloma Natural Gas LLC, Basin 230 (Arkla Basin)</t>
  </si>
  <si>
    <t>PALOMA NATURAL GAS LLC (100%)</t>
  </si>
  <si>
    <t>4000 W State Road 66</t>
  </si>
  <si>
    <t>Newburgh</t>
  </si>
  <si>
    <t>Kaiser Aluminum Warrick LLC</t>
  </si>
  <si>
    <t>10810 COUNTY ROAD 4105, HERMLEIGH TX 79526</t>
  </si>
  <si>
    <t>Hermleigh</t>
  </si>
  <si>
    <t>501 Technology Dr.</t>
  </si>
  <si>
    <t>Olympus Energy Production - Basin 160A</t>
  </si>
  <si>
    <t>OLYMPUS ENERGY LLC (100%)</t>
  </si>
  <si>
    <t>5825 N. Sam Houston Pkwy W., Suite 150</t>
  </si>
  <si>
    <t>5065 Westheimer Road, Suite 625</t>
  </si>
  <si>
    <t>Extex Operating Company - Basin 430</t>
  </si>
  <si>
    <t>EXTEX OPERATING CO (100%)</t>
  </si>
  <si>
    <t>6120 South Yale Avenue, Suite 1480</t>
  </si>
  <si>
    <t>Calyx Energy III  355 Chautauqua Platform</t>
  </si>
  <si>
    <t>CALYX ENERGY III (100%)</t>
  </si>
  <si>
    <t>240 Saint Paul Street, Suite 502</t>
  </si>
  <si>
    <t>FEO North Park (545) Basin Operations</t>
  </si>
  <si>
    <t>D90 RESOURCES (100%)</t>
  </si>
  <si>
    <t>TransCanada / Gas Transmission Northwest</t>
  </si>
  <si>
    <t>5525 N. MacArthur Blvd., Ste. 775</t>
  </si>
  <si>
    <t>Silver Creek Permian Basin 430</t>
  </si>
  <si>
    <t>SILVER CREEK PERMIAN OPERATING CO LLC (100%)</t>
  </si>
  <si>
    <t>26 Welliversville Rd</t>
  </si>
  <si>
    <t>Millville</t>
  </si>
  <si>
    <t>1640 S. Ryan Rd.</t>
  </si>
  <si>
    <t>SDI LaFarga - Copperworks</t>
  </si>
  <si>
    <t>2240 Texas Eastern Road</t>
  </si>
  <si>
    <t>1878 Saltsburg Road</t>
  </si>
  <si>
    <t>Knob Creek Mine</t>
  </si>
  <si>
    <t>901 West Wall St Suite 300</t>
  </si>
  <si>
    <t>Ring Energy, Inc</t>
  </si>
  <si>
    <t>RING ENERGY INC (100%)</t>
  </si>
  <si>
    <t>9805 Katy Freeway, Suite 300</t>
  </si>
  <si>
    <t>Kraken Operating, LLC</t>
  </si>
  <si>
    <t>KRAKEN OPERATING LLC (100%)</t>
  </si>
  <si>
    <t>500 Tower Road</t>
  </si>
  <si>
    <t>Moon Township</t>
  </si>
  <si>
    <t>Peoples/IMG - Pittsburgh International Airport Electric Generating Station</t>
  </si>
  <si>
    <t>PEOPLES NATURAL GAS CO LLC (100%)</t>
  </si>
  <si>
    <t>UGC 595 Piceance</t>
  </si>
  <si>
    <t>5400 LBJ Freeway</t>
  </si>
  <si>
    <t>CRI 430 G&amp;B Permian</t>
  </si>
  <si>
    <t>Stockyard Creek Compressor Station</t>
  </si>
  <si>
    <t>CRI 430 Permian</t>
  </si>
  <si>
    <t>1425 S. Mission Rd.</t>
  </si>
  <si>
    <t>Muskegon Operating Company</t>
  </si>
  <si>
    <t>MUSKEGON OPERATING CO (100%)</t>
  </si>
  <si>
    <t>5057 Keller Springs Road, Suite 650</t>
  </si>
  <si>
    <t>Foundation Energy Management 395 Williston Basin</t>
  </si>
  <si>
    <t>304 Koch Road</t>
  </si>
  <si>
    <t>Arnaudville</t>
  </si>
  <si>
    <t>129 Texas Gas Road</t>
  </si>
  <si>
    <t>Sterlington</t>
  </si>
  <si>
    <t>137 Commercial Drive</t>
  </si>
  <si>
    <t>Eco Hill Landfill</t>
  </si>
  <si>
    <t>ECOLOGY SOLUTIONS LLC (100%)</t>
  </si>
  <si>
    <t>Pinnacle Dos Picos Pintail Compressor Station</t>
  </si>
  <si>
    <t>PINNACLE MIDSTREAM II LLC (100%)</t>
  </si>
  <si>
    <t>932 Buck Jackson Road</t>
  </si>
  <si>
    <t>Cowboy CDP</t>
  </si>
  <si>
    <t>701 N Wildwood</t>
  </si>
  <si>
    <t>Frito Lay Inc</t>
  </si>
  <si>
    <t>3935 FM 326</t>
  </si>
  <si>
    <t>West Fraser Angelina</t>
  </si>
  <si>
    <t>2801 Cook Street</t>
  </si>
  <si>
    <t>Pinova Inc.</t>
  </si>
  <si>
    <t>DRT AMERICA INC (100%)</t>
  </si>
  <si>
    <t>7250 Dallas Parkway Suite 1400</t>
  </si>
  <si>
    <t>Murchison Oil and Gas LLC - Permian</t>
  </si>
  <si>
    <t>MURCHISON OIL &amp; GAS LLC (100%)</t>
  </si>
  <si>
    <t>Pinnacle Dos Picos Thunderbird Compressor Station</t>
  </si>
  <si>
    <t>KODA RESOURCES</t>
  </si>
  <si>
    <t>KODA RESOURCES (100%)</t>
  </si>
  <si>
    <t>Protege Energy III LLC</t>
  </si>
  <si>
    <t>PROTEGE ENERGY III LLC (100%)</t>
  </si>
  <si>
    <t>1001 Ochsner Blvd, Suite A</t>
  </si>
  <si>
    <t>LLOX, L.L.C. - Gulf Coast Basin (220) - Onshore Production</t>
  </si>
  <si>
    <t>LLOX LLC (100%)</t>
  </si>
  <si>
    <t>717 Texas Ave Suite 2900</t>
  </si>
  <si>
    <t>Contango Basin 430</t>
  </si>
  <si>
    <t>Contango Basin 530</t>
  </si>
  <si>
    <t>Silsbee</t>
  </si>
  <si>
    <t>16945 Northchase Drive, Suite 1430</t>
  </si>
  <si>
    <t>Caza Petroleum, LLC - Permian OSP</t>
  </si>
  <si>
    <t>CAZA PETROLEUM LLC (100%)</t>
  </si>
  <si>
    <t>Four Winds Midstream - Arkoma - Basin 345</t>
  </si>
  <si>
    <t>Wetumka</t>
  </si>
  <si>
    <t>6101 W. Courtyard Drive, Suite 2-125</t>
  </si>
  <si>
    <t>PetroLegacy Energy II, LLC - Permian OSP</t>
  </si>
  <si>
    <t>PETROLEGACY ENERGY (100%)</t>
  </si>
  <si>
    <t>90 Glade Drive</t>
  </si>
  <si>
    <t>15 E 5th street Suite 3300</t>
  </si>
  <si>
    <t>Blue Dome Operating Arkla</t>
  </si>
  <si>
    <t>LLOX, L.L.C. - Gulf Coast Basin (220) - Offshore Production</t>
  </si>
  <si>
    <t>6608 N. Western Ave. Box 417</t>
  </si>
  <si>
    <t>Warwick-Artemis, LLC</t>
  </si>
  <si>
    <t>WARWICK INVESTMENT GROUP (100%)</t>
  </si>
  <si>
    <t>510 Madison Avenue</t>
  </si>
  <si>
    <t>Loan Asset Issuer LLC, Series 2021 NG-1</t>
  </si>
  <si>
    <t>LOAN ASSET ISSUER LLC SERIES 2021 NG-1 (100%)</t>
  </si>
  <si>
    <t>2250 Pipeline Road</t>
  </si>
  <si>
    <t>Summershade</t>
  </si>
  <si>
    <t>1547 County Road 13</t>
  </si>
  <si>
    <t>Wahoo</t>
  </si>
  <si>
    <t>SAUNDERS COUNTY</t>
  </si>
  <si>
    <t>Darling Ingredients Inc. - Wahoo</t>
  </si>
  <si>
    <t>420 Commerce St., Suite 200</t>
  </si>
  <si>
    <t>Crimson Energy Partners IV, LLC</t>
  </si>
  <si>
    <t>CRIMSON ENERGY PARTNERS IV LLC (100%)</t>
  </si>
  <si>
    <t>12584 Hiram Clarke Road</t>
  </si>
  <si>
    <t>HO Clarke Generating, LLC</t>
  </si>
  <si>
    <t>WATTBRIDGE TEXAS, LLC (100%)</t>
  </si>
  <si>
    <t>5651 Attwater Avenue</t>
  </si>
  <si>
    <t>Topaz Generating, LLC</t>
  </si>
  <si>
    <t>123 NW Eighth St.</t>
  </si>
  <si>
    <t>CPRP Services LLC - 355 - Chautauqua Platform</t>
  </si>
  <si>
    <t>89 ENERGY LLC (100%)</t>
  </si>
  <si>
    <t>CPRP Services LLC - 350 - South Oklahoma Folded Belt</t>
  </si>
  <si>
    <t>24650 South Brandon Road</t>
  </si>
  <si>
    <t>Elwood</t>
  </si>
  <si>
    <t>Jackson Generation</t>
  </si>
  <si>
    <t>1900 W. 1st Street</t>
  </si>
  <si>
    <t>Warden</t>
  </si>
  <si>
    <t>Washington Potato Company</t>
  </si>
  <si>
    <t>WASHINGTON POTATO CO (100%)</t>
  </si>
  <si>
    <t>Summit Utilities Inc., Arkansas (Texas)</t>
  </si>
  <si>
    <t>465 W NM Hwy 128</t>
  </si>
  <si>
    <t>Pinon Midstream, LLC</t>
  </si>
  <si>
    <t>PINON MIDSTREAM, LLC (100%)</t>
  </si>
  <si>
    <t>421 W 3rd St, Ste 1000</t>
  </si>
  <si>
    <t>Highpeak Energy Holdings LLC</t>
  </si>
  <si>
    <t>HIGHPEAK ENERGY HOLDINGS LLC (100%)</t>
  </si>
  <si>
    <t>12250 Highway 12</t>
  </si>
  <si>
    <t>New Elk Coal Company, LLC</t>
  </si>
  <si>
    <t>NEW ELK COAL CO (100%)</t>
  </si>
  <si>
    <t>2901 6th Ave</t>
  </si>
  <si>
    <t>ASOTIN COUNTY</t>
  </si>
  <si>
    <t>Asotin County Regional Landfill</t>
  </si>
  <si>
    <t>ASOTIN COUNTY (100%)</t>
  </si>
  <si>
    <t>2010 W County Rd</t>
  </si>
  <si>
    <t>Legacy Gas Plant</t>
  </si>
  <si>
    <t>TARGA RESOURCES (100%)</t>
  </si>
  <si>
    <t>18 Desta Drive</t>
  </si>
  <si>
    <t>CrownQuest Operating - Basin 430</t>
  </si>
  <si>
    <t>CROWNQUEST OPERATING LLC (100%)</t>
  </si>
  <si>
    <t>602 Sawyer St, Suite 710</t>
  </si>
  <si>
    <t>Maple Energy Basin 430 Production</t>
  </si>
  <si>
    <t>MAPLE ENERGY HOLDINGS LLC (100%)</t>
  </si>
  <si>
    <t>VEGA BAJA MUNICIPIO</t>
  </si>
  <si>
    <t>Pfizer Pharmaceuticals LLC</t>
  </si>
  <si>
    <t>VIATRIS INC (100%)</t>
  </si>
  <si>
    <t>Enterprise</t>
  </si>
  <si>
    <t>CATAHOULA PARISH</t>
  </si>
  <si>
    <t>Columbia Gulf Transmission - Red Mountain CS (Enterprise, LA)</t>
  </si>
  <si>
    <t>2979 Highway 63</t>
  </si>
  <si>
    <t>Oskaloosa</t>
  </si>
  <si>
    <t>MAHASKA COUNTY</t>
  </si>
  <si>
    <t>Mahaska County Sanitary Landfill - Binns and Stevens Site</t>
  </si>
  <si>
    <t>MAHASKA COUNTY SOLID WASTE MANAGEMENT COMMISSION (100%)</t>
  </si>
  <si>
    <t>3450 Kimberly Road East</t>
  </si>
  <si>
    <t>Chobani</t>
  </si>
  <si>
    <t>CHOBANI GLOBAL HOLDINGS LLC (100%)</t>
  </si>
  <si>
    <t>1043 Road P</t>
  </si>
  <si>
    <t>Hugoton</t>
  </si>
  <si>
    <t>Seaboard Energy Kansas, LLC</t>
  </si>
  <si>
    <t>SEABOARD ENERGY LLC (100%)</t>
  </si>
  <si>
    <t>600 MATZINGER ROAD</t>
  </si>
  <si>
    <t>Perstorp Polyols</t>
  </si>
  <si>
    <t>PERSTORP POLYOLS (100%)</t>
  </si>
  <si>
    <t>Franklin Mountain Energy 3</t>
  </si>
  <si>
    <t>FRANKLIN MOUNTAIN ENERGY 3, LLC (100%)</t>
  </si>
  <si>
    <t>1001 Bagby Street</t>
  </si>
  <si>
    <t>EOG Resources, Inc. 580 San Juan basin</t>
  </si>
  <si>
    <t>1760 Steve Reynolds Industrial Parkway</t>
  </si>
  <si>
    <t>Commerce</t>
  </si>
  <si>
    <t>SK Battery America</t>
  </si>
  <si>
    <t>SK BATTERY AMERICA (100%)</t>
  </si>
  <si>
    <t>EOG Resources, Inc. 580 San Juan Basin Gathering &amp; Boosting</t>
  </si>
  <si>
    <t>REM 305 Michigan Basin - TRANSMISSION</t>
  </si>
  <si>
    <t>RIVERSIDE ENERGY HOLDINGS (100%)</t>
  </si>
  <si>
    <t>610 State Highway 3</t>
  </si>
  <si>
    <t>Pan Pacific Products</t>
  </si>
  <si>
    <t>PAN PACIFIC PRODUCTS (100%)</t>
  </si>
  <si>
    <t>5900 Highway 225 East</t>
  </si>
  <si>
    <t>Deer Park Refining Limited Partnership</t>
  </si>
  <si>
    <t>DEER PARK REFINING LP (100%)</t>
  </si>
  <si>
    <t>RCS 305 Michigan Basin - CO2</t>
  </si>
  <si>
    <t>516 High St</t>
  </si>
  <si>
    <t>Western Washington University</t>
  </si>
  <si>
    <t>WESTERN WASHINGTON UNIVERSITY (100%)</t>
  </si>
  <si>
    <t>8450 N Terryl B Adams St</t>
  </si>
  <si>
    <t>Air Liquide North Las Vegas Liquid Hydrogen Plant</t>
  </si>
  <si>
    <t>133 Clark Mizelle Road</t>
  </si>
  <si>
    <t>Benndale</t>
  </si>
  <si>
    <t>Benndale Peaking Station</t>
  </si>
  <si>
    <t>6040 Fruge Rd</t>
  </si>
  <si>
    <t>420 Small Hardy Rd</t>
  </si>
  <si>
    <t>Van Buren Energy Production - Arkoma</t>
  </si>
  <si>
    <t>VAN BUREN ENERGY LLC (100%)</t>
  </si>
  <si>
    <t>158 Hickory Lane</t>
  </si>
  <si>
    <t>University</t>
  </si>
  <si>
    <t>University of Mississippi</t>
  </si>
  <si>
    <t>2200 Progressive Drive</t>
  </si>
  <si>
    <t>Indeck-Niles Energy Center</t>
  </si>
  <si>
    <t>INDECK NILES, LLC (100%)</t>
  </si>
  <si>
    <t>13735 S. Mansfield Ferry Road</t>
  </si>
  <si>
    <t>12480 Scenic Highway</t>
  </si>
  <si>
    <t>Exxon Mobil Corporation-Baton Rouge Resin Finishing Plant</t>
  </si>
  <si>
    <t>700 N. Clarke Industrial Road</t>
  </si>
  <si>
    <t>Westervelt Lumber Thomasville</t>
  </si>
  <si>
    <t>THE WESTERVELT CO INC (100%)</t>
  </si>
  <si>
    <t>15700 Highway 41N</t>
  </si>
  <si>
    <t>Azteca Milling - Evansville</t>
  </si>
  <si>
    <t>311211</t>
  </si>
  <si>
    <t>GRUMA CORP (100%)</t>
  </si>
  <si>
    <t>625 Sawyer Road</t>
  </si>
  <si>
    <t>Biewer Sawmill - Winona, Inc.</t>
  </si>
  <si>
    <t>1640 Technical Drive</t>
  </si>
  <si>
    <t>MWC, LLC</t>
  </si>
  <si>
    <t>GLANBIA INC (34%); DAIRY FARMERS OF AMERICA INC (33%); SELECT MILK PRODUCERS INC (33%)</t>
  </si>
  <si>
    <t>Lake Arthur</t>
  </si>
  <si>
    <t>ANR Pipeline Mermentau CS</t>
  </si>
  <si>
    <t>1000 East North Street</t>
  </si>
  <si>
    <t>Albion</t>
  </si>
  <si>
    <t>Knauf Insulation</t>
  </si>
  <si>
    <t>11233 County Road 2127</t>
  </si>
  <si>
    <t>Mhos Substation</t>
  </si>
  <si>
    <t>Bernoulli Substation</t>
  </si>
  <si>
    <t>1255 West 15th St</t>
  </si>
  <si>
    <t>Rover Operating, LLC</t>
  </si>
  <si>
    <t>ROVER OPERATING, LLC (100%)</t>
  </si>
  <si>
    <t>420 TC Energy Rd</t>
  </si>
  <si>
    <t>Lake Providence</t>
  </si>
  <si>
    <t>Columbia Gulf Transmission - Shelburn CS</t>
  </si>
  <si>
    <t>4800 Old Port Industrial Road</t>
  </si>
  <si>
    <t>Galveston Crude Processing Unit</t>
  </si>
  <si>
    <t>TEXAS INTERNATIONAL REFINING CO LLC (100%)</t>
  </si>
  <si>
    <t>14891 E Airline Hwy</t>
  </si>
  <si>
    <t>Diamond Green Diesel, LLC</t>
  </si>
  <si>
    <t>DARLING INGREDIENTS INC (50%); VALERO ENERGY CORP (50%)</t>
  </si>
  <si>
    <t>8251 Aurora Pike</t>
  </si>
  <si>
    <t>Terra Alta</t>
  </si>
  <si>
    <t>PRESTON COUNTY</t>
  </si>
  <si>
    <t>Columbia Gas Transmission - Terra Alta CS</t>
  </si>
  <si>
    <t>9801 Hawkins Branch Road</t>
  </si>
  <si>
    <t>Frenchburg</t>
  </si>
  <si>
    <t>MENIFEE COUNTY</t>
  </si>
  <si>
    <t>2850 N Harwood St., Suite 1600</t>
  </si>
  <si>
    <t>Silver Hill 230 Arkla Basin</t>
  </si>
  <si>
    <t>SILVER HILL ENERGY OPERATING LLC (100%)</t>
  </si>
  <si>
    <t>1388 County Road U</t>
  </si>
  <si>
    <t>Plainview</t>
  </si>
  <si>
    <t>Azteca Milling - Plainview</t>
  </si>
  <si>
    <t>7809 E. Collins Rd.</t>
  </si>
  <si>
    <t>Three Rivers Energy Center</t>
  </si>
  <si>
    <t>HARRISON STREET SOCIAL INFRASTRUCTURE FUND LP (7.3%); AXINFRA US (P-1) LP (7.225%); HARRISON STREET SOCIAL INFRASTRUCTURE FUND B, LP (4.1%); CONCORD INFRASTRUCTURE INVESTMENT LLC (25%); AXINFRA US LP (17.775%); OSAKA GAS USA CORP (15%); HARRISON STREET SOCIAL INFRASTRUCTURE FUND A, LP (13.6%); OPC POWER VENTURES LP (10%)</t>
  </si>
  <si>
    <t>Glenn Roase</t>
  </si>
  <si>
    <t>DGOC 400 Ouchita B&amp;G</t>
  </si>
  <si>
    <t>2700 E 5th Street</t>
  </si>
  <si>
    <t>Cheyenne Renewable Diesel Company LLC</t>
  </si>
  <si>
    <t>310 Caspian Ave</t>
  </si>
  <si>
    <t>Volga</t>
  </si>
  <si>
    <t>Prairie Aquatech Manufacturing, LLC</t>
  </si>
  <si>
    <t>PRAIRIE AQUATECH MANUFACTURING, LLC (100%)</t>
  </si>
  <si>
    <t>3700 W 190th St. #U4/24</t>
  </si>
  <si>
    <t>Air Products West Coast Hydrogen LLC - Torrance</t>
  </si>
  <si>
    <t>Acadian Gas Pipeline System</t>
  </si>
  <si>
    <t>510 S Russelll St.</t>
  </si>
  <si>
    <t>Duke Energy Indiana CHP at Purdue University</t>
  </si>
  <si>
    <t>Mitchell Road</t>
  </si>
  <si>
    <t>Boyce</t>
  </si>
  <si>
    <t>550 E South Temple</t>
  </si>
  <si>
    <t>Permian Basin/SOGC, Inc.</t>
  </si>
  <si>
    <t>6041 Wallace Rd Extension STE 100</t>
  </si>
  <si>
    <t>Apex Energy (PA), LLC</t>
  </si>
  <si>
    <t>APEX ENERGY LLC (100%)</t>
  </si>
  <si>
    <t>EOG Resources, Inc. 160A Appalachian Basin (Eastern Overthrust Area) Gathering &amp; Boosting</t>
  </si>
  <si>
    <t>1 Estate Hope</t>
  </si>
  <si>
    <t>Christiansted</t>
  </si>
  <si>
    <t>Limetree Bay Terminals, LLC dba Ocean Point Terminals</t>
  </si>
  <si>
    <t>LIMETREE BAY TERMINALS LLC (100%)</t>
  </si>
  <si>
    <t>2513 South Kelly Ave, STE 200</t>
  </si>
  <si>
    <t>Black Swan Oil &amp; Gas - Basin 430</t>
  </si>
  <si>
    <t>BLACK SWAN OIL &amp; GAS LLC (100%)</t>
  </si>
  <si>
    <t>EOG Resources, Inc. 160 Appalachian Basin</t>
  </si>
  <si>
    <t>135 N Commercial St</t>
  </si>
  <si>
    <t>neenah</t>
  </si>
  <si>
    <t>Neenah Inc</t>
  </si>
  <si>
    <t>10750 FM 1233</t>
  </si>
  <si>
    <t>Covia Crane Facility</t>
  </si>
  <si>
    <t>COVIA HOLDINGS LLC (100%)</t>
  </si>
  <si>
    <t>Mandaree</t>
  </si>
  <si>
    <t>Crusoe Energy Systems - Crosby Chase CTB</t>
  </si>
  <si>
    <t>Crusoe Energy Systems - Kraken CDP</t>
  </si>
  <si>
    <t>211 N Robinson Suite 200</t>
  </si>
  <si>
    <t>LUCKY 7 EXPLORATION CO LLC (100%)</t>
  </si>
  <si>
    <t>518 17th Street, Suite 1405</t>
  </si>
  <si>
    <t>CURETON FRONT RANGE LLC (100%)</t>
  </si>
  <si>
    <t>4400 Barton Industrial Blvd.</t>
  </si>
  <si>
    <t>Lanett</t>
  </si>
  <si>
    <t>Norbord, Inc. (Huguley)</t>
  </si>
  <si>
    <t>500 Nexfor Blvd</t>
  </si>
  <si>
    <t>Norbord Texas Jefferson Inc.</t>
  </si>
  <si>
    <t>8037 E State Highway 115</t>
  </si>
  <si>
    <t>Covia Kermit Facility</t>
  </si>
  <si>
    <t>2575 Kelley Pointe Parkway</t>
  </si>
  <si>
    <t>CPX Energy</t>
  </si>
  <si>
    <t>CPX ENERGY (100%)</t>
  </si>
  <si>
    <t>1100 Louisiana, Suite 5100</t>
  </si>
  <si>
    <t>Paloma Operating Basin 360</t>
  </si>
  <si>
    <t>PALOMA OPERATING CO INC (100%)</t>
  </si>
  <si>
    <t>1416 Campbell Rd, Bldg B, Suite 208</t>
  </si>
  <si>
    <t>NSR Denver Basin</t>
  </si>
  <si>
    <t>NORTH SILO RESOURCES LLC (100%)</t>
  </si>
  <si>
    <t>1201 Louisiana Street, Suite 3100</t>
  </si>
  <si>
    <t>Tellurian Operating LLC - Basin 230 (Arkla Basin)</t>
  </si>
  <si>
    <t>TELLURIAN PRODUCTION HOLDINGS LLC (100%)</t>
  </si>
  <si>
    <t>1900 North Hwy 201</t>
  </si>
  <si>
    <t>Baxter Healthcare Corp</t>
  </si>
  <si>
    <t>BAXTER INTERNATIONAL INC (100%)</t>
  </si>
  <si>
    <t>5526 N Capitol Ave</t>
  </si>
  <si>
    <t>Resers Fine Foods Inc</t>
  </si>
  <si>
    <t>RESER'S FINE FOODS, INC (100%)</t>
  </si>
  <si>
    <t>2301 SE Stallings Dr</t>
  </si>
  <si>
    <t>Norbord Texas Nacogdoches, Inc.</t>
  </si>
  <si>
    <t>2929 Lockwood Road</t>
  </si>
  <si>
    <t>Braes Bayou Generating, LLC</t>
  </si>
  <si>
    <t>24420 County Road 48</t>
  </si>
  <si>
    <t>Angleton</t>
  </si>
  <si>
    <t>Mark One Generating, LLC</t>
  </si>
  <si>
    <t>8850 State Highway 173</t>
  </si>
  <si>
    <t>Tomah</t>
  </si>
  <si>
    <t>Hi-Crush Inc Wyeville</t>
  </si>
  <si>
    <t>1060 E Hwy 40</t>
  </si>
  <si>
    <t>Greylock 575 Uinta Basin Production</t>
  </si>
  <si>
    <t>4409 Northwood Rd NW</t>
  </si>
  <si>
    <t>Solway</t>
  </si>
  <si>
    <t>West Fraser, Inc. (Bemidji)</t>
  </si>
  <si>
    <t>6120 SOUTH YALE AVENUE, SUITE 1480</t>
  </si>
  <si>
    <t>CALYX ENERGY III - 345 ARKOMA BASIN</t>
  </si>
  <si>
    <t>1425 Lake Front Circle</t>
  </si>
  <si>
    <t>GEP HAYNESVILLE II, LLC - 230 - ARKLA BASIN</t>
  </si>
  <si>
    <t>EOG Resources, Inc. 160 Appalachian Basin Gathering &amp; Boosting</t>
  </si>
  <si>
    <t>1548 State Highway 25</t>
  </si>
  <si>
    <t>15 West 6th Street, Suite 2901</t>
  </si>
  <si>
    <t>WHIPTAIL MIDSTREAM LLC (100%)</t>
  </si>
  <si>
    <t>1025 Bounds Road</t>
  </si>
  <si>
    <t>Sendero Carlsbad Plant</t>
  </si>
  <si>
    <t>5205 North River Road</t>
  </si>
  <si>
    <t>Rogue River</t>
  </si>
  <si>
    <t>Murphy Plywood</t>
  </si>
  <si>
    <t>MURPHY CO (100%)</t>
  </si>
  <si>
    <t>3700 O St NW</t>
  </si>
  <si>
    <t>Georgetown University</t>
  </si>
  <si>
    <t>GEORGETOWN UNIVERSITY (100%)</t>
  </si>
  <si>
    <t>4400 River Road</t>
  </si>
  <si>
    <t>East China Township</t>
  </si>
  <si>
    <t>Blue Water Energy</t>
  </si>
  <si>
    <t>1465 17 Ave</t>
  </si>
  <si>
    <t>Neptune Operating LLC</t>
  </si>
  <si>
    <t>NEPTUNE OPERATING LLC (100%)</t>
  </si>
  <si>
    <t>Nile Midstream - 430 - Permian Basin</t>
  </si>
  <si>
    <t>BLACKBEARD HOLDINGS, LLC (100%)</t>
  </si>
  <si>
    <t>Anton</t>
  </si>
  <si>
    <t>Rt. 10, 119 Cedar Grove Mine Rd</t>
  </si>
  <si>
    <t>Cedar Grove No.3 Mine</t>
  </si>
  <si>
    <t>2929 Allen Parkway, Suite 3100</t>
  </si>
  <si>
    <t>Peregrine Petroleum--Permian Basin</t>
  </si>
  <si>
    <t>PEREGRINE PETROLEUM PARTNERS LTD (100%)</t>
  </si>
  <si>
    <t>1401 17th Street, Suite 900</t>
  </si>
  <si>
    <t>WRC Energy</t>
  </si>
  <si>
    <t>WRC ENERGY HOLDINGS, LLC (100%)</t>
  </si>
  <si>
    <t>2605 Cranberry Square</t>
  </si>
  <si>
    <t>INR Ohio, LLC</t>
  </si>
  <si>
    <t>INFINITY NATURAL RESOURCES, LLC (100%)</t>
  </si>
  <si>
    <t>8534 HWY 89</t>
  </si>
  <si>
    <t>Steel Dynamics Southwest, LLC</t>
  </si>
  <si>
    <t>5251 DTC Parkway, Suite 950</t>
  </si>
  <si>
    <t>Rangeview Resources Operating Company LLC</t>
  </si>
  <si>
    <t>RANGEVIEW RESOURCES OPERATING CO LLC (100%)</t>
  </si>
  <si>
    <t>7 miles South of McCamey FM 1901</t>
  </si>
  <si>
    <t>CABLLO LOCO MIDSTREAM (100%)</t>
  </si>
  <si>
    <t>401-01 E Front St</t>
  </si>
  <si>
    <t>Carmeuse Davenport</t>
  </si>
  <si>
    <t>CARMEUSE LIME &amp; STONE (100%)</t>
  </si>
  <si>
    <t>300 Colorado Street, Suite 1900</t>
  </si>
  <si>
    <t>Formentera Operations - Gulf Coast Basin OSP</t>
  </si>
  <si>
    <t>FORMENTERA OPERATIONS, LLC (100%)</t>
  </si>
  <si>
    <t>Devlin Ave and West Broad St</t>
  </si>
  <si>
    <t>PSE&amp;G Burlington LNG</t>
  </si>
  <si>
    <t>EAV Operator, LLC</t>
  </si>
  <si>
    <t>EAV OPERATOR, LLC (100%)</t>
  </si>
  <si>
    <t>1820 West Highway 40</t>
  </si>
  <si>
    <t>Scout Energy Uinta Basin Gathering</t>
  </si>
  <si>
    <t>78 Maransky Road</t>
  </si>
  <si>
    <t>Sweet Valley</t>
  </si>
  <si>
    <t>564 Woodyard Road</t>
  </si>
  <si>
    <t>Kinards</t>
  </si>
  <si>
    <t>Norbord South Carolina Inc.</t>
  </si>
  <si>
    <t>249 CR 62</t>
  </si>
  <si>
    <t>EAST LAKE TREATING FACILITY</t>
  </si>
  <si>
    <t>Tyson Fresh Meats, Inc. - WWTP</t>
  </si>
  <si>
    <t>901 W. Missouri Ave</t>
  </si>
  <si>
    <t>Tascosa Energy Partners, LLC - Basin 430</t>
  </si>
  <si>
    <t>TASCOSA ENERGY PARTNERS, LLC (100%)</t>
  </si>
  <si>
    <t>Tuco Gas Plant</t>
  </si>
  <si>
    <t>222 E. Tyler Street</t>
  </si>
  <si>
    <t>R. Lacy Services, Ltd. 260 PROD</t>
  </si>
  <si>
    <t>DEBERRY</t>
  </si>
  <si>
    <t>5601 Electron Drive</t>
  </si>
  <si>
    <t>Chugach Electric Association</t>
  </si>
  <si>
    <t>6574 STATE ROAD 44</t>
  </si>
  <si>
    <t>PICKETT</t>
  </si>
  <si>
    <t>FOX RIVER VALLEY ETHANOL LLC - PICKETT</t>
  </si>
  <si>
    <t>Scout Energy Uinta Basin Production</t>
  </si>
  <si>
    <t>395 Williston Basin GB WPX</t>
  </si>
  <si>
    <t>6595 Landfill Road</t>
  </si>
  <si>
    <t>Oxford MSW Landfill</t>
  </si>
  <si>
    <t>COUNTY OF GRANVILLE (100%)</t>
  </si>
  <si>
    <t>1 WEST 3RD ST, SUITE 1700</t>
  </si>
  <si>
    <t>CHISHOLM OIL &amp; GAS OPERATING</t>
  </si>
  <si>
    <t>4301 Wissahickon Ave</t>
  </si>
  <si>
    <t>SEPTA Roberts Complex</t>
  </si>
  <si>
    <t>SOUTHEASTERN PENNSYLVANIA TRANSPORTATION AUTHORITY (100%)</t>
  </si>
  <si>
    <t>Angelina Gas Plant</t>
  </si>
  <si>
    <t>415 Who Who Dr</t>
  </si>
  <si>
    <t>Capitan Energy 430</t>
  </si>
  <si>
    <t>CAPITAN ENERGY INC (100%)</t>
  </si>
  <si>
    <t>31783 US HWY 285</t>
  </si>
  <si>
    <t>2901 Via Fortuna Ste 600</t>
  </si>
  <si>
    <t>Ameredev II 430 Permian Basin</t>
  </si>
  <si>
    <t>AMEREDEV II LLC (100%)</t>
  </si>
  <si>
    <t>110 West 7th Street, Suite 2700</t>
  </si>
  <si>
    <t>Sanguine Gas Exploration, LLC 345 Arkoma Basin Production</t>
  </si>
  <si>
    <t>South Central Connecticut</t>
  </si>
  <si>
    <t>ENVERUS_2023</t>
  </si>
  <si>
    <t>AZDEQ_2024_APPORTION_EIA</t>
  </si>
  <si>
    <t>IDOGC_2023</t>
  </si>
  <si>
    <t>EIA_2023_ISGS_ALLOC</t>
  </si>
  <si>
    <t>INDNR_2023_APPORTION</t>
  </si>
  <si>
    <t>KYDEP_2021_EIA_ALLOC_2022</t>
  </si>
  <si>
    <t>EIA_2023</t>
  </si>
  <si>
    <t>MODNR_2023_ALLOC</t>
  </si>
  <si>
    <t>TNDEC_2023_APPORTION</t>
  </si>
  <si>
    <t>TCEQ_2023</t>
  </si>
  <si>
    <t>UTDAQ_2024</t>
  </si>
  <si>
    <t>PA_2024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</si>
</sst>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0000_);_(* \(#,##0.00000\);_(* &quot;-&quot;??_);_(@_)"/>
    <numFmt numFmtId="166" formatCode="#,##0.000"/>
    <numFmt numFmtId="167" formatCode="_(* #,##0.000_);_(* \(#,##0.000\);_(* &quot;-&quot;??_);_(@_)"/>
    <numFmt numFmtId="168" formatCode="_(* #,##0.0000_);_(* \(#,##0.0000\);_(* &quot;-&quot;??_);_(@_)"/>
    <numFmt numFmtId="169" formatCode="_(* #,##0.0_);_(* \(#,##0.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1"/>
      <color rgb="FF00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</cellStyleXfs>
  <cellXfs count="35">
    <xf numFmtId="0" fontId="0" fillId="0" borderId="0" xfId="0"/>
    <xf numFmtId="0" fontId="0" fillId="0" borderId="10" xfId="0" applyBorder="1"/>
    <xf numFmtId="3" fontId="1" fillId="0" borderId="10" xfId="42" quotePrefix="1" applyNumberFormat="1" applyFont="1" applyBorder="1"/>
    <xf numFmtId="0" fontId="18" fillId="0" borderId="10" xfId="45" applyFont="1" applyBorder="1"/>
    <xf numFmtId="165" fontId="0" fillId="0" borderId="10" xfId="42" applyNumberFormat="1" applyFont="1" applyBorder="1" applyAlignment="1"/>
    <xf numFmtId="0" fontId="0" fillId="0" borderId="10" xfId="0" quotePrefix="1" applyBorder="1"/>
    <xf numFmtId="3" fontId="0" fillId="0" borderId="0" xfId="0" applyNumberFormat="1"/>
    <xf numFmtId="166" fontId="1" fillId="0" borderId="10" xfId="42" quotePrefix="1" applyNumberFormat="1" applyFont="1" applyBorder="1"/>
    <xf numFmtId="43" fontId="0" fillId="0" borderId="10" xfId="42" applyFont="1" applyBorder="1" applyAlignment="1"/>
    <xf numFmtId="0" fontId="21" fillId="34" borderId="10" xfId="45" applyFont="1" applyFill="1" applyBorder="1" applyAlignment="1">
      <alignment horizontal="center"/>
    </xf>
    <xf numFmtId="0" fontId="16" fillId="35" borderId="10" xfId="0" applyFont="1" applyFill="1" applyBorder="1"/>
    <xf numFmtId="0" fontId="21" fillId="33" borderId="10" xfId="43" applyFont="1" applyFill="1" applyBorder="1" applyAlignment="1">
      <alignment horizontal="center"/>
    </xf>
    <xf numFmtId="0" fontId="18" fillId="0" borderId="10" xfId="43" applyFont="1" applyBorder="1"/>
    <xf numFmtId="0" fontId="21" fillId="34" borderId="10" xfId="45" applyFont="1" applyFill="1" applyBorder="1" applyAlignment="1">
      <alignment horizontal="left"/>
    </xf>
    <xf numFmtId="43" fontId="0" fillId="0" borderId="10" xfId="42" applyFont="1" applyFill="1" applyBorder="1" applyAlignment="1"/>
    <xf numFmtId="0" fontId="21" fillId="35" borderId="10" xfId="45" applyFont="1" applyFill="1" applyBorder="1" applyAlignment="1">
      <alignment horizontal="center"/>
    </xf>
    <xf numFmtId="43" fontId="1" fillId="0" borderId="10" xfId="42" quotePrefix="1" applyFont="1" applyBorder="1"/>
    <xf numFmtId="0" fontId="21" fillId="33" borderId="10" xfId="45" applyFont="1" applyFill="1" applyBorder="1" applyAlignment="1">
      <alignment horizontal="center"/>
    </xf>
    <xf numFmtId="3" fontId="1" fillId="0" borderId="10" xfId="42" quotePrefix="1" applyNumberFormat="1" applyFont="1" applyBorder="1" applyAlignment="1"/>
    <xf numFmtId="0" fontId="21" fillId="34" borderId="10" xfId="43" applyFont="1" applyFill="1" applyBorder="1" applyAlignment="1">
      <alignment horizontal="center"/>
    </xf>
    <xf numFmtId="43" fontId="21" fillId="34" borderId="10" xfId="42" applyFont="1" applyFill="1" applyBorder="1" applyAlignment="1">
      <alignment horizontal="center"/>
    </xf>
    <xf numFmtId="43" fontId="21" fillId="35" borderId="10" xfId="42" applyFont="1" applyFill="1" applyBorder="1" applyAlignment="1">
      <alignment horizontal="center"/>
    </xf>
    <xf numFmtId="43" fontId="0" fillId="0" borderId="10" xfId="42" quotePrefix="1" applyFont="1" applyBorder="1"/>
    <xf numFmtId="167" fontId="0" fillId="0" borderId="10" xfId="42" quotePrefix="1" applyNumberFormat="1" applyFont="1" applyBorder="1"/>
    <xf numFmtId="168" fontId="0" fillId="0" borderId="10" xfId="42" quotePrefix="1" applyNumberFormat="1" applyFont="1" applyBorder="1"/>
    <xf numFmtId="165" fontId="0" fillId="0" borderId="10" xfId="42" quotePrefix="1" applyNumberFormat="1" applyFont="1" applyBorder="1"/>
    <xf numFmtId="169" fontId="0" fillId="0" borderId="10" xfId="42" applyNumberFormat="1" applyFont="1" applyBorder="1"/>
    <xf numFmtId="164" fontId="0" fillId="0" borderId="10" xfId="42" quotePrefix="1" applyNumberFormat="1" applyFont="1" applyBorder="1"/>
    <xf numFmtId="164" fontId="0" fillId="0" borderId="10" xfId="42" applyNumberFormat="1" applyFont="1" applyBorder="1"/>
    <xf numFmtId="164" fontId="16" fillId="35" borderId="10" xfId="42" applyNumberFormat="1" applyFont="1" applyFill="1" applyBorder="1"/>
    <xf numFmtId="0" fontId="16" fillId="35" borderId="10" xfId="0" applyFont="1" applyFill="1" applyBorder="1" applyAlignment="1">
      <alignment horizontal="center" vertical="top"/>
    </xf>
    <xf numFmtId="43" fontId="0" fillId="0" borderId="10" xfId="42" applyFont="1" applyBorder="1"/>
    <xf numFmtId="0" fontId="22" fillId="36" borderId="10" xfId="45" applyFont="1" applyFill="1" applyBorder="1" applyAlignment="1">
      <alignment horizontal="left"/>
    </xf>
    <xf numFmtId="0" fontId="18" fillId="0" borderId="10" xfId="44" quotePrefix="1" applyFont="1" applyBorder="1"/>
    <xf numFmtId="164" fontId="0" fillId="0" borderId="0" xfId="42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1" xfId="45" xr:uid="{F58960BD-51D0-4CDD-9570-16A95BE9DFFE}"/>
    <cellStyle name="Normal_Tool Pneumatics Dataz" xfId="43" xr:uid="{9ECFC61D-2A28-426F-9DCF-8E2E7B6B70B7}"/>
    <cellStyle name="Normal_WRAP_STATE_POLL_EMISSIONS" xfId="44" xr:uid="{A3E51781-184D-491C-A7DD-5B9C57B3D636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21F73-57EA-4577-AB69-7C52B85214BE}">
  <dimension ref="A1:F5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7" sqref="A37"/>
    </sheetView>
  </sheetViews>
  <sheetFormatPr defaultRowHeight="15" x14ac:dyDescent="0.25"/>
  <cols>
    <col min="1" max="1" width="12" bestFit="1" customWidth="1"/>
    <col min="2" max="2" width="11" bestFit="1" customWidth="1"/>
    <col min="3" max="3" width="15" bestFit="1" customWidth="1"/>
    <col min="4" max="4" width="19.5703125" bestFit="1" customWidth="1"/>
    <col min="5" max="5" width="14.5703125" bestFit="1" customWidth="1"/>
    <col min="6" max="6" width="13.42578125" bestFit="1" customWidth="1"/>
  </cols>
  <sheetData>
    <row r="1" spans="1:6" x14ac:dyDescent="0.25">
      <c r="A1" s="10" t="s">
        <v>2220</v>
      </c>
      <c r="B1" s="20" t="s">
        <v>6817</v>
      </c>
      <c r="C1" s="21" t="s">
        <v>6818</v>
      </c>
      <c r="D1" s="21" t="s">
        <v>6819</v>
      </c>
      <c r="E1" s="21" t="s">
        <v>6820</v>
      </c>
      <c r="F1" s="21" t="s">
        <v>6821</v>
      </c>
    </row>
    <row r="2" spans="1:6" x14ac:dyDescent="0.25">
      <c r="A2" s="1" t="s">
        <v>1479</v>
      </c>
      <c r="B2" s="27">
        <f>SUMIFS('County Level VOC BTEX Emissions'!Q:Q,'County Level VOC BTEX Emissions'!B:B,'State Level VOC BTEX Emissions'!A2)</f>
        <v>13.912215189266023</v>
      </c>
      <c r="C2" s="22">
        <f>SUMIFS('County Level VOC BTEX Emissions'!R:R,'County Level VOC BTEX Emissions'!B:B,'State Level VOC BTEX Emissions'!A2)</f>
        <v>6.3161458501640469E-2</v>
      </c>
      <c r="D2" s="22">
        <f>SUMIFS('County Level VOC BTEX Emissions'!S:S,'County Level VOC BTEX Emissions'!B:B,'State Level VOC BTEX Emissions'!A2)</f>
        <v>3.575439400583854E-3</v>
      </c>
      <c r="E2" s="22">
        <f>SUMIFS('County Level VOC BTEX Emissions'!T:T,'County Level VOC BTEX Emissions'!B:B,'State Level VOC BTEX Emissions'!A2)</f>
        <v>5.6316648335802459E-2</v>
      </c>
      <c r="F2" s="22">
        <f>SUMIFS('County Level VOC BTEX Emissions'!U:U,'County Level VOC BTEX Emissions'!B:B,'State Level VOC BTEX Emissions'!A2)</f>
        <v>1.5985135501547482E-2</v>
      </c>
    </row>
    <row r="3" spans="1:6" x14ac:dyDescent="0.25">
      <c r="A3" s="1" t="s">
        <v>1482</v>
      </c>
      <c r="B3" s="28">
        <f>SUMIFS('County Level VOC BTEX Emissions'!Q:Q,'County Level VOC BTEX Emissions'!B:B,'State Level VOC BTEX Emissions'!A3)</f>
        <v>329.40436189671544</v>
      </c>
      <c r="C3" s="22">
        <f>SUMIFS('County Level VOC BTEX Emissions'!R:R,'County Level VOC BTEX Emissions'!B:B,'State Level VOC BTEX Emissions'!A3)</f>
        <v>1.3527167677964069</v>
      </c>
      <c r="D3" s="23">
        <f>SUMIFS('County Level VOC BTEX Emissions'!S:S,'County Level VOC BTEX Emissions'!B:B,'State Level VOC BTEX Emissions'!A3)</f>
        <v>7.399574099257139E-2</v>
      </c>
      <c r="E3" s="22">
        <f>SUMIFS('County Level VOC BTEX Emissions'!T:T,'County Level VOC BTEX Emissions'!B:B,'State Level VOC BTEX Emissions'!A3)</f>
        <v>1.1691452371358129</v>
      </c>
      <c r="F3" s="22">
        <f>SUMIFS('County Level VOC BTEX Emissions'!U:U,'County Level VOC BTEX Emissions'!B:B,'State Level VOC BTEX Emissions'!A3)</f>
        <v>0.34741969741237572</v>
      </c>
    </row>
    <row r="4" spans="1:6" x14ac:dyDescent="0.25">
      <c r="A4" s="1" t="s">
        <v>1520</v>
      </c>
      <c r="B4" s="28">
        <f>SUMIFS('County Level VOC BTEX Emissions'!Q:Q,'County Level VOC BTEX Emissions'!B:B,'State Level VOC BTEX Emissions'!A4)</f>
        <v>21.572198786254706</v>
      </c>
      <c r="C4" s="22">
        <f>SUMIFS('County Level VOC BTEX Emissions'!R:R,'County Level VOC BTEX Emissions'!B:B,'State Level VOC BTEX Emissions'!A4)</f>
        <v>5.6123982041480745E-3</v>
      </c>
      <c r="D4" s="22">
        <f>SUMIFS('County Level VOC BTEX Emissions'!S:S,'County Level VOC BTEX Emissions'!B:B,'State Level VOC BTEX Emissions'!A4)</f>
        <v>0</v>
      </c>
      <c r="E4" s="22">
        <f>SUMIFS('County Level VOC BTEX Emissions'!T:T,'County Level VOC BTEX Emissions'!B:B,'State Level VOC BTEX Emissions'!A4)</f>
        <v>5.5170740260491536E-4</v>
      </c>
      <c r="F4" s="22">
        <f>SUMIFS('County Level VOC BTEX Emissions'!U:U,'County Level VOC BTEX Emissions'!B:B,'State Level VOC BTEX Emissions'!A4)</f>
        <v>9.53572624423664E-4</v>
      </c>
    </row>
    <row r="5" spans="1:6" x14ac:dyDescent="0.25">
      <c r="A5" s="1" t="s">
        <v>1504</v>
      </c>
      <c r="B5" s="28">
        <f>SUMIFS('County Level VOC BTEX Emissions'!Q:Q,'County Level VOC BTEX Emissions'!B:B,'State Level VOC BTEX Emissions'!A5)</f>
        <v>97.072658685585878</v>
      </c>
      <c r="C5" s="22">
        <f>SUMIFS('County Level VOC BTEX Emissions'!R:R,'County Level VOC BTEX Emissions'!B:B,'State Level VOC BTEX Emissions'!A5)</f>
        <v>0.44070988119448529</v>
      </c>
      <c r="D5" s="22">
        <f>SUMIFS('County Level VOC BTEX Emissions'!S:S,'County Level VOC BTEX Emissions'!B:B,'State Level VOC BTEX Emissions'!A5)</f>
        <v>2.4947673958612998E-2</v>
      </c>
      <c r="E5" s="23">
        <f>SUMIFS('County Level VOC BTEX Emissions'!T:T,'County Level VOC BTEX Emissions'!B:B,'State Level VOC BTEX Emissions'!A5)</f>
        <v>0.39295013107872551</v>
      </c>
      <c r="F5" s="23">
        <f>SUMIFS('County Level VOC BTEX Emissions'!U:U,'County Level VOC BTEX Emissions'!B:B,'State Level VOC BTEX Emissions'!A5)</f>
        <v>0.11153648656770278</v>
      </c>
    </row>
    <row r="6" spans="1:6" x14ac:dyDescent="0.25">
      <c r="A6" s="1" t="s">
        <v>1489</v>
      </c>
      <c r="B6" s="28">
        <f>SUMIFS('County Level VOC BTEX Emissions'!Q:Q,'County Level VOC BTEX Emissions'!B:B,'State Level VOC BTEX Emissions'!A6)</f>
        <v>146.11933392741813</v>
      </c>
      <c r="C6" s="22">
        <f>SUMIFS('County Level VOC BTEX Emissions'!R:R,'County Level VOC BTEX Emissions'!B:B,'State Level VOC BTEX Emissions'!A6)</f>
        <v>0.67494988134937883</v>
      </c>
      <c r="D6" s="22">
        <f>SUMIFS('County Level VOC BTEX Emissions'!S:S,'County Level VOC BTEX Emissions'!B:B,'State Level VOC BTEX Emissions'!A6)</f>
        <v>3.7552669837528772E-2</v>
      </c>
      <c r="E6" s="22">
        <f>SUMIFS('County Level VOC BTEX Emissions'!T:T,'County Level VOC BTEX Emissions'!B:B,'State Level VOC BTEX Emissions'!A6)</f>
        <v>0.59149107686324076</v>
      </c>
      <c r="F6" s="22">
        <f>SUMIFS('County Level VOC BTEX Emissions'!U:U,'County Level VOC BTEX Emissions'!B:B,'State Level VOC BTEX Emissions'!A6)</f>
        <v>0.16789111729868744</v>
      </c>
    </row>
    <row r="7" spans="1:6" x14ac:dyDescent="0.25">
      <c r="A7" s="1" t="s">
        <v>1507</v>
      </c>
      <c r="B7" s="28">
        <f>SUMIFS('County Level VOC BTEX Emissions'!Q:Q,'County Level VOC BTEX Emissions'!B:B,'State Level VOC BTEX Emissions'!A7)</f>
        <v>2136.912193875165</v>
      </c>
      <c r="C7" s="22">
        <f>SUMIFS('County Level VOC BTEX Emissions'!R:R,'County Level VOC BTEX Emissions'!B:B,'State Level VOC BTEX Emissions'!A7)</f>
        <v>5.4708626149010531</v>
      </c>
      <c r="D7" s="22">
        <f>SUMIFS('County Level VOC BTEX Emissions'!S:S,'County Level VOC BTEX Emissions'!B:B,'State Level VOC BTEX Emissions'!A7)</f>
        <v>0.27274301544068391</v>
      </c>
      <c r="E7" s="22">
        <f>SUMIFS('County Level VOC BTEX Emissions'!T:T,'County Level VOC BTEX Emissions'!B:B,'State Level VOC BTEX Emissions'!A7)</f>
        <v>6.8633507263313742</v>
      </c>
      <c r="F7" s="22">
        <f>SUMIFS('County Level VOC BTEX Emissions'!U:U,'County Level VOC BTEX Emissions'!B:B,'State Level VOC BTEX Emissions'!A7)</f>
        <v>2.1384040897567327</v>
      </c>
    </row>
    <row r="8" spans="1:6" x14ac:dyDescent="0.25">
      <c r="A8" s="1" t="s">
        <v>1592</v>
      </c>
      <c r="B8" s="28">
        <f>SUMIFS('County Level VOC BTEX Emissions'!Q:Q,'County Level VOC BTEX Emissions'!B:B,'State Level VOC BTEX Emissions'!A8)</f>
        <v>0</v>
      </c>
      <c r="C8" s="22">
        <f>SUMIFS('County Level VOC BTEX Emissions'!R:R,'County Level VOC BTEX Emissions'!B:B,'State Level VOC BTEX Emissions'!A8)</f>
        <v>0</v>
      </c>
      <c r="D8" s="22">
        <f>SUMIFS('County Level VOC BTEX Emissions'!S:S,'County Level VOC BTEX Emissions'!B:B,'State Level VOC BTEX Emissions'!A8)</f>
        <v>0</v>
      </c>
      <c r="E8" s="22">
        <f>SUMIFS('County Level VOC BTEX Emissions'!T:T,'County Level VOC BTEX Emissions'!B:B,'State Level VOC BTEX Emissions'!A8)</f>
        <v>0</v>
      </c>
      <c r="F8" s="22">
        <f>SUMIFS('County Level VOC BTEX Emissions'!U:U,'County Level VOC BTEX Emissions'!B:B,'State Level VOC BTEX Emissions'!A8)</f>
        <v>0</v>
      </c>
    </row>
    <row r="9" spans="1:6" x14ac:dyDescent="0.25">
      <c r="A9" s="1" t="s">
        <v>1541</v>
      </c>
      <c r="B9" s="28">
        <f>SUMIFS('County Level VOC BTEX Emissions'!Q:Q,'County Level VOC BTEX Emissions'!B:B,'State Level VOC BTEX Emissions'!A9)</f>
        <v>0</v>
      </c>
      <c r="C9" s="22">
        <f>SUMIFS('County Level VOC BTEX Emissions'!R:R,'County Level VOC BTEX Emissions'!B:B,'State Level VOC BTEX Emissions'!A9)</f>
        <v>0</v>
      </c>
      <c r="D9" s="22">
        <f>SUMIFS('County Level VOC BTEX Emissions'!S:S,'County Level VOC BTEX Emissions'!B:B,'State Level VOC BTEX Emissions'!A9)</f>
        <v>0</v>
      </c>
      <c r="E9" s="22">
        <f>SUMIFS('County Level VOC BTEX Emissions'!T:T,'County Level VOC BTEX Emissions'!B:B,'State Level VOC BTEX Emissions'!A9)</f>
        <v>0</v>
      </c>
      <c r="F9" s="22">
        <f>SUMIFS('County Level VOC BTEX Emissions'!U:U,'County Level VOC BTEX Emissions'!B:B,'State Level VOC BTEX Emissions'!A9)</f>
        <v>0</v>
      </c>
    </row>
    <row r="10" spans="1:6" x14ac:dyDescent="0.25">
      <c r="A10" s="1" t="s">
        <v>1662</v>
      </c>
      <c r="B10" s="28">
        <f>SUMIFS('County Level VOC BTEX Emissions'!Q:Q,'County Level VOC BTEX Emissions'!B:B,'State Level VOC BTEX Emissions'!A10)</f>
        <v>0</v>
      </c>
      <c r="C10" s="22">
        <f>SUMIFS('County Level VOC BTEX Emissions'!R:R,'County Level VOC BTEX Emissions'!B:B,'State Level VOC BTEX Emissions'!A10)</f>
        <v>0</v>
      </c>
      <c r="D10" s="22">
        <f>SUMIFS('County Level VOC BTEX Emissions'!S:S,'County Level VOC BTEX Emissions'!B:B,'State Level VOC BTEX Emissions'!A10)</f>
        <v>0</v>
      </c>
      <c r="E10" s="22">
        <f>SUMIFS('County Level VOC BTEX Emissions'!T:T,'County Level VOC BTEX Emissions'!B:B,'State Level VOC BTEX Emissions'!A10)</f>
        <v>0</v>
      </c>
      <c r="F10" s="22">
        <f>SUMIFS('County Level VOC BTEX Emissions'!U:U,'County Level VOC BTEX Emissions'!B:B,'State Level VOC BTEX Emissions'!A10)</f>
        <v>0</v>
      </c>
    </row>
    <row r="11" spans="1:6" x14ac:dyDescent="0.25">
      <c r="A11" s="1" t="s">
        <v>1506</v>
      </c>
      <c r="B11" s="28">
        <f>SUMIFS('County Level VOC BTEX Emissions'!Q:Q,'County Level VOC BTEX Emissions'!B:B,'State Level VOC BTEX Emissions'!A11)</f>
        <v>2.1553938307534226</v>
      </c>
      <c r="C11" s="22">
        <f>SUMIFS('County Level VOC BTEX Emissions'!R:R,'County Level VOC BTEX Emissions'!B:B,'State Level VOC BTEX Emissions'!A11)</f>
        <v>3.2955304244876261E-3</v>
      </c>
      <c r="D11" s="22">
        <f>SUMIFS('County Level VOC BTEX Emissions'!S:S,'County Level VOC BTEX Emissions'!B:B,'State Level VOC BTEX Emissions'!A11)</f>
        <v>6.9337033603411276E-5</v>
      </c>
      <c r="E11" s="22">
        <f>SUMIFS('County Level VOC BTEX Emissions'!T:T,'County Level VOC BTEX Emissions'!B:B,'State Level VOC BTEX Emissions'!A11)</f>
        <v>1.257595810924815E-3</v>
      </c>
      <c r="F11" s="22">
        <f>SUMIFS('County Level VOC BTEX Emissions'!U:U,'County Level VOC BTEX Emissions'!B:B,'State Level VOC BTEX Emissions'!A11)</f>
        <v>1.0644602635560586E-3</v>
      </c>
    </row>
    <row r="12" spans="1:6" x14ac:dyDescent="0.25">
      <c r="A12" s="1" t="s">
        <v>1546</v>
      </c>
      <c r="B12" s="28">
        <f>SUMIFS('County Level VOC BTEX Emissions'!Q:Q,'County Level VOC BTEX Emissions'!B:B,'State Level VOC BTEX Emissions'!A12)</f>
        <v>0</v>
      </c>
      <c r="C12" s="22">
        <f>SUMIFS('County Level VOC BTEX Emissions'!R:R,'County Level VOC BTEX Emissions'!B:B,'State Level VOC BTEX Emissions'!A12)</f>
        <v>0</v>
      </c>
      <c r="D12" s="22">
        <f>SUMIFS('County Level VOC BTEX Emissions'!S:S,'County Level VOC BTEX Emissions'!B:B,'State Level VOC BTEX Emissions'!A12)</f>
        <v>0</v>
      </c>
      <c r="E12" s="22">
        <f>SUMIFS('County Level VOC BTEX Emissions'!T:T,'County Level VOC BTEX Emissions'!B:B,'State Level VOC BTEX Emissions'!A12)</f>
        <v>0</v>
      </c>
      <c r="F12" s="22">
        <f>SUMIFS('County Level VOC BTEX Emissions'!U:U,'County Level VOC BTEX Emissions'!B:B,'State Level VOC BTEX Emissions'!A12)</f>
        <v>0</v>
      </c>
    </row>
    <row r="13" spans="1:6" x14ac:dyDescent="0.25">
      <c r="A13" s="1" t="s">
        <v>1525</v>
      </c>
      <c r="B13" s="28">
        <f>SUMIFS('County Level VOC BTEX Emissions'!Q:Q,'County Level VOC BTEX Emissions'!B:B,'State Level VOC BTEX Emissions'!A13)</f>
        <v>0</v>
      </c>
      <c r="C13" s="22">
        <f>SUMIFS('County Level VOC BTEX Emissions'!R:R,'County Level VOC BTEX Emissions'!B:B,'State Level VOC BTEX Emissions'!A13)</f>
        <v>0</v>
      </c>
      <c r="D13" s="22">
        <f>SUMIFS('County Level VOC BTEX Emissions'!S:S,'County Level VOC BTEX Emissions'!B:B,'State Level VOC BTEX Emissions'!A13)</f>
        <v>0</v>
      </c>
      <c r="E13" s="22">
        <f>SUMIFS('County Level VOC BTEX Emissions'!T:T,'County Level VOC BTEX Emissions'!B:B,'State Level VOC BTEX Emissions'!A13)</f>
        <v>0</v>
      </c>
      <c r="F13" s="22">
        <f>SUMIFS('County Level VOC BTEX Emissions'!U:U,'County Level VOC BTEX Emissions'!B:B,'State Level VOC BTEX Emissions'!A13)</f>
        <v>0</v>
      </c>
    </row>
    <row r="14" spans="1:6" x14ac:dyDescent="0.25">
      <c r="A14" s="1" t="s">
        <v>1500</v>
      </c>
      <c r="B14" s="28">
        <f>SUMIFS('County Level VOC BTEX Emissions'!Q:Q,'County Level VOC BTEX Emissions'!B:B,'State Level VOC BTEX Emissions'!A14)</f>
        <v>0</v>
      </c>
      <c r="C14" s="22">
        <f>SUMIFS('County Level VOC BTEX Emissions'!R:R,'County Level VOC BTEX Emissions'!B:B,'State Level VOC BTEX Emissions'!A14)</f>
        <v>0</v>
      </c>
      <c r="D14" s="22">
        <f>SUMIFS('County Level VOC BTEX Emissions'!S:S,'County Level VOC BTEX Emissions'!B:B,'State Level VOC BTEX Emissions'!A14)</f>
        <v>0</v>
      </c>
      <c r="E14" s="22">
        <f>SUMIFS('County Level VOC BTEX Emissions'!T:T,'County Level VOC BTEX Emissions'!B:B,'State Level VOC BTEX Emissions'!A14)</f>
        <v>0</v>
      </c>
      <c r="F14" s="22">
        <f>SUMIFS('County Level VOC BTEX Emissions'!U:U,'County Level VOC BTEX Emissions'!B:B,'State Level VOC BTEX Emissions'!A14)</f>
        <v>0</v>
      </c>
    </row>
    <row r="15" spans="1:6" x14ac:dyDescent="0.25">
      <c r="A15" s="1" t="s">
        <v>1552</v>
      </c>
      <c r="B15" s="28">
        <f>SUMIFS('County Level VOC BTEX Emissions'!Q:Q,'County Level VOC BTEX Emissions'!B:B,'State Level VOC BTEX Emissions'!A15)</f>
        <v>0</v>
      </c>
      <c r="C15" s="22">
        <f>SUMIFS('County Level VOC BTEX Emissions'!R:R,'County Level VOC BTEX Emissions'!B:B,'State Level VOC BTEX Emissions'!A15)</f>
        <v>0</v>
      </c>
      <c r="D15" s="22">
        <f>SUMIFS('County Level VOC BTEX Emissions'!S:S,'County Level VOC BTEX Emissions'!B:B,'State Level VOC BTEX Emissions'!A15)</f>
        <v>0</v>
      </c>
      <c r="E15" s="22">
        <f>SUMIFS('County Level VOC BTEX Emissions'!T:T,'County Level VOC BTEX Emissions'!B:B,'State Level VOC BTEX Emissions'!A15)</f>
        <v>0</v>
      </c>
      <c r="F15" s="22">
        <f>SUMIFS('County Level VOC BTEX Emissions'!U:U,'County Level VOC BTEX Emissions'!B:B,'State Level VOC BTEX Emissions'!A15)</f>
        <v>0</v>
      </c>
    </row>
    <row r="16" spans="1:6" x14ac:dyDescent="0.25">
      <c r="A16" s="1" t="s">
        <v>1488</v>
      </c>
      <c r="B16" s="28">
        <f>SUMIFS('County Level VOC BTEX Emissions'!Q:Q,'County Level VOC BTEX Emissions'!B:B,'State Level VOC BTEX Emissions'!A16)</f>
        <v>209.70962011457453</v>
      </c>
      <c r="C16" s="22">
        <f>SUMIFS('County Level VOC BTEX Emissions'!R:R,'County Level VOC BTEX Emissions'!B:B,'State Level VOC BTEX Emissions'!A16)</f>
        <v>0.76778305906111854</v>
      </c>
      <c r="D16" s="22">
        <f>SUMIFS('County Level VOC BTEX Emissions'!S:S,'County Level VOC BTEX Emissions'!B:B,'State Level VOC BTEX Emissions'!A16)</f>
        <v>4.3462609407549119E-2</v>
      </c>
      <c r="E16" s="22">
        <f>SUMIFS('County Level VOC BTEX Emissions'!T:T,'County Level VOC BTEX Emissions'!B:B,'State Level VOC BTEX Emissions'!A16)</f>
        <v>0.68457837360118312</v>
      </c>
      <c r="F16" s="22">
        <f>SUMIFS('County Level VOC BTEX Emissions'!U:U,'County Level VOC BTEX Emissions'!B:B,'State Level VOC BTEX Emissions'!A16)</f>
        <v>0.19431337600549306</v>
      </c>
    </row>
    <row r="17" spans="1:6" x14ac:dyDescent="0.25">
      <c r="A17" s="1" t="s">
        <v>1499</v>
      </c>
      <c r="B17" s="28">
        <f>SUMIFS('County Level VOC BTEX Emissions'!Q:Q,'County Level VOC BTEX Emissions'!B:B,'State Level VOC BTEX Emissions'!A17)</f>
        <v>179.7388625004283</v>
      </c>
      <c r="C17" s="22">
        <f>SUMIFS('County Level VOC BTEX Emissions'!R:R,'County Level VOC BTEX Emissions'!B:B,'State Level VOC BTEX Emissions'!A17)</f>
        <v>0.7340872464354844</v>
      </c>
      <c r="D17" s="22">
        <f>SUMIFS('County Level VOC BTEX Emissions'!S:S,'County Level VOC BTEX Emissions'!B:B,'State Level VOC BTEX Emissions'!A17)</f>
        <v>4.1555159216333959E-2</v>
      </c>
      <c r="E17" s="22">
        <f>SUMIFS('County Level VOC BTEX Emissions'!T:T,'County Level VOC BTEX Emissions'!B:B,'State Level VOC BTEX Emissions'!A17)</f>
        <v>0.65453417774117717</v>
      </c>
      <c r="F17" s="22">
        <f>SUMIFS('County Level VOC BTEX Emissions'!U:U,'County Level VOC BTEX Emissions'!B:B,'State Level VOC BTEX Emissions'!A17)</f>
        <v>0.18578551513221181</v>
      </c>
    </row>
    <row r="18" spans="1:6" x14ac:dyDescent="0.25">
      <c r="A18" s="1" t="s">
        <v>1490</v>
      </c>
      <c r="B18" s="28">
        <f>SUMIFS('County Level VOC BTEX Emissions'!Q:Q,'County Level VOC BTEX Emissions'!B:B,'State Level VOC BTEX Emissions'!A18)</f>
        <v>1326.311083232838</v>
      </c>
      <c r="C18" s="22">
        <f>SUMIFS('County Level VOC BTEX Emissions'!R:R,'County Level VOC BTEX Emissions'!B:B,'State Level VOC BTEX Emissions'!A18)</f>
        <v>2.3437841536526181</v>
      </c>
      <c r="D18" s="22">
        <f>SUMIFS('County Level VOC BTEX Emissions'!S:S,'County Level VOC BTEX Emissions'!B:B,'State Level VOC BTEX Emissions'!A18)</f>
        <v>0.27261078725781884</v>
      </c>
      <c r="E18" s="22">
        <f>SUMIFS('County Level VOC BTEX Emissions'!T:T,'County Level VOC BTEX Emissions'!B:B,'State Level VOC BTEX Emissions'!A18)</f>
        <v>1.9824415012523888</v>
      </c>
      <c r="F18" s="22">
        <f>SUMIFS('County Level VOC BTEX Emissions'!U:U,'County Level VOC BTEX Emissions'!B:B,'State Level VOC BTEX Emissions'!A18)</f>
        <v>0.86210950523590502</v>
      </c>
    </row>
    <row r="19" spans="1:6" x14ac:dyDescent="0.25">
      <c r="A19" s="1" t="s">
        <v>1497</v>
      </c>
      <c r="B19" s="28">
        <f>SUMIFS('County Level VOC BTEX Emissions'!Q:Q,'County Level VOC BTEX Emissions'!B:B,'State Level VOC BTEX Emissions'!A19)</f>
        <v>530.71222082398663</v>
      </c>
      <c r="C19" s="22">
        <f>SUMIFS('County Level VOC BTEX Emissions'!R:R,'County Level VOC BTEX Emissions'!B:B,'State Level VOC BTEX Emissions'!A19)</f>
        <v>2.4023682591131137</v>
      </c>
      <c r="D19" s="22">
        <f>SUMIFS('County Level VOC BTEX Emissions'!S:S,'County Level VOC BTEX Emissions'!B:B,'State Level VOC BTEX Emissions'!A19)</f>
        <v>0.13599309344830873</v>
      </c>
      <c r="E19" s="22">
        <f>SUMIFS('County Level VOC BTEX Emissions'!T:T,'County Level VOC BTEX Emissions'!B:B,'State Level VOC BTEX Emissions'!A19)</f>
        <v>2.142023500265644</v>
      </c>
      <c r="F19" s="22">
        <f>SUMIFS('County Level VOC BTEX Emissions'!U:U,'County Level VOC BTEX Emissions'!B:B,'State Level VOC BTEX Emissions'!A19)</f>
        <v>0.60800024346401738</v>
      </c>
    </row>
    <row r="20" spans="1:6" x14ac:dyDescent="0.25">
      <c r="A20" s="1" t="s">
        <v>1483</v>
      </c>
      <c r="B20" s="28">
        <f>SUMIFS('County Level VOC BTEX Emissions'!Q:Q,'County Level VOC BTEX Emissions'!B:B,'State Level VOC BTEX Emissions'!A20)</f>
        <v>365.24381201649413</v>
      </c>
      <c r="C20" s="22">
        <f>SUMIFS('County Level VOC BTEX Emissions'!R:R,'County Level VOC BTEX Emissions'!B:B,'State Level VOC BTEX Emissions'!A20)</f>
        <v>3.0064865811727581</v>
      </c>
      <c r="D20" s="22">
        <f>SUMIFS('County Level VOC BTEX Emissions'!S:S,'County Level VOC BTEX Emissions'!B:B,'State Level VOC BTEX Emissions'!A20)</f>
        <v>4.5549928884698436E-4</v>
      </c>
      <c r="E20" s="22">
        <f>SUMIFS('County Level VOC BTEX Emissions'!T:T,'County Level VOC BTEX Emissions'!B:B,'State Level VOC BTEX Emissions'!A20)</f>
        <v>0.30167567864467487</v>
      </c>
      <c r="F20" s="22">
        <f>SUMIFS('County Level VOC BTEX Emissions'!U:U,'County Level VOC BTEX Emissions'!B:B,'State Level VOC BTEX Emissions'!A20)</f>
        <v>0.51413055141517428</v>
      </c>
    </row>
    <row r="21" spans="1:6" x14ac:dyDescent="0.25">
      <c r="A21" s="1" t="s">
        <v>1513</v>
      </c>
      <c r="B21" s="28">
        <f>SUMIFS('County Level VOC BTEX Emissions'!Q:Q,'County Level VOC BTEX Emissions'!B:B,'State Level VOC BTEX Emissions'!A21)</f>
        <v>0</v>
      </c>
      <c r="C21" s="22">
        <f>SUMIFS('County Level VOC BTEX Emissions'!R:R,'County Level VOC BTEX Emissions'!B:B,'State Level VOC BTEX Emissions'!A21)</f>
        <v>0</v>
      </c>
      <c r="D21" s="22">
        <f>SUMIFS('County Level VOC BTEX Emissions'!S:S,'County Level VOC BTEX Emissions'!B:B,'State Level VOC BTEX Emissions'!A21)</f>
        <v>0</v>
      </c>
      <c r="E21" s="22">
        <f>SUMIFS('County Level VOC BTEX Emissions'!T:T,'County Level VOC BTEX Emissions'!B:B,'State Level VOC BTEX Emissions'!A21)</f>
        <v>0</v>
      </c>
      <c r="F21" s="22">
        <f>SUMIFS('County Level VOC BTEX Emissions'!U:U,'County Level VOC BTEX Emissions'!B:B,'State Level VOC BTEX Emissions'!A21)</f>
        <v>0</v>
      </c>
    </row>
    <row r="22" spans="1:6" x14ac:dyDescent="0.25">
      <c r="A22" s="1" t="s">
        <v>1509</v>
      </c>
      <c r="B22" s="26">
        <f>SUMIFS('County Level VOC BTEX Emissions'!Q:Q,'County Level VOC BTEX Emissions'!B:B,'State Level VOC BTEX Emissions'!A22)</f>
        <v>2.4083984575833182E-2</v>
      </c>
      <c r="C22" s="25">
        <f>SUMIFS('County Level VOC BTEX Emissions'!R:R,'County Level VOC BTEX Emissions'!B:B,'State Level VOC BTEX Emissions'!A22)</f>
        <v>1.0934129264434494E-4</v>
      </c>
      <c r="D22" s="25">
        <f>SUMIFS('County Level VOC BTEX Emissions'!S:S,'County Level VOC BTEX Emissions'!B:B,'State Level VOC BTEX Emissions'!A22)</f>
        <v>6.1895842038100892E-6</v>
      </c>
      <c r="E22" s="25">
        <f>SUMIFS('County Level VOC BTEX Emissions'!T:T,'County Level VOC BTEX Emissions'!B:B,'State Level VOC BTEX Emissions'!A22)</f>
        <v>9.7491971726297361E-5</v>
      </c>
      <c r="F22" s="25">
        <f>SUMIFS('County Level VOC BTEX Emissions'!U:U,'County Level VOC BTEX Emissions'!B:B,'State Level VOC BTEX Emissions'!A22)</f>
        <v>2.7672498708825964E-5</v>
      </c>
    </row>
    <row r="23" spans="1:6" x14ac:dyDescent="0.25">
      <c r="A23" s="1" t="s">
        <v>1575</v>
      </c>
      <c r="B23" s="28">
        <f>SUMIFS('County Level VOC BTEX Emissions'!Q:Q,'County Level VOC BTEX Emissions'!B:B,'State Level VOC BTEX Emissions'!A23)</f>
        <v>0</v>
      </c>
      <c r="C23" s="22">
        <f>SUMIFS('County Level VOC BTEX Emissions'!R:R,'County Level VOC BTEX Emissions'!B:B,'State Level VOC BTEX Emissions'!A23)</f>
        <v>0</v>
      </c>
      <c r="D23" s="22">
        <f>SUMIFS('County Level VOC BTEX Emissions'!S:S,'County Level VOC BTEX Emissions'!B:B,'State Level VOC BTEX Emissions'!A23)</f>
        <v>0</v>
      </c>
      <c r="E23" s="22">
        <f>SUMIFS('County Level VOC BTEX Emissions'!T:T,'County Level VOC BTEX Emissions'!B:B,'State Level VOC BTEX Emissions'!A23)</f>
        <v>0</v>
      </c>
      <c r="F23" s="22">
        <f>SUMIFS('County Level VOC BTEX Emissions'!U:U,'County Level VOC BTEX Emissions'!B:B,'State Level VOC BTEX Emissions'!A23)</f>
        <v>0</v>
      </c>
    </row>
    <row r="24" spans="1:6" x14ac:dyDescent="0.25">
      <c r="A24" s="1" t="s">
        <v>1493</v>
      </c>
      <c r="B24" s="28">
        <f>SUMIFS('County Level VOC BTEX Emissions'!Q:Q,'County Level VOC BTEX Emissions'!B:B,'State Level VOC BTEX Emissions'!A24)</f>
        <v>238.61154877012441</v>
      </c>
      <c r="C24" s="22">
        <f>SUMIFS('County Level VOC BTEX Emissions'!R:R,'County Level VOC BTEX Emissions'!B:B,'State Level VOC BTEX Emissions'!A24)</f>
        <v>1.0832964578699484</v>
      </c>
      <c r="D24" s="22">
        <f>SUMIFS('County Level VOC BTEX Emissions'!S:S,'County Level VOC BTEX Emissions'!B:B,'State Level VOC BTEX Emissions'!A24)</f>
        <v>6.1323169696604479E-2</v>
      </c>
      <c r="E24" s="22">
        <f>SUMIFS('County Level VOC BTEX Emissions'!T:T,'County Level VOC BTEX Emissions'!B:B,'State Level VOC BTEX Emissions'!A24)</f>
        <v>0.96589957085455502</v>
      </c>
      <c r="F24" s="22">
        <f>SUMIFS('County Level VOC BTEX Emissions'!U:U,'County Level VOC BTEX Emissions'!B:B,'State Level VOC BTEX Emissions'!A24)</f>
        <v>0.27416467380891446</v>
      </c>
    </row>
    <row r="25" spans="1:6" x14ac:dyDescent="0.25">
      <c r="A25" s="1" t="s">
        <v>1559</v>
      </c>
      <c r="B25" s="28">
        <f>SUMIFS('County Level VOC BTEX Emissions'!Q:Q,'County Level VOC BTEX Emissions'!B:B,'State Level VOC BTEX Emissions'!A25)</f>
        <v>0</v>
      </c>
      <c r="C25" s="22">
        <f>SUMIFS('County Level VOC BTEX Emissions'!R:R,'County Level VOC BTEX Emissions'!B:B,'State Level VOC BTEX Emissions'!A25)</f>
        <v>0</v>
      </c>
      <c r="D25" s="22">
        <f>SUMIFS('County Level VOC BTEX Emissions'!S:S,'County Level VOC BTEX Emissions'!B:B,'State Level VOC BTEX Emissions'!A25)</f>
        <v>0</v>
      </c>
      <c r="E25" s="22">
        <f>SUMIFS('County Level VOC BTEX Emissions'!T:T,'County Level VOC BTEX Emissions'!B:B,'State Level VOC BTEX Emissions'!A25)</f>
        <v>0</v>
      </c>
      <c r="F25" s="22">
        <f>SUMIFS('County Level VOC BTEX Emissions'!U:U,'County Level VOC BTEX Emissions'!B:B,'State Level VOC BTEX Emissions'!A25)</f>
        <v>0</v>
      </c>
    </row>
    <row r="26" spans="1:6" x14ac:dyDescent="0.25">
      <c r="A26" s="1" t="s">
        <v>1560</v>
      </c>
      <c r="B26" s="28">
        <f>SUMIFS('County Level VOC BTEX Emissions'!Q:Q,'County Level VOC BTEX Emissions'!B:B,'State Level VOC BTEX Emissions'!A26)</f>
        <v>3.8753987982189346</v>
      </c>
      <c r="C26" s="22">
        <f>SUMIFS('County Level VOC BTEX Emissions'!R:R,'County Level VOC BTEX Emissions'!B:B,'State Level VOC BTEX Emissions'!A26)</f>
        <v>3.7274225873821128E-3</v>
      </c>
      <c r="D26" s="22">
        <f>SUMIFS('County Level VOC BTEX Emissions'!S:S,'County Level VOC BTEX Emissions'!B:B,'State Level VOC BTEX Emissions'!A26)</f>
        <v>4.1767651341366146E-5</v>
      </c>
      <c r="E26" s="22">
        <f>SUMIFS('County Level VOC BTEX Emissions'!T:T,'County Level VOC BTEX Emissions'!B:B,'State Level VOC BTEX Emissions'!A26)</f>
        <v>2.6526609728563673E-3</v>
      </c>
      <c r="F26" s="22">
        <f>SUMIFS('County Level VOC BTEX Emissions'!U:U,'County Level VOC BTEX Emissions'!B:B,'State Level VOC BTEX Emissions'!A26)</f>
        <v>1.0884716752914056E-3</v>
      </c>
    </row>
    <row r="27" spans="1:6" x14ac:dyDescent="0.25">
      <c r="A27" s="1" t="s">
        <v>1523</v>
      </c>
      <c r="B27" s="28">
        <f>SUMIFS('County Level VOC BTEX Emissions'!Q:Q,'County Level VOC BTEX Emissions'!B:B,'State Level VOC BTEX Emissions'!A27)</f>
        <v>2182.728741905747</v>
      </c>
      <c r="C27" s="22">
        <f>SUMIFS('County Level VOC BTEX Emissions'!R:R,'County Level VOC BTEX Emissions'!B:B,'State Level VOC BTEX Emissions'!A27)</f>
        <v>3.3547313460887569</v>
      </c>
      <c r="D27" s="24">
        <f>SUMIFS('County Level VOC BTEX Emissions'!S:S,'County Level VOC BTEX Emissions'!B:B,'State Level VOC BTEX Emissions'!A27)</f>
        <v>7.1516114000839265E-2</v>
      </c>
      <c r="E27" s="22">
        <f>SUMIFS('County Level VOC BTEX Emissions'!T:T,'County Level VOC BTEX Emissions'!B:B,'State Level VOC BTEX Emissions'!A27)</f>
        <v>1.2935731476290466</v>
      </c>
      <c r="F27" s="22">
        <f>SUMIFS('County Level VOC BTEX Emissions'!U:U,'County Level VOC BTEX Emissions'!B:B,'State Level VOC BTEX Emissions'!A27)</f>
        <v>1.0817472040937848</v>
      </c>
    </row>
    <row r="28" spans="1:6" x14ac:dyDescent="0.25">
      <c r="A28" s="1" t="s">
        <v>1533</v>
      </c>
      <c r="B28" s="28">
        <f>SUMIFS('County Level VOC BTEX Emissions'!Q:Q,'County Level VOC BTEX Emissions'!B:B,'State Level VOC BTEX Emissions'!A28)</f>
        <v>146.72891903427526</v>
      </c>
      <c r="C28" s="22">
        <f>SUMIFS('County Level VOC BTEX Emissions'!R:R,'County Level VOC BTEX Emissions'!B:B,'State Level VOC BTEX Emissions'!A28)</f>
        <v>0.66647756293462146</v>
      </c>
      <c r="D28" s="22">
        <f>SUMIFS('County Level VOC BTEX Emissions'!S:S,'County Level VOC BTEX Emissions'!B:B,'State Level VOC BTEX Emissions'!A28)</f>
        <v>3.7719996279881901E-2</v>
      </c>
      <c r="E28" s="22">
        <f>SUMIFS('County Level VOC BTEX Emissions'!T:T,'County Level VOC BTEX Emissions'!B:B,'State Level VOC BTEX Emissions'!A28)</f>
        <v>0.5937414090158234</v>
      </c>
      <c r="F28" s="22">
        <f>SUMIFS('County Level VOC BTEX Emissions'!U:U,'County Level VOC BTEX Emissions'!B:B,'State Level VOC BTEX Emissions'!A28)</f>
        <v>0.16867549219595565</v>
      </c>
    </row>
    <row r="29" spans="1:6" x14ac:dyDescent="0.25">
      <c r="A29" s="1" t="s">
        <v>1530</v>
      </c>
      <c r="B29" s="28">
        <f>SUMIFS('County Level VOC BTEX Emissions'!Q:Q,'County Level VOC BTEX Emissions'!B:B,'State Level VOC BTEX Emissions'!A29)</f>
        <v>0</v>
      </c>
      <c r="C29" s="22">
        <f>SUMIFS('County Level VOC BTEX Emissions'!R:R,'County Level VOC BTEX Emissions'!B:B,'State Level VOC BTEX Emissions'!A29)</f>
        <v>0</v>
      </c>
      <c r="D29" s="22">
        <f>SUMIFS('County Level VOC BTEX Emissions'!S:S,'County Level VOC BTEX Emissions'!B:B,'State Level VOC BTEX Emissions'!A29)</f>
        <v>0</v>
      </c>
      <c r="E29" s="22">
        <f>SUMIFS('County Level VOC BTEX Emissions'!T:T,'County Level VOC BTEX Emissions'!B:B,'State Level VOC BTEX Emissions'!A29)</f>
        <v>0</v>
      </c>
      <c r="F29" s="22">
        <f>SUMIFS('County Level VOC BTEX Emissions'!U:U,'County Level VOC BTEX Emissions'!B:B,'State Level VOC BTEX Emissions'!A29)</f>
        <v>0</v>
      </c>
    </row>
    <row r="30" spans="1:6" x14ac:dyDescent="0.25">
      <c r="A30" s="1" t="s">
        <v>1511</v>
      </c>
      <c r="B30" s="28">
        <f>SUMIFS('County Level VOC BTEX Emissions'!Q:Q,'County Level VOC BTEX Emissions'!B:B,'State Level VOC BTEX Emissions'!A30)</f>
        <v>9.2177210130846561</v>
      </c>
      <c r="C30" s="22">
        <f>SUMIFS('County Level VOC BTEX Emissions'!R:R,'County Level VOC BTEX Emissions'!B:B,'State Level VOC BTEX Emissions'!A30)</f>
        <v>4.1848454421323657E-2</v>
      </c>
      <c r="D30" s="22">
        <f>SUMIFS('County Level VOC BTEX Emissions'!S:S,'County Level VOC BTEX Emissions'!B:B,'State Level VOC BTEX Emissions'!A30)</f>
        <v>2.3689543645932739E-3</v>
      </c>
      <c r="E30" s="22">
        <f>SUMIFS('County Level VOC BTEX Emissions'!T:T,'County Level VOC BTEX Emissions'!B:B,'State Level VOC BTEX Emissions'!A30)</f>
        <v>3.7313335488941092E-2</v>
      </c>
      <c r="F30" s="22">
        <f>SUMIFS('County Level VOC BTEX Emissions'!U:U,'County Level VOC BTEX Emissions'!B:B,'State Level VOC BTEX Emissions'!A30)</f>
        <v>1.0591161609066041E-2</v>
      </c>
    </row>
    <row r="31" spans="1:6" x14ac:dyDescent="0.25">
      <c r="A31" s="1" t="s">
        <v>1491</v>
      </c>
      <c r="B31" s="28">
        <f>SUMIFS('County Level VOC BTEX Emissions'!Q:Q,'County Level VOC BTEX Emissions'!B:B,'State Level VOC BTEX Emissions'!A31)</f>
        <v>57.210215848590899</v>
      </c>
      <c r="C31" s="22">
        <f>SUMIFS('County Level VOC BTEX Emissions'!R:R,'County Level VOC BTEX Emissions'!B:B,'State Level VOC BTEX Emissions'!A31)</f>
        <v>0.13736258770835649</v>
      </c>
      <c r="D31" s="22">
        <f>SUMIFS('County Level VOC BTEX Emissions'!S:S,'County Level VOC BTEX Emissions'!B:B,'State Level VOC BTEX Emissions'!A31)</f>
        <v>6.820790901394768E-3</v>
      </c>
      <c r="E31" s="22">
        <f>SUMIFS('County Level VOC BTEX Emissions'!T:T,'County Level VOC BTEX Emissions'!B:B,'State Level VOC BTEX Emissions'!A31)</f>
        <v>0.17380366809214845</v>
      </c>
      <c r="F31" s="22">
        <f>SUMIFS('County Level VOC BTEX Emissions'!U:U,'County Level VOC BTEX Emissions'!B:B,'State Level VOC BTEX Emissions'!A31)</f>
        <v>5.4938386259900454E-2</v>
      </c>
    </row>
    <row r="32" spans="1:6" x14ac:dyDescent="0.25">
      <c r="A32" s="1" t="s">
        <v>1667</v>
      </c>
      <c r="B32" s="28">
        <f>SUMIFS('County Level VOC BTEX Emissions'!Q:Q,'County Level VOC BTEX Emissions'!B:B,'State Level VOC BTEX Emissions'!A32)</f>
        <v>0</v>
      </c>
      <c r="C32" s="22">
        <f>SUMIFS('County Level VOC BTEX Emissions'!R:R,'County Level VOC BTEX Emissions'!B:B,'State Level VOC BTEX Emissions'!A32)</f>
        <v>0</v>
      </c>
      <c r="D32" s="22">
        <f>SUMIFS('County Level VOC BTEX Emissions'!S:S,'County Level VOC BTEX Emissions'!B:B,'State Level VOC BTEX Emissions'!A32)</f>
        <v>0</v>
      </c>
      <c r="E32" s="22">
        <f>SUMIFS('County Level VOC BTEX Emissions'!T:T,'County Level VOC BTEX Emissions'!B:B,'State Level VOC BTEX Emissions'!A32)</f>
        <v>0</v>
      </c>
      <c r="F32" s="22">
        <f>SUMIFS('County Level VOC BTEX Emissions'!U:U,'County Level VOC BTEX Emissions'!B:B,'State Level VOC BTEX Emissions'!A32)</f>
        <v>0</v>
      </c>
    </row>
    <row r="33" spans="1:6" x14ac:dyDescent="0.25">
      <c r="A33" s="1" t="s">
        <v>1536</v>
      </c>
      <c r="B33" s="28">
        <f>SUMIFS('County Level VOC BTEX Emissions'!Q:Q,'County Level VOC BTEX Emissions'!B:B,'State Level VOC BTEX Emissions'!A33)</f>
        <v>0</v>
      </c>
      <c r="C33" s="22">
        <f>SUMIFS('County Level VOC BTEX Emissions'!R:R,'County Level VOC BTEX Emissions'!B:B,'State Level VOC BTEX Emissions'!A33)</f>
        <v>0</v>
      </c>
      <c r="D33" s="22">
        <f>SUMIFS('County Level VOC BTEX Emissions'!S:S,'County Level VOC BTEX Emissions'!B:B,'State Level VOC BTEX Emissions'!A33)</f>
        <v>0</v>
      </c>
      <c r="E33" s="22">
        <f>SUMIFS('County Level VOC BTEX Emissions'!T:T,'County Level VOC BTEX Emissions'!B:B,'State Level VOC BTEX Emissions'!A33)</f>
        <v>0</v>
      </c>
      <c r="F33" s="22">
        <f>SUMIFS('County Level VOC BTEX Emissions'!U:U,'County Level VOC BTEX Emissions'!B:B,'State Level VOC BTEX Emissions'!A33)</f>
        <v>0</v>
      </c>
    </row>
    <row r="34" spans="1:6" x14ac:dyDescent="0.25">
      <c r="A34" s="1" t="s">
        <v>1537</v>
      </c>
      <c r="B34" s="28">
        <f>SUMIFS('County Level VOC BTEX Emissions'!Q:Q,'County Level VOC BTEX Emissions'!B:B,'State Level VOC BTEX Emissions'!A34)</f>
        <v>1043.734205638156</v>
      </c>
      <c r="C34" s="22">
        <f>SUMIFS('County Level VOC BTEX Emissions'!R:R,'County Level VOC BTEX Emissions'!B:B,'State Level VOC BTEX Emissions'!A34)</f>
        <v>0</v>
      </c>
      <c r="D34" s="22">
        <f>SUMIFS('County Level VOC BTEX Emissions'!S:S,'County Level VOC BTEX Emissions'!B:B,'State Level VOC BTEX Emissions'!A34)</f>
        <v>0</v>
      </c>
      <c r="E34" s="22">
        <f>SUMIFS('County Level VOC BTEX Emissions'!T:T,'County Level VOC BTEX Emissions'!B:B,'State Level VOC BTEX Emissions'!A34)</f>
        <v>0</v>
      </c>
      <c r="F34" s="22">
        <f>SUMIFS('County Level VOC BTEX Emissions'!U:U,'County Level VOC BTEX Emissions'!B:B,'State Level VOC BTEX Emissions'!A34)</f>
        <v>0</v>
      </c>
    </row>
    <row r="35" spans="1:6" x14ac:dyDescent="0.25">
      <c r="A35" s="1" t="s">
        <v>1550</v>
      </c>
      <c r="B35" s="28">
        <f>SUMIFS('County Level VOC BTEX Emissions'!Q:Q,'County Level VOC BTEX Emissions'!B:B,'State Level VOC BTEX Emissions'!A35)</f>
        <v>0</v>
      </c>
      <c r="C35" s="22">
        <f>SUMIFS('County Level VOC BTEX Emissions'!R:R,'County Level VOC BTEX Emissions'!B:B,'State Level VOC BTEX Emissions'!A35)</f>
        <v>0</v>
      </c>
      <c r="D35" s="22">
        <f>SUMIFS('County Level VOC BTEX Emissions'!S:S,'County Level VOC BTEX Emissions'!B:B,'State Level VOC BTEX Emissions'!A35)</f>
        <v>0</v>
      </c>
      <c r="E35" s="22">
        <f>SUMIFS('County Level VOC BTEX Emissions'!T:T,'County Level VOC BTEX Emissions'!B:B,'State Level VOC BTEX Emissions'!A35)</f>
        <v>0</v>
      </c>
      <c r="F35" s="22">
        <f>SUMIFS('County Level VOC BTEX Emissions'!U:U,'County Level VOC BTEX Emissions'!B:B,'State Level VOC BTEX Emissions'!A35)</f>
        <v>0</v>
      </c>
    </row>
    <row r="36" spans="1:6" x14ac:dyDescent="0.25">
      <c r="A36" s="1" t="s">
        <v>1481</v>
      </c>
      <c r="B36" s="28">
        <f>SUMIFS('County Level VOC BTEX Emissions'!Q:Q,'County Level VOC BTEX Emissions'!B:B,'State Level VOC BTEX Emissions'!A36)</f>
        <v>139.63283717469773</v>
      </c>
      <c r="C36" s="22">
        <f>SUMIFS('County Level VOC BTEX Emissions'!R:R,'County Level VOC BTEX Emissions'!B:B,'State Level VOC BTEX Emissions'!A36)</f>
        <v>0.63393309625347227</v>
      </c>
      <c r="D36" s="22">
        <f>SUMIFS('County Level VOC BTEX Emissions'!S:S,'County Level VOC BTEX Emissions'!B:B,'State Level VOC BTEX Emissions'!A36)</f>
        <v>3.5885640126880718E-2</v>
      </c>
      <c r="E36" s="22">
        <f>SUMIFS('County Level VOC BTEX Emissions'!T:T,'County Level VOC BTEX Emissions'!B:B,'State Level VOC BTEX Emissions'!A36)</f>
        <v>0.56523373742558425</v>
      </c>
      <c r="F36" s="22">
        <f>SUMIFS('County Level VOC BTEX Emissions'!U:U,'County Level VOC BTEX Emissions'!B:B,'State Level VOC BTEX Emissions'!A36)</f>
        <v>0.16043813241367907</v>
      </c>
    </row>
    <row r="37" spans="1:6" x14ac:dyDescent="0.25">
      <c r="A37" s="1" t="s">
        <v>1542</v>
      </c>
      <c r="B37" s="28">
        <f>SUMIFS('County Level VOC BTEX Emissions'!Q:Q,'County Level VOC BTEX Emissions'!B:B,'State Level VOC BTEX Emissions'!A37)</f>
        <v>390.5062530737834</v>
      </c>
      <c r="C37" s="22">
        <f>SUMIFS('County Level VOC BTEX Emissions'!R:R,'County Level VOC BTEX Emissions'!B:B,'State Level VOC BTEX Emissions'!A37)</f>
        <v>1.7728984322483126</v>
      </c>
      <c r="D37" s="22">
        <f>SUMIFS('County Level VOC BTEX Emissions'!S:S,'County Level VOC BTEX Emissions'!B:B,'State Level VOC BTEX Emissions'!A37)</f>
        <v>0.10036010976107083</v>
      </c>
      <c r="E37" s="22">
        <f>SUMIFS('County Level VOC BTEX Emissions'!T:T,'County Level VOC BTEX Emissions'!B:B,'State Level VOC BTEX Emissions'!A37)</f>
        <v>1.580769347519587</v>
      </c>
      <c r="F37" s="22">
        <f>SUMIFS('County Level VOC BTEX Emissions'!U:U,'County Level VOC BTEX Emissions'!B:B,'State Level VOC BTEX Emissions'!A37)</f>
        <v>0.44869169177330342</v>
      </c>
    </row>
    <row r="38" spans="1:6" x14ac:dyDescent="0.25">
      <c r="A38" s="1" t="s">
        <v>1495</v>
      </c>
      <c r="B38" s="28">
        <f>SUMIFS('County Level VOC BTEX Emissions'!Q:Q,'County Level VOC BTEX Emissions'!B:B,'State Level VOC BTEX Emissions'!A38)</f>
        <v>2003.9279382491179</v>
      </c>
      <c r="C38" s="22">
        <f>SUMIFS('County Level VOC BTEX Emissions'!R:R,'County Level VOC BTEX Emissions'!B:B,'State Level VOC BTEX Emissions'!A38)</f>
        <v>1.4724665558755532</v>
      </c>
      <c r="D38" s="22">
        <f>SUMIFS('County Level VOC BTEX Emissions'!S:S,'County Level VOC BTEX Emissions'!B:B,'State Level VOC BTEX Emissions'!A38)</f>
        <v>8.9596343304394019E-2</v>
      </c>
      <c r="E38" s="22">
        <f>SUMIFS('County Level VOC BTEX Emissions'!T:T,'County Level VOC BTEX Emissions'!B:B,'State Level VOC BTEX Emissions'!A38)</f>
        <v>1.1643255625345108</v>
      </c>
      <c r="F38" s="22">
        <f>SUMIFS('County Level VOC BTEX Emissions'!U:U,'County Level VOC BTEX Emissions'!B:B,'State Level VOC BTEX Emissions'!A38)</f>
        <v>0.8857372464009895</v>
      </c>
    </row>
    <row r="39" spans="1:6" x14ac:dyDescent="0.25">
      <c r="A39" s="1" t="s">
        <v>1519</v>
      </c>
      <c r="B39" s="28">
        <f>SUMIFS('County Level VOC BTEX Emissions'!Q:Q,'County Level VOC BTEX Emissions'!B:B,'State Level VOC BTEX Emissions'!A39)</f>
        <v>8.1542798587318845</v>
      </c>
      <c r="C39" s="22">
        <f>SUMIFS('County Level VOC BTEX Emissions'!R:R,'County Level VOC BTEX Emissions'!B:B,'State Level VOC BTEX Emissions'!A39)</f>
        <v>3.7020431462664059E-2</v>
      </c>
      <c r="D39" s="23">
        <f>SUMIFS('County Level VOC BTEX Emissions'!S:S,'County Level VOC BTEX Emissions'!B:B,'State Level VOC BTEX Emissions'!A39)</f>
        <v>2.0956499805143882E-3</v>
      </c>
      <c r="E39" s="22">
        <f>SUMIFS('County Level VOC BTEX Emissions'!T:T,'County Level VOC BTEX Emissions'!B:B,'State Level VOC BTEX Emissions'!A39)</f>
        <v>3.3008525600598332E-2</v>
      </c>
      <c r="F39" s="22">
        <f>SUMIFS('County Level VOC BTEX Emissions'!U:U,'County Level VOC BTEX Emissions'!B:B,'State Level VOC BTEX Emissions'!A39)</f>
        <v>9.3692677036751222E-3</v>
      </c>
    </row>
    <row r="40" spans="1:6" x14ac:dyDescent="0.25">
      <c r="A40" s="1" t="s">
        <v>1501</v>
      </c>
      <c r="B40" s="28">
        <f>SUMIFS('County Level VOC BTEX Emissions'!Q:Q,'County Level VOC BTEX Emissions'!B:B,'State Level VOC BTEX Emissions'!A40)</f>
        <v>65.821296344884757</v>
      </c>
      <c r="C40" s="22">
        <f>SUMIFS('County Level VOC BTEX Emissions'!R:R,'County Level VOC BTEX Emissions'!B:B,'State Level VOC BTEX Emissions'!A40)</f>
        <v>0.29882869270303114</v>
      </c>
      <c r="D40" s="22">
        <f>SUMIFS('County Level VOC BTEX Emissions'!S:S,'County Level VOC BTEX Emissions'!B:B,'State Level VOC BTEX Emissions'!A40)</f>
        <v>1.6916073619288444E-2</v>
      </c>
      <c r="E40" s="22">
        <f>SUMIFS('County Level VOC BTEX Emissions'!T:T,'County Level VOC BTEX Emissions'!B:B,'State Level VOC BTEX Emissions'!A40)</f>
        <v>0.26644461351643878</v>
      </c>
      <c r="F40" s="22">
        <f>SUMIFS('County Level VOC BTEX Emissions'!U:U,'County Level VOC BTEX Emissions'!B:B,'State Level VOC BTEX Emissions'!A40)</f>
        <v>7.5628670678720616E-2</v>
      </c>
    </row>
    <row r="41" spans="1:6" x14ac:dyDescent="0.25">
      <c r="A41" s="1" t="s">
        <v>1607</v>
      </c>
      <c r="B41" s="28">
        <f>SUMIFS('County Level VOC BTEX Emissions'!Q:Q,'County Level VOC BTEX Emissions'!B:B,'State Level VOC BTEX Emissions'!A41)</f>
        <v>0</v>
      </c>
      <c r="C41" s="22">
        <f>SUMIFS('County Level VOC BTEX Emissions'!R:R,'County Level VOC BTEX Emissions'!B:B,'State Level VOC BTEX Emissions'!A41)</f>
        <v>0</v>
      </c>
      <c r="D41" s="22">
        <f>SUMIFS('County Level VOC BTEX Emissions'!S:S,'County Level VOC BTEX Emissions'!B:B,'State Level VOC BTEX Emissions'!A41)</f>
        <v>0</v>
      </c>
      <c r="E41" s="22">
        <f>SUMIFS('County Level VOC BTEX Emissions'!T:T,'County Level VOC BTEX Emissions'!B:B,'State Level VOC BTEX Emissions'!A41)</f>
        <v>0</v>
      </c>
      <c r="F41" s="22">
        <f>SUMIFS('County Level VOC BTEX Emissions'!U:U,'County Level VOC BTEX Emissions'!B:B,'State Level VOC BTEX Emissions'!A41)</f>
        <v>0</v>
      </c>
    </row>
    <row r="42" spans="1:6" x14ac:dyDescent="0.25">
      <c r="A42" s="1" t="s">
        <v>1682</v>
      </c>
      <c r="B42" s="28">
        <f>SUMIFS('County Level VOC BTEX Emissions'!Q:Q,'County Level VOC BTEX Emissions'!B:B,'State Level VOC BTEX Emissions'!A42)</f>
        <v>0</v>
      </c>
      <c r="C42" s="22">
        <f>SUMIFS('County Level VOC BTEX Emissions'!R:R,'County Level VOC BTEX Emissions'!B:B,'State Level VOC BTEX Emissions'!A42)</f>
        <v>0</v>
      </c>
      <c r="D42" s="22">
        <f>SUMIFS('County Level VOC BTEX Emissions'!S:S,'County Level VOC BTEX Emissions'!B:B,'State Level VOC BTEX Emissions'!A42)</f>
        <v>0</v>
      </c>
      <c r="E42" s="22">
        <f>SUMIFS('County Level VOC BTEX Emissions'!T:T,'County Level VOC BTEX Emissions'!B:B,'State Level VOC BTEX Emissions'!A42)</f>
        <v>0</v>
      </c>
      <c r="F42" s="22">
        <f>SUMIFS('County Level VOC BTEX Emissions'!U:U,'County Level VOC BTEX Emissions'!B:B,'State Level VOC BTEX Emissions'!A42)</f>
        <v>0</v>
      </c>
    </row>
    <row r="43" spans="1:6" x14ac:dyDescent="0.25">
      <c r="A43" s="1" t="s">
        <v>1527</v>
      </c>
      <c r="B43" s="28">
        <f>SUMIFS('County Level VOC BTEX Emissions'!Q:Q,'County Level VOC BTEX Emissions'!B:B,'State Level VOC BTEX Emissions'!A43)</f>
        <v>0</v>
      </c>
      <c r="C43" s="22">
        <f>SUMIFS('County Level VOC BTEX Emissions'!R:R,'County Level VOC BTEX Emissions'!B:B,'State Level VOC BTEX Emissions'!A43)</f>
        <v>0</v>
      </c>
      <c r="D43" s="23">
        <f>SUMIFS('County Level VOC BTEX Emissions'!S:S,'County Level VOC BTEX Emissions'!B:B,'State Level VOC BTEX Emissions'!A43)</f>
        <v>0</v>
      </c>
      <c r="E43" s="22">
        <f>SUMIFS('County Level VOC BTEX Emissions'!T:T,'County Level VOC BTEX Emissions'!B:B,'State Level VOC BTEX Emissions'!A43)</f>
        <v>0</v>
      </c>
      <c r="F43" s="22">
        <f>SUMIFS('County Level VOC BTEX Emissions'!U:U,'County Level VOC BTEX Emissions'!B:B,'State Level VOC BTEX Emissions'!A43)</f>
        <v>0</v>
      </c>
    </row>
    <row r="44" spans="1:6" x14ac:dyDescent="0.25">
      <c r="A44" s="1" t="s">
        <v>1562</v>
      </c>
      <c r="B44" s="26">
        <f>SUMIFS('County Level VOC BTEX Emissions'!Q:Q,'County Level VOC BTEX Emissions'!B:B,'State Level VOC BTEX Emissions'!A44)</f>
        <v>2.1585802372413436</v>
      </c>
      <c r="C44" s="24">
        <f>SUMIFS('County Level VOC BTEX Emissions'!R:R,'County Level VOC BTEX Emissions'!B:B,'State Level VOC BTEX Emissions'!A44)</f>
        <v>9.7999545163859215E-3</v>
      </c>
      <c r="D44" s="24">
        <f>SUMIFS('County Level VOC BTEX Emissions'!S:S,'County Level VOC BTEX Emissions'!B:B,'State Level VOC BTEX Emissions'!A44)</f>
        <v>5.5475513601234915E-4</v>
      </c>
      <c r="E44" s="24">
        <f>SUMIFS('County Level VOC BTEX Emissions'!T:T,'County Level VOC BTEX Emissions'!B:B,'State Level VOC BTEX Emissions'!A44)</f>
        <v>8.7379329942457017E-3</v>
      </c>
      <c r="F44" s="24">
        <f>SUMIFS('County Level VOC BTEX Emissions'!U:U,'County Level VOC BTEX Emissions'!B:B,'State Level VOC BTEX Emissions'!A44)</f>
        <v>2.4802087312369848E-3</v>
      </c>
    </row>
    <row r="45" spans="1:6" x14ac:dyDescent="0.25">
      <c r="A45" s="1" t="s">
        <v>1538</v>
      </c>
      <c r="B45" s="28">
        <f>SUMIFS('County Level VOC BTEX Emissions'!Q:Q,'County Level VOC BTEX Emissions'!B:B,'State Level VOC BTEX Emissions'!A45)</f>
        <v>12.982452975606829</v>
      </c>
      <c r="C45" s="22">
        <f>SUMIFS('County Level VOC BTEX Emissions'!R:R,'County Level VOC BTEX Emissions'!B:B,'State Level VOC BTEX Emissions'!A45)</f>
        <v>5.8940337948549977E-2</v>
      </c>
      <c r="D45" s="22">
        <f>SUMIFS('County Level VOC BTEX Emissions'!S:S,'County Level VOC BTEX Emissions'!B:B,'State Level VOC BTEX Emissions'!A45)</f>
        <v>3.3364905051947126E-3</v>
      </c>
      <c r="E45" s="22">
        <f>SUMIFS('County Level VOC BTEX Emissions'!T:T,'County Level VOC BTEX Emissions'!B:B,'State Level VOC BTEX Emissions'!A45)</f>
        <v>5.2552970811394886E-2</v>
      </c>
      <c r="F45" s="22">
        <f>SUMIFS('County Level VOC BTEX Emissions'!U:U,'County Level VOC BTEX Emissions'!B:B,'State Level VOC BTEX Emissions'!A45)</f>
        <v>1.4916838701406837E-2</v>
      </c>
    </row>
    <row r="46" spans="1:6" x14ac:dyDescent="0.25">
      <c r="A46" s="1" t="s">
        <v>1485</v>
      </c>
      <c r="B46" s="28">
        <f>SUMIFS('County Level VOC BTEX Emissions'!Q:Q,'County Level VOC BTEX Emissions'!B:B,'State Level VOC BTEX Emissions'!A46)</f>
        <v>9599.2803630762155</v>
      </c>
      <c r="C46" s="22">
        <f>SUMIFS('County Level VOC BTEX Emissions'!R:R,'County Level VOC BTEX Emissions'!B:B,'State Level VOC BTEX Emissions'!A46)</f>
        <v>9.0523359072317255</v>
      </c>
      <c r="D46" s="22">
        <f>SUMIFS('County Level VOC BTEX Emissions'!S:S,'County Level VOC BTEX Emissions'!B:B,'State Level VOC BTEX Emissions'!A46)</f>
        <v>0.2355389223261497</v>
      </c>
      <c r="E46" s="22">
        <f>SUMIFS('County Level VOC BTEX Emissions'!T:T,'County Level VOC BTEX Emissions'!B:B,'State Level VOC BTEX Emissions'!A46)</f>
        <v>3.823868701230225</v>
      </c>
      <c r="F46" s="22">
        <f>SUMIFS('County Level VOC BTEX Emissions'!U:U,'County Level VOC BTEX Emissions'!B:B,'State Level VOC BTEX Emissions'!A46)</f>
        <v>3.231100510176709</v>
      </c>
    </row>
    <row r="47" spans="1:6" x14ac:dyDescent="0.25">
      <c r="A47" s="1" t="s">
        <v>1492</v>
      </c>
      <c r="B47" s="28">
        <f>SUMIFS('County Level VOC BTEX Emissions'!Q:Q,'County Level VOC BTEX Emissions'!B:B,'State Level VOC BTEX Emissions'!A47)</f>
        <v>18.074669723445101</v>
      </c>
      <c r="C47" s="22">
        <f>SUMIFS('County Level VOC BTEX Emissions'!R:R,'County Level VOC BTEX Emissions'!B:B,'State Level VOC BTEX Emissions'!A47)</f>
        <v>9.2444181414651189E-2</v>
      </c>
      <c r="D47" s="24">
        <f>SUMIFS('County Level VOC BTEX Emissions'!S:S,'County Level VOC BTEX Emissions'!B:B,'State Level VOC BTEX Emissions'!A47)</f>
        <v>5.2359770210282201E-3</v>
      </c>
      <c r="E47" s="22">
        <f>SUMIFS('County Level VOC BTEX Emissions'!T:T,'County Level VOC BTEX Emissions'!B:B,'State Level VOC BTEX Emissions'!A47)</f>
        <v>8.4572770739853587E-2</v>
      </c>
      <c r="F47" s="22">
        <f>SUMIFS('County Level VOC BTEX Emissions'!U:U,'County Level VOC BTEX Emissions'!B:B,'State Level VOC BTEX Emissions'!A47)</f>
        <v>3.7430876480350948E-2</v>
      </c>
    </row>
    <row r="48" spans="1:6" x14ac:dyDescent="0.25">
      <c r="A48" s="1" t="s">
        <v>1486</v>
      </c>
      <c r="B48" s="28">
        <f>SUMIFS('County Level VOC BTEX Emissions'!Q:Q,'County Level VOC BTEX Emissions'!B:B,'State Level VOC BTEX Emissions'!A48)</f>
        <v>189.49279064265548</v>
      </c>
      <c r="C48" s="22">
        <f>SUMIFS('County Level VOC BTEX Emissions'!R:R,'County Level VOC BTEX Emissions'!B:B,'State Level VOC BTEX Emissions'!A48)</f>
        <v>0.8602972905257058</v>
      </c>
      <c r="D48" s="22">
        <f>SUMIFS('County Level VOC BTEX Emissions'!S:S,'County Level VOC BTEX Emissions'!B:B,'State Level VOC BTEX Emissions'!A48)</f>
        <v>4.8699648515577787E-2</v>
      </c>
      <c r="E48" s="22">
        <f>SUMIFS('County Level VOC BTEX Emissions'!T:T,'County Level VOC BTEX Emissions'!B:B,'State Level VOC BTEX Emissions'!A48)</f>
        <v>0.76706683354250771</v>
      </c>
      <c r="F48" s="22">
        <f>SUMIFS('County Level VOC BTEX Emissions'!U:U,'County Level VOC BTEX Emissions'!B:B,'State Level VOC BTEX Emissions'!A48)</f>
        <v>0.21772721984104268</v>
      </c>
    </row>
    <row r="49" spans="1:6" x14ac:dyDescent="0.25">
      <c r="A49" s="1" t="s">
        <v>1686</v>
      </c>
      <c r="B49" s="28">
        <f>SUMIFS('County Level VOC BTEX Emissions'!Q:Q,'County Level VOC BTEX Emissions'!B:B,'State Level VOC BTEX Emissions'!A49)</f>
        <v>0</v>
      </c>
      <c r="C49" s="22">
        <f>SUMIFS('County Level VOC BTEX Emissions'!R:R,'County Level VOC BTEX Emissions'!B:B,'State Level VOC BTEX Emissions'!A49)</f>
        <v>0</v>
      </c>
      <c r="D49" s="22">
        <f>SUMIFS('County Level VOC BTEX Emissions'!S:S,'County Level VOC BTEX Emissions'!B:B,'State Level VOC BTEX Emissions'!A49)</f>
        <v>0</v>
      </c>
      <c r="E49" s="22">
        <f>SUMIFS('County Level VOC BTEX Emissions'!T:T,'County Level VOC BTEX Emissions'!B:B,'State Level VOC BTEX Emissions'!A49)</f>
        <v>0</v>
      </c>
      <c r="F49" s="22">
        <f>SUMIFS('County Level VOC BTEX Emissions'!U:U,'County Level VOC BTEX Emissions'!B:B,'State Level VOC BTEX Emissions'!A49)</f>
        <v>0</v>
      </c>
    </row>
    <row r="50" spans="1:6" x14ac:dyDescent="0.25">
      <c r="A50" s="1" t="s">
        <v>1884</v>
      </c>
      <c r="B50" s="28">
        <f>SUMIFS('County Level VOC BTEX Emissions'!Q:Q,'County Level VOC BTEX Emissions'!B:B,'State Level VOC BTEX Emissions'!A50)</f>
        <v>0</v>
      </c>
      <c r="C50" s="22">
        <f>SUMIFS('County Level VOC BTEX Emissions'!R:R,'County Level VOC BTEX Emissions'!B:B,'State Level VOC BTEX Emissions'!A50)</f>
        <v>0</v>
      </c>
      <c r="D50" s="22">
        <f>SUMIFS('County Level VOC BTEX Emissions'!S:S,'County Level VOC BTEX Emissions'!B:B,'State Level VOC BTEX Emissions'!A50)</f>
        <v>0</v>
      </c>
      <c r="E50" s="22">
        <f>SUMIFS('County Level VOC BTEX Emissions'!T:T,'County Level VOC BTEX Emissions'!B:B,'State Level VOC BTEX Emissions'!A50)</f>
        <v>0</v>
      </c>
      <c r="F50" s="22">
        <f>SUMIFS('County Level VOC BTEX Emissions'!U:U,'County Level VOC BTEX Emissions'!B:B,'State Level VOC BTEX Emissions'!A50)</f>
        <v>0</v>
      </c>
    </row>
    <row r="51" spans="1:6" x14ac:dyDescent="0.25">
      <c r="A51" s="1" t="s">
        <v>1480</v>
      </c>
      <c r="B51" s="28">
        <f>SUMIFS('County Level VOC BTEX Emissions'!Q:Q,'County Level VOC BTEX Emissions'!B:B,'State Level VOC BTEX Emissions'!A51)</f>
        <v>0</v>
      </c>
      <c r="C51" s="22">
        <f>SUMIFS('County Level VOC BTEX Emissions'!R:R,'County Level VOC BTEX Emissions'!B:B,'State Level VOC BTEX Emissions'!A51)</f>
        <v>0</v>
      </c>
      <c r="D51" s="22">
        <f>SUMIFS('County Level VOC BTEX Emissions'!S:S,'County Level VOC BTEX Emissions'!B:B,'State Level VOC BTEX Emissions'!A51)</f>
        <v>0</v>
      </c>
      <c r="E51" s="22">
        <f>SUMIFS('County Level VOC BTEX Emissions'!T:T,'County Level VOC BTEX Emissions'!B:B,'State Level VOC BTEX Emissions'!A51)</f>
        <v>0</v>
      </c>
      <c r="F51" s="22">
        <f>SUMIFS('County Level VOC BTEX Emissions'!U:U,'County Level VOC BTEX Emissions'!B:B,'State Level VOC BTEX Emissions'!A51)</f>
        <v>0</v>
      </c>
    </row>
    <row r="52" spans="1:6" x14ac:dyDescent="0.25">
      <c r="A52" s="1" t="s">
        <v>1517</v>
      </c>
      <c r="B52" s="28">
        <f>SUMIFS('County Level VOC BTEX Emissions'!Q:Q,'County Level VOC BTEX Emissions'!B:B,'State Level VOC BTEX Emissions'!A52)</f>
        <v>0</v>
      </c>
      <c r="C52" s="22">
        <f>SUMIFS('County Level VOC BTEX Emissions'!R:R,'County Level VOC BTEX Emissions'!B:B,'State Level VOC BTEX Emissions'!A52)</f>
        <v>0</v>
      </c>
      <c r="D52" s="22">
        <f>SUMIFS('County Level VOC BTEX Emissions'!S:S,'County Level VOC BTEX Emissions'!B:B,'State Level VOC BTEX Emissions'!A52)</f>
        <v>0</v>
      </c>
      <c r="E52" s="22">
        <f>SUMIFS('County Level VOC BTEX Emissions'!T:T,'County Level VOC BTEX Emissions'!B:B,'State Level VOC BTEX Emissions'!A52)</f>
        <v>0</v>
      </c>
      <c r="F52" s="22">
        <f>SUMIFS('County Level VOC BTEX Emissions'!U:U,'County Level VOC BTEX Emissions'!B:B,'State Level VOC BTEX Emissions'!A52)</f>
        <v>0</v>
      </c>
    </row>
    <row r="53" spans="1:6" x14ac:dyDescent="0.25">
      <c r="A53" s="1" t="s">
        <v>1521</v>
      </c>
      <c r="B53" s="28">
        <f>SUMIFS('County Level VOC BTEX Emissions'!Q:Q,'County Level VOC BTEX Emissions'!B:B,'State Level VOC BTEX Emissions'!A53)</f>
        <v>858.99497395901233</v>
      </c>
      <c r="C53" s="22">
        <f>SUMIFS('County Level VOC BTEX Emissions'!R:R,'County Level VOC BTEX Emissions'!B:B,'State Level VOC BTEX Emissions'!A53)</f>
        <v>3.8930556593263339</v>
      </c>
      <c r="D53" s="22">
        <f>SUMIFS('County Level VOC BTEX Emissions'!S:S,'County Level VOC BTEX Emissions'!B:B,'State Level VOC BTEX Emissions'!A53)</f>
        <v>0.22055907892228208</v>
      </c>
      <c r="E53" s="22">
        <f>SUMIFS('County Level VOC BTEX Emissions'!T:T,'County Level VOC BTEX Emissions'!B:B,'State Level VOC BTEX Emissions'!A53)</f>
        <v>3.4716112647935233</v>
      </c>
      <c r="F53" s="22">
        <f>SUMIFS('County Level VOC BTEX Emissions'!U:U,'County Level VOC BTEX Emissions'!B:B,'State Level VOC BTEX Emissions'!A53)</f>
        <v>0.98662359338542793</v>
      </c>
    </row>
    <row r="54" spans="1:6" x14ac:dyDescent="0.25">
      <c r="A54" s="1" t="s">
        <v>1494</v>
      </c>
      <c r="B54" s="28">
        <f>SUMIFS('County Level VOC BTEX Emissions'!Q:Q,'County Level VOC BTEX Emissions'!B:B,'State Level VOC BTEX Emissions'!A54)</f>
        <v>679.73506530670397</v>
      </c>
      <c r="C54" s="22">
        <f>SUMIFS('County Level VOC BTEX Emissions'!R:R,'County Level VOC BTEX Emissions'!B:B,'State Level VOC BTEX Emissions'!A54)</f>
        <v>4.1883920755774033</v>
      </c>
      <c r="D54" s="22">
        <f>SUMIFS('County Level VOC BTEX Emissions'!S:S,'County Level VOC BTEX Emissions'!B:B,'State Level VOC BTEX Emissions'!A54)</f>
        <v>0.32686049369546855</v>
      </c>
      <c r="E54" s="22">
        <f>SUMIFS('County Level VOC BTEX Emissions'!T:T,'County Level VOC BTEX Emissions'!B:B,'State Level VOC BTEX Emissions'!A54)</f>
        <v>2.0444430229542467</v>
      </c>
      <c r="F54" s="22">
        <f>SUMIFS('County Level VOC BTEX Emissions'!U:U,'County Level VOC BTEX Emissions'!B:B,'State Level VOC BTEX Emissions'!A54)</f>
        <v>1.3377244790530776</v>
      </c>
    </row>
    <row r="55" spans="1:6" x14ac:dyDescent="0.25">
      <c r="A55" s="10" t="s">
        <v>6777</v>
      </c>
      <c r="B55" s="29">
        <f>SUM(B2:B54)</f>
        <v>23009.756290494352</v>
      </c>
      <c r="C55" s="29">
        <f>SUM(C2:C54)</f>
        <v>44.923783619793518</v>
      </c>
      <c r="D55" s="29">
        <f>SUM(D2:D54)</f>
        <v>2.1723971906751629</v>
      </c>
      <c r="E55" s="29">
        <f>SUM(E2:E54)</f>
        <v>31.770032922151369</v>
      </c>
      <c r="F55" s="29">
        <f>SUM(F2:F54)</f>
        <v>14.146695548159069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CA358-F23E-457B-B6D5-A60EC74FE27F}">
  <dimension ref="A1:U3227"/>
  <sheetViews>
    <sheetView workbookViewId="0">
      <pane xSplit="6" ySplit="1" topLeftCell="O3193" activePane="bottomRight" state="frozen"/>
      <selection pane="topRight" activeCell="G1" sqref="G1"/>
      <selection pane="bottomLeft" activeCell="A2" sqref="A2"/>
      <selection pane="bottomRight" activeCell="Q3226" sqref="Q3226"/>
    </sheetView>
  </sheetViews>
  <sheetFormatPr defaultRowHeight="15" x14ac:dyDescent="0.25"/>
  <cols>
    <col min="1" max="1" width="24.5703125" bestFit="1" customWidth="1"/>
    <col min="2" max="2" width="23.5703125" bestFit="1" customWidth="1"/>
    <col min="3" max="3" width="21" bestFit="1" customWidth="1"/>
    <col min="4" max="4" width="41" hidden="1" customWidth="1"/>
    <col min="5" max="5" width="21.85546875" hidden="1" customWidth="1"/>
    <col min="6" max="6" width="39.85546875" bestFit="1" customWidth="1"/>
    <col min="7" max="7" width="28" bestFit="1" customWidth="1"/>
    <col min="8" max="8" width="32.28515625" bestFit="1" customWidth="1"/>
    <col min="9" max="9" width="28.42578125" bestFit="1" customWidth="1"/>
    <col min="10" max="10" width="32.7109375" bestFit="1" customWidth="1"/>
    <col min="11" max="11" width="22.5703125" bestFit="1" customWidth="1"/>
    <col min="12" max="12" width="30.140625" bestFit="1" customWidth="1"/>
    <col min="13" max="13" width="30.7109375" bestFit="1" customWidth="1"/>
    <col min="14" max="14" width="22.140625" bestFit="1" customWidth="1"/>
    <col min="15" max="15" width="27.85546875" bestFit="1" customWidth="1"/>
    <col min="16" max="16" width="14" bestFit="1" customWidth="1"/>
    <col min="17" max="17" width="10.5703125" bestFit="1" customWidth="1"/>
    <col min="18" max="18" width="13.5703125" bestFit="1" customWidth="1"/>
    <col min="19" max="19" width="18.140625" bestFit="1" customWidth="1"/>
    <col min="20" max="20" width="13.140625" bestFit="1" customWidth="1"/>
    <col min="21" max="21" width="11.85546875" bestFit="1" customWidth="1"/>
    <col min="22" max="22" width="33.140625" customWidth="1"/>
  </cols>
  <sheetData>
    <row r="1" spans="1:21" x14ac:dyDescent="0.25">
      <c r="A1" s="10" t="s">
        <v>2219</v>
      </c>
      <c r="B1" s="10" t="s">
        <v>2220</v>
      </c>
      <c r="C1" s="10" t="s">
        <v>2221</v>
      </c>
      <c r="D1" s="9" t="s">
        <v>2218</v>
      </c>
      <c r="E1" s="9" t="s">
        <v>23960</v>
      </c>
      <c r="F1" s="10" t="s">
        <v>6783</v>
      </c>
      <c r="G1" s="10" t="s">
        <v>6784</v>
      </c>
      <c r="H1" s="10" t="s">
        <v>6785</v>
      </c>
      <c r="I1" s="10" t="s">
        <v>6786</v>
      </c>
      <c r="J1" s="10" t="s">
        <v>6787</v>
      </c>
      <c r="K1" s="9" t="s">
        <v>6807</v>
      </c>
      <c r="L1" s="9" t="s">
        <v>6808</v>
      </c>
      <c r="M1" s="9" t="s">
        <v>6788</v>
      </c>
      <c r="N1" s="9" t="s">
        <v>6805</v>
      </c>
      <c r="O1" s="9" t="s">
        <v>6806</v>
      </c>
      <c r="P1" s="9" t="s">
        <v>6789</v>
      </c>
      <c r="Q1" s="9" t="s">
        <v>6817</v>
      </c>
      <c r="R1" s="15" t="s">
        <v>6818</v>
      </c>
      <c r="S1" s="15" t="s">
        <v>6819</v>
      </c>
      <c r="T1" s="15" t="s">
        <v>6820</v>
      </c>
      <c r="U1" s="15" t="s">
        <v>6821</v>
      </c>
    </row>
    <row r="2" spans="1:21" x14ac:dyDescent="0.25">
      <c r="A2" s="1" t="s">
        <v>2317</v>
      </c>
      <c r="B2" s="1" t="s">
        <v>1479</v>
      </c>
      <c r="C2" s="1" t="s">
        <v>2318</v>
      </c>
      <c r="D2" s="3" t="s">
        <v>2325</v>
      </c>
      <c r="E2" s="3" t="s">
        <v>23961</v>
      </c>
      <c r="F2" s="1"/>
      <c r="G2" s="1">
        <v>0</v>
      </c>
      <c r="H2" s="1" t="s">
        <v>27474</v>
      </c>
      <c r="I2" s="1">
        <v>0</v>
      </c>
      <c r="J2" s="1" t="s">
        <v>27474</v>
      </c>
      <c r="K2" s="1">
        <f t="shared" ref="K2:K65" si="0">+I2+G2</f>
        <v>0</v>
      </c>
      <c r="L2" s="2">
        <f>SUMIFS('Basin Total Well Counts'!B:B,'Basin Total Well Counts'!A:A,F2)</f>
        <v>0</v>
      </c>
      <c r="M2" s="4">
        <f t="shared" ref="M2:M65" si="1">IFERROR(+K2/L2,0)</f>
        <v>0</v>
      </c>
      <c r="N2" s="2">
        <f>SUMIF('Basin Emissions'!A:A,F2,'Basin Emissions'!B:B)</f>
        <v>0</v>
      </c>
      <c r="O2" s="8">
        <f t="shared" ref="O2:O65" si="2">+N2*M2</f>
        <v>0</v>
      </c>
      <c r="P2" s="7">
        <f>SUMIF('Tool Pneumatics CH4 VOC BTEX'!B:B,A2,'Tool Pneumatics CH4 VOC BTEX'!F:F)</f>
        <v>3.5899999141693102</v>
      </c>
      <c r="Q2" s="14">
        <f t="shared" ref="Q2:Q65" si="3">IFERROR(O2/P2,0)*(2204.6/2000)</f>
        <v>0</v>
      </c>
      <c r="R2" s="16">
        <f>SUMIF('Tool Pneumatics CH4 VOC BTEX'!B:B,A2,'Tool Pneumatics CH4 VOC BTEX'!H:H)*Q2</f>
        <v>0</v>
      </c>
      <c r="S2" s="16">
        <f>SUMIF('Tool Pneumatics CH4 VOC BTEX'!B:B,A2,'Tool Pneumatics CH4 VOC BTEX'!J:J)*Q2</f>
        <v>0</v>
      </c>
      <c r="T2" s="16">
        <f>SUMIF('Tool Pneumatics CH4 VOC BTEX'!B:B,A2,'Tool Pneumatics CH4 VOC BTEX'!L:L)*Q2</f>
        <v>0</v>
      </c>
      <c r="U2" s="16">
        <f>SUMIF('Tool Pneumatics CH4 VOC BTEX'!B:B,A2,'Tool Pneumatics CH4 VOC BTEX'!N:N)*Q2</f>
        <v>0</v>
      </c>
    </row>
    <row r="3" spans="1:21" x14ac:dyDescent="0.25">
      <c r="A3" s="1" t="s">
        <v>2319</v>
      </c>
      <c r="B3" s="1" t="s">
        <v>1479</v>
      </c>
      <c r="C3" s="1" t="s">
        <v>2320</v>
      </c>
      <c r="D3" s="3" t="s">
        <v>2316</v>
      </c>
      <c r="E3" s="3" t="s">
        <v>23961</v>
      </c>
      <c r="F3" s="1"/>
      <c r="G3" s="1">
        <v>0</v>
      </c>
      <c r="H3" s="1" t="s">
        <v>27474</v>
      </c>
      <c r="I3" s="1">
        <v>0</v>
      </c>
      <c r="J3" s="1" t="s">
        <v>27474</v>
      </c>
      <c r="K3" s="1">
        <f t="shared" si="0"/>
        <v>0</v>
      </c>
      <c r="L3" s="2">
        <f>SUMIFS('Basin Total Well Counts'!B:B,'Basin Total Well Counts'!A:A,F3)</f>
        <v>0</v>
      </c>
      <c r="M3" s="4">
        <f t="shared" si="1"/>
        <v>0</v>
      </c>
      <c r="N3" s="2">
        <f>SUMIF('Basin Emissions'!A:A,F3,'Basin Emissions'!B:B)</f>
        <v>0</v>
      </c>
      <c r="O3" s="8">
        <f t="shared" si="2"/>
        <v>0</v>
      </c>
      <c r="P3" s="7">
        <f>SUMIF('Tool Pneumatics CH4 VOC BTEX'!B:B,A3,'Tool Pneumatics CH4 VOC BTEX'!F:F)</f>
        <v>3.5899999141693102</v>
      </c>
      <c r="Q3" s="14">
        <f t="shared" si="3"/>
        <v>0</v>
      </c>
      <c r="R3" s="16">
        <f>SUMIF('Tool Pneumatics CH4 VOC BTEX'!B:B,A3,'Tool Pneumatics CH4 VOC BTEX'!H:H)*Q3</f>
        <v>0</v>
      </c>
      <c r="S3" s="16">
        <f>SUMIF('Tool Pneumatics CH4 VOC BTEX'!B:B,A3,'Tool Pneumatics CH4 VOC BTEX'!J:J)*Q3</f>
        <v>0</v>
      </c>
      <c r="T3" s="16">
        <f>SUMIF('Tool Pneumatics CH4 VOC BTEX'!B:B,A3,'Tool Pneumatics CH4 VOC BTEX'!L:L)*Q3</f>
        <v>0</v>
      </c>
      <c r="U3" s="16">
        <f>SUMIF('Tool Pneumatics CH4 VOC BTEX'!B:B,A3,'Tool Pneumatics CH4 VOC BTEX'!N:N)*Q3</f>
        <v>0</v>
      </c>
    </row>
    <row r="4" spans="1:21" x14ac:dyDescent="0.25">
      <c r="A4" s="1" t="s">
        <v>2322</v>
      </c>
      <c r="B4" s="1" t="s">
        <v>1479</v>
      </c>
      <c r="C4" s="1" t="s">
        <v>1709</v>
      </c>
      <c r="D4" s="3" t="s">
        <v>2323</v>
      </c>
      <c r="E4" s="3" t="s">
        <v>23961</v>
      </c>
      <c r="F4" s="1" t="s">
        <v>2321</v>
      </c>
      <c r="G4" s="1">
        <v>0</v>
      </c>
      <c r="H4" s="1" t="s">
        <v>27474</v>
      </c>
      <c r="I4" s="1">
        <v>0</v>
      </c>
      <c r="J4" s="1" t="s">
        <v>27474</v>
      </c>
      <c r="K4" s="1">
        <f t="shared" si="0"/>
        <v>0</v>
      </c>
      <c r="L4" s="2">
        <f>SUMIFS('Basin Total Well Counts'!B:B,'Basin Total Well Counts'!A:A,F4)</f>
        <v>137</v>
      </c>
      <c r="M4" s="4">
        <f t="shared" si="1"/>
        <v>0</v>
      </c>
      <c r="N4" s="2">
        <f>SUMIF('Basin Emissions'!A:A,F4,'Basin Emissions'!B:B)</f>
        <v>45.195235499999995</v>
      </c>
      <c r="O4" s="8">
        <f t="shared" si="2"/>
        <v>0</v>
      </c>
      <c r="P4" s="7">
        <f>SUMIF('Tool Pneumatics CH4 VOC BTEX'!B:B,A4,'Tool Pneumatics CH4 VOC BTEX'!F:F)</f>
        <v>3.5899999141693102</v>
      </c>
      <c r="Q4" s="14">
        <f t="shared" si="3"/>
        <v>0</v>
      </c>
      <c r="R4" s="16">
        <f>SUMIF('Tool Pneumatics CH4 VOC BTEX'!B:B,A4,'Tool Pneumatics CH4 VOC BTEX'!H:H)*Q4</f>
        <v>0</v>
      </c>
      <c r="S4" s="16">
        <f>SUMIF('Tool Pneumatics CH4 VOC BTEX'!B:B,A4,'Tool Pneumatics CH4 VOC BTEX'!J:J)*Q4</f>
        <v>0</v>
      </c>
      <c r="T4" s="16">
        <f>SUMIF('Tool Pneumatics CH4 VOC BTEX'!B:B,A4,'Tool Pneumatics CH4 VOC BTEX'!L:L)*Q4</f>
        <v>0</v>
      </c>
      <c r="U4" s="16">
        <f>SUMIF('Tool Pneumatics CH4 VOC BTEX'!B:B,A4,'Tool Pneumatics CH4 VOC BTEX'!N:N)*Q4</f>
        <v>0</v>
      </c>
    </row>
    <row r="5" spans="1:21" x14ac:dyDescent="0.25">
      <c r="A5" s="1" t="s">
        <v>2324</v>
      </c>
      <c r="B5" s="1" t="s">
        <v>1479</v>
      </c>
      <c r="C5" s="1" t="s">
        <v>1593</v>
      </c>
      <c r="D5" s="3" t="s">
        <v>2332</v>
      </c>
      <c r="E5" s="3" t="s">
        <v>23961</v>
      </c>
      <c r="F5" s="1" t="s">
        <v>2323</v>
      </c>
      <c r="G5" s="1">
        <v>0</v>
      </c>
      <c r="H5" s="1" t="s">
        <v>27474</v>
      </c>
      <c r="I5" s="1">
        <v>0</v>
      </c>
      <c r="J5" s="1" t="s">
        <v>27474</v>
      </c>
      <c r="K5" s="1">
        <f t="shared" si="0"/>
        <v>0</v>
      </c>
      <c r="L5" s="2">
        <f>SUMIFS('Basin Total Well Counts'!B:B,'Basin Total Well Counts'!A:A,F5)</f>
        <v>0</v>
      </c>
      <c r="M5" s="4">
        <f t="shared" si="1"/>
        <v>0</v>
      </c>
      <c r="N5" s="2">
        <f>SUMIF('Basin Emissions'!A:A,F5,'Basin Emissions'!B:B)</f>
        <v>0</v>
      </c>
      <c r="O5" s="8">
        <f t="shared" si="2"/>
        <v>0</v>
      </c>
      <c r="P5" s="7">
        <f>SUMIF('Tool Pneumatics CH4 VOC BTEX'!B:B,A5,'Tool Pneumatics CH4 VOC BTEX'!F:F)</f>
        <v>3.5899999141693102</v>
      </c>
      <c r="Q5" s="14">
        <f t="shared" si="3"/>
        <v>0</v>
      </c>
      <c r="R5" s="16">
        <f>SUMIF('Tool Pneumatics CH4 VOC BTEX'!B:B,A5,'Tool Pneumatics CH4 VOC BTEX'!H:H)*Q5</f>
        <v>0</v>
      </c>
      <c r="S5" s="16">
        <f>SUMIF('Tool Pneumatics CH4 VOC BTEX'!B:B,A5,'Tool Pneumatics CH4 VOC BTEX'!J:J)*Q5</f>
        <v>0</v>
      </c>
      <c r="T5" s="16">
        <f>SUMIF('Tool Pneumatics CH4 VOC BTEX'!B:B,A5,'Tool Pneumatics CH4 VOC BTEX'!L:L)*Q5</f>
        <v>0</v>
      </c>
      <c r="U5" s="16">
        <f>SUMIF('Tool Pneumatics CH4 VOC BTEX'!B:B,A5,'Tool Pneumatics CH4 VOC BTEX'!N:N)*Q5</f>
        <v>0</v>
      </c>
    </row>
    <row r="6" spans="1:21" x14ac:dyDescent="0.25">
      <c r="A6" s="1" t="s">
        <v>2326</v>
      </c>
      <c r="B6" s="1" t="s">
        <v>1479</v>
      </c>
      <c r="C6" s="1" t="s">
        <v>2327</v>
      </c>
      <c r="D6" s="3" t="s">
        <v>2316</v>
      </c>
      <c r="E6" s="3" t="s">
        <v>23961</v>
      </c>
      <c r="F6" s="1" t="s">
        <v>2325</v>
      </c>
      <c r="G6" s="1">
        <v>0</v>
      </c>
      <c r="H6" s="1" t="s">
        <v>27474</v>
      </c>
      <c r="I6" s="1">
        <v>0</v>
      </c>
      <c r="J6" s="1" t="s">
        <v>27474</v>
      </c>
      <c r="K6" s="1">
        <f t="shared" si="0"/>
        <v>0</v>
      </c>
      <c r="L6" s="2">
        <f>SUMIFS('Basin Total Well Counts'!B:B,'Basin Total Well Counts'!A:A,F6)</f>
        <v>0</v>
      </c>
      <c r="M6" s="4">
        <f t="shared" si="1"/>
        <v>0</v>
      </c>
      <c r="N6" s="2">
        <f>SUMIF('Basin Emissions'!A:A,F6,'Basin Emissions'!B:B)</f>
        <v>0</v>
      </c>
      <c r="O6" s="8">
        <f t="shared" si="2"/>
        <v>0</v>
      </c>
      <c r="P6" s="7">
        <f>SUMIF('Tool Pneumatics CH4 VOC BTEX'!B:B,A6,'Tool Pneumatics CH4 VOC BTEX'!F:F)</f>
        <v>3.5899999141693102</v>
      </c>
      <c r="Q6" s="14">
        <f t="shared" si="3"/>
        <v>0</v>
      </c>
      <c r="R6" s="16">
        <f>SUMIF('Tool Pneumatics CH4 VOC BTEX'!B:B,A6,'Tool Pneumatics CH4 VOC BTEX'!H:H)*Q6</f>
        <v>0</v>
      </c>
      <c r="S6" s="16">
        <f>SUMIF('Tool Pneumatics CH4 VOC BTEX'!B:B,A6,'Tool Pneumatics CH4 VOC BTEX'!J:J)*Q6</f>
        <v>0</v>
      </c>
      <c r="T6" s="16">
        <f>SUMIF('Tool Pneumatics CH4 VOC BTEX'!B:B,A6,'Tool Pneumatics CH4 VOC BTEX'!L:L)*Q6</f>
        <v>0</v>
      </c>
      <c r="U6" s="16">
        <f>SUMIF('Tool Pneumatics CH4 VOC BTEX'!B:B,A6,'Tool Pneumatics CH4 VOC BTEX'!N:N)*Q6</f>
        <v>0</v>
      </c>
    </row>
    <row r="7" spans="1:21" x14ac:dyDescent="0.25">
      <c r="A7" s="1" t="s">
        <v>2328</v>
      </c>
      <c r="B7" s="1" t="s">
        <v>1479</v>
      </c>
      <c r="C7" s="1" t="s">
        <v>2329</v>
      </c>
      <c r="D7" s="3" t="s">
        <v>2316</v>
      </c>
      <c r="E7" s="3" t="s">
        <v>23961</v>
      </c>
      <c r="F7" s="1"/>
      <c r="G7" s="1">
        <v>0</v>
      </c>
      <c r="H7" s="1" t="s">
        <v>27474</v>
      </c>
      <c r="I7" s="1">
        <v>0</v>
      </c>
      <c r="J7" s="1" t="s">
        <v>27474</v>
      </c>
      <c r="K7" s="1">
        <f t="shared" si="0"/>
        <v>0</v>
      </c>
      <c r="L7" s="2">
        <f>SUMIFS('Basin Total Well Counts'!B:B,'Basin Total Well Counts'!A:A,F7)</f>
        <v>0</v>
      </c>
      <c r="M7" s="4">
        <f t="shared" si="1"/>
        <v>0</v>
      </c>
      <c r="N7" s="2">
        <f>SUMIF('Basin Emissions'!A:A,F7,'Basin Emissions'!B:B)</f>
        <v>0</v>
      </c>
      <c r="O7" s="8">
        <f t="shared" si="2"/>
        <v>0</v>
      </c>
      <c r="P7" s="7">
        <f>SUMIF('Tool Pneumatics CH4 VOC BTEX'!B:B,A7,'Tool Pneumatics CH4 VOC BTEX'!F:F)</f>
        <v>3.5899999141693102</v>
      </c>
      <c r="Q7" s="14">
        <f t="shared" si="3"/>
        <v>0</v>
      </c>
      <c r="R7" s="16">
        <f>SUMIF('Tool Pneumatics CH4 VOC BTEX'!B:B,A7,'Tool Pneumatics CH4 VOC BTEX'!H:H)*Q7</f>
        <v>0</v>
      </c>
      <c r="S7" s="16">
        <f>SUMIF('Tool Pneumatics CH4 VOC BTEX'!B:B,A7,'Tool Pneumatics CH4 VOC BTEX'!J:J)*Q7</f>
        <v>0</v>
      </c>
      <c r="T7" s="16">
        <f>SUMIF('Tool Pneumatics CH4 VOC BTEX'!B:B,A7,'Tool Pneumatics CH4 VOC BTEX'!L:L)*Q7</f>
        <v>0</v>
      </c>
      <c r="U7" s="16">
        <f>SUMIF('Tool Pneumatics CH4 VOC BTEX'!B:B,A7,'Tool Pneumatics CH4 VOC BTEX'!N:N)*Q7</f>
        <v>0</v>
      </c>
    </row>
    <row r="8" spans="1:21" x14ac:dyDescent="0.25">
      <c r="A8" s="1" t="s">
        <v>2330</v>
      </c>
      <c r="B8" s="1" t="s">
        <v>1479</v>
      </c>
      <c r="C8" s="1" t="s">
        <v>2331</v>
      </c>
      <c r="D8" s="3" t="s">
        <v>2339</v>
      </c>
      <c r="E8" s="3" t="s">
        <v>23961</v>
      </c>
      <c r="F8" s="1" t="s">
        <v>2323</v>
      </c>
      <c r="G8" s="1">
        <v>0</v>
      </c>
      <c r="H8" s="1" t="s">
        <v>27474</v>
      </c>
      <c r="I8" s="1">
        <v>0</v>
      </c>
      <c r="J8" s="1" t="s">
        <v>27474</v>
      </c>
      <c r="K8" s="1">
        <f t="shared" si="0"/>
        <v>0</v>
      </c>
      <c r="L8" s="2">
        <f>SUMIFS('Basin Total Well Counts'!B:B,'Basin Total Well Counts'!A:A,F8)</f>
        <v>0</v>
      </c>
      <c r="M8" s="4">
        <f t="shared" si="1"/>
        <v>0</v>
      </c>
      <c r="N8" s="2">
        <f>SUMIF('Basin Emissions'!A:A,F8,'Basin Emissions'!B:B)</f>
        <v>0</v>
      </c>
      <c r="O8" s="8">
        <f t="shared" si="2"/>
        <v>0</v>
      </c>
      <c r="P8" s="7">
        <f>SUMIF('Tool Pneumatics CH4 VOC BTEX'!B:B,A8,'Tool Pneumatics CH4 VOC BTEX'!F:F)</f>
        <v>3.5899999141693102</v>
      </c>
      <c r="Q8" s="14">
        <f t="shared" si="3"/>
        <v>0</v>
      </c>
      <c r="R8" s="16">
        <f>SUMIF('Tool Pneumatics CH4 VOC BTEX'!B:B,A8,'Tool Pneumatics CH4 VOC BTEX'!H:H)*Q8</f>
        <v>0</v>
      </c>
      <c r="S8" s="16">
        <f>SUMIF('Tool Pneumatics CH4 VOC BTEX'!B:B,A8,'Tool Pneumatics CH4 VOC BTEX'!J:J)*Q8</f>
        <v>0</v>
      </c>
      <c r="T8" s="16">
        <f>SUMIF('Tool Pneumatics CH4 VOC BTEX'!B:B,A8,'Tool Pneumatics CH4 VOC BTEX'!L:L)*Q8</f>
        <v>0</v>
      </c>
      <c r="U8" s="16">
        <f>SUMIF('Tool Pneumatics CH4 VOC BTEX'!B:B,A8,'Tool Pneumatics CH4 VOC BTEX'!N:N)*Q8</f>
        <v>0</v>
      </c>
    </row>
    <row r="9" spans="1:21" x14ac:dyDescent="0.25">
      <c r="A9" s="1" t="s">
        <v>2333</v>
      </c>
      <c r="B9" s="1" t="s">
        <v>1479</v>
      </c>
      <c r="C9" s="1" t="s">
        <v>2334</v>
      </c>
      <c r="D9" s="3" t="s">
        <v>2321</v>
      </c>
      <c r="E9" s="3" t="s">
        <v>23961</v>
      </c>
      <c r="F9" s="1" t="s">
        <v>2332</v>
      </c>
      <c r="G9" s="1">
        <v>0</v>
      </c>
      <c r="H9" s="1" t="s">
        <v>27474</v>
      </c>
      <c r="I9" s="1">
        <v>0</v>
      </c>
      <c r="J9" s="1" t="s">
        <v>27474</v>
      </c>
      <c r="K9" s="1">
        <f t="shared" si="0"/>
        <v>0</v>
      </c>
      <c r="L9" s="2">
        <f>SUMIFS('Basin Total Well Counts'!B:B,'Basin Total Well Counts'!A:A,F9)</f>
        <v>0</v>
      </c>
      <c r="M9" s="4">
        <f t="shared" si="1"/>
        <v>0</v>
      </c>
      <c r="N9" s="2">
        <f>SUMIF('Basin Emissions'!A:A,F9,'Basin Emissions'!B:B)</f>
        <v>0</v>
      </c>
      <c r="O9" s="8">
        <f t="shared" si="2"/>
        <v>0</v>
      </c>
      <c r="P9" s="7">
        <f>SUMIF('Tool Pneumatics CH4 VOC BTEX'!B:B,A9,'Tool Pneumatics CH4 VOC BTEX'!F:F)</f>
        <v>3.5899999141693102</v>
      </c>
      <c r="Q9" s="14">
        <f t="shared" si="3"/>
        <v>0</v>
      </c>
      <c r="R9" s="16">
        <f>SUMIF('Tool Pneumatics CH4 VOC BTEX'!B:B,A9,'Tool Pneumatics CH4 VOC BTEX'!H:H)*Q9</f>
        <v>0</v>
      </c>
      <c r="S9" s="16">
        <f>SUMIF('Tool Pneumatics CH4 VOC BTEX'!B:B,A9,'Tool Pneumatics CH4 VOC BTEX'!J:J)*Q9</f>
        <v>0</v>
      </c>
      <c r="T9" s="16">
        <f>SUMIF('Tool Pneumatics CH4 VOC BTEX'!B:B,A9,'Tool Pneumatics CH4 VOC BTEX'!L:L)*Q9</f>
        <v>0</v>
      </c>
      <c r="U9" s="16">
        <f>SUMIF('Tool Pneumatics CH4 VOC BTEX'!B:B,A9,'Tool Pneumatics CH4 VOC BTEX'!N:N)*Q9</f>
        <v>0</v>
      </c>
    </row>
    <row r="10" spans="1:21" x14ac:dyDescent="0.25">
      <c r="A10" s="1" t="s">
        <v>2335</v>
      </c>
      <c r="B10" s="1" t="s">
        <v>1479</v>
      </c>
      <c r="C10" s="1" t="s">
        <v>2336</v>
      </c>
      <c r="D10" s="3" t="s">
        <v>2339</v>
      </c>
      <c r="E10" s="3" t="s">
        <v>23961</v>
      </c>
      <c r="F10" s="1"/>
      <c r="G10" s="1">
        <v>0</v>
      </c>
      <c r="H10" s="1" t="s">
        <v>27474</v>
      </c>
      <c r="I10" s="1">
        <v>0</v>
      </c>
      <c r="J10" s="1" t="s">
        <v>27474</v>
      </c>
      <c r="K10" s="1">
        <f t="shared" si="0"/>
        <v>0</v>
      </c>
      <c r="L10" s="2">
        <f>SUMIFS('Basin Total Well Counts'!B:B,'Basin Total Well Counts'!A:A,F10)</f>
        <v>0</v>
      </c>
      <c r="M10" s="4">
        <f t="shared" si="1"/>
        <v>0</v>
      </c>
      <c r="N10" s="2">
        <f>SUMIF('Basin Emissions'!A:A,F10,'Basin Emissions'!B:B)</f>
        <v>0</v>
      </c>
      <c r="O10" s="8">
        <f t="shared" si="2"/>
        <v>0</v>
      </c>
      <c r="P10" s="7">
        <f>SUMIF('Tool Pneumatics CH4 VOC BTEX'!B:B,A10,'Tool Pneumatics CH4 VOC BTEX'!F:F)</f>
        <v>3.5899999141693102</v>
      </c>
      <c r="Q10" s="14">
        <f t="shared" si="3"/>
        <v>0</v>
      </c>
      <c r="R10" s="16">
        <f>SUMIF('Tool Pneumatics CH4 VOC BTEX'!B:B,A10,'Tool Pneumatics CH4 VOC BTEX'!H:H)*Q10</f>
        <v>0</v>
      </c>
      <c r="S10" s="16">
        <f>SUMIF('Tool Pneumatics CH4 VOC BTEX'!B:B,A10,'Tool Pneumatics CH4 VOC BTEX'!J:J)*Q10</f>
        <v>0</v>
      </c>
      <c r="T10" s="16">
        <f>SUMIF('Tool Pneumatics CH4 VOC BTEX'!B:B,A10,'Tool Pneumatics CH4 VOC BTEX'!L:L)*Q10</f>
        <v>0</v>
      </c>
      <c r="U10" s="16">
        <f>SUMIF('Tool Pneumatics CH4 VOC BTEX'!B:B,A10,'Tool Pneumatics CH4 VOC BTEX'!N:N)*Q10</f>
        <v>0</v>
      </c>
    </row>
    <row r="11" spans="1:21" x14ac:dyDescent="0.25">
      <c r="A11" s="1" t="s">
        <v>2337</v>
      </c>
      <c r="B11" s="1" t="s">
        <v>1479</v>
      </c>
      <c r="C11" s="1" t="s">
        <v>2338</v>
      </c>
      <c r="D11" s="3" t="s">
        <v>2345</v>
      </c>
      <c r="E11" s="3" t="s">
        <v>23961</v>
      </c>
      <c r="F11" s="1"/>
      <c r="G11" s="1">
        <v>0</v>
      </c>
      <c r="H11" s="1" t="s">
        <v>27474</v>
      </c>
      <c r="I11" s="1">
        <v>0</v>
      </c>
      <c r="J11" s="1" t="s">
        <v>27474</v>
      </c>
      <c r="K11" s="1">
        <f t="shared" si="0"/>
        <v>0</v>
      </c>
      <c r="L11" s="2">
        <f>SUMIFS('Basin Total Well Counts'!B:B,'Basin Total Well Counts'!A:A,F11)</f>
        <v>0</v>
      </c>
      <c r="M11" s="4">
        <f t="shared" si="1"/>
        <v>0</v>
      </c>
      <c r="N11" s="2">
        <f>SUMIF('Basin Emissions'!A:A,F11,'Basin Emissions'!B:B)</f>
        <v>0</v>
      </c>
      <c r="O11" s="8">
        <f t="shared" si="2"/>
        <v>0</v>
      </c>
      <c r="P11" s="7">
        <f>SUMIF('Tool Pneumatics CH4 VOC BTEX'!B:B,A11,'Tool Pneumatics CH4 VOC BTEX'!F:F)</f>
        <v>3.5899999141693102</v>
      </c>
      <c r="Q11" s="14">
        <f t="shared" si="3"/>
        <v>0</v>
      </c>
      <c r="R11" s="16">
        <f>SUMIF('Tool Pneumatics CH4 VOC BTEX'!B:B,A11,'Tool Pneumatics CH4 VOC BTEX'!H:H)*Q11</f>
        <v>0</v>
      </c>
      <c r="S11" s="16">
        <f>SUMIF('Tool Pneumatics CH4 VOC BTEX'!B:B,A11,'Tool Pneumatics CH4 VOC BTEX'!J:J)*Q11</f>
        <v>0</v>
      </c>
      <c r="T11" s="16">
        <f>SUMIF('Tool Pneumatics CH4 VOC BTEX'!B:B,A11,'Tool Pneumatics CH4 VOC BTEX'!L:L)*Q11</f>
        <v>0</v>
      </c>
      <c r="U11" s="16">
        <f>SUMIF('Tool Pneumatics CH4 VOC BTEX'!B:B,A11,'Tool Pneumatics CH4 VOC BTEX'!N:N)*Q11</f>
        <v>0</v>
      </c>
    </row>
    <row r="12" spans="1:21" x14ac:dyDescent="0.25">
      <c r="A12" s="1" t="s">
        <v>2340</v>
      </c>
      <c r="B12" s="1" t="s">
        <v>1479</v>
      </c>
      <c r="C12" s="1" t="s">
        <v>1804</v>
      </c>
      <c r="D12" s="3" t="s">
        <v>2316</v>
      </c>
      <c r="E12" s="3" t="s">
        <v>23961</v>
      </c>
      <c r="F12" s="1" t="s">
        <v>2339</v>
      </c>
      <c r="G12" s="1">
        <v>0</v>
      </c>
      <c r="H12" s="1" t="s">
        <v>27474</v>
      </c>
      <c r="I12" s="1">
        <v>0</v>
      </c>
      <c r="J12" s="1" t="s">
        <v>27474</v>
      </c>
      <c r="K12" s="1">
        <f t="shared" si="0"/>
        <v>0</v>
      </c>
      <c r="L12" s="2">
        <f>SUMIFS('Basin Total Well Counts'!B:B,'Basin Total Well Counts'!A:A,F12)</f>
        <v>0</v>
      </c>
      <c r="M12" s="4">
        <f t="shared" si="1"/>
        <v>0</v>
      </c>
      <c r="N12" s="2">
        <f>SUMIF('Basin Emissions'!A:A,F12,'Basin Emissions'!B:B)</f>
        <v>0</v>
      </c>
      <c r="O12" s="8">
        <f t="shared" si="2"/>
        <v>0</v>
      </c>
      <c r="P12" s="7">
        <f>SUMIF('Tool Pneumatics CH4 VOC BTEX'!B:B,A12,'Tool Pneumatics CH4 VOC BTEX'!F:F)</f>
        <v>3.5899999141693102</v>
      </c>
      <c r="Q12" s="14">
        <f t="shared" si="3"/>
        <v>0</v>
      </c>
      <c r="R12" s="16">
        <f>SUMIF('Tool Pneumatics CH4 VOC BTEX'!B:B,A12,'Tool Pneumatics CH4 VOC BTEX'!H:H)*Q12</f>
        <v>0</v>
      </c>
      <c r="S12" s="16">
        <f>SUMIF('Tool Pneumatics CH4 VOC BTEX'!B:B,A12,'Tool Pneumatics CH4 VOC BTEX'!J:J)*Q12</f>
        <v>0</v>
      </c>
      <c r="T12" s="16">
        <f>SUMIF('Tool Pneumatics CH4 VOC BTEX'!B:B,A12,'Tool Pneumatics CH4 VOC BTEX'!L:L)*Q12</f>
        <v>0</v>
      </c>
      <c r="U12" s="16">
        <f>SUMIF('Tool Pneumatics CH4 VOC BTEX'!B:B,A12,'Tool Pneumatics CH4 VOC BTEX'!N:N)*Q12</f>
        <v>0</v>
      </c>
    </row>
    <row r="13" spans="1:21" x14ac:dyDescent="0.25">
      <c r="A13" s="1" t="s">
        <v>2341</v>
      </c>
      <c r="B13" s="1" t="s">
        <v>1479</v>
      </c>
      <c r="C13" s="1" t="s">
        <v>2342</v>
      </c>
      <c r="D13" s="3" t="s">
        <v>2316</v>
      </c>
      <c r="E13" s="3" t="s">
        <v>23961</v>
      </c>
      <c r="F13" s="1" t="s">
        <v>2321</v>
      </c>
      <c r="G13" s="1">
        <v>137</v>
      </c>
      <c r="H13" s="1" t="s">
        <v>27474</v>
      </c>
      <c r="I13" s="1">
        <v>0</v>
      </c>
      <c r="J13" s="1" t="s">
        <v>27474</v>
      </c>
      <c r="K13" s="1">
        <f t="shared" si="0"/>
        <v>137</v>
      </c>
      <c r="L13" s="2">
        <f>SUMIFS('Basin Total Well Counts'!B:B,'Basin Total Well Counts'!A:A,F13)</f>
        <v>137</v>
      </c>
      <c r="M13" s="4">
        <f t="shared" si="1"/>
        <v>1</v>
      </c>
      <c r="N13" s="2">
        <f>SUMIF('Basin Emissions'!A:A,F13,'Basin Emissions'!B:B)</f>
        <v>45.195235499999995</v>
      </c>
      <c r="O13" s="8">
        <f t="shared" si="2"/>
        <v>45.195235499999995</v>
      </c>
      <c r="P13" s="7">
        <f>SUMIF('Tool Pneumatics CH4 VOC BTEX'!B:B,A13,'Tool Pneumatics CH4 VOC BTEX'!F:F)</f>
        <v>3.5899999141693102</v>
      </c>
      <c r="Q13" s="14">
        <f t="shared" si="3"/>
        <v>13.877077794632077</v>
      </c>
      <c r="R13" s="16">
        <f>SUMIF('Tool Pneumatics CH4 VOC BTEX'!B:B,A13,'Tool Pneumatics CH4 VOC BTEX'!H:H)*Q13</f>
        <v>6.3001934726106865E-2</v>
      </c>
      <c r="S13" s="16">
        <f>SUMIF('Tool Pneumatics CH4 VOC BTEX'!B:B,A13,'Tool Pneumatics CH4 VOC BTEX'!J:J)*Q13</f>
        <v>3.5664090899180869E-3</v>
      </c>
      <c r="T13" s="16">
        <f>SUMIF('Tool Pneumatics CH4 VOC BTEX'!B:B,A13,'Tool Pneumatics CH4 VOC BTEX'!L:L)*Q13</f>
        <v>5.6174412159168054E-2</v>
      </c>
      <c r="U13" s="16">
        <f>SUMIF('Tool Pneumatics CH4 VOC BTEX'!B:B,A13,'Tool Pneumatics CH4 VOC BTEX'!N:N)*Q13</f>
        <v>1.5944762634483987E-2</v>
      </c>
    </row>
    <row r="14" spans="1:21" x14ac:dyDescent="0.25">
      <c r="A14" s="1" t="s">
        <v>2343</v>
      </c>
      <c r="B14" s="1" t="s">
        <v>1479</v>
      </c>
      <c r="C14" s="1" t="s">
        <v>2344</v>
      </c>
      <c r="D14" s="3" t="s">
        <v>2352</v>
      </c>
      <c r="E14" s="3" t="s">
        <v>23961</v>
      </c>
      <c r="F14" s="1" t="s">
        <v>2339</v>
      </c>
      <c r="G14" s="1">
        <v>0</v>
      </c>
      <c r="H14" s="1" t="s">
        <v>27474</v>
      </c>
      <c r="I14" s="1">
        <v>0</v>
      </c>
      <c r="J14" s="1" t="s">
        <v>27474</v>
      </c>
      <c r="K14" s="1">
        <f t="shared" si="0"/>
        <v>0</v>
      </c>
      <c r="L14" s="2">
        <f>SUMIFS('Basin Total Well Counts'!B:B,'Basin Total Well Counts'!A:A,F14)</f>
        <v>0</v>
      </c>
      <c r="M14" s="4">
        <f t="shared" si="1"/>
        <v>0</v>
      </c>
      <c r="N14" s="2">
        <f>SUMIF('Basin Emissions'!A:A,F14,'Basin Emissions'!B:B)</f>
        <v>0</v>
      </c>
      <c r="O14" s="8">
        <f t="shared" si="2"/>
        <v>0</v>
      </c>
      <c r="P14" s="7">
        <f>SUMIF('Tool Pneumatics CH4 VOC BTEX'!B:B,A14,'Tool Pneumatics CH4 VOC BTEX'!F:F)</f>
        <v>3.5899999141693102</v>
      </c>
      <c r="Q14" s="14">
        <f t="shared" si="3"/>
        <v>0</v>
      </c>
      <c r="R14" s="16">
        <f>SUMIF('Tool Pneumatics CH4 VOC BTEX'!B:B,A14,'Tool Pneumatics CH4 VOC BTEX'!H:H)*Q14</f>
        <v>0</v>
      </c>
      <c r="S14" s="16">
        <f>SUMIF('Tool Pneumatics CH4 VOC BTEX'!B:B,A14,'Tool Pneumatics CH4 VOC BTEX'!J:J)*Q14</f>
        <v>0</v>
      </c>
      <c r="T14" s="16">
        <f>SUMIF('Tool Pneumatics CH4 VOC BTEX'!B:B,A14,'Tool Pneumatics CH4 VOC BTEX'!L:L)*Q14</f>
        <v>0</v>
      </c>
      <c r="U14" s="16">
        <f>SUMIF('Tool Pneumatics CH4 VOC BTEX'!B:B,A14,'Tool Pneumatics CH4 VOC BTEX'!N:N)*Q14</f>
        <v>0</v>
      </c>
    </row>
    <row r="15" spans="1:21" x14ac:dyDescent="0.25">
      <c r="A15" s="1" t="s">
        <v>2346</v>
      </c>
      <c r="B15" s="1" t="s">
        <v>1479</v>
      </c>
      <c r="C15" s="1" t="s">
        <v>2347</v>
      </c>
      <c r="D15" s="3" t="s">
        <v>2323</v>
      </c>
      <c r="E15" s="3" t="s">
        <v>23961</v>
      </c>
      <c r="F15" s="1" t="s">
        <v>2345</v>
      </c>
      <c r="G15" s="1">
        <v>0</v>
      </c>
      <c r="H15" s="1" t="s">
        <v>27474</v>
      </c>
      <c r="I15" s="1">
        <v>0</v>
      </c>
      <c r="J15" s="1" t="s">
        <v>27474</v>
      </c>
      <c r="K15" s="1">
        <f t="shared" si="0"/>
        <v>0</v>
      </c>
      <c r="L15" s="2">
        <f>SUMIFS('Basin Total Well Counts'!B:B,'Basin Total Well Counts'!A:A,F15)</f>
        <v>0</v>
      </c>
      <c r="M15" s="4">
        <f t="shared" si="1"/>
        <v>0</v>
      </c>
      <c r="N15" s="2">
        <f>SUMIF('Basin Emissions'!A:A,F15,'Basin Emissions'!B:B)</f>
        <v>0</v>
      </c>
      <c r="O15" s="8">
        <f t="shared" si="2"/>
        <v>0</v>
      </c>
      <c r="P15" s="7">
        <f>SUMIF('Tool Pneumatics CH4 VOC BTEX'!B:B,A15,'Tool Pneumatics CH4 VOC BTEX'!F:F)</f>
        <v>3.5899999141693102</v>
      </c>
      <c r="Q15" s="14">
        <f t="shared" si="3"/>
        <v>0</v>
      </c>
      <c r="R15" s="16">
        <f>SUMIF('Tool Pneumatics CH4 VOC BTEX'!B:B,A15,'Tool Pneumatics CH4 VOC BTEX'!H:H)*Q15</f>
        <v>0</v>
      </c>
      <c r="S15" s="16">
        <f>SUMIF('Tool Pneumatics CH4 VOC BTEX'!B:B,A15,'Tool Pneumatics CH4 VOC BTEX'!J:J)*Q15</f>
        <v>0</v>
      </c>
      <c r="T15" s="16">
        <f>SUMIF('Tool Pneumatics CH4 VOC BTEX'!B:B,A15,'Tool Pneumatics CH4 VOC BTEX'!L:L)*Q15</f>
        <v>0</v>
      </c>
      <c r="U15" s="16">
        <f>SUMIF('Tool Pneumatics CH4 VOC BTEX'!B:B,A15,'Tool Pneumatics CH4 VOC BTEX'!N:N)*Q15</f>
        <v>0</v>
      </c>
    </row>
    <row r="16" spans="1:21" x14ac:dyDescent="0.25">
      <c r="A16" s="1" t="s">
        <v>2348</v>
      </c>
      <c r="B16" s="1" t="s">
        <v>1479</v>
      </c>
      <c r="C16" s="1" t="s">
        <v>2349</v>
      </c>
      <c r="D16" s="3" t="s">
        <v>2357</v>
      </c>
      <c r="E16" s="3" t="s">
        <v>23961</v>
      </c>
      <c r="F16" s="1"/>
      <c r="G16" s="1">
        <v>0</v>
      </c>
      <c r="H16" s="1" t="s">
        <v>27474</v>
      </c>
      <c r="I16" s="1">
        <v>0</v>
      </c>
      <c r="J16" s="1" t="s">
        <v>27474</v>
      </c>
      <c r="K16" s="1">
        <f t="shared" si="0"/>
        <v>0</v>
      </c>
      <c r="L16" s="2">
        <f>SUMIFS('Basin Total Well Counts'!B:B,'Basin Total Well Counts'!A:A,F16)</f>
        <v>0</v>
      </c>
      <c r="M16" s="4">
        <f t="shared" si="1"/>
        <v>0</v>
      </c>
      <c r="N16" s="2">
        <f>SUMIF('Basin Emissions'!A:A,F16,'Basin Emissions'!B:B)</f>
        <v>0</v>
      </c>
      <c r="O16" s="8">
        <f t="shared" si="2"/>
        <v>0</v>
      </c>
      <c r="P16" s="7">
        <f>SUMIF('Tool Pneumatics CH4 VOC BTEX'!B:B,A16,'Tool Pneumatics CH4 VOC BTEX'!F:F)</f>
        <v>3.5899999141693102</v>
      </c>
      <c r="Q16" s="14">
        <f t="shared" si="3"/>
        <v>0</v>
      </c>
      <c r="R16" s="16">
        <f>SUMIF('Tool Pneumatics CH4 VOC BTEX'!B:B,A16,'Tool Pneumatics CH4 VOC BTEX'!H:H)*Q16</f>
        <v>0</v>
      </c>
      <c r="S16" s="16">
        <f>SUMIF('Tool Pneumatics CH4 VOC BTEX'!B:B,A16,'Tool Pneumatics CH4 VOC BTEX'!J:J)*Q16</f>
        <v>0</v>
      </c>
      <c r="T16" s="16">
        <f>SUMIF('Tool Pneumatics CH4 VOC BTEX'!B:B,A16,'Tool Pneumatics CH4 VOC BTEX'!L:L)*Q16</f>
        <v>0</v>
      </c>
      <c r="U16" s="16">
        <f>SUMIF('Tool Pneumatics CH4 VOC BTEX'!B:B,A16,'Tool Pneumatics CH4 VOC BTEX'!N:N)*Q16</f>
        <v>0</v>
      </c>
    </row>
    <row r="17" spans="1:21" x14ac:dyDescent="0.25">
      <c r="A17" s="1" t="s">
        <v>2350</v>
      </c>
      <c r="B17" s="1" t="s">
        <v>1479</v>
      </c>
      <c r="C17" s="1" t="s">
        <v>2351</v>
      </c>
      <c r="D17" s="3" t="s">
        <v>2316</v>
      </c>
      <c r="E17" s="3" t="s">
        <v>23961</v>
      </c>
      <c r="F17" s="1"/>
      <c r="G17" s="1">
        <v>0</v>
      </c>
      <c r="H17" s="1" t="s">
        <v>27474</v>
      </c>
      <c r="I17" s="1">
        <v>0</v>
      </c>
      <c r="J17" s="1" t="s">
        <v>27474</v>
      </c>
      <c r="K17" s="1">
        <f t="shared" si="0"/>
        <v>0</v>
      </c>
      <c r="L17" s="2">
        <f>SUMIFS('Basin Total Well Counts'!B:B,'Basin Total Well Counts'!A:A,F17)</f>
        <v>0</v>
      </c>
      <c r="M17" s="4">
        <f t="shared" si="1"/>
        <v>0</v>
      </c>
      <c r="N17" s="2">
        <f>SUMIF('Basin Emissions'!A:A,F17,'Basin Emissions'!B:B)</f>
        <v>0</v>
      </c>
      <c r="O17" s="8">
        <f t="shared" si="2"/>
        <v>0</v>
      </c>
      <c r="P17" s="7">
        <f>SUMIF('Tool Pneumatics CH4 VOC BTEX'!B:B,A17,'Tool Pneumatics CH4 VOC BTEX'!F:F)</f>
        <v>3.5899999141693102</v>
      </c>
      <c r="Q17" s="14">
        <f t="shared" si="3"/>
        <v>0</v>
      </c>
      <c r="R17" s="16">
        <f>SUMIF('Tool Pneumatics CH4 VOC BTEX'!B:B,A17,'Tool Pneumatics CH4 VOC BTEX'!H:H)*Q17</f>
        <v>0</v>
      </c>
      <c r="S17" s="16">
        <f>SUMIF('Tool Pneumatics CH4 VOC BTEX'!B:B,A17,'Tool Pneumatics CH4 VOC BTEX'!J:J)*Q17</f>
        <v>0</v>
      </c>
      <c r="T17" s="16">
        <f>SUMIF('Tool Pneumatics CH4 VOC BTEX'!B:B,A17,'Tool Pneumatics CH4 VOC BTEX'!L:L)*Q17</f>
        <v>0</v>
      </c>
      <c r="U17" s="16">
        <f>SUMIF('Tool Pneumatics CH4 VOC BTEX'!B:B,A17,'Tool Pneumatics CH4 VOC BTEX'!N:N)*Q17</f>
        <v>0</v>
      </c>
    </row>
    <row r="18" spans="1:21" x14ac:dyDescent="0.25">
      <c r="A18" s="1" t="s">
        <v>2353</v>
      </c>
      <c r="B18" s="1" t="s">
        <v>1479</v>
      </c>
      <c r="C18" s="1" t="s">
        <v>2354</v>
      </c>
      <c r="D18" s="3" t="s">
        <v>2316</v>
      </c>
      <c r="E18" s="3" t="s">
        <v>23961</v>
      </c>
      <c r="F18" s="1" t="s">
        <v>2352</v>
      </c>
      <c r="G18" s="1">
        <v>5</v>
      </c>
      <c r="H18" s="1" t="s">
        <v>27474</v>
      </c>
      <c r="I18" s="1">
        <v>0</v>
      </c>
      <c r="J18" s="1" t="s">
        <v>27474</v>
      </c>
      <c r="K18" s="1">
        <f t="shared" si="0"/>
        <v>5</v>
      </c>
      <c r="L18" s="2">
        <f>SUMIFS('Basin Total Well Counts'!B:B,'Basin Total Well Counts'!A:A,F18)</f>
        <v>5</v>
      </c>
      <c r="M18" s="4">
        <f t="shared" si="1"/>
        <v>1</v>
      </c>
      <c r="N18" s="2">
        <f>SUMIF('Basin Emissions'!A:A,F18,'Basin Emissions'!B:B)</f>
        <v>0</v>
      </c>
      <c r="O18" s="8">
        <f t="shared" si="2"/>
        <v>0</v>
      </c>
      <c r="P18" s="7">
        <f>SUMIF('Tool Pneumatics CH4 VOC BTEX'!B:B,A18,'Tool Pneumatics CH4 VOC BTEX'!F:F)</f>
        <v>3.5899999141693102</v>
      </c>
      <c r="Q18" s="14">
        <f t="shared" si="3"/>
        <v>0</v>
      </c>
      <c r="R18" s="16">
        <f>SUMIF('Tool Pneumatics CH4 VOC BTEX'!B:B,A18,'Tool Pneumatics CH4 VOC BTEX'!H:H)*Q18</f>
        <v>0</v>
      </c>
      <c r="S18" s="16">
        <f>SUMIF('Tool Pneumatics CH4 VOC BTEX'!B:B,A18,'Tool Pneumatics CH4 VOC BTEX'!J:J)*Q18</f>
        <v>0</v>
      </c>
      <c r="T18" s="16">
        <f>SUMIF('Tool Pneumatics CH4 VOC BTEX'!B:B,A18,'Tool Pneumatics CH4 VOC BTEX'!L:L)*Q18</f>
        <v>0</v>
      </c>
      <c r="U18" s="16">
        <f>SUMIF('Tool Pneumatics CH4 VOC BTEX'!B:B,A18,'Tool Pneumatics CH4 VOC BTEX'!N:N)*Q18</f>
        <v>0</v>
      </c>
    </row>
    <row r="19" spans="1:21" x14ac:dyDescent="0.25">
      <c r="A19" s="1" t="s">
        <v>2355</v>
      </c>
      <c r="B19" s="1" t="s">
        <v>1479</v>
      </c>
      <c r="C19" s="1" t="s">
        <v>2356</v>
      </c>
      <c r="D19" s="3" t="s">
        <v>2316</v>
      </c>
      <c r="E19" s="3" t="s">
        <v>23961</v>
      </c>
      <c r="F19" s="1" t="s">
        <v>2323</v>
      </c>
      <c r="G19" s="1">
        <v>0</v>
      </c>
      <c r="H19" s="1" t="s">
        <v>27474</v>
      </c>
      <c r="I19" s="1">
        <v>0</v>
      </c>
      <c r="J19" s="1" t="s">
        <v>27474</v>
      </c>
      <c r="K19" s="1">
        <f t="shared" si="0"/>
        <v>0</v>
      </c>
      <c r="L19" s="2">
        <f>SUMIFS('Basin Total Well Counts'!B:B,'Basin Total Well Counts'!A:A,F19)</f>
        <v>0</v>
      </c>
      <c r="M19" s="4">
        <f t="shared" si="1"/>
        <v>0</v>
      </c>
      <c r="N19" s="2">
        <f>SUMIF('Basin Emissions'!A:A,F19,'Basin Emissions'!B:B)</f>
        <v>0</v>
      </c>
      <c r="O19" s="8">
        <f t="shared" si="2"/>
        <v>0</v>
      </c>
      <c r="P19" s="7">
        <f>SUMIF('Tool Pneumatics CH4 VOC BTEX'!B:B,A19,'Tool Pneumatics CH4 VOC BTEX'!F:F)</f>
        <v>3.5899999141693102</v>
      </c>
      <c r="Q19" s="14">
        <f t="shared" si="3"/>
        <v>0</v>
      </c>
      <c r="R19" s="16">
        <f>SUMIF('Tool Pneumatics CH4 VOC BTEX'!B:B,A19,'Tool Pneumatics CH4 VOC BTEX'!H:H)*Q19</f>
        <v>0</v>
      </c>
      <c r="S19" s="16">
        <f>SUMIF('Tool Pneumatics CH4 VOC BTEX'!B:B,A19,'Tool Pneumatics CH4 VOC BTEX'!J:J)*Q19</f>
        <v>0</v>
      </c>
      <c r="T19" s="16">
        <f>SUMIF('Tool Pneumatics CH4 VOC BTEX'!B:B,A19,'Tool Pneumatics CH4 VOC BTEX'!L:L)*Q19</f>
        <v>0</v>
      </c>
      <c r="U19" s="16">
        <f>SUMIF('Tool Pneumatics CH4 VOC BTEX'!B:B,A19,'Tool Pneumatics CH4 VOC BTEX'!N:N)*Q19</f>
        <v>0</v>
      </c>
    </row>
    <row r="20" spans="1:21" x14ac:dyDescent="0.25">
      <c r="A20" s="1" t="s">
        <v>2358</v>
      </c>
      <c r="B20" s="1" t="s">
        <v>1479</v>
      </c>
      <c r="C20" s="1" t="s">
        <v>2083</v>
      </c>
      <c r="D20" s="3" t="s">
        <v>2339</v>
      </c>
      <c r="E20" s="3" t="s">
        <v>23961</v>
      </c>
      <c r="F20" s="1" t="s">
        <v>2357</v>
      </c>
      <c r="G20" s="1">
        <v>52</v>
      </c>
      <c r="H20" s="1" t="s">
        <v>27474</v>
      </c>
      <c r="I20" s="1">
        <v>0</v>
      </c>
      <c r="J20" s="1" t="s">
        <v>27474</v>
      </c>
      <c r="K20" s="1">
        <f t="shared" si="0"/>
        <v>52</v>
      </c>
      <c r="L20" s="2">
        <f>SUMIFS('Basin Total Well Counts'!B:B,'Basin Total Well Counts'!A:A,F20)</f>
        <v>52</v>
      </c>
      <c r="M20" s="4">
        <f t="shared" si="1"/>
        <v>1</v>
      </c>
      <c r="N20" s="2">
        <f>SUMIF('Basin Emissions'!A:A,F20,'Basin Emissions'!B:B)</f>
        <v>0.11443639999999999</v>
      </c>
      <c r="O20" s="8">
        <f t="shared" si="2"/>
        <v>0.11443639999999999</v>
      </c>
      <c r="P20" s="7">
        <f>SUMIF('Tool Pneumatics CH4 VOC BTEX'!B:B,A20,'Tool Pneumatics CH4 VOC BTEX'!F:F)</f>
        <v>3.5899999141693102</v>
      </c>
      <c r="Q20" s="14">
        <f t="shared" si="3"/>
        <v>3.513739463394619E-2</v>
      </c>
      <c r="R20" s="16">
        <f>SUMIF('Tool Pneumatics CH4 VOC BTEX'!B:B,A20,'Tool Pneumatics CH4 VOC BTEX'!H:H)*Q20</f>
        <v>1.5952377553361032E-4</v>
      </c>
      <c r="S20" s="16">
        <f>SUMIF('Tool Pneumatics CH4 VOC BTEX'!B:B,A20,'Tool Pneumatics CH4 VOC BTEX'!J:J)*Q20</f>
        <v>9.0303106657670169E-6</v>
      </c>
      <c r="T20" s="16">
        <f>SUMIF('Tool Pneumatics CH4 VOC BTEX'!B:B,A20,'Tool Pneumatics CH4 VOC BTEX'!L:L)*Q20</f>
        <v>1.4223617663440254E-4</v>
      </c>
      <c r="U20" s="16">
        <f>SUMIF('Tool Pneumatics CH4 VOC BTEX'!B:B,A20,'Tool Pneumatics CH4 VOC BTEX'!N:N)*Q20</f>
        <v>4.0372867063495301E-5</v>
      </c>
    </row>
    <row r="21" spans="1:21" x14ac:dyDescent="0.25">
      <c r="A21" s="1" t="s">
        <v>2359</v>
      </c>
      <c r="B21" s="1" t="s">
        <v>1479</v>
      </c>
      <c r="C21" s="1" t="s">
        <v>2360</v>
      </c>
      <c r="D21" s="3" t="s">
        <v>2316</v>
      </c>
      <c r="E21" s="3" t="s">
        <v>23961</v>
      </c>
      <c r="F21" s="1"/>
      <c r="G21" s="1">
        <v>0</v>
      </c>
      <c r="H21" s="1" t="s">
        <v>27474</v>
      </c>
      <c r="I21" s="1">
        <v>0</v>
      </c>
      <c r="J21" s="1" t="s">
        <v>27474</v>
      </c>
      <c r="K21" s="1">
        <f t="shared" si="0"/>
        <v>0</v>
      </c>
      <c r="L21" s="2">
        <f>SUMIFS('Basin Total Well Counts'!B:B,'Basin Total Well Counts'!A:A,F21)</f>
        <v>0</v>
      </c>
      <c r="M21" s="4">
        <f t="shared" si="1"/>
        <v>0</v>
      </c>
      <c r="N21" s="2">
        <f>SUMIF('Basin Emissions'!A:A,F21,'Basin Emissions'!B:B)</f>
        <v>0</v>
      </c>
      <c r="O21" s="8">
        <f t="shared" si="2"/>
        <v>0</v>
      </c>
      <c r="P21" s="7">
        <f>SUMIF('Tool Pneumatics CH4 VOC BTEX'!B:B,A21,'Tool Pneumatics CH4 VOC BTEX'!F:F)</f>
        <v>3.5899999141693102</v>
      </c>
      <c r="Q21" s="14">
        <f t="shared" si="3"/>
        <v>0</v>
      </c>
      <c r="R21" s="16">
        <f>SUMIF('Tool Pneumatics CH4 VOC BTEX'!B:B,A21,'Tool Pneumatics CH4 VOC BTEX'!H:H)*Q21</f>
        <v>0</v>
      </c>
      <c r="S21" s="16">
        <f>SUMIF('Tool Pneumatics CH4 VOC BTEX'!B:B,A21,'Tool Pneumatics CH4 VOC BTEX'!J:J)*Q21</f>
        <v>0</v>
      </c>
      <c r="T21" s="16">
        <f>SUMIF('Tool Pneumatics CH4 VOC BTEX'!B:B,A21,'Tool Pneumatics CH4 VOC BTEX'!L:L)*Q21</f>
        <v>0</v>
      </c>
      <c r="U21" s="16">
        <f>SUMIF('Tool Pneumatics CH4 VOC BTEX'!B:B,A21,'Tool Pneumatics CH4 VOC BTEX'!N:N)*Q21</f>
        <v>0</v>
      </c>
    </row>
    <row r="22" spans="1:21" x14ac:dyDescent="0.25">
      <c r="A22" s="1" t="s">
        <v>2361</v>
      </c>
      <c r="B22" s="1" t="s">
        <v>1479</v>
      </c>
      <c r="C22" s="1" t="s">
        <v>2086</v>
      </c>
      <c r="D22" s="3" t="s">
        <v>2316</v>
      </c>
      <c r="E22" s="3" t="s">
        <v>23961</v>
      </c>
      <c r="F22" s="1"/>
      <c r="G22" s="1">
        <v>0</v>
      </c>
      <c r="H22" s="1" t="s">
        <v>27474</v>
      </c>
      <c r="I22" s="1">
        <v>0</v>
      </c>
      <c r="J22" s="1" t="s">
        <v>27474</v>
      </c>
      <c r="K22" s="1">
        <f t="shared" si="0"/>
        <v>0</v>
      </c>
      <c r="L22" s="2">
        <f>SUMIFS('Basin Total Well Counts'!B:B,'Basin Total Well Counts'!A:A,F22)</f>
        <v>0</v>
      </c>
      <c r="M22" s="4">
        <f t="shared" si="1"/>
        <v>0</v>
      </c>
      <c r="N22" s="2">
        <f>SUMIF('Basin Emissions'!A:A,F22,'Basin Emissions'!B:B)</f>
        <v>0</v>
      </c>
      <c r="O22" s="8">
        <f t="shared" si="2"/>
        <v>0</v>
      </c>
      <c r="P22" s="7">
        <f>SUMIF('Tool Pneumatics CH4 VOC BTEX'!B:B,A22,'Tool Pneumatics CH4 VOC BTEX'!F:F)</f>
        <v>3.5899999141693102</v>
      </c>
      <c r="Q22" s="14">
        <f t="shared" si="3"/>
        <v>0</v>
      </c>
      <c r="R22" s="16">
        <f>SUMIF('Tool Pneumatics CH4 VOC BTEX'!B:B,A22,'Tool Pneumatics CH4 VOC BTEX'!H:H)*Q22</f>
        <v>0</v>
      </c>
      <c r="S22" s="16">
        <f>SUMIF('Tool Pneumatics CH4 VOC BTEX'!B:B,A22,'Tool Pneumatics CH4 VOC BTEX'!J:J)*Q22</f>
        <v>0</v>
      </c>
      <c r="T22" s="16">
        <f>SUMIF('Tool Pneumatics CH4 VOC BTEX'!B:B,A22,'Tool Pneumatics CH4 VOC BTEX'!L:L)*Q22</f>
        <v>0</v>
      </c>
      <c r="U22" s="16">
        <f>SUMIF('Tool Pneumatics CH4 VOC BTEX'!B:B,A22,'Tool Pneumatics CH4 VOC BTEX'!N:N)*Q22</f>
        <v>0</v>
      </c>
    </row>
    <row r="23" spans="1:21" x14ac:dyDescent="0.25">
      <c r="A23" s="1" t="s">
        <v>2362</v>
      </c>
      <c r="B23" s="1" t="s">
        <v>1479</v>
      </c>
      <c r="C23" s="1" t="s">
        <v>2363</v>
      </c>
      <c r="D23" s="3" t="s">
        <v>2352</v>
      </c>
      <c r="E23" s="3" t="s">
        <v>23961</v>
      </c>
      <c r="F23" s="1"/>
      <c r="G23" s="1">
        <v>0</v>
      </c>
      <c r="H23" s="1" t="s">
        <v>27474</v>
      </c>
      <c r="I23" s="1">
        <v>0</v>
      </c>
      <c r="J23" s="1" t="s">
        <v>27474</v>
      </c>
      <c r="K23" s="1">
        <f t="shared" si="0"/>
        <v>0</v>
      </c>
      <c r="L23" s="2">
        <f>SUMIFS('Basin Total Well Counts'!B:B,'Basin Total Well Counts'!A:A,F23)</f>
        <v>0</v>
      </c>
      <c r="M23" s="4">
        <f t="shared" si="1"/>
        <v>0</v>
      </c>
      <c r="N23" s="2">
        <f>SUMIF('Basin Emissions'!A:A,F23,'Basin Emissions'!B:B)</f>
        <v>0</v>
      </c>
      <c r="O23" s="8">
        <f t="shared" si="2"/>
        <v>0</v>
      </c>
      <c r="P23" s="7">
        <f>SUMIF('Tool Pneumatics CH4 VOC BTEX'!B:B,A23,'Tool Pneumatics CH4 VOC BTEX'!F:F)</f>
        <v>3.5899999141693102</v>
      </c>
      <c r="Q23" s="14">
        <f t="shared" si="3"/>
        <v>0</v>
      </c>
      <c r="R23" s="16">
        <f>SUMIF('Tool Pneumatics CH4 VOC BTEX'!B:B,A23,'Tool Pneumatics CH4 VOC BTEX'!H:H)*Q23</f>
        <v>0</v>
      </c>
      <c r="S23" s="16">
        <f>SUMIF('Tool Pneumatics CH4 VOC BTEX'!B:B,A23,'Tool Pneumatics CH4 VOC BTEX'!J:J)*Q23</f>
        <v>0</v>
      </c>
      <c r="T23" s="16">
        <f>SUMIF('Tool Pneumatics CH4 VOC BTEX'!B:B,A23,'Tool Pneumatics CH4 VOC BTEX'!L:L)*Q23</f>
        <v>0</v>
      </c>
      <c r="U23" s="16">
        <f>SUMIF('Tool Pneumatics CH4 VOC BTEX'!B:B,A23,'Tool Pneumatics CH4 VOC BTEX'!N:N)*Q23</f>
        <v>0</v>
      </c>
    </row>
    <row r="24" spans="1:21" x14ac:dyDescent="0.25">
      <c r="A24" s="1" t="s">
        <v>2364</v>
      </c>
      <c r="B24" s="1" t="s">
        <v>1479</v>
      </c>
      <c r="C24" s="1" t="s">
        <v>2365</v>
      </c>
      <c r="D24" s="3" t="s">
        <v>2316</v>
      </c>
      <c r="E24" s="3" t="s">
        <v>23961</v>
      </c>
      <c r="F24" s="1" t="s">
        <v>2339</v>
      </c>
      <c r="G24" s="1">
        <v>0</v>
      </c>
      <c r="H24" s="1" t="s">
        <v>27474</v>
      </c>
      <c r="I24" s="1">
        <v>0</v>
      </c>
      <c r="J24" s="1" t="s">
        <v>27474</v>
      </c>
      <c r="K24" s="1">
        <f t="shared" si="0"/>
        <v>0</v>
      </c>
      <c r="L24" s="2">
        <f>SUMIFS('Basin Total Well Counts'!B:B,'Basin Total Well Counts'!A:A,F24)</f>
        <v>0</v>
      </c>
      <c r="M24" s="4">
        <f t="shared" si="1"/>
        <v>0</v>
      </c>
      <c r="N24" s="2">
        <f>SUMIF('Basin Emissions'!A:A,F24,'Basin Emissions'!B:B)</f>
        <v>0</v>
      </c>
      <c r="O24" s="8">
        <f t="shared" si="2"/>
        <v>0</v>
      </c>
      <c r="P24" s="7">
        <f>SUMIF('Tool Pneumatics CH4 VOC BTEX'!B:B,A24,'Tool Pneumatics CH4 VOC BTEX'!F:F)</f>
        <v>3.5899999141693102</v>
      </c>
      <c r="Q24" s="14">
        <f t="shared" si="3"/>
        <v>0</v>
      </c>
      <c r="R24" s="16">
        <f>SUMIF('Tool Pneumatics CH4 VOC BTEX'!B:B,A24,'Tool Pneumatics CH4 VOC BTEX'!H:H)*Q24</f>
        <v>0</v>
      </c>
      <c r="S24" s="16">
        <f>SUMIF('Tool Pneumatics CH4 VOC BTEX'!B:B,A24,'Tool Pneumatics CH4 VOC BTEX'!J:J)*Q24</f>
        <v>0</v>
      </c>
      <c r="T24" s="16">
        <f>SUMIF('Tool Pneumatics CH4 VOC BTEX'!B:B,A24,'Tool Pneumatics CH4 VOC BTEX'!L:L)*Q24</f>
        <v>0</v>
      </c>
      <c r="U24" s="16">
        <f>SUMIF('Tool Pneumatics CH4 VOC BTEX'!B:B,A24,'Tool Pneumatics CH4 VOC BTEX'!N:N)*Q24</f>
        <v>0</v>
      </c>
    </row>
    <row r="25" spans="1:21" x14ac:dyDescent="0.25">
      <c r="A25" s="1" t="s">
        <v>2366</v>
      </c>
      <c r="B25" s="1" t="s">
        <v>1479</v>
      </c>
      <c r="C25" s="1" t="s">
        <v>2367</v>
      </c>
      <c r="D25" s="3" t="s">
        <v>2374</v>
      </c>
      <c r="E25" s="3" t="s">
        <v>23961</v>
      </c>
      <c r="F25" s="1"/>
      <c r="G25" s="1">
        <v>0</v>
      </c>
      <c r="H25" s="1" t="s">
        <v>27474</v>
      </c>
      <c r="I25" s="1">
        <v>0</v>
      </c>
      <c r="J25" s="1" t="s">
        <v>27474</v>
      </c>
      <c r="K25" s="1">
        <f t="shared" si="0"/>
        <v>0</v>
      </c>
      <c r="L25" s="2">
        <f>SUMIFS('Basin Total Well Counts'!B:B,'Basin Total Well Counts'!A:A,F25)</f>
        <v>0</v>
      </c>
      <c r="M25" s="4">
        <f t="shared" si="1"/>
        <v>0</v>
      </c>
      <c r="N25" s="2">
        <f>SUMIF('Basin Emissions'!A:A,F25,'Basin Emissions'!B:B)</f>
        <v>0</v>
      </c>
      <c r="O25" s="8">
        <f t="shared" si="2"/>
        <v>0</v>
      </c>
      <c r="P25" s="7">
        <f>SUMIF('Tool Pneumatics CH4 VOC BTEX'!B:B,A25,'Tool Pneumatics CH4 VOC BTEX'!F:F)</f>
        <v>3.5899999141693102</v>
      </c>
      <c r="Q25" s="14">
        <f t="shared" si="3"/>
        <v>0</v>
      </c>
      <c r="R25" s="16">
        <f>SUMIF('Tool Pneumatics CH4 VOC BTEX'!B:B,A25,'Tool Pneumatics CH4 VOC BTEX'!H:H)*Q25</f>
        <v>0</v>
      </c>
      <c r="S25" s="16">
        <f>SUMIF('Tool Pneumatics CH4 VOC BTEX'!B:B,A25,'Tool Pneumatics CH4 VOC BTEX'!J:J)*Q25</f>
        <v>0</v>
      </c>
      <c r="T25" s="16">
        <f>SUMIF('Tool Pneumatics CH4 VOC BTEX'!B:B,A25,'Tool Pneumatics CH4 VOC BTEX'!L:L)*Q25</f>
        <v>0</v>
      </c>
      <c r="U25" s="16">
        <f>SUMIF('Tool Pneumatics CH4 VOC BTEX'!B:B,A25,'Tool Pneumatics CH4 VOC BTEX'!N:N)*Q25</f>
        <v>0</v>
      </c>
    </row>
    <row r="26" spans="1:21" x14ac:dyDescent="0.25">
      <c r="A26" s="1" t="s">
        <v>2368</v>
      </c>
      <c r="B26" s="1" t="s">
        <v>1479</v>
      </c>
      <c r="C26" s="1" t="s">
        <v>2369</v>
      </c>
      <c r="D26" s="3" t="s">
        <v>2316</v>
      </c>
      <c r="E26" s="3" t="s">
        <v>23961</v>
      </c>
      <c r="F26" s="1"/>
      <c r="G26" s="1">
        <v>0</v>
      </c>
      <c r="H26" s="1" t="s">
        <v>27474</v>
      </c>
      <c r="I26" s="1">
        <v>0</v>
      </c>
      <c r="J26" s="1" t="s">
        <v>27474</v>
      </c>
      <c r="K26" s="1">
        <f t="shared" si="0"/>
        <v>0</v>
      </c>
      <c r="L26" s="2">
        <f>SUMIFS('Basin Total Well Counts'!B:B,'Basin Total Well Counts'!A:A,F26)</f>
        <v>0</v>
      </c>
      <c r="M26" s="4">
        <f t="shared" si="1"/>
        <v>0</v>
      </c>
      <c r="N26" s="2">
        <f>SUMIF('Basin Emissions'!A:A,F26,'Basin Emissions'!B:B)</f>
        <v>0</v>
      </c>
      <c r="O26" s="8">
        <f t="shared" si="2"/>
        <v>0</v>
      </c>
      <c r="P26" s="7">
        <f>SUMIF('Tool Pneumatics CH4 VOC BTEX'!B:B,A26,'Tool Pneumatics CH4 VOC BTEX'!F:F)</f>
        <v>3.5899999141693102</v>
      </c>
      <c r="Q26" s="14">
        <f t="shared" si="3"/>
        <v>0</v>
      </c>
      <c r="R26" s="16">
        <f>SUMIF('Tool Pneumatics CH4 VOC BTEX'!B:B,A26,'Tool Pneumatics CH4 VOC BTEX'!H:H)*Q26</f>
        <v>0</v>
      </c>
      <c r="S26" s="16">
        <f>SUMIF('Tool Pneumatics CH4 VOC BTEX'!B:B,A26,'Tool Pneumatics CH4 VOC BTEX'!J:J)*Q26</f>
        <v>0</v>
      </c>
      <c r="T26" s="16">
        <f>SUMIF('Tool Pneumatics CH4 VOC BTEX'!B:B,A26,'Tool Pneumatics CH4 VOC BTEX'!L:L)*Q26</f>
        <v>0</v>
      </c>
      <c r="U26" s="16">
        <f>SUMIF('Tool Pneumatics CH4 VOC BTEX'!B:B,A26,'Tool Pneumatics CH4 VOC BTEX'!N:N)*Q26</f>
        <v>0</v>
      </c>
    </row>
    <row r="27" spans="1:21" x14ac:dyDescent="0.25">
      <c r="A27" s="1" t="s">
        <v>2370</v>
      </c>
      <c r="B27" s="1" t="s">
        <v>1479</v>
      </c>
      <c r="C27" s="1" t="s">
        <v>2371</v>
      </c>
      <c r="D27" s="3" t="s">
        <v>2379</v>
      </c>
      <c r="E27" s="3" t="s">
        <v>23961</v>
      </c>
      <c r="F27" s="1" t="s">
        <v>2352</v>
      </c>
      <c r="G27" s="1">
        <v>0</v>
      </c>
      <c r="H27" s="1" t="s">
        <v>27474</v>
      </c>
      <c r="I27" s="1">
        <v>0</v>
      </c>
      <c r="J27" s="1" t="s">
        <v>27474</v>
      </c>
      <c r="K27" s="1">
        <f t="shared" si="0"/>
        <v>0</v>
      </c>
      <c r="L27" s="2">
        <f>SUMIFS('Basin Total Well Counts'!B:B,'Basin Total Well Counts'!A:A,F27)</f>
        <v>5</v>
      </c>
      <c r="M27" s="4">
        <f t="shared" si="1"/>
        <v>0</v>
      </c>
      <c r="N27" s="2">
        <f>SUMIF('Basin Emissions'!A:A,F27,'Basin Emissions'!B:B)</f>
        <v>0</v>
      </c>
      <c r="O27" s="8">
        <f t="shared" si="2"/>
        <v>0</v>
      </c>
      <c r="P27" s="7">
        <f>SUMIF('Tool Pneumatics CH4 VOC BTEX'!B:B,A27,'Tool Pneumatics CH4 VOC BTEX'!F:F)</f>
        <v>3.5899999141693102</v>
      </c>
      <c r="Q27" s="14">
        <f t="shared" si="3"/>
        <v>0</v>
      </c>
      <c r="R27" s="16">
        <f>SUMIF('Tool Pneumatics CH4 VOC BTEX'!B:B,A27,'Tool Pneumatics CH4 VOC BTEX'!H:H)*Q27</f>
        <v>0</v>
      </c>
      <c r="S27" s="16">
        <f>SUMIF('Tool Pneumatics CH4 VOC BTEX'!B:B,A27,'Tool Pneumatics CH4 VOC BTEX'!J:J)*Q27</f>
        <v>0</v>
      </c>
      <c r="T27" s="16">
        <f>SUMIF('Tool Pneumatics CH4 VOC BTEX'!B:B,A27,'Tool Pneumatics CH4 VOC BTEX'!L:L)*Q27</f>
        <v>0</v>
      </c>
      <c r="U27" s="16">
        <f>SUMIF('Tool Pneumatics CH4 VOC BTEX'!B:B,A27,'Tool Pneumatics CH4 VOC BTEX'!N:N)*Q27</f>
        <v>0</v>
      </c>
    </row>
    <row r="28" spans="1:21" x14ac:dyDescent="0.25">
      <c r="A28" s="1" t="s">
        <v>2372</v>
      </c>
      <c r="B28" s="1" t="s">
        <v>1479</v>
      </c>
      <c r="C28" s="1" t="s">
        <v>2373</v>
      </c>
      <c r="D28" s="3" t="s">
        <v>2381</v>
      </c>
      <c r="E28" s="3" t="s">
        <v>23961</v>
      </c>
      <c r="F28" s="1"/>
      <c r="G28" s="1">
        <v>0</v>
      </c>
      <c r="H28" s="1" t="s">
        <v>27474</v>
      </c>
      <c r="I28" s="1">
        <v>0</v>
      </c>
      <c r="J28" s="1" t="s">
        <v>27474</v>
      </c>
      <c r="K28" s="1">
        <f t="shared" si="0"/>
        <v>0</v>
      </c>
      <c r="L28" s="2">
        <f>SUMIFS('Basin Total Well Counts'!B:B,'Basin Total Well Counts'!A:A,F28)</f>
        <v>0</v>
      </c>
      <c r="M28" s="4">
        <f t="shared" si="1"/>
        <v>0</v>
      </c>
      <c r="N28" s="2">
        <f>SUMIF('Basin Emissions'!A:A,F28,'Basin Emissions'!B:B)</f>
        <v>0</v>
      </c>
      <c r="O28" s="8">
        <f t="shared" si="2"/>
        <v>0</v>
      </c>
      <c r="P28" s="7">
        <f>SUMIF('Tool Pneumatics CH4 VOC BTEX'!B:B,A28,'Tool Pneumatics CH4 VOC BTEX'!F:F)</f>
        <v>3.5899999141693102</v>
      </c>
      <c r="Q28" s="14">
        <f t="shared" si="3"/>
        <v>0</v>
      </c>
      <c r="R28" s="16">
        <f>SUMIF('Tool Pneumatics CH4 VOC BTEX'!B:B,A28,'Tool Pneumatics CH4 VOC BTEX'!H:H)*Q28</f>
        <v>0</v>
      </c>
      <c r="S28" s="16">
        <f>SUMIF('Tool Pneumatics CH4 VOC BTEX'!B:B,A28,'Tool Pneumatics CH4 VOC BTEX'!J:J)*Q28</f>
        <v>0</v>
      </c>
      <c r="T28" s="16">
        <f>SUMIF('Tool Pneumatics CH4 VOC BTEX'!B:B,A28,'Tool Pneumatics CH4 VOC BTEX'!L:L)*Q28</f>
        <v>0</v>
      </c>
      <c r="U28" s="16">
        <f>SUMIF('Tool Pneumatics CH4 VOC BTEX'!B:B,A28,'Tool Pneumatics CH4 VOC BTEX'!N:N)*Q28</f>
        <v>0</v>
      </c>
    </row>
    <row r="29" spans="1:21" x14ac:dyDescent="0.25">
      <c r="A29" s="1" t="s">
        <v>2375</v>
      </c>
      <c r="B29" s="1" t="s">
        <v>1479</v>
      </c>
      <c r="C29" s="1" t="s">
        <v>2376</v>
      </c>
      <c r="D29" s="3" t="s">
        <v>2383</v>
      </c>
      <c r="E29" s="3" t="s">
        <v>23961</v>
      </c>
      <c r="F29" s="1" t="s">
        <v>2374</v>
      </c>
      <c r="G29" s="1">
        <v>0</v>
      </c>
      <c r="H29" s="1" t="s">
        <v>27474</v>
      </c>
      <c r="I29" s="1">
        <v>0</v>
      </c>
      <c r="J29" s="1" t="s">
        <v>27474</v>
      </c>
      <c r="K29" s="1">
        <f t="shared" si="0"/>
        <v>0</v>
      </c>
      <c r="L29" s="2">
        <f>SUMIFS('Basin Total Well Counts'!B:B,'Basin Total Well Counts'!A:A,F29)</f>
        <v>0</v>
      </c>
      <c r="M29" s="4">
        <f t="shared" si="1"/>
        <v>0</v>
      </c>
      <c r="N29" s="2">
        <f>SUMIF('Basin Emissions'!A:A,F29,'Basin Emissions'!B:B)</f>
        <v>0</v>
      </c>
      <c r="O29" s="8">
        <f t="shared" si="2"/>
        <v>0</v>
      </c>
      <c r="P29" s="7">
        <f>SUMIF('Tool Pneumatics CH4 VOC BTEX'!B:B,A29,'Tool Pneumatics CH4 VOC BTEX'!F:F)</f>
        <v>3.5899999141693102</v>
      </c>
      <c r="Q29" s="14">
        <f t="shared" si="3"/>
        <v>0</v>
      </c>
      <c r="R29" s="16">
        <f>SUMIF('Tool Pneumatics CH4 VOC BTEX'!B:B,A29,'Tool Pneumatics CH4 VOC BTEX'!H:H)*Q29</f>
        <v>0</v>
      </c>
      <c r="S29" s="16">
        <f>SUMIF('Tool Pneumatics CH4 VOC BTEX'!B:B,A29,'Tool Pneumatics CH4 VOC BTEX'!J:J)*Q29</f>
        <v>0</v>
      </c>
      <c r="T29" s="16">
        <f>SUMIF('Tool Pneumatics CH4 VOC BTEX'!B:B,A29,'Tool Pneumatics CH4 VOC BTEX'!L:L)*Q29</f>
        <v>0</v>
      </c>
      <c r="U29" s="16">
        <f>SUMIF('Tool Pneumatics CH4 VOC BTEX'!B:B,A29,'Tool Pneumatics CH4 VOC BTEX'!N:N)*Q29</f>
        <v>0</v>
      </c>
    </row>
    <row r="30" spans="1:21" x14ac:dyDescent="0.25">
      <c r="A30" s="1" t="s">
        <v>2377</v>
      </c>
      <c r="B30" s="1" t="s">
        <v>1479</v>
      </c>
      <c r="C30" s="1" t="s">
        <v>2378</v>
      </c>
      <c r="D30" s="3" t="s">
        <v>2386</v>
      </c>
      <c r="E30" s="3" t="s">
        <v>23961</v>
      </c>
      <c r="F30" s="1"/>
      <c r="G30" s="1">
        <v>0</v>
      </c>
      <c r="H30" s="1" t="s">
        <v>27474</v>
      </c>
      <c r="I30" s="1">
        <v>0</v>
      </c>
      <c r="J30" s="1" t="s">
        <v>27474</v>
      </c>
      <c r="K30" s="1">
        <f t="shared" si="0"/>
        <v>0</v>
      </c>
      <c r="L30" s="2">
        <f>SUMIFS('Basin Total Well Counts'!B:B,'Basin Total Well Counts'!A:A,F30)</f>
        <v>0</v>
      </c>
      <c r="M30" s="4">
        <f t="shared" si="1"/>
        <v>0</v>
      </c>
      <c r="N30" s="2">
        <f>SUMIF('Basin Emissions'!A:A,F30,'Basin Emissions'!B:B)</f>
        <v>0</v>
      </c>
      <c r="O30" s="8">
        <f t="shared" si="2"/>
        <v>0</v>
      </c>
      <c r="P30" s="7">
        <f>SUMIF('Tool Pneumatics CH4 VOC BTEX'!B:B,A30,'Tool Pneumatics CH4 VOC BTEX'!F:F)</f>
        <v>3.5899999141693102</v>
      </c>
      <c r="Q30" s="14">
        <f t="shared" si="3"/>
        <v>0</v>
      </c>
      <c r="R30" s="16">
        <f>SUMIF('Tool Pneumatics CH4 VOC BTEX'!B:B,A30,'Tool Pneumatics CH4 VOC BTEX'!H:H)*Q30</f>
        <v>0</v>
      </c>
      <c r="S30" s="16">
        <f>SUMIF('Tool Pneumatics CH4 VOC BTEX'!B:B,A30,'Tool Pneumatics CH4 VOC BTEX'!J:J)*Q30</f>
        <v>0</v>
      </c>
      <c r="T30" s="16">
        <f>SUMIF('Tool Pneumatics CH4 VOC BTEX'!B:B,A30,'Tool Pneumatics CH4 VOC BTEX'!L:L)*Q30</f>
        <v>0</v>
      </c>
      <c r="U30" s="16">
        <f>SUMIF('Tool Pneumatics CH4 VOC BTEX'!B:B,A30,'Tool Pneumatics CH4 VOC BTEX'!N:N)*Q30</f>
        <v>0</v>
      </c>
    </row>
    <row r="31" spans="1:21" x14ac:dyDescent="0.25">
      <c r="A31" s="1" t="s">
        <v>2224</v>
      </c>
      <c r="B31" s="1" t="s">
        <v>1482</v>
      </c>
      <c r="C31" s="1" t="s">
        <v>1771</v>
      </c>
      <c r="D31" s="3" t="s">
        <v>2223</v>
      </c>
      <c r="E31" s="3" t="s">
        <v>3813</v>
      </c>
      <c r="F31" s="1" t="s">
        <v>2223</v>
      </c>
      <c r="G31" s="1">
        <v>0</v>
      </c>
      <c r="H31" s="1" t="s">
        <v>27474</v>
      </c>
      <c r="I31" s="1">
        <v>0</v>
      </c>
      <c r="J31" s="1" t="s">
        <v>27474</v>
      </c>
      <c r="K31" s="1">
        <f t="shared" si="0"/>
        <v>0</v>
      </c>
      <c r="L31" s="2">
        <f>SUMIFS('Basin Total Well Counts'!B:B,'Basin Total Well Counts'!A:A,F31)</f>
        <v>1034</v>
      </c>
      <c r="M31" s="4">
        <f t="shared" si="1"/>
        <v>0</v>
      </c>
      <c r="N31" s="2">
        <f>SUMIF('Basin Emissions'!A:A,F31,'Basin Emissions'!B:B)</f>
        <v>9940.5961918999983</v>
      </c>
      <c r="O31" s="8">
        <f t="shared" si="2"/>
        <v>0</v>
      </c>
      <c r="P31" s="7">
        <f>SUMIF('Tool Pneumatics CH4 VOC BTEX'!B:B,A31,'Tool Pneumatics CH4 VOC BTEX'!F:F)</f>
        <v>4.9166021347045898</v>
      </c>
      <c r="Q31" s="14">
        <f t="shared" si="3"/>
        <v>0</v>
      </c>
      <c r="R31" s="16">
        <f>SUMIF('Tool Pneumatics CH4 VOC BTEX'!B:B,A31,'Tool Pneumatics CH4 VOC BTEX'!H:H)*Q31</f>
        <v>0</v>
      </c>
      <c r="S31" s="16">
        <f>SUMIF('Tool Pneumatics CH4 VOC BTEX'!B:B,A31,'Tool Pneumatics CH4 VOC BTEX'!J:J)*Q31</f>
        <v>0</v>
      </c>
      <c r="T31" s="16">
        <f>SUMIF('Tool Pneumatics CH4 VOC BTEX'!B:B,A31,'Tool Pneumatics CH4 VOC BTEX'!L:L)*Q31</f>
        <v>0</v>
      </c>
      <c r="U31" s="16">
        <f>SUMIF('Tool Pneumatics CH4 VOC BTEX'!B:B,A31,'Tool Pneumatics CH4 VOC BTEX'!N:N)*Q31</f>
        <v>0</v>
      </c>
    </row>
    <row r="32" spans="1:21" x14ac:dyDescent="0.25">
      <c r="A32" s="1" t="s">
        <v>2227</v>
      </c>
      <c r="B32" s="1" t="s">
        <v>1482</v>
      </c>
      <c r="C32" s="1" t="s">
        <v>2228</v>
      </c>
      <c r="D32" s="3" t="s">
        <v>2223</v>
      </c>
      <c r="E32" s="3" t="s">
        <v>3813</v>
      </c>
      <c r="F32" s="1" t="s">
        <v>2223</v>
      </c>
      <c r="G32" s="1">
        <v>10</v>
      </c>
      <c r="H32" s="1" t="s">
        <v>27474</v>
      </c>
      <c r="I32" s="1">
        <v>0</v>
      </c>
      <c r="J32" s="1" t="s">
        <v>27474</v>
      </c>
      <c r="K32" s="1">
        <f t="shared" si="0"/>
        <v>10</v>
      </c>
      <c r="L32" s="2">
        <f>SUMIFS('Basin Total Well Counts'!B:B,'Basin Total Well Counts'!A:A,F32)</f>
        <v>1034</v>
      </c>
      <c r="M32" s="4">
        <f t="shared" si="1"/>
        <v>9.6711798839458421E-3</v>
      </c>
      <c r="N32" s="2">
        <f>SUMIF('Basin Emissions'!A:A,F32,'Basin Emissions'!B:B)</f>
        <v>9940.5961918999983</v>
      </c>
      <c r="O32" s="8">
        <f t="shared" si="2"/>
        <v>96.137293925531907</v>
      </c>
      <c r="P32" s="7">
        <f>SUMIF('Tool Pneumatics CH4 VOC BTEX'!B:B,A32,'Tool Pneumatics CH4 VOC BTEX'!F:F)</f>
        <v>4.9166021347045898</v>
      </c>
      <c r="Q32" s="14">
        <f t="shared" si="3"/>
        <v>21.553938307534231</v>
      </c>
      <c r="R32" s="16">
        <f>SUMIF('Tool Pneumatics CH4 VOC BTEX'!B:B,A32,'Tool Pneumatics CH4 VOC BTEX'!H:H)*Q32</f>
        <v>3.295530424487627E-2</v>
      </c>
      <c r="S32" s="16">
        <f>SUMIF('Tool Pneumatics CH4 VOC BTEX'!B:B,A32,'Tool Pneumatics CH4 VOC BTEX'!J:J)*Q32</f>
        <v>6.9337033603411287E-4</v>
      </c>
      <c r="T32" s="16">
        <f>SUMIF('Tool Pneumatics CH4 VOC BTEX'!B:B,A32,'Tool Pneumatics CH4 VOC BTEX'!L:L)*Q32</f>
        <v>1.2575958109248152E-2</v>
      </c>
      <c r="U32" s="16">
        <f>SUMIF('Tool Pneumatics CH4 VOC BTEX'!B:B,A32,'Tool Pneumatics CH4 VOC BTEX'!N:N)*Q32</f>
        <v>1.0644602635560588E-2</v>
      </c>
    </row>
    <row r="33" spans="1:21" x14ac:dyDescent="0.25">
      <c r="A33" s="1" t="s">
        <v>2230</v>
      </c>
      <c r="B33" s="1" t="s">
        <v>1482</v>
      </c>
      <c r="C33" s="1" t="s">
        <v>2231</v>
      </c>
      <c r="D33" s="3" t="s">
        <v>2229</v>
      </c>
      <c r="E33" s="3" t="s">
        <v>23961</v>
      </c>
      <c r="F33" s="1" t="s">
        <v>2229</v>
      </c>
      <c r="G33" s="1">
        <v>0</v>
      </c>
      <c r="H33" s="1" t="s">
        <v>27474</v>
      </c>
      <c r="I33" s="1">
        <v>0</v>
      </c>
      <c r="J33" s="1" t="s">
        <v>27474</v>
      </c>
      <c r="K33" s="1">
        <f t="shared" si="0"/>
        <v>0</v>
      </c>
      <c r="L33" s="2">
        <f>SUMIFS('Basin Total Well Counts'!B:B,'Basin Total Well Counts'!A:A,F33)</f>
        <v>0</v>
      </c>
      <c r="M33" s="4">
        <f t="shared" si="1"/>
        <v>0</v>
      </c>
      <c r="N33" s="2">
        <f>SUMIF('Basin Emissions'!A:A,F33,'Basin Emissions'!B:B)</f>
        <v>1971.6074169999999</v>
      </c>
      <c r="O33" s="8">
        <f t="shared" si="2"/>
        <v>0</v>
      </c>
      <c r="P33" s="7">
        <f>SUMIF('Tool Pneumatics CH4 VOC BTEX'!B:B,A33,'Tool Pneumatics CH4 VOC BTEX'!F:F)</f>
        <v>3.5899999141693102</v>
      </c>
      <c r="Q33" s="14">
        <f t="shared" si="3"/>
        <v>0</v>
      </c>
      <c r="R33" s="16">
        <f>SUMIF('Tool Pneumatics CH4 VOC BTEX'!B:B,A33,'Tool Pneumatics CH4 VOC BTEX'!H:H)*Q33</f>
        <v>0</v>
      </c>
      <c r="S33" s="16">
        <f>SUMIF('Tool Pneumatics CH4 VOC BTEX'!B:B,A33,'Tool Pneumatics CH4 VOC BTEX'!J:J)*Q33</f>
        <v>0</v>
      </c>
      <c r="T33" s="16">
        <f>SUMIF('Tool Pneumatics CH4 VOC BTEX'!B:B,A33,'Tool Pneumatics CH4 VOC BTEX'!L:L)*Q33</f>
        <v>0</v>
      </c>
      <c r="U33" s="16">
        <f>SUMIF('Tool Pneumatics CH4 VOC BTEX'!B:B,A33,'Tool Pneumatics CH4 VOC BTEX'!N:N)*Q33</f>
        <v>0</v>
      </c>
    </row>
    <row r="34" spans="1:21" x14ac:dyDescent="0.25">
      <c r="A34" s="1" t="s">
        <v>2232</v>
      </c>
      <c r="B34" s="1" t="s">
        <v>1482</v>
      </c>
      <c r="C34" s="1" t="s">
        <v>2233</v>
      </c>
      <c r="D34" s="3" t="s">
        <v>1015</v>
      </c>
      <c r="E34" s="3" t="s">
        <v>23961</v>
      </c>
      <c r="F34" s="1" t="s">
        <v>1015</v>
      </c>
      <c r="G34" s="1">
        <v>0</v>
      </c>
      <c r="H34" s="1" t="s">
        <v>27474</v>
      </c>
      <c r="I34" s="1">
        <v>42</v>
      </c>
      <c r="J34" s="1" t="s">
        <v>27474</v>
      </c>
      <c r="K34" s="1">
        <f t="shared" si="0"/>
        <v>42</v>
      </c>
      <c r="L34" s="2">
        <f>SUMIFS('Basin Total Well Counts'!B:B,'Basin Total Well Counts'!A:A,F34)</f>
        <v>100308</v>
      </c>
      <c r="M34" s="4">
        <f t="shared" si="1"/>
        <v>4.1871037205407346E-4</v>
      </c>
      <c r="N34" s="2">
        <f>SUMIF('Basin Emissions'!A:A,F34,'Basin Emissions'!B:B)</f>
        <v>7867.8947644</v>
      </c>
      <c r="O34" s="8">
        <f t="shared" si="2"/>
        <v>3.2943691440842207</v>
      </c>
      <c r="P34" s="7">
        <f>SUMIF('Tool Pneumatics CH4 VOC BTEX'!B:B,A34,'Tool Pneumatics CH4 VOC BTEX'!F:F)</f>
        <v>3.5899999141693102</v>
      </c>
      <c r="Q34" s="14">
        <f t="shared" si="3"/>
        <v>1.0115273521849935</v>
      </c>
      <c r="R34" s="16">
        <f>SUMIF('Tool Pneumatics CH4 VOC BTEX'!B:B,A34,'Tool Pneumatics CH4 VOC BTEX'!H:H)*Q34</f>
        <v>4.5923342910624866E-3</v>
      </c>
      <c r="S34" s="16">
        <f>SUMIF('Tool Pneumatics CH4 VOC BTEX'!B:B,A34,'Tool Pneumatics CH4 VOC BTEX'!J:J)*Q34</f>
        <v>2.5996253656002371E-4</v>
      </c>
      <c r="T34" s="16">
        <f>SUMIF('Tool Pneumatics CH4 VOC BTEX'!B:B,A34,'Tool Pneumatics CH4 VOC BTEX'!L:L)*Q34</f>
        <v>4.094662812504488E-3</v>
      </c>
      <c r="U34" s="16">
        <f>SUMIF('Tool Pneumatics CH4 VOC BTEX'!B:B,A34,'Tool Pneumatics CH4 VOC BTEX'!N:N)*Q34</f>
        <v>1.1622449457706903E-3</v>
      </c>
    </row>
    <row r="35" spans="1:21" x14ac:dyDescent="0.25">
      <c r="A35" s="1" t="s">
        <v>2234</v>
      </c>
      <c r="B35" s="1" t="s">
        <v>1482</v>
      </c>
      <c r="C35" s="1" t="s">
        <v>2235</v>
      </c>
      <c r="D35" s="3" t="s">
        <v>1015</v>
      </c>
      <c r="E35" s="3" t="s">
        <v>23961</v>
      </c>
      <c r="F35" s="1" t="s">
        <v>1015</v>
      </c>
      <c r="G35" s="1">
        <v>0</v>
      </c>
      <c r="H35" s="1" t="s">
        <v>27474</v>
      </c>
      <c r="I35" s="1">
        <v>0</v>
      </c>
      <c r="J35" s="1" t="s">
        <v>27474</v>
      </c>
      <c r="K35" s="1">
        <f t="shared" si="0"/>
        <v>0</v>
      </c>
      <c r="L35" s="2">
        <f>SUMIFS('Basin Total Well Counts'!B:B,'Basin Total Well Counts'!A:A,F35)</f>
        <v>100308</v>
      </c>
      <c r="M35" s="4">
        <f t="shared" si="1"/>
        <v>0</v>
      </c>
      <c r="N35" s="2">
        <f>SUMIF('Basin Emissions'!A:A,F35,'Basin Emissions'!B:B)</f>
        <v>7867.8947644</v>
      </c>
      <c r="O35" s="8">
        <f t="shared" si="2"/>
        <v>0</v>
      </c>
      <c r="P35" s="7">
        <f>SUMIF('Tool Pneumatics CH4 VOC BTEX'!B:B,A35,'Tool Pneumatics CH4 VOC BTEX'!F:F)</f>
        <v>3.5899999141693102</v>
      </c>
      <c r="Q35" s="14">
        <f t="shared" si="3"/>
        <v>0</v>
      </c>
      <c r="R35" s="16">
        <f>SUMIF('Tool Pneumatics CH4 VOC BTEX'!B:B,A35,'Tool Pneumatics CH4 VOC BTEX'!H:H)*Q35</f>
        <v>0</v>
      </c>
      <c r="S35" s="16">
        <f>SUMIF('Tool Pneumatics CH4 VOC BTEX'!B:B,A35,'Tool Pneumatics CH4 VOC BTEX'!J:J)*Q35</f>
        <v>0</v>
      </c>
      <c r="T35" s="16">
        <f>SUMIF('Tool Pneumatics CH4 VOC BTEX'!B:B,A35,'Tool Pneumatics CH4 VOC BTEX'!L:L)*Q35</f>
        <v>0</v>
      </c>
      <c r="U35" s="16">
        <f>SUMIF('Tool Pneumatics CH4 VOC BTEX'!B:B,A35,'Tool Pneumatics CH4 VOC BTEX'!N:N)*Q35</f>
        <v>0</v>
      </c>
    </row>
    <row r="36" spans="1:21" x14ac:dyDescent="0.25">
      <c r="A36" s="1" t="s">
        <v>2236</v>
      </c>
      <c r="B36" s="1" t="s">
        <v>1482</v>
      </c>
      <c r="C36" s="1" t="s">
        <v>2237</v>
      </c>
      <c r="D36" s="3" t="s">
        <v>2223</v>
      </c>
      <c r="E36" s="3" t="s">
        <v>3813</v>
      </c>
      <c r="F36" s="1" t="s">
        <v>2223</v>
      </c>
      <c r="G36" s="1">
        <v>0</v>
      </c>
      <c r="H36" s="1" t="s">
        <v>27474</v>
      </c>
      <c r="I36" s="1">
        <v>0</v>
      </c>
      <c r="J36" s="1" t="s">
        <v>27474</v>
      </c>
      <c r="K36" s="1">
        <f t="shared" si="0"/>
        <v>0</v>
      </c>
      <c r="L36" s="2">
        <f>SUMIFS('Basin Total Well Counts'!B:B,'Basin Total Well Counts'!A:A,F36)</f>
        <v>1034</v>
      </c>
      <c r="M36" s="4">
        <f t="shared" si="1"/>
        <v>0</v>
      </c>
      <c r="N36" s="2">
        <f>SUMIF('Basin Emissions'!A:A,F36,'Basin Emissions'!B:B)</f>
        <v>9940.5961918999983</v>
      </c>
      <c r="O36" s="8">
        <f t="shared" si="2"/>
        <v>0</v>
      </c>
      <c r="P36" s="7">
        <f>SUMIF('Tool Pneumatics CH4 VOC BTEX'!B:B,A36,'Tool Pneumatics CH4 VOC BTEX'!F:F)</f>
        <v>4.9166021347045898</v>
      </c>
      <c r="Q36" s="14">
        <f t="shared" si="3"/>
        <v>0</v>
      </c>
      <c r="R36" s="16">
        <f>SUMIF('Tool Pneumatics CH4 VOC BTEX'!B:B,A36,'Tool Pneumatics CH4 VOC BTEX'!H:H)*Q36</f>
        <v>0</v>
      </c>
      <c r="S36" s="16">
        <f>SUMIF('Tool Pneumatics CH4 VOC BTEX'!B:B,A36,'Tool Pneumatics CH4 VOC BTEX'!J:J)*Q36</f>
        <v>0</v>
      </c>
      <c r="T36" s="16">
        <f>SUMIF('Tool Pneumatics CH4 VOC BTEX'!B:B,A36,'Tool Pneumatics CH4 VOC BTEX'!L:L)*Q36</f>
        <v>0</v>
      </c>
      <c r="U36" s="16">
        <f>SUMIF('Tool Pneumatics CH4 VOC BTEX'!B:B,A36,'Tool Pneumatics CH4 VOC BTEX'!N:N)*Q36</f>
        <v>0</v>
      </c>
    </row>
    <row r="37" spans="1:21" x14ac:dyDescent="0.25">
      <c r="A37" s="1" t="s">
        <v>2238</v>
      </c>
      <c r="B37" s="1" t="s">
        <v>1482</v>
      </c>
      <c r="C37" s="1" t="s">
        <v>1664</v>
      </c>
      <c r="D37" s="3" t="s">
        <v>2223</v>
      </c>
      <c r="E37" s="3" t="s">
        <v>3813</v>
      </c>
      <c r="F37" s="1" t="s">
        <v>2223</v>
      </c>
      <c r="G37" s="1">
        <v>0</v>
      </c>
      <c r="H37" s="1" t="s">
        <v>27474</v>
      </c>
      <c r="I37" s="1">
        <v>0</v>
      </c>
      <c r="J37" s="1" t="s">
        <v>27474</v>
      </c>
      <c r="K37" s="1">
        <f t="shared" si="0"/>
        <v>0</v>
      </c>
      <c r="L37" s="2">
        <f>SUMIFS('Basin Total Well Counts'!B:B,'Basin Total Well Counts'!A:A,F37)</f>
        <v>1034</v>
      </c>
      <c r="M37" s="4">
        <f t="shared" si="1"/>
        <v>0</v>
      </c>
      <c r="N37" s="2">
        <f>SUMIF('Basin Emissions'!A:A,F37,'Basin Emissions'!B:B)</f>
        <v>9940.5961918999983</v>
      </c>
      <c r="O37" s="8">
        <f t="shared" si="2"/>
        <v>0</v>
      </c>
      <c r="P37" s="7">
        <f>SUMIF('Tool Pneumatics CH4 VOC BTEX'!B:B,A37,'Tool Pneumatics CH4 VOC BTEX'!F:F)</f>
        <v>4.9166021347045898</v>
      </c>
      <c r="Q37" s="14">
        <f t="shared" si="3"/>
        <v>0</v>
      </c>
      <c r="R37" s="16">
        <f>SUMIF('Tool Pneumatics CH4 VOC BTEX'!B:B,A37,'Tool Pneumatics CH4 VOC BTEX'!H:H)*Q37</f>
        <v>0</v>
      </c>
      <c r="S37" s="16">
        <f>SUMIF('Tool Pneumatics CH4 VOC BTEX'!B:B,A37,'Tool Pneumatics CH4 VOC BTEX'!J:J)*Q37</f>
        <v>0</v>
      </c>
      <c r="T37" s="16">
        <f>SUMIF('Tool Pneumatics CH4 VOC BTEX'!B:B,A37,'Tool Pneumatics CH4 VOC BTEX'!L:L)*Q37</f>
        <v>0</v>
      </c>
      <c r="U37" s="16">
        <f>SUMIF('Tool Pneumatics CH4 VOC BTEX'!B:B,A37,'Tool Pneumatics CH4 VOC BTEX'!N:N)*Q37</f>
        <v>0</v>
      </c>
    </row>
    <row r="38" spans="1:21" x14ac:dyDescent="0.25">
      <c r="A38" s="1" t="s">
        <v>2239</v>
      </c>
      <c r="B38" s="1" t="s">
        <v>1482</v>
      </c>
      <c r="C38" s="1" t="s">
        <v>1548</v>
      </c>
      <c r="D38" s="3" t="s">
        <v>1015</v>
      </c>
      <c r="E38" s="3" t="s">
        <v>23961</v>
      </c>
      <c r="F38" s="1" t="s">
        <v>1015</v>
      </c>
      <c r="G38" s="1">
        <v>0</v>
      </c>
      <c r="H38" s="1" t="s">
        <v>27474</v>
      </c>
      <c r="I38" s="1">
        <v>0</v>
      </c>
      <c r="J38" s="1" t="s">
        <v>27474</v>
      </c>
      <c r="K38" s="1">
        <f t="shared" si="0"/>
        <v>0</v>
      </c>
      <c r="L38" s="2">
        <f>SUMIFS('Basin Total Well Counts'!B:B,'Basin Total Well Counts'!A:A,F38)</f>
        <v>100308</v>
      </c>
      <c r="M38" s="4">
        <f t="shared" si="1"/>
        <v>0</v>
      </c>
      <c r="N38" s="2">
        <f>SUMIF('Basin Emissions'!A:A,F38,'Basin Emissions'!B:B)</f>
        <v>7867.8947644</v>
      </c>
      <c r="O38" s="8">
        <f t="shared" si="2"/>
        <v>0</v>
      </c>
      <c r="P38" s="7">
        <f>SUMIF('Tool Pneumatics CH4 VOC BTEX'!B:B,A38,'Tool Pneumatics CH4 VOC BTEX'!F:F)</f>
        <v>3.5899999141693102</v>
      </c>
      <c r="Q38" s="14">
        <f t="shared" si="3"/>
        <v>0</v>
      </c>
      <c r="R38" s="16">
        <f>SUMIF('Tool Pneumatics CH4 VOC BTEX'!B:B,A38,'Tool Pneumatics CH4 VOC BTEX'!H:H)*Q38</f>
        <v>0</v>
      </c>
      <c r="S38" s="16">
        <f>SUMIF('Tool Pneumatics CH4 VOC BTEX'!B:B,A38,'Tool Pneumatics CH4 VOC BTEX'!J:J)*Q38</f>
        <v>0</v>
      </c>
      <c r="T38" s="16">
        <f>SUMIF('Tool Pneumatics CH4 VOC BTEX'!B:B,A38,'Tool Pneumatics CH4 VOC BTEX'!L:L)*Q38</f>
        <v>0</v>
      </c>
      <c r="U38" s="16">
        <f>SUMIF('Tool Pneumatics CH4 VOC BTEX'!B:B,A38,'Tool Pneumatics CH4 VOC BTEX'!N:N)*Q38</f>
        <v>0</v>
      </c>
    </row>
    <row r="39" spans="1:21" x14ac:dyDescent="0.25">
      <c r="A39" s="1" t="s">
        <v>2241</v>
      </c>
      <c r="B39" s="1" t="s">
        <v>1482</v>
      </c>
      <c r="C39" s="1" t="s">
        <v>1811</v>
      </c>
      <c r="D39" s="3" t="s">
        <v>2240</v>
      </c>
      <c r="E39" s="3" t="s">
        <v>23961</v>
      </c>
      <c r="F39" s="1" t="s">
        <v>2240</v>
      </c>
      <c r="G39" s="1">
        <v>0</v>
      </c>
      <c r="H39" s="1" t="s">
        <v>27474</v>
      </c>
      <c r="I39" s="1">
        <v>0</v>
      </c>
      <c r="J39" s="1" t="s">
        <v>27474</v>
      </c>
      <c r="K39" s="1">
        <f t="shared" si="0"/>
        <v>0</v>
      </c>
      <c r="L39" s="2">
        <f>SUMIFS('Basin Total Well Counts'!B:B,'Basin Total Well Counts'!A:A,F39)</f>
        <v>0</v>
      </c>
      <c r="M39" s="4">
        <f t="shared" si="1"/>
        <v>0</v>
      </c>
      <c r="N39" s="2">
        <f>SUMIF('Basin Emissions'!A:A,F39,'Basin Emissions'!B:B)</f>
        <v>1897.7414753999999</v>
      </c>
      <c r="O39" s="8">
        <f t="shared" si="2"/>
        <v>0</v>
      </c>
      <c r="P39" s="7">
        <f>SUMIF('Tool Pneumatics CH4 VOC BTEX'!B:B,A39,'Tool Pneumatics CH4 VOC BTEX'!F:F)</f>
        <v>3.5899999141693102</v>
      </c>
      <c r="Q39" s="14">
        <f t="shared" si="3"/>
        <v>0</v>
      </c>
      <c r="R39" s="16">
        <f>SUMIF('Tool Pneumatics CH4 VOC BTEX'!B:B,A39,'Tool Pneumatics CH4 VOC BTEX'!H:H)*Q39</f>
        <v>0</v>
      </c>
      <c r="S39" s="16">
        <f>SUMIF('Tool Pneumatics CH4 VOC BTEX'!B:B,A39,'Tool Pneumatics CH4 VOC BTEX'!J:J)*Q39</f>
        <v>0</v>
      </c>
      <c r="T39" s="16">
        <f>SUMIF('Tool Pneumatics CH4 VOC BTEX'!B:B,A39,'Tool Pneumatics CH4 VOC BTEX'!L:L)*Q39</f>
        <v>0</v>
      </c>
      <c r="U39" s="16">
        <f>SUMIF('Tool Pneumatics CH4 VOC BTEX'!B:B,A39,'Tool Pneumatics CH4 VOC BTEX'!N:N)*Q39</f>
        <v>0</v>
      </c>
    </row>
    <row r="40" spans="1:21" x14ac:dyDescent="0.25">
      <c r="A40" s="1" t="s">
        <v>2242</v>
      </c>
      <c r="B40" s="1" t="s">
        <v>1482</v>
      </c>
      <c r="C40" s="1" t="s">
        <v>1619</v>
      </c>
      <c r="D40" s="3" t="s">
        <v>1015</v>
      </c>
      <c r="E40" s="3" t="s">
        <v>23961</v>
      </c>
      <c r="F40" s="1" t="s">
        <v>1015</v>
      </c>
      <c r="G40" s="1">
        <v>0</v>
      </c>
      <c r="H40" s="1" t="s">
        <v>27474</v>
      </c>
      <c r="I40" s="1">
        <v>0</v>
      </c>
      <c r="J40" s="1" t="s">
        <v>27474</v>
      </c>
      <c r="K40" s="1">
        <f t="shared" si="0"/>
        <v>0</v>
      </c>
      <c r="L40" s="2">
        <f>SUMIFS('Basin Total Well Counts'!B:B,'Basin Total Well Counts'!A:A,F40)</f>
        <v>100308</v>
      </c>
      <c r="M40" s="4">
        <f t="shared" si="1"/>
        <v>0</v>
      </c>
      <c r="N40" s="2">
        <f>SUMIF('Basin Emissions'!A:A,F40,'Basin Emissions'!B:B)</f>
        <v>7867.8947644</v>
      </c>
      <c r="O40" s="8">
        <f t="shared" si="2"/>
        <v>0</v>
      </c>
      <c r="P40" s="7">
        <f>SUMIF('Tool Pneumatics CH4 VOC BTEX'!B:B,A40,'Tool Pneumatics CH4 VOC BTEX'!F:F)</f>
        <v>3.5899999141693102</v>
      </c>
      <c r="Q40" s="14">
        <f t="shared" si="3"/>
        <v>0</v>
      </c>
      <c r="R40" s="16">
        <f>SUMIF('Tool Pneumatics CH4 VOC BTEX'!B:B,A40,'Tool Pneumatics CH4 VOC BTEX'!H:H)*Q40</f>
        <v>0</v>
      </c>
      <c r="S40" s="16">
        <f>SUMIF('Tool Pneumatics CH4 VOC BTEX'!B:B,A40,'Tool Pneumatics CH4 VOC BTEX'!J:J)*Q40</f>
        <v>0</v>
      </c>
      <c r="T40" s="16">
        <f>SUMIF('Tool Pneumatics CH4 VOC BTEX'!B:B,A40,'Tool Pneumatics CH4 VOC BTEX'!L:L)*Q40</f>
        <v>0</v>
      </c>
      <c r="U40" s="16">
        <f>SUMIF('Tool Pneumatics CH4 VOC BTEX'!B:B,A40,'Tool Pneumatics CH4 VOC BTEX'!N:N)*Q40</f>
        <v>0</v>
      </c>
    </row>
    <row r="41" spans="1:21" x14ac:dyDescent="0.25">
      <c r="A41" s="1" t="s">
        <v>2243</v>
      </c>
      <c r="B41" s="1" t="s">
        <v>1482</v>
      </c>
      <c r="C41" s="1" t="s">
        <v>2244</v>
      </c>
      <c r="D41" s="3" t="s">
        <v>2223</v>
      </c>
      <c r="E41" s="3" t="s">
        <v>3813</v>
      </c>
      <c r="F41" s="1" t="s">
        <v>2223</v>
      </c>
      <c r="G41" s="1">
        <v>0</v>
      </c>
      <c r="H41" s="1" t="s">
        <v>27474</v>
      </c>
      <c r="I41" s="1">
        <v>0</v>
      </c>
      <c r="J41" s="1" t="s">
        <v>27474</v>
      </c>
      <c r="K41" s="1">
        <f t="shared" si="0"/>
        <v>0</v>
      </c>
      <c r="L41" s="2">
        <f>SUMIFS('Basin Total Well Counts'!B:B,'Basin Total Well Counts'!A:A,F41)</f>
        <v>1034</v>
      </c>
      <c r="M41" s="4">
        <f t="shared" si="1"/>
        <v>0</v>
      </c>
      <c r="N41" s="2">
        <f>SUMIF('Basin Emissions'!A:A,F41,'Basin Emissions'!B:B)</f>
        <v>9940.5961918999983</v>
      </c>
      <c r="O41" s="8">
        <f t="shared" si="2"/>
        <v>0</v>
      </c>
      <c r="P41" s="7">
        <f>SUMIF('Tool Pneumatics CH4 VOC BTEX'!B:B,A41,'Tool Pneumatics CH4 VOC BTEX'!F:F)</f>
        <v>4.9166021347045898</v>
      </c>
      <c r="Q41" s="14">
        <f t="shared" si="3"/>
        <v>0</v>
      </c>
      <c r="R41" s="16">
        <f>SUMIF('Tool Pneumatics CH4 VOC BTEX'!B:B,A41,'Tool Pneumatics CH4 VOC BTEX'!H:H)*Q41</f>
        <v>0</v>
      </c>
      <c r="S41" s="16">
        <f>SUMIF('Tool Pneumatics CH4 VOC BTEX'!B:B,A41,'Tool Pneumatics CH4 VOC BTEX'!J:J)*Q41</f>
        <v>0</v>
      </c>
      <c r="T41" s="16">
        <f>SUMIF('Tool Pneumatics CH4 VOC BTEX'!B:B,A41,'Tool Pneumatics CH4 VOC BTEX'!L:L)*Q41</f>
        <v>0</v>
      </c>
      <c r="U41" s="16">
        <f>SUMIF('Tool Pneumatics CH4 VOC BTEX'!B:B,A41,'Tool Pneumatics CH4 VOC BTEX'!N:N)*Q41</f>
        <v>0</v>
      </c>
    </row>
    <row r="42" spans="1:21" x14ac:dyDescent="0.25">
      <c r="A42" s="1" t="s">
        <v>2245</v>
      </c>
      <c r="B42" s="1" t="s">
        <v>1482</v>
      </c>
      <c r="C42" s="1" t="s">
        <v>1779</v>
      </c>
      <c r="D42" s="3" t="s">
        <v>2223</v>
      </c>
      <c r="E42" s="3" t="s">
        <v>3813</v>
      </c>
      <c r="F42" s="1" t="s">
        <v>2223</v>
      </c>
      <c r="G42" s="1">
        <v>0</v>
      </c>
      <c r="H42" s="1" t="s">
        <v>27474</v>
      </c>
      <c r="I42" s="1">
        <v>0</v>
      </c>
      <c r="J42" s="1" t="s">
        <v>27474</v>
      </c>
      <c r="K42" s="1">
        <f t="shared" si="0"/>
        <v>0</v>
      </c>
      <c r="L42" s="2">
        <f>SUMIFS('Basin Total Well Counts'!B:B,'Basin Total Well Counts'!A:A,F42)</f>
        <v>1034</v>
      </c>
      <c r="M42" s="4">
        <f t="shared" si="1"/>
        <v>0</v>
      </c>
      <c r="N42" s="2">
        <f>SUMIF('Basin Emissions'!A:A,F42,'Basin Emissions'!B:B)</f>
        <v>9940.5961918999983</v>
      </c>
      <c r="O42" s="8">
        <f t="shared" si="2"/>
        <v>0</v>
      </c>
      <c r="P42" s="7">
        <f>SUMIF('Tool Pneumatics CH4 VOC BTEX'!B:B,A42,'Tool Pneumatics CH4 VOC BTEX'!F:F)</f>
        <v>4.9166021347045898</v>
      </c>
      <c r="Q42" s="14">
        <f t="shared" si="3"/>
        <v>0</v>
      </c>
      <c r="R42" s="16">
        <f>SUMIF('Tool Pneumatics CH4 VOC BTEX'!B:B,A42,'Tool Pneumatics CH4 VOC BTEX'!H:H)*Q42</f>
        <v>0</v>
      </c>
      <c r="S42" s="16">
        <f>SUMIF('Tool Pneumatics CH4 VOC BTEX'!B:B,A42,'Tool Pneumatics CH4 VOC BTEX'!J:J)*Q42</f>
        <v>0</v>
      </c>
      <c r="T42" s="16">
        <f>SUMIF('Tool Pneumatics CH4 VOC BTEX'!B:B,A42,'Tool Pneumatics CH4 VOC BTEX'!L:L)*Q42</f>
        <v>0</v>
      </c>
      <c r="U42" s="16">
        <f>SUMIF('Tool Pneumatics CH4 VOC BTEX'!B:B,A42,'Tool Pneumatics CH4 VOC BTEX'!N:N)*Q42</f>
        <v>0</v>
      </c>
    </row>
    <row r="43" spans="1:21" x14ac:dyDescent="0.25">
      <c r="A43" s="1" t="s">
        <v>2246</v>
      </c>
      <c r="B43" s="1" t="s">
        <v>1482</v>
      </c>
      <c r="C43" s="1" t="s">
        <v>2247</v>
      </c>
      <c r="D43" s="3" t="s">
        <v>2223</v>
      </c>
      <c r="E43" s="3" t="s">
        <v>3813</v>
      </c>
      <c r="F43" s="1" t="s">
        <v>2223</v>
      </c>
      <c r="G43" s="1">
        <v>0</v>
      </c>
      <c r="H43" s="1" t="s">
        <v>27474</v>
      </c>
      <c r="I43" s="1">
        <v>0</v>
      </c>
      <c r="J43" s="1" t="s">
        <v>27474</v>
      </c>
      <c r="K43" s="1">
        <f t="shared" si="0"/>
        <v>0</v>
      </c>
      <c r="L43" s="2">
        <f>SUMIFS('Basin Total Well Counts'!B:B,'Basin Total Well Counts'!A:A,F43)</f>
        <v>1034</v>
      </c>
      <c r="M43" s="4">
        <f t="shared" si="1"/>
        <v>0</v>
      </c>
      <c r="N43" s="2">
        <f>SUMIF('Basin Emissions'!A:A,F43,'Basin Emissions'!B:B)</f>
        <v>9940.5961918999983</v>
      </c>
      <c r="O43" s="8">
        <f t="shared" si="2"/>
        <v>0</v>
      </c>
      <c r="P43" s="7">
        <f>SUMIF('Tool Pneumatics CH4 VOC BTEX'!B:B,A43,'Tool Pneumatics CH4 VOC BTEX'!F:F)</f>
        <v>4.9166021347045898</v>
      </c>
      <c r="Q43" s="14">
        <f t="shared" si="3"/>
        <v>0</v>
      </c>
      <c r="R43" s="16">
        <f>SUMIF('Tool Pneumatics CH4 VOC BTEX'!B:B,A43,'Tool Pneumatics CH4 VOC BTEX'!H:H)*Q43</f>
        <v>0</v>
      </c>
      <c r="S43" s="16">
        <f>SUMIF('Tool Pneumatics CH4 VOC BTEX'!B:B,A43,'Tool Pneumatics CH4 VOC BTEX'!J:J)*Q43</f>
        <v>0</v>
      </c>
      <c r="T43" s="16">
        <f>SUMIF('Tool Pneumatics CH4 VOC BTEX'!B:B,A43,'Tool Pneumatics CH4 VOC BTEX'!L:L)*Q43</f>
        <v>0</v>
      </c>
      <c r="U43" s="16">
        <f>SUMIF('Tool Pneumatics CH4 VOC BTEX'!B:B,A43,'Tool Pneumatics CH4 VOC BTEX'!N:N)*Q43</f>
        <v>0</v>
      </c>
    </row>
    <row r="44" spans="1:21" x14ac:dyDescent="0.25">
      <c r="A44" s="1" t="s">
        <v>2248</v>
      </c>
      <c r="B44" s="1" t="s">
        <v>1482</v>
      </c>
      <c r="C44" s="1" t="s">
        <v>1931</v>
      </c>
      <c r="D44" s="3" t="s">
        <v>2240</v>
      </c>
      <c r="E44" s="3" t="s">
        <v>23961</v>
      </c>
      <c r="F44" s="1" t="s">
        <v>2240</v>
      </c>
      <c r="G44" s="1">
        <v>0</v>
      </c>
      <c r="H44" s="1" t="s">
        <v>27474</v>
      </c>
      <c r="I44" s="1">
        <v>0</v>
      </c>
      <c r="J44" s="1" t="s">
        <v>27474</v>
      </c>
      <c r="K44" s="1">
        <f t="shared" si="0"/>
        <v>0</v>
      </c>
      <c r="L44" s="2">
        <f>SUMIFS('Basin Total Well Counts'!B:B,'Basin Total Well Counts'!A:A,F44)</f>
        <v>0</v>
      </c>
      <c r="M44" s="4">
        <f t="shared" si="1"/>
        <v>0</v>
      </c>
      <c r="N44" s="2">
        <f>SUMIF('Basin Emissions'!A:A,F44,'Basin Emissions'!B:B)</f>
        <v>1897.7414753999999</v>
      </c>
      <c r="O44" s="8">
        <f t="shared" si="2"/>
        <v>0</v>
      </c>
      <c r="P44" s="7">
        <f>SUMIF('Tool Pneumatics CH4 VOC BTEX'!B:B,A44,'Tool Pneumatics CH4 VOC BTEX'!F:F)</f>
        <v>3.5899999141693102</v>
      </c>
      <c r="Q44" s="14">
        <f t="shared" si="3"/>
        <v>0</v>
      </c>
      <c r="R44" s="16">
        <f>SUMIF('Tool Pneumatics CH4 VOC BTEX'!B:B,A44,'Tool Pneumatics CH4 VOC BTEX'!H:H)*Q44</f>
        <v>0</v>
      </c>
      <c r="S44" s="16">
        <f>SUMIF('Tool Pneumatics CH4 VOC BTEX'!B:B,A44,'Tool Pneumatics CH4 VOC BTEX'!J:J)*Q44</f>
        <v>0</v>
      </c>
      <c r="T44" s="16">
        <f>SUMIF('Tool Pneumatics CH4 VOC BTEX'!B:B,A44,'Tool Pneumatics CH4 VOC BTEX'!L:L)*Q44</f>
        <v>0</v>
      </c>
      <c r="U44" s="16">
        <f>SUMIF('Tool Pneumatics CH4 VOC BTEX'!B:B,A44,'Tool Pneumatics CH4 VOC BTEX'!N:N)*Q44</f>
        <v>0</v>
      </c>
    </row>
    <row r="45" spans="1:21" x14ac:dyDescent="0.25">
      <c r="A45" s="1" t="s">
        <v>2249</v>
      </c>
      <c r="B45" s="1" t="s">
        <v>1482</v>
      </c>
      <c r="C45" s="1" t="s">
        <v>1781</v>
      </c>
      <c r="D45" s="3" t="s">
        <v>2240</v>
      </c>
      <c r="E45" s="3" t="s">
        <v>23961</v>
      </c>
      <c r="F45" s="1" t="s">
        <v>2240</v>
      </c>
      <c r="G45" s="1">
        <v>0</v>
      </c>
      <c r="H45" s="1" t="s">
        <v>27474</v>
      </c>
      <c r="I45" s="1">
        <v>0</v>
      </c>
      <c r="J45" s="1" t="s">
        <v>27474</v>
      </c>
      <c r="K45" s="1">
        <f t="shared" si="0"/>
        <v>0</v>
      </c>
      <c r="L45" s="2">
        <f>SUMIFS('Basin Total Well Counts'!B:B,'Basin Total Well Counts'!A:A,F45)</f>
        <v>0</v>
      </c>
      <c r="M45" s="4">
        <f t="shared" si="1"/>
        <v>0</v>
      </c>
      <c r="N45" s="2">
        <f>SUMIF('Basin Emissions'!A:A,F45,'Basin Emissions'!B:B)</f>
        <v>1897.7414753999999</v>
      </c>
      <c r="O45" s="8">
        <f t="shared" si="2"/>
        <v>0</v>
      </c>
      <c r="P45" s="7">
        <f>SUMIF('Tool Pneumatics CH4 VOC BTEX'!B:B,A45,'Tool Pneumatics CH4 VOC BTEX'!F:F)</f>
        <v>3.5899999141693102</v>
      </c>
      <c r="Q45" s="14">
        <f t="shared" si="3"/>
        <v>0</v>
      </c>
      <c r="R45" s="16">
        <f>SUMIF('Tool Pneumatics CH4 VOC BTEX'!B:B,A45,'Tool Pneumatics CH4 VOC BTEX'!H:H)*Q45</f>
        <v>0</v>
      </c>
      <c r="S45" s="16">
        <f>SUMIF('Tool Pneumatics CH4 VOC BTEX'!B:B,A45,'Tool Pneumatics CH4 VOC BTEX'!J:J)*Q45</f>
        <v>0</v>
      </c>
      <c r="T45" s="16">
        <f>SUMIF('Tool Pneumatics CH4 VOC BTEX'!B:B,A45,'Tool Pneumatics CH4 VOC BTEX'!L:L)*Q45</f>
        <v>0</v>
      </c>
      <c r="U45" s="16">
        <f>SUMIF('Tool Pneumatics CH4 VOC BTEX'!B:B,A45,'Tool Pneumatics CH4 VOC BTEX'!N:N)*Q45</f>
        <v>0</v>
      </c>
    </row>
    <row r="46" spans="1:21" x14ac:dyDescent="0.25">
      <c r="A46" s="1" t="s">
        <v>2250</v>
      </c>
      <c r="B46" s="1" t="s">
        <v>1482</v>
      </c>
      <c r="C46" s="1" t="s">
        <v>2251</v>
      </c>
      <c r="D46" s="3" t="s">
        <v>2229</v>
      </c>
      <c r="E46" s="3" t="s">
        <v>23961</v>
      </c>
      <c r="F46" s="1" t="s">
        <v>2229</v>
      </c>
      <c r="G46" s="1">
        <v>0</v>
      </c>
      <c r="H46" s="1" t="s">
        <v>27474</v>
      </c>
      <c r="I46" s="1">
        <v>0</v>
      </c>
      <c r="J46" s="1" t="s">
        <v>27474</v>
      </c>
      <c r="K46" s="1">
        <f t="shared" si="0"/>
        <v>0</v>
      </c>
      <c r="L46" s="2">
        <f>SUMIFS('Basin Total Well Counts'!B:B,'Basin Total Well Counts'!A:A,F46)</f>
        <v>0</v>
      </c>
      <c r="M46" s="4">
        <f t="shared" si="1"/>
        <v>0</v>
      </c>
      <c r="N46" s="2">
        <f>SUMIF('Basin Emissions'!A:A,F46,'Basin Emissions'!B:B)</f>
        <v>1971.6074169999999</v>
      </c>
      <c r="O46" s="8">
        <f t="shared" si="2"/>
        <v>0</v>
      </c>
      <c r="P46" s="7">
        <f>SUMIF('Tool Pneumatics CH4 VOC BTEX'!B:B,A46,'Tool Pneumatics CH4 VOC BTEX'!F:F)</f>
        <v>3.5899999141693102</v>
      </c>
      <c r="Q46" s="14">
        <f t="shared" si="3"/>
        <v>0</v>
      </c>
      <c r="R46" s="16">
        <f>SUMIF('Tool Pneumatics CH4 VOC BTEX'!B:B,A46,'Tool Pneumatics CH4 VOC BTEX'!H:H)*Q46</f>
        <v>0</v>
      </c>
      <c r="S46" s="16">
        <f>SUMIF('Tool Pneumatics CH4 VOC BTEX'!B:B,A46,'Tool Pneumatics CH4 VOC BTEX'!J:J)*Q46</f>
        <v>0</v>
      </c>
      <c r="T46" s="16">
        <f>SUMIF('Tool Pneumatics CH4 VOC BTEX'!B:B,A46,'Tool Pneumatics CH4 VOC BTEX'!L:L)*Q46</f>
        <v>0</v>
      </c>
      <c r="U46" s="16">
        <f>SUMIF('Tool Pneumatics CH4 VOC BTEX'!B:B,A46,'Tool Pneumatics CH4 VOC BTEX'!N:N)*Q46</f>
        <v>0</v>
      </c>
    </row>
    <row r="47" spans="1:21" x14ac:dyDescent="0.25">
      <c r="A47" s="1" t="s">
        <v>2253</v>
      </c>
      <c r="B47" s="1" t="s">
        <v>1482</v>
      </c>
      <c r="C47" s="1" t="s">
        <v>1915</v>
      </c>
      <c r="D47" s="3" t="s">
        <v>2252</v>
      </c>
      <c r="E47" s="3" t="s">
        <v>23961</v>
      </c>
      <c r="F47" s="1" t="s">
        <v>2252</v>
      </c>
      <c r="G47" s="1">
        <v>0</v>
      </c>
      <c r="H47" s="1" t="s">
        <v>27474</v>
      </c>
      <c r="I47" s="1">
        <v>0</v>
      </c>
      <c r="J47" s="1" t="s">
        <v>27474</v>
      </c>
      <c r="K47" s="1">
        <f t="shared" si="0"/>
        <v>0</v>
      </c>
      <c r="L47" s="2">
        <f>SUMIFS('Basin Total Well Counts'!B:B,'Basin Total Well Counts'!A:A,F47)</f>
        <v>4041</v>
      </c>
      <c r="M47" s="4">
        <f t="shared" si="1"/>
        <v>0</v>
      </c>
      <c r="N47" s="2">
        <f>SUMIF('Basin Emissions'!A:A,F47,'Basin Emissions'!B:B)</f>
        <v>864.57313880000004</v>
      </c>
      <c r="O47" s="8">
        <f t="shared" si="2"/>
        <v>0</v>
      </c>
      <c r="P47" s="7">
        <f>SUMIF('Tool Pneumatics CH4 VOC BTEX'!B:B,A47,'Tool Pneumatics CH4 VOC BTEX'!F:F)</f>
        <v>3.5899999141693102</v>
      </c>
      <c r="Q47" s="14">
        <f t="shared" si="3"/>
        <v>0</v>
      </c>
      <c r="R47" s="16">
        <f>SUMIF('Tool Pneumatics CH4 VOC BTEX'!B:B,A47,'Tool Pneumatics CH4 VOC BTEX'!H:H)*Q47</f>
        <v>0</v>
      </c>
      <c r="S47" s="16">
        <f>SUMIF('Tool Pneumatics CH4 VOC BTEX'!B:B,A47,'Tool Pneumatics CH4 VOC BTEX'!J:J)*Q47</f>
        <v>0</v>
      </c>
      <c r="T47" s="16">
        <f>SUMIF('Tool Pneumatics CH4 VOC BTEX'!B:B,A47,'Tool Pneumatics CH4 VOC BTEX'!L:L)*Q47</f>
        <v>0</v>
      </c>
      <c r="U47" s="16">
        <f>SUMIF('Tool Pneumatics CH4 VOC BTEX'!B:B,A47,'Tool Pneumatics CH4 VOC BTEX'!N:N)*Q47</f>
        <v>0</v>
      </c>
    </row>
    <row r="48" spans="1:21" x14ac:dyDescent="0.25">
      <c r="A48" s="1" t="s">
        <v>2254</v>
      </c>
      <c r="B48" s="1" t="s">
        <v>1482</v>
      </c>
      <c r="C48" s="1" t="s">
        <v>2255</v>
      </c>
      <c r="D48" s="3" t="s">
        <v>2223</v>
      </c>
      <c r="E48" s="3" t="s">
        <v>3813</v>
      </c>
      <c r="F48" s="1" t="s">
        <v>2223</v>
      </c>
      <c r="G48" s="1">
        <v>0</v>
      </c>
      <c r="H48" s="1" t="s">
        <v>27474</v>
      </c>
      <c r="I48" s="1">
        <v>0</v>
      </c>
      <c r="J48" s="1" t="s">
        <v>27474</v>
      </c>
      <c r="K48" s="1">
        <f t="shared" si="0"/>
        <v>0</v>
      </c>
      <c r="L48" s="2">
        <f>SUMIFS('Basin Total Well Counts'!B:B,'Basin Total Well Counts'!A:A,F48)</f>
        <v>1034</v>
      </c>
      <c r="M48" s="4">
        <f t="shared" si="1"/>
        <v>0</v>
      </c>
      <c r="N48" s="2">
        <f>SUMIF('Basin Emissions'!A:A,F48,'Basin Emissions'!B:B)</f>
        <v>9940.5961918999983</v>
      </c>
      <c r="O48" s="8">
        <f t="shared" si="2"/>
        <v>0</v>
      </c>
      <c r="P48" s="7">
        <f>SUMIF('Tool Pneumatics CH4 VOC BTEX'!B:B,A48,'Tool Pneumatics CH4 VOC BTEX'!F:F)</f>
        <v>4.9166021347045898</v>
      </c>
      <c r="Q48" s="14">
        <f t="shared" si="3"/>
        <v>0</v>
      </c>
      <c r="R48" s="16">
        <f>SUMIF('Tool Pneumatics CH4 VOC BTEX'!B:B,A48,'Tool Pneumatics CH4 VOC BTEX'!H:H)*Q48</f>
        <v>0</v>
      </c>
      <c r="S48" s="16">
        <f>SUMIF('Tool Pneumatics CH4 VOC BTEX'!B:B,A48,'Tool Pneumatics CH4 VOC BTEX'!J:J)*Q48</f>
        <v>0</v>
      </c>
      <c r="T48" s="16">
        <f>SUMIF('Tool Pneumatics CH4 VOC BTEX'!B:B,A48,'Tool Pneumatics CH4 VOC BTEX'!L:L)*Q48</f>
        <v>0</v>
      </c>
      <c r="U48" s="16">
        <f>SUMIF('Tool Pneumatics CH4 VOC BTEX'!B:B,A48,'Tool Pneumatics CH4 VOC BTEX'!N:N)*Q48</f>
        <v>0</v>
      </c>
    </row>
    <row r="49" spans="1:21" x14ac:dyDescent="0.25">
      <c r="A49" s="1" t="s">
        <v>2256</v>
      </c>
      <c r="B49" s="1" t="s">
        <v>1482</v>
      </c>
      <c r="C49" s="1" t="s">
        <v>2257</v>
      </c>
      <c r="D49" s="3" t="s">
        <v>2240</v>
      </c>
      <c r="E49" s="3" t="s">
        <v>23961</v>
      </c>
      <c r="F49" s="1" t="s">
        <v>2240</v>
      </c>
      <c r="G49" s="1">
        <v>0</v>
      </c>
      <c r="H49" s="1" t="s">
        <v>27474</v>
      </c>
      <c r="I49" s="1">
        <v>0</v>
      </c>
      <c r="J49" s="1" t="s">
        <v>27474</v>
      </c>
      <c r="K49" s="1">
        <f t="shared" si="0"/>
        <v>0</v>
      </c>
      <c r="L49" s="2">
        <f>SUMIFS('Basin Total Well Counts'!B:B,'Basin Total Well Counts'!A:A,F49)</f>
        <v>0</v>
      </c>
      <c r="M49" s="4">
        <f t="shared" si="1"/>
        <v>0</v>
      </c>
      <c r="N49" s="2">
        <f>SUMIF('Basin Emissions'!A:A,F49,'Basin Emissions'!B:B)</f>
        <v>1897.7414753999999</v>
      </c>
      <c r="O49" s="8">
        <f t="shared" si="2"/>
        <v>0</v>
      </c>
      <c r="P49" s="7">
        <f>SUMIF('Tool Pneumatics CH4 VOC BTEX'!B:B,A49,'Tool Pneumatics CH4 VOC BTEX'!F:F)</f>
        <v>3.5899999141693102</v>
      </c>
      <c r="Q49" s="14">
        <f t="shared" si="3"/>
        <v>0</v>
      </c>
      <c r="R49" s="16">
        <f>SUMIF('Tool Pneumatics CH4 VOC BTEX'!B:B,A49,'Tool Pneumatics CH4 VOC BTEX'!H:H)*Q49</f>
        <v>0</v>
      </c>
      <c r="S49" s="16">
        <f>SUMIF('Tool Pneumatics CH4 VOC BTEX'!B:B,A49,'Tool Pneumatics CH4 VOC BTEX'!J:J)*Q49</f>
        <v>0</v>
      </c>
      <c r="T49" s="16">
        <f>SUMIF('Tool Pneumatics CH4 VOC BTEX'!B:B,A49,'Tool Pneumatics CH4 VOC BTEX'!L:L)*Q49</f>
        <v>0</v>
      </c>
      <c r="U49" s="16">
        <f>SUMIF('Tool Pneumatics CH4 VOC BTEX'!B:B,A49,'Tool Pneumatics CH4 VOC BTEX'!N:N)*Q49</f>
        <v>0</v>
      </c>
    </row>
    <row r="50" spans="1:21" x14ac:dyDescent="0.25">
      <c r="A50" s="1" t="s">
        <v>2258</v>
      </c>
      <c r="B50" s="1" t="s">
        <v>1482</v>
      </c>
      <c r="C50" s="1" t="s">
        <v>1732</v>
      </c>
      <c r="D50" s="3" t="s">
        <v>2223</v>
      </c>
      <c r="E50" s="3" t="s">
        <v>3813</v>
      </c>
      <c r="F50" s="1" t="s">
        <v>2223</v>
      </c>
      <c r="G50" s="1">
        <v>0</v>
      </c>
      <c r="H50" s="1" t="s">
        <v>27474</v>
      </c>
      <c r="I50" s="1">
        <v>0</v>
      </c>
      <c r="J50" s="1" t="s">
        <v>27474</v>
      </c>
      <c r="K50" s="1">
        <f t="shared" si="0"/>
        <v>0</v>
      </c>
      <c r="L50" s="2">
        <f>SUMIFS('Basin Total Well Counts'!B:B,'Basin Total Well Counts'!A:A,F50)</f>
        <v>1034</v>
      </c>
      <c r="M50" s="4">
        <f t="shared" si="1"/>
        <v>0</v>
      </c>
      <c r="N50" s="2">
        <f>SUMIF('Basin Emissions'!A:A,F50,'Basin Emissions'!B:B)</f>
        <v>9940.5961918999983</v>
      </c>
      <c r="O50" s="8">
        <f t="shared" si="2"/>
        <v>0</v>
      </c>
      <c r="P50" s="7">
        <f>SUMIF('Tool Pneumatics CH4 VOC BTEX'!B:B,A50,'Tool Pneumatics CH4 VOC BTEX'!F:F)</f>
        <v>4.9166021347045898</v>
      </c>
      <c r="Q50" s="14">
        <f t="shared" si="3"/>
        <v>0</v>
      </c>
      <c r="R50" s="16">
        <f>SUMIF('Tool Pneumatics CH4 VOC BTEX'!B:B,A50,'Tool Pneumatics CH4 VOC BTEX'!H:H)*Q50</f>
        <v>0</v>
      </c>
      <c r="S50" s="16">
        <f>SUMIF('Tool Pneumatics CH4 VOC BTEX'!B:B,A50,'Tool Pneumatics CH4 VOC BTEX'!J:J)*Q50</f>
        <v>0</v>
      </c>
      <c r="T50" s="16">
        <f>SUMIF('Tool Pneumatics CH4 VOC BTEX'!B:B,A50,'Tool Pneumatics CH4 VOC BTEX'!L:L)*Q50</f>
        <v>0</v>
      </c>
      <c r="U50" s="16">
        <f>SUMIF('Tool Pneumatics CH4 VOC BTEX'!B:B,A50,'Tool Pneumatics CH4 VOC BTEX'!N:N)*Q50</f>
        <v>0</v>
      </c>
    </row>
    <row r="51" spans="1:21" x14ac:dyDescent="0.25">
      <c r="A51" s="1" t="s">
        <v>2259</v>
      </c>
      <c r="B51" s="1" t="s">
        <v>1482</v>
      </c>
      <c r="C51" s="1" t="s">
        <v>2260</v>
      </c>
      <c r="D51" s="3" t="s">
        <v>2223</v>
      </c>
      <c r="E51" s="3" t="s">
        <v>3813</v>
      </c>
      <c r="F51" s="1" t="s">
        <v>2223</v>
      </c>
      <c r="G51" s="1">
        <v>0</v>
      </c>
      <c r="H51" s="1" t="s">
        <v>27474</v>
      </c>
      <c r="I51" s="1">
        <v>0</v>
      </c>
      <c r="J51" s="1" t="s">
        <v>27474</v>
      </c>
      <c r="K51" s="1">
        <f t="shared" si="0"/>
        <v>0</v>
      </c>
      <c r="L51" s="2">
        <f>SUMIFS('Basin Total Well Counts'!B:B,'Basin Total Well Counts'!A:A,F51)</f>
        <v>1034</v>
      </c>
      <c r="M51" s="4">
        <f t="shared" si="1"/>
        <v>0</v>
      </c>
      <c r="N51" s="2">
        <f>SUMIF('Basin Emissions'!A:A,F51,'Basin Emissions'!B:B)</f>
        <v>9940.5961918999983</v>
      </c>
      <c r="O51" s="8">
        <f t="shared" si="2"/>
        <v>0</v>
      </c>
      <c r="P51" s="7">
        <f>SUMIF('Tool Pneumatics CH4 VOC BTEX'!B:B,A51,'Tool Pneumatics CH4 VOC BTEX'!F:F)</f>
        <v>4.9166021347045898</v>
      </c>
      <c r="Q51" s="14">
        <f t="shared" si="3"/>
        <v>0</v>
      </c>
      <c r="R51" s="16">
        <f>SUMIF('Tool Pneumatics CH4 VOC BTEX'!B:B,A51,'Tool Pneumatics CH4 VOC BTEX'!H:H)*Q51</f>
        <v>0</v>
      </c>
      <c r="S51" s="16">
        <f>SUMIF('Tool Pneumatics CH4 VOC BTEX'!B:B,A51,'Tool Pneumatics CH4 VOC BTEX'!J:J)*Q51</f>
        <v>0</v>
      </c>
      <c r="T51" s="16">
        <f>SUMIF('Tool Pneumatics CH4 VOC BTEX'!B:B,A51,'Tool Pneumatics CH4 VOC BTEX'!L:L)*Q51</f>
        <v>0</v>
      </c>
      <c r="U51" s="16">
        <f>SUMIF('Tool Pneumatics CH4 VOC BTEX'!B:B,A51,'Tool Pneumatics CH4 VOC BTEX'!N:N)*Q51</f>
        <v>0</v>
      </c>
    </row>
    <row r="52" spans="1:21" x14ac:dyDescent="0.25">
      <c r="A52" s="1" t="s">
        <v>2261</v>
      </c>
      <c r="B52" s="1" t="s">
        <v>1482</v>
      </c>
      <c r="C52" s="1" t="s">
        <v>2127</v>
      </c>
      <c r="D52" s="3" t="s">
        <v>2252</v>
      </c>
      <c r="E52" s="3" t="s">
        <v>23961</v>
      </c>
      <c r="F52" s="1" t="s">
        <v>2252</v>
      </c>
      <c r="G52" s="1">
        <v>0</v>
      </c>
      <c r="H52" s="1" t="s">
        <v>27474</v>
      </c>
      <c r="I52" s="1">
        <v>0</v>
      </c>
      <c r="J52" s="1" t="s">
        <v>27474</v>
      </c>
      <c r="K52" s="1">
        <f t="shared" si="0"/>
        <v>0</v>
      </c>
      <c r="L52" s="2">
        <f>SUMIFS('Basin Total Well Counts'!B:B,'Basin Total Well Counts'!A:A,F52)</f>
        <v>4041</v>
      </c>
      <c r="M52" s="4">
        <f t="shared" si="1"/>
        <v>0</v>
      </c>
      <c r="N52" s="2">
        <f>SUMIF('Basin Emissions'!A:A,F52,'Basin Emissions'!B:B)</f>
        <v>864.57313880000004</v>
      </c>
      <c r="O52" s="8">
        <f t="shared" si="2"/>
        <v>0</v>
      </c>
      <c r="P52" s="7">
        <f>SUMIF('Tool Pneumatics CH4 VOC BTEX'!B:B,A52,'Tool Pneumatics CH4 VOC BTEX'!F:F)</f>
        <v>3.5899999141693102</v>
      </c>
      <c r="Q52" s="14">
        <f t="shared" si="3"/>
        <v>0</v>
      </c>
      <c r="R52" s="16">
        <f>SUMIF('Tool Pneumatics CH4 VOC BTEX'!B:B,A52,'Tool Pneumatics CH4 VOC BTEX'!H:H)*Q52</f>
        <v>0</v>
      </c>
      <c r="S52" s="16">
        <f>SUMIF('Tool Pneumatics CH4 VOC BTEX'!B:B,A52,'Tool Pneumatics CH4 VOC BTEX'!J:J)*Q52</f>
        <v>0</v>
      </c>
      <c r="T52" s="16">
        <f>SUMIF('Tool Pneumatics CH4 VOC BTEX'!B:B,A52,'Tool Pneumatics CH4 VOC BTEX'!L:L)*Q52</f>
        <v>0</v>
      </c>
      <c r="U52" s="16">
        <f>SUMIF('Tool Pneumatics CH4 VOC BTEX'!B:B,A52,'Tool Pneumatics CH4 VOC BTEX'!N:N)*Q52</f>
        <v>0</v>
      </c>
    </row>
    <row r="53" spans="1:21" x14ac:dyDescent="0.25">
      <c r="A53" s="1" t="s">
        <v>2262</v>
      </c>
      <c r="B53" s="1" t="s">
        <v>1482</v>
      </c>
      <c r="C53" s="1" t="s">
        <v>2263</v>
      </c>
      <c r="D53" s="3" t="s">
        <v>2229</v>
      </c>
      <c r="E53" s="3" t="s">
        <v>23961</v>
      </c>
      <c r="F53" s="1" t="s">
        <v>2229</v>
      </c>
      <c r="G53" s="1">
        <v>0</v>
      </c>
      <c r="H53" s="1" t="s">
        <v>27474</v>
      </c>
      <c r="I53" s="1">
        <v>0</v>
      </c>
      <c r="J53" s="1" t="s">
        <v>27474</v>
      </c>
      <c r="K53" s="1">
        <f t="shared" si="0"/>
        <v>0</v>
      </c>
      <c r="L53" s="2">
        <f>SUMIFS('Basin Total Well Counts'!B:B,'Basin Total Well Counts'!A:A,F53)</f>
        <v>0</v>
      </c>
      <c r="M53" s="4">
        <f t="shared" si="1"/>
        <v>0</v>
      </c>
      <c r="N53" s="2">
        <f>SUMIF('Basin Emissions'!A:A,F53,'Basin Emissions'!B:B)</f>
        <v>1971.6074169999999</v>
      </c>
      <c r="O53" s="8">
        <f t="shared" si="2"/>
        <v>0</v>
      </c>
      <c r="P53" s="7">
        <f>SUMIF('Tool Pneumatics CH4 VOC BTEX'!B:B,A53,'Tool Pneumatics CH4 VOC BTEX'!F:F)</f>
        <v>3.5899999141693102</v>
      </c>
      <c r="Q53" s="14">
        <f t="shared" si="3"/>
        <v>0</v>
      </c>
      <c r="R53" s="16">
        <f>SUMIF('Tool Pneumatics CH4 VOC BTEX'!B:B,A53,'Tool Pneumatics CH4 VOC BTEX'!H:H)*Q53</f>
        <v>0</v>
      </c>
      <c r="S53" s="16">
        <f>SUMIF('Tool Pneumatics CH4 VOC BTEX'!B:B,A53,'Tool Pneumatics CH4 VOC BTEX'!J:J)*Q53</f>
        <v>0</v>
      </c>
      <c r="T53" s="16">
        <f>SUMIF('Tool Pneumatics CH4 VOC BTEX'!B:B,A53,'Tool Pneumatics CH4 VOC BTEX'!L:L)*Q53</f>
        <v>0</v>
      </c>
      <c r="U53" s="16">
        <f>SUMIF('Tool Pneumatics CH4 VOC BTEX'!B:B,A53,'Tool Pneumatics CH4 VOC BTEX'!N:N)*Q53</f>
        <v>0</v>
      </c>
    </row>
    <row r="54" spans="1:21" x14ac:dyDescent="0.25">
      <c r="A54" s="1" t="s">
        <v>2264</v>
      </c>
      <c r="B54" s="1" t="s">
        <v>1482</v>
      </c>
      <c r="C54" s="1" t="s">
        <v>1496</v>
      </c>
      <c r="D54" s="3" t="s">
        <v>2223</v>
      </c>
      <c r="E54" s="3" t="s">
        <v>3813</v>
      </c>
      <c r="F54" s="1" t="s">
        <v>2223</v>
      </c>
      <c r="G54" s="1">
        <v>0</v>
      </c>
      <c r="H54" s="1" t="s">
        <v>27474</v>
      </c>
      <c r="I54" s="1">
        <v>0</v>
      </c>
      <c r="J54" s="1" t="s">
        <v>27474</v>
      </c>
      <c r="K54" s="1">
        <f t="shared" si="0"/>
        <v>0</v>
      </c>
      <c r="L54" s="2">
        <f>SUMIFS('Basin Total Well Counts'!B:B,'Basin Total Well Counts'!A:A,F54)</f>
        <v>1034</v>
      </c>
      <c r="M54" s="4">
        <f t="shared" si="1"/>
        <v>0</v>
      </c>
      <c r="N54" s="2">
        <f>SUMIF('Basin Emissions'!A:A,F54,'Basin Emissions'!B:B)</f>
        <v>9940.5961918999983</v>
      </c>
      <c r="O54" s="8">
        <f t="shared" si="2"/>
        <v>0</v>
      </c>
      <c r="P54" s="7">
        <f>SUMIF('Tool Pneumatics CH4 VOC BTEX'!B:B,A54,'Tool Pneumatics CH4 VOC BTEX'!F:F)</f>
        <v>4.9166021347045898</v>
      </c>
      <c r="Q54" s="14">
        <f t="shared" si="3"/>
        <v>0</v>
      </c>
      <c r="R54" s="16">
        <f>SUMIF('Tool Pneumatics CH4 VOC BTEX'!B:B,A54,'Tool Pneumatics CH4 VOC BTEX'!H:H)*Q54</f>
        <v>0</v>
      </c>
      <c r="S54" s="16">
        <f>SUMIF('Tool Pneumatics CH4 VOC BTEX'!B:B,A54,'Tool Pneumatics CH4 VOC BTEX'!J:J)*Q54</f>
        <v>0</v>
      </c>
      <c r="T54" s="16">
        <f>SUMIF('Tool Pneumatics CH4 VOC BTEX'!B:B,A54,'Tool Pneumatics CH4 VOC BTEX'!L:L)*Q54</f>
        <v>0</v>
      </c>
      <c r="U54" s="16">
        <f>SUMIF('Tool Pneumatics CH4 VOC BTEX'!B:B,A54,'Tool Pneumatics CH4 VOC BTEX'!N:N)*Q54</f>
        <v>0</v>
      </c>
    </row>
    <row r="55" spans="1:21" x14ac:dyDescent="0.25">
      <c r="A55" s="1" t="s">
        <v>2265</v>
      </c>
      <c r="B55" s="1" t="s">
        <v>1482</v>
      </c>
      <c r="C55" s="1" t="s">
        <v>2266</v>
      </c>
      <c r="D55" s="3" t="s">
        <v>1015</v>
      </c>
      <c r="E55" s="3" t="s">
        <v>23961</v>
      </c>
      <c r="F55" s="1" t="s">
        <v>1015</v>
      </c>
      <c r="G55" s="1">
        <v>0</v>
      </c>
      <c r="H55" s="1" t="s">
        <v>27474</v>
      </c>
      <c r="I55" s="1">
        <v>0</v>
      </c>
      <c r="J55" s="1" t="s">
        <v>27474</v>
      </c>
      <c r="K55" s="1">
        <f t="shared" si="0"/>
        <v>0</v>
      </c>
      <c r="L55" s="2">
        <f>SUMIFS('Basin Total Well Counts'!B:B,'Basin Total Well Counts'!A:A,F55)</f>
        <v>100308</v>
      </c>
      <c r="M55" s="4">
        <f t="shared" si="1"/>
        <v>0</v>
      </c>
      <c r="N55" s="2">
        <f>SUMIF('Basin Emissions'!A:A,F55,'Basin Emissions'!B:B)</f>
        <v>7867.8947644</v>
      </c>
      <c r="O55" s="8">
        <f t="shared" si="2"/>
        <v>0</v>
      </c>
      <c r="P55" s="7">
        <f>SUMIF('Tool Pneumatics CH4 VOC BTEX'!B:B,A55,'Tool Pneumatics CH4 VOC BTEX'!F:F)</f>
        <v>3.5899999141693102</v>
      </c>
      <c r="Q55" s="14">
        <f t="shared" si="3"/>
        <v>0</v>
      </c>
      <c r="R55" s="16">
        <f>SUMIF('Tool Pneumatics CH4 VOC BTEX'!B:B,A55,'Tool Pneumatics CH4 VOC BTEX'!H:H)*Q55</f>
        <v>0</v>
      </c>
      <c r="S55" s="16">
        <f>SUMIF('Tool Pneumatics CH4 VOC BTEX'!B:B,A55,'Tool Pneumatics CH4 VOC BTEX'!J:J)*Q55</f>
        <v>0</v>
      </c>
      <c r="T55" s="16">
        <f>SUMIF('Tool Pneumatics CH4 VOC BTEX'!B:B,A55,'Tool Pneumatics CH4 VOC BTEX'!L:L)*Q55</f>
        <v>0</v>
      </c>
      <c r="U55" s="16">
        <f>SUMIF('Tool Pneumatics CH4 VOC BTEX'!B:B,A55,'Tool Pneumatics CH4 VOC BTEX'!N:N)*Q55</f>
        <v>0</v>
      </c>
    </row>
    <row r="56" spans="1:21" x14ac:dyDescent="0.25">
      <c r="A56" s="1" t="s">
        <v>2267</v>
      </c>
      <c r="B56" s="1" t="s">
        <v>1482</v>
      </c>
      <c r="C56" s="1" t="s">
        <v>1705</v>
      </c>
      <c r="D56" s="3" t="s">
        <v>2223</v>
      </c>
      <c r="E56" s="3" t="s">
        <v>3813</v>
      </c>
      <c r="F56" s="1" t="s">
        <v>2223</v>
      </c>
      <c r="G56" s="1">
        <v>0</v>
      </c>
      <c r="H56" s="1" t="s">
        <v>27474</v>
      </c>
      <c r="I56" s="1">
        <v>0</v>
      </c>
      <c r="J56" s="1" t="s">
        <v>27474</v>
      </c>
      <c r="K56" s="1">
        <f t="shared" si="0"/>
        <v>0</v>
      </c>
      <c r="L56" s="2">
        <f>SUMIFS('Basin Total Well Counts'!B:B,'Basin Total Well Counts'!A:A,F56)</f>
        <v>1034</v>
      </c>
      <c r="M56" s="4">
        <f t="shared" si="1"/>
        <v>0</v>
      </c>
      <c r="N56" s="2">
        <f>SUMIF('Basin Emissions'!A:A,F56,'Basin Emissions'!B:B)</f>
        <v>9940.5961918999983</v>
      </c>
      <c r="O56" s="8">
        <f t="shared" si="2"/>
        <v>0</v>
      </c>
      <c r="P56" s="7">
        <f>SUMIF('Tool Pneumatics CH4 VOC BTEX'!B:B,A56,'Tool Pneumatics CH4 VOC BTEX'!F:F)</f>
        <v>4.9166021347045898</v>
      </c>
      <c r="Q56" s="14">
        <f t="shared" si="3"/>
        <v>0</v>
      </c>
      <c r="R56" s="16">
        <f>SUMIF('Tool Pneumatics CH4 VOC BTEX'!B:B,A56,'Tool Pneumatics CH4 VOC BTEX'!H:H)*Q56</f>
        <v>0</v>
      </c>
      <c r="S56" s="16">
        <f>SUMIF('Tool Pneumatics CH4 VOC BTEX'!B:B,A56,'Tool Pneumatics CH4 VOC BTEX'!J:J)*Q56</f>
        <v>0</v>
      </c>
      <c r="T56" s="16">
        <f>SUMIF('Tool Pneumatics CH4 VOC BTEX'!B:B,A56,'Tool Pneumatics CH4 VOC BTEX'!L:L)*Q56</f>
        <v>0</v>
      </c>
      <c r="U56" s="16">
        <f>SUMIF('Tool Pneumatics CH4 VOC BTEX'!B:B,A56,'Tool Pneumatics CH4 VOC BTEX'!N:N)*Q56</f>
        <v>0</v>
      </c>
    </row>
    <row r="57" spans="1:21" x14ac:dyDescent="0.25">
      <c r="A57" s="1" t="s">
        <v>2268</v>
      </c>
      <c r="B57" s="1" t="s">
        <v>1482</v>
      </c>
      <c r="C57" s="1" t="s">
        <v>2013</v>
      </c>
      <c r="D57" s="3" t="s">
        <v>1015</v>
      </c>
      <c r="E57" s="3" t="s">
        <v>23961</v>
      </c>
      <c r="F57" s="1" t="s">
        <v>2223</v>
      </c>
      <c r="G57" s="1">
        <v>0</v>
      </c>
      <c r="H57" s="1" t="s">
        <v>27474</v>
      </c>
      <c r="I57" s="1">
        <v>0</v>
      </c>
      <c r="J57" s="1" t="s">
        <v>27474</v>
      </c>
      <c r="K57" s="1">
        <f t="shared" si="0"/>
        <v>0</v>
      </c>
      <c r="L57" s="2">
        <f>SUMIFS('Basin Total Well Counts'!B:B,'Basin Total Well Counts'!A:A,F57)</f>
        <v>1034</v>
      </c>
      <c r="M57" s="4">
        <f t="shared" si="1"/>
        <v>0</v>
      </c>
      <c r="N57" s="2">
        <f>SUMIF('Basin Emissions'!A:A,F57,'Basin Emissions'!B:B)</f>
        <v>9940.5961918999983</v>
      </c>
      <c r="O57" s="8">
        <f t="shared" si="2"/>
        <v>0</v>
      </c>
      <c r="P57" s="7">
        <f>SUMIF('Tool Pneumatics CH4 VOC BTEX'!B:B,A57,'Tool Pneumatics CH4 VOC BTEX'!F:F)</f>
        <v>4.9166021347045898</v>
      </c>
      <c r="Q57" s="14">
        <f t="shared" si="3"/>
        <v>0</v>
      </c>
      <c r="R57" s="16">
        <f>SUMIF('Tool Pneumatics CH4 VOC BTEX'!B:B,A57,'Tool Pneumatics CH4 VOC BTEX'!H:H)*Q57</f>
        <v>0</v>
      </c>
      <c r="S57" s="16">
        <f>SUMIF('Tool Pneumatics CH4 VOC BTEX'!B:B,A57,'Tool Pneumatics CH4 VOC BTEX'!J:J)*Q57</f>
        <v>0</v>
      </c>
      <c r="T57" s="16">
        <f>SUMIF('Tool Pneumatics CH4 VOC BTEX'!B:B,A57,'Tool Pneumatics CH4 VOC BTEX'!L:L)*Q57</f>
        <v>0</v>
      </c>
      <c r="U57" s="16">
        <f>SUMIF('Tool Pneumatics CH4 VOC BTEX'!B:B,A57,'Tool Pneumatics CH4 VOC BTEX'!N:N)*Q57</f>
        <v>0</v>
      </c>
    </row>
    <row r="58" spans="1:21" x14ac:dyDescent="0.25">
      <c r="A58" s="1" t="s">
        <v>2269</v>
      </c>
      <c r="B58" s="1" t="s">
        <v>1482</v>
      </c>
      <c r="C58" s="1" t="s">
        <v>1612</v>
      </c>
      <c r="D58" s="3" t="s">
        <v>2252</v>
      </c>
      <c r="E58" s="3" t="s">
        <v>23961</v>
      </c>
      <c r="F58" s="1" t="s">
        <v>1015</v>
      </c>
      <c r="G58" s="1">
        <v>0</v>
      </c>
      <c r="H58" s="1" t="s">
        <v>27474</v>
      </c>
      <c r="I58" s="1">
        <v>0</v>
      </c>
      <c r="J58" s="1" t="s">
        <v>27474</v>
      </c>
      <c r="K58" s="1">
        <f t="shared" si="0"/>
        <v>0</v>
      </c>
      <c r="L58" s="2">
        <f>SUMIFS('Basin Total Well Counts'!B:B,'Basin Total Well Counts'!A:A,F58)</f>
        <v>100308</v>
      </c>
      <c r="M58" s="4">
        <f t="shared" si="1"/>
        <v>0</v>
      </c>
      <c r="N58" s="2">
        <f>SUMIF('Basin Emissions'!A:A,F58,'Basin Emissions'!B:B)</f>
        <v>7867.8947644</v>
      </c>
      <c r="O58" s="8">
        <f t="shared" si="2"/>
        <v>0</v>
      </c>
      <c r="P58" s="7">
        <f>SUMIF('Tool Pneumatics CH4 VOC BTEX'!B:B,A58,'Tool Pneumatics CH4 VOC BTEX'!F:F)</f>
        <v>3.5899999141693102</v>
      </c>
      <c r="Q58" s="14">
        <f t="shared" si="3"/>
        <v>0</v>
      </c>
      <c r="R58" s="16">
        <f>SUMIF('Tool Pneumatics CH4 VOC BTEX'!B:B,A58,'Tool Pneumatics CH4 VOC BTEX'!H:H)*Q58</f>
        <v>0</v>
      </c>
      <c r="S58" s="16">
        <f>SUMIF('Tool Pneumatics CH4 VOC BTEX'!B:B,A58,'Tool Pneumatics CH4 VOC BTEX'!J:J)*Q58</f>
        <v>0</v>
      </c>
      <c r="T58" s="16">
        <f>SUMIF('Tool Pneumatics CH4 VOC BTEX'!B:B,A58,'Tool Pneumatics CH4 VOC BTEX'!L:L)*Q58</f>
        <v>0</v>
      </c>
      <c r="U58" s="16">
        <f>SUMIF('Tool Pneumatics CH4 VOC BTEX'!B:B,A58,'Tool Pneumatics CH4 VOC BTEX'!N:N)*Q58</f>
        <v>0</v>
      </c>
    </row>
    <row r="59" spans="1:21" x14ac:dyDescent="0.25">
      <c r="A59" s="1" t="s">
        <v>2270</v>
      </c>
      <c r="B59" s="1" t="s">
        <v>1482</v>
      </c>
      <c r="C59" s="1" t="s">
        <v>1834</v>
      </c>
      <c r="D59" s="3" t="s">
        <v>2229</v>
      </c>
      <c r="E59" s="3" t="s">
        <v>23961</v>
      </c>
      <c r="F59" s="1" t="s">
        <v>2252</v>
      </c>
      <c r="G59" s="1">
        <v>63</v>
      </c>
      <c r="H59" s="1" t="s">
        <v>27474</v>
      </c>
      <c r="I59" s="1">
        <v>23</v>
      </c>
      <c r="J59" s="1" t="s">
        <v>27474</v>
      </c>
      <c r="K59" s="1">
        <f t="shared" si="0"/>
        <v>86</v>
      </c>
      <c r="L59" s="2">
        <f>SUMIFS('Basin Total Well Counts'!B:B,'Basin Total Well Counts'!A:A,F59)</f>
        <v>4041</v>
      </c>
      <c r="M59" s="4">
        <f t="shared" si="1"/>
        <v>2.1281860925513488E-2</v>
      </c>
      <c r="N59" s="2">
        <f>SUMIF('Basin Emissions'!A:A,F59,'Basin Emissions'!B:B)</f>
        <v>864.57313880000004</v>
      </c>
      <c r="O59" s="8">
        <f t="shared" si="2"/>
        <v>18.39972529987627</v>
      </c>
      <c r="P59" s="7">
        <f>SUMIF('Tool Pneumatics CH4 VOC BTEX'!B:B,A59,'Tool Pneumatics CH4 VOC BTEX'!F:F)</f>
        <v>3.5899999141693102</v>
      </c>
      <c r="Q59" s="14">
        <f t="shared" si="3"/>
        <v>5.649587098317987</v>
      </c>
      <c r="R59" s="16">
        <f>SUMIF('Tool Pneumatics CH4 VOC BTEX'!B:B,A59,'Tool Pneumatics CH4 VOC BTEX'!H:H)*Q59</f>
        <v>2.56491260527031E-2</v>
      </c>
      <c r="S59" s="16">
        <f>SUMIF('Tool Pneumatics CH4 VOC BTEX'!B:B,A59,'Tool Pneumatics CH4 VOC BTEX'!J:J)*Q59</f>
        <v>1.4519439236349268E-3</v>
      </c>
      <c r="T59" s="16">
        <f>SUMIF('Tool Pneumatics CH4 VOC BTEX'!B:B,A59,'Tool Pneumatics CH4 VOC BTEX'!L:L)*Q59</f>
        <v>2.2869529081460852E-2</v>
      </c>
      <c r="U59" s="16">
        <f>SUMIF('Tool Pneumatics CH4 VOC BTEX'!B:B,A59,'Tool Pneumatics CH4 VOC BTEX'!N:N)*Q59</f>
        <v>6.4913756771161615E-3</v>
      </c>
    </row>
    <row r="60" spans="1:21" x14ac:dyDescent="0.25">
      <c r="A60" s="1" t="s">
        <v>2271</v>
      </c>
      <c r="B60" s="1" t="s">
        <v>1482</v>
      </c>
      <c r="C60" s="1" t="s">
        <v>1813</v>
      </c>
      <c r="D60" s="3" t="s">
        <v>2252</v>
      </c>
      <c r="E60" s="3" t="s">
        <v>23961</v>
      </c>
      <c r="F60" s="1" t="s">
        <v>2252</v>
      </c>
      <c r="G60" s="1">
        <v>0</v>
      </c>
      <c r="H60" s="1" t="s">
        <v>27474</v>
      </c>
      <c r="I60" s="1">
        <v>0</v>
      </c>
      <c r="J60" s="1" t="s">
        <v>27474</v>
      </c>
      <c r="K60" s="1">
        <f t="shared" si="0"/>
        <v>0</v>
      </c>
      <c r="L60" s="2">
        <f>SUMIFS('Basin Total Well Counts'!B:B,'Basin Total Well Counts'!A:A,F60)</f>
        <v>4041</v>
      </c>
      <c r="M60" s="4">
        <f t="shared" si="1"/>
        <v>0</v>
      </c>
      <c r="N60" s="2">
        <f>SUMIF('Basin Emissions'!A:A,F60,'Basin Emissions'!B:B)</f>
        <v>864.57313880000004</v>
      </c>
      <c r="O60" s="8">
        <f t="shared" si="2"/>
        <v>0</v>
      </c>
      <c r="P60" s="7">
        <f>SUMIF('Tool Pneumatics CH4 VOC BTEX'!B:B,A60,'Tool Pneumatics CH4 VOC BTEX'!F:F)</f>
        <v>3.5899999141693102</v>
      </c>
      <c r="Q60" s="14">
        <f t="shared" si="3"/>
        <v>0</v>
      </c>
      <c r="R60" s="16">
        <f>SUMIF('Tool Pneumatics CH4 VOC BTEX'!B:B,A60,'Tool Pneumatics CH4 VOC BTEX'!H:H)*Q60</f>
        <v>0</v>
      </c>
      <c r="S60" s="16">
        <f>SUMIF('Tool Pneumatics CH4 VOC BTEX'!B:B,A60,'Tool Pneumatics CH4 VOC BTEX'!J:J)*Q60</f>
        <v>0</v>
      </c>
      <c r="T60" s="16">
        <f>SUMIF('Tool Pneumatics CH4 VOC BTEX'!B:B,A60,'Tool Pneumatics CH4 VOC BTEX'!L:L)*Q60</f>
        <v>0</v>
      </c>
      <c r="U60" s="16">
        <f>SUMIF('Tool Pneumatics CH4 VOC BTEX'!B:B,A60,'Tool Pneumatics CH4 VOC BTEX'!N:N)*Q60</f>
        <v>0</v>
      </c>
    </row>
    <row r="61" spans="1:21" x14ac:dyDescent="0.25">
      <c r="A61" s="1" t="s">
        <v>2272</v>
      </c>
      <c r="B61" s="1" t="s">
        <v>1482</v>
      </c>
      <c r="C61" s="1" t="s">
        <v>1980</v>
      </c>
      <c r="D61" s="3" t="s">
        <v>2223</v>
      </c>
      <c r="E61" s="3" t="s">
        <v>3813</v>
      </c>
      <c r="F61" s="1" t="s">
        <v>2229</v>
      </c>
      <c r="G61" s="1">
        <v>0</v>
      </c>
      <c r="H61" s="1" t="s">
        <v>27474</v>
      </c>
      <c r="I61" s="1">
        <v>0</v>
      </c>
      <c r="J61" s="1" t="s">
        <v>27474</v>
      </c>
      <c r="K61" s="1">
        <f t="shared" si="0"/>
        <v>0</v>
      </c>
      <c r="L61" s="2">
        <f>SUMIFS('Basin Total Well Counts'!B:B,'Basin Total Well Counts'!A:A,F61)</f>
        <v>0</v>
      </c>
      <c r="M61" s="4">
        <f t="shared" si="1"/>
        <v>0</v>
      </c>
      <c r="N61" s="2">
        <f>SUMIF('Basin Emissions'!A:A,F61,'Basin Emissions'!B:B)</f>
        <v>1971.6074169999999</v>
      </c>
      <c r="O61" s="8">
        <f t="shared" si="2"/>
        <v>0</v>
      </c>
      <c r="P61" s="7">
        <f>SUMIF('Tool Pneumatics CH4 VOC BTEX'!B:B,A61,'Tool Pneumatics CH4 VOC BTEX'!F:F)</f>
        <v>3.5899999141693102</v>
      </c>
      <c r="Q61" s="14">
        <f t="shared" si="3"/>
        <v>0</v>
      </c>
      <c r="R61" s="16">
        <f>SUMIF('Tool Pneumatics CH4 VOC BTEX'!B:B,A61,'Tool Pneumatics CH4 VOC BTEX'!H:H)*Q61</f>
        <v>0</v>
      </c>
      <c r="S61" s="16">
        <f>SUMIF('Tool Pneumatics CH4 VOC BTEX'!B:B,A61,'Tool Pneumatics CH4 VOC BTEX'!J:J)*Q61</f>
        <v>0</v>
      </c>
      <c r="T61" s="16">
        <f>SUMIF('Tool Pneumatics CH4 VOC BTEX'!B:B,A61,'Tool Pneumatics CH4 VOC BTEX'!L:L)*Q61</f>
        <v>0</v>
      </c>
      <c r="U61" s="16">
        <f>SUMIF('Tool Pneumatics CH4 VOC BTEX'!B:B,A61,'Tool Pneumatics CH4 VOC BTEX'!N:N)*Q61</f>
        <v>0</v>
      </c>
    </row>
    <row r="62" spans="1:21" x14ac:dyDescent="0.25">
      <c r="A62" s="1" t="s">
        <v>2273</v>
      </c>
      <c r="B62" s="1" t="s">
        <v>1482</v>
      </c>
      <c r="C62" s="1" t="s">
        <v>1737</v>
      </c>
      <c r="D62" s="3" t="s">
        <v>2229</v>
      </c>
      <c r="E62" s="3" t="s">
        <v>23961</v>
      </c>
      <c r="F62" s="1" t="s">
        <v>2252</v>
      </c>
      <c r="G62" s="1">
        <v>0</v>
      </c>
      <c r="H62" s="1" t="s">
        <v>27474</v>
      </c>
      <c r="I62" s="1">
        <v>0</v>
      </c>
      <c r="J62" s="1" t="s">
        <v>27474</v>
      </c>
      <c r="K62" s="1">
        <f t="shared" si="0"/>
        <v>0</v>
      </c>
      <c r="L62" s="2">
        <f>SUMIFS('Basin Total Well Counts'!B:B,'Basin Total Well Counts'!A:A,F62)</f>
        <v>4041</v>
      </c>
      <c r="M62" s="4">
        <f t="shared" si="1"/>
        <v>0</v>
      </c>
      <c r="N62" s="2">
        <f>SUMIF('Basin Emissions'!A:A,F62,'Basin Emissions'!B:B)</f>
        <v>864.57313880000004</v>
      </c>
      <c r="O62" s="8">
        <f t="shared" si="2"/>
        <v>0</v>
      </c>
      <c r="P62" s="7">
        <f>SUMIF('Tool Pneumatics CH4 VOC BTEX'!B:B,A62,'Tool Pneumatics CH4 VOC BTEX'!F:F)</f>
        <v>3.5899999141693102</v>
      </c>
      <c r="Q62" s="14">
        <f t="shared" si="3"/>
        <v>0</v>
      </c>
      <c r="R62" s="16">
        <f>SUMIF('Tool Pneumatics CH4 VOC BTEX'!B:B,A62,'Tool Pneumatics CH4 VOC BTEX'!H:H)*Q62</f>
        <v>0</v>
      </c>
      <c r="S62" s="16">
        <f>SUMIF('Tool Pneumatics CH4 VOC BTEX'!B:B,A62,'Tool Pneumatics CH4 VOC BTEX'!J:J)*Q62</f>
        <v>0</v>
      </c>
      <c r="T62" s="16">
        <f>SUMIF('Tool Pneumatics CH4 VOC BTEX'!B:B,A62,'Tool Pneumatics CH4 VOC BTEX'!L:L)*Q62</f>
        <v>0</v>
      </c>
      <c r="U62" s="16">
        <f>SUMIF('Tool Pneumatics CH4 VOC BTEX'!B:B,A62,'Tool Pneumatics CH4 VOC BTEX'!N:N)*Q62</f>
        <v>0</v>
      </c>
    </row>
    <row r="63" spans="1:21" x14ac:dyDescent="0.25">
      <c r="A63" s="1" t="s">
        <v>2274</v>
      </c>
      <c r="B63" s="1" t="s">
        <v>1482</v>
      </c>
      <c r="C63" s="1" t="s">
        <v>1987</v>
      </c>
      <c r="D63" s="3" t="s">
        <v>2229</v>
      </c>
      <c r="E63" s="3" t="s">
        <v>23961</v>
      </c>
      <c r="F63" s="1" t="s">
        <v>2223</v>
      </c>
      <c r="G63" s="1">
        <v>0</v>
      </c>
      <c r="H63" s="1" t="s">
        <v>27474</v>
      </c>
      <c r="I63" s="1">
        <v>0</v>
      </c>
      <c r="J63" s="1" t="s">
        <v>27474</v>
      </c>
      <c r="K63" s="1">
        <f t="shared" si="0"/>
        <v>0</v>
      </c>
      <c r="L63" s="2">
        <f>SUMIFS('Basin Total Well Counts'!B:B,'Basin Total Well Counts'!A:A,F63)</f>
        <v>1034</v>
      </c>
      <c r="M63" s="4">
        <f t="shared" si="1"/>
        <v>0</v>
      </c>
      <c r="N63" s="2">
        <f>SUMIF('Basin Emissions'!A:A,F63,'Basin Emissions'!B:B)</f>
        <v>9940.5961918999983</v>
      </c>
      <c r="O63" s="8">
        <f t="shared" si="2"/>
        <v>0</v>
      </c>
      <c r="P63" s="7">
        <f>SUMIF('Tool Pneumatics CH4 VOC BTEX'!B:B,A63,'Tool Pneumatics CH4 VOC BTEX'!F:F)</f>
        <v>4.9166021347045898</v>
      </c>
      <c r="Q63" s="14">
        <f t="shared" si="3"/>
        <v>0</v>
      </c>
      <c r="R63" s="16">
        <f>SUMIF('Tool Pneumatics CH4 VOC BTEX'!B:B,A63,'Tool Pneumatics CH4 VOC BTEX'!H:H)*Q63</f>
        <v>0</v>
      </c>
      <c r="S63" s="16">
        <f>SUMIF('Tool Pneumatics CH4 VOC BTEX'!B:B,A63,'Tool Pneumatics CH4 VOC BTEX'!J:J)*Q63</f>
        <v>0</v>
      </c>
      <c r="T63" s="16">
        <f>SUMIF('Tool Pneumatics CH4 VOC BTEX'!B:B,A63,'Tool Pneumatics CH4 VOC BTEX'!L:L)*Q63</f>
        <v>0</v>
      </c>
      <c r="U63" s="16">
        <f>SUMIF('Tool Pneumatics CH4 VOC BTEX'!B:B,A63,'Tool Pneumatics CH4 VOC BTEX'!N:N)*Q63</f>
        <v>0</v>
      </c>
    </row>
    <row r="64" spans="1:21" x14ac:dyDescent="0.25">
      <c r="A64" s="1" t="s">
        <v>2275</v>
      </c>
      <c r="B64" s="1" t="s">
        <v>1482</v>
      </c>
      <c r="C64" s="1" t="s">
        <v>1733</v>
      </c>
      <c r="D64" s="3" t="s">
        <v>1015</v>
      </c>
      <c r="E64" s="3" t="s">
        <v>23961</v>
      </c>
      <c r="F64" s="1" t="s">
        <v>2229</v>
      </c>
      <c r="G64" s="1">
        <v>0</v>
      </c>
      <c r="H64" s="1" t="s">
        <v>27474</v>
      </c>
      <c r="I64" s="1">
        <v>0</v>
      </c>
      <c r="J64" s="1" t="s">
        <v>27474</v>
      </c>
      <c r="K64" s="1">
        <f t="shared" si="0"/>
        <v>0</v>
      </c>
      <c r="L64" s="2">
        <f>SUMIFS('Basin Total Well Counts'!B:B,'Basin Total Well Counts'!A:A,F64)</f>
        <v>0</v>
      </c>
      <c r="M64" s="4">
        <f t="shared" si="1"/>
        <v>0</v>
      </c>
      <c r="N64" s="2">
        <f>SUMIF('Basin Emissions'!A:A,F64,'Basin Emissions'!B:B)</f>
        <v>1971.6074169999999</v>
      </c>
      <c r="O64" s="8">
        <f t="shared" si="2"/>
        <v>0</v>
      </c>
      <c r="P64" s="7">
        <f>SUMIF('Tool Pneumatics CH4 VOC BTEX'!B:B,A64,'Tool Pneumatics CH4 VOC BTEX'!F:F)</f>
        <v>3.5899999141693102</v>
      </c>
      <c r="Q64" s="14">
        <f t="shared" si="3"/>
        <v>0</v>
      </c>
      <c r="R64" s="16">
        <f>SUMIF('Tool Pneumatics CH4 VOC BTEX'!B:B,A64,'Tool Pneumatics CH4 VOC BTEX'!H:H)*Q64</f>
        <v>0</v>
      </c>
      <c r="S64" s="16">
        <f>SUMIF('Tool Pneumatics CH4 VOC BTEX'!B:B,A64,'Tool Pneumatics CH4 VOC BTEX'!J:J)*Q64</f>
        <v>0</v>
      </c>
      <c r="T64" s="16">
        <f>SUMIF('Tool Pneumatics CH4 VOC BTEX'!B:B,A64,'Tool Pneumatics CH4 VOC BTEX'!L:L)*Q64</f>
        <v>0</v>
      </c>
      <c r="U64" s="16">
        <f>SUMIF('Tool Pneumatics CH4 VOC BTEX'!B:B,A64,'Tool Pneumatics CH4 VOC BTEX'!N:N)*Q64</f>
        <v>0</v>
      </c>
    </row>
    <row r="65" spans="1:21" x14ac:dyDescent="0.25">
      <c r="A65" s="1" t="s">
        <v>2276</v>
      </c>
      <c r="B65" s="1" t="s">
        <v>1482</v>
      </c>
      <c r="C65" s="1" t="s">
        <v>1484</v>
      </c>
      <c r="D65" s="3" t="s">
        <v>1015</v>
      </c>
      <c r="E65" s="3" t="s">
        <v>23961</v>
      </c>
      <c r="F65" s="1" t="s">
        <v>2229</v>
      </c>
      <c r="G65" s="1">
        <v>0</v>
      </c>
      <c r="H65" s="1" t="s">
        <v>27474</v>
      </c>
      <c r="I65" s="1">
        <v>0</v>
      </c>
      <c r="J65" s="1" t="s">
        <v>27474</v>
      </c>
      <c r="K65" s="1">
        <f t="shared" si="0"/>
        <v>0</v>
      </c>
      <c r="L65" s="2">
        <f>SUMIFS('Basin Total Well Counts'!B:B,'Basin Total Well Counts'!A:A,F65)</f>
        <v>0</v>
      </c>
      <c r="M65" s="4">
        <f t="shared" si="1"/>
        <v>0</v>
      </c>
      <c r="N65" s="2">
        <f>SUMIF('Basin Emissions'!A:A,F65,'Basin Emissions'!B:B)</f>
        <v>1971.6074169999999</v>
      </c>
      <c r="O65" s="8">
        <f t="shared" si="2"/>
        <v>0</v>
      </c>
      <c r="P65" s="7">
        <f>SUMIF('Tool Pneumatics CH4 VOC BTEX'!B:B,A65,'Tool Pneumatics CH4 VOC BTEX'!F:F)</f>
        <v>3.5899999141693102</v>
      </c>
      <c r="Q65" s="14">
        <f t="shared" si="3"/>
        <v>0</v>
      </c>
      <c r="R65" s="16">
        <f>SUMIF('Tool Pneumatics CH4 VOC BTEX'!B:B,A65,'Tool Pneumatics CH4 VOC BTEX'!H:H)*Q65</f>
        <v>0</v>
      </c>
      <c r="S65" s="16">
        <f>SUMIF('Tool Pneumatics CH4 VOC BTEX'!B:B,A65,'Tool Pneumatics CH4 VOC BTEX'!J:J)*Q65</f>
        <v>0</v>
      </c>
      <c r="T65" s="16">
        <f>SUMIF('Tool Pneumatics CH4 VOC BTEX'!B:B,A65,'Tool Pneumatics CH4 VOC BTEX'!L:L)*Q65</f>
        <v>0</v>
      </c>
      <c r="U65" s="16">
        <f>SUMIF('Tool Pneumatics CH4 VOC BTEX'!B:B,A65,'Tool Pneumatics CH4 VOC BTEX'!N:N)*Q65</f>
        <v>0</v>
      </c>
    </row>
    <row r="66" spans="1:21" x14ac:dyDescent="0.25">
      <c r="A66" s="1" t="s">
        <v>2277</v>
      </c>
      <c r="B66" s="1" t="s">
        <v>1482</v>
      </c>
      <c r="C66" s="1" t="s">
        <v>1584</v>
      </c>
      <c r="D66" s="3" t="s">
        <v>2252</v>
      </c>
      <c r="E66" s="3" t="s">
        <v>23961</v>
      </c>
      <c r="F66" s="1" t="s">
        <v>1015</v>
      </c>
      <c r="G66" s="1">
        <v>0</v>
      </c>
      <c r="H66" s="1" t="s">
        <v>27474</v>
      </c>
      <c r="I66" s="1">
        <v>0</v>
      </c>
      <c r="J66" s="1" t="s">
        <v>27474</v>
      </c>
      <c r="K66" s="1">
        <f t="shared" ref="K66:K129" si="4">+I66+G66</f>
        <v>0</v>
      </c>
      <c r="L66" s="2">
        <f>SUMIFS('Basin Total Well Counts'!B:B,'Basin Total Well Counts'!A:A,F66)</f>
        <v>100308</v>
      </c>
      <c r="M66" s="4">
        <f t="shared" ref="M66:M129" si="5">IFERROR(+K66/L66,0)</f>
        <v>0</v>
      </c>
      <c r="N66" s="2">
        <f>SUMIF('Basin Emissions'!A:A,F66,'Basin Emissions'!B:B)</f>
        <v>7867.8947644</v>
      </c>
      <c r="O66" s="8">
        <f t="shared" ref="O66:O129" si="6">+N66*M66</f>
        <v>0</v>
      </c>
      <c r="P66" s="7">
        <f>SUMIF('Tool Pneumatics CH4 VOC BTEX'!B:B,A66,'Tool Pneumatics CH4 VOC BTEX'!F:F)</f>
        <v>3.5899999141693102</v>
      </c>
      <c r="Q66" s="14">
        <f t="shared" ref="Q66:Q129" si="7">IFERROR(O66/P66,0)*(2204.6/2000)</f>
        <v>0</v>
      </c>
      <c r="R66" s="16">
        <f>SUMIF('Tool Pneumatics CH4 VOC BTEX'!B:B,A66,'Tool Pneumatics CH4 VOC BTEX'!H:H)*Q66</f>
        <v>0</v>
      </c>
      <c r="S66" s="16">
        <f>SUMIF('Tool Pneumatics CH4 VOC BTEX'!B:B,A66,'Tool Pneumatics CH4 VOC BTEX'!J:J)*Q66</f>
        <v>0</v>
      </c>
      <c r="T66" s="16">
        <f>SUMIF('Tool Pneumatics CH4 VOC BTEX'!B:B,A66,'Tool Pneumatics CH4 VOC BTEX'!L:L)*Q66</f>
        <v>0</v>
      </c>
      <c r="U66" s="16">
        <f>SUMIF('Tool Pneumatics CH4 VOC BTEX'!B:B,A66,'Tool Pneumatics CH4 VOC BTEX'!N:N)*Q66</f>
        <v>0</v>
      </c>
    </row>
    <row r="67" spans="1:21" x14ac:dyDescent="0.25">
      <c r="A67" s="1" t="s">
        <v>2278</v>
      </c>
      <c r="B67" s="1" t="s">
        <v>1482</v>
      </c>
      <c r="C67" s="1" t="s">
        <v>1502</v>
      </c>
      <c r="D67" s="3" t="s">
        <v>2280</v>
      </c>
      <c r="E67" s="3" t="s">
        <v>23961</v>
      </c>
      <c r="F67" s="1" t="s">
        <v>1015</v>
      </c>
      <c r="G67" s="1">
        <v>0</v>
      </c>
      <c r="H67" s="1" t="s">
        <v>27474</v>
      </c>
      <c r="I67" s="1">
        <v>670</v>
      </c>
      <c r="J67" s="1" t="s">
        <v>27474</v>
      </c>
      <c r="K67" s="1">
        <f t="shared" si="4"/>
        <v>670</v>
      </c>
      <c r="L67" s="2">
        <f>SUMIFS('Basin Total Well Counts'!B:B,'Basin Total Well Counts'!A:A,F67)</f>
        <v>100308</v>
      </c>
      <c r="M67" s="4">
        <f t="shared" si="5"/>
        <v>6.6794273637197435E-3</v>
      </c>
      <c r="N67" s="2">
        <f>SUMIF('Basin Emissions'!A:A,F67,'Basin Emissions'!B:B)</f>
        <v>7867.8947644</v>
      </c>
      <c r="O67" s="8">
        <f t="shared" si="6"/>
        <v>52.553031584200667</v>
      </c>
      <c r="P67" s="7">
        <f>SUMIF('Tool Pneumatics CH4 VOC BTEX'!B:B,A67,'Tool Pneumatics CH4 VOC BTEX'!F:F)</f>
        <v>3.5899999141693102</v>
      </c>
      <c r="Q67" s="14">
        <f t="shared" si="7"/>
        <v>16.136269665808232</v>
      </c>
      <c r="R67" s="16">
        <f>SUMIF('Tool Pneumatics CH4 VOC BTEX'!B:B,A67,'Tool Pneumatics CH4 VOC BTEX'!H:H)*Q67</f>
        <v>7.3258666071711109E-2</v>
      </c>
      <c r="S67" s="16">
        <f>SUMIF('Tool Pneumatics CH4 VOC BTEX'!B:B,A67,'Tool Pneumatics CH4 VOC BTEX'!J:J)*Q67</f>
        <v>4.14702141655276E-3</v>
      </c>
      <c r="T67" s="16">
        <f>SUMIF('Tool Pneumatics CH4 VOC BTEX'!B:B,A67,'Tool Pneumatics CH4 VOC BTEX'!L:L)*Q67</f>
        <v>6.5319621056619231E-2</v>
      </c>
      <c r="U67" s="16">
        <f>SUMIF('Tool Pneumatics CH4 VOC BTEX'!B:B,A67,'Tool Pneumatics CH4 VOC BTEX'!N:N)*Q67</f>
        <v>1.8540574134913397E-2</v>
      </c>
    </row>
    <row r="68" spans="1:21" x14ac:dyDescent="0.25">
      <c r="A68" s="1" t="s">
        <v>2279</v>
      </c>
      <c r="B68" s="1" t="s">
        <v>1482</v>
      </c>
      <c r="C68" s="1" t="s">
        <v>1635</v>
      </c>
      <c r="D68" s="3" t="s">
        <v>2252</v>
      </c>
      <c r="E68" s="3" t="s">
        <v>23961</v>
      </c>
      <c r="F68" s="1" t="s">
        <v>2252</v>
      </c>
      <c r="G68" s="1">
        <v>57</v>
      </c>
      <c r="H68" s="1" t="s">
        <v>27474</v>
      </c>
      <c r="I68" s="1">
        <v>0</v>
      </c>
      <c r="J68" s="1" t="s">
        <v>27474</v>
      </c>
      <c r="K68" s="1">
        <f t="shared" si="4"/>
        <v>57</v>
      </c>
      <c r="L68" s="2">
        <f>SUMIFS('Basin Total Well Counts'!B:B,'Basin Total Well Counts'!A:A,F68)</f>
        <v>4041</v>
      </c>
      <c r="M68" s="4">
        <f t="shared" si="5"/>
        <v>1.4105419450631032E-2</v>
      </c>
      <c r="N68" s="2">
        <f>SUMIF('Basin Emissions'!A:A,F68,'Basin Emissions'!B:B)</f>
        <v>864.57313880000004</v>
      </c>
      <c r="O68" s="8">
        <f t="shared" si="6"/>
        <v>12.195166768522643</v>
      </c>
      <c r="P68" s="7">
        <f>SUMIF('Tool Pneumatics CH4 VOC BTEX'!B:B,A68,'Tool Pneumatics CH4 VOC BTEX'!F:F)</f>
        <v>3.5899999141693102</v>
      </c>
      <c r="Q68" s="14">
        <f t="shared" si="7"/>
        <v>3.7444937744665721</v>
      </c>
      <c r="R68" s="16">
        <f>SUMIF('Tool Pneumatics CH4 VOC BTEX'!B:B,A68,'Tool Pneumatics CH4 VOC BTEX'!H:H)*Q68</f>
        <v>1.700000215121019E-2</v>
      </c>
      <c r="S68" s="16">
        <f>SUMIF('Tool Pneumatics CH4 VOC BTEX'!B:B,A68,'Tool Pneumatics CH4 VOC BTEX'!J:J)*Q68</f>
        <v>9.6233492613012573E-4</v>
      </c>
      <c r="T68" s="16">
        <f>SUMIF('Tool Pneumatics CH4 VOC BTEX'!B:B,A68,'Tool Pneumatics CH4 VOC BTEX'!L:L)*Q68</f>
        <v>1.515771113538684E-2</v>
      </c>
      <c r="U68" s="16">
        <f>SUMIF('Tool Pneumatics CH4 VOC BTEX'!B:B,A68,'Tool Pneumatics CH4 VOC BTEX'!N:N)*Q68</f>
        <v>4.3024234139025716E-3</v>
      </c>
    </row>
    <row r="69" spans="1:21" x14ac:dyDescent="0.25">
      <c r="A69" s="1" t="s">
        <v>2281</v>
      </c>
      <c r="B69" s="1" t="s">
        <v>1482</v>
      </c>
      <c r="C69" s="1" t="s">
        <v>1981</v>
      </c>
      <c r="D69" s="3" t="s">
        <v>2240</v>
      </c>
      <c r="E69" s="3" t="s">
        <v>23961</v>
      </c>
      <c r="F69" s="1" t="s">
        <v>2280</v>
      </c>
      <c r="G69" s="1">
        <v>0</v>
      </c>
      <c r="H69" s="1" t="s">
        <v>27474</v>
      </c>
      <c r="I69" s="1">
        <v>0</v>
      </c>
      <c r="J69" s="1" t="s">
        <v>27474</v>
      </c>
      <c r="K69" s="1">
        <f t="shared" si="4"/>
        <v>0</v>
      </c>
      <c r="L69" s="2">
        <f>SUMIFS('Basin Total Well Counts'!B:B,'Basin Total Well Counts'!A:A,F69)</f>
        <v>246</v>
      </c>
      <c r="M69" s="4">
        <f t="shared" si="5"/>
        <v>0</v>
      </c>
      <c r="N69" s="2">
        <f>SUMIF('Basin Emissions'!A:A,F69,'Basin Emissions'!B:B)</f>
        <v>1726.0071354000004</v>
      </c>
      <c r="O69" s="8">
        <f t="shared" si="6"/>
        <v>0</v>
      </c>
      <c r="P69" s="7">
        <f>SUMIF('Tool Pneumatics CH4 VOC BTEX'!B:B,A69,'Tool Pneumatics CH4 VOC BTEX'!F:F)</f>
        <v>3.5899999141693102</v>
      </c>
      <c r="Q69" s="14">
        <f t="shared" si="7"/>
        <v>0</v>
      </c>
      <c r="R69" s="16">
        <f>SUMIF('Tool Pneumatics CH4 VOC BTEX'!B:B,A69,'Tool Pneumatics CH4 VOC BTEX'!H:H)*Q69</f>
        <v>0</v>
      </c>
      <c r="S69" s="16">
        <f>SUMIF('Tool Pneumatics CH4 VOC BTEX'!B:B,A69,'Tool Pneumatics CH4 VOC BTEX'!J:J)*Q69</f>
        <v>0</v>
      </c>
      <c r="T69" s="16">
        <f>SUMIF('Tool Pneumatics CH4 VOC BTEX'!B:B,A69,'Tool Pneumatics CH4 VOC BTEX'!L:L)*Q69</f>
        <v>0</v>
      </c>
      <c r="U69" s="16">
        <f>SUMIF('Tool Pneumatics CH4 VOC BTEX'!B:B,A69,'Tool Pneumatics CH4 VOC BTEX'!N:N)*Q69</f>
        <v>0</v>
      </c>
    </row>
    <row r="70" spans="1:21" x14ac:dyDescent="0.25">
      <c r="A70" s="1" t="s">
        <v>2282</v>
      </c>
      <c r="B70" s="1" t="s">
        <v>1482</v>
      </c>
      <c r="C70" s="1" t="s">
        <v>1632</v>
      </c>
      <c r="D70" s="3" t="s">
        <v>2280</v>
      </c>
      <c r="E70" s="3" t="s">
        <v>23961</v>
      </c>
      <c r="F70" s="1" t="s">
        <v>2252</v>
      </c>
      <c r="G70" s="1">
        <v>0</v>
      </c>
      <c r="H70" s="1" t="s">
        <v>27474</v>
      </c>
      <c r="I70" s="1">
        <v>0</v>
      </c>
      <c r="J70" s="1" t="s">
        <v>27474</v>
      </c>
      <c r="K70" s="1">
        <f t="shared" si="4"/>
        <v>0</v>
      </c>
      <c r="L70" s="2">
        <f>SUMIFS('Basin Total Well Counts'!B:B,'Basin Total Well Counts'!A:A,F70)</f>
        <v>4041</v>
      </c>
      <c r="M70" s="4">
        <f t="shared" si="5"/>
        <v>0</v>
      </c>
      <c r="N70" s="2">
        <f>SUMIF('Basin Emissions'!A:A,F70,'Basin Emissions'!B:B)</f>
        <v>864.57313880000004</v>
      </c>
      <c r="O70" s="8">
        <f t="shared" si="6"/>
        <v>0</v>
      </c>
      <c r="P70" s="7">
        <f>SUMIF('Tool Pneumatics CH4 VOC BTEX'!B:B,A70,'Tool Pneumatics CH4 VOC BTEX'!F:F)</f>
        <v>3.5899999141693102</v>
      </c>
      <c r="Q70" s="14">
        <f t="shared" si="7"/>
        <v>0</v>
      </c>
      <c r="R70" s="16">
        <f>SUMIF('Tool Pneumatics CH4 VOC BTEX'!B:B,A70,'Tool Pneumatics CH4 VOC BTEX'!H:H)*Q70</f>
        <v>0</v>
      </c>
      <c r="S70" s="16">
        <f>SUMIF('Tool Pneumatics CH4 VOC BTEX'!B:B,A70,'Tool Pneumatics CH4 VOC BTEX'!J:J)*Q70</f>
        <v>0</v>
      </c>
      <c r="T70" s="16">
        <f>SUMIF('Tool Pneumatics CH4 VOC BTEX'!B:B,A70,'Tool Pneumatics CH4 VOC BTEX'!L:L)*Q70</f>
        <v>0</v>
      </c>
      <c r="U70" s="16">
        <f>SUMIF('Tool Pneumatics CH4 VOC BTEX'!B:B,A70,'Tool Pneumatics CH4 VOC BTEX'!N:N)*Q70</f>
        <v>0</v>
      </c>
    </row>
    <row r="71" spans="1:21" x14ac:dyDescent="0.25">
      <c r="A71" s="1" t="s">
        <v>2283</v>
      </c>
      <c r="B71" s="1" t="s">
        <v>1482</v>
      </c>
      <c r="C71" s="1" t="s">
        <v>1585</v>
      </c>
      <c r="D71" s="3" t="s">
        <v>2223</v>
      </c>
      <c r="E71" s="3" t="s">
        <v>3813</v>
      </c>
      <c r="F71" s="1" t="s">
        <v>2240</v>
      </c>
      <c r="G71" s="1">
        <v>0</v>
      </c>
      <c r="H71" s="1" t="s">
        <v>27474</v>
      </c>
      <c r="I71" s="1">
        <v>0</v>
      </c>
      <c r="J71" s="1" t="s">
        <v>27474</v>
      </c>
      <c r="K71" s="1">
        <f t="shared" si="4"/>
        <v>0</v>
      </c>
      <c r="L71" s="2">
        <f>SUMIFS('Basin Total Well Counts'!B:B,'Basin Total Well Counts'!A:A,F71)</f>
        <v>0</v>
      </c>
      <c r="M71" s="4">
        <f t="shared" si="5"/>
        <v>0</v>
      </c>
      <c r="N71" s="2">
        <f>SUMIF('Basin Emissions'!A:A,F71,'Basin Emissions'!B:B)</f>
        <v>1897.7414753999999</v>
      </c>
      <c r="O71" s="8">
        <f t="shared" si="6"/>
        <v>0</v>
      </c>
      <c r="P71" s="7">
        <f>SUMIF('Tool Pneumatics CH4 VOC BTEX'!B:B,A71,'Tool Pneumatics CH4 VOC BTEX'!F:F)</f>
        <v>3.5899999141693102</v>
      </c>
      <c r="Q71" s="14">
        <f t="shared" si="7"/>
        <v>0</v>
      </c>
      <c r="R71" s="16">
        <f>SUMIF('Tool Pneumatics CH4 VOC BTEX'!B:B,A71,'Tool Pneumatics CH4 VOC BTEX'!H:H)*Q71</f>
        <v>0</v>
      </c>
      <c r="S71" s="16">
        <f>SUMIF('Tool Pneumatics CH4 VOC BTEX'!B:B,A71,'Tool Pneumatics CH4 VOC BTEX'!J:J)*Q71</f>
        <v>0</v>
      </c>
      <c r="T71" s="16">
        <f>SUMIF('Tool Pneumatics CH4 VOC BTEX'!B:B,A71,'Tool Pneumatics CH4 VOC BTEX'!L:L)*Q71</f>
        <v>0</v>
      </c>
      <c r="U71" s="16">
        <f>SUMIF('Tool Pneumatics CH4 VOC BTEX'!B:B,A71,'Tool Pneumatics CH4 VOC BTEX'!N:N)*Q71</f>
        <v>0</v>
      </c>
    </row>
    <row r="72" spans="1:21" x14ac:dyDescent="0.25">
      <c r="A72" s="1" t="s">
        <v>2284</v>
      </c>
      <c r="B72" s="1" t="s">
        <v>1482</v>
      </c>
      <c r="C72" s="1" t="s">
        <v>1610</v>
      </c>
      <c r="D72" s="3" t="s">
        <v>2223</v>
      </c>
      <c r="E72" s="3" t="s">
        <v>3813</v>
      </c>
      <c r="F72" s="1" t="s">
        <v>2280</v>
      </c>
      <c r="G72" s="1">
        <v>0</v>
      </c>
      <c r="H72" s="1" t="s">
        <v>27474</v>
      </c>
      <c r="I72" s="1">
        <v>0</v>
      </c>
      <c r="J72" s="1" t="s">
        <v>27474</v>
      </c>
      <c r="K72" s="1">
        <f t="shared" si="4"/>
        <v>0</v>
      </c>
      <c r="L72" s="2">
        <f>SUMIFS('Basin Total Well Counts'!B:B,'Basin Total Well Counts'!A:A,F72)</f>
        <v>246</v>
      </c>
      <c r="M72" s="4">
        <f t="shared" si="5"/>
        <v>0</v>
      </c>
      <c r="N72" s="2">
        <f>SUMIF('Basin Emissions'!A:A,F72,'Basin Emissions'!B:B)</f>
        <v>1726.0071354000004</v>
      </c>
      <c r="O72" s="8">
        <f t="shared" si="6"/>
        <v>0</v>
      </c>
      <c r="P72" s="7">
        <f>SUMIF('Tool Pneumatics CH4 VOC BTEX'!B:B,A72,'Tool Pneumatics CH4 VOC BTEX'!F:F)</f>
        <v>3.5899999141693102</v>
      </c>
      <c r="Q72" s="14">
        <f t="shared" si="7"/>
        <v>0</v>
      </c>
      <c r="R72" s="16">
        <f>SUMIF('Tool Pneumatics CH4 VOC BTEX'!B:B,A72,'Tool Pneumatics CH4 VOC BTEX'!H:H)*Q72</f>
        <v>0</v>
      </c>
      <c r="S72" s="16">
        <f>SUMIF('Tool Pneumatics CH4 VOC BTEX'!B:B,A72,'Tool Pneumatics CH4 VOC BTEX'!J:J)*Q72</f>
        <v>0</v>
      </c>
      <c r="T72" s="16">
        <f>SUMIF('Tool Pneumatics CH4 VOC BTEX'!B:B,A72,'Tool Pneumatics CH4 VOC BTEX'!L:L)*Q72</f>
        <v>0</v>
      </c>
      <c r="U72" s="16">
        <f>SUMIF('Tool Pneumatics CH4 VOC BTEX'!B:B,A72,'Tool Pneumatics CH4 VOC BTEX'!N:N)*Q72</f>
        <v>0</v>
      </c>
    </row>
    <row r="73" spans="1:21" x14ac:dyDescent="0.25">
      <c r="A73" s="1" t="s">
        <v>2285</v>
      </c>
      <c r="B73" s="1" t="s">
        <v>1482</v>
      </c>
      <c r="C73" s="1" t="s">
        <v>2033</v>
      </c>
      <c r="D73" s="3" t="s">
        <v>1015</v>
      </c>
      <c r="E73" s="3" t="s">
        <v>23961</v>
      </c>
      <c r="F73" s="1" t="s">
        <v>2223</v>
      </c>
      <c r="G73" s="1">
        <v>0</v>
      </c>
      <c r="H73" s="1" t="s">
        <v>27474</v>
      </c>
      <c r="I73" s="1">
        <v>0</v>
      </c>
      <c r="J73" s="1" t="s">
        <v>27474</v>
      </c>
      <c r="K73" s="1">
        <f t="shared" si="4"/>
        <v>0</v>
      </c>
      <c r="L73" s="2">
        <f>SUMIFS('Basin Total Well Counts'!B:B,'Basin Total Well Counts'!A:A,F73)</f>
        <v>1034</v>
      </c>
      <c r="M73" s="4">
        <f t="shared" si="5"/>
        <v>0</v>
      </c>
      <c r="N73" s="2">
        <f>SUMIF('Basin Emissions'!A:A,F73,'Basin Emissions'!B:B)</f>
        <v>9940.5961918999983</v>
      </c>
      <c r="O73" s="8">
        <f t="shared" si="6"/>
        <v>0</v>
      </c>
      <c r="P73" s="7">
        <f>SUMIF('Tool Pneumatics CH4 VOC BTEX'!B:B,A73,'Tool Pneumatics CH4 VOC BTEX'!F:F)</f>
        <v>4.9166021347045898</v>
      </c>
      <c r="Q73" s="14">
        <f t="shared" si="7"/>
        <v>0</v>
      </c>
      <c r="R73" s="16">
        <f>SUMIF('Tool Pneumatics CH4 VOC BTEX'!B:B,A73,'Tool Pneumatics CH4 VOC BTEX'!H:H)*Q73</f>
        <v>0</v>
      </c>
      <c r="S73" s="16">
        <f>SUMIF('Tool Pneumatics CH4 VOC BTEX'!B:B,A73,'Tool Pneumatics CH4 VOC BTEX'!J:J)*Q73</f>
        <v>0</v>
      </c>
      <c r="T73" s="16">
        <f>SUMIF('Tool Pneumatics CH4 VOC BTEX'!B:B,A73,'Tool Pneumatics CH4 VOC BTEX'!L:L)*Q73</f>
        <v>0</v>
      </c>
      <c r="U73" s="16">
        <f>SUMIF('Tool Pneumatics CH4 VOC BTEX'!B:B,A73,'Tool Pneumatics CH4 VOC BTEX'!N:N)*Q73</f>
        <v>0</v>
      </c>
    </row>
    <row r="74" spans="1:21" x14ac:dyDescent="0.25">
      <c r="A74" s="1" t="s">
        <v>2286</v>
      </c>
      <c r="B74" s="1" t="s">
        <v>1482</v>
      </c>
      <c r="C74" s="1" t="s">
        <v>1566</v>
      </c>
      <c r="D74" s="3" t="s">
        <v>2223</v>
      </c>
      <c r="E74" s="3" t="s">
        <v>3813</v>
      </c>
      <c r="F74" s="1" t="s">
        <v>2223</v>
      </c>
      <c r="G74" s="1">
        <v>0</v>
      </c>
      <c r="H74" s="1" t="s">
        <v>27474</v>
      </c>
      <c r="I74" s="1">
        <v>0</v>
      </c>
      <c r="J74" s="1" t="s">
        <v>27474</v>
      </c>
      <c r="K74" s="1">
        <f t="shared" si="4"/>
        <v>0</v>
      </c>
      <c r="L74" s="2">
        <f>SUMIFS('Basin Total Well Counts'!B:B,'Basin Total Well Counts'!A:A,F74)</f>
        <v>1034</v>
      </c>
      <c r="M74" s="4">
        <f t="shared" si="5"/>
        <v>0</v>
      </c>
      <c r="N74" s="2">
        <f>SUMIF('Basin Emissions'!A:A,F74,'Basin Emissions'!B:B)</f>
        <v>9940.5961918999983</v>
      </c>
      <c r="O74" s="8">
        <f t="shared" si="6"/>
        <v>0</v>
      </c>
      <c r="P74" s="7">
        <f>SUMIF('Tool Pneumatics CH4 VOC BTEX'!B:B,A74,'Tool Pneumatics CH4 VOC BTEX'!F:F)</f>
        <v>4.9166021347045898</v>
      </c>
      <c r="Q74" s="14">
        <f t="shared" si="7"/>
        <v>0</v>
      </c>
      <c r="R74" s="16">
        <f>SUMIF('Tool Pneumatics CH4 VOC BTEX'!B:B,A74,'Tool Pneumatics CH4 VOC BTEX'!H:H)*Q74</f>
        <v>0</v>
      </c>
      <c r="S74" s="16">
        <f>SUMIF('Tool Pneumatics CH4 VOC BTEX'!B:B,A74,'Tool Pneumatics CH4 VOC BTEX'!J:J)*Q74</f>
        <v>0</v>
      </c>
      <c r="T74" s="16">
        <f>SUMIF('Tool Pneumatics CH4 VOC BTEX'!B:B,A74,'Tool Pneumatics CH4 VOC BTEX'!L:L)*Q74</f>
        <v>0</v>
      </c>
      <c r="U74" s="16">
        <f>SUMIF('Tool Pneumatics CH4 VOC BTEX'!B:B,A74,'Tool Pneumatics CH4 VOC BTEX'!N:N)*Q74</f>
        <v>0</v>
      </c>
    </row>
    <row r="75" spans="1:21" x14ac:dyDescent="0.25">
      <c r="A75" s="1" t="s">
        <v>2287</v>
      </c>
      <c r="B75" s="1" t="s">
        <v>1482</v>
      </c>
      <c r="C75" s="1" t="s">
        <v>2004</v>
      </c>
      <c r="D75" s="3" t="s">
        <v>2252</v>
      </c>
      <c r="E75" s="3" t="s">
        <v>23961</v>
      </c>
      <c r="F75" s="1" t="s">
        <v>1015</v>
      </c>
      <c r="G75" s="1">
        <v>0</v>
      </c>
      <c r="H75" s="1" t="s">
        <v>27474</v>
      </c>
      <c r="I75" s="1">
        <v>0</v>
      </c>
      <c r="J75" s="1" t="s">
        <v>27474</v>
      </c>
      <c r="K75" s="1">
        <f t="shared" si="4"/>
        <v>0</v>
      </c>
      <c r="L75" s="2">
        <f>SUMIFS('Basin Total Well Counts'!B:B,'Basin Total Well Counts'!A:A,F75)</f>
        <v>100308</v>
      </c>
      <c r="M75" s="4">
        <f t="shared" si="5"/>
        <v>0</v>
      </c>
      <c r="N75" s="2">
        <f>SUMIF('Basin Emissions'!A:A,F75,'Basin Emissions'!B:B)</f>
        <v>7867.8947644</v>
      </c>
      <c r="O75" s="8">
        <f t="shared" si="6"/>
        <v>0</v>
      </c>
      <c r="P75" s="7">
        <f>SUMIF('Tool Pneumatics CH4 VOC BTEX'!B:B,A75,'Tool Pneumatics CH4 VOC BTEX'!F:F)</f>
        <v>3.5899999141693102</v>
      </c>
      <c r="Q75" s="14">
        <f t="shared" si="7"/>
        <v>0</v>
      </c>
      <c r="R75" s="16">
        <f>SUMIF('Tool Pneumatics CH4 VOC BTEX'!B:B,A75,'Tool Pneumatics CH4 VOC BTEX'!H:H)*Q75</f>
        <v>0</v>
      </c>
      <c r="S75" s="16">
        <f>SUMIF('Tool Pneumatics CH4 VOC BTEX'!B:B,A75,'Tool Pneumatics CH4 VOC BTEX'!J:J)*Q75</f>
        <v>0</v>
      </c>
      <c r="T75" s="16">
        <f>SUMIF('Tool Pneumatics CH4 VOC BTEX'!B:B,A75,'Tool Pneumatics CH4 VOC BTEX'!L:L)*Q75</f>
        <v>0</v>
      </c>
      <c r="U75" s="16">
        <f>SUMIF('Tool Pneumatics CH4 VOC BTEX'!B:B,A75,'Tool Pneumatics CH4 VOC BTEX'!N:N)*Q75</f>
        <v>0</v>
      </c>
    </row>
    <row r="76" spans="1:21" x14ac:dyDescent="0.25">
      <c r="A76" s="1" t="s">
        <v>2288</v>
      </c>
      <c r="B76" s="1" t="s">
        <v>1482</v>
      </c>
      <c r="C76" s="1" t="s">
        <v>2289</v>
      </c>
      <c r="D76" s="3" t="s">
        <v>1015</v>
      </c>
      <c r="E76" s="3" t="s">
        <v>23961</v>
      </c>
      <c r="F76" s="1" t="s">
        <v>2223</v>
      </c>
      <c r="G76" s="1">
        <v>0</v>
      </c>
      <c r="H76" s="1" t="s">
        <v>27474</v>
      </c>
      <c r="I76" s="1">
        <v>0</v>
      </c>
      <c r="J76" s="1" t="s">
        <v>27474</v>
      </c>
      <c r="K76" s="1">
        <f t="shared" si="4"/>
        <v>0</v>
      </c>
      <c r="L76" s="2">
        <f>SUMIFS('Basin Total Well Counts'!B:B,'Basin Total Well Counts'!A:A,F76)</f>
        <v>1034</v>
      </c>
      <c r="M76" s="4">
        <f t="shared" si="5"/>
        <v>0</v>
      </c>
      <c r="N76" s="2">
        <f>SUMIF('Basin Emissions'!A:A,F76,'Basin Emissions'!B:B)</f>
        <v>9940.5961918999983</v>
      </c>
      <c r="O76" s="8">
        <f t="shared" si="6"/>
        <v>0</v>
      </c>
      <c r="P76" s="7">
        <f>SUMIF('Tool Pneumatics CH4 VOC BTEX'!B:B,A76,'Tool Pneumatics CH4 VOC BTEX'!F:F)</f>
        <v>4.9166021347045898</v>
      </c>
      <c r="Q76" s="14">
        <f t="shared" si="7"/>
        <v>0</v>
      </c>
      <c r="R76" s="16">
        <f>SUMIF('Tool Pneumatics CH4 VOC BTEX'!B:B,A76,'Tool Pneumatics CH4 VOC BTEX'!H:H)*Q76</f>
        <v>0</v>
      </c>
      <c r="S76" s="16">
        <f>SUMIF('Tool Pneumatics CH4 VOC BTEX'!B:B,A76,'Tool Pneumatics CH4 VOC BTEX'!J:J)*Q76</f>
        <v>0</v>
      </c>
      <c r="T76" s="16">
        <f>SUMIF('Tool Pneumatics CH4 VOC BTEX'!B:B,A76,'Tool Pneumatics CH4 VOC BTEX'!L:L)*Q76</f>
        <v>0</v>
      </c>
      <c r="U76" s="16">
        <f>SUMIF('Tool Pneumatics CH4 VOC BTEX'!B:B,A76,'Tool Pneumatics CH4 VOC BTEX'!N:N)*Q76</f>
        <v>0</v>
      </c>
    </row>
    <row r="77" spans="1:21" x14ac:dyDescent="0.25">
      <c r="A77" s="1" t="s">
        <v>2290</v>
      </c>
      <c r="B77" s="1" t="s">
        <v>1482</v>
      </c>
      <c r="C77" s="1" t="s">
        <v>1599</v>
      </c>
      <c r="D77" s="3" t="s">
        <v>2223</v>
      </c>
      <c r="E77" s="3" t="s">
        <v>3813</v>
      </c>
      <c r="F77" s="1" t="s">
        <v>2252</v>
      </c>
      <c r="G77" s="1">
        <v>2</v>
      </c>
      <c r="H77" s="1" t="s">
        <v>27474</v>
      </c>
      <c r="I77" s="1">
        <v>0</v>
      </c>
      <c r="J77" s="1" t="s">
        <v>27474</v>
      </c>
      <c r="K77" s="1">
        <f t="shared" si="4"/>
        <v>2</v>
      </c>
      <c r="L77" s="2">
        <f>SUMIFS('Basin Total Well Counts'!B:B,'Basin Total Well Counts'!A:A,F77)</f>
        <v>4041</v>
      </c>
      <c r="M77" s="4">
        <f t="shared" si="5"/>
        <v>4.9492699826775548E-4</v>
      </c>
      <c r="N77" s="2">
        <f>SUMIF('Basin Emissions'!A:A,F77,'Basin Emissions'!B:B)</f>
        <v>864.57313880000004</v>
      </c>
      <c r="O77" s="8">
        <f t="shared" si="6"/>
        <v>0.42790058836921552</v>
      </c>
      <c r="P77" s="7">
        <f>SUMIF('Tool Pneumatics CH4 VOC BTEX'!B:B,A77,'Tool Pneumatics CH4 VOC BTEX'!F:F)</f>
        <v>3.5899999141693102</v>
      </c>
      <c r="Q77" s="14">
        <f t="shared" si="7"/>
        <v>0.13138574647251131</v>
      </c>
      <c r="R77" s="16">
        <f>SUMIF('Tool Pneumatics CH4 VOC BTEX'!B:B,A77,'Tool Pneumatics CH4 VOC BTEX'!H:H)*Q77</f>
        <v>5.9649130355123481E-4</v>
      </c>
      <c r="S77" s="16">
        <f>SUMIF('Tool Pneumatics CH4 VOC BTEX'!B:B,A77,'Tool Pneumatics CH4 VOC BTEX'!J:J)*Q77</f>
        <v>3.3766137758951783E-5</v>
      </c>
      <c r="T77" s="16">
        <f>SUMIF('Tool Pneumatics CH4 VOC BTEX'!B:B,A77,'Tool Pneumatics CH4 VOC BTEX'!L:L)*Q77</f>
        <v>5.3184951352234534E-4</v>
      </c>
      <c r="U77" s="16">
        <f>SUMIF('Tool Pneumatics CH4 VOC BTEX'!B:B,A77,'Tool Pneumatics CH4 VOC BTEX'!N:N)*Q77</f>
        <v>1.5096222504921305E-4</v>
      </c>
    </row>
    <row r="78" spans="1:21" x14ac:dyDescent="0.25">
      <c r="A78" s="1" t="s">
        <v>2291</v>
      </c>
      <c r="B78" s="1" t="s">
        <v>1482</v>
      </c>
      <c r="C78" s="1" t="s">
        <v>1723</v>
      </c>
      <c r="D78" s="3" t="s">
        <v>2223</v>
      </c>
      <c r="E78" s="3" t="s">
        <v>3813</v>
      </c>
      <c r="F78" s="1" t="s">
        <v>1015</v>
      </c>
      <c r="G78" s="1">
        <v>0</v>
      </c>
      <c r="H78" s="1" t="s">
        <v>27474</v>
      </c>
      <c r="I78" s="1">
        <v>0</v>
      </c>
      <c r="J78" s="1" t="s">
        <v>27474</v>
      </c>
      <c r="K78" s="1">
        <f t="shared" si="4"/>
        <v>0</v>
      </c>
      <c r="L78" s="2">
        <f>SUMIFS('Basin Total Well Counts'!B:B,'Basin Total Well Counts'!A:A,F78)</f>
        <v>100308</v>
      </c>
      <c r="M78" s="4">
        <f t="shared" si="5"/>
        <v>0</v>
      </c>
      <c r="N78" s="2">
        <f>SUMIF('Basin Emissions'!A:A,F78,'Basin Emissions'!B:B)</f>
        <v>7867.8947644</v>
      </c>
      <c r="O78" s="8">
        <f t="shared" si="6"/>
        <v>0</v>
      </c>
      <c r="P78" s="7">
        <f>SUMIF('Tool Pneumatics CH4 VOC BTEX'!B:B,A78,'Tool Pneumatics CH4 VOC BTEX'!F:F)</f>
        <v>3.5899999141693102</v>
      </c>
      <c r="Q78" s="14">
        <f t="shared" si="7"/>
        <v>0</v>
      </c>
      <c r="R78" s="16">
        <f>SUMIF('Tool Pneumatics CH4 VOC BTEX'!B:B,A78,'Tool Pneumatics CH4 VOC BTEX'!H:H)*Q78</f>
        <v>0</v>
      </c>
      <c r="S78" s="16">
        <f>SUMIF('Tool Pneumatics CH4 VOC BTEX'!B:B,A78,'Tool Pneumatics CH4 VOC BTEX'!J:J)*Q78</f>
        <v>0</v>
      </c>
      <c r="T78" s="16">
        <f>SUMIF('Tool Pneumatics CH4 VOC BTEX'!B:B,A78,'Tool Pneumatics CH4 VOC BTEX'!L:L)*Q78</f>
        <v>0</v>
      </c>
      <c r="U78" s="16">
        <f>SUMIF('Tool Pneumatics CH4 VOC BTEX'!B:B,A78,'Tool Pneumatics CH4 VOC BTEX'!N:N)*Q78</f>
        <v>0</v>
      </c>
    </row>
    <row r="79" spans="1:21" x14ac:dyDescent="0.25">
      <c r="A79" s="1" t="s">
        <v>2292</v>
      </c>
      <c r="B79" s="1" t="s">
        <v>1482</v>
      </c>
      <c r="C79" s="1" t="s">
        <v>1565</v>
      </c>
      <c r="D79" s="3" t="s">
        <v>2223</v>
      </c>
      <c r="E79" s="3" t="s">
        <v>3813</v>
      </c>
      <c r="F79" s="1" t="s">
        <v>2223</v>
      </c>
      <c r="G79" s="1">
        <v>12</v>
      </c>
      <c r="H79" s="1" t="s">
        <v>27474</v>
      </c>
      <c r="I79" s="1">
        <v>0</v>
      </c>
      <c r="J79" s="1" t="s">
        <v>27474</v>
      </c>
      <c r="K79" s="1">
        <f t="shared" si="4"/>
        <v>12</v>
      </c>
      <c r="L79" s="2">
        <f>SUMIFS('Basin Total Well Counts'!B:B,'Basin Total Well Counts'!A:A,F79)</f>
        <v>1034</v>
      </c>
      <c r="M79" s="4">
        <f t="shared" si="5"/>
        <v>1.160541586073501E-2</v>
      </c>
      <c r="N79" s="2">
        <f>SUMIF('Basin Emissions'!A:A,F79,'Basin Emissions'!B:B)</f>
        <v>9940.5961918999983</v>
      </c>
      <c r="O79" s="8">
        <f t="shared" si="6"/>
        <v>115.36475271063829</v>
      </c>
      <c r="P79" s="7">
        <f>SUMIF('Tool Pneumatics CH4 VOC BTEX'!B:B,A79,'Tool Pneumatics CH4 VOC BTEX'!F:F)</f>
        <v>4.9166021347045898</v>
      </c>
      <c r="Q79" s="14">
        <f t="shared" si="7"/>
        <v>25.864725969041071</v>
      </c>
      <c r="R79" s="16">
        <f>SUMIF('Tool Pneumatics CH4 VOC BTEX'!B:B,A79,'Tool Pneumatics CH4 VOC BTEX'!H:H)*Q79</f>
        <v>3.9546365093851517E-2</v>
      </c>
      <c r="S79" s="16">
        <f>SUMIF('Tool Pneumatics CH4 VOC BTEX'!B:B,A79,'Tool Pneumatics CH4 VOC BTEX'!J:J)*Q79</f>
        <v>8.3204440324093532E-4</v>
      </c>
      <c r="T79" s="16">
        <f>SUMIF('Tool Pneumatics CH4 VOC BTEX'!B:B,A79,'Tool Pneumatics CH4 VOC BTEX'!L:L)*Q79</f>
        <v>1.5091149731097779E-2</v>
      </c>
      <c r="U79" s="16">
        <f>SUMIF('Tool Pneumatics CH4 VOC BTEX'!B:B,A79,'Tool Pneumatics CH4 VOC BTEX'!N:N)*Q79</f>
        <v>1.2773523162672704E-2</v>
      </c>
    </row>
    <row r="80" spans="1:21" x14ac:dyDescent="0.25">
      <c r="A80" s="1" t="s">
        <v>2293</v>
      </c>
      <c r="B80" s="1" t="s">
        <v>1482</v>
      </c>
      <c r="C80" s="1" t="s">
        <v>1544</v>
      </c>
      <c r="D80" s="3" t="s">
        <v>2252</v>
      </c>
      <c r="E80" s="3" t="s">
        <v>23961</v>
      </c>
      <c r="F80" s="1" t="s">
        <v>2223</v>
      </c>
      <c r="G80" s="1">
        <v>0</v>
      </c>
      <c r="H80" s="1" t="s">
        <v>27474</v>
      </c>
      <c r="I80" s="1">
        <v>0</v>
      </c>
      <c r="J80" s="1" t="s">
        <v>27474</v>
      </c>
      <c r="K80" s="1">
        <f t="shared" si="4"/>
        <v>0</v>
      </c>
      <c r="L80" s="2">
        <f>SUMIFS('Basin Total Well Counts'!B:B,'Basin Total Well Counts'!A:A,F80)</f>
        <v>1034</v>
      </c>
      <c r="M80" s="4">
        <f t="shared" si="5"/>
        <v>0</v>
      </c>
      <c r="N80" s="2">
        <f>SUMIF('Basin Emissions'!A:A,F80,'Basin Emissions'!B:B)</f>
        <v>9940.5961918999983</v>
      </c>
      <c r="O80" s="8">
        <f t="shared" si="6"/>
        <v>0</v>
      </c>
      <c r="P80" s="7">
        <f>SUMIF('Tool Pneumatics CH4 VOC BTEX'!B:B,A80,'Tool Pneumatics CH4 VOC BTEX'!F:F)</f>
        <v>4.9166021347045898</v>
      </c>
      <c r="Q80" s="14">
        <f t="shared" si="7"/>
        <v>0</v>
      </c>
      <c r="R80" s="16">
        <f>SUMIF('Tool Pneumatics CH4 VOC BTEX'!B:B,A80,'Tool Pneumatics CH4 VOC BTEX'!H:H)*Q80</f>
        <v>0</v>
      </c>
      <c r="S80" s="16">
        <f>SUMIF('Tool Pneumatics CH4 VOC BTEX'!B:B,A80,'Tool Pneumatics CH4 VOC BTEX'!J:J)*Q80</f>
        <v>0</v>
      </c>
      <c r="T80" s="16">
        <f>SUMIF('Tool Pneumatics CH4 VOC BTEX'!B:B,A80,'Tool Pneumatics CH4 VOC BTEX'!L:L)*Q80</f>
        <v>0</v>
      </c>
      <c r="U80" s="16">
        <f>SUMIF('Tool Pneumatics CH4 VOC BTEX'!B:B,A80,'Tool Pneumatics CH4 VOC BTEX'!N:N)*Q80</f>
        <v>0</v>
      </c>
    </row>
    <row r="81" spans="1:21" x14ac:dyDescent="0.25">
      <c r="A81" s="1" t="s">
        <v>2294</v>
      </c>
      <c r="B81" s="1" t="s">
        <v>1482</v>
      </c>
      <c r="C81" s="1" t="s">
        <v>1626</v>
      </c>
      <c r="D81" s="3" t="s">
        <v>2252</v>
      </c>
      <c r="E81" s="3" t="s">
        <v>23961</v>
      </c>
      <c r="F81" s="1" t="s">
        <v>2223</v>
      </c>
      <c r="G81" s="1">
        <v>0</v>
      </c>
      <c r="H81" s="1" t="s">
        <v>27474</v>
      </c>
      <c r="I81" s="1">
        <v>0</v>
      </c>
      <c r="J81" s="1" t="s">
        <v>27474</v>
      </c>
      <c r="K81" s="1">
        <f t="shared" si="4"/>
        <v>0</v>
      </c>
      <c r="L81" s="2">
        <f>SUMIFS('Basin Total Well Counts'!B:B,'Basin Total Well Counts'!A:A,F81)</f>
        <v>1034</v>
      </c>
      <c r="M81" s="4">
        <f t="shared" si="5"/>
        <v>0</v>
      </c>
      <c r="N81" s="2">
        <f>SUMIF('Basin Emissions'!A:A,F81,'Basin Emissions'!B:B)</f>
        <v>9940.5961918999983</v>
      </c>
      <c r="O81" s="8">
        <f t="shared" si="6"/>
        <v>0</v>
      </c>
      <c r="P81" s="7">
        <f>SUMIF('Tool Pneumatics CH4 VOC BTEX'!B:B,A81,'Tool Pneumatics CH4 VOC BTEX'!F:F)</f>
        <v>4.9166021347045898</v>
      </c>
      <c r="Q81" s="14">
        <f t="shared" si="7"/>
        <v>0</v>
      </c>
      <c r="R81" s="16">
        <f>SUMIF('Tool Pneumatics CH4 VOC BTEX'!B:B,A81,'Tool Pneumatics CH4 VOC BTEX'!H:H)*Q81</f>
        <v>0</v>
      </c>
      <c r="S81" s="16">
        <f>SUMIF('Tool Pneumatics CH4 VOC BTEX'!B:B,A81,'Tool Pneumatics CH4 VOC BTEX'!J:J)*Q81</f>
        <v>0</v>
      </c>
      <c r="T81" s="16">
        <f>SUMIF('Tool Pneumatics CH4 VOC BTEX'!B:B,A81,'Tool Pneumatics CH4 VOC BTEX'!L:L)*Q81</f>
        <v>0</v>
      </c>
      <c r="U81" s="16">
        <f>SUMIF('Tool Pneumatics CH4 VOC BTEX'!B:B,A81,'Tool Pneumatics CH4 VOC BTEX'!N:N)*Q81</f>
        <v>0</v>
      </c>
    </row>
    <row r="82" spans="1:21" x14ac:dyDescent="0.25">
      <c r="A82" s="1" t="s">
        <v>2295</v>
      </c>
      <c r="B82" s="1" t="s">
        <v>1482</v>
      </c>
      <c r="C82" s="1" t="s">
        <v>1776</v>
      </c>
      <c r="D82" s="3" t="s">
        <v>2240</v>
      </c>
      <c r="E82" s="3" t="s">
        <v>23961</v>
      </c>
      <c r="F82" s="1" t="s">
        <v>2252</v>
      </c>
      <c r="G82" s="1">
        <v>0</v>
      </c>
      <c r="H82" s="1" t="s">
        <v>27474</v>
      </c>
      <c r="I82" s="1">
        <v>0</v>
      </c>
      <c r="J82" s="1" t="s">
        <v>27474</v>
      </c>
      <c r="K82" s="1">
        <f t="shared" si="4"/>
        <v>0</v>
      </c>
      <c r="L82" s="2">
        <f>SUMIFS('Basin Total Well Counts'!B:B,'Basin Total Well Counts'!A:A,F82)</f>
        <v>4041</v>
      </c>
      <c r="M82" s="4">
        <f t="shared" si="5"/>
        <v>0</v>
      </c>
      <c r="N82" s="2">
        <f>SUMIF('Basin Emissions'!A:A,F82,'Basin Emissions'!B:B)</f>
        <v>864.57313880000004</v>
      </c>
      <c r="O82" s="8">
        <f t="shared" si="6"/>
        <v>0</v>
      </c>
      <c r="P82" s="7">
        <f>SUMIF('Tool Pneumatics CH4 VOC BTEX'!B:B,A82,'Tool Pneumatics CH4 VOC BTEX'!F:F)</f>
        <v>3.5899999141693102</v>
      </c>
      <c r="Q82" s="14">
        <f t="shared" si="7"/>
        <v>0</v>
      </c>
      <c r="R82" s="16">
        <f>SUMIF('Tool Pneumatics CH4 VOC BTEX'!B:B,A82,'Tool Pneumatics CH4 VOC BTEX'!H:H)*Q82</f>
        <v>0</v>
      </c>
      <c r="S82" s="16">
        <f>SUMIF('Tool Pneumatics CH4 VOC BTEX'!B:B,A82,'Tool Pneumatics CH4 VOC BTEX'!J:J)*Q82</f>
        <v>0</v>
      </c>
      <c r="T82" s="16">
        <f>SUMIF('Tool Pneumatics CH4 VOC BTEX'!B:B,A82,'Tool Pneumatics CH4 VOC BTEX'!L:L)*Q82</f>
        <v>0</v>
      </c>
      <c r="U82" s="16">
        <f>SUMIF('Tool Pneumatics CH4 VOC BTEX'!B:B,A82,'Tool Pneumatics CH4 VOC BTEX'!N:N)*Q82</f>
        <v>0</v>
      </c>
    </row>
    <row r="83" spans="1:21" x14ac:dyDescent="0.25">
      <c r="A83" s="1" t="s">
        <v>2296</v>
      </c>
      <c r="B83" s="1" t="s">
        <v>1482</v>
      </c>
      <c r="C83" s="1" t="s">
        <v>1676</v>
      </c>
      <c r="D83" s="3" t="s">
        <v>2229</v>
      </c>
      <c r="E83" s="3" t="s">
        <v>23961</v>
      </c>
      <c r="F83" s="1" t="s">
        <v>2223</v>
      </c>
      <c r="G83" s="1">
        <v>0</v>
      </c>
      <c r="H83" s="1" t="s">
        <v>27474</v>
      </c>
      <c r="I83" s="1">
        <v>0</v>
      </c>
      <c r="J83" s="1" t="s">
        <v>27474</v>
      </c>
      <c r="K83" s="1">
        <f t="shared" si="4"/>
        <v>0</v>
      </c>
      <c r="L83" s="2">
        <f>SUMIFS('Basin Total Well Counts'!B:B,'Basin Total Well Counts'!A:A,F83)</f>
        <v>1034</v>
      </c>
      <c r="M83" s="4">
        <f t="shared" si="5"/>
        <v>0</v>
      </c>
      <c r="N83" s="2">
        <f>SUMIF('Basin Emissions'!A:A,F83,'Basin Emissions'!B:B)</f>
        <v>9940.5961918999983</v>
      </c>
      <c r="O83" s="8">
        <f t="shared" si="6"/>
        <v>0</v>
      </c>
      <c r="P83" s="7">
        <f>SUMIF('Tool Pneumatics CH4 VOC BTEX'!B:B,A83,'Tool Pneumatics CH4 VOC BTEX'!F:F)</f>
        <v>4.9166021347045898</v>
      </c>
      <c r="Q83" s="14">
        <f t="shared" si="7"/>
        <v>0</v>
      </c>
      <c r="R83" s="16">
        <f>SUMIF('Tool Pneumatics CH4 VOC BTEX'!B:B,A83,'Tool Pneumatics CH4 VOC BTEX'!H:H)*Q83</f>
        <v>0</v>
      </c>
      <c r="S83" s="16">
        <f>SUMIF('Tool Pneumatics CH4 VOC BTEX'!B:B,A83,'Tool Pneumatics CH4 VOC BTEX'!J:J)*Q83</f>
        <v>0</v>
      </c>
      <c r="T83" s="16">
        <f>SUMIF('Tool Pneumatics CH4 VOC BTEX'!B:B,A83,'Tool Pneumatics CH4 VOC BTEX'!L:L)*Q83</f>
        <v>0</v>
      </c>
      <c r="U83" s="16">
        <f>SUMIF('Tool Pneumatics CH4 VOC BTEX'!B:B,A83,'Tool Pneumatics CH4 VOC BTEX'!N:N)*Q83</f>
        <v>0</v>
      </c>
    </row>
    <row r="84" spans="1:21" x14ac:dyDescent="0.25">
      <c r="A84" s="1" t="s">
        <v>2297</v>
      </c>
      <c r="B84" s="1" t="s">
        <v>1482</v>
      </c>
      <c r="C84" s="1" t="s">
        <v>2298</v>
      </c>
      <c r="D84" s="3" t="s">
        <v>1015</v>
      </c>
      <c r="E84" s="3" t="s">
        <v>23961</v>
      </c>
      <c r="F84" s="1" t="s">
        <v>2252</v>
      </c>
      <c r="G84" s="1">
        <v>32</v>
      </c>
      <c r="H84" s="1" t="s">
        <v>27474</v>
      </c>
      <c r="I84" s="1">
        <v>7</v>
      </c>
      <c r="J84" s="1" t="s">
        <v>27474</v>
      </c>
      <c r="K84" s="1">
        <f t="shared" si="4"/>
        <v>39</v>
      </c>
      <c r="L84" s="2">
        <f>SUMIFS('Basin Total Well Counts'!B:B,'Basin Total Well Counts'!A:A,F84)</f>
        <v>4041</v>
      </c>
      <c r="M84" s="4">
        <f t="shared" si="5"/>
        <v>9.6510764662212315E-3</v>
      </c>
      <c r="N84" s="2">
        <f>SUMIF('Basin Emissions'!A:A,F84,'Basin Emissions'!B:B)</f>
        <v>864.57313880000004</v>
      </c>
      <c r="O84" s="8">
        <f t="shared" si="6"/>
        <v>8.3440614731997034</v>
      </c>
      <c r="P84" s="7">
        <f>SUMIF('Tool Pneumatics CH4 VOC BTEX'!B:B,A84,'Tool Pneumatics CH4 VOC BTEX'!F:F)</f>
        <v>3.5899999141693102</v>
      </c>
      <c r="Q84" s="14">
        <f t="shared" si="7"/>
        <v>2.5620220562139706</v>
      </c>
      <c r="R84" s="16">
        <f>SUMIF('Tool Pneumatics CH4 VOC BTEX'!B:B,A84,'Tool Pneumatics CH4 VOC BTEX'!H:H)*Q84</f>
        <v>1.1631580419249081E-2</v>
      </c>
      <c r="S84" s="16">
        <f>SUMIF('Tool Pneumatics CH4 VOC BTEX'!B:B,A84,'Tool Pneumatics CH4 VOC BTEX'!J:J)*Q84</f>
        <v>6.5843968629955975E-4</v>
      </c>
      <c r="T84" s="16">
        <f>SUMIF('Tool Pneumatics CH4 VOC BTEX'!B:B,A84,'Tool Pneumatics CH4 VOC BTEX'!L:L)*Q84</f>
        <v>1.0371065513685733E-2</v>
      </c>
      <c r="U84" s="16">
        <f>SUMIF('Tool Pneumatics CH4 VOC BTEX'!B:B,A84,'Tool Pneumatics CH4 VOC BTEX'!N:N)*Q84</f>
        <v>2.9437633884596545E-3</v>
      </c>
    </row>
    <row r="85" spans="1:21" x14ac:dyDescent="0.25">
      <c r="A85" s="1" t="s">
        <v>2299</v>
      </c>
      <c r="B85" s="1" t="s">
        <v>1482</v>
      </c>
      <c r="C85" s="1" t="s">
        <v>1783</v>
      </c>
      <c r="D85" s="3" t="s">
        <v>1015</v>
      </c>
      <c r="E85" s="3" t="s">
        <v>23961</v>
      </c>
      <c r="F85" s="1" t="s">
        <v>2229</v>
      </c>
      <c r="G85" s="1">
        <v>0</v>
      </c>
      <c r="H85" s="1" t="s">
        <v>27474</v>
      </c>
      <c r="I85" s="1">
        <v>0</v>
      </c>
      <c r="J85" s="1" t="s">
        <v>27474</v>
      </c>
      <c r="K85" s="1">
        <f t="shared" si="4"/>
        <v>0</v>
      </c>
      <c r="L85" s="2">
        <f>SUMIFS('Basin Total Well Counts'!B:B,'Basin Total Well Counts'!A:A,F85)</f>
        <v>0</v>
      </c>
      <c r="M85" s="4">
        <f t="shared" si="5"/>
        <v>0</v>
      </c>
      <c r="N85" s="2">
        <f>SUMIF('Basin Emissions'!A:A,F85,'Basin Emissions'!B:B)</f>
        <v>1971.6074169999999</v>
      </c>
      <c r="O85" s="8">
        <f t="shared" si="6"/>
        <v>0</v>
      </c>
      <c r="P85" s="7">
        <f>SUMIF('Tool Pneumatics CH4 VOC BTEX'!B:B,A85,'Tool Pneumatics CH4 VOC BTEX'!F:F)</f>
        <v>3.5899999141693102</v>
      </c>
      <c r="Q85" s="14">
        <f t="shared" si="7"/>
        <v>0</v>
      </c>
      <c r="R85" s="16">
        <f>SUMIF('Tool Pneumatics CH4 VOC BTEX'!B:B,A85,'Tool Pneumatics CH4 VOC BTEX'!H:H)*Q85</f>
        <v>0</v>
      </c>
      <c r="S85" s="16">
        <f>SUMIF('Tool Pneumatics CH4 VOC BTEX'!B:B,A85,'Tool Pneumatics CH4 VOC BTEX'!J:J)*Q85</f>
        <v>0</v>
      </c>
      <c r="T85" s="16">
        <f>SUMIF('Tool Pneumatics CH4 VOC BTEX'!B:B,A85,'Tool Pneumatics CH4 VOC BTEX'!L:L)*Q85</f>
        <v>0</v>
      </c>
      <c r="U85" s="16">
        <f>SUMIF('Tool Pneumatics CH4 VOC BTEX'!B:B,A85,'Tool Pneumatics CH4 VOC BTEX'!N:N)*Q85</f>
        <v>0</v>
      </c>
    </row>
    <row r="86" spans="1:21" x14ac:dyDescent="0.25">
      <c r="A86" s="1" t="s">
        <v>2300</v>
      </c>
      <c r="B86" s="1" t="s">
        <v>1482</v>
      </c>
      <c r="C86" s="1" t="s">
        <v>1661</v>
      </c>
      <c r="D86" s="3" t="s">
        <v>2252</v>
      </c>
      <c r="E86" s="3" t="s">
        <v>23961</v>
      </c>
      <c r="F86" s="1" t="s">
        <v>2240</v>
      </c>
      <c r="G86" s="1">
        <v>0</v>
      </c>
      <c r="H86" s="1" t="s">
        <v>27474</v>
      </c>
      <c r="I86" s="1">
        <v>0</v>
      </c>
      <c r="J86" s="1" t="s">
        <v>27474</v>
      </c>
      <c r="K86" s="1">
        <f t="shared" si="4"/>
        <v>0</v>
      </c>
      <c r="L86" s="2">
        <f>SUMIFS('Basin Total Well Counts'!B:B,'Basin Total Well Counts'!A:A,F86)</f>
        <v>0</v>
      </c>
      <c r="M86" s="4">
        <f t="shared" si="5"/>
        <v>0</v>
      </c>
      <c r="N86" s="2">
        <f>SUMIF('Basin Emissions'!A:A,F86,'Basin Emissions'!B:B)</f>
        <v>1897.7414753999999</v>
      </c>
      <c r="O86" s="8">
        <f t="shared" si="6"/>
        <v>0</v>
      </c>
      <c r="P86" s="7">
        <f>SUMIF('Tool Pneumatics CH4 VOC BTEX'!B:B,A86,'Tool Pneumatics CH4 VOC BTEX'!F:F)</f>
        <v>3.5899999141693102</v>
      </c>
      <c r="Q86" s="14">
        <f t="shared" si="7"/>
        <v>0</v>
      </c>
      <c r="R86" s="16">
        <f>SUMIF('Tool Pneumatics CH4 VOC BTEX'!B:B,A86,'Tool Pneumatics CH4 VOC BTEX'!H:H)*Q86</f>
        <v>0</v>
      </c>
      <c r="S86" s="16">
        <f>SUMIF('Tool Pneumatics CH4 VOC BTEX'!B:B,A86,'Tool Pneumatics CH4 VOC BTEX'!J:J)*Q86</f>
        <v>0</v>
      </c>
      <c r="T86" s="16">
        <f>SUMIF('Tool Pneumatics CH4 VOC BTEX'!B:B,A86,'Tool Pneumatics CH4 VOC BTEX'!L:L)*Q86</f>
        <v>0</v>
      </c>
      <c r="U86" s="16">
        <f>SUMIF('Tool Pneumatics CH4 VOC BTEX'!B:B,A86,'Tool Pneumatics CH4 VOC BTEX'!N:N)*Q86</f>
        <v>0</v>
      </c>
    </row>
    <row r="87" spans="1:21" x14ac:dyDescent="0.25">
      <c r="A87" s="1" t="s">
        <v>2301</v>
      </c>
      <c r="B87" s="1" t="s">
        <v>1482</v>
      </c>
      <c r="C87" s="1" t="s">
        <v>1850</v>
      </c>
      <c r="D87" s="3" t="s">
        <v>1015</v>
      </c>
      <c r="E87" s="3" t="s">
        <v>23961</v>
      </c>
      <c r="F87" s="1" t="s">
        <v>2229</v>
      </c>
      <c r="G87" s="1">
        <v>0</v>
      </c>
      <c r="H87" s="1" t="s">
        <v>27474</v>
      </c>
      <c r="I87" s="1">
        <v>0</v>
      </c>
      <c r="J87" s="1" t="s">
        <v>27474</v>
      </c>
      <c r="K87" s="1">
        <f t="shared" si="4"/>
        <v>0</v>
      </c>
      <c r="L87" s="2">
        <f>SUMIFS('Basin Total Well Counts'!B:B,'Basin Total Well Counts'!A:A,F87)</f>
        <v>0</v>
      </c>
      <c r="M87" s="4">
        <f t="shared" si="5"/>
        <v>0</v>
      </c>
      <c r="N87" s="2">
        <f>SUMIF('Basin Emissions'!A:A,F87,'Basin Emissions'!B:B)</f>
        <v>1971.6074169999999</v>
      </c>
      <c r="O87" s="8">
        <f t="shared" si="6"/>
        <v>0</v>
      </c>
      <c r="P87" s="7">
        <f>SUMIF('Tool Pneumatics CH4 VOC BTEX'!B:B,A87,'Tool Pneumatics CH4 VOC BTEX'!F:F)</f>
        <v>3.5899999141693102</v>
      </c>
      <c r="Q87" s="14">
        <f t="shared" si="7"/>
        <v>0</v>
      </c>
      <c r="R87" s="16">
        <f>SUMIF('Tool Pneumatics CH4 VOC BTEX'!B:B,A87,'Tool Pneumatics CH4 VOC BTEX'!H:H)*Q87</f>
        <v>0</v>
      </c>
      <c r="S87" s="16">
        <f>SUMIF('Tool Pneumatics CH4 VOC BTEX'!B:B,A87,'Tool Pneumatics CH4 VOC BTEX'!J:J)*Q87</f>
        <v>0</v>
      </c>
      <c r="T87" s="16">
        <f>SUMIF('Tool Pneumatics CH4 VOC BTEX'!B:B,A87,'Tool Pneumatics CH4 VOC BTEX'!L:L)*Q87</f>
        <v>0</v>
      </c>
      <c r="U87" s="16">
        <f>SUMIF('Tool Pneumatics CH4 VOC BTEX'!B:B,A87,'Tool Pneumatics CH4 VOC BTEX'!N:N)*Q87</f>
        <v>0</v>
      </c>
    </row>
    <row r="88" spans="1:21" x14ac:dyDescent="0.25">
      <c r="A88" s="1" t="s">
        <v>2302</v>
      </c>
      <c r="B88" s="1" t="s">
        <v>1482</v>
      </c>
      <c r="C88" s="1" t="s">
        <v>2084</v>
      </c>
      <c r="D88" s="3" t="s">
        <v>2240</v>
      </c>
      <c r="E88" s="3" t="s">
        <v>23961</v>
      </c>
      <c r="F88" s="1" t="s">
        <v>1015</v>
      </c>
      <c r="G88" s="1">
        <v>0</v>
      </c>
      <c r="H88" s="1" t="s">
        <v>27474</v>
      </c>
      <c r="I88" s="1">
        <v>0</v>
      </c>
      <c r="J88" s="1" t="s">
        <v>27474</v>
      </c>
      <c r="K88" s="1">
        <f t="shared" si="4"/>
        <v>0</v>
      </c>
      <c r="L88" s="2">
        <f>SUMIFS('Basin Total Well Counts'!B:B,'Basin Total Well Counts'!A:A,F88)</f>
        <v>100308</v>
      </c>
      <c r="M88" s="4">
        <f t="shared" si="5"/>
        <v>0</v>
      </c>
      <c r="N88" s="2">
        <f>SUMIF('Basin Emissions'!A:A,F88,'Basin Emissions'!B:B)</f>
        <v>7867.8947644</v>
      </c>
      <c r="O88" s="8">
        <f t="shared" si="6"/>
        <v>0</v>
      </c>
      <c r="P88" s="7">
        <f>SUMIF('Tool Pneumatics CH4 VOC BTEX'!B:B,A88,'Tool Pneumatics CH4 VOC BTEX'!F:F)</f>
        <v>3.5899999141693102</v>
      </c>
      <c r="Q88" s="14">
        <f t="shared" si="7"/>
        <v>0</v>
      </c>
      <c r="R88" s="16">
        <f>SUMIF('Tool Pneumatics CH4 VOC BTEX'!B:B,A88,'Tool Pneumatics CH4 VOC BTEX'!H:H)*Q88</f>
        <v>0</v>
      </c>
      <c r="S88" s="16">
        <f>SUMIF('Tool Pneumatics CH4 VOC BTEX'!B:B,A88,'Tool Pneumatics CH4 VOC BTEX'!J:J)*Q88</f>
        <v>0</v>
      </c>
      <c r="T88" s="16">
        <f>SUMIF('Tool Pneumatics CH4 VOC BTEX'!B:B,A88,'Tool Pneumatics CH4 VOC BTEX'!L:L)*Q88</f>
        <v>0</v>
      </c>
      <c r="U88" s="16">
        <f>SUMIF('Tool Pneumatics CH4 VOC BTEX'!B:B,A88,'Tool Pneumatics CH4 VOC BTEX'!N:N)*Q88</f>
        <v>0</v>
      </c>
    </row>
    <row r="89" spans="1:21" x14ac:dyDescent="0.25">
      <c r="A89" s="1" t="s">
        <v>2303</v>
      </c>
      <c r="B89" s="1" t="s">
        <v>1482</v>
      </c>
      <c r="C89" s="1" t="s">
        <v>1220</v>
      </c>
      <c r="D89" s="3" t="s">
        <v>2252</v>
      </c>
      <c r="E89" s="3" t="s">
        <v>23961</v>
      </c>
      <c r="F89" s="1" t="s">
        <v>1015</v>
      </c>
      <c r="G89" s="1">
        <v>0</v>
      </c>
      <c r="H89" s="1" t="s">
        <v>27474</v>
      </c>
      <c r="I89" s="1">
        <v>214</v>
      </c>
      <c r="J89" s="1" t="s">
        <v>27474</v>
      </c>
      <c r="K89" s="1">
        <f t="shared" si="4"/>
        <v>214</v>
      </c>
      <c r="L89" s="2">
        <f>SUMIFS('Basin Total Well Counts'!B:B,'Basin Total Well Counts'!A:A,F89)</f>
        <v>100308</v>
      </c>
      <c r="M89" s="4">
        <f t="shared" si="5"/>
        <v>2.1334290385612315E-3</v>
      </c>
      <c r="N89" s="2">
        <f>SUMIF('Basin Emissions'!A:A,F89,'Basin Emissions'!B:B)</f>
        <v>7867.8947644</v>
      </c>
      <c r="O89" s="8">
        <f t="shared" si="6"/>
        <v>16.785595162714838</v>
      </c>
      <c r="P89" s="7">
        <f>SUMIF('Tool Pneumatics CH4 VOC BTEX'!B:B,A89,'Tool Pneumatics CH4 VOC BTEX'!F:F)</f>
        <v>3.5899999141693102</v>
      </c>
      <c r="Q89" s="14">
        <f t="shared" si="7"/>
        <v>5.1539726992282997</v>
      </c>
      <c r="R89" s="16">
        <f>SUMIF('Tool Pneumatics CH4 VOC BTEX'!B:B,A89,'Tool Pneumatics CH4 VOC BTEX'!H:H)*Q89</f>
        <v>2.339903662588981E-2</v>
      </c>
      <c r="S89" s="16">
        <f>SUMIF('Tool Pneumatics CH4 VOC BTEX'!B:B,A89,'Tool Pneumatics CH4 VOC BTEX'!J:J)*Q89</f>
        <v>1.3245710196153587E-3</v>
      </c>
      <c r="T89" s="16">
        <f>SUMIF('Tool Pneumatics CH4 VOC BTEX'!B:B,A89,'Tool Pneumatics CH4 VOC BTEX'!L:L)*Q89</f>
        <v>2.0863281949427631E-2</v>
      </c>
      <c r="U89" s="16">
        <f>SUMIF('Tool Pneumatics CH4 VOC BTEX'!B:B,A89,'Tool Pneumatics CH4 VOC BTEX'!N:N)*Q89</f>
        <v>5.9219147236887551E-3</v>
      </c>
    </row>
    <row r="90" spans="1:21" x14ac:dyDescent="0.25">
      <c r="A90" s="1" t="s">
        <v>2304</v>
      </c>
      <c r="B90" s="1" t="s">
        <v>1482</v>
      </c>
      <c r="C90" s="1" t="s">
        <v>2305</v>
      </c>
      <c r="D90" s="3" t="s">
        <v>2252</v>
      </c>
      <c r="E90" s="3" t="s">
        <v>23961</v>
      </c>
      <c r="F90" s="1" t="s">
        <v>2252</v>
      </c>
      <c r="G90" s="1">
        <v>0</v>
      </c>
      <c r="H90" s="1" t="s">
        <v>27474</v>
      </c>
      <c r="I90" s="1">
        <v>0</v>
      </c>
      <c r="J90" s="1" t="s">
        <v>27474</v>
      </c>
      <c r="K90" s="1">
        <f t="shared" si="4"/>
        <v>0</v>
      </c>
      <c r="L90" s="2">
        <f>SUMIFS('Basin Total Well Counts'!B:B,'Basin Total Well Counts'!A:A,F90)</f>
        <v>4041</v>
      </c>
      <c r="M90" s="4">
        <f t="shared" si="5"/>
        <v>0</v>
      </c>
      <c r="N90" s="2">
        <f>SUMIF('Basin Emissions'!A:A,F90,'Basin Emissions'!B:B)</f>
        <v>864.57313880000004</v>
      </c>
      <c r="O90" s="8">
        <f t="shared" si="6"/>
        <v>0</v>
      </c>
      <c r="P90" s="7">
        <f>SUMIF('Tool Pneumatics CH4 VOC BTEX'!B:B,A90,'Tool Pneumatics CH4 VOC BTEX'!F:F)</f>
        <v>3.5899999141693102</v>
      </c>
      <c r="Q90" s="14">
        <f t="shared" si="7"/>
        <v>0</v>
      </c>
      <c r="R90" s="16">
        <f>SUMIF('Tool Pneumatics CH4 VOC BTEX'!B:B,A90,'Tool Pneumatics CH4 VOC BTEX'!H:H)*Q90</f>
        <v>0</v>
      </c>
      <c r="S90" s="16">
        <f>SUMIF('Tool Pneumatics CH4 VOC BTEX'!B:B,A90,'Tool Pneumatics CH4 VOC BTEX'!J:J)*Q90</f>
        <v>0</v>
      </c>
      <c r="T90" s="16">
        <f>SUMIF('Tool Pneumatics CH4 VOC BTEX'!B:B,A90,'Tool Pneumatics CH4 VOC BTEX'!L:L)*Q90</f>
        <v>0</v>
      </c>
      <c r="U90" s="16">
        <f>SUMIF('Tool Pneumatics CH4 VOC BTEX'!B:B,A90,'Tool Pneumatics CH4 VOC BTEX'!N:N)*Q90</f>
        <v>0</v>
      </c>
    </row>
    <row r="91" spans="1:21" x14ac:dyDescent="0.25">
      <c r="A91" s="1" t="s">
        <v>2306</v>
      </c>
      <c r="B91" s="1" t="s">
        <v>1482</v>
      </c>
      <c r="C91" s="1" t="s">
        <v>1583</v>
      </c>
      <c r="D91" s="3" t="s">
        <v>2223</v>
      </c>
      <c r="E91" s="3" t="s">
        <v>3813</v>
      </c>
      <c r="F91" s="1" t="s">
        <v>1015</v>
      </c>
      <c r="G91" s="1">
        <v>0</v>
      </c>
      <c r="H91" s="1" t="s">
        <v>27474</v>
      </c>
      <c r="I91" s="1">
        <v>0</v>
      </c>
      <c r="J91" s="1" t="s">
        <v>27474</v>
      </c>
      <c r="K91" s="1">
        <f t="shared" si="4"/>
        <v>0</v>
      </c>
      <c r="L91" s="2">
        <f>SUMIFS('Basin Total Well Counts'!B:B,'Basin Total Well Counts'!A:A,F91)</f>
        <v>100308</v>
      </c>
      <c r="M91" s="4">
        <f t="shared" si="5"/>
        <v>0</v>
      </c>
      <c r="N91" s="2">
        <f>SUMIF('Basin Emissions'!A:A,F91,'Basin Emissions'!B:B)</f>
        <v>7867.8947644</v>
      </c>
      <c r="O91" s="8">
        <f t="shared" si="6"/>
        <v>0</v>
      </c>
      <c r="P91" s="7">
        <f>SUMIF('Tool Pneumatics CH4 VOC BTEX'!B:B,A91,'Tool Pneumatics CH4 VOC BTEX'!F:F)</f>
        <v>3.5899999141693102</v>
      </c>
      <c r="Q91" s="14">
        <f t="shared" si="7"/>
        <v>0</v>
      </c>
      <c r="R91" s="16">
        <f>SUMIF('Tool Pneumatics CH4 VOC BTEX'!B:B,A91,'Tool Pneumatics CH4 VOC BTEX'!H:H)*Q91</f>
        <v>0</v>
      </c>
      <c r="S91" s="16">
        <f>SUMIF('Tool Pneumatics CH4 VOC BTEX'!B:B,A91,'Tool Pneumatics CH4 VOC BTEX'!J:J)*Q91</f>
        <v>0</v>
      </c>
      <c r="T91" s="16">
        <f>SUMIF('Tool Pneumatics CH4 VOC BTEX'!B:B,A91,'Tool Pneumatics CH4 VOC BTEX'!L:L)*Q91</f>
        <v>0</v>
      </c>
      <c r="U91" s="16">
        <f>SUMIF('Tool Pneumatics CH4 VOC BTEX'!B:B,A91,'Tool Pneumatics CH4 VOC BTEX'!N:N)*Q91</f>
        <v>0</v>
      </c>
    </row>
    <row r="92" spans="1:21" x14ac:dyDescent="0.25">
      <c r="A92" s="1" t="s">
        <v>2307</v>
      </c>
      <c r="B92" s="1" t="s">
        <v>1482</v>
      </c>
      <c r="C92" s="1" t="s">
        <v>2043</v>
      </c>
      <c r="D92" s="3" t="s">
        <v>2223</v>
      </c>
      <c r="E92" s="3" t="s">
        <v>3813</v>
      </c>
      <c r="F92" s="1" t="s">
        <v>2240</v>
      </c>
      <c r="G92" s="1">
        <v>0</v>
      </c>
      <c r="H92" s="1" t="s">
        <v>27474</v>
      </c>
      <c r="I92" s="1">
        <v>0</v>
      </c>
      <c r="J92" s="1" t="s">
        <v>27474</v>
      </c>
      <c r="K92" s="1">
        <f t="shared" si="4"/>
        <v>0</v>
      </c>
      <c r="L92" s="2">
        <f>SUMIFS('Basin Total Well Counts'!B:B,'Basin Total Well Counts'!A:A,F92)</f>
        <v>0</v>
      </c>
      <c r="M92" s="4">
        <f t="shared" si="5"/>
        <v>0</v>
      </c>
      <c r="N92" s="2">
        <f>SUMIF('Basin Emissions'!A:A,F92,'Basin Emissions'!B:B)</f>
        <v>1897.7414753999999</v>
      </c>
      <c r="O92" s="8">
        <f t="shared" si="6"/>
        <v>0</v>
      </c>
      <c r="P92" s="7">
        <f>SUMIF('Tool Pneumatics CH4 VOC BTEX'!B:B,A92,'Tool Pneumatics CH4 VOC BTEX'!F:F)</f>
        <v>3.5899999141693102</v>
      </c>
      <c r="Q92" s="14">
        <f t="shared" si="7"/>
        <v>0</v>
      </c>
      <c r="R92" s="16">
        <f>SUMIF('Tool Pneumatics CH4 VOC BTEX'!B:B,A92,'Tool Pneumatics CH4 VOC BTEX'!H:H)*Q92</f>
        <v>0</v>
      </c>
      <c r="S92" s="16">
        <f>SUMIF('Tool Pneumatics CH4 VOC BTEX'!B:B,A92,'Tool Pneumatics CH4 VOC BTEX'!J:J)*Q92</f>
        <v>0</v>
      </c>
      <c r="T92" s="16">
        <f>SUMIF('Tool Pneumatics CH4 VOC BTEX'!B:B,A92,'Tool Pneumatics CH4 VOC BTEX'!L:L)*Q92</f>
        <v>0</v>
      </c>
      <c r="U92" s="16">
        <f>SUMIF('Tool Pneumatics CH4 VOC BTEX'!B:B,A92,'Tool Pneumatics CH4 VOC BTEX'!N:N)*Q92</f>
        <v>0</v>
      </c>
    </row>
    <row r="93" spans="1:21" x14ac:dyDescent="0.25">
      <c r="A93" s="1" t="s">
        <v>2308</v>
      </c>
      <c r="B93" s="1" t="s">
        <v>1482</v>
      </c>
      <c r="C93" s="1" t="s">
        <v>2206</v>
      </c>
      <c r="D93" s="3" t="s">
        <v>2252</v>
      </c>
      <c r="E93" s="3" t="s">
        <v>23961</v>
      </c>
      <c r="F93" s="1" t="s">
        <v>2252</v>
      </c>
      <c r="G93" s="1">
        <v>1</v>
      </c>
      <c r="H93" s="1" t="s">
        <v>27474</v>
      </c>
      <c r="I93" s="1">
        <v>3594</v>
      </c>
      <c r="J93" s="1" t="s">
        <v>27474</v>
      </c>
      <c r="K93" s="1">
        <f t="shared" si="4"/>
        <v>3595</v>
      </c>
      <c r="L93" s="2">
        <f>SUMIFS('Basin Total Well Counts'!B:B,'Basin Total Well Counts'!A:A,F93)</f>
        <v>4041</v>
      </c>
      <c r="M93" s="4">
        <f t="shared" si="5"/>
        <v>0.8896312793862905</v>
      </c>
      <c r="N93" s="2">
        <f>SUMIF('Basin Emissions'!A:A,F93,'Basin Emissions'!B:B)</f>
        <v>864.57313880000004</v>
      </c>
      <c r="O93" s="8">
        <f t="shared" si="6"/>
        <v>769.15130759366491</v>
      </c>
      <c r="P93" s="7">
        <f>SUMIF('Tool Pneumatics CH4 VOC BTEX'!B:B,A93,'Tool Pneumatics CH4 VOC BTEX'!F:F)</f>
        <v>3.5899999141693102</v>
      </c>
      <c r="Q93" s="14">
        <f t="shared" si="7"/>
        <v>236.16587928433907</v>
      </c>
      <c r="R93" s="16">
        <f>SUMIF('Tool Pneumatics CH4 VOC BTEX'!B:B,A93,'Tool Pneumatics CH4 VOC BTEX'!H:H)*Q93</f>
        <v>1.0721931181333446</v>
      </c>
      <c r="S93" s="16">
        <f>SUMIF('Tool Pneumatics CH4 VOC BTEX'!B:B,A93,'Tool Pneumatics CH4 VOC BTEX'!J:J)*Q93</f>
        <v>6.069463262171583E-2</v>
      </c>
      <c r="T93" s="16">
        <f>SUMIF('Tool Pneumatics CH4 VOC BTEX'!B:B,A93,'Tool Pneumatics CH4 VOC BTEX'!L:L)*Q93</f>
        <v>0.95599950055641569</v>
      </c>
      <c r="U93" s="16">
        <f>SUMIF('Tool Pneumatics CH4 VOC BTEX'!B:B,A93,'Tool Pneumatics CH4 VOC BTEX'!N:N)*Q93</f>
        <v>0.27135459952596042</v>
      </c>
    </row>
    <row r="94" spans="1:21" x14ac:dyDescent="0.25">
      <c r="A94" s="1" t="s">
        <v>2309</v>
      </c>
      <c r="B94" s="1" t="s">
        <v>1482</v>
      </c>
      <c r="C94" s="1" t="s">
        <v>2310</v>
      </c>
      <c r="D94" s="3" t="s">
        <v>2316</v>
      </c>
      <c r="E94" s="3" t="s">
        <v>23961</v>
      </c>
      <c r="F94" s="1" t="s">
        <v>2252</v>
      </c>
      <c r="G94" s="1">
        <v>6</v>
      </c>
      <c r="H94" s="1" t="s">
        <v>27474</v>
      </c>
      <c r="I94" s="1">
        <v>168</v>
      </c>
      <c r="J94" s="1" t="s">
        <v>27474</v>
      </c>
      <c r="K94" s="1">
        <f t="shared" si="4"/>
        <v>174</v>
      </c>
      <c r="L94" s="2">
        <f>SUMIFS('Basin Total Well Counts'!B:B,'Basin Total Well Counts'!A:A,F94)</f>
        <v>4041</v>
      </c>
      <c r="M94" s="4">
        <f t="shared" si="5"/>
        <v>4.305864884929473E-2</v>
      </c>
      <c r="N94" s="2">
        <f>SUMIF('Basin Emissions'!A:A,F94,'Basin Emissions'!B:B)</f>
        <v>864.57313880000004</v>
      </c>
      <c r="O94" s="8">
        <f t="shared" si="6"/>
        <v>37.227351188121752</v>
      </c>
      <c r="P94" s="7">
        <f>SUMIF('Tool Pneumatics CH4 VOC BTEX'!B:B,A94,'Tool Pneumatics CH4 VOC BTEX'!F:F)</f>
        <v>3.5899999141693102</v>
      </c>
      <c r="Q94" s="14">
        <f t="shared" si="7"/>
        <v>11.430559943108483</v>
      </c>
      <c r="R94" s="16">
        <f>SUMIF('Tool Pneumatics CH4 VOC BTEX'!B:B,A94,'Tool Pneumatics CH4 VOC BTEX'!H:H)*Q94</f>
        <v>5.1894743408957424E-2</v>
      </c>
      <c r="S94" s="16">
        <f>SUMIF('Tool Pneumatics CH4 VOC BTEX'!B:B,A94,'Tool Pneumatics CH4 VOC BTEX'!J:J)*Q94</f>
        <v>2.9376539850288048E-3</v>
      </c>
      <c r="T94" s="16">
        <f>SUMIF('Tool Pneumatics CH4 VOC BTEX'!B:B,A94,'Tool Pneumatics CH4 VOC BTEX'!L:L)*Q94</f>
        <v>4.6270907676444033E-2</v>
      </c>
      <c r="U94" s="16">
        <f>SUMIF('Tool Pneumatics CH4 VOC BTEX'!B:B,A94,'Tool Pneumatics CH4 VOC BTEX'!N:N)*Q94</f>
        <v>1.3133713579281534E-2</v>
      </c>
    </row>
    <row r="95" spans="1:21" x14ac:dyDescent="0.25">
      <c r="A95" s="1" t="s">
        <v>2311</v>
      </c>
      <c r="B95" s="1" t="s">
        <v>1482</v>
      </c>
      <c r="C95" s="1" t="s">
        <v>1127</v>
      </c>
      <c r="D95" s="3" t="s">
        <v>2316</v>
      </c>
      <c r="E95" s="3" t="s">
        <v>23961</v>
      </c>
      <c r="F95" s="1" t="s">
        <v>2223</v>
      </c>
      <c r="G95" s="1">
        <v>0</v>
      </c>
      <c r="H95" s="1" t="s">
        <v>27474</v>
      </c>
      <c r="I95" s="1">
        <v>0</v>
      </c>
      <c r="J95" s="1" t="s">
        <v>27474</v>
      </c>
      <c r="K95" s="1">
        <f t="shared" si="4"/>
        <v>0</v>
      </c>
      <c r="L95" s="2">
        <f>SUMIFS('Basin Total Well Counts'!B:B,'Basin Total Well Counts'!A:A,F95)</f>
        <v>1034</v>
      </c>
      <c r="M95" s="4">
        <f t="shared" si="5"/>
        <v>0</v>
      </c>
      <c r="N95" s="2">
        <f>SUMIF('Basin Emissions'!A:A,F95,'Basin Emissions'!B:B)</f>
        <v>9940.5961918999983</v>
      </c>
      <c r="O95" s="8">
        <f t="shared" si="6"/>
        <v>0</v>
      </c>
      <c r="P95" s="7">
        <f>SUMIF('Tool Pneumatics CH4 VOC BTEX'!B:B,A95,'Tool Pneumatics CH4 VOC BTEX'!F:F)</f>
        <v>4.9166021347045898</v>
      </c>
      <c r="Q95" s="14">
        <f t="shared" si="7"/>
        <v>0</v>
      </c>
      <c r="R95" s="16">
        <f>SUMIF('Tool Pneumatics CH4 VOC BTEX'!B:B,A95,'Tool Pneumatics CH4 VOC BTEX'!H:H)*Q95</f>
        <v>0</v>
      </c>
      <c r="S95" s="16">
        <f>SUMIF('Tool Pneumatics CH4 VOC BTEX'!B:B,A95,'Tool Pneumatics CH4 VOC BTEX'!J:J)*Q95</f>
        <v>0</v>
      </c>
      <c r="T95" s="16">
        <f>SUMIF('Tool Pneumatics CH4 VOC BTEX'!B:B,A95,'Tool Pneumatics CH4 VOC BTEX'!L:L)*Q95</f>
        <v>0</v>
      </c>
      <c r="U95" s="16">
        <f>SUMIF('Tool Pneumatics CH4 VOC BTEX'!B:B,A95,'Tool Pneumatics CH4 VOC BTEX'!N:N)*Q95</f>
        <v>0</v>
      </c>
    </row>
    <row r="96" spans="1:21" x14ac:dyDescent="0.25">
      <c r="A96" s="1" t="s">
        <v>2312</v>
      </c>
      <c r="B96" s="1" t="s">
        <v>1482</v>
      </c>
      <c r="C96" s="1" t="s">
        <v>2313</v>
      </c>
      <c r="D96" s="3" t="s">
        <v>2321</v>
      </c>
      <c r="E96" s="3" t="s">
        <v>23961</v>
      </c>
      <c r="F96" s="1" t="s">
        <v>2223</v>
      </c>
      <c r="G96" s="1">
        <v>0</v>
      </c>
      <c r="H96" s="1" t="s">
        <v>27474</v>
      </c>
      <c r="I96" s="1">
        <v>0</v>
      </c>
      <c r="J96" s="1" t="s">
        <v>27474</v>
      </c>
      <c r="K96" s="1">
        <f t="shared" si="4"/>
        <v>0</v>
      </c>
      <c r="L96" s="2">
        <f>SUMIFS('Basin Total Well Counts'!B:B,'Basin Total Well Counts'!A:A,F96)</f>
        <v>1034</v>
      </c>
      <c r="M96" s="4">
        <f t="shared" si="5"/>
        <v>0</v>
      </c>
      <c r="N96" s="2">
        <f>SUMIF('Basin Emissions'!A:A,F96,'Basin Emissions'!B:B)</f>
        <v>9940.5961918999983</v>
      </c>
      <c r="O96" s="8">
        <f t="shared" si="6"/>
        <v>0</v>
      </c>
      <c r="P96" s="7">
        <f>SUMIF('Tool Pneumatics CH4 VOC BTEX'!B:B,A96,'Tool Pneumatics CH4 VOC BTEX'!F:F)</f>
        <v>4.9166021347045898</v>
      </c>
      <c r="Q96" s="14">
        <f t="shared" si="7"/>
        <v>0</v>
      </c>
      <c r="R96" s="16">
        <f>SUMIF('Tool Pneumatics CH4 VOC BTEX'!B:B,A96,'Tool Pneumatics CH4 VOC BTEX'!H:H)*Q96</f>
        <v>0</v>
      </c>
      <c r="S96" s="16">
        <f>SUMIF('Tool Pneumatics CH4 VOC BTEX'!B:B,A96,'Tool Pneumatics CH4 VOC BTEX'!J:J)*Q96</f>
        <v>0</v>
      </c>
      <c r="T96" s="16">
        <f>SUMIF('Tool Pneumatics CH4 VOC BTEX'!B:B,A96,'Tool Pneumatics CH4 VOC BTEX'!L:L)*Q96</f>
        <v>0</v>
      </c>
      <c r="U96" s="16">
        <f>SUMIF('Tool Pneumatics CH4 VOC BTEX'!B:B,A96,'Tool Pneumatics CH4 VOC BTEX'!N:N)*Q96</f>
        <v>0</v>
      </c>
    </row>
    <row r="97" spans="1:21" x14ac:dyDescent="0.25">
      <c r="A97" s="1" t="s">
        <v>2314</v>
      </c>
      <c r="B97" s="1" t="s">
        <v>1482</v>
      </c>
      <c r="C97" s="1" t="s">
        <v>2315</v>
      </c>
      <c r="D97" s="3" t="s">
        <v>2323</v>
      </c>
      <c r="E97" s="3" t="s">
        <v>23961</v>
      </c>
      <c r="F97" s="1" t="s">
        <v>2252</v>
      </c>
      <c r="G97" s="1">
        <v>0</v>
      </c>
      <c r="H97" s="1" t="s">
        <v>27474</v>
      </c>
      <c r="I97" s="1">
        <v>0</v>
      </c>
      <c r="J97" s="1" t="s">
        <v>27474</v>
      </c>
      <c r="K97" s="1">
        <f t="shared" si="4"/>
        <v>0</v>
      </c>
      <c r="L97" s="2">
        <f>SUMIFS('Basin Total Well Counts'!B:B,'Basin Total Well Counts'!A:A,F97)</f>
        <v>4041</v>
      </c>
      <c r="M97" s="4">
        <f t="shared" si="5"/>
        <v>0</v>
      </c>
      <c r="N97" s="2">
        <f>SUMIF('Basin Emissions'!A:A,F97,'Basin Emissions'!B:B)</f>
        <v>864.57313880000004</v>
      </c>
      <c r="O97" s="8">
        <f t="shared" si="6"/>
        <v>0</v>
      </c>
      <c r="P97" s="7">
        <f>SUMIF('Tool Pneumatics CH4 VOC BTEX'!B:B,A97,'Tool Pneumatics CH4 VOC BTEX'!F:F)</f>
        <v>3.5899999141693102</v>
      </c>
      <c r="Q97" s="14">
        <f t="shared" si="7"/>
        <v>0</v>
      </c>
      <c r="R97" s="16">
        <f>SUMIF('Tool Pneumatics CH4 VOC BTEX'!B:B,A97,'Tool Pneumatics CH4 VOC BTEX'!H:H)*Q97</f>
        <v>0</v>
      </c>
      <c r="S97" s="16">
        <f>SUMIF('Tool Pneumatics CH4 VOC BTEX'!B:B,A97,'Tool Pneumatics CH4 VOC BTEX'!J:J)*Q97</f>
        <v>0</v>
      </c>
      <c r="T97" s="16">
        <f>SUMIF('Tool Pneumatics CH4 VOC BTEX'!B:B,A97,'Tool Pneumatics CH4 VOC BTEX'!L:L)*Q97</f>
        <v>0</v>
      </c>
      <c r="U97" s="16">
        <f>SUMIF('Tool Pneumatics CH4 VOC BTEX'!B:B,A97,'Tool Pneumatics CH4 VOC BTEX'!N:N)*Q97</f>
        <v>0</v>
      </c>
    </row>
    <row r="98" spans="1:21" x14ac:dyDescent="0.25">
      <c r="A98" s="1" t="s">
        <v>2405</v>
      </c>
      <c r="B98" s="1" t="s">
        <v>1520</v>
      </c>
      <c r="C98" s="1" t="s">
        <v>1120</v>
      </c>
      <c r="D98" s="3" t="s">
        <v>2421</v>
      </c>
      <c r="E98" s="3" t="s">
        <v>2421</v>
      </c>
      <c r="F98" s="1" t="s">
        <v>4241</v>
      </c>
      <c r="G98" s="1">
        <v>0</v>
      </c>
      <c r="H98" s="1" t="s">
        <v>27474</v>
      </c>
      <c r="I98" s="1">
        <v>0</v>
      </c>
      <c r="J98" s="1" t="s">
        <v>27474</v>
      </c>
      <c r="K98" s="1">
        <f t="shared" si="4"/>
        <v>0</v>
      </c>
      <c r="L98" s="2">
        <f>SUMIFS('Basin Total Well Counts'!B:B,'Basin Total Well Counts'!A:A,F98)</f>
        <v>0</v>
      </c>
      <c r="M98" s="4">
        <f t="shared" si="5"/>
        <v>0</v>
      </c>
      <c r="N98" s="2">
        <f>SUMIF('Basin Emissions'!A:A,F98,'Basin Emissions'!B:B)</f>
        <v>162.54675079999998</v>
      </c>
      <c r="O98" s="8">
        <f t="shared" si="6"/>
        <v>0</v>
      </c>
      <c r="P98" s="7">
        <f>SUMIF('Tool Pneumatics CH4 VOC BTEX'!B:B,A98,'Tool Pneumatics CH4 VOC BTEX'!F:F)</f>
        <v>6.48220014572144</v>
      </c>
      <c r="Q98" s="14">
        <f t="shared" si="7"/>
        <v>0</v>
      </c>
      <c r="R98" s="16">
        <f>SUMIF('Tool Pneumatics CH4 VOC BTEX'!B:B,A98,'Tool Pneumatics CH4 VOC BTEX'!H:H)*Q98</f>
        <v>0</v>
      </c>
      <c r="S98" s="16">
        <f>SUMIF('Tool Pneumatics CH4 VOC BTEX'!B:B,A98,'Tool Pneumatics CH4 VOC BTEX'!J:J)*Q98</f>
        <v>0</v>
      </c>
      <c r="T98" s="16">
        <f>SUMIF('Tool Pneumatics CH4 VOC BTEX'!B:B,A98,'Tool Pneumatics CH4 VOC BTEX'!L:L)*Q98</f>
        <v>0</v>
      </c>
      <c r="U98" s="16">
        <f>SUMIF('Tool Pneumatics CH4 VOC BTEX'!B:B,A98,'Tool Pneumatics CH4 VOC BTEX'!N:N)*Q98</f>
        <v>0</v>
      </c>
    </row>
    <row r="99" spans="1:21" x14ac:dyDescent="0.25">
      <c r="A99" s="1" t="s">
        <v>2407</v>
      </c>
      <c r="B99" s="1" t="s">
        <v>1520</v>
      </c>
      <c r="C99" s="1" t="s">
        <v>2408</v>
      </c>
      <c r="D99" s="3" t="s">
        <v>2404</v>
      </c>
      <c r="E99" s="3" t="s">
        <v>2404</v>
      </c>
      <c r="F99" s="1" t="s">
        <v>6791</v>
      </c>
      <c r="G99" s="1">
        <v>0</v>
      </c>
      <c r="H99" s="1" t="s">
        <v>27474</v>
      </c>
      <c r="I99" s="1">
        <v>0</v>
      </c>
      <c r="J99" s="1" t="s">
        <v>27474</v>
      </c>
      <c r="K99" s="1">
        <f t="shared" si="4"/>
        <v>0</v>
      </c>
      <c r="L99" s="2">
        <f>SUMIFS('Basin Total Well Counts'!B:B,'Basin Total Well Counts'!A:A,F99)</f>
        <v>12231</v>
      </c>
      <c r="M99" s="4">
        <f t="shared" si="5"/>
        <v>0</v>
      </c>
      <c r="N99" s="2">
        <f>SUMIF('Basin Emissions'!A:A,F99,'Basin Emissions'!B:B)</f>
        <v>2064.4101262999998</v>
      </c>
      <c r="O99" s="8">
        <f t="shared" si="6"/>
        <v>0</v>
      </c>
      <c r="P99" s="7">
        <f>SUMIF('Tool Pneumatics CH4 VOC BTEX'!B:B,A99,'Tool Pneumatics CH4 VOC BTEX'!F:F)</f>
        <v>6.48220014572144</v>
      </c>
      <c r="Q99" s="14">
        <f t="shared" si="7"/>
        <v>0</v>
      </c>
      <c r="R99" s="16">
        <f>SUMIF('Tool Pneumatics CH4 VOC BTEX'!B:B,A99,'Tool Pneumatics CH4 VOC BTEX'!H:H)*Q99</f>
        <v>0</v>
      </c>
      <c r="S99" s="16">
        <f>SUMIF('Tool Pneumatics CH4 VOC BTEX'!B:B,A99,'Tool Pneumatics CH4 VOC BTEX'!J:J)*Q99</f>
        <v>0</v>
      </c>
      <c r="T99" s="16">
        <f>SUMIF('Tool Pneumatics CH4 VOC BTEX'!B:B,A99,'Tool Pneumatics CH4 VOC BTEX'!L:L)*Q99</f>
        <v>0</v>
      </c>
      <c r="U99" s="16">
        <f>SUMIF('Tool Pneumatics CH4 VOC BTEX'!B:B,A99,'Tool Pneumatics CH4 VOC BTEX'!N:N)*Q99</f>
        <v>0</v>
      </c>
    </row>
    <row r="100" spans="1:21" x14ac:dyDescent="0.25">
      <c r="A100" s="1" t="s">
        <v>2410</v>
      </c>
      <c r="B100" s="1" t="s">
        <v>1520</v>
      </c>
      <c r="C100" s="1" t="s">
        <v>2411</v>
      </c>
      <c r="D100" s="3" t="s">
        <v>2404</v>
      </c>
      <c r="E100" s="3" t="s">
        <v>2404</v>
      </c>
      <c r="F100" s="1" t="s">
        <v>2409</v>
      </c>
      <c r="G100" s="1">
        <v>0</v>
      </c>
      <c r="H100" s="1" t="s">
        <v>27474</v>
      </c>
      <c r="I100" s="1">
        <v>0</v>
      </c>
      <c r="J100" s="1" t="s">
        <v>27474</v>
      </c>
      <c r="K100" s="1">
        <f t="shared" si="4"/>
        <v>0</v>
      </c>
      <c r="L100" s="2">
        <f>SUMIFS('Basin Total Well Counts'!B:B,'Basin Total Well Counts'!A:A,F100)</f>
        <v>0</v>
      </c>
      <c r="M100" s="4">
        <f t="shared" si="5"/>
        <v>0</v>
      </c>
      <c r="N100" s="2">
        <f>SUMIF('Basin Emissions'!A:A,F100,'Basin Emissions'!B:B)</f>
        <v>280.51552709999999</v>
      </c>
      <c r="O100" s="8">
        <f t="shared" si="6"/>
        <v>0</v>
      </c>
      <c r="P100" s="7">
        <f>SUMIF('Tool Pneumatics CH4 VOC BTEX'!B:B,A100,'Tool Pneumatics CH4 VOC BTEX'!F:F)</f>
        <v>4.9166021347045898</v>
      </c>
      <c r="Q100" s="14">
        <f t="shared" si="7"/>
        <v>0</v>
      </c>
      <c r="R100" s="16">
        <f>SUMIF('Tool Pneumatics CH4 VOC BTEX'!B:B,A100,'Tool Pneumatics CH4 VOC BTEX'!H:H)*Q100</f>
        <v>0</v>
      </c>
      <c r="S100" s="16">
        <f>SUMIF('Tool Pneumatics CH4 VOC BTEX'!B:B,A100,'Tool Pneumatics CH4 VOC BTEX'!J:J)*Q100</f>
        <v>0</v>
      </c>
      <c r="T100" s="16">
        <f>SUMIF('Tool Pneumatics CH4 VOC BTEX'!B:B,A100,'Tool Pneumatics CH4 VOC BTEX'!L:L)*Q100</f>
        <v>0</v>
      </c>
      <c r="U100" s="16">
        <f>SUMIF('Tool Pneumatics CH4 VOC BTEX'!B:B,A100,'Tool Pneumatics CH4 VOC BTEX'!N:N)*Q100</f>
        <v>0</v>
      </c>
    </row>
    <row r="101" spans="1:21" x14ac:dyDescent="0.25">
      <c r="A101" s="1" t="s">
        <v>2412</v>
      </c>
      <c r="B101" s="1" t="s">
        <v>1520</v>
      </c>
      <c r="C101" s="1" t="s">
        <v>1665</v>
      </c>
      <c r="D101" s="3" t="s">
        <v>1006</v>
      </c>
      <c r="E101" s="3" t="s">
        <v>1006</v>
      </c>
      <c r="F101" s="1" t="s">
        <v>2409</v>
      </c>
      <c r="G101" s="1">
        <v>0</v>
      </c>
      <c r="H101" s="1" t="s">
        <v>27474</v>
      </c>
      <c r="I101" s="1">
        <v>0</v>
      </c>
      <c r="J101" s="1" t="s">
        <v>27474</v>
      </c>
      <c r="K101" s="1">
        <f t="shared" si="4"/>
        <v>0</v>
      </c>
      <c r="L101" s="2">
        <f>SUMIFS('Basin Total Well Counts'!B:B,'Basin Total Well Counts'!A:A,F101)</f>
        <v>0</v>
      </c>
      <c r="M101" s="4">
        <f t="shared" si="5"/>
        <v>0</v>
      </c>
      <c r="N101" s="2">
        <f>SUMIF('Basin Emissions'!A:A,F101,'Basin Emissions'!B:B)</f>
        <v>280.51552709999999</v>
      </c>
      <c r="O101" s="8">
        <f t="shared" si="6"/>
        <v>0</v>
      </c>
      <c r="P101" s="7">
        <f>SUMIF('Tool Pneumatics CH4 VOC BTEX'!B:B,A101,'Tool Pneumatics CH4 VOC BTEX'!F:F)</f>
        <v>4.9166021347045898</v>
      </c>
      <c r="Q101" s="14">
        <f t="shared" si="7"/>
        <v>0</v>
      </c>
      <c r="R101" s="16">
        <f>SUMIF('Tool Pneumatics CH4 VOC BTEX'!B:B,A101,'Tool Pneumatics CH4 VOC BTEX'!H:H)*Q101</f>
        <v>0</v>
      </c>
      <c r="S101" s="16">
        <f>SUMIF('Tool Pneumatics CH4 VOC BTEX'!B:B,A101,'Tool Pneumatics CH4 VOC BTEX'!J:J)*Q101</f>
        <v>0</v>
      </c>
      <c r="T101" s="16">
        <f>SUMIF('Tool Pneumatics CH4 VOC BTEX'!B:B,A101,'Tool Pneumatics CH4 VOC BTEX'!L:L)*Q101</f>
        <v>0</v>
      </c>
      <c r="U101" s="16">
        <f>SUMIF('Tool Pneumatics CH4 VOC BTEX'!B:B,A101,'Tool Pneumatics CH4 VOC BTEX'!N:N)*Q101</f>
        <v>0</v>
      </c>
    </row>
    <row r="102" spans="1:21" x14ac:dyDescent="0.25">
      <c r="A102" s="1" t="s">
        <v>2413</v>
      </c>
      <c r="B102" s="1" t="s">
        <v>1520</v>
      </c>
      <c r="C102" s="1" t="s">
        <v>1700</v>
      </c>
      <c r="D102" s="3" t="s">
        <v>1006</v>
      </c>
      <c r="E102" s="3" t="s">
        <v>1006</v>
      </c>
      <c r="F102" s="1" t="s">
        <v>2409</v>
      </c>
      <c r="G102" s="1">
        <v>0</v>
      </c>
      <c r="H102" s="1" t="s">
        <v>27474</v>
      </c>
      <c r="I102" s="1">
        <v>0</v>
      </c>
      <c r="J102" s="1" t="s">
        <v>27474</v>
      </c>
      <c r="K102" s="1">
        <f t="shared" si="4"/>
        <v>0</v>
      </c>
      <c r="L102" s="2">
        <f>SUMIFS('Basin Total Well Counts'!B:B,'Basin Total Well Counts'!A:A,F102)</f>
        <v>0</v>
      </c>
      <c r="M102" s="4">
        <f t="shared" si="5"/>
        <v>0</v>
      </c>
      <c r="N102" s="2">
        <f>SUMIF('Basin Emissions'!A:A,F102,'Basin Emissions'!B:B)</f>
        <v>280.51552709999999</v>
      </c>
      <c r="O102" s="8">
        <f t="shared" si="6"/>
        <v>0</v>
      </c>
      <c r="P102" s="7">
        <f>SUMIF('Tool Pneumatics CH4 VOC BTEX'!B:B,A102,'Tool Pneumatics CH4 VOC BTEX'!F:F)</f>
        <v>4.9166021347045898</v>
      </c>
      <c r="Q102" s="14">
        <f t="shared" si="7"/>
        <v>0</v>
      </c>
      <c r="R102" s="16">
        <f>SUMIF('Tool Pneumatics CH4 VOC BTEX'!B:B,A102,'Tool Pneumatics CH4 VOC BTEX'!H:H)*Q102</f>
        <v>0</v>
      </c>
      <c r="S102" s="16">
        <f>SUMIF('Tool Pneumatics CH4 VOC BTEX'!B:B,A102,'Tool Pneumatics CH4 VOC BTEX'!J:J)*Q102</f>
        <v>0</v>
      </c>
      <c r="T102" s="16">
        <f>SUMIF('Tool Pneumatics CH4 VOC BTEX'!B:B,A102,'Tool Pneumatics CH4 VOC BTEX'!L:L)*Q102</f>
        <v>0</v>
      </c>
      <c r="U102" s="16">
        <f>SUMIF('Tool Pneumatics CH4 VOC BTEX'!B:B,A102,'Tool Pneumatics CH4 VOC BTEX'!N:N)*Q102</f>
        <v>0</v>
      </c>
    </row>
    <row r="103" spans="1:21" x14ac:dyDescent="0.25">
      <c r="A103" s="1" t="s">
        <v>2414</v>
      </c>
      <c r="B103" s="1" t="s">
        <v>1520</v>
      </c>
      <c r="C103" s="1" t="s">
        <v>2032</v>
      </c>
      <c r="D103" s="3" t="s">
        <v>2409</v>
      </c>
      <c r="E103" s="3" t="s">
        <v>2409</v>
      </c>
      <c r="F103" s="1" t="s">
        <v>6791</v>
      </c>
      <c r="G103" s="1">
        <v>0</v>
      </c>
      <c r="H103" s="1" t="s">
        <v>27474</v>
      </c>
      <c r="I103" s="1">
        <v>0</v>
      </c>
      <c r="J103" s="1" t="s">
        <v>27474</v>
      </c>
      <c r="K103" s="1">
        <f t="shared" si="4"/>
        <v>0</v>
      </c>
      <c r="L103" s="2">
        <f>SUMIFS('Basin Total Well Counts'!B:B,'Basin Total Well Counts'!A:A,F103)</f>
        <v>12231</v>
      </c>
      <c r="M103" s="4">
        <f t="shared" si="5"/>
        <v>0</v>
      </c>
      <c r="N103" s="2">
        <f>SUMIF('Basin Emissions'!A:A,F103,'Basin Emissions'!B:B)</f>
        <v>2064.4101262999998</v>
      </c>
      <c r="O103" s="8">
        <f t="shared" si="6"/>
        <v>0</v>
      </c>
      <c r="P103" s="7">
        <f>SUMIF('Tool Pneumatics CH4 VOC BTEX'!B:B,A103,'Tool Pneumatics CH4 VOC BTEX'!F:F)</f>
        <v>6.48220014572144</v>
      </c>
      <c r="Q103" s="14">
        <f t="shared" si="7"/>
        <v>0</v>
      </c>
      <c r="R103" s="16">
        <f>SUMIF('Tool Pneumatics CH4 VOC BTEX'!B:B,A103,'Tool Pneumatics CH4 VOC BTEX'!H:H)*Q103</f>
        <v>0</v>
      </c>
      <c r="S103" s="16">
        <f>SUMIF('Tool Pneumatics CH4 VOC BTEX'!B:B,A103,'Tool Pneumatics CH4 VOC BTEX'!J:J)*Q103</f>
        <v>0</v>
      </c>
      <c r="T103" s="16">
        <f>SUMIF('Tool Pneumatics CH4 VOC BTEX'!B:B,A103,'Tool Pneumatics CH4 VOC BTEX'!L:L)*Q103</f>
        <v>0</v>
      </c>
      <c r="U103" s="16">
        <f>SUMIF('Tool Pneumatics CH4 VOC BTEX'!B:B,A103,'Tool Pneumatics CH4 VOC BTEX'!N:N)*Q103</f>
        <v>0</v>
      </c>
    </row>
    <row r="104" spans="1:21" x14ac:dyDescent="0.25">
      <c r="A104" s="1" t="s">
        <v>2415</v>
      </c>
      <c r="B104" s="1" t="s">
        <v>1520</v>
      </c>
      <c r="C104" s="1" t="s">
        <v>1548</v>
      </c>
      <c r="D104" s="3" t="s">
        <v>2404</v>
      </c>
      <c r="E104" s="3" t="s">
        <v>2404</v>
      </c>
      <c r="F104" s="1" t="s">
        <v>6791</v>
      </c>
      <c r="G104" s="1">
        <v>0</v>
      </c>
      <c r="H104" s="1" t="s">
        <v>27474</v>
      </c>
      <c r="I104" s="1">
        <v>0</v>
      </c>
      <c r="J104" s="1" t="s">
        <v>27474</v>
      </c>
      <c r="K104" s="1">
        <f t="shared" si="4"/>
        <v>0</v>
      </c>
      <c r="L104" s="2">
        <f>SUMIFS('Basin Total Well Counts'!B:B,'Basin Total Well Counts'!A:A,F104)</f>
        <v>12231</v>
      </c>
      <c r="M104" s="4">
        <f t="shared" si="5"/>
        <v>0</v>
      </c>
      <c r="N104" s="2">
        <f>SUMIF('Basin Emissions'!A:A,F104,'Basin Emissions'!B:B)</f>
        <v>2064.4101262999998</v>
      </c>
      <c r="O104" s="8">
        <f t="shared" si="6"/>
        <v>0</v>
      </c>
      <c r="P104" s="7">
        <f>SUMIF('Tool Pneumatics CH4 VOC BTEX'!B:B,A104,'Tool Pneumatics CH4 VOC BTEX'!F:F)</f>
        <v>6.48220014572144</v>
      </c>
      <c r="Q104" s="14">
        <f t="shared" si="7"/>
        <v>0</v>
      </c>
      <c r="R104" s="16">
        <f>SUMIF('Tool Pneumatics CH4 VOC BTEX'!B:B,A104,'Tool Pneumatics CH4 VOC BTEX'!H:H)*Q104</f>
        <v>0</v>
      </c>
      <c r="S104" s="16">
        <f>SUMIF('Tool Pneumatics CH4 VOC BTEX'!B:B,A104,'Tool Pneumatics CH4 VOC BTEX'!J:J)*Q104</f>
        <v>0</v>
      </c>
      <c r="T104" s="16">
        <f>SUMIF('Tool Pneumatics CH4 VOC BTEX'!B:B,A104,'Tool Pneumatics CH4 VOC BTEX'!L:L)*Q104</f>
        <v>0</v>
      </c>
      <c r="U104" s="16">
        <f>SUMIF('Tool Pneumatics CH4 VOC BTEX'!B:B,A104,'Tool Pneumatics CH4 VOC BTEX'!N:N)*Q104</f>
        <v>0</v>
      </c>
    </row>
    <row r="105" spans="1:21" x14ac:dyDescent="0.25">
      <c r="A105" s="1" t="s">
        <v>2416</v>
      </c>
      <c r="B105" s="1" t="s">
        <v>1520</v>
      </c>
      <c r="C105" s="1" t="s">
        <v>2417</v>
      </c>
      <c r="D105" s="3" t="s">
        <v>2421</v>
      </c>
      <c r="E105" s="3" t="s">
        <v>2421</v>
      </c>
      <c r="F105" s="1" t="s">
        <v>2409</v>
      </c>
      <c r="G105" s="1">
        <v>0</v>
      </c>
      <c r="H105" s="1" t="s">
        <v>27474</v>
      </c>
      <c r="I105" s="1">
        <v>0</v>
      </c>
      <c r="J105" s="1" t="s">
        <v>27474</v>
      </c>
      <c r="K105" s="1">
        <f t="shared" si="4"/>
        <v>0</v>
      </c>
      <c r="L105" s="2">
        <f>SUMIFS('Basin Total Well Counts'!B:B,'Basin Total Well Counts'!A:A,F105)</f>
        <v>0</v>
      </c>
      <c r="M105" s="4">
        <f t="shared" si="5"/>
        <v>0</v>
      </c>
      <c r="N105" s="2">
        <f>SUMIF('Basin Emissions'!A:A,F105,'Basin Emissions'!B:B)</f>
        <v>280.51552709999999</v>
      </c>
      <c r="O105" s="8">
        <f t="shared" si="6"/>
        <v>0</v>
      </c>
      <c r="P105" s="7">
        <f>SUMIF('Tool Pneumatics CH4 VOC BTEX'!B:B,A105,'Tool Pneumatics CH4 VOC BTEX'!F:F)</f>
        <v>4.9166021347045898</v>
      </c>
      <c r="Q105" s="14">
        <f t="shared" si="7"/>
        <v>0</v>
      </c>
      <c r="R105" s="16">
        <f>SUMIF('Tool Pneumatics CH4 VOC BTEX'!B:B,A105,'Tool Pneumatics CH4 VOC BTEX'!H:H)*Q105</f>
        <v>0</v>
      </c>
      <c r="S105" s="16">
        <f>SUMIF('Tool Pneumatics CH4 VOC BTEX'!B:B,A105,'Tool Pneumatics CH4 VOC BTEX'!J:J)*Q105</f>
        <v>0</v>
      </c>
      <c r="T105" s="16">
        <f>SUMIF('Tool Pneumatics CH4 VOC BTEX'!B:B,A105,'Tool Pneumatics CH4 VOC BTEX'!L:L)*Q105</f>
        <v>0</v>
      </c>
      <c r="U105" s="16">
        <f>SUMIF('Tool Pneumatics CH4 VOC BTEX'!B:B,A105,'Tool Pneumatics CH4 VOC BTEX'!N:N)*Q105</f>
        <v>0</v>
      </c>
    </row>
    <row r="106" spans="1:21" x14ac:dyDescent="0.25">
      <c r="A106" s="1" t="s">
        <v>2418</v>
      </c>
      <c r="B106" s="1" t="s">
        <v>1520</v>
      </c>
      <c r="C106" s="1" t="s">
        <v>2419</v>
      </c>
      <c r="D106" s="3" t="s">
        <v>2421</v>
      </c>
      <c r="E106" s="3" t="s">
        <v>2421</v>
      </c>
      <c r="F106" s="1" t="s">
        <v>6791</v>
      </c>
      <c r="G106" s="1">
        <v>0</v>
      </c>
      <c r="H106" s="1" t="s">
        <v>27474</v>
      </c>
      <c r="I106" s="1">
        <v>0</v>
      </c>
      <c r="J106" s="1" t="s">
        <v>27474</v>
      </c>
      <c r="K106" s="1">
        <f t="shared" si="4"/>
        <v>0</v>
      </c>
      <c r="L106" s="2">
        <f>SUMIFS('Basin Total Well Counts'!B:B,'Basin Total Well Counts'!A:A,F106)</f>
        <v>12231</v>
      </c>
      <c r="M106" s="4">
        <f t="shared" si="5"/>
        <v>0</v>
      </c>
      <c r="N106" s="2">
        <f>SUMIF('Basin Emissions'!A:A,F106,'Basin Emissions'!B:B)</f>
        <v>2064.4101262999998</v>
      </c>
      <c r="O106" s="8">
        <f t="shared" si="6"/>
        <v>0</v>
      </c>
      <c r="P106" s="7">
        <f>SUMIF('Tool Pneumatics CH4 VOC BTEX'!B:B,A106,'Tool Pneumatics CH4 VOC BTEX'!F:F)</f>
        <v>6.48220014572144</v>
      </c>
      <c r="Q106" s="14">
        <f t="shared" si="7"/>
        <v>0</v>
      </c>
      <c r="R106" s="16">
        <f>SUMIF('Tool Pneumatics CH4 VOC BTEX'!B:B,A106,'Tool Pneumatics CH4 VOC BTEX'!H:H)*Q106</f>
        <v>0</v>
      </c>
      <c r="S106" s="16">
        <f>SUMIF('Tool Pneumatics CH4 VOC BTEX'!B:B,A106,'Tool Pneumatics CH4 VOC BTEX'!J:J)*Q106</f>
        <v>0</v>
      </c>
      <c r="T106" s="16">
        <f>SUMIF('Tool Pneumatics CH4 VOC BTEX'!B:B,A106,'Tool Pneumatics CH4 VOC BTEX'!L:L)*Q106</f>
        <v>0</v>
      </c>
      <c r="U106" s="16">
        <f>SUMIF('Tool Pneumatics CH4 VOC BTEX'!B:B,A106,'Tool Pneumatics CH4 VOC BTEX'!N:N)*Q106</f>
        <v>0</v>
      </c>
    </row>
    <row r="107" spans="1:21" x14ac:dyDescent="0.25">
      <c r="A107" s="1" t="s">
        <v>2420</v>
      </c>
      <c r="B107" s="1" t="s">
        <v>1520</v>
      </c>
      <c r="C107" s="1" t="s">
        <v>1553</v>
      </c>
      <c r="D107" s="3" t="s">
        <v>1006</v>
      </c>
      <c r="E107" s="3" t="s">
        <v>1006</v>
      </c>
      <c r="F107" s="1" t="s">
        <v>6802</v>
      </c>
      <c r="G107" s="1">
        <v>0</v>
      </c>
      <c r="H107" s="1" t="s">
        <v>27474</v>
      </c>
      <c r="I107" s="1">
        <v>0</v>
      </c>
      <c r="J107" s="1" t="s">
        <v>27474</v>
      </c>
      <c r="K107" s="1">
        <f t="shared" si="4"/>
        <v>0</v>
      </c>
      <c r="L107" s="2">
        <f>SUMIFS('Basin Total Well Counts'!B:B,'Basin Total Well Counts'!A:A,F107)</f>
        <v>502</v>
      </c>
      <c r="M107" s="4">
        <f t="shared" si="5"/>
        <v>0</v>
      </c>
      <c r="N107" s="2">
        <f>SUMIF('Basin Emissions'!A:A,F107,'Basin Emissions'!B:B)</f>
        <v>15338.377142599998</v>
      </c>
      <c r="O107" s="8">
        <f t="shared" si="6"/>
        <v>0</v>
      </c>
      <c r="P107" s="7">
        <f>SUMIF('Tool Pneumatics CH4 VOC BTEX'!B:B,A107,'Tool Pneumatics CH4 VOC BTEX'!F:F)</f>
        <v>6.48220014572144</v>
      </c>
      <c r="Q107" s="14">
        <f t="shared" si="7"/>
        <v>0</v>
      </c>
      <c r="R107" s="16">
        <f>SUMIF('Tool Pneumatics CH4 VOC BTEX'!B:B,A107,'Tool Pneumatics CH4 VOC BTEX'!H:H)*Q107</f>
        <v>0</v>
      </c>
      <c r="S107" s="16">
        <f>SUMIF('Tool Pneumatics CH4 VOC BTEX'!B:B,A107,'Tool Pneumatics CH4 VOC BTEX'!J:J)*Q107</f>
        <v>0</v>
      </c>
      <c r="T107" s="16">
        <f>SUMIF('Tool Pneumatics CH4 VOC BTEX'!B:B,A107,'Tool Pneumatics CH4 VOC BTEX'!L:L)*Q107</f>
        <v>0</v>
      </c>
      <c r="U107" s="16">
        <f>SUMIF('Tool Pneumatics CH4 VOC BTEX'!B:B,A107,'Tool Pneumatics CH4 VOC BTEX'!N:N)*Q107</f>
        <v>0</v>
      </c>
    </row>
    <row r="108" spans="1:21" x14ac:dyDescent="0.25">
      <c r="A108" s="1" t="s">
        <v>2422</v>
      </c>
      <c r="B108" s="1" t="s">
        <v>1520</v>
      </c>
      <c r="C108" s="1" t="s">
        <v>1931</v>
      </c>
      <c r="D108" s="3" t="s">
        <v>2404</v>
      </c>
      <c r="E108" s="3" t="s">
        <v>2404</v>
      </c>
      <c r="F108" s="1" t="s">
        <v>3649</v>
      </c>
      <c r="G108" s="1">
        <v>0</v>
      </c>
      <c r="H108" s="1" t="s">
        <v>27474</v>
      </c>
      <c r="I108" s="1">
        <v>0</v>
      </c>
      <c r="J108" s="1" t="s">
        <v>27474</v>
      </c>
      <c r="K108" s="1">
        <f t="shared" si="4"/>
        <v>0</v>
      </c>
      <c r="L108" s="2">
        <f>SUMIFS('Basin Total Well Counts'!B:B,'Basin Total Well Counts'!A:A,F108)</f>
        <v>20</v>
      </c>
      <c r="M108" s="4">
        <f t="shared" si="5"/>
        <v>0</v>
      </c>
      <c r="N108" s="2">
        <f>SUMIF('Basin Emissions'!A:A,F108,'Basin Emissions'!B:B)</f>
        <v>253.02431440000004</v>
      </c>
      <c r="O108" s="8">
        <f t="shared" si="6"/>
        <v>0</v>
      </c>
      <c r="P108" s="7">
        <f>SUMIF('Tool Pneumatics CH4 VOC BTEX'!B:B,A108,'Tool Pneumatics CH4 VOC BTEX'!F:F)</f>
        <v>25.404619216918899</v>
      </c>
      <c r="Q108" s="14">
        <f t="shared" si="7"/>
        <v>0</v>
      </c>
      <c r="R108" s="16">
        <f>SUMIF('Tool Pneumatics CH4 VOC BTEX'!B:B,A108,'Tool Pneumatics CH4 VOC BTEX'!H:H)*Q108</f>
        <v>0</v>
      </c>
      <c r="S108" s="16">
        <f>SUMIF('Tool Pneumatics CH4 VOC BTEX'!B:B,A108,'Tool Pneumatics CH4 VOC BTEX'!J:J)*Q108</f>
        <v>0</v>
      </c>
      <c r="T108" s="16">
        <f>SUMIF('Tool Pneumatics CH4 VOC BTEX'!B:B,A108,'Tool Pneumatics CH4 VOC BTEX'!L:L)*Q108</f>
        <v>0</v>
      </c>
      <c r="U108" s="16">
        <f>SUMIF('Tool Pneumatics CH4 VOC BTEX'!B:B,A108,'Tool Pneumatics CH4 VOC BTEX'!N:N)*Q108</f>
        <v>0</v>
      </c>
    </row>
    <row r="109" spans="1:21" x14ac:dyDescent="0.25">
      <c r="A109" s="1" t="s">
        <v>2423</v>
      </c>
      <c r="B109" s="1" t="s">
        <v>1520</v>
      </c>
      <c r="C109" s="1" t="s">
        <v>1781</v>
      </c>
      <c r="D109" s="3" t="s">
        <v>1006</v>
      </c>
      <c r="E109" s="3" t="s">
        <v>1006</v>
      </c>
      <c r="F109" s="1" t="s">
        <v>1006</v>
      </c>
      <c r="G109" s="1">
        <v>1082</v>
      </c>
      <c r="H109" s="1" t="s">
        <v>27474</v>
      </c>
      <c r="I109" s="1">
        <v>0</v>
      </c>
      <c r="J109" s="1" t="s">
        <v>27474</v>
      </c>
      <c r="K109" s="1">
        <f t="shared" si="4"/>
        <v>1082</v>
      </c>
      <c r="L109" s="2">
        <f>SUMIFS('Basin Total Well Counts'!B:B,'Basin Total Well Counts'!A:A,F109)</f>
        <v>15782</v>
      </c>
      <c r="M109" s="4">
        <f t="shared" si="5"/>
        <v>6.8559117982511728E-2</v>
      </c>
      <c r="N109" s="2">
        <f>SUMIF('Basin Emissions'!A:A,F109,'Basin Emissions'!B:B)</f>
        <v>399.6723537336</v>
      </c>
      <c r="O109" s="8">
        <f t="shared" si="6"/>
        <v>27.401184053970045</v>
      </c>
      <c r="P109" s="7">
        <f>SUMIF('Tool Pneumatics CH4 VOC BTEX'!B:B,A109,'Tool Pneumatics CH4 VOC BTEX'!F:F)</f>
        <v>25.404619216918899</v>
      </c>
      <c r="Q109" s="14">
        <f t="shared" si="7"/>
        <v>1.1889304431131085</v>
      </c>
      <c r="R109" s="16">
        <f>SUMIF('Tool Pneumatics CH4 VOC BTEX'!B:B,A109,'Tool Pneumatics CH4 VOC BTEX'!H:H)*Q109</f>
        <v>0</v>
      </c>
      <c r="S109" s="16">
        <f>SUMIF('Tool Pneumatics CH4 VOC BTEX'!B:B,A109,'Tool Pneumatics CH4 VOC BTEX'!J:J)*Q109</f>
        <v>0</v>
      </c>
      <c r="T109" s="16">
        <f>SUMIF('Tool Pneumatics CH4 VOC BTEX'!B:B,A109,'Tool Pneumatics CH4 VOC BTEX'!L:L)*Q109</f>
        <v>0</v>
      </c>
      <c r="U109" s="16">
        <f>SUMIF('Tool Pneumatics CH4 VOC BTEX'!B:B,A109,'Tool Pneumatics CH4 VOC BTEX'!N:N)*Q109</f>
        <v>0</v>
      </c>
    </row>
    <row r="110" spans="1:21" x14ac:dyDescent="0.25">
      <c r="A110" s="1" t="s">
        <v>2424</v>
      </c>
      <c r="B110" s="1" t="s">
        <v>1520</v>
      </c>
      <c r="C110" s="1" t="s">
        <v>1793</v>
      </c>
      <c r="D110" s="3" t="s">
        <v>2404</v>
      </c>
      <c r="E110" s="3" t="s">
        <v>2404</v>
      </c>
      <c r="F110" s="1" t="s">
        <v>4241</v>
      </c>
      <c r="G110" s="1">
        <v>0</v>
      </c>
      <c r="H110" s="1" t="s">
        <v>27474</v>
      </c>
      <c r="I110" s="1">
        <v>0</v>
      </c>
      <c r="J110" s="1" t="s">
        <v>27474</v>
      </c>
      <c r="K110" s="1">
        <f t="shared" si="4"/>
        <v>0</v>
      </c>
      <c r="L110" s="2">
        <f>SUMIFS('Basin Total Well Counts'!B:B,'Basin Total Well Counts'!A:A,F110)</f>
        <v>0</v>
      </c>
      <c r="M110" s="4">
        <f t="shared" si="5"/>
        <v>0</v>
      </c>
      <c r="N110" s="2">
        <f>SUMIF('Basin Emissions'!A:A,F110,'Basin Emissions'!B:B)</f>
        <v>162.54675079999998</v>
      </c>
      <c r="O110" s="8">
        <f t="shared" si="6"/>
        <v>0</v>
      </c>
      <c r="P110" s="7">
        <f>SUMIF('Tool Pneumatics CH4 VOC BTEX'!B:B,A110,'Tool Pneumatics CH4 VOC BTEX'!F:F)</f>
        <v>6.48220014572144</v>
      </c>
      <c r="Q110" s="14">
        <f t="shared" si="7"/>
        <v>0</v>
      </c>
      <c r="R110" s="16">
        <f>SUMIF('Tool Pneumatics CH4 VOC BTEX'!B:B,A110,'Tool Pneumatics CH4 VOC BTEX'!H:H)*Q110</f>
        <v>0</v>
      </c>
      <c r="S110" s="16">
        <f>SUMIF('Tool Pneumatics CH4 VOC BTEX'!B:B,A110,'Tool Pneumatics CH4 VOC BTEX'!J:J)*Q110</f>
        <v>0</v>
      </c>
      <c r="T110" s="16">
        <f>SUMIF('Tool Pneumatics CH4 VOC BTEX'!B:B,A110,'Tool Pneumatics CH4 VOC BTEX'!L:L)*Q110</f>
        <v>0</v>
      </c>
      <c r="U110" s="16">
        <f>SUMIF('Tool Pneumatics CH4 VOC BTEX'!B:B,A110,'Tool Pneumatics CH4 VOC BTEX'!N:N)*Q110</f>
        <v>0</v>
      </c>
    </row>
    <row r="111" spans="1:21" x14ac:dyDescent="0.25">
      <c r="A111" s="1" t="s">
        <v>2425</v>
      </c>
      <c r="B111" s="1" t="s">
        <v>1520</v>
      </c>
      <c r="C111" s="1" t="s">
        <v>1742</v>
      </c>
      <c r="D111" s="3" t="s">
        <v>1006</v>
      </c>
      <c r="E111" s="3" t="s">
        <v>1006</v>
      </c>
      <c r="F111" s="1" t="s">
        <v>6791</v>
      </c>
      <c r="G111" s="1">
        <v>19</v>
      </c>
      <c r="H111" s="1" t="s">
        <v>27474</v>
      </c>
      <c r="I111" s="1">
        <v>0</v>
      </c>
      <c r="J111" s="1" t="s">
        <v>27474</v>
      </c>
      <c r="K111" s="1">
        <f t="shared" si="4"/>
        <v>19</v>
      </c>
      <c r="L111" s="2">
        <f>SUMIFS('Basin Total Well Counts'!B:B,'Basin Total Well Counts'!A:A,F111)</f>
        <v>12231</v>
      </c>
      <c r="M111" s="4">
        <f t="shared" si="5"/>
        <v>1.5534298095004496E-3</v>
      </c>
      <c r="N111" s="2">
        <f>SUMIF('Basin Emissions'!A:A,F111,'Basin Emissions'!B:B)</f>
        <v>2064.4101262999998</v>
      </c>
      <c r="O111" s="8">
        <f t="shared" si="6"/>
        <v>3.2069162292290079</v>
      </c>
      <c r="P111" s="7">
        <f>SUMIF('Tool Pneumatics CH4 VOC BTEX'!B:B,A111,'Tool Pneumatics CH4 VOC BTEX'!F:F)</f>
        <v>6.48220014572144</v>
      </c>
      <c r="Q111" s="14">
        <f t="shared" si="7"/>
        <v>0.54533702755420055</v>
      </c>
      <c r="R111" s="16">
        <f>SUMIF('Tool Pneumatics CH4 VOC BTEX'!B:B,A111,'Tool Pneumatics CH4 VOC BTEX'!H:H)*Q111</f>
        <v>4.6363289512527574E-3</v>
      </c>
      <c r="S111" s="16">
        <f>SUMIF('Tool Pneumatics CH4 VOC BTEX'!B:B,A111,'Tool Pneumatics CH4 VOC BTEX'!J:J)*Q111</f>
        <v>0</v>
      </c>
      <c r="T111" s="16">
        <f>SUMIF('Tool Pneumatics CH4 VOC BTEX'!B:B,A111,'Tool Pneumatics CH4 VOC BTEX'!L:L)*Q111</f>
        <v>4.5575828910840834E-4</v>
      </c>
      <c r="U111" s="16">
        <f>SUMIF('Tool Pneumatics CH4 VOC BTEX'!B:B,A111,'Tool Pneumatics CH4 VOC BTEX'!N:N)*Q111</f>
        <v>7.8773390713259201E-4</v>
      </c>
    </row>
    <row r="112" spans="1:21" x14ac:dyDescent="0.25">
      <c r="A112" s="1" t="s">
        <v>2426</v>
      </c>
      <c r="B112" s="1" t="s">
        <v>1520</v>
      </c>
      <c r="C112" s="1" t="s">
        <v>2427</v>
      </c>
      <c r="D112" s="3" t="s">
        <v>2421</v>
      </c>
      <c r="E112" s="3" t="s">
        <v>2421</v>
      </c>
      <c r="F112" s="1" t="s">
        <v>1006</v>
      </c>
      <c r="G112" s="1">
        <v>1074</v>
      </c>
      <c r="H112" s="1" t="s">
        <v>27474</v>
      </c>
      <c r="I112" s="1">
        <v>0</v>
      </c>
      <c r="J112" s="1" t="s">
        <v>27474</v>
      </c>
      <c r="K112" s="1">
        <f t="shared" si="4"/>
        <v>1074</v>
      </c>
      <c r="L112" s="2">
        <f>SUMIFS('Basin Total Well Counts'!B:B,'Basin Total Well Counts'!A:A,F112)</f>
        <v>15782</v>
      </c>
      <c r="M112" s="4">
        <f t="shared" si="5"/>
        <v>6.8052211380053226E-2</v>
      </c>
      <c r="N112" s="2">
        <f>SUMIF('Basin Emissions'!A:A,F112,'Basin Emissions'!B:B)</f>
        <v>399.6723537336</v>
      </c>
      <c r="O112" s="8">
        <f t="shared" si="6"/>
        <v>27.198587499042354</v>
      </c>
      <c r="P112" s="7">
        <f>SUMIF('Tool Pneumatics CH4 VOC BTEX'!B:B,A112,'Tool Pneumatics CH4 VOC BTEX'!F:F)</f>
        <v>25.404619216918899</v>
      </c>
      <c r="Q112" s="14">
        <f t="shared" si="7"/>
        <v>1.1801398298553407</v>
      </c>
      <c r="R112" s="16">
        <f>SUMIF('Tool Pneumatics CH4 VOC BTEX'!B:B,A112,'Tool Pneumatics CH4 VOC BTEX'!H:H)*Q112</f>
        <v>0</v>
      </c>
      <c r="S112" s="16">
        <f>SUMIF('Tool Pneumatics CH4 VOC BTEX'!B:B,A112,'Tool Pneumatics CH4 VOC BTEX'!J:J)*Q112</f>
        <v>0</v>
      </c>
      <c r="T112" s="16">
        <f>SUMIF('Tool Pneumatics CH4 VOC BTEX'!B:B,A112,'Tool Pneumatics CH4 VOC BTEX'!L:L)*Q112</f>
        <v>0</v>
      </c>
      <c r="U112" s="16">
        <f>SUMIF('Tool Pneumatics CH4 VOC BTEX'!B:B,A112,'Tool Pneumatics CH4 VOC BTEX'!N:N)*Q112</f>
        <v>0</v>
      </c>
    </row>
    <row r="113" spans="1:21" x14ac:dyDescent="0.25">
      <c r="A113" s="1" t="s">
        <v>2428</v>
      </c>
      <c r="B113" s="1" t="s">
        <v>1520</v>
      </c>
      <c r="C113" s="1" t="s">
        <v>2185</v>
      </c>
      <c r="D113" s="3" t="s">
        <v>2404</v>
      </c>
      <c r="E113" s="3" t="s">
        <v>2404</v>
      </c>
      <c r="F113" s="1" t="s">
        <v>3649</v>
      </c>
      <c r="G113" s="1">
        <v>0</v>
      </c>
      <c r="H113" s="1" t="s">
        <v>27474</v>
      </c>
      <c r="I113" s="1">
        <v>0</v>
      </c>
      <c r="J113" s="1" t="s">
        <v>27474</v>
      </c>
      <c r="K113" s="1">
        <f t="shared" si="4"/>
        <v>0</v>
      </c>
      <c r="L113" s="2">
        <f>SUMIFS('Basin Total Well Counts'!B:B,'Basin Total Well Counts'!A:A,F113)</f>
        <v>20</v>
      </c>
      <c r="M113" s="4">
        <f t="shared" si="5"/>
        <v>0</v>
      </c>
      <c r="N113" s="2">
        <f>SUMIF('Basin Emissions'!A:A,F113,'Basin Emissions'!B:B)</f>
        <v>253.02431440000004</v>
      </c>
      <c r="O113" s="8">
        <f t="shared" si="6"/>
        <v>0</v>
      </c>
      <c r="P113" s="7">
        <f>SUMIF('Tool Pneumatics CH4 VOC BTEX'!B:B,A113,'Tool Pneumatics CH4 VOC BTEX'!F:F)</f>
        <v>25.404619216918899</v>
      </c>
      <c r="Q113" s="14">
        <f t="shared" si="7"/>
        <v>0</v>
      </c>
      <c r="R113" s="16">
        <f>SUMIF('Tool Pneumatics CH4 VOC BTEX'!B:B,A113,'Tool Pneumatics CH4 VOC BTEX'!H:H)*Q113</f>
        <v>0</v>
      </c>
      <c r="S113" s="16">
        <f>SUMIF('Tool Pneumatics CH4 VOC BTEX'!B:B,A113,'Tool Pneumatics CH4 VOC BTEX'!J:J)*Q113</f>
        <v>0</v>
      </c>
      <c r="T113" s="16">
        <f>SUMIF('Tool Pneumatics CH4 VOC BTEX'!B:B,A113,'Tool Pneumatics CH4 VOC BTEX'!L:L)*Q113</f>
        <v>0</v>
      </c>
      <c r="U113" s="16">
        <f>SUMIF('Tool Pneumatics CH4 VOC BTEX'!B:B,A113,'Tool Pneumatics CH4 VOC BTEX'!N:N)*Q113</f>
        <v>0</v>
      </c>
    </row>
    <row r="114" spans="1:21" x14ac:dyDescent="0.25">
      <c r="A114" s="1" t="s">
        <v>2429</v>
      </c>
      <c r="B114" s="1" t="s">
        <v>1520</v>
      </c>
      <c r="C114" s="1" t="s">
        <v>1591</v>
      </c>
      <c r="D114" s="3" t="s">
        <v>2421</v>
      </c>
      <c r="E114" s="3" t="s">
        <v>2421</v>
      </c>
      <c r="F114" s="1" t="s">
        <v>1006</v>
      </c>
      <c r="G114" s="1">
        <v>337</v>
      </c>
      <c r="H114" s="1" t="s">
        <v>27474</v>
      </c>
      <c r="I114" s="1">
        <v>0</v>
      </c>
      <c r="J114" s="1" t="s">
        <v>27474</v>
      </c>
      <c r="K114" s="1">
        <f t="shared" si="4"/>
        <v>337</v>
      </c>
      <c r="L114" s="2">
        <f>SUMIFS('Basin Total Well Counts'!B:B,'Basin Total Well Counts'!A:A,F114)</f>
        <v>15782</v>
      </c>
      <c r="M114" s="4">
        <f t="shared" si="5"/>
        <v>2.1353440628564188E-2</v>
      </c>
      <c r="N114" s="2">
        <f>SUMIF('Basin Emissions'!A:A,F114,'Basin Emissions'!B:B)</f>
        <v>399.6723537336</v>
      </c>
      <c r="O114" s="8">
        <f t="shared" si="6"/>
        <v>8.5343798763289325</v>
      </c>
      <c r="P114" s="7">
        <f>SUMIF('Tool Pneumatics CH4 VOC BTEX'!B:B,A114,'Tool Pneumatics CH4 VOC BTEX'!F:F)</f>
        <v>25.404619216918899</v>
      </c>
      <c r="Q114" s="14">
        <f t="shared" si="7"/>
        <v>0.37030458348347284</v>
      </c>
      <c r="R114" s="16">
        <f>SUMIF('Tool Pneumatics CH4 VOC BTEX'!B:B,A114,'Tool Pneumatics CH4 VOC BTEX'!H:H)*Q114</f>
        <v>0</v>
      </c>
      <c r="S114" s="16">
        <f>SUMIF('Tool Pneumatics CH4 VOC BTEX'!B:B,A114,'Tool Pneumatics CH4 VOC BTEX'!J:J)*Q114</f>
        <v>0</v>
      </c>
      <c r="T114" s="16">
        <f>SUMIF('Tool Pneumatics CH4 VOC BTEX'!B:B,A114,'Tool Pneumatics CH4 VOC BTEX'!L:L)*Q114</f>
        <v>0</v>
      </c>
      <c r="U114" s="16">
        <f>SUMIF('Tool Pneumatics CH4 VOC BTEX'!B:B,A114,'Tool Pneumatics CH4 VOC BTEX'!N:N)*Q114</f>
        <v>0</v>
      </c>
    </row>
    <row r="115" spans="1:21" x14ac:dyDescent="0.25">
      <c r="A115" s="1" t="s">
        <v>2430</v>
      </c>
      <c r="B115" s="1" t="s">
        <v>1520</v>
      </c>
      <c r="C115" s="1" t="s">
        <v>2431</v>
      </c>
      <c r="D115" s="3" t="s">
        <v>1006</v>
      </c>
      <c r="E115" s="3" t="s">
        <v>1006</v>
      </c>
      <c r="F115" s="1" t="s">
        <v>3649</v>
      </c>
      <c r="G115" s="1">
        <v>0</v>
      </c>
      <c r="H115" s="1" t="s">
        <v>27474</v>
      </c>
      <c r="I115" s="1">
        <v>0</v>
      </c>
      <c r="J115" s="1" t="s">
        <v>27474</v>
      </c>
      <c r="K115" s="1">
        <f t="shared" si="4"/>
        <v>0</v>
      </c>
      <c r="L115" s="2">
        <f>SUMIFS('Basin Total Well Counts'!B:B,'Basin Total Well Counts'!A:A,F115)</f>
        <v>20</v>
      </c>
      <c r="M115" s="4">
        <f t="shared" si="5"/>
        <v>0</v>
      </c>
      <c r="N115" s="2">
        <f>SUMIF('Basin Emissions'!A:A,F115,'Basin Emissions'!B:B)</f>
        <v>253.02431440000004</v>
      </c>
      <c r="O115" s="8">
        <f t="shared" si="6"/>
        <v>0</v>
      </c>
      <c r="P115" s="7">
        <f>SUMIF('Tool Pneumatics CH4 VOC BTEX'!B:B,A115,'Tool Pneumatics CH4 VOC BTEX'!F:F)</f>
        <v>25.404619216918899</v>
      </c>
      <c r="Q115" s="14">
        <f t="shared" si="7"/>
        <v>0</v>
      </c>
      <c r="R115" s="16">
        <f>SUMIF('Tool Pneumatics CH4 VOC BTEX'!B:B,A115,'Tool Pneumatics CH4 VOC BTEX'!H:H)*Q115</f>
        <v>0</v>
      </c>
      <c r="S115" s="16">
        <f>SUMIF('Tool Pneumatics CH4 VOC BTEX'!B:B,A115,'Tool Pneumatics CH4 VOC BTEX'!J:J)*Q115</f>
        <v>0</v>
      </c>
      <c r="T115" s="16">
        <f>SUMIF('Tool Pneumatics CH4 VOC BTEX'!B:B,A115,'Tool Pneumatics CH4 VOC BTEX'!L:L)*Q115</f>
        <v>0</v>
      </c>
      <c r="U115" s="16">
        <f>SUMIF('Tool Pneumatics CH4 VOC BTEX'!B:B,A115,'Tool Pneumatics CH4 VOC BTEX'!N:N)*Q115</f>
        <v>0</v>
      </c>
    </row>
    <row r="116" spans="1:21" x14ac:dyDescent="0.25">
      <c r="A116" s="1" t="s">
        <v>2432</v>
      </c>
      <c r="B116" s="1" t="s">
        <v>1520</v>
      </c>
      <c r="C116" s="1" t="s">
        <v>1934</v>
      </c>
      <c r="D116" s="3" t="s">
        <v>1006</v>
      </c>
      <c r="E116" s="3" t="s">
        <v>1006</v>
      </c>
      <c r="F116" s="1" t="s">
        <v>3649</v>
      </c>
      <c r="G116" s="1">
        <v>0</v>
      </c>
      <c r="H116" s="1" t="s">
        <v>27474</v>
      </c>
      <c r="I116" s="1">
        <v>0</v>
      </c>
      <c r="J116" s="1" t="s">
        <v>27474</v>
      </c>
      <c r="K116" s="1">
        <f t="shared" si="4"/>
        <v>0</v>
      </c>
      <c r="L116" s="2">
        <f>SUMIFS('Basin Total Well Counts'!B:B,'Basin Total Well Counts'!A:A,F116)</f>
        <v>20</v>
      </c>
      <c r="M116" s="4">
        <f t="shared" si="5"/>
        <v>0</v>
      </c>
      <c r="N116" s="2">
        <f>SUMIF('Basin Emissions'!A:A,F116,'Basin Emissions'!B:B)</f>
        <v>253.02431440000004</v>
      </c>
      <c r="O116" s="8">
        <f t="shared" si="6"/>
        <v>0</v>
      </c>
      <c r="P116" s="7">
        <f>SUMIF('Tool Pneumatics CH4 VOC BTEX'!B:B,A116,'Tool Pneumatics CH4 VOC BTEX'!F:F)</f>
        <v>25.404619216918899</v>
      </c>
      <c r="Q116" s="14">
        <f t="shared" si="7"/>
        <v>0</v>
      </c>
      <c r="R116" s="16">
        <f>SUMIF('Tool Pneumatics CH4 VOC BTEX'!B:B,A116,'Tool Pneumatics CH4 VOC BTEX'!H:H)*Q116</f>
        <v>0</v>
      </c>
      <c r="S116" s="16">
        <f>SUMIF('Tool Pneumatics CH4 VOC BTEX'!B:B,A116,'Tool Pneumatics CH4 VOC BTEX'!J:J)*Q116</f>
        <v>0</v>
      </c>
      <c r="T116" s="16">
        <f>SUMIF('Tool Pneumatics CH4 VOC BTEX'!B:B,A116,'Tool Pneumatics CH4 VOC BTEX'!L:L)*Q116</f>
        <v>0</v>
      </c>
      <c r="U116" s="16">
        <f>SUMIF('Tool Pneumatics CH4 VOC BTEX'!B:B,A116,'Tool Pneumatics CH4 VOC BTEX'!N:N)*Q116</f>
        <v>0</v>
      </c>
    </row>
    <row r="117" spans="1:21" x14ac:dyDescent="0.25">
      <c r="A117" s="1" t="s">
        <v>2433</v>
      </c>
      <c r="B117" s="1" t="s">
        <v>1520</v>
      </c>
      <c r="C117" s="1" t="s">
        <v>1496</v>
      </c>
      <c r="D117" s="3" t="s">
        <v>1006</v>
      </c>
      <c r="E117" s="3" t="s">
        <v>1006</v>
      </c>
      <c r="F117" s="1" t="s">
        <v>6802</v>
      </c>
      <c r="G117" s="1">
        <v>0</v>
      </c>
      <c r="H117" s="1" t="s">
        <v>27474</v>
      </c>
      <c r="I117" s="1">
        <v>0</v>
      </c>
      <c r="J117" s="1" t="s">
        <v>27474</v>
      </c>
      <c r="K117" s="1">
        <f t="shared" si="4"/>
        <v>0</v>
      </c>
      <c r="L117" s="2">
        <f>SUMIFS('Basin Total Well Counts'!B:B,'Basin Total Well Counts'!A:A,F117)</f>
        <v>502</v>
      </c>
      <c r="M117" s="4">
        <f t="shared" si="5"/>
        <v>0</v>
      </c>
      <c r="N117" s="2">
        <f>SUMIF('Basin Emissions'!A:A,F117,'Basin Emissions'!B:B)</f>
        <v>15338.377142599998</v>
      </c>
      <c r="O117" s="8">
        <f t="shared" si="6"/>
        <v>0</v>
      </c>
      <c r="P117" s="7">
        <f>SUMIF('Tool Pneumatics CH4 VOC BTEX'!B:B,A117,'Tool Pneumatics CH4 VOC BTEX'!F:F)</f>
        <v>6.48220014572144</v>
      </c>
      <c r="Q117" s="14">
        <f t="shared" si="7"/>
        <v>0</v>
      </c>
      <c r="R117" s="16">
        <f>SUMIF('Tool Pneumatics CH4 VOC BTEX'!B:B,A117,'Tool Pneumatics CH4 VOC BTEX'!H:H)*Q117</f>
        <v>0</v>
      </c>
      <c r="S117" s="16">
        <f>SUMIF('Tool Pneumatics CH4 VOC BTEX'!B:B,A117,'Tool Pneumatics CH4 VOC BTEX'!J:J)*Q117</f>
        <v>0</v>
      </c>
      <c r="T117" s="16">
        <f>SUMIF('Tool Pneumatics CH4 VOC BTEX'!B:B,A117,'Tool Pneumatics CH4 VOC BTEX'!L:L)*Q117</f>
        <v>0</v>
      </c>
      <c r="U117" s="16">
        <f>SUMIF('Tool Pneumatics CH4 VOC BTEX'!B:B,A117,'Tool Pneumatics CH4 VOC BTEX'!N:N)*Q117</f>
        <v>0</v>
      </c>
    </row>
    <row r="118" spans="1:21" x14ac:dyDescent="0.25">
      <c r="A118" s="1" t="s">
        <v>2434</v>
      </c>
      <c r="B118" s="1" t="s">
        <v>1520</v>
      </c>
      <c r="C118" s="1" t="s">
        <v>2435</v>
      </c>
      <c r="D118" s="3" t="s">
        <v>2409</v>
      </c>
      <c r="E118" s="3" t="s">
        <v>2409</v>
      </c>
      <c r="F118" s="1" t="s">
        <v>4241</v>
      </c>
      <c r="G118" s="1">
        <v>0</v>
      </c>
      <c r="H118" s="1" t="s">
        <v>27474</v>
      </c>
      <c r="I118" s="1">
        <v>0</v>
      </c>
      <c r="J118" s="1" t="s">
        <v>27474</v>
      </c>
      <c r="K118" s="1">
        <f t="shared" si="4"/>
        <v>0</v>
      </c>
      <c r="L118" s="2">
        <f>SUMIFS('Basin Total Well Counts'!B:B,'Basin Total Well Counts'!A:A,F118)</f>
        <v>0</v>
      </c>
      <c r="M118" s="4">
        <f t="shared" si="5"/>
        <v>0</v>
      </c>
      <c r="N118" s="2">
        <f>SUMIF('Basin Emissions'!A:A,F118,'Basin Emissions'!B:B)</f>
        <v>162.54675079999998</v>
      </c>
      <c r="O118" s="8">
        <f t="shared" si="6"/>
        <v>0</v>
      </c>
      <c r="P118" s="7">
        <f>SUMIF('Tool Pneumatics CH4 VOC BTEX'!B:B,A118,'Tool Pneumatics CH4 VOC BTEX'!F:F)</f>
        <v>6.48220014572144</v>
      </c>
      <c r="Q118" s="14">
        <f t="shared" si="7"/>
        <v>0</v>
      </c>
      <c r="R118" s="16">
        <f>SUMIF('Tool Pneumatics CH4 VOC BTEX'!B:B,A118,'Tool Pneumatics CH4 VOC BTEX'!H:H)*Q118</f>
        <v>0</v>
      </c>
      <c r="S118" s="16">
        <f>SUMIF('Tool Pneumatics CH4 VOC BTEX'!B:B,A118,'Tool Pneumatics CH4 VOC BTEX'!J:J)*Q118</f>
        <v>0</v>
      </c>
      <c r="T118" s="16">
        <f>SUMIF('Tool Pneumatics CH4 VOC BTEX'!B:B,A118,'Tool Pneumatics CH4 VOC BTEX'!L:L)*Q118</f>
        <v>0</v>
      </c>
      <c r="U118" s="16">
        <f>SUMIF('Tool Pneumatics CH4 VOC BTEX'!B:B,A118,'Tool Pneumatics CH4 VOC BTEX'!N:N)*Q118</f>
        <v>0</v>
      </c>
    </row>
    <row r="119" spans="1:21" x14ac:dyDescent="0.25">
      <c r="A119" s="1" t="s">
        <v>2436</v>
      </c>
      <c r="B119" s="1" t="s">
        <v>1520</v>
      </c>
      <c r="C119" s="1" t="s">
        <v>2437</v>
      </c>
      <c r="D119" s="3" t="s">
        <v>2421</v>
      </c>
      <c r="E119" s="3" t="s">
        <v>2421</v>
      </c>
      <c r="F119" s="1" t="s">
        <v>4241</v>
      </c>
      <c r="G119" s="1">
        <v>0</v>
      </c>
      <c r="H119" s="1" t="s">
        <v>27474</v>
      </c>
      <c r="I119" s="1">
        <v>0</v>
      </c>
      <c r="J119" s="1" t="s">
        <v>27474</v>
      </c>
      <c r="K119" s="1">
        <f t="shared" si="4"/>
        <v>0</v>
      </c>
      <c r="L119" s="2">
        <f>SUMIFS('Basin Total Well Counts'!B:B,'Basin Total Well Counts'!A:A,F119)</f>
        <v>0</v>
      </c>
      <c r="M119" s="4">
        <f t="shared" si="5"/>
        <v>0</v>
      </c>
      <c r="N119" s="2">
        <f>SUMIF('Basin Emissions'!A:A,F119,'Basin Emissions'!B:B)</f>
        <v>162.54675079999998</v>
      </c>
      <c r="O119" s="8">
        <f t="shared" si="6"/>
        <v>0</v>
      </c>
      <c r="P119" s="7">
        <f>SUMIF('Tool Pneumatics CH4 VOC BTEX'!B:B,A119,'Tool Pneumatics CH4 VOC BTEX'!F:F)</f>
        <v>6.48220014572144</v>
      </c>
      <c r="Q119" s="14">
        <f t="shared" si="7"/>
        <v>0</v>
      </c>
      <c r="R119" s="16">
        <f>SUMIF('Tool Pneumatics CH4 VOC BTEX'!B:B,A119,'Tool Pneumatics CH4 VOC BTEX'!H:H)*Q119</f>
        <v>0</v>
      </c>
      <c r="S119" s="16">
        <f>SUMIF('Tool Pneumatics CH4 VOC BTEX'!B:B,A119,'Tool Pneumatics CH4 VOC BTEX'!J:J)*Q119</f>
        <v>0</v>
      </c>
      <c r="T119" s="16">
        <f>SUMIF('Tool Pneumatics CH4 VOC BTEX'!B:B,A119,'Tool Pneumatics CH4 VOC BTEX'!L:L)*Q119</f>
        <v>0</v>
      </c>
      <c r="U119" s="16">
        <f>SUMIF('Tool Pneumatics CH4 VOC BTEX'!B:B,A119,'Tool Pneumatics CH4 VOC BTEX'!N:N)*Q119</f>
        <v>0</v>
      </c>
    </row>
    <row r="120" spans="1:21" x14ac:dyDescent="0.25">
      <c r="A120" s="1" t="s">
        <v>2438</v>
      </c>
      <c r="B120" s="1" t="s">
        <v>1520</v>
      </c>
      <c r="C120" s="1" t="s">
        <v>2439</v>
      </c>
      <c r="D120" s="3" t="s">
        <v>1006</v>
      </c>
      <c r="E120" s="3" t="s">
        <v>1006</v>
      </c>
      <c r="F120" s="1" t="s">
        <v>1006</v>
      </c>
      <c r="G120" s="1">
        <v>394</v>
      </c>
      <c r="H120" s="1" t="s">
        <v>27474</v>
      </c>
      <c r="I120" s="1">
        <v>0</v>
      </c>
      <c r="J120" s="1" t="s">
        <v>27474</v>
      </c>
      <c r="K120" s="1">
        <f t="shared" si="4"/>
        <v>394</v>
      </c>
      <c r="L120" s="2">
        <f>SUMIFS('Basin Total Well Counts'!B:B,'Basin Total Well Counts'!A:A,F120)</f>
        <v>15782</v>
      </c>
      <c r="M120" s="4">
        <f t="shared" si="5"/>
        <v>2.4965150171080978E-2</v>
      </c>
      <c r="N120" s="2">
        <f>SUMIF('Basin Emissions'!A:A,F120,'Basin Emissions'!B:B)</f>
        <v>399.6723537336</v>
      </c>
      <c r="O120" s="8">
        <f t="shared" si="6"/>
        <v>9.9778803301887216</v>
      </c>
      <c r="P120" s="7">
        <f>SUMIF('Tool Pneumatics CH4 VOC BTEX'!B:B,A120,'Tool Pneumatics CH4 VOC BTEX'!F:F)</f>
        <v>25.404619216918899</v>
      </c>
      <c r="Q120" s="14">
        <f t="shared" si="7"/>
        <v>0.43293770294506911</v>
      </c>
      <c r="R120" s="16">
        <f>SUMIF('Tool Pneumatics CH4 VOC BTEX'!B:B,A120,'Tool Pneumatics CH4 VOC BTEX'!H:H)*Q120</f>
        <v>0</v>
      </c>
      <c r="S120" s="16">
        <f>SUMIF('Tool Pneumatics CH4 VOC BTEX'!B:B,A120,'Tool Pneumatics CH4 VOC BTEX'!J:J)*Q120</f>
        <v>0</v>
      </c>
      <c r="T120" s="16">
        <f>SUMIF('Tool Pneumatics CH4 VOC BTEX'!B:B,A120,'Tool Pneumatics CH4 VOC BTEX'!L:L)*Q120</f>
        <v>0</v>
      </c>
      <c r="U120" s="16">
        <f>SUMIF('Tool Pneumatics CH4 VOC BTEX'!B:B,A120,'Tool Pneumatics CH4 VOC BTEX'!N:N)*Q120</f>
        <v>0</v>
      </c>
    </row>
    <row r="121" spans="1:21" x14ac:dyDescent="0.25">
      <c r="A121" s="1" t="s">
        <v>2440</v>
      </c>
      <c r="B121" s="1" t="s">
        <v>1520</v>
      </c>
      <c r="C121" s="1" t="s">
        <v>1813</v>
      </c>
      <c r="D121" s="3" t="s">
        <v>1006</v>
      </c>
      <c r="E121" s="3" t="s">
        <v>1006</v>
      </c>
      <c r="F121" s="1" t="s">
        <v>1006</v>
      </c>
      <c r="G121" s="1">
        <v>698</v>
      </c>
      <c r="H121" s="1" t="s">
        <v>27474</v>
      </c>
      <c r="I121" s="1">
        <v>1</v>
      </c>
      <c r="J121" s="1" t="s">
        <v>27474</v>
      </c>
      <c r="K121" s="1">
        <f t="shared" si="4"/>
        <v>699</v>
      </c>
      <c r="L121" s="2">
        <f>SUMIFS('Basin Total Well Counts'!B:B,'Basin Total Well Counts'!A:A,F121)</f>
        <v>15782</v>
      </c>
      <c r="M121" s="4">
        <f t="shared" si="5"/>
        <v>4.4290964389811179E-2</v>
      </c>
      <c r="N121" s="2">
        <f>SUMIF('Basin Emissions'!A:A,F121,'Basin Emissions'!B:B)</f>
        <v>399.6723537336</v>
      </c>
      <c r="O121" s="8">
        <f t="shared" si="6"/>
        <v>17.701873986806895</v>
      </c>
      <c r="P121" s="7">
        <f>SUMIF('Tool Pneumatics CH4 VOC BTEX'!B:B,A121,'Tool Pneumatics CH4 VOC BTEX'!F:F)</f>
        <v>25.404619216918899</v>
      </c>
      <c r="Q121" s="14">
        <f t="shared" si="7"/>
        <v>0.76807983339747032</v>
      </c>
      <c r="R121" s="16">
        <f>SUMIF('Tool Pneumatics CH4 VOC BTEX'!B:B,A121,'Tool Pneumatics CH4 VOC BTEX'!H:H)*Q121</f>
        <v>0</v>
      </c>
      <c r="S121" s="16">
        <f>SUMIF('Tool Pneumatics CH4 VOC BTEX'!B:B,A121,'Tool Pneumatics CH4 VOC BTEX'!J:J)*Q121</f>
        <v>0</v>
      </c>
      <c r="T121" s="16">
        <f>SUMIF('Tool Pneumatics CH4 VOC BTEX'!B:B,A121,'Tool Pneumatics CH4 VOC BTEX'!L:L)*Q121</f>
        <v>0</v>
      </c>
      <c r="U121" s="16">
        <f>SUMIF('Tool Pneumatics CH4 VOC BTEX'!B:B,A121,'Tool Pneumatics CH4 VOC BTEX'!N:N)*Q121</f>
        <v>0</v>
      </c>
    </row>
    <row r="122" spans="1:21" x14ac:dyDescent="0.25">
      <c r="A122" s="1" t="s">
        <v>2441</v>
      </c>
      <c r="B122" s="1" t="s">
        <v>1520</v>
      </c>
      <c r="C122" s="1" t="s">
        <v>1673</v>
      </c>
      <c r="D122" s="3" t="s">
        <v>1006</v>
      </c>
      <c r="E122" s="3" t="s">
        <v>1006</v>
      </c>
      <c r="F122" s="1" t="s">
        <v>2409</v>
      </c>
      <c r="G122" s="1">
        <v>0</v>
      </c>
      <c r="H122" s="1" t="s">
        <v>27474</v>
      </c>
      <c r="I122" s="1">
        <v>0</v>
      </c>
      <c r="J122" s="1" t="s">
        <v>27474</v>
      </c>
      <c r="K122" s="1">
        <f t="shared" si="4"/>
        <v>0</v>
      </c>
      <c r="L122" s="2">
        <f>SUMIFS('Basin Total Well Counts'!B:B,'Basin Total Well Counts'!A:A,F122)</f>
        <v>0</v>
      </c>
      <c r="M122" s="4">
        <f t="shared" si="5"/>
        <v>0</v>
      </c>
      <c r="N122" s="2">
        <f>SUMIF('Basin Emissions'!A:A,F122,'Basin Emissions'!B:B)</f>
        <v>280.51552709999999</v>
      </c>
      <c r="O122" s="8">
        <f t="shared" si="6"/>
        <v>0</v>
      </c>
      <c r="P122" s="7">
        <f>SUMIF('Tool Pneumatics CH4 VOC BTEX'!B:B,A122,'Tool Pneumatics CH4 VOC BTEX'!F:F)</f>
        <v>4.9166021347045898</v>
      </c>
      <c r="Q122" s="14">
        <f t="shared" si="7"/>
        <v>0</v>
      </c>
      <c r="R122" s="16">
        <f>SUMIF('Tool Pneumatics CH4 VOC BTEX'!B:B,A122,'Tool Pneumatics CH4 VOC BTEX'!H:H)*Q122</f>
        <v>0</v>
      </c>
      <c r="S122" s="16">
        <f>SUMIF('Tool Pneumatics CH4 VOC BTEX'!B:B,A122,'Tool Pneumatics CH4 VOC BTEX'!J:J)*Q122</f>
        <v>0</v>
      </c>
      <c r="T122" s="16">
        <f>SUMIF('Tool Pneumatics CH4 VOC BTEX'!B:B,A122,'Tool Pneumatics CH4 VOC BTEX'!L:L)*Q122</f>
        <v>0</v>
      </c>
      <c r="U122" s="16">
        <f>SUMIF('Tool Pneumatics CH4 VOC BTEX'!B:B,A122,'Tool Pneumatics CH4 VOC BTEX'!N:N)*Q122</f>
        <v>0</v>
      </c>
    </row>
    <row r="123" spans="1:21" x14ac:dyDescent="0.25">
      <c r="A123" s="1" t="s">
        <v>2442</v>
      </c>
      <c r="B123" s="1" t="s">
        <v>1520</v>
      </c>
      <c r="C123" s="1" t="s">
        <v>2443</v>
      </c>
      <c r="D123" s="3" t="s">
        <v>1006</v>
      </c>
      <c r="E123" s="3" t="s">
        <v>1006</v>
      </c>
      <c r="F123" s="1" t="s">
        <v>6802</v>
      </c>
      <c r="G123" s="1">
        <v>0</v>
      </c>
      <c r="H123" s="1" t="s">
        <v>27474</v>
      </c>
      <c r="I123" s="1">
        <v>0</v>
      </c>
      <c r="J123" s="1" t="s">
        <v>27474</v>
      </c>
      <c r="K123" s="1">
        <f t="shared" si="4"/>
        <v>0</v>
      </c>
      <c r="L123" s="2">
        <f>SUMIFS('Basin Total Well Counts'!B:B,'Basin Total Well Counts'!A:A,F123)</f>
        <v>502</v>
      </c>
      <c r="M123" s="4">
        <f t="shared" si="5"/>
        <v>0</v>
      </c>
      <c r="N123" s="2">
        <f>SUMIF('Basin Emissions'!A:A,F123,'Basin Emissions'!B:B)</f>
        <v>15338.377142599998</v>
      </c>
      <c r="O123" s="8">
        <f t="shared" si="6"/>
        <v>0</v>
      </c>
      <c r="P123" s="7">
        <f>SUMIF('Tool Pneumatics CH4 VOC BTEX'!B:B,A123,'Tool Pneumatics CH4 VOC BTEX'!F:F)</f>
        <v>25.404619216918899</v>
      </c>
      <c r="Q123" s="14">
        <f t="shared" si="7"/>
        <v>0</v>
      </c>
      <c r="R123" s="16">
        <f>SUMIF('Tool Pneumatics CH4 VOC BTEX'!B:B,A123,'Tool Pneumatics CH4 VOC BTEX'!H:H)*Q123</f>
        <v>0</v>
      </c>
      <c r="S123" s="16">
        <f>SUMIF('Tool Pneumatics CH4 VOC BTEX'!B:B,A123,'Tool Pneumatics CH4 VOC BTEX'!J:J)*Q123</f>
        <v>0</v>
      </c>
      <c r="T123" s="16">
        <f>SUMIF('Tool Pneumatics CH4 VOC BTEX'!B:B,A123,'Tool Pneumatics CH4 VOC BTEX'!L:L)*Q123</f>
        <v>0</v>
      </c>
      <c r="U123" s="16">
        <f>SUMIF('Tool Pneumatics CH4 VOC BTEX'!B:B,A123,'Tool Pneumatics CH4 VOC BTEX'!N:N)*Q123</f>
        <v>0</v>
      </c>
    </row>
    <row r="124" spans="1:21" x14ac:dyDescent="0.25">
      <c r="A124" s="1" t="s">
        <v>2444</v>
      </c>
      <c r="B124" s="1" t="s">
        <v>1520</v>
      </c>
      <c r="C124" s="1" t="s">
        <v>1948</v>
      </c>
      <c r="D124" s="3" t="s">
        <v>2404</v>
      </c>
      <c r="E124" s="3" t="s">
        <v>2404</v>
      </c>
      <c r="F124" s="1" t="s">
        <v>6802</v>
      </c>
      <c r="G124" s="1">
        <v>0</v>
      </c>
      <c r="H124" s="1" t="s">
        <v>27474</v>
      </c>
      <c r="I124" s="1">
        <v>0</v>
      </c>
      <c r="J124" s="1" t="s">
        <v>27474</v>
      </c>
      <c r="K124" s="1">
        <f t="shared" si="4"/>
        <v>0</v>
      </c>
      <c r="L124" s="2">
        <f>SUMIFS('Basin Total Well Counts'!B:B,'Basin Total Well Counts'!A:A,F124)</f>
        <v>502</v>
      </c>
      <c r="M124" s="4">
        <f t="shared" si="5"/>
        <v>0</v>
      </c>
      <c r="N124" s="2">
        <f>SUMIF('Basin Emissions'!A:A,F124,'Basin Emissions'!B:B)</f>
        <v>15338.377142599998</v>
      </c>
      <c r="O124" s="8">
        <f t="shared" si="6"/>
        <v>0</v>
      </c>
      <c r="P124" s="7">
        <f>SUMIF('Tool Pneumatics CH4 VOC BTEX'!B:B,A124,'Tool Pneumatics CH4 VOC BTEX'!F:F)</f>
        <v>6.48220014572144</v>
      </c>
      <c r="Q124" s="14">
        <f t="shared" si="7"/>
        <v>0</v>
      </c>
      <c r="R124" s="16">
        <f>SUMIF('Tool Pneumatics CH4 VOC BTEX'!B:B,A124,'Tool Pneumatics CH4 VOC BTEX'!H:H)*Q124</f>
        <v>0</v>
      </c>
      <c r="S124" s="16">
        <f>SUMIF('Tool Pneumatics CH4 VOC BTEX'!B:B,A124,'Tool Pneumatics CH4 VOC BTEX'!J:J)*Q124</f>
        <v>0</v>
      </c>
      <c r="T124" s="16">
        <f>SUMIF('Tool Pneumatics CH4 VOC BTEX'!B:B,A124,'Tool Pneumatics CH4 VOC BTEX'!L:L)*Q124</f>
        <v>0</v>
      </c>
      <c r="U124" s="16">
        <f>SUMIF('Tool Pneumatics CH4 VOC BTEX'!B:B,A124,'Tool Pneumatics CH4 VOC BTEX'!N:N)*Q124</f>
        <v>0</v>
      </c>
    </row>
    <row r="125" spans="1:21" x14ac:dyDescent="0.25">
      <c r="A125" s="1" t="s">
        <v>2445</v>
      </c>
      <c r="B125" s="1" t="s">
        <v>1520</v>
      </c>
      <c r="C125" s="1" t="s">
        <v>1737</v>
      </c>
      <c r="D125" s="3" t="s">
        <v>2409</v>
      </c>
      <c r="E125" s="3" t="s">
        <v>2409</v>
      </c>
      <c r="F125" s="1" t="s">
        <v>3649</v>
      </c>
      <c r="G125" s="1">
        <v>0</v>
      </c>
      <c r="H125" s="1" t="s">
        <v>27474</v>
      </c>
      <c r="I125" s="1">
        <v>0</v>
      </c>
      <c r="J125" s="1" t="s">
        <v>27474</v>
      </c>
      <c r="K125" s="1">
        <f t="shared" si="4"/>
        <v>0</v>
      </c>
      <c r="L125" s="2">
        <f>SUMIFS('Basin Total Well Counts'!B:B,'Basin Total Well Counts'!A:A,F125)</f>
        <v>20</v>
      </c>
      <c r="M125" s="4">
        <f t="shared" si="5"/>
        <v>0</v>
      </c>
      <c r="N125" s="2">
        <f>SUMIF('Basin Emissions'!A:A,F125,'Basin Emissions'!B:B)</f>
        <v>253.02431440000004</v>
      </c>
      <c r="O125" s="8">
        <f t="shared" si="6"/>
        <v>0</v>
      </c>
      <c r="P125" s="7">
        <f>SUMIF('Tool Pneumatics CH4 VOC BTEX'!B:B,A125,'Tool Pneumatics CH4 VOC BTEX'!F:F)</f>
        <v>25.404619216918899</v>
      </c>
      <c r="Q125" s="14">
        <f t="shared" si="7"/>
        <v>0</v>
      </c>
      <c r="R125" s="16">
        <f>SUMIF('Tool Pneumatics CH4 VOC BTEX'!B:B,A125,'Tool Pneumatics CH4 VOC BTEX'!H:H)*Q125</f>
        <v>0</v>
      </c>
      <c r="S125" s="16">
        <f>SUMIF('Tool Pneumatics CH4 VOC BTEX'!B:B,A125,'Tool Pneumatics CH4 VOC BTEX'!J:J)*Q125</f>
        <v>0</v>
      </c>
      <c r="T125" s="16">
        <f>SUMIF('Tool Pneumatics CH4 VOC BTEX'!B:B,A125,'Tool Pneumatics CH4 VOC BTEX'!L:L)*Q125</f>
        <v>0</v>
      </c>
      <c r="U125" s="16">
        <f>SUMIF('Tool Pneumatics CH4 VOC BTEX'!B:B,A125,'Tool Pneumatics CH4 VOC BTEX'!N:N)*Q125</f>
        <v>0</v>
      </c>
    </row>
    <row r="126" spans="1:21" x14ac:dyDescent="0.25">
      <c r="A126" s="1" t="s">
        <v>2446</v>
      </c>
      <c r="B126" s="1" t="s">
        <v>1520</v>
      </c>
      <c r="C126" s="1" t="s">
        <v>1902</v>
      </c>
      <c r="D126" s="3" t="s">
        <v>1006</v>
      </c>
      <c r="E126" s="3" t="s">
        <v>1006</v>
      </c>
      <c r="F126" s="1" t="s">
        <v>6791</v>
      </c>
      <c r="G126" s="1">
        <v>0</v>
      </c>
      <c r="H126" s="1" t="s">
        <v>27474</v>
      </c>
      <c r="I126" s="1">
        <v>0</v>
      </c>
      <c r="J126" s="1" t="s">
        <v>27474</v>
      </c>
      <c r="K126" s="1">
        <f t="shared" si="4"/>
        <v>0</v>
      </c>
      <c r="L126" s="2">
        <f>SUMIFS('Basin Total Well Counts'!B:B,'Basin Total Well Counts'!A:A,F126)</f>
        <v>12231</v>
      </c>
      <c r="M126" s="4">
        <f t="shared" si="5"/>
        <v>0</v>
      </c>
      <c r="N126" s="2">
        <f>SUMIF('Basin Emissions'!A:A,F126,'Basin Emissions'!B:B)</f>
        <v>2064.4101262999998</v>
      </c>
      <c r="O126" s="8">
        <f t="shared" si="6"/>
        <v>0</v>
      </c>
      <c r="P126" s="7">
        <f>SUMIF('Tool Pneumatics CH4 VOC BTEX'!B:B,A126,'Tool Pneumatics CH4 VOC BTEX'!F:F)</f>
        <v>6.48220014572144</v>
      </c>
      <c r="Q126" s="14">
        <f t="shared" si="7"/>
        <v>0</v>
      </c>
      <c r="R126" s="16">
        <f>SUMIF('Tool Pneumatics CH4 VOC BTEX'!B:B,A126,'Tool Pneumatics CH4 VOC BTEX'!H:H)*Q126</f>
        <v>0</v>
      </c>
      <c r="S126" s="16">
        <f>SUMIF('Tool Pneumatics CH4 VOC BTEX'!B:B,A126,'Tool Pneumatics CH4 VOC BTEX'!J:J)*Q126</f>
        <v>0</v>
      </c>
      <c r="T126" s="16">
        <f>SUMIF('Tool Pneumatics CH4 VOC BTEX'!B:B,A126,'Tool Pneumatics CH4 VOC BTEX'!L:L)*Q126</f>
        <v>0</v>
      </c>
      <c r="U126" s="16">
        <f>SUMIF('Tool Pneumatics CH4 VOC BTEX'!B:B,A126,'Tool Pneumatics CH4 VOC BTEX'!N:N)*Q126</f>
        <v>0</v>
      </c>
    </row>
    <row r="127" spans="1:21" x14ac:dyDescent="0.25">
      <c r="A127" s="1" t="s">
        <v>2447</v>
      </c>
      <c r="B127" s="1" t="s">
        <v>1520</v>
      </c>
      <c r="C127" s="1" t="s">
        <v>1668</v>
      </c>
      <c r="D127" s="3" t="s">
        <v>2404</v>
      </c>
      <c r="E127" s="3" t="s">
        <v>2404</v>
      </c>
      <c r="F127" s="1" t="s">
        <v>6802</v>
      </c>
      <c r="G127" s="1">
        <v>0</v>
      </c>
      <c r="H127" s="1" t="s">
        <v>27474</v>
      </c>
      <c r="I127" s="1">
        <v>0</v>
      </c>
      <c r="J127" s="1" t="s">
        <v>27474</v>
      </c>
      <c r="K127" s="1">
        <f t="shared" si="4"/>
        <v>0</v>
      </c>
      <c r="L127" s="2">
        <f>SUMIFS('Basin Total Well Counts'!B:B,'Basin Total Well Counts'!A:A,F127)</f>
        <v>502</v>
      </c>
      <c r="M127" s="4">
        <f t="shared" si="5"/>
        <v>0</v>
      </c>
      <c r="N127" s="2">
        <f>SUMIF('Basin Emissions'!A:A,F127,'Basin Emissions'!B:B)</f>
        <v>15338.377142599998</v>
      </c>
      <c r="O127" s="8">
        <f t="shared" si="6"/>
        <v>0</v>
      </c>
      <c r="P127" s="7">
        <f>SUMIF('Tool Pneumatics CH4 VOC BTEX'!B:B,A127,'Tool Pneumatics CH4 VOC BTEX'!F:F)</f>
        <v>6.48220014572144</v>
      </c>
      <c r="Q127" s="14">
        <f t="shared" si="7"/>
        <v>0</v>
      </c>
      <c r="R127" s="16">
        <f>SUMIF('Tool Pneumatics CH4 VOC BTEX'!B:B,A127,'Tool Pneumatics CH4 VOC BTEX'!H:H)*Q127</f>
        <v>0</v>
      </c>
      <c r="S127" s="16">
        <f>SUMIF('Tool Pneumatics CH4 VOC BTEX'!B:B,A127,'Tool Pneumatics CH4 VOC BTEX'!J:J)*Q127</f>
        <v>0</v>
      </c>
      <c r="T127" s="16">
        <f>SUMIF('Tool Pneumatics CH4 VOC BTEX'!B:B,A127,'Tool Pneumatics CH4 VOC BTEX'!L:L)*Q127</f>
        <v>0</v>
      </c>
      <c r="U127" s="16">
        <f>SUMIF('Tool Pneumatics CH4 VOC BTEX'!B:B,A127,'Tool Pneumatics CH4 VOC BTEX'!N:N)*Q127</f>
        <v>0</v>
      </c>
    </row>
    <row r="128" spans="1:21" x14ac:dyDescent="0.25">
      <c r="A128" s="1" t="s">
        <v>2448</v>
      </c>
      <c r="B128" s="1" t="s">
        <v>1520</v>
      </c>
      <c r="C128" s="1" t="s">
        <v>2181</v>
      </c>
      <c r="D128" s="3" t="s">
        <v>1006</v>
      </c>
      <c r="E128" s="3" t="s">
        <v>1006</v>
      </c>
      <c r="F128" s="1" t="s">
        <v>6802</v>
      </c>
      <c r="G128" s="1">
        <v>0</v>
      </c>
      <c r="H128" s="1" t="s">
        <v>27474</v>
      </c>
      <c r="I128" s="1">
        <v>0</v>
      </c>
      <c r="J128" s="1" t="s">
        <v>27474</v>
      </c>
      <c r="K128" s="1">
        <f t="shared" si="4"/>
        <v>0</v>
      </c>
      <c r="L128" s="2">
        <f>SUMIFS('Basin Total Well Counts'!B:B,'Basin Total Well Counts'!A:A,F128)</f>
        <v>502</v>
      </c>
      <c r="M128" s="4">
        <f t="shared" si="5"/>
        <v>0</v>
      </c>
      <c r="N128" s="2">
        <f>SUMIF('Basin Emissions'!A:A,F128,'Basin Emissions'!B:B)</f>
        <v>15338.377142599998</v>
      </c>
      <c r="O128" s="8">
        <f t="shared" si="6"/>
        <v>0</v>
      </c>
      <c r="P128" s="7">
        <f>SUMIF('Tool Pneumatics CH4 VOC BTEX'!B:B,A128,'Tool Pneumatics CH4 VOC BTEX'!F:F)</f>
        <v>6.48220014572144</v>
      </c>
      <c r="Q128" s="14">
        <f t="shared" si="7"/>
        <v>0</v>
      </c>
      <c r="R128" s="16">
        <f>SUMIF('Tool Pneumatics CH4 VOC BTEX'!B:B,A128,'Tool Pneumatics CH4 VOC BTEX'!H:H)*Q128</f>
        <v>0</v>
      </c>
      <c r="S128" s="16">
        <f>SUMIF('Tool Pneumatics CH4 VOC BTEX'!B:B,A128,'Tool Pneumatics CH4 VOC BTEX'!J:J)*Q128</f>
        <v>0</v>
      </c>
      <c r="T128" s="16">
        <f>SUMIF('Tool Pneumatics CH4 VOC BTEX'!B:B,A128,'Tool Pneumatics CH4 VOC BTEX'!L:L)*Q128</f>
        <v>0</v>
      </c>
      <c r="U128" s="16">
        <f>SUMIF('Tool Pneumatics CH4 VOC BTEX'!B:B,A128,'Tool Pneumatics CH4 VOC BTEX'!N:N)*Q128</f>
        <v>0</v>
      </c>
    </row>
    <row r="129" spans="1:21" x14ac:dyDescent="0.25">
      <c r="A129" s="1" t="s">
        <v>2449</v>
      </c>
      <c r="B129" s="1" t="s">
        <v>1520</v>
      </c>
      <c r="C129" s="1" t="s">
        <v>1778</v>
      </c>
      <c r="D129" s="3" t="s">
        <v>1006</v>
      </c>
      <c r="E129" s="3" t="s">
        <v>1006</v>
      </c>
      <c r="F129" s="1" t="s">
        <v>1006</v>
      </c>
      <c r="G129" s="1">
        <v>59</v>
      </c>
      <c r="H129" s="1" t="s">
        <v>27474</v>
      </c>
      <c r="I129" s="1">
        <v>0</v>
      </c>
      <c r="J129" s="1" t="s">
        <v>27474</v>
      </c>
      <c r="K129" s="1">
        <f t="shared" si="4"/>
        <v>59</v>
      </c>
      <c r="L129" s="2">
        <f>SUMIFS('Basin Total Well Counts'!B:B,'Basin Total Well Counts'!A:A,F129)</f>
        <v>15782</v>
      </c>
      <c r="M129" s="4">
        <f t="shared" si="5"/>
        <v>3.7384361931314157E-3</v>
      </c>
      <c r="N129" s="2">
        <f>SUMIF('Basin Emissions'!A:A,F129,'Basin Emissions'!B:B)</f>
        <v>399.6723537336</v>
      </c>
      <c r="O129" s="8">
        <f t="shared" si="6"/>
        <v>1.4941495925917121</v>
      </c>
      <c r="P129" s="7">
        <f>SUMIF('Tool Pneumatics CH4 VOC BTEX'!B:B,A129,'Tool Pneumatics CH4 VOC BTEX'!F:F)</f>
        <v>25.404619216918899</v>
      </c>
      <c r="Q129" s="14">
        <f t="shared" si="7"/>
        <v>6.483077277603827E-2</v>
      </c>
      <c r="R129" s="16">
        <f>SUMIF('Tool Pneumatics CH4 VOC BTEX'!B:B,A129,'Tool Pneumatics CH4 VOC BTEX'!H:H)*Q129</f>
        <v>0</v>
      </c>
      <c r="S129" s="16">
        <f>SUMIF('Tool Pneumatics CH4 VOC BTEX'!B:B,A129,'Tool Pneumatics CH4 VOC BTEX'!J:J)*Q129</f>
        <v>0</v>
      </c>
      <c r="T129" s="16">
        <f>SUMIF('Tool Pneumatics CH4 VOC BTEX'!B:B,A129,'Tool Pneumatics CH4 VOC BTEX'!L:L)*Q129</f>
        <v>0</v>
      </c>
      <c r="U129" s="16">
        <f>SUMIF('Tool Pneumatics CH4 VOC BTEX'!B:B,A129,'Tool Pneumatics CH4 VOC BTEX'!N:N)*Q129</f>
        <v>0</v>
      </c>
    </row>
    <row r="130" spans="1:21" x14ac:dyDescent="0.25">
      <c r="A130" s="1" t="s">
        <v>2450</v>
      </c>
      <c r="B130" s="1" t="s">
        <v>1520</v>
      </c>
      <c r="C130" s="1" t="s">
        <v>2451</v>
      </c>
      <c r="D130" s="3" t="s">
        <v>1006</v>
      </c>
      <c r="E130" s="3" t="s">
        <v>1006</v>
      </c>
      <c r="F130" s="1" t="s">
        <v>2409</v>
      </c>
      <c r="G130" s="1">
        <v>0</v>
      </c>
      <c r="H130" s="1" t="s">
        <v>27474</v>
      </c>
      <c r="I130" s="1">
        <v>0</v>
      </c>
      <c r="J130" s="1" t="s">
        <v>27474</v>
      </c>
      <c r="K130" s="1">
        <f t="shared" ref="K130:K193" si="8">+I130+G130</f>
        <v>0</v>
      </c>
      <c r="L130" s="2">
        <f>SUMIFS('Basin Total Well Counts'!B:B,'Basin Total Well Counts'!A:A,F130)</f>
        <v>0</v>
      </c>
      <c r="M130" s="4">
        <f t="shared" ref="M130:M193" si="9">IFERROR(+K130/L130,0)</f>
        <v>0</v>
      </c>
      <c r="N130" s="2">
        <f>SUMIF('Basin Emissions'!A:A,F130,'Basin Emissions'!B:B)</f>
        <v>280.51552709999999</v>
      </c>
      <c r="O130" s="8">
        <f t="shared" ref="O130:O193" si="10">+N130*M130</f>
        <v>0</v>
      </c>
      <c r="P130" s="7">
        <f>SUMIF('Tool Pneumatics CH4 VOC BTEX'!B:B,A130,'Tool Pneumatics CH4 VOC BTEX'!F:F)</f>
        <v>4.9166021347045898</v>
      </c>
      <c r="Q130" s="14">
        <f t="shared" ref="Q130:Q193" si="11">IFERROR(O130/P130,0)*(2204.6/2000)</f>
        <v>0</v>
      </c>
      <c r="R130" s="16">
        <f>SUMIF('Tool Pneumatics CH4 VOC BTEX'!B:B,A130,'Tool Pneumatics CH4 VOC BTEX'!H:H)*Q130</f>
        <v>0</v>
      </c>
      <c r="S130" s="16">
        <f>SUMIF('Tool Pneumatics CH4 VOC BTEX'!B:B,A130,'Tool Pneumatics CH4 VOC BTEX'!J:J)*Q130</f>
        <v>0</v>
      </c>
      <c r="T130" s="16">
        <f>SUMIF('Tool Pneumatics CH4 VOC BTEX'!B:B,A130,'Tool Pneumatics CH4 VOC BTEX'!L:L)*Q130</f>
        <v>0</v>
      </c>
      <c r="U130" s="16">
        <f>SUMIF('Tool Pneumatics CH4 VOC BTEX'!B:B,A130,'Tool Pneumatics CH4 VOC BTEX'!N:N)*Q130</f>
        <v>0</v>
      </c>
    </row>
    <row r="131" spans="1:21" x14ac:dyDescent="0.25">
      <c r="A131" s="1" t="s">
        <v>2452</v>
      </c>
      <c r="B131" s="1" t="s">
        <v>1520</v>
      </c>
      <c r="C131" s="1" t="s">
        <v>1584</v>
      </c>
      <c r="D131" s="3" t="s">
        <v>2421</v>
      </c>
      <c r="E131" s="3" t="s">
        <v>2421</v>
      </c>
      <c r="F131" s="1" t="s">
        <v>3649</v>
      </c>
      <c r="G131" s="1">
        <v>20</v>
      </c>
      <c r="H131" s="1" t="s">
        <v>27474</v>
      </c>
      <c r="I131" s="1">
        <v>0</v>
      </c>
      <c r="J131" s="1" t="s">
        <v>27474</v>
      </c>
      <c r="K131" s="1">
        <f t="shared" si="8"/>
        <v>20</v>
      </c>
      <c r="L131" s="2">
        <f>SUMIFS('Basin Total Well Counts'!B:B,'Basin Total Well Counts'!A:A,F131)</f>
        <v>20</v>
      </c>
      <c r="M131" s="4">
        <f t="shared" si="9"/>
        <v>1</v>
      </c>
      <c r="N131" s="2">
        <f>SUMIF('Basin Emissions'!A:A,F131,'Basin Emissions'!B:B)</f>
        <v>253.02431440000004</v>
      </c>
      <c r="O131" s="8">
        <f t="shared" si="10"/>
        <v>253.02431440000004</v>
      </c>
      <c r="P131" s="7">
        <f>SUMIF('Tool Pneumatics CH4 VOC BTEX'!B:B,A131,'Tool Pneumatics CH4 VOC BTEX'!F:F)</f>
        <v>25.404619216918899</v>
      </c>
      <c r="Q131" s="14">
        <f t="shared" si="11"/>
        <v>10.978660982148208</v>
      </c>
      <c r="R131" s="16">
        <f>SUMIF('Tool Pneumatics CH4 VOC BTEX'!B:B,A131,'Tool Pneumatics CH4 VOC BTEX'!H:H)*Q131</f>
        <v>0</v>
      </c>
      <c r="S131" s="16">
        <f>SUMIF('Tool Pneumatics CH4 VOC BTEX'!B:B,A131,'Tool Pneumatics CH4 VOC BTEX'!J:J)*Q131</f>
        <v>0</v>
      </c>
      <c r="T131" s="16">
        <f>SUMIF('Tool Pneumatics CH4 VOC BTEX'!B:B,A131,'Tool Pneumatics CH4 VOC BTEX'!L:L)*Q131</f>
        <v>0</v>
      </c>
      <c r="U131" s="16">
        <f>SUMIF('Tool Pneumatics CH4 VOC BTEX'!B:B,A131,'Tool Pneumatics CH4 VOC BTEX'!N:N)*Q131</f>
        <v>0</v>
      </c>
    </row>
    <row r="132" spans="1:21" x14ac:dyDescent="0.25">
      <c r="A132" s="1" t="s">
        <v>2453</v>
      </c>
      <c r="B132" s="1" t="s">
        <v>1520</v>
      </c>
      <c r="C132" s="1" t="s">
        <v>1502</v>
      </c>
      <c r="D132" s="3" t="s">
        <v>1006</v>
      </c>
      <c r="E132" s="3" t="s">
        <v>1006</v>
      </c>
      <c r="F132" s="1" t="s">
        <v>4241</v>
      </c>
      <c r="G132" s="1">
        <v>0</v>
      </c>
      <c r="H132" s="1" t="s">
        <v>27474</v>
      </c>
      <c r="I132" s="1">
        <v>0</v>
      </c>
      <c r="J132" s="1" t="s">
        <v>27474</v>
      </c>
      <c r="K132" s="1">
        <f t="shared" si="8"/>
        <v>0</v>
      </c>
      <c r="L132" s="2">
        <f>SUMIFS('Basin Total Well Counts'!B:B,'Basin Total Well Counts'!A:A,F132)</f>
        <v>0</v>
      </c>
      <c r="M132" s="4">
        <f t="shared" si="9"/>
        <v>0</v>
      </c>
      <c r="N132" s="2">
        <f>SUMIF('Basin Emissions'!A:A,F132,'Basin Emissions'!B:B)</f>
        <v>162.54675079999998</v>
      </c>
      <c r="O132" s="8">
        <f t="shared" si="10"/>
        <v>0</v>
      </c>
      <c r="P132" s="7">
        <f>SUMIF('Tool Pneumatics CH4 VOC BTEX'!B:B,A132,'Tool Pneumatics CH4 VOC BTEX'!F:F)</f>
        <v>6.48220014572144</v>
      </c>
      <c r="Q132" s="14">
        <f t="shared" si="11"/>
        <v>0</v>
      </c>
      <c r="R132" s="16">
        <f>SUMIF('Tool Pneumatics CH4 VOC BTEX'!B:B,A132,'Tool Pneumatics CH4 VOC BTEX'!H:H)*Q132</f>
        <v>0</v>
      </c>
      <c r="S132" s="16">
        <f>SUMIF('Tool Pneumatics CH4 VOC BTEX'!B:B,A132,'Tool Pneumatics CH4 VOC BTEX'!J:J)*Q132</f>
        <v>0</v>
      </c>
      <c r="T132" s="16">
        <f>SUMIF('Tool Pneumatics CH4 VOC BTEX'!B:B,A132,'Tool Pneumatics CH4 VOC BTEX'!L:L)*Q132</f>
        <v>0</v>
      </c>
      <c r="U132" s="16">
        <f>SUMIF('Tool Pneumatics CH4 VOC BTEX'!B:B,A132,'Tool Pneumatics CH4 VOC BTEX'!N:N)*Q132</f>
        <v>0</v>
      </c>
    </row>
    <row r="133" spans="1:21" x14ac:dyDescent="0.25">
      <c r="A133" s="1" t="s">
        <v>2454</v>
      </c>
      <c r="B133" s="1" t="s">
        <v>1520</v>
      </c>
      <c r="C133" s="1" t="s">
        <v>1699</v>
      </c>
      <c r="D133" s="3" t="s">
        <v>2510</v>
      </c>
      <c r="E133" s="3" t="s">
        <v>23961</v>
      </c>
      <c r="F133" s="1" t="s">
        <v>1006</v>
      </c>
      <c r="G133" s="1">
        <v>206</v>
      </c>
      <c r="H133" s="1" t="s">
        <v>27474</v>
      </c>
      <c r="I133" s="1">
        <v>0</v>
      </c>
      <c r="J133" s="1" t="s">
        <v>27474</v>
      </c>
      <c r="K133" s="1">
        <f t="shared" si="8"/>
        <v>206</v>
      </c>
      <c r="L133" s="2">
        <f>SUMIFS('Basin Total Well Counts'!B:B,'Basin Total Well Counts'!A:A,F133)</f>
        <v>15782</v>
      </c>
      <c r="M133" s="4">
        <f t="shared" si="9"/>
        <v>1.3052845013306297E-2</v>
      </c>
      <c r="N133" s="2">
        <f>SUMIF('Basin Emissions'!A:A,F133,'Basin Emissions'!B:B)</f>
        <v>399.6723537336</v>
      </c>
      <c r="O133" s="8">
        <f t="shared" si="10"/>
        <v>5.2168612893880111</v>
      </c>
      <c r="P133" s="7">
        <f>SUMIF('Tool Pneumatics CH4 VOC BTEX'!B:B,A133,'Tool Pneumatics CH4 VOC BTEX'!F:F)</f>
        <v>25.404619216918899</v>
      </c>
      <c r="Q133" s="14">
        <f t="shared" si="11"/>
        <v>0.22635829138752342</v>
      </c>
      <c r="R133" s="16">
        <f>SUMIF('Tool Pneumatics CH4 VOC BTEX'!B:B,A133,'Tool Pneumatics CH4 VOC BTEX'!H:H)*Q133</f>
        <v>0</v>
      </c>
      <c r="S133" s="16">
        <f>SUMIF('Tool Pneumatics CH4 VOC BTEX'!B:B,A133,'Tool Pneumatics CH4 VOC BTEX'!J:J)*Q133</f>
        <v>0</v>
      </c>
      <c r="T133" s="16">
        <f>SUMIF('Tool Pneumatics CH4 VOC BTEX'!B:B,A133,'Tool Pneumatics CH4 VOC BTEX'!L:L)*Q133</f>
        <v>0</v>
      </c>
      <c r="U133" s="16">
        <f>SUMIF('Tool Pneumatics CH4 VOC BTEX'!B:B,A133,'Tool Pneumatics CH4 VOC BTEX'!N:N)*Q133</f>
        <v>0</v>
      </c>
    </row>
    <row r="134" spans="1:21" x14ac:dyDescent="0.25">
      <c r="A134" s="1" t="s">
        <v>2455</v>
      </c>
      <c r="B134" s="1" t="s">
        <v>1520</v>
      </c>
      <c r="C134" s="1" t="s">
        <v>1799</v>
      </c>
      <c r="D134" s="3" t="s">
        <v>2512</v>
      </c>
      <c r="E134" s="3" t="s">
        <v>23961</v>
      </c>
      <c r="F134" s="1" t="s">
        <v>6791</v>
      </c>
      <c r="G134" s="1">
        <v>2</v>
      </c>
      <c r="H134" s="1" t="s">
        <v>27474</v>
      </c>
      <c r="I134" s="1">
        <v>0</v>
      </c>
      <c r="J134" s="1" t="s">
        <v>27474</v>
      </c>
      <c r="K134" s="1">
        <f t="shared" si="8"/>
        <v>2</v>
      </c>
      <c r="L134" s="2">
        <f>SUMIFS('Basin Total Well Counts'!B:B,'Basin Total Well Counts'!A:A,F134)</f>
        <v>12231</v>
      </c>
      <c r="M134" s="4">
        <f t="shared" si="9"/>
        <v>1.635189273158368E-4</v>
      </c>
      <c r="N134" s="2">
        <f>SUMIF('Basin Emissions'!A:A,F134,'Basin Emissions'!B:B)</f>
        <v>2064.4101262999998</v>
      </c>
      <c r="O134" s="8">
        <f t="shared" si="10"/>
        <v>0.33757012939252712</v>
      </c>
      <c r="P134" s="7">
        <f>SUMIF('Tool Pneumatics CH4 VOC BTEX'!B:B,A134,'Tool Pneumatics CH4 VOC BTEX'!F:F)</f>
        <v>6.48220014572144</v>
      </c>
      <c r="Q134" s="14">
        <f t="shared" si="11"/>
        <v>5.7403897637284255E-2</v>
      </c>
      <c r="R134" s="16">
        <f>SUMIF('Tool Pneumatics CH4 VOC BTEX'!B:B,A134,'Tool Pneumatics CH4 VOC BTEX'!H:H)*Q134</f>
        <v>4.8803462644765854E-4</v>
      </c>
      <c r="S134" s="16">
        <f>SUMIF('Tool Pneumatics CH4 VOC BTEX'!B:B,A134,'Tool Pneumatics CH4 VOC BTEX'!J:J)*Q134</f>
        <v>0</v>
      </c>
      <c r="T134" s="16">
        <f>SUMIF('Tool Pneumatics CH4 VOC BTEX'!B:B,A134,'Tool Pneumatics CH4 VOC BTEX'!L:L)*Q134</f>
        <v>4.7974556748253496E-5</v>
      </c>
      <c r="U134" s="16">
        <f>SUMIF('Tool Pneumatics CH4 VOC BTEX'!B:B,A134,'Tool Pneumatics CH4 VOC BTEX'!N:N)*Q134</f>
        <v>8.2919358645535982E-5</v>
      </c>
    </row>
    <row r="135" spans="1:21" x14ac:dyDescent="0.25">
      <c r="A135" s="1" t="s">
        <v>2456</v>
      </c>
      <c r="B135" s="1" t="s">
        <v>1520</v>
      </c>
      <c r="C135" s="1" t="s">
        <v>1632</v>
      </c>
      <c r="D135" s="3" t="s">
        <v>2512</v>
      </c>
      <c r="E135" s="3" t="s">
        <v>23961</v>
      </c>
      <c r="F135" s="1" t="s">
        <v>2409</v>
      </c>
      <c r="G135" s="1">
        <v>0</v>
      </c>
      <c r="H135" s="1" t="s">
        <v>27474</v>
      </c>
      <c r="I135" s="1">
        <v>0</v>
      </c>
      <c r="J135" s="1" t="s">
        <v>27474</v>
      </c>
      <c r="K135" s="1">
        <f t="shared" si="8"/>
        <v>0</v>
      </c>
      <c r="L135" s="2">
        <f>SUMIFS('Basin Total Well Counts'!B:B,'Basin Total Well Counts'!A:A,F135)</f>
        <v>0</v>
      </c>
      <c r="M135" s="4">
        <f t="shared" si="9"/>
        <v>0</v>
      </c>
      <c r="N135" s="2">
        <f>SUMIF('Basin Emissions'!A:A,F135,'Basin Emissions'!B:B)</f>
        <v>280.51552709999999</v>
      </c>
      <c r="O135" s="8">
        <f t="shared" si="10"/>
        <v>0</v>
      </c>
      <c r="P135" s="7">
        <f>SUMIF('Tool Pneumatics CH4 VOC BTEX'!B:B,A135,'Tool Pneumatics CH4 VOC BTEX'!F:F)</f>
        <v>4.9166021347045898</v>
      </c>
      <c r="Q135" s="14">
        <f t="shared" si="11"/>
        <v>0</v>
      </c>
      <c r="R135" s="16">
        <f>SUMIF('Tool Pneumatics CH4 VOC BTEX'!B:B,A135,'Tool Pneumatics CH4 VOC BTEX'!H:H)*Q135</f>
        <v>0</v>
      </c>
      <c r="S135" s="16">
        <f>SUMIF('Tool Pneumatics CH4 VOC BTEX'!B:B,A135,'Tool Pneumatics CH4 VOC BTEX'!J:J)*Q135</f>
        <v>0</v>
      </c>
      <c r="T135" s="16">
        <f>SUMIF('Tool Pneumatics CH4 VOC BTEX'!B:B,A135,'Tool Pneumatics CH4 VOC BTEX'!L:L)*Q135</f>
        <v>0</v>
      </c>
      <c r="U135" s="16">
        <f>SUMIF('Tool Pneumatics CH4 VOC BTEX'!B:B,A135,'Tool Pneumatics CH4 VOC BTEX'!N:N)*Q135</f>
        <v>0</v>
      </c>
    </row>
    <row r="136" spans="1:21" x14ac:dyDescent="0.25">
      <c r="A136" s="1" t="s">
        <v>2457</v>
      </c>
      <c r="B136" s="1" t="s">
        <v>1520</v>
      </c>
      <c r="C136" s="1" t="s">
        <v>1585</v>
      </c>
      <c r="D136" s="3" t="s">
        <v>2517</v>
      </c>
      <c r="E136" s="3" t="s">
        <v>23961</v>
      </c>
      <c r="F136" s="1" t="s">
        <v>3649</v>
      </c>
      <c r="G136" s="1">
        <v>0</v>
      </c>
      <c r="H136" s="1" t="s">
        <v>27474</v>
      </c>
      <c r="I136" s="1">
        <v>0</v>
      </c>
      <c r="J136" s="1" t="s">
        <v>27474</v>
      </c>
      <c r="K136" s="1">
        <f t="shared" si="8"/>
        <v>0</v>
      </c>
      <c r="L136" s="2">
        <f>SUMIFS('Basin Total Well Counts'!B:B,'Basin Total Well Counts'!A:A,F136)</f>
        <v>20</v>
      </c>
      <c r="M136" s="4">
        <f t="shared" si="9"/>
        <v>0</v>
      </c>
      <c r="N136" s="2">
        <f>SUMIF('Basin Emissions'!A:A,F136,'Basin Emissions'!B:B)</f>
        <v>253.02431440000004</v>
      </c>
      <c r="O136" s="8">
        <f t="shared" si="10"/>
        <v>0</v>
      </c>
      <c r="P136" s="7">
        <f>SUMIF('Tool Pneumatics CH4 VOC BTEX'!B:B,A136,'Tool Pneumatics CH4 VOC BTEX'!F:F)</f>
        <v>25.404619216918899</v>
      </c>
      <c r="Q136" s="14">
        <f t="shared" si="11"/>
        <v>0</v>
      </c>
      <c r="R136" s="16">
        <f>SUMIF('Tool Pneumatics CH4 VOC BTEX'!B:B,A136,'Tool Pneumatics CH4 VOC BTEX'!H:H)*Q136</f>
        <v>0</v>
      </c>
      <c r="S136" s="16">
        <f>SUMIF('Tool Pneumatics CH4 VOC BTEX'!B:B,A136,'Tool Pneumatics CH4 VOC BTEX'!J:J)*Q136</f>
        <v>0</v>
      </c>
      <c r="T136" s="16">
        <f>SUMIF('Tool Pneumatics CH4 VOC BTEX'!B:B,A136,'Tool Pneumatics CH4 VOC BTEX'!L:L)*Q136</f>
        <v>0</v>
      </c>
      <c r="U136" s="16">
        <f>SUMIF('Tool Pneumatics CH4 VOC BTEX'!B:B,A136,'Tool Pneumatics CH4 VOC BTEX'!N:N)*Q136</f>
        <v>0</v>
      </c>
    </row>
    <row r="137" spans="1:21" x14ac:dyDescent="0.25">
      <c r="A137" s="1" t="s">
        <v>2458</v>
      </c>
      <c r="B137" s="1" t="s">
        <v>1520</v>
      </c>
      <c r="C137" s="1" t="s">
        <v>1788</v>
      </c>
      <c r="D137" s="3" t="s">
        <v>2512</v>
      </c>
      <c r="E137" s="3" t="s">
        <v>23961</v>
      </c>
      <c r="F137" s="1" t="s">
        <v>4241</v>
      </c>
      <c r="G137" s="1">
        <v>0</v>
      </c>
      <c r="H137" s="1" t="s">
        <v>27474</v>
      </c>
      <c r="I137" s="1">
        <v>0</v>
      </c>
      <c r="J137" s="1" t="s">
        <v>27474</v>
      </c>
      <c r="K137" s="1">
        <f t="shared" si="8"/>
        <v>0</v>
      </c>
      <c r="L137" s="2">
        <f>SUMIFS('Basin Total Well Counts'!B:B,'Basin Total Well Counts'!A:A,F137)</f>
        <v>0</v>
      </c>
      <c r="M137" s="4">
        <f t="shared" si="9"/>
        <v>0</v>
      </c>
      <c r="N137" s="2">
        <f>SUMIF('Basin Emissions'!A:A,F137,'Basin Emissions'!B:B)</f>
        <v>162.54675079999998</v>
      </c>
      <c r="O137" s="8">
        <f t="shared" si="10"/>
        <v>0</v>
      </c>
      <c r="P137" s="7">
        <f>SUMIF('Tool Pneumatics CH4 VOC BTEX'!B:B,A137,'Tool Pneumatics CH4 VOC BTEX'!F:F)</f>
        <v>6.48220014572144</v>
      </c>
      <c r="Q137" s="14">
        <f t="shared" si="11"/>
        <v>0</v>
      </c>
      <c r="R137" s="16">
        <f>SUMIF('Tool Pneumatics CH4 VOC BTEX'!B:B,A137,'Tool Pneumatics CH4 VOC BTEX'!H:H)*Q137</f>
        <v>0</v>
      </c>
      <c r="S137" s="16">
        <f>SUMIF('Tool Pneumatics CH4 VOC BTEX'!B:B,A137,'Tool Pneumatics CH4 VOC BTEX'!J:J)*Q137</f>
        <v>0</v>
      </c>
      <c r="T137" s="16">
        <f>SUMIF('Tool Pneumatics CH4 VOC BTEX'!B:B,A137,'Tool Pneumatics CH4 VOC BTEX'!L:L)*Q137</f>
        <v>0</v>
      </c>
      <c r="U137" s="16">
        <f>SUMIF('Tool Pneumatics CH4 VOC BTEX'!B:B,A137,'Tool Pneumatics CH4 VOC BTEX'!N:N)*Q137</f>
        <v>0</v>
      </c>
    </row>
    <row r="138" spans="1:21" x14ac:dyDescent="0.25">
      <c r="A138" s="1" t="s">
        <v>2459</v>
      </c>
      <c r="B138" s="1" t="s">
        <v>1520</v>
      </c>
      <c r="C138" s="1" t="s">
        <v>2460</v>
      </c>
      <c r="D138" s="3" t="s">
        <v>2517</v>
      </c>
      <c r="E138" s="3" t="s">
        <v>23961</v>
      </c>
      <c r="F138" s="1" t="s">
        <v>6791</v>
      </c>
      <c r="G138" s="1">
        <v>0</v>
      </c>
      <c r="H138" s="1" t="s">
        <v>27474</v>
      </c>
      <c r="I138" s="1">
        <v>0</v>
      </c>
      <c r="J138" s="1" t="s">
        <v>27474</v>
      </c>
      <c r="K138" s="1">
        <f t="shared" si="8"/>
        <v>0</v>
      </c>
      <c r="L138" s="2">
        <f>SUMIFS('Basin Total Well Counts'!B:B,'Basin Total Well Counts'!A:A,F138)</f>
        <v>12231</v>
      </c>
      <c r="M138" s="4">
        <f t="shared" si="9"/>
        <v>0</v>
      </c>
      <c r="N138" s="2">
        <f>SUMIF('Basin Emissions'!A:A,F138,'Basin Emissions'!B:B)</f>
        <v>2064.4101262999998</v>
      </c>
      <c r="O138" s="8">
        <f t="shared" si="10"/>
        <v>0</v>
      </c>
      <c r="P138" s="7">
        <f>SUMIF('Tool Pneumatics CH4 VOC BTEX'!B:B,A138,'Tool Pneumatics CH4 VOC BTEX'!F:F)</f>
        <v>6.48220014572144</v>
      </c>
      <c r="Q138" s="14">
        <f t="shared" si="11"/>
        <v>0</v>
      </c>
      <c r="R138" s="16">
        <f>SUMIF('Tool Pneumatics CH4 VOC BTEX'!B:B,A138,'Tool Pneumatics CH4 VOC BTEX'!H:H)*Q138</f>
        <v>0</v>
      </c>
      <c r="S138" s="16">
        <f>SUMIF('Tool Pneumatics CH4 VOC BTEX'!B:B,A138,'Tool Pneumatics CH4 VOC BTEX'!J:J)*Q138</f>
        <v>0</v>
      </c>
      <c r="T138" s="16">
        <f>SUMIF('Tool Pneumatics CH4 VOC BTEX'!B:B,A138,'Tool Pneumatics CH4 VOC BTEX'!L:L)*Q138</f>
        <v>0</v>
      </c>
      <c r="U138" s="16">
        <f>SUMIF('Tool Pneumatics CH4 VOC BTEX'!B:B,A138,'Tool Pneumatics CH4 VOC BTEX'!N:N)*Q138</f>
        <v>0</v>
      </c>
    </row>
    <row r="139" spans="1:21" x14ac:dyDescent="0.25">
      <c r="A139" s="1" t="s">
        <v>2461</v>
      </c>
      <c r="B139" s="1" t="s">
        <v>1520</v>
      </c>
      <c r="C139" s="1" t="s">
        <v>2462</v>
      </c>
      <c r="D139" s="3" t="s">
        <v>2523</v>
      </c>
      <c r="E139" s="3" t="s">
        <v>23961</v>
      </c>
      <c r="F139" s="1" t="s">
        <v>1006</v>
      </c>
      <c r="G139" s="1">
        <v>998</v>
      </c>
      <c r="H139" s="1" t="s">
        <v>27474</v>
      </c>
      <c r="I139" s="1">
        <v>0</v>
      </c>
      <c r="J139" s="1" t="s">
        <v>27474</v>
      </c>
      <c r="K139" s="1">
        <f t="shared" si="8"/>
        <v>998</v>
      </c>
      <c r="L139" s="2">
        <f>SUMIFS('Basin Total Well Counts'!B:B,'Basin Total Well Counts'!A:A,F139)</f>
        <v>15782</v>
      </c>
      <c r="M139" s="4">
        <f t="shared" si="9"/>
        <v>6.3236598656697507E-2</v>
      </c>
      <c r="N139" s="2">
        <f>SUMIF('Basin Emissions'!A:A,F139,'Basin Emissions'!B:B)</f>
        <v>399.6723537336</v>
      </c>
      <c r="O139" s="8">
        <f t="shared" si="10"/>
        <v>25.273920227229301</v>
      </c>
      <c r="P139" s="7">
        <f>SUMIF('Tool Pneumatics CH4 VOC BTEX'!B:B,A139,'Tool Pneumatics CH4 VOC BTEX'!F:F)</f>
        <v>25.404619216918899</v>
      </c>
      <c r="Q139" s="14">
        <f t="shared" si="11"/>
        <v>1.0966290039065456</v>
      </c>
      <c r="R139" s="16">
        <f>SUMIF('Tool Pneumatics CH4 VOC BTEX'!B:B,A139,'Tool Pneumatics CH4 VOC BTEX'!H:H)*Q139</f>
        <v>0</v>
      </c>
      <c r="S139" s="16">
        <f>SUMIF('Tool Pneumatics CH4 VOC BTEX'!B:B,A139,'Tool Pneumatics CH4 VOC BTEX'!J:J)*Q139</f>
        <v>0</v>
      </c>
      <c r="T139" s="16">
        <f>SUMIF('Tool Pneumatics CH4 VOC BTEX'!B:B,A139,'Tool Pneumatics CH4 VOC BTEX'!L:L)*Q139</f>
        <v>0</v>
      </c>
      <c r="U139" s="16">
        <f>SUMIF('Tool Pneumatics CH4 VOC BTEX'!B:B,A139,'Tool Pneumatics CH4 VOC BTEX'!N:N)*Q139</f>
        <v>0</v>
      </c>
    </row>
    <row r="140" spans="1:21" x14ac:dyDescent="0.25">
      <c r="A140" s="1" t="s">
        <v>2463</v>
      </c>
      <c r="B140" s="1" t="s">
        <v>1520</v>
      </c>
      <c r="C140" s="1" t="s">
        <v>2464</v>
      </c>
      <c r="D140" s="3" t="s">
        <v>2512</v>
      </c>
      <c r="E140" s="3" t="s">
        <v>23961</v>
      </c>
      <c r="F140" s="1" t="s">
        <v>6802</v>
      </c>
      <c r="G140" s="1">
        <v>0</v>
      </c>
      <c r="H140" s="1" t="s">
        <v>27474</v>
      </c>
      <c r="I140" s="1">
        <v>0</v>
      </c>
      <c r="J140" s="1" t="s">
        <v>27474</v>
      </c>
      <c r="K140" s="1">
        <f t="shared" si="8"/>
        <v>0</v>
      </c>
      <c r="L140" s="2">
        <f>SUMIFS('Basin Total Well Counts'!B:B,'Basin Total Well Counts'!A:A,F140)</f>
        <v>502</v>
      </c>
      <c r="M140" s="4">
        <f t="shared" si="9"/>
        <v>0</v>
      </c>
      <c r="N140" s="2">
        <f>SUMIF('Basin Emissions'!A:A,F140,'Basin Emissions'!B:B)</f>
        <v>15338.377142599998</v>
      </c>
      <c r="O140" s="8">
        <f t="shared" si="10"/>
        <v>0</v>
      </c>
      <c r="P140" s="7">
        <f>SUMIF('Tool Pneumatics CH4 VOC BTEX'!B:B,A140,'Tool Pneumatics CH4 VOC BTEX'!F:F)</f>
        <v>25.404619216918899</v>
      </c>
      <c r="Q140" s="14">
        <f t="shared" si="11"/>
        <v>0</v>
      </c>
      <c r="R140" s="16">
        <f>SUMIF('Tool Pneumatics CH4 VOC BTEX'!B:B,A140,'Tool Pneumatics CH4 VOC BTEX'!H:H)*Q140</f>
        <v>0</v>
      </c>
      <c r="S140" s="16">
        <f>SUMIF('Tool Pneumatics CH4 VOC BTEX'!B:B,A140,'Tool Pneumatics CH4 VOC BTEX'!J:J)*Q140</f>
        <v>0</v>
      </c>
      <c r="T140" s="16">
        <f>SUMIF('Tool Pneumatics CH4 VOC BTEX'!B:B,A140,'Tool Pneumatics CH4 VOC BTEX'!L:L)*Q140</f>
        <v>0</v>
      </c>
      <c r="U140" s="16">
        <f>SUMIF('Tool Pneumatics CH4 VOC BTEX'!B:B,A140,'Tool Pneumatics CH4 VOC BTEX'!N:N)*Q140</f>
        <v>0</v>
      </c>
    </row>
    <row r="141" spans="1:21" x14ac:dyDescent="0.25">
      <c r="A141" s="1" t="s">
        <v>2465</v>
      </c>
      <c r="B141" s="1" t="s">
        <v>1520</v>
      </c>
      <c r="C141" s="1" t="s">
        <v>2004</v>
      </c>
      <c r="D141" s="3" t="s">
        <v>2527</v>
      </c>
      <c r="E141" s="3" t="s">
        <v>23961</v>
      </c>
      <c r="F141" s="1" t="s">
        <v>1006</v>
      </c>
      <c r="G141" s="1">
        <v>2</v>
      </c>
      <c r="H141" s="1" t="s">
        <v>27474</v>
      </c>
      <c r="I141" s="1">
        <v>0</v>
      </c>
      <c r="J141" s="1" t="s">
        <v>27474</v>
      </c>
      <c r="K141" s="1">
        <f t="shared" si="8"/>
        <v>2</v>
      </c>
      <c r="L141" s="2">
        <f>SUMIFS('Basin Total Well Counts'!B:B,'Basin Total Well Counts'!A:A,F141)</f>
        <v>15782</v>
      </c>
      <c r="M141" s="4">
        <f t="shared" si="9"/>
        <v>1.2672665061462426E-4</v>
      </c>
      <c r="N141" s="2">
        <f>SUMIF('Basin Emissions'!A:A,F141,'Basin Emissions'!B:B)</f>
        <v>399.6723537336</v>
      </c>
      <c r="O141" s="8">
        <f t="shared" si="10"/>
        <v>5.064913873192245E-2</v>
      </c>
      <c r="P141" s="7">
        <f>SUMIF('Tool Pneumatics CH4 VOC BTEX'!B:B,A141,'Tool Pneumatics CH4 VOC BTEX'!F:F)</f>
        <v>25.404619216918899</v>
      </c>
      <c r="Q141" s="14">
        <f t="shared" si="11"/>
        <v>2.197653314441975E-3</v>
      </c>
      <c r="R141" s="16">
        <f>SUMIF('Tool Pneumatics CH4 VOC BTEX'!B:B,A141,'Tool Pneumatics CH4 VOC BTEX'!H:H)*Q141</f>
        <v>0</v>
      </c>
      <c r="S141" s="16">
        <f>SUMIF('Tool Pneumatics CH4 VOC BTEX'!B:B,A141,'Tool Pneumatics CH4 VOC BTEX'!J:J)*Q141</f>
        <v>0</v>
      </c>
      <c r="T141" s="16">
        <f>SUMIF('Tool Pneumatics CH4 VOC BTEX'!B:B,A141,'Tool Pneumatics CH4 VOC BTEX'!L:L)*Q141</f>
        <v>0</v>
      </c>
      <c r="U141" s="16">
        <f>SUMIF('Tool Pneumatics CH4 VOC BTEX'!B:B,A141,'Tool Pneumatics CH4 VOC BTEX'!N:N)*Q141</f>
        <v>0</v>
      </c>
    </row>
    <row r="142" spans="1:21" x14ac:dyDescent="0.25">
      <c r="A142" s="1" t="s">
        <v>2466</v>
      </c>
      <c r="B142" s="1" t="s">
        <v>1520</v>
      </c>
      <c r="C142" s="1" t="s">
        <v>1599</v>
      </c>
      <c r="D142" s="3" t="s">
        <v>2517</v>
      </c>
      <c r="E142" s="3" t="s">
        <v>23961</v>
      </c>
      <c r="F142" s="1" t="s">
        <v>2409</v>
      </c>
      <c r="G142" s="1">
        <v>0</v>
      </c>
      <c r="H142" s="1" t="s">
        <v>27474</v>
      </c>
      <c r="I142" s="1">
        <v>0</v>
      </c>
      <c r="J142" s="1" t="s">
        <v>27474</v>
      </c>
      <c r="K142" s="1">
        <f t="shared" si="8"/>
        <v>0</v>
      </c>
      <c r="L142" s="2">
        <f>SUMIFS('Basin Total Well Counts'!B:B,'Basin Total Well Counts'!A:A,F142)</f>
        <v>0</v>
      </c>
      <c r="M142" s="4">
        <f t="shared" si="9"/>
        <v>0</v>
      </c>
      <c r="N142" s="2">
        <f>SUMIF('Basin Emissions'!A:A,F142,'Basin Emissions'!B:B)</f>
        <v>280.51552709999999</v>
      </c>
      <c r="O142" s="8">
        <f t="shared" si="10"/>
        <v>0</v>
      </c>
      <c r="P142" s="7">
        <f>SUMIF('Tool Pneumatics CH4 VOC BTEX'!B:B,A142,'Tool Pneumatics CH4 VOC BTEX'!F:F)</f>
        <v>4.9166021347045898</v>
      </c>
      <c r="Q142" s="14">
        <f t="shared" si="11"/>
        <v>0</v>
      </c>
      <c r="R142" s="16">
        <f>SUMIF('Tool Pneumatics CH4 VOC BTEX'!B:B,A142,'Tool Pneumatics CH4 VOC BTEX'!H:H)*Q142</f>
        <v>0</v>
      </c>
      <c r="S142" s="16">
        <f>SUMIF('Tool Pneumatics CH4 VOC BTEX'!B:B,A142,'Tool Pneumatics CH4 VOC BTEX'!J:J)*Q142</f>
        <v>0</v>
      </c>
      <c r="T142" s="16">
        <f>SUMIF('Tool Pneumatics CH4 VOC BTEX'!B:B,A142,'Tool Pneumatics CH4 VOC BTEX'!L:L)*Q142</f>
        <v>0</v>
      </c>
      <c r="U142" s="16">
        <f>SUMIF('Tool Pneumatics CH4 VOC BTEX'!B:B,A142,'Tool Pneumatics CH4 VOC BTEX'!N:N)*Q142</f>
        <v>0</v>
      </c>
    </row>
    <row r="143" spans="1:21" x14ac:dyDescent="0.25">
      <c r="A143" s="1" t="s">
        <v>2467</v>
      </c>
      <c r="B143" s="1" t="s">
        <v>1520</v>
      </c>
      <c r="C143" s="1" t="s">
        <v>2468</v>
      </c>
      <c r="D143" s="3" t="s">
        <v>2531</v>
      </c>
      <c r="E143" s="3" t="s">
        <v>23961</v>
      </c>
      <c r="F143" s="1" t="s">
        <v>6791</v>
      </c>
      <c r="G143" s="1">
        <v>0</v>
      </c>
      <c r="H143" s="1" t="s">
        <v>27474</v>
      </c>
      <c r="I143" s="1">
        <v>0</v>
      </c>
      <c r="J143" s="1" t="s">
        <v>27474</v>
      </c>
      <c r="K143" s="1">
        <f t="shared" si="8"/>
        <v>0</v>
      </c>
      <c r="L143" s="2">
        <f>SUMIFS('Basin Total Well Counts'!B:B,'Basin Total Well Counts'!A:A,F143)</f>
        <v>12231</v>
      </c>
      <c r="M143" s="4">
        <f t="shared" si="9"/>
        <v>0</v>
      </c>
      <c r="N143" s="2">
        <f>SUMIF('Basin Emissions'!A:A,F143,'Basin Emissions'!B:B)</f>
        <v>2064.4101262999998</v>
      </c>
      <c r="O143" s="8">
        <f t="shared" si="10"/>
        <v>0</v>
      </c>
      <c r="P143" s="7">
        <f>SUMIF('Tool Pneumatics CH4 VOC BTEX'!B:B,A143,'Tool Pneumatics CH4 VOC BTEX'!F:F)</f>
        <v>6.48220014572144</v>
      </c>
      <c r="Q143" s="14">
        <f t="shared" si="11"/>
        <v>0</v>
      </c>
      <c r="R143" s="16">
        <f>SUMIF('Tool Pneumatics CH4 VOC BTEX'!B:B,A143,'Tool Pneumatics CH4 VOC BTEX'!H:H)*Q143</f>
        <v>0</v>
      </c>
      <c r="S143" s="16">
        <f>SUMIF('Tool Pneumatics CH4 VOC BTEX'!B:B,A143,'Tool Pneumatics CH4 VOC BTEX'!J:J)*Q143</f>
        <v>0</v>
      </c>
      <c r="T143" s="16">
        <f>SUMIF('Tool Pneumatics CH4 VOC BTEX'!B:B,A143,'Tool Pneumatics CH4 VOC BTEX'!L:L)*Q143</f>
        <v>0</v>
      </c>
      <c r="U143" s="16">
        <f>SUMIF('Tool Pneumatics CH4 VOC BTEX'!B:B,A143,'Tool Pneumatics CH4 VOC BTEX'!N:N)*Q143</f>
        <v>0</v>
      </c>
    </row>
    <row r="144" spans="1:21" x14ac:dyDescent="0.25">
      <c r="A144" s="1" t="s">
        <v>2469</v>
      </c>
      <c r="B144" s="1" t="s">
        <v>1520</v>
      </c>
      <c r="C144" s="1" t="s">
        <v>1117</v>
      </c>
      <c r="D144" s="3" t="s">
        <v>2533</v>
      </c>
      <c r="E144" s="3" t="s">
        <v>23961</v>
      </c>
      <c r="F144" s="1" t="s">
        <v>3649</v>
      </c>
      <c r="G144" s="1">
        <v>0</v>
      </c>
      <c r="H144" s="1" t="s">
        <v>27474</v>
      </c>
      <c r="I144" s="1">
        <v>0</v>
      </c>
      <c r="J144" s="1" t="s">
        <v>27474</v>
      </c>
      <c r="K144" s="1">
        <f t="shared" si="8"/>
        <v>0</v>
      </c>
      <c r="L144" s="2">
        <f>SUMIFS('Basin Total Well Counts'!B:B,'Basin Total Well Counts'!A:A,F144)</f>
        <v>20</v>
      </c>
      <c r="M144" s="4">
        <f t="shared" si="9"/>
        <v>0</v>
      </c>
      <c r="N144" s="2">
        <f>SUMIF('Basin Emissions'!A:A,F144,'Basin Emissions'!B:B)</f>
        <v>253.02431440000004</v>
      </c>
      <c r="O144" s="8">
        <f t="shared" si="10"/>
        <v>0</v>
      </c>
      <c r="P144" s="7">
        <f>SUMIF('Tool Pneumatics CH4 VOC BTEX'!B:B,A144,'Tool Pneumatics CH4 VOC BTEX'!F:F)</f>
        <v>25.404619216918899</v>
      </c>
      <c r="Q144" s="14">
        <f t="shared" si="11"/>
        <v>0</v>
      </c>
      <c r="R144" s="16">
        <f>SUMIF('Tool Pneumatics CH4 VOC BTEX'!B:B,A144,'Tool Pneumatics CH4 VOC BTEX'!H:H)*Q144</f>
        <v>0</v>
      </c>
      <c r="S144" s="16">
        <f>SUMIF('Tool Pneumatics CH4 VOC BTEX'!B:B,A144,'Tool Pneumatics CH4 VOC BTEX'!J:J)*Q144</f>
        <v>0</v>
      </c>
      <c r="T144" s="16">
        <f>SUMIF('Tool Pneumatics CH4 VOC BTEX'!B:B,A144,'Tool Pneumatics CH4 VOC BTEX'!L:L)*Q144</f>
        <v>0</v>
      </c>
      <c r="U144" s="16">
        <f>SUMIF('Tool Pneumatics CH4 VOC BTEX'!B:B,A144,'Tool Pneumatics CH4 VOC BTEX'!N:N)*Q144</f>
        <v>0</v>
      </c>
    </row>
    <row r="145" spans="1:21" x14ac:dyDescent="0.25">
      <c r="A145" s="1" t="s">
        <v>2470</v>
      </c>
      <c r="B145" s="1" t="s">
        <v>1520</v>
      </c>
      <c r="C145" s="1" t="s">
        <v>1544</v>
      </c>
      <c r="D145" s="3" t="s">
        <v>2535</v>
      </c>
      <c r="E145" s="3" t="s">
        <v>23961</v>
      </c>
      <c r="F145" s="1" t="s">
        <v>3649</v>
      </c>
      <c r="G145" s="1">
        <v>0</v>
      </c>
      <c r="H145" s="1" t="s">
        <v>27474</v>
      </c>
      <c r="I145" s="1">
        <v>0</v>
      </c>
      <c r="J145" s="1" t="s">
        <v>27474</v>
      </c>
      <c r="K145" s="1">
        <f t="shared" si="8"/>
        <v>0</v>
      </c>
      <c r="L145" s="2">
        <f>SUMIFS('Basin Total Well Counts'!B:B,'Basin Total Well Counts'!A:A,F145)</f>
        <v>20</v>
      </c>
      <c r="M145" s="4">
        <f t="shared" si="9"/>
        <v>0</v>
      </c>
      <c r="N145" s="2">
        <f>SUMIF('Basin Emissions'!A:A,F145,'Basin Emissions'!B:B)</f>
        <v>253.02431440000004</v>
      </c>
      <c r="O145" s="8">
        <f t="shared" si="10"/>
        <v>0</v>
      </c>
      <c r="P145" s="7">
        <f>SUMIF('Tool Pneumatics CH4 VOC BTEX'!B:B,A145,'Tool Pneumatics CH4 VOC BTEX'!F:F)</f>
        <v>25.404619216918899</v>
      </c>
      <c r="Q145" s="14">
        <f t="shared" si="11"/>
        <v>0</v>
      </c>
      <c r="R145" s="16">
        <f>SUMIF('Tool Pneumatics CH4 VOC BTEX'!B:B,A145,'Tool Pneumatics CH4 VOC BTEX'!H:H)*Q145</f>
        <v>0</v>
      </c>
      <c r="S145" s="16">
        <f>SUMIF('Tool Pneumatics CH4 VOC BTEX'!B:B,A145,'Tool Pneumatics CH4 VOC BTEX'!J:J)*Q145</f>
        <v>0</v>
      </c>
      <c r="T145" s="16">
        <f>SUMIF('Tool Pneumatics CH4 VOC BTEX'!B:B,A145,'Tool Pneumatics CH4 VOC BTEX'!L:L)*Q145</f>
        <v>0</v>
      </c>
      <c r="U145" s="16">
        <f>SUMIF('Tool Pneumatics CH4 VOC BTEX'!B:B,A145,'Tool Pneumatics CH4 VOC BTEX'!N:N)*Q145</f>
        <v>0</v>
      </c>
    </row>
    <row r="146" spans="1:21" x14ac:dyDescent="0.25">
      <c r="A146" s="1" t="s">
        <v>2471</v>
      </c>
      <c r="B146" s="1" t="s">
        <v>1520</v>
      </c>
      <c r="C146" s="1" t="s">
        <v>1626</v>
      </c>
      <c r="D146" s="3" t="s">
        <v>2527</v>
      </c>
      <c r="E146" s="3" t="s">
        <v>23961</v>
      </c>
      <c r="F146" s="1" t="s">
        <v>6802</v>
      </c>
      <c r="G146" s="1">
        <v>0</v>
      </c>
      <c r="H146" s="1" t="s">
        <v>27474</v>
      </c>
      <c r="I146" s="1">
        <v>0</v>
      </c>
      <c r="J146" s="1" t="s">
        <v>27474</v>
      </c>
      <c r="K146" s="1">
        <f t="shared" si="8"/>
        <v>0</v>
      </c>
      <c r="L146" s="2">
        <f>SUMIFS('Basin Total Well Counts'!B:B,'Basin Total Well Counts'!A:A,F146)</f>
        <v>502</v>
      </c>
      <c r="M146" s="4">
        <f t="shared" si="9"/>
        <v>0</v>
      </c>
      <c r="N146" s="2">
        <f>SUMIF('Basin Emissions'!A:A,F146,'Basin Emissions'!B:B)</f>
        <v>15338.377142599998</v>
      </c>
      <c r="O146" s="8">
        <f t="shared" si="10"/>
        <v>0</v>
      </c>
      <c r="P146" s="7">
        <f>SUMIF('Tool Pneumatics CH4 VOC BTEX'!B:B,A146,'Tool Pneumatics CH4 VOC BTEX'!F:F)</f>
        <v>25.404619216918899</v>
      </c>
      <c r="Q146" s="14">
        <f t="shared" si="11"/>
        <v>0</v>
      </c>
      <c r="R146" s="16">
        <f>SUMIF('Tool Pneumatics CH4 VOC BTEX'!B:B,A146,'Tool Pneumatics CH4 VOC BTEX'!H:H)*Q146</f>
        <v>0</v>
      </c>
      <c r="S146" s="16">
        <f>SUMIF('Tool Pneumatics CH4 VOC BTEX'!B:B,A146,'Tool Pneumatics CH4 VOC BTEX'!J:J)*Q146</f>
        <v>0</v>
      </c>
      <c r="T146" s="16">
        <f>SUMIF('Tool Pneumatics CH4 VOC BTEX'!B:B,A146,'Tool Pneumatics CH4 VOC BTEX'!L:L)*Q146</f>
        <v>0</v>
      </c>
      <c r="U146" s="16">
        <f>SUMIF('Tool Pneumatics CH4 VOC BTEX'!B:B,A146,'Tool Pneumatics CH4 VOC BTEX'!N:N)*Q146</f>
        <v>0</v>
      </c>
    </row>
    <row r="147" spans="1:21" x14ac:dyDescent="0.25">
      <c r="A147" s="1" t="s">
        <v>2472</v>
      </c>
      <c r="B147" s="1" t="s">
        <v>1520</v>
      </c>
      <c r="C147" s="1" t="s">
        <v>1124</v>
      </c>
      <c r="D147" s="3" t="s">
        <v>2527</v>
      </c>
      <c r="E147" s="3" t="s">
        <v>23961</v>
      </c>
      <c r="F147" s="1" t="s">
        <v>6791</v>
      </c>
      <c r="G147" s="1">
        <v>0</v>
      </c>
      <c r="H147" s="1" t="s">
        <v>27474</v>
      </c>
      <c r="I147" s="1">
        <v>0</v>
      </c>
      <c r="J147" s="1" t="s">
        <v>27474</v>
      </c>
      <c r="K147" s="1">
        <f t="shared" si="8"/>
        <v>0</v>
      </c>
      <c r="L147" s="2">
        <f>SUMIFS('Basin Total Well Counts'!B:B,'Basin Total Well Counts'!A:A,F147)</f>
        <v>12231</v>
      </c>
      <c r="M147" s="4">
        <f t="shared" si="9"/>
        <v>0</v>
      </c>
      <c r="N147" s="2">
        <f>SUMIF('Basin Emissions'!A:A,F147,'Basin Emissions'!B:B)</f>
        <v>2064.4101262999998</v>
      </c>
      <c r="O147" s="8">
        <f t="shared" si="10"/>
        <v>0</v>
      </c>
      <c r="P147" s="7">
        <f>SUMIF('Tool Pneumatics CH4 VOC BTEX'!B:B,A147,'Tool Pneumatics CH4 VOC BTEX'!F:F)</f>
        <v>6.48220014572144</v>
      </c>
      <c r="Q147" s="14">
        <f t="shared" si="11"/>
        <v>0</v>
      </c>
      <c r="R147" s="16">
        <f>SUMIF('Tool Pneumatics CH4 VOC BTEX'!B:B,A147,'Tool Pneumatics CH4 VOC BTEX'!H:H)*Q147</f>
        <v>0</v>
      </c>
      <c r="S147" s="16">
        <f>SUMIF('Tool Pneumatics CH4 VOC BTEX'!B:B,A147,'Tool Pneumatics CH4 VOC BTEX'!J:J)*Q147</f>
        <v>0</v>
      </c>
      <c r="T147" s="16">
        <f>SUMIF('Tool Pneumatics CH4 VOC BTEX'!B:B,A147,'Tool Pneumatics CH4 VOC BTEX'!L:L)*Q147</f>
        <v>0</v>
      </c>
      <c r="U147" s="16">
        <f>SUMIF('Tool Pneumatics CH4 VOC BTEX'!B:B,A147,'Tool Pneumatics CH4 VOC BTEX'!N:N)*Q147</f>
        <v>0</v>
      </c>
    </row>
    <row r="148" spans="1:21" x14ac:dyDescent="0.25">
      <c r="A148" s="1" t="s">
        <v>2473</v>
      </c>
      <c r="B148" s="1" t="s">
        <v>1520</v>
      </c>
      <c r="C148" s="1" t="s">
        <v>1674</v>
      </c>
      <c r="D148" s="3" t="s">
        <v>2510</v>
      </c>
      <c r="E148" s="3" t="s">
        <v>23961</v>
      </c>
      <c r="F148" s="1" t="s">
        <v>1006</v>
      </c>
      <c r="G148" s="1">
        <v>0</v>
      </c>
      <c r="H148" s="1" t="s">
        <v>27474</v>
      </c>
      <c r="I148" s="1">
        <v>0</v>
      </c>
      <c r="J148" s="1" t="s">
        <v>27474</v>
      </c>
      <c r="K148" s="1">
        <f t="shared" si="8"/>
        <v>0</v>
      </c>
      <c r="L148" s="2">
        <f>SUMIFS('Basin Total Well Counts'!B:B,'Basin Total Well Counts'!A:A,F148)</f>
        <v>15782</v>
      </c>
      <c r="M148" s="4">
        <f t="shared" si="9"/>
        <v>0</v>
      </c>
      <c r="N148" s="2">
        <f>SUMIF('Basin Emissions'!A:A,F148,'Basin Emissions'!B:B)</f>
        <v>399.6723537336</v>
      </c>
      <c r="O148" s="8">
        <f t="shared" si="10"/>
        <v>0</v>
      </c>
      <c r="P148" s="7">
        <f>SUMIF('Tool Pneumatics CH4 VOC BTEX'!B:B,A148,'Tool Pneumatics CH4 VOC BTEX'!F:F)</f>
        <v>25.404619216918899</v>
      </c>
      <c r="Q148" s="14">
        <f t="shared" si="11"/>
        <v>0</v>
      </c>
      <c r="R148" s="16">
        <f>SUMIF('Tool Pneumatics CH4 VOC BTEX'!B:B,A148,'Tool Pneumatics CH4 VOC BTEX'!H:H)*Q148</f>
        <v>0</v>
      </c>
      <c r="S148" s="16">
        <f>SUMIF('Tool Pneumatics CH4 VOC BTEX'!B:B,A148,'Tool Pneumatics CH4 VOC BTEX'!J:J)*Q148</f>
        <v>0</v>
      </c>
      <c r="T148" s="16">
        <f>SUMIF('Tool Pneumatics CH4 VOC BTEX'!B:B,A148,'Tool Pneumatics CH4 VOC BTEX'!L:L)*Q148</f>
        <v>0</v>
      </c>
      <c r="U148" s="16">
        <f>SUMIF('Tool Pneumatics CH4 VOC BTEX'!B:B,A148,'Tool Pneumatics CH4 VOC BTEX'!N:N)*Q148</f>
        <v>0</v>
      </c>
    </row>
    <row r="149" spans="1:21" x14ac:dyDescent="0.25">
      <c r="A149" s="1" t="s">
        <v>2474</v>
      </c>
      <c r="B149" s="1" t="s">
        <v>1520</v>
      </c>
      <c r="C149" s="1" t="s">
        <v>2134</v>
      </c>
      <c r="D149" s="3" t="s">
        <v>2541</v>
      </c>
      <c r="E149" s="3" t="s">
        <v>23961</v>
      </c>
      <c r="F149" s="1" t="s">
        <v>6791</v>
      </c>
      <c r="G149" s="1">
        <v>2</v>
      </c>
      <c r="H149" s="1" t="s">
        <v>27474</v>
      </c>
      <c r="I149" s="1">
        <v>0</v>
      </c>
      <c r="J149" s="1" t="s">
        <v>27474</v>
      </c>
      <c r="K149" s="1">
        <f t="shared" si="8"/>
        <v>2</v>
      </c>
      <c r="L149" s="2">
        <f>SUMIFS('Basin Total Well Counts'!B:B,'Basin Total Well Counts'!A:A,F149)</f>
        <v>12231</v>
      </c>
      <c r="M149" s="4">
        <f t="shared" si="9"/>
        <v>1.635189273158368E-4</v>
      </c>
      <c r="N149" s="2">
        <f>SUMIF('Basin Emissions'!A:A,F149,'Basin Emissions'!B:B)</f>
        <v>2064.4101262999998</v>
      </c>
      <c r="O149" s="8">
        <f t="shared" si="10"/>
        <v>0.33757012939252712</v>
      </c>
      <c r="P149" s="7">
        <f>SUMIF('Tool Pneumatics CH4 VOC BTEX'!B:B,A149,'Tool Pneumatics CH4 VOC BTEX'!F:F)</f>
        <v>6.48220014572144</v>
      </c>
      <c r="Q149" s="14">
        <f t="shared" si="11"/>
        <v>5.7403897637284255E-2</v>
      </c>
      <c r="R149" s="16">
        <f>SUMIF('Tool Pneumatics CH4 VOC BTEX'!B:B,A149,'Tool Pneumatics CH4 VOC BTEX'!H:H)*Q149</f>
        <v>4.8803462644765854E-4</v>
      </c>
      <c r="S149" s="16">
        <f>SUMIF('Tool Pneumatics CH4 VOC BTEX'!B:B,A149,'Tool Pneumatics CH4 VOC BTEX'!J:J)*Q149</f>
        <v>0</v>
      </c>
      <c r="T149" s="16">
        <f>SUMIF('Tool Pneumatics CH4 VOC BTEX'!B:B,A149,'Tool Pneumatics CH4 VOC BTEX'!L:L)*Q149</f>
        <v>4.7974556748253496E-5</v>
      </c>
      <c r="U149" s="16">
        <f>SUMIF('Tool Pneumatics CH4 VOC BTEX'!B:B,A149,'Tool Pneumatics CH4 VOC BTEX'!N:N)*Q149</f>
        <v>8.2919358645535982E-5</v>
      </c>
    </row>
    <row r="150" spans="1:21" x14ac:dyDescent="0.25">
      <c r="A150" s="1" t="s">
        <v>2475</v>
      </c>
      <c r="B150" s="1" t="s">
        <v>1520</v>
      </c>
      <c r="C150" s="1" t="s">
        <v>1676</v>
      </c>
      <c r="D150" s="3" t="s">
        <v>2544</v>
      </c>
      <c r="E150" s="3" t="s">
        <v>23961</v>
      </c>
      <c r="F150" s="1" t="s">
        <v>1006</v>
      </c>
      <c r="G150" s="1">
        <v>0</v>
      </c>
      <c r="H150" s="1" t="s">
        <v>27474</v>
      </c>
      <c r="I150" s="1">
        <v>0</v>
      </c>
      <c r="J150" s="1" t="s">
        <v>27474</v>
      </c>
      <c r="K150" s="1">
        <f t="shared" si="8"/>
        <v>0</v>
      </c>
      <c r="L150" s="2">
        <f>SUMIFS('Basin Total Well Counts'!B:B,'Basin Total Well Counts'!A:A,F150)</f>
        <v>15782</v>
      </c>
      <c r="M150" s="4">
        <f t="shared" si="9"/>
        <v>0</v>
      </c>
      <c r="N150" s="2">
        <f>SUMIF('Basin Emissions'!A:A,F150,'Basin Emissions'!B:B)</f>
        <v>399.6723537336</v>
      </c>
      <c r="O150" s="8">
        <f t="shared" si="10"/>
        <v>0</v>
      </c>
      <c r="P150" s="7">
        <f>SUMIF('Tool Pneumatics CH4 VOC BTEX'!B:B,A150,'Tool Pneumatics CH4 VOC BTEX'!F:F)</f>
        <v>25.404619216918899</v>
      </c>
      <c r="Q150" s="14">
        <f t="shared" si="11"/>
        <v>0</v>
      </c>
      <c r="R150" s="16">
        <f>SUMIF('Tool Pneumatics CH4 VOC BTEX'!B:B,A150,'Tool Pneumatics CH4 VOC BTEX'!H:H)*Q150</f>
        <v>0</v>
      </c>
      <c r="S150" s="16">
        <f>SUMIF('Tool Pneumatics CH4 VOC BTEX'!B:B,A150,'Tool Pneumatics CH4 VOC BTEX'!J:J)*Q150</f>
        <v>0</v>
      </c>
      <c r="T150" s="16">
        <f>SUMIF('Tool Pneumatics CH4 VOC BTEX'!B:B,A150,'Tool Pneumatics CH4 VOC BTEX'!L:L)*Q150</f>
        <v>0</v>
      </c>
      <c r="U150" s="16">
        <f>SUMIF('Tool Pneumatics CH4 VOC BTEX'!B:B,A150,'Tool Pneumatics CH4 VOC BTEX'!N:N)*Q150</f>
        <v>0</v>
      </c>
    </row>
    <row r="151" spans="1:21" x14ac:dyDescent="0.25">
      <c r="A151" s="1" t="s">
        <v>2476</v>
      </c>
      <c r="B151" s="1" t="s">
        <v>1520</v>
      </c>
      <c r="C151" s="1" t="s">
        <v>2477</v>
      </c>
      <c r="D151" s="3" t="s">
        <v>2527</v>
      </c>
      <c r="E151" s="3" t="s">
        <v>23961</v>
      </c>
      <c r="F151" s="1" t="s">
        <v>3649</v>
      </c>
      <c r="G151" s="1">
        <v>0</v>
      </c>
      <c r="H151" s="1" t="s">
        <v>27474</v>
      </c>
      <c r="I151" s="1">
        <v>0</v>
      </c>
      <c r="J151" s="1" t="s">
        <v>27474</v>
      </c>
      <c r="K151" s="1">
        <f t="shared" si="8"/>
        <v>0</v>
      </c>
      <c r="L151" s="2">
        <f>SUMIFS('Basin Total Well Counts'!B:B,'Basin Total Well Counts'!A:A,F151)</f>
        <v>20</v>
      </c>
      <c r="M151" s="4">
        <f t="shared" si="9"/>
        <v>0</v>
      </c>
      <c r="N151" s="2">
        <f>SUMIF('Basin Emissions'!A:A,F151,'Basin Emissions'!B:B)</f>
        <v>253.02431440000004</v>
      </c>
      <c r="O151" s="8">
        <f t="shared" si="10"/>
        <v>0</v>
      </c>
      <c r="P151" s="7">
        <f>SUMIF('Tool Pneumatics CH4 VOC BTEX'!B:B,A151,'Tool Pneumatics CH4 VOC BTEX'!F:F)</f>
        <v>25.404619216918899</v>
      </c>
      <c r="Q151" s="14">
        <f t="shared" si="11"/>
        <v>0</v>
      </c>
      <c r="R151" s="16">
        <f>SUMIF('Tool Pneumatics CH4 VOC BTEX'!B:B,A151,'Tool Pneumatics CH4 VOC BTEX'!H:H)*Q151</f>
        <v>0</v>
      </c>
      <c r="S151" s="16">
        <f>SUMIF('Tool Pneumatics CH4 VOC BTEX'!B:B,A151,'Tool Pneumatics CH4 VOC BTEX'!J:J)*Q151</f>
        <v>0</v>
      </c>
      <c r="T151" s="16">
        <f>SUMIF('Tool Pneumatics CH4 VOC BTEX'!B:B,A151,'Tool Pneumatics CH4 VOC BTEX'!L:L)*Q151</f>
        <v>0</v>
      </c>
      <c r="U151" s="16">
        <f>SUMIF('Tool Pneumatics CH4 VOC BTEX'!B:B,A151,'Tool Pneumatics CH4 VOC BTEX'!N:N)*Q151</f>
        <v>0</v>
      </c>
    </row>
    <row r="152" spans="1:21" x14ac:dyDescent="0.25">
      <c r="A152" s="1" t="s">
        <v>2478</v>
      </c>
      <c r="B152" s="1" t="s">
        <v>1520</v>
      </c>
      <c r="C152" s="1" t="s">
        <v>1783</v>
      </c>
      <c r="D152" s="3" t="s">
        <v>2547</v>
      </c>
      <c r="E152" s="3" t="s">
        <v>23961</v>
      </c>
      <c r="F152" s="1" t="s">
        <v>6802</v>
      </c>
      <c r="G152" s="1">
        <v>0</v>
      </c>
      <c r="H152" s="1" t="s">
        <v>27474</v>
      </c>
      <c r="I152" s="1">
        <v>0</v>
      </c>
      <c r="J152" s="1" t="s">
        <v>27474</v>
      </c>
      <c r="K152" s="1">
        <f t="shared" si="8"/>
        <v>0</v>
      </c>
      <c r="L152" s="2">
        <f>SUMIFS('Basin Total Well Counts'!B:B,'Basin Total Well Counts'!A:A,F152)</f>
        <v>502</v>
      </c>
      <c r="M152" s="4">
        <f t="shared" si="9"/>
        <v>0</v>
      </c>
      <c r="N152" s="2">
        <f>SUMIF('Basin Emissions'!A:A,F152,'Basin Emissions'!B:B)</f>
        <v>15338.377142599998</v>
      </c>
      <c r="O152" s="8">
        <f t="shared" si="10"/>
        <v>0</v>
      </c>
      <c r="P152" s="7">
        <f>SUMIF('Tool Pneumatics CH4 VOC BTEX'!B:B,A152,'Tool Pneumatics CH4 VOC BTEX'!F:F)</f>
        <v>6.48220014572144</v>
      </c>
      <c r="Q152" s="14">
        <f t="shared" si="11"/>
        <v>0</v>
      </c>
      <c r="R152" s="16">
        <f>SUMIF('Tool Pneumatics CH4 VOC BTEX'!B:B,A152,'Tool Pneumatics CH4 VOC BTEX'!H:H)*Q152</f>
        <v>0</v>
      </c>
      <c r="S152" s="16">
        <f>SUMIF('Tool Pneumatics CH4 VOC BTEX'!B:B,A152,'Tool Pneumatics CH4 VOC BTEX'!J:J)*Q152</f>
        <v>0</v>
      </c>
      <c r="T152" s="16">
        <f>SUMIF('Tool Pneumatics CH4 VOC BTEX'!B:B,A152,'Tool Pneumatics CH4 VOC BTEX'!L:L)*Q152</f>
        <v>0</v>
      </c>
      <c r="U152" s="16">
        <f>SUMIF('Tool Pneumatics CH4 VOC BTEX'!B:B,A152,'Tool Pneumatics CH4 VOC BTEX'!N:N)*Q152</f>
        <v>0</v>
      </c>
    </row>
    <row r="153" spans="1:21" x14ac:dyDescent="0.25">
      <c r="A153" s="1" t="s">
        <v>2479</v>
      </c>
      <c r="B153" s="1" t="s">
        <v>1520</v>
      </c>
      <c r="C153" s="1" t="s">
        <v>2480</v>
      </c>
      <c r="D153" s="3" t="s">
        <v>2512</v>
      </c>
      <c r="E153" s="3" t="s">
        <v>23961</v>
      </c>
      <c r="F153" s="1" t="s">
        <v>3649</v>
      </c>
      <c r="G153" s="1">
        <v>0</v>
      </c>
      <c r="H153" s="1" t="s">
        <v>27474</v>
      </c>
      <c r="I153" s="1">
        <v>0</v>
      </c>
      <c r="J153" s="1" t="s">
        <v>27474</v>
      </c>
      <c r="K153" s="1">
        <f t="shared" si="8"/>
        <v>0</v>
      </c>
      <c r="L153" s="2">
        <f>SUMIFS('Basin Total Well Counts'!B:B,'Basin Total Well Counts'!A:A,F153)</f>
        <v>20</v>
      </c>
      <c r="M153" s="4">
        <f t="shared" si="9"/>
        <v>0</v>
      </c>
      <c r="N153" s="2">
        <f>SUMIF('Basin Emissions'!A:A,F153,'Basin Emissions'!B:B)</f>
        <v>253.02431440000004</v>
      </c>
      <c r="O153" s="8">
        <f t="shared" si="10"/>
        <v>0</v>
      </c>
      <c r="P153" s="7">
        <f>SUMIF('Tool Pneumatics CH4 VOC BTEX'!B:B,A153,'Tool Pneumatics CH4 VOC BTEX'!F:F)</f>
        <v>25.404619216918899</v>
      </c>
      <c r="Q153" s="14">
        <f t="shared" si="11"/>
        <v>0</v>
      </c>
      <c r="R153" s="16">
        <f>SUMIF('Tool Pneumatics CH4 VOC BTEX'!B:B,A153,'Tool Pneumatics CH4 VOC BTEX'!H:H)*Q153</f>
        <v>0</v>
      </c>
      <c r="S153" s="16">
        <f>SUMIF('Tool Pneumatics CH4 VOC BTEX'!B:B,A153,'Tool Pneumatics CH4 VOC BTEX'!J:J)*Q153</f>
        <v>0</v>
      </c>
      <c r="T153" s="16">
        <f>SUMIF('Tool Pneumatics CH4 VOC BTEX'!B:B,A153,'Tool Pneumatics CH4 VOC BTEX'!L:L)*Q153</f>
        <v>0</v>
      </c>
      <c r="U153" s="16">
        <f>SUMIF('Tool Pneumatics CH4 VOC BTEX'!B:B,A153,'Tool Pneumatics CH4 VOC BTEX'!N:N)*Q153</f>
        <v>0</v>
      </c>
    </row>
    <row r="154" spans="1:21" x14ac:dyDescent="0.25">
      <c r="A154" s="1" t="s">
        <v>2481</v>
      </c>
      <c r="B154" s="1" t="s">
        <v>1520</v>
      </c>
      <c r="C154" s="1" t="s">
        <v>1569</v>
      </c>
      <c r="D154" s="3" t="s">
        <v>2510</v>
      </c>
      <c r="E154" s="3" t="s">
        <v>23961</v>
      </c>
      <c r="F154" s="1" t="s">
        <v>6802</v>
      </c>
      <c r="G154" s="1">
        <v>0</v>
      </c>
      <c r="H154" s="1" t="s">
        <v>27474</v>
      </c>
      <c r="I154" s="1">
        <v>0</v>
      </c>
      <c r="J154" s="1" t="s">
        <v>27474</v>
      </c>
      <c r="K154" s="1">
        <f t="shared" si="8"/>
        <v>0</v>
      </c>
      <c r="L154" s="2">
        <f>SUMIFS('Basin Total Well Counts'!B:B,'Basin Total Well Counts'!A:A,F154)</f>
        <v>502</v>
      </c>
      <c r="M154" s="4">
        <f t="shared" si="9"/>
        <v>0</v>
      </c>
      <c r="N154" s="2">
        <f>SUMIF('Basin Emissions'!A:A,F154,'Basin Emissions'!B:B)</f>
        <v>15338.377142599998</v>
      </c>
      <c r="O154" s="8">
        <f t="shared" si="10"/>
        <v>0</v>
      </c>
      <c r="P154" s="7">
        <f>SUMIF('Tool Pneumatics CH4 VOC BTEX'!B:B,A154,'Tool Pneumatics CH4 VOC BTEX'!F:F)</f>
        <v>25.404619216918899</v>
      </c>
      <c r="Q154" s="14">
        <f t="shared" si="11"/>
        <v>0</v>
      </c>
      <c r="R154" s="16">
        <f>SUMIF('Tool Pneumatics CH4 VOC BTEX'!B:B,A154,'Tool Pneumatics CH4 VOC BTEX'!H:H)*Q154</f>
        <v>0</v>
      </c>
      <c r="S154" s="16">
        <f>SUMIF('Tool Pneumatics CH4 VOC BTEX'!B:B,A154,'Tool Pneumatics CH4 VOC BTEX'!J:J)*Q154</f>
        <v>0</v>
      </c>
      <c r="T154" s="16">
        <f>SUMIF('Tool Pneumatics CH4 VOC BTEX'!B:B,A154,'Tool Pneumatics CH4 VOC BTEX'!L:L)*Q154</f>
        <v>0</v>
      </c>
      <c r="U154" s="16">
        <f>SUMIF('Tool Pneumatics CH4 VOC BTEX'!B:B,A154,'Tool Pneumatics CH4 VOC BTEX'!N:N)*Q154</f>
        <v>0</v>
      </c>
    </row>
    <row r="155" spans="1:21" x14ac:dyDescent="0.25">
      <c r="A155" s="1" t="s">
        <v>2482</v>
      </c>
      <c r="B155" s="1" t="s">
        <v>1520</v>
      </c>
      <c r="C155" s="1" t="s">
        <v>2483</v>
      </c>
      <c r="D155" s="3" t="s">
        <v>2541</v>
      </c>
      <c r="E155" s="3" t="s">
        <v>23961</v>
      </c>
      <c r="F155" s="1" t="s">
        <v>1006</v>
      </c>
      <c r="G155" s="1">
        <v>145</v>
      </c>
      <c r="H155" s="1" t="s">
        <v>27474</v>
      </c>
      <c r="I155" s="1">
        <v>0</v>
      </c>
      <c r="J155" s="1" t="s">
        <v>27474</v>
      </c>
      <c r="K155" s="1">
        <f t="shared" si="8"/>
        <v>145</v>
      </c>
      <c r="L155" s="2">
        <f>SUMIFS('Basin Total Well Counts'!B:B,'Basin Total Well Counts'!A:A,F155)</f>
        <v>15782</v>
      </c>
      <c r="M155" s="4">
        <f t="shared" si="9"/>
        <v>9.187682169560259E-3</v>
      </c>
      <c r="N155" s="2">
        <f>SUMIF('Basin Emissions'!A:A,F155,'Basin Emissions'!B:B)</f>
        <v>399.6723537336</v>
      </c>
      <c r="O155" s="8">
        <f t="shared" si="10"/>
        <v>3.6720625580643773</v>
      </c>
      <c r="P155" s="7">
        <f>SUMIF('Tool Pneumatics CH4 VOC BTEX'!B:B,A155,'Tool Pneumatics CH4 VOC BTEX'!F:F)</f>
        <v>25.404619216918899</v>
      </c>
      <c r="Q155" s="14">
        <f t="shared" si="11"/>
        <v>0.15932986529704318</v>
      </c>
      <c r="R155" s="16">
        <f>SUMIF('Tool Pneumatics CH4 VOC BTEX'!B:B,A155,'Tool Pneumatics CH4 VOC BTEX'!H:H)*Q155</f>
        <v>0</v>
      </c>
      <c r="S155" s="16">
        <f>SUMIF('Tool Pneumatics CH4 VOC BTEX'!B:B,A155,'Tool Pneumatics CH4 VOC BTEX'!J:J)*Q155</f>
        <v>0</v>
      </c>
      <c r="T155" s="16">
        <f>SUMIF('Tool Pneumatics CH4 VOC BTEX'!B:B,A155,'Tool Pneumatics CH4 VOC BTEX'!L:L)*Q155</f>
        <v>0</v>
      </c>
      <c r="U155" s="16">
        <f>SUMIF('Tool Pneumatics CH4 VOC BTEX'!B:B,A155,'Tool Pneumatics CH4 VOC BTEX'!N:N)*Q155</f>
        <v>0</v>
      </c>
    </row>
    <row r="156" spans="1:21" x14ac:dyDescent="0.25">
      <c r="A156" s="1" t="s">
        <v>2484</v>
      </c>
      <c r="B156" s="1" t="s">
        <v>1520</v>
      </c>
      <c r="C156" s="1" t="s">
        <v>2485</v>
      </c>
      <c r="D156" s="3" t="s">
        <v>2535</v>
      </c>
      <c r="E156" s="3" t="s">
        <v>23961</v>
      </c>
      <c r="F156" s="1" t="s">
        <v>3649</v>
      </c>
      <c r="G156" s="1">
        <v>0</v>
      </c>
      <c r="H156" s="1" t="s">
        <v>27474</v>
      </c>
      <c r="I156" s="1">
        <v>0</v>
      </c>
      <c r="J156" s="1" t="s">
        <v>27474</v>
      </c>
      <c r="K156" s="1">
        <f t="shared" si="8"/>
        <v>0</v>
      </c>
      <c r="L156" s="2">
        <f>SUMIFS('Basin Total Well Counts'!B:B,'Basin Total Well Counts'!A:A,F156)</f>
        <v>20</v>
      </c>
      <c r="M156" s="4">
        <f t="shared" si="9"/>
        <v>0</v>
      </c>
      <c r="N156" s="2">
        <f>SUMIF('Basin Emissions'!A:A,F156,'Basin Emissions'!B:B)</f>
        <v>253.02431440000004</v>
      </c>
      <c r="O156" s="8">
        <f t="shared" si="10"/>
        <v>0</v>
      </c>
      <c r="P156" s="7">
        <f>SUMIF('Tool Pneumatics CH4 VOC BTEX'!B:B,A156,'Tool Pneumatics CH4 VOC BTEX'!F:F)</f>
        <v>25.404619216918899</v>
      </c>
      <c r="Q156" s="14">
        <f t="shared" si="11"/>
        <v>0</v>
      </c>
      <c r="R156" s="16">
        <f>SUMIF('Tool Pneumatics CH4 VOC BTEX'!B:B,A156,'Tool Pneumatics CH4 VOC BTEX'!H:H)*Q156</f>
        <v>0</v>
      </c>
      <c r="S156" s="16">
        <f>SUMIF('Tool Pneumatics CH4 VOC BTEX'!B:B,A156,'Tool Pneumatics CH4 VOC BTEX'!J:J)*Q156</f>
        <v>0</v>
      </c>
      <c r="T156" s="16">
        <f>SUMIF('Tool Pneumatics CH4 VOC BTEX'!B:B,A156,'Tool Pneumatics CH4 VOC BTEX'!L:L)*Q156</f>
        <v>0</v>
      </c>
      <c r="U156" s="16">
        <f>SUMIF('Tool Pneumatics CH4 VOC BTEX'!B:B,A156,'Tool Pneumatics CH4 VOC BTEX'!N:N)*Q156</f>
        <v>0</v>
      </c>
    </row>
    <row r="157" spans="1:21" x14ac:dyDescent="0.25">
      <c r="A157" s="1" t="s">
        <v>2486</v>
      </c>
      <c r="B157" s="1" t="s">
        <v>1520</v>
      </c>
      <c r="C157" s="1" t="s">
        <v>1691</v>
      </c>
      <c r="D157" s="3" t="s">
        <v>2559</v>
      </c>
      <c r="E157" s="3" t="s">
        <v>23961</v>
      </c>
      <c r="F157" s="1" t="s">
        <v>6802</v>
      </c>
      <c r="G157" s="1">
        <v>0</v>
      </c>
      <c r="H157" s="1" t="s">
        <v>27474</v>
      </c>
      <c r="I157" s="1">
        <v>0</v>
      </c>
      <c r="J157" s="1" t="s">
        <v>27474</v>
      </c>
      <c r="K157" s="1">
        <f t="shared" si="8"/>
        <v>0</v>
      </c>
      <c r="L157" s="2">
        <f>SUMIFS('Basin Total Well Counts'!B:B,'Basin Total Well Counts'!A:A,F157)</f>
        <v>502</v>
      </c>
      <c r="M157" s="4">
        <f t="shared" si="9"/>
        <v>0</v>
      </c>
      <c r="N157" s="2">
        <f>SUMIF('Basin Emissions'!A:A,F157,'Basin Emissions'!B:B)</f>
        <v>15338.377142599998</v>
      </c>
      <c r="O157" s="8">
        <f t="shared" si="10"/>
        <v>0</v>
      </c>
      <c r="P157" s="7">
        <f>SUMIF('Tool Pneumatics CH4 VOC BTEX'!B:B,A157,'Tool Pneumatics CH4 VOC BTEX'!F:F)</f>
        <v>25.404619216918899</v>
      </c>
      <c r="Q157" s="14">
        <f t="shared" si="11"/>
        <v>0</v>
      </c>
      <c r="R157" s="16">
        <f>SUMIF('Tool Pneumatics CH4 VOC BTEX'!B:B,A157,'Tool Pneumatics CH4 VOC BTEX'!H:H)*Q157</f>
        <v>0</v>
      </c>
      <c r="S157" s="16">
        <f>SUMIF('Tool Pneumatics CH4 VOC BTEX'!B:B,A157,'Tool Pneumatics CH4 VOC BTEX'!J:J)*Q157</f>
        <v>0</v>
      </c>
      <c r="T157" s="16">
        <f>SUMIF('Tool Pneumatics CH4 VOC BTEX'!B:B,A157,'Tool Pneumatics CH4 VOC BTEX'!L:L)*Q157</f>
        <v>0</v>
      </c>
      <c r="U157" s="16">
        <f>SUMIF('Tool Pneumatics CH4 VOC BTEX'!B:B,A157,'Tool Pneumatics CH4 VOC BTEX'!N:N)*Q157</f>
        <v>0</v>
      </c>
    </row>
    <row r="158" spans="1:21" x14ac:dyDescent="0.25">
      <c r="A158" s="1" t="s">
        <v>2487</v>
      </c>
      <c r="B158" s="1" t="s">
        <v>1520</v>
      </c>
      <c r="C158" s="1" t="s">
        <v>1661</v>
      </c>
      <c r="D158" s="3" t="s">
        <v>2510</v>
      </c>
      <c r="E158" s="3" t="s">
        <v>23961</v>
      </c>
      <c r="F158" s="1" t="s">
        <v>2409</v>
      </c>
      <c r="G158" s="1">
        <v>0</v>
      </c>
      <c r="H158" s="1" t="s">
        <v>27474</v>
      </c>
      <c r="I158" s="1">
        <v>0</v>
      </c>
      <c r="J158" s="1" t="s">
        <v>27474</v>
      </c>
      <c r="K158" s="1">
        <f t="shared" si="8"/>
        <v>0</v>
      </c>
      <c r="L158" s="2">
        <f>SUMIFS('Basin Total Well Counts'!B:B,'Basin Total Well Counts'!A:A,F158)</f>
        <v>0</v>
      </c>
      <c r="M158" s="4">
        <f t="shared" si="9"/>
        <v>0</v>
      </c>
      <c r="N158" s="2">
        <f>SUMIF('Basin Emissions'!A:A,F158,'Basin Emissions'!B:B)</f>
        <v>280.51552709999999</v>
      </c>
      <c r="O158" s="8">
        <f t="shared" si="10"/>
        <v>0</v>
      </c>
      <c r="P158" s="7">
        <f>SUMIF('Tool Pneumatics CH4 VOC BTEX'!B:B,A158,'Tool Pneumatics CH4 VOC BTEX'!F:F)</f>
        <v>4.9166021347045898</v>
      </c>
      <c r="Q158" s="14">
        <f t="shared" si="11"/>
        <v>0</v>
      </c>
      <c r="R158" s="16">
        <f>SUMIF('Tool Pneumatics CH4 VOC BTEX'!B:B,A158,'Tool Pneumatics CH4 VOC BTEX'!H:H)*Q158</f>
        <v>0</v>
      </c>
      <c r="S158" s="16">
        <f>SUMIF('Tool Pneumatics CH4 VOC BTEX'!B:B,A158,'Tool Pneumatics CH4 VOC BTEX'!J:J)*Q158</f>
        <v>0</v>
      </c>
      <c r="T158" s="16">
        <f>SUMIF('Tool Pneumatics CH4 VOC BTEX'!B:B,A158,'Tool Pneumatics CH4 VOC BTEX'!L:L)*Q158</f>
        <v>0</v>
      </c>
      <c r="U158" s="16">
        <f>SUMIF('Tool Pneumatics CH4 VOC BTEX'!B:B,A158,'Tool Pneumatics CH4 VOC BTEX'!N:N)*Q158</f>
        <v>0</v>
      </c>
    </row>
    <row r="159" spans="1:21" x14ac:dyDescent="0.25">
      <c r="A159" s="1" t="s">
        <v>2488</v>
      </c>
      <c r="B159" s="1" t="s">
        <v>1520</v>
      </c>
      <c r="C159" s="1" t="s">
        <v>2489</v>
      </c>
      <c r="D159" s="3" t="s">
        <v>2512</v>
      </c>
      <c r="E159" s="3" t="s">
        <v>23961</v>
      </c>
      <c r="F159" s="1" t="s">
        <v>3649</v>
      </c>
      <c r="G159" s="1">
        <v>0</v>
      </c>
      <c r="H159" s="1" t="s">
        <v>27474</v>
      </c>
      <c r="I159" s="1">
        <v>0</v>
      </c>
      <c r="J159" s="1" t="s">
        <v>27474</v>
      </c>
      <c r="K159" s="1">
        <f t="shared" si="8"/>
        <v>0</v>
      </c>
      <c r="L159" s="2">
        <f>SUMIFS('Basin Total Well Counts'!B:B,'Basin Total Well Counts'!A:A,F159)</f>
        <v>20</v>
      </c>
      <c r="M159" s="4">
        <f t="shared" si="9"/>
        <v>0</v>
      </c>
      <c r="N159" s="2">
        <f>SUMIF('Basin Emissions'!A:A,F159,'Basin Emissions'!B:B)</f>
        <v>253.02431440000004</v>
      </c>
      <c r="O159" s="8">
        <f t="shared" si="10"/>
        <v>0</v>
      </c>
      <c r="P159" s="7">
        <f>SUMIF('Tool Pneumatics CH4 VOC BTEX'!B:B,A159,'Tool Pneumatics CH4 VOC BTEX'!F:F)</f>
        <v>25.404619216918899</v>
      </c>
      <c r="Q159" s="14">
        <f t="shared" si="11"/>
        <v>0</v>
      </c>
      <c r="R159" s="16">
        <f>SUMIF('Tool Pneumatics CH4 VOC BTEX'!B:B,A159,'Tool Pneumatics CH4 VOC BTEX'!H:H)*Q159</f>
        <v>0</v>
      </c>
      <c r="S159" s="16">
        <f>SUMIF('Tool Pneumatics CH4 VOC BTEX'!B:B,A159,'Tool Pneumatics CH4 VOC BTEX'!J:J)*Q159</f>
        <v>0</v>
      </c>
      <c r="T159" s="16">
        <f>SUMIF('Tool Pneumatics CH4 VOC BTEX'!B:B,A159,'Tool Pneumatics CH4 VOC BTEX'!L:L)*Q159</f>
        <v>0</v>
      </c>
      <c r="U159" s="16">
        <f>SUMIF('Tool Pneumatics CH4 VOC BTEX'!B:B,A159,'Tool Pneumatics CH4 VOC BTEX'!N:N)*Q159</f>
        <v>0</v>
      </c>
    </row>
    <row r="160" spans="1:21" x14ac:dyDescent="0.25">
      <c r="A160" s="1" t="s">
        <v>2490</v>
      </c>
      <c r="B160" s="1" t="s">
        <v>1520</v>
      </c>
      <c r="C160" s="1" t="s">
        <v>2491</v>
      </c>
      <c r="D160" s="3" t="s">
        <v>2544</v>
      </c>
      <c r="E160" s="3" t="s">
        <v>23961</v>
      </c>
      <c r="F160" s="1" t="s">
        <v>6802</v>
      </c>
      <c r="G160" s="1">
        <v>0</v>
      </c>
      <c r="H160" s="1" t="s">
        <v>27474</v>
      </c>
      <c r="I160" s="1">
        <v>0</v>
      </c>
      <c r="J160" s="1" t="s">
        <v>27474</v>
      </c>
      <c r="K160" s="1">
        <f t="shared" si="8"/>
        <v>0</v>
      </c>
      <c r="L160" s="2">
        <f>SUMIFS('Basin Total Well Counts'!B:B,'Basin Total Well Counts'!A:A,F160)</f>
        <v>502</v>
      </c>
      <c r="M160" s="4">
        <f t="shared" si="9"/>
        <v>0</v>
      </c>
      <c r="N160" s="2">
        <f>SUMIF('Basin Emissions'!A:A,F160,'Basin Emissions'!B:B)</f>
        <v>15338.377142599998</v>
      </c>
      <c r="O160" s="8">
        <f t="shared" si="10"/>
        <v>0</v>
      </c>
      <c r="P160" s="7">
        <f>SUMIF('Tool Pneumatics CH4 VOC BTEX'!B:B,A160,'Tool Pneumatics CH4 VOC BTEX'!F:F)</f>
        <v>25.404619216918899</v>
      </c>
      <c r="Q160" s="14">
        <f t="shared" si="11"/>
        <v>0</v>
      </c>
      <c r="R160" s="16">
        <f>SUMIF('Tool Pneumatics CH4 VOC BTEX'!B:B,A160,'Tool Pneumatics CH4 VOC BTEX'!H:H)*Q160</f>
        <v>0</v>
      </c>
      <c r="S160" s="16">
        <f>SUMIF('Tool Pneumatics CH4 VOC BTEX'!B:B,A160,'Tool Pneumatics CH4 VOC BTEX'!J:J)*Q160</f>
        <v>0</v>
      </c>
      <c r="T160" s="16">
        <f>SUMIF('Tool Pneumatics CH4 VOC BTEX'!B:B,A160,'Tool Pneumatics CH4 VOC BTEX'!L:L)*Q160</f>
        <v>0</v>
      </c>
      <c r="U160" s="16">
        <f>SUMIF('Tool Pneumatics CH4 VOC BTEX'!B:B,A160,'Tool Pneumatics CH4 VOC BTEX'!N:N)*Q160</f>
        <v>0</v>
      </c>
    </row>
    <row r="161" spans="1:21" x14ac:dyDescent="0.25">
      <c r="A161" s="1" t="s">
        <v>2492</v>
      </c>
      <c r="B161" s="1" t="s">
        <v>1520</v>
      </c>
      <c r="C161" s="1" t="s">
        <v>1622</v>
      </c>
      <c r="D161" s="3" t="s">
        <v>2512</v>
      </c>
      <c r="E161" s="3" t="s">
        <v>23961</v>
      </c>
      <c r="F161" s="1" t="s">
        <v>1006</v>
      </c>
      <c r="G161" s="1">
        <v>177</v>
      </c>
      <c r="H161" s="1" t="s">
        <v>27474</v>
      </c>
      <c r="I161" s="1">
        <v>1</v>
      </c>
      <c r="J161" s="1" t="s">
        <v>27474</v>
      </c>
      <c r="K161" s="1">
        <f t="shared" si="8"/>
        <v>178</v>
      </c>
      <c r="L161" s="2">
        <f>SUMIFS('Basin Total Well Counts'!B:B,'Basin Total Well Counts'!A:A,F161)</f>
        <v>15782</v>
      </c>
      <c r="M161" s="4">
        <f t="shared" si="9"/>
        <v>1.1278671904701559E-2</v>
      </c>
      <c r="N161" s="2">
        <f>SUMIF('Basin Emissions'!A:A,F161,'Basin Emissions'!B:B)</f>
        <v>399.6723537336</v>
      </c>
      <c r="O161" s="8">
        <f t="shared" si="10"/>
        <v>4.5077733471410975</v>
      </c>
      <c r="P161" s="7">
        <f>SUMIF('Tool Pneumatics CH4 VOC BTEX'!B:B,A161,'Tool Pneumatics CH4 VOC BTEX'!F:F)</f>
        <v>25.404619216918899</v>
      </c>
      <c r="Q161" s="14">
        <f t="shared" si="11"/>
        <v>0.19559114498533578</v>
      </c>
      <c r="R161" s="16">
        <f>SUMIF('Tool Pneumatics CH4 VOC BTEX'!B:B,A161,'Tool Pneumatics CH4 VOC BTEX'!H:H)*Q161</f>
        <v>0</v>
      </c>
      <c r="S161" s="16">
        <f>SUMIF('Tool Pneumatics CH4 VOC BTEX'!B:B,A161,'Tool Pneumatics CH4 VOC BTEX'!J:J)*Q161</f>
        <v>0</v>
      </c>
      <c r="T161" s="16">
        <f>SUMIF('Tool Pneumatics CH4 VOC BTEX'!B:B,A161,'Tool Pneumatics CH4 VOC BTEX'!L:L)*Q161</f>
        <v>0</v>
      </c>
      <c r="U161" s="16">
        <f>SUMIF('Tool Pneumatics CH4 VOC BTEX'!B:B,A161,'Tool Pneumatics CH4 VOC BTEX'!N:N)*Q161</f>
        <v>0</v>
      </c>
    </row>
    <row r="162" spans="1:21" x14ac:dyDescent="0.25">
      <c r="A162" s="1" t="s">
        <v>2493</v>
      </c>
      <c r="B162" s="1" t="s">
        <v>1520</v>
      </c>
      <c r="C162" s="1" t="s">
        <v>2216</v>
      </c>
      <c r="D162" s="3" t="s">
        <v>2533</v>
      </c>
      <c r="E162" s="3" t="s">
        <v>23961</v>
      </c>
      <c r="F162" s="1" t="s">
        <v>1006</v>
      </c>
      <c r="G162" s="1">
        <v>0</v>
      </c>
      <c r="H162" s="1" t="s">
        <v>27474</v>
      </c>
      <c r="I162" s="1">
        <v>0</v>
      </c>
      <c r="J162" s="1" t="s">
        <v>27474</v>
      </c>
      <c r="K162" s="1">
        <f t="shared" si="8"/>
        <v>0</v>
      </c>
      <c r="L162" s="2">
        <f>SUMIFS('Basin Total Well Counts'!B:B,'Basin Total Well Counts'!A:A,F162)</f>
        <v>15782</v>
      </c>
      <c r="M162" s="4">
        <f t="shared" si="9"/>
        <v>0</v>
      </c>
      <c r="N162" s="2">
        <f>SUMIF('Basin Emissions'!A:A,F162,'Basin Emissions'!B:B)</f>
        <v>399.6723537336</v>
      </c>
      <c r="O162" s="8">
        <f t="shared" si="10"/>
        <v>0</v>
      </c>
      <c r="P162" s="7">
        <f>SUMIF('Tool Pneumatics CH4 VOC BTEX'!B:B,A162,'Tool Pneumatics CH4 VOC BTEX'!F:F)</f>
        <v>25.404619216918899</v>
      </c>
      <c r="Q162" s="14">
        <f t="shared" si="11"/>
        <v>0</v>
      </c>
      <c r="R162" s="16">
        <f>SUMIF('Tool Pneumatics CH4 VOC BTEX'!B:B,A162,'Tool Pneumatics CH4 VOC BTEX'!H:H)*Q162</f>
        <v>0</v>
      </c>
      <c r="S162" s="16">
        <f>SUMIF('Tool Pneumatics CH4 VOC BTEX'!B:B,A162,'Tool Pneumatics CH4 VOC BTEX'!J:J)*Q162</f>
        <v>0</v>
      </c>
      <c r="T162" s="16">
        <f>SUMIF('Tool Pneumatics CH4 VOC BTEX'!B:B,A162,'Tool Pneumatics CH4 VOC BTEX'!L:L)*Q162</f>
        <v>0</v>
      </c>
      <c r="U162" s="16">
        <f>SUMIF('Tool Pneumatics CH4 VOC BTEX'!B:B,A162,'Tool Pneumatics CH4 VOC BTEX'!N:N)*Q162</f>
        <v>0</v>
      </c>
    </row>
    <row r="163" spans="1:21" x14ac:dyDescent="0.25">
      <c r="A163" s="1" t="s">
        <v>2494</v>
      </c>
      <c r="B163" s="1" t="s">
        <v>1520</v>
      </c>
      <c r="C163" s="1" t="s">
        <v>2495</v>
      </c>
      <c r="D163" s="3" t="s">
        <v>2517</v>
      </c>
      <c r="E163" s="3" t="s">
        <v>23961</v>
      </c>
      <c r="F163" s="1" t="s">
        <v>1006</v>
      </c>
      <c r="G163" s="1">
        <v>902</v>
      </c>
      <c r="H163" s="1" t="s">
        <v>27474</v>
      </c>
      <c r="I163" s="1">
        <v>44</v>
      </c>
      <c r="J163" s="1" t="s">
        <v>27474</v>
      </c>
      <c r="K163" s="1">
        <f t="shared" si="8"/>
        <v>946</v>
      </c>
      <c r="L163" s="2">
        <f>SUMIFS('Basin Total Well Counts'!B:B,'Basin Total Well Counts'!A:A,F163)</f>
        <v>15782</v>
      </c>
      <c r="M163" s="4">
        <f t="shared" si="9"/>
        <v>5.994170574071727E-2</v>
      </c>
      <c r="N163" s="2">
        <f>SUMIF('Basin Emissions'!A:A,F163,'Basin Emissions'!B:B)</f>
        <v>399.6723537336</v>
      </c>
      <c r="O163" s="8">
        <f t="shared" si="10"/>
        <v>23.957042620199314</v>
      </c>
      <c r="P163" s="7">
        <f>SUMIF('Tool Pneumatics CH4 VOC BTEX'!B:B,A163,'Tool Pneumatics CH4 VOC BTEX'!F:F)</f>
        <v>25.404619216918899</v>
      </c>
      <c r="Q163" s="14">
        <f t="shared" si="11"/>
        <v>1.039490017731054</v>
      </c>
      <c r="R163" s="16">
        <f>SUMIF('Tool Pneumatics CH4 VOC BTEX'!B:B,A163,'Tool Pneumatics CH4 VOC BTEX'!H:H)*Q163</f>
        <v>0</v>
      </c>
      <c r="S163" s="16">
        <f>SUMIF('Tool Pneumatics CH4 VOC BTEX'!B:B,A163,'Tool Pneumatics CH4 VOC BTEX'!J:J)*Q163</f>
        <v>0</v>
      </c>
      <c r="T163" s="16">
        <f>SUMIF('Tool Pneumatics CH4 VOC BTEX'!B:B,A163,'Tool Pneumatics CH4 VOC BTEX'!L:L)*Q163</f>
        <v>0</v>
      </c>
      <c r="U163" s="16">
        <f>SUMIF('Tool Pneumatics CH4 VOC BTEX'!B:B,A163,'Tool Pneumatics CH4 VOC BTEX'!N:N)*Q163</f>
        <v>0</v>
      </c>
    </row>
    <row r="164" spans="1:21" x14ac:dyDescent="0.25">
      <c r="A164" s="1" t="s">
        <v>2496</v>
      </c>
      <c r="B164" s="1" t="s">
        <v>1520</v>
      </c>
      <c r="C164" s="1" t="s">
        <v>2497</v>
      </c>
      <c r="D164" s="3" t="s">
        <v>2574</v>
      </c>
      <c r="E164" s="3" t="s">
        <v>23961</v>
      </c>
      <c r="F164" s="1" t="s">
        <v>6802</v>
      </c>
      <c r="G164" s="1">
        <v>0</v>
      </c>
      <c r="H164" s="1" t="s">
        <v>27474</v>
      </c>
      <c r="I164" s="1">
        <v>0</v>
      </c>
      <c r="J164" s="1" t="s">
        <v>27474</v>
      </c>
      <c r="K164" s="1">
        <f t="shared" si="8"/>
        <v>0</v>
      </c>
      <c r="L164" s="2">
        <f>SUMIFS('Basin Total Well Counts'!B:B,'Basin Total Well Counts'!A:A,F164)</f>
        <v>502</v>
      </c>
      <c r="M164" s="4">
        <f t="shared" si="9"/>
        <v>0</v>
      </c>
      <c r="N164" s="2">
        <f>SUMIF('Basin Emissions'!A:A,F164,'Basin Emissions'!B:B)</f>
        <v>15338.377142599998</v>
      </c>
      <c r="O164" s="8">
        <f t="shared" si="10"/>
        <v>0</v>
      </c>
      <c r="P164" s="7">
        <f>SUMIF('Tool Pneumatics CH4 VOC BTEX'!B:B,A164,'Tool Pneumatics CH4 VOC BTEX'!F:F)</f>
        <v>6.48220014572144</v>
      </c>
      <c r="Q164" s="14">
        <f t="shared" si="11"/>
        <v>0</v>
      </c>
      <c r="R164" s="16">
        <f>SUMIF('Tool Pneumatics CH4 VOC BTEX'!B:B,A164,'Tool Pneumatics CH4 VOC BTEX'!H:H)*Q164</f>
        <v>0</v>
      </c>
      <c r="S164" s="16">
        <f>SUMIF('Tool Pneumatics CH4 VOC BTEX'!B:B,A164,'Tool Pneumatics CH4 VOC BTEX'!J:J)*Q164</f>
        <v>0</v>
      </c>
      <c r="T164" s="16">
        <f>SUMIF('Tool Pneumatics CH4 VOC BTEX'!B:B,A164,'Tool Pneumatics CH4 VOC BTEX'!L:L)*Q164</f>
        <v>0</v>
      </c>
      <c r="U164" s="16">
        <f>SUMIF('Tool Pneumatics CH4 VOC BTEX'!B:B,A164,'Tool Pneumatics CH4 VOC BTEX'!N:N)*Q164</f>
        <v>0</v>
      </c>
    </row>
    <row r="165" spans="1:21" x14ac:dyDescent="0.25">
      <c r="A165" s="1" t="s">
        <v>2498</v>
      </c>
      <c r="B165" s="1" t="s">
        <v>1520</v>
      </c>
      <c r="C165" s="1" t="s">
        <v>2499</v>
      </c>
      <c r="D165" s="3" t="s">
        <v>2517</v>
      </c>
      <c r="E165" s="3" t="s">
        <v>23961</v>
      </c>
      <c r="F165" s="1" t="s">
        <v>2409</v>
      </c>
      <c r="G165" s="1">
        <v>0</v>
      </c>
      <c r="H165" s="1" t="s">
        <v>27474</v>
      </c>
      <c r="I165" s="1">
        <v>0</v>
      </c>
      <c r="J165" s="1" t="s">
        <v>27474</v>
      </c>
      <c r="K165" s="1">
        <f t="shared" si="8"/>
        <v>0</v>
      </c>
      <c r="L165" s="2">
        <f>SUMIFS('Basin Total Well Counts'!B:B,'Basin Total Well Counts'!A:A,F165)</f>
        <v>0</v>
      </c>
      <c r="M165" s="4">
        <f t="shared" si="9"/>
        <v>0</v>
      </c>
      <c r="N165" s="2">
        <f>SUMIF('Basin Emissions'!A:A,F165,'Basin Emissions'!B:B)</f>
        <v>280.51552709999999</v>
      </c>
      <c r="O165" s="8">
        <f t="shared" si="10"/>
        <v>0</v>
      </c>
      <c r="P165" s="7">
        <f>SUMIF('Tool Pneumatics CH4 VOC BTEX'!B:B,A165,'Tool Pneumatics CH4 VOC BTEX'!F:F)</f>
        <v>4.9166021347045898</v>
      </c>
      <c r="Q165" s="14">
        <f t="shared" si="11"/>
        <v>0</v>
      </c>
      <c r="R165" s="16">
        <f>SUMIF('Tool Pneumatics CH4 VOC BTEX'!B:B,A165,'Tool Pneumatics CH4 VOC BTEX'!H:H)*Q165</f>
        <v>0</v>
      </c>
      <c r="S165" s="16">
        <f>SUMIF('Tool Pneumatics CH4 VOC BTEX'!B:B,A165,'Tool Pneumatics CH4 VOC BTEX'!J:J)*Q165</f>
        <v>0</v>
      </c>
      <c r="T165" s="16">
        <f>SUMIF('Tool Pneumatics CH4 VOC BTEX'!B:B,A165,'Tool Pneumatics CH4 VOC BTEX'!L:L)*Q165</f>
        <v>0</v>
      </c>
      <c r="U165" s="16">
        <f>SUMIF('Tool Pneumatics CH4 VOC BTEX'!B:B,A165,'Tool Pneumatics CH4 VOC BTEX'!N:N)*Q165</f>
        <v>0</v>
      </c>
    </row>
    <row r="166" spans="1:21" x14ac:dyDescent="0.25">
      <c r="A166" s="1" t="s">
        <v>2500</v>
      </c>
      <c r="B166" s="1" t="s">
        <v>1520</v>
      </c>
      <c r="C166" s="1" t="s">
        <v>2501</v>
      </c>
      <c r="D166" s="3" t="s">
        <v>2559</v>
      </c>
      <c r="E166" s="3" t="s">
        <v>23961</v>
      </c>
      <c r="F166" s="1" t="s">
        <v>1006</v>
      </c>
      <c r="G166" s="1">
        <v>0</v>
      </c>
      <c r="H166" s="1" t="s">
        <v>27474</v>
      </c>
      <c r="I166" s="1">
        <v>0</v>
      </c>
      <c r="J166" s="1" t="s">
        <v>27474</v>
      </c>
      <c r="K166" s="1">
        <f t="shared" si="8"/>
        <v>0</v>
      </c>
      <c r="L166" s="2">
        <f>SUMIFS('Basin Total Well Counts'!B:B,'Basin Total Well Counts'!A:A,F166)</f>
        <v>15782</v>
      </c>
      <c r="M166" s="4">
        <f t="shared" si="9"/>
        <v>0</v>
      </c>
      <c r="N166" s="2">
        <f>SUMIF('Basin Emissions'!A:A,F166,'Basin Emissions'!B:B)</f>
        <v>399.6723537336</v>
      </c>
      <c r="O166" s="8">
        <f t="shared" si="10"/>
        <v>0</v>
      </c>
      <c r="P166" s="7">
        <f>SUMIF('Tool Pneumatics CH4 VOC BTEX'!B:B,A166,'Tool Pneumatics CH4 VOC BTEX'!F:F)</f>
        <v>25.404619216918899</v>
      </c>
      <c r="Q166" s="14">
        <f t="shared" si="11"/>
        <v>0</v>
      </c>
      <c r="R166" s="16">
        <f>SUMIF('Tool Pneumatics CH4 VOC BTEX'!B:B,A166,'Tool Pneumatics CH4 VOC BTEX'!H:H)*Q166</f>
        <v>0</v>
      </c>
      <c r="S166" s="16">
        <f>SUMIF('Tool Pneumatics CH4 VOC BTEX'!B:B,A166,'Tool Pneumatics CH4 VOC BTEX'!J:J)*Q166</f>
        <v>0</v>
      </c>
      <c r="T166" s="16">
        <f>SUMIF('Tool Pneumatics CH4 VOC BTEX'!B:B,A166,'Tool Pneumatics CH4 VOC BTEX'!L:L)*Q166</f>
        <v>0</v>
      </c>
      <c r="U166" s="16">
        <f>SUMIF('Tool Pneumatics CH4 VOC BTEX'!B:B,A166,'Tool Pneumatics CH4 VOC BTEX'!N:N)*Q166</f>
        <v>0</v>
      </c>
    </row>
    <row r="167" spans="1:21" x14ac:dyDescent="0.25">
      <c r="A167" s="1" t="s">
        <v>2502</v>
      </c>
      <c r="B167" s="1" t="s">
        <v>1520</v>
      </c>
      <c r="C167" s="1" t="s">
        <v>1717</v>
      </c>
      <c r="D167" s="3" t="s">
        <v>2547</v>
      </c>
      <c r="E167" s="3" t="s">
        <v>23961</v>
      </c>
      <c r="F167" s="1" t="s">
        <v>6791</v>
      </c>
      <c r="G167" s="1">
        <v>0</v>
      </c>
      <c r="H167" s="1" t="s">
        <v>27474</v>
      </c>
      <c r="I167" s="1">
        <v>0</v>
      </c>
      <c r="J167" s="1" t="s">
        <v>27474</v>
      </c>
      <c r="K167" s="1">
        <f t="shared" si="8"/>
        <v>0</v>
      </c>
      <c r="L167" s="2">
        <f>SUMIFS('Basin Total Well Counts'!B:B,'Basin Total Well Counts'!A:A,F167)</f>
        <v>12231</v>
      </c>
      <c r="M167" s="4">
        <f t="shared" si="9"/>
        <v>0</v>
      </c>
      <c r="N167" s="2">
        <f>SUMIF('Basin Emissions'!A:A,F167,'Basin Emissions'!B:B)</f>
        <v>2064.4101262999998</v>
      </c>
      <c r="O167" s="8">
        <f t="shared" si="10"/>
        <v>0</v>
      </c>
      <c r="P167" s="7">
        <f>SUMIF('Tool Pneumatics CH4 VOC BTEX'!B:B,A167,'Tool Pneumatics CH4 VOC BTEX'!F:F)</f>
        <v>6.48220014572144</v>
      </c>
      <c r="Q167" s="14">
        <f t="shared" si="11"/>
        <v>0</v>
      </c>
      <c r="R167" s="16">
        <f>SUMIF('Tool Pneumatics CH4 VOC BTEX'!B:B,A167,'Tool Pneumatics CH4 VOC BTEX'!H:H)*Q167</f>
        <v>0</v>
      </c>
      <c r="S167" s="16">
        <f>SUMIF('Tool Pneumatics CH4 VOC BTEX'!B:B,A167,'Tool Pneumatics CH4 VOC BTEX'!J:J)*Q167</f>
        <v>0</v>
      </c>
      <c r="T167" s="16">
        <f>SUMIF('Tool Pneumatics CH4 VOC BTEX'!B:B,A167,'Tool Pneumatics CH4 VOC BTEX'!L:L)*Q167</f>
        <v>0</v>
      </c>
      <c r="U167" s="16">
        <f>SUMIF('Tool Pneumatics CH4 VOC BTEX'!B:B,A167,'Tool Pneumatics CH4 VOC BTEX'!N:N)*Q167</f>
        <v>0</v>
      </c>
    </row>
    <row r="168" spans="1:21" x14ac:dyDescent="0.25">
      <c r="A168" s="1" t="s">
        <v>2503</v>
      </c>
      <c r="B168" s="1" t="s">
        <v>1520</v>
      </c>
      <c r="C168" s="1" t="s">
        <v>1889</v>
      </c>
      <c r="D168" s="3" t="s">
        <v>2582</v>
      </c>
      <c r="E168" s="3" t="s">
        <v>23961</v>
      </c>
      <c r="F168" s="1" t="s">
        <v>1006</v>
      </c>
      <c r="G168" s="1">
        <v>1477</v>
      </c>
      <c r="H168" s="1" t="s">
        <v>27474</v>
      </c>
      <c r="I168" s="1">
        <v>0</v>
      </c>
      <c r="J168" s="1" t="s">
        <v>27474</v>
      </c>
      <c r="K168" s="1">
        <f t="shared" si="8"/>
        <v>1477</v>
      </c>
      <c r="L168" s="2">
        <f>SUMIFS('Basin Total Well Counts'!B:B,'Basin Total Well Counts'!A:A,F168)</f>
        <v>15782</v>
      </c>
      <c r="M168" s="4">
        <f t="shared" si="9"/>
        <v>9.3587631478900007E-2</v>
      </c>
      <c r="N168" s="2">
        <f>SUMIF('Basin Emissions'!A:A,F168,'Basin Emissions'!B:B)</f>
        <v>399.6723537336</v>
      </c>
      <c r="O168" s="8">
        <f t="shared" si="10"/>
        <v>37.404388953524723</v>
      </c>
      <c r="P168" s="7">
        <f>SUMIF('Tool Pneumatics CH4 VOC BTEX'!B:B,A168,'Tool Pneumatics CH4 VOC BTEX'!F:F)</f>
        <v>25.404619216918899</v>
      </c>
      <c r="Q168" s="14">
        <f t="shared" si="11"/>
        <v>1.6229669727153986</v>
      </c>
      <c r="R168" s="16">
        <f>SUMIF('Tool Pneumatics CH4 VOC BTEX'!B:B,A168,'Tool Pneumatics CH4 VOC BTEX'!H:H)*Q168</f>
        <v>0</v>
      </c>
      <c r="S168" s="16">
        <f>SUMIF('Tool Pneumatics CH4 VOC BTEX'!B:B,A168,'Tool Pneumatics CH4 VOC BTEX'!J:J)*Q168</f>
        <v>0</v>
      </c>
      <c r="T168" s="16">
        <f>SUMIF('Tool Pneumatics CH4 VOC BTEX'!B:B,A168,'Tool Pneumatics CH4 VOC BTEX'!L:L)*Q168</f>
        <v>0</v>
      </c>
      <c r="U168" s="16">
        <f>SUMIF('Tool Pneumatics CH4 VOC BTEX'!B:B,A168,'Tool Pneumatics CH4 VOC BTEX'!N:N)*Q168</f>
        <v>0</v>
      </c>
    </row>
    <row r="169" spans="1:21" x14ac:dyDescent="0.25">
      <c r="A169" s="1" t="s">
        <v>2504</v>
      </c>
      <c r="B169" s="1" t="s">
        <v>1520</v>
      </c>
      <c r="C169" s="1" t="s">
        <v>1127</v>
      </c>
      <c r="D169" s="3" t="s">
        <v>2510</v>
      </c>
      <c r="E169" s="3" t="s">
        <v>23961</v>
      </c>
      <c r="F169" s="1" t="s">
        <v>1006</v>
      </c>
      <c r="G169" s="1">
        <v>0</v>
      </c>
      <c r="H169" s="1" t="s">
        <v>27474</v>
      </c>
      <c r="I169" s="1">
        <v>0</v>
      </c>
      <c r="J169" s="1" t="s">
        <v>27474</v>
      </c>
      <c r="K169" s="1">
        <f t="shared" si="8"/>
        <v>0</v>
      </c>
      <c r="L169" s="2">
        <f>SUMIFS('Basin Total Well Counts'!B:B,'Basin Total Well Counts'!A:A,F169)</f>
        <v>15782</v>
      </c>
      <c r="M169" s="4">
        <f t="shared" si="9"/>
        <v>0</v>
      </c>
      <c r="N169" s="2">
        <f>SUMIF('Basin Emissions'!A:A,F169,'Basin Emissions'!B:B)</f>
        <v>399.6723537336</v>
      </c>
      <c r="O169" s="8">
        <f t="shared" si="10"/>
        <v>0</v>
      </c>
      <c r="P169" s="7">
        <f>SUMIF('Tool Pneumatics CH4 VOC BTEX'!B:B,A169,'Tool Pneumatics CH4 VOC BTEX'!F:F)</f>
        <v>25.404619216918899</v>
      </c>
      <c r="Q169" s="14">
        <f t="shared" si="11"/>
        <v>0</v>
      </c>
      <c r="R169" s="16">
        <f>SUMIF('Tool Pneumatics CH4 VOC BTEX'!B:B,A169,'Tool Pneumatics CH4 VOC BTEX'!H:H)*Q169</f>
        <v>0</v>
      </c>
      <c r="S169" s="16">
        <f>SUMIF('Tool Pneumatics CH4 VOC BTEX'!B:B,A169,'Tool Pneumatics CH4 VOC BTEX'!J:J)*Q169</f>
        <v>0</v>
      </c>
      <c r="T169" s="16">
        <f>SUMIF('Tool Pneumatics CH4 VOC BTEX'!B:B,A169,'Tool Pneumatics CH4 VOC BTEX'!L:L)*Q169</f>
        <v>0</v>
      </c>
      <c r="U169" s="16">
        <f>SUMIF('Tool Pneumatics CH4 VOC BTEX'!B:B,A169,'Tool Pneumatics CH4 VOC BTEX'!N:N)*Q169</f>
        <v>0</v>
      </c>
    </row>
    <row r="170" spans="1:21" x14ac:dyDescent="0.25">
      <c r="A170" s="1" t="s">
        <v>2505</v>
      </c>
      <c r="B170" s="1" t="s">
        <v>1520</v>
      </c>
      <c r="C170" s="1" t="s">
        <v>2506</v>
      </c>
      <c r="D170" s="3" t="s">
        <v>2523</v>
      </c>
      <c r="E170" s="3" t="s">
        <v>23961</v>
      </c>
      <c r="F170" s="1" t="s">
        <v>1006</v>
      </c>
      <c r="G170" s="1">
        <v>1257</v>
      </c>
      <c r="H170" s="1" t="s">
        <v>27474</v>
      </c>
      <c r="I170" s="1">
        <v>0</v>
      </c>
      <c r="J170" s="1" t="s">
        <v>27474</v>
      </c>
      <c r="K170" s="1">
        <f t="shared" si="8"/>
        <v>1257</v>
      </c>
      <c r="L170" s="2">
        <f>SUMIFS('Basin Total Well Counts'!B:B,'Basin Total Well Counts'!A:A,F170)</f>
        <v>15782</v>
      </c>
      <c r="M170" s="4">
        <f t="shared" si="9"/>
        <v>7.964769991129135E-2</v>
      </c>
      <c r="N170" s="2">
        <f>SUMIF('Basin Emissions'!A:A,F170,'Basin Emissions'!B:B)</f>
        <v>399.6723537336</v>
      </c>
      <c r="O170" s="8">
        <f t="shared" si="10"/>
        <v>31.832983693013258</v>
      </c>
      <c r="P170" s="7">
        <f>SUMIF('Tool Pneumatics CH4 VOC BTEX'!B:B,A170,'Tool Pneumatics CH4 VOC BTEX'!F:F)</f>
        <v>25.404619216918899</v>
      </c>
      <c r="Q170" s="14">
        <f t="shared" si="11"/>
        <v>1.3812251081267815</v>
      </c>
      <c r="R170" s="16">
        <f>SUMIF('Tool Pneumatics CH4 VOC BTEX'!B:B,A170,'Tool Pneumatics CH4 VOC BTEX'!H:H)*Q170</f>
        <v>0</v>
      </c>
      <c r="S170" s="16">
        <f>SUMIF('Tool Pneumatics CH4 VOC BTEX'!B:B,A170,'Tool Pneumatics CH4 VOC BTEX'!J:J)*Q170</f>
        <v>0</v>
      </c>
      <c r="T170" s="16">
        <f>SUMIF('Tool Pneumatics CH4 VOC BTEX'!B:B,A170,'Tool Pneumatics CH4 VOC BTEX'!L:L)*Q170</f>
        <v>0</v>
      </c>
      <c r="U170" s="16">
        <f>SUMIF('Tool Pneumatics CH4 VOC BTEX'!B:B,A170,'Tool Pneumatics CH4 VOC BTEX'!N:N)*Q170</f>
        <v>0</v>
      </c>
    </row>
    <row r="171" spans="1:21" x14ac:dyDescent="0.25">
      <c r="A171" s="1" t="s">
        <v>2507</v>
      </c>
      <c r="B171" s="1" t="s">
        <v>1520</v>
      </c>
      <c r="C171" s="1" t="s">
        <v>1820</v>
      </c>
      <c r="D171" s="3" t="s">
        <v>2512</v>
      </c>
      <c r="E171" s="3" t="s">
        <v>23961</v>
      </c>
      <c r="F171" s="1" t="s">
        <v>3649</v>
      </c>
      <c r="G171" s="1">
        <v>0</v>
      </c>
      <c r="H171" s="1" t="s">
        <v>27474</v>
      </c>
      <c r="I171" s="1">
        <v>0</v>
      </c>
      <c r="J171" s="1" t="s">
        <v>27474</v>
      </c>
      <c r="K171" s="1">
        <f t="shared" si="8"/>
        <v>0</v>
      </c>
      <c r="L171" s="2">
        <f>SUMIFS('Basin Total Well Counts'!B:B,'Basin Total Well Counts'!A:A,F171)</f>
        <v>20</v>
      </c>
      <c r="M171" s="4">
        <f t="shared" si="9"/>
        <v>0</v>
      </c>
      <c r="N171" s="2">
        <f>SUMIF('Basin Emissions'!A:A,F171,'Basin Emissions'!B:B)</f>
        <v>253.02431440000004</v>
      </c>
      <c r="O171" s="8">
        <f t="shared" si="10"/>
        <v>0</v>
      </c>
      <c r="P171" s="7">
        <f>SUMIF('Tool Pneumatics CH4 VOC BTEX'!B:B,A171,'Tool Pneumatics CH4 VOC BTEX'!F:F)</f>
        <v>25.404619216918899</v>
      </c>
      <c r="Q171" s="14">
        <f t="shared" si="11"/>
        <v>0</v>
      </c>
      <c r="R171" s="16">
        <f>SUMIF('Tool Pneumatics CH4 VOC BTEX'!B:B,A171,'Tool Pneumatics CH4 VOC BTEX'!H:H)*Q171</f>
        <v>0</v>
      </c>
      <c r="S171" s="16">
        <f>SUMIF('Tool Pneumatics CH4 VOC BTEX'!B:B,A171,'Tool Pneumatics CH4 VOC BTEX'!J:J)*Q171</f>
        <v>0</v>
      </c>
      <c r="T171" s="16">
        <f>SUMIF('Tool Pneumatics CH4 VOC BTEX'!B:B,A171,'Tool Pneumatics CH4 VOC BTEX'!L:L)*Q171</f>
        <v>0</v>
      </c>
      <c r="U171" s="16">
        <f>SUMIF('Tool Pneumatics CH4 VOC BTEX'!B:B,A171,'Tool Pneumatics CH4 VOC BTEX'!N:N)*Q171</f>
        <v>0</v>
      </c>
    </row>
    <row r="172" spans="1:21" x14ac:dyDescent="0.25">
      <c r="A172" s="1" t="s">
        <v>2508</v>
      </c>
      <c r="B172" s="1" t="s">
        <v>1520</v>
      </c>
      <c r="C172" s="1" t="s">
        <v>2509</v>
      </c>
      <c r="D172" s="3" t="s">
        <v>2523</v>
      </c>
      <c r="E172" s="3" t="s">
        <v>23961</v>
      </c>
      <c r="F172" s="1" t="s">
        <v>1006</v>
      </c>
      <c r="G172" s="1">
        <v>186</v>
      </c>
      <c r="H172" s="1" t="s">
        <v>27474</v>
      </c>
      <c r="I172" s="1">
        <v>0</v>
      </c>
      <c r="J172" s="1" t="s">
        <v>27474</v>
      </c>
      <c r="K172" s="1">
        <f t="shared" si="8"/>
        <v>186</v>
      </c>
      <c r="L172" s="2">
        <f>SUMIFS('Basin Total Well Counts'!B:B,'Basin Total Well Counts'!A:A,F172)</f>
        <v>15782</v>
      </c>
      <c r="M172" s="4">
        <f t="shared" si="9"/>
        <v>1.1785578507160055E-2</v>
      </c>
      <c r="N172" s="2">
        <f>SUMIF('Basin Emissions'!A:A,F172,'Basin Emissions'!B:B)</f>
        <v>399.6723537336</v>
      </c>
      <c r="O172" s="8">
        <f t="shared" si="10"/>
        <v>4.7103699020687868</v>
      </c>
      <c r="P172" s="7">
        <f>SUMIF('Tool Pneumatics CH4 VOC BTEX'!B:B,A172,'Tool Pneumatics CH4 VOC BTEX'!F:F)</f>
        <v>25.404619216918899</v>
      </c>
      <c r="Q172" s="14">
        <f t="shared" si="11"/>
        <v>0.20438175824310367</v>
      </c>
      <c r="R172" s="16">
        <f>SUMIF('Tool Pneumatics CH4 VOC BTEX'!B:B,A172,'Tool Pneumatics CH4 VOC BTEX'!H:H)*Q172</f>
        <v>0</v>
      </c>
      <c r="S172" s="16">
        <f>SUMIF('Tool Pneumatics CH4 VOC BTEX'!B:B,A172,'Tool Pneumatics CH4 VOC BTEX'!J:J)*Q172</f>
        <v>0</v>
      </c>
      <c r="T172" s="16">
        <f>SUMIF('Tool Pneumatics CH4 VOC BTEX'!B:B,A172,'Tool Pneumatics CH4 VOC BTEX'!L:L)*Q172</f>
        <v>0</v>
      </c>
      <c r="U172" s="16">
        <f>SUMIF('Tool Pneumatics CH4 VOC BTEX'!B:B,A172,'Tool Pneumatics CH4 VOC BTEX'!N:N)*Q172</f>
        <v>0</v>
      </c>
    </row>
    <row r="173" spans="1:21" x14ac:dyDescent="0.25">
      <c r="A173" s="1" t="s">
        <v>2380</v>
      </c>
      <c r="B173" s="1" t="s">
        <v>1504</v>
      </c>
      <c r="C173" s="1" t="s">
        <v>1702</v>
      </c>
      <c r="D173" s="3" t="s">
        <v>2386</v>
      </c>
      <c r="E173" s="3" t="s">
        <v>23961</v>
      </c>
      <c r="F173" s="1" t="s">
        <v>2379</v>
      </c>
      <c r="G173" s="1">
        <v>8</v>
      </c>
      <c r="H173" s="1" t="s">
        <v>27475</v>
      </c>
      <c r="I173" s="1">
        <v>0</v>
      </c>
      <c r="J173" s="1" t="s">
        <v>27474</v>
      </c>
      <c r="K173" s="1">
        <f t="shared" si="8"/>
        <v>8</v>
      </c>
      <c r="L173" s="2">
        <f>SUMIFS('Basin Total Well Counts'!B:B,'Basin Total Well Counts'!A:A,F173)</f>
        <v>8</v>
      </c>
      <c r="M173" s="4">
        <f t="shared" si="9"/>
        <v>1</v>
      </c>
      <c r="N173" s="2">
        <f>SUMIF('Basin Emissions'!A:A,F173,'Basin Emissions'!B:B)</f>
        <v>316.14881280000003</v>
      </c>
      <c r="O173" s="8">
        <f t="shared" si="10"/>
        <v>316.14881280000003</v>
      </c>
      <c r="P173" s="7">
        <f>SUMIF('Tool Pneumatics CH4 VOC BTEX'!B:B,A173,'Tool Pneumatics CH4 VOC BTEX'!F:F)</f>
        <v>3.5899999141693102</v>
      </c>
      <c r="Q173" s="14">
        <f t="shared" si="11"/>
        <v>97.072658685585878</v>
      </c>
      <c r="R173" s="16">
        <f>SUMIF('Tool Pneumatics CH4 VOC BTEX'!B:B,A173,'Tool Pneumatics CH4 VOC BTEX'!H:H)*Q173</f>
        <v>0.44070988119448529</v>
      </c>
      <c r="S173" s="16">
        <f>SUMIF('Tool Pneumatics CH4 VOC BTEX'!B:B,A173,'Tool Pneumatics CH4 VOC BTEX'!J:J)*Q173</f>
        <v>2.4947673958612998E-2</v>
      </c>
      <c r="T173" s="16">
        <f>SUMIF('Tool Pneumatics CH4 VOC BTEX'!B:B,A173,'Tool Pneumatics CH4 VOC BTEX'!L:L)*Q173</f>
        <v>0.39295013107872551</v>
      </c>
      <c r="U173" s="16">
        <f>SUMIF('Tool Pneumatics CH4 VOC BTEX'!B:B,A173,'Tool Pneumatics CH4 VOC BTEX'!N:N)*Q173</f>
        <v>0.11153648656770278</v>
      </c>
    </row>
    <row r="174" spans="1:21" x14ac:dyDescent="0.25">
      <c r="A174" s="1" t="s">
        <v>2382</v>
      </c>
      <c r="B174" s="1" t="s">
        <v>1504</v>
      </c>
      <c r="C174" s="1" t="s">
        <v>1789</v>
      </c>
      <c r="D174" s="3" t="s">
        <v>2386</v>
      </c>
      <c r="E174" s="3" t="s">
        <v>23961</v>
      </c>
      <c r="F174" s="1" t="s">
        <v>2381</v>
      </c>
      <c r="G174" s="1">
        <v>0</v>
      </c>
      <c r="H174" s="1" t="s">
        <v>27474</v>
      </c>
      <c r="I174" s="1">
        <v>0</v>
      </c>
      <c r="J174" s="1" t="s">
        <v>27474</v>
      </c>
      <c r="K174" s="1">
        <f t="shared" si="8"/>
        <v>0</v>
      </c>
      <c r="L174" s="2">
        <f>SUMIFS('Basin Total Well Counts'!B:B,'Basin Total Well Counts'!A:A,F174)</f>
        <v>0</v>
      </c>
      <c r="M174" s="4">
        <f t="shared" si="9"/>
        <v>0</v>
      </c>
      <c r="N174" s="2">
        <f>SUMIF('Basin Emissions'!A:A,F174,'Basin Emissions'!B:B)</f>
        <v>134.64603840000001</v>
      </c>
      <c r="O174" s="8">
        <f t="shared" si="10"/>
        <v>0</v>
      </c>
      <c r="P174" s="7">
        <f>SUMIF('Tool Pneumatics CH4 VOC BTEX'!B:B,A174,'Tool Pneumatics CH4 VOC BTEX'!F:F)</f>
        <v>3.5899999141693102</v>
      </c>
      <c r="Q174" s="14">
        <f t="shared" si="11"/>
        <v>0</v>
      </c>
      <c r="R174" s="16">
        <f>SUMIF('Tool Pneumatics CH4 VOC BTEX'!B:B,A174,'Tool Pneumatics CH4 VOC BTEX'!H:H)*Q174</f>
        <v>0</v>
      </c>
      <c r="S174" s="16">
        <f>SUMIF('Tool Pneumatics CH4 VOC BTEX'!B:B,A174,'Tool Pneumatics CH4 VOC BTEX'!J:J)*Q174</f>
        <v>0</v>
      </c>
      <c r="T174" s="16">
        <f>SUMIF('Tool Pneumatics CH4 VOC BTEX'!B:B,A174,'Tool Pneumatics CH4 VOC BTEX'!L:L)*Q174</f>
        <v>0</v>
      </c>
      <c r="U174" s="16">
        <f>SUMIF('Tool Pneumatics CH4 VOC BTEX'!B:B,A174,'Tool Pneumatics CH4 VOC BTEX'!N:N)*Q174</f>
        <v>0</v>
      </c>
    </row>
    <row r="175" spans="1:21" x14ac:dyDescent="0.25">
      <c r="A175" s="1" t="s">
        <v>2384</v>
      </c>
      <c r="B175" s="1" t="s">
        <v>1504</v>
      </c>
      <c r="C175" s="1" t="s">
        <v>2385</v>
      </c>
      <c r="D175" s="3" t="s">
        <v>2386</v>
      </c>
      <c r="E175" s="3" t="s">
        <v>23961</v>
      </c>
      <c r="F175" s="1" t="s">
        <v>2383</v>
      </c>
      <c r="G175" s="1">
        <v>0</v>
      </c>
      <c r="H175" s="1" t="s">
        <v>27474</v>
      </c>
      <c r="I175" s="1">
        <v>0</v>
      </c>
      <c r="J175" s="1" t="s">
        <v>27474</v>
      </c>
      <c r="K175" s="1">
        <f t="shared" si="8"/>
        <v>0</v>
      </c>
      <c r="L175" s="2">
        <f>SUMIFS('Basin Total Well Counts'!B:B,'Basin Total Well Counts'!A:A,F175)</f>
        <v>0</v>
      </c>
      <c r="M175" s="4">
        <f t="shared" si="9"/>
        <v>0</v>
      </c>
      <c r="N175" s="2">
        <f>SUMIF('Basin Emissions'!A:A,F175,'Basin Emissions'!B:B)</f>
        <v>343.46157119999998</v>
      </c>
      <c r="O175" s="8">
        <f t="shared" si="10"/>
        <v>0</v>
      </c>
      <c r="P175" s="7">
        <f>SUMIF('Tool Pneumatics CH4 VOC BTEX'!B:B,A175,'Tool Pneumatics CH4 VOC BTEX'!F:F)</f>
        <v>3.5899999141693102</v>
      </c>
      <c r="Q175" s="14">
        <f t="shared" si="11"/>
        <v>0</v>
      </c>
      <c r="R175" s="16">
        <f>SUMIF('Tool Pneumatics CH4 VOC BTEX'!B:B,A175,'Tool Pneumatics CH4 VOC BTEX'!H:H)*Q175</f>
        <v>0</v>
      </c>
      <c r="S175" s="16">
        <f>SUMIF('Tool Pneumatics CH4 VOC BTEX'!B:B,A175,'Tool Pneumatics CH4 VOC BTEX'!J:J)*Q175</f>
        <v>0</v>
      </c>
      <c r="T175" s="16">
        <f>SUMIF('Tool Pneumatics CH4 VOC BTEX'!B:B,A175,'Tool Pneumatics CH4 VOC BTEX'!L:L)*Q175</f>
        <v>0</v>
      </c>
      <c r="U175" s="16">
        <f>SUMIF('Tool Pneumatics CH4 VOC BTEX'!B:B,A175,'Tool Pneumatics CH4 VOC BTEX'!N:N)*Q175</f>
        <v>0</v>
      </c>
    </row>
    <row r="176" spans="1:21" x14ac:dyDescent="0.25">
      <c r="A176" s="1" t="s">
        <v>2387</v>
      </c>
      <c r="B176" s="1" t="s">
        <v>1504</v>
      </c>
      <c r="C176" s="1" t="s">
        <v>2388</v>
      </c>
      <c r="D176" s="3" t="s">
        <v>2409</v>
      </c>
      <c r="E176" s="3" t="s">
        <v>2409</v>
      </c>
      <c r="F176" s="1" t="s">
        <v>2386</v>
      </c>
      <c r="G176" s="1">
        <v>0</v>
      </c>
      <c r="H176" s="1" t="s">
        <v>27474</v>
      </c>
      <c r="I176" s="1">
        <v>0</v>
      </c>
      <c r="J176" s="1" t="s">
        <v>27474</v>
      </c>
      <c r="K176" s="1">
        <f t="shared" si="8"/>
        <v>0</v>
      </c>
      <c r="L176" s="2">
        <f>SUMIFS('Basin Total Well Counts'!B:B,'Basin Total Well Counts'!A:A,F176)</f>
        <v>0</v>
      </c>
      <c r="M176" s="4">
        <f t="shared" si="9"/>
        <v>0</v>
      </c>
      <c r="N176" s="2">
        <f>SUMIF('Basin Emissions'!A:A,F176,'Basin Emissions'!B:B)</f>
        <v>187.76938669999998</v>
      </c>
      <c r="O176" s="8">
        <f t="shared" si="10"/>
        <v>0</v>
      </c>
      <c r="P176" s="7">
        <f>SUMIF('Tool Pneumatics CH4 VOC BTEX'!B:B,A176,'Tool Pneumatics CH4 VOC BTEX'!F:F)</f>
        <v>3.5899999141693102</v>
      </c>
      <c r="Q176" s="14">
        <f t="shared" si="11"/>
        <v>0</v>
      </c>
      <c r="R176" s="16">
        <f>SUMIF('Tool Pneumatics CH4 VOC BTEX'!B:B,A176,'Tool Pneumatics CH4 VOC BTEX'!H:H)*Q176</f>
        <v>0</v>
      </c>
      <c r="S176" s="16">
        <f>SUMIF('Tool Pneumatics CH4 VOC BTEX'!B:B,A176,'Tool Pneumatics CH4 VOC BTEX'!J:J)*Q176</f>
        <v>0</v>
      </c>
      <c r="T176" s="16">
        <f>SUMIF('Tool Pneumatics CH4 VOC BTEX'!B:B,A176,'Tool Pneumatics CH4 VOC BTEX'!L:L)*Q176</f>
        <v>0</v>
      </c>
      <c r="U176" s="16">
        <f>SUMIF('Tool Pneumatics CH4 VOC BTEX'!B:B,A176,'Tool Pneumatics CH4 VOC BTEX'!N:N)*Q176</f>
        <v>0</v>
      </c>
    </row>
    <row r="177" spans="1:21" x14ac:dyDescent="0.25">
      <c r="A177" s="1" t="s">
        <v>2389</v>
      </c>
      <c r="B177" s="1" t="s">
        <v>1504</v>
      </c>
      <c r="C177" s="1" t="s">
        <v>1974</v>
      </c>
      <c r="D177" s="3" t="s">
        <v>2404</v>
      </c>
      <c r="E177" s="3" t="s">
        <v>2404</v>
      </c>
      <c r="F177" s="1" t="s">
        <v>2386</v>
      </c>
      <c r="G177" s="1">
        <v>0</v>
      </c>
      <c r="H177" s="1" t="s">
        <v>27474</v>
      </c>
      <c r="I177" s="1">
        <v>0</v>
      </c>
      <c r="J177" s="1" t="s">
        <v>27474</v>
      </c>
      <c r="K177" s="1">
        <f t="shared" si="8"/>
        <v>0</v>
      </c>
      <c r="L177" s="2">
        <f>SUMIFS('Basin Total Well Counts'!B:B,'Basin Total Well Counts'!A:A,F177)</f>
        <v>0</v>
      </c>
      <c r="M177" s="4">
        <f t="shared" si="9"/>
        <v>0</v>
      </c>
      <c r="N177" s="2">
        <f>SUMIF('Basin Emissions'!A:A,F177,'Basin Emissions'!B:B)</f>
        <v>187.76938669999998</v>
      </c>
      <c r="O177" s="8">
        <f t="shared" si="10"/>
        <v>0</v>
      </c>
      <c r="P177" s="7">
        <f>SUMIF('Tool Pneumatics CH4 VOC BTEX'!B:B,A177,'Tool Pneumatics CH4 VOC BTEX'!F:F)</f>
        <v>3.5899999141693102</v>
      </c>
      <c r="Q177" s="14">
        <f t="shared" si="11"/>
        <v>0</v>
      </c>
      <c r="R177" s="16">
        <f>SUMIF('Tool Pneumatics CH4 VOC BTEX'!B:B,A177,'Tool Pneumatics CH4 VOC BTEX'!H:H)*Q177</f>
        <v>0</v>
      </c>
      <c r="S177" s="16">
        <f>SUMIF('Tool Pneumatics CH4 VOC BTEX'!B:B,A177,'Tool Pneumatics CH4 VOC BTEX'!J:J)*Q177</f>
        <v>0</v>
      </c>
      <c r="T177" s="16">
        <f>SUMIF('Tool Pneumatics CH4 VOC BTEX'!B:B,A177,'Tool Pneumatics CH4 VOC BTEX'!L:L)*Q177</f>
        <v>0</v>
      </c>
      <c r="U177" s="16">
        <f>SUMIF('Tool Pneumatics CH4 VOC BTEX'!B:B,A177,'Tool Pneumatics CH4 VOC BTEX'!N:N)*Q177</f>
        <v>0</v>
      </c>
    </row>
    <row r="178" spans="1:21" x14ac:dyDescent="0.25">
      <c r="A178" s="1" t="s">
        <v>2390</v>
      </c>
      <c r="B178" s="1" t="s">
        <v>1504</v>
      </c>
      <c r="C178" s="1" t="s">
        <v>2391</v>
      </c>
      <c r="D178" s="3" t="s">
        <v>2404</v>
      </c>
      <c r="E178" s="3" t="s">
        <v>2404</v>
      </c>
      <c r="F178" s="1" t="s">
        <v>2386</v>
      </c>
      <c r="G178" s="1">
        <v>0</v>
      </c>
      <c r="H178" s="1" t="s">
        <v>27474</v>
      </c>
      <c r="I178" s="1">
        <v>0</v>
      </c>
      <c r="J178" s="1" t="s">
        <v>27474</v>
      </c>
      <c r="K178" s="1">
        <f t="shared" si="8"/>
        <v>0</v>
      </c>
      <c r="L178" s="2">
        <f>SUMIFS('Basin Total Well Counts'!B:B,'Basin Total Well Counts'!A:A,F178)</f>
        <v>0</v>
      </c>
      <c r="M178" s="4">
        <f t="shared" si="9"/>
        <v>0</v>
      </c>
      <c r="N178" s="2">
        <f>SUMIF('Basin Emissions'!A:A,F178,'Basin Emissions'!B:B)</f>
        <v>187.76938669999998</v>
      </c>
      <c r="O178" s="8">
        <f t="shared" si="10"/>
        <v>0</v>
      </c>
      <c r="P178" s="7">
        <f>SUMIF('Tool Pneumatics CH4 VOC BTEX'!B:B,A178,'Tool Pneumatics CH4 VOC BTEX'!F:F)</f>
        <v>3.5899999141693102</v>
      </c>
      <c r="Q178" s="14">
        <f t="shared" si="11"/>
        <v>0</v>
      </c>
      <c r="R178" s="16">
        <f>SUMIF('Tool Pneumatics CH4 VOC BTEX'!B:B,A178,'Tool Pneumatics CH4 VOC BTEX'!H:H)*Q178</f>
        <v>0</v>
      </c>
      <c r="S178" s="16">
        <f>SUMIF('Tool Pneumatics CH4 VOC BTEX'!B:B,A178,'Tool Pneumatics CH4 VOC BTEX'!J:J)*Q178</f>
        <v>0</v>
      </c>
      <c r="T178" s="16">
        <f>SUMIF('Tool Pneumatics CH4 VOC BTEX'!B:B,A178,'Tool Pneumatics CH4 VOC BTEX'!L:L)*Q178</f>
        <v>0</v>
      </c>
      <c r="U178" s="16">
        <f>SUMIF('Tool Pneumatics CH4 VOC BTEX'!B:B,A178,'Tool Pneumatics CH4 VOC BTEX'!N:N)*Q178</f>
        <v>0</v>
      </c>
    </row>
    <row r="179" spans="1:21" x14ac:dyDescent="0.25">
      <c r="A179" s="1" t="s">
        <v>2392</v>
      </c>
      <c r="B179" s="1" t="s">
        <v>1504</v>
      </c>
      <c r="C179" s="1" t="s">
        <v>2393</v>
      </c>
      <c r="D179" s="3" t="s">
        <v>1006</v>
      </c>
      <c r="E179" s="3" t="s">
        <v>1006</v>
      </c>
      <c r="F179" s="1" t="s">
        <v>2386</v>
      </c>
      <c r="G179" s="1">
        <v>0</v>
      </c>
      <c r="H179" s="1" t="s">
        <v>27474</v>
      </c>
      <c r="I179" s="1">
        <v>0</v>
      </c>
      <c r="J179" s="1" t="s">
        <v>27474</v>
      </c>
      <c r="K179" s="1">
        <f t="shared" si="8"/>
        <v>0</v>
      </c>
      <c r="L179" s="2">
        <f>SUMIFS('Basin Total Well Counts'!B:B,'Basin Total Well Counts'!A:A,F179)</f>
        <v>0</v>
      </c>
      <c r="M179" s="4">
        <f t="shared" si="9"/>
        <v>0</v>
      </c>
      <c r="N179" s="2">
        <f>SUMIF('Basin Emissions'!A:A,F179,'Basin Emissions'!B:B)</f>
        <v>187.76938669999998</v>
      </c>
      <c r="O179" s="8">
        <f t="shared" si="10"/>
        <v>0</v>
      </c>
      <c r="P179" s="7">
        <f>SUMIF('Tool Pneumatics CH4 VOC BTEX'!B:B,A179,'Tool Pneumatics CH4 VOC BTEX'!F:F)</f>
        <v>3.5899999141693102</v>
      </c>
      <c r="Q179" s="14">
        <f t="shared" si="11"/>
        <v>0</v>
      </c>
      <c r="R179" s="16">
        <f>SUMIF('Tool Pneumatics CH4 VOC BTEX'!B:B,A179,'Tool Pneumatics CH4 VOC BTEX'!H:H)*Q179</f>
        <v>0</v>
      </c>
      <c r="S179" s="16">
        <f>SUMIF('Tool Pneumatics CH4 VOC BTEX'!B:B,A179,'Tool Pneumatics CH4 VOC BTEX'!J:J)*Q179</f>
        <v>0</v>
      </c>
      <c r="T179" s="16">
        <f>SUMIF('Tool Pneumatics CH4 VOC BTEX'!B:B,A179,'Tool Pneumatics CH4 VOC BTEX'!L:L)*Q179</f>
        <v>0</v>
      </c>
      <c r="U179" s="16">
        <f>SUMIF('Tool Pneumatics CH4 VOC BTEX'!B:B,A179,'Tool Pneumatics CH4 VOC BTEX'!N:N)*Q179</f>
        <v>0</v>
      </c>
    </row>
    <row r="180" spans="1:21" x14ac:dyDescent="0.25">
      <c r="A180" s="1" t="s">
        <v>2394</v>
      </c>
      <c r="B180" s="1" t="s">
        <v>1504</v>
      </c>
      <c r="C180" s="1" t="s">
        <v>1508</v>
      </c>
      <c r="D180" s="3" t="s">
        <v>2404</v>
      </c>
      <c r="E180" s="3" t="s">
        <v>2404</v>
      </c>
      <c r="F180" s="1" t="s">
        <v>2386</v>
      </c>
      <c r="G180" s="1">
        <v>0</v>
      </c>
      <c r="H180" s="1" t="s">
        <v>27474</v>
      </c>
      <c r="I180" s="1">
        <v>0</v>
      </c>
      <c r="J180" s="1" t="s">
        <v>27474</v>
      </c>
      <c r="K180" s="1">
        <f t="shared" si="8"/>
        <v>0</v>
      </c>
      <c r="L180" s="2">
        <f>SUMIFS('Basin Total Well Counts'!B:B,'Basin Total Well Counts'!A:A,F180)</f>
        <v>0</v>
      </c>
      <c r="M180" s="4">
        <f t="shared" si="9"/>
        <v>0</v>
      </c>
      <c r="N180" s="2">
        <f>SUMIF('Basin Emissions'!A:A,F180,'Basin Emissions'!B:B)</f>
        <v>187.76938669999998</v>
      </c>
      <c r="O180" s="8">
        <f t="shared" si="10"/>
        <v>0</v>
      </c>
      <c r="P180" s="7">
        <f>SUMIF('Tool Pneumatics CH4 VOC BTEX'!B:B,A180,'Tool Pneumatics CH4 VOC BTEX'!F:F)</f>
        <v>3.5899999141693102</v>
      </c>
      <c r="Q180" s="14">
        <f t="shared" si="11"/>
        <v>0</v>
      </c>
      <c r="R180" s="16">
        <f>SUMIF('Tool Pneumatics CH4 VOC BTEX'!B:B,A180,'Tool Pneumatics CH4 VOC BTEX'!H:H)*Q180</f>
        <v>0</v>
      </c>
      <c r="S180" s="16">
        <f>SUMIF('Tool Pneumatics CH4 VOC BTEX'!B:B,A180,'Tool Pneumatics CH4 VOC BTEX'!J:J)*Q180</f>
        <v>0</v>
      </c>
      <c r="T180" s="16">
        <f>SUMIF('Tool Pneumatics CH4 VOC BTEX'!B:B,A180,'Tool Pneumatics CH4 VOC BTEX'!L:L)*Q180</f>
        <v>0</v>
      </c>
      <c r="U180" s="16">
        <f>SUMIF('Tool Pneumatics CH4 VOC BTEX'!B:B,A180,'Tool Pneumatics CH4 VOC BTEX'!N:N)*Q180</f>
        <v>0</v>
      </c>
    </row>
    <row r="181" spans="1:21" x14ac:dyDescent="0.25">
      <c r="A181" s="1" t="s">
        <v>2395</v>
      </c>
      <c r="B181" s="1" t="s">
        <v>1504</v>
      </c>
      <c r="C181" s="1" t="s">
        <v>1755</v>
      </c>
      <c r="D181" s="3" t="s">
        <v>2421</v>
      </c>
      <c r="E181" s="3" t="s">
        <v>2421</v>
      </c>
      <c r="F181" s="1" t="s">
        <v>2383</v>
      </c>
      <c r="G181" s="1">
        <v>0</v>
      </c>
      <c r="H181" s="1" t="s">
        <v>27474</v>
      </c>
      <c r="I181" s="1">
        <v>0</v>
      </c>
      <c r="J181" s="1" t="s">
        <v>27474</v>
      </c>
      <c r="K181" s="1">
        <f t="shared" si="8"/>
        <v>0</v>
      </c>
      <c r="L181" s="2">
        <f>SUMIFS('Basin Total Well Counts'!B:B,'Basin Total Well Counts'!A:A,F181)</f>
        <v>0</v>
      </c>
      <c r="M181" s="4">
        <f t="shared" si="9"/>
        <v>0</v>
      </c>
      <c r="N181" s="2">
        <f>SUMIF('Basin Emissions'!A:A,F181,'Basin Emissions'!B:B)</f>
        <v>343.46157119999998</v>
      </c>
      <c r="O181" s="8">
        <f t="shared" si="10"/>
        <v>0</v>
      </c>
      <c r="P181" s="7">
        <f>SUMIF('Tool Pneumatics CH4 VOC BTEX'!B:B,A181,'Tool Pneumatics CH4 VOC BTEX'!F:F)</f>
        <v>3.5899999141693102</v>
      </c>
      <c r="Q181" s="14">
        <f t="shared" si="11"/>
        <v>0</v>
      </c>
      <c r="R181" s="16">
        <f>SUMIF('Tool Pneumatics CH4 VOC BTEX'!B:B,A181,'Tool Pneumatics CH4 VOC BTEX'!H:H)*Q181</f>
        <v>0</v>
      </c>
      <c r="S181" s="16">
        <f>SUMIF('Tool Pneumatics CH4 VOC BTEX'!B:B,A181,'Tool Pneumatics CH4 VOC BTEX'!J:J)*Q181</f>
        <v>0</v>
      </c>
      <c r="T181" s="16">
        <f>SUMIF('Tool Pneumatics CH4 VOC BTEX'!B:B,A181,'Tool Pneumatics CH4 VOC BTEX'!L:L)*Q181</f>
        <v>0</v>
      </c>
      <c r="U181" s="16">
        <f>SUMIF('Tool Pneumatics CH4 VOC BTEX'!B:B,A181,'Tool Pneumatics CH4 VOC BTEX'!N:N)*Q181</f>
        <v>0</v>
      </c>
    </row>
    <row r="182" spans="1:21" x14ac:dyDescent="0.25">
      <c r="A182" s="1" t="s">
        <v>2396</v>
      </c>
      <c r="B182" s="1" t="s">
        <v>1504</v>
      </c>
      <c r="C182" s="1" t="s">
        <v>1503</v>
      </c>
      <c r="D182" s="3" t="s">
        <v>2404</v>
      </c>
      <c r="E182" s="3" t="s">
        <v>2404</v>
      </c>
      <c r="F182" s="1" t="s">
        <v>2379</v>
      </c>
      <c r="G182" s="1">
        <v>0</v>
      </c>
      <c r="H182" s="1" t="s">
        <v>27474</v>
      </c>
      <c r="I182" s="1">
        <v>0</v>
      </c>
      <c r="J182" s="1" t="s">
        <v>27474</v>
      </c>
      <c r="K182" s="1">
        <f t="shared" si="8"/>
        <v>0</v>
      </c>
      <c r="L182" s="2">
        <f>SUMIFS('Basin Total Well Counts'!B:B,'Basin Total Well Counts'!A:A,F182)</f>
        <v>8</v>
      </c>
      <c r="M182" s="4">
        <f t="shared" si="9"/>
        <v>0</v>
      </c>
      <c r="N182" s="2">
        <f>SUMIF('Basin Emissions'!A:A,F182,'Basin Emissions'!B:B)</f>
        <v>316.14881280000003</v>
      </c>
      <c r="O182" s="8">
        <f t="shared" si="10"/>
        <v>0</v>
      </c>
      <c r="P182" s="7">
        <f>SUMIF('Tool Pneumatics CH4 VOC BTEX'!B:B,A182,'Tool Pneumatics CH4 VOC BTEX'!F:F)</f>
        <v>3.5899999141693102</v>
      </c>
      <c r="Q182" s="14">
        <f t="shared" si="11"/>
        <v>0</v>
      </c>
      <c r="R182" s="16">
        <f>SUMIF('Tool Pneumatics CH4 VOC BTEX'!B:B,A182,'Tool Pneumatics CH4 VOC BTEX'!H:H)*Q182</f>
        <v>0</v>
      </c>
      <c r="S182" s="16">
        <f>SUMIF('Tool Pneumatics CH4 VOC BTEX'!B:B,A182,'Tool Pneumatics CH4 VOC BTEX'!J:J)*Q182</f>
        <v>0</v>
      </c>
      <c r="T182" s="16">
        <f>SUMIF('Tool Pneumatics CH4 VOC BTEX'!B:B,A182,'Tool Pneumatics CH4 VOC BTEX'!L:L)*Q182</f>
        <v>0</v>
      </c>
      <c r="U182" s="16">
        <f>SUMIF('Tool Pneumatics CH4 VOC BTEX'!B:B,A182,'Tool Pneumatics CH4 VOC BTEX'!N:N)*Q182</f>
        <v>0</v>
      </c>
    </row>
    <row r="183" spans="1:21" x14ac:dyDescent="0.25">
      <c r="A183" s="1" t="s">
        <v>2397</v>
      </c>
      <c r="B183" s="1" t="s">
        <v>1504</v>
      </c>
      <c r="C183" s="1" t="s">
        <v>1727</v>
      </c>
      <c r="D183" s="3" t="s">
        <v>2404</v>
      </c>
      <c r="E183" s="3" t="s">
        <v>2404</v>
      </c>
      <c r="F183" s="1" t="s">
        <v>2386</v>
      </c>
      <c r="G183" s="1">
        <v>0</v>
      </c>
      <c r="H183" s="1" t="s">
        <v>27474</v>
      </c>
      <c r="I183" s="1">
        <v>0</v>
      </c>
      <c r="J183" s="1" t="s">
        <v>27474</v>
      </c>
      <c r="K183" s="1">
        <f t="shared" si="8"/>
        <v>0</v>
      </c>
      <c r="L183" s="2">
        <f>SUMIFS('Basin Total Well Counts'!B:B,'Basin Total Well Counts'!A:A,F183)</f>
        <v>0</v>
      </c>
      <c r="M183" s="4">
        <f t="shared" si="9"/>
        <v>0</v>
      </c>
      <c r="N183" s="2">
        <f>SUMIF('Basin Emissions'!A:A,F183,'Basin Emissions'!B:B)</f>
        <v>187.76938669999998</v>
      </c>
      <c r="O183" s="8">
        <f t="shared" si="10"/>
        <v>0</v>
      </c>
      <c r="P183" s="7">
        <f>SUMIF('Tool Pneumatics CH4 VOC BTEX'!B:B,A183,'Tool Pneumatics CH4 VOC BTEX'!F:F)</f>
        <v>3.5899999141693102</v>
      </c>
      <c r="Q183" s="14">
        <f t="shared" si="11"/>
        <v>0</v>
      </c>
      <c r="R183" s="16">
        <f>SUMIF('Tool Pneumatics CH4 VOC BTEX'!B:B,A183,'Tool Pneumatics CH4 VOC BTEX'!H:H)*Q183</f>
        <v>0</v>
      </c>
      <c r="S183" s="16">
        <f>SUMIF('Tool Pneumatics CH4 VOC BTEX'!B:B,A183,'Tool Pneumatics CH4 VOC BTEX'!J:J)*Q183</f>
        <v>0</v>
      </c>
      <c r="T183" s="16">
        <f>SUMIF('Tool Pneumatics CH4 VOC BTEX'!B:B,A183,'Tool Pneumatics CH4 VOC BTEX'!L:L)*Q183</f>
        <v>0</v>
      </c>
      <c r="U183" s="16">
        <f>SUMIF('Tool Pneumatics CH4 VOC BTEX'!B:B,A183,'Tool Pneumatics CH4 VOC BTEX'!N:N)*Q183</f>
        <v>0</v>
      </c>
    </row>
    <row r="184" spans="1:21" x14ac:dyDescent="0.25">
      <c r="A184" s="1" t="s">
        <v>2398</v>
      </c>
      <c r="B184" s="1" t="s">
        <v>1504</v>
      </c>
      <c r="C184" s="1" t="s">
        <v>1986</v>
      </c>
      <c r="D184" s="3" t="s">
        <v>2404</v>
      </c>
      <c r="E184" s="3" t="s">
        <v>2404</v>
      </c>
      <c r="F184" s="1" t="s">
        <v>2386</v>
      </c>
      <c r="G184" s="1">
        <v>0</v>
      </c>
      <c r="H184" s="1" t="s">
        <v>27474</v>
      </c>
      <c r="I184" s="1">
        <v>0</v>
      </c>
      <c r="J184" s="1" t="s">
        <v>27474</v>
      </c>
      <c r="K184" s="1">
        <f t="shared" si="8"/>
        <v>0</v>
      </c>
      <c r="L184" s="2">
        <f>SUMIFS('Basin Total Well Counts'!B:B,'Basin Total Well Counts'!A:A,F184)</f>
        <v>0</v>
      </c>
      <c r="M184" s="4">
        <f t="shared" si="9"/>
        <v>0</v>
      </c>
      <c r="N184" s="2">
        <f>SUMIF('Basin Emissions'!A:A,F184,'Basin Emissions'!B:B)</f>
        <v>187.76938669999998</v>
      </c>
      <c r="O184" s="8">
        <f t="shared" si="10"/>
        <v>0</v>
      </c>
      <c r="P184" s="7">
        <f>SUMIF('Tool Pneumatics CH4 VOC BTEX'!B:B,A184,'Tool Pneumatics CH4 VOC BTEX'!F:F)</f>
        <v>3.5899999141693102</v>
      </c>
      <c r="Q184" s="14">
        <f t="shared" si="11"/>
        <v>0</v>
      </c>
      <c r="R184" s="16">
        <f>SUMIF('Tool Pneumatics CH4 VOC BTEX'!B:B,A184,'Tool Pneumatics CH4 VOC BTEX'!H:H)*Q184</f>
        <v>0</v>
      </c>
      <c r="S184" s="16">
        <f>SUMIF('Tool Pneumatics CH4 VOC BTEX'!B:B,A184,'Tool Pneumatics CH4 VOC BTEX'!J:J)*Q184</f>
        <v>0</v>
      </c>
      <c r="T184" s="16">
        <f>SUMIF('Tool Pneumatics CH4 VOC BTEX'!B:B,A184,'Tool Pneumatics CH4 VOC BTEX'!L:L)*Q184</f>
        <v>0</v>
      </c>
      <c r="U184" s="16">
        <f>SUMIF('Tool Pneumatics CH4 VOC BTEX'!B:B,A184,'Tool Pneumatics CH4 VOC BTEX'!N:N)*Q184</f>
        <v>0</v>
      </c>
    </row>
    <row r="185" spans="1:21" x14ac:dyDescent="0.25">
      <c r="A185" s="1" t="s">
        <v>2399</v>
      </c>
      <c r="B185" s="1" t="s">
        <v>1504</v>
      </c>
      <c r="C185" s="1" t="s">
        <v>2400</v>
      </c>
      <c r="D185" s="3" t="s">
        <v>2409</v>
      </c>
      <c r="E185" s="3" t="s">
        <v>2409</v>
      </c>
      <c r="F185" s="1" t="s">
        <v>2386</v>
      </c>
      <c r="G185" s="1">
        <v>0</v>
      </c>
      <c r="H185" s="1" t="s">
        <v>27474</v>
      </c>
      <c r="I185" s="1">
        <v>0</v>
      </c>
      <c r="J185" s="1" t="s">
        <v>27474</v>
      </c>
      <c r="K185" s="1">
        <f t="shared" si="8"/>
        <v>0</v>
      </c>
      <c r="L185" s="2">
        <f>SUMIFS('Basin Total Well Counts'!B:B,'Basin Total Well Counts'!A:A,F185)</f>
        <v>0</v>
      </c>
      <c r="M185" s="4">
        <f t="shared" si="9"/>
        <v>0</v>
      </c>
      <c r="N185" s="2">
        <f>SUMIF('Basin Emissions'!A:A,F185,'Basin Emissions'!B:B)</f>
        <v>187.76938669999998</v>
      </c>
      <c r="O185" s="8">
        <f t="shared" si="10"/>
        <v>0</v>
      </c>
      <c r="P185" s="7">
        <f>SUMIF('Tool Pneumatics CH4 VOC BTEX'!B:B,A185,'Tool Pneumatics CH4 VOC BTEX'!F:F)</f>
        <v>3.5899999141693102</v>
      </c>
      <c r="Q185" s="14">
        <f t="shared" si="11"/>
        <v>0</v>
      </c>
      <c r="R185" s="16">
        <f>SUMIF('Tool Pneumatics CH4 VOC BTEX'!B:B,A185,'Tool Pneumatics CH4 VOC BTEX'!H:H)*Q185</f>
        <v>0</v>
      </c>
      <c r="S185" s="16">
        <f>SUMIF('Tool Pneumatics CH4 VOC BTEX'!B:B,A185,'Tool Pneumatics CH4 VOC BTEX'!J:J)*Q185</f>
        <v>0</v>
      </c>
      <c r="T185" s="16">
        <f>SUMIF('Tool Pneumatics CH4 VOC BTEX'!B:B,A185,'Tool Pneumatics CH4 VOC BTEX'!L:L)*Q185</f>
        <v>0</v>
      </c>
      <c r="U185" s="16">
        <f>SUMIF('Tool Pneumatics CH4 VOC BTEX'!B:B,A185,'Tool Pneumatics CH4 VOC BTEX'!N:N)*Q185</f>
        <v>0</v>
      </c>
    </row>
    <row r="186" spans="1:21" x14ac:dyDescent="0.25">
      <c r="A186" s="1" t="s">
        <v>2401</v>
      </c>
      <c r="B186" s="1" t="s">
        <v>1504</v>
      </c>
      <c r="C186" s="1" t="s">
        <v>2402</v>
      </c>
      <c r="D186" s="3" t="s">
        <v>2421</v>
      </c>
      <c r="E186" s="3" t="s">
        <v>2421</v>
      </c>
      <c r="F186" s="1" t="s">
        <v>2386</v>
      </c>
      <c r="G186" s="1">
        <v>0</v>
      </c>
      <c r="H186" s="1" t="s">
        <v>27474</v>
      </c>
      <c r="I186" s="1">
        <v>0</v>
      </c>
      <c r="J186" s="1" t="s">
        <v>27474</v>
      </c>
      <c r="K186" s="1">
        <f t="shared" si="8"/>
        <v>0</v>
      </c>
      <c r="L186" s="2">
        <f>SUMIFS('Basin Total Well Counts'!B:B,'Basin Total Well Counts'!A:A,F186)</f>
        <v>0</v>
      </c>
      <c r="M186" s="4">
        <f t="shared" si="9"/>
        <v>0</v>
      </c>
      <c r="N186" s="2">
        <f>SUMIF('Basin Emissions'!A:A,F186,'Basin Emissions'!B:B)</f>
        <v>187.76938669999998</v>
      </c>
      <c r="O186" s="8">
        <f t="shared" si="10"/>
        <v>0</v>
      </c>
      <c r="P186" s="7">
        <f>SUMIF('Tool Pneumatics CH4 VOC BTEX'!B:B,A186,'Tool Pneumatics CH4 VOC BTEX'!F:F)</f>
        <v>3.5899999141693102</v>
      </c>
      <c r="Q186" s="14">
        <f t="shared" si="11"/>
        <v>0</v>
      </c>
      <c r="R186" s="16">
        <f>SUMIF('Tool Pneumatics CH4 VOC BTEX'!B:B,A186,'Tool Pneumatics CH4 VOC BTEX'!H:H)*Q186</f>
        <v>0</v>
      </c>
      <c r="S186" s="16">
        <f>SUMIF('Tool Pneumatics CH4 VOC BTEX'!B:B,A186,'Tool Pneumatics CH4 VOC BTEX'!J:J)*Q186</f>
        <v>0</v>
      </c>
      <c r="T186" s="16">
        <f>SUMIF('Tool Pneumatics CH4 VOC BTEX'!B:B,A186,'Tool Pneumatics CH4 VOC BTEX'!L:L)*Q186</f>
        <v>0</v>
      </c>
      <c r="U186" s="16">
        <f>SUMIF('Tool Pneumatics CH4 VOC BTEX'!B:B,A186,'Tool Pneumatics CH4 VOC BTEX'!N:N)*Q186</f>
        <v>0</v>
      </c>
    </row>
    <row r="187" spans="1:21" x14ac:dyDescent="0.25">
      <c r="A187" s="1" t="s">
        <v>2403</v>
      </c>
      <c r="B187" s="1" t="s">
        <v>1504</v>
      </c>
      <c r="C187" s="1" t="s">
        <v>2028</v>
      </c>
      <c r="D187" s="3" t="s">
        <v>2404</v>
      </c>
      <c r="E187" s="3" t="s">
        <v>2404</v>
      </c>
      <c r="F187" s="1" t="s">
        <v>2386</v>
      </c>
      <c r="G187" s="1">
        <v>0</v>
      </c>
      <c r="H187" s="1" t="s">
        <v>27474</v>
      </c>
      <c r="I187" s="1">
        <v>0</v>
      </c>
      <c r="J187" s="1" t="s">
        <v>27474</v>
      </c>
      <c r="K187" s="1">
        <f t="shared" si="8"/>
        <v>0</v>
      </c>
      <c r="L187" s="2">
        <f>SUMIFS('Basin Total Well Counts'!B:B,'Basin Total Well Counts'!A:A,F187)</f>
        <v>0</v>
      </c>
      <c r="M187" s="4">
        <f t="shared" si="9"/>
        <v>0</v>
      </c>
      <c r="N187" s="2">
        <f>SUMIF('Basin Emissions'!A:A,F187,'Basin Emissions'!B:B)</f>
        <v>187.76938669999998</v>
      </c>
      <c r="O187" s="8">
        <f t="shared" si="10"/>
        <v>0</v>
      </c>
      <c r="P187" s="7">
        <f>SUMIF('Tool Pneumatics CH4 VOC BTEX'!B:B,A187,'Tool Pneumatics CH4 VOC BTEX'!F:F)</f>
        <v>3.5899999141693102</v>
      </c>
      <c r="Q187" s="14">
        <f t="shared" si="11"/>
        <v>0</v>
      </c>
      <c r="R187" s="16">
        <f>SUMIF('Tool Pneumatics CH4 VOC BTEX'!B:B,A187,'Tool Pneumatics CH4 VOC BTEX'!H:H)*Q187</f>
        <v>0</v>
      </c>
      <c r="S187" s="16">
        <f>SUMIF('Tool Pneumatics CH4 VOC BTEX'!B:B,A187,'Tool Pneumatics CH4 VOC BTEX'!J:J)*Q187</f>
        <v>0</v>
      </c>
      <c r="T187" s="16">
        <f>SUMIF('Tool Pneumatics CH4 VOC BTEX'!B:B,A187,'Tool Pneumatics CH4 VOC BTEX'!L:L)*Q187</f>
        <v>0</v>
      </c>
      <c r="U187" s="16">
        <f>SUMIF('Tool Pneumatics CH4 VOC BTEX'!B:B,A187,'Tool Pneumatics CH4 VOC BTEX'!N:N)*Q187</f>
        <v>0</v>
      </c>
    </row>
    <row r="188" spans="1:21" x14ac:dyDescent="0.25">
      <c r="A188" s="1" t="s">
        <v>2511</v>
      </c>
      <c r="B188" s="1" t="s">
        <v>1489</v>
      </c>
      <c r="C188" s="1" t="s">
        <v>2110</v>
      </c>
      <c r="D188" s="3" t="s">
        <v>2517</v>
      </c>
      <c r="E188" s="3" t="s">
        <v>23961</v>
      </c>
      <c r="F188" s="1" t="s">
        <v>2510</v>
      </c>
      <c r="G188" s="1">
        <v>0</v>
      </c>
      <c r="H188" s="1" t="s">
        <v>27474</v>
      </c>
      <c r="I188" s="1">
        <v>0</v>
      </c>
      <c r="J188" s="1" t="s">
        <v>27474</v>
      </c>
      <c r="K188" s="1">
        <f t="shared" si="8"/>
        <v>0</v>
      </c>
      <c r="L188" s="2">
        <f>SUMIFS('Basin Total Well Counts'!B:B,'Basin Total Well Counts'!A:A,F188)</f>
        <v>0</v>
      </c>
      <c r="M188" s="4">
        <f t="shared" si="9"/>
        <v>0</v>
      </c>
      <c r="N188" s="2">
        <f>SUMIF('Basin Emissions'!A:A,F188,'Basin Emissions'!B:B)</f>
        <v>0</v>
      </c>
      <c r="O188" s="8">
        <f t="shared" si="10"/>
        <v>0</v>
      </c>
      <c r="P188" s="7">
        <f>SUMIF('Tool Pneumatics CH4 VOC BTEX'!B:B,A188,'Tool Pneumatics CH4 VOC BTEX'!F:F)</f>
        <v>3.5899999141693102</v>
      </c>
      <c r="Q188" s="14">
        <f t="shared" si="11"/>
        <v>0</v>
      </c>
      <c r="R188" s="16">
        <f>SUMIF('Tool Pneumatics CH4 VOC BTEX'!B:B,A188,'Tool Pneumatics CH4 VOC BTEX'!H:H)*Q188</f>
        <v>0</v>
      </c>
      <c r="S188" s="16">
        <f>SUMIF('Tool Pneumatics CH4 VOC BTEX'!B:B,A188,'Tool Pneumatics CH4 VOC BTEX'!J:J)*Q188</f>
        <v>0</v>
      </c>
      <c r="T188" s="16">
        <f>SUMIF('Tool Pneumatics CH4 VOC BTEX'!B:B,A188,'Tool Pneumatics CH4 VOC BTEX'!L:L)*Q188</f>
        <v>0</v>
      </c>
      <c r="U188" s="16">
        <f>SUMIF('Tool Pneumatics CH4 VOC BTEX'!B:B,A188,'Tool Pneumatics CH4 VOC BTEX'!N:N)*Q188</f>
        <v>0</v>
      </c>
    </row>
    <row r="189" spans="1:21" x14ac:dyDescent="0.25">
      <c r="A189" s="1" t="s">
        <v>2513</v>
      </c>
      <c r="B189" s="1" t="s">
        <v>1489</v>
      </c>
      <c r="C189" s="1" t="s">
        <v>2514</v>
      </c>
      <c r="D189" s="3" t="s">
        <v>2510</v>
      </c>
      <c r="E189" s="3" t="s">
        <v>23961</v>
      </c>
      <c r="F189" s="1" t="s">
        <v>2512</v>
      </c>
      <c r="G189" s="1">
        <v>0</v>
      </c>
      <c r="H189" s="1" t="s">
        <v>27474</v>
      </c>
      <c r="I189" s="1">
        <v>0</v>
      </c>
      <c r="J189" s="1" t="s">
        <v>27474</v>
      </c>
      <c r="K189" s="1">
        <f t="shared" si="8"/>
        <v>0</v>
      </c>
      <c r="L189" s="2">
        <f>SUMIFS('Basin Total Well Counts'!B:B,'Basin Total Well Counts'!A:A,F189)</f>
        <v>1</v>
      </c>
      <c r="M189" s="4">
        <f t="shared" si="9"/>
        <v>0</v>
      </c>
      <c r="N189" s="2">
        <f>SUMIF('Basin Emissions'!A:A,F189,'Basin Emissions'!B:B)</f>
        <v>0</v>
      </c>
      <c r="O189" s="8">
        <f t="shared" si="10"/>
        <v>0</v>
      </c>
      <c r="P189" s="7">
        <f>SUMIF('Tool Pneumatics CH4 VOC BTEX'!B:B,A189,'Tool Pneumatics CH4 VOC BTEX'!F:F)</f>
        <v>3.5899999141693102</v>
      </c>
      <c r="Q189" s="14">
        <f t="shared" si="11"/>
        <v>0</v>
      </c>
      <c r="R189" s="16">
        <f>SUMIF('Tool Pneumatics CH4 VOC BTEX'!B:B,A189,'Tool Pneumatics CH4 VOC BTEX'!H:H)*Q189</f>
        <v>0</v>
      </c>
      <c r="S189" s="16">
        <f>SUMIF('Tool Pneumatics CH4 VOC BTEX'!B:B,A189,'Tool Pneumatics CH4 VOC BTEX'!J:J)*Q189</f>
        <v>0</v>
      </c>
      <c r="T189" s="16">
        <f>SUMIF('Tool Pneumatics CH4 VOC BTEX'!B:B,A189,'Tool Pneumatics CH4 VOC BTEX'!L:L)*Q189</f>
        <v>0</v>
      </c>
      <c r="U189" s="16">
        <f>SUMIF('Tool Pneumatics CH4 VOC BTEX'!B:B,A189,'Tool Pneumatics CH4 VOC BTEX'!N:N)*Q189</f>
        <v>0</v>
      </c>
    </row>
    <row r="190" spans="1:21" x14ac:dyDescent="0.25">
      <c r="A190" s="1" t="s">
        <v>2515</v>
      </c>
      <c r="B190" s="1" t="s">
        <v>1489</v>
      </c>
      <c r="C190" s="1" t="s">
        <v>2516</v>
      </c>
      <c r="D190" s="3" t="s">
        <v>2517</v>
      </c>
      <c r="E190" s="3" t="s">
        <v>23961</v>
      </c>
      <c r="F190" s="1" t="s">
        <v>2512</v>
      </c>
      <c r="G190" s="1">
        <v>0</v>
      </c>
      <c r="H190" s="1" t="s">
        <v>27474</v>
      </c>
      <c r="I190" s="1">
        <v>0</v>
      </c>
      <c r="J190" s="1" t="s">
        <v>27474</v>
      </c>
      <c r="K190" s="1">
        <f t="shared" si="8"/>
        <v>0</v>
      </c>
      <c r="L190" s="2">
        <f>SUMIFS('Basin Total Well Counts'!B:B,'Basin Total Well Counts'!A:A,F190)</f>
        <v>1</v>
      </c>
      <c r="M190" s="4">
        <f t="shared" si="9"/>
        <v>0</v>
      </c>
      <c r="N190" s="2">
        <f>SUMIF('Basin Emissions'!A:A,F190,'Basin Emissions'!B:B)</f>
        <v>0</v>
      </c>
      <c r="O190" s="8">
        <f t="shared" si="10"/>
        <v>0</v>
      </c>
      <c r="P190" s="7">
        <f>SUMIF('Tool Pneumatics CH4 VOC BTEX'!B:B,A190,'Tool Pneumatics CH4 VOC BTEX'!F:F)</f>
        <v>3.5899999141693102</v>
      </c>
      <c r="Q190" s="14">
        <f t="shared" si="11"/>
        <v>0</v>
      </c>
      <c r="R190" s="16">
        <f>SUMIF('Tool Pneumatics CH4 VOC BTEX'!B:B,A190,'Tool Pneumatics CH4 VOC BTEX'!H:H)*Q190</f>
        <v>0</v>
      </c>
      <c r="S190" s="16">
        <f>SUMIF('Tool Pneumatics CH4 VOC BTEX'!B:B,A190,'Tool Pneumatics CH4 VOC BTEX'!J:J)*Q190</f>
        <v>0</v>
      </c>
      <c r="T190" s="16">
        <f>SUMIF('Tool Pneumatics CH4 VOC BTEX'!B:B,A190,'Tool Pneumatics CH4 VOC BTEX'!L:L)*Q190</f>
        <v>0</v>
      </c>
      <c r="U190" s="16">
        <f>SUMIF('Tool Pneumatics CH4 VOC BTEX'!B:B,A190,'Tool Pneumatics CH4 VOC BTEX'!N:N)*Q190</f>
        <v>0</v>
      </c>
    </row>
    <row r="191" spans="1:21" x14ac:dyDescent="0.25">
      <c r="A191" s="1" t="s">
        <v>2518</v>
      </c>
      <c r="B191" s="1" t="s">
        <v>1489</v>
      </c>
      <c r="C191" s="1" t="s">
        <v>2119</v>
      </c>
      <c r="D191" s="3" t="s">
        <v>2517</v>
      </c>
      <c r="E191" s="3" t="s">
        <v>23961</v>
      </c>
      <c r="F191" s="1" t="s">
        <v>2517</v>
      </c>
      <c r="G191" s="1">
        <v>0</v>
      </c>
      <c r="H191" s="1" t="s">
        <v>27474</v>
      </c>
      <c r="I191" s="1">
        <v>0</v>
      </c>
      <c r="J191" s="1" t="s">
        <v>27474</v>
      </c>
      <c r="K191" s="1">
        <f t="shared" si="8"/>
        <v>0</v>
      </c>
      <c r="L191" s="2">
        <f>SUMIFS('Basin Total Well Counts'!B:B,'Basin Total Well Counts'!A:A,F191)</f>
        <v>703</v>
      </c>
      <c r="M191" s="4">
        <f t="shared" si="9"/>
        <v>0</v>
      </c>
      <c r="N191" s="2">
        <f>SUMIF('Basin Emissions'!A:A,F191,'Basin Emissions'!B:B)</f>
        <v>461.14412959999999</v>
      </c>
      <c r="O191" s="8">
        <f t="shared" si="10"/>
        <v>0</v>
      </c>
      <c r="P191" s="7">
        <f>SUMIF('Tool Pneumatics CH4 VOC BTEX'!B:B,A191,'Tool Pneumatics CH4 VOC BTEX'!F:F)</f>
        <v>3.5899999141693102</v>
      </c>
      <c r="Q191" s="14">
        <f t="shared" si="11"/>
        <v>0</v>
      </c>
      <c r="R191" s="16">
        <f>SUMIF('Tool Pneumatics CH4 VOC BTEX'!B:B,A191,'Tool Pneumatics CH4 VOC BTEX'!H:H)*Q191</f>
        <v>0</v>
      </c>
      <c r="S191" s="16">
        <f>SUMIF('Tool Pneumatics CH4 VOC BTEX'!B:B,A191,'Tool Pneumatics CH4 VOC BTEX'!J:J)*Q191</f>
        <v>0</v>
      </c>
      <c r="T191" s="16">
        <f>SUMIF('Tool Pneumatics CH4 VOC BTEX'!B:B,A191,'Tool Pneumatics CH4 VOC BTEX'!L:L)*Q191</f>
        <v>0</v>
      </c>
      <c r="U191" s="16">
        <f>SUMIF('Tool Pneumatics CH4 VOC BTEX'!B:B,A191,'Tool Pneumatics CH4 VOC BTEX'!N:N)*Q191</f>
        <v>0</v>
      </c>
    </row>
    <row r="192" spans="1:21" x14ac:dyDescent="0.25">
      <c r="A192" s="1" t="s">
        <v>2519</v>
      </c>
      <c r="B192" s="1" t="s">
        <v>1489</v>
      </c>
      <c r="C192" s="1" t="s">
        <v>2520</v>
      </c>
      <c r="D192" s="3" t="s">
        <v>2523</v>
      </c>
      <c r="E192" s="3" t="s">
        <v>23961</v>
      </c>
      <c r="F192" s="1" t="s">
        <v>2512</v>
      </c>
      <c r="G192" s="1">
        <v>0</v>
      </c>
      <c r="H192" s="1" t="s">
        <v>27474</v>
      </c>
      <c r="I192" s="1">
        <v>0</v>
      </c>
      <c r="J192" s="1" t="s">
        <v>27474</v>
      </c>
      <c r="K192" s="1">
        <f t="shared" si="8"/>
        <v>0</v>
      </c>
      <c r="L192" s="2">
        <f>SUMIFS('Basin Total Well Counts'!B:B,'Basin Total Well Counts'!A:A,F192)</f>
        <v>1</v>
      </c>
      <c r="M192" s="4">
        <f t="shared" si="9"/>
        <v>0</v>
      </c>
      <c r="N192" s="2">
        <f>SUMIF('Basin Emissions'!A:A,F192,'Basin Emissions'!B:B)</f>
        <v>0</v>
      </c>
      <c r="O192" s="8">
        <f t="shared" si="10"/>
        <v>0</v>
      </c>
      <c r="P192" s="7">
        <f>SUMIF('Tool Pneumatics CH4 VOC BTEX'!B:B,A192,'Tool Pneumatics CH4 VOC BTEX'!F:F)</f>
        <v>3.5899999141693102</v>
      </c>
      <c r="Q192" s="14">
        <f t="shared" si="11"/>
        <v>0</v>
      </c>
      <c r="R192" s="16">
        <f>SUMIF('Tool Pneumatics CH4 VOC BTEX'!B:B,A192,'Tool Pneumatics CH4 VOC BTEX'!H:H)*Q192</f>
        <v>0</v>
      </c>
      <c r="S192" s="16">
        <f>SUMIF('Tool Pneumatics CH4 VOC BTEX'!B:B,A192,'Tool Pneumatics CH4 VOC BTEX'!J:J)*Q192</f>
        <v>0</v>
      </c>
      <c r="T192" s="16">
        <f>SUMIF('Tool Pneumatics CH4 VOC BTEX'!B:B,A192,'Tool Pneumatics CH4 VOC BTEX'!L:L)*Q192</f>
        <v>0</v>
      </c>
      <c r="U192" s="16">
        <f>SUMIF('Tool Pneumatics CH4 VOC BTEX'!B:B,A192,'Tool Pneumatics CH4 VOC BTEX'!N:N)*Q192</f>
        <v>0</v>
      </c>
    </row>
    <row r="193" spans="1:21" x14ac:dyDescent="0.25">
      <c r="A193" s="1" t="s">
        <v>2521</v>
      </c>
      <c r="B193" s="1" t="s">
        <v>1489</v>
      </c>
      <c r="C193" s="1" t="s">
        <v>2065</v>
      </c>
      <c r="D193" s="3" t="s">
        <v>2527</v>
      </c>
      <c r="E193" s="3" t="s">
        <v>23961</v>
      </c>
      <c r="F193" s="1" t="s">
        <v>2517</v>
      </c>
      <c r="G193" s="1">
        <v>120</v>
      </c>
      <c r="H193" s="1" t="s">
        <v>27474</v>
      </c>
      <c r="I193" s="1">
        <v>0</v>
      </c>
      <c r="J193" s="1" t="s">
        <v>27474</v>
      </c>
      <c r="K193" s="1">
        <f t="shared" si="8"/>
        <v>120</v>
      </c>
      <c r="L193" s="2">
        <f>SUMIFS('Basin Total Well Counts'!B:B,'Basin Total Well Counts'!A:A,F193)</f>
        <v>703</v>
      </c>
      <c r="M193" s="4">
        <f t="shared" si="9"/>
        <v>0.17069701280227595</v>
      </c>
      <c r="N193" s="2">
        <f>SUMIF('Basin Emissions'!A:A,F193,'Basin Emissions'!B:B)</f>
        <v>461.14412959999999</v>
      </c>
      <c r="O193" s="8">
        <f t="shared" si="10"/>
        <v>78.715925394025604</v>
      </c>
      <c r="P193" s="7">
        <f>SUMIF('Tool Pneumatics CH4 VOC BTEX'!B:B,A193,'Tool Pneumatics CH4 VOC BTEX'!F:F)</f>
        <v>3.5899999141693102</v>
      </c>
      <c r="Q193" s="14">
        <f t="shared" si="11"/>
        <v>24.169517168891574</v>
      </c>
      <c r="R193" s="16">
        <f>SUMIF('Tool Pneumatics CH4 VOC BTEX'!B:B,A193,'Tool Pneumatics CH4 VOC BTEX'!H:H)*Q193</f>
        <v>0.10972961062631256</v>
      </c>
      <c r="S193" s="16">
        <f>SUMIF('Tool Pneumatics CH4 VOC BTEX'!B:B,A193,'Tool Pneumatics CH4 VOC BTEX'!J:J)*Q193</f>
        <v>6.2115660808220998E-3</v>
      </c>
      <c r="T193" s="16">
        <f>SUMIF('Tool Pneumatics CH4 VOC BTEX'!B:B,A193,'Tool Pneumatics CH4 VOC BTEX'!L:L)*Q193</f>
        <v>9.7838207670680633E-2</v>
      </c>
      <c r="U193" s="16">
        <f>SUMIF('Tool Pneumatics CH4 VOC BTEX'!B:B,A193,'Tool Pneumatics CH4 VOC BTEX'!N:N)*Q193</f>
        <v>2.7770775659781411E-2</v>
      </c>
    </row>
    <row r="194" spans="1:21" x14ac:dyDescent="0.25">
      <c r="A194" s="1" t="s">
        <v>2522</v>
      </c>
      <c r="B194" s="1" t="s">
        <v>1489</v>
      </c>
      <c r="C194" s="1" t="s">
        <v>1683</v>
      </c>
      <c r="D194" s="3" t="s">
        <v>2605</v>
      </c>
      <c r="E194" s="3" t="s">
        <v>23961</v>
      </c>
      <c r="F194" s="1" t="s">
        <v>2517</v>
      </c>
      <c r="G194" s="1">
        <v>2</v>
      </c>
      <c r="H194" s="1" t="s">
        <v>27474</v>
      </c>
      <c r="I194" s="1">
        <v>0</v>
      </c>
      <c r="J194" s="1" t="s">
        <v>27474</v>
      </c>
      <c r="K194" s="1">
        <f t="shared" ref="K194:K257" si="12">+I194+G194</f>
        <v>2</v>
      </c>
      <c r="L194" s="2">
        <f>SUMIFS('Basin Total Well Counts'!B:B,'Basin Total Well Counts'!A:A,F194)</f>
        <v>703</v>
      </c>
      <c r="M194" s="4">
        <f t="shared" ref="M194:M257" si="13">IFERROR(+K194/L194,0)</f>
        <v>2.8449502133712661E-3</v>
      </c>
      <c r="N194" s="2">
        <f>SUMIF('Basin Emissions'!A:A,F194,'Basin Emissions'!B:B)</f>
        <v>461.14412959999999</v>
      </c>
      <c r="O194" s="8">
        <f t="shared" ref="O194:O257" si="14">+N194*M194</f>
        <v>1.3119320899004268</v>
      </c>
      <c r="P194" s="7">
        <f>SUMIF('Tool Pneumatics CH4 VOC BTEX'!B:B,A194,'Tool Pneumatics CH4 VOC BTEX'!F:F)</f>
        <v>3.5899999141693102</v>
      </c>
      <c r="Q194" s="14">
        <f t="shared" ref="Q194:Q257" si="15">IFERROR(O194/P194,0)*(2204.6/2000)</f>
        <v>0.40282528614819296</v>
      </c>
      <c r="R194" s="16">
        <f>SUMIF('Tool Pneumatics CH4 VOC BTEX'!B:B,A194,'Tool Pneumatics CH4 VOC BTEX'!H:H)*Q194</f>
        <v>1.8288268437718763E-3</v>
      </c>
      <c r="S194" s="16">
        <f>SUMIF('Tool Pneumatics CH4 VOC BTEX'!B:B,A194,'Tool Pneumatics CH4 VOC BTEX'!J:J)*Q194</f>
        <v>1.0352610134703502E-4</v>
      </c>
      <c r="T194" s="16">
        <f>SUMIF('Tool Pneumatics CH4 VOC BTEX'!B:B,A194,'Tool Pneumatics CH4 VOC BTEX'!L:L)*Q194</f>
        <v>1.6306367945113441E-3</v>
      </c>
      <c r="U194" s="16">
        <f>SUMIF('Tool Pneumatics CH4 VOC BTEX'!B:B,A194,'Tool Pneumatics CH4 VOC BTEX'!N:N)*Q194</f>
        <v>4.628462609963569E-4</v>
      </c>
    </row>
    <row r="195" spans="1:21" x14ac:dyDescent="0.25">
      <c r="A195" s="1" t="s">
        <v>2524</v>
      </c>
      <c r="B195" s="1" t="s">
        <v>1489</v>
      </c>
      <c r="C195" s="1" t="s">
        <v>2525</v>
      </c>
      <c r="D195" s="3" t="s">
        <v>2517</v>
      </c>
      <c r="E195" s="3" t="s">
        <v>23961</v>
      </c>
      <c r="F195" s="1" t="s">
        <v>2523</v>
      </c>
      <c r="G195" s="1">
        <v>0</v>
      </c>
      <c r="H195" s="1" t="s">
        <v>27474</v>
      </c>
      <c r="I195" s="1">
        <v>0</v>
      </c>
      <c r="J195" s="1" t="s">
        <v>27474</v>
      </c>
      <c r="K195" s="1">
        <f t="shared" si="12"/>
        <v>0</v>
      </c>
      <c r="L195" s="2">
        <f>SUMIFS('Basin Total Well Counts'!B:B,'Basin Total Well Counts'!A:A,F195)</f>
        <v>0</v>
      </c>
      <c r="M195" s="4">
        <f t="shared" si="13"/>
        <v>0</v>
      </c>
      <c r="N195" s="2">
        <f>SUMIF('Basin Emissions'!A:A,F195,'Basin Emissions'!B:B)</f>
        <v>49.571173199999997</v>
      </c>
      <c r="O195" s="8">
        <f t="shared" si="14"/>
        <v>0</v>
      </c>
      <c r="P195" s="7">
        <f>SUMIF('Tool Pneumatics CH4 VOC BTEX'!B:B,A195,'Tool Pneumatics CH4 VOC BTEX'!F:F)</f>
        <v>3.5899999141693102</v>
      </c>
      <c r="Q195" s="14">
        <f t="shared" si="15"/>
        <v>0</v>
      </c>
      <c r="R195" s="16">
        <f>SUMIF('Tool Pneumatics CH4 VOC BTEX'!B:B,A195,'Tool Pneumatics CH4 VOC BTEX'!H:H)*Q195</f>
        <v>0</v>
      </c>
      <c r="S195" s="16">
        <f>SUMIF('Tool Pneumatics CH4 VOC BTEX'!B:B,A195,'Tool Pneumatics CH4 VOC BTEX'!J:J)*Q195</f>
        <v>0</v>
      </c>
      <c r="T195" s="16">
        <f>SUMIF('Tool Pneumatics CH4 VOC BTEX'!B:B,A195,'Tool Pneumatics CH4 VOC BTEX'!L:L)*Q195</f>
        <v>0</v>
      </c>
      <c r="U195" s="16">
        <f>SUMIF('Tool Pneumatics CH4 VOC BTEX'!B:B,A195,'Tool Pneumatics CH4 VOC BTEX'!N:N)*Q195</f>
        <v>0</v>
      </c>
    </row>
    <row r="196" spans="1:21" x14ac:dyDescent="0.25">
      <c r="A196" s="1" t="s">
        <v>2526</v>
      </c>
      <c r="B196" s="1" t="s">
        <v>1489</v>
      </c>
      <c r="C196" s="1" t="s">
        <v>1627</v>
      </c>
      <c r="D196" s="3" t="s">
        <v>2512</v>
      </c>
      <c r="E196" s="3" t="s">
        <v>23961</v>
      </c>
      <c r="F196" s="1" t="s">
        <v>2512</v>
      </c>
      <c r="G196" s="1">
        <v>0</v>
      </c>
      <c r="H196" s="1" t="s">
        <v>27474</v>
      </c>
      <c r="I196" s="1">
        <v>0</v>
      </c>
      <c r="J196" s="1" t="s">
        <v>27474</v>
      </c>
      <c r="K196" s="1">
        <f t="shared" si="12"/>
        <v>0</v>
      </c>
      <c r="L196" s="2">
        <f>SUMIFS('Basin Total Well Counts'!B:B,'Basin Total Well Counts'!A:A,F196)</f>
        <v>1</v>
      </c>
      <c r="M196" s="4">
        <f t="shared" si="13"/>
        <v>0</v>
      </c>
      <c r="N196" s="2">
        <f>SUMIF('Basin Emissions'!A:A,F196,'Basin Emissions'!B:B)</f>
        <v>0</v>
      </c>
      <c r="O196" s="8">
        <f t="shared" si="14"/>
        <v>0</v>
      </c>
      <c r="P196" s="7">
        <f>SUMIF('Tool Pneumatics CH4 VOC BTEX'!B:B,A196,'Tool Pneumatics CH4 VOC BTEX'!F:F)</f>
        <v>3.5899999141693102</v>
      </c>
      <c r="Q196" s="14">
        <f t="shared" si="15"/>
        <v>0</v>
      </c>
      <c r="R196" s="16">
        <f>SUMIF('Tool Pneumatics CH4 VOC BTEX'!B:B,A196,'Tool Pneumatics CH4 VOC BTEX'!H:H)*Q196</f>
        <v>0</v>
      </c>
      <c r="S196" s="16">
        <f>SUMIF('Tool Pneumatics CH4 VOC BTEX'!B:B,A196,'Tool Pneumatics CH4 VOC BTEX'!J:J)*Q196</f>
        <v>0</v>
      </c>
      <c r="T196" s="16">
        <f>SUMIF('Tool Pneumatics CH4 VOC BTEX'!B:B,A196,'Tool Pneumatics CH4 VOC BTEX'!L:L)*Q196</f>
        <v>0</v>
      </c>
      <c r="U196" s="16">
        <f>SUMIF('Tool Pneumatics CH4 VOC BTEX'!B:B,A196,'Tool Pneumatics CH4 VOC BTEX'!N:N)*Q196</f>
        <v>0</v>
      </c>
    </row>
    <row r="197" spans="1:21" x14ac:dyDescent="0.25">
      <c r="A197" s="1" t="s">
        <v>2528</v>
      </c>
      <c r="B197" s="1" t="s">
        <v>1489</v>
      </c>
      <c r="C197" s="1" t="s">
        <v>1722</v>
      </c>
      <c r="D197" s="3" t="s">
        <v>2611</v>
      </c>
      <c r="E197" s="3" t="s">
        <v>2611</v>
      </c>
      <c r="F197" s="1" t="s">
        <v>2527</v>
      </c>
      <c r="G197" s="1">
        <v>0</v>
      </c>
      <c r="H197" s="1" t="s">
        <v>27474</v>
      </c>
      <c r="I197" s="1">
        <v>0</v>
      </c>
      <c r="J197" s="1" t="s">
        <v>27474</v>
      </c>
      <c r="K197" s="1">
        <f t="shared" si="12"/>
        <v>0</v>
      </c>
      <c r="L197" s="2">
        <f>SUMIFS('Basin Total Well Counts'!B:B,'Basin Total Well Counts'!A:A,F197)</f>
        <v>549</v>
      </c>
      <c r="M197" s="4">
        <f t="shared" si="13"/>
        <v>0</v>
      </c>
      <c r="N197" s="2">
        <f>SUMIF('Basin Emissions'!A:A,F197,'Basin Emissions'!B:B)</f>
        <v>247.87591739999999</v>
      </c>
      <c r="O197" s="8">
        <f t="shared" si="14"/>
        <v>0</v>
      </c>
      <c r="P197" s="7">
        <f>SUMIF('Tool Pneumatics CH4 VOC BTEX'!B:B,A197,'Tool Pneumatics CH4 VOC BTEX'!F:F)</f>
        <v>60.366500854492202</v>
      </c>
      <c r="Q197" s="14">
        <f t="shared" si="15"/>
        <v>0</v>
      </c>
      <c r="R197" s="16">
        <f>SUMIF('Tool Pneumatics CH4 VOC BTEX'!B:B,A197,'Tool Pneumatics CH4 VOC BTEX'!H:H)*Q197</f>
        <v>0</v>
      </c>
      <c r="S197" s="16">
        <f>SUMIF('Tool Pneumatics CH4 VOC BTEX'!B:B,A197,'Tool Pneumatics CH4 VOC BTEX'!J:J)*Q197</f>
        <v>0</v>
      </c>
      <c r="T197" s="16">
        <f>SUMIF('Tool Pneumatics CH4 VOC BTEX'!B:B,A197,'Tool Pneumatics CH4 VOC BTEX'!L:L)*Q197</f>
        <v>0</v>
      </c>
      <c r="U197" s="16">
        <f>SUMIF('Tool Pneumatics CH4 VOC BTEX'!B:B,A197,'Tool Pneumatics CH4 VOC BTEX'!N:N)*Q197</f>
        <v>0</v>
      </c>
    </row>
    <row r="198" spans="1:21" x14ac:dyDescent="0.25">
      <c r="A198" s="1" t="s">
        <v>2529</v>
      </c>
      <c r="B198" s="1" t="s">
        <v>1489</v>
      </c>
      <c r="C198" s="1" t="s">
        <v>2530</v>
      </c>
      <c r="D198" s="3" t="s">
        <v>2614</v>
      </c>
      <c r="E198" s="3" t="s">
        <v>23961</v>
      </c>
      <c r="F198" s="1" t="s">
        <v>2517</v>
      </c>
      <c r="G198" s="1">
        <v>172</v>
      </c>
      <c r="H198" s="1" t="s">
        <v>27474</v>
      </c>
      <c r="I198" s="1">
        <v>0</v>
      </c>
      <c r="J198" s="1" t="s">
        <v>27474</v>
      </c>
      <c r="K198" s="1">
        <f t="shared" si="12"/>
        <v>172</v>
      </c>
      <c r="L198" s="2">
        <f>SUMIFS('Basin Total Well Counts'!B:B,'Basin Total Well Counts'!A:A,F198)</f>
        <v>703</v>
      </c>
      <c r="M198" s="4">
        <f t="shared" si="13"/>
        <v>0.24466571834992887</v>
      </c>
      <c r="N198" s="2">
        <f>SUMIF('Basin Emissions'!A:A,F198,'Basin Emissions'!B:B)</f>
        <v>461.14412959999999</v>
      </c>
      <c r="O198" s="8">
        <f t="shared" si="14"/>
        <v>112.82615973143669</v>
      </c>
      <c r="P198" s="7">
        <f>SUMIF('Tool Pneumatics CH4 VOC BTEX'!B:B,A198,'Tool Pneumatics CH4 VOC BTEX'!F:F)</f>
        <v>3.5899999141693102</v>
      </c>
      <c r="Q198" s="14">
        <f t="shared" si="15"/>
        <v>34.642974608744588</v>
      </c>
      <c r="R198" s="16">
        <f>SUMIF('Tool Pneumatics CH4 VOC BTEX'!B:B,A198,'Tool Pneumatics CH4 VOC BTEX'!H:H)*Q198</f>
        <v>0.15727910856438135</v>
      </c>
      <c r="S198" s="16">
        <f>SUMIF('Tool Pneumatics CH4 VOC BTEX'!B:B,A198,'Tool Pneumatics CH4 VOC BTEX'!J:J)*Q198</f>
        <v>8.9032447158450094E-3</v>
      </c>
      <c r="T198" s="16">
        <f>SUMIF('Tool Pneumatics CH4 VOC BTEX'!B:B,A198,'Tool Pneumatics CH4 VOC BTEX'!L:L)*Q198</f>
        <v>0.14023476432797555</v>
      </c>
      <c r="U198" s="16">
        <f>SUMIF('Tool Pneumatics CH4 VOC BTEX'!B:B,A198,'Tool Pneumatics CH4 VOC BTEX'!N:N)*Q198</f>
        <v>3.9804778445686688E-2</v>
      </c>
    </row>
    <row r="199" spans="1:21" x14ac:dyDescent="0.25">
      <c r="A199" s="1" t="s">
        <v>2532</v>
      </c>
      <c r="B199" s="1" t="s">
        <v>1489</v>
      </c>
      <c r="C199" s="1" t="s">
        <v>1790</v>
      </c>
      <c r="D199" s="3" t="s">
        <v>2611</v>
      </c>
      <c r="E199" s="3" t="s">
        <v>2611</v>
      </c>
      <c r="F199" s="1" t="s">
        <v>2531</v>
      </c>
      <c r="G199" s="1">
        <v>24</v>
      </c>
      <c r="H199" s="1" t="s">
        <v>27474</v>
      </c>
      <c r="I199" s="1">
        <v>0</v>
      </c>
      <c r="J199" s="1" t="s">
        <v>27474</v>
      </c>
      <c r="K199" s="1">
        <f t="shared" si="12"/>
        <v>24</v>
      </c>
      <c r="L199" s="2">
        <f>SUMIFS('Basin Total Well Counts'!B:B,'Basin Total Well Counts'!A:A,F199)</f>
        <v>24</v>
      </c>
      <c r="M199" s="4">
        <f t="shared" si="13"/>
        <v>1</v>
      </c>
      <c r="N199" s="2">
        <f>SUMIF('Basin Emissions'!A:A,F199,'Basin Emissions'!B:B)</f>
        <v>0</v>
      </c>
      <c r="O199" s="8">
        <f t="shared" si="14"/>
        <v>0</v>
      </c>
      <c r="P199" s="7">
        <f>SUMIF('Tool Pneumatics CH4 VOC BTEX'!B:B,A199,'Tool Pneumatics CH4 VOC BTEX'!F:F)</f>
        <v>3.5899999141693102</v>
      </c>
      <c r="Q199" s="14">
        <f t="shared" si="15"/>
        <v>0</v>
      </c>
      <c r="R199" s="16">
        <f>SUMIF('Tool Pneumatics CH4 VOC BTEX'!B:B,A199,'Tool Pneumatics CH4 VOC BTEX'!H:H)*Q199</f>
        <v>0</v>
      </c>
      <c r="S199" s="16">
        <f>SUMIF('Tool Pneumatics CH4 VOC BTEX'!B:B,A199,'Tool Pneumatics CH4 VOC BTEX'!J:J)*Q199</f>
        <v>0</v>
      </c>
      <c r="T199" s="16">
        <f>SUMIF('Tool Pneumatics CH4 VOC BTEX'!B:B,A199,'Tool Pneumatics CH4 VOC BTEX'!L:L)*Q199</f>
        <v>0</v>
      </c>
      <c r="U199" s="16">
        <f>SUMIF('Tool Pneumatics CH4 VOC BTEX'!B:B,A199,'Tool Pneumatics CH4 VOC BTEX'!N:N)*Q199</f>
        <v>0</v>
      </c>
    </row>
    <row r="200" spans="1:21" x14ac:dyDescent="0.25">
      <c r="A200" s="1" t="s">
        <v>2534</v>
      </c>
      <c r="B200" s="1" t="s">
        <v>1489</v>
      </c>
      <c r="C200" s="1" t="s">
        <v>2036</v>
      </c>
      <c r="D200" s="3" t="s">
        <v>2623</v>
      </c>
      <c r="E200" s="3" t="s">
        <v>3504</v>
      </c>
      <c r="F200" s="1" t="s">
        <v>2533</v>
      </c>
      <c r="G200" s="1">
        <v>0</v>
      </c>
      <c r="H200" s="1" t="s">
        <v>27474</v>
      </c>
      <c r="I200" s="1">
        <v>0</v>
      </c>
      <c r="J200" s="1" t="s">
        <v>27474</v>
      </c>
      <c r="K200" s="1">
        <f t="shared" si="12"/>
        <v>0</v>
      </c>
      <c r="L200" s="2">
        <f>SUMIFS('Basin Total Well Counts'!B:B,'Basin Total Well Counts'!A:A,F200)</f>
        <v>0</v>
      </c>
      <c r="M200" s="4">
        <f t="shared" si="13"/>
        <v>0</v>
      </c>
      <c r="N200" s="2">
        <f>SUMIF('Basin Emissions'!A:A,F200,'Basin Emissions'!B:B)</f>
        <v>80.591013180000004</v>
      </c>
      <c r="O200" s="8">
        <f t="shared" si="14"/>
        <v>0</v>
      </c>
      <c r="P200" s="7">
        <f>SUMIF('Tool Pneumatics CH4 VOC BTEX'!B:B,A200,'Tool Pneumatics CH4 VOC BTEX'!F:F)</f>
        <v>3.5899999141693102</v>
      </c>
      <c r="Q200" s="14">
        <f t="shared" si="15"/>
        <v>0</v>
      </c>
      <c r="R200" s="16">
        <f>SUMIF('Tool Pneumatics CH4 VOC BTEX'!B:B,A200,'Tool Pneumatics CH4 VOC BTEX'!H:H)*Q200</f>
        <v>0</v>
      </c>
      <c r="S200" s="16">
        <f>SUMIF('Tool Pneumatics CH4 VOC BTEX'!B:B,A200,'Tool Pneumatics CH4 VOC BTEX'!J:J)*Q200</f>
        <v>0</v>
      </c>
      <c r="T200" s="16">
        <f>SUMIF('Tool Pneumatics CH4 VOC BTEX'!B:B,A200,'Tool Pneumatics CH4 VOC BTEX'!L:L)*Q200</f>
        <v>0</v>
      </c>
      <c r="U200" s="16">
        <f>SUMIF('Tool Pneumatics CH4 VOC BTEX'!B:B,A200,'Tool Pneumatics CH4 VOC BTEX'!N:N)*Q200</f>
        <v>0</v>
      </c>
    </row>
    <row r="201" spans="1:21" x14ac:dyDescent="0.25">
      <c r="A201" s="1" t="s">
        <v>2536</v>
      </c>
      <c r="B201" s="1" t="s">
        <v>1489</v>
      </c>
      <c r="C201" s="1" t="s">
        <v>2537</v>
      </c>
      <c r="D201" s="3" t="s">
        <v>2629</v>
      </c>
      <c r="E201" s="3" t="s">
        <v>23961</v>
      </c>
      <c r="F201" s="1" t="s">
        <v>2535</v>
      </c>
      <c r="G201" s="1">
        <v>0</v>
      </c>
      <c r="H201" s="1" t="s">
        <v>27474</v>
      </c>
      <c r="I201" s="1">
        <v>0</v>
      </c>
      <c r="J201" s="1" t="s">
        <v>27474</v>
      </c>
      <c r="K201" s="1">
        <f t="shared" si="12"/>
        <v>0</v>
      </c>
      <c r="L201" s="2">
        <f>SUMIFS('Basin Total Well Counts'!B:B,'Basin Total Well Counts'!A:A,F201)</f>
        <v>0</v>
      </c>
      <c r="M201" s="4">
        <f t="shared" si="13"/>
        <v>0</v>
      </c>
      <c r="N201" s="2">
        <f>SUMIF('Basin Emissions'!A:A,F201,'Basin Emissions'!B:B)</f>
        <v>0</v>
      </c>
      <c r="O201" s="8">
        <f t="shared" si="14"/>
        <v>0</v>
      </c>
      <c r="P201" s="7">
        <f>SUMIF('Tool Pneumatics CH4 VOC BTEX'!B:B,A201,'Tool Pneumatics CH4 VOC BTEX'!F:F)</f>
        <v>3.5899999141693102</v>
      </c>
      <c r="Q201" s="14">
        <f t="shared" si="15"/>
        <v>0</v>
      </c>
      <c r="R201" s="16">
        <f>SUMIF('Tool Pneumatics CH4 VOC BTEX'!B:B,A201,'Tool Pneumatics CH4 VOC BTEX'!H:H)*Q201</f>
        <v>0</v>
      </c>
      <c r="S201" s="16">
        <f>SUMIF('Tool Pneumatics CH4 VOC BTEX'!B:B,A201,'Tool Pneumatics CH4 VOC BTEX'!J:J)*Q201</f>
        <v>0</v>
      </c>
      <c r="T201" s="16">
        <f>SUMIF('Tool Pneumatics CH4 VOC BTEX'!B:B,A201,'Tool Pneumatics CH4 VOC BTEX'!L:L)*Q201</f>
        <v>0</v>
      </c>
      <c r="U201" s="16">
        <f>SUMIF('Tool Pneumatics CH4 VOC BTEX'!B:B,A201,'Tool Pneumatics CH4 VOC BTEX'!N:N)*Q201</f>
        <v>0</v>
      </c>
    </row>
    <row r="202" spans="1:21" x14ac:dyDescent="0.25">
      <c r="A202" s="1" t="s">
        <v>2538</v>
      </c>
      <c r="B202" s="1" t="s">
        <v>1489</v>
      </c>
      <c r="C202" s="1" t="s">
        <v>1629</v>
      </c>
      <c r="D202" s="3" t="s">
        <v>2629</v>
      </c>
      <c r="E202" s="3" t="s">
        <v>23961</v>
      </c>
      <c r="F202" s="1" t="s">
        <v>2527</v>
      </c>
      <c r="G202" s="1">
        <v>543</v>
      </c>
      <c r="H202" s="1" t="s">
        <v>27474</v>
      </c>
      <c r="I202" s="1">
        <v>0</v>
      </c>
      <c r="J202" s="1" t="s">
        <v>27474</v>
      </c>
      <c r="K202" s="1">
        <f t="shared" si="12"/>
        <v>543</v>
      </c>
      <c r="L202" s="2">
        <f>SUMIFS('Basin Total Well Counts'!B:B,'Basin Total Well Counts'!A:A,F202)</f>
        <v>549</v>
      </c>
      <c r="M202" s="4">
        <f t="shared" si="13"/>
        <v>0.98907103825136611</v>
      </c>
      <c r="N202" s="2">
        <f>SUMIF('Basin Emissions'!A:A,F202,'Basin Emissions'!B:B)</f>
        <v>247.87591739999999</v>
      </c>
      <c r="O202" s="8">
        <f t="shared" si="14"/>
        <v>245.16689098032785</v>
      </c>
      <c r="P202" s="7">
        <f>SUMIF('Tool Pneumatics CH4 VOC BTEX'!B:B,A202,'Tool Pneumatics CH4 VOC BTEX'!F:F)</f>
        <v>60.366500854492202</v>
      </c>
      <c r="Q202" s="14">
        <f t="shared" si="15"/>
        <v>4.4767786786088797</v>
      </c>
      <c r="R202" s="16">
        <f>SUMIF('Tool Pneumatics CH4 VOC BTEX'!B:B,A202,'Tool Pneumatics CH4 VOC BTEX'!H:H)*Q202</f>
        <v>3.1766237613142928E-2</v>
      </c>
      <c r="S202" s="16">
        <f>SUMIF('Tool Pneumatics CH4 VOC BTEX'!B:B,A202,'Tool Pneumatics CH4 VOC BTEX'!J:J)*Q202</f>
        <v>1.1505321515973743E-3</v>
      </c>
      <c r="T202" s="16">
        <f>SUMIF('Tool Pneumatics CH4 VOC BTEX'!B:B,A202,'Tool Pneumatics CH4 VOC BTEX'!L:L)*Q202</f>
        <v>1.8122000493131805E-2</v>
      </c>
      <c r="U202" s="16">
        <f>SUMIF('Tool Pneumatics CH4 VOC BTEX'!B:B,A202,'Tool Pneumatics CH4 VOC BTEX'!N:N)*Q202</f>
        <v>5.1438187818727285E-3</v>
      </c>
    </row>
    <row r="203" spans="1:21" x14ac:dyDescent="0.25">
      <c r="A203" s="1" t="s">
        <v>2539</v>
      </c>
      <c r="B203" s="1" t="s">
        <v>1489</v>
      </c>
      <c r="C203" s="1" t="s">
        <v>1827</v>
      </c>
      <c r="D203" s="3" t="s">
        <v>2614</v>
      </c>
      <c r="E203" s="3" t="s">
        <v>23961</v>
      </c>
      <c r="F203" s="1" t="s">
        <v>2527</v>
      </c>
      <c r="G203" s="1">
        <v>2</v>
      </c>
      <c r="H203" s="1" t="s">
        <v>27474</v>
      </c>
      <c r="I203" s="1">
        <v>0</v>
      </c>
      <c r="J203" s="1" t="s">
        <v>27474</v>
      </c>
      <c r="K203" s="1">
        <f t="shared" si="12"/>
        <v>2</v>
      </c>
      <c r="L203" s="2">
        <f>SUMIFS('Basin Total Well Counts'!B:B,'Basin Total Well Counts'!A:A,F203)</f>
        <v>549</v>
      </c>
      <c r="M203" s="4">
        <f t="shared" si="13"/>
        <v>3.6429872495446266E-3</v>
      </c>
      <c r="N203" s="2">
        <f>SUMIF('Basin Emissions'!A:A,F203,'Basin Emissions'!B:B)</f>
        <v>247.87591739999999</v>
      </c>
      <c r="O203" s="8">
        <f t="shared" si="14"/>
        <v>0.90300880655737703</v>
      </c>
      <c r="P203" s="7">
        <f>SUMIF('Tool Pneumatics CH4 VOC BTEX'!B:B,A203,'Tool Pneumatics CH4 VOC BTEX'!F:F)</f>
        <v>60.366500854492202</v>
      </c>
      <c r="Q203" s="14">
        <f t="shared" si="15"/>
        <v>1.6489055906478381E-2</v>
      </c>
      <c r="R203" s="16">
        <f>SUMIF('Tool Pneumatics CH4 VOC BTEX'!B:B,A203,'Tool Pneumatics CH4 VOC BTEX'!H:H)*Q203</f>
        <v>1.170027168071563E-4</v>
      </c>
      <c r="S203" s="16">
        <f>SUMIF('Tool Pneumatics CH4 VOC BTEX'!B:B,A203,'Tool Pneumatics CH4 VOC BTEX'!J:J)*Q203</f>
        <v>4.2376874828632572E-6</v>
      </c>
      <c r="T203" s="16">
        <f>SUMIF('Tool Pneumatics CH4 VOC BTEX'!B:B,A203,'Tool Pneumatics CH4 VOC BTEX'!L:L)*Q203</f>
        <v>6.674769979054073E-5</v>
      </c>
      <c r="U203" s="16">
        <f>SUMIF('Tool Pneumatics CH4 VOC BTEX'!B:B,A203,'Tool Pneumatics CH4 VOC BTEX'!N:N)*Q203</f>
        <v>1.8945925531759593E-5</v>
      </c>
    </row>
    <row r="204" spans="1:21" x14ac:dyDescent="0.25">
      <c r="A204" s="1" t="s">
        <v>2540</v>
      </c>
      <c r="B204" s="1" t="s">
        <v>1489</v>
      </c>
      <c r="C204" s="1" t="s">
        <v>1498</v>
      </c>
      <c r="D204" s="3" t="s">
        <v>2614</v>
      </c>
      <c r="E204" s="3" t="s">
        <v>23961</v>
      </c>
      <c r="F204" s="1" t="s">
        <v>2510</v>
      </c>
      <c r="G204" s="1">
        <v>0</v>
      </c>
      <c r="H204" s="1" t="s">
        <v>27474</v>
      </c>
      <c r="I204" s="1">
        <v>0</v>
      </c>
      <c r="J204" s="1" t="s">
        <v>27474</v>
      </c>
      <c r="K204" s="1">
        <f t="shared" si="12"/>
        <v>0</v>
      </c>
      <c r="L204" s="2">
        <f>SUMIFS('Basin Total Well Counts'!B:B,'Basin Total Well Counts'!A:A,F204)</f>
        <v>0</v>
      </c>
      <c r="M204" s="4">
        <f t="shared" si="13"/>
        <v>0</v>
      </c>
      <c r="N204" s="2">
        <f>SUMIF('Basin Emissions'!A:A,F204,'Basin Emissions'!B:B)</f>
        <v>0</v>
      </c>
      <c r="O204" s="8">
        <f t="shared" si="14"/>
        <v>0</v>
      </c>
      <c r="P204" s="7">
        <f>SUMIF('Tool Pneumatics CH4 VOC BTEX'!B:B,A204,'Tool Pneumatics CH4 VOC BTEX'!F:F)</f>
        <v>3.5899999141693102</v>
      </c>
      <c r="Q204" s="14">
        <f t="shared" si="15"/>
        <v>0</v>
      </c>
      <c r="R204" s="16">
        <f>SUMIF('Tool Pneumatics CH4 VOC BTEX'!B:B,A204,'Tool Pneumatics CH4 VOC BTEX'!H:H)*Q204</f>
        <v>0</v>
      </c>
      <c r="S204" s="16">
        <f>SUMIF('Tool Pneumatics CH4 VOC BTEX'!B:B,A204,'Tool Pneumatics CH4 VOC BTEX'!J:J)*Q204</f>
        <v>0</v>
      </c>
      <c r="T204" s="16">
        <f>SUMIF('Tool Pneumatics CH4 VOC BTEX'!B:B,A204,'Tool Pneumatics CH4 VOC BTEX'!L:L)*Q204</f>
        <v>0</v>
      </c>
      <c r="U204" s="16">
        <f>SUMIF('Tool Pneumatics CH4 VOC BTEX'!B:B,A204,'Tool Pneumatics CH4 VOC BTEX'!N:N)*Q204</f>
        <v>0</v>
      </c>
    </row>
    <row r="205" spans="1:21" x14ac:dyDescent="0.25">
      <c r="A205" s="1" t="s">
        <v>2542</v>
      </c>
      <c r="B205" s="1" t="s">
        <v>1489</v>
      </c>
      <c r="C205" s="1" t="s">
        <v>2543</v>
      </c>
      <c r="D205" s="3" t="s">
        <v>2641</v>
      </c>
      <c r="E205" s="3" t="s">
        <v>23961</v>
      </c>
      <c r="F205" s="1" t="s">
        <v>2541</v>
      </c>
      <c r="G205" s="1">
        <v>0</v>
      </c>
      <c r="H205" s="1" t="s">
        <v>27474</v>
      </c>
      <c r="I205" s="1">
        <v>0</v>
      </c>
      <c r="J205" s="1" t="s">
        <v>27474</v>
      </c>
      <c r="K205" s="1">
        <f t="shared" si="12"/>
        <v>0</v>
      </c>
      <c r="L205" s="2">
        <f>SUMIFS('Basin Total Well Counts'!B:B,'Basin Total Well Counts'!A:A,F205)</f>
        <v>0</v>
      </c>
      <c r="M205" s="4">
        <f t="shared" si="13"/>
        <v>0</v>
      </c>
      <c r="N205" s="2">
        <f>SUMIF('Basin Emissions'!A:A,F205,'Basin Emissions'!B:B)</f>
        <v>92.076544699999999</v>
      </c>
      <c r="O205" s="8">
        <f t="shared" si="14"/>
        <v>0</v>
      </c>
      <c r="P205" s="7">
        <f>SUMIF('Tool Pneumatics CH4 VOC BTEX'!B:B,A205,'Tool Pneumatics CH4 VOC BTEX'!F:F)</f>
        <v>3.5899999141693102</v>
      </c>
      <c r="Q205" s="14">
        <f t="shared" si="15"/>
        <v>0</v>
      </c>
      <c r="R205" s="16">
        <f>SUMIF('Tool Pneumatics CH4 VOC BTEX'!B:B,A205,'Tool Pneumatics CH4 VOC BTEX'!H:H)*Q205</f>
        <v>0</v>
      </c>
      <c r="S205" s="16">
        <f>SUMIF('Tool Pneumatics CH4 VOC BTEX'!B:B,A205,'Tool Pneumatics CH4 VOC BTEX'!J:J)*Q205</f>
        <v>0</v>
      </c>
      <c r="T205" s="16">
        <f>SUMIF('Tool Pneumatics CH4 VOC BTEX'!B:B,A205,'Tool Pneumatics CH4 VOC BTEX'!L:L)*Q205</f>
        <v>0</v>
      </c>
      <c r="U205" s="16">
        <f>SUMIF('Tool Pneumatics CH4 VOC BTEX'!B:B,A205,'Tool Pneumatics CH4 VOC BTEX'!N:N)*Q205</f>
        <v>0</v>
      </c>
    </row>
    <row r="206" spans="1:21" x14ac:dyDescent="0.25">
      <c r="A206" s="1" t="s">
        <v>2545</v>
      </c>
      <c r="B206" s="1" t="s">
        <v>1489</v>
      </c>
      <c r="C206" s="1" t="s">
        <v>1847</v>
      </c>
      <c r="D206" s="3" t="s">
        <v>2644</v>
      </c>
      <c r="E206" s="3" t="s">
        <v>23961</v>
      </c>
      <c r="F206" s="1" t="s">
        <v>2544</v>
      </c>
      <c r="G206" s="1">
        <v>60</v>
      </c>
      <c r="H206" s="1" t="s">
        <v>27474</v>
      </c>
      <c r="I206" s="1">
        <v>0</v>
      </c>
      <c r="J206" s="1" t="s">
        <v>27474</v>
      </c>
      <c r="K206" s="1">
        <f t="shared" si="12"/>
        <v>60</v>
      </c>
      <c r="L206" s="2">
        <f>SUMIFS('Basin Total Well Counts'!B:B,'Basin Total Well Counts'!A:A,F206)</f>
        <v>70</v>
      </c>
      <c r="M206" s="4">
        <f t="shared" si="13"/>
        <v>0.8571428571428571</v>
      </c>
      <c r="N206" s="2">
        <f>SUMIF('Basin Emissions'!A:A,F206,'Basin Emissions'!B:B)</f>
        <v>0</v>
      </c>
      <c r="O206" s="8">
        <f t="shared" si="14"/>
        <v>0</v>
      </c>
      <c r="P206" s="7">
        <f>SUMIF('Tool Pneumatics CH4 VOC BTEX'!B:B,A206,'Tool Pneumatics CH4 VOC BTEX'!F:F)</f>
        <v>3.5899999141693102</v>
      </c>
      <c r="Q206" s="14">
        <f t="shared" si="15"/>
        <v>0</v>
      </c>
      <c r="R206" s="16">
        <f>SUMIF('Tool Pneumatics CH4 VOC BTEX'!B:B,A206,'Tool Pneumatics CH4 VOC BTEX'!H:H)*Q206</f>
        <v>0</v>
      </c>
      <c r="S206" s="16">
        <f>SUMIF('Tool Pneumatics CH4 VOC BTEX'!B:B,A206,'Tool Pneumatics CH4 VOC BTEX'!J:J)*Q206</f>
        <v>0</v>
      </c>
      <c r="T206" s="16">
        <f>SUMIF('Tool Pneumatics CH4 VOC BTEX'!B:B,A206,'Tool Pneumatics CH4 VOC BTEX'!L:L)*Q206</f>
        <v>0</v>
      </c>
      <c r="U206" s="16">
        <f>SUMIF('Tool Pneumatics CH4 VOC BTEX'!B:B,A206,'Tool Pneumatics CH4 VOC BTEX'!N:N)*Q206</f>
        <v>0</v>
      </c>
    </row>
    <row r="207" spans="1:21" x14ac:dyDescent="0.25">
      <c r="A207" s="1" t="s">
        <v>2546</v>
      </c>
      <c r="B207" s="1" t="s">
        <v>1489</v>
      </c>
      <c r="C207" s="1" t="s">
        <v>2057</v>
      </c>
      <c r="D207" s="3" t="s">
        <v>2611</v>
      </c>
      <c r="E207" s="3" t="s">
        <v>2611</v>
      </c>
      <c r="F207" s="1" t="s">
        <v>2527</v>
      </c>
      <c r="G207" s="1">
        <v>4</v>
      </c>
      <c r="H207" s="1" t="s">
        <v>27474</v>
      </c>
      <c r="I207" s="1">
        <v>0</v>
      </c>
      <c r="J207" s="1" t="s">
        <v>27474</v>
      </c>
      <c r="K207" s="1">
        <f t="shared" si="12"/>
        <v>4</v>
      </c>
      <c r="L207" s="2">
        <f>SUMIFS('Basin Total Well Counts'!B:B,'Basin Total Well Counts'!A:A,F207)</f>
        <v>549</v>
      </c>
      <c r="M207" s="4">
        <f t="shared" si="13"/>
        <v>7.2859744990892532E-3</v>
      </c>
      <c r="N207" s="2">
        <f>SUMIF('Basin Emissions'!A:A,F207,'Basin Emissions'!B:B)</f>
        <v>247.87591739999999</v>
      </c>
      <c r="O207" s="8">
        <f t="shared" si="14"/>
        <v>1.8060176131147541</v>
      </c>
      <c r="P207" s="7">
        <f>SUMIF('Tool Pneumatics CH4 VOC BTEX'!B:B,A207,'Tool Pneumatics CH4 VOC BTEX'!F:F)</f>
        <v>60.366500854492202</v>
      </c>
      <c r="Q207" s="14">
        <f t="shared" si="15"/>
        <v>3.2978111812956762E-2</v>
      </c>
      <c r="R207" s="16">
        <f>SUMIF('Tool Pneumatics CH4 VOC BTEX'!B:B,A207,'Tool Pneumatics CH4 VOC BTEX'!H:H)*Q207</f>
        <v>2.3400543361431261E-4</v>
      </c>
      <c r="S207" s="16">
        <f>SUMIF('Tool Pneumatics CH4 VOC BTEX'!B:B,A207,'Tool Pneumatics CH4 VOC BTEX'!J:J)*Q207</f>
        <v>8.4753749657265145E-6</v>
      </c>
      <c r="T207" s="16">
        <f>SUMIF('Tool Pneumatics CH4 VOC BTEX'!B:B,A207,'Tool Pneumatics CH4 VOC BTEX'!L:L)*Q207</f>
        <v>1.3349539958108146E-4</v>
      </c>
      <c r="U207" s="16">
        <f>SUMIF('Tool Pneumatics CH4 VOC BTEX'!B:B,A207,'Tool Pneumatics CH4 VOC BTEX'!N:N)*Q207</f>
        <v>3.7891851063519185E-5</v>
      </c>
    </row>
    <row r="208" spans="1:21" x14ac:dyDescent="0.25">
      <c r="A208" s="1" t="s">
        <v>2548</v>
      </c>
      <c r="B208" s="1" t="s">
        <v>1489</v>
      </c>
      <c r="C208" s="1" t="s">
        <v>2549</v>
      </c>
      <c r="D208" s="3" t="s">
        <v>2647</v>
      </c>
      <c r="E208" s="3" t="s">
        <v>23961</v>
      </c>
      <c r="F208" s="1" t="s">
        <v>2547</v>
      </c>
      <c r="G208" s="1">
        <v>0</v>
      </c>
      <c r="H208" s="1" t="s">
        <v>27474</v>
      </c>
      <c r="I208" s="1">
        <v>0</v>
      </c>
      <c r="J208" s="1" t="s">
        <v>27474</v>
      </c>
      <c r="K208" s="1">
        <f t="shared" si="12"/>
        <v>0</v>
      </c>
      <c r="L208" s="2">
        <f>SUMIFS('Basin Total Well Counts'!B:B,'Basin Total Well Counts'!A:A,F208)</f>
        <v>0</v>
      </c>
      <c r="M208" s="4">
        <f t="shared" si="13"/>
        <v>0</v>
      </c>
      <c r="N208" s="2">
        <f>SUMIF('Basin Emissions'!A:A,F208,'Basin Emissions'!B:B)</f>
        <v>0</v>
      </c>
      <c r="O208" s="8">
        <f t="shared" si="14"/>
        <v>0</v>
      </c>
      <c r="P208" s="7">
        <f>SUMIF('Tool Pneumatics CH4 VOC BTEX'!B:B,A208,'Tool Pneumatics CH4 VOC BTEX'!F:F)</f>
        <v>3.5899999141693102</v>
      </c>
      <c r="Q208" s="14">
        <f t="shared" si="15"/>
        <v>0</v>
      </c>
      <c r="R208" s="16">
        <f>SUMIF('Tool Pneumatics CH4 VOC BTEX'!B:B,A208,'Tool Pneumatics CH4 VOC BTEX'!H:H)*Q208</f>
        <v>0</v>
      </c>
      <c r="S208" s="16">
        <f>SUMIF('Tool Pneumatics CH4 VOC BTEX'!B:B,A208,'Tool Pneumatics CH4 VOC BTEX'!J:J)*Q208</f>
        <v>0</v>
      </c>
      <c r="T208" s="16">
        <f>SUMIF('Tool Pneumatics CH4 VOC BTEX'!B:B,A208,'Tool Pneumatics CH4 VOC BTEX'!L:L)*Q208</f>
        <v>0</v>
      </c>
      <c r="U208" s="16">
        <f>SUMIF('Tool Pneumatics CH4 VOC BTEX'!B:B,A208,'Tool Pneumatics CH4 VOC BTEX'!N:N)*Q208</f>
        <v>0</v>
      </c>
    </row>
    <row r="209" spans="1:21" x14ac:dyDescent="0.25">
      <c r="A209" s="1" t="s">
        <v>2550</v>
      </c>
      <c r="B209" s="1" t="s">
        <v>1489</v>
      </c>
      <c r="C209" s="1" t="s">
        <v>2551</v>
      </c>
      <c r="D209" s="3" t="s">
        <v>2611</v>
      </c>
      <c r="E209" s="3" t="s">
        <v>2611</v>
      </c>
      <c r="F209" s="1" t="s">
        <v>2512</v>
      </c>
      <c r="G209" s="1">
        <v>0</v>
      </c>
      <c r="H209" s="1" t="s">
        <v>27474</v>
      </c>
      <c r="I209" s="1">
        <v>0</v>
      </c>
      <c r="J209" s="1" t="s">
        <v>27474</v>
      </c>
      <c r="K209" s="1">
        <f t="shared" si="12"/>
        <v>0</v>
      </c>
      <c r="L209" s="2">
        <f>SUMIFS('Basin Total Well Counts'!B:B,'Basin Total Well Counts'!A:A,F209)</f>
        <v>1</v>
      </c>
      <c r="M209" s="4">
        <f t="shared" si="13"/>
        <v>0</v>
      </c>
      <c r="N209" s="2">
        <f>SUMIF('Basin Emissions'!A:A,F209,'Basin Emissions'!B:B)</f>
        <v>0</v>
      </c>
      <c r="O209" s="8">
        <f t="shared" si="14"/>
        <v>0</v>
      </c>
      <c r="P209" s="7">
        <f>SUMIF('Tool Pneumatics CH4 VOC BTEX'!B:B,A209,'Tool Pneumatics CH4 VOC BTEX'!F:F)</f>
        <v>3.5899999141693102</v>
      </c>
      <c r="Q209" s="14">
        <f t="shared" si="15"/>
        <v>0</v>
      </c>
      <c r="R209" s="16">
        <f>SUMIF('Tool Pneumatics CH4 VOC BTEX'!B:B,A209,'Tool Pneumatics CH4 VOC BTEX'!H:H)*Q209</f>
        <v>0</v>
      </c>
      <c r="S209" s="16">
        <f>SUMIF('Tool Pneumatics CH4 VOC BTEX'!B:B,A209,'Tool Pneumatics CH4 VOC BTEX'!J:J)*Q209</f>
        <v>0</v>
      </c>
      <c r="T209" s="16">
        <f>SUMIF('Tool Pneumatics CH4 VOC BTEX'!B:B,A209,'Tool Pneumatics CH4 VOC BTEX'!L:L)*Q209</f>
        <v>0</v>
      </c>
      <c r="U209" s="16">
        <f>SUMIF('Tool Pneumatics CH4 VOC BTEX'!B:B,A209,'Tool Pneumatics CH4 VOC BTEX'!N:N)*Q209</f>
        <v>0</v>
      </c>
    </row>
    <row r="210" spans="1:21" x14ac:dyDescent="0.25">
      <c r="A210" s="1" t="s">
        <v>2552</v>
      </c>
      <c r="B210" s="1" t="s">
        <v>1489</v>
      </c>
      <c r="C210" s="1" t="s">
        <v>2553</v>
      </c>
      <c r="D210" s="3" t="s">
        <v>2629</v>
      </c>
      <c r="E210" s="3" t="s">
        <v>23961</v>
      </c>
      <c r="F210" s="1" t="s">
        <v>2510</v>
      </c>
      <c r="G210" s="1">
        <v>0</v>
      </c>
      <c r="H210" s="1" t="s">
        <v>27474</v>
      </c>
      <c r="I210" s="1">
        <v>0</v>
      </c>
      <c r="J210" s="1" t="s">
        <v>27474</v>
      </c>
      <c r="K210" s="1">
        <f t="shared" si="12"/>
        <v>0</v>
      </c>
      <c r="L210" s="2">
        <f>SUMIFS('Basin Total Well Counts'!B:B,'Basin Total Well Counts'!A:A,F210)</f>
        <v>0</v>
      </c>
      <c r="M210" s="4">
        <f t="shared" si="13"/>
        <v>0</v>
      </c>
      <c r="N210" s="2">
        <f>SUMIF('Basin Emissions'!A:A,F210,'Basin Emissions'!B:B)</f>
        <v>0</v>
      </c>
      <c r="O210" s="8">
        <f t="shared" si="14"/>
        <v>0</v>
      </c>
      <c r="P210" s="7">
        <f>SUMIF('Tool Pneumatics CH4 VOC BTEX'!B:B,A210,'Tool Pneumatics CH4 VOC BTEX'!F:F)</f>
        <v>3.5899999141693102</v>
      </c>
      <c r="Q210" s="14">
        <f t="shared" si="15"/>
        <v>0</v>
      </c>
      <c r="R210" s="16">
        <f>SUMIF('Tool Pneumatics CH4 VOC BTEX'!B:B,A210,'Tool Pneumatics CH4 VOC BTEX'!H:H)*Q210</f>
        <v>0</v>
      </c>
      <c r="S210" s="16">
        <f>SUMIF('Tool Pneumatics CH4 VOC BTEX'!B:B,A210,'Tool Pneumatics CH4 VOC BTEX'!J:J)*Q210</f>
        <v>0</v>
      </c>
      <c r="T210" s="16">
        <f>SUMIF('Tool Pneumatics CH4 VOC BTEX'!B:B,A210,'Tool Pneumatics CH4 VOC BTEX'!L:L)*Q210</f>
        <v>0</v>
      </c>
      <c r="U210" s="16">
        <f>SUMIF('Tool Pneumatics CH4 VOC BTEX'!B:B,A210,'Tool Pneumatics CH4 VOC BTEX'!N:N)*Q210</f>
        <v>0</v>
      </c>
    </row>
    <row r="211" spans="1:21" x14ac:dyDescent="0.25">
      <c r="A211" s="1" t="s">
        <v>2554</v>
      </c>
      <c r="B211" s="1" t="s">
        <v>1489</v>
      </c>
      <c r="C211" s="1" t="s">
        <v>2207</v>
      </c>
      <c r="D211" s="3" t="s">
        <v>2611</v>
      </c>
      <c r="E211" s="3" t="s">
        <v>2611</v>
      </c>
      <c r="F211" s="1" t="s">
        <v>2527</v>
      </c>
      <c r="G211" s="1">
        <v>0</v>
      </c>
      <c r="H211" s="1" t="s">
        <v>27474</v>
      </c>
      <c r="I211" s="1">
        <v>0</v>
      </c>
      <c r="J211" s="1" t="s">
        <v>27474</v>
      </c>
      <c r="K211" s="1">
        <f t="shared" si="12"/>
        <v>0</v>
      </c>
      <c r="L211" s="2">
        <f>SUMIFS('Basin Total Well Counts'!B:B,'Basin Total Well Counts'!A:A,F211)</f>
        <v>549</v>
      </c>
      <c r="M211" s="4">
        <f t="shared" si="13"/>
        <v>0</v>
      </c>
      <c r="N211" s="2">
        <f>SUMIF('Basin Emissions'!A:A,F211,'Basin Emissions'!B:B)</f>
        <v>247.87591739999999</v>
      </c>
      <c r="O211" s="8">
        <f t="shared" si="14"/>
        <v>0</v>
      </c>
      <c r="P211" s="7">
        <f>SUMIF('Tool Pneumatics CH4 VOC BTEX'!B:B,A211,'Tool Pneumatics CH4 VOC BTEX'!F:F)</f>
        <v>60.366500854492202</v>
      </c>
      <c r="Q211" s="14">
        <f t="shared" si="15"/>
        <v>0</v>
      </c>
      <c r="R211" s="16">
        <f>SUMIF('Tool Pneumatics CH4 VOC BTEX'!B:B,A211,'Tool Pneumatics CH4 VOC BTEX'!H:H)*Q211</f>
        <v>0</v>
      </c>
      <c r="S211" s="16">
        <f>SUMIF('Tool Pneumatics CH4 VOC BTEX'!B:B,A211,'Tool Pneumatics CH4 VOC BTEX'!J:J)*Q211</f>
        <v>0</v>
      </c>
      <c r="T211" s="16">
        <f>SUMIF('Tool Pneumatics CH4 VOC BTEX'!B:B,A211,'Tool Pneumatics CH4 VOC BTEX'!L:L)*Q211</f>
        <v>0</v>
      </c>
      <c r="U211" s="16">
        <f>SUMIF('Tool Pneumatics CH4 VOC BTEX'!B:B,A211,'Tool Pneumatics CH4 VOC BTEX'!N:N)*Q211</f>
        <v>0</v>
      </c>
    </row>
    <row r="212" spans="1:21" x14ac:dyDescent="0.25">
      <c r="A212" s="1" t="s">
        <v>2555</v>
      </c>
      <c r="B212" s="1" t="s">
        <v>1489</v>
      </c>
      <c r="C212" s="1" t="s">
        <v>2556</v>
      </c>
      <c r="D212" s="3" t="s">
        <v>2611</v>
      </c>
      <c r="E212" s="3" t="s">
        <v>2611</v>
      </c>
      <c r="F212" s="1" t="s">
        <v>2541</v>
      </c>
      <c r="G212" s="1">
        <v>0</v>
      </c>
      <c r="H212" s="1" t="s">
        <v>27474</v>
      </c>
      <c r="I212" s="1">
        <v>0</v>
      </c>
      <c r="J212" s="1" t="s">
        <v>27474</v>
      </c>
      <c r="K212" s="1">
        <f t="shared" si="12"/>
        <v>0</v>
      </c>
      <c r="L212" s="2">
        <f>SUMIFS('Basin Total Well Counts'!B:B,'Basin Total Well Counts'!A:A,F212)</f>
        <v>0</v>
      </c>
      <c r="M212" s="4">
        <f t="shared" si="13"/>
        <v>0</v>
      </c>
      <c r="N212" s="2">
        <f>SUMIF('Basin Emissions'!A:A,F212,'Basin Emissions'!B:B)</f>
        <v>92.076544699999999</v>
      </c>
      <c r="O212" s="8">
        <f t="shared" si="14"/>
        <v>0</v>
      </c>
      <c r="P212" s="7">
        <f>SUMIF('Tool Pneumatics CH4 VOC BTEX'!B:B,A212,'Tool Pneumatics CH4 VOC BTEX'!F:F)</f>
        <v>3.5899999141693102</v>
      </c>
      <c r="Q212" s="14">
        <f t="shared" si="15"/>
        <v>0</v>
      </c>
      <c r="R212" s="16">
        <f>SUMIF('Tool Pneumatics CH4 VOC BTEX'!B:B,A212,'Tool Pneumatics CH4 VOC BTEX'!H:H)*Q212</f>
        <v>0</v>
      </c>
      <c r="S212" s="16">
        <f>SUMIF('Tool Pneumatics CH4 VOC BTEX'!B:B,A212,'Tool Pneumatics CH4 VOC BTEX'!J:J)*Q212</f>
        <v>0</v>
      </c>
      <c r="T212" s="16">
        <f>SUMIF('Tool Pneumatics CH4 VOC BTEX'!B:B,A212,'Tool Pneumatics CH4 VOC BTEX'!L:L)*Q212</f>
        <v>0</v>
      </c>
      <c r="U212" s="16">
        <f>SUMIF('Tool Pneumatics CH4 VOC BTEX'!B:B,A212,'Tool Pneumatics CH4 VOC BTEX'!N:N)*Q212</f>
        <v>0</v>
      </c>
    </row>
    <row r="213" spans="1:21" x14ac:dyDescent="0.25">
      <c r="A213" s="1" t="s">
        <v>2557</v>
      </c>
      <c r="B213" s="1" t="s">
        <v>1489</v>
      </c>
      <c r="C213" s="1" t="s">
        <v>2558</v>
      </c>
      <c r="D213" s="3" t="s">
        <v>2611</v>
      </c>
      <c r="E213" s="3" t="s">
        <v>2611</v>
      </c>
      <c r="F213" s="1" t="s">
        <v>2535</v>
      </c>
      <c r="G213" s="1">
        <v>0</v>
      </c>
      <c r="H213" s="1" t="s">
        <v>27474</v>
      </c>
      <c r="I213" s="1">
        <v>0</v>
      </c>
      <c r="J213" s="1" t="s">
        <v>27474</v>
      </c>
      <c r="K213" s="1">
        <f t="shared" si="12"/>
        <v>0</v>
      </c>
      <c r="L213" s="2">
        <f>SUMIFS('Basin Total Well Counts'!B:B,'Basin Total Well Counts'!A:A,F213)</f>
        <v>0</v>
      </c>
      <c r="M213" s="4">
        <f t="shared" si="13"/>
        <v>0</v>
      </c>
      <c r="N213" s="2">
        <f>SUMIF('Basin Emissions'!A:A,F213,'Basin Emissions'!B:B)</f>
        <v>0</v>
      </c>
      <c r="O213" s="8">
        <f t="shared" si="14"/>
        <v>0</v>
      </c>
      <c r="P213" s="7">
        <f>SUMIF('Tool Pneumatics CH4 VOC BTEX'!B:B,A213,'Tool Pneumatics CH4 VOC BTEX'!F:F)</f>
        <v>3.5899999141693102</v>
      </c>
      <c r="Q213" s="14">
        <f t="shared" si="15"/>
        <v>0</v>
      </c>
      <c r="R213" s="16">
        <f>SUMIF('Tool Pneumatics CH4 VOC BTEX'!B:B,A213,'Tool Pneumatics CH4 VOC BTEX'!H:H)*Q213</f>
        <v>0</v>
      </c>
      <c r="S213" s="16">
        <f>SUMIF('Tool Pneumatics CH4 VOC BTEX'!B:B,A213,'Tool Pneumatics CH4 VOC BTEX'!J:J)*Q213</f>
        <v>0</v>
      </c>
      <c r="T213" s="16">
        <f>SUMIF('Tool Pneumatics CH4 VOC BTEX'!B:B,A213,'Tool Pneumatics CH4 VOC BTEX'!L:L)*Q213</f>
        <v>0</v>
      </c>
      <c r="U213" s="16">
        <f>SUMIF('Tool Pneumatics CH4 VOC BTEX'!B:B,A213,'Tool Pneumatics CH4 VOC BTEX'!N:N)*Q213</f>
        <v>0</v>
      </c>
    </row>
    <row r="214" spans="1:21" x14ac:dyDescent="0.25">
      <c r="A214" s="1" t="s">
        <v>2560</v>
      </c>
      <c r="B214" s="1" t="s">
        <v>1489</v>
      </c>
      <c r="C214" s="1" t="s">
        <v>1715</v>
      </c>
      <c r="D214" s="3" t="s">
        <v>2611</v>
      </c>
      <c r="E214" s="3" t="s">
        <v>2611</v>
      </c>
      <c r="F214" s="1" t="s">
        <v>2559</v>
      </c>
      <c r="G214" s="1">
        <v>0</v>
      </c>
      <c r="H214" s="1" t="s">
        <v>27474</v>
      </c>
      <c r="I214" s="1">
        <v>0</v>
      </c>
      <c r="J214" s="1" t="s">
        <v>27474</v>
      </c>
      <c r="K214" s="1">
        <f t="shared" si="12"/>
        <v>0</v>
      </c>
      <c r="L214" s="2">
        <f>SUMIFS('Basin Total Well Counts'!B:B,'Basin Total Well Counts'!A:A,F214)</f>
        <v>0</v>
      </c>
      <c r="M214" s="4">
        <f t="shared" si="13"/>
        <v>0</v>
      </c>
      <c r="N214" s="2">
        <f>SUMIF('Basin Emissions'!A:A,F214,'Basin Emissions'!B:B)</f>
        <v>0</v>
      </c>
      <c r="O214" s="8">
        <f t="shared" si="14"/>
        <v>0</v>
      </c>
      <c r="P214" s="7">
        <f>SUMIF('Tool Pneumatics CH4 VOC BTEX'!B:B,A214,'Tool Pneumatics CH4 VOC BTEX'!F:F)</f>
        <v>3.5899999141693102</v>
      </c>
      <c r="Q214" s="14">
        <f t="shared" si="15"/>
        <v>0</v>
      </c>
      <c r="R214" s="16">
        <f>SUMIF('Tool Pneumatics CH4 VOC BTEX'!B:B,A214,'Tool Pneumatics CH4 VOC BTEX'!H:H)*Q214</f>
        <v>0</v>
      </c>
      <c r="S214" s="16">
        <f>SUMIF('Tool Pneumatics CH4 VOC BTEX'!B:B,A214,'Tool Pneumatics CH4 VOC BTEX'!J:J)*Q214</f>
        <v>0</v>
      </c>
      <c r="T214" s="16">
        <f>SUMIF('Tool Pneumatics CH4 VOC BTEX'!B:B,A214,'Tool Pneumatics CH4 VOC BTEX'!L:L)*Q214</f>
        <v>0</v>
      </c>
      <c r="U214" s="16">
        <f>SUMIF('Tool Pneumatics CH4 VOC BTEX'!B:B,A214,'Tool Pneumatics CH4 VOC BTEX'!N:N)*Q214</f>
        <v>0</v>
      </c>
    </row>
    <row r="215" spans="1:21" x14ac:dyDescent="0.25">
      <c r="A215" s="1" t="s">
        <v>2561</v>
      </c>
      <c r="B215" s="1" t="s">
        <v>1489</v>
      </c>
      <c r="C215" s="1" t="s">
        <v>2562</v>
      </c>
      <c r="D215" s="3" t="s">
        <v>2660</v>
      </c>
      <c r="E215" s="3" t="s">
        <v>23961</v>
      </c>
      <c r="F215" s="1" t="s">
        <v>2510</v>
      </c>
      <c r="G215" s="1">
        <v>0</v>
      </c>
      <c r="H215" s="1" t="s">
        <v>27474</v>
      </c>
      <c r="I215" s="1">
        <v>0</v>
      </c>
      <c r="J215" s="1" t="s">
        <v>27474</v>
      </c>
      <c r="K215" s="1">
        <f t="shared" si="12"/>
        <v>0</v>
      </c>
      <c r="L215" s="2">
        <f>SUMIFS('Basin Total Well Counts'!B:B,'Basin Total Well Counts'!A:A,F215)</f>
        <v>0</v>
      </c>
      <c r="M215" s="4">
        <f t="shared" si="13"/>
        <v>0</v>
      </c>
      <c r="N215" s="2">
        <f>SUMIF('Basin Emissions'!A:A,F215,'Basin Emissions'!B:B)</f>
        <v>0</v>
      </c>
      <c r="O215" s="8">
        <f t="shared" si="14"/>
        <v>0</v>
      </c>
      <c r="P215" s="7">
        <f>SUMIF('Tool Pneumatics CH4 VOC BTEX'!B:B,A215,'Tool Pneumatics CH4 VOC BTEX'!F:F)</f>
        <v>3.5899999141693102</v>
      </c>
      <c r="Q215" s="14">
        <f t="shared" si="15"/>
        <v>0</v>
      </c>
      <c r="R215" s="16">
        <f>SUMIF('Tool Pneumatics CH4 VOC BTEX'!B:B,A215,'Tool Pneumatics CH4 VOC BTEX'!H:H)*Q215</f>
        <v>0</v>
      </c>
      <c r="S215" s="16">
        <f>SUMIF('Tool Pneumatics CH4 VOC BTEX'!B:B,A215,'Tool Pneumatics CH4 VOC BTEX'!J:J)*Q215</f>
        <v>0</v>
      </c>
      <c r="T215" s="16">
        <f>SUMIF('Tool Pneumatics CH4 VOC BTEX'!B:B,A215,'Tool Pneumatics CH4 VOC BTEX'!L:L)*Q215</f>
        <v>0</v>
      </c>
      <c r="U215" s="16">
        <f>SUMIF('Tool Pneumatics CH4 VOC BTEX'!B:B,A215,'Tool Pneumatics CH4 VOC BTEX'!N:N)*Q215</f>
        <v>0</v>
      </c>
    </row>
    <row r="216" spans="1:21" x14ac:dyDescent="0.25">
      <c r="A216" s="1" t="s">
        <v>2563</v>
      </c>
      <c r="B216" s="1" t="s">
        <v>1489</v>
      </c>
      <c r="C216" s="1" t="s">
        <v>1124</v>
      </c>
      <c r="D216" s="3" t="s">
        <v>2644</v>
      </c>
      <c r="E216" s="3" t="s">
        <v>23961</v>
      </c>
      <c r="F216" s="1" t="s">
        <v>2512</v>
      </c>
      <c r="G216" s="1">
        <v>0</v>
      </c>
      <c r="H216" s="1" t="s">
        <v>27474</v>
      </c>
      <c r="I216" s="1">
        <v>0</v>
      </c>
      <c r="J216" s="1" t="s">
        <v>27474</v>
      </c>
      <c r="K216" s="1">
        <f t="shared" si="12"/>
        <v>0</v>
      </c>
      <c r="L216" s="2">
        <f>SUMIFS('Basin Total Well Counts'!B:B,'Basin Total Well Counts'!A:A,F216)</f>
        <v>1</v>
      </c>
      <c r="M216" s="4">
        <f t="shared" si="13"/>
        <v>0</v>
      </c>
      <c r="N216" s="2">
        <f>SUMIF('Basin Emissions'!A:A,F216,'Basin Emissions'!B:B)</f>
        <v>0</v>
      </c>
      <c r="O216" s="8">
        <f t="shared" si="14"/>
        <v>0</v>
      </c>
      <c r="P216" s="7">
        <f>SUMIF('Tool Pneumatics CH4 VOC BTEX'!B:B,A216,'Tool Pneumatics CH4 VOC BTEX'!F:F)</f>
        <v>3.5899999141693102</v>
      </c>
      <c r="Q216" s="14">
        <f t="shared" si="15"/>
        <v>0</v>
      </c>
      <c r="R216" s="16">
        <f>SUMIF('Tool Pneumatics CH4 VOC BTEX'!B:B,A216,'Tool Pneumatics CH4 VOC BTEX'!H:H)*Q216</f>
        <v>0</v>
      </c>
      <c r="S216" s="16">
        <f>SUMIF('Tool Pneumatics CH4 VOC BTEX'!B:B,A216,'Tool Pneumatics CH4 VOC BTEX'!J:J)*Q216</f>
        <v>0</v>
      </c>
      <c r="T216" s="16">
        <f>SUMIF('Tool Pneumatics CH4 VOC BTEX'!B:B,A216,'Tool Pneumatics CH4 VOC BTEX'!L:L)*Q216</f>
        <v>0</v>
      </c>
      <c r="U216" s="16">
        <f>SUMIF('Tool Pneumatics CH4 VOC BTEX'!B:B,A216,'Tool Pneumatics CH4 VOC BTEX'!N:N)*Q216</f>
        <v>0</v>
      </c>
    </row>
    <row r="217" spans="1:21" x14ac:dyDescent="0.25">
      <c r="A217" s="1" t="s">
        <v>2564</v>
      </c>
      <c r="B217" s="1" t="s">
        <v>1489</v>
      </c>
      <c r="C217" s="1" t="s">
        <v>1549</v>
      </c>
      <c r="D217" s="3" t="s">
        <v>2665</v>
      </c>
      <c r="E217" s="3" t="s">
        <v>23961</v>
      </c>
      <c r="F217" s="1" t="s">
        <v>2544</v>
      </c>
      <c r="G217" s="1">
        <v>10</v>
      </c>
      <c r="H217" s="1" t="s">
        <v>27474</v>
      </c>
      <c r="I217" s="1">
        <v>0</v>
      </c>
      <c r="J217" s="1" t="s">
        <v>27474</v>
      </c>
      <c r="K217" s="1">
        <f t="shared" si="12"/>
        <v>10</v>
      </c>
      <c r="L217" s="2">
        <f>SUMIFS('Basin Total Well Counts'!B:B,'Basin Total Well Counts'!A:A,F217)</f>
        <v>70</v>
      </c>
      <c r="M217" s="4">
        <f t="shared" si="13"/>
        <v>0.14285714285714285</v>
      </c>
      <c r="N217" s="2">
        <f>SUMIF('Basin Emissions'!A:A,F217,'Basin Emissions'!B:B)</f>
        <v>0</v>
      </c>
      <c r="O217" s="8">
        <f t="shared" si="14"/>
        <v>0</v>
      </c>
      <c r="P217" s="7">
        <f>SUMIF('Tool Pneumatics CH4 VOC BTEX'!B:B,A217,'Tool Pneumatics CH4 VOC BTEX'!F:F)</f>
        <v>3.5899999141693102</v>
      </c>
      <c r="Q217" s="14">
        <f t="shared" si="15"/>
        <v>0</v>
      </c>
      <c r="R217" s="16">
        <f>SUMIF('Tool Pneumatics CH4 VOC BTEX'!B:B,A217,'Tool Pneumatics CH4 VOC BTEX'!H:H)*Q217</f>
        <v>0</v>
      </c>
      <c r="S217" s="16">
        <f>SUMIF('Tool Pneumatics CH4 VOC BTEX'!B:B,A217,'Tool Pneumatics CH4 VOC BTEX'!J:J)*Q217</f>
        <v>0</v>
      </c>
      <c r="T217" s="16">
        <f>SUMIF('Tool Pneumatics CH4 VOC BTEX'!B:B,A217,'Tool Pneumatics CH4 VOC BTEX'!L:L)*Q217</f>
        <v>0</v>
      </c>
      <c r="U217" s="16">
        <f>SUMIF('Tool Pneumatics CH4 VOC BTEX'!B:B,A217,'Tool Pneumatics CH4 VOC BTEX'!N:N)*Q217</f>
        <v>0</v>
      </c>
    </row>
    <row r="218" spans="1:21" x14ac:dyDescent="0.25">
      <c r="A218" s="1" t="s">
        <v>2565</v>
      </c>
      <c r="B218" s="1" t="s">
        <v>1489</v>
      </c>
      <c r="C218" s="1" t="s">
        <v>2195</v>
      </c>
      <c r="D218" s="3" t="s">
        <v>2641</v>
      </c>
      <c r="E218" s="3" t="s">
        <v>23961</v>
      </c>
      <c r="F218" s="1" t="s">
        <v>2512</v>
      </c>
      <c r="G218" s="1">
        <v>0</v>
      </c>
      <c r="H218" s="1" t="s">
        <v>27474</v>
      </c>
      <c r="I218" s="1">
        <v>0</v>
      </c>
      <c r="J218" s="1" t="s">
        <v>27474</v>
      </c>
      <c r="K218" s="1">
        <f t="shared" si="12"/>
        <v>0</v>
      </c>
      <c r="L218" s="2">
        <f>SUMIFS('Basin Total Well Counts'!B:B,'Basin Total Well Counts'!A:A,F218)</f>
        <v>1</v>
      </c>
      <c r="M218" s="4">
        <f t="shared" si="13"/>
        <v>0</v>
      </c>
      <c r="N218" s="2">
        <f>SUMIF('Basin Emissions'!A:A,F218,'Basin Emissions'!B:B)</f>
        <v>0</v>
      </c>
      <c r="O218" s="8">
        <f t="shared" si="14"/>
        <v>0</v>
      </c>
      <c r="P218" s="7">
        <f>SUMIF('Tool Pneumatics CH4 VOC BTEX'!B:B,A218,'Tool Pneumatics CH4 VOC BTEX'!F:F)</f>
        <v>3.5899999141693102</v>
      </c>
      <c r="Q218" s="14">
        <f t="shared" si="15"/>
        <v>0</v>
      </c>
      <c r="R218" s="16">
        <f>SUMIF('Tool Pneumatics CH4 VOC BTEX'!B:B,A218,'Tool Pneumatics CH4 VOC BTEX'!H:H)*Q218</f>
        <v>0</v>
      </c>
      <c r="S218" s="16">
        <f>SUMIF('Tool Pneumatics CH4 VOC BTEX'!B:B,A218,'Tool Pneumatics CH4 VOC BTEX'!J:J)*Q218</f>
        <v>0</v>
      </c>
      <c r="T218" s="16">
        <f>SUMIF('Tool Pneumatics CH4 VOC BTEX'!B:B,A218,'Tool Pneumatics CH4 VOC BTEX'!L:L)*Q218</f>
        <v>0</v>
      </c>
      <c r="U218" s="16">
        <f>SUMIF('Tool Pneumatics CH4 VOC BTEX'!B:B,A218,'Tool Pneumatics CH4 VOC BTEX'!N:N)*Q218</f>
        <v>0</v>
      </c>
    </row>
    <row r="219" spans="1:21" x14ac:dyDescent="0.25">
      <c r="A219" s="1" t="s">
        <v>2566</v>
      </c>
      <c r="B219" s="1" t="s">
        <v>1489</v>
      </c>
      <c r="C219" s="1" t="s">
        <v>2567</v>
      </c>
      <c r="D219" s="3" t="s">
        <v>2660</v>
      </c>
      <c r="E219" s="3" t="s">
        <v>23961</v>
      </c>
      <c r="F219" s="1" t="s">
        <v>2512</v>
      </c>
      <c r="G219" s="1">
        <v>0</v>
      </c>
      <c r="H219" s="1" t="s">
        <v>27474</v>
      </c>
      <c r="I219" s="1">
        <v>0</v>
      </c>
      <c r="J219" s="1" t="s">
        <v>27474</v>
      </c>
      <c r="K219" s="1">
        <f t="shared" si="12"/>
        <v>0</v>
      </c>
      <c r="L219" s="2">
        <f>SUMIFS('Basin Total Well Counts'!B:B,'Basin Total Well Counts'!A:A,F219)</f>
        <v>1</v>
      </c>
      <c r="M219" s="4">
        <f t="shared" si="13"/>
        <v>0</v>
      </c>
      <c r="N219" s="2">
        <f>SUMIF('Basin Emissions'!A:A,F219,'Basin Emissions'!B:B)</f>
        <v>0</v>
      </c>
      <c r="O219" s="8">
        <f t="shared" si="14"/>
        <v>0</v>
      </c>
      <c r="P219" s="7">
        <f>SUMIF('Tool Pneumatics CH4 VOC BTEX'!B:B,A219,'Tool Pneumatics CH4 VOC BTEX'!F:F)</f>
        <v>3.5899999141693102</v>
      </c>
      <c r="Q219" s="14">
        <f t="shared" si="15"/>
        <v>0</v>
      </c>
      <c r="R219" s="16">
        <f>SUMIF('Tool Pneumatics CH4 VOC BTEX'!B:B,A219,'Tool Pneumatics CH4 VOC BTEX'!H:H)*Q219</f>
        <v>0</v>
      </c>
      <c r="S219" s="16">
        <f>SUMIF('Tool Pneumatics CH4 VOC BTEX'!B:B,A219,'Tool Pneumatics CH4 VOC BTEX'!J:J)*Q219</f>
        <v>0</v>
      </c>
      <c r="T219" s="16">
        <f>SUMIF('Tool Pneumatics CH4 VOC BTEX'!B:B,A219,'Tool Pneumatics CH4 VOC BTEX'!L:L)*Q219</f>
        <v>0</v>
      </c>
      <c r="U219" s="16">
        <f>SUMIF('Tool Pneumatics CH4 VOC BTEX'!B:B,A219,'Tool Pneumatics CH4 VOC BTEX'!N:N)*Q219</f>
        <v>0</v>
      </c>
    </row>
    <row r="220" spans="1:21" x14ac:dyDescent="0.25">
      <c r="A220" s="1" t="s">
        <v>2568</v>
      </c>
      <c r="B220" s="1" t="s">
        <v>1489</v>
      </c>
      <c r="C220" s="1" t="s">
        <v>1949</v>
      </c>
      <c r="D220" s="3" t="s">
        <v>2611</v>
      </c>
      <c r="E220" s="3" t="s">
        <v>2611</v>
      </c>
      <c r="F220" s="1" t="s">
        <v>2533</v>
      </c>
      <c r="G220" s="1">
        <v>0</v>
      </c>
      <c r="H220" s="1" t="s">
        <v>27474</v>
      </c>
      <c r="I220" s="1">
        <v>0</v>
      </c>
      <c r="J220" s="1" t="s">
        <v>27474</v>
      </c>
      <c r="K220" s="1">
        <f t="shared" si="12"/>
        <v>0</v>
      </c>
      <c r="L220" s="2">
        <f>SUMIFS('Basin Total Well Counts'!B:B,'Basin Total Well Counts'!A:A,F220)</f>
        <v>0</v>
      </c>
      <c r="M220" s="4">
        <f t="shared" si="13"/>
        <v>0</v>
      </c>
      <c r="N220" s="2">
        <f>SUMIF('Basin Emissions'!A:A,F220,'Basin Emissions'!B:B)</f>
        <v>80.591013180000004</v>
      </c>
      <c r="O220" s="8">
        <f t="shared" si="14"/>
        <v>0</v>
      </c>
      <c r="P220" s="7">
        <f>SUMIF('Tool Pneumatics CH4 VOC BTEX'!B:B,A220,'Tool Pneumatics CH4 VOC BTEX'!F:F)</f>
        <v>3.5899999141693102</v>
      </c>
      <c r="Q220" s="14">
        <f t="shared" si="15"/>
        <v>0</v>
      </c>
      <c r="R220" s="16">
        <f>SUMIF('Tool Pneumatics CH4 VOC BTEX'!B:B,A220,'Tool Pneumatics CH4 VOC BTEX'!H:H)*Q220</f>
        <v>0</v>
      </c>
      <c r="S220" s="16">
        <f>SUMIF('Tool Pneumatics CH4 VOC BTEX'!B:B,A220,'Tool Pneumatics CH4 VOC BTEX'!J:J)*Q220</f>
        <v>0</v>
      </c>
      <c r="T220" s="16">
        <f>SUMIF('Tool Pneumatics CH4 VOC BTEX'!B:B,A220,'Tool Pneumatics CH4 VOC BTEX'!L:L)*Q220</f>
        <v>0</v>
      </c>
      <c r="U220" s="16">
        <f>SUMIF('Tool Pneumatics CH4 VOC BTEX'!B:B,A220,'Tool Pneumatics CH4 VOC BTEX'!N:N)*Q220</f>
        <v>0</v>
      </c>
    </row>
    <row r="221" spans="1:21" x14ac:dyDescent="0.25">
      <c r="A221" s="1" t="s">
        <v>2569</v>
      </c>
      <c r="B221" s="1" t="s">
        <v>1489</v>
      </c>
      <c r="C221" s="1" t="s">
        <v>1648</v>
      </c>
      <c r="D221" s="3" t="s">
        <v>2644</v>
      </c>
      <c r="E221" s="3" t="s">
        <v>23961</v>
      </c>
      <c r="F221" s="1" t="s">
        <v>2517</v>
      </c>
      <c r="G221" s="1">
        <v>60</v>
      </c>
      <c r="H221" s="1" t="s">
        <v>27474</v>
      </c>
      <c r="I221" s="1">
        <v>0</v>
      </c>
      <c r="J221" s="1" t="s">
        <v>27474</v>
      </c>
      <c r="K221" s="1">
        <f t="shared" si="12"/>
        <v>60</v>
      </c>
      <c r="L221" s="2">
        <f>SUMIFS('Basin Total Well Counts'!B:B,'Basin Total Well Counts'!A:A,F221)</f>
        <v>703</v>
      </c>
      <c r="M221" s="4">
        <f t="shared" si="13"/>
        <v>8.5348506401137975E-2</v>
      </c>
      <c r="N221" s="2">
        <f>SUMIF('Basin Emissions'!A:A,F221,'Basin Emissions'!B:B)</f>
        <v>461.14412959999999</v>
      </c>
      <c r="O221" s="8">
        <f t="shared" si="14"/>
        <v>39.357962697012802</v>
      </c>
      <c r="P221" s="7">
        <f>SUMIF('Tool Pneumatics CH4 VOC BTEX'!B:B,A221,'Tool Pneumatics CH4 VOC BTEX'!F:F)</f>
        <v>3.5899999141693102</v>
      </c>
      <c r="Q221" s="14">
        <f t="shared" si="15"/>
        <v>12.084758584445787</v>
      </c>
      <c r="R221" s="16">
        <f>SUMIF('Tool Pneumatics CH4 VOC BTEX'!B:B,A221,'Tool Pneumatics CH4 VOC BTEX'!H:H)*Q221</f>
        <v>5.4864805313156281E-2</v>
      </c>
      <c r="S221" s="16">
        <f>SUMIF('Tool Pneumatics CH4 VOC BTEX'!B:B,A221,'Tool Pneumatics CH4 VOC BTEX'!J:J)*Q221</f>
        <v>3.1057830404110499E-3</v>
      </c>
      <c r="T221" s="16">
        <f>SUMIF('Tool Pneumatics CH4 VOC BTEX'!B:B,A221,'Tool Pneumatics CH4 VOC BTEX'!L:L)*Q221</f>
        <v>4.8919103835340316E-2</v>
      </c>
      <c r="U221" s="16">
        <f>SUMIF('Tool Pneumatics CH4 VOC BTEX'!B:B,A221,'Tool Pneumatics CH4 VOC BTEX'!N:N)*Q221</f>
        <v>1.3885387829890706E-2</v>
      </c>
    </row>
    <row r="222" spans="1:21" x14ac:dyDescent="0.25">
      <c r="A222" s="1" t="s">
        <v>2570</v>
      </c>
      <c r="B222" s="1" t="s">
        <v>1489</v>
      </c>
      <c r="C222" s="1" t="s">
        <v>2571</v>
      </c>
      <c r="D222" s="3" t="s">
        <v>2665</v>
      </c>
      <c r="E222" s="3" t="s">
        <v>23961</v>
      </c>
      <c r="F222" s="1" t="s">
        <v>2527</v>
      </c>
      <c r="G222" s="1">
        <v>0</v>
      </c>
      <c r="H222" s="1" t="s">
        <v>27474</v>
      </c>
      <c r="I222" s="1">
        <v>0</v>
      </c>
      <c r="J222" s="1" t="s">
        <v>27474</v>
      </c>
      <c r="K222" s="1">
        <f t="shared" si="12"/>
        <v>0</v>
      </c>
      <c r="L222" s="2">
        <f>SUMIFS('Basin Total Well Counts'!B:B,'Basin Total Well Counts'!A:A,F222)</f>
        <v>549</v>
      </c>
      <c r="M222" s="4">
        <f t="shared" si="13"/>
        <v>0</v>
      </c>
      <c r="N222" s="2">
        <f>SUMIF('Basin Emissions'!A:A,F222,'Basin Emissions'!B:B)</f>
        <v>247.87591739999999</v>
      </c>
      <c r="O222" s="8">
        <f t="shared" si="14"/>
        <v>0</v>
      </c>
      <c r="P222" s="7">
        <f>SUMIF('Tool Pneumatics CH4 VOC BTEX'!B:B,A222,'Tool Pneumatics CH4 VOC BTEX'!F:F)</f>
        <v>60.366500854492202</v>
      </c>
      <c r="Q222" s="14">
        <f t="shared" si="15"/>
        <v>0</v>
      </c>
      <c r="R222" s="16">
        <f>SUMIF('Tool Pneumatics CH4 VOC BTEX'!B:B,A222,'Tool Pneumatics CH4 VOC BTEX'!H:H)*Q222</f>
        <v>0</v>
      </c>
      <c r="S222" s="16">
        <f>SUMIF('Tool Pneumatics CH4 VOC BTEX'!B:B,A222,'Tool Pneumatics CH4 VOC BTEX'!J:J)*Q222</f>
        <v>0</v>
      </c>
      <c r="T222" s="16">
        <f>SUMIF('Tool Pneumatics CH4 VOC BTEX'!B:B,A222,'Tool Pneumatics CH4 VOC BTEX'!L:L)*Q222</f>
        <v>0</v>
      </c>
      <c r="U222" s="16">
        <f>SUMIF('Tool Pneumatics CH4 VOC BTEX'!B:B,A222,'Tool Pneumatics CH4 VOC BTEX'!N:N)*Q222</f>
        <v>0</v>
      </c>
    </row>
    <row r="223" spans="1:21" x14ac:dyDescent="0.25">
      <c r="A223" s="1" t="s">
        <v>2573</v>
      </c>
      <c r="B223" s="1" t="s">
        <v>1489</v>
      </c>
      <c r="C223" s="1" t="s">
        <v>1855</v>
      </c>
      <c r="D223" s="3" t="s">
        <v>2686</v>
      </c>
      <c r="E223" s="3" t="s">
        <v>23961</v>
      </c>
      <c r="F223" s="1" t="s">
        <v>2572</v>
      </c>
      <c r="G223" s="1">
        <v>0</v>
      </c>
      <c r="H223" s="1" t="s">
        <v>27474</v>
      </c>
      <c r="I223" s="1">
        <v>0</v>
      </c>
      <c r="J223" s="1" t="s">
        <v>27474</v>
      </c>
      <c r="K223" s="1">
        <f t="shared" si="12"/>
        <v>0</v>
      </c>
      <c r="L223" s="2">
        <f>SUMIFS('Basin Total Well Counts'!B:B,'Basin Total Well Counts'!A:A,F223)</f>
        <v>0</v>
      </c>
      <c r="M223" s="4">
        <f t="shared" si="13"/>
        <v>0</v>
      </c>
      <c r="N223" s="2">
        <f>SUMIF('Basin Emissions'!A:A,F223,'Basin Emissions'!B:B)</f>
        <v>170.5899713</v>
      </c>
      <c r="O223" s="8">
        <f t="shared" si="14"/>
        <v>0</v>
      </c>
      <c r="P223" s="7">
        <f>SUMIF('Tool Pneumatics CH4 VOC BTEX'!B:B,A223,'Tool Pneumatics CH4 VOC BTEX'!F:F)</f>
        <v>3.5899999141693102</v>
      </c>
      <c r="Q223" s="14">
        <f t="shared" si="15"/>
        <v>0</v>
      </c>
      <c r="R223" s="16">
        <f>SUMIF('Tool Pneumatics CH4 VOC BTEX'!B:B,A223,'Tool Pneumatics CH4 VOC BTEX'!H:H)*Q223</f>
        <v>0</v>
      </c>
      <c r="S223" s="16">
        <f>SUMIF('Tool Pneumatics CH4 VOC BTEX'!B:B,A223,'Tool Pneumatics CH4 VOC BTEX'!J:J)*Q223</f>
        <v>0</v>
      </c>
      <c r="T223" s="16">
        <f>SUMIF('Tool Pneumatics CH4 VOC BTEX'!B:B,A223,'Tool Pneumatics CH4 VOC BTEX'!L:L)*Q223</f>
        <v>0</v>
      </c>
      <c r="U223" s="16">
        <f>SUMIF('Tool Pneumatics CH4 VOC BTEX'!B:B,A223,'Tool Pneumatics CH4 VOC BTEX'!N:N)*Q223</f>
        <v>0</v>
      </c>
    </row>
    <row r="224" spans="1:21" x14ac:dyDescent="0.25">
      <c r="A224" s="1" t="s">
        <v>2575</v>
      </c>
      <c r="B224" s="1" t="s">
        <v>1489</v>
      </c>
      <c r="C224" s="1" t="s">
        <v>1867</v>
      </c>
      <c r="D224" s="3" t="s">
        <v>2623</v>
      </c>
      <c r="E224" s="3" t="s">
        <v>3504</v>
      </c>
      <c r="F224" s="1" t="s">
        <v>2574</v>
      </c>
      <c r="G224" s="1">
        <v>0</v>
      </c>
      <c r="H224" s="1" t="s">
        <v>27474</v>
      </c>
      <c r="I224" s="1">
        <v>0</v>
      </c>
      <c r="J224" s="1" t="s">
        <v>27474</v>
      </c>
      <c r="K224" s="1">
        <f t="shared" si="12"/>
        <v>0</v>
      </c>
      <c r="L224" s="2">
        <f>SUMIFS('Basin Total Well Counts'!B:B,'Basin Total Well Counts'!A:A,F224)</f>
        <v>0</v>
      </c>
      <c r="M224" s="4">
        <f t="shared" si="13"/>
        <v>0</v>
      </c>
      <c r="N224" s="2">
        <f>SUMIF('Basin Emissions'!A:A,F224,'Basin Emissions'!B:B)</f>
        <v>0</v>
      </c>
      <c r="O224" s="8">
        <f t="shared" si="14"/>
        <v>0</v>
      </c>
      <c r="P224" s="7">
        <f>SUMIF('Tool Pneumatics CH4 VOC BTEX'!B:B,A224,'Tool Pneumatics CH4 VOC BTEX'!F:F)</f>
        <v>3.5899999141693102</v>
      </c>
      <c r="Q224" s="14">
        <f t="shared" si="15"/>
        <v>0</v>
      </c>
      <c r="R224" s="16">
        <f>SUMIF('Tool Pneumatics CH4 VOC BTEX'!B:B,A224,'Tool Pneumatics CH4 VOC BTEX'!H:H)*Q224</f>
        <v>0</v>
      </c>
      <c r="S224" s="16">
        <f>SUMIF('Tool Pneumatics CH4 VOC BTEX'!B:B,A224,'Tool Pneumatics CH4 VOC BTEX'!J:J)*Q224</f>
        <v>0</v>
      </c>
      <c r="T224" s="16">
        <f>SUMIF('Tool Pneumatics CH4 VOC BTEX'!B:B,A224,'Tool Pneumatics CH4 VOC BTEX'!L:L)*Q224</f>
        <v>0</v>
      </c>
      <c r="U224" s="16">
        <f>SUMIF('Tool Pneumatics CH4 VOC BTEX'!B:B,A224,'Tool Pneumatics CH4 VOC BTEX'!N:N)*Q224</f>
        <v>0</v>
      </c>
    </row>
    <row r="225" spans="1:21" x14ac:dyDescent="0.25">
      <c r="A225" s="1" t="s">
        <v>2576</v>
      </c>
      <c r="B225" s="1" t="s">
        <v>1489</v>
      </c>
      <c r="C225" s="1" t="s">
        <v>2051</v>
      </c>
      <c r="D225" s="3" t="s">
        <v>996</v>
      </c>
      <c r="E225" s="3" t="s">
        <v>996</v>
      </c>
      <c r="F225" s="1" t="s">
        <v>2547</v>
      </c>
      <c r="G225" s="1">
        <v>0</v>
      </c>
      <c r="H225" s="1" t="s">
        <v>27474</v>
      </c>
      <c r="I225" s="1">
        <v>0</v>
      </c>
      <c r="J225" s="1" t="s">
        <v>27474</v>
      </c>
      <c r="K225" s="1">
        <f t="shared" si="12"/>
        <v>0</v>
      </c>
      <c r="L225" s="2">
        <f>SUMIFS('Basin Total Well Counts'!B:B,'Basin Total Well Counts'!A:A,F225)</f>
        <v>0</v>
      </c>
      <c r="M225" s="4">
        <f t="shared" si="13"/>
        <v>0</v>
      </c>
      <c r="N225" s="2">
        <f>SUMIF('Basin Emissions'!A:A,F225,'Basin Emissions'!B:B)</f>
        <v>0</v>
      </c>
      <c r="O225" s="8">
        <f t="shared" si="14"/>
        <v>0</v>
      </c>
      <c r="P225" s="7">
        <f>SUMIF('Tool Pneumatics CH4 VOC BTEX'!B:B,A225,'Tool Pneumatics CH4 VOC BTEX'!F:F)</f>
        <v>3.5899999141693102</v>
      </c>
      <c r="Q225" s="14">
        <f t="shared" si="15"/>
        <v>0</v>
      </c>
      <c r="R225" s="16">
        <f>SUMIF('Tool Pneumatics CH4 VOC BTEX'!B:B,A225,'Tool Pneumatics CH4 VOC BTEX'!H:H)*Q225</f>
        <v>0</v>
      </c>
      <c r="S225" s="16">
        <f>SUMIF('Tool Pneumatics CH4 VOC BTEX'!B:B,A225,'Tool Pneumatics CH4 VOC BTEX'!J:J)*Q225</f>
        <v>0</v>
      </c>
      <c r="T225" s="16">
        <f>SUMIF('Tool Pneumatics CH4 VOC BTEX'!B:B,A225,'Tool Pneumatics CH4 VOC BTEX'!L:L)*Q225</f>
        <v>0</v>
      </c>
      <c r="U225" s="16">
        <f>SUMIF('Tool Pneumatics CH4 VOC BTEX'!B:B,A225,'Tool Pneumatics CH4 VOC BTEX'!N:N)*Q225</f>
        <v>0</v>
      </c>
    </row>
    <row r="226" spans="1:21" x14ac:dyDescent="0.25">
      <c r="A226" s="1" t="s">
        <v>2577</v>
      </c>
      <c r="B226" s="1" t="s">
        <v>1489</v>
      </c>
      <c r="C226" s="1" t="s">
        <v>1791</v>
      </c>
      <c r="D226" s="3" t="s">
        <v>2611</v>
      </c>
      <c r="E226" s="3" t="s">
        <v>2611</v>
      </c>
      <c r="F226" s="1" t="s">
        <v>2517</v>
      </c>
      <c r="G226" s="1">
        <v>25</v>
      </c>
      <c r="H226" s="1" t="s">
        <v>27474</v>
      </c>
      <c r="I226" s="1">
        <v>0</v>
      </c>
      <c r="J226" s="1" t="s">
        <v>27474</v>
      </c>
      <c r="K226" s="1">
        <f t="shared" si="12"/>
        <v>25</v>
      </c>
      <c r="L226" s="2">
        <f>SUMIFS('Basin Total Well Counts'!B:B,'Basin Total Well Counts'!A:A,F226)</f>
        <v>703</v>
      </c>
      <c r="M226" s="4">
        <f t="shared" si="13"/>
        <v>3.5561877667140827E-2</v>
      </c>
      <c r="N226" s="2">
        <f>SUMIF('Basin Emissions'!A:A,F226,'Basin Emissions'!B:B)</f>
        <v>461.14412959999999</v>
      </c>
      <c r="O226" s="8">
        <f t="shared" si="14"/>
        <v>16.399151123755335</v>
      </c>
      <c r="P226" s="7">
        <f>SUMIF('Tool Pneumatics CH4 VOC BTEX'!B:B,A226,'Tool Pneumatics CH4 VOC BTEX'!F:F)</f>
        <v>3.5899999141693102</v>
      </c>
      <c r="Q226" s="14">
        <f t="shared" si="15"/>
        <v>5.0353160768524114</v>
      </c>
      <c r="R226" s="16">
        <f>SUMIF('Tool Pneumatics CH4 VOC BTEX'!B:B,A226,'Tool Pneumatics CH4 VOC BTEX'!H:H)*Q226</f>
        <v>2.2860335547148454E-2</v>
      </c>
      <c r="S226" s="16">
        <f>SUMIF('Tool Pneumatics CH4 VOC BTEX'!B:B,A226,'Tool Pneumatics CH4 VOC BTEX'!J:J)*Q226</f>
        <v>1.2940762668379377E-3</v>
      </c>
      <c r="T226" s="16">
        <f>SUMIF('Tool Pneumatics CH4 VOC BTEX'!B:B,A226,'Tool Pneumatics CH4 VOC BTEX'!L:L)*Q226</f>
        <v>2.03829599313918E-2</v>
      </c>
      <c r="U226" s="16">
        <f>SUMIF('Tool Pneumatics CH4 VOC BTEX'!B:B,A226,'Tool Pneumatics CH4 VOC BTEX'!N:N)*Q226</f>
        <v>5.7855782624544605E-3</v>
      </c>
    </row>
    <row r="227" spans="1:21" x14ac:dyDescent="0.25">
      <c r="A227" s="1" t="s">
        <v>2578</v>
      </c>
      <c r="B227" s="1" t="s">
        <v>1489</v>
      </c>
      <c r="C227" s="1" t="s">
        <v>2579</v>
      </c>
      <c r="D227" s="3" t="s">
        <v>2644</v>
      </c>
      <c r="E227" s="3" t="s">
        <v>23961</v>
      </c>
      <c r="F227" s="1" t="s">
        <v>2559</v>
      </c>
      <c r="G227" s="1">
        <v>0</v>
      </c>
      <c r="H227" s="1" t="s">
        <v>27474</v>
      </c>
      <c r="I227" s="1">
        <v>0</v>
      </c>
      <c r="J227" s="1" t="s">
        <v>27474</v>
      </c>
      <c r="K227" s="1">
        <f t="shared" si="12"/>
        <v>0</v>
      </c>
      <c r="L227" s="2">
        <f>SUMIFS('Basin Total Well Counts'!B:B,'Basin Total Well Counts'!A:A,F227)</f>
        <v>0</v>
      </c>
      <c r="M227" s="4">
        <f t="shared" si="13"/>
        <v>0</v>
      </c>
      <c r="N227" s="2">
        <f>SUMIF('Basin Emissions'!A:A,F227,'Basin Emissions'!B:B)</f>
        <v>0</v>
      </c>
      <c r="O227" s="8">
        <f t="shared" si="14"/>
        <v>0</v>
      </c>
      <c r="P227" s="7">
        <f>SUMIF('Tool Pneumatics CH4 VOC BTEX'!B:B,A227,'Tool Pneumatics CH4 VOC BTEX'!F:F)</f>
        <v>3.5899999141693102</v>
      </c>
      <c r="Q227" s="14">
        <f t="shared" si="15"/>
        <v>0</v>
      </c>
      <c r="R227" s="16">
        <f>SUMIF('Tool Pneumatics CH4 VOC BTEX'!B:B,A227,'Tool Pneumatics CH4 VOC BTEX'!H:H)*Q227</f>
        <v>0</v>
      </c>
      <c r="S227" s="16">
        <f>SUMIF('Tool Pneumatics CH4 VOC BTEX'!B:B,A227,'Tool Pneumatics CH4 VOC BTEX'!J:J)*Q227</f>
        <v>0</v>
      </c>
      <c r="T227" s="16">
        <f>SUMIF('Tool Pneumatics CH4 VOC BTEX'!B:B,A227,'Tool Pneumatics CH4 VOC BTEX'!L:L)*Q227</f>
        <v>0</v>
      </c>
      <c r="U227" s="16">
        <f>SUMIF('Tool Pneumatics CH4 VOC BTEX'!B:B,A227,'Tool Pneumatics CH4 VOC BTEX'!N:N)*Q227</f>
        <v>0</v>
      </c>
    </row>
    <row r="228" spans="1:21" x14ac:dyDescent="0.25">
      <c r="A228" s="1" t="s">
        <v>2580</v>
      </c>
      <c r="B228" s="1" t="s">
        <v>1489</v>
      </c>
      <c r="C228" s="1" t="s">
        <v>2581</v>
      </c>
      <c r="D228" s="3" t="s">
        <v>2614</v>
      </c>
      <c r="E228" s="3" t="s">
        <v>23961</v>
      </c>
      <c r="F228" s="1" t="s">
        <v>2547</v>
      </c>
      <c r="G228" s="1">
        <v>0</v>
      </c>
      <c r="H228" s="1" t="s">
        <v>27474</v>
      </c>
      <c r="I228" s="1">
        <v>0</v>
      </c>
      <c r="J228" s="1" t="s">
        <v>27474</v>
      </c>
      <c r="K228" s="1">
        <f t="shared" si="12"/>
        <v>0</v>
      </c>
      <c r="L228" s="2">
        <f>SUMIFS('Basin Total Well Counts'!B:B,'Basin Total Well Counts'!A:A,F228)</f>
        <v>0</v>
      </c>
      <c r="M228" s="4">
        <f t="shared" si="13"/>
        <v>0</v>
      </c>
      <c r="N228" s="2">
        <f>SUMIF('Basin Emissions'!A:A,F228,'Basin Emissions'!B:B)</f>
        <v>0</v>
      </c>
      <c r="O228" s="8">
        <f t="shared" si="14"/>
        <v>0</v>
      </c>
      <c r="P228" s="7">
        <f>SUMIF('Tool Pneumatics CH4 VOC BTEX'!B:B,A228,'Tool Pneumatics CH4 VOC BTEX'!F:F)</f>
        <v>3.5899999141693102</v>
      </c>
      <c r="Q228" s="14">
        <f t="shared" si="15"/>
        <v>0</v>
      </c>
      <c r="R228" s="16">
        <f>SUMIF('Tool Pneumatics CH4 VOC BTEX'!B:B,A228,'Tool Pneumatics CH4 VOC BTEX'!H:H)*Q228</f>
        <v>0</v>
      </c>
      <c r="S228" s="16">
        <f>SUMIF('Tool Pneumatics CH4 VOC BTEX'!B:B,A228,'Tool Pneumatics CH4 VOC BTEX'!J:J)*Q228</f>
        <v>0</v>
      </c>
      <c r="T228" s="16">
        <f>SUMIF('Tool Pneumatics CH4 VOC BTEX'!B:B,A228,'Tool Pneumatics CH4 VOC BTEX'!L:L)*Q228</f>
        <v>0</v>
      </c>
      <c r="U228" s="16">
        <f>SUMIF('Tool Pneumatics CH4 VOC BTEX'!B:B,A228,'Tool Pneumatics CH4 VOC BTEX'!N:N)*Q228</f>
        <v>0</v>
      </c>
    </row>
    <row r="229" spans="1:21" x14ac:dyDescent="0.25">
      <c r="A229" s="1" t="s">
        <v>2583</v>
      </c>
      <c r="B229" s="1" t="s">
        <v>1489</v>
      </c>
      <c r="C229" s="1" t="s">
        <v>2584</v>
      </c>
      <c r="D229" s="3" t="s">
        <v>2686</v>
      </c>
      <c r="E229" s="3" t="s">
        <v>23961</v>
      </c>
      <c r="F229" s="1" t="s">
        <v>2582</v>
      </c>
      <c r="G229" s="1">
        <v>43</v>
      </c>
      <c r="H229" s="1" t="s">
        <v>27474</v>
      </c>
      <c r="I229" s="1">
        <v>0</v>
      </c>
      <c r="J229" s="1" t="s">
        <v>27474</v>
      </c>
      <c r="K229" s="1">
        <f t="shared" si="12"/>
        <v>43</v>
      </c>
      <c r="L229" s="2">
        <f>SUMIFS('Basin Total Well Counts'!B:B,'Basin Total Well Counts'!A:A,F229)</f>
        <v>43</v>
      </c>
      <c r="M229" s="4">
        <f t="shared" si="13"/>
        <v>1</v>
      </c>
      <c r="N229" s="2">
        <f>SUMIF('Basin Emissions'!A:A,F229,'Basin Emissions'!B:B)</f>
        <v>0</v>
      </c>
      <c r="O229" s="8">
        <f t="shared" si="14"/>
        <v>0</v>
      </c>
      <c r="P229" s="7">
        <f>SUMIF('Tool Pneumatics CH4 VOC BTEX'!B:B,A229,'Tool Pneumatics CH4 VOC BTEX'!F:F)</f>
        <v>3.5899999141693102</v>
      </c>
      <c r="Q229" s="14">
        <f t="shared" si="15"/>
        <v>0</v>
      </c>
      <c r="R229" s="16">
        <f>SUMIF('Tool Pneumatics CH4 VOC BTEX'!B:B,A229,'Tool Pneumatics CH4 VOC BTEX'!H:H)*Q229</f>
        <v>0</v>
      </c>
      <c r="S229" s="16">
        <f>SUMIF('Tool Pneumatics CH4 VOC BTEX'!B:B,A229,'Tool Pneumatics CH4 VOC BTEX'!J:J)*Q229</f>
        <v>0</v>
      </c>
      <c r="T229" s="16">
        <f>SUMIF('Tool Pneumatics CH4 VOC BTEX'!B:B,A229,'Tool Pneumatics CH4 VOC BTEX'!L:L)*Q229</f>
        <v>0</v>
      </c>
      <c r="U229" s="16">
        <f>SUMIF('Tool Pneumatics CH4 VOC BTEX'!B:B,A229,'Tool Pneumatics CH4 VOC BTEX'!N:N)*Q229</f>
        <v>0</v>
      </c>
    </row>
    <row r="230" spans="1:21" x14ac:dyDescent="0.25">
      <c r="A230" s="1" t="s">
        <v>2585</v>
      </c>
      <c r="B230" s="1" t="s">
        <v>1489</v>
      </c>
      <c r="C230" s="1" t="s">
        <v>1745</v>
      </c>
      <c r="D230" s="3" t="s">
        <v>2614</v>
      </c>
      <c r="E230" s="3" t="s">
        <v>23961</v>
      </c>
      <c r="F230" s="1" t="s">
        <v>2510</v>
      </c>
      <c r="G230" s="1">
        <v>0</v>
      </c>
      <c r="H230" s="1" t="s">
        <v>27474</v>
      </c>
      <c r="I230" s="1">
        <v>0</v>
      </c>
      <c r="J230" s="1" t="s">
        <v>27474</v>
      </c>
      <c r="K230" s="1">
        <f t="shared" si="12"/>
        <v>0</v>
      </c>
      <c r="L230" s="2">
        <f>SUMIFS('Basin Total Well Counts'!B:B,'Basin Total Well Counts'!A:A,F230)</f>
        <v>0</v>
      </c>
      <c r="M230" s="4">
        <f t="shared" si="13"/>
        <v>0</v>
      </c>
      <c r="N230" s="2">
        <f>SUMIF('Basin Emissions'!A:A,F230,'Basin Emissions'!B:B)</f>
        <v>0</v>
      </c>
      <c r="O230" s="8">
        <f t="shared" si="14"/>
        <v>0</v>
      </c>
      <c r="P230" s="7">
        <f>SUMIF('Tool Pneumatics CH4 VOC BTEX'!B:B,A230,'Tool Pneumatics CH4 VOC BTEX'!F:F)</f>
        <v>3.5899999141693102</v>
      </c>
      <c r="Q230" s="14">
        <f t="shared" si="15"/>
        <v>0</v>
      </c>
      <c r="R230" s="16">
        <f>SUMIF('Tool Pneumatics CH4 VOC BTEX'!B:B,A230,'Tool Pneumatics CH4 VOC BTEX'!H:H)*Q230</f>
        <v>0</v>
      </c>
      <c r="S230" s="16">
        <f>SUMIF('Tool Pneumatics CH4 VOC BTEX'!B:B,A230,'Tool Pneumatics CH4 VOC BTEX'!J:J)*Q230</f>
        <v>0</v>
      </c>
      <c r="T230" s="16">
        <f>SUMIF('Tool Pneumatics CH4 VOC BTEX'!B:B,A230,'Tool Pneumatics CH4 VOC BTEX'!L:L)*Q230</f>
        <v>0</v>
      </c>
      <c r="U230" s="16">
        <f>SUMIF('Tool Pneumatics CH4 VOC BTEX'!B:B,A230,'Tool Pneumatics CH4 VOC BTEX'!N:N)*Q230</f>
        <v>0</v>
      </c>
    </row>
    <row r="231" spans="1:21" x14ac:dyDescent="0.25">
      <c r="A231" s="1" t="s">
        <v>2586</v>
      </c>
      <c r="B231" s="1" t="s">
        <v>1489</v>
      </c>
      <c r="C231" s="1" t="s">
        <v>2400</v>
      </c>
      <c r="D231" s="3" t="s">
        <v>2665</v>
      </c>
      <c r="E231" s="3" t="s">
        <v>23961</v>
      </c>
      <c r="F231" s="1" t="s">
        <v>2547</v>
      </c>
      <c r="G231" s="1">
        <v>0</v>
      </c>
      <c r="H231" s="1" t="s">
        <v>27474</v>
      </c>
      <c r="I231" s="1">
        <v>0</v>
      </c>
      <c r="J231" s="1" t="s">
        <v>27474</v>
      </c>
      <c r="K231" s="1">
        <f t="shared" si="12"/>
        <v>0</v>
      </c>
      <c r="L231" s="2">
        <f>SUMIFS('Basin Total Well Counts'!B:B,'Basin Total Well Counts'!A:A,F231)</f>
        <v>0</v>
      </c>
      <c r="M231" s="4">
        <f t="shared" si="13"/>
        <v>0</v>
      </c>
      <c r="N231" s="2">
        <f>SUMIF('Basin Emissions'!A:A,F231,'Basin Emissions'!B:B)</f>
        <v>0</v>
      </c>
      <c r="O231" s="8">
        <f t="shared" si="14"/>
        <v>0</v>
      </c>
      <c r="P231" s="7">
        <f>SUMIF('Tool Pneumatics CH4 VOC BTEX'!B:B,A231,'Tool Pneumatics CH4 VOC BTEX'!F:F)</f>
        <v>3.5899999141693102</v>
      </c>
      <c r="Q231" s="14">
        <f t="shared" si="15"/>
        <v>0</v>
      </c>
      <c r="R231" s="16">
        <f>SUMIF('Tool Pneumatics CH4 VOC BTEX'!B:B,A231,'Tool Pneumatics CH4 VOC BTEX'!H:H)*Q231</f>
        <v>0</v>
      </c>
      <c r="S231" s="16">
        <f>SUMIF('Tool Pneumatics CH4 VOC BTEX'!B:B,A231,'Tool Pneumatics CH4 VOC BTEX'!J:J)*Q231</f>
        <v>0</v>
      </c>
      <c r="T231" s="16">
        <f>SUMIF('Tool Pneumatics CH4 VOC BTEX'!B:B,A231,'Tool Pneumatics CH4 VOC BTEX'!L:L)*Q231</f>
        <v>0</v>
      </c>
      <c r="U231" s="16">
        <f>SUMIF('Tool Pneumatics CH4 VOC BTEX'!B:B,A231,'Tool Pneumatics CH4 VOC BTEX'!N:N)*Q231</f>
        <v>0</v>
      </c>
    </row>
    <row r="232" spans="1:21" x14ac:dyDescent="0.25">
      <c r="A232" s="1" t="s">
        <v>2587</v>
      </c>
      <c r="B232" s="1" t="s">
        <v>1489</v>
      </c>
      <c r="C232" s="1" t="s">
        <v>2151</v>
      </c>
      <c r="D232" s="3" t="s">
        <v>2647</v>
      </c>
      <c r="E232" s="3" t="s">
        <v>23961</v>
      </c>
      <c r="F232" s="1" t="s">
        <v>2523</v>
      </c>
      <c r="G232" s="1">
        <v>0</v>
      </c>
      <c r="H232" s="1" t="s">
        <v>27474</v>
      </c>
      <c r="I232" s="1">
        <v>0</v>
      </c>
      <c r="J232" s="1" t="s">
        <v>27474</v>
      </c>
      <c r="K232" s="1">
        <f t="shared" si="12"/>
        <v>0</v>
      </c>
      <c r="L232" s="2">
        <f>SUMIFS('Basin Total Well Counts'!B:B,'Basin Total Well Counts'!A:A,F232)</f>
        <v>0</v>
      </c>
      <c r="M232" s="4">
        <f t="shared" si="13"/>
        <v>0</v>
      </c>
      <c r="N232" s="2">
        <f>SUMIF('Basin Emissions'!A:A,F232,'Basin Emissions'!B:B)</f>
        <v>49.571173199999997</v>
      </c>
      <c r="O232" s="8">
        <f t="shared" si="14"/>
        <v>0</v>
      </c>
      <c r="P232" s="7">
        <f>SUMIF('Tool Pneumatics CH4 VOC BTEX'!B:B,A232,'Tool Pneumatics CH4 VOC BTEX'!F:F)</f>
        <v>3.5899999141693102</v>
      </c>
      <c r="Q232" s="14">
        <f t="shared" si="15"/>
        <v>0</v>
      </c>
      <c r="R232" s="16">
        <f>SUMIF('Tool Pneumatics CH4 VOC BTEX'!B:B,A232,'Tool Pneumatics CH4 VOC BTEX'!H:H)*Q232</f>
        <v>0</v>
      </c>
      <c r="S232" s="16">
        <f>SUMIF('Tool Pneumatics CH4 VOC BTEX'!B:B,A232,'Tool Pneumatics CH4 VOC BTEX'!J:J)*Q232</f>
        <v>0</v>
      </c>
      <c r="T232" s="16">
        <f>SUMIF('Tool Pneumatics CH4 VOC BTEX'!B:B,A232,'Tool Pneumatics CH4 VOC BTEX'!L:L)*Q232</f>
        <v>0</v>
      </c>
      <c r="U232" s="16">
        <f>SUMIF('Tool Pneumatics CH4 VOC BTEX'!B:B,A232,'Tool Pneumatics CH4 VOC BTEX'!N:N)*Q232</f>
        <v>0</v>
      </c>
    </row>
    <row r="233" spans="1:21" x14ac:dyDescent="0.25">
      <c r="A233" s="1" t="s">
        <v>2588</v>
      </c>
      <c r="B233" s="1" t="s">
        <v>1489</v>
      </c>
      <c r="C233" s="1" t="s">
        <v>2589</v>
      </c>
      <c r="D233" s="3" t="s">
        <v>2611</v>
      </c>
      <c r="E233" s="3" t="s">
        <v>2611</v>
      </c>
      <c r="F233" s="1" t="s">
        <v>2512</v>
      </c>
      <c r="G233" s="1">
        <v>0</v>
      </c>
      <c r="H233" s="1" t="s">
        <v>27474</v>
      </c>
      <c r="I233" s="1">
        <v>0</v>
      </c>
      <c r="J233" s="1" t="s">
        <v>27474</v>
      </c>
      <c r="K233" s="1">
        <f t="shared" si="12"/>
        <v>0</v>
      </c>
      <c r="L233" s="2">
        <f>SUMIFS('Basin Total Well Counts'!B:B,'Basin Total Well Counts'!A:A,F233)</f>
        <v>1</v>
      </c>
      <c r="M233" s="4">
        <f t="shared" si="13"/>
        <v>0</v>
      </c>
      <c r="N233" s="2">
        <f>SUMIF('Basin Emissions'!A:A,F233,'Basin Emissions'!B:B)</f>
        <v>0</v>
      </c>
      <c r="O233" s="8">
        <f t="shared" si="14"/>
        <v>0</v>
      </c>
      <c r="P233" s="7">
        <f>SUMIF('Tool Pneumatics CH4 VOC BTEX'!B:B,A233,'Tool Pneumatics CH4 VOC BTEX'!F:F)</f>
        <v>3.5899999141693102</v>
      </c>
      <c r="Q233" s="14">
        <f t="shared" si="15"/>
        <v>0</v>
      </c>
      <c r="R233" s="16">
        <f>SUMIF('Tool Pneumatics CH4 VOC BTEX'!B:B,A233,'Tool Pneumatics CH4 VOC BTEX'!H:H)*Q233</f>
        <v>0</v>
      </c>
      <c r="S233" s="16">
        <f>SUMIF('Tool Pneumatics CH4 VOC BTEX'!B:B,A233,'Tool Pneumatics CH4 VOC BTEX'!J:J)*Q233</f>
        <v>0</v>
      </c>
      <c r="T233" s="16">
        <f>SUMIF('Tool Pneumatics CH4 VOC BTEX'!B:B,A233,'Tool Pneumatics CH4 VOC BTEX'!L:L)*Q233</f>
        <v>0</v>
      </c>
      <c r="U233" s="16">
        <f>SUMIF('Tool Pneumatics CH4 VOC BTEX'!B:B,A233,'Tool Pneumatics CH4 VOC BTEX'!N:N)*Q233</f>
        <v>0</v>
      </c>
    </row>
    <row r="234" spans="1:21" x14ac:dyDescent="0.25">
      <c r="A234" s="1" t="s">
        <v>2590</v>
      </c>
      <c r="B234" s="1" t="s">
        <v>1489</v>
      </c>
      <c r="C234" s="1" t="s">
        <v>2591</v>
      </c>
      <c r="D234" s="3" t="s">
        <v>2611</v>
      </c>
      <c r="E234" s="3" t="s">
        <v>2611</v>
      </c>
      <c r="F234" s="1" t="s">
        <v>2523</v>
      </c>
      <c r="G234" s="1">
        <v>0</v>
      </c>
      <c r="H234" s="1" t="s">
        <v>27474</v>
      </c>
      <c r="I234" s="1">
        <v>0</v>
      </c>
      <c r="J234" s="1" t="s">
        <v>27474</v>
      </c>
      <c r="K234" s="1">
        <f t="shared" si="12"/>
        <v>0</v>
      </c>
      <c r="L234" s="2">
        <f>SUMIFS('Basin Total Well Counts'!B:B,'Basin Total Well Counts'!A:A,F234)</f>
        <v>0</v>
      </c>
      <c r="M234" s="4">
        <f t="shared" si="13"/>
        <v>0</v>
      </c>
      <c r="N234" s="2">
        <f>SUMIF('Basin Emissions'!A:A,F234,'Basin Emissions'!B:B)</f>
        <v>49.571173199999997</v>
      </c>
      <c r="O234" s="8">
        <f t="shared" si="14"/>
        <v>0</v>
      </c>
      <c r="P234" s="7">
        <f>SUMIF('Tool Pneumatics CH4 VOC BTEX'!B:B,A234,'Tool Pneumatics CH4 VOC BTEX'!F:F)</f>
        <v>3.5899999141693102</v>
      </c>
      <c r="Q234" s="14">
        <f t="shared" si="15"/>
        <v>0</v>
      </c>
      <c r="R234" s="16">
        <f>SUMIF('Tool Pneumatics CH4 VOC BTEX'!B:B,A234,'Tool Pneumatics CH4 VOC BTEX'!H:H)*Q234</f>
        <v>0</v>
      </c>
      <c r="S234" s="16">
        <f>SUMIF('Tool Pneumatics CH4 VOC BTEX'!B:B,A234,'Tool Pneumatics CH4 VOC BTEX'!J:J)*Q234</f>
        <v>0</v>
      </c>
      <c r="T234" s="16">
        <f>SUMIF('Tool Pneumatics CH4 VOC BTEX'!B:B,A234,'Tool Pneumatics CH4 VOC BTEX'!L:L)*Q234</f>
        <v>0</v>
      </c>
      <c r="U234" s="16">
        <f>SUMIF('Tool Pneumatics CH4 VOC BTEX'!B:B,A234,'Tool Pneumatics CH4 VOC BTEX'!N:N)*Q234</f>
        <v>0</v>
      </c>
    </row>
    <row r="235" spans="1:21" x14ac:dyDescent="0.25">
      <c r="A235" s="1" t="s">
        <v>2592</v>
      </c>
      <c r="B235" s="1" t="s">
        <v>1489</v>
      </c>
      <c r="C235" s="1" t="s">
        <v>2593</v>
      </c>
      <c r="D235" s="3" t="s">
        <v>2611</v>
      </c>
      <c r="E235" s="3" t="s">
        <v>2611</v>
      </c>
      <c r="F235" s="1" t="s">
        <v>2517</v>
      </c>
      <c r="G235" s="1">
        <v>43</v>
      </c>
      <c r="H235" s="1" t="s">
        <v>27474</v>
      </c>
      <c r="I235" s="1">
        <v>0</v>
      </c>
      <c r="J235" s="1" t="s">
        <v>27474</v>
      </c>
      <c r="K235" s="1">
        <f t="shared" si="12"/>
        <v>43</v>
      </c>
      <c r="L235" s="2">
        <f>SUMIFS('Basin Total Well Counts'!B:B,'Basin Total Well Counts'!A:A,F235)</f>
        <v>703</v>
      </c>
      <c r="M235" s="4">
        <f t="shared" si="13"/>
        <v>6.1166429587482217E-2</v>
      </c>
      <c r="N235" s="2">
        <f>SUMIF('Basin Emissions'!A:A,F235,'Basin Emissions'!B:B)</f>
        <v>461.14412959999999</v>
      </c>
      <c r="O235" s="8">
        <f t="shared" si="14"/>
        <v>28.206539932859172</v>
      </c>
      <c r="P235" s="7">
        <f>SUMIF('Tool Pneumatics CH4 VOC BTEX'!B:B,A235,'Tool Pneumatics CH4 VOC BTEX'!F:F)</f>
        <v>3.5899999141693102</v>
      </c>
      <c r="Q235" s="14">
        <f t="shared" si="15"/>
        <v>8.6607436521861469</v>
      </c>
      <c r="R235" s="16">
        <f>SUMIF('Tool Pneumatics CH4 VOC BTEX'!B:B,A235,'Tool Pneumatics CH4 VOC BTEX'!H:H)*Q235</f>
        <v>3.9319777141095337E-2</v>
      </c>
      <c r="S235" s="16">
        <f>SUMIF('Tool Pneumatics CH4 VOC BTEX'!B:B,A235,'Tool Pneumatics CH4 VOC BTEX'!J:J)*Q235</f>
        <v>2.2258111789612523E-3</v>
      </c>
      <c r="T235" s="16">
        <f>SUMIF('Tool Pneumatics CH4 VOC BTEX'!B:B,A235,'Tool Pneumatics CH4 VOC BTEX'!L:L)*Q235</f>
        <v>3.5058691081993887E-2</v>
      </c>
      <c r="U235" s="16">
        <f>SUMIF('Tool Pneumatics CH4 VOC BTEX'!B:B,A235,'Tool Pneumatics CH4 VOC BTEX'!N:N)*Q235</f>
        <v>9.951194611421672E-3</v>
      </c>
    </row>
    <row r="236" spans="1:21" x14ac:dyDescent="0.25">
      <c r="A236" s="1" t="s">
        <v>2594</v>
      </c>
      <c r="B236" s="1" t="s">
        <v>1489</v>
      </c>
      <c r="C236" s="1" t="s">
        <v>2595</v>
      </c>
      <c r="D236" s="3" t="s">
        <v>2611</v>
      </c>
      <c r="E236" s="3" t="s">
        <v>2611</v>
      </c>
      <c r="F236" s="1" t="s">
        <v>2510</v>
      </c>
      <c r="G236" s="1">
        <v>0</v>
      </c>
      <c r="H236" s="1" t="s">
        <v>27474</v>
      </c>
      <c r="I236" s="1">
        <v>0</v>
      </c>
      <c r="J236" s="1" t="s">
        <v>27474</v>
      </c>
      <c r="K236" s="1">
        <f t="shared" si="12"/>
        <v>0</v>
      </c>
      <c r="L236" s="2">
        <f>SUMIFS('Basin Total Well Counts'!B:B,'Basin Total Well Counts'!A:A,F236)</f>
        <v>0</v>
      </c>
      <c r="M236" s="4">
        <f t="shared" si="13"/>
        <v>0</v>
      </c>
      <c r="N236" s="2">
        <f>SUMIF('Basin Emissions'!A:A,F236,'Basin Emissions'!B:B)</f>
        <v>0</v>
      </c>
      <c r="O236" s="8">
        <f t="shared" si="14"/>
        <v>0</v>
      </c>
      <c r="P236" s="7">
        <f>SUMIF('Tool Pneumatics CH4 VOC BTEX'!B:B,A236,'Tool Pneumatics CH4 VOC BTEX'!F:F)</f>
        <v>3.5899999141693102</v>
      </c>
      <c r="Q236" s="14">
        <f t="shared" si="15"/>
        <v>0</v>
      </c>
      <c r="R236" s="16">
        <f>SUMIF('Tool Pneumatics CH4 VOC BTEX'!B:B,A236,'Tool Pneumatics CH4 VOC BTEX'!H:H)*Q236</f>
        <v>0</v>
      </c>
      <c r="S236" s="16">
        <f>SUMIF('Tool Pneumatics CH4 VOC BTEX'!B:B,A236,'Tool Pneumatics CH4 VOC BTEX'!J:J)*Q236</f>
        <v>0</v>
      </c>
      <c r="T236" s="16">
        <f>SUMIF('Tool Pneumatics CH4 VOC BTEX'!B:B,A236,'Tool Pneumatics CH4 VOC BTEX'!L:L)*Q236</f>
        <v>0</v>
      </c>
      <c r="U236" s="16">
        <f>SUMIF('Tool Pneumatics CH4 VOC BTEX'!B:B,A236,'Tool Pneumatics CH4 VOC BTEX'!N:N)*Q236</f>
        <v>0</v>
      </c>
    </row>
    <row r="237" spans="1:21" x14ac:dyDescent="0.25">
      <c r="A237" s="1" t="s">
        <v>2596</v>
      </c>
      <c r="B237" s="1" t="s">
        <v>1489</v>
      </c>
      <c r="C237" s="1" t="s">
        <v>1660</v>
      </c>
      <c r="D237" s="3" t="s">
        <v>2611</v>
      </c>
      <c r="E237" s="3" t="s">
        <v>2611</v>
      </c>
      <c r="F237" s="1" t="s">
        <v>2527</v>
      </c>
      <c r="G237" s="1">
        <v>0</v>
      </c>
      <c r="H237" s="1" t="s">
        <v>27474</v>
      </c>
      <c r="I237" s="1">
        <v>0</v>
      </c>
      <c r="J237" s="1" t="s">
        <v>27474</v>
      </c>
      <c r="K237" s="1">
        <f t="shared" si="12"/>
        <v>0</v>
      </c>
      <c r="L237" s="2">
        <f>SUMIFS('Basin Total Well Counts'!B:B,'Basin Total Well Counts'!A:A,F237)</f>
        <v>549</v>
      </c>
      <c r="M237" s="4">
        <f t="shared" si="13"/>
        <v>0</v>
      </c>
      <c r="N237" s="2">
        <f>SUMIF('Basin Emissions'!A:A,F237,'Basin Emissions'!B:B)</f>
        <v>247.87591739999999</v>
      </c>
      <c r="O237" s="8">
        <f t="shared" si="14"/>
        <v>0</v>
      </c>
      <c r="P237" s="7">
        <f>SUMIF('Tool Pneumatics CH4 VOC BTEX'!B:B,A237,'Tool Pneumatics CH4 VOC BTEX'!F:F)</f>
        <v>60.366500854492202</v>
      </c>
      <c r="Q237" s="14">
        <f t="shared" si="15"/>
        <v>0</v>
      </c>
      <c r="R237" s="16">
        <f>SUMIF('Tool Pneumatics CH4 VOC BTEX'!B:B,A237,'Tool Pneumatics CH4 VOC BTEX'!H:H)*Q237</f>
        <v>0</v>
      </c>
      <c r="S237" s="16">
        <f>SUMIF('Tool Pneumatics CH4 VOC BTEX'!B:B,A237,'Tool Pneumatics CH4 VOC BTEX'!J:J)*Q237</f>
        <v>0</v>
      </c>
      <c r="T237" s="16">
        <f>SUMIF('Tool Pneumatics CH4 VOC BTEX'!B:B,A237,'Tool Pneumatics CH4 VOC BTEX'!L:L)*Q237</f>
        <v>0</v>
      </c>
      <c r="U237" s="16">
        <f>SUMIF('Tool Pneumatics CH4 VOC BTEX'!B:B,A237,'Tool Pneumatics CH4 VOC BTEX'!N:N)*Q237</f>
        <v>0</v>
      </c>
    </row>
    <row r="238" spans="1:21" x14ac:dyDescent="0.25">
      <c r="A238" s="1" t="s">
        <v>2597</v>
      </c>
      <c r="B238" s="1" t="s">
        <v>1489</v>
      </c>
      <c r="C238" s="1" t="s">
        <v>1785</v>
      </c>
      <c r="D238" s="3" t="s">
        <v>2721</v>
      </c>
      <c r="E238" s="3" t="s">
        <v>23961</v>
      </c>
      <c r="F238" s="1" t="s">
        <v>2517</v>
      </c>
      <c r="G238" s="1">
        <v>191</v>
      </c>
      <c r="H238" s="1" t="s">
        <v>27474</v>
      </c>
      <c r="I238" s="1">
        <v>0</v>
      </c>
      <c r="J238" s="1" t="s">
        <v>27474</v>
      </c>
      <c r="K238" s="1">
        <f t="shared" si="12"/>
        <v>191</v>
      </c>
      <c r="L238" s="2">
        <f>SUMIFS('Basin Total Well Counts'!B:B,'Basin Total Well Counts'!A:A,F238)</f>
        <v>703</v>
      </c>
      <c r="M238" s="4">
        <f t="shared" si="13"/>
        <v>0.27169274537695592</v>
      </c>
      <c r="N238" s="2">
        <f>SUMIF('Basin Emissions'!A:A,F238,'Basin Emissions'!B:B)</f>
        <v>461.14412959999999</v>
      </c>
      <c r="O238" s="8">
        <f t="shared" si="14"/>
        <v>125.28951458549076</v>
      </c>
      <c r="P238" s="7">
        <f>SUMIF('Tool Pneumatics CH4 VOC BTEX'!B:B,A238,'Tool Pneumatics CH4 VOC BTEX'!F:F)</f>
        <v>3.5899999141693102</v>
      </c>
      <c r="Q238" s="14">
        <f t="shared" si="15"/>
        <v>38.469814827152426</v>
      </c>
      <c r="R238" s="16">
        <f>SUMIF('Tool Pneumatics CH4 VOC BTEX'!B:B,A238,'Tool Pneumatics CH4 VOC BTEX'!H:H)*Q238</f>
        <v>0.1746529635802142</v>
      </c>
      <c r="S238" s="16">
        <f>SUMIF('Tool Pneumatics CH4 VOC BTEX'!B:B,A238,'Tool Pneumatics CH4 VOC BTEX'!J:J)*Q238</f>
        <v>9.8867426786418446E-3</v>
      </c>
      <c r="T238" s="16">
        <f>SUMIF('Tool Pneumatics CH4 VOC BTEX'!B:B,A238,'Tool Pneumatics CH4 VOC BTEX'!L:L)*Q238</f>
        <v>0.15572581387583334</v>
      </c>
      <c r="U238" s="16">
        <f>SUMIF('Tool Pneumatics CH4 VOC BTEX'!B:B,A238,'Tool Pneumatics CH4 VOC BTEX'!N:N)*Q238</f>
        <v>4.4201817925152084E-2</v>
      </c>
    </row>
    <row r="239" spans="1:21" x14ac:dyDescent="0.25">
      <c r="A239" s="1" t="s">
        <v>2598</v>
      </c>
      <c r="B239" s="1" t="s">
        <v>1489</v>
      </c>
      <c r="C239" s="1" t="s">
        <v>2599</v>
      </c>
      <c r="D239" s="3" t="s">
        <v>2721</v>
      </c>
      <c r="E239" s="3" t="s">
        <v>23961</v>
      </c>
      <c r="F239" s="1" t="s">
        <v>2517</v>
      </c>
      <c r="G239" s="1">
        <v>78</v>
      </c>
      <c r="H239" s="1" t="s">
        <v>27474</v>
      </c>
      <c r="I239" s="1">
        <v>0</v>
      </c>
      <c r="J239" s="1" t="s">
        <v>27474</v>
      </c>
      <c r="K239" s="1">
        <f t="shared" si="12"/>
        <v>78</v>
      </c>
      <c r="L239" s="2">
        <f>SUMIFS('Basin Total Well Counts'!B:B,'Basin Total Well Counts'!A:A,F239)</f>
        <v>703</v>
      </c>
      <c r="M239" s="4">
        <f t="shared" si="13"/>
        <v>0.11095305832147938</v>
      </c>
      <c r="N239" s="2">
        <f>SUMIF('Basin Emissions'!A:A,F239,'Basin Emissions'!B:B)</f>
        <v>461.14412959999999</v>
      </c>
      <c r="O239" s="8">
        <f t="shared" si="14"/>
        <v>51.165351506116643</v>
      </c>
      <c r="P239" s="7">
        <f>SUMIF('Tool Pneumatics CH4 VOC BTEX'!B:B,A239,'Tool Pneumatics CH4 VOC BTEX'!F:F)</f>
        <v>3.5899999141693102</v>
      </c>
      <c r="Q239" s="14">
        <f t="shared" si="15"/>
        <v>15.710186159779525</v>
      </c>
      <c r="R239" s="16">
        <f>SUMIF('Tool Pneumatics CH4 VOC BTEX'!B:B,A239,'Tool Pneumatics CH4 VOC BTEX'!H:H)*Q239</f>
        <v>7.1324246907103178E-2</v>
      </c>
      <c r="S239" s="16">
        <f>SUMIF('Tool Pneumatics CH4 VOC BTEX'!B:B,A239,'Tool Pneumatics CH4 VOC BTEX'!J:J)*Q239</f>
        <v>4.0375179525343656E-3</v>
      </c>
      <c r="T239" s="16">
        <f>SUMIF('Tool Pneumatics CH4 VOC BTEX'!B:B,A239,'Tool Pneumatics CH4 VOC BTEX'!L:L)*Q239</f>
        <v>6.3594834985942414E-2</v>
      </c>
      <c r="U239" s="16">
        <f>SUMIF('Tool Pneumatics CH4 VOC BTEX'!B:B,A239,'Tool Pneumatics CH4 VOC BTEX'!N:N)*Q239</f>
        <v>1.8051004178857917E-2</v>
      </c>
    </row>
    <row r="240" spans="1:21" x14ac:dyDescent="0.25">
      <c r="A240" s="1" t="s">
        <v>2600</v>
      </c>
      <c r="B240" s="1" t="s">
        <v>1489</v>
      </c>
      <c r="C240" s="1" t="s">
        <v>2601</v>
      </c>
      <c r="D240" s="3" t="s">
        <v>2721</v>
      </c>
      <c r="E240" s="3" t="s">
        <v>23961</v>
      </c>
      <c r="F240" s="1" t="s">
        <v>2523</v>
      </c>
      <c r="G240" s="1">
        <v>0</v>
      </c>
      <c r="H240" s="1" t="s">
        <v>27474</v>
      </c>
      <c r="I240" s="1">
        <v>0</v>
      </c>
      <c r="J240" s="1" t="s">
        <v>27474</v>
      </c>
      <c r="K240" s="1">
        <f t="shared" si="12"/>
        <v>0</v>
      </c>
      <c r="L240" s="2">
        <f>SUMIFS('Basin Total Well Counts'!B:B,'Basin Total Well Counts'!A:A,F240)</f>
        <v>0</v>
      </c>
      <c r="M240" s="4">
        <f t="shared" si="13"/>
        <v>0</v>
      </c>
      <c r="N240" s="2">
        <f>SUMIF('Basin Emissions'!A:A,F240,'Basin Emissions'!B:B)</f>
        <v>49.571173199999997</v>
      </c>
      <c r="O240" s="8">
        <f t="shared" si="14"/>
        <v>0</v>
      </c>
      <c r="P240" s="7">
        <f>SUMIF('Tool Pneumatics CH4 VOC BTEX'!B:B,A240,'Tool Pneumatics CH4 VOC BTEX'!F:F)</f>
        <v>3.5899999141693102</v>
      </c>
      <c r="Q240" s="14">
        <f t="shared" si="15"/>
        <v>0</v>
      </c>
      <c r="R240" s="16">
        <f>SUMIF('Tool Pneumatics CH4 VOC BTEX'!B:B,A240,'Tool Pneumatics CH4 VOC BTEX'!H:H)*Q240</f>
        <v>0</v>
      </c>
      <c r="S240" s="16">
        <f>SUMIF('Tool Pneumatics CH4 VOC BTEX'!B:B,A240,'Tool Pneumatics CH4 VOC BTEX'!J:J)*Q240</f>
        <v>0</v>
      </c>
      <c r="T240" s="16">
        <f>SUMIF('Tool Pneumatics CH4 VOC BTEX'!B:B,A240,'Tool Pneumatics CH4 VOC BTEX'!L:L)*Q240</f>
        <v>0</v>
      </c>
      <c r="U240" s="16">
        <f>SUMIF('Tool Pneumatics CH4 VOC BTEX'!B:B,A240,'Tool Pneumatics CH4 VOC BTEX'!N:N)*Q240</f>
        <v>0</v>
      </c>
    </row>
    <row r="241" spans="1:21" x14ac:dyDescent="0.25">
      <c r="A241" s="1" t="s">
        <v>2602</v>
      </c>
      <c r="B241" s="1" t="s">
        <v>1489</v>
      </c>
      <c r="C241" s="1" t="s">
        <v>1718</v>
      </c>
      <c r="D241" s="3" t="s">
        <v>2721</v>
      </c>
      <c r="E241" s="3" t="s">
        <v>23961</v>
      </c>
      <c r="F241" s="1" t="s">
        <v>2527</v>
      </c>
      <c r="G241" s="1">
        <v>0</v>
      </c>
      <c r="H241" s="1" t="s">
        <v>27474</v>
      </c>
      <c r="I241" s="1">
        <v>0</v>
      </c>
      <c r="J241" s="1" t="s">
        <v>27474</v>
      </c>
      <c r="K241" s="1">
        <f t="shared" si="12"/>
        <v>0</v>
      </c>
      <c r="L241" s="2">
        <f>SUMIFS('Basin Total Well Counts'!B:B,'Basin Total Well Counts'!A:A,F241)</f>
        <v>549</v>
      </c>
      <c r="M241" s="4">
        <f t="shared" si="13"/>
        <v>0</v>
      </c>
      <c r="N241" s="2">
        <f>SUMIF('Basin Emissions'!A:A,F241,'Basin Emissions'!B:B)</f>
        <v>247.87591739999999</v>
      </c>
      <c r="O241" s="8">
        <f t="shared" si="14"/>
        <v>0</v>
      </c>
      <c r="P241" s="7">
        <f>SUMIF('Tool Pneumatics CH4 VOC BTEX'!B:B,A241,'Tool Pneumatics CH4 VOC BTEX'!F:F)</f>
        <v>60.366500854492202</v>
      </c>
      <c r="Q241" s="14">
        <f t="shared" si="15"/>
        <v>0</v>
      </c>
      <c r="R241" s="16">
        <f>SUMIF('Tool Pneumatics CH4 VOC BTEX'!B:B,A241,'Tool Pneumatics CH4 VOC BTEX'!H:H)*Q241</f>
        <v>0</v>
      </c>
      <c r="S241" s="16">
        <f>SUMIF('Tool Pneumatics CH4 VOC BTEX'!B:B,A241,'Tool Pneumatics CH4 VOC BTEX'!J:J)*Q241</f>
        <v>0</v>
      </c>
      <c r="T241" s="16">
        <f>SUMIF('Tool Pneumatics CH4 VOC BTEX'!B:B,A241,'Tool Pneumatics CH4 VOC BTEX'!L:L)*Q241</f>
        <v>0</v>
      </c>
      <c r="U241" s="16">
        <f>SUMIF('Tool Pneumatics CH4 VOC BTEX'!B:B,A241,'Tool Pneumatics CH4 VOC BTEX'!N:N)*Q241</f>
        <v>0</v>
      </c>
    </row>
    <row r="242" spans="1:21" x14ac:dyDescent="0.25">
      <c r="A242" s="1" t="s">
        <v>2603</v>
      </c>
      <c r="B242" s="1" t="s">
        <v>1489</v>
      </c>
      <c r="C242" s="1" t="s">
        <v>2604</v>
      </c>
      <c r="D242" s="3" t="s">
        <v>2721</v>
      </c>
      <c r="E242" s="3" t="s">
        <v>23961</v>
      </c>
      <c r="F242" s="1" t="s">
        <v>2512</v>
      </c>
      <c r="G242" s="1">
        <v>0</v>
      </c>
      <c r="H242" s="1" t="s">
        <v>27474</v>
      </c>
      <c r="I242" s="1">
        <v>0</v>
      </c>
      <c r="J242" s="1" t="s">
        <v>27474</v>
      </c>
      <c r="K242" s="1">
        <f t="shared" si="12"/>
        <v>0</v>
      </c>
      <c r="L242" s="2">
        <f>SUMIFS('Basin Total Well Counts'!B:B,'Basin Total Well Counts'!A:A,F242)</f>
        <v>1</v>
      </c>
      <c r="M242" s="4">
        <f t="shared" si="13"/>
        <v>0</v>
      </c>
      <c r="N242" s="2">
        <f>SUMIF('Basin Emissions'!A:A,F242,'Basin Emissions'!B:B)</f>
        <v>0</v>
      </c>
      <c r="O242" s="8">
        <f t="shared" si="14"/>
        <v>0</v>
      </c>
      <c r="P242" s="7">
        <f>SUMIF('Tool Pneumatics CH4 VOC BTEX'!B:B,A242,'Tool Pneumatics CH4 VOC BTEX'!F:F)</f>
        <v>3.5899999141693102</v>
      </c>
      <c r="Q242" s="14">
        <f t="shared" si="15"/>
        <v>0</v>
      </c>
      <c r="R242" s="16">
        <f>SUMIF('Tool Pneumatics CH4 VOC BTEX'!B:B,A242,'Tool Pneumatics CH4 VOC BTEX'!H:H)*Q242</f>
        <v>0</v>
      </c>
      <c r="S242" s="16">
        <f>SUMIF('Tool Pneumatics CH4 VOC BTEX'!B:B,A242,'Tool Pneumatics CH4 VOC BTEX'!J:J)*Q242</f>
        <v>0</v>
      </c>
      <c r="T242" s="16">
        <f>SUMIF('Tool Pneumatics CH4 VOC BTEX'!B:B,A242,'Tool Pneumatics CH4 VOC BTEX'!L:L)*Q242</f>
        <v>0</v>
      </c>
      <c r="U242" s="16">
        <f>SUMIF('Tool Pneumatics CH4 VOC BTEX'!B:B,A242,'Tool Pneumatics CH4 VOC BTEX'!N:N)*Q242</f>
        <v>0</v>
      </c>
    </row>
    <row r="243" spans="1:21" x14ac:dyDescent="0.25">
      <c r="A243" s="1" t="s">
        <v>2606</v>
      </c>
      <c r="B243" s="1" t="s">
        <v>1489</v>
      </c>
      <c r="C243" s="1" t="s">
        <v>1729</v>
      </c>
      <c r="D243" s="3" t="s">
        <v>2721</v>
      </c>
      <c r="E243" s="3" t="s">
        <v>23961</v>
      </c>
      <c r="F243" s="1" t="s">
        <v>2605</v>
      </c>
      <c r="G243" s="1">
        <v>239</v>
      </c>
      <c r="H243" s="1" t="s">
        <v>27474</v>
      </c>
      <c r="I243" s="1">
        <v>0</v>
      </c>
      <c r="J243" s="1" t="s">
        <v>27474</v>
      </c>
      <c r="K243" s="1">
        <f t="shared" si="12"/>
        <v>239</v>
      </c>
      <c r="L243" s="2">
        <f>SUMIFS('Basin Total Well Counts'!B:B,'Basin Total Well Counts'!A:A,F243)</f>
        <v>239</v>
      </c>
      <c r="M243" s="4">
        <f t="shared" si="13"/>
        <v>1</v>
      </c>
      <c r="N243" s="2">
        <f>SUMIF('Basin Emissions'!A:A,F243,'Basin Emissions'!B:B)</f>
        <v>0</v>
      </c>
      <c r="O243" s="8">
        <f t="shared" si="14"/>
        <v>0</v>
      </c>
      <c r="P243" s="7">
        <f>SUMIF('Tool Pneumatics CH4 VOC BTEX'!B:B,A243,'Tool Pneumatics CH4 VOC BTEX'!F:F)</f>
        <v>3.5899999141693102</v>
      </c>
      <c r="Q243" s="14">
        <f t="shared" si="15"/>
        <v>0</v>
      </c>
      <c r="R243" s="16">
        <f>SUMIF('Tool Pneumatics CH4 VOC BTEX'!B:B,A243,'Tool Pneumatics CH4 VOC BTEX'!H:H)*Q243</f>
        <v>0</v>
      </c>
      <c r="S243" s="16">
        <f>SUMIF('Tool Pneumatics CH4 VOC BTEX'!B:B,A243,'Tool Pneumatics CH4 VOC BTEX'!J:J)*Q243</f>
        <v>0</v>
      </c>
      <c r="T243" s="16">
        <f>SUMIF('Tool Pneumatics CH4 VOC BTEX'!B:B,A243,'Tool Pneumatics CH4 VOC BTEX'!L:L)*Q243</f>
        <v>0</v>
      </c>
      <c r="U243" s="16">
        <f>SUMIF('Tool Pneumatics CH4 VOC BTEX'!B:B,A243,'Tool Pneumatics CH4 VOC BTEX'!N:N)*Q243</f>
        <v>0</v>
      </c>
    </row>
    <row r="244" spans="1:21" x14ac:dyDescent="0.25">
      <c r="A244" s="1" t="s">
        <v>2607</v>
      </c>
      <c r="B244" s="1" t="s">
        <v>1489</v>
      </c>
      <c r="C244" s="1" t="s">
        <v>2608</v>
      </c>
      <c r="D244" s="3" t="s">
        <v>2721</v>
      </c>
      <c r="E244" s="3" t="s">
        <v>23961</v>
      </c>
      <c r="F244" s="1" t="s">
        <v>2517</v>
      </c>
      <c r="G244" s="1">
        <v>12</v>
      </c>
      <c r="H244" s="1" t="s">
        <v>27474</v>
      </c>
      <c r="I244" s="1">
        <v>0</v>
      </c>
      <c r="J244" s="1" t="s">
        <v>27474</v>
      </c>
      <c r="K244" s="1">
        <f t="shared" si="12"/>
        <v>12</v>
      </c>
      <c r="L244" s="2">
        <f>SUMIFS('Basin Total Well Counts'!B:B,'Basin Total Well Counts'!A:A,F244)</f>
        <v>703</v>
      </c>
      <c r="M244" s="4">
        <f t="shared" si="13"/>
        <v>1.7069701280227598E-2</v>
      </c>
      <c r="N244" s="2">
        <f>SUMIF('Basin Emissions'!A:A,F244,'Basin Emissions'!B:B)</f>
        <v>461.14412959999999</v>
      </c>
      <c r="O244" s="8">
        <f t="shared" si="14"/>
        <v>7.8715925394025605</v>
      </c>
      <c r="P244" s="7">
        <f>SUMIF('Tool Pneumatics CH4 VOC BTEX'!B:B,A244,'Tool Pneumatics CH4 VOC BTEX'!F:F)</f>
        <v>3.5899999141693102</v>
      </c>
      <c r="Q244" s="14">
        <f t="shared" si="15"/>
        <v>2.4169517168891579</v>
      </c>
      <c r="R244" s="16">
        <f>SUMIF('Tool Pneumatics CH4 VOC BTEX'!B:B,A244,'Tool Pneumatics CH4 VOC BTEX'!H:H)*Q244</f>
        <v>1.0972961062631259E-2</v>
      </c>
      <c r="S244" s="16">
        <f>SUMIF('Tool Pneumatics CH4 VOC BTEX'!B:B,A244,'Tool Pneumatics CH4 VOC BTEX'!J:J)*Q244</f>
        <v>6.2115660808221011E-4</v>
      </c>
      <c r="T244" s="16">
        <f>SUMIF('Tool Pneumatics CH4 VOC BTEX'!B:B,A244,'Tool Pneumatics CH4 VOC BTEX'!L:L)*Q244</f>
        <v>9.7838207670680639E-3</v>
      </c>
      <c r="U244" s="16">
        <f>SUMIF('Tool Pneumatics CH4 VOC BTEX'!B:B,A244,'Tool Pneumatics CH4 VOC BTEX'!N:N)*Q244</f>
        <v>2.7770775659781417E-3</v>
      </c>
    </row>
    <row r="245" spans="1:21" x14ac:dyDescent="0.25">
      <c r="A245" s="1" t="s">
        <v>2609</v>
      </c>
      <c r="B245" s="1" t="s">
        <v>1489</v>
      </c>
      <c r="C245" s="1" t="s">
        <v>2610</v>
      </c>
      <c r="D245" s="3" t="s">
        <v>2732</v>
      </c>
      <c r="E245" s="3" t="s">
        <v>23961</v>
      </c>
      <c r="F245" s="1" t="s">
        <v>2512</v>
      </c>
      <c r="G245" s="1">
        <v>1</v>
      </c>
      <c r="H245" s="1" t="s">
        <v>27474</v>
      </c>
      <c r="I245" s="1">
        <v>0</v>
      </c>
      <c r="J245" s="1" t="s">
        <v>27474</v>
      </c>
      <c r="K245" s="1">
        <f t="shared" si="12"/>
        <v>1</v>
      </c>
      <c r="L245" s="2">
        <f>SUMIFS('Basin Total Well Counts'!B:B,'Basin Total Well Counts'!A:A,F245)</f>
        <v>1</v>
      </c>
      <c r="M245" s="4">
        <f t="shared" si="13"/>
        <v>1</v>
      </c>
      <c r="N245" s="2">
        <f>SUMIF('Basin Emissions'!A:A,F245,'Basin Emissions'!B:B)</f>
        <v>0</v>
      </c>
      <c r="O245" s="8">
        <f t="shared" si="14"/>
        <v>0</v>
      </c>
      <c r="P245" s="7">
        <f>SUMIF('Tool Pneumatics CH4 VOC BTEX'!B:B,A245,'Tool Pneumatics CH4 VOC BTEX'!F:F)</f>
        <v>3.5899999141693102</v>
      </c>
      <c r="Q245" s="14">
        <f t="shared" si="15"/>
        <v>0</v>
      </c>
      <c r="R245" s="16">
        <f>SUMIF('Tool Pneumatics CH4 VOC BTEX'!B:B,A245,'Tool Pneumatics CH4 VOC BTEX'!H:H)*Q245</f>
        <v>0</v>
      </c>
      <c r="S245" s="16">
        <f>SUMIF('Tool Pneumatics CH4 VOC BTEX'!B:B,A245,'Tool Pneumatics CH4 VOC BTEX'!J:J)*Q245</f>
        <v>0</v>
      </c>
      <c r="T245" s="16">
        <f>SUMIF('Tool Pneumatics CH4 VOC BTEX'!B:B,A245,'Tool Pneumatics CH4 VOC BTEX'!L:L)*Q245</f>
        <v>0</v>
      </c>
      <c r="U245" s="16">
        <f>SUMIF('Tool Pneumatics CH4 VOC BTEX'!B:B,A245,'Tool Pneumatics CH4 VOC BTEX'!N:N)*Q245</f>
        <v>0</v>
      </c>
    </row>
    <row r="246" spans="1:21" x14ac:dyDescent="0.25">
      <c r="A246" s="1" t="s">
        <v>2612</v>
      </c>
      <c r="B246" s="1" t="s">
        <v>1507</v>
      </c>
      <c r="C246" s="1" t="s">
        <v>1618</v>
      </c>
      <c r="D246" s="3" t="s">
        <v>2732</v>
      </c>
      <c r="E246" s="3" t="s">
        <v>23961</v>
      </c>
      <c r="F246" s="1" t="s">
        <v>2611</v>
      </c>
      <c r="G246" s="1">
        <v>17</v>
      </c>
      <c r="H246" s="1" t="s">
        <v>27474</v>
      </c>
      <c r="I246" s="1">
        <v>0</v>
      </c>
      <c r="J246" s="1" t="s">
        <v>27474</v>
      </c>
      <c r="K246" s="1">
        <f t="shared" si="12"/>
        <v>17</v>
      </c>
      <c r="L246" s="2">
        <f>SUMIFS('Basin Total Well Counts'!B:B,'Basin Total Well Counts'!A:A,F246)</f>
        <v>4076</v>
      </c>
      <c r="M246" s="4">
        <f t="shared" si="13"/>
        <v>4.1707556427870458E-3</v>
      </c>
      <c r="N246" s="2">
        <f>SUMIF('Basin Emissions'!A:A,F246,'Basin Emissions'!B:B)</f>
        <v>5707.3909445000027</v>
      </c>
      <c r="O246" s="8">
        <f t="shared" si="14"/>
        <v>23.804132987365072</v>
      </c>
      <c r="P246" s="7">
        <f>SUMIF('Tool Pneumatics CH4 VOC BTEX'!B:B,A246,'Tool Pneumatics CH4 VOC BTEX'!F:F)</f>
        <v>3.07563304901123</v>
      </c>
      <c r="Q246" s="14">
        <f t="shared" si="15"/>
        <v>8.5313479774214489</v>
      </c>
      <c r="R246" s="16">
        <f>SUMIF('Tool Pneumatics CH4 VOC BTEX'!B:B,A246,'Tool Pneumatics CH4 VOC BTEX'!H:H)*Q246</f>
        <v>2.0483894658263686E-2</v>
      </c>
      <c r="S246" s="16">
        <f>SUMIF('Tool Pneumatics CH4 VOC BTEX'!B:B,A246,'Tool Pneumatics CH4 VOC BTEX'!J:J)*Q246</f>
        <v>1.0171354852957109E-3</v>
      </c>
      <c r="T246" s="16">
        <f>SUMIF('Tool Pneumatics CH4 VOC BTEX'!B:B,A246,'Tool Pneumatics CH4 VOC BTEX'!L:L)*Q246</f>
        <v>2.59180908558467E-2</v>
      </c>
      <c r="U246" s="16">
        <f>SUMIF('Tool Pneumatics CH4 VOC BTEX'!B:B,A246,'Tool Pneumatics CH4 VOC BTEX'!N:N)*Q246</f>
        <v>8.1925663720904176E-3</v>
      </c>
    </row>
    <row r="247" spans="1:21" x14ac:dyDescent="0.25">
      <c r="A247" s="1" t="s">
        <v>2615</v>
      </c>
      <c r="B247" s="1" t="s">
        <v>1507</v>
      </c>
      <c r="C247" s="1" t="s">
        <v>2616</v>
      </c>
      <c r="D247" s="3" t="s">
        <v>2732</v>
      </c>
      <c r="E247" s="3" t="s">
        <v>23961</v>
      </c>
      <c r="F247" s="1" t="s">
        <v>2614</v>
      </c>
      <c r="G247" s="1">
        <v>0</v>
      </c>
      <c r="H247" s="1" t="s">
        <v>27474</v>
      </c>
      <c r="I247" s="1">
        <v>0</v>
      </c>
      <c r="J247" s="1" t="s">
        <v>27474</v>
      </c>
      <c r="K247" s="1">
        <f t="shared" si="12"/>
        <v>0</v>
      </c>
      <c r="L247" s="2">
        <f>SUMIFS('Basin Total Well Counts'!B:B,'Basin Total Well Counts'!A:A,F247)</f>
        <v>0</v>
      </c>
      <c r="M247" s="4">
        <f t="shared" si="13"/>
        <v>0</v>
      </c>
      <c r="N247" s="2">
        <f>SUMIF('Basin Emissions'!A:A,F247,'Basin Emissions'!B:B)</f>
        <v>0</v>
      </c>
      <c r="O247" s="8">
        <f t="shared" si="14"/>
        <v>0</v>
      </c>
      <c r="P247" s="7">
        <f>SUMIF('Tool Pneumatics CH4 VOC BTEX'!B:B,A247,'Tool Pneumatics CH4 VOC BTEX'!F:F)</f>
        <v>3.5899999141693102</v>
      </c>
      <c r="Q247" s="14">
        <f t="shared" si="15"/>
        <v>0</v>
      </c>
      <c r="R247" s="16">
        <f>SUMIF('Tool Pneumatics CH4 VOC BTEX'!B:B,A247,'Tool Pneumatics CH4 VOC BTEX'!H:H)*Q247</f>
        <v>0</v>
      </c>
      <c r="S247" s="16">
        <f>SUMIF('Tool Pneumatics CH4 VOC BTEX'!B:B,A247,'Tool Pneumatics CH4 VOC BTEX'!J:J)*Q247</f>
        <v>0</v>
      </c>
      <c r="T247" s="16">
        <f>SUMIF('Tool Pneumatics CH4 VOC BTEX'!B:B,A247,'Tool Pneumatics CH4 VOC BTEX'!L:L)*Q247</f>
        <v>0</v>
      </c>
      <c r="U247" s="16">
        <f>SUMIF('Tool Pneumatics CH4 VOC BTEX'!B:B,A247,'Tool Pneumatics CH4 VOC BTEX'!N:N)*Q247</f>
        <v>0</v>
      </c>
    </row>
    <row r="248" spans="1:21" x14ac:dyDescent="0.25">
      <c r="A248" s="1" t="s">
        <v>2617</v>
      </c>
      <c r="B248" s="1" t="s">
        <v>1507</v>
      </c>
      <c r="C248" s="1" t="s">
        <v>2618</v>
      </c>
      <c r="D248" s="3" t="s">
        <v>2732</v>
      </c>
      <c r="E248" s="3" t="s">
        <v>23961</v>
      </c>
      <c r="F248" s="1" t="s">
        <v>2611</v>
      </c>
      <c r="G248" s="1">
        <v>0</v>
      </c>
      <c r="H248" s="1" t="s">
        <v>27474</v>
      </c>
      <c r="I248" s="1">
        <v>0</v>
      </c>
      <c r="J248" s="1" t="s">
        <v>27474</v>
      </c>
      <c r="K248" s="1">
        <f t="shared" si="12"/>
        <v>0</v>
      </c>
      <c r="L248" s="2">
        <f>SUMIFS('Basin Total Well Counts'!B:B,'Basin Total Well Counts'!A:A,F248)</f>
        <v>4076</v>
      </c>
      <c r="M248" s="4">
        <f t="shared" si="13"/>
        <v>0</v>
      </c>
      <c r="N248" s="2">
        <f>SUMIF('Basin Emissions'!A:A,F248,'Basin Emissions'!B:B)</f>
        <v>5707.3909445000027</v>
      </c>
      <c r="O248" s="8">
        <f t="shared" si="14"/>
        <v>0</v>
      </c>
      <c r="P248" s="7">
        <f>SUMIF('Tool Pneumatics CH4 VOC BTEX'!B:B,A248,'Tool Pneumatics CH4 VOC BTEX'!F:F)</f>
        <v>3.07563304901123</v>
      </c>
      <c r="Q248" s="14">
        <f t="shared" si="15"/>
        <v>0</v>
      </c>
      <c r="R248" s="16">
        <f>SUMIF('Tool Pneumatics CH4 VOC BTEX'!B:B,A248,'Tool Pneumatics CH4 VOC BTEX'!H:H)*Q248</f>
        <v>0</v>
      </c>
      <c r="S248" s="16">
        <f>SUMIF('Tool Pneumatics CH4 VOC BTEX'!B:B,A248,'Tool Pneumatics CH4 VOC BTEX'!J:J)*Q248</f>
        <v>0</v>
      </c>
      <c r="T248" s="16">
        <f>SUMIF('Tool Pneumatics CH4 VOC BTEX'!B:B,A248,'Tool Pneumatics CH4 VOC BTEX'!L:L)*Q248</f>
        <v>0</v>
      </c>
      <c r="U248" s="16">
        <f>SUMIF('Tool Pneumatics CH4 VOC BTEX'!B:B,A248,'Tool Pneumatics CH4 VOC BTEX'!N:N)*Q248</f>
        <v>0</v>
      </c>
    </row>
    <row r="249" spans="1:21" x14ac:dyDescent="0.25">
      <c r="A249" s="1" t="s">
        <v>2619</v>
      </c>
      <c r="B249" s="1" t="s">
        <v>1507</v>
      </c>
      <c r="C249" s="1" t="s">
        <v>2620</v>
      </c>
      <c r="D249" s="3" t="s">
        <v>2738</v>
      </c>
      <c r="E249" s="3" t="s">
        <v>23961</v>
      </c>
      <c r="F249" s="1" t="s">
        <v>961</v>
      </c>
      <c r="G249" s="1">
        <v>10</v>
      </c>
      <c r="H249" s="1" t="s">
        <v>27474</v>
      </c>
      <c r="I249" s="1">
        <v>107</v>
      </c>
      <c r="J249" s="1" t="s">
        <v>27474</v>
      </c>
      <c r="K249" s="1">
        <f t="shared" si="12"/>
        <v>117</v>
      </c>
      <c r="L249" s="2">
        <f>SUMIFS('Basin Total Well Counts'!B:B,'Basin Total Well Counts'!A:A,F249)</f>
        <v>20291</v>
      </c>
      <c r="M249" s="4">
        <f t="shared" si="13"/>
        <v>5.7661031984623723E-3</v>
      </c>
      <c r="N249" s="2">
        <f>SUMIF('Basin Emissions'!A:A,F249,'Basin Emissions'!B:B)</f>
        <v>1150.4144821</v>
      </c>
      <c r="O249" s="8">
        <f t="shared" si="14"/>
        <v>6.6334086247942432</v>
      </c>
      <c r="P249" s="7">
        <f>SUMIF('Tool Pneumatics CH4 VOC BTEX'!B:B,A249,'Tool Pneumatics CH4 VOC BTEX'!F:F)</f>
        <v>3.5899999141693102</v>
      </c>
      <c r="Q249" s="14">
        <f t="shared" si="15"/>
        <v>2.0367706133504515</v>
      </c>
      <c r="R249" s="16">
        <f>SUMIF('Tool Pneumatics CH4 VOC BTEX'!B:B,A249,'Tool Pneumatics CH4 VOC BTEX'!H:H)*Q249</f>
        <v>9.2469388104168913E-3</v>
      </c>
      <c r="S249" s="16">
        <f>SUMIF('Tool Pneumatics CH4 VOC BTEX'!B:B,A249,'Tool Pneumatics CH4 VOC BTEX'!J:J)*Q249</f>
        <v>5.2345006182360143E-4</v>
      </c>
      <c r="T249" s="16">
        <f>SUMIF('Tool Pneumatics CH4 VOC BTEX'!B:B,A249,'Tool Pneumatics CH4 VOC BTEX'!L:L)*Q249</f>
        <v>8.244847625793918E-3</v>
      </c>
      <c r="U249" s="16">
        <f>SUMIF('Tool Pneumatics CH4 VOC BTEX'!B:B,A249,'Tool Pneumatics CH4 VOC BTEX'!N:N)*Q249</f>
        <v>2.3402494712055004E-3</v>
      </c>
    </row>
    <row r="250" spans="1:21" x14ac:dyDescent="0.25">
      <c r="A250" s="1" t="s">
        <v>2621</v>
      </c>
      <c r="B250" s="1" t="s">
        <v>1507</v>
      </c>
      <c r="C250" s="1" t="s">
        <v>2622</v>
      </c>
      <c r="D250" s="3" t="s">
        <v>2738</v>
      </c>
      <c r="E250" s="3" t="s">
        <v>23961</v>
      </c>
      <c r="F250" s="1" t="s">
        <v>996</v>
      </c>
      <c r="G250" s="1">
        <v>42</v>
      </c>
      <c r="H250" s="1" t="s">
        <v>27474</v>
      </c>
      <c r="I250" s="1">
        <v>1</v>
      </c>
      <c r="J250" s="1" t="s">
        <v>27474</v>
      </c>
      <c r="K250" s="1">
        <f t="shared" si="12"/>
        <v>43</v>
      </c>
      <c r="L250" s="2">
        <f>SUMIFS('Basin Total Well Counts'!B:B,'Basin Total Well Counts'!A:A,F250)</f>
        <v>36190</v>
      </c>
      <c r="M250" s="4">
        <f t="shared" si="13"/>
        <v>1.1881735285990604E-3</v>
      </c>
      <c r="N250" s="2">
        <f>SUMIF('Basin Emissions'!A:A,F250,'Basin Emissions'!B:B)</f>
        <v>3364.4013914898001</v>
      </c>
      <c r="O250" s="8">
        <f t="shared" si="14"/>
        <v>3.9974926729500244</v>
      </c>
      <c r="P250" s="7">
        <f>SUMIF('Tool Pneumatics CH4 VOC BTEX'!B:B,A250,'Tool Pneumatics CH4 VOC BTEX'!F:F)</f>
        <v>2.5644600391387899</v>
      </c>
      <c r="Q250" s="14">
        <f t="shared" si="15"/>
        <v>1.7182705544800005</v>
      </c>
      <c r="R250" s="16">
        <f>SUMIF('Tool Pneumatics CH4 VOC BTEX'!B:B,A250,'Tool Pneumatics CH4 VOC BTEX'!H:H)*Q250</f>
        <v>3.7251761673438681E-4</v>
      </c>
      <c r="S250" s="16">
        <f>SUMIF('Tool Pneumatics CH4 VOC BTEX'!B:B,A250,'Tool Pneumatics CH4 VOC BTEX'!J:J)*Q250</f>
        <v>1.8109953172191676E-4</v>
      </c>
      <c r="T250" s="16">
        <f>SUMIF('Tool Pneumatics CH4 VOC BTEX'!B:B,A250,'Tool Pneumatics CH4 VOC BTEX'!L:L)*Q250</f>
        <v>1.5620565497288152E-3</v>
      </c>
      <c r="U250" s="16">
        <f>SUMIF('Tool Pneumatics CH4 VOC BTEX'!B:B,A250,'Tool Pneumatics CH4 VOC BTEX'!N:N)*Q250</f>
        <v>1.3009603504029921E-3</v>
      </c>
    </row>
    <row r="251" spans="1:21" x14ac:dyDescent="0.25">
      <c r="A251" s="1" t="s">
        <v>2624</v>
      </c>
      <c r="B251" s="1" t="s">
        <v>1507</v>
      </c>
      <c r="C251" s="1" t="s">
        <v>2625</v>
      </c>
      <c r="D251" s="3" t="s">
        <v>2738</v>
      </c>
      <c r="E251" s="3" t="s">
        <v>23961</v>
      </c>
      <c r="F251" s="1" t="s">
        <v>2623</v>
      </c>
      <c r="G251" s="1">
        <v>16</v>
      </c>
      <c r="H251" s="1" t="s">
        <v>27474</v>
      </c>
      <c r="I251" s="1">
        <v>0</v>
      </c>
      <c r="J251" s="1" t="s">
        <v>27474</v>
      </c>
      <c r="K251" s="1">
        <f t="shared" si="12"/>
        <v>16</v>
      </c>
      <c r="L251" s="2">
        <f>SUMIFS('Basin Total Well Counts'!B:B,'Basin Total Well Counts'!A:A,F251)</f>
        <v>849</v>
      </c>
      <c r="M251" s="4">
        <f t="shared" si="13"/>
        <v>1.884570082449941E-2</v>
      </c>
      <c r="N251" s="2">
        <f>SUMIF('Basin Emissions'!A:A,F251,'Basin Emissions'!B:B)</f>
        <v>10.9764672</v>
      </c>
      <c r="O251" s="8">
        <f t="shared" si="14"/>
        <v>0.20685921696113072</v>
      </c>
      <c r="P251" s="7">
        <f>SUMIF('Tool Pneumatics CH4 VOC BTEX'!B:B,A251,'Tool Pneumatics CH4 VOC BTEX'!F:F)</f>
        <v>16.949659347534201</v>
      </c>
      <c r="Q251" s="14">
        <f t="shared" si="15"/>
        <v>1.3452831716610658E-2</v>
      </c>
      <c r="R251" s="16">
        <f>SUMIF('Tool Pneumatics CH4 VOC BTEX'!B:B,A251,'Tool Pneumatics CH4 VOC BTEX'!H:H)*Q251</f>
        <v>6.1944908417509994E-7</v>
      </c>
      <c r="S251" s="16">
        <f>SUMIF('Tool Pneumatics CH4 VOC BTEX'!B:B,A251,'Tool Pneumatics CH4 VOC BTEX'!J:J)*Q251</f>
        <v>8.4197817514018022E-7</v>
      </c>
      <c r="T251" s="16">
        <f>SUMIF('Tool Pneumatics CH4 VOC BTEX'!B:B,A251,'Tool Pneumatics CH4 VOC BTEX'!L:L)*Q251</f>
        <v>7.3071367859875733E-7</v>
      </c>
      <c r="U251" s="16">
        <f>SUMIF('Tool Pneumatics CH4 VOC BTEX'!B:B,A251,'Tool Pneumatics CH4 VOC BTEX'!N:N)*Q251</f>
        <v>1.6839569375737594E-6</v>
      </c>
    </row>
    <row r="252" spans="1:21" x14ac:dyDescent="0.25">
      <c r="A252" s="1" t="s">
        <v>2626</v>
      </c>
      <c r="B252" s="1" t="s">
        <v>1507</v>
      </c>
      <c r="C252" s="1" t="s">
        <v>1900</v>
      </c>
      <c r="D252" s="3" t="s">
        <v>2738</v>
      </c>
      <c r="E252" s="3" t="s">
        <v>23961</v>
      </c>
      <c r="F252" s="1" t="s">
        <v>2611</v>
      </c>
      <c r="G252" s="1">
        <v>20</v>
      </c>
      <c r="H252" s="1" t="s">
        <v>27474</v>
      </c>
      <c r="I252" s="1">
        <v>0</v>
      </c>
      <c r="J252" s="1" t="s">
        <v>27474</v>
      </c>
      <c r="K252" s="1">
        <f t="shared" si="12"/>
        <v>20</v>
      </c>
      <c r="L252" s="2">
        <f>SUMIFS('Basin Total Well Counts'!B:B,'Basin Total Well Counts'!A:A,F252)</f>
        <v>4076</v>
      </c>
      <c r="M252" s="4">
        <f t="shared" si="13"/>
        <v>4.9067713444553487E-3</v>
      </c>
      <c r="N252" s="2">
        <f>SUMIF('Basin Emissions'!A:A,F252,'Basin Emissions'!B:B)</f>
        <v>5707.3909445000027</v>
      </c>
      <c r="O252" s="8">
        <f t="shared" si="14"/>
        <v>28.00486233807656</v>
      </c>
      <c r="P252" s="7">
        <f>SUMIF('Tool Pneumatics CH4 VOC BTEX'!B:B,A252,'Tool Pneumatics CH4 VOC BTEX'!F:F)</f>
        <v>3.07563304901123</v>
      </c>
      <c r="Q252" s="14">
        <f t="shared" si="15"/>
        <v>10.036879973436999</v>
      </c>
      <c r="R252" s="16">
        <f>SUMIF('Tool Pneumatics CH4 VOC BTEX'!B:B,A252,'Tool Pneumatics CH4 VOC BTEX'!H:H)*Q252</f>
        <v>2.4098699597957279E-2</v>
      </c>
      <c r="S252" s="16">
        <f>SUMIF('Tool Pneumatics CH4 VOC BTEX'!B:B,A252,'Tool Pneumatics CH4 VOC BTEX'!J:J)*Q252</f>
        <v>1.1966299827008363E-3</v>
      </c>
      <c r="T252" s="16">
        <f>SUMIF('Tool Pneumatics CH4 VOC BTEX'!B:B,A252,'Tool Pneumatics CH4 VOC BTEX'!L:L)*Q252</f>
        <v>3.0491871595113764E-2</v>
      </c>
      <c r="U252" s="16">
        <f>SUMIF('Tool Pneumatics CH4 VOC BTEX'!B:B,A252,'Tool Pneumatics CH4 VOC BTEX'!N:N)*Q252</f>
        <v>9.6383133789299039E-3</v>
      </c>
    </row>
    <row r="253" spans="1:21" x14ac:dyDescent="0.25">
      <c r="A253" s="1" t="s">
        <v>2627</v>
      </c>
      <c r="B253" s="1" t="s">
        <v>1507</v>
      </c>
      <c r="C253" s="1" t="s">
        <v>2628</v>
      </c>
      <c r="D253" s="3" t="s">
        <v>2229</v>
      </c>
      <c r="E253" s="3" t="s">
        <v>23961</v>
      </c>
      <c r="F253" s="1" t="s">
        <v>2611</v>
      </c>
      <c r="G253" s="1">
        <v>1</v>
      </c>
      <c r="H253" s="1" t="s">
        <v>27474</v>
      </c>
      <c r="I253" s="1">
        <v>0</v>
      </c>
      <c r="J253" s="1" t="s">
        <v>27474</v>
      </c>
      <c r="K253" s="1">
        <f t="shared" si="12"/>
        <v>1</v>
      </c>
      <c r="L253" s="2">
        <f>SUMIFS('Basin Total Well Counts'!B:B,'Basin Total Well Counts'!A:A,F253)</f>
        <v>4076</v>
      </c>
      <c r="M253" s="4">
        <f t="shared" si="13"/>
        <v>2.453385672227674E-4</v>
      </c>
      <c r="N253" s="2">
        <f>SUMIF('Basin Emissions'!A:A,F253,'Basin Emissions'!B:B)</f>
        <v>5707.3909445000027</v>
      </c>
      <c r="O253" s="8">
        <f t="shared" si="14"/>
        <v>1.4002431169038279</v>
      </c>
      <c r="P253" s="7">
        <f>SUMIF('Tool Pneumatics CH4 VOC BTEX'!B:B,A253,'Tool Pneumatics CH4 VOC BTEX'!F:F)</f>
        <v>3.07563304901123</v>
      </c>
      <c r="Q253" s="14">
        <f t="shared" si="15"/>
        <v>0.50184399867184992</v>
      </c>
      <c r="R253" s="16">
        <f>SUMIF('Tool Pneumatics CH4 VOC BTEX'!B:B,A253,'Tool Pneumatics CH4 VOC BTEX'!H:H)*Q253</f>
        <v>1.2049349798978638E-3</v>
      </c>
      <c r="S253" s="16">
        <f>SUMIF('Tool Pneumatics CH4 VOC BTEX'!B:B,A253,'Tool Pneumatics CH4 VOC BTEX'!J:J)*Q253</f>
        <v>5.9831499135041814E-5</v>
      </c>
      <c r="T253" s="16">
        <f>SUMIF('Tool Pneumatics CH4 VOC BTEX'!B:B,A253,'Tool Pneumatics CH4 VOC BTEX'!L:L)*Q253</f>
        <v>1.5245935797556882E-3</v>
      </c>
      <c r="U253" s="16">
        <f>SUMIF('Tool Pneumatics CH4 VOC BTEX'!B:B,A253,'Tool Pneumatics CH4 VOC BTEX'!N:N)*Q253</f>
        <v>4.8191566894649517E-4</v>
      </c>
    </row>
    <row r="254" spans="1:21" x14ac:dyDescent="0.25">
      <c r="A254" s="1" t="s">
        <v>2630</v>
      </c>
      <c r="B254" s="1" t="s">
        <v>1507</v>
      </c>
      <c r="C254" s="1" t="s">
        <v>2631</v>
      </c>
      <c r="D254" s="3" t="s">
        <v>2738</v>
      </c>
      <c r="E254" s="3" t="s">
        <v>23961</v>
      </c>
      <c r="F254" s="1" t="s">
        <v>2629</v>
      </c>
      <c r="G254" s="1">
        <v>0</v>
      </c>
      <c r="H254" s="1" t="s">
        <v>27474</v>
      </c>
      <c r="I254" s="1">
        <v>0</v>
      </c>
      <c r="J254" s="1" t="s">
        <v>27474</v>
      </c>
      <c r="K254" s="1">
        <f t="shared" si="12"/>
        <v>0</v>
      </c>
      <c r="L254" s="2">
        <f>SUMIFS('Basin Total Well Counts'!B:B,'Basin Total Well Counts'!A:A,F254)</f>
        <v>0</v>
      </c>
      <c r="M254" s="4">
        <f t="shared" si="13"/>
        <v>0</v>
      </c>
      <c r="N254" s="2">
        <f>SUMIF('Basin Emissions'!A:A,F254,'Basin Emissions'!B:B)</f>
        <v>0</v>
      </c>
      <c r="O254" s="8">
        <f t="shared" si="14"/>
        <v>0</v>
      </c>
      <c r="P254" s="7">
        <f>SUMIF('Tool Pneumatics CH4 VOC BTEX'!B:B,A254,'Tool Pneumatics CH4 VOC BTEX'!F:F)</f>
        <v>9.1121368408203107</v>
      </c>
      <c r="Q254" s="14">
        <f t="shared" si="15"/>
        <v>0</v>
      </c>
      <c r="R254" s="16">
        <f>SUMIF('Tool Pneumatics CH4 VOC BTEX'!B:B,A254,'Tool Pneumatics CH4 VOC BTEX'!H:H)*Q254</f>
        <v>0</v>
      </c>
      <c r="S254" s="16">
        <f>SUMIF('Tool Pneumatics CH4 VOC BTEX'!B:B,A254,'Tool Pneumatics CH4 VOC BTEX'!J:J)*Q254</f>
        <v>0</v>
      </c>
      <c r="T254" s="16">
        <f>SUMIF('Tool Pneumatics CH4 VOC BTEX'!B:B,A254,'Tool Pneumatics CH4 VOC BTEX'!L:L)*Q254</f>
        <v>0</v>
      </c>
      <c r="U254" s="16">
        <f>SUMIF('Tool Pneumatics CH4 VOC BTEX'!B:B,A254,'Tool Pneumatics CH4 VOC BTEX'!N:N)*Q254</f>
        <v>0</v>
      </c>
    </row>
    <row r="255" spans="1:21" x14ac:dyDescent="0.25">
      <c r="A255" s="1" t="s">
        <v>2632</v>
      </c>
      <c r="B255" s="1" t="s">
        <v>1507</v>
      </c>
      <c r="C255" s="1" t="s">
        <v>1697</v>
      </c>
      <c r="D255" s="3" t="s">
        <v>2738</v>
      </c>
      <c r="E255" s="3" t="s">
        <v>23961</v>
      </c>
      <c r="F255" s="1" t="s">
        <v>2623</v>
      </c>
      <c r="G255" s="1">
        <v>23</v>
      </c>
      <c r="H255" s="1" t="s">
        <v>27474</v>
      </c>
      <c r="I255" s="1">
        <v>0</v>
      </c>
      <c r="J255" s="1" t="s">
        <v>27474</v>
      </c>
      <c r="K255" s="1">
        <f t="shared" si="12"/>
        <v>23</v>
      </c>
      <c r="L255" s="2">
        <f>SUMIFS('Basin Total Well Counts'!B:B,'Basin Total Well Counts'!A:A,F255)</f>
        <v>849</v>
      </c>
      <c r="M255" s="4">
        <f t="shared" si="13"/>
        <v>2.7090694935217905E-2</v>
      </c>
      <c r="N255" s="2">
        <f>SUMIF('Basin Emissions'!A:A,F255,'Basin Emissions'!B:B)</f>
        <v>10.9764672</v>
      </c>
      <c r="O255" s="8">
        <f t="shared" si="14"/>
        <v>0.29736012438162546</v>
      </c>
      <c r="P255" s="7">
        <f>SUMIF('Tool Pneumatics CH4 VOC BTEX'!B:B,A255,'Tool Pneumatics CH4 VOC BTEX'!F:F)</f>
        <v>16.949659347534201</v>
      </c>
      <c r="Q255" s="14">
        <f t="shared" si="15"/>
        <v>1.9338445592627821E-2</v>
      </c>
      <c r="R255" s="16">
        <f>SUMIF('Tool Pneumatics CH4 VOC BTEX'!B:B,A255,'Tool Pneumatics CH4 VOC BTEX'!H:H)*Q255</f>
        <v>8.9045805850170618E-7</v>
      </c>
      <c r="S255" s="16">
        <f>SUMIF('Tool Pneumatics CH4 VOC BTEX'!B:B,A255,'Tool Pneumatics CH4 VOC BTEX'!J:J)*Q255</f>
        <v>1.210343626764009E-6</v>
      </c>
      <c r="T255" s="16">
        <f>SUMIF('Tool Pneumatics CH4 VOC BTEX'!B:B,A255,'Tool Pneumatics CH4 VOC BTEX'!L:L)*Q255</f>
        <v>1.0504009129857137E-6</v>
      </c>
      <c r="U255" s="16">
        <f>SUMIF('Tool Pneumatics CH4 VOC BTEX'!B:B,A255,'Tool Pneumatics CH4 VOC BTEX'!N:N)*Q255</f>
        <v>2.4206880977622791E-6</v>
      </c>
    </row>
    <row r="256" spans="1:21" x14ac:dyDescent="0.25">
      <c r="A256" s="1" t="s">
        <v>2633</v>
      </c>
      <c r="B256" s="1" t="s">
        <v>1507</v>
      </c>
      <c r="C256" s="1" t="s">
        <v>2634</v>
      </c>
      <c r="D256" s="3" t="s">
        <v>2738</v>
      </c>
      <c r="E256" s="3" t="s">
        <v>23961</v>
      </c>
      <c r="F256" s="1" t="s">
        <v>2629</v>
      </c>
      <c r="G256" s="1">
        <v>0</v>
      </c>
      <c r="H256" s="1" t="s">
        <v>27474</v>
      </c>
      <c r="I256" s="1">
        <v>0</v>
      </c>
      <c r="J256" s="1" t="s">
        <v>27474</v>
      </c>
      <c r="K256" s="1">
        <f t="shared" si="12"/>
        <v>0</v>
      </c>
      <c r="L256" s="2">
        <f>SUMIFS('Basin Total Well Counts'!B:B,'Basin Total Well Counts'!A:A,F256)</f>
        <v>0</v>
      </c>
      <c r="M256" s="4">
        <f t="shared" si="13"/>
        <v>0</v>
      </c>
      <c r="N256" s="2">
        <f>SUMIF('Basin Emissions'!A:A,F256,'Basin Emissions'!B:B)</f>
        <v>0</v>
      </c>
      <c r="O256" s="8">
        <f t="shared" si="14"/>
        <v>0</v>
      </c>
      <c r="P256" s="7">
        <f>SUMIF('Tool Pneumatics CH4 VOC BTEX'!B:B,A256,'Tool Pneumatics CH4 VOC BTEX'!F:F)</f>
        <v>3.5899999141693102</v>
      </c>
      <c r="Q256" s="14">
        <f t="shared" si="15"/>
        <v>0</v>
      </c>
      <c r="R256" s="16">
        <f>SUMIF('Tool Pneumatics CH4 VOC BTEX'!B:B,A256,'Tool Pneumatics CH4 VOC BTEX'!H:H)*Q256</f>
        <v>0</v>
      </c>
      <c r="S256" s="16">
        <f>SUMIF('Tool Pneumatics CH4 VOC BTEX'!B:B,A256,'Tool Pneumatics CH4 VOC BTEX'!J:J)*Q256</f>
        <v>0</v>
      </c>
      <c r="T256" s="16">
        <f>SUMIF('Tool Pneumatics CH4 VOC BTEX'!B:B,A256,'Tool Pneumatics CH4 VOC BTEX'!L:L)*Q256</f>
        <v>0</v>
      </c>
      <c r="U256" s="16">
        <f>SUMIF('Tool Pneumatics CH4 VOC BTEX'!B:B,A256,'Tool Pneumatics CH4 VOC BTEX'!N:N)*Q256</f>
        <v>0</v>
      </c>
    </row>
    <row r="257" spans="1:21" x14ac:dyDescent="0.25">
      <c r="A257" s="1" t="s">
        <v>2635</v>
      </c>
      <c r="B257" s="1" t="s">
        <v>1507</v>
      </c>
      <c r="C257" s="1" t="s">
        <v>2636</v>
      </c>
      <c r="D257" s="3" t="s">
        <v>2738</v>
      </c>
      <c r="E257" s="3" t="s">
        <v>23961</v>
      </c>
      <c r="F257" s="1" t="s">
        <v>2614</v>
      </c>
      <c r="G257" s="1">
        <v>0</v>
      </c>
      <c r="H257" s="1" t="s">
        <v>27474</v>
      </c>
      <c r="I257" s="1">
        <v>0</v>
      </c>
      <c r="J257" s="1" t="s">
        <v>27474</v>
      </c>
      <c r="K257" s="1">
        <f t="shared" si="12"/>
        <v>0</v>
      </c>
      <c r="L257" s="2">
        <f>SUMIFS('Basin Total Well Counts'!B:B,'Basin Total Well Counts'!A:A,F257)</f>
        <v>0</v>
      </c>
      <c r="M257" s="4">
        <f t="shared" si="13"/>
        <v>0</v>
      </c>
      <c r="N257" s="2">
        <f>SUMIF('Basin Emissions'!A:A,F257,'Basin Emissions'!B:B)</f>
        <v>0</v>
      </c>
      <c r="O257" s="8">
        <f t="shared" si="14"/>
        <v>0</v>
      </c>
      <c r="P257" s="7">
        <f>SUMIF('Tool Pneumatics CH4 VOC BTEX'!B:B,A257,'Tool Pneumatics CH4 VOC BTEX'!F:F)</f>
        <v>3.5899999141693102</v>
      </c>
      <c r="Q257" s="14">
        <f t="shared" si="15"/>
        <v>0</v>
      </c>
      <c r="R257" s="16">
        <f>SUMIF('Tool Pneumatics CH4 VOC BTEX'!B:B,A257,'Tool Pneumatics CH4 VOC BTEX'!H:H)*Q257</f>
        <v>0</v>
      </c>
      <c r="S257" s="16">
        <f>SUMIF('Tool Pneumatics CH4 VOC BTEX'!B:B,A257,'Tool Pneumatics CH4 VOC BTEX'!J:J)*Q257</f>
        <v>0</v>
      </c>
      <c r="T257" s="16">
        <f>SUMIF('Tool Pneumatics CH4 VOC BTEX'!B:B,A257,'Tool Pneumatics CH4 VOC BTEX'!L:L)*Q257</f>
        <v>0</v>
      </c>
      <c r="U257" s="16">
        <f>SUMIF('Tool Pneumatics CH4 VOC BTEX'!B:B,A257,'Tool Pneumatics CH4 VOC BTEX'!N:N)*Q257</f>
        <v>0</v>
      </c>
    </row>
    <row r="258" spans="1:21" x14ac:dyDescent="0.25">
      <c r="A258" s="1" t="s">
        <v>2637</v>
      </c>
      <c r="B258" s="1" t="s">
        <v>1507</v>
      </c>
      <c r="C258" s="1" t="s">
        <v>2638</v>
      </c>
      <c r="D258" s="3" t="s">
        <v>2738</v>
      </c>
      <c r="E258" s="3" t="s">
        <v>23961</v>
      </c>
      <c r="F258" s="1" t="s">
        <v>2614</v>
      </c>
      <c r="G258" s="1">
        <v>0</v>
      </c>
      <c r="H258" s="1" t="s">
        <v>27474</v>
      </c>
      <c r="I258" s="1">
        <v>0</v>
      </c>
      <c r="J258" s="1" t="s">
        <v>27474</v>
      </c>
      <c r="K258" s="1">
        <f t="shared" ref="K258:K321" si="16">+I258+G258</f>
        <v>0</v>
      </c>
      <c r="L258" s="2">
        <f>SUMIFS('Basin Total Well Counts'!B:B,'Basin Total Well Counts'!A:A,F258)</f>
        <v>0</v>
      </c>
      <c r="M258" s="4">
        <f t="shared" ref="M258:M321" si="17">IFERROR(+K258/L258,0)</f>
        <v>0</v>
      </c>
      <c r="N258" s="2">
        <f>SUMIF('Basin Emissions'!A:A,F258,'Basin Emissions'!B:B)</f>
        <v>0</v>
      </c>
      <c r="O258" s="8">
        <f t="shared" ref="O258:O321" si="18">+N258*M258</f>
        <v>0</v>
      </c>
      <c r="P258" s="7">
        <f>SUMIF('Tool Pneumatics CH4 VOC BTEX'!B:B,A258,'Tool Pneumatics CH4 VOC BTEX'!F:F)</f>
        <v>3.5899999141693102</v>
      </c>
      <c r="Q258" s="14">
        <f t="shared" ref="Q258:Q321" si="19">IFERROR(O258/P258,0)*(2204.6/2000)</f>
        <v>0</v>
      </c>
      <c r="R258" s="16">
        <f>SUMIF('Tool Pneumatics CH4 VOC BTEX'!B:B,A258,'Tool Pneumatics CH4 VOC BTEX'!H:H)*Q258</f>
        <v>0</v>
      </c>
      <c r="S258" s="16">
        <f>SUMIF('Tool Pneumatics CH4 VOC BTEX'!B:B,A258,'Tool Pneumatics CH4 VOC BTEX'!J:J)*Q258</f>
        <v>0</v>
      </c>
      <c r="T258" s="16">
        <f>SUMIF('Tool Pneumatics CH4 VOC BTEX'!B:B,A258,'Tool Pneumatics CH4 VOC BTEX'!L:L)*Q258</f>
        <v>0</v>
      </c>
      <c r="U258" s="16">
        <f>SUMIF('Tool Pneumatics CH4 VOC BTEX'!B:B,A258,'Tool Pneumatics CH4 VOC BTEX'!N:N)*Q258</f>
        <v>0</v>
      </c>
    </row>
    <row r="259" spans="1:21" x14ac:dyDescent="0.25">
      <c r="A259" s="1" t="s">
        <v>2639</v>
      </c>
      <c r="B259" s="1" t="s">
        <v>1507</v>
      </c>
      <c r="C259" s="1" t="s">
        <v>2640</v>
      </c>
      <c r="D259" s="3" t="s">
        <v>2738</v>
      </c>
      <c r="E259" s="3" t="s">
        <v>23961</v>
      </c>
      <c r="F259" s="1" t="s">
        <v>2611</v>
      </c>
      <c r="G259" s="1">
        <v>0</v>
      </c>
      <c r="H259" s="1" t="s">
        <v>27474</v>
      </c>
      <c r="I259" s="1">
        <v>0</v>
      </c>
      <c r="J259" s="1" t="s">
        <v>27474</v>
      </c>
      <c r="K259" s="1">
        <f t="shared" si="16"/>
        <v>0</v>
      </c>
      <c r="L259" s="2">
        <f>SUMIFS('Basin Total Well Counts'!B:B,'Basin Total Well Counts'!A:A,F259)</f>
        <v>4076</v>
      </c>
      <c r="M259" s="4">
        <f t="shared" si="17"/>
        <v>0</v>
      </c>
      <c r="N259" s="2">
        <f>SUMIF('Basin Emissions'!A:A,F259,'Basin Emissions'!B:B)</f>
        <v>5707.3909445000027</v>
      </c>
      <c r="O259" s="8">
        <f t="shared" si="18"/>
        <v>0</v>
      </c>
      <c r="P259" s="7">
        <f>SUMIF('Tool Pneumatics CH4 VOC BTEX'!B:B,A259,'Tool Pneumatics CH4 VOC BTEX'!F:F)</f>
        <v>3.07563304901123</v>
      </c>
      <c r="Q259" s="14">
        <f t="shared" si="19"/>
        <v>0</v>
      </c>
      <c r="R259" s="16">
        <f>SUMIF('Tool Pneumatics CH4 VOC BTEX'!B:B,A259,'Tool Pneumatics CH4 VOC BTEX'!H:H)*Q259</f>
        <v>0</v>
      </c>
      <c r="S259" s="16">
        <f>SUMIF('Tool Pneumatics CH4 VOC BTEX'!B:B,A259,'Tool Pneumatics CH4 VOC BTEX'!J:J)*Q259</f>
        <v>0</v>
      </c>
      <c r="T259" s="16">
        <f>SUMIF('Tool Pneumatics CH4 VOC BTEX'!B:B,A259,'Tool Pneumatics CH4 VOC BTEX'!L:L)*Q259</f>
        <v>0</v>
      </c>
      <c r="U259" s="16">
        <f>SUMIF('Tool Pneumatics CH4 VOC BTEX'!B:B,A259,'Tool Pneumatics CH4 VOC BTEX'!N:N)*Q259</f>
        <v>0</v>
      </c>
    </row>
    <row r="260" spans="1:21" x14ac:dyDescent="0.25">
      <c r="A260" s="1" t="s">
        <v>2642</v>
      </c>
      <c r="B260" s="1" t="s">
        <v>1507</v>
      </c>
      <c r="C260" s="1" t="s">
        <v>2643</v>
      </c>
      <c r="D260" s="3" t="s">
        <v>2738</v>
      </c>
      <c r="E260" s="3" t="s">
        <v>23961</v>
      </c>
      <c r="F260" s="1" t="s">
        <v>2641</v>
      </c>
      <c r="G260" s="1">
        <v>0</v>
      </c>
      <c r="H260" s="1" t="s">
        <v>27474</v>
      </c>
      <c r="I260" s="1">
        <v>0</v>
      </c>
      <c r="J260" s="1" t="s">
        <v>27474</v>
      </c>
      <c r="K260" s="1">
        <f t="shared" si="16"/>
        <v>0</v>
      </c>
      <c r="L260" s="2">
        <f>SUMIFS('Basin Total Well Counts'!B:B,'Basin Total Well Counts'!A:A,F260)</f>
        <v>3316</v>
      </c>
      <c r="M260" s="4">
        <f t="shared" si="17"/>
        <v>0</v>
      </c>
      <c r="N260" s="2">
        <f>SUMIF('Basin Emissions'!A:A,F260,'Basin Emissions'!B:B)</f>
        <v>230.49412229999999</v>
      </c>
      <c r="O260" s="8">
        <f t="shared" si="18"/>
        <v>0</v>
      </c>
      <c r="P260" s="7">
        <f>SUMIF('Tool Pneumatics CH4 VOC BTEX'!B:B,A260,'Tool Pneumatics CH4 VOC BTEX'!F:F)</f>
        <v>3.5899999141693102</v>
      </c>
      <c r="Q260" s="14">
        <f t="shared" si="19"/>
        <v>0</v>
      </c>
      <c r="R260" s="16">
        <f>SUMIF('Tool Pneumatics CH4 VOC BTEX'!B:B,A260,'Tool Pneumatics CH4 VOC BTEX'!H:H)*Q260</f>
        <v>0</v>
      </c>
      <c r="S260" s="16">
        <f>SUMIF('Tool Pneumatics CH4 VOC BTEX'!B:B,A260,'Tool Pneumatics CH4 VOC BTEX'!J:J)*Q260</f>
        <v>0</v>
      </c>
      <c r="T260" s="16">
        <f>SUMIF('Tool Pneumatics CH4 VOC BTEX'!B:B,A260,'Tool Pneumatics CH4 VOC BTEX'!L:L)*Q260</f>
        <v>0</v>
      </c>
      <c r="U260" s="16">
        <f>SUMIF('Tool Pneumatics CH4 VOC BTEX'!B:B,A260,'Tool Pneumatics CH4 VOC BTEX'!N:N)*Q260</f>
        <v>0</v>
      </c>
    </row>
    <row r="261" spans="1:21" x14ac:dyDescent="0.25">
      <c r="A261" s="1" t="s">
        <v>2645</v>
      </c>
      <c r="B261" s="1" t="s">
        <v>1507</v>
      </c>
      <c r="C261" s="1" t="s">
        <v>1708</v>
      </c>
      <c r="D261" s="3" t="s">
        <v>2738</v>
      </c>
      <c r="E261" s="3" t="s">
        <v>23961</v>
      </c>
      <c r="F261" s="1" t="s">
        <v>2644</v>
      </c>
      <c r="G261" s="1">
        <v>2</v>
      </c>
      <c r="H261" s="1" t="s">
        <v>27474</v>
      </c>
      <c r="I261" s="1">
        <v>1</v>
      </c>
      <c r="J261" s="1" t="s">
        <v>27474</v>
      </c>
      <c r="K261" s="1">
        <f t="shared" si="16"/>
        <v>3</v>
      </c>
      <c r="L261" s="2">
        <f>SUMIFS('Basin Total Well Counts'!B:B,'Basin Total Well Counts'!A:A,F261)</f>
        <v>12782</v>
      </c>
      <c r="M261" s="4">
        <f t="shared" si="17"/>
        <v>2.3470505398216242E-4</v>
      </c>
      <c r="N261" s="2">
        <f>SUMIF('Basin Emissions'!A:A,F261,'Basin Emissions'!B:B)</f>
        <v>307.15342049999998</v>
      </c>
      <c r="O261" s="8">
        <f t="shared" si="18"/>
        <v>7.2090460139258322E-2</v>
      </c>
      <c r="P261" s="7">
        <f>SUMIF('Tool Pneumatics CH4 VOC BTEX'!B:B,A261,'Tool Pneumatics CH4 VOC BTEX'!F:F)</f>
        <v>9.10455417633057</v>
      </c>
      <c r="Q261" s="14">
        <f t="shared" si="19"/>
        <v>8.7280840634781677E-3</v>
      </c>
      <c r="R261" s="16">
        <f>SUMIF('Tool Pneumatics CH4 VOC BTEX'!B:B,A261,'Tool Pneumatics CH4 VOC BTEX'!H:H)*Q261</f>
        <v>4.6448278574409769E-5</v>
      </c>
      <c r="S261" s="16">
        <f>SUMIF('Tool Pneumatics CH4 VOC BTEX'!B:B,A261,'Tool Pneumatics CH4 VOC BTEX'!J:J)*Q261</f>
        <v>1.8137656903256028E-6</v>
      </c>
      <c r="T261" s="16">
        <f>SUMIF('Tool Pneumatics CH4 VOC BTEX'!B:B,A261,'Tool Pneumatics CH4 VOC BTEX'!L:L)*Q261</f>
        <v>8.2692144112845613E-5</v>
      </c>
      <c r="U261" s="16">
        <f>SUMIF('Tool Pneumatics CH4 VOC BTEX'!B:B,A261,'Tool Pneumatics CH4 VOC BTEX'!N:N)*Q261</f>
        <v>2.2325121493804164E-5</v>
      </c>
    </row>
    <row r="262" spans="1:21" x14ac:dyDescent="0.25">
      <c r="A262" s="1" t="s">
        <v>2646</v>
      </c>
      <c r="B262" s="1" t="s">
        <v>1507</v>
      </c>
      <c r="C262" s="1" t="s">
        <v>1522</v>
      </c>
      <c r="D262" s="3" t="s">
        <v>2223</v>
      </c>
      <c r="E262" s="3" t="s">
        <v>3813</v>
      </c>
      <c r="F262" s="1" t="s">
        <v>2611</v>
      </c>
      <c r="G262" s="1">
        <v>0</v>
      </c>
      <c r="H262" s="1" t="s">
        <v>27474</v>
      </c>
      <c r="I262" s="1">
        <v>0</v>
      </c>
      <c r="J262" s="1" t="s">
        <v>27474</v>
      </c>
      <c r="K262" s="1">
        <f t="shared" si="16"/>
        <v>0</v>
      </c>
      <c r="L262" s="2">
        <f>SUMIFS('Basin Total Well Counts'!B:B,'Basin Total Well Counts'!A:A,F262)</f>
        <v>4076</v>
      </c>
      <c r="M262" s="4">
        <f t="shared" si="17"/>
        <v>0</v>
      </c>
      <c r="N262" s="2">
        <f>SUMIF('Basin Emissions'!A:A,F262,'Basin Emissions'!B:B)</f>
        <v>5707.3909445000027</v>
      </c>
      <c r="O262" s="8">
        <f t="shared" si="18"/>
        <v>0</v>
      </c>
      <c r="P262" s="7">
        <f>SUMIF('Tool Pneumatics CH4 VOC BTEX'!B:B,A262,'Tool Pneumatics CH4 VOC BTEX'!F:F)</f>
        <v>3.07563304901123</v>
      </c>
      <c r="Q262" s="14">
        <f t="shared" si="19"/>
        <v>0</v>
      </c>
      <c r="R262" s="16">
        <f>SUMIF('Tool Pneumatics CH4 VOC BTEX'!B:B,A262,'Tool Pneumatics CH4 VOC BTEX'!H:H)*Q262</f>
        <v>0</v>
      </c>
      <c r="S262" s="16">
        <f>SUMIF('Tool Pneumatics CH4 VOC BTEX'!B:B,A262,'Tool Pneumatics CH4 VOC BTEX'!J:J)*Q262</f>
        <v>0</v>
      </c>
      <c r="T262" s="16">
        <f>SUMIF('Tool Pneumatics CH4 VOC BTEX'!B:B,A262,'Tool Pneumatics CH4 VOC BTEX'!L:L)*Q262</f>
        <v>0</v>
      </c>
      <c r="U262" s="16">
        <f>SUMIF('Tool Pneumatics CH4 VOC BTEX'!B:B,A262,'Tool Pneumatics CH4 VOC BTEX'!N:N)*Q262</f>
        <v>0</v>
      </c>
    </row>
    <row r="263" spans="1:21" x14ac:dyDescent="0.25">
      <c r="A263" s="1" t="s">
        <v>2648</v>
      </c>
      <c r="B263" s="1" t="s">
        <v>1507</v>
      </c>
      <c r="C263" s="1" t="s">
        <v>2649</v>
      </c>
      <c r="D263" s="3" t="s">
        <v>2738</v>
      </c>
      <c r="E263" s="3" t="s">
        <v>23961</v>
      </c>
      <c r="F263" s="1" t="s">
        <v>2647</v>
      </c>
      <c r="G263" s="1">
        <v>6</v>
      </c>
      <c r="H263" s="1" t="s">
        <v>27474</v>
      </c>
      <c r="I263" s="1">
        <v>0</v>
      </c>
      <c r="J263" s="1" t="s">
        <v>27474</v>
      </c>
      <c r="K263" s="1">
        <f t="shared" si="16"/>
        <v>6</v>
      </c>
      <c r="L263" s="2">
        <f>SUMIFS('Basin Total Well Counts'!B:B,'Basin Total Well Counts'!A:A,F263)</f>
        <v>524</v>
      </c>
      <c r="M263" s="4">
        <f t="shared" si="17"/>
        <v>1.1450381679389313E-2</v>
      </c>
      <c r="N263" s="2">
        <f>SUMIF('Basin Emissions'!A:A,F263,'Basin Emissions'!B:B)</f>
        <v>0</v>
      </c>
      <c r="O263" s="8">
        <f t="shared" si="18"/>
        <v>0</v>
      </c>
      <c r="P263" s="7">
        <f>SUMIF('Tool Pneumatics CH4 VOC BTEX'!B:B,A263,'Tool Pneumatics CH4 VOC BTEX'!F:F)</f>
        <v>3.5899999141693102</v>
      </c>
      <c r="Q263" s="14">
        <f t="shared" si="19"/>
        <v>0</v>
      </c>
      <c r="R263" s="16">
        <f>SUMIF('Tool Pneumatics CH4 VOC BTEX'!B:B,A263,'Tool Pneumatics CH4 VOC BTEX'!H:H)*Q263</f>
        <v>0</v>
      </c>
      <c r="S263" s="16">
        <f>SUMIF('Tool Pneumatics CH4 VOC BTEX'!B:B,A263,'Tool Pneumatics CH4 VOC BTEX'!J:J)*Q263</f>
        <v>0</v>
      </c>
      <c r="T263" s="16">
        <f>SUMIF('Tool Pneumatics CH4 VOC BTEX'!B:B,A263,'Tool Pneumatics CH4 VOC BTEX'!L:L)*Q263</f>
        <v>0</v>
      </c>
      <c r="U263" s="16">
        <f>SUMIF('Tool Pneumatics CH4 VOC BTEX'!B:B,A263,'Tool Pneumatics CH4 VOC BTEX'!N:N)*Q263</f>
        <v>0</v>
      </c>
    </row>
    <row r="264" spans="1:21" x14ac:dyDescent="0.25">
      <c r="A264" s="1" t="s">
        <v>2650</v>
      </c>
      <c r="B264" s="1" t="s">
        <v>1507</v>
      </c>
      <c r="C264" s="1" t="s">
        <v>1685</v>
      </c>
      <c r="D264" s="3" t="s">
        <v>2229</v>
      </c>
      <c r="E264" s="3" t="s">
        <v>23961</v>
      </c>
      <c r="F264" s="1" t="s">
        <v>2611</v>
      </c>
      <c r="G264" s="1">
        <v>0</v>
      </c>
      <c r="H264" s="1" t="s">
        <v>27474</v>
      </c>
      <c r="I264" s="1">
        <v>0</v>
      </c>
      <c r="J264" s="1" t="s">
        <v>27474</v>
      </c>
      <c r="K264" s="1">
        <f t="shared" si="16"/>
        <v>0</v>
      </c>
      <c r="L264" s="2">
        <f>SUMIFS('Basin Total Well Counts'!B:B,'Basin Total Well Counts'!A:A,F264)</f>
        <v>4076</v>
      </c>
      <c r="M264" s="4">
        <f t="shared" si="17"/>
        <v>0</v>
      </c>
      <c r="N264" s="2">
        <f>SUMIF('Basin Emissions'!A:A,F264,'Basin Emissions'!B:B)</f>
        <v>5707.3909445000027</v>
      </c>
      <c r="O264" s="8">
        <f t="shared" si="18"/>
        <v>0</v>
      </c>
      <c r="P264" s="7">
        <f>SUMIF('Tool Pneumatics CH4 VOC BTEX'!B:B,A264,'Tool Pneumatics CH4 VOC BTEX'!F:F)</f>
        <v>3.07563304901123</v>
      </c>
      <c r="Q264" s="14">
        <f t="shared" si="19"/>
        <v>0</v>
      </c>
      <c r="R264" s="16">
        <f>SUMIF('Tool Pneumatics CH4 VOC BTEX'!B:B,A264,'Tool Pneumatics CH4 VOC BTEX'!H:H)*Q264</f>
        <v>0</v>
      </c>
      <c r="S264" s="16">
        <f>SUMIF('Tool Pneumatics CH4 VOC BTEX'!B:B,A264,'Tool Pneumatics CH4 VOC BTEX'!J:J)*Q264</f>
        <v>0</v>
      </c>
      <c r="T264" s="16">
        <f>SUMIF('Tool Pneumatics CH4 VOC BTEX'!B:B,A264,'Tool Pneumatics CH4 VOC BTEX'!L:L)*Q264</f>
        <v>0</v>
      </c>
      <c r="U264" s="16">
        <f>SUMIF('Tool Pneumatics CH4 VOC BTEX'!B:B,A264,'Tool Pneumatics CH4 VOC BTEX'!N:N)*Q264</f>
        <v>0</v>
      </c>
    </row>
    <row r="265" spans="1:21" x14ac:dyDescent="0.25">
      <c r="A265" s="1" t="s">
        <v>2651</v>
      </c>
      <c r="B265" s="1" t="s">
        <v>1507</v>
      </c>
      <c r="C265" s="1" t="s">
        <v>2170</v>
      </c>
      <c r="D265" s="3" t="s">
        <v>2229</v>
      </c>
      <c r="E265" s="3" t="s">
        <v>23961</v>
      </c>
      <c r="F265" s="1" t="s">
        <v>2629</v>
      </c>
      <c r="G265" s="1">
        <v>0</v>
      </c>
      <c r="H265" s="1" t="s">
        <v>27474</v>
      </c>
      <c r="I265" s="1">
        <v>0</v>
      </c>
      <c r="J265" s="1" t="s">
        <v>27474</v>
      </c>
      <c r="K265" s="1">
        <f t="shared" si="16"/>
        <v>0</v>
      </c>
      <c r="L265" s="2">
        <f>SUMIFS('Basin Total Well Counts'!B:B,'Basin Total Well Counts'!A:A,F265)</f>
        <v>0</v>
      </c>
      <c r="M265" s="4">
        <f t="shared" si="17"/>
        <v>0</v>
      </c>
      <c r="N265" s="2">
        <f>SUMIF('Basin Emissions'!A:A,F265,'Basin Emissions'!B:B)</f>
        <v>0</v>
      </c>
      <c r="O265" s="8">
        <f t="shared" si="18"/>
        <v>0</v>
      </c>
      <c r="P265" s="7">
        <f>SUMIF('Tool Pneumatics CH4 VOC BTEX'!B:B,A265,'Tool Pneumatics CH4 VOC BTEX'!F:F)</f>
        <v>9.1121368408203107</v>
      </c>
      <c r="Q265" s="14">
        <f t="shared" si="19"/>
        <v>0</v>
      </c>
      <c r="R265" s="16">
        <f>SUMIF('Tool Pneumatics CH4 VOC BTEX'!B:B,A265,'Tool Pneumatics CH4 VOC BTEX'!H:H)*Q265</f>
        <v>0</v>
      </c>
      <c r="S265" s="16">
        <f>SUMIF('Tool Pneumatics CH4 VOC BTEX'!B:B,A265,'Tool Pneumatics CH4 VOC BTEX'!J:J)*Q265</f>
        <v>0</v>
      </c>
      <c r="T265" s="16">
        <f>SUMIF('Tool Pneumatics CH4 VOC BTEX'!B:B,A265,'Tool Pneumatics CH4 VOC BTEX'!L:L)*Q265</f>
        <v>0</v>
      </c>
      <c r="U265" s="16">
        <f>SUMIF('Tool Pneumatics CH4 VOC BTEX'!B:B,A265,'Tool Pneumatics CH4 VOC BTEX'!N:N)*Q265</f>
        <v>0</v>
      </c>
    </row>
    <row r="266" spans="1:21" x14ac:dyDescent="0.25">
      <c r="A266" s="1" t="s">
        <v>2652</v>
      </c>
      <c r="B266" s="1" t="s">
        <v>1507</v>
      </c>
      <c r="C266" s="1" t="s">
        <v>2653</v>
      </c>
      <c r="D266" s="3" t="s">
        <v>2738</v>
      </c>
      <c r="E266" s="3" t="s">
        <v>23961</v>
      </c>
      <c r="F266" s="1" t="s">
        <v>2611</v>
      </c>
      <c r="G266" s="1">
        <v>0</v>
      </c>
      <c r="H266" s="1" t="s">
        <v>27474</v>
      </c>
      <c r="I266" s="1">
        <v>0</v>
      </c>
      <c r="J266" s="1" t="s">
        <v>27474</v>
      </c>
      <c r="K266" s="1">
        <f t="shared" si="16"/>
        <v>0</v>
      </c>
      <c r="L266" s="2">
        <f>SUMIFS('Basin Total Well Counts'!B:B,'Basin Total Well Counts'!A:A,F266)</f>
        <v>4076</v>
      </c>
      <c r="M266" s="4">
        <f t="shared" si="17"/>
        <v>0</v>
      </c>
      <c r="N266" s="2">
        <f>SUMIF('Basin Emissions'!A:A,F266,'Basin Emissions'!B:B)</f>
        <v>5707.3909445000027</v>
      </c>
      <c r="O266" s="8">
        <f t="shared" si="18"/>
        <v>0</v>
      </c>
      <c r="P266" s="7">
        <f>SUMIF('Tool Pneumatics CH4 VOC BTEX'!B:B,A266,'Tool Pneumatics CH4 VOC BTEX'!F:F)</f>
        <v>3.07563304901123</v>
      </c>
      <c r="Q266" s="14">
        <f t="shared" si="19"/>
        <v>0</v>
      </c>
      <c r="R266" s="16">
        <f>SUMIF('Tool Pneumatics CH4 VOC BTEX'!B:B,A266,'Tool Pneumatics CH4 VOC BTEX'!H:H)*Q266</f>
        <v>0</v>
      </c>
      <c r="S266" s="16">
        <f>SUMIF('Tool Pneumatics CH4 VOC BTEX'!B:B,A266,'Tool Pneumatics CH4 VOC BTEX'!J:J)*Q266</f>
        <v>0</v>
      </c>
      <c r="T266" s="16">
        <f>SUMIF('Tool Pneumatics CH4 VOC BTEX'!B:B,A266,'Tool Pneumatics CH4 VOC BTEX'!L:L)*Q266</f>
        <v>0</v>
      </c>
      <c r="U266" s="16">
        <f>SUMIF('Tool Pneumatics CH4 VOC BTEX'!B:B,A266,'Tool Pneumatics CH4 VOC BTEX'!N:N)*Q266</f>
        <v>0</v>
      </c>
    </row>
    <row r="267" spans="1:21" x14ac:dyDescent="0.25">
      <c r="A267" s="1" t="s">
        <v>2654</v>
      </c>
      <c r="B267" s="1" t="s">
        <v>1507</v>
      </c>
      <c r="C267" s="1" t="s">
        <v>1600</v>
      </c>
      <c r="D267" s="3" t="s">
        <v>2738</v>
      </c>
      <c r="E267" s="3" t="s">
        <v>23961</v>
      </c>
      <c r="F267" s="1" t="s">
        <v>2611</v>
      </c>
      <c r="G267" s="1">
        <v>0</v>
      </c>
      <c r="H267" s="1" t="s">
        <v>27474</v>
      </c>
      <c r="I267" s="1">
        <v>0</v>
      </c>
      <c r="J267" s="1" t="s">
        <v>27474</v>
      </c>
      <c r="K267" s="1">
        <f t="shared" si="16"/>
        <v>0</v>
      </c>
      <c r="L267" s="2">
        <f>SUMIFS('Basin Total Well Counts'!B:B,'Basin Total Well Counts'!A:A,F267)</f>
        <v>4076</v>
      </c>
      <c r="M267" s="4">
        <f t="shared" si="17"/>
        <v>0</v>
      </c>
      <c r="N267" s="2">
        <f>SUMIF('Basin Emissions'!A:A,F267,'Basin Emissions'!B:B)</f>
        <v>5707.3909445000027</v>
      </c>
      <c r="O267" s="8">
        <f t="shared" si="18"/>
        <v>0</v>
      </c>
      <c r="P267" s="7">
        <f>SUMIF('Tool Pneumatics CH4 VOC BTEX'!B:B,A267,'Tool Pneumatics CH4 VOC BTEX'!F:F)</f>
        <v>3.07563304901123</v>
      </c>
      <c r="Q267" s="14">
        <f t="shared" si="19"/>
        <v>0</v>
      </c>
      <c r="R267" s="16">
        <f>SUMIF('Tool Pneumatics CH4 VOC BTEX'!B:B,A267,'Tool Pneumatics CH4 VOC BTEX'!H:H)*Q267</f>
        <v>0</v>
      </c>
      <c r="S267" s="16">
        <f>SUMIF('Tool Pneumatics CH4 VOC BTEX'!B:B,A267,'Tool Pneumatics CH4 VOC BTEX'!J:J)*Q267</f>
        <v>0</v>
      </c>
      <c r="T267" s="16">
        <f>SUMIF('Tool Pneumatics CH4 VOC BTEX'!B:B,A267,'Tool Pneumatics CH4 VOC BTEX'!L:L)*Q267</f>
        <v>0</v>
      </c>
      <c r="U267" s="16">
        <f>SUMIF('Tool Pneumatics CH4 VOC BTEX'!B:B,A267,'Tool Pneumatics CH4 VOC BTEX'!N:N)*Q267</f>
        <v>0</v>
      </c>
    </row>
    <row r="268" spans="1:21" x14ac:dyDescent="0.25">
      <c r="A268" s="1" t="s">
        <v>2655</v>
      </c>
      <c r="B268" s="1" t="s">
        <v>1507</v>
      </c>
      <c r="C268" s="1" t="s">
        <v>1653</v>
      </c>
      <c r="D268" s="3" t="s">
        <v>2229</v>
      </c>
      <c r="E268" s="3" t="s">
        <v>23961</v>
      </c>
      <c r="F268" s="1" t="s">
        <v>2611</v>
      </c>
      <c r="G268" s="1">
        <v>0</v>
      </c>
      <c r="H268" s="1" t="s">
        <v>27474</v>
      </c>
      <c r="I268" s="1">
        <v>0</v>
      </c>
      <c r="J268" s="1" t="s">
        <v>27474</v>
      </c>
      <c r="K268" s="1">
        <f t="shared" si="16"/>
        <v>0</v>
      </c>
      <c r="L268" s="2">
        <f>SUMIFS('Basin Total Well Counts'!B:B,'Basin Total Well Counts'!A:A,F268)</f>
        <v>4076</v>
      </c>
      <c r="M268" s="4">
        <f t="shared" si="17"/>
        <v>0</v>
      </c>
      <c r="N268" s="2">
        <f>SUMIF('Basin Emissions'!A:A,F268,'Basin Emissions'!B:B)</f>
        <v>5707.3909445000027</v>
      </c>
      <c r="O268" s="8">
        <f t="shared" si="18"/>
        <v>0</v>
      </c>
      <c r="P268" s="7">
        <f>SUMIF('Tool Pneumatics CH4 VOC BTEX'!B:B,A268,'Tool Pneumatics CH4 VOC BTEX'!F:F)</f>
        <v>3.07563304901123</v>
      </c>
      <c r="Q268" s="14">
        <f t="shared" si="19"/>
        <v>0</v>
      </c>
      <c r="R268" s="16">
        <f>SUMIF('Tool Pneumatics CH4 VOC BTEX'!B:B,A268,'Tool Pneumatics CH4 VOC BTEX'!H:H)*Q268</f>
        <v>0</v>
      </c>
      <c r="S268" s="16">
        <f>SUMIF('Tool Pneumatics CH4 VOC BTEX'!B:B,A268,'Tool Pneumatics CH4 VOC BTEX'!J:J)*Q268</f>
        <v>0</v>
      </c>
      <c r="T268" s="16">
        <f>SUMIF('Tool Pneumatics CH4 VOC BTEX'!B:B,A268,'Tool Pneumatics CH4 VOC BTEX'!L:L)*Q268</f>
        <v>0</v>
      </c>
      <c r="U268" s="16">
        <f>SUMIF('Tool Pneumatics CH4 VOC BTEX'!B:B,A268,'Tool Pneumatics CH4 VOC BTEX'!N:N)*Q268</f>
        <v>0</v>
      </c>
    </row>
    <row r="269" spans="1:21" x14ac:dyDescent="0.25">
      <c r="A269" s="1" t="s">
        <v>2656</v>
      </c>
      <c r="B269" s="1" t="s">
        <v>1507</v>
      </c>
      <c r="C269" s="1" t="s">
        <v>2657</v>
      </c>
      <c r="D269" s="3" t="s">
        <v>2738</v>
      </c>
      <c r="E269" s="3" t="s">
        <v>23961</v>
      </c>
      <c r="F269" s="1" t="s">
        <v>2644</v>
      </c>
      <c r="G269" s="1">
        <v>10241</v>
      </c>
      <c r="H269" s="1" t="s">
        <v>27474</v>
      </c>
      <c r="I269" s="1">
        <v>186</v>
      </c>
      <c r="J269" s="1" t="s">
        <v>27474</v>
      </c>
      <c r="K269" s="1">
        <f t="shared" si="16"/>
        <v>10427</v>
      </c>
      <c r="L269" s="2">
        <f>SUMIFS('Basin Total Well Counts'!B:B,'Basin Total Well Counts'!A:A,F269)</f>
        <v>12782</v>
      </c>
      <c r="M269" s="4">
        <f t="shared" si="17"/>
        <v>0.81575653262400249</v>
      </c>
      <c r="N269" s="2">
        <f>SUMIF('Basin Emissions'!A:A,F269,'Basin Emissions'!B:B)</f>
        <v>307.15342049999998</v>
      </c>
      <c r="O269" s="8">
        <f t="shared" si="18"/>
        <v>250.56240929068218</v>
      </c>
      <c r="P269" s="7">
        <f>SUMIF('Tool Pneumatics CH4 VOC BTEX'!B:B,A269,'Tool Pneumatics CH4 VOC BTEX'!F:F)</f>
        <v>9.10455417633057</v>
      </c>
      <c r="Q269" s="14">
        <f t="shared" si="19"/>
        <v>30.335910843295625</v>
      </c>
      <c r="R269" s="16">
        <f>SUMIF('Tool Pneumatics CH4 VOC BTEX'!B:B,A269,'Tool Pneumatics CH4 VOC BTEX'!H:H)*Q269</f>
        <v>0.16143873356512359</v>
      </c>
      <c r="S269" s="16">
        <f>SUMIF('Tool Pneumatics CH4 VOC BTEX'!B:B,A269,'Tool Pneumatics CH4 VOC BTEX'!J:J)*Q269</f>
        <v>6.3040449510083554E-3</v>
      </c>
      <c r="T269" s="16">
        <f>SUMIF('Tool Pneumatics CH4 VOC BTEX'!B:B,A269,'Tool Pneumatics CH4 VOC BTEX'!L:L)*Q269</f>
        <v>0.28741032888821377</v>
      </c>
      <c r="U269" s="16">
        <f>SUMIF('Tool Pneumatics CH4 VOC BTEX'!B:B,A269,'Tool Pneumatics CH4 VOC BTEX'!N:N)*Q269</f>
        <v>7.7594680605298699E-2</v>
      </c>
    </row>
    <row r="270" spans="1:21" x14ac:dyDescent="0.25">
      <c r="A270" s="1" t="s">
        <v>2658</v>
      </c>
      <c r="B270" s="1" t="s">
        <v>1507</v>
      </c>
      <c r="C270" s="1" t="s">
        <v>2659</v>
      </c>
      <c r="D270" s="3" t="s">
        <v>2738</v>
      </c>
      <c r="E270" s="3" t="s">
        <v>23961</v>
      </c>
      <c r="F270" s="1" t="s">
        <v>2611</v>
      </c>
      <c r="G270" s="1">
        <v>0</v>
      </c>
      <c r="H270" s="1" t="s">
        <v>27474</v>
      </c>
      <c r="I270" s="1">
        <v>0</v>
      </c>
      <c r="J270" s="1" t="s">
        <v>27474</v>
      </c>
      <c r="K270" s="1">
        <f t="shared" si="16"/>
        <v>0</v>
      </c>
      <c r="L270" s="2">
        <f>SUMIFS('Basin Total Well Counts'!B:B,'Basin Total Well Counts'!A:A,F270)</f>
        <v>4076</v>
      </c>
      <c r="M270" s="4">
        <f t="shared" si="17"/>
        <v>0</v>
      </c>
      <c r="N270" s="2">
        <f>SUMIF('Basin Emissions'!A:A,F270,'Basin Emissions'!B:B)</f>
        <v>5707.3909445000027</v>
      </c>
      <c r="O270" s="8">
        <f t="shared" si="18"/>
        <v>0</v>
      </c>
      <c r="P270" s="7">
        <f>SUMIF('Tool Pneumatics CH4 VOC BTEX'!B:B,A270,'Tool Pneumatics CH4 VOC BTEX'!F:F)</f>
        <v>3.07563304901123</v>
      </c>
      <c r="Q270" s="14">
        <f t="shared" si="19"/>
        <v>0</v>
      </c>
      <c r="R270" s="16">
        <f>SUMIF('Tool Pneumatics CH4 VOC BTEX'!B:B,A270,'Tool Pneumatics CH4 VOC BTEX'!H:H)*Q270</f>
        <v>0</v>
      </c>
      <c r="S270" s="16">
        <f>SUMIF('Tool Pneumatics CH4 VOC BTEX'!B:B,A270,'Tool Pneumatics CH4 VOC BTEX'!J:J)*Q270</f>
        <v>0</v>
      </c>
      <c r="T270" s="16">
        <f>SUMIF('Tool Pneumatics CH4 VOC BTEX'!B:B,A270,'Tool Pneumatics CH4 VOC BTEX'!L:L)*Q270</f>
        <v>0</v>
      </c>
      <c r="U270" s="16">
        <f>SUMIF('Tool Pneumatics CH4 VOC BTEX'!B:B,A270,'Tool Pneumatics CH4 VOC BTEX'!N:N)*Q270</f>
        <v>0</v>
      </c>
    </row>
    <row r="271" spans="1:21" x14ac:dyDescent="0.25">
      <c r="A271" s="1" t="s">
        <v>2661</v>
      </c>
      <c r="B271" s="1" t="s">
        <v>1507</v>
      </c>
      <c r="C271" s="1" t="s">
        <v>2662</v>
      </c>
      <c r="D271" s="3" t="s">
        <v>2738</v>
      </c>
      <c r="E271" s="3" t="s">
        <v>23961</v>
      </c>
      <c r="F271" s="1" t="s">
        <v>2660</v>
      </c>
      <c r="G271" s="1">
        <v>0</v>
      </c>
      <c r="H271" s="1" t="s">
        <v>27474</v>
      </c>
      <c r="I271" s="1">
        <v>0</v>
      </c>
      <c r="J271" s="1" t="s">
        <v>27474</v>
      </c>
      <c r="K271" s="1">
        <f t="shared" si="16"/>
        <v>0</v>
      </c>
      <c r="L271" s="2">
        <f>SUMIFS('Basin Total Well Counts'!B:B,'Basin Total Well Counts'!A:A,F271)</f>
        <v>0</v>
      </c>
      <c r="M271" s="4">
        <f t="shared" si="17"/>
        <v>0</v>
      </c>
      <c r="N271" s="2">
        <f>SUMIF('Basin Emissions'!A:A,F271,'Basin Emissions'!B:B)</f>
        <v>0</v>
      </c>
      <c r="O271" s="8">
        <f t="shared" si="18"/>
        <v>0</v>
      </c>
      <c r="P271" s="7">
        <f>SUMIF('Tool Pneumatics CH4 VOC BTEX'!B:B,A271,'Tool Pneumatics CH4 VOC BTEX'!F:F)</f>
        <v>3.5899999141693102</v>
      </c>
      <c r="Q271" s="14">
        <f t="shared" si="19"/>
        <v>0</v>
      </c>
      <c r="R271" s="16">
        <f>SUMIF('Tool Pneumatics CH4 VOC BTEX'!B:B,A271,'Tool Pneumatics CH4 VOC BTEX'!H:H)*Q271</f>
        <v>0</v>
      </c>
      <c r="S271" s="16">
        <f>SUMIF('Tool Pneumatics CH4 VOC BTEX'!B:B,A271,'Tool Pneumatics CH4 VOC BTEX'!J:J)*Q271</f>
        <v>0</v>
      </c>
      <c r="T271" s="16">
        <f>SUMIF('Tool Pneumatics CH4 VOC BTEX'!B:B,A271,'Tool Pneumatics CH4 VOC BTEX'!L:L)*Q271</f>
        <v>0</v>
      </c>
      <c r="U271" s="16">
        <f>SUMIF('Tool Pneumatics CH4 VOC BTEX'!B:B,A271,'Tool Pneumatics CH4 VOC BTEX'!N:N)*Q271</f>
        <v>0</v>
      </c>
    </row>
    <row r="272" spans="1:21" x14ac:dyDescent="0.25">
      <c r="A272" s="1" t="s">
        <v>2663</v>
      </c>
      <c r="B272" s="1" t="s">
        <v>1507</v>
      </c>
      <c r="C272" s="1" t="s">
        <v>2664</v>
      </c>
      <c r="D272" s="3" t="s">
        <v>2738</v>
      </c>
      <c r="E272" s="3" t="s">
        <v>23961</v>
      </c>
      <c r="F272" s="1" t="s">
        <v>2644</v>
      </c>
      <c r="G272" s="1">
        <v>25</v>
      </c>
      <c r="H272" s="1" t="s">
        <v>27474</v>
      </c>
      <c r="I272" s="1">
        <v>5</v>
      </c>
      <c r="J272" s="1" t="s">
        <v>27474</v>
      </c>
      <c r="K272" s="1">
        <f t="shared" si="16"/>
        <v>30</v>
      </c>
      <c r="L272" s="2">
        <f>SUMIFS('Basin Total Well Counts'!B:B,'Basin Total Well Counts'!A:A,F272)</f>
        <v>12782</v>
      </c>
      <c r="M272" s="4">
        <f t="shared" si="17"/>
        <v>2.3470505398216243E-3</v>
      </c>
      <c r="N272" s="2">
        <f>SUMIF('Basin Emissions'!A:A,F272,'Basin Emissions'!B:B)</f>
        <v>307.15342049999998</v>
      </c>
      <c r="O272" s="8">
        <f t="shared" si="18"/>
        <v>0.72090460139258328</v>
      </c>
      <c r="P272" s="7">
        <f>SUMIF('Tool Pneumatics CH4 VOC BTEX'!B:B,A272,'Tool Pneumatics CH4 VOC BTEX'!F:F)</f>
        <v>9.10455417633057</v>
      </c>
      <c r="Q272" s="14">
        <f t="shared" si="19"/>
        <v>8.7280840634781684E-2</v>
      </c>
      <c r="R272" s="16">
        <f>SUMIF('Tool Pneumatics CH4 VOC BTEX'!B:B,A272,'Tool Pneumatics CH4 VOC BTEX'!H:H)*Q272</f>
        <v>4.6448278574409772E-4</v>
      </c>
      <c r="S272" s="16">
        <f>SUMIF('Tool Pneumatics CH4 VOC BTEX'!B:B,A272,'Tool Pneumatics CH4 VOC BTEX'!J:J)*Q272</f>
        <v>1.813765690325603E-5</v>
      </c>
      <c r="T272" s="16">
        <f>SUMIF('Tool Pneumatics CH4 VOC BTEX'!B:B,A272,'Tool Pneumatics CH4 VOC BTEX'!L:L)*Q272</f>
        <v>8.2692144112845613E-4</v>
      </c>
      <c r="U272" s="16">
        <f>SUMIF('Tool Pneumatics CH4 VOC BTEX'!B:B,A272,'Tool Pneumatics CH4 VOC BTEX'!N:N)*Q272</f>
        <v>2.2325121493804167E-4</v>
      </c>
    </row>
    <row r="273" spans="1:21" x14ac:dyDescent="0.25">
      <c r="A273" s="1" t="s">
        <v>2666</v>
      </c>
      <c r="B273" s="1" t="s">
        <v>1507</v>
      </c>
      <c r="C273" s="1" t="s">
        <v>2133</v>
      </c>
      <c r="D273" s="3" t="s">
        <v>2738</v>
      </c>
      <c r="E273" s="3" t="s">
        <v>23961</v>
      </c>
      <c r="F273" s="1" t="s">
        <v>2665</v>
      </c>
      <c r="G273" s="1">
        <v>0</v>
      </c>
      <c r="H273" s="1" t="s">
        <v>27474</v>
      </c>
      <c r="I273" s="1">
        <v>0</v>
      </c>
      <c r="J273" s="1" t="s">
        <v>27474</v>
      </c>
      <c r="K273" s="1">
        <f t="shared" si="16"/>
        <v>0</v>
      </c>
      <c r="L273" s="2">
        <f>SUMIFS('Basin Total Well Counts'!B:B,'Basin Total Well Counts'!A:A,F273)</f>
        <v>0</v>
      </c>
      <c r="M273" s="4">
        <f t="shared" si="17"/>
        <v>0</v>
      </c>
      <c r="N273" s="2">
        <f>SUMIF('Basin Emissions'!A:A,F273,'Basin Emissions'!B:B)</f>
        <v>0</v>
      </c>
      <c r="O273" s="8">
        <f t="shared" si="18"/>
        <v>0</v>
      </c>
      <c r="P273" s="7">
        <f>SUMIF('Tool Pneumatics CH4 VOC BTEX'!B:B,A273,'Tool Pneumatics CH4 VOC BTEX'!F:F)</f>
        <v>3.5899999141693102</v>
      </c>
      <c r="Q273" s="14">
        <f t="shared" si="19"/>
        <v>0</v>
      </c>
      <c r="R273" s="16">
        <f>SUMIF('Tool Pneumatics CH4 VOC BTEX'!B:B,A273,'Tool Pneumatics CH4 VOC BTEX'!H:H)*Q273</f>
        <v>0</v>
      </c>
      <c r="S273" s="16">
        <f>SUMIF('Tool Pneumatics CH4 VOC BTEX'!B:B,A273,'Tool Pneumatics CH4 VOC BTEX'!J:J)*Q273</f>
        <v>0</v>
      </c>
      <c r="T273" s="16">
        <f>SUMIF('Tool Pneumatics CH4 VOC BTEX'!B:B,A273,'Tool Pneumatics CH4 VOC BTEX'!L:L)*Q273</f>
        <v>0</v>
      </c>
      <c r="U273" s="16">
        <f>SUMIF('Tool Pneumatics CH4 VOC BTEX'!B:B,A273,'Tool Pneumatics CH4 VOC BTEX'!N:N)*Q273</f>
        <v>0</v>
      </c>
    </row>
    <row r="274" spans="1:21" x14ac:dyDescent="0.25">
      <c r="A274" s="1" t="s">
        <v>2667</v>
      </c>
      <c r="B274" s="1" t="s">
        <v>1507</v>
      </c>
      <c r="C274" s="1" t="s">
        <v>2668</v>
      </c>
      <c r="D274" s="3" t="s">
        <v>2229</v>
      </c>
      <c r="E274" s="3" t="s">
        <v>23961</v>
      </c>
      <c r="F274" s="1" t="s">
        <v>2641</v>
      </c>
      <c r="G274" s="1">
        <v>0</v>
      </c>
      <c r="H274" s="1" t="s">
        <v>27474</v>
      </c>
      <c r="I274" s="1">
        <v>0</v>
      </c>
      <c r="J274" s="1" t="s">
        <v>27474</v>
      </c>
      <c r="K274" s="1">
        <f t="shared" si="16"/>
        <v>0</v>
      </c>
      <c r="L274" s="2">
        <f>SUMIFS('Basin Total Well Counts'!B:B,'Basin Total Well Counts'!A:A,F274)</f>
        <v>3316</v>
      </c>
      <c r="M274" s="4">
        <f t="shared" si="17"/>
        <v>0</v>
      </c>
      <c r="N274" s="2">
        <f>SUMIF('Basin Emissions'!A:A,F274,'Basin Emissions'!B:B)</f>
        <v>230.49412229999999</v>
      </c>
      <c r="O274" s="8">
        <f t="shared" si="18"/>
        <v>0</v>
      </c>
      <c r="P274" s="7">
        <f>SUMIF('Tool Pneumatics CH4 VOC BTEX'!B:B,A274,'Tool Pneumatics CH4 VOC BTEX'!F:F)</f>
        <v>3.5899999141693102</v>
      </c>
      <c r="Q274" s="14">
        <f t="shared" si="19"/>
        <v>0</v>
      </c>
      <c r="R274" s="16">
        <f>SUMIF('Tool Pneumatics CH4 VOC BTEX'!B:B,A274,'Tool Pneumatics CH4 VOC BTEX'!H:H)*Q274</f>
        <v>0</v>
      </c>
      <c r="S274" s="16">
        <f>SUMIF('Tool Pneumatics CH4 VOC BTEX'!B:B,A274,'Tool Pneumatics CH4 VOC BTEX'!J:J)*Q274</f>
        <v>0</v>
      </c>
      <c r="T274" s="16">
        <f>SUMIF('Tool Pneumatics CH4 VOC BTEX'!B:B,A274,'Tool Pneumatics CH4 VOC BTEX'!L:L)*Q274</f>
        <v>0</v>
      </c>
      <c r="U274" s="16">
        <f>SUMIF('Tool Pneumatics CH4 VOC BTEX'!B:B,A274,'Tool Pneumatics CH4 VOC BTEX'!N:N)*Q274</f>
        <v>0</v>
      </c>
    </row>
    <row r="275" spans="1:21" x14ac:dyDescent="0.25">
      <c r="A275" s="1" t="s">
        <v>2669</v>
      </c>
      <c r="B275" s="1" t="s">
        <v>1507</v>
      </c>
      <c r="C275" s="1" t="s">
        <v>1584</v>
      </c>
      <c r="D275" s="3" t="s">
        <v>2738</v>
      </c>
      <c r="E275" s="3" t="s">
        <v>23961</v>
      </c>
      <c r="F275" s="1" t="s">
        <v>2660</v>
      </c>
      <c r="G275" s="1">
        <v>0</v>
      </c>
      <c r="H275" s="1" t="s">
        <v>27474</v>
      </c>
      <c r="I275" s="1">
        <v>0</v>
      </c>
      <c r="J275" s="1" t="s">
        <v>27474</v>
      </c>
      <c r="K275" s="1">
        <f t="shared" si="16"/>
        <v>0</v>
      </c>
      <c r="L275" s="2">
        <f>SUMIFS('Basin Total Well Counts'!B:B,'Basin Total Well Counts'!A:A,F275)</f>
        <v>0</v>
      </c>
      <c r="M275" s="4">
        <f t="shared" si="17"/>
        <v>0</v>
      </c>
      <c r="N275" s="2">
        <f>SUMIF('Basin Emissions'!A:A,F275,'Basin Emissions'!B:B)</f>
        <v>0</v>
      </c>
      <c r="O275" s="8">
        <f t="shared" si="18"/>
        <v>0</v>
      </c>
      <c r="P275" s="7">
        <f>SUMIF('Tool Pneumatics CH4 VOC BTEX'!B:B,A275,'Tool Pneumatics CH4 VOC BTEX'!F:F)</f>
        <v>3.5899999141693102</v>
      </c>
      <c r="Q275" s="14">
        <f t="shared" si="19"/>
        <v>0</v>
      </c>
      <c r="R275" s="16">
        <f>SUMIF('Tool Pneumatics CH4 VOC BTEX'!B:B,A275,'Tool Pneumatics CH4 VOC BTEX'!H:H)*Q275</f>
        <v>0</v>
      </c>
      <c r="S275" s="16">
        <f>SUMIF('Tool Pneumatics CH4 VOC BTEX'!B:B,A275,'Tool Pneumatics CH4 VOC BTEX'!J:J)*Q275</f>
        <v>0</v>
      </c>
      <c r="T275" s="16">
        <f>SUMIF('Tool Pneumatics CH4 VOC BTEX'!B:B,A275,'Tool Pneumatics CH4 VOC BTEX'!L:L)*Q275</f>
        <v>0</v>
      </c>
      <c r="U275" s="16">
        <f>SUMIF('Tool Pneumatics CH4 VOC BTEX'!B:B,A275,'Tool Pneumatics CH4 VOC BTEX'!N:N)*Q275</f>
        <v>0</v>
      </c>
    </row>
    <row r="276" spans="1:21" x14ac:dyDescent="0.25">
      <c r="A276" s="1" t="s">
        <v>2670</v>
      </c>
      <c r="B276" s="1" t="s">
        <v>1507</v>
      </c>
      <c r="C276" s="1" t="s">
        <v>1502</v>
      </c>
      <c r="D276" s="3" t="s">
        <v>2229</v>
      </c>
      <c r="E276" s="3" t="s">
        <v>23961</v>
      </c>
      <c r="F276" s="1" t="s">
        <v>2611</v>
      </c>
      <c r="G276" s="1">
        <v>0</v>
      </c>
      <c r="H276" s="1" t="s">
        <v>27474</v>
      </c>
      <c r="I276" s="1">
        <v>0</v>
      </c>
      <c r="J276" s="1" t="s">
        <v>27474</v>
      </c>
      <c r="K276" s="1">
        <f t="shared" si="16"/>
        <v>0</v>
      </c>
      <c r="L276" s="2">
        <f>SUMIFS('Basin Total Well Counts'!B:B,'Basin Total Well Counts'!A:A,F276)</f>
        <v>4076</v>
      </c>
      <c r="M276" s="4">
        <f t="shared" si="17"/>
        <v>0</v>
      </c>
      <c r="N276" s="2">
        <f>SUMIF('Basin Emissions'!A:A,F276,'Basin Emissions'!B:B)</f>
        <v>5707.3909445000027</v>
      </c>
      <c r="O276" s="8">
        <f t="shared" si="18"/>
        <v>0</v>
      </c>
      <c r="P276" s="7">
        <f>SUMIF('Tool Pneumatics CH4 VOC BTEX'!B:B,A276,'Tool Pneumatics CH4 VOC BTEX'!F:F)</f>
        <v>3.07563304901123</v>
      </c>
      <c r="Q276" s="14">
        <f t="shared" si="19"/>
        <v>0</v>
      </c>
      <c r="R276" s="16">
        <f>SUMIF('Tool Pneumatics CH4 VOC BTEX'!B:B,A276,'Tool Pneumatics CH4 VOC BTEX'!H:H)*Q276</f>
        <v>0</v>
      </c>
      <c r="S276" s="16">
        <f>SUMIF('Tool Pneumatics CH4 VOC BTEX'!B:B,A276,'Tool Pneumatics CH4 VOC BTEX'!J:J)*Q276</f>
        <v>0</v>
      </c>
      <c r="T276" s="16">
        <f>SUMIF('Tool Pneumatics CH4 VOC BTEX'!B:B,A276,'Tool Pneumatics CH4 VOC BTEX'!L:L)*Q276</f>
        <v>0</v>
      </c>
      <c r="U276" s="16">
        <f>SUMIF('Tool Pneumatics CH4 VOC BTEX'!B:B,A276,'Tool Pneumatics CH4 VOC BTEX'!N:N)*Q276</f>
        <v>0</v>
      </c>
    </row>
    <row r="277" spans="1:21" x14ac:dyDescent="0.25">
      <c r="A277" s="1" t="s">
        <v>2671</v>
      </c>
      <c r="B277" s="1" t="s">
        <v>1507</v>
      </c>
      <c r="C277" s="1" t="s">
        <v>2672</v>
      </c>
      <c r="D277" s="3" t="s">
        <v>2229</v>
      </c>
      <c r="E277" s="3" t="s">
        <v>23961</v>
      </c>
      <c r="F277" s="1" t="s">
        <v>2623</v>
      </c>
      <c r="G277" s="1">
        <v>22</v>
      </c>
      <c r="H277" s="1" t="s">
        <v>27474</v>
      </c>
      <c r="I277" s="1">
        <v>0</v>
      </c>
      <c r="J277" s="1" t="s">
        <v>27474</v>
      </c>
      <c r="K277" s="1">
        <f t="shared" si="16"/>
        <v>22</v>
      </c>
      <c r="L277" s="2">
        <f>SUMIFS('Basin Total Well Counts'!B:B,'Basin Total Well Counts'!A:A,F277)</f>
        <v>849</v>
      </c>
      <c r="M277" s="4">
        <f t="shared" si="17"/>
        <v>2.591283863368669E-2</v>
      </c>
      <c r="N277" s="2">
        <f>SUMIF('Basin Emissions'!A:A,F277,'Basin Emissions'!B:B)</f>
        <v>10.9764672</v>
      </c>
      <c r="O277" s="8">
        <f t="shared" si="18"/>
        <v>0.2844314233215548</v>
      </c>
      <c r="P277" s="7">
        <f>SUMIF('Tool Pneumatics CH4 VOC BTEX'!B:B,A277,'Tool Pneumatics CH4 VOC BTEX'!F:F)</f>
        <v>16.949659347534201</v>
      </c>
      <c r="Q277" s="14">
        <f t="shared" si="19"/>
        <v>1.8497643610339658E-2</v>
      </c>
      <c r="R277" s="16">
        <f>SUMIF('Tool Pneumatics CH4 VOC BTEX'!B:B,A277,'Tool Pneumatics CH4 VOC BTEX'!H:H)*Q277</f>
        <v>8.5174249074076251E-7</v>
      </c>
      <c r="S277" s="16">
        <f>SUMIF('Tool Pneumatics CH4 VOC BTEX'!B:B,A277,'Tool Pneumatics CH4 VOC BTEX'!J:J)*Q277</f>
        <v>1.1577199908177479E-6</v>
      </c>
      <c r="T277" s="16">
        <f>SUMIF('Tool Pneumatics CH4 VOC BTEX'!B:B,A277,'Tool Pneumatics CH4 VOC BTEX'!L:L)*Q277</f>
        <v>1.0047313080732916E-6</v>
      </c>
      <c r="U277" s="16">
        <f>SUMIF('Tool Pneumatics CH4 VOC BTEX'!B:B,A277,'Tool Pneumatics CH4 VOC BTEX'!N:N)*Q277</f>
        <v>2.3154407891639199E-6</v>
      </c>
    </row>
    <row r="278" spans="1:21" x14ac:dyDescent="0.25">
      <c r="A278" s="1" t="s">
        <v>2673</v>
      </c>
      <c r="B278" s="1" t="s">
        <v>1507</v>
      </c>
      <c r="C278" s="1" t="s">
        <v>2674</v>
      </c>
      <c r="D278" s="3" t="s">
        <v>2738</v>
      </c>
      <c r="E278" s="3" t="s">
        <v>23961</v>
      </c>
      <c r="F278" s="1" t="s">
        <v>2623</v>
      </c>
      <c r="G278" s="1">
        <v>7</v>
      </c>
      <c r="H278" s="1" t="s">
        <v>27474</v>
      </c>
      <c r="I278" s="1">
        <v>0</v>
      </c>
      <c r="J278" s="1" t="s">
        <v>27474</v>
      </c>
      <c r="K278" s="1">
        <f t="shared" si="16"/>
        <v>7</v>
      </c>
      <c r="L278" s="2">
        <f>SUMIFS('Basin Total Well Counts'!B:B,'Basin Total Well Counts'!A:A,F278)</f>
        <v>849</v>
      </c>
      <c r="M278" s="4">
        <f t="shared" si="17"/>
        <v>8.2449941107184919E-3</v>
      </c>
      <c r="N278" s="2">
        <f>SUMIF('Basin Emissions'!A:A,F278,'Basin Emissions'!B:B)</f>
        <v>10.9764672</v>
      </c>
      <c r="O278" s="8">
        <f t="shared" si="18"/>
        <v>9.05009074204947E-2</v>
      </c>
      <c r="P278" s="7">
        <f>SUMIF('Tool Pneumatics CH4 VOC BTEX'!B:B,A278,'Tool Pneumatics CH4 VOC BTEX'!F:F)</f>
        <v>3.0756320953369101</v>
      </c>
      <c r="Q278" s="14">
        <f t="shared" si="19"/>
        <v>3.2435332691728699E-2</v>
      </c>
      <c r="R278" s="16">
        <f>SUMIF('Tool Pneumatics CH4 VOC BTEX'!B:B,A278,'Tool Pneumatics CH4 VOC BTEX'!H:H)*Q278</f>
        <v>7.7877721061369562E-5</v>
      </c>
      <c r="S278" s="16">
        <f>SUMIF('Tool Pneumatics CH4 VOC BTEX'!B:B,A278,'Tool Pneumatics CH4 VOC BTEX'!J:J)*Q278</f>
        <v>3.867047498876102E-6</v>
      </c>
      <c r="T278" s="16">
        <f>SUMIF('Tool Pneumatics CH4 VOC BTEX'!B:B,A278,'Tool Pneumatics CH4 VOC BTEX'!L:L)*Q278</f>
        <v>9.8537992104962103E-5</v>
      </c>
      <c r="U278" s="16">
        <f>SUMIF('Tool Pneumatics CH4 VOC BTEX'!B:B,A278,'Tool Pneumatics CH4 VOC BTEX'!N:N)*Q278</f>
        <v>3.1147315098032727E-5</v>
      </c>
    </row>
    <row r="279" spans="1:21" x14ac:dyDescent="0.25">
      <c r="A279" s="1" t="s">
        <v>2675</v>
      </c>
      <c r="B279" s="1" t="s">
        <v>1507</v>
      </c>
      <c r="C279" s="1" t="s">
        <v>1498</v>
      </c>
      <c r="D279" s="3" t="s">
        <v>2738</v>
      </c>
      <c r="E279" s="3" t="s">
        <v>23961</v>
      </c>
      <c r="F279" s="1" t="s">
        <v>2629</v>
      </c>
      <c r="G279" s="1">
        <v>0</v>
      </c>
      <c r="H279" s="1" t="s">
        <v>27474</v>
      </c>
      <c r="I279" s="1">
        <v>0</v>
      </c>
      <c r="J279" s="1" t="s">
        <v>27474</v>
      </c>
      <c r="K279" s="1">
        <f t="shared" si="16"/>
        <v>0</v>
      </c>
      <c r="L279" s="2">
        <f>SUMIFS('Basin Total Well Counts'!B:B,'Basin Total Well Counts'!A:A,F279)</f>
        <v>0</v>
      </c>
      <c r="M279" s="4">
        <f t="shared" si="17"/>
        <v>0</v>
      </c>
      <c r="N279" s="2">
        <f>SUMIF('Basin Emissions'!A:A,F279,'Basin Emissions'!B:B)</f>
        <v>0</v>
      </c>
      <c r="O279" s="8">
        <f t="shared" si="18"/>
        <v>0</v>
      </c>
      <c r="P279" s="7">
        <f>SUMIF('Tool Pneumatics CH4 VOC BTEX'!B:B,A279,'Tool Pneumatics CH4 VOC BTEX'!F:F)</f>
        <v>9.1121368408203107</v>
      </c>
      <c r="Q279" s="14">
        <f t="shared" si="19"/>
        <v>0</v>
      </c>
      <c r="R279" s="16">
        <f>SUMIF('Tool Pneumatics CH4 VOC BTEX'!B:B,A279,'Tool Pneumatics CH4 VOC BTEX'!H:H)*Q279</f>
        <v>0</v>
      </c>
      <c r="S279" s="16">
        <f>SUMIF('Tool Pneumatics CH4 VOC BTEX'!B:B,A279,'Tool Pneumatics CH4 VOC BTEX'!J:J)*Q279</f>
        <v>0</v>
      </c>
      <c r="T279" s="16">
        <f>SUMIF('Tool Pneumatics CH4 VOC BTEX'!B:B,A279,'Tool Pneumatics CH4 VOC BTEX'!L:L)*Q279</f>
        <v>0</v>
      </c>
      <c r="U279" s="16">
        <f>SUMIF('Tool Pneumatics CH4 VOC BTEX'!B:B,A279,'Tool Pneumatics CH4 VOC BTEX'!N:N)*Q279</f>
        <v>0</v>
      </c>
    </row>
    <row r="280" spans="1:21" x14ac:dyDescent="0.25">
      <c r="A280" s="1" t="s">
        <v>2676</v>
      </c>
      <c r="B280" s="1" t="s">
        <v>1507</v>
      </c>
      <c r="C280" s="1" t="s">
        <v>2677</v>
      </c>
      <c r="D280" s="3" t="s">
        <v>2738</v>
      </c>
      <c r="E280" s="3" t="s">
        <v>23961</v>
      </c>
      <c r="F280" s="1" t="s">
        <v>961</v>
      </c>
      <c r="G280" s="1">
        <v>673</v>
      </c>
      <c r="H280" s="1" t="s">
        <v>27474</v>
      </c>
      <c r="I280" s="1">
        <v>2101</v>
      </c>
      <c r="J280" s="1" t="s">
        <v>27474</v>
      </c>
      <c r="K280" s="1">
        <f t="shared" si="16"/>
        <v>2774</v>
      </c>
      <c r="L280" s="2">
        <f>SUMIFS('Basin Total Well Counts'!B:B,'Basin Total Well Counts'!A:A,F280)</f>
        <v>20291</v>
      </c>
      <c r="M280" s="4">
        <f t="shared" si="17"/>
        <v>0.13671085703021044</v>
      </c>
      <c r="N280" s="2">
        <f>SUMIF('Basin Emissions'!A:A,F280,'Basin Emissions'!B:B)</f>
        <v>1150.4144821</v>
      </c>
      <c r="O280" s="8">
        <f t="shared" si="18"/>
        <v>157.27414978785669</v>
      </c>
      <c r="P280" s="7">
        <f>SUMIF('Tool Pneumatics CH4 VOC BTEX'!B:B,A280,'Tool Pneumatics CH4 VOC BTEX'!F:F)</f>
        <v>3.5899999141693102</v>
      </c>
      <c r="Q280" s="14">
        <f t="shared" si="19"/>
        <v>48.290612661830373</v>
      </c>
      <c r="R280" s="16">
        <f>SUMIF('Tool Pneumatics CH4 VOC BTEX'!B:B,A280,'Tool Pneumatics CH4 VOC BTEX'!H:H)*Q280</f>
        <v>0.21923938683843128</v>
      </c>
      <c r="S280" s="16">
        <f>SUMIF('Tool Pneumatics CH4 VOC BTEX'!B:B,A280,'Tool Pneumatics CH4 VOC BTEX'!J:J)*Q280</f>
        <v>1.2410687790586928E-2</v>
      </c>
      <c r="T280" s="16">
        <f>SUMIF('Tool Pneumatics CH4 VOC BTEX'!B:B,A280,'Tool Pneumatics CH4 VOC BTEX'!L:L)*Q280</f>
        <v>0.19548040439275499</v>
      </c>
      <c r="U280" s="16">
        <f>SUMIF('Tool Pneumatics CH4 VOC BTEX'!B:B,A280,'Tool Pneumatics CH4 VOC BTEX'!N:N)*Q280</f>
        <v>5.5485914813026151E-2</v>
      </c>
    </row>
    <row r="281" spans="1:21" x14ac:dyDescent="0.25">
      <c r="A281" s="1" t="s">
        <v>2678</v>
      </c>
      <c r="B281" s="1" t="s">
        <v>1507</v>
      </c>
      <c r="C281" s="1" t="s">
        <v>2041</v>
      </c>
      <c r="D281" s="3" t="s">
        <v>2229</v>
      </c>
      <c r="E281" s="3" t="s">
        <v>23961</v>
      </c>
      <c r="F281" s="1" t="s">
        <v>2611</v>
      </c>
      <c r="G281" s="1">
        <v>3</v>
      </c>
      <c r="H281" s="1" t="s">
        <v>27474</v>
      </c>
      <c r="I281" s="1">
        <v>0</v>
      </c>
      <c r="J281" s="1" t="s">
        <v>27474</v>
      </c>
      <c r="K281" s="1">
        <f t="shared" si="16"/>
        <v>3</v>
      </c>
      <c r="L281" s="2">
        <f>SUMIFS('Basin Total Well Counts'!B:B,'Basin Total Well Counts'!A:A,F281)</f>
        <v>4076</v>
      </c>
      <c r="M281" s="4">
        <f t="shared" si="17"/>
        <v>7.3601570166830226E-4</v>
      </c>
      <c r="N281" s="2">
        <f>SUMIF('Basin Emissions'!A:A,F281,'Basin Emissions'!B:B)</f>
        <v>5707.3909445000027</v>
      </c>
      <c r="O281" s="8">
        <f t="shared" si="18"/>
        <v>4.2007293507114838</v>
      </c>
      <c r="P281" s="7">
        <f>SUMIF('Tool Pneumatics CH4 VOC BTEX'!B:B,A281,'Tool Pneumatics CH4 VOC BTEX'!F:F)</f>
        <v>3.07563304901123</v>
      </c>
      <c r="Q281" s="14">
        <f t="shared" si="19"/>
        <v>1.50553199601555</v>
      </c>
      <c r="R281" s="16">
        <f>SUMIF('Tool Pneumatics CH4 VOC BTEX'!B:B,A281,'Tool Pneumatics CH4 VOC BTEX'!H:H)*Q281</f>
        <v>3.6148049396935917E-3</v>
      </c>
      <c r="S281" s="16">
        <f>SUMIF('Tool Pneumatics CH4 VOC BTEX'!B:B,A281,'Tool Pneumatics CH4 VOC BTEX'!J:J)*Q281</f>
        <v>1.7949449740512546E-4</v>
      </c>
      <c r="T281" s="16">
        <f>SUMIF('Tool Pneumatics CH4 VOC BTEX'!B:B,A281,'Tool Pneumatics CH4 VOC BTEX'!L:L)*Q281</f>
        <v>4.5737807392670655E-3</v>
      </c>
      <c r="U281" s="16">
        <f>SUMIF('Tool Pneumatics CH4 VOC BTEX'!B:B,A281,'Tool Pneumatics CH4 VOC BTEX'!N:N)*Q281</f>
        <v>1.4457470068394856E-3</v>
      </c>
    </row>
    <row r="282" spans="1:21" x14ac:dyDescent="0.25">
      <c r="A282" s="1" t="s">
        <v>2679</v>
      </c>
      <c r="B282" s="1" t="s">
        <v>1507</v>
      </c>
      <c r="C282" s="1" t="s">
        <v>2680</v>
      </c>
      <c r="D282" s="3" t="s">
        <v>2738</v>
      </c>
      <c r="E282" s="3" t="s">
        <v>23961</v>
      </c>
      <c r="F282" s="1" t="s">
        <v>2641</v>
      </c>
      <c r="G282" s="1">
        <v>20</v>
      </c>
      <c r="H282" s="1" t="s">
        <v>27474</v>
      </c>
      <c r="I282" s="1">
        <v>2487</v>
      </c>
      <c r="J282" s="1" t="s">
        <v>27474</v>
      </c>
      <c r="K282" s="1">
        <f t="shared" si="16"/>
        <v>2507</v>
      </c>
      <c r="L282" s="2">
        <f>SUMIFS('Basin Total Well Counts'!B:B,'Basin Total Well Counts'!A:A,F282)</f>
        <v>3316</v>
      </c>
      <c r="M282" s="4">
        <f t="shared" si="17"/>
        <v>0.75603136308805785</v>
      </c>
      <c r="N282" s="2">
        <f>SUMIF('Basin Emissions'!A:A,F282,'Basin Emissions'!B:B)</f>
        <v>230.49412229999999</v>
      </c>
      <c r="O282" s="8">
        <f t="shared" si="18"/>
        <v>174.2607854662545</v>
      </c>
      <c r="P282" s="7">
        <f>SUMIF('Tool Pneumatics CH4 VOC BTEX'!B:B,A282,'Tool Pneumatics CH4 VOC BTEX'!F:F)</f>
        <v>3.5899999141693102</v>
      </c>
      <c r="Q282" s="14">
        <f t="shared" si="19"/>
        <v>53.506314320873599</v>
      </c>
      <c r="R282" s="16">
        <f>SUMIF('Tool Pneumatics CH4 VOC BTEX'!B:B,A282,'Tool Pneumatics CH4 VOC BTEX'!H:H)*Q282</f>
        <v>0.24291867294872443</v>
      </c>
      <c r="S282" s="16">
        <f>SUMIF('Tool Pneumatics CH4 VOC BTEX'!B:B,A282,'Tool Pneumatics CH4 VOC BTEX'!J:J)*Q282</f>
        <v>1.3751123153304859E-2</v>
      </c>
      <c r="T282" s="16">
        <f>SUMIF('Tool Pneumatics CH4 VOC BTEX'!B:B,A282,'Tool Pneumatics CH4 VOC BTEX'!L:L)*Q282</f>
        <v>0.21659356517705819</v>
      </c>
      <c r="U282" s="16">
        <f>SUMIF('Tool Pneumatics CH4 VOC BTEX'!B:B,A282,'Tool Pneumatics CH4 VOC BTEX'!N:N)*Q282</f>
        <v>6.1478756112647436E-2</v>
      </c>
    </row>
    <row r="283" spans="1:21" x14ac:dyDescent="0.25">
      <c r="A283" s="1" t="s">
        <v>2681</v>
      </c>
      <c r="B283" s="1" t="s">
        <v>1507</v>
      </c>
      <c r="C283" s="1" t="s">
        <v>1788</v>
      </c>
      <c r="D283" s="3" t="s">
        <v>2738</v>
      </c>
      <c r="E283" s="3" t="s">
        <v>23961</v>
      </c>
      <c r="F283" s="1" t="s">
        <v>2611</v>
      </c>
      <c r="G283" s="1">
        <v>0</v>
      </c>
      <c r="H283" s="1" t="s">
        <v>27474</v>
      </c>
      <c r="I283" s="1">
        <v>0</v>
      </c>
      <c r="J283" s="1" t="s">
        <v>27474</v>
      </c>
      <c r="K283" s="1">
        <f t="shared" si="16"/>
        <v>0</v>
      </c>
      <c r="L283" s="2">
        <f>SUMIFS('Basin Total Well Counts'!B:B,'Basin Total Well Counts'!A:A,F283)</f>
        <v>4076</v>
      </c>
      <c r="M283" s="4">
        <f t="shared" si="17"/>
        <v>0</v>
      </c>
      <c r="N283" s="2">
        <f>SUMIF('Basin Emissions'!A:A,F283,'Basin Emissions'!B:B)</f>
        <v>5707.3909445000027</v>
      </c>
      <c r="O283" s="8">
        <f t="shared" si="18"/>
        <v>0</v>
      </c>
      <c r="P283" s="7">
        <f>SUMIF('Tool Pneumatics CH4 VOC BTEX'!B:B,A283,'Tool Pneumatics CH4 VOC BTEX'!F:F)</f>
        <v>3.07563304901123</v>
      </c>
      <c r="Q283" s="14">
        <f t="shared" si="19"/>
        <v>0</v>
      </c>
      <c r="R283" s="16">
        <f>SUMIF('Tool Pneumatics CH4 VOC BTEX'!B:B,A283,'Tool Pneumatics CH4 VOC BTEX'!H:H)*Q283</f>
        <v>0</v>
      </c>
      <c r="S283" s="16">
        <f>SUMIF('Tool Pneumatics CH4 VOC BTEX'!B:B,A283,'Tool Pneumatics CH4 VOC BTEX'!J:J)*Q283</f>
        <v>0</v>
      </c>
      <c r="T283" s="16">
        <f>SUMIF('Tool Pneumatics CH4 VOC BTEX'!B:B,A283,'Tool Pneumatics CH4 VOC BTEX'!L:L)*Q283</f>
        <v>0</v>
      </c>
      <c r="U283" s="16">
        <f>SUMIF('Tool Pneumatics CH4 VOC BTEX'!B:B,A283,'Tool Pneumatics CH4 VOC BTEX'!N:N)*Q283</f>
        <v>0</v>
      </c>
    </row>
    <row r="284" spans="1:21" x14ac:dyDescent="0.25">
      <c r="A284" s="1" t="s">
        <v>2682</v>
      </c>
      <c r="B284" s="1" t="s">
        <v>1507</v>
      </c>
      <c r="C284" s="1" t="s">
        <v>2462</v>
      </c>
      <c r="D284" s="3" t="s">
        <v>2738</v>
      </c>
      <c r="E284" s="3" t="s">
        <v>23961</v>
      </c>
      <c r="F284" s="1" t="s">
        <v>2611</v>
      </c>
      <c r="G284" s="1">
        <v>4</v>
      </c>
      <c r="H284" s="1" t="s">
        <v>27474</v>
      </c>
      <c r="I284" s="1">
        <v>0</v>
      </c>
      <c r="J284" s="1" t="s">
        <v>27474</v>
      </c>
      <c r="K284" s="1">
        <f t="shared" si="16"/>
        <v>4</v>
      </c>
      <c r="L284" s="2">
        <f>SUMIFS('Basin Total Well Counts'!B:B,'Basin Total Well Counts'!A:A,F284)</f>
        <v>4076</v>
      </c>
      <c r="M284" s="4">
        <f t="shared" si="17"/>
        <v>9.813542688910696E-4</v>
      </c>
      <c r="N284" s="2">
        <f>SUMIF('Basin Emissions'!A:A,F284,'Basin Emissions'!B:B)</f>
        <v>5707.3909445000027</v>
      </c>
      <c r="O284" s="8">
        <f t="shared" si="18"/>
        <v>5.6009724676153114</v>
      </c>
      <c r="P284" s="7">
        <f>SUMIF('Tool Pneumatics CH4 VOC BTEX'!B:B,A284,'Tool Pneumatics CH4 VOC BTEX'!F:F)</f>
        <v>3.07563304901123</v>
      </c>
      <c r="Q284" s="14">
        <f t="shared" si="19"/>
        <v>2.0073759946873997</v>
      </c>
      <c r="R284" s="16">
        <f>SUMIF('Tool Pneumatics CH4 VOC BTEX'!B:B,A284,'Tool Pneumatics CH4 VOC BTEX'!H:H)*Q284</f>
        <v>4.819739919591455E-3</v>
      </c>
      <c r="S284" s="16">
        <f>SUMIF('Tool Pneumatics CH4 VOC BTEX'!B:B,A284,'Tool Pneumatics CH4 VOC BTEX'!J:J)*Q284</f>
        <v>2.3932599654016726E-4</v>
      </c>
      <c r="T284" s="16">
        <f>SUMIF('Tool Pneumatics CH4 VOC BTEX'!B:B,A284,'Tool Pneumatics CH4 VOC BTEX'!L:L)*Q284</f>
        <v>6.0983743190227528E-3</v>
      </c>
      <c r="U284" s="16">
        <f>SUMIF('Tool Pneumatics CH4 VOC BTEX'!B:B,A284,'Tool Pneumatics CH4 VOC BTEX'!N:N)*Q284</f>
        <v>1.9276626757859807E-3</v>
      </c>
    </row>
    <row r="285" spans="1:21" x14ac:dyDescent="0.25">
      <c r="A285" s="1" t="s">
        <v>2683</v>
      </c>
      <c r="B285" s="1" t="s">
        <v>1507</v>
      </c>
      <c r="C285" s="1" t="s">
        <v>1927</v>
      </c>
      <c r="D285" s="3" t="s">
        <v>2738</v>
      </c>
      <c r="E285" s="3" t="s">
        <v>23961</v>
      </c>
      <c r="F285" s="1" t="s">
        <v>2644</v>
      </c>
      <c r="G285" s="1">
        <v>1014</v>
      </c>
      <c r="H285" s="1" t="s">
        <v>27474</v>
      </c>
      <c r="I285" s="1">
        <v>4</v>
      </c>
      <c r="J285" s="1" t="s">
        <v>27474</v>
      </c>
      <c r="K285" s="1">
        <f t="shared" si="16"/>
        <v>1018</v>
      </c>
      <c r="L285" s="2">
        <f>SUMIFS('Basin Total Well Counts'!B:B,'Basin Total Well Counts'!A:A,F285)</f>
        <v>12782</v>
      </c>
      <c r="M285" s="4">
        <f t="shared" si="17"/>
        <v>7.9643248317947113E-2</v>
      </c>
      <c r="N285" s="2">
        <f>SUMIF('Basin Emissions'!A:A,F285,'Basin Emissions'!B:B)</f>
        <v>307.15342049999998</v>
      </c>
      <c r="O285" s="8">
        <f t="shared" si="18"/>
        <v>24.462696140588324</v>
      </c>
      <c r="P285" s="7">
        <f>SUMIF('Tool Pneumatics CH4 VOC BTEX'!B:B,A285,'Tool Pneumatics CH4 VOC BTEX'!F:F)</f>
        <v>9.10455417633057</v>
      </c>
      <c r="Q285" s="14">
        <f t="shared" si="19"/>
        <v>2.9617298588735919</v>
      </c>
      <c r="R285" s="16">
        <f>SUMIF('Tool Pneumatics CH4 VOC BTEX'!B:B,A285,'Tool Pneumatics CH4 VOC BTEX'!H:H)*Q285</f>
        <v>1.5761449196249718E-2</v>
      </c>
      <c r="S285" s="16">
        <f>SUMIF('Tool Pneumatics CH4 VOC BTEX'!B:B,A285,'Tool Pneumatics CH4 VOC BTEX'!J:J)*Q285</f>
        <v>6.1547115758382124E-4</v>
      </c>
      <c r="T285" s="16">
        <f>SUMIF('Tool Pneumatics CH4 VOC BTEX'!B:B,A285,'Tool Pneumatics CH4 VOC BTEX'!L:L)*Q285</f>
        <v>2.806020090229228E-2</v>
      </c>
      <c r="U285" s="16">
        <f>SUMIF('Tool Pneumatics CH4 VOC BTEX'!B:B,A285,'Tool Pneumatics CH4 VOC BTEX'!N:N)*Q285</f>
        <v>7.5756578935642135E-3</v>
      </c>
    </row>
    <row r="286" spans="1:21" x14ac:dyDescent="0.25">
      <c r="A286" s="1" t="s">
        <v>2684</v>
      </c>
      <c r="B286" s="1" t="s">
        <v>1507</v>
      </c>
      <c r="C286" s="1" t="s">
        <v>2685</v>
      </c>
      <c r="D286" s="3" t="s">
        <v>2738</v>
      </c>
      <c r="E286" s="3" t="s">
        <v>23961</v>
      </c>
      <c r="F286" s="1" t="s">
        <v>2665</v>
      </c>
      <c r="G286" s="1">
        <v>0</v>
      </c>
      <c r="H286" s="1" t="s">
        <v>27474</v>
      </c>
      <c r="I286" s="1">
        <v>0</v>
      </c>
      <c r="J286" s="1" t="s">
        <v>27474</v>
      </c>
      <c r="K286" s="1">
        <f t="shared" si="16"/>
        <v>0</v>
      </c>
      <c r="L286" s="2">
        <f>SUMIFS('Basin Total Well Counts'!B:B,'Basin Total Well Counts'!A:A,F286)</f>
        <v>0</v>
      </c>
      <c r="M286" s="4">
        <f t="shared" si="17"/>
        <v>0</v>
      </c>
      <c r="N286" s="2">
        <f>SUMIF('Basin Emissions'!A:A,F286,'Basin Emissions'!B:B)</f>
        <v>0</v>
      </c>
      <c r="O286" s="8">
        <f t="shared" si="18"/>
        <v>0</v>
      </c>
      <c r="P286" s="7">
        <f>SUMIF('Tool Pneumatics CH4 VOC BTEX'!B:B,A286,'Tool Pneumatics CH4 VOC BTEX'!F:F)</f>
        <v>3.5899999141693102</v>
      </c>
      <c r="Q286" s="14">
        <f t="shared" si="19"/>
        <v>0</v>
      </c>
      <c r="R286" s="16">
        <f>SUMIF('Tool Pneumatics CH4 VOC BTEX'!B:B,A286,'Tool Pneumatics CH4 VOC BTEX'!H:H)*Q286</f>
        <v>0</v>
      </c>
      <c r="S286" s="16">
        <f>SUMIF('Tool Pneumatics CH4 VOC BTEX'!B:B,A286,'Tool Pneumatics CH4 VOC BTEX'!J:J)*Q286</f>
        <v>0</v>
      </c>
      <c r="T286" s="16">
        <f>SUMIF('Tool Pneumatics CH4 VOC BTEX'!B:B,A286,'Tool Pneumatics CH4 VOC BTEX'!L:L)*Q286</f>
        <v>0</v>
      </c>
      <c r="U286" s="16">
        <f>SUMIF('Tool Pneumatics CH4 VOC BTEX'!B:B,A286,'Tool Pneumatics CH4 VOC BTEX'!N:N)*Q286</f>
        <v>0</v>
      </c>
    </row>
    <row r="287" spans="1:21" x14ac:dyDescent="0.25">
      <c r="A287" s="1" t="s">
        <v>2687</v>
      </c>
      <c r="B287" s="1" t="s">
        <v>1507</v>
      </c>
      <c r="C287" s="1" t="s">
        <v>1644</v>
      </c>
      <c r="D287" s="3" t="s">
        <v>2738</v>
      </c>
      <c r="E287" s="3" t="s">
        <v>23961</v>
      </c>
      <c r="F287" s="1" t="s">
        <v>2686</v>
      </c>
      <c r="G287" s="1">
        <v>197</v>
      </c>
      <c r="H287" s="1" t="s">
        <v>27474</v>
      </c>
      <c r="I287" s="1">
        <v>1</v>
      </c>
      <c r="J287" s="1" t="s">
        <v>27474</v>
      </c>
      <c r="K287" s="1">
        <f t="shared" si="16"/>
        <v>198</v>
      </c>
      <c r="L287" s="2">
        <f>SUMIFS('Basin Total Well Counts'!B:B,'Basin Total Well Counts'!A:A,F287)</f>
        <v>8568</v>
      </c>
      <c r="M287" s="4">
        <f t="shared" si="17"/>
        <v>2.3109243697478993E-2</v>
      </c>
      <c r="N287" s="2">
        <f>SUMIF('Basin Emissions'!A:A,F287,'Basin Emissions'!B:B)</f>
        <v>1793.2893319000002</v>
      </c>
      <c r="O287" s="8">
        <f t="shared" si="18"/>
        <v>41.441560190966392</v>
      </c>
      <c r="P287" s="7">
        <f>SUMIF('Tool Pneumatics CH4 VOC BTEX'!B:B,A287,'Tool Pneumatics CH4 VOC BTEX'!F:F)</f>
        <v>9.1121368408203107</v>
      </c>
      <c r="Q287" s="14">
        <f t="shared" si="19"/>
        <v>5.0132073954225058</v>
      </c>
      <c r="R287" s="16">
        <f>SUMIF('Tool Pneumatics CH4 VOC BTEX'!B:B,A287,'Tool Pneumatics CH4 VOC BTEX'!H:H)*Q287</f>
        <v>2.6725940116597759E-2</v>
      </c>
      <c r="S287" s="16">
        <f>SUMIF('Tool Pneumatics CH4 VOC BTEX'!B:B,A287,'Tool Pneumatics CH4 VOC BTEX'!J:J)*Q287</f>
        <v>1.0033829355361728E-3</v>
      </c>
      <c r="T287" s="16">
        <f>SUMIF('Tool Pneumatics CH4 VOC BTEX'!B:B,A287,'Tool Pneumatics CH4 VOC BTEX'!L:L)*Q287</f>
        <v>4.7471707406082551E-2</v>
      </c>
      <c r="U287" s="16">
        <f>SUMIF('Tool Pneumatics CH4 VOC BTEX'!B:B,A287,'Tool Pneumatics CH4 VOC BTEX'!N:N)*Q287</f>
        <v>1.2618809488812969E-2</v>
      </c>
    </row>
    <row r="288" spans="1:21" x14ac:dyDescent="0.25">
      <c r="A288" s="1" t="s">
        <v>2688</v>
      </c>
      <c r="B288" s="1" t="s">
        <v>1507</v>
      </c>
      <c r="C288" s="1" t="s">
        <v>2105</v>
      </c>
      <c r="D288" s="3" t="s">
        <v>2738</v>
      </c>
      <c r="E288" s="3" t="s">
        <v>23961</v>
      </c>
      <c r="F288" s="1" t="s">
        <v>2647</v>
      </c>
      <c r="G288" s="1">
        <v>1</v>
      </c>
      <c r="H288" s="1" t="s">
        <v>27474</v>
      </c>
      <c r="I288" s="1">
        <v>0</v>
      </c>
      <c r="J288" s="1" t="s">
        <v>27474</v>
      </c>
      <c r="K288" s="1">
        <f t="shared" si="16"/>
        <v>1</v>
      </c>
      <c r="L288" s="2">
        <f>SUMIFS('Basin Total Well Counts'!B:B,'Basin Total Well Counts'!A:A,F288)</f>
        <v>524</v>
      </c>
      <c r="M288" s="4">
        <f t="shared" si="17"/>
        <v>1.9083969465648854E-3</v>
      </c>
      <c r="N288" s="2">
        <f>SUMIF('Basin Emissions'!A:A,F288,'Basin Emissions'!B:B)</f>
        <v>0</v>
      </c>
      <c r="O288" s="8">
        <f t="shared" si="18"/>
        <v>0</v>
      </c>
      <c r="P288" s="7">
        <f>SUMIF('Tool Pneumatics CH4 VOC BTEX'!B:B,A288,'Tool Pneumatics CH4 VOC BTEX'!F:F)</f>
        <v>3.5899999141693102</v>
      </c>
      <c r="Q288" s="14">
        <f t="shared" si="19"/>
        <v>0</v>
      </c>
      <c r="R288" s="16">
        <f>SUMIF('Tool Pneumatics CH4 VOC BTEX'!B:B,A288,'Tool Pneumatics CH4 VOC BTEX'!H:H)*Q288</f>
        <v>0</v>
      </c>
      <c r="S288" s="16">
        <f>SUMIF('Tool Pneumatics CH4 VOC BTEX'!B:B,A288,'Tool Pneumatics CH4 VOC BTEX'!J:J)*Q288</f>
        <v>0</v>
      </c>
      <c r="T288" s="16">
        <f>SUMIF('Tool Pneumatics CH4 VOC BTEX'!B:B,A288,'Tool Pneumatics CH4 VOC BTEX'!L:L)*Q288</f>
        <v>0</v>
      </c>
      <c r="U288" s="16">
        <f>SUMIF('Tool Pneumatics CH4 VOC BTEX'!B:B,A288,'Tool Pneumatics CH4 VOC BTEX'!N:N)*Q288</f>
        <v>0</v>
      </c>
    </row>
    <row r="289" spans="1:21" x14ac:dyDescent="0.25">
      <c r="A289" s="1" t="s">
        <v>2689</v>
      </c>
      <c r="B289" s="1" t="s">
        <v>1507</v>
      </c>
      <c r="C289" s="1" t="s">
        <v>2690</v>
      </c>
      <c r="D289" s="3" t="s">
        <v>2738</v>
      </c>
      <c r="E289" s="3" t="s">
        <v>23961</v>
      </c>
      <c r="F289" s="1" t="s">
        <v>2647</v>
      </c>
      <c r="G289" s="1">
        <v>0</v>
      </c>
      <c r="H289" s="1" t="s">
        <v>27474</v>
      </c>
      <c r="I289" s="1">
        <v>0</v>
      </c>
      <c r="J289" s="1" t="s">
        <v>27474</v>
      </c>
      <c r="K289" s="1">
        <f t="shared" si="16"/>
        <v>0</v>
      </c>
      <c r="L289" s="2">
        <f>SUMIFS('Basin Total Well Counts'!B:B,'Basin Total Well Counts'!A:A,F289)</f>
        <v>524</v>
      </c>
      <c r="M289" s="4">
        <f t="shared" si="17"/>
        <v>0</v>
      </c>
      <c r="N289" s="2">
        <f>SUMIF('Basin Emissions'!A:A,F289,'Basin Emissions'!B:B)</f>
        <v>0</v>
      </c>
      <c r="O289" s="8">
        <f t="shared" si="18"/>
        <v>0</v>
      </c>
      <c r="P289" s="7">
        <f>SUMIF('Tool Pneumatics CH4 VOC BTEX'!B:B,A289,'Tool Pneumatics CH4 VOC BTEX'!F:F)</f>
        <v>3.5899999141693102</v>
      </c>
      <c r="Q289" s="14">
        <f t="shared" si="19"/>
        <v>0</v>
      </c>
      <c r="R289" s="16">
        <f>SUMIF('Tool Pneumatics CH4 VOC BTEX'!B:B,A289,'Tool Pneumatics CH4 VOC BTEX'!H:H)*Q289</f>
        <v>0</v>
      </c>
      <c r="S289" s="16">
        <f>SUMIF('Tool Pneumatics CH4 VOC BTEX'!B:B,A289,'Tool Pneumatics CH4 VOC BTEX'!J:J)*Q289</f>
        <v>0</v>
      </c>
      <c r="T289" s="16">
        <f>SUMIF('Tool Pneumatics CH4 VOC BTEX'!B:B,A289,'Tool Pneumatics CH4 VOC BTEX'!L:L)*Q289</f>
        <v>0</v>
      </c>
      <c r="U289" s="16">
        <f>SUMIF('Tool Pneumatics CH4 VOC BTEX'!B:B,A289,'Tool Pneumatics CH4 VOC BTEX'!N:N)*Q289</f>
        <v>0</v>
      </c>
    </row>
    <row r="290" spans="1:21" x14ac:dyDescent="0.25">
      <c r="A290" s="1" t="s">
        <v>2691</v>
      </c>
      <c r="B290" s="1" t="s">
        <v>1507</v>
      </c>
      <c r="C290" s="1" t="s">
        <v>1776</v>
      </c>
      <c r="D290" s="3" t="s">
        <v>2738</v>
      </c>
      <c r="E290" s="3" t="s">
        <v>23961</v>
      </c>
      <c r="F290" s="1" t="s">
        <v>2611</v>
      </c>
      <c r="G290" s="1">
        <v>0</v>
      </c>
      <c r="H290" s="1" t="s">
        <v>27474</v>
      </c>
      <c r="I290" s="1">
        <v>0</v>
      </c>
      <c r="J290" s="1" t="s">
        <v>27474</v>
      </c>
      <c r="K290" s="1">
        <f t="shared" si="16"/>
        <v>0</v>
      </c>
      <c r="L290" s="2">
        <f>SUMIFS('Basin Total Well Counts'!B:B,'Basin Total Well Counts'!A:A,F290)</f>
        <v>4076</v>
      </c>
      <c r="M290" s="4">
        <f t="shared" si="17"/>
        <v>0</v>
      </c>
      <c r="N290" s="2">
        <f>SUMIF('Basin Emissions'!A:A,F290,'Basin Emissions'!B:B)</f>
        <v>5707.3909445000027</v>
      </c>
      <c r="O290" s="8">
        <f t="shared" si="18"/>
        <v>0</v>
      </c>
      <c r="P290" s="7">
        <f>SUMIF('Tool Pneumatics CH4 VOC BTEX'!B:B,A290,'Tool Pneumatics CH4 VOC BTEX'!F:F)</f>
        <v>3.07563304901123</v>
      </c>
      <c r="Q290" s="14">
        <f t="shared" si="19"/>
        <v>0</v>
      </c>
      <c r="R290" s="16">
        <f>SUMIF('Tool Pneumatics CH4 VOC BTEX'!B:B,A290,'Tool Pneumatics CH4 VOC BTEX'!H:H)*Q290</f>
        <v>0</v>
      </c>
      <c r="S290" s="16">
        <f>SUMIF('Tool Pneumatics CH4 VOC BTEX'!B:B,A290,'Tool Pneumatics CH4 VOC BTEX'!J:J)*Q290</f>
        <v>0</v>
      </c>
      <c r="T290" s="16">
        <f>SUMIF('Tool Pneumatics CH4 VOC BTEX'!B:B,A290,'Tool Pneumatics CH4 VOC BTEX'!L:L)*Q290</f>
        <v>0</v>
      </c>
      <c r="U290" s="16">
        <f>SUMIF('Tool Pneumatics CH4 VOC BTEX'!B:B,A290,'Tool Pneumatics CH4 VOC BTEX'!N:N)*Q290</f>
        <v>0</v>
      </c>
    </row>
    <row r="291" spans="1:21" x14ac:dyDescent="0.25">
      <c r="A291" s="1" t="s">
        <v>2692</v>
      </c>
      <c r="B291" s="1" t="s">
        <v>1507</v>
      </c>
      <c r="C291" s="1" t="s">
        <v>2693</v>
      </c>
      <c r="D291" s="3" t="s">
        <v>2738</v>
      </c>
      <c r="E291" s="3" t="s">
        <v>23961</v>
      </c>
      <c r="F291" s="1" t="s">
        <v>2623</v>
      </c>
      <c r="G291" s="1">
        <v>0</v>
      </c>
      <c r="H291" s="1" t="s">
        <v>27474</v>
      </c>
      <c r="I291" s="1">
        <v>0</v>
      </c>
      <c r="J291" s="1" t="s">
        <v>27474</v>
      </c>
      <c r="K291" s="1">
        <f t="shared" si="16"/>
        <v>0</v>
      </c>
      <c r="L291" s="2">
        <f>SUMIFS('Basin Total Well Counts'!B:B,'Basin Total Well Counts'!A:A,F291)</f>
        <v>849</v>
      </c>
      <c r="M291" s="4">
        <f t="shared" si="17"/>
        <v>0</v>
      </c>
      <c r="N291" s="2">
        <f>SUMIF('Basin Emissions'!A:A,F291,'Basin Emissions'!B:B)</f>
        <v>10.9764672</v>
      </c>
      <c r="O291" s="8">
        <f t="shared" si="18"/>
        <v>0</v>
      </c>
      <c r="P291" s="7">
        <f>SUMIF('Tool Pneumatics CH4 VOC BTEX'!B:B,A291,'Tool Pneumatics CH4 VOC BTEX'!F:F)</f>
        <v>16.949659347534201</v>
      </c>
      <c r="Q291" s="14">
        <f t="shared" si="19"/>
        <v>0</v>
      </c>
      <c r="R291" s="16">
        <f>SUMIF('Tool Pneumatics CH4 VOC BTEX'!B:B,A291,'Tool Pneumatics CH4 VOC BTEX'!H:H)*Q291</f>
        <v>0</v>
      </c>
      <c r="S291" s="16">
        <f>SUMIF('Tool Pneumatics CH4 VOC BTEX'!B:B,A291,'Tool Pneumatics CH4 VOC BTEX'!J:J)*Q291</f>
        <v>0</v>
      </c>
      <c r="T291" s="16">
        <f>SUMIF('Tool Pneumatics CH4 VOC BTEX'!B:B,A291,'Tool Pneumatics CH4 VOC BTEX'!L:L)*Q291</f>
        <v>0</v>
      </c>
      <c r="U291" s="16">
        <f>SUMIF('Tool Pneumatics CH4 VOC BTEX'!B:B,A291,'Tool Pneumatics CH4 VOC BTEX'!N:N)*Q291</f>
        <v>0</v>
      </c>
    </row>
    <row r="292" spans="1:21" x14ac:dyDescent="0.25">
      <c r="A292" s="1" t="s">
        <v>2694</v>
      </c>
      <c r="B292" s="1" t="s">
        <v>1507</v>
      </c>
      <c r="C292" s="1" t="s">
        <v>2695</v>
      </c>
      <c r="D292" s="3" t="s">
        <v>2738</v>
      </c>
      <c r="E292" s="3" t="s">
        <v>23961</v>
      </c>
      <c r="F292" s="1" t="s">
        <v>2665</v>
      </c>
      <c r="G292" s="1">
        <v>0</v>
      </c>
      <c r="H292" s="1" t="s">
        <v>27474</v>
      </c>
      <c r="I292" s="1">
        <v>0</v>
      </c>
      <c r="J292" s="1" t="s">
        <v>27474</v>
      </c>
      <c r="K292" s="1">
        <f t="shared" si="16"/>
        <v>0</v>
      </c>
      <c r="L292" s="2">
        <f>SUMIFS('Basin Total Well Counts'!B:B,'Basin Total Well Counts'!A:A,F292)</f>
        <v>0</v>
      </c>
      <c r="M292" s="4">
        <f t="shared" si="17"/>
        <v>0</v>
      </c>
      <c r="N292" s="2">
        <f>SUMIF('Basin Emissions'!A:A,F292,'Basin Emissions'!B:B)</f>
        <v>0</v>
      </c>
      <c r="O292" s="8">
        <f t="shared" si="18"/>
        <v>0</v>
      </c>
      <c r="P292" s="7">
        <f>SUMIF('Tool Pneumatics CH4 VOC BTEX'!B:B,A292,'Tool Pneumatics CH4 VOC BTEX'!F:F)</f>
        <v>3.5899999141693102</v>
      </c>
      <c r="Q292" s="14">
        <f t="shared" si="19"/>
        <v>0</v>
      </c>
      <c r="R292" s="16">
        <f>SUMIF('Tool Pneumatics CH4 VOC BTEX'!B:B,A292,'Tool Pneumatics CH4 VOC BTEX'!H:H)*Q292</f>
        <v>0</v>
      </c>
      <c r="S292" s="16">
        <f>SUMIF('Tool Pneumatics CH4 VOC BTEX'!B:B,A292,'Tool Pneumatics CH4 VOC BTEX'!J:J)*Q292</f>
        <v>0</v>
      </c>
      <c r="T292" s="16">
        <f>SUMIF('Tool Pneumatics CH4 VOC BTEX'!B:B,A292,'Tool Pneumatics CH4 VOC BTEX'!L:L)*Q292</f>
        <v>0</v>
      </c>
      <c r="U292" s="16">
        <f>SUMIF('Tool Pneumatics CH4 VOC BTEX'!B:B,A292,'Tool Pneumatics CH4 VOC BTEX'!N:N)*Q292</f>
        <v>0</v>
      </c>
    </row>
    <row r="293" spans="1:21" x14ac:dyDescent="0.25">
      <c r="A293" s="1" t="s">
        <v>2697</v>
      </c>
      <c r="B293" s="1" t="s">
        <v>1507</v>
      </c>
      <c r="C293" s="1" t="s">
        <v>2698</v>
      </c>
      <c r="D293" s="3" t="s">
        <v>2738</v>
      </c>
      <c r="E293" s="3" t="s">
        <v>23961</v>
      </c>
      <c r="F293" s="1" t="s">
        <v>2696</v>
      </c>
      <c r="G293" s="1">
        <v>0</v>
      </c>
      <c r="H293" s="1" t="s">
        <v>27474</v>
      </c>
      <c r="I293" s="1">
        <v>0</v>
      </c>
      <c r="J293" s="1" t="s">
        <v>27474</v>
      </c>
      <c r="K293" s="1">
        <f t="shared" si="16"/>
        <v>0</v>
      </c>
      <c r="L293" s="2">
        <f>SUMIFS('Basin Total Well Counts'!B:B,'Basin Total Well Counts'!A:A,F293)</f>
        <v>0</v>
      </c>
      <c r="M293" s="4">
        <f t="shared" si="17"/>
        <v>0</v>
      </c>
      <c r="N293" s="2">
        <f>SUMIF('Basin Emissions'!A:A,F293,'Basin Emissions'!B:B)</f>
        <v>0</v>
      </c>
      <c r="O293" s="8">
        <f t="shared" si="18"/>
        <v>0</v>
      </c>
      <c r="P293" s="7">
        <f>SUMIF('Tool Pneumatics CH4 VOC BTEX'!B:B,A293,'Tool Pneumatics CH4 VOC BTEX'!F:F)</f>
        <v>3.5899999141693102</v>
      </c>
      <c r="Q293" s="14">
        <f t="shared" si="19"/>
        <v>0</v>
      </c>
      <c r="R293" s="16">
        <f>SUMIF('Tool Pneumatics CH4 VOC BTEX'!B:B,A293,'Tool Pneumatics CH4 VOC BTEX'!H:H)*Q293</f>
        <v>0</v>
      </c>
      <c r="S293" s="16">
        <f>SUMIF('Tool Pneumatics CH4 VOC BTEX'!B:B,A293,'Tool Pneumatics CH4 VOC BTEX'!J:J)*Q293</f>
        <v>0</v>
      </c>
      <c r="T293" s="16">
        <f>SUMIF('Tool Pneumatics CH4 VOC BTEX'!B:B,A293,'Tool Pneumatics CH4 VOC BTEX'!L:L)*Q293</f>
        <v>0</v>
      </c>
      <c r="U293" s="16">
        <f>SUMIF('Tool Pneumatics CH4 VOC BTEX'!B:B,A293,'Tool Pneumatics CH4 VOC BTEX'!N:N)*Q293</f>
        <v>0</v>
      </c>
    </row>
    <row r="294" spans="1:21" x14ac:dyDescent="0.25">
      <c r="A294" s="1" t="s">
        <v>2699</v>
      </c>
      <c r="B294" s="1" t="s">
        <v>1507</v>
      </c>
      <c r="C294" s="1" t="s">
        <v>2477</v>
      </c>
      <c r="D294" s="3" t="s">
        <v>2738</v>
      </c>
      <c r="E294" s="3" t="s">
        <v>23961</v>
      </c>
      <c r="F294" s="1" t="s">
        <v>2611</v>
      </c>
      <c r="G294" s="1">
        <v>152</v>
      </c>
      <c r="H294" s="1" t="s">
        <v>27474</v>
      </c>
      <c r="I294" s="1">
        <v>0</v>
      </c>
      <c r="J294" s="1" t="s">
        <v>27474</v>
      </c>
      <c r="K294" s="1">
        <f t="shared" si="16"/>
        <v>152</v>
      </c>
      <c r="L294" s="2">
        <f>SUMIFS('Basin Total Well Counts'!B:B,'Basin Total Well Counts'!A:A,F294)</f>
        <v>4076</v>
      </c>
      <c r="M294" s="4">
        <f t="shared" si="17"/>
        <v>3.7291462217860651E-2</v>
      </c>
      <c r="N294" s="2">
        <f>SUMIF('Basin Emissions'!A:A,F294,'Basin Emissions'!B:B)</f>
        <v>5707.3909445000027</v>
      </c>
      <c r="O294" s="8">
        <f t="shared" si="18"/>
        <v>212.83695376938186</v>
      </c>
      <c r="P294" s="7">
        <f>SUMIF('Tool Pneumatics CH4 VOC BTEX'!B:B,A294,'Tool Pneumatics CH4 VOC BTEX'!F:F)</f>
        <v>3.07563304901123</v>
      </c>
      <c r="Q294" s="14">
        <f t="shared" si="19"/>
        <v>76.280287798121208</v>
      </c>
      <c r="R294" s="16">
        <f>SUMIF('Tool Pneumatics CH4 VOC BTEX'!B:B,A294,'Tool Pneumatics CH4 VOC BTEX'!H:H)*Q294</f>
        <v>0.18315011694447533</v>
      </c>
      <c r="S294" s="16">
        <f>SUMIF('Tool Pneumatics CH4 VOC BTEX'!B:B,A294,'Tool Pneumatics CH4 VOC BTEX'!J:J)*Q294</f>
        <v>9.0943878685263574E-3</v>
      </c>
      <c r="T294" s="16">
        <f>SUMIF('Tool Pneumatics CH4 VOC BTEX'!B:B,A294,'Tool Pneumatics CH4 VOC BTEX'!L:L)*Q294</f>
        <v>0.23173822412286466</v>
      </c>
      <c r="U294" s="16">
        <f>SUMIF('Tool Pneumatics CH4 VOC BTEX'!B:B,A294,'Tool Pneumatics CH4 VOC BTEX'!N:N)*Q294</f>
        <v>7.3251181679867286E-2</v>
      </c>
    </row>
    <row r="295" spans="1:21" x14ac:dyDescent="0.25">
      <c r="A295" s="1" t="s">
        <v>2700</v>
      </c>
      <c r="B295" s="1" t="s">
        <v>1507</v>
      </c>
      <c r="C295" s="1" t="s">
        <v>2701</v>
      </c>
      <c r="D295" s="3" t="s">
        <v>2738</v>
      </c>
      <c r="E295" s="3" t="s">
        <v>23961</v>
      </c>
      <c r="F295" s="1" t="s">
        <v>2644</v>
      </c>
      <c r="G295" s="1">
        <v>0</v>
      </c>
      <c r="H295" s="1" t="s">
        <v>27474</v>
      </c>
      <c r="I295" s="1">
        <v>0</v>
      </c>
      <c r="J295" s="1" t="s">
        <v>27474</v>
      </c>
      <c r="K295" s="1">
        <f t="shared" si="16"/>
        <v>0</v>
      </c>
      <c r="L295" s="2">
        <f>SUMIFS('Basin Total Well Counts'!B:B,'Basin Total Well Counts'!A:A,F295)</f>
        <v>12782</v>
      </c>
      <c r="M295" s="4">
        <f t="shared" si="17"/>
        <v>0</v>
      </c>
      <c r="N295" s="2">
        <f>SUMIF('Basin Emissions'!A:A,F295,'Basin Emissions'!B:B)</f>
        <v>307.15342049999998</v>
      </c>
      <c r="O295" s="8">
        <f t="shared" si="18"/>
        <v>0</v>
      </c>
      <c r="P295" s="7">
        <f>SUMIF('Tool Pneumatics CH4 VOC BTEX'!B:B,A295,'Tool Pneumatics CH4 VOC BTEX'!F:F)</f>
        <v>9.10455417633057</v>
      </c>
      <c r="Q295" s="14">
        <f t="shared" si="19"/>
        <v>0</v>
      </c>
      <c r="R295" s="16">
        <f>SUMIF('Tool Pneumatics CH4 VOC BTEX'!B:B,A295,'Tool Pneumatics CH4 VOC BTEX'!H:H)*Q295</f>
        <v>0</v>
      </c>
      <c r="S295" s="16">
        <f>SUMIF('Tool Pneumatics CH4 VOC BTEX'!B:B,A295,'Tool Pneumatics CH4 VOC BTEX'!J:J)*Q295</f>
        <v>0</v>
      </c>
      <c r="T295" s="16">
        <f>SUMIF('Tool Pneumatics CH4 VOC BTEX'!B:B,A295,'Tool Pneumatics CH4 VOC BTEX'!L:L)*Q295</f>
        <v>0</v>
      </c>
      <c r="U295" s="16">
        <f>SUMIF('Tool Pneumatics CH4 VOC BTEX'!B:B,A295,'Tool Pneumatics CH4 VOC BTEX'!N:N)*Q295</f>
        <v>0</v>
      </c>
    </row>
    <row r="296" spans="1:21" x14ac:dyDescent="0.25">
      <c r="A296" s="1" t="s">
        <v>2702</v>
      </c>
      <c r="B296" s="1" t="s">
        <v>1507</v>
      </c>
      <c r="C296" s="1" t="s">
        <v>2703</v>
      </c>
      <c r="D296" s="3" t="s">
        <v>2738</v>
      </c>
      <c r="E296" s="3" t="s">
        <v>23961</v>
      </c>
      <c r="F296" s="1" t="s">
        <v>996</v>
      </c>
      <c r="G296" s="1">
        <v>18</v>
      </c>
      <c r="H296" s="1" t="s">
        <v>27474</v>
      </c>
      <c r="I296" s="1">
        <v>0</v>
      </c>
      <c r="J296" s="1" t="s">
        <v>27474</v>
      </c>
      <c r="K296" s="1">
        <f t="shared" si="16"/>
        <v>18</v>
      </c>
      <c r="L296" s="2">
        <f>SUMIFS('Basin Total Well Counts'!B:B,'Basin Total Well Counts'!A:A,F296)</f>
        <v>36190</v>
      </c>
      <c r="M296" s="4">
        <f t="shared" si="17"/>
        <v>4.9737496546007189E-4</v>
      </c>
      <c r="N296" s="2">
        <f>SUMIF('Basin Emissions'!A:A,F296,'Basin Emissions'!B:B)</f>
        <v>3364.4013914898001</v>
      </c>
      <c r="O296" s="8">
        <f t="shared" si="18"/>
        <v>1.6733690258860572</v>
      </c>
      <c r="P296" s="7">
        <f>SUMIF('Tool Pneumatics CH4 VOC BTEX'!B:B,A296,'Tool Pneumatics CH4 VOC BTEX'!F:F)</f>
        <v>2.5644600391387899</v>
      </c>
      <c r="Q296" s="14">
        <f t="shared" si="19"/>
        <v>0.71927604606139572</v>
      </c>
      <c r="R296" s="16">
        <f>SUMIF('Tool Pneumatics CH4 VOC BTEX'!B:B,A296,'Tool Pneumatics CH4 VOC BTEX'!H:H)*Q296</f>
        <v>1.5593760700509219E-4</v>
      </c>
      <c r="S296" s="16">
        <f>SUMIF('Tool Pneumatics CH4 VOC BTEX'!B:B,A296,'Tool Pneumatics CH4 VOC BTEX'!J:J)*Q296</f>
        <v>7.5809106302197736E-5</v>
      </c>
      <c r="T296" s="16">
        <f>SUMIF('Tool Pneumatics CH4 VOC BTEX'!B:B,A296,'Tool Pneumatics CH4 VOC BTEX'!L:L)*Q296</f>
        <v>6.5388413709578327E-4</v>
      </c>
      <c r="U296" s="16">
        <f>SUMIF('Tool Pneumatics CH4 VOC BTEX'!B:B,A296,'Tool Pneumatics CH4 VOC BTEX'!N:N)*Q296</f>
        <v>5.4458805365706657E-4</v>
      </c>
    </row>
    <row r="297" spans="1:21" x14ac:dyDescent="0.25">
      <c r="A297" s="1" t="s">
        <v>2704</v>
      </c>
      <c r="B297" s="1" t="s">
        <v>1507</v>
      </c>
      <c r="C297" s="1" t="s">
        <v>1603</v>
      </c>
      <c r="D297" s="3" t="s">
        <v>2223</v>
      </c>
      <c r="E297" s="3" t="s">
        <v>3813</v>
      </c>
      <c r="F297" s="1" t="s">
        <v>2611</v>
      </c>
      <c r="G297" s="1">
        <v>0</v>
      </c>
      <c r="H297" s="1" t="s">
        <v>27474</v>
      </c>
      <c r="I297" s="1">
        <v>0</v>
      </c>
      <c r="J297" s="1" t="s">
        <v>27474</v>
      </c>
      <c r="K297" s="1">
        <f t="shared" si="16"/>
        <v>0</v>
      </c>
      <c r="L297" s="2">
        <f>SUMIFS('Basin Total Well Counts'!B:B,'Basin Total Well Counts'!A:A,F297)</f>
        <v>4076</v>
      </c>
      <c r="M297" s="4">
        <f t="shared" si="17"/>
        <v>0</v>
      </c>
      <c r="N297" s="2">
        <f>SUMIF('Basin Emissions'!A:A,F297,'Basin Emissions'!B:B)</f>
        <v>5707.3909445000027</v>
      </c>
      <c r="O297" s="8">
        <f t="shared" si="18"/>
        <v>0</v>
      </c>
      <c r="P297" s="7">
        <f>SUMIF('Tool Pneumatics CH4 VOC BTEX'!B:B,A297,'Tool Pneumatics CH4 VOC BTEX'!F:F)</f>
        <v>3.07563304901123</v>
      </c>
      <c r="Q297" s="14">
        <f t="shared" si="19"/>
        <v>0</v>
      </c>
      <c r="R297" s="16">
        <f>SUMIF('Tool Pneumatics CH4 VOC BTEX'!B:B,A297,'Tool Pneumatics CH4 VOC BTEX'!H:H)*Q297</f>
        <v>0</v>
      </c>
      <c r="S297" s="16">
        <f>SUMIF('Tool Pneumatics CH4 VOC BTEX'!B:B,A297,'Tool Pneumatics CH4 VOC BTEX'!J:J)*Q297</f>
        <v>0</v>
      </c>
      <c r="T297" s="16">
        <f>SUMIF('Tool Pneumatics CH4 VOC BTEX'!B:B,A297,'Tool Pneumatics CH4 VOC BTEX'!L:L)*Q297</f>
        <v>0</v>
      </c>
      <c r="U297" s="16">
        <f>SUMIF('Tool Pneumatics CH4 VOC BTEX'!B:B,A297,'Tool Pneumatics CH4 VOC BTEX'!N:N)*Q297</f>
        <v>0</v>
      </c>
    </row>
    <row r="298" spans="1:21" x14ac:dyDescent="0.25">
      <c r="A298" s="1" t="s">
        <v>2705</v>
      </c>
      <c r="B298" s="1" t="s">
        <v>1507</v>
      </c>
      <c r="C298" s="1" t="s">
        <v>2706</v>
      </c>
      <c r="D298" s="3" t="s">
        <v>2738</v>
      </c>
      <c r="E298" s="3" t="s">
        <v>23961</v>
      </c>
      <c r="F298" s="1" t="s">
        <v>2644</v>
      </c>
      <c r="G298" s="1">
        <v>1297</v>
      </c>
      <c r="H298" s="1" t="s">
        <v>27474</v>
      </c>
      <c r="I298" s="1">
        <v>7</v>
      </c>
      <c r="J298" s="1" t="s">
        <v>27474</v>
      </c>
      <c r="K298" s="1">
        <f t="shared" si="16"/>
        <v>1304</v>
      </c>
      <c r="L298" s="2">
        <f>SUMIFS('Basin Total Well Counts'!B:B,'Basin Total Well Counts'!A:A,F298)</f>
        <v>12782</v>
      </c>
      <c r="M298" s="4">
        <f t="shared" si="17"/>
        <v>0.1020184634642466</v>
      </c>
      <c r="N298" s="2">
        <f>SUMIF('Basin Emissions'!A:A,F298,'Basin Emissions'!B:B)</f>
        <v>307.15342049999998</v>
      </c>
      <c r="O298" s="8">
        <f t="shared" si="18"/>
        <v>31.335320007197623</v>
      </c>
      <c r="P298" s="7">
        <f>SUMIF('Tool Pneumatics CH4 VOC BTEX'!B:B,A298,'Tool Pneumatics CH4 VOC BTEX'!F:F)</f>
        <v>9.10455417633057</v>
      </c>
      <c r="Q298" s="14">
        <f t="shared" si="19"/>
        <v>3.7938072062585113</v>
      </c>
      <c r="R298" s="16">
        <f>SUMIF('Tool Pneumatics CH4 VOC BTEX'!B:B,A298,'Tool Pneumatics CH4 VOC BTEX'!H:H)*Q298</f>
        <v>2.0189518420343455E-2</v>
      </c>
      <c r="S298" s="16">
        <f>SUMIF('Tool Pneumatics CH4 VOC BTEX'!B:B,A298,'Tool Pneumatics CH4 VOC BTEX'!J:J)*Q298</f>
        <v>7.8838348672819554E-4</v>
      </c>
      <c r="T298" s="16">
        <f>SUMIF('Tool Pneumatics CH4 VOC BTEX'!B:B,A298,'Tool Pneumatics CH4 VOC BTEX'!L:L)*Q298</f>
        <v>3.5943518641050234E-2</v>
      </c>
      <c r="U298" s="16">
        <f>SUMIF('Tool Pneumatics CH4 VOC BTEX'!B:B,A298,'Tool Pneumatics CH4 VOC BTEX'!N:N)*Q298</f>
        <v>9.7039861426402134E-3</v>
      </c>
    </row>
    <row r="299" spans="1:21" x14ac:dyDescent="0.25">
      <c r="A299" s="1" t="s">
        <v>2707</v>
      </c>
      <c r="B299" s="1" t="s">
        <v>1507</v>
      </c>
      <c r="C299" s="1" t="s">
        <v>2010</v>
      </c>
      <c r="D299" s="3" t="s">
        <v>2738</v>
      </c>
      <c r="E299" s="3" t="s">
        <v>23961</v>
      </c>
      <c r="F299" s="1" t="s">
        <v>2614</v>
      </c>
      <c r="G299" s="1">
        <v>0</v>
      </c>
      <c r="H299" s="1" t="s">
        <v>27474</v>
      </c>
      <c r="I299" s="1">
        <v>0</v>
      </c>
      <c r="J299" s="1" t="s">
        <v>27474</v>
      </c>
      <c r="K299" s="1">
        <f t="shared" si="16"/>
        <v>0</v>
      </c>
      <c r="L299" s="2">
        <f>SUMIFS('Basin Total Well Counts'!B:B,'Basin Total Well Counts'!A:A,F299)</f>
        <v>0</v>
      </c>
      <c r="M299" s="4">
        <f t="shared" si="17"/>
        <v>0</v>
      </c>
      <c r="N299" s="2">
        <f>SUMIF('Basin Emissions'!A:A,F299,'Basin Emissions'!B:B)</f>
        <v>0</v>
      </c>
      <c r="O299" s="8">
        <f t="shared" si="18"/>
        <v>0</v>
      </c>
      <c r="P299" s="7">
        <f>SUMIF('Tool Pneumatics CH4 VOC BTEX'!B:B,A299,'Tool Pneumatics CH4 VOC BTEX'!F:F)</f>
        <v>3.5899999141693102</v>
      </c>
      <c r="Q299" s="14">
        <f t="shared" si="19"/>
        <v>0</v>
      </c>
      <c r="R299" s="16">
        <f>SUMIF('Tool Pneumatics CH4 VOC BTEX'!B:B,A299,'Tool Pneumatics CH4 VOC BTEX'!H:H)*Q299</f>
        <v>0</v>
      </c>
      <c r="S299" s="16">
        <f>SUMIF('Tool Pneumatics CH4 VOC BTEX'!B:B,A299,'Tool Pneumatics CH4 VOC BTEX'!J:J)*Q299</f>
        <v>0</v>
      </c>
      <c r="T299" s="16">
        <f>SUMIF('Tool Pneumatics CH4 VOC BTEX'!B:B,A299,'Tool Pneumatics CH4 VOC BTEX'!L:L)*Q299</f>
        <v>0</v>
      </c>
      <c r="U299" s="16">
        <f>SUMIF('Tool Pneumatics CH4 VOC BTEX'!B:B,A299,'Tool Pneumatics CH4 VOC BTEX'!N:N)*Q299</f>
        <v>0</v>
      </c>
    </row>
    <row r="300" spans="1:21" x14ac:dyDescent="0.25">
      <c r="A300" s="1" t="s">
        <v>2708</v>
      </c>
      <c r="B300" s="1" t="s">
        <v>1507</v>
      </c>
      <c r="C300" s="1" t="s">
        <v>1651</v>
      </c>
      <c r="D300" s="3" t="s">
        <v>2738</v>
      </c>
      <c r="E300" s="3" t="s">
        <v>23961</v>
      </c>
      <c r="F300" s="1" t="s">
        <v>2686</v>
      </c>
      <c r="G300" s="1">
        <v>2</v>
      </c>
      <c r="H300" s="1" t="s">
        <v>27474</v>
      </c>
      <c r="I300" s="1">
        <v>0</v>
      </c>
      <c r="J300" s="1" t="s">
        <v>27474</v>
      </c>
      <c r="K300" s="1">
        <f t="shared" si="16"/>
        <v>2</v>
      </c>
      <c r="L300" s="2">
        <f>SUMIFS('Basin Total Well Counts'!B:B,'Basin Total Well Counts'!A:A,F300)</f>
        <v>8568</v>
      </c>
      <c r="M300" s="4">
        <f t="shared" si="17"/>
        <v>2.3342670401493932E-4</v>
      </c>
      <c r="N300" s="2">
        <f>SUMIF('Basin Emissions'!A:A,F300,'Basin Emissions'!B:B)</f>
        <v>1793.2893319000002</v>
      </c>
      <c r="O300" s="8">
        <f t="shared" si="18"/>
        <v>0.41860161809056962</v>
      </c>
      <c r="P300" s="7">
        <f>SUMIF('Tool Pneumatics CH4 VOC BTEX'!B:B,A300,'Tool Pneumatics CH4 VOC BTEX'!F:F)</f>
        <v>9.1121368408203107</v>
      </c>
      <c r="Q300" s="14">
        <f t="shared" si="19"/>
        <v>5.0638458539621276E-2</v>
      </c>
      <c r="R300" s="16">
        <f>SUMIF('Tool Pneumatics CH4 VOC BTEX'!B:B,A300,'Tool Pneumatics CH4 VOC BTEX'!H:H)*Q300</f>
        <v>2.6995899107674508E-4</v>
      </c>
      <c r="S300" s="16">
        <f>SUMIF('Tool Pneumatics CH4 VOC BTEX'!B:B,A300,'Tool Pneumatics CH4 VOC BTEX'!J:J)*Q300</f>
        <v>1.013518116703205E-5</v>
      </c>
      <c r="T300" s="16">
        <f>SUMIF('Tool Pneumatics CH4 VOC BTEX'!B:B,A300,'Tool Pneumatics CH4 VOC BTEX'!L:L)*Q300</f>
        <v>4.7951219602103591E-4</v>
      </c>
      <c r="U300" s="16">
        <f>SUMIF('Tool Pneumatics CH4 VOC BTEX'!B:B,A300,'Tool Pneumatics CH4 VOC BTEX'!N:N)*Q300</f>
        <v>1.2746272210922193E-4</v>
      </c>
    </row>
    <row r="301" spans="1:21" x14ac:dyDescent="0.25">
      <c r="A301" s="1" t="s">
        <v>2709</v>
      </c>
      <c r="B301" s="1" t="s">
        <v>1507</v>
      </c>
      <c r="C301" s="1" t="s">
        <v>2710</v>
      </c>
      <c r="D301" s="3" t="s">
        <v>2738</v>
      </c>
      <c r="E301" s="3" t="s">
        <v>23961</v>
      </c>
      <c r="F301" s="1" t="s">
        <v>2614</v>
      </c>
      <c r="G301" s="1">
        <v>0</v>
      </c>
      <c r="H301" s="1" t="s">
        <v>27474</v>
      </c>
      <c r="I301" s="1">
        <v>0</v>
      </c>
      <c r="J301" s="1" t="s">
        <v>27474</v>
      </c>
      <c r="K301" s="1">
        <f t="shared" si="16"/>
        <v>0</v>
      </c>
      <c r="L301" s="2">
        <f>SUMIFS('Basin Total Well Counts'!B:B,'Basin Total Well Counts'!A:A,F301)</f>
        <v>0</v>
      </c>
      <c r="M301" s="4">
        <f t="shared" si="17"/>
        <v>0</v>
      </c>
      <c r="N301" s="2">
        <f>SUMIF('Basin Emissions'!A:A,F301,'Basin Emissions'!B:B)</f>
        <v>0</v>
      </c>
      <c r="O301" s="8">
        <f t="shared" si="18"/>
        <v>0</v>
      </c>
      <c r="P301" s="7">
        <f>SUMIF('Tool Pneumatics CH4 VOC BTEX'!B:B,A301,'Tool Pneumatics CH4 VOC BTEX'!F:F)</f>
        <v>3.5899999141693102</v>
      </c>
      <c r="Q301" s="14">
        <f t="shared" si="19"/>
        <v>0</v>
      </c>
      <c r="R301" s="16">
        <f>SUMIF('Tool Pneumatics CH4 VOC BTEX'!B:B,A301,'Tool Pneumatics CH4 VOC BTEX'!H:H)*Q301</f>
        <v>0</v>
      </c>
      <c r="S301" s="16">
        <f>SUMIF('Tool Pneumatics CH4 VOC BTEX'!B:B,A301,'Tool Pneumatics CH4 VOC BTEX'!J:J)*Q301</f>
        <v>0</v>
      </c>
      <c r="T301" s="16">
        <f>SUMIF('Tool Pneumatics CH4 VOC BTEX'!B:B,A301,'Tool Pneumatics CH4 VOC BTEX'!L:L)*Q301</f>
        <v>0</v>
      </c>
      <c r="U301" s="16">
        <f>SUMIF('Tool Pneumatics CH4 VOC BTEX'!B:B,A301,'Tool Pneumatics CH4 VOC BTEX'!N:N)*Q301</f>
        <v>0</v>
      </c>
    </row>
    <row r="302" spans="1:21" x14ac:dyDescent="0.25">
      <c r="A302" s="1" t="s">
        <v>2711</v>
      </c>
      <c r="B302" s="1" t="s">
        <v>1507</v>
      </c>
      <c r="C302" s="1" t="s">
        <v>1814</v>
      </c>
      <c r="D302" s="3" t="s">
        <v>2738</v>
      </c>
      <c r="E302" s="3" t="s">
        <v>23961</v>
      </c>
      <c r="F302" s="1" t="s">
        <v>2665</v>
      </c>
      <c r="G302" s="1">
        <v>0</v>
      </c>
      <c r="H302" s="1" t="s">
        <v>27474</v>
      </c>
      <c r="I302" s="1">
        <v>0</v>
      </c>
      <c r="J302" s="1" t="s">
        <v>27474</v>
      </c>
      <c r="K302" s="1">
        <f t="shared" si="16"/>
        <v>0</v>
      </c>
      <c r="L302" s="2">
        <f>SUMIFS('Basin Total Well Counts'!B:B,'Basin Total Well Counts'!A:A,F302)</f>
        <v>0</v>
      </c>
      <c r="M302" s="4">
        <f t="shared" si="17"/>
        <v>0</v>
      </c>
      <c r="N302" s="2">
        <f>SUMIF('Basin Emissions'!A:A,F302,'Basin Emissions'!B:B)</f>
        <v>0</v>
      </c>
      <c r="O302" s="8">
        <f t="shared" si="18"/>
        <v>0</v>
      </c>
      <c r="P302" s="7">
        <f>SUMIF('Tool Pneumatics CH4 VOC BTEX'!B:B,A302,'Tool Pneumatics CH4 VOC BTEX'!F:F)</f>
        <v>3.5899999141693102</v>
      </c>
      <c r="Q302" s="14">
        <f t="shared" si="19"/>
        <v>0</v>
      </c>
      <c r="R302" s="16">
        <f>SUMIF('Tool Pneumatics CH4 VOC BTEX'!B:B,A302,'Tool Pneumatics CH4 VOC BTEX'!H:H)*Q302</f>
        <v>0</v>
      </c>
      <c r="S302" s="16">
        <f>SUMIF('Tool Pneumatics CH4 VOC BTEX'!B:B,A302,'Tool Pneumatics CH4 VOC BTEX'!J:J)*Q302</f>
        <v>0</v>
      </c>
      <c r="T302" s="16">
        <f>SUMIF('Tool Pneumatics CH4 VOC BTEX'!B:B,A302,'Tool Pneumatics CH4 VOC BTEX'!L:L)*Q302</f>
        <v>0</v>
      </c>
      <c r="U302" s="16">
        <f>SUMIF('Tool Pneumatics CH4 VOC BTEX'!B:B,A302,'Tool Pneumatics CH4 VOC BTEX'!N:N)*Q302</f>
        <v>0</v>
      </c>
    </row>
    <row r="303" spans="1:21" x14ac:dyDescent="0.25">
      <c r="A303" s="1" t="s">
        <v>2712</v>
      </c>
      <c r="B303" s="1" t="s">
        <v>1507</v>
      </c>
      <c r="C303" s="1" t="s">
        <v>1965</v>
      </c>
      <c r="D303" s="3" t="s">
        <v>2738</v>
      </c>
      <c r="E303" s="3" t="s">
        <v>23961</v>
      </c>
      <c r="F303" s="1" t="s">
        <v>2647</v>
      </c>
      <c r="G303" s="1">
        <v>53</v>
      </c>
      <c r="H303" s="1" t="s">
        <v>27474</v>
      </c>
      <c r="I303" s="1">
        <v>0</v>
      </c>
      <c r="J303" s="1" t="s">
        <v>27474</v>
      </c>
      <c r="K303" s="1">
        <f t="shared" si="16"/>
        <v>53</v>
      </c>
      <c r="L303" s="2">
        <f>SUMIFS('Basin Total Well Counts'!B:B,'Basin Total Well Counts'!A:A,F303)</f>
        <v>524</v>
      </c>
      <c r="M303" s="4">
        <f t="shared" si="17"/>
        <v>0.10114503816793893</v>
      </c>
      <c r="N303" s="2">
        <f>SUMIF('Basin Emissions'!A:A,F303,'Basin Emissions'!B:B)</f>
        <v>0</v>
      </c>
      <c r="O303" s="8">
        <f t="shared" si="18"/>
        <v>0</v>
      </c>
      <c r="P303" s="7">
        <f>SUMIF('Tool Pneumatics CH4 VOC BTEX'!B:B,A303,'Tool Pneumatics CH4 VOC BTEX'!F:F)</f>
        <v>3.5899999141693102</v>
      </c>
      <c r="Q303" s="14">
        <f t="shared" si="19"/>
        <v>0</v>
      </c>
      <c r="R303" s="16">
        <f>SUMIF('Tool Pneumatics CH4 VOC BTEX'!B:B,A303,'Tool Pneumatics CH4 VOC BTEX'!H:H)*Q303</f>
        <v>0</v>
      </c>
      <c r="S303" s="16">
        <f>SUMIF('Tool Pneumatics CH4 VOC BTEX'!B:B,A303,'Tool Pneumatics CH4 VOC BTEX'!J:J)*Q303</f>
        <v>0</v>
      </c>
      <c r="T303" s="16">
        <f>SUMIF('Tool Pneumatics CH4 VOC BTEX'!B:B,A303,'Tool Pneumatics CH4 VOC BTEX'!L:L)*Q303</f>
        <v>0</v>
      </c>
      <c r="U303" s="16">
        <f>SUMIF('Tool Pneumatics CH4 VOC BTEX'!B:B,A303,'Tool Pneumatics CH4 VOC BTEX'!N:N)*Q303</f>
        <v>0</v>
      </c>
    </row>
    <row r="304" spans="1:21" x14ac:dyDescent="0.25">
      <c r="A304" s="1" t="s">
        <v>2713</v>
      </c>
      <c r="B304" s="1" t="s">
        <v>1507</v>
      </c>
      <c r="C304" s="1" t="s">
        <v>2714</v>
      </c>
      <c r="D304" s="3" t="s">
        <v>2229</v>
      </c>
      <c r="E304" s="3" t="s">
        <v>23961</v>
      </c>
      <c r="F304" s="1" t="s">
        <v>2611</v>
      </c>
      <c r="G304" s="1">
        <v>11</v>
      </c>
      <c r="H304" s="1" t="s">
        <v>27474</v>
      </c>
      <c r="I304" s="1">
        <v>0</v>
      </c>
      <c r="J304" s="1" t="s">
        <v>27474</v>
      </c>
      <c r="K304" s="1">
        <f t="shared" si="16"/>
        <v>11</v>
      </c>
      <c r="L304" s="2">
        <f>SUMIFS('Basin Total Well Counts'!B:B,'Basin Total Well Counts'!A:A,F304)</f>
        <v>4076</v>
      </c>
      <c r="M304" s="4">
        <f t="shared" si="17"/>
        <v>2.6987242394504417E-3</v>
      </c>
      <c r="N304" s="2">
        <f>SUMIF('Basin Emissions'!A:A,F304,'Basin Emissions'!B:B)</f>
        <v>5707.3909445000027</v>
      </c>
      <c r="O304" s="8">
        <f t="shared" si="18"/>
        <v>15.402674285942108</v>
      </c>
      <c r="P304" s="7">
        <f>SUMIF('Tool Pneumatics CH4 VOC BTEX'!B:B,A304,'Tool Pneumatics CH4 VOC BTEX'!F:F)</f>
        <v>3.07563304901123</v>
      </c>
      <c r="Q304" s="14">
        <f t="shared" si="19"/>
        <v>5.5202839853903498</v>
      </c>
      <c r="R304" s="16">
        <f>SUMIF('Tool Pneumatics CH4 VOC BTEX'!B:B,A304,'Tool Pneumatics CH4 VOC BTEX'!H:H)*Q304</f>
        <v>1.3254284778876503E-2</v>
      </c>
      <c r="S304" s="16">
        <f>SUMIF('Tool Pneumatics CH4 VOC BTEX'!B:B,A304,'Tool Pneumatics CH4 VOC BTEX'!J:J)*Q304</f>
        <v>6.5814649048546005E-4</v>
      </c>
      <c r="T304" s="16">
        <f>SUMIF('Tool Pneumatics CH4 VOC BTEX'!B:B,A304,'Tool Pneumatics CH4 VOC BTEX'!L:L)*Q304</f>
        <v>1.6770529377312573E-2</v>
      </c>
      <c r="U304" s="16">
        <f>SUMIF('Tool Pneumatics CH4 VOC BTEX'!B:B,A304,'Tool Pneumatics CH4 VOC BTEX'!N:N)*Q304</f>
        <v>5.3010723584114476E-3</v>
      </c>
    </row>
    <row r="305" spans="1:21" x14ac:dyDescent="0.25">
      <c r="A305" s="1" t="s">
        <v>2715</v>
      </c>
      <c r="B305" s="1" t="s">
        <v>1507</v>
      </c>
      <c r="C305" s="1" t="s">
        <v>1696</v>
      </c>
      <c r="D305" s="3" t="s">
        <v>2223</v>
      </c>
      <c r="E305" s="3" t="s">
        <v>3813</v>
      </c>
      <c r="F305" s="1" t="s">
        <v>2629</v>
      </c>
      <c r="G305" s="1">
        <v>0</v>
      </c>
      <c r="H305" s="1" t="s">
        <v>27474</v>
      </c>
      <c r="I305" s="1">
        <v>0</v>
      </c>
      <c r="J305" s="1" t="s">
        <v>27474</v>
      </c>
      <c r="K305" s="1">
        <f t="shared" si="16"/>
        <v>0</v>
      </c>
      <c r="L305" s="2">
        <f>SUMIFS('Basin Total Well Counts'!B:B,'Basin Total Well Counts'!A:A,F305)</f>
        <v>0</v>
      </c>
      <c r="M305" s="4">
        <f t="shared" si="17"/>
        <v>0</v>
      </c>
      <c r="N305" s="2">
        <f>SUMIF('Basin Emissions'!A:A,F305,'Basin Emissions'!B:B)</f>
        <v>0</v>
      </c>
      <c r="O305" s="8">
        <f t="shared" si="18"/>
        <v>0</v>
      </c>
      <c r="P305" s="7">
        <f>SUMIF('Tool Pneumatics CH4 VOC BTEX'!B:B,A305,'Tool Pneumatics CH4 VOC BTEX'!F:F)</f>
        <v>3.5899999141693102</v>
      </c>
      <c r="Q305" s="14">
        <f t="shared" si="19"/>
        <v>0</v>
      </c>
      <c r="R305" s="16">
        <f>SUMIF('Tool Pneumatics CH4 VOC BTEX'!B:B,A305,'Tool Pneumatics CH4 VOC BTEX'!H:H)*Q305</f>
        <v>0</v>
      </c>
      <c r="S305" s="16">
        <f>SUMIF('Tool Pneumatics CH4 VOC BTEX'!B:B,A305,'Tool Pneumatics CH4 VOC BTEX'!J:J)*Q305</f>
        <v>0</v>
      </c>
      <c r="T305" s="16">
        <f>SUMIF('Tool Pneumatics CH4 VOC BTEX'!B:B,A305,'Tool Pneumatics CH4 VOC BTEX'!L:L)*Q305</f>
        <v>0</v>
      </c>
      <c r="U305" s="16">
        <f>SUMIF('Tool Pneumatics CH4 VOC BTEX'!B:B,A305,'Tool Pneumatics CH4 VOC BTEX'!N:N)*Q305</f>
        <v>0</v>
      </c>
    </row>
    <row r="306" spans="1:21" x14ac:dyDescent="0.25">
      <c r="A306" s="1" t="s">
        <v>2716</v>
      </c>
      <c r="B306" s="1" t="s">
        <v>1507</v>
      </c>
      <c r="C306" s="1" t="s">
        <v>2717</v>
      </c>
      <c r="D306" s="3" t="s">
        <v>2229</v>
      </c>
      <c r="E306" s="3" t="s">
        <v>23961</v>
      </c>
      <c r="F306" s="1" t="s">
        <v>2611</v>
      </c>
      <c r="G306" s="1">
        <v>0</v>
      </c>
      <c r="H306" s="1" t="s">
        <v>27474</v>
      </c>
      <c r="I306" s="1">
        <v>0</v>
      </c>
      <c r="J306" s="1" t="s">
        <v>27474</v>
      </c>
      <c r="K306" s="1">
        <f t="shared" si="16"/>
        <v>0</v>
      </c>
      <c r="L306" s="2">
        <f>SUMIFS('Basin Total Well Counts'!B:B,'Basin Total Well Counts'!A:A,F306)</f>
        <v>4076</v>
      </c>
      <c r="M306" s="4">
        <f t="shared" si="17"/>
        <v>0</v>
      </c>
      <c r="N306" s="2">
        <f>SUMIF('Basin Emissions'!A:A,F306,'Basin Emissions'!B:B)</f>
        <v>5707.3909445000027</v>
      </c>
      <c r="O306" s="8">
        <f t="shared" si="18"/>
        <v>0</v>
      </c>
      <c r="P306" s="7">
        <f>SUMIF('Tool Pneumatics CH4 VOC BTEX'!B:B,A306,'Tool Pneumatics CH4 VOC BTEX'!F:F)</f>
        <v>3.07563304901123</v>
      </c>
      <c r="Q306" s="14">
        <f t="shared" si="19"/>
        <v>0</v>
      </c>
      <c r="R306" s="16">
        <f>SUMIF('Tool Pneumatics CH4 VOC BTEX'!B:B,A306,'Tool Pneumatics CH4 VOC BTEX'!H:H)*Q306</f>
        <v>0</v>
      </c>
      <c r="S306" s="16">
        <f>SUMIF('Tool Pneumatics CH4 VOC BTEX'!B:B,A306,'Tool Pneumatics CH4 VOC BTEX'!J:J)*Q306</f>
        <v>0</v>
      </c>
      <c r="T306" s="16">
        <f>SUMIF('Tool Pneumatics CH4 VOC BTEX'!B:B,A306,'Tool Pneumatics CH4 VOC BTEX'!L:L)*Q306</f>
        <v>0</v>
      </c>
      <c r="U306" s="16">
        <f>SUMIF('Tool Pneumatics CH4 VOC BTEX'!B:B,A306,'Tool Pneumatics CH4 VOC BTEX'!N:N)*Q306</f>
        <v>0</v>
      </c>
    </row>
    <row r="307" spans="1:21" x14ac:dyDescent="0.25">
      <c r="A307" s="1" t="s">
        <v>2718</v>
      </c>
      <c r="B307" s="1" t="s">
        <v>1507</v>
      </c>
      <c r="C307" s="1" t="s">
        <v>1127</v>
      </c>
      <c r="D307" s="3" t="s">
        <v>2229</v>
      </c>
      <c r="E307" s="3" t="s">
        <v>23961</v>
      </c>
      <c r="F307" s="1" t="s">
        <v>2611</v>
      </c>
      <c r="G307" s="1">
        <v>153</v>
      </c>
      <c r="H307" s="1" t="s">
        <v>27474</v>
      </c>
      <c r="I307" s="1">
        <v>0</v>
      </c>
      <c r="J307" s="1" t="s">
        <v>27474</v>
      </c>
      <c r="K307" s="1">
        <f t="shared" si="16"/>
        <v>153</v>
      </c>
      <c r="L307" s="2">
        <f>SUMIFS('Basin Total Well Counts'!B:B,'Basin Total Well Counts'!A:A,F307)</f>
        <v>4076</v>
      </c>
      <c r="M307" s="4">
        <f t="shared" si="17"/>
        <v>3.7536800785083417E-2</v>
      </c>
      <c r="N307" s="2">
        <f>SUMIF('Basin Emissions'!A:A,F307,'Basin Emissions'!B:B)</f>
        <v>5707.3909445000027</v>
      </c>
      <c r="O307" s="8">
        <f t="shared" si="18"/>
        <v>214.23719688628569</v>
      </c>
      <c r="P307" s="7">
        <f>SUMIF('Tool Pneumatics CH4 VOC BTEX'!B:B,A307,'Tool Pneumatics CH4 VOC BTEX'!F:F)</f>
        <v>3.07563304901123</v>
      </c>
      <c r="Q307" s="14">
        <f t="shared" si="19"/>
        <v>76.782131796793038</v>
      </c>
      <c r="R307" s="16">
        <f>SUMIF('Tool Pneumatics CH4 VOC BTEX'!B:B,A307,'Tool Pneumatics CH4 VOC BTEX'!H:H)*Q307</f>
        <v>0.18435505192437315</v>
      </c>
      <c r="S307" s="16">
        <f>SUMIF('Tool Pneumatics CH4 VOC BTEX'!B:B,A307,'Tool Pneumatics CH4 VOC BTEX'!J:J)*Q307</f>
        <v>9.1542193676613978E-3</v>
      </c>
      <c r="T307" s="16">
        <f>SUMIF('Tool Pneumatics CH4 VOC BTEX'!B:B,A307,'Tool Pneumatics CH4 VOC BTEX'!L:L)*Q307</f>
        <v>0.23326281770262028</v>
      </c>
      <c r="U307" s="16">
        <f>SUMIF('Tool Pneumatics CH4 VOC BTEX'!B:B,A307,'Tool Pneumatics CH4 VOC BTEX'!N:N)*Q307</f>
        <v>7.3733097348813767E-2</v>
      </c>
    </row>
    <row r="308" spans="1:21" x14ac:dyDescent="0.25">
      <c r="A308" s="1" t="s">
        <v>2719</v>
      </c>
      <c r="B308" s="1" t="s">
        <v>1507</v>
      </c>
      <c r="C308" s="1" t="s">
        <v>2068</v>
      </c>
      <c r="D308" s="3" t="s">
        <v>2229</v>
      </c>
      <c r="E308" s="3" t="s">
        <v>23961</v>
      </c>
      <c r="F308" s="1" t="s">
        <v>2611</v>
      </c>
      <c r="G308" s="1">
        <v>289</v>
      </c>
      <c r="H308" s="1" t="s">
        <v>27474</v>
      </c>
      <c r="I308" s="1">
        <v>0</v>
      </c>
      <c r="J308" s="1" t="s">
        <v>27474</v>
      </c>
      <c r="K308" s="1">
        <f t="shared" si="16"/>
        <v>289</v>
      </c>
      <c r="L308" s="2">
        <f>SUMIFS('Basin Total Well Counts'!B:B,'Basin Total Well Counts'!A:A,F308)</f>
        <v>4076</v>
      </c>
      <c r="M308" s="4">
        <f t="shared" si="17"/>
        <v>7.090284592737979E-2</v>
      </c>
      <c r="N308" s="2">
        <f>SUMIF('Basin Emissions'!A:A,F308,'Basin Emissions'!B:B)</f>
        <v>5707.3909445000027</v>
      </c>
      <c r="O308" s="8">
        <f t="shared" si="18"/>
        <v>404.67026078520632</v>
      </c>
      <c r="P308" s="7">
        <f>SUMIF('Tool Pneumatics CH4 VOC BTEX'!B:B,A308,'Tool Pneumatics CH4 VOC BTEX'!F:F)</f>
        <v>3.07563304901123</v>
      </c>
      <c r="Q308" s="14">
        <f t="shared" si="19"/>
        <v>145.03291561616464</v>
      </c>
      <c r="R308" s="16">
        <f>SUMIF('Tool Pneumatics CH4 VOC BTEX'!B:B,A308,'Tool Pneumatics CH4 VOC BTEX'!H:H)*Q308</f>
        <v>0.34822620919048264</v>
      </c>
      <c r="S308" s="16">
        <f>SUMIF('Tool Pneumatics CH4 VOC BTEX'!B:B,A308,'Tool Pneumatics CH4 VOC BTEX'!J:J)*Q308</f>
        <v>1.7291303250027087E-2</v>
      </c>
      <c r="T308" s="16">
        <f>SUMIF('Tool Pneumatics CH4 VOC BTEX'!B:B,A308,'Tool Pneumatics CH4 VOC BTEX'!L:L)*Q308</f>
        <v>0.44060754454939394</v>
      </c>
      <c r="U308" s="16">
        <f>SUMIF('Tool Pneumatics CH4 VOC BTEX'!B:B,A308,'Tool Pneumatics CH4 VOC BTEX'!N:N)*Q308</f>
        <v>0.13927362832553711</v>
      </c>
    </row>
    <row r="309" spans="1:21" x14ac:dyDescent="0.25">
      <c r="A309" s="1" t="s">
        <v>2720</v>
      </c>
      <c r="B309" s="1" t="s">
        <v>1507</v>
      </c>
      <c r="C309" s="1" t="s">
        <v>2028</v>
      </c>
      <c r="D309" s="3" t="s">
        <v>2229</v>
      </c>
      <c r="E309" s="3" t="s">
        <v>23961</v>
      </c>
      <c r="F309" s="1" t="s">
        <v>2611</v>
      </c>
      <c r="G309" s="1">
        <v>3311</v>
      </c>
      <c r="H309" s="1" t="s">
        <v>27474</v>
      </c>
      <c r="I309" s="1">
        <v>1</v>
      </c>
      <c r="J309" s="1" t="s">
        <v>27474</v>
      </c>
      <c r="K309" s="1">
        <f t="shared" si="16"/>
        <v>3312</v>
      </c>
      <c r="L309" s="2">
        <f>SUMIFS('Basin Total Well Counts'!B:B,'Basin Total Well Counts'!A:A,F309)</f>
        <v>4076</v>
      </c>
      <c r="M309" s="4">
        <f t="shared" si="17"/>
        <v>0.81256133464180569</v>
      </c>
      <c r="N309" s="2">
        <f>SUMIF('Basin Emissions'!A:A,F309,'Basin Emissions'!B:B)</f>
        <v>5707.3909445000027</v>
      </c>
      <c r="O309" s="8">
        <f t="shared" si="18"/>
        <v>4637.6052031854779</v>
      </c>
      <c r="P309" s="7">
        <f>SUMIF('Tool Pneumatics CH4 VOC BTEX'!B:B,A309,'Tool Pneumatics CH4 VOC BTEX'!F:F)</f>
        <v>3.07563304901123</v>
      </c>
      <c r="Q309" s="14">
        <f t="shared" si="19"/>
        <v>1662.1073236011671</v>
      </c>
      <c r="R309" s="16">
        <f>SUMIF('Tool Pneumatics CH4 VOC BTEX'!B:B,A309,'Tool Pneumatics CH4 VOC BTEX'!H:H)*Q309</f>
        <v>3.990744653421725</v>
      </c>
      <c r="S309" s="16">
        <f>SUMIF('Tool Pneumatics CH4 VOC BTEX'!B:B,A309,'Tool Pneumatics CH4 VOC BTEX'!J:J)*Q309</f>
        <v>0.19816192513525849</v>
      </c>
      <c r="T309" s="16">
        <f>SUMIF('Tool Pneumatics CH4 VOC BTEX'!B:B,A309,'Tool Pneumatics CH4 VOC BTEX'!L:L)*Q309</f>
        <v>5.0494539361508393</v>
      </c>
      <c r="U309" s="16">
        <f>SUMIF('Tool Pneumatics CH4 VOC BTEX'!B:B,A309,'Tool Pneumatics CH4 VOC BTEX'!N:N)*Q309</f>
        <v>1.596104695550792</v>
      </c>
    </row>
    <row r="310" spans="1:21" x14ac:dyDescent="0.25">
      <c r="A310" s="1" t="s">
        <v>2722</v>
      </c>
      <c r="B310" s="1" t="s">
        <v>1592</v>
      </c>
      <c r="C310" s="1" t="s">
        <v>1895</v>
      </c>
      <c r="D310" s="3" t="s">
        <v>2229</v>
      </c>
      <c r="E310" s="3" t="s">
        <v>23961</v>
      </c>
      <c r="F310" s="1" t="s">
        <v>2721</v>
      </c>
      <c r="G310" s="1">
        <v>0</v>
      </c>
      <c r="H310" s="1" t="s">
        <v>27474</v>
      </c>
      <c r="I310" s="1">
        <v>0</v>
      </c>
      <c r="J310" s="1" t="s">
        <v>27474</v>
      </c>
      <c r="K310" s="1">
        <f t="shared" si="16"/>
        <v>0</v>
      </c>
      <c r="L310" s="2">
        <f>SUMIFS('Basin Total Well Counts'!B:B,'Basin Total Well Counts'!A:A,F310)</f>
        <v>0</v>
      </c>
      <c r="M310" s="4">
        <f t="shared" si="17"/>
        <v>0</v>
      </c>
      <c r="N310" s="2">
        <f>SUMIF('Basin Emissions'!A:A,F310,'Basin Emissions'!B:B)</f>
        <v>382.18323590000006</v>
      </c>
      <c r="O310" s="8">
        <f t="shared" si="18"/>
        <v>0</v>
      </c>
      <c r="P310" s="7">
        <f>SUMIF('Tool Pneumatics CH4 VOC BTEX'!B:B,A310,'Tool Pneumatics CH4 VOC BTEX'!F:F)</f>
        <v>3.5899999141693102</v>
      </c>
      <c r="Q310" s="14">
        <f t="shared" si="19"/>
        <v>0</v>
      </c>
      <c r="R310" s="16">
        <f>SUMIF('Tool Pneumatics CH4 VOC BTEX'!B:B,A310,'Tool Pneumatics CH4 VOC BTEX'!H:H)*Q310</f>
        <v>0</v>
      </c>
      <c r="S310" s="16">
        <f>SUMIF('Tool Pneumatics CH4 VOC BTEX'!B:B,A310,'Tool Pneumatics CH4 VOC BTEX'!J:J)*Q310</f>
        <v>0</v>
      </c>
      <c r="T310" s="16">
        <f>SUMIF('Tool Pneumatics CH4 VOC BTEX'!B:B,A310,'Tool Pneumatics CH4 VOC BTEX'!L:L)*Q310</f>
        <v>0</v>
      </c>
      <c r="U310" s="16">
        <f>SUMIF('Tool Pneumatics CH4 VOC BTEX'!B:B,A310,'Tool Pneumatics CH4 VOC BTEX'!N:N)*Q310</f>
        <v>0</v>
      </c>
    </row>
    <row r="311" spans="1:21" x14ac:dyDescent="0.25">
      <c r="A311" s="1" t="s">
        <v>2723</v>
      </c>
      <c r="B311" s="1" t="s">
        <v>1592</v>
      </c>
      <c r="C311" s="1" t="s">
        <v>1564</v>
      </c>
      <c r="D311" s="3" t="s">
        <v>2240</v>
      </c>
      <c r="E311" s="3" t="s">
        <v>23961</v>
      </c>
      <c r="F311" s="1" t="s">
        <v>2721</v>
      </c>
      <c r="G311" s="1">
        <v>0</v>
      </c>
      <c r="H311" s="1" t="s">
        <v>27474</v>
      </c>
      <c r="I311" s="1">
        <v>0</v>
      </c>
      <c r="J311" s="1" t="s">
        <v>27474</v>
      </c>
      <c r="K311" s="1">
        <f t="shared" si="16"/>
        <v>0</v>
      </c>
      <c r="L311" s="2">
        <f>SUMIFS('Basin Total Well Counts'!B:B,'Basin Total Well Counts'!A:A,F311)</f>
        <v>0</v>
      </c>
      <c r="M311" s="4">
        <f t="shared" si="17"/>
        <v>0</v>
      </c>
      <c r="N311" s="2">
        <f>SUMIF('Basin Emissions'!A:A,F311,'Basin Emissions'!B:B)</f>
        <v>382.18323590000006</v>
      </c>
      <c r="O311" s="8">
        <f t="shared" si="18"/>
        <v>0</v>
      </c>
      <c r="P311" s="7">
        <f>SUMIF('Tool Pneumatics CH4 VOC BTEX'!B:B,A311,'Tool Pneumatics CH4 VOC BTEX'!F:F)</f>
        <v>3.5899999141693102</v>
      </c>
      <c r="Q311" s="14">
        <f t="shared" si="19"/>
        <v>0</v>
      </c>
      <c r="R311" s="16">
        <f>SUMIF('Tool Pneumatics CH4 VOC BTEX'!B:B,A311,'Tool Pneumatics CH4 VOC BTEX'!H:H)*Q311</f>
        <v>0</v>
      </c>
      <c r="S311" s="16">
        <f>SUMIF('Tool Pneumatics CH4 VOC BTEX'!B:B,A311,'Tool Pneumatics CH4 VOC BTEX'!J:J)*Q311</f>
        <v>0</v>
      </c>
      <c r="T311" s="16">
        <f>SUMIF('Tool Pneumatics CH4 VOC BTEX'!B:B,A311,'Tool Pneumatics CH4 VOC BTEX'!L:L)*Q311</f>
        <v>0</v>
      </c>
      <c r="U311" s="16">
        <f>SUMIF('Tool Pneumatics CH4 VOC BTEX'!B:B,A311,'Tool Pneumatics CH4 VOC BTEX'!N:N)*Q311</f>
        <v>0</v>
      </c>
    </row>
    <row r="312" spans="1:21" x14ac:dyDescent="0.25">
      <c r="A312" s="1" t="s">
        <v>2724</v>
      </c>
      <c r="B312" s="1" t="s">
        <v>1592</v>
      </c>
      <c r="C312" s="1" t="s">
        <v>2725</v>
      </c>
      <c r="D312" s="3" t="s">
        <v>2240</v>
      </c>
      <c r="E312" s="3" t="s">
        <v>23961</v>
      </c>
      <c r="F312" s="1" t="s">
        <v>2721</v>
      </c>
      <c r="G312" s="1">
        <v>0</v>
      </c>
      <c r="H312" s="1" t="s">
        <v>27474</v>
      </c>
      <c r="I312" s="1">
        <v>0</v>
      </c>
      <c r="J312" s="1" t="s">
        <v>27474</v>
      </c>
      <c r="K312" s="1">
        <f t="shared" si="16"/>
        <v>0</v>
      </c>
      <c r="L312" s="2">
        <f>SUMIFS('Basin Total Well Counts'!B:B,'Basin Total Well Counts'!A:A,F312)</f>
        <v>0</v>
      </c>
      <c r="M312" s="4">
        <f t="shared" si="17"/>
        <v>0</v>
      </c>
      <c r="N312" s="2">
        <f>SUMIF('Basin Emissions'!A:A,F312,'Basin Emissions'!B:B)</f>
        <v>382.18323590000006</v>
      </c>
      <c r="O312" s="8">
        <f t="shared" si="18"/>
        <v>0</v>
      </c>
      <c r="P312" s="7">
        <f>SUMIF('Tool Pneumatics CH4 VOC BTEX'!B:B,A312,'Tool Pneumatics CH4 VOC BTEX'!F:F)</f>
        <v>3.5899999141693102</v>
      </c>
      <c r="Q312" s="14">
        <f t="shared" si="19"/>
        <v>0</v>
      </c>
      <c r="R312" s="16">
        <f>SUMIF('Tool Pneumatics CH4 VOC BTEX'!B:B,A312,'Tool Pneumatics CH4 VOC BTEX'!H:H)*Q312</f>
        <v>0</v>
      </c>
      <c r="S312" s="16">
        <f>SUMIF('Tool Pneumatics CH4 VOC BTEX'!B:B,A312,'Tool Pneumatics CH4 VOC BTEX'!J:J)*Q312</f>
        <v>0</v>
      </c>
      <c r="T312" s="16">
        <f>SUMIF('Tool Pneumatics CH4 VOC BTEX'!B:B,A312,'Tool Pneumatics CH4 VOC BTEX'!L:L)*Q312</f>
        <v>0</v>
      </c>
      <c r="U312" s="16">
        <f>SUMIF('Tool Pneumatics CH4 VOC BTEX'!B:B,A312,'Tool Pneumatics CH4 VOC BTEX'!N:N)*Q312</f>
        <v>0</v>
      </c>
    </row>
    <row r="313" spans="1:21" x14ac:dyDescent="0.25">
      <c r="A313" s="1" t="s">
        <v>2726</v>
      </c>
      <c r="B313" s="1" t="s">
        <v>1592</v>
      </c>
      <c r="C313" s="1" t="s">
        <v>1512</v>
      </c>
      <c r="D313" s="3" t="s">
        <v>2240</v>
      </c>
      <c r="E313" s="3" t="s">
        <v>23961</v>
      </c>
      <c r="F313" s="1" t="s">
        <v>2721</v>
      </c>
      <c r="G313" s="1">
        <v>0</v>
      </c>
      <c r="H313" s="1" t="s">
        <v>27474</v>
      </c>
      <c r="I313" s="1">
        <v>0</v>
      </c>
      <c r="J313" s="1" t="s">
        <v>27474</v>
      </c>
      <c r="K313" s="1">
        <f t="shared" si="16"/>
        <v>0</v>
      </c>
      <c r="L313" s="2">
        <f>SUMIFS('Basin Total Well Counts'!B:B,'Basin Total Well Counts'!A:A,F313)</f>
        <v>0</v>
      </c>
      <c r="M313" s="4">
        <f t="shared" si="17"/>
        <v>0</v>
      </c>
      <c r="N313" s="2">
        <f>SUMIF('Basin Emissions'!A:A,F313,'Basin Emissions'!B:B)</f>
        <v>382.18323590000006</v>
      </c>
      <c r="O313" s="8">
        <f t="shared" si="18"/>
        <v>0</v>
      </c>
      <c r="P313" s="7">
        <f>SUMIF('Tool Pneumatics CH4 VOC BTEX'!B:B,A313,'Tool Pneumatics CH4 VOC BTEX'!F:F)</f>
        <v>3.5899999141693102</v>
      </c>
      <c r="Q313" s="14">
        <f t="shared" si="19"/>
        <v>0</v>
      </c>
      <c r="R313" s="16">
        <f>SUMIF('Tool Pneumatics CH4 VOC BTEX'!B:B,A313,'Tool Pneumatics CH4 VOC BTEX'!H:H)*Q313</f>
        <v>0</v>
      </c>
      <c r="S313" s="16">
        <f>SUMIF('Tool Pneumatics CH4 VOC BTEX'!B:B,A313,'Tool Pneumatics CH4 VOC BTEX'!J:J)*Q313</f>
        <v>0</v>
      </c>
      <c r="T313" s="16">
        <f>SUMIF('Tool Pneumatics CH4 VOC BTEX'!B:B,A313,'Tool Pneumatics CH4 VOC BTEX'!L:L)*Q313</f>
        <v>0</v>
      </c>
      <c r="U313" s="16">
        <f>SUMIF('Tool Pneumatics CH4 VOC BTEX'!B:B,A313,'Tool Pneumatics CH4 VOC BTEX'!N:N)*Q313</f>
        <v>0</v>
      </c>
    </row>
    <row r="314" spans="1:21" x14ac:dyDescent="0.25">
      <c r="A314" s="1" t="s">
        <v>2727</v>
      </c>
      <c r="B314" s="1" t="s">
        <v>1592</v>
      </c>
      <c r="C314" s="1" t="s">
        <v>2117</v>
      </c>
      <c r="D314" s="3" t="s">
        <v>1015</v>
      </c>
      <c r="E314" s="3" t="s">
        <v>23961</v>
      </c>
      <c r="F314" s="1" t="s">
        <v>2721</v>
      </c>
      <c r="G314" s="1">
        <v>0</v>
      </c>
      <c r="H314" s="1" t="s">
        <v>27474</v>
      </c>
      <c r="I314" s="1">
        <v>0</v>
      </c>
      <c r="J314" s="1" t="s">
        <v>27474</v>
      </c>
      <c r="K314" s="1">
        <f t="shared" si="16"/>
        <v>0</v>
      </c>
      <c r="L314" s="2">
        <f>SUMIFS('Basin Total Well Counts'!B:B,'Basin Total Well Counts'!A:A,F314)</f>
        <v>0</v>
      </c>
      <c r="M314" s="4">
        <f t="shared" si="17"/>
        <v>0</v>
      </c>
      <c r="N314" s="2">
        <f>SUMIF('Basin Emissions'!A:A,F314,'Basin Emissions'!B:B)</f>
        <v>382.18323590000006</v>
      </c>
      <c r="O314" s="8">
        <f t="shared" si="18"/>
        <v>0</v>
      </c>
      <c r="P314" s="7">
        <f>SUMIF('Tool Pneumatics CH4 VOC BTEX'!B:B,A314,'Tool Pneumatics CH4 VOC BTEX'!F:F)</f>
        <v>3.5899999141693102</v>
      </c>
      <c r="Q314" s="14">
        <f t="shared" si="19"/>
        <v>0</v>
      </c>
      <c r="R314" s="16">
        <f>SUMIF('Tool Pneumatics CH4 VOC BTEX'!B:B,A314,'Tool Pneumatics CH4 VOC BTEX'!H:H)*Q314</f>
        <v>0</v>
      </c>
      <c r="S314" s="16">
        <f>SUMIF('Tool Pneumatics CH4 VOC BTEX'!B:B,A314,'Tool Pneumatics CH4 VOC BTEX'!J:J)*Q314</f>
        <v>0</v>
      </c>
      <c r="T314" s="16">
        <f>SUMIF('Tool Pneumatics CH4 VOC BTEX'!B:B,A314,'Tool Pneumatics CH4 VOC BTEX'!L:L)*Q314</f>
        <v>0</v>
      </c>
      <c r="U314" s="16">
        <f>SUMIF('Tool Pneumatics CH4 VOC BTEX'!B:B,A314,'Tool Pneumatics CH4 VOC BTEX'!N:N)*Q314</f>
        <v>0</v>
      </c>
    </row>
    <row r="315" spans="1:21" x14ac:dyDescent="0.25">
      <c r="A315" s="1" t="s">
        <v>2728</v>
      </c>
      <c r="B315" s="1" t="s">
        <v>1592</v>
      </c>
      <c r="C315" s="1" t="s">
        <v>1877</v>
      </c>
      <c r="D315" s="3" t="s">
        <v>2229</v>
      </c>
      <c r="E315" s="3" t="s">
        <v>23961</v>
      </c>
      <c r="F315" s="1" t="s">
        <v>2721</v>
      </c>
      <c r="G315" s="1">
        <v>0</v>
      </c>
      <c r="H315" s="1" t="s">
        <v>27474</v>
      </c>
      <c r="I315" s="1">
        <v>0</v>
      </c>
      <c r="J315" s="1" t="s">
        <v>27474</v>
      </c>
      <c r="K315" s="1">
        <f t="shared" si="16"/>
        <v>0</v>
      </c>
      <c r="L315" s="2">
        <f>SUMIFS('Basin Total Well Counts'!B:B,'Basin Total Well Counts'!A:A,F315)</f>
        <v>0</v>
      </c>
      <c r="M315" s="4">
        <f t="shared" si="17"/>
        <v>0</v>
      </c>
      <c r="N315" s="2">
        <f>SUMIF('Basin Emissions'!A:A,F315,'Basin Emissions'!B:B)</f>
        <v>382.18323590000006</v>
      </c>
      <c r="O315" s="8">
        <f t="shared" si="18"/>
        <v>0</v>
      </c>
      <c r="P315" s="7">
        <f>SUMIF('Tool Pneumatics CH4 VOC BTEX'!B:B,A315,'Tool Pneumatics CH4 VOC BTEX'!F:F)</f>
        <v>3.5899999141693102</v>
      </c>
      <c r="Q315" s="14">
        <f t="shared" si="19"/>
        <v>0</v>
      </c>
      <c r="R315" s="16">
        <f>SUMIF('Tool Pneumatics CH4 VOC BTEX'!B:B,A315,'Tool Pneumatics CH4 VOC BTEX'!H:H)*Q315</f>
        <v>0</v>
      </c>
      <c r="S315" s="16">
        <f>SUMIF('Tool Pneumatics CH4 VOC BTEX'!B:B,A315,'Tool Pneumatics CH4 VOC BTEX'!J:J)*Q315</f>
        <v>0</v>
      </c>
      <c r="T315" s="16">
        <f>SUMIF('Tool Pneumatics CH4 VOC BTEX'!B:B,A315,'Tool Pneumatics CH4 VOC BTEX'!L:L)*Q315</f>
        <v>0</v>
      </c>
      <c r="U315" s="16">
        <f>SUMIF('Tool Pneumatics CH4 VOC BTEX'!B:B,A315,'Tool Pneumatics CH4 VOC BTEX'!N:N)*Q315</f>
        <v>0</v>
      </c>
    </row>
    <row r="316" spans="1:21" x14ac:dyDescent="0.25">
      <c r="A316" s="1" t="s">
        <v>2729</v>
      </c>
      <c r="B316" s="1" t="s">
        <v>1592</v>
      </c>
      <c r="C316" s="1" t="s">
        <v>2730</v>
      </c>
      <c r="D316" s="3" t="s">
        <v>2229</v>
      </c>
      <c r="E316" s="3" t="s">
        <v>23961</v>
      </c>
      <c r="F316" s="1" t="s">
        <v>2721</v>
      </c>
      <c r="G316" s="1">
        <v>0</v>
      </c>
      <c r="H316" s="1" t="s">
        <v>27474</v>
      </c>
      <c r="I316" s="1">
        <v>0</v>
      </c>
      <c r="J316" s="1" t="s">
        <v>27474</v>
      </c>
      <c r="K316" s="1">
        <f t="shared" si="16"/>
        <v>0</v>
      </c>
      <c r="L316" s="2">
        <f>SUMIFS('Basin Total Well Counts'!B:B,'Basin Total Well Counts'!A:A,F316)</f>
        <v>0</v>
      </c>
      <c r="M316" s="4">
        <f t="shared" si="17"/>
        <v>0</v>
      </c>
      <c r="N316" s="2">
        <f>SUMIF('Basin Emissions'!A:A,F316,'Basin Emissions'!B:B)</f>
        <v>382.18323590000006</v>
      </c>
      <c r="O316" s="8">
        <f t="shared" si="18"/>
        <v>0</v>
      </c>
      <c r="P316" s="7">
        <f>SUMIF('Tool Pneumatics CH4 VOC BTEX'!B:B,A316,'Tool Pneumatics CH4 VOC BTEX'!F:F)</f>
        <v>3.5899999141693102</v>
      </c>
      <c r="Q316" s="14">
        <f t="shared" si="19"/>
        <v>0</v>
      </c>
      <c r="R316" s="16">
        <f>SUMIF('Tool Pneumatics CH4 VOC BTEX'!B:B,A316,'Tool Pneumatics CH4 VOC BTEX'!H:H)*Q316</f>
        <v>0</v>
      </c>
      <c r="S316" s="16">
        <f>SUMIF('Tool Pneumatics CH4 VOC BTEX'!B:B,A316,'Tool Pneumatics CH4 VOC BTEX'!J:J)*Q316</f>
        <v>0</v>
      </c>
      <c r="T316" s="16">
        <f>SUMIF('Tool Pneumatics CH4 VOC BTEX'!B:B,A316,'Tool Pneumatics CH4 VOC BTEX'!L:L)*Q316</f>
        <v>0</v>
      </c>
      <c r="U316" s="16">
        <f>SUMIF('Tool Pneumatics CH4 VOC BTEX'!B:B,A316,'Tool Pneumatics CH4 VOC BTEX'!N:N)*Q316</f>
        <v>0</v>
      </c>
    </row>
    <row r="317" spans="1:21" x14ac:dyDescent="0.25">
      <c r="A317" s="1" t="s">
        <v>2731</v>
      </c>
      <c r="B317" s="1" t="s">
        <v>1592</v>
      </c>
      <c r="C317" s="1" t="s">
        <v>2187</v>
      </c>
      <c r="D317" s="3" t="s">
        <v>2229</v>
      </c>
      <c r="E317" s="3" t="s">
        <v>23961</v>
      </c>
      <c r="F317" s="1" t="s">
        <v>2721</v>
      </c>
      <c r="G317" s="1">
        <v>0</v>
      </c>
      <c r="H317" s="1" t="s">
        <v>27474</v>
      </c>
      <c r="I317" s="1">
        <v>0</v>
      </c>
      <c r="J317" s="1" t="s">
        <v>27474</v>
      </c>
      <c r="K317" s="1">
        <f t="shared" si="16"/>
        <v>0</v>
      </c>
      <c r="L317" s="2">
        <f>SUMIFS('Basin Total Well Counts'!B:B,'Basin Total Well Counts'!A:A,F317)</f>
        <v>0</v>
      </c>
      <c r="M317" s="4">
        <f t="shared" si="17"/>
        <v>0</v>
      </c>
      <c r="N317" s="2">
        <f>SUMIF('Basin Emissions'!A:A,F317,'Basin Emissions'!B:B)</f>
        <v>382.18323590000006</v>
      </c>
      <c r="O317" s="8">
        <f t="shared" si="18"/>
        <v>0</v>
      </c>
      <c r="P317" s="7">
        <f>SUMIF('Tool Pneumatics CH4 VOC BTEX'!B:B,A317,'Tool Pneumatics CH4 VOC BTEX'!F:F)</f>
        <v>3.5899999141693102</v>
      </c>
      <c r="Q317" s="14">
        <f t="shared" si="19"/>
        <v>0</v>
      </c>
      <c r="R317" s="16">
        <f>SUMIF('Tool Pneumatics CH4 VOC BTEX'!B:B,A317,'Tool Pneumatics CH4 VOC BTEX'!H:H)*Q317</f>
        <v>0</v>
      </c>
      <c r="S317" s="16">
        <f>SUMIF('Tool Pneumatics CH4 VOC BTEX'!B:B,A317,'Tool Pneumatics CH4 VOC BTEX'!J:J)*Q317</f>
        <v>0</v>
      </c>
      <c r="T317" s="16">
        <f>SUMIF('Tool Pneumatics CH4 VOC BTEX'!B:B,A317,'Tool Pneumatics CH4 VOC BTEX'!L:L)*Q317</f>
        <v>0</v>
      </c>
      <c r="U317" s="16">
        <f>SUMIF('Tool Pneumatics CH4 VOC BTEX'!B:B,A317,'Tool Pneumatics CH4 VOC BTEX'!N:N)*Q317</f>
        <v>0</v>
      </c>
    </row>
    <row r="318" spans="1:21" x14ac:dyDescent="0.25">
      <c r="A318" s="1" t="s">
        <v>2736</v>
      </c>
      <c r="B318" s="1" t="s">
        <v>1541</v>
      </c>
      <c r="C318" s="1" t="s">
        <v>2737</v>
      </c>
      <c r="D318" s="3" t="s">
        <v>2229</v>
      </c>
      <c r="E318" s="3" t="s">
        <v>23961</v>
      </c>
      <c r="F318" s="1" t="s">
        <v>2732</v>
      </c>
      <c r="G318" s="1">
        <v>0</v>
      </c>
      <c r="H318" s="1" t="s">
        <v>27474</v>
      </c>
      <c r="I318" s="1">
        <v>0</v>
      </c>
      <c r="J318" s="1" t="s">
        <v>27474</v>
      </c>
      <c r="K318" s="1">
        <f t="shared" si="16"/>
        <v>0</v>
      </c>
      <c r="L318" s="2">
        <f>SUMIFS('Basin Total Well Counts'!B:B,'Basin Total Well Counts'!A:A,F318)</f>
        <v>0</v>
      </c>
      <c r="M318" s="4">
        <f t="shared" si="17"/>
        <v>0</v>
      </c>
      <c r="N318" s="2">
        <f>SUMIF('Basin Emissions'!A:A,F318,'Basin Emissions'!B:B)</f>
        <v>22.899069699999998</v>
      </c>
      <c r="O318" s="8">
        <f t="shared" si="18"/>
        <v>0</v>
      </c>
      <c r="P318" s="7">
        <f>SUMIF('Tool Pneumatics CH4 VOC BTEX'!B:B,A318,'Tool Pneumatics CH4 VOC BTEX'!F:F)</f>
        <v>3.5899999141693102</v>
      </c>
      <c r="Q318" s="14">
        <f t="shared" si="19"/>
        <v>0</v>
      </c>
      <c r="R318" s="16">
        <f>SUMIF('Tool Pneumatics CH4 VOC BTEX'!B:B,A318,'Tool Pneumatics CH4 VOC BTEX'!H:H)*Q318</f>
        <v>0</v>
      </c>
      <c r="S318" s="16">
        <f>SUMIF('Tool Pneumatics CH4 VOC BTEX'!B:B,A318,'Tool Pneumatics CH4 VOC BTEX'!J:J)*Q318</f>
        <v>0</v>
      </c>
      <c r="T318" s="16">
        <f>SUMIF('Tool Pneumatics CH4 VOC BTEX'!B:B,A318,'Tool Pneumatics CH4 VOC BTEX'!L:L)*Q318</f>
        <v>0</v>
      </c>
      <c r="U318" s="16">
        <f>SUMIF('Tool Pneumatics CH4 VOC BTEX'!B:B,A318,'Tool Pneumatics CH4 VOC BTEX'!N:N)*Q318</f>
        <v>0</v>
      </c>
    </row>
    <row r="319" spans="1:21" x14ac:dyDescent="0.25">
      <c r="A319" s="1" t="s">
        <v>2733</v>
      </c>
      <c r="B319" s="1" t="s">
        <v>1662</v>
      </c>
      <c r="C319" s="1" t="s">
        <v>2006</v>
      </c>
      <c r="D319" s="3" t="s">
        <v>2229</v>
      </c>
      <c r="E319" s="3" t="s">
        <v>23961</v>
      </c>
      <c r="F319" s="1" t="s">
        <v>2732</v>
      </c>
      <c r="G319" s="1">
        <v>0</v>
      </c>
      <c r="H319" s="1" t="s">
        <v>27474</v>
      </c>
      <c r="I319" s="1">
        <v>0</v>
      </c>
      <c r="J319" s="1" t="s">
        <v>27474</v>
      </c>
      <c r="K319" s="1">
        <f t="shared" si="16"/>
        <v>0</v>
      </c>
      <c r="L319" s="2">
        <f>SUMIFS('Basin Total Well Counts'!B:B,'Basin Total Well Counts'!A:A,F319)</f>
        <v>0</v>
      </c>
      <c r="M319" s="4">
        <f t="shared" si="17"/>
        <v>0</v>
      </c>
      <c r="N319" s="2">
        <f>SUMIF('Basin Emissions'!A:A,F319,'Basin Emissions'!B:B)</f>
        <v>22.899069699999998</v>
      </c>
      <c r="O319" s="8">
        <f t="shared" si="18"/>
        <v>0</v>
      </c>
      <c r="P319" s="7">
        <f>SUMIF('Tool Pneumatics CH4 VOC BTEX'!B:B,A319,'Tool Pneumatics CH4 VOC BTEX'!F:F)</f>
        <v>3.5899999141693102</v>
      </c>
      <c r="Q319" s="14">
        <f t="shared" si="19"/>
        <v>0</v>
      </c>
      <c r="R319" s="16">
        <f>SUMIF('Tool Pneumatics CH4 VOC BTEX'!B:B,A319,'Tool Pneumatics CH4 VOC BTEX'!H:H)*Q319</f>
        <v>0</v>
      </c>
      <c r="S319" s="16">
        <f>SUMIF('Tool Pneumatics CH4 VOC BTEX'!B:B,A319,'Tool Pneumatics CH4 VOC BTEX'!J:J)*Q319</f>
        <v>0</v>
      </c>
      <c r="T319" s="16">
        <f>SUMIF('Tool Pneumatics CH4 VOC BTEX'!B:B,A319,'Tool Pneumatics CH4 VOC BTEX'!L:L)*Q319</f>
        <v>0</v>
      </c>
      <c r="U319" s="16">
        <f>SUMIF('Tool Pneumatics CH4 VOC BTEX'!B:B,A319,'Tool Pneumatics CH4 VOC BTEX'!N:N)*Q319</f>
        <v>0</v>
      </c>
    </row>
    <row r="320" spans="1:21" x14ac:dyDescent="0.25">
      <c r="A320" s="1" t="s">
        <v>2734</v>
      </c>
      <c r="B320" s="1" t="s">
        <v>1662</v>
      </c>
      <c r="C320" s="1" t="s">
        <v>1749</v>
      </c>
      <c r="D320" s="3" t="s">
        <v>2229</v>
      </c>
      <c r="E320" s="3" t="s">
        <v>23961</v>
      </c>
      <c r="F320" s="1" t="s">
        <v>2732</v>
      </c>
      <c r="G320" s="1">
        <v>0</v>
      </c>
      <c r="H320" s="1" t="s">
        <v>27474</v>
      </c>
      <c r="I320" s="1">
        <v>0</v>
      </c>
      <c r="J320" s="1" t="s">
        <v>27474</v>
      </c>
      <c r="K320" s="1">
        <f t="shared" si="16"/>
        <v>0</v>
      </c>
      <c r="L320" s="2">
        <f>SUMIFS('Basin Total Well Counts'!B:B,'Basin Total Well Counts'!A:A,F320)</f>
        <v>0</v>
      </c>
      <c r="M320" s="4">
        <f t="shared" si="17"/>
        <v>0</v>
      </c>
      <c r="N320" s="2">
        <f>SUMIF('Basin Emissions'!A:A,F320,'Basin Emissions'!B:B)</f>
        <v>22.899069699999998</v>
      </c>
      <c r="O320" s="8">
        <f t="shared" si="18"/>
        <v>0</v>
      </c>
      <c r="P320" s="7">
        <f>SUMIF('Tool Pneumatics CH4 VOC BTEX'!B:B,A320,'Tool Pneumatics CH4 VOC BTEX'!F:F)</f>
        <v>3.5899999141693102</v>
      </c>
      <c r="Q320" s="14">
        <f t="shared" si="19"/>
        <v>0</v>
      </c>
      <c r="R320" s="16">
        <f>SUMIF('Tool Pneumatics CH4 VOC BTEX'!B:B,A320,'Tool Pneumatics CH4 VOC BTEX'!H:H)*Q320</f>
        <v>0</v>
      </c>
      <c r="S320" s="16">
        <f>SUMIF('Tool Pneumatics CH4 VOC BTEX'!B:B,A320,'Tool Pneumatics CH4 VOC BTEX'!J:J)*Q320</f>
        <v>0</v>
      </c>
      <c r="T320" s="16">
        <f>SUMIF('Tool Pneumatics CH4 VOC BTEX'!B:B,A320,'Tool Pneumatics CH4 VOC BTEX'!L:L)*Q320</f>
        <v>0</v>
      </c>
      <c r="U320" s="16">
        <f>SUMIF('Tool Pneumatics CH4 VOC BTEX'!B:B,A320,'Tool Pneumatics CH4 VOC BTEX'!N:N)*Q320</f>
        <v>0</v>
      </c>
    </row>
    <row r="321" spans="1:21" x14ac:dyDescent="0.25">
      <c r="A321" s="1" t="s">
        <v>2735</v>
      </c>
      <c r="B321" s="1" t="s">
        <v>1662</v>
      </c>
      <c r="C321" s="1" t="s">
        <v>1996</v>
      </c>
      <c r="D321" s="3" t="s">
        <v>2229</v>
      </c>
      <c r="E321" s="3" t="s">
        <v>23961</v>
      </c>
      <c r="F321" s="1" t="s">
        <v>2732</v>
      </c>
      <c r="G321" s="1">
        <v>0</v>
      </c>
      <c r="H321" s="1" t="s">
        <v>27474</v>
      </c>
      <c r="I321" s="1">
        <v>0</v>
      </c>
      <c r="J321" s="1" t="s">
        <v>27474</v>
      </c>
      <c r="K321" s="1">
        <f t="shared" si="16"/>
        <v>0</v>
      </c>
      <c r="L321" s="2">
        <f>SUMIFS('Basin Total Well Counts'!B:B,'Basin Total Well Counts'!A:A,F321)</f>
        <v>0</v>
      </c>
      <c r="M321" s="4">
        <f t="shared" si="17"/>
        <v>0</v>
      </c>
      <c r="N321" s="2">
        <f>SUMIF('Basin Emissions'!A:A,F321,'Basin Emissions'!B:B)</f>
        <v>22.899069699999998</v>
      </c>
      <c r="O321" s="8">
        <f t="shared" si="18"/>
        <v>0</v>
      </c>
      <c r="P321" s="7">
        <f>SUMIF('Tool Pneumatics CH4 VOC BTEX'!B:B,A321,'Tool Pneumatics CH4 VOC BTEX'!F:F)</f>
        <v>3.5899999141693102</v>
      </c>
      <c r="Q321" s="14">
        <f t="shared" si="19"/>
        <v>0</v>
      </c>
      <c r="R321" s="16">
        <f>SUMIF('Tool Pneumatics CH4 VOC BTEX'!B:B,A321,'Tool Pneumatics CH4 VOC BTEX'!H:H)*Q321</f>
        <v>0</v>
      </c>
      <c r="S321" s="16">
        <f>SUMIF('Tool Pneumatics CH4 VOC BTEX'!B:B,A321,'Tool Pneumatics CH4 VOC BTEX'!J:J)*Q321</f>
        <v>0</v>
      </c>
      <c r="T321" s="16">
        <f>SUMIF('Tool Pneumatics CH4 VOC BTEX'!B:B,A321,'Tool Pneumatics CH4 VOC BTEX'!L:L)*Q321</f>
        <v>0</v>
      </c>
      <c r="U321" s="16">
        <f>SUMIF('Tool Pneumatics CH4 VOC BTEX'!B:B,A321,'Tool Pneumatics CH4 VOC BTEX'!N:N)*Q321</f>
        <v>0</v>
      </c>
    </row>
    <row r="322" spans="1:21" x14ac:dyDescent="0.25">
      <c r="A322" s="1" t="s">
        <v>2739</v>
      </c>
      <c r="B322" s="1" t="s">
        <v>1506</v>
      </c>
      <c r="C322" s="1" t="s">
        <v>1945</v>
      </c>
      <c r="D322" s="3" t="s">
        <v>2229</v>
      </c>
      <c r="E322" s="3" t="s">
        <v>23961</v>
      </c>
      <c r="F322" s="1" t="s">
        <v>2738</v>
      </c>
      <c r="G322" s="1">
        <v>0</v>
      </c>
      <c r="H322" s="1" t="s">
        <v>27474</v>
      </c>
      <c r="I322" s="1">
        <v>0</v>
      </c>
      <c r="J322" s="1" t="s">
        <v>27474</v>
      </c>
      <c r="K322" s="1">
        <f t="shared" ref="K322:K385" si="20">+I322+G322</f>
        <v>0</v>
      </c>
      <c r="L322" s="2">
        <f>SUMIFS('Basin Total Well Counts'!B:B,'Basin Total Well Counts'!A:A,F322)</f>
        <v>0</v>
      </c>
      <c r="M322" s="4">
        <f t="shared" ref="M322:M385" si="21">IFERROR(+K322/L322,0)</f>
        <v>0</v>
      </c>
      <c r="N322" s="2">
        <f>SUMIF('Basin Emissions'!A:A,F322,'Basin Emissions'!B:B)</f>
        <v>5541.2858660000002</v>
      </c>
      <c r="O322" s="8">
        <f t="shared" ref="O322:O385" si="22">+N322*M322</f>
        <v>0</v>
      </c>
      <c r="P322" s="7">
        <f>SUMIF('Tool Pneumatics CH4 VOC BTEX'!B:B,A322,'Tool Pneumatics CH4 VOC BTEX'!F:F)</f>
        <v>3.5899999141693102</v>
      </c>
      <c r="Q322" s="14">
        <f t="shared" ref="Q322:Q385" si="23">IFERROR(O322/P322,0)*(2204.6/2000)</f>
        <v>0</v>
      </c>
      <c r="R322" s="16">
        <f>SUMIF('Tool Pneumatics CH4 VOC BTEX'!B:B,A322,'Tool Pneumatics CH4 VOC BTEX'!H:H)*Q322</f>
        <v>0</v>
      </c>
      <c r="S322" s="16">
        <f>SUMIF('Tool Pneumatics CH4 VOC BTEX'!B:B,A322,'Tool Pneumatics CH4 VOC BTEX'!J:J)*Q322</f>
        <v>0</v>
      </c>
      <c r="T322" s="16">
        <f>SUMIF('Tool Pneumatics CH4 VOC BTEX'!B:B,A322,'Tool Pneumatics CH4 VOC BTEX'!L:L)*Q322</f>
        <v>0</v>
      </c>
      <c r="U322" s="16">
        <f>SUMIF('Tool Pneumatics CH4 VOC BTEX'!B:B,A322,'Tool Pneumatics CH4 VOC BTEX'!N:N)*Q322</f>
        <v>0</v>
      </c>
    </row>
    <row r="323" spans="1:21" x14ac:dyDescent="0.25">
      <c r="A323" s="1" t="s">
        <v>2740</v>
      </c>
      <c r="B323" s="1" t="s">
        <v>1506</v>
      </c>
      <c r="C323" s="1" t="s">
        <v>1956</v>
      </c>
      <c r="D323" s="3" t="s">
        <v>2240</v>
      </c>
      <c r="E323" s="3" t="s">
        <v>23961</v>
      </c>
      <c r="F323" s="1" t="s">
        <v>2738</v>
      </c>
      <c r="G323" s="1">
        <v>0</v>
      </c>
      <c r="H323" s="1" t="s">
        <v>27474</v>
      </c>
      <c r="I323" s="1">
        <v>0</v>
      </c>
      <c r="J323" s="1" t="s">
        <v>27474</v>
      </c>
      <c r="K323" s="1">
        <f t="shared" si="20"/>
        <v>0</v>
      </c>
      <c r="L323" s="2">
        <f>SUMIFS('Basin Total Well Counts'!B:B,'Basin Total Well Counts'!A:A,F323)</f>
        <v>0</v>
      </c>
      <c r="M323" s="4">
        <f t="shared" si="21"/>
        <v>0</v>
      </c>
      <c r="N323" s="2">
        <f>SUMIF('Basin Emissions'!A:A,F323,'Basin Emissions'!B:B)</f>
        <v>5541.2858660000002</v>
      </c>
      <c r="O323" s="8">
        <f t="shared" si="22"/>
        <v>0</v>
      </c>
      <c r="P323" s="7">
        <f>SUMIF('Tool Pneumatics CH4 VOC BTEX'!B:B,A323,'Tool Pneumatics CH4 VOC BTEX'!F:F)</f>
        <v>3.5899999141693102</v>
      </c>
      <c r="Q323" s="14">
        <f t="shared" si="23"/>
        <v>0</v>
      </c>
      <c r="R323" s="16">
        <f>SUMIF('Tool Pneumatics CH4 VOC BTEX'!B:B,A323,'Tool Pneumatics CH4 VOC BTEX'!H:H)*Q323</f>
        <v>0</v>
      </c>
      <c r="S323" s="16">
        <f>SUMIF('Tool Pneumatics CH4 VOC BTEX'!B:B,A323,'Tool Pneumatics CH4 VOC BTEX'!J:J)*Q323</f>
        <v>0</v>
      </c>
      <c r="T323" s="16">
        <f>SUMIF('Tool Pneumatics CH4 VOC BTEX'!B:B,A323,'Tool Pneumatics CH4 VOC BTEX'!L:L)*Q323</f>
        <v>0</v>
      </c>
      <c r="U323" s="16">
        <f>SUMIF('Tool Pneumatics CH4 VOC BTEX'!B:B,A323,'Tool Pneumatics CH4 VOC BTEX'!N:N)*Q323</f>
        <v>0</v>
      </c>
    </row>
    <row r="324" spans="1:21" x14ac:dyDescent="0.25">
      <c r="A324" s="1" t="s">
        <v>2741</v>
      </c>
      <c r="B324" s="1" t="s">
        <v>1506</v>
      </c>
      <c r="C324" s="1" t="s">
        <v>2001</v>
      </c>
      <c r="D324" s="3" t="s">
        <v>2229</v>
      </c>
      <c r="E324" s="3" t="s">
        <v>23961</v>
      </c>
      <c r="F324" s="1" t="s">
        <v>2229</v>
      </c>
      <c r="G324" s="1">
        <v>0</v>
      </c>
      <c r="H324" s="1" t="s">
        <v>27474</v>
      </c>
      <c r="I324" s="1">
        <v>0</v>
      </c>
      <c r="J324" s="1" t="s">
        <v>27474</v>
      </c>
      <c r="K324" s="1">
        <f t="shared" si="20"/>
        <v>0</v>
      </c>
      <c r="L324" s="2">
        <f>SUMIFS('Basin Total Well Counts'!B:B,'Basin Total Well Counts'!A:A,F324)</f>
        <v>0</v>
      </c>
      <c r="M324" s="4">
        <f t="shared" si="21"/>
        <v>0</v>
      </c>
      <c r="N324" s="2">
        <f>SUMIF('Basin Emissions'!A:A,F324,'Basin Emissions'!B:B)</f>
        <v>1971.6074169999999</v>
      </c>
      <c r="O324" s="8">
        <f t="shared" si="22"/>
        <v>0</v>
      </c>
      <c r="P324" s="7">
        <f>SUMIF('Tool Pneumatics CH4 VOC BTEX'!B:B,A324,'Tool Pneumatics CH4 VOC BTEX'!F:F)</f>
        <v>3.5899999141693102</v>
      </c>
      <c r="Q324" s="14">
        <f t="shared" si="23"/>
        <v>0</v>
      </c>
      <c r="R324" s="16">
        <f>SUMIF('Tool Pneumatics CH4 VOC BTEX'!B:B,A324,'Tool Pneumatics CH4 VOC BTEX'!H:H)*Q324</f>
        <v>0</v>
      </c>
      <c r="S324" s="16">
        <f>SUMIF('Tool Pneumatics CH4 VOC BTEX'!B:B,A324,'Tool Pneumatics CH4 VOC BTEX'!J:J)*Q324</f>
        <v>0</v>
      </c>
      <c r="T324" s="16">
        <f>SUMIF('Tool Pneumatics CH4 VOC BTEX'!B:B,A324,'Tool Pneumatics CH4 VOC BTEX'!L:L)*Q324</f>
        <v>0</v>
      </c>
      <c r="U324" s="16">
        <f>SUMIF('Tool Pneumatics CH4 VOC BTEX'!B:B,A324,'Tool Pneumatics CH4 VOC BTEX'!N:N)*Q324</f>
        <v>0</v>
      </c>
    </row>
    <row r="325" spans="1:21" x14ac:dyDescent="0.25">
      <c r="A325" s="1" t="s">
        <v>2742</v>
      </c>
      <c r="B325" s="1" t="s">
        <v>1506</v>
      </c>
      <c r="C325" s="1" t="s">
        <v>2743</v>
      </c>
      <c r="D325" s="3" t="s">
        <v>2229</v>
      </c>
      <c r="E325" s="3" t="s">
        <v>23961</v>
      </c>
      <c r="F325" s="1" t="s">
        <v>2738</v>
      </c>
      <c r="G325" s="1">
        <v>0</v>
      </c>
      <c r="H325" s="1" t="s">
        <v>27474</v>
      </c>
      <c r="I325" s="1">
        <v>0</v>
      </c>
      <c r="J325" s="1" t="s">
        <v>27474</v>
      </c>
      <c r="K325" s="1">
        <f t="shared" si="20"/>
        <v>0</v>
      </c>
      <c r="L325" s="2">
        <f>SUMIFS('Basin Total Well Counts'!B:B,'Basin Total Well Counts'!A:A,F325)</f>
        <v>0</v>
      </c>
      <c r="M325" s="4">
        <f t="shared" si="21"/>
        <v>0</v>
      </c>
      <c r="N325" s="2">
        <f>SUMIF('Basin Emissions'!A:A,F325,'Basin Emissions'!B:B)</f>
        <v>5541.2858660000002</v>
      </c>
      <c r="O325" s="8">
        <f t="shared" si="22"/>
        <v>0</v>
      </c>
      <c r="P325" s="7">
        <f>SUMIF('Tool Pneumatics CH4 VOC BTEX'!B:B,A325,'Tool Pneumatics CH4 VOC BTEX'!F:F)</f>
        <v>3.5899999141693102</v>
      </c>
      <c r="Q325" s="14">
        <f t="shared" si="23"/>
        <v>0</v>
      </c>
      <c r="R325" s="16">
        <f>SUMIF('Tool Pneumatics CH4 VOC BTEX'!B:B,A325,'Tool Pneumatics CH4 VOC BTEX'!H:H)*Q325</f>
        <v>0</v>
      </c>
      <c r="S325" s="16">
        <f>SUMIF('Tool Pneumatics CH4 VOC BTEX'!B:B,A325,'Tool Pneumatics CH4 VOC BTEX'!J:J)*Q325</f>
        <v>0</v>
      </c>
      <c r="T325" s="16">
        <f>SUMIF('Tool Pneumatics CH4 VOC BTEX'!B:B,A325,'Tool Pneumatics CH4 VOC BTEX'!L:L)*Q325</f>
        <v>0</v>
      </c>
      <c r="U325" s="16">
        <f>SUMIF('Tool Pneumatics CH4 VOC BTEX'!B:B,A325,'Tool Pneumatics CH4 VOC BTEX'!N:N)*Q325</f>
        <v>0</v>
      </c>
    </row>
    <row r="326" spans="1:21" x14ac:dyDescent="0.25">
      <c r="A326" s="1" t="s">
        <v>2744</v>
      </c>
      <c r="B326" s="1" t="s">
        <v>1506</v>
      </c>
      <c r="C326" s="1" t="s">
        <v>1654</v>
      </c>
      <c r="D326" s="3" t="s">
        <v>2229</v>
      </c>
      <c r="E326" s="3" t="s">
        <v>23961</v>
      </c>
      <c r="F326" s="1" t="s">
        <v>2738</v>
      </c>
      <c r="G326" s="1">
        <v>0</v>
      </c>
      <c r="H326" s="1" t="s">
        <v>27474</v>
      </c>
      <c r="I326" s="1">
        <v>0</v>
      </c>
      <c r="J326" s="1" t="s">
        <v>27474</v>
      </c>
      <c r="K326" s="1">
        <f t="shared" si="20"/>
        <v>0</v>
      </c>
      <c r="L326" s="2">
        <f>SUMIFS('Basin Total Well Counts'!B:B,'Basin Total Well Counts'!A:A,F326)</f>
        <v>0</v>
      </c>
      <c r="M326" s="4">
        <f t="shared" si="21"/>
        <v>0</v>
      </c>
      <c r="N326" s="2">
        <f>SUMIF('Basin Emissions'!A:A,F326,'Basin Emissions'!B:B)</f>
        <v>5541.2858660000002</v>
      </c>
      <c r="O326" s="8">
        <f t="shared" si="22"/>
        <v>0</v>
      </c>
      <c r="P326" s="7">
        <f>SUMIF('Tool Pneumatics CH4 VOC BTEX'!B:B,A326,'Tool Pneumatics CH4 VOC BTEX'!F:F)</f>
        <v>3.5899999141693102</v>
      </c>
      <c r="Q326" s="14">
        <f t="shared" si="23"/>
        <v>0</v>
      </c>
      <c r="R326" s="16">
        <f>SUMIF('Tool Pneumatics CH4 VOC BTEX'!B:B,A326,'Tool Pneumatics CH4 VOC BTEX'!H:H)*Q326</f>
        <v>0</v>
      </c>
      <c r="S326" s="16">
        <f>SUMIF('Tool Pneumatics CH4 VOC BTEX'!B:B,A326,'Tool Pneumatics CH4 VOC BTEX'!J:J)*Q326</f>
        <v>0</v>
      </c>
      <c r="T326" s="16">
        <f>SUMIF('Tool Pneumatics CH4 VOC BTEX'!B:B,A326,'Tool Pneumatics CH4 VOC BTEX'!L:L)*Q326</f>
        <v>0</v>
      </c>
      <c r="U326" s="16">
        <f>SUMIF('Tool Pneumatics CH4 VOC BTEX'!B:B,A326,'Tool Pneumatics CH4 VOC BTEX'!N:N)*Q326</f>
        <v>0</v>
      </c>
    </row>
    <row r="327" spans="1:21" x14ac:dyDescent="0.25">
      <c r="A327" s="1" t="s">
        <v>2745</v>
      </c>
      <c r="B327" s="1" t="s">
        <v>1506</v>
      </c>
      <c r="C327" s="1" t="s">
        <v>2015</v>
      </c>
      <c r="D327" s="3" t="s">
        <v>2240</v>
      </c>
      <c r="E327" s="3" t="s">
        <v>23961</v>
      </c>
      <c r="F327" s="1" t="s">
        <v>2738</v>
      </c>
      <c r="G327" s="1">
        <v>0</v>
      </c>
      <c r="H327" s="1" t="s">
        <v>27474</v>
      </c>
      <c r="I327" s="1">
        <v>0</v>
      </c>
      <c r="J327" s="1" t="s">
        <v>27474</v>
      </c>
      <c r="K327" s="1">
        <f t="shared" si="20"/>
        <v>0</v>
      </c>
      <c r="L327" s="2">
        <f>SUMIFS('Basin Total Well Counts'!B:B,'Basin Total Well Counts'!A:A,F327)</f>
        <v>0</v>
      </c>
      <c r="M327" s="4">
        <f t="shared" si="21"/>
        <v>0</v>
      </c>
      <c r="N327" s="2">
        <f>SUMIF('Basin Emissions'!A:A,F327,'Basin Emissions'!B:B)</f>
        <v>5541.2858660000002</v>
      </c>
      <c r="O327" s="8">
        <f t="shared" si="22"/>
        <v>0</v>
      </c>
      <c r="P327" s="7">
        <f>SUMIF('Tool Pneumatics CH4 VOC BTEX'!B:B,A327,'Tool Pneumatics CH4 VOC BTEX'!F:F)</f>
        <v>3.5899999141693102</v>
      </c>
      <c r="Q327" s="14">
        <f t="shared" si="23"/>
        <v>0</v>
      </c>
      <c r="R327" s="16">
        <f>SUMIF('Tool Pneumatics CH4 VOC BTEX'!B:B,A327,'Tool Pneumatics CH4 VOC BTEX'!H:H)*Q327</f>
        <v>0</v>
      </c>
      <c r="S327" s="16">
        <f>SUMIF('Tool Pneumatics CH4 VOC BTEX'!B:B,A327,'Tool Pneumatics CH4 VOC BTEX'!J:J)*Q327</f>
        <v>0</v>
      </c>
      <c r="T327" s="16">
        <f>SUMIF('Tool Pneumatics CH4 VOC BTEX'!B:B,A327,'Tool Pneumatics CH4 VOC BTEX'!L:L)*Q327</f>
        <v>0</v>
      </c>
      <c r="U327" s="16">
        <f>SUMIF('Tool Pneumatics CH4 VOC BTEX'!B:B,A327,'Tool Pneumatics CH4 VOC BTEX'!N:N)*Q327</f>
        <v>0</v>
      </c>
    </row>
    <row r="328" spans="1:21" x14ac:dyDescent="0.25">
      <c r="A328" s="1" t="s">
        <v>2746</v>
      </c>
      <c r="B328" s="1" t="s">
        <v>1506</v>
      </c>
      <c r="C328" s="1" t="s">
        <v>1548</v>
      </c>
      <c r="D328" s="3" t="s">
        <v>2229</v>
      </c>
      <c r="E328" s="3" t="s">
        <v>23961</v>
      </c>
      <c r="F328" s="1" t="s">
        <v>2229</v>
      </c>
      <c r="G328" s="1">
        <v>0</v>
      </c>
      <c r="H328" s="1" t="s">
        <v>27474</v>
      </c>
      <c r="I328" s="1">
        <v>0</v>
      </c>
      <c r="J328" s="1" t="s">
        <v>27474</v>
      </c>
      <c r="K328" s="1">
        <f t="shared" si="20"/>
        <v>0</v>
      </c>
      <c r="L328" s="2">
        <f>SUMIFS('Basin Total Well Counts'!B:B,'Basin Total Well Counts'!A:A,F328)</f>
        <v>0</v>
      </c>
      <c r="M328" s="4">
        <f t="shared" si="21"/>
        <v>0</v>
      </c>
      <c r="N328" s="2">
        <f>SUMIF('Basin Emissions'!A:A,F328,'Basin Emissions'!B:B)</f>
        <v>1971.6074169999999</v>
      </c>
      <c r="O328" s="8">
        <f t="shared" si="22"/>
        <v>0</v>
      </c>
      <c r="P328" s="7">
        <f>SUMIF('Tool Pneumatics CH4 VOC BTEX'!B:B,A328,'Tool Pneumatics CH4 VOC BTEX'!F:F)</f>
        <v>3.5899999141693102</v>
      </c>
      <c r="Q328" s="14">
        <f t="shared" si="23"/>
        <v>0</v>
      </c>
      <c r="R328" s="16">
        <f>SUMIF('Tool Pneumatics CH4 VOC BTEX'!B:B,A328,'Tool Pneumatics CH4 VOC BTEX'!H:H)*Q328</f>
        <v>0</v>
      </c>
      <c r="S328" s="16">
        <f>SUMIF('Tool Pneumatics CH4 VOC BTEX'!B:B,A328,'Tool Pneumatics CH4 VOC BTEX'!J:J)*Q328</f>
        <v>0</v>
      </c>
      <c r="T328" s="16">
        <f>SUMIF('Tool Pneumatics CH4 VOC BTEX'!B:B,A328,'Tool Pneumatics CH4 VOC BTEX'!L:L)*Q328</f>
        <v>0</v>
      </c>
      <c r="U328" s="16">
        <f>SUMIF('Tool Pneumatics CH4 VOC BTEX'!B:B,A328,'Tool Pneumatics CH4 VOC BTEX'!N:N)*Q328</f>
        <v>0</v>
      </c>
    </row>
    <row r="329" spans="1:21" x14ac:dyDescent="0.25">
      <c r="A329" s="1" t="s">
        <v>2747</v>
      </c>
      <c r="B329" s="1" t="s">
        <v>1506</v>
      </c>
      <c r="C329" s="1" t="s">
        <v>1529</v>
      </c>
      <c r="D329" s="3" t="s">
        <v>2229</v>
      </c>
      <c r="E329" s="3" t="s">
        <v>23961</v>
      </c>
      <c r="F329" s="1" t="s">
        <v>2738</v>
      </c>
      <c r="G329" s="1">
        <v>0</v>
      </c>
      <c r="H329" s="1" t="s">
        <v>27474</v>
      </c>
      <c r="I329" s="1">
        <v>0</v>
      </c>
      <c r="J329" s="1" t="s">
        <v>27474</v>
      </c>
      <c r="K329" s="1">
        <f t="shared" si="20"/>
        <v>0</v>
      </c>
      <c r="L329" s="2">
        <f>SUMIFS('Basin Total Well Counts'!B:B,'Basin Total Well Counts'!A:A,F329)</f>
        <v>0</v>
      </c>
      <c r="M329" s="4">
        <f t="shared" si="21"/>
        <v>0</v>
      </c>
      <c r="N329" s="2">
        <f>SUMIF('Basin Emissions'!A:A,F329,'Basin Emissions'!B:B)</f>
        <v>5541.2858660000002</v>
      </c>
      <c r="O329" s="8">
        <f t="shared" si="22"/>
        <v>0</v>
      </c>
      <c r="P329" s="7">
        <f>SUMIF('Tool Pneumatics CH4 VOC BTEX'!B:B,A329,'Tool Pneumatics CH4 VOC BTEX'!F:F)</f>
        <v>3.5899999141693102</v>
      </c>
      <c r="Q329" s="14">
        <f t="shared" si="23"/>
        <v>0</v>
      </c>
      <c r="R329" s="16">
        <f>SUMIF('Tool Pneumatics CH4 VOC BTEX'!B:B,A329,'Tool Pneumatics CH4 VOC BTEX'!H:H)*Q329</f>
        <v>0</v>
      </c>
      <c r="S329" s="16">
        <f>SUMIF('Tool Pneumatics CH4 VOC BTEX'!B:B,A329,'Tool Pneumatics CH4 VOC BTEX'!J:J)*Q329</f>
        <v>0</v>
      </c>
      <c r="T329" s="16">
        <f>SUMIF('Tool Pneumatics CH4 VOC BTEX'!B:B,A329,'Tool Pneumatics CH4 VOC BTEX'!L:L)*Q329</f>
        <v>0</v>
      </c>
      <c r="U329" s="16">
        <f>SUMIF('Tool Pneumatics CH4 VOC BTEX'!B:B,A329,'Tool Pneumatics CH4 VOC BTEX'!N:N)*Q329</f>
        <v>0</v>
      </c>
    </row>
    <row r="330" spans="1:21" x14ac:dyDescent="0.25">
      <c r="A330" s="1" t="s">
        <v>2748</v>
      </c>
      <c r="B330" s="1" t="s">
        <v>1506</v>
      </c>
      <c r="C330" s="1" t="s">
        <v>1864</v>
      </c>
      <c r="D330" s="3" t="s">
        <v>1015</v>
      </c>
      <c r="E330" s="3" t="s">
        <v>23961</v>
      </c>
      <c r="F330" s="1" t="s">
        <v>2738</v>
      </c>
      <c r="G330" s="1">
        <v>0</v>
      </c>
      <c r="H330" s="1" t="s">
        <v>27474</v>
      </c>
      <c r="I330" s="1">
        <v>0</v>
      </c>
      <c r="J330" s="1" t="s">
        <v>27474</v>
      </c>
      <c r="K330" s="1">
        <f t="shared" si="20"/>
        <v>0</v>
      </c>
      <c r="L330" s="2">
        <f>SUMIFS('Basin Total Well Counts'!B:B,'Basin Total Well Counts'!A:A,F330)</f>
        <v>0</v>
      </c>
      <c r="M330" s="4">
        <f t="shared" si="21"/>
        <v>0</v>
      </c>
      <c r="N330" s="2">
        <f>SUMIF('Basin Emissions'!A:A,F330,'Basin Emissions'!B:B)</f>
        <v>5541.2858660000002</v>
      </c>
      <c r="O330" s="8">
        <f t="shared" si="22"/>
        <v>0</v>
      </c>
      <c r="P330" s="7">
        <f>SUMIF('Tool Pneumatics CH4 VOC BTEX'!B:B,A330,'Tool Pneumatics CH4 VOC BTEX'!F:F)</f>
        <v>3.5899999141693102</v>
      </c>
      <c r="Q330" s="14">
        <f t="shared" si="23"/>
        <v>0</v>
      </c>
      <c r="R330" s="16">
        <f>SUMIF('Tool Pneumatics CH4 VOC BTEX'!B:B,A330,'Tool Pneumatics CH4 VOC BTEX'!H:H)*Q330</f>
        <v>0</v>
      </c>
      <c r="S330" s="16">
        <f>SUMIF('Tool Pneumatics CH4 VOC BTEX'!B:B,A330,'Tool Pneumatics CH4 VOC BTEX'!J:J)*Q330</f>
        <v>0</v>
      </c>
      <c r="T330" s="16">
        <f>SUMIF('Tool Pneumatics CH4 VOC BTEX'!B:B,A330,'Tool Pneumatics CH4 VOC BTEX'!L:L)*Q330</f>
        <v>0</v>
      </c>
      <c r="U330" s="16">
        <f>SUMIF('Tool Pneumatics CH4 VOC BTEX'!B:B,A330,'Tool Pneumatics CH4 VOC BTEX'!N:N)*Q330</f>
        <v>0</v>
      </c>
    </row>
    <row r="331" spans="1:21" x14ac:dyDescent="0.25">
      <c r="A331" s="1" t="s">
        <v>2749</v>
      </c>
      <c r="B331" s="1" t="s">
        <v>1506</v>
      </c>
      <c r="C331" s="1" t="s">
        <v>1931</v>
      </c>
      <c r="D331" s="3" t="s">
        <v>2240</v>
      </c>
      <c r="E331" s="3" t="s">
        <v>23961</v>
      </c>
      <c r="F331" s="1" t="s">
        <v>2738</v>
      </c>
      <c r="G331" s="1">
        <v>0</v>
      </c>
      <c r="H331" s="1" t="s">
        <v>27474</v>
      </c>
      <c r="I331" s="1">
        <v>0</v>
      </c>
      <c r="J331" s="1" t="s">
        <v>27474</v>
      </c>
      <c r="K331" s="1">
        <f t="shared" si="20"/>
        <v>0</v>
      </c>
      <c r="L331" s="2">
        <f>SUMIFS('Basin Total Well Counts'!B:B,'Basin Total Well Counts'!A:A,F331)</f>
        <v>0</v>
      </c>
      <c r="M331" s="4">
        <f t="shared" si="21"/>
        <v>0</v>
      </c>
      <c r="N331" s="2">
        <f>SUMIF('Basin Emissions'!A:A,F331,'Basin Emissions'!B:B)</f>
        <v>5541.2858660000002</v>
      </c>
      <c r="O331" s="8">
        <f t="shared" si="22"/>
        <v>0</v>
      </c>
      <c r="P331" s="7">
        <f>SUMIF('Tool Pneumatics CH4 VOC BTEX'!B:B,A331,'Tool Pneumatics CH4 VOC BTEX'!F:F)</f>
        <v>3.5899999141693102</v>
      </c>
      <c r="Q331" s="14">
        <f t="shared" si="23"/>
        <v>0</v>
      </c>
      <c r="R331" s="16">
        <f>SUMIF('Tool Pneumatics CH4 VOC BTEX'!B:B,A331,'Tool Pneumatics CH4 VOC BTEX'!H:H)*Q331</f>
        <v>0</v>
      </c>
      <c r="S331" s="16">
        <f>SUMIF('Tool Pneumatics CH4 VOC BTEX'!B:B,A331,'Tool Pneumatics CH4 VOC BTEX'!J:J)*Q331</f>
        <v>0</v>
      </c>
      <c r="T331" s="16">
        <f>SUMIF('Tool Pneumatics CH4 VOC BTEX'!B:B,A331,'Tool Pneumatics CH4 VOC BTEX'!L:L)*Q331</f>
        <v>0</v>
      </c>
      <c r="U331" s="16">
        <f>SUMIF('Tool Pneumatics CH4 VOC BTEX'!B:B,A331,'Tool Pneumatics CH4 VOC BTEX'!N:N)*Q331</f>
        <v>0</v>
      </c>
    </row>
    <row r="332" spans="1:21" x14ac:dyDescent="0.25">
      <c r="A332" s="1" t="s">
        <v>2750</v>
      </c>
      <c r="B332" s="1" t="s">
        <v>1506</v>
      </c>
      <c r="C332" s="1" t="s">
        <v>2751</v>
      </c>
      <c r="D332" s="3" t="s">
        <v>2240</v>
      </c>
      <c r="E332" s="3" t="s">
        <v>23961</v>
      </c>
      <c r="F332" s="1" t="s">
        <v>2738</v>
      </c>
      <c r="G332" s="1">
        <v>0</v>
      </c>
      <c r="H332" s="1" t="s">
        <v>27474</v>
      </c>
      <c r="I332" s="1">
        <v>0</v>
      </c>
      <c r="J332" s="1" t="s">
        <v>27474</v>
      </c>
      <c r="K332" s="1">
        <f t="shared" si="20"/>
        <v>0</v>
      </c>
      <c r="L332" s="2">
        <f>SUMIFS('Basin Total Well Counts'!B:B,'Basin Total Well Counts'!A:A,F332)</f>
        <v>0</v>
      </c>
      <c r="M332" s="4">
        <f t="shared" si="21"/>
        <v>0</v>
      </c>
      <c r="N332" s="2">
        <f>SUMIF('Basin Emissions'!A:A,F332,'Basin Emissions'!B:B)</f>
        <v>5541.2858660000002</v>
      </c>
      <c r="O332" s="8">
        <f t="shared" si="22"/>
        <v>0</v>
      </c>
      <c r="P332" s="7">
        <f>SUMIF('Tool Pneumatics CH4 VOC BTEX'!B:B,A332,'Tool Pneumatics CH4 VOC BTEX'!F:F)</f>
        <v>3.5899999141693102</v>
      </c>
      <c r="Q332" s="14">
        <f t="shared" si="23"/>
        <v>0</v>
      </c>
      <c r="R332" s="16">
        <f>SUMIF('Tool Pneumatics CH4 VOC BTEX'!B:B,A332,'Tool Pneumatics CH4 VOC BTEX'!H:H)*Q332</f>
        <v>0</v>
      </c>
      <c r="S332" s="16">
        <f>SUMIF('Tool Pneumatics CH4 VOC BTEX'!B:B,A332,'Tool Pneumatics CH4 VOC BTEX'!J:J)*Q332</f>
        <v>0</v>
      </c>
      <c r="T332" s="16">
        <f>SUMIF('Tool Pneumatics CH4 VOC BTEX'!B:B,A332,'Tool Pneumatics CH4 VOC BTEX'!L:L)*Q332</f>
        <v>0</v>
      </c>
      <c r="U332" s="16">
        <f>SUMIF('Tool Pneumatics CH4 VOC BTEX'!B:B,A332,'Tool Pneumatics CH4 VOC BTEX'!N:N)*Q332</f>
        <v>0</v>
      </c>
    </row>
    <row r="333" spans="1:21" x14ac:dyDescent="0.25">
      <c r="A333" s="1" t="s">
        <v>2752</v>
      </c>
      <c r="B333" s="1" t="s">
        <v>1506</v>
      </c>
      <c r="C333" s="1" t="s">
        <v>1742</v>
      </c>
      <c r="D333" s="3" t="s">
        <v>2229</v>
      </c>
      <c r="E333" s="3" t="s">
        <v>23961</v>
      </c>
      <c r="F333" s="1" t="s">
        <v>2738</v>
      </c>
      <c r="G333" s="1">
        <v>0</v>
      </c>
      <c r="H333" s="1" t="s">
        <v>27474</v>
      </c>
      <c r="I333" s="1">
        <v>0</v>
      </c>
      <c r="J333" s="1" t="s">
        <v>27474</v>
      </c>
      <c r="K333" s="1">
        <f t="shared" si="20"/>
        <v>0</v>
      </c>
      <c r="L333" s="2">
        <f>SUMIFS('Basin Total Well Counts'!B:B,'Basin Total Well Counts'!A:A,F333)</f>
        <v>0</v>
      </c>
      <c r="M333" s="4">
        <f t="shared" si="21"/>
        <v>0</v>
      </c>
      <c r="N333" s="2">
        <f>SUMIF('Basin Emissions'!A:A,F333,'Basin Emissions'!B:B)</f>
        <v>5541.2858660000002</v>
      </c>
      <c r="O333" s="8">
        <f t="shared" si="22"/>
        <v>0</v>
      </c>
      <c r="P333" s="7">
        <f>SUMIF('Tool Pneumatics CH4 VOC BTEX'!B:B,A333,'Tool Pneumatics CH4 VOC BTEX'!F:F)</f>
        <v>3.5899999141693102</v>
      </c>
      <c r="Q333" s="14">
        <f t="shared" si="23"/>
        <v>0</v>
      </c>
      <c r="R333" s="16">
        <f>SUMIF('Tool Pneumatics CH4 VOC BTEX'!B:B,A333,'Tool Pneumatics CH4 VOC BTEX'!H:H)*Q333</f>
        <v>0</v>
      </c>
      <c r="S333" s="16">
        <f>SUMIF('Tool Pneumatics CH4 VOC BTEX'!B:B,A333,'Tool Pneumatics CH4 VOC BTEX'!J:J)*Q333</f>
        <v>0</v>
      </c>
      <c r="T333" s="16">
        <f>SUMIF('Tool Pneumatics CH4 VOC BTEX'!B:B,A333,'Tool Pneumatics CH4 VOC BTEX'!L:L)*Q333</f>
        <v>0</v>
      </c>
      <c r="U333" s="16">
        <f>SUMIF('Tool Pneumatics CH4 VOC BTEX'!B:B,A333,'Tool Pneumatics CH4 VOC BTEX'!N:N)*Q333</f>
        <v>0</v>
      </c>
    </row>
    <row r="334" spans="1:21" x14ac:dyDescent="0.25">
      <c r="A334" s="1" t="s">
        <v>2753</v>
      </c>
      <c r="B334" s="1" t="s">
        <v>1506</v>
      </c>
      <c r="C334" s="1" t="s">
        <v>2168</v>
      </c>
      <c r="D334" s="3" t="s">
        <v>2240</v>
      </c>
      <c r="E334" s="3" t="s">
        <v>23961</v>
      </c>
      <c r="F334" s="1" t="s">
        <v>2738</v>
      </c>
      <c r="G334" s="1">
        <v>0</v>
      </c>
      <c r="H334" s="1" t="s">
        <v>27474</v>
      </c>
      <c r="I334" s="1">
        <v>0</v>
      </c>
      <c r="J334" s="1" t="s">
        <v>27474</v>
      </c>
      <c r="K334" s="1">
        <f t="shared" si="20"/>
        <v>0</v>
      </c>
      <c r="L334" s="2">
        <f>SUMIFS('Basin Total Well Counts'!B:B,'Basin Total Well Counts'!A:A,F334)</f>
        <v>0</v>
      </c>
      <c r="M334" s="4">
        <f t="shared" si="21"/>
        <v>0</v>
      </c>
      <c r="N334" s="2">
        <f>SUMIF('Basin Emissions'!A:A,F334,'Basin Emissions'!B:B)</f>
        <v>5541.2858660000002</v>
      </c>
      <c r="O334" s="8">
        <f t="shared" si="22"/>
        <v>0</v>
      </c>
      <c r="P334" s="7">
        <f>SUMIF('Tool Pneumatics CH4 VOC BTEX'!B:B,A334,'Tool Pneumatics CH4 VOC BTEX'!F:F)</f>
        <v>3.5899999141693102</v>
      </c>
      <c r="Q334" s="14">
        <f t="shared" si="23"/>
        <v>0</v>
      </c>
      <c r="R334" s="16">
        <f>SUMIF('Tool Pneumatics CH4 VOC BTEX'!B:B,A334,'Tool Pneumatics CH4 VOC BTEX'!H:H)*Q334</f>
        <v>0</v>
      </c>
      <c r="S334" s="16">
        <f>SUMIF('Tool Pneumatics CH4 VOC BTEX'!B:B,A334,'Tool Pneumatics CH4 VOC BTEX'!J:J)*Q334</f>
        <v>0</v>
      </c>
      <c r="T334" s="16">
        <f>SUMIF('Tool Pneumatics CH4 VOC BTEX'!B:B,A334,'Tool Pneumatics CH4 VOC BTEX'!L:L)*Q334</f>
        <v>0</v>
      </c>
      <c r="U334" s="16">
        <f>SUMIF('Tool Pneumatics CH4 VOC BTEX'!B:B,A334,'Tool Pneumatics CH4 VOC BTEX'!N:N)*Q334</f>
        <v>0</v>
      </c>
    </row>
    <row r="335" spans="1:21" x14ac:dyDescent="0.25">
      <c r="A335" s="1" t="s">
        <v>2754</v>
      </c>
      <c r="B335" s="1" t="s">
        <v>1506</v>
      </c>
      <c r="C335" s="1" t="s">
        <v>2755</v>
      </c>
      <c r="D335" s="3" t="s">
        <v>2229</v>
      </c>
      <c r="E335" s="3" t="s">
        <v>23961</v>
      </c>
      <c r="F335" s="1" t="s">
        <v>2738</v>
      </c>
      <c r="G335" s="1">
        <v>0</v>
      </c>
      <c r="H335" s="1" t="s">
        <v>27474</v>
      </c>
      <c r="I335" s="1">
        <v>0</v>
      </c>
      <c r="J335" s="1" t="s">
        <v>27474</v>
      </c>
      <c r="K335" s="1">
        <f t="shared" si="20"/>
        <v>0</v>
      </c>
      <c r="L335" s="2">
        <f>SUMIFS('Basin Total Well Counts'!B:B,'Basin Total Well Counts'!A:A,F335)</f>
        <v>0</v>
      </c>
      <c r="M335" s="4">
        <f t="shared" si="21"/>
        <v>0</v>
      </c>
      <c r="N335" s="2">
        <f>SUMIF('Basin Emissions'!A:A,F335,'Basin Emissions'!B:B)</f>
        <v>5541.2858660000002</v>
      </c>
      <c r="O335" s="8">
        <f t="shared" si="22"/>
        <v>0</v>
      </c>
      <c r="P335" s="7">
        <f>SUMIF('Tool Pneumatics CH4 VOC BTEX'!B:B,A335,'Tool Pneumatics CH4 VOC BTEX'!F:F)</f>
        <v>3.5899999141693102</v>
      </c>
      <c r="Q335" s="14">
        <f t="shared" si="23"/>
        <v>0</v>
      </c>
      <c r="R335" s="16">
        <f>SUMIF('Tool Pneumatics CH4 VOC BTEX'!B:B,A335,'Tool Pneumatics CH4 VOC BTEX'!H:H)*Q335</f>
        <v>0</v>
      </c>
      <c r="S335" s="16">
        <f>SUMIF('Tool Pneumatics CH4 VOC BTEX'!B:B,A335,'Tool Pneumatics CH4 VOC BTEX'!J:J)*Q335</f>
        <v>0</v>
      </c>
      <c r="T335" s="16">
        <f>SUMIF('Tool Pneumatics CH4 VOC BTEX'!B:B,A335,'Tool Pneumatics CH4 VOC BTEX'!L:L)*Q335</f>
        <v>0</v>
      </c>
      <c r="U335" s="16">
        <f>SUMIF('Tool Pneumatics CH4 VOC BTEX'!B:B,A335,'Tool Pneumatics CH4 VOC BTEX'!N:N)*Q335</f>
        <v>0</v>
      </c>
    </row>
    <row r="336" spans="1:21" x14ac:dyDescent="0.25">
      <c r="A336" s="1" t="s">
        <v>2756</v>
      </c>
      <c r="B336" s="1" t="s">
        <v>1506</v>
      </c>
      <c r="C336" s="1" t="s">
        <v>1938</v>
      </c>
      <c r="D336" s="3" t="s">
        <v>2229</v>
      </c>
      <c r="E336" s="3" t="s">
        <v>23961</v>
      </c>
      <c r="F336" s="1" t="s">
        <v>2738</v>
      </c>
      <c r="G336" s="1">
        <v>0</v>
      </c>
      <c r="H336" s="1" t="s">
        <v>27474</v>
      </c>
      <c r="I336" s="1">
        <v>0</v>
      </c>
      <c r="J336" s="1" t="s">
        <v>27474</v>
      </c>
      <c r="K336" s="1">
        <f t="shared" si="20"/>
        <v>0</v>
      </c>
      <c r="L336" s="2">
        <f>SUMIFS('Basin Total Well Counts'!B:B,'Basin Total Well Counts'!A:A,F336)</f>
        <v>0</v>
      </c>
      <c r="M336" s="4">
        <f t="shared" si="21"/>
        <v>0</v>
      </c>
      <c r="N336" s="2">
        <f>SUMIF('Basin Emissions'!A:A,F336,'Basin Emissions'!B:B)</f>
        <v>5541.2858660000002</v>
      </c>
      <c r="O336" s="8">
        <f t="shared" si="22"/>
        <v>0</v>
      </c>
      <c r="P336" s="7">
        <f>SUMIF('Tool Pneumatics CH4 VOC BTEX'!B:B,A336,'Tool Pneumatics CH4 VOC BTEX'!F:F)</f>
        <v>3.5899999141693102</v>
      </c>
      <c r="Q336" s="14">
        <f t="shared" si="23"/>
        <v>0</v>
      </c>
      <c r="R336" s="16">
        <f>SUMIF('Tool Pneumatics CH4 VOC BTEX'!B:B,A336,'Tool Pneumatics CH4 VOC BTEX'!H:H)*Q336</f>
        <v>0</v>
      </c>
      <c r="S336" s="16">
        <f>SUMIF('Tool Pneumatics CH4 VOC BTEX'!B:B,A336,'Tool Pneumatics CH4 VOC BTEX'!J:J)*Q336</f>
        <v>0</v>
      </c>
      <c r="T336" s="16">
        <f>SUMIF('Tool Pneumatics CH4 VOC BTEX'!B:B,A336,'Tool Pneumatics CH4 VOC BTEX'!L:L)*Q336</f>
        <v>0</v>
      </c>
      <c r="U336" s="16">
        <f>SUMIF('Tool Pneumatics CH4 VOC BTEX'!B:B,A336,'Tool Pneumatics CH4 VOC BTEX'!N:N)*Q336</f>
        <v>0</v>
      </c>
    </row>
    <row r="337" spans="1:21" x14ac:dyDescent="0.25">
      <c r="A337" s="1" t="s">
        <v>2757</v>
      </c>
      <c r="B337" s="1" t="s">
        <v>1506</v>
      </c>
      <c r="C337" s="1" t="s">
        <v>2013</v>
      </c>
      <c r="D337" s="3" t="s">
        <v>2240</v>
      </c>
      <c r="E337" s="3" t="s">
        <v>23961</v>
      </c>
      <c r="F337" s="1" t="s">
        <v>2223</v>
      </c>
      <c r="G337" s="1">
        <v>0</v>
      </c>
      <c r="H337" s="1" t="s">
        <v>27474</v>
      </c>
      <c r="I337" s="1">
        <v>0</v>
      </c>
      <c r="J337" s="1" t="s">
        <v>27474</v>
      </c>
      <c r="K337" s="1">
        <f t="shared" si="20"/>
        <v>0</v>
      </c>
      <c r="L337" s="2">
        <f>SUMIFS('Basin Total Well Counts'!B:B,'Basin Total Well Counts'!A:A,F337)</f>
        <v>1034</v>
      </c>
      <c r="M337" s="4">
        <f t="shared" si="21"/>
        <v>0</v>
      </c>
      <c r="N337" s="2">
        <f>SUMIF('Basin Emissions'!A:A,F337,'Basin Emissions'!B:B)</f>
        <v>9940.5961918999983</v>
      </c>
      <c r="O337" s="8">
        <f t="shared" si="22"/>
        <v>0</v>
      </c>
      <c r="P337" s="7">
        <f>SUMIF('Tool Pneumatics CH4 VOC BTEX'!B:B,A337,'Tool Pneumatics CH4 VOC BTEX'!F:F)</f>
        <v>4.9166021347045898</v>
      </c>
      <c r="Q337" s="14">
        <f t="shared" si="23"/>
        <v>0</v>
      </c>
      <c r="R337" s="16">
        <f>SUMIF('Tool Pneumatics CH4 VOC BTEX'!B:B,A337,'Tool Pneumatics CH4 VOC BTEX'!H:H)*Q337</f>
        <v>0</v>
      </c>
      <c r="S337" s="16">
        <f>SUMIF('Tool Pneumatics CH4 VOC BTEX'!B:B,A337,'Tool Pneumatics CH4 VOC BTEX'!J:J)*Q337</f>
        <v>0</v>
      </c>
      <c r="T337" s="16">
        <f>SUMIF('Tool Pneumatics CH4 VOC BTEX'!B:B,A337,'Tool Pneumatics CH4 VOC BTEX'!L:L)*Q337</f>
        <v>0</v>
      </c>
      <c r="U337" s="16">
        <f>SUMIF('Tool Pneumatics CH4 VOC BTEX'!B:B,A337,'Tool Pneumatics CH4 VOC BTEX'!N:N)*Q337</f>
        <v>0</v>
      </c>
    </row>
    <row r="338" spans="1:21" x14ac:dyDescent="0.25">
      <c r="A338" s="1" t="s">
        <v>2758</v>
      </c>
      <c r="B338" s="1" t="s">
        <v>1506</v>
      </c>
      <c r="C338" s="1" t="s">
        <v>2759</v>
      </c>
      <c r="D338" s="3" t="s">
        <v>2240</v>
      </c>
      <c r="E338" s="3" t="s">
        <v>23961</v>
      </c>
      <c r="F338" s="1" t="s">
        <v>2738</v>
      </c>
      <c r="G338" s="1">
        <v>0</v>
      </c>
      <c r="H338" s="1" t="s">
        <v>27474</v>
      </c>
      <c r="I338" s="1">
        <v>0</v>
      </c>
      <c r="J338" s="1" t="s">
        <v>27474</v>
      </c>
      <c r="K338" s="1">
        <f t="shared" si="20"/>
        <v>0</v>
      </c>
      <c r="L338" s="2">
        <f>SUMIFS('Basin Total Well Counts'!B:B,'Basin Total Well Counts'!A:A,F338)</f>
        <v>0</v>
      </c>
      <c r="M338" s="4">
        <f t="shared" si="21"/>
        <v>0</v>
      </c>
      <c r="N338" s="2">
        <f>SUMIF('Basin Emissions'!A:A,F338,'Basin Emissions'!B:B)</f>
        <v>5541.2858660000002</v>
      </c>
      <c r="O338" s="8">
        <f t="shared" si="22"/>
        <v>0</v>
      </c>
      <c r="P338" s="7">
        <f>SUMIF('Tool Pneumatics CH4 VOC BTEX'!B:B,A338,'Tool Pneumatics CH4 VOC BTEX'!F:F)</f>
        <v>3.5899999141693102</v>
      </c>
      <c r="Q338" s="14">
        <f t="shared" si="23"/>
        <v>0</v>
      </c>
      <c r="R338" s="16">
        <f>SUMIF('Tool Pneumatics CH4 VOC BTEX'!B:B,A338,'Tool Pneumatics CH4 VOC BTEX'!H:H)*Q338</f>
        <v>0</v>
      </c>
      <c r="S338" s="16">
        <f>SUMIF('Tool Pneumatics CH4 VOC BTEX'!B:B,A338,'Tool Pneumatics CH4 VOC BTEX'!J:J)*Q338</f>
        <v>0</v>
      </c>
      <c r="T338" s="16">
        <f>SUMIF('Tool Pneumatics CH4 VOC BTEX'!B:B,A338,'Tool Pneumatics CH4 VOC BTEX'!L:L)*Q338</f>
        <v>0</v>
      </c>
      <c r="U338" s="16">
        <f>SUMIF('Tool Pneumatics CH4 VOC BTEX'!B:B,A338,'Tool Pneumatics CH4 VOC BTEX'!N:N)*Q338</f>
        <v>0</v>
      </c>
    </row>
    <row r="339" spans="1:21" x14ac:dyDescent="0.25">
      <c r="A339" s="1" t="s">
        <v>2760</v>
      </c>
      <c r="B339" s="1" t="s">
        <v>1506</v>
      </c>
      <c r="C339" s="1" t="s">
        <v>1813</v>
      </c>
      <c r="D339" s="3" t="s">
        <v>2229</v>
      </c>
      <c r="E339" s="3" t="s">
        <v>23961</v>
      </c>
      <c r="F339" s="1" t="s">
        <v>2229</v>
      </c>
      <c r="G339" s="1">
        <v>0</v>
      </c>
      <c r="H339" s="1" t="s">
        <v>27474</v>
      </c>
      <c r="I339" s="1">
        <v>0</v>
      </c>
      <c r="J339" s="1" t="s">
        <v>27474</v>
      </c>
      <c r="K339" s="1">
        <f t="shared" si="20"/>
        <v>0</v>
      </c>
      <c r="L339" s="2">
        <f>SUMIFS('Basin Total Well Counts'!B:B,'Basin Total Well Counts'!A:A,F339)</f>
        <v>0</v>
      </c>
      <c r="M339" s="4">
        <f t="shared" si="21"/>
        <v>0</v>
      </c>
      <c r="N339" s="2">
        <f>SUMIF('Basin Emissions'!A:A,F339,'Basin Emissions'!B:B)</f>
        <v>1971.6074169999999</v>
      </c>
      <c r="O339" s="8">
        <f t="shared" si="22"/>
        <v>0</v>
      </c>
      <c r="P339" s="7">
        <f>SUMIF('Tool Pneumatics CH4 VOC BTEX'!B:B,A339,'Tool Pneumatics CH4 VOC BTEX'!F:F)</f>
        <v>3.5899999141693102</v>
      </c>
      <c r="Q339" s="14">
        <f t="shared" si="23"/>
        <v>0</v>
      </c>
      <c r="R339" s="16">
        <f>SUMIF('Tool Pneumatics CH4 VOC BTEX'!B:B,A339,'Tool Pneumatics CH4 VOC BTEX'!H:H)*Q339</f>
        <v>0</v>
      </c>
      <c r="S339" s="16">
        <f>SUMIF('Tool Pneumatics CH4 VOC BTEX'!B:B,A339,'Tool Pneumatics CH4 VOC BTEX'!J:J)*Q339</f>
        <v>0</v>
      </c>
      <c r="T339" s="16">
        <f>SUMIF('Tool Pneumatics CH4 VOC BTEX'!B:B,A339,'Tool Pneumatics CH4 VOC BTEX'!L:L)*Q339</f>
        <v>0</v>
      </c>
      <c r="U339" s="16">
        <f>SUMIF('Tool Pneumatics CH4 VOC BTEX'!B:B,A339,'Tool Pneumatics CH4 VOC BTEX'!N:N)*Q339</f>
        <v>0</v>
      </c>
    </row>
    <row r="340" spans="1:21" x14ac:dyDescent="0.25">
      <c r="A340" s="1" t="s">
        <v>2761</v>
      </c>
      <c r="B340" s="1" t="s">
        <v>1506</v>
      </c>
      <c r="C340" s="1" t="s">
        <v>1613</v>
      </c>
      <c r="D340" s="3" t="s">
        <v>2229</v>
      </c>
      <c r="E340" s="3" t="s">
        <v>23961</v>
      </c>
      <c r="F340" s="1" t="s">
        <v>2229</v>
      </c>
      <c r="G340" s="1">
        <v>0</v>
      </c>
      <c r="H340" s="1" t="s">
        <v>27474</v>
      </c>
      <c r="I340" s="1">
        <v>0</v>
      </c>
      <c r="J340" s="1" t="s">
        <v>27474</v>
      </c>
      <c r="K340" s="1">
        <f t="shared" si="20"/>
        <v>0</v>
      </c>
      <c r="L340" s="2">
        <f>SUMIFS('Basin Total Well Counts'!B:B,'Basin Total Well Counts'!A:A,F340)</f>
        <v>0</v>
      </c>
      <c r="M340" s="4">
        <f t="shared" si="21"/>
        <v>0</v>
      </c>
      <c r="N340" s="2">
        <f>SUMIF('Basin Emissions'!A:A,F340,'Basin Emissions'!B:B)</f>
        <v>1971.6074169999999</v>
      </c>
      <c r="O340" s="8">
        <f t="shared" si="22"/>
        <v>0</v>
      </c>
      <c r="P340" s="7">
        <f>SUMIF('Tool Pneumatics CH4 VOC BTEX'!B:B,A340,'Tool Pneumatics CH4 VOC BTEX'!F:F)</f>
        <v>3.5899999141693102</v>
      </c>
      <c r="Q340" s="14">
        <f t="shared" si="23"/>
        <v>0</v>
      </c>
      <c r="R340" s="16">
        <f>SUMIF('Tool Pneumatics CH4 VOC BTEX'!B:B,A340,'Tool Pneumatics CH4 VOC BTEX'!H:H)*Q340</f>
        <v>0</v>
      </c>
      <c r="S340" s="16">
        <f>SUMIF('Tool Pneumatics CH4 VOC BTEX'!B:B,A340,'Tool Pneumatics CH4 VOC BTEX'!J:J)*Q340</f>
        <v>0</v>
      </c>
      <c r="T340" s="16">
        <f>SUMIF('Tool Pneumatics CH4 VOC BTEX'!B:B,A340,'Tool Pneumatics CH4 VOC BTEX'!L:L)*Q340</f>
        <v>0</v>
      </c>
      <c r="U340" s="16">
        <f>SUMIF('Tool Pneumatics CH4 VOC BTEX'!B:B,A340,'Tool Pneumatics CH4 VOC BTEX'!N:N)*Q340</f>
        <v>0</v>
      </c>
    </row>
    <row r="341" spans="1:21" x14ac:dyDescent="0.25">
      <c r="A341" s="1" t="s">
        <v>2762</v>
      </c>
      <c r="B341" s="1" t="s">
        <v>1506</v>
      </c>
      <c r="C341" s="1" t="s">
        <v>2763</v>
      </c>
      <c r="D341" s="3" t="s">
        <v>1015</v>
      </c>
      <c r="E341" s="3" t="s">
        <v>23961</v>
      </c>
      <c r="F341" s="1" t="s">
        <v>2738</v>
      </c>
      <c r="G341" s="1">
        <v>0</v>
      </c>
      <c r="H341" s="1" t="s">
        <v>27474</v>
      </c>
      <c r="I341" s="1">
        <v>0</v>
      </c>
      <c r="J341" s="1" t="s">
        <v>27474</v>
      </c>
      <c r="K341" s="1">
        <f t="shared" si="20"/>
        <v>0</v>
      </c>
      <c r="L341" s="2">
        <f>SUMIFS('Basin Total Well Counts'!B:B,'Basin Total Well Counts'!A:A,F341)</f>
        <v>0</v>
      </c>
      <c r="M341" s="4">
        <f t="shared" si="21"/>
        <v>0</v>
      </c>
      <c r="N341" s="2">
        <f>SUMIF('Basin Emissions'!A:A,F341,'Basin Emissions'!B:B)</f>
        <v>5541.2858660000002</v>
      </c>
      <c r="O341" s="8">
        <f t="shared" si="22"/>
        <v>0</v>
      </c>
      <c r="P341" s="7">
        <f>SUMIF('Tool Pneumatics CH4 VOC BTEX'!B:B,A341,'Tool Pneumatics CH4 VOC BTEX'!F:F)</f>
        <v>3.5899999141693102</v>
      </c>
      <c r="Q341" s="14">
        <f t="shared" si="23"/>
        <v>0</v>
      </c>
      <c r="R341" s="16">
        <f>SUMIF('Tool Pneumatics CH4 VOC BTEX'!B:B,A341,'Tool Pneumatics CH4 VOC BTEX'!H:H)*Q341</f>
        <v>0</v>
      </c>
      <c r="S341" s="16">
        <f>SUMIF('Tool Pneumatics CH4 VOC BTEX'!B:B,A341,'Tool Pneumatics CH4 VOC BTEX'!J:J)*Q341</f>
        <v>0</v>
      </c>
      <c r="T341" s="16">
        <f>SUMIF('Tool Pneumatics CH4 VOC BTEX'!B:B,A341,'Tool Pneumatics CH4 VOC BTEX'!L:L)*Q341</f>
        <v>0</v>
      </c>
      <c r="U341" s="16">
        <f>SUMIF('Tool Pneumatics CH4 VOC BTEX'!B:B,A341,'Tool Pneumatics CH4 VOC BTEX'!N:N)*Q341</f>
        <v>0</v>
      </c>
    </row>
    <row r="342" spans="1:21" x14ac:dyDescent="0.25">
      <c r="A342" s="1" t="s">
        <v>2764</v>
      </c>
      <c r="B342" s="1" t="s">
        <v>1506</v>
      </c>
      <c r="C342" s="1" t="s">
        <v>2765</v>
      </c>
      <c r="D342" s="3" t="s">
        <v>2240</v>
      </c>
      <c r="E342" s="3" t="s">
        <v>23961</v>
      </c>
      <c r="F342" s="1" t="s">
        <v>2738</v>
      </c>
      <c r="G342" s="1">
        <v>0</v>
      </c>
      <c r="H342" s="1" t="s">
        <v>27474</v>
      </c>
      <c r="I342" s="1">
        <v>0</v>
      </c>
      <c r="J342" s="1" t="s">
        <v>27474</v>
      </c>
      <c r="K342" s="1">
        <f t="shared" si="20"/>
        <v>0</v>
      </c>
      <c r="L342" s="2">
        <f>SUMIFS('Basin Total Well Counts'!B:B,'Basin Total Well Counts'!A:A,F342)</f>
        <v>0</v>
      </c>
      <c r="M342" s="4">
        <f t="shared" si="21"/>
        <v>0</v>
      </c>
      <c r="N342" s="2">
        <f>SUMIF('Basin Emissions'!A:A,F342,'Basin Emissions'!B:B)</f>
        <v>5541.2858660000002</v>
      </c>
      <c r="O342" s="8">
        <f t="shared" si="22"/>
        <v>0</v>
      </c>
      <c r="P342" s="7">
        <f>SUMIF('Tool Pneumatics CH4 VOC BTEX'!B:B,A342,'Tool Pneumatics CH4 VOC BTEX'!F:F)</f>
        <v>3.5899999141693102</v>
      </c>
      <c r="Q342" s="14">
        <f t="shared" si="23"/>
        <v>0</v>
      </c>
      <c r="R342" s="16">
        <f>SUMIF('Tool Pneumatics CH4 VOC BTEX'!B:B,A342,'Tool Pneumatics CH4 VOC BTEX'!H:H)*Q342</f>
        <v>0</v>
      </c>
      <c r="S342" s="16">
        <f>SUMIF('Tool Pneumatics CH4 VOC BTEX'!B:B,A342,'Tool Pneumatics CH4 VOC BTEX'!J:J)*Q342</f>
        <v>0</v>
      </c>
      <c r="T342" s="16">
        <f>SUMIF('Tool Pneumatics CH4 VOC BTEX'!B:B,A342,'Tool Pneumatics CH4 VOC BTEX'!L:L)*Q342</f>
        <v>0</v>
      </c>
      <c r="U342" s="16">
        <f>SUMIF('Tool Pneumatics CH4 VOC BTEX'!B:B,A342,'Tool Pneumatics CH4 VOC BTEX'!N:N)*Q342</f>
        <v>0</v>
      </c>
    </row>
    <row r="343" spans="1:21" x14ac:dyDescent="0.25">
      <c r="A343" s="1" t="s">
        <v>2766</v>
      </c>
      <c r="B343" s="1" t="s">
        <v>1506</v>
      </c>
      <c r="C343" s="1" t="s">
        <v>2767</v>
      </c>
      <c r="D343" s="3" t="s">
        <v>2229</v>
      </c>
      <c r="E343" s="3" t="s">
        <v>23961</v>
      </c>
      <c r="F343" s="1" t="s">
        <v>2229</v>
      </c>
      <c r="G343" s="1">
        <v>0</v>
      </c>
      <c r="H343" s="1" t="s">
        <v>27474</v>
      </c>
      <c r="I343" s="1">
        <v>0</v>
      </c>
      <c r="J343" s="1" t="s">
        <v>27474</v>
      </c>
      <c r="K343" s="1">
        <f t="shared" si="20"/>
        <v>0</v>
      </c>
      <c r="L343" s="2">
        <f>SUMIFS('Basin Total Well Counts'!B:B,'Basin Total Well Counts'!A:A,F343)</f>
        <v>0</v>
      </c>
      <c r="M343" s="4">
        <f t="shared" si="21"/>
        <v>0</v>
      </c>
      <c r="N343" s="2">
        <f>SUMIF('Basin Emissions'!A:A,F343,'Basin Emissions'!B:B)</f>
        <v>1971.6074169999999</v>
      </c>
      <c r="O343" s="8">
        <f t="shared" si="22"/>
        <v>0</v>
      </c>
      <c r="P343" s="7">
        <f>SUMIF('Tool Pneumatics CH4 VOC BTEX'!B:B,A343,'Tool Pneumatics CH4 VOC BTEX'!F:F)</f>
        <v>3.5899999141693102</v>
      </c>
      <c r="Q343" s="14">
        <f t="shared" si="23"/>
        <v>0</v>
      </c>
      <c r="R343" s="16">
        <f>SUMIF('Tool Pneumatics CH4 VOC BTEX'!B:B,A343,'Tool Pneumatics CH4 VOC BTEX'!H:H)*Q343</f>
        <v>0</v>
      </c>
      <c r="S343" s="16">
        <f>SUMIF('Tool Pneumatics CH4 VOC BTEX'!B:B,A343,'Tool Pneumatics CH4 VOC BTEX'!J:J)*Q343</f>
        <v>0</v>
      </c>
      <c r="T343" s="16">
        <f>SUMIF('Tool Pneumatics CH4 VOC BTEX'!B:B,A343,'Tool Pneumatics CH4 VOC BTEX'!L:L)*Q343</f>
        <v>0</v>
      </c>
      <c r="U343" s="16">
        <f>SUMIF('Tool Pneumatics CH4 VOC BTEX'!B:B,A343,'Tool Pneumatics CH4 VOC BTEX'!N:N)*Q343</f>
        <v>0</v>
      </c>
    </row>
    <row r="344" spans="1:21" x14ac:dyDescent="0.25">
      <c r="A344" s="1" t="s">
        <v>2768</v>
      </c>
      <c r="B344" s="1" t="s">
        <v>1506</v>
      </c>
      <c r="C344" s="1" t="s">
        <v>2007</v>
      </c>
      <c r="D344" s="3" t="s">
        <v>2229</v>
      </c>
      <c r="E344" s="3" t="s">
        <v>23961</v>
      </c>
      <c r="F344" s="1" t="s">
        <v>2738</v>
      </c>
      <c r="G344" s="1">
        <v>0</v>
      </c>
      <c r="H344" s="1" t="s">
        <v>27474</v>
      </c>
      <c r="I344" s="1">
        <v>0</v>
      </c>
      <c r="J344" s="1" t="s">
        <v>27474</v>
      </c>
      <c r="K344" s="1">
        <f t="shared" si="20"/>
        <v>0</v>
      </c>
      <c r="L344" s="2">
        <f>SUMIFS('Basin Total Well Counts'!B:B,'Basin Total Well Counts'!A:A,F344)</f>
        <v>0</v>
      </c>
      <c r="M344" s="4">
        <f t="shared" si="21"/>
        <v>0</v>
      </c>
      <c r="N344" s="2">
        <f>SUMIF('Basin Emissions'!A:A,F344,'Basin Emissions'!B:B)</f>
        <v>5541.2858660000002</v>
      </c>
      <c r="O344" s="8">
        <f t="shared" si="22"/>
        <v>0</v>
      </c>
      <c r="P344" s="7">
        <f>SUMIF('Tool Pneumatics CH4 VOC BTEX'!B:B,A344,'Tool Pneumatics CH4 VOC BTEX'!F:F)</f>
        <v>3.5899999141693102</v>
      </c>
      <c r="Q344" s="14">
        <f t="shared" si="23"/>
        <v>0</v>
      </c>
      <c r="R344" s="16">
        <f>SUMIF('Tool Pneumatics CH4 VOC BTEX'!B:B,A344,'Tool Pneumatics CH4 VOC BTEX'!H:H)*Q344</f>
        <v>0</v>
      </c>
      <c r="S344" s="16">
        <f>SUMIF('Tool Pneumatics CH4 VOC BTEX'!B:B,A344,'Tool Pneumatics CH4 VOC BTEX'!J:J)*Q344</f>
        <v>0</v>
      </c>
      <c r="T344" s="16">
        <f>SUMIF('Tool Pneumatics CH4 VOC BTEX'!B:B,A344,'Tool Pneumatics CH4 VOC BTEX'!L:L)*Q344</f>
        <v>0</v>
      </c>
      <c r="U344" s="16">
        <f>SUMIF('Tool Pneumatics CH4 VOC BTEX'!B:B,A344,'Tool Pneumatics CH4 VOC BTEX'!N:N)*Q344</f>
        <v>0</v>
      </c>
    </row>
    <row r="345" spans="1:21" x14ac:dyDescent="0.25">
      <c r="A345" s="1" t="s">
        <v>2769</v>
      </c>
      <c r="B345" s="1" t="s">
        <v>1506</v>
      </c>
      <c r="C345" s="1" t="s">
        <v>1602</v>
      </c>
      <c r="D345" s="3" t="s">
        <v>2229</v>
      </c>
      <c r="E345" s="3" t="s">
        <v>23961</v>
      </c>
      <c r="F345" s="1" t="s">
        <v>2738</v>
      </c>
      <c r="G345" s="1">
        <v>0</v>
      </c>
      <c r="H345" s="1" t="s">
        <v>27474</v>
      </c>
      <c r="I345" s="1">
        <v>0</v>
      </c>
      <c r="J345" s="1" t="s">
        <v>27474</v>
      </c>
      <c r="K345" s="1">
        <f t="shared" si="20"/>
        <v>0</v>
      </c>
      <c r="L345" s="2">
        <f>SUMIFS('Basin Total Well Counts'!B:B,'Basin Total Well Counts'!A:A,F345)</f>
        <v>0</v>
      </c>
      <c r="M345" s="4">
        <f t="shared" si="21"/>
        <v>0</v>
      </c>
      <c r="N345" s="2">
        <f>SUMIF('Basin Emissions'!A:A,F345,'Basin Emissions'!B:B)</f>
        <v>5541.2858660000002</v>
      </c>
      <c r="O345" s="8">
        <f t="shared" si="22"/>
        <v>0</v>
      </c>
      <c r="P345" s="7">
        <f>SUMIF('Tool Pneumatics CH4 VOC BTEX'!B:B,A345,'Tool Pneumatics CH4 VOC BTEX'!F:F)</f>
        <v>3.5899999141693102</v>
      </c>
      <c r="Q345" s="14">
        <f t="shared" si="23"/>
        <v>0</v>
      </c>
      <c r="R345" s="16">
        <f>SUMIF('Tool Pneumatics CH4 VOC BTEX'!B:B,A345,'Tool Pneumatics CH4 VOC BTEX'!H:H)*Q345</f>
        <v>0</v>
      </c>
      <c r="S345" s="16">
        <f>SUMIF('Tool Pneumatics CH4 VOC BTEX'!B:B,A345,'Tool Pneumatics CH4 VOC BTEX'!J:J)*Q345</f>
        <v>0</v>
      </c>
      <c r="T345" s="16">
        <f>SUMIF('Tool Pneumatics CH4 VOC BTEX'!B:B,A345,'Tool Pneumatics CH4 VOC BTEX'!L:L)*Q345</f>
        <v>0</v>
      </c>
      <c r="U345" s="16">
        <f>SUMIF('Tool Pneumatics CH4 VOC BTEX'!B:B,A345,'Tool Pneumatics CH4 VOC BTEX'!N:N)*Q345</f>
        <v>0</v>
      </c>
    </row>
    <row r="346" spans="1:21" x14ac:dyDescent="0.25">
      <c r="A346" s="1" t="s">
        <v>2770</v>
      </c>
      <c r="B346" s="1" t="s">
        <v>1506</v>
      </c>
      <c r="C346" s="1" t="s">
        <v>2771</v>
      </c>
      <c r="D346" s="3" t="s">
        <v>2240</v>
      </c>
      <c r="E346" s="3" t="s">
        <v>23961</v>
      </c>
      <c r="F346" s="1" t="s">
        <v>2738</v>
      </c>
      <c r="G346" s="1">
        <v>0</v>
      </c>
      <c r="H346" s="1" t="s">
        <v>27474</v>
      </c>
      <c r="I346" s="1">
        <v>0</v>
      </c>
      <c r="J346" s="1" t="s">
        <v>27474</v>
      </c>
      <c r="K346" s="1">
        <f t="shared" si="20"/>
        <v>0</v>
      </c>
      <c r="L346" s="2">
        <f>SUMIFS('Basin Total Well Counts'!B:B,'Basin Total Well Counts'!A:A,F346)</f>
        <v>0</v>
      </c>
      <c r="M346" s="4">
        <f t="shared" si="21"/>
        <v>0</v>
      </c>
      <c r="N346" s="2">
        <f>SUMIF('Basin Emissions'!A:A,F346,'Basin Emissions'!B:B)</f>
        <v>5541.2858660000002</v>
      </c>
      <c r="O346" s="8">
        <f t="shared" si="22"/>
        <v>0</v>
      </c>
      <c r="P346" s="7">
        <f>SUMIF('Tool Pneumatics CH4 VOC BTEX'!B:B,A346,'Tool Pneumatics CH4 VOC BTEX'!F:F)</f>
        <v>3.5899999141693102</v>
      </c>
      <c r="Q346" s="14">
        <f t="shared" si="23"/>
        <v>0</v>
      </c>
      <c r="R346" s="16">
        <f>SUMIF('Tool Pneumatics CH4 VOC BTEX'!B:B,A346,'Tool Pneumatics CH4 VOC BTEX'!H:H)*Q346</f>
        <v>0</v>
      </c>
      <c r="S346" s="16">
        <f>SUMIF('Tool Pneumatics CH4 VOC BTEX'!B:B,A346,'Tool Pneumatics CH4 VOC BTEX'!J:J)*Q346</f>
        <v>0</v>
      </c>
      <c r="T346" s="16">
        <f>SUMIF('Tool Pneumatics CH4 VOC BTEX'!B:B,A346,'Tool Pneumatics CH4 VOC BTEX'!L:L)*Q346</f>
        <v>0</v>
      </c>
      <c r="U346" s="16">
        <f>SUMIF('Tool Pneumatics CH4 VOC BTEX'!B:B,A346,'Tool Pneumatics CH4 VOC BTEX'!N:N)*Q346</f>
        <v>0</v>
      </c>
    </row>
    <row r="347" spans="1:21" x14ac:dyDescent="0.25">
      <c r="A347" s="1" t="s">
        <v>2772</v>
      </c>
      <c r="B347" s="1" t="s">
        <v>1506</v>
      </c>
      <c r="C347" s="1" t="s">
        <v>2773</v>
      </c>
      <c r="D347" s="3" t="s">
        <v>2229</v>
      </c>
      <c r="E347" s="3" t="s">
        <v>23961</v>
      </c>
      <c r="F347" s="1" t="s">
        <v>2738</v>
      </c>
      <c r="G347" s="1">
        <v>0</v>
      </c>
      <c r="H347" s="1" t="s">
        <v>27474</v>
      </c>
      <c r="I347" s="1">
        <v>0</v>
      </c>
      <c r="J347" s="1" t="s">
        <v>27474</v>
      </c>
      <c r="K347" s="1">
        <f t="shared" si="20"/>
        <v>0</v>
      </c>
      <c r="L347" s="2">
        <f>SUMIFS('Basin Total Well Counts'!B:B,'Basin Total Well Counts'!A:A,F347)</f>
        <v>0</v>
      </c>
      <c r="M347" s="4">
        <f t="shared" si="21"/>
        <v>0</v>
      </c>
      <c r="N347" s="2">
        <f>SUMIF('Basin Emissions'!A:A,F347,'Basin Emissions'!B:B)</f>
        <v>5541.2858660000002</v>
      </c>
      <c r="O347" s="8">
        <f t="shared" si="22"/>
        <v>0</v>
      </c>
      <c r="P347" s="7">
        <f>SUMIF('Tool Pneumatics CH4 VOC BTEX'!B:B,A347,'Tool Pneumatics CH4 VOC BTEX'!F:F)</f>
        <v>3.5899999141693102</v>
      </c>
      <c r="Q347" s="14">
        <f t="shared" si="23"/>
        <v>0</v>
      </c>
      <c r="R347" s="16">
        <f>SUMIF('Tool Pneumatics CH4 VOC BTEX'!B:B,A347,'Tool Pneumatics CH4 VOC BTEX'!H:H)*Q347</f>
        <v>0</v>
      </c>
      <c r="S347" s="16">
        <f>SUMIF('Tool Pneumatics CH4 VOC BTEX'!B:B,A347,'Tool Pneumatics CH4 VOC BTEX'!J:J)*Q347</f>
        <v>0</v>
      </c>
      <c r="T347" s="16">
        <f>SUMIF('Tool Pneumatics CH4 VOC BTEX'!B:B,A347,'Tool Pneumatics CH4 VOC BTEX'!L:L)*Q347</f>
        <v>0</v>
      </c>
      <c r="U347" s="16">
        <f>SUMIF('Tool Pneumatics CH4 VOC BTEX'!B:B,A347,'Tool Pneumatics CH4 VOC BTEX'!N:N)*Q347</f>
        <v>0</v>
      </c>
    </row>
    <row r="348" spans="1:21" x14ac:dyDescent="0.25">
      <c r="A348" s="1" t="s">
        <v>2774</v>
      </c>
      <c r="B348" s="1" t="s">
        <v>1506</v>
      </c>
      <c r="C348" s="1" t="s">
        <v>2775</v>
      </c>
      <c r="D348" s="3" t="s">
        <v>2240</v>
      </c>
      <c r="E348" s="3" t="s">
        <v>23961</v>
      </c>
      <c r="F348" s="1" t="s">
        <v>2738</v>
      </c>
      <c r="G348" s="1">
        <v>0</v>
      </c>
      <c r="H348" s="1" t="s">
        <v>27474</v>
      </c>
      <c r="I348" s="1">
        <v>0</v>
      </c>
      <c r="J348" s="1" t="s">
        <v>27474</v>
      </c>
      <c r="K348" s="1">
        <f t="shared" si="20"/>
        <v>0</v>
      </c>
      <c r="L348" s="2">
        <f>SUMIFS('Basin Total Well Counts'!B:B,'Basin Total Well Counts'!A:A,F348)</f>
        <v>0</v>
      </c>
      <c r="M348" s="4">
        <f t="shared" si="21"/>
        <v>0</v>
      </c>
      <c r="N348" s="2">
        <f>SUMIF('Basin Emissions'!A:A,F348,'Basin Emissions'!B:B)</f>
        <v>5541.2858660000002</v>
      </c>
      <c r="O348" s="8">
        <f t="shared" si="22"/>
        <v>0</v>
      </c>
      <c r="P348" s="7">
        <f>SUMIF('Tool Pneumatics CH4 VOC BTEX'!B:B,A348,'Tool Pneumatics CH4 VOC BTEX'!F:F)</f>
        <v>3.5899999141693102</v>
      </c>
      <c r="Q348" s="14">
        <f t="shared" si="23"/>
        <v>0</v>
      </c>
      <c r="R348" s="16">
        <f>SUMIF('Tool Pneumatics CH4 VOC BTEX'!B:B,A348,'Tool Pneumatics CH4 VOC BTEX'!H:H)*Q348</f>
        <v>0</v>
      </c>
      <c r="S348" s="16">
        <f>SUMIF('Tool Pneumatics CH4 VOC BTEX'!B:B,A348,'Tool Pneumatics CH4 VOC BTEX'!J:J)*Q348</f>
        <v>0</v>
      </c>
      <c r="T348" s="16">
        <f>SUMIF('Tool Pneumatics CH4 VOC BTEX'!B:B,A348,'Tool Pneumatics CH4 VOC BTEX'!L:L)*Q348</f>
        <v>0</v>
      </c>
      <c r="U348" s="16">
        <f>SUMIF('Tool Pneumatics CH4 VOC BTEX'!B:B,A348,'Tool Pneumatics CH4 VOC BTEX'!N:N)*Q348</f>
        <v>0</v>
      </c>
    </row>
    <row r="349" spans="1:21" x14ac:dyDescent="0.25">
      <c r="A349" s="1" t="s">
        <v>2776</v>
      </c>
      <c r="B349" s="1" t="s">
        <v>1506</v>
      </c>
      <c r="C349" s="1" t="s">
        <v>2210</v>
      </c>
      <c r="D349" s="3" t="s">
        <v>2229</v>
      </c>
      <c r="E349" s="3" t="s">
        <v>23961</v>
      </c>
      <c r="F349" s="1" t="s">
        <v>2738</v>
      </c>
      <c r="G349" s="1">
        <v>0</v>
      </c>
      <c r="H349" s="1" t="s">
        <v>27474</v>
      </c>
      <c r="I349" s="1">
        <v>0</v>
      </c>
      <c r="J349" s="1" t="s">
        <v>27474</v>
      </c>
      <c r="K349" s="1">
        <f t="shared" si="20"/>
        <v>0</v>
      </c>
      <c r="L349" s="2">
        <f>SUMIFS('Basin Total Well Counts'!B:B,'Basin Total Well Counts'!A:A,F349)</f>
        <v>0</v>
      </c>
      <c r="M349" s="4">
        <f t="shared" si="21"/>
        <v>0</v>
      </c>
      <c r="N349" s="2">
        <f>SUMIF('Basin Emissions'!A:A,F349,'Basin Emissions'!B:B)</f>
        <v>5541.2858660000002</v>
      </c>
      <c r="O349" s="8">
        <f t="shared" si="22"/>
        <v>0</v>
      </c>
      <c r="P349" s="7">
        <f>SUMIF('Tool Pneumatics CH4 VOC BTEX'!B:B,A349,'Tool Pneumatics CH4 VOC BTEX'!F:F)</f>
        <v>3.5899999141693102</v>
      </c>
      <c r="Q349" s="14">
        <f t="shared" si="23"/>
        <v>0</v>
      </c>
      <c r="R349" s="16">
        <f>SUMIF('Tool Pneumatics CH4 VOC BTEX'!B:B,A349,'Tool Pneumatics CH4 VOC BTEX'!H:H)*Q349</f>
        <v>0</v>
      </c>
      <c r="S349" s="16">
        <f>SUMIF('Tool Pneumatics CH4 VOC BTEX'!B:B,A349,'Tool Pneumatics CH4 VOC BTEX'!J:J)*Q349</f>
        <v>0</v>
      </c>
      <c r="T349" s="16">
        <f>SUMIF('Tool Pneumatics CH4 VOC BTEX'!B:B,A349,'Tool Pneumatics CH4 VOC BTEX'!L:L)*Q349</f>
        <v>0</v>
      </c>
      <c r="U349" s="16">
        <f>SUMIF('Tool Pneumatics CH4 VOC BTEX'!B:B,A349,'Tool Pneumatics CH4 VOC BTEX'!N:N)*Q349</f>
        <v>0</v>
      </c>
    </row>
    <row r="350" spans="1:21" x14ac:dyDescent="0.25">
      <c r="A350" s="1" t="s">
        <v>2777</v>
      </c>
      <c r="B350" s="1" t="s">
        <v>1506</v>
      </c>
      <c r="C350" s="1" t="s">
        <v>2778</v>
      </c>
      <c r="D350" s="3" t="s">
        <v>2240</v>
      </c>
      <c r="E350" s="3" t="s">
        <v>23961</v>
      </c>
      <c r="F350" s="1" t="s">
        <v>2229</v>
      </c>
      <c r="G350" s="1">
        <v>0</v>
      </c>
      <c r="H350" s="1" t="s">
        <v>27474</v>
      </c>
      <c r="I350" s="1">
        <v>0</v>
      </c>
      <c r="J350" s="1" t="s">
        <v>27474</v>
      </c>
      <c r="K350" s="1">
        <f t="shared" si="20"/>
        <v>0</v>
      </c>
      <c r="L350" s="2">
        <f>SUMIFS('Basin Total Well Counts'!B:B,'Basin Total Well Counts'!A:A,F350)</f>
        <v>0</v>
      </c>
      <c r="M350" s="4">
        <f t="shared" si="21"/>
        <v>0</v>
      </c>
      <c r="N350" s="2">
        <f>SUMIF('Basin Emissions'!A:A,F350,'Basin Emissions'!B:B)</f>
        <v>1971.6074169999999</v>
      </c>
      <c r="O350" s="8">
        <f t="shared" si="22"/>
        <v>0</v>
      </c>
      <c r="P350" s="7">
        <f>SUMIF('Tool Pneumatics CH4 VOC BTEX'!B:B,A350,'Tool Pneumatics CH4 VOC BTEX'!F:F)</f>
        <v>3.5899999141693102</v>
      </c>
      <c r="Q350" s="14">
        <f t="shared" si="23"/>
        <v>0</v>
      </c>
      <c r="R350" s="16">
        <f>SUMIF('Tool Pneumatics CH4 VOC BTEX'!B:B,A350,'Tool Pneumatics CH4 VOC BTEX'!H:H)*Q350</f>
        <v>0</v>
      </c>
      <c r="S350" s="16">
        <f>SUMIF('Tool Pneumatics CH4 VOC BTEX'!B:B,A350,'Tool Pneumatics CH4 VOC BTEX'!J:J)*Q350</f>
        <v>0</v>
      </c>
      <c r="T350" s="16">
        <f>SUMIF('Tool Pneumatics CH4 VOC BTEX'!B:B,A350,'Tool Pneumatics CH4 VOC BTEX'!L:L)*Q350</f>
        <v>0</v>
      </c>
      <c r="U350" s="16">
        <f>SUMIF('Tool Pneumatics CH4 VOC BTEX'!B:B,A350,'Tool Pneumatics CH4 VOC BTEX'!N:N)*Q350</f>
        <v>0</v>
      </c>
    </row>
    <row r="351" spans="1:21" x14ac:dyDescent="0.25">
      <c r="A351" s="1" t="s">
        <v>2779</v>
      </c>
      <c r="B351" s="1" t="s">
        <v>1506</v>
      </c>
      <c r="C351" s="1" t="s">
        <v>1997</v>
      </c>
      <c r="D351" s="3" t="s">
        <v>1015</v>
      </c>
      <c r="E351" s="3" t="s">
        <v>23961</v>
      </c>
      <c r="F351" s="1" t="s">
        <v>2738</v>
      </c>
      <c r="G351" s="1">
        <v>0</v>
      </c>
      <c r="H351" s="1" t="s">
        <v>27474</v>
      </c>
      <c r="I351" s="1">
        <v>0</v>
      </c>
      <c r="J351" s="1" t="s">
        <v>27474</v>
      </c>
      <c r="K351" s="1">
        <f t="shared" si="20"/>
        <v>0</v>
      </c>
      <c r="L351" s="2">
        <f>SUMIFS('Basin Total Well Counts'!B:B,'Basin Total Well Counts'!A:A,F351)</f>
        <v>0</v>
      </c>
      <c r="M351" s="4">
        <f t="shared" si="21"/>
        <v>0</v>
      </c>
      <c r="N351" s="2">
        <f>SUMIF('Basin Emissions'!A:A,F351,'Basin Emissions'!B:B)</f>
        <v>5541.2858660000002</v>
      </c>
      <c r="O351" s="8">
        <f t="shared" si="22"/>
        <v>0</v>
      </c>
      <c r="P351" s="7">
        <f>SUMIF('Tool Pneumatics CH4 VOC BTEX'!B:B,A351,'Tool Pneumatics CH4 VOC BTEX'!F:F)</f>
        <v>3.5899999141693102</v>
      </c>
      <c r="Q351" s="14">
        <f t="shared" si="23"/>
        <v>0</v>
      </c>
      <c r="R351" s="16">
        <f>SUMIF('Tool Pneumatics CH4 VOC BTEX'!B:B,A351,'Tool Pneumatics CH4 VOC BTEX'!H:H)*Q351</f>
        <v>0</v>
      </c>
      <c r="S351" s="16">
        <f>SUMIF('Tool Pneumatics CH4 VOC BTEX'!B:B,A351,'Tool Pneumatics CH4 VOC BTEX'!J:J)*Q351</f>
        <v>0</v>
      </c>
      <c r="T351" s="16">
        <f>SUMIF('Tool Pneumatics CH4 VOC BTEX'!B:B,A351,'Tool Pneumatics CH4 VOC BTEX'!L:L)*Q351</f>
        <v>0</v>
      </c>
      <c r="U351" s="16">
        <f>SUMIF('Tool Pneumatics CH4 VOC BTEX'!B:B,A351,'Tool Pneumatics CH4 VOC BTEX'!N:N)*Q351</f>
        <v>0</v>
      </c>
    </row>
    <row r="352" spans="1:21" x14ac:dyDescent="0.25">
      <c r="A352" s="1" t="s">
        <v>2780</v>
      </c>
      <c r="B352" s="1" t="s">
        <v>1506</v>
      </c>
      <c r="C352" s="1" t="s">
        <v>1584</v>
      </c>
      <c r="D352" s="3" t="s">
        <v>2240</v>
      </c>
      <c r="E352" s="3" t="s">
        <v>23961</v>
      </c>
      <c r="F352" s="1" t="s">
        <v>2229</v>
      </c>
      <c r="G352" s="1">
        <v>0</v>
      </c>
      <c r="H352" s="1" t="s">
        <v>27474</v>
      </c>
      <c r="I352" s="1">
        <v>0</v>
      </c>
      <c r="J352" s="1" t="s">
        <v>27474</v>
      </c>
      <c r="K352" s="1">
        <f t="shared" si="20"/>
        <v>0</v>
      </c>
      <c r="L352" s="2">
        <f>SUMIFS('Basin Total Well Counts'!B:B,'Basin Total Well Counts'!A:A,F352)</f>
        <v>0</v>
      </c>
      <c r="M352" s="4">
        <f t="shared" si="21"/>
        <v>0</v>
      </c>
      <c r="N352" s="2">
        <f>SUMIF('Basin Emissions'!A:A,F352,'Basin Emissions'!B:B)</f>
        <v>1971.6074169999999</v>
      </c>
      <c r="O352" s="8">
        <f t="shared" si="22"/>
        <v>0</v>
      </c>
      <c r="P352" s="7">
        <f>SUMIF('Tool Pneumatics CH4 VOC BTEX'!B:B,A352,'Tool Pneumatics CH4 VOC BTEX'!F:F)</f>
        <v>3.5899999141693102</v>
      </c>
      <c r="Q352" s="14">
        <f t="shared" si="23"/>
        <v>0</v>
      </c>
      <c r="R352" s="16">
        <f>SUMIF('Tool Pneumatics CH4 VOC BTEX'!B:B,A352,'Tool Pneumatics CH4 VOC BTEX'!H:H)*Q352</f>
        <v>0</v>
      </c>
      <c r="S352" s="16">
        <f>SUMIF('Tool Pneumatics CH4 VOC BTEX'!B:B,A352,'Tool Pneumatics CH4 VOC BTEX'!J:J)*Q352</f>
        <v>0</v>
      </c>
      <c r="T352" s="16">
        <f>SUMIF('Tool Pneumatics CH4 VOC BTEX'!B:B,A352,'Tool Pneumatics CH4 VOC BTEX'!L:L)*Q352</f>
        <v>0</v>
      </c>
      <c r="U352" s="16">
        <f>SUMIF('Tool Pneumatics CH4 VOC BTEX'!B:B,A352,'Tool Pneumatics CH4 VOC BTEX'!N:N)*Q352</f>
        <v>0</v>
      </c>
    </row>
    <row r="353" spans="1:21" x14ac:dyDescent="0.25">
      <c r="A353" s="1" t="s">
        <v>2781</v>
      </c>
      <c r="B353" s="1" t="s">
        <v>1506</v>
      </c>
      <c r="C353" s="1" t="s">
        <v>1502</v>
      </c>
      <c r="D353" s="3" t="s">
        <v>2240</v>
      </c>
      <c r="E353" s="3" t="s">
        <v>23961</v>
      </c>
      <c r="F353" s="1" t="s">
        <v>2229</v>
      </c>
      <c r="G353" s="1">
        <v>0</v>
      </c>
      <c r="H353" s="1" t="s">
        <v>27474</v>
      </c>
      <c r="I353" s="1">
        <v>0</v>
      </c>
      <c r="J353" s="1" t="s">
        <v>27474</v>
      </c>
      <c r="K353" s="1">
        <f t="shared" si="20"/>
        <v>0</v>
      </c>
      <c r="L353" s="2">
        <f>SUMIFS('Basin Total Well Counts'!B:B,'Basin Total Well Counts'!A:A,F353)</f>
        <v>0</v>
      </c>
      <c r="M353" s="4">
        <f t="shared" si="21"/>
        <v>0</v>
      </c>
      <c r="N353" s="2">
        <f>SUMIF('Basin Emissions'!A:A,F353,'Basin Emissions'!B:B)</f>
        <v>1971.6074169999999</v>
      </c>
      <c r="O353" s="8">
        <f t="shared" si="22"/>
        <v>0</v>
      </c>
      <c r="P353" s="7">
        <f>SUMIF('Tool Pneumatics CH4 VOC BTEX'!B:B,A353,'Tool Pneumatics CH4 VOC BTEX'!F:F)</f>
        <v>3.5899999141693102</v>
      </c>
      <c r="Q353" s="14">
        <f t="shared" si="23"/>
        <v>0</v>
      </c>
      <c r="R353" s="16">
        <f>SUMIF('Tool Pneumatics CH4 VOC BTEX'!B:B,A353,'Tool Pneumatics CH4 VOC BTEX'!H:H)*Q353</f>
        <v>0</v>
      </c>
      <c r="S353" s="16">
        <f>SUMIF('Tool Pneumatics CH4 VOC BTEX'!B:B,A353,'Tool Pneumatics CH4 VOC BTEX'!J:J)*Q353</f>
        <v>0</v>
      </c>
      <c r="T353" s="16">
        <f>SUMIF('Tool Pneumatics CH4 VOC BTEX'!B:B,A353,'Tool Pneumatics CH4 VOC BTEX'!L:L)*Q353</f>
        <v>0</v>
      </c>
      <c r="U353" s="16">
        <f>SUMIF('Tool Pneumatics CH4 VOC BTEX'!B:B,A353,'Tool Pneumatics CH4 VOC BTEX'!N:N)*Q353</f>
        <v>0</v>
      </c>
    </row>
    <row r="354" spans="1:21" x14ac:dyDescent="0.25">
      <c r="A354" s="1" t="s">
        <v>2782</v>
      </c>
      <c r="B354" s="1" t="s">
        <v>1506</v>
      </c>
      <c r="C354" s="1" t="s">
        <v>1799</v>
      </c>
      <c r="D354" s="3" t="s">
        <v>2240</v>
      </c>
      <c r="E354" s="3" t="s">
        <v>23961</v>
      </c>
      <c r="F354" s="1" t="s">
        <v>2738</v>
      </c>
      <c r="G354" s="1">
        <v>0</v>
      </c>
      <c r="H354" s="1" t="s">
        <v>27474</v>
      </c>
      <c r="I354" s="1">
        <v>0</v>
      </c>
      <c r="J354" s="1" t="s">
        <v>27474</v>
      </c>
      <c r="K354" s="1">
        <f t="shared" si="20"/>
        <v>0</v>
      </c>
      <c r="L354" s="2">
        <f>SUMIFS('Basin Total Well Counts'!B:B,'Basin Total Well Counts'!A:A,F354)</f>
        <v>0</v>
      </c>
      <c r="M354" s="4">
        <f t="shared" si="21"/>
        <v>0</v>
      </c>
      <c r="N354" s="2">
        <f>SUMIF('Basin Emissions'!A:A,F354,'Basin Emissions'!B:B)</f>
        <v>5541.2858660000002</v>
      </c>
      <c r="O354" s="8">
        <f t="shared" si="22"/>
        <v>0</v>
      </c>
      <c r="P354" s="7">
        <f>SUMIF('Tool Pneumatics CH4 VOC BTEX'!B:B,A354,'Tool Pneumatics CH4 VOC BTEX'!F:F)</f>
        <v>3.5899999141693102</v>
      </c>
      <c r="Q354" s="14">
        <f t="shared" si="23"/>
        <v>0</v>
      </c>
      <c r="R354" s="16">
        <f>SUMIF('Tool Pneumatics CH4 VOC BTEX'!B:B,A354,'Tool Pneumatics CH4 VOC BTEX'!H:H)*Q354</f>
        <v>0</v>
      </c>
      <c r="S354" s="16">
        <f>SUMIF('Tool Pneumatics CH4 VOC BTEX'!B:B,A354,'Tool Pneumatics CH4 VOC BTEX'!J:J)*Q354</f>
        <v>0</v>
      </c>
      <c r="T354" s="16">
        <f>SUMIF('Tool Pneumatics CH4 VOC BTEX'!B:B,A354,'Tool Pneumatics CH4 VOC BTEX'!L:L)*Q354</f>
        <v>0</v>
      </c>
      <c r="U354" s="16">
        <f>SUMIF('Tool Pneumatics CH4 VOC BTEX'!B:B,A354,'Tool Pneumatics CH4 VOC BTEX'!N:N)*Q354</f>
        <v>0</v>
      </c>
    </row>
    <row r="355" spans="1:21" x14ac:dyDescent="0.25">
      <c r="A355" s="1" t="s">
        <v>2783</v>
      </c>
      <c r="B355" s="1" t="s">
        <v>1506</v>
      </c>
      <c r="C355" s="1" t="s">
        <v>1498</v>
      </c>
      <c r="D355" s="3" t="s">
        <v>2240</v>
      </c>
      <c r="E355" s="3" t="s">
        <v>23961</v>
      </c>
      <c r="F355" s="1" t="s">
        <v>2738</v>
      </c>
      <c r="G355" s="1">
        <v>0</v>
      </c>
      <c r="H355" s="1" t="s">
        <v>27474</v>
      </c>
      <c r="I355" s="1">
        <v>0</v>
      </c>
      <c r="J355" s="1" t="s">
        <v>27474</v>
      </c>
      <c r="K355" s="1">
        <f t="shared" si="20"/>
        <v>0</v>
      </c>
      <c r="L355" s="2">
        <f>SUMIFS('Basin Total Well Counts'!B:B,'Basin Total Well Counts'!A:A,F355)</f>
        <v>0</v>
      </c>
      <c r="M355" s="4">
        <f t="shared" si="21"/>
        <v>0</v>
      </c>
      <c r="N355" s="2">
        <f>SUMIF('Basin Emissions'!A:A,F355,'Basin Emissions'!B:B)</f>
        <v>5541.2858660000002</v>
      </c>
      <c r="O355" s="8">
        <f t="shared" si="22"/>
        <v>0</v>
      </c>
      <c r="P355" s="7">
        <f>SUMIF('Tool Pneumatics CH4 VOC BTEX'!B:B,A355,'Tool Pneumatics CH4 VOC BTEX'!F:F)</f>
        <v>3.5899999141693102</v>
      </c>
      <c r="Q355" s="14">
        <f t="shared" si="23"/>
        <v>0</v>
      </c>
      <c r="R355" s="16">
        <f>SUMIF('Tool Pneumatics CH4 VOC BTEX'!B:B,A355,'Tool Pneumatics CH4 VOC BTEX'!H:H)*Q355</f>
        <v>0</v>
      </c>
      <c r="S355" s="16">
        <f>SUMIF('Tool Pneumatics CH4 VOC BTEX'!B:B,A355,'Tool Pneumatics CH4 VOC BTEX'!J:J)*Q355</f>
        <v>0</v>
      </c>
      <c r="T355" s="16">
        <f>SUMIF('Tool Pneumatics CH4 VOC BTEX'!B:B,A355,'Tool Pneumatics CH4 VOC BTEX'!L:L)*Q355</f>
        <v>0</v>
      </c>
      <c r="U355" s="16">
        <f>SUMIF('Tool Pneumatics CH4 VOC BTEX'!B:B,A355,'Tool Pneumatics CH4 VOC BTEX'!N:N)*Q355</f>
        <v>0</v>
      </c>
    </row>
    <row r="356" spans="1:21" x14ac:dyDescent="0.25">
      <c r="A356" s="1" t="s">
        <v>2784</v>
      </c>
      <c r="B356" s="1" t="s">
        <v>1506</v>
      </c>
      <c r="C356" s="1" t="s">
        <v>1585</v>
      </c>
      <c r="D356" s="3" t="s">
        <v>2229</v>
      </c>
      <c r="E356" s="3" t="s">
        <v>23961</v>
      </c>
      <c r="F356" s="1" t="s">
        <v>2738</v>
      </c>
      <c r="G356" s="1">
        <v>0</v>
      </c>
      <c r="H356" s="1" t="s">
        <v>27474</v>
      </c>
      <c r="I356" s="1">
        <v>0</v>
      </c>
      <c r="J356" s="1" t="s">
        <v>27474</v>
      </c>
      <c r="K356" s="1">
        <f t="shared" si="20"/>
        <v>0</v>
      </c>
      <c r="L356" s="2">
        <f>SUMIFS('Basin Total Well Counts'!B:B,'Basin Total Well Counts'!A:A,F356)</f>
        <v>0</v>
      </c>
      <c r="M356" s="4">
        <f t="shared" si="21"/>
        <v>0</v>
      </c>
      <c r="N356" s="2">
        <f>SUMIF('Basin Emissions'!A:A,F356,'Basin Emissions'!B:B)</f>
        <v>5541.2858660000002</v>
      </c>
      <c r="O356" s="8">
        <f t="shared" si="22"/>
        <v>0</v>
      </c>
      <c r="P356" s="7">
        <f>SUMIF('Tool Pneumatics CH4 VOC BTEX'!B:B,A356,'Tool Pneumatics CH4 VOC BTEX'!F:F)</f>
        <v>3.5899999141693102</v>
      </c>
      <c r="Q356" s="14">
        <f t="shared" si="23"/>
        <v>0</v>
      </c>
      <c r="R356" s="16">
        <f>SUMIF('Tool Pneumatics CH4 VOC BTEX'!B:B,A356,'Tool Pneumatics CH4 VOC BTEX'!H:H)*Q356</f>
        <v>0</v>
      </c>
      <c r="S356" s="16">
        <f>SUMIF('Tool Pneumatics CH4 VOC BTEX'!B:B,A356,'Tool Pneumatics CH4 VOC BTEX'!J:J)*Q356</f>
        <v>0</v>
      </c>
      <c r="T356" s="16">
        <f>SUMIF('Tool Pneumatics CH4 VOC BTEX'!B:B,A356,'Tool Pneumatics CH4 VOC BTEX'!L:L)*Q356</f>
        <v>0</v>
      </c>
      <c r="U356" s="16">
        <f>SUMIF('Tool Pneumatics CH4 VOC BTEX'!B:B,A356,'Tool Pneumatics CH4 VOC BTEX'!N:N)*Q356</f>
        <v>0</v>
      </c>
    </row>
    <row r="357" spans="1:21" x14ac:dyDescent="0.25">
      <c r="A357" s="1" t="s">
        <v>2785</v>
      </c>
      <c r="B357" s="1" t="s">
        <v>1506</v>
      </c>
      <c r="C357" s="1" t="s">
        <v>1929</v>
      </c>
      <c r="D357" s="3" t="s">
        <v>2229</v>
      </c>
      <c r="E357" s="3" t="s">
        <v>23961</v>
      </c>
      <c r="F357" s="1" t="s">
        <v>2229</v>
      </c>
      <c r="G357" s="1">
        <v>0</v>
      </c>
      <c r="H357" s="1" t="s">
        <v>27474</v>
      </c>
      <c r="I357" s="1">
        <v>0</v>
      </c>
      <c r="J357" s="1" t="s">
        <v>27474</v>
      </c>
      <c r="K357" s="1">
        <f t="shared" si="20"/>
        <v>0</v>
      </c>
      <c r="L357" s="2">
        <f>SUMIFS('Basin Total Well Counts'!B:B,'Basin Total Well Counts'!A:A,F357)</f>
        <v>0</v>
      </c>
      <c r="M357" s="4">
        <f t="shared" si="21"/>
        <v>0</v>
      </c>
      <c r="N357" s="2">
        <f>SUMIF('Basin Emissions'!A:A,F357,'Basin Emissions'!B:B)</f>
        <v>1971.6074169999999</v>
      </c>
      <c r="O357" s="8">
        <f t="shared" si="22"/>
        <v>0</v>
      </c>
      <c r="P357" s="7">
        <f>SUMIF('Tool Pneumatics CH4 VOC BTEX'!B:B,A357,'Tool Pneumatics CH4 VOC BTEX'!F:F)</f>
        <v>3.5899999141693102</v>
      </c>
      <c r="Q357" s="14">
        <f t="shared" si="23"/>
        <v>0</v>
      </c>
      <c r="R357" s="16">
        <f>SUMIF('Tool Pneumatics CH4 VOC BTEX'!B:B,A357,'Tool Pneumatics CH4 VOC BTEX'!H:H)*Q357</f>
        <v>0</v>
      </c>
      <c r="S357" s="16">
        <f>SUMIF('Tool Pneumatics CH4 VOC BTEX'!B:B,A357,'Tool Pneumatics CH4 VOC BTEX'!J:J)*Q357</f>
        <v>0</v>
      </c>
      <c r="T357" s="16">
        <f>SUMIF('Tool Pneumatics CH4 VOC BTEX'!B:B,A357,'Tool Pneumatics CH4 VOC BTEX'!L:L)*Q357</f>
        <v>0</v>
      </c>
      <c r="U357" s="16">
        <f>SUMIF('Tool Pneumatics CH4 VOC BTEX'!B:B,A357,'Tool Pneumatics CH4 VOC BTEX'!N:N)*Q357</f>
        <v>0</v>
      </c>
    </row>
    <row r="358" spans="1:21" x14ac:dyDescent="0.25">
      <c r="A358" s="1" t="s">
        <v>2786</v>
      </c>
      <c r="B358" s="1" t="s">
        <v>1506</v>
      </c>
      <c r="C358" s="1" t="s">
        <v>2787</v>
      </c>
      <c r="D358" s="3" t="s">
        <v>1015</v>
      </c>
      <c r="E358" s="3" t="s">
        <v>23961</v>
      </c>
      <c r="F358" s="1" t="s">
        <v>2738</v>
      </c>
      <c r="G358" s="1">
        <v>0</v>
      </c>
      <c r="H358" s="1" t="s">
        <v>27474</v>
      </c>
      <c r="I358" s="1">
        <v>0</v>
      </c>
      <c r="J358" s="1" t="s">
        <v>27474</v>
      </c>
      <c r="K358" s="1">
        <f t="shared" si="20"/>
        <v>0</v>
      </c>
      <c r="L358" s="2">
        <f>SUMIFS('Basin Total Well Counts'!B:B,'Basin Total Well Counts'!A:A,F358)</f>
        <v>0</v>
      </c>
      <c r="M358" s="4">
        <f t="shared" si="21"/>
        <v>0</v>
      </c>
      <c r="N358" s="2">
        <f>SUMIF('Basin Emissions'!A:A,F358,'Basin Emissions'!B:B)</f>
        <v>5541.2858660000002</v>
      </c>
      <c r="O358" s="8">
        <f t="shared" si="22"/>
        <v>0</v>
      </c>
      <c r="P358" s="7">
        <f>SUMIF('Tool Pneumatics CH4 VOC BTEX'!B:B,A358,'Tool Pneumatics CH4 VOC BTEX'!F:F)</f>
        <v>3.5899999141693102</v>
      </c>
      <c r="Q358" s="14">
        <f t="shared" si="23"/>
        <v>0</v>
      </c>
      <c r="R358" s="16">
        <f>SUMIF('Tool Pneumatics CH4 VOC BTEX'!B:B,A358,'Tool Pneumatics CH4 VOC BTEX'!H:H)*Q358</f>
        <v>0</v>
      </c>
      <c r="S358" s="16">
        <f>SUMIF('Tool Pneumatics CH4 VOC BTEX'!B:B,A358,'Tool Pneumatics CH4 VOC BTEX'!J:J)*Q358</f>
        <v>0</v>
      </c>
      <c r="T358" s="16">
        <f>SUMIF('Tool Pneumatics CH4 VOC BTEX'!B:B,A358,'Tool Pneumatics CH4 VOC BTEX'!L:L)*Q358</f>
        <v>0</v>
      </c>
      <c r="U358" s="16">
        <f>SUMIF('Tool Pneumatics CH4 VOC BTEX'!B:B,A358,'Tool Pneumatics CH4 VOC BTEX'!N:N)*Q358</f>
        <v>0</v>
      </c>
    </row>
    <row r="359" spans="1:21" x14ac:dyDescent="0.25">
      <c r="A359" s="1" t="s">
        <v>2788</v>
      </c>
      <c r="B359" s="1" t="s">
        <v>1506</v>
      </c>
      <c r="C359" s="1" t="s">
        <v>2789</v>
      </c>
      <c r="D359" s="3" t="s">
        <v>2229</v>
      </c>
      <c r="E359" s="3" t="s">
        <v>23961</v>
      </c>
      <c r="F359" s="1" t="s">
        <v>2229</v>
      </c>
      <c r="G359" s="1">
        <v>0</v>
      </c>
      <c r="H359" s="1" t="s">
        <v>27474</v>
      </c>
      <c r="I359" s="1">
        <v>0</v>
      </c>
      <c r="J359" s="1" t="s">
        <v>27474</v>
      </c>
      <c r="K359" s="1">
        <f t="shared" si="20"/>
        <v>0</v>
      </c>
      <c r="L359" s="2">
        <f>SUMIFS('Basin Total Well Counts'!B:B,'Basin Total Well Counts'!A:A,F359)</f>
        <v>0</v>
      </c>
      <c r="M359" s="4">
        <f t="shared" si="21"/>
        <v>0</v>
      </c>
      <c r="N359" s="2">
        <f>SUMIF('Basin Emissions'!A:A,F359,'Basin Emissions'!B:B)</f>
        <v>1971.6074169999999</v>
      </c>
      <c r="O359" s="8">
        <f t="shared" si="22"/>
        <v>0</v>
      </c>
      <c r="P359" s="7">
        <f>SUMIF('Tool Pneumatics CH4 VOC BTEX'!B:B,A359,'Tool Pneumatics CH4 VOC BTEX'!F:F)</f>
        <v>3.5899999141693102</v>
      </c>
      <c r="Q359" s="14">
        <f t="shared" si="23"/>
        <v>0</v>
      </c>
      <c r="R359" s="16">
        <f>SUMIF('Tool Pneumatics CH4 VOC BTEX'!B:B,A359,'Tool Pneumatics CH4 VOC BTEX'!H:H)*Q359</f>
        <v>0</v>
      </c>
      <c r="S359" s="16">
        <f>SUMIF('Tool Pneumatics CH4 VOC BTEX'!B:B,A359,'Tool Pneumatics CH4 VOC BTEX'!J:J)*Q359</f>
        <v>0</v>
      </c>
      <c r="T359" s="16">
        <f>SUMIF('Tool Pneumatics CH4 VOC BTEX'!B:B,A359,'Tool Pneumatics CH4 VOC BTEX'!L:L)*Q359</f>
        <v>0</v>
      </c>
      <c r="U359" s="16">
        <f>SUMIF('Tool Pneumatics CH4 VOC BTEX'!B:B,A359,'Tool Pneumatics CH4 VOC BTEX'!N:N)*Q359</f>
        <v>0</v>
      </c>
    </row>
    <row r="360" spans="1:21" x14ac:dyDescent="0.25">
      <c r="A360" s="1" t="s">
        <v>2790</v>
      </c>
      <c r="B360" s="1" t="s">
        <v>1506</v>
      </c>
      <c r="C360" s="1" t="s">
        <v>2004</v>
      </c>
      <c r="D360" s="3" t="s">
        <v>2240</v>
      </c>
      <c r="E360" s="3" t="s">
        <v>23961</v>
      </c>
      <c r="F360" s="1" t="s">
        <v>2738</v>
      </c>
      <c r="G360" s="1">
        <v>0</v>
      </c>
      <c r="H360" s="1" t="s">
        <v>27474</v>
      </c>
      <c r="I360" s="1">
        <v>0</v>
      </c>
      <c r="J360" s="1" t="s">
        <v>27474</v>
      </c>
      <c r="K360" s="1">
        <f t="shared" si="20"/>
        <v>0</v>
      </c>
      <c r="L360" s="2">
        <f>SUMIFS('Basin Total Well Counts'!B:B,'Basin Total Well Counts'!A:A,F360)</f>
        <v>0</v>
      </c>
      <c r="M360" s="4">
        <f t="shared" si="21"/>
        <v>0</v>
      </c>
      <c r="N360" s="2">
        <f>SUMIF('Basin Emissions'!A:A,F360,'Basin Emissions'!B:B)</f>
        <v>5541.2858660000002</v>
      </c>
      <c r="O360" s="8">
        <f t="shared" si="22"/>
        <v>0</v>
      </c>
      <c r="P360" s="7">
        <f>SUMIF('Tool Pneumatics CH4 VOC BTEX'!B:B,A360,'Tool Pneumatics CH4 VOC BTEX'!F:F)</f>
        <v>3.5899999141693102</v>
      </c>
      <c r="Q360" s="14">
        <f t="shared" si="23"/>
        <v>0</v>
      </c>
      <c r="R360" s="16">
        <f>SUMIF('Tool Pneumatics CH4 VOC BTEX'!B:B,A360,'Tool Pneumatics CH4 VOC BTEX'!H:H)*Q360</f>
        <v>0</v>
      </c>
      <c r="S360" s="16">
        <f>SUMIF('Tool Pneumatics CH4 VOC BTEX'!B:B,A360,'Tool Pneumatics CH4 VOC BTEX'!J:J)*Q360</f>
        <v>0</v>
      </c>
      <c r="T360" s="16">
        <f>SUMIF('Tool Pneumatics CH4 VOC BTEX'!B:B,A360,'Tool Pneumatics CH4 VOC BTEX'!L:L)*Q360</f>
        <v>0</v>
      </c>
      <c r="U360" s="16">
        <f>SUMIF('Tool Pneumatics CH4 VOC BTEX'!B:B,A360,'Tool Pneumatics CH4 VOC BTEX'!N:N)*Q360</f>
        <v>0</v>
      </c>
    </row>
    <row r="361" spans="1:21" x14ac:dyDescent="0.25">
      <c r="A361" s="1" t="s">
        <v>2791</v>
      </c>
      <c r="B361" s="1" t="s">
        <v>1506</v>
      </c>
      <c r="C361" s="1" t="s">
        <v>2190</v>
      </c>
      <c r="D361" s="3" t="s">
        <v>2240</v>
      </c>
      <c r="E361" s="3" t="s">
        <v>23961</v>
      </c>
      <c r="F361" s="1" t="s">
        <v>2738</v>
      </c>
      <c r="G361" s="1">
        <v>0</v>
      </c>
      <c r="H361" s="1" t="s">
        <v>27474</v>
      </c>
      <c r="I361" s="1">
        <v>0</v>
      </c>
      <c r="J361" s="1" t="s">
        <v>27474</v>
      </c>
      <c r="K361" s="1">
        <f t="shared" si="20"/>
        <v>0</v>
      </c>
      <c r="L361" s="2">
        <f>SUMIFS('Basin Total Well Counts'!B:B,'Basin Total Well Counts'!A:A,F361)</f>
        <v>0</v>
      </c>
      <c r="M361" s="4">
        <f t="shared" si="21"/>
        <v>0</v>
      </c>
      <c r="N361" s="2">
        <f>SUMIF('Basin Emissions'!A:A,F361,'Basin Emissions'!B:B)</f>
        <v>5541.2858660000002</v>
      </c>
      <c r="O361" s="8">
        <f t="shared" si="22"/>
        <v>0</v>
      </c>
      <c r="P361" s="7">
        <f>SUMIF('Tool Pneumatics CH4 VOC BTEX'!B:B,A361,'Tool Pneumatics CH4 VOC BTEX'!F:F)</f>
        <v>3.5899999141693102</v>
      </c>
      <c r="Q361" s="14">
        <f t="shared" si="23"/>
        <v>0</v>
      </c>
      <c r="R361" s="16">
        <f>SUMIF('Tool Pneumatics CH4 VOC BTEX'!B:B,A361,'Tool Pneumatics CH4 VOC BTEX'!H:H)*Q361</f>
        <v>0</v>
      </c>
      <c r="S361" s="16">
        <f>SUMIF('Tool Pneumatics CH4 VOC BTEX'!B:B,A361,'Tool Pneumatics CH4 VOC BTEX'!J:J)*Q361</f>
        <v>0</v>
      </c>
      <c r="T361" s="16">
        <f>SUMIF('Tool Pneumatics CH4 VOC BTEX'!B:B,A361,'Tool Pneumatics CH4 VOC BTEX'!L:L)*Q361</f>
        <v>0</v>
      </c>
      <c r="U361" s="16">
        <f>SUMIF('Tool Pneumatics CH4 VOC BTEX'!B:B,A361,'Tool Pneumatics CH4 VOC BTEX'!N:N)*Q361</f>
        <v>0</v>
      </c>
    </row>
    <row r="362" spans="1:21" x14ac:dyDescent="0.25">
      <c r="A362" s="1" t="s">
        <v>2792</v>
      </c>
      <c r="B362" s="1" t="s">
        <v>1506</v>
      </c>
      <c r="C362" s="1" t="s">
        <v>1599</v>
      </c>
      <c r="D362" s="3" t="s">
        <v>2240</v>
      </c>
      <c r="E362" s="3" t="s">
        <v>23961</v>
      </c>
      <c r="F362" s="1" t="s">
        <v>2738</v>
      </c>
      <c r="G362" s="1">
        <v>0</v>
      </c>
      <c r="H362" s="1" t="s">
        <v>27474</v>
      </c>
      <c r="I362" s="1">
        <v>0</v>
      </c>
      <c r="J362" s="1" t="s">
        <v>27474</v>
      </c>
      <c r="K362" s="1">
        <f t="shared" si="20"/>
        <v>0</v>
      </c>
      <c r="L362" s="2">
        <f>SUMIFS('Basin Total Well Counts'!B:B,'Basin Total Well Counts'!A:A,F362)</f>
        <v>0</v>
      </c>
      <c r="M362" s="4">
        <f t="shared" si="21"/>
        <v>0</v>
      </c>
      <c r="N362" s="2">
        <f>SUMIF('Basin Emissions'!A:A,F362,'Basin Emissions'!B:B)</f>
        <v>5541.2858660000002</v>
      </c>
      <c r="O362" s="8">
        <f t="shared" si="22"/>
        <v>0</v>
      </c>
      <c r="P362" s="7">
        <f>SUMIF('Tool Pneumatics CH4 VOC BTEX'!B:B,A362,'Tool Pneumatics CH4 VOC BTEX'!F:F)</f>
        <v>3.5899999141693102</v>
      </c>
      <c r="Q362" s="14">
        <f t="shared" si="23"/>
        <v>0</v>
      </c>
      <c r="R362" s="16">
        <f>SUMIF('Tool Pneumatics CH4 VOC BTEX'!B:B,A362,'Tool Pneumatics CH4 VOC BTEX'!H:H)*Q362</f>
        <v>0</v>
      </c>
      <c r="S362" s="16">
        <f>SUMIF('Tool Pneumatics CH4 VOC BTEX'!B:B,A362,'Tool Pneumatics CH4 VOC BTEX'!J:J)*Q362</f>
        <v>0</v>
      </c>
      <c r="T362" s="16">
        <f>SUMIF('Tool Pneumatics CH4 VOC BTEX'!B:B,A362,'Tool Pneumatics CH4 VOC BTEX'!L:L)*Q362</f>
        <v>0</v>
      </c>
      <c r="U362" s="16">
        <f>SUMIF('Tool Pneumatics CH4 VOC BTEX'!B:B,A362,'Tool Pneumatics CH4 VOC BTEX'!N:N)*Q362</f>
        <v>0</v>
      </c>
    </row>
    <row r="363" spans="1:21" x14ac:dyDescent="0.25">
      <c r="A363" s="1" t="s">
        <v>2793</v>
      </c>
      <c r="B363" s="1" t="s">
        <v>1506</v>
      </c>
      <c r="C363" s="1" t="s">
        <v>1953</v>
      </c>
      <c r="D363" s="3" t="s">
        <v>2240</v>
      </c>
      <c r="E363" s="3" t="s">
        <v>23961</v>
      </c>
      <c r="F363" s="1" t="s">
        <v>2738</v>
      </c>
      <c r="G363" s="1">
        <v>0</v>
      </c>
      <c r="H363" s="1" t="s">
        <v>27474</v>
      </c>
      <c r="I363" s="1">
        <v>0</v>
      </c>
      <c r="J363" s="1" t="s">
        <v>27474</v>
      </c>
      <c r="K363" s="1">
        <f t="shared" si="20"/>
        <v>0</v>
      </c>
      <c r="L363" s="2">
        <f>SUMIFS('Basin Total Well Counts'!B:B,'Basin Total Well Counts'!A:A,F363)</f>
        <v>0</v>
      </c>
      <c r="M363" s="4">
        <f t="shared" si="21"/>
        <v>0</v>
      </c>
      <c r="N363" s="2">
        <f>SUMIF('Basin Emissions'!A:A,F363,'Basin Emissions'!B:B)</f>
        <v>5541.2858660000002</v>
      </c>
      <c r="O363" s="8">
        <f t="shared" si="22"/>
        <v>0</v>
      </c>
      <c r="P363" s="7">
        <f>SUMIF('Tool Pneumatics CH4 VOC BTEX'!B:B,A363,'Tool Pneumatics CH4 VOC BTEX'!F:F)</f>
        <v>3.5899999141693102</v>
      </c>
      <c r="Q363" s="14">
        <f t="shared" si="23"/>
        <v>0</v>
      </c>
      <c r="R363" s="16">
        <f>SUMIF('Tool Pneumatics CH4 VOC BTEX'!B:B,A363,'Tool Pneumatics CH4 VOC BTEX'!H:H)*Q363</f>
        <v>0</v>
      </c>
      <c r="S363" s="16">
        <f>SUMIF('Tool Pneumatics CH4 VOC BTEX'!B:B,A363,'Tool Pneumatics CH4 VOC BTEX'!J:J)*Q363</f>
        <v>0</v>
      </c>
      <c r="T363" s="16">
        <f>SUMIF('Tool Pneumatics CH4 VOC BTEX'!B:B,A363,'Tool Pneumatics CH4 VOC BTEX'!L:L)*Q363</f>
        <v>0</v>
      </c>
      <c r="U363" s="16">
        <f>SUMIF('Tool Pneumatics CH4 VOC BTEX'!B:B,A363,'Tool Pneumatics CH4 VOC BTEX'!N:N)*Q363</f>
        <v>0</v>
      </c>
    </row>
    <row r="364" spans="1:21" x14ac:dyDescent="0.25">
      <c r="A364" s="1" t="s">
        <v>2794</v>
      </c>
      <c r="B364" s="1" t="s">
        <v>1506</v>
      </c>
      <c r="C364" s="1" t="s">
        <v>2016</v>
      </c>
      <c r="D364" s="3" t="s">
        <v>2240</v>
      </c>
      <c r="E364" s="3" t="s">
        <v>23961</v>
      </c>
      <c r="F364" s="1" t="s">
        <v>2738</v>
      </c>
      <c r="G364" s="1">
        <v>0</v>
      </c>
      <c r="H364" s="1" t="s">
        <v>27474</v>
      </c>
      <c r="I364" s="1">
        <v>0</v>
      </c>
      <c r="J364" s="1" t="s">
        <v>27474</v>
      </c>
      <c r="K364" s="1">
        <f t="shared" si="20"/>
        <v>0</v>
      </c>
      <c r="L364" s="2">
        <f>SUMIFS('Basin Total Well Counts'!B:B,'Basin Total Well Counts'!A:A,F364)</f>
        <v>0</v>
      </c>
      <c r="M364" s="4">
        <f t="shared" si="21"/>
        <v>0</v>
      </c>
      <c r="N364" s="2">
        <f>SUMIF('Basin Emissions'!A:A,F364,'Basin Emissions'!B:B)</f>
        <v>5541.2858660000002</v>
      </c>
      <c r="O364" s="8">
        <f t="shared" si="22"/>
        <v>0</v>
      </c>
      <c r="P364" s="7">
        <f>SUMIF('Tool Pneumatics CH4 VOC BTEX'!B:B,A364,'Tool Pneumatics CH4 VOC BTEX'!F:F)</f>
        <v>3.5899999141693102</v>
      </c>
      <c r="Q364" s="14">
        <f t="shared" si="23"/>
        <v>0</v>
      </c>
      <c r="R364" s="16">
        <f>SUMIF('Tool Pneumatics CH4 VOC BTEX'!B:B,A364,'Tool Pneumatics CH4 VOC BTEX'!H:H)*Q364</f>
        <v>0</v>
      </c>
      <c r="S364" s="16">
        <f>SUMIF('Tool Pneumatics CH4 VOC BTEX'!B:B,A364,'Tool Pneumatics CH4 VOC BTEX'!J:J)*Q364</f>
        <v>0</v>
      </c>
      <c r="T364" s="16">
        <f>SUMIF('Tool Pneumatics CH4 VOC BTEX'!B:B,A364,'Tool Pneumatics CH4 VOC BTEX'!L:L)*Q364</f>
        <v>0</v>
      </c>
      <c r="U364" s="16">
        <f>SUMIF('Tool Pneumatics CH4 VOC BTEX'!B:B,A364,'Tool Pneumatics CH4 VOC BTEX'!N:N)*Q364</f>
        <v>0</v>
      </c>
    </row>
    <row r="365" spans="1:21" x14ac:dyDescent="0.25">
      <c r="A365" s="1" t="s">
        <v>2795</v>
      </c>
      <c r="B365" s="1" t="s">
        <v>1506</v>
      </c>
      <c r="C365" s="1" t="s">
        <v>1544</v>
      </c>
      <c r="D365" s="3" t="s">
        <v>2240</v>
      </c>
      <c r="E365" s="3" t="s">
        <v>23961</v>
      </c>
      <c r="F365" s="1" t="s">
        <v>2738</v>
      </c>
      <c r="G365" s="1">
        <v>0</v>
      </c>
      <c r="H365" s="1" t="s">
        <v>27474</v>
      </c>
      <c r="I365" s="1">
        <v>0</v>
      </c>
      <c r="J365" s="1" t="s">
        <v>27474</v>
      </c>
      <c r="K365" s="1">
        <f t="shared" si="20"/>
        <v>0</v>
      </c>
      <c r="L365" s="2">
        <f>SUMIFS('Basin Total Well Counts'!B:B,'Basin Total Well Counts'!A:A,F365)</f>
        <v>0</v>
      </c>
      <c r="M365" s="4">
        <f t="shared" si="21"/>
        <v>0</v>
      </c>
      <c r="N365" s="2">
        <f>SUMIF('Basin Emissions'!A:A,F365,'Basin Emissions'!B:B)</f>
        <v>5541.2858660000002</v>
      </c>
      <c r="O365" s="8">
        <f t="shared" si="22"/>
        <v>0</v>
      </c>
      <c r="P365" s="7">
        <f>SUMIF('Tool Pneumatics CH4 VOC BTEX'!B:B,A365,'Tool Pneumatics CH4 VOC BTEX'!F:F)</f>
        <v>3.5899999141693102</v>
      </c>
      <c r="Q365" s="14">
        <f t="shared" si="23"/>
        <v>0</v>
      </c>
      <c r="R365" s="16">
        <f>SUMIF('Tool Pneumatics CH4 VOC BTEX'!B:B,A365,'Tool Pneumatics CH4 VOC BTEX'!H:H)*Q365</f>
        <v>0</v>
      </c>
      <c r="S365" s="16">
        <f>SUMIF('Tool Pneumatics CH4 VOC BTEX'!B:B,A365,'Tool Pneumatics CH4 VOC BTEX'!J:J)*Q365</f>
        <v>0</v>
      </c>
      <c r="T365" s="16">
        <f>SUMIF('Tool Pneumatics CH4 VOC BTEX'!B:B,A365,'Tool Pneumatics CH4 VOC BTEX'!L:L)*Q365</f>
        <v>0</v>
      </c>
      <c r="U365" s="16">
        <f>SUMIF('Tool Pneumatics CH4 VOC BTEX'!B:B,A365,'Tool Pneumatics CH4 VOC BTEX'!N:N)*Q365</f>
        <v>0</v>
      </c>
    </row>
    <row r="366" spans="1:21" x14ac:dyDescent="0.25">
      <c r="A366" s="1" t="s">
        <v>2796</v>
      </c>
      <c r="B366" s="1" t="s">
        <v>1506</v>
      </c>
      <c r="C366" s="1" t="s">
        <v>1528</v>
      </c>
      <c r="D366" s="3" t="s">
        <v>2240</v>
      </c>
      <c r="E366" s="3" t="s">
        <v>23961</v>
      </c>
      <c r="F366" s="1" t="s">
        <v>2738</v>
      </c>
      <c r="G366" s="1">
        <v>0</v>
      </c>
      <c r="H366" s="1" t="s">
        <v>27474</v>
      </c>
      <c r="I366" s="1">
        <v>0</v>
      </c>
      <c r="J366" s="1" t="s">
        <v>27474</v>
      </c>
      <c r="K366" s="1">
        <f t="shared" si="20"/>
        <v>0</v>
      </c>
      <c r="L366" s="2">
        <f>SUMIFS('Basin Total Well Counts'!B:B,'Basin Total Well Counts'!A:A,F366)</f>
        <v>0</v>
      </c>
      <c r="M366" s="4">
        <f t="shared" si="21"/>
        <v>0</v>
      </c>
      <c r="N366" s="2">
        <f>SUMIF('Basin Emissions'!A:A,F366,'Basin Emissions'!B:B)</f>
        <v>5541.2858660000002</v>
      </c>
      <c r="O366" s="8">
        <f t="shared" si="22"/>
        <v>0</v>
      </c>
      <c r="P366" s="7">
        <f>SUMIF('Tool Pneumatics CH4 VOC BTEX'!B:B,A366,'Tool Pneumatics CH4 VOC BTEX'!F:F)</f>
        <v>3.5899999141693102</v>
      </c>
      <c r="Q366" s="14">
        <f t="shared" si="23"/>
        <v>0</v>
      </c>
      <c r="R366" s="16">
        <f>SUMIF('Tool Pneumatics CH4 VOC BTEX'!B:B,A366,'Tool Pneumatics CH4 VOC BTEX'!H:H)*Q366</f>
        <v>0</v>
      </c>
      <c r="S366" s="16">
        <f>SUMIF('Tool Pneumatics CH4 VOC BTEX'!B:B,A366,'Tool Pneumatics CH4 VOC BTEX'!J:J)*Q366</f>
        <v>0</v>
      </c>
      <c r="T366" s="16">
        <f>SUMIF('Tool Pneumatics CH4 VOC BTEX'!B:B,A366,'Tool Pneumatics CH4 VOC BTEX'!L:L)*Q366</f>
        <v>0</v>
      </c>
      <c r="U366" s="16">
        <f>SUMIF('Tool Pneumatics CH4 VOC BTEX'!B:B,A366,'Tool Pneumatics CH4 VOC BTEX'!N:N)*Q366</f>
        <v>0</v>
      </c>
    </row>
    <row r="367" spans="1:21" x14ac:dyDescent="0.25">
      <c r="A367" s="1" t="s">
        <v>2797</v>
      </c>
      <c r="B367" s="1" t="s">
        <v>1506</v>
      </c>
      <c r="C367" s="1" t="s">
        <v>2798</v>
      </c>
      <c r="D367" s="3" t="s">
        <v>2240</v>
      </c>
      <c r="E367" s="3" t="s">
        <v>23961</v>
      </c>
      <c r="F367" s="1" t="s">
        <v>2223</v>
      </c>
      <c r="G367" s="1">
        <v>0</v>
      </c>
      <c r="H367" s="1" t="s">
        <v>27474</v>
      </c>
      <c r="I367" s="1">
        <v>0</v>
      </c>
      <c r="J367" s="1" t="s">
        <v>27474</v>
      </c>
      <c r="K367" s="1">
        <f t="shared" si="20"/>
        <v>0</v>
      </c>
      <c r="L367" s="2">
        <f>SUMIFS('Basin Total Well Counts'!B:B,'Basin Total Well Counts'!A:A,F367)</f>
        <v>1034</v>
      </c>
      <c r="M367" s="4">
        <f t="shared" si="21"/>
        <v>0</v>
      </c>
      <c r="N367" s="2">
        <f>SUMIF('Basin Emissions'!A:A,F367,'Basin Emissions'!B:B)</f>
        <v>9940.5961918999983</v>
      </c>
      <c r="O367" s="8">
        <f t="shared" si="22"/>
        <v>0</v>
      </c>
      <c r="P367" s="7">
        <f>SUMIF('Tool Pneumatics CH4 VOC BTEX'!B:B,A367,'Tool Pneumatics CH4 VOC BTEX'!F:F)</f>
        <v>4.9166021347045898</v>
      </c>
      <c r="Q367" s="14">
        <f t="shared" si="23"/>
        <v>0</v>
      </c>
      <c r="R367" s="16">
        <f>SUMIF('Tool Pneumatics CH4 VOC BTEX'!B:B,A367,'Tool Pneumatics CH4 VOC BTEX'!H:H)*Q367</f>
        <v>0</v>
      </c>
      <c r="S367" s="16">
        <f>SUMIF('Tool Pneumatics CH4 VOC BTEX'!B:B,A367,'Tool Pneumatics CH4 VOC BTEX'!J:J)*Q367</f>
        <v>0</v>
      </c>
      <c r="T367" s="16">
        <f>SUMIF('Tool Pneumatics CH4 VOC BTEX'!B:B,A367,'Tool Pneumatics CH4 VOC BTEX'!L:L)*Q367</f>
        <v>0</v>
      </c>
      <c r="U367" s="16">
        <f>SUMIF('Tool Pneumatics CH4 VOC BTEX'!B:B,A367,'Tool Pneumatics CH4 VOC BTEX'!N:N)*Q367</f>
        <v>0</v>
      </c>
    </row>
    <row r="368" spans="1:21" x14ac:dyDescent="0.25">
      <c r="A368" s="1" t="s">
        <v>2799</v>
      </c>
      <c r="B368" s="1" t="s">
        <v>1506</v>
      </c>
      <c r="C368" s="1" t="s">
        <v>1647</v>
      </c>
      <c r="D368" s="3" t="s">
        <v>2240</v>
      </c>
      <c r="E368" s="3" t="s">
        <v>23961</v>
      </c>
      <c r="F368" s="1" t="s">
        <v>2738</v>
      </c>
      <c r="G368" s="1">
        <v>0</v>
      </c>
      <c r="H368" s="1" t="s">
        <v>27474</v>
      </c>
      <c r="I368" s="1">
        <v>0</v>
      </c>
      <c r="J368" s="1" t="s">
        <v>27474</v>
      </c>
      <c r="K368" s="1">
        <f t="shared" si="20"/>
        <v>0</v>
      </c>
      <c r="L368" s="2">
        <f>SUMIFS('Basin Total Well Counts'!B:B,'Basin Total Well Counts'!A:A,F368)</f>
        <v>0</v>
      </c>
      <c r="M368" s="4">
        <f t="shared" si="21"/>
        <v>0</v>
      </c>
      <c r="N368" s="2">
        <f>SUMIF('Basin Emissions'!A:A,F368,'Basin Emissions'!B:B)</f>
        <v>5541.2858660000002</v>
      </c>
      <c r="O368" s="8">
        <f t="shared" si="22"/>
        <v>0</v>
      </c>
      <c r="P368" s="7">
        <f>SUMIF('Tool Pneumatics CH4 VOC BTEX'!B:B,A368,'Tool Pneumatics CH4 VOC BTEX'!F:F)</f>
        <v>3.5899999141693102</v>
      </c>
      <c r="Q368" s="14">
        <f t="shared" si="23"/>
        <v>0</v>
      </c>
      <c r="R368" s="16">
        <f>SUMIF('Tool Pneumatics CH4 VOC BTEX'!B:B,A368,'Tool Pneumatics CH4 VOC BTEX'!H:H)*Q368</f>
        <v>0</v>
      </c>
      <c r="S368" s="16">
        <f>SUMIF('Tool Pneumatics CH4 VOC BTEX'!B:B,A368,'Tool Pneumatics CH4 VOC BTEX'!J:J)*Q368</f>
        <v>0</v>
      </c>
      <c r="T368" s="16">
        <f>SUMIF('Tool Pneumatics CH4 VOC BTEX'!B:B,A368,'Tool Pneumatics CH4 VOC BTEX'!L:L)*Q368</f>
        <v>0</v>
      </c>
      <c r="U368" s="16">
        <f>SUMIF('Tool Pneumatics CH4 VOC BTEX'!B:B,A368,'Tool Pneumatics CH4 VOC BTEX'!N:N)*Q368</f>
        <v>0</v>
      </c>
    </row>
    <row r="369" spans="1:21" x14ac:dyDescent="0.25">
      <c r="A369" s="1" t="s">
        <v>2800</v>
      </c>
      <c r="B369" s="1" t="s">
        <v>1506</v>
      </c>
      <c r="C369" s="1" t="s">
        <v>1549</v>
      </c>
      <c r="D369" s="3" t="s">
        <v>2229</v>
      </c>
      <c r="E369" s="3" t="s">
        <v>23961</v>
      </c>
      <c r="F369" s="1" t="s">
        <v>2738</v>
      </c>
      <c r="G369" s="1">
        <v>0</v>
      </c>
      <c r="H369" s="1" t="s">
        <v>27474</v>
      </c>
      <c r="I369" s="1">
        <v>0</v>
      </c>
      <c r="J369" s="1" t="s">
        <v>27474</v>
      </c>
      <c r="K369" s="1">
        <f t="shared" si="20"/>
        <v>0</v>
      </c>
      <c r="L369" s="2">
        <f>SUMIFS('Basin Total Well Counts'!B:B,'Basin Total Well Counts'!A:A,F369)</f>
        <v>0</v>
      </c>
      <c r="M369" s="4">
        <f t="shared" si="21"/>
        <v>0</v>
      </c>
      <c r="N369" s="2">
        <f>SUMIF('Basin Emissions'!A:A,F369,'Basin Emissions'!B:B)</f>
        <v>5541.2858660000002</v>
      </c>
      <c r="O369" s="8">
        <f t="shared" si="22"/>
        <v>0</v>
      </c>
      <c r="P369" s="7">
        <f>SUMIF('Tool Pneumatics CH4 VOC BTEX'!B:B,A369,'Tool Pneumatics CH4 VOC BTEX'!F:F)</f>
        <v>3.5899999141693102</v>
      </c>
      <c r="Q369" s="14">
        <f t="shared" si="23"/>
        <v>0</v>
      </c>
      <c r="R369" s="16">
        <f>SUMIF('Tool Pneumatics CH4 VOC BTEX'!B:B,A369,'Tool Pneumatics CH4 VOC BTEX'!H:H)*Q369</f>
        <v>0</v>
      </c>
      <c r="S369" s="16">
        <f>SUMIF('Tool Pneumatics CH4 VOC BTEX'!B:B,A369,'Tool Pneumatics CH4 VOC BTEX'!J:J)*Q369</f>
        <v>0</v>
      </c>
      <c r="T369" s="16">
        <f>SUMIF('Tool Pneumatics CH4 VOC BTEX'!B:B,A369,'Tool Pneumatics CH4 VOC BTEX'!L:L)*Q369</f>
        <v>0</v>
      </c>
      <c r="U369" s="16">
        <f>SUMIF('Tool Pneumatics CH4 VOC BTEX'!B:B,A369,'Tool Pneumatics CH4 VOC BTEX'!N:N)*Q369</f>
        <v>0</v>
      </c>
    </row>
    <row r="370" spans="1:21" x14ac:dyDescent="0.25">
      <c r="A370" s="1" t="s">
        <v>2801</v>
      </c>
      <c r="B370" s="1" t="s">
        <v>1506</v>
      </c>
      <c r="C370" s="1" t="s">
        <v>2049</v>
      </c>
      <c r="D370" s="3" t="s">
        <v>2229</v>
      </c>
      <c r="E370" s="3" t="s">
        <v>23961</v>
      </c>
      <c r="F370" s="1" t="s">
        <v>2738</v>
      </c>
      <c r="G370" s="1">
        <v>0</v>
      </c>
      <c r="H370" s="1" t="s">
        <v>27474</v>
      </c>
      <c r="I370" s="1">
        <v>0</v>
      </c>
      <c r="J370" s="1" t="s">
        <v>27474</v>
      </c>
      <c r="K370" s="1">
        <f t="shared" si="20"/>
        <v>0</v>
      </c>
      <c r="L370" s="2">
        <f>SUMIFS('Basin Total Well Counts'!B:B,'Basin Total Well Counts'!A:A,F370)</f>
        <v>0</v>
      </c>
      <c r="M370" s="4">
        <f t="shared" si="21"/>
        <v>0</v>
      </c>
      <c r="N370" s="2">
        <f>SUMIF('Basin Emissions'!A:A,F370,'Basin Emissions'!B:B)</f>
        <v>5541.2858660000002</v>
      </c>
      <c r="O370" s="8">
        <f t="shared" si="22"/>
        <v>0</v>
      </c>
      <c r="P370" s="7">
        <f>SUMIF('Tool Pneumatics CH4 VOC BTEX'!B:B,A370,'Tool Pneumatics CH4 VOC BTEX'!F:F)</f>
        <v>3.5899999141693102</v>
      </c>
      <c r="Q370" s="14">
        <f t="shared" si="23"/>
        <v>0</v>
      </c>
      <c r="R370" s="16">
        <f>SUMIF('Tool Pneumatics CH4 VOC BTEX'!B:B,A370,'Tool Pneumatics CH4 VOC BTEX'!H:H)*Q370</f>
        <v>0</v>
      </c>
      <c r="S370" s="16">
        <f>SUMIF('Tool Pneumatics CH4 VOC BTEX'!B:B,A370,'Tool Pneumatics CH4 VOC BTEX'!J:J)*Q370</f>
        <v>0</v>
      </c>
      <c r="T370" s="16">
        <f>SUMIF('Tool Pneumatics CH4 VOC BTEX'!B:B,A370,'Tool Pneumatics CH4 VOC BTEX'!L:L)*Q370</f>
        <v>0</v>
      </c>
      <c r="U370" s="16">
        <f>SUMIF('Tool Pneumatics CH4 VOC BTEX'!B:B,A370,'Tool Pneumatics CH4 VOC BTEX'!N:N)*Q370</f>
        <v>0</v>
      </c>
    </row>
    <row r="371" spans="1:21" x14ac:dyDescent="0.25">
      <c r="A371" s="1" t="s">
        <v>2802</v>
      </c>
      <c r="B371" s="1" t="s">
        <v>1506</v>
      </c>
      <c r="C371" s="1" t="s">
        <v>1812</v>
      </c>
      <c r="D371" s="3" t="s">
        <v>2240</v>
      </c>
      <c r="E371" s="3" t="s">
        <v>23961</v>
      </c>
      <c r="F371" s="1" t="s">
        <v>2738</v>
      </c>
      <c r="G371" s="1">
        <v>0</v>
      </c>
      <c r="H371" s="1" t="s">
        <v>27474</v>
      </c>
      <c r="I371" s="1">
        <v>0</v>
      </c>
      <c r="J371" s="1" t="s">
        <v>27474</v>
      </c>
      <c r="K371" s="1">
        <f t="shared" si="20"/>
        <v>0</v>
      </c>
      <c r="L371" s="2">
        <f>SUMIFS('Basin Total Well Counts'!B:B,'Basin Total Well Counts'!A:A,F371)</f>
        <v>0</v>
      </c>
      <c r="M371" s="4">
        <f t="shared" si="21"/>
        <v>0</v>
      </c>
      <c r="N371" s="2">
        <f>SUMIF('Basin Emissions'!A:A,F371,'Basin Emissions'!B:B)</f>
        <v>5541.2858660000002</v>
      </c>
      <c r="O371" s="8">
        <f t="shared" si="22"/>
        <v>0</v>
      </c>
      <c r="P371" s="7">
        <f>SUMIF('Tool Pneumatics CH4 VOC BTEX'!B:B,A371,'Tool Pneumatics CH4 VOC BTEX'!F:F)</f>
        <v>3.5899999141693102</v>
      </c>
      <c r="Q371" s="14">
        <f t="shared" si="23"/>
        <v>0</v>
      </c>
      <c r="R371" s="16">
        <f>SUMIF('Tool Pneumatics CH4 VOC BTEX'!B:B,A371,'Tool Pneumatics CH4 VOC BTEX'!H:H)*Q371</f>
        <v>0</v>
      </c>
      <c r="S371" s="16">
        <f>SUMIF('Tool Pneumatics CH4 VOC BTEX'!B:B,A371,'Tool Pneumatics CH4 VOC BTEX'!J:J)*Q371</f>
        <v>0</v>
      </c>
      <c r="T371" s="16">
        <f>SUMIF('Tool Pneumatics CH4 VOC BTEX'!B:B,A371,'Tool Pneumatics CH4 VOC BTEX'!L:L)*Q371</f>
        <v>0</v>
      </c>
      <c r="U371" s="16">
        <f>SUMIF('Tool Pneumatics CH4 VOC BTEX'!B:B,A371,'Tool Pneumatics CH4 VOC BTEX'!N:N)*Q371</f>
        <v>0</v>
      </c>
    </row>
    <row r="372" spans="1:21" x14ac:dyDescent="0.25">
      <c r="A372" s="1" t="s">
        <v>2803</v>
      </c>
      <c r="B372" s="1" t="s">
        <v>1506</v>
      </c>
      <c r="C372" s="1" t="s">
        <v>1869</v>
      </c>
      <c r="D372" s="3" t="s">
        <v>2240</v>
      </c>
      <c r="E372" s="3" t="s">
        <v>23961</v>
      </c>
      <c r="F372" s="1" t="s">
        <v>2738</v>
      </c>
      <c r="G372" s="1">
        <v>0</v>
      </c>
      <c r="H372" s="1" t="s">
        <v>27474</v>
      </c>
      <c r="I372" s="1">
        <v>0</v>
      </c>
      <c r="J372" s="1" t="s">
        <v>27474</v>
      </c>
      <c r="K372" s="1">
        <f t="shared" si="20"/>
        <v>0</v>
      </c>
      <c r="L372" s="2">
        <f>SUMIFS('Basin Total Well Counts'!B:B,'Basin Total Well Counts'!A:A,F372)</f>
        <v>0</v>
      </c>
      <c r="M372" s="4">
        <f t="shared" si="21"/>
        <v>0</v>
      </c>
      <c r="N372" s="2">
        <f>SUMIF('Basin Emissions'!A:A,F372,'Basin Emissions'!B:B)</f>
        <v>5541.2858660000002</v>
      </c>
      <c r="O372" s="8">
        <f t="shared" si="22"/>
        <v>0</v>
      </c>
      <c r="P372" s="7">
        <f>SUMIF('Tool Pneumatics CH4 VOC BTEX'!B:B,A372,'Tool Pneumatics CH4 VOC BTEX'!F:F)</f>
        <v>3.5899999141693102</v>
      </c>
      <c r="Q372" s="14">
        <f t="shared" si="23"/>
        <v>0</v>
      </c>
      <c r="R372" s="16">
        <f>SUMIF('Tool Pneumatics CH4 VOC BTEX'!B:B,A372,'Tool Pneumatics CH4 VOC BTEX'!H:H)*Q372</f>
        <v>0</v>
      </c>
      <c r="S372" s="16">
        <f>SUMIF('Tool Pneumatics CH4 VOC BTEX'!B:B,A372,'Tool Pneumatics CH4 VOC BTEX'!J:J)*Q372</f>
        <v>0</v>
      </c>
      <c r="T372" s="16">
        <f>SUMIF('Tool Pneumatics CH4 VOC BTEX'!B:B,A372,'Tool Pneumatics CH4 VOC BTEX'!L:L)*Q372</f>
        <v>0</v>
      </c>
      <c r="U372" s="16">
        <f>SUMIF('Tool Pneumatics CH4 VOC BTEX'!B:B,A372,'Tool Pneumatics CH4 VOC BTEX'!N:N)*Q372</f>
        <v>0</v>
      </c>
    </row>
    <row r="373" spans="1:21" x14ac:dyDescent="0.25">
      <c r="A373" s="1" t="s">
        <v>2804</v>
      </c>
      <c r="B373" s="1" t="s">
        <v>1506</v>
      </c>
      <c r="C373" s="1" t="s">
        <v>2112</v>
      </c>
      <c r="D373" s="3" t="s">
        <v>2229</v>
      </c>
      <c r="E373" s="3" t="s">
        <v>23961</v>
      </c>
      <c r="F373" s="1" t="s">
        <v>2738</v>
      </c>
      <c r="G373" s="1">
        <v>0</v>
      </c>
      <c r="H373" s="1" t="s">
        <v>27474</v>
      </c>
      <c r="I373" s="1">
        <v>0</v>
      </c>
      <c r="J373" s="1" t="s">
        <v>27474</v>
      </c>
      <c r="K373" s="1">
        <f t="shared" si="20"/>
        <v>0</v>
      </c>
      <c r="L373" s="2">
        <f>SUMIFS('Basin Total Well Counts'!B:B,'Basin Total Well Counts'!A:A,F373)</f>
        <v>0</v>
      </c>
      <c r="M373" s="4">
        <f t="shared" si="21"/>
        <v>0</v>
      </c>
      <c r="N373" s="2">
        <f>SUMIF('Basin Emissions'!A:A,F373,'Basin Emissions'!B:B)</f>
        <v>5541.2858660000002</v>
      </c>
      <c r="O373" s="8">
        <f t="shared" si="22"/>
        <v>0</v>
      </c>
      <c r="P373" s="7">
        <f>SUMIF('Tool Pneumatics CH4 VOC BTEX'!B:B,A373,'Tool Pneumatics CH4 VOC BTEX'!F:F)</f>
        <v>3.5899999141693102</v>
      </c>
      <c r="Q373" s="14">
        <f t="shared" si="23"/>
        <v>0</v>
      </c>
      <c r="R373" s="16">
        <f>SUMIF('Tool Pneumatics CH4 VOC BTEX'!B:B,A373,'Tool Pneumatics CH4 VOC BTEX'!H:H)*Q373</f>
        <v>0</v>
      </c>
      <c r="S373" s="16">
        <f>SUMIF('Tool Pneumatics CH4 VOC BTEX'!B:B,A373,'Tool Pneumatics CH4 VOC BTEX'!J:J)*Q373</f>
        <v>0</v>
      </c>
      <c r="T373" s="16">
        <f>SUMIF('Tool Pneumatics CH4 VOC BTEX'!B:B,A373,'Tool Pneumatics CH4 VOC BTEX'!L:L)*Q373</f>
        <v>0</v>
      </c>
      <c r="U373" s="16">
        <f>SUMIF('Tool Pneumatics CH4 VOC BTEX'!B:B,A373,'Tool Pneumatics CH4 VOC BTEX'!N:N)*Q373</f>
        <v>0</v>
      </c>
    </row>
    <row r="374" spans="1:21" x14ac:dyDescent="0.25">
      <c r="A374" s="1" t="s">
        <v>2805</v>
      </c>
      <c r="B374" s="1" t="s">
        <v>1506</v>
      </c>
      <c r="C374" s="1" t="s">
        <v>1569</v>
      </c>
      <c r="D374" s="3" t="s">
        <v>2229</v>
      </c>
      <c r="E374" s="3" t="s">
        <v>23961</v>
      </c>
      <c r="F374" s="1" t="s">
        <v>2738</v>
      </c>
      <c r="G374" s="1">
        <v>0</v>
      </c>
      <c r="H374" s="1" t="s">
        <v>27474</v>
      </c>
      <c r="I374" s="1">
        <v>0</v>
      </c>
      <c r="J374" s="1" t="s">
        <v>27474</v>
      </c>
      <c r="K374" s="1">
        <f t="shared" si="20"/>
        <v>0</v>
      </c>
      <c r="L374" s="2">
        <f>SUMIFS('Basin Total Well Counts'!B:B,'Basin Total Well Counts'!A:A,F374)</f>
        <v>0</v>
      </c>
      <c r="M374" s="4">
        <f t="shared" si="21"/>
        <v>0</v>
      </c>
      <c r="N374" s="2">
        <f>SUMIF('Basin Emissions'!A:A,F374,'Basin Emissions'!B:B)</f>
        <v>5541.2858660000002</v>
      </c>
      <c r="O374" s="8">
        <f t="shared" si="22"/>
        <v>0</v>
      </c>
      <c r="P374" s="7">
        <f>SUMIF('Tool Pneumatics CH4 VOC BTEX'!B:B,A374,'Tool Pneumatics CH4 VOC BTEX'!F:F)</f>
        <v>3.5899999141693102</v>
      </c>
      <c r="Q374" s="14">
        <f t="shared" si="23"/>
        <v>0</v>
      </c>
      <c r="R374" s="16">
        <f>SUMIF('Tool Pneumatics CH4 VOC BTEX'!B:B,A374,'Tool Pneumatics CH4 VOC BTEX'!H:H)*Q374</f>
        <v>0</v>
      </c>
      <c r="S374" s="16">
        <f>SUMIF('Tool Pneumatics CH4 VOC BTEX'!B:B,A374,'Tool Pneumatics CH4 VOC BTEX'!J:J)*Q374</f>
        <v>0</v>
      </c>
      <c r="T374" s="16">
        <f>SUMIF('Tool Pneumatics CH4 VOC BTEX'!B:B,A374,'Tool Pneumatics CH4 VOC BTEX'!L:L)*Q374</f>
        <v>0</v>
      </c>
      <c r="U374" s="16">
        <f>SUMIF('Tool Pneumatics CH4 VOC BTEX'!B:B,A374,'Tool Pneumatics CH4 VOC BTEX'!N:N)*Q374</f>
        <v>0</v>
      </c>
    </row>
    <row r="375" spans="1:21" x14ac:dyDescent="0.25">
      <c r="A375" s="1" t="s">
        <v>2806</v>
      </c>
      <c r="B375" s="1" t="s">
        <v>1506</v>
      </c>
      <c r="C375" s="1" t="s">
        <v>1616</v>
      </c>
      <c r="D375" s="3" t="s">
        <v>2229</v>
      </c>
      <c r="E375" s="3" t="s">
        <v>23961</v>
      </c>
      <c r="F375" s="1" t="s">
        <v>2738</v>
      </c>
      <c r="G375" s="1">
        <v>0</v>
      </c>
      <c r="H375" s="1" t="s">
        <v>27474</v>
      </c>
      <c r="I375" s="1">
        <v>0</v>
      </c>
      <c r="J375" s="1" t="s">
        <v>27474</v>
      </c>
      <c r="K375" s="1">
        <f t="shared" si="20"/>
        <v>0</v>
      </c>
      <c r="L375" s="2">
        <f>SUMIFS('Basin Total Well Counts'!B:B,'Basin Total Well Counts'!A:A,F375)</f>
        <v>0</v>
      </c>
      <c r="M375" s="4">
        <f t="shared" si="21"/>
        <v>0</v>
      </c>
      <c r="N375" s="2">
        <f>SUMIF('Basin Emissions'!A:A,F375,'Basin Emissions'!B:B)</f>
        <v>5541.2858660000002</v>
      </c>
      <c r="O375" s="8">
        <f t="shared" si="22"/>
        <v>0</v>
      </c>
      <c r="P375" s="7">
        <f>SUMIF('Tool Pneumatics CH4 VOC BTEX'!B:B,A375,'Tool Pneumatics CH4 VOC BTEX'!F:F)</f>
        <v>3.5899999141693102</v>
      </c>
      <c r="Q375" s="14">
        <f t="shared" si="23"/>
        <v>0</v>
      </c>
      <c r="R375" s="16">
        <f>SUMIF('Tool Pneumatics CH4 VOC BTEX'!B:B,A375,'Tool Pneumatics CH4 VOC BTEX'!H:H)*Q375</f>
        <v>0</v>
      </c>
      <c r="S375" s="16">
        <f>SUMIF('Tool Pneumatics CH4 VOC BTEX'!B:B,A375,'Tool Pneumatics CH4 VOC BTEX'!J:J)*Q375</f>
        <v>0</v>
      </c>
      <c r="T375" s="16">
        <f>SUMIF('Tool Pneumatics CH4 VOC BTEX'!B:B,A375,'Tool Pneumatics CH4 VOC BTEX'!L:L)*Q375</f>
        <v>0</v>
      </c>
      <c r="U375" s="16">
        <f>SUMIF('Tool Pneumatics CH4 VOC BTEX'!B:B,A375,'Tool Pneumatics CH4 VOC BTEX'!N:N)*Q375</f>
        <v>0</v>
      </c>
    </row>
    <row r="376" spans="1:21" x14ac:dyDescent="0.25">
      <c r="A376" s="1" t="s">
        <v>2807</v>
      </c>
      <c r="B376" s="1" t="s">
        <v>1506</v>
      </c>
      <c r="C376" s="1" t="s">
        <v>2808</v>
      </c>
      <c r="D376" s="3" t="s">
        <v>2229</v>
      </c>
      <c r="E376" s="3" t="s">
        <v>23961</v>
      </c>
      <c r="F376" s="1" t="s">
        <v>2738</v>
      </c>
      <c r="G376" s="1">
        <v>0</v>
      </c>
      <c r="H376" s="1" t="s">
        <v>27474</v>
      </c>
      <c r="I376" s="1">
        <v>0</v>
      </c>
      <c r="J376" s="1" t="s">
        <v>27474</v>
      </c>
      <c r="K376" s="1">
        <f t="shared" si="20"/>
        <v>0</v>
      </c>
      <c r="L376" s="2">
        <f>SUMIFS('Basin Total Well Counts'!B:B,'Basin Total Well Counts'!A:A,F376)</f>
        <v>0</v>
      </c>
      <c r="M376" s="4">
        <f t="shared" si="21"/>
        <v>0</v>
      </c>
      <c r="N376" s="2">
        <f>SUMIF('Basin Emissions'!A:A,F376,'Basin Emissions'!B:B)</f>
        <v>5541.2858660000002</v>
      </c>
      <c r="O376" s="8">
        <f t="shared" si="22"/>
        <v>0</v>
      </c>
      <c r="P376" s="7">
        <f>SUMIF('Tool Pneumatics CH4 VOC BTEX'!B:B,A376,'Tool Pneumatics CH4 VOC BTEX'!F:F)</f>
        <v>3.5899999141693102</v>
      </c>
      <c r="Q376" s="14">
        <f t="shared" si="23"/>
        <v>0</v>
      </c>
      <c r="R376" s="16">
        <f>SUMIF('Tool Pneumatics CH4 VOC BTEX'!B:B,A376,'Tool Pneumatics CH4 VOC BTEX'!H:H)*Q376</f>
        <v>0</v>
      </c>
      <c r="S376" s="16">
        <f>SUMIF('Tool Pneumatics CH4 VOC BTEX'!B:B,A376,'Tool Pneumatics CH4 VOC BTEX'!J:J)*Q376</f>
        <v>0</v>
      </c>
      <c r="T376" s="16">
        <f>SUMIF('Tool Pneumatics CH4 VOC BTEX'!B:B,A376,'Tool Pneumatics CH4 VOC BTEX'!L:L)*Q376</f>
        <v>0</v>
      </c>
      <c r="U376" s="16">
        <f>SUMIF('Tool Pneumatics CH4 VOC BTEX'!B:B,A376,'Tool Pneumatics CH4 VOC BTEX'!N:N)*Q376</f>
        <v>0</v>
      </c>
    </row>
    <row r="377" spans="1:21" x14ac:dyDescent="0.25">
      <c r="A377" s="1" t="s">
        <v>2809</v>
      </c>
      <c r="B377" s="1" t="s">
        <v>1506</v>
      </c>
      <c r="C377" s="1" t="s">
        <v>2810</v>
      </c>
      <c r="D377" s="3" t="s">
        <v>2240</v>
      </c>
      <c r="E377" s="3" t="s">
        <v>23961</v>
      </c>
      <c r="F377" s="1" t="s">
        <v>2738</v>
      </c>
      <c r="G377" s="1">
        <v>0</v>
      </c>
      <c r="H377" s="1" t="s">
        <v>27474</v>
      </c>
      <c r="I377" s="1">
        <v>0</v>
      </c>
      <c r="J377" s="1" t="s">
        <v>27474</v>
      </c>
      <c r="K377" s="1">
        <f t="shared" si="20"/>
        <v>0</v>
      </c>
      <c r="L377" s="2">
        <f>SUMIFS('Basin Total Well Counts'!B:B,'Basin Total Well Counts'!A:A,F377)</f>
        <v>0</v>
      </c>
      <c r="M377" s="4">
        <f t="shared" si="21"/>
        <v>0</v>
      </c>
      <c r="N377" s="2">
        <f>SUMIF('Basin Emissions'!A:A,F377,'Basin Emissions'!B:B)</f>
        <v>5541.2858660000002</v>
      </c>
      <c r="O377" s="8">
        <f t="shared" si="22"/>
        <v>0</v>
      </c>
      <c r="P377" s="7">
        <f>SUMIF('Tool Pneumatics CH4 VOC BTEX'!B:B,A377,'Tool Pneumatics CH4 VOC BTEX'!F:F)</f>
        <v>3.5899999141693102</v>
      </c>
      <c r="Q377" s="14">
        <f t="shared" si="23"/>
        <v>0</v>
      </c>
      <c r="R377" s="16">
        <f>SUMIF('Tool Pneumatics CH4 VOC BTEX'!B:B,A377,'Tool Pneumatics CH4 VOC BTEX'!H:H)*Q377</f>
        <v>0</v>
      </c>
      <c r="S377" s="16">
        <f>SUMIF('Tool Pneumatics CH4 VOC BTEX'!B:B,A377,'Tool Pneumatics CH4 VOC BTEX'!J:J)*Q377</f>
        <v>0</v>
      </c>
      <c r="T377" s="16">
        <f>SUMIF('Tool Pneumatics CH4 VOC BTEX'!B:B,A377,'Tool Pneumatics CH4 VOC BTEX'!L:L)*Q377</f>
        <v>0</v>
      </c>
      <c r="U377" s="16">
        <f>SUMIF('Tool Pneumatics CH4 VOC BTEX'!B:B,A377,'Tool Pneumatics CH4 VOC BTEX'!N:N)*Q377</f>
        <v>0</v>
      </c>
    </row>
    <row r="378" spans="1:21" x14ac:dyDescent="0.25">
      <c r="A378" s="1" t="s">
        <v>2811</v>
      </c>
      <c r="B378" s="1" t="s">
        <v>1506</v>
      </c>
      <c r="C378" s="1" t="s">
        <v>1885</v>
      </c>
      <c r="D378" s="3" t="s">
        <v>2229</v>
      </c>
      <c r="E378" s="3" t="s">
        <v>23961</v>
      </c>
      <c r="F378" s="1" t="s">
        <v>2223</v>
      </c>
      <c r="G378" s="1">
        <v>1</v>
      </c>
      <c r="H378" s="1" t="s">
        <v>27474</v>
      </c>
      <c r="I378" s="1">
        <v>0</v>
      </c>
      <c r="J378" s="1" t="s">
        <v>27474</v>
      </c>
      <c r="K378" s="1">
        <f t="shared" si="20"/>
        <v>1</v>
      </c>
      <c r="L378" s="2">
        <f>SUMIFS('Basin Total Well Counts'!B:B,'Basin Total Well Counts'!A:A,F378)</f>
        <v>1034</v>
      </c>
      <c r="M378" s="4">
        <f t="shared" si="21"/>
        <v>9.6711798839458415E-4</v>
      </c>
      <c r="N378" s="2">
        <f>SUMIF('Basin Emissions'!A:A,F378,'Basin Emissions'!B:B)</f>
        <v>9940.5961918999983</v>
      </c>
      <c r="O378" s="8">
        <f t="shared" si="22"/>
        <v>9.6137293925531893</v>
      </c>
      <c r="P378" s="7">
        <f>SUMIF('Tool Pneumatics CH4 VOC BTEX'!B:B,A378,'Tool Pneumatics CH4 VOC BTEX'!F:F)</f>
        <v>4.9166021347045898</v>
      </c>
      <c r="Q378" s="14">
        <f t="shared" si="23"/>
        <v>2.1553938307534226</v>
      </c>
      <c r="R378" s="16">
        <f>SUMIF('Tool Pneumatics CH4 VOC BTEX'!B:B,A378,'Tool Pneumatics CH4 VOC BTEX'!H:H)*Q378</f>
        <v>3.2955304244876261E-3</v>
      </c>
      <c r="S378" s="16">
        <f>SUMIF('Tool Pneumatics CH4 VOC BTEX'!B:B,A378,'Tool Pneumatics CH4 VOC BTEX'!J:J)*Q378</f>
        <v>6.9337033603411276E-5</v>
      </c>
      <c r="T378" s="16">
        <f>SUMIF('Tool Pneumatics CH4 VOC BTEX'!B:B,A378,'Tool Pneumatics CH4 VOC BTEX'!L:L)*Q378</f>
        <v>1.257595810924815E-3</v>
      </c>
      <c r="U378" s="16">
        <f>SUMIF('Tool Pneumatics CH4 VOC BTEX'!B:B,A378,'Tool Pneumatics CH4 VOC BTEX'!N:N)*Q378</f>
        <v>1.0644602635560586E-3</v>
      </c>
    </row>
    <row r="379" spans="1:21" x14ac:dyDescent="0.25">
      <c r="A379" s="1" t="s">
        <v>2812</v>
      </c>
      <c r="B379" s="1" t="s">
        <v>1506</v>
      </c>
      <c r="C379" s="1" t="s">
        <v>2201</v>
      </c>
      <c r="D379" s="3" t="s">
        <v>2229</v>
      </c>
      <c r="E379" s="3" t="s">
        <v>23961</v>
      </c>
      <c r="F379" s="1" t="s">
        <v>2738</v>
      </c>
      <c r="G379" s="1">
        <v>0</v>
      </c>
      <c r="H379" s="1" t="s">
        <v>27474</v>
      </c>
      <c r="I379" s="1">
        <v>0</v>
      </c>
      <c r="J379" s="1" t="s">
        <v>27474</v>
      </c>
      <c r="K379" s="1">
        <f t="shared" si="20"/>
        <v>0</v>
      </c>
      <c r="L379" s="2">
        <f>SUMIFS('Basin Total Well Counts'!B:B,'Basin Total Well Counts'!A:A,F379)</f>
        <v>0</v>
      </c>
      <c r="M379" s="4">
        <f t="shared" si="21"/>
        <v>0</v>
      </c>
      <c r="N379" s="2">
        <f>SUMIF('Basin Emissions'!A:A,F379,'Basin Emissions'!B:B)</f>
        <v>5541.2858660000002</v>
      </c>
      <c r="O379" s="8">
        <f t="shared" si="22"/>
        <v>0</v>
      </c>
      <c r="P379" s="7">
        <f>SUMIF('Tool Pneumatics CH4 VOC BTEX'!B:B,A379,'Tool Pneumatics CH4 VOC BTEX'!F:F)</f>
        <v>3.5899999141693102</v>
      </c>
      <c r="Q379" s="14">
        <f t="shared" si="23"/>
        <v>0</v>
      </c>
      <c r="R379" s="16">
        <f>SUMIF('Tool Pneumatics CH4 VOC BTEX'!B:B,A379,'Tool Pneumatics CH4 VOC BTEX'!H:H)*Q379</f>
        <v>0</v>
      </c>
      <c r="S379" s="16">
        <f>SUMIF('Tool Pneumatics CH4 VOC BTEX'!B:B,A379,'Tool Pneumatics CH4 VOC BTEX'!J:J)*Q379</f>
        <v>0</v>
      </c>
      <c r="T379" s="16">
        <f>SUMIF('Tool Pneumatics CH4 VOC BTEX'!B:B,A379,'Tool Pneumatics CH4 VOC BTEX'!L:L)*Q379</f>
        <v>0</v>
      </c>
      <c r="U379" s="16">
        <f>SUMIF('Tool Pneumatics CH4 VOC BTEX'!B:B,A379,'Tool Pneumatics CH4 VOC BTEX'!N:N)*Q379</f>
        <v>0</v>
      </c>
    </row>
    <row r="380" spans="1:21" x14ac:dyDescent="0.25">
      <c r="A380" s="1" t="s">
        <v>2813</v>
      </c>
      <c r="B380" s="1" t="s">
        <v>1506</v>
      </c>
      <c r="C380" s="1" t="s">
        <v>1774</v>
      </c>
      <c r="D380" s="3" t="s">
        <v>2229</v>
      </c>
      <c r="E380" s="3" t="s">
        <v>23961</v>
      </c>
      <c r="F380" s="1" t="s">
        <v>2738</v>
      </c>
      <c r="G380" s="1">
        <v>0</v>
      </c>
      <c r="H380" s="1" t="s">
        <v>27474</v>
      </c>
      <c r="I380" s="1">
        <v>0</v>
      </c>
      <c r="J380" s="1" t="s">
        <v>27474</v>
      </c>
      <c r="K380" s="1">
        <f t="shared" si="20"/>
        <v>0</v>
      </c>
      <c r="L380" s="2">
        <f>SUMIFS('Basin Total Well Counts'!B:B,'Basin Total Well Counts'!A:A,F380)</f>
        <v>0</v>
      </c>
      <c r="M380" s="4">
        <f t="shared" si="21"/>
        <v>0</v>
      </c>
      <c r="N380" s="2">
        <f>SUMIF('Basin Emissions'!A:A,F380,'Basin Emissions'!B:B)</f>
        <v>5541.2858660000002</v>
      </c>
      <c r="O380" s="8">
        <f t="shared" si="22"/>
        <v>0</v>
      </c>
      <c r="P380" s="7">
        <f>SUMIF('Tool Pneumatics CH4 VOC BTEX'!B:B,A380,'Tool Pneumatics CH4 VOC BTEX'!F:F)</f>
        <v>3.5899999141693102</v>
      </c>
      <c r="Q380" s="14">
        <f t="shared" si="23"/>
        <v>0</v>
      </c>
      <c r="R380" s="16">
        <f>SUMIF('Tool Pneumatics CH4 VOC BTEX'!B:B,A380,'Tool Pneumatics CH4 VOC BTEX'!H:H)*Q380</f>
        <v>0</v>
      </c>
      <c r="S380" s="16">
        <f>SUMIF('Tool Pneumatics CH4 VOC BTEX'!B:B,A380,'Tool Pneumatics CH4 VOC BTEX'!J:J)*Q380</f>
        <v>0</v>
      </c>
      <c r="T380" s="16">
        <f>SUMIF('Tool Pneumatics CH4 VOC BTEX'!B:B,A380,'Tool Pneumatics CH4 VOC BTEX'!L:L)*Q380</f>
        <v>0</v>
      </c>
      <c r="U380" s="16">
        <f>SUMIF('Tool Pneumatics CH4 VOC BTEX'!B:B,A380,'Tool Pneumatics CH4 VOC BTEX'!N:N)*Q380</f>
        <v>0</v>
      </c>
    </row>
    <row r="381" spans="1:21" x14ac:dyDescent="0.25">
      <c r="A381" s="1" t="s">
        <v>2814</v>
      </c>
      <c r="B381" s="1" t="s">
        <v>1506</v>
      </c>
      <c r="C381" s="1" t="s">
        <v>2305</v>
      </c>
      <c r="D381" s="3" t="s">
        <v>2229</v>
      </c>
      <c r="E381" s="3" t="s">
        <v>23961</v>
      </c>
      <c r="F381" s="1" t="s">
        <v>2738</v>
      </c>
      <c r="G381" s="1">
        <v>0</v>
      </c>
      <c r="H381" s="1" t="s">
        <v>27474</v>
      </c>
      <c r="I381" s="1">
        <v>0</v>
      </c>
      <c r="J381" s="1" t="s">
        <v>27474</v>
      </c>
      <c r="K381" s="1">
        <f t="shared" si="20"/>
        <v>0</v>
      </c>
      <c r="L381" s="2">
        <f>SUMIFS('Basin Total Well Counts'!B:B,'Basin Total Well Counts'!A:A,F381)</f>
        <v>0</v>
      </c>
      <c r="M381" s="4">
        <f t="shared" si="21"/>
        <v>0</v>
      </c>
      <c r="N381" s="2">
        <f>SUMIF('Basin Emissions'!A:A,F381,'Basin Emissions'!B:B)</f>
        <v>5541.2858660000002</v>
      </c>
      <c r="O381" s="8">
        <f t="shared" si="22"/>
        <v>0</v>
      </c>
      <c r="P381" s="7">
        <f>SUMIF('Tool Pneumatics CH4 VOC BTEX'!B:B,A381,'Tool Pneumatics CH4 VOC BTEX'!F:F)</f>
        <v>3.5899999141693102</v>
      </c>
      <c r="Q381" s="14">
        <f t="shared" si="23"/>
        <v>0</v>
      </c>
      <c r="R381" s="16">
        <f>SUMIF('Tool Pneumatics CH4 VOC BTEX'!B:B,A381,'Tool Pneumatics CH4 VOC BTEX'!H:H)*Q381</f>
        <v>0</v>
      </c>
      <c r="S381" s="16">
        <f>SUMIF('Tool Pneumatics CH4 VOC BTEX'!B:B,A381,'Tool Pneumatics CH4 VOC BTEX'!J:J)*Q381</f>
        <v>0</v>
      </c>
      <c r="T381" s="16">
        <f>SUMIF('Tool Pneumatics CH4 VOC BTEX'!B:B,A381,'Tool Pneumatics CH4 VOC BTEX'!L:L)*Q381</f>
        <v>0</v>
      </c>
      <c r="U381" s="16">
        <f>SUMIF('Tool Pneumatics CH4 VOC BTEX'!B:B,A381,'Tool Pneumatics CH4 VOC BTEX'!N:N)*Q381</f>
        <v>0</v>
      </c>
    </row>
    <row r="382" spans="1:21" x14ac:dyDescent="0.25">
      <c r="A382" s="1" t="s">
        <v>2815</v>
      </c>
      <c r="B382" s="1" t="s">
        <v>1506</v>
      </c>
      <c r="C382" s="1" t="s">
        <v>1940</v>
      </c>
      <c r="D382" s="3" t="s">
        <v>2240</v>
      </c>
      <c r="E382" s="3" t="s">
        <v>23961</v>
      </c>
      <c r="F382" s="1" t="s">
        <v>2738</v>
      </c>
      <c r="G382" s="1">
        <v>0</v>
      </c>
      <c r="H382" s="1" t="s">
        <v>27474</v>
      </c>
      <c r="I382" s="1">
        <v>0</v>
      </c>
      <c r="J382" s="1" t="s">
        <v>27474</v>
      </c>
      <c r="K382" s="1">
        <f t="shared" si="20"/>
        <v>0</v>
      </c>
      <c r="L382" s="2">
        <f>SUMIFS('Basin Total Well Counts'!B:B,'Basin Total Well Counts'!A:A,F382)</f>
        <v>0</v>
      </c>
      <c r="M382" s="4">
        <f t="shared" si="21"/>
        <v>0</v>
      </c>
      <c r="N382" s="2">
        <f>SUMIF('Basin Emissions'!A:A,F382,'Basin Emissions'!B:B)</f>
        <v>5541.2858660000002</v>
      </c>
      <c r="O382" s="8">
        <f t="shared" si="22"/>
        <v>0</v>
      </c>
      <c r="P382" s="7">
        <f>SUMIF('Tool Pneumatics CH4 VOC BTEX'!B:B,A382,'Tool Pneumatics CH4 VOC BTEX'!F:F)</f>
        <v>3.5899999141693102</v>
      </c>
      <c r="Q382" s="14">
        <f t="shared" si="23"/>
        <v>0</v>
      </c>
      <c r="R382" s="16">
        <f>SUMIF('Tool Pneumatics CH4 VOC BTEX'!B:B,A382,'Tool Pneumatics CH4 VOC BTEX'!H:H)*Q382</f>
        <v>0</v>
      </c>
      <c r="S382" s="16">
        <f>SUMIF('Tool Pneumatics CH4 VOC BTEX'!B:B,A382,'Tool Pneumatics CH4 VOC BTEX'!J:J)*Q382</f>
        <v>0</v>
      </c>
      <c r="T382" s="16">
        <f>SUMIF('Tool Pneumatics CH4 VOC BTEX'!B:B,A382,'Tool Pneumatics CH4 VOC BTEX'!L:L)*Q382</f>
        <v>0</v>
      </c>
      <c r="U382" s="16">
        <f>SUMIF('Tool Pneumatics CH4 VOC BTEX'!B:B,A382,'Tool Pneumatics CH4 VOC BTEX'!N:N)*Q382</f>
        <v>0</v>
      </c>
    </row>
    <row r="383" spans="1:21" x14ac:dyDescent="0.25">
      <c r="A383" s="1" t="s">
        <v>2816</v>
      </c>
      <c r="B383" s="1" t="s">
        <v>1506</v>
      </c>
      <c r="C383" s="1" t="s">
        <v>1954</v>
      </c>
      <c r="D383" s="3" t="s">
        <v>2229</v>
      </c>
      <c r="E383" s="3" t="s">
        <v>23961</v>
      </c>
      <c r="F383" s="1" t="s">
        <v>2738</v>
      </c>
      <c r="G383" s="1">
        <v>0</v>
      </c>
      <c r="H383" s="1" t="s">
        <v>27474</v>
      </c>
      <c r="I383" s="1">
        <v>0</v>
      </c>
      <c r="J383" s="1" t="s">
        <v>27474</v>
      </c>
      <c r="K383" s="1">
        <f t="shared" si="20"/>
        <v>0</v>
      </c>
      <c r="L383" s="2">
        <f>SUMIFS('Basin Total Well Counts'!B:B,'Basin Total Well Counts'!A:A,F383)</f>
        <v>0</v>
      </c>
      <c r="M383" s="4">
        <f t="shared" si="21"/>
        <v>0</v>
      </c>
      <c r="N383" s="2">
        <f>SUMIF('Basin Emissions'!A:A,F383,'Basin Emissions'!B:B)</f>
        <v>5541.2858660000002</v>
      </c>
      <c r="O383" s="8">
        <f t="shared" si="22"/>
        <v>0</v>
      </c>
      <c r="P383" s="7">
        <f>SUMIF('Tool Pneumatics CH4 VOC BTEX'!B:B,A383,'Tool Pneumatics CH4 VOC BTEX'!F:F)</f>
        <v>3.5899999141693102</v>
      </c>
      <c r="Q383" s="14">
        <f t="shared" si="23"/>
        <v>0</v>
      </c>
      <c r="R383" s="16">
        <f>SUMIF('Tool Pneumatics CH4 VOC BTEX'!B:B,A383,'Tool Pneumatics CH4 VOC BTEX'!H:H)*Q383</f>
        <v>0</v>
      </c>
      <c r="S383" s="16">
        <f>SUMIF('Tool Pneumatics CH4 VOC BTEX'!B:B,A383,'Tool Pneumatics CH4 VOC BTEX'!J:J)*Q383</f>
        <v>0</v>
      </c>
      <c r="T383" s="16">
        <f>SUMIF('Tool Pneumatics CH4 VOC BTEX'!B:B,A383,'Tool Pneumatics CH4 VOC BTEX'!L:L)*Q383</f>
        <v>0</v>
      </c>
      <c r="U383" s="16">
        <f>SUMIF('Tool Pneumatics CH4 VOC BTEX'!B:B,A383,'Tool Pneumatics CH4 VOC BTEX'!N:N)*Q383</f>
        <v>0</v>
      </c>
    </row>
    <row r="384" spans="1:21" x14ac:dyDescent="0.25">
      <c r="A384" s="1" t="s">
        <v>2817</v>
      </c>
      <c r="B384" s="1" t="s">
        <v>1506</v>
      </c>
      <c r="C384" s="1" t="s">
        <v>1717</v>
      </c>
      <c r="D384" s="3" t="s">
        <v>2229</v>
      </c>
      <c r="E384" s="3" t="s">
        <v>23961</v>
      </c>
      <c r="F384" s="1" t="s">
        <v>2738</v>
      </c>
      <c r="G384" s="1">
        <v>0</v>
      </c>
      <c r="H384" s="1" t="s">
        <v>27474</v>
      </c>
      <c r="I384" s="1">
        <v>0</v>
      </c>
      <c r="J384" s="1" t="s">
        <v>27474</v>
      </c>
      <c r="K384" s="1">
        <f t="shared" si="20"/>
        <v>0</v>
      </c>
      <c r="L384" s="2">
        <f>SUMIFS('Basin Total Well Counts'!B:B,'Basin Total Well Counts'!A:A,F384)</f>
        <v>0</v>
      </c>
      <c r="M384" s="4">
        <f t="shared" si="21"/>
        <v>0</v>
      </c>
      <c r="N384" s="2">
        <f>SUMIF('Basin Emissions'!A:A,F384,'Basin Emissions'!B:B)</f>
        <v>5541.2858660000002</v>
      </c>
      <c r="O384" s="8">
        <f t="shared" si="22"/>
        <v>0</v>
      </c>
      <c r="P384" s="7">
        <f>SUMIF('Tool Pneumatics CH4 VOC BTEX'!B:B,A384,'Tool Pneumatics CH4 VOC BTEX'!F:F)</f>
        <v>3.5899999141693102</v>
      </c>
      <c r="Q384" s="14">
        <f t="shared" si="23"/>
        <v>0</v>
      </c>
      <c r="R384" s="16">
        <f>SUMIF('Tool Pneumatics CH4 VOC BTEX'!B:B,A384,'Tool Pneumatics CH4 VOC BTEX'!H:H)*Q384</f>
        <v>0</v>
      </c>
      <c r="S384" s="16">
        <f>SUMIF('Tool Pneumatics CH4 VOC BTEX'!B:B,A384,'Tool Pneumatics CH4 VOC BTEX'!J:J)*Q384</f>
        <v>0</v>
      </c>
      <c r="T384" s="16">
        <f>SUMIF('Tool Pneumatics CH4 VOC BTEX'!B:B,A384,'Tool Pneumatics CH4 VOC BTEX'!L:L)*Q384</f>
        <v>0</v>
      </c>
      <c r="U384" s="16">
        <f>SUMIF('Tool Pneumatics CH4 VOC BTEX'!B:B,A384,'Tool Pneumatics CH4 VOC BTEX'!N:N)*Q384</f>
        <v>0</v>
      </c>
    </row>
    <row r="385" spans="1:21" x14ac:dyDescent="0.25">
      <c r="A385" s="1" t="s">
        <v>2818</v>
      </c>
      <c r="B385" s="1" t="s">
        <v>1506</v>
      </c>
      <c r="C385" s="1" t="s">
        <v>1880</v>
      </c>
      <c r="D385" s="3" t="s">
        <v>2240</v>
      </c>
      <c r="E385" s="3" t="s">
        <v>23961</v>
      </c>
      <c r="F385" s="1" t="s">
        <v>2738</v>
      </c>
      <c r="G385" s="1">
        <v>0</v>
      </c>
      <c r="H385" s="1" t="s">
        <v>27474</v>
      </c>
      <c r="I385" s="1">
        <v>0</v>
      </c>
      <c r="J385" s="1" t="s">
        <v>27474</v>
      </c>
      <c r="K385" s="1">
        <f t="shared" si="20"/>
        <v>0</v>
      </c>
      <c r="L385" s="2">
        <f>SUMIFS('Basin Total Well Counts'!B:B,'Basin Total Well Counts'!A:A,F385)</f>
        <v>0</v>
      </c>
      <c r="M385" s="4">
        <f t="shared" si="21"/>
        <v>0</v>
      </c>
      <c r="N385" s="2">
        <f>SUMIF('Basin Emissions'!A:A,F385,'Basin Emissions'!B:B)</f>
        <v>5541.2858660000002</v>
      </c>
      <c r="O385" s="8">
        <f t="shared" si="22"/>
        <v>0</v>
      </c>
      <c r="P385" s="7">
        <f>SUMIF('Tool Pneumatics CH4 VOC BTEX'!B:B,A385,'Tool Pneumatics CH4 VOC BTEX'!F:F)</f>
        <v>3.5899999141693102</v>
      </c>
      <c r="Q385" s="14">
        <f t="shared" si="23"/>
        <v>0</v>
      </c>
      <c r="R385" s="16">
        <f>SUMIF('Tool Pneumatics CH4 VOC BTEX'!B:B,A385,'Tool Pneumatics CH4 VOC BTEX'!H:H)*Q385</f>
        <v>0</v>
      </c>
      <c r="S385" s="16">
        <f>SUMIF('Tool Pneumatics CH4 VOC BTEX'!B:B,A385,'Tool Pneumatics CH4 VOC BTEX'!J:J)*Q385</f>
        <v>0</v>
      </c>
      <c r="T385" s="16">
        <f>SUMIF('Tool Pneumatics CH4 VOC BTEX'!B:B,A385,'Tool Pneumatics CH4 VOC BTEX'!L:L)*Q385</f>
        <v>0</v>
      </c>
      <c r="U385" s="16">
        <f>SUMIF('Tool Pneumatics CH4 VOC BTEX'!B:B,A385,'Tool Pneumatics CH4 VOC BTEX'!N:N)*Q385</f>
        <v>0</v>
      </c>
    </row>
    <row r="386" spans="1:21" x14ac:dyDescent="0.25">
      <c r="A386" s="1" t="s">
        <v>2819</v>
      </c>
      <c r="B386" s="1" t="s">
        <v>1506</v>
      </c>
      <c r="C386" s="1" t="s">
        <v>1960</v>
      </c>
      <c r="D386" s="3" t="s">
        <v>2240</v>
      </c>
      <c r="E386" s="3" t="s">
        <v>23961</v>
      </c>
      <c r="F386" s="1" t="s">
        <v>2229</v>
      </c>
      <c r="G386" s="1">
        <v>0</v>
      </c>
      <c r="H386" s="1" t="s">
        <v>27474</v>
      </c>
      <c r="I386" s="1">
        <v>0</v>
      </c>
      <c r="J386" s="1" t="s">
        <v>27474</v>
      </c>
      <c r="K386" s="1">
        <f t="shared" ref="K386:K449" si="24">+I386+G386</f>
        <v>0</v>
      </c>
      <c r="L386" s="2">
        <f>SUMIFS('Basin Total Well Counts'!B:B,'Basin Total Well Counts'!A:A,F386)</f>
        <v>0</v>
      </c>
      <c r="M386" s="4">
        <f t="shared" ref="M386:M449" si="25">IFERROR(+K386/L386,0)</f>
        <v>0</v>
      </c>
      <c r="N386" s="2">
        <f>SUMIF('Basin Emissions'!A:A,F386,'Basin Emissions'!B:B)</f>
        <v>1971.6074169999999</v>
      </c>
      <c r="O386" s="8">
        <f t="shared" ref="O386:O449" si="26">+N386*M386</f>
        <v>0</v>
      </c>
      <c r="P386" s="7">
        <f>SUMIF('Tool Pneumatics CH4 VOC BTEX'!B:B,A386,'Tool Pneumatics CH4 VOC BTEX'!F:F)</f>
        <v>3.5899999141693102</v>
      </c>
      <c r="Q386" s="14">
        <f t="shared" ref="Q386:Q449" si="27">IFERROR(O386/P386,0)*(2204.6/2000)</f>
        <v>0</v>
      </c>
      <c r="R386" s="16">
        <f>SUMIF('Tool Pneumatics CH4 VOC BTEX'!B:B,A386,'Tool Pneumatics CH4 VOC BTEX'!H:H)*Q386</f>
        <v>0</v>
      </c>
      <c r="S386" s="16">
        <f>SUMIF('Tool Pneumatics CH4 VOC BTEX'!B:B,A386,'Tool Pneumatics CH4 VOC BTEX'!J:J)*Q386</f>
        <v>0</v>
      </c>
      <c r="T386" s="16">
        <f>SUMIF('Tool Pneumatics CH4 VOC BTEX'!B:B,A386,'Tool Pneumatics CH4 VOC BTEX'!L:L)*Q386</f>
        <v>0</v>
      </c>
      <c r="U386" s="16">
        <f>SUMIF('Tool Pneumatics CH4 VOC BTEX'!B:B,A386,'Tool Pneumatics CH4 VOC BTEX'!N:N)*Q386</f>
        <v>0</v>
      </c>
    </row>
    <row r="387" spans="1:21" x14ac:dyDescent="0.25">
      <c r="A387" s="1" t="s">
        <v>2820</v>
      </c>
      <c r="B387" s="1" t="s">
        <v>1506</v>
      </c>
      <c r="C387" s="1" t="s">
        <v>1688</v>
      </c>
      <c r="D387" s="3" t="s">
        <v>2229</v>
      </c>
      <c r="E387" s="3" t="s">
        <v>23961</v>
      </c>
      <c r="F387" s="1" t="s">
        <v>2223</v>
      </c>
      <c r="G387" s="1">
        <v>0</v>
      </c>
      <c r="H387" s="1" t="s">
        <v>27474</v>
      </c>
      <c r="I387" s="1">
        <v>0</v>
      </c>
      <c r="J387" s="1" t="s">
        <v>27474</v>
      </c>
      <c r="K387" s="1">
        <f t="shared" si="24"/>
        <v>0</v>
      </c>
      <c r="L387" s="2">
        <f>SUMIFS('Basin Total Well Counts'!B:B,'Basin Total Well Counts'!A:A,F387)</f>
        <v>1034</v>
      </c>
      <c r="M387" s="4">
        <f t="shared" si="25"/>
        <v>0</v>
      </c>
      <c r="N387" s="2">
        <f>SUMIF('Basin Emissions'!A:A,F387,'Basin Emissions'!B:B)</f>
        <v>9940.5961918999983</v>
      </c>
      <c r="O387" s="8">
        <f t="shared" si="26"/>
        <v>0</v>
      </c>
      <c r="P387" s="7">
        <f>SUMIF('Tool Pneumatics CH4 VOC BTEX'!B:B,A387,'Tool Pneumatics CH4 VOC BTEX'!F:F)</f>
        <v>4.9166021347045898</v>
      </c>
      <c r="Q387" s="14">
        <f t="shared" si="27"/>
        <v>0</v>
      </c>
      <c r="R387" s="16">
        <f>SUMIF('Tool Pneumatics CH4 VOC BTEX'!B:B,A387,'Tool Pneumatics CH4 VOC BTEX'!H:H)*Q387</f>
        <v>0</v>
      </c>
      <c r="S387" s="16">
        <f>SUMIF('Tool Pneumatics CH4 VOC BTEX'!B:B,A387,'Tool Pneumatics CH4 VOC BTEX'!J:J)*Q387</f>
        <v>0</v>
      </c>
      <c r="T387" s="16">
        <f>SUMIF('Tool Pneumatics CH4 VOC BTEX'!B:B,A387,'Tool Pneumatics CH4 VOC BTEX'!L:L)*Q387</f>
        <v>0</v>
      </c>
      <c r="U387" s="16">
        <f>SUMIF('Tool Pneumatics CH4 VOC BTEX'!B:B,A387,'Tool Pneumatics CH4 VOC BTEX'!N:N)*Q387</f>
        <v>0</v>
      </c>
    </row>
    <row r="388" spans="1:21" x14ac:dyDescent="0.25">
      <c r="A388" s="1" t="s">
        <v>2821</v>
      </c>
      <c r="B388" s="1" t="s">
        <v>1506</v>
      </c>
      <c r="C388" s="1" t="s">
        <v>1127</v>
      </c>
      <c r="D388" s="3" t="s">
        <v>2229</v>
      </c>
      <c r="E388" s="3" t="s">
        <v>23961</v>
      </c>
      <c r="F388" s="1" t="s">
        <v>2229</v>
      </c>
      <c r="G388" s="1">
        <v>0</v>
      </c>
      <c r="H388" s="1" t="s">
        <v>27474</v>
      </c>
      <c r="I388" s="1">
        <v>0</v>
      </c>
      <c r="J388" s="1" t="s">
        <v>27474</v>
      </c>
      <c r="K388" s="1">
        <f t="shared" si="24"/>
        <v>0</v>
      </c>
      <c r="L388" s="2">
        <f>SUMIFS('Basin Total Well Counts'!B:B,'Basin Total Well Counts'!A:A,F388)</f>
        <v>0</v>
      </c>
      <c r="M388" s="4">
        <f t="shared" si="25"/>
        <v>0</v>
      </c>
      <c r="N388" s="2">
        <f>SUMIF('Basin Emissions'!A:A,F388,'Basin Emissions'!B:B)</f>
        <v>1971.6074169999999</v>
      </c>
      <c r="O388" s="8">
        <f t="shared" si="26"/>
        <v>0</v>
      </c>
      <c r="P388" s="7">
        <f>SUMIF('Tool Pneumatics CH4 VOC BTEX'!B:B,A388,'Tool Pneumatics CH4 VOC BTEX'!F:F)</f>
        <v>3.5899999141693102</v>
      </c>
      <c r="Q388" s="14">
        <f t="shared" si="27"/>
        <v>0</v>
      </c>
      <c r="R388" s="16">
        <f>SUMIF('Tool Pneumatics CH4 VOC BTEX'!B:B,A388,'Tool Pneumatics CH4 VOC BTEX'!H:H)*Q388</f>
        <v>0</v>
      </c>
      <c r="S388" s="16">
        <f>SUMIF('Tool Pneumatics CH4 VOC BTEX'!B:B,A388,'Tool Pneumatics CH4 VOC BTEX'!J:J)*Q388</f>
        <v>0</v>
      </c>
      <c r="T388" s="16">
        <f>SUMIF('Tool Pneumatics CH4 VOC BTEX'!B:B,A388,'Tool Pneumatics CH4 VOC BTEX'!L:L)*Q388</f>
        <v>0</v>
      </c>
      <c r="U388" s="16">
        <f>SUMIF('Tool Pneumatics CH4 VOC BTEX'!B:B,A388,'Tool Pneumatics CH4 VOC BTEX'!N:N)*Q388</f>
        <v>0</v>
      </c>
    </row>
    <row r="389" spans="1:21" x14ac:dyDescent="0.25">
      <c r="A389" s="1" t="s">
        <v>2822</v>
      </c>
      <c r="B389" s="1" t="s">
        <v>1546</v>
      </c>
      <c r="C389" s="1" t="s">
        <v>2823</v>
      </c>
      <c r="D389" s="3" t="s">
        <v>2240</v>
      </c>
      <c r="E389" s="3" t="s">
        <v>23961</v>
      </c>
      <c r="F389" s="1" t="s">
        <v>2229</v>
      </c>
      <c r="G389" s="1">
        <v>0</v>
      </c>
      <c r="H389" s="1" t="s">
        <v>27474</v>
      </c>
      <c r="I389" s="1">
        <v>0</v>
      </c>
      <c r="J389" s="1" t="s">
        <v>27474</v>
      </c>
      <c r="K389" s="1">
        <f t="shared" si="24"/>
        <v>0</v>
      </c>
      <c r="L389" s="2">
        <f>SUMIFS('Basin Total Well Counts'!B:B,'Basin Total Well Counts'!A:A,F389)</f>
        <v>0</v>
      </c>
      <c r="M389" s="4">
        <f t="shared" si="25"/>
        <v>0</v>
      </c>
      <c r="N389" s="2">
        <f>SUMIF('Basin Emissions'!A:A,F389,'Basin Emissions'!B:B)</f>
        <v>1971.6074169999999</v>
      </c>
      <c r="O389" s="8">
        <f t="shared" si="26"/>
        <v>0</v>
      </c>
      <c r="P389" s="7">
        <f>SUMIF('Tool Pneumatics CH4 VOC BTEX'!B:B,A389,'Tool Pneumatics CH4 VOC BTEX'!F:F)</f>
        <v>3.5899999141693102</v>
      </c>
      <c r="Q389" s="14">
        <f t="shared" si="27"/>
        <v>0</v>
      </c>
      <c r="R389" s="16">
        <f>SUMIF('Tool Pneumatics CH4 VOC BTEX'!B:B,A389,'Tool Pneumatics CH4 VOC BTEX'!H:H)*Q389</f>
        <v>0</v>
      </c>
      <c r="S389" s="16">
        <f>SUMIF('Tool Pneumatics CH4 VOC BTEX'!B:B,A389,'Tool Pneumatics CH4 VOC BTEX'!J:J)*Q389</f>
        <v>0</v>
      </c>
      <c r="T389" s="16">
        <f>SUMIF('Tool Pneumatics CH4 VOC BTEX'!B:B,A389,'Tool Pneumatics CH4 VOC BTEX'!L:L)*Q389</f>
        <v>0</v>
      </c>
      <c r="U389" s="16">
        <f>SUMIF('Tool Pneumatics CH4 VOC BTEX'!B:B,A389,'Tool Pneumatics CH4 VOC BTEX'!N:N)*Q389</f>
        <v>0</v>
      </c>
    </row>
    <row r="390" spans="1:21" x14ac:dyDescent="0.25">
      <c r="A390" s="1" t="s">
        <v>2824</v>
      </c>
      <c r="B390" s="1" t="s">
        <v>1546</v>
      </c>
      <c r="C390" s="1" t="s">
        <v>2825</v>
      </c>
      <c r="D390" s="3" t="s">
        <v>2229</v>
      </c>
      <c r="E390" s="3" t="s">
        <v>23961</v>
      </c>
      <c r="F390" s="1" t="s">
        <v>2229</v>
      </c>
      <c r="G390" s="1">
        <v>0</v>
      </c>
      <c r="H390" s="1" t="s">
        <v>27474</v>
      </c>
      <c r="I390" s="1">
        <v>0</v>
      </c>
      <c r="J390" s="1" t="s">
        <v>27474</v>
      </c>
      <c r="K390" s="1">
        <f t="shared" si="24"/>
        <v>0</v>
      </c>
      <c r="L390" s="2">
        <f>SUMIFS('Basin Total Well Counts'!B:B,'Basin Total Well Counts'!A:A,F390)</f>
        <v>0</v>
      </c>
      <c r="M390" s="4">
        <f t="shared" si="25"/>
        <v>0</v>
      </c>
      <c r="N390" s="2">
        <f>SUMIF('Basin Emissions'!A:A,F390,'Basin Emissions'!B:B)</f>
        <v>1971.6074169999999</v>
      </c>
      <c r="O390" s="8">
        <f t="shared" si="26"/>
        <v>0</v>
      </c>
      <c r="P390" s="7">
        <f>SUMIF('Tool Pneumatics CH4 VOC BTEX'!B:B,A390,'Tool Pneumatics CH4 VOC BTEX'!F:F)</f>
        <v>3.5899999141693102</v>
      </c>
      <c r="Q390" s="14">
        <f t="shared" si="27"/>
        <v>0</v>
      </c>
      <c r="R390" s="16">
        <f>SUMIF('Tool Pneumatics CH4 VOC BTEX'!B:B,A390,'Tool Pneumatics CH4 VOC BTEX'!H:H)*Q390</f>
        <v>0</v>
      </c>
      <c r="S390" s="16">
        <f>SUMIF('Tool Pneumatics CH4 VOC BTEX'!B:B,A390,'Tool Pneumatics CH4 VOC BTEX'!J:J)*Q390</f>
        <v>0</v>
      </c>
      <c r="T390" s="16">
        <f>SUMIF('Tool Pneumatics CH4 VOC BTEX'!B:B,A390,'Tool Pneumatics CH4 VOC BTEX'!L:L)*Q390</f>
        <v>0</v>
      </c>
      <c r="U390" s="16">
        <f>SUMIF('Tool Pneumatics CH4 VOC BTEX'!B:B,A390,'Tool Pneumatics CH4 VOC BTEX'!N:N)*Q390</f>
        <v>0</v>
      </c>
    </row>
    <row r="391" spans="1:21" x14ac:dyDescent="0.25">
      <c r="A391" s="1" t="s">
        <v>2826</v>
      </c>
      <c r="B391" s="1" t="s">
        <v>1546</v>
      </c>
      <c r="C391" s="1" t="s">
        <v>2827</v>
      </c>
      <c r="D391" s="3" t="s">
        <v>2240</v>
      </c>
      <c r="E391" s="3" t="s">
        <v>23961</v>
      </c>
      <c r="F391" s="1" t="s">
        <v>2229</v>
      </c>
      <c r="G391" s="1">
        <v>0</v>
      </c>
      <c r="H391" s="1" t="s">
        <v>27474</v>
      </c>
      <c r="I391" s="1">
        <v>0</v>
      </c>
      <c r="J391" s="1" t="s">
        <v>27474</v>
      </c>
      <c r="K391" s="1">
        <f t="shared" si="24"/>
        <v>0</v>
      </c>
      <c r="L391" s="2">
        <f>SUMIFS('Basin Total Well Counts'!B:B,'Basin Total Well Counts'!A:A,F391)</f>
        <v>0</v>
      </c>
      <c r="M391" s="4">
        <f t="shared" si="25"/>
        <v>0</v>
      </c>
      <c r="N391" s="2">
        <f>SUMIF('Basin Emissions'!A:A,F391,'Basin Emissions'!B:B)</f>
        <v>1971.6074169999999</v>
      </c>
      <c r="O391" s="8">
        <f t="shared" si="26"/>
        <v>0</v>
      </c>
      <c r="P391" s="7">
        <f>SUMIF('Tool Pneumatics CH4 VOC BTEX'!B:B,A391,'Tool Pneumatics CH4 VOC BTEX'!F:F)</f>
        <v>3.5899999141693102</v>
      </c>
      <c r="Q391" s="14">
        <f t="shared" si="27"/>
        <v>0</v>
      </c>
      <c r="R391" s="16">
        <f>SUMIF('Tool Pneumatics CH4 VOC BTEX'!B:B,A391,'Tool Pneumatics CH4 VOC BTEX'!H:H)*Q391</f>
        <v>0</v>
      </c>
      <c r="S391" s="16">
        <f>SUMIF('Tool Pneumatics CH4 VOC BTEX'!B:B,A391,'Tool Pneumatics CH4 VOC BTEX'!J:J)*Q391</f>
        <v>0</v>
      </c>
      <c r="T391" s="16">
        <f>SUMIF('Tool Pneumatics CH4 VOC BTEX'!B:B,A391,'Tool Pneumatics CH4 VOC BTEX'!L:L)*Q391</f>
        <v>0</v>
      </c>
      <c r="U391" s="16">
        <f>SUMIF('Tool Pneumatics CH4 VOC BTEX'!B:B,A391,'Tool Pneumatics CH4 VOC BTEX'!N:N)*Q391</f>
        <v>0</v>
      </c>
    </row>
    <row r="392" spans="1:21" x14ac:dyDescent="0.25">
      <c r="A392" s="1" t="s">
        <v>2828</v>
      </c>
      <c r="B392" s="1" t="s">
        <v>1546</v>
      </c>
      <c r="C392" s="1" t="s">
        <v>1956</v>
      </c>
      <c r="D392" s="3" t="s">
        <v>2229</v>
      </c>
      <c r="E392" s="3" t="s">
        <v>23961</v>
      </c>
      <c r="F392" s="1" t="s">
        <v>2229</v>
      </c>
      <c r="G392" s="1">
        <v>0</v>
      </c>
      <c r="H392" s="1" t="s">
        <v>27474</v>
      </c>
      <c r="I392" s="1">
        <v>0</v>
      </c>
      <c r="J392" s="1" t="s">
        <v>27474</v>
      </c>
      <c r="K392" s="1">
        <f t="shared" si="24"/>
        <v>0</v>
      </c>
      <c r="L392" s="2">
        <f>SUMIFS('Basin Total Well Counts'!B:B,'Basin Total Well Counts'!A:A,F392)</f>
        <v>0</v>
      </c>
      <c r="M392" s="4">
        <f t="shared" si="25"/>
        <v>0</v>
      </c>
      <c r="N392" s="2">
        <f>SUMIF('Basin Emissions'!A:A,F392,'Basin Emissions'!B:B)</f>
        <v>1971.6074169999999</v>
      </c>
      <c r="O392" s="8">
        <f t="shared" si="26"/>
        <v>0</v>
      </c>
      <c r="P392" s="7">
        <f>SUMIF('Tool Pneumatics CH4 VOC BTEX'!B:B,A392,'Tool Pneumatics CH4 VOC BTEX'!F:F)</f>
        <v>3.5899999141693102</v>
      </c>
      <c r="Q392" s="14">
        <f t="shared" si="27"/>
        <v>0</v>
      </c>
      <c r="R392" s="16">
        <f>SUMIF('Tool Pneumatics CH4 VOC BTEX'!B:B,A392,'Tool Pneumatics CH4 VOC BTEX'!H:H)*Q392</f>
        <v>0</v>
      </c>
      <c r="S392" s="16">
        <f>SUMIF('Tool Pneumatics CH4 VOC BTEX'!B:B,A392,'Tool Pneumatics CH4 VOC BTEX'!J:J)*Q392</f>
        <v>0</v>
      </c>
      <c r="T392" s="16">
        <f>SUMIF('Tool Pneumatics CH4 VOC BTEX'!B:B,A392,'Tool Pneumatics CH4 VOC BTEX'!L:L)*Q392</f>
        <v>0</v>
      </c>
      <c r="U392" s="16">
        <f>SUMIF('Tool Pneumatics CH4 VOC BTEX'!B:B,A392,'Tool Pneumatics CH4 VOC BTEX'!N:N)*Q392</f>
        <v>0</v>
      </c>
    </row>
    <row r="393" spans="1:21" x14ac:dyDescent="0.25">
      <c r="A393" s="1" t="s">
        <v>2829</v>
      </c>
      <c r="B393" s="1" t="s">
        <v>1546</v>
      </c>
      <c r="C393" s="1" t="s">
        <v>2228</v>
      </c>
      <c r="D393" s="3" t="s">
        <v>2229</v>
      </c>
      <c r="E393" s="3" t="s">
        <v>23961</v>
      </c>
      <c r="F393" s="1" t="s">
        <v>2240</v>
      </c>
      <c r="G393" s="1">
        <v>0</v>
      </c>
      <c r="H393" s="1" t="s">
        <v>27474</v>
      </c>
      <c r="I393" s="1">
        <v>0</v>
      </c>
      <c r="J393" s="1" t="s">
        <v>27474</v>
      </c>
      <c r="K393" s="1">
        <f t="shared" si="24"/>
        <v>0</v>
      </c>
      <c r="L393" s="2">
        <f>SUMIFS('Basin Total Well Counts'!B:B,'Basin Total Well Counts'!A:A,F393)</f>
        <v>0</v>
      </c>
      <c r="M393" s="4">
        <f t="shared" si="25"/>
        <v>0</v>
      </c>
      <c r="N393" s="2">
        <f>SUMIF('Basin Emissions'!A:A,F393,'Basin Emissions'!B:B)</f>
        <v>1897.7414753999999</v>
      </c>
      <c r="O393" s="8">
        <f t="shared" si="26"/>
        <v>0</v>
      </c>
      <c r="P393" s="7">
        <f>SUMIF('Tool Pneumatics CH4 VOC BTEX'!B:B,A393,'Tool Pneumatics CH4 VOC BTEX'!F:F)</f>
        <v>3.5899999141693102</v>
      </c>
      <c r="Q393" s="14">
        <f t="shared" si="27"/>
        <v>0</v>
      </c>
      <c r="R393" s="16">
        <f>SUMIF('Tool Pneumatics CH4 VOC BTEX'!B:B,A393,'Tool Pneumatics CH4 VOC BTEX'!H:H)*Q393</f>
        <v>0</v>
      </c>
      <c r="S393" s="16">
        <f>SUMIF('Tool Pneumatics CH4 VOC BTEX'!B:B,A393,'Tool Pneumatics CH4 VOC BTEX'!J:J)*Q393</f>
        <v>0</v>
      </c>
      <c r="T393" s="16">
        <f>SUMIF('Tool Pneumatics CH4 VOC BTEX'!B:B,A393,'Tool Pneumatics CH4 VOC BTEX'!L:L)*Q393</f>
        <v>0</v>
      </c>
      <c r="U393" s="16">
        <f>SUMIF('Tool Pneumatics CH4 VOC BTEX'!B:B,A393,'Tool Pneumatics CH4 VOC BTEX'!N:N)*Q393</f>
        <v>0</v>
      </c>
    </row>
    <row r="394" spans="1:21" x14ac:dyDescent="0.25">
      <c r="A394" s="1" t="s">
        <v>2830</v>
      </c>
      <c r="B394" s="1" t="s">
        <v>1546</v>
      </c>
      <c r="C394" s="1" t="s">
        <v>2831</v>
      </c>
      <c r="D394" s="3" t="s">
        <v>2240</v>
      </c>
      <c r="E394" s="3" t="s">
        <v>23961</v>
      </c>
      <c r="F394" s="1" t="s">
        <v>2240</v>
      </c>
      <c r="G394" s="1">
        <v>0</v>
      </c>
      <c r="H394" s="1" t="s">
        <v>27474</v>
      </c>
      <c r="I394" s="1">
        <v>0</v>
      </c>
      <c r="J394" s="1" t="s">
        <v>27474</v>
      </c>
      <c r="K394" s="1">
        <f t="shared" si="24"/>
        <v>0</v>
      </c>
      <c r="L394" s="2">
        <f>SUMIFS('Basin Total Well Counts'!B:B,'Basin Total Well Counts'!A:A,F394)</f>
        <v>0</v>
      </c>
      <c r="M394" s="4">
        <f t="shared" si="25"/>
        <v>0</v>
      </c>
      <c r="N394" s="2">
        <f>SUMIF('Basin Emissions'!A:A,F394,'Basin Emissions'!B:B)</f>
        <v>1897.7414753999999</v>
      </c>
      <c r="O394" s="8">
        <f t="shared" si="26"/>
        <v>0</v>
      </c>
      <c r="P394" s="7">
        <f>SUMIF('Tool Pneumatics CH4 VOC BTEX'!B:B,A394,'Tool Pneumatics CH4 VOC BTEX'!F:F)</f>
        <v>3.5899999141693102</v>
      </c>
      <c r="Q394" s="14">
        <f t="shared" si="27"/>
        <v>0</v>
      </c>
      <c r="R394" s="16">
        <f>SUMIF('Tool Pneumatics CH4 VOC BTEX'!B:B,A394,'Tool Pneumatics CH4 VOC BTEX'!H:H)*Q394</f>
        <v>0</v>
      </c>
      <c r="S394" s="16">
        <f>SUMIF('Tool Pneumatics CH4 VOC BTEX'!B:B,A394,'Tool Pneumatics CH4 VOC BTEX'!J:J)*Q394</f>
        <v>0</v>
      </c>
      <c r="T394" s="16">
        <f>SUMIF('Tool Pneumatics CH4 VOC BTEX'!B:B,A394,'Tool Pneumatics CH4 VOC BTEX'!L:L)*Q394</f>
        <v>0</v>
      </c>
      <c r="U394" s="16">
        <f>SUMIF('Tool Pneumatics CH4 VOC BTEX'!B:B,A394,'Tool Pneumatics CH4 VOC BTEX'!N:N)*Q394</f>
        <v>0</v>
      </c>
    </row>
    <row r="395" spans="1:21" x14ac:dyDescent="0.25">
      <c r="A395" s="1" t="s">
        <v>2832</v>
      </c>
      <c r="B395" s="1" t="s">
        <v>1546</v>
      </c>
      <c r="C395" s="1" t="s">
        <v>2833</v>
      </c>
      <c r="D395" s="3" t="s">
        <v>2229</v>
      </c>
      <c r="E395" s="3" t="s">
        <v>23961</v>
      </c>
      <c r="F395" s="1" t="s">
        <v>2240</v>
      </c>
      <c r="G395" s="1">
        <v>0</v>
      </c>
      <c r="H395" s="1" t="s">
        <v>27474</v>
      </c>
      <c r="I395" s="1">
        <v>0</v>
      </c>
      <c r="J395" s="1" t="s">
        <v>27474</v>
      </c>
      <c r="K395" s="1">
        <f t="shared" si="24"/>
        <v>0</v>
      </c>
      <c r="L395" s="2">
        <f>SUMIFS('Basin Total Well Counts'!B:B,'Basin Total Well Counts'!A:A,F395)</f>
        <v>0</v>
      </c>
      <c r="M395" s="4">
        <f t="shared" si="25"/>
        <v>0</v>
      </c>
      <c r="N395" s="2">
        <f>SUMIF('Basin Emissions'!A:A,F395,'Basin Emissions'!B:B)</f>
        <v>1897.7414753999999</v>
      </c>
      <c r="O395" s="8">
        <f t="shared" si="26"/>
        <v>0</v>
      </c>
      <c r="P395" s="7">
        <f>SUMIF('Tool Pneumatics CH4 VOC BTEX'!B:B,A395,'Tool Pneumatics CH4 VOC BTEX'!F:F)</f>
        <v>3.5899999141693102</v>
      </c>
      <c r="Q395" s="14">
        <f t="shared" si="27"/>
        <v>0</v>
      </c>
      <c r="R395" s="16">
        <f>SUMIF('Tool Pneumatics CH4 VOC BTEX'!B:B,A395,'Tool Pneumatics CH4 VOC BTEX'!H:H)*Q395</f>
        <v>0</v>
      </c>
      <c r="S395" s="16">
        <f>SUMIF('Tool Pneumatics CH4 VOC BTEX'!B:B,A395,'Tool Pneumatics CH4 VOC BTEX'!J:J)*Q395</f>
        <v>0</v>
      </c>
      <c r="T395" s="16">
        <f>SUMIF('Tool Pneumatics CH4 VOC BTEX'!B:B,A395,'Tool Pneumatics CH4 VOC BTEX'!L:L)*Q395</f>
        <v>0</v>
      </c>
      <c r="U395" s="16">
        <f>SUMIF('Tool Pneumatics CH4 VOC BTEX'!B:B,A395,'Tool Pneumatics CH4 VOC BTEX'!N:N)*Q395</f>
        <v>0</v>
      </c>
    </row>
    <row r="396" spans="1:21" x14ac:dyDescent="0.25">
      <c r="A396" s="1" t="s">
        <v>2834</v>
      </c>
      <c r="B396" s="1" t="s">
        <v>1546</v>
      </c>
      <c r="C396" s="1" t="s">
        <v>1640</v>
      </c>
      <c r="D396" s="3" t="s">
        <v>2240</v>
      </c>
      <c r="E396" s="3" t="s">
        <v>23961</v>
      </c>
      <c r="F396" s="1" t="s">
        <v>1015</v>
      </c>
      <c r="G396" s="1">
        <v>0</v>
      </c>
      <c r="H396" s="1" t="s">
        <v>27474</v>
      </c>
      <c r="I396" s="1">
        <v>0</v>
      </c>
      <c r="J396" s="1" t="s">
        <v>27474</v>
      </c>
      <c r="K396" s="1">
        <f t="shared" si="24"/>
        <v>0</v>
      </c>
      <c r="L396" s="2">
        <f>SUMIFS('Basin Total Well Counts'!B:B,'Basin Total Well Counts'!A:A,F396)</f>
        <v>100308</v>
      </c>
      <c r="M396" s="4">
        <f t="shared" si="25"/>
        <v>0</v>
      </c>
      <c r="N396" s="2">
        <f>SUMIF('Basin Emissions'!A:A,F396,'Basin Emissions'!B:B)</f>
        <v>7867.8947644</v>
      </c>
      <c r="O396" s="8">
        <f t="shared" si="26"/>
        <v>0</v>
      </c>
      <c r="P396" s="7">
        <f>SUMIF('Tool Pneumatics CH4 VOC BTEX'!B:B,A396,'Tool Pneumatics CH4 VOC BTEX'!F:F)</f>
        <v>3.5899999141693102</v>
      </c>
      <c r="Q396" s="14">
        <f t="shared" si="27"/>
        <v>0</v>
      </c>
      <c r="R396" s="16">
        <f>SUMIF('Tool Pneumatics CH4 VOC BTEX'!B:B,A396,'Tool Pneumatics CH4 VOC BTEX'!H:H)*Q396</f>
        <v>0</v>
      </c>
      <c r="S396" s="16">
        <f>SUMIF('Tool Pneumatics CH4 VOC BTEX'!B:B,A396,'Tool Pneumatics CH4 VOC BTEX'!J:J)*Q396</f>
        <v>0</v>
      </c>
      <c r="T396" s="16">
        <f>SUMIF('Tool Pneumatics CH4 VOC BTEX'!B:B,A396,'Tool Pneumatics CH4 VOC BTEX'!L:L)*Q396</f>
        <v>0</v>
      </c>
      <c r="U396" s="16">
        <f>SUMIF('Tool Pneumatics CH4 VOC BTEX'!B:B,A396,'Tool Pneumatics CH4 VOC BTEX'!N:N)*Q396</f>
        <v>0</v>
      </c>
    </row>
    <row r="397" spans="1:21" x14ac:dyDescent="0.25">
      <c r="A397" s="1" t="s">
        <v>2835</v>
      </c>
      <c r="B397" s="1" t="s">
        <v>1546</v>
      </c>
      <c r="C397" s="1" t="s">
        <v>2836</v>
      </c>
      <c r="D397" s="3" t="s">
        <v>1015</v>
      </c>
      <c r="E397" s="3" t="s">
        <v>23961</v>
      </c>
      <c r="F397" s="1" t="s">
        <v>2229</v>
      </c>
      <c r="G397" s="1">
        <v>0</v>
      </c>
      <c r="H397" s="1" t="s">
        <v>27474</v>
      </c>
      <c r="I397" s="1">
        <v>0</v>
      </c>
      <c r="J397" s="1" t="s">
        <v>27474</v>
      </c>
      <c r="K397" s="1">
        <f t="shared" si="24"/>
        <v>0</v>
      </c>
      <c r="L397" s="2">
        <f>SUMIFS('Basin Total Well Counts'!B:B,'Basin Total Well Counts'!A:A,F397)</f>
        <v>0</v>
      </c>
      <c r="M397" s="4">
        <f t="shared" si="25"/>
        <v>0</v>
      </c>
      <c r="N397" s="2">
        <f>SUMIF('Basin Emissions'!A:A,F397,'Basin Emissions'!B:B)</f>
        <v>1971.6074169999999</v>
      </c>
      <c r="O397" s="8">
        <f t="shared" si="26"/>
        <v>0</v>
      </c>
      <c r="P397" s="7">
        <f>SUMIF('Tool Pneumatics CH4 VOC BTEX'!B:B,A397,'Tool Pneumatics CH4 VOC BTEX'!F:F)</f>
        <v>3.5899999141693102</v>
      </c>
      <c r="Q397" s="14">
        <f t="shared" si="27"/>
        <v>0</v>
      </c>
      <c r="R397" s="16">
        <f>SUMIF('Tool Pneumatics CH4 VOC BTEX'!B:B,A397,'Tool Pneumatics CH4 VOC BTEX'!H:H)*Q397</f>
        <v>0</v>
      </c>
      <c r="S397" s="16">
        <f>SUMIF('Tool Pneumatics CH4 VOC BTEX'!B:B,A397,'Tool Pneumatics CH4 VOC BTEX'!J:J)*Q397</f>
        <v>0</v>
      </c>
      <c r="T397" s="16">
        <f>SUMIF('Tool Pneumatics CH4 VOC BTEX'!B:B,A397,'Tool Pneumatics CH4 VOC BTEX'!L:L)*Q397</f>
        <v>0</v>
      </c>
      <c r="U397" s="16">
        <f>SUMIF('Tool Pneumatics CH4 VOC BTEX'!B:B,A397,'Tool Pneumatics CH4 VOC BTEX'!N:N)*Q397</f>
        <v>0</v>
      </c>
    </row>
    <row r="398" spans="1:21" x14ac:dyDescent="0.25">
      <c r="A398" s="1" t="s">
        <v>2837</v>
      </c>
      <c r="B398" s="1" t="s">
        <v>1546</v>
      </c>
      <c r="C398" s="1" t="s">
        <v>2838</v>
      </c>
      <c r="D398" s="3" t="s">
        <v>2229</v>
      </c>
      <c r="E398" s="3" t="s">
        <v>23961</v>
      </c>
      <c r="F398" s="1" t="s">
        <v>2229</v>
      </c>
      <c r="G398" s="1">
        <v>0</v>
      </c>
      <c r="H398" s="1" t="s">
        <v>27474</v>
      </c>
      <c r="I398" s="1">
        <v>0</v>
      </c>
      <c r="J398" s="1" t="s">
        <v>27474</v>
      </c>
      <c r="K398" s="1">
        <f t="shared" si="24"/>
        <v>0</v>
      </c>
      <c r="L398" s="2">
        <f>SUMIFS('Basin Total Well Counts'!B:B,'Basin Total Well Counts'!A:A,F398)</f>
        <v>0</v>
      </c>
      <c r="M398" s="4">
        <f t="shared" si="25"/>
        <v>0</v>
      </c>
      <c r="N398" s="2">
        <f>SUMIF('Basin Emissions'!A:A,F398,'Basin Emissions'!B:B)</f>
        <v>1971.6074169999999</v>
      </c>
      <c r="O398" s="8">
        <f t="shared" si="26"/>
        <v>0</v>
      </c>
      <c r="P398" s="7">
        <f>SUMIF('Tool Pneumatics CH4 VOC BTEX'!B:B,A398,'Tool Pneumatics CH4 VOC BTEX'!F:F)</f>
        <v>3.5899999141693102</v>
      </c>
      <c r="Q398" s="14">
        <f t="shared" si="27"/>
        <v>0</v>
      </c>
      <c r="R398" s="16">
        <f>SUMIF('Tool Pneumatics CH4 VOC BTEX'!B:B,A398,'Tool Pneumatics CH4 VOC BTEX'!H:H)*Q398</f>
        <v>0</v>
      </c>
      <c r="S398" s="16">
        <f>SUMIF('Tool Pneumatics CH4 VOC BTEX'!B:B,A398,'Tool Pneumatics CH4 VOC BTEX'!J:J)*Q398</f>
        <v>0</v>
      </c>
      <c r="T398" s="16">
        <f>SUMIF('Tool Pneumatics CH4 VOC BTEX'!B:B,A398,'Tool Pneumatics CH4 VOC BTEX'!L:L)*Q398</f>
        <v>0</v>
      </c>
      <c r="U398" s="16">
        <f>SUMIF('Tool Pneumatics CH4 VOC BTEX'!B:B,A398,'Tool Pneumatics CH4 VOC BTEX'!N:N)*Q398</f>
        <v>0</v>
      </c>
    </row>
    <row r="399" spans="1:21" x14ac:dyDescent="0.25">
      <c r="A399" s="1" t="s">
        <v>2839</v>
      </c>
      <c r="B399" s="1" t="s">
        <v>1546</v>
      </c>
      <c r="C399" s="1" t="s">
        <v>2233</v>
      </c>
      <c r="D399" s="3" t="s">
        <v>2240</v>
      </c>
      <c r="E399" s="3" t="s">
        <v>23961</v>
      </c>
      <c r="F399" s="1" t="s">
        <v>2229</v>
      </c>
      <c r="G399" s="1">
        <v>0</v>
      </c>
      <c r="H399" s="1" t="s">
        <v>27474</v>
      </c>
      <c r="I399" s="1">
        <v>0</v>
      </c>
      <c r="J399" s="1" t="s">
        <v>27474</v>
      </c>
      <c r="K399" s="1">
        <f t="shared" si="24"/>
        <v>0</v>
      </c>
      <c r="L399" s="2">
        <f>SUMIFS('Basin Total Well Counts'!B:B,'Basin Total Well Counts'!A:A,F399)</f>
        <v>0</v>
      </c>
      <c r="M399" s="4">
        <f t="shared" si="25"/>
        <v>0</v>
      </c>
      <c r="N399" s="2">
        <f>SUMIF('Basin Emissions'!A:A,F399,'Basin Emissions'!B:B)</f>
        <v>1971.6074169999999</v>
      </c>
      <c r="O399" s="8">
        <f t="shared" si="26"/>
        <v>0</v>
      </c>
      <c r="P399" s="7">
        <f>SUMIF('Tool Pneumatics CH4 VOC BTEX'!B:B,A399,'Tool Pneumatics CH4 VOC BTEX'!F:F)</f>
        <v>3.5899999141693102</v>
      </c>
      <c r="Q399" s="14">
        <f t="shared" si="27"/>
        <v>0</v>
      </c>
      <c r="R399" s="16">
        <f>SUMIF('Tool Pneumatics CH4 VOC BTEX'!B:B,A399,'Tool Pneumatics CH4 VOC BTEX'!H:H)*Q399</f>
        <v>0</v>
      </c>
      <c r="S399" s="16">
        <f>SUMIF('Tool Pneumatics CH4 VOC BTEX'!B:B,A399,'Tool Pneumatics CH4 VOC BTEX'!J:J)*Q399</f>
        <v>0</v>
      </c>
      <c r="T399" s="16">
        <f>SUMIF('Tool Pneumatics CH4 VOC BTEX'!B:B,A399,'Tool Pneumatics CH4 VOC BTEX'!L:L)*Q399</f>
        <v>0</v>
      </c>
      <c r="U399" s="16">
        <f>SUMIF('Tool Pneumatics CH4 VOC BTEX'!B:B,A399,'Tool Pneumatics CH4 VOC BTEX'!N:N)*Q399</f>
        <v>0</v>
      </c>
    </row>
    <row r="400" spans="1:21" x14ac:dyDescent="0.25">
      <c r="A400" s="1" t="s">
        <v>2840</v>
      </c>
      <c r="B400" s="1" t="s">
        <v>1546</v>
      </c>
      <c r="C400" s="1" t="s">
        <v>2841</v>
      </c>
      <c r="D400" s="3" t="s">
        <v>2240</v>
      </c>
      <c r="E400" s="3" t="s">
        <v>23961</v>
      </c>
      <c r="F400" s="1" t="s">
        <v>2229</v>
      </c>
      <c r="G400" s="1">
        <v>0</v>
      </c>
      <c r="H400" s="1" t="s">
        <v>27474</v>
      </c>
      <c r="I400" s="1">
        <v>0</v>
      </c>
      <c r="J400" s="1" t="s">
        <v>27474</v>
      </c>
      <c r="K400" s="1">
        <f t="shared" si="24"/>
        <v>0</v>
      </c>
      <c r="L400" s="2">
        <f>SUMIFS('Basin Total Well Counts'!B:B,'Basin Total Well Counts'!A:A,F400)</f>
        <v>0</v>
      </c>
      <c r="M400" s="4">
        <f t="shared" si="25"/>
        <v>0</v>
      </c>
      <c r="N400" s="2">
        <f>SUMIF('Basin Emissions'!A:A,F400,'Basin Emissions'!B:B)</f>
        <v>1971.6074169999999</v>
      </c>
      <c r="O400" s="8">
        <f t="shared" si="26"/>
        <v>0</v>
      </c>
      <c r="P400" s="7">
        <f>SUMIF('Tool Pneumatics CH4 VOC BTEX'!B:B,A400,'Tool Pneumatics CH4 VOC BTEX'!F:F)</f>
        <v>3.5899999141693102</v>
      </c>
      <c r="Q400" s="14">
        <f t="shared" si="27"/>
        <v>0</v>
      </c>
      <c r="R400" s="16">
        <f>SUMIF('Tool Pneumatics CH4 VOC BTEX'!B:B,A400,'Tool Pneumatics CH4 VOC BTEX'!H:H)*Q400</f>
        <v>0</v>
      </c>
      <c r="S400" s="16">
        <f>SUMIF('Tool Pneumatics CH4 VOC BTEX'!B:B,A400,'Tool Pneumatics CH4 VOC BTEX'!J:J)*Q400</f>
        <v>0</v>
      </c>
      <c r="T400" s="16">
        <f>SUMIF('Tool Pneumatics CH4 VOC BTEX'!B:B,A400,'Tool Pneumatics CH4 VOC BTEX'!L:L)*Q400</f>
        <v>0</v>
      </c>
      <c r="U400" s="16">
        <f>SUMIF('Tool Pneumatics CH4 VOC BTEX'!B:B,A400,'Tool Pneumatics CH4 VOC BTEX'!N:N)*Q400</f>
        <v>0</v>
      </c>
    </row>
    <row r="401" spans="1:21" x14ac:dyDescent="0.25">
      <c r="A401" s="1" t="s">
        <v>2842</v>
      </c>
      <c r="B401" s="1" t="s">
        <v>1546</v>
      </c>
      <c r="C401" s="1" t="s">
        <v>2843</v>
      </c>
      <c r="D401" s="3" t="s">
        <v>2240</v>
      </c>
      <c r="E401" s="3" t="s">
        <v>23961</v>
      </c>
      <c r="F401" s="1" t="s">
        <v>2229</v>
      </c>
      <c r="G401" s="1">
        <v>0</v>
      </c>
      <c r="H401" s="1" t="s">
        <v>27474</v>
      </c>
      <c r="I401" s="1">
        <v>0</v>
      </c>
      <c r="J401" s="1" t="s">
        <v>27474</v>
      </c>
      <c r="K401" s="1">
        <f t="shared" si="24"/>
        <v>0</v>
      </c>
      <c r="L401" s="2">
        <f>SUMIFS('Basin Total Well Counts'!B:B,'Basin Total Well Counts'!A:A,F401)</f>
        <v>0</v>
      </c>
      <c r="M401" s="4">
        <f t="shared" si="25"/>
        <v>0</v>
      </c>
      <c r="N401" s="2">
        <f>SUMIF('Basin Emissions'!A:A,F401,'Basin Emissions'!B:B)</f>
        <v>1971.6074169999999</v>
      </c>
      <c r="O401" s="8">
        <f t="shared" si="26"/>
        <v>0</v>
      </c>
      <c r="P401" s="7">
        <f>SUMIF('Tool Pneumatics CH4 VOC BTEX'!B:B,A401,'Tool Pneumatics CH4 VOC BTEX'!F:F)</f>
        <v>3.5899999141693102</v>
      </c>
      <c r="Q401" s="14">
        <f t="shared" si="27"/>
        <v>0</v>
      </c>
      <c r="R401" s="16">
        <f>SUMIF('Tool Pneumatics CH4 VOC BTEX'!B:B,A401,'Tool Pneumatics CH4 VOC BTEX'!H:H)*Q401</f>
        <v>0</v>
      </c>
      <c r="S401" s="16">
        <f>SUMIF('Tool Pneumatics CH4 VOC BTEX'!B:B,A401,'Tool Pneumatics CH4 VOC BTEX'!J:J)*Q401</f>
        <v>0</v>
      </c>
      <c r="T401" s="16">
        <f>SUMIF('Tool Pneumatics CH4 VOC BTEX'!B:B,A401,'Tool Pneumatics CH4 VOC BTEX'!L:L)*Q401</f>
        <v>0</v>
      </c>
      <c r="U401" s="16">
        <f>SUMIF('Tool Pneumatics CH4 VOC BTEX'!B:B,A401,'Tool Pneumatics CH4 VOC BTEX'!N:N)*Q401</f>
        <v>0</v>
      </c>
    </row>
    <row r="402" spans="1:21" x14ac:dyDescent="0.25">
      <c r="A402" s="1" t="s">
        <v>2844</v>
      </c>
      <c r="B402" s="1" t="s">
        <v>1546</v>
      </c>
      <c r="C402" s="1" t="s">
        <v>2845</v>
      </c>
      <c r="D402" s="3" t="s">
        <v>2240</v>
      </c>
      <c r="E402" s="3" t="s">
        <v>23961</v>
      </c>
      <c r="F402" s="1" t="s">
        <v>2229</v>
      </c>
      <c r="G402" s="1">
        <v>0</v>
      </c>
      <c r="H402" s="1" t="s">
        <v>27474</v>
      </c>
      <c r="I402" s="1">
        <v>0</v>
      </c>
      <c r="J402" s="1" t="s">
        <v>27474</v>
      </c>
      <c r="K402" s="1">
        <f t="shared" si="24"/>
        <v>0</v>
      </c>
      <c r="L402" s="2">
        <f>SUMIFS('Basin Total Well Counts'!B:B,'Basin Total Well Counts'!A:A,F402)</f>
        <v>0</v>
      </c>
      <c r="M402" s="4">
        <f t="shared" si="25"/>
        <v>0</v>
      </c>
      <c r="N402" s="2">
        <f>SUMIF('Basin Emissions'!A:A,F402,'Basin Emissions'!B:B)</f>
        <v>1971.6074169999999</v>
      </c>
      <c r="O402" s="8">
        <f t="shared" si="26"/>
        <v>0</v>
      </c>
      <c r="P402" s="7">
        <f>SUMIF('Tool Pneumatics CH4 VOC BTEX'!B:B,A402,'Tool Pneumatics CH4 VOC BTEX'!F:F)</f>
        <v>3.5899999141693102</v>
      </c>
      <c r="Q402" s="14">
        <f t="shared" si="27"/>
        <v>0</v>
      </c>
      <c r="R402" s="16">
        <f>SUMIF('Tool Pneumatics CH4 VOC BTEX'!B:B,A402,'Tool Pneumatics CH4 VOC BTEX'!H:H)*Q402</f>
        <v>0</v>
      </c>
      <c r="S402" s="16">
        <f>SUMIF('Tool Pneumatics CH4 VOC BTEX'!B:B,A402,'Tool Pneumatics CH4 VOC BTEX'!J:J)*Q402</f>
        <v>0</v>
      </c>
      <c r="T402" s="16">
        <f>SUMIF('Tool Pneumatics CH4 VOC BTEX'!B:B,A402,'Tool Pneumatics CH4 VOC BTEX'!L:L)*Q402</f>
        <v>0</v>
      </c>
      <c r="U402" s="16">
        <f>SUMIF('Tool Pneumatics CH4 VOC BTEX'!B:B,A402,'Tool Pneumatics CH4 VOC BTEX'!N:N)*Q402</f>
        <v>0</v>
      </c>
    </row>
    <row r="403" spans="1:21" x14ac:dyDescent="0.25">
      <c r="A403" s="1" t="s">
        <v>2846</v>
      </c>
      <c r="B403" s="1" t="s">
        <v>1546</v>
      </c>
      <c r="C403" s="1" t="s">
        <v>2847</v>
      </c>
      <c r="D403" s="3" t="s">
        <v>2229</v>
      </c>
      <c r="E403" s="3" t="s">
        <v>23961</v>
      </c>
      <c r="F403" s="1" t="s">
        <v>2229</v>
      </c>
      <c r="G403" s="1">
        <v>0</v>
      </c>
      <c r="H403" s="1" t="s">
        <v>27474</v>
      </c>
      <c r="I403" s="1">
        <v>0</v>
      </c>
      <c r="J403" s="1" t="s">
        <v>27474</v>
      </c>
      <c r="K403" s="1">
        <f t="shared" si="24"/>
        <v>0</v>
      </c>
      <c r="L403" s="2">
        <f>SUMIFS('Basin Total Well Counts'!B:B,'Basin Total Well Counts'!A:A,F403)</f>
        <v>0</v>
      </c>
      <c r="M403" s="4">
        <f t="shared" si="25"/>
        <v>0</v>
      </c>
      <c r="N403" s="2">
        <f>SUMIF('Basin Emissions'!A:A,F403,'Basin Emissions'!B:B)</f>
        <v>1971.6074169999999</v>
      </c>
      <c r="O403" s="8">
        <f t="shared" si="26"/>
        <v>0</v>
      </c>
      <c r="P403" s="7">
        <f>SUMIF('Tool Pneumatics CH4 VOC BTEX'!B:B,A403,'Tool Pneumatics CH4 VOC BTEX'!F:F)</f>
        <v>3.5899999141693102</v>
      </c>
      <c r="Q403" s="14">
        <f t="shared" si="27"/>
        <v>0</v>
      </c>
      <c r="R403" s="16">
        <f>SUMIF('Tool Pneumatics CH4 VOC BTEX'!B:B,A403,'Tool Pneumatics CH4 VOC BTEX'!H:H)*Q403</f>
        <v>0</v>
      </c>
      <c r="S403" s="16">
        <f>SUMIF('Tool Pneumatics CH4 VOC BTEX'!B:B,A403,'Tool Pneumatics CH4 VOC BTEX'!J:J)*Q403</f>
        <v>0</v>
      </c>
      <c r="T403" s="16">
        <f>SUMIF('Tool Pneumatics CH4 VOC BTEX'!B:B,A403,'Tool Pneumatics CH4 VOC BTEX'!L:L)*Q403</f>
        <v>0</v>
      </c>
      <c r="U403" s="16">
        <f>SUMIF('Tool Pneumatics CH4 VOC BTEX'!B:B,A403,'Tool Pneumatics CH4 VOC BTEX'!N:N)*Q403</f>
        <v>0</v>
      </c>
    </row>
    <row r="404" spans="1:21" x14ac:dyDescent="0.25">
      <c r="A404" s="1" t="s">
        <v>2848</v>
      </c>
      <c r="B404" s="1" t="s">
        <v>1546</v>
      </c>
      <c r="C404" s="1" t="s">
        <v>2849</v>
      </c>
      <c r="D404" s="3" t="s">
        <v>2240</v>
      </c>
      <c r="E404" s="3" t="s">
        <v>23961</v>
      </c>
      <c r="F404" s="1" t="s">
        <v>2229</v>
      </c>
      <c r="G404" s="1">
        <v>0</v>
      </c>
      <c r="H404" s="1" t="s">
        <v>27474</v>
      </c>
      <c r="I404" s="1">
        <v>0</v>
      </c>
      <c r="J404" s="1" t="s">
        <v>27474</v>
      </c>
      <c r="K404" s="1">
        <f t="shared" si="24"/>
        <v>0</v>
      </c>
      <c r="L404" s="2">
        <f>SUMIFS('Basin Total Well Counts'!B:B,'Basin Total Well Counts'!A:A,F404)</f>
        <v>0</v>
      </c>
      <c r="M404" s="4">
        <f t="shared" si="25"/>
        <v>0</v>
      </c>
      <c r="N404" s="2">
        <f>SUMIF('Basin Emissions'!A:A,F404,'Basin Emissions'!B:B)</f>
        <v>1971.6074169999999</v>
      </c>
      <c r="O404" s="8">
        <f t="shared" si="26"/>
        <v>0</v>
      </c>
      <c r="P404" s="7">
        <f>SUMIF('Tool Pneumatics CH4 VOC BTEX'!B:B,A404,'Tool Pneumatics CH4 VOC BTEX'!F:F)</f>
        <v>3.5899999141693102</v>
      </c>
      <c r="Q404" s="14">
        <f t="shared" si="27"/>
        <v>0</v>
      </c>
      <c r="R404" s="16">
        <f>SUMIF('Tool Pneumatics CH4 VOC BTEX'!B:B,A404,'Tool Pneumatics CH4 VOC BTEX'!H:H)*Q404</f>
        <v>0</v>
      </c>
      <c r="S404" s="16">
        <f>SUMIF('Tool Pneumatics CH4 VOC BTEX'!B:B,A404,'Tool Pneumatics CH4 VOC BTEX'!J:J)*Q404</f>
        <v>0</v>
      </c>
      <c r="T404" s="16">
        <f>SUMIF('Tool Pneumatics CH4 VOC BTEX'!B:B,A404,'Tool Pneumatics CH4 VOC BTEX'!L:L)*Q404</f>
        <v>0</v>
      </c>
      <c r="U404" s="16">
        <f>SUMIF('Tool Pneumatics CH4 VOC BTEX'!B:B,A404,'Tool Pneumatics CH4 VOC BTEX'!N:N)*Q404</f>
        <v>0</v>
      </c>
    </row>
    <row r="405" spans="1:21" x14ac:dyDescent="0.25">
      <c r="A405" s="1" t="s">
        <v>2850</v>
      </c>
      <c r="B405" s="1" t="s">
        <v>1546</v>
      </c>
      <c r="C405" s="1" t="s">
        <v>2851</v>
      </c>
      <c r="D405" s="3" t="s">
        <v>2229</v>
      </c>
      <c r="E405" s="3" t="s">
        <v>23961</v>
      </c>
      <c r="F405" s="1" t="s">
        <v>2229</v>
      </c>
      <c r="G405" s="1">
        <v>0</v>
      </c>
      <c r="H405" s="1" t="s">
        <v>27474</v>
      </c>
      <c r="I405" s="1">
        <v>0</v>
      </c>
      <c r="J405" s="1" t="s">
        <v>27474</v>
      </c>
      <c r="K405" s="1">
        <f t="shared" si="24"/>
        <v>0</v>
      </c>
      <c r="L405" s="2">
        <f>SUMIFS('Basin Total Well Counts'!B:B,'Basin Total Well Counts'!A:A,F405)</f>
        <v>0</v>
      </c>
      <c r="M405" s="4">
        <f t="shared" si="25"/>
        <v>0</v>
      </c>
      <c r="N405" s="2">
        <f>SUMIF('Basin Emissions'!A:A,F405,'Basin Emissions'!B:B)</f>
        <v>1971.6074169999999</v>
      </c>
      <c r="O405" s="8">
        <f t="shared" si="26"/>
        <v>0</v>
      </c>
      <c r="P405" s="7">
        <f>SUMIF('Tool Pneumatics CH4 VOC BTEX'!B:B,A405,'Tool Pneumatics CH4 VOC BTEX'!F:F)</f>
        <v>3.5899999141693102</v>
      </c>
      <c r="Q405" s="14">
        <f t="shared" si="27"/>
        <v>0</v>
      </c>
      <c r="R405" s="16">
        <f>SUMIF('Tool Pneumatics CH4 VOC BTEX'!B:B,A405,'Tool Pneumatics CH4 VOC BTEX'!H:H)*Q405</f>
        <v>0</v>
      </c>
      <c r="S405" s="16">
        <f>SUMIF('Tool Pneumatics CH4 VOC BTEX'!B:B,A405,'Tool Pneumatics CH4 VOC BTEX'!J:J)*Q405</f>
        <v>0</v>
      </c>
      <c r="T405" s="16">
        <f>SUMIF('Tool Pneumatics CH4 VOC BTEX'!B:B,A405,'Tool Pneumatics CH4 VOC BTEX'!L:L)*Q405</f>
        <v>0</v>
      </c>
      <c r="U405" s="16">
        <f>SUMIF('Tool Pneumatics CH4 VOC BTEX'!B:B,A405,'Tool Pneumatics CH4 VOC BTEX'!N:N)*Q405</f>
        <v>0</v>
      </c>
    </row>
    <row r="406" spans="1:21" x14ac:dyDescent="0.25">
      <c r="A406" s="1" t="s">
        <v>2852</v>
      </c>
      <c r="B406" s="1" t="s">
        <v>1546</v>
      </c>
      <c r="C406" s="1" t="s">
        <v>2853</v>
      </c>
      <c r="D406" s="3" t="s">
        <v>2240</v>
      </c>
      <c r="E406" s="3" t="s">
        <v>23961</v>
      </c>
      <c r="F406" s="1" t="s">
        <v>2240</v>
      </c>
      <c r="G406" s="1">
        <v>0</v>
      </c>
      <c r="H406" s="1" t="s">
        <v>27474</v>
      </c>
      <c r="I406" s="1">
        <v>0</v>
      </c>
      <c r="J406" s="1" t="s">
        <v>27474</v>
      </c>
      <c r="K406" s="1">
        <f t="shared" si="24"/>
        <v>0</v>
      </c>
      <c r="L406" s="2">
        <f>SUMIFS('Basin Total Well Counts'!B:B,'Basin Total Well Counts'!A:A,F406)</f>
        <v>0</v>
      </c>
      <c r="M406" s="4">
        <f t="shared" si="25"/>
        <v>0</v>
      </c>
      <c r="N406" s="2">
        <f>SUMIF('Basin Emissions'!A:A,F406,'Basin Emissions'!B:B)</f>
        <v>1897.7414753999999</v>
      </c>
      <c r="O406" s="8">
        <f t="shared" si="26"/>
        <v>0</v>
      </c>
      <c r="P406" s="7">
        <f>SUMIF('Tool Pneumatics CH4 VOC BTEX'!B:B,A406,'Tool Pneumatics CH4 VOC BTEX'!F:F)</f>
        <v>3.5899999141693102</v>
      </c>
      <c r="Q406" s="14">
        <f t="shared" si="27"/>
        <v>0</v>
      </c>
      <c r="R406" s="16">
        <f>SUMIF('Tool Pneumatics CH4 VOC BTEX'!B:B,A406,'Tool Pneumatics CH4 VOC BTEX'!H:H)*Q406</f>
        <v>0</v>
      </c>
      <c r="S406" s="16">
        <f>SUMIF('Tool Pneumatics CH4 VOC BTEX'!B:B,A406,'Tool Pneumatics CH4 VOC BTEX'!J:J)*Q406</f>
        <v>0</v>
      </c>
      <c r="T406" s="16">
        <f>SUMIF('Tool Pneumatics CH4 VOC BTEX'!B:B,A406,'Tool Pneumatics CH4 VOC BTEX'!L:L)*Q406</f>
        <v>0</v>
      </c>
      <c r="U406" s="16">
        <f>SUMIF('Tool Pneumatics CH4 VOC BTEX'!B:B,A406,'Tool Pneumatics CH4 VOC BTEX'!N:N)*Q406</f>
        <v>0</v>
      </c>
    </row>
    <row r="407" spans="1:21" x14ac:dyDescent="0.25">
      <c r="A407" s="1" t="s">
        <v>2854</v>
      </c>
      <c r="B407" s="1" t="s">
        <v>1546</v>
      </c>
      <c r="C407" s="1" t="s">
        <v>1548</v>
      </c>
      <c r="D407" s="3" t="s">
        <v>1015</v>
      </c>
      <c r="E407" s="3" t="s">
        <v>23961</v>
      </c>
      <c r="F407" s="1" t="s">
        <v>2229</v>
      </c>
      <c r="G407" s="1">
        <v>0</v>
      </c>
      <c r="H407" s="1" t="s">
        <v>27474</v>
      </c>
      <c r="I407" s="1">
        <v>0</v>
      </c>
      <c r="J407" s="1" t="s">
        <v>27474</v>
      </c>
      <c r="K407" s="1">
        <f t="shared" si="24"/>
        <v>0</v>
      </c>
      <c r="L407" s="2">
        <f>SUMIFS('Basin Total Well Counts'!B:B,'Basin Total Well Counts'!A:A,F407)</f>
        <v>0</v>
      </c>
      <c r="M407" s="4">
        <f t="shared" si="25"/>
        <v>0</v>
      </c>
      <c r="N407" s="2">
        <f>SUMIF('Basin Emissions'!A:A,F407,'Basin Emissions'!B:B)</f>
        <v>1971.6074169999999</v>
      </c>
      <c r="O407" s="8">
        <f t="shared" si="26"/>
        <v>0</v>
      </c>
      <c r="P407" s="7">
        <f>SUMIF('Tool Pneumatics CH4 VOC BTEX'!B:B,A407,'Tool Pneumatics CH4 VOC BTEX'!F:F)</f>
        <v>3.5899999141693102</v>
      </c>
      <c r="Q407" s="14">
        <f t="shared" si="27"/>
        <v>0</v>
      </c>
      <c r="R407" s="16">
        <f>SUMIF('Tool Pneumatics CH4 VOC BTEX'!B:B,A407,'Tool Pneumatics CH4 VOC BTEX'!H:H)*Q407</f>
        <v>0</v>
      </c>
      <c r="S407" s="16">
        <f>SUMIF('Tool Pneumatics CH4 VOC BTEX'!B:B,A407,'Tool Pneumatics CH4 VOC BTEX'!J:J)*Q407</f>
        <v>0</v>
      </c>
      <c r="T407" s="16">
        <f>SUMIF('Tool Pneumatics CH4 VOC BTEX'!B:B,A407,'Tool Pneumatics CH4 VOC BTEX'!L:L)*Q407</f>
        <v>0</v>
      </c>
      <c r="U407" s="16">
        <f>SUMIF('Tool Pneumatics CH4 VOC BTEX'!B:B,A407,'Tool Pneumatics CH4 VOC BTEX'!N:N)*Q407</f>
        <v>0</v>
      </c>
    </row>
    <row r="408" spans="1:21" x14ac:dyDescent="0.25">
      <c r="A408" s="1" t="s">
        <v>2855</v>
      </c>
      <c r="B408" s="1" t="s">
        <v>1546</v>
      </c>
      <c r="C408" s="1" t="s">
        <v>2093</v>
      </c>
      <c r="D408" s="3" t="s">
        <v>2229</v>
      </c>
      <c r="E408" s="3" t="s">
        <v>23961</v>
      </c>
      <c r="F408" s="1" t="s">
        <v>2229</v>
      </c>
      <c r="G408" s="1">
        <v>0</v>
      </c>
      <c r="H408" s="1" t="s">
        <v>27474</v>
      </c>
      <c r="I408" s="1">
        <v>0</v>
      </c>
      <c r="J408" s="1" t="s">
        <v>27474</v>
      </c>
      <c r="K408" s="1">
        <f t="shared" si="24"/>
        <v>0</v>
      </c>
      <c r="L408" s="2">
        <f>SUMIFS('Basin Total Well Counts'!B:B,'Basin Total Well Counts'!A:A,F408)</f>
        <v>0</v>
      </c>
      <c r="M408" s="4">
        <f t="shared" si="25"/>
        <v>0</v>
      </c>
      <c r="N408" s="2">
        <f>SUMIF('Basin Emissions'!A:A,F408,'Basin Emissions'!B:B)</f>
        <v>1971.6074169999999</v>
      </c>
      <c r="O408" s="8">
        <f t="shared" si="26"/>
        <v>0</v>
      </c>
      <c r="P408" s="7">
        <f>SUMIF('Tool Pneumatics CH4 VOC BTEX'!B:B,A408,'Tool Pneumatics CH4 VOC BTEX'!F:F)</f>
        <v>3.5899999141693102</v>
      </c>
      <c r="Q408" s="14">
        <f t="shared" si="27"/>
        <v>0</v>
      </c>
      <c r="R408" s="16">
        <f>SUMIF('Tool Pneumatics CH4 VOC BTEX'!B:B,A408,'Tool Pneumatics CH4 VOC BTEX'!H:H)*Q408</f>
        <v>0</v>
      </c>
      <c r="S408" s="16">
        <f>SUMIF('Tool Pneumatics CH4 VOC BTEX'!B:B,A408,'Tool Pneumatics CH4 VOC BTEX'!J:J)*Q408</f>
        <v>0</v>
      </c>
      <c r="T408" s="16">
        <f>SUMIF('Tool Pneumatics CH4 VOC BTEX'!B:B,A408,'Tool Pneumatics CH4 VOC BTEX'!L:L)*Q408</f>
        <v>0</v>
      </c>
      <c r="U408" s="16">
        <f>SUMIF('Tool Pneumatics CH4 VOC BTEX'!B:B,A408,'Tool Pneumatics CH4 VOC BTEX'!N:N)*Q408</f>
        <v>0</v>
      </c>
    </row>
    <row r="409" spans="1:21" x14ac:dyDescent="0.25">
      <c r="A409" s="1" t="s">
        <v>2856</v>
      </c>
      <c r="B409" s="1" t="s">
        <v>1546</v>
      </c>
      <c r="C409" s="1" t="s">
        <v>2857</v>
      </c>
      <c r="D409" s="3" t="s">
        <v>2240</v>
      </c>
      <c r="E409" s="3" t="s">
        <v>23961</v>
      </c>
      <c r="F409" s="1" t="s">
        <v>2229</v>
      </c>
      <c r="G409" s="1">
        <v>0</v>
      </c>
      <c r="H409" s="1" t="s">
        <v>27474</v>
      </c>
      <c r="I409" s="1">
        <v>0</v>
      </c>
      <c r="J409" s="1" t="s">
        <v>27474</v>
      </c>
      <c r="K409" s="1">
        <f t="shared" si="24"/>
        <v>0</v>
      </c>
      <c r="L409" s="2">
        <f>SUMIFS('Basin Total Well Counts'!B:B,'Basin Total Well Counts'!A:A,F409)</f>
        <v>0</v>
      </c>
      <c r="M409" s="4">
        <f t="shared" si="25"/>
        <v>0</v>
      </c>
      <c r="N409" s="2">
        <f>SUMIF('Basin Emissions'!A:A,F409,'Basin Emissions'!B:B)</f>
        <v>1971.6074169999999</v>
      </c>
      <c r="O409" s="8">
        <f t="shared" si="26"/>
        <v>0</v>
      </c>
      <c r="P409" s="7">
        <f>SUMIF('Tool Pneumatics CH4 VOC BTEX'!B:B,A409,'Tool Pneumatics CH4 VOC BTEX'!F:F)</f>
        <v>3.5899999141693102</v>
      </c>
      <c r="Q409" s="14">
        <f t="shared" si="27"/>
        <v>0</v>
      </c>
      <c r="R409" s="16">
        <f>SUMIF('Tool Pneumatics CH4 VOC BTEX'!B:B,A409,'Tool Pneumatics CH4 VOC BTEX'!H:H)*Q409</f>
        <v>0</v>
      </c>
      <c r="S409" s="16">
        <f>SUMIF('Tool Pneumatics CH4 VOC BTEX'!B:B,A409,'Tool Pneumatics CH4 VOC BTEX'!J:J)*Q409</f>
        <v>0</v>
      </c>
      <c r="T409" s="16">
        <f>SUMIF('Tool Pneumatics CH4 VOC BTEX'!B:B,A409,'Tool Pneumatics CH4 VOC BTEX'!L:L)*Q409</f>
        <v>0</v>
      </c>
      <c r="U409" s="16">
        <f>SUMIF('Tool Pneumatics CH4 VOC BTEX'!B:B,A409,'Tool Pneumatics CH4 VOC BTEX'!N:N)*Q409</f>
        <v>0</v>
      </c>
    </row>
    <row r="410" spans="1:21" x14ac:dyDescent="0.25">
      <c r="A410" s="1" t="s">
        <v>2858</v>
      </c>
      <c r="B410" s="1" t="s">
        <v>1546</v>
      </c>
      <c r="C410" s="1" t="s">
        <v>2417</v>
      </c>
      <c r="D410" s="3" t="s">
        <v>2229</v>
      </c>
      <c r="E410" s="3" t="s">
        <v>23961</v>
      </c>
      <c r="F410" s="1" t="s">
        <v>2240</v>
      </c>
      <c r="G410" s="1">
        <v>0</v>
      </c>
      <c r="H410" s="1" t="s">
        <v>27474</v>
      </c>
      <c r="I410" s="1">
        <v>0</v>
      </c>
      <c r="J410" s="1" t="s">
        <v>27474</v>
      </c>
      <c r="K410" s="1">
        <f t="shared" si="24"/>
        <v>0</v>
      </c>
      <c r="L410" s="2">
        <f>SUMIFS('Basin Total Well Counts'!B:B,'Basin Total Well Counts'!A:A,F410)</f>
        <v>0</v>
      </c>
      <c r="M410" s="4">
        <f t="shared" si="25"/>
        <v>0</v>
      </c>
      <c r="N410" s="2">
        <f>SUMIF('Basin Emissions'!A:A,F410,'Basin Emissions'!B:B)</f>
        <v>1897.7414753999999</v>
      </c>
      <c r="O410" s="8">
        <f t="shared" si="26"/>
        <v>0</v>
      </c>
      <c r="P410" s="7">
        <f>SUMIF('Tool Pneumatics CH4 VOC BTEX'!B:B,A410,'Tool Pneumatics CH4 VOC BTEX'!F:F)</f>
        <v>3.5899999141693102</v>
      </c>
      <c r="Q410" s="14">
        <f t="shared" si="27"/>
        <v>0</v>
      </c>
      <c r="R410" s="16">
        <f>SUMIF('Tool Pneumatics CH4 VOC BTEX'!B:B,A410,'Tool Pneumatics CH4 VOC BTEX'!H:H)*Q410</f>
        <v>0</v>
      </c>
      <c r="S410" s="16">
        <f>SUMIF('Tool Pneumatics CH4 VOC BTEX'!B:B,A410,'Tool Pneumatics CH4 VOC BTEX'!J:J)*Q410</f>
        <v>0</v>
      </c>
      <c r="T410" s="16">
        <f>SUMIF('Tool Pneumatics CH4 VOC BTEX'!B:B,A410,'Tool Pneumatics CH4 VOC BTEX'!L:L)*Q410</f>
        <v>0</v>
      </c>
      <c r="U410" s="16">
        <f>SUMIF('Tool Pneumatics CH4 VOC BTEX'!B:B,A410,'Tool Pneumatics CH4 VOC BTEX'!N:N)*Q410</f>
        <v>0</v>
      </c>
    </row>
    <row r="411" spans="1:21" x14ac:dyDescent="0.25">
      <c r="A411" s="1" t="s">
        <v>2859</v>
      </c>
      <c r="B411" s="1" t="s">
        <v>1546</v>
      </c>
      <c r="C411" s="1" t="s">
        <v>2860</v>
      </c>
      <c r="D411" s="3" t="s">
        <v>2240</v>
      </c>
      <c r="E411" s="3" t="s">
        <v>23961</v>
      </c>
      <c r="F411" s="1" t="s">
        <v>1015</v>
      </c>
      <c r="G411" s="1">
        <v>0</v>
      </c>
      <c r="H411" s="1" t="s">
        <v>27474</v>
      </c>
      <c r="I411" s="1">
        <v>0</v>
      </c>
      <c r="J411" s="1" t="s">
        <v>27474</v>
      </c>
      <c r="K411" s="1">
        <f t="shared" si="24"/>
        <v>0</v>
      </c>
      <c r="L411" s="2">
        <f>SUMIFS('Basin Total Well Counts'!B:B,'Basin Total Well Counts'!A:A,F411)</f>
        <v>100308</v>
      </c>
      <c r="M411" s="4">
        <f t="shared" si="25"/>
        <v>0</v>
      </c>
      <c r="N411" s="2">
        <f>SUMIF('Basin Emissions'!A:A,F411,'Basin Emissions'!B:B)</f>
        <v>7867.8947644</v>
      </c>
      <c r="O411" s="8">
        <f t="shared" si="26"/>
        <v>0</v>
      </c>
      <c r="P411" s="7">
        <f>SUMIF('Tool Pneumatics CH4 VOC BTEX'!B:B,A411,'Tool Pneumatics CH4 VOC BTEX'!F:F)</f>
        <v>3.5899999141693102</v>
      </c>
      <c r="Q411" s="14">
        <f t="shared" si="27"/>
        <v>0</v>
      </c>
      <c r="R411" s="16">
        <f>SUMIF('Tool Pneumatics CH4 VOC BTEX'!B:B,A411,'Tool Pneumatics CH4 VOC BTEX'!H:H)*Q411</f>
        <v>0</v>
      </c>
      <c r="S411" s="16">
        <f>SUMIF('Tool Pneumatics CH4 VOC BTEX'!B:B,A411,'Tool Pneumatics CH4 VOC BTEX'!J:J)*Q411</f>
        <v>0</v>
      </c>
      <c r="T411" s="16">
        <f>SUMIF('Tool Pneumatics CH4 VOC BTEX'!B:B,A411,'Tool Pneumatics CH4 VOC BTEX'!L:L)*Q411</f>
        <v>0</v>
      </c>
      <c r="U411" s="16">
        <f>SUMIF('Tool Pneumatics CH4 VOC BTEX'!B:B,A411,'Tool Pneumatics CH4 VOC BTEX'!N:N)*Q411</f>
        <v>0</v>
      </c>
    </row>
    <row r="412" spans="1:21" x14ac:dyDescent="0.25">
      <c r="A412" s="1" t="s">
        <v>2861</v>
      </c>
      <c r="B412" s="1" t="s">
        <v>1546</v>
      </c>
      <c r="C412" s="1" t="s">
        <v>2075</v>
      </c>
      <c r="D412" s="3" t="s">
        <v>2229</v>
      </c>
      <c r="E412" s="3" t="s">
        <v>23961</v>
      </c>
      <c r="F412" s="1" t="s">
        <v>2229</v>
      </c>
      <c r="G412" s="1">
        <v>0</v>
      </c>
      <c r="H412" s="1" t="s">
        <v>27474</v>
      </c>
      <c r="I412" s="1">
        <v>0</v>
      </c>
      <c r="J412" s="1" t="s">
        <v>27474</v>
      </c>
      <c r="K412" s="1">
        <f t="shared" si="24"/>
        <v>0</v>
      </c>
      <c r="L412" s="2">
        <f>SUMIFS('Basin Total Well Counts'!B:B,'Basin Total Well Counts'!A:A,F412)</f>
        <v>0</v>
      </c>
      <c r="M412" s="4">
        <f t="shared" si="25"/>
        <v>0</v>
      </c>
      <c r="N412" s="2">
        <f>SUMIF('Basin Emissions'!A:A,F412,'Basin Emissions'!B:B)</f>
        <v>1971.6074169999999</v>
      </c>
      <c r="O412" s="8">
        <f t="shared" si="26"/>
        <v>0</v>
      </c>
      <c r="P412" s="7">
        <f>SUMIF('Tool Pneumatics CH4 VOC BTEX'!B:B,A412,'Tool Pneumatics CH4 VOC BTEX'!F:F)</f>
        <v>3.5899999141693102</v>
      </c>
      <c r="Q412" s="14">
        <f t="shared" si="27"/>
        <v>0</v>
      </c>
      <c r="R412" s="16">
        <f>SUMIF('Tool Pneumatics CH4 VOC BTEX'!B:B,A412,'Tool Pneumatics CH4 VOC BTEX'!H:H)*Q412</f>
        <v>0</v>
      </c>
      <c r="S412" s="16">
        <f>SUMIF('Tool Pneumatics CH4 VOC BTEX'!B:B,A412,'Tool Pneumatics CH4 VOC BTEX'!J:J)*Q412</f>
        <v>0</v>
      </c>
      <c r="T412" s="16">
        <f>SUMIF('Tool Pneumatics CH4 VOC BTEX'!B:B,A412,'Tool Pneumatics CH4 VOC BTEX'!L:L)*Q412</f>
        <v>0</v>
      </c>
      <c r="U412" s="16">
        <f>SUMIF('Tool Pneumatics CH4 VOC BTEX'!B:B,A412,'Tool Pneumatics CH4 VOC BTEX'!N:N)*Q412</f>
        <v>0</v>
      </c>
    </row>
    <row r="413" spans="1:21" x14ac:dyDescent="0.25">
      <c r="A413" s="1" t="s">
        <v>2862</v>
      </c>
      <c r="B413" s="1" t="s">
        <v>1546</v>
      </c>
      <c r="C413" s="1" t="s">
        <v>2863</v>
      </c>
      <c r="D413" s="3" t="s">
        <v>2229</v>
      </c>
      <c r="E413" s="3" t="s">
        <v>23961</v>
      </c>
      <c r="F413" s="1" t="s">
        <v>2229</v>
      </c>
      <c r="G413" s="1">
        <v>0</v>
      </c>
      <c r="H413" s="1" t="s">
        <v>27474</v>
      </c>
      <c r="I413" s="1">
        <v>0</v>
      </c>
      <c r="J413" s="1" t="s">
        <v>27474</v>
      </c>
      <c r="K413" s="1">
        <f t="shared" si="24"/>
        <v>0</v>
      </c>
      <c r="L413" s="2">
        <f>SUMIFS('Basin Total Well Counts'!B:B,'Basin Total Well Counts'!A:A,F413)</f>
        <v>0</v>
      </c>
      <c r="M413" s="4">
        <f t="shared" si="25"/>
        <v>0</v>
      </c>
      <c r="N413" s="2">
        <f>SUMIF('Basin Emissions'!A:A,F413,'Basin Emissions'!B:B)</f>
        <v>1971.6074169999999</v>
      </c>
      <c r="O413" s="8">
        <f t="shared" si="26"/>
        <v>0</v>
      </c>
      <c r="P413" s="7">
        <f>SUMIF('Tool Pneumatics CH4 VOC BTEX'!B:B,A413,'Tool Pneumatics CH4 VOC BTEX'!F:F)</f>
        <v>3.5899999141693102</v>
      </c>
      <c r="Q413" s="14">
        <f t="shared" si="27"/>
        <v>0</v>
      </c>
      <c r="R413" s="16">
        <f>SUMIF('Tool Pneumatics CH4 VOC BTEX'!B:B,A413,'Tool Pneumatics CH4 VOC BTEX'!H:H)*Q413</f>
        <v>0</v>
      </c>
      <c r="S413" s="16">
        <f>SUMIF('Tool Pneumatics CH4 VOC BTEX'!B:B,A413,'Tool Pneumatics CH4 VOC BTEX'!J:J)*Q413</f>
        <v>0</v>
      </c>
      <c r="T413" s="16">
        <f>SUMIF('Tool Pneumatics CH4 VOC BTEX'!B:B,A413,'Tool Pneumatics CH4 VOC BTEX'!L:L)*Q413</f>
        <v>0</v>
      </c>
      <c r="U413" s="16">
        <f>SUMIF('Tool Pneumatics CH4 VOC BTEX'!B:B,A413,'Tool Pneumatics CH4 VOC BTEX'!N:N)*Q413</f>
        <v>0</v>
      </c>
    </row>
    <row r="414" spans="1:21" x14ac:dyDescent="0.25">
      <c r="A414" s="1" t="s">
        <v>2864</v>
      </c>
      <c r="B414" s="1" t="s">
        <v>1546</v>
      </c>
      <c r="C414" s="1" t="s">
        <v>2865</v>
      </c>
      <c r="D414" s="3" t="s">
        <v>2240</v>
      </c>
      <c r="E414" s="3" t="s">
        <v>23961</v>
      </c>
      <c r="F414" s="1" t="s">
        <v>2229</v>
      </c>
      <c r="G414" s="1">
        <v>0</v>
      </c>
      <c r="H414" s="1" t="s">
        <v>27474</v>
      </c>
      <c r="I414" s="1">
        <v>0</v>
      </c>
      <c r="J414" s="1" t="s">
        <v>27474</v>
      </c>
      <c r="K414" s="1">
        <f t="shared" si="24"/>
        <v>0</v>
      </c>
      <c r="L414" s="2">
        <f>SUMIFS('Basin Total Well Counts'!B:B,'Basin Total Well Counts'!A:A,F414)</f>
        <v>0</v>
      </c>
      <c r="M414" s="4">
        <f t="shared" si="25"/>
        <v>0</v>
      </c>
      <c r="N414" s="2">
        <f>SUMIF('Basin Emissions'!A:A,F414,'Basin Emissions'!B:B)</f>
        <v>1971.6074169999999</v>
      </c>
      <c r="O414" s="8">
        <f t="shared" si="26"/>
        <v>0</v>
      </c>
      <c r="P414" s="7">
        <f>SUMIF('Tool Pneumatics CH4 VOC BTEX'!B:B,A414,'Tool Pneumatics CH4 VOC BTEX'!F:F)</f>
        <v>3.5899999141693102</v>
      </c>
      <c r="Q414" s="14">
        <f t="shared" si="27"/>
        <v>0</v>
      </c>
      <c r="R414" s="16">
        <f>SUMIF('Tool Pneumatics CH4 VOC BTEX'!B:B,A414,'Tool Pneumatics CH4 VOC BTEX'!H:H)*Q414</f>
        <v>0</v>
      </c>
      <c r="S414" s="16">
        <f>SUMIF('Tool Pneumatics CH4 VOC BTEX'!B:B,A414,'Tool Pneumatics CH4 VOC BTEX'!J:J)*Q414</f>
        <v>0</v>
      </c>
      <c r="T414" s="16">
        <f>SUMIF('Tool Pneumatics CH4 VOC BTEX'!B:B,A414,'Tool Pneumatics CH4 VOC BTEX'!L:L)*Q414</f>
        <v>0</v>
      </c>
      <c r="U414" s="16">
        <f>SUMIF('Tool Pneumatics CH4 VOC BTEX'!B:B,A414,'Tool Pneumatics CH4 VOC BTEX'!N:N)*Q414</f>
        <v>0</v>
      </c>
    </row>
    <row r="415" spans="1:21" x14ac:dyDescent="0.25">
      <c r="A415" s="1" t="s">
        <v>2866</v>
      </c>
      <c r="B415" s="1" t="s">
        <v>1546</v>
      </c>
      <c r="C415" s="1" t="s">
        <v>2867</v>
      </c>
      <c r="D415" s="3" t="s">
        <v>2229</v>
      </c>
      <c r="E415" s="3" t="s">
        <v>23961</v>
      </c>
      <c r="F415" s="1" t="s">
        <v>1015</v>
      </c>
      <c r="G415" s="1">
        <v>0</v>
      </c>
      <c r="H415" s="1" t="s">
        <v>27474</v>
      </c>
      <c r="I415" s="1">
        <v>0</v>
      </c>
      <c r="J415" s="1" t="s">
        <v>27474</v>
      </c>
      <c r="K415" s="1">
        <f t="shared" si="24"/>
        <v>0</v>
      </c>
      <c r="L415" s="2">
        <f>SUMIFS('Basin Total Well Counts'!B:B,'Basin Total Well Counts'!A:A,F415)</f>
        <v>100308</v>
      </c>
      <c r="M415" s="4">
        <f t="shared" si="25"/>
        <v>0</v>
      </c>
      <c r="N415" s="2">
        <f>SUMIF('Basin Emissions'!A:A,F415,'Basin Emissions'!B:B)</f>
        <v>7867.8947644</v>
      </c>
      <c r="O415" s="8">
        <f t="shared" si="26"/>
        <v>0</v>
      </c>
      <c r="P415" s="7">
        <f>SUMIF('Tool Pneumatics CH4 VOC BTEX'!B:B,A415,'Tool Pneumatics CH4 VOC BTEX'!F:F)</f>
        <v>3.5899999141693102</v>
      </c>
      <c r="Q415" s="14">
        <f t="shared" si="27"/>
        <v>0</v>
      </c>
      <c r="R415" s="16">
        <f>SUMIF('Tool Pneumatics CH4 VOC BTEX'!B:B,A415,'Tool Pneumatics CH4 VOC BTEX'!H:H)*Q415</f>
        <v>0</v>
      </c>
      <c r="S415" s="16">
        <f>SUMIF('Tool Pneumatics CH4 VOC BTEX'!B:B,A415,'Tool Pneumatics CH4 VOC BTEX'!J:J)*Q415</f>
        <v>0</v>
      </c>
      <c r="T415" s="16">
        <f>SUMIF('Tool Pneumatics CH4 VOC BTEX'!B:B,A415,'Tool Pneumatics CH4 VOC BTEX'!L:L)*Q415</f>
        <v>0</v>
      </c>
      <c r="U415" s="16">
        <f>SUMIF('Tool Pneumatics CH4 VOC BTEX'!B:B,A415,'Tool Pneumatics CH4 VOC BTEX'!N:N)*Q415</f>
        <v>0</v>
      </c>
    </row>
    <row r="416" spans="1:21" x14ac:dyDescent="0.25">
      <c r="A416" s="1" t="s">
        <v>2868</v>
      </c>
      <c r="B416" s="1" t="s">
        <v>1546</v>
      </c>
      <c r="C416" s="1" t="s">
        <v>1619</v>
      </c>
      <c r="D416" s="3" t="s">
        <v>2229</v>
      </c>
      <c r="E416" s="3" t="s">
        <v>23961</v>
      </c>
      <c r="F416" s="1" t="s">
        <v>2240</v>
      </c>
      <c r="G416" s="1">
        <v>0</v>
      </c>
      <c r="H416" s="1" t="s">
        <v>27474</v>
      </c>
      <c r="I416" s="1">
        <v>0</v>
      </c>
      <c r="J416" s="1" t="s">
        <v>27474</v>
      </c>
      <c r="K416" s="1">
        <f t="shared" si="24"/>
        <v>0</v>
      </c>
      <c r="L416" s="2">
        <f>SUMIFS('Basin Total Well Counts'!B:B,'Basin Total Well Counts'!A:A,F416)</f>
        <v>0</v>
      </c>
      <c r="M416" s="4">
        <f t="shared" si="25"/>
        <v>0</v>
      </c>
      <c r="N416" s="2">
        <f>SUMIF('Basin Emissions'!A:A,F416,'Basin Emissions'!B:B)</f>
        <v>1897.7414753999999</v>
      </c>
      <c r="O416" s="8">
        <f t="shared" si="26"/>
        <v>0</v>
      </c>
      <c r="P416" s="7">
        <f>SUMIF('Tool Pneumatics CH4 VOC BTEX'!B:B,A416,'Tool Pneumatics CH4 VOC BTEX'!F:F)</f>
        <v>3.5899999141693102</v>
      </c>
      <c r="Q416" s="14">
        <f t="shared" si="27"/>
        <v>0</v>
      </c>
      <c r="R416" s="16">
        <f>SUMIF('Tool Pneumatics CH4 VOC BTEX'!B:B,A416,'Tool Pneumatics CH4 VOC BTEX'!H:H)*Q416</f>
        <v>0</v>
      </c>
      <c r="S416" s="16">
        <f>SUMIF('Tool Pneumatics CH4 VOC BTEX'!B:B,A416,'Tool Pneumatics CH4 VOC BTEX'!J:J)*Q416</f>
        <v>0</v>
      </c>
      <c r="T416" s="16">
        <f>SUMIF('Tool Pneumatics CH4 VOC BTEX'!B:B,A416,'Tool Pneumatics CH4 VOC BTEX'!L:L)*Q416</f>
        <v>0</v>
      </c>
      <c r="U416" s="16">
        <f>SUMIF('Tool Pneumatics CH4 VOC BTEX'!B:B,A416,'Tool Pneumatics CH4 VOC BTEX'!N:N)*Q416</f>
        <v>0</v>
      </c>
    </row>
    <row r="417" spans="1:21" x14ac:dyDescent="0.25">
      <c r="A417" s="1" t="s">
        <v>2869</v>
      </c>
      <c r="B417" s="1" t="s">
        <v>1546</v>
      </c>
      <c r="C417" s="1" t="s">
        <v>2247</v>
      </c>
      <c r="D417" s="3" t="s">
        <v>2229</v>
      </c>
      <c r="E417" s="3" t="s">
        <v>23961</v>
      </c>
      <c r="F417" s="1" t="s">
        <v>2240</v>
      </c>
      <c r="G417" s="1">
        <v>0</v>
      </c>
      <c r="H417" s="1" t="s">
        <v>27474</v>
      </c>
      <c r="I417" s="1">
        <v>0</v>
      </c>
      <c r="J417" s="1" t="s">
        <v>27474</v>
      </c>
      <c r="K417" s="1">
        <f t="shared" si="24"/>
        <v>0</v>
      </c>
      <c r="L417" s="2">
        <f>SUMIFS('Basin Total Well Counts'!B:B,'Basin Total Well Counts'!A:A,F417)</f>
        <v>0</v>
      </c>
      <c r="M417" s="4">
        <f t="shared" si="25"/>
        <v>0</v>
      </c>
      <c r="N417" s="2">
        <f>SUMIF('Basin Emissions'!A:A,F417,'Basin Emissions'!B:B)</f>
        <v>1897.7414753999999</v>
      </c>
      <c r="O417" s="8">
        <f t="shared" si="26"/>
        <v>0</v>
      </c>
      <c r="P417" s="7">
        <f>SUMIF('Tool Pneumatics CH4 VOC BTEX'!B:B,A417,'Tool Pneumatics CH4 VOC BTEX'!F:F)</f>
        <v>3.5899999141693102</v>
      </c>
      <c r="Q417" s="14">
        <f t="shared" si="27"/>
        <v>0</v>
      </c>
      <c r="R417" s="16">
        <f>SUMIF('Tool Pneumatics CH4 VOC BTEX'!B:B,A417,'Tool Pneumatics CH4 VOC BTEX'!H:H)*Q417</f>
        <v>0</v>
      </c>
      <c r="S417" s="16">
        <f>SUMIF('Tool Pneumatics CH4 VOC BTEX'!B:B,A417,'Tool Pneumatics CH4 VOC BTEX'!J:J)*Q417</f>
        <v>0</v>
      </c>
      <c r="T417" s="16">
        <f>SUMIF('Tool Pneumatics CH4 VOC BTEX'!B:B,A417,'Tool Pneumatics CH4 VOC BTEX'!L:L)*Q417</f>
        <v>0</v>
      </c>
      <c r="U417" s="16">
        <f>SUMIF('Tool Pneumatics CH4 VOC BTEX'!B:B,A417,'Tool Pneumatics CH4 VOC BTEX'!N:N)*Q417</f>
        <v>0</v>
      </c>
    </row>
    <row r="418" spans="1:21" x14ac:dyDescent="0.25">
      <c r="A418" s="1" t="s">
        <v>2870</v>
      </c>
      <c r="B418" s="1" t="s">
        <v>1546</v>
      </c>
      <c r="C418" s="1" t="s">
        <v>1931</v>
      </c>
      <c r="D418" s="3" t="s">
        <v>2240</v>
      </c>
      <c r="E418" s="3" t="s">
        <v>23961</v>
      </c>
      <c r="F418" s="1" t="s">
        <v>2229</v>
      </c>
      <c r="G418" s="1">
        <v>0</v>
      </c>
      <c r="H418" s="1" t="s">
        <v>27474</v>
      </c>
      <c r="I418" s="1">
        <v>0</v>
      </c>
      <c r="J418" s="1" t="s">
        <v>27474</v>
      </c>
      <c r="K418" s="1">
        <f t="shared" si="24"/>
        <v>0</v>
      </c>
      <c r="L418" s="2">
        <f>SUMIFS('Basin Total Well Counts'!B:B,'Basin Total Well Counts'!A:A,F418)</f>
        <v>0</v>
      </c>
      <c r="M418" s="4">
        <f t="shared" si="25"/>
        <v>0</v>
      </c>
      <c r="N418" s="2">
        <f>SUMIF('Basin Emissions'!A:A,F418,'Basin Emissions'!B:B)</f>
        <v>1971.6074169999999</v>
      </c>
      <c r="O418" s="8">
        <f t="shared" si="26"/>
        <v>0</v>
      </c>
      <c r="P418" s="7">
        <f>SUMIF('Tool Pneumatics CH4 VOC BTEX'!B:B,A418,'Tool Pneumatics CH4 VOC BTEX'!F:F)</f>
        <v>3.5899999141693102</v>
      </c>
      <c r="Q418" s="14">
        <f t="shared" si="27"/>
        <v>0</v>
      </c>
      <c r="R418" s="16">
        <f>SUMIF('Tool Pneumatics CH4 VOC BTEX'!B:B,A418,'Tool Pneumatics CH4 VOC BTEX'!H:H)*Q418</f>
        <v>0</v>
      </c>
      <c r="S418" s="16">
        <f>SUMIF('Tool Pneumatics CH4 VOC BTEX'!B:B,A418,'Tool Pneumatics CH4 VOC BTEX'!J:J)*Q418</f>
        <v>0</v>
      </c>
      <c r="T418" s="16">
        <f>SUMIF('Tool Pneumatics CH4 VOC BTEX'!B:B,A418,'Tool Pneumatics CH4 VOC BTEX'!L:L)*Q418</f>
        <v>0</v>
      </c>
      <c r="U418" s="16">
        <f>SUMIF('Tool Pneumatics CH4 VOC BTEX'!B:B,A418,'Tool Pneumatics CH4 VOC BTEX'!N:N)*Q418</f>
        <v>0</v>
      </c>
    </row>
    <row r="419" spans="1:21" x14ac:dyDescent="0.25">
      <c r="A419" s="1" t="s">
        <v>2871</v>
      </c>
      <c r="B419" s="1" t="s">
        <v>1546</v>
      </c>
      <c r="C419" s="1" t="s">
        <v>2872</v>
      </c>
      <c r="D419" s="3" t="s">
        <v>2240</v>
      </c>
      <c r="E419" s="3" t="s">
        <v>23961</v>
      </c>
      <c r="F419" s="1" t="s">
        <v>2240</v>
      </c>
      <c r="G419" s="1">
        <v>0</v>
      </c>
      <c r="H419" s="1" t="s">
        <v>27474</v>
      </c>
      <c r="I419" s="1">
        <v>0</v>
      </c>
      <c r="J419" s="1" t="s">
        <v>27474</v>
      </c>
      <c r="K419" s="1">
        <f t="shared" si="24"/>
        <v>0</v>
      </c>
      <c r="L419" s="2">
        <f>SUMIFS('Basin Total Well Counts'!B:B,'Basin Total Well Counts'!A:A,F419)</f>
        <v>0</v>
      </c>
      <c r="M419" s="4">
        <f t="shared" si="25"/>
        <v>0</v>
      </c>
      <c r="N419" s="2">
        <f>SUMIF('Basin Emissions'!A:A,F419,'Basin Emissions'!B:B)</f>
        <v>1897.7414753999999</v>
      </c>
      <c r="O419" s="8">
        <f t="shared" si="26"/>
        <v>0</v>
      </c>
      <c r="P419" s="7">
        <f>SUMIF('Tool Pneumatics CH4 VOC BTEX'!B:B,A419,'Tool Pneumatics CH4 VOC BTEX'!F:F)</f>
        <v>3.5899999141693102</v>
      </c>
      <c r="Q419" s="14">
        <f t="shared" si="27"/>
        <v>0</v>
      </c>
      <c r="R419" s="16">
        <f>SUMIF('Tool Pneumatics CH4 VOC BTEX'!B:B,A419,'Tool Pneumatics CH4 VOC BTEX'!H:H)*Q419</f>
        <v>0</v>
      </c>
      <c r="S419" s="16">
        <f>SUMIF('Tool Pneumatics CH4 VOC BTEX'!B:B,A419,'Tool Pneumatics CH4 VOC BTEX'!J:J)*Q419</f>
        <v>0</v>
      </c>
      <c r="T419" s="16">
        <f>SUMIF('Tool Pneumatics CH4 VOC BTEX'!B:B,A419,'Tool Pneumatics CH4 VOC BTEX'!L:L)*Q419</f>
        <v>0</v>
      </c>
      <c r="U419" s="16">
        <f>SUMIF('Tool Pneumatics CH4 VOC BTEX'!B:B,A419,'Tool Pneumatics CH4 VOC BTEX'!N:N)*Q419</f>
        <v>0</v>
      </c>
    </row>
    <row r="420" spans="1:21" x14ac:dyDescent="0.25">
      <c r="A420" s="1" t="s">
        <v>2873</v>
      </c>
      <c r="B420" s="1" t="s">
        <v>1546</v>
      </c>
      <c r="C420" s="1" t="s">
        <v>2874</v>
      </c>
      <c r="D420" s="3" t="s">
        <v>2229</v>
      </c>
      <c r="E420" s="3" t="s">
        <v>23961</v>
      </c>
      <c r="F420" s="1" t="s">
        <v>2229</v>
      </c>
      <c r="G420" s="1">
        <v>0</v>
      </c>
      <c r="H420" s="1" t="s">
        <v>27474</v>
      </c>
      <c r="I420" s="1">
        <v>0</v>
      </c>
      <c r="J420" s="1" t="s">
        <v>27474</v>
      </c>
      <c r="K420" s="1">
        <f t="shared" si="24"/>
        <v>0</v>
      </c>
      <c r="L420" s="2">
        <f>SUMIFS('Basin Total Well Counts'!B:B,'Basin Total Well Counts'!A:A,F420)</f>
        <v>0</v>
      </c>
      <c r="M420" s="4">
        <f t="shared" si="25"/>
        <v>0</v>
      </c>
      <c r="N420" s="2">
        <f>SUMIF('Basin Emissions'!A:A,F420,'Basin Emissions'!B:B)</f>
        <v>1971.6074169999999</v>
      </c>
      <c r="O420" s="8">
        <f t="shared" si="26"/>
        <v>0</v>
      </c>
      <c r="P420" s="7">
        <f>SUMIF('Tool Pneumatics CH4 VOC BTEX'!B:B,A420,'Tool Pneumatics CH4 VOC BTEX'!F:F)</f>
        <v>3.5899999141693102</v>
      </c>
      <c r="Q420" s="14">
        <f t="shared" si="27"/>
        <v>0</v>
      </c>
      <c r="R420" s="16">
        <f>SUMIF('Tool Pneumatics CH4 VOC BTEX'!B:B,A420,'Tool Pneumatics CH4 VOC BTEX'!H:H)*Q420</f>
        <v>0</v>
      </c>
      <c r="S420" s="16">
        <f>SUMIF('Tool Pneumatics CH4 VOC BTEX'!B:B,A420,'Tool Pneumatics CH4 VOC BTEX'!J:J)*Q420</f>
        <v>0</v>
      </c>
      <c r="T420" s="16">
        <f>SUMIF('Tool Pneumatics CH4 VOC BTEX'!B:B,A420,'Tool Pneumatics CH4 VOC BTEX'!L:L)*Q420</f>
        <v>0</v>
      </c>
      <c r="U420" s="16">
        <f>SUMIF('Tool Pneumatics CH4 VOC BTEX'!B:B,A420,'Tool Pneumatics CH4 VOC BTEX'!N:N)*Q420</f>
        <v>0</v>
      </c>
    </row>
    <row r="421" spans="1:21" x14ac:dyDescent="0.25">
      <c r="A421" s="1" t="s">
        <v>2875</v>
      </c>
      <c r="B421" s="1" t="s">
        <v>1546</v>
      </c>
      <c r="C421" s="1" t="s">
        <v>1917</v>
      </c>
      <c r="D421" s="3" t="s">
        <v>2229</v>
      </c>
      <c r="E421" s="3" t="s">
        <v>23961</v>
      </c>
      <c r="F421" s="1" t="s">
        <v>2240</v>
      </c>
      <c r="G421" s="1">
        <v>0</v>
      </c>
      <c r="H421" s="1" t="s">
        <v>27474</v>
      </c>
      <c r="I421" s="1">
        <v>0</v>
      </c>
      <c r="J421" s="1" t="s">
        <v>27474</v>
      </c>
      <c r="K421" s="1">
        <f t="shared" si="24"/>
        <v>0</v>
      </c>
      <c r="L421" s="2">
        <f>SUMIFS('Basin Total Well Counts'!B:B,'Basin Total Well Counts'!A:A,F421)</f>
        <v>0</v>
      </c>
      <c r="M421" s="4">
        <f t="shared" si="25"/>
        <v>0</v>
      </c>
      <c r="N421" s="2">
        <f>SUMIF('Basin Emissions'!A:A,F421,'Basin Emissions'!B:B)</f>
        <v>1897.7414753999999</v>
      </c>
      <c r="O421" s="8">
        <f t="shared" si="26"/>
        <v>0</v>
      </c>
      <c r="P421" s="7">
        <f>SUMIF('Tool Pneumatics CH4 VOC BTEX'!B:B,A421,'Tool Pneumatics CH4 VOC BTEX'!F:F)</f>
        <v>3.5899999141693102</v>
      </c>
      <c r="Q421" s="14">
        <f t="shared" si="27"/>
        <v>0</v>
      </c>
      <c r="R421" s="16">
        <f>SUMIF('Tool Pneumatics CH4 VOC BTEX'!B:B,A421,'Tool Pneumatics CH4 VOC BTEX'!H:H)*Q421</f>
        <v>0</v>
      </c>
      <c r="S421" s="16">
        <f>SUMIF('Tool Pneumatics CH4 VOC BTEX'!B:B,A421,'Tool Pneumatics CH4 VOC BTEX'!J:J)*Q421</f>
        <v>0</v>
      </c>
      <c r="T421" s="16">
        <f>SUMIF('Tool Pneumatics CH4 VOC BTEX'!B:B,A421,'Tool Pneumatics CH4 VOC BTEX'!L:L)*Q421</f>
        <v>0</v>
      </c>
      <c r="U421" s="16">
        <f>SUMIF('Tool Pneumatics CH4 VOC BTEX'!B:B,A421,'Tool Pneumatics CH4 VOC BTEX'!N:N)*Q421</f>
        <v>0</v>
      </c>
    </row>
    <row r="422" spans="1:21" x14ac:dyDescent="0.25">
      <c r="A422" s="1" t="s">
        <v>2876</v>
      </c>
      <c r="B422" s="1" t="s">
        <v>1546</v>
      </c>
      <c r="C422" s="1" t="s">
        <v>2251</v>
      </c>
      <c r="D422" s="3" t="s">
        <v>2240</v>
      </c>
      <c r="E422" s="3" t="s">
        <v>23961</v>
      </c>
      <c r="F422" s="1" t="s">
        <v>2229</v>
      </c>
      <c r="G422" s="1">
        <v>0</v>
      </c>
      <c r="H422" s="1" t="s">
        <v>27474</v>
      </c>
      <c r="I422" s="1">
        <v>0</v>
      </c>
      <c r="J422" s="1" t="s">
        <v>27474</v>
      </c>
      <c r="K422" s="1">
        <f t="shared" si="24"/>
        <v>0</v>
      </c>
      <c r="L422" s="2">
        <f>SUMIFS('Basin Total Well Counts'!B:B,'Basin Total Well Counts'!A:A,F422)</f>
        <v>0</v>
      </c>
      <c r="M422" s="4">
        <f t="shared" si="25"/>
        <v>0</v>
      </c>
      <c r="N422" s="2">
        <f>SUMIF('Basin Emissions'!A:A,F422,'Basin Emissions'!B:B)</f>
        <v>1971.6074169999999</v>
      </c>
      <c r="O422" s="8">
        <f t="shared" si="26"/>
        <v>0</v>
      </c>
      <c r="P422" s="7">
        <f>SUMIF('Tool Pneumatics CH4 VOC BTEX'!B:B,A422,'Tool Pneumatics CH4 VOC BTEX'!F:F)</f>
        <v>3.5899999141693102</v>
      </c>
      <c r="Q422" s="14">
        <f t="shared" si="27"/>
        <v>0</v>
      </c>
      <c r="R422" s="16">
        <f>SUMIF('Tool Pneumatics CH4 VOC BTEX'!B:B,A422,'Tool Pneumatics CH4 VOC BTEX'!H:H)*Q422</f>
        <v>0</v>
      </c>
      <c r="S422" s="16">
        <f>SUMIF('Tool Pneumatics CH4 VOC BTEX'!B:B,A422,'Tool Pneumatics CH4 VOC BTEX'!J:J)*Q422</f>
        <v>0</v>
      </c>
      <c r="T422" s="16">
        <f>SUMIF('Tool Pneumatics CH4 VOC BTEX'!B:B,A422,'Tool Pneumatics CH4 VOC BTEX'!L:L)*Q422</f>
        <v>0</v>
      </c>
      <c r="U422" s="16">
        <f>SUMIF('Tool Pneumatics CH4 VOC BTEX'!B:B,A422,'Tool Pneumatics CH4 VOC BTEX'!N:N)*Q422</f>
        <v>0</v>
      </c>
    </row>
    <row r="423" spans="1:21" x14ac:dyDescent="0.25">
      <c r="A423" s="1" t="s">
        <v>2877</v>
      </c>
      <c r="B423" s="1" t="s">
        <v>1546</v>
      </c>
      <c r="C423" s="1" t="s">
        <v>2878</v>
      </c>
      <c r="D423" s="3" t="s">
        <v>2240</v>
      </c>
      <c r="E423" s="3" t="s">
        <v>23961</v>
      </c>
      <c r="F423" s="1" t="s">
        <v>2229</v>
      </c>
      <c r="G423" s="1">
        <v>0</v>
      </c>
      <c r="H423" s="1" t="s">
        <v>27474</v>
      </c>
      <c r="I423" s="1">
        <v>0</v>
      </c>
      <c r="J423" s="1" t="s">
        <v>27474</v>
      </c>
      <c r="K423" s="1">
        <f t="shared" si="24"/>
        <v>0</v>
      </c>
      <c r="L423" s="2">
        <f>SUMIFS('Basin Total Well Counts'!B:B,'Basin Total Well Counts'!A:A,F423)</f>
        <v>0</v>
      </c>
      <c r="M423" s="4">
        <f t="shared" si="25"/>
        <v>0</v>
      </c>
      <c r="N423" s="2">
        <f>SUMIF('Basin Emissions'!A:A,F423,'Basin Emissions'!B:B)</f>
        <v>1971.6074169999999</v>
      </c>
      <c r="O423" s="8">
        <f t="shared" si="26"/>
        <v>0</v>
      </c>
      <c r="P423" s="7">
        <f>SUMIF('Tool Pneumatics CH4 VOC BTEX'!B:B,A423,'Tool Pneumatics CH4 VOC BTEX'!F:F)</f>
        <v>3.5899999141693102</v>
      </c>
      <c r="Q423" s="14">
        <f t="shared" si="27"/>
        <v>0</v>
      </c>
      <c r="R423" s="16">
        <f>SUMIF('Tool Pneumatics CH4 VOC BTEX'!B:B,A423,'Tool Pneumatics CH4 VOC BTEX'!H:H)*Q423</f>
        <v>0</v>
      </c>
      <c r="S423" s="16">
        <f>SUMIF('Tool Pneumatics CH4 VOC BTEX'!B:B,A423,'Tool Pneumatics CH4 VOC BTEX'!J:J)*Q423</f>
        <v>0</v>
      </c>
      <c r="T423" s="16">
        <f>SUMIF('Tool Pneumatics CH4 VOC BTEX'!B:B,A423,'Tool Pneumatics CH4 VOC BTEX'!L:L)*Q423</f>
        <v>0</v>
      </c>
      <c r="U423" s="16">
        <f>SUMIF('Tool Pneumatics CH4 VOC BTEX'!B:B,A423,'Tool Pneumatics CH4 VOC BTEX'!N:N)*Q423</f>
        <v>0</v>
      </c>
    </row>
    <row r="424" spans="1:21" x14ac:dyDescent="0.25">
      <c r="A424" s="1" t="s">
        <v>2879</v>
      </c>
      <c r="B424" s="1" t="s">
        <v>1546</v>
      </c>
      <c r="C424" s="1" t="s">
        <v>1742</v>
      </c>
      <c r="D424" s="3" t="s">
        <v>2229</v>
      </c>
      <c r="E424" s="3" t="s">
        <v>23961</v>
      </c>
      <c r="F424" s="1" t="s">
        <v>2240</v>
      </c>
      <c r="G424" s="1">
        <v>0</v>
      </c>
      <c r="H424" s="1" t="s">
        <v>27474</v>
      </c>
      <c r="I424" s="1">
        <v>0</v>
      </c>
      <c r="J424" s="1" t="s">
        <v>27474</v>
      </c>
      <c r="K424" s="1">
        <f t="shared" si="24"/>
        <v>0</v>
      </c>
      <c r="L424" s="2">
        <f>SUMIFS('Basin Total Well Counts'!B:B,'Basin Total Well Counts'!A:A,F424)</f>
        <v>0</v>
      </c>
      <c r="M424" s="4">
        <f t="shared" si="25"/>
        <v>0</v>
      </c>
      <c r="N424" s="2">
        <f>SUMIF('Basin Emissions'!A:A,F424,'Basin Emissions'!B:B)</f>
        <v>1897.7414753999999</v>
      </c>
      <c r="O424" s="8">
        <f t="shared" si="26"/>
        <v>0</v>
      </c>
      <c r="P424" s="7">
        <f>SUMIF('Tool Pneumatics CH4 VOC BTEX'!B:B,A424,'Tool Pneumatics CH4 VOC BTEX'!F:F)</f>
        <v>3.5899999141693102</v>
      </c>
      <c r="Q424" s="14">
        <f t="shared" si="27"/>
        <v>0</v>
      </c>
      <c r="R424" s="16">
        <f>SUMIF('Tool Pneumatics CH4 VOC BTEX'!B:B,A424,'Tool Pneumatics CH4 VOC BTEX'!H:H)*Q424</f>
        <v>0</v>
      </c>
      <c r="S424" s="16">
        <f>SUMIF('Tool Pneumatics CH4 VOC BTEX'!B:B,A424,'Tool Pneumatics CH4 VOC BTEX'!J:J)*Q424</f>
        <v>0</v>
      </c>
      <c r="T424" s="16">
        <f>SUMIF('Tool Pneumatics CH4 VOC BTEX'!B:B,A424,'Tool Pneumatics CH4 VOC BTEX'!L:L)*Q424</f>
        <v>0</v>
      </c>
      <c r="U424" s="16">
        <f>SUMIF('Tool Pneumatics CH4 VOC BTEX'!B:B,A424,'Tool Pneumatics CH4 VOC BTEX'!N:N)*Q424</f>
        <v>0</v>
      </c>
    </row>
    <row r="425" spans="1:21" x14ac:dyDescent="0.25">
      <c r="A425" s="1" t="s">
        <v>2880</v>
      </c>
      <c r="B425" s="1" t="s">
        <v>1546</v>
      </c>
      <c r="C425" s="1" t="s">
        <v>1687</v>
      </c>
      <c r="D425" s="3" t="s">
        <v>2229</v>
      </c>
      <c r="E425" s="3" t="s">
        <v>23961</v>
      </c>
      <c r="F425" s="1" t="s">
        <v>2229</v>
      </c>
      <c r="G425" s="1">
        <v>0</v>
      </c>
      <c r="H425" s="1" t="s">
        <v>27474</v>
      </c>
      <c r="I425" s="1">
        <v>0</v>
      </c>
      <c r="J425" s="1" t="s">
        <v>27474</v>
      </c>
      <c r="K425" s="1">
        <f t="shared" si="24"/>
        <v>0</v>
      </c>
      <c r="L425" s="2">
        <f>SUMIFS('Basin Total Well Counts'!B:B,'Basin Total Well Counts'!A:A,F425)</f>
        <v>0</v>
      </c>
      <c r="M425" s="4">
        <f t="shared" si="25"/>
        <v>0</v>
      </c>
      <c r="N425" s="2">
        <f>SUMIF('Basin Emissions'!A:A,F425,'Basin Emissions'!B:B)</f>
        <v>1971.6074169999999</v>
      </c>
      <c r="O425" s="8">
        <f t="shared" si="26"/>
        <v>0</v>
      </c>
      <c r="P425" s="7">
        <f>SUMIF('Tool Pneumatics CH4 VOC BTEX'!B:B,A425,'Tool Pneumatics CH4 VOC BTEX'!F:F)</f>
        <v>3.5899999141693102</v>
      </c>
      <c r="Q425" s="14">
        <f t="shared" si="27"/>
        <v>0</v>
      </c>
      <c r="R425" s="16">
        <f>SUMIF('Tool Pneumatics CH4 VOC BTEX'!B:B,A425,'Tool Pneumatics CH4 VOC BTEX'!H:H)*Q425</f>
        <v>0</v>
      </c>
      <c r="S425" s="16">
        <f>SUMIF('Tool Pneumatics CH4 VOC BTEX'!B:B,A425,'Tool Pneumatics CH4 VOC BTEX'!J:J)*Q425</f>
        <v>0</v>
      </c>
      <c r="T425" s="16">
        <f>SUMIF('Tool Pneumatics CH4 VOC BTEX'!B:B,A425,'Tool Pneumatics CH4 VOC BTEX'!L:L)*Q425</f>
        <v>0</v>
      </c>
      <c r="U425" s="16">
        <f>SUMIF('Tool Pneumatics CH4 VOC BTEX'!B:B,A425,'Tool Pneumatics CH4 VOC BTEX'!N:N)*Q425</f>
        <v>0</v>
      </c>
    </row>
    <row r="426" spans="1:21" x14ac:dyDescent="0.25">
      <c r="A426" s="1" t="s">
        <v>2881</v>
      </c>
      <c r="B426" s="1" t="s">
        <v>1546</v>
      </c>
      <c r="C426" s="1" t="s">
        <v>1919</v>
      </c>
      <c r="D426" s="3" t="s">
        <v>2229</v>
      </c>
      <c r="E426" s="3" t="s">
        <v>23961</v>
      </c>
      <c r="F426" s="1" t="s">
        <v>2240</v>
      </c>
      <c r="G426" s="1">
        <v>0</v>
      </c>
      <c r="H426" s="1" t="s">
        <v>27474</v>
      </c>
      <c r="I426" s="1">
        <v>0</v>
      </c>
      <c r="J426" s="1" t="s">
        <v>27474</v>
      </c>
      <c r="K426" s="1">
        <f t="shared" si="24"/>
        <v>0</v>
      </c>
      <c r="L426" s="2">
        <f>SUMIFS('Basin Total Well Counts'!B:B,'Basin Total Well Counts'!A:A,F426)</f>
        <v>0</v>
      </c>
      <c r="M426" s="4">
        <f t="shared" si="25"/>
        <v>0</v>
      </c>
      <c r="N426" s="2">
        <f>SUMIF('Basin Emissions'!A:A,F426,'Basin Emissions'!B:B)</f>
        <v>1897.7414753999999</v>
      </c>
      <c r="O426" s="8">
        <f t="shared" si="26"/>
        <v>0</v>
      </c>
      <c r="P426" s="7">
        <f>SUMIF('Tool Pneumatics CH4 VOC BTEX'!B:B,A426,'Tool Pneumatics CH4 VOC BTEX'!F:F)</f>
        <v>3.5899999141693102</v>
      </c>
      <c r="Q426" s="14">
        <f t="shared" si="27"/>
        <v>0</v>
      </c>
      <c r="R426" s="16">
        <f>SUMIF('Tool Pneumatics CH4 VOC BTEX'!B:B,A426,'Tool Pneumatics CH4 VOC BTEX'!H:H)*Q426</f>
        <v>0</v>
      </c>
      <c r="S426" s="16">
        <f>SUMIF('Tool Pneumatics CH4 VOC BTEX'!B:B,A426,'Tool Pneumatics CH4 VOC BTEX'!J:J)*Q426</f>
        <v>0</v>
      </c>
      <c r="T426" s="16">
        <f>SUMIF('Tool Pneumatics CH4 VOC BTEX'!B:B,A426,'Tool Pneumatics CH4 VOC BTEX'!L:L)*Q426</f>
        <v>0</v>
      </c>
      <c r="U426" s="16">
        <f>SUMIF('Tool Pneumatics CH4 VOC BTEX'!B:B,A426,'Tool Pneumatics CH4 VOC BTEX'!N:N)*Q426</f>
        <v>0</v>
      </c>
    </row>
    <row r="427" spans="1:21" x14ac:dyDescent="0.25">
      <c r="A427" s="1" t="s">
        <v>2882</v>
      </c>
      <c r="B427" s="1" t="s">
        <v>1546</v>
      </c>
      <c r="C427" s="1" t="s">
        <v>1591</v>
      </c>
      <c r="D427" s="3" t="s">
        <v>2229</v>
      </c>
      <c r="E427" s="3" t="s">
        <v>23961</v>
      </c>
      <c r="F427" s="1" t="s">
        <v>2229</v>
      </c>
      <c r="G427" s="1">
        <v>0</v>
      </c>
      <c r="H427" s="1" t="s">
        <v>27474</v>
      </c>
      <c r="I427" s="1">
        <v>0</v>
      </c>
      <c r="J427" s="1" t="s">
        <v>27474</v>
      </c>
      <c r="K427" s="1">
        <f t="shared" si="24"/>
        <v>0</v>
      </c>
      <c r="L427" s="2">
        <f>SUMIFS('Basin Total Well Counts'!B:B,'Basin Total Well Counts'!A:A,F427)</f>
        <v>0</v>
      </c>
      <c r="M427" s="4">
        <f t="shared" si="25"/>
        <v>0</v>
      </c>
      <c r="N427" s="2">
        <f>SUMIF('Basin Emissions'!A:A,F427,'Basin Emissions'!B:B)</f>
        <v>1971.6074169999999</v>
      </c>
      <c r="O427" s="8">
        <f t="shared" si="26"/>
        <v>0</v>
      </c>
      <c r="P427" s="7">
        <f>SUMIF('Tool Pneumatics CH4 VOC BTEX'!B:B,A427,'Tool Pneumatics CH4 VOC BTEX'!F:F)</f>
        <v>3.5899999141693102</v>
      </c>
      <c r="Q427" s="14">
        <f t="shared" si="27"/>
        <v>0</v>
      </c>
      <c r="R427" s="16">
        <f>SUMIF('Tool Pneumatics CH4 VOC BTEX'!B:B,A427,'Tool Pneumatics CH4 VOC BTEX'!H:H)*Q427</f>
        <v>0</v>
      </c>
      <c r="S427" s="16">
        <f>SUMIF('Tool Pneumatics CH4 VOC BTEX'!B:B,A427,'Tool Pneumatics CH4 VOC BTEX'!J:J)*Q427</f>
        <v>0</v>
      </c>
      <c r="T427" s="16">
        <f>SUMIF('Tool Pneumatics CH4 VOC BTEX'!B:B,A427,'Tool Pneumatics CH4 VOC BTEX'!L:L)*Q427</f>
        <v>0</v>
      </c>
      <c r="U427" s="16">
        <f>SUMIF('Tool Pneumatics CH4 VOC BTEX'!B:B,A427,'Tool Pneumatics CH4 VOC BTEX'!N:N)*Q427</f>
        <v>0</v>
      </c>
    </row>
    <row r="428" spans="1:21" x14ac:dyDescent="0.25">
      <c r="A428" s="1" t="s">
        <v>2883</v>
      </c>
      <c r="B428" s="1" t="s">
        <v>1546</v>
      </c>
      <c r="C428" s="1" t="s">
        <v>2884</v>
      </c>
      <c r="D428" s="3" t="s">
        <v>2229</v>
      </c>
      <c r="E428" s="3" t="s">
        <v>23961</v>
      </c>
      <c r="F428" s="1" t="s">
        <v>2229</v>
      </c>
      <c r="G428" s="1">
        <v>0</v>
      </c>
      <c r="H428" s="1" t="s">
        <v>27474</v>
      </c>
      <c r="I428" s="1">
        <v>0</v>
      </c>
      <c r="J428" s="1" t="s">
        <v>27474</v>
      </c>
      <c r="K428" s="1">
        <f t="shared" si="24"/>
        <v>0</v>
      </c>
      <c r="L428" s="2">
        <f>SUMIFS('Basin Total Well Counts'!B:B,'Basin Total Well Counts'!A:A,F428)</f>
        <v>0</v>
      </c>
      <c r="M428" s="4">
        <f t="shared" si="25"/>
        <v>0</v>
      </c>
      <c r="N428" s="2">
        <f>SUMIF('Basin Emissions'!A:A,F428,'Basin Emissions'!B:B)</f>
        <v>1971.6074169999999</v>
      </c>
      <c r="O428" s="8">
        <f t="shared" si="26"/>
        <v>0</v>
      </c>
      <c r="P428" s="7">
        <f>SUMIF('Tool Pneumatics CH4 VOC BTEX'!B:B,A428,'Tool Pneumatics CH4 VOC BTEX'!F:F)</f>
        <v>3.5899999141693102</v>
      </c>
      <c r="Q428" s="14">
        <f t="shared" si="27"/>
        <v>0</v>
      </c>
      <c r="R428" s="16">
        <f>SUMIF('Tool Pneumatics CH4 VOC BTEX'!B:B,A428,'Tool Pneumatics CH4 VOC BTEX'!H:H)*Q428</f>
        <v>0</v>
      </c>
      <c r="S428" s="16">
        <f>SUMIF('Tool Pneumatics CH4 VOC BTEX'!B:B,A428,'Tool Pneumatics CH4 VOC BTEX'!J:J)*Q428</f>
        <v>0</v>
      </c>
      <c r="T428" s="16">
        <f>SUMIF('Tool Pneumatics CH4 VOC BTEX'!B:B,A428,'Tool Pneumatics CH4 VOC BTEX'!L:L)*Q428</f>
        <v>0</v>
      </c>
      <c r="U428" s="16">
        <f>SUMIF('Tool Pneumatics CH4 VOC BTEX'!B:B,A428,'Tool Pneumatics CH4 VOC BTEX'!N:N)*Q428</f>
        <v>0</v>
      </c>
    </row>
    <row r="429" spans="1:21" x14ac:dyDescent="0.25">
      <c r="A429" s="1" t="s">
        <v>2885</v>
      </c>
      <c r="B429" s="1" t="s">
        <v>1546</v>
      </c>
      <c r="C429" s="1" t="s">
        <v>2886</v>
      </c>
      <c r="D429" s="3" t="s">
        <v>2229</v>
      </c>
      <c r="E429" s="3" t="s">
        <v>23961</v>
      </c>
      <c r="F429" s="1" t="s">
        <v>1015</v>
      </c>
      <c r="G429" s="1">
        <v>0</v>
      </c>
      <c r="H429" s="1" t="s">
        <v>27474</v>
      </c>
      <c r="I429" s="1">
        <v>0</v>
      </c>
      <c r="J429" s="1" t="s">
        <v>27474</v>
      </c>
      <c r="K429" s="1">
        <f t="shared" si="24"/>
        <v>0</v>
      </c>
      <c r="L429" s="2">
        <f>SUMIFS('Basin Total Well Counts'!B:B,'Basin Total Well Counts'!A:A,F429)</f>
        <v>100308</v>
      </c>
      <c r="M429" s="4">
        <f t="shared" si="25"/>
        <v>0</v>
      </c>
      <c r="N429" s="2">
        <f>SUMIF('Basin Emissions'!A:A,F429,'Basin Emissions'!B:B)</f>
        <v>7867.8947644</v>
      </c>
      <c r="O429" s="8">
        <f t="shared" si="26"/>
        <v>0</v>
      </c>
      <c r="P429" s="7">
        <f>SUMIF('Tool Pneumatics CH4 VOC BTEX'!B:B,A429,'Tool Pneumatics CH4 VOC BTEX'!F:F)</f>
        <v>3.5899999141693102</v>
      </c>
      <c r="Q429" s="14">
        <f t="shared" si="27"/>
        <v>0</v>
      </c>
      <c r="R429" s="16">
        <f>SUMIF('Tool Pneumatics CH4 VOC BTEX'!B:B,A429,'Tool Pneumatics CH4 VOC BTEX'!H:H)*Q429</f>
        <v>0</v>
      </c>
      <c r="S429" s="16">
        <f>SUMIF('Tool Pneumatics CH4 VOC BTEX'!B:B,A429,'Tool Pneumatics CH4 VOC BTEX'!J:J)*Q429</f>
        <v>0</v>
      </c>
      <c r="T429" s="16">
        <f>SUMIF('Tool Pneumatics CH4 VOC BTEX'!B:B,A429,'Tool Pneumatics CH4 VOC BTEX'!L:L)*Q429</f>
        <v>0</v>
      </c>
      <c r="U429" s="16">
        <f>SUMIF('Tool Pneumatics CH4 VOC BTEX'!B:B,A429,'Tool Pneumatics CH4 VOC BTEX'!N:N)*Q429</f>
        <v>0</v>
      </c>
    </row>
    <row r="430" spans="1:21" x14ac:dyDescent="0.25">
      <c r="A430" s="1" t="s">
        <v>2887</v>
      </c>
      <c r="B430" s="1" t="s">
        <v>1546</v>
      </c>
      <c r="C430" s="1" t="s">
        <v>2888</v>
      </c>
      <c r="D430" s="3" t="s">
        <v>2229</v>
      </c>
      <c r="E430" s="3" t="s">
        <v>23961</v>
      </c>
      <c r="F430" s="1" t="s">
        <v>2240</v>
      </c>
      <c r="G430" s="1">
        <v>0</v>
      </c>
      <c r="H430" s="1" t="s">
        <v>27474</v>
      </c>
      <c r="I430" s="1">
        <v>0</v>
      </c>
      <c r="J430" s="1" t="s">
        <v>27474</v>
      </c>
      <c r="K430" s="1">
        <f t="shared" si="24"/>
        <v>0</v>
      </c>
      <c r="L430" s="2">
        <f>SUMIFS('Basin Total Well Counts'!B:B,'Basin Total Well Counts'!A:A,F430)</f>
        <v>0</v>
      </c>
      <c r="M430" s="4">
        <f t="shared" si="25"/>
        <v>0</v>
      </c>
      <c r="N430" s="2">
        <f>SUMIF('Basin Emissions'!A:A,F430,'Basin Emissions'!B:B)</f>
        <v>1897.7414753999999</v>
      </c>
      <c r="O430" s="8">
        <f t="shared" si="26"/>
        <v>0</v>
      </c>
      <c r="P430" s="7">
        <f>SUMIF('Tool Pneumatics CH4 VOC BTEX'!B:B,A430,'Tool Pneumatics CH4 VOC BTEX'!F:F)</f>
        <v>3.5899999141693102</v>
      </c>
      <c r="Q430" s="14">
        <f t="shared" si="27"/>
        <v>0</v>
      </c>
      <c r="R430" s="16">
        <f>SUMIF('Tool Pneumatics CH4 VOC BTEX'!B:B,A430,'Tool Pneumatics CH4 VOC BTEX'!H:H)*Q430</f>
        <v>0</v>
      </c>
      <c r="S430" s="16">
        <f>SUMIF('Tool Pneumatics CH4 VOC BTEX'!B:B,A430,'Tool Pneumatics CH4 VOC BTEX'!J:J)*Q430</f>
        <v>0</v>
      </c>
      <c r="T430" s="16">
        <f>SUMIF('Tool Pneumatics CH4 VOC BTEX'!B:B,A430,'Tool Pneumatics CH4 VOC BTEX'!L:L)*Q430</f>
        <v>0</v>
      </c>
      <c r="U430" s="16">
        <f>SUMIF('Tool Pneumatics CH4 VOC BTEX'!B:B,A430,'Tool Pneumatics CH4 VOC BTEX'!N:N)*Q430</f>
        <v>0</v>
      </c>
    </row>
    <row r="431" spans="1:21" x14ac:dyDescent="0.25">
      <c r="A431" s="1" t="s">
        <v>2889</v>
      </c>
      <c r="B431" s="1" t="s">
        <v>1546</v>
      </c>
      <c r="C431" s="1" t="s">
        <v>1746</v>
      </c>
      <c r="D431" s="3" t="s">
        <v>2240</v>
      </c>
      <c r="E431" s="3" t="s">
        <v>23961</v>
      </c>
      <c r="F431" s="1" t="s">
        <v>2229</v>
      </c>
      <c r="G431" s="1">
        <v>0</v>
      </c>
      <c r="H431" s="1" t="s">
        <v>27474</v>
      </c>
      <c r="I431" s="1">
        <v>0</v>
      </c>
      <c r="J431" s="1" t="s">
        <v>27474</v>
      </c>
      <c r="K431" s="1">
        <f t="shared" si="24"/>
        <v>0</v>
      </c>
      <c r="L431" s="2">
        <f>SUMIFS('Basin Total Well Counts'!B:B,'Basin Total Well Counts'!A:A,F431)</f>
        <v>0</v>
      </c>
      <c r="M431" s="4">
        <f t="shared" si="25"/>
        <v>0</v>
      </c>
      <c r="N431" s="2">
        <f>SUMIF('Basin Emissions'!A:A,F431,'Basin Emissions'!B:B)</f>
        <v>1971.6074169999999</v>
      </c>
      <c r="O431" s="8">
        <f t="shared" si="26"/>
        <v>0</v>
      </c>
      <c r="P431" s="7">
        <f>SUMIF('Tool Pneumatics CH4 VOC BTEX'!B:B,A431,'Tool Pneumatics CH4 VOC BTEX'!F:F)</f>
        <v>3.5899999141693102</v>
      </c>
      <c r="Q431" s="14">
        <f t="shared" si="27"/>
        <v>0</v>
      </c>
      <c r="R431" s="16">
        <f>SUMIF('Tool Pneumatics CH4 VOC BTEX'!B:B,A431,'Tool Pneumatics CH4 VOC BTEX'!H:H)*Q431</f>
        <v>0</v>
      </c>
      <c r="S431" s="16">
        <f>SUMIF('Tool Pneumatics CH4 VOC BTEX'!B:B,A431,'Tool Pneumatics CH4 VOC BTEX'!J:J)*Q431</f>
        <v>0</v>
      </c>
      <c r="T431" s="16">
        <f>SUMIF('Tool Pneumatics CH4 VOC BTEX'!B:B,A431,'Tool Pneumatics CH4 VOC BTEX'!L:L)*Q431</f>
        <v>0</v>
      </c>
      <c r="U431" s="16">
        <f>SUMIF('Tool Pneumatics CH4 VOC BTEX'!B:B,A431,'Tool Pneumatics CH4 VOC BTEX'!N:N)*Q431</f>
        <v>0</v>
      </c>
    </row>
    <row r="432" spans="1:21" x14ac:dyDescent="0.25">
      <c r="A432" s="1" t="s">
        <v>2890</v>
      </c>
      <c r="B432" s="1" t="s">
        <v>1546</v>
      </c>
      <c r="C432" s="1" t="s">
        <v>2266</v>
      </c>
      <c r="D432" s="3" t="s">
        <v>2229</v>
      </c>
      <c r="E432" s="3" t="s">
        <v>23961</v>
      </c>
      <c r="F432" s="1" t="s">
        <v>2240</v>
      </c>
      <c r="G432" s="1">
        <v>0</v>
      </c>
      <c r="H432" s="1" t="s">
        <v>27474</v>
      </c>
      <c r="I432" s="1">
        <v>0</v>
      </c>
      <c r="J432" s="1" t="s">
        <v>27474</v>
      </c>
      <c r="K432" s="1">
        <f t="shared" si="24"/>
        <v>0</v>
      </c>
      <c r="L432" s="2">
        <f>SUMIFS('Basin Total Well Counts'!B:B,'Basin Total Well Counts'!A:A,F432)</f>
        <v>0</v>
      </c>
      <c r="M432" s="4">
        <f t="shared" si="25"/>
        <v>0</v>
      </c>
      <c r="N432" s="2">
        <f>SUMIF('Basin Emissions'!A:A,F432,'Basin Emissions'!B:B)</f>
        <v>1897.7414753999999</v>
      </c>
      <c r="O432" s="8">
        <f t="shared" si="26"/>
        <v>0</v>
      </c>
      <c r="P432" s="7">
        <f>SUMIF('Tool Pneumatics CH4 VOC BTEX'!B:B,A432,'Tool Pneumatics CH4 VOC BTEX'!F:F)</f>
        <v>3.5899999141693102</v>
      </c>
      <c r="Q432" s="14">
        <f t="shared" si="27"/>
        <v>0</v>
      </c>
      <c r="R432" s="16">
        <f>SUMIF('Tool Pneumatics CH4 VOC BTEX'!B:B,A432,'Tool Pneumatics CH4 VOC BTEX'!H:H)*Q432</f>
        <v>0</v>
      </c>
      <c r="S432" s="16">
        <f>SUMIF('Tool Pneumatics CH4 VOC BTEX'!B:B,A432,'Tool Pneumatics CH4 VOC BTEX'!J:J)*Q432</f>
        <v>0</v>
      </c>
      <c r="T432" s="16">
        <f>SUMIF('Tool Pneumatics CH4 VOC BTEX'!B:B,A432,'Tool Pneumatics CH4 VOC BTEX'!L:L)*Q432</f>
        <v>0</v>
      </c>
      <c r="U432" s="16">
        <f>SUMIF('Tool Pneumatics CH4 VOC BTEX'!B:B,A432,'Tool Pneumatics CH4 VOC BTEX'!N:N)*Q432</f>
        <v>0</v>
      </c>
    </row>
    <row r="433" spans="1:21" x14ac:dyDescent="0.25">
      <c r="A433" s="1" t="s">
        <v>2891</v>
      </c>
      <c r="B433" s="1" t="s">
        <v>1546</v>
      </c>
      <c r="C433" s="1" t="s">
        <v>2173</v>
      </c>
      <c r="D433" s="3" t="s">
        <v>2240</v>
      </c>
      <c r="E433" s="3" t="s">
        <v>23961</v>
      </c>
      <c r="F433" s="1" t="s">
        <v>2229</v>
      </c>
      <c r="G433" s="1">
        <v>0</v>
      </c>
      <c r="H433" s="1" t="s">
        <v>27474</v>
      </c>
      <c r="I433" s="1">
        <v>0</v>
      </c>
      <c r="J433" s="1" t="s">
        <v>27474</v>
      </c>
      <c r="K433" s="1">
        <f t="shared" si="24"/>
        <v>0</v>
      </c>
      <c r="L433" s="2">
        <f>SUMIFS('Basin Total Well Counts'!B:B,'Basin Total Well Counts'!A:A,F433)</f>
        <v>0</v>
      </c>
      <c r="M433" s="4">
        <f t="shared" si="25"/>
        <v>0</v>
      </c>
      <c r="N433" s="2">
        <f>SUMIF('Basin Emissions'!A:A,F433,'Basin Emissions'!B:B)</f>
        <v>1971.6074169999999</v>
      </c>
      <c r="O433" s="8">
        <f t="shared" si="26"/>
        <v>0</v>
      </c>
      <c r="P433" s="7">
        <f>SUMIF('Tool Pneumatics CH4 VOC BTEX'!B:B,A433,'Tool Pneumatics CH4 VOC BTEX'!F:F)</f>
        <v>3.5899999141693102</v>
      </c>
      <c r="Q433" s="14">
        <f t="shared" si="27"/>
        <v>0</v>
      </c>
      <c r="R433" s="16">
        <f>SUMIF('Tool Pneumatics CH4 VOC BTEX'!B:B,A433,'Tool Pneumatics CH4 VOC BTEX'!H:H)*Q433</f>
        <v>0</v>
      </c>
      <c r="S433" s="16">
        <f>SUMIF('Tool Pneumatics CH4 VOC BTEX'!B:B,A433,'Tool Pneumatics CH4 VOC BTEX'!J:J)*Q433</f>
        <v>0</v>
      </c>
      <c r="T433" s="16">
        <f>SUMIF('Tool Pneumatics CH4 VOC BTEX'!B:B,A433,'Tool Pneumatics CH4 VOC BTEX'!L:L)*Q433</f>
        <v>0</v>
      </c>
      <c r="U433" s="16">
        <f>SUMIF('Tool Pneumatics CH4 VOC BTEX'!B:B,A433,'Tool Pneumatics CH4 VOC BTEX'!N:N)*Q433</f>
        <v>0</v>
      </c>
    </row>
    <row r="434" spans="1:21" x14ac:dyDescent="0.25">
      <c r="A434" s="1" t="s">
        <v>2892</v>
      </c>
      <c r="B434" s="1" t="s">
        <v>1546</v>
      </c>
      <c r="C434" s="1" t="s">
        <v>2893</v>
      </c>
      <c r="D434" s="3" t="s">
        <v>2229</v>
      </c>
      <c r="E434" s="3" t="s">
        <v>23961</v>
      </c>
      <c r="F434" s="1" t="s">
        <v>2229</v>
      </c>
      <c r="G434" s="1">
        <v>0</v>
      </c>
      <c r="H434" s="1" t="s">
        <v>27474</v>
      </c>
      <c r="I434" s="1">
        <v>0</v>
      </c>
      <c r="J434" s="1" t="s">
        <v>27474</v>
      </c>
      <c r="K434" s="1">
        <f t="shared" si="24"/>
        <v>0</v>
      </c>
      <c r="L434" s="2">
        <f>SUMIFS('Basin Total Well Counts'!B:B,'Basin Total Well Counts'!A:A,F434)</f>
        <v>0</v>
      </c>
      <c r="M434" s="4">
        <f t="shared" si="25"/>
        <v>0</v>
      </c>
      <c r="N434" s="2">
        <f>SUMIF('Basin Emissions'!A:A,F434,'Basin Emissions'!B:B)</f>
        <v>1971.6074169999999</v>
      </c>
      <c r="O434" s="8">
        <f t="shared" si="26"/>
        <v>0</v>
      </c>
      <c r="P434" s="7">
        <f>SUMIF('Tool Pneumatics CH4 VOC BTEX'!B:B,A434,'Tool Pneumatics CH4 VOC BTEX'!F:F)</f>
        <v>3.5899999141693102</v>
      </c>
      <c r="Q434" s="14">
        <f t="shared" si="27"/>
        <v>0</v>
      </c>
      <c r="R434" s="16">
        <f>SUMIF('Tool Pneumatics CH4 VOC BTEX'!B:B,A434,'Tool Pneumatics CH4 VOC BTEX'!H:H)*Q434</f>
        <v>0</v>
      </c>
      <c r="S434" s="16">
        <f>SUMIF('Tool Pneumatics CH4 VOC BTEX'!B:B,A434,'Tool Pneumatics CH4 VOC BTEX'!J:J)*Q434</f>
        <v>0</v>
      </c>
      <c r="T434" s="16">
        <f>SUMIF('Tool Pneumatics CH4 VOC BTEX'!B:B,A434,'Tool Pneumatics CH4 VOC BTEX'!L:L)*Q434</f>
        <v>0</v>
      </c>
      <c r="U434" s="16">
        <f>SUMIF('Tool Pneumatics CH4 VOC BTEX'!B:B,A434,'Tool Pneumatics CH4 VOC BTEX'!N:N)*Q434</f>
        <v>0</v>
      </c>
    </row>
    <row r="435" spans="1:21" x14ac:dyDescent="0.25">
      <c r="A435" s="1" t="s">
        <v>2894</v>
      </c>
      <c r="B435" s="1" t="s">
        <v>1546</v>
      </c>
      <c r="C435" s="1" t="s">
        <v>2090</v>
      </c>
      <c r="D435" s="3" t="s">
        <v>2229</v>
      </c>
      <c r="E435" s="3" t="s">
        <v>23961</v>
      </c>
      <c r="F435" s="1" t="s">
        <v>2229</v>
      </c>
      <c r="G435" s="1">
        <v>0</v>
      </c>
      <c r="H435" s="1" t="s">
        <v>27474</v>
      </c>
      <c r="I435" s="1">
        <v>0</v>
      </c>
      <c r="J435" s="1" t="s">
        <v>27474</v>
      </c>
      <c r="K435" s="1">
        <f t="shared" si="24"/>
        <v>0</v>
      </c>
      <c r="L435" s="2">
        <f>SUMIFS('Basin Total Well Counts'!B:B,'Basin Total Well Counts'!A:A,F435)</f>
        <v>0</v>
      </c>
      <c r="M435" s="4">
        <f t="shared" si="25"/>
        <v>0</v>
      </c>
      <c r="N435" s="2">
        <f>SUMIF('Basin Emissions'!A:A,F435,'Basin Emissions'!B:B)</f>
        <v>1971.6074169999999</v>
      </c>
      <c r="O435" s="8">
        <f t="shared" si="26"/>
        <v>0</v>
      </c>
      <c r="P435" s="7">
        <f>SUMIF('Tool Pneumatics CH4 VOC BTEX'!B:B,A435,'Tool Pneumatics CH4 VOC BTEX'!F:F)</f>
        <v>3.5899999141693102</v>
      </c>
      <c r="Q435" s="14">
        <f t="shared" si="27"/>
        <v>0</v>
      </c>
      <c r="R435" s="16">
        <f>SUMIF('Tool Pneumatics CH4 VOC BTEX'!B:B,A435,'Tool Pneumatics CH4 VOC BTEX'!H:H)*Q435</f>
        <v>0</v>
      </c>
      <c r="S435" s="16">
        <f>SUMIF('Tool Pneumatics CH4 VOC BTEX'!B:B,A435,'Tool Pneumatics CH4 VOC BTEX'!J:J)*Q435</f>
        <v>0</v>
      </c>
      <c r="T435" s="16">
        <f>SUMIF('Tool Pneumatics CH4 VOC BTEX'!B:B,A435,'Tool Pneumatics CH4 VOC BTEX'!L:L)*Q435</f>
        <v>0</v>
      </c>
      <c r="U435" s="16">
        <f>SUMIF('Tool Pneumatics CH4 VOC BTEX'!B:B,A435,'Tool Pneumatics CH4 VOC BTEX'!N:N)*Q435</f>
        <v>0</v>
      </c>
    </row>
    <row r="436" spans="1:21" x14ac:dyDescent="0.25">
      <c r="A436" s="1" t="s">
        <v>2895</v>
      </c>
      <c r="B436" s="1" t="s">
        <v>1546</v>
      </c>
      <c r="C436" s="1" t="s">
        <v>1685</v>
      </c>
      <c r="D436" s="3" t="s">
        <v>2240</v>
      </c>
      <c r="E436" s="3" t="s">
        <v>23961</v>
      </c>
      <c r="F436" s="1" t="s">
        <v>2240</v>
      </c>
      <c r="G436" s="1">
        <v>0</v>
      </c>
      <c r="H436" s="1" t="s">
        <v>27474</v>
      </c>
      <c r="I436" s="1">
        <v>0</v>
      </c>
      <c r="J436" s="1" t="s">
        <v>27474</v>
      </c>
      <c r="K436" s="1">
        <f t="shared" si="24"/>
        <v>0</v>
      </c>
      <c r="L436" s="2">
        <f>SUMIFS('Basin Total Well Counts'!B:B,'Basin Total Well Counts'!A:A,F436)</f>
        <v>0</v>
      </c>
      <c r="M436" s="4">
        <f t="shared" si="25"/>
        <v>0</v>
      </c>
      <c r="N436" s="2">
        <f>SUMIF('Basin Emissions'!A:A,F436,'Basin Emissions'!B:B)</f>
        <v>1897.7414753999999</v>
      </c>
      <c r="O436" s="8">
        <f t="shared" si="26"/>
        <v>0</v>
      </c>
      <c r="P436" s="7">
        <f>SUMIF('Tool Pneumatics CH4 VOC BTEX'!B:B,A436,'Tool Pneumatics CH4 VOC BTEX'!F:F)</f>
        <v>3.5899999141693102</v>
      </c>
      <c r="Q436" s="14">
        <f t="shared" si="27"/>
        <v>0</v>
      </c>
      <c r="R436" s="16">
        <f>SUMIF('Tool Pneumatics CH4 VOC BTEX'!B:B,A436,'Tool Pneumatics CH4 VOC BTEX'!H:H)*Q436</f>
        <v>0</v>
      </c>
      <c r="S436" s="16">
        <f>SUMIF('Tool Pneumatics CH4 VOC BTEX'!B:B,A436,'Tool Pneumatics CH4 VOC BTEX'!J:J)*Q436</f>
        <v>0</v>
      </c>
      <c r="T436" s="16">
        <f>SUMIF('Tool Pneumatics CH4 VOC BTEX'!B:B,A436,'Tool Pneumatics CH4 VOC BTEX'!L:L)*Q436</f>
        <v>0</v>
      </c>
      <c r="U436" s="16">
        <f>SUMIF('Tool Pneumatics CH4 VOC BTEX'!B:B,A436,'Tool Pneumatics CH4 VOC BTEX'!N:N)*Q436</f>
        <v>0</v>
      </c>
    </row>
    <row r="437" spans="1:21" x14ac:dyDescent="0.25">
      <c r="A437" s="1" t="s">
        <v>2896</v>
      </c>
      <c r="B437" s="1" t="s">
        <v>1546</v>
      </c>
      <c r="C437" s="1" t="s">
        <v>2897</v>
      </c>
      <c r="D437" s="3" t="s">
        <v>2240</v>
      </c>
      <c r="E437" s="3" t="s">
        <v>23961</v>
      </c>
      <c r="F437" s="1" t="s">
        <v>2229</v>
      </c>
      <c r="G437" s="1">
        <v>0</v>
      </c>
      <c r="H437" s="1" t="s">
        <v>27474</v>
      </c>
      <c r="I437" s="1">
        <v>0</v>
      </c>
      <c r="J437" s="1" t="s">
        <v>27474</v>
      </c>
      <c r="K437" s="1">
        <f t="shared" si="24"/>
        <v>0</v>
      </c>
      <c r="L437" s="2">
        <f>SUMIFS('Basin Total Well Counts'!B:B,'Basin Total Well Counts'!A:A,F437)</f>
        <v>0</v>
      </c>
      <c r="M437" s="4">
        <f t="shared" si="25"/>
        <v>0</v>
      </c>
      <c r="N437" s="2">
        <f>SUMIF('Basin Emissions'!A:A,F437,'Basin Emissions'!B:B)</f>
        <v>1971.6074169999999</v>
      </c>
      <c r="O437" s="8">
        <f t="shared" si="26"/>
        <v>0</v>
      </c>
      <c r="P437" s="7">
        <f>SUMIF('Tool Pneumatics CH4 VOC BTEX'!B:B,A437,'Tool Pneumatics CH4 VOC BTEX'!F:F)</f>
        <v>3.5899999141693102</v>
      </c>
      <c r="Q437" s="14">
        <f t="shared" si="27"/>
        <v>0</v>
      </c>
      <c r="R437" s="16">
        <f>SUMIF('Tool Pneumatics CH4 VOC BTEX'!B:B,A437,'Tool Pneumatics CH4 VOC BTEX'!H:H)*Q437</f>
        <v>0</v>
      </c>
      <c r="S437" s="16">
        <f>SUMIF('Tool Pneumatics CH4 VOC BTEX'!B:B,A437,'Tool Pneumatics CH4 VOC BTEX'!J:J)*Q437</f>
        <v>0</v>
      </c>
      <c r="T437" s="16">
        <f>SUMIF('Tool Pneumatics CH4 VOC BTEX'!B:B,A437,'Tool Pneumatics CH4 VOC BTEX'!L:L)*Q437</f>
        <v>0</v>
      </c>
      <c r="U437" s="16">
        <f>SUMIF('Tool Pneumatics CH4 VOC BTEX'!B:B,A437,'Tool Pneumatics CH4 VOC BTEX'!N:N)*Q437</f>
        <v>0</v>
      </c>
    </row>
    <row r="438" spans="1:21" x14ac:dyDescent="0.25">
      <c r="A438" s="1" t="s">
        <v>2898</v>
      </c>
      <c r="B438" s="1" t="s">
        <v>1546</v>
      </c>
      <c r="C438" s="1" t="s">
        <v>2899</v>
      </c>
      <c r="D438" s="3" t="s">
        <v>1015</v>
      </c>
      <c r="E438" s="3" t="s">
        <v>23961</v>
      </c>
      <c r="F438" s="1" t="s">
        <v>2229</v>
      </c>
      <c r="G438" s="1">
        <v>0</v>
      </c>
      <c r="H438" s="1" t="s">
        <v>27474</v>
      </c>
      <c r="I438" s="1">
        <v>0</v>
      </c>
      <c r="J438" s="1" t="s">
        <v>27474</v>
      </c>
      <c r="K438" s="1">
        <f t="shared" si="24"/>
        <v>0</v>
      </c>
      <c r="L438" s="2">
        <f>SUMIFS('Basin Total Well Counts'!B:B,'Basin Total Well Counts'!A:A,F438)</f>
        <v>0</v>
      </c>
      <c r="M438" s="4">
        <f t="shared" si="25"/>
        <v>0</v>
      </c>
      <c r="N438" s="2">
        <f>SUMIF('Basin Emissions'!A:A,F438,'Basin Emissions'!B:B)</f>
        <v>1971.6074169999999</v>
      </c>
      <c r="O438" s="8">
        <f t="shared" si="26"/>
        <v>0</v>
      </c>
      <c r="P438" s="7">
        <f>SUMIF('Tool Pneumatics CH4 VOC BTEX'!B:B,A438,'Tool Pneumatics CH4 VOC BTEX'!F:F)</f>
        <v>3.5899999141693102</v>
      </c>
      <c r="Q438" s="14">
        <f t="shared" si="27"/>
        <v>0</v>
      </c>
      <c r="R438" s="16">
        <f>SUMIF('Tool Pneumatics CH4 VOC BTEX'!B:B,A438,'Tool Pneumatics CH4 VOC BTEX'!H:H)*Q438</f>
        <v>0</v>
      </c>
      <c r="S438" s="16">
        <f>SUMIF('Tool Pneumatics CH4 VOC BTEX'!B:B,A438,'Tool Pneumatics CH4 VOC BTEX'!J:J)*Q438</f>
        <v>0</v>
      </c>
      <c r="T438" s="16">
        <f>SUMIF('Tool Pneumatics CH4 VOC BTEX'!B:B,A438,'Tool Pneumatics CH4 VOC BTEX'!L:L)*Q438</f>
        <v>0</v>
      </c>
      <c r="U438" s="16">
        <f>SUMIF('Tool Pneumatics CH4 VOC BTEX'!B:B,A438,'Tool Pneumatics CH4 VOC BTEX'!N:N)*Q438</f>
        <v>0</v>
      </c>
    </row>
    <row r="439" spans="1:21" x14ac:dyDescent="0.25">
      <c r="A439" s="1" t="s">
        <v>2900</v>
      </c>
      <c r="B439" s="1" t="s">
        <v>1546</v>
      </c>
      <c r="C439" s="1" t="s">
        <v>1572</v>
      </c>
      <c r="D439" s="3" t="s">
        <v>2240</v>
      </c>
      <c r="E439" s="3" t="s">
        <v>23961</v>
      </c>
      <c r="F439" s="1" t="s">
        <v>2229</v>
      </c>
      <c r="G439" s="1">
        <v>0</v>
      </c>
      <c r="H439" s="1" t="s">
        <v>27474</v>
      </c>
      <c r="I439" s="1">
        <v>0</v>
      </c>
      <c r="J439" s="1" t="s">
        <v>27474</v>
      </c>
      <c r="K439" s="1">
        <f t="shared" si="24"/>
        <v>0</v>
      </c>
      <c r="L439" s="2">
        <f>SUMIFS('Basin Total Well Counts'!B:B,'Basin Total Well Counts'!A:A,F439)</f>
        <v>0</v>
      </c>
      <c r="M439" s="4">
        <f t="shared" si="25"/>
        <v>0</v>
      </c>
      <c r="N439" s="2">
        <f>SUMIF('Basin Emissions'!A:A,F439,'Basin Emissions'!B:B)</f>
        <v>1971.6074169999999</v>
      </c>
      <c r="O439" s="8">
        <f t="shared" si="26"/>
        <v>0</v>
      </c>
      <c r="P439" s="7">
        <f>SUMIF('Tool Pneumatics CH4 VOC BTEX'!B:B,A439,'Tool Pneumatics CH4 VOC BTEX'!F:F)</f>
        <v>3.5899999141693102</v>
      </c>
      <c r="Q439" s="14">
        <f t="shared" si="27"/>
        <v>0</v>
      </c>
      <c r="R439" s="16">
        <f>SUMIF('Tool Pneumatics CH4 VOC BTEX'!B:B,A439,'Tool Pneumatics CH4 VOC BTEX'!H:H)*Q439</f>
        <v>0</v>
      </c>
      <c r="S439" s="16">
        <f>SUMIF('Tool Pneumatics CH4 VOC BTEX'!B:B,A439,'Tool Pneumatics CH4 VOC BTEX'!J:J)*Q439</f>
        <v>0</v>
      </c>
      <c r="T439" s="16">
        <f>SUMIF('Tool Pneumatics CH4 VOC BTEX'!B:B,A439,'Tool Pneumatics CH4 VOC BTEX'!L:L)*Q439</f>
        <v>0</v>
      </c>
      <c r="U439" s="16">
        <f>SUMIF('Tool Pneumatics CH4 VOC BTEX'!B:B,A439,'Tool Pneumatics CH4 VOC BTEX'!N:N)*Q439</f>
        <v>0</v>
      </c>
    </row>
    <row r="440" spans="1:21" x14ac:dyDescent="0.25">
      <c r="A440" s="1" t="s">
        <v>2901</v>
      </c>
      <c r="B440" s="1" t="s">
        <v>1546</v>
      </c>
      <c r="C440" s="1" t="s">
        <v>2653</v>
      </c>
      <c r="D440" s="3" t="s">
        <v>2229</v>
      </c>
      <c r="E440" s="3" t="s">
        <v>23961</v>
      </c>
      <c r="F440" s="1" t="s">
        <v>2240</v>
      </c>
      <c r="G440" s="1">
        <v>0</v>
      </c>
      <c r="H440" s="1" t="s">
        <v>27474</v>
      </c>
      <c r="I440" s="1">
        <v>0</v>
      </c>
      <c r="J440" s="1" t="s">
        <v>27474</v>
      </c>
      <c r="K440" s="1">
        <f t="shared" si="24"/>
        <v>0</v>
      </c>
      <c r="L440" s="2">
        <f>SUMIFS('Basin Total Well Counts'!B:B,'Basin Total Well Counts'!A:A,F440)</f>
        <v>0</v>
      </c>
      <c r="M440" s="4">
        <f t="shared" si="25"/>
        <v>0</v>
      </c>
      <c r="N440" s="2">
        <f>SUMIF('Basin Emissions'!A:A,F440,'Basin Emissions'!B:B)</f>
        <v>1897.7414753999999</v>
      </c>
      <c r="O440" s="8">
        <f t="shared" si="26"/>
        <v>0</v>
      </c>
      <c r="P440" s="7">
        <f>SUMIF('Tool Pneumatics CH4 VOC BTEX'!B:B,A440,'Tool Pneumatics CH4 VOC BTEX'!F:F)</f>
        <v>3.5899999141693102</v>
      </c>
      <c r="Q440" s="14">
        <f t="shared" si="27"/>
        <v>0</v>
      </c>
      <c r="R440" s="16">
        <f>SUMIF('Tool Pneumatics CH4 VOC BTEX'!B:B,A440,'Tool Pneumatics CH4 VOC BTEX'!H:H)*Q440</f>
        <v>0</v>
      </c>
      <c r="S440" s="16">
        <f>SUMIF('Tool Pneumatics CH4 VOC BTEX'!B:B,A440,'Tool Pneumatics CH4 VOC BTEX'!J:J)*Q440</f>
        <v>0</v>
      </c>
      <c r="T440" s="16">
        <f>SUMIF('Tool Pneumatics CH4 VOC BTEX'!B:B,A440,'Tool Pneumatics CH4 VOC BTEX'!L:L)*Q440</f>
        <v>0</v>
      </c>
      <c r="U440" s="16">
        <f>SUMIF('Tool Pneumatics CH4 VOC BTEX'!B:B,A440,'Tool Pneumatics CH4 VOC BTEX'!N:N)*Q440</f>
        <v>0</v>
      </c>
    </row>
    <row r="441" spans="1:21" x14ac:dyDescent="0.25">
      <c r="A441" s="1" t="s">
        <v>2902</v>
      </c>
      <c r="B441" s="1" t="s">
        <v>1546</v>
      </c>
      <c r="C441" s="1" t="s">
        <v>2903</v>
      </c>
      <c r="D441" s="3" t="s">
        <v>2240</v>
      </c>
      <c r="E441" s="3" t="s">
        <v>23961</v>
      </c>
      <c r="F441" s="1" t="s">
        <v>2229</v>
      </c>
      <c r="G441" s="1">
        <v>0</v>
      </c>
      <c r="H441" s="1" t="s">
        <v>27474</v>
      </c>
      <c r="I441" s="1">
        <v>0</v>
      </c>
      <c r="J441" s="1" t="s">
        <v>27474</v>
      </c>
      <c r="K441" s="1">
        <f t="shared" si="24"/>
        <v>0</v>
      </c>
      <c r="L441" s="2">
        <f>SUMIFS('Basin Total Well Counts'!B:B,'Basin Total Well Counts'!A:A,F441)</f>
        <v>0</v>
      </c>
      <c r="M441" s="4">
        <f t="shared" si="25"/>
        <v>0</v>
      </c>
      <c r="N441" s="2">
        <f>SUMIF('Basin Emissions'!A:A,F441,'Basin Emissions'!B:B)</f>
        <v>1971.6074169999999</v>
      </c>
      <c r="O441" s="8">
        <f t="shared" si="26"/>
        <v>0</v>
      </c>
      <c r="P441" s="7">
        <f>SUMIF('Tool Pneumatics CH4 VOC BTEX'!B:B,A441,'Tool Pneumatics CH4 VOC BTEX'!F:F)</f>
        <v>3.5899999141693102</v>
      </c>
      <c r="Q441" s="14">
        <f t="shared" si="27"/>
        <v>0</v>
      </c>
      <c r="R441" s="16">
        <f>SUMIF('Tool Pneumatics CH4 VOC BTEX'!B:B,A441,'Tool Pneumatics CH4 VOC BTEX'!H:H)*Q441</f>
        <v>0</v>
      </c>
      <c r="S441" s="16">
        <f>SUMIF('Tool Pneumatics CH4 VOC BTEX'!B:B,A441,'Tool Pneumatics CH4 VOC BTEX'!J:J)*Q441</f>
        <v>0</v>
      </c>
      <c r="T441" s="16">
        <f>SUMIF('Tool Pneumatics CH4 VOC BTEX'!B:B,A441,'Tool Pneumatics CH4 VOC BTEX'!L:L)*Q441</f>
        <v>0</v>
      </c>
      <c r="U441" s="16">
        <f>SUMIF('Tool Pneumatics CH4 VOC BTEX'!B:B,A441,'Tool Pneumatics CH4 VOC BTEX'!N:N)*Q441</f>
        <v>0</v>
      </c>
    </row>
    <row r="442" spans="1:21" x14ac:dyDescent="0.25">
      <c r="A442" s="1" t="s">
        <v>2904</v>
      </c>
      <c r="B442" s="1" t="s">
        <v>1546</v>
      </c>
      <c r="C442" s="1" t="s">
        <v>2905</v>
      </c>
      <c r="D442" s="3" t="s">
        <v>2229</v>
      </c>
      <c r="E442" s="3" t="s">
        <v>23961</v>
      </c>
      <c r="F442" s="1" t="s">
        <v>2229</v>
      </c>
      <c r="G442" s="1">
        <v>0</v>
      </c>
      <c r="H442" s="1" t="s">
        <v>27474</v>
      </c>
      <c r="I442" s="1">
        <v>0</v>
      </c>
      <c r="J442" s="1" t="s">
        <v>27474</v>
      </c>
      <c r="K442" s="1">
        <f t="shared" si="24"/>
        <v>0</v>
      </c>
      <c r="L442" s="2">
        <f>SUMIFS('Basin Total Well Counts'!B:B,'Basin Total Well Counts'!A:A,F442)</f>
        <v>0</v>
      </c>
      <c r="M442" s="4">
        <f t="shared" si="25"/>
        <v>0</v>
      </c>
      <c r="N442" s="2">
        <f>SUMIF('Basin Emissions'!A:A,F442,'Basin Emissions'!B:B)</f>
        <v>1971.6074169999999</v>
      </c>
      <c r="O442" s="8">
        <f t="shared" si="26"/>
        <v>0</v>
      </c>
      <c r="P442" s="7">
        <f>SUMIF('Tool Pneumatics CH4 VOC BTEX'!B:B,A442,'Tool Pneumatics CH4 VOC BTEX'!F:F)</f>
        <v>3.5899999141693102</v>
      </c>
      <c r="Q442" s="14">
        <f t="shared" si="27"/>
        <v>0</v>
      </c>
      <c r="R442" s="16">
        <f>SUMIF('Tool Pneumatics CH4 VOC BTEX'!B:B,A442,'Tool Pneumatics CH4 VOC BTEX'!H:H)*Q442</f>
        <v>0</v>
      </c>
      <c r="S442" s="16">
        <f>SUMIF('Tool Pneumatics CH4 VOC BTEX'!B:B,A442,'Tool Pneumatics CH4 VOC BTEX'!J:J)*Q442</f>
        <v>0</v>
      </c>
      <c r="T442" s="16">
        <f>SUMIF('Tool Pneumatics CH4 VOC BTEX'!B:B,A442,'Tool Pneumatics CH4 VOC BTEX'!L:L)*Q442</f>
        <v>0</v>
      </c>
      <c r="U442" s="16">
        <f>SUMIF('Tool Pneumatics CH4 VOC BTEX'!B:B,A442,'Tool Pneumatics CH4 VOC BTEX'!N:N)*Q442</f>
        <v>0</v>
      </c>
    </row>
    <row r="443" spans="1:21" x14ac:dyDescent="0.25">
      <c r="A443" s="1" t="s">
        <v>2906</v>
      </c>
      <c r="B443" s="1" t="s">
        <v>1546</v>
      </c>
      <c r="C443" s="1" t="s">
        <v>2907</v>
      </c>
      <c r="D443" s="3" t="s">
        <v>2229</v>
      </c>
      <c r="E443" s="3" t="s">
        <v>23961</v>
      </c>
      <c r="F443" s="1" t="s">
        <v>2240</v>
      </c>
      <c r="G443" s="1">
        <v>0</v>
      </c>
      <c r="H443" s="1" t="s">
        <v>27474</v>
      </c>
      <c r="I443" s="1">
        <v>0</v>
      </c>
      <c r="J443" s="1" t="s">
        <v>27474</v>
      </c>
      <c r="K443" s="1">
        <f t="shared" si="24"/>
        <v>0</v>
      </c>
      <c r="L443" s="2">
        <f>SUMIFS('Basin Total Well Counts'!B:B,'Basin Total Well Counts'!A:A,F443)</f>
        <v>0</v>
      </c>
      <c r="M443" s="4">
        <f t="shared" si="25"/>
        <v>0</v>
      </c>
      <c r="N443" s="2">
        <f>SUMIF('Basin Emissions'!A:A,F443,'Basin Emissions'!B:B)</f>
        <v>1897.7414753999999</v>
      </c>
      <c r="O443" s="8">
        <f t="shared" si="26"/>
        <v>0</v>
      </c>
      <c r="P443" s="7">
        <f>SUMIF('Tool Pneumatics CH4 VOC BTEX'!B:B,A443,'Tool Pneumatics CH4 VOC BTEX'!F:F)</f>
        <v>3.5899999141693102</v>
      </c>
      <c r="Q443" s="14">
        <f t="shared" si="27"/>
        <v>0</v>
      </c>
      <c r="R443" s="16">
        <f>SUMIF('Tool Pneumatics CH4 VOC BTEX'!B:B,A443,'Tool Pneumatics CH4 VOC BTEX'!H:H)*Q443</f>
        <v>0</v>
      </c>
      <c r="S443" s="16">
        <f>SUMIF('Tool Pneumatics CH4 VOC BTEX'!B:B,A443,'Tool Pneumatics CH4 VOC BTEX'!J:J)*Q443</f>
        <v>0</v>
      </c>
      <c r="T443" s="16">
        <f>SUMIF('Tool Pneumatics CH4 VOC BTEX'!B:B,A443,'Tool Pneumatics CH4 VOC BTEX'!L:L)*Q443</f>
        <v>0</v>
      </c>
      <c r="U443" s="16">
        <f>SUMIF('Tool Pneumatics CH4 VOC BTEX'!B:B,A443,'Tool Pneumatics CH4 VOC BTEX'!N:N)*Q443</f>
        <v>0</v>
      </c>
    </row>
    <row r="444" spans="1:21" x14ac:dyDescent="0.25">
      <c r="A444" s="1" t="s">
        <v>2908</v>
      </c>
      <c r="B444" s="1" t="s">
        <v>1546</v>
      </c>
      <c r="C444" s="1" t="s">
        <v>1834</v>
      </c>
      <c r="D444" s="3" t="s">
        <v>2229</v>
      </c>
      <c r="E444" s="3" t="s">
        <v>23961</v>
      </c>
      <c r="F444" s="1" t="s">
        <v>2240</v>
      </c>
      <c r="G444" s="1">
        <v>0</v>
      </c>
      <c r="H444" s="1" t="s">
        <v>27474</v>
      </c>
      <c r="I444" s="1">
        <v>0</v>
      </c>
      <c r="J444" s="1" t="s">
        <v>27474</v>
      </c>
      <c r="K444" s="1">
        <f t="shared" si="24"/>
        <v>0</v>
      </c>
      <c r="L444" s="2">
        <f>SUMIFS('Basin Total Well Counts'!B:B,'Basin Total Well Counts'!A:A,F444)</f>
        <v>0</v>
      </c>
      <c r="M444" s="4">
        <f t="shared" si="25"/>
        <v>0</v>
      </c>
      <c r="N444" s="2">
        <f>SUMIF('Basin Emissions'!A:A,F444,'Basin Emissions'!B:B)</f>
        <v>1897.7414753999999</v>
      </c>
      <c r="O444" s="8">
        <f t="shared" si="26"/>
        <v>0</v>
      </c>
      <c r="P444" s="7">
        <f>SUMIF('Tool Pneumatics CH4 VOC BTEX'!B:B,A444,'Tool Pneumatics CH4 VOC BTEX'!F:F)</f>
        <v>3.5899999141693102</v>
      </c>
      <c r="Q444" s="14">
        <f t="shared" si="27"/>
        <v>0</v>
      </c>
      <c r="R444" s="16">
        <f>SUMIF('Tool Pneumatics CH4 VOC BTEX'!B:B,A444,'Tool Pneumatics CH4 VOC BTEX'!H:H)*Q444</f>
        <v>0</v>
      </c>
      <c r="S444" s="16">
        <f>SUMIF('Tool Pneumatics CH4 VOC BTEX'!B:B,A444,'Tool Pneumatics CH4 VOC BTEX'!J:J)*Q444</f>
        <v>0</v>
      </c>
      <c r="T444" s="16">
        <f>SUMIF('Tool Pneumatics CH4 VOC BTEX'!B:B,A444,'Tool Pneumatics CH4 VOC BTEX'!L:L)*Q444</f>
        <v>0</v>
      </c>
      <c r="U444" s="16">
        <f>SUMIF('Tool Pneumatics CH4 VOC BTEX'!B:B,A444,'Tool Pneumatics CH4 VOC BTEX'!N:N)*Q444</f>
        <v>0</v>
      </c>
    </row>
    <row r="445" spans="1:21" x14ac:dyDescent="0.25">
      <c r="A445" s="1" t="s">
        <v>2909</v>
      </c>
      <c r="B445" s="1" t="s">
        <v>1546</v>
      </c>
      <c r="C445" s="1" t="s">
        <v>2014</v>
      </c>
      <c r="D445" s="3" t="s">
        <v>2229</v>
      </c>
      <c r="E445" s="3" t="s">
        <v>23961</v>
      </c>
      <c r="F445" s="1" t="s">
        <v>1015</v>
      </c>
      <c r="G445" s="1">
        <v>0</v>
      </c>
      <c r="H445" s="1" t="s">
        <v>27474</v>
      </c>
      <c r="I445" s="1">
        <v>0</v>
      </c>
      <c r="J445" s="1" t="s">
        <v>27474</v>
      </c>
      <c r="K445" s="1">
        <f t="shared" si="24"/>
        <v>0</v>
      </c>
      <c r="L445" s="2">
        <f>SUMIFS('Basin Total Well Counts'!B:B,'Basin Total Well Counts'!A:A,F445)</f>
        <v>100308</v>
      </c>
      <c r="M445" s="4">
        <f t="shared" si="25"/>
        <v>0</v>
      </c>
      <c r="N445" s="2">
        <f>SUMIF('Basin Emissions'!A:A,F445,'Basin Emissions'!B:B)</f>
        <v>7867.8947644</v>
      </c>
      <c r="O445" s="8">
        <f t="shared" si="26"/>
        <v>0</v>
      </c>
      <c r="P445" s="7">
        <f>SUMIF('Tool Pneumatics CH4 VOC BTEX'!B:B,A445,'Tool Pneumatics CH4 VOC BTEX'!F:F)</f>
        <v>3.5899999141693102</v>
      </c>
      <c r="Q445" s="14">
        <f t="shared" si="27"/>
        <v>0</v>
      </c>
      <c r="R445" s="16">
        <f>SUMIF('Tool Pneumatics CH4 VOC BTEX'!B:B,A445,'Tool Pneumatics CH4 VOC BTEX'!H:H)*Q445</f>
        <v>0</v>
      </c>
      <c r="S445" s="16">
        <f>SUMIF('Tool Pneumatics CH4 VOC BTEX'!B:B,A445,'Tool Pneumatics CH4 VOC BTEX'!J:J)*Q445</f>
        <v>0</v>
      </c>
      <c r="T445" s="16">
        <f>SUMIF('Tool Pneumatics CH4 VOC BTEX'!B:B,A445,'Tool Pneumatics CH4 VOC BTEX'!L:L)*Q445</f>
        <v>0</v>
      </c>
      <c r="U445" s="16">
        <f>SUMIF('Tool Pneumatics CH4 VOC BTEX'!B:B,A445,'Tool Pneumatics CH4 VOC BTEX'!N:N)*Q445</f>
        <v>0</v>
      </c>
    </row>
    <row r="446" spans="1:21" x14ac:dyDescent="0.25">
      <c r="A446" s="1" t="s">
        <v>2910</v>
      </c>
      <c r="B446" s="1" t="s">
        <v>1546</v>
      </c>
      <c r="C446" s="1" t="s">
        <v>2911</v>
      </c>
      <c r="D446" s="3" t="s">
        <v>2240</v>
      </c>
      <c r="E446" s="3" t="s">
        <v>23961</v>
      </c>
      <c r="F446" s="1" t="s">
        <v>2240</v>
      </c>
      <c r="G446" s="1">
        <v>0</v>
      </c>
      <c r="H446" s="1" t="s">
        <v>27474</v>
      </c>
      <c r="I446" s="1">
        <v>0</v>
      </c>
      <c r="J446" s="1" t="s">
        <v>27474</v>
      </c>
      <c r="K446" s="1">
        <f t="shared" si="24"/>
        <v>0</v>
      </c>
      <c r="L446" s="2">
        <f>SUMIFS('Basin Total Well Counts'!B:B,'Basin Total Well Counts'!A:A,F446)</f>
        <v>0</v>
      </c>
      <c r="M446" s="4">
        <f t="shared" si="25"/>
        <v>0</v>
      </c>
      <c r="N446" s="2">
        <f>SUMIF('Basin Emissions'!A:A,F446,'Basin Emissions'!B:B)</f>
        <v>1897.7414753999999</v>
      </c>
      <c r="O446" s="8">
        <f t="shared" si="26"/>
        <v>0</v>
      </c>
      <c r="P446" s="7">
        <f>SUMIF('Tool Pneumatics CH4 VOC BTEX'!B:B,A446,'Tool Pneumatics CH4 VOC BTEX'!F:F)</f>
        <v>3.5899999141693102</v>
      </c>
      <c r="Q446" s="14">
        <f t="shared" si="27"/>
        <v>0</v>
      </c>
      <c r="R446" s="16">
        <f>SUMIF('Tool Pneumatics CH4 VOC BTEX'!B:B,A446,'Tool Pneumatics CH4 VOC BTEX'!H:H)*Q446</f>
        <v>0</v>
      </c>
      <c r="S446" s="16">
        <f>SUMIF('Tool Pneumatics CH4 VOC BTEX'!B:B,A446,'Tool Pneumatics CH4 VOC BTEX'!J:J)*Q446</f>
        <v>0</v>
      </c>
      <c r="T446" s="16">
        <f>SUMIF('Tool Pneumatics CH4 VOC BTEX'!B:B,A446,'Tool Pneumatics CH4 VOC BTEX'!L:L)*Q446</f>
        <v>0</v>
      </c>
      <c r="U446" s="16">
        <f>SUMIF('Tool Pneumatics CH4 VOC BTEX'!B:B,A446,'Tool Pneumatics CH4 VOC BTEX'!N:N)*Q446</f>
        <v>0</v>
      </c>
    </row>
    <row r="447" spans="1:21" x14ac:dyDescent="0.25">
      <c r="A447" s="1" t="s">
        <v>2912</v>
      </c>
      <c r="B447" s="1" t="s">
        <v>1546</v>
      </c>
      <c r="C447" s="1" t="s">
        <v>1813</v>
      </c>
      <c r="D447" s="3" t="s">
        <v>1015</v>
      </c>
      <c r="E447" s="3" t="s">
        <v>23961</v>
      </c>
      <c r="F447" s="1" t="s">
        <v>2240</v>
      </c>
      <c r="G447" s="1">
        <v>0</v>
      </c>
      <c r="H447" s="1" t="s">
        <v>27474</v>
      </c>
      <c r="I447" s="1">
        <v>0</v>
      </c>
      <c r="J447" s="1" t="s">
        <v>27474</v>
      </c>
      <c r="K447" s="1">
        <f t="shared" si="24"/>
        <v>0</v>
      </c>
      <c r="L447" s="2">
        <f>SUMIFS('Basin Total Well Counts'!B:B,'Basin Total Well Counts'!A:A,F447)</f>
        <v>0</v>
      </c>
      <c r="M447" s="4">
        <f t="shared" si="25"/>
        <v>0</v>
      </c>
      <c r="N447" s="2">
        <f>SUMIF('Basin Emissions'!A:A,F447,'Basin Emissions'!B:B)</f>
        <v>1897.7414753999999</v>
      </c>
      <c r="O447" s="8">
        <f t="shared" si="26"/>
        <v>0</v>
      </c>
      <c r="P447" s="7">
        <f>SUMIF('Tool Pneumatics CH4 VOC BTEX'!B:B,A447,'Tool Pneumatics CH4 VOC BTEX'!F:F)</f>
        <v>3.5899999141693102</v>
      </c>
      <c r="Q447" s="14">
        <f t="shared" si="27"/>
        <v>0</v>
      </c>
      <c r="R447" s="16">
        <f>SUMIF('Tool Pneumatics CH4 VOC BTEX'!B:B,A447,'Tool Pneumatics CH4 VOC BTEX'!H:H)*Q447</f>
        <v>0</v>
      </c>
      <c r="S447" s="16">
        <f>SUMIF('Tool Pneumatics CH4 VOC BTEX'!B:B,A447,'Tool Pneumatics CH4 VOC BTEX'!J:J)*Q447</f>
        <v>0</v>
      </c>
      <c r="T447" s="16">
        <f>SUMIF('Tool Pneumatics CH4 VOC BTEX'!B:B,A447,'Tool Pneumatics CH4 VOC BTEX'!L:L)*Q447</f>
        <v>0</v>
      </c>
      <c r="U447" s="16">
        <f>SUMIF('Tool Pneumatics CH4 VOC BTEX'!B:B,A447,'Tool Pneumatics CH4 VOC BTEX'!N:N)*Q447</f>
        <v>0</v>
      </c>
    </row>
    <row r="448" spans="1:21" x14ac:dyDescent="0.25">
      <c r="A448" s="1" t="s">
        <v>2913</v>
      </c>
      <c r="B448" s="1" t="s">
        <v>1546</v>
      </c>
      <c r="C448" s="1" t="s">
        <v>1673</v>
      </c>
      <c r="D448" s="3" t="s">
        <v>2229</v>
      </c>
      <c r="E448" s="3" t="s">
        <v>23961</v>
      </c>
      <c r="F448" s="1" t="s">
        <v>2240</v>
      </c>
      <c r="G448" s="1">
        <v>0</v>
      </c>
      <c r="H448" s="1" t="s">
        <v>27474</v>
      </c>
      <c r="I448" s="1">
        <v>0</v>
      </c>
      <c r="J448" s="1" t="s">
        <v>27474</v>
      </c>
      <c r="K448" s="1">
        <f t="shared" si="24"/>
        <v>0</v>
      </c>
      <c r="L448" s="2">
        <f>SUMIFS('Basin Total Well Counts'!B:B,'Basin Total Well Counts'!A:A,F448)</f>
        <v>0</v>
      </c>
      <c r="M448" s="4">
        <f t="shared" si="25"/>
        <v>0</v>
      </c>
      <c r="N448" s="2">
        <f>SUMIF('Basin Emissions'!A:A,F448,'Basin Emissions'!B:B)</f>
        <v>1897.7414753999999</v>
      </c>
      <c r="O448" s="8">
        <f t="shared" si="26"/>
        <v>0</v>
      </c>
      <c r="P448" s="7">
        <f>SUMIF('Tool Pneumatics CH4 VOC BTEX'!B:B,A448,'Tool Pneumatics CH4 VOC BTEX'!F:F)</f>
        <v>3.5899999141693102</v>
      </c>
      <c r="Q448" s="14">
        <f t="shared" si="27"/>
        <v>0</v>
      </c>
      <c r="R448" s="16">
        <f>SUMIF('Tool Pneumatics CH4 VOC BTEX'!B:B,A448,'Tool Pneumatics CH4 VOC BTEX'!H:H)*Q448</f>
        <v>0</v>
      </c>
      <c r="S448" s="16">
        <f>SUMIF('Tool Pneumatics CH4 VOC BTEX'!B:B,A448,'Tool Pneumatics CH4 VOC BTEX'!J:J)*Q448</f>
        <v>0</v>
      </c>
      <c r="T448" s="16">
        <f>SUMIF('Tool Pneumatics CH4 VOC BTEX'!B:B,A448,'Tool Pneumatics CH4 VOC BTEX'!L:L)*Q448</f>
        <v>0</v>
      </c>
      <c r="U448" s="16">
        <f>SUMIF('Tool Pneumatics CH4 VOC BTEX'!B:B,A448,'Tool Pneumatics CH4 VOC BTEX'!N:N)*Q448</f>
        <v>0</v>
      </c>
    </row>
    <row r="449" spans="1:21" x14ac:dyDescent="0.25">
      <c r="A449" s="1" t="s">
        <v>2914</v>
      </c>
      <c r="B449" s="1" t="s">
        <v>1546</v>
      </c>
      <c r="C449" s="1" t="s">
        <v>2915</v>
      </c>
      <c r="D449" s="3" t="s">
        <v>2240</v>
      </c>
      <c r="E449" s="3" t="s">
        <v>23961</v>
      </c>
      <c r="F449" s="1" t="s">
        <v>2240</v>
      </c>
      <c r="G449" s="1">
        <v>0</v>
      </c>
      <c r="H449" s="1" t="s">
        <v>27474</v>
      </c>
      <c r="I449" s="1">
        <v>0</v>
      </c>
      <c r="J449" s="1" t="s">
        <v>27474</v>
      </c>
      <c r="K449" s="1">
        <f t="shared" si="24"/>
        <v>0</v>
      </c>
      <c r="L449" s="2">
        <f>SUMIFS('Basin Total Well Counts'!B:B,'Basin Total Well Counts'!A:A,F449)</f>
        <v>0</v>
      </c>
      <c r="M449" s="4">
        <f t="shared" si="25"/>
        <v>0</v>
      </c>
      <c r="N449" s="2">
        <f>SUMIF('Basin Emissions'!A:A,F449,'Basin Emissions'!B:B)</f>
        <v>1897.7414753999999</v>
      </c>
      <c r="O449" s="8">
        <f t="shared" si="26"/>
        <v>0</v>
      </c>
      <c r="P449" s="7">
        <f>SUMIF('Tool Pneumatics CH4 VOC BTEX'!B:B,A449,'Tool Pneumatics CH4 VOC BTEX'!F:F)</f>
        <v>3.5899999141693102</v>
      </c>
      <c r="Q449" s="14">
        <f t="shared" si="27"/>
        <v>0</v>
      </c>
      <c r="R449" s="16">
        <f>SUMIF('Tool Pneumatics CH4 VOC BTEX'!B:B,A449,'Tool Pneumatics CH4 VOC BTEX'!H:H)*Q449</f>
        <v>0</v>
      </c>
      <c r="S449" s="16">
        <f>SUMIF('Tool Pneumatics CH4 VOC BTEX'!B:B,A449,'Tool Pneumatics CH4 VOC BTEX'!J:J)*Q449</f>
        <v>0</v>
      </c>
      <c r="T449" s="16">
        <f>SUMIF('Tool Pneumatics CH4 VOC BTEX'!B:B,A449,'Tool Pneumatics CH4 VOC BTEX'!L:L)*Q449</f>
        <v>0</v>
      </c>
      <c r="U449" s="16">
        <f>SUMIF('Tool Pneumatics CH4 VOC BTEX'!B:B,A449,'Tool Pneumatics CH4 VOC BTEX'!N:N)*Q449</f>
        <v>0</v>
      </c>
    </row>
    <row r="450" spans="1:21" x14ac:dyDescent="0.25">
      <c r="A450" s="1" t="s">
        <v>2916</v>
      </c>
      <c r="B450" s="1" t="s">
        <v>1546</v>
      </c>
      <c r="C450" s="1" t="s">
        <v>2917</v>
      </c>
      <c r="D450" s="3" t="s">
        <v>2229</v>
      </c>
      <c r="E450" s="3" t="s">
        <v>23961</v>
      </c>
      <c r="F450" s="1" t="s">
        <v>2229</v>
      </c>
      <c r="G450" s="1">
        <v>0</v>
      </c>
      <c r="H450" s="1" t="s">
        <v>27474</v>
      </c>
      <c r="I450" s="1">
        <v>0</v>
      </c>
      <c r="J450" s="1" t="s">
        <v>27474</v>
      </c>
      <c r="K450" s="1">
        <f t="shared" ref="K450:K513" si="28">+I450+G450</f>
        <v>0</v>
      </c>
      <c r="L450" s="2">
        <f>SUMIFS('Basin Total Well Counts'!B:B,'Basin Total Well Counts'!A:A,F450)</f>
        <v>0</v>
      </c>
      <c r="M450" s="4">
        <f t="shared" ref="M450:M513" si="29">IFERROR(+K450/L450,0)</f>
        <v>0</v>
      </c>
      <c r="N450" s="2">
        <f>SUMIF('Basin Emissions'!A:A,F450,'Basin Emissions'!B:B)</f>
        <v>1971.6074169999999</v>
      </c>
      <c r="O450" s="8">
        <f t="shared" ref="O450:O513" si="30">+N450*M450</f>
        <v>0</v>
      </c>
      <c r="P450" s="7">
        <f>SUMIF('Tool Pneumatics CH4 VOC BTEX'!B:B,A450,'Tool Pneumatics CH4 VOC BTEX'!F:F)</f>
        <v>3.5899999141693102</v>
      </c>
      <c r="Q450" s="14">
        <f t="shared" ref="Q450:Q513" si="31">IFERROR(O450/P450,0)*(2204.6/2000)</f>
        <v>0</v>
      </c>
      <c r="R450" s="16">
        <f>SUMIF('Tool Pneumatics CH4 VOC BTEX'!B:B,A450,'Tool Pneumatics CH4 VOC BTEX'!H:H)*Q450</f>
        <v>0</v>
      </c>
      <c r="S450" s="16">
        <f>SUMIF('Tool Pneumatics CH4 VOC BTEX'!B:B,A450,'Tool Pneumatics CH4 VOC BTEX'!J:J)*Q450</f>
        <v>0</v>
      </c>
      <c r="T450" s="16">
        <f>SUMIF('Tool Pneumatics CH4 VOC BTEX'!B:B,A450,'Tool Pneumatics CH4 VOC BTEX'!L:L)*Q450</f>
        <v>0</v>
      </c>
      <c r="U450" s="16">
        <f>SUMIF('Tool Pneumatics CH4 VOC BTEX'!B:B,A450,'Tool Pneumatics CH4 VOC BTEX'!N:N)*Q450</f>
        <v>0</v>
      </c>
    </row>
    <row r="451" spans="1:21" x14ac:dyDescent="0.25">
      <c r="A451" s="1" t="s">
        <v>2918</v>
      </c>
      <c r="B451" s="1" t="s">
        <v>1546</v>
      </c>
      <c r="C451" s="1" t="s">
        <v>2919</v>
      </c>
      <c r="D451" s="3" t="s">
        <v>2229</v>
      </c>
      <c r="E451" s="3" t="s">
        <v>23961</v>
      </c>
      <c r="F451" s="1" t="s">
        <v>2229</v>
      </c>
      <c r="G451" s="1">
        <v>0</v>
      </c>
      <c r="H451" s="1" t="s">
        <v>27474</v>
      </c>
      <c r="I451" s="1">
        <v>0</v>
      </c>
      <c r="J451" s="1" t="s">
        <v>27474</v>
      </c>
      <c r="K451" s="1">
        <f t="shared" si="28"/>
        <v>0</v>
      </c>
      <c r="L451" s="2">
        <f>SUMIFS('Basin Total Well Counts'!B:B,'Basin Total Well Counts'!A:A,F451)</f>
        <v>0</v>
      </c>
      <c r="M451" s="4">
        <f t="shared" si="29"/>
        <v>0</v>
      </c>
      <c r="N451" s="2">
        <f>SUMIF('Basin Emissions'!A:A,F451,'Basin Emissions'!B:B)</f>
        <v>1971.6074169999999</v>
      </c>
      <c r="O451" s="8">
        <f t="shared" si="30"/>
        <v>0</v>
      </c>
      <c r="P451" s="7">
        <f>SUMIF('Tool Pneumatics CH4 VOC BTEX'!B:B,A451,'Tool Pneumatics CH4 VOC BTEX'!F:F)</f>
        <v>3.5899999141693102</v>
      </c>
      <c r="Q451" s="14">
        <f t="shared" si="31"/>
        <v>0</v>
      </c>
      <c r="R451" s="16">
        <f>SUMIF('Tool Pneumatics CH4 VOC BTEX'!B:B,A451,'Tool Pneumatics CH4 VOC BTEX'!H:H)*Q451</f>
        <v>0</v>
      </c>
      <c r="S451" s="16">
        <f>SUMIF('Tool Pneumatics CH4 VOC BTEX'!B:B,A451,'Tool Pneumatics CH4 VOC BTEX'!J:J)*Q451</f>
        <v>0</v>
      </c>
      <c r="T451" s="16">
        <f>SUMIF('Tool Pneumatics CH4 VOC BTEX'!B:B,A451,'Tool Pneumatics CH4 VOC BTEX'!L:L)*Q451</f>
        <v>0</v>
      </c>
      <c r="U451" s="16">
        <f>SUMIF('Tool Pneumatics CH4 VOC BTEX'!B:B,A451,'Tool Pneumatics CH4 VOC BTEX'!N:N)*Q451</f>
        <v>0</v>
      </c>
    </row>
    <row r="452" spans="1:21" x14ac:dyDescent="0.25">
      <c r="A452" s="1" t="s">
        <v>2920</v>
      </c>
      <c r="B452" s="1" t="s">
        <v>1546</v>
      </c>
      <c r="C452" s="1" t="s">
        <v>1568</v>
      </c>
      <c r="D452" s="3" t="s">
        <v>2316</v>
      </c>
      <c r="E452" s="3" t="s">
        <v>23961</v>
      </c>
      <c r="F452" s="1" t="s">
        <v>1015</v>
      </c>
      <c r="G452" s="1">
        <v>0</v>
      </c>
      <c r="H452" s="1" t="s">
        <v>27474</v>
      </c>
      <c r="I452" s="1">
        <v>0</v>
      </c>
      <c r="J452" s="1" t="s">
        <v>27474</v>
      </c>
      <c r="K452" s="1">
        <f t="shared" si="28"/>
        <v>0</v>
      </c>
      <c r="L452" s="2">
        <f>SUMIFS('Basin Total Well Counts'!B:B,'Basin Total Well Counts'!A:A,F452)</f>
        <v>100308</v>
      </c>
      <c r="M452" s="4">
        <f t="shared" si="29"/>
        <v>0</v>
      </c>
      <c r="N452" s="2">
        <f>SUMIF('Basin Emissions'!A:A,F452,'Basin Emissions'!B:B)</f>
        <v>7867.8947644</v>
      </c>
      <c r="O452" s="8">
        <f t="shared" si="30"/>
        <v>0</v>
      </c>
      <c r="P452" s="7">
        <f>SUMIF('Tool Pneumatics CH4 VOC BTEX'!B:B,A452,'Tool Pneumatics CH4 VOC BTEX'!F:F)</f>
        <v>3.5899999141693102</v>
      </c>
      <c r="Q452" s="14">
        <f t="shared" si="31"/>
        <v>0</v>
      </c>
      <c r="R452" s="16">
        <f>SUMIF('Tool Pneumatics CH4 VOC BTEX'!B:B,A452,'Tool Pneumatics CH4 VOC BTEX'!H:H)*Q452</f>
        <v>0</v>
      </c>
      <c r="S452" s="16">
        <f>SUMIF('Tool Pneumatics CH4 VOC BTEX'!B:B,A452,'Tool Pneumatics CH4 VOC BTEX'!J:J)*Q452</f>
        <v>0</v>
      </c>
      <c r="T452" s="16">
        <f>SUMIF('Tool Pneumatics CH4 VOC BTEX'!B:B,A452,'Tool Pneumatics CH4 VOC BTEX'!L:L)*Q452</f>
        <v>0</v>
      </c>
      <c r="U452" s="16">
        <f>SUMIF('Tool Pneumatics CH4 VOC BTEX'!B:B,A452,'Tool Pneumatics CH4 VOC BTEX'!N:N)*Q452</f>
        <v>0</v>
      </c>
    </row>
    <row r="453" spans="1:21" x14ac:dyDescent="0.25">
      <c r="A453" s="1" t="s">
        <v>2921</v>
      </c>
      <c r="B453" s="1" t="s">
        <v>1546</v>
      </c>
      <c r="C453" s="1" t="s">
        <v>2922</v>
      </c>
      <c r="D453" s="3" t="s">
        <v>2316</v>
      </c>
      <c r="E453" s="3" t="s">
        <v>23961</v>
      </c>
      <c r="F453" s="1" t="s">
        <v>2229</v>
      </c>
      <c r="G453" s="1">
        <v>0</v>
      </c>
      <c r="H453" s="1" t="s">
        <v>27474</v>
      </c>
      <c r="I453" s="1">
        <v>0</v>
      </c>
      <c r="J453" s="1" t="s">
        <v>27474</v>
      </c>
      <c r="K453" s="1">
        <f t="shared" si="28"/>
        <v>0</v>
      </c>
      <c r="L453" s="2">
        <f>SUMIFS('Basin Total Well Counts'!B:B,'Basin Total Well Counts'!A:A,F453)</f>
        <v>0</v>
      </c>
      <c r="M453" s="4">
        <f t="shared" si="29"/>
        <v>0</v>
      </c>
      <c r="N453" s="2">
        <f>SUMIF('Basin Emissions'!A:A,F453,'Basin Emissions'!B:B)</f>
        <v>1971.6074169999999</v>
      </c>
      <c r="O453" s="8">
        <f t="shared" si="30"/>
        <v>0</v>
      </c>
      <c r="P453" s="7">
        <f>SUMIF('Tool Pneumatics CH4 VOC BTEX'!B:B,A453,'Tool Pneumatics CH4 VOC BTEX'!F:F)</f>
        <v>3.5899999141693102</v>
      </c>
      <c r="Q453" s="14">
        <f t="shared" si="31"/>
        <v>0</v>
      </c>
      <c r="R453" s="16">
        <f>SUMIF('Tool Pneumatics CH4 VOC BTEX'!B:B,A453,'Tool Pneumatics CH4 VOC BTEX'!H:H)*Q453</f>
        <v>0</v>
      </c>
      <c r="S453" s="16">
        <f>SUMIF('Tool Pneumatics CH4 VOC BTEX'!B:B,A453,'Tool Pneumatics CH4 VOC BTEX'!J:J)*Q453</f>
        <v>0</v>
      </c>
      <c r="T453" s="16">
        <f>SUMIF('Tool Pneumatics CH4 VOC BTEX'!B:B,A453,'Tool Pneumatics CH4 VOC BTEX'!L:L)*Q453</f>
        <v>0</v>
      </c>
      <c r="U453" s="16">
        <f>SUMIF('Tool Pneumatics CH4 VOC BTEX'!B:B,A453,'Tool Pneumatics CH4 VOC BTEX'!N:N)*Q453</f>
        <v>0</v>
      </c>
    </row>
    <row r="454" spans="1:21" x14ac:dyDescent="0.25">
      <c r="A454" s="1" t="s">
        <v>2923</v>
      </c>
      <c r="B454" s="1" t="s">
        <v>1546</v>
      </c>
      <c r="C454" s="1" t="s">
        <v>1737</v>
      </c>
      <c r="D454" s="3" t="s">
        <v>2316</v>
      </c>
      <c r="E454" s="3" t="s">
        <v>23961</v>
      </c>
      <c r="F454" s="1" t="s">
        <v>2240</v>
      </c>
      <c r="G454" s="1">
        <v>0</v>
      </c>
      <c r="H454" s="1" t="s">
        <v>27474</v>
      </c>
      <c r="I454" s="1">
        <v>0</v>
      </c>
      <c r="J454" s="1" t="s">
        <v>27474</v>
      </c>
      <c r="K454" s="1">
        <f t="shared" si="28"/>
        <v>0</v>
      </c>
      <c r="L454" s="2">
        <f>SUMIFS('Basin Total Well Counts'!B:B,'Basin Total Well Counts'!A:A,F454)</f>
        <v>0</v>
      </c>
      <c r="M454" s="4">
        <f t="shared" si="29"/>
        <v>0</v>
      </c>
      <c r="N454" s="2">
        <f>SUMIF('Basin Emissions'!A:A,F454,'Basin Emissions'!B:B)</f>
        <v>1897.7414753999999</v>
      </c>
      <c r="O454" s="8">
        <f t="shared" si="30"/>
        <v>0</v>
      </c>
      <c r="P454" s="7">
        <f>SUMIF('Tool Pneumatics CH4 VOC BTEX'!B:B,A454,'Tool Pneumatics CH4 VOC BTEX'!F:F)</f>
        <v>3.5899999141693102</v>
      </c>
      <c r="Q454" s="14">
        <f t="shared" si="31"/>
        <v>0</v>
      </c>
      <c r="R454" s="16">
        <f>SUMIF('Tool Pneumatics CH4 VOC BTEX'!B:B,A454,'Tool Pneumatics CH4 VOC BTEX'!H:H)*Q454</f>
        <v>0</v>
      </c>
      <c r="S454" s="16">
        <f>SUMIF('Tool Pneumatics CH4 VOC BTEX'!B:B,A454,'Tool Pneumatics CH4 VOC BTEX'!J:J)*Q454</f>
        <v>0</v>
      </c>
      <c r="T454" s="16">
        <f>SUMIF('Tool Pneumatics CH4 VOC BTEX'!B:B,A454,'Tool Pneumatics CH4 VOC BTEX'!L:L)*Q454</f>
        <v>0</v>
      </c>
      <c r="U454" s="16">
        <f>SUMIF('Tool Pneumatics CH4 VOC BTEX'!B:B,A454,'Tool Pneumatics CH4 VOC BTEX'!N:N)*Q454</f>
        <v>0</v>
      </c>
    </row>
    <row r="455" spans="1:21" x14ac:dyDescent="0.25">
      <c r="A455" s="1" t="s">
        <v>2924</v>
      </c>
      <c r="B455" s="1" t="s">
        <v>1546</v>
      </c>
      <c r="C455" s="1" t="s">
        <v>2925</v>
      </c>
      <c r="D455" s="3" t="s">
        <v>2316</v>
      </c>
      <c r="E455" s="3" t="s">
        <v>23961</v>
      </c>
      <c r="F455" s="1" t="s">
        <v>2240</v>
      </c>
      <c r="G455" s="1">
        <v>0</v>
      </c>
      <c r="H455" s="1" t="s">
        <v>27474</v>
      </c>
      <c r="I455" s="1">
        <v>0</v>
      </c>
      <c r="J455" s="1" t="s">
        <v>27474</v>
      </c>
      <c r="K455" s="1">
        <f t="shared" si="28"/>
        <v>0</v>
      </c>
      <c r="L455" s="2">
        <f>SUMIFS('Basin Total Well Counts'!B:B,'Basin Total Well Counts'!A:A,F455)</f>
        <v>0</v>
      </c>
      <c r="M455" s="4">
        <f t="shared" si="29"/>
        <v>0</v>
      </c>
      <c r="N455" s="2">
        <f>SUMIF('Basin Emissions'!A:A,F455,'Basin Emissions'!B:B)</f>
        <v>1897.7414753999999</v>
      </c>
      <c r="O455" s="8">
        <f t="shared" si="30"/>
        <v>0</v>
      </c>
      <c r="P455" s="7">
        <f>SUMIF('Tool Pneumatics CH4 VOC BTEX'!B:B,A455,'Tool Pneumatics CH4 VOC BTEX'!F:F)</f>
        <v>3.5899999141693102</v>
      </c>
      <c r="Q455" s="14">
        <f t="shared" si="31"/>
        <v>0</v>
      </c>
      <c r="R455" s="16">
        <f>SUMIF('Tool Pneumatics CH4 VOC BTEX'!B:B,A455,'Tool Pneumatics CH4 VOC BTEX'!H:H)*Q455</f>
        <v>0</v>
      </c>
      <c r="S455" s="16">
        <f>SUMIF('Tool Pneumatics CH4 VOC BTEX'!B:B,A455,'Tool Pneumatics CH4 VOC BTEX'!J:J)*Q455</f>
        <v>0</v>
      </c>
      <c r="T455" s="16">
        <f>SUMIF('Tool Pneumatics CH4 VOC BTEX'!B:B,A455,'Tool Pneumatics CH4 VOC BTEX'!L:L)*Q455</f>
        <v>0</v>
      </c>
      <c r="U455" s="16">
        <f>SUMIF('Tool Pneumatics CH4 VOC BTEX'!B:B,A455,'Tool Pneumatics CH4 VOC BTEX'!N:N)*Q455</f>
        <v>0</v>
      </c>
    </row>
    <row r="456" spans="1:21" x14ac:dyDescent="0.25">
      <c r="A456" s="1" t="s">
        <v>2926</v>
      </c>
      <c r="B456" s="1" t="s">
        <v>1546</v>
      </c>
      <c r="C456" s="1" t="s">
        <v>2927</v>
      </c>
      <c r="D456" s="3" t="s">
        <v>2316</v>
      </c>
      <c r="E456" s="3" t="s">
        <v>23961</v>
      </c>
      <c r="F456" s="1" t="s">
        <v>2240</v>
      </c>
      <c r="G456" s="1">
        <v>0</v>
      </c>
      <c r="H456" s="1" t="s">
        <v>27474</v>
      </c>
      <c r="I456" s="1">
        <v>0</v>
      </c>
      <c r="J456" s="1" t="s">
        <v>27474</v>
      </c>
      <c r="K456" s="1">
        <f t="shared" si="28"/>
        <v>0</v>
      </c>
      <c r="L456" s="2">
        <f>SUMIFS('Basin Total Well Counts'!B:B,'Basin Total Well Counts'!A:A,F456)</f>
        <v>0</v>
      </c>
      <c r="M456" s="4">
        <f t="shared" si="29"/>
        <v>0</v>
      </c>
      <c r="N456" s="2">
        <f>SUMIF('Basin Emissions'!A:A,F456,'Basin Emissions'!B:B)</f>
        <v>1897.7414753999999</v>
      </c>
      <c r="O456" s="8">
        <f t="shared" si="30"/>
        <v>0</v>
      </c>
      <c r="P456" s="7">
        <f>SUMIF('Tool Pneumatics CH4 VOC BTEX'!B:B,A456,'Tool Pneumatics CH4 VOC BTEX'!F:F)</f>
        <v>3.5899999141693102</v>
      </c>
      <c r="Q456" s="14">
        <f t="shared" si="31"/>
        <v>0</v>
      </c>
      <c r="R456" s="16">
        <f>SUMIF('Tool Pneumatics CH4 VOC BTEX'!B:B,A456,'Tool Pneumatics CH4 VOC BTEX'!H:H)*Q456</f>
        <v>0</v>
      </c>
      <c r="S456" s="16">
        <f>SUMIF('Tool Pneumatics CH4 VOC BTEX'!B:B,A456,'Tool Pneumatics CH4 VOC BTEX'!J:J)*Q456</f>
        <v>0</v>
      </c>
      <c r="T456" s="16">
        <f>SUMIF('Tool Pneumatics CH4 VOC BTEX'!B:B,A456,'Tool Pneumatics CH4 VOC BTEX'!L:L)*Q456</f>
        <v>0</v>
      </c>
      <c r="U456" s="16">
        <f>SUMIF('Tool Pneumatics CH4 VOC BTEX'!B:B,A456,'Tool Pneumatics CH4 VOC BTEX'!N:N)*Q456</f>
        <v>0</v>
      </c>
    </row>
    <row r="457" spans="1:21" x14ac:dyDescent="0.25">
      <c r="A457" s="1" t="s">
        <v>2928</v>
      </c>
      <c r="B457" s="1" t="s">
        <v>1546</v>
      </c>
      <c r="C457" s="1" t="s">
        <v>1882</v>
      </c>
      <c r="D457" s="3" t="s">
        <v>3065</v>
      </c>
      <c r="E457" s="3" t="s">
        <v>23961</v>
      </c>
      <c r="F457" s="1" t="s">
        <v>2240</v>
      </c>
      <c r="G457" s="1">
        <v>0</v>
      </c>
      <c r="H457" s="1" t="s">
        <v>27474</v>
      </c>
      <c r="I457" s="1">
        <v>0</v>
      </c>
      <c r="J457" s="1" t="s">
        <v>27474</v>
      </c>
      <c r="K457" s="1">
        <f t="shared" si="28"/>
        <v>0</v>
      </c>
      <c r="L457" s="2">
        <f>SUMIFS('Basin Total Well Counts'!B:B,'Basin Total Well Counts'!A:A,F457)</f>
        <v>0</v>
      </c>
      <c r="M457" s="4">
        <f t="shared" si="29"/>
        <v>0</v>
      </c>
      <c r="N457" s="2">
        <f>SUMIF('Basin Emissions'!A:A,F457,'Basin Emissions'!B:B)</f>
        <v>1897.7414753999999</v>
      </c>
      <c r="O457" s="8">
        <f t="shared" si="30"/>
        <v>0</v>
      </c>
      <c r="P457" s="7">
        <f>SUMIF('Tool Pneumatics CH4 VOC BTEX'!B:B,A457,'Tool Pneumatics CH4 VOC BTEX'!F:F)</f>
        <v>3.5899999141693102</v>
      </c>
      <c r="Q457" s="14">
        <f t="shared" si="31"/>
        <v>0</v>
      </c>
      <c r="R457" s="16">
        <f>SUMIF('Tool Pneumatics CH4 VOC BTEX'!B:B,A457,'Tool Pneumatics CH4 VOC BTEX'!H:H)*Q457</f>
        <v>0</v>
      </c>
      <c r="S457" s="16">
        <f>SUMIF('Tool Pneumatics CH4 VOC BTEX'!B:B,A457,'Tool Pneumatics CH4 VOC BTEX'!J:J)*Q457</f>
        <v>0</v>
      </c>
      <c r="T457" s="16">
        <f>SUMIF('Tool Pneumatics CH4 VOC BTEX'!B:B,A457,'Tool Pneumatics CH4 VOC BTEX'!L:L)*Q457</f>
        <v>0</v>
      </c>
      <c r="U457" s="16">
        <f>SUMIF('Tool Pneumatics CH4 VOC BTEX'!B:B,A457,'Tool Pneumatics CH4 VOC BTEX'!N:N)*Q457</f>
        <v>0</v>
      </c>
    </row>
    <row r="458" spans="1:21" x14ac:dyDescent="0.25">
      <c r="A458" s="1" t="s">
        <v>2929</v>
      </c>
      <c r="B458" s="1" t="s">
        <v>1546</v>
      </c>
      <c r="C458" s="1" t="s">
        <v>2067</v>
      </c>
      <c r="D458" s="3" t="s">
        <v>3065</v>
      </c>
      <c r="E458" s="3" t="s">
        <v>23961</v>
      </c>
      <c r="F458" s="1" t="s">
        <v>2240</v>
      </c>
      <c r="G458" s="1">
        <v>0</v>
      </c>
      <c r="H458" s="1" t="s">
        <v>27474</v>
      </c>
      <c r="I458" s="1">
        <v>0</v>
      </c>
      <c r="J458" s="1" t="s">
        <v>27474</v>
      </c>
      <c r="K458" s="1">
        <f t="shared" si="28"/>
        <v>0</v>
      </c>
      <c r="L458" s="2">
        <f>SUMIFS('Basin Total Well Counts'!B:B,'Basin Total Well Counts'!A:A,F458)</f>
        <v>0</v>
      </c>
      <c r="M458" s="4">
        <f t="shared" si="29"/>
        <v>0</v>
      </c>
      <c r="N458" s="2">
        <f>SUMIF('Basin Emissions'!A:A,F458,'Basin Emissions'!B:B)</f>
        <v>1897.7414753999999</v>
      </c>
      <c r="O458" s="8">
        <f t="shared" si="30"/>
        <v>0</v>
      </c>
      <c r="P458" s="7">
        <f>SUMIF('Tool Pneumatics CH4 VOC BTEX'!B:B,A458,'Tool Pneumatics CH4 VOC BTEX'!F:F)</f>
        <v>3.5899999141693102</v>
      </c>
      <c r="Q458" s="14">
        <f t="shared" si="31"/>
        <v>0</v>
      </c>
      <c r="R458" s="16">
        <f>SUMIF('Tool Pneumatics CH4 VOC BTEX'!B:B,A458,'Tool Pneumatics CH4 VOC BTEX'!H:H)*Q458</f>
        <v>0</v>
      </c>
      <c r="S458" s="16">
        <f>SUMIF('Tool Pneumatics CH4 VOC BTEX'!B:B,A458,'Tool Pneumatics CH4 VOC BTEX'!J:J)*Q458</f>
        <v>0</v>
      </c>
      <c r="T458" s="16">
        <f>SUMIF('Tool Pneumatics CH4 VOC BTEX'!B:B,A458,'Tool Pneumatics CH4 VOC BTEX'!L:L)*Q458</f>
        <v>0</v>
      </c>
      <c r="U458" s="16">
        <f>SUMIF('Tool Pneumatics CH4 VOC BTEX'!B:B,A458,'Tool Pneumatics CH4 VOC BTEX'!N:N)*Q458</f>
        <v>0</v>
      </c>
    </row>
    <row r="459" spans="1:21" x14ac:dyDescent="0.25">
      <c r="A459" s="1" t="s">
        <v>2930</v>
      </c>
      <c r="B459" s="1" t="s">
        <v>1546</v>
      </c>
      <c r="C459" s="1" t="s">
        <v>2931</v>
      </c>
      <c r="D459" s="3" t="s">
        <v>3065</v>
      </c>
      <c r="E459" s="3" t="s">
        <v>23961</v>
      </c>
      <c r="F459" s="1" t="s">
        <v>2240</v>
      </c>
      <c r="G459" s="1">
        <v>0</v>
      </c>
      <c r="H459" s="1" t="s">
        <v>27474</v>
      </c>
      <c r="I459" s="1">
        <v>0</v>
      </c>
      <c r="J459" s="1" t="s">
        <v>27474</v>
      </c>
      <c r="K459" s="1">
        <f t="shared" si="28"/>
        <v>0</v>
      </c>
      <c r="L459" s="2">
        <f>SUMIFS('Basin Total Well Counts'!B:B,'Basin Total Well Counts'!A:A,F459)</f>
        <v>0</v>
      </c>
      <c r="M459" s="4">
        <f t="shared" si="29"/>
        <v>0</v>
      </c>
      <c r="N459" s="2">
        <f>SUMIF('Basin Emissions'!A:A,F459,'Basin Emissions'!B:B)</f>
        <v>1897.7414753999999</v>
      </c>
      <c r="O459" s="8">
        <f t="shared" si="30"/>
        <v>0</v>
      </c>
      <c r="P459" s="7">
        <f>SUMIF('Tool Pneumatics CH4 VOC BTEX'!B:B,A459,'Tool Pneumatics CH4 VOC BTEX'!F:F)</f>
        <v>3.5899999141693102</v>
      </c>
      <c r="Q459" s="14">
        <f t="shared" si="31"/>
        <v>0</v>
      </c>
      <c r="R459" s="16">
        <f>SUMIF('Tool Pneumatics CH4 VOC BTEX'!B:B,A459,'Tool Pneumatics CH4 VOC BTEX'!H:H)*Q459</f>
        <v>0</v>
      </c>
      <c r="S459" s="16">
        <f>SUMIF('Tool Pneumatics CH4 VOC BTEX'!B:B,A459,'Tool Pneumatics CH4 VOC BTEX'!J:J)*Q459</f>
        <v>0</v>
      </c>
      <c r="T459" s="16">
        <f>SUMIF('Tool Pneumatics CH4 VOC BTEX'!B:B,A459,'Tool Pneumatics CH4 VOC BTEX'!L:L)*Q459</f>
        <v>0</v>
      </c>
      <c r="U459" s="16">
        <f>SUMIF('Tool Pneumatics CH4 VOC BTEX'!B:B,A459,'Tool Pneumatics CH4 VOC BTEX'!N:N)*Q459</f>
        <v>0</v>
      </c>
    </row>
    <row r="460" spans="1:21" x14ac:dyDescent="0.25">
      <c r="A460" s="1" t="s">
        <v>2932</v>
      </c>
      <c r="B460" s="1" t="s">
        <v>1546</v>
      </c>
      <c r="C460" s="1" t="s">
        <v>1914</v>
      </c>
      <c r="D460" s="3" t="s">
        <v>3071</v>
      </c>
      <c r="E460" s="3" t="s">
        <v>23961</v>
      </c>
      <c r="F460" s="1" t="s">
        <v>2240</v>
      </c>
      <c r="G460" s="1">
        <v>0</v>
      </c>
      <c r="H460" s="1" t="s">
        <v>27474</v>
      </c>
      <c r="I460" s="1">
        <v>0</v>
      </c>
      <c r="J460" s="1" t="s">
        <v>27474</v>
      </c>
      <c r="K460" s="1">
        <f t="shared" si="28"/>
        <v>0</v>
      </c>
      <c r="L460" s="2">
        <f>SUMIFS('Basin Total Well Counts'!B:B,'Basin Total Well Counts'!A:A,F460)</f>
        <v>0</v>
      </c>
      <c r="M460" s="4">
        <f t="shared" si="29"/>
        <v>0</v>
      </c>
      <c r="N460" s="2">
        <f>SUMIF('Basin Emissions'!A:A,F460,'Basin Emissions'!B:B)</f>
        <v>1897.7414753999999</v>
      </c>
      <c r="O460" s="8">
        <f t="shared" si="30"/>
        <v>0</v>
      </c>
      <c r="P460" s="7">
        <f>SUMIF('Tool Pneumatics CH4 VOC BTEX'!B:B,A460,'Tool Pneumatics CH4 VOC BTEX'!F:F)</f>
        <v>3.5899999141693102</v>
      </c>
      <c r="Q460" s="14">
        <f t="shared" si="31"/>
        <v>0</v>
      </c>
      <c r="R460" s="16">
        <f>SUMIF('Tool Pneumatics CH4 VOC BTEX'!B:B,A460,'Tool Pneumatics CH4 VOC BTEX'!H:H)*Q460</f>
        <v>0</v>
      </c>
      <c r="S460" s="16">
        <f>SUMIF('Tool Pneumatics CH4 VOC BTEX'!B:B,A460,'Tool Pneumatics CH4 VOC BTEX'!J:J)*Q460</f>
        <v>0</v>
      </c>
      <c r="T460" s="16">
        <f>SUMIF('Tool Pneumatics CH4 VOC BTEX'!B:B,A460,'Tool Pneumatics CH4 VOC BTEX'!L:L)*Q460</f>
        <v>0</v>
      </c>
      <c r="U460" s="16">
        <f>SUMIF('Tool Pneumatics CH4 VOC BTEX'!B:B,A460,'Tool Pneumatics CH4 VOC BTEX'!N:N)*Q460</f>
        <v>0</v>
      </c>
    </row>
    <row r="461" spans="1:21" x14ac:dyDescent="0.25">
      <c r="A461" s="1" t="s">
        <v>2933</v>
      </c>
      <c r="B461" s="1" t="s">
        <v>1546</v>
      </c>
      <c r="C461" s="1" t="s">
        <v>2205</v>
      </c>
      <c r="D461" s="3" t="s">
        <v>3074</v>
      </c>
      <c r="E461" s="3" t="s">
        <v>23961</v>
      </c>
      <c r="F461" s="1" t="s">
        <v>2240</v>
      </c>
      <c r="G461" s="1">
        <v>0</v>
      </c>
      <c r="H461" s="1" t="s">
        <v>27474</v>
      </c>
      <c r="I461" s="1">
        <v>0</v>
      </c>
      <c r="J461" s="1" t="s">
        <v>27474</v>
      </c>
      <c r="K461" s="1">
        <f t="shared" si="28"/>
        <v>0</v>
      </c>
      <c r="L461" s="2">
        <f>SUMIFS('Basin Total Well Counts'!B:B,'Basin Total Well Counts'!A:A,F461)</f>
        <v>0</v>
      </c>
      <c r="M461" s="4">
        <f t="shared" si="29"/>
        <v>0</v>
      </c>
      <c r="N461" s="2">
        <f>SUMIF('Basin Emissions'!A:A,F461,'Basin Emissions'!B:B)</f>
        <v>1897.7414753999999</v>
      </c>
      <c r="O461" s="8">
        <f t="shared" si="30"/>
        <v>0</v>
      </c>
      <c r="P461" s="7">
        <f>SUMIF('Tool Pneumatics CH4 VOC BTEX'!B:B,A461,'Tool Pneumatics CH4 VOC BTEX'!F:F)</f>
        <v>3.5899999141693102</v>
      </c>
      <c r="Q461" s="14">
        <f t="shared" si="31"/>
        <v>0</v>
      </c>
      <c r="R461" s="16">
        <f>SUMIF('Tool Pneumatics CH4 VOC BTEX'!B:B,A461,'Tool Pneumatics CH4 VOC BTEX'!H:H)*Q461</f>
        <v>0</v>
      </c>
      <c r="S461" s="16">
        <f>SUMIF('Tool Pneumatics CH4 VOC BTEX'!B:B,A461,'Tool Pneumatics CH4 VOC BTEX'!J:J)*Q461</f>
        <v>0</v>
      </c>
      <c r="T461" s="16">
        <f>SUMIF('Tool Pneumatics CH4 VOC BTEX'!B:B,A461,'Tool Pneumatics CH4 VOC BTEX'!L:L)*Q461</f>
        <v>0</v>
      </c>
      <c r="U461" s="16">
        <f>SUMIF('Tool Pneumatics CH4 VOC BTEX'!B:B,A461,'Tool Pneumatics CH4 VOC BTEX'!N:N)*Q461</f>
        <v>0</v>
      </c>
    </row>
    <row r="462" spans="1:21" x14ac:dyDescent="0.25">
      <c r="A462" s="1" t="s">
        <v>2934</v>
      </c>
      <c r="B462" s="1" t="s">
        <v>1546</v>
      </c>
      <c r="C462" s="1" t="s">
        <v>1690</v>
      </c>
      <c r="D462" s="3" t="s">
        <v>3065</v>
      </c>
      <c r="E462" s="3" t="s">
        <v>23961</v>
      </c>
      <c r="F462" s="1" t="s">
        <v>2240</v>
      </c>
      <c r="G462" s="1">
        <v>0</v>
      </c>
      <c r="H462" s="1" t="s">
        <v>27474</v>
      </c>
      <c r="I462" s="1">
        <v>0</v>
      </c>
      <c r="J462" s="1" t="s">
        <v>27474</v>
      </c>
      <c r="K462" s="1">
        <f t="shared" si="28"/>
        <v>0</v>
      </c>
      <c r="L462" s="2">
        <f>SUMIFS('Basin Total Well Counts'!B:B,'Basin Total Well Counts'!A:A,F462)</f>
        <v>0</v>
      </c>
      <c r="M462" s="4">
        <f t="shared" si="29"/>
        <v>0</v>
      </c>
      <c r="N462" s="2">
        <f>SUMIF('Basin Emissions'!A:A,F462,'Basin Emissions'!B:B)</f>
        <v>1897.7414753999999</v>
      </c>
      <c r="O462" s="8">
        <f t="shared" si="30"/>
        <v>0</v>
      </c>
      <c r="P462" s="7">
        <f>SUMIF('Tool Pneumatics CH4 VOC BTEX'!B:B,A462,'Tool Pneumatics CH4 VOC BTEX'!F:F)</f>
        <v>3.5899999141693102</v>
      </c>
      <c r="Q462" s="14">
        <f t="shared" si="31"/>
        <v>0</v>
      </c>
      <c r="R462" s="16">
        <f>SUMIF('Tool Pneumatics CH4 VOC BTEX'!B:B,A462,'Tool Pneumatics CH4 VOC BTEX'!H:H)*Q462</f>
        <v>0</v>
      </c>
      <c r="S462" s="16">
        <f>SUMIF('Tool Pneumatics CH4 VOC BTEX'!B:B,A462,'Tool Pneumatics CH4 VOC BTEX'!J:J)*Q462</f>
        <v>0</v>
      </c>
      <c r="T462" s="16">
        <f>SUMIF('Tool Pneumatics CH4 VOC BTEX'!B:B,A462,'Tool Pneumatics CH4 VOC BTEX'!L:L)*Q462</f>
        <v>0</v>
      </c>
      <c r="U462" s="16">
        <f>SUMIF('Tool Pneumatics CH4 VOC BTEX'!B:B,A462,'Tool Pneumatics CH4 VOC BTEX'!N:N)*Q462</f>
        <v>0</v>
      </c>
    </row>
    <row r="463" spans="1:21" x14ac:dyDescent="0.25">
      <c r="A463" s="1" t="s">
        <v>2935</v>
      </c>
      <c r="B463" s="1" t="s">
        <v>1546</v>
      </c>
      <c r="C463" s="1" t="s">
        <v>1733</v>
      </c>
      <c r="D463" s="3" t="s">
        <v>3065</v>
      </c>
      <c r="E463" s="3" t="s">
        <v>23961</v>
      </c>
      <c r="F463" s="1" t="s">
        <v>2240</v>
      </c>
      <c r="G463" s="1">
        <v>0</v>
      </c>
      <c r="H463" s="1" t="s">
        <v>27474</v>
      </c>
      <c r="I463" s="1">
        <v>0</v>
      </c>
      <c r="J463" s="1" t="s">
        <v>27474</v>
      </c>
      <c r="K463" s="1">
        <f t="shared" si="28"/>
        <v>0</v>
      </c>
      <c r="L463" s="2">
        <f>SUMIFS('Basin Total Well Counts'!B:B,'Basin Total Well Counts'!A:A,F463)</f>
        <v>0</v>
      </c>
      <c r="M463" s="4">
        <f t="shared" si="29"/>
        <v>0</v>
      </c>
      <c r="N463" s="2">
        <f>SUMIF('Basin Emissions'!A:A,F463,'Basin Emissions'!B:B)</f>
        <v>1897.7414753999999</v>
      </c>
      <c r="O463" s="8">
        <f t="shared" si="30"/>
        <v>0</v>
      </c>
      <c r="P463" s="7">
        <f>SUMIF('Tool Pneumatics CH4 VOC BTEX'!B:B,A463,'Tool Pneumatics CH4 VOC BTEX'!F:F)</f>
        <v>3.5899999141693102</v>
      </c>
      <c r="Q463" s="14">
        <f t="shared" si="31"/>
        <v>0</v>
      </c>
      <c r="R463" s="16">
        <f>SUMIF('Tool Pneumatics CH4 VOC BTEX'!B:B,A463,'Tool Pneumatics CH4 VOC BTEX'!H:H)*Q463</f>
        <v>0</v>
      </c>
      <c r="S463" s="16">
        <f>SUMIF('Tool Pneumatics CH4 VOC BTEX'!B:B,A463,'Tool Pneumatics CH4 VOC BTEX'!J:J)*Q463</f>
        <v>0</v>
      </c>
      <c r="T463" s="16">
        <f>SUMIF('Tool Pneumatics CH4 VOC BTEX'!B:B,A463,'Tool Pneumatics CH4 VOC BTEX'!L:L)*Q463</f>
        <v>0</v>
      </c>
      <c r="U463" s="16">
        <f>SUMIF('Tool Pneumatics CH4 VOC BTEX'!B:B,A463,'Tool Pneumatics CH4 VOC BTEX'!N:N)*Q463</f>
        <v>0</v>
      </c>
    </row>
    <row r="464" spans="1:21" x14ac:dyDescent="0.25">
      <c r="A464" s="1" t="s">
        <v>2936</v>
      </c>
      <c r="B464" s="1" t="s">
        <v>1546</v>
      </c>
      <c r="C464" s="1" t="s">
        <v>1484</v>
      </c>
      <c r="D464" s="3" t="s">
        <v>3074</v>
      </c>
      <c r="E464" s="3" t="s">
        <v>23961</v>
      </c>
      <c r="F464" s="1" t="s">
        <v>2229</v>
      </c>
      <c r="G464" s="1">
        <v>0</v>
      </c>
      <c r="H464" s="1" t="s">
        <v>27474</v>
      </c>
      <c r="I464" s="1">
        <v>0</v>
      </c>
      <c r="J464" s="1" t="s">
        <v>27474</v>
      </c>
      <c r="K464" s="1">
        <f t="shared" si="28"/>
        <v>0</v>
      </c>
      <c r="L464" s="2">
        <f>SUMIFS('Basin Total Well Counts'!B:B,'Basin Total Well Counts'!A:A,F464)</f>
        <v>0</v>
      </c>
      <c r="M464" s="4">
        <f t="shared" si="29"/>
        <v>0</v>
      </c>
      <c r="N464" s="2">
        <f>SUMIF('Basin Emissions'!A:A,F464,'Basin Emissions'!B:B)</f>
        <v>1971.6074169999999</v>
      </c>
      <c r="O464" s="8">
        <f t="shared" si="30"/>
        <v>0</v>
      </c>
      <c r="P464" s="7">
        <f>SUMIF('Tool Pneumatics CH4 VOC BTEX'!B:B,A464,'Tool Pneumatics CH4 VOC BTEX'!F:F)</f>
        <v>3.5899999141693102</v>
      </c>
      <c r="Q464" s="14">
        <f t="shared" si="31"/>
        <v>0</v>
      </c>
      <c r="R464" s="16">
        <f>SUMIF('Tool Pneumatics CH4 VOC BTEX'!B:B,A464,'Tool Pneumatics CH4 VOC BTEX'!H:H)*Q464</f>
        <v>0</v>
      </c>
      <c r="S464" s="16">
        <f>SUMIF('Tool Pneumatics CH4 VOC BTEX'!B:B,A464,'Tool Pneumatics CH4 VOC BTEX'!J:J)*Q464</f>
        <v>0</v>
      </c>
      <c r="T464" s="16">
        <f>SUMIF('Tool Pneumatics CH4 VOC BTEX'!B:B,A464,'Tool Pneumatics CH4 VOC BTEX'!L:L)*Q464</f>
        <v>0</v>
      </c>
      <c r="U464" s="16">
        <f>SUMIF('Tool Pneumatics CH4 VOC BTEX'!B:B,A464,'Tool Pneumatics CH4 VOC BTEX'!N:N)*Q464</f>
        <v>0</v>
      </c>
    </row>
    <row r="465" spans="1:21" x14ac:dyDescent="0.25">
      <c r="A465" s="1" t="s">
        <v>2937</v>
      </c>
      <c r="B465" s="1" t="s">
        <v>1546</v>
      </c>
      <c r="C465" s="1" t="s">
        <v>2938</v>
      </c>
      <c r="D465" s="3" t="s">
        <v>3074</v>
      </c>
      <c r="E465" s="3" t="s">
        <v>23961</v>
      </c>
      <c r="F465" s="1" t="s">
        <v>2229</v>
      </c>
      <c r="G465" s="1">
        <v>0</v>
      </c>
      <c r="H465" s="1" t="s">
        <v>27474</v>
      </c>
      <c r="I465" s="1">
        <v>0</v>
      </c>
      <c r="J465" s="1" t="s">
        <v>27474</v>
      </c>
      <c r="K465" s="1">
        <f t="shared" si="28"/>
        <v>0</v>
      </c>
      <c r="L465" s="2">
        <f>SUMIFS('Basin Total Well Counts'!B:B,'Basin Total Well Counts'!A:A,F465)</f>
        <v>0</v>
      </c>
      <c r="M465" s="4">
        <f t="shared" si="29"/>
        <v>0</v>
      </c>
      <c r="N465" s="2">
        <f>SUMIF('Basin Emissions'!A:A,F465,'Basin Emissions'!B:B)</f>
        <v>1971.6074169999999</v>
      </c>
      <c r="O465" s="8">
        <f t="shared" si="30"/>
        <v>0</v>
      </c>
      <c r="P465" s="7">
        <f>SUMIF('Tool Pneumatics CH4 VOC BTEX'!B:B,A465,'Tool Pneumatics CH4 VOC BTEX'!F:F)</f>
        <v>3.5899999141693102</v>
      </c>
      <c r="Q465" s="14">
        <f t="shared" si="31"/>
        <v>0</v>
      </c>
      <c r="R465" s="16">
        <f>SUMIF('Tool Pneumatics CH4 VOC BTEX'!B:B,A465,'Tool Pneumatics CH4 VOC BTEX'!H:H)*Q465</f>
        <v>0</v>
      </c>
      <c r="S465" s="16">
        <f>SUMIF('Tool Pneumatics CH4 VOC BTEX'!B:B,A465,'Tool Pneumatics CH4 VOC BTEX'!J:J)*Q465</f>
        <v>0</v>
      </c>
      <c r="T465" s="16">
        <f>SUMIF('Tool Pneumatics CH4 VOC BTEX'!B:B,A465,'Tool Pneumatics CH4 VOC BTEX'!L:L)*Q465</f>
        <v>0</v>
      </c>
      <c r="U465" s="16">
        <f>SUMIF('Tool Pneumatics CH4 VOC BTEX'!B:B,A465,'Tool Pneumatics CH4 VOC BTEX'!N:N)*Q465</f>
        <v>0</v>
      </c>
    </row>
    <row r="466" spans="1:21" x14ac:dyDescent="0.25">
      <c r="A466" s="1" t="s">
        <v>2939</v>
      </c>
      <c r="B466" s="1" t="s">
        <v>1546</v>
      </c>
      <c r="C466" s="1" t="s">
        <v>1584</v>
      </c>
      <c r="D466" s="3" t="s">
        <v>3071</v>
      </c>
      <c r="E466" s="3" t="s">
        <v>23961</v>
      </c>
      <c r="F466" s="1" t="s">
        <v>2240</v>
      </c>
      <c r="G466" s="1">
        <v>0</v>
      </c>
      <c r="H466" s="1" t="s">
        <v>27474</v>
      </c>
      <c r="I466" s="1">
        <v>0</v>
      </c>
      <c r="J466" s="1" t="s">
        <v>27474</v>
      </c>
      <c r="K466" s="1">
        <f t="shared" si="28"/>
        <v>0</v>
      </c>
      <c r="L466" s="2">
        <f>SUMIFS('Basin Total Well Counts'!B:B,'Basin Total Well Counts'!A:A,F466)</f>
        <v>0</v>
      </c>
      <c r="M466" s="4">
        <f t="shared" si="29"/>
        <v>0</v>
      </c>
      <c r="N466" s="2">
        <f>SUMIF('Basin Emissions'!A:A,F466,'Basin Emissions'!B:B)</f>
        <v>1897.7414753999999</v>
      </c>
      <c r="O466" s="8">
        <f t="shared" si="30"/>
        <v>0</v>
      </c>
      <c r="P466" s="7">
        <f>SUMIF('Tool Pneumatics CH4 VOC BTEX'!B:B,A466,'Tool Pneumatics CH4 VOC BTEX'!F:F)</f>
        <v>3.5899999141693102</v>
      </c>
      <c r="Q466" s="14">
        <f t="shared" si="31"/>
        <v>0</v>
      </c>
      <c r="R466" s="16">
        <f>SUMIF('Tool Pneumatics CH4 VOC BTEX'!B:B,A466,'Tool Pneumatics CH4 VOC BTEX'!H:H)*Q466</f>
        <v>0</v>
      </c>
      <c r="S466" s="16">
        <f>SUMIF('Tool Pneumatics CH4 VOC BTEX'!B:B,A466,'Tool Pneumatics CH4 VOC BTEX'!J:J)*Q466</f>
        <v>0</v>
      </c>
      <c r="T466" s="16">
        <f>SUMIF('Tool Pneumatics CH4 VOC BTEX'!B:B,A466,'Tool Pneumatics CH4 VOC BTEX'!L:L)*Q466</f>
        <v>0</v>
      </c>
      <c r="U466" s="16">
        <f>SUMIF('Tool Pneumatics CH4 VOC BTEX'!B:B,A466,'Tool Pneumatics CH4 VOC BTEX'!N:N)*Q466</f>
        <v>0</v>
      </c>
    </row>
    <row r="467" spans="1:21" x14ac:dyDescent="0.25">
      <c r="A467" s="1" t="s">
        <v>2940</v>
      </c>
      <c r="B467" s="1" t="s">
        <v>1546</v>
      </c>
      <c r="C467" s="1" t="s">
        <v>1526</v>
      </c>
      <c r="D467" s="3" t="s">
        <v>3074</v>
      </c>
      <c r="E467" s="3" t="s">
        <v>23961</v>
      </c>
      <c r="F467" s="1" t="s">
        <v>2240</v>
      </c>
      <c r="G467" s="1">
        <v>0</v>
      </c>
      <c r="H467" s="1" t="s">
        <v>27474</v>
      </c>
      <c r="I467" s="1">
        <v>0</v>
      </c>
      <c r="J467" s="1" t="s">
        <v>27474</v>
      </c>
      <c r="K467" s="1">
        <f t="shared" si="28"/>
        <v>0</v>
      </c>
      <c r="L467" s="2">
        <f>SUMIFS('Basin Total Well Counts'!B:B,'Basin Total Well Counts'!A:A,F467)</f>
        <v>0</v>
      </c>
      <c r="M467" s="4">
        <f t="shared" si="29"/>
        <v>0</v>
      </c>
      <c r="N467" s="2">
        <f>SUMIF('Basin Emissions'!A:A,F467,'Basin Emissions'!B:B)</f>
        <v>1897.7414753999999</v>
      </c>
      <c r="O467" s="8">
        <f t="shared" si="30"/>
        <v>0</v>
      </c>
      <c r="P467" s="7">
        <f>SUMIF('Tool Pneumatics CH4 VOC BTEX'!B:B,A467,'Tool Pneumatics CH4 VOC BTEX'!F:F)</f>
        <v>3.5899999141693102</v>
      </c>
      <c r="Q467" s="14">
        <f t="shared" si="31"/>
        <v>0</v>
      </c>
      <c r="R467" s="16">
        <f>SUMIF('Tool Pneumatics CH4 VOC BTEX'!B:B,A467,'Tool Pneumatics CH4 VOC BTEX'!H:H)*Q467</f>
        <v>0</v>
      </c>
      <c r="S467" s="16">
        <f>SUMIF('Tool Pneumatics CH4 VOC BTEX'!B:B,A467,'Tool Pneumatics CH4 VOC BTEX'!J:J)*Q467</f>
        <v>0</v>
      </c>
      <c r="T467" s="16">
        <f>SUMIF('Tool Pneumatics CH4 VOC BTEX'!B:B,A467,'Tool Pneumatics CH4 VOC BTEX'!L:L)*Q467</f>
        <v>0</v>
      </c>
      <c r="U467" s="16">
        <f>SUMIF('Tool Pneumatics CH4 VOC BTEX'!B:B,A467,'Tool Pneumatics CH4 VOC BTEX'!N:N)*Q467</f>
        <v>0</v>
      </c>
    </row>
    <row r="468" spans="1:21" x14ac:dyDescent="0.25">
      <c r="A468" s="1" t="s">
        <v>2941</v>
      </c>
      <c r="B468" s="1" t="s">
        <v>1546</v>
      </c>
      <c r="C468" s="1" t="s">
        <v>2942</v>
      </c>
      <c r="D468" s="3" t="s">
        <v>3065</v>
      </c>
      <c r="E468" s="3" t="s">
        <v>23961</v>
      </c>
      <c r="F468" s="1" t="s">
        <v>2229</v>
      </c>
      <c r="G468" s="1">
        <v>0</v>
      </c>
      <c r="H468" s="1" t="s">
        <v>27474</v>
      </c>
      <c r="I468" s="1">
        <v>0</v>
      </c>
      <c r="J468" s="1" t="s">
        <v>27474</v>
      </c>
      <c r="K468" s="1">
        <f t="shared" si="28"/>
        <v>0</v>
      </c>
      <c r="L468" s="2">
        <f>SUMIFS('Basin Total Well Counts'!B:B,'Basin Total Well Counts'!A:A,F468)</f>
        <v>0</v>
      </c>
      <c r="M468" s="4">
        <f t="shared" si="29"/>
        <v>0</v>
      </c>
      <c r="N468" s="2">
        <f>SUMIF('Basin Emissions'!A:A,F468,'Basin Emissions'!B:B)</f>
        <v>1971.6074169999999</v>
      </c>
      <c r="O468" s="8">
        <f t="shared" si="30"/>
        <v>0</v>
      </c>
      <c r="P468" s="7">
        <f>SUMIF('Tool Pneumatics CH4 VOC BTEX'!B:B,A468,'Tool Pneumatics CH4 VOC BTEX'!F:F)</f>
        <v>3.5899999141693102</v>
      </c>
      <c r="Q468" s="14">
        <f t="shared" si="31"/>
        <v>0</v>
      </c>
      <c r="R468" s="16">
        <f>SUMIF('Tool Pneumatics CH4 VOC BTEX'!B:B,A468,'Tool Pneumatics CH4 VOC BTEX'!H:H)*Q468</f>
        <v>0</v>
      </c>
      <c r="S468" s="16">
        <f>SUMIF('Tool Pneumatics CH4 VOC BTEX'!B:B,A468,'Tool Pneumatics CH4 VOC BTEX'!J:J)*Q468</f>
        <v>0</v>
      </c>
      <c r="T468" s="16">
        <f>SUMIF('Tool Pneumatics CH4 VOC BTEX'!B:B,A468,'Tool Pneumatics CH4 VOC BTEX'!L:L)*Q468</f>
        <v>0</v>
      </c>
      <c r="U468" s="16">
        <f>SUMIF('Tool Pneumatics CH4 VOC BTEX'!B:B,A468,'Tool Pneumatics CH4 VOC BTEX'!N:N)*Q468</f>
        <v>0</v>
      </c>
    </row>
    <row r="469" spans="1:21" x14ac:dyDescent="0.25">
      <c r="A469" s="1" t="s">
        <v>2943</v>
      </c>
      <c r="B469" s="1" t="s">
        <v>1546</v>
      </c>
      <c r="C469" s="1" t="s">
        <v>1502</v>
      </c>
      <c r="D469" s="3" t="s">
        <v>3065</v>
      </c>
      <c r="E469" s="3" t="s">
        <v>23961</v>
      </c>
      <c r="F469" s="1" t="s">
        <v>2229</v>
      </c>
      <c r="G469" s="1">
        <v>0</v>
      </c>
      <c r="H469" s="1" t="s">
        <v>27474</v>
      </c>
      <c r="I469" s="1">
        <v>0</v>
      </c>
      <c r="J469" s="1" t="s">
        <v>27474</v>
      </c>
      <c r="K469" s="1">
        <f t="shared" si="28"/>
        <v>0</v>
      </c>
      <c r="L469" s="2">
        <f>SUMIFS('Basin Total Well Counts'!B:B,'Basin Total Well Counts'!A:A,F469)</f>
        <v>0</v>
      </c>
      <c r="M469" s="4">
        <f t="shared" si="29"/>
        <v>0</v>
      </c>
      <c r="N469" s="2">
        <f>SUMIF('Basin Emissions'!A:A,F469,'Basin Emissions'!B:B)</f>
        <v>1971.6074169999999</v>
      </c>
      <c r="O469" s="8">
        <f t="shared" si="30"/>
        <v>0</v>
      </c>
      <c r="P469" s="7">
        <f>SUMIF('Tool Pneumatics CH4 VOC BTEX'!B:B,A469,'Tool Pneumatics CH4 VOC BTEX'!F:F)</f>
        <v>3.5899999141693102</v>
      </c>
      <c r="Q469" s="14">
        <f t="shared" si="31"/>
        <v>0</v>
      </c>
      <c r="R469" s="16">
        <f>SUMIF('Tool Pneumatics CH4 VOC BTEX'!B:B,A469,'Tool Pneumatics CH4 VOC BTEX'!H:H)*Q469</f>
        <v>0</v>
      </c>
      <c r="S469" s="16">
        <f>SUMIF('Tool Pneumatics CH4 VOC BTEX'!B:B,A469,'Tool Pneumatics CH4 VOC BTEX'!J:J)*Q469</f>
        <v>0</v>
      </c>
      <c r="T469" s="16">
        <f>SUMIF('Tool Pneumatics CH4 VOC BTEX'!B:B,A469,'Tool Pneumatics CH4 VOC BTEX'!L:L)*Q469</f>
        <v>0</v>
      </c>
      <c r="U469" s="16">
        <f>SUMIF('Tool Pneumatics CH4 VOC BTEX'!B:B,A469,'Tool Pneumatics CH4 VOC BTEX'!N:N)*Q469</f>
        <v>0</v>
      </c>
    </row>
    <row r="470" spans="1:21" x14ac:dyDescent="0.25">
      <c r="A470" s="1" t="s">
        <v>2944</v>
      </c>
      <c r="B470" s="1" t="s">
        <v>1546</v>
      </c>
      <c r="C470" s="1" t="s">
        <v>2945</v>
      </c>
      <c r="D470" s="3" t="s">
        <v>3065</v>
      </c>
      <c r="E470" s="3" t="s">
        <v>23961</v>
      </c>
      <c r="F470" s="1" t="s">
        <v>2229</v>
      </c>
      <c r="G470" s="1">
        <v>0</v>
      </c>
      <c r="H470" s="1" t="s">
        <v>27474</v>
      </c>
      <c r="I470" s="1">
        <v>0</v>
      </c>
      <c r="J470" s="1" t="s">
        <v>27474</v>
      </c>
      <c r="K470" s="1">
        <f t="shared" si="28"/>
        <v>0</v>
      </c>
      <c r="L470" s="2">
        <f>SUMIFS('Basin Total Well Counts'!B:B,'Basin Total Well Counts'!A:A,F470)</f>
        <v>0</v>
      </c>
      <c r="M470" s="4">
        <f t="shared" si="29"/>
        <v>0</v>
      </c>
      <c r="N470" s="2">
        <f>SUMIF('Basin Emissions'!A:A,F470,'Basin Emissions'!B:B)</f>
        <v>1971.6074169999999</v>
      </c>
      <c r="O470" s="8">
        <f t="shared" si="30"/>
        <v>0</v>
      </c>
      <c r="P470" s="7">
        <f>SUMIF('Tool Pneumatics CH4 VOC BTEX'!B:B,A470,'Tool Pneumatics CH4 VOC BTEX'!F:F)</f>
        <v>3.5899999141693102</v>
      </c>
      <c r="Q470" s="14">
        <f t="shared" si="31"/>
        <v>0</v>
      </c>
      <c r="R470" s="16">
        <f>SUMIF('Tool Pneumatics CH4 VOC BTEX'!B:B,A470,'Tool Pneumatics CH4 VOC BTEX'!H:H)*Q470</f>
        <v>0</v>
      </c>
      <c r="S470" s="16">
        <f>SUMIF('Tool Pneumatics CH4 VOC BTEX'!B:B,A470,'Tool Pneumatics CH4 VOC BTEX'!J:J)*Q470</f>
        <v>0</v>
      </c>
      <c r="T470" s="16">
        <f>SUMIF('Tool Pneumatics CH4 VOC BTEX'!B:B,A470,'Tool Pneumatics CH4 VOC BTEX'!L:L)*Q470</f>
        <v>0</v>
      </c>
      <c r="U470" s="16">
        <f>SUMIF('Tool Pneumatics CH4 VOC BTEX'!B:B,A470,'Tool Pneumatics CH4 VOC BTEX'!N:N)*Q470</f>
        <v>0</v>
      </c>
    </row>
    <row r="471" spans="1:21" x14ac:dyDescent="0.25">
      <c r="A471" s="1" t="s">
        <v>2946</v>
      </c>
      <c r="B471" s="1" t="s">
        <v>1546</v>
      </c>
      <c r="C471" s="1" t="s">
        <v>1699</v>
      </c>
      <c r="D471" s="3" t="s">
        <v>3071</v>
      </c>
      <c r="E471" s="3" t="s">
        <v>23961</v>
      </c>
      <c r="F471" s="1" t="s">
        <v>2229</v>
      </c>
      <c r="G471" s="1">
        <v>0</v>
      </c>
      <c r="H471" s="1" t="s">
        <v>27474</v>
      </c>
      <c r="I471" s="1">
        <v>0</v>
      </c>
      <c r="J471" s="1" t="s">
        <v>27474</v>
      </c>
      <c r="K471" s="1">
        <f t="shared" si="28"/>
        <v>0</v>
      </c>
      <c r="L471" s="2">
        <f>SUMIFS('Basin Total Well Counts'!B:B,'Basin Total Well Counts'!A:A,F471)</f>
        <v>0</v>
      </c>
      <c r="M471" s="4">
        <f t="shared" si="29"/>
        <v>0</v>
      </c>
      <c r="N471" s="2">
        <f>SUMIF('Basin Emissions'!A:A,F471,'Basin Emissions'!B:B)</f>
        <v>1971.6074169999999</v>
      </c>
      <c r="O471" s="8">
        <f t="shared" si="30"/>
        <v>0</v>
      </c>
      <c r="P471" s="7">
        <f>SUMIF('Tool Pneumatics CH4 VOC BTEX'!B:B,A471,'Tool Pneumatics CH4 VOC BTEX'!F:F)</f>
        <v>3.5899999141693102</v>
      </c>
      <c r="Q471" s="14">
        <f t="shared" si="31"/>
        <v>0</v>
      </c>
      <c r="R471" s="16">
        <f>SUMIF('Tool Pneumatics CH4 VOC BTEX'!B:B,A471,'Tool Pneumatics CH4 VOC BTEX'!H:H)*Q471</f>
        <v>0</v>
      </c>
      <c r="S471" s="16">
        <f>SUMIF('Tool Pneumatics CH4 VOC BTEX'!B:B,A471,'Tool Pneumatics CH4 VOC BTEX'!J:J)*Q471</f>
        <v>0</v>
      </c>
      <c r="T471" s="16">
        <f>SUMIF('Tool Pneumatics CH4 VOC BTEX'!B:B,A471,'Tool Pneumatics CH4 VOC BTEX'!L:L)*Q471</f>
        <v>0</v>
      </c>
      <c r="U471" s="16">
        <f>SUMIF('Tool Pneumatics CH4 VOC BTEX'!B:B,A471,'Tool Pneumatics CH4 VOC BTEX'!N:N)*Q471</f>
        <v>0</v>
      </c>
    </row>
    <row r="472" spans="1:21" x14ac:dyDescent="0.25">
      <c r="A472" s="1" t="s">
        <v>2947</v>
      </c>
      <c r="B472" s="1" t="s">
        <v>1546</v>
      </c>
      <c r="C472" s="1" t="s">
        <v>1913</v>
      </c>
      <c r="D472" s="3" t="s">
        <v>2535</v>
      </c>
      <c r="E472" s="3" t="s">
        <v>23961</v>
      </c>
      <c r="F472" s="1" t="s">
        <v>2240</v>
      </c>
      <c r="G472" s="1">
        <v>0</v>
      </c>
      <c r="H472" s="1" t="s">
        <v>27474</v>
      </c>
      <c r="I472" s="1">
        <v>0</v>
      </c>
      <c r="J472" s="1" t="s">
        <v>27474</v>
      </c>
      <c r="K472" s="1">
        <f t="shared" si="28"/>
        <v>0</v>
      </c>
      <c r="L472" s="2">
        <f>SUMIFS('Basin Total Well Counts'!B:B,'Basin Total Well Counts'!A:A,F472)</f>
        <v>0</v>
      </c>
      <c r="M472" s="4">
        <f t="shared" si="29"/>
        <v>0</v>
      </c>
      <c r="N472" s="2">
        <f>SUMIF('Basin Emissions'!A:A,F472,'Basin Emissions'!B:B)</f>
        <v>1897.7414753999999</v>
      </c>
      <c r="O472" s="8">
        <f t="shared" si="30"/>
        <v>0</v>
      </c>
      <c r="P472" s="7">
        <f>SUMIF('Tool Pneumatics CH4 VOC BTEX'!B:B,A472,'Tool Pneumatics CH4 VOC BTEX'!F:F)</f>
        <v>3.5899999141693102</v>
      </c>
      <c r="Q472" s="14">
        <f t="shared" si="31"/>
        <v>0</v>
      </c>
      <c r="R472" s="16">
        <f>SUMIF('Tool Pneumatics CH4 VOC BTEX'!B:B,A472,'Tool Pneumatics CH4 VOC BTEX'!H:H)*Q472</f>
        <v>0</v>
      </c>
      <c r="S472" s="16">
        <f>SUMIF('Tool Pneumatics CH4 VOC BTEX'!B:B,A472,'Tool Pneumatics CH4 VOC BTEX'!J:J)*Q472</f>
        <v>0</v>
      </c>
      <c r="T472" s="16">
        <f>SUMIF('Tool Pneumatics CH4 VOC BTEX'!B:B,A472,'Tool Pneumatics CH4 VOC BTEX'!L:L)*Q472</f>
        <v>0</v>
      </c>
      <c r="U472" s="16">
        <f>SUMIF('Tool Pneumatics CH4 VOC BTEX'!B:B,A472,'Tool Pneumatics CH4 VOC BTEX'!N:N)*Q472</f>
        <v>0</v>
      </c>
    </row>
    <row r="473" spans="1:21" x14ac:dyDescent="0.25">
      <c r="A473" s="1" t="s">
        <v>2948</v>
      </c>
      <c r="B473" s="1" t="s">
        <v>1546</v>
      </c>
      <c r="C473" s="1" t="s">
        <v>1635</v>
      </c>
      <c r="D473" s="3" t="s">
        <v>3071</v>
      </c>
      <c r="E473" s="3" t="s">
        <v>23961</v>
      </c>
      <c r="F473" s="1" t="s">
        <v>2240</v>
      </c>
      <c r="G473" s="1">
        <v>0</v>
      </c>
      <c r="H473" s="1" t="s">
        <v>27474</v>
      </c>
      <c r="I473" s="1">
        <v>0</v>
      </c>
      <c r="J473" s="1" t="s">
        <v>27474</v>
      </c>
      <c r="K473" s="1">
        <f t="shared" si="28"/>
        <v>0</v>
      </c>
      <c r="L473" s="2">
        <f>SUMIFS('Basin Total Well Counts'!B:B,'Basin Total Well Counts'!A:A,F473)</f>
        <v>0</v>
      </c>
      <c r="M473" s="4">
        <f t="shared" si="29"/>
        <v>0</v>
      </c>
      <c r="N473" s="2">
        <f>SUMIF('Basin Emissions'!A:A,F473,'Basin Emissions'!B:B)</f>
        <v>1897.7414753999999</v>
      </c>
      <c r="O473" s="8">
        <f t="shared" si="30"/>
        <v>0</v>
      </c>
      <c r="P473" s="7">
        <f>SUMIF('Tool Pneumatics CH4 VOC BTEX'!B:B,A473,'Tool Pneumatics CH4 VOC BTEX'!F:F)</f>
        <v>3.5899999141693102</v>
      </c>
      <c r="Q473" s="14">
        <f t="shared" si="31"/>
        <v>0</v>
      </c>
      <c r="R473" s="16">
        <f>SUMIF('Tool Pneumatics CH4 VOC BTEX'!B:B,A473,'Tool Pneumatics CH4 VOC BTEX'!H:H)*Q473</f>
        <v>0</v>
      </c>
      <c r="S473" s="16">
        <f>SUMIF('Tool Pneumatics CH4 VOC BTEX'!B:B,A473,'Tool Pneumatics CH4 VOC BTEX'!J:J)*Q473</f>
        <v>0</v>
      </c>
      <c r="T473" s="16">
        <f>SUMIF('Tool Pneumatics CH4 VOC BTEX'!B:B,A473,'Tool Pneumatics CH4 VOC BTEX'!L:L)*Q473</f>
        <v>0</v>
      </c>
      <c r="U473" s="16">
        <f>SUMIF('Tool Pneumatics CH4 VOC BTEX'!B:B,A473,'Tool Pneumatics CH4 VOC BTEX'!N:N)*Q473</f>
        <v>0</v>
      </c>
    </row>
    <row r="474" spans="1:21" x14ac:dyDescent="0.25">
      <c r="A474" s="1" t="s">
        <v>2949</v>
      </c>
      <c r="B474" s="1" t="s">
        <v>1546</v>
      </c>
      <c r="C474" s="1" t="s">
        <v>2950</v>
      </c>
      <c r="D474" s="3" t="s">
        <v>3074</v>
      </c>
      <c r="E474" s="3" t="s">
        <v>23961</v>
      </c>
      <c r="F474" s="1" t="s">
        <v>2229</v>
      </c>
      <c r="G474" s="1">
        <v>0</v>
      </c>
      <c r="H474" s="1" t="s">
        <v>27474</v>
      </c>
      <c r="I474" s="1">
        <v>0</v>
      </c>
      <c r="J474" s="1" t="s">
        <v>27474</v>
      </c>
      <c r="K474" s="1">
        <f t="shared" si="28"/>
        <v>0</v>
      </c>
      <c r="L474" s="2">
        <f>SUMIFS('Basin Total Well Counts'!B:B,'Basin Total Well Counts'!A:A,F474)</f>
        <v>0</v>
      </c>
      <c r="M474" s="4">
        <f t="shared" si="29"/>
        <v>0</v>
      </c>
      <c r="N474" s="2">
        <f>SUMIF('Basin Emissions'!A:A,F474,'Basin Emissions'!B:B)</f>
        <v>1971.6074169999999</v>
      </c>
      <c r="O474" s="8">
        <f t="shared" si="30"/>
        <v>0</v>
      </c>
      <c r="P474" s="7">
        <f>SUMIF('Tool Pneumatics CH4 VOC BTEX'!B:B,A474,'Tool Pneumatics CH4 VOC BTEX'!F:F)</f>
        <v>3.5899999141693102</v>
      </c>
      <c r="Q474" s="14">
        <f t="shared" si="31"/>
        <v>0</v>
      </c>
      <c r="R474" s="16">
        <f>SUMIF('Tool Pneumatics CH4 VOC BTEX'!B:B,A474,'Tool Pneumatics CH4 VOC BTEX'!H:H)*Q474</f>
        <v>0</v>
      </c>
      <c r="S474" s="16">
        <f>SUMIF('Tool Pneumatics CH4 VOC BTEX'!B:B,A474,'Tool Pneumatics CH4 VOC BTEX'!J:J)*Q474</f>
        <v>0</v>
      </c>
      <c r="T474" s="16">
        <f>SUMIF('Tool Pneumatics CH4 VOC BTEX'!B:B,A474,'Tool Pneumatics CH4 VOC BTEX'!L:L)*Q474</f>
        <v>0</v>
      </c>
      <c r="U474" s="16">
        <f>SUMIF('Tool Pneumatics CH4 VOC BTEX'!B:B,A474,'Tool Pneumatics CH4 VOC BTEX'!N:N)*Q474</f>
        <v>0</v>
      </c>
    </row>
    <row r="475" spans="1:21" x14ac:dyDescent="0.25">
      <c r="A475" s="1" t="s">
        <v>2951</v>
      </c>
      <c r="B475" s="1" t="s">
        <v>1546</v>
      </c>
      <c r="C475" s="1" t="s">
        <v>2952</v>
      </c>
      <c r="D475" s="3" t="s">
        <v>3074</v>
      </c>
      <c r="E475" s="3" t="s">
        <v>23961</v>
      </c>
      <c r="F475" s="1" t="s">
        <v>2229</v>
      </c>
      <c r="G475" s="1">
        <v>0</v>
      </c>
      <c r="H475" s="1" t="s">
        <v>27474</v>
      </c>
      <c r="I475" s="1">
        <v>0</v>
      </c>
      <c r="J475" s="1" t="s">
        <v>27474</v>
      </c>
      <c r="K475" s="1">
        <f t="shared" si="28"/>
        <v>0</v>
      </c>
      <c r="L475" s="2">
        <f>SUMIFS('Basin Total Well Counts'!B:B,'Basin Total Well Counts'!A:A,F475)</f>
        <v>0</v>
      </c>
      <c r="M475" s="4">
        <f t="shared" si="29"/>
        <v>0</v>
      </c>
      <c r="N475" s="2">
        <f>SUMIF('Basin Emissions'!A:A,F475,'Basin Emissions'!B:B)</f>
        <v>1971.6074169999999</v>
      </c>
      <c r="O475" s="8">
        <f t="shared" si="30"/>
        <v>0</v>
      </c>
      <c r="P475" s="7">
        <f>SUMIF('Tool Pneumatics CH4 VOC BTEX'!B:B,A475,'Tool Pneumatics CH4 VOC BTEX'!F:F)</f>
        <v>3.5899999141693102</v>
      </c>
      <c r="Q475" s="14">
        <f t="shared" si="31"/>
        <v>0</v>
      </c>
      <c r="R475" s="16">
        <f>SUMIF('Tool Pneumatics CH4 VOC BTEX'!B:B,A475,'Tool Pneumatics CH4 VOC BTEX'!H:H)*Q475</f>
        <v>0</v>
      </c>
      <c r="S475" s="16">
        <f>SUMIF('Tool Pneumatics CH4 VOC BTEX'!B:B,A475,'Tool Pneumatics CH4 VOC BTEX'!J:J)*Q475</f>
        <v>0</v>
      </c>
      <c r="T475" s="16">
        <f>SUMIF('Tool Pneumatics CH4 VOC BTEX'!B:B,A475,'Tool Pneumatics CH4 VOC BTEX'!L:L)*Q475</f>
        <v>0</v>
      </c>
      <c r="U475" s="16">
        <f>SUMIF('Tool Pneumatics CH4 VOC BTEX'!B:B,A475,'Tool Pneumatics CH4 VOC BTEX'!N:N)*Q475</f>
        <v>0</v>
      </c>
    </row>
    <row r="476" spans="1:21" x14ac:dyDescent="0.25">
      <c r="A476" s="1" t="s">
        <v>2953</v>
      </c>
      <c r="B476" s="1" t="s">
        <v>1546</v>
      </c>
      <c r="C476" s="1" t="s">
        <v>1585</v>
      </c>
      <c r="D476" s="3" t="s">
        <v>3065</v>
      </c>
      <c r="E476" s="3" t="s">
        <v>23961</v>
      </c>
      <c r="F476" s="1" t="s">
        <v>2229</v>
      </c>
      <c r="G476" s="1">
        <v>0</v>
      </c>
      <c r="H476" s="1" t="s">
        <v>27474</v>
      </c>
      <c r="I476" s="1">
        <v>0</v>
      </c>
      <c r="J476" s="1" t="s">
        <v>27474</v>
      </c>
      <c r="K476" s="1">
        <f t="shared" si="28"/>
        <v>0</v>
      </c>
      <c r="L476" s="2">
        <f>SUMIFS('Basin Total Well Counts'!B:B,'Basin Total Well Counts'!A:A,F476)</f>
        <v>0</v>
      </c>
      <c r="M476" s="4">
        <f t="shared" si="29"/>
        <v>0</v>
      </c>
      <c r="N476" s="2">
        <f>SUMIF('Basin Emissions'!A:A,F476,'Basin Emissions'!B:B)</f>
        <v>1971.6074169999999</v>
      </c>
      <c r="O476" s="8">
        <f t="shared" si="30"/>
        <v>0</v>
      </c>
      <c r="P476" s="7">
        <f>SUMIF('Tool Pneumatics CH4 VOC BTEX'!B:B,A476,'Tool Pneumatics CH4 VOC BTEX'!F:F)</f>
        <v>3.5899999141693102</v>
      </c>
      <c r="Q476" s="14">
        <f t="shared" si="31"/>
        <v>0</v>
      </c>
      <c r="R476" s="16">
        <f>SUMIF('Tool Pneumatics CH4 VOC BTEX'!B:B,A476,'Tool Pneumatics CH4 VOC BTEX'!H:H)*Q476</f>
        <v>0</v>
      </c>
      <c r="S476" s="16">
        <f>SUMIF('Tool Pneumatics CH4 VOC BTEX'!B:B,A476,'Tool Pneumatics CH4 VOC BTEX'!J:J)*Q476</f>
        <v>0</v>
      </c>
      <c r="T476" s="16">
        <f>SUMIF('Tool Pneumatics CH4 VOC BTEX'!B:B,A476,'Tool Pneumatics CH4 VOC BTEX'!L:L)*Q476</f>
        <v>0</v>
      </c>
      <c r="U476" s="16">
        <f>SUMIF('Tool Pneumatics CH4 VOC BTEX'!B:B,A476,'Tool Pneumatics CH4 VOC BTEX'!N:N)*Q476</f>
        <v>0</v>
      </c>
    </row>
    <row r="477" spans="1:21" x14ac:dyDescent="0.25">
      <c r="A477" s="1" t="s">
        <v>2954</v>
      </c>
      <c r="B477" s="1" t="s">
        <v>1546</v>
      </c>
      <c r="C477" s="1" t="s">
        <v>2789</v>
      </c>
      <c r="D477" s="3" t="s">
        <v>2535</v>
      </c>
      <c r="E477" s="3" t="s">
        <v>23961</v>
      </c>
      <c r="F477" s="1" t="s">
        <v>2229</v>
      </c>
      <c r="G477" s="1">
        <v>0</v>
      </c>
      <c r="H477" s="1" t="s">
        <v>27474</v>
      </c>
      <c r="I477" s="1">
        <v>0</v>
      </c>
      <c r="J477" s="1" t="s">
        <v>27474</v>
      </c>
      <c r="K477" s="1">
        <f t="shared" si="28"/>
        <v>0</v>
      </c>
      <c r="L477" s="2">
        <f>SUMIFS('Basin Total Well Counts'!B:B,'Basin Total Well Counts'!A:A,F477)</f>
        <v>0</v>
      </c>
      <c r="M477" s="4">
        <f t="shared" si="29"/>
        <v>0</v>
      </c>
      <c r="N477" s="2">
        <f>SUMIF('Basin Emissions'!A:A,F477,'Basin Emissions'!B:B)</f>
        <v>1971.6074169999999</v>
      </c>
      <c r="O477" s="8">
        <f t="shared" si="30"/>
        <v>0</v>
      </c>
      <c r="P477" s="7">
        <f>SUMIF('Tool Pneumatics CH4 VOC BTEX'!B:B,A477,'Tool Pneumatics CH4 VOC BTEX'!F:F)</f>
        <v>3.5899999141693102</v>
      </c>
      <c r="Q477" s="14">
        <f t="shared" si="31"/>
        <v>0</v>
      </c>
      <c r="R477" s="16">
        <f>SUMIF('Tool Pneumatics CH4 VOC BTEX'!B:B,A477,'Tool Pneumatics CH4 VOC BTEX'!H:H)*Q477</f>
        <v>0</v>
      </c>
      <c r="S477" s="16">
        <f>SUMIF('Tool Pneumatics CH4 VOC BTEX'!B:B,A477,'Tool Pneumatics CH4 VOC BTEX'!J:J)*Q477</f>
        <v>0</v>
      </c>
      <c r="T477" s="16">
        <f>SUMIF('Tool Pneumatics CH4 VOC BTEX'!B:B,A477,'Tool Pneumatics CH4 VOC BTEX'!L:L)*Q477</f>
        <v>0</v>
      </c>
      <c r="U477" s="16">
        <f>SUMIF('Tool Pneumatics CH4 VOC BTEX'!B:B,A477,'Tool Pneumatics CH4 VOC BTEX'!N:N)*Q477</f>
        <v>0</v>
      </c>
    </row>
    <row r="478" spans="1:21" x14ac:dyDescent="0.25">
      <c r="A478" s="1" t="s">
        <v>2955</v>
      </c>
      <c r="B478" s="1" t="s">
        <v>1546</v>
      </c>
      <c r="C478" s="1" t="s">
        <v>1788</v>
      </c>
      <c r="D478" s="3" t="s">
        <v>3071</v>
      </c>
      <c r="E478" s="3" t="s">
        <v>23961</v>
      </c>
      <c r="F478" s="1" t="s">
        <v>2240</v>
      </c>
      <c r="G478" s="1">
        <v>0</v>
      </c>
      <c r="H478" s="1" t="s">
        <v>27474</v>
      </c>
      <c r="I478" s="1">
        <v>0</v>
      </c>
      <c r="J478" s="1" t="s">
        <v>27474</v>
      </c>
      <c r="K478" s="1">
        <f t="shared" si="28"/>
        <v>0</v>
      </c>
      <c r="L478" s="2">
        <f>SUMIFS('Basin Total Well Counts'!B:B,'Basin Total Well Counts'!A:A,F478)</f>
        <v>0</v>
      </c>
      <c r="M478" s="4">
        <f t="shared" si="29"/>
        <v>0</v>
      </c>
      <c r="N478" s="2">
        <f>SUMIF('Basin Emissions'!A:A,F478,'Basin Emissions'!B:B)</f>
        <v>1897.7414753999999</v>
      </c>
      <c r="O478" s="8">
        <f t="shared" si="30"/>
        <v>0</v>
      </c>
      <c r="P478" s="7">
        <f>SUMIF('Tool Pneumatics CH4 VOC BTEX'!B:B,A478,'Tool Pneumatics CH4 VOC BTEX'!F:F)</f>
        <v>3.5899999141693102</v>
      </c>
      <c r="Q478" s="14">
        <f t="shared" si="31"/>
        <v>0</v>
      </c>
      <c r="R478" s="16">
        <f>SUMIF('Tool Pneumatics CH4 VOC BTEX'!B:B,A478,'Tool Pneumatics CH4 VOC BTEX'!H:H)*Q478</f>
        <v>0</v>
      </c>
      <c r="S478" s="16">
        <f>SUMIF('Tool Pneumatics CH4 VOC BTEX'!B:B,A478,'Tool Pneumatics CH4 VOC BTEX'!J:J)*Q478</f>
        <v>0</v>
      </c>
      <c r="T478" s="16">
        <f>SUMIF('Tool Pneumatics CH4 VOC BTEX'!B:B,A478,'Tool Pneumatics CH4 VOC BTEX'!L:L)*Q478</f>
        <v>0</v>
      </c>
      <c r="U478" s="16">
        <f>SUMIF('Tool Pneumatics CH4 VOC BTEX'!B:B,A478,'Tool Pneumatics CH4 VOC BTEX'!N:N)*Q478</f>
        <v>0</v>
      </c>
    </row>
    <row r="479" spans="1:21" x14ac:dyDescent="0.25">
      <c r="A479" s="1" t="s">
        <v>2956</v>
      </c>
      <c r="B479" s="1" t="s">
        <v>1546</v>
      </c>
      <c r="C479" s="1" t="s">
        <v>2957</v>
      </c>
      <c r="D479" s="3" t="s">
        <v>3065</v>
      </c>
      <c r="E479" s="3" t="s">
        <v>23961</v>
      </c>
      <c r="F479" s="1" t="s">
        <v>2229</v>
      </c>
      <c r="G479" s="1">
        <v>0</v>
      </c>
      <c r="H479" s="1" t="s">
        <v>27474</v>
      </c>
      <c r="I479" s="1">
        <v>0</v>
      </c>
      <c r="J479" s="1" t="s">
        <v>27474</v>
      </c>
      <c r="K479" s="1">
        <f t="shared" si="28"/>
        <v>0</v>
      </c>
      <c r="L479" s="2">
        <f>SUMIFS('Basin Total Well Counts'!B:B,'Basin Total Well Counts'!A:A,F479)</f>
        <v>0</v>
      </c>
      <c r="M479" s="4">
        <f t="shared" si="29"/>
        <v>0</v>
      </c>
      <c r="N479" s="2">
        <f>SUMIF('Basin Emissions'!A:A,F479,'Basin Emissions'!B:B)</f>
        <v>1971.6074169999999</v>
      </c>
      <c r="O479" s="8">
        <f t="shared" si="30"/>
        <v>0</v>
      </c>
      <c r="P479" s="7">
        <f>SUMIF('Tool Pneumatics CH4 VOC BTEX'!B:B,A479,'Tool Pneumatics CH4 VOC BTEX'!F:F)</f>
        <v>3.5899999141693102</v>
      </c>
      <c r="Q479" s="14">
        <f t="shared" si="31"/>
        <v>0</v>
      </c>
      <c r="R479" s="16">
        <f>SUMIF('Tool Pneumatics CH4 VOC BTEX'!B:B,A479,'Tool Pneumatics CH4 VOC BTEX'!H:H)*Q479</f>
        <v>0</v>
      </c>
      <c r="S479" s="16">
        <f>SUMIF('Tool Pneumatics CH4 VOC BTEX'!B:B,A479,'Tool Pneumatics CH4 VOC BTEX'!J:J)*Q479</f>
        <v>0</v>
      </c>
      <c r="T479" s="16">
        <f>SUMIF('Tool Pneumatics CH4 VOC BTEX'!B:B,A479,'Tool Pneumatics CH4 VOC BTEX'!L:L)*Q479</f>
        <v>0</v>
      </c>
      <c r="U479" s="16">
        <f>SUMIF('Tool Pneumatics CH4 VOC BTEX'!B:B,A479,'Tool Pneumatics CH4 VOC BTEX'!N:N)*Q479</f>
        <v>0</v>
      </c>
    </row>
    <row r="480" spans="1:21" x14ac:dyDescent="0.25">
      <c r="A480" s="1" t="s">
        <v>2958</v>
      </c>
      <c r="B480" s="1" t="s">
        <v>1546</v>
      </c>
      <c r="C480" s="1" t="s">
        <v>2033</v>
      </c>
      <c r="D480" s="3" t="s">
        <v>3065</v>
      </c>
      <c r="E480" s="3" t="s">
        <v>23961</v>
      </c>
      <c r="F480" s="1" t="s">
        <v>2229</v>
      </c>
      <c r="G480" s="1">
        <v>0</v>
      </c>
      <c r="H480" s="1" t="s">
        <v>27474</v>
      </c>
      <c r="I480" s="1">
        <v>0</v>
      </c>
      <c r="J480" s="1" t="s">
        <v>27474</v>
      </c>
      <c r="K480" s="1">
        <f t="shared" si="28"/>
        <v>0</v>
      </c>
      <c r="L480" s="2">
        <f>SUMIFS('Basin Total Well Counts'!B:B,'Basin Total Well Counts'!A:A,F480)</f>
        <v>0</v>
      </c>
      <c r="M480" s="4">
        <f t="shared" si="29"/>
        <v>0</v>
      </c>
      <c r="N480" s="2">
        <f>SUMIF('Basin Emissions'!A:A,F480,'Basin Emissions'!B:B)</f>
        <v>1971.6074169999999</v>
      </c>
      <c r="O480" s="8">
        <f t="shared" si="30"/>
        <v>0</v>
      </c>
      <c r="P480" s="7">
        <f>SUMIF('Tool Pneumatics CH4 VOC BTEX'!B:B,A480,'Tool Pneumatics CH4 VOC BTEX'!F:F)</f>
        <v>3.5899999141693102</v>
      </c>
      <c r="Q480" s="14">
        <f t="shared" si="31"/>
        <v>0</v>
      </c>
      <c r="R480" s="16">
        <f>SUMIF('Tool Pneumatics CH4 VOC BTEX'!B:B,A480,'Tool Pneumatics CH4 VOC BTEX'!H:H)*Q480</f>
        <v>0</v>
      </c>
      <c r="S480" s="16">
        <f>SUMIF('Tool Pneumatics CH4 VOC BTEX'!B:B,A480,'Tool Pneumatics CH4 VOC BTEX'!J:J)*Q480</f>
        <v>0</v>
      </c>
      <c r="T480" s="16">
        <f>SUMIF('Tool Pneumatics CH4 VOC BTEX'!B:B,A480,'Tool Pneumatics CH4 VOC BTEX'!L:L)*Q480</f>
        <v>0</v>
      </c>
      <c r="U480" s="16">
        <f>SUMIF('Tool Pneumatics CH4 VOC BTEX'!B:B,A480,'Tool Pneumatics CH4 VOC BTEX'!N:N)*Q480</f>
        <v>0</v>
      </c>
    </row>
    <row r="481" spans="1:21" x14ac:dyDescent="0.25">
      <c r="A481" s="1" t="s">
        <v>2959</v>
      </c>
      <c r="B481" s="1" t="s">
        <v>1546</v>
      </c>
      <c r="C481" s="1" t="s">
        <v>2960</v>
      </c>
      <c r="D481" s="3" t="s">
        <v>3074</v>
      </c>
      <c r="E481" s="3" t="s">
        <v>23961</v>
      </c>
      <c r="F481" s="1" t="s">
        <v>2240</v>
      </c>
      <c r="G481" s="1">
        <v>0</v>
      </c>
      <c r="H481" s="1" t="s">
        <v>27474</v>
      </c>
      <c r="I481" s="1">
        <v>0</v>
      </c>
      <c r="J481" s="1" t="s">
        <v>27474</v>
      </c>
      <c r="K481" s="1">
        <f t="shared" si="28"/>
        <v>0</v>
      </c>
      <c r="L481" s="2">
        <f>SUMIFS('Basin Total Well Counts'!B:B,'Basin Total Well Counts'!A:A,F481)</f>
        <v>0</v>
      </c>
      <c r="M481" s="4">
        <f t="shared" si="29"/>
        <v>0</v>
      </c>
      <c r="N481" s="2">
        <f>SUMIF('Basin Emissions'!A:A,F481,'Basin Emissions'!B:B)</f>
        <v>1897.7414753999999</v>
      </c>
      <c r="O481" s="8">
        <f t="shared" si="30"/>
        <v>0</v>
      </c>
      <c r="P481" s="7">
        <f>SUMIF('Tool Pneumatics CH4 VOC BTEX'!B:B,A481,'Tool Pneumatics CH4 VOC BTEX'!F:F)</f>
        <v>3.5899999141693102</v>
      </c>
      <c r="Q481" s="14">
        <f t="shared" si="31"/>
        <v>0</v>
      </c>
      <c r="R481" s="16">
        <f>SUMIF('Tool Pneumatics CH4 VOC BTEX'!B:B,A481,'Tool Pneumatics CH4 VOC BTEX'!H:H)*Q481</f>
        <v>0</v>
      </c>
      <c r="S481" s="16">
        <f>SUMIF('Tool Pneumatics CH4 VOC BTEX'!B:B,A481,'Tool Pneumatics CH4 VOC BTEX'!J:J)*Q481</f>
        <v>0</v>
      </c>
      <c r="T481" s="16">
        <f>SUMIF('Tool Pneumatics CH4 VOC BTEX'!B:B,A481,'Tool Pneumatics CH4 VOC BTEX'!L:L)*Q481</f>
        <v>0</v>
      </c>
      <c r="U481" s="16">
        <f>SUMIF('Tool Pneumatics CH4 VOC BTEX'!B:B,A481,'Tool Pneumatics CH4 VOC BTEX'!N:N)*Q481</f>
        <v>0</v>
      </c>
    </row>
    <row r="482" spans="1:21" x14ac:dyDescent="0.25">
      <c r="A482" s="1" t="s">
        <v>2961</v>
      </c>
      <c r="B482" s="1" t="s">
        <v>1546</v>
      </c>
      <c r="C482" s="1" t="s">
        <v>2962</v>
      </c>
      <c r="D482" s="3" t="s">
        <v>3071</v>
      </c>
      <c r="E482" s="3" t="s">
        <v>23961</v>
      </c>
      <c r="F482" s="1" t="s">
        <v>2240</v>
      </c>
      <c r="G482" s="1">
        <v>0</v>
      </c>
      <c r="H482" s="1" t="s">
        <v>27474</v>
      </c>
      <c r="I482" s="1">
        <v>0</v>
      </c>
      <c r="J482" s="1" t="s">
        <v>27474</v>
      </c>
      <c r="K482" s="1">
        <f t="shared" si="28"/>
        <v>0</v>
      </c>
      <c r="L482" s="2">
        <f>SUMIFS('Basin Total Well Counts'!B:B,'Basin Total Well Counts'!A:A,F482)</f>
        <v>0</v>
      </c>
      <c r="M482" s="4">
        <f t="shared" si="29"/>
        <v>0</v>
      </c>
      <c r="N482" s="2">
        <f>SUMIF('Basin Emissions'!A:A,F482,'Basin Emissions'!B:B)</f>
        <v>1897.7414753999999</v>
      </c>
      <c r="O482" s="8">
        <f t="shared" si="30"/>
        <v>0</v>
      </c>
      <c r="P482" s="7">
        <f>SUMIF('Tool Pneumatics CH4 VOC BTEX'!B:B,A482,'Tool Pneumatics CH4 VOC BTEX'!F:F)</f>
        <v>3.5899999141693102</v>
      </c>
      <c r="Q482" s="14">
        <f t="shared" si="31"/>
        <v>0</v>
      </c>
      <c r="R482" s="16">
        <f>SUMIF('Tool Pneumatics CH4 VOC BTEX'!B:B,A482,'Tool Pneumatics CH4 VOC BTEX'!H:H)*Q482</f>
        <v>0</v>
      </c>
      <c r="S482" s="16">
        <f>SUMIF('Tool Pneumatics CH4 VOC BTEX'!B:B,A482,'Tool Pneumatics CH4 VOC BTEX'!J:J)*Q482</f>
        <v>0</v>
      </c>
      <c r="T482" s="16">
        <f>SUMIF('Tool Pneumatics CH4 VOC BTEX'!B:B,A482,'Tool Pneumatics CH4 VOC BTEX'!L:L)*Q482</f>
        <v>0</v>
      </c>
      <c r="U482" s="16">
        <f>SUMIF('Tool Pneumatics CH4 VOC BTEX'!B:B,A482,'Tool Pneumatics CH4 VOC BTEX'!N:N)*Q482</f>
        <v>0</v>
      </c>
    </row>
    <row r="483" spans="1:21" x14ac:dyDescent="0.25">
      <c r="A483" s="1" t="s">
        <v>2963</v>
      </c>
      <c r="B483" s="1" t="s">
        <v>1546</v>
      </c>
      <c r="C483" s="1" t="s">
        <v>1808</v>
      </c>
      <c r="D483" s="3" t="s">
        <v>3065</v>
      </c>
      <c r="E483" s="3" t="s">
        <v>23961</v>
      </c>
      <c r="F483" s="1" t="s">
        <v>2229</v>
      </c>
      <c r="G483" s="1">
        <v>0</v>
      </c>
      <c r="H483" s="1" t="s">
        <v>27474</v>
      </c>
      <c r="I483" s="1">
        <v>0</v>
      </c>
      <c r="J483" s="1" t="s">
        <v>27474</v>
      </c>
      <c r="K483" s="1">
        <f t="shared" si="28"/>
        <v>0</v>
      </c>
      <c r="L483" s="2">
        <f>SUMIFS('Basin Total Well Counts'!B:B,'Basin Total Well Counts'!A:A,F483)</f>
        <v>0</v>
      </c>
      <c r="M483" s="4">
        <f t="shared" si="29"/>
        <v>0</v>
      </c>
      <c r="N483" s="2">
        <f>SUMIF('Basin Emissions'!A:A,F483,'Basin Emissions'!B:B)</f>
        <v>1971.6074169999999</v>
      </c>
      <c r="O483" s="8">
        <f t="shared" si="30"/>
        <v>0</v>
      </c>
      <c r="P483" s="7">
        <f>SUMIF('Tool Pneumatics CH4 VOC BTEX'!B:B,A483,'Tool Pneumatics CH4 VOC BTEX'!F:F)</f>
        <v>3.5899999141693102</v>
      </c>
      <c r="Q483" s="14">
        <f t="shared" si="31"/>
        <v>0</v>
      </c>
      <c r="R483" s="16">
        <f>SUMIF('Tool Pneumatics CH4 VOC BTEX'!B:B,A483,'Tool Pneumatics CH4 VOC BTEX'!H:H)*Q483</f>
        <v>0</v>
      </c>
      <c r="S483" s="16">
        <f>SUMIF('Tool Pneumatics CH4 VOC BTEX'!B:B,A483,'Tool Pneumatics CH4 VOC BTEX'!J:J)*Q483</f>
        <v>0</v>
      </c>
      <c r="T483" s="16">
        <f>SUMIF('Tool Pneumatics CH4 VOC BTEX'!B:B,A483,'Tool Pneumatics CH4 VOC BTEX'!L:L)*Q483</f>
        <v>0</v>
      </c>
      <c r="U483" s="16">
        <f>SUMIF('Tool Pneumatics CH4 VOC BTEX'!B:B,A483,'Tool Pneumatics CH4 VOC BTEX'!N:N)*Q483</f>
        <v>0</v>
      </c>
    </row>
    <row r="484" spans="1:21" x14ac:dyDescent="0.25">
      <c r="A484" s="1" t="s">
        <v>2964</v>
      </c>
      <c r="B484" s="1" t="s">
        <v>1546</v>
      </c>
      <c r="C484" s="1" t="s">
        <v>1566</v>
      </c>
      <c r="D484" s="3" t="s">
        <v>3074</v>
      </c>
      <c r="E484" s="3" t="s">
        <v>23961</v>
      </c>
      <c r="F484" s="1" t="s">
        <v>2229</v>
      </c>
      <c r="G484" s="1">
        <v>0</v>
      </c>
      <c r="H484" s="1" t="s">
        <v>27474</v>
      </c>
      <c r="I484" s="1">
        <v>0</v>
      </c>
      <c r="J484" s="1" t="s">
        <v>27474</v>
      </c>
      <c r="K484" s="1">
        <f t="shared" si="28"/>
        <v>0</v>
      </c>
      <c r="L484" s="2">
        <f>SUMIFS('Basin Total Well Counts'!B:B,'Basin Total Well Counts'!A:A,F484)</f>
        <v>0</v>
      </c>
      <c r="M484" s="4">
        <f t="shared" si="29"/>
        <v>0</v>
      </c>
      <c r="N484" s="2">
        <f>SUMIF('Basin Emissions'!A:A,F484,'Basin Emissions'!B:B)</f>
        <v>1971.6074169999999</v>
      </c>
      <c r="O484" s="8">
        <f t="shared" si="30"/>
        <v>0</v>
      </c>
      <c r="P484" s="7">
        <f>SUMIF('Tool Pneumatics CH4 VOC BTEX'!B:B,A484,'Tool Pneumatics CH4 VOC BTEX'!F:F)</f>
        <v>3.5899999141693102</v>
      </c>
      <c r="Q484" s="14">
        <f t="shared" si="31"/>
        <v>0</v>
      </c>
      <c r="R484" s="16">
        <f>SUMIF('Tool Pneumatics CH4 VOC BTEX'!B:B,A484,'Tool Pneumatics CH4 VOC BTEX'!H:H)*Q484</f>
        <v>0</v>
      </c>
      <c r="S484" s="16">
        <f>SUMIF('Tool Pneumatics CH4 VOC BTEX'!B:B,A484,'Tool Pneumatics CH4 VOC BTEX'!J:J)*Q484</f>
        <v>0</v>
      </c>
      <c r="T484" s="16">
        <f>SUMIF('Tool Pneumatics CH4 VOC BTEX'!B:B,A484,'Tool Pneumatics CH4 VOC BTEX'!L:L)*Q484</f>
        <v>0</v>
      </c>
      <c r="U484" s="16">
        <f>SUMIF('Tool Pneumatics CH4 VOC BTEX'!B:B,A484,'Tool Pneumatics CH4 VOC BTEX'!N:N)*Q484</f>
        <v>0</v>
      </c>
    </row>
    <row r="485" spans="1:21" x14ac:dyDescent="0.25">
      <c r="A485" s="1" t="s">
        <v>2965</v>
      </c>
      <c r="B485" s="1" t="s">
        <v>1546</v>
      </c>
      <c r="C485" s="1" t="s">
        <v>2004</v>
      </c>
      <c r="D485" s="3" t="s">
        <v>3111</v>
      </c>
      <c r="E485" s="3" t="s">
        <v>23961</v>
      </c>
      <c r="F485" s="1" t="s">
        <v>2240</v>
      </c>
      <c r="G485" s="1">
        <v>0</v>
      </c>
      <c r="H485" s="1" t="s">
        <v>27474</v>
      </c>
      <c r="I485" s="1">
        <v>0</v>
      </c>
      <c r="J485" s="1" t="s">
        <v>27474</v>
      </c>
      <c r="K485" s="1">
        <f t="shared" si="28"/>
        <v>0</v>
      </c>
      <c r="L485" s="2">
        <f>SUMIFS('Basin Total Well Counts'!B:B,'Basin Total Well Counts'!A:A,F485)</f>
        <v>0</v>
      </c>
      <c r="M485" s="4">
        <f t="shared" si="29"/>
        <v>0</v>
      </c>
      <c r="N485" s="2">
        <f>SUMIF('Basin Emissions'!A:A,F485,'Basin Emissions'!B:B)</f>
        <v>1897.7414753999999</v>
      </c>
      <c r="O485" s="8">
        <f t="shared" si="30"/>
        <v>0</v>
      </c>
      <c r="P485" s="7">
        <f>SUMIF('Tool Pneumatics CH4 VOC BTEX'!B:B,A485,'Tool Pneumatics CH4 VOC BTEX'!F:F)</f>
        <v>3.5899999141693102</v>
      </c>
      <c r="Q485" s="14">
        <f t="shared" si="31"/>
        <v>0</v>
      </c>
      <c r="R485" s="16">
        <f>SUMIF('Tool Pneumatics CH4 VOC BTEX'!B:B,A485,'Tool Pneumatics CH4 VOC BTEX'!H:H)*Q485</f>
        <v>0</v>
      </c>
      <c r="S485" s="16">
        <f>SUMIF('Tool Pneumatics CH4 VOC BTEX'!B:B,A485,'Tool Pneumatics CH4 VOC BTEX'!J:J)*Q485</f>
        <v>0</v>
      </c>
      <c r="T485" s="16">
        <f>SUMIF('Tool Pneumatics CH4 VOC BTEX'!B:B,A485,'Tool Pneumatics CH4 VOC BTEX'!L:L)*Q485</f>
        <v>0</v>
      </c>
      <c r="U485" s="16">
        <f>SUMIF('Tool Pneumatics CH4 VOC BTEX'!B:B,A485,'Tool Pneumatics CH4 VOC BTEX'!N:N)*Q485</f>
        <v>0</v>
      </c>
    </row>
    <row r="486" spans="1:21" x14ac:dyDescent="0.25">
      <c r="A486" s="1" t="s">
        <v>2966</v>
      </c>
      <c r="B486" s="1" t="s">
        <v>1546</v>
      </c>
      <c r="C486" s="1" t="s">
        <v>1599</v>
      </c>
      <c r="D486" s="3" t="s">
        <v>3074</v>
      </c>
      <c r="E486" s="3" t="s">
        <v>23961</v>
      </c>
      <c r="F486" s="1" t="s">
        <v>2229</v>
      </c>
      <c r="G486" s="1">
        <v>0</v>
      </c>
      <c r="H486" s="1" t="s">
        <v>27474</v>
      </c>
      <c r="I486" s="1">
        <v>0</v>
      </c>
      <c r="J486" s="1" t="s">
        <v>27474</v>
      </c>
      <c r="K486" s="1">
        <f t="shared" si="28"/>
        <v>0</v>
      </c>
      <c r="L486" s="2">
        <f>SUMIFS('Basin Total Well Counts'!B:B,'Basin Total Well Counts'!A:A,F486)</f>
        <v>0</v>
      </c>
      <c r="M486" s="4">
        <f t="shared" si="29"/>
        <v>0</v>
      </c>
      <c r="N486" s="2">
        <f>SUMIF('Basin Emissions'!A:A,F486,'Basin Emissions'!B:B)</f>
        <v>1971.6074169999999</v>
      </c>
      <c r="O486" s="8">
        <f t="shared" si="30"/>
        <v>0</v>
      </c>
      <c r="P486" s="7">
        <f>SUMIF('Tool Pneumatics CH4 VOC BTEX'!B:B,A486,'Tool Pneumatics CH4 VOC BTEX'!F:F)</f>
        <v>3.5899999141693102</v>
      </c>
      <c r="Q486" s="14">
        <f t="shared" si="31"/>
        <v>0</v>
      </c>
      <c r="R486" s="16">
        <f>SUMIF('Tool Pneumatics CH4 VOC BTEX'!B:B,A486,'Tool Pneumatics CH4 VOC BTEX'!H:H)*Q486</f>
        <v>0</v>
      </c>
      <c r="S486" s="16">
        <f>SUMIF('Tool Pneumatics CH4 VOC BTEX'!B:B,A486,'Tool Pneumatics CH4 VOC BTEX'!J:J)*Q486</f>
        <v>0</v>
      </c>
      <c r="T486" s="16">
        <f>SUMIF('Tool Pneumatics CH4 VOC BTEX'!B:B,A486,'Tool Pneumatics CH4 VOC BTEX'!L:L)*Q486</f>
        <v>0</v>
      </c>
      <c r="U486" s="16">
        <f>SUMIF('Tool Pneumatics CH4 VOC BTEX'!B:B,A486,'Tool Pneumatics CH4 VOC BTEX'!N:N)*Q486</f>
        <v>0</v>
      </c>
    </row>
    <row r="487" spans="1:21" x14ac:dyDescent="0.25">
      <c r="A487" s="1" t="s">
        <v>2967</v>
      </c>
      <c r="B487" s="1" t="s">
        <v>1546</v>
      </c>
      <c r="C487" s="1" t="s">
        <v>2968</v>
      </c>
      <c r="D487" s="3" t="s">
        <v>3111</v>
      </c>
      <c r="E487" s="3" t="s">
        <v>23961</v>
      </c>
      <c r="F487" s="1" t="s">
        <v>2240</v>
      </c>
      <c r="G487" s="1">
        <v>0</v>
      </c>
      <c r="H487" s="1" t="s">
        <v>27474</v>
      </c>
      <c r="I487" s="1">
        <v>0</v>
      </c>
      <c r="J487" s="1" t="s">
        <v>27474</v>
      </c>
      <c r="K487" s="1">
        <f t="shared" si="28"/>
        <v>0</v>
      </c>
      <c r="L487" s="2">
        <f>SUMIFS('Basin Total Well Counts'!B:B,'Basin Total Well Counts'!A:A,F487)</f>
        <v>0</v>
      </c>
      <c r="M487" s="4">
        <f t="shared" si="29"/>
        <v>0</v>
      </c>
      <c r="N487" s="2">
        <f>SUMIF('Basin Emissions'!A:A,F487,'Basin Emissions'!B:B)</f>
        <v>1897.7414753999999</v>
      </c>
      <c r="O487" s="8">
        <f t="shared" si="30"/>
        <v>0</v>
      </c>
      <c r="P487" s="7">
        <f>SUMIF('Tool Pneumatics CH4 VOC BTEX'!B:B,A487,'Tool Pneumatics CH4 VOC BTEX'!F:F)</f>
        <v>3.5899999141693102</v>
      </c>
      <c r="Q487" s="14">
        <f t="shared" si="31"/>
        <v>0</v>
      </c>
      <c r="R487" s="16">
        <f>SUMIF('Tool Pneumatics CH4 VOC BTEX'!B:B,A487,'Tool Pneumatics CH4 VOC BTEX'!H:H)*Q487</f>
        <v>0</v>
      </c>
      <c r="S487" s="16">
        <f>SUMIF('Tool Pneumatics CH4 VOC BTEX'!B:B,A487,'Tool Pneumatics CH4 VOC BTEX'!J:J)*Q487</f>
        <v>0</v>
      </c>
      <c r="T487" s="16">
        <f>SUMIF('Tool Pneumatics CH4 VOC BTEX'!B:B,A487,'Tool Pneumatics CH4 VOC BTEX'!L:L)*Q487</f>
        <v>0</v>
      </c>
      <c r="U487" s="16">
        <f>SUMIF('Tool Pneumatics CH4 VOC BTEX'!B:B,A487,'Tool Pneumatics CH4 VOC BTEX'!N:N)*Q487</f>
        <v>0</v>
      </c>
    </row>
    <row r="488" spans="1:21" x14ac:dyDescent="0.25">
      <c r="A488" s="1" t="s">
        <v>2969</v>
      </c>
      <c r="B488" s="1" t="s">
        <v>1546</v>
      </c>
      <c r="C488" s="1" t="s">
        <v>2468</v>
      </c>
      <c r="D488" s="3" t="s">
        <v>3065</v>
      </c>
      <c r="E488" s="3" t="s">
        <v>23961</v>
      </c>
      <c r="F488" s="1" t="s">
        <v>2229</v>
      </c>
      <c r="G488" s="1">
        <v>0</v>
      </c>
      <c r="H488" s="1" t="s">
        <v>27474</v>
      </c>
      <c r="I488" s="1">
        <v>0</v>
      </c>
      <c r="J488" s="1" t="s">
        <v>27474</v>
      </c>
      <c r="K488" s="1">
        <f t="shared" si="28"/>
        <v>0</v>
      </c>
      <c r="L488" s="2">
        <f>SUMIFS('Basin Total Well Counts'!B:B,'Basin Total Well Counts'!A:A,F488)</f>
        <v>0</v>
      </c>
      <c r="M488" s="4">
        <f t="shared" si="29"/>
        <v>0</v>
      </c>
      <c r="N488" s="2">
        <f>SUMIF('Basin Emissions'!A:A,F488,'Basin Emissions'!B:B)</f>
        <v>1971.6074169999999</v>
      </c>
      <c r="O488" s="8">
        <f t="shared" si="30"/>
        <v>0</v>
      </c>
      <c r="P488" s="7">
        <f>SUMIF('Tool Pneumatics CH4 VOC BTEX'!B:B,A488,'Tool Pneumatics CH4 VOC BTEX'!F:F)</f>
        <v>3.5899999141693102</v>
      </c>
      <c r="Q488" s="14">
        <f t="shared" si="31"/>
        <v>0</v>
      </c>
      <c r="R488" s="16">
        <f>SUMIF('Tool Pneumatics CH4 VOC BTEX'!B:B,A488,'Tool Pneumatics CH4 VOC BTEX'!H:H)*Q488</f>
        <v>0</v>
      </c>
      <c r="S488" s="16">
        <f>SUMIF('Tool Pneumatics CH4 VOC BTEX'!B:B,A488,'Tool Pneumatics CH4 VOC BTEX'!J:J)*Q488</f>
        <v>0</v>
      </c>
      <c r="T488" s="16">
        <f>SUMIF('Tool Pneumatics CH4 VOC BTEX'!B:B,A488,'Tool Pneumatics CH4 VOC BTEX'!L:L)*Q488</f>
        <v>0</v>
      </c>
      <c r="U488" s="16">
        <f>SUMIF('Tool Pneumatics CH4 VOC BTEX'!B:B,A488,'Tool Pneumatics CH4 VOC BTEX'!N:N)*Q488</f>
        <v>0</v>
      </c>
    </row>
    <row r="489" spans="1:21" x14ac:dyDescent="0.25">
      <c r="A489" s="1" t="s">
        <v>2970</v>
      </c>
      <c r="B489" s="1" t="s">
        <v>1546</v>
      </c>
      <c r="C489" s="1" t="s">
        <v>1580</v>
      </c>
      <c r="D489" s="3" t="s">
        <v>3071</v>
      </c>
      <c r="E489" s="3" t="s">
        <v>23961</v>
      </c>
      <c r="F489" s="1" t="s">
        <v>2229</v>
      </c>
      <c r="G489" s="1">
        <v>0</v>
      </c>
      <c r="H489" s="1" t="s">
        <v>27474</v>
      </c>
      <c r="I489" s="1">
        <v>0</v>
      </c>
      <c r="J489" s="1" t="s">
        <v>27474</v>
      </c>
      <c r="K489" s="1">
        <f t="shared" si="28"/>
        <v>0</v>
      </c>
      <c r="L489" s="2">
        <f>SUMIFS('Basin Total Well Counts'!B:B,'Basin Total Well Counts'!A:A,F489)</f>
        <v>0</v>
      </c>
      <c r="M489" s="4">
        <f t="shared" si="29"/>
        <v>0</v>
      </c>
      <c r="N489" s="2">
        <f>SUMIF('Basin Emissions'!A:A,F489,'Basin Emissions'!B:B)</f>
        <v>1971.6074169999999</v>
      </c>
      <c r="O489" s="8">
        <f t="shared" si="30"/>
        <v>0</v>
      </c>
      <c r="P489" s="7">
        <f>SUMIF('Tool Pneumatics CH4 VOC BTEX'!B:B,A489,'Tool Pneumatics CH4 VOC BTEX'!F:F)</f>
        <v>3.5899999141693102</v>
      </c>
      <c r="Q489" s="14">
        <f t="shared" si="31"/>
        <v>0</v>
      </c>
      <c r="R489" s="16">
        <f>SUMIF('Tool Pneumatics CH4 VOC BTEX'!B:B,A489,'Tool Pneumatics CH4 VOC BTEX'!H:H)*Q489</f>
        <v>0</v>
      </c>
      <c r="S489" s="16">
        <f>SUMIF('Tool Pneumatics CH4 VOC BTEX'!B:B,A489,'Tool Pneumatics CH4 VOC BTEX'!J:J)*Q489</f>
        <v>0</v>
      </c>
      <c r="T489" s="16">
        <f>SUMIF('Tool Pneumatics CH4 VOC BTEX'!B:B,A489,'Tool Pneumatics CH4 VOC BTEX'!L:L)*Q489</f>
        <v>0</v>
      </c>
      <c r="U489" s="16">
        <f>SUMIF('Tool Pneumatics CH4 VOC BTEX'!B:B,A489,'Tool Pneumatics CH4 VOC BTEX'!N:N)*Q489</f>
        <v>0</v>
      </c>
    </row>
    <row r="490" spans="1:21" x14ac:dyDescent="0.25">
      <c r="A490" s="1" t="s">
        <v>2971</v>
      </c>
      <c r="B490" s="1" t="s">
        <v>1546</v>
      </c>
      <c r="C490" s="1" t="s">
        <v>1544</v>
      </c>
      <c r="D490" s="3" t="s">
        <v>3065</v>
      </c>
      <c r="E490" s="3" t="s">
        <v>23961</v>
      </c>
      <c r="F490" s="1" t="s">
        <v>2240</v>
      </c>
      <c r="G490" s="1">
        <v>0</v>
      </c>
      <c r="H490" s="1" t="s">
        <v>27474</v>
      </c>
      <c r="I490" s="1">
        <v>0</v>
      </c>
      <c r="J490" s="1" t="s">
        <v>27474</v>
      </c>
      <c r="K490" s="1">
        <f t="shared" si="28"/>
        <v>0</v>
      </c>
      <c r="L490" s="2">
        <f>SUMIFS('Basin Total Well Counts'!B:B,'Basin Total Well Counts'!A:A,F490)</f>
        <v>0</v>
      </c>
      <c r="M490" s="4">
        <f t="shared" si="29"/>
        <v>0</v>
      </c>
      <c r="N490" s="2">
        <f>SUMIF('Basin Emissions'!A:A,F490,'Basin Emissions'!B:B)</f>
        <v>1897.7414753999999</v>
      </c>
      <c r="O490" s="8">
        <f t="shared" si="30"/>
        <v>0</v>
      </c>
      <c r="P490" s="7">
        <f>SUMIF('Tool Pneumatics CH4 VOC BTEX'!B:B,A490,'Tool Pneumatics CH4 VOC BTEX'!F:F)</f>
        <v>3.5899999141693102</v>
      </c>
      <c r="Q490" s="14">
        <f t="shared" si="31"/>
        <v>0</v>
      </c>
      <c r="R490" s="16">
        <f>SUMIF('Tool Pneumatics CH4 VOC BTEX'!B:B,A490,'Tool Pneumatics CH4 VOC BTEX'!H:H)*Q490</f>
        <v>0</v>
      </c>
      <c r="S490" s="16">
        <f>SUMIF('Tool Pneumatics CH4 VOC BTEX'!B:B,A490,'Tool Pneumatics CH4 VOC BTEX'!J:J)*Q490</f>
        <v>0</v>
      </c>
      <c r="T490" s="16">
        <f>SUMIF('Tool Pneumatics CH4 VOC BTEX'!B:B,A490,'Tool Pneumatics CH4 VOC BTEX'!L:L)*Q490</f>
        <v>0</v>
      </c>
      <c r="U490" s="16">
        <f>SUMIF('Tool Pneumatics CH4 VOC BTEX'!B:B,A490,'Tool Pneumatics CH4 VOC BTEX'!N:N)*Q490</f>
        <v>0</v>
      </c>
    </row>
    <row r="491" spans="1:21" x14ac:dyDescent="0.25">
      <c r="A491" s="1" t="s">
        <v>2972</v>
      </c>
      <c r="B491" s="1" t="s">
        <v>1546</v>
      </c>
      <c r="C491" s="1" t="s">
        <v>1626</v>
      </c>
      <c r="D491" s="3" t="s">
        <v>3111</v>
      </c>
      <c r="E491" s="3" t="s">
        <v>23961</v>
      </c>
      <c r="F491" s="1" t="s">
        <v>2229</v>
      </c>
      <c r="G491" s="1">
        <v>0</v>
      </c>
      <c r="H491" s="1" t="s">
        <v>27474</v>
      </c>
      <c r="I491" s="1">
        <v>0</v>
      </c>
      <c r="J491" s="1" t="s">
        <v>27474</v>
      </c>
      <c r="K491" s="1">
        <f t="shared" si="28"/>
        <v>0</v>
      </c>
      <c r="L491" s="2">
        <f>SUMIFS('Basin Total Well Counts'!B:B,'Basin Total Well Counts'!A:A,F491)</f>
        <v>0</v>
      </c>
      <c r="M491" s="4">
        <f t="shared" si="29"/>
        <v>0</v>
      </c>
      <c r="N491" s="2">
        <f>SUMIF('Basin Emissions'!A:A,F491,'Basin Emissions'!B:B)</f>
        <v>1971.6074169999999</v>
      </c>
      <c r="O491" s="8">
        <f t="shared" si="30"/>
        <v>0</v>
      </c>
      <c r="P491" s="7">
        <f>SUMIF('Tool Pneumatics CH4 VOC BTEX'!B:B,A491,'Tool Pneumatics CH4 VOC BTEX'!F:F)</f>
        <v>3.5899999141693102</v>
      </c>
      <c r="Q491" s="14">
        <f t="shared" si="31"/>
        <v>0</v>
      </c>
      <c r="R491" s="16">
        <f>SUMIF('Tool Pneumatics CH4 VOC BTEX'!B:B,A491,'Tool Pneumatics CH4 VOC BTEX'!H:H)*Q491</f>
        <v>0</v>
      </c>
      <c r="S491" s="16">
        <f>SUMIF('Tool Pneumatics CH4 VOC BTEX'!B:B,A491,'Tool Pneumatics CH4 VOC BTEX'!J:J)*Q491</f>
        <v>0</v>
      </c>
      <c r="T491" s="16">
        <f>SUMIF('Tool Pneumatics CH4 VOC BTEX'!B:B,A491,'Tool Pneumatics CH4 VOC BTEX'!L:L)*Q491</f>
        <v>0</v>
      </c>
      <c r="U491" s="16">
        <f>SUMIF('Tool Pneumatics CH4 VOC BTEX'!B:B,A491,'Tool Pneumatics CH4 VOC BTEX'!N:N)*Q491</f>
        <v>0</v>
      </c>
    </row>
    <row r="492" spans="1:21" x14ac:dyDescent="0.25">
      <c r="A492" s="1" t="s">
        <v>2973</v>
      </c>
      <c r="B492" s="1" t="s">
        <v>1546</v>
      </c>
      <c r="C492" s="1" t="s">
        <v>1776</v>
      </c>
      <c r="D492" s="3" t="s">
        <v>2535</v>
      </c>
      <c r="E492" s="3" t="s">
        <v>23961</v>
      </c>
      <c r="F492" s="1" t="s">
        <v>2240</v>
      </c>
      <c r="G492" s="1">
        <v>0</v>
      </c>
      <c r="H492" s="1" t="s">
        <v>27474</v>
      </c>
      <c r="I492" s="1">
        <v>0</v>
      </c>
      <c r="J492" s="1" t="s">
        <v>27474</v>
      </c>
      <c r="K492" s="1">
        <f t="shared" si="28"/>
        <v>0</v>
      </c>
      <c r="L492" s="2">
        <f>SUMIFS('Basin Total Well Counts'!B:B,'Basin Total Well Counts'!A:A,F492)</f>
        <v>0</v>
      </c>
      <c r="M492" s="4">
        <f t="shared" si="29"/>
        <v>0</v>
      </c>
      <c r="N492" s="2">
        <f>SUMIF('Basin Emissions'!A:A,F492,'Basin Emissions'!B:B)</f>
        <v>1897.7414753999999</v>
      </c>
      <c r="O492" s="8">
        <f t="shared" si="30"/>
        <v>0</v>
      </c>
      <c r="P492" s="7">
        <f>SUMIF('Tool Pneumatics CH4 VOC BTEX'!B:B,A492,'Tool Pneumatics CH4 VOC BTEX'!F:F)</f>
        <v>3.5899999141693102</v>
      </c>
      <c r="Q492" s="14">
        <f t="shared" si="31"/>
        <v>0</v>
      </c>
      <c r="R492" s="16">
        <f>SUMIF('Tool Pneumatics CH4 VOC BTEX'!B:B,A492,'Tool Pneumatics CH4 VOC BTEX'!H:H)*Q492</f>
        <v>0</v>
      </c>
      <c r="S492" s="16">
        <f>SUMIF('Tool Pneumatics CH4 VOC BTEX'!B:B,A492,'Tool Pneumatics CH4 VOC BTEX'!J:J)*Q492</f>
        <v>0</v>
      </c>
      <c r="T492" s="16">
        <f>SUMIF('Tool Pneumatics CH4 VOC BTEX'!B:B,A492,'Tool Pneumatics CH4 VOC BTEX'!L:L)*Q492</f>
        <v>0</v>
      </c>
      <c r="U492" s="16">
        <f>SUMIF('Tool Pneumatics CH4 VOC BTEX'!B:B,A492,'Tool Pneumatics CH4 VOC BTEX'!N:N)*Q492</f>
        <v>0</v>
      </c>
    </row>
    <row r="493" spans="1:21" x14ac:dyDescent="0.25">
      <c r="A493" s="1" t="s">
        <v>2974</v>
      </c>
      <c r="B493" s="1" t="s">
        <v>1546</v>
      </c>
      <c r="C493" s="1" t="s">
        <v>1801</v>
      </c>
      <c r="D493" s="3" t="s">
        <v>3065</v>
      </c>
      <c r="E493" s="3" t="s">
        <v>23961</v>
      </c>
      <c r="F493" s="1" t="s">
        <v>1015</v>
      </c>
      <c r="G493" s="1">
        <v>0</v>
      </c>
      <c r="H493" s="1" t="s">
        <v>27474</v>
      </c>
      <c r="I493" s="1">
        <v>0</v>
      </c>
      <c r="J493" s="1" t="s">
        <v>27474</v>
      </c>
      <c r="K493" s="1">
        <f t="shared" si="28"/>
        <v>0</v>
      </c>
      <c r="L493" s="2">
        <f>SUMIFS('Basin Total Well Counts'!B:B,'Basin Total Well Counts'!A:A,F493)</f>
        <v>100308</v>
      </c>
      <c r="M493" s="4">
        <f t="shared" si="29"/>
        <v>0</v>
      </c>
      <c r="N493" s="2">
        <f>SUMIF('Basin Emissions'!A:A,F493,'Basin Emissions'!B:B)</f>
        <v>7867.8947644</v>
      </c>
      <c r="O493" s="8">
        <f t="shared" si="30"/>
        <v>0</v>
      </c>
      <c r="P493" s="7">
        <f>SUMIF('Tool Pneumatics CH4 VOC BTEX'!B:B,A493,'Tool Pneumatics CH4 VOC BTEX'!F:F)</f>
        <v>3.5899999141693102</v>
      </c>
      <c r="Q493" s="14">
        <f t="shared" si="31"/>
        <v>0</v>
      </c>
      <c r="R493" s="16">
        <f>SUMIF('Tool Pneumatics CH4 VOC BTEX'!B:B,A493,'Tool Pneumatics CH4 VOC BTEX'!H:H)*Q493</f>
        <v>0</v>
      </c>
      <c r="S493" s="16">
        <f>SUMIF('Tool Pneumatics CH4 VOC BTEX'!B:B,A493,'Tool Pneumatics CH4 VOC BTEX'!J:J)*Q493</f>
        <v>0</v>
      </c>
      <c r="T493" s="16">
        <f>SUMIF('Tool Pneumatics CH4 VOC BTEX'!B:B,A493,'Tool Pneumatics CH4 VOC BTEX'!L:L)*Q493</f>
        <v>0</v>
      </c>
      <c r="U493" s="16">
        <f>SUMIF('Tool Pneumatics CH4 VOC BTEX'!B:B,A493,'Tool Pneumatics CH4 VOC BTEX'!N:N)*Q493</f>
        <v>0</v>
      </c>
    </row>
    <row r="494" spans="1:21" x14ac:dyDescent="0.25">
      <c r="A494" s="1" t="s">
        <v>2975</v>
      </c>
      <c r="B494" s="1" t="s">
        <v>1546</v>
      </c>
      <c r="C494" s="1" t="s">
        <v>2976</v>
      </c>
      <c r="D494" s="3" t="s">
        <v>3065</v>
      </c>
      <c r="E494" s="3" t="s">
        <v>23961</v>
      </c>
      <c r="F494" s="1" t="s">
        <v>2229</v>
      </c>
      <c r="G494" s="1">
        <v>0</v>
      </c>
      <c r="H494" s="1" t="s">
        <v>27474</v>
      </c>
      <c r="I494" s="1">
        <v>0</v>
      </c>
      <c r="J494" s="1" t="s">
        <v>27474</v>
      </c>
      <c r="K494" s="1">
        <f t="shared" si="28"/>
        <v>0</v>
      </c>
      <c r="L494" s="2">
        <f>SUMIFS('Basin Total Well Counts'!B:B,'Basin Total Well Counts'!A:A,F494)</f>
        <v>0</v>
      </c>
      <c r="M494" s="4">
        <f t="shared" si="29"/>
        <v>0</v>
      </c>
      <c r="N494" s="2">
        <f>SUMIF('Basin Emissions'!A:A,F494,'Basin Emissions'!B:B)</f>
        <v>1971.6074169999999</v>
      </c>
      <c r="O494" s="8">
        <f t="shared" si="30"/>
        <v>0</v>
      </c>
      <c r="P494" s="7">
        <f>SUMIF('Tool Pneumatics CH4 VOC BTEX'!B:B,A494,'Tool Pneumatics CH4 VOC BTEX'!F:F)</f>
        <v>3.5899999141693102</v>
      </c>
      <c r="Q494" s="14">
        <f t="shared" si="31"/>
        <v>0</v>
      </c>
      <c r="R494" s="16">
        <f>SUMIF('Tool Pneumatics CH4 VOC BTEX'!B:B,A494,'Tool Pneumatics CH4 VOC BTEX'!H:H)*Q494</f>
        <v>0</v>
      </c>
      <c r="S494" s="16">
        <f>SUMIF('Tool Pneumatics CH4 VOC BTEX'!B:B,A494,'Tool Pneumatics CH4 VOC BTEX'!J:J)*Q494</f>
        <v>0</v>
      </c>
      <c r="T494" s="16">
        <f>SUMIF('Tool Pneumatics CH4 VOC BTEX'!B:B,A494,'Tool Pneumatics CH4 VOC BTEX'!L:L)*Q494</f>
        <v>0</v>
      </c>
      <c r="U494" s="16">
        <f>SUMIF('Tool Pneumatics CH4 VOC BTEX'!B:B,A494,'Tool Pneumatics CH4 VOC BTEX'!N:N)*Q494</f>
        <v>0</v>
      </c>
    </row>
    <row r="495" spans="1:21" x14ac:dyDescent="0.25">
      <c r="A495" s="1" t="s">
        <v>2977</v>
      </c>
      <c r="B495" s="1" t="s">
        <v>1546</v>
      </c>
      <c r="C495" s="1" t="s">
        <v>1674</v>
      </c>
      <c r="D495" s="3" t="s">
        <v>3065</v>
      </c>
      <c r="E495" s="3" t="s">
        <v>23961</v>
      </c>
      <c r="F495" s="1" t="s">
        <v>2240</v>
      </c>
      <c r="G495" s="1">
        <v>0</v>
      </c>
      <c r="H495" s="1" t="s">
        <v>27474</v>
      </c>
      <c r="I495" s="1">
        <v>0</v>
      </c>
      <c r="J495" s="1" t="s">
        <v>27474</v>
      </c>
      <c r="K495" s="1">
        <f t="shared" si="28"/>
        <v>0</v>
      </c>
      <c r="L495" s="2">
        <f>SUMIFS('Basin Total Well Counts'!B:B,'Basin Total Well Counts'!A:A,F495)</f>
        <v>0</v>
      </c>
      <c r="M495" s="4">
        <f t="shared" si="29"/>
        <v>0</v>
      </c>
      <c r="N495" s="2">
        <f>SUMIF('Basin Emissions'!A:A,F495,'Basin Emissions'!B:B)</f>
        <v>1897.7414753999999</v>
      </c>
      <c r="O495" s="8">
        <f t="shared" si="30"/>
        <v>0</v>
      </c>
      <c r="P495" s="7">
        <f>SUMIF('Tool Pneumatics CH4 VOC BTEX'!B:B,A495,'Tool Pneumatics CH4 VOC BTEX'!F:F)</f>
        <v>3.5899999141693102</v>
      </c>
      <c r="Q495" s="14">
        <f t="shared" si="31"/>
        <v>0</v>
      </c>
      <c r="R495" s="16">
        <f>SUMIF('Tool Pneumatics CH4 VOC BTEX'!B:B,A495,'Tool Pneumatics CH4 VOC BTEX'!H:H)*Q495</f>
        <v>0</v>
      </c>
      <c r="S495" s="16">
        <f>SUMIF('Tool Pneumatics CH4 VOC BTEX'!B:B,A495,'Tool Pneumatics CH4 VOC BTEX'!J:J)*Q495</f>
        <v>0</v>
      </c>
      <c r="T495" s="16">
        <f>SUMIF('Tool Pneumatics CH4 VOC BTEX'!B:B,A495,'Tool Pneumatics CH4 VOC BTEX'!L:L)*Q495</f>
        <v>0</v>
      </c>
      <c r="U495" s="16">
        <f>SUMIF('Tool Pneumatics CH4 VOC BTEX'!B:B,A495,'Tool Pneumatics CH4 VOC BTEX'!N:N)*Q495</f>
        <v>0</v>
      </c>
    </row>
    <row r="496" spans="1:21" x14ac:dyDescent="0.25">
      <c r="A496" s="1" t="s">
        <v>2978</v>
      </c>
      <c r="B496" s="1" t="s">
        <v>1546</v>
      </c>
      <c r="C496" s="1" t="s">
        <v>2979</v>
      </c>
      <c r="D496" s="3" t="s">
        <v>3074</v>
      </c>
      <c r="E496" s="3" t="s">
        <v>23961</v>
      </c>
      <c r="F496" s="1" t="s">
        <v>2240</v>
      </c>
      <c r="G496" s="1">
        <v>0</v>
      </c>
      <c r="H496" s="1" t="s">
        <v>27474</v>
      </c>
      <c r="I496" s="1">
        <v>0</v>
      </c>
      <c r="J496" s="1" t="s">
        <v>27474</v>
      </c>
      <c r="K496" s="1">
        <f t="shared" si="28"/>
        <v>0</v>
      </c>
      <c r="L496" s="2">
        <f>SUMIFS('Basin Total Well Counts'!B:B,'Basin Total Well Counts'!A:A,F496)</f>
        <v>0</v>
      </c>
      <c r="M496" s="4">
        <f t="shared" si="29"/>
        <v>0</v>
      </c>
      <c r="N496" s="2">
        <f>SUMIF('Basin Emissions'!A:A,F496,'Basin Emissions'!B:B)</f>
        <v>1897.7414753999999</v>
      </c>
      <c r="O496" s="8">
        <f t="shared" si="30"/>
        <v>0</v>
      </c>
      <c r="P496" s="7">
        <f>SUMIF('Tool Pneumatics CH4 VOC BTEX'!B:B,A496,'Tool Pneumatics CH4 VOC BTEX'!F:F)</f>
        <v>3.5899999141693102</v>
      </c>
      <c r="Q496" s="14">
        <f t="shared" si="31"/>
        <v>0</v>
      </c>
      <c r="R496" s="16">
        <f>SUMIF('Tool Pneumatics CH4 VOC BTEX'!B:B,A496,'Tool Pneumatics CH4 VOC BTEX'!H:H)*Q496</f>
        <v>0</v>
      </c>
      <c r="S496" s="16">
        <f>SUMIF('Tool Pneumatics CH4 VOC BTEX'!B:B,A496,'Tool Pneumatics CH4 VOC BTEX'!J:J)*Q496</f>
        <v>0</v>
      </c>
      <c r="T496" s="16">
        <f>SUMIF('Tool Pneumatics CH4 VOC BTEX'!B:B,A496,'Tool Pneumatics CH4 VOC BTEX'!L:L)*Q496</f>
        <v>0</v>
      </c>
      <c r="U496" s="16">
        <f>SUMIF('Tool Pneumatics CH4 VOC BTEX'!B:B,A496,'Tool Pneumatics CH4 VOC BTEX'!N:N)*Q496</f>
        <v>0</v>
      </c>
    </row>
    <row r="497" spans="1:21" x14ac:dyDescent="0.25">
      <c r="A497" s="1" t="s">
        <v>2980</v>
      </c>
      <c r="B497" s="1" t="s">
        <v>1546</v>
      </c>
      <c r="C497" s="1" t="s">
        <v>2153</v>
      </c>
      <c r="D497" s="3" t="s">
        <v>3071</v>
      </c>
      <c r="E497" s="3" t="s">
        <v>23961</v>
      </c>
      <c r="F497" s="1" t="s">
        <v>2240</v>
      </c>
      <c r="G497" s="1">
        <v>0</v>
      </c>
      <c r="H497" s="1" t="s">
        <v>27474</v>
      </c>
      <c r="I497" s="1">
        <v>0</v>
      </c>
      <c r="J497" s="1" t="s">
        <v>27474</v>
      </c>
      <c r="K497" s="1">
        <f t="shared" si="28"/>
        <v>0</v>
      </c>
      <c r="L497" s="2">
        <f>SUMIFS('Basin Total Well Counts'!B:B,'Basin Total Well Counts'!A:A,F497)</f>
        <v>0</v>
      </c>
      <c r="M497" s="4">
        <f t="shared" si="29"/>
        <v>0</v>
      </c>
      <c r="N497" s="2">
        <f>SUMIF('Basin Emissions'!A:A,F497,'Basin Emissions'!B:B)</f>
        <v>1897.7414753999999</v>
      </c>
      <c r="O497" s="8">
        <f t="shared" si="30"/>
        <v>0</v>
      </c>
      <c r="P497" s="7">
        <f>SUMIF('Tool Pneumatics CH4 VOC BTEX'!B:B,A497,'Tool Pneumatics CH4 VOC BTEX'!F:F)</f>
        <v>3.5899999141693102</v>
      </c>
      <c r="Q497" s="14">
        <f t="shared" si="31"/>
        <v>0</v>
      </c>
      <c r="R497" s="16">
        <f>SUMIF('Tool Pneumatics CH4 VOC BTEX'!B:B,A497,'Tool Pneumatics CH4 VOC BTEX'!H:H)*Q497</f>
        <v>0</v>
      </c>
      <c r="S497" s="16">
        <f>SUMIF('Tool Pneumatics CH4 VOC BTEX'!B:B,A497,'Tool Pneumatics CH4 VOC BTEX'!J:J)*Q497</f>
        <v>0</v>
      </c>
      <c r="T497" s="16">
        <f>SUMIF('Tool Pneumatics CH4 VOC BTEX'!B:B,A497,'Tool Pneumatics CH4 VOC BTEX'!L:L)*Q497</f>
        <v>0</v>
      </c>
      <c r="U497" s="16">
        <f>SUMIF('Tool Pneumatics CH4 VOC BTEX'!B:B,A497,'Tool Pneumatics CH4 VOC BTEX'!N:N)*Q497</f>
        <v>0</v>
      </c>
    </row>
    <row r="498" spans="1:21" x14ac:dyDescent="0.25">
      <c r="A498" s="1" t="s">
        <v>2981</v>
      </c>
      <c r="B498" s="1" t="s">
        <v>1546</v>
      </c>
      <c r="C498" s="1" t="s">
        <v>2982</v>
      </c>
      <c r="D498" s="3" t="s">
        <v>3065</v>
      </c>
      <c r="E498" s="3" t="s">
        <v>23961</v>
      </c>
      <c r="F498" s="1" t="s">
        <v>2240</v>
      </c>
      <c r="G498" s="1">
        <v>0</v>
      </c>
      <c r="H498" s="1" t="s">
        <v>27474</v>
      </c>
      <c r="I498" s="1">
        <v>0</v>
      </c>
      <c r="J498" s="1" t="s">
        <v>27474</v>
      </c>
      <c r="K498" s="1">
        <f t="shared" si="28"/>
        <v>0</v>
      </c>
      <c r="L498" s="2">
        <f>SUMIFS('Basin Total Well Counts'!B:B,'Basin Total Well Counts'!A:A,F498)</f>
        <v>0</v>
      </c>
      <c r="M498" s="4">
        <f t="shared" si="29"/>
        <v>0</v>
      </c>
      <c r="N498" s="2">
        <f>SUMIF('Basin Emissions'!A:A,F498,'Basin Emissions'!B:B)</f>
        <v>1897.7414753999999</v>
      </c>
      <c r="O498" s="8">
        <f t="shared" si="30"/>
        <v>0</v>
      </c>
      <c r="P498" s="7">
        <f>SUMIF('Tool Pneumatics CH4 VOC BTEX'!B:B,A498,'Tool Pneumatics CH4 VOC BTEX'!F:F)</f>
        <v>3.5899999141693102</v>
      </c>
      <c r="Q498" s="14">
        <f t="shared" si="31"/>
        <v>0</v>
      </c>
      <c r="R498" s="16">
        <f>SUMIF('Tool Pneumatics CH4 VOC BTEX'!B:B,A498,'Tool Pneumatics CH4 VOC BTEX'!H:H)*Q498</f>
        <v>0</v>
      </c>
      <c r="S498" s="16">
        <f>SUMIF('Tool Pneumatics CH4 VOC BTEX'!B:B,A498,'Tool Pneumatics CH4 VOC BTEX'!J:J)*Q498</f>
        <v>0</v>
      </c>
      <c r="T498" s="16">
        <f>SUMIF('Tool Pneumatics CH4 VOC BTEX'!B:B,A498,'Tool Pneumatics CH4 VOC BTEX'!L:L)*Q498</f>
        <v>0</v>
      </c>
      <c r="U498" s="16">
        <f>SUMIF('Tool Pneumatics CH4 VOC BTEX'!B:B,A498,'Tool Pneumatics CH4 VOC BTEX'!N:N)*Q498</f>
        <v>0</v>
      </c>
    </row>
    <row r="499" spans="1:21" x14ac:dyDescent="0.25">
      <c r="A499" s="1" t="s">
        <v>2983</v>
      </c>
      <c r="B499" s="1" t="s">
        <v>1546</v>
      </c>
      <c r="C499" s="1" t="s">
        <v>2984</v>
      </c>
      <c r="D499" s="3" t="s">
        <v>3074</v>
      </c>
      <c r="E499" s="3" t="s">
        <v>23961</v>
      </c>
      <c r="F499" s="1" t="s">
        <v>2229</v>
      </c>
      <c r="G499" s="1">
        <v>0</v>
      </c>
      <c r="H499" s="1" t="s">
        <v>27474</v>
      </c>
      <c r="I499" s="1">
        <v>0</v>
      </c>
      <c r="J499" s="1" t="s">
        <v>27474</v>
      </c>
      <c r="K499" s="1">
        <f t="shared" si="28"/>
        <v>0</v>
      </c>
      <c r="L499" s="2">
        <f>SUMIFS('Basin Total Well Counts'!B:B,'Basin Total Well Counts'!A:A,F499)</f>
        <v>0</v>
      </c>
      <c r="M499" s="4">
        <f t="shared" si="29"/>
        <v>0</v>
      </c>
      <c r="N499" s="2">
        <f>SUMIF('Basin Emissions'!A:A,F499,'Basin Emissions'!B:B)</f>
        <v>1971.6074169999999</v>
      </c>
      <c r="O499" s="8">
        <f t="shared" si="30"/>
        <v>0</v>
      </c>
      <c r="P499" s="7">
        <f>SUMIF('Tool Pneumatics CH4 VOC BTEX'!B:B,A499,'Tool Pneumatics CH4 VOC BTEX'!F:F)</f>
        <v>3.5899999141693102</v>
      </c>
      <c r="Q499" s="14">
        <f t="shared" si="31"/>
        <v>0</v>
      </c>
      <c r="R499" s="16">
        <f>SUMIF('Tool Pneumatics CH4 VOC BTEX'!B:B,A499,'Tool Pneumatics CH4 VOC BTEX'!H:H)*Q499</f>
        <v>0</v>
      </c>
      <c r="S499" s="16">
        <f>SUMIF('Tool Pneumatics CH4 VOC BTEX'!B:B,A499,'Tool Pneumatics CH4 VOC BTEX'!J:J)*Q499</f>
        <v>0</v>
      </c>
      <c r="T499" s="16">
        <f>SUMIF('Tool Pneumatics CH4 VOC BTEX'!B:B,A499,'Tool Pneumatics CH4 VOC BTEX'!L:L)*Q499</f>
        <v>0</v>
      </c>
      <c r="U499" s="16">
        <f>SUMIF('Tool Pneumatics CH4 VOC BTEX'!B:B,A499,'Tool Pneumatics CH4 VOC BTEX'!N:N)*Q499</f>
        <v>0</v>
      </c>
    </row>
    <row r="500" spans="1:21" x14ac:dyDescent="0.25">
      <c r="A500" s="1" t="s">
        <v>2985</v>
      </c>
      <c r="B500" s="1" t="s">
        <v>1546</v>
      </c>
      <c r="C500" s="1" t="s">
        <v>2298</v>
      </c>
      <c r="D500" s="3" t="s">
        <v>3065</v>
      </c>
      <c r="E500" s="3" t="s">
        <v>23961</v>
      </c>
      <c r="F500" s="1" t="s">
        <v>2240</v>
      </c>
      <c r="G500" s="1">
        <v>0</v>
      </c>
      <c r="H500" s="1" t="s">
        <v>27474</v>
      </c>
      <c r="I500" s="1">
        <v>0</v>
      </c>
      <c r="J500" s="1" t="s">
        <v>27474</v>
      </c>
      <c r="K500" s="1">
        <f t="shared" si="28"/>
        <v>0</v>
      </c>
      <c r="L500" s="2">
        <f>SUMIFS('Basin Total Well Counts'!B:B,'Basin Total Well Counts'!A:A,F500)</f>
        <v>0</v>
      </c>
      <c r="M500" s="4">
        <f t="shared" si="29"/>
        <v>0</v>
      </c>
      <c r="N500" s="2">
        <f>SUMIF('Basin Emissions'!A:A,F500,'Basin Emissions'!B:B)</f>
        <v>1897.7414753999999</v>
      </c>
      <c r="O500" s="8">
        <f t="shared" si="30"/>
        <v>0</v>
      </c>
      <c r="P500" s="7">
        <f>SUMIF('Tool Pneumatics CH4 VOC BTEX'!B:B,A500,'Tool Pneumatics CH4 VOC BTEX'!F:F)</f>
        <v>3.5899999141693102</v>
      </c>
      <c r="Q500" s="14">
        <f t="shared" si="31"/>
        <v>0</v>
      </c>
      <c r="R500" s="16">
        <f>SUMIF('Tool Pneumatics CH4 VOC BTEX'!B:B,A500,'Tool Pneumatics CH4 VOC BTEX'!H:H)*Q500</f>
        <v>0</v>
      </c>
      <c r="S500" s="16">
        <f>SUMIF('Tool Pneumatics CH4 VOC BTEX'!B:B,A500,'Tool Pneumatics CH4 VOC BTEX'!J:J)*Q500</f>
        <v>0</v>
      </c>
      <c r="T500" s="16">
        <f>SUMIF('Tool Pneumatics CH4 VOC BTEX'!B:B,A500,'Tool Pneumatics CH4 VOC BTEX'!L:L)*Q500</f>
        <v>0</v>
      </c>
      <c r="U500" s="16">
        <f>SUMIF('Tool Pneumatics CH4 VOC BTEX'!B:B,A500,'Tool Pneumatics CH4 VOC BTEX'!N:N)*Q500</f>
        <v>0</v>
      </c>
    </row>
    <row r="501" spans="1:21" x14ac:dyDescent="0.25">
      <c r="A501" s="1" t="s">
        <v>2986</v>
      </c>
      <c r="B501" s="1" t="s">
        <v>1546</v>
      </c>
      <c r="C501" s="1" t="s">
        <v>2139</v>
      </c>
      <c r="D501" s="3" t="s">
        <v>2421</v>
      </c>
      <c r="E501" s="3" t="s">
        <v>2421</v>
      </c>
      <c r="F501" s="1" t="s">
        <v>2229</v>
      </c>
      <c r="G501" s="1">
        <v>0</v>
      </c>
      <c r="H501" s="1" t="s">
        <v>27474</v>
      </c>
      <c r="I501" s="1">
        <v>0</v>
      </c>
      <c r="J501" s="1" t="s">
        <v>27474</v>
      </c>
      <c r="K501" s="1">
        <f t="shared" si="28"/>
        <v>0</v>
      </c>
      <c r="L501" s="2">
        <f>SUMIFS('Basin Total Well Counts'!B:B,'Basin Total Well Counts'!A:A,F501)</f>
        <v>0</v>
      </c>
      <c r="M501" s="4">
        <f t="shared" si="29"/>
        <v>0</v>
      </c>
      <c r="N501" s="2">
        <f>SUMIF('Basin Emissions'!A:A,F501,'Basin Emissions'!B:B)</f>
        <v>1971.6074169999999</v>
      </c>
      <c r="O501" s="8">
        <f t="shared" si="30"/>
        <v>0</v>
      </c>
      <c r="P501" s="7">
        <f>SUMIF('Tool Pneumatics CH4 VOC BTEX'!B:B,A501,'Tool Pneumatics CH4 VOC BTEX'!F:F)</f>
        <v>3.5899999141693102</v>
      </c>
      <c r="Q501" s="14">
        <f t="shared" si="31"/>
        <v>0</v>
      </c>
      <c r="R501" s="16">
        <f>SUMIF('Tool Pneumatics CH4 VOC BTEX'!B:B,A501,'Tool Pneumatics CH4 VOC BTEX'!H:H)*Q501</f>
        <v>0</v>
      </c>
      <c r="S501" s="16">
        <f>SUMIF('Tool Pneumatics CH4 VOC BTEX'!B:B,A501,'Tool Pneumatics CH4 VOC BTEX'!J:J)*Q501</f>
        <v>0</v>
      </c>
      <c r="T501" s="16">
        <f>SUMIF('Tool Pneumatics CH4 VOC BTEX'!B:B,A501,'Tool Pneumatics CH4 VOC BTEX'!L:L)*Q501</f>
        <v>0</v>
      </c>
      <c r="U501" s="16">
        <f>SUMIF('Tool Pneumatics CH4 VOC BTEX'!B:B,A501,'Tool Pneumatics CH4 VOC BTEX'!N:N)*Q501</f>
        <v>0</v>
      </c>
    </row>
    <row r="502" spans="1:21" x14ac:dyDescent="0.25">
      <c r="A502" s="1" t="s">
        <v>2987</v>
      </c>
      <c r="B502" s="1" t="s">
        <v>1546</v>
      </c>
      <c r="C502" s="1" t="s">
        <v>1783</v>
      </c>
      <c r="D502" s="3" t="s">
        <v>2421</v>
      </c>
      <c r="E502" s="3" t="s">
        <v>2421</v>
      </c>
      <c r="F502" s="1" t="s">
        <v>2240</v>
      </c>
      <c r="G502" s="1">
        <v>0</v>
      </c>
      <c r="H502" s="1" t="s">
        <v>27474</v>
      </c>
      <c r="I502" s="1">
        <v>0</v>
      </c>
      <c r="J502" s="1" t="s">
        <v>27474</v>
      </c>
      <c r="K502" s="1">
        <f t="shared" si="28"/>
        <v>0</v>
      </c>
      <c r="L502" s="2">
        <f>SUMIFS('Basin Total Well Counts'!B:B,'Basin Total Well Counts'!A:A,F502)</f>
        <v>0</v>
      </c>
      <c r="M502" s="4">
        <f t="shared" si="29"/>
        <v>0</v>
      </c>
      <c r="N502" s="2">
        <f>SUMIF('Basin Emissions'!A:A,F502,'Basin Emissions'!B:B)</f>
        <v>1897.7414753999999</v>
      </c>
      <c r="O502" s="8">
        <f t="shared" si="30"/>
        <v>0</v>
      </c>
      <c r="P502" s="7">
        <f>SUMIF('Tool Pneumatics CH4 VOC BTEX'!B:B,A502,'Tool Pneumatics CH4 VOC BTEX'!F:F)</f>
        <v>3.5899999141693102</v>
      </c>
      <c r="Q502" s="14">
        <f t="shared" si="31"/>
        <v>0</v>
      </c>
      <c r="R502" s="16">
        <f>SUMIF('Tool Pneumatics CH4 VOC BTEX'!B:B,A502,'Tool Pneumatics CH4 VOC BTEX'!H:H)*Q502</f>
        <v>0</v>
      </c>
      <c r="S502" s="16">
        <f>SUMIF('Tool Pneumatics CH4 VOC BTEX'!B:B,A502,'Tool Pneumatics CH4 VOC BTEX'!J:J)*Q502</f>
        <v>0</v>
      </c>
      <c r="T502" s="16">
        <f>SUMIF('Tool Pneumatics CH4 VOC BTEX'!B:B,A502,'Tool Pneumatics CH4 VOC BTEX'!L:L)*Q502</f>
        <v>0</v>
      </c>
      <c r="U502" s="16">
        <f>SUMIF('Tool Pneumatics CH4 VOC BTEX'!B:B,A502,'Tool Pneumatics CH4 VOC BTEX'!N:N)*Q502</f>
        <v>0</v>
      </c>
    </row>
    <row r="503" spans="1:21" x14ac:dyDescent="0.25">
      <c r="A503" s="1" t="s">
        <v>2988</v>
      </c>
      <c r="B503" s="1" t="s">
        <v>1546</v>
      </c>
      <c r="C503" s="1" t="s">
        <v>1569</v>
      </c>
      <c r="D503" s="3" t="s">
        <v>2421</v>
      </c>
      <c r="E503" s="3" t="s">
        <v>2421</v>
      </c>
      <c r="F503" s="1" t="s">
        <v>1015</v>
      </c>
      <c r="G503" s="1">
        <v>0</v>
      </c>
      <c r="H503" s="1" t="s">
        <v>27474</v>
      </c>
      <c r="I503" s="1">
        <v>0</v>
      </c>
      <c r="J503" s="1" t="s">
        <v>27474</v>
      </c>
      <c r="K503" s="1">
        <f t="shared" si="28"/>
        <v>0</v>
      </c>
      <c r="L503" s="2">
        <f>SUMIFS('Basin Total Well Counts'!B:B,'Basin Total Well Counts'!A:A,F503)</f>
        <v>100308</v>
      </c>
      <c r="M503" s="4">
        <f t="shared" si="29"/>
        <v>0</v>
      </c>
      <c r="N503" s="2">
        <f>SUMIF('Basin Emissions'!A:A,F503,'Basin Emissions'!B:B)</f>
        <v>7867.8947644</v>
      </c>
      <c r="O503" s="8">
        <f t="shared" si="30"/>
        <v>0</v>
      </c>
      <c r="P503" s="7">
        <f>SUMIF('Tool Pneumatics CH4 VOC BTEX'!B:B,A503,'Tool Pneumatics CH4 VOC BTEX'!F:F)</f>
        <v>3.5899999141693102</v>
      </c>
      <c r="Q503" s="14">
        <f t="shared" si="31"/>
        <v>0</v>
      </c>
      <c r="R503" s="16">
        <f>SUMIF('Tool Pneumatics CH4 VOC BTEX'!B:B,A503,'Tool Pneumatics CH4 VOC BTEX'!H:H)*Q503</f>
        <v>0</v>
      </c>
      <c r="S503" s="16">
        <f>SUMIF('Tool Pneumatics CH4 VOC BTEX'!B:B,A503,'Tool Pneumatics CH4 VOC BTEX'!J:J)*Q503</f>
        <v>0</v>
      </c>
      <c r="T503" s="16">
        <f>SUMIF('Tool Pneumatics CH4 VOC BTEX'!B:B,A503,'Tool Pneumatics CH4 VOC BTEX'!L:L)*Q503</f>
        <v>0</v>
      </c>
      <c r="U503" s="16">
        <f>SUMIF('Tool Pneumatics CH4 VOC BTEX'!B:B,A503,'Tool Pneumatics CH4 VOC BTEX'!N:N)*Q503</f>
        <v>0</v>
      </c>
    </row>
    <row r="504" spans="1:21" x14ac:dyDescent="0.25">
      <c r="A504" s="1" t="s">
        <v>2989</v>
      </c>
      <c r="B504" s="1" t="s">
        <v>1546</v>
      </c>
      <c r="C504" s="1" t="s">
        <v>1691</v>
      </c>
      <c r="D504" s="3" t="s">
        <v>3141</v>
      </c>
      <c r="E504" s="3" t="s">
        <v>23961</v>
      </c>
      <c r="F504" s="1" t="s">
        <v>2229</v>
      </c>
      <c r="G504" s="1">
        <v>0</v>
      </c>
      <c r="H504" s="1" t="s">
        <v>27474</v>
      </c>
      <c r="I504" s="1">
        <v>0</v>
      </c>
      <c r="J504" s="1" t="s">
        <v>27474</v>
      </c>
      <c r="K504" s="1">
        <f t="shared" si="28"/>
        <v>0</v>
      </c>
      <c r="L504" s="2">
        <f>SUMIFS('Basin Total Well Counts'!B:B,'Basin Total Well Counts'!A:A,F504)</f>
        <v>0</v>
      </c>
      <c r="M504" s="4">
        <f t="shared" si="29"/>
        <v>0</v>
      </c>
      <c r="N504" s="2">
        <f>SUMIF('Basin Emissions'!A:A,F504,'Basin Emissions'!B:B)</f>
        <v>1971.6074169999999</v>
      </c>
      <c r="O504" s="8">
        <f t="shared" si="30"/>
        <v>0</v>
      </c>
      <c r="P504" s="7">
        <f>SUMIF('Tool Pneumatics CH4 VOC BTEX'!B:B,A504,'Tool Pneumatics CH4 VOC BTEX'!F:F)</f>
        <v>3.5899999141693102</v>
      </c>
      <c r="Q504" s="14">
        <f t="shared" si="31"/>
        <v>0</v>
      </c>
      <c r="R504" s="16">
        <f>SUMIF('Tool Pneumatics CH4 VOC BTEX'!B:B,A504,'Tool Pneumatics CH4 VOC BTEX'!H:H)*Q504</f>
        <v>0</v>
      </c>
      <c r="S504" s="16">
        <f>SUMIF('Tool Pneumatics CH4 VOC BTEX'!B:B,A504,'Tool Pneumatics CH4 VOC BTEX'!J:J)*Q504</f>
        <v>0</v>
      </c>
      <c r="T504" s="16">
        <f>SUMIF('Tool Pneumatics CH4 VOC BTEX'!B:B,A504,'Tool Pneumatics CH4 VOC BTEX'!L:L)*Q504</f>
        <v>0</v>
      </c>
      <c r="U504" s="16">
        <f>SUMIF('Tool Pneumatics CH4 VOC BTEX'!B:B,A504,'Tool Pneumatics CH4 VOC BTEX'!N:N)*Q504</f>
        <v>0</v>
      </c>
    </row>
    <row r="505" spans="1:21" x14ac:dyDescent="0.25">
      <c r="A505" s="1" t="s">
        <v>2990</v>
      </c>
      <c r="B505" s="1" t="s">
        <v>1546</v>
      </c>
      <c r="C505" s="1" t="s">
        <v>1616</v>
      </c>
      <c r="D505" s="3" t="s">
        <v>2421</v>
      </c>
      <c r="E505" s="3" t="s">
        <v>2421</v>
      </c>
      <c r="F505" s="1" t="s">
        <v>2240</v>
      </c>
      <c r="G505" s="1">
        <v>0</v>
      </c>
      <c r="H505" s="1" t="s">
        <v>27474</v>
      </c>
      <c r="I505" s="1">
        <v>0</v>
      </c>
      <c r="J505" s="1" t="s">
        <v>27474</v>
      </c>
      <c r="K505" s="1">
        <f t="shared" si="28"/>
        <v>0</v>
      </c>
      <c r="L505" s="2">
        <f>SUMIFS('Basin Total Well Counts'!B:B,'Basin Total Well Counts'!A:A,F505)</f>
        <v>0</v>
      </c>
      <c r="M505" s="4">
        <f t="shared" si="29"/>
        <v>0</v>
      </c>
      <c r="N505" s="2">
        <f>SUMIF('Basin Emissions'!A:A,F505,'Basin Emissions'!B:B)</f>
        <v>1897.7414753999999</v>
      </c>
      <c r="O505" s="8">
        <f t="shared" si="30"/>
        <v>0</v>
      </c>
      <c r="P505" s="7">
        <f>SUMIF('Tool Pneumatics CH4 VOC BTEX'!B:B,A505,'Tool Pneumatics CH4 VOC BTEX'!F:F)</f>
        <v>3.5899999141693102</v>
      </c>
      <c r="Q505" s="14">
        <f t="shared" si="31"/>
        <v>0</v>
      </c>
      <c r="R505" s="16">
        <f>SUMIF('Tool Pneumatics CH4 VOC BTEX'!B:B,A505,'Tool Pneumatics CH4 VOC BTEX'!H:H)*Q505</f>
        <v>0</v>
      </c>
      <c r="S505" s="16">
        <f>SUMIF('Tool Pneumatics CH4 VOC BTEX'!B:B,A505,'Tool Pneumatics CH4 VOC BTEX'!J:J)*Q505</f>
        <v>0</v>
      </c>
      <c r="T505" s="16">
        <f>SUMIF('Tool Pneumatics CH4 VOC BTEX'!B:B,A505,'Tool Pneumatics CH4 VOC BTEX'!L:L)*Q505</f>
        <v>0</v>
      </c>
      <c r="U505" s="16">
        <f>SUMIF('Tool Pneumatics CH4 VOC BTEX'!B:B,A505,'Tool Pneumatics CH4 VOC BTEX'!N:N)*Q505</f>
        <v>0</v>
      </c>
    </row>
    <row r="506" spans="1:21" x14ac:dyDescent="0.25">
      <c r="A506" s="1" t="s">
        <v>2991</v>
      </c>
      <c r="B506" s="1" t="s">
        <v>1546</v>
      </c>
      <c r="C506" s="1" t="s">
        <v>2992</v>
      </c>
      <c r="D506" s="3" t="s">
        <v>2421</v>
      </c>
      <c r="E506" s="3" t="s">
        <v>2421</v>
      </c>
      <c r="F506" s="1" t="s">
        <v>2229</v>
      </c>
      <c r="G506" s="1">
        <v>0</v>
      </c>
      <c r="H506" s="1" t="s">
        <v>27474</v>
      </c>
      <c r="I506" s="1">
        <v>0</v>
      </c>
      <c r="J506" s="1" t="s">
        <v>27474</v>
      </c>
      <c r="K506" s="1">
        <f t="shared" si="28"/>
        <v>0</v>
      </c>
      <c r="L506" s="2">
        <f>SUMIFS('Basin Total Well Counts'!B:B,'Basin Total Well Counts'!A:A,F506)</f>
        <v>0</v>
      </c>
      <c r="M506" s="4">
        <f t="shared" si="29"/>
        <v>0</v>
      </c>
      <c r="N506" s="2">
        <f>SUMIF('Basin Emissions'!A:A,F506,'Basin Emissions'!B:B)</f>
        <v>1971.6074169999999</v>
      </c>
      <c r="O506" s="8">
        <f t="shared" si="30"/>
        <v>0</v>
      </c>
      <c r="P506" s="7">
        <f>SUMIF('Tool Pneumatics CH4 VOC BTEX'!B:B,A506,'Tool Pneumatics CH4 VOC BTEX'!F:F)</f>
        <v>3.5899999141693102</v>
      </c>
      <c r="Q506" s="14">
        <f t="shared" si="31"/>
        <v>0</v>
      </c>
      <c r="R506" s="16">
        <f>SUMIF('Tool Pneumatics CH4 VOC BTEX'!B:B,A506,'Tool Pneumatics CH4 VOC BTEX'!H:H)*Q506</f>
        <v>0</v>
      </c>
      <c r="S506" s="16">
        <f>SUMIF('Tool Pneumatics CH4 VOC BTEX'!B:B,A506,'Tool Pneumatics CH4 VOC BTEX'!J:J)*Q506</f>
        <v>0</v>
      </c>
      <c r="T506" s="16">
        <f>SUMIF('Tool Pneumatics CH4 VOC BTEX'!B:B,A506,'Tool Pneumatics CH4 VOC BTEX'!L:L)*Q506</f>
        <v>0</v>
      </c>
      <c r="U506" s="16">
        <f>SUMIF('Tool Pneumatics CH4 VOC BTEX'!B:B,A506,'Tool Pneumatics CH4 VOC BTEX'!N:N)*Q506</f>
        <v>0</v>
      </c>
    </row>
    <row r="507" spans="1:21" x14ac:dyDescent="0.25">
      <c r="A507" s="1" t="s">
        <v>2993</v>
      </c>
      <c r="B507" s="1" t="s">
        <v>1546</v>
      </c>
      <c r="C507" s="1" t="s">
        <v>2994</v>
      </c>
      <c r="D507" s="3" t="s">
        <v>2421</v>
      </c>
      <c r="E507" s="3" t="s">
        <v>2421</v>
      </c>
      <c r="F507" s="1" t="s">
        <v>2240</v>
      </c>
      <c r="G507" s="1">
        <v>0</v>
      </c>
      <c r="H507" s="1" t="s">
        <v>27474</v>
      </c>
      <c r="I507" s="1">
        <v>0</v>
      </c>
      <c r="J507" s="1" t="s">
        <v>27474</v>
      </c>
      <c r="K507" s="1">
        <f t="shared" si="28"/>
        <v>0</v>
      </c>
      <c r="L507" s="2">
        <f>SUMIFS('Basin Total Well Counts'!B:B,'Basin Total Well Counts'!A:A,F507)</f>
        <v>0</v>
      </c>
      <c r="M507" s="4">
        <f t="shared" si="29"/>
        <v>0</v>
      </c>
      <c r="N507" s="2">
        <f>SUMIF('Basin Emissions'!A:A,F507,'Basin Emissions'!B:B)</f>
        <v>1897.7414753999999</v>
      </c>
      <c r="O507" s="8">
        <f t="shared" si="30"/>
        <v>0</v>
      </c>
      <c r="P507" s="7">
        <f>SUMIF('Tool Pneumatics CH4 VOC BTEX'!B:B,A507,'Tool Pneumatics CH4 VOC BTEX'!F:F)</f>
        <v>3.5899999141693102</v>
      </c>
      <c r="Q507" s="14">
        <f t="shared" si="31"/>
        <v>0</v>
      </c>
      <c r="R507" s="16">
        <f>SUMIF('Tool Pneumatics CH4 VOC BTEX'!B:B,A507,'Tool Pneumatics CH4 VOC BTEX'!H:H)*Q507</f>
        <v>0</v>
      </c>
      <c r="S507" s="16">
        <f>SUMIF('Tool Pneumatics CH4 VOC BTEX'!B:B,A507,'Tool Pneumatics CH4 VOC BTEX'!J:J)*Q507</f>
        <v>0</v>
      </c>
      <c r="T507" s="16">
        <f>SUMIF('Tool Pneumatics CH4 VOC BTEX'!B:B,A507,'Tool Pneumatics CH4 VOC BTEX'!L:L)*Q507</f>
        <v>0</v>
      </c>
      <c r="U507" s="16">
        <f>SUMIF('Tool Pneumatics CH4 VOC BTEX'!B:B,A507,'Tool Pneumatics CH4 VOC BTEX'!N:N)*Q507</f>
        <v>0</v>
      </c>
    </row>
    <row r="508" spans="1:21" x14ac:dyDescent="0.25">
      <c r="A508" s="1" t="s">
        <v>2995</v>
      </c>
      <c r="B508" s="1" t="s">
        <v>1546</v>
      </c>
      <c r="C508" s="1" t="s">
        <v>1661</v>
      </c>
      <c r="D508" s="3" t="s">
        <v>3141</v>
      </c>
      <c r="E508" s="3" t="s">
        <v>23961</v>
      </c>
      <c r="F508" s="1" t="s">
        <v>2229</v>
      </c>
      <c r="G508" s="1">
        <v>0</v>
      </c>
      <c r="H508" s="1" t="s">
        <v>27474</v>
      </c>
      <c r="I508" s="1">
        <v>0</v>
      </c>
      <c r="J508" s="1" t="s">
        <v>27474</v>
      </c>
      <c r="K508" s="1">
        <f t="shared" si="28"/>
        <v>0</v>
      </c>
      <c r="L508" s="2">
        <f>SUMIFS('Basin Total Well Counts'!B:B,'Basin Total Well Counts'!A:A,F508)</f>
        <v>0</v>
      </c>
      <c r="M508" s="4">
        <f t="shared" si="29"/>
        <v>0</v>
      </c>
      <c r="N508" s="2">
        <f>SUMIF('Basin Emissions'!A:A,F508,'Basin Emissions'!B:B)</f>
        <v>1971.6074169999999</v>
      </c>
      <c r="O508" s="8">
        <f t="shared" si="30"/>
        <v>0</v>
      </c>
      <c r="P508" s="7">
        <f>SUMIF('Tool Pneumatics CH4 VOC BTEX'!B:B,A508,'Tool Pneumatics CH4 VOC BTEX'!F:F)</f>
        <v>3.5899999141693102</v>
      </c>
      <c r="Q508" s="14">
        <f t="shared" si="31"/>
        <v>0</v>
      </c>
      <c r="R508" s="16">
        <f>SUMIF('Tool Pneumatics CH4 VOC BTEX'!B:B,A508,'Tool Pneumatics CH4 VOC BTEX'!H:H)*Q508</f>
        <v>0</v>
      </c>
      <c r="S508" s="16">
        <f>SUMIF('Tool Pneumatics CH4 VOC BTEX'!B:B,A508,'Tool Pneumatics CH4 VOC BTEX'!J:J)*Q508</f>
        <v>0</v>
      </c>
      <c r="T508" s="16">
        <f>SUMIF('Tool Pneumatics CH4 VOC BTEX'!B:B,A508,'Tool Pneumatics CH4 VOC BTEX'!L:L)*Q508</f>
        <v>0</v>
      </c>
      <c r="U508" s="16">
        <f>SUMIF('Tool Pneumatics CH4 VOC BTEX'!B:B,A508,'Tool Pneumatics CH4 VOC BTEX'!N:N)*Q508</f>
        <v>0</v>
      </c>
    </row>
    <row r="509" spans="1:21" x14ac:dyDescent="0.25">
      <c r="A509" s="1" t="s">
        <v>2996</v>
      </c>
      <c r="B509" s="1" t="s">
        <v>1546</v>
      </c>
      <c r="C509" s="1" t="s">
        <v>1514</v>
      </c>
      <c r="D509" s="3" t="s">
        <v>2421</v>
      </c>
      <c r="E509" s="3" t="s">
        <v>2421</v>
      </c>
      <c r="F509" s="1" t="s">
        <v>2229</v>
      </c>
      <c r="G509" s="1">
        <v>0</v>
      </c>
      <c r="H509" s="1" t="s">
        <v>27474</v>
      </c>
      <c r="I509" s="1">
        <v>0</v>
      </c>
      <c r="J509" s="1" t="s">
        <v>27474</v>
      </c>
      <c r="K509" s="1">
        <f t="shared" si="28"/>
        <v>0</v>
      </c>
      <c r="L509" s="2">
        <f>SUMIFS('Basin Total Well Counts'!B:B,'Basin Total Well Counts'!A:A,F509)</f>
        <v>0</v>
      </c>
      <c r="M509" s="4">
        <f t="shared" si="29"/>
        <v>0</v>
      </c>
      <c r="N509" s="2">
        <f>SUMIF('Basin Emissions'!A:A,F509,'Basin Emissions'!B:B)</f>
        <v>1971.6074169999999</v>
      </c>
      <c r="O509" s="8">
        <f t="shared" si="30"/>
        <v>0</v>
      </c>
      <c r="P509" s="7">
        <f>SUMIF('Tool Pneumatics CH4 VOC BTEX'!B:B,A509,'Tool Pneumatics CH4 VOC BTEX'!F:F)</f>
        <v>3.5899999141693102</v>
      </c>
      <c r="Q509" s="14">
        <f t="shared" si="31"/>
        <v>0</v>
      </c>
      <c r="R509" s="16">
        <f>SUMIF('Tool Pneumatics CH4 VOC BTEX'!B:B,A509,'Tool Pneumatics CH4 VOC BTEX'!H:H)*Q509</f>
        <v>0</v>
      </c>
      <c r="S509" s="16">
        <f>SUMIF('Tool Pneumatics CH4 VOC BTEX'!B:B,A509,'Tool Pneumatics CH4 VOC BTEX'!J:J)*Q509</f>
        <v>0</v>
      </c>
      <c r="T509" s="16">
        <f>SUMIF('Tool Pneumatics CH4 VOC BTEX'!B:B,A509,'Tool Pneumatics CH4 VOC BTEX'!L:L)*Q509</f>
        <v>0</v>
      </c>
      <c r="U509" s="16">
        <f>SUMIF('Tool Pneumatics CH4 VOC BTEX'!B:B,A509,'Tool Pneumatics CH4 VOC BTEX'!N:N)*Q509</f>
        <v>0</v>
      </c>
    </row>
    <row r="510" spans="1:21" x14ac:dyDescent="0.25">
      <c r="A510" s="1" t="s">
        <v>2997</v>
      </c>
      <c r="B510" s="1" t="s">
        <v>1546</v>
      </c>
      <c r="C510" s="1" t="s">
        <v>2998</v>
      </c>
      <c r="D510" s="3" t="s">
        <v>2421</v>
      </c>
      <c r="E510" s="3" t="s">
        <v>2421</v>
      </c>
      <c r="F510" s="1" t="s">
        <v>2240</v>
      </c>
      <c r="G510" s="1">
        <v>0</v>
      </c>
      <c r="H510" s="1" t="s">
        <v>27474</v>
      </c>
      <c r="I510" s="1">
        <v>0</v>
      </c>
      <c r="J510" s="1" t="s">
        <v>27474</v>
      </c>
      <c r="K510" s="1">
        <f t="shared" si="28"/>
        <v>0</v>
      </c>
      <c r="L510" s="2">
        <f>SUMIFS('Basin Total Well Counts'!B:B,'Basin Total Well Counts'!A:A,F510)</f>
        <v>0</v>
      </c>
      <c r="M510" s="4">
        <f t="shared" si="29"/>
        <v>0</v>
      </c>
      <c r="N510" s="2">
        <f>SUMIF('Basin Emissions'!A:A,F510,'Basin Emissions'!B:B)</f>
        <v>1897.7414753999999</v>
      </c>
      <c r="O510" s="8">
        <f t="shared" si="30"/>
        <v>0</v>
      </c>
      <c r="P510" s="7">
        <f>SUMIF('Tool Pneumatics CH4 VOC BTEX'!B:B,A510,'Tool Pneumatics CH4 VOC BTEX'!F:F)</f>
        <v>3.5899999141693102</v>
      </c>
      <c r="Q510" s="14">
        <f t="shared" si="31"/>
        <v>0</v>
      </c>
      <c r="R510" s="16">
        <f>SUMIF('Tool Pneumatics CH4 VOC BTEX'!B:B,A510,'Tool Pneumatics CH4 VOC BTEX'!H:H)*Q510</f>
        <v>0</v>
      </c>
      <c r="S510" s="16">
        <f>SUMIF('Tool Pneumatics CH4 VOC BTEX'!B:B,A510,'Tool Pneumatics CH4 VOC BTEX'!J:J)*Q510</f>
        <v>0</v>
      </c>
      <c r="T510" s="16">
        <f>SUMIF('Tool Pneumatics CH4 VOC BTEX'!B:B,A510,'Tool Pneumatics CH4 VOC BTEX'!L:L)*Q510</f>
        <v>0</v>
      </c>
      <c r="U510" s="16">
        <f>SUMIF('Tool Pneumatics CH4 VOC BTEX'!B:B,A510,'Tool Pneumatics CH4 VOC BTEX'!N:N)*Q510</f>
        <v>0</v>
      </c>
    </row>
    <row r="511" spans="1:21" x14ac:dyDescent="0.25">
      <c r="A511" s="1" t="s">
        <v>2999</v>
      </c>
      <c r="B511" s="1" t="s">
        <v>1546</v>
      </c>
      <c r="C511" s="1" t="s">
        <v>3000</v>
      </c>
      <c r="D511" s="3" t="s">
        <v>2421</v>
      </c>
      <c r="E511" s="3" t="s">
        <v>2421</v>
      </c>
      <c r="F511" s="1" t="s">
        <v>2229</v>
      </c>
      <c r="G511" s="1">
        <v>0</v>
      </c>
      <c r="H511" s="1" t="s">
        <v>27474</v>
      </c>
      <c r="I511" s="1">
        <v>0</v>
      </c>
      <c r="J511" s="1" t="s">
        <v>27474</v>
      </c>
      <c r="K511" s="1">
        <f t="shared" si="28"/>
        <v>0</v>
      </c>
      <c r="L511" s="2">
        <f>SUMIFS('Basin Total Well Counts'!B:B,'Basin Total Well Counts'!A:A,F511)</f>
        <v>0</v>
      </c>
      <c r="M511" s="4">
        <f t="shared" si="29"/>
        <v>0</v>
      </c>
      <c r="N511" s="2">
        <f>SUMIF('Basin Emissions'!A:A,F511,'Basin Emissions'!B:B)</f>
        <v>1971.6074169999999</v>
      </c>
      <c r="O511" s="8">
        <f t="shared" si="30"/>
        <v>0</v>
      </c>
      <c r="P511" s="7">
        <f>SUMIF('Tool Pneumatics CH4 VOC BTEX'!B:B,A511,'Tool Pneumatics CH4 VOC BTEX'!F:F)</f>
        <v>3.5899999141693102</v>
      </c>
      <c r="Q511" s="14">
        <f t="shared" si="31"/>
        <v>0</v>
      </c>
      <c r="R511" s="16">
        <f>SUMIF('Tool Pneumatics CH4 VOC BTEX'!B:B,A511,'Tool Pneumatics CH4 VOC BTEX'!H:H)*Q511</f>
        <v>0</v>
      </c>
      <c r="S511" s="16">
        <f>SUMIF('Tool Pneumatics CH4 VOC BTEX'!B:B,A511,'Tool Pneumatics CH4 VOC BTEX'!J:J)*Q511</f>
        <v>0</v>
      </c>
      <c r="T511" s="16">
        <f>SUMIF('Tool Pneumatics CH4 VOC BTEX'!B:B,A511,'Tool Pneumatics CH4 VOC BTEX'!L:L)*Q511</f>
        <v>0</v>
      </c>
      <c r="U511" s="16">
        <f>SUMIF('Tool Pneumatics CH4 VOC BTEX'!B:B,A511,'Tool Pneumatics CH4 VOC BTEX'!N:N)*Q511</f>
        <v>0</v>
      </c>
    </row>
    <row r="512" spans="1:21" x14ac:dyDescent="0.25">
      <c r="A512" s="1" t="s">
        <v>3001</v>
      </c>
      <c r="B512" s="1" t="s">
        <v>1546</v>
      </c>
      <c r="C512" s="1" t="s">
        <v>2179</v>
      </c>
      <c r="D512" s="3" t="s">
        <v>2421</v>
      </c>
      <c r="E512" s="3" t="s">
        <v>2421</v>
      </c>
      <c r="F512" s="1" t="s">
        <v>2229</v>
      </c>
      <c r="G512" s="1">
        <v>0</v>
      </c>
      <c r="H512" s="1" t="s">
        <v>27474</v>
      </c>
      <c r="I512" s="1">
        <v>0</v>
      </c>
      <c r="J512" s="1" t="s">
        <v>27474</v>
      </c>
      <c r="K512" s="1">
        <f t="shared" si="28"/>
        <v>0</v>
      </c>
      <c r="L512" s="2">
        <f>SUMIFS('Basin Total Well Counts'!B:B,'Basin Total Well Counts'!A:A,F512)</f>
        <v>0</v>
      </c>
      <c r="M512" s="4">
        <f t="shared" si="29"/>
        <v>0</v>
      </c>
      <c r="N512" s="2">
        <f>SUMIF('Basin Emissions'!A:A,F512,'Basin Emissions'!B:B)</f>
        <v>1971.6074169999999</v>
      </c>
      <c r="O512" s="8">
        <f t="shared" si="30"/>
        <v>0</v>
      </c>
      <c r="P512" s="7">
        <f>SUMIF('Tool Pneumatics CH4 VOC BTEX'!B:B,A512,'Tool Pneumatics CH4 VOC BTEX'!F:F)</f>
        <v>3.5899999141693102</v>
      </c>
      <c r="Q512" s="14">
        <f t="shared" si="31"/>
        <v>0</v>
      </c>
      <c r="R512" s="16">
        <f>SUMIF('Tool Pneumatics CH4 VOC BTEX'!B:B,A512,'Tool Pneumatics CH4 VOC BTEX'!H:H)*Q512</f>
        <v>0</v>
      </c>
      <c r="S512" s="16">
        <f>SUMIF('Tool Pneumatics CH4 VOC BTEX'!B:B,A512,'Tool Pneumatics CH4 VOC BTEX'!J:J)*Q512</f>
        <v>0</v>
      </c>
      <c r="T512" s="16">
        <f>SUMIF('Tool Pneumatics CH4 VOC BTEX'!B:B,A512,'Tool Pneumatics CH4 VOC BTEX'!L:L)*Q512</f>
        <v>0</v>
      </c>
      <c r="U512" s="16">
        <f>SUMIF('Tool Pneumatics CH4 VOC BTEX'!B:B,A512,'Tool Pneumatics CH4 VOC BTEX'!N:N)*Q512</f>
        <v>0</v>
      </c>
    </row>
    <row r="513" spans="1:21" x14ac:dyDescent="0.25">
      <c r="A513" s="1" t="s">
        <v>3002</v>
      </c>
      <c r="B513" s="1" t="s">
        <v>1546</v>
      </c>
      <c r="C513" s="1" t="s">
        <v>1774</v>
      </c>
      <c r="D513" s="3" t="s">
        <v>2421</v>
      </c>
      <c r="E513" s="3" t="s">
        <v>2421</v>
      </c>
      <c r="F513" s="1" t="s">
        <v>2229</v>
      </c>
      <c r="G513" s="1">
        <v>0</v>
      </c>
      <c r="H513" s="1" t="s">
        <v>27474</v>
      </c>
      <c r="I513" s="1">
        <v>0</v>
      </c>
      <c r="J513" s="1" t="s">
        <v>27474</v>
      </c>
      <c r="K513" s="1">
        <f t="shared" si="28"/>
        <v>0</v>
      </c>
      <c r="L513" s="2">
        <f>SUMIFS('Basin Total Well Counts'!B:B,'Basin Total Well Counts'!A:A,F513)</f>
        <v>0</v>
      </c>
      <c r="M513" s="4">
        <f t="shared" si="29"/>
        <v>0</v>
      </c>
      <c r="N513" s="2">
        <f>SUMIF('Basin Emissions'!A:A,F513,'Basin Emissions'!B:B)</f>
        <v>1971.6074169999999</v>
      </c>
      <c r="O513" s="8">
        <f t="shared" si="30"/>
        <v>0</v>
      </c>
      <c r="P513" s="7">
        <f>SUMIF('Tool Pneumatics CH4 VOC BTEX'!B:B,A513,'Tool Pneumatics CH4 VOC BTEX'!F:F)</f>
        <v>3.5899999141693102</v>
      </c>
      <c r="Q513" s="14">
        <f t="shared" si="31"/>
        <v>0</v>
      </c>
      <c r="R513" s="16">
        <f>SUMIF('Tool Pneumatics CH4 VOC BTEX'!B:B,A513,'Tool Pneumatics CH4 VOC BTEX'!H:H)*Q513</f>
        <v>0</v>
      </c>
      <c r="S513" s="16">
        <f>SUMIF('Tool Pneumatics CH4 VOC BTEX'!B:B,A513,'Tool Pneumatics CH4 VOC BTEX'!J:J)*Q513</f>
        <v>0</v>
      </c>
      <c r="T513" s="16">
        <f>SUMIF('Tool Pneumatics CH4 VOC BTEX'!B:B,A513,'Tool Pneumatics CH4 VOC BTEX'!L:L)*Q513</f>
        <v>0</v>
      </c>
      <c r="U513" s="16">
        <f>SUMIF('Tool Pneumatics CH4 VOC BTEX'!B:B,A513,'Tool Pneumatics CH4 VOC BTEX'!N:N)*Q513</f>
        <v>0</v>
      </c>
    </row>
    <row r="514" spans="1:21" x14ac:dyDescent="0.25">
      <c r="A514" s="1" t="s">
        <v>3003</v>
      </c>
      <c r="B514" s="1" t="s">
        <v>1546</v>
      </c>
      <c r="C514" s="1" t="s">
        <v>3004</v>
      </c>
      <c r="D514" s="3" t="s">
        <v>2421</v>
      </c>
      <c r="E514" s="3" t="s">
        <v>2421</v>
      </c>
      <c r="F514" s="1" t="s">
        <v>2240</v>
      </c>
      <c r="G514" s="1">
        <v>0</v>
      </c>
      <c r="H514" s="1" t="s">
        <v>27474</v>
      </c>
      <c r="I514" s="1">
        <v>0</v>
      </c>
      <c r="J514" s="1" t="s">
        <v>27474</v>
      </c>
      <c r="K514" s="1">
        <f t="shared" ref="K514:K577" si="32">+I514+G514</f>
        <v>0</v>
      </c>
      <c r="L514" s="2">
        <f>SUMIFS('Basin Total Well Counts'!B:B,'Basin Total Well Counts'!A:A,F514)</f>
        <v>0</v>
      </c>
      <c r="M514" s="4">
        <f t="shared" ref="M514:M577" si="33">IFERROR(+K514/L514,0)</f>
        <v>0</v>
      </c>
      <c r="N514" s="2">
        <f>SUMIF('Basin Emissions'!A:A,F514,'Basin Emissions'!B:B)</f>
        <v>1897.7414753999999</v>
      </c>
      <c r="O514" s="8">
        <f t="shared" ref="O514:O577" si="34">+N514*M514</f>
        <v>0</v>
      </c>
      <c r="P514" s="7">
        <f>SUMIF('Tool Pneumatics CH4 VOC BTEX'!B:B,A514,'Tool Pneumatics CH4 VOC BTEX'!F:F)</f>
        <v>3.5899999141693102</v>
      </c>
      <c r="Q514" s="14">
        <f t="shared" ref="Q514:Q577" si="35">IFERROR(O514/P514,0)*(2204.6/2000)</f>
        <v>0</v>
      </c>
      <c r="R514" s="16">
        <f>SUMIF('Tool Pneumatics CH4 VOC BTEX'!B:B,A514,'Tool Pneumatics CH4 VOC BTEX'!H:H)*Q514</f>
        <v>0</v>
      </c>
      <c r="S514" s="16">
        <f>SUMIF('Tool Pneumatics CH4 VOC BTEX'!B:B,A514,'Tool Pneumatics CH4 VOC BTEX'!J:J)*Q514</f>
        <v>0</v>
      </c>
      <c r="T514" s="16">
        <f>SUMIF('Tool Pneumatics CH4 VOC BTEX'!B:B,A514,'Tool Pneumatics CH4 VOC BTEX'!L:L)*Q514</f>
        <v>0</v>
      </c>
      <c r="U514" s="16">
        <f>SUMIF('Tool Pneumatics CH4 VOC BTEX'!B:B,A514,'Tool Pneumatics CH4 VOC BTEX'!N:N)*Q514</f>
        <v>0</v>
      </c>
    </row>
    <row r="515" spans="1:21" x14ac:dyDescent="0.25">
      <c r="A515" s="1" t="s">
        <v>3005</v>
      </c>
      <c r="B515" s="1" t="s">
        <v>1546</v>
      </c>
      <c r="C515" s="1" t="s">
        <v>3006</v>
      </c>
      <c r="D515" s="3" t="s">
        <v>2421</v>
      </c>
      <c r="E515" s="3" t="s">
        <v>2421</v>
      </c>
      <c r="F515" s="1" t="s">
        <v>2240</v>
      </c>
      <c r="G515" s="1">
        <v>0</v>
      </c>
      <c r="H515" s="1" t="s">
        <v>27474</v>
      </c>
      <c r="I515" s="1">
        <v>0</v>
      </c>
      <c r="J515" s="1" t="s">
        <v>27474</v>
      </c>
      <c r="K515" s="1">
        <f t="shared" si="32"/>
        <v>0</v>
      </c>
      <c r="L515" s="2">
        <f>SUMIFS('Basin Total Well Counts'!B:B,'Basin Total Well Counts'!A:A,F515)</f>
        <v>0</v>
      </c>
      <c r="M515" s="4">
        <f t="shared" si="33"/>
        <v>0</v>
      </c>
      <c r="N515" s="2">
        <f>SUMIF('Basin Emissions'!A:A,F515,'Basin Emissions'!B:B)</f>
        <v>1897.7414753999999</v>
      </c>
      <c r="O515" s="8">
        <f t="shared" si="34"/>
        <v>0</v>
      </c>
      <c r="P515" s="7">
        <f>SUMIF('Tool Pneumatics CH4 VOC BTEX'!B:B,A515,'Tool Pneumatics CH4 VOC BTEX'!F:F)</f>
        <v>3.5899999141693102</v>
      </c>
      <c r="Q515" s="14">
        <f t="shared" si="35"/>
        <v>0</v>
      </c>
      <c r="R515" s="16">
        <f>SUMIF('Tool Pneumatics CH4 VOC BTEX'!B:B,A515,'Tool Pneumatics CH4 VOC BTEX'!H:H)*Q515</f>
        <v>0</v>
      </c>
      <c r="S515" s="16">
        <f>SUMIF('Tool Pneumatics CH4 VOC BTEX'!B:B,A515,'Tool Pneumatics CH4 VOC BTEX'!J:J)*Q515</f>
        <v>0</v>
      </c>
      <c r="T515" s="16">
        <f>SUMIF('Tool Pneumatics CH4 VOC BTEX'!B:B,A515,'Tool Pneumatics CH4 VOC BTEX'!L:L)*Q515</f>
        <v>0</v>
      </c>
      <c r="U515" s="16">
        <f>SUMIF('Tool Pneumatics CH4 VOC BTEX'!B:B,A515,'Tool Pneumatics CH4 VOC BTEX'!N:N)*Q515</f>
        <v>0</v>
      </c>
    </row>
    <row r="516" spans="1:21" x14ac:dyDescent="0.25">
      <c r="A516" s="1" t="s">
        <v>3007</v>
      </c>
      <c r="B516" s="1" t="s">
        <v>1546</v>
      </c>
      <c r="C516" s="1" t="s">
        <v>2099</v>
      </c>
      <c r="D516" s="3" t="s">
        <v>3157</v>
      </c>
      <c r="E516" s="3" t="s">
        <v>23961</v>
      </c>
      <c r="F516" s="1" t="s">
        <v>2229</v>
      </c>
      <c r="G516" s="1">
        <v>0</v>
      </c>
      <c r="H516" s="1" t="s">
        <v>27474</v>
      </c>
      <c r="I516" s="1">
        <v>0</v>
      </c>
      <c r="J516" s="1" t="s">
        <v>27474</v>
      </c>
      <c r="K516" s="1">
        <f t="shared" si="32"/>
        <v>0</v>
      </c>
      <c r="L516" s="2">
        <f>SUMIFS('Basin Total Well Counts'!B:B,'Basin Total Well Counts'!A:A,F516)</f>
        <v>0</v>
      </c>
      <c r="M516" s="4">
        <f t="shared" si="33"/>
        <v>0</v>
      </c>
      <c r="N516" s="2">
        <f>SUMIF('Basin Emissions'!A:A,F516,'Basin Emissions'!B:B)</f>
        <v>1971.6074169999999</v>
      </c>
      <c r="O516" s="8">
        <f t="shared" si="34"/>
        <v>0</v>
      </c>
      <c r="P516" s="7">
        <f>SUMIF('Tool Pneumatics CH4 VOC BTEX'!B:B,A516,'Tool Pneumatics CH4 VOC BTEX'!F:F)</f>
        <v>3.5899999141693102</v>
      </c>
      <c r="Q516" s="14">
        <f t="shared" si="35"/>
        <v>0</v>
      </c>
      <c r="R516" s="16">
        <f>SUMIF('Tool Pneumatics CH4 VOC BTEX'!B:B,A516,'Tool Pneumatics CH4 VOC BTEX'!H:H)*Q516</f>
        <v>0</v>
      </c>
      <c r="S516" s="16">
        <f>SUMIF('Tool Pneumatics CH4 VOC BTEX'!B:B,A516,'Tool Pneumatics CH4 VOC BTEX'!J:J)*Q516</f>
        <v>0</v>
      </c>
      <c r="T516" s="16">
        <f>SUMIF('Tool Pneumatics CH4 VOC BTEX'!B:B,A516,'Tool Pneumatics CH4 VOC BTEX'!L:L)*Q516</f>
        <v>0</v>
      </c>
      <c r="U516" s="16">
        <f>SUMIF('Tool Pneumatics CH4 VOC BTEX'!B:B,A516,'Tool Pneumatics CH4 VOC BTEX'!N:N)*Q516</f>
        <v>0</v>
      </c>
    </row>
    <row r="517" spans="1:21" x14ac:dyDescent="0.25">
      <c r="A517" s="1" t="s">
        <v>3008</v>
      </c>
      <c r="B517" s="1" t="s">
        <v>1546</v>
      </c>
      <c r="C517" s="1" t="s">
        <v>2305</v>
      </c>
      <c r="D517" s="3" t="s">
        <v>2421</v>
      </c>
      <c r="E517" s="3" t="s">
        <v>2421</v>
      </c>
      <c r="F517" s="1" t="s">
        <v>2229</v>
      </c>
      <c r="G517" s="1">
        <v>0</v>
      </c>
      <c r="H517" s="1" t="s">
        <v>27474</v>
      </c>
      <c r="I517" s="1">
        <v>0</v>
      </c>
      <c r="J517" s="1" t="s">
        <v>27474</v>
      </c>
      <c r="K517" s="1">
        <f t="shared" si="32"/>
        <v>0</v>
      </c>
      <c r="L517" s="2">
        <f>SUMIFS('Basin Total Well Counts'!B:B,'Basin Total Well Counts'!A:A,F517)</f>
        <v>0</v>
      </c>
      <c r="M517" s="4">
        <f t="shared" si="33"/>
        <v>0</v>
      </c>
      <c r="N517" s="2">
        <f>SUMIF('Basin Emissions'!A:A,F517,'Basin Emissions'!B:B)</f>
        <v>1971.6074169999999</v>
      </c>
      <c r="O517" s="8">
        <f t="shared" si="34"/>
        <v>0</v>
      </c>
      <c r="P517" s="7">
        <f>SUMIF('Tool Pneumatics CH4 VOC BTEX'!B:B,A517,'Tool Pneumatics CH4 VOC BTEX'!F:F)</f>
        <v>3.5899999141693102</v>
      </c>
      <c r="Q517" s="14">
        <f t="shared" si="35"/>
        <v>0</v>
      </c>
      <c r="R517" s="16">
        <f>SUMIF('Tool Pneumatics CH4 VOC BTEX'!B:B,A517,'Tool Pneumatics CH4 VOC BTEX'!H:H)*Q517</f>
        <v>0</v>
      </c>
      <c r="S517" s="16">
        <f>SUMIF('Tool Pneumatics CH4 VOC BTEX'!B:B,A517,'Tool Pneumatics CH4 VOC BTEX'!J:J)*Q517</f>
        <v>0</v>
      </c>
      <c r="T517" s="16">
        <f>SUMIF('Tool Pneumatics CH4 VOC BTEX'!B:B,A517,'Tool Pneumatics CH4 VOC BTEX'!L:L)*Q517</f>
        <v>0</v>
      </c>
      <c r="U517" s="16">
        <f>SUMIF('Tool Pneumatics CH4 VOC BTEX'!B:B,A517,'Tool Pneumatics CH4 VOC BTEX'!N:N)*Q517</f>
        <v>0</v>
      </c>
    </row>
    <row r="518" spans="1:21" x14ac:dyDescent="0.25">
      <c r="A518" s="1" t="s">
        <v>3009</v>
      </c>
      <c r="B518" s="1" t="s">
        <v>1546</v>
      </c>
      <c r="C518" s="1" t="s">
        <v>1935</v>
      </c>
      <c r="D518" s="3" t="s">
        <v>2421</v>
      </c>
      <c r="E518" s="3" t="s">
        <v>2421</v>
      </c>
      <c r="F518" s="1" t="s">
        <v>2240</v>
      </c>
      <c r="G518" s="1">
        <v>0</v>
      </c>
      <c r="H518" s="1" t="s">
        <v>27474</v>
      </c>
      <c r="I518" s="1">
        <v>0</v>
      </c>
      <c r="J518" s="1" t="s">
        <v>27474</v>
      </c>
      <c r="K518" s="1">
        <f t="shared" si="32"/>
        <v>0</v>
      </c>
      <c r="L518" s="2">
        <f>SUMIFS('Basin Total Well Counts'!B:B,'Basin Total Well Counts'!A:A,F518)</f>
        <v>0</v>
      </c>
      <c r="M518" s="4">
        <f t="shared" si="33"/>
        <v>0</v>
      </c>
      <c r="N518" s="2">
        <f>SUMIF('Basin Emissions'!A:A,F518,'Basin Emissions'!B:B)</f>
        <v>1897.7414753999999</v>
      </c>
      <c r="O518" s="8">
        <f t="shared" si="34"/>
        <v>0</v>
      </c>
      <c r="P518" s="7">
        <f>SUMIF('Tool Pneumatics CH4 VOC BTEX'!B:B,A518,'Tool Pneumatics CH4 VOC BTEX'!F:F)</f>
        <v>3.5899999141693102</v>
      </c>
      <c r="Q518" s="14">
        <f t="shared" si="35"/>
        <v>0</v>
      </c>
      <c r="R518" s="16">
        <f>SUMIF('Tool Pneumatics CH4 VOC BTEX'!B:B,A518,'Tool Pneumatics CH4 VOC BTEX'!H:H)*Q518</f>
        <v>0</v>
      </c>
      <c r="S518" s="16">
        <f>SUMIF('Tool Pneumatics CH4 VOC BTEX'!B:B,A518,'Tool Pneumatics CH4 VOC BTEX'!J:J)*Q518</f>
        <v>0</v>
      </c>
      <c r="T518" s="16">
        <f>SUMIF('Tool Pneumatics CH4 VOC BTEX'!B:B,A518,'Tool Pneumatics CH4 VOC BTEX'!L:L)*Q518</f>
        <v>0</v>
      </c>
      <c r="U518" s="16">
        <f>SUMIF('Tool Pneumatics CH4 VOC BTEX'!B:B,A518,'Tool Pneumatics CH4 VOC BTEX'!N:N)*Q518</f>
        <v>0</v>
      </c>
    </row>
    <row r="519" spans="1:21" x14ac:dyDescent="0.25">
      <c r="A519" s="1" t="s">
        <v>3010</v>
      </c>
      <c r="B519" s="1" t="s">
        <v>1546</v>
      </c>
      <c r="C519" s="1" t="s">
        <v>3011</v>
      </c>
      <c r="D519" s="3" t="s">
        <v>3141</v>
      </c>
      <c r="E519" s="3" t="s">
        <v>23961</v>
      </c>
      <c r="F519" s="1" t="s">
        <v>2240</v>
      </c>
      <c r="G519" s="1">
        <v>0</v>
      </c>
      <c r="H519" s="1" t="s">
        <v>27474</v>
      </c>
      <c r="I519" s="1">
        <v>0</v>
      </c>
      <c r="J519" s="1" t="s">
        <v>27474</v>
      </c>
      <c r="K519" s="1">
        <f t="shared" si="32"/>
        <v>0</v>
      </c>
      <c r="L519" s="2">
        <f>SUMIFS('Basin Total Well Counts'!B:B,'Basin Total Well Counts'!A:A,F519)</f>
        <v>0</v>
      </c>
      <c r="M519" s="4">
        <f t="shared" si="33"/>
        <v>0</v>
      </c>
      <c r="N519" s="2">
        <f>SUMIF('Basin Emissions'!A:A,F519,'Basin Emissions'!B:B)</f>
        <v>1897.7414753999999</v>
      </c>
      <c r="O519" s="8">
        <f t="shared" si="34"/>
        <v>0</v>
      </c>
      <c r="P519" s="7">
        <f>SUMIF('Tool Pneumatics CH4 VOC BTEX'!B:B,A519,'Tool Pneumatics CH4 VOC BTEX'!F:F)</f>
        <v>3.5899999141693102</v>
      </c>
      <c r="Q519" s="14">
        <f t="shared" si="35"/>
        <v>0</v>
      </c>
      <c r="R519" s="16">
        <f>SUMIF('Tool Pneumatics CH4 VOC BTEX'!B:B,A519,'Tool Pneumatics CH4 VOC BTEX'!H:H)*Q519</f>
        <v>0</v>
      </c>
      <c r="S519" s="16">
        <f>SUMIF('Tool Pneumatics CH4 VOC BTEX'!B:B,A519,'Tool Pneumatics CH4 VOC BTEX'!J:J)*Q519</f>
        <v>0</v>
      </c>
      <c r="T519" s="16">
        <f>SUMIF('Tool Pneumatics CH4 VOC BTEX'!B:B,A519,'Tool Pneumatics CH4 VOC BTEX'!L:L)*Q519</f>
        <v>0</v>
      </c>
      <c r="U519" s="16">
        <f>SUMIF('Tool Pneumatics CH4 VOC BTEX'!B:B,A519,'Tool Pneumatics CH4 VOC BTEX'!N:N)*Q519</f>
        <v>0</v>
      </c>
    </row>
    <row r="520" spans="1:21" x14ac:dyDescent="0.25">
      <c r="A520" s="1" t="s">
        <v>3012</v>
      </c>
      <c r="B520" s="1" t="s">
        <v>1546</v>
      </c>
      <c r="C520" s="1" t="s">
        <v>3013</v>
      </c>
      <c r="D520" s="3" t="s">
        <v>2421</v>
      </c>
      <c r="E520" s="3" t="s">
        <v>2421</v>
      </c>
      <c r="F520" s="1" t="s">
        <v>2229</v>
      </c>
      <c r="G520" s="1">
        <v>0</v>
      </c>
      <c r="H520" s="1" t="s">
        <v>27474</v>
      </c>
      <c r="I520" s="1">
        <v>0</v>
      </c>
      <c r="J520" s="1" t="s">
        <v>27474</v>
      </c>
      <c r="K520" s="1">
        <f t="shared" si="32"/>
        <v>0</v>
      </c>
      <c r="L520" s="2">
        <f>SUMIFS('Basin Total Well Counts'!B:B,'Basin Total Well Counts'!A:A,F520)</f>
        <v>0</v>
      </c>
      <c r="M520" s="4">
        <f t="shared" si="33"/>
        <v>0</v>
      </c>
      <c r="N520" s="2">
        <f>SUMIF('Basin Emissions'!A:A,F520,'Basin Emissions'!B:B)</f>
        <v>1971.6074169999999</v>
      </c>
      <c r="O520" s="8">
        <f t="shared" si="34"/>
        <v>0</v>
      </c>
      <c r="P520" s="7">
        <f>SUMIF('Tool Pneumatics CH4 VOC BTEX'!B:B,A520,'Tool Pneumatics CH4 VOC BTEX'!F:F)</f>
        <v>3.5899999141693102</v>
      </c>
      <c r="Q520" s="14">
        <f t="shared" si="35"/>
        <v>0</v>
      </c>
      <c r="R520" s="16">
        <f>SUMIF('Tool Pneumatics CH4 VOC BTEX'!B:B,A520,'Tool Pneumatics CH4 VOC BTEX'!H:H)*Q520</f>
        <v>0</v>
      </c>
      <c r="S520" s="16">
        <f>SUMIF('Tool Pneumatics CH4 VOC BTEX'!B:B,A520,'Tool Pneumatics CH4 VOC BTEX'!J:J)*Q520</f>
        <v>0</v>
      </c>
      <c r="T520" s="16">
        <f>SUMIF('Tool Pneumatics CH4 VOC BTEX'!B:B,A520,'Tool Pneumatics CH4 VOC BTEX'!L:L)*Q520</f>
        <v>0</v>
      </c>
      <c r="U520" s="16">
        <f>SUMIF('Tool Pneumatics CH4 VOC BTEX'!B:B,A520,'Tool Pneumatics CH4 VOC BTEX'!N:N)*Q520</f>
        <v>0</v>
      </c>
    </row>
    <row r="521" spans="1:21" x14ac:dyDescent="0.25">
      <c r="A521" s="1" t="s">
        <v>3014</v>
      </c>
      <c r="B521" s="1" t="s">
        <v>1546</v>
      </c>
      <c r="C521" s="1" t="s">
        <v>1954</v>
      </c>
      <c r="D521" s="3" t="s">
        <v>2421</v>
      </c>
      <c r="E521" s="3" t="s">
        <v>2421</v>
      </c>
      <c r="F521" s="1" t="s">
        <v>2229</v>
      </c>
      <c r="G521" s="1">
        <v>0</v>
      </c>
      <c r="H521" s="1" t="s">
        <v>27474</v>
      </c>
      <c r="I521" s="1">
        <v>0</v>
      </c>
      <c r="J521" s="1" t="s">
        <v>27474</v>
      </c>
      <c r="K521" s="1">
        <f t="shared" si="32"/>
        <v>0</v>
      </c>
      <c r="L521" s="2">
        <f>SUMIFS('Basin Total Well Counts'!B:B,'Basin Total Well Counts'!A:A,F521)</f>
        <v>0</v>
      </c>
      <c r="M521" s="4">
        <f t="shared" si="33"/>
        <v>0</v>
      </c>
      <c r="N521" s="2">
        <f>SUMIF('Basin Emissions'!A:A,F521,'Basin Emissions'!B:B)</f>
        <v>1971.6074169999999</v>
      </c>
      <c r="O521" s="8">
        <f t="shared" si="34"/>
        <v>0</v>
      </c>
      <c r="P521" s="7">
        <f>SUMIF('Tool Pneumatics CH4 VOC BTEX'!B:B,A521,'Tool Pneumatics CH4 VOC BTEX'!F:F)</f>
        <v>3.5899999141693102</v>
      </c>
      <c r="Q521" s="14">
        <f t="shared" si="35"/>
        <v>0</v>
      </c>
      <c r="R521" s="16">
        <f>SUMIF('Tool Pneumatics CH4 VOC BTEX'!B:B,A521,'Tool Pneumatics CH4 VOC BTEX'!H:H)*Q521</f>
        <v>0</v>
      </c>
      <c r="S521" s="16">
        <f>SUMIF('Tool Pneumatics CH4 VOC BTEX'!B:B,A521,'Tool Pneumatics CH4 VOC BTEX'!J:J)*Q521</f>
        <v>0</v>
      </c>
      <c r="T521" s="16">
        <f>SUMIF('Tool Pneumatics CH4 VOC BTEX'!B:B,A521,'Tool Pneumatics CH4 VOC BTEX'!L:L)*Q521</f>
        <v>0</v>
      </c>
      <c r="U521" s="16">
        <f>SUMIF('Tool Pneumatics CH4 VOC BTEX'!B:B,A521,'Tool Pneumatics CH4 VOC BTEX'!N:N)*Q521</f>
        <v>0</v>
      </c>
    </row>
    <row r="522" spans="1:21" x14ac:dyDescent="0.25">
      <c r="A522" s="1" t="s">
        <v>3015</v>
      </c>
      <c r="B522" s="1" t="s">
        <v>1546</v>
      </c>
      <c r="C522" s="1" t="s">
        <v>3016</v>
      </c>
      <c r="D522" s="3" t="s">
        <v>3141</v>
      </c>
      <c r="E522" s="3" t="s">
        <v>23961</v>
      </c>
      <c r="F522" s="1" t="s">
        <v>2229</v>
      </c>
      <c r="G522" s="1">
        <v>0</v>
      </c>
      <c r="H522" s="1" t="s">
        <v>27474</v>
      </c>
      <c r="I522" s="1">
        <v>0</v>
      </c>
      <c r="J522" s="1" t="s">
        <v>27474</v>
      </c>
      <c r="K522" s="1">
        <f t="shared" si="32"/>
        <v>0</v>
      </c>
      <c r="L522" s="2">
        <f>SUMIFS('Basin Total Well Counts'!B:B,'Basin Total Well Counts'!A:A,F522)</f>
        <v>0</v>
      </c>
      <c r="M522" s="4">
        <f t="shared" si="33"/>
        <v>0</v>
      </c>
      <c r="N522" s="2">
        <f>SUMIF('Basin Emissions'!A:A,F522,'Basin Emissions'!B:B)</f>
        <v>1971.6074169999999</v>
      </c>
      <c r="O522" s="8">
        <f t="shared" si="34"/>
        <v>0</v>
      </c>
      <c r="P522" s="7">
        <f>SUMIF('Tool Pneumatics CH4 VOC BTEX'!B:B,A522,'Tool Pneumatics CH4 VOC BTEX'!F:F)</f>
        <v>3.5899999141693102</v>
      </c>
      <c r="Q522" s="14">
        <f t="shared" si="35"/>
        <v>0</v>
      </c>
      <c r="R522" s="16">
        <f>SUMIF('Tool Pneumatics CH4 VOC BTEX'!B:B,A522,'Tool Pneumatics CH4 VOC BTEX'!H:H)*Q522</f>
        <v>0</v>
      </c>
      <c r="S522" s="16">
        <f>SUMIF('Tool Pneumatics CH4 VOC BTEX'!B:B,A522,'Tool Pneumatics CH4 VOC BTEX'!J:J)*Q522</f>
        <v>0</v>
      </c>
      <c r="T522" s="16">
        <f>SUMIF('Tool Pneumatics CH4 VOC BTEX'!B:B,A522,'Tool Pneumatics CH4 VOC BTEX'!L:L)*Q522</f>
        <v>0</v>
      </c>
      <c r="U522" s="16">
        <f>SUMIF('Tool Pneumatics CH4 VOC BTEX'!B:B,A522,'Tool Pneumatics CH4 VOC BTEX'!N:N)*Q522</f>
        <v>0</v>
      </c>
    </row>
    <row r="523" spans="1:21" x14ac:dyDescent="0.25">
      <c r="A523" s="1" t="s">
        <v>3017</v>
      </c>
      <c r="B523" s="1" t="s">
        <v>1546</v>
      </c>
      <c r="C523" s="1" t="s">
        <v>3018</v>
      </c>
      <c r="D523" s="3" t="s">
        <v>2421</v>
      </c>
      <c r="E523" s="3" t="s">
        <v>2421</v>
      </c>
      <c r="F523" s="1" t="s">
        <v>2229</v>
      </c>
      <c r="G523" s="1">
        <v>0</v>
      </c>
      <c r="H523" s="1" t="s">
        <v>27474</v>
      </c>
      <c r="I523" s="1">
        <v>0</v>
      </c>
      <c r="J523" s="1" t="s">
        <v>27474</v>
      </c>
      <c r="K523" s="1">
        <f t="shared" si="32"/>
        <v>0</v>
      </c>
      <c r="L523" s="2">
        <f>SUMIFS('Basin Total Well Counts'!B:B,'Basin Total Well Counts'!A:A,F523)</f>
        <v>0</v>
      </c>
      <c r="M523" s="4">
        <f t="shared" si="33"/>
        <v>0</v>
      </c>
      <c r="N523" s="2">
        <f>SUMIF('Basin Emissions'!A:A,F523,'Basin Emissions'!B:B)</f>
        <v>1971.6074169999999</v>
      </c>
      <c r="O523" s="8">
        <f t="shared" si="34"/>
        <v>0</v>
      </c>
      <c r="P523" s="7">
        <f>SUMIF('Tool Pneumatics CH4 VOC BTEX'!B:B,A523,'Tool Pneumatics CH4 VOC BTEX'!F:F)</f>
        <v>3.5899999141693102</v>
      </c>
      <c r="Q523" s="14">
        <f t="shared" si="35"/>
        <v>0</v>
      </c>
      <c r="R523" s="16">
        <f>SUMIF('Tool Pneumatics CH4 VOC BTEX'!B:B,A523,'Tool Pneumatics CH4 VOC BTEX'!H:H)*Q523</f>
        <v>0</v>
      </c>
      <c r="S523" s="16">
        <f>SUMIF('Tool Pneumatics CH4 VOC BTEX'!B:B,A523,'Tool Pneumatics CH4 VOC BTEX'!J:J)*Q523</f>
        <v>0</v>
      </c>
      <c r="T523" s="16">
        <f>SUMIF('Tool Pneumatics CH4 VOC BTEX'!B:B,A523,'Tool Pneumatics CH4 VOC BTEX'!L:L)*Q523</f>
        <v>0</v>
      </c>
      <c r="U523" s="16">
        <f>SUMIF('Tool Pneumatics CH4 VOC BTEX'!B:B,A523,'Tool Pneumatics CH4 VOC BTEX'!N:N)*Q523</f>
        <v>0</v>
      </c>
    </row>
    <row r="524" spans="1:21" x14ac:dyDescent="0.25">
      <c r="A524" s="1" t="s">
        <v>3019</v>
      </c>
      <c r="B524" s="1" t="s">
        <v>1546</v>
      </c>
      <c r="C524" s="1" t="s">
        <v>3020</v>
      </c>
      <c r="D524" s="3" t="s">
        <v>2421</v>
      </c>
      <c r="E524" s="3" t="s">
        <v>2421</v>
      </c>
      <c r="F524" s="1" t="s">
        <v>2229</v>
      </c>
      <c r="G524" s="1">
        <v>0</v>
      </c>
      <c r="H524" s="1" t="s">
        <v>27474</v>
      </c>
      <c r="I524" s="1">
        <v>0</v>
      </c>
      <c r="J524" s="1" t="s">
        <v>27474</v>
      </c>
      <c r="K524" s="1">
        <f t="shared" si="32"/>
        <v>0</v>
      </c>
      <c r="L524" s="2">
        <f>SUMIFS('Basin Total Well Counts'!B:B,'Basin Total Well Counts'!A:A,F524)</f>
        <v>0</v>
      </c>
      <c r="M524" s="4">
        <f t="shared" si="33"/>
        <v>0</v>
      </c>
      <c r="N524" s="2">
        <f>SUMIF('Basin Emissions'!A:A,F524,'Basin Emissions'!B:B)</f>
        <v>1971.6074169999999</v>
      </c>
      <c r="O524" s="8">
        <f t="shared" si="34"/>
        <v>0</v>
      </c>
      <c r="P524" s="7">
        <f>SUMIF('Tool Pneumatics CH4 VOC BTEX'!B:B,A524,'Tool Pneumatics CH4 VOC BTEX'!F:F)</f>
        <v>3.5899999141693102</v>
      </c>
      <c r="Q524" s="14">
        <f t="shared" si="35"/>
        <v>0</v>
      </c>
      <c r="R524" s="16">
        <f>SUMIF('Tool Pneumatics CH4 VOC BTEX'!B:B,A524,'Tool Pneumatics CH4 VOC BTEX'!H:H)*Q524</f>
        <v>0</v>
      </c>
      <c r="S524" s="16">
        <f>SUMIF('Tool Pneumatics CH4 VOC BTEX'!B:B,A524,'Tool Pneumatics CH4 VOC BTEX'!J:J)*Q524</f>
        <v>0</v>
      </c>
      <c r="T524" s="16">
        <f>SUMIF('Tool Pneumatics CH4 VOC BTEX'!B:B,A524,'Tool Pneumatics CH4 VOC BTEX'!L:L)*Q524</f>
        <v>0</v>
      </c>
      <c r="U524" s="16">
        <f>SUMIF('Tool Pneumatics CH4 VOC BTEX'!B:B,A524,'Tool Pneumatics CH4 VOC BTEX'!N:N)*Q524</f>
        <v>0</v>
      </c>
    </row>
    <row r="525" spans="1:21" x14ac:dyDescent="0.25">
      <c r="A525" s="1" t="s">
        <v>3021</v>
      </c>
      <c r="B525" s="1" t="s">
        <v>1546</v>
      </c>
      <c r="C525" s="1" t="s">
        <v>3022</v>
      </c>
      <c r="D525" s="3" t="s">
        <v>2421</v>
      </c>
      <c r="E525" s="3" t="s">
        <v>2421</v>
      </c>
      <c r="F525" s="1" t="s">
        <v>2229</v>
      </c>
      <c r="G525" s="1">
        <v>0</v>
      </c>
      <c r="H525" s="1" t="s">
        <v>27474</v>
      </c>
      <c r="I525" s="1">
        <v>0</v>
      </c>
      <c r="J525" s="1" t="s">
        <v>27474</v>
      </c>
      <c r="K525" s="1">
        <f t="shared" si="32"/>
        <v>0</v>
      </c>
      <c r="L525" s="2">
        <f>SUMIFS('Basin Total Well Counts'!B:B,'Basin Total Well Counts'!A:A,F525)</f>
        <v>0</v>
      </c>
      <c r="M525" s="4">
        <f t="shared" si="33"/>
        <v>0</v>
      </c>
      <c r="N525" s="2">
        <f>SUMIF('Basin Emissions'!A:A,F525,'Basin Emissions'!B:B)</f>
        <v>1971.6074169999999</v>
      </c>
      <c r="O525" s="8">
        <f t="shared" si="34"/>
        <v>0</v>
      </c>
      <c r="P525" s="7">
        <f>SUMIF('Tool Pneumatics CH4 VOC BTEX'!B:B,A525,'Tool Pneumatics CH4 VOC BTEX'!F:F)</f>
        <v>3.5899999141693102</v>
      </c>
      <c r="Q525" s="14">
        <f t="shared" si="35"/>
        <v>0</v>
      </c>
      <c r="R525" s="16">
        <f>SUMIF('Tool Pneumatics CH4 VOC BTEX'!B:B,A525,'Tool Pneumatics CH4 VOC BTEX'!H:H)*Q525</f>
        <v>0</v>
      </c>
      <c r="S525" s="16">
        <f>SUMIF('Tool Pneumatics CH4 VOC BTEX'!B:B,A525,'Tool Pneumatics CH4 VOC BTEX'!J:J)*Q525</f>
        <v>0</v>
      </c>
      <c r="T525" s="16">
        <f>SUMIF('Tool Pneumatics CH4 VOC BTEX'!B:B,A525,'Tool Pneumatics CH4 VOC BTEX'!L:L)*Q525</f>
        <v>0</v>
      </c>
      <c r="U525" s="16">
        <f>SUMIF('Tool Pneumatics CH4 VOC BTEX'!B:B,A525,'Tool Pneumatics CH4 VOC BTEX'!N:N)*Q525</f>
        <v>0</v>
      </c>
    </row>
    <row r="526" spans="1:21" x14ac:dyDescent="0.25">
      <c r="A526" s="1" t="s">
        <v>3023</v>
      </c>
      <c r="B526" s="1" t="s">
        <v>1546</v>
      </c>
      <c r="C526" s="1" t="s">
        <v>3024</v>
      </c>
      <c r="D526" s="3" t="s">
        <v>2421</v>
      </c>
      <c r="E526" s="3" t="s">
        <v>2421</v>
      </c>
      <c r="F526" s="1" t="s">
        <v>2229</v>
      </c>
      <c r="G526" s="1">
        <v>0</v>
      </c>
      <c r="H526" s="1" t="s">
        <v>27474</v>
      </c>
      <c r="I526" s="1">
        <v>0</v>
      </c>
      <c r="J526" s="1" t="s">
        <v>27474</v>
      </c>
      <c r="K526" s="1">
        <f t="shared" si="32"/>
        <v>0</v>
      </c>
      <c r="L526" s="2">
        <f>SUMIFS('Basin Total Well Counts'!B:B,'Basin Total Well Counts'!A:A,F526)</f>
        <v>0</v>
      </c>
      <c r="M526" s="4">
        <f t="shared" si="33"/>
        <v>0</v>
      </c>
      <c r="N526" s="2">
        <f>SUMIF('Basin Emissions'!A:A,F526,'Basin Emissions'!B:B)</f>
        <v>1971.6074169999999</v>
      </c>
      <c r="O526" s="8">
        <f t="shared" si="34"/>
        <v>0</v>
      </c>
      <c r="P526" s="7">
        <f>SUMIF('Tool Pneumatics CH4 VOC BTEX'!B:B,A526,'Tool Pneumatics CH4 VOC BTEX'!F:F)</f>
        <v>3.5899999141693102</v>
      </c>
      <c r="Q526" s="14">
        <f t="shared" si="35"/>
        <v>0</v>
      </c>
      <c r="R526" s="16">
        <f>SUMIF('Tool Pneumatics CH4 VOC BTEX'!B:B,A526,'Tool Pneumatics CH4 VOC BTEX'!H:H)*Q526</f>
        <v>0</v>
      </c>
      <c r="S526" s="16">
        <f>SUMIF('Tool Pneumatics CH4 VOC BTEX'!B:B,A526,'Tool Pneumatics CH4 VOC BTEX'!J:J)*Q526</f>
        <v>0</v>
      </c>
      <c r="T526" s="16">
        <f>SUMIF('Tool Pneumatics CH4 VOC BTEX'!B:B,A526,'Tool Pneumatics CH4 VOC BTEX'!L:L)*Q526</f>
        <v>0</v>
      </c>
      <c r="U526" s="16">
        <f>SUMIF('Tool Pneumatics CH4 VOC BTEX'!B:B,A526,'Tool Pneumatics CH4 VOC BTEX'!N:N)*Q526</f>
        <v>0</v>
      </c>
    </row>
    <row r="527" spans="1:21" x14ac:dyDescent="0.25">
      <c r="A527" s="1" t="s">
        <v>3025</v>
      </c>
      <c r="B527" s="1" t="s">
        <v>1546</v>
      </c>
      <c r="C527" s="1" t="s">
        <v>3026</v>
      </c>
      <c r="D527" s="3" t="s">
        <v>2421</v>
      </c>
      <c r="E527" s="3" t="s">
        <v>2421</v>
      </c>
      <c r="F527" s="1" t="s">
        <v>2240</v>
      </c>
      <c r="G527" s="1">
        <v>0</v>
      </c>
      <c r="H527" s="1" t="s">
        <v>27474</v>
      </c>
      <c r="I527" s="1">
        <v>0</v>
      </c>
      <c r="J527" s="1" t="s">
        <v>27474</v>
      </c>
      <c r="K527" s="1">
        <f t="shared" si="32"/>
        <v>0</v>
      </c>
      <c r="L527" s="2">
        <f>SUMIFS('Basin Total Well Counts'!B:B,'Basin Total Well Counts'!A:A,F527)</f>
        <v>0</v>
      </c>
      <c r="M527" s="4">
        <f t="shared" si="33"/>
        <v>0</v>
      </c>
      <c r="N527" s="2">
        <f>SUMIF('Basin Emissions'!A:A,F527,'Basin Emissions'!B:B)</f>
        <v>1897.7414753999999</v>
      </c>
      <c r="O527" s="8">
        <f t="shared" si="34"/>
        <v>0</v>
      </c>
      <c r="P527" s="7">
        <f>SUMIF('Tool Pneumatics CH4 VOC BTEX'!B:B,A527,'Tool Pneumatics CH4 VOC BTEX'!F:F)</f>
        <v>3.5899999141693102</v>
      </c>
      <c r="Q527" s="14">
        <f t="shared" si="35"/>
        <v>0</v>
      </c>
      <c r="R527" s="16">
        <f>SUMIF('Tool Pneumatics CH4 VOC BTEX'!B:B,A527,'Tool Pneumatics CH4 VOC BTEX'!H:H)*Q527</f>
        <v>0</v>
      </c>
      <c r="S527" s="16">
        <f>SUMIF('Tool Pneumatics CH4 VOC BTEX'!B:B,A527,'Tool Pneumatics CH4 VOC BTEX'!J:J)*Q527</f>
        <v>0</v>
      </c>
      <c r="T527" s="16">
        <f>SUMIF('Tool Pneumatics CH4 VOC BTEX'!B:B,A527,'Tool Pneumatics CH4 VOC BTEX'!L:L)*Q527</f>
        <v>0</v>
      </c>
      <c r="U527" s="16">
        <f>SUMIF('Tool Pneumatics CH4 VOC BTEX'!B:B,A527,'Tool Pneumatics CH4 VOC BTEX'!N:N)*Q527</f>
        <v>0</v>
      </c>
    </row>
    <row r="528" spans="1:21" x14ac:dyDescent="0.25">
      <c r="A528" s="1" t="s">
        <v>3027</v>
      </c>
      <c r="B528" s="1" t="s">
        <v>1546</v>
      </c>
      <c r="C528" s="1" t="s">
        <v>3028</v>
      </c>
      <c r="D528" s="3" t="s">
        <v>2421</v>
      </c>
      <c r="E528" s="3" t="s">
        <v>2421</v>
      </c>
      <c r="F528" s="1" t="s">
        <v>2229</v>
      </c>
      <c r="G528" s="1">
        <v>0</v>
      </c>
      <c r="H528" s="1" t="s">
        <v>27474</v>
      </c>
      <c r="I528" s="1">
        <v>0</v>
      </c>
      <c r="J528" s="1" t="s">
        <v>27474</v>
      </c>
      <c r="K528" s="1">
        <f t="shared" si="32"/>
        <v>0</v>
      </c>
      <c r="L528" s="2">
        <f>SUMIFS('Basin Total Well Counts'!B:B,'Basin Total Well Counts'!A:A,F528)</f>
        <v>0</v>
      </c>
      <c r="M528" s="4">
        <f t="shared" si="33"/>
        <v>0</v>
      </c>
      <c r="N528" s="2">
        <f>SUMIF('Basin Emissions'!A:A,F528,'Basin Emissions'!B:B)</f>
        <v>1971.6074169999999</v>
      </c>
      <c r="O528" s="8">
        <f t="shared" si="34"/>
        <v>0</v>
      </c>
      <c r="P528" s="7">
        <f>SUMIF('Tool Pneumatics CH4 VOC BTEX'!B:B,A528,'Tool Pneumatics CH4 VOC BTEX'!F:F)</f>
        <v>3.5899999141693102</v>
      </c>
      <c r="Q528" s="14">
        <f t="shared" si="35"/>
        <v>0</v>
      </c>
      <c r="R528" s="16">
        <f>SUMIF('Tool Pneumatics CH4 VOC BTEX'!B:B,A528,'Tool Pneumatics CH4 VOC BTEX'!H:H)*Q528</f>
        <v>0</v>
      </c>
      <c r="S528" s="16">
        <f>SUMIF('Tool Pneumatics CH4 VOC BTEX'!B:B,A528,'Tool Pneumatics CH4 VOC BTEX'!J:J)*Q528</f>
        <v>0</v>
      </c>
      <c r="T528" s="16">
        <f>SUMIF('Tool Pneumatics CH4 VOC BTEX'!B:B,A528,'Tool Pneumatics CH4 VOC BTEX'!L:L)*Q528</f>
        <v>0</v>
      </c>
      <c r="U528" s="16">
        <f>SUMIF('Tool Pneumatics CH4 VOC BTEX'!B:B,A528,'Tool Pneumatics CH4 VOC BTEX'!N:N)*Q528</f>
        <v>0</v>
      </c>
    </row>
    <row r="529" spans="1:21" x14ac:dyDescent="0.25">
      <c r="A529" s="1" t="s">
        <v>3029</v>
      </c>
      <c r="B529" s="1" t="s">
        <v>1546</v>
      </c>
      <c r="C529" s="1" t="s">
        <v>3030</v>
      </c>
      <c r="D529" s="3" t="s">
        <v>2421</v>
      </c>
      <c r="E529" s="3" t="s">
        <v>2421</v>
      </c>
      <c r="F529" s="1" t="s">
        <v>2240</v>
      </c>
      <c r="G529" s="1">
        <v>0</v>
      </c>
      <c r="H529" s="1" t="s">
        <v>27474</v>
      </c>
      <c r="I529" s="1">
        <v>0</v>
      </c>
      <c r="J529" s="1" t="s">
        <v>27474</v>
      </c>
      <c r="K529" s="1">
        <f t="shared" si="32"/>
        <v>0</v>
      </c>
      <c r="L529" s="2">
        <f>SUMIFS('Basin Total Well Counts'!B:B,'Basin Total Well Counts'!A:A,F529)</f>
        <v>0</v>
      </c>
      <c r="M529" s="4">
        <f t="shared" si="33"/>
        <v>0</v>
      </c>
      <c r="N529" s="2">
        <f>SUMIF('Basin Emissions'!A:A,F529,'Basin Emissions'!B:B)</f>
        <v>1897.7414753999999</v>
      </c>
      <c r="O529" s="8">
        <f t="shared" si="34"/>
        <v>0</v>
      </c>
      <c r="P529" s="7">
        <f>SUMIF('Tool Pneumatics CH4 VOC BTEX'!B:B,A529,'Tool Pneumatics CH4 VOC BTEX'!F:F)</f>
        <v>3.5899999141693102</v>
      </c>
      <c r="Q529" s="14">
        <f t="shared" si="35"/>
        <v>0</v>
      </c>
      <c r="R529" s="16">
        <f>SUMIF('Tool Pneumatics CH4 VOC BTEX'!B:B,A529,'Tool Pneumatics CH4 VOC BTEX'!H:H)*Q529</f>
        <v>0</v>
      </c>
      <c r="S529" s="16">
        <f>SUMIF('Tool Pneumatics CH4 VOC BTEX'!B:B,A529,'Tool Pneumatics CH4 VOC BTEX'!J:J)*Q529</f>
        <v>0</v>
      </c>
      <c r="T529" s="16">
        <f>SUMIF('Tool Pneumatics CH4 VOC BTEX'!B:B,A529,'Tool Pneumatics CH4 VOC BTEX'!L:L)*Q529</f>
        <v>0</v>
      </c>
      <c r="U529" s="16">
        <f>SUMIF('Tool Pneumatics CH4 VOC BTEX'!B:B,A529,'Tool Pneumatics CH4 VOC BTEX'!N:N)*Q529</f>
        <v>0</v>
      </c>
    </row>
    <row r="530" spans="1:21" x14ac:dyDescent="0.25">
      <c r="A530" s="1" t="s">
        <v>3031</v>
      </c>
      <c r="B530" s="1" t="s">
        <v>1546</v>
      </c>
      <c r="C530" s="1" t="s">
        <v>3032</v>
      </c>
      <c r="D530" s="3" t="s">
        <v>2421</v>
      </c>
      <c r="E530" s="3" t="s">
        <v>2421</v>
      </c>
      <c r="F530" s="1" t="s">
        <v>2229</v>
      </c>
      <c r="G530" s="1">
        <v>0</v>
      </c>
      <c r="H530" s="1" t="s">
        <v>27474</v>
      </c>
      <c r="I530" s="1">
        <v>0</v>
      </c>
      <c r="J530" s="1" t="s">
        <v>27474</v>
      </c>
      <c r="K530" s="1">
        <f t="shared" si="32"/>
        <v>0</v>
      </c>
      <c r="L530" s="2">
        <f>SUMIFS('Basin Total Well Counts'!B:B,'Basin Total Well Counts'!A:A,F530)</f>
        <v>0</v>
      </c>
      <c r="M530" s="4">
        <f t="shared" si="33"/>
        <v>0</v>
      </c>
      <c r="N530" s="2">
        <f>SUMIF('Basin Emissions'!A:A,F530,'Basin Emissions'!B:B)</f>
        <v>1971.6074169999999</v>
      </c>
      <c r="O530" s="8">
        <f t="shared" si="34"/>
        <v>0</v>
      </c>
      <c r="P530" s="7">
        <f>SUMIF('Tool Pneumatics CH4 VOC BTEX'!B:B,A530,'Tool Pneumatics CH4 VOC BTEX'!F:F)</f>
        <v>3.5899999141693102</v>
      </c>
      <c r="Q530" s="14">
        <f t="shared" si="35"/>
        <v>0</v>
      </c>
      <c r="R530" s="16">
        <f>SUMIF('Tool Pneumatics CH4 VOC BTEX'!B:B,A530,'Tool Pneumatics CH4 VOC BTEX'!H:H)*Q530</f>
        <v>0</v>
      </c>
      <c r="S530" s="16">
        <f>SUMIF('Tool Pneumatics CH4 VOC BTEX'!B:B,A530,'Tool Pneumatics CH4 VOC BTEX'!J:J)*Q530</f>
        <v>0</v>
      </c>
      <c r="T530" s="16">
        <f>SUMIF('Tool Pneumatics CH4 VOC BTEX'!B:B,A530,'Tool Pneumatics CH4 VOC BTEX'!L:L)*Q530</f>
        <v>0</v>
      </c>
      <c r="U530" s="16">
        <f>SUMIF('Tool Pneumatics CH4 VOC BTEX'!B:B,A530,'Tool Pneumatics CH4 VOC BTEX'!N:N)*Q530</f>
        <v>0</v>
      </c>
    </row>
    <row r="531" spans="1:21" x14ac:dyDescent="0.25">
      <c r="A531" s="1" t="s">
        <v>3033</v>
      </c>
      <c r="B531" s="1" t="s">
        <v>1546</v>
      </c>
      <c r="C531" s="1" t="s">
        <v>3034</v>
      </c>
      <c r="D531" s="3" t="s">
        <v>2421</v>
      </c>
      <c r="E531" s="3" t="s">
        <v>2421</v>
      </c>
      <c r="F531" s="1" t="s">
        <v>2229</v>
      </c>
      <c r="G531" s="1">
        <v>0</v>
      </c>
      <c r="H531" s="1" t="s">
        <v>27474</v>
      </c>
      <c r="I531" s="1">
        <v>0</v>
      </c>
      <c r="J531" s="1" t="s">
        <v>27474</v>
      </c>
      <c r="K531" s="1">
        <f t="shared" si="32"/>
        <v>0</v>
      </c>
      <c r="L531" s="2">
        <f>SUMIFS('Basin Total Well Counts'!B:B,'Basin Total Well Counts'!A:A,F531)</f>
        <v>0</v>
      </c>
      <c r="M531" s="4">
        <f t="shared" si="33"/>
        <v>0</v>
      </c>
      <c r="N531" s="2">
        <f>SUMIF('Basin Emissions'!A:A,F531,'Basin Emissions'!B:B)</f>
        <v>1971.6074169999999</v>
      </c>
      <c r="O531" s="8">
        <f t="shared" si="34"/>
        <v>0</v>
      </c>
      <c r="P531" s="7">
        <f>SUMIF('Tool Pneumatics CH4 VOC BTEX'!B:B,A531,'Tool Pneumatics CH4 VOC BTEX'!F:F)</f>
        <v>3.5899999141693102</v>
      </c>
      <c r="Q531" s="14">
        <f t="shared" si="35"/>
        <v>0</v>
      </c>
      <c r="R531" s="16">
        <f>SUMIF('Tool Pneumatics CH4 VOC BTEX'!B:B,A531,'Tool Pneumatics CH4 VOC BTEX'!H:H)*Q531</f>
        <v>0</v>
      </c>
      <c r="S531" s="16">
        <f>SUMIF('Tool Pneumatics CH4 VOC BTEX'!B:B,A531,'Tool Pneumatics CH4 VOC BTEX'!J:J)*Q531</f>
        <v>0</v>
      </c>
      <c r="T531" s="16">
        <f>SUMIF('Tool Pneumatics CH4 VOC BTEX'!B:B,A531,'Tool Pneumatics CH4 VOC BTEX'!L:L)*Q531</f>
        <v>0</v>
      </c>
      <c r="U531" s="16">
        <f>SUMIF('Tool Pneumatics CH4 VOC BTEX'!B:B,A531,'Tool Pneumatics CH4 VOC BTEX'!N:N)*Q531</f>
        <v>0</v>
      </c>
    </row>
    <row r="532" spans="1:21" x14ac:dyDescent="0.25">
      <c r="A532" s="1" t="s">
        <v>3035</v>
      </c>
      <c r="B532" s="1" t="s">
        <v>1546</v>
      </c>
      <c r="C532" s="1" t="s">
        <v>1717</v>
      </c>
      <c r="D532" s="3" t="s">
        <v>3141</v>
      </c>
      <c r="E532" s="3" t="s">
        <v>23961</v>
      </c>
      <c r="F532" s="1" t="s">
        <v>2240</v>
      </c>
      <c r="G532" s="1">
        <v>0</v>
      </c>
      <c r="H532" s="1" t="s">
        <v>27474</v>
      </c>
      <c r="I532" s="1">
        <v>0</v>
      </c>
      <c r="J532" s="1" t="s">
        <v>27474</v>
      </c>
      <c r="K532" s="1">
        <f t="shared" si="32"/>
        <v>0</v>
      </c>
      <c r="L532" s="2">
        <f>SUMIFS('Basin Total Well Counts'!B:B,'Basin Total Well Counts'!A:A,F532)</f>
        <v>0</v>
      </c>
      <c r="M532" s="4">
        <f t="shared" si="33"/>
        <v>0</v>
      </c>
      <c r="N532" s="2">
        <f>SUMIF('Basin Emissions'!A:A,F532,'Basin Emissions'!B:B)</f>
        <v>1897.7414753999999</v>
      </c>
      <c r="O532" s="8">
        <f t="shared" si="34"/>
        <v>0</v>
      </c>
      <c r="P532" s="7">
        <f>SUMIF('Tool Pneumatics CH4 VOC BTEX'!B:B,A532,'Tool Pneumatics CH4 VOC BTEX'!F:F)</f>
        <v>3.5899999141693102</v>
      </c>
      <c r="Q532" s="14">
        <f t="shared" si="35"/>
        <v>0</v>
      </c>
      <c r="R532" s="16">
        <f>SUMIF('Tool Pneumatics CH4 VOC BTEX'!B:B,A532,'Tool Pneumatics CH4 VOC BTEX'!H:H)*Q532</f>
        <v>0</v>
      </c>
      <c r="S532" s="16">
        <f>SUMIF('Tool Pneumatics CH4 VOC BTEX'!B:B,A532,'Tool Pneumatics CH4 VOC BTEX'!J:J)*Q532</f>
        <v>0</v>
      </c>
      <c r="T532" s="16">
        <f>SUMIF('Tool Pneumatics CH4 VOC BTEX'!B:B,A532,'Tool Pneumatics CH4 VOC BTEX'!L:L)*Q532</f>
        <v>0</v>
      </c>
      <c r="U532" s="16">
        <f>SUMIF('Tool Pneumatics CH4 VOC BTEX'!B:B,A532,'Tool Pneumatics CH4 VOC BTEX'!N:N)*Q532</f>
        <v>0</v>
      </c>
    </row>
    <row r="533" spans="1:21" x14ac:dyDescent="0.25">
      <c r="A533" s="1" t="s">
        <v>3036</v>
      </c>
      <c r="B533" s="1" t="s">
        <v>1546</v>
      </c>
      <c r="C533" s="1" t="s">
        <v>1859</v>
      </c>
      <c r="D533" s="3" t="s">
        <v>2421</v>
      </c>
      <c r="E533" s="3" t="s">
        <v>2421</v>
      </c>
      <c r="F533" s="1" t="s">
        <v>2240</v>
      </c>
      <c r="G533" s="1">
        <v>0</v>
      </c>
      <c r="H533" s="1" t="s">
        <v>27474</v>
      </c>
      <c r="I533" s="1">
        <v>0</v>
      </c>
      <c r="J533" s="1" t="s">
        <v>27474</v>
      </c>
      <c r="K533" s="1">
        <f t="shared" si="32"/>
        <v>0</v>
      </c>
      <c r="L533" s="2">
        <f>SUMIFS('Basin Total Well Counts'!B:B,'Basin Total Well Counts'!A:A,F533)</f>
        <v>0</v>
      </c>
      <c r="M533" s="4">
        <f t="shared" si="33"/>
        <v>0</v>
      </c>
      <c r="N533" s="2">
        <f>SUMIF('Basin Emissions'!A:A,F533,'Basin Emissions'!B:B)</f>
        <v>1897.7414753999999</v>
      </c>
      <c r="O533" s="8">
        <f t="shared" si="34"/>
        <v>0</v>
      </c>
      <c r="P533" s="7">
        <f>SUMIF('Tool Pneumatics CH4 VOC BTEX'!B:B,A533,'Tool Pneumatics CH4 VOC BTEX'!F:F)</f>
        <v>3.5899999141693102</v>
      </c>
      <c r="Q533" s="14">
        <f t="shared" si="35"/>
        <v>0</v>
      </c>
      <c r="R533" s="16">
        <f>SUMIF('Tool Pneumatics CH4 VOC BTEX'!B:B,A533,'Tool Pneumatics CH4 VOC BTEX'!H:H)*Q533</f>
        <v>0</v>
      </c>
      <c r="S533" s="16">
        <f>SUMIF('Tool Pneumatics CH4 VOC BTEX'!B:B,A533,'Tool Pneumatics CH4 VOC BTEX'!J:J)*Q533</f>
        <v>0</v>
      </c>
      <c r="T533" s="16">
        <f>SUMIF('Tool Pneumatics CH4 VOC BTEX'!B:B,A533,'Tool Pneumatics CH4 VOC BTEX'!L:L)*Q533</f>
        <v>0</v>
      </c>
      <c r="U533" s="16">
        <f>SUMIF('Tool Pneumatics CH4 VOC BTEX'!B:B,A533,'Tool Pneumatics CH4 VOC BTEX'!N:N)*Q533</f>
        <v>0</v>
      </c>
    </row>
    <row r="534" spans="1:21" x14ac:dyDescent="0.25">
      <c r="A534" s="1" t="s">
        <v>3037</v>
      </c>
      <c r="B534" s="1" t="s">
        <v>1546</v>
      </c>
      <c r="C534" s="1" t="s">
        <v>2310</v>
      </c>
      <c r="D534" s="3" t="s">
        <v>2421</v>
      </c>
      <c r="E534" s="3" t="s">
        <v>2421</v>
      </c>
      <c r="F534" s="1" t="s">
        <v>1015</v>
      </c>
      <c r="G534" s="1">
        <v>0</v>
      </c>
      <c r="H534" s="1" t="s">
        <v>27474</v>
      </c>
      <c r="I534" s="1">
        <v>0</v>
      </c>
      <c r="J534" s="1" t="s">
        <v>27474</v>
      </c>
      <c r="K534" s="1">
        <f t="shared" si="32"/>
        <v>0</v>
      </c>
      <c r="L534" s="2">
        <f>SUMIFS('Basin Total Well Counts'!B:B,'Basin Total Well Counts'!A:A,F534)</f>
        <v>100308</v>
      </c>
      <c r="M534" s="4">
        <f t="shared" si="33"/>
        <v>0</v>
      </c>
      <c r="N534" s="2">
        <f>SUMIF('Basin Emissions'!A:A,F534,'Basin Emissions'!B:B)</f>
        <v>7867.8947644</v>
      </c>
      <c r="O534" s="8">
        <f t="shared" si="34"/>
        <v>0</v>
      </c>
      <c r="P534" s="7">
        <f>SUMIF('Tool Pneumatics CH4 VOC BTEX'!B:B,A534,'Tool Pneumatics CH4 VOC BTEX'!F:F)</f>
        <v>3.5899999141693102</v>
      </c>
      <c r="Q534" s="14">
        <f t="shared" si="35"/>
        <v>0</v>
      </c>
      <c r="R534" s="16">
        <f>SUMIF('Tool Pneumatics CH4 VOC BTEX'!B:B,A534,'Tool Pneumatics CH4 VOC BTEX'!H:H)*Q534</f>
        <v>0</v>
      </c>
      <c r="S534" s="16">
        <f>SUMIF('Tool Pneumatics CH4 VOC BTEX'!B:B,A534,'Tool Pneumatics CH4 VOC BTEX'!J:J)*Q534</f>
        <v>0</v>
      </c>
      <c r="T534" s="16">
        <f>SUMIF('Tool Pneumatics CH4 VOC BTEX'!B:B,A534,'Tool Pneumatics CH4 VOC BTEX'!L:L)*Q534</f>
        <v>0</v>
      </c>
      <c r="U534" s="16">
        <f>SUMIF('Tool Pneumatics CH4 VOC BTEX'!B:B,A534,'Tool Pneumatics CH4 VOC BTEX'!N:N)*Q534</f>
        <v>0</v>
      </c>
    </row>
    <row r="535" spans="1:21" x14ac:dyDescent="0.25">
      <c r="A535" s="1" t="s">
        <v>3038</v>
      </c>
      <c r="B535" s="1" t="s">
        <v>1546</v>
      </c>
      <c r="C535" s="1" t="s">
        <v>1688</v>
      </c>
      <c r="D535" s="3" t="s">
        <v>2421</v>
      </c>
      <c r="E535" s="3" t="s">
        <v>2421</v>
      </c>
      <c r="F535" s="1" t="s">
        <v>2240</v>
      </c>
      <c r="G535" s="1">
        <v>0</v>
      </c>
      <c r="H535" s="1" t="s">
        <v>27474</v>
      </c>
      <c r="I535" s="1">
        <v>0</v>
      </c>
      <c r="J535" s="1" t="s">
        <v>27474</v>
      </c>
      <c r="K535" s="1">
        <f t="shared" si="32"/>
        <v>0</v>
      </c>
      <c r="L535" s="2">
        <f>SUMIFS('Basin Total Well Counts'!B:B,'Basin Total Well Counts'!A:A,F535)</f>
        <v>0</v>
      </c>
      <c r="M535" s="4">
        <f t="shared" si="33"/>
        <v>0</v>
      </c>
      <c r="N535" s="2">
        <f>SUMIF('Basin Emissions'!A:A,F535,'Basin Emissions'!B:B)</f>
        <v>1897.7414753999999</v>
      </c>
      <c r="O535" s="8">
        <f t="shared" si="34"/>
        <v>0</v>
      </c>
      <c r="P535" s="7">
        <f>SUMIF('Tool Pneumatics CH4 VOC BTEX'!B:B,A535,'Tool Pneumatics CH4 VOC BTEX'!F:F)</f>
        <v>3.5899999141693102</v>
      </c>
      <c r="Q535" s="14">
        <f t="shared" si="35"/>
        <v>0</v>
      </c>
      <c r="R535" s="16">
        <f>SUMIF('Tool Pneumatics CH4 VOC BTEX'!B:B,A535,'Tool Pneumatics CH4 VOC BTEX'!H:H)*Q535</f>
        <v>0</v>
      </c>
      <c r="S535" s="16">
        <f>SUMIF('Tool Pneumatics CH4 VOC BTEX'!B:B,A535,'Tool Pneumatics CH4 VOC BTEX'!J:J)*Q535</f>
        <v>0</v>
      </c>
      <c r="T535" s="16">
        <f>SUMIF('Tool Pneumatics CH4 VOC BTEX'!B:B,A535,'Tool Pneumatics CH4 VOC BTEX'!L:L)*Q535</f>
        <v>0</v>
      </c>
      <c r="U535" s="16">
        <f>SUMIF('Tool Pneumatics CH4 VOC BTEX'!B:B,A535,'Tool Pneumatics CH4 VOC BTEX'!N:N)*Q535</f>
        <v>0</v>
      </c>
    </row>
    <row r="536" spans="1:21" x14ac:dyDescent="0.25">
      <c r="A536" s="1" t="s">
        <v>3039</v>
      </c>
      <c r="B536" s="1" t="s">
        <v>1546</v>
      </c>
      <c r="C536" s="1" t="s">
        <v>3040</v>
      </c>
      <c r="D536" s="3" t="s">
        <v>2421</v>
      </c>
      <c r="E536" s="3" t="s">
        <v>2421</v>
      </c>
      <c r="F536" s="1" t="s">
        <v>2229</v>
      </c>
      <c r="G536" s="1">
        <v>0</v>
      </c>
      <c r="H536" s="1" t="s">
        <v>27474</v>
      </c>
      <c r="I536" s="1">
        <v>0</v>
      </c>
      <c r="J536" s="1" t="s">
        <v>27474</v>
      </c>
      <c r="K536" s="1">
        <f t="shared" si="32"/>
        <v>0</v>
      </c>
      <c r="L536" s="2">
        <f>SUMIFS('Basin Total Well Counts'!B:B,'Basin Total Well Counts'!A:A,F536)</f>
        <v>0</v>
      </c>
      <c r="M536" s="4">
        <f t="shared" si="33"/>
        <v>0</v>
      </c>
      <c r="N536" s="2">
        <f>SUMIF('Basin Emissions'!A:A,F536,'Basin Emissions'!B:B)</f>
        <v>1971.6074169999999</v>
      </c>
      <c r="O536" s="8">
        <f t="shared" si="34"/>
        <v>0</v>
      </c>
      <c r="P536" s="7">
        <f>SUMIF('Tool Pneumatics CH4 VOC BTEX'!B:B,A536,'Tool Pneumatics CH4 VOC BTEX'!F:F)</f>
        <v>3.5899999141693102</v>
      </c>
      <c r="Q536" s="14">
        <f t="shared" si="35"/>
        <v>0</v>
      </c>
      <c r="R536" s="16">
        <f>SUMIF('Tool Pneumatics CH4 VOC BTEX'!B:B,A536,'Tool Pneumatics CH4 VOC BTEX'!H:H)*Q536</f>
        <v>0</v>
      </c>
      <c r="S536" s="16">
        <f>SUMIF('Tool Pneumatics CH4 VOC BTEX'!B:B,A536,'Tool Pneumatics CH4 VOC BTEX'!J:J)*Q536</f>
        <v>0</v>
      </c>
      <c r="T536" s="16">
        <f>SUMIF('Tool Pneumatics CH4 VOC BTEX'!B:B,A536,'Tool Pneumatics CH4 VOC BTEX'!L:L)*Q536</f>
        <v>0</v>
      </c>
      <c r="U536" s="16">
        <f>SUMIF('Tool Pneumatics CH4 VOC BTEX'!B:B,A536,'Tool Pneumatics CH4 VOC BTEX'!N:N)*Q536</f>
        <v>0</v>
      </c>
    </row>
    <row r="537" spans="1:21" x14ac:dyDescent="0.25">
      <c r="A537" s="1" t="s">
        <v>3041</v>
      </c>
      <c r="B537" s="1" t="s">
        <v>1546</v>
      </c>
      <c r="C537" s="1" t="s">
        <v>1588</v>
      </c>
      <c r="D537" s="3" t="s">
        <v>2421</v>
      </c>
      <c r="E537" s="3" t="s">
        <v>2421</v>
      </c>
      <c r="F537" s="1" t="s">
        <v>2240</v>
      </c>
      <c r="G537" s="1">
        <v>0</v>
      </c>
      <c r="H537" s="1" t="s">
        <v>27474</v>
      </c>
      <c r="I537" s="1">
        <v>0</v>
      </c>
      <c r="J537" s="1" t="s">
        <v>27474</v>
      </c>
      <c r="K537" s="1">
        <f t="shared" si="32"/>
        <v>0</v>
      </c>
      <c r="L537" s="2">
        <f>SUMIFS('Basin Total Well Counts'!B:B,'Basin Total Well Counts'!A:A,F537)</f>
        <v>0</v>
      </c>
      <c r="M537" s="4">
        <f t="shared" si="33"/>
        <v>0</v>
      </c>
      <c r="N537" s="2">
        <f>SUMIF('Basin Emissions'!A:A,F537,'Basin Emissions'!B:B)</f>
        <v>1897.7414753999999</v>
      </c>
      <c r="O537" s="8">
        <f t="shared" si="34"/>
        <v>0</v>
      </c>
      <c r="P537" s="7">
        <f>SUMIF('Tool Pneumatics CH4 VOC BTEX'!B:B,A537,'Tool Pneumatics CH4 VOC BTEX'!F:F)</f>
        <v>3.5899999141693102</v>
      </c>
      <c r="Q537" s="14">
        <f t="shared" si="35"/>
        <v>0</v>
      </c>
      <c r="R537" s="16">
        <f>SUMIF('Tool Pneumatics CH4 VOC BTEX'!B:B,A537,'Tool Pneumatics CH4 VOC BTEX'!H:H)*Q537</f>
        <v>0</v>
      </c>
      <c r="S537" s="16">
        <f>SUMIF('Tool Pneumatics CH4 VOC BTEX'!B:B,A537,'Tool Pneumatics CH4 VOC BTEX'!J:J)*Q537</f>
        <v>0</v>
      </c>
      <c r="T537" s="16">
        <f>SUMIF('Tool Pneumatics CH4 VOC BTEX'!B:B,A537,'Tool Pneumatics CH4 VOC BTEX'!L:L)*Q537</f>
        <v>0</v>
      </c>
      <c r="U537" s="16">
        <f>SUMIF('Tool Pneumatics CH4 VOC BTEX'!B:B,A537,'Tool Pneumatics CH4 VOC BTEX'!N:N)*Q537</f>
        <v>0</v>
      </c>
    </row>
    <row r="538" spans="1:21" x14ac:dyDescent="0.25">
      <c r="A538" s="1" t="s">
        <v>3042</v>
      </c>
      <c r="B538" s="1" t="s">
        <v>1546</v>
      </c>
      <c r="C538" s="1" t="s">
        <v>1127</v>
      </c>
      <c r="D538" s="3" t="s">
        <v>2421</v>
      </c>
      <c r="E538" s="3" t="s">
        <v>2421</v>
      </c>
      <c r="F538" s="1" t="s">
        <v>2229</v>
      </c>
      <c r="G538" s="1">
        <v>0</v>
      </c>
      <c r="H538" s="1" t="s">
        <v>27474</v>
      </c>
      <c r="I538" s="1">
        <v>0</v>
      </c>
      <c r="J538" s="1" t="s">
        <v>27474</v>
      </c>
      <c r="K538" s="1">
        <f t="shared" si="32"/>
        <v>0</v>
      </c>
      <c r="L538" s="2">
        <f>SUMIFS('Basin Total Well Counts'!B:B,'Basin Total Well Counts'!A:A,F538)</f>
        <v>0</v>
      </c>
      <c r="M538" s="4">
        <f t="shared" si="33"/>
        <v>0</v>
      </c>
      <c r="N538" s="2">
        <f>SUMIF('Basin Emissions'!A:A,F538,'Basin Emissions'!B:B)</f>
        <v>1971.6074169999999</v>
      </c>
      <c r="O538" s="8">
        <f t="shared" si="34"/>
        <v>0</v>
      </c>
      <c r="P538" s="7">
        <f>SUMIF('Tool Pneumatics CH4 VOC BTEX'!B:B,A538,'Tool Pneumatics CH4 VOC BTEX'!F:F)</f>
        <v>3.5899999141693102</v>
      </c>
      <c r="Q538" s="14">
        <f t="shared" si="35"/>
        <v>0</v>
      </c>
      <c r="R538" s="16">
        <f>SUMIF('Tool Pneumatics CH4 VOC BTEX'!B:B,A538,'Tool Pneumatics CH4 VOC BTEX'!H:H)*Q538</f>
        <v>0</v>
      </c>
      <c r="S538" s="16">
        <f>SUMIF('Tool Pneumatics CH4 VOC BTEX'!B:B,A538,'Tool Pneumatics CH4 VOC BTEX'!J:J)*Q538</f>
        <v>0</v>
      </c>
      <c r="T538" s="16">
        <f>SUMIF('Tool Pneumatics CH4 VOC BTEX'!B:B,A538,'Tool Pneumatics CH4 VOC BTEX'!L:L)*Q538</f>
        <v>0</v>
      </c>
      <c r="U538" s="16">
        <f>SUMIF('Tool Pneumatics CH4 VOC BTEX'!B:B,A538,'Tool Pneumatics CH4 VOC BTEX'!N:N)*Q538</f>
        <v>0</v>
      </c>
    </row>
    <row r="539" spans="1:21" x14ac:dyDescent="0.25">
      <c r="A539" s="1" t="s">
        <v>3043</v>
      </c>
      <c r="B539" s="1" t="s">
        <v>1546</v>
      </c>
      <c r="C539" s="1" t="s">
        <v>1555</v>
      </c>
      <c r="D539" s="3" t="s">
        <v>2421</v>
      </c>
      <c r="E539" s="3" t="s">
        <v>2421</v>
      </c>
      <c r="F539" s="1" t="s">
        <v>2229</v>
      </c>
      <c r="G539" s="1">
        <v>0</v>
      </c>
      <c r="H539" s="1" t="s">
        <v>27474</v>
      </c>
      <c r="I539" s="1">
        <v>0</v>
      </c>
      <c r="J539" s="1" t="s">
        <v>27474</v>
      </c>
      <c r="K539" s="1">
        <f t="shared" si="32"/>
        <v>0</v>
      </c>
      <c r="L539" s="2">
        <f>SUMIFS('Basin Total Well Counts'!B:B,'Basin Total Well Counts'!A:A,F539)</f>
        <v>0</v>
      </c>
      <c r="M539" s="4">
        <f t="shared" si="33"/>
        <v>0</v>
      </c>
      <c r="N539" s="2">
        <f>SUMIF('Basin Emissions'!A:A,F539,'Basin Emissions'!B:B)</f>
        <v>1971.6074169999999</v>
      </c>
      <c r="O539" s="8">
        <f t="shared" si="34"/>
        <v>0</v>
      </c>
      <c r="P539" s="7">
        <f>SUMIF('Tool Pneumatics CH4 VOC BTEX'!B:B,A539,'Tool Pneumatics CH4 VOC BTEX'!F:F)</f>
        <v>3.5899999141693102</v>
      </c>
      <c r="Q539" s="14">
        <f t="shared" si="35"/>
        <v>0</v>
      </c>
      <c r="R539" s="16">
        <f>SUMIF('Tool Pneumatics CH4 VOC BTEX'!B:B,A539,'Tool Pneumatics CH4 VOC BTEX'!H:H)*Q539</f>
        <v>0</v>
      </c>
      <c r="S539" s="16">
        <f>SUMIF('Tool Pneumatics CH4 VOC BTEX'!B:B,A539,'Tool Pneumatics CH4 VOC BTEX'!J:J)*Q539</f>
        <v>0</v>
      </c>
      <c r="T539" s="16">
        <f>SUMIF('Tool Pneumatics CH4 VOC BTEX'!B:B,A539,'Tool Pneumatics CH4 VOC BTEX'!L:L)*Q539</f>
        <v>0</v>
      </c>
      <c r="U539" s="16">
        <f>SUMIF('Tool Pneumatics CH4 VOC BTEX'!B:B,A539,'Tool Pneumatics CH4 VOC BTEX'!N:N)*Q539</f>
        <v>0</v>
      </c>
    </row>
    <row r="540" spans="1:21" x14ac:dyDescent="0.25">
      <c r="A540" s="1" t="s">
        <v>3044</v>
      </c>
      <c r="B540" s="1" t="s">
        <v>1546</v>
      </c>
      <c r="C540" s="1" t="s">
        <v>2022</v>
      </c>
      <c r="D540" s="3" t="s">
        <v>2421</v>
      </c>
      <c r="E540" s="3" t="s">
        <v>2421</v>
      </c>
      <c r="F540" s="1" t="s">
        <v>2229</v>
      </c>
      <c r="G540" s="1">
        <v>0</v>
      </c>
      <c r="H540" s="1" t="s">
        <v>27474</v>
      </c>
      <c r="I540" s="1">
        <v>0</v>
      </c>
      <c r="J540" s="1" t="s">
        <v>27474</v>
      </c>
      <c r="K540" s="1">
        <f t="shared" si="32"/>
        <v>0</v>
      </c>
      <c r="L540" s="2">
        <f>SUMIFS('Basin Total Well Counts'!B:B,'Basin Total Well Counts'!A:A,F540)</f>
        <v>0</v>
      </c>
      <c r="M540" s="4">
        <f t="shared" si="33"/>
        <v>0</v>
      </c>
      <c r="N540" s="2">
        <f>SUMIF('Basin Emissions'!A:A,F540,'Basin Emissions'!B:B)</f>
        <v>1971.6074169999999</v>
      </c>
      <c r="O540" s="8">
        <f t="shared" si="34"/>
        <v>0</v>
      </c>
      <c r="P540" s="7">
        <f>SUMIF('Tool Pneumatics CH4 VOC BTEX'!B:B,A540,'Tool Pneumatics CH4 VOC BTEX'!F:F)</f>
        <v>3.5899999141693102</v>
      </c>
      <c r="Q540" s="14">
        <f t="shared" si="35"/>
        <v>0</v>
      </c>
      <c r="R540" s="16">
        <f>SUMIF('Tool Pneumatics CH4 VOC BTEX'!B:B,A540,'Tool Pneumatics CH4 VOC BTEX'!H:H)*Q540</f>
        <v>0</v>
      </c>
      <c r="S540" s="16">
        <f>SUMIF('Tool Pneumatics CH4 VOC BTEX'!B:B,A540,'Tool Pneumatics CH4 VOC BTEX'!J:J)*Q540</f>
        <v>0</v>
      </c>
      <c r="T540" s="16">
        <f>SUMIF('Tool Pneumatics CH4 VOC BTEX'!B:B,A540,'Tool Pneumatics CH4 VOC BTEX'!L:L)*Q540</f>
        <v>0</v>
      </c>
      <c r="U540" s="16">
        <f>SUMIF('Tool Pneumatics CH4 VOC BTEX'!B:B,A540,'Tool Pneumatics CH4 VOC BTEX'!N:N)*Q540</f>
        <v>0</v>
      </c>
    </row>
    <row r="541" spans="1:21" x14ac:dyDescent="0.25">
      <c r="A541" s="1" t="s">
        <v>3045</v>
      </c>
      <c r="B541" s="1" t="s">
        <v>1546</v>
      </c>
      <c r="C541" s="1" t="s">
        <v>1926</v>
      </c>
      <c r="D541" s="3" t="s">
        <v>2421</v>
      </c>
      <c r="E541" s="3" t="s">
        <v>2421</v>
      </c>
      <c r="F541" s="1" t="s">
        <v>2229</v>
      </c>
      <c r="G541" s="1">
        <v>0</v>
      </c>
      <c r="H541" s="1" t="s">
        <v>27474</v>
      </c>
      <c r="I541" s="1">
        <v>0</v>
      </c>
      <c r="J541" s="1" t="s">
        <v>27474</v>
      </c>
      <c r="K541" s="1">
        <f t="shared" si="32"/>
        <v>0</v>
      </c>
      <c r="L541" s="2">
        <f>SUMIFS('Basin Total Well Counts'!B:B,'Basin Total Well Counts'!A:A,F541)</f>
        <v>0</v>
      </c>
      <c r="M541" s="4">
        <f t="shared" si="33"/>
        <v>0</v>
      </c>
      <c r="N541" s="2">
        <f>SUMIF('Basin Emissions'!A:A,F541,'Basin Emissions'!B:B)</f>
        <v>1971.6074169999999</v>
      </c>
      <c r="O541" s="8">
        <f t="shared" si="34"/>
        <v>0</v>
      </c>
      <c r="P541" s="7">
        <f>SUMIF('Tool Pneumatics CH4 VOC BTEX'!B:B,A541,'Tool Pneumatics CH4 VOC BTEX'!F:F)</f>
        <v>3.5899999141693102</v>
      </c>
      <c r="Q541" s="14">
        <f t="shared" si="35"/>
        <v>0</v>
      </c>
      <c r="R541" s="16">
        <f>SUMIF('Tool Pneumatics CH4 VOC BTEX'!B:B,A541,'Tool Pneumatics CH4 VOC BTEX'!H:H)*Q541</f>
        <v>0</v>
      </c>
      <c r="S541" s="16">
        <f>SUMIF('Tool Pneumatics CH4 VOC BTEX'!B:B,A541,'Tool Pneumatics CH4 VOC BTEX'!J:J)*Q541</f>
        <v>0</v>
      </c>
      <c r="T541" s="16">
        <f>SUMIF('Tool Pneumatics CH4 VOC BTEX'!B:B,A541,'Tool Pneumatics CH4 VOC BTEX'!L:L)*Q541</f>
        <v>0</v>
      </c>
      <c r="U541" s="16">
        <f>SUMIF('Tool Pneumatics CH4 VOC BTEX'!B:B,A541,'Tool Pneumatics CH4 VOC BTEX'!N:N)*Q541</f>
        <v>0</v>
      </c>
    </row>
    <row r="542" spans="1:21" x14ac:dyDescent="0.25">
      <c r="A542" s="1" t="s">
        <v>3046</v>
      </c>
      <c r="B542" s="1" t="s">
        <v>1546</v>
      </c>
      <c r="C542" s="1" t="s">
        <v>2506</v>
      </c>
      <c r="D542" s="3" t="s">
        <v>2421</v>
      </c>
      <c r="E542" s="3" t="s">
        <v>2421</v>
      </c>
      <c r="F542" s="1" t="s">
        <v>2240</v>
      </c>
      <c r="G542" s="1">
        <v>0</v>
      </c>
      <c r="H542" s="1" t="s">
        <v>27474</v>
      </c>
      <c r="I542" s="1">
        <v>0</v>
      </c>
      <c r="J542" s="1" t="s">
        <v>27474</v>
      </c>
      <c r="K542" s="1">
        <f t="shared" si="32"/>
        <v>0</v>
      </c>
      <c r="L542" s="2">
        <f>SUMIFS('Basin Total Well Counts'!B:B,'Basin Total Well Counts'!A:A,F542)</f>
        <v>0</v>
      </c>
      <c r="M542" s="4">
        <f t="shared" si="33"/>
        <v>0</v>
      </c>
      <c r="N542" s="2">
        <f>SUMIF('Basin Emissions'!A:A,F542,'Basin Emissions'!B:B)</f>
        <v>1897.7414753999999</v>
      </c>
      <c r="O542" s="8">
        <f t="shared" si="34"/>
        <v>0</v>
      </c>
      <c r="P542" s="7">
        <f>SUMIF('Tool Pneumatics CH4 VOC BTEX'!B:B,A542,'Tool Pneumatics CH4 VOC BTEX'!F:F)</f>
        <v>3.5899999141693102</v>
      </c>
      <c r="Q542" s="14">
        <f t="shared" si="35"/>
        <v>0</v>
      </c>
      <c r="R542" s="16">
        <f>SUMIF('Tool Pneumatics CH4 VOC BTEX'!B:B,A542,'Tool Pneumatics CH4 VOC BTEX'!H:H)*Q542</f>
        <v>0</v>
      </c>
      <c r="S542" s="16">
        <f>SUMIF('Tool Pneumatics CH4 VOC BTEX'!B:B,A542,'Tool Pneumatics CH4 VOC BTEX'!J:J)*Q542</f>
        <v>0</v>
      </c>
      <c r="T542" s="16">
        <f>SUMIF('Tool Pneumatics CH4 VOC BTEX'!B:B,A542,'Tool Pneumatics CH4 VOC BTEX'!L:L)*Q542</f>
        <v>0</v>
      </c>
      <c r="U542" s="16">
        <f>SUMIF('Tool Pneumatics CH4 VOC BTEX'!B:B,A542,'Tool Pneumatics CH4 VOC BTEX'!N:N)*Q542</f>
        <v>0</v>
      </c>
    </row>
    <row r="543" spans="1:21" x14ac:dyDescent="0.25">
      <c r="A543" s="1" t="s">
        <v>3047</v>
      </c>
      <c r="B543" s="1" t="s">
        <v>1546</v>
      </c>
      <c r="C543" s="1" t="s">
        <v>3048</v>
      </c>
      <c r="D543" s="3" t="s">
        <v>3141</v>
      </c>
      <c r="E543" s="3" t="s">
        <v>23961</v>
      </c>
      <c r="F543" s="1" t="s">
        <v>1015</v>
      </c>
      <c r="G543" s="1">
        <v>0</v>
      </c>
      <c r="H543" s="1" t="s">
        <v>27474</v>
      </c>
      <c r="I543" s="1">
        <v>0</v>
      </c>
      <c r="J543" s="1" t="s">
        <v>27474</v>
      </c>
      <c r="K543" s="1">
        <f t="shared" si="32"/>
        <v>0</v>
      </c>
      <c r="L543" s="2">
        <f>SUMIFS('Basin Total Well Counts'!B:B,'Basin Total Well Counts'!A:A,F543)</f>
        <v>100308</v>
      </c>
      <c r="M543" s="4">
        <f t="shared" si="33"/>
        <v>0</v>
      </c>
      <c r="N543" s="2">
        <f>SUMIF('Basin Emissions'!A:A,F543,'Basin Emissions'!B:B)</f>
        <v>7867.8947644</v>
      </c>
      <c r="O543" s="8">
        <f t="shared" si="34"/>
        <v>0</v>
      </c>
      <c r="P543" s="7">
        <f>SUMIF('Tool Pneumatics CH4 VOC BTEX'!B:B,A543,'Tool Pneumatics CH4 VOC BTEX'!F:F)</f>
        <v>3.5899999141693102</v>
      </c>
      <c r="Q543" s="14">
        <f t="shared" si="35"/>
        <v>0</v>
      </c>
      <c r="R543" s="16">
        <f>SUMIF('Tool Pneumatics CH4 VOC BTEX'!B:B,A543,'Tool Pneumatics CH4 VOC BTEX'!H:H)*Q543</f>
        <v>0</v>
      </c>
      <c r="S543" s="16">
        <f>SUMIF('Tool Pneumatics CH4 VOC BTEX'!B:B,A543,'Tool Pneumatics CH4 VOC BTEX'!J:J)*Q543</f>
        <v>0</v>
      </c>
      <c r="T543" s="16">
        <f>SUMIF('Tool Pneumatics CH4 VOC BTEX'!B:B,A543,'Tool Pneumatics CH4 VOC BTEX'!L:L)*Q543</f>
        <v>0</v>
      </c>
      <c r="U543" s="16">
        <f>SUMIF('Tool Pneumatics CH4 VOC BTEX'!B:B,A543,'Tool Pneumatics CH4 VOC BTEX'!N:N)*Q543</f>
        <v>0</v>
      </c>
    </row>
    <row r="544" spans="1:21" x14ac:dyDescent="0.25">
      <c r="A544" s="1" t="s">
        <v>3049</v>
      </c>
      <c r="B544" s="1" t="s">
        <v>1546</v>
      </c>
      <c r="C544" s="1" t="s">
        <v>2313</v>
      </c>
      <c r="D544" s="3" t="s">
        <v>2421</v>
      </c>
      <c r="E544" s="3" t="s">
        <v>2421</v>
      </c>
      <c r="F544" s="1" t="s">
        <v>2229</v>
      </c>
      <c r="G544" s="1">
        <v>0</v>
      </c>
      <c r="H544" s="1" t="s">
        <v>27474</v>
      </c>
      <c r="I544" s="1">
        <v>0</v>
      </c>
      <c r="J544" s="1" t="s">
        <v>27474</v>
      </c>
      <c r="K544" s="1">
        <f t="shared" si="32"/>
        <v>0</v>
      </c>
      <c r="L544" s="2">
        <f>SUMIFS('Basin Total Well Counts'!B:B,'Basin Total Well Counts'!A:A,F544)</f>
        <v>0</v>
      </c>
      <c r="M544" s="4">
        <f t="shared" si="33"/>
        <v>0</v>
      </c>
      <c r="N544" s="2">
        <f>SUMIF('Basin Emissions'!A:A,F544,'Basin Emissions'!B:B)</f>
        <v>1971.6074169999999</v>
      </c>
      <c r="O544" s="8">
        <f t="shared" si="34"/>
        <v>0</v>
      </c>
      <c r="P544" s="7">
        <f>SUMIF('Tool Pneumatics CH4 VOC BTEX'!B:B,A544,'Tool Pneumatics CH4 VOC BTEX'!F:F)</f>
        <v>3.5899999141693102</v>
      </c>
      <c r="Q544" s="14">
        <f t="shared" si="35"/>
        <v>0</v>
      </c>
      <c r="R544" s="16">
        <f>SUMIF('Tool Pneumatics CH4 VOC BTEX'!B:B,A544,'Tool Pneumatics CH4 VOC BTEX'!H:H)*Q544</f>
        <v>0</v>
      </c>
      <c r="S544" s="16">
        <f>SUMIF('Tool Pneumatics CH4 VOC BTEX'!B:B,A544,'Tool Pneumatics CH4 VOC BTEX'!J:J)*Q544</f>
        <v>0</v>
      </c>
      <c r="T544" s="16">
        <f>SUMIF('Tool Pneumatics CH4 VOC BTEX'!B:B,A544,'Tool Pneumatics CH4 VOC BTEX'!L:L)*Q544</f>
        <v>0</v>
      </c>
      <c r="U544" s="16">
        <f>SUMIF('Tool Pneumatics CH4 VOC BTEX'!B:B,A544,'Tool Pneumatics CH4 VOC BTEX'!N:N)*Q544</f>
        <v>0</v>
      </c>
    </row>
    <row r="545" spans="1:21" x14ac:dyDescent="0.25">
      <c r="A545" s="1" t="s">
        <v>3050</v>
      </c>
      <c r="B545" s="1" t="s">
        <v>1546</v>
      </c>
      <c r="C545" s="1" t="s">
        <v>3051</v>
      </c>
      <c r="D545" s="3" t="s">
        <v>3141</v>
      </c>
      <c r="E545" s="3" t="s">
        <v>23961</v>
      </c>
      <c r="F545" s="1" t="s">
        <v>2240</v>
      </c>
      <c r="G545" s="1">
        <v>0</v>
      </c>
      <c r="H545" s="1" t="s">
        <v>27474</v>
      </c>
      <c r="I545" s="1">
        <v>0</v>
      </c>
      <c r="J545" s="1" t="s">
        <v>27474</v>
      </c>
      <c r="K545" s="1">
        <f t="shared" si="32"/>
        <v>0</v>
      </c>
      <c r="L545" s="2">
        <f>SUMIFS('Basin Total Well Counts'!B:B,'Basin Total Well Counts'!A:A,F545)</f>
        <v>0</v>
      </c>
      <c r="M545" s="4">
        <f t="shared" si="33"/>
        <v>0</v>
      </c>
      <c r="N545" s="2">
        <f>SUMIF('Basin Emissions'!A:A,F545,'Basin Emissions'!B:B)</f>
        <v>1897.7414753999999</v>
      </c>
      <c r="O545" s="8">
        <f t="shared" si="34"/>
        <v>0</v>
      </c>
      <c r="P545" s="7">
        <f>SUMIF('Tool Pneumatics CH4 VOC BTEX'!B:B,A545,'Tool Pneumatics CH4 VOC BTEX'!F:F)</f>
        <v>3.5899999141693102</v>
      </c>
      <c r="Q545" s="14">
        <f t="shared" si="35"/>
        <v>0</v>
      </c>
      <c r="R545" s="16">
        <f>SUMIF('Tool Pneumatics CH4 VOC BTEX'!B:B,A545,'Tool Pneumatics CH4 VOC BTEX'!H:H)*Q545</f>
        <v>0</v>
      </c>
      <c r="S545" s="16">
        <f>SUMIF('Tool Pneumatics CH4 VOC BTEX'!B:B,A545,'Tool Pneumatics CH4 VOC BTEX'!J:J)*Q545</f>
        <v>0</v>
      </c>
      <c r="T545" s="16">
        <f>SUMIF('Tool Pneumatics CH4 VOC BTEX'!B:B,A545,'Tool Pneumatics CH4 VOC BTEX'!L:L)*Q545</f>
        <v>0</v>
      </c>
      <c r="U545" s="16">
        <f>SUMIF('Tool Pneumatics CH4 VOC BTEX'!B:B,A545,'Tool Pneumatics CH4 VOC BTEX'!N:N)*Q545</f>
        <v>0</v>
      </c>
    </row>
    <row r="546" spans="1:21" x14ac:dyDescent="0.25">
      <c r="A546" s="1" t="s">
        <v>3052</v>
      </c>
      <c r="B546" s="1" t="s">
        <v>1546</v>
      </c>
      <c r="C546" s="1" t="s">
        <v>3053</v>
      </c>
      <c r="D546" s="3" t="s">
        <v>3141</v>
      </c>
      <c r="E546" s="3" t="s">
        <v>23961</v>
      </c>
      <c r="F546" s="1" t="s">
        <v>2229</v>
      </c>
      <c r="G546" s="1">
        <v>0</v>
      </c>
      <c r="H546" s="1" t="s">
        <v>27474</v>
      </c>
      <c r="I546" s="1">
        <v>0</v>
      </c>
      <c r="J546" s="1" t="s">
        <v>27474</v>
      </c>
      <c r="K546" s="1">
        <f t="shared" si="32"/>
        <v>0</v>
      </c>
      <c r="L546" s="2">
        <f>SUMIFS('Basin Total Well Counts'!B:B,'Basin Total Well Counts'!A:A,F546)</f>
        <v>0</v>
      </c>
      <c r="M546" s="4">
        <f t="shared" si="33"/>
        <v>0</v>
      </c>
      <c r="N546" s="2">
        <f>SUMIF('Basin Emissions'!A:A,F546,'Basin Emissions'!B:B)</f>
        <v>1971.6074169999999</v>
      </c>
      <c r="O546" s="8">
        <f t="shared" si="34"/>
        <v>0</v>
      </c>
      <c r="P546" s="7">
        <f>SUMIF('Tool Pneumatics CH4 VOC BTEX'!B:B,A546,'Tool Pneumatics CH4 VOC BTEX'!F:F)</f>
        <v>3.5899999141693102</v>
      </c>
      <c r="Q546" s="14">
        <f t="shared" si="35"/>
        <v>0</v>
      </c>
      <c r="R546" s="16">
        <f>SUMIF('Tool Pneumatics CH4 VOC BTEX'!B:B,A546,'Tool Pneumatics CH4 VOC BTEX'!H:H)*Q546</f>
        <v>0</v>
      </c>
      <c r="S546" s="16">
        <f>SUMIF('Tool Pneumatics CH4 VOC BTEX'!B:B,A546,'Tool Pneumatics CH4 VOC BTEX'!J:J)*Q546</f>
        <v>0</v>
      </c>
      <c r="T546" s="16">
        <f>SUMIF('Tool Pneumatics CH4 VOC BTEX'!B:B,A546,'Tool Pneumatics CH4 VOC BTEX'!L:L)*Q546</f>
        <v>0</v>
      </c>
      <c r="U546" s="16">
        <f>SUMIF('Tool Pneumatics CH4 VOC BTEX'!B:B,A546,'Tool Pneumatics CH4 VOC BTEX'!N:N)*Q546</f>
        <v>0</v>
      </c>
    </row>
    <row r="547" spans="1:21" x14ac:dyDescent="0.25">
      <c r="A547" s="1" t="s">
        <v>3054</v>
      </c>
      <c r="B547" s="1" t="s">
        <v>1546</v>
      </c>
      <c r="C547" s="1" t="s">
        <v>3055</v>
      </c>
      <c r="D547" s="3" t="s">
        <v>3141</v>
      </c>
      <c r="E547" s="3" t="s">
        <v>23961</v>
      </c>
      <c r="F547" s="1" t="s">
        <v>2229</v>
      </c>
      <c r="G547" s="1">
        <v>0</v>
      </c>
      <c r="H547" s="1" t="s">
        <v>27474</v>
      </c>
      <c r="I547" s="1">
        <v>0</v>
      </c>
      <c r="J547" s="1" t="s">
        <v>27474</v>
      </c>
      <c r="K547" s="1">
        <f t="shared" si="32"/>
        <v>0</v>
      </c>
      <c r="L547" s="2">
        <f>SUMIFS('Basin Total Well Counts'!B:B,'Basin Total Well Counts'!A:A,F547)</f>
        <v>0</v>
      </c>
      <c r="M547" s="4">
        <f t="shared" si="33"/>
        <v>0</v>
      </c>
      <c r="N547" s="2">
        <f>SUMIF('Basin Emissions'!A:A,F547,'Basin Emissions'!B:B)</f>
        <v>1971.6074169999999</v>
      </c>
      <c r="O547" s="8">
        <f t="shared" si="34"/>
        <v>0</v>
      </c>
      <c r="P547" s="7">
        <f>SUMIF('Tool Pneumatics CH4 VOC BTEX'!B:B,A547,'Tool Pneumatics CH4 VOC BTEX'!F:F)</f>
        <v>3.5899999141693102</v>
      </c>
      <c r="Q547" s="14">
        <f t="shared" si="35"/>
        <v>0</v>
      </c>
      <c r="R547" s="16">
        <f>SUMIF('Tool Pneumatics CH4 VOC BTEX'!B:B,A547,'Tool Pneumatics CH4 VOC BTEX'!H:H)*Q547</f>
        <v>0</v>
      </c>
      <c r="S547" s="16">
        <f>SUMIF('Tool Pneumatics CH4 VOC BTEX'!B:B,A547,'Tool Pneumatics CH4 VOC BTEX'!J:J)*Q547</f>
        <v>0</v>
      </c>
      <c r="T547" s="16">
        <f>SUMIF('Tool Pneumatics CH4 VOC BTEX'!B:B,A547,'Tool Pneumatics CH4 VOC BTEX'!L:L)*Q547</f>
        <v>0</v>
      </c>
      <c r="U547" s="16">
        <f>SUMIF('Tool Pneumatics CH4 VOC BTEX'!B:B,A547,'Tool Pneumatics CH4 VOC BTEX'!N:N)*Q547</f>
        <v>0</v>
      </c>
    </row>
    <row r="548" spans="1:21" x14ac:dyDescent="0.25">
      <c r="A548" s="1" t="s">
        <v>3056</v>
      </c>
      <c r="B548" s="1" t="s">
        <v>1525</v>
      </c>
      <c r="C548" s="1" t="s">
        <v>3057</v>
      </c>
      <c r="D548" s="3" t="s">
        <v>2421</v>
      </c>
      <c r="E548" s="3" t="s">
        <v>2421</v>
      </c>
      <c r="F548" s="1"/>
      <c r="G548" s="1">
        <v>0</v>
      </c>
      <c r="H548" s="1" t="s">
        <v>27474</v>
      </c>
      <c r="I548" s="1">
        <v>0</v>
      </c>
      <c r="J548" s="1" t="s">
        <v>27474</v>
      </c>
      <c r="K548" s="1">
        <f t="shared" si="32"/>
        <v>0</v>
      </c>
      <c r="L548" s="2">
        <f>SUMIFS('Basin Total Well Counts'!B:B,'Basin Total Well Counts'!A:A,F548)</f>
        <v>0</v>
      </c>
      <c r="M548" s="4">
        <f t="shared" si="33"/>
        <v>0</v>
      </c>
      <c r="N548" s="2">
        <f>SUMIF('Basin Emissions'!A:A,F548,'Basin Emissions'!B:B)</f>
        <v>0</v>
      </c>
      <c r="O548" s="8">
        <f t="shared" si="34"/>
        <v>0</v>
      </c>
      <c r="P548" s="7">
        <f>SUMIF('Tool Pneumatics CH4 VOC BTEX'!B:B,A548,'Tool Pneumatics CH4 VOC BTEX'!F:F)</f>
        <v>3.5899999141693102</v>
      </c>
      <c r="Q548" s="14">
        <f t="shared" si="35"/>
        <v>0</v>
      </c>
      <c r="R548" s="16">
        <f>SUMIF('Tool Pneumatics CH4 VOC BTEX'!B:B,A548,'Tool Pneumatics CH4 VOC BTEX'!H:H)*Q548</f>
        <v>0</v>
      </c>
      <c r="S548" s="16">
        <f>SUMIF('Tool Pneumatics CH4 VOC BTEX'!B:B,A548,'Tool Pneumatics CH4 VOC BTEX'!J:J)*Q548</f>
        <v>0</v>
      </c>
      <c r="T548" s="16">
        <f>SUMIF('Tool Pneumatics CH4 VOC BTEX'!B:B,A548,'Tool Pneumatics CH4 VOC BTEX'!L:L)*Q548</f>
        <v>0</v>
      </c>
      <c r="U548" s="16">
        <f>SUMIF('Tool Pneumatics CH4 VOC BTEX'!B:B,A548,'Tool Pneumatics CH4 VOC BTEX'!N:N)*Q548</f>
        <v>0</v>
      </c>
    </row>
    <row r="549" spans="1:21" x14ac:dyDescent="0.25">
      <c r="A549" s="1" t="s">
        <v>3058</v>
      </c>
      <c r="B549" s="1" t="s">
        <v>1525</v>
      </c>
      <c r="C549" s="1" t="s">
        <v>2136</v>
      </c>
      <c r="D549" s="3" t="s">
        <v>3157</v>
      </c>
      <c r="E549" s="3" t="s">
        <v>23961</v>
      </c>
      <c r="F549" s="1"/>
      <c r="G549" s="1">
        <v>0</v>
      </c>
      <c r="H549" s="1" t="s">
        <v>27474</v>
      </c>
      <c r="I549" s="1">
        <v>0</v>
      </c>
      <c r="J549" s="1" t="s">
        <v>27474</v>
      </c>
      <c r="K549" s="1">
        <f t="shared" si="32"/>
        <v>0</v>
      </c>
      <c r="L549" s="2">
        <f>SUMIFS('Basin Total Well Counts'!B:B,'Basin Total Well Counts'!A:A,F549)</f>
        <v>0</v>
      </c>
      <c r="M549" s="4">
        <f t="shared" si="33"/>
        <v>0</v>
      </c>
      <c r="N549" s="2">
        <f>SUMIF('Basin Emissions'!A:A,F549,'Basin Emissions'!B:B)</f>
        <v>0</v>
      </c>
      <c r="O549" s="8">
        <f t="shared" si="34"/>
        <v>0</v>
      </c>
      <c r="P549" s="7">
        <f>SUMIF('Tool Pneumatics CH4 VOC BTEX'!B:B,A549,'Tool Pneumatics CH4 VOC BTEX'!F:F)</f>
        <v>3.5899999141693102</v>
      </c>
      <c r="Q549" s="14">
        <f t="shared" si="35"/>
        <v>0</v>
      </c>
      <c r="R549" s="16">
        <f>SUMIF('Tool Pneumatics CH4 VOC BTEX'!B:B,A549,'Tool Pneumatics CH4 VOC BTEX'!H:H)*Q549</f>
        <v>0</v>
      </c>
      <c r="S549" s="16">
        <f>SUMIF('Tool Pneumatics CH4 VOC BTEX'!B:B,A549,'Tool Pneumatics CH4 VOC BTEX'!J:J)*Q549</f>
        <v>0</v>
      </c>
      <c r="T549" s="16">
        <f>SUMIF('Tool Pneumatics CH4 VOC BTEX'!B:B,A549,'Tool Pneumatics CH4 VOC BTEX'!L:L)*Q549</f>
        <v>0</v>
      </c>
      <c r="U549" s="16">
        <f>SUMIF('Tool Pneumatics CH4 VOC BTEX'!B:B,A549,'Tool Pneumatics CH4 VOC BTEX'!N:N)*Q549</f>
        <v>0</v>
      </c>
    </row>
    <row r="550" spans="1:21" x14ac:dyDescent="0.25">
      <c r="A550" s="1" t="s">
        <v>3059</v>
      </c>
      <c r="B550" s="1" t="s">
        <v>1525</v>
      </c>
      <c r="C550" s="1" t="s">
        <v>3060</v>
      </c>
      <c r="D550" s="3" t="s">
        <v>3141</v>
      </c>
      <c r="E550" s="3" t="s">
        <v>23961</v>
      </c>
      <c r="F550" s="1"/>
      <c r="G550" s="1">
        <v>0</v>
      </c>
      <c r="H550" s="1" t="s">
        <v>27474</v>
      </c>
      <c r="I550" s="1">
        <v>0</v>
      </c>
      <c r="J550" s="1" t="s">
        <v>27474</v>
      </c>
      <c r="K550" s="1">
        <f t="shared" si="32"/>
        <v>0</v>
      </c>
      <c r="L550" s="2">
        <f>SUMIFS('Basin Total Well Counts'!B:B,'Basin Total Well Counts'!A:A,F550)</f>
        <v>0</v>
      </c>
      <c r="M550" s="4">
        <f t="shared" si="33"/>
        <v>0</v>
      </c>
      <c r="N550" s="2">
        <f>SUMIF('Basin Emissions'!A:A,F550,'Basin Emissions'!B:B)</f>
        <v>0</v>
      </c>
      <c r="O550" s="8">
        <f t="shared" si="34"/>
        <v>0</v>
      </c>
      <c r="P550" s="7">
        <f>SUMIF('Tool Pneumatics CH4 VOC BTEX'!B:B,A550,'Tool Pneumatics CH4 VOC BTEX'!F:F)</f>
        <v>3.5899999141693102</v>
      </c>
      <c r="Q550" s="14">
        <f t="shared" si="35"/>
        <v>0</v>
      </c>
      <c r="R550" s="16">
        <f>SUMIF('Tool Pneumatics CH4 VOC BTEX'!B:B,A550,'Tool Pneumatics CH4 VOC BTEX'!H:H)*Q550</f>
        <v>0</v>
      </c>
      <c r="S550" s="16">
        <f>SUMIF('Tool Pneumatics CH4 VOC BTEX'!B:B,A550,'Tool Pneumatics CH4 VOC BTEX'!J:J)*Q550</f>
        <v>0</v>
      </c>
      <c r="T550" s="16">
        <f>SUMIF('Tool Pneumatics CH4 VOC BTEX'!B:B,A550,'Tool Pneumatics CH4 VOC BTEX'!L:L)*Q550</f>
        <v>0</v>
      </c>
      <c r="U550" s="16">
        <f>SUMIF('Tool Pneumatics CH4 VOC BTEX'!B:B,A550,'Tool Pneumatics CH4 VOC BTEX'!N:N)*Q550</f>
        <v>0</v>
      </c>
    </row>
    <row r="551" spans="1:21" x14ac:dyDescent="0.25">
      <c r="A551" s="1" t="s">
        <v>3061</v>
      </c>
      <c r="B551" s="1" t="s">
        <v>1525</v>
      </c>
      <c r="C551" s="1" t="s">
        <v>3062</v>
      </c>
      <c r="D551" s="3" t="s">
        <v>2421</v>
      </c>
      <c r="E551" s="3" t="s">
        <v>2421</v>
      </c>
      <c r="F551" s="1"/>
      <c r="G551" s="1">
        <v>0</v>
      </c>
      <c r="H551" s="1" t="s">
        <v>27474</v>
      </c>
      <c r="I551" s="1">
        <v>0</v>
      </c>
      <c r="J551" s="1" t="s">
        <v>27474</v>
      </c>
      <c r="K551" s="1">
        <f t="shared" si="32"/>
        <v>0</v>
      </c>
      <c r="L551" s="2">
        <f>SUMIFS('Basin Total Well Counts'!B:B,'Basin Total Well Counts'!A:A,F551)</f>
        <v>0</v>
      </c>
      <c r="M551" s="4">
        <f t="shared" si="33"/>
        <v>0</v>
      </c>
      <c r="N551" s="2">
        <f>SUMIF('Basin Emissions'!A:A,F551,'Basin Emissions'!B:B)</f>
        <v>0</v>
      </c>
      <c r="O551" s="8">
        <f t="shared" si="34"/>
        <v>0</v>
      </c>
      <c r="P551" s="7">
        <f>SUMIF('Tool Pneumatics CH4 VOC BTEX'!B:B,A551,'Tool Pneumatics CH4 VOC BTEX'!F:F)</f>
        <v>3.5899999141693102</v>
      </c>
      <c r="Q551" s="14">
        <f t="shared" si="35"/>
        <v>0</v>
      </c>
      <c r="R551" s="16">
        <f>SUMIF('Tool Pneumatics CH4 VOC BTEX'!B:B,A551,'Tool Pneumatics CH4 VOC BTEX'!H:H)*Q551</f>
        <v>0</v>
      </c>
      <c r="S551" s="16">
        <f>SUMIF('Tool Pneumatics CH4 VOC BTEX'!B:B,A551,'Tool Pneumatics CH4 VOC BTEX'!J:J)*Q551</f>
        <v>0</v>
      </c>
      <c r="T551" s="16">
        <f>SUMIF('Tool Pneumatics CH4 VOC BTEX'!B:B,A551,'Tool Pneumatics CH4 VOC BTEX'!L:L)*Q551</f>
        <v>0</v>
      </c>
      <c r="U551" s="16">
        <f>SUMIF('Tool Pneumatics CH4 VOC BTEX'!B:B,A551,'Tool Pneumatics CH4 VOC BTEX'!N:N)*Q551</f>
        <v>0</v>
      </c>
    </row>
    <row r="552" spans="1:21" x14ac:dyDescent="0.25">
      <c r="A552" s="1" t="s">
        <v>3063</v>
      </c>
      <c r="B552" s="1" t="s">
        <v>1525</v>
      </c>
      <c r="C552" s="1" t="s">
        <v>3064</v>
      </c>
      <c r="D552" s="3" t="s">
        <v>3141</v>
      </c>
      <c r="E552" s="3" t="s">
        <v>23961</v>
      </c>
      <c r="F552" s="1"/>
      <c r="G552" s="1">
        <v>0</v>
      </c>
      <c r="H552" s="1" t="s">
        <v>27474</v>
      </c>
      <c r="I552" s="1">
        <v>0</v>
      </c>
      <c r="J552" s="1" t="s">
        <v>27474</v>
      </c>
      <c r="K552" s="1">
        <f t="shared" si="32"/>
        <v>0</v>
      </c>
      <c r="L552" s="2">
        <f>SUMIFS('Basin Total Well Counts'!B:B,'Basin Total Well Counts'!A:A,F552)</f>
        <v>0</v>
      </c>
      <c r="M552" s="4">
        <f t="shared" si="33"/>
        <v>0</v>
      </c>
      <c r="N552" s="2">
        <f>SUMIF('Basin Emissions'!A:A,F552,'Basin Emissions'!B:B)</f>
        <v>0</v>
      </c>
      <c r="O552" s="8">
        <f t="shared" si="34"/>
        <v>0</v>
      </c>
      <c r="P552" s="7">
        <f>SUMIF('Tool Pneumatics CH4 VOC BTEX'!B:B,A552,'Tool Pneumatics CH4 VOC BTEX'!F:F)</f>
        <v>3.5899999141693102</v>
      </c>
      <c r="Q552" s="14">
        <f t="shared" si="35"/>
        <v>0</v>
      </c>
      <c r="R552" s="16">
        <f>SUMIF('Tool Pneumatics CH4 VOC BTEX'!B:B,A552,'Tool Pneumatics CH4 VOC BTEX'!H:H)*Q552</f>
        <v>0</v>
      </c>
      <c r="S552" s="16">
        <f>SUMIF('Tool Pneumatics CH4 VOC BTEX'!B:B,A552,'Tool Pneumatics CH4 VOC BTEX'!J:J)*Q552</f>
        <v>0</v>
      </c>
      <c r="T552" s="16">
        <f>SUMIF('Tool Pneumatics CH4 VOC BTEX'!B:B,A552,'Tool Pneumatics CH4 VOC BTEX'!L:L)*Q552</f>
        <v>0</v>
      </c>
      <c r="U552" s="16">
        <f>SUMIF('Tool Pneumatics CH4 VOC BTEX'!B:B,A552,'Tool Pneumatics CH4 VOC BTEX'!N:N)*Q552</f>
        <v>0</v>
      </c>
    </row>
    <row r="553" spans="1:21" x14ac:dyDescent="0.25">
      <c r="A553" s="1" t="s">
        <v>3379</v>
      </c>
      <c r="B553" s="1" t="s">
        <v>1500</v>
      </c>
      <c r="C553" s="1" t="s">
        <v>3380</v>
      </c>
      <c r="D553" s="3" t="s">
        <v>3496</v>
      </c>
      <c r="E553" s="3" t="s">
        <v>3496</v>
      </c>
      <c r="F553" s="1" t="s">
        <v>3378</v>
      </c>
      <c r="G553" s="1">
        <v>0</v>
      </c>
      <c r="H553" s="1" t="s">
        <v>27474</v>
      </c>
      <c r="I553" s="1">
        <v>0</v>
      </c>
      <c r="J553" s="1" t="s">
        <v>27474</v>
      </c>
      <c r="K553" s="1">
        <f t="shared" si="32"/>
        <v>0</v>
      </c>
      <c r="L553" s="2">
        <f>SUMIFS('Basin Total Well Counts'!B:B,'Basin Total Well Counts'!A:A,F553)</f>
        <v>37</v>
      </c>
      <c r="M553" s="4">
        <f t="shared" si="33"/>
        <v>0</v>
      </c>
      <c r="N553" s="2">
        <f>SUMIF('Basin Emissions'!A:A,F553,'Basin Emissions'!B:B)</f>
        <v>332.78833199999997</v>
      </c>
      <c r="O553" s="8">
        <f t="shared" si="34"/>
        <v>0</v>
      </c>
      <c r="P553" s="7">
        <f>SUMIF('Tool Pneumatics CH4 VOC BTEX'!B:B,A553,'Tool Pneumatics CH4 VOC BTEX'!F:F)</f>
        <v>5.1165800094604501</v>
      </c>
      <c r="Q553" s="14">
        <f t="shared" si="35"/>
        <v>0</v>
      </c>
      <c r="R553" s="16">
        <f>SUMIF('Tool Pneumatics CH4 VOC BTEX'!B:B,A553,'Tool Pneumatics CH4 VOC BTEX'!H:H)*Q553</f>
        <v>0</v>
      </c>
      <c r="S553" s="16">
        <f>SUMIF('Tool Pneumatics CH4 VOC BTEX'!B:B,A553,'Tool Pneumatics CH4 VOC BTEX'!J:J)*Q553</f>
        <v>0</v>
      </c>
      <c r="T553" s="16">
        <f>SUMIF('Tool Pneumatics CH4 VOC BTEX'!B:B,A553,'Tool Pneumatics CH4 VOC BTEX'!L:L)*Q553</f>
        <v>0</v>
      </c>
      <c r="U553" s="16">
        <f>SUMIF('Tool Pneumatics CH4 VOC BTEX'!B:B,A553,'Tool Pneumatics CH4 VOC BTEX'!N:N)*Q553</f>
        <v>0</v>
      </c>
    </row>
    <row r="554" spans="1:21" x14ac:dyDescent="0.25">
      <c r="A554" s="1" t="s">
        <v>3381</v>
      </c>
      <c r="B554" s="1" t="s">
        <v>1500</v>
      </c>
      <c r="C554" s="1" t="s">
        <v>1618</v>
      </c>
      <c r="D554" s="3" t="s">
        <v>3504</v>
      </c>
      <c r="E554" s="3" t="s">
        <v>3504</v>
      </c>
      <c r="F554" s="1" t="s">
        <v>3378</v>
      </c>
      <c r="G554" s="1">
        <v>0</v>
      </c>
      <c r="H554" s="1" t="s">
        <v>27474</v>
      </c>
      <c r="I554" s="1">
        <v>0</v>
      </c>
      <c r="J554" s="1" t="s">
        <v>27474</v>
      </c>
      <c r="K554" s="1">
        <f t="shared" si="32"/>
        <v>0</v>
      </c>
      <c r="L554" s="2">
        <f>SUMIFS('Basin Total Well Counts'!B:B,'Basin Total Well Counts'!A:A,F554)</f>
        <v>37</v>
      </c>
      <c r="M554" s="4">
        <f t="shared" si="33"/>
        <v>0</v>
      </c>
      <c r="N554" s="2">
        <f>SUMIF('Basin Emissions'!A:A,F554,'Basin Emissions'!B:B)</f>
        <v>332.78833199999997</v>
      </c>
      <c r="O554" s="8">
        <f t="shared" si="34"/>
        <v>0</v>
      </c>
      <c r="P554" s="7">
        <f>SUMIF('Tool Pneumatics CH4 VOC BTEX'!B:B,A554,'Tool Pneumatics CH4 VOC BTEX'!F:F)</f>
        <v>5.1165800094604501</v>
      </c>
      <c r="Q554" s="14">
        <f t="shared" si="35"/>
        <v>0</v>
      </c>
      <c r="R554" s="16">
        <f>SUMIF('Tool Pneumatics CH4 VOC BTEX'!B:B,A554,'Tool Pneumatics CH4 VOC BTEX'!H:H)*Q554</f>
        <v>0</v>
      </c>
      <c r="S554" s="16">
        <f>SUMIF('Tool Pneumatics CH4 VOC BTEX'!B:B,A554,'Tool Pneumatics CH4 VOC BTEX'!J:J)*Q554</f>
        <v>0</v>
      </c>
      <c r="T554" s="16">
        <f>SUMIF('Tool Pneumatics CH4 VOC BTEX'!B:B,A554,'Tool Pneumatics CH4 VOC BTEX'!L:L)*Q554</f>
        <v>0</v>
      </c>
      <c r="U554" s="16">
        <f>SUMIF('Tool Pneumatics CH4 VOC BTEX'!B:B,A554,'Tool Pneumatics CH4 VOC BTEX'!N:N)*Q554</f>
        <v>0</v>
      </c>
    </row>
    <row r="555" spans="1:21" x14ac:dyDescent="0.25">
      <c r="A555" s="1" t="s">
        <v>3383</v>
      </c>
      <c r="B555" s="1" t="s">
        <v>1500</v>
      </c>
      <c r="C555" s="1" t="s">
        <v>2162</v>
      </c>
      <c r="D555" s="3" t="s">
        <v>996</v>
      </c>
      <c r="E555" s="3" t="s">
        <v>996</v>
      </c>
      <c r="F555" s="1" t="s">
        <v>3382</v>
      </c>
      <c r="G555" s="1">
        <v>0</v>
      </c>
      <c r="H555" s="1" t="s">
        <v>27474</v>
      </c>
      <c r="I555" s="1">
        <v>0</v>
      </c>
      <c r="J555" s="1" t="s">
        <v>27474</v>
      </c>
      <c r="K555" s="1">
        <f t="shared" si="32"/>
        <v>0</v>
      </c>
      <c r="L555" s="2">
        <f>SUMIFS('Basin Total Well Counts'!B:B,'Basin Total Well Counts'!A:A,F555)</f>
        <v>0</v>
      </c>
      <c r="M555" s="4">
        <f t="shared" si="33"/>
        <v>0</v>
      </c>
      <c r="N555" s="2">
        <f>SUMIF('Basin Emissions'!A:A,F555,'Basin Emissions'!B:B)</f>
        <v>1301.0276681999999</v>
      </c>
      <c r="O555" s="8">
        <f t="shared" si="34"/>
        <v>0</v>
      </c>
      <c r="P555" s="7">
        <f>SUMIF('Tool Pneumatics CH4 VOC BTEX'!B:B,A555,'Tool Pneumatics CH4 VOC BTEX'!F:F)</f>
        <v>3.5899999141693102</v>
      </c>
      <c r="Q555" s="14">
        <f t="shared" si="35"/>
        <v>0</v>
      </c>
      <c r="R555" s="16">
        <f>SUMIF('Tool Pneumatics CH4 VOC BTEX'!B:B,A555,'Tool Pneumatics CH4 VOC BTEX'!H:H)*Q555</f>
        <v>0</v>
      </c>
      <c r="S555" s="16">
        <f>SUMIF('Tool Pneumatics CH4 VOC BTEX'!B:B,A555,'Tool Pneumatics CH4 VOC BTEX'!J:J)*Q555</f>
        <v>0</v>
      </c>
      <c r="T555" s="16">
        <f>SUMIF('Tool Pneumatics CH4 VOC BTEX'!B:B,A555,'Tool Pneumatics CH4 VOC BTEX'!L:L)*Q555</f>
        <v>0</v>
      </c>
      <c r="U555" s="16">
        <f>SUMIF('Tool Pneumatics CH4 VOC BTEX'!B:B,A555,'Tool Pneumatics CH4 VOC BTEX'!N:N)*Q555</f>
        <v>0</v>
      </c>
    </row>
    <row r="556" spans="1:21" x14ac:dyDescent="0.25">
      <c r="A556" s="1" t="s">
        <v>3384</v>
      </c>
      <c r="B556" s="1" t="s">
        <v>1500</v>
      </c>
      <c r="C556" s="1" t="s">
        <v>3385</v>
      </c>
      <c r="D556" s="3" t="s">
        <v>3518</v>
      </c>
      <c r="E556" s="3" t="s">
        <v>3518</v>
      </c>
      <c r="F556" s="1" t="s">
        <v>3382</v>
      </c>
      <c r="G556" s="1">
        <v>0</v>
      </c>
      <c r="H556" s="1" t="s">
        <v>27474</v>
      </c>
      <c r="I556" s="1">
        <v>0</v>
      </c>
      <c r="J556" s="1" t="s">
        <v>27474</v>
      </c>
      <c r="K556" s="1">
        <f t="shared" si="32"/>
        <v>0</v>
      </c>
      <c r="L556" s="2">
        <f>SUMIFS('Basin Total Well Counts'!B:B,'Basin Total Well Counts'!A:A,F556)</f>
        <v>0</v>
      </c>
      <c r="M556" s="4">
        <f t="shared" si="33"/>
        <v>0</v>
      </c>
      <c r="N556" s="2">
        <f>SUMIF('Basin Emissions'!A:A,F556,'Basin Emissions'!B:B)</f>
        <v>1301.0276681999999</v>
      </c>
      <c r="O556" s="8">
        <f t="shared" si="34"/>
        <v>0</v>
      </c>
      <c r="P556" s="7">
        <f>SUMIF('Tool Pneumatics CH4 VOC BTEX'!B:B,A556,'Tool Pneumatics CH4 VOC BTEX'!F:F)</f>
        <v>3.5899999141693102</v>
      </c>
      <c r="Q556" s="14">
        <f t="shared" si="35"/>
        <v>0</v>
      </c>
      <c r="R556" s="16">
        <f>SUMIF('Tool Pneumatics CH4 VOC BTEX'!B:B,A556,'Tool Pneumatics CH4 VOC BTEX'!H:H)*Q556</f>
        <v>0</v>
      </c>
      <c r="S556" s="16">
        <f>SUMIF('Tool Pneumatics CH4 VOC BTEX'!B:B,A556,'Tool Pneumatics CH4 VOC BTEX'!J:J)*Q556</f>
        <v>0</v>
      </c>
      <c r="T556" s="16">
        <f>SUMIF('Tool Pneumatics CH4 VOC BTEX'!B:B,A556,'Tool Pneumatics CH4 VOC BTEX'!L:L)*Q556</f>
        <v>0</v>
      </c>
      <c r="U556" s="16">
        <f>SUMIF('Tool Pneumatics CH4 VOC BTEX'!B:B,A556,'Tool Pneumatics CH4 VOC BTEX'!N:N)*Q556</f>
        <v>0</v>
      </c>
    </row>
    <row r="557" spans="1:21" x14ac:dyDescent="0.25">
      <c r="A557" s="1" t="s">
        <v>3386</v>
      </c>
      <c r="B557" s="1" t="s">
        <v>1500</v>
      </c>
      <c r="C557" s="1" t="s">
        <v>2200</v>
      </c>
      <c r="D557" s="3" t="s">
        <v>3518</v>
      </c>
      <c r="E557" s="3" t="s">
        <v>3518</v>
      </c>
      <c r="F557" s="1" t="s">
        <v>3382</v>
      </c>
      <c r="G557" s="1">
        <v>0</v>
      </c>
      <c r="H557" s="1" t="s">
        <v>27474</v>
      </c>
      <c r="I557" s="1">
        <v>0</v>
      </c>
      <c r="J557" s="1" t="s">
        <v>27474</v>
      </c>
      <c r="K557" s="1">
        <f t="shared" si="32"/>
        <v>0</v>
      </c>
      <c r="L557" s="2">
        <f>SUMIFS('Basin Total Well Counts'!B:B,'Basin Total Well Counts'!A:A,F557)</f>
        <v>0</v>
      </c>
      <c r="M557" s="4">
        <f t="shared" si="33"/>
        <v>0</v>
      </c>
      <c r="N557" s="2">
        <f>SUMIF('Basin Emissions'!A:A,F557,'Basin Emissions'!B:B)</f>
        <v>1301.0276681999999</v>
      </c>
      <c r="O557" s="8">
        <f t="shared" si="34"/>
        <v>0</v>
      </c>
      <c r="P557" s="7">
        <f>SUMIF('Tool Pneumatics CH4 VOC BTEX'!B:B,A557,'Tool Pneumatics CH4 VOC BTEX'!F:F)</f>
        <v>3.5899999141693102</v>
      </c>
      <c r="Q557" s="14">
        <f t="shared" si="35"/>
        <v>0</v>
      </c>
      <c r="R557" s="16">
        <f>SUMIF('Tool Pneumatics CH4 VOC BTEX'!B:B,A557,'Tool Pneumatics CH4 VOC BTEX'!H:H)*Q557</f>
        <v>0</v>
      </c>
      <c r="S557" s="16">
        <f>SUMIF('Tool Pneumatics CH4 VOC BTEX'!B:B,A557,'Tool Pneumatics CH4 VOC BTEX'!J:J)*Q557</f>
        <v>0</v>
      </c>
      <c r="T557" s="16">
        <f>SUMIF('Tool Pneumatics CH4 VOC BTEX'!B:B,A557,'Tool Pneumatics CH4 VOC BTEX'!L:L)*Q557</f>
        <v>0</v>
      </c>
      <c r="U557" s="16">
        <f>SUMIF('Tool Pneumatics CH4 VOC BTEX'!B:B,A557,'Tool Pneumatics CH4 VOC BTEX'!N:N)*Q557</f>
        <v>0</v>
      </c>
    </row>
    <row r="558" spans="1:21" x14ac:dyDescent="0.25">
      <c r="A558" s="1" t="s">
        <v>3387</v>
      </c>
      <c r="B558" s="1" t="s">
        <v>1500</v>
      </c>
      <c r="C558" s="1" t="s">
        <v>1665</v>
      </c>
      <c r="D558" s="3" t="s">
        <v>3378</v>
      </c>
      <c r="E558" s="3" t="s">
        <v>3378</v>
      </c>
      <c r="F558" s="1" t="s">
        <v>3382</v>
      </c>
      <c r="G558" s="1">
        <v>0</v>
      </c>
      <c r="H558" s="1" t="s">
        <v>27474</v>
      </c>
      <c r="I558" s="1">
        <v>0</v>
      </c>
      <c r="J558" s="1" t="s">
        <v>27474</v>
      </c>
      <c r="K558" s="1">
        <f t="shared" si="32"/>
        <v>0</v>
      </c>
      <c r="L558" s="2">
        <f>SUMIFS('Basin Total Well Counts'!B:B,'Basin Total Well Counts'!A:A,F558)</f>
        <v>0</v>
      </c>
      <c r="M558" s="4">
        <f t="shared" si="33"/>
        <v>0</v>
      </c>
      <c r="N558" s="2">
        <f>SUMIF('Basin Emissions'!A:A,F558,'Basin Emissions'!B:B)</f>
        <v>1301.0276681999999</v>
      </c>
      <c r="O558" s="8">
        <f t="shared" si="34"/>
        <v>0</v>
      </c>
      <c r="P558" s="7">
        <f>SUMIF('Tool Pneumatics CH4 VOC BTEX'!B:B,A558,'Tool Pneumatics CH4 VOC BTEX'!F:F)</f>
        <v>3.5899999141693102</v>
      </c>
      <c r="Q558" s="14">
        <f t="shared" si="35"/>
        <v>0</v>
      </c>
      <c r="R558" s="16">
        <f>SUMIF('Tool Pneumatics CH4 VOC BTEX'!B:B,A558,'Tool Pneumatics CH4 VOC BTEX'!H:H)*Q558</f>
        <v>0</v>
      </c>
      <c r="S558" s="16">
        <f>SUMIF('Tool Pneumatics CH4 VOC BTEX'!B:B,A558,'Tool Pneumatics CH4 VOC BTEX'!J:J)*Q558</f>
        <v>0</v>
      </c>
      <c r="T558" s="16">
        <f>SUMIF('Tool Pneumatics CH4 VOC BTEX'!B:B,A558,'Tool Pneumatics CH4 VOC BTEX'!L:L)*Q558</f>
        <v>0</v>
      </c>
      <c r="U558" s="16">
        <f>SUMIF('Tool Pneumatics CH4 VOC BTEX'!B:B,A558,'Tool Pneumatics CH4 VOC BTEX'!N:N)*Q558</f>
        <v>0</v>
      </c>
    </row>
    <row r="559" spans="1:21" x14ac:dyDescent="0.25">
      <c r="A559" s="1" t="s">
        <v>3388</v>
      </c>
      <c r="B559" s="1" t="s">
        <v>1500</v>
      </c>
      <c r="C559" s="1" t="s">
        <v>2183</v>
      </c>
      <c r="D559" s="3" t="s">
        <v>996</v>
      </c>
      <c r="E559" s="3" t="s">
        <v>996</v>
      </c>
      <c r="F559" s="1" t="s">
        <v>3382</v>
      </c>
      <c r="G559" s="1">
        <v>0</v>
      </c>
      <c r="H559" s="1" t="s">
        <v>27474</v>
      </c>
      <c r="I559" s="1">
        <v>0</v>
      </c>
      <c r="J559" s="1" t="s">
        <v>27474</v>
      </c>
      <c r="K559" s="1">
        <f t="shared" si="32"/>
        <v>0</v>
      </c>
      <c r="L559" s="2">
        <f>SUMIFS('Basin Total Well Counts'!B:B,'Basin Total Well Counts'!A:A,F559)</f>
        <v>0</v>
      </c>
      <c r="M559" s="4">
        <f t="shared" si="33"/>
        <v>0</v>
      </c>
      <c r="N559" s="2">
        <f>SUMIF('Basin Emissions'!A:A,F559,'Basin Emissions'!B:B)</f>
        <v>1301.0276681999999</v>
      </c>
      <c r="O559" s="8">
        <f t="shared" si="34"/>
        <v>0</v>
      </c>
      <c r="P559" s="7">
        <f>SUMIF('Tool Pneumatics CH4 VOC BTEX'!B:B,A559,'Tool Pneumatics CH4 VOC BTEX'!F:F)</f>
        <v>3.5899999141693102</v>
      </c>
      <c r="Q559" s="14">
        <f t="shared" si="35"/>
        <v>0</v>
      </c>
      <c r="R559" s="16">
        <f>SUMIF('Tool Pneumatics CH4 VOC BTEX'!B:B,A559,'Tool Pneumatics CH4 VOC BTEX'!H:H)*Q559</f>
        <v>0</v>
      </c>
      <c r="S559" s="16">
        <f>SUMIF('Tool Pneumatics CH4 VOC BTEX'!B:B,A559,'Tool Pneumatics CH4 VOC BTEX'!J:J)*Q559</f>
        <v>0</v>
      </c>
      <c r="T559" s="16">
        <f>SUMIF('Tool Pneumatics CH4 VOC BTEX'!B:B,A559,'Tool Pneumatics CH4 VOC BTEX'!L:L)*Q559</f>
        <v>0</v>
      </c>
      <c r="U559" s="16">
        <f>SUMIF('Tool Pneumatics CH4 VOC BTEX'!B:B,A559,'Tool Pneumatics CH4 VOC BTEX'!N:N)*Q559</f>
        <v>0</v>
      </c>
    </row>
    <row r="560" spans="1:21" x14ac:dyDescent="0.25">
      <c r="A560" s="1" t="s">
        <v>3389</v>
      </c>
      <c r="B560" s="1" t="s">
        <v>1500</v>
      </c>
      <c r="C560" s="1" t="s">
        <v>1700</v>
      </c>
      <c r="D560" s="3" t="s">
        <v>3510</v>
      </c>
      <c r="E560" s="3" t="s">
        <v>3510</v>
      </c>
      <c r="F560" s="1" t="s">
        <v>3382</v>
      </c>
      <c r="G560" s="1">
        <v>0</v>
      </c>
      <c r="H560" s="1" t="s">
        <v>27474</v>
      </c>
      <c r="I560" s="1">
        <v>0</v>
      </c>
      <c r="J560" s="1" t="s">
        <v>27474</v>
      </c>
      <c r="K560" s="1">
        <f t="shared" si="32"/>
        <v>0</v>
      </c>
      <c r="L560" s="2">
        <f>SUMIFS('Basin Total Well Counts'!B:B,'Basin Total Well Counts'!A:A,F560)</f>
        <v>0</v>
      </c>
      <c r="M560" s="4">
        <f t="shared" si="33"/>
        <v>0</v>
      </c>
      <c r="N560" s="2">
        <f>SUMIF('Basin Emissions'!A:A,F560,'Basin Emissions'!B:B)</f>
        <v>1301.0276681999999</v>
      </c>
      <c r="O560" s="8">
        <f t="shared" si="34"/>
        <v>0</v>
      </c>
      <c r="P560" s="7">
        <f>SUMIF('Tool Pneumatics CH4 VOC BTEX'!B:B,A560,'Tool Pneumatics CH4 VOC BTEX'!F:F)</f>
        <v>3.5899999141693102</v>
      </c>
      <c r="Q560" s="14">
        <f t="shared" si="35"/>
        <v>0</v>
      </c>
      <c r="R560" s="16">
        <f>SUMIF('Tool Pneumatics CH4 VOC BTEX'!B:B,A560,'Tool Pneumatics CH4 VOC BTEX'!H:H)*Q560</f>
        <v>0</v>
      </c>
      <c r="S560" s="16">
        <f>SUMIF('Tool Pneumatics CH4 VOC BTEX'!B:B,A560,'Tool Pneumatics CH4 VOC BTEX'!J:J)*Q560</f>
        <v>0</v>
      </c>
      <c r="T560" s="16">
        <f>SUMIF('Tool Pneumatics CH4 VOC BTEX'!B:B,A560,'Tool Pneumatics CH4 VOC BTEX'!L:L)*Q560</f>
        <v>0</v>
      </c>
      <c r="U560" s="16">
        <f>SUMIF('Tool Pneumatics CH4 VOC BTEX'!B:B,A560,'Tool Pneumatics CH4 VOC BTEX'!N:N)*Q560</f>
        <v>0</v>
      </c>
    </row>
    <row r="561" spans="1:21" x14ac:dyDescent="0.25">
      <c r="A561" s="1" t="s">
        <v>3390</v>
      </c>
      <c r="B561" s="1" t="s">
        <v>1500</v>
      </c>
      <c r="C561" s="1" t="s">
        <v>3391</v>
      </c>
      <c r="D561" s="3" t="s">
        <v>3496</v>
      </c>
      <c r="E561" s="3" t="s">
        <v>3496</v>
      </c>
      <c r="F561" s="1" t="s">
        <v>3382</v>
      </c>
      <c r="G561" s="1">
        <v>0</v>
      </c>
      <c r="H561" s="1" t="s">
        <v>27474</v>
      </c>
      <c r="I561" s="1">
        <v>0</v>
      </c>
      <c r="J561" s="1" t="s">
        <v>27474</v>
      </c>
      <c r="K561" s="1">
        <f t="shared" si="32"/>
        <v>0</v>
      </c>
      <c r="L561" s="2">
        <f>SUMIFS('Basin Total Well Counts'!B:B,'Basin Total Well Counts'!A:A,F561)</f>
        <v>0</v>
      </c>
      <c r="M561" s="4">
        <f t="shared" si="33"/>
        <v>0</v>
      </c>
      <c r="N561" s="2">
        <f>SUMIF('Basin Emissions'!A:A,F561,'Basin Emissions'!B:B)</f>
        <v>1301.0276681999999</v>
      </c>
      <c r="O561" s="8">
        <f t="shared" si="34"/>
        <v>0</v>
      </c>
      <c r="P561" s="7">
        <f>SUMIF('Tool Pneumatics CH4 VOC BTEX'!B:B,A561,'Tool Pneumatics CH4 VOC BTEX'!F:F)</f>
        <v>3.5899999141693102</v>
      </c>
      <c r="Q561" s="14">
        <f t="shared" si="35"/>
        <v>0</v>
      </c>
      <c r="R561" s="16">
        <f>SUMIF('Tool Pneumatics CH4 VOC BTEX'!B:B,A561,'Tool Pneumatics CH4 VOC BTEX'!H:H)*Q561</f>
        <v>0</v>
      </c>
      <c r="S561" s="16">
        <f>SUMIF('Tool Pneumatics CH4 VOC BTEX'!B:B,A561,'Tool Pneumatics CH4 VOC BTEX'!J:J)*Q561</f>
        <v>0</v>
      </c>
      <c r="T561" s="16">
        <f>SUMIF('Tool Pneumatics CH4 VOC BTEX'!B:B,A561,'Tool Pneumatics CH4 VOC BTEX'!L:L)*Q561</f>
        <v>0</v>
      </c>
      <c r="U561" s="16">
        <f>SUMIF('Tool Pneumatics CH4 VOC BTEX'!B:B,A561,'Tool Pneumatics CH4 VOC BTEX'!N:N)*Q561</f>
        <v>0</v>
      </c>
    </row>
    <row r="562" spans="1:21" x14ac:dyDescent="0.25">
      <c r="A562" s="1" t="s">
        <v>3392</v>
      </c>
      <c r="B562" s="1" t="s">
        <v>1500</v>
      </c>
      <c r="C562" s="1" t="s">
        <v>1671</v>
      </c>
      <c r="D562" s="3" t="s">
        <v>3504</v>
      </c>
      <c r="E562" s="3" t="s">
        <v>3504</v>
      </c>
      <c r="F562" s="1" t="s">
        <v>3382</v>
      </c>
      <c r="G562" s="1">
        <v>0</v>
      </c>
      <c r="H562" s="1" t="s">
        <v>27474</v>
      </c>
      <c r="I562" s="1">
        <v>0</v>
      </c>
      <c r="J562" s="1" t="s">
        <v>27474</v>
      </c>
      <c r="K562" s="1">
        <f t="shared" si="32"/>
        <v>0</v>
      </c>
      <c r="L562" s="2">
        <f>SUMIFS('Basin Total Well Counts'!B:B,'Basin Total Well Counts'!A:A,F562)</f>
        <v>0</v>
      </c>
      <c r="M562" s="4">
        <f t="shared" si="33"/>
        <v>0</v>
      </c>
      <c r="N562" s="2">
        <f>SUMIF('Basin Emissions'!A:A,F562,'Basin Emissions'!B:B)</f>
        <v>1301.0276681999999</v>
      </c>
      <c r="O562" s="8">
        <f t="shared" si="34"/>
        <v>0</v>
      </c>
      <c r="P562" s="7">
        <f>SUMIF('Tool Pneumatics CH4 VOC BTEX'!B:B,A562,'Tool Pneumatics CH4 VOC BTEX'!F:F)</f>
        <v>3.5899999141693102</v>
      </c>
      <c r="Q562" s="14">
        <f t="shared" si="35"/>
        <v>0</v>
      </c>
      <c r="R562" s="16">
        <f>SUMIF('Tool Pneumatics CH4 VOC BTEX'!B:B,A562,'Tool Pneumatics CH4 VOC BTEX'!H:H)*Q562</f>
        <v>0</v>
      </c>
      <c r="S562" s="16">
        <f>SUMIF('Tool Pneumatics CH4 VOC BTEX'!B:B,A562,'Tool Pneumatics CH4 VOC BTEX'!J:J)*Q562</f>
        <v>0</v>
      </c>
      <c r="T562" s="16">
        <f>SUMIF('Tool Pneumatics CH4 VOC BTEX'!B:B,A562,'Tool Pneumatics CH4 VOC BTEX'!L:L)*Q562</f>
        <v>0</v>
      </c>
      <c r="U562" s="16">
        <f>SUMIF('Tool Pneumatics CH4 VOC BTEX'!B:B,A562,'Tool Pneumatics CH4 VOC BTEX'!N:N)*Q562</f>
        <v>0</v>
      </c>
    </row>
    <row r="563" spans="1:21" x14ac:dyDescent="0.25">
      <c r="A563" s="1" t="s">
        <v>3393</v>
      </c>
      <c r="B563" s="1" t="s">
        <v>1500</v>
      </c>
      <c r="C563" s="1" t="s">
        <v>1930</v>
      </c>
      <c r="D563" s="3" t="s">
        <v>3518</v>
      </c>
      <c r="E563" s="3" t="s">
        <v>3518</v>
      </c>
      <c r="F563" s="1" t="s">
        <v>3382</v>
      </c>
      <c r="G563" s="1">
        <v>0</v>
      </c>
      <c r="H563" s="1" t="s">
        <v>27474</v>
      </c>
      <c r="I563" s="1">
        <v>0</v>
      </c>
      <c r="J563" s="1" t="s">
        <v>27474</v>
      </c>
      <c r="K563" s="1">
        <f t="shared" si="32"/>
        <v>0</v>
      </c>
      <c r="L563" s="2">
        <f>SUMIFS('Basin Total Well Counts'!B:B,'Basin Total Well Counts'!A:A,F563)</f>
        <v>0</v>
      </c>
      <c r="M563" s="4">
        <f t="shared" si="33"/>
        <v>0</v>
      </c>
      <c r="N563" s="2">
        <f>SUMIF('Basin Emissions'!A:A,F563,'Basin Emissions'!B:B)</f>
        <v>1301.0276681999999</v>
      </c>
      <c r="O563" s="8">
        <f t="shared" si="34"/>
        <v>0</v>
      </c>
      <c r="P563" s="7">
        <f>SUMIF('Tool Pneumatics CH4 VOC BTEX'!B:B,A563,'Tool Pneumatics CH4 VOC BTEX'!F:F)</f>
        <v>3.5899999141693102</v>
      </c>
      <c r="Q563" s="14">
        <f t="shared" si="35"/>
        <v>0</v>
      </c>
      <c r="R563" s="16">
        <f>SUMIF('Tool Pneumatics CH4 VOC BTEX'!B:B,A563,'Tool Pneumatics CH4 VOC BTEX'!H:H)*Q563</f>
        <v>0</v>
      </c>
      <c r="S563" s="16">
        <f>SUMIF('Tool Pneumatics CH4 VOC BTEX'!B:B,A563,'Tool Pneumatics CH4 VOC BTEX'!J:J)*Q563</f>
        <v>0</v>
      </c>
      <c r="T563" s="16">
        <f>SUMIF('Tool Pneumatics CH4 VOC BTEX'!B:B,A563,'Tool Pneumatics CH4 VOC BTEX'!L:L)*Q563</f>
        <v>0</v>
      </c>
      <c r="U563" s="16">
        <f>SUMIF('Tool Pneumatics CH4 VOC BTEX'!B:B,A563,'Tool Pneumatics CH4 VOC BTEX'!N:N)*Q563</f>
        <v>0</v>
      </c>
    </row>
    <row r="564" spans="1:21" x14ac:dyDescent="0.25">
      <c r="A564" s="1" t="s">
        <v>3394</v>
      </c>
      <c r="B564" s="1" t="s">
        <v>1500</v>
      </c>
      <c r="C564" s="1" t="s">
        <v>1664</v>
      </c>
      <c r="D564" s="3" t="s">
        <v>3378</v>
      </c>
      <c r="E564" s="3" t="s">
        <v>3378</v>
      </c>
      <c r="F564" s="1" t="s">
        <v>3382</v>
      </c>
      <c r="G564" s="1">
        <v>0</v>
      </c>
      <c r="H564" s="1" t="s">
        <v>27474</v>
      </c>
      <c r="I564" s="1">
        <v>0</v>
      </c>
      <c r="J564" s="1" t="s">
        <v>27474</v>
      </c>
      <c r="K564" s="1">
        <f t="shared" si="32"/>
        <v>0</v>
      </c>
      <c r="L564" s="2">
        <f>SUMIFS('Basin Total Well Counts'!B:B,'Basin Total Well Counts'!A:A,F564)</f>
        <v>0</v>
      </c>
      <c r="M564" s="4">
        <f t="shared" si="33"/>
        <v>0</v>
      </c>
      <c r="N564" s="2">
        <f>SUMIF('Basin Emissions'!A:A,F564,'Basin Emissions'!B:B)</f>
        <v>1301.0276681999999</v>
      </c>
      <c r="O564" s="8">
        <f t="shared" si="34"/>
        <v>0</v>
      </c>
      <c r="P564" s="7">
        <f>SUMIF('Tool Pneumatics CH4 VOC BTEX'!B:B,A564,'Tool Pneumatics CH4 VOC BTEX'!F:F)</f>
        <v>3.5899999141693102</v>
      </c>
      <c r="Q564" s="14">
        <f t="shared" si="35"/>
        <v>0</v>
      </c>
      <c r="R564" s="16">
        <f>SUMIF('Tool Pneumatics CH4 VOC BTEX'!B:B,A564,'Tool Pneumatics CH4 VOC BTEX'!H:H)*Q564</f>
        <v>0</v>
      </c>
      <c r="S564" s="16">
        <f>SUMIF('Tool Pneumatics CH4 VOC BTEX'!B:B,A564,'Tool Pneumatics CH4 VOC BTEX'!J:J)*Q564</f>
        <v>0</v>
      </c>
      <c r="T564" s="16">
        <f>SUMIF('Tool Pneumatics CH4 VOC BTEX'!B:B,A564,'Tool Pneumatics CH4 VOC BTEX'!L:L)*Q564</f>
        <v>0</v>
      </c>
      <c r="U564" s="16">
        <f>SUMIF('Tool Pneumatics CH4 VOC BTEX'!B:B,A564,'Tool Pneumatics CH4 VOC BTEX'!N:N)*Q564</f>
        <v>0</v>
      </c>
    </row>
    <row r="565" spans="1:21" x14ac:dyDescent="0.25">
      <c r="A565" s="1" t="s">
        <v>3395</v>
      </c>
      <c r="B565" s="1" t="s">
        <v>1500</v>
      </c>
      <c r="C565" s="1" t="s">
        <v>1548</v>
      </c>
      <c r="D565" s="3" t="s">
        <v>3378</v>
      </c>
      <c r="E565" s="3" t="s">
        <v>3378</v>
      </c>
      <c r="F565" s="1" t="s">
        <v>3382</v>
      </c>
      <c r="G565" s="1">
        <v>0</v>
      </c>
      <c r="H565" s="1" t="s">
        <v>27474</v>
      </c>
      <c r="I565" s="1">
        <v>0</v>
      </c>
      <c r="J565" s="1" t="s">
        <v>27474</v>
      </c>
      <c r="K565" s="1">
        <f t="shared" si="32"/>
        <v>0</v>
      </c>
      <c r="L565" s="2">
        <f>SUMIFS('Basin Total Well Counts'!B:B,'Basin Total Well Counts'!A:A,F565)</f>
        <v>0</v>
      </c>
      <c r="M565" s="4">
        <f t="shared" si="33"/>
        <v>0</v>
      </c>
      <c r="N565" s="2">
        <f>SUMIF('Basin Emissions'!A:A,F565,'Basin Emissions'!B:B)</f>
        <v>1301.0276681999999</v>
      </c>
      <c r="O565" s="8">
        <f t="shared" si="34"/>
        <v>0</v>
      </c>
      <c r="P565" s="7">
        <f>SUMIF('Tool Pneumatics CH4 VOC BTEX'!B:B,A565,'Tool Pneumatics CH4 VOC BTEX'!F:F)</f>
        <v>3.5899999141693102</v>
      </c>
      <c r="Q565" s="14">
        <f t="shared" si="35"/>
        <v>0</v>
      </c>
      <c r="R565" s="16">
        <f>SUMIF('Tool Pneumatics CH4 VOC BTEX'!B:B,A565,'Tool Pneumatics CH4 VOC BTEX'!H:H)*Q565</f>
        <v>0</v>
      </c>
      <c r="S565" s="16">
        <f>SUMIF('Tool Pneumatics CH4 VOC BTEX'!B:B,A565,'Tool Pneumatics CH4 VOC BTEX'!J:J)*Q565</f>
        <v>0</v>
      </c>
      <c r="T565" s="16">
        <f>SUMIF('Tool Pneumatics CH4 VOC BTEX'!B:B,A565,'Tool Pneumatics CH4 VOC BTEX'!L:L)*Q565</f>
        <v>0</v>
      </c>
      <c r="U565" s="16">
        <f>SUMIF('Tool Pneumatics CH4 VOC BTEX'!B:B,A565,'Tool Pneumatics CH4 VOC BTEX'!N:N)*Q565</f>
        <v>0</v>
      </c>
    </row>
    <row r="566" spans="1:21" x14ac:dyDescent="0.25">
      <c r="A566" s="1" t="s">
        <v>3396</v>
      </c>
      <c r="B566" s="1" t="s">
        <v>1500</v>
      </c>
      <c r="C566" s="1" t="s">
        <v>2417</v>
      </c>
      <c r="D566" s="3" t="s">
        <v>996</v>
      </c>
      <c r="E566" s="3" t="s">
        <v>996</v>
      </c>
      <c r="F566" s="1" t="s">
        <v>3382</v>
      </c>
      <c r="G566" s="1">
        <v>0</v>
      </c>
      <c r="H566" s="1" t="s">
        <v>27474</v>
      </c>
      <c r="I566" s="1">
        <v>0</v>
      </c>
      <c r="J566" s="1" t="s">
        <v>27474</v>
      </c>
      <c r="K566" s="1">
        <f t="shared" si="32"/>
        <v>0</v>
      </c>
      <c r="L566" s="2">
        <f>SUMIFS('Basin Total Well Counts'!B:B,'Basin Total Well Counts'!A:A,F566)</f>
        <v>0</v>
      </c>
      <c r="M566" s="4">
        <f t="shared" si="33"/>
        <v>0</v>
      </c>
      <c r="N566" s="2">
        <f>SUMIF('Basin Emissions'!A:A,F566,'Basin Emissions'!B:B)</f>
        <v>1301.0276681999999</v>
      </c>
      <c r="O566" s="8">
        <f t="shared" si="34"/>
        <v>0</v>
      </c>
      <c r="P566" s="7">
        <f>SUMIF('Tool Pneumatics CH4 VOC BTEX'!B:B,A566,'Tool Pneumatics CH4 VOC BTEX'!F:F)</f>
        <v>3.5899999141693102</v>
      </c>
      <c r="Q566" s="14">
        <f t="shared" si="35"/>
        <v>0</v>
      </c>
      <c r="R566" s="16">
        <f>SUMIF('Tool Pneumatics CH4 VOC BTEX'!B:B,A566,'Tool Pneumatics CH4 VOC BTEX'!H:H)*Q566</f>
        <v>0</v>
      </c>
      <c r="S566" s="16">
        <f>SUMIF('Tool Pneumatics CH4 VOC BTEX'!B:B,A566,'Tool Pneumatics CH4 VOC BTEX'!J:J)*Q566</f>
        <v>0</v>
      </c>
      <c r="T566" s="16">
        <f>SUMIF('Tool Pneumatics CH4 VOC BTEX'!B:B,A566,'Tool Pneumatics CH4 VOC BTEX'!L:L)*Q566</f>
        <v>0</v>
      </c>
      <c r="U566" s="16">
        <f>SUMIF('Tool Pneumatics CH4 VOC BTEX'!B:B,A566,'Tool Pneumatics CH4 VOC BTEX'!N:N)*Q566</f>
        <v>0</v>
      </c>
    </row>
    <row r="567" spans="1:21" x14ac:dyDescent="0.25">
      <c r="A567" s="1" t="s">
        <v>3397</v>
      </c>
      <c r="B567" s="1" t="s">
        <v>1500</v>
      </c>
      <c r="C567" s="1" t="s">
        <v>2031</v>
      </c>
      <c r="D567" s="3" t="s">
        <v>3496</v>
      </c>
      <c r="E567" s="3" t="s">
        <v>3496</v>
      </c>
      <c r="F567" s="1" t="s">
        <v>3378</v>
      </c>
      <c r="G567" s="1">
        <v>0</v>
      </c>
      <c r="H567" s="1" t="s">
        <v>27474</v>
      </c>
      <c r="I567" s="1">
        <v>0</v>
      </c>
      <c r="J567" s="1" t="s">
        <v>27474</v>
      </c>
      <c r="K567" s="1">
        <f t="shared" si="32"/>
        <v>0</v>
      </c>
      <c r="L567" s="2">
        <f>SUMIFS('Basin Total Well Counts'!B:B,'Basin Total Well Counts'!A:A,F567)</f>
        <v>37</v>
      </c>
      <c r="M567" s="4">
        <f t="shared" si="33"/>
        <v>0</v>
      </c>
      <c r="N567" s="2">
        <f>SUMIF('Basin Emissions'!A:A,F567,'Basin Emissions'!B:B)</f>
        <v>332.78833199999997</v>
      </c>
      <c r="O567" s="8">
        <f t="shared" si="34"/>
        <v>0</v>
      </c>
      <c r="P567" s="7">
        <f>SUMIF('Tool Pneumatics CH4 VOC BTEX'!B:B,A567,'Tool Pneumatics CH4 VOC BTEX'!F:F)</f>
        <v>5.1165800094604501</v>
      </c>
      <c r="Q567" s="14">
        <f t="shared" si="35"/>
        <v>0</v>
      </c>
      <c r="R567" s="16">
        <f>SUMIF('Tool Pneumatics CH4 VOC BTEX'!B:B,A567,'Tool Pneumatics CH4 VOC BTEX'!H:H)*Q567</f>
        <v>0</v>
      </c>
      <c r="S567" s="16">
        <f>SUMIF('Tool Pneumatics CH4 VOC BTEX'!B:B,A567,'Tool Pneumatics CH4 VOC BTEX'!J:J)*Q567</f>
        <v>0</v>
      </c>
      <c r="T567" s="16">
        <f>SUMIF('Tool Pneumatics CH4 VOC BTEX'!B:B,A567,'Tool Pneumatics CH4 VOC BTEX'!L:L)*Q567</f>
        <v>0</v>
      </c>
      <c r="U567" s="16">
        <f>SUMIF('Tool Pneumatics CH4 VOC BTEX'!B:B,A567,'Tool Pneumatics CH4 VOC BTEX'!N:N)*Q567</f>
        <v>0</v>
      </c>
    </row>
    <row r="568" spans="1:21" x14ac:dyDescent="0.25">
      <c r="A568" s="1" t="s">
        <v>3398</v>
      </c>
      <c r="B568" s="1" t="s">
        <v>1500</v>
      </c>
      <c r="C568" s="1" t="s">
        <v>3399</v>
      </c>
      <c r="D568" s="3" t="s">
        <v>3504</v>
      </c>
      <c r="E568" s="3" t="s">
        <v>3504</v>
      </c>
      <c r="F568" s="1" t="s">
        <v>3382</v>
      </c>
      <c r="G568" s="1">
        <v>0</v>
      </c>
      <c r="H568" s="1" t="s">
        <v>27474</v>
      </c>
      <c r="I568" s="1">
        <v>0</v>
      </c>
      <c r="J568" s="1" t="s">
        <v>27474</v>
      </c>
      <c r="K568" s="1">
        <f t="shared" si="32"/>
        <v>0</v>
      </c>
      <c r="L568" s="2">
        <f>SUMIFS('Basin Total Well Counts'!B:B,'Basin Total Well Counts'!A:A,F568)</f>
        <v>0</v>
      </c>
      <c r="M568" s="4">
        <f t="shared" si="33"/>
        <v>0</v>
      </c>
      <c r="N568" s="2">
        <f>SUMIF('Basin Emissions'!A:A,F568,'Basin Emissions'!B:B)</f>
        <v>1301.0276681999999</v>
      </c>
      <c r="O568" s="8">
        <f t="shared" si="34"/>
        <v>0</v>
      </c>
      <c r="P568" s="7">
        <f>SUMIF('Tool Pneumatics CH4 VOC BTEX'!B:B,A568,'Tool Pneumatics CH4 VOC BTEX'!F:F)</f>
        <v>3.5899999141693102</v>
      </c>
      <c r="Q568" s="14">
        <f t="shared" si="35"/>
        <v>0</v>
      </c>
      <c r="R568" s="16">
        <f>SUMIF('Tool Pneumatics CH4 VOC BTEX'!B:B,A568,'Tool Pneumatics CH4 VOC BTEX'!H:H)*Q568</f>
        <v>0</v>
      </c>
      <c r="S568" s="16">
        <f>SUMIF('Tool Pneumatics CH4 VOC BTEX'!B:B,A568,'Tool Pneumatics CH4 VOC BTEX'!J:J)*Q568</f>
        <v>0</v>
      </c>
      <c r="T568" s="16">
        <f>SUMIF('Tool Pneumatics CH4 VOC BTEX'!B:B,A568,'Tool Pneumatics CH4 VOC BTEX'!L:L)*Q568</f>
        <v>0</v>
      </c>
      <c r="U568" s="16">
        <f>SUMIF('Tool Pneumatics CH4 VOC BTEX'!B:B,A568,'Tool Pneumatics CH4 VOC BTEX'!N:N)*Q568</f>
        <v>0</v>
      </c>
    </row>
    <row r="569" spans="1:21" x14ac:dyDescent="0.25">
      <c r="A569" s="1" t="s">
        <v>3400</v>
      </c>
      <c r="B569" s="1" t="s">
        <v>1500</v>
      </c>
      <c r="C569" s="1" t="s">
        <v>1826</v>
      </c>
      <c r="D569" s="3" t="s">
        <v>3504</v>
      </c>
      <c r="E569" s="3" t="s">
        <v>3504</v>
      </c>
      <c r="F569" s="1" t="s">
        <v>3382</v>
      </c>
      <c r="G569" s="1">
        <v>0</v>
      </c>
      <c r="H569" s="1" t="s">
        <v>27474</v>
      </c>
      <c r="I569" s="1">
        <v>0</v>
      </c>
      <c r="J569" s="1" t="s">
        <v>27474</v>
      </c>
      <c r="K569" s="1">
        <f t="shared" si="32"/>
        <v>0</v>
      </c>
      <c r="L569" s="2">
        <f>SUMIFS('Basin Total Well Counts'!B:B,'Basin Total Well Counts'!A:A,F569)</f>
        <v>0</v>
      </c>
      <c r="M569" s="4">
        <f t="shared" si="33"/>
        <v>0</v>
      </c>
      <c r="N569" s="2">
        <f>SUMIF('Basin Emissions'!A:A,F569,'Basin Emissions'!B:B)</f>
        <v>1301.0276681999999</v>
      </c>
      <c r="O569" s="8">
        <f t="shared" si="34"/>
        <v>0</v>
      </c>
      <c r="P569" s="7">
        <f>SUMIF('Tool Pneumatics CH4 VOC BTEX'!B:B,A569,'Tool Pneumatics CH4 VOC BTEX'!F:F)</f>
        <v>3.5899999141693102</v>
      </c>
      <c r="Q569" s="14">
        <f t="shared" si="35"/>
        <v>0</v>
      </c>
      <c r="R569" s="16">
        <f>SUMIF('Tool Pneumatics CH4 VOC BTEX'!B:B,A569,'Tool Pneumatics CH4 VOC BTEX'!H:H)*Q569</f>
        <v>0</v>
      </c>
      <c r="S569" s="16">
        <f>SUMIF('Tool Pneumatics CH4 VOC BTEX'!B:B,A569,'Tool Pneumatics CH4 VOC BTEX'!J:J)*Q569</f>
        <v>0</v>
      </c>
      <c r="T569" s="16">
        <f>SUMIF('Tool Pneumatics CH4 VOC BTEX'!B:B,A569,'Tool Pneumatics CH4 VOC BTEX'!L:L)*Q569</f>
        <v>0</v>
      </c>
      <c r="U569" s="16">
        <f>SUMIF('Tool Pneumatics CH4 VOC BTEX'!B:B,A569,'Tool Pneumatics CH4 VOC BTEX'!N:N)*Q569</f>
        <v>0</v>
      </c>
    </row>
    <row r="570" spans="1:21" x14ac:dyDescent="0.25">
      <c r="A570" s="1" t="s">
        <v>3401</v>
      </c>
      <c r="B570" s="1" t="s">
        <v>1500</v>
      </c>
      <c r="C570" s="1" t="s">
        <v>1619</v>
      </c>
      <c r="D570" s="3" t="s">
        <v>996</v>
      </c>
      <c r="E570" s="3" t="s">
        <v>996</v>
      </c>
      <c r="F570" s="1" t="s">
        <v>3382</v>
      </c>
      <c r="G570" s="1">
        <v>0</v>
      </c>
      <c r="H570" s="1" t="s">
        <v>27474</v>
      </c>
      <c r="I570" s="1">
        <v>0</v>
      </c>
      <c r="J570" s="1" t="s">
        <v>27474</v>
      </c>
      <c r="K570" s="1">
        <f t="shared" si="32"/>
        <v>0</v>
      </c>
      <c r="L570" s="2">
        <f>SUMIFS('Basin Total Well Counts'!B:B,'Basin Total Well Counts'!A:A,F570)</f>
        <v>0</v>
      </c>
      <c r="M570" s="4">
        <f t="shared" si="33"/>
        <v>0</v>
      </c>
      <c r="N570" s="2">
        <f>SUMIF('Basin Emissions'!A:A,F570,'Basin Emissions'!B:B)</f>
        <v>1301.0276681999999</v>
      </c>
      <c r="O570" s="8">
        <f t="shared" si="34"/>
        <v>0</v>
      </c>
      <c r="P570" s="7">
        <f>SUMIF('Tool Pneumatics CH4 VOC BTEX'!B:B,A570,'Tool Pneumatics CH4 VOC BTEX'!F:F)</f>
        <v>3.5899999141693102</v>
      </c>
      <c r="Q570" s="14">
        <f t="shared" si="35"/>
        <v>0</v>
      </c>
      <c r="R570" s="16">
        <f>SUMIF('Tool Pneumatics CH4 VOC BTEX'!B:B,A570,'Tool Pneumatics CH4 VOC BTEX'!H:H)*Q570</f>
        <v>0</v>
      </c>
      <c r="S570" s="16">
        <f>SUMIF('Tool Pneumatics CH4 VOC BTEX'!B:B,A570,'Tool Pneumatics CH4 VOC BTEX'!J:J)*Q570</f>
        <v>0</v>
      </c>
      <c r="T570" s="16">
        <f>SUMIF('Tool Pneumatics CH4 VOC BTEX'!B:B,A570,'Tool Pneumatics CH4 VOC BTEX'!L:L)*Q570</f>
        <v>0</v>
      </c>
      <c r="U570" s="16">
        <f>SUMIF('Tool Pneumatics CH4 VOC BTEX'!B:B,A570,'Tool Pneumatics CH4 VOC BTEX'!N:N)*Q570</f>
        <v>0</v>
      </c>
    </row>
    <row r="571" spans="1:21" x14ac:dyDescent="0.25">
      <c r="A571" s="1" t="s">
        <v>3402</v>
      </c>
      <c r="B571" s="1" t="s">
        <v>1500</v>
      </c>
      <c r="C571" s="1" t="s">
        <v>3403</v>
      </c>
      <c r="D571" s="3" t="s">
        <v>996</v>
      </c>
      <c r="E571" s="3" t="s">
        <v>996</v>
      </c>
      <c r="F571" s="1" t="s">
        <v>3382</v>
      </c>
      <c r="G571" s="1">
        <v>0</v>
      </c>
      <c r="H571" s="1" t="s">
        <v>27474</v>
      </c>
      <c r="I571" s="1">
        <v>0</v>
      </c>
      <c r="J571" s="1" t="s">
        <v>27474</v>
      </c>
      <c r="K571" s="1">
        <f t="shared" si="32"/>
        <v>0</v>
      </c>
      <c r="L571" s="2">
        <f>SUMIFS('Basin Total Well Counts'!B:B,'Basin Total Well Counts'!A:A,F571)</f>
        <v>0</v>
      </c>
      <c r="M571" s="4">
        <f t="shared" si="33"/>
        <v>0</v>
      </c>
      <c r="N571" s="2">
        <f>SUMIF('Basin Emissions'!A:A,F571,'Basin Emissions'!B:B)</f>
        <v>1301.0276681999999</v>
      </c>
      <c r="O571" s="8">
        <f t="shared" si="34"/>
        <v>0</v>
      </c>
      <c r="P571" s="7">
        <f>SUMIF('Tool Pneumatics CH4 VOC BTEX'!B:B,A571,'Tool Pneumatics CH4 VOC BTEX'!F:F)</f>
        <v>3.5899999141693102</v>
      </c>
      <c r="Q571" s="14">
        <f t="shared" si="35"/>
        <v>0</v>
      </c>
      <c r="R571" s="16">
        <f>SUMIF('Tool Pneumatics CH4 VOC BTEX'!B:B,A571,'Tool Pneumatics CH4 VOC BTEX'!H:H)*Q571</f>
        <v>0</v>
      </c>
      <c r="S571" s="16">
        <f>SUMIF('Tool Pneumatics CH4 VOC BTEX'!B:B,A571,'Tool Pneumatics CH4 VOC BTEX'!J:J)*Q571</f>
        <v>0</v>
      </c>
      <c r="T571" s="16">
        <f>SUMIF('Tool Pneumatics CH4 VOC BTEX'!B:B,A571,'Tool Pneumatics CH4 VOC BTEX'!L:L)*Q571</f>
        <v>0</v>
      </c>
      <c r="U571" s="16">
        <f>SUMIF('Tool Pneumatics CH4 VOC BTEX'!B:B,A571,'Tool Pneumatics CH4 VOC BTEX'!N:N)*Q571</f>
        <v>0</v>
      </c>
    </row>
    <row r="572" spans="1:21" x14ac:dyDescent="0.25">
      <c r="A572" s="1" t="s">
        <v>3404</v>
      </c>
      <c r="B572" s="1" t="s">
        <v>1500</v>
      </c>
      <c r="C572" s="1" t="s">
        <v>2247</v>
      </c>
      <c r="D572" s="3" t="s">
        <v>3378</v>
      </c>
      <c r="E572" s="3" t="s">
        <v>3378</v>
      </c>
      <c r="F572" s="1" t="s">
        <v>3382</v>
      </c>
      <c r="G572" s="1">
        <v>0</v>
      </c>
      <c r="H572" s="1" t="s">
        <v>27474</v>
      </c>
      <c r="I572" s="1">
        <v>0</v>
      </c>
      <c r="J572" s="1" t="s">
        <v>27474</v>
      </c>
      <c r="K572" s="1">
        <f t="shared" si="32"/>
        <v>0</v>
      </c>
      <c r="L572" s="2">
        <f>SUMIFS('Basin Total Well Counts'!B:B,'Basin Total Well Counts'!A:A,F572)</f>
        <v>0</v>
      </c>
      <c r="M572" s="4">
        <f t="shared" si="33"/>
        <v>0</v>
      </c>
      <c r="N572" s="2">
        <f>SUMIF('Basin Emissions'!A:A,F572,'Basin Emissions'!B:B)</f>
        <v>1301.0276681999999</v>
      </c>
      <c r="O572" s="8">
        <f t="shared" si="34"/>
        <v>0</v>
      </c>
      <c r="P572" s="7">
        <f>SUMIF('Tool Pneumatics CH4 VOC BTEX'!B:B,A572,'Tool Pneumatics CH4 VOC BTEX'!F:F)</f>
        <v>3.5899999141693102</v>
      </c>
      <c r="Q572" s="14">
        <f t="shared" si="35"/>
        <v>0</v>
      </c>
      <c r="R572" s="16">
        <f>SUMIF('Tool Pneumatics CH4 VOC BTEX'!B:B,A572,'Tool Pneumatics CH4 VOC BTEX'!H:H)*Q572</f>
        <v>0</v>
      </c>
      <c r="S572" s="16">
        <f>SUMIF('Tool Pneumatics CH4 VOC BTEX'!B:B,A572,'Tool Pneumatics CH4 VOC BTEX'!J:J)*Q572</f>
        <v>0</v>
      </c>
      <c r="T572" s="16">
        <f>SUMIF('Tool Pneumatics CH4 VOC BTEX'!B:B,A572,'Tool Pneumatics CH4 VOC BTEX'!L:L)*Q572</f>
        <v>0</v>
      </c>
      <c r="U572" s="16">
        <f>SUMIF('Tool Pneumatics CH4 VOC BTEX'!B:B,A572,'Tool Pneumatics CH4 VOC BTEX'!N:N)*Q572</f>
        <v>0</v>
      </c>
    </row>
    <row r="573" spans="1:21" x14ac:dyDescent="0.25">
      <c r="A573" s="1" t="s">
        <v>3405</v>
      </c>
      <c r="B573" s="1" t="s">
        <v>1500</v>
      </c>
      <c r="C573" s="1" t="s">
        <v>1931</v>
      </c>
      <c r="D573" s="3" t="s">
        <v>3510</v>
      </c>
      <c r="E573" s="3" t="s">
        <v>3510</v>
      </c>
      <c r="F573" s="1" t="s">
        <v>3382</v>
      </c>
      <c r="G573" s="1">
        <v>0</v>
      </c>
      <c r="H573" s="1" t="s">
        <v>27474</v>
      </c>
      <c r="I573" s="1">
        <v>0</v>
      </c>
      <c r="J573" s="1" t="s">
        <v>27474</v>
      </c>
      <c r="K573" s="1">
        <f t="shared" si="32"/>
        <v>0</v>
      </c>
      <c r="L573" s="2">
        <f>SUMIFS('Basin Total Well Counts'!B:B,'Basin Total Well Counts'!A:A,F573)</f>
        <v>0</v>
      </c>
      <c r="M573" s="4">
        <f t="shared" si="33"/>
        <v>0</v>
      </c>
      <c r="N573" s="2">
        <f>SUMIF('Basin Emissions'!A:A,F573,'Basin Emissions'!B:B)</f>
        <v>1301.0276681999999</v>
      </c>
      <c r="O573" s="8">
        <f t="shared" si="34"/>
        <v>0</v>
      </c>
      <c r="P573" s="7">
        <f>SUMIF('Tool Pneumatics CH4 VOC BTEX'!B:B,A573,'Tool Pneumatics CH4 VOC BTEX'!F:F)</f>
        <v>3.5899999141693102</v>
      </c>
      <c r="Q573" s="14">
        <f t="shared" si="35"/>
        <v>0</v>
      </c>
      <c r="R573" s="16">
        <f>SUMIF('Tool Pneumatics CH4 VOC BTEX'!B:B,A573,'Tool Pneumatics CH4 VOC BTEX'!H:H)*Q573</f>
        <v>0</v>
      </c>
      <c r="S573" s="16">
        <f>SUMIF('Tool Pneumatics CH4 VOC BTEX'!B:B,A573,'Tool Pneumatics CH4 VOC BTEX'!J:J)*Q573</f>
        <v>0</v>
      </c>
      <c r="T573" s="16">
        <f>SUMIF('Tool Pneumatics CH4 VOC BTEX'!B:B,A573,'Tool Pneumatics CH4 VOC BTEX'!L:L)*Q573</f>
        <v>0</v>
      </c>
      <c r="U573" s="16">
        <f>SUMIF('Tool Pneumatics CH4 VOC BTEX'!B:B,A573,'Tool Pneumatics CH4 VOC BTEX'!N:N)*Q573</f>
        <v>0</v>
      </c>
    </row>
    <row r="574" spans="1:21" x14ac:dyDescent="0.25">
      <c r="A574" s="1" t="s">
        <v>3406</v>
      </c>
      <c r="B574" s="1" t="s">
        <v>1500</v>
      </c>
      <c r="C574" s="1" t="s">
        <v>2872</v>
      </c>
      <c r="D574" s="3" t="s">
        <v>996</v>
      </c>
      <c r="E574" s="3" t="s">
        <v>996</v>
      </c>
      <c r="F574" s="1" t="s">
        <v>3382</v>
      </c>
      <c r="G574" s="1">
        <v>0</v>
      </c>
      <c r="H574" s="1" t="s">
        <v>27474</v>
      </c>
      <c r="I574" s="1">
        <v>0</v>
      </c>
      <c r="J574" s="1" t="s">
        <v>27474</v>
      </c>
      <c r="K574" s="1">
        <f t="shared" si="32"/>
        <v>0</v>
      </c>
      <c r="L574" s="2">
        <f>SUMIFS('Basin Total Well Counts'!B:B,'Basin Total Well Counts'!A:A,F574)</f>
        <v>0</v>
      </c>
      <c r="M574" s="4">
        <f t="shared" si="33"/>
        <v>0</v>
      </c>
      <c r="N574" s="2">
        <f>SUMIF('Basin Emissions'!A:A,F574,'Basin Emissions'!B:B)</f>
        <v>1301.0276681999999</v>
      </c>
      <c r="O574" s="8">
        <f t="shared" si="34"/>
        <v>0</v>
      </c>
      <c r="P574" s="7">
        <f>SUMIF('Tool Pneumatics CH4 VOC BTEX'!B:B,A574,'Tool Pneumatics CH4 VOC BTEX'!F:F)</f>
        <v>3.5899999141693102</v>
      </c>
      <c r="Q574" s="14">
        <f t="shared" si="35"/>
        <v>0</v>
      </c>
      <c r="R574" s="16">
        <f>SUMIF('Tool Pneumatics CH4 VOC BTEX'!B:B,A574,'Tool Pneumatics CH4 VOC BTEX'!H:H)*Q574</f>
        <v>0</v>
      </c>
      <c r="S574" s="16">
        <f>SUMIF('Tool Pneumatics CH4 VOC BTEX'!B:B,A574,'Tool Pneumatics CH4 VOC BTEX'!J:J)*Q574</f>
        <v>0</v>
      </c>
      <c r="T574" s="16">
        <f>SUMIF('Tool Pneumatics CH4 VOC BTEX'!B:B,A574,'Tool Pneumatics CH4 VOC BTEX'!L:L)*Q574</f>
        <v>0</v>
      </c>
      <c r="U574" s="16">
        <f>SUMIF('Tool Pneumatics CH4 VOC BTEX'!B:B,A574,'Tool Pneumatics CH4 VOC BTEX'!N:N)*Q574</f>
        <v>0</v>
      </c>
    </row>
    <row r="575" spans="1:21" x14ac:dyDescent="0.25">
      <c r="A575" s="1" t="s">
        <v>3407</v>
      </c>
      <c r="B575" s="1" t="s">
        <v>1500</v>
      </c>
      <c r="C575" s="1" t="s">
        <v>863</v>
      </c>
      <c r="D575" s="3" t="s">
        <v>3504</v>
      </c>
      <c r="E575" s="3" t="s">
        <v>3504</v>
      </c>
      <c r="F575" s="1" t="s">
        <v>3382</v>
      </c>
      <c r="G575" s="1">
        <v>0</v>
      </c>
      <c r="H575" s="1" t="s">
        <v>27474</v>
      </c>
      <c r="I575" s="1">
        <v>0</v>
      </c>
      <c r="J575" s="1" t="s">
        <v>27474</v>
      </c>
      <c r="K575" s="1">
        <f t="shared" si="32"/>
        <v>0</v>
      </c>
      <c r="L575" s="2">
        <f>SUMIFS('Basin Total Well Counts'!B:B,'Basin Total Well Counts'!A:A,F575)</f>
        <v>0</v>
      </c>
      <c r="M575" s="4">
        <f t="shared" si="33"/>
        <v>0</v>
      </c>
      <c r="N575" s="2">
        <f>SUMIF('Basin Emissions'!A:A,F575,'Basin Emissions'!B:B)</f>
        <v>1301.0276681999999</v>
      </c>
      <c r="O575" s="8">
        <f t="shared" si="34"/>
        <v>0</v>
      </c>
      <c r="P575" s="7">
        <f>SUMIF('Tool Pneumatics CH4 VOC BTEX'!B:B,A575,'Tool Pneumatics CH4 VOC BTEX'!F:F)</f>
        <v>3.5899999141693102</v>
      </c>
      <c r="Q575" s="14">
        <f t="shared" si="35"/>
        <v>0</v>
      </c>
      <c r="R575" s="16">
        <f>SUMIF('Tool Pneumatics CH4 VOC BTEX'!B:B,A575,'Tool Pneumatics CH4 VOC BTEX'!H:H)*Q575</f>
        <v>0</v>
      </c>
      <c r="S575" s="16">
        <f>SUMIF('Tool Pneumatics CH4 VOC BTEX'!B:B,A575,'Tool Pneumatics CH4 VOC BTEX'!J:J)*Q575</f>
        <v>0</v>
      </c>
      <c r="T575" s="16">
        <f>SUMIF('Tool Pneumatics CH4 VOC BTEX'!B:B,A575,'Tool Pneumatics CH4 VOC BTEX'!L:L)*Q575</f>
        <v>0</v>
      </c>
      <c r="U575" s="16">
        <f>SUMIF('Tool Pneumatics CH4 VOC BTEX'!B:B,A575,'Tool Pneumatics CH4 VOC BTEX'!N:N)*Q575</f>
        <v>0</v>
      </c>
    </row>
    <row r="576" spans="1:21" x14ac:dyDescent="0.25">
      <c r="A576" s="1" t="s">
        <v>3408</v>
      </c>
      <c r="B576" s="1" t="s">
        <v>1500</v>
      </c>
      <c r="C576" s="1" t="s">
        <v>1591</v>
      </c>
      <c r="D576" s="3" t="s">
        <v>996</v>
      </c>
      <c r="E576" s="3" t="s">
        <v>996</v>
      </c>
      <c r="F576" s="1" t="s">
        <v>3382</v>
      </c>
      <c r="G576" s="1">
        <v>0</v>
      </c>
      <c r="H576" s="1" t="s">
        <v>27474</v>
      </c>
      <c r="I576" s="1">
        <v>0</v>
      </c>
      <c r="J576" s="1" t="s">
        <v>27474</v>
      </c>
      <c r="K576" s="1">
        <f t="shared" si="32"/>
        <v>0</v>
      </c>
      <c r="L576" s="2">
        <f>SUMIFS('Basin Total Well Counts'!B:B,'Basin Total Well Counts'!A:A,F576)</f>
        <v>0</v>
      </c>
      <c r="M576" s="4">
        <f t="shared" si="33"/>
        <v>0</v>
      </c>
      <c r="N576" s="2">
        <f>SUMIF('Basin Emissions'!A:A,F576,'Basin Emissions'!B:B)</f>
        <v>1301.0276681999999</v>
      </c>
      <c r="O576" s="8">
        <f t="shared" si="34"/>
        <v>0</v>
      </c>
      <c r="P576" s="7">
        <f>SUMIF('Tool Pneumatics CH4 VOC BTEX'!B:B,A576,'Tool Pneumatics CH4 VOC BTEX'!F:F)</f>
        <v>3.5899999141693102</v>
      </c>
      <c r="Q576" s="14">
        <f t="shared" si="35"/>
        <v>0</v>
      </c>
      <c r="R576" s="16">
        <f>SUMIF('Tool Pneumatics CH4 VOC BTEX'!B:B,A576,'Tool Pneumatics CH4 VOC BTEX'!H:H)*Q576</f>
        <v>0</v>
      </c>
      <c r="S576" s="16">
        <f>SUMIF('Tool Pneumatics CH4 VOC BTEX'!B:B,A576,'Tool Pneumatics CH4 VOC BTEX'!J:J)*Q576</f>
        <v>0</v>
      </c>
      <c r="T576" s="16">
        <f>SUMIF('Tool Pneumatics CH4 VOC BTEX'!B:B,A576,'Tool Pneumatics CH4 VOC BTEX'!L:L)*Q576</f>
        <v>0</v>
      </c>
      <c r="U576" s="16">
        <f>SUMIF('Tool Pneumatics CH4 VOC BTEX'!B:B,A576,'Tool Pneumatics CH4 VOC BTEX'!N:N)*Q576</f>
        <v>0</v>
      </c>
    </row>
    <row r="577" spans="1:21" x14ac:dyDescent="0.25">
      <c r="A577" s="1" t="s">
        <v>3409</v>
      </c>
      <c r="B577" s="1" t="s">
        <v>1500</v>
      </c>
      <c r="C577" s="1" t="s">
        <v>1496</v>
      </c>
      <c r="D577" s="3" t="s">
        <v>996</v>
      </c>
      <c r="E577" s="3" t="s">
        <v>996</v>
      </c>
      <c r="F577" s="1" t="s">
        <v>3382</v>
      </c>
      <c r="G577" s="1">
        <v>0</v>
      </c>
      <c r="H577" s="1" t="s">
        <v>27474</v>
      </c>
      <c r="I577" s="1">
        <v>0</v>
      </c>
      <c r="J577" s="1" t="s">
        <v>27474</v>
      </c>
      <c r="K577" s="1">
        <f t="shared" si="32"/>
        <v>0</v>
      </c>
      <c r="L577" s="2">
        <f>SUMIFS('Basin Total Well Counts'!B:B,'Basin Total Well Counts'!A:A,F577)</f>
        <v>0</v>
      </c>
      <c r="M577" s="4">
        <f t="shared" si="33"/>
        <v>0</v>
      </c>
      <c r="N577" s="2">
        <f>SUMIF('Basin Emissions'!A:A,F577,'Basin Emissions'!B:B)</f>
        <v>1301.0276681999999</v>
      </c>
      <c r="O577" s="8">
        <f t="shared" si="34"/>
        <v>0</v>
      </c>
      <c r="P577" s="7">
        <f>SUMIF('Tool Pneumatics CH4 VOC BTEX'!B:B,A577,'Tool Pneumatics CH4 VOC BTEX'!F:F)</f>
        <v>3.5899999141693102</v>
      </c>
      <c r="Q577" s="14">
        <f t="shared" si="35"/>
        <v>0</v>
      </c>
      <c r="R577" s="16">
        <f>SUMIF('Tool Pneumatics CH4 VOC BTEX'!B:B,A577,'Tool Pneumatics CH4 VOC BTEX'!H:H)*Q577</f>
        <v>0</v>
      </c>
      <c r="S577" s="16">
        <f>SUMIF('Tool Pneumatics CH4 VOC BTEX'!B:B,A577,'Tool Pneumatics CH4 VOC BTEX'!J:J)*Q577</f>
        <v>0</v>
      </c>
      <c r="T577" s="16">
        <f>SUMIF('Tool Pneumatics CH4 VOC BTEX'!B:B,A577,'Tool Pneumatics CH4 VOC BTEX'!L:L)*Q577</f>
        <v>0</v>
      </c>
      <c r="U577" s="16">
        <f>SUMIF('Tool Pneumatics CH4 VOC BTEX'!B:B,A577,'Tool Pneumatics CH4 VOC BTEX'!N:N)*Q577</f>
        <v>0</v>
      </c>
    </row>
    <row r="578" spans="1:21" x14ac:dyDescent="0.25">
      <c r="A578" s="1" t="s">
        <v>3410</v>
      </c>
      <c r="B578" s="1" t="s">
        <v>1500</v>
      </c>
      <c r="C578" s="1" t="s">
        <v>3411</v>
      </c>
      <c r="D578" s="3" t="s">
        <v>996</v>
      </c>
      <c r="E578" s="3" t="s">
        <v>996</v>
      </c>
      <c r="F578" s="1" t="s">
        <v>3382</v>
      </c>
      <c r="G578" s="1">
        <v>0</v>
      </c>
      <c r="H578" s="1" t="s">
        <v>27474</v>
      </c>
      <c r="I578" s="1">
        <v>0</v>
      </c>
      <c r="J578" s="1" t="s">
        <v>27474</v>
      </c>
      <c r="K578" s="1">
        <f t="shared" ref="K578:K641" si="36">+I578+G578</f>
        <v>0</v>
      </c>
      <c r="L578" s="2">
        <f>SUMIFS('Basin Total Well Counts'!B:B,'Basin Total Well Counts'!A:A,F578)</f>
        <v>0</v>
      </c>
      <c r="M578" s="4">
        <f t="shared" ref="M578:M641" si="37">IFERROR(+K578/L578,0)</f>
        <v>0</v>
      </c>
      <c r="N578" s="2">
        <f>SUMIF('Basin Emissions'!A:A,F578,'Basin Emissions'!B:B)</f>
        <v>1301.0276681999999</v>
      </c>
      <c r="O578" s="8">
        <f t="shared" ref="O578:O641" si="38">+N578*M578</f>
        <v>0</v>
      </c>
      <c r="P578" s="7">
        <f>SUMIF('Tool Pneumatics CH4 VOC BTEX'!B:B,A578,'Tool Pneumatics CH4 VOC BTEX'!F:F)</f>
        <v>3.5899999141693102</v>
      </c>
      <c r="Q578" s="14">
        <f t="shared" ref="Q578:Q641" si="39">IFERROR(O578/P578,0)*(2204.6/2000)</f>
        <v>0</v>
      </c>
      <c r="R578" s="16">
        <f>SUMIF('Tool Pneumatics CH4 VOC BTEX'!B:B,A578,'Tool Pneumatics CH4 VOC BTEX'!H:H)*Q578</f>
        <v>0</v>
      </c>
      <c r="S578" s="16">
        <f>SUMIF('Tool Pneumatics CH4 VOC BTEX'!B:B,A578,'Tool Pneumatics CH4 VOC BTEX'!J:J)*Q578</f>
        <v>0</v>
      </c>
      <c r="T578" s="16">
        <f>SUMIF('Tool Pneumatics CH4 VOC BTEX'!B:B,A578,'Tool Pneumatics CH4 VOC BTEX'!L:L)*Q578</f>
        <v>0</v>
      </c>
      <c r="U578" s="16">
        <f>SUMIF('Tool Pneumatics CH4 VOC BTEX'!B:B,A578,'Tool Pneumatics CH4 VOC BTEX'!N:N)*Q578</f>
        <v>0</v>
      </c>
    </row>
    <row r="579" spans="1:21" x14ac:dyDescent="0.25">
      <c r="A579" s="1" t="s">
        <v>3412</v>
      </c>
      <c r="B579" s="1" t="s">
        <v>1500</v>
      </c>
      <c r="C579" s="1" t="s">
        <v>1746</v>
      </c>
      <c r="D579" s="3" t="s">
        <v>3496</v>
      </c>
      <c r="E579" s="3" t="s">
        <v>3496</v>
      </c>
      <c r="F579" s="1" t="s">
        <v>3382</v>
      </c>
      <c r="G579" s="1">
        <v>0</v>
      </c>
      <c r="H579" s="1" t="s">
        <v>27474</v>
      </c>
      <c r="I579" s="1">
        <v>0</v>
      </c>
      <c r="J579" s="1" t="s">
        <v>27474</v>
      </c>
      <c r="K579" s="1">
        <f t="shared" si="36"/>
        <v>0</v>
      </c>
      <c r="L579" s="2">
        <f>SUMIFS('Basin Total Well Counts'!B:B,'Basin Total Well Counts'!A:A,F579)</f>
        <v>0</v>
      </c>
      <c r="M579" s="4">
        <f t="shared" si="37"/>
        <v>0</v>
      </c>
      <c r="N579" s="2">
        <f>SUMIF('Basin Emissions'!A:A,F579,'Basin Emissions'!B:B)</f>
        <v>1301.0276681999999</v>
      </c>
      <c r="O579" s="8">
        <f t="shared" si="38"/>
        <v>0</v>
      </c>
      <c r="P579" s="7">
        <f>SUMIF('Tool Pneumatics CH4 VOC BTEX'!B:B,A579,'Tool Pneumatics CH4 VOC BTEX'!F:F)</f>
        <v>3.5899999141693102</v>
      </c>
      <c r="Q579" s="14">
        <f t="shared" si="39"/>
        <v>0</v>
      </c>
      <c r="R579" s="16">
        <f>SUMIF('Tool Pneumatics CH4 VOC BTEX'!B:B,A579,'Tool Pneumatics CH4 VOC BTEX'!H:H)*Q579</f>
        <v>0</v>
      </c>
      <c r="S579" s="16">
        <f>SUMIF('Tool Pneumatics CH4 VOC BTEX'!B:B,A579,'Tool Pneumatics CH4 VOC BTEX'!J:J)*Q579</f>
        <v>0</v>
      </c>
      <c r="T579" s="16">
        <f>SUMIF('Tool Pneumatics CH4 VOC BTEX'!B:B,A579,'Tool Pneumatics CH4 VOC BTEX'!L:L)*Q579</f>
        <v>0</v>
      </c>
      <c r="U579" s="16">
        <f>SUMIF('Tool Pneumatics CH4 VOC BTEX'!B:B,A579,'Tool Pneumatics CH4 VOC BTEX'!N:N)*Q579</f>
        <v>0</v>
      </c>
    </row>
    <row r="580" spans="1:21" x14ac:dyDescent="0.25">
      <c r="A580" s="1" t="s">
        <v>3413</v>
      </c>
      <c r="B580" s="1" t="s">
        <v>1500</v>
      </c>
      <c r="C580" s="1" t="s">
        <v>1125</v>
      </c>
      <c r="D580" s="3" t="s">
        <v>996</v>
      </c>
      <c r="E580" s="3" t="s">
        <v>996</v>
      </c>
      <c r="F580" s="1" t="s">
        <v>3382</v>
      </c>
      <c r="G580" s="1">
        <v>0</v>
      </c>
      <c r="H580" s="1" t="s">
        <v>27474</v>
      </c>
      <c r="I580" s="1">
        <v>0</v>
      </c>
      <c r="J580" s="1" t="s">
        <v>27474</v>
      </c>
      <c r="K580" s="1">
        <f t="shared" si="36"/>
        <v>0</v>
      </c>
      <c r="L580" s="2">
        <f>SUMIFS('Basin Total Well Counts'!B:B,'Basin Total Well Counts'!A:A,F580)</f>
        <v>0</v>
      </c>
      <c r="M580" s="4">
        <f t="shared" si="37"/>
        <v>0</v>
      </c>
      <c r="N580" s="2">
        <f>SUMIF('Basin Emissions'!A:A,F580,'Basin Emissions'!B:B)</f>
        <v>1301.0276681999999</v>
      </c>
      <c r="O580" s="8">
        <f t="shared" si="38"/>
        <v>0</v>
      </c>
      <c r="P580" s="7">
        <f>SUMIF('Tool Pneumatics CH4 VOC BTEX'!B:B,A580,'Tool Pneumatics CH4 VOC BTEX'!F:F)</f>
        <v>3.5899999141693102</v>
      </c>
      <c r="Q580" s="14">
        <f t="shared" si="39"/>
        <v>0</v>
      </c>
      <c r="R580" s="16">
        <f>SUMIF('Tool Pneumatics CH4 VOC BTEX'!B:B,A580,'Tool Pneumatics CH4 VOC BTEX'!H:H)*Q580</f>
        <v>0</v>
      </c>
      <c r="S580" s="16">
        <f>SUMIF('Tool Pneumatics CH4 VOC BTEX'!B:B,A580,'Tool Pneumatics CH4 VOC BTEX'!J:J)*Q580</f>
        <v>0</v>
      </c>
      <c r="T580" s="16">
        <f>SUMIF('Tool Pneumatics CH4 VOC BTEX'!B:B,A580,'Tool Pneumatics CH4 VOC BTEX'!L:L)*Q580</f>
        <v>0</v>
      </c>
      <c r="U580" s="16">
        <f>SUMIF('Tool Pneumatics CH4 VOC BTEX'!B:B,A580,'Tool Pneumatics CH4 VOC BTEX'!N:N)*Q580</f>
        <v>0</v>
      </c>
    </row>
    <row r="581" spans="1:21" x14ac:dyDescent="0.25">
      <c r="A581" s="1" t="s">
        <v>3414</v>
      </c>
      <c r="B581" s="1" t="s">
        <v>1500</v>
      </c>
      <c r="C581" s="1" t="s">
        <v>1720</v>
      </c>
      <c r="D581" s="3" t="s">
        <v>3501</v>
      </c>
      <c r="E581" s="3" t="s">
        <v>3501</v>
      </c>
      <c r="F581" s="1" t="s">
        <v>3382</v>
      </c>
      <c r="G581" s="1">
        <v>0</v>
      </c>
      <c r="H581" s="1" t="s">
        <v>27474</v>
      </c>
      <c r="I581" s="1">
        <v>0</v>
      </c>
      <c r="J581" s="1" t="s">
        <v>27474</v>
      </c>
      <c r="K581" s="1">
        <f t="shared" si="36"/>
        <v>0</v>
      </c>
      <c r="L581" s="2">
        <f>SUMIFS('Basin Total Well Counts'!B:B,'Basin Total Well Counts'!A:A,F581)</f>
        <v>0</v>
      </c>
      <c r="M581" s="4">
        <f t="shared" si="37"/>
        <v>0</v>
      </c>
      <c r="N581" s="2">
        <f>SUMIF('Basin Emissions'!A:A,F581,'Basin Emissions'!B:B)</f>
        <v>1301.0276681999999</v>
      </c>
      <c r="O581" s="8">
        <f t="shared" si="38"/>
        <v>0</v>
      </c>
      <c r="P581" s="7">
        <f>SUMIF('Tool Pneumatics CH4 VOC BTEX'!B:B,A581,'Tool Pneumatics CH4 VOC BTEX'!F:F)</f>
        <v>3.5899999141693102</v>
      </c>
      <c r="Q581" s="14">
        <f t="shared" si="39"/>
        <v>0</v>
      </c>
      <c r="R581" s="16">
        <f>SUMIF('Tool Pneumatics CH4 VOC BTEX'!B:B,A581,'Tool Pneumatics CH4 VOC BTEX'!H:H)*Q581</f>
        <v>0</v>
      </c>
      <c r="S581" s="16">
        <f>SUMIF('Tool Pneumatics CH4 VOC BTEX'!B:B,A581,'Tool Pneumatics CH4 VOC BTEX'!J:J)*Q581</f>
        <v>0</v>
      </c>
      <c r="T581" s="16">
        <f>SUMIF('Tool Pneumatics CH4 VOC BTEX'!B:B,A581,'Tool Pneumatics CH4 VOC BTEX'!L:L)*Q581</f>
        <v>0</v>
      </c>
      <c r="U581" s="16">
        <f>SUMIF('Tool Pneumatics CH4 VOC BTEX'!B:B,A581,'Tool Pneumatics CH4 VOC BTEX'!N:N)*Q581</f>
        <v>0</v>
      </c>
    </row>
    <row r="582" spans="1:21" x14ac:dyDescent="0.25">
      <c r="A582" s="1" t="s">
        <v>3415</v>
      </c>
      <c r="B582" s="1" t="s">
        <v>1500</v>
      </c>
      <c r="C582" s="1" t="s">
        <v>1969</v>
      </c>
      <c r="D582" s="3" t="s">
        <v>3501</v>
      </c>
      <c r="E582" s="3" t="s">
        <v>3501</v>
      </c>
      <c r="F582" s="1" t="s">
        <v>3382</v>
      </c>
      <c r="G582" s="1">
        <v>0</v>
      </c>
      <c r="H582" s="1" t="s">
        <v>27474</v>
      </c>
      <c r="I582" s="1">
        <v>0</v>
      </c>
      <c r="J582" s="1" t="s">
        <v>27474</v>
      </c>
      <c r="K582" s="1">
        <f t="shared" si="36"/>
        <v>0</v>
      </c>
      <c r="L582" s="2">
        <f>SUMIFS('Basin Total Well Counts'!B:B,'Basin Total Well Counts'!A:A,F582)</f>
        <v>0</v>
      </c>
      <c r="M582" s="4">
        <f t="shared" si="37"/>
        <v>0</v>
      </c>
      <c r="N582" s="2">
        <f>SUMIF('Basin Emissions'!A:A,F582,'Basin Emissions'!B:B)</f>
        <v>1301.0276681999999</v>
      </c>
      <c r="O582" s="8">
        <f t="shared" si="38"/>
        <v>0</v>
      </c>
      <c r="P582" s="7">
        <f>SUMIF('Tool Pneumatics CH4 VOC BTEX'!B:B,A582,'Tool Pneumatics CH4 VOC BTEX'!F:F)</f>
        <v>3.5899999141693102</v>
      </c>
      <c r="Q582" s="14">
        <f t="shared" si="39"/>
        <v>0</v>
      </c>
      <c r="R582" s="16">
        <f>SUMIF('Tool Pneumatics CH4 VOC BTEX'!B:B,A582,'Tool Pneumatics CH4 VOC BTEX'!H:H)*Q582</f>
        <v>0</v>
      </c>
      <c r="S582" s="16">
        <f>SUMIF('Tool Pneumatics CH4 VOC BTEX'!B:B,A582,'Tool Pneumatics CH4 VOC BTEX'!J:J)*Q582</f>
        <v>0</v>
      </c>
      <c r="T582" s="16">
        <f>SUMIF('Tool Pneumatics CH4 VOC BTEX'!B:B,A582,'Tool Pneumatics CH4 VOC BTEX'!L:L)*Q582</f>
        <v>0</v>
      </c>
      <c r="U582" s="16">
        <f>SUMIF('Tool Pneumatics CH4 VOC BTEX'!B:B,A582,'Tool Pneumatics CH4 VOC BTEX'!N:N)*Q582</f>
        <v>0</v>
      </c>
    </row>
    <row r="583" spans="1:21" x14ac:dyDescent="0.25">
      <c r="A583" s="1" t="s">
        <v>3416</v>
      </c>
      <c r="B583" s="1" t="s">
        <v>1500</v>
      </c>
      <c r="C583" s="1" t="s">
        <v>2054</v>
      </c>
      <c r="D583" s="3" t="s">
        <v>996</v>
      </c>
      <c r="E583" s="3" t="s">
        <v>996</v>
      </c>
      <c r="F583" s="1" t="s">
        <v>3382</v>
      </c>
      <c r="G583" s="1">
        <v>0</v>
      </c>
      <c r="H583" s="1" t="s">
        <v>27474</v>
      </c>
      <c r="I583" s="1">
        <v>0</v>
      </c>
      <c r="J583" s="1" t="s">
        <v>27474</v>
      </c>
      <c r="K583" s="1">
        <f t="shared" si="36"/>
        <v>0</v>
      </c>
      <c r="L583" s="2">
        <f>SUMIFS('Basin Total Well Counts'!B:B,'Basin Total Well Counts'!A:A,F583)</f>
        <v>0</v>
      </c>
      <c r="M583" s="4">
        <f t="shared" si="37"/>
        <v>0</v>
      </c>
      <c r="N583" s="2">
        <f>SUMIF('Basin Emissions'!A:A,F583,'Basin Emissions'!B:B)</f>
        <v>1301.0276681999999</v>
      </c>
      <c r="O583" s="8">
        <f t="shared" si="38"/>
        <v>0</v>
      </c>
      <c r="P583" s="7">
        <f>SUMIF('Tool Pneumatics CH4 VOC BTEX'!B:B,A583,'Tool Pneumatics CH4 VOC BTEX'!F:F)</f>
        <v>3.5899999141693102</v>
      </c>
      <c r="Q583" s="14">
        <f t="shared" si="39"/>
        <v>0</v>
      </c>
      <c r="R583" s="16">
        <f>SUMIF('Tool Pneumatics CH4 VOC BTEX'!B:B,A583,'Tool Pneumatics CH4 VOC BTEX'!H:H)*Q583</f>
        <v>0</v>
      </c>
      <c r="S583" s="16">
        <f>SUMIF('Tool Pneumatics CH4 VOC BTEX'!B:B,A583,'Tool Pneumatics CH4 VOC BTEX'!J:J)*Q583</f>
        <v>0</v>
      </c>
      <c r="T583" s="16">
        <f>SUMIF('Tool Pneumatics CH4 VOC BTEX'!B:B,A583,'Tool Pneumatics CH4 VOC BTEX'!L:L)*Q583</f>
        <v>0</v>
      </c>
      <c r="U583" s="16">
        <f>SUMIF('Tool Pneumatics CH4 VOC BTEX'!B:B,A583,'Tool Pneumatics CH4 VOC BTEX'!N:N)*Q583</f>
        <v>0</v>
      </c>
    </row>
    <row r="584" spans="1:21" x14ac:dyDescent="0.25">
      <c r="A584" s="1" t="s">
        <v>3417</v>
      </c>
      <c r="B584" s="1" t="s">
        <v>1500</v>
      </c>
      <c r="C584" s="1" t="s">
        <v>3418</v>
      </c>
      <c r="D584" s="3" t="s">
        <v>996</v>
      </c>
      <c r="E584" s="3" t="s">
        <v>996</v>
      </c>
      <c r="F584" s="1" t="s">
        <v>3382</v>
      </c>
      <c r="G584" s="1">
        <v>0</v>
      </c>
      <c r="H584" s="1" t="s">
        <v>27474</v>
      </c>
      <c r="I584" s="1">
        <v>0</v>
      </c>
      <c r="J584" s="1" t="s">
        <v>27474</v>
      </c>
      <c r="K584" s="1">
        <f t="shared" si="36"/>
        <v>0</v>
      </c>
      <c r="L584" s="2">
        <f>SUMIFS('Basin Total Well Counts'!B:B,'Basin Total Well Counts'!A:A,F584)</f>
        <v>0</v>
      </c>
      <c r="M584" s="4">
        <f t="shared" si="37"/>
        <v>0</v>
      </c>
      <c r="N584" s="2">
        <f>SUMIF('Basin Emissions'!A:A,F584,'Basin Emissions'!B:B)</f>
        <v>1301.0276681999999</v>
      </c>
      <c r="O584" s="8">
        <f t="shared" si="38"/>
        <v>0</v>
      </c>
      <c r="P584" s="7">
        <f>SUMIF('Tool Pneumatics CH4 VOC BTEX'!B:B,A584,'Tool Pneumatics CH4 VOC BTEX'!F:F)</f>
        <v>3.5899999141693102</v>
      </c>
      <c r="Q584" s="14">
        <f t="shared" si="39"/>
        <v>0</v>
      </c>
      <c r="R584" s="16">
        <f>SUMIF('Tool Pneumatics CH4 VOC BTEX'!B:B,A584,'Tool Pneumatics CH4 VOC BTEX'!H:H)*Q584</f>
        <v>0</v>
      </c>
      <c r="S584" s="16">
        <f>SUMIF('Tool Pneumatics CH4 VOC BTEX'!B:B,A584,'Tool Pneumatics CH4 VOC BTEX'!J:J)*Q584</f>
        <v>0</v>
      </c>
      <c r="T584" s="16">
        <f>SUMIF('Tool Pneumatics CH4 VOC BTEX'!B:B,A584,'Tool Pneumatics CH4 VOC BTEX'!L:L)*Q584</f>
        <v>0</v>
      </c>
      <c r="U584" s="16">
        <f>SUMIF('Tool Pneumatics CH4 VOC BTEX'!B:B,A584,'Tool Pneumatics CH4 VOC BTEX'!N:N)*Q584</f>
        <v>0</v>
      </c>
    </row>
    <row r="585" spans="1:21" x14ac:dyDescent="0.25">
      <c r="A585" s="1" t="s">
        <v>3419</v>
      </c>
      <c r="B585" s="1" t="s">
        <v>1500</v>
      </c>
      <c r="C585" s="1" t="s">
        <v>1834</v>
      </c>
      <c r="D585" s="3" t="s">
        <v>3378</v>
      </c>
      <c r="E585" s="3" t="s">
        <v>3378</v>
      </c>
      <c r="F585" s="1" t="s">
        <v>3382</v>
      </c>
      <c r="G585" s="1">
        <v>0</v>
      </c>
      <c r="H585" s="1" t="s">
        <v>27474</v>
      </c>
      <c r="I585" s="1">
        <v>0</v>
      </c>
      <c r="J585" s="1" t="s">
        <v>27474</v>
      </c>
      <c r="K585" s="1">
        <f t="shared" si="36"/>
        <v>0</v>
      </c>
      <c r="L585" s="2">
        <f>SUMIFS('Basin Total Well Counts'!B:B,'Basin Total Well Counts'!A:A,F585)</f>
        <v>0</v>
      </c>
      <c r="M585" s="4">
        <f t="shared" si="37"/>
        <v>0</v>
      </c>
      <c r="N585" s="2">
        <f>SUMIF('Basin Emissions'!A:A,F585,'Basin Emissions'!B:B)</f>
        <v>1301.0276681999999</v>
      </c>
      <c r="O585" s="8">
        <f t="shared" si="38"/>
        <v>0</v>
      </c>
      <c r="P585" s="7">
        <f>SUMIF('Tool Pneumatics CH4 VOC BTEX'!B:B,A585,'Tool Pneumatics CH4 VOC BTEX'!F:F)</f>
        <v>3.5899999141693102</v>
      </c>
      <c r="Q585" s="14">
        <f t="shared" si="39"/>
        <v>0</v>
      </c>
      <c r="R585" s="16">
        <f>SUMIF('Tool Pneumatics CH4 VOC BTEX'!B:B,A585,'Tool Pneumatics CH4 VOC BTEX'!H:H)*Q585</f>
        <v>0</v>
      </c>
      <c r="S585" s="16">
        <f>SUMIF('Tool Pneumatics CH4 VOC BTEX'!B:B,A585,'Tool Pneumatics CH4 VOC BTEX'!J:J)*Q585</f>
        <v>0</v>
      </c>
      <c r="T585" s="16">
        <f>SUMIF('Tool Pneumatics CH4 VOC BTEX'!B:B,A585,'Tool Pneumatics CH4 VOC BTEX'!L:L)*Q585</f>
        <v>0</v>
      </c>
      <c r="U585" s="16">
        <f>SUMIF('Tool Pneumatics CH4 VOC BTEX'!B:B,A585,'Tool Pneumatics CH4 VOC BTEX'!N:N)*Q585</f>
        <v>0</v>
      </c>
    </row>
    <row r="586" spans="1:21" x14ac:dyDescent="0.25">
      <c r="A586" s="1" t="s">
        <v>3420</v>
      </c>
      <c r="B586" s="1" t="s">
        <v>1500</v>
      </c>
      <c r="C586" s="1" t="s">
        <v>2014</v>
      </c>
      <c r="D586" s="3" t="s">
        <v>3378</v>
      </c>
      <c r="E586" s="3" t="s">
        <v>3378</v>
      </c>
      <c r="F586" s="1" t="s">
        <v>3382</v>
      </c>
      <c r="G586" s="1">
        <v>0</v>
      </c>
      <c r="H586" s="1" t="s">
        <v>27474</v>
      </c>
      <c r="I586" s="1">
        <v>0</v>
      </c>
      <c r="J586" s="1" t="s">
        <v>27474</v>
      </c>
      <c r="K586" s="1">
        <f t="shared" si="36"/>
        <v>0</v>
      </c>
      <c r="L586" s="2">
        <f>SUMIFS('Basin Total Well Counts'!B:B,'Basin Total Well Counts'!A:A,F586)</f>
        <v>0</v>
      </c>
      <c r="M586" s="4">
        <f t="shared" si="37"/>
        <v>0</v>
      </c>
      <c r="N586" s="2">
        <f>SUMIF('Basin Emissions'!A:A,F586,'Basin Emissions'!B:B)</f>
        <v>1301.0276681999999</v>
      </c>
      <c r="O586" s="8">
        <f t="shared" si="38"/>
        <v>0</v>
      </c>
      <c r="P586" s="7">
        <f>SUMIF('Tool Pneumatics CH4 VOC BTEX'!B:B,A586,'Tool Pneumatics CH4 VOC BTEX'!F:F)</f>
        <v>3.5899999141693102</v>
      </c>
      <c r="Q586" s="14">
        <f t="shared" si="39"/>
        <v>0</v>
      </c>
      <c r="R586" s="16">
        <f>SUMIF('Tool Pneumatics CH4 VOC BTEX'!B:B,A586,'Tool Pneumatics CH4 VOC BTEX'!H:H)*Q586</f>
        <v>0</v>
      </c>
      <c r="S586" s="16">
        <f>SUMIF('Tool Pneumatics CH4 VOC BTEX'!B:B,A586,'Tool Pneumatics CH4 VOC BTEX'!J:J)*Q586</f>
        <v>0</v>
      </c>
      <c r="T586" s="16">
        <f>SUMIF('Tool Pneumatics CH4 VOC BTEX'!B:B,A586,'Tool Pneumatics CH4 VOC BTEX'!L:L)*Q586</f>
        <v>0</v>
      </c>
      <c r="U586" s="16">
        <f>SUMIF('Tool Pneumatics CH4 VOC BTEX'!B:B,A586,'Tool Pneumatics CH4 VOC BTEX'!N:N)*Q586</f>
        <v>0</v>
      </c>
    </row>
    <row r="587" spans="1:21" x14ac:dyDescent="0.25">
      <c r="A587" s="1" t="s">
        <v>3421</v>
      </c>
      <c r="B587" s="1" t="s">
        <v>1500</v>
      </c>
      <c r="C587" s="1" t="s">
        <v>1813</v>
      </c>
      <c r="D587" s="3" t="s">
        <v>3518</v>
      </c>
      <c r="E587" s="3" t="s">
        <v>3518</v>
      </c>
      <c r="F587" s="1" t="s">
        <v>3382</v>
      </c>
      <c r="G587" s="1">
        <v>0</v>
      </c>
      <c r="H587" s="1" t="s">
        <v>27474</v>
      </c>
      <c r="I587" s="1">
        <v>0</v>
      </c>
      <c r="J587" s="1" t="s">
        <v>27474</v>
      </c>
      <c r="K587" s="1">
        <f t="shared" si="36"/>
        <v>0</v>
      </c>
      <c r="L587" s="2">
        <f>SUMIFS('Basin Total Well Counts'!B:B,'Basin Total Well Counts'!A:A,F587)</f>
        <v>0</v>
      </c>
      <c r="M587" s="4">
        <f t="shared" si="37"/>
        <v>0</v>
      </c>
      <c r="N587" s="2">
        <f>SUMIF('Basin Emissions'!A:A,F587,'Basin Emissions'!B:B)</f>
        <v>1301.0276681999999</v>
      </c>
      <c r="O587" s="8">
        <f t="shared" si="38"/>
        <v>0</v>
      </c>
      <c r="P587" s="7">
        <f>SUMIF('Tool Pneumatics CH4 VOC BTEX'!B:B,A587,'Tool Pneumatics CH4 VOC BTEX'!F:F)</f>
        <v>3.5899999141693102</v>
      </c>
      <c r="Q587" s="14">
        <f t="shared" si="39"/>
        <v>0</v>
      </c>
      <c r="R587" s="16">
        <f>SUMIF('Tool Pneumatics CH4 VOC BTEX'!B:B,A587,'Tool Pneumatics CH4 VOC BTEX'!H:H)*Q587</f>
        <v>0</v>
      </c>
      <c r="S587" s="16">
        <f>SUMIF('Tool Pneumatics CH4 VOC BTEX'!B:B,A587,'Tool Pneumatics CH4 VOC BTEX'!J:J)*Q587</f>
        <v>0</v>
      </c>
      <c r="T587" s="16">
        <f>SUMIF('Tool Pneumatics CH4 VOC BTEX'!B:B,A587,'Tool Pneumatics CH4 VOC BTEX'!L:L)*Q587</f>
        <v>0</v>
      </c>
      <c r="U587" s="16">
        <f>SUMIF('Tool Pneumatics CH4 VOC BTEX'!B:B,A587,'Tool Pneumatics CH4 VOC BTEX'!N:N)*Q587</f>
        <v>0</v>
      </c>
    </row>
    <row r="588" spans="1:21" x14ac:dyDescent="0.25">
      <c r="A588" s="1" t="s">
        <v>3422</v>
      </c>
      <c r="B588" s="1" t="s">
        <v>1500</v>
      </c>
      <c r="C588" s="1" t="s">
        <v>1653</v>
      </c>
      <c r="D588" s="3" t="s">
        <v>3378</v>
      </c>
      <c r="E588" s="3" t="s">
        <v>3378</v>
      </c>
      <c r="F588" s="1" t="s">
        <v>3378</v>
      </c>
      <c r="G588" s="1">
        <v>0</v>
      </c>
      <c r="H588" s="1" t="s">
        <v>27474</v>
      </c>
      <c r="I588" s="1">
        <v>0</v>
      </c>
      <c r="J588" s="1" t="s">
        <v>27474</v>
      </c>
      <c r="K588" s="1">
        <f t="shared" si="36"/>
        <v>0</v>
      </c>
      <c r="L588" s="2">
        <f>SUMIFS('Basin Total Well Counts'!B:B,'Basin Total Well Counts'!A:A,F588)</f>
        <v>37</v>
      </c>
      <c r="M588" s="4">
        <f t="shared" si="37"/>
        <v>0</v>
      </c>
      <c r="N588" s="2">
        <f>SUMIF('Basin Emissions'!A:A,F588,'Basin Emissions'!B:B)</f>
        <v>332.78833199999997</v>
      </c>
      <c r="O588" s="8">
        <f t="shared" si="38"/>
        <v>0</v>
      </c>
      <c r="P588" s="7">
        <f>SUMIF('Tool Pneumatics CH4 VOC BTEX'!B:B,A588,'Tool Pneumatics CH4 VOC BTEX'!F:F)</f>
        <v>5.1165800094604501</v>
      </c>
      <c r="Q588" s="14">
        <f t="shared" si="39"/>
        <v>0</v>
      </c>
      <c r="R588" s="16">
        <f>SUMIF('Tool Pneumatics CH4 VOC BTEX'!B:B,A588,'Tool Pneumatics CH4 VOC BTEX'!H:H)*Q588</f>
        <v>0</v>
      </c>
      <c r="S588" s="16">
        <f>SUMIF('Tool Pneumatics CH4 VOC BTEX'!B:B,A588,'Tool Pneumatics CH4 VOC BTEX'!J:J)*Q588</f>
        <v>0</v>
      </c>
      <c r="T588" s="16">
        <f>SUMIF('Tool Pneumatics CH4 VOC BTEX'!B:B,A588,'Tool Pneumatics CH4 VOC BTEX'!L:L)*Q588</f>
        <v>0</v>
      </c>
      <c r="U588" s="16">
        <f>SUMIF('Tool Pneumatics CH4 VOC BTEX'!B:B,A588,'Tool Pneumatics CH4 VOC BTEX'!N:N)*Q588</f>
        <v>0</v>
      </c>
    </row>
    <row r="589" spans="1:21" x14ac:dyDescent="0.25">
      <c r="A589" s="1" t="s">
        <v>3423</v>
      </c>
      <c r="B589" s="1" t="s">
        <v>1500</v>
      </c>
      <c r="C589" s="1" t="s">
        <v>1737</v>
      </c>
      <c r="D589" s="3" t="s">
        <v>996</v>
      </c>
      <c r="E589" s="3" t="s">
        <v>996</v>
      </c>
      <c r="F589" s="1" t="s">
        <v>3382</v>
      </c>
      <c r="G589" s="1">
        <v>0</v>
      </c>
      <c r="H589" s="1" t="s">
        <v>27474</v>
      </c>
      <c r="I589" s="1">
        <v>0</v>
      </c>
      <c r="J589" s="1" t="s">
        <v>27474</v>
      </c>
      <c r="K589" s="1">
        <f t="shared" si="36"/>
        <v>0</v>
      </c>
      <c r="L589" s="2">
        <f>SUMIFS('Basin Total Well Counts'!B:B,'Basin Total Well Counts'!A:A,F589)</f>
        <v>0</v>
      </c>
      <c r="M589" s="4">
        <f t="shared" si="37"/>
        <v>0</v>
      </c>
      <c r="N589" s="2">
        <f>SUMIF('Basin Emissions'!A:A,F589,'Basin Emissions'!B:B)</f>
        <v>1301.0276681999999</v>
      </c>
      <c r="O589" s="8">
        <f t="shared" si="38"/>
        <v>0</v>
      </c>
      <c r="P589" s="7">
        <f>SUMIF('Tool Pneumatics CH4 VOC BTEX'!B:B,A589,'Tool Pneumatics CH4 VOC BTEX'!F:F)</f>
        <v>3.5899999141693102</v>
      </c>
      <c r="Q589" s="14">
        <f t="shared" si="39"/>
        <v>0</v>
      </c>
      <c r="R589" s="16">
        <f>SUMIF('Tool Pneumatics CH4 VOC BTEX'!B:B,A589,'Tool Pneumatics CH4 VOC BTEX'!H:H)*Q589</f>
        <v>0</v>
      </c>
      <c r="S589" s="16">
        <f>SUMIF('Tool Pneumatics CH4 VOC BTEX'!B:B,A589,'Tool Pneumatics CH4 VOC BTEX'!J:J)*Q589</f>
        <v>0</v>
      </c>
      <c r="T589" s="16">
        <f>SUMIF('Tool Pneumatics CH4 VOC BTEX'!B:B,A589,'Tool Pneumatics CH4 VOC BTEX'!L:L)*Q589</f>
        <v>0</v>
      </c>
      <c r="U589" s="16">
        <f>SUMIF('Tool Pneumatics CH4 VOC BTEX'!B:B,A589,'Tool Pneumatics CH4 VOC BTEX'!N:N)*Q589</f>
        <v>0</v>
      </c>
    </row>
    <row r="590" spans="1:21" x14ac:dyDescent="0.25">
      <c r="A590" s="1" t="s">
        <v>3424</v>
      </c>
      <c r="B590" s="1" t="s">
        <v>1500</v>
      </c>
      <c r="C590" s="1" t="s">
        <v>1615</v>
      </c>
      <c r="D590" s="3" t="s">
        <v>3501</v>
      </c>
      <c r="E590" s="3" t="s">
        <v>3501</v>
      </c>
      <c r="F590" s="1" t="s">
        <v>3382</v>
      </c>
      <c r="G590" s="1">
        <v>0</v>
      </c>
      <c r="H590" s="1" t="s">
        <v>27474</v>
      </c>
      <c r="I590" s="1">
        <v>0</v>
      </c>
      <c r="J590" s="1" t="s">
        <v>27474</v>
      </c>
      <c r="K590" s="1">
        <f t="shared" si="36"/>
        <v>0</v>
      </c>
      <c r="L590" s="2">
        <f>SUMIFS('Basin Total Well Counts'!B:B,'Basin Total Well Counts'!A:A,F590)</f>
        <v>0</v>
      </c>
      <c r="M590" s="4">
        <f t="shared" si="37"/>
        <v>0</v>
      </c>
      <c r="N590" s="2">
        <f>SUMIF('Basin Emissions'!A:A,F590,'Basin Emissions'!B:B)</f>
        <v>1301.0276681999999</v>
      </c>
      <c r="O590" s="8">
        <f t="shared" si="38"/>
        <v>0</v>
      </c>
      <c r="P590" s="7">
        <f>SUMIF('Tool Pneumatics CH4 VOC BTEX'!B:B,A590,'Tool Pneumatics CH4 VOC BTEX'!F:F)</f>
        <v>3.5899999141693102</v>
      </c>
      <c r="Q590" s="14">
        <f t="shared" si="39"/>
        <v>0</v>
      </c>
      <c r="R590" s="16">
        <f>SUMIF('Tool Pneumatics CH4 VOC BTEX'!B:B,A590,'Tool Pneumatics CH4 VOC BTEX'!H:H)*Q590</f>
        <v>0</v>
      </c>
      <c r="S590" s="16">
        <f>SUMIF('Tool Pneumatics CH4 VOC BTEX'!B:B,A590,'Tool Pneumatics CH4 VOC BTEX'!J:J)*Q590</f>
        <v>0</v>
      </c>
      <c r="T590" s="16">
        <f>SUMIF('Tool Pneumatics CH4 VOC BTEX'!B:B,A590,'Tool Pneumatics CH4 VOC BTEX'!L:L)*Q590</f>
        <v>0</v>
      </c>
      <c r="U590" s="16">
        <f>SUMIF('Tool Pneumatics CH4 VOC BTEX'!B:B,A590,'Tool Pneumatics CH4 VOC BTEX'!N:N)*Q590</f>
        <v>0</v>
      </c>
    </row>
    <row r="591" spans="1:21" x14ac:dyDescent="0.25">
      <c r="A591" s="1" t="s">
        <v>3425</v>
      </c>
      <c r="B591" s="1" t="s">
        <v>1500</v>
      </c>
      <c r="C591" s="1" t="s">
        <v>3426</v>
      </c>
      <c r="D591" s="3" t="s">
        <v>996</v>
      </c>
      <c r="E591" s="3" t="s">
        <v>996</v>
      </c>
      <c r="F591" s="1" t="s">
        <v>3382</v>
      </c>
      <c r="G591" s="1">
        <v>0</v>
      </c>
      <c r="H591" s="1" t="s">
        <v>27474</v>
      </c>
      <c r="I591" s="1">
        <v>0</v>
      </c>
      <c r="J591" s="1" t="s">
        <v>27474</v>
      </c>
      <c r="K591" s="1">
        <f t="shared" si="36"/>
        <v>0</v>
      </c>
      <c r="L591" s="2">
        <f>SUMIFS('Basin Total Well Counts'!B:B,'Basin Total Well Counts'!A:A,F591)</f>
        <v>0</v>
      </c>
      <c r="M591" s="4">
        <f t="shared" si="37"/>
        <v>0</v>
      </c>
      <c r="N591" s="2">
        <f>SUMIF('Basin Emissions'!A:A,F591,'Basin Emissions'!B:B)</f>
        <v>1301.0276681999999</v>
      </c>
      <c r="O591" s="8">
        <f t="shared" si="38"/>
        <v>0</v>
      </c>
      <c r="P591" s="7">
        <f>SUMIF('Tool Pneumatics CH4 VOC BTEX'!B:B,A591,'Tool Pneumatics CH4 VOC BTEX'!F:F)</f>
        <v>3.5899999141693102</v>
      </c>
      <c r="Q591" s="14">
        <f t="shared" si="39"/>
        <v>0</v>
      </c>
      <c r="R591" s="16">
        <f>SUMIF('Tool Pneumatics CH4 VOC BTEX'!B:B,A591,'Tool Pneumatics CH4 VOC BTEX'!H:H)*Q591</f>
        <v>0</v>
      </c>
      <c r="S591" s="16">
        <f>SUMIF('Tool Pneumatics CH4 VOC BTEX'!B:B,A591,'Tool Pneumatics CH4 VOC BTEX'!J:J)*Q591</f>
        <v>0</v>
      </c>
      <c r="T591" s="16">
        <f>SUMIF('Tool Pneumatics CH4 VOC BTEX'!B:B,A591,'Tool Pneumatics CH4 VOC BTEX'!L:L)*Q591</f>
        <v>0</v>
      </c>
      <c r="U591" s="16">
        <f>SUMIF('Tool Pneumatics CH4 VOC BTEX'!B:B,A591,'Tool Pneumatics CH4 VOC BTEX'!N:N)*Q591</f>
        <v>0</v>
      </c>
    </row>
    <row r="592" spans="1:21" x14ac:dyDescent="0.25">
      <c r="A592" s="1" t="s">
        <v>3427</v>
      </c>
      <c r="B592" s="1" t="s">
        <v>1500</v>
      </c>
      <c r="C592" s="1" t="s">
        <v>2007</v>
      </c>
      <c r="D592" s="3" t="s">
        <v>3496</v>
      </c>
      <c r="E592" s="3" t="s">
        <v>3496</v>
      </c>
      <c r="F592" s="1" t="s">
        <v>3382</v>
      </c>
      <c r="G592" s="1">
        <v>0</v>
      </c>
      <c r="H592" s="1" t="s">
        <v>27474</v>
      </c>
      <c r="I592" s="1">
        <v>0</v>
      </c>
      <c r="J592" s="1" t="s">
        <v>27474</v>
      </c>
      <c r="K592" s="1">
        <f t="shared" si="36"/>
        <v>0</v>
      </c>
      <c r="L592" s="2">
        <f>SUMIFS('Basin Total Well Counts'!B:B,'Basin Total Well Counts'!A:A,F592)</f>
        <v>0</v>
      </c>
      <c r="M592" s="4">
        <f t="shared" si="37"/>
        <v>0</v>
      </c>
      <c r="N592" s="2">
        <f>SUMIF('Basin Emissions'!A:A,F592,'Basin Emissions'!B:B)</f>
        <v>1301.0276681999999</v>
      </c>
      <c r="O592" s="8">
        <f t="shared" si="38"/>
        <v>0</v>
      </c>
      <c r="P592" s="7">
        <f>SUMIF('Tool Pneumatics CH4 VOC BTEX'!B:B,A592,'Tool Pneumatics CH4 VOC BTEX'!F:F)</f>
        <v>3.5899999141693102</v>
      </c>
      <c r="Q592" s="14">
        <f t="shared" si="39"/>
        <v>0</v>
      </c>
      <c r="R592" s="16">
        <f>SUMIF('Tool Pneumatics CH4 VOC BTEX'!B:B,A592,'Tool Pneumatics CH4 VOC BTEX'!H:H)*Q592</f>
        <v>0</v>
      </c>
      <c r="S592" s="16">
        <f>SUMIF('Tool Pneumatics CH4 VOC BTEX'!B:B,A592,'Tool Pneumatics CH4 VOC BTEX'!J:J)*Q592</f>
        <v>0</v>
      </c>
      <c r="T592" s="16">
        <f>SUMIF('Tool Pneumatics CH4 VOC BTEX'!B:B,A592,'Tool Pneumatics CH4 VOC BTEX'!L:L)*Q592</f>
        <v>0</v>
      </c>
      <c r="U592" s="16">
        <f>SUMIF('Tool Pneumatics CH4 VOC BTEX'!B:B,A592,'Tool Pneumatics CH4 VOC BTEX'!N:N)*Q592</f>
        <v>0</v>
      </c>
    </row>
    <row r="593" spans="1:21" x14ac:dyDescent="0.25">
      <c r="A593" s="1" t="s">
        <v>3428</v>
      </c>
      <c r="B593" s="1" t="s">
        <v>1500</v>
      </c>
      <c r="C593" s="1" t="s">
        <v>2067</v>
      </c>
      <c r="D593" s="3" t="s">
        <v>996</v>
      </c>
      <c r="E593" s="3" t="s">
        <v>996</v>
      </c>
      <c r="F593" s="1" t="s">
        <v>3382</v>
      </c>
      <c r="G593" s="1">
        <v>0</v>
      </c>
      <c r="H593" s="1" t="s">
        <v>27474</v>
      </c>
      <c r="I593" s="1">
        <v>0</v>
      </c>
      <c r="J593" s="1" t="s">
        <v>27474</v>
      </c>
      <c r="K593" s="1">
        <f t="shared" si="36"/>
        <v>0</v>
      </c>
      <c r="L593" s="2">
        <f>SUMIFS('Basin Total Well Counts'!B:B,'Basin Total Well Counts'!A:A,F593)</f>
        <v>0</v>
      </c>
      <c r="M593" s="4">
        <f t="shared" si="37"/>
        <v>0</v>
      </c>
      <c r="N593" s="2">
        <f>SUMIF('Basin Emissions'!A:A,F593,'Basin Emissions'!B:B)</f>
        <v>1301.0276681999999</v>
      </c>
      <c r="O593" s="8">
        <f t="shared" si="38"/>
        <v>0</v>
      </c>
      <c r="P593" s="7">
        <f>SUMIF('Tool Pneumatics CH4 VOC BTEX'!B:B,A593,'Tool Pneumatics CH4 VOC BTEX'!F:F)</f>
        <v>3.5899999141693102</v>
      </c>
      <c r="Q593" s="14">
        <f t="shared" si="39"/>
        <v>0</v>
      </c>
      <c r="R593" s="16">
        <f>SUMIF('Tool Pneumatics CH4 VOC BTEX'!B:B,A593,'Tool Pneumatics CH4 VOC BTEX'!H:H)*Q593</f>
        <v>0</v>
      </c>
      <c r="S593" s="16">
        <f>SUMIF('Tool Pneumatics CH4 VOC BTEX'!B:B,A593,'Tool Pneumatics CH4 VOC BTEX'!J:J)*Q593</f>
        <v>0</v>
      </c>
      <c r="T593" s="16">
        <f>SUMIF('Tool Pneumatics CH4 VOC BTEX'!B:B,A593,'Tool Pneumatics CH4 VOC BTEX'!L:L)*Q593</f>
        <v>0</v>
      </c>
      <c r="U593" s="16">
        <f>SUMIF('Tool Pneumatics CH4 VOC BTEX'!B:B,A593,'Tool Pneumatics CH4 VOC BTEX'!N:N)*Q593</f>
        <v>0</v>
      </c>
    </row>
    <row r="594" spans="1:21" x14ac:dyDescent="0.25">
      <c r="A594" s="1" t="s">
        <v>3429</v>
      </c>
      <c r="B594" s="1" t="s">
        <v>1500</v>
      </c>
      <c r="C594" s="1" t="s">
        <v>1975</v>
      </c>
      <c r="D594" s="3" t="s">
        <v>3378</v>
      </c>
      <c r="E594" s="3" t="s">
        <v>3378</v>
      </c>
      <c r="F594" s="1" t="s">
        <v>3382</v>
      </c>
      <c r="G594" s="1">
        <v>0</v>
      </c>
      <c r="H594" s="1" t="s">
        <v>27474</v>
      </c>
      <c r="I594" s="1">
        <v>0</v>
      </c>
      <c r="J594" s="1" t="s">
        <v>27474</v>
      </c>
      <c r="K594" s="1">
        <f t="shared" si="36"/>
        <v>0</v>
      </c>
      <c r="L594" s="2">
        <f>SUMIFS('Basin Total Well Counts'!B:B,'Basin Total Well Counts'!A:A,F594)</f>
        <v>0</v>
      </c>
      <c r="M594" s="4">
        <f t="shared" si="37"/>
        <v>0</v>
      </c>
      <c r="N594" s="2">
        <f>SUMIF('Basin Emissions'!A:A,F594,'Basin Emissions'!B:B)</f>
        <v>1301.0276681999999</v>
      </c>
      <c r="O594" s="8">
        <f t="shared" si="38"/>
        <v>0</v>
      </c>
      <c r="P594" s="7">
        <f>SUMIF('Tool Pneumatics CH4 VOC BTEX'!B:B,A594,'Tool Pneumatics CH4 VOC BTEX'!F:F)</f>
        <v>3.5899999141693102</v>
      </c>
      <c r="Q594" s="14">
        <f t="shared" si="39"/>
        <v>0</v>
      </c>
      <c r="R594" s="16">
        <f>SUMIF('Tool Pneumatics CH4 VOC BTEX'!B:B,A594,'Tool Pneumatics CH4 VOC BTEX'!H:H)*Q594</f>
        <v>0</v>
      </c>
      <c r="S594" s="16">
        <f>SUMIF('Tool Pneumatics CH4 VOC BTEX'!B:B,A594,'Tool Pneumatics CH4 VOC BTEX'!J:J)*Q594</f>
        <v>0</v>
      </c>
      <c r="T594" s="16">
        <f>SUMIF('Tool Pneumatics CH4 VOC BTEX'!B:B,A594,'Tool Pneumatics CH4 VOC BTEX'!L:L)*Q594</f>
        <v>0</v>
      </c>
      <c r="U594" s="16">
        <f>SUMIF('Tool Pneumatics CH4 VOC BTEX'!B:B,A594,'Tool Pneumatics CH4 VOC BTEX'!N:N)*Q594</f>
        <v>0</v>
      </c>
    </row>
    <row r="595" spans="1:21" x14ac:dyDescent="0.25">
      <c r="A595" s="1" t="s">
        <v>3430</v>
      </c>
      <c r="B595" s="1" t="s">
        <v>1500</v>
      </c>
      <c r="C595" s="1" t="s">
        <v>1594</v>
      </c>
      <c r="D595" s="3" t="s">
        <v>3518</v>
      </c>
      <c r="E595" s="3" t="s">
        <v>3518</v>
      </c>
      <c r="F595" s="1" t="s">
        <v>3382</v>
      </c>
      <c r="G595" s="1">
        <v>0</v>
      </c>
      <c r="H595" s="1" t="s">
        <v>27474</v>
      </c>
      <c r="I595" s="1">
        <v>0</v>
      </c>
      <c r="J595" s="1" t="s">
        <v>27474</v>
      </c>
      <c r="K595" s="1">
        <f t="shared" si="36"/>
        <v>0</v>
      </c>
      <c r="L595" s="2">
        <f>SUMIFS('Basin Total Well Counts'!B:B,'Basin Total Well Counts'!A:A,F595)</f>
        <v>0</v>
      </c>
      <c r="M595" s="4">
        <f t="shared" si="37"/>
        <v>0</v>
      </c>
      <c r="N595" s="2">
        <f>SUMIF('Basin Emissions'!A:A,F595,'Basin Emissions'!B:B)</f>
        <v>1301.0276681999999</v>
      </c>
      <c r="O595" s="8">
        <f t="shared" si="38"/>
        <v>0</v>
      </c>
      <c r="P595" s="7">
        <f>SUMIF('Tool Pneumatics CH4 VOC BTEX'!B:B,A595,'Tool Pneumatics CH4 VOC BTEX'!F:F)</f>
        <v>3.5899999141693102</v>
      </c>
      <c r="Q595" s="14">
        <f t="shared" si="39"/>
        <v>0</v>
      </c>
      <c r="R595" s="16">
        <f>SUMIF('Tool Pneumatics CH4 VOC BTEX'!B:B,A595,'Tool Pneumatics CH4 VOC BTEX'!H:H)*Q595</f>
        <v>0</v>
      </c>
      <c r="S595" s="16">
        <f>SUMIF('Tool Pneumatics CH4 VOC BTEX'!B:B,A595,'Tool Pneumatics CH4 VOC BTEX'!J:J)*Q595</f>
        <v>0</v>
      </c>
      <c r="T595" s="16">
        <f>SUMIF('Tool Pneumatics CH4 VOC BTEX'!B:B,A595,'Tool Pneumatics CH4 VOC BTEX'!L:L)*Q595</f>
        <v>0</v>
      </c>
      <c r="U595" s="16">
        <f>SUMIF('Tool Pneumatics CH4 VOC BTEX'!B:B,A595,'Tool Pneumatics CH4 VOC BTEX'!N:N)*Q595</f>
        <v>0</v>
      </c>
    </row>
    <row r="596" spans="1:21" x14ac:dyDescent="0.25">
      <c r="A596" s="1" t="s">
        <v>3431</v>
      </c>
      <c r="B596" s="1" t="s">
        <v>1500</v>
      </c>
      <c r="C596" s="1" t="s">
        <v>1733</v>
      </c>
      <c r="D596" s="3" t="s">
        <v>3378</v>
      </c>
      <c r="E596" s="3" t="s">
        <v>3378</v>
      </c>
      <c r="F596" s="1" t="s">
        <v>3382</v>
      </c>
      <c r="G596" s="1">
        <v>0</v>
      </c>
      <c r="H596" s="1" t="s">
        <v>27474</v>
      </c>
      <c r="I596" s="1">
        <v>0</v>
      </c>
      <c r="J596" s="1" t="s">
        <v>27474</v>
      </c>
      <c r="K596" s="1">
        <f t="shared" si="36"/>
        <v>0</v>
      </c>
      <c r="L596" s="2">
        <f>SUMIFS('Basin Total Well Counts'!B:B,'Basin Total Well Counts'!A:A,F596)</f>
        <v>0</v>
      </c>
      <c r="M596" s="4">
        <f t="shared" si="37"/>
        <v>0</v>
      </c>
      <c r="N596" s="2">
        <f>SUMIF('Basin Emissions'!A:A,F596,'Basin Emissions'!B:B)</f>
        <v>1301.0276681999999</v>
      </c>
      <c r="O596" s="8">
        <f t="shared" si="38"/>
        <v>0</v>
      </c>
      <c r="P596" s="7">
        <f>SUMIF('Tool Pneumatics CH4 VOC BTEX'!B:B,A596,'Tool Pneumatics CH4 VOC BTEX'!F:F)</f>
        <v>3.5899999141693102</v>
      </c>
      <c r="Q596" s="14">
        <f t="shared" si="39"/>
        <v>0</v>
      </c>
      <c r="R596" s="16">
        <f>SUMIF('Tool Pneumatics CH4 VOC BTEX'!B:B,A596,'Tool Pneumatics CH4 VOC BTEX'!H:H)*Q596</f>
        <v>0</v>
      </c>
      <c r="S596" s="16">
        <f>SUMIF('Tool Pneumatics CH4 VOC BTEX'!B:B,A596,'Tool Pneumatics CH4 VOC BTEX'!J:J)*Q596</f>
        <v>0</v>
      </c>
      <c r="T596" s="16">
        <f>SUMIF('Tool Pneumatics CH4 VOC BTEX'!B:B,A596,'Tool Pneumatics CH4 VOC BTEX'!L:L)*Q596</f>
        <v>0</v>
      </c>
      <c r="U596" s="16">
        <f>SUMIF('Tool Pneumatics CH4 VOC BTEX'!B:B,A596,'Tool Pneumatics CH4 VOC BTEX'!N:N)*Q596</f>
        <v>0</v>
      </c>
    </row>
    <row r="597" spans="1:21" x14ac:dyDescent="0.25">
      <c r="A597" s="1" t="s">
        <v>3432</v>
      </c>
      <c r="B597" s="1" t="s">
        <v>1500</v>
      </c>
      <c r="C597" s="1" t="s">
        <v>2181</v>
      </c>
      <c r="D597" s="3" t="s">
        <v>996</v>
      </c>
      <c r="E597" s="3" t="s">
        <v>996</v>
      </c>
      <c r="F597" s="1" t="s">
        <v>3382</v>
      </c>
      <c r="G597" s="1">
        <v>0</v>
      </c>
      <c r="H597" s="1" t="s">
        <v>27474</v>
      </c>
      <c r="I597" s="1">
        <v>0</v>
      </c>
      <c r="J597" s="1" t="s">
        <v>27474</v>
      </c>
      <c r="K597" s="1">
        <f t="shared" si="36"/>
        <v>0</v>
      </c>
      <c r="L597" s="2">
        <f>SUMIFS('Basin Total Well Counts'!B:B,'Basin Total Well Counts'!A:A,F597)</f>
        <v>0</v>
      </c>
      <c r="M597" s="4">
        <f t="shared" si="37"/>
        <v>0</v>
      </c>
      <c r="N597" s="2">
        <f>SUMIF('Basin Emissions'!A:A,F597,'Basin Emissions'!B:B)</f>
        <v>1301.0276681999999</v>
      </c>
      <c r="O597" s="8">
        <f t="shared" si="38"/>
        <v>0</v>
      </c>
      <c r="P597" s="7">
        <f>SUMIF('Tool Pneumatics CH4 VOC BTEX'!B:B,A597,'Tool Pneumatics CH4 VOC BTEX'!F:F)</f>
        <v>3.5899999141693102</v>
      </c>
      <c r="Q597" s="14">
        <f t="shared" si="39"/>
        <v>0</v>
      </c>
      <c r="R597" s="16">
        <f>SUMIF('Tool Pneumatics CH4 VOC BTEX'!B:B,A597,'Tool Pneumatics CH4 VOC BTEX'!H:H)*Q597</f>
        <v>0</v>
      </c>
      <c r="S597" s="16">
        <f>SUMIF('Tool Pneumatics CH4 VOC BTEX'!B:B,A597,'Tool Pneumatics CH4 VOC BTEX'!J:J)*Q597</f>
        <v>0</v>
      </c>
      <c r="T597" s="16">
        <f>SUMIF('Tool Pneumatics CH4 VOC BTEX'!B:B,A597,'Tool Pneumatics CH4 VOC BTEX'!L:L)*Q597</f>
        <v>0</v>
      </c>
      <c r="U597" s="16">
        <f>SUMIF('Tool Pneumatics CH4 VOC BTEX'!B:B,A597,'Tool Pneumatics CH4 VOC BTEX'!N:N)*Q597</f>
        <v>0</v>
      </c>
    </row>
    <row r="598" spans="1:21" x14ac:dyDescent="0.25">
      <c r="A598" s="1" t="s">
        <v>3433</v>
      </c>
      <c r="B598" s="1" t="s">
        <v>1500</v>
      </c>
      <c r="C598" s="1" t="s">
        <v>1790</v>
      </c>
      <c r="D598" s="3" t="s">
        <v>3378</v>
      </c>
      <c r="E598" s="3" t="s">
        <v>3378</v>
      </c>
      <c r="F598" s="1" t="s">
        <v>3382</v>
      </c>
      <c r="G598" s="1">
        <v>0</v>
      </c>
      <c r="H598" s="1" t="s">
        <v>27474</v>
      </c>
      <c r="I598" s="1">
        <v>0</v>
      </c>
      <c r="J598" s="1" t="s">
        <v>27474</v>
      </c>
      <c r="K598" s="1">
        <f t="shared" si="36"/>
        <v>0</v>
      </c>
      <c r="L598" s="2">
        <f>SUMIFS('Basin Total Well Counts'!B:B,'Basin Total Well Counts'!A:A,F598)</f>
        <v>0</v>
      </c>
      <c r="M598" s="4">
        <f t="shared" si="37"/>
        <v>0</v>
      </c>
      <c r="N598" s="2">
        <f>SUMIF('Basin Emissions'!A:A,F598,'Basin Emissions'!B:B)</f>
        <v>1301.0276681999999</v>
      </c>
      <c r="O598" s="8">
        <f t="shared" si="38"/>
        <v>0</v>
      </c>
      <c r="P598" s="7">
        <f>SUMIF('Tool Pneumatics CH4 VOC BTEX'!B:B,A598,'Tool Pneumatics CH4 VOC BTEX'!F:F)</f>
        <v>3.5899999141693102</v>
      </c>
      <c r="Q598" s="14">
        <f t="shared" si="39"/>
        <v>0</v>
      </c>
      <c r="R598" s="16">
        <f>SUMIF('Tool Pneumatics CH4 VOC BTEX'!B:B,A598,'Tool Pneumatics CH4 VOC BTEX'!H:H)*Q598</f>
        <v>0</v>
      </c>
      <c r="S598" s="16">
        <f>SUMIF('Tool Pneumatics CH4 VOC BTEX'!B:B,A598,'Tool Pneumatics CH4 VOC BTEX'!J:J)*Q598</f>
        <v>0</v>
      </c>
      <c r="T598" s="16">
        <f>SUMIF('Tool Pneumatics CH4 VOC BTEX'!B:B,A598,'Tool Pneumatics CH4 VOC BTEX'!L:L)*Q598</f>
        <v>0</v>
      </c>
      <c r="U598" s="16">
        <f>SUMIF('Tool Pneumatics CH4 VOC BTEX'!B:B,A598,'Tool Pneumatics CH4 VOC BTEX'!N:N)*Q598</f>
        <v>0</v>
      </c>
    </row>
    <row r="599" spans="1:21" x14ac:dyDescent="0.25">
      <c r="A599" s="1" t="s">
        <v>3434</v>
      </c>
      <c r="B599" s="1" t="s">
        <v>1500</v>
      </c>
      <c r="C599" s="1" t="s">
        <v>1704</v>
      </c>
      <c r="D599" s="3" t="s">
        <v>3501</v>
      </c>
      <c r="E599" s="3" t="s">
        <v>3501</v>
      </c>
      <c r="F599" s="1" t="s">
        <v>3382</v>
      </c>
      <c r="G599" s="1">
        <v>0</v>
      </c>
      <c r="H599" s="1" t="s">
        <v>27474</v>
      </c>
      <c r="I599" s="1">
        <v>0</v>
      </c>
      <c r="J599" s="1" t="s">
        <v>27474</v>
      </c>
      <c r="K599" s="1">
        <f t="shared" si="36"/>
        <v>0</v>
      </c>
      <c r="L599" s="2">
        <f>SUMIFS('Basin Total Well Counts'!B:B,'Basin Total Well Counts'!A:A,F599)</f>
        <v>0</v>
      </c>
      <c r="M599" s="4">
        <f t="shared" si="37"/>
        <v>0</v>
      </c>
      <c r="N599" s="2">
        <f>SUMIF('Basin Emissions'!A:A,F599,'Basin Emissions'!B:B)</f>
        <v>1301.0276681999999</v>
      </c>
      <c r="O599" s="8">
        <f t="shared" si="38"/>
        <v>0</v>
      </c>
      <c r="P599" s="7">
        <f>SUMIF('Tool Pneumatics CH4 VOC BTEX'!B:B,A599,'Tool Pneumatics CH4 VOC BTEX'!F:F)</f>
        <v>3.5899999141693102</v>
      </c>
      <c r="Q599" s="14">
        <f t="shared" si="39"/>
        <v>0</v>
      </c>
      <c r="R599" s="16">
        <f>SUMIF('Tool Pneumatics CH4 VOC BTEX'!B:B,A599,'Tool Pneumatics CH4 VOC BTEX'!H:H)*Q599</f>
        <v>0</v>
      </c>
      <c r="S599" s="16">
        <f>SUMIF('Tool Pneumatics CH4 VOC BTEX'!B:B,A599,'Tool Pneumatics CH4 VOC BTEX'!J:J)*Q599</f>
        <v>0</v>
      </c>
      <c r="T599" s="16">
        <f>SUMIF('Tool Pneumatics CH4 VOC BTEX'!B:B,A599,'Tool Pneumatics CH4 VOC BTEX'!L:L)*Q599</f>
        <v>0</v>
      </c>
      <c r="U599" s="16">
        <f>SUMIF('Tool Pneumatics CH4 VOC BTEX'!B:B,A599,'Tool Pneumatics CH4 VOC BTEX'!N:N)*Q599</f>
        <v>0</v>
      </c>
    </row>
    <row r="600" spans="1:21" x14ac:dyDescent="0.25">
      <c r="A600" s="1" t="s">
        <v>3435</v>
      </c>
      <c r="B600" s="1" t="s">
        <v>1500</v>
      </c>
      <c r="C600" s="1" t="s">
        <v>1119</v>
      </c>
      <c r="D600" s="3" t="s">
        <v>3501</v>
      </c>
      <c r="E600" s="3" t="s">
        <v>3501</v>
      </c>
      <c r="F600" s="1" t="s">
        <v>3382</v>
      </c>
      <c r="G600" s="1">
        <v>0</v>
      </c>
      <c r="H600" s="1" t="s">
        <v>27474</v>
      </c>
      <c r="I600" s="1">
        <v>0</v>
      </c>
      <c r="J600" s="1" t="s">
        <v>27474</v>
      </c>
      <c r="K600" s="1">
        <f t="shared" si="36"/>
        <v>0</v>
      </c>
      <c r="L600" s="2">
        <f>SUMIFS('Basin Total Well Counts'!B:B,'Basin Total Well Counts'!A:A,F600)</f>
        <v>0</v>
      </c>
      <c r="M600" s="4">
        <f t="shared" si="37"/>
        <v>0</v>
      </c>
      <c r="N600" s="2">
        <f>SUMIF('Basin Emissions'!A:A,F600,'Basin Emissions'!B:B)</f>
        <v>1301.0276681999999</v>
      </c>
      <c r="O600" s="8">
        <f t="shared" si="38"/>
        <v>0</v>
      </c>
      <c r="P600" s="7">
        <f>SUMIF('Tool Pneumatics CH4 VOC BTEX'!B:B,A600,'Tool Pneumatics CH4 VOC BTEX'!F:F)</f>
        <v>3.5899999141693102</v>
      </c>
      <c r="Q600" s="14">
        <f t="shared" si="39"/>
        <v>0</v>
      </c>
      <c r="R600" s="16">
        <f>SUMIF('Tool Pneumatics CH4 VOC BTEX'!B:B,A600,'Tool Pneumatics CH4 VOC BTEX'!H:H)*Q600</f>
        <v>0</v>
      </c>
      <c r="S600" s="16">
        <f>SUMIF('Tool Pneumatics CH4 VOC BTEX'!B:B,A600,'Tool Pneumatics CH4 VOC BTEX'!J:J)*Q600</f>
        <v>0</v>
      </c>
      <c r="T600" s="16">
        <f>SUMIF('Tool Pneumatics CH4 VOC BTEX'!B:B,A600,'Tool Pneumatics CH4 VOC BTEX'!L:L)*Q600</f>
        <v>0</v>
      </c>
      <c r="U600" s="16">
        <f>SUMIF('Tool Pneumatics CH4 VOC BTEX'!B:B,A600,'Tool Pneumatics CH4 VOC BTEX'!N:N)*Q600</f>
        <v>0</v>
      </c>
    </row>
    <row r="601" spans="1:21" x14ac:dyDescent="0.25">
      <c r="A601" s="1" t="s">
        <v>3436</v>
      </c>
      <c r="B601" s="1" t="s">
        <v>1500</v>
      </c>
      <c r="C601" s="1" t="s">
        <v>1584</v>
      </c>
      <c r="D601" s="3" t="s">
        <v>3510</v>
      </c>
      <c r="E601" s="3" t="s">
        <v>3510</v>
      </c>
      <c r="F601" s="1" t="s">
        <v>3382</v>
      </c>
      <c r="G601" s="1">
        <v>0</v>
      </c>
      <c r="H601" s="1" t="s">
        <v>27474</v>
      </c>
      <c r="I601" s="1">
        <v>0</v>
      </c>
      <c r="J601" s="1" t="s">
        <v>27474</v>
      </c>
      <c r="K601" s="1">
        <f t="shared" si="36"/>
        <v>0</v>
      </c>
      <c r="L601" s="2">
        <f>SUMIFS('Basin Total Well Counts'!B:B,'Basin Total Well Counts'!A:A,F601)</f>
        <v>0</v>
      </c>
      <c r="M601" s="4">
        <f t="shared" si="37"/>
        <v>0</v>
      </c>
      <c r="N601" s="2">
        <f>SUMIF('Basin Emissions'!A:A,F601,'Basin Emissions'!B:B)</f>
        <v>1301.0276681999999</v>
      </c>
      <c r="O601" s="8">
        <f t="shared" si="38"/>
        <v>0</v>
      </c>
      <c r="P601" s="7">
        <f>SUMIF('Tool Pneumatics CH4 VOC BTEX'!B:B,A601,'Tool Pneumatics CH4 VOC BTEX'!F:F)</f>
        <v>3.5899999141693102</v>
      </c>
      <c r="Q601" s="14">
        <f t="shared" si="39"/>
        <v>0</v>
      </c>
      <c r="R601" s="16">
        <f>SUMIF('Tool Pneumatics CH4 VOC BTEX'!B:B,A601,'Tool Pneumatics CH4 VOC BTEX'!H:H)*Q601</f>
        <v>0</v>
      </c>
      <c r="S601" s="16">
        <f>SUMIF('Tool Pneumatics CH4 VOC BTEX'!B:B,A601,'Tool Pneumatics CH4 VOC BTEX'!J:J)*Q601</f>
        <v>0</v>
      </c>
      <c r="T601" s="16">
        <f>SUMIF('Tool Pneumatics CH4 VOC BTEX'!B:B,A601,'Tool Pneumatics CH4 VOC BTEX'!L:L)*Q601</f>
        <v>0</v>
      </c>
      <c r="U601" s="16">
        <f>SUMIF('Tool Pneumatics CH4 VOC BTEX'!B:B,A601,'Tool Pneumatics CH4 VOC BTEX'!N:N)*Q601</f>
        <v>0</v>
      </c>
    </row>
    <row r="602" spans="1:21" x14ac:dyDescent="0.25">
      <c r="A602" s="1" t="s">
        <v>3437</v>
      </c>
      <c r="B602" s="1" t="s">
        <v>1500</v>
      </c>
      <c r="C602" s="1" t="s">
        <v>1526</v>
      </c>
      <c r="D602" s="3" t="s">
        <v>996</v>
      </c>
      <c r="E602" s="3" t="s">
        <v>996</v>
      </c>
      <c r="F602" s="1" t="s">
        <v>3382</v>
      </c>
      <c r="G602" s="1">
        <v>0</v>
      </c>
      <c r="H602" s="1" t="s">
        <v>27474</v>
      </c>
      <c r="I602" s="1">
        <v>0</v>
      </c>
      <c r="J602" s="1" t="s">
        <v>27474</v>
      </c>
      <c r="K602" s="1">
        <f t="shared" si="36"/>
        <v>0</v>
      </c>
      <c r="L602" s="2">
        <f>SUMIFS('Basin Total Well Counts'!B:B,'Basin Total Well Counts'!A:A,F602)</f>
        <v>0</v>
      </c>
      <c r="M602" s="4">
        <f t="shared" si="37"/>
        <v>0</v>
      </c>
      <c r="N602" s="2">
        <f>SUMIF('Basin Emissions'!A:A,F602,'Basin Emissions'!B:B)</f>
        <v>1301.0276681999999</v>
      </c>
      <c r="O602" s="8">
        <f t="shared" si="38"/>
        <v>0</v>
      </c>
      <c r="P602" s="7">
        <f>SUMIF('Tool Pneumatics CH4 VOC BTEX'!B:B,A602,'Tool Pneumatics CH4 VOC BTEX'!F:F)</f>
        <v>3.5899999141693102</v>
      </c>
      <c r="Q602" s="14">
        <f t="shared" si="39"/>
        <v>0</v>
      </c>
      <c r="R602" s="16">
        <f>SUMIF('Tool Pneumatics CH4 VOC BTEX'!B:B,A602,'Tool Pneumatics CH4 VOC BTEX'!H:H)*Q602</f>
        <v>0</v>
      </c>
      <c r="S602" s="16">
        <f>SUMIF('Tool Pneumatics CH4 VOC BTEX'!B:B,A602,'Tool Pneumatics CH4 VOC BTEX'!J:J)*Q602</f>
        <v>0</v>
      </c>
      <c r="T602" s="16">
        <f>SUMIF('Tool Pneumatics CH4 VOC BTEX'!B:B,A602,'Tool Pneumatics CH4 VOC BTEX'!L:L)*Q602</f>
        <v>0</v>
      </c>
      <c r="U602" s="16">
        <f>SUMIF('Tool Pneumatics CH4 VOC BTEX'!B:B,A602,'Tool Pneumatics CH4 VOC BTEX'!N:N)*Q602</f>
        <v>0</v>
      </c>
    </row>
    <row r="603" spans="1:21" x14ac:dyDescent="0.25">
      <c r="A603" s="1" t="s">
        <v>3438</v>
      </c>
      <c r="B603" s="1" t="s">
        <v>1500</v>
      </c>
      <c r="C603" s="1" t="s">
        <v>1502</v>
      </c>
      <c r="D603" s="3" t="s">
        <v>3378</v>
      </c>
      <c r="E603" s="3" t="s">
        <v>3378</v>
      </c>
      <c r="F603" s="1" t="s">
        <v>3382</v>
      </c>
      <c r="G603" s="1">
        <v>0</v>
      </c>
      <c r="H603" s="1" t="s">
        <v>27474</v>
      </c>
      <c r="I603" s="1">
        <v>0</v>
      </c>
      <c r="J603" s="1" t="s">
        <v>27474</v>
      </c>
      <c r="K603" s="1">
        <f t="shared" si="36"/>
        <v>0</v>
      </c>
      <c r="L603" s="2">
        <f>SUMIFS('Basin Total Well Counts'!B:B,'Basin Total Well Counts'!A:A,F603)</f>
        <v>0</v>
      </c>
      <c r="M603" s="4">
        <f t="shared" si="37"/>
        <v>0</v>
      </c>
      <c r="N603" s="2">
        <f>SUMIF('Basin Emissions'!A:A,F603,'Basin Emissions'!B:B)</f>
        <v>1301.0276681999999</v>
      </c>
      <c r="O603" s="8">
        <f t="shared" si="38"/>
        <v>0</v>
      </c>
      <c r="P603" s="7">
        <f>SUMIF('Tool Pneumatics CH4 VOC BTEX'!B:B,A603,'Tool Pneumatics CH4 VOC BTEX'!F:F)</f>
        <v>3.5899999141693102</v>
      </c>
      <c r="Q603" s="14">
        <f t="shared" si="39"/>
        <v>0</v>
      </c>
      <c r="R603" s="16">
        <f>SUMIF('Tool Pneumatics CH4 VOC BTEX'!B:B,A603,'Tool Pneumatics CH4 VOC BTEX'!H:H)*Q603</f>
        <v>0</v>
      </c>
      <c r="S603" s="16">
        <f>SUMIF('Tool Pneumatics CH4 VOC BTEX'!B:B,A603,'Tool Pneumatics CH4 VOC BTEX'!J:J)*Q603</f>
        <v>0</v>
      </c>
      <c r="T603" s="16">
        <f>SUMIF('Tool Pneumatics CH4 VOC BTEX'!B:B,A603,'Tool Pneumatics CH4 VOC BTEX'!L:L)*Q603</f>
        <v>0</v>
      </c>
      <c r="U603" s="16">
        <f>SUMIF('Tool Pneumatics CH4 VOC BTEX'!B:B,A603,'Tool Pneumatics CH4 VOC BTEX'!N:N)*Q603</f>
        <v>0</v>
      </c>
    </row>
    <row r="604" spans="1:21" x14ac:dyDescent="0.25">
      <c r="A604" s="1" t="s">
        <v>3439</v>
      </c>
      <c r="B604" s="1" t="s">
        <v>1500</v>
      </c>
      <c r="C604" s="1" t="s">
        <v>1699</v>
      </c>
      <c r="D604" s="3" t="s">
        <v>3518</v>
      </c>
      <c r="E604" s="3" t="s">
        <v>3518</v>
      </c>
      <c r="F604" s="1" t="s">
        <v>3382</v>
      </c>
      <c r="G604" s="1">
        <v>0</v>
      </c>
      <c r="H604" s="1" t="s">
        <v>27474</v>
      </c>
      <c r="I604" s="1">
        <v>0</v>
      </c>
      <c r="J604" s="1" t="s">
        <v>27474</v>
      </c>
      <c r="K604" s="1">
        <f t="shared" si="36"/>
        <v>0</v>
      </c>
      <c r="L604" s="2">
        <f>SUMIFS('Basin Total Well Counts'!B:B,'Basin Total Well Counts'!A:A,F604)</f>
        <v>0</v>
      </c>
      <c r="M604" s="4">
        <f t="shared" si="37"/>
        <v>0</v>
      </c>
      <c r="N604" s="2">
        <f>SUMIF('Basin Emissions'!A:A,F604,'Basin Emissions'!B:B)</f>
        <v>1301.0276681999999</v>
      </c>
      <c r="O604" s="8">
        <f t="shared" si="38"/>
        <v>0</v>
      </c>
      <c r="P604" s="7">
        <f>SUMIF('Tool Pneumatics CH4 VOC BTEX'!B:B,A604,'Tool Pneumatics CH4 VOC BTEX'!F:F)</f>
        <v>3.5899999141693102</v>
      </c>
      <c r="Q604" s="14">
        <f t="shared" si="39"/>
        <v>0</v>
      </c>
      <c r="R604" s="16">
        <f>SUMIF('Tool Pneumatics CH4 VOC BTEX'!B:B,A604,'Tool Pneumatics CH4 VOC BTEX'!H:H)*Q604</f>
        <v>0</v>
      </c>
      <c r="S604" s="16">
        <f>SUMIF('Tool Pneumatics CH4 VOC BTEX'!B:B,A604,'Tool Pneumatics CH4 VOC BTEX'!J:J)*Q604</f>
        <v>0</v>
      </c>
      <c r="T604" s="16">
        <f>SUMIF('Tool Pneumatics CH4 VOC BTEX'!B:B,A604,'Tool Pneumatics CH4 VOC BTEX'!L:L)*Q604</f>
        <v>0</v>
      </c>
      <c r="U604" s="16">
        <f>SUMIF('Tool Pneumatics CH4 VOC BTEX'!B:B,A604,'Tool Pneumatics CH4 VOC BTEX'!N:N)*Q604</f>
        <v>0</v>
      </c>
    </row>
    <row r="605" spans="1:21" x14ac:dyDescent="0.25">
      <c r="A605" s="1" t="s">
        <v>3440</v>
      </c>
      <c r="B605" s="1" t="s">
        <v>1500</v>
      </c>
      <c r="C605" s="1" t="s">
        <v>1913</v>
      </c>
      <c r="D605" s="3" t="s">
        <v>3496</v>
      </c>
      <c r="E605" s="3" t="s">
        <v>3496</v>
      </c>
      <c r="F605" s="1" t="s">
        <v>3382</v>
      </c>
      <c r="G605" s="1">
        <v>0</v>
      </c>
      <c r="H605" s="1" t="s">
        <v>27474</v>
      </c>
      <c r="I605" s="1">
        <v>0</v>
      </c>
      <c r="J605" s="1" t="s">
        <v>27474</v>
      </c>
      <c r="K605" s="1">
        <f t="shared" si="36"/>
        <v>0</v>
      </c>
      <c r="L605" s="2">
        <f>SUMIFS('Basin Total Well Counts'!B:B,'Basin Total Well Counts'!A:A,F605)</f>
        <v>0</v>
      </c>
      <c r="M605" s="4">
        <f t="shared" si="37"/>
        <v>0</v>
      </c>
      <c r="N605" s="2">
        <f>SUMIF('Basin Emissions'!A:A,F605,'Basin Emissions'!B:B)</f>
        <v>1301.0276681999999</v>
      </c>
      <c r="O605" s="8">
        <f t="shared" si="38"/>
        <v>0</v>
      </c>
      <c r="P605" s="7">
        <f>SUMIF('Tool Pneumatics CH4 VOC BTEX'!B:B,A605,'Tool Pneumatics CH4 VOC BTEX'!F:F)</f>
        <v>3.5899999141693102</v>
      </c>
      <c r="Q605" s="14">
        <f t="shared" si="39"/>
        <v>0</v>
      </c>
      <c r="R605" s="16">
        <f>SUMIF('Tool Pneumatics CH4 VOC BTEX'!B:B,A605,'Tool Pneumatics CH4 VOC BTEX'!H:H)*Q605</f>
        <v>0</v>
      </c>
      <c r="S605" s="16">
        <f>SUMIF('Tool Pneumatics CH4 VOC BTEX'!B:B,A605,'Tool Pneumatics CH4 VOC BTEX'!J:J)*Q605</f>
        <v>0</v>
      </c>
      <c r="T605" s="16">
        <f>SUMIF('Tool Pneumatics CH4 VOC BTEX'!B:B,A605,'Tool Pneumatics CH4 VOC BTEX'!L:L)*Q605</f>
        <v>0</v>
      </c>
      <c r="U605" s="16">
        <f>SUMIF('Tool Pneumatics CH4 VOC BTEX'!B:B,A605,'Tool Pneumatics CH4 VOC BTEX'!N:N)*Q605</f>
        <v>0</v>
      </c>
    </row>
    <row r="606" spans="1:21" x14ac:dyDescent="0.25">
      <c r="A606" s="1" t="s">
        <v>3441</v>
      </c>
      <c r="B606" s="1" t="s">
        <v>1500</v>
      </c>
      <c r="C606" s="1" t="s">
        <v>3442</v>
      </c>
      <c r="D606" s="3" t="s">
        <v>3510</v>
      </c>
      <c r="E606" s="3" t="s">
        <v>3510</v>
      </c>
      <c r="F606" s="1" t="s">
        <v>3382</v>
      </c>
      <c r="G606" s="1">
        <v>0</v>
      </c>
      <c r="H606" s="1" t="s">
        <v>27474</v>
      </c>
      <c r="I606" s="1">
        <v>0</v>
      </c>
      <c r="J606" s="1" t="s">
        <v>27474</v>
      </c>
      <c r="K606" s="1">
        <f t="shared" si="36"/>
        <v>0</v>
      </c>
      <c r="L606" s="2">
        <f>SUMIFS('Basin Total Well Counts'!B:B,'Basin Total Well Counts'!A:A,F606)</f>
        <v>0</v>
      </c>
      <c r="M606" s="4">
        <f t="shared" si="37"/>
        <v>0</v>
      </c>
      <c r="N606" s="2">
        <f>SUMIF('Basin Emissions'!A:A,F606,'Basin Emissions'!B:B)</f>
        <v>1301.0276681999999</v>
      </c>
      <c r="O606" s="8">
        <f t="shared" si="38"/>
        <v>0</v>
      </c>
      <c r="P606" s="7">
        <f>SUMIF('Tool Pneumatics CH4 VOC BTEX'!B:B,A606,'Tool Pneumatics CH4 VOC BTEX'!F:F)</f>
        <v>3.5899999141693102</v>
      </c>
      <c r="Q606" s="14">
        <f t="shared" si="39"/>
        <v>0</v>
      </c>
      <c r="R606" s="16">
        <f>SUMIF('Tool Pneumatics CH4 VOC BTEX'!B:B,A606,'Tool Pneumatics CH4 VOC BTEX'!H:H)*Q606</f>
        <v>0</v>
      </c>
      <c r="S606" s="16">
        <f>SUMIF('Tool Pneumatics CH4 VOC BTEX'!B:B,A606,'Tool Pneumatics CH4 VOC BTEX'!J:J)*Q606</f>
        <v>0</v>
      </c>
      <c r="T606" s="16">
        <f>SUMIF('Tool Pneumatics CH4 VOC BTEX'!B:B,A606,'Tool Pneumatics CH4 VOC BTEX'!L:L)*Q606</f>
        <v>0</v>
      </c>
      <c r="U606" s="16">
        <f>SUMIF('Tool Pneumatics CH4 VOC BTEX'!B:B,A606,'Tool Pneumatics CH4 VOC BTEX'!N:N)*Q606</f>
        <v>0</v>
      </c>
    </row>
    <row r="607" spans="1:21" x14ac:dyDescent="0.25">
      <c r="A607" s="1" t="s">
        <v>3443</v>
      </c>
      <c r="B607" s="1" t="s">
        <v>1500</v>
      </c>
      <c r="C607" s="1" t="s">
        <v>3444</v>
      </c>
      <c r="D607" s="3" t="s">
        <v>996</v>
      </c>
      <c r="E607" s="3" t="s">
        <v>996</v>
      </c>
      <c r="F607" s="1" t="s">
        <v>3382</v>
      </c>
      <c r="G607" s="1">
        <v>0</v>
      </c>
      <c r="H607" s="1" t="s">
        <v>27474</v>
      </c>
      <c r="I607" s="1">
        <v>0</v>
      </c>
      <c r="J607" s="1" t="s">
        <v>27474</v>
      </c>
      <c r="K607" s="1">
        <f t="shared" si="36"/>
        <v>0</v>
      </c>
      <c r="L607" s="2">
        <f>SUMIFS('Basin Total Well Counts'!B:B,'Basin Total Well Counts'!A:A,F607)</f>
        <v>0</v>
      </c>
      <c r="M607" s="4">
        <f t="shared" si="37"/>
        <v>0</v>
      </c>
      <c r="N607" s="2">
        <f>SUMIF('Basin Emissions'!A:A,F607,'Basin Emissions'!B:B)</f>
        <v>1301.0276681999999</v>
      </c>
      <c r="O607" s="8">
        <f t="shared" si="38"/>
        <v>0</v>
      </c>
      <c r="P607" s="7">
        <f>SUMIF('Tool Pneumatics CH4 VOC BTEX'!B:B,A607,'Tool Pneumatics CH4 VOC BTEX'!F:F)</f>
        <v>3.5899999141693102</v>
      </c>
      <c r="Q607" s="14">
        <f t="shared" si="39"/>
        <v>0</v>
      </c>
      <c r="R607" s="16">
        <f>SUMIF('Tool Pneumatics CH4 VOC BTEX'!B:B,A607,'Tool Pneumatics CH4 VOC BTEX'!H:H)*Q607</f>
        <v>0</v>
      </c>
      <c r="S607" s="16">
        <f>SUMIF('Tool Pneumatics CH4 VOC BTEX'!B:B,A607,'Tool Pneumatics CH4 VOC BTEX'!J:J)*Q607</f>
        <v>0</v>
      </c>
      <c r="T607" s="16">
        <f>SUMIF('Tool Pneumatics CH4 VOC BTEX'!B:B,A607,'Tool Pneumatics CH4 VOC BTEX'!L:L)*Q607</f>
        <v>0</v>
      </c>
      <c r="U607" s="16">
        <f>SUMIF('Tool Pneumatics CH4 VOC BTEX'!B:B,A607,'Tool Pneumatics CH4 VOC BTEX'!N:N)*Q607</f>
        <v>0</v>
      </c>
    </row>
    <row r="608" spans="1:21" x14ac:dyDescent="0.25">
      <c r="A608" s="1" t="s">
        <v>3445</v>
      </c>
      <c r="B608" s="1" t="s">
        <v>1500</v>
      </c>
      <c r="C608" s="1" t="s">
        <v>1585</v>
      </c>
      <c r="D608" s="3" t="s">
        <v>3510</v>
      </c>
      <c r="E608" s="3" t="s">
        <v>3510</v>
      </c>
      <c r="F608" s="1" t="s">
        <v>3382</v>
      </c>
      <c r="G608" s="1">
        <v>0</v>
      </c>
      <c r="H608" s="1" t="s">
        <v>27474</v>
      </c>
      <c r="I608" s="1">
        <v>0</v>
      </c>
      <c r="J608" s="1" t="s">
        <v>27474</v>
      </c>
      <c r="K608" s="1">
        <f t="shared" si="36"/>
        <v>0</v>
      </c>
      <c r="L608" s="2">
        <f>SUMIFS('Basin Total Well Counts'!B:B,'Basin Total Well Counts'!A:A,F608)</f>
        <v>0</v>
      </c>
      <c r="M608" s="4">
        <f t="shared" si="37"/>
        <v>0</v>
      </c>
      <c r="N608" s="2">
        <f>SUMIF('Basin Emissions'!A:A,F608,'Basin Emissions'!B:B)</f>
        <v>1301.0276681999999</v>
      </c>
      <c r="O608" s="8">
        <f t="shared" si="38"/>
        <v>0</v>
      </c>
      <c r="P608" s="7">
        <f>SUMIF('Tool Pneumatics CH4 VOC BTEX'!B:B,A608,'Tool Pneumatics CH4 VOC BTEX'!F:F)</f>
        <v>3.5899999141693102</v>
      </c>
      <c r="Q608" s="14">
        <f t="shared" si="39"/>
        <v>0</v>
      </c>
      <c r="R608" s="16">
        <f>SUMIF('Tool Pneumatics CH4 VOC BTEX'!B:B,A608,'Tool Pneumatics CH4 VOC BTEX'!H:H)*Q608</f>
        <v>0</v>
      </c>
      <c r="S608" s="16">
        <f>SUMIF('Tool Pneumatics CH4 VOC BTEX'!B:B,A608,'Tool Pneumatics CH4 VOC BTEX'!J:J)*Q608</f>
        <v>0</v>
      </c>
      <c r="T608" s="16">
        <f>SUMIF('Tool Pneumatics CH4 VOC BTEX'!B:B,A608,'Tool Pneumatics CH4 VOC BTEX'!L:L)*Q608</f>
        <v>0</v>
      </c>
      <c r="U608" s="16">
        <f>SUMIF('Tool Pneumatics CH4 VOC BTEX'!B:B,A608,'Tool Pneumatics CH4 VOC BTEX'!N:N)*Q608</f>
        <v>0</v>
      </c>
    </row>
    <row r="609" spans="1:21" x14ac:dyDescent="0.25">
      <c r="A609" s="1" t="s">
        <v>3446</v>
      </c>
      <c r="B609" s="1" t="s">
        <v>1500</v>
      </c>
      <c r="C609" s="1" t="s">
        <v>1815</v>
      </c>
      <c r="D609" s="3" t="s">
        <v>3496</v>
      </c>
      <c r="E609" s="3" t="s">
        <v>3496</v>
      </c>
      <c r="F609" s="1" t="s">
        <v>3382</v>
      </c>
      <c r="G609" s="1">
        <v>0</v>
      </c>
      <c r="H609" s="1" t="s">
        <v>27474</v>
      </c>
      <c r="I609" s="1">
        <v>0</v>
      </c>
      <c r="J609" s="1" t="s">
        <v>27474</v>
      </c>
      <c r="K609" s="1">
        <f t="shared" si="36"/>
        <v>0</v>
      </c>
      <c r="L609" s="2">
        <f>SUMIFS('Basin Total Well Counts'!B:B,'Basin Total Well Counts'!A:A,F609)</f>
        <v>0</v>
      </c>
      <c r="M609" s="4">
        <f t="shared" si="37"/>
        <v>0</v>
      </c>
      <c r="N609" s="2">
        <f>SUMIF('Basin Emissions'!A:A,F609,'Basin Emissions'!B:B)</f>
        <v>1301.0276681999999</v>
      </c>
      <c r="O609" s="8">
        <f t="shared" si="38"/>
        <v>0</v>
      </c>
      <c r="P609" s="7">
        <f>SUMIF('Tool Pneumatics CH4 VOC BTEX'!B:B,A609,'Tool Pneumatics CH4 VOC BTEX'!F:F)</f>
        <v>3.5899999141693102</v>
      </c>
      <c r="Q609" s="14">
        <f t="shared" si="39"/>
        <v>0</v>
      </c>
      <c r="R609" s="16">
        <f>SUMIF('Tool Pneumatics CH4 VOC BTEX'!B:B,A609,'Tool Pneumatics CH4 VOC BTEX'!H:H)*Q609</f>
        <v>0</v>
      </c>
      <c r="S609" s="16">
        <f>SUMIF('Tool Pneumatics CH4 VOC BTEX'!B:B,A609,'Tool Pneumatics CH4 VOC BTEX'!J:J)*Q609</f>
        <v>0</v>
      </c>
      <c r="T609" s="16">
        <f>SUMIF('Tool Pneumatics CH4 VOC BTEX'!B:B,A609,'Tool Pneumatics CH4 VOC BTEX'!L:L)*Q609</f>
        <v>0</v>
      </c>
      <c r="U609" s="16">
        <f>SUMIF('Tool Pneumatics CH4 VOC BTEX'!B:B,A609,'Tool Pneumatics CH4 VOC BTEX'!N:N)*Q609</f>
        <v>0</v>
      </c>
    </row>
    <row r="610" spans="1:21" x14ac:dyDescent="0.25">
      <c r="A610" s="1" t="s">
        <v>3447</v>
      </c>
      <c r="B610" s="1" t="s">
        <v>1500</v>
      </c>
      <c r="C610" s="1" t="s">
        <v>2094</v>
      </c>
      <c r="D610" s="3" t="s">
        <v>996</v>
      </c>
      <c r="E610" s="3" t="s">
        <v>996</v>
      </c>
      <c r="F610" s="1" t="s">
        <v>3382</v>
      </c>
      <c r="G610" s="1">
        <v>0</v>
      </c>
      <c r="H610" s="1" t="s">
        <v>27474</v>
      </c>
      <c r="I610" s="1">
        <v>0</v>
      </c>
      <c r="J610" s="1" t="s">
        <v>27474</v>
      </c>
      <c r="K610" s="1">
        <f t="shared" si="36"/>
        <v>0</v>
      </c>
      <c r="L610" s="2">
        <f>SUMIFS('Basin Total Well Counts'!B:B,'Basin Total Well Counts'!A:A,F610)</f>
        <v>0</v>
      </c>
      <c r="M610" s="4">
        <f t="shared" si="37"/>
        <v>0</v>
      </c>
      <c r="N610" s="2">
        <f>SUMIF('Basin Emissions'!A:A,F610,'Basin Emissions'!B:B)</f>
        <v>1301.0276681999999</v>
      </c>
      <c r="O610" s="8">
        <f t="shared" si="38"/>
        <v>0</v>
      </c>
      <c r="P610" s="7">
        <f>SUMIF('Tool Pneumatics CH4 VOC BTEX'!B:B,A610,'Tool Pneumatics CH4 VOC BTEX'!F:F)</f>
        <v>3.5899999141693102</v>
      </c>
      <c r="Q610" s="14">
        <f t="shared" si="39"/>
        <v>0</v>
      </c>
      <c r="R610" s="16">
        <f>SUMIF('Tool Pneumatics CH4 VOC BTEX'!B:B,A610,'Tool Pneumatics CH4 VOC BTEX'!H:H)*Q610</f>
        <v>0</v>
      </c>
      <c r="S610" s="16">
        <f>SUMIF('Tool Pneumatics CH4 VOC BTEX'!B:B,A610,'Tool Pneumatics CH4 VOC BTEX'!J:J)*Q610</f>
        <v>0</v>
      </c>
      <c r="T610" s="16">
        <f>SUMIF('Tool Pneumatics CH4 VOC BTEX'!B:B,A610,'Tool Pneumatics CH4 VOC BTEX'!L:L)*Q610</f>
        <v>0</v>
      </c>
      <c r="U610" s="16">
        <f>SUMIF('Tool Pneumatics CH4 VOC BTEX'!B:B,A610,'Tool Pneumatics CH4 VOC BTEX'!N:N)*Q610</f>
        <v>0</v>
      </c>
    </row>
    <row r="611" spans="1:21" x14ac:dyDescent="0.25">
      <c r="A611" s="1" t="s">
        <v>3448</v>
      </c>
      <c r="B611" s="1" t="s">
        <v>1500</v>
      </c>
      <c r="C611" s="1" t="s">
        <v>2066</v>
      </c>
      <c r="D611" s="3" t="s">
        <v>3504</v>
      </c>
      <c r="E611" s="3" t="s">
        <v>3504</v>
      </c>
      <c r="F611" s="1" t="s">
        <v>3382</v>
      </c>
      <c r="G611" s="1">
        <v>0</v>
      </c>
      <c r="H611" s="1" t="s">
        <v>27474</v>
      </c>
      <c r="I611" s="1">
        <v>0</v>
      </c>
      <c r="J611" s="1" t="s">
        <v>27474</v>
      </c>
      <c r="K611" s="1">
        <f t="shared" si="36"/>
        <v>0</v>
      </c>
      <c r="L611" s="2">
        <f>SUMIFS('Basin Total Well Counts'!B:B,'Basin Total Well Counts'!A:A,F611)</f>
        <v>0</v>
      </c>
      <c r="M611" s="4">
        <f t="shared" si="37"/>
        <v>0</v>
      </c>
      <c r="N611" s="2">
        <f>SUMIF('Basin Emissions'!A:A,F611,'Basin Emissions'!B:B)</f>
        <v>1301.0276681999999</v>
      </c>
      <c r="O611" s="8">
        <f t="shared" si="38"/>
        <v>0</v>
      </c>
      <c r="P611" s="7">
        <f>SUMIF('Tool Pneumatics CH4 VOC BTEX'!B:B,A611,'Tool Pneumatics CH4 VOC BTEX'!F:F)</f>
        <v>3.5899999141693102</v>
      </c>
      <c r="Q611" s="14">
        <f t="shared" si="39"/>
        <v>0</v>
      </c>
      <c r="R611" s="16">
        <f>SUMIF('Tool Pneumatics CH4 VOC BTEX'!B:B,A611,'Tool Pneumatics CH4 VOC BTEX'!H:H)*Q611</f>
        <v>0</v>
      </c>
      <c r="S611" s="16">
        <f>SUMIF('Tool Pneumatics CH4 VOC BTEX'!B:B,A611,'Tool Pneumatics CH4 VOC BTEX'!J:J)*Q611</f>
        <v>0</v>
      </c>
      <c r="T611" s="16">
        <f>SUMIF('Tool Pneumatics CH4 VOC BTEX'!B:B,A611,'Tool Pneumatics CH4 VOC BTEX'!L:L)*Q611</f>
        <v>0</v>
      </c>
      <c r="U611" s="16">
        <f>SUMIF('Tool Pneumatics CH4 VOC BTEX'!B:B,A611,'Tool Pneumatics CH4 VOC BTEX'!N:N)*Q611</f>
        <v>0</v>
      </c>
    </row>
    <row r="612" spans="1:21" x14ac:dyDescent="0.25">
      <c r="A612" s="1" t="s">
        <v>3449</v>
      </c>
      <c r="B612" s="1" t="s">
        <v>1500</v>
      </c>
      <c r="C612" s="1" t="s">
        <v>2184</v>
      </c>
      <c r="D612" s="3" t="s">
        <v>3378</v>
      </c>
      <c r="E612" s="3" t="s">
        <v>3378</v>
      </c>
      <c r="F612" s="1" t="s">
        <v>3382</v>
      </c>
      <c r="G612" s="1">
        <v>0</v>
      </c>
      <c r="H612" s="1" t="s">
        <v>27474</v>
      </c>
      <c r="I612" s="1">
        <v>0</v>
      </c>
      <c r="J612" s="1" t="s">
        <v>27474</v>
      </c>
      <c r="K612" s="1">
        <f t="shared" si="36"/>
        <v>0</v>
      </c>
      <c r="L612" s="2">
        <f>SUMIFS('Basin Total Well Counts'!B:B,'Basin Total Well Counts'!A:A,F612)</f>
        <v>0</v>
      </c>
      <c r="M612" s="4">
        <f t="shared" si="37"/>
        <v>0</v>
      </c>
      <c r="N612" s="2">
        <f>SUMIF('Basin Emissions'!A:A,F612,'Basin Emissions'!B:B)</f>
        <v>1301.0276681999999</v>
      </c>
      <c r="O612" s="8">
        <f t="shared" si="38"/>
        <v>0</v>
      </c>
      <c r="P612" s="7">
        <f>SUMIF('Tool Pneumatics CH4 VOC BTEX'!B:B,A612,'Tool Pneumatics CH4 VOC BTEX'!F:F)</f>
        <v>3.5899999141693102</v>
      </c>
      <c r="Q612" s="14">
        <f t="shared" si="39"/>
        <v>0</v>
      </c>
      <c r="R612" s="16">
        <f>SUMIF('Tool Pneumatics CH4 VOC BTEX'!B:B,A612,'Tool Pneumatics CH4 VOC BTEX'!H:H)*Q612</f>
        <v>0</v>
      </c>
      <c r="S612" s="16">
        <f>SUMIF('Tool Pneumatics CH4 VOC BTEX'!B:B,A612,'Tool Pneumatics CH4 VOC BTEX'!J:J)*Q612</f>
        <v>0</v>
      </c>
      <c r="T612" s="16">
        <f>SUMIF('Tool Pneumatics CH4 VOC BTEX'!B:B,A612,'Tool Pneumatics CH4 VOC BTEX'!L:L)*Q612</f>
        <v>0</v>
      </c>
      <c r="U612" s="16">
        <f>SUMIF('Tool Pneumatics CH4 VOC BTEX'!B:B,A612,'Tool Pneumatics CH4 VOC BTEX'!N:N)*Q612</f>
        <v>0</v>
      </c>
    </row>
    <row r="613" spans="1:21" x14ac:dyDescent="0.25">
      <c r="A613" s="1" t="s">
        <v>3450</v>
      </c>
      <c r="B613" s="1" t="s">
        <v>1500</v>
      </c>
      <c r="C613" s="1" t="s">
        <v>2004</v>
      </c>
      <c r="D613" s="3" t="s">
        <v>3518</v>
      </c>
      <c r="E613" s="3" t="s">
        <v>3518</v>
      </c>
      <c r="F613" s="1" t="s">
        <v>3382</v>
      </c>
      <c r="G613" s="1">
        <v>0</v>
      </c>
      <c r="H613" s="1" t="s">
        <v>27474</v>
      </c>
      <c r="I613" s="1">
        <v>0</v>
      </c>
      <c r="J613" s="1" t="s">
        <v>27474</v>
      </c>
      <c r="K613" s="1">
        <f t="shared" si="36"/>
        <v>0</v>
      </c>
      <c r="L613" s="2">
        <f>SUMIFS('Basin Total Well Counts'!B:B,'Basin Total Well Counts'!A:A,F613)</f>
        <v>0</v>
      </c>
      <c r="M613" s="4">
        <f t="shared" si="37"/>
        <v>0</v>
      </c>
      <c r="N613" s="2">
        <f>SUMIF('Basin Emissions'!A:A,F613,'Basin Emissions'!B:B)</f>
        <v>1301.0276681999999</v>
      </c>
      <c r="O613" s="8">
        <f t="shared" si="38"/>
        <v>0</v>
      </c>
      <c r="P613" s="7">
        <f>SUMIF('Tool Pneumatics CH4 VOC BTEX'!B:B,A613,'Tool Pneumatics CH4 VOC BTEX'!F:F)</f>
        <v>3.5899999141693102</v>
      </c>
      <c r="Q613" s="14">
        <f t="shared" si="39"/>
        <v>0</v>
      </c>
      <c r="R613" s="16">
        <f>SUMIF('Tool Pneumatics CH4 VOC BTEX'!B:B,A613,'Tool Pneumatics CH4 VOC BTEX'!H:H)*Q613</f>
        <v>0</v>
      </c>
      <c r="S613" s="16">
        <f>SUMIF('Tool Pneumatics CH4 VOC BTEX'!B:B,A613,'Tool Pneumatics CH4 VOC BTEX'!J:J)*Q613</f>
        <v>0</v>
      </c>
      <c r="T613" s="16">
        <f>SUMIF('Tool Pneumatics CH4 VOC BTEX'!B:B,A613,'Tool Pneumatics CH4 VOC BTEX'!L:L)*Q613</f>
        <v>0</v>
      </c>
      <c r="U613" s="16">
        <f>SUMIF('Tool Pneumatics CH4 VOC BTEX'!B:B,A613,'Tool Pneumatics CH4 VOC BTEX'!N:N)*Q613</f>
        <v>0</v>
      </c>
    </row>
    <row r="614" spans="1:21" x14ac:dyDescent="0.25">
      <c r="A614" s="1" t="s">
        <v>3451</v>
      </c>
      <c r="B614" s="1" t="s">
        <v>1500</v>
      </c>
      <c r="C614" s="1" t="s">
        <v>3452</v>
      </c>
      <c r="D614" s="3" t="s">
        <v>3518</v>
      </c>
      <c r="E614" s="3" t="s">
        <v>3518</v>
      </c>
      <c r="F614" s="1" t="s">
        <v>3382</v>
      </c>
      <c r="G614" s="1">
        <v>0</v>
      </c>
      <c r="H614" s="1" t="s">
        <v>27474</v>
      </c>
      <c r="I614" s="1">
        <v>0</v>
      </c>
      <c r="J614" s="1" t="s">
        <v>27474</v>
      </c>
      <c r="K614" s="1">
        <f t="shared" si="36"/>
        <v>0</v>
      </c>
      <c r="L614" s="2">
        <f>SUMIFS('Basin Total Well Counts'!B:B,'Basin Total Well Counts'!A:A,F614)</f>
        <v>0</v>
      </c>
      <c r="M614" s="4">
        <f t="shared" si="37"/>
        <v>0</v>
      </c>
      <c r="N614" s="2">
        <f>SUMIF('Basin Emissions'!A:A,F614,'Basin Emissions'!B:B)</f>
        <v>1301.0276681999999</v>
      </c>
      <c r="O614" s="8">
        <f t="shared" si="38"/>
        <v>0</v>
      </c>
      <c r="P614" s="7">
        <f>SUMIF('Tool Pneumatics CH4 VOC BTEX'!B:B,A614,'Tool Pneumatics CH4 VOC BTEX'!F:F)</f>
        <v>3.5899999141693102</v>
      </c>
      <c r="Q614" s="14">
        <f t="shared" si="39"/>
        <v>0</v>
      </c>
      <c r="R614" s="16">
        <f>SUMIF('Tool Pneumatics CH4 VOC BTEX'!B:B,A614,'Tool Pneumatics CH4 VOC BTEX'!H:H)*Q614</f>
        <v>0</v>
      </c>
      <c r="S614" s="16">
        <f>SUMIF('Tool Pneumatics CH4 VOC BTEX'!B:B,A614,'Tool Pneumatics CH4 VOC BTEX'!J:J)*Q614</f>
        <v>0</v>
      </c>
      <c r="T614" s="16">
        <f>SUMIF('Tool Pneumatics CH4 VOC BTEX'!B:B,A614,'Tool Pneumatics CH4 VOC BTEX'!L:L)*Q614</f>
        <v>0</v>
      </c>
      <c r="U614" s="16">
        <f>SUMIF('Tool Pneumatics CH4 VOC BTEX'!B:B,A614,'Tool Pneumatics CH4 VOC BTEX'!N:N)*Q614</f>
        <v>0</v>
      </c>
    </row>
    <row r="615" spans="1:21" x14ac:dyDescent="0.25">
      <c r="A615" s="1" t="s">
        <v>3453</v>
      </c>
      <c r="B615" s="1" t="s">
        <v>1500</v>
      </c>
      <c r="C615" s="1" t="s">
        <v>1599</v>
      </c>
      <c r="D615" s="3" t="s">
        <v>3504</v>
      </c>
      <c r="E615" s="3" t="s">
        <v>3504</v>
      </c>
      <c r="F615" s="1" t="s">
        <v>3382</v>
      </c>
      <c r="G615" s="1">
        <v>0</v>
      </c>
      <c r="H615" s="1" t="s">
        <v>27474</v>
      </c>
      <c r="I615" s="1">
        <v>0</v>
      </c>
      <c r="J615" s="1" t="s">
        <v>27474</v>
      </c>
      <c r="K615" s="1">
        <f t="shared" si="36"/>
        <v>0</v>
      </c>
      <c r="L615" s="2">
        <f>SUMIFS('Basin Total Well Counts'!B:B,'Basin Total Well Counts'!A:A,F615)</f>
        <v>0</v>
      </c>
      <c r="M615" s="4">
        <f t="shared" si="37"/>
        <v>0</v>
      </c>
      <c r="N615" s="2">
        <f>SUMIF('Basin Emissions'!A:A,F615,'Basin Emissions'!B:B)</f>
        <v>1301.0276681999999</v>
      </c>
      <c r="O615" s="8">
        <f t="shared" si="38"/>
        <v>0</v>
      </c>
      <c r="P615" s="7">
        <f>SUMIF('Tool Pneumatics CH4 VOC BTEX'!B:B,A615,'Tool Pneumatics CH4 VOC BTEX'!F:F)</f>
        <v>3.5899999141693102</v>
      </c>
      <c r="Q615" s="14">
        <f t="shared" si="39"/>
        <v>0</v>
      </c>
      <c r="R615" s="16">
        <f>SUMIF('Tool Pneumatics CH4 VOC BTEX'!B:B,A615,'Tool Pneumatics CH4 VOC BTEX'!H:H)*Q615</f>
        <v>0</v>
      </c>
      <c r="S615" s="16">
        <f>SUMIF('Tool Pneumatics CH4 VOC BTEX'!B:B,A615,'Tool Pneumatics CH4 VOC BTEX'!J:J)*Q615</f>
        <v>0</v>
      </c>
      <c r="T615" s="16">
        <f>SUMIF('Tool Pneumatics CH4 VOC BTEX'!B:B,A615,'Tool Pneumatics CH4 VOC BTEX'!L:L)*Q615</f>
        <v>0</v>
      </c>
      <c r="U615" s="16">
        <f>SUMIF('Tool Pneumatics CH4 VOC BTEX'!B:B,A615,'Tool Pneumatics CH4 VOC BTEX'!N:N)*Q615</f>
        <v>0</v>
      </c>
    </row>
    <row r="616" spans="1:21" x14ac:dyDescent="0.25">
      <c r="A616" s="1" t="s">
        <v>3454</v>
      </c>
      <c r="B616" s="1" t="s">
        <v>1500</v>
      </c>
      <c r="C616" s="1" t="s">
        <v>1723</v>
      </c>
      <c r="D616" s="3" t="s">
        <v>3504</v>
      </c>
      <c r="E616" s="3" t="s">
        <v>3504</v>
      </c>
      <c r="F616" s="1" t="s">
        <v>3382</v>
      </c>
      <c r="G616" s="1">
        <v>0</v>
      </c>
      <c r="H616" s="1" t="s">
        <v>27474</v>
      </c>
      <c r="I616" s="1">
        <v>0</v>
      </c>
      <c r="J616" s="1" t="s">
        <v>27474</v>
      </c>
      <c r="K616" s="1">
        <f t="shared" si="36"/>
        <v>0</v>
      </c>
      <c r="L616" s="2">
        <f>SUMIFS('Basin Total Well Counts'!B:B,'Basin Total Well Counts'!A:A,F616)</f>
        <v>0</v>
      </c>
      <c r="M616" s="4">
        <f t="shared" si="37"/>
        <v>0</v>
      </c>
      <c r="N616" s="2">
        <f>SUMIF('Basin Emissions'!A:A,F616,'Basin Emissions'!B:B)</f>
        <v>1301.0276681999999</v>
      </c>
      <c r="O616" s="8">
        <f t="shared" si="38"/>
        <v>0</v>
      </c>
      <c r="P616" s="7">
        <f>SUMIF('Tool Pneumatics CH4 VOC BTEX'!B:B,A616,'Tool Pneumatics CH4 VOC BTEX'!F:F)</f>
        <v>3.5899999141693102</v>
      </c>
      <c r="Q616" s="14">
        <f t="shared" si="39"/>
        <v>0</v>
      </c>
      <c r="R616" s="16">
        <f>SUMIF('Tool Pneumatics CH4 VOC BTEX'!B:B,A616,'Tool Pneumatics CH4 VOC BTEX'!H:H)*Q616</f>
        <v>0</v>
      </c>
      <c r="S616" s="16">
        <f>SUMIF('Tool Pneumatics CH4 VOC BTEX'!B:B,A616,'Tool Pneumatics CH4 VOC BTEX'!J:J)*Q616</f>
        <v>0</v>
      </c>
      <c r="T616" s="16">
        <f>SUMIF('Tool Pneumatics CH4 VOC BTEX'!B:B,A616,'Tool Pneumatics CH4 VOC BTEX'!L:L)*Q616</f>
        <v>0</v>
      </c>
      <c r="U616" s="16">
        <f>SUMIF('Tool Pneumatics CH4 VOC BTEX'!B:B,A616,'Tool Pneumatics CH4 VOC BTEX'!N:N)*Q616</f>
        <v>0</v>
      </c>
    </row>
    <row r="617" spans="1:21" x14ac:dyDescent="0.25">
      <c r="A617" s="1" t="s">
        <v>3455</v>
      </c>
      <c r="B617" s="1" t="s">
        <v>1500</v>
      </c>
      <c r="C617" s="1" t="s">
        <v>3456</v>
      </c>
      <c r="D617" s="3" t="s">
        <v>3510</v>
      </c>
      <c r="E617" s="3" t="s">
        <v>3510</v>
      </c>
      <c r="F617" s="1" t="s">
        <v>3378</v>
      </c>
      <c r="G617" s="1">
        <v>0</v>
      </c>
      <c r="H617" s="1" t="s">
        <v>27474</v>
      </c>
      <c r="I617" s="1">
        <v>0</v>
      </c>
      <c r="J617" s="1" t="s">
        <v>27474</v>
      </c>
      <c r="K617" s="1">
        <f t="shared" si="36"/>
        <v>0</v>
      </c>
      <c r="L617" s="2">
        <f>SUMIFS('Basin Total Well Counts'!B:B,'Basin Total Well Counts'!A:A,F617)</f>
        <v>37</v>
      </c>
      <c r="M617" s="4">
        <f t="shared" si="37"/>
        <v>0</v>
      </c>
      <c r="N617" s="2">
        <f>SUMIF('Basin Emissions'!A:A,F617,'Basin Emissions'!B:B)</f>
        <v>332.78833199999997</v>
      </c>
      <c r="O617" s="8">
        <f t="shared" si="38"/>
        <v>0</v>
      </c>
      <c r="P617" s="7">
        <f>SUMIF('Tool Pneumatics CH4 VOC BTEX'!B:B,A617,'Tool Pneumatics CH4 VOC BTEX'!F:F)</f>
        <v>5.1165800094604501</v>
      </c>
      <c r="Q617" s="14">
        <f t="shared" si="39"/>
        <v>0</v>
      </c>
      <c r="R617" s="16">
        <f>SUMIF('Tool Pneumatics CH4 VOC BTEX'!B:B,A617,'Tool Pneumatics CH4 VOC BTEX'!H:H)*Q617</f>
        <v>0</v>
      </c>
      <c r="S617" s="16">
        <f>SUMIF('Tool Pneumatics CH4 VOC BTEX'!B:B,A617,'Tool Pneumatics CH4 VOC BTEX'!J:J)*Q617</f>
        <v>0</v>
      </c>
      <c r="T617" s="16">
        <f>SUMIF('Tool Pneumatics CH4 VOC BTEX'!B:B,A617,'Tool Pneumatics CH4 VOC BTEX'!L:L)*Q617</f>
        <v>0</v>
      </c>
      <c r="U617" s="16">
        <f>SUMIF('Tool Pneumatics CH4 VOC BTEX'!B:B,A617,'Tool Pneumatics CH4 VOC BTEX'!N:N)*Q617</f>
        <v>0</v>
      </c>
    </row>
    <row r="618" spans="1:21" x14ac:dyDescent="0.25">
      <c r="A618" s="1" t="s">
        <v>3457</v>
      </c>
      <c r="B618" s="1" t="s">
        <v>1500</v>
      </c>
      <c r="C618" s="1" t="s">
        <v>1580</v>
      </c>
      <c r="D618" s="3" t="s">
        <v>3504</v>
      </c>
      <c r="E618" s="3" t="s">
        <v>3504</v>
      </c>
      <c r="F618" s="1" t="s">
        <v>3382</v>
      </c>
      <c r="G618" s="1">
        <v>0</v>
      </c>
      <c r="H618" s="1" t="s">
        <v>27474</v>
      </c>
      <c r="I618" s="1">
        <v>0</v>
      </c>
      <c r="J618" s="1" t="s">
        <v>27474</v>
      </c>
      <c r="K618" s="1">
        <f t="shared" si="36"/>
        <v>0</v>
      </c>
      <c r="L618" s="2">
        <f>SUMIFS('Basin Total Well Counts'!B:B,'Basin Total Well Counts'!A:A,F618)</f>
        <v>0</v>
      </c>
      <c r="M618" s="4">
        <f t="shared" si="37"/>
        <v>0</v>
      </c>
      <c r="N618" s="2">
        <f>SUMIF('Basin Emissions'!A:A,F618,'Basin Emissions'!B:B)</f>
        <v>1301.0276681999999</v>
      </c>
      <c r="O618" s="8">
        <f t="shared" si="38"/>
        <v>0</v>
      </c>
      <c r="P618" s="7">
        <f>SUMIF('Tool Pneumatics CH4 VOC BTEX'!B:B,A618,'Tool Pneumatics CH4 VOC BTEX'!F:F)</f>
        <v>3.5899999141693102</v>
      </c>
      <c r="Q618" s="14">
        <f t="shared" si="39"/>
        <v>0</v>
      </c>
      <c r="R618" s="16">
        <f>SUMIF('Tool Pneumatics CH4 VOC BTEX'!B:B,A618,'Tool Pneumatics CH4 VOC BTEX'!H:H)*Q618</f>
        <v>0</v>
      </c>
      <c r="S618" s="16">
        <f>SUMIF('Tool Pneumatics CH4 VOC BTEX'!B:B,A618,'Tool Pneumatics CH4 VOC BTEX'!J:J)*Q618</f>
        <v>0</v>
      </c>
      <c r="T618" s="16">
        <f>SUMIF('Tool Pneumatics CH4 VOC BTEX'!B:B,A618,'Tool Pneumatics CH4 VOC BTEX'!L:L)*Q618</f>
        <v>0</v>
      </c>
      <c r="U618" s="16">
        <f>SUMIF('Tool Pneumatics CH4 VOC BTEX'!B:B,A618,'Tool Pneumatics CH4 VOC BTEX'!N:N)*Q618</f>
        <v>0</v>
      </c>
    </row>
    <row r="619" spans="1:21" x14ac:dyDescent="0.25">
      <c r="A619" s="1" t="s">
        <v>3458</v>
      </c>
      <c r="B619" s="1" t="s">
        <v>1500</v>
      </c>
      <c r="C619" s="1" t="s">
        <v>3459</v>
      </c>
      <c r="D619" s="3" t="s">
        <v>3504</v>
      </c>
      <c r="E619" s="3" t="s">
        <v>3504</v>
      </c>
      <c r="F619" s="1" t="s">
        <v>3382</v>
      </c>
      <c r="G619" s="1">
        <v>0</v>
      </c>
      <c r="H619" s="1" t="s">
        <v>27474</v>
      </c>
      <c r="I619" s="1">
        <v>0</v>
      </c>
      <c r="J619" s="1" t="s">
        <v>27474</v>
      </c>
      <c r="K619" s="1">
        <f t="shared" si="36"/>
        <v>0</v>
      </c>
      <c r="L619" s="2">
        <f>SUMIFS('Basin Total Well Counts'!B:B,'Basin Total Well Counts'!A:A,F619)</f>
        <v>0</v>
      </c>
      <c r="M619" s="4">
        <f t="shared" si="37"/>
        <v>0</v>
      </c>
      <c r="N619" s="2">
        <f>SUMIF('Basin Emissions'!A:A,F619,'Basin Emissions'!B:B)</f>
        <v>1301.0276681999999</v>
      </c>
      <c r="O619" s="8">
        <f t="shared" si="38"/>
        <v>0</v>
      </c>
      <c r="P619" s="7">
        <f>SUMIF('Tool Pneumatics CH4 VOC BTEX'!B:B,A619,'Tool Pneumatics CH4 VOC BTEX'!F:F)</f>
        <v>3.5899999141693102</v>
      </c>
      <c r="Q619" s="14">
        <f t="shared" si="39"/>
        <v>0</v>
      </c>
      <c r="R619" s="16">
        <f>SUMIF('Tool Pneumatics CH4 VOC BTEX'!B:B,A619,'Tool Pneumatics CH4 VOC BTEX'!H:H)*Q619</f>
        <v>0</v>
      </c>
      <c r="S619" s="16">
        <f>SUMIF('Tool Pneumatics CH4 VOC BTEX'!B:B,A619,'Tool Pneumatics CH4 VOC BTEX'!J:J)*Q619</f>
        <v>0</v>
      </c>
      <c r="T619" s="16">
        <f>SUMIF('Tool Pneumatics CH4 VOC BTEX'!B:B,A619,'Tool Pneumatics CH4 VOC BTEX'!L:L)*Q619</f>
        <v>0</v>
      </c>
      <c r="U619" s="16">
        <f>SUMIF('Tool Pneumatics CH4 VOC BTEX'!B:B,A619,'Tool Pneumatics CH4 VOC BTEX'!N:N)*Q619</f>
        <v>0</v>
      </c>
    </row>
    <row r="620" spans="1:21" x14ac:dyDescent="0.25">
      <c r="A620" s="1" t="s">
        <v>3460</v>
      </c>
      <c r="B620" s="1" t="s">
        <v>1500</v>
      </c>
      <c r="C620" s="1" t="s">
        <v>1544</v>
      </c>
      <c r="D620" s="3" t="s">
        <v>3504</v>
      </c>
      <c r="E620" s="3" t="s">
        <v>3504</v>
      </c>
      <c r="F620" s="1" t="s">
        <v>3382</v>
      </c>
      <c r="G620" s="1">
        <v>0</v>
      </c>
      <c r="H620" s="1" t="s">
        <v>27474</v>
      </c>
      <c r="I620" s="1">
        <v>0</v>
      </c>
      <c r="J620" s="1" t="s">
        <v>27474</v>
      </c>
      <c r="K620" s="1">
        <f t="shared" si="36"/>
        <v>0</v>
      </c>
      <c r="L620" s="2">
        <f>SUMIFS('Basin Total Well Counts'!B:B,'Basin Total Well Counts'!A:A,F620)</f>
        <v>0</v>
      </c>
      <c r="M620" s="4">
        <f t="shared" si="37"/>
        <v>0</v>
      </c>
      <c r="N620" s="2">
        <f>SUMIF('Basin Emissions'!A:A,F620,'Basin Emissions'!B:B)</f>
        <v>1301.0276681999999</v>
      </c>
      <c r="O620" s="8">
        <f t="shared" si="38"/>
        <v>0</v>
      </c>
      <c r="P620" s="7">
        <f>SUMIF('Tool Pneumatics CH4 VOC BTEX'!B:B,A620,'Tool Pneumatics CH4 VOC BTEX'!F:F)</f>
        <v>3.5899999141693102</v>
      </c>
      <c r="Q620" s="14">
        <f t="shared" si="39"/>
        <v>0</v>
      </c>
      <c r="R620" s="16">
        <f>SUMIF('Tool Pneumatics CH4 VOC BTEX'!B:B,A620,'Tool Pneumatics CH4 VOC BTEX'!H:H)*Q620</f>
        <v>0</v>
      </c>
      <c r="S620" s="16">
        <f>SUMIF('Tool Pneumatics CH4 VOC BTEX'!B:B,A620,'Tool Pneumatics CH4 VOC BTEX'!J:J)*Q620</f>
        <v>0</v>
      </c>
      <c r="T620" s="16">
        <f>SUMIF('Tool Pneumatics CH4 VOC BTEX'!B:B,A620,'Tool Pneumatics CH4 VOC BTEX'!L:L)*Q620</f>
        <v>0</v>
      </c>
      <c r="U620" s="16">
        <f>SUMIF('Tool Pneumatics CH4 VOC BTEX'!B:B,A620,'Tool Pneumatics CH4 VOC BTEX'!N:N)*Q620</f>
        <v>0</v>
      </c>
    </row>
    <row r="621" spans="1:21" x14ac:dyDescent="0.25">
      <c r="A621" s="1" t="s">
        <v>3461</v>
      </c>
      <c r="B621" s="1" t="s">
        <v>1500</v>
      </c>
      <c r="C621" s="1" t="s">
        <v>1626</v>
      </c>
      <c r="D621" s="3" t="s">
        <v>3510</v>
      </c>
      <c r="E621" s="3" t="s">
        <v>3510</v>
      </c>
      <c r="F621" s="1" t="s">
        <v>3378</v>
      </c>
      <c r="G621" s="1">
        <v>0</v>
      </c>
      <c r="H621" s="1" t="s">
        <v>27474</v>
      </c>
      <c r="I621" s="1">
        <v>0</v>
      </c>
      <c r="J621" s="1" t="s">
        <v>27474</v>
      </c>
      <c r="K621" s="1">
        <f t="shared" si="36"/>
        <v>0</v>
      </c>
      <c r="L621" s="2">
        <f>SUMIFS('Basin Total Well Counts'!B:B,'Basin Total Well Counts'!A:A,F621)</f>
        <v>37</v>
      </c>
      <c r="M621" s="4">
        <f t="shared" si="37"/>
        <v>0</v>
      </c>
      <c r="N621" s="2">
        <f>SUMIF('Basin Emissions'!A:A,F621,'Basin Emissions'!B:B)</f>
        <v>332.78833199999997</v>
      </c>
      <c r="O621" s="8">
        <f t="shared" si="38"/>
        <v>0</v>
      </c>
      <c r="P621" s="7">
        <f>SUMIF('Tool Pneumatics CH4 VOC BTEX'!B:B,A621,'Tool Pneumatics CH4 VOC BTEX'!F:F)</f>
        <v>5.1165800094604501</v>
      </c>
      <c r="Q621" s="14">
        <f t="shared" si="39"/>
        <v>0</v>
      </c>
      <c r="R621" s="16">
        <f>SUMIF('Tool Pneumatics CH4 VOC BTEX'!B:B,A621,'Tool Pneumatics CH4 VOC BTEX'!H:H)*Q621</f>
        <v>0</v>
      </c>
      <c r="S621" s="16">
        <f>SUMIF('Tool Pneumatics CH4 VOC BTEX'!B:B,A621,'Tool Pneumatics CH4 VOC BTEX'!J:J)*Q621</f>
        <v>0</v>
      </c>
      <c r="T621" s="16">
        <f>SUMIF('Tool Pneumatics CH4 VOC BTEX'!B:B,A621,'Tool Pneumatics CH4 VOC BTEX'!L:L)*Q621</f>
        <v>0</v>
      </c>
      <c r="U621" s="16">
        <f>SUMIF('Tool Pneumatics CH4 VOC BTEX'!B:B,A621,'Tool Pneumatics CH4 VOC BTEX'!N:N)*Q621</f>
        <v>0</v>
      </c>
    </row>
    <row r="622" spans="1:21" x14ac:dyDescent="0.25">
      <c r="A622" s="1" t="s">
        <v>3462</v>
      </c>
      <c r="B622" s="1" t="s">
        <v>1500</v>
      </c>
      <c r="C622" s="1" t="s">
        <v>1719</v>
      </c>
      <c r="D622" s="3" t="s">
        <v>3504</v>
      </c>
      <c r="E622" s="3" t="s">
        <v>3504</v>
      </c>
      <c r="F622" s="1" t="s">
        <v>3382</v>
      </c>
      <c r="G622" s="1">
        <v>0</v>
      </c>
      <c r="H622" s="1" t="s">
        <v>27474</v>
      </c>
      <c r="I622" s="1">
        <v>0</v>
      </c>
      <c r="J622" s="1" t="s">
        <v>27474</v>
      </c>
      <c r="K622" s="1">
        <f t="shared" si="36"/>
        <v>0</v>
      </c>
      <c r="L622" s="2">
        <f>SUMIFS('Basin Total Well Counts'!B:B,'Basin Total Well Counts'!A:A,F622)</f>
        <v>0</v>
      </c>
      <c r="M622" s="4">
        <f t="shared" si="37"/>
        <v>0</v>
      </c>
      <c r="N622" s="2">
        <f>SUMIF('Basin Emissions'!A:A,F622,'Basin Emissions'!B:B)</f>
        <v>1301.0276681999999</v>
      </c>
      <c r="O622" s="8">
        <f t="shared" si="38"/>
        <v>0</v>
      </c>
      <c r="P622" s="7">
        <f>SUMIF('Tool Pneumatics CH4 VOC BTEX'!B:B,A622,'Tool Pneumatics CH4 VOC BTEX'!F:F)</f>
        <v>3.5899999141693102</v>
      </c>
      <c r="Q622" s="14">
        <f t="shared" si="39"/>
        <v>0</v>
      </c>
      <c r="R622" s="16">
        <f>SUMIF('Tool Pneumatics CH4 VOC BTEX'!B:B,A622,'Tool Pneumatics CH4 VOC BTEX'!H:H)*Q622</f>
        <v>0</v>
      </c>
      <c r="S622" s="16">
        <f>SUMIF('Tool Pneumatics CH4 VOC BTEX'!B:B,A622,'Tool Pneumatics CH4 VOC BTEX'!J:J)*Q622</f>
        <v>0</v>
      </c>
      <c r="T622" s="16">
        <f>SUMIF('Tool Pneumatics CH4 VOC BTEX'!B:B,A622,'Tool Pneumatics CH4 VOC BTEX'!L:L)*Q622</f>
        <v>0</v>
      </c>
      <c r="U622" s="16">
        <f>SUMIF('Tool Pneumatics CH4 VOC BTEX'!B:B,A622,'Tool Pneumatics CH4 VOC BTEX'!N:N)*Q622</f>
        <v>0</v>
      </c>
    </row>
    <row r="623" spans="1:21" x14ac:dyDescent="0.25">
      <c r="A623" s="1" t="s">
        <v>3463</v>
      </c>
      <c r="B623" s="1" t="s">
        <v>1500</v>
      </c>
      <c r="C623" s="1" t="s">
        <v>1581</v>
      </c>
      <c r="D623" s="3" t="s">
        <v>3504</v>
      </c>
      <c r="E623" s="3" t="s">
        <v>3504</v>
      </c>
      <c r="F623" s="1" t="s">
        <v>3382</v>
      </c>
      <c r="G623" s="1">
        <v>0</v>
      </c>
      <c r="H623" s="1" t="s">
        <v>27474</v>
      </c>
      <c r="I623" s="1">
        <v>0</v>
      </c>
      <c r="J623" s="1" t="s">
        <v>27474</v>
      </c>
      <c r="K623" s="1">
        <f t="shared" si="36"/>
        <v>0</v>
      </c>
      <c r="L623" s="2">
        <f>SUMIFS('Basin Total Well Counts'!B:B,'Basin Total Well Counts'!A:A,F623)</f>
        <v>0</v>
      </c>
      <c r="M623" s="4">
        <f t="shared" si="37"/>
        <v>0</v>
      </c>
      <c r="N623" s="2">
        <f>SUMIF('Basin Emissions'!A:A,F623,'Basin Emissions'!B:B)</f>
        <v>1301.0276681999999</v>
      </c>
      <c r="O623" s="8">
        <f t="shared" si="38"/>
        <v>0</v>
      </c>
      <c r="P623" s="7">
        <f>SUMIF('Tool Pneumatics CH4 VOC BTEX'!B:B,A623,'Tool Pneumatics CH4 VOC BTEX'!F:F)</f>
        <v>3.5899999141693102</v>
      </c>
      <c r="Q623" s="14">
        <f t="shared" si="39"/>
        <v>0</v>
      </c>
      <c r="R623" s="16">
        <f>SUMIF('Tool Pneumatics CH4 VOC BTEX'!B:B,A623,'Tool Pneumatics CH4 VOC BTEX'!H:H)*Q623</f>
        <v>0</v>
      </c>
      <c r="S623" s="16">
        <f>SUMIF('Tool Pneumatics CH4 VOC BTEX'!B:B,A623,'Tool Pneumatics CH4 VOC BTEX'!J:J)*Q623</f>
        <v>0</v>
      </c>
      <c r="T623" s="16">
        <f>SUMIF('Tool Pneumatics CH4 VOC BTEX'!B:B,A623,'Tool Pneumatics CH4 VOC BTEX'!L:L)*Q623</f>
        <v>0</v>
      </c>
      <c r="U623" s="16">
        <f>SUMIF('Tool Pneumatics CH4 VOC BTEX'!B:B,A623,'Tool Pneumatics CH4 VOC BTEX'!N:N)*Q623</f>
        <v>0</v>
      </c>
    </row>
    <row r="624" spans="1:21" x14ac:dyDescent="0.25">
      <c r="A624" s="1" t="s">
        <v>3464</v>
      </c>
      <c r="B624" s="1" t="s">
        <v>1500</v>
      </c>
      <c r="C624" s="1" t="s">
        <v>2049</v>
      </c>
      <c r="D624" s="3" t="s">
        <v>3504</v>
      </c>
      <c r="E624" s="3" t="s">
        <v>3504</v>
      </c>
      <c r="F624" s="1" t="s">
        <v>3382</v>
      </c>
      <c r="G624" s="1">
        <v>0</v>
      </c>
      <c r="H624" s="1" t="s">
        <v>27474</v>
      </c>
      <c r="I624" s="1">
        <v>0</v>
      </c>
      <c r="J624" s="1" t="s">
        <v>27474</v>
      </c>
      <c r="K624" s="1">
        <f t="shared" si="36"/>
        <v>0</v>
      </c>
      <c r="L624" s="2">
        <f>SUMIFS('Basin Total Well Counts'!B:B,'Basin Total Well Counts'!A:A,F624)</f>
        <v>0</v>
      </c>
      <c r="M624" s="4">
        <f t="shared" si="37"/>
        <v>0</v>
      </c>
      <c r="N624" s="2">
        <f>SUMIF('Basin Emissions'!A:A,F624,'Basin Emissions'!B:B)</f>
        <v>1301.0276681999999</v>
      </c>
      <c r="O624" s="8">
        <f t="shared" si="38"/>
        <v>0</v>
      </c>
      <c r="P624" s="7">
        <f>SUMIF('Tool Pneumatics CH4 VOC BTEX'!B:B,A624,'Tool Pneumatics CH4 VOC BTEX'!F:F)</f>
        <v>3.5899999141693102</v>
      </c>
      <c r="Q624" s="14">
        <f t="shared" si="39"/>
        <v>0</v>
      </c>
      <c r="R624" s="16">
        <f>SUMIF('Tool Pneumatics CH4 VOC BTEX'!B:B,A624,'Tool Pneumatics CH4 VOC BTEX'!H:H)*Q624</f>
        <v>0</v>
      </c>
      <c r="S624" s="16">
        <f>SUMIF('Tool Pneumatics CH4 VOC BTEX'!B:B,A624,'Tool Pneumatics CH4 VOC BTEX'!J:J)*Q624</f>
        <v>0</v>
      </c>
      <c r="T624" s="16">
        <f>SUMIF('Tool Pneumatics CH4 VOC BTEX'!B:B,A624,'Tool Pneumatics CH4 VOC BTEX'!L:L)*Q624</f>
        <v>0</v>
      </c>
      <c r="U624" s="16">
        <f>SUMIF('Tool Pneumatics CH4 VOC BTEX'!B:B,A624,'Tool Pneumatics CH4 VOC BTEX'!N:N)*Q624</f>
        <v>0</v>
      </c>
    </row>
    <row r="625" spans="1:21" x14ac:dyDescent="0.25">
      <c r="A625" s="1" t="s">
        <v>3465</v>
      </c>
      <c r="B625" s="1" t="s">
        <v>1500</v>
      </c>
      <c r="C625" s="1" t="s">
        <v>3466</v>
      </c>
      <c r="D625" s="3" t="s">
        <v>3518</v>
      </c>
      <c r="E625" s="3" t="s">
        <v>3518</v>
      </c>
      <c r="F625" s="1" t="s">
        <v>3378</v>
      </c>
      <c r="G625" s="1">
        <v>0</v>
      </c>
      <c r="H625" s="1" t="s">
        <v>27474</v>
      </c>
      <c r="I625" s="1">
        <v>0</v>
      </c>
      <c r="J625" s="1" t="s">
        <v>27474</v>
      </c>
      <c r="K625" s="1">
        <f t="shared" si="36"/>
        <v>0</v>
      </c>
      <c r="L625" s="2">
        <f>SUMIFS('Basin Total Well Counts'!B:B,'Basin Total Well Counts'!A:A,F625)</f>
        <v>37</v>
      </c>
      <c r="M625" s="4">
        <f t="shared" si="37"/>
        <v>0</v>
      </c>
      <c r="N625" s="2">
        <f>SUMIF('Basin Emissions'!A:A,F625,'Basin Emissions'!B:B)</f>
        <v>332.78833199999997</v>
      </c>
      <c r="O625" s="8">
        <f t="shared" si="38"/>
        <v>0</v>
      </c>
      <c r="P625" s="7">
        <f>SUMIF('Tool Pneumatics CH4 VOC BTEX'!B:B,A625,'Tool Pneumatics CH4 VOC BTEX'!F:F)</f>
        <v>5.1165800094604501</v>
      </c>
      <c r="Q625" s="14">
        <f t="shared" si="39"/>
        <v>0</v>
      </c>
      <c r="R625" s="16">
        <f>SUMIF('Tool Pneumatics CH4 VOC BTEX'!B:B,A625,'Tool Pneumatics CH4 VOC BTEX'!H:H)*Q625</f>
        <v>0</v>
      </c>
      <c r="S625" s="16">
        <f>SUMIF('Tool Pneumatics CH4 VOC BTEX'!B:B,A625,'Tool Pneumatics CH4 VOC BTEX'!J:J)*Q625</f>
        <v>0</v>
      </c>
      <c r="T625" s="16">
        <f>SUMIF('Tool Pneumatics CH4 VOC BTEX'!B:B,A625,'Tool Pneumatics CH4 VOC BTEX'!L:L)*Q625</f>
        <v>0</v>
      </c>
      <c r="U625" s="16">
        <f>SUMIF('Tool Pneumatics CH4 VOC BTEX'!B:B,A625,'Tool Pneumatics CH4 VOC BTEX'!N:N)*Q625</f>
        <v>0</v>
      </c>
    </row>
    <row r="626" spans="1:21" x14ac:dyDescent="0.25">
      <c r="A626" s="1" t="s">
        <v>3467</v>
      </c>
      <c r="B626" s="1" t="s">
        <v>1500</v>
      </c>
      <c r="C626" s="1" t="s">
        <v>1625</v>
      </c>
      <c r="D626" s="3" t="s">
        <v>996</v>
      </c>
      <c r="E626" s="3" t="s">
        <v>996</v>
      </c>
      <c r="F626" s="1" t="s">
        <v>3382</v>
      </c>
      <c r="G626" s="1">
        <v>0</v>
      </c>
      <c r="H626" s="1" t="s">
        <v>27474</v>
      </c>
      <c r="I626" s="1">
        <v>0</v>
      </c>
      <c r="J626" s="1" t="s">
        <v>27474</v>
      </c>
      <c r="K626" s="1">
        <f t="shared" si="36"/>
        <v>0</v>
      </c>
      <c r="L626" s="2">
        <f>SUMIFS('Basin Total Well Counts'!B:B,'Basin Total Well Counts'!A:A,F626)</f>
        <v>0</v>
      </c>
      <c r="M626" s="4">
        <f t="shared" si="37"/>
        <v>0</v>
      </c>
      <c r="N626" s="2">
        <f>SUMIF('Basin Emissions'!A:A,F626,'Basin Emissions'!B:B)</f>
        <v>1301.0276681999999</v>
      </c>
      <c r="O626" s="8">
        <f t="shared" si="38"/>
        <v>0</v>
      </c>
      <c r="P626" s="7">
        <f>SUMIF('Tool Pneumatics CH4 VOC BTEX'!B:B,A626,'Tool Pneumatics CH4 VOC BTEX'!F:F)</f>
        <v>3.5899999141693102</v>
      </c>
      <c r="Q626" s="14">
        <f t="shared" si="39"/>
        <v>0</v>
      </c>
      <c r="R626" s="16">
        <f>SUMIF('Tool Pneumatics CH4 VOC BTEX'!B:B,A626,'Tool Pneumatics CH4 VOC BTEX'!H:H)*Q626</f>
        <v>0</v>
      </c>
      <c r="S626" s="16">
        <f>SUMIF('Tool Pneumatics CH4 VOC BTEX'!B:B,A626,'Tool Pneumatics CH4 VOC BTEX'!J:J)*Q626</f>
        <v>0</v>
      </c>
      <c r="T626" s="16">
        <f>SUMIF('Tool Pneumatics CH4 VOC BTEX'!B:B,A626,'Tool Pneumatics CH4 VOC BTEX'!L:L)*Q626</f>
        <v>0</v>
      </c>
      <c r="U626" s="16">
        <f>SUMIF('Tool Pneumatics CH4 VOC BTEX'!B:B,A626,'Tool Pneumatics CH4 VOC BTEX'!N:N)*Q626</f>
        <v>0</v>
      </c>
    </row>
    <row r="627" spans="1:21" x14ac:dyDescent="0.25">
      <c r="A627" s="1" t="s">
        <v>3468</v>
      </c>
      <c r="B627" s="1" t="s">
        <v>1500</v>
      </c>
      <c r="C627" s="1" t="s">
        <v>1642</v>
      </c>
      <c r="D627" s="3" t="s">
        <v>3501</v>
      </c>
      <c r="E627" s="3" t="s">
        <v>3501</v>
      </c>
      <c r="F627" s="1" t="s">
        <v>3382</v>
      </c>
      <c r="G627" s="1">
        <v>0</v>
      </c>
      <c r="H627" s="1" t="s">
        <v>27474</v>
      </c>
      <c r="I627" s="1">
        <v>0</v>
      </c>
      <c r="J627" s="1" t="s">
        <v>27474</v>
      </c>
      <c r="K627" s="1">
        <f t="shared" si="36"/>
        <v>0</v>
      </c>
      <c r="L627" s="2">
        <f>SUMIFS('Basin Total Well Counts'!B:B,'Basin Total Well Counts'!A:A,F627)</f>
        <v>0</v>
      </c>
      <c r="M627" s="4">
        <f t="shared" si="37"/>
        <v>0</v>
      </c>
      <c r="N627" s="2">
        <f>SUMIF('Basin Emissions'!A:A,F627,'Basin Emissions'!B:B)</f>
        <v>1301.0276681999999</v>
      </c>
      <c r="O627" s="8">
        <f t="shared" si="38"/>
        <v>0</v>
      </c>
      <c r="P627" s="7">
        <f>SUMIF('Tool Pneumatics CH4 VOC BTEX'!B:B,A627,'Tool Pneumatics CH4 VOC BTEX'!F:F)</f>
        <v>3.5899999141693102</v>
      </c>
      <c r="Q627" s="14">
        <f t="shared" si="39"/>
        <v>0</v>
      </c>
      <c r="R627" s="16">
        <f>SUMIF('Tool Pneumatics CH4 VOC BTEX'!B:B,A627,'Tool Pneumatics CH4 VOC BTEX'!H:H)*Q627</f>
        <v>0</v>
      </c>
      <c r="S627" s="16">
        <f>SUMIF('Tool Pneumatics CH4 VOC BTEX'!B:B,A627,'Tool Pneumatics CH4 VOC BTEX'!J:J)*Q627</f>
        <v>0</v>
      </c>
      <c r="T627" s="16">
        <f>SUMIF('Tool Pneumatics CH4 VOC BTEX'!B:B,A627,'Tool Pneumatics CH4 VOC BTEX'!L:L)*Q627</f>
        <v>0</v>
      </c>
      <c r="U627" s="16">
        <f>SUMIF('Tool Pneumatics CH4 VOC BTEX'!B:B,A627,'Tool Pneumatics CH4 VOC BTEX'!N:N)*Q627</f>
        <v>0</v>
      </c>
    </row>
    <row r="628" spans="1:21" x14ac:dyDescent="0.25">
      <c r="A628" s="1" t="s">
        <v>3469</v>
      </c>
      <c r="B628" s="1" t="s">
        <v>1500</v>
      </c>
      <c r="C628" s="1" t="s">
        <v>1684</v>
      </c>
      <c r="D628" s="3" t="s">
        <v>996</v>
      </c>
      <c r="E628" s="3" t="s">
        <v>996</v>
      </c>
      <c r="F628" s="1" t="s">
        <v>3382</v>
      </c>
      <c r="G628" s="1">
        <v>0</v>
      </c>
      <c r="H628" s="1" t="s">
        <v>27474</v>
      </c>
      <c r="I628" s="1">
        <v>0</v>
      </c>
      <c r="J628" s="1" t="s">
        <v>27474</v>
      </c>
      <c r="K628" s="1">
        <f t="shared" si="36"/>
        <v>0</v>
      </c>
      <c r="L628" s="2">
        <f>SUMIFS('Basin Total Well Counts'!B:B,'Basin Total Well Counts'!A:A,F628)</f>
        <v>0</v>
      </c>
      <c r="M628" s="4">
        <f t="shared" si="37"/>
        <v>0</v>
      </c>
      <c r="N628" s="2">
        <f>SUMIF('Basin Emissions'!A:A,F628,'Basin Emissions'!B:B)</f>
        <v>1301.0276681999999</v>
      </c>
      <c r="O628" s="8">
        <f t="shared" si="38"/>
        <v>0</v>
      </c>
      <c r="P628" s="7">
        <f>SUMIF('Tool Pneumatics CH4 VOC BTEX'!B:B,A628,'Tool Pneumatics CH4 VOC BTEX'!F:F)</f>
        <v>3.5899999141693102</v>
      </c>
      <c r="Q628" s="14">
        <f t="shared" si="39"/>
        <v>0</v>
      </c>
      <c r="R628" s="16">
        <f>SUMIF('Tool Pneumatics CH4 VOC BTEX'!B:B,A628,'Tool Pneumatics CH4 VOC BTEX'!H:H)*Q628</f>
        <v>0</v>
      </c>
      <c r="S628" s="16">
        <f>SUMIF('Tool Pneumatics CH4 VOC BTEX'!B:B,A628,'Tool Pneumatics CH4 VOC BTEX'!J:J)*Q628</f>
        <v>0</v>
      </c>
      <c r="T628" s="16">
        <f>SUMIF('Tool Pneumatics CH4 VOC BTEX'!B:B,A628,'Tool Pneumatics CH4 VOC BTEX'!L:L)*Q628</f>
        <v>0</v>
      </c>
      <c r="U628" s="16">
        <f>SUMIF('Tool Pneumatics CH4 VOC BTEX'!B:B,A628,'Tool Pneumatics CH4 VOC BTEX'!N:N)*Q628</f>
        <v>0</v>
      </c>
    </row>
    <row r="629" spans="1:21" x14ac:dyDescent="0.25">
      <c r="A629" s="1" t="s">
        <v>3470</v>
      </c>
      <c r="B629" s="1" t="s">
        <v>1500</v>
      </c>
      <c r="C629" s="1" t="s">
        <v>1569</v>
      </c>
      <c r="D629" s="3" t="s">
        <v>3378</v>
      </c>
      <c r="E629" s="3" t="s">
        <v>3378</v>
      </c>
      <c r="F629" s="1" t="s">
        <v>3382</v>
      </c>
      <c r="G629" s="1">
        <v>0</v>
      </c>
      <c r="H629" s="1" t="s">
        <v>27474</v>
      </c>
      <c r="I629" s="1">
        <v>0</v>
      </c>
      <c r="J629" s="1" t="s">
        <v>27474</v>
      </c>
      <c r="K629" s="1">
        <f t="shared" si="36"/>
        <v>0</v>
      </c>
      <c r="L629" s="2">
        <f>SUMIFS('Basin Total Well Counts'!B:B,'Basin Total Well Counts'!A:A,F629)</f>
        <v>0</v>
      </c>
      <c r="M629" s="4">
        <f t="shared" si="37"/>
        <v>0</v>
      </c>
      <c r="N629" s="2">
        <f>SUMIF('Basin Emissions'!A:A,F629,'Basin Emissions'!B:B)</f>
        <v>1301.0276681999999</v>
      </c>
      <c r="O629" s="8">
        <f t="shared" si="38"/>
        <v>0</v>
      </c>
      <c r="P629" s="7">
        <f>SUMIF('Tool Pneumatics CH4 VOC BTEX'!B:B,A629,'Tool Pneumatics CH4 VOC BTEX'!F:F)</f>
        <v>3.5899999141693102</v>
      </c>
      <c r="Q629" s="14">
        <f t="shared" si="39"/>
        <v>0</v>
      </c>
      <c r="R629" s="16">
        <f>SUMIF('Tool Pneumatics CH4 VOC BTEX'!B:B,A629,'Tool Pneumatics CH4 VOC BTEX'!H:H)*Q629</f>
        <v>0</v>
      </c>
      <c r="S629" s="16">
        <f>SUMIF('Tool Pneumatics CH4 VOC BTEX'!B:B,A629,'Tool Pneumatics CH4 VOC BTEX'!J:J)*Q629</f>
        <v>0</v>
      </c>
      <c r="T629" s="16">
        <f>SUMIF('Tool Pneumatics CH4 VOC BTEX'!B:B,A629,'Tool Pneumatics CH4 VOC BTEX'!L:L)*Q629</f>
        <v>0</v>
      </c>
      <c r="U629" s="16">
        <f>SUMIF('Tool Pneumatics CH4 VOC BTEX'!B:B,A629,'Tool Pneumatics CH4 VOC BTEX'!N:N)*Q629</f>
        <v>0</v>
      </c>
    </row>
    <row r="630" spans="1:21" x14ac:dyDescent="0.25">
      <c r="A630" s="1" t="s">
        <v>3471</v>
      </c>
      <c r="B630" s="1" t="s">
        <v>1500</v>
      </c>
      <c r="C630" s="1" t="s">
        <v>2158</v>
      </c>
      <c r="D630" s="3" t="s">
        <v>3504</v>
      </c>
      <c r="E630" s="3" t="s">
        <v>3504</v>
      </c>
      <c r="F630" s="1" t="s">
        <v>3378</v>
      </c>
      <c r="G630" s="1">
        <v>0</v>
      </c>
      <c r="H630" s="1" t="s">
        <v>27474</v>
      </c>
      <c r="I630" s="1">
        <v>0</v>
      </c>
      <c r="J630" s="1" t="s">
        <v>27474</v>
      </c>
      <c r="K630" s="1">
        <f t="shared" si="36"/>
        <v>0</v>
      </c>
      <c r="L630" s="2">
        <f>SUMIFS('Basin Total Well Counts'!B:B,'Basin Total Well Counts'!A:A,F630)</f>
        <v>37</v>
      </c>
      <c r="M630" s="4">
        <f t="shared" si="37"/>
        <v>0</v>
      </c>
      <c r="N630" s="2">
        <f>SUMIF('Basin Emissions'!A:A,F630,'Basin Emissions'!B:B)</f>
        <v>332.78833199999997</v>
      </c>
      <c r="O630" s="8">
        <f t="shared" si="38"/>
        <v>0</v>
      </c>
      <c r="P630" s="7">
        <f>SUMIF('Tool Pneumatics CH4 VOC BTEX'!B:B,A630,'Tool Pneumatics CH4 VOC BTEX'!F:F)</f>
        <v>5.1165800094604501</v>
      </c>
      <c r="Q630" s="14">
        <f t="shared" si="39"/>
        <v>0</v>
      </c>
      <c r="R630" s="16">
        <f>SUMIF('Tool Pneumatics CH4 VOC BTEX'!B:B,A630,'Tool Pneumatics CH4 VOC BTEX'!H:H)*Q630</f>
        <v>0</v>
      </c>
      <c r="S630" s="16">
        <f>SUMIF('Tool Pneumatics CH4 VOC BTEX'!B:B,A630,'Tool Pneumatics CH4 VOC BTEX'!J:J)*Q630</f>
        <v>0</v>
      </c>
      <c r="T630" s="16">
        <f>SUMIF('Tool Pneumatics CH4 VOC BTEX'!B:B,A630,'Tool Pneumatics CH4 VOC BTEX'!L:L)*Q630</f>
        <v>0</v>
      </c>
      <c r="U630" s="16">
        <f>SUMIF('Tool Pneumatics CH4 VOC BTEX'!B:B,A630,'Tool Pneumatics CH4 VOC BTEX'!N:N)*Q630</f>
        <v>0</v>
      </c>
    </row>
    <row r="631" spans="1:21" x14ac:dyDescent="0.25">
      <c r="A631" s="1" t="s">
        <v>3472</v>
      </c>
      <c r="B631" s="1" t="s">
        <v>1500</v>
      </c>
      <c r="C631" s="1" t="s">
        <v>3473</v>
      </c>
      <c r="D631" s="3" t="s">
        <v>3504</v>
      </c>
      <c r="E631" s="3" t="s">
        <v>3504</v>
      </c>
      <c r="F631" s="1" t="s">
        <v>3382</v>
      </c>
      <c r="G631" s="1">
        <v>0</v>
      </c>
      <c r="H631" s="1" t="s">
        <v>27474</v>
      </c>
      <c r="I631" s="1">
        <v>0</v>
      </c>
      <c r="J631" s="1" t="s">
        <v>27474</v>
      </c>
      <c r="K631" s="1">
        <f t="shared" si="36"/>
        <v>0</v>
      </c>
      <c r="L631" s="2">
        <f>SUMIFS('Basin Total Well Counts'!B:B,'Basin Total Well Counts'!A:A,F631)</f>
        <v>0</v>
      </c>
      <c r="M631" s="4">
        <f t="shared" si="37"/>
        <v>0</v>
      </c>
      <c r="N631" s="2">
        <f>SUMIF('Basin Emissions'!A:A,F631,'Basin Emissions'!B:B)</f>
        <v>1301.0276681999999</v>
      </c>
      <c r="O631" s="8">
        <f t="shared" si="38"/>
        <v>0</v>
      </c>
      <c r="P631" s="7">
        <f>SUMIF('Tool Pneumatics CH4 VOC BTEX'!B:B,A631,'Tool Pneumatics CH4 VOC BTEX'!F:F)</f>
        <v>3.5899999141693102</v>
      </c>
      <c r="Q631" s="14">
        <f t="shared" si="39"/>
        <v>0</v>
      </c>
      <c r="R631" s="16">
        <f>SUMIF('Tool Pneumatics CH4 VOC BTEX'!B:B,A631,'Tool Pneumatics CH4 VOC BTEX'!H:H)*Q631</f>
        <v>0</v>
      </c>
      <c r="S631" s="16">
        <f>SUMIF('Tool Pneumatics CH4 VOC BTEX'!B:B,A631,'Tool Pneumatics CH4 VOC BTEX'!J:J)*Q631</f>
        <v>0</v>
      </c>
      <c r="T631" s="16">
        <f>SUMIF('Tool Pneumatics CH4 VOC BTEX'!B:B,A631,'Tool Pneumatics CH4 VOC BTEX'!L:L)*Q631</f>
        <v>0</v>
      </c>
      <c r="U631" s="16">
        <f>SUMIF('Tool Pneumatics CH4 VOC BTEX'!B:B,A631,'Tool Pneumatics CH4 VOC BTEX'!N:N)*Q631</f>
        <v>0</v>
      </c>
    </row>
    <row r="632" spans="1:21" x14ac:dyDescent="0.25">
      <c r="A632" s="1" t="s">
        <v>3474</v>
      </c>
      <c r="B632" s="1" t="s">
        <v>1500</v>
      </c>
      <c r="C632" s="1" t="s">
        <v>1816</v>
      </c>
      <c r="D632" s="3" t="s">
        <v>3518</v>
      </c>
      <c r="E632" s="3" t="s">
        <v>3518</v>
      </c>
      <c r="F632" s="1" t="s">
        <v>3378</v>
      </c>
      <c r="G632" s="1">
        <v>0</v>
      </c>
      <c r="H632" s="1" t="s">
        <v>27474</v>
      </c>
      <c r="I632" s="1">
        <v>0</v>
      </c>
      <c r="J632" s="1" t="s">
        <v>27474</v>
      </c>
      <c r="K632" s="1">
        <f t="shared" si="36"/>
        <v>0</v>
      </c>
      <c r="L632" s="2">
        <f>SUMIFS('Basin Total Well Counts'!B:B,'Basin Total Well Counts'!A:A,F632)</f>
        <v>37</v>
      </c>
      <c r="M632" s="4">
        <f t="shared" si="37"/>
        <v>0</v>
      </c>
      <c r="N632" s="2">
        <f>SUMIF('Basin Emissions'!A:A,F632,'Basin Emissions'!B:B)</f>
        <v>332.78833199999997</v>
      </c>
      <c r="O632" s="8">
        <f t="shared" si="38"/>
        <v>0</v>
      </c>
      <c r="P632" s="7">
        <f>SUMIF('Tool Pneumatics CH4 VOC BTEX'!B:B,A632,'Tool Pneumatics CH4 VOC BTEX'!F:F)</f>
        <v>5.1165800094604501</v>
      </c>
      <c r="Q632" s="14">
        <f t="shared" si="39"/>
        <v>0</v>
      </c>
      <c r="R632" s="16">
        <f>SUMIF('Tool Pneumatics CH4 VOC BTEX'!B:B,A632,'Tool Pneumatics CH4 VOC BTEX'!H:H)*Q632</f>
        <v>0</v>
      </c>
      <c r="S632" s="16">
        <f>SUMIF('Tool Pneumatics CH4 VOC BTEX'!B:B,A632,'Tool Pneumatics CH4 VOC BTEX'!J:J)*Q632</f>
        <v>0</v>
      </c>
      <c r="T632" s="16">
        <f>SUMIF('Tool Pneumatics CH4 VOC BTEX'!B:B,A632,'Tool Pneumatics CH4 VOC BTEX'!L:L)*Q632</f>
        <v>0</v>
      </c>
      <c r="U632" s="16">
        <f>SUMIF('Tool Pneumatics CH4 VOC BTEX'!B:B,A632,'Tool Pneumatics CH4 VOC BTEX'!N:N)*Q632</f>
        <v>0</v>
      </c>
    </row>
    <row r="633" spans="1:21" x14ac:dyDescent="0.25">
      <c r="A633" s="1" t="s">
        <v>3475</v>
      </c>
      <c r="B633" s="1" t="s">
        <v>1500</v>
      </c>
      <c r="C633" s="1" t="s">
        <v>3476</v>
      </c>
      <c r="D633" s="3" t="s">
        <v>3504</v>
      </c>
      <c r="E633" s="3" t="s">
        <v>3504</v>
      </c>
      <c r="F633" s="1" t="s">
        <v>3382</v>
      </c>
      <c r="G633" s="1">
        <v>0</v>
      </c>
      <c r="H633" s="1" t="s">
        <v>27474</v>
      </c>
      <c r="I633" s="1">
        <v>0</v>
      </c>
      <c r="J633" s="1" t="s">
        <v>27474</v>
      </c>
      <c r="K633" s="1">
        <f t="shared" si="36"/>
        <v>0</v>
      </c>
      <c r="L633" s="2">
        <f>SUMIFS('Basin Total Well Counts'!B:B,'Basin Total Well Counts'!A:A,F633)</f>
        <v>0</v>
      </c>
      <c r="M633" s="4">
        <f t="shared" si="37"/>
        <v>0</v>
      </c>
      <c r="N633" s="2">
        <f>SUMIF('Basin Emissions'!A:A,F633,'Basin Emissions'!B:B)</f>
        <v>1301.0276681999999</v>
      </c>
      <c r="O633" s="8">
        <f t="shared" si="38"/>
        <v>0</v>
      </c>
      <c r="P633" s="7">
        <f>SUMIF('Tool Pneumatics CH4 VOC BTEX'!B:B,A633,'Tool Pneumatics CH4 VOC BTEX'!F:F)</f>
        <v>3.5899999141693102</v>
      </c>
      <c r="Q633" s="14">
        <f t="shared" si="39"/>
        <v>0</v>
      </c>
      <c r="R633" s="16">
        <f>SUMIF('Tool Pneumatics CH4 VOC BTEX'!B:B,A633,'Tool Pneumatics CH4 VOC BTEX'!H:H)*Q633</f>
        <v>0</v>
      </c>
      <c r="S633" s="16">
        <f>SUMIF('Tool Pneumatics CH4 VOC BTEX'!B:B,A633,'Tool Pneumatics CH4 VOC BTEX'!J:J)*Q633</f>
        <v>0</v>
      </c>
      <c r="T633" s="16">
        <f>SUMIF('Tool Pneumatics CH4 VOC BTEX'!B:B,A633,'Tool Pneumatics CH4 VOC BTEX'!L:L)*Q633</f>
        <v>0</v>
      </c>
      <c r="U633" s="16">
        <f>SUMIF('Tool Pneumatics CH4 VOC BTEX'!B:B,A633,'Tool Pneumatics CH4 VOC BTEX'!N:N)*Q633</f>
        <v>0</v>
      </c>
    </row>
    <row r="634" spans="1:21" x14ac:dyDescent="0.25">
      <c r="A634" s="1" t="s">
        <v>3477</v>
      </c>
      <c r="B634" s="1" t="s">
        <v>1500</v>
      </c>
      <c r="C634" s="1" t="s">
        <v>1622</v>
      </c>
      <c r="D634" s="3" t="s">
        <v>996</v>
      </c>
      <c r="E634" s="3" t="s">
        <v>996</v>
      </c>
      <c r="F634" s="1" t="s">
        <v>3382</v>
      </c>
      <c r="G634" s="1">
        <v>0</v>
      </c>
      <c r="H634" s="1" t="s">
        <v>27474</v>
      </c>
      <c r="I634" s="1">
        <v>0</v>
      </c>
      <c r="J634" s="1" t="s">
        <v>27474</v>
      </c>
      <c r="K634" s="1">
        <f t="shared" si="36"/>
        <v>0</v>
      </c>
      <c r="L634" s="2">
        <f>SUMIFS('Basin Total Well Counts'!B:B,'Basin Total Well Counts'!A:A,F634)</f>
        <v>0</v>
      </c>
      <c r="M634" s="4">
        <f t="shared" si="37"/>
        <v>0</v>
      </c>
      <c r="N634" s="2">
        <f>SUMIF('Basin Emissions'!A:A,F634,'Basin Emissions'!B:B)</f>
        <v>1301.0276681999999</v>
      </c>
      <c r="O634" s="8">
        <f t="shared" si="38"/>
        <v>0</v>
      </c>
      <c r="P634" s="7">
        <f>SUMIF('Tool Pneumatics CH4 VOC BTEX'!B:B,A634,'Tool Pneumatics CH4 VOC BTEX'!F:F)</f>
        <v>3.5899999141693102</v>
      </c>
      <c r="Q634" s="14">
        <f t="shared" si="39"/>
        <v>0</v>
      </c>
      <c r="R634" s="16">
        <f>SUMIF('Tool Pneumatics CH4 VOC BTEX'!B:B,A634,'Tool Pneumatics CH4 VOC BTEX'!H:H)*Q634</f>
        <v>0</v>
      </c>
      <c r="S634" s="16">
        <f>SUMIF('Tool Pneumatics CH4 VOC BTEX'!B:B,A634,'Tool Pneumatics CH4 VOC BTEX'!J:J)*Q634</f>
        <v>0</v>
      </c>
      <c r="T634" s="16">
        <f>SUMIF('Tool Pneumatics CH4 VOC BTEX'!B:B,A634,'Tool Pneumatics CH4 VOC BTEX'!L:L)*Q634</f>
        <v>0</v>
      </c>
      <c r="U634" s="16">
        <f>SUMIF('Tool Pneumatics CH4 VOC BTEX'!B:B,A634,'Tool Pneumatics CH4 VOC BTEX'!N:N)*Q634</f>
        <v>0</v>
      </c>
    </row>
    <row r="635" spans="1:21" x14ac:dyDescent="0.25">
      <c r="A635" s="1" t="s">
        <v>3478</v>
      </c>
      <c r="B635" s="1" t="s">
        <v>1500</v>
      </c>
      <c r="C635" s="1" t="s">
        <v>1220</v>
      </c>
      <c r="D635" s="3" t="s">
        <v>996</v>
      </c>
      <c r="E635" s="3" t="s">
        <v>996</v>
      </c>
      <c r="F635" s="1" t="s">
        <v>3382</v>
      </c>
      <c r="G635" s="1">
        <v>0</v>
      </c>
      <c r="H635" s="1" t="s">
        <v>27474</v>
      </c>
      <c r="I635" s="1">
        <v>0</v>
      </c>
      <c r="J635" s="1" t="s">
        <v>27474</v>
      </c>
      <c r="K635" s="1">
        <f t="shared" si="36"/>
        <v>0</v>
      </c>
      <c r="L635" s="2">
        <f>SUMIFS('Basin Total Well Counts'!B:B,'Basin Total Well Counts'!A:A,F635)</f>
        <v>0</v>
      </c>
      <c r="M635" s="4">
        <f t="shared" si="37"/>
        <v>0</v>
      </c>
      <c r="N635" s="2">
        <f>SUMIF('Basin Emissions'!A:A,F635,'Basin Emissions'!B:B)</f>
        <v>1301.0276681999999</v>
      </c>
      <c r="O635" s="8">
        <f t="shared" si="38"/>
        <v>0</v>
      </c>
      <c r="P635" s="7">
        <f>SUMIF('Tool Pneumatics CH4 VOC BTEX'!B:B,A635,'Tool Pneumatics CH4 VOC BTEX'!F:F)</f>
        <v>3.5899999141693102</v>
      </c>
      <c r="Q635" s="14">
        <f t="shared" si="39"/>
        <v>0</v>
      </c>
      <c r="R635" s="16">
        <f>SUMIF('Tool Pneumatics CH4 VOC BTEX'!B:B,A635,'Tool Pneumatics CH4 VOC BTEX'!H:H)*Q635</f>
        <v>0</v>
      </c>
      <c r="S635" s="16">
        <f>SUMIF('Tool Pneumatics CH4 VOC BTEX'!B:B,A635,'Tool Pneumatics CH4 VOC BTEX'!J:J)*Q635</f>
        <v>0</v>
      </c>
      <c r="T635" s="16">
        <f>SUMIF('Tool Pneumatics CH4 VOC BTEX'!B:B,A635,'Tool Pneumatics CH4 VOC BTEX'!L:L)*Q635</f>
        <v>0</v>
      </c>
      <c r="U635" s="16">
        <f>SUMIF('Tool Pneumatics CH4 VOC BTEX'!B:B,A635,'Tool Pneumatics CH4 VOC BTEX'!N:N)*Q635</f>
        <v>0</v>
      </c>
    </row>
    <row r="636" spans="1:21" x14ac:dyDescent="0.25">
      <c r="A636" s="1" t="s">
        <v>3479</v>
      </c>
      <c r="B636" s="1" t="s">
        <v>1500</v>
      </c>
      <c r="C636" s="1" t="s">
        <v>1912</v>
      </c>
      <c r="D636" s="3" t="s">
        <v>3501</v>
      </c>
      <c r="E636" s="3" t="s">
        <v>3501</v>
      </c>
      <c r="F636" s="1" t="s">
        <v>3382</v>
      </c>
      <c r="G636" s="1">
        <v>0</v>
      </c>
      <c r="H636" s="1" t="s">
        <v>27474</v>
      </c>
      <c r="I636" s="1">
        <v>0</v>
      </c>
      <c r="J636" s="1" t="s">
        <v>27474</v>
      </c>
      <c r="K636" s="1">
        <f t="shared" si="36"/>
        <v>0</v>
      </c>
      <c r="L636" s="2">
        <f>SUMIFS('Basin Total Well Counts'!B:B,'Basin Total Well Counts'!A:A,F636)</f>
        <v>0</v>
      </c>
      <c r="M636" s="4">
        <f t="shared" si="37"/>
        <v>0</v>
      </c>
      <c r="N636" s="2">
        <f>SUMIF('Basin Emissions'!A:A,F636,'Basin Emissions'!B:B)</f>
        <v>1301.0276681999999</v>
      </c>
      <c r="O636" s="8">
        <f t="shared" si="38"/>
        <v>0</v>
      </c>
      <c r="P636" s="7">
        <f>SUMIF('Tool Pneumatics CH4 VOC BTEX'!B:B,A636,'Tool Pneumatics CH4 VOC BTEX'!F:F)</f>
        <v>3.5899999141693102</v>
      </c>
      <c r="Q636" s="14">
        <f t="shared" si="39"/>
        <v>0</v>
      </c>
      <c r="R636" s="16">
        <f>SUMIF('Tool Pneumatics CH4 VOC BTEX'!B:B,A636,'Tool Pneumatics CH4 VOC BTEX'!H:H)*Q636</f>
        <v>0</v>
      </c>
      <c r="S636" s="16">
        <f>SUMIF('Tool Pneumatics CH4 VOC BTEX'!B:B,A636,'Tool Pneumatics CH4 VOC BTEX'!J:J)*Q636</f>
        <v>0</v>
      </c>
      <c r="T636" s="16">
        <f>SUMIF('Tool Pneumatics CH4 VOC BTEX'!B:B,A636,'Tool Pneumatics CH4 VOC BTEX'!L:L)*Q636</f>
        <v>0</v>
      </c>
      <c r="U636" s="16">
        <f>SUMIF('Tool Pneumatics CH4 VOC BTEX'!B:B,A636,'Tool Pneumatics CH4 VOC BTEX'!N:N)*Q636</f>
        <v>0</v>
      </c>
    </row>
    <row r="637" spans="1:21" x14ac:dyDescent="0.25">
      <c r="A637" s="1" t="s">
        <v>3480</v>
      </c>
      <c r="B637" s="1" t="s">
        <v>1500</v>
      </c>
      <c r="C637" s="1" t="s">
        <v>1835</v>
      </c>
      <c r="D637" s="3" t="s">
        <v>3504</v>
      </c>
      <c r="E637" s="3" t="s">
        <v>3504</v>
      </c>
      <c r="F637" s="1" t="s">
        <v>3382</v>
      </c>
      <c r="G637" s="1">
        <v>0</v>
      </c>
      <c r="H637" s="1" t="s">
        <v>27474</v>
      </c>
      <c r="I637" s="1">
        <v>0</v>
      </c>
      <c r="J637" s="1" t="s">
        <v>27474</v>
      </c>
      <c r="K637" s="1">
        <f t="shared" si="36"/>
        <v>0</v>
      </c>
      <c r="L637" s="2">
        <f>SUMIFS('Basin Total Well Counts'!B:B,'Basin Total Well Counts'!A:A,F637)</f>
        <v>0</v>
      </c>
      <c r="M637" s="4">
        <f t="shared" si="37"/>
        <v>0</v>
      </c>
      <c r="N637" s="2">
        <f>SUMIF('Basin Emissions'!A:A,F637,'Basin Emissions'!B:B)</f>
        <v>1301.0276681999999</v>
      </c>
      <c r="O637" s="8">
        <f t="shared" si="38"/>
        <v>0</v>
      </c>
      <c r="P637" s="7">
        <f>SUMIF('Tool Pneumatics CH4 VOC BTEX'!B:B,A637,'Tool Pneumatics CH4 VOC BTEX'!F:F)</f>
        <v>3.5899999141693102</v>
      </c>
      <c r="Q637" s="14">
        <f t="shared" si="39"/>
        <v>0</v>
      </c>
      <c r="R637" s="16">
        <f>SUMIF('Tool Pneumatics CH4 VOC BTEX'!B:B,A637,'Tool Pneumatics CH4 VOC BTEX'!H:H)*Q637</f>
        <v>0</v>
      </c>
      <c r="S637" s="16">
        <f>SUMIF('Tool Pneumatics CH4 VOC BTEX'!B:B,A637,'Tool Pneumatics CH4 VOC BTEX'!J:J)*Q637</f>
        <v>0</v>
      </c>
      <c r="T637" s="16">
        <f>SUMIF('Tool Pneumatics CH4 VOC BTEX'!B:B,A637,'Tool Pneumatics CH4 VOC BTEX'!L:L)*Q637</f>
        <v>0</v>
      </c>
      <c r="U637" s="16">
        <f>SUMIF('Tool Pneumatics CH4 VOC BTEX'!B:B,A637,'Tool Pneumatics CH4 VOC BTEX'!N:N)*Q637</f>
        <v>0</v>
      </c>
    </row>
    <row r="638" spans="1:21" x14ac:dyDescent="0.25">
      <c r="A638" s="1" t="s">
        <v>3481</v>
      </c>
      <c r="B638" s="1" t="s">
        <v>1500</v>
      </c>
      <c r="C638" s="1" t="s">
        <v>2000</v>
      </c>
      <c r="D638" s="3" t="s">
        <v>3504</v>
      </c>
      <c r="E638" s="3" t="s">
        <v>3504</v>
      </c>
      <c r="F638" s="1" t="s">
        <v>3382</v>
      </c>
      <c r="G638" s="1">
        <v>0</v>
      </c>
      <c r="H638" s="1" t="s">
        <v>27474</v>
      </c>
      <c r="I638" s="1">
        <v>0</v>
      </c>
      <c r="J638" s="1" t="s">
        <v>27474</v>
      </c>
      <c r="K638" s="1">
        <f t="shared" si="36"/>
        <v>0</v>
      </c>
      <c r="L638" s="2">
        <f>SUMIFS('Basin Total Well Counts'!B:B,'Basin Total Well Counts'!A:A,F638)</f>
        <v>0</v>
      </c>
      <c r="M638" s="4">
        <f t="shared" si="37"/>
        <v>0</v>
      </c>
      <c r="N638" s="2">
        <f>SUMIF('Basin Emissions'!A:A,F638,'Basin Emissions'!B:B)</f>
        <v>1301.0276681999999</v>
      </c>
      <c r="O638" s="8">
        <f t="shared" si="38"/>
        <v>0</v>
      </c>
      <c r="P638" s="7">
        <f>SUMIF('Tool Pneumatics CH4 VOC BTEX'!B:B,A638,'Tool Pneumatics CH4 VOC BTEX'!F:F)</f>
        <v>3.5899999141693102</v>
      </c>
      <c r="Q638" s="14">
        <f t="shared" si="39"/>
        <v>0</v>
      </c>
      <c r="R638" s="16">
        <f>SUMIF('Tool Pneumatics CH4 VOC BTEX'!B:B,A638,'Tool Pneumatics CH4 VOC BTEX'!H:H)*Q638</f>
        <v>0</v>
      </c>
      <c r="S638" s="16">
        <f>SUMIF('Tool Pneumatics CH4 VOC BTEX'!B:B,A638,'Tool Pneumatics CH4 VOC BTEX'!J:J)*Q638</f>
        <v>0</v>
      </c>
      <c r="T638" s="16">
        <f>SUMIF('Tool Pneumatics CH4 VOC BTEX'!B:B,A638,'Tool Pneumatics CH4 VOC BTEX'!L:L)*Q638</f>
        <v>0</v>
      </c>
      <c r="U638" s="16">
        <f>SUMIF('Tool Pneumatics CH4 VOC BTEX'!B:B,A638,'Tool Pneumatics CH4 VOC BTEX'!N:N)*Q638</f>
        <v>0</v>
      </c>
    </row>
    <row r="639" spans="1:21" x14ac:dyDescent="0.25">
      <c r="A639" s="1" t="s">
        <v>3482</v>
      </c>
      <c r="B639" s="1" t="s">
        <v>1500</v>
      </c>
      <c r="C639" s="1" t="s">
        <v>1954</v>
      </c>
      <c r="D639" s="3" t="s">
        <v>996</v>
      </c>
      <c r="E639" s="3" t="s">
        <v>996</v>
      </c>
      <c r="F639" s="1" t="s">
        <v>3378</v>
      </c>
      <c r="G639" s="1">
        <v>0</v>
      </c>
      <c r="H639" s="1" t="s">
        <v>27474</v>
      </c>
      <c r="I639" s="1">
        <v>0</v>
      </c>
      <c r="J639" s="1" t="s">
        <v>27474</v>
      </c>
      <c r="K639" s="1">
        <f t="shared" si="36"/>
        <v>0</v>
      </c>
      <c r="L639" s="2">
        <f>SUMIFS('Basin Total Well Counts'!B:B,'Basin Total Well Counts'!A:A,F639)</f>
        <v>37</v>
      </c>
      <c r="M639" s="4">
        <f t="shared" si="37"/>
        <v>0</v>
      </c>
      <c r="N639" s="2">
        <f>SUMIF('Basin Emissions'!A:A,F639,'Basin Emissions'!B:B)</f>
        <v>332.78833199999997</v>
      </c>
      <c r="O639" s="8">
        <f t="shared" si="38"/>
        <v>0</v>
      </c>
      <c r="P639" s="7">
        <f>SUMIF('Tool Pneumatics CH4 VOC BTEX'!B:B,A639,'Tool Pneumatics CH4 VOC BTEX'!F:F)</f>
        <v>5.1165800094604501</v>
      </c>
      <c r="Q639" s="14">
        <f t="shared" si="39"/>
        <v>0</v>
      </c>
      <c r="R639" s="16">
        <f>SUMIF('Tool Pneumatics CH4 VOC BTEX'!B:B,A639,'Tool Pneumatics CH4 VOC BTEX'!H:H)*Q639</f>
        <v>0</v>
      </c>
      <c r="S639" s="16">
        <f>SUMIF('Tool Pneumatics CH4 VOC BTEX'!B:B,A639,'Tool Pneumatics CH4 VOC BTEX'!J:J)*Q639</f>
        <v>0</v>
      </c>
      <c r="T639" s="16">
        <f>SUMIF('Tool Pneumatics CH4 VOC BTEX'!B:B,A639,'Tool Pneumatics CH4 VOC BTEX'!L:L)*Q639</f>
        <v>0</v>
      </c>
      <c r="U639" s="16">
        <f>SUMIF('Tool Pneumatics CH4 VOC BTEX'!B:B,A639,'Tool Pneumatics CH4 VOC BTEX'!N:N)*Q639</f>
        <v>0</v>
      </c>
    </row>
    <row r="640" spans="1:21" x14ac:dyDescent="0.25">
      <c r="A640" s="1" t="s">
        <v>3483</v>
      </c>
      <c r="B640" s="1" t="s">
        <v>1500</v>
      </c>
      <c r="C640" s="1" t="s">
        <v>1717</v>
      </c>
      <c r="D640" s="3" t="s">
        <v>3518</v>
      </c>
      <c r="E640" s="3" t="s">
        <v>3518</v>
      </c>
      <c r="F640" s="1" t="s">
        <v>3378</v>
      </c>
      <c r="G640" s="1">
        <v>0</v>
      </c>
      <c r="H640" s="1" t="s">
        <v>27474</v>
      </c>
      <c r="I640" s="1">
        <v>0</v>
      </c>
      <c r="J640" s="1" t="s">
        <v>27474</v>
      </c>
      <c r="K640" s="1">
        <f t="shared" si="36"/>
        <v>0</v>
      </c>
      <c r="L640" s="2">
        <f>SUMIFS('Basin Total Well Counts'!B:B,'Basin Total Well Counts'!A:A,F640)</f>
        <v>37</v>
      </c>
      <c r="M640" s="4">
        <f t="shared" si="37"/>
        <v>0</v>
      </c>
      <c r="N640" s="2">
        <f>SUMIF('Basin Emissions'!A:A,F640,'Basin Emissions'!B:B)</f>
        <v>332.78833199999997</v>
      </c>
      <c r="O640" s="8">
        <f t="shared" si="38"/>
        <v>0</v>
      </c>
      <c r="P640" s="7">
        <f>SUMIF('Tool Pneumatics CH4 VOC BTEX'!B:B,A640,'Tool Pneumatics CH4 VOC BTEX'!F:F)</f>
        <v>5.1165800094604501</v>
      </c>
      <c r="Q640" s="14">
        <f t="shared" si="39"/>
        <v>0</v>
      </c>
      <c r="R640" s="16">
        <f>SUMIF('Tool Pneumatics CH4 VOC BTEX'!B:B,A640,'Tool Pneumatics CH4 VOC BTEX'!H:H)*Q640</f>
        <v>0</v>
      </c>
      <c r="S640" s="16">
        <f>SUMIF('Tool Pneumatics CH4 VOC BTEX'!B:B,A640,'Tool Pneumatics CH4 VOC BTEX'!J:J)*Q640</f>
        <v>0</v>
      </c>
      <c r="T640" s="16">
        <f>SUMIF('Tool Pneumatics CH4 VOC BTEX'!B:B,A640,'Tool Pneumatics CH4 VOC BTEX'!L:L)*Q640</f>
        <v>0</v>
      </c>
      <c r="U640" s="16">
        <f>SUMIF('Tool Pneumatics CH4 VOC BTEX'!B:B,A640,'Tool Pneumatics CH4 VOC BTEX'!N:N)*Q640</f>
        <v>0</v>
      </c>
    </row>
    <row r="641" spans="1:21" x14ac:dyDescent="0.25">
      <c r="A641" s="1" t="s">
        <v>3484</v>
      </c>
      <c r="B641" s="1" t="s">
        <v>1500</v>
      </c>
      <c r="C641" s="1" t="s">
        <v>1889</v>
      </c>
      <c r="D641" s="3" t="s">
        <v>996</v>
      </c>
      <c r="E641" s="3" t="s">
        <v>996</v>
      </c>
      <c r="F641" s="1" t="s">
        <v>3382</v>
      </c>
      <c r="G641" s="1">
        <v>0</v>
      </c>
      <c r="H641" s="1" t="s">
        <v>27474</v>
      </c>
      <c r="I641" s="1">
        <v>0</v>
      </c>
      <c r="J641" s="1" t="s">
        <v>27474</v>
      </c>
      <c r="K641" s="1">
        <f t="shared" si="36"/>
        <v>0</v>
      </c>
      <c r="L641" s="2">
        <f>SUMIFS('Basin Total Well Counts'!B:B,'Basin Total Well Counts'!A:A,F641)</f>
        <v>0</v>
      </c>
      <c r="M641" s="4">
        <f t="shared" si="37"/>
        <v>0</v>
      </c>
      <c r="N641" s="2">
        <f>SUMIF('Basin Emissions'!A:A,F641,'Basin Emissions'!B:B)</f>
        <v>1301.0276681999999</v>
      </c>
      <c r="O641" s="8">
        <f t="shared" si="38"/>
        <v>0</v>
      </c>
      <c r="P641" s="7">
        <f>SUMIF('Tool Pneumatics CH4 VOC BTEX'!B:B,A641,'Tool Pneumatics CH4 VOC BTEX'!F:F)</f>
        <v>3.5899999141693102</v>
      </c>
      <c r="Q641" s="14">
        <f t="shared" si="39"/>
        <v>0</v>
      </c>
      <c r="R641" s="16">
        <f>SUMIF('Tool Pneumatics CH4 VOC BTEX'!B:B,A641,'Tool Pneumatics CH4 VOC BTEX'!H:H)*Q641</f>
        <v>0</v>
      </c>
      <c r="S641" s="16">
        <f>SUMIF('Tool Pneumatics CH4 VOC BTEX'!B:B,A641,'Tool Pneumatics CH4 VOC BTEX'!J:J)*Q641</f>
        <v>0</v>
      </c>
      <c r="T641" s="16">
        <f>SUMIF('Tool Pneumatics CH4 VOC BTEX'!B:B,A641,'Tool Pneumatics CH4 VOC BTEX'!L:L)*Q641</f>
        <v>0</v>
      </c>
      <c r="U641" s="16">
        <f>SUMIF('Tool Pneumatics CH4 VOC BTEX'!B:B,A641,'Tool Pneumatics CH4 VOC BTEX'!N:N)*Q641</f>
        <v>0</v>
      </c>
    </row>
    <row r="642" spans="1:21" x14ac:dyDescent="0.25">
      <c r="A642" s="1" t="s">
        <v>3485</v>
      </c>
      <c r="B642" s="1" t="s">
        <v>1500</v>
      </c>
      <c r="C642" s="1" t="s">
        <v>1672</v>
      </c>
      <c r="D642" s="3" t="s">
        <v>3496</v>
      </c>
      <c r="E642" s="3" t="s">
        <v>3496</v>
      </c>
      <c r="F642" s="1" t="s">
        <v>3382</v>
      </c>
      <c r="G642" s="1">
        <v>0</v>
      </c>
      <c r="H642" s="1" t="s">
        <v>27474</v>
      </c>
      <c r="I642" s="1">
        <v>0</v>
      </c>
      <c r="J642" s="1" t="s">
        <v>27474</v>
      </c>
      <c r="K642" s="1">
        <f t="shared" ref="K642:K705" si="40">+I642+G642</f>
        <v>0</v>
      </c>
      <c r="L642" s="2">
        <f>SUMIFS('Basin Total Well Counts'!B:B,'Basin Total Well Counts'!A:A,F642)</f>
        <v>0</v>
      </c>
      <c r="M642" s="4">
        <f t="shared" ref="M642:M705" si="41">IFERROR(+K642/L642,0)</f>
        <v>0</v>
      </c>
      <c r="N642" s="2">
        <f>SUMIF('Basin Emissions'!A:A,F642,'Basin Emissions'!B:B)</f>
        <v>1301.0276681999999</v>
      </c>
      <c r="O642" s="8">
        <f t="shared" ref="O642:O705" si="42">+N642*M642</f>
        <v>0</v>
      </c>
      <c r="P642" s="7">
        <f>SUMIF('Tool Pneumatics CH4 VOC BTEX'!B:B,A642,'Tool Pneumatics CH4 VOC BTEX'!F:F)</f>
        <v>3.5899999141693102</v>
      </c>
      <c r="Q642" s="14">
        <f t="shared" ref="Q642:Q705" si="43">IFERROR(O642/P642,0)*(2204.6/2000)</f>
        <v>0</v>
      </c>
      <c r="R642" s="16">
        <f>SUMIF('Tool Pneumatics CH4 VOC BTEX'!B:B,A642,'Tool Pneumatics CH4 VOC BTEX'!H:H)*Q642</f>
        <v>0</v>
      </c>
      <c r="S642" s="16">
        <f>SUMIF('Tool Pneumatics CH4 VOC BTEX'!B:B,A642,'Tool Pneumatics CH4 VOC BTEX'!J:J)*Q642</f>
        <v>0</v>
      </c>
      <c r="T642" s="16">
        <f>SUMIF('Tool Pneumatics CH4 VOC BTEX'!B:B,A642,'Tool Pneumatics CH4 VOC BTEX'!L:L)*Q642</f>
        <v>0</v>
      </c>
      <c r="U642" s="16">
        <f>SUMIF('Tool Pneumatics CH4 VOC BTEX'!B:B,A642,'Tool Pneumatics CH4 VOC BTEX'!N:N)*Q642</f>
        <v>0</v>
      </c>
    </row>
    <row r="643" spans="1:21" x14ac:dyDescent="0.25">
      <c r="A643" s="1" t="s">
        <v>3486</v>
      </c>
      <c r="B643" s="1" t="s">
        <v>1500</v>
      </c>
      <c r="C643" s="1" t="s">
        <v>1588</v>
      </c>
      <c r="D643" s="3" t="s">
        <v>3496</v>
      </c>
      <c r="E643" s="3" t="s">
        <v>3496</v>
      </c>
      <c r="F643" s="1" t="s">
        <v>3382</v>
      </c>
      <c r="G643" s="1">
        <v>0</v>
      </c>
      <c r="H643" s="1" t="s">
        <v>27474</v>
      </c>
      <c r="I643" s="1">
        <v>0</v>
      </c>
      <c r="J643" s="1" t="s">
        <v>27474</v>
      </c>
      <c r="K643" s="1">
        <f t="shared" si="40"/>
        <v>0</v>
      </c>
      <c r="L643" s="2">
        <f>SUMIFS('Basin Total Well Counts'!B:B,'Basin Total Well Counts'!A:A,F643)</f>
        <v>0</v>
      </c>
      <c r="M643" s="4">
        <f t="shared" si="41"/>
        <v>0</v>
      </c>
      <c r="N643" s="2">
        <f>SUMIF('Basin Emissions'!A:A,F643,'Basin Emissions'!B:B)</f>
        <v>1301.0276681999999</v>
      </c>
      <c r="O643" s="8">
        <f t="shared" si="42"/>
        <v>0</v>
      </c>
      <c r="P643" s="7">
        <f>SUMIF('Tool Pneumatics CH4 VOC BTEX'!B:B,A643,'Tool Pneumatics CH4 VOC BTEX'!F:F)</f>
        <v>3.5899999141693102</v>
      </c>
      <c r="Q643" s="14">
        <f t="shared" si="43"/>
        <v>0</v>
      </c>
      <c r="R643" s="16">
        <f>SUMIF('Tool Pneumatics CH4 VOC BTEX'!B:B,A643,'Tool Pneumatics CH4 VOC BTEX'!H:H)*Q643</f>
        <v>0</v>
      </c>
      <c r="S643" s="16">
        <f>SUMIF('Tool Pneumatics CH4 VOC BTEX'!B:B,A643,'Tool Pneumatics CH4 VOC BTEX'!J:J)*Q643</f>
        <v>0</v>
      </c>
      <c r="T643" s="16">
        <f>SUMIF('Tool Pneumatics CH4 VOC BTEX'!B:B,A643,'Tool Pneumatics CH4 VOC BTEX'!L:L)*Q643</f>
        <v>0</v>
      </c>
      <c r="U643" s="16">
        <f>SUMIF('Tool Pneumatics CH4 VOC BTEX'!B:B,A643,'Tool Pneumatics CH4 VOC BTEX'!N:N)*Q643</f>
        <v>0</v>
      </c>
    </row>
    <row r="644" spans="1:21" x14ac:dyDescent="0.25">
      <c r="A644" s="1" t="s">
        <v>3487</v>
      </c>
      <c r="B644" s="1" t="s">
        <v>1500</v>
      </c>
      <c r="C644" s="1" t="s">
        <v>1127</v>
      </c>
      <c r="D644" s="3" t="s">
        <v>3378</v>
      </c>
      <c r="E644" s="3" t="s">
        <v>3378</v>
      </c>
      <c r="F644" s="1" t="s">
        <v>3382</v>
      </c>
      <c r="G644" s="1">
        <v>0</v>
      </c>
      <c r="H644" s="1" t="s">
        <v>27474</v>
      </c>
      <c r="I644" s="1">
        <v>0</v>
      </c>
      <c r="J644" s="1" t="s">
        <v>27474</v>
      </c>
      <c r="K644" s="1">
        <f t="shared" si="40"/>
        <v>0</v>
      </c>
      <c r="L644" s="2">
        <f>SUMIFS('Basin Total Well Counts'!B:B,'Basin Total Well Counts'!A:A,F644)</f>
        <v>0</v>
      </c>
      <c r="M644" s="4">
        <f t="shared" si="41"/>
        <v>0</v>
      </c>
      <c r="N644" s="2">
        <f>SUMIF('Basin Emissions'!A:A,F644,'Basin Emissions'!B:B)</f>
        <v>1301.0276681999999</v>
      </c>
      <c r="O644" s="8">
        <f t="shared" si="42"/>
        <v>0</v>
      </c>
      <c r="P644" s="7">
        <f>SUMIF('Tool Pneumatics CH4 VOC BTEX'!B:B,A644,'Tool Pneumatics CH4 VOC BTEX'!F:F)</f>
        <v>3.5899999141693102</v>
      </c>
      <c r="Q644" s="14">
        <f t="shared" si="43"/>
        <v>0</v>
      </c>
      <c r="R644" s="16">
        <f>SUMIF('Tool Pneumatics CH4 VOC BTEX'!B:B,A644,'Tool Pneumatics CH4 VOC BTEX'!H:H)*Q644</f>
        <v>0</v>
      </c>
      <c r="S644" s="16">
        <f>SUMIF('Tool Pneumatics CH4 VOC BTEX'!B:B,A644,'Tool Pneumatics CH4 VOC BTEX'!J:J)*Q644</f>
        <v>0</v>
      </c>
      <c r="T644" s="16">
        <f>SUMIF('Tool Pneumatics CH4 VOC BTEX'!B:B,A644,'Tool Pneumatics CH4 VOC BTEX'!L:L)*Q644</f>
        <v>0</v>
      </c>
      <c r="U644" s="16">
        <f>SUMIF('Tool Pneumatics CH4 VOC BTEX'!B:B,A644,'Tool Pneumatics CH4 VOC BTEX'!N:N)*Q644</f>
        <v>0</v>
      </c>
    </row>
    <row r="645" spans="1:21" x14ac:dyDescent="0.25">
      <c r="A645" s="1" t="s">
        <v>3488</v>
      </c>
      <c r="B645" s="1" t="s">
        <v>1500</v>
      </c>
      <c r="C645" s="1" t="s">
        <v>1555</v>
      </c>
      <c r="D645" s="3" t="s">
        <v>2280</v>
      </c>
      <c r="E645" s="3" t="s">
        <v>23961</v>
      </c>
      <c r="F645" s="1" t="s">
        <v>3382</v>
      </c>
      <c r="G645" s="1">
        <v>0</v>
      </c>
      <c r="H645" s="1" t="s">
        <v>27474</v>
      </c>
      <c r="I645" s="1">
        <v>0</v>
      </c>
      <c r="J645" s="1" t="s">
        <v>27474</v>
      </c>
      <c r="K645" s="1">
        <f t="shared" si="40"/>
        <v>0</v>
      </c>
      <c r="L645" s="2">
        <f>SUMIFS('Basin Total Well Counts'!B:B,'Basin Total Well Counts'!A:A,F645)</f>
        <v>0</v>
      </c>
      <c r="M645" s="4">
        <f t="shared" si="41"/>
        <v>0</v>
      </c>
      <c r="N645" s="2">
        <f>SUMIF('Basin Emissions'!A:A,F645,'Basin Emissions'!B:B)</f>
        <v>1301.0276681999999</v>
      </c>
      <c r="O645" s="8">
        <f t="shared" si="42"/>
        <v>0</v>
      </c>
      <c r="P645" s="7">
        <f>SUMIF('Tool Pneumatics CH4 VOC BTEX'!B:B,A645,'Tool Pneumatics CH4 VOC BTEX'!F:F)</f>
        <v>3.5899999141693102</v>
      </c>
      <c r="Q645" s="14">
        <f t="shared" si="43"/>
        <v>0</v>
      </c>
      <c r="R645" s="16">
        <f>SUMIF('Tool Pneumatics CH4 VOC BTEX'!B:B,A645,'Tool Pneumatics CH4 VOC BTEX'!H:H)*Q645</f>
        <v>0</v>
      </c>
      <c r="S645" s="16">
        <f>SUMIF('Tool Pneumatics CH4 VOC BTEX'!B:B,A645,'Tool Pneumatics CH4 VOC BTEX'!J:J)*Q645</f>
        <v>0</v>
      </c>
      <c r="T645" s="16">
        <f>SUMIF('Tool Pneumatics CH4 VOC BTEX'!B:B,A645,'Tool Pneumatics CH4 VOC BTEX'!L:L)*Q645</f>
        <v>0</v>
      </c>
      <c r="U645" s="16">
        <f>SUMIF('Tool Pneumatics CH4 VOC BTEX'!B:B,A645,'Tool Pneumatics CH4 VOC BTEX'!N:N)*Q645</f>
        <v>0</v>
      </c>
    </row>
    <row r="646" spans="1:21" x14ac:dyDescent="0.25">
      <c r="A646" s="1" t="s">
        <v>3489</v>
      </c>
      <c r="B646" s="1" t="s">
        <v>1500</v>
      </c>
      <c r="C646" s="1" t="s">
        <v>2022</v>
      </c>
      <c r="D646" s="3" t="s">
        <v>2280</v>
      </c>
      <c r="E646" s="3" t="s">
        <v>23961</v>
      </c>
      <c r="F646" s="1" t="s">
        <v>3382</v>
      </c>
      <c r="G646" s="1">
        <v>0</v>
      </c>
      <c r="H646" s="1" t="s">
        <v>27474</v>
      </c>
      <c r="I646" s="1">
        <v>0</v>
      </c>
      <c r="J646" s="1" t="s">
        <v>27474</v>
      </c>
      <c r="K646" s="1">
        <f t="shared" si="40"/>
        <v>0</v>
      </c>
      <c r="L646" s="2">
        <f>SUMIFS('Basin Total Well Counts'!B:B,'Basin Total Well Counts'!A:A,F646)</f>
        <v>0</v>
      </c>
      <c r="M646" s="4">
        <f t="shared" si="41"/>
        <v>0</v>
      </c>
      <c r="N646" s="2">
        <f>SUMIF('Basin Emissions'!A:A,F646,'Basin Emissions'!B:B)</f>
        <v>1301.0276681999999</v>
      </c>
      <c r="O646" s="8">
        <f t="shared" si="42"/>
        <v>0</v>
      </c>
      <c r="P646" s="7">
        <f>SUMIF('Tool Pneumatics CH4 VOC BTEX'!B:B,A646,'Tool Pneumatics CH4 VOC BTEX'!F:F)</f>
        <v>3.5899999141693102</v>
      </c>
      <c r="Q646" s="14">
        <f t="shared" si="43"/>
        <v>0</v>
      </c>
      <c r="R646" s="16">
        <f>SUMIF('Tool Pneumatics CH4 VOC BTEX'!B:B,A646,'Tool Pneumatics CH4 VOC BTEX'!H:H)*Q646</f>
        <v>0</v>
      </c>
      <c r="S646" s="16">
        <f>SUMIF('Tool Pneumatics CH4 VOC BTEX'!B:B,A646,'Tool Pneumatics CH4 VOC BTEX'!J:J)*Q646</f>
        <v>0</v>
      </c>
      <c r="T646" s="16">
        <f>SUMIF('Tool Pneumatics CH4 VOC BTEX'!B:B,A646,'Tool Pneumatics CH4 VOC BTEX'!L:L)*Q646</f>
        <v>0</v>
      </c>
      <c r="U646" s="16">
        <f>SUMIF('Tool Pneumatics CH4 VOC BTEX'!B:B,A646,'Tool Pneumatics CH4 VOC BTEX'!N:N)*Q646</f>
        <v>0</v>
      </c>
    </row>
    <row r="647" spans="1:21" x14ac:dyDescent="0.25">
      <c r="A647" s="1" t="s">
        <v>3490</v>
      </c>
      <c r="B647" s="1" t="s">
        <v>1500</v>
      </c>
      <c r="C647" s="1" t="s">
        <v>2182</v>
      </c>
      <c r="D647" s="3" t="s">
        <v>2280</v>
      </c>
      <c r="E647" s="3" t="s">
        <v>23961</v>
      </c>
      <c r="F647" s="1" t="s">
        <v>3382</v>
      </c>
      <c r="G647" s="1">
        <v>0</v>
      </c>
      <c r="H647" s="1" t="s">
        <v>27474</v>
      </c>
      <c r="I647" s="1">
        <v>0</v>
      </c>
      <c r="J647" s="1" t="s">
        <v>27474</v>
      </c>
      <c r="K647" s="1">
        <f t="shared" si="40"/>
        <v>0</v>
      </c>
      <c r="L647" s="2">
        <f>SUMIFS('Basin Total Well Counts'!B:B,'Basin Total Well Counts'!A:A,F647)</f>
        <v>0</v>
      </c>
      <c r="M647" s="4">
        <f t="shared" si="41"/>
        <v>0</v>
      </c>
      <c r="N647" s="2">
        <f>SUMIF('Basin Emissions'!A:A,F647,'Basin Emissions'!B:B)</f>
        <v>1301.0276681999999</v>
      </c>
      <c r="O647" s="8">
        <f t="shared" si="42"/>
        <v>0</v>
      </c>
      <c r="P647" s="7">
        <f>SUMIF('Tool Pneumatics CH4 VOC BTEX'!B:B,A647,'Tool Pneumatics CH4 VOC BTEX'!F:F)</f>
        <v>3.5899999141693102</v>
      </c>
      <c r="Q647" s="14">
        <f t="shared" si="43"/>
        <v>0</v>
      </c>
      <c r="R647" s="16">
        <f>SUMIF('Tool Pneumatics CH4 VOC BTEX'!B:B,A647,'Tool Pneumatics CH4 VOC BTEX'!H:H)*Q647</f>
        <v>0</v>
      </c>
      <c r="S647" s="16">
        <f>SUMIF('Tool Pneumatics CH4 VOC BTEX'!B:B,A647,'Tool Pneumatics CH4 VOC BTEX'!J:J)*Q647</f>
        <v>0</v>
      </c>
      <c r="T647" s="16">
        <f>SUMIF('Tool Pneumatics CH4 VOC BTEX'!B:B,A647,'Tool Pneumatics CH4 VOC BTEX'!L:L)*Q647</f>
        <v>0</v>
      </c>
      <c r="U647" s="16">
        <f>SUMIF('Tool Pneumatics CH4 VOC BTEX'!B:B,A647,'Tool Pneumatics CH4 VOC BTEX'!N:N)*Q647</f>
        <v>0</v>
      </c>
    </row>
    <row r="648" spans="1:21" x14ac:dyDescent="0.25">
      <c r="A648" s="1" t="s">
        <v>3491</v>
      </c>
      <c r="B648" s="1" t="s">
        <v>1500</v>
      </c>
      <c r="C648" s="1" t="s">
        <v>3492</v>
      </c>
      <c r="D648" s="3" t="s">
        <v>3649</v>
      </c>
      <c r="E648" s="3" t="s">
        <v>2421</v>
      </c>
      <c r="F648" s="1" t="s">
        <v>3382</v>
      </c>
      <c r="G648" s="1">
        <v>0</v>
      </c>
      <c r="H648" s="1" t="s">
        <v>27474</v>
      </c>
      <c r="I648" s="1">
        <v>0</v>
      </c>
      <c r="J648" s="1" t="s">
        <v>27474</v>
      </c>
      <c r="K648" s="1">
        <f t="shared" si="40"/>
        <v>0</v>
      </c>
      <c r="L648" s="2">
        <f>SUMIFS('Basin Total Well Counts'!B:B,'Basin Total Well Counts'!A:A,F648)</f>
        <v>0</v>
      </c>
      <c r="M648" s="4">
        <f t="shared" si="41"/>
        <v>0</v>
      </c>
      <c r="N648" s="2">
        <f>SUMIF('Basin Emissions'!A:A,F648,'Basin Emissions'!B:B)</f>
        <v>1301.0276681999999</v>
      </c>
      <c r="O648" s="8">
        <f t="shared" si="42"/>
        <v>0</v>
      </c>
      <c r="P648" s="7">
        <f>SUMIF('Tool Pneumatics CH4 VOC BTEX'!B:B,A648,'Tool Pneumatics CH4 VOC BTEX'!F:F)</f>
        <v>3.5899999141693102</v>
      </c>
      <c r="Q648" s="14">
        <f t="shared" si="43"/>
        <v>0</v>
      </c>
      <c r="R648" s="16">
        <f>SUMIF('Tool Pneumatics CH4 VOC BTEX'!B:B,A648,'Tool Pneumatics CH4 VOC BTEX'!H:H)*Q648</f>
        <v>0</v>
      </c>
      <c r="S648" s="16">
        <f>SUMIF('Tool Pneumatics CH4 VOC BTEX'!B:B,A648,'Tool Pneumatics CH4 VOC BTEX'!J:J)*Q648</f>
        <v>0</v>
      </c>
      <c r="T648" s="16">
        <f>SUMIF('Tool Pneumatics CH4 VOC BTEX'!B:B,A648,'Tool Pneumatics CH4 VOC BTEX'!L:L)*Q648</f>
        <v>0</v>
      </c>
      <c r="U648" s="16">
        <f>SUMIF('Tool Pneumatics CH4 VOC BTEX'!B:B,A648,'Tool Pneumatics CH4 VOC BTEX'!N:N)*Q648</f>
        <v>0</v>
      </c>
    </row>
    <row r="649" spans="1:21" x14ac:dyDescent="0.25">
      <c r="A649" s="1" t="s">
        <v>3493</v>
      </c>
      <c r="B649" s="1" t="s">
        <v>1500</v>
      </c>
      <c r="C649" s="1" t="s">
        <v>2109</v>
      </c>
      <c r="D649" s="3" t="s">
        <v>2280</v>
      </c>
      <c r="E649" s="3" t="s">
        <v>23961</v>
      </c>
      <c r="F649" s="1" t="s">
        <v>3382</v>
      </c>
      <c r="G649" s="1">
        <v>0</v>
      </c>
      <c r="H649" s="1" t="s">
        <v>27474</v>
      </c>
      <c r="I649" s="1">
        <v>0</v>
      </c>
      <c r="J649" s="1" t="s">
        <v>27474</v>
      </c>
      <c r="K649" s="1">
        <f t="shared" si="40"/>
        <v>0</v>
      </c>
      <c r="L649" s="2">
        <f>SUMIFS('Basin Total Well Counts'!B:B,'Basin Total Well Counts'!A:A,F649)</f>
        <v>0</v>
      </c>
      <c r="M649" s="4">
        <f t="shared" si="41"/>
        <v>0</v>
      </c>
      <c r="N649" s="2">
        <f>SUMIF('Basin Emissions'!A:A,F649,'Basin Emissions'!B:B)</f>
        <v>1301.0276681999999</v>
      </c>
      <c r="O649" s="8">
        <f t="shared" si="42"/>
        <v>0</v>
      </c>
      <c r="P649" s="7">
        <f>SUMIF('Tool Pneumatics CH4 VOC BTEX'!B:B,A649,'Tool Pneumatics CH4 VOC BTEX'!F:F)</f>
        <v>3.5899999141693102</v>
      </c>
      <c r="Q649" s="14">
        <f t="shared" si="43"/>
        <v>0</v>
      </c>
      <c r="R649" s="16">
        <f>SUMIF('Tool Pneumatics CH4 VOC BTEX'!B:B,A649,'Tool Pneumatics CH4 VOC BTEX'!H:H)*Q649</f>
        <v>0</v>
      </c>
      <c r="S649" s="16">
        <f>SUMIF('Tool Pneumatics CH4 VOC BTEX'!B:B,A649,'Tool Pneumatics CH4 VOC BTEX'!J:J)*Q649</f>
        <v>0</v>
      </c>
      <c r="T649" s="16">
        <f>SUMIF('Tool Pneumatics CH4 VOC BTEX'!B:B,A649,'Tool Pneumatics CH4 VOC BTEX'!L:L)*Q649</f>
        <v>0</v>
      </c>
      <c r="U649" s="16">
        <f>SUMIF('Tool Pneumatics CH4 VOC BTEX'!B:B,A649,'Tool Pneumatics CH4 VOC BTEX'!N:N)*Q649</f>
        <v>0</v>
      </c>
    </row>
    <row r="650" spans="1:21" x14ac:dyDescent="0.25">
      <c r="A650" s="1" t="s">
        <v>3494</v>
      </c>
      <c r="B650" s="1" t="s">
        <v>1500</v>
      </c>
      <c r="C650" s="1" t="s">
        <v>3055</v>
      </c>
      <c r="D650" s="3" t="s">
        <v>1015</v>
      </c>
      <c r="E650" s="3" t="s">
        <v>23961</v>
      </c>
      <c r="F650" s="1" t="s">
        <v>3382</v>
      </c>
      <c r="G650" s="1">
        <v>0</v>
      </c>
      <c r="H650" s="1" t="s">
        <v>27474</v>
      </c>
      <c r="I650" s="1">
        <v>0</v>
      </c>
      <c r="J650" s="1" t="s">
        <v>27474</v>
      </c>
      <c r="K650" s="1">
        <f t="shared" si="40"/>
        <v>0</v>
      </c>
      <c r="L650" s="2">
        <f>SUMIFS('Basin Total Well Counts'!B:B,'Basin Total Well Counts'!A:A,F650)</f>
        <v>0</v>
      </c>
      <c r="M650" s="4">
        <f t="shared" si="41"/>
        <v>0</v>
      </c>
      <c r="N650" s="2">
        <f>SUMIF('Basin Emissions'!A:A,F650,'Basin Emissions'!B:B)</f>
        <v>1301.0276681999999</v>
      </c>
      <c r="O650" s="8">
        <f t="shared" si="42"/>
        <v>0</v>
      </c>
      <c r="P650" s="7">
        <f>SUMIF('Tool Pneumatics CH4 VOC BTEX'!B:B,A650,'Tool Pneumatics CH4 VOC BTEX'!F:F)</f>
        <v>3.5899999141693102</v>
      </c>
      <c r="Q650" s="14">
        <f t="shared" si="43"/>
        <v>0</v>
      </c>
      <c r="R650" s="16">
        <f>SUMIF('Tool Pneumatics CH4 VOC BTEX'!B:B,A650,'Tool Pneumatics CH4 VOC BTEX'!H:H)*Q650</f>
        <v>0</v>
      </c>
      <c r="S650" s="16">
        <f>SUMIF('Tool Pneumatics CH4 VOC BTEX'!B:B,A650,'Tool Pneumatics CH4 VOC BTEX'!J:J)*Q650</f>
        <v>0</v>
      </c>
      <c r="T650" s="16">
        <f>SUMIF('Tool Pneumatics CH4 VOC BTEX'!B:B,A650,'Tool Pneumatics CH4 VOC BTEX'!L:L)*Q650</f>
        <v>0</v>
      </c>
      <c r="U650" s="16">
        <f>SUMIF('Tool Pneumatics CH4 VOC BTEX'!B:B,A650,'Tool Pneumatics CH4 VOC BTEX'!N:N)*Q650</f>
        <v>0</v>
      </c>
    </row>
    <row r="651" spans="1:21" x14ac:dyDescent="0.25">
      <c r="A651" s="1" t="s">
        <v>3495</v>
      </c>
      <c r="B651" s="1" t="s">
        <v>1500</v>
      </c>
      <c r="C651" s="1" t="s">
        <v>1955</v>
      </c>
      <c r="D651" s="3" t="s">
        <v>2280</v>
      </c>
      <c r="E651" s="3" t="s">
        <v>23961</v>
      </c>
      <c r="F651" s="1" t="s">
        <v>3382</v>
      </c>
      <c r="G651" s="1">
        <v>0</v>
      </c>
      <c r="H651" s="1" t="s">
        <v>27474</v>
      </c>
      <c r="I651" s="1">
        <v>0</v>
      </c>
      <c r="J651" s="1" t="s">
        <v>27474</v>
      </c>
      <c r="K651" s="1">
        <f t="shared" si="40"/>
        <v>0</v>
      </c>
      <c r="L651" s="2">
        <f>SUMIFS('Basin Total Well Counts'!B:B,'Basin Total Well Counts'!A:A,F651)</f>
        <v>0</v>
      </c>
      <c r="M651" s="4">
        <f t="shared" si="41"/>
        <v>0</v>
      </c>
      <c r="N651" s="2">
        <f>SUMIF('Basin Emissions'!A:A,F651,'Basin Emissions'!B:B)</f>
        <v>1301.0276681999999</v>
      </c>
      <c r="O651" s="8">
        <f t="shared" si="42"/>
        <v>0</v>
      </c>
      <c r="P651" s="7">
        <f>SUMIF('Tool Pneumatics CH4 VOC BTEX'!B:B,A651,'Tool Pneumatics CH4 VOC BTEX'!F:F)</f>
        <v>3.5899999141693102</v>
      </c>
      <c r="Q651" s="14">
        <f t="shared" si="43"/>
        <v>0</v>
      </c>
      <c r="R651" s="16">
        <f>SUMIF('Tool Pneumatics CH4 VOC BTEX'!B:B,A651,'Tool Pneumatics CH4 VOC BTEX'!H:H)*Q651</f>
        <v>0</v>
      </c>
      <c r="S651" s="16">
        <f>SUMIF('Tool Pneumatics CH4 VOC BTEX'!B:B,A651,'Tool Pneumatics CH4 VOC BTEX'!J:J)*Q651</f>
        <v>0</v>
      </c>
      <c r="T651" s="16">
        <f>SUMIF('Tool Pneumatics CH4 VOC BTEX'!B:B,A651,'Tool Pneumatics CH4 VOC BTEX'!L:L)*Q651</f>
        <v>0</v>
      </c>
      <c r="U651" s="16">
        <f>SUMIF('Tool Pneumatics CH4 VOC BTEX'!B:B,A651,'Tool Pneumatics CH4 VOC BTEX'!N:N)*Q651</f>
        <v>0</v>
      </c>
    </row>
    <row r="652" spans="1:21" x14ac:dyDescent="0.25">
      <c r="A652" s="1" t="s">
        <v>3066</v>
      </c>
      <c r="B652" s="1" t="s">
        <v>1552</v>
      </c>
      <c r="C652" s="1" t="s">
        <v>3067</v>
      </c>
      <c r="D652" s="3" t="s">
        <v>2421</v>
      </c>
      <c r="E652" s="3" t="s">
        <v>2421</v>
      </c>
      <c r="F652" s="1" t="s">
        <v>3065</v>
      </c>
      <c r="G652" s="1">
        <v>0</v>
      </c>
      <c r="H652" s="1" t="s">
        <v>27474</v>
      </c>
      <c r="I652" s="1">
        <v>0</v>
      </c>
      <c r="J652" s="1" t="s">
        <v>27474</v>
      </c>
      <c r="K652" s="1">
        <f t="shared" si="40"/>
        <v>0</v>
      </c>
      <c r="L652" s="2">
        <f>SUMIFS('Basin Total Well Counts'!B:B,'Basin Total Well Counts'!A:A,F652)</f>
        <v>8</v>
      </c>
      <c r="M652" s="4">
        <f t="shared" si="41"/>
        <v>0</v>
      </c>
      <c r="N652" s="2">
        <f>SUMIF('Basin Emissions'!A:A,F652,'Basin Emissions'!B:B)</f>
        <v>0</v>
      </c>
      <c r="O652" s="8">
        <f t="shared" si="42"/>
        <v>0</v>
      </c>
      <c r="P652" s="7">
        <f>SUMIF('Tool Pneumatics CH4 VOC BTEX'!B:B,A652,'Tool Pneumatics CH4 VOC BTEX'!F:F)</f>
        <v>3.5899999141693102</v>
      </c>
      <c r="Q652" s="14">
        <f t="shared" si="43"/>
        <v>0</v>
      </c>
      <c r="R652" s="16">
        <f>SUMIF('Tool Pneumatics CH4 VOC BTEX'!B:B,A652,'Tool Pneumatics CH4 VOC BTEX'!H:H)*Q652</f>
        <v>0</v>
      </c>
      <c r="S652" s="16">
        <f>SUMIF('Tool Pneumatics CH4 VOC BTEX'!B:B,A652,'Tool Pneumatics CH4 VOC BTEX'!J:J)*Q652</f>
        <v>0</v>
      </c>
      <c r="T652" s="16">
        <f>SUMIF('Tool Pneumatics CH4 VOC BTEX'!B:B,A652,'Tool Pneumatics CH4 VOC BTEX'!L:L)*Q652</f>
        <v>0</v>
      </c>
      <c r="U652" s="16">
        <f>SUMIF('Tool Pneumatics CH4 VOC BTEX'!B:B,A652,'Tool Pneumatics CH4 VOC BTEX'!N:N)*Q652</f>
        <v>0</v>
      </c>
    </row>
    <row r="653" spans="1:21" x14ac:dyDescent="0.25">
      <c r="A653" s="1" t="s">
        <v>3068</v>
      </c>
      <c r="B653" s="1" t="s">
        <v>1552</v>
      </c>
      <c r="C653" s="1" t="s">
        <v>1618</v>
      </c>
      <c r="D653" s="3" t="s">
        <v>2421</v>
      </c>
      <c r="E653" s="3" t="s">
        <v>2421</v>
      </c>
      <c r="F653" s="1" t="s">
        <v>3065</v>
      </c>
      <c r="G653" s="1">
        <v>0</v>
      </c>
      <c r="H653" s="1" t="s">
        <v>27474</v>
      </c>
      <c r="I653" s="1">
        <v>0</v>
      </c>
      <c r="J653" s="1" t="s">
        <v>27474</v>
      </c>
      <c r="K653" s="1">
        <f t="shared" si="40"/>
        <v>0</v>
      </c>
      <c r="L653" s="2">
        <f>SUMIFS('Basin Total Well Counts'!B:B,'Basin Total Well Counts'!A:A,F653)</f>
        <v>8</v>
      </c>
      <c r="M653" s="4">
        <f t="shared" si="41"/>
        <v>0</v>
      </c>
      <c r="N653" s="2">
        <f>SUMIF('Basin Emissions'!A:A,F653,'Basin Emissions'!B:B)</f>
        <v>0</v>
      </c>
      <c r="O653" s="8">
        <f t="shared" si="42"/>
        <v>0</v>
      </c>
      <c r="P653" s="7">
        <f>SUMIF('Tool Pneumatics CH4 VOC BTEX'!B:B,A653,'Tool Pneumatics CH4 VOC BTEX'!F:F)</f>
        <v>3.5899999141693102</v>
      </c>
      <c r="Q653" s="14">
        <f t="shared" si="43"/>
        <v>0</v>
      </c>
      <c r="R653" s="16">
        <f>SUMIF('Tool Pneumatics CH4 VOC BTEX'!B:B,A653,'Tool Pneumatics CH4 VOC BTEX'!H:H)*Q653</f>
        <v>0</v>
      </c>
      <c r="S653" s="16">
        <f>SUMIF('Tool Pneumatics CH4 VOC BTEX'!B:B,A653,'Tool Pneumatics CH4 VOC BTEX'!J:J)*Q653</f>
        <v>0</v>
      </c>
      <c r="T653" s="16">
        <f>SUMIF('Tool Pneumatics CH4 VOC BTEX'!B:B,A653,'Tool Pneumatics CH4 VOC BTEX'!L:L)*Q653</f>
        <v>0</v>
      </c>
      <c r="U653" s="16">
        <f>SUMIF('Tool Pneumatics CH4 VOC BTEX'!B:B,A653,'Tool Pneumatics CH4 VOC BTEX'!N:N)*Q653</f>
        <v>0</v>
      </c>
    </row>
    <row r="654" spans="1:21" x14ac:dyDescent="0.25">
      <c r="A654" s="1" t="s">
        <v>3069</v>
      </c>
      <c r="B654" s="1" t="s">
        <v>1552</v>
      </c>
      <c r="C654" s="1" t="s">
        <v>3070</v>
      </c>
      <c r="D654" s="3" t="s">
        <v>2421</v>
      </c>
      <c r="E654" s="3" t="s">
        <v>2421</v>
      </c>
      <c r="F654" s="1" t="s">
        <v>3065</v>
      </c>
      <c r="G654" s="1">
        <v>0</v>
      </c>
      <c r="H654" s="1" t="s">
        <v>27474</v>
      </c>
      <c r="I654" s="1">
        <v>0</v>
      </c>
      <c r="J654" s="1" t="s">
        <v>27474</v>
      </c>
      <c r="K654" s="1">
        <f t="shared" si="40"/>
        <v>0</v>
      </c>
      <c r="L654" s="2">
        <f>SUMIFS('Basin Total Well Counts'!B:B,'Basin Total Well Counts'!A:A,F654)</f>
        <v>8</v>
      </c>
      <c r="M654" s="4">
        <f t="shared" si="41"/>
        <v>0</v>
      </c>
      <c r="N654" s="2">
        <f>SUMIF('Basin Emissions'!A:A,F654,'Basin Emissions'!B:B)</f>
        <v>0</v>
      </c>
      <c r="O654" s="8">
        <f t="shared" si="42"/>
        <v>0</v>
      </c>
      <c r="P654" s="7">
        <f>SUMIF('Tool Pneumatics CH4 VOC BTEX'!B:B,A654,'Tool Pneumatics CH4 VOC BTEX'!F:F)</f>
        <v>3.5899999141693102</v>
      </c>
      <c r="Q654" s="14">
        <f t="shared" si="43"/>
        <v>0</v>
      </c>
      <c r="R654" s="16">
        <f>SUMIF('Tool Pneumatics CH4 VOC BTEX'!B:B,A654,'Tool Pneumatics CH4 VOC BTEX'!H:H)*Q654</f>
        <v>0</v>
      </c>
      <c r="S654" s="16">
        <f>SUMIF('Tool Pneumatics CH4 VOC BTEX'!B:B,A654,'Tool Pneumatics CH4 VOC BTEX'!J:J)*Q654</f>
        <v>0</v>
      </c>
      <c r="T654" s="16">
        <f>SUMIF('Tool Pneumatics CH4 VOC BTEX'!B:B,A654,'Tool Pneumatics CH4 VOC BTEX'!L:L)*Q654</f>
        <v>0</v>
      </c>
      <c r="U654" s="16">
        <f>SUMIF('Tool Pneumatics CH4 VOC BTEX'!B:B,A654,'Tool Pneumatics CH4 VOC BTEX'!N:N)*Q654</f>
        <v>0</v>
      </c>
    </row>
    <row r="655" spans="1:21" x14ac:dyDescent="0.25">
      <c r="A655" s="1" t="s">
        <v>3072</v>
      </c>
      <c r="B655" s="1" t="s">
        <v>1552</v>
      </c>
      <c r="C655" s="1" t="s">
        <v>3073</v>
      </c>
      <c r="D655" s="3" t="s">
        <v>2421</v>
      </c>
      <c r="E655" s="3" t="s">
        <v>2421</v>
      </c>
      <c r="F655" s="1" t="s">
        <v>3071</v>
      </c>
      <c r="G655" s="1">
        <v>0</v>
      </c>
      <c r="H655" s="1" t="s">
        <v>27474</v>
      </c>
      <c r="I655" s="1">
        <v>0</v>
      </c>
      <c r="J655" s="1" t="s">
        <v>27474</v>
      </c>
      <c r="K655" s="1">
        <f t="shared" si="40"/>
        <v>0</v>
      </c>
      <c r="L655" s="2">
        <f>SUMIFS('Basin Total Well Counts'!B:B,'Basin Total Well Counts'!A:A,F655)</f>
        <v>1145</v>
      </c>
      <c r="M655" s="4">
        <f t="shared" si="41"/>
        <v>0</v>
      </c>
      <c r="N655" s="2">
        <f>SUMIF('Basin Emissions'!A:A,F655,'Basin Emissions'!B:B)</f>
        <v>128.2142145</v>
      </c>
      <c r="O655" s="8">
        <f t="shared" si="42"/>
        <v>0</v>
      </c>
      <c r="P655" s="7">
        <f>SUMIF('Tool Pneumatics CH4 VOC BTEX'!B:B,A655,'Tool Pneumatics CH4 VOC BTEX'!F:F)</f>
        <v>3.5899999141693102</v>
      </c>
      <c r="Q655" s="14">
        <f t="shared" si="43"/>
        <v>0</v>
      </c>
      <c r="R655" s="16">
        <f>SUMIF('Tool Pneumatics CH4 VOC BTEX'!B:B,A655,'Tool Pneumatics CH4 VOC BTEX'!H:H)*Q655</f>
        <v>0</v>
      </c>
      <c r="S655" s="16">
        <f>SUMIF('Tool Pneumatics CH4 VOC BTEX'!B:B,A655,'Tool Pneumatics CH4 VOC BTEX'!J:J)*Q655</f>
        <v>0</v>
      </c>
      <c r="T655" s="16">
        <f>SUMIF('Tool Pneumatics CH4 VOC BTEX'!B:B,A655,'Tool Pneumatics CH4 VOC BTEX'!L:L)*Q655</f>
        <v>0</v>
      </c>
      <c r="U655" s="16">
        <f>SUMIF('Tool Pneumatics CH4 VOC BTEX'!B:B,A655,'Tool Pneumatics CH4 VOC BTEX'!N:N)*Q655</f>
        <v>0</v>
      </c>
    </row>
    <row r="656" spans="1:21" x14ac:dyDescent="0.25">
      <c r="A656" s="1" t="s">
        <v>3075</v>
      </c>
      <c r="B656" s="1" t="s">
        <v>1552</v>
      </c>
      <c r="C656" s="1" t="s">
        <v>3076</v>
      </c>
      <c r="D656" s="3" t="s">
        <v>2421</v>
      </c>
      <c r="E656" s="3" t="s">
        <v>2421</v>
      </c>
      <c r="F656" s="1" t="s">
        <v>3074</v>
      </c>
      <c r="G656" s="1">
        <v>0</v>
      </c>
      <c r="H656" s="1" t="s">
        <v>27474</v>
      </c>
      <c r="I656" s="1">
        <v>0</v>
      </c>
      <c r="J656" s="1" t="s">
        <v>27474</v>
      </c>
      <c r="K656" s="1">
        <f t="shared" si="40"/>
        <v>0</v>
      </c>
      <c r="L656" s="2">
        <f>SUMIFS('Basin Total Well Counts'!B:B,'Basin Total Well Counts'!A:A,F656)</f>
        <v>0</v>
      </c>
      <c r="M656" s="4">
        <f t="shared" si="41"/>
        <v>0</v>
      </c>
      <c r="N656" s="2">
        <f>SUMIF('Basin Emissions'!A:A,F656,'Basin Emissions'!B:B)</f>
        <v>26.809324600000004</v>
      </c>
      <c r="O656" s="8">
        <f t="shared" si="42"/>
        <v>0</v>
      </c>
      <c r="P656" s="7">
        <f>SUMIF('Tool Pneumatics CH4 VOC BTEX'!B:B,A656,'Tool Pneumatics CH4 VOC BTEX'!F:F)</f>
        <v>3.5899999141693102</v>
      </c>
      <c r="Q656" s="14">
        <f t="shared" si="43"/>
        <v>0</v>
      </c>
      <c r="R656" s="16">
        <f>SUMIF('Tool Pneumatics CH4 VOC BTEX'!B:B,A656,'Tool Pneumatics CH4 VOC BTEX'!H:H)*Q656</f>
        <v>0</v>
      </c>
      <c r="S656" s="16">
        <f>SUMIF('Tool Pneumatics CH4 VOC BTEX'!B:B,A656,'Tool Pneumatics CH4 VOC BTEX'!J:J)*Q656</f>
        <v>0</v>
      </c>
      <c r="T656" s="16">
        <f>SUMIF('Tool Pneumatics CH4 VOC BTEX'!B:B,A656,'Tool Pneumatics CH4 VOC BTEX'!L:L)*Q656</f>
        <v>0</v>
      </c>
      <c r="U656" s="16">
        <f>SUMIF('Tool Pneumatics CH4 VOC BTEX'!B:B,A656,'Tool Pneumatics CH4 VOC BTEX'!N:N)*Q656</f>
        <v>0</v>
      </c>
    </row>
    <row r="657" spans="1:21" x14ac:dyDescent="0.25">
      <c r="A657" s="1" t="s">
        <v>3077</v>
      </c>
      <c r="B657" s="1" t="s">
        <v>1552</v>
      </c>
      <c r="C657" s="1" t="s">
        <v>3078</v>
      </c>
      <c r="D657" s="3" t="s">
        <v>2421</v>
      </c>
      <c r="E657" s="3" t="s">
        <v>2421</v>
      </c>
      <c r="F657" s="1" t="s">
        <v>3065</v>
      </c>
      <c r="G657" s="1">
        <v>0</v>
      </c>
      <c r="H657" s="1" t="s">
        <v>27474</v>
      </c>
      <c r="I657" s="1">
        <v>0</v>
      </c>
      <c r="J657" s="1" t="s">
        <v>27474</v>
      </c>
      <c r="K657" s="1">
        <f t="shared" si="40"/>
        <v>0</v>
      </c>
      <c r="L657" s="2">
        <f>SUMIFS('Basin Total Well Counts'!B:B,'Basin Total Well Counts'!A:A,F657)</f>
        <v>8</v>
      </c>
      <c r="M657" s="4">
        <f t="shared" si="41"/>
        <v>0</v>
      </c>
      <c r="N657" s="2">
        <f>SUMIF('Basin Emissions'!A:A,F657,'Basin Emissions'!B:B)</f>
        <v>0</v>
      </c>
      <c r="O657" s="8">
        <f t="shared" si="42"/>
        <v>0</v>
      </c>
      <c r="P657" s="7">
        <f>SUMIF('Tool Pneumatics CH4 VOC BTEX'!B:B,A657,'Tool Pneumatics CH4 VOC BTEX'!F:F)</f>
        <v>3.5899999141693102</v>
      </c>
      <c r="Q657" s="14">
        <f t="shared" si="43"/>
        <v>0</v>
      </c>
      <c r="R657" s="16">
        <f>SUMIF('Tool Pneumatics CH4 VOC BTEX'!B:B,A657,'Tool Pneumatics CH4 VOC BTEX'!H:H)*Q657</f>
        <v>0</v>
      </c>
      <c r="S657" s="16">
        <f>SUMIF('Tool Pneumatics CH4 VOC BTEX'!B:B,A657,'Tool Pneumatics CH4 VOC BTEX'!J:J)*Q657</f>
        <v>0</v>
      </c>
      <c r="T657" s="16">
        <f>SUMIF('Tool Pneumatics CH4 VOC BTEX'!B:B,A657,'Tool Pneumatics CH4 VOC BTEX'!L:L)*Q657</f>
        <v>0</v>
      </c>
      <c r="U657" s="16">
        <f>SUMIF('Tool Pneumatics CH4 VOC BTEX'!B:B,A657,'Tool Pneumatics CH4 VOC BTEX'!N:N)*Q657</f>
        <v>0</v>
      </c>
    </row>
    <row r="658" spans="1:21" x14ac:dyDescent="0.25">
      <c r="A658" s="1" t="s">
        <v>3079</v>
      </c>
      <c r="B658" s="1" t="s">
        <v>1552</v>
      </c>
      <c r="C658" s="1" t="s">
        <v>3080</v>
      </c>
      <c r="D658" s="3" t="s">
        <v>2421</v>
      </c>
      <c r="E658" s="3" t="s">
        <v>2421</v>
      </c>
      <c r="F658" s="1" t="s">
        <v>3065</v>
      </c>
      <c r="G658" s="1">
        <v>0</v>
      </c>
      <c r="H658" s="1" t="s">
        <v>27474</v>
      </c>
      <c r="I658" s="1">
        <v>0</v>
      </c>
      <c r="J658" s="1" t="s">
        <v>27474</v>
      </c>
      <c r="K658" s="1">
        <f t="shared" si="40"/>
        <v>0</v>
      </c>
      <c r="L658" s="2">
        <f>SUMIFS('Basin Total Well Counts'!B:B,'Basin Total Well Counts'!A:A,F658)</f>
        <v>8</v>
      </c>
      <c r="M658" s="4">
        <f t="shared" si="41"/>
        <v>0</v>
      </c>
      <c r="N658" s="2">
        <f>SUMIF('Basin Emissions'!A:A,F658,'Basin Emissions'!B:B)</f>
        <v>0</v>
      </c>
      <c r="O658" s="8">
        <f t="shared" si="42"/>
        <v>0</v>
      </c>
      <c r="P658" s="7">
        <f>SUMIF('Tool Pneumatics CH4 VOC BTEX'!B:B,A658,'Tool Pneumatics CH4 VOC BTEX'!F:F)</f>
        <v>3.5899999141693102</v>
      </c>
      <c r="Q658" s="14">
        <f t="shared" si="43"/>
        <v>0</v>
      </c>
      <c r="R658" s="16">
        <f>SUMIF('Tool Pneumatics CH4 VOC BTEX'!B:B,A658,'Tool Pneumatics CH4 VOC BTEX'!H:H)*Q658</f>
        <v>0</v>
      </c>
      <c r="S658" s="16">
        <f>SUMIF('Tool Pneumatics CH4 VOC BTEX'!B:B,A658,'Tool Pneumatics CH4 VOC BTEX'!J:J)*Q658</f>
        <v>0</v>
      </c>
      <c r="T658" s="16">
        <f>SUMIF('Tool Pneumatics CH4 VOC BTEX'!B:B,A658,'Tool Pneumatics CH4 VOC BTEX'!L:L)*Q658</f>
        <v>0</v>
      </c>
      <c r="U658" s="16">
        <f>SUMIF('Tool Pneumatics CH4 VOC BTEX'!B:B,A658,'Tool Pneumatics CH4 VOC BTEX'!N:N)*Q658</f>
        <v>0</v>
      </c>
    </row>
    <row r="659" spans="1:21" x14ac:dyDescent="0.25">
      <c r="A659" s="1" t="s">
        <v>3081</v>
      </c>
      <c r="B659" s="1" t="s">
        <v>1552</v>
      </c>
      <c r="C659" s="1" t="s">
        <v>1897</v>
      </c>
      <c r="D659" s="3" t="s">
        <v>2421</v>
      </c>
      <c r="E659" s="3" t="s">
        <v>2421</v>
      </c>
      <c r="F659" s="1" t="s">
        <v>3074</v>
      </c>
      <c r="G659" s="1">
        <v>0</v>
      </c>
      <c r="H659" s="1" t="s">
        <v>27474</v>
      </c>
      <c r="I659" s="1">
        <v>0</v>
      </c>
      <c r="J659" s="1" t="s">
        <v>27474</v>
      </c>
      <c r="K659" s="1">
        <f t="shared" si="40"/>
        <v>0</v>
      </c>
      <c r="L659" s="2">
        <f>SUMIFS('Basin Total Well Counts'!B:B,'Basin Total Well Counts'!A:A,F659)</f>
        <v>0</v>
      </c>
      <c r="M659" s="4">
        <f t="shared" si="41"/>
        <v>0</v>
      </c>
      <c r="N659" s="2">
        <f>SUMIF('Basin Emissions'!A:A,F659,'Basin Emissions'!B:B)</f>
        <v>26.809324600000004</v>
      </c>
      <c r="O659" s="8">
        <f t="shared" si="42"/>
        <v>0</v>
      </c>
      <c r="P659" s="7">
        <f>SUMIF('Tool Pneumatics CH4 VOC BTEX'!B:B,A659,'Tool Pneumatics CH4 VOC BTEX'!F:F)</f>
        <v>3.5899999141693102</v>
      </c>
      <c r="Q659" s="14">
        <f t="shared" si="43"/>
        <v>0</v>
      </c>
      <c r="R659" s="16">
        <f>SUMIF('Tool Pneumatics CH4 VOC BTEX'!B:B,A659,'Tool Pneumatics CH4 VOC BTEX'!H:H)*Q659</f>
        <v>0</v>
      </c>
      <c r="S659" s="16">
        <f>SUMIF('Tool Pneumatics CH4 VOC BTEX'!B:B,A659,'Tool Pneumatics CH4 VOC BTEX'!J:J)*Q659</f>
        <v>0</v>
      </c>
      <c r="T659" s="16">
        <f>SUMIF('Tool Pneumatics CH4 VOC BTEX'!B:B,A659,'Tool Pneumatics CH4 VOC BTEX'!L:L)*Q659</f>
        <v>0</v>
      </c>
      <c r="U659" s="16">
        <f>SUMIF('Tool Pneumatics CH4 VOC BTEX'!B:B,A659,'Tool Pneumatics CH4 VOC BTEX'!N:N)*Q659</f>
        <v>0</v>
      </c>
    </row>
    <row r="660" spans="1:21" x14ac:dyDescent="0.25">
      <c r="A660" s="1" t="s">
        <v>3082</v>
      </c>
      <c r="B660" s="1" t="s">
        <v>1552</v>
      </c>
      <c r="C660" s="1" t="s">
        <v>3083</v>
      </c>
      <c r="D660" s="3" t="s">
        <v>2421</v>
      </c>
      <c r="E660" s="3" t="s">
        <v>2421</v>
      </c>
      <c r="F660" s="1" t="s">
        <v>3074</v>
      </c>
      <c r="G660" s="1">
        <v>0</v>
      </c>
      <c r="H660" s="1" t="s">
        <v>27474</v>
      </c>
      <c r="I660" s="1">
        <v>0</v>
      </c>
      <c r="J660" s="1" t="s">
        <v>27474</v>
      </c>
      <c r="K660" s="1">
        <f t="shared" si="40"/>
        <v>0</v>
      </c>
      <c r="L660" s="2">
        <f>SUMIFS('Basin Total Well Counts'!B:B,'Basin Total Well Counts'!A:A,F660)</f>
        <v>0</v>
      </c>
      <c r="M660" s="4">
        <f t="shared" si="41"/>
        <v>0</v>
      </c>
      <c r="N660" s="2">
        <f>SUMIF('Basin Emissions'!A:A,F660,'Basin Emissions'!B:B)</f>
        <v>26.809324600000004</v>
      </c>
      <c r="O660" s="8">
        <f t="shared" si="42"/>
        <v>0</v>
      </c>
      <c r="P660" s="7">
        <f>SUMIF('Tool Pneumatics CH4 VOC BTEX'!B:B,A660,'Tool Pneumatics CH4 VOC BTEX'!F:F)</f>
        <v>3.5899999141693102</v>
      </c>
      <c r="Q660" s="14">
        <f t="shared" si="43"/>
        <v>0</v>
      </c>
      <c r="R660" s="16">
        <f>SUMIF('Tool Pneumatics CH4 VOC BTEX'!B:B,A660,'Tool Pneumatics CH4 VOC BTEX'!H:H)*Q660</f>
        <v>0</v>
      </c>
      <c r="S660" s="16">
        <f>SUMIF('Tool Pneumatics CH4 VOC BTEX'!B:B,A660,'Tool Pneumatics CH4 VOC BTEX'!J:J)*Q660</f>
        <v>0</v>
      </c>
      <c r="T660" s="16">
        <f>SUMIF('Tool Pneumatics CH4 VOC BTEX'!B:B,A660,'Tool Pneumatics CH4 VOC BTEX'!L:L)*Q660</f>
        <v>0</v>
      </c>
      <c r="U660" s="16">
        <f>SUMIF('Tool Pneumatics CH4 VOC BTEX'!B:B,A660,'Tool Pneumatics CH4 VOC BTEX'!N:N)*Q660</f>
        <v>0</v>
      </c>
    </row>
    <row r="661" spans="1:21" x14ac:dyDescent="0.25">
      <c r="A661" s="1" t="s">
        <v>3084</v>
      </c>
      <c r="B661" s="1" t="s">
        <v>1552</v>
      </c>
      <c r="C661" s="1" t="s">
        <v>3085</v>
      </c>
      <c r="D661" s="3" t="s">
        <v>2421</v>
      </c>
      <c r="E661" s="3" t="s">
        <v>2421</v>
      </c>
      <c r="F661" s="1" t="s">
        <v>3071</v>
      </c>
      <c r="G661" s="1">
        <v>0</v>
      </c>
      <c r="H661" s="1" t="s">
        <v>27474</v>
      </c>
      <c r="I661" s="1">
        <v>0</v>
      </c>
      <c r="J661" s="1" t="s">
        <v>27474</v>
      </c>
      <c r="K661" s="1">
        <f t="shared" si="40"/>
        <v>0</v>
      </c>
      <c r="L661" s="2">
        <f>SUMIFS('Basin Total Well Counts'!B:B,'Basin Total Well Counts'!A:A,F661)</f>
        <v>1145</v>
      </c>
      <c r="M661" s="4">
        <f t="shared" si="41"/>
        <v>0</v>
      </c>
      <c r="N661" s="2">
        <f>SUMIF('Basin Emissions'!A:A,F661,'Basin Emissions'!B:B)</f>
        <v>128.2142145</v>
      </c>
      <c r="O661" s="8">
        <f t="shared" si="42"/>
        <v>0</v>
      </c>
      <c r="P661" s="7">
        <f>SUMIF('Tool Pneumatics CH4 VOC BTEX'!B:B,A661,'Tool Pneumatics CH4 VOC BTEX'!F:F)</f>
        <v>3.5899999141693102</v>
      </c>
      <c r="Q661" s="14">
        <f t="shared" si="43"/>
        <v>0</v>
      </c>
      <c r="R661" s="16">
        <f>SUMIF('Tool Pneumatics CH4 VOC BTEX'!B:B,A661,'Tool Pneumatics CH4 VOC BTEX'!H:H)*Q661</f>
        <v>0</v>
      </c>
      <c r="S661" s="16">
        <f>SUMIF('Tool Pneumatics CH4 VOC BTEX'!B:B,A661,'Tool Pneumatics CH4 VOC BTEX'!J:J)*Q661</f>
        <v>0</v>
      </c>
      <c r="T661" s="16">
        <f>SUMIF('Tool Pneumatics CH4 VOC BTEX'!B:B,A661,'Tool Pneumatics CH4 VOC BTEX'!L:L)*Q661</f>
        <v>0</v>
      </c>
      <c r="U661" s="16">
        <f>SUMIF('Tool Pneumatics CH4 VOC BTEX'!B:B,A661,'Tool Pneumatics CH4 VOC BTEX'!N:N)*Q661</f>
        <v>0</v>
      </c>
    </row>
    <row r="662" spans="1:21" x14ac:dyDescent="0.25">
      <c r="A662" s="1" t="s">
        <v>3086</v>
      </c>
      <c r="B662" s="1" t="s">
        <v>1552</v>
      </c>
      <c r="C662" s="1" t="s">
        <v>3087</v>
      </c>
      <c r="D662" s="3" t="s">
        <v>2421</v>
      </c>
      <c r="E662" s="3" t="s">
        <v>2421</v>
      </c>
      <c r="F662" s="1" t="s">
        <v>3074</v>
      </c>
      <c r="G662" s="1">
        <v>0</v>
      </c>
      <c r="H662" s="1" t="s">
        <v>27474</v>
      </c>
      <c r="I662" s="1">
        <v>0</v>
      </c>
      <c r="J662" s="1" t="s">
        <v>27474</v>
      </c>
      <c r="K662" s="1">
        <f t="shared" si="40"/>
        <v>0</v>
      </c>
      <c r="L662" s="2">
        <f>SUMIFS('Basin Total Well Counts'!B:B,'Basin Total Well Counts'!A:A,F662)</f>
        <v>0</v>
      </c>
      <c r="M662" s="4">
        <f t="shared" si="41"/>
        <v>0</v>
      </c>
      <c r="N662" s="2">
        <f>SUMIF('Basin Emissions'!A:A,F662,'Basin Emissions'!B:B)</f>
        <v>26.809324600000004</v>
      </c>
      <c r="O662" s="8">
        <f t="shared" si="42"/>
        <v>0</v>
      </c>
      <c r="P662" s="7">
        <f>SUMIF('Tool Pneumatics CH4 VOC BTEX'!B:B,A662,'Tool Pneumatics CH4 VOC BTEX'!F:F)</f>
        <v>3.5899999141693102</v>
      </c>
      <c r="Q662" s="14">
        <f t="shared" si="43"/>
        <v>0</v>
      </c>
      <c r="R662" s="16">
        <f>SUMIF('Tool Pneumatics CH4 VOC BTEX'!B:B,A662,'Tool Pneumatics CH4 VOC BTEX'!H:H)*Q662</f>
        <v>0</v>
      </c>
      <c r="S662" s="16">
        <f>SUMIF('Tool Pneumatics CH4 VOC BTEX'!B:B,A662,'Tool Pneumatics CH4 VOC BTEX'!J:J)*Q662</f>
        <v>0</v>
      </c>
      <c r="T662" s="16">
        <f>SUMIF('Tool Pneumatics CH4 VOC BTEX'!B:B,A662,'Tool Pneumatics CH4 VOC BTEX'!L:L)*Q662</f>
        <v>0</v>
      </c>
      <c r="U662" s="16">
        <f>SUMIF('Tool Pneumatics CH4 VOC BTEX'!B:B,A662,'Tool Pneumatics CH4 VOC BTEX'!N:N)*Q662</f>
        <v>0</v>
      </c>
    </row>
    <row r="663" spans="1:21" x14ac:dyDescent="0.25">
      <c r="A663" s="1" t="s">
        <v>3088</v>
      </c>
      <c r="B663" s="1" t="s">
        <v>1552</v>
      </c>
      <c r="C663" s="1" t="s">
        <v>2119</v>
      </c>
      <c r="D663" s="3" t="s">
        <v>2421</v>
      </c>
      <c r="E663" s="3" t="s">
        <v>2421</v>
      </c>
      <c r="F663" s="1" t="s">
        <v>3065</v>
      </c>
      <c r="G663" s="1">
        <v>0</v>
      </c>
      <c r="H663" s="1" t="s">
        <v>27474</v>
      </c>
      <c r="I663" s="1">
        <v>0</v>
      </c>
      <c r="J663" s="1" t="s">
        <v>27474</v>
      </c>
      <c r="K663" s="1">
        <f t="shared" si="40"/>
        <v>0</v>
      </c>
      <c r="L663" s="2">
        <f>SUMIFS('Basin Total Well Counts'!B:B,'Basin Total Well Counts'!A:A,F663)</f>
        <v>8</v>
      </c>
      <c r="M663" s="4">
        <f t="shared" si="41"/>
        <v>0</v>
      </c>
      <c r="N663" s="2">
        <f>SUMIF('Basin Emissions'!A:A,F663,'Basin Emissions'!B:B)</f>
        <v>0</v>
      </c>
      <c r="O663" s="8">
        <f t="shared" si="42"/>
        <v>0</v>
      </c>
      <c r="P663" s="7">
        <f>SUMIF('Tool Pneumatics CH4 VOC BTEX'!B:B,A663,'Tool Pneumatics CH4 VOC BTEX'!F:F)</f>
        <v>3.5899999141693102</v>
      </c>
      <c r="Q663" s="14">
        <f t="shared" si="43"/>
        <v>0</v>
      </c>
      <c r="R663" s="16">
        <f>SUMIF('Tool Pneumatics CH4 VOC BTEX'!B:B,A663,'Tool Pneumatics CH4 VOC BTEX'!H:H)*Q663</f>
        <v>0</v>
      </c>
      <c r="S663" s="16">
        <f>SUMIF('Tool Pneumatics CH4 VOC BTEX'!B:B,A663,'Tool Pneumatics CH4 VOC BTEX'!J:J)*Q663</f>
        <v>0</v>
      </c>
      <c r="T663" s="16">
        <f>SUMIF('Tool Pneumatics CH4 VOC BTEX'!B:B,A663,'Tool Pneumatics CH4 VOC BTEX'!L:L)*Q663</f>
        <v>0</v>
      </c>
      <c r="U663" s="16">
        <f>SUMIF('Tool Pneumatics CH4 VOC BTEX'!B:B,A663,'Tool Pneumatics CH4 VOC BTEX'!N:N)*Q663</f>
        <v>0</v>
      </c>
    </row>
    <row r="664" spans="1:21" x14ac:dyDescent="0.25">
      <c r="A664" s="1" t="s">
        <v>3089</v>
      </c>
      <c r="B664" s="1" t="s">
        <v>1552</v>
      </c>
      <c r="C664" s="1" t="s">
        <v>2091</v>
      </c>
      <c r="D664" s="3" t="s">
        <v>2421</v>
      </c>
      <c r="E664" s="3" t="s">
        <v>2421</v>
      </c>
      <c r="F664" s="1" t="s">
        <v>3065</v>
      </c>
      <c r="G664" s="1">
        <v>0</v>
      </c>
      <c r="H664" s="1" t="s">
        <v>27474</v>
      </c>
      <c r="I664" s="1">
        <v>0</v>
      </c>
      <c r="J664" s="1" t="s">
        <v>27474</v>
      </c>
      <c r="K664" s="1">
        <f t="shared" si="40"/>
        <v>0</v>
      </c>
      <c r="L664" s="2">
        <f>SUMIFS('Basin Total Well Counts'!B:B,'Basin Total Well Counts'!A:A,F664)</f>
        <v>8</v>
      </c>
      <c r="M664" s="4">
        <f t="shared" si="41"/>
        <v>0</v>
      </c>
      <c r="N664" s="2">
        <f>SUMIF('Basin Emissions'!A:A,F664,'Basin Emissions'!B:B)</f>
        <v>0</v>
      </c>
      <c r="O664" s="8">
        <f t="shared" si="42"/>
        <v>0</v>
      </c>
      <c r="P664" s="7">
        <f>SUMIF('Tool Pneumatics CH4 VOC BTEX'!B:B,A664,'Tool Pneumatics CH4 VOC BTEX'!F:F)</f>
        <v>3.5899999141693102</v>
      </c>
      <c r="Q664" s="14">
        <f t="shared" si="43"/>
        <v>0</v>
      </c>
      <c r="R664" s="16">
        <f>SUMIF('Tool Pneumatics CH4 VOC BTEX'!B:B,A664,'Tool Pneumatics CH4 VOC BTEX'!H:H)*Q664</f>
        <v>0</v>
      </c>
      <c r="S664" s="16">
        <f>SUMIF('Tool Pneumatics CH4 VOC BTEX'!B:B,A664,'Tool Pneumatics CH4 VOC BTEX'!J:J)*Q664</f>
        <v>0</v>
      </c>
      <c r="T664" s="16">
        <f>SUMIF('Tool Pneumatics CH4 VOC BTEX'!B:B,A664,'Tool Pneumatics CH4 VOC BTEX'!L:L)*Q664</f>
        <v>0</v>
      </c>
      <c r="U664" s="16">
        <f>SUMIF('Tool Pneumatics CH4 VOC BTEX'!B:B,A664,'Tool Pneumatics CH4 VOC BTEX'!N:N)*Q664</f>
        <v>0</v>
      </c>
    </row>
    <row r="665" spans="1:21" x14ac:dyDescent="0.25">
      <c r="A665" s="1" t="s">
        <v>3090</v>
      </c>
      <c r="B665" s="1" t="s">
        <v>1552</v>
      </c>
      <c r="C665" s="1" t="s">
        <v>3091</v>
      </c>
      <c r="D665" s="3" t="s">
        <v>2421</v>
      </c>
      <c r="E665" s="3" t="s">
        <v>2421</v>
      </c>
      <c r="F665" s="1" t="s">
        <v>3065</v>
      </c>
      <c r="G665" s="1">
        <v>0</v>
      </c>
      <c r="H665" s="1" t="s">
        <v>27474</v>
      </c>
      <c r="I665" s="1">
        <v>0</v>
      </c>
      <c r="J665" s="1" t="s">
        <v>27474</v>
      </c>
      <c r="K665" s="1">
        <f t="shared" si="40"/>
        <v>0</v>
      </c>
      <c r="L665" s="2">
        <f>SUMIFS('Basin Total Well Counts'!B:B,'Basin Total Well Counts'!A:A,F665)</f>
        <v>8</v>
      </c>
      <c r="M665" s="4">
        <f t="shared" si="41"/>
        <v>0</v>
      </c>
      <c r="N665" s="2">
        <f>SUMIF('Basin Emissions'!A:A,F665,'Basin Emissions'!B:B)</f>
        <v>0</v>
      </c>
      <c r="O665" s="8">
        <f t="shared" si="42"/>
        <v>0</v>
      </c>
      <c r="P665" s="7">
        <f>SUMIF('Tool Pneumatics CH4 VOC BTEX'!B:B,A665,'Tool Pneumatics CH4 VOC BTEX'!F:F)</f>
        <v>3.5899999141693102</v>
      </c>
      <c r="Q665" s="14">
        <f t="shared" si="43"/>
        <v>0</v>
      </c>
      <c r="R665" s="16">
        <f>SUMIF('Tool Pneumatics CH4 VOC BTEX'!B:B,A665,'Tool Pneumatics CH4 VOC BTEX'!H:H)*Q665</f>
        <v>0</v>
      </c>
      <c r="S665" s="16">
        <f>SUMIF('Tool Pneumatics CH4 VOC BTEX'!B:B,A665,'Tool Pneumatics CH4 VOC BTEX'!J:J)*Q665</f>
        <v>0</v>
      </c>
      <c r="T665" s="16">
        <f>SUMIF('Tool Pneumatics CH4 VOC BTEX'!B:B,A665,'Tool Pneumatics CH4 VOC BTEX'!L:L)*Q665</f>
        <v>0</v>
      </c>
      <c r="U665" s="16">
        <f>SUMIF('Tool Pneumatics CH4 VOC BTEX'!B:B,A665,'Tool Pneumatics CH4 VOC BTEX'!N:N)*Q665</f>
        <v>0</v>
      </c>
    </row>
    <row r="666" spans="1:21" x14ac:dyDescent="0.25">
      <c r="A666" s="1" t="s">
        <v>3092</v>
      </c>
      <c r="B666" s="1" t="s">
        <v>1552</v>
      </c>
      <c r="C666" s="1" t="s">
        <v>3093</v>
      </c>
      <c r="D666" s="3" t="s">
        <v>3141</v>
      </c>
      <c r="E666" s="3" t="s">
        <v>23961</v>
      </c>
      <c r="F666" s="1" t="s">
        <v>3071</v>
      </c>
      <c r="G666" s="1">
        <v>0</v>
      </c>
      <c r="H666" s="1" t="s">
        <v>27474</v>
      </c>
      <c r="I666" s="1">
        <v>0</v>
      </c>
      <c r="J666" s="1" t="s">
        <v>27474</v>
      </c>
      <c r="K666" s="1">
        <f t="shared" si="40"/>
        <v>0</v>
      </c>
      <c r="L666" s="2">
        <f>SUMIFS('Basin Total Well Counts'!B:B,'Basin Total Well Counts'!A:A,F666)</f>
        <v>1145</v>
      </c>
      <c r="M666" s="4">
        <f t="shared" si="41"/>
        <v>0</v>
      </c>
      <c r="N666" s="2">
        <f>SUMIF('Basin Emissions'!A:A,F666,'Basin Emissions'!B:B)</f>
        <v>128.2142145</v>
      </c>
      <c r="O666" s="8">
        <f t="shared" si="42"/>
        <v>0</v>
      </c>
      <c r="P666" s="7">
        <f>SUMIF('Tool Pneumatics CH4 VOC BTEX'!B:B,A666,'Tool Pneumatics CH4 VOC BTEX'!F:F)</f>
        <v>3.5899999141693102</v>
      </c>
      <c r="Q666" s="14">
        <f t="shared" si="43"/>
        <v>0</v>
      </c>
      <c r="R666" s="16">
        <f>SUMIF('Tool Pneumatics CH4 VOC BTEX'!B:B,A666,'Tool Pneumatics CH4 VOC BTEX'!H:H)*Q666</f>
        <v>0</v>
      </c>
      <c r="S666" s="16">
        <f>SUMIF('Tool Pneumatics CH4 VOC BTEX'!B:B,A666,'Tool Pneumatics CH4 VOC BTEX'!J:J)*Q666</f>
        <v>0</v>
      </c>
      <c r="T666" s="16">
        <f>SUMIF('Tool Pneumatics CH4 VOC BTEX'!B:B,A666,'Tool Pneumatics CH4 VOC BTEX'!L:L)*Q666</f>
        <v>0</v>
      </c>
      <c r="U666" s="16">
        <f>SUMIF('Tool Pneumatics CH4 VOC BTEX'!B:B,A666,'Tool Pneumatics CH4 VOC BTEX'!N:N)*Q666</f>
        <v>0</v>
      </c>
    </row>
    <row r="667" spans="1:21" x14ac:dyDescent="0.25">
      <c r="A667" s="1" t="s">
        <v>3094</v>
      </c>
      <c r="B667" s="1" t="s">
        <v>1552</v>
      </c>
      <c r="C667" s="1" t="s">
        <v>3095</v>
      </c>
      <c r="D667" s="3" t="s">
        <v>2421</v>
      </c>
      <c r="E667" s="3" t="s">
        <v>2421</v>
      </c>
      <c r="F667" s="1" t="s">
        <v>2535</v>
      </c>
      <c r="G667" s="1">
        <v>0</v>
      </c>
      <c r="H667" s="1" t="s">
        <v>27474</v>
      </c>
      <c r="I667" s="1">
        <v>0</v>
      </c>
      <c r="J667" s="1" t="s">
        <v>27474</v>
      </c>
      <c r="K667" s="1">
        <f t="shared" si="40"/>
        <v>0</v>
      </c>
      <c r="L667" s="2">
        <f>SUMIFS('Basin Total Well Counts'!B:B,'Basin Total Well Counts'!A:A,F667)</f>
        <v>0</v>
      </c>
      <c r="M667" s="4">
        <f t="shared" si="41"/>
        <v>0</v>
      </c>
      <c r="N667" s="2">
        <f>SUMIF('Basin Emissions'!A:A,F667,'Basin Emissions'!B:B)</f>
        <v>0</v>
      </c>
      <c r="O667" s="8">
        <f t="shared" si="42"/>
        <v>0</v>
      </c>
      <c r="P667" s="7">
        <f>SUMIF('Tool Pneumatics CH4 VOC BTEX'!B:B,A667,'Tool Pneumatics CH4 VOC BTEX'!F:F)</f>
        <v>3.5899999141693102</v>
      </c>
      <c r="Q667" s="14">
        <f t="shared" si="43"/>
        <v>0</v>
      </c>
      <c r="R667" s="16">
        <f>SUMIF('Tool Pneumatics CH4 VOC BTEX'!B:B,A667,'Tool Pneumatics CH4 VOC BTEX'!H:H)*Q667</f>
        <v>0</v>
      </c>
      <c r="S667" s="16">
        <f>SUMIF('Tool Pneumatics CH4 VOC BTEX'!B:B,A667,'Tool Pneumatics CH4 VOC BTEX'!J:J)*Q667</f>
        <v>0</v>
      </c>
      <c r="T667" s="16">
        <f>SUMIF('Tool Pneumatics CH4 VOC BTEX'!B:B,A667,'Tool Pneumatics CH4 VOC BTEX'!L:L)*Q667</f>
        <v>0</v>
      </c>
      <c r="U667" s="16">
        <f>SUMIF('Tool Pneumatics CH4 VOC BTEX'!B:B,A667,'Tool Pneumatics CH4 VOC BTEX'!N:N)*Q667</f>
        <v>0</v>
      </c>
    </row>
    <row r="668" spans="1:21" x14ac:dyDescent="0.25">
      <c r="A668" s="1" t="s">
        <v>3096</v>
      </c>
      <c r="B668" s="1" t="s">
        <v>1552</v>
      </c>
      <c r="C668" s="1" t="s">
        <v>1553</v>
      </c>
      <c r="D668" s="3" t="s">
        <v>2421</v>
      </c>
      <c r="E668" s="3" t="s">
        <v>2421</v>
      </c>
      <c r="F668" s="1" t="s">
        <v>3071</v>
      </c>
      <c r="G668" s="1">
        <v>0</v>
      </c>
      <c r="H668" s="1" t="s">
        <v>27474</v>
      </c>
      <c r="I668" s="1">
        <v>0</v>
      </c>
      <c r="J668" s="1" t="s">
        <v>27474</v>
      </c>
      <c r="K668" s="1">
        <f t="shared" si="40"/>
        <v>0</v>
      </c>
      <c r="L668" s="2">
        <f>SUMIFS('Basin Total Well Counts'!B:B,'Basin Total Well Counts'!A:A,F668)</f>
        <v>1145</v>
      </c>
      <c r="M668" s="4">
        <f t="shared" si="41"/>
        <v>0</v>
      </c>
      <c r="N668" s="2">
        <f>SUMIF('Basin Emissions'!A:A,F668,'Basin Emissions'!B:B)</f>
        <v>128.2142145</v>
      </c>
      <c r="O668" s="8">
        <f t="shared" si="42"/>
        <v>0</v>
      </c>
      <c r="P668" s="7">
        <f>SUMIF('Tool Pneumatics CH4 VOC BTEX'!B:B,A668,'Tool Pneumatics CH4 VOC BTEX'!F:F)</f>
        <v>3.5899999141693102</v>
      </c>
      <c r="Q668" s="14">
        <f t="shared" si="43"/>
        <v>0</v>
      </c>
      <c r="R668" s="16">
        <f>SUMIF('Tool Pneumatics CH4 VOC BTEX'!B:B,A668,'Tool Pneumatics CH4 VOC BTEX'!H:H)*Q668</f>
        <v>0</v>
      </c>
      <c r="S668" s="16">
        <f>SUMIF('Tool Pneumatics CH4 VOC BTEX'!B:B,A668,'Tool Pneumatics CH4 VOC BTEX'!J:J)*Q668</f>
        <v>0</v>
      </c>
      <c r="T668" s="16">
        <f>SUMIF('Tool Pneumatics CH4 VOC BTEX'!B:B,A668,'Tool Pneumatics CH4 VOC BTEX'!L:L)*Q668</f>
        <v>0</v>
      </c>
      <c r="U668" s="16">
        <f>SUMIF('Tool Pneumatics CH4 VOC BTEX'!B:B,A668,'Tool Pneumatics CH4 VOC BTEX'!N:N)*Q668</f>
        <v>0</v>
      </c>
    </row>
    <row r="669" spans="1:21" x14ac:dyDescent="0.25">
      <c r="A669" s="1" t="s">
        <v>3097</v>
      </c>
      <c r="B669" s="1" t="s">
        <v>1552</v>
      </c>
      <c r="C669" s="1" t="s">
        <v>3098</v>
      </c>
      <c r="D669" s="3" t="s">
        <v>2421</v>
      </c>
      <c r="E669" s="3" t="s">
        <v>2421</v>
      </c>
      <c r="F669" s="1" t="s">
        <v>3074</v>
      </c>
      <c r="G669" s="1">
        <v>0</v>
      </c>
      <c r="H669" s="1" t="s">
        <v>27474</v>
      </c>
      <c r="I669" s="1">
        <v>0</v>
      </c>
      <c r="J669" s="1" t="s">
        <v>27474</v>
      </c>
      <c r="K669" s="1">
        <f t="shared" si="40"/>
        <v>0</v>
      </c>
      <c r="L669" s="2">
        <f>SUMIFS('Basin Total Well Counts'!B:B,'Basin Total Well Counts'!A:A,F669)</f>
        <v>0</v>
      </c>
      <c r="M669" s="4">
        <f t="shared" si="41"/>
        <v>0</v>
      </c>
      <c r="N669" s="2">
        <f>SUMIF('Basin Emissions'!A:A,F669,'Basin Emissions'!B:B)</f>
        <v>26.809324600000004</v>
      </c>
      <c r="O669" s="8">
        <f t="shared" si="42"/>
        <v>0</v>
      </c>
      <c r="P669" s="7">
        <f>SUMIF('Tool Pneumatics CH4 VOC BTEX'!B:B,A669,'Tool Pneumatics CH4 VOC BTEX'!F:F)</f>
        <v>3.5899999141693102</v>
      </c>
      <c r="Q669" s="14">
        <f t="shared" si="43"/>
        <v>0</v>
      </c>
      <c r="R669" s="16">
        <f>SUMIF('Tool Pneumatics CH4 VOC BTEX'!B:B,A669,'Tool Pneumatics CH4 VOC BTEX'!H:H)*Q669</f>
        <v>0</v>
      </c>
      <c r="S669" s="16">
        <f>SUMIF('Tool Pneumatics CH4 VOC BTEX'!B:B,A669,'Tool Pneumatics CH4 VOC BTEX'!J:J)*Q669</f>
        <v>0</v>
      </c>
      <c r="T669" s="16">
        <f>SUMIF('Tool Pneumatics CH4 VOC BTEX'!B:B,A669,'Tool Pneumatics CH4 VOC BTEX'!L:L)*Q669</f>
        <v>0</v>
      </c>
      <c r="U669" s="16">
        <f>SUMIF('Tool Pneumatics CH4 VOC BTEX'!B:B,A669,'Tool Pneumatics CH4 VOC BTEX'!N:N)*Q669</f>
        <v>0</v>
      </c>
    </row>
    <row r="670" spans="1:21" x14ac:dyDescent="0.25">
      <c r="A670" s="1" t="s">
        <v>3099</v>
      </c>
      <c r="B670" s="1" t="s">
        <v>1552</v>
      </c>
      <c r="C670" s="1" t="s">
        <v>2643</v>
      </c>
      <c r="D670" s="3" t="s">
        <v>2421</v>
      </c>
      <c r="E670" s="3" t="s">
        <v>2421</v>
      </c>
      <c r="F670" s="1" t="s">
        <v>3074</v>
      </c>
      <c r="G670" s="1">
        <v>0</v>
      </c>
      <c r="H670" s="1" t="s">
        <v>27474</v>
      </c>
      <c r="I670" s="1">
        <v>0</v>
      </c>
      <c r="J670" s="1" t="s">
        <v>27474</v>
      </c>
      <c r="K670" s="1">
        <f t="shared" si="40"/>
        <v>0</v>
      </c>
      <c r="L670" s="2">
        <f>SUMIFS('Basin Total Well Counts'!B:B,'Basin Total Well Counts'!A:A,F670)</f>
        <v>0</v>
      </c>
      <c r="M670" s="4">
        <f t="shared" si="41"/>
        <v>0</v>
      </c>
      <c r="N670" s="2">
        <f>SUMIF('Basin Emissions'!A:A,F670,'Basin Emissions'!B:B)</f>
        <v>26.809324600000004</v>
      </c>
      <c r="O670" s="8">
        <f t="shared" si="42"/>
        <v>0</v>
      </c>
      <c r="P670" s="7">
        <f>SUMIF('Tool Pneumatics CH4 VOC BTEX'!B:B,A670,'Tool Pneumatics CH4 VOC BTEX'!F:F)</f>
        <v>3.5899999141693102</v>
      </c>
      <c r="Q670" s="14">
        <f t="shared" si="43"/>
        <v>0</v>
      </c>
      <c r="R670" s="16">
        <f>SUMIF('Tool Pneumatics CH4 VOC BTEX'!B:B,A670,'Tool Pneumatics CH4 VOC BTEX'!H:H)*Q670</f>
        <v>0</v>
      </c>
      <c r="S670" s="16">
        <f>SUMIF('Tool Pneumatics CH4 VOC BTEX'!B:B,A670,'Tool Pneumatics CH4 VOC BTEX'!J:J)*Q670</f>
        <v>0</v>
      </c>
      <c r="T670" s="16">
        <f>SUMIF('Tool Pneumatics CH4 VOC BTEX'!B:B,A670,'Tool Pneumatics CH4 VOC BTEX'!L:L)*Q670</f>
        <v>0</v>
      </c>
      <c r="U670" s="16">
        <f>SUMIF('Tool Pneumatics CH4 VOC BTEX'!B:B,A670,'Tool Pneumatics CH4 VOC BTEX'!N:N)*Q670</f>
        <v>0</v>
      </c>
    </row>
    <row r="671" spans="1:21" x14ac:dyDescent="0.25">
      <c r="A671" s="1" t="s">
        <v>3100</v>
      </c>
      <c r="B671" s="1" t="s">
        <v>1552</v>
      </c>
      <c r="C671" s="1" t="s">
        <v>1705</v>
      </c>
      <c r="D671" s="3" t="s">
        <v>2421</v>
      </c>
      <c r="E671" s="3" t="s">
        <v>2421</v>
      </c>
      <c r="F671" s="1" t="s">
        <v>3065</v>
      </c>
      <c r="G671" s="1">
        <v>0</v>
      </c>
      <c r="H671" s="1" t="s">
        <v>27474</v>
      </c>
      <c r="I671" s="1">
        <v>0</v>
      </c>
      <c r="J671" s="1" t="s">
        <v>27474</v>
      </c>
      <c r="K671" s="1">
        <f t="shared" si="40"/>
        <v>0</v>
      </c>
      <c r="L671" s="2">
        <f>SUMIFS('Basin Total Well Counts'!B:B,'Basin Total Well Counts'!A:A,F671)</f>
        <v>8</v>
      </c>
      <c r="M671" s="4">
        <f t="shared" si="41"/>
        <v>0</v>
      </c>
      <c r="N671" s="2">
        <f>SUMIF('Basin Emissions'!A:A,F671,'Basin Emissions'!B:B)</f>
        <v>0</v>
      </c>
      <c r="O671" s="8">
        <f t="shared" si="42"/>
        <v>0</v>
      </c>
      <c r="P671" s="7">
        <f>SUMIF('Tool Pneumatics CH4 VOC BTEX'!B:B,A671,'Tool Pneumatics CH4 VOC BTEX'!F:F)</f>
        <v>3.5899999141693102</v>
      </c>
      <c r="Q671" s="14">
        <f t="shared" si="43"/>
        <v>0</v>
      </c>
      <c r="R671" s="16">
        <f>SUMIF('Tool Pneumatics CH4 VOC BTEX'!B:B,A671,'Tool Pneumatics CH4 VOC BTEX'!H:H)*Q671</f>
        <v>0</v>
      </c>
      <c r="S671" s="16">
        <f>SUMIF('Tool Pneumatics CH4 VOC BTEX'!B:B,A671,'Tool Pneumatics CH4 VOC BTEX'!J:J)*Q671</f>
        <v>0</v>
      </c>
      <c r="T671" s="16">
        <f>SUMIF('Tool Pneumatics CH4 VOC BTEX'!B:B,A671,'Tool Pneumatics CH4 VOC BTEX'!L:L)*Q671</f>
        <v>0</v>
      </c>
      <c r="U671" s="16">
        <f>SUMIF('Tool Pneumatics CH4 VOC BTEX'!B:B,A671,'Tool Pneumatics CH4 VOC BTEX'!N:N)*Q671</f>
        <v>0</v>
      </c>
    </row>
    <row r="672" spans="1:21" x14ac:dyDescent="0.25">
      <c r="A672" s="1" t="s">
        <v>3101</v>
      </c>
      <c r="B672" s="1" t="s">
        <v>1552</v>
      </c>
      <c r="C672" s="1" t="s">
        <v>1813</v>
      </c>
      <c r="D672" s="3" t="s">
        <v>2421</v>
      </c>
      <c r="E672" s="3" t="s">
        <v>2421</v>
      </c>
      <c r="F672" s="1" t="s">
        <v>2535</v>
      </c>
      <c r="G672" s="1">
        <v>0</v>
      </c>
      <c r="H672" s="1" t="s">
        <v>27474</v>
      </c>
      <c r="I672" s="1">
        <v>0</v>
      </c>
      <c r="J672" s="1" t="s">
        <v>27474</v>
      </c>
      <c r="K672" s="1">
        <f t="shared" si="40"/>
        <v>0</v>
      </c>
      <c r="L672" s="2">
        <f>SUMIFS('Basin Total Well Counts'!B:B,'Basin Total Well Counts'!A:A,F672)</f>
        <v>0</v>
      </c>
      <c r="M672" s="4">
        <f t="shared" si="41"/>
        <v>0</v>
      </c>
      <c r="N672" s="2">
        <f>SUMIF('Basin Emissions'!A:A,F672,'Basin Emissions'!B:B)</f>
        <v>0</v>
      </c>
      <c r="O672" s="8">
        <f t="shared" si="42"/>
        <v>0</v>
      </c>
      <c r="P672" s="7">
        <f>SUMIF('Tool Pneumatics CH4 VOC BTEX'!B:B,A672,'Tool Pneumatics CH4 VOC BTEX'!F:F)</f>
        <v>3.5899999141693102</v>
      </c>
      <c r="Q672" s="14">
        <f t="shared" si="43"/>
        <v>0</v>
      </c>
      <c r="R672" s="16">
        <f>SUMIF('Tool Pneumatics CH4 VOC BTEX'!B:B,A672,'Tool Pneumatics CH4 VOC BTEX'!H:H)*Q672</f>
        <v>0</v>
      </c>
      <c r="S672" s="16">
        <f>SUMIF('Tool Pneumatics CH4 VOC BTEX'!B:B,A672,'Tool Pneumatics CH4 VOC BTEX'!J:J)*Q672</f>
        <v>0</v>
      </c>
      <c r="T672" s="16">
        <f>SUMIF('Tool Pneumatics CH4 VOC BTEX'!B:B,A672,'Tool Pneumatics CH4 VOC BTEX'!L:L)*Q672</f>
        <v>0</v>
      </c>
      <c r="U672" s="16">
        <f>SUMIF('Tool Pneumatics CH4 VOC BTEX'!B:B,A672,'Tool Pneumatics CH4 VOC BTEX'!N:N)*Q672</f>
        <v>0</v>
      </c>
    </row>
    <row r="673" spans="1:21" x14ac:dyDescent="0.25">
      <c r="A673" s="1" t="s">
        <v>3102</v>
      </c>
      <c r="B673" s="1" t="s">
        <v>1552</v>
      </c>
      <c r="C673" s="1" t="s">
        <v>1653</v>
      </c>
      <c r="D673" s="3" t="s">
        <v>2421</v>
      </c>
      <c r="E673" s="3" t="s">
        <v>2421</v>
      </c>
      <c r="F673" s="1" t="s">
        <v>3071</v>
      </c>
      <c r="G673" s="1">
        <v>0</v>
      </c>
      <c r="H673" s="1" t="s">
        <v>27474</v>
      </c>
      <c r="I673" s="1">
        <v>0</v>
      </c>
      <c r="J673" s="1" t="s">
        <v>27474</v>
      </c>
      <c r="K673" s="1">
        <f t="shared" si="40"/>
        <v>0</v>
      </c>
      <c r="L673" s="2">
        <f>SUMIFS('Basin Total Well Counts'!B:B,'Basin Total Well Counts'!A:A,F673)</f>
        <v>1145</v>
      </c>
      <c r="M673" s="4">
        <f t="shared" si="41"/>
        <v>0</v>
      </c>
      <c r="N673" s="2">
        <f>SUMIF('Basin Emissions'!A:A,F673,'Basin Emissions'!B:B)</f>
        <v>128.2142145</v>
      </c>
      <c r="O673" s="8">
        <f t="shared" si="42"/>
        <v>0</v>
      </c>
      <c r="P673" s="7">
        <f>SUMIF('Tool Pneumatics CH4 VOC BTEX'!B:B,A673,'Tool Pneumatics CH4 VOC BTEX'!F:F)</f>
        <v>3.5899999141693102</v>
      </c>
      <c r="Q673" s="14">
        <f t="shared" si="43"/>
        <v>0</v>
      </c>
      <c r="R673" s="16">
        <f>SUMIF('Tool Pneumatics CH4 VOC BTEX'!B:B,A673,'Tool Pneumatics CH4 VOC BTEX'!H:H)*Q673</f>
        <v>0</v>
      </c>
      <c r="S673" s="16">
        <f>SUMIF('Tool Pneumatics CH4 VOC BTEX'!B:B,A673,'Tool Pneumatics CH4 VOC BTEX'!J:J)*Q673</f>
        <v>0</v>
      </c>
      <c r="T673" s="16">
        <f>SUMIF('Tool Pneumatics CH4 VOC BTEX'!B:B,A673,'Tool Pneumatics CH4 VOC BTEX'!L:L)*Q673</f>
        <v>0</v>
      </c>
      <c r="U673" s="16">
        <f>SUMIF('Tool Pneumatics CH4 VOC BTEX'!B:B,A673,'Tool Pneumatics CH4 VOC BTEX'!N:N)*Q673</f>
        <v>0</v>
      </c>
    </row>
    <row r="674" spans="1:21" x14ac:dyDescent="0.25">
      <c r="A674" s="1" t="s">
        <v>3103</v>
      </c>
      <c r="B674" s="1" t="s">
        <v>1552</v>
      </c>
      <c r="C674" s="1" t="s">
        <v>3104</v>
      </c>
      <c r="D674" s="3" t="s">
        <v>3141</v>
      </c>
      <c r="E674" s="3" t="s">
        <v>23961</v>
      </c>
      <c r="F674" s="1" t="s">
        <v>3065</v>
      </c>
      <c r="G674" s="1">
        <v>0</v>
      </c>
      <c r="H674" s="1" t="s">
        <v>27474</v>
      </c>
      <c r="I674" s="1">
        <v>0</v>
      </c>
      <c r="J674" s="1" t="s">
        <v>27474</v>
      </c>
      <c r="K674" s="1">
        <f t="shared" si="40"/>
        <v>0</v>
      </c>
      <c r="L674" s="2">
        <f>SUMIFS('Basin Total Well Counts'!B:B,'Basin Total Well Counts'!A:A,F674)</f>
        <v>8</v>
      </c>
      <c r="M674" s="4">
        <f t="shared" si="41"/>
        <v>0</v>
      </c>
      <c r="N674" s="2">
        <f>SUMIF('Basin Emissions'!A:A,F674,'Basin Emissions'!B:B)</f>
        <v>0</v>
      </c>
      <c r="O674" s="8">
        <f t="shared" si="42"/>
        <v>0</v>
      </c>
      <c r="P674" s="7">
        <f>SUMIF('Tool Pneumatics CH4 VOC BTEX'!B:B,A674,'Tool Pneumatics CH4 VOC BTEX'!F:F)</f>
        <v>3.5899999141693102</v>
      </c>
      <c r="Q674" s="14">
        <f t="shared" si="43"/>
        <v>0</v>
      </c>
      <c r="R674" s="16">
        <f>SUMIF('Tool Pneumatics CH4 VOC BTEX'!B:B,A674,'Tool Pneumatics CH4 VOC BTEX'!H:H)*Q674</f>
        <v>0</v>
      </c>
      <c r="S674" s="16">
        <f>SUMIF('Tool Pneumatics CH4 VOC BTEX'!B:B,A674,'Tool Pneumatics CH4 VOC BTEX'!J:J)*Q674</f>
        <v>0</v>
      </c>
      <c r="T674" s="16">
        <f>SUMIF('Tool Pneumatics CH4 VOC BTEX'!B:B,A674,'Tool Pneumatics CH4 VOC BTEX'!L:L)*Q674</f>
        <v>0</v>
      </c>
      <c r="U674" s="16">
        <f>SUMIF('Tool Pneumatics CH4 VOC BTEX'!B:B,A674,'Tool Pneumatics CH4 VOC BTEX'!N:N)*Q674</f>
        <v>0</v>
      </c>
    </row>
    <row r="675" spans="1:21" x14ac:dyDescent="0.25">
      <c r="A675" s="1" t="s">
        <v>3105</v>
      </c>
      <c r="B675" s="1" t="s">
        <v>1552</v>
      </c>
      <c r="C675" s="1" t="s">
        <v>1894</v>
      </c>
      <c r="D675" s="3" t="s">
        <v>2421</v>
      </c>
      <c r="E675" s="3" t="s">
        <v>2421</v>
      </c>
      <c r="F675" s="1" t="s">
        <v>3065</v>
      </c>
      <c r="G675" s="1">
        <v>0</v>
      </c>
      <c r="H675" s="1" t="s">
        <v>27474</v>
      </c>
      <c r="I675" s="1">
        <v>0</v>
      </c>
      <c r="J675" s="1" t="s">
        <v>27474</v>
      </c>
      <c r="K675" s="1">
        <f t="shared" si="40"/>
        <v>0</v>
      </c>
      <c r="L675" s="2">
        <f>SUMIFS('Basin Total Well Counts'!B:B,'Basin Total Well Counts'!A:A,F675)</f>
        <v>8</v>
      </c>
      <c r="M675" s="4">
        <f t="shared" si="41"/>
        <v>0</v>
      </c>
      <c r="N675" s="2">
        <f>SUMIF('Basin Emissions'!A:A,F675,'Basin Emissions'!B:B)</f>
        <v>0</v>
      </c>
      <c r="O675" s="8">
        <f t="shared" si="42"/>
        <v>0</v>
      </c>
      <c r="P675" s="7">
        <f>SUMIF('Tool Pneumatics CH4 VOC BTEX'!B:B,A675,'Tool Pneumatics CH4 VOC BTEX'!F:F)</f>
        <v>3.5899999141693102</v>
      </c>
      <c r="Q675" s="14">
        <f t="shared" si="43"/>
        <v>0</v>
      </c>
      <c r="R675" s="16">
        <f>SUMIF('Tool Pneumatics CH4 VOC BTEX'!B:B,A675,'Tool Pneumatics CH4 VOC BTEX'!H:H)*Q675</f>
        <v>0</v>
      </c>
      <c r="S675" s="16">
        <f>SUMIF('Tool Pneumatics CH4 VOC BTEX'!B:B,A675,'Tool Pneumatics CH4 VOC BTEX'!J:J)*Q675</f>
        <v>0</v>
      </c>
      <c r="T675" s="16">
        <f>SUMIF('Tool Pneumatics CH4 VOC BTEX'!B:B,A675,'Tool Pneumatics CH4 VOC BTEX'!L:L)*Q675</f>
        <v>0</v>
      </c>
      <c r="U675" s="16">
        <f>SUMIF('Tool Pneumatics CH4 VOC BTEX'!B:B,A675,'Tool Pneumatics CH4 VOC BTEX'!N:N)*Q675</f>
        <v>0</v>
      </c>
    </row>
    <row r="676" spans="1:21" x14ac:dyDescent="0.25">
      <c r="A676" s="1" t="s">
        <v>3106</v>
      </c>
      <c r="B676" s="1" t="s">
        <v>1552</v>
      </c>
      <c r="C676" s="1" t="s">
        <v>1126</v>
      </c>
      <c r="D676" s="3" t="s">
        <v>2421</v>
      </c>
      <c r="E676" s="3" t="s">
        <v>2421</v>
      </c>
      <c r="F676" s="1" t="s">
        <v>3074</v>
      </c>
      <c r="G676" s="1">
        <v>0</v>
      </c>
      <c r="H676" s="1" t="s">
        <v>27474</v>
      </c>
      <c r="I676" s="1">
        <v>0</v>
      </c>
      <c r="J676" s="1" t="s">
        <v>27474</v>
      </c>
      <c r="K676" s="1">
        <f t="shared" si="40"/>
        <v>0</v>
      </c>
      <c r="L676" s="2">
        <f>SUMIFS('Basin Total Well Counts'!B:B,'Basin Total Well Counts'!A:A,F676)</f>
        <v>0</v>
      </c>
      <c r="M676" s="4">
        <f t="shared" si="41"/>
        <v>0</v>
      </c>
      <c r="N676" s="2">
        <f>SUMIF('Basin Emissions'!A:A,F676,'Basin Emissions'!B:B)</f>
        <v>26.809324600000004</v>
      </c>
      <c r="O676" s="8">
        <f t="shared" si="42"/>
        <v>0</v>
      </c>
      <c r="P676" s="7">
        <f>SUMIF('Tool Pneumatics CH4 VOC BTEX'!B:B,A676,'Tool Pneumatics CH4 VOC BTEX'!F:F)</f>
        <v>3.5899999141693102</v>
      </c>
      <c r="Q676" s="14">
        <f t="shared" si="43"/>
        <v>0</v>
      </c>
      <c r="R676" s="16">
        <f>SUMIF('Tool Pneumatics CH4 VOC BTEX'!B:B,A676,'Tool Pneumatics CH4 VOC BTEX'!H:H)*Q676</f>
        <v>0</v>
      </c>
      <c r="S676" s="16">
        <f>SUMIF('Tool Pneumatics CH4 VOC BTEX'!B:B,A676,'Tool Pneumatics CH4 VOC BTEX'!J:J)*Q676</f>
        <v>0</v>
      </c>
      <c r="T676" s="16">
        <f>SUMIF('Tool Pneumatics CH4 VOC BTEX'!B:B,A676,'Tool Pneumatics CH4 VOC BTEX'!L:L)*Q676</f>
        <v>0</v>
      </c>
      <c r="U676" s="16">
        <f>SUMIF('Tool Pneumatics CH4 VOC BTEX'!B:B,A676,'Tool Pneumatics CH4 VOC BTEX'!N:N)*Q676</f>
        <v>0</v>
      </c>
    </row>
    <row r="677" spans="1:21" x14ac:dyDescent="0.25">
      <c r="A677" s="1" t="s">
        <v>3107</v>
      </c>
      <c r="B677" s="1" t="s">
        <v>1552</v>
      </c>
      <c r="C677" s="1" t="s">
        <v>1502</v>
      </c>
      <c r="D677" s="3" t="s">
        <v>2421</v>
      </c>
      <c r="E677" s="3" t="s">
        <v>2421</v>
      </c>
      <c r="F677" s="1" t="s">
        <v>3071</v>
      </c>
      <c r="G677" s="1">
        <v>0</v>
      </c>
      <c r="H677" s="1" t="s">
        <v>27474</v>
      </c>
      <c r="I677" s="1">
        <v>0</v>
      </c>
      <c r="J677" s="1" t="s">
        <v>27474</v>
      </c>
      <c r="K677" s="1">
        <f t="shared" si="40"/>
        <v>0</v>
      </c>
      <c r="L677" s="2">
        <f>SUMIFS('Basin Total Well Counts'!B:B,'Basin Total Well Counts'!A:A,F677)</f>
        <v>1145</v>
      </c>
      <c r="M677" s="4">
        <f t="shared" si="41"/>
        <v>0</v>
      </c>
      <c r="N677" s="2">
        <f>SUMIF('Basin Emissions'!A:A,F677,'Basin Emissions'!B:B)</f>
        <v>128.2142145</v>
      </c>
      <c r="O677" s="8">
        <f t="shared" si="42"/>
        <v>0</v>
      </c>
      <c r="P677" s="7">
        <f>SUMIF('Tool Pneumatics CH4 VOC BTEX'!B:B,A677,'Tool Pneumatics CH4 VOC BTEX'!F:F)</f>
        <v>3.5899999141693102</v>
      </c>
      <c r="Q677" s="14">
        <f t="shared" si="43"/>
        <v>0</v>
      </c>
      <c r="R677" s="16">
        <f>SUMIF('Tool Pneumatics CH4 VOC BTEX'!B:B,A677,'Tool Pneumatics CH4 VOC BTEX'!H:H)*Q677</f>
        <v>0</v>
      </c>
      <c r="S677" s="16">
        <f>SUMIF('Tool Pneumatics CH4 VOC BTEX'!B:B,A677,'Tool Pneumatics CH4 VOC BTEX'!J:J)*Q677</f>
        <v>0</v>
      </c>
      <c r="T677" s="16">
        <f>SUMIF('Tool Pneumatics CH4 VOC BTEX'!B:B,A677,'Tool Pneumatics CH4 VOC BTEX'!L:L)*Q677</f>
        <v>0</v>
      </c>
      <c r="U677" s="16">
        <f>SUMIF('Tool Pneumatics CH4 VOC BTEX'!B:B,A677,'Tool Pneumatics CH4 VOC BTEX'!N:N)*Q677</f>
        <v>0</v>
      </c>
    </row>
    <row r="678" spans="1:21" x14ac:dyDescent="0.25">
      <c r="A678" s="1" t="s">
        <v>3108</v>
      </c>
      <c r="B678" s="1" t="s">
        <v>1552</v>
      </c>
      <c r="C678" s="1" t="s">
        <v>3109</v>
      </c>
      <c r="D678" s="3" t="s">
        <v>2421</v>
      </c>
      <c r="E678" s="3" t="s">
        <v>2421</v>
      </c>
      <c r="F678" s="1" t="s">
        <v>3065</v>
      </c>
      <c r="G678" s="1">
        <v>0</v>
      </c>
      <c r="H678" s="1" t="s">
        <v>27474</v>
      </c>
      <c r="I678" s="1">
        <v>0</v>
      </c>
      <c r="J678" s="1" t="s">
        <v>27474</v>
      </c>
      <c r="K678" s="1">
        <f t="shared" si="40"/>
        <v>0</v>
      </c>
      <c r="L678" s="2">
        <f>SUMIFS('Basin Total Well Counts'!B:B,'Basin Total Well Counts'!A:A,F678)</f>
        <v>8</v>
      </c>
      <c r="M678" s="4">
        <f t="shared" si="41"/>
        <v>0</v>
      </c>
      <c r="N678" s="2">
        <f>SUMIF('Basin Emissions'!A:A,F678,'Basin Emissions'!B:B)</f>
        <v>0</v>
      </c>
      <c r="O678" s="8">
        <f t="shared" si="42"/>
        <v>0</v>
      </c>
      <c r="P678" s="7">
        <f>SUMIF('Tool Pneumatics CH4 VOC BTEX'!B:B,A678,'Tool Pneumatics CH4 VOC BTEX'!F:F)</f>
        <v>3.5899999141693102</v>
      </c>
      <c r="Q678" s="14">
        <f t="shared" si="43"/>
        <v>0</v>
      </c>
      <c r="R678" s="16">
        <f>SUMIF('Tool Pneumatics CH4 VOC BTEX'!B:B,A678,'Tool Pneumatics CH4 VOC BTEX'!H:H)*Q678</f>
        <v>0</v>
      </c>
      <c r="S678" s="16">
        <f>SUMIF('Tool Pneumatics CH4 VOC BTEX'!B:B,A678,'Tool Pneumatics CH4 VOC BTEX'!J:J)*Q678</f>
        <v>0</v>
      </c>
      <c r="T678" s="16">
        <f>SUMIF('Tool Pneumatics CH4 VOC BTEX'!B:B,A678,'Tool Pneumatics CH4 VOC BTEX'!L:L)*Q678</f>
        <v>0</v>
      </c>
      <c r="U678" s="16">
        <f>SUMIF('Tool Pneumatics CH4 VOC BTEX'!B:B,A678,'Tool Pneumatics CH4 VOC BTEX'!N:N)*Q678</f>
        <v>0</v>
      </c>
    </row>
    <row r="679" spans="1:21" x14ac:dyDescent="0.25">
      <c r="A679" s="1" t="s">
        <v>3110</v>
      </c>
      <c r="B679" s="1" t="s">
        <v>1552</v>
      </c>
      <c r="C679" s="1" t="s">
        <v>1551</v>
      </c>
      <c r="D679" s="3" t="s">
        <v>2421</v>
      </c>
      <c r="E679" s="3" t="s">
        <v>2421</v>
      </c>
      <c r="F679" s="1" t="s">
        <v>3074</v>
      </c>
      <c r="G679" s="1">
        <v>0</v>
      </c>
      <c r="H679" s="1" t="s">
        <v>27474</v>
      </c>
      <c r="I679" s="1">
        <v>0</v>
      </c>
      <c r="J679" s="1" t="s">
        <v>27474</v>
      </c>
      <c r="K679" s="1">
        <f t="shared" si="40"/>
        <v>0</v>
      </c>
      <c r="L679" s="2">
        <f>SUMIFS('Basin Total Well Counts'!B:B,'Basin Total Well Counts'!A:A,F679)</f>
        <v>0</v>
      </c>
      <c r="M679" s="4">
        <f t="shared" si="41"/>
        <v>0</v>
      </c>
      <c r="N679" s="2">
        <f>SUMIF('Basin Emissions'!A:A,F679,'Basin Emissions'!B:B)</f>
        <v>26.809324600000004</v>
      </c>
      <c r="O679" s="8">
        <f t="shared" si="42"/>
        <v>0</v>
      </c>
      <c r="P679" s="7">
        <f>SUMIF('Tool Pneumatics CH4 VOC BTEX'!B:B,A679,'Tool Pneumatics CH4 VOC BTEX'!F:F)</f>
        <v>3.5899999141693102</v>
      </c>
      <c r="Q679" s="14">
        <f t="shared" si="43"/>
        <v>0</v>
      </c>
      <c r="R679" s="16">
        <f>SUMIF('Tool Pneumatics CH4 VOC BTEX'!B:B,A679,'Tool Pneumatics CH4 VOC BTEX'!H:H)*Q679</f>
        <v>0</v>
      </c>
      <c r="S679" s="16">
        <f>SUMIF('Tool Pneumatics CH4 VOC BTEX'!B:B,A679,'Tool Pneumatics CH4 VOC BTEX'!J:J)*Q679</f>
        <v>0</v>
      </c>
      <c r="T679" s="16">
        <f>SUMIF('Tool Pneumatics CH4 VOC BTEX'!B:B,A679,'Tool Pneumatics CH4 VOC BTEX'!L:L)*Q679</f>
        <v>0</v>
      </c>
      <c r="U679" s="16">
        <f>SUMIF('Tool Pneumatics CH4 VOC BTEX'!B:B,A679,'Tool Pneumatics CH4 VOC BTEX'!N:N)*Q679</f>
        <v>0</v>
      </c>
    </row>
    <row r="680" spans="1:21" x14ac:dyDescent="0.25">
      <c r="A680" s="1" t="s">
        <v>3112</v>
      </c>
      <c r="B680" s="1" t="s">
        <v>1552</v>
      </c>
      <c r="C680" s="1" t="s">
        <v>3113</v>
      </c>
      <c r="D680" s="3" t="s">
        <v>3141</v>
      </c>
      <c r="E680" s="3" t="s">
        <v>23961</v>
      </c>
      <c r="F680" s="1" t="s">
        <v>3111</v>
      </c>
      <c r="G680" s="1">
        <v>0</v>
      </c>
      <c r="H680" s="1" t="s">
        <v>27474</v>
      </c>
      <c r="I680" s="1">
        <v>0</v>
      </c>
      <c r="J680" s="1" t="s">
        <v>27474</v>
      </c>
      <c r="K680" s="1">
        <f t="shared" si="40"/>
        <v>0</v>
      </c>
      <c r="L680" s="2">
        <f>SUMIFS('Basin Total Well Counts'!B:B,'Basin Total Well Counts'!A:A,F680)</f>
        <v>0</v>
      </c>
      <c r="M680" s="4">
        <f t="shared" si="41"/>
        <v>0</v>
      </c>
      <c r="N680" s="2">
        <f>SUMIF('Basin Emissions'!A:A,F680,'Basin Emissions'!B:B)</f>
        <v>370.54830430000004</v>
      </c>
      <c r="O680" s="8">
        <f t="shared" si="42"/>
        <v>0</v>
      </c>
      <c r="P680" s="7">
        <f>SUMIF('Tool Pneumatics CH4 VOC BTEX'!B:B,A680,'Tool Pneumatics CH4 VOC BTEX'!F:F)</f>
        <v>3.5899999141693102</v>
      </c>
      <c r="Q680" s="14">
        <f t="shared" si="43"/>
        <v>0</v>
      </c>
      <c r="R680" s="16">
        <f>SUMIF('Tool Pneumatics CH4 VOC BTEX'!B:B,A680,'Tool Pneumatics CH4 VOC BTEX'!H:H)*Q680</f>
        <v>0</v>
      </c>
      <c r="S680" s="16">
        <f>SUMIF('Tool Pneumatics CH4 VOC BTEX'!B:B,A680,'Tool Pneumatics CH4 VOC BTEX'!J:J)*Q680</f>
        <v>0</v>
      </c>
      <c r="T680" s="16">
        <f>SUMIF('Tool Pneumatics CH4 VOC BTEX'!B:B,A680,'Tool Pneumatics CH4 VOC BTEX'!L:L)*Q680</f>
        <v>0</v>
      </c>
      <c r="U680" s="16">
        <f>SUMIF('Tool Pneumatics CH4 VOC BTEX'!B:B,A680,'Tool Pneumatics CH4 VOC BTEX'!N:N)*Q680</f>
        <v>0</v>
      </c>
    </row>
    <row r="681" spans="1:21" x14ac:dyDescent="0.25">
      <c r="A681" s="1" t="s">
        <v>3114</v>
      </c>
      <c r="B681" s="1" t="s">
        <v>1552</v>
      </c>
      <c r="C681" s="1" t="s">
        <v>3115</v>
      </c>
      <c r="D681" s="3" t="s">
        <v>2421</v>
      </c>
      <c r="E681" s="3" t="s">
        <v>2421</v>
      </c>
      <c r="F681" s="1" t="s">
        <v>3074</v>
      </c>
      <c r="G681" s="1">
        <v>0</v>
      </c>
      <c r="H681" s="1" t="s">
        <v>27474</v>
      </c>
      <c r="I681" s="1">
        <v>0</v>
      </c>
      <c r="J681" s="1" t="s">
        <v>27474</v>
      </c>
      <c r="K681" s="1">
        <f t="shared" si="40"/>
        <v>0</v>
      </c>
      <c r="L681" s="2">
        <f>SUMIFS('Basin Total Well Counts'!B:B,'Basin Total Well Counts'!A:A,F681)</f>
        <v>0</v>
      </c>
      <c r="M681" s="4">
        <f t="shared" si="41"/>
        <v>0</v>
      </c>
      <c r="N681" s="2">
        <f>SUMIF('Basin Emissions'!A:A,F681,'Basin Emissions'!B:B)</f>
        <v>26.809324600000004</v>
      </c>
      <c r="O681" s="8">
        <f t="shared" si="42"/>
        <v>0</v>
      </c>
      <c r="P681" s="7">
        <f>SUMIF('Tool Pneumatics CH4 VOC BTEX'!B:B,A681,'Tool Pneumatics CH4 VOC BTEX'!F:F)</f>
        <v>3.5899999141693102</v>
      </c>
      <c r="Q681" s="14">
        <f t="shared" si="43"/>
        <v>0</v>
      </c>
      <c r="R681" s="16">
        <f>SUMIF('Tool Pneumatics CH4 VOC BTEX'!B:B,A681,'Tool Pneumatics CH4 VOC BTEX'!H:H)*Q681</f>
        <v>0</v>
      </c>
      <c r="S681" s="16">
        <f>SUMIF('Tool Pneumatics CH4 VOC BTEX'!B:B,A681,'Tool Pneumatics CH4 VOC BTEX'!J:J)*Q681</f>
        <v>0</v>
      </c>
      <c r="T681" s="16">
        <f>SUMIF('Tool Pneumatics CH4 VOC BTEX'!B:B,A681,'Tool Pneumatics CH4 VOC BTEX'!L:L)*Q681</f>
        <v>0</v>
      </c>
      <c r="U681" s="16">
        <f>SUMIF('Tool Pneumatics CH4 VOC BTEX'!B:B,A681,'Tool Pneumatics CH4 VOC BTEX'!N:N)*Q681</f>
        <v>0</v>
      </c>
    </row>
    <row r="682" spans="1:21" x14ac:dyDescent="0.25">
      <c r="A682" s="1" t="s">
        <v>3116</v>
      </c>
      <c r="B682" s="1" t="s">
        <v>1552</v>
      </c>
      <c r="C682" s="1" t="s">
        <v>1639</v>
      </c>
      <c r="D682" s="3" t="s">
        <v>2421</v>
      </c>
      <c r="E682" s="3" t="s">
        <v>2421</v>
      </c>
      <c r="F682" s="1" t="s">
        <v>3111</v>
      </c>
      <c r="G682" s="1">
        <v>0</v>
      </c>
      <c r="H682" s="1" t="s">
        <v>27474</v>
      </c>
      <c r="I682" s="1">
        <v>0</v>
      </c>
      <c r="J682" s="1" t="s">
        <v>27474</v>
      </c>
      <c r="K682" s="1">
        <f t="shared" si="40"/>
        <v>0</v>
      </c>
      <c r="L682" s="2">
        <f>SUMIFS('Basin Total Well Counts'!B:B,'Basin Total Well Counts'!A:A,F682)</f>
        <v>0</v>
      </c>
      <c r="M682" s="4">
        <f t="shared" si="41"/>
        <v>0</v>
      </c>
      <c r="N682" s="2">
        <f>SUMIF('Basin Emissions'!A:A,F682,'Basin Emissions'!B:B)</f>
        <v>370.54830430000004</v>
      </c>
      <c r="O682" s="8">
        <f t="shared" si="42"/>
        <v>0</v>
      </c>
      <c r="P682" s="7">
        <f>SUMIF('Tool Pneumatics CH4 VOC BTEX'!B:B,A682,'Tool Pneumatics CH4 VOC BTEX'!F:F)</f>
        <v>3.5899999141693102</v>
      </c>
      <c r="Q682" s="14">
        <f t="shared" si="43"/>
        <v>0</v>
      </c>
      <c r="R682" s="16">
        <f>SUMIF('Tool Pneumatics CH4 VOC BTEX'!B:B,A682,'Tool Pneumatics CH4 VOC BTEX'!H:H)*Q682</f>
        <v>0</v>
      </c>
      <c r="S682" s="16">
        <f>SUMIF('Tool Pneumatics CH4 VOC BTEX'!B:B,A682,'Tool Pneumatics CH4 VOC BTEX'!J:J)*Q682</f>
        <v>0</v>
      </c>
      <c r="T682" s="16">
        <f>SUMIF('Tool Pneumatics CH4 VOC BTEX'!B:B,A682,'Tool Pneumatics CH4 VOC BTEX'!L:L)*Q682</f>
        <v>0</v>
      </c>
      <c r="U682" s="16">
        <f>SUMIF('Tool Pneumatics CH4 VOC BTEX'!B:B,A682,'Tool Pneumatics CH4 VOC BTEX'!N:N)*Q682</f>
        <v>0</v>
      </c>
    </row>
    <row r="683" spans="1:21" x14ac:dyDescent="0.25">
      <c r="A683" s="1" t="s">
        <v>3117</v>
      </c>
      <c r="B683" s="1" t="s">
        <v>1552</v>
      </c>
      <c r="C683" s="1" t="s">
        <v>1788</v>
      </c>
      <c r="D683" s="3" t="s">
        <v>2421</v>
      </c>
      <c r="E683" s="3" t="s">
        <v>2421</v>
      </c>
      <c r="F683" s="1" t="s">
        <v>3065</v>
      </c>
      <c r="G683" s="1">
        <v>0</v>
      </c>
      <c r="H683" s="1" t="s">
        <v>27474</v>
      </c>
      <c r="I683" s="1">
        <v>0</v>
      </c>
      <c r="J683" s="1" t="s">
        <v>27474</v>
      </c>
      <c r="K683" s="1">
        <f t="shared" si="40"/>
        <v>0</v>
      </c>
      <c r="L683" s="2">
        <f>SUMIFS('Basin Total Well Counts'!B:B,'Basin Total Well Counts'!A:A,F683)</f>
        <v>8</v>
      </c>
      <c r="M683" s="4">
        <f t="shared" si="41"/>
        <v>0</v>
      </c>
      <c r="N683" s="2">
        <f>SUMIF('Basin Emissions'!A:A,F683,'Basin Emissions'!B:B)</f>
        <v>0</v>
      </c>
      <c r="O683" s="8">
        <f t="shared" si="42"/>
        <v>0</v>
      </c>
      <c r="P683" s="7">
        <f>SUMIF('Tool Pneumatics CH4 VOC BTEX'!B:B,A683,'Tool Pneumatics CH4 VOC BTEX'!F:F)</f>
        <v>3.5899999141693102</v>
      </c>
      <c r="Q683" s="14">
        <f t="shared" si="43"/>
        <v>0</v>
      </c>
      <c r="R683" s="16">
        <f>SUMIF('Tool Pneumatics CH4 VOC BTEX'!B:B,A683,'Tool Pneumatics CH4 VOC BTEX'!H:H)*Q683</f>
        <v>0</v>
      </c>
      <c r="S683" s="16">
        <f>SUMIF('Tool Pneumatics CH4 VOC BTEX'!B:B,A683,'Tool Pneumatics CH4 VOC BTEX'!J:J)*Q683</f>
        <v>0</v>
      </c>
      <c r="T683" s="16">
        <f>SUMIF('Tool Pneumatics CH4 VOC BTEX'!B:B,A683,'Tool Pneumatics CH4 VOC BTEX'!L:L)*Q683</f>
        <v>0</v>
      </c>
      <c r="U683" s="16">
        <f>SUMIF('Tool Pneumatics CH4 VOC BTEX'!B:B,A683,'Tool Pneumatics CH4 VOC BTEX'!N:N)*Q683</f>
        <v>0</v>
      </c>
    </row>
    <row r="684" spans="1:21" x14ac:dyDescent="0.25">
      <c r="A684" s="1" t="s">
        <v>3118</v>
      </c>
      <c r="B684" s="1" t="s">
        <v>1552</v>
      </c>
      <c r="C684" s="1" t="s">
        <v>2004</v>
      </c>
      <c r="D684" s="3" t="s">
        <v>2421</v>
      </c>
      <c r="E684" s="3" t="s">
        <v>2421</v>
      </c>
      <c r="F684" s="1" t="s">
        <v>3071</v>
      </c>
      <c r="G684" s="1">
        <v>0</v>
      </c>
      <c r="H684" s="1" t="s">
        <v>27474</v>
      </c>
      <c r="I684" s="1">
        <v>0</v>
      </c>
      <c r="J684" s="1" t="s">
        <v>27474</v>
      </c>
      <c r="K684" s="1">
        <f t="shared" si="40"/>
        <v>0</v>
      </c>
      <c r="L684" s="2">
        <f>SUMIFS('Basin Total Well Counts'!B:B,'Basin Total Well Counts'!A:A,F684)</f>
        <v>1145</v>
      </c>
      <c r="M684" s="4">
        <f t="shared" si="41"/>
        <v>0</v>
      </c>
      <c r="N684" s="2">
        <f>SUMIF('Basin Emissions'!A:A,F684,'Basin Emissions'!B:B)</f>
        <v>128.2142145</v>
      </c>
      <c r="O684" s="8">
        <f t="shared" si="42"/>
        <v>0</v>
      </c>
      <c r="P684" s="7">
        <f>SUMIF('Tool Pneumatics CH4 VOC BTEX'!B:B,A684,'Tool Pneumatics CH4 VOC BTEX'!F:F)</f>
        <v>3.5899999141693102</v>
      </c>
      <c r="Q684" s="14">
        <f t="shared" si="43"/>
        <v>0</v>
      </c>
      <c r="R684" s="16">
        <f>SUMIF('Tool Pneumatics CH4 VOC BTEX'!B:B,A684,'Tool Pneumatics CH4 VOC BTEX'!H:H)*Q684</f>
        <v>0</v>
      </c>
      <c r="S684" s="16">
        <f>SUMIF('Tool Pneumatics CH4 VOC BTEX'!B:B,A684,'Tool Pneumatics CH4 VOC BTEX'!J:J)*Q684</f>
        <v>0</v>
      </c>
      <c r="T684" s="16">
        <f>SUMIF('Tool Pneumatics CH4 VOC BTEX'!B:B,A684,'Tool Pneumatics CH4 VOC BTEX'!L:L)*Q684</f>
        <v>0</v>
      </c>
      <c r="U684" s="16">
        <f>SUMIF('Tool Pneumatics CH4 VOC BTEX'!B:B,A684,'Tool Pneumatics CH4 VOC BTEX'!N:N)*Q684</f>
        <v>0</v>
      </c>
    </row>
    <row r="685" spans="1:21" x14ac:dyDescent="0.25">
      <c r="A685" s="1" t="s">
        <v>3119</v>
      </c>
      <c r="B685" s="1" t="s">
        <v>1552</v>
      </c>
      <c r="C685" s="1" t="s">
        <v>3120</v>
      </c>
      <c r="D685" s="3" t="s">
        <v>2421</v>
      </c>
      <c r="E685" s="3" t="s">
        <v>2421</v>
      </c>
      <c r="F685" s="1" t="s">
        <v>3065</v>
      </c>
      <c r="G685" s="1">
        <v>0</v>
      </c>
      <c r="H685" s="1" t="s">
        <v>27474</v>
      </c>
      <c r="I685" s="1">
        <v>0</v>
      </c>
      <c r="J685" s="1" t="s">
        <v>27474</v>
      </c>
      <c r="K685" s="1">
        <f t="shared" si="40"/>
        <v>0</v>
      </c>
      <c r="L685" s="2">
        <f>SUMIFS('Basin Total Well Counts'!B:B,'Basin Total Well Counts'!A:A,F685)</f>
        <v>8</v>
      </c>
      <c r="M685" s="4">
        <f t="shared" si="41"/>
        <v>0</v>
      </c>
      <c r="N685" s="2">
        <f>SUMIF('Basin Emissions'!A:A,F685,'Basin Emissions'!B:B)</f>
        <v>0</v>
      </c>
      <c r="O685" s="8">
        <f t="shared" si="42"/>
        <v>0</v>
      </c>
      <c r="P685" s="7">
        <f>SUMIF('Tool Pneumatics CH4 VOC BTEX'!B:B,A685,'Tool Pneumatics CH4 VOC BTEX'!F:F)</f>
        <v>3.5899999141693102</v>
      </c>
      <c r="Q685" s="14">
        <f t="shared" si="43"/>
        <v>0</v>
      </c>
      <c r="R685" s="16">
        <f>SUMIF('Tool Pneumatics CH4 VOC BTEX'!B:B,A685,'Tool Pneumatics CH4 VOC BTEX'!H:H)*Q685</f>
        <v>0</v>
      </c>
      <c r="S685" s="16">
        <f>SUMIF('Tool Pneumatics CH4 VOC BTEX'!B:B,A685,'Tool Pneumatics CH4 VOC BTEX'!J:J)*Q685</f>
        <v>0</v>
      </c>
      <c r="T685" s="16">
        <f>SUMIF('Tool Pneumatics CH4 VOC BTEX'!B:B,A685,'Tool Pneumatics CH4 VOC BTEX'!L:L)*Q685</f>
        <v>0</v>
      </c>
      <c r="U685" s="16">
        <f>SUMIF('Tool Pneumatics CH4 VOC BTEX'!B:B,A685,'Tool Pneumatics CH4 VOC BTEX'!N:N)*Q685</f>
        <v>0</v>
      </c>
    </row>
    <row r="686" spans="1:21" x14ac:dyDescent="0.25">
      <c r="A686" s="1" t="s">
        <v>3121</v>
      </c>
      <c r="B686" s="1" t="s">
        <v>1552</v>
      </c>
      <c r="C686" s="1" t="s">
        <v>3122</v>
      </c>
      <c r="D686" s="3" t="s">
        <v>3141</v>
      </c>
      <c r="E686" s="3" t="s">
        <v>23961</v>
      </c>
      <c r="F686" s="1" t="s">
        <v>3111</v>
      </c>
      <c r="G686" s="1">
        <v>0</v>
      </c>
      <c r="H686" s="1" t="s">
        <v>27474</v>
      </c>
      <c r="I686" s="1">
        <v>0</v>
      </c>
      <c r="J686" s="1" t="s">
        <v>27474</v>
      </c>
      <c r="K686" s="1">
        <f t="shared" si="40"/>
        <v>0</v>
      </c>
      <c r="L686" s="2">
        <f>SUMIFS('Basin Total Well Counts'!B:B,'Basin Total Well Counts'!A:A,F686)</f>
        <v>0</v>
      </c>
      <c r="M686" s="4">
        <f t="shared" si="41"/>
        <v>0</v>
      </c>
      <c r="N686" s="2">
        <f>SUMIF('Basin Emissions'!A:A,F686,'Basin Emissions'!B:B)</f>
        <v>370.54830430000004</v>
      </c>
      <c r="O686" s="8">
        <f t="shared" si="42"/>
        <v>0</v>
      </c>
      <c r="P686" s="7">
        <f>SUMIF('Tool Pneumatics CH4 VOC BTEX'!B:B,A686,'Tool Pneumatics CH4 VOC BTEX'!F:F)</f>
        <v>3.5899999141693102</v>
      </c>
      <c r="Q686" s="14">
        <f t="shared" si="43"/>
        <v>0</v>
      </c>
      <c r="R686" s="16">
        <f>SUMIF('Tool Pneumatics CH4 VOC BTEX'!B:B,A686,'Tool Pneumatics CH4 VOC BTEX'!H:H)*Q686</f>
        <v>0</v>
      </c>
      <c r="S686" s="16">
        <f>SUMIF('Tool Pneumatics CH4 VOC BTEX'!B:B,A686,'Tool Pneumatics CH4 VOC BTEX'!J:J)*Q686</f>
        <v>0</v>
      </c>
      <c r="T686" s="16">
        <f>SUMIF('Tool Pneumatics CH4 VOC BTEX'!B:B,A686,'Tool Pneumatics CH4 VOC BTEX'!L:L)*Q686</f>
        <v>0</v>
      </c>
      <c r="U686" s="16">
        <f>SUMIF('Tool Pneumatics CH4 VOC BTEX'!B:B,A686,'Tool Pneumatics CH4 VOC BTEX'!N:N)*Q686</f>
        <v>0</v>
      </c>
    </row>
    <row r="687" spans="1:21" x14ac:dyDescent="0.25">
      <c r="A687" s="1" t="s">
        <v>3123</v>
      </c>
      <c r="B687" s="1" t="s">
        <v>1552</v>
      </c>
      <c r="C687" s="1" t="s">
        <v>1487</v>
      </c>
      <c r="D687" s="3" t="s">
        <v>2421</v>
      </c>
      <c r="E687" s="3" t="s">
        <v>2421</v>
      </c>
      <c r="F687" s="1" t="s">
        <v>2535</v>
      </c>
      <c r="G687" s="1">
        <v>0</v>
      </c>
      <c r="H687" s="1" t="s">
        <v>27474</v>
      </c>
      <c r="I687" s="1">
        <v>0</v>
      </c>
      <c r="J687" s="1" t="s">
        <v>27474</v>
      </c>
      <c r="K687" s="1">
        <f t="shared" si="40"/>
        <v>0</v>
      </c>
      <c r="L687" s="2">
        <f>SUMIFS('Basin Total Well Counts'!B:B,'Basin Total Well Counts'!A:A,F687)</f>
        <v>0</v>
      </c>
      <c r="M687" s="4">
        <f t="shared" si="41"/>
        <v>0</v>
      </c>
      <c r="N687" s="2">
        <f>SUMIF('Basin Emissions'!A:A,F687,'Basin Emissions'!B:B)</f>
        <v>0</v>
      </c>
      <c r="O687" s="8">
        <f t="shared" si="42"/>
        <v>0</v>
      </c>
      <c r="P687" s="7">
        <f>SUMIF('Tool Pneumatics CH4 VOC BTEX'!B:B,A687,'Tool Pneumatics CH4 VOC BTEX'!F:F)</f>
        <v>3.5899999141693102</v>
      </c>
      <c r="Q687" s="14">
        <f t="shared" si="43"/>
        <v>0</v>
      </c>
      <c r="R687" s="16">
        <f>SUMIF('Tool Pneumatics CH4 VOC BTEX'!B:B,A687,'Tool Pneumatics CH4 VOC BTEX'!H:H)*Q687</f>
        <v>0</v>
      </c>
      <c r="S687" s="16">
        <f>SUMIF('Tool Pneumatics CH4 VOC BTEX'!B:B,A687,'Tool Pneumatics CH4 VOC BTEX'!J:J)*Q687</f>
        <v>0</v>
      </c>
      <c r="T687" s="16">
        <f>SUMIF('Tool Pneumatics CH4 VOC BTEX'!B:B,A687,'Tool Pneumatics CH4 VOC BTEX'!L:L)*Q687</f>
        <v>0</v>
      </c>
      <c r="U687" s="16">
        <f>SUMIF('Tool Pneumatics CH4 VOC BTEX'!B:B,A687,'Tool Pneumatics CH4 VOC BTEX'!N:N)*Q687</f>
        <v>0</v>
      </c>
    </row>
    <row r="688" spans="1:21" x14ac:dyDescent="0.25">
      <c r="A688" s="1" t="s">
        <v>3124</v>
      </c>
      <c r="B688" s="1" t="s">
        <v>1552</v>
      </c>
      <c r="C688" s="1" t="s">
        <v>3125</v>
      </c>
      <c r="D688" s="3" t="s">
        <v>3141</v>
      </c>
      <c r="E688" s="3" t="s">
        <v>23961</v>
      </c>
      <c r="F688" s="1" t="s">
        <v>3065</v>
      </c>
      <c r="G688" s="1">
        <v>0</v>
      </c>
      <c r="H688" s="1" t="s">
        <v>27474</v>
      </c>
      <c r="I688" s="1">
        <v>0</v>
      </c>
      <c r="J688" s="1" t="s">
        <v>27474</v>
      </c>
      <c r="K688" s="1">
        <f t="shared" si="40"/>
        <v>0</v>
      </c>
      <c r="L688" s="2">
        <f>SUMIFS('Basin Total Well Counts'!B:B,'Basin Total Well Counts'!A:A,F688)</f>
        <v>8</v>
      </c>
      <c r="M688" s="4">
        <f t="shared" si="41"/>
        <v>0</v>
      </c>
      <c r="N688" s="2">
        <f>SUMIF('Basin Emissions'!A:A,F688,'Basin Emissions'!B:B)</f>
        <v>0</v>
      </c>
      <c r="O688" s="8">
        <f t="shared" si="42"/>
        <v>0</v>
      </c>
      <c r="P688" s="7">
        <f>SUMIF('Tool Pneumatics CH4 VOC BTEX'!B:B,A688,'Tool Pneumatics CH4 VOC BTEX'!F:F)</f>
        <v>3.5899999141693102</v>
      </c>
      <c r="Q688" s="14">
        <f t="shared" si="43"/>
        <v>0</v>
      </c>
      <c r="R688" s="16">
        <f>SUMIF('Tool Pneumatics CH4 VOC BTEX'!B:B,A688,'Tool Pneumatics CH4 VOC BTEX'!H:H)*Q688</f>
        <v>0</v>
      </c>
      <c r="S688" s="16">
        <f>SUMIF('Tool Pneumatics CH4 VOC BTEX'!B:B,A688,'Tool Pneumatics CH4 VOC BTEX'!J:J)*Q688</f>
        <v>0</v>
      </c>
      <c r="T688" s="16">
        <f>SUMIF('Tool Pneumatics CH4 VOC BTEX'!B:B,A688,'Tool Pneumatics CH4 VOC BTEX'!L:L)*Q688</f>
        <v>0</v>
      </c>
      <c r="U688" s="16">
        <f>SUMIF('Tool Pneumatics CH4 VOC BTEX'!B:B,A688,'Tool Pneumatics CH4 VOC BTEX'!N:N)*Q688</f>
        <v>0</v>
      </c>
    </row>
    <row r="689" spans="1:21" x14ac:dyDescent="0.25">
      <c r="A689" s="1" t="s">
        <v>3126</v>
      </c>
      <c r="B689" s="1" t="s">
        <v>1552</v>
      </c>
      <c r="C689" s="1" t="s">
        <v>2125</v>
      </c>
      <c r="D689" s="3" t="s">
        <v>2421</v>
      </c>
      <c r="E689" s="3" t="s">
        <v>2421</v>
      </c>
      <c r="F689" s="1" t="s">
        <v>3065</v>
      </c>
      <c r="G689" s="1">
        <v>8</v>
      </c>
      <c r="H689" s="1" t="s">
        <v>27476</v>
      </c>
      <c r="I689" s="1">
        <v>0</v>
      </c>
      <c r="J689" s="1" t="s">
        <v>27474</v>
      </c>
      <c r="K689" s="1">
        <f t="shared" si="40"/>
        <v>8</v>
      </c>
      <c r="L689" s="2">
        <f>SUMIFS('Basin Total Well Counts'!B:B,'Basin Total Well Counts'!A:A,F689)</f>
        <v>8</v>
      </c>
      <c r="M689" s="4">
        <f t="shared" si="41"/>
        <v>1</v>
      </c>
      <c r="N689" s="2">
        <f>SUMIF('Basin Emissions'!A:A,F689,'Basin Emissions'!B:B)</f>
        <v>0</v>
      </c>
      <c r="O689" s="8">
        <f t="shared" si="42"/>
        <v>0</v>
      </c>
      <c r="P689" s="7">
        <f>SUMIF('Tool Pneumatics CH4 VOC BTEX'!B:B,A689,'Tool Pneumatics CH4 VOC BTEX'!F:F)</f>
        <v>3.5899999141693102</v>
      </c>
      <c r="Q689" s="14">
        <f t="shared" si="43"/>
        <v>0</v>
      </c>
      <c r="R689" s="16">
        <f>SUMIF('Tool Pneumatics CH4 VOC BTEX'!B:B,A689,'Tool Pneumatics CH4 VOC BTEX'!H:H)*Q689</f>
        <v>0</v>
      </c>
      <c r="S689" s="16">
        <f>SUMIF('Tool Pneumatics CH4 VOC BTEX'!B:B,A689,'Tool Pneumatics CH4 VOC BTEX'!J:J)*Q689</f>
        <v>0</v>
      </c>
      <c r="T689" s="16">
        <f>SUMIF('Tool Pneumatics CH4 VOC BTEX'!B:B,A689,'Tool Pneumatics CH4 VOC BTEX'!L:L)*Q689</f>
        <v>0</v>
      </c>
      <c r="U689" s="16">
        <f>SUMIF('Tool Pneumatics CH4 VOC BTEX'!B:B,A689,'Tool Pneumatics CH4 VOC BTEX'!N:N)*Q689</f>
        <v>0</v>
      </c>
    </row>
    <row r="690" spans="1:21" x14ac:dyDescent="0.25">
      <c r="A690" s="1" t="s">
        <v>3127</v>
      </c>
      <c r="B690" s="1" t="s">
        <v>1552</v>
      </c>
      <c r="C690" s="1" t="s">
        <v>3128</v>
      </c>
      <c r="D690" s="3" t="s">
        <v>2280</v>
      </c>
      <c r="E690" s="3" t="s">
        <v>23961</v>
      </c>
      <c r="F690" s="1" t="s">
        <v>3065</v>
      </c>
      <c r="G690" s="1">
        <v>0</v>
      </c>
      <c r="H690" s="1" t="s">
        <v>27474</v>
      </c>
      <c r="I690" s="1">
        <v>0</v>
      </c>
      <c r="J690" s="1" t="s">
        <v>27474</v>
      </c>
      <c r="K690" s="1">
        <f t="shared" si="40"/>
        <v>0</v>
      </c>
      <c r="L690" s="2">
        <f>SUMIFS('Basin Total Well Counts'!B:B,'Basin Total Well Counts'!A:A,F690)</f>
        <v>8</v>
      </c>
      <c r="M690" s="4">
        <f t="shared" si="41"/>
        <v>0</v>
      </c>
      <c r="N690" s="2">
        <f>SUMIF('Basin Emissions'!A:A,F690,'Basin Emissions'!B:B)</f>
        <v>0</v>
      </c>
      <c r="O690" s="8">
        <f t="shared" si="42"/>
        <v>0</v>
      </c>
      <c r="P690" s="7">
        <f>SUMIF('Tool Pneumatics CH4 VOC BTEX'!B:B,A690,'Tool Pneumatics CH4 VOC BTEX'!F:F)</f>
        <v>3.5899999141693102</v>
      </c>
      <c r="Q690" s="14">
        <f t="shared" si="43"/>
        <v>0</v>
      </c>
      <c r="R690" s="16">
        <f>SUMIF('Tool Pneumatics CH4 VOC BTEX'!B:B,A690,'Tool Pneumatics CH4 VOC BTEX'!H:H)*Q690</f>
        <v>0</v>
      </c>
      <c r="S690" s="16">
        <f>SUMIF('Tool Pneumatics CH4 VOC BTEX'!B:B,A690,'Tool Pneumatics CH4 VOC BTEX'!J:J)*Q690</f>
        <v>0</v>
      </c>
      <c r="T690" s="16">
        <f>SUMIF('Tool Pneumatics CH4 VOC BTEX'!B:B,A690,'Tool Pneumatics CH4 VOC BTEX'!L:L)*Q690</f>
        <v>0</v>
      </c>
      <c r="U690" s="16">
        <f>SUMIF('Tool Pneumatics CH4 VOC BTEX'!B:B,A690,'Tool Pneumatics CH4 VOC BTEX'!N:N)*Q690</f>
        <v>0</v>
      </c>
    </row>
    <row r="691" spans="1:21" x14ac:dyDescent="0.25">
      <c r="A691" s="1" t="s">
        <v>3129</v>
      </c>
      <c r="B691" s="1" t="s">
        <v>1552</v>
      </c>
      <c r="C691" s="1" t="s">
        <v>3130</v>
      </c>
      <c r="D691" s="3" t="s">
        <v>2421</v>
      </c>
      <c r="E691" s="3" t="s">
        <v>2421</v>
      </c>
      <c r="F691" s="1" t="s">
        <v>3074</v>
      </c>
      <c r="G691" s="1">
        <v>0</v>
      </c>
      <c r="H691" s="1" t="s">
        <v>27474</v>
      </c>
      <c r="I691" s="1">
        <v>0</v>
      </c>
      <c r="J691" s="1" t="s">
        <v>27474</v>
      </c>
      <c r="K691" s="1">
        <f t="shared" si="40"/>
        <v>0</v>
      </c>
      <c r="L691" s="2">
        <f>SUMIFS('Basin Total Well Counts'!B:B,'Basin Total Well Counts'!A:A,F691)</f>
        <v>0</v>
      </c>
      <c r="M691" s="4">
        <f t="shared" si="41"/>
        <v>0</v>
      </c>
      <c r="N691" s="2">
        <f>SUMIF('Basin Emissions'!A:A,F691,'Basin Emissions'!B:B)</f>
        <v>26.809324600000004</v>
      </c>
      <c r="O691" s="8">
        <f t="shared" si="42"/>
        <v>0</v>
      </c>
      <c r="P691" s="7">
        <f>SUMIF('Tool Pneumatics CH4 VOC BTEX'!B:B,A691,'Tool Pneumatics CH4 VOC BTEX'!F:F)</f>
        <v>3.5899999141693102</v>
      </c>
      <c r="Q691" s="14">
        <f t="shared" si="43"/>
        <v>0</v>
      </c>
      <c r="R691" s="16">
        <f>SUMIF('Tool Pneumatics CH4 VOC BTEX'!B:B,A691,'Tool Pneumatics CH4 VOC BTEX'!H:H)*Q691</f>
        <v>0</v>
      </c>
      <c r="S691" s="16">
        <f>SUMIF('Tool Pneumatics CH4 VOC BTEX'!B:B,A691,'Tool Pneumatics CH4 VOC BTEX'!J:J)*Q691</f>
        <v>0</v>
      </c>
      <c r="T691" s="16">
        <f>SUMIF('Tool Pneumatics CH4 VOC BTEX'!B:B,A691,'Tool Pneumatics CH4 VOC BTEX'!L:L)*Q691</f>
        <v>0</v>
      </c>
      <c r="U691" s="16">
        <f>SUMIF('Tool Pneumatics CH4 VOC BTEX'!B:B,A691,'Tool Pneumatics CH4 VOC BTEX'!N:N)*Q691</f>
        <v>0</v>
      </c>
    </row>
    <row r="692" spans="1:21" x14ac:dyDescent="0.25">
      <c r="A692" s="1" t="s">
        <v>3131</v>
      </c>
      <c r="B692" s="1" t="s">
        <v>1552</v>
      </c>
      <c r="C692" s="1" t="s">
        <v>3132</v>
      </c>
      <c r="D692" s="3" t="s">
        <v>2421</v>
      </c>
      <c r="E692" s="3" t="s">
        <v>2421</v>
      </c>
      <c r="F692" s="1" t="s">
        <v>3071</v>
      </c>
      <c r="G692" s="1">
        <v>0</v>
      </c>
      <c r="H692" s="1" t="s">
        <v>27474</v>
      </c>
      <c r="I692" s="1">
        <v>0</v>
      </c>
      <c r="J692" s="1" t="s">
        <v>27474</v>
      </c>
      <c r="K692" s="1">
        <f t="shared" si="40"/>
        <v>0</v>
      </c>
      <c r="L692" s="2">
        <f>SUMIFS('Basin Total Well Counts'!B:B,'Basin Total Well Counts'!A:A,F692)</f>
        <v>1145</v>
      </c>
      <c r="M692" s="4">
        <f t="shared" si="41"/>
        <v>0</v>
      </c>
      <c r="N692" s="2">
        <f>SUMIF('Basin Emissions'!A:A,F692,'Basin Emissions'!B:B)</f>
        <v>128.2142145</v>
      </c>
      <c r="O692" s="8">
        <f t="shared" si="42"/>
        <v>0</v>
      </c>
      <c r="P692" s="7">
        <f>SUMIF('Tool Pneumatics CH4 VOC BTEX'!B:B,A692,'Tool Pneumatics CH4 VOC BTEX'!F:F)</f>
        <v>3.5899999141693102</v>
      </c>
      <c r="Q692" s="14">
        <f t="shared" si="43"/>
        <v>0</v>
      </c>
      <c r="R692" s="16">
        <f>SUMIF('Tool Pneumatics CH4 VOC BTEX'!B:B,A692,'Tool Pneumatics CH4 VOC BTEX'!H:H)*Q692</f>
        <v>0</v>
      </c>
      <c r="S692" s="16">
        <f>SUMIF('Tool Pneumatics CH4 VOC BTEX'!B:B,A692,'Tool Pneumatics CH4 VOC BTEX'!J:J)*Q692</f>
        <v>0</v>
      </c>
      <c r="T692" s="16">
        <f>SUMIF('Tool Pneumatics CH4 VOC BTEX'!B:B,A692,'Tool Pneumatics CH4 VOC BTEX'!L:L)*Q692</f>
        <v>0</v>
      </c>
      <c r="U692" s="16">
        <f>SUMIF('Tool Pneumatics CH4 VOC BTEX'!B:B,A692,'Tool Pneumatics CH4 VOC BTEX'!N:N)*Q692</f>
        <v>0</v>
      </c>
    </row>
    <row r="693" spans="1:21" x14ac:dyDescent="0.25">
      <c r="A693" s="1" t="s">
        <v>3133</v>
      </c>
      <c r="B693" s="1" t="s">
        <v>1552</v>
      </c>
      <c r="C693" s="1" t="s">
        <v>1872</v>
      </c>
      <c r="D693" s="3" t="s">
        <v>2280</v>
      </c>
      <c r="E693" s="3" t="s">
        <v>23961</v>
      </c>
      <c r="F693" s="1" t="s">
        <v>3065</v>
      </c>
      <c r="G693" s="1">
        <v>0</v>
      </c>
      <c r="H693" s="1" t="s">
        <v>27474</v>
      </c>
      <c r="I693" s="1">
        <v>0</v>
      </c>
      <c r="J693" s="1" t="s">
        <v>27474</v>
      </c>
      <c r="K693" s="1">
        <f t="shared" si="40"/>
        <v>0</v>
      </c>
      <c r="L693" s="2">
        <f>SUMIFS('Basin Total Well Counts'!B:B,'Basin Total Well Counts'!A:A,F693)</f>
        <v>8</v>
      </c>
      <c r="M693" s="4">
        <f t="shared" si="41"/>
        <v>0</v>
      </c>
      <c r="N693" s="2">
        <f>SUMIF('Basin Emissions'!A:A,F693,'Basin Emissions'!B:B)</f>
        <v>0</v>
      </c>
      <c r="O693" s="8">
        <f t="shared" si="42"/>
        <v>0</v>
      </c>
      <c r="P693" s="7">
        <f>SUMIF('Tool Pneumatics CH4 VOC BTEX'!B:B,A693,'Tool Pneumatics CH4 VOC BTEX'!F:F)</f>
        <v>3.5899999141693102</v>
      </c>
      <c r="Q693" s="14">
        <f t="shared" si="43"/>
        <v>0</v>
      </c>
      <c r="R693" s="16">
        <f>SUMIF('Tool Pneumatics CH4 VOC BTEX'!B:B,A693,'Tool Pneumatics CH4 VOC BTEX'!H:H)*Q693</f>
        <v>0</v>
      </c>
      <c r="S693" s="16">
        <f>SUMIF('Tool Pneumatics CH4 VOC BTEX'!B:B,A693,'Tool Pneumatics CH4 VOC BTEX'!J:J)*Q693</f>
        <v>0</v>
      </c>
      <c r="T693" s="16">
        <f>SUMIF('Tool Pneumatics CH4 VOC BTEX'!B:B,A693,'Tool Pneumatics CH4 VOC BTEX'!L:L)*Q693</f>
        <v>0</v>
      </c>
      <c r="U693" s="16">
        <f>SUMIF('Tool Pneumatics CH4 VOC BTEX'!B:B,A693,'Tool Pneumatics CH4 VOC BTEX'!N:N)*Q693</f>
        <v>0</v>
      </c>
    </row>
    <row r="694" spans="1:21" x14ac:dyDescent="0.25">
      <c r="A694" s="1" t="s">
        <v>3134</v>
      </c>
      <c r="B694" s="1" t="s">
        <v>1552</v>
      </c>
      <c r="C694" s="1" t="s">
        <v>3135</v>
      </c>
      <c r="D694" s="3" t="s">
        <v>2280</v>
      </c>
      <c r="E694" s="3" t="s">
        <v>23961</v>
      </c>
      <c r="F694" s="1" t="s">
        <v>3074</v>
      </c>
      <c r="G694" s="1">
        <v>0</v>
      </c>
      <c r="H694" s="1" t="s">
        <v>27474</v>
      </c>
      <c r="I694" s="1">
        <v>0</v>
      </c>
      <c r="J694" s="1" t="s">
        <v>27474</v>
      </c>
      <c r="K694" s="1">
        <f t="shared" si="40"/>
        <v>0</v>
      </c>
      <c r="L694" s="2">
        <f>SUMIFS('Basin Total Well Counts'!B:B,'Basin Total Well Counts'!A:A,F694)</f>
        <v>0</v>
      </c>
      <c r="M694" s="4">
        <f t="shared" si="41"/>
        <v>0</v>
      </c>
      <c r="N694" s="2">
        <f>SUMIF('Basin Emissions'!A:A,F694,'Basin Emissions'!B:B)</f>
        <v>26.809324600000004</v>
      </c>
      <c r="O694" s="8">
        <f t="shared" si="42"/>
        <v>0</v>
      </c>
      <c r="P694" s="7">
        <f>SUMIF('Tool Pneumatics CH4 VOC BTEX'!B:B,A694,'Tool Pneumatics CH4 VOC BTEX'!F:F)</f>
        <v>3.5899999141693102</v>
      </c>
      <c r="Q694" s="14">
        <f t="shared" si="43"/>
        <v>0</v>
      </c>
      <c r="R694" s="16">
        <f>SUMIF('Tool Pneumatics CH4 VOC BTEX'!B:B,A694,'Tool Pneumatics CH4 VOC BTEX'!H:H)*Q694</f>
        <v>0</v>
      </c>
      <c r="S694" s="16">
        <f>SUMIF('Tool Pneumatics CH4 VOC BTEX'!B:B,A694,'Tool Pneumatics CH4 VOC BTEX'!J:J)*Q694</f>
        <v>0</v>
      </c>
      <c r="T694" s="16">
        <f>SUMIF('Tool Pneumatics CH4 VOC BTEX'!B:B,A694,'Tool Pneumatics CH4 VOC BTEX'!L:L)*Q694</f>
        <v>0</v>
      </c>
      <c r="U694" s="16">
        <f>SUMIF('Tool Pneumatics CH4 VOC BTEX'!B:B,A694,'Tool Pneumatics CH4 VOC BTEX'!N:N)*Q694</f>
        <v>0</v>
      </c>
    </row>
    <row r="695" spans="1:21" x14ac:dyDescent="0.25">
      <c r="A695" s="1" t="s">
        <v>3136</v>
      </c>
      <c r="B695" s="1" t="s">
        <v>1552</v>
      </c>
      <c r="C695" s="1" t="s">
        <v>1127</v>
      </c>
      <c r="D695" s="3" t="s">
        <v>2421</v>
      </c>
      <c r="E695" s="3" t="s">
        <v>2421</v>
      </c>
      <c r="F695" s="1" t="s">
        <v>3065</v>
      </c>
      <c r="G695" s="1">
        <v>0</v>
      </c>
      <c r="H695" s="1" t="s">
        <v>27474</v>
      </c>
      <c r="I695" s="1">
        <v>0</v>
      </c>
      <c r="J695" s="1" t="s">
        <v>27474</v>
      </c>
      <c r="K695" s="1">
        <f t="shared" si="40"/>
        <v>0</v>
      </c>
      <c r="L695" s="2">
        <f>SUMIFS('Basin Total Well Counts'!B:B,'Basin Total Well Counts'!A:A,F695)</f>
        <v>8</v>
      </c>
      <c r="M695" s="4">
        <f t="shared" si="41"/>
        <v>0</v>
      </c>
      <c r="N695" s="2">
        <f>SUMIF('Basin Emissions'!A:A,F695,'Basin Emissions'!B:B)</f>
        <v>0</v>
      </c>
      <c r="O695" s="8">
        <f t="shared" si="42"/>
        <v>0</v>
      </c>
      <c r="P695" s="7">
        <f>SUMIF('Tool Pneumatics CH4 VOC BTEX'!B:B,A695,'Tool Pneumatics CH4 VOC BTEX'!F:F)</f>
        <v>3.5899999141693102</v>
      </c>
      <c r="Q695" s="14">
        <f t="shared" si="43"/>
        <v>0</v>
      </c>
      <c r="R695" s="16">
        <f>SUMIF('Tool Pneumatics CH4 VOC BTEX'!B:B,A695,'Tool Pneumatics CH4 VOC BTEX'!H:H)*Q695</f>
        <v>0</v>
      </c>
      <c r="S695" s="16">
        <f>SUMIF('Tool Pneumatics CH4 VOC BTEX'!B:B,A695,'Tool Pneumatics CH4 VOC BTEX'!J:J)*Q695</f>
        <v>0</v>
      </c>
      <c r="T695" s="16">
        <f>SUMIF('Tool Pneumatics CH4 VOC BTEX'!B:B,A695,'Tool Pneumatics CH4 VOC BTEX'!L:L)*Q695</f>
        <v>0</v>
      </c>
      <c r="U695" s="16">
        <f>SUMIF('Tool Pneumatics CH4 VOC BTEX'!B:B,A695,'Tool Pneumatics CH4 VOC BTEX'!N:N)*Q695</f>
        <v>0</v>
      </c>
    </row>
    <row r="696" spans="1:21" x14ac:dyDescent="0.25">
      <c r="A696" s="1" t="s">
        <v>3137</v>
      </c>
      <c r="B696" s="1" t="s">
        <v>1488</v>
      </c>
      <c r="C696" s="1" t="s">
        <v>1618</v>
      </c>
      <c r="D696" s="3" t="s">
        <v>2280</v>
      </c>
      <c r="E696" s="3" t="s">
        <v>23961</v>
      </c>
      <c r="F696" s="1" t="s">
        <v>2421</v>
      </c>
      <c r="G696" s="1">
        <v>40</v>
      </c>
      <c r="H696" s="1" t="s">
        <v>27477</v>
      </c>
      <c r="I696" s="1">
        <v>0</v>
      </c>
      <c r="J696" s="1" t="s">
        <v>27474</v>
      </c>
      <c r="K696" s="1">
        <f t="shared" si="40"/>
        <v>40</v>
      </c>
      <c r="L696" s="2">
        <f>SUMIFS('Basin Total Well Counts'!B:B,'Basin Total Well Counts'!A:A,F696)</f>
        <v>1818</v>
      </c>
      <c r="M696" s="4">
        <f t="shared" si="41"/>
        <v>2.2002200220022004E-2</v>
      </c>
      <c r="N696" s="2">
        <f>SUMIF('Basin Emissions'!A:A,F696,'Basin Emissions'!B:B)</f>
        <v>1387.3388780000002</v>
      </c>
      <c r="O696" s="8">
        <f t="shared" si="42"/>
        <v>30.524507766776686</v>
      </c>
      <c r="P696" s="7">
        <f>SUMIF('Tool Pneumatics CH4 VOC BTEX'!B:B,A696,'Tool Pneumatics CH4 VOC BTEX'!F:F)</f>
        <v>25.404619216918899</v>
      </c>
      <c r="Q696" s="14">
        <f t="shared" si="43"/>
        <v>1.3244506687551409</v>
      </c>
      <c r="R696" s="16">
        <f>SUMIF('Tool Pneumatics CH4 VOC BTEX'!B:B,A696,'Tool Pneumatics CH4 VOC BTEX'!H:H)*Q696</f>
        <v>0</v>
      </c>
      <c r="S696" s="16">
        <f>SUMIF('Tool Pneumatics CH4 VOC BTEX'!B:B,A696,'Tool Pneumatics CH4 VOC BTEX'!J:J)*Q696</f>
        <v>0</v>
      </c>
      <c r="T696" s="16">
        <f>SUMIF('Tool Pneumatics CH4 VOC BTEX'!B:B,A696,'Tool Pneumatics CH4 VOC BTEX'!L:L)*Q696</f>
        <v>0</v>
      </c>
      <c r="U696" s="16">
        <f>SUMIF('Tool Pneumatics CH4 VOC BTEX'!B:B,A696,'Tool Pneumatics CH4 VOC BTEX'!N:N)*Q696</f>
        <v>0</v>
      </c>
    </row>
    <row r="697" spans="1:21" x14ac:dyDescent="0.25">
      <c r="A697" s="1" t="s">
        <v>3138</v>
      </c>
      <c r="B697" s="1" t="s">
        <v>1488</v>
      </c>
      <c r="C697" s="1" t="s">
        <v>1878</v>
      </c>
      <c r="D697" s="3" t="s">
        <v>2280</v>
      </c>
      <c r="E697" s="3" t="s">
        <v>23961</v>
      </c>
      <c r="F697" s="1" t="s">
        <v>2421</v>
      </c>
      <c r="G697" s="1">
        <v>0</v>
      </c>
      <c r="H697" s="1" t="s">
        <v>27474</v>
      </c>
      <c r="I697" s="1">
        <v>0</v>
      </c>
      <c r="J697" s="1" t="s">
        <v>27474</v>
      </c>
      <c r="K697" s="1">
        <f t="shared" si="40"/>
        <v>0</v>
      </c>
      <c r="L697" s="2">
        <f>SUMIFS('Basin Total Well Counts'!B:B,'Basin Total Well Counts'!A:A,F697)</f>
        <v>1818</v>
      </c>
      <c r="M697" s="4">
        <f t="shared" si="41"/>
        <v>0</v>
      </c>
      <c r="N697" s="2">
        <f>SUMIF('Basin Emissions'!A:A,F697,'Basin Emissions'!B:B)</f>
        <v>1387.3388780000002</v>
      </c>
      <c r="O697" s="8">
        <f t="shared" si="42"/>
        <v>0</v>
      </c>
      <c r="P697" s="7">
        <f>SUMIF('Tool Pneumatics CH4 VOC BTEX'!B:B,A697,'Tool Pneumatics CH4 VOC BTEX'!F:F)</f>
        <v>25.404619216918899</v>
      </c>
      <c r="Q697" s="14">
        <f t="shared" si="43"/>
        <v>0</v>
      </c>
      <c r="R697" s="16">
        <f>SUMIF('Tool Pneumatics CH4 VOC BTEX'!B:B,A697,'Tool Pneumatics CH4 VOC BTEX'!H:H)*Q697</f>
        <v>0</v>
      </c>
      <c r="S697" s="16">
        <f>SUMIF('Tool Pneumatics CH4 VOC BTEX'!B:B,A697,'Tool Pneumatics CH4 VOC BTEX'!J:J)*Q697</f>
        <v>0</v>
      </c>
      <c r="T697" s="16">
        <f>SUMIF('Tool Pneumatics CH4 VOC BTEX'!B:B,A697,'Tool Pneumatics CH4 VOC BTEX'!L:L)*Q697</f>
        <v>0</v>
      </c>
      <c r="U697" s="16">
        <f>SUMIF('Tool Pneumatics CH4 VOC BTEX'!B:B,A697,'Tool Pneumatics CH4 VOC BTEX'!N:N)*Q697</f>
        <v>0</v>
      </c>
    </row>
    <row r="698" spans="1:21" x14ac:dyDescent="0.25">
      <c r="A698" s="1" t="s">
        <v>3139</v>
      </c>
      <c r="B698" s="1" t="s">
        <v>1488</v>
      </c>
      <c r="C698" s="1" t="s">
        <v>3140</v>
      </c>
      <c r="D698" s="3" t="s">
        <v>2280</v>
      </c>
      <c r="E698" s="3" t="s">
        <v>23961</v>
      </c>
      <c r="F698" s="1" t="s">
        <v>2421</v>
      </c>
      <c r="G698" s="1">
        <v>25</v>
      </c>
      <c r="H698" s="1" t="s">
        <v>27477</v>
      </c>
      <c r="I698" s="1">
        <v>0</v>
      </c>
      <c r="J698" s="1" t="s">
        <v>27474</v>
      </c>
      <c r="K698" s="1">
        <f t="shared" si="40"/>
        <v>25</v>
      </c>
      <c r="L698" s="2">
        <f>SUMIFS('Basin Total Well Counts'!B:B,'Basin Total Well Counts'!A:A,F698)</f>
        <v>1818</v>
      </c>
      <c r="M698" s="4">
        <f t="shared" si="41"/>
        <v>1.3751375137513752E-2</v>
      </c>
      <c r="N698" s="2">
        <f>SUMIF('Basin Emissions'!A:A,F698,'Basin Emissions'!B:B)</f>
        <v>1387.3388780000002</v>
      </c>
      <c r="O698" s="8">
        <f t="shared" si="42"/>
        <v>19.077817354235428</v>
      </c>
      <c r="P698" s="7">
        <f>SUMIF('Tool Pneumatics CH4 VOC BTEX'!B:B,A698,'Tool Pneumatics CH4 VOC BTEX'!F:F)</f>
        <v>25.404619216918899</v>
      </c>
      <c r="Q698" s="14">
        <f t="shared" si="43"/>
        <v>0.82778166797196318</v>
      </c>
      <c r="R698" s="16">
        <f>SUMIF('Tool Pneumatics CH4 VOC BTEX'!B:B,A698,'Tool Pneumatics CH4 VOC BTEX'!H:H)*Q698</f>
        <v>0</v>
      </c>
      <c r="S698" s="16">
        <f>SUMIF('Tool Pneumatics CH4 VOC BTEX'!B:B,A698,'Tool Pneumatics CH4 VOC BTEX'!J:J)*Q698</f>
        <v>0</v>
      </c>
      <c r="T698" s="16">
        <f>SUMIF('Tool Pneumatics CH4 VOC BTEX'!B:B,A698,'Tool Pneumatics CH4 VOC BTEX'!L:L)*Q698</f>
        <v>0</v>
      </c>
      <c r="U698" s="16">
        <f>SUMIF('Tool Pneumatics CH4 VOC BTEX'!B:B,A698,'Tool Pneumatics CH4 VOC BTEX'!N:N)*Q698</f>
        <v>0</v>
      </c>
    </row>
    <row r="699" spans="1:21" x14ac:dyDescent="0.25">
      <c r="A699" s="1" t="s">
        <v>3142</v>
      </c>
      <c r="B699" s="1" t="s">
        <v>1488</v>
      </c>
      <c r="C699" s="1" t="s">
        <v>1700</v>
      </c>
      <c r="D699" s="3" t="s">
        <v>2421</v>
      </c>
      <c r="E699" s="3" t="s">
        <v>2421</v>
      </c>
      <c r="F699" s="1" t="s">
        <v>3141</v>
      </c>
      <c r="G699" s="1">
        <v>0</v>
      </c>
      <c r="H699" s="1" t="s">
        <v>27474</v>
      </c>
      <c r="I699" s="1">
        <v>0</v>
      </c>
      <c r="J699" s="1" t="s">
        <v>27474</v>
      </c>
      <c r="K699" s="1">
        <f t="shared" si="40"/>
        <v>0</v>
      </c>
      <c r="L699" s="2">
        <f>SUMIFS('Basin Total Well Counts'!B:B,'Basin Total Well Counts'!A:A,F699)</f>
        <v>11</v>
      </c>
      <c r="M699" s="4">
        <f t="shared" si="41"/>
        <v>0</v>
      </c>
      <c r="N699" s="2">
        <f>SUMIF('Basin Emissions'!A:A,F699,'Basin Emissions'!B:B)</f>
        <v>550.58635159999994</v>
      </c>
      <c r="O699" s="8">
        <f t="shared" si="42"/>
        <v>0</v>
      </c>
      <c r="P699" s="7">
        <f>SUMIF('Tool Pneumatics CH4 VOC BTEX'!B:B,A699,'Tool Pneumatics CH4 VOC BTEX'!F:F)</f>
        <v>3.5899999141693102</v>
      </c>
      <c r="Q699" s="14">
        <f t="shared" si="43"/>
        <v>0</v>
      </c>
      <c r="R699" s="16">
        <f>SUMIF('Tool Pneumatics CH4 VOC BTEX'!B:B,A699,'Tool Pneumatics CH4 VOC BTEX'!H:H)*Q699</f>
        <v>0</v>
      </c>
      <c r="S699" s="16">
        <f>SUMIF('Tool Pneumatics CH4 VOC BTEX'!B:B,A699,'Tool Pneumatics CH4 VOC BTEX'!J:J)*Q699</f>
        <v>0</v>
      </c>
      <c r="T699" s="16">
        <f>SUMIF('Tool Pneumatics CH4 VOC BTEX'!B:B,A699,'Tool Pneumatics CH4 VOC BTEX'!L:L)*Q699</f>
        <v>0</v>
      </c>
      <c r="U699" s="16">
        <f>SUMIF('Tool Pneumatics CH4 VOC BTEX'!B:B,A699,'Tool Pneumatics CH4 VOC BTEX'!N:N)*Q699</f>
        <v>0</v>
      </c>
    </row>
    <row r="700" spans="1:21" x14ac:dyDescent="0.25">
      <c r="A700" s="1" t="s">
        <v>3143</v>
      </c>
      <c r="B700" s="1" t="s">
        <v>1488</v>
      </c>
      <c r="C700" s="1" t="s">
        <v>1633</v>
      </c>
      <c r="D700" s="3" t="s">
        <v>2280</v>
      </c>
      <c r="E700" s="3" t="s">
        <v>23961</v>
      </c>
      <c r="F700" s="1" t="s">
        <v>2421</v>
      </c>
      <c r="G700" s="1">
        <v>9</v>
      </c>
      <c r="H700" s="1" t="s">
        <v>27477</v>
      </c>
      <c r="I700" s="1">
        <v>0</v>
      </c>
      <c r="J700" s="1" t="s">
        <v>27474</v>
      </c>
      <c r="K700" s="1">
        <f t="shared" si="40"/>
        <v>9</v>
      </c>
      <c r="L700" s="2">
        <f>SUMIFS('Basin Total Well Counts'!B:B,'Basin Total Well Counts'!A:A,F700)</f>
        <v>1818</v>
      </c>
      <c r="M700" s="4">
        <f t="shared" si="41"/>
        <v>4.9504950495049506E-3</v>
      </c>
      <c r="N700" s="2">
        <f>SUMIF('Basin Emissions'!A:A,F700,'Basin Emissions'!B:B)</f>
        <v>1387.3388780000002</v>
      </c>
      <c r="O700" s="8">
        <f t="shared" si="42"/>
        <v>6.8680142475247541</v>
      </c>
      <c r="P700" s="7">
        <f>SUMIF('Tool Pneumatics CH4 VOC BTEX'!B:B,A700,'Tool Pneumatics CH4 VOC BTEX'!F:F)</f>
        <v>25.404619216918899</v>
      </c>
      <c r="Q700" s="14">
        <f t="shared" si="43"/>
        <v>0.2980014004699067</v>
      </c>
      <c r="R700" s="16">
        <f>SUMIF('Tool Pneumatics CH4 VOC BTEX'!B:B,A700,'Tool Pneumatics CH4 VOC BTEX'!H:H)*Q700</f>
        <v>0</v>
      </c>
      <c r="S700" s="16">
        <f>SUMIF('Tool Pneumatics CH4 VOC BTEX'!B:B,A700,'Tool Pneumatics CH4 VOC BTEX'!J:J)*Q700</f>
        <v>0</v>
      </c>
      <c r="T700" s="16">
        <f>SUMIF('Tool Pneumatics CH4 VOC BTEX'!B:B,A700,'Tool Pneumatics CH4 VOC BTEX'!L:L)*Q700</f>
        <v>0</v>
      </c>
      <c r="U700" s="16">
        <f>SUMIF('Tool Pneumatics CH4 VOC BTEX'!B:B,A700,'Tool Pneumatics CH4 VOC BTEX'!N:N)*Q700</f>
        <v>0</v>
      </c>
    </row>
    <row r="701" spans="1:21" x14ac:dyDescent="0.25">
      <c r="A701" s="1" t="s">
        <v>3144</v>
      </c>
      <c r="B701" s="1" t="s">
        <v>1488</v>
      </c>
      <c r="C701" s="1" t="s">
        <v>3145</v>
      </c>
      <c r="D701" s="3" t="s">
        <v>2421</v>
      </c>
      <c r="E701" s="3" t="s">
        <v>2421</v>
      </c>
      <c r="F701" s="1" t="s">
        <v>2421</v>
      </c>
      <c r="G701" s="1">
        <v>16</v>
      </c>
      <c r="H701" s="1" t="s">
        <v>27477</v>
      </c>
      <c r="I701" s="1">
        <v>0</v>
      </c>
      <c r="J701" s="1" t="s">
        <v>27474</v>
      </c>
      <c r="K701" s="1">
        <f t="shared" si="40"/>
        <v>16</v>
      </c>
      <c r="L701" s="2">
        <f>SUMIFS('Basin Total Well Counts'!B:B,'Basin Total Well Counts'!A:A,F701)</f>
        <v>1818</v>
      </c>
      <c r="M701" s="4">
        <f t="shared" si="41"/>
        <v>8.8008800880088004E-3</v>
      </c>
      <c r="N701" s="2">
        <f>SUMIF('Basin Emissions'!A:A,F701,'Basin Emissions'!B:B)</f>
        <v>1387.3388780000002</v>
      </c>
      <c r="O701" s="8">
        <f t="shared" si="42"/>
        <v>12.209803106710673</v>
      </c>
      <c r="P701" s="7">
        <f>SUMIF('Tool Pneumatics CH4 VOC BTEX'!B:B,A701,'Tool Pneumatics CH4 VOC BTEX'!F:F)</f>
        <v>25.404619216918899</v>
      </c>
      <c r="Q701" s="14">
        <f t="shared" si="43"/>
        <v>0.52978026750205642</v>
      </c>
      <c r="R701" s="16">
        <f>SUMIF('Tool Pneumatics CH4 VOC BTEX'!B:B,A701,'Tool Pneumatics CH4 VOC BTEX'!H:H)*Q701</f>
        <v>0</v>
      </c>
      <c r="S701" s="16">
        <f>SUMIF('Tool Pneumatics CH4 VOC BTEX'!B:B,A701,'Tool Pneumatics CH4 VOC BTEX'!J:J)*Q701</f>
        <v>0</v>
      </c>
      <c r="T701" s="16">
        <f>SUMIF('Tool Pneumatics CH4 VOC BTEX'!B:B,A701,'Tool Pneumatics CH4 VOC BTEX'!L:L)*Q701</f>
        <v>0</v>
      </c>
      <c r="U701" s="16">
        <f>SUMIF('Tool Pneumatics CH4 VOC BTEX'!B:B,A701,'Tool Pneumatics CH4 VOC BTEX'!N:N)*Q701</f>
        <v>0</v>
      </c>
    </row>
    <row r="702" spans="1:21" x14ac:dyDescent="0.25">
      <c r="A702" s="1" t="s">
        <v>3146</v>
      </c>
      <c r="B702" s="1" t="s">
        <v>1488</v>
      </c>
      <c r="C702" s="1" t="s">
        <v>1548</v>
      </c>
      <c r="D702" s="3" t="s">
        <v>2421</v>
      </c>
      <c r="E702" s="3" t="s">
        <v>2421</v>
      </c>
      <c r="F702" s="1" t="s">
        <v>2421</v>
      </c>
      <c r="G702" s="1">
        <v>0</v>
      </c>
      <c r="H702" s="1" t="s">
        <v>27474</v>
      </c>
      <c r="I702" s="1">
        <v>0</v>
      </c>
      <c r="J702" s="1" t="s">
        <v>27474</v>
      </c>
      <c r="K702" s="1">
        <f t="shared" si="40"/>
        <v>0</v>
      </c>
      <c r="L702" s="2">
        <f>SUMIFS('Basin Total Well Counts'!B:B,'Basin Total Well Counts'!A:A,F702)</f>
        <v>1818</v>
      </c>
      <c r="M702" s="4">
        <f t="shared" si="41"/>
        <v>0</v>
      </c>
      <c r="N702" s="2">
        <f>SUMIF('Basin Emissions'!A:A,F702,'Basin Emissions'!B:B)</f>
        <v>1387.3388780000002</v>
      </c>
      <c r="O702" s="8">
        <f t="shared" si="42"/>
        <v>0</v>
      </c>
      <c r="P702" s="7">
        <f>SUMIF('Tool Pneumatics CH4 VOC BTEX'!B:B,A702,'Tool Pneumatics CH4 VOC BTEX'!F:F)</f>
        <v>25.404619216918899</v>
      </c>
      <c r="Q702" s="14">
        <f t="shared" si="43"/>
        <v>0</v>
      </c>
      <c r="R702" s="16">
        <f>SUMIF('Tool Pneumatics CH4 VOC BTEX'!B:B,A702,'Tool Pneumatics CH4 VOC BTEX'!H:H)*Q702</f>
        <v>0</v>
      </c>
      <c r="S702" s="16">
        <f>SUMIF('Tool Pneumatics CH4 VOC BTEX'!B:B,A702,'Tool Pneumatics CH4 VOC BTEX'!J:J)*Q702</f>
        <v>0</v>
      </c>
      <c r="T702" s="16">
        <f>SUMIF('Tool Pneumatics CH4 VOC BTEX'!B:B,A702,'Tool Pneumatics CH4 VOC BTEX'!L:L)*Q702</f>
        <v>0</v>
      </c>
      <c r="U702" s="16">
        <f>SUMIF('Tool Pneumatics CH4 VOC BTEX'!B:B,A702,'Tool Pneumatics CH4 VOC BTEX'!N:N)*Q702</f>
        <v>0</v>
      </c>
    </row>
    <row r="703" spans="1:21" x14ac:dyDescent="0.25">
      <c r="A703" s="1" t="s">
        <v>3147</v>
      </c>
      <c r="B703" s="1" t="s">
        <v>1488</v>
      </c>
      <c r="C703" s="1" t="s">
        <v>2417</v>
      </c>
      <c r="D703" s="3" t="s">
        <v>2280</v>
      </c>
      <c r="E703" s="3" t="s">
        <v>23961</v>
      </c>
      <c r="F703" s="1" t="s">
        <v>3141</v>
      </c>
      <c r="G703" s="1">
        <v>0</v>
      </c>
      <c r="H703" s="1" t="s">
        <v>27474</v>
      </c>
      <c r="I703" s="1">
        <v>0</v>
      </c>
      <c r="J703" s="1" t="s">
        <v>27474</v>
      </c>
      <c r="K703" s="1">
        <f t="shared" si="40"/>
        <v>0</v>
      </c>
      <c r="L703" s="2">
        <f>SUMIFS('Basin Total Well Counts'!B:B,'Basin Total Well Counts'!A:A,F703)</f>
        <v>11</v>
      </c>
      <c r="M703" s="4">
        <f t="shared" si="41"/>
        <v>0</v>
      </c>
      <c r="N703" s="2">
        <f>SUMIF('Basin Emissions'!A:A,F703,'Basin Emissions'!B:B)</f>
        <v>550.58635159999994</v>
      </c>
      <c r="O703" s="8">
        <f t="shared" si="42"/>
        <v>0</v>
      </c>
      <c r="P703" s="7">
        <f>SUMIF('Tool Pneumatics CH4 VOC BTEX'!B:B,A703,'Tool Pneumatics CH4 VOC BTEX'!F:F)</f>
        <v>3.5899999141693102</v>
      </c>
      <c r="Q703" s="14">
        <f t="shared" si="43"/>
        <v>0</v>
      </c>
      <c r="R703" s="16">
        <f>SUMIF('Tool Pneumatics CH4 VOC BTEX'!B:B,A703,'Tool Pneumatics CH4 VOC BTEX'!H:H)*Q703</f>
        <v>0</v>
      </c>
      <c r="S703" s="16">
        <f>SUMIF('Tool Pneumatics CH4 VOC BTEX'!B:B,A703,'Tool Pneumatics CH4 VOC BTEX'!J:J)*Q703</f>
        <v>0</v>
      </c>
      <c r="T703" s="16">
        <f>SUMIF('Tool Pneumatics CH4 VOC BTEX'!B:B,A703,'Tool Pneumatics CH4 VOC BTEX'!L:L)*Q703</f>
        <v>0</v>
      </c>
      <c r="U703" s="16">
        <f>SUMIF('Tool Pneumatics CH4 VOC BTEX'!B:B,A703,'Tool Pneumatics CH4 VOC BTEX'!N:N)*Q703</f>
        <v>0</v>
      </c>
    </row>
    <row r="704" spans="1:21" x14ac:dyDescent="0.25">
      <c r="A704" s="1" t="s">
        <v>3148</v>
      </c>
      <c r="B704" s="1" t="s">
        <v>1488</v>
      </c>
      <c r="C704" s="1" t="s">
        <v>2031</v>
      </c>
      <c r="D704" s="3" t="s">
        <v>2280</v>
      </c>
      <c r="E704" s="3" t="s">
        <v>23961</v>
      </c>
      <c r="F704" s="1" t="s">
        <v>2421</v>
      </c>
      <c r="G704" s="1">
        <v>0</v>
      </c>
      <c r="H704" s="1" t="s">
        <v>27474</v>
      </c>
      <c r="I704" s="1">
        <v>0</v>
      </c>
      <c r="J704" s="1" t="s">
        <v>27474</v>
      </c>
      <c r="K704" s="1">
        <f t="shared" si="40"/>
        <v>0</v>
      </c>
      <c r="L704" s="2">
        <f>SUMIFS('Basin Total Well Counts'!B:B,'Basin Total Well Counts'!A:A,F704)</f>
        <v>1818</v>
      </c>
      <c r="M704" s="4">
        <f t="shared" si="41"/>
        <v>0</v>
      </c>
      <c r="N704" s="2">
        <f>SUMIF('Basin Emissions'!A:A,F704,'Basin Emissions'!B:B)</f>
        <v>1387.3388780000002</v>
      </c>
      <c r="O704" s="8">
        <f t="shared" si="42"/>
        <v>0</v>
      </c>
      <c r="P704" s="7">
        <f>SUMIF('Tool Pneumatics CH4 VOC BTEX'!B:B,A704,'Tool Pneumatics CH4 VOC BTEX'!F:F)</f>
        <v>25.404619216918899</v>
      </c>
      <c r="Q704" s="14">
        <f t="shared" si="43"/>
        <v>0</v>
      </c>
      <c r="R704" s="16">
        <f>SUMIF('Tool Pneumatics CH4 VOC BTEX'!B:B,A704,'Tool Pneumatics CH4 VOC BTEX'!H:H)*Q704</f>
        <v>0</v>
      </c>
      <c r="S704" s="16">
        <f>SUMIF('Tool Pneumatics CH4 VOC BTEX'!B:B,A704,'Tool Pneumatics CH4 VOC BTEX'!J:J)*Q704</f>
        <v>0</v>
      </c>
      <c r="T704" s="16">
        <f>SUMIF('Tool Pneumatics CH4 VOC BTEX'!B:B,A704,'Tool Pneumatics CH4 VOC BTEX'!L:L)*Q704</f>
        <v>0</v>
      </c>
      <c r="U704" s="16">
        <f>SUMIF('Tool Pneumatics CH4 VOC BTEX'!B:B,A704,'Tool Pneumatics CH4 VOC BTEX'!N:N)*Q704</f>
        <v>0</v>
      </c>
    </row>
    <row r="705" spans="1:21" x14ac:dyDescent="0.25">
      <c r="A705" s="1" t="s">
        <v>3149</v>
      </c>
      <c r="B705" s="1" t="s">
        <v>1488</v>
      </c>
      <c r="C705" s="1" t="s">
        <v>3150</v>
      </c>
      <c r="D705" s="3" t="s">
        <v>3157</v>
      </c>
      <c r="E705" s="3" t="s">
        <v>23961</v>
      </c>
      <c r="F705" s="1" t="s">
        <v>2421</v>
      </c>
      <c r="G705" s="1">
        <v>0</v>
      </c>
      <c r="H705" s="1" t="s">
        <v>27474</v>
      </c>
      <c r="I705" s="1">
        <v>0</v>
      </c>
      <c r="J705" s="1" t="s">
        <v>27474</v>
      </c>
      <c r="K705" s="1">
        <f t="shared" si="40"/>
        <v>0</v>
      </c>
      <c r="L705" s="2">
        <f>SUMIFS('Basin Total Well Counts'!B:B,'Basin Total Well Counts'!A:A,F705)</f>
        <v>1818</v>
      </c>
      <c r="M705" s="4">
        <f t="shared" si="41"/>
        <v>0</v>
      </c>
      <c r="N705" s="2">
        <f>SUMIF('Basin Emissions'!A:A,F705,'Basin Emissions'!B:B)</f>
        <v>1387.3388780000002</v>
      </c>
      <c r="O705" s="8">
        <f t="shared" si="42"/>
        <v>0</v>
      </c>
      <c r="P705" s="7">
        <f>SUMIF('Tool Pneumatics CH4 VOC BTEX'!B:B,A705,'Tool Pneumatics CH4 VOC BTEX'!F:F)</f>
        <v>25.404619216918899</v>
      </c>
      <c r="Q705" s="14">
        <f t="shared" si="43"/>
        <v>0</v>
      </c>
      <c r="R705" s="16">
        <f>SUMIF('Tool Pneumatics CH4 VOC BTEX'!B:B,A705,'Tool Pneumatics CH4 VOC BTEX'!H:H)*Q705</f>
        <v>0</v>
      </c>
      <c r="S705" s="16">
        <f>SUMIF('Tool Pneumatics CH4 VOC BTEX'!B:B,A705,'Tool Pneumatics CH4 VOC BTEX'!J:J)*Q705</f>
        <v>0</v>
      </c>
      <c r="T705" s="16">
        <f>SUMIF('Tool Pneumatics CH4 VOC BTEX'!B:B,A705,'Tool Pneumatics CH4 VOC BTEX'!L:L)*Q705</f>
        <v>0</v>
      </c>
      <c r="U705" s="16">
        <f>SUMIF('Tool Pneumatics CH4 VOC BTEX'!B:B,A705,'Tool Pneumatics CH4 VOC BTEX'!N:N)*Q705</f>
        <v>0</v>
      </c>
    </row>
    <row r="706" spans="1:21" x14ac:dyDescent="0.25">
      <c r="A706" s="1" t="s">
        <v>3151</v>
      </c>
      <c r="B706" s="1" t="s">
        <v>1488</v>
      </c>
      <c r="C706" s="1" t="s">
        <v>2172</v>
      </c>
      <c r="D706" s="3" t="s">
        <v>2280</v>
      </c>
      <c r="E706" s="3" t="s">
        <v>23961</v>
      </c>
      <c r="F706" s="1" t="s">
        <v>2421</v>
      </c>
      <c r="G706" s="1">
        <v>0</v>
      </c>
      <c r="H706" s="1" t="s">
        <v>27474</v>
      </c>
      <c r="I706" s="1">
        <v>1</v>
      </c>
      <c r="J706" s="1" t="s">
        <v>27477</v>
      </c>
      <c r="K706" s="1">
        <f t="shared" ref="K706:K769" si="44">+I706+G706</f>
        <v>1</v>
      </c>
      <c r="L706" s="2">
        <f>SUMIFS('Basin Total Well Counts'!B:B,'Basin Total Well Counts'!A:A,F706)</f>
        <v>1818</v>
      </c>
      <c r="M706" s="4">
        <f t="shared" ref="M706:M769" si="45">IFERROR(+K706/L706,0)</f>
        <v>5.5005500550055003E-4</v>
      </c>
      <c r="N706" s="2">
        <f>SUMIF('Basin Emissions'!A:A,F706,'Basin Emissions'!B:B)</f>
        <v>1387.3388780000002</v>
      </c>
      <c r="O706" s="8">
        <f t="shared" ref="O706:O769" si="46">+N706*M706</f>
        <v>0.76311269416941707</v>
      </c>
      <c r="P706" s="7">
        <f>SUMIF('Tool Pneumatics CH4 VOC BTEX'!B:B,A706,'Tool Pneumatics CH4 VOC BTEX'!F:F)</f>
        <v>25.404619216918899</v>
      </c>
      <c r="Q706" s="14">
        <f t="shared" ref="Q706:Q769" si="47">IFERROR(O706/P706,0)*(2204.6/2000)</f>
        <v>3.3111266718878526E-2</v>
      </c>
      <c r="R706" s="16">
        <f>SUMIF('Tool Pneumatics CH4 VOC BTEX'!B:B,A706,'Tool Pneumatics CH4 VOC BTEX'!H:H)*Q706</f>
        <v>0</v>
      </c>
      <c r="S706" s="16">
        <f>SUMIF('Tool Pneumatics CH4 VOC BTEX'!B:B,A706,'Tool Pneumatics CH4 VOC BTEX'!J:J)*Q706</f>
        <v>0</v>
      </c>
      <c r="T706" s="16">
        <f>SUMIF('Tool Pneumatics CH4 VOC BTEX'!B:B,A706,'Tool Pneumatics CH4 VOC BTEX'!L:L)*Q706</f>
        <v>0</v>
      </c>
      <c r="U706" s="16">
        <f>SUMIF('Tool Pneumatics CH4 VOC BTEX'!B:B,A706,'Tool Pneumatics CH4 VOC BTEX'!N:N)*Q706</f>
        <v>0</v>
      </c>
    </row>
    <row r="707" spans="1:21" x14ac:dyDescent="0.25">
      <c r="A707" s="1" t="s">
        <v>3152</v>
      </c>
      <c r="B707" s="1" t="s">
        <v>1488</v>
      </c>
      <c r="C707" s="1" t="s">
        <v>1553</v>
      </c>
      <c r="D707" s="3" t="s">
        <v>2421</v>
      </c>
      <c r="E707" s="3" t="s">
        <v>2421</v>
      </c>
      <c r="F707" s="1" t="s">
        <v>2421</v>
      </c>
      <c r="G707" s="1">
        <v>29</v>
      </c>
      <c r="H707" s="1" t="s">
        <v>27477</v>
      </c>
      <c r="I707" s="1">
        <v>1</v>
      </c>
      <c r="J707" s="1" t="s">
        <v>27477</v>
      </c>
      <c r="K707" s="1">
        <f t="shared" si="44"/>
        <v>30</v>
      </c>
      <c r="L707" s="2">
        <f>SUMIFS('Basin Total Well Counts'!B:B,'Basin Total Well Counts'!A:A,F707)</f>
        <v>1818</v>
      </c>
      <c r="M707" s="4">
        <f t="shared" si="45"/>
        <v>1.65016501650165E-2</v>
      </c>
      <c r="N707" s="2">
        <f>SUMIF('Basin Emissions'!A:A,F707,'Basin Emissions'!B:B)</f>
        <v>1387.3388780000002</v>
      </c>
      <c r="O707" s="8">
        <f t="shared" si="46"/>
        <v>22.893380825082509</v>
      </c>
      <c r="P707" s="7">
        <f>SUMIF('Tool Pneumatics CH4 VOC BTEX'!B:B,A707,'Tool Pneumatics CH4 VOC BTEX'!F:F)</f>
        <v>25.404619216918899</v>
      </c>
      <c r="Q707" s="14">
        <f t="shared" si="47"/>
        <v>0.99333800156635554</v>
      </c>
      <c r="R707" s="16">
        <f>SUMIF('Tool Pneumatics CH4 VOC BTEX'!B:B,A707,'Tool Pneumatics CH4 VOC BTEX'!H:H)*Q707</f>
        <v>0</v>
      </c>
      <c r="S707" s="16">
        <f>SUMIF('Tool Pneumatics CH4 VOC BTEX'!B:B,A707,'Tool Pneumatics CH4 VOC BTEX'!J:J)*Q707</f>
        <v>0</v>
      </c>
      <c r="T707" s="16">
        <f>SUMIF('Tool Pneumatics CH4 VOC BTEX'!B:B,A707,'Tool Pneumatics CH4 VOC BTEX'!L:L)*Q707</f>
        <v>0</v>
      </c>
      <c r="U707" s="16">
        <f>SUMIF('Tool Pneumatics CH4 VOC BTEX'!B:B,A707,'Tool Pneumatics CH4 VOC BTEX'!N:N)*Q707</f>
        <v>0</v>
      </c>
    </row>
    <row r="708" spans="1:21" x14ac:dyDescent="0.25">
      <c r="A708" s="1" t="s">
        <v>3153</v>
      </c>
      <c r="B708" s="1" t="s">
        <v>1488</v>
      </c>
      <c r="C708" s="1" t="s">
        <v>1931</v>
      </c>
      <c r="D708" s="3" t="s">
        <v>3157</v>
      </c>
      <c r="E708" s="3" t="s">
        <v>23961</v>
      </c>
      <c r="F708" s="1" t="s">
        <v>2421</v>
      </c>
      <c r="G708" s="1">
        <v>1</v>
      </c>
      <c r="H708" s="1" t="s">
        <v>27477</v>
      </c>
      <c r="I708" s="1">
        <v>0</v>
      </c>
      <c r="J708" s="1" t="s">
        <v>27474</v>
      </c>
      <c r="K708" s="1">
        <f t="shared" si="44"/>
        <v>1</v>
      </c>
      <c r="L708" s="2">
        <f>SUMIFS('Basin Total Well Counts'!B:B,'Basin Total Well Counts'!A:A,F708)</f>
        <v>1818</v>
      </c>
      <c r="M708" s="4">
        <f t="shared" si="45"/>
        <v>5.5005500550055003E-4</v>
      </c>
      <c r="N708" s="2">
        <f>SUMIF('Basin Emissions'!A:A,F708,'Basin Emissions'!B:B)</f>
        <v>1387.3388780000002</v>
      </c>
      <c r="O708" s="8">
        <f t="shared" si="46"/>
        <v>0.76311269416941707</v>
      </c>
      <c r="P708" s="7">
        <f>SUMIF('Tool Pneumatics CH4 VOC BTEX'!B:B,A708,'Tool Pneumatics CH4 VOC BTEX'!F:F)</f>
        <v>25.404619216918899</v>
      </c>
      <c r="Q708" s="14">
        <f t="shared" si="47"/>
        <v>3.3111266718878526E-2</v>
      </c>
      <c r="R708" s="16">
        <f>SUMIF('Tool Pneumatics CH4 VOC BTEX'!B:B,A708,'Tool Pneumatics CH4 VOC BTEX'!H:H)*Q708</f>
        <v>0</v>
      </c>
      <c r="S708" s="16">
        <f>SUMIF('Tool Pneumatics CH4 VOC BTEX'!B:B,A708,'Tool Pneumatics CH4 VOC BTEX'!J:J)*Q708</f>
        <v>0</v>
      </c>
      <c r="T708" s="16">
        <f>SUMIF('Tool Pneumatics CH4 VOC BTEX'!B:B,A708,'Tool Pneumatics CH4 VOC BTEX'!L:L)*Q708</f>
        <v>0</v>
      </c>
      <c r="U708" s="16">
        <f>SUMIF('Tool Pneumatics CH4 VOC BTEX'!B:B,A708,'Tool Pneumatics CH4 VOC BTEX'!N:N)*Q708</f>
        <v>0</v>
      </c>
    </row>
    <row r="709" spans="1:21" x14ac:dyDescent="0.25">
      <c r="A709" s="1" t="s">
        <v>3154</v>
      </c>
      <c r="B709" s="1" t="s">
        <v>1488</v>
      </c>
      <c r="C709" s="1" t="s">
        <v>863</v>
      </c>
      <c r="D709" s="3" t="s">
        <v>2280</v>
      </c>
      <c r="E709" s="3" t="s">
        <v>23961</v>
      </c>
      <c r="F709" s="1" t="s">
        <v>2421</v>
      </c>
      <c r="G709" s="1">
        <v>8</v>
      </c>
      <c r="H709" s="1" t="s">
        <v>27477</v>
      </c>
      <c r="I709" s="1">
        <v>2</v>
      </c>
      <c r="J709" s="1" t="s">
        <v>27477</v>
      </c>
      <c r="K709" s="1">
        <f t="shared" si="44"/>
        <v>10</v>
      </c>
      <c r="L709" s="2">
        <f>SUMIFS('Basin Total Well Counts'!B:B,'Basin Total Well Counts'!A:A,F709)</f>
        <v>1818</v>
      </c>
      <c r="M709" s="4">
        <f t="shared" si="45"/>
        <v>5.5005500550055009E-3</v>
      </c>
      <c r="N709" s="2">
        <f>SUMIF('Basin Emissions'!A:A,F709,'Basin Emissions'!B:B)</f>
        <v>1387.3388780000002</v>
      </c>
      <c r="O709" s="8">
        <f t="shared" si="46"/>
        <v>7.6311269416941716</v>
      </c>
      <c r="P709" s="7">
        <f>SUMIF('Tool Pneumatics CH4 VOC BTEX'!B:B,A709,'Tool Pneumatics CH4 VOC BTEX'!F:F)</f>
        <v>25.404619216918899</v>
      </c>
      <c r="Q709" s="14">
        <f t="shared" si="47"/>
        <v>0.33111266718878524</v>
      </c>
      <c r="R709" s="16">
        <f>SUMIF('Tool Pneumatics CH4 VOC BTEX'!B:B,A709,'Tool Pneumatics CH4 VOC BTEX'!H:H)*Q709</f>
        <v>0</v>
      </c>
      <c r="S709" s="16">
        <f>SUMIF('Tool Pneumatics CH4 VOC BTEX'!B:B,A709,'Tool Pneumatics CH4 VOC BTEX'!J:J)*Q709</f>
        <v>0</v>
      </c>
      <c r="T709" s="16">
        <f>SUMIF('Tool Pneumatics CH4 VOC BTEX'!B:B,A709,'Tool Pneumatics CH4 VOC BTEX'!L:L)*Q709</f>
        <v>0</v>
      </c>
      <c r="U709" s="16">
        <f>SUMIF('Tool Pneumatics CH4 VOC BTEX'!B:B,A709,'Tool Pneumatics CH4 VOC BTEX'!N:N)*Q709</f>
        <v>0</v>
      </c>
    </row>
    <row r="710" spans="1:21" x14ac:dyDescent="0.25">
      <c r="A710" s="1" t="s">
        <v>3155</v>
      </c>
      <c r="B710" s="1" t="s">
        <v>1488</v>
      </c>
      <c r="C710" s="1" t="s">
        <v>3156</v>
      </c>
      <c r="D710" s="3" t="s">
        <v>2280</v>
      </c>
      <c r="E710" s="3" t="s">
        <v>23961</v>
      </c>
      <c r="F710" s="1" t="s">
        <v>2421</v>
      </c>
      <c r="G710" s="1">
        <v>43</v>
      </c>
      <c r="H710" s="1" t="s">
        <v>27477</v>
      </c>
      <c r="I710" s="1">
        <v>0</v>
      </c>
      <c r="J710" s="1" t="s">
        <v>27474</v>
      </c>
      <c r="K710" s="1">
        <f t="shared" si="44"/>
        <v>43</v>
      </c>
      <c r="L710" s="2">
        <f>SUMIFS('Basin Total Well Counts'!B:B,'Basin Total Well Counts'!A:A,F710)</f>
        <v>1818</v>
      </c>
      <c r="M710" s="4">
        <f t="shared" si="45"/>
        <v>2.3652365236523653E-2</v>
      </c>
      <c r="N710" s="2">
        <f>SUMIF('Basin Emissions'!A:A,F710,'Basin Emissions'!B:B)</f>
        <v>1387.3388780000002</v>
      </c>
      <c r="O710" s="8">
        <f t="shared" si="46"/>
        <v>32.813845849284938</v>
      </c>
      <c r="P710" s="7">
        <f>SUMIF('Tool Pneumatics CH4 VOC BTEX'!B:B,A710,'Tool Pneumatics CH4 VOC BTEX'!F:F)</f>
        <v>25.404619216918899</v>
      </c>
      <c r="Q710" s="14">
        <f t="shared" si="47"/>
        <v>1.4237844689117765</v>
      </c>
      <c r="R710" s="16">
        <f>SUMIF('Tool Pneumatics CH4 VOC BTEX'!B:B,A710,'Tool Pneumatics CH4 VOC BTEX'!H:H)*Q710</f>
        <v>0</v>
      </c>
      <c r="S710" s="16">
        <f>SUMIF('Tool Pneumatics CH4 VOC BTEX'!B:B,A710,'Tool Pneumatics CH4 VOC BTEX'!J:J)*Q710</f>
        <v>0</v>
      </c>
      <c r="T710" s="16">
        <f>SUMIF('Tool Pneumatics CH4 VOC BTEX'!B:B,A710,'Tool Pneumatics CH4 VOC BTEX'!L:L)*Q710</f>
        <v>0</v>
      </c>
      <c r="U710" s="16">
        <f>SUMIF('Tool Pneumatics CH4 VOC BTEX'!B:B,A710,'Tool Pneumatics CH4 VOC BTEX'!N:N)*Q710</f>
        <v>0</v>
      </c>
    </row>
    <row r="711" spans="1:21" x14ac:dyDescent="0.25">
      <c r="A711" s="1" t="s">
        <v>3158</v>
      </c>
      <c r="B711" s="1" t="s">
        <v>1488</v>
      </c>
      <c r="C711" s="1" t="s">
        <v>1687</v>
      </c>
      <c r="D711" s="3" t="s">
        <v>2421</v>
      </c>
      <c r="E711" s="3" t="s">
        <v>2421</v>
      </c>
      <c r="F711" s="1" t="s">
        <v>3157</v>
      </c>
      <c r="G711" s="1">
        <v>0</v>
      </c>
      <c r="H711" s="1" t="s">
        <v>27474</v>
      </c>
      <c r="I711" s="1">
        <v>0</v>
      </c>
      <c r="J711" s="1" t="s">
        <v>27474</v>
      </c>
      <c r="K711" s="1">
        <f t="shared" si="44"/>
        <v>0</v>
      </c>
      <c r="L711" s="2">
        <f>SUMIFS('Basin Total Well Counts'!B:B,'Basin Total Well Counts'!A:A,F711)</f>
        <v>8078</v>
      </c>
      <c r="M711" s="4">
        <f t="shared" si="45"/>
        <v>0</v>
      </c>
      <c r="N711" s="2">
        <f>SUMIF('Basin Emissions'!A:A,F711,'Basin Emissions'!B:B)</f>
        <v>777.69406750000007</v>
      </c>
      <c r="O711" s="8">
        <f t="shared" si="46"/>
        <v>0</v>
      </c>
      <c r="P711" s="7">
        <f>SUMIF('Tool Pneumatics CH4 VOC BTEX'!B:B,A711,'Tool Pneumatics CH4 VOC BTEX'!F:F)</f>
        <v>3.5899999141693102</v>
      </c>
      <c r="Q711" s="14">
        <f t="shared" si="47"/>
        <v>0</v>
      </c>
      <c r="R711" s="16">
        <f>SUMIF('Tool Pneumatics CH4 VOC BTEX'!B:B,A711,'Tool Pneumatics CH4 VOC BTEX'!H:H)*Q711</f>
        <v>0</v>
      </c>
      <c r="S711" s="16">
        <f>SUMIF('Tool Pneumatics CH4 VOC BTEX'!B:B,A711,'Tool Pneumatics CH4 VOC BTEX'!J:J)*Q711</f>
        <v>0</v>
      </c>
      <c r="T711" s="16">
        <f>SUMIF('Tool Pneumatics CH4 VOC BTEX'!B:B,A711,'Tool Pneumatics CH4 VOC BTEX'!L:L)*Q711</f>
        <v>0</v>
      </c>
      <c r="U711" s="16">
        <f>SUMIF('Tool Pneumatics CH4 VOC BTEX'!B:B,A711,'Tool Pneumatics CH4 VOC BTEX'!N:N)*Q711</f>
        <v>0</v>
      </c>
    </row>
    <row r="712" spans="1:21" x14ac:dyDescent="0.25">
      <c r="A712" s="1" t="s">
        <v>3159</v>
      </c>
      <c r="B712" s="1" t="s">
        <v>1488</v>
      </c>
      <c r="C712" s="1" t="s">
        <v>1591</v>
      </c>
      <c r="D712" s="3" t="s">
        <v>2280</v>
      </c>
      <c r="E712" s="3" t="s">
        <v>23961</v>
      </c>
      <c r="F712" s="1" t="s">
        <v>2421</v>
      </c>
      <c r="G712" s="1">
        <v>192</v>
      </c>
      <c r="H712" s="1" t="s">
        <v>27477</v>
      </c>
      <c r="I712" s="1">
        <v>31</v>
      </c>
      <c r="J712" s="1" t="s">
        <v>27477</v>
      </c>
      <c r="K712" s="1">
        <f t="shared" si="44"/>
        <v>223</v>
      </c>
      <c r="L712" s="2">
        <f>SUMIFS('Basin Total Well Counts'!B:B,'Basin Total Well Counts'!A:A,F712)</f>
        <v>1818</v>
      </c>
      <c r="M712" s="4">
        <f t="shared" si="45"/>
        <v>0.12266226622662266</v>
      </c>
      <c r="N712" s="2">
        <f>SUMIF('Basin Emissions'!A:A,F712,'Basin Emissions'!B:B)</f>
        <v>1387.3388780000002</v>
      </c>
      <c r="O712" s="8">
        <f t="shared" si="46"/>
        <v>170.17413079977999</v>
      </c>
      <c r="P712" s="7">
        <f>SUMIF('Tool Pneumatics CH4 VOC BTEX'!B:B,A712,'Tool Pneumatics CH4 VOC BTEX'!F:F)</f>
        <v>25.404619216918899</v>
      </c>
      <c r="Q712" s="14">
        <f t="shared" si="47"/>
        <v>7.3838124783099088</v>
      </c>
      <c r="R712" s="16">
        <f>SUMIF('Tool Pneumatics CH4 VOC BTEX'!B:B,A712,'Tool Pneumatics CH4 VOC BTEX'!H:H)*Q712</f>
        <v>0</v>
      </c>
      <c r="S712" s="16">
        <f>SUMIF('Tool Pneumatics CH4 VOC BTEX'!B:B,A712,'Tool Pneumatics CH4 VOC BTEX'!J:J)*Q712</f>
        <v>0</v>
      </c>
      <c r="T712" s="16">
        <f>SUMIF('Tool Pneumatics CH4 VOC BTEX'!B:B,A712,'Tool Pneumatics CH4 VOC BTEX'!L:L)*Q712</f>
        <v>0</v>
      </c>
      <c r="U712" s="16">
        <f>SUMIF('Tool Pneumatics CH4 VOC BTEX'!B:B,A712,'Tool Pneumatics CH4 VOC BTEX'!N:N)*Q712</f>
        <v>0</v>
      </c>
    </row>
    <row r="713" spans="1:21" x14ac:dyDescent="0.25">
      <c r="A713" s="1" t="s">
        <v>3160</v>
      </c>
      <c r="B713" s="1" t="s">
        <v>1488</v>
      </c>
      <c r="C713" s="1" t="s">
        <v>1576</v>
      </c>
      <c r="D713" s="3" t="s">
        <v>2280</v>
      </c>
      <c r="E713" s="3" t="s">
        <v>23961</v>
      </c>
      <c r="F713" s="1" t="s">
        <v>2421</v>
      </c>
      <c r="G713" s="1">
        <v>2</v>
      </c>
      <c r="H713" s="1" t="s">
        <v>27477</v>
      </c>
      <c r="I713" s="1">
        <v>0</v>
      </c>
      <c r="J713" s="1" t="s">
        <v>27474</v>
      </c>
      <c r="K713" s="1">
        <f t="shared" si="44"/>
        <v>2</v>
      </c>
      <c r="L713" s="2">
        <f>SUMIFS('Basin Total Well Counts'!B:B,'Basin Total Well Counts'!A:A,F713)</f>
        <v>1818</v>
      </c>
      <c r="M713" s="4">
        <f t="shared" si="45"/>
        <v>1.1001100110011001E-3</v>
      </c>
      <c r="N713" s="2">
        <f>SUMIF('Basin Emissions'!A:A,F713,'Basin Emissions'!B:B)</f>
        <v>1387.3388780000002</v>
      </c>
      <c r="O713" s="8">
        <f t="shared" si="46"/>
        <v>1.5262253883388341</v>
      </c>
      <c r="P713" s="7">
        <f>SUMIF('Tool Pneumatics CH4 VOC BTEX'!B:B,A713,'Tool Pneumatics CH4 VOC BTEX'!F:F)</f>
        <v>25.404619216918899</v>
      </c>
      <c r="Q713" s="14">
        <f t="shared" si="47"/>
        <v>6.6222533437757053E-2</v>
      </c>
      <c r="R713" s="16">
        <f>SUMIF('Tool Pneumatics CH4 VOC BTEX'!B:B,A713,'Tool Pneumatics CH4 VOC BTEX'!H:H)*Q713</f>
        <v>0</v>
      </c>
      <c r="S713" s="16">
        <f>SUMIF('Tool Pneumatics CH4 VOC BTEX'!B:B,A713,'Tool Pneumatics CH4 VOC BTEX'!J:J)*Q713</f>
        <v>0</v>
      </c>
      <c r="T713" s="16">
        <f>SUMIF('Tool Pneumatics CH4 VOC BTEX'!B:B,A713,'Tool Pneumatics CH4 VOC BTEX'!L:L)*Q713</f>
        <v>0</v>
      </c>
      <c r="U713" s="16">
        <f>SUMIF('Tool Pneumatics CH4 VOC BTEX'!B:B,A713,'Tool Pneumatics CH4 VOC BTEX'!N:N)*Q713</f>
        <v>0</v>
      </c>
    </row>
    <row r="714" spans="1:21" x14ac:dyDescent="0.25">
      <c r="A714" s="1" t="s">
        <v>3161</v>
      </c>
      <c r="B714" s="1" t="s">
        <v>1488</v>
      </c>
      <c r="C714" s="1" t="s">
        <v>2266</v>
      </c>
      <c r="D714" s="3" t="s">
        <v>2421</v>
      </c>
      <c r="E714" s="3" t="s">
        <v>2421</v>
      </c>
      <c r="F714" s="1" t="s">
        <v>3141</v>
      </c>
      <c r="G714" s="1">
        <v>0</v>
      </c>
      <c r="H714" s="1" t="s">
        <v>27474</v>
      </c>
      <c r="I714" s="1">
        <v>0</v>
      </c>
      <c r="J714" s="1" t="s">
        <v>27474</v>
      </c>
      <c r="K714" s="1">
        <f t="shared" si="44"/>
        <v>0</v>
      </c>
      <c r="L714" s="2">
        <f>SUMIFS('Basin Total Well Counts'!B:B,'Basin Total Well Counts'!A:A,F714)</f>
        <v>11</v>
      </c>
      <c r="M714" s="4">
        <f t="shared" si="45"/>
        <v>0</v>
      </c>
      <c r="N714" s="2">
        <f>SUMIF('Basin Emissions'!A:A,F714,'Basin Emissions'!B:B)</f>
        <v>550.58635159999994</v>
      </c>
      <c r="O714" s="8">
        <f t="shared" si="46"/>
        <v>0</v>
      </c>
      <c r="P714" s="7">
        <f>SUMIF('Tool Pneumatics CH4 VOC BTEX'!B:B,A714,'Tool Pneumatics CH4 VOC BTEX'!F:F)</f>
        <v>3.5899999141693102</v>
      </c>
      <c r="Q714" s="14">
        <f t="shared" si="47"/>
        <v>0</v>
      </c>
      <c r="R714" s="16">
        <f>SUMIF('Tool Pneumatics CH4 VOC BTEX'!B:B,A714,'Tool Pneumatics CH4 VOC BTEX'!H:H)*Q714</f>
        <v>0</v>
      </c>
      <c r="S714" s="16">
        <f>SUMIF('Tool Pneumatics CH4 VOC BTEX'!B:B,A714,'Tool Pneumatics CH4 VOC BTEX'!J:J)*Q714</f>
        <v>0</v>
      </c>
      <c r="T714" s="16">
        <f>SUMIF('Tool Pneumatics CH4 VOC BTEX'!B:B,A714,'Tool Pneumatics CH4 VOC BTEX'!L:L)*Q714</f>
        <v>0</v>
      </c>
      <c r="U714" s="16">
        <f>SUMIF('Tool Pneumatics CH4 VOC BTEX'!B:B,A714,'Tool Pneumatics CH4 VOC BTEX'!N:N)*Q714</f>
        <v>0</v>
      </c>
    </row>
    <row r="715" spans="1:21" x14ac:dyDescent="0.25">
      <c r="A715" s="1" t="s">
        <v>3162</v>
      </c>
      <c r="B715" s="1" t="s">
        <v>1488</v>
      </c>
      <c r="C715" s="1" t="s">
        <v>3163</v>
      </c>
      <c r="D715" s="3" t="s">
        <v>2280</v>
      </c>
      <c r="E715" s="3" t="s">
        <v>23961</v>
      </c>
      <c r="F715" s="1" t="s">
        <v>2421</v>
      </c>
      <c r="G715" s="1">
        <v>8</v>
      </c>
      <c r="H715" s="1" t="s">
        <v>27477</v>
      </c>
      <c r="I715" s="1">
        <v>0</v>
      </c>
      <c r="J715" s="1" t="s">
        <v>27474</v>
      </c>
      <c r="K715" s="1">
        <f t="shared" si="44"/>
        <v>8</v>
      </c>
      <c r="L715" s="2">
        <f>SUMIFS('Basin Total Well Counts'!B:B,'Basin Total Well Counts'!A:A,F715)</f>
        <v>1818</v>
      </c>
      <c r="M715" s="4">
        <f t="shared" si="45"/>
        <v>4.4004400440044002E-3</v>
      </c>
      <c r="N715" s="2">
        <f>SUMIF('Basin Emissions'!A:A,F715,'Basin Emissions'!B:B)</f>
        <v>1387.3388780000002</v>
      </c>
      <c r="O715" s="8">
        <f t="shared" si="46"/>
        <v>6.1049015533553366</v>
      </c>
      <c r="P715" s="7">
        <f>SUMIF('Tool Pneumatics CH4 VOC BTEX'!B:B,A715,'Tool Pneumatics CH4 VOC BTEX'!F:F)</f>
        <v>25.404619216918899</v>
      </c>
      <c r="Q715" s="14">
        <f t="shared" si="47"/>
        <v>0.26489013375102821</v>
      </c>
      <c r="R715" s="16">
        <f>SUMIF('Tool Pneumatics CH4 VOC BTEX'!B:B,A715,'Tool Pneumatics CH4 VOC BTEX'!H:H)*Q715</f>
        <v>0</v>
      </c>
      <c r="S715" s="16">
        <f>SUMIF('Tool Pneumatics CH4 VOC BTEX'!B:B,A715,'Tool Pneumatics CH4 VOC BTEX'!J:J)*Q715</f>
        <v>0</v>
      </c>
      <c r="T715" s="16">
        <f>SUMIF('Tool Pneumatics CH4 VOC BTEX'!B:B,A715,'Tool Pneumatics CH4 VOC BTEX'!L:L)*Q715</f>
        <v>0</v>
      </c>
      <c r="U715" s="16">
        <f>SUMIF('Tool Pneumatics CH4 VOC BTEX'!B:B,A715,'Tool Pneumatics CH4 VOC BTEX'!N:N)*Q715</f>
        <v>0</v>
      </c>
    </row>
    <row r="716" spans="1:21" x14ac:dyDescent="0.25">
      <c r="A716" s="1" t="s">
        <v>3164</v>
      </c>
      <c r="B716" s="1" t="s">
        <v>1488</v>
      </c>
      <c r="C716" s="1" t="s">
        <v>1685</v>
      </c>
      <c r="D716" s="3" t="s">
        <v>2421</v>
      </c>
      <c r="E716" s="3" t="s">
        <v>2421</v>
      </c>
      <c r="F716" s="1" t="s">
        <v>2421</v>
      </c>
      <c r="G716" s="1">
        <v>4</v>
      </c>
      <c r="H716" s="1" t="s">
        <v>27477</v>
      </c>
      <c r="I716" s="1">
        <v>0</v>
      </c>
      <c r="J716" s="1" t="s">
        <v>27474</v>
      </c>
      <c r="K716" s="1">
        <f t="shared" si="44"/>
        <v>4</v>
      </c>
      <c r="L716" s="2">
        <f>SUMIFS('Basin Total Well Counts'!B:B,'Basin Total Well Counts'!A:A,F716)</f>
        <v>1818</v>
      </c>
      <c r="M716" s="4">
        <f t="shared" si="45"/>
        <v>2.2002200220022001E-3</v>
      </c>
      <c r="N716" s="2">
        <f>SUMIF('Basin Emissions'!A:A,F716,'Basin Emissions'!B:B)</f>
        <v>1387.3388780000002</v>
      </c>
      <c r="O716" s="8">
        <f t="shared" si="46"/>
        <v>3.0524507766776683</v>
      </c>
      <c r="P716" s="7">
        <f>SUMIF('Tool Pneumatics CH4 VOC BTEX'!B:B,A716,'Tool Pneumatics CH4 VOC BTEX'!F:F)</f>
        <v>25.404619216918899</v>
      </c>
      <c r="Q716" s="14">
        <f t="shared" si="47"/>
        <v>0.13244506687551411</v>
      </c>
      <c r="R716" s="16">
        <f>SUMIF('Tool Pneumatics CH4 VOC BTEX'!B:B,A716,'Tool Pneumatics CH4 VOC BTEX'!H:H)*Q716</f>
        <v>0</v>
      </c>
      <c r="S716" s="16">
        <f>SUMIF('Tool Pneumatics CH4 VOC BTEX'!B:B,A716,'Tool Pneumatics CH4 VOC BTEX'!J:J)*Q716</f>
        <v>0</v>
      </c>
      <c r="T716" s="16">
        <f>SUMIF('Tool Pneumatics CH4 VOC BTEX'!B:B,A716,'Tool Pneumatics CH4 VOC BTEX'!L:L)*Q716</f>
        <v>0</v>
      </c>
      <c r="U716" s="16">
        <f>SUMIF('Tool Pneumatics CH4 VOC BTEX'!B:B,A716,'Tool Pneumatics CH4 VOC BTEX'!N:N)*Q716</f>
        <v>0</v>
      </c>
    </row>
    <row r="717" spans="1:21" x14ac:dyDescent="0.25">
      <c r="A717" s="1" t="s">
        <v>3165</v>
      </c>
      <c r="B717" s="1" t="s">
        <v>1488</v>
      </c>
      <c r="C717" s="1" t="s">
        <v>3166</v>
      </c>
      <c r="D717" s="3" t="s">
        <v>2280</v>
      </c>
      <c r="E717" s="3" t="s">
        <v>23961</v>
      </c>
      <c r="F717" s="1" t="s">
        <v>3141</v>
      </c>
      <c r="G717" s="1">
        <v>0</v>
      </c>
      <c r="H717" s="1" t="s">
        <v>27474</v>
      </c>
      <c r="I717" s="1">
        <v>0</v>
      </c>
      <c r="J717" s="1" t="s">
        <v>27474</v>
      </c>
      <c r="K717" s="1">
        <f t="shared" si="44"/>
        <v>0</v>
      </c>
      <c r="L717" s="2">
        <f>SUMIFS('Basin Total Well Counts'!B:B,'Basin Total Well Counts'!A:A,F717)</f>
        <v>11</v>
      </c>
      <c r="M717" s="4">
        <f t="shared" si="45"/>
        <v>0</v>
      </c>
      <c r="N717" s="2">
        <f>SUMIF('Basin Emissions'!A:A,F717,'Basin Emissions'!B:B)</f>
        <v>550.58635159999994</v>
      </c>
      <c r="O717" s="8">
        <f t="shared" si="46"/>
        <v>0</v>
      </c>
      <c r="P717" s="7">
        <f>SUMIF('Tool Pneumatics CH4 VOC BTEX'!B:B,A717,'Tool Pneumatics CH4 VOC BTEX'!F:F)</f>
        <v>3.5899999141693102</v>
      </c>
      <c r="Q717" s="14">
        <f t="shared" si="47"/>
        <v>0</v>
      </c>
      <c r="R717" s="16">
        <f>SUMIF('Tool Pneumatics CH4 VOC BTEX'!B:B,A717,'Tool Pneumatics CH4 VOC BTEX'!H:H)*Q717</f>
        <v>0</v>
      </c>
      <c r="S717" s="16">
        <f>SUMIF('Tool Pneumatics CH4 VOC BTEX'!B:B,A717,'Tool Pneumatics CH4 VOC BTEX'!J:J)*Q717</f>
        <v>0</v>
      </c>
      <c r="T717" s="16">
        <f>SUMIF('Tool Pneumatics CH4 VOC BTEX'!B:B,A717,'Tool Pneumatics CH4 VOC BTEX'!L:L)*Q717</f>
        <v>0</v>
      </c>
      <c r="U717" s="16">
        <f>SUMIF('Tool Pneumatics CH4 VOC BTEX'!B:B,A717,'Tool Pneumatics CH4 VOC BTEX'!N:N)*Q717</f>
        <v>0</v>
      </c>
    </row>
    <row r="718" spans="1:21" x14ac:dyDescent="0.25">
      <c r="A718" s="1" t="s">
        <v>3167</v>
      </c>
      <c r="B718" s="1" t="s">
        <v>1488</v>
      </c>
      <c r="C718" s="1" t="s">
        <v>3168</v>
      </c>
      <c r="D718" s="3" t="s">
        <v>2280</v>
      </c>
      <c r="E718" s="3" t="s">
        <v>23961</v>
      </c>
      <c r="F718" s="1" t="s">
        <v>2421</v>
      </c>
      <c r="G718" s="1">
        <v>55</v>
      </c>
      <c r="H718" s="1" t="s">
        <v>27477</v>
      </c>
      <c r="I718" s="1">
        <v>0</v>
      </c>
      <c r="J718" s="1" t="s">
        <v>27474</v>
      </c>
      <c r="K718" s="1">
        <f t="shared" si="44"/>
        <v>55</v>
      </c>
      <c r="L718" s="2">
        <f>SUMIFS('Basin Total Well Counts'!B:B,'Basin Total Well Counts'!A:A,F718)</f>
        <v>1818</v>
      </c>
      <c r="M718" s="4">
        <f t="shared" si="45"/>
        <v>3.0253025302530254E-2</v>
      </c>
      <c r="N718" s="2">
        <f>SUMIF('Basin Emissions'!A:A,F718,'Basin Emissions'!B:B)</f>
        <v>1387.3388780000002</v>
      </c>
      <c r="O718" s="8">
        <f t="shared" si="46"/>
        <v>41.971198179317938</v>
      </c>
      <c r="P718" s="7">
        <f>SUMIF('Tool Pneumatics CH4 VOC BTEX'!B:B,A718,'Tool Pneumatics CH4 VOC BTEX'!F:F)</f>
        <v>25.404619216918899</v>
      </c>
      <c r="Q718" s="14">
        <f t="shared" si="47"/>
        <v>1.8211196695383187</v>
      </c>
      <c r="R718" s="16">
        <f>SUMIF('Tool Pneumatics CH4 VOC BTEX'!B:B,A718,'Tool Pneumatics CH4 VOC BTEX'!H:H)*Q718</f>
        <v>0</v>
      </c>
      <c r="S718" s="16">
        <f>SUMIF('Tool Pneumatics CH4 VOC BTEX'!B:B,A718,'Tool Pneumatics CH4 VOC BTEX'!J:J)*Q718</f>
        <v>0</v>
      </c>
      <c r="T718" s="16">
        <f>SUMIF('Tool Pneumatics CH4 VOC BTEX'!B:B,A718,'Tool Pneumatics CH4 VOC BTEX'!L:L)*Q718</f>
        <v>0</v>
      </c>
      <c r="U718" s="16">
        <f>SUMIF('Tool Pneumatics CH4 VOC BTEX'!B:B,A718,'Tool Pneumatics CH4 VOC BTEX'!N:N)*Q718</f>
        <v>0</v>
      </c>
    </row>
    <row r="719" spans="1:21" x14ac:dyDescent="0.25">
      <c r="A719" s="1" t="s">
        <v>3169</v>
      </c>
      <c r="B719" s="1" t="s">
        <v>1488</v>
      </c>
      <c r="C719" s="1" t="s">
        <v>3170</v>
      </c>
      <c r="D719" s="3" t="s">
        <v>2421</v>
      </c>
      <c r="E719" s="3" t="s">
        <v>2421</v>
      </c>
      <c r="F719" s="1" t="s">
        <v>2421</v>
      </c>
      <c r="G719" s="1">
        <v>0</v>
      </c>
      <c r="H719" s="1" t="s">
        <v>27474</v>
      </c>
      <c r="I719" s="1">
        <v>0</v>
      </c>
      <c r="J719" s="1" t="s">
        <v>27474</v>
      </c>
      <c r="K719" s="1">
        <f t="shared" si="44"/>
        <v>0</v>
      </c>
      <c r="L719" s="2">
        <f>SUMIFS('Basin Total Well Counts'!B:B,'Basin Total Well Counts'!A:A,F719)</f>
        <v>1818</v>
      </c>
      <c r="M719" s="4">
        <f t="shared" si="45"/>
        <v>0</v>
      </c>
      <c r="N719" s="2">
        <f>SUMIF('Basin Emissions'!A:A,F719,'Basin Emissions'!B:B)</f>
        <v>1387.3388780000002</v>
      </c>
      <c r="O719" s="8">
        <f t="shared" si="46"/>
        <v>0</v>
      </c>
      <c r="P719" s="7">
        <f>SUMIF('Tool Pneumatics CH4 VOC BTEX'!B:B,A719,'Tool Pneumatics CH4 VOC BTEX'!F:F)</f>
        <v>25.404619216918899</v>
      </c>
      <c r="Q719" s="14">
        <f t="shared" si="47"/>
        <v>0</v>
      </c>
      <c r="R719" s="16">
        <f>SUMIF('Tool Pneumatics CH4 VOC BTEX'!B:B,A719,'Tool Pneumatics CH4 VOC BTEX'!H:H)*Q719</f>
        <v>0</v>
      </c>
      <c r="S719" s="16">
        <f>SUMIF('Tool Pneumatics CH4 VOC BTEX'!B:B,A719,'Tool Pneumatics CH4 VOC BTEX'!J:J)*Q719</f>
        <v>0</v>
      </c>
      <c r="T719" s="16">
        <f>SUMIF('Tool Pneumatics CH4 VOC BTEX'!B:B,A719,'Tool Pneumatics CH4 VOC BTEX'!L:L)*Q719</f>
        <v>0</v>
      </c>
      <c r="U719" s="16">
        <f>SUMIF('Tool Pneumatics CH4 VOC BTEX'!B:B,A719,'Tool Pneumatics CH4 VOC BTEX'!N:N)*Q719</f>
        <v>0</v>
      </c>
    </row>
    <row r="720" spans="1:21" x14ac:dyDescent="0.25">
      <c r="A720" s="1" t="s">
        <v>3171</v>
      </c>
      <c r="B720" s="1" t="s">
        <v>1488</v>
      </c>
      <c r="C720" s="1" t="s">
        <v>1572</v>
      </c>
      <c r="D720" s="3" t="s">
        <v>2421</v>
      </c>
      <c r="E720" s="3" t="s">
        <v>2421</v>
      </c>
      <c r="F720" s="1" t="s">
        <v>2421</v>
      </c>
      <c r="G720" s="1">
        <v>0</v>
      </c>
      <c r="H720" s="1" t="s">
        <v>27474</v>
      </c>
      <c r="I720" s="1">
        <v>0</v>
      </c>
      <c r="J720" s="1" t="s">
        <v>27474</v>
      </c>
      <c r="K720" s="1">
        <f t="shared" si="44"/>
        <v>0</v>
      </c>
      <c r="L720" s="2">
        <f>SUMIFS('Basin Total Well Counts'!B:B,'Basin Total Well Counts'!A:A,F720)</f>
        <v>1818</v>
      </c>
      <c r="M720" s="4">
        <f t="shared" si="45"/>
        <v>0</v>
      </c>
      <c r="N720" s="2">
        <f>SUMIF('Basin Emissions'!A:A,F720,'Basin Emissions'!B:B)</f>
        <v>1387.3388780000002</v>
      </c>
      <c r="O720" s="8">
        <f t="shared" si="46"/>
        <v>0</v>
      </c>
      <c r="P720" s="7">
        <f>SUMIF('Tool Pneumatics CH4 VOC BTEX'!B:B,A720,'Tool Pneumatics CH4 VOC BTEX'!F:F)</f>
        <v>25.404619216918899</v>
      </c>
      <c r="Q720" s="14">
        <f t="shared" si="47"/>
        <v>0</v>
      </c>
      <c r="R720" s="16">
        <f>SUMIF('Tool Pneumatics CH4 VOC BTEX'!B:B,A720,'Tool Pneumatics CH4 VOC BTEX'!H:H)*Q720</f>
        <v>0</v>
      </c>
      <c r="S720" s="16">
        <f>SUMIF('Tool Pneumatics CH4 VOC BTEX'!B:B,A720,'Tool Pneumatics CH4 VOC BTEX'!J:J)*Q720</f>
        <v>0</v>
      </c>
      <c r="T720" s="16">
        <f>SUMIF('Tool Pneumatics CH4 VOC BTEX'!B:B,A720,'Tool Pneumatics CH4 VOC BTEX'!L:L)*Q720</f>
        <v>0</v>
      </c>
      <c r="U720" s="16">
        <f>SUMIF('Tool Pneumatics CH4 VOC BTEX'!B:B,A720,'Tool Pneumatics CH4 VOC BTEX'!N:N)*Q720</f>
        <v>0</v>
      </c>
    </row>
    <row r="721" spans="1:21" x14ac:dyDescent="0.25">
      <c r="A721" s="1" t="s">
        <v>3172</v>
      </c>
      <c r="B721" s="1" t="s">
        <v>1488</v>
      </c>
      <c r="C721" s="1" t="s">
        <v>1834</v>
      </c>
      <c r="D721" s="3" t="s">
        <v>2280</v>
      </c>
      <c r="E721" s="3" t="s">
        <v>23961</v>
      </c>
      <c r="F721" s="1" t="s">
        <v>2421</v>
      </c>
      <c r="G721" s="1">
        <v>15</v>
      </c>
      <c r="H721" s="1" t="s">
        <v>27477</v>
      </c>
      <c r="I721" s="1">
        <v>0</v>
      </c>
      <c r="J721" s="1" t="s">
        <v>27474</v>
      </c>
      <c r="K721" s="1">
        <f t="shared" si="44"/>
        <v>15</v>
      </c>
      <c r="L721" s="2">
        <f>SUMIFS('Basin Total Well Counts'!B:B,'Basin Total Well Counts'!A:A,F721)</f>
        <v>1818</v>
      </c>
      <c r="M721" s="4">
        <f t="shared" si="45"/>
        <v>8.2508250825082501E-3</v>
      </c>
      <c r="N721" s="2">
        <f>SUMIF('Basin Emissions'!A:A,F721,'Basin Emissions'!B:B)</f>
        <v>1387.3388780000002</v>
      </c>
      <c r="O721" s="8">
        <f t="shared" si="46"/>
        <v>11.446690412541255</v>
      </c>
      <c r="P721" s="7">
        <f>SUMIF('Tool Pneumatics CH4 VOC BTEX'!B:B,A721,'Tool Pneumatics CH4 VOC BTEX'!F:F)</f>
        <v>25.404619216918899</v>
      </c>
      <c r="Q721" s="14">
        <f t="shared" si="47"/>
        <v>0.49666900078317777</v>
      </c>
      <c r="R721" s="16">
        <f>SUMIF('Tool Pneumatics CH4 VOC BTEX'!B:B,A721,'Tool Pneumatics CH4 VOC BTEX'!H:H)*Q721</f>
        <v>0</v>
      </c>
      <c r="S721" s="16">
        <f>SUMIF('Tool Pneumatics CH4 VOC BTEX'!B:B,A721,'Tool Pneumatics CH4 VOC BTEX'!J:J)*Q721</f>
        <v>0</v>
      </c>
      <c r="T721" s="16">
        <f>SUMIF('Tool Pneumatics CH4 VOC BTEX'!B:B,A721,'Tool Pneumatics CH4 VOC BTEX'!L:L)*Q721</f>
        <v>0</v>
      </c>
      <c r="U721" s="16">
        <f>SUMIF('Tool Pneumatics CH4 VOC BTEX'!B:B,A721,'Tool Pneumatics CH4 VOC BTEX'!N:N)*Q721</f>
        <v>0</v>
      </c>
    </row>
    <row r="722" spans="1:21" x14ac:dyDescent="0.25">
      <c r="A722" s="1" t="s">
        <v>3173</v>
      </c>
      <c r="B722" s="1" t="s">
        <v>1488</v>
      </c>
      <c r="C722" s="1" t="s">
        <v>2104</v>
      </c>
      <c r="D722" s="3" t="s">
        <v>2280</v>
      </c>
      <c r="E722" s="3" t="s">
        <v>23961</v>
      </c>
      <c r="F722" s="1" t="s">
        <v>2421</v>
      </c>
      <c r="G722" s="1">
        <v>3</v>
      </c>
      <c r="H722" s="1" t="s">
        <v>27477</v>
      </c>
      <c r="I722" s="1">
        <v>0</v>
      </c>
      <c r="J722" s="1" t="s">
        <v>27474</v>
      </c>
      <c r="K722" s="1">
        <f t="shared" si="44"/>
        <v>3</v>
      </c>
      <c r="L722" s="2">
        <f>SUMIFS('Basin Total Well Counts'!B:B,'Basin Total Well Counts'!A:A,F722)</f>
        <v>1818</v>
      </c>
      <c r="M722" s="4">
        <f t="shared" si="45"/>
        <v>1.6501650165016502E-3</v>
      </c>
      <c r="N722" s="2">
        <f>SUMIF('Basin Emissions'!A:A,F722,'Basin Emissions'!B:B)</f>
        <v>1387.3388780000002</v>
      </c>
      <c r="O722" s="8">
        <f t="shared" si="46"/>
        <v>2.2893380825082512</v>
      </c>
      <c r="P722" s="7">
        <f>SUMIF('Tool Pneumatics CH4 VOC BTEX'!B:B,A722,'Tool Pneumatics CH4 VOC BTEX'!F:F)</f>
        <v>25.404619216918899</v>
      </c>
      <c r="Q722" s="14">
        <f t="shared" si="47"/>
        <v>9.9333800156635566E-2</v>
      </c>
      <c r="R722" s="16">
        <f>SUMIF('Tool Pneumatics CH4 VOC BTEX'!B:B,A722,'Tool Pneumatics CH4 VOC BTEX'!H:H)*Q722</f>
        <v>0</v>
      </c>
      <c r="S722" s="16">
        <f>SUMIF('Tool Pneumatics CH4 VOC BTEX'!B:B,A722,'Tool Pneumatics CH4 VOC BTEX'!J:J)*Q722</f>
        <v>0</v>
      </c>
      <c r="T722" s="16">
        <f>SUMIF('Tool Pneumatics CH4 VOC BTEX'!B:B,A722,'Tool Pneumatics CH4 VOC BTEX'!L:L)*Q722</f>
        <v>0</v>
      </c>
      <c r="U722" s="16">
        <f>SUMIF('Tool Pneumatics CH4 VOC BTEX'!B:B,A722,'Tool Pneumatics CH4 VOC BTEX'!N:N)*Q722</f>
        <v>0</v>
      </c>
    </row>
    <row r="723" spans="1:21" x14ac:dyDescent="0.25">
      <c r="A723" s="1" t="s">
        <v>3174</v>
      </c>
      <c r="B723" s="1" t="s">
        <v>1488</v>
      </c>
      <c r="C723" s="1" t="s">
        <v>1813</v>
      </c>
      <c r="D723" s="3" t="s">
        <v>2280</v>
      </c>
      <c r="E723" s="3" t="s">
        <v>23961</v>
      </c>
      <c r="F723" s="1" t="s">
        <v>2421</v>
      </c>
      <c r="G723" s="1">
        <v>1</v>
      </c>
      <c r="H723" s="1" t="s">
        <v>27477</v>
      </c>
      <c r="I723" s="1">
        <v>6</v>
      </c>
      <c r="J723" s="1" t="s">
        <v>27477</v>
      </c>
      <c r="K723" s="1">
        <f t="shared" si="44"/>
        <v>7</v>
      </c>
      <c r="L723" s="2">
        <f>SUMIFS('Basin Total Well Counts'!B:B,'Basin Total Well Counts'!A:A,F723)</f>
        <v>1818</v>
      </c>
      <c r="M723" s="4">
        <f t="shared" si="45"/>
        <v>3.8503850385038503E-3</v>
      </c>
      <c r="N723" s="2">
        <f>SUMIF('Basin Emissions'!A:A,F723,'Basin Emissions'!B:B)</f>
        <v>1387.3388780000002</v>
      </c>
      <c r="O723" s="8">
        <f t="shared" si="46"/>
        <v>5.3417888591859191</v>
      </c>
      <c r="P723" s="7">
        <f>SUMIF('Tool Pneumatics CH4 VOC BTEX'!B:B,A723,'Tool Pneumatics CH4 VOC BTEX'!F:F)</f>
        <v>25.404619216918899</v>
      </c>
      <c r="Q723" s="14">
        <f t="shared" si="47"/>
        <v>0.23177886703214962</v>
      </c>
      <c r="R723" s="16">
        <f>SUMIF('Tool Pneumatics CH4 VOC BTEX'!B:B,A723,'Tool Pneumatics CH4 VOC BTEX'!H:H)*Q723</f>
        <v>0</v>
      </c>
      <c r="S723" s="16">
        <f>SUMIF('Tool Pneumatics CH4 VOC BTEX'!B:B,A723,'Tool Pneumatics CH4 VOC BTEX'!J:J)*Q723</f>
        <v>0</v>
      </c>
      <c r="T723" s="16">
        <f>SUMIF('Tool Pneumatics CH4 VOC BTEX'!B:B,A723,'Tool Pneumatics CH4 VOC BTEX'!L:L)*Q723</f>
        <v>0</v>
      </c>
      <c r="U723" s="16">
        <f>SUMIF('Tool Pneumatics CH4 VOC BTEX'!B:B,A723,'Tool Pneumatics CH4 VOC BTEX'!N:N)*Q723</f>
        <v>0</v>
      </c>
    </row>
    <row r="724" spans="1:21" x14ac:dyDescent="0.25">
      <c r="A724" s="1" t="s">
        <v>3175</v>
      </c>
      <c r="B724" s="1" t="s">
        <v>1488</v>
      </c>
      <c r="C724" s="1" t="s">
        <v>1673</v>
      </c>
      <c r="D724" s="3" t="s">
        <v>2421</v>
      </c>
      <c r="E724" s="3" t="s">
        <v>2421</v>
      </c>
      <c r="F724" s="1" t="s">
        <v>2421</v>
      </c>
      <c r="G724" s="1">
        <v>1</v>
      </c>
      <c r="H724" s="1" t="s">
        <v>27477</v>
      </c>
      <c r="I724" s="1">
        <v>0</v>
      </c>
      <c r="J724" s="1" t="s">
        <v>27474</v>
      </c>
      <c r="K724" s="1">
        <f t="shared" si="44"/>
        <v>1</v>
      </c>
      <c r="L724" s="2">
        <f>SUMIFS('Basin Total Well Counts'!B:B,'Basin Total Well Counts'!A:A,F724)</f>
        <v>1818</v>
      </c>
      <c r="M724" s="4">
        <f t="shared" si="45"/>
        <v>5.5005500550055003E-4</v>
      </c>
      <c r="N724" s="2">
        <f>SUMIF('Basin Emissions'!A:A,F724,'Basin Emissions'!B:B)</f>
        <v>1387.3388780000002</v>
      </c>
      <c r="O724" s="8">
        <f t="shared" si="46"/>
        <v>0.76311269416941707</v>
      </c>
      <c r="P724" s="7">
        <f>SUMIF('Tool Pneumatics CH4 VOC BTEX'!B:B,A724,'Tool Pneumatics CH4 VOC BTEX'!F:F)</f>
        <v>25.404619216918899</v>
      </c>
      <c r="Q724" s="14">
        <f t="shared" si="47"/>
        <v>3.3111266718878526E-2</v>
      </c>
      <c r="R724" s="16">
        <f>SUMIF('Tool Pneumatics CH4 VOC BTEX'!B:B,A724,'Tool Pneumatics CH4 VOC BTEX'!H:H)*Q724</f>
        <v>0</v>
      </c>
      <c r="S724" s="16">
        <f>SUMIF('Tool Pneumatics CH4 VOC BTEX'!B:B,A724,'Tool Pneumatics CH4 VOC BTEX'!J:J)*Q724</f>
        <v>0</v>
      </c>
      <c r="T724" s="16">
        <f>SUMIF('Tool Pneumatics CH4 VOC BTEX'!B:B,A724,'Tool Pneumatics CH4 VOC BTEX'!L:L)*Q724</f>
        <v>0</v>
      </c>
      <c r="U724" s="16">
        <f>SUMIF('Tool Pneumatics CH4 VOC BTEX'!B:B,A724,'Tool Pneumatics CH4 VOC BTEX'!N:N)*Q724</f>
        <v>0</v>
      </c>
    </row>
    <row r="725" spans="1:21" x14ac:dyDescent="0.25">
      <c r="A725" s="1" t="s">
        <v>3176</v>
      </c>
      <c r="B725" s="1" t="s">
        <v>1488</v>
      </c>
      <c r="C725" s="1" t="s">
        <v>2150</v>
      </c>
      <c r="D725" s="3" t="s">
        <v>2280</v>
      </c>
      <c r="E725" s="3" t="s">
        <v>23961</v>
      </c>
      <c r="F725" s="1" t="s">
        <v>2421</v>
      </c>
      <c r="G725" s="1">
        <v>13</v>
      </c>
      <c r="H725" s="1" t="s">
        <v>27477</v>
      </c>
      <c r="I725" s="1">
        <v>0</v>
      </c>
      <c r="J725" s="1" t="s">
        <v>27474</v>
      </c>
      <c r="K725" s="1">
        <f t="shared" si="44"/>
        <v>13</v>
      </c>
      <c r="L725" s="2">
        <f>SUMIFS('Basin Total Well Counts'!B:B,'Basin Total Well Counts'!A:A,F725)</f>
        <v>1818</v>
      </c>
      <c r="M725" s="4">
        <f t="shared" si="45"/>
        <v>7.1507150715071511E-3</v>
      </c>
      <c r="N725" s="2">
        <f>SUMIF('Basin Emissions'!A:A,F725,'Basin Emissions'!B:B)</f>
        <v>1387.3388780000002</v>
      </c>
      <c r="O725" s="8">
        <f t="shared" si="46"/>
        <v>9.9204650242024233</v>
      </c>
      <c r="P725" s="7">
        <f>SUMIF('Tool Pneumatics CH4 VOC BTEX'!B:B,A725,'Tool Pneumatics CH4 VOC BTEX'!F:F)</f>
        <v>25.404619216918899</v>
      </c>
      <c r="Q725" s="14">
        <f t="shared" si="47"/>
        <v>0.43044646734542086</v>
      </c>
      <c r="R725" s="16">
        <f>SUMIF('Tool Pneumatics CH4 VOC BTEX'!B:B,A725,'Tool Pneumatics CH4 VOC BTEX'!H:H)*Q725</f>
        <v>0</v>
      </c>
      <c r="S725" s="16">
        <f>SUMIF('Tool Pneumatics CH4 VOC BTEX'!B:B,A725,'Tool Pneumatics CH4 VOC BTEX'!J:J)*Q725</f>
        <v>0</v>
      </c>
      <c r="T725" s="16">
        <f>SUMIF('Tool Pneumatics CH4 VOC BTEX'!B:B,A725,'Tool Pneumatics CH4 VOC BTEX'!L:L)*Q725</f>
        <v>0</v>
      </c>
      <c r="U725" s="16">
        <f>SUMIF('Tool Pneumatics CH4 VOC BTEX'!B:B,A725,'Tool Pneumatics CH4 VOC BTEX'!N:N)*Q725</f>
        <v>0</v>
      </c>
    </row>
    <row r="726" spans="1:21" x14ac:dyDescent="0.25">
      <c r="A726" s="1" t="s">
        <v>3177</v>
      </c>
      <c r="B726" s="1" t="s">
        <v>1488</v>
      </c>
      <c r="C726" s="1" t="s">
        <v>1737</v>
      </c>
      <c r="D726" s="3" t="s">
        <v>2280</v>
      </c>
      <c r="E726" s="3" t="s">
        <v>23961</v>
      </c>
      <c r="F726" s="1" t="s">
        <v>2421</v>
      </c>
      <c r="G726" s="1">
        <v>0</v>
      </c>
      <c r="H726" s="1" t="s">
        <v>27474</v>
      </c>
      <c r="I726" s="1">
        <v>0</v>
      </c>
      <c r="J726" s="1" t="s">
        <v>27474</v>
      </c>
      <c r="K726" s="1">
        <f t="shared" si="44"/>
        <v>0</v>
      </c>
      <c r="L726" s="2">
        <f>SUMIFS('Basin Total Well Counts'!B:B,'Basin Total Well Counts'!A:A,F726)</f>
        <v>1818</v>
      </c>
      <c r="M726" s="4">
        <f t="shared" si="45"/>
        <v>0</v>
      </c>
      <c r="N726" s="2">
        <f>SUMIF('Basin Emissions'!A:A,F726,'Basin Emissions'!B:B)</f>
        <v>1387.3388780000002</v>
      </c>
      <c r="O726" s="8">
        <f t="shared" si="46"/>
        <v>0</v>
      </c>
      <c r="P726" s="7">
        <f>SUMIF('Tool Pneumatics CH4 VOC BTEX'!B:B,A726,'Tool Pneumatics CH4 VOC BTEX'!F:F)</f>
        <v>25.404619216918899</v>
      </c>
      <c r="Q726" s="14">
        <f t="shared" si="47"/>
        <v>0</v>
      </c>
      <c r="R726" s="16">
        <f>SUMIF('Tool Pneumatics CH4 VOC BTEX'!B:B,A726,'Tool Pneumatics CH4 VOC BTEX'!H:H)*Q726</f>
        <v>0</v>
      </c>
      <c r="S726" s="16">
        <f>SUMIF('Tool Pneumatics CH4 VOC BTEX'!B:B,A726,'Tool Pneumatics CH4 VOC BTEX'!J:J)*Q726</f>
        <v>0</v>
      </c>
      <c r="T726" s="16">
        <f>SUMIF('Tool Pneumatics CH4 VOC BTEX'!B:B,A726,'Tool Pneumatics CH4 VOC BTEX'!L:L)*Q726</f>
        <v>0</v>
      </c>
      <c r="U726" s="16">
        <f>SUMIF('Tool Pneumatics CH4 VOC BTEX'!B:B,A726,'Tool Pneumatics CH4 VOC BTEX'!N:N)*Q726</f>
        <v>0</v>
      </c>
    </row>
    <row r="727" spans="1:21" x14ac:dyDescent="0.25">
      <c r="A727" s="1" t="s">
        <v>3178</v>
      </c>
      <c r="B727" s="1" t="s">
        <v>1488</v>
      </c>
      <c r="C727" s="1" t="s">
        <v>1615</v>
      </c>
      <c r="D727" s="3" t="s">
        <v>2280</v>
      </c>
      <c r="E727" s="3" t="s">
        <v>23961</v>
      </c>
      <c r="F727" s="1" t="s">
        <v>3141</v>
      </c>
      <c r="G727" s="1">
        <v>1</v>
      </c>
      <c r="H727" s="1" t="s">
        <v>27477</v>
      </c>
      <c r="I727" s="1">
        <v>0</v>
      </c>
      <c r="J727" s="1" t="s">
        <v>27474</v>
      </c>
      <c r="K727" s="1">
        <f t="shared" si="44"/>
        <v>1</v>
      </c>
      <c r="L727" s="2">
        <f>SUMIFS('Basin Total Well Counts'!B:B,'Basin Total Well Counts'!A:A,F727)</f>
        <v>11</v>
      </c>
      <c r="M727" s="4">
        <f t="shared" si="45"/>
        <v>9.0909090909090912E-2</v>
      </c>
      <c r="N727" s="2">
        <f>SUMIF('Basin Emissions'!A:A,F727,'Basin Emissions'!B:B)</f>
        <v>550.58635159999994</v>
      </c>
      <c r="O727" s="8">
        <f t="shared" si="46"/>
        <v>50.053304690909087</v>
      </c>
      <c r="P727" s="7">
        <f>SUMIF('Tool Pneumatics CH4 VOC BTEX'!B:B,A727,'Tool Pneumatics CH4 VOC BTEX'!F:F)</f>
        <v>3.5899999141693102</v>
      </c>
      <c r="Q727" s="14">
        <f t="shared" si="47"/>
        <v>15.368735119748809</v>
      </c>
      <c r="R727" s="16">
        <f>SUMIF('Tool Pneumatics CH4 VOC BTEX'!B:B,A727,'Tool Pneumatics CH4 VOC BTEX'!H:H)*Q727</f>
        <v>6.9774059147508879E-2</v>
      </c>
      <c r="S727" s="16">
        <f>SUMIF('Tool Pneumatics CH4 VOC BTEX'!B:B,A727,'Tool Pneumatics CH4 VOC BTEX'!J:J)*Q727</f>
        <v>3.9497650328671873E-3</v>
      </c>
      <c r="T727" s="16">
        <f>SUMIF('Tool Pneumatics CH4 VOC BTEX'!B:B,A727,'Tool Pneumatics CH4 VOC BTEX'!L:L)*Q727</f>
        <v>6.221264114522751E-2</v>
      </c>
      <c r="U727" s="16">
        <f>SUMIF('Tool Pneumatics CH4 VOC BTEX'!B:B,A727,'Tool Pneumatics CH4 VOC BTEX'!N:N)*Q727</f>
        <v>1.7658676927749372E-2</v>
      </c>
    </row>
    <row r="728" spans="1:21" x14ac:dyDescent="0.25">
      <c r="A728" s="1" t="s">
        <v>3179</v>
      </c>
      <c r="B728" s="1" t="s">
        <v>1488</v>
      </c>
      <c r="C728" s="1" t="s">
        <v>2007</v>
      </c>
      <c r="D728" s="3" t="s">
        <v>2280</v>
      </c>
      <c r="E728" s="3" t="s">
        <v>23961</v>
      </c>
      <c r="F728" s="1" t="s">
        <v>2421</v>
      </c>
      <c r="G728" s="1">
        <v>1</v>
      </c>
      <c r="H728" s="1" t="s">
        <v>27477</v>
      </c>
      <c r="I728" s="1">
        <v>2</v>
      </c>
      <c r="J728" s="1" t="s">
        <v>27477</v>
      </c>
      <c r="K728" s="1">
        <f t="shared" si="44"/>
        <v>3</v>
      </c>
      <c r="L728" s="2">
        <f>SUMIFS('Basin Total Well Counts'!B:B,'Basin Total Well Counts'!A:A,F728)</f>
        <v>1818</v>
      </c>
      <c r="M728" s="4">
        <f t="shared" si="45"/>
        <v>1.6501650165016502E-3</v>
      </c>
      <c r="N728" s="2">
        <f>SUMIF('Basin Emissions'!A:A,F728,'Basin Emissions'!B:B)</f>
        <v>1387.3388780000002</v>
      </c>
      <c r="O728" s="8">
        <f t="shared" si="46"/>
        <v>2.2893380825082512</v>
      </c>
      <c r="P728" s="7">
        <f>SUMIF('Tool Pneumatics CH4 VOC BTEX'!B:B,A728,'Tool Pneumatics CH4 VOC BTEX'!F:F)</f>
        <v>25.404619216918899</v>
      </c>
      <c r="Q728" s="14">
        <f t="shared" si="47"/>
        <v>9.9333800156635566E-2</v>
      </c>
      <c r="R728" s="16">
        <f>SUMIF('Tool Pneumatics CH4 VOC BTEX'!B:B,A728,'Tool Pneumatics CH4 VOC BTEX'!H:H)*Q728</f>
        <v>0</v>
      </c>
      <c r="S728" s="16">
        <f>SUMIF('Tool Pneumatics CH4 VOC BTEX'!B:B,A728,'Tool Pneumatics CH4 VOC BTEX'!J:J)*Q728</f>
        <v>0</v>
      </c>
      <c r="T728" s="16">
        <f>SUMIF('Tool Pneumatics CH4 VOC BTEX'!B:B,A728,'Tool Pneumatics CH4 VOC BTEX'!L:L)*Q728</f>
        <v>0</v>
      </c>
      <c r="U728" s="16">
        <f>SUMIF('Tool Pneumatics CH4 VOC BTEX'!B:B,A728,'Tool Pneumatics CH4 VOC BTEX'!N:N)*Q728</f>
        <v>0</v>
      </c>
    </row>
    <row r="729" spans="1:21" x14ac:dyDescent="0.25">
      <c r="A729" s="1" t="s">
        <v>3180</v>
      </c>
      <c r="B729" s="1" t="s">
        <v>1488</v>
      </c>
      <c r="C729" s="1" t="s">
        <v>2067</v>
      </c>
      <c r="D729" s="3" t="s">
        <v>2421</v>
      </c>
      <c r="E729" s="3" t="s">
        <v>2421</v>
      </c>
      <c r="F729" s="1" t="s">
        <v>2421</v>
      </c>
      <c r="G729" s="1">
        <v>0</v>
      </c>
      <c r="H729" s="1" t="s">
        <v>27474</v>
      </c>
      <c r="I729" s="1">
        <v>0</v>
      </c>
      <c r="J729" s="1" t="s">
        <v>27474</v>
      </c>
      <c r="K729" s="1">
        <f t="shared" si="44"/>
        <v>0</v>
      </c>
      <c r="L729" s="2">
        <f>SUMIFS('Basin Total Well Counts'!B:B,'Basin Total Well Counts'!A:A,F729)</f>
        <v>1818</v>
      </c>
      <c r="M729" s="4">
        <f t="shared" si="45"/>
        <v>0</v>
      </c>
      <c r="N729" s="2">
        <f>SUMIF('Basin Emissions'!A:A,F729,'Basin Emissions'!B:B)</f>
        <v>1387.3388780000002</v>
      </c>
      <c r="O729" s="8">
        <f t="shared" si="46"/>
        <v>0</v>
      </c>
      <c r="P729" s="7">
        <f>SUMIF('Tool Pneumatics CH4 VOC BTEX'!B:B,A729,'Tool Pneumatics CH4 VOC BTEX'!F:F)</f>
        <v>25.404619216918899</v>
      </c>
      <c r="Q729" s="14">
        <f t="shared" si="47"/>
        <v>0</v>
      </c>
      <c r="R729" s="16">
        <f>SUMIF('Tool Pneumatics CH4 VOC BTEX'!B:B,A729,'Tool Pneumatics CH4 VOC BTEX'!H:H)*Q729</f>
        <v>0</v>
      </c>
      <c r="S729" s="16">
        <f>SUMIF('Tool Pneumatics CH4 VOC BTEX'!B:B,A729,'Tool Pneumatics CH4 VOC BTEX'!J:J)*Q729</f>
        <v>0</v>
      </c>
      <c r="T729" s="16">
        <f>SUMIF('Tool Pneumatics CH4 VOC BTEX'!B:B,A729,'Tool Pneumatics CH4 VOC BTEX'!L:L)*Q729</f>
        <v>0</v>
      </c>
      <c r="U729" s="16">
        <f>SUMIF('Tool Pneumatics CH4 VOC BTEX'!B:B,A729,'Tool Pneumatics CH4 VOC BTEX'!N:N)*Q729</f>
        <v>0</v>
      </c>
    </row>
    <row r="730" spans="1:21" x14ac:dyDescent="0.25">
      <c r="A730" s="1" t="s">
        <v>3181</v>
      </c>
      <c r="B730" s="1" t="s">
        <v>1488</v>
      </c>
      <c r="C730" s="1" t="s">
        <v>1975</v>
      </c>
      <c r="D730" s="3" t="s">
        <v>2421</v>
      </c>
      <c r="E730" s="3" t="s">
        <v>2421</v>
      </c>
      <c r="F730" s="1" t="s">
        <v>2421</v>
      </c>
      <c r="G730" s="1">
        <v>0</v>
      </c>
      <c r="H730" s="1" t="s">
        <v>27474</v>
      </c>
      <c r="I730" s="1">
        <v>0</v>
      </c>
      <c r="J730" s="1" t="s">
        <v>27474</v>
      </c>
      <c r="K730" s="1">
        <f t="shared" si="44"/>
        <v>0</v>
      </c>
      <c r="L730" s="2">
        <f>SUMIFS('Basin Total Well Counts'!B:B,'Basin Total Well Counts'!A:A,F730)</f>
        <v>1818</v>
      </c>
      <c r="M730" s="4">
        <f t="shared" si="45"/>
        <v>0</v>
      </c>
      <c r="N730" s="2">
        <f>SUMIF('Basin Emissions'!A:A,F730,'Basin Emissions'!B:B)</f>
        <v>1387.3388780000002</v>
      </c>
      <c r="O730" s="8">
        <f t="shared" si="46"/>
        <v>0</v>
      </c>
      <c r="P730" s="7">
        <f>SUMIF('Tool Pneumatics CH4 VOC BTEX'!B:B,A730,'Tool Pneumatics CH4 VOC BTEX'!F:F)</f>
        <v>25.404619216918899</v>
      </c>
      <c r="Q730" s="14">
        <f t="shared" si="47"/>
        <v>0</v>
      </c>
      <c r="R730" s="16">
        <f>SUMIF('Tool Pneumatics CH4 VOC BTEX'!B:B,A730,'Tool Pneumatics CH4 VOC BTEX'!H:H)*Q730</f>
        <v>0</v>
      </c>
      <c r="S730" s="16">
        <f>SUMIF('Tool Pneumatics CH4 VOC BTEX'!B:B,A730,'Tool Pneumatics CH4 VOC BTEX'!J:J)*Q730</f>
        <v>0</v>
      </c>
      <c r="T730" s="16">
        <f>SUMIF('Tool Pneumatics CH4 VOC BTEX'!B:B,A730,'Tool Pneumatics CH4 VOC BTEX'!L:L)*Q730</f>
        <v>0</v>
      </c>
      <c r="U730" s="16">
        <f>SUMIF('Tool Pneumatics CH4 VOC BTEX'!B:B,A730,'Tool Pneumatics CH4 VOC BTEX'!N:N)*Q730</f>
        <v>0</v>
      </c>
    </row>
    <row r="731" spans="1:21" x14ac:dyDescent="0.25">
      <c r="A731" s="1" t="s">
        <v>3182</v>
      </c>
      <c r="B731" s="1" t="s">
        <v>1488</v>
      </c>
      <c r="C731" s="1" t="s">
        <v>1570</v>
      </c>
      <c r="D731" s="3" t="s">
        <v>3157</v>
      </c>
      <c r="E731" s="3" t="s">
        <v>23961</v>
      </c>
      <c r="F731" s="1" t="s">
        <v>2421</v>
      </c>
      <c r="G731" s="1">
        <v>0</v>
      </c>
      <c r="H731" s="1" t="s">
        <v>27474</v>
      </c>
      <c r="I731" s="1">
        <v>0</v>
      </c>
      <c r="J731" s="1" t="s">
        <v>27474</v>
      </c>
      <c r="K731" s="1">
        <f t="shared" si="44"/>
        <v>0</v>
      </c>
      <c r="L731" s="2">
        <f>SUMIFS('Basin Total Well Counts'!B:B,'Basin Total Well Counts'!A:A,F731)</f>
        <v>1818</v>
      </c>
      <c r="M731" s="4">
        <f t="shared" si="45"/>
        <v>0</v>
      </c>
      <c r="N731" s="2">
        <f>SUMIF('Basin Emissions'!A:A,F731,'Basin Emissions'!B:B)</f>
        <v>1387.3388780000002</v>
      </c>
      <c r="O731" s="8">
        <f t="shared" si="46"/>
        <v>0</v>
      </c>
      <c r="P731" s="7">
        <f>SUMIF('Tool Pneumatics CH4 VOC BTEX'!B:B,A731,'Tool Pneumatics CH4 VOC BTEX'!F:F)</f>
        <v>25.404619216918899</v>
      </c>
      <c r="Q731" s="14">
        <f t="shared" si="47"/>
        <v>0</v>
      </c>
      <c r="R731" s="16">
        <f>SUMIF('Tool Pneumatics CH4 VOC BTEX'!B:B,A731,'Tool Pneumatics CH4 VOC BTEX'!H:H)*Q731</f>
        <v>0</v>
      </c>
      <c r="S731" s="16">
        <f>SUMIF('Tool Pneumatics CH4 VOC BTEX'!B:B,A731,'Tool Pneumatics CH4 VOC BTEX'!J:J)*Q731</f>
        <v>0</v>
      </c>
      <c r="T731" s="16">
        <f>SUMIF('Tool Pneumatics CH4 VOC BTEX'!B:B,A731,'Tool Pneumatics CH4 VOC BTEX'!L:L)*Q731</f>
        <v>0</v>
      </c>
      <c r="U731" s="16">
        <f>SUMIF('Tool Pneumatics CH4 VOC BTEX'!B:B,A731,'Tool Pneumatics CH4 VOC BTEX'!N:N)*Q731</f>
        <v>0</v>
      </c>
    </row>
    <row r="732" spans="1:21" x14ac:dyDescent="0.25">
      <c r="A732" s="1" t="s">
        <v>3183</v>
      </c>
      <c r="B732" s="1" t="s">
        <v>1488</v>
      </c>
      <c r="C732" s="1" t="s">
        <v>1733</v>
      </c>
      <c r="D732" s="3" t="s">
        <v>3157</v>
      </c>
      <c r="E732" s="3" t="s">
        <v>23961</v>
      </c>
      <c r="F732" s="1" t="s">
        <v>2421</v>
      </c>
      <c r="G732" s="1">
        <v>0</v>
      </c>
      <c r="H732" s="1" t="s">
        <v>27474</v>
      </c>
      <c r="I732" s="1">
        <v>0</v>
      </c>
      <c r="J732" s="1" t="s">
        <v>27474</v>
      </c>
      <c r="K732" s="1">
        <f t="shared" si="44"/>
        <v>0</v>
      </c>
      <c r="L732" s="2">
        <f>SUMIFS('Basin Total Well Counts'!B:B,'Basin Total Well Counts'!A:A,F732)</f>
        <v>1818</v>
      </c>
      <c r="M732" s="4">
        <f t="shared" si="45"/>
        <v>0</v>
      </c>
      <c r="N732" s="2">
        <f>SUMIF('Basin Emissions'!A:A,F732,'Basin Emissions'!B:B)</f>
        <v>1387.3388780000002</v>
      </c>
      <c r="O732" s="8">
        <f t="shared" si="46"/>
        <v>0</v>
      </c>
      <c r="P732" s="7">
        <f>SUMIF('Tool Pneumatics CH4 VOC BTEX'!B:B,A732,'Tool Pneumatics CH4 VOC BTEX'!F:F)</f>
        <v>25.404619216918899</v>
      </c>
      <c r="Q732" s="14">
        <f t="shared" si="47"/>
        <v>0</v>
      </c>
      <c r="R732" s="16">
        <f>SUMIF('Tool Pneumatics CH4 VOC BTEX'!B:B,A732,'Tool Pneumatics CH4 VOC BTEX'!H:H)*Q732</f>
        <v>0</v>
      </c>
      <c r="S732" s="16">
        <f>SUMIF('Tool Pneumatics CH4 VOC BTEX'!B:B,A732,'Tool Pneumatics CH4 VOC BTEX'!J:J)*Q732</f>
        <v>0</v>
      </c>
      <c r="T732" s="16">
        <f>SUMIF('Tool Pneumatics CH4 VOC BTEX'!B:B,A732,'Tool Pneumatics CH4 VOC BTEX'!L:L)*Q732</f>
        <v>0</v>
      </c>
      <c r="U732" s="16">
        <f>SUMIF('Tool Pneumatics CH4 VOC BTEX'!B:B,A732,'Tool Pneumatics CH4 VOC BTEX'!N:N)*Q732</f>
        <v>0</v>
      </c>
    </row>
    <row r="733" spans="1:21" x14ac:dyDescent="0.25">
      <c r="A733" s="1" t="s">
        <v>3184</v>
      </c>
      <c r="B733" s="1" t="s">
        <v>1488</v>
      </c>
      <c r="C733" s="1" t="s">
        <v>3185</v>
      </c>
      <c r="D733" s="3" t="s">
        <v>2280</v>
      </c>
      <c r="E733" s="3" t="s">
        <v>23961</v>
      </c>
      <c r="F733" s="1" t="s">
        <v>2421</v>
      </c>
      <c r="G733" s="1">
        <v>0</v>
      </c>
      <c r="H733" s="1" t="s">
        <v>27474</v>
      </c>
      <c r="I733" s="1">
        <v>0</v>
      </c>
      <c r="J733" s="1" t="s">
        <v>27474</v>
      </c>
      <c r="K733" s="1">
        <f t="shared" si="44"/>
        <v>0</v>
      </c>
      <c r="L733" s="2">
        <f>SUMIFS('Basin Total Well Counts'!B:B,'Basin Total Well Counts'!A:A,F733)</f>
        <v>1818</v>
      </c>
      <c r="M733" s="4">
        <f t="shared" si="45"/>
        <v>0</v>
      </c>
      <c r="N733" s="2">
        <f>SUMIF('Basin Emissions'!A:A,F733,'Basin Emissions'!B:B)</f>
        <v>1387.3388780000002</v>
      </c>
      <c r="O733" s="8">
        <f t="shared" si="46"/>
        <v>0</v>
      </c>
      <c r="P733" s="7">
        <f>SUMIF('Tool Pneumatics CH4 VOC BTEX'!B:B,A733,'Tool Pneumatics CH4 VOC BTEX'!F:F)</f>
        <v>25.404619216918899</v>
      </c>
      <c r="Q733" s="14">
        <f t="shared" si="47"/>
        <v>0</v>
      </c>
      <c r="R733" s="16">
        <f>SUMIF('Tool Pneumatics CH4 VOC BTEX'!B:B,A733,'Tool Pneumatics CH4 VOC BTEX'!H:H)*Q733</f>
        <v>0</v>
      </c>
      <c r="S733" s="16">
        <f>SUMIF('Tool Pneumatics CH4 VOC BTEX'!B:B,A733,'Tool Pneumatics CH4 VOC BTEX'!J:J)*Q733</f>
        <v>0</v>
      </c>
      <c r="T733" s="16">
        <f>SUMIF('Tool Pneumatics CH4 VOC BTEX'!B:B,A733,'Tool Pneumatics CH4 VOC BTEX'!L:L)*Q733</f>
        <v>0</v>
      </c>
      <c r="U733" s="16">
        <f>SUMIF('Tool Pneumatics CH4 VOC BTEX'!B:B,A733,'Tool Pneumatics CH4 VOC BTEX'!N:N)*Q733</f>
        <v>0</v>
      </c>
    </row>
    <row r="734" spans="1:21" x14ac:dyDescent="0.25">
      <c r="A734" s="1" t="s">
        <v>3186</v>
      </c>
      <c r="B734" s="1" t="s">
        <v>1488</v>
      </c>
      <c r="C734" s="1" t="s">
        <v>1584</v>
      </c>
      <c r="D734" s="3" t="s">
        <v>3157</v>
      </c>
      <c r="E734" s="3" t="s">
        <v>23961</v>
      </c>
      <c r="F734" s="1" t="s">
        <v>2421</v>
      </c>
      <c r="G734" s="1">
        <v>3</v>
      </c>
      <c r="H734" s="1" t="s">
        <v>27477</v>
      </c>
      <c r="I734" s="1">
        <v>0</v>
      </c>
      <c r="J734" s="1" t="s">
        <v>27474</v>
      </c>
      <c r="K734" s="1">
        <f t="shared" si="44"/>
        <v>3</v>
      </c>
      <c r="L734" s="2">
        <f>SUMIFS('Basin Total Well Counts'!B:B,'Basin Total Well Counts'!A:A,F734)</f>
        <v>1818</v>
      </c>
      <c r="M734" s="4">
        <f t="shared" si="45"/>
        <v>1.6501650165016502E-3</v>
      </c>
      <c r="N734" s="2">
        <f>SUMIF('Basin Emissions'!A:A,F734,'Basin Emissions'!B:B)</f>
        <v>1387.3388780000002</v>
      </c>
      <c r="O734" s="8">
        <f t="shared" si="46"/>
        <v>2.2893380825082512</v>
      </c>
      <c r="P734" s="7">
        <f>SUMIF('Tool Pneumatics CH4 VOC BTEX'!B:B,A734,'Tool Pneumatics CH4 VOC BTEX'!F:F)</f>
        <v>25.404619216918899</v>
      </c>
      <c r="Q734" s="14">
        <f t="shared" si="47"/>
        <v>9.9333800156635566E-2</v>
      </c>
      <c r="R734" s="16">
        <f>SUMIF('Tool Pneumatics CH4 VOC BTEX'!B:B,A734,'Tool Pneumatics CH4 VOC BTEX'!H:H)*Q734</f>
        <v>0</v>
      </c>
      <c r="S734" s="16">
        <f>SUMIF('Tool Pneumatics CH4 VOC BTEX'!B:B,A734,'Tool Pneumatics CH4 VOC BTEX'!J:J)*Q734</f>
        <v>0</v>
      </c>
      <c r="T734" s="16">
        <f>SUMIF('Tool Pneumatics CH4 VOC BTEX'!B:B,A734,'Tool Pneumatics CH4 VOC BTEX'!L:L)*Q734</f>
        <v>0</v>
      </c>
      <c r="U734" s="16">
        <f>SUMIF('Tool Pneumatics CH4 VOC BTEX'!B:B,A734,'Tool Pneumatics CH4 VOC BTEX'!N:N)*Q734</f>
        <v>0</v>
      </c>
    </row>
    <row r="735" spans="1:21" x14ac:dyDescent="0.25">
      <c r="A735" s="1" t="s">
        <v>3187</v>
      </c>
      <c r="B735" s="1" t="s">
        <v>1488</v>
      </c>
      <c r="C735" s="1" t="s">
        <v>1526</v>
      </c>
      <c r="D735" s="3" t="s">
        <v>2421</v>
      </c>
      <c r="E735" s="3" t="s">
        <v>2421</v>
      </c>
      <c r="F735" s="1" t="s">
        <v>2421</v>
      </c>
      <c r="G735" s="1">
        <v>0</v>
      </c>
      <c r="H735" s="1" t="s">
        <v>27474</v>
      </c>
      <c r="I735" s="1">
        <v>0</v>
      </c>
      <c r="J735" s="1" t="s">
        <v>27474</v>
      </c>
      <c r="K735" s="1">
        <f t="shared" si="44"/>
        <v>0</v>
      </c>
      <c r="L735" s="2">
        <f>SUMIFS('Basin Total Well Counts'!B:B,'Basin Total Well Counts'!A:A,F735)</f>
        <v>1818</v>
      </c>
      <c r="M735" s="4">
        <f t="shared" si="45"/>
        <v>0</v>
      </c>
      <c r="N735" s="2">
        <f>SUMIF('Basin Emissions'!A:A,F735,'Basin Emissions'!B:B)</f>
        <v>1387.3388780000002</v>
      </c>
      <c r="O735" s="8">
        <f t="shared" si="46"/>
        <v>0</v>
      </c>
      <c r="P735" s="7">
        <f>SUMIF('Tool Pneumatics CH4 VOC BTEX'!B:B,A735,'Tool Pneumatics CH4 VOC BTEX'!F:F)</f>
        <v>25.404619216918899</v>
      </c>
      <c r="Q735" s="14">
        <f t="shared" si="47"/>
        <v>0</v>
      </c>
      <c r="R735" s="16">
        <f>SUMIF('Tool Pneumatics CH4 VOC BTEX'!B:B,A735,'Tool Pneumatics CH4 VOC BTEX'!H:H)*Q735</f>
        <v>0</v>
      </c>
      <c r="S735" s="16">
        <f>SUMIF('Tool Pneumatics CH4 VOC BTEX'!B:B,A735,'Tool Pneumatics CH4 VOC BTEX'!J:J)*Q735</f>
        <v>0</v>
      </c>
      <c r="T735" s="16">
        <f>SUMIF('Tool Pneumatics CH4 VOC BTEX'!B:B,A735,'Tool Pneumatics CH4 VOC BTEX'!L:L)*Q735</f>
        <v>0</v>
      </c>
      <c r="U735" s="16">
        <f>SUMIF('Tool Pneumatics CH4 VOC BTEX'!B:B,A735,'Tool Pneumatics CH4 VOC BTEX'!N:N)*Q735</f>
        <v>0</v>
      </c>
    </row>
    <row r="736" spans="1:21" x14ac:dyDescent="0.25">
      <c r="A736" s="1" t="s">
        <v>3188</v>
      </c>
      <c r="B736" s="1" t="s">
        <v>1488</v>
      </c>
      <c r="C736" s="1" t="s">
        <v>1502</v>
      </c>
      <c r="D736" s="3" t="s">
        <v>2280</v>
      </c>
      <c r="E736" s="3" t="s">
        <v>23961</v>
      </c>
      <c r="F736" s="1" t="s">
        <v>2421</v>
      </c>
      <c r="G736" s="1">
        <v>0</v>
      </c>
      <c r="H736" s="1" t="s">
        <v>27474</v>
      </c>
      <c r="I736" s="1">
        <v>0</v>
      </c>
      <c r="J736" s="1" t="s">
        <v>27474</v>
      </c>
      <c r="K736" s="1">
        <f t="shared" si="44"/>
        <v>0</v>
      </c>
      <c r="L736" s="2">
        <f>SUMIFS('Basin Total Well Counts'!B:B,'Basin Total Well Counts'!A:A,F736)</f>
        <v>1818</v>
      </c>
      <c r="M736" s="4">
        <f t="shared" si="45"/>
        <v>0</v>
      </c>
      <c r="N736" s="2">
        <f>SUMIF('Basin Emissions'!A:A,F736,'Basin Emissions'!B:B)</f>
        <v>1387.3388780000002</v>
      </c>
      <c r="O736" s="8">
        <f t="shared" si="46"/>
        <v>0</v>
      </c>
      <c r="P736" s="7">
        <f>SUMIF('Tool Pneumatics CH4 VOC BTEX'!B:B,A736,'Tool Pneumatics CH4 VOC BTEX'!F:F)</f>
        <v>25.404619216918899</v>
      </c>
      <c r="Q736" s="14">
        <f t="shared" si="47"/>
        <v>0</v>
      </c>
      <c r="R736" s="16">
        <f>SUMIF('Tool Pneumatics CH4 VOC BTEX'!B:B,A736,'Tool Pneumatics CH4 VOC BTEX'!H:H)*Q736</f>
        <v>0</v>
      </c>
      <c r="S736" s="16">
        <f>SUMIF('Tool Pneumatics CH4 VOC BTEX'!B:B,A736,'Tool Pneumatics CH4 VOC BTEX'!J:J)*Q736</f>
        <v>0</v>
      </c>
      <c r="T736" s="16">
        <f>SUMIF('Tool Pneumatics CH4 VOC BTEX'!B:B,A736,'Tool Pneumatics CH4 VOC BTEX'!L:L)*Q736</f>
        <v>0</v>
      </c>
      <c r="U736" s="16">
        <f>SUMIF('Tool Pneumatics CH4 VOC BTEX'!B:B,A736,'Tool Pneumatics CH4 VOC BTEX'!N:N)*Q736</f>
        <v>0</v>
      </c>
    </row>
    <row r="737" spans="1:21" x14ac:dyDescent="0.25">
      <c r="A737" s="1" t="s">
        <v>3189</v>
      </c>
      <c r="B737" s="1" t="s">
        <v>1488</v>
      </c>
      <c r="C737" s="1" t="s">
        <v>3190</v>
      </c>
      <c r="D737" s="3" t="s">
        <v>2280</v>
      </c>
      <c r="E737" s="3" t="s">
        <v>23961</v>
      </c>
      <c r="F737" s="1" t="s">
        <v>2421</v>
      </c>
      <c r="G737" s="1">
        <v>0</v>
      </c>
      <c r="H737" s="1" t="s">
        <v>27474</v>
      </c>
      <c r="I737" s="1">
        <v>0</v>
      </c>
      <c r="J737" s="1" t="s">
        <v>27474</v>
      </c>
      <c r="K737" s="1">
        <f t="shared" si="44"/>
        <v>0</v>
      </c>
      <c r="L737" s="2">
        <f>SUMIFS('Basin Total Well Counts'!B:B,'Basin Total Well Counts'!A:A,F737)</f>
        <v>1818</v>
      </c>
      <c r="M737" s="4">
        <f t="shared" si="45"/>
        <v>0</v>
      </c>
      <c r="N737" s="2">
        <f>SUMIF('Basin Emissions'!A:A,F737,'Basin Emissions'!B:B)</f>
        <v>1387.3388780000002</v>
      </c>
      <c r="O737" s="8">
        <f t="shared" si="46"/>
        <v>0</v>
      </c>
      <c r="P737" s="7">
        <f>SUMIF('Tool Pneumatics CH4 VOC BTEX'!B:B,A737,'Tool Pneumatics CH4 VOC BTEX'!F:F)</f>
        <v>25.404619216918899</v>
      </c>
      <c r="Q737" s="14">
        <f t="shared" si="47"/>
        <v>0</v>
      </c>
      <c r="R737" s="16">
        <f>SUMIF('Tool Pneumatics CH4 VOC BTEX'!B:B,A737,'Tool Pneumatics CH4 VOC BTEX'!H:H)*Q737</f>
        <v>0</v>
      </c>
      <c r="S737" s="16">
        <f>SUMIF('Tool Pneumatics CH4 VOC BTEX'!B:B,A737,'Tool Pneumatics CH4 VOC BTEX'!J:J)*Q737</f>
        <v>0</v>
      </c>
      <c r="T737" s="16">
        <f>SUMIF('Tool Pneumatics CH4 VOC BTEX'!B:B,A737,'Tool Pneumatics CH4 VOC BTEX'!L:L)*Q737</f>
        <v>0</v>
      </c>
      <c r="U737" s="16">
        <f>SUMIF('Tool Pneumatics CH4 VOC BTEX'!B:B,A737,'Tool Pneumatics CH4 VOC BTEX'!N:N)*Q737</f>
        <v>0</v>
      </c>
    </row>
    <row r="738" spans="1:21" x14ac:dyDescent="0.25">
      <c r="A738" s="1" t="s">
        <v>3191</v>
      </c>
      <c r="B738" s="1" t="s">
        <v>1488</v>
      </c>
      <c r="C738" s="1" t="s">
        <v>3192</v>
      </c>
      <c r="D738" s="3" t="s">
        <v>3157</v>
      </c>
      <c r="E738" s="3" t="s">
        <v>23961</v>
      </c>
      <c r="F738" s="1" t="s">
        <v>3141</v>
      </c>
      <c r="G738" s="1">
        <v>0</v>
      </c>
      <c r="H738" s="1" t="s">
        <v>27474</v>
      </c>
      <c r="I738" s="1">
        <v>0</v>
      </c>
      <c r="J738" s="1" t="s">
        <v>27474</v>
      </c>
      <c r="K738" s="1">
        <f t="shared" si="44"/>
        <v>0</v>
      </c>
      <c r="L738" s="2">
        <f>SUMIFS('Basin Total Well Counts'!B:B,'Basin Total Well Counts'!A:A,F738)</f>
        <v>11</v>
      </c>
      <c r="M738" s="4">
        <f t="shared" si="45"/>
        <v>0</v>
      </c>
      <c r="N738" s="2">
        <f>SUMIF('Basin Emissions'!A:A,F738,'Basin Emissions'!B:B)</f>
        <v>550.58635159999994</v>
      </c>
      <c r="O738" s="8">
        <f t="shared" si="46"/>
        <v>0</v>
      </c>
      <c r="P738" s="7">
        <f>SUMIF('Tool Pneumatics CH4 VOC BTEX'!B:B,A738,'Tool Pneumatics CH4 VOC BTEX'!F:F)</f>
        <v>3.5899999141693102</v>
      </c>
      <c r="Q738" s="14">
        <f t="shared" si="47"/>
        <v>0</v>
      </c>
      <c r="R738" s="16">
        <f>SUMIF('Tool Pneumatics CH4 VOC BTEX'!B:B,A738,'Tool Pneumatics CH4 VOC BTEX'!H:H)*Q738</f>
        <v>0</v>
      </c>
      <c r="S738" s="16">
        <f>SUMIF('Tool Pneumatics CH4 VOC BTEX'!B:B,A738,'Tool Pneumatics CH4 VOC BTEX'!J:J)*Q738</f>
        <v>0</v>
      </c>
      <c r="T738" s="16">
        <f>SUMIF('Tool Pneumatics CH4 VOC BTEX'!B:B,A738,'Tool Pneumatics CH4 VOC BTEX'!L:L)*Q738</f>
        <v>0</v>
      </c>
      <c r="U738" s="16">
        <f>SUMIF('Tool Pneumatics CH4 VOC BTEX'!B:B,A738,'Tool Pneumatics CH4 VOC BTEX'!N:N)*Q738</f>
        <v>0</v>
      </c>
    </row>
    <row r="739" spans="1:21" x14ac:dyDescent="0.25">
      <c r="A739" s="1" t="s">
        <v>3193</v>
      </c>
      <c r="B739" s="1" t="s">
        <v>1488</v>
      </c>
      <c r="C739" s="1" t="s">
        <v>1699</v>
      </c>
      <c r="D739" s="3" t="s">
        <v>2421</v>
      </c>
      <c r="E739" s="3" t="s">
        <v>2421</v>
      </c>
      <c r="F739" s="1" t="s">
        <v>2421</v>
      </c>
      <c r="G739" s="1">
        <v>0</v>
      </c>
      <c r="H739" s="1" t="s">
        <v>27474</v>
      </c>
      <c r="I739" s="1">
        <v>0</v>
      </c>
      <c r="J739" s="1" t="s">
        <v>27474</v>
      </c>
      <c r="K739" s="1">
        <f t="shared" si="44"/>
        <v>0</v>
      </c>
      <c r="L739" s="2">
        <f>SUMIFS('Basin Total Well Counts'!B:B,'Basin Total Well Counts'!A:A,F739)</f>
        <v>1818</v>
      </c>
      <c r="M739" s="4">
        <f t="shared" si="45"/>
        <v>0</v>
      </c>
      <c r="N739" s="2">
        <f>SUMIF('Basin Emissions'!A:A,F739,'Basin Emissions'!B:B)</f>
        <v>1387.3388780000002</v>
      </c>
      <c r="O739" s="8">
        <f t="shared" si="46"/>
        <v>0</v>
      </c>
      <c r="P739" s="7">
        <f>SUMIF('Tool Pneumatics CH4 VOC BTEX'!B:B,A739,'Tool Pneumatics CH4 VOC BTEX'!F:F)</f>
        <v>25.404619216918899</v>
      </c>
      <c r="Q739" s="14">
        <f t="shared" si="47"/>
        <v>0</v>
      </c>
      <c r="R739" s="16">
        <f>SUMIF('Tool Pneumatics CH4 VOC BTEX'!B:B,A739,'Tool Pneumatics CH4 VOC BTEX'!H:H)*Q739</f>
        <v>0</v>
      </c>
      <c r="S739" s="16">
        <f>SUMIF('Tool Pneumatics CH4 VOC BTEX'!B:B,A739,'Tool Pneumatics CH4 VOC BTEX'!J:J)*Q739</f>
        <v>0</v>
      </c>
      <c r="T739" s="16">
        <f>SUMIF('Tool Pneumatics CH4 VOC BTEX'!B:B,A739,'Tool Pneumatics CH4 VOC BTEX'!L:L)*Q739</f>
        <v>0</v>
      </c>
      <c r="U739" s="16">
        <f>SUMIF('Tool Pneumatics CH4 VOC BTEX'!B:B,A739,'Tool Pneumatics CH4 VOC BTEX'!N:N)*Q739</f>
        <v>0</v>
      </c>
    </row>
    <row r="740" spans="1:21" x14ac:dyDescent="0.25">
      <c r="A740" s="1" t="s">
        <v>3194</v>
      </c>
      <c r="B740" s="1" t="s">
        <v>1488</v>
      </c>
      <c r="C740" s="1" t="s">
        <v>2211</v>
      </c>
      <c r="D740" s="3" t="s">
        <v>2280</v>
      </c>
      <c r="E740" s="3" t="s">
        <v>23961</v>
      </c>
      <c r="F740" s="1" t="s">
        <v>3141</v>
      </c>
      <c r="G740" s="1">
        <v>1</v>
      </c>
      <c r="H740" s="1" t="s">
        <v>27477</v>
      </c>
      <c r="I740" s="1">
        <v>0</v>
      </c>
      <c r="J740" s="1" t="s">
        <v>27474</v>
      </c>
      <c r="K740" s="1">
        <f t="shared" si="44"/>
        <v>1</v>
      </c>
      <c r="L740" s="2">
        <f>SUMIFS('Basin Total Well Counts'!B:B,'Basin Total Well Counts'!A:A,F740)</f>
        <v>11</v>
      </c>
      <c r="M740" s="4">
        <f t="shared" si="45"/>
        <v>9.0909090909090912E-2</v>
      </c>
      <c r="N740" s="2">
        <f>SUMIF('Basin Emissions'!A:A,F740,'Basin Emissions'!B:B)</f>
        <v>550.58635159999994</v>
      </c>
      <c r="O740" s="8">
        <f t="shared" si="46"/>
        <v>50.053304690909087</v>
      </c>
      <c r="P740" s="7">
        <f>SUMIF('Tool Pneumatics CH4 VOC BTEX'!B:B,A740,'Tool Pneumatics CH4 VOC BTEX'!F:F)</f>
        <v>3.5899999141693102</v>
      </c>
      <c r="Q740" s="14">
        <f t="shared" si="47"/>
        <v>15.368735119748809</v>
      </c>
      <c r="R740" s="16">
        <f>SUMIF('Tool Pneumatics CH4 VOC BTEX'!B:B,A740,'Tool Pneumatics CH4 VOC BTEX'!H:H)*Q740</f>
        <v>6.9774059147508879E-2</v>
      </c>
      <c r="S740" s="16">
        <f>SUMIF('Tool Pneumatics CH4 VOC BTEX'!B:B,A740,'Tool Pneumatics CH4 VOC BTEX'!J:J)*Q740</f>
        <v>3.9497650328671873E-3</v>
      </c>
      <c r="T740" s="16">
        <f>SUMIF('Tool Pneumatics CH4 VOC BTEX'!B:B,A740,'Tool Pneumatics CH4 VOC BTEX'!L:L)*Q740</f>
        <v>6.221264114522751E-2</v>
      </c>
      <c r="U740" s="16">
        <f>SUMIF('Tool Pneumatics CH4 VOC BTEX'!B:B,A740,'Tool Pneumatics CH4 VOC BTEX'!N:N)*Q740</f>
        <v>1.7658676927749372E-2</v>
      </c>
    </row>
    <row r="741" spans="1:21" x14ac:dyDescent="0.25">
      <c r="A741" s="1" t="s">
        <v>3195</v>
      </c>
      <c r="B741" s="1" t="s">
        <v>1488</v>
      </c>
      <c r="C741" s="1" t="s">
        <v>3196</v>
      </c>
      <c r="D741" s="3" t="s">
        <v>2421</v>
      </c>
      <c r="E741" s="3" t="s">
        <v>2421</v>
      </c>
      <c r="F741" s="1" t="s">
        <v>3141</v>
      </c>
      <c r="G741" s="1">
        <v>0</v>
      </c>
      <c r="H741" s="1" t="s">
        <v>27474</v>
      </c>
      <c r="I741" s="1">
        <v>0</v>
      </c>
      <c r="J741" s="1" t="s">
        <v>27474</v>
      </c>
      <c r="K741" s="1">
        <f t="shared" si="44"/>
        <v>0</v>
      </c>
      <c r="L741" s="2">
        <f>SUMIFS('Basin Total Well Counts'!B:B,'Basin Total Well Counts'!A:A,F741)</f>
        <v>11</v>
      </c>
      <c r="M741" s="4">
        <f t="shared" si="45"/>
        <v>0</v>
      </c>
      <c r="N741" s="2">
        <f>SUMIF('Basin Emissions'!A:A,F741,'Basin Emissions'!B:B)</f>
        <v>550.58635159999994</v>
      </c>
      <c r="O741" s="8">
        <f t="shared" si="46"/>
        <v>0</v>
      </c>
      <c r="P741" s="7">
        <f>SUMIF('Tool Pneumatics CH4 VOC BTEX'!B:B,A741,'Tool Pneumatics CH4 VOC BTEX'!F:F)</f>
        <v>3.5899999141693102</v>
      </c>
      <c r="Q741" s="14">
        <f t="shared" si="47"/>
        <v>0</v>
      </c>
      <c r="R741" s="16">
        <f>SUMIF('Tool Pneumatics CH4 VOC BTEX'!B:B,A741,'Tool Pneumatics CH4 VOC BTEX'!H:H)*Q741</f>
        <v>0</v>
      </c>
      <c r="S741" s="16">
        <f>SUMIF('Tool Pneumatics CH4 VOC BTEX'!B:B,A741,'Tool Pneumatics CH4 VOC BTEX'!J:J)*Q741</f>
        <v>0</v>
      </c>
      <c r="T741" s="16">
        <f>SUMIF('Tool Pneumatics CH4 VOC BTEX'!B:B,A741,'Tool Pneumatics CH4 VOC BTEX'!L:L)*Q741</f>
        <v>0</v>
      </c>
      <c r="U741" s="16">
        <f>SUMIF('Tool Pneumatics CH4 VOC BTEX'!B:B,A741,'Tool Pneumatics CH4 VOC BTEX'!N:N)*Q741</f>
        <v>0</v>
      </c>
    </row>
    <row r="742" spans="1:21" x14ac:dyDescent="0.25">
      <c r="A742" s="1" t="s">
        <v>3197</v>
      </c>
      <c r="B742" s="1" t="s">
        <v>1488</v>
      </c>
      <c r="C742" s="1" t="s">
        <v>1759</v>
      </c>
      <c r="D742" s="3" t="s">
        <v>2421</v>
      </c>
      <c r="E742" s="3" t="s">
        <v>2421</v>
      </c>
      <c r="F742" s="1" t="s">
        <v>3141</v>
      </c>
      <c r="G742" s="1">
        <v>0</v>
      </c>
      <c r="H742" s="1" t="s">
        <v>27474</v>
      </c>
      <c r="I742" s="1">
        <v>0</v>
      </c>
      <c r="J742" s="1" t="s">
        <v>27474</v>
      </c>
      <c r="K742" s="1">
        <f t="shared" si="44"/>
        <v>0</v>
      </c>
      <c r="L742" s="2">
        <f>SUMIFS('Basin Total Well Counts'!B:B,'Basin Total Well Counts'!A:A,F742)</f>
        <v>11</v>
      </c>
      <c r="M742" s="4">
        <f t="shared" si="45"/>
        <v>0</v>
      </c>
      <c r="N742" s="2">
        <f>SUMIF('Basin Emissions'!A:A,F742,'Basin Emissions'!B:B)</f>
        <v>550.58635159999994</v>
      </c>
      <c r="O742" s="8">
        <f t="shared" si="46"/>
        <v>0</v>
      </c>
      <c r="P742" s="7">
        <f>SUMIF('Tool Pneumatics CH4 VOC BTEX'!B:B,A742,'Tool Pneumatics CH4 VOC BTEX'!F:F)</f>
        <v>3.5899999141693102</v>
      </c>
      <c r="Q742" s="14">
        <f t="shared" si="47"/>
        <v>0</v>
      </c>
      <c r="R742" s="16">
        <f>SUMIF('Tool Pneumatics CH4 VOC BTEX'!B:B,A742,'Tool Pneumatics CH4 VOC BTEX'!H:H)*Q742</f>
        <v>0</v>
      </c>
      <c r="S742" s="16">
        <f>SUMIF('Tool Pneumatics CH4 VOC BTEX'!B:B,A742,'Tool Pneumatics CH4 VOC BTEX'!J:J)*Q742</f>
        <v>0</v>
      </c>
      <c r="T742" s="16">
        <f>SUMIF('Tool Pneumatics CH4 VOC BTEX'!B:B,A742,'Tool Pneumatics CH4 VOC BTEX'!L:L)*Q742</f>
        <v>0</v>
      </c>
      <c r="U742" s="16">
        <f>SUMIF('Tool Pneumatics CH4 VOC BTEX'!B:B,A742,'Tool Pneumatics CH4 VOC BTEX'!N:N)*Q742</f>
        <v>0</v>
      </c>
    </row>
    <row r="743" spans="1:21" x14ac:dyDescent="0.25">
      <c r="A743" s="1" t="s">
        <v>3198</v>
      </c>
      <c r="B743" s="1" t="s">
        <v>1488</v>
      </c>
      <c r="C743" s="1" t="s">
        <v>1941</v>
      </c>
      <c r="D743" s="3" t="s">
        <v>2421</v>
      </c>
      <c r="E743" s="3" t="s">
        <v>2421</v>
      </c>
      <c r="F743" s="1" t="s">
        <v>2421</v>
      </c>
      <c r="G743" s="1">
        <v>0</v>
      </c>
      <c r="H743" s="1" t="s">
        <v>27474</v>
      </c>
      <c r="I743" s="1">
        <v>0</v>
      </c>
      <c r="J743" s="1" t="s">
        <v>27474</v>
      </c>
      <c r="K743" s="1">
        <f t="shared" si="44"/>
        <v>0</v>
      </c>
      <c r="L743" s="2">
        <f>SUMIFS('Basin Total Well Counts'!B:B,'Basin Total Well Counts'!A:A,F743)</f>
        <v>1818</v>
      </c>
      <c r="M743" s="4">
        <f t="shared" si="45"/>
        <v>0</v>
      </c>
      <c r="N743" s="2">
        <f>SUMIF('Basin Emissions'!A:A,F743,'Basin Emissions'!B:B)</f>
        <v>1387.3388780000002</v>
      </c>
      <c r="O743" s="8">
        <f t="shared" si="46"/>
        <v>0</v>
      </c>
      <c r="P743" s="7">
        <f>SUMIF('Tool Pneumatics CH4 VOC BTEX'!B:B,A743,'Tool Pneumatics CH4 VOC BTEX'!F:F)</f>
        <v>25.404619216918899</v>
      </c>
      <c r="Q743" s="14">
        <f t="shared" si="47"/>
        <v>0</v>
      </c>
      <c r="R743" s="16">
        <f>SUMIF('Tool Pneumatics CH4 VOC BTEX'!B:B,A743,'Tool Pneumatics CH4 VOC BTEX'!H:H)*Q743</f>
        <v>0</v>
      </c>
      <c r="S743" s="16">
        <f>SUMIF('Tool Pneumatics CH4 VOC BTEX'!B:B,A743,'Tool Pneumatics CH4 VOC BTEX'!J:J)*Q743</f>
        <v>0</v>
      </c>
      <c r="T743" s="16">
        <f>SUMIF('Tool Pneumatics CH4 VOC BTEX'!B:B,A743,'Tool Pneumatics CH4 VOC BTEX'!L:L)*Q743</f>
        <v>0</v>
      </c>
      <c r="U743" s="16">
        <f>SUMIF('Tool Pneumatics CH4 VOC BTEX'!B:B,A743,'Tool Pneumatics CH4 VOC BTEX'!N:N)*Q743</f>
        <v>0</v>
      </c>
    </row>
    <row r="744" spans="1:21" x14ac:dyDescent="0.25">
      <c r="A744" s="1" t="s">
        <v>3199</v>
      </c>
      <c r="B744" s="1" t="s">
        <v>1488</v>
      </c>
      <c r="C744" s="1" t="s">
        <v>1498</v>
      </c>
      <c r="D744" s="3" t="s">
        <v>2280</v>
      </c>
      <c r="E744" s="3" t="s">
        <v>23961</v>
      </c>
      <c r="F744" s="1" t="s">
        <v>3157</v>
      </c>
      <c r="G744" s="1">
        <v>2</v>
      </c>
      <c r="H744" s="1" t="s">
        <v>27477</v>
      </c>
      <c r="I744" s="1">
        <v>0</v>
      </c>
      <c r="J744" s="1" t="s">
        <v>27474</v>
      </c>
      <c r="K744" s="1">
        <f t="shared" si="44"/>
        <v>2</v>
      </c>
      <c r="L744" s="2">
        <f>SUMIFS('Basin Total Well Counts'!B:B,'Basin Total Well Counts'!A:A,F744)</f>
        <v>8078</v>
      </c>
      <c r="M744" s="4">
        <f t="shared" si="45"/>
        <v>2.4758603614756129E-4</v>
      </c>
      <c r="N744" s="2">
        <f>SUMIF('Basin Emissions'!A:A,F744,'Basin Emissions'!B:B)</f>
        <v>777.69406750000007</v>
      </c>
      <c r="O744" s="8">
        <f t="shared" si="46"/>
        <v>0.19254619150779897</v>
      </c>
      <c r="P744" s="7">
        <f>SUMIF('Tool Pneumatics CH4 VOC BTEX'!B:B,A744,'Tool Pneumatics CH4 VOC BTEX'!F:F)</f>
        <v>3.5899999141693102</v>
      </c>
      <c r="Q744" s="14">
        <f t="shared" si="47"/>
        <v>5.9120799992597735E-2</v>
      </c>
      <c r="R744" s="16">
        <f>SUMIF('Tool Pneumatics CH4 VOC BTEX'!B:B,A744,'Tool Pneumatics CH4 VOC BTEX'!H:H)*Q744</f>
        <v>2.6840843852079995E-4</v>
      </c>
      <c r="S744" s="16">
        <f>SUMIF('Tool Pneumatics CH4 VOC BTEX'!B:B,A744,'Tool Pneumatics CH4 VOC BTEX'!J:J)*Q744</f>
        <v>1.5194046010060574E-5</v>
      </c>
      <c r="T744" s="16">
        <f>SUMIF('Tool Pneumatics CH4 VOC BTEX'!B:B,A744,'Tool Pneumatics CH4 VOC BTEX'!L:L)*Q744</f>
        <v>2.3932100368051417E-4</v>
      </c>
      <c r="U744" s="16">
        <f>SUMIF('Tool Pneumatics CH4 VOC BTEX'!B:B,A744,'Tool Pneumatics CH4 VOC BTEX'!N:N)*Q744</f>
        <v>6.7929800249978811E-5</v>
      </c>
    </row>
    <row r="745" spans="1:21" x14ac:dyDescent="0.25">
      <c r="A745" s="1" t="s">
        <v>3200</v>
      </c>
      <c r="B745" s="1" t="s">
        <v>1488</v>
      </c>
      <c r="C745" s="1" t="s">
        <v>3201</v>
      </c>
      <c r="D745" s="3" t="s">
        <v>3157</v>
      </c>
      <c r="E745" s="3" t="s">
        <v>23961</v>
      </c>
      <c r="F745" s="1" t="s">
        <v>3141</v>
      </c>
      <c r="G745" s="1">
        <v>0</v>
      </c>
      <c r="H745" s="1" t="s">
        <v>27474</v>
      </c>
      <c r="I745" s="1">
        <v>0</v>
      </c>
      <c r="J745" s="1" t="s">
        <v>27474</v>
      </c>
      <c r="K745" s="1">
        <f t="shared" si="44"/>
        <v>0</v>
      </c>
      <c r="L745" s="2">
        <f>SUMIFS('Basin Total Well Counts'!B:B,'Basin Total Well Counts'!A:A,F745)</f>
        <v>11</v>
      </c>
      <c r="M745" s="4">
        <f t="shared" si="45"/>
        <v>0</v>
      </c>
      <c r="N745" s="2">
        <f>SUMIF('Basin Emissions'!A:A,F745,'Basin Emissions'!B:B)</f>
        <v>550.58635159999994</v>
      </c>
      <c r="O745" s="8">
        <f t="shared" si="46"/>
        <v>0</v>
      </c>
      <c r="P745" s="7">
        <f>SUMIF('Tool Pneumatics CH4 VOC BTEX'!B:B,A745,'Tool Pneumatics CH4 VOC BTEX'!F:F)</f>
        <v>3.5899999141693102</v>
      </c>
      <c r="Q745" s="14">
        <f t="shared" si="47"/>
        <v>0</v>
      </c>
      <c r="R745" s="16">
        <f>SUMIF('Tool Pneumatics CH4 VOC BTEX'!B:B,A745,'Tool Pneumatics CH4 VOC BTEX'!H:H)*Q745</f>
        <v>0</v>
      </c>
      <c r="S745" s="16">
        <f>SUMIF('Tool Pneumatics CH4 VOC BTEX'!B:B,A745,'Tool Pneumatics CH4 VOC BTEX'!J:J)*Q745</f>
        <v>0</v>
      </c>
      <c r="T745" s="16">
        <f>SUMIF('Tool Pneumatics CH4 VOC BTEX'!B:B,A745,'Tool Pneumatics CH4 VOC BTEX'!L:L)*Q745</f>
        <v>0</v>
      </c>
      <c r="U745" s="16">
        <f>SUMIF('Tool Pneumatics CH4 VOC BTEX'!B:B,A745,'Tool Pneumatics CH4 VOC BTEX'!N:N)*Q745</f>
        <v>0</v>
      </c>
    </row>
    <row r="746" spans="1:21" x14ac:dyDescent="0.25">
      <c r="A746" s="1" t="s">
        <v>3202</v>
      </c>
      <c r="B746" s="1" t="s">
        <v>1488</v>
      </c>
      <c r="C746" s="1" t="s">
        <v>1632</v>
      </c>
      <c r="D746" s="3" t="s">
        <v>2280</v>
      </c>
      <c r="E746" s="3" t="s">
        <v>23961</v>
      </c>
      <c r="F746" s="1" t="s">
        <v>2421</v>
      </c>
      <c r="G746" s="1">
        <v>69</v>
      </c>
      <c r="H746" s="1" t="s">
        <v>27477</v>
      </c>
      <c r="I746" s="1">
        <v>0</v>
      </c>
      <c r="J746" s="1" t="s">
        <v>27474</v>
      </c>
      <c r="K746" s="1">
        <f t="shared" si="44"/>
        <v>69</v>
      </c>
      <c r="L746" s="2">
        <f>SUMIFS('Basin Total Well Counts'!B:B,'Basin Total Well Counts'!A:A,F746)</f>
        <v>1818</v>
      </c>
      <c r="M746" s="4">
        <f t="shared" si="45"/>
        <v>3.7953795379537955E-2</v>
      </c>
      <c r="N746" s="2">
        <f>SUMIF('Basin Emissions'!A:A,F746,'Basin Emissions'!B:B)</f>
        <v>1387.3388780000002</v>
      </c>
      <c r="O746" s="8">
        <f t="shared" si="46"/>
        <v>52.654775897689781</v>
      </c>
      <c r="P746" s="7">
        <f>SUMIF('Tool Pneumatics CH4 VOC BTEX'!B:B,A746,'Tool Pneumatics CH4 VOC BTEX'!F:F)</f>
        <v>25.404619216918899</v>
      </c>
      <c r="Q746" s="14">
        <f t="shared" si="47"/>
        <v>2.2846774036026183</v>
      </c>
      <c r="R746" s="16">
        <f>SUMIF('Tool Pneumatics CH4 VOC BTEX'!B:B,A746,'Tool Pneumatics CH4 VOC BTEX'!H:H)*Q746</f>
        <v>0</v>
      </c>
      <c r="S746" s="16">
        <f>SUMIF('Tool Pneumatics CH4 VOC BTEX'!B:B,A746,'Tool Pneumatics CH4 VOC BTEX'!J:J)*Q746</f>
        <v>0</v>
      </c>
      <c r="T746" s="16">
        <f>SUMIF('Tool Pneumatics CH4 VOC BTEX'!B:B,A746,'Tool Pneumatics CH4 VOC BTEX'!L:L)*Q746</f>
        <v>0</v>
      </c>
      <c r="U746" s="16">
        <f>SUMIF('Tool Pneumatics CH4 VOC BTEX'!B:B,A746,'Tool Pneumatics CH4 VOC BTEX'!N:N)*Q746</f>
        <v>0</v>
      </c>
    </row>
    <row r="747" spans="1:21" x14ac:dyDescent="0.25">
      <c r="A747" s="1" t="s">
        <v>3203</v>
      </c>
      <c r="B747" s="1" t="s">
        <v>1488</v>
      </c>
      <c r="C747" s="1" t="s">
        <v>1585</v>
      </c>
      <c r="D747" s="3" t="s">
        <v>2421</v>
      </c>
      <c r="E747" s="3" t="s">
        <v>2421</v>
      </c>
      <c r="F747" s="1" t="s">
        <v>3141</v>
      </c>
      <c r="G747" s="1">
        <v>5</v>
      </c>
      <c r="H747" s="1" t="s">
        <v>27477</v>
      </c>
      <c r="I747" s="1">
        <v>0</v>
      </c>
      <c r="J747" s="1" t="s">
        <v>27474</v>
      </c>
      <c r="K747" s="1">
        <f t="shared" si="44"/>
        <v>5</v>
      </c>
      <c r="L747" s="2">
        <f>SUMIFS('Basin Total Well Counts'!B:B,'Basin Total Well Counts'!A:A,F747)</f>
        <v>11</v>
      </c>
      <c r="M747" s="4">
        <f t="shared" si="45"/>
        <v>0.45454545454545453</v>
      </c>
      <c r="N747" s="2">
        <f>SUMIF('Basin Emissions'!A:A,F747,'Basin Emissions'!B:B)</f>
        <v>550.58635159999994</v>
      </c>
      <c r="O747" s="8">
        <f t="shared" si="46"/>
        <v>250.26652345454542</v>
      </c>
      <c r="P747" s="7">
        <f>SUMIF('Tool Pneumatics CH4 VOC BTEX'!B:B,A747,'Tool Pneumatics CH4 VOC BTEX'!F:F)</f>
        <v>3.5899999141693102</v>
      </c>
      <c r="Q747" s="14">
        <f t="shared" si="47"/>
        <v>76.843675598744042</v>
      </c>
      <c r="R747" s="16">
        <f>SUMIF('Tool Pneumatics CH4 VOC BTEX'!B:B,A747,'Tool Pneumatics CH4 VOC BTEX'!H:H)*Q747</f>
        <v>0.34887029573754441</v>
      </c>
      <c r="S747" s="16">
        <f>SUMIF('Tool Pneumatics CH4 VOC BTEX'!B:B,A747,'Tool Pneumatics CH4 VOC BTEX'!J:J)*Q747</f>
        <v>1.9748825164335938E-2</v>
      </c>
      <c r="T747" s="16">
        <f>SUMIF('Tool Pneumatics CH4 VOC BTEX'!B:B,A747,'Tool Pneumatics CH4 VOC BTEX'!L:L)*Q747</f>
        <v>0.31106320572613755</v>
      </c>
      <c r="U747" s="16">
        <f>SUMIF('Tool Pneumatics CH4 VOC BTEX'!B:B,A747,'Tool Pneumatics CH4 VOC BTEX'!N:N)*Q747</f>
        <v>8.8293384638746863E-2</v>
      </c>
    </row>
    <row r="748" spans="1:21" x14ac:dyDescent="0.25">
      <c r="A748" s="1" t="s">
        <v>3204</v>
      </c>
      <c r="B748" s="1" t="s">
        <v>1488</v>
      </c>
      <c r="C748" s="1" t="s">
        <v>3205</v>
      </c>
      <c r="D748" s="3" t="s">
        <v>2421</v>
      </c>
      <c r="E748" s="3" t="s">
        <v>2421</v>
      </c>
      <c r="F748" s="1" t="s">
        <v>2421</v>
      </c>
      <c r="G748" s="1">
        <v>0</v>
      </c>
      <c r="H748" s="1" t="s">
        <v>27474</v>
      </c>
      <c r="I748" s="1">
        <v>0</v>
      </c>
      <c r="J748" s="1" t="s">
        <v>27474</v>
      </c>
      <c r="K748" s="1">
        <f t="shared" si="44"/>
        <v>0</v>
      </c>
      <c r="L748" s="2">
        <f>SUMIFS('Basin Total Well Counts'!B:B,'Basin Total Well Counts'!A:A,F748)</f>
        <v>1818</v>
      </c>
      <c r="M748" s="4">
        <f t="shared" si="45"/>
        <v>0</v>
      </c>
      <c r="N748" s="2">
        <f>SUMIF('Basin Emissions'!A:A,F748,'Basin Emissions'!B:B)</f>
        <v>1387.3388780000002</v>
      </c>
      <c r="O748" s="8">
        <f t="shared" si="46"/>
        <v>0</v>
      </c>
      <c r="P748" s="7">
        <f>SUMIF('Tool Pneumatics CH4 VOC BTEX'!B:B,A748,'Tool Pneumatics CH4 VOC BTEX'!F:F)</f>
        <v>25.404619216918899</v>
      </c>
      <c r="Q748" s="14">
        <f t="shared" si="47"/>
        <v>0</v>
      </c>
      <c r="R748" s="16">
        <f>SUMIF('Tool Pneumatics CH4 VOC BTEX'!B:B,A748,'Tool Pneumatics CH4 VOC BTEX'!H:H)*Q748</f>
        <v>0</v>
      </c>
      <c r="S748" s="16">
        <f>SUMIF('Tool Pneumatics CH4 VOC BTEX'!B:B,A748,'Tool Pneumatics CH4 VOC BTEX'!J:J)*Q748</f>
        <v>0</v>
      </c>
      <c r="T748" s="16">
        <f>SUMIF('Tool Pneumatics CH4 VOC BTEX'!B:B,A748,'Tool Pneumatics CH4 VOC BTEX'!L:L)*Q748</f>
        <v>0</v>
      </c>
      <c r="U748" s="16">
        <f>SUMIF('Tool Pneumatics CH4 VOC BTEX'!B:B,A748,'Tool Pneumatics CH4 VOC BTEX'!N:N)*Q748</f>
        <v>0</v>
      </c>
    </row>
    <row r="749" spans="1:21" x14ac:dyDescent="0.25">
      <c r="A749" s="1" t="s">
        <v>3206</v>
      </c>
      <c r="B749" s="1" t="s">
        <v>1488</v>
      </c>
      <c r="C749" s="1" t="s">
        <v>2462</v>
      </c>
      <c r="D749" s="3" t="s">
        <v>2421</v>
      </c>
      <c r="E749" s="3" t="s">
        <v>2421</v>
      </c>
      <c r="F749" s="1" t="s">
        <v>2421</v>
      </c>
      <c r="G749" s="1">
        <v>16</v>
      </c>
      <c r="H749" s="1" t="s">
        <v>27477</v>
      </c>
      <c r="I749" s="1">
        <v>0</v>
      </c>
      <c r="J749" s="1" t="s">
        <v>27474</v>
      </c>
      <c r="K749" s="1">
        <f t="shared" si="44"/>
        <v>16</v>
      </c>
      <c r="L749" s="2">
        <f>SUMIFS('Basin Total Well Counts'!B:B,'Basin Total Well Counts'!A:A,F749)</f>
        <v>1818</v>
      </c>
      <c r="M749" s="4">
        <f t="shared" si="45"/>
        <v>8.8008800880088004E-3</v>
      </c>
      <c r="N749" s="2">
        <f>SUMIF('Basin Emissions'!A:A,F749,'Basin Emissions'!B:B)</f>
        <v>1387.3388780000002</v>
      </c>
      <c r="O749" s="8">
        <f t="shared" si="46"/>
        <v>12.209803106710673</v>
      </c>
      <c r="P749" s="7">
        <f>SUMIF('Tool Pneumatics CH4 VOC BTEX'!B:B,A749,'Tool Pneumatics CH4 VOC BTEX'!F:F)</f>
        <v>25.404619216918899</v>
      </c>
      <c r="Q749" s="14">
        <f t="shared" si="47"/>
        <v>0.52978026750205642</v>
      </c>
      <c r="R749" s="16">
        <f>SUMIF('Tool Pneumatics CH4 VOC BTEX'!B:B,A749,'Tool Pneumatics CH4 VOC BTEX'!H:H)*Q749</f>
        <v>0</v>
      </c>
      <c r="S749" s="16">
        <f>SUMIF('Tool Pneumatics CH4 VOC BTEX'!B:B,A749,'Tool Pneumatics CH4 VOC BTEX'!J:J)*Q749</f>
        <v>0</v>
      </c>
      <c r="T749" s="16">
        <f>SUMIF('Tool Pneumatics CH4 VOC BTEX'!B:B,A749,'Tool Pneumatics CH4 VOC BTEX'!L:L)*Q749</f>
        <v>0</v>
      </c>
      <c r="U749" s="16">
        <f>SUMIF('Tool Pneumatics CH4 VOC BTEX'!B:B,A749,'Tool Pneumatics CH4 VOC BTEX'!N:N)*Q749</f>
        <v>0</v>
      </c>
    </row>
    <row r="750" spans="1:21" x14ac:dyDescent="0.25">
      <c r="A750" s="1" t="s">
        <v>3207</v>
      </c>
      <c r="B750" s="1" t="s">
        <v>1488</v>
      </c>
      <c r="C750" s="1" t="s">
        <v>3208</v>
      </c>
      <c r="D750" s="3" t="s">
        <v>2421</v>
      </c>
      <c r="E750" s="3" t="s">
        <v>2421</v>
      </c>
      <c r="F750" s="1" t="s">
        <v>2421</v>
      </c>
      <c r="G750" s="1">
        <v>0</v>
      </c>
      <c r="H750" s="1" t="s">
        <v>27474</v>
      </c>
      <c r="I750" s="1">
        <v>0</v>
      </c>
      <c r="J750" s="1" t="s">
        <v>27474</v>
      </c>
      <c r="K750" s="1">
        <f t="shared" si="44"/>
        <v>0</v>
      </c>
      <c r="L750" s="2">
        <f>SUMIFS('Basin Total Well Counts'!B:B,'Basin Total Well Counts'!A:A,F750)</f>
        <v>1818</v>
      </c>
      <c r="M750" s="4">
        <f t="shared" si="45"/>
        <v>0</v>
      </c>
      <c r="N750" s="2">
        <f>SUMIF('Basin Emissions'!A:A,F750,'Basin Emissions'!B:B)</f>
        <v>1387.3388780000002</v>
      </c>
      <c r="O750" s="8">
        <f t="shared" si="46"/>
        <v>0</v>
      </c>
      <c r="P750" s="7">
        <f>SUMIF('Tool Pneumatics CH4 VOC BTEX'!B:B,A750,'Tool Pneumatics CH4 VOC BTEX'!F:F)</f>
        <v>25.404619216918899</v>
      </c>
      <c r="Q750" s="14">
        <f t="shared" si="47"/>
        <v>0</v>
      </c>
      <c r="R750" s="16">
        <f>SUMIF('Tool Pneumatics CH4 VOC BTEX'!B:B,A750,'Tool Pneumatics CH4 VOC BTEX'!H:H)*Q750</f>
        <v>0</v>
      </c>
      <c r="S750" s="16">
        <f>SUMIF('Tool Pneumatics CH4 VOC BTEX'!B:B,A750,'Tool Pneumatics CH4 VOC BTEX'!J:J)*Q750</f>
        <v>0</v>
      </c>
      <c r="T750" s="16">
        <f>SUMIF('Tool Pneumatics CH4 VOC BTEX'!B:B,A750,'Tool Pneumatics CH4 VOC BTEX'!L:L)*Q750</f>
        <v>0</v>
      </c>
      <c r="U750" s="16">
        <f>SUMIF('Tool Pneumatics CH4 VOC BTEX'!B:B,A750,'Tool Pneumatics CH4 VOC BTEX'!N:N)*Q750</f>
        <v>0</v>
      </c>
    </row>
    <row r="751" spans="1:21" x14ac:dyDescent="0.25">
      <c r="A751" s="1" t="s">
        <v>3209</v>
      </c>
      <c r="B751" s="1" t="s">
        <v>1488</v>
      </c>
      <c r="C751" s="1" t="s">
        <v>3210</v>
      </c>
      <c r="D751" s="3" t="s">
        <v>2421</v>
      </c>
      <c r="E751" s="3" t="s">
        <v>2421</v>
      </c>
      <c r="F751" s="1" t="s">
        <v>3141</v>
      </c>
      <c r="G751" s="1">
        <v>1</v>
      </c>
      <c r="H751" s="1" t="s">
        <v>27477</v>
      </c>
      <c r="I751" s="1">
        <v>0</v>
      </c>
      <c r="J751" s="1" t="s">
        <v>27474</v>
      </c>
      <c r="K751" s="1">
        <f t="shared" si="44"/>
        <v>1</v>
      </c>
      <c r="L751" s="2">
        <f>SUMIFS('Basin Total Well Counts'!B:B,'Basin Total Well Counts'!A:A,F751)</f>
        <v>11</v>
      </c>
      <c r="M751" s="4">
        <f t="shared" si="45"/>
        <v>9.0909090909090912E-2</v>
      </c>
      <c r="N751" s="2">
        <f>SUMIF('Basin Emissions'!A:A,F751,'Basin Emissions'!B:B)</f>
        <v>550.58635159999994</v>
      </c>
      <c r="O751" s="8">
        <f t="shared" si="46"/>
        <v>50.053304690909087</v>
      </c>
      <c r="P751" s="7">
        <f>SUMIF('Tool Pneumatics CH4 VOC BTEX'!B:B,A751,'Tool Pneumatics CH4 VOC BTEX'!F:F)</f>
        <v>3.5899999141693102</v>
      </c>
      <c r="Q751" s="14">
        <f t="shared" si="47"/>
        <v>15.368735119748809</v>
      </c>
      <c r="R751" s="16">
        <f>SUMIF('Tool Pneumatics CH4 VOC BTEX'!B:B,A751,'Tool Pneumatics CH4 VOC BTEX'!H:H)*Q751</f>
        <v>6.9774059147508879E-2</v>
      </c>
      <c r="S751" s="16">
        <f>SUMIF('Tool Pneumatics CH4 VOC BTEX'!B:B,A751,'Tool Pneumatics CH4 VOC BTEX'!J:J)*Q751</f>
        <v>3.9497650328671873E-3</v>
      </c>
      <c r="T751" s="16">
        <f>SUMIF('Tool Pneumatics CH4 VOC BTEX'!B:B,A751,'Tool Pneumatics CH4 VOC BTEX'!L:L)*Q751</f>
        <v>6.221264114522751E-2</v>
      </c>
      <c r="U751" s="16">
        <f>SUMIF('Tool Pneumatics CH4 VOC BTEX'!B:B,A751,'Tool Pneumatics CH4 VOC BTEX'!N:N)*Q751</f>
        <v>1.7658676927749372E-2</v>
      </c>
    </row>
    <row r="752" spans="1:21" x14ac:dyDescent="0.25">
      <c r="A752" s="1" t="s">
        <v>3211</v>
      </c>
      <c r="B752" s="1" t="s">
        <v>1488</v>
      </c>
      <c r="C752" s="1" t="s">
        <v>2115</v>
      </c>
      <c r="D752" s="3" t="s">
        <v>2280</v>
      </c>
      <c r="E752" s="3" t="s">
        <v>23961</v>
      </c>
      <c r="F752" s="1" t="s">
        <v>2421</v>
      </c>
      <c r="G752" s="1">
        <v>38</v>
      </c>
      <c r="H752" s="1" t="s">
        <v>27477</v>
      </c>
      <c r="I752" s="1">
        <v>0</v>
      </c>
      <c r="J752" s="1" t="s">
        <v>27474</v>
      </c>
      <c r="K752" s="1">
        <f t="shared" si="44"/>
        <v>38</v>
      </c>
      <c r="L752" s="2">
        <f>SUMIFS('Basin Total Well Counts'!B:B,'Basin Total Well Counts'!A:A,F752)</f>
        <v>1818</v>
      </c>
      <c r="M752" s="4">
        <f t="shared" si="45"/>
        <v>2.0902090209020903E-2</v>
      </c>
      <c r="N752" s="2">
        <f>SUMIF('Basin Emissions'!A:A,F752,'Basin Emissions'!B:B)</f>
        <v>1387.3388780000002</v>
      </c>
      <c r="O752" s="8">
        <f t="shared" si="46"/>
        <v>28.99828237843785</v>
      </c>
      <c r="P752" s="7">
        <f>SUMIF('Tool Pneumatics CH4 VOC BTEX'!B:B,A752,'Tool Pneumatics CH4 VOC BTEX'!F:F)</f>
        <v>25.404619216918899</v>
      </c>
      <c r="Q752" s="14">
        <f t="shared" si="47"/>
        <v>1.2582281353173836</v>
      </c>
      <c r="R752" s="16">
        <f>SUMIF('Tool Pneumatics CH4 VOC BTEX'!B:B,A752,'Tool Pneumatics CH4 VOC BTEX'!H:H)*Q752</f>
        <v>0</v>
      </c>
      <c r="S752" s="16">
        <f>SUMIF('Tool Pneumatics CH4 VOC BTEX'!B:B,A752,'Tool Pneumatics CH4 VOC BTEX'!J:J)*Q752</f>
        <v>0</v>
      </c>
      <c r="T752" s="16">
        <f>SUMIF('Tool Pneumatics CH4 VOC BTEX'!B:B,A752,'Tool Pneumatics CH4 VOC BTEX'!L:L)*Q752</f>
        <v>0</v>
      </c>
      <c r="U752" s="16">
        <f>SUMIF('Tool Pneumatics CH4 VOC BTEX'!B:B,A752,'Tool Pneumatics CH4 VOC BTEX'!N:N)*Q752</f>
        <v>0</v>
      </c>
    </row>
    <row r="753" spans="1:21" x14ac:dyDescent="0.25">
      <c r="A753" s="1" t="s">
        <v>3212</v>
      </c>
      <c r="B753" s="1" t="s">
        <v>1488</v>
      </c>
      <c r="C753" s="1" t="s">
        <v>1566</v>
      </c>
      <c r="D753" s="3" t="s">
        <v>2421</v>
      </c>
      <c r="E753" s="3" t="s">
        <v>2421</v>
      </c>
      <c r="F753" s="1" t="s">
        <v>2421</v>
      </c>
      <c r="G753" s="1">
        <v>10</v>
      </c>
      <c r="H753" s="1" t="s">
        <v>27477</v>
      </c>
      <c r="I753" s="1">
        <v>0</v>
      </c>
      <c r="J753" s="1" t="s">
        <v>27474</v>
      </c>
      <c r="K753" s="1">
        <f t="shared" si="44"/>
        <v>10</v>
      </c>
      <c r="L753" s="2">
        <f>SUMIFS('Basin Total Well Counts'!B:B,'Basin Total Well Counts'!A:A,F753)</f>
        <v>1818</v>
      </c>
      <c r="M753" s="4">
        <f t="shared" si="45"/>
        <v>5.5005500550055009E-3</v>
      </c>
      <c r="N753" s="2">
        <f>SUMIF('Basin Emissions'!A:A,F753,'Basin Emissions'!B:B)</f>
        <v>1387.3388780000002</v>
      </c>
      <c r="O753" s="8">
        <f t="shared" si="46"/>
        <v>7.6311269416941716</v>
      </c>
      <c r="P753" s="7">
        <f>SUMIF('Tool Pneumatics CH4 VOC BTEX'!B:B,A753,'Tool Pneumatics CH4 VOC BTEX'!F:F)</f>
        <v>25.404619216918899</v>
      </c>
      <c r="Q753" s="14">
        <f t="shared" si="47"/>
        <v>0.33111266718878524</v>
      </c>
      <c r="R753" s="16">
        <f>SUMIF('Tool Pneumatics CH4 VOC BTEX'!B:B,A753,'Tool Pneumatics CH4 VOC BTEX'!H:H)*Q753</f>
        <v>0</v>
      </c>
      <c r="S753" s="16">
        <f>SUMIF('Tool Pneumatics CH4 VOC BTEX'!B:B,A753,'Tool Pneumatics CH4 VOC BTEX'!J:J)*Q753</f>
        <v>0</v>
      </c>
      <c r="T753" s="16">
        <f>SUMIF('Tool Pneumatics CH4 VOC BTEX'!B:B,A753,'Tool Pneumatics CH4 VOC BTEX'!L:L)*Q753</f>
        <v>0</v>
      </c>
      <c r="U753" s="16">
        <f>SUMIF('Tool Pneumatics CH4 VOC BTEX'!B:B,A753,'Tool Pneumatics CH4 VOC BTEX'!N:N)*Q753</f>
        <v>0</v>
      </c>
    </row>
    <row r="754" spans="1:21" x14ac:dyDescent="0.25">
      <c r="A754" s="1" t="s">
        <v>3213</v>
      </c>
      <c r="B754" s="1" t="s">
        <v>1488</v>
      </c>
      <c r="C754" s="1" t="s">
        <v>3214</v>
      </c>
      <c r="D754" s="3" t="s">
        <v>2280</v>
      </c>
      <c r="E754" s="3" t="s">
        <v>23961</v>
      </c>
      <c r="F754" s="1" t="s">
        <v>2421</v>
      </c>
      <c r="G754" s="1">
        <v>116</v>
      </c>
      <c r="H754" s="1" t="s">
        <v>27477</v>
      </c>
      <c r="I754" s="1">
        <v>11</v>
      </c>
      <c r="J754" s="1" t="s">
        <v>27477</v>
      </c>
      <c r="K754" s="1">
        <f t="shared" si="44"/>
        <v>127</v>
      </c>
      <c r="L754" s="2">
        <f>SUMIFS('Basin Total Well Counts'!B:B,'Basin Total Well Counts'!A:A,F754)</f>
        <v>1818</v>
      </c>
      <c r="M754" s="4">
        <f t="shared" si="45"/>
        <v>6.9856985698569851E-2</v>
      </c>
      <c r="N754" s="2">
        <f>SUMIF('Basin Emissions'!A:A,F754,'Basin Emissions'!B:B)</f>
        <v>1387.3388780000002</v>
      </c>
      <c r="O754" s="8">
        <f t="shared" si="46"/>
        <v>96.915312159515963</v>
      </c>
      <c r="P754" s="7">
        <f>SUMIF('Tool Pneumatics CH4 VOC BTEX'!B:B,A754,'Tool Pneumatics CH4 VOC BTEX'!F:F)</f>
        <v>25.404619216918899</v>
      </c>
      <c r="Q754" s="14">
        <f t="shared" si="47"/>
        <v>4.2051308732975725</v>
      </c>
      <c r="R754" s="16">
        <f>SUMIF('Tool Pneumatics CH4 VOC BTEX'!B:B,A754,'Tool Pneumatics CH4 VOC BTEX'!H:H)*Q754</f>
        <v>0</v>
      </c>
      <c r="S754" s="16">
        <f>SUMIF('Tool Pneumatics CH4 VOC BTEX'!B:B,A754,'Tool Pneumatics CH4 VOC BTEX'!J:J)*Q754</f>
        <v>0</v>
      </c>
      <c r="T754" s="16">
        <f>SUMIF('Tool Pneumatics CH4 VOC BTEX'!B:B,A754,'Tool Pneumatics CH4 VOC BTEX'!L:L)*Q754</f>
        <v>0</v>
      </c>
      <c r="U754" s="16">
        <f>SUMIF('Tool Pneumatics CH4 VOC BTEX'!B:B,A754,'Tool Pneumatics CH4 VOC BTEX'!N:N)*Q754</f>
        <v>0</v>
      </c>
    </row>
    <row r="755" spans="1:21" x14ac:dyDescent="0.25">
      <c r="A755" s="1" t="s">
        <v>3215</v>
      </c>
      <c r="B755" s="1" t="s">
        <v>1488</v>
      </c>
      <c r="C755" s="1" t="s">
        <v>2004</v>
      </c>
      <c r="D755" s="3" t="s">
        <v>2421</v>
      </c>
      <c r="E755" s="3" t="s">
        <v>2421</v>
      </c>
      <c r="F755" s="1" t="s">
        <v>2421</v>
      </c>
      <c r="G755" s="1">
        <v>8</v>
      </c>
      <c r="H755" s="1" t="s">
        <v>27477</v>
      </c>
      <c r="I755" s="1">
        <v>0</v>
      </c>
      <c r="J755" s="1" t="s">
        <v>27474</v>
      </c>
      <c r="K755" s="1">
        <f t="shared" si="44"/>
        <v>8</v>
      </c>
      <c r="L755" s="2">
        <f>SUMIFS('Basin Total Well Counts'!B:B,'Basin Total Well Counts'!A:A,F755)</f>
        <v>1818</v>
      </c>
      <c r="M755" s="4">
        <f t="shared" si="45"/>
        <v>4.4004400440044002E-3</v>
      </c>
      <c r="N755" s="2">
        <f>SUMIF('Basin Emissions'!A:A,F755,'Basin Emissions'!B:B)</f>
        <v>1387.3388780000002</v>
      </c>
      <c r="O755" s="8">
        <f t="shared" si="46"/>
        <v>6.1049015533553366</v>
      </c>
      <c r="P755" s="7">
        <f>SUMIF('Tool Pneumatics CH4 VOC BTEX'!B:B,A755,'Tool Pneumatics CH4 VOC BTEX'!F:F)</f>
        <v>25.404619216918899</v>
      </c>
      <c r="Q755" s="14">
        <f t="shared" si="47"/>
        <v>0.26489013375102821</v>
      </c>
      <c r="R755" s="16">
        <f>SUMIF('Tool Pneumatics CH4 VOC BTEX'!B:B,A755,'Tool Pneumatics CH4 VOC BTEX'!H:H)*Q755</f>
        <v>0</v>
      </c>
      <c r="S755" s="16">
        <f>SUMIF('Tool Pneumatics CH4 VOC BTEX'!B:B,A755,'Tool Pneumatics CH4 VOC BTEX'!J:J)*Q755</f>
        <v>0</v>
      </c>
      <c r="T755" s="16">
        <f>SUMIF('Tool Pneumatics CH4 VOC BTEX'!B:B,A755,'Tool Pneumatics CH4 VOC BTEX'!L:L)*Q755</f>
        <v>0</v>
      </c>
      <c r="U755" s="16">
        <f>SUMIF('Tool Pneumatics CH4 VOC BTEX'!B:B,A755,'Tool Pneumatics CH4 VOC BTEX'!N:N)*Q755</f>
        <v>0</v>
      </c>
    </row>
    <row r="756" spans="1:21" x14ac:dyDescent="0.25">
      <c r="A756" s="1" t="s">
        <v>3216</v>
      </c>
      <c r="B756" s="1" t="s">
        <v>1488</v>
      </c>
      <c r="C756" s="1" t="s">
        <v>1599</v>
      </c>
      <c r="D756" s="3" t="s">
        <v>2280</v>
      </c>
      <c r="E756" s="3" t="s">
        <v>23961</v>
      </c>
      <c r="F756" s="1" t="s">
        <v>2421</v>
      </c>
      <c r="G756" s="1">
        <v>11</v>
      </c>
      <c r="H756" s="1" t="s">
        <v>27477</v>
      </c>
      <c r="I756" s="1">
        <v>0</v>
      </c>
      <c r="J756" s="1" t="s">
        <v>27474</v>
      </c>
      <c r="K756" s="1">
        <f t="shared" si="44"/>
        <v>11</v>
      </c>
      <c r="L756" s="2">
        <f>SUMIFS('Basin Total Well Counts'!B:B,'Basin Total Well Counts'!A:A,F756)</f>
        <v>1818</v>
      </c>
      <c r="M756" s="4">
        <f t="shared" si="45"/>
        <v>6.0506050605060504E-3</v>
      </c>
      <c r="N756" s="2">
        <f>SUMIF('Basin Emissions'!A:A,F756,'Basin Emissions'!B:B)</f>
        <v>1387.3388780000002</v>
      </c>
      <c r="O756" s="8">
        <f t="shared" si="46"/>
        <v>8.3942396358635882</v>
      </c>
      <c r="P756" s="7">
        <f>SUMIF('Tool Pneumatics CH4 VOC BTEX'!B:B,A756,'Tool Pneumatics CH4 VOC BTEX'!F:F)</f>
        <v>25.404619216918899</v>
      </c>
      <c r="Q756" s="14">
        <f t="shared" si="47"/>
        <v>0.36422393390766378</v>
      </c>
      <c r="R756" s="16">
        <f>SUMIF('Tool Pneumatics CH4 VOC BTEX'!B:B,A756,'Tool Pneumatics CH4 VOC BTEX'!H:H)*Q756</f>
        <v>0</v>
      </c>
      <c r="S756" s="16">
        <f>SUMIF('Tool Pneumatics CH4 VOC BTEX'!B:B,A756,'Tool Pneumatics CH4 VOC BTEX'!J:J)*Q756</f>
        <v>0</v>
      </c>
      <c r="T756" s="16">
        <f>SUMIF('Tool Pneumatics CH4 VOC BTEX'!B:B,A756,'Tool Pneumatics CH4 VOC BTEX'!L:L)*Q756</f>
        <v>0</v>
      </c>
      <c r="U756" s="16">
        <f>SUMIF('Tool Pneumatics CH4 VOC BTEX'!B:B,A756,'Tool Pneumatics CH4 VOC BTEX'!N:N)*Q756</f>
        <v>0</v>
      </c>
    </row>
    <row r="757" spans="1:21" x14ac:dyDescent="0.25">
      <c r="A757" s="1" t="s">
        <v>3217</v>
      </c>
      <c r="B757" s="1" t="s">
        <v>1488</v>
      </c>
      <c r="C757" s="1" t="s">
        <v>1723</v>
      </c>
      <c r="D757" s="3" t="s">
        <v>2280</v>
      </c>
      <c r="E757" s="3" t="s">
        <v>23961</v>
      </c>
      <c r="F757" s="1" t="s">
        <v>2421</v>
      </c>
      <c r="G757" s="1">
        <v>1</v>
      </c>
      <c r="H757" s="1" t="s">
        <v>27477</v>
      </c>
      <c r="I757" s="1">
        <v>0</v>
      </c>
      <c r="J757" s="1" t="s">
        <v>27474</v>
      </c>
      <c r="K757" s="1">
        <f t="shared" si="44"/>
        <v>1</v>
      </c>
      <c r="L757" s="2">
        <f>SUMIFS('Basin Total Well Counts'!B:B,'Basin Total Well Counts'!A:A,F757)</f>
        <v>1818</v>
      </c>
      <c r="M757" s="4">
        <f t="shared" si="45"/>
        <v>5.5005500550055003E-4</v>
      </c>
      <c r="N757" s="2">
        <f>SUMIF('Basin Emissions'!A:A,F757,'Basin Emissions'!B:B)</f>
        <v>1387.3388780000002</v>
      </c>
      <c r="O757" s="8">
        <f t="shared" si="46"/>
        <v>0.76311269416941707</v>
      </c>
      <c r="P757" s="7">
        <f>SUMIF('Tool Pneumatics CH4 VOC BTEX'!B:B,A757,'Tool Pneumatics CH4 VOC BTEX'!F:F)</f>
        <v>25.404619216918899</v>
      </c>
      <c r="Q757" s="14">
        <f t="shared" si="47"/>
        <v>3.3111266718878526E-2</v>
      </c>
      <c r="R757" s="16">
        <f>SUMIF('Tool Pneumatics CH4 VOC BTEX'!B:B,A757,'Tool Pneumatics CH4 VOC BTEX'!H:H)*Q757</f>
        <v>0</v>
      </c>
      <c r="S757" s="16">
        <f>SUMIF('Tool Pneumatics CH4 VOC BTEX'!B:B,A757,'Tool Pneumatics CH4 VOC BTEX'!J:J)*Q757</f>
        <v>0</v>
      </c>
      <c r="T757" s="16">
        <f>SUMIF('Tool Pneumatics CH4 VOC BTEX'!B:B,A757,'Tool Pneumatics CH4 VOC BTEX'!L:L)*Q757</f>
        <v>0</v>
      </c>
      <c r="U757" s="16">
        <f>SUMIF('Tool Pneumatics CH4 VOC BTEX'!B:B,A757,'Tool Pneumatics CH4 VOC BTEX'!N:N)*Q757</f>
        <v>0</v>
      </c>
    </row>
    <row r="758" spans="1:21" x14ac:dyDescent="0.25">
      <c r="A758" s="1" t="s">
        <v>3218</v>
      </c>
      <c r="B758" s="1" t="s">
        <v>1488</v>
      </c>
      <c r="C758" s="1" t="s">
        <v>1833</v>
      </c>
      <c r="D758" s="3" t="s">
        <v>2280</v>
      </c>
      <c r="E758" s="3" t="s">
        <v>23961</v>
      </c>
      <c r="F758" s="1" t="s">
        <v>2421</v>
      </c>
      <c r="G758" s="1">
        <v>0</v>
      </c>
      <c r="H758" s="1" t="s">
        <v>27474</v>
      </c>
      <c r="I758" s="1">
        <v>0</v>
      </c>
      <c r="J758" s="1" t="s">
        <v>27474</v>
      </c>
      <c r="K758" s="1">
        <f t="shared" si="44"/>
        <v>0</v>
      </c>
      <c r="L758" s="2">
        <f>SUMIFS('Basin Total Well Counts'!B:B,'Basin Total Well Counts'!A:A,F758)</f>
        <v>1818</v>
      </c>
      <c r="M758" s="4">
        <f t="shared" si="45"/>
        <v>0</v>
      </c>
      <c r="N758" s="2">
        <f>SUMIF('Basin Emissions'!A:A,F758,'Basin Emissions'!B:B)</f>
        <v>1387.3388780000002</v>
      </c>
      <c r="O758" s="8">
        <f t="shared" si="46"/>
        <v>0</v>
      </c>
      <c r="P758" s="7">
        <f>SUMIF('Tool Pneumatics CH4 VOC BTEX'!B:B,A758,'Tool Pneumatics CH4 VOC BTEX'!F:F)</f>
        <v>25.404619216918899</v>
      </c>
      <c r="Q758" s="14">
        <f t="shared" si="47"/>
        <v>0</v>
      </c>
      <c r="R758" s="16">
        <f>SUMIF('Tool Pneumatics CH4 VOC BTEX'!B:B,A758,'Tool Pneumatics CH4 VOC BTEX'!H:H)*Q758</f>
        <v>0</v>
      </c>
      <c r="S758" s="16">
        <f>SUMIF('Tool Pneumatics CH4 VOC BTEX'!B:B,A758,'Tool Pneumatics CH4 VOC BTEX'!J:J)*Q758</f>
        <v>0</v>
      </c>
      <c r="T758" s="16">
        <f>SUMIF('Tool Pneumatics CH4 VOC BTEX'!B:B,A758,'Tool Pneumatics CH4 VOC BTEX'!L:L)*Q758</f>
        <v>0</v>
      </c>
      <c r="U758" s="16">
        <f>SUMIF('Tool Pneumatics CH4 VOC BTEX'!B:B,A758,'Tool Pneumatics CH4 VOC BTEX'!N:N)*Q758</f>
        <v>0</v>
      </c>
    </row>
    <row r="759" spans="1:21" x14ac:dyDescent="0.25">
      <c r="A759" s="1" t="s">
        <v>3219</v>
      </c>
      <c r="B759" s="1" t="s">
        <v>1488</v>
      </c>
      <c r="C759" s="1" t="s">
        <v>1663</v>
      </c>
      <c r="D759" s="3" t="s">
        <v>3157</v>
      </c>
      <c r="E759" s="3" t="s">
        <v>23961</v>
      </c>
      <c r="F759" s="1" t="s">
        <v>2421</v>
      </c>
      <c r="G759" s="1">
        <v>0</v>
      </c>
      <c r="H759" s="1" t="s">
        <v>27474</v>
      </c>
      <c r="I759" s="1">
        <v>0</v>
      </c>
      <c r="J759" s="1" t="s">
        <v>27474</v>
      </c>
      <c r="K759" s="1">
        <f t="shared" si="44"/>
        <v>0</v>
      </c>
      <c r="L759" s="2">
        <f>SUMIFS('Basin Total Well Counts'!B:B,'Basin Total Well Counts'!A:A,F759)</f>
        <v>1818</v>
      </c>
      <c r="M759" s="4">
        <f t="shared" si="45"/>
        <v>0</v>
      </c>
      <c r="N759" s="2">
        <f>SUMIF('Basin Emissions'!A:A,F759,'Basin Emissions'!B:B)</f>
        <v>1387.3388780000002</v>
      </c>
      <c r="O759" s="8">
        <f t="shared" si="46"/>
        <v>0</v>
      </c>
      <c r="P759" s="7">
        <f>SUMIF('Tool Pneumatics CH4 VOC BTEX'!B:B,A759,'Tool Pneumatics CH4 VOC BTEX'!F:F)</f>
        <v>25.404619216918899</v>
      </c>
      <c r="Q759" s="14">
        <f t="shared" si="47"/>
        <v>0</v>
      </c>
      <c r="R759" s="16">
        <f>SUMIF('Tool Pneumatics CH4 VOC BTEX'!B:B,A759,'Tool Pneumatics CH4 VOC BTEX'!H:H)*Q759</f>
        <v>0</v>
      </c>
      <c r="S759" s="16">
        <f>SUMIF('Tool Pneumatics CH4 VOC BTEX'!B:B,A759,'Tool Pneumatics CH4 VOC BTEX'!J:J)*Q759</f>
        <v>0</v>
      </c>
      <c r="T759" s="16">
        <f>SUMIF('Tool Pneumatics CH4 VOC BTEX'!B:B,A759,'Tool Pneumatics CH4 VOC BTEX'!L:L)*Q759</f>
        <v>0</v>
      </c>
      <c r="U759" s="16">
        <f>SUMIF('Tool Pneumatics CH4 VOC BTEX'!B:B,A759,'Tool Pneumatics CH4 VOC BTEX'!N:N)*Q759</f>
        <v>0</v>
      </c>
    </row>
    <row r="760" spans="1:21" x14ac:dyDescent="0.25">
      <c r="A760" s="1" t="s">
        <v>3220</v>
      </c>
      <c r="B760" s="1" t="s">
        <v>1488</v>
      </c>
      <c r="C760" s="1" t="s">
        <v>3221</v>
      </c>
      <c r="D760" s="3" t="s">
        <v>2280</v>
      </c>
      <c r="E760" s="3" t="s">
        <v>23961</v>
      </c>
      <c r="F760" s="1" t="s">
        <v>2421</v>
      </c>
      <c r="G760" s="1">
        <v>0</v>
      </c>
      <c r="H760" s="1" t="s">
        <v>27474</v>
      </c>
      <c r="I760" s="1">
        <v>0</v>
      </c>
      <c r="J760" s="1" t="s">
        <v>27474</v>
      </c>
      <c r="K760" s="1">
        <f t="shared" si="44"/>
        <v>0</v>
      </c>
      <c r="L760" s="2">
        <f>SUMIFS('Basin Total Well Counts'!B:B,'Basin Total Well Counts'!A:A,F760)</f>
        <v>1818</v>
      </c>
      <c r="M760" s="4">
        <f t="shared" si="45"/>
        <v>0</v>
      </c>
      <c r="N760" s="2">
        <f>SUMIF('Basin Emissions'!A:A,F760,'Basin Emissions'!B:B)</f>
        <v>1387.3388780000002</v>
      </c>
      <c r="O760" s="8">
        <f t="shared" si="46"/>
        <v>0</v>
      </c>
      <c r="P760" s="7">
        <f>SUMIF('Tool Pneumatics CH4 VOC BTEX'!B:B,A760,'Tool Pneumatics CH4 VOC BTEX'!F:F)</f>
        <v>25.404619216918899</v>
      </c>
      <c r="Q760" s="14">
        <f t="shared" si="47"/>
        <v>0</v>
      </c>
      <c r="R760" s="16">
        <f>SUMIF('Tool Pneumatics CH4 VOC BTEX'!B:B,A760,'Tool Pneumatics CH4 VOC BTEX'!H:H)*Q760</f>
        <v>0</v>
      </c>
      <c r="S760" s="16">
        <f>SUMIF('Tool Pneumatics CH4 VOC BTEX'!B:B,A760,'Tool Pneumatics CH4 VOC BTEX'!J:J)*Q760</f>
        <v>0</v>
      </c>
      <c r="T760" s="16">
        <f>SUMIF('Tool Pneumatics CH4 VOC BTEX'!B:B,A760,'Tool Pneumatics CH4 VOC BTEX'!L:L)*Q760</f>
        <v>0</v>
      </c>
      <c r="U760" s="16">
        <f>SUMIF('Tool Pneumatics CH4 VOC BTEX'!B:B,A760,'Tool Pneumatics CH4 VOC BTEX'!N:N)*Q760</f>
        <v>0</v>
      </c>
    </row>
    <row r="761" spans="1:21" x14ac:dyDescent="0.25">
      <c r="A761" s="1" t="s">
        <v>3222</v>
      </c>
      <c r="B761" s="1" t="s">
        <v>1488</v>
      </c>
      <c r="C761" s="1" t="s">
        <v>1630</v>
      </c>
      <c r="D761" s="3" t="s">
        <v>2280</v>
      </c>
      <c r="E761" s="3" t="s">
        <v>23961</v>
      </c>
      <c r="F761" s="1" t="s">
        <v>2421</v>
      </c>
      <c r="G761" s="1">
        <v>0</v>
      </c>
      <c r="H761" s="1" t="s">
        <v>27474</v>
      </c>
      <c r="I761" s="1">
        <v>0</v>
      </c>
      <c r="J761" s="1" t="s">
        <v>27474</v>
      </c>
      <c r="K761" s="1">
        <f t="shared" si="44"/>
        <v>0</v>
      </c>
      <c r="L761" s="2">
        <f>SUMIFS('Basin Total Well Counts'!B:B,'Basin Total Well Counts'!A:A,F761)</f>
        <v>1818</v>
      </c>
      <c r="M761" s="4">
        <f t="shared" si="45"/>
        <v>0</v>
      </c>
      <c r="N761" s="2">
        <f>SUMIF('Basin Emissions'!A:A,F761,'Basin Emissions'!B:B)</f>
        <v>1387.3388780000002</v>
      </c>
      <c r="O761" s="8">
        <f t="shared" si="46"/>
        <v>0</v>
      </c>
      <c r="P761" s="7">
        <f>SUMIF('Tool Pneumatics CH4 VOC BTEX'!B:B,A761,'Tool Pneumatics CH4 VOC BTEX'!F:F)</f>
        <v>25.404619216918899</v>
      </c>
      <c r="Q761" s="14">
        <f t="shared" si="47"/>
        <v>0</v>
      </c>
      <c r="R761" s="16">
        <f>SUMIF('Tool Pneumatics CH4 VOC BTEX'!B:B,A761,'Tool Pneumatics CH4 VOC BTEX'!H:H)*Q761</f>
        <v>0</v>
      </c>
      <c r="S761" s="16">
        <f>SUMIF('Tool Pneumatics CH4 VOC BTEX'!B:B,A761,'Tool Pneumatics CH4 VOC BTEX'!J:J)*Q761</f>
        <v>0</v>
      </c>
      <c r="T761" s="16">
        <f>SUMIF('Tool Pneumatics CH4 VOC BTEX'!B:B,A761,'Tool Pneumatics CH4 VOC BTEX'!L:L)*Q761</f>
        <v>0</v>
      </c>
      <c r="U761" s="16">
        <f>SUMIF('Tool Pneumatics CH4 VOC BTEX'!B:B,A761,'Tool Pneumatics CH4 VOC BTEX'!N:N)*Q761</f>
        <v>0</v>
      </c>
    </row>
    <row r="762" spans="1:21" x14ac:dyDescent="0.25">
      <c r="A762" s="1" t="s">
        <v>3223</v>
      </c>
      <c r="B762" s="1" t="s">
        <v>1488</v>
      </c>
      <c r="C762" s="1" t="s">
        <v>1544</v>
      </c>
      <c r="D762" s="3" t="s">
        <v>2421</v>
      </c>
      <c r="E762" s="3" t="s">
        <v>2421</v>
      </c>
      <c r="F762" s="1" t="s">
        <v>2421</v>
      </c>
      <c r="G762" s="1">
        <v>0</v>
      </c>
      <c r="H762" s="1" t="s">
        <v>27474</v>
      </c>
      <c r="I762" s="1">
        <v>0</v>
      </c>
      <c r="J762" s="1" t="s">
        <v>27474</v>
      </c>
      <c r="K762" s="1">
        <f t="shared" si="44"/>
        <v>0</v>
      </c>
      <c r="L762" s="2">
        <f>SUMIFS('Basin Total Well Counts'!B:B,'Basin Total Well Counts'!A:A,F762)</f>
        <v>1818</v>
      </c>
      <c r="M762" s="4">
        <f t="shared" si="45"/>
        <v>0</v>
      </c>
      <c r="N762" s="2">
        <f>SUMIF('Basin Emissions'!A:A,F762,'Basin Emissions'!B:B)</f>
        <v>1387.3388780000002</v>
      </c>
      <c r="O762" s="8">
        <f t="shared" si="46"/>
        <v>0</v>
      </c>
      <c r="P762" s="7">
        <f>SUMIF('Tool Pneumatics CH4 VOC BTEX'!B:B,A762,'Tool Pneumatics CH4 VOC BTEX'!F:F)</f>
        <v>25.404619216918899</v>
      </c>
      <c r="Q762" s="14">
        <f t="shared" si="47"/>
        <v>0</v>
      </c>
      <c r="R762" s="16">
        <f>SUMIF('Tool Pneumatics CH4 VOC BTEX'!B:B,A762,'Tool Pneumatics CH4 VOC BTEX'!H:H)*Q762</f>
        <v>0</v>
      </c>
      <c r="S762" s="16">
        <f>SUMIF('Tool Pneumatics CH4 VOC BTEX'!B:B,A762,'Tool Pneumatics CH4 VOC BTEX'!J:J)*Q762</f>
        <v>0</v>
      </c>
      <c r="T762" s="16">
        <f>SUMIF('Tool Pneumatics CH4 VOC BTEX'!B:B,A762,'Tool Pneumatics CH4 VOC BTEX'!L:L)*Q762</f>
        <v>0</v>
      </c>
      <c r="U762" s="16">
        <f>SUMIF('Tool Pneumatics CH4 VOC BTEX'!B:B,A762,'Tool Pneumatics CH4 VOC BTEX'!N:N)*Q762</f>
        <v>0</v>
      </c>
    </row>
    <row r="763" spans="1:21" x14ac:dyDescent="0.25">
      <c r="A763" s="1" t="s">
        <v>3224</v>
      </c>
      <c r="B763" s="1" t="s">
        <v>1488</v>
      </c>
      <c r="C763" s="1" t="s">
        <v>1626</v>
      </c>
      <c r="D763" s="3" t="s">
        <v>3157</v>
      </c>
      <c r="E763" s="3" t="s">
        <v>23961</v>
      </c>
      <c r="F763" s="1" t="s">
        <v>2421</v>
      </c>
      <c r="G763" s="1">
        <v>7</v>
      </c>
      <c r="H763" s="1" t="s">
        <v>27477</v>
      </c>
      <c r="I763" s="1">
        <v>0</v>
      </c>
      <c r="J763" s="1" t="s">
        <v>27474</v>
      </c>
      <c r="K763" s="1">
        <f t="shared" si="44"/>
        <v>7</v>
      </c>
      <c r="L763" s="2">
        <f>SUMIFS('Basin Total Well Counts'!B:B,'Basin Total Well Counts'!A:A,F763)</f>
        <v>1818</v>
      </c>
      <c r="M763" s="4">
        <f t="shared" si="45"/>
        <v>3.8503850385038503E-3</v>
      </c>
      <c r="N763" s="2">
        <f>SUMIF('Basin Emissions'!A:A,F763,'Basin Emissions'!B:B)</f>
        <v>1387.3388780000002</v>
      </c>
      <c r="O763" s="8">
        <f t="shared" si="46"/>
        <v>5.3417888591859191</v>
      </c>
      <c r="P763" s="7">
        <f>SUMIF('Tool Pneumatics CH4 VOC BTEX'!B:B,A763,'Tool Pneumatics CH4 VOC BTEX'!F:F)</f>
        <v>25.404619216918899</v>
      </c>
      <c r="Q763" s="14">
        <f t="shared" si="47"/>
        <v>0.23177886703214962</v>
      </c>
      <c r="R763" s="16">
        <f>SUMIF('Tool Pneumatics CH4 VOC BTEX'!B:B,A763,'Tool Pneumatics CH4 VOC BTEX'!H:H)*Q763</f>
        <v>0</v>
      </c>
      <c r="S763" s="16">
        <f>SUMIF('Tool Pneumatics CH4 VOC BTEX'!B:B,A763,'Tool Pneumatics CH4 VOC BTEX'!J:J)*Q763</f>
        <v>0</v>
      </c>
      <c r="T763" s="16">
        <f>SUMIF('Tool Pneumatics CH4 VOC BTEX'!B:B,A763,'Tool Pneumatics CH4 VOC BTEX'!L:L)*Q763</f>
        <v>0</v>
      </c>
      <c r="U763" s="16">
        <f>SUMIF('Tool Pneumatics CH4 VOC BTEX'!B:B,A763,'Tool Pneumatics CH4 VOC BTEX'!N:N)*Q763</f>
        <v>0</v>
      </c>
    </row>
    <row r="764" spans="1:21" x14ac:dyDescent="0.25">
      <c r="A764" s="1" t="s">
        <v>3225</v>
      </c>
      <c r="B764" s="1" t="s">
        <v>1488</v>
      </c>
      <c r="C764" s="1" t="s">
        <v>1776</v>
      </c>
      <c r="D764" s="3" t="s">
        <v>3157</v>
      </c>
      <c r="E764" s="3" t="s">
        <v>23961</v>
      </c>
      <c r="F764" s="1" t="s">
        <v>2421</v>
      </c>
      <c r="G764" s="1">
        <v>51</v>
      </c>
      <c r="H764" s="1" t="s">
        <v>27477</v>
      </c>
      <c r="I764" s="1">
        <v>0</v>
      </c>
      <c r="J764" s="1" t="s">
        <v>27474</v>
      </c>
      <c r="K764" s="1">
        <f t="shared" si="44"/>
        <v>51</v>
      </c>
      <c r="L764" s="2">
        <f>SUMIFS('Basin Total Well Counts'!B:B,'Basin Total Well Counts'!A:A,F764)</f>
        <v>1818</v>
      </c>
      <c r="M764" s="4">
        <f t="shared" si="45"/>
        <v>2.8052805280528052E-2</v>
      </c>
      <c r="N764" s="2">
        <f>SUMIF('Basin Emissions'!A:A,F764,'Basin Emissions'!B:B)</f>
        <v>1387.3388780000002</v>
      </c>
      <c r="O764" s="8">
        <f t="shared" si="46"/>
        <v>38.918747402640271</v>
      </c>
      <c r="P764" s="7">
        <f>SUMIF('Tool Pneumatics CH4 VOC BTEX'!B:B,A764,'Tool Pneumatics CH4 VOC BTEX'!F:F)</f>
        <v>25.404619216918899</v>
      </c>
      <c r="Q764" s="14">
        <f t="shared" si="47"/>
        <v>1.6886746026628048</v>
      </c>
      <c r="R764" s="16">
        <f>SUMIF('Tool Pneumatics CH4 VOC BTEX'!B:B,A764,'Tool Pneumatics CH4 VOC BTEX'!H:H)*Q764</f>
        <v>0</v>
      </c>
      <c r="S764" s="16">
        <f>SUMIF('Tool Pneumatics CH4 VOC BTEX'!B:B,A764,'Tool Pneumatics CH4 VOC BTEX'!J:J)*Q764</f>
        <v>0</v>
      </c>
      <c r="T764" s="16">
        <f>SUMIF('Tool Pneumatics CH4 VOC BTEX'!B:B,A764,'Tool Pneumatics CH4 VOC BTEX'!L:L)*Q764</f>
        <v>0</v>
      </c>
      <c r="U764" s="16">
        <f>SUMIF('Tool Pneumatics CH4 VOC BTEX'!B:B,A764,'Tool Pneumatics CH4 VOC BTEX'!N:N)*Q764</f>
        <v>0</v>
      </c>
    </row>
    <row r="765" spans="1:21" x14ac:dyDescent="0.25">
      <c r="A765" s="1" t="s">
        <v>3226</v>
      </c>
      <c r="B765" s="1" t="s">
        <v>1488</v>
      </c>
      <c r="C765" s="1" t="s">
        <v>3227</v>
      </c>
      <c r="D765" s="3" t="s">
        <v>2421</v>
      </c>
      <c r="E765" s="3" t="s">
        <v>2421</v>
      </c>
      <c r="F765" s="1" t="s">
        <v>2421</v>
      </c>
      <c r="G765" s="1">
        <v>4</v>
      </c>
      <c r="H765" s="1" t="s">
        <v>27477</v>
      </c>
      <c r="I765" s="1">
        <v>0</v>
      </c>
      <c r="J765" s="1" t="s">
        <v>27474</v>
      </c>
      <c r="K765" s="1">
        <f t="shared" si="44"/>
        <v>4</v>
      </c>
      <c r="L765" s="2">
        <f>SUMIFS('Basin Total Well Counts'!B:B,'Basin Total Well Counts'!A:A,F765)</f>
        <v>1818</v>
      </c>
      <c r="M765" s="4">
        <f t="shared" si="45"/>
        <v>2.2002200220022001E-3</v>
      </c>
      <c r="N765" s="2">
        <f>SUMIF('Basin Emissions'!A:A,F765,'Basin Emissions'!B:B)</f>
        <v>1387.3388780000002</v>
      </c>
      <c r="O765" s="8">
        <f t="shared" si="46"/>
        <v>3.0524507766776683</v>
      </c>
      <c r="P765" s="7">
        <f>SUMIF('Tool Pneumatics CH4 VOC BTEX'!B:B,A765,'Tool Pneumatics CH4 VOC BTEX'!F:F)</f>
        <v>25.404619216918899</v>
      </c>
      <c r="Q765" s="14">
        <f t="shared" si="47"/>
        <v>0.13244506687551411</v>
      </c>
      <c r="R765" s="16">
        <f>SUMIF('Tool Pneumatics CH4 VOC BTEX'!B:B,A765,'Tool Pneumatics CH4 VOC BTEX'!H:H)*Q765</f>
        <v>0</v>
      </c>
      <c r="S765" s="16">
        <f>SUMIF('Tool Pneumatics CH4 VOC BTEX'!B:B,A765,'Tool Pneumatics CH4 VOC BTEX'!J:J)*Q765</f>
        <v>0</v>
      </c>
      <c r="T765" s="16">
        <f>SUMIF('Tool Pneumatics CH4 VOC BTEX'!B:B,A765,'Tool Pneumatics CH4 VOC BTEX'!L:L)*Q765</f>
        <v>0</v>
      </c>
      <c r="U765" s="16">
        <f>SUMIF('Tool Pneumatics CH4 VOC BTEX'!B:B,A765,'Tool Pneumatics CH4 VOC BTEX'!N:N)*Q765</f>
        <v>0</v>
      </c>
    </row>
    <row r="766" spans="1:21" x14ac:dyDescent="0.25">
      <c r="A766" s="1" t="s">
        <v>3228</v>
      </c>
      <c r="B766" s="1" t="s">
        <v>1488</v>
      </c>
      <c r="C766" s="1" t="s">
        <v>3229</v>
      </c>
      <c r="D766" s="3" t="s">
        <v>2280</v>
      </c>
      <c r="E766" s="3" t="s">
        <v>23961</v>
      </c>
      <c r="F766" s="1" t="s">
        <v>3141</v>
      </c>
      <c r="G766" s="1">
        <v>0</v>
      </c>
      <c r="H766" s="1" t="s">
        <v>27474</v>
      </c>
      <c r="I766" s="1">
        <v>0</v>
      </c>
      <c r="J766" s="1" t="s">
        <v>27474</v>
      </c>
      <c r="K766" s="1">
        <f t="shared" si="44"/>
        <v>0</v>
      </c>
      <c r="L766" s="2">
        <f>SUMIFS('Basin Total Well Counts'!B:B,'Basin Total Well Counts'!A:A,F766)</f>
        <v>11</v>
      </c>
      <c r="M766" s="4">
        <f t="shared" si="45"/>
        <v>0</v>
      </c>
      <c r="N766" s="2">
        <f>SUMIF('Basin Emissions'!A:A,F766,'Basin Emissions'!B:B)</f>
        <v>550.58635159999994</v>
      </c>
      <c r="O766" s="8">
        <f t="shared" si="46"/>
        <v>0</v>
      </c>
      <c r="P766" s="7">
        <f>SUMIF('Tool Pneumatics CH4 VOC BTEX'!B:B,A766,'Tool Pneumatics CH4 VOC BTEX'!F:F)</f>
        <v>3.5899999141693102</v>
      </c>
      <c r="Q766" s="14">
        <f t="shared" si="47"/>
        <v>0</v>
      </c>
      <c r="R766" s="16">
        <f>SUMIF('Tool Pneumatics CH4 VOC BTEX'!B:B,A766,'Tool Pneumatics CH4 VOC BTEX'!H:H)*Q766</f>
        <v>0</v>
      </c>
      <c r="S766" s="16">
        <f>SUMIF('Tool Pneumatics CH4 VOC BTEX'!B:B,A766,'Tool Pneumatics CH4 VOC BTEX'!J:J)*Q766</f>
        <v>0</v>
      </c>
      <c r="T766" s="16">
        <f>SUMIF('Tool Pneumatics CH4 VOC BTEX'!B:B,A766,'Tool Pneumatics CH4 VOC BTEX'!L:L)*Q766</f>
        <v>0</v>
      </c>
      <c r="U766" s="16">
        <f>SUMIF('Tool Pneumatics CH4 VOC BTEX'!B:B,A766,'Tool Pneumatics CH4 VOC BTEX'!N:N)*Q766</f>
        <v>0</v>
      </c>
    </row>
    <row r="767" spans="1:21" x14ac:dyDescent="0.25">
      <c r="A767" s="1" t="s">
        <v>3230</v>
      </c>
      <c r="B767" s="1" t="s">
        <v>1488</v>
      </c>
      <c r="C767" s="1" t="s">
        <v>2021</v>
      </c>
      <c r="D767" s="3" t="s">
        <v>2421</v>
      </c>
      <c r="E767" s="3" t="s">
        <v>2421</v>
      </c>
      <c r="F767" s="1" t="s">
        <v>2421</v>
      </c>
      <c r="G767" s="1">
        <v>4</v>
      </c>
      <c r="H767" s="1" t="s">
        <v>27477</v>
      </c>
      <c r="I767" s="1">
        <v>0</v>
      </c>
      <c r="J767" s="1" t="s">
        <v>27474</v>
      </c>
      <c r="K767" s="1">
        <f t="shared" si="44"/>
        <v>4</v>
      </c>
      <c r="L767" s="2">
        <f>SUMIFS('Basin Total Well Counts'!B:B,'Basin Total Well Counts'!A:A,F767)</f>
        <v>1818</v>
      </c>
      <c r="M767" s="4">
        <f t="shared" si="45"/>
        <v>2.2002200220022001E-3</v>
      </c>
      <c r="N767" s="2">
        <f>SUMIF('Basin Emissions'!A:A,F767,'Basin Emissions'!B:B)</f>
        <v>1387.3388780000002</v>
      </c>
      <c r="O767" s="8">
        <f t="shared" si="46"/>
        <v>3.0524507766776683</v>
      </c>
      <c r="P767" s="7">
        <f>SUMIF('Tool Pneumatics CH4 VOC BTEX'!B:B,A767,'Tool Pneumatics CH4 VOC BTEX'!F:F)</f>
        <v>25.404619216918899</v>
      </c>
      <c r="Q767" s="14">
        <f t="shared" si="47"/>
        <v>0.13244506687551411</v>
      </c>
      <c r="R767" s="16">
        <f>SUMIF('Tool Pneumatics CH4 VOC BTEX'!B:B,A767,'Tool Pneumatics CH4 VOC BTEX'!H:H)*Q767</f>
        <v>0</v>
      </c>
      <c r="S767" s="16">
        <f>SUMIF('Tool Pneumatics CH4 VOC BTEX'!B:B,A767,'Tool Pneumatics CH4 VOC BTEX'!J:J)*Q767</f>
        <v>0</v>
      </c>
      <c r="T767" s="16">
        <f>SUMIF('Tool Pneumatics CH4 VOC BTEX'!B:B,A767,'Tool Pneumatics CH4 VOC BTEX'!L:L)*Q767</f>
        <v>0</v>
      </c>
      <c r="U767" s="16">
        <f>SUMIF('Tool Pneumatics CH4 VOC BTEX'!B:B,A767,'Tool Pneumatics CH4 VOC BTEX'!N:N)*Q767</f>
        <v>0</v>
      </c>
    </row>
    <row r="768" spans="1:21" x14ac:dyDescent="0.25">
      <c r="A768" s="1" t="s">
        <v>3231</v>
      </c>
      <c r="B768" s="1" t="s">
        <v>1488</v>
      </c>
      <c r="C768" s="1" t="s">
        <v>1676</v>
      </c>
      <c r="D768" s="3" t="s">
        <v>2280</v>
      </c>
      <c r="E768" s="3" t="s">
        <v>23961</v>
      </c>
      <c r="F768" s="1" t="s">
        <v>2421</v>
      </c>
      <c r="G768" s="1">
        <v>1</v>
      </c>
      <c r="H768" s="1" t="s">
        <v>27477</v>
      </c>
      <c r="I768" s="1">
        <v>0</v>
      </c>
      <c r="J768" s="1" t="s">
        <v>27474</v>
      </c>
      <c r="K768" s="1">
        <f t="shared" si="44"/>
        <v>1</v>
      </c>
      <c r="L768" s="2">
        <f>SUMIFS('Basin Total Well Counts'!B:B,'Basin Total Well Counts'!A:A,F768)</f>
        <v>1818</v>
      </c>
      <c r="M768" s="4">
        <f t="shared" si="45"/>
        <v>5.5005500550055003E-4</v>
      </c>
      <c r="N768" s="2">
        <f>SUMIF('Basin Emissions'!A:A,F768,'Basin Emissions'!B:B)</f>
        <v>1387.3388780000002</v>
      </c>
      <c r="O768" s="8">
        <f t="shared" si="46"/>
        <v>0.76311269416941707</v>
      </c>
      <c r="P768" s="7">
        <f>SUMIF('Tool Pneumatics CH4 VOC BTEX'!B:B,A768,'Tool Pneumatics CH4 VOC BTEX'!F:F)</f>
        <v>25.404619216918899</v>
      </c>
      <c r="Q768" s="14">
        <f t="shared" si="47"/>
        <v>3.3111266718878526E-2</v>
      </c>
      <c r="R768" s="16">
        <f>SUMIF('Tool Pneumatics CH4 VOC BTEX'!B:B,A768,'Tool Pneumatics CH4 VOC BTEX'!H:H)*Q768</f>
        <v>0</v>
      </c>
      <c r="S768" s="16">
        <f>SUMIF('Tool Pneumatics CH4 VOC BTEX'!B:B,A768,'Tool Pneumatics CH4 VOC BTEX'!J:J)*Q768</f>
        <v>0</v>
      </c>
      <c r="T768" s="16">
        <f>SUMIF('Tool Pneumatics CH4 VOC BTEX'!B:B,A768,'Tool Pneumatics CH4 VOC BTEX'!L:L)*Q768</f>
        <v>0</v>
      </c>
      <c r="U768" s="16">
        <f>SUMIF('Tool Pneumatics CH4 VOC BTEX'!B:B,A768,'Tool Pneumatics CH4 VOC BTEX'!N:N)*Q768</f>
        <v>0</v>
      </c>
    </row>
    <row r="769" spans="1:21" x14ac:dyDescent="0.25">
      <c r="A769" s="1" t="s">
        <v>3232</v>
      </c>
      <c r="B769" s="1" t="s">
        <v>1488</v>
      </c>
      <c r="C769" s="1" t="s">
        <v>1861</v>
      </c>
      <c r="D769" s="3" t="s">
        <v>2280</v>
      </c>
      <c r="E769" s="3" t="s">
        <v>23961</v>
      </c>
      <c r="F769" s="1" t="s">
        <v>2421</v>
      </c>
      <c r="G769" s="1">
        <v>4</v>
      </c>
      <c r="H769" s="1" t="s">
        <v>27477</v>
      </c>
      <c r="I769" s="1">
        <v>0</v>
      </c>
      <c r="J769" s="1" t="s">
        <v>27474</v>
      </c>
      <c r="K769" s="1">
        <f t="shared" si="44"/>
        <v>4</v>
      </c>
      <c r="L769" s="2">
        <f>SUMIFS('Basin Total Well Counts'!B:B,'Basin Total Well Counts'!A:A,F769)</f>
        <v>1818</v>
      </c>
      <c r="M769" s="4">
        <f t="shared" si="45"/>
        <v>2.2002200220022001E-3</v>
      </c>
      <c r="N769" s="2">
        <f>SUMIF('Basin Emissions'!A:A,F769,'Basin Emissions'!B:B)</f>
        <v>1387.3388780000002</v>
      </c>
      <c r="O769" s="8">
        <f t="shared" si="46"/>
        <v>3.0524507766776683</v>
      </c>
      <c r="P769" s="7">
        <f>SUMIF('Tool Pneumatics CH4 VOC BTEX'!B:B,A769,'Tool Pneumatics CH4 VOC BTEX'!F:F)</f>
        <v>25.404619216918899</v>
      </c>
      <c r="Q769" s="14">
        <f t="shared" si="47"/>
        <v>0.13244506687551411</v>
      </c>
      <c r="R769" s="16">
        <f>SUMIF('Tool Pneumatics CH4 VOC BTEX'!B:B,A769,'Tool Pneumatics CH4 VOC BTEX'!H:H)*Q769</f>
        <v>0</v>
      </c>
      <c r="S769" s="16">
        <f>SUMIF('Tool Pneumatics CH4 VOC BTEX'!B:B,A769,'Tool Pneumatics CH4 VOC BTEX'!J:J)*Q769</f>
        <v>0</v>
      </c>
      <c r="T769" s="16">
        <f>SUMIF('Tool Pneumatics CH4 VOC BTEX'!B:B,A769,'Tool Pneumatics CH4 VOC BTEX'!L:L)*Q769</f>
        <v>0</v>
      </c>
      <c r="U769" s="16">
        <f>SUMIF('Tool Pneumatics CH4 VOC BTEX'!B:B,A769,'Tool Pneumatics CH4 VOC BTEX'!N:N)*Q769</f>
        <v>0</v>
      </c>
    </row>
    <row r="770" spans="1:21" x14ac:dyDescent="0.25">
      <c r="A770" s="1" t="s">
        <v>3233</v>
      </c>
      <c r="B770" s="1" t="s">
        <v>1488</v>
      </c>
      <c r="C770" s="1" t="s">
        <v>1783</v>
      </c>
      <c r="D770" s="3" t="s">
        <v>2421</v>
      </c>
      <c r="E770" s="3" t="s">
        <v>2421</v>
      </c>
      <c r="F770" s="1" t="s">
        <v>2421</v>
      </c>
      <c r="G770" s="1">
        <v>0</v>
      </c>
      <c r="H770" s="1" t="s">
        <v>27474</v>
      </c>
      <c r="I770" s="1">
        <v>0</v>
      </c>
      <c r="J770" s="1" t="s">
        <v>27474</v>
      </c>
      <c r="K770" s="1">
        <f t="shared" ref="K770:K833" si="48">+I770+G770</f>
        <v>0</v>
      </c>
      <c r="L770" s="2">
        <f>SUMIFS('Basin Total Well Counts'!B:B,'Basin Total Well Counts'!A:A,F770)</f>
        <v>1818</v>
      </c>
      <c r="M770" s="4">
        <f t="shared" ref="M770:M833" si="49">IFERROR(+K770/L770,0)</f>
        <v>0</v>
      </c>
      <c r="N770" s="2">
        <f>SUMIF('Basin Emissions'!A:A,F770,'Basin Emissions'!B:B)</f>
        <v>1387.3388780000002</v>
      </c>
      <c r="O770" s="8">
        <f t="shared" ref="O770:O833" si="50">+N770*M770</f>
        <v>0</v>
      </c>
      <c r="P770" s="7">
        <f>SUMIF('Tool Pneumatics CH4 VOC BTEX'!B:B,A770,'Tool Pneumatics CH4 VOC BTEX'!F:F)</f>
        <v>25.404619216918899</v>
      </c>
      <c r="Q770" s="14">
        <f t="shared" ref="Q770:Q833" si="51">IFERROR(O770/P770,0)*(2204.6/2000)</f>
        <v>0</v>
      </c>
      <c r="R770" s="16">
        <f>SUMIF('Tool Pneumatics CH4 VOC BTEX'!B:B,A770,'Tool Pneumatics CH4 VOC BTEX'!H:H)*Q770</f>
        <v>0</v>
      </c>
      <c r="S770" s="16">
        <f>SUMIF('Tool Pneumatics CH4 VOC BTEX'!B:B,A770,'Tool Pneumatics CH4 VOC BTEX'!J:J)*Q770</f>
        <v>0</v>
      </c>
      <c r="T770" s="16">
        <f>SUMIF('Tool Pneumatics CH4 VOC BTEX'!B:B,A770,'Tool Pneumatics CH4 VOC BTEX'!L:L)*Q770</f>
        <v>0</v>
      </c>
      <c r="U770" s="16">
        <f>SUMIF('Tool Pneumatics CH4 VOC BTEX'!B:B,A770,'Tool Pneumatics CH4 VOC BTEX'!N:N)*Q770</f>
        <v>0</v>
      </c>
    </row>
    <row r="771" spans="1:21" x14ac:dyDescent="0.25">
      <c r="A771" s="1" t="s">
        <v>3234</v>
      </c>
      <c r="B771" s="1" t="s">
        <v>1488</v>
      </c>
      <c r="C771" s="1" t="s">
        <v>2483</v>
      </c>
      <c r="D771" s="3" t="s">
        <v>2421</v>
      </c>
      <c r="E771" s="3" t="s">
        <v>2421</v>
      </c>
      <c r="F771" s="1" t="s">
        <v>2421</v>
      </c>
      <c r="G771" s="1">
        <v>0</v>
      </c>
      <c r="H771" s="1" t="s">
        <v>27474</v>
      </c>
      <c r="I771" s="1">
        <v>0</v>
      </c>
      <c r="J771" s="1" t="s">
        <v>27474</v>
      </c>
      <c r="K771" s="1">
        <f t="shared" si="48"/>
        <v>0</v>
      </c>
      <c r="L771" s="2">
        <f>SUMIFS('Basin Total Well Counts'!B:B,'Basin Total Well Counts'!A:A,F771)</f>
        <v>1818</v>
      </c>
      <c r="M771" s="4">
        <f t="shared" si="49"/>
        <v>0</v>
      </c>
      <c r="N771" s="2">
        <f>SUMIF('Basin Emissions'!A:A,F771,'Basin Emissions'!B:B)</f>
        <v>1387.3388780000002</v>
      </c>
      <c r="O771" s="8">
        <f t="shared" si="50"/>
        <v>0</v>
      </c>
      <c r="P771" s="7">
        <f>SUMIF('Tool Pneumatics CH4 VOC BTEX'!B:B,A771,'Tool Pneumatics CH4 VOC BTEX'!F:F)</f>
        <v>25.404619216918899</v>
      </c>
      <c r="Q771" s="14">
        <f t="shared" si="51"/>
        <v>0</v>
      </c>
      <c r="R771" s="16">
        <f>SUMIF('Tool Pneumatics CH4 VOC BTEX'!B:B,A771,'Tool Pneumatics CH4 VOC BTEX'!H:H)*Q771</f>
        <v>0</v>
      </c>
      <c r="S771" s="16">
        <f>SUMIF('Tool Pneumatics CH4 VOC BTEX'!B:B,A771,'Tool Pneumatics CH4 VOC BTEX'!J:J)*Q771</f>
        <v>0</v>
      </c>
      <c r="T771" s="16">
        <f>SUMIF('Tool Pneumatics CH4 VOC BTEX'!B:B,A771,'Tool Pneumatics CH4 VOC BTEX'!L:L)*Q771</f>
        <v>0</v>
      </c>
      <c r="U771" s="16">
        <f>SUMIF('Tool Pneumatics CH4 VOC BTEX'!B:B,A771,'Tool Pneumatics CH4 VOC BTEX'!N:N)*Q771</f>
        <v>0</v>
      </c>
    </row>
    <row r="772" spans="1:21" x14ac:dyDescent="0.25">
      <c r="A772" s="1" t="s">
        <v>3235</v>
      </c>
      <c r="B772" s="1" t="s">
        <v>1488</v>
      </c>
      <c r="C772" s="1" t="s">
        <v>1691</v>
      </c>
      <c r="D772" s="3" t="s">
        <v>2421</v>
      </c>
      <c r="E772" s="3" t="s">
        <v>2421</v>
      </c>
      <c r="F772" s="1" t="s">
        <v>2421</v>
      </c>
      <c r="G772" s="1">
        <v>0</v>
      </c>
      <c r="H772" s="1" t="s">
        <v>27474</v>
      </c>
      <c r="I772" s="1">
        <v>0</v>
      </c>
      <c r="J772" s="1" t="s">
        <v>27474</v>
      </c>
      <c r="K772" s="1">
        <f t="shared" si="48"/>
        <v>0</v>
      </c>
      <c r="L772" s="2">
        <f>SUMIFS('Basin Total Well Counts'!B:B,'Basin Total Well Counts'!A:A,F772)</f>
        <v>1818</v>
      </c>
      <c r="M772" s="4">
        <f t="shared" si="49"/>
        <v>0</v>
      </c>
      <c r="N772" s="2">
        <f>SUMIF('Basin Emissions'!A:A,F772,'Basin Emissions'!B:B)</f>
        <v>1387.3388780000002</v>
      </c>
      <c r="O772" s="8">
        <f t="shared" si="50"/>
        <v>0</v>
      </c>
      <c r="P772" s="7">
        <f>SUMIF('Tool Pneumatics CH4 VOC BTEX'!B:B,A772,'Tool Pneumatics CH4 VOC BTEX'!F:F)</f>
        <v>25.404619216918899</v>
      </c>
      <c r="Q772" s="14">
        <f t="shared" si="51"/>
        <v>0</v>
      </c>
      <c r="R772" s="16">
        <f>SUMIF('Tool Pneumatics CH4 VOC BTEX'!B:B,A772,'Tool Pneumatics CH4 VOC BTEX'!H:H)*Q772</f>
        <v>0</v>
      </c>
      <c r="S772" s="16">
        <f>SUMIF('Tool Pneumatics CH4 VOC BTEX'!B:B,A772,'Tool Pneumatics CH4 VOC BTEX'!J:J)*Q772</f>
        <v>0</v>
      </c>
      <c r="T772" s="16">
        <f>SUMIF('Tool Pneumatics CH4 VOC BTEX'!B:B,A772,'Tool Pneumatics CH4 VOC BTEX'!L:L)*Q772</f>
        <v>0</v>
      </c>
      <c r="U772" s="16">
        <f>SUMIF('Tool Pneumatics CH4 VOC BTEX'!B:B,A772,'Tool Pneumatics CH4 VOC BTEX'!N:N)*Q772</f>
        <v>0</v>
      </c>
    </row>
    <row r="773" spans="1:21" x14ac:dyDescent="0.25">
      <c r="A773" s="1" t="s">
        <v>3236</v>
      </c>
      <c r="B773" s="1" t="s">
        <v>1488</v>
      </c>
      <c r="C773" s="1" t="s">
        <v>1616</v>
      </c>
      <c r="D773" s="3" t="s">
        <v>2280</v>
      </c>
      <c r="E773" s="3" t="s">
        <v>23961</v>
      </c>
      <c r="F773" s="1" t="s">
        <v>2421</v>
      </c>
      <c r="G773" s="1">
        <v>7</v>
      </c>
      <c r="H773" s="1" t="s">
        <v>27477</v>
      </c>
      <c r="I773" s="1">
        <v>0</v>
      </c>
      <c r="J773" s="1" t="s">
        <v>27474</v>
      </c>
      <c r="K773" s="1">
        <f t="shared" si="48"/>
        <v>7</v>
      </c>
      <c r="L773" s="2">
        <f>SUMIFS('Basin Total Well Counts'!B:B,'Basin Total Well Counts'!A:A,F773)</f>
        <v>1818</v>
      </c>
      <c r="M773" s="4">
        <f t="shared" si="49"/>
        <v>3.8503850385038503E-3</v>
      </c>
      <c r="N773" s="2">
        <f>SUMIF('Basin Emissions'!A:A,F773,'Basin Emissions'!B:B)</f>
        <v>1387.3388780000002</v>
      </c>
      <c r="O773" s="8">
        <f t="shared" si="50"/>
        <v>5.3417888591859191</v>
      </c>
      <c r="P773" s="7">
        <f>SUMIF('Tool Pneumatics CH4 VOC BTEX'!B:B,A773,'Tool Pneumatics CH4 VOC BTEX'!F:F)</f>
        <v>25.404619216918899</v>
      </c>
      <c r="Q773" s="14">
        <f t="shared" si="51"/>
        <v>0.23177886703214962</v>
      </c>
      <c r="R773" s="16">
        <f>SUMIF('Tool Pneumatics CH4 VOC BTEX'!B:B,A773,'Tool Pneumatics CH4 VOC BTEX'!H:H)*Q773</f>
        <v>0</v>
      </c>
      <c r="S773" s="16">
        <f>SUMIF('Tool Pneumatics CH4 VOC BTEX'!B:B,A773,'Tool Pneumatics CH4 VOC BTEX'!J:J)*Q773</f>
        <v>0</v>
      </c>
      <c r="T773" s="16">
        <f>SUMIF('Tool Pneumatics CH4 VOC BTEX'!B:B,A773,'Tool Pneumatics CH4 VOC BTEX'!L:L)*Q773</f>
        <v>0</v>
      </c>
      <c r="U773" s="16">
        <f>SUMIF('Tool Pneumatics CH4 VOC BTEX'!B:B,A773,'Tool Pneumatics CH4 VOC BTEX'!N:N)*Q773</f>
        <v>0</v>
      </c>
    </row>
    <row r="774" spans="1:21" x14ac:dyDescent="0.25">
      <c r="A774" s="1" t="s">
        <v>3237</v>
      </c>
      <c r="B774" s="1" t="s">
        <v>1488</v>
      </c>
      <c r="C774" s="1" t="s">
        <v>1661</v>
      </c>
      <c r="D774" s="3" t="s">
        <v>2421</v>
      </c>
      <c r="E774" s="3" t="s">
        <v>2421</v>
      </c>
      <c r="F774" s="1" t="s">
        <v>2421</v>
      </c>
      <c r="G774" s="1">
        <v>31</v>
      </c>
      <c r="H774" s="1" t="s">
        <v>27477</v>
      </c>
      <c r="I774" s="1">
        <v>0</v>
      </c>
      <c r="J774" s="1" t="s">
        <v>27474</v>
      </c>
      <c r="K774" s="1">
        <f t="shared" si="48"/>
        <v>31</v>
      </c>
      <c r="L774" s="2">
        <f>SUMIFS('Basin Total Well Counts'!B:B,'Basin Total Well Counts'!A:A,F774)</f>
        <v>1818</v>
      </c>
      <c r="M774" s="4">
        <f t="shared" si="49"/>
        <v>1.7051705170517052E-2</v>
      </c>
      <c r="N774" s="2">
        <f>SUMIF('Basin Emissions'!A:A,F774,'Basin Emissions'!B:B)</f>
        <v>1387.3388780000002</v>
      </c>
      <c r="O774" s="8">
        <f t="shared" si="50"/>
        <v>23.656493519251931</v>
      </c>
      <c r="P774" s="7">
        <f>SUMIF('Tool Pneumatics CH4 VOC BTEX'!B:B,A774,'Tool Pneumatics CH4 VOC BTEX'!F:F)</f>
        <v>25.404619216918899</v>
      </c>
      <c r="Q774" s="14">
        <f t="shared" si="51"/>
        <v>1.0264492682852342</v>
      </c>
      <c r="R774" s="16">
        <f>SUMIF('Tool Pneumatics CH4 VOC BTEX'!B:B,A774,'Tool Pneumatics CH4 VOC BTEX'!H:H)*Q774</f>
        <v>0</v>
      </c>
      <c r="S774" s="16">
        <f>SUMIF('Tool Pneumatics CH4 VOC BTEX'!B:B,A774,'Tool Pneumatics CH4 VOC BTEX'!J:J)*Q774</f>
        <v>0</v>
      </c>
      <c r="T774" s="16">
        <f>SUMIF('Tool Pneumatics CH4 VOC BTEX'!B:B,A774,'Tool Pneumatics CH4 VOC BTEX'!L:L)*Q774</f>
        <v>0</v>
      </c>
      <c r="U774" s="16">
        <f>SUMIF('Tool Pneumatics CH4 VOC BTEX'!B:B,A774,'Tool Pneumatics CH4 VOC BTEX'!N:N)*Q774</f>
        <v>0</v>
      </c>
    </row>
    <row r="775" spans="1:21" x14ac:dyDescent="0.25">
      <c r="A775" s="1" t="s">
        <v>3238</v>
      </c>
      <c r="B775" s="1" t="s">
        <v>1488</v>
      </c>
      <c r="C775" s="1" t="s">
        <v>1792</v>
      </c>
      <c r="D775" s="3" t="s">
        <v>2421</v>
      </c>
      <c r="E775" s="3" t="s">
        <v>2421</v>
      </c>
      <c r="F775" s="1" t="s">
        <v>2421</v>
      </c>
      <c r="G775" s="1">
        <v>7</v>
      </c>
      <c r="H775" s="1" t="s">
        <v>27477</v>
      </c>
      <c r="I775" s="1">
        <v>0</v>
      </c>
      <c r="J775" s="1" t="s">
        <v>27474</v>
      </c>
      <c r="K775" s="1">
        <f t="shared" si="48"/>
        <v>7</v>
      </c>
      <c r="L775" s="2">
        <f>SUMIFS('Basin Total Well Counts'!B:B,'Basin Total Well Counts'!A:A,F775)</f>
        <v>1818</v>
      </c>
      <c r="M775" s="4">
        <f t="shared" si="49"/>
        <v>3.8503850385038503E-3</v>
      </c>
      <c r="N775" s="2">
        <f>SUMIF('Basin Emissions'!A:A,F775,'Basin Emissions'!B:B)</f>
        <v>1387.3388780000002</v>
      </c>
      <c r="O775" s="8">
        <f t="shared" si="50"/>
        <v>5.3417888591859191</v>
      </c>
      <c r="P775" s="7">
        <f>SUMIF('Tool Pneumatics CH4 VOC BTEX'!B:B,A775,'Tool Pneumatics CH4 VOC BTEX'!F:F)</f>
        <v>25.404619216918899</v>
      </c>
      <c r="Q775" s="14">
        <f t="shared" si="51"/>
        <v>0.23177886703214962</v>
      </c>
      <c r="R775" s="16">
        <f>SUMIF('Tool Pneumatics CH4 VOC BTEX'!B:B,A775,'Tool Pneumatics CH4 VOC BTEX'!H:H)*Q775</f>
        <v>0</v>
      </c>
      <c r="S775" s="16">
        <f>SUMIF('Tool Pneumatics CH4 VOC BTEX'!B:B,A775,'Tool Pneumatics CH4 VOC BTEX'!J:J)*Q775</f>
        <v>0</v>
      </c>
      <c r="T775" s="16">
        <f>SUMIF('Tool Pneumatics CH4 VOC BTEX'!B:B,A775,'Tool Pneumatics CH4 VOC BTEX'!L:L)*Q775</f>
        <v>0</v>
      </c>
      <c r="U775" s="16">
        <f>SUMIF('Tool Pneumatics CH4 VOC BTEX'!B:B,A775,'Tool Pneumatics CH4 VOC BTEX'!N:N)*Q775</f>
        <v>0</v>
      </c>
    </row>
    <row r="776" spans="1:21" x14ac:dyDescent="0.25">
      <c r="A776" s="1" t="s">
        <v>3239</v>
      </c>
      <c r="B776" s="1" t="s">
        <v>1488</v>
      </c>
      <c r="C776" s="1" t="s">
        <v>2044</v>
      </c>
      <c r="D776" s="3" t="s">
        <v>2421</v>
      </c>
      <c r="E776" s="3" t="s">
        <v>2421</v>
      </c>
      <c r="F776" s="1" t="s">
        <v>3141</v>
      </c>
      <c r="G776" s="1">
        <v>0</v>
      </c>
      <c r="H776" s="1" t="s">
        <v>27474</v>
      </c>
      <c r="I776" s="1">
        <v>0</v>
      </c>
      <c r="J776" s="1" t="s">
        <v>27474</v>
      </c>
      <c r="K776" s="1">
        <f t="shared" si="48"/>
        <v>0</v>
      </c>
      <c r="L776" s="2">
        <f>SUMIFS('Basin Total Well Counts'!B:B,'Basin Total Well Counts'!A:A,F776)</f>
        <v>11</v>
      </c>
      <c r="M776" s="4">
        <f t="shared" si="49"/>
        <v>0</v>
      </c>
      <c r="N776" s="2">
        <f>SUMIF('Basin Emissions'!A:A,F776,'Basin Emissions'!B:B)</f>
        <v>550.58635159999994</v>
      </c>
      <c r="O776" s="8">
        <f t="shared" si="50"/>
        <v>0</v>
      </c>
      <c r="P776" s="7">
        <f>SUMIF('Tool Pneumatics CH4 VOC BTEX'!B:B,A776,'Tool Pneumatics CH4 VOC BTEX'!F:F)</f>
        <v>3.5899999141693102</v>
      </c>
      <c r="Q776" s="14">
        <f t="shared" si="51"/>
        <v>0</v>
      </c>
      <c r="R776" s="16">
        <f>SUMIF('Tool Pneumatics CH4 VOC BTEX'!B:B,A776,'Tool Pneumatics CH4 VOC BTEX'!H:H)*Q776</f>
        <v>0</v>
      </c>
      <c r="S776" s="16">
        <f>SUMIF('Tool Pneumatics CH4 VOC BTEX'!B:B,A776,'Tool Pneumatics CH4 VOC BTEX'!J:J)*Q776</f>
        <v>0</v>
      </c>
      <c r="T776" s="16">
        <f>SUMIF('Tool Pneumatics CH4 VOC BTEX'!B:B,A776,'Tool Pneumatics CH4 VOC BTEX'!L:L)*Q776</f>
        <v>0</v>
      </c>
      <c r="U776" s="16">
        <f>SUMIF('Tool Pneumatics CH4 VOC BTEX'!B:B,A776,'Tool Pneumatics CH4 VOC BTEX'!N:N)*Q776</f>
        <v>0</v>
      </c>
    </row>
    <row r="777" spans="1:21" x14ac:dyDescent="0.25">
      <c r="A777" s="1" t="s">
        <v>3240</v>
      </c>
      <c r="B777" s="1" t="s">
        <v>1488</v>
      </c>
      <c r="C777" s="1" t="s">
        <v>2084</v>
      </c>
      <c r="D777" s="3" t="s">
        <v>2280</v>
      </c>
      <c r="E777" s="3" t="s">
        <v>23961</v>
      </c>
      <c r="F777" s="1" t="s">
        <v>2421</v>
      </c>
      <c r="G777" s="1">
        <v>26</v>
      </c>
      <c r="H777" s="1" t="s">
        <v>27477</v>
      </c>
      <c r="I777" s="1">
        <v>0</v>
      </c>
      <c r="J777" s="1" t="s">
        <v>27474</v>
      </c>
      <c r="K777" s="1">
        <f t="shared" si="48"/>
        <v>26</v>
      </c>
      <c r="L777" s="2">
        <f>SUMIFS('Basin Total Well Counts'!B:B,'Basin Total Well Counts'!A:A,F777)</f>
        <v>1818</v>
      </c>
      <c r="M777" s="4">
        <f t="shared" si="49"/>
        <v>1.4301430143014302E-2</v>
      </c>
      <c r="N777" s="2">
        <f>SUMIF('Basin Emissions'!A:A,F777,'Basin Emissions'!B:B)</f>
        <v>1387.3388780000002</v>
      </c>
      <c r="O777" s="8">
        <f t="shared" si="50"/>
        <v>19.840930048404847</v>
      </c>
      <c r="P777" s="7">
        <f>SUMIF('Tool Pneumatics CH4 VOC BTEX'!B:B,A777,'Tool Pneumatics CH4 VOC BTEX'!F:F)</f>
        <v>25.404619216918899</v>
      </c>
      <c r="Q777" s="14">
        <f t="shared" si="51"/>
        <v>0.86089293469084172</v>
      </c>
      <c r="R777" s="16">
        <f>SUMIF('Tool Pneumatics CH4 VOC BTEX'!B:B,A777,'Tool Pneumatics CH4 VOC BTEX'!H:H)*Q777</f>
        <v>0</v>
      </c>
      <c r="S777" s="16">
        <f>SUMIF('Tool Pneumatics CH4 VOC BTEX'!B:B,A777,'Tool Pneumatics CH4 VOC BTEX'!J:J)*Q777</f>
        <v>0</v>
      </c>
      <c r="T777" s="16">
        <f>SUMIF('Tool Pneumatics CH4 VOC BTEX'!B:B,A777,'Tool Pneumatics CH4 VOC BTEX'!L:L)*Q777</f>
        <v>0</v>
      </c>
      <c r="U777" s="16">
        <f>SUMIF('Tool Pneumatics CH4 VOC BTEX'!B:B,A777,'Tool Pneumatics CH4 VOC BTEX'!N:N)*Q777</f>
        <v>0</v>
      </c>
    </row>
    <row r="778" spans="1:21" x14ac:dyDescent="0.25">
      <c r="A778" s="1" t="s">
        <v>3241</v>
      </c>
      <c r="B778" s="1" t="s">
        <v>1488</v>
      </c>
      <c r="C778" s="1" t="s">
        <v>2491</v>
      </c>
      <c r="D778" s="3" t="s">
        <v>2280</v>
      </c>
      <c r="E778" s="3" t="s">
        <v>23961</v>
      </c>
      <c r="F778" s="1" t="s">
        <v>2421</v>
      </c>
      <c r="G778" s="1">
        <v>26</v>
      </c>
      <c r="H778" s="1" t="s">
        <v>27477</v>
      </c>
      <c r="I778" s="1">
        <v>130</v>
      </c>
      <c r="J778" s="1" t="s">
        <v>27477</v>
      </c>
      <c r="K778" s="1">
        <f t="shared" si="48"/>
        <v>156</v>
      </c>
      <c r="L778" s="2">
        <f>SUMIFS('Basin Total Well Counts'!B:B,'Basin Total Well Counts'!A:A,F778)</f>
        <v>1818</v>
      </c>
      <c r="M778" s="4">
        <f t="shared" si="49"/>
        <v>8.5808580858085806E-2</v>
      </c>
      <c r="N778" s="2">
        <f>SUMIF('Basin Emissions'!A:A,F778,'Basin Emissions'!B:B)</f>
        <v>1387.3388780000002</v>
      </c>
      <c r="O778" s="8">
        <f t="shared" si="50"/>
        <v>119.04558029042906</v>
      </c>
      <c r="P778" s="7">
        <f>SUMIF('Tool Pneumatics CH4 VOC BTEX'!B:B,A778,'Tool Pneumatics CH4 VOC BTEX'!F:F)</f>
        <v>25.404619216918899</v>
      </c>
      <c r="Q778" s="14">
        <f t="shared" si="51"/>
        <v>5.1653576081450492</v>
      </c>
      <c r="R778" s="16">
        <f>SUMIF('Tool Pneumatics CH4 VOC BTEX'!B:B,A778,'Tool Pneumatics CH4 VOC BTEX'!H:H)*Q778</f>
        <v>0</v>
      </c>
      <c r="S778" s="16">
        <f>SUMIF('Tool Pneumatics CH4 VOC BTEX'!B:B,A778,'Tool Pneumatics CH4 VOC BTEX'!J:J)*Q778</f>
        <v>0</v>
      </c>
      <c r="T778" s="16">
        <f>SUMIF('Tool Pneumatics CH4 VOC BTEX'!B:B,A778,'Tool Pneumatics CH4 VOC BTEX'!L:L)*Q778</f>
        <v>0</v>
      </c>
      <c r="U778" s="16">
        <f>SUMIF('Tool Pneumatics CH4 VOC BTEX'!B:B,A778,'Tool Pneumatics CH4 VOC BTEX'!N:N)*Q778</f>
        <v>0</v>
      </c>
    </row>
    <row r="779" spans="1:21" x14ac:dyDescent="0.25">
      <c r="A779" s="1" t="s">
        <v>3242</v>
      </c>
      <c r="B779" s="1" t="s">
        <v>1488</v>
      </c>
      <c r="C779" s="1" t="s">
        <v>2058</v>
      </c>
      <c r="D779" s="3" t="s">
        <v>2280</v>
      </c>
      <c r="E779" s="3" t="s">
        <v>23961</v>
      </c>
      <c r="F779" s="1" t="s">
        <v>2421</v>
      </c>
      <c r="G779" s="1">
        <v>0</v>
      </c>
      <c r="H779" s="1" t="s">
        <v>27474</v>
      </c>
      <c r="I779" s="1">
        <v>0</v>
      </c>
      <c r="J779" s="1" t="s">
        <v>27474</v>
      </c>
      <c r="K779" s="1">
        <f t="shared" si="48"/>
        <v>0</v>
      </c>
      <c r="L779" s="2">
        <f>SUMIFS('Basin Total Well Counts'!B:B,'Basin Total Well Counts'!A:A,F779)</f>
        <v>1818</v>
      </c>
      <c r="M779" s="4">
        <f t="shared" si="49"/>
        <v>0</v>
      </c>
      <c r="N779" s="2">
        <f>SUMIF('Basin Emissions'!A:A,F779,'Basin Emissions'!B:B)</f>
        <v>1387.3388780000002</v>
      </c>
      <c r="O779" s="8">
        <f t="shared" si="50"/>
        <v>0</v>
      </c>
      <c r="P779" s="7">
        <f>SUMIF('Tool Pneumatics CH4 VOC BTEX'!B:B,A779,'Tool Pneumatics CH4 VOC BTEX'!F:F)</f>
        <v>25.404619216918899</v>
      </c>
      <c r="Q779" s="14">
        <f t="shared" si="51"/>
        <v>0</v>
      </c>
      <c r="R779" s="16">
        <f>SUMIF('Tool Pneumatics CH4 VOC BTEX'!B:B,A779,'Tool Pneumatics CH4 VOC BTEX'!H:H)*Q779</f>
        <v>0</v>
      </c>
      <c r="S779" s="16">
        <f>SUMIF('Tool Pneumatics CH4 VOC BTEX'!B:B,A779,'Tool Pneumatics CH4 VOC BTEX'!J:J)*Q779</f>
        <v>0</v>
      </c>
      <c r="T779" s="16">
        <f>SUMIF('Tool Pneumatics CH4 VOC BTEX'!B:B,A779,'Tool Pneumatics CH4 VOC BTEX'!L:L)*Q779</f>
        <v>0</v>
      </c>
      <c r="U779" s="16">
        <f>SUMIF('Tool Pneumatics CH4 VOC BTEX'!B:B,A779,'Tool Pneumatics CH4 VOC BTEX'!N:N)*Q779</f>
        <v>0</v>
      </c>
    </row>
    <row r="780" spans="1:21" x14ac:dyDescent="0.25">
      <c r="A780" s="1" t="s">
        <v>3243</v>
      </c>
      <c r="B780" s="1" t="s">
        <v>1488</v>
      </c>
      <c r="C780" s="1" t="s">
        <v>3244</v>
      </c>
      <c r="D780" s="3" t="s">
        <v>3157</v>
      </c>
      <c r="E780" s="3" t="s">
        <v>23961</v>
      </c>
      <c r="F780" s="1" t="s">
        <v>2421</v>
      </c>
      <c r="G780" s="1">
        <v>38</v>
      </c>
      <c r="H780" s="1" t="s">
        <v>27477</v>
      </c>
      <c r="I780" s="1">
        <v>0</v>
      </c>
      <c r="J780" s="1" t="s">
        <v>27474</v>
      </c>
      <c r="K780" s="1">
        <f t="shared" si="48"/>
        <v>38</v>
      </c>
      <c r="L780" s="2">
        <f>SUMIFS('Basin Total Well Counts'!B:B,'Basin Total Well Counts'!A:A,F780)</f>
        <v>1818</v>
      </c>
      <c r="M780" s="4">
        <f t="shared" si="49"/>
        <v>2.0902090209020903E-2</v>
      </c>
      <c r="N780" s="2">
        <f>SUMIF('Basin Emissions'!A:A,F780,'Basin Emissions'!B:B)</f>
        <v>1387.3388780000002</v>
      </c>
      <c r="O780" s="8">
        <f t="shared" si="50"/>
        <v>28.99828237843785</v>
      </c>
      <c r="P780" s="7">
        <f>SUMIF('Tool Pneumatics CH4 VOC BTEX'!B:B,A780,'Tool Pneumatics CH4 VOC BTEX'!F:F)</f>
        <v>25.404619216918899</v>
      </c>
      <c r="Q780" s="14">
        <f t="shared" si="51"/>
        <v>1.2582281353173836</v>
      </c>
      <c r="R780" s="16">
        <f>SUMIF('Tool Pneumatics CH4 VOC BTEX'!B:B,A780,'Tool Pneumatics CH4 VOC BTEX'!H:H)*Q780</f>
        <v>0</v>
      </c>
      <c r="S780" s="16">
        <f>SUMIF('Tool Pneumatics CH4 VOC BTEX'!B:B,A780,'Tool Pneumatics CH4 VOC BTEX'!J:J)*Q780</f>
        <v>0</v>
      </c>
      <c r="T780" s="16">
        <f>SUMIF('Tool Pneumatics CH4 VOC BTEX'!B:B,A780,'Tool Pneumatics CH4 VOC BTEX'!L:L)*Q780</f>
        <v>0</v>
      </c>
      <c r="U780" s="16">
        <f>SUMIF('Tool Pneumatics CH4 VOC BTEX'!B:B,A780,'Tool Pneumatics CH4 VOC BTEX'!N:N)*Q780</f>
        <v>0</v>
      </c>
    </row>
    <row r="781" spans="1:21" x14ac:dyDescent="0.25">
      <c r="A781" s="1" t="s">
        <v>3245</v>
      </c>
      <c r="B781" s="1" t="s">
        <v>1488</v>
      </c>
      <c r="C781" s="1" t="s">
        <v>1622</v>
      </c>
      <c r="D781" s="3" t="s">
        <v>3378</v>
      </c>
      <c r="E781" s="3" t="s">
        <v>3378</v>
      </c>
      <c r="F781" s="1" t="s">
        <v>2421</v>
      </c>
      <c r="G781" s="1">
        <v>0</v>
      </c>
      <c r="H781" s="1" t="s">
        <v>27474</v>
      </c>
      <c r="I781" s="1">
        <v>0</v>
      </c>
      <c r="J781" s="1" t="s">
        <v>27474</v>
      </c>
      <c r="K781" s="1">
        <f t="shared" si="48"/>
        <v>0</v>
      </c>
      <c r="L781" s="2">
        <f>SUMIFS('Basin Total Well Counts'!B:B,'Basin Total Well Counts'!A:A,F781)</f>
        <v>1818</v>
      </c>
      <c r="M781" s="4">
        <f t="shared" si="49"/>
        <v>0</v>
      </c>
      <c r="N781" s="2">
        <f>SUMIF('Basin Emissions'!A:A,F781,'Basin Emissions'!B:B)</f>
        <v>1387.3388780000002</v>
      </c>
      <c r="O781" s="8">
        <f t="shared" si="50"/>
        <v>0</v>
      </c>
      <c r="P781" s="7">
        <f>SUMIF('Tool Pneumatics CH4 VOC BTEX'!B:B,A781,'Tool Pneumatics CH4 VOC BTEX'!F:F)</f>
        <v>25.404619216918899</v>
      </c>
      <c r="Q781" s="14">
        <f t="shared" si="51"/>
        <v>0</v>
      </c>
      <c r="R781" s="16">
        <f>SUMIF('Tool Pneumatics CH4 VOC BTEX'!B:B,A781,'Tool Pneumatics CH4 VOC BTEX'!H:H)*Q781</f>
        <v>0</v>
      </c>
      <c r="S781" s="16">
        <f>SUMIF('Tool Pneumatics CH4 VOC BTEX'!B:B,A781,'Tool Pneumatics CH4 VOC BTEX'!J:J)*Q781</f>
        <v>0</v>
      </c>
      <c r="T781" s="16">
        <f>SUMIF('Tool Pneumatics CH4 VOC BTEX'!B:B,A781,'Tool Pneumatics CH4 VOC BTEX'!L:L)*Q781</f>
        <v>0</v>
      </c>
      <c r="U781" s="16">
        <f>SUMIF('Tool Pneumatics CH4 VOC BTEX'!B:B,A781,'Tool Pneumatics CH4 VOC BTEX'!N:N)*Q781</f>
        <v>0</v>
      </c>
    </row>
    <row r="782" spans="1:21" x14ac:dyDescent="0.25">
      <c r="A782" s="1" t="s">
        <v>3246</v>
      </c>
      <c r="B782" s="1" t="s">
        <v>1488</v>
      </c>
      <c r="C782" s="1" t="s">
        <v>1220</v>
      </c>
      <c r="D782" s="3" t="s">
        <v>3378</v>
      </c>
      <c r="E782" s="3" t="s">
        <v>3378</v>
      </c>
      <c r="F782" s="1" t="s">
        <v>2421</v>
      </c>
      <c r="G782" s="1">
        <v>4</v>
      </c>
      <c r="H782" s="1" t="s">
        <v>27477</v>
      </c>
      <c r="I782" s="1">
        <v>10</v>
      </c>
      <c r="J782" s="1" t="s">
        <v>27477</v>
      </c>
      <c r="K782" s="1">
        <f t="shared" si="48"/>
        <v>14</v>
      </c>
      <c r="L782" s="2">
        <f>SUMIFS('Basin Total Well Counts'!B:B,'Basin Total Well Counts'!A:A,F782)</f>
        <v>1818</v>
      </c>
      <c r="M782" s="4">
        <f t="shared" si="49"/>
        <v>7.7007700770077006E-3</v>
      </c>
      <c r="N782" s="2">
        <f>SUMIF('Basin Emissions'!A:A,F782,'Basin Emissions'!B:B)</f>
        <v>1387.3388780000002</v>
      </c>
      <c r="O782" s="8">
        <f t="shared" si="50"/>
        <v>10.683577718371838</v>
      </c>
      <c r="P782" s="7">
        <f>SUMIF('Tool Pneumatics CH4 VOC BTEX'!B:B,A782,'Tool Pneumatics CH4 VOC BTEX'!F:F)</f>
        <v>25.404619216918899</v>
      </c>
      <c r="Q782" s="14">
        <f t="shared" si="51"/>
        <v>0.46355773406429923</v>
      </c>
      <c r="R782" s="16">
        <f>SUMIF('Tool Pneumatics CH4 VOC BTEX'!B:B,A782,'Tool Pneumatics CH4 VOC BTEX'!H:H)*Q782</f>
        <v>0</v>
      </c>
      <c r="S782" s="16">
        <f>SUMIF('Tool Pneumatics CH4 VOC BTEX'!B:B,A782,'Tool Pneumatics CH4 VOC BTEX'!J:J)*Q782</f>
        <v>0</v>
      </c>
      <c r="T782" s="16">
        <f>SUMIF('Tool Pneumatics CH4 VOC BTEX'!B:B,A782,'Tool Pneumatics CH4 VOC BTEX'!L:L)*Q782</f>
        <v>0</v>
      </c>
      <c r="U782" s="16">
        <f>SUMIF('Tool Pneumatics CH4 VOC BTEX'!B:B,A782,'Tool Pneumatics CH4 VOC BTEX'!N:N)*Q782</f>
        <v>0</v>
      </c>
    </row>
    <row r="783" spans="1:21" x14ac:dyDescent="0.25">
      <c r="A783" s="1" t="s">
        <v>3247</v>
      </c>
      <c r="B783" s="1" t="s">
        <v>1488</v>
      </c>
      <c r="C783" s="1" t="s">
        <v>3248</v>
      </c>
      <c r="D783" s="3" t="s">
        <v>3382</v>
      </c>
      <c r="E783" s="3" t="s">
        <v>23961</v>
      </c>
      <c r="F783" s="1" t="s">
        <v>2421</v>
      </c>
      <c r="G783" s="1">
        <v>0</v>
      </c>
      <c r="H783" s="1" t="s">
        <v>27474</v>
      </c>
      <c r="I783" s="1">
        <v>0</v>
      </c>
      <c r="J783" s="1" t="s">
        <v>27474</v>
      </c>
      <c r="K783" s="1">
        <f t="shared" si="48"/>
        <v>0</v>
      </c>
      <c r="L783" s="2">
        <f>SUMIFS('Basin Total Well Counts'!B:B,'Basin Total Well Counts'!A:A,F783)</f>
        <v>1818</v>
      </c>
      <c r="M783" s="4">
        <f t="shared" si="49"/>
        <v>0</v>
      </c>
      <c r="N783" s="2">
        <f>SUMIF('Basin Emissions'!A:A,F783,'Basin Emissions'!B:B)</f>
        <v>1387.3388780000002</v>
      </c>
      <c r="O783" s="8">
        <f t="shared" si="50"/>
        <v>0</v>
      </c>
      <c r="P783" s="7">
        <f>SUMIF('Tool Pneumatics CH4 VOC BTEX'!B:B,A783,'Tool Pneumatics CH4 VOC BTEX'!F:F)</f>
        <v>25.404619216918899</v>
      </c>
      <c r="Q783" s="14">
        <f t="shared" si="51"/>
        <v>0</v>
      </c>
      <c r="R783" s="16">
        <f>SUMIF('Tool Pneumatics CH4 VOC BTEX'!B:B,A783,'Tool Pneumatics CH4 VOC BTEX'!H:H)*Q783</f>
        <v>0</v>
      </c>
      <c r="S783" s="16">
        <f>SUMIF('Tool Pneumatics CH4 VOC BTEX'!B:B,A783,'Tool Pneumatics CH4 VOC BTEX'!J:J)*Q783</f>
        <v>0</v>
      </c>
      <c r="T783" s="16">
        <f>SUMIF('Tool Pneumatics CH4 VOC BTEX'!B:B,A783,'Tool Pneumatics CH4 VOC BTEX'!L:L)*Q783</f>
        <v>0</v>
      </c>
      <c r="U783" s="16">
        <f>SUMIF('Tool Pneumatics CH4 VOC BTEX'!B:B,A783,'Tool Pneumatics CH4 VOC BTEX'!N:N)*Q783</f>
        <v>0</v>
      </c>
    </row>
    <row r="784" spans="1:21" x14ac:dyDescent="0.25">
      <c r="A784" s="1" t="s">
        <v>3249</v>
      </c>
      <c r="B784" s="1" t="s">
        <v>1488</v>
      </c>
      <c r="C784" s="1" t="s">
        <v>3250</v>
      </c>
      <c r="D784" s="3" t="s">
        <v>3382</v>
      </c>
      <c r="E784" s="3" t="s">
        <v>23961</v>
      </c>
      <c r="F784" s="1" t="s">
        <v>3141</v>
      </c>
      <c r="G784" s="1">
        <v>0</v>
      </c>
      <c r="H784" s="1" t="s">
        <v>27474</v>
      </c>
      <c r="I784" s="1">
        <v>0</v>
      </c>
      <c r="J784" s="1" t="s">
        <v>27474</v>
      </c>
      <c r="K784" s="1">
        <f t="shared" si="48"/>
        <v>0</v>
      </c>
      <c r="L784" s="2">
        <f>SUMIFS('Basin Total Well Counts'!B:B,'Basin Total Well Counts'!A:A,F784)</f>
        <v>11</v>
      </c>
      <c r="M784" s="4">
        <f t="shared" si="49"/>
        <v>0</v>
      </c>
      <c r="N784" s="2">
        <f>SUMIF('Basin Emissions'!A:A,F784,'Basin Emissions'!B:B)</f>
        <v>550.58635159999994</v>
      </c>
      <c r="O784" s="8">
        <f t="shared" si="50"/>
        <v>0</v>
      </c>
      <c r="P784" s="7">
        <f>SUMIF('Tool Pneumatics CH4 VOC BTEX'!B:B,A784,'Tool Pneumatics CH4 VOC BTEX'!F:F)</f>
        <v>3.5899999141693102</v>
      </c>
      <c r="Q784" s="14">
        <f t="shared" si="51"/>
        <v>0</v>
      </c>
      <c r="R784" s="16">
        <f>SUMIF('Tool Pneumatics CH4 VOC BTEX'!B:B,A784,'Tool Pneumatics CH4 VOC BTEX'!H:H)*Q784</f>
        <v>0</v>
      </c>
      <c r="S784" s="16">
        <f>SUMIF('Tool Pneumatics CH4 VOC BTEX'!B:B,A784,'Tool Pneumatics CH4 VOC BTEX'!J:J)*Q784</f>
        <v>0</v>
      </c>
      <c r="T784" s="16">
        <f>SUMIF('Tool Pneumatics CH4 VOC BTEX'!B:B,A784,'Tool Pneumatics CH4 VOC BTEX'!L:L)*Q784</f>
        <v>0</v>
      </c>
      <c r="U784" s="16">
        <f>SUMIF('Tool Pneumatics CH4 VOC BTEX'!B:B,A784,'Tool Pneumatics CH4 VOC BTEX'!N:N)*Q784</f>
        <v>0</v>
      </c>
    </row>
    <row r="785" spans="1:21" x14ac:dyDescent="0.25">
      <c r="A785" s="1" t="s">
        <v>3251</v>
      </c>
      <c r="B785" s="1" t="s">
        <v>1488</v>
      </c>
      <c r="C785" s="1" t="s">
        <v>1636</v>
      </c>
      <c r="D785" s="3" t="s">
        <v>3382</v>
      </c>
      <c r="E785" s="3" t="s">
        <v>23961</v>
      </c>
      <c r="F785" s="1" t="s">
        <v>2421</v>
      </c>
      <c r="G785" s="1">
        <v>21</v>
      </c>
      <c r="H785" s="1" t="s">
        <v>27477</v>
      </c>
      <c r="I785" s="1">
        <v>0</v>
      </c>
      <c r="J785" s="1" t="s">
        <v>27474</v>
      </c>
      <c r="K785" s="1">
        <f t="shared" si="48"/>
        <v>21</v>
      </c>
      <c r="L785" s="2">
        <f>SUMIFS('Basin Total Well Counts'!B:B,'Basin Total Well Counts'!A:A,F785)</f>
        <v>1818</v>
      </c>
      <c r="M785" s="4">
        <f t="shared" si="49"/>
        <v>1.155115511551155E-2</v>
      </c>
      <c r="N785" s="2">
        <f>SUMIF('Basin Emissions'!A:A,F785,'Basin Emissions'!B:B)</f>
        <v>1387.3388780000002</v>
      </c>
      <c r="O785" s="8">
        <f t="shared" si="50"/>
        <v>16.025366577557758</v>
      </c>
      <c r="P785" s="7">
        <f>SUMIF('Tool Pneumatics CH4 VOC BTEX'!B:B,A785,'Tool Pneumatics CH4 VOC BTEX'!F:F)</f>
        <v>25.404619216918899</v>
      </c>
      <c r="Q785" s="14">
        <f t="shared" si="51"/>
        <v>0.69533660109644901</v>
      </c>
      <c r="R785" s="16">
        <f>SUMIF('Tool Pneumatics CH4 VOC BTEX'!B:B,A785,'Tool Pneumatics CH4 VOC BTEX'!H:H)*Q785</f>
        <v>0</v>
      </c>
      <c r="S785" s="16">
        <f>SUMIF('Tool Pneumatics CH4 VOC BTEX'!B:B,A785,'Tool Pneumatics CH4 VOC BTEX'!J:J)*Q785</f>
        <v>0</v>
      </c>
      <c r="T785" s="16">
        <f>SUMIF('Tool Pneumatics CH4 VOC BTEX'!B:B,A785,'Tool Pneumatics CH4 VOC BTEX'!L:L)*Q785</f>
        <v>0</v>
      </c>
      <c r="U785" s="16">
        <f>SUMIF('Tool Pneumatics CH4 VOC BTEX'!B:B,A785,'Tool Pneumatics CH4 VOC BTEX'!N:N)*Q785</f>
        <v>0</v>
      </c>
    </row>
    <row r="786" spans="1:21" x14ac:dyDescent="0.25">
      <c r="A786" s="1" t="s">
        <v>3252</v>
      </c>
      <c r="B786" s="1" t="s">
        <v>1488</v>
      </c>
      <c r="C786" s="1" t="s">
        <v>1717</v>
      </c>
      <c r="D786" s="3" t="s">
        <v>3382</v>
      </c>
      <c r="E786" s="3" t="s">
        <v>23961</v>
      </c>
      <c r="F786" s="1" t="s">
        <v>2421</v>
      </c>
      <c r="G786" s="1">
        <v>0</v>
      </c>
      <c r="H786" s="1" t="s">
        <v>27474</v>
      </c>
      <c r="I786" s="1">
        <v>0</v>
      </c>
      <c r="J786" s="1" t="s">
        <v>27474</v>
      </c>
      <c r="K786" s="1">
        <f t="shared" si="48"/>
        <v>0</v>
      </c>
      <c r="L786" s="2">
        <f>SUMIFS('Basin Total Well Counts'!B:B,'Basin Total Well Counts'!A:A,F786)</f>
        <v>1818</v>
      </c>
      <c r="M786" s="4">
        <f t="shared" si="49"/>
        <v>0</v>
      </c>
      <c r="N786" s="2">
        <f>SUMIF('Basin Emissions'!A:A,F786,'Basin Emissions'!B:B)</f>
        <v>1387.3388780000002</v>
      </c>
      <c r="O786" s="8">
        <f t="shared" si="50"/>
        <v>0</v>
      </c>
      <c r="P786" s="7">
        <f>SUMIF('Tool Pneumatics CH4 VOC BTEX'!B:B,A786,'Tool Pneumatics CH4 VOC BTEX'!F:F)</f>
        <v>25.404619216918899</v>
      </c>
      <c r="Q786" s="14">
        <f t="shared" si="51"/>
        <v>0</v>
      </c>
      <c r="R786" s="16">
        <f>SUMIF('Tool Pneumatics CH4 VOC BTEX'!B:B,A786,'Tool Pneumatics CH4 VOC BTEX'!H:H)*Q786</f>
        <v>0</v>
      </c>
      <c r="S786" s="16">
        <f>SUMIF('Tool Pneumatics CH4 VOC BTEX'!B:B,A786,'Tool Pneumatics CH4 VOC BTEX'!J:J)*Q786</f>
        <v>0</v>
      </c>
      <c r="T786" s="16">
        <f>SUMIF('Tool Pneumatics CH4 VOC BTEX'!B:B,A786,'Tool Pneumatics CH4 VOC BTEX'!L:L)*Q786</f>
        <v>0</v>
      </c>
      <c r="U786" s="16">
        <f>SUMIF('Tool Pneumatics CH4 VOC BTEX'!B:B,A786,'Tool Pneumatics CH4 VOC BTEX'!N:N)*Q786</f>
        <v>0</v>
      </c>
    </row>
    <row r="787" spans="1:21" x14ac:dyDescent="0.25">
      <c r="A787" s="1" t="s">
        <v>3253</v>
      </c>
      <c r="B787" s="1" t="s">
        <v>1488</v>
      </c>
      <c r="C787" s="1" t="s">
        <v>2142</v>
      </c>
      <c r="D787" s="3" t="s">
        <v>3382</v>
      </c>
      <c r="E787" s="3" t="s">
        <v>23961</v>
      </c>
      <c r="F787" s="1" t="s">
        <v>2421</v>
      </c>
      <c r="G787" s="1">
        <v>1</v>
      </c>
      <c r="H787" s="1" t="s">
        <v>27477</v>
      </c>
      <c r="I787" s="1">
        <v>0</v>
      </c>
      <c r="J787" s="1" t="s">
        <v>27474</v>
      </c>
      <c r="K787" s="1">
        <f t="shared" si="48"/>
        <v>1</v>
      </c>
      <c r="L787" s="2">
        <f>SUMIFS('Basin Total Well Counts'!B:B,'Basin Total Well Counts'!A:A,F787)</f>
        <v>1818</v>
      </c>
      <c r="M787" s="4">
        <f t="shared" si="49"/>
        <v>5.5005500550055003E-4</v>
      </c>
      <c r="N787" s="2">
        <f>SUMIF('Basin Emissions'!A:A,F787,'Basin Emissions'!B:B)</f>
        <v>1387.3388780000002</v>
      </c>
      <c r="O787" s="8">
        <f t="shared" si="50"/>
        <v>0.76311269416941707</v>
      </c>
      <c r="P787" s="7">
        <f>SUMIF('Tool Pneumatics CH4 VOC BTEX'!B:B,A787,'Tool Pneumatics CH4 VOC BTEX'!F:F)</f>
        <v>25.404619216918899</v>
      </c>
      <c r="Q787" s="14">
        <f t="shared" si="51"/>
        <v>3.3111266718878526E-2</v>
      </c>
      <c r="R787" s="16">
        <f>SUMIF('Tool Pneumatics CH4 VOC BTEX'!B:B,A787,'Tool Pneumatics CH4 VOC BTEX'!H:H)*Q787</f>
        <v>0</v>
      </c>
      <c r="S787" s="16">
        <f>SUMIF('Tool Pneumatics CH4 VOC BTEX'!B:B,A787,'Tool Pneumatics CH4 VOC BTEX'!J:J)*Q787</f>
        <v>0</v>
      </c>
      <c r="T787" s="16">
        <f>SUMIF('Tool Pneumatics CH4 VOC BTEX'!B:B,A787,'Tool Pneumatics CH4 VOC BTEX'!L:L)*Q787</f>
        <v>0</v>
      </c>
      <c r="U787" s="16">
        <f>SUMIF('Tool Pneumatics CH4 VOC BTEX'!B:B,A787,'Tool Pneumatics CH4 VOC BTEX'!N:N)*Q787</f>
        <v>0</v>
      </c>
    </row>
    <row r="788" spans="1:21" x14ac:dyDescent="0.25">
      <c r="A788" s="1" t="s">
        <v>3254</v>
      </c>
      <c r="B788" s="1" t="s">
        <v>1488</v>
      </c>
      <c r="C788" s="1" t="s">
        <v>3255</v>
      </c>
      <c r="D788" s="3" t="s">
        <v>3382</v>
      </c>
      <c r="E788" s="3" t="s">
        <v>23961</v>
      </c>
      <c r="F788" s="1" t="s">
        <v>2421</v>
      </c>
      <c r="G788" s="1">
        <v>6</v>
      </c>
      <c r="H788" s="1" t="s">
        <v>27477</v>
      </c>
      <c r="I788" s="1">
        <v>0</v>
      </c>
      <c r="J788" s="1" t="s">
        <v>27474</v>
      </c>
      <c r="K788" s="1">
        <f t="shared" si="48"/>
        <v>6</v>
      </c>
      <c r="L788" s="2">
        <f>SUMIFS('Basin Total Well Counts'!B:B,'Basin Total Well Counts'!A:A,F788)</f>
        <v>1818</v>
      </c>
      <c r="M788" s="4">
        <f t="shared" si="49"/>
        <v>3.3003300330033004E-3</v>
      </c>
      <c r="N788" s="2">
        <f>SUMIF('Basin Emissions'!A:A,F788,'Basin Emissions'!B:B)</f>
        <v>1387.3388780000002</v>
      </c>
      <c r="O788" s="8">
        <f t="shared" si="50"/>
        <v>4.5786761650165024</v>
      </c>
      <c r="P788" s="7">
        <f>SUMIF('Tool Pneumatics CH4 VOC BTEX'!B:B,A788,'Tool Pneumatics CH4 VOC BTEX'!F:F)</f>
        <v>25.404619216918899</v>
      </c>
      <c r="Q788" s="14">
        <f t="shared" si="51"/>
        <v>0.19866760031327113</v>
      </c>
      <c r="R788" s="16">
        <f>SUMIF('Tool Pneumatics CH4 VOC BTEX'!B:B,A788,'Tool Pneumatics CH4 VOC BTEX'!H:H)*Q788</f>
        <v>0</v>
      </c>
      <c r="S788" s="16">
        <f>SUMIF('Tool Pneumatics CH4 VOC BTEX'!B:B,A788,'Tool Pneumatics CH4 VOC BTEX'!J:J)*Q788</f>
        <v>0</v>
      </c>
      <c r="T788" s="16">
        <f>SUMIF('Tool Pneumatics CH4 VOC BTEX'!B:B,A788,'Tool Pneumatics CH4 VOC BTEX'!L:L)*Q788</f>
        <v>0</v>
      </c>
      <c r="U788" s="16">
        <f>SUMIF('Tool Pneumatics CH4 VOC BTEX'!B:B,A788,'Tool Pneumatics CH4 VOC BTEX'!N:N)*Q788</f>
        <v>0</v>
      </c>
    </row>
    <row r="789" spans="1:21" x14ac:dyDescent="0.25">
      <c r="A789" s="1" t="s">
        <v>3256</v>
      </c>
      <c r="B789" s="1" t="s">
        <v>1488</v>
      </c>
      <c r="C789" s="1" t="s">
        <v>1588</v>
      </c>
      <c r="D789" s="3" t="s">
        <v>3382</v>
      </c>
      <c r="E789" s="3" t="s">
        <v>23961</v>
      </c>
      <c r="F789" s="1" t="s">
        <v>2421</v>
      </c>
      <c r="G789" s="1">
        <v>0</v>
      </c>
      <c r="H789" s="1" t="s">
        <v>27474</v>
      </c>
      <c r="I789" s="1">
        <v>0</v>
      </c>
      <c r="J789" s="1" t="s">
        <v>27474</v>
      </c>
      <c r="K789" s="1">
        <f t="shared" si="48"/>
        <v>0</v>
      </c>
      <c r="L789" s="2">
        <f>SUMIFS('Basin Total Well Counts'!B:B,'Basin Total Well Counts'!A:A,F789)</f>
        <v>1818</v>
      </c>
      <c r="M789" s="4">
        <f t="shared" si="49"/>
        <v>0</v>
      </c>
      <c r="N789" s="2">
        <f>SUMIF('Basin Emissions'!A:A,F789,'Basin Emissions'!B:B)</f>
        <v>1387.3388780000002</v>
      </c>
      <c r="O789" s="8">
        <f t="shared" si="50"/>
        <v>0</v>
      </c>
      <c r="P789" s="7">
        <f>SUMIF('Tool Pneumatics CH4 VOC BTEX'!B:B,A789,'Tool Pneumatics CH4 VOC BTEX'!F:F)</f>
        <v>25.404619216918899</v>
      </c>
      <c r="Q789" s="14">
        <f t="shared" si="51"/>
        <v>0</v>
      </c>
      <c r="R789" s="16">
        <f>SUMIF('Tool Pneumatics CH4 VOC BTEX'!B:B,A789,'Tool Pneumatics CH4 VOC BTEX'!H:H)*Q789</f>
        <v>0</v>
      </c>
      <c r="S789" s="16">
        <f>SUMIF('Tool Pneumatics CH4 VOC BTEX'!B:B,A789,'Tool Pneumatics CH4 VOC BTEX'!J:J)*Q789</f>
        <v>0</v>
      </c>
      <c r="T789" s="16">
        <f>SUMIF('Tool Pneumatics CH4 VOC BTEX'!B:B,A789,'Tool Pneumatics CH4 VOC BTEX'!L:L)*Q789</f>
        <v>0</v>
      </c>
      <c r="U789" s="16">
        <f>SUMIF('Tool Pneumatics CH4 VOC BTEX'!B:B,A789,'Tool Pneumatics CH4 VOC BTEX'!N:N)*Q789</f>
        <v>0</v>
      </c>
    </row>
    <row r="790" spans="1:21" x14ac:dyDescent="0.25">
      <c r="A790" s="1" t="s">
        <v>3257</v>
      </c>
      <c r="B790" s="1" t="s">
        <v>1488</v>
      </c>
      <c r="C790" s="1" t="s">
        <v>1127</v>
      </c>
      <c r="D790" s="3" t="s">
        <v>3382</v>
      </c>
      <c r="E790" s="3" t="s">
        <v>23961</v>
      </c>
      <c r="F790" s="1" t="s">
        <v>2421</v>
      </c>
      <c r="G790" s="1">
        <v>14</v>
      </c>
      <c r="H790" s="1" t="s">
        <v>27477</v>
      </c>
      <c r="I790" s="1">
        <v>0</v>
      </c>
      <c r="J790" s="1" t="s">
        <v>27474</v>
      </c>
      <c r="K790" s="1">
        <f t="shared" si="48"/>
        <v>14</v>
      </c>
      <c r="L790" s="2">
        <f>SUMIFS('Basin Total Well Counts'!B:B,'Basin Total Well Counts'!A:A,F790)</f>
        <v>1818</v>
      </c>
      <c r="M790" s="4">
        <f t="shared" si="49"/>
        <v>7.7007700770077006E-3</v>
      </c>
      <c r="N790" s="2">
        <f>SUMIF('Basin Emissions'!A:A,F790,'Basin Emissions'!B:B)</f>
        <v>1387.3388780000002</v>
      </c>
      <c r="O790" s="8">
        <f t="shared" si="50"/>
        <v>10.683577718371838</v>
      </c>
      <c r="P790" s="7">
        <f>SUMIF('Tool Pneumatics CH4 VOC BTEX'!B:B,A790,'Tool Pneumatics CH4 VOC BTEX'!F:F)</f>
        <v>25.404619216918899</v>
      </c>
      <c r="Q790" s="14">
        <f t="shared" si="51"/>
        <v>0.46355773406429923</v>
      </c>
      <c r="R790" s="16">
        <f>SUMIF('Tool Pneumatics CH4 VOC BTEX'!B:B,A790,'Tool Pneumatics CH4 VOC BTEX'!H:H)*Q790</f>
        <v>0</v>
      </c>
      <c r="S790" s="16">
        <f>SUMIF('Tool Pneumatics CH4 VOC BTEX'!B:B,A790,'Tool Pneumatics CH4 VOC BTEX'!J:J)*Q790</f>
        <v>0</v>
      </c>
      <c r="T790" s="16">
        <f>SUMIF('Tool Pneumatics CH4 VOC BTEX'!B:B,A790,'Tool Pneumatics CH4 VOC BTEX'!L:L)*Q790</f>
        <v>0</v>
      </c>
      <c r="U790" s="16">
        <f>SUMIF('Tool Pneumatics CH4 VOC BTEX'!B:B,A790,'Tool Pneumatics CH4 VOC BTEX'!N:N)*Q790</f>
        <v>0</v>
      </c>
    </row>
    <row r="791" spans="1:21" x14ac:dyDescent="0.25">
      <c r="A791" s="1" t="s">
        <v>3258</v>
      </c>
      <c r="B791" s="1" t="s">
        <v>1488</v>
      </c>
      <c r="C791" s="1" t="s">
        <v>1555</v>
      </c>
      <c r="D791" s="3" t="s">
        <v>3382</v>
      </c>
      <c r="E791" s="3" t="s">
        <v>23961</v>
      </c>
      <c r="F791" s="1" t="s">
        <v>2421</v>
      </c>
      <c r="G791" s="1">
        <v>0</v>
      </c>
      <c r="H791" s="1" t="s">
        <v>27474</v>
      </c>
      <c r="I791" s="1">
        <v>0</v>
      </c>
      <c r="J791" s="1" t="s">
        <v>27474</v>
      </c>
      <c r="K791" s="1">
        <f t="shared" si="48"/>
        <v>0</v>
      </c>
      <c r="L791" s="2">
        <f>SUMIFS('Basin Total Well Counts'!B:B,'Basin Total Well Counts'!A:A,F791)</f>
        <v>1818</v>
      </c>
      <c r="M791" s="4">
        <f t="shared" si="49"/>
        <v>0</v>
      </c>
      <c r="N791" s="2">
        <f>SUMIF('Basin Emissions'!A:A,F791,'Basin Emissions'!B:B)</f>
        <v>1387.3388780000002</v>
      </c>
      <c r="O791" s="8">
        <f t="shared" si="50"/>
        <v>0</v>
      </c>
      <c r="P791" s="7">
        <f>SUMIF('Tool Pneumatics CH4 VOC BTEX'!B:B,A791,'Tool Pneumatics CH4 VOC BTEX'!F:F)</f>
        <v>25.404619216918899</v>
      </c>
      <c r="Q791" s="14">
        <f t="shared" si="51"/>
        <v>0</v>
      </c>
      <c r="R791" s="16">
        <f>SUMIF('Tool Pneumatics CH4 VOC BTEX'!B:B,A791,'Tool Pneumatics CH4 VOC BTEX'!H:H)*Q791</f>
        <v>0</v>
      </c>
      <c r="S791" s="16">
        <f>SUMIF('Tool Pneumatics CH4 VOC BTEX'!B:B,A791,'Tool Pneumatics CH4 VOC BTEX'!J:J)*Q791</f>
        <v>0</v>
      </c>
      <c r="T791" s="16">
        <f>SUMIF('Tool Pneumatics CH4 VOC BTEX'!B:B,A791,'Tool Pneumatics CH4 VOC BTEX'!L:L)*Q791</f>
        <v>0</v>
      </c>
      <c r="U791" s="16">
        <f>SUMIF('Tool Pneumatics CH4 VOC BTEX'!B:B,A791,'Tool Pneumatics CH4 VOC BTEX'!N:N)*Q791</f>
        <v>0</v>
      </c>
    </row>
    <row r="792" spans="1:21" x14ac:dyDescent="0.25">
      <c r="A792" s="1" t="s">
        <v>3259</v>
      </c>
      <c r="B792" s="1" t="s">
        <v>1488</v>
      </c>
      <c r="C792" s="1" t="s">
        <v>2506</v>
      </c>
      <c r="D792" s="3" t="s">
        <v>3382</v>
      </c>
      <c r="E792" s="3" t="s">
        <v>23961</v>
      </c>
      <c r="F792" s="1" t="s">
        <v>2421</v>
      </c>
      <c r="G792" s="1">
        <v>11</v>
      </c>
      <c r="H792" s="1" t="s">
        <v>27477</v>
      </c>
      <c r="I792" s="1">
        <v>0</v>
      </c>
      <c r="J792" s="1" t="s">
        <v>27474</v>
      </c>
      <c r="K792" s="1">
        <f t="shared" si="48"/>
        <v>11</v>
      </c>
      <c r="L792" s="2">
        <f>SUMIFS('Basin Total Well Counts'!B:B,'Basin Total Well Counts'!A:A,F792)</f>
        <v>1818</v>
      </c>
      <c r="M792" s="4">
        <f t="shared" si="49"/>
        <v>6.0506050605060504E-3</v>
      </c>
      <c r="N792" s="2">
        <f>SUMIF('Basin Emissions'!A:A,F792,'Basin Emissions'!B:B)</f>
        <v>1387.3388780000002</v>
      </c>
      <c r="O792" s="8">
        <f t="shared" si="50"/>
        <v>8.3942396358635882</v>
      </c>
      <c r="P792" s="7">
        <f>SUMIF('Tool Pneumatics CH4 VOC BTEX'!B:B,A792,'Tool Pneumatics CH4 VOC BTEX'!F:F)</f>
        <v>25.404619216918899</v>
      </c>
      <c r="Q792" s="14">
        <f t="shared" si="51"/>
        <v>0.36422393390766378</v>
      </c>
      <c r="R792" s="16">
        <f>SUMIF('Tool Pneumatics CH4 VOC BTEX'!B:B,A792,'Tool Pneumatics CH4 VOC BTEX'!H:H)*Q792</f>
        <v>0</v>
      </c>
      <c r="S792" s="16">
        <f>SUMIF('Tool Pneumatics CH4 VOC BTEX'!B:B,A792,'Tool Pneumatics CH4 VOC BTEX'!J:J)*Q792</f>
        <v>0</v>
      </c>
      <c r="T792" s="16">
        <f>SUMIF('Tool Pneumatics CH4 VOC BTEX'!B:B,A792,'Tool Pneumatics CH4 VOC BTEX'!L:L)*Q792</f>
        <v>0</v>
      </c>
      <c r="U792" s="16">
        <f>SUMIF('Tool Pneumatics CH4 VOC BTEX'!B:B,A792,'Tool Pneumatics CH4 VOC BTEX'!N:N)*Q792</f>
        <v>0</v>
      </c>
    </row>
    <row r="793" spans="1:21" x14ac:dyDescent="0.25">
      <c r="A793" s="1" t="s">
        <v>3260</v>
      </c>
      <c r="B793" s="1" t="s">
        <v>1488</v>
      </c>
      <c r="C793" s="1" t="s">
        <v>3261</v>
      </c>
      <c r="D793" s="3" t="s">
        <v>3382</v>
      </c>
      <c r="E793" s="3" t="s">
        <v>23961</v>
      </c>
      <c r="F793" s="1" t="s">
        <v>3141</v>
      </c>
      <c r="G793" s="1">
        <v>0</v>
      </c>
      <c r="H793" s="1" t="s">
        <v>27474</v>
      </c>
      <c r="I793" s="1">
        <v>0</v>
      </c>
      <c r="J793" s="1" t="s">
        <v>27474</v>
      </c>
      <c r="K793" s="1">
        <f t="shared" si="48"/>
        <v>0</v>
      </c>
      <c r="L793" s="2">
        <f>SUMIFS('Basin Total Well Counts'!B:B,'Basin Total Well Counts'!A:A,F793)</f>
        <v>11</v>
      </c>
      <c r="M793" s="4">
        <f t="shared" si="49"/>
        <v>0</v>
      </c>
      <c r="N793" s="2">
        <f>SUMIF('Basin Emissions'!A:A,F793,'Basin Emissions'!B:B)</f>
        <v>550.58635159999994</v>
      </c>
      <c r="O793" s="8">
        <f t="shared" si="50"/>
        <v>0</v>
      </c>
      <c r="P793" s="7">
        <f>SUMIF('Tool Pneumatics CH4 VOC BTEX'!B:B,A793,'Tool Pneumatics CH4 VOC BTEX'!F:F)</f>
        <v>3.5899999141693102</v>
      </c>
      <c r="Q793" s="14">
        <f t="shared" si="51"/>
        <v>0</v>
      </c>
      <c r="R793" s="16">
        <f>SUMIF('Tool Pneumatics CH4 VOC BTEX'!B:B,A793,'Tool Pneumatics CH4 VOC BTEX'!H:H)*Q793</f>
        <v>0</v>
      </c>
      <c r="S793" s="16">
        <f>SUMIF('Tool Pneumatics CH4 VOC BTEX'!B:B,A793,'Tool Pneumatics CH4 VOC BTEX'!J:J)*Q793</f>
        <v>0</v>
      </c>
      <c r="T793" s="16">
        <f>SUMIF('Tool Pneumatics CH4 VOC BTEX'!B:B,A793,'Tool Pneumatics CH4 VOC BTEX'!L:L)*Q793</f>
        <v>0</v>
      </c>
      <c r="U793" s="16">
        <f>SUMIF('Tool Pneumatics CH4 VOC BTEX'!B:B,A793,'Tool Pneumatics CH4 VOC BTEX'!N:N)*Q793</f>
        <v>0</v>
      </c>
    </row>
    <row r="794" spans="1:21" x14ac:dyDescent="0.25">
      <c r="A794" s="1" t="s">
        <v>3262</v>
      </c>
      <c r="B794" s="1" t="s">
        <v>1488</v>
      </c>
      <c r="C794" s="1" t="s">
        <v>1505</v>
      </c>
      <c r="D794" s="3" t="s">
        <v>3382</v>
      </c>
      <c r="E794" s="3" t="s">
        <v>23961</v>
      </c>
      <c r="F794" s="1" t="s">
        <v>3141</v>
      </c>
      <c r="G794" s="1">
        <v>3</v>
      </c>
      <c r="H794" s="1" t="s">
        <v>27477</v>
      </c>
      <c r="I794" s="1">
        <v>0</v>
      </c>
      <c r="J794" s="1" t="s">
        <v>27474</v>
      </c>
      <c r="K794" s="1">
        <f t="shared" si="48"/>
        <v>3</v>
      </c>
      <c r="L794" s="2">
        <f>SUMIFS('Basin Total Well Counts'!B:B,'Basin Total Well Counts'!A:A,F794)</f>
        <v>11</v>
      </c>
      <c r="M794" s="4">
        <f t="shared" si="49"/>
        <v>0.27272727272727271</v>
      </c>
      <c r="N794" s="2">
        <f>SUMIF('Basin Emissions'!A:A,F794,'Basin Emissions'!B:B)</f>
        <v>550.58635159999994</v>
      </c>
      <c r="O794" s="8">
        <f t="shared" si="50"/>
        <v>150.15991407272725</v>
      </c>
      <c r="P794" s="7">
        <f>SUMIF('Tool Pneumatics CH4 VOC BTEX'!B:B,A794,'Tool Pneumatics CH4 VOC BTEX'!F:F)</f>
        <v>3.5899999141693102</v>
      </c>
      <c r="Q794" s="14">
        <f t="shared" si="51"/>
        <v>46.106205359246424</v>
      </c>
      <c r="R794" s="16">
        <f>SUMIF('Tool Pneumatics CH4 VOC BTEX'!B:B,A794,'Tool Pneumatics CH4 VOC BTEX'!H:H)*Q794</f>
        <v>0.20932217744252662</v>
      </c>
      <c r="S794" s="16">
        <f>SUMIF('Tool Pneumatics CH4 VOC BTEX'!B:B,A794,'Tool Pneumatics CH4 VOC BTEX'!J:J)*Q794</f>
        <v>1.1849295098601562E-2</v>
      </c>
      <c r="T794" s="16">
        <f>SUMIF('Tool Pneumatics CH4 VOC BTEX'!B:B,A794,'Tool Pneumatics CH4 VOC BTEX'!L:L)*Q794</f>
        <v>0.18663792343568253</v>
      </c>
      <c r="U794" s="16">
        <f>SUMIF('Tool Pneumatics CH4 VOC BTEX'!B:B,A794,'Tool Pneumatics CH4 VOC BTEX'!N:N)*Q794</f>
        <v>5.2976030783248113E-2</v>
      </c>
    </row>
    <row r="795" spans="1:21" x14ac:dyDescent="0.25">
      <c r="A795" s="1" t="s">
        <v>3263</v>
      </c>
      <c r="B795" s="1" t="s">
        <v>1488</v>
      </c>
      <c r="C795" s="1" t="s">
        <v>1750</v>
      </c>
      <c r="D795" s="3" t="s">
        <v>3378</v>
      </c>
      <c r="E795" s="3" t="s">
        <v>3378</v>
      </c>
      <c r="F795" s="1" t="s">
        <v>2421</v>
      </c>
      <c r="G795" s="1">
        <v>13</v>
      </c>
      <c r="H795" s="1" t="s">
        <v>27477</v>
      </c>
      <c r="I795" s="1">
        <v>2</v>
      </c>
      <c r="J795" s="1" t="s">
        <v>27477</v>
      </c>
      <c r="K795" s="1">
        <f t="shared" si="48"/>
        <v>15</v>
      </c>
      <c r="L795" s="2">
        <f>SUMIFS('Basin Total Well Counts'!B:B,'Basin Total Well Counts'!A:A,F795)</f>
        <v>1818</v>
      </c>
      <c r="M795" s="4">
        <f t="shared" si="49"/>
        <v>8.2508250825082501E-3</v>
      </c>
      <c r="N795" s="2">
        <f>SUMIF('Basin Emissions'!A:A,F795,'Basin Emissions'!B:B)</f>
        <v>1387.3388780000002</v>
      </c>
      <c r="O795" s="8">
        <f t="shared" si="50"/>
        <v>11.446690412541255</v>
      </c>
      <c r="P795" s="7">
        <f>SUMIF('Tool Pneumatics CH4 VOC BTEX'!B:B,A795,'Tool Pneumatics CH4 VOC BTEX'!F:F)</f>
        <v>25.404619216918899</v>
      </c>
      <c r="Q795" s="14">
        <f t="shared" si="51"/>
        <v>0.49666900078317777</v>
      </c>
      <c r="R795" s="16">
        <f>SUMIF('Tool Pneumatics CH4 VOC BTEX'!B:B,A795,'Tool Pneumatics CH4 VOC BTEX'!H:H)*Q795</f>
        <v>0</v>
      </c>
      <c r="S795" s="16">
        <f>SUMIF('Tool Pneumatics CH4 VOC BTEX'!B:B,A795,'Tool Pneumatics CH4 VOC BTEX'!J:J)*Q795</f>
        <v>0</v>
      </c>
      <c r="T795" s="16">
        <f>SUMIF('Tool Pneumatics CH4 VOC BTEX'!B:B,A795,'Tool Pneumatics CH4 VOC BTEX'!L:L)*Q795</f>
        <v>0</v>
      </c>
      <c r="U795" s="16">
        <f>SUMIF('Tool Pneumatics CH4 VOC BTEX'!B:B,A795,'Tool Pneumatics CH4 VOC BTEX'!N:N)*Q795</f>
        <v>0</v>
      </c>
    </row>
    <row r="796" spans="1:21" x14ac:dyDescent="0.25">
      <c r="A796" s="1" t="s">
        <v>3264</v>
      </c>
      <c r="B796" s="1" t="s">
        <v>1488</v>
      </c>
      <c r="C796" s="1" t="s">
        <v>2182</v>
      </c>
      <c r="D796" s="3" t="s">
        <v>3382</v>
      </c>
      <c r="E796" s="3" t="s">
        <v>23961</v>
      </c>
      <c r="F796" s="1" t="s">
        <v>3141</v>
      </c>
      <c r="G796" s="1">
        <v>0</v>
      </c>
      <c r="H796" s="1" t="s">
        <v>27474</v>
      </c>
      <c r="I796" s="1">
        <v>0</v>
      </c>
      <c r="J796" s="1" t="s">
        <v>27474</v>
      </c>
      <c r="K796" s="1">
        <f t="shared" si="48"/>
        <v>0</v>
      </c>
      <c r="L796" s="2">
        <f>SUMIFS('Basin Total Well Counts'!B:B,'Basin Total Well Counts'!A:A,F796)</f>
        <v>11</v>
      </c>
      <c r="M796" s="4">
        <f t="shared" si="49"/>
        <v>0</v>
      </c>
      <c r="N796" s="2">
        <f>SUMIF('Basin Emissions'!A:A,F796,'Basin Emissions'!B:B)</f>
        <v>550.58635159999994</v>
      </c>
      <c r="O796" s="8">
        <f t="shared" si="50"/>
        <v>0</v>
      </c>
      <c r="P796" s="7">
        <f>SUMIF('Tool Pneumatics CH4 VOC BTEX'!B:B,A796,'Tool Pneumatics CH4 VOC BTEX'!F:F)</f>
        <v>3.5899999141693102</v>
      </c>
      <c r="Q796" s="14">
        <f t="shared" si="51"/>
        <v>0</v>
      </c>
      <c r="R796" s="16">
        <f>SUMIF('Tool Pneumatics CH4 VOC BTEX'!B:B,A796,'Tool Pneumatics CH4 VOC BTEX'!H:H)*Q796</f>
        <v>0</v>
      </c>
      <c r="S796" s="16">
        <f>SUMIF('Tool Pneumatics CH4 VOC BTEX'!B:B,A796,'Tool Pneumatics CH4 VOC BTEX'!J:J)*Q796</f>
        <v>0</v>
      </c>
      <c r="T796" s="16">
        <f>SUMIF('Tool Pneumatics CH4 VOC BTEX'!B:B,A796,'Tool Pneumatics CH4 VOC BTEX'!L:L)*Q796</f>
        <v>0</v>
      </c>
      <c r="U796" s="16">
        <f>SUMIF('Tool Pneumatics CH4 VOC BTEX'!B:B,A796,'Tool Pneumatics CH4 VOC BTEX'!N:N)*Q796</f>
        <v>0</v>
      </c>
    </row>
    <row r="797" spans="1:21" x14ac:dyDescent="0.25">
      <c r="A797" s="1" t="s">
        <v>3265</v>
      </c>
      <c r="B797" s="1" t="s">
        <v>1488</v>
      </c>
      <c r="C797" s="1" t="s">
        <v>3266</v>
      </c>
      <c r="D797" s="3" t="s">
        <v>3382</v>
      </c>
      <c r="E797" s="3" t="s">
        <v>23961</v>
      </c>
      <c r="F797" s="1" t="s">
        <v>2421</v>
      </c>
      <c r="G797" s="1">
        <v>16</v>
      </c>
      <c r="H797" s="1" t="s">
        <v>27477</v>
      </c>
      <c r="I797" s="1">
        <v>0</v>
      </c>
      <c r="J797" s="1" t="s">
        <v>27474</v>
      </c>
      <c r="K797" s="1">
        <f t="shared" si="48"/>
        <v>16</v>
      </c>
      <c r="L797" s="2">
        <f>SUMIFS('Basin Total Well Counts'!B:B,'Basin Total Well Counts'!A:A,F797)</f>
        <v>1818</v>
      </c>
      <c r="M797" s="4">
        <f t="shared" si="49"/>
        <v>8.8008800880088004E-3</v>
      </c>
      <c r="N797" s="2">
        <f>SUMIF('Basin Emissions'!A:A,F797,'Basin Emissions'!B:B)</f>
        <v>1387.3388780000002</v>
      </c>
      <c r="O797" s="8">
        <f t="shared" si="50"/>
        <v>12.209803106710673</v>
      </c>
      <c r="P797" s="7">
        <f>SUMIF('Tool Pneumatics CH4 VOC BTEX'!B:B,A797,'Tool Pneumatics CH4 VOC BTEX'!F:F)</f>
        <v>25.404619216918899</v>
      </c>
      <c r="Q797" s="14">
        <f t="shared" si="51"/>
        <v>0.52978026750205642</v>
      </c>
      <c r="R797" s="16">
        <f>SUMIF('Tool Pneumatics CH4 VOC BTEX'!B:B,A797,'Tool Pneumatics CH4 VOC BTEX'!H:H)*Q797</f>
        <v>0</v>
      </c>
      <c r="S797" s="16">
        <f>SUMIF('Tool Pneumatics CH4 VOC BTEX'!B:B,A797,'Tool Pneumatics CH4 VOC BTEX'!J:J)*Q797</f>
        <v>0</v>
      </c>
      <c r="T797" s="16">
        <f>SUMIF('Tool Pneumatics CH4 VOC BTEX'!B:B,A797,'Tool Pneumatics CH4 VOC BTEX'!L:L)*Q797</f>
        <v>0</v>
      </c>
      <c r="U797" s="16">
        <f>SUMIF('Tool Pneumatics CH4 VOC BTEX'!B:B,A797,'Tool Pneumatics CH4 VOC BTEX'!N:N)*Q797</f>
        <v>0</v>
      </c>
    </row>
    <row r="798" spans="1:21" x14ac:dyDescent="0.25">
      <c r="A798" s="1" t="s">
        <v>3267</v>
      </c>
      <c r="B798" s="1" t="s">
        <v>1499</v>
      </c>
      <c r="C798" s="1" t="s">
        <v>1618</v>
      </c>
      <c r="D798" s="3" t="s">
        <v>3382</v>
      </c>
      <c r="E798" s="3" t="s">
        <v>23961</v>
      </c>
      <c r="F798" s="1" t="s">
        <v>2280</v>
      </c>
      <c r="G798" s="1">
        <v>0</v>
      </c>
      <c r="H798" s="1" t="s">
        <v>27474</v>
      </c>
      <c r="I798" s="1">
        <v>0</v>
      </c>
      <c r="J798" s="1" t="s">
        <v>27474</v>
      </c>
      <c r="K798" s="1">
        <f t="shared" si="48"/>
        <v>0</v>
      </c>
      <c r="L798" s="2">
        <f>SUMIFS('Basin Total Well Counts'!B:B,'Basin Total Well Counts'!A:A,F798)</f>
        <v>246</v>
      </c>
      <c r="M798" s="4">
        <f t="shared" si="49"/>
        <v>0</v>
      </c>
      <c r="N798" s="2">
        <f>SUMIF('Basin Emissions'!A:A,F798,'Basin Emissions'!B:B)</f>
        <v>1726.0071354000004</v>
      </c>
      <c r="O798" s="8">
        <f t="shared" si="50"/>
        <v>0</v>
      </c>
      <c r="P798" s="7">
        <f>SUMIF('Tool Pneumatics CH4 VOC BTEX'!B:B,A798,'Tool Pneumatics CH4 VOC BTEX'!F:F)</f>
        <v>3.5899999141693102</v>
      </c>
      <c r="Q798" s="14">
        <f t="shared" si="51"/>
        <v>0</v>
      </c>
      <c r="R798" s="16">
        <f>SUMIF('Tool Pneumatics CH4 VOC BTEX'!B:B,A798,'Tool Pneumatics CH4 VOC BTEX'!H:H)*Q798</f>
        <v>0</v>
      </c>
      <c r="S798" s="16">
        <f>SUMIF('Tool Pneumatics CH4 VOC BTEX'!B:B,A798,'Tool Pneumatics CH4 VOC BTEX'!J:J)*Q798</f>
        <v>0</v>
      </c>
      <c r="T798" s="16">
        <f>SUMIF('Tool Pneumatics CH4 VOC BTEX'!B:B,A798,'Tool Pneumatics CH4 VOC BTEX'!L:L)*Q798</f>
        <v>0</v>
      </c>
      <c r="U798" s="16">
        <f>SUMIF('Tool Pneumatics CH4 VOC BTEX'!B:B,A798,'Tool Pneumatics CH4 VOC BTEX'!N:N)*Q798</f>
        <v>0</v>
      </c>
    </row>
    <row r="799" spans="1:21" x14ac:dyDescent="0.25">
      <c r="A799" s="1" t="s">
        <v>3268</v>
      </c>
      <c r="B799" s="1" t="s">
        <v>1499</v>
      </c>
      <c r="C799" s="1" t="s">
        <v>654</v>
      </c>
      <c r="D799" s="3" t="s">
        <v>3382</v>
      </c>
      <c r="E799" s="3" t="s">
        <v>23961</v>
      </c>
      <c r="F799" s="1" t="s">
        <v>3157</v>
      </c>
      <c r="G799" s="1">
        <v>0</v>
      </c>
      <c r="H799" s="1" t="s">
        <v>27474</v>
      </c>
      <c r="I799" s="1">
        <v>0</v>
      </c>
      <c r="J799" s="1" t="s">
        <v>27474</v>
      </c>
      <c r="K799" s="1">
        <f t="shared" si="48"/>
        <v>0</v>
      </c>
      <c r="L799" s="2">
        <f>SUMIFS('Basin Total Well Counts'!B:B,'Basin Total Well Counts'!A:A,F799)</f>
        <v>8078</v>
      </c>
      <c r="M799" s="4">
        <f t="shared" si="49"/>
        <v>0</v>
      </c>
      <c r="N799" s="2">
        <f>SUMIF('Basin Emissions'!A:A,F799,'Basin Emissions'!B:B)</f>
        <v>777.69406750000007</v>
      </c>
      <c r="O799" s="8">
        <f t="shared" si="50"/>
        <v>0</v>
      </c>
      <c r="P799" s="7">
        <f>SUMIF('Tool Pneumatics CH4 VOC BTEX'!B:B,A799,'Tool Pneumatics CH4 VOC BTEX'!F:F)</f>
        <v>3.5899999141693102</v>
      </c>
      <c r="Q799" s="14">
        <f t="shared" si="51"/>
        <v>0</v>
      </c>
      <c r="R799" s="16">
        <f>SUMIF('Tool Pneumatics CH4 VOC BTEX'!B:B,A799,'Tool Pneumatics CH4 VOC BTEX'!H:H)*Q799</f>
        <v>0</v>
      </c>
      <c r="S799" s="16">
        <f>SUMIF('Tool Pneumatics CH4 VOC BTEX'!B:B,A799,'Tool Pneumatics CH4 VOC BTEX'!J:J)*Q799</f>
        <v>0</v>
      </c>
      <c r="T799" s="16">
        <f>SUMIF('Tool Pneumatics CH4 VOC BTEX'!B:B,A799,'Tool Pneumatics CH4 VOC BTEX'!L:L)*Q799</f>
        <v>0</v>
      </c>
      <c r="U799" s="16">
        <f>SUMIF('Tool Pneumatics CH4 VOC BTEX'!B:B,A799,'Tool Pneumatics CH4 VOC BTEX'!N:N)*Q799</f>
        <v>0</v>
      </c>
    </row>
    <row r="800" spans="1:21" x14ac:dyDescent="0.25">
      <c r="A800" s="1" t="s">
        <v>3269</v>
      </c>
      <c r="B800" s="1" t="s">
        <v>1499</v>
      </c>
      <c r="C800" s="1" t="s">
        <v>3270</v>
      </c>
      <c r="D800" s="3" t="s">
        <v>3382</v>
      </c>
      <c r="E800" s="3" t="s">
        <v>23961</v>
      </c>
      <c r="F800" s="1" t="s">
        <v>2421</v>
      </c>
      <c r="G800" s="1">
        <v>0</v>
      </c>
      <c r="H800" s="1" t="s">
        <v>27474</v>
      </c>
      <c r="I800" s="1">
        <v>0</v>
      </c>
      <c r="J800" s="1" t="s">
        <v>27474</v>
      </c>
      <c r="K800" s="1">
        <f t="shared" si="48"/>
        <v>0</v>
      </c>
      <c r="L800" s="2">
        <f>SUMIFS('Basin Total Well Counts'!B:B,'Basin Total Well Counts'!A:A,F800)</f>
        <v>1818</v>
      </c>
      <c r="M800" s="4">
        <f t="shared" si="49"/>
        <v>0</v>
      </c>
      <c r="N800" s="2">
        <f>SUMIF('Basin Emissions'!A:A,F800,'Basin Emissions'!B:B)</f>
        <v>1387.3388780000002</v>
      </c>
      <c r="O800" s="8">
        <f t="shared" si="50"/>
        <v>0</v>
      </c>
      <c r="P800" s="7">
        <f>SUMIF('Tool Pneumatics CH4 VOC BTEX'!B:B,A800,'Tool Pneumatics CH4 VOC BTEX'!F:F)</f>
        <v>25.404619216918899</v>
      </c>
      <c r="Q800" s="14">
        <f t="shared" si="51"/>
        <v>0</v>
      </c>
      <c r="R800" s="16">
        <f>SUMIF('Tool Pneumatics CH4 VOC BTEX'!B:B,A800,'Tool Pneumatics CH4 VOC BTEX'!H:H)*Q800</f>
        <v>0</v>
      </c>
      <c r="S800" s="16">
        <f>SUMIF('Tool Pneumatics CH4 VOC BTEX'!B:B,A800,'Tool Pneumatics CH4 VOC BTEX'!J:J)*Q800</f>
        <v>0</v>
      </c>
      <c r="T800" s="16">
        <f>SUMIF('Tool Pneumatics CH4 VOC BTEX'!B:B,A800,'Tool Pneumatics CH4 VOC BTEX'!L:L)*Q800</f>
        <v>0</v>
      </c>
      <c r="U800" s="16">
        <f>SUMIF('Tool Pneumatics CH4 VOC BTEX'!B:B,A800,'Tool Pneumatics CH4 VOC BTEX'!N:N)*Q800</f>
        <v>0</v>
      </c>
    </row>
    <row r="801" spans="1:21" x14ac:dyDescent="0.25">
      <c r="A801" s="1" t="s">
        <v>3271</v>
      </c>
      <c r="B801" s="1" t="s">
        <v>1499</v>
      </c>
      <c r="C801" s="1" t="s">
        <v>1665</v>
      </c>
      <c r="D801" s="3" t="s">
        <v>3382</v>
      </c>
      <c r="E801" s="3" t="s">
        <v>23961</v>
      </c>
      <c r="F801" s="1" t="s">
        <v>2421</v>
      </c>
      <c r="G801" s="1">
        <v>0</v>
      </c>
      <c r="H801" s="1" t="s">
        <v>27474</v>
      </c>
      <c r="I801" s="1">
        <v>0</v>
      </c>
      <c r="J801" s="1" t="s">
        <v>27474</v>
      </c>
      <c r="K801" s="1">
        <f t="shared" si="48"/>
        <v>0</v>
      </c>
      <c r="L801" s="2">
        <f>SUMIFS('Basin Total Well Counts'!B:B,'Basin Total Well Counts'!A:A,F801)</f>
        <v>1818</v>
      </c>
      <c r="M801" s="4">
        <f t="shared" si="49"/>
        <v>0</v>
      </c>
      <c r="N801" s="2">
        <f>SUMIF('Basin Emissions'!A:A,F801,'Basin Emissions'!B:B)</f>
        <v>1387.3388780000002</v>
      </c>
      <c r="O801" s="8">
        <f t="shared" si="50"/>
        <v>0</v>
      </c>
      <c r="P801" s="7">
        <f>SUMIF('Tool Pneumatics CH4 VOC BTEX'!B:B,A801,'Tool Pneumatics CH4 VOC BTEX'!F:F)</f>
        <v>25.404619216918899</v>
      </c>
      <c r="Q801" s="14">
        <f t="shared" si="51"/>
        <v>0</v>
      </c>
      <c r="R801" s="16">
        <f>SUMIF('Tool Pneumatics CH4 VOC BTEX'!B:B,A801,'Tool Pneumatics CH4 VOC BTEX'!H:H)*Q801</f>
        <v>0</v>
      </c>
      <c r="S801" s="16">
        <f>SUMIF('Tool Pneumatics CH4 VOC BTEX'!B:B,A801,'Tool Pneumatics CH4 VOC BTEX'!J:J)*Q801</f>
        <v>0</v>
      </c>
      <c r="T801" s="16">
        <f>SUMIF('Tool Pneumatics CH4 VOC BTEX'!B:B,A801,'Tool Pneumatics CH4 VOC BTEX'!L:L)*Q801</f>
        <v>0</v>
      </c>
      <c r="U801" s="16">
        <f>SUMIF('Tool Pneumatics CH4 VOC BTEX'!B:B,A801,'Tool Pneumatics CH4 VOC BTEX'!N:N)*Q801</f>
        <v>0</v>
      </c>
    </row>
    <row r="802" spans="1:21" x14ac:dyDescent="0.25">
      <c r="A802" s="1" t="s">
        <v>3272</v>
      </c>
      <c r="B802" s="1" t="s">
        <v>1499</v>
      </c>
      <c r="C802" s="1" t="s">
        <v>3273</v>
      </c>
      <c r="D802" s="3" t="s">
        <v>3382</v>
      </c>
      <c r="E802" s="3" t="s">
        <v>23961</v>
      </c>
      <c r="F802" s="1" t="s">
        <v>2280</v>
      </c>
      <c r="G802" s="1">
        <v>1</v>
      </c>
      <c r="H802" s="1" t="s">
        <v>27478</v>
      </c>
      <c r="I802" s="1">
        <v>0</v>
      </c>
      <c r="J802" s="1" t="s">
        <v>27474</v>
      </c>
      <c r="K802" s="1">
        <f t="shared" si="48"/>
        <v>1</v>
      </c>
      <c r="L802" s="2">
        <f>SUMIFS('Basin Total Well Counts'!B:B,'Basin Total Well Counts'!A:A,F802)</f>
        <v>246</v>
      </c>
      <c r="M802" s="4">
        <f t="shared" si="49"/>
        <v>4.0650406504065045E-3</v>
      </c>
      <c r="N802" s="2">
        <f>SUMIF('Basin Emissions'!A:A,F802,'Basin Emissions'!B:B)</f>
        <v>1726.0071354000004</v>
      </c>
      <c r="O802" s="8">
        <f t="shared" si="50"/>
        <v>7.0162891682926851</v>
      </c>
      <c r="P802" s="7">
        <f>SUMIF('Tool Pneumatics CH4 VOC BTEX'!B:B,A802,'Tool Pneumatics CH4 VOC BTEX'!F:F)</f>
        <v>3.5899999141693102</v>
      </c>
      <c r="Q802" s="14">
        <f t="shared" si="51"/>
        <v>2.1543330738487247</v>
      </c>
      <c r="R802" s="16">
        <f>SUMIF('Tool Pneumatics CH4 VOC BTEX'!B:B,A802,'Tool Pneumatics CH4 VOC BTEX'!H:H)*Q802</f>
        <v>9.7806723941125714E-3</v>
      </c>
      <c r="S802" s="16">
        <f>SUMIF('Tool Pneumatics CH4 VOC BTEX'!B:B,A802,'Tool Pneumatics CH4 VOC BTEX'!J:J)*Q802</f>
        <v>5.5366361499085113E-4</v>
      </c>
      <c r="T802" s="16">
        <f>SUMIF('Tool Pneumatics CH4 VOC BTEX'!B:B,A802,'Tool Pneumatics CH4 VOC BTEX'!L:L)*Q802</f>
        <v>8.7207404764508816E-3</v>
      </c>
      <c r="U802" s="16">
        <f>SUMIF('Tool Pneumatics CH4 VOC BTEX'!B:B,A802,'Tool Pneumatics CH4 VOC BTEX'!N:N)*Q802</f>
        <v>2.4753287404228252E-3</v>
      </c>
    </row>
    <row r="803" spans="1:21" x14ac:dyDescent="0.25">
      <c r="A803" s="1" t="s">
        <v>3274</v>
      </c>
      <c r="B803" s="1" t="s">
        <v>1499</v>
      </c>
      <c r="C803" s="1" t="s">
        <v>1700</v>
      </c>
      <c r="D803" s="3" t="s">
        <v>3382</v>
      </c>
      <c r="E803" s="3" t="s">
        <v>23961</v>
      </c>
      <c r="F803" s="1" t="s">
        <v>2280</v>
      </c>
      <c r="G803" s="1">
        <v>0</v>
      </c>
      <c r="H803" s="1" t="s">
        <v>27474</v>
      </c>
      <c r="I803" s="1">
        <v>0</v>
      </c>
      <c r="J803" s="1" t="s">
        <v>27474</v>
      </c>
      <c r="K803" s="1">
        <f t="shared" si="48"/>
        <v>0</v>
      </c>
      <c r="L803" s="2">
        <f>SUMIFS('Basin Total Well Counts'!B:B,'Basin Total Well Counts'!A:A,F803)</f>
        <v>246</v>
      </c>
      <c r="M803" s="4">
        <f t="shared" si="49"/>
        <v>0</v>
      </c>
      <c r="N803" s="2">
        <f>SUMIF('Basin Emissions'!A:A,F803,'Basin Emissions'!B:B)</f>
        <v>1726.0071354000004</v>
      </c>
      <c r="O803" s="8">
        <f t="shared" si="50"/>
        <v>0</v>
      </c>
      <c r="P803" s="7">
        <f>SUMIF('Tool Pneumatics CH4 VOC BTEX'!B:B,A803,'Tool Pneumatics CH4 VOC BTEX'!F:F)</f>
        <v>3.5899999141693102</v>
      </c>
      <c r="Q803" s="14">
        <f t="shared" si="51"/>
        <v>0</v>
      </c>
      <c r="R803" s="16">
        <f>SUMIF('Tool Pneumatics CH4 VOC BTEX'!B:B,A803,'Tool Pneumatics CH4 VOC BTEX'!H:H)*Q803</f>
        <v>0</v>
      </c>
      <c r="S803" s="16">
        <f>SUMIF('Tool Pneumatics CH4 VOC BTEX'!B:B,A803,'Tool Pneumatics CH4 VOC BTEX'!J:J)*Q803</f>
        <v>0</v>
      </c>
      <c r="T803" s="16">
        <f>SUMIF('Tool Pneumatics CH4 VOC BTEX'!B:B,A803,'Tool Pneumatics CH4 VOC BTEX'!L:L)*Q803</f>
        <v>0</v>
      </c>
      <c r="U803" s="16">
        <f>SUMIF('Tool Pneumatics CH4 VOC BTEX'!B:B,A803,'Tool Pneumatics CH4 VOC BTEX'!N:N)*Q803</f>
        <v>0</v>
      </c>
    </row>
    <row r="804" spans="1:21" x14ac:dyDescent="0.25">
      <c r="A804" s="1" t="s">
        <v>3275</v>
      </c>
      <c r="B804" s="1" t="s">
        <v>1499</v>
      </c>
      <c r="C804" s="1" t="s">
        <v>1633</v>
      </c>
      <c r="D804" s="3" t="s">
        <v>3382</v>
      </c>
      <c r="E804" s="3" t="s">
        <v>23961</v>
      </c>
      <c r="F804" s="1" t="s">
        <v>2421</v>
      </c>
      <c r="G804" s="1">
        <v>0</v>
      </c>
      <c r="H804" s="1" t="s">
        <v>27474</v>
      </c>
      <c r="I804" s="1">
        <v>0</v>
      </c>
      <c r="J804" s="1" t="s">
        <v>27474</v>
      </c>
      <c r="K804" s="1">
        <f t="shared" si="48"/>
        <v>0</v>
      </c>
      <c r="L804" s="2">
        <f>SUMIFS('Basin Total Well Counts'!B:B,'Basin Total Well Counts'!A:A,F804)</f>
        <v>1818</v>
      </c>
      <c r="M804" s="4">
        <f t="shared" si="49"/>
        <v>0</v>
      </c>
      <c r="N804" s="2">
        <f>SUMIF('Basin Emissions'!A:A,F804,'Basin Emissions'!B:B)</f>
        <v>1387.3388780000002</v>
      </c>
      <c r="O804" s="8">
        <f t="shared" si="50"/>
        <v>0</v>
      </c>
      <c r="P804" s="7">
        <f>SUMIF('Tool Pneumatics CH4 VOC BTEX'!B:B,A804,'Tool Pneumatics CH4 VOC BTEX'!F:F)</f>
        <v>25.404619216918899</v>
      </c>
      <c r="Q804" s="14">
        <f t="shared" si="51"/>
        <v>0</v>
      </c>
      <c r="R804" s="16">
        <f>SUMIF('Tool Pneumatics CH4 VOC BTEX'!B:B,A804,'Tool Pneumatics CH4 VOC BTEX'!H:H)*Q804</f>
        <v>0</v>
      </c>
      <c r="S804" s="16">
        <f>SUMIF('Tool Pneumatics CH4 VOC BTEX'!B:B,A804,'Tool Pneumatics CH4 VOC BTEX'!J:J)*Q804</f>
        <v>0</v>
      </c>
      <c r="T804" s="16">
        <f>SUMIF('Tool Pneumatics CH4 VOC BTEX'!B:B,A804,'Tool Pneumatics CH4 VOC BTEX'!L:L)*Q804</f>
        <v>0</v>
      </c>
      <c r="U804" s="16">
        <f>SUMIF('Tool Pneumatics CH4 VOC BTEX'!B:B,A804,'Tool Pneumatics CH4 VOC BTEX'!N:N)*Q804</f>
        <v>0</v>
      </c>
    </row>
    <row r="805" spans="1:21" x14ac:dyDescent="0.25">
      <c r="A805" s="1" t="s">
        <v>3276</v>
      </c>
      <c r="B805" s="1" t="s">
        <v>1499</v>
      </c>
      <c r="C805" s="1" t="s">
        <v>2417</v>
      </c>
      <c r="D805" s="3" t="s">
        <v>3382</v>
      </c>
      <c r="E805" s="3" t="s">
        <v>23961</v>
      </c>
      <c r="F805" s="1" t="s">
        <v>2280</v>
      </c>
      <c r="G805" s="1">
        <v>0</v>
      </c>
      <c r="H805" s="1" t="s">
        <v>27474</v>
      </c>
      <c r="I805" s="1">
        <v>0</v>
      </c>
      <c r="J805" s="1" t="s">
        <v>27474</v>
      </c>
      <c r="K805" s="1">
        <f t="shared" si="48"/>
        <v>0</v>
      </c>
      <c r="L805" s="2">
        <f>SUMIFS('Basin Total Well Counts'!B:B,'Basin Total Well Counts'!A:A,F805)</f>
        <v>246</v>
      </c>
      <c r="M805" s="4">
        <f t="shared" si="49"/>
        <v>0</v>
      </c>
      <c r="N805" s="2">
        <f>SUMIF('Basin Emissions'!A:A,F805,'Basin Emissions'!B:B)</f>
        <v>1726.0071354000004</v>
      </c>
      <c r="O805" s="8">
        <f t="shared" si="50"/>
        <v>0</v>
      </c>
      <c r="P805" s="7">
        <f>SUMIF('Tool Pneumatics CH4 VOC BTEX'!B:B,A805,'Tool Pneumatics CH4 VOC BTEX'!F:F)</f>
        <v>3.5899999141693102</v>
      </c>
      <c r="Q805" s="14">
        <f t="shared" si="51"/>
        <v>0</v>
      </c>
      <c r="R805" s="16">
        <f>SUMIF('Tool Pneumatics CH4 VOC BTEX'!B:B,A805,'Tool Pneumatics CH4 VOC BTEX'!H:H)*Q805</f>
        <v>0</v>
      </c>
      <c r="S805" s="16">
        <f>SUMIF('Tool Pneumatics CH4 VOC BTEX'!B:B,A805,'Tool Pneumatics CH4 VOC BTEX'!J:J)*Q805</f>
        <v>0</v>
      </c>
      <c r="T805" s="16">
        <f>SUMIF('Tool Pneumatics CH4 VOC BTEX'!B:B,A805,'Tool Pneumatics CH4 VOC BTEX'!L:L)*Q805</f>
        <v>0</v>
      </c>
      <c r="U805" s="16">
        <f>SUMIF('Tool Pneumatics CH4 VOC BTEX'!B:B,A805,'Tool Pneumatics CH4 VOC BTEX'!N:N)*Q805</f>
        <v>0</v>
      </c>
    </row>
    <row r="806" spans="1:21" x14ac:dyDescent="0.25">
      <c r="A806" s="1" t="s">
        <v>3277</v>
      </c>
      <c r="B806" s="1" t="s">
        <v>1499</v>
      </c>
      <c r="C806" s="1" t="s">
        <v>2031</v>
      </c>
      <c r="D806" s="3" t="s">
        <v>3382</v>
      </c>
      <c r="E806" s="3" t="s">
        <v>23961</v>
      </c>
      <c r="F806" s="1" t="s">
        <v>2280</v>
      </c>
      <c r="G806" s="1">
        <v>7</v>
      </c>
      <c r="H806" s="1" t="s">
        <v>27478</v>
      </c>
      <c r="I806" s="1">
        <v>0</v>
      </c>
      <c r="J806" s="1" t="s">
        <v>27474</v>
      </c>
      <c r="K806" s="1">
        <f t="shared" si="48"/>
        <v>7</v>
      </c>
      <c r="L806" s="2">
        <f>SUMIFS('Basin Total Well Counts'!B:B,'Basin Total Well Counts'!A:A,F806)</f>
        <v>246</v>
      </c>
      <c r="M806" s="4">
        <f t="shared" si="49"/>
        <v>2.8455284552845527E-2</v>
      </c>
      <c r="N806" s="2">
        <f>SUMIF('Basin Emissions'!A:A,F806,'Basin Emissions'!B:B)</f>
        <v>1726.0071354000004</v>
      </c>
      <c r="O806" s="8">
        <f t="shared" si="50"/>
        <v>49.114024178048787</v>
      </c>
      <c r="P806" s="7">
        <f>SUMIF('Tool Pneumatics CH4 VOC BTEX'!B:B,A806,'Tool Pneumatics CH4 VOC BTEX'!F:F)</f>
        <v>3.5899999141693102</v>
      </c>
      <c r="Q806" s="14">
        <f t="shared" si="51"/>
        <v>15.080331516941069</v>
      </c>
      <c r="R806" s="16">
        <f>SUMIF('Tool Pneumatics CH4 VOC BTEX'!B:B,A806,'Tool Pneumatics CH4 VOC BTEX'!H:H)*Q806</f>
        <v>6.8464706758787977E-2</v>
      </c>
      <c r="S806" s="16">
        <f>SUMIF('Tool Pneumatics CH4 VOC BTEX'!B:B,A806,'Tool Pneumatics CH4 VOC BTEX'!J:J)*Q806</f>
        <v>3.8756453049359572E-3</v>
      </c>
      <c r="T806" s="16">
        <f>SUMIF('Tool Pneumatics CH4 VOC BTEX'!B:B,A806,'Tool Pneumatics CH4 VOC BTEX'!L:L)*Q806</f>
        <v>6.1045183335156156E-2</v>
      </c>
      <c r="U806" s="16">
        <f>SUMIF('Tool Pneumatics CH4 VOC BTEX'!B:B,A806,'Tool Pneumatics CH4 VOC BTEX'!N:N)*Q806</f>
        <v>1.7327301182959772E-2</v>
      </c>
    </row>
    <row r="807" spans="1:21" x14ac:dyDescent="0.25">
      <c r="A807" s="1" t="s">
        <v>3278</v>
      </c>
      <c r="B807" s="1" t="s">
        <v>1499</v>
      </c>
      <c r="C807" s="1" t="s">
        <v>1553</v>
      </c>
      <c r="D807" s="3" t="s">
        <v>3382</v>
      </c>
      <c r="E807" s="3" t="s">
        <v>23961</v>
      </c>
      <c r="F807" s="1" t="s">
        <v>2280</v>
      </c>
      <c r="G807" s="1">
        <v>0</v>
      </c>
      <c r="H807" s="1" t="s">
        <v>27474</v>
      </c>
      <c r="I807" s="1">
        <v>0</v>
      </c>
      <c r="J807" s="1" t="s">
        <v>27474</v>
      </c>
      <c r="K807" s="1">
        <f t="shared" si="48"/>
        <v>0</v>
      </c>
      <c r="L807" s="2">
        <f>SUMIFS('Basin Total Well Counts'!B:B,'Basin Total Well Counts'!A:A,F807)</f>
        <v>246</v>
      </c>
      <c r="M807" s="4">
        <f t="shared" si="49"/>
        <v>0</v>
      </c>
      <c r="N807" s="2">
        <f>SUMIF('Basin Emissions'!A:A,F807,'Basin Emissions'!B:B)</f>
        <v>1726.0071354000004</v>
      </c>
      <c r="O807" s="8">
        <f t="shared" si="50"/>
        <v>0</v>
      </c>
      <c r="P807" s="7">
        <f>SUMIF('Tool Pneumatics CH4 VOC BTEX'!B:B,A807,'Tool Pneumatics CH4 VOC BTEX'!F:F)</f>
        <v>3.5899999141693102</v>
      </c>
      <c r="Q807" s="14">
        <f t="shared" si="51"/>
        <v>0</v>
      </c>
      <c r="R807" s="16">
        <f>SUMIF('Tool Pneumatics CH4 VOC BTEX'!B:B,A807,'Tool Pneumatics CH4 VOC BTEX'!H:H)*Q807</f>
        <v>0</v>
      </c>
      <c r="S807" s="16">
        <f>SUMIF('Tool Pneumatics CH4 VOC BTEX'!B:B,A807,'Tool Pneumatics CH4 VOC BTEX'!J:J)*Q807</f>
        <v>0</v>
      </c>
      <c r="T807" s="16">
        <f>SUMIF('Tool Pneumatics CH4 VOC BTEX'!B:B,A807,'Tool Pneumatics CH4 VOC BTEX'!L:L)*Q807</f>
        <v>0</v>
      </c>
      <c r="U807" s="16">
        <f>SUMIF('Tool Pneumatics CH4 VOC BTEX'!B:B,A807,'Tool Pneumatics CH4 VOC BTEX'!N:N)*Q807</f>
        <v>0</v>
      </c>
    </row>
    <row r="808" spans="1:21" x14ac:dyDescent="0.25">
      <c r="A808" s="1" t="s">
        <v>3279</v>
      </c>
      <c r="B808" s="1" t="s">
        <v>1499</v>
      </c>
      <c r="C808" s="1" t="s">
        <v>1931</v>
      </c>
      <c r="D808" s="3" t="s">
        <v>3382</v>
      </c>
      <c r="E808" s="3" t="s">
        <v>23961</v>
      </c>
      <c r="F808" s="1" t="s">
        <v>2421</v>
      </c>
      <c r="G808" s="1">
        <v>0</v>
      </c>
      <c r="H808" s="1" t="s">
        <v>27474</v>
      </c>
      <c r="I808" s="1">
        <v>0</v>
      </c>
      <c r="J808" s="1" t="s">
        <v>27474</v>
      </c>
      <c r="K808" s="1">
        <f t="shared" si="48"/>
        <v>0</v>
      </c>
      <c r="L808" s="2">
        <f>SUMIFS('Basin Total Well Counts'!B:B,'Basin Total Well Counts'!A:A,F808)</f>
        <v>1818</v>
      </c>
      <c r="M808" s="4">
        <f t="shared" si="49"/>
        <v>0</v>
      </c>
      <c r="N808" s="2">
        <f>SUMIF('Basin Emissions'!A:A,F808,'Basin Emissions'!B:B)</f>
        <v>1387.3388780000002</v>
      </c>
      <c r="O808" s="8">
        <f t="shared" si="50"/>
        <v>0</v>
      </c>
      <c r="P808" s="7">
        <f>SUMIF('Tool Pneumatics CH4 VOC BTEX'!B:B,A808,'Tool Pneumatics CH4 VOC BTEX'!F:F)</f>
        <v>25.404619216918899</v>
      </c>
      <c r="Q808" s="14">
        <f t="shared" si="51"/>
        <v>0</v>
      </c>
      <c r="R808" s="16">
        <f>SUMIF('Tool Pneumatics CH4 VOC BTEX'!B:B,A808,'Tool Pneumatics CH4 VOC BTEX'!H:H)*Q808</f>
        <v>0</v>
      </c>
      <c r="S808" s="16">
        <f>SUMIF('Tool Pneumatics CH4 VOC BTEX'!B:B,A808,'Tool Pneumatics CH4 VOC BTEX'!J:J)*Q808</f>
        <v>0</v>
      </c>
      <c r="T808" s="16">
        <f>SUMIF('Tool Pneumatics CH4 VOC BTEX'!B:B,A808,'Tool Pneumatics CH4 VOC BTEX'!L:L)*Q808</f>
        <v>0</v>
      </c>
      <c r="U808" s="16">
        <f>SUMIF('Tool Pneumatics CH4 VOC BTEX'!B:B,A808,'Tool Pneumatics CH4 VOC BTEX'!N:N)*Q808</f>
        <v>0</v>
      </c>
    </row>
    <row r="809" spans="1:21" x14ac:dyDescent="0.25">
      <c r="A809" s="1" t="s">
        <v>3280</v>
      </c>
      <c r="B809" s="1" t="s">
        <v>1499</v>
      </c>
      <c r="C809" s="1" t="s">
        <v>863</v>
      </c>
      <c r="D809" s="3" t="s">
        <v>3382</v>
      </c>
      <c r="E809" s="3" t="s">
        <v>23961</v>
      </c>
      <c r="F809" s="1" t="s">
        <v>2280</v>
      </c>
      <c r="G809" s="1">
        <v>0</v>
      </c>
      <c r="H809" s="1" t="s">
        <v>27474</v>
      </c>
      <c r="I809" s="1">
        <v>0</v>
      </c>
      <c r="J809" s="1" t="s">
        <v>27474</v>
      </c>
      <c r="K809" s="1">
        <f t="shared" si="48"/>
        <v>0</v>
      </c>
      <c r="L809" s="2">
        <f>SUMIFS('Basin Total Well Counts'!B:B,'Basin Total Well Counts'!A:A,F809)</f>
        <v>246</v>
      </c>
      <c r="M809" s="4">
        <f t="shared" si="49"/>
        <v>0</v>
      </c>
      <c r="N809" s="2">
        <f>SUMIF('Basin Emissions'!A:A,F809,'Basin Emissions'!B:B)</f>
        <v>1726.0071354000004</v>
      </c>
      <c r="O809" s="8">
        <f t="shared" si="50"/>
        <v>0</v>
      </c>
      <c r="P809" s="7">
        <f>SUMIF('Tool Pneumatics CH4 VOC BTEX'!B:B,A809,'Tool Pneumatics CH4 VOC BTEX'!F:F)</f>
        <v>3.5899999141693102</v>
      </c>
      <c r="Q809" s="14">
        <f t="shared" si="51"/>
        <v>0</v>
      </c>
      <c r="R809" s="16">
        <f>SUMIF('Tool Pneumatics CH4 VOC BTEX'!B:B,A809,'Tool Pneumatics CH4 VOC BTEX'!H:H)*Q809</f>
        <v>0</v>
      </c>
      <c r="S809" s="16">
        <f>SUMIF('Tool Pneumatics CH4 VOC BTEX'!B:B,A809,'Tool Pneumatics CH4 VOC BTEX'!J:J)*Q809</f>
        <v>0</v>
      </c>
      <c r="T809" s="16">
        <f>SUMIF('Tool Pneumatics CH4 VOC BTEX'!B:B,A809,'Tool Pneumatics CH4 VOC BTEX'!L:L)*Q809</f>
        <v>0</v>
      </c>
      <c r="U809" s="16">
        <f>SUMIF('Tool Pneumatics CH4 VOC BTEX'!B:B,A809,'Tool Pneumatics CH4 VOC BTEX'!N:N)*Q809</f>
        <v>0</v>
      </c>
    </row>
    <row r="810" spans="1:21" x14ac:dyDescent="0.25">
      <c r="A810" s="1" t="s">
        <v>3281</v>
      </c>
      <c r="B810" s="1" t="s">
        <v>1499</v>
      </c>
      <c r="C810" s="1" t="s">
        <v>1591</v>
      </c>
      <c r="D810" s="3" t="s">
        <v>3382</v>
      </c>
      <c r="E810" s="3" t="s">
        <v>23961</v>
      </c>
      <c r="F810" s="1" t="s">
        <v>2421</v>
      </c>
      <c r="G810" s="1">
        <v>0</v>
      </c>
      <c r="H810" s="1" t="s">
        <v>27474</v>
      </c>
      <c r="I810" s="1">
        <v>0</v>
      </c>
      <c r="J810" s="1" t="s">
        <v>27474</v>
      </c>
      <c r="K810" s="1">
        <f t="shared" si="48"/>
        <v>0</v>
      </c>
      <c r="L810" s="2">
        <f>SUMIFS('Basin Total Well Counts'!B:B,'Basin Total Well Counts'!A:A,F810)</f>
        <v>1818</v>
      </c>
      <c r="M810" s="4">
        <f t="shared" si="49"/>
        <v>0</v>
      </c>
      <c r="N810" s="2">
        <f>SUMIF('Basin Emissions'!A:A,F810,'Basin Emissions'!B:B)</f>
        <v>1387.3388780000002</v>
      </c>
      <c r="O810" s="8">
        <f t="shared" si="50"/>
        <v>0</v>
      </c>
      <c r="P810" s="7">
        <f>SUMIF('Tool Pneumatics CH4 VOC BTEX'!B:B,A810,'Tool Pneumatics CH4 VOC BTEX'!F:F)</f>
        <v>25.404619216918899</v>
      </c>
      <c r="Q810" s="14">
        <f t="shared" si="51"/>
        <v>0</v>
      </c>
      <c r="R810" s="16">
        <f>SUMIF('Tool Pneumatics CH4 VOC BTEX'!B:B,A810,'Tool Pneumatics CH4 VOC BTEX'!H:H)*Q810</f>
        <v>0</v>
      </c>
      <c r="S810" s="16">
        <f>SUMIF('Tool Pneumatics CH4 VOC BTEX'!B:B,A810,'Tool Pneumatics CH4 VOC BTEX'!J:J)*Q810</f>
        <v>0</v>
      </c>
      <c r="T810" s="16">
        <f>SUMIF('Tool Pneumatics CH4 VOC BTEX'!B:B,A810,'Tool Pneumatics CH4 VOC BTEX'!L:L)*Q810</f>
        <v>0</v>
      </c>
      <c r="U810" s="16">
        <f>SUMIF('Tool Pneumatics CH4 VOC BTEX'!B:B,A810,'Tool Pneumatics CH4 VOC BTEX'!N:N)*Q810</f>
        <v>0</v>
      </c>
    </row>
    <row r="811" spans="1:21" x14ac:dyDescent="0.25">
      <c r="A811" s="1" t="s">
        <v>3282</v>
      </c>
      <c r="B811" s="1" t="s">
        <v>1499</v>
      </c>
      <c r="C811" s="1" t="s">
        <v>1844</v>
      </c>
      <c r="D811" s="3" t="s">
        <v>3382</v>
      </c>
      <c r="E811" s="3" t="s">
        <v>23961</v>
      </c>
      <c r="F811" s="1" t="s">
        <v>2421</v>
      </c>
      <c r="G811" s="1">
        <v>44</v>
      </c>
      <c r="H811" s="1" t="s">
        <v>27478</v>
      </c>
      <c r="I811" s="1">
        <v>0</v>
      </c>
      <c r="J811" s="1" t="s">
        <v>27474</v>
      </c>
      <c r="K811" s="1">
        <f t="shared" si="48"/>
        <v>44</v>
      </c>
      <c r="L811" s="2">
        <f>SUMIFS('Basin Total Well Counts'!B:B,'Basin Total Well Counts'!A:A,F811)</f>
        <v>1818</v>
      </c>
      <c r="M811" s="4">
        <f t="shared" si="49"/>
        <v>2.4202420242024202E-2</v>
      </c>
      <c r="N811" s="2">
        <f>SUMIF('Basin Emissions'!A:A,F811,'Basin Emissions'!B:B)</f>
        <v>1387.3388780000002</v>
      </c>
      <c r="O811" s="8">
        <f t="shared" si="50"/>
        <v>33.576958543454353</v>
      </c>
      <c r="P811" s="7">
        <f>SUMIF('Tool Pneumatics CH4 VOC BTEX'!B:B,A811,'Tool Pneumatics CH4 VOC BTEX'!F:F)</f>
        <v>25.404619216918899</v>
      </c>
      <c r="Q811" s="14">
        <f t="shared" si="51"/>
        <v>1.4568957356306551</v>
      </c>
      <c r="R811" s="16">
        <f>SUMIF('Tool Pneumatics CH4 VOC BTEX'!B:B,A811,'Tool Pneumatics CH4 VOC BTEX'!H:H)*Q811</f>
        <v>0</v>
      </c>
      <c r="S811" s="16">
        <f>SUMIF('Tool Pneumatics CH4 VOC BTEX'!B:B,A811,'Tool Pneumatics CH4 VOC BTEX'!J:J)*Q811</f>
        <v>0</v>
      </c>
      <c r="T811" s="16">
        <f>SUMIF('Tool Pneumatics CH4 VOC BTEX'!B:B,A811,'Tool Pneumatics CH4 VOC BTEX'!L:L)*Q811</f>
        <v>0</v>
      </c>
      <c r="U811" s="16">
        <f>SUMIF('Tool Pneumatics CH4 VOC BTEX'!B:B,A811,'Tool Pneumatics CH4 VOC BTEX'!N:N)*Q811</f>
        <v>0</v>
      </c>
    </row>
    <row r="812" spans="1:21" x14ac:dyDescent="0.25">
      <c r="A812" s="1" t="s">
        <v>3283</v>
      </c>
      <c r="B812" s="1" t="s">
        <v>1499</v>
      </c>
      <c r="C812" s="1" t="s">
        <v>1658</v>
      </c>
      <c r="D812" s="3" t="s">
        <v>3382</v>
      </c>
      <c r="E812" s="3" t="s">
        <v>23961</v>
      </c>
      <c r="F812" s="1" t="s">
        <v>2280</v>
      </c>
      <c r="G812" s="1">
        <v>0</v>
      </c>
      <c r="H812" s="1" t="s">
        <v>27474</v>
      </c>
      <c r="I812" s="1">
        <v>0</v>
      </c>
      <c r="J812" s="1" t="s">
        <v>27474</v>
      </c>
      <c r="K812" s="1">
        <f t="shared" si="48"/>
        <v>0</v>
      </c>
      <c r="L812" s="2">
        <f>SUMIFS('Basin Total Well Counts'!B:B,'Basin Total Well Counts'!A:A,F812)</f>
        <v>246</v>
      </c>
      <c r="M812" s="4">
        <f t="shared" si="49"/>
        <v>0</v>
      </c>
      <c r="N812" s="2">
        <f>SUMIF('Basin Emissions'!A:A,F812,'Basin Emissions'!B:B)</f>
        <v>1726.0071354000004</v>
      </c>
      <c r="O812" s="8">
        <f t="shared" si="50"/>
        <v>0</v>
      </c>
      <c r="P812" s="7">
        <f>SUMIF('Tool Pneumatics CH4 VOC BTEX'!B:B,A812,'Tool Pneumatics CH4 VOC BTEX'!F:F)</f>
        <v>3.5899999141693102</v>
      </c>
      <c r="Q812" s="14">
        <f t="shared" si="51"/>
        <v>0</v>
      </c>
      <c r="R812" s="16">
        <f>SUMIF('Tool Pneumatics CH4 VOC BTEX'!B:B,A812,'Tool Pneumatics CH4 VOC BTEX'!H:H)*Q812</f>
        <v>0</v>
      </c>
      <c r="S812" s="16">
        <f>SUMIF('Tool Pneumatics CH4 VOC BTEX'!B:B,A812,'Tool Pneumatics CH4 VOC BTEX'!J:J)*Q812</f>
        <v>0</v>
      </c>
      <c r="T812" s="16">
        <f>SUMIF('Tool Pneumatics CH4 VOC BTEX'!B:B,A812,'Tool Pneumatics CH4 VOC BTEX'!L:L)*Q812</f>
        <v>0</v>
      </c>
      <c r="U812" s="16">
        <f>SUMIF('Tool Pneumatics CH4 VOC BTEX'!B:B,A812,'Tool Pneumatics CH4 VOC BTEX'!N:N)*Q812</f>
        <v>0</v>
      </c>
    </row>
    <row r="813" spans="1:21" x14ac:dyDescent="0.25">
      <c r="A813" s="1" t="s">
        <v>3284</v>
      </c>
      <c r="B813" s="1" t="s">
        <v>1499</v>
      </c>
      <c r="C813" s="1" t="s">
        <v>1746</v>
      </c>
      <c r="D813" s="3" t="s">
        <v>3382</v>
      </c>
      <c r="E813" s="3" t="s">
        <v>23961</v>
      </c>
      <c r="F813" s="1" t="s">
        <v>2280</v>
      </c>
      <c r="G813" s="1">
        <v>11</v>
      </c>
      <c r="H813" s="1" t="s">
        <v>27478</v>
      </c>
      <c r="I813" s="1">
        <v>0</v>
      </c>
      <c r="J813" s="1" t="s">
        <v>27474</v>
      </c>
      <c r="K813" s="1">
        <f t="shared" si="48"/>
        <v>11</v>
      </c>
      <c r="L813" s="2">
        <f>SUMIFS('Basin Total Well Counts'!B:B,'Basin Total Well Counts'!A:A,F813)</f>
        <v>246</v>
      </c>
      <c r="M813" s="4">
        <f t="shared" si="49"/>
        <v>4.4715447154471545E-2</v>
      </c>
      <c r="N813" s="2">
        <f>SUMIF('Basin Emissions'!A:A,F813,'Basin Emissions'!B:B)</f>
        <v>1726.0071354000004</v>
      </c>
      <c r="O813" s="8">
        <f t="shared" si="50"/>
        <v>77.179180851219527</v>
      </c>
      <c r="P813" s="7">
        <f>SUMIF('Tool Pneumatics CH4 VOC BTEX'!B:B,A813,'Tool Pneumatics CH4 VOC BTEX'!F:F)</f>
        <v>3.5899999141693102</v>
      </c>
      <c r="Q813" s="14">
        <f t="shared" si="51"/>
        <v>23.697663812335968</v>
      </c>
      <c r="R813" s="16">
        <f>SUMIF('Tool Pneumatics CH4 VOC BTEX'!B:B,A813,'Tool Pneumatics CH4 VOC BTEX'!H:H)*Q813</f>
        <v>0.10758739633523827</v>
      </c>
      <c r="S813" s="16">
        <f>SUMIF('Tool Pneumatics CH4 VOC BTEX'!B:B,A813,'Tool Pneumatics CH4 VOC BTEX'!J:J)*Q813</f>
        <v>6.0902997648993621E-3</v>
      </c>
      <c r="T813" s="16">
        <f>SUMIF('Tool Pneumatics CH4 VOC BTEX'!B:B,A813,'Tool Pneumatics CH4 VOC BTEX'!L:L)*Q813</f>
        <v>9.5928145240959689E-2</v>
      </c>
      <c r="U813" s="16">
        <f>SUMIF('Tool Pneumatics CH4 VOC BTEX'!B:B,A813,'Tool Pneumatics CH4 VOC BTEX'!N:N)*Q813</f>
        <v>2.7228616144651073E-2</v>
      </c>
    </row>
    <row r="814" spans="1:21" x14ac:dyDescent="0.25">
      <c r="A814" s="1" t="s">
        <v>3285</v>
      </c>
      <c r="B814" s="1" t="s">
        <v>1499</v>
      </c>
      <c r="C814" s="1" t="s">
        <v>1657</v>
      </c>
      <c r="D814" s="3" t="s">
        <v>3382</v>
      </c>
      <c r="E814" s="3" t="s">
        <v>23961</v>
      </c>
      <c r="F814" s="1" t="s">
        <v>3157</v>
      </c>
      <c r="G814" s="1">
        <v>0</v>
      </c>
      <c r="H814" s="1" t="s">
        <v>27474</v>
      </c>
      <c r="I814" s="1">
        <v>0</v>
      </c>
      <c r="J814" s="1" t="s">
        <v>27474</v>
      </c>
      <c r="K814" s="1">
        <f t="shared" si="48"/>
        <v>0</v>
      </c>
      <c r="L814" s="2">
        <f>SUMIFS('Basin Total Well Counts'!B:B,'Basin Total Well Counts'!A:A,F814)</f>
        <v>8078</v>
      </c>
      <c r="M814" s="4">
        <f t="shared" si="49"/>
        <v>0</v>
      </c>
      <c r="N814" s="2">
        <f>SUMIF('Basin Emissions'!A:A,F814,'Basin Emissions'!B:B)</f>
        <v>777.69406750000007</v>
      </c>
      <c r="O814" s="8">
        <f t="shared" si="50"/>
        <v>0</v>
      </c>
      <c r="P814" s="7">
        <f>SUMIF('Tool Pneumatics CH4 VOC BTEX'!B:B,A814,'Tool Pneumatics CH4 VOC BTEX'!F:F)</f>
        <v>3.5899999141693102</v>
      </c>
      <c r="Q814" s="14">
        <f t="shared" si="51"/>
        <v>0</v>
      </c>
      <c r="R814" s="16">
        <f>SUMIF('Tool Pneumatics CH4 VOC BTEX'!B:B,A814,'Tool Pneumatics CH4 VOC BTEX'!H:H)*Q814</f>
        <v>0</v>
      </c>
      <c r="S814" s="16">
        <f>SUMIF('Tool Pneumatics CH4 VOC BTEX'!B:B,A814,'Tool Pneumatics CH4 VOC BTEX'!J:J)*Q814</f>
        <v>0</v>
      </c>
      <c r="T814" s="16">
        <f>SUMIF('Tool Pneumatics CH4 VOC BTEX'!B:B,A814,'Tool Pneumatics CH4 VOC BTEX'!L:L)*Q814</f>
        <v>0</v>
      </c>
      <c r="U814" s="16">
        <f>SUMIF('Tool Pneumatics CH4 VOC BTEX'!B:B,A814,'Tool Pneumatics CH4 VOC BTEX'!N:N)*Q814</f>
        <v>0</v>
      </c>
    </row>
    <row r="815" spans="1:21" x14ac:dyDescent="0.25">
      <c r="A815" s="1" t="s">
        <v>3286</v>
      </c>
      <c r="B815" s="1" t="s">
        <v>1499</v>
      </c>
      <c r="C815" s="1" t="s">
        <v>1125</v>
      </c>
      <c r="D815" s="3" t="s">
        <v>3382</v>
      </c>
      <c r="E815" s="3" t="s">
        <v>23961</v>
      </c>
      <c r="F815" s="1" t="s">
        <v>2280</v>
      </c>
      <c r="G815" s="1">
        <v>4</v>
      </c>
      <c r="H815" s="1" t="s">
        <v>27478</v>
      </c>
      <c r="I815" s="1">
        <v>0</v>
      </c>
      <c r="J815" s="1" t="s">
        <v>27474</v>
      </c>
      <c r="K815" s="1">
        <f t="shared" si="48"/>
        <v>4</v>
      </c>
      <c r="L815" s="2">
        <f>SUMIFS('Basin Total Well Counts'!B:B,'Basin Total Well Counts'!A:A,F815)</f>
        <v>246</v>
      </c>
      <c r="M815" s="4">
        <f t="shared" si="49"/>
        <v>1.6260162601626018E-2</v>
      </c>
      <c r="N815" s="2">
        <f>SUMIF('Basin Emissions'!A:A,F815,'Basin Emissions'!B:B)</f>
        <v>1726.0071354000004</v>
      </c>
      <c r="O815" s="8">
        <f t="shared" si="50"/>
        <v>28.06515667317074</v>
      </c>
      <c r="P815" s="7">
        <f>SUMIF('Tool Pneumatics CH4 VOC BTEX'!B:B,A815,'Tool Pneumatics CH4 VOC BTEX'!F:F)</f>
        <v>3.5899999141693102</v>
      </c>
      <c r="Q815" s="14">
        <f t="shared" si="51"/>
        <v>8.617332295394899</v>
      </c>
      <c r="R815" s="16">
        <f>SUMIF('Tool Pneumatics CH4 VOC BTEX'!B:B,A815,'Tool Pneumatics CH4 VOC BTEX'!H:H)*Q815</f>
        <v>3.9122689576450285E-2</v>
      </c>
      <c r="S815" s="16">
        <f>SUMIF('Tool Pneumatics CH4 VOC BTEX'!B:B,A815,'Tool Pneumatics CH4 VOC BTEX'!J:J)*Q815</f>
        <v>2.2146544599634045E-3</v>
      </c>
      <c r="T815" s="16">
        <f>SUMIF('Tool Pneumatics CH4 VOC BTEX'!B:B,A815,'Tool Pneumatics CH4 VOC BTEX'!L:L)*Q815</f>
        <v>3.4882961905803526E-2</v>
      </c>
      <c r="U815" s="16">
        <f>SUMIF('Tool Pneumatics CH4 VOC BTEX'!B:B,A815,'Tool Pneumatics CH4 VOC BTEX'!N:N)*Q815</f>
        <v>9.9013149616913008E-3</v>
      </c>
    </row>
    <row r="816" spans="1:21" x14ac:dyDescent="0.25">
      <c r="A816" s="1" t="s">
        <v>3287</v>
      </c>
      <c r="B816" s="1" t="s">
        <v>1499</v>
      </c>
      <c r="C816" s="1" t="s">
        <v>3288</v>
      </c>
      <c r="D816" s="3" t="s">
        <v>3378</v>
      </c>
      <c r="E816" s="3" t="s">
        <v>3378</v>
      </c>
      <c r="F816" s="1" t="s">
        <v>2421</v>
      </c>
      <c r="G816" s="1">
        <v>10</v>
      </c>
      <c r="H816" s="1" t="s">
        <v>27478</v>
      </c>
      <c r="I816" s="1">
        <v>0</v>
      </c>
      <c r="J816" s="1" t="s">
        <v>27474</v>
      </c>
      <c r="K816" s="1">
        <f t="shared" si="48"/>
        <v>10</v>
      </c>
      <c r="L816" s="2">
        <f>SUMIFS('Basin Total Well Counts'!B:B,'Basin Total Well Counts'!A:A,F816)</f>
        <v>1818</v>
      </c>
      <c r="M816" s="4">
        <f t="shared" si="49"/>
        <v>5.5005500550055009E-3</v>
      </c>
      <c r="N816" s="2">
        <f>SUMIF('Basin Emissions'!A:A,F816,'Basin Emissions'!B:B)</f>
        <v>1387.3388780000002</v>
      </c>
      <c r="O816" s="8">
        <f t="shared" si="50"/>
        <v>7.6311269416941716</v>
      </c>
      <c r="P816" s="7">
        <f>SUMIF('Tool Pneumatics CH4 VOC BTEX'!B:B,A816,'Tool Pneumatics CH4 VOC BTEX'!F:F)</f>
        <v>25.404619216918899</v>
      </c>
      <c r="Q816" s="14">
        <f t="shared" si="51"/>
        <v>0.33111266718878524</v>
      </c>
      <c r="R816" s="16">
        <f>SUMIF('Tool Pneumatics CH4 VOC BTEX'!B:B,A816,'Tool Pneumatics CH4 VOC BTEX'!H:H)*Q816</f>
        <v>0</v>
      </c>
      <c r="S816" s="16">
        <f>SUMIF('Tool Pneumatics CH4 VOC BTEX'!B:B,A816,'Tool Pneumatics CH4 VOC BTEX'!J:J)*Q816</f>
        <v>0</v>
      </c>
      <c r="T816" s="16">
        <f>SUMIF('Tool Pneumatics CH4 VOC BTEX'!B:B,A816,'Tool Pneumatics CH4 VOC BTEX'!L:L)*Q816</f>
        <v>0</v>
      </c>
      <c r="U816" s="16">
        <f>SUMIF('Tool Pneumatics CH4 VOC BTEX'!B:B,A816,'Tool Pneumatics CH4 VOC BTEX'!N:N)*Q816</f>
        <v>0</v>
      </c>
    </row>
    <row r="817" spans="1:21" x14ac:dyDescent="0.25">
      <c r="A817" s="1" t="s">
        <v>3289</v>
      </c>
      <c r="B817" s="1" t="s">
        <v>1499</v>
      </c>
      <c r="C817" s="1" t="s">
        <v>3290</v>
      </c>
      <c r="D817" s="3" t="s">
        <v>3382</v>
      </c>
      <c r="E817" s="3" t="s">
        <v>23961</v>
      </c>
      <c r="F817" s="1" t="s">
        <v>3157</v>
      </c>
      <c r="G817" s="1">
        <v>0</v>
      </c>
      <c r="H817" s="1" t="s">
        <v>27474</v>
      </c>
      <c r="I817" s="1">
        <v>0</v>
      </c>
      <c r="J817" s="1" t="s">
        <v>27474</v>
      </c>
      <c r="K817" s="1">
        <f t="shared" si="48"/>
        <v>0</v>
      </c>
      <c r="L817" s="2">
        <f>SUMIFS('Basin Total Well Counts'!B:B,'Basin Total Well Counts'!A:A,F817)</f>
        <v>8078</v>
      </c>
      <c r="M817" s="4">
        <f t="shared" si="49"/>
        <v>0</v>
      </c>
      <c r="N817" s="2">
        <f>SUMIF('Basin Emissions'!A:A,F817,'Basin Emissions'!B:B)</f>
        <v>777.69406750000007</v>
      </c>
      <c r="O817" s="8">
        <f t="shared" si="50"/>
        <v>0</v>
      </c>
      <c r="P817" s="7">
        <f>SUMIF('Tool Pneumatics CH4 VOC BTEX'!B:B,A817,'Tool Pneumatics CH4 VOC BTEX'!F:F)</f>
        <v>3.5899999141693102</v>
      </c>
      <c r="Q817" s="14">
        <f t="shared" si="51"/>
        <v>0</v>
      </c>
      <c r="R817" s="16">
        <f>SUMIF('Tool Pneumatics CH4 VOC BTEX'!B:B,A817,'Tool Pneumatics CH4 VOC BTEX'!H:H)*Q817</f>
        <v>0</v>
      </c>
      <c r="S817" s="16">
        <f>SUMIF('Tool Pneumatics CH4 VOC BTEX'!B:B,A817,'Tool Pneumatics CH4 VOC BTEX'!J:J)*Q817</f>
        <v>0</v>
      </c>
      <c r="T817" s="16">
        <f>SUMIF('Tool Pneumatics CH4 VOC BTEX'!B:B,A817,'Tool Pneumatics CH4 VOC BTEX'!L:L)*Q817</f>
        <v>0</v>
      </c>
      <c r="U817" s="16">
        <f>SUMIF('Tool Pneumatics CH4 VOC BTEX'!B:B,A817,'Tool Pneumatics CH4 VOC BTEX'!N:N)*Q817</f>
        <v>0</v>
      </c>
    </row>
    <row r="818" spans="1:21" x14ac:dyDescent="0.25">
      <c r="A818" s="1" t="s">
        <v>3291</v>
      </c>
      <c r="B818" s="1" t="s">
        <v>1499</v>
      </c>
      <c r="C818" s="1" t="s">
        <v>1834</v>
      </c>
      <c r="D818" s="3" t="s">
        <v>3382</v>
      </c>
      <c r="E818" s="3" t="s">
        <v>23961</v>
      </c>
      <c r="F818" s="1" t="s">
        <v>2280</v>
      </c>
      <c r="G818" s="1">
        <v>0</v>
      </c>
      <c r="H818" s="1" t="s">
        <v>27474</v>
      </c>
      <c r="I818" s="1">
        <v>0</v>
      </c>
      <c r="J818" s="1" t="s">
        <v>27474</v>
      </c>
      <c r="K818" s="1">
        <f t="shared" si="48"/>
        <v>0</v>
      </c>
      <c r="L818" s="2">
        <f>SUMIFS('Basin Total Well Counts'!B:B,'Basin Total Well Counts'!A:A,F818)</f>
        <v>246</v>
      </c>
      <c r="M818" s="4">
        <f t="shared" si="49"/>
        <v>0</v>
      </c>
      <c r="N818" s="2">
        <f>SUMIF('Basin Emissions'!A:A,F818,'Basin Emissions'!B:B)</f>
        <v>1726.0071354000004</v>
      </c>
      <c r="O818" s="8">
        <f t="shared" si="50"/>
        <v>0</v>
      </c>
      <c r="P818" s="7">
        <f>SUMIF('Tool Pneumatics CH4 VOC BTEX'!B:B,A818,'Tool Pneumatics CH4 VOC BTEX'!F:F)</f>
        <v>3.5899999141693102</v>
      </c>
      <c r="Q818" s="14">
        <f t="shared" si="51"/>
        <v>0</v>
      </c>
      <c r="R818" s="16">
        <f>SUMIF('Tool Pneumatics CH4 VOC BTEX'!B:B,A818,'Tool Pneumatics CH4 VOC BTEX'!H:H)*Q818</f>
        <v>0</v>
      </c>
      <c r="S818" s="16">
        <f>SUMIF('Tool Pneumatics CH4 VOC BTEX'!B:B,A818,'Tool Pneumatics CH4 VOC BTEX'!J:J)*Q818</f>
        <v>0</v>
      </c>
      <c r="T818" s="16">
        <f>SUMIF('Tool Pneumatics CH4 VOC BTEX'!B:B,A818,'Tool Pneumatics CH4 VOC BTEX'!L:L)*Q818</f>
        <v>0</v>
      </c>
      <c r="U818" s="16">
        <f>SUMIF('Tool Pneumatics CH4 VOC BTEX'!B:B,A818,'Tool Pneumatics CH4 VOC BTEX'!N:N)*Q818</f>
        <v>0</v>
      </c>
    </row>
    <row r="819" spans="1:21" x14ac:dyDescent="0.25">
      <c r="A819" s="1" t="s">
        <v>3292</v>
      </c>
      <c r="B819" s="1" t="s">
        <v>1499</v>
      </c>
      <c r="C819" s="1" t="s">
        <v>2014</v>
      </c>
      <c r="D819" s="3" t="s">
        <v>3382</v>
      </c>
      <c r="E819" s="3" t="s">
        <v>23961</v>
      </c>
      <c r="F819" s="1" t="s">
        <v>2280</v>
      </c>
      <c r="G819" s="1">
        <v>0</v>
      </c>
      <c r="H819" s="1" t="s">
        <v>27474</v>
      </c>
      <c r="I819" s="1">
        <v>0</v>
      </c>
      <c r="J819" s="1" t="s">
        <v>27474</v>
      </c>
      <c r="K819" s="1">
        <f t="shared" si="48"/>
        <v>0</v>
      </c>
      <c r="L819" s="2">
        <f>SUMIFS('Basin Total Well Counts'!B:B,'Basin Total Well Counts'!A:A,F819)</f>
        <v>246</v>
      </c>
      <c r="M819" s="4">
        <f t="shared" si="49"/>
        <v>0</v>
      </c>
      <c r="N819" s="2">
        <f>SUMIF('Basin Emissions'!A:A,F819,'Basin Emissions'!B:B)</f>
        <v>1726.0071354000004</v>
      </c>
      <c r="O819" s="8">
        <f t="shared" si="50"/>
        <v>0</v>
      </c>
      <c r="P819" s="7">
        <f>SUMIF('Tool Pneumatics CH4 VOC BTEX'!B:B,A819,'Tool Pneumatics CH4 VOC BTEX'!F:F)</f>
        <v>3.5899999141693102</v>
      </c>
      <c r="Q819" s="14">
        <f t="shared" si="51"/>
        <v>0</v>
      </c>
      <c r="R819" s="16">
        <f>SUMIF('Tool Pneumatics CH4 VOC BTEX'!B:B,A819,'Tool Pneumatics CH4 VOC BTEX'!H:H)*Q819</f>
        <v>0</v>
      </c>
      <c r="S819" s="16">
        <f>SUMIF('Tool Pneumatics CH4 VOC BTEX'!B:B,A819,'Tool Pneumatics CH4 VOC BTEX'!J:J)*Q819</f>
        <v>0</v>
      </c>
      <c r="T819" s="16">
        <f>SUMIF('Tool Pneumatics CH4 VOC BTEX'!B:B,A819,'Tool Pneumatics CH4 VOC BTEX'!L:L)*Q819</f>
        <v>0</v>
      </c>
      <c r="U819" s="16">
        <f>SUMIF('Tool Pneumatics CH4 VOC BTEX'!B:B,A819,'Tool Pneumatics CH4 VOC BTEX'!N:N)*Q819</f>
        <v>0</v>
      </c>
    </row>
    <row r="820" spans="1:21" x14ac:dyDescent="0.25">
      <c r="A820" s="1" t="s">
        <v>3293</v>
      </c>
      <c r="B820" s="1" t="s">
        <v>1499</v>
      </c>
      <c r="C820" s="1" t="s">
        <v>1623</v>
      </c>
      <c r="D820" s="3" t="s">
        <v>3382</v>
      </c>
      <c r="E820" s="3" t="s">
        <v>23961</v>
      </c>
      <c r="F820" s="1" t="s">
        <v>2421</v>
      </c>
      <c r="G820" s="1">
        <v>0</v>
      </c>
      <c r="H820" s="1" t="s">
        <v>27474</v>
      </c>
      <c r="I820" s="1">
        <v>0</v>
      </c>
      <c r="J820" s="1" t="s">
        <v>27474</v>
      </c>
      <c r="K820" s="1">
        <f t="shared" si="48"/>
        <v>0</v>
      </c>
      <c r="L820" s="2">
        <f>SUMIFS('Basin Total Well Counts'!B:B,'Basin Total Well Counts'!A:A,F820)</f>
        <v>1818</v>
      </c>
      <c r="M820" s="4">
        <f t="shared" si="49"/>
        <v>0</v>
      </c>
      <c r="N820" s="2">
        <f>SUMIF('Basin Emissions'!A:A,F820,'Basin Emissions'!B:B)</f>
        <v>1387.3388780000002</v>
      </c>
      <c r="O820" s="8">
        <f t="shared" si="50"/>
        <v>0</v>
      </c>
      <c r="P820" s="7">
        <f>SUMIF('Tool Pneumatics CH4 VOC BTEX'!B:B,A820,'Tool Pneumatics CH4 VOC BTEX'!F:F)</f>
        <v>25.404619216918899</v>
      </c>
      <c r="Q820" s="14">
        <f t="shared" si="51"/>
        <v>0</v>
      </c>
      <c r="R820" s="16">
        <f>SUMIF('Tool Pneumatics CH4 VOC BTEX'!B:B,A820,'Tool Pneumatics CH4 VOC BTEX'!H:H)*Q820</f>
        <v>0</v>
      </c>
      <c r="S820" s="16">
        <f>SUMIF('Tool Pneumatics CH4 VOC BTEX'!B:B,A820,'Tool Pneumatics CH4 VOC BTEX'!J:J)*Q820</f>
        <v>0</v>
      </c>
      <c r="T820" s="16">
        <f>SUMIF('Tool Pneumatics CH4 VOC BTEX'!B:B,A820,'Tool Pneumatics CH4 VOC BTEX'!L:L)*Q820</f>
        <v>0</v>
      </c>
      <c r="U820" s="16">
        <f>SUMIF('Tool Pneumatics CH4 VOC BTEX'!B:B,A820,'Tool Pneumatics CH4 VOC BTEX'!N:N)*Q820</f>
        <v>0</v>
      </c>
    </row>
    <row r="821" spans="1:21" x14ac:dyDescent="0.25">
      <c r="A821" s="1" t="s">
        <v>3294</v>
      </c>
      <c r="B821" s="1" t="s">
        <v>1499</v>
      </c>
      <c r="C821" s="1" t="s">
        <v>1813</v>
      </c>
      <c r="D821" s="3" t="s">
        <v>3382</v>
      </c>
      <c r="E821" s="3" t="s">
        <v>23961</v>
      </c>
      <c r="F821" s="1" t="s">
        <v>2280</v>
      </c>
      <c r="G821" s="1">
        <v>0</v>
      </c>
      <c r="H821" s="1" t="s">
        <v>27474</v>
      </c>
      <c r="I821" s="1">
        <v>0</v>
      </c>
      <c r="J821" s="1" t="s">
        <v>27474</v>
      </c>
      <c r="K821" s="1">
        <f t="shared" si="48"/>
        <v>0</v>
      </c>
      <c r="L821" s="2">
        <f>SUMIFS('Basin Total Well Counts'!B:B,'Basin Total Well Counts'!A:A,F821)</f>
        <v>246</v>
      </c>
      <c r="M821" s="4">
        <f t="shared" si="49"/>
        <v>0</v>
      </c>
      <c r="N821" s="2">
        <f>SUMIF('Basin Emissions'!A:A,F821,'Basin Emissions'!B:B)</f>
        <v>1726.0071354000004</v>
      </c>
      <c r="O821" s="8">
        <f t="shared" si="50"/>
        <v>0</v>
      </c>
      <c r="P821" s="7">
        <f>SUMIF('Tool Pneumatics CH4 VOC BTEX'!B:B,A821,'Tool Pneumatics CH4 VOC BTEX'!F:F)</f>
        <v>3.5899999141693102</v>
      </c>
      <c r="Q821" s="14">
        <f t="shared" si="51"/>
        <v>0</v>
      </c>
      <c r="R821" s="16">
        <f>SUMIF('Tool Pneumatics CH4 VOC BTEX'!B:B,A821,'Tool Pneumatics CH4 VOC BTEX'!H:H)*Q821</f>
        <v>0</v>
      </c>
      <c r="S821" s="16">
        <f>SUMIF('Tool Pneumatics CH4 VOC BTEX'!B:B,A821,'Tool Pneumatics CH4 VOC BTEX'!J:J)*Q821</f>
        <v>0</v>
      </c>
      <c r="T821" s="16">
        <f>SUMIF('Tool Pneumatics CH4 VOC BTEX'!B:B,A821,'Tool Pneumatics CH4 VOC BTEX'!L:L)*Q821</f>
        <v>0</v>
      </c>
      <c r="U821" s="16">
        <f>SUMIF('Tool Pneumatics CH4 VOC BTEX'!B:B,A821,'Tool Pneumatics CH4 VOC BTEX'!N:N)*Q821</f>
        <v>0</v>
      </c>
    </row>
    <row r="822" spans="1:21" x14ac:dyDescent="0.25">
      <c r="A822" s="1" t="s">
        <v>3295</v>
      </c>
      <c r="B822" s="1" t="s">
        <v>1499</v>
      </c>
      <c r="C822" s="1" t="s">
        <v>1673</v>
      </c>
      <c r="D822" s="3" t="s">
        <v>3382</v>
      </c>
      <c r="E822" s="3" t="s">
        <v>23961</v>
      </c>
      <c r="F822" s="1" t="s">
        <v>2280</v>
      </c>
      <c r="G822" s="1">
        <v>10</v>
      </c>
      <c r="H822" s="1" t="s">
        <v>27478</v>
      </c>
      <c r="I822" s="1">
        <v>0</v>
      </c>
      <c r="J822" s="1" t="s">
        <v>27474</v>
      </c>
      <c r="K822" s="1">
        <f t="shared" si="48"/>
        <v>10</v>
      </c>
      <c r="L822" s="2">
        <f>SUMIFS('Basin Total Well Counts'!B:B,'Basin Total Well Counts'!A:A,F822)</f>
        <v>246</v>
      </c>
      <c r="M822" s="4">
        <f t="shared" si="49"/>
        <v>4.065040650406504E-2</v>
      </c>
      <c r="N822" s="2">
        <f>SUMIF('Basin Emissions'!A:A,F822,'Basin Emissions'!B:B)</f>
        <v>1726.0071354000004</v>
      </c>
      <c r="O822" s="8">
        <f t="shared" si="50"/>
        <v>70.162891682926841</v>
      </c>
      <c r="P822" s="7">
        <f>SUMIF('Tool Pneumatics CH4 VOC BTEX'!B:B,A822,'Tool Pneumatics CH4 VOC BTEX'!F:F)</f>
        <v>3.5899999141693102</v>
      </c>
      <c r="Q822" s="14">
        <f t="shared" si="51"/>
        <v>21.543330738487242</v>
      </c>
      <c r="R822" s="16">
        <f>SUMIF('Tool Pneumatics CH4 VOC BTEX'!B:B,A822,'Tool Pneumatics CH4 VOC BTEX'!H:H)*Q822</f>
        <v>9.7806723941125689E-2</v>
      </c>
      <c r="S822" s="16">
        <f>SUMIF('Tool Pneumatics CH4 VOC BTEX'!B:B,A822,'Tool Pneumatics CH4 VOC BTEX'!J:J)*Q822</f>
        <v>5.5366361499085102E-3</v>
      </c>
      <c r="T822" s="16">
        <f>SUMIF('Tool Pneumatics CH4 VOC BTEX'!B:B,A822,'Tool Pneumatics CH4 VOC BTEX'!L:L)*Q822</f>
        <v>8.7207404764508792E-2</v>
      </c>
      <c r="U822" s="16">
        <f>SUMIF('Tool Pneumatics CH4 VOC BTEX'!B:B,A822,'Tool Pneumatics CH4 VOC BTEX'!N:N)*Q822</f>
        <v>2.4753287404228247E-2</v>
      </c>
    </row>
    <row r="823" spans="1:21" x14ac:dyDescent="0.25">
      <c r="A823" s="1" t="s">
        <v>3296</v>
      </c>
      <c r="B823" s="1" t="s">
        <v>1499</v>
      </c>
      <c r="C823" s="1" t="s">
        <v>1891</v>
      </c>
      <c r="D823" s="3" t="s">
        <v>3382</v>
      </c>
      <c r="E823" s="3" t="s">
        <v>23961</v>
      </c>
      <c r="F823" s="1" t="s">
        <v>2421</v>
      </c>
      <c r="G823" s="1">
        <v>2</v>
      </c>
      <c r="H823" s="1" t="s">
        <v>27478</v>
      </c>
      <c r="I823" s="1">
        <v>2</v>
      </c>
      <c r="J823" s="1" t="s">
        <v>27478</v>
      </c>
      <c r="K823" s="1">
        <f t="shared" si="48"/>
        <v>4</v>
      </c>
      <c r="L823" s="2">
        <f>SUMIFS('Basin Total Well Counts'!B:B,'Basin Total Well Counts'!A:A,F823)</f>
        <v>1818</v>
      </c>
      <c r="M823" s="4">
        <f t="shared" si="49"/>
        <v>2.2002200220022001E-3</v>
      </c>
      <c r="N823" s="2">
        <f>SUMIF('Basin Emissions'!A:A,F823,'Basin Emissions'!B:B)</f>
        <v>1387.3388780000002</v>
      </c>
      <c r="O823" s="8">
        <f t="shared" si="50"/>
        <v>3.0524507766776683</v>
      </c>
      <c r="P823" s="7">
        <f>SUMIF('Tool Pneumatics CH4 VOC BTEX'!B:B,A823,'Tool Pneumatics CH4 VOC BTEX'!F:F)</f>
        <v>25.404619216918899</v>
      </c>
      <c r="Q823" s="14">
        <f t="shared" si="51"/>
        <v>0.13244506687551411</v>
      </c>
      <c r="R823" s="16">
        <f>SUMIF('Tool Pneumatics CH4 VOC BTEX'!B:B,A823,'Tool Pneumatics CH4 VOC BTEX'!H:H)*Q823</f>
        <v>0</v>
      </c>
      <c r="S823" s="16">
        <f>SUMIF('Tool Pneumatics CH4 VOC BTEX'!B:B,A823,'Tool Pneumatics CH4 VOC BTEX'!J:J)*Q823</f>
        <v>0</v>
      </c>
      <c r="T823" s="16">
        <f>SUMIF('Tool Pneumatics CH4 VOC BTEX'!B:B,A823,'Tool Pneumatics CH4 VOC BTEX'!L:L)*Q823</f>
        <v>0</v>
      </c>
      <c r="U823" s="16">
        <f>SUMIF('Tool Pneumatics CH4 VOC BTEX'!B:B,A823,'Tool Pneumatics CH4 VOC BTEX'!N:N)*Q823</f>
        <v>0</v>
      </c>
    </row>
    <row r="824" spans="1:21" x14ac:dyDescent="0.25">
      <c r="A824" s="1" t="s">
        <v>3297</v>
      </c>
      <c r="B824" s="1" t="s">
        <v>1499</v>
      </c>
      <c r="C824" s="1" t="s">
        <v>1948</v>
      </c>
      <c r="D824" s="3" t="s">
        <v>3382</v>
      </c>
      <c r="E824" s="3" t="s">
        <v>23961</v>
      </c>
      <c r="F824" s="1" t="s">
        <v>2280</v>
      </c>
      <c r="G824" s="1">
        <v>0</v>
      </c>
      <c r="H824" s="1" t="s">
        <v>27474</v>
      </c>
      <c r="I824" s="1">
        <v>0</v>
      </c>
      <c r="J824" s="1" t="s">
        <v>27474</v>
      </c>
      <c r="K824" s="1">
        <f t="shared" si="48"/>
        <v>0</v>
      </c>
      <c r="L824" s="2">
        <f>SUMIFS('Basin Total Well Counts'!B:B,'Basin Total Well Counts'!A:A,F824)</f>
        <v>246</v>
      </c>
      <c r="M824" s="4">
        <f t="shared" si="49"/>
        <v>0</v>
      </c>
      <c r="N824" s="2">
        <f>SUMIF('Basin Emissions'!A:A,F824,'Basin Emissions'!B:B)</f>
        <v>1726.0071354000004</v>
      </c>
      <c r="O824" s="8">
        <f t="shared" si="50"/>
        <v>0</v>
      </c>
      <c r="P824" s="7">
        <f>SUMIF('Tool Pneumatics CH4 VOC BTEX'!B:B,A824,'Tool Pneumatics CH4 VOC BTEX'!F:F)</f>
        <v>3.5899999141693102</v>
      </c>
      <c r="Q824" s="14">
        <f t="shared" si="51"/>
        <v>0</v>
      </c>
      <c r="R824" s="16">
        <f>SUMIF('Tool Pneumatics CH4 VOC BTEX'!B:B,A824,'Tool Pneumatics CH4 VOC BTEX'!H:H)*Q824</f>
        <v>0</v>
      </c>
      <c r="S824" s="16">
        <f>SUMIF('Tool Pneumatics CH4 VOC BTEX'!B:B,A824,'Tool Pneumatics CH4 VOC BTEX'!J:J)*Q824</f>
        <v>0</v>
      </c>
      <c r="T824" s="16">
        <f>SUMIF('Tool Pneumatics CH4 VOC BTEX'!B:B,A824,'Tool Pneumatics CH4 VOC BTEX'!L:L)*Q824</f>
        <v>0</v>
      </c>
      <c r="U824" s="16">
        <f>SUMIF('Tool Pneumatics CH4 VOC BTEX'!B:B,A824,'Tool Pneumatics CH4 VOC BTEX'!N:N)*Q824</f>
        <v>0</v>
      </c>
    </row>
    <row r="825" spans="1:21" x14ac:dyDescent="0.25">
      <c r="A825" s="1" t="s">
        <v>3298</v>
      </c>
      <c r="B825" s="1" t="s">
        <v>1499</v>
      </c>
      <c r="C825" s="1" t="s">
        <v>1737</v>
      </c>
      <c r="D825" s="3" t="s">
        <v>3382</v>
      </c>
      <c r="E825" s="3" t="s">
        <v>23961</v>
      </c>
      <c r="F825" s="1" t="s">
        <v>2421</v>
      </c>
      <c r="G825" s="1">
        <v>3</v>
      </c>
      <c r="H825" s="1" t="s">
        <v>27478</v>
      </c>
      <c r="I825" s="1">
        <v>0</v>
      </c>
      <c r="J825" s="1" t="s">
        <v>27474</v>
      </c>
      <c r="K825" s="1">
        <f t="shared" si="48"/>
        <v>3</v>
      </c>
      <c r="L825" s="2">
        <f>SUMIFS('Basin Total Well Counts'!B:B,'Basin Total Well Counts'!A:A,F825)</f>
        <v>1818</v>
      </c>
      <c r="M825" s="4">
        <f t="shared" si="49"/>
        <v>1.6501650165016502E-3</v>
      </c>
      <c r="N825" s="2">
        <f>SUMIF('Basin Emissions'!A:A,F825,'Basin Emissions'!B:B)</f>
        <v>1387.3388780000002</v>
      </c>
      <c r="O825" s="8">
        <f t="shared" si="50"/>
        <v>2.2893380825082512</v>
      </c>
      <c r="P825" s="7">
        <f>SUMIF('Tool Pneumatics CH4 VOC BTEX'!B:B,A825,'Tool Pneumatics CH4 VOC BTEX'!F:F)</f>
        <v>25.404619216918899</v>
      </c>
      <c r="Q825" s="14">
        <f t="shared" si="51"/>
        <v>9.9333800156635566E-2</v>
      </c>
      <c r="R825" s="16">
        <f>SUMIF('Tool Pneumatics CH4 VOC BTEX'!B:B,A825,'Tool Pneumatics CH4 VOC BTEX'!H:H)*Q825</f>
        <v>0</v>
      </c>
      <c r="S825" s="16">
        <f>SUMIF('Tool Pneumatics CH4 VOC BTEX'!B:B,A825,'Tool Pneumatics CH4 VOC BTEX'!J:J)*Q825</f>
        <v>0</v>
      </c>
      <c r="T825" s="16">
        <f>SUMIF('Tool Pneumatics CH4 VOC BTEX'!B:B,A825,'Tool Pneumatics CH4 VOC BTEX'!L:L)*Q825</f>
        <v>0</v>
      </c>
      <c r="U825" s="16">
        <f>SUMIF('Tool Pneumatics CH4 VOC BTEX'!B:B,A825,'Tool Pneumatics CH4 VOC BTEX'!N:N)*Q825</f>
        <v>0</v>
      </c>
    </row>
    <row r="826" spans="1:21" x14ac:dyDescent="0.25">
      <c r="A826" s="1" t="s">
        <v>3299</v>
      </c>
      <c r="B826" s="1" t="s">
        <v>1499</v>
      </c>
      <c r="C826" s="1" t="s">
        <v>2007</v>
      </c>
      <c r="D826" s="3" t="s">
        <v>3382</v>
      </c>
      <c r="E826" s="3" t="s">
        <v>23961</v>
      </c>
      <c r="F826" s="1" t="s">
        <v>2280</v>
      </c>
      <c r="G826" s="1">
        <v>0</v>
      </c>
      <c r="H826" s="1" t="s">
        <v>27474</v>
      </c>
      <c r="I826" s="1">
        <v>0</v>
      </c>
      <c r="J826" s="1" t="s">
        <v>27474</v>
      </c>
      <c r="K826" s="1">
        <f t="shared" si="48"/>
        <v>0</v>
      </c>
      <c r="L826" s="2">
        <f>SUMIFS('Basin Total Well Counts'!B:B,'Basin Total Well Counts'!A:A,F826)</f>
        <v>246</v>
      </c>
      <c r="M826" s="4">
        <f t="shared" si="49"/>
        <v>0</v>
      </c>
      <c r="N826" s="2">
        <f>SUMIF('Basin Emissions'!A:A,F826,'Basin Emissions'!B:B)</f>
        <v>1726.0071354000004</v>
      </c>
      <c r="O826" s="8">
        <f t="shared" si="50"/>
        <v>0</v>
      </c>
      <c r="P826" s="7">
        <f>SUMIF('Tool Pneumatics CH4 VOC BTEX'!B:B,A826,'Tool Pneumatics CH4 VOC BTEX'!F:F)</f>
        <v>3.5899999141693102</v>
      </c>
      <c r="Q826" s="14">
        <f t="shared" si="51"/>
        <v>0</v>
      </c>
      <c r="R826" s="16">
        <f>SUMIF('Tool Pneumatics CH4 VOC BTEX'!B:B,A826,'Tool Pneumatics CH4 VOC BTEX'!H:H)*Q826</f>
        <v>0</v>
      </c>
      <c r="S826" s="16">
        <f>SUMIF('Tool Pneumatics CH4 VOC BTEX'!B:B,A826,'Tool Pneumatics CH4 VOC BTEX'!J:J)*Q826</f>
        <v>0</v>
      </c>
      <c r="T826" s="16">
        <f>SUMIF('Tool Pneumatics CH4 VOC BTEX'!B:B,A826,'Tool Pneumatics CH4 VOC BTEX'!L:L)*Q826</f>
        <v>0</v>
      </c>
      <c r="U826" s="16">
        <f>SUMIF('Tool Pneumatics CH4 VOC BTEX'!B:B,A826,'Tool Pneumatics CH4 VOC BTEX'!N:N)*Q826</f>
        <v>0</v>
      </c>
    </row>
    <row r="827" spans="1:21" x14ac:dyDescent="0.25">
      <c r="A827" s="1" t="s">
        <v>3300</v>
      </c>
      <c r="B827" s="1" t="s">
        <v>1499</v>
      </c>
      <c r="C827" s="1" t="s">
        <v>2067</v>
      </c>
      <c r="D827" s="3" t="s">
        <v>3382</v>
      </c>
      <c r="E827" s="3" t="s">
        <v>23961</v>
      </c>
      <c r="F827" s="1" t="s">
        <v>2280</v>
      </c>
      <c r="G827" s="1">
        <v>1</v>
      </c>
      <c r="H827" s="1" t="s">
        <v>27478</v>
      </c>
      <c r="I827" s="1">
        <v>0</v>
      </c>
      <c r="J827" s="1" t="s">
        <v>27474</v>
      </c>
      <c r="K827" s="1">
        <f t="shared" si="48"/>
        <v>1</v>
      </c>
      <c r="L827" s="2">
        <f>SUMIFS('Basin Total Well Counts'!B:B,'Basin Total Well Counts'!A:A,F827)</f>
        <v>246</v>
      </c>
      <c r="M827" s="4">
        <f t="shared" si="49"/>
        <v>4.0650406504065045E-3</v>
      </c>
      <c r="N827" s="2">
        <f>SUMIF('Basin Emissions'!A:A,F827,'Basin Emissions'!B:B)</f>
        <v>1726.0071354000004</v>
      </c>
      <c r="O827" s="8">
        <f t="shared" si="50"/>
        <v>7.0162891682926851</v>
      </c>
      <c r="P827" s="7">
        <f>SUMIF('Tool Pneumatics CH4 VOC BTEX'!B:B,A827,'Tool Pneumatics CH4 VOC BTEX'!F:F)</f>
        <v>3.5899999141693102</v>
      </c>
      <c r="Q827" s="14">
        <f t="shared" si="51"/>
        <v>2.1543330738487247</v>
      </c>
      <c r="R827" s="16">
        <f>SUMIF('Tool Pneumatics CH4 VOC BTEX'!B:B,A827,'Tool Pneumatics CH4 VOC BTEX'!H:H)*Q827</f>
        <v>9.7806723941125714E-3</v>
      </c>
      <c r="S827" s="16">
        <f>SUMIF('Tool Pneumatics CH4 VOC BTEX'!B:B,A827,'Tool Pneumatics CH4 VOC BTEX'!J:J)*Q827</f>
        <v>5.5366361499085113E-4</v>
      </c>
      <c r="T827" s="16">
        <f>SUMIF('Tool Pneumatics CH4 VOC BTEX'!B:B,A827,'Tool Pneumatics CH4 VOC BTEX'!L:L)*Q827</f>
        <v>8.7207404764508816E-3</v>
      </c>
      <c r="U827" s="16">
        <f>SUMIF('Tool Pneumatics CH4 VOC BTEX'!B:B,A827,'Tool Pneumatics CH4 VOC BTEX'!N:N)*Q827</f>
        <v>2.4753287404228252E-3</v>
      </c>
    </row>
    <row r="828" spans="1:21" x14ac:dyDescent="0.25">
      <c r="A828" s="1" t="s">
        <v>3301</v>
      </c>
      <c r="B828" s="1" t="s">
        <v>1499</v>
      </c>
      <c r="C828" s="1" t="s">
        <v>1594</v>
      </c>
      <c r="D828" s="3" t="s">
        <v>3382</v>
      </c>
      <c r="E828" s="3" t="s">
        <v>23961</v>
      </c>
      <c r="F828" s="1" t="s">
        <v>2421</v>
      </c>
      <c r="G828" s="1">
        <v>212</v>
      </c>
      <c r="H828" s="1" t="s">
        <v>27478</v>
      </c>
      <c r="I828" s="1">
        <v>0</v>
      </c>
      <c r="J828" s="1" t="s">
        <v>27474</v>
      </c>
      <c r="K828" s="1">
        <f t="shared" si="48"/>
        <v>212</v>
      </c>
      <c r="L828" s="2">
        <f>SUMIFS('Basin Total Well Counts'!B:B,'Basin Total Well Counts'!A:A,F828)</f>
        <v>1818</v>
      </c>
      <c r="M828" s="4">
        <f t="shared" si="49"/>
        <v>0.11661166116611661</v>
      </c>
      <c r="N828" s="2">
        <f>SUMIF('Basin Emissions'!A:A,F828,'Basin Emissions'!B:B)</f>
        <v>1387.3388780000002</v>
      </c>
      <c r="O828" s="8">
        <f t="shared" si="50"/>
        <v>161.77989116391643</v>
      </c>
      <c r="P828" s="7">
        <f>SUMIF('Tool Pneumatics CH4 VOC BTEX'!B:B,A828,'Tool Pneumatics CH4 VOC BTEX'!F:F)</f>
        <v>25.404619216918899</v>
      </c>
      <c r="Q828" s="14">
        <f t="shared" si="51"/>
        <v>7.0195885444022466</v>
      </c>
      <c r="R828" s="16">
        <f>SUMIF('Tool Pneumatics CH4 VOC BTEX'!B:B,A828,'Tool Pneumatics CH4 VOC BTEX'!H:H)*Q828</f>
        <v>0</v>
      </c>
      <c r="S828" s="16">
        <f>SUMIF('Tool Pneumatics CH4 VOC BTEX'!B:B,A828,'Tool Pneumatics CH4 VOC BTEX'!J:J)*Q828</f>
        <v>0</v>
      </c>
      <c r="T828" s="16">
        <f>SUMIF('Tool Pneumatics CH4 VOC BTEX'!B:B,A828,'Tool Pneumatics CH4 VOC BTEX'!L:L)*Q828</f>
        <v>0</v>
      </c>
      <c r="U828" s="16">
        <f>SUMIF('Tool Pneumatics CH4 VOC BTEX'!B:B,A828,'Tool Pneumatics CH4 VOC BTEX'!N:N)*Q828</f>
        <v>0</v>
      </c>
    </row>
    <row r="829" spans="1:21" x14ac:dyDescent="0.25">
      <c r="A829" s="1" t="s">
        <v>3302</v>
      </c>
      <c r="B829" s="1" t="s">
        <v>1499</v>
      </c>
      <c r="C829" s="1" t="s">
        <v>3303</v>
      </c>
      <c r="D829" s="3" t="s">
        <v>3382</v>
      </c>
      <c r="E829" s="3" t="s">
        <v>23961</v>
      </c>
      <c r="F829" s="1" t="s">
        <v>2421</v>
      </c>
      <c r="G829" s="1">
        <v>0</v>
      </c>
      <c r="H829" s="1" t="s">
        <v>27474</v>
      </c>
      <c r="I829" s="1">
        <v>0</v>
      </c>
      <c r="J829" s="1" t="s">
        <v>27474</v>
      </c>
      <c r="K829" s="1">
        <f t="shared" si="48"/>
        <v>0</v>
      </c>
      <c r="L829" s="2">
        <f>SUMIFS('Basin Total Well Counts'!B:B,'Basin Total Well Counts'!A:A,F829)</f>
        <v>1818</v>
      </c>
      <c r="M829" s="4">
        <f t="shared" si="49"/>
        <v>0</v>
      </c>
      <c r="N829" s="2">
        <f>SUMIF('Basin Emissions'!A:A,F829,'Basin Emissions'!B:B)</f>
        <v>1387.3388780000002</v>
      </c>
      <c r="O829" s="8">
        <f t="shared" si="50"/>
        <v>0</v>
      </c>
      <c r="P829" s="7">
        <f>SUMIF('Tool Pneumatics CH4 VOC BTEX'!B:B,A829,'Tool Pneumatics CH4 VOC BTEX'!F:F)</f>
        <v>25.404619216918899</v>
      </c>
      <c r="Q829" s="14">
        <f t="shared" si="51"/>
        <v>0</v>
      </c>
      <c r="R829" s="16">
        <f>SUMIF('Tool Pneumatics CH4 VOC BTEX'!B:B,A829,'Tool Pneumatics CH4 VOC BTEX'!H:H)*Q829</f>
        <v>0</v>
      </c>
      <c r="S829" s="16">
        <f>SUMIF('Tool Pneumatics CH4 VOC BTEX'!B:B,A829,'Tool Pneumatics CH4 VOC BTEX'!J:J)*Q829</f>
        <v>0</v>
      </c>
      <c r="T829" s="16">
        <f>SUMIF('Tool Pneumatics CH4 VOC BTEX'!B:B,A829,'Tool Pneumatics CH4 VOC BTEX'!L:L)*Q829</f>
        <v>0</v>
      </c>
      <c r="U829" s="16">
        <f>SUMIF('Tool Pneumatics CH4 VOC BTEX'!B:B,A829,'Tool Pneumatics CH4 VOC BTEX'!N:N)*Q829</f>
        <v>0</v>
      </c>
    </row>
    <row r="830" spans="1:21" x14ac:dyDescent="0.25">
      <c r="A830" s="1" t="s">
        <v>3304</v>
      </c>
      <c r="B830" s="1" t="s">
        <v>1499</v>
      </c>
      <c r="C830" s="1" t="s">
        <v>1733</v>
      </c>
      <c r="D830" s="3" t="s">
        <v>3382</v>
      </c>
      <c r="E830" s="3" t="s">
        <v>23961</v>
      </c>
      <c r="F830" s="1" t="s">
        <v>2280</v>
      </c>
      <c r="G830" s="1">
        <v>2</v>
      </c>
      <c r="H830" s="1" t="s">
        <v>27478</v>
      </c>
      <c r="I830" s="1">
        <v>0</v>
      </c>
      <c r="J830" s="1" t="s">
        <v>27474</v>
      </c>
      <c r="K830" s="1">
        <f t="shared" si="48"/>
        <v>2</v>
      </c>
      <c r="L830" s="2">
        <f>SUMIFS('Basin Total Well Counts'!B:B,'Basin Total Well Counts'!A:A,F830)</f>
        <v>246</v>
      </c>
      <c r="M830" s="4">
        <f t="shared" si="49"/>
        <v>8.130081300813009E-3</v>
      </c>
      <c r="N830" s="2">
        <f>SUMIF('Basin Emissions'!A:A,F830,'Basin Emissions'!B:B)</f>
        <v>1726.0071354000004</v>
      </c>
      <c r="O830" s="8">
        <f t="shared" si="50"/>
        <v>14.03257833658537</v>
      </c>
      <c r="P830" s="7">
        <f>SUMIF('Tool Pneumatics CH4 VOC BTEX'!B:B,A830,'Tool Pneumatics CH4 VOC BTEX'!F:F)</f>
        <v>3.5899999141693102</v>
      </c>
      <c r="Q830" s="14">
        <f t="shared" si="51"/>
        <v>4.3086661476974495</v>
      </c>
      <c r="R830" s="16">
        <f>SUMIF('Tool Pneumatics CH4 VOC BTEX'!B:B,A830,'Tool Pneumatics CH4 VOC BTEX'!H:H)*Q830</f>
        <v>1.9561344788225143E-2</v>
      </c>
      <c r="S830" s="16">
        <f>SUMIF('Tool Pneumatics CH4 VOC BTEX'!B:B,A830,'Tool Pneumatics CH4 VOC BTEX'!J:J)*Q830</f>
        <v>1.1073272299817023E-3</v>
      </c>
      <c r="T830" s="16">
        <f>SUMIF('Tool Pneumatics CH4 VOC BTEX'!B:B,A830,'Tool Pneumatics CH4 VOC BTEX'!L:L)*Q830</f>
        <v>1.7441480952901763E-2</v>
      </c>
      <c r="U830" s="16">
        <f>SUMIF('Tool Pneumatics CH4 VOC BTEX'!B:B,A830,'Tool Pneumatics CH4 VOC BTEX'!N:N)*Q830</f>
        <v>4.9506574808456504E-3</v>
      </c>
    </row>
    <row r="831" spans="1:21" x14ac:dyDescent="0.25">
      <c r="A831" s="1" t="s">
        <v>3305</v>
      </c>
      <c r="B831" s="1" t="s">
        <v>1499</v>
      </c>
      <c r="C831" s="1" t="s">
        <v>2181</v>
      </c>
      <c r="D831" s="3" t="s">
        <v>3382</v>
      </c>
      <c r="E831" s="3" t="s">
        <v>23961</v>
      </c>
      <c r="F831" s="1" t="s">
        <v>2280</v>
      </c>
      <c r="G831" s="1">
        <v>1</v>
      </c>
      <c r="H831" s="1" t="s">
        <v>27478</v>
      </c>
      <c r="I831" s="1">
        <v>0</v>
      </c>
      <c r="J831" s="1" t="s">
        <v>27474</v>
      </c>
      <c r="K831" s="1">
        <f t="shared" si="48"/>
        <v>1</v>
      </c>
      <c r="L831" s="2">
        <f>SUMIFS('Basin Total Well Counts'!B:B,'Basin Total Well Counts'!A:A,F831)</f>
        <v>246</v>
      </c>
      <c r="M831" s="4">
        <f t="shared" si="49"/>
        <v>4.0650406504065045E-3</v>
      </c>
      <c r="N831" s="2">
        <f>SUMIF('Basin Emissions'!A:A,F831,'Basin Emissions'!B:B)</f>
        <v>1726.0071354000004</v>
      </c>
      <c r="O831" s="8">
        <f t="shared" si="50"/>
        <v>7.0162891682926851</v>
      </c>
      <c r="P831" s="7">
        <f>SUMIF('Tool Pneumatics CH4 VOC BTEX'!B:B,A831,'Tool Pneumatics CH4 VOC BTEX'!F:F)</f>
        <v>3.5899999141693102</v>
      </c>
      <c r="Q831" s="14">
        <f t="shared" si="51"/>
        <v>2.1543330738487247</v>
      </c>
      <c r="R831" s="16">
        <f>SUMIF('Tool Pneumatics CH4 VOC BTEX'!B:B,A831,'Tool Pneumatics CH4 VOC BTEX'!H:H)*Q831</f>
        <v>9.7806723941125714E-3</v>
      </c>
      <c r="S831" s="16">
        <f>SUMIF('Tool Pneumatics CH4 VOC BTEX'!B:B,A831,'Tool Pneumatics CH4 VOC BTEX'!J:J)*Q831</f>
        <v>5.5366361499085113E-4</v>
      </c>
      <c r="T831" s="16">
        <f>SUMIF('Tool Pneumatics CH4 VOC BTEX'!B:B,A831,'Tool Pneumatics CH4 VOC BTEX'!L:L)*Q831</f>
        <v>8.7207404764508816E-3</v>
      </c>
      <c r="U831" s="16">
        <f>SUMIF('Tool Pneumatics CH4 VOC BTEX'!B:B,A831,'Tool Pneumatics CH4 VOC BTEX'!N:N)*Q831</f>
        <v>2.4753287404228252E-3</v>
      </c>
    </row>
    <row r="832" spans="1:21" x14ac:dyDescent="0.25">
      <c r="A832" s="1" t="s">
        <v>3306</v>
      </c>
      <c r="B832" s="1" t="s">
        <v>1499</v>
      </c>
      <c r="C832" s="1" t="s">
        <v>2157</v>
      </c>
      <c r="D832" s="3" t="s">
        <v>3382</v>
      </c>
      <c r="E832" s="3" t="s">
        <v>23961</v>
      </c>
      <c r="F832" s="1" t="s">
        <v>2280</v>
      </c>
      <c r="G832" s="1">
        <v>0</v>
      </c>
      <c r="H832" s="1" t="s">
        <v>27474</v>
      </c>
      <c r="I832" s="1">
        <v>0</v>
      </c>
      <c r="J832" s="1" t="s">
        <v>27474</v>
      </c>
      <c r="K832" s="1">
        <f t="shared" si="48"/>
        <v>0</v>
      </c>
      <c r="L832" s="2">
        <f>SUMIFS('Basin Total Well Counts'!B:B,'Basin Total Well Counts'!A:A,F832)</f>
        <v>246</v>
      </c>
      <c r="M832" s="4">
        <f t="shared" si="49"/>
        <v>0</v>
      </c>
      <c r="N832" s="2">
        <f>SUMIF('Basin Emissions'!A:A,F832,'Basin Emissions'!B:B)</f>
        <v>1726.0071354000004</v>
      </c>
      <c r="O832" s="8">
        <f t="shared" si="50"/>
        <v>0</v>
      </c>
      <c r="P832" s="7">
        <f>SUMIF('Tool Pneumatics CH4 VOC BTEX'!B:B,A832,'Tool Pneumatics CH4 VOC BTEX'!F:F)</f>
        <v>3.5899999141693102</v>
      </c>
      <c r="Q832" s="14">
        <f t="shared" si="51"/>
        <v>0</v>
      </c>
      <c r="R832" s="16">
        <f>SUMIF('Tool Pneumatics CH4 VOC BTEX'!B:B,A832,'Tool Pneumatics CH4 VOC BTEX'!H:H)*Q832</f>
        <v>0</v>
      </c>
      <c r="S832" s="16">
        <f>SUMIF('Tool Pneumatics CH4 VOC BTEX'!B:B,A832,'Tool Pneumatics CH4 VOC BTEX'!J:J)*Q832</f>
        <v>0</v>
      </c>
      <c r="T832" s="16">
        <f>SUMIF('Tool Pneumatics CH4 VOC BTEX'!B:B,A832,'Tool Pneumatics CH4 VOC BTEX'!L:L)*Q832</f>
        <v>0</v>
      </c>
      <c r="U832" s="16">
        <f>SUMIF('Tool Pneumatics CH4 VOC BTEX'!B:B,A832,'Tool Pneumatics CH4 VOC BTEX'!N:N)*Q832</f>
        <v>0</v>
      </c>
    </row>
    <row r="833" spans="1:21" x14ac:dyDescent="0.25">
      <c r="A833" s="1" t="s">
        <v>3307</v>
      </c>
      <c r="B833" s="1" t="s">
        <v>1499</v>
      </c>
      <c r="C833" s="1" t="s">
        <v>1584</v>
      </c>
      <c r="D833" s="3" t="s">
        <v>3382</v>
      </c>
      <c r="E833" s="3" t="s">
        <v>23961</v>
      </c>
      <c r="F833" s="1" t="s">
        <v>2421</v>
      </c>
      <c r="G833" s="1">
        <v>0</v>
      </c>
      <c r="H833" s="1" t="s">
        <v>27474</v>
      </c>
      <c r="I833" s="1">
        <v>0</v>
      </c>
      <c r="J833" s="1" t="s">
        <v>27474</v>
      </c>
      <c r="K833" s="1">
        <f t="shared" si="48"/>
        <v>0</v>
      </c>
      <c r="L833" s="2">
        <f>SUMIFS('Basin Total Well Counts'!B:B,'Basin Total Well Counts'!A:A,F833)</f>
        <v>1818</v>
      </c>
      <c r="M833" s="4">
        <f t="shared" si="49"/>
        <v>0</v>
      </c>
      <c r="N833" s="2">
        <f>SUMIF('Basin Emissions'!A:A,F833,'Basin Emissions'!B:B)</f>
        <v>1387.3388780000002</v>
      </c>
      <c r="O833" s="8">
        <f t="shared" si="50"/>
        <v>0</v>
      </c>
      <c r="P833" s="7">
        <f>SUMIF('Tool Pneumatics CH4 VOC BTEX'!B:B,A833,'Tool Pneumatics CH4 VOC BTEX'!F:F)</f>
        <v>25.404619216918899</v>
      </c>
      <c r="Q833" s="14">
        <f t="shared" si="51"/>
        <v>0</v>
      </c>
      <c r="R833" s="16">
        <f>SUMIF('Tool Pneumatics CH4 VOC BTEX'!B:B,A833,'Tool Pneumatics CH4 VOC BTEX'!H:H)*Q833</f>
        <v>0</v>
      </c>
      <c r="S833" s="16">
        <f>SUMIF('Tool Pneumatics CH4 VOC BTEX'!B:B,A833,'Tool Pneumatics CH4 VOC BTEX'!J:J)*Q833</f>
        <v>0</v>
      </c>
      <c r="T833" s="16">
        <f>SUMIF('Tool Pneumatics CH4 VOC BTEX'!B:B,A833,'Tool Pneumatics CH4 VOC BTEX'!L:L)*Q833</f>
        <v>0</v>
      </c>
      <c r="U833" s="16">
        <f>SUMIF('Tool Pneumatics CH4 VOC BTEX'!B:B,A833,'Tool Pneumatics CH4 VOC BTEX'!N:N)*Q833</f>
        <v>0</v>
      </c>
    </row>
    <row r="834" spans="1:21" x14ac:dyDescent="0.25">
      <c r="A834" s="1" t="s">
        <v>3308</v>
      </c>
      <c r="B834" s="1" t="s">
        <v>1499</v>
      </c>
      <c r="C834" s="1" t="s">
        <v>1526</v>
      </c>
      <c r="D834" s="3" t="s">
        <v>3382</v>
      </c>
      <c r="E834" s="3" t="s">
        <v>23961</v>
      </c>
      <c r="F834" s="1" t="s">
        <v>2280</v>
      </c>
      <c r="G834" s="1">
        <v>0</v>
      </c>
      <c r="H834" s="1" t="s">
        <v>27474</v>
      </c>
      <c r="I834" s="1">
        <v>0</v>
      </c>
      <c r="J834" s="1" t="s">
        <v>27474</v>
      </c>
      <c r="K834" s="1">
        <f t="shared" ref="K834:K897" si="52">+I834+G834</f>
        <v>0</v>
      </c>
      <c r="L834" s="2">
        <f>SUMIFS('Basin Total Well Counts'!B:B,'Basin Total Well Counts'!A:A,F834)</f>
        <v>246</v>
      </c>
      <c r="M834" s="4">
        <f t="shared" ref="M834:M897" si="53">IFERROR(+K834/L834,0)</f>
        <v>0</v>
      </c>
      <c r="N834" s="2">
        <f>SUMIF('Basin Emissions'!A:A,F834,'Basin Emissions'!B:B)</f>
        <v>1726.0071354000004</v>
      </c>
      <c r="O834" s="8">
        <f t="shared" ref="O834:O897" si="54">+N834*M834</f>
        <v>0</v>
      </c>
      <c r="P834" s="7">
        <f>SUMIF('Tool Pneumatics CH4 VOC BTEX'!B:B,A834,'Tool Pneumatics CH4 VOC BTEX'!F:F)</f>
        <v>3.5899999141693102</v>
      </c>
      <c r="Q834" s="14">
        <f t="shared" ref="Q834:Q897" si="55">IFERROR(O834/P834,0)*(2204.6/2000)</f>
        <v>0</v>
      </c>
      <c r="R834" s="16">
        <f>SUMIF('Tool Pneumatics CH4 VOC BTEX'!B:B,A834,'Tool Pneumatics CH4 VOC BTEX'!H:H)*Q834</f>
        <v>0</v>
      </c>
      <c r="S834" s="16">
        <f>SUMIF('Tool Pneumatics CH4 VOC BTEX'!B:B,A834,'Tool Pneumatics CH4 VOC BTEX'!J:J)*Q834</f>
        <v>0</v>
      </c>
      <c r="T834" s="16">
        <f>SUMIF('Tool Pneumatics CH4 VOC BTEX'!B:B,A834,'Tool Pneumatics CH4 VOC BTEX'!L:L)*Q834</f>
        <v>0</v>
      </c>
      <c r="U834" s="16">
        <f>SUMIF('Tool Pneumatics CH4 VOC BTEX'!B:B,A834,'Tool Pneumatics CH4 VOC BTEX'!N:N)*Q834</f>
        <v>0</v>
      </c>
    </row>
    <row r="835" spans="1:21" x14ac:dyDescent="0.25">
      <c r="A835" s="1" t="s">
        <v>3309</v>
      </c>
      <c r="B835" s="1" t="s">
        <v>1499</v>
      </c>
      <c r="C835" s="1" t="s">
        <v>3310</v>
      </c>
      <c r="D835" s="3" t="s">
        <v>3382</v>
      </c>
      <c r="E835" s="3" t="s">
        <v>23961</v>
      </c>
      <c r="F835" s="1" t="s">
        <v>2280</v>
      </c>
      <c r="G835" s="1">
        <v>6</v>
      </c>
      <c r="H835" s="1" t="s">
        <v>27478</v>
      </c>
      <c r="I835" s="1">
        <v>0</v>
      </c>
      <c r="J835" s="1" t="s">
        <v>27474</v>
      </c>
      <c r="K835" s="1">
        <f t="shared" si="52"/>
        <v>6</v>
      </c>
      <c r="L835" s="2">
        <f>SUMIFS('Basin Total Well Counts'!B:B,'Basin Total Well Counts'!A:A,F835)</f>
        <v>246</v>
      </c>
      <c r="M835" s="4">
        <f t="shared" si="53"/>
        <v>2.4390243902439025E-2</v>
      </c>
      <c r="N835" s="2">
        <f>SUMIF('Basin Emissions'!A:A,F835,'Basin Emissions'!B:B)</f>
        <v>1726.0071354000004</v>
      </c>
      <c r="O835" s="8">
        <f t="shared" si="54"/>
        <v>42.097735009756107</v>
      </c>
      <c r="P835" s="7">
        <f>SUMIF('Tool Pneumatics CH4 VOC BTEX'!B:B,A835,'Tool Pneumatics CH4 VOC BTEX'!F:F)</f>
        <v>3.5899999141693102</v>
      </c>
      <c r="Q835" s="14">
        <f t="shared" si="55"/>
        <v>12.925998443092345</v>
      </c>
      <c r="R835" s="16">
        <f>SUMIF('Tool Pneumatics CH4 VOC BTEX'!B:B,A835,'Tool Pneumatics CH4 VOC BTEX'!H:H)*Q835</f>
        <v>5.8684034364675411E-2</v>
      </c>
      <c r="S835" s="16">
        <f>SUMIF('Tool Pneumatics CH4 VOC BTEX'!B:B,A835,'Tool Pneumatics CH4 VOC BTEX'!J:J)*Q835</f>
        <v>3.3219816899451061E-3</v>
      </c>
      <c r="T835" s="16">
        <f>SUMIF('Tool Pneumatics CH4 VOC BTEX'!B:B,A835,'Tool Pneumatics CH4 VOC BTEX'!L:L)*Q835</f>
        <v>5.2324442858705279E-2</v>
      </c>
      <c r="U835" s="16">
        <f>SUMIF('Tool Pneumatics CH4 VOC BTEX'!B:B,A835,'Tool Pneumatics CH4 VOC BTEX'!N:N)*Q835</f>
        <v>1.4851972442536948E-2</v>
      </c>
    </row>
    <row r="836" spans="1:21" x14ac:dyDescent="0.25">
      <c r="A836" s="1" t="s">
        <v>3311</v>
      </c>
      <c r="B836" s="1" t="s">
        <v>1499</v>
      </c>
      <c r="C836" s="1" t="s">
        <v>1502</v>
      </c>
      <c r="D836" s="3" t="s">
        <v>3382</v>
      </c>
      <c r="E836" s="3" t="s">
        <v>23961</v>
      </c>
      <c r="F836" s="1" t="s">
        <v>2280</v>
      </c>
      <c r="G836" s="1">
        <v>0</v>
      </c>
      <c r="H836" s="1" t="s">
        <v>27474</v>
      </c>
      <c r="I836" s="1">
        <v>0</v>
      </c>
      <c r="J836" s="1" t="s">
        <v>27474</v>
      </c>
      <c r="K836" s="1">
        <f t="shared" si="52"/>
        <v>0</v>
      </c>
      <c r="L836" s="2">
        <f>SUMIFS('Basin Total Well Counts'!B:B,'Basin Total Well Counts'!A:A,F836)</f>
        <v>246</v>
      </c>
      <c r="M836" s="4">
        <f t="shared" si="53"/>
        <v>0</v>
      </c>
      <c r="N836" s="2">
        <f>SUMIF('Basin Emissions'!A:A,F836,'Basin Emissions'!B:B)</f>
        <v>1726.0071354000004</v>
      </c>
      <c r="O836" s="8">
        <f t="shared" si="54"/>
        <v>0</v>
      </c>
      <c r="P836" s="7">
        <f>SUMIF('Tool Pneumatics CH4 VOC BTEX'!B:B,A836,'Tool Pneumatics CH4 VOC BTEX'!F:F)</f>
        <v>3.5899999141693102</v>
      </c>
      <c r="Q836" s="14">
        <f t="shared" si="55"/>
        <v>0</v>
      </c>
      <c r="R836" s="16">
        <f>SUMIF('Tool Pneumatics CH4 VOC BTEX'!B:B,A836,'Tool Pneumatics CH4 VOC BTEX'!H:H)*Q836</f>
        <v>0</v>
      </c>
      <c r="S836" s="16">
        <f>SUMIF('Tool Pneumatics CH4 VOC BTEX'!B:B,A836,'Tool Pneumatics CH4 VOC BTEX'!J:J)*Q836</f>
        <v>0</v>
      </c>
      <c r="T836" s="16">
        <f>SUMIF('Tool Pneumatics CH4 VOC BTEX'!B:B,A836,'Tool Pneumatics CH4 VOC BTEX'!L:L)*Q836</f>
        <v>0</v>
      </c>
      <c r="U836" s="16">
        <f>SUMIF('Tool Pneumatics CH4 VOC BTEX'!B:B,A836,'Tool Pneumatics CH4 VOC BTEX'!N:N)*Q836</f>
        <v>0</v>
      </c>
    </row>
    <row r="837" spans="1:21" x14ac:dyDescent="0.25">
      <c r="A837" s="1" t="s">
        <v>3312</v>
      </c>
      <c r="B837" s="1" t="s">
        <v>1499</v>
      </c>
      <c r="C837" s="1" t="s">
        <v>3313</v>
      </c>
      <c r="D837" s="3" t="s">
        <v>3382</v>
      </c>
      <c r="E837" s="3" t="s">
        <v>23961</v>
      </c>
      <c r="F837" s="1" t="s">
        <v>2280</v>
      </c>
      <c r="G837" s="1">
        <v>1</v>
      </c>
      <c r="H837" s="1" t="s">
        <v>27478</v>
      </c>
      <c r="I837" s="1">
        <v>0</v>
      </c>
      <c r="J837" s="1" t="s">
        <v>27474</v>
      </c>
      <c r="K837" s="1">
        <f t="shared" si="52"/>
        <v>1</v>
      </c>
      <c r="L837" s="2">
        <f>SUMIFS('Basin Total Well Counts'!B:B,'Basin Total Well Counts'!A:A,F837)</f>
        <v>246</v>
      </c>
      <c r="M837" s="4">
        <f t="shared" si="53"/>
        <v>4.0650406504065045E-3</v>
      </c>
      <c r="N837" s="2">
        <f>SUMIF('Basin Emissions'!A:A,F837,'Basin Emissions'!B:B)</f>
        <v>1726.0071354000004</v>
      </c>
      <c r="O837" s="8">
        <f t="shared" si="54"/>
        <v>7.0162891682926851</v>
      </c>
      <c r="P837" s="7">
        <f>SUMIF('Tool Pneumatics CH4 VOC BTEX'!B:B,A837,'Tool Pneumatics CH4 VOC BTEX'!F:F)</f>
        <v>3.5899999141693102</v>
      </c>
      <c r="Q837" s="14">
        <f t="shared" si="55"/>
        <v>2.1543330738487247</v>
      </c>
      <c r="R837" s="16">
        <f>SUMIF('Tool Pneumatics CH4 VOC BTEX'!B:B,A837,'Tool Pneumatics CH4 VOC BTEX'!H:H)*Q837</f>
        <v>9.7806723941125714E-3</v>
      </c>
      <c r="S837" s="16">
        <f>SUMIF('Tool Pneumatics CH4 VOC BTEX'!B:B,A837,'Tool Pneumatics CH4 VOC BTEX'!J:J)*Q837</f>
        <v>5.5366361499085113E-4</v>
      </c>
      <c r="T837" s="16">
        <f>SUMIF('Tool Pneumatics CH4 VOC BTEX'!B:B,A837,'Tool Pneumatics CH4 VOC BTEX'!L:L)*Q837</f>
        <v>8.7207404764508816E-3</v>
      </c>
      <c r="U837" s="16">
        <f>SUMIF('Tool Pneumatics CH4 VOC BTEX'!B:B,A837,'Tool Pneumatics CH4 VOC BTEX'!N:N)*Q837</f>
        <v>2.4753287404228252E-3</v>
      </c>
    </row>
    <row r="838" spans="1:21" x14ac:dyDescent="0.25">
      <c r="A838" s="1" t="s">
        <v>3314</v>
      </c>
      <c r="B838" s="1" t="s">
        <v>1499</v>
      </c>
      <c r="C838" s="1" t="s">
        <v>1699</v>
      </c>
      <c r="D838" s="3" t="s">
        <v>3382</v>
      </c>
      <c r="E838" s="3" t="s">
        <v>23961</v>
      </c>
      <c r="F838" s="1" t="s">
        <v>2421</v>
      </c>
      <c r="G838" s="1">
        <v>0</v>
      </c>
      <c r="H838" s="1" t="s">
        <v>27474</v>
      </c>
      <c r="I838" s="1">
        <v>0</v>
      </c>
      <c r="J838" s="1" t="s">
        <v>27474</v>
      </c>
      <c r="K838" s="1">
        <f t="shared" si="52"/>
        <v>0</v>
      </c>
      <c r="L838" s="2">
        <f>SUMIFS('Basin Total Well Counts'!B:B,'Basin Total Well Counts'!A:A,F838)</f>
        <v>1818</v>
      </c>
      <c r="M838" s="4">
        <f t="shared" si="53"/>
        <v>0</v>
      </c>
      <c r="N838" s="2">
        <f>SUMIF('Basin Emissions'!A:A,F838,'Basin Emissions'!B:B)</f>
        <v>1387.3388780000002</v>
      </c>
      <c r="O838" s="8">
        <f t="shared" si="54"/>
        <v>0</v>
      </c>
      <c r="P838" s="7">
        <f>SUMIF('Tool Pneumatics CH4 VOC BTEX'!B:B,A838,'Tool Pneumatics CH4 VOC BTEX'!F:F)</f>
        <v>25.404619216918899</v>
      </c>
      <c r="Q838" s="14">
        <f t="shared" si="55"/>
        <v>0</v>
      </c>
      <c r="R838" s="16">
        <f>SUMIF('Tool Pneumatics CH4 VOC BTEX'!B:B,A838,'Tool Pneumatics CH4 VOC BTEX'!H:H)*Q838</f>
        <v>0</v>
      </c>
      <c r="S838" s="16">
        <f>SUMIF('Tool Pneumatics CH4 VOC BTEX'!B:B,A838,'Tool Pneumatics CH4 VOC BTEX'!J:J)*Q838</f>
        <v>0</v>
      </c>
      <c r="T838" s="16">
        <f>SUMIF('Tool Pneumatics CH4 VOC BTEX'!B:B,A838,'Tool Pneumatics CH4 VOC BTEX'!L:L)*Q838</f>
        <v>0</v>
      </c>
      <c r="U838" s="16">
        <f>SUMIF('Tool Pneumatics CH4 VOC BTEX'!B:B,A838,'Tool Pneumatics CH4 VOC BTEX'!N:N)*Q838</f>
        <v>0</v>
      </c>
    </row>
    <row r="839" spans="1:21" x14ac:dyDescent="0.25">
      <c r="A839" s="1" t="s">
        <v>3315</v>
      </c>
      <c r="B839" s="1" t="s">
        <v>1499</v>
      </c>
      <c r="C839" s="1" t="s">
        <v>1941</v>
      </c>
      <c r="D839" s="3" t="s">
        <v>3382</v>
      </c>
      <c r="E839" s="3" t="s">
        <v>23961</v>
      </c>
      <c r="F839" s="1" t="s">
        <v>2421</v>
      </c>
      <c r="G839" s="1">
        <v>75</v>
      </c>
      <c r="H839" s="1" t="s">
        <v>27478</v>
      </c>
      <c r="I839" s="1">
        <v>0</v>
      </c>
      <c r="J839" s="1" t="s">
        <v>27474</v>
      </c>
      <c r="K839" s="1">
        <f t="shared" si="52"/>
        <v>75</v>
      </c>
      <c r="L839" s="2">
        <f>SUMIFS('Basin Total Well Counts'!B:B,'Basin Total Well Counts'!A:A,F839)</f>
        <v>1818</v>
      </c>
      <c r="M839" s="4">
        <f t="shared" si="53"/>
        <v>4.1254125412541254E-2</v>
      </c>
      <c r="N839" s="2">
        <f>SUMIF('Basin Emissions'!A:A,F839,'Basin Emissions'!B:B)</f>
        <v>1387.3388780000002</v>
      </c>
      <c r="O839" s="8">
        <f t="shared" si="54"/>
        <v>57.233452062706277</v>
      </c>
      <c r="P839" s="7">
        <f>SUMIF('Tool Pneumatics CH4 VOC BTEX'!B:B,A839,'Tool Pneumatics CH4 VOC BTEX'!F:F)</f>
        <v>25.404619216918899</v>
      </c>
      <c r="Q839" s="14">
        <f t="shared" si="55"/>
        <v>2.4833450039158893</v>
      </c>
      <c r="R839" s="16">
        <f>SUMIF('Tool Pneumatics CH4 VOC BTEX'!B:B,A839,'Tool Pneumatics CH4 VOC BTEX'!H:H)*Q839</f>
        <v>0</v>
      </c>
      <c r="S839" s="16">
        <f>SUMIF('Tool Pneumatics CH4 VOC BTEX'!B:B,A839,'Tool Pneumatics CH4 VOC BTEX'!J:J)*Q839</f>
        <v>0</v>
      </c>
      <c r="T839" s="16">
        <f>SUMIF('Tool Pneumatics CH4 VOC BTEX'!B:B,A839,'Tool Pneumatics CH4 VOC BTEX'!L:L)*Q839</f>
        <v>0</v>
      </c>
      <c r="U839" s="16">
        <f>SUMIF('Tool Pneumatics CH4 VOC BTEX'!B:B,A839,'Tool Pneumatics CH4 VOC BTEX'!N:N)*Q839</f>
        <v>0</v>
      </c>
    </row>
    <row r="840" spans="1:21" x14ac:dyDescent="0.25">
      <c r="A840" s="1" t="s">
        <v>3316</v>
      </c>
      <c r="B840" s="1" t="s">
        <v>1499</v>
      </c>
      <c r="C840" s="1" t="s">
        <v>61</v>
      </c>
      <c r="D840" s="3" t="s">
        <v>3382</v>
      </c>
      <c r="E840" s="3" t="s">
        <v>23961</v>
      </c>
      <c r="F840" s="1" t="s">
        <v>3157</v>
      </c>
      <c r="G840" s="1">
        <v>0</v>
      </c>
      <c r="H840" s="1" t="s">
        <v>27474</v>
      </c>
      <c r="I840" s="1">
        <v>0</v>
      </c>
      <c r="J840" s="1" t="s">
        <v>27474</v>
      </c>
      <c r="K840" s="1">
        <f t="shared" si="52"/>
        <v>0</v>
      </c>
      <c r="L840" s="2">
        <f>SUMIFS('Basin Total Well Counts'!B:B,'Basin Total Well Counts'!A:A,F840)</f>
        <v>8078</v>
      </c>
      <c r="M840" s="4">
        <f t="shared" si="53"/>
        <v>0</v>
      </c>
      <c r="N840" s="2">
        <f>SUMIF('Basin Emissions'!A:A,F840,'Basin Emissions'!B:B)</f>
        <v>777.69406750000007</v>
      </c>
      <c r="O840" s="8">
        <f t="shared" si="54"/>
        <v>0</v>
      </c>
      <c r="P840" s="7">
        <f>SUMIF('Tool Pneumatics CH4 VOC BTEX'!B:B,A840,'Tool Pneumatics CH4 VOC BTEX'!F:F)</f>
        <v>3.5899999141693102</v>
      </c>
      <c r="Q840" s="14">
        <f t="shared" si="55"/>
        <v>0</v>
      </c>
      <c r="R840" s="16">
        <f>SUMIF('Tool Pneumatics CH4 VOC BTEX'!B:B,A840,'Tool Pneumatics CH4 VOC BTEX'!H:H)*Q840</f>
        <v>0</v>
      </c>
      <c r="S840" s="16">
        <f>SUMIF('Tool Pneumatics CH4 VOC BTEX'!B:B,A840,'Tool Pneumatics CH4 VOC BTEX'!J:J)*Q840</f>
        <v>0</v>
      </c>
      <c r="T840" s="16">
        <f>SUMIF('Tool Pneumatics CH4 VOC BTEX'!B:B,A840,'Tool Pneumatics CH4 VOC BTEX'!L:L)*Q840</f>
        <v>0</v>
      </c>
      <c r="U840" s="16">
        <f>SUMIF('Tool Pneumatics CH4 VOC BTEX'!B:B,A840,'Tool Pneumatics CH4 VOC BTEX'!N:N)*Q840</f>
        <v>0</v>
      </c>
    </row>
    <row r="841" spans="1:21" x14ac:dyDescent="0.25">
      <c r="A841" s="1" t="s">
        <v>3317</v>
      </c>
      <c r="B841" s="1" t="s">
        <v>1499</v>
      </c>
      <c r="C841" s="1" t="s">
        <v>3318</v>
      </c>
      <c r="D841" s="3" t="s">
        <v>3382</v>
      </c>
      <c r="E841" s="3" t="s">
        <v>23961</v>
      </c>
      <c r="F841" s="1" t="s">
        <v>3157</v>
      </c>
      <c r="G841" s="1">
        <v>0</v>
      </c>
      <c r="H841" s="1" t="s">
        <v>27474</v>
      </c>
      <c r="I841" s="1">
        <v>0</v>
      </c>
      <c r="J841" s="1" t="s">
        <v>27474</v>
      </c>
      <c r="K841" s="1">
        <f t="shared" si="52"/>
        <v>0</v>
      </c>
      <c r="L841" s="2">
        <f>SUMIFS('Basin Total Well Counts'!B:B,'Basin Total Well Counts'!A:A,F841)</f>
        <v>8078</v>
      </c>
      <c r="M841" s="4">
        <f t="shared" si="53"/>
        <v>0</v>
      </c>
      <c r="N841" s="2">
        <f>SUMIF('Basin Emissions'!A:A,F841,'Basin Emissions'!B:B)</f>
        <v>777.69406750000007</v>
      </c>
      <c r="O841" s="8">
        <f t="shared" si="54"/>
        <v>0</v>
      </c>
      <c r="P841" s="7">
        <f>SUMIF('Tool Pneumatics CH4 VOC BTEX'!B:B,A841,'Tool Pneumatics CH4 VOC BTEX'!F:F)</f>
        <v>3.5899999141693102</v>
      </c>
      <c r="Q841" s="14">
        <f t="shared" si="55"/>
        <v>0</v>
      </c>
      <c r="R841" s="16">
        <f>SUMIF('Tool Pneumatics CH4 VOC BTEX'!B:B,A841,'Tool Pneumatics CH4 VOC BTEX'!H:H)*Q841</f>
        <v>0</v>
      </c>
      <c r="S841" s="16">
        <f>SUMIF('Tool Pneumatics CH4 VOC BTEX'!B:B,A841,'Tool Pneumatics CH4 VOC BTEX'!J:J)*Q841</f>
        <v>0</v>
      </c>
      <c r="T841" s="16">
        <f>SUMIF('Tool Pneumatics CH4 VOC BTEX'!B:B,A841,'Tool Pneumatics CH4 VOC BTEX'!L:L)*Q841</f>
        <v>0</v>
      </c>
      <c r="U841" s="16">
        <f>SUMIF('Tool Pneumatics CH4 VOC BTEX'!B:B,A841,'Tool Pneumatics CH4 VOC BTEX'!N:N)*Q841</f>
        <v>0</v>
      </c>
    </row>
    <row r="842" spans="1:21" x14ac:dyDescent="0.25">
      <c r="A842" s="1" t="s">
        <v>3319</v>
      </c>
      <c r="B842" s="1" t="s">
        <v>1499</v>
      </c>
      <c r="C842" s="1" t="s">
        <v>1498</v>
      </c>
      <c r="D842" s="3" t="s">
        <v>3382</v>
      </c>
      <c r="E842" s="3" t="s">
        <v>23961</v>
      </c>
      <c r="F842" s="1" t="s">
        <v>2280</v>
      </c>
      <c r="G842" s="1">
        <v>0</v>
      </c>
      <c r="H842" s="1" t="s">
        <v>27474</v>
      </c>
      <c r="I842" s="1">
        <v>0</v>
      </c>
      <c r="J842" s="1" t="s">
        <v>27474</v>
      </c>
      <c r="K842" s="1">
        <f t="shared" si="52"/>
        <v>0</v>
      </c>
      <c r="L842" s="2">
        <f>SUMIFS('Basin Total Well Counts'!B:B,'Basin Total Well Counts'!A:A,F842)</f>
        <v>246</v>
      </c>
      <c r="M842" s="4">
        <f t="shared" si="53"/>
        <v>0</v>
      </c>
      <c r="N842" s="2">
        <f>SUMIF('Basin Emissions'!A:A,F842,'Basin Emissions'!B:B)</f>
        <v>1726.0071354000004</v>
      </c>
      <c r="O842" s="8">
        <f t="shared" si="54"/>
        <v>0</v>
      </c>
      <c r="P842" s="7">
        <f>SUMIF('Tool Pneumatics CH4 VOC BTEX'!B:B,A842,'Tool Pneumatics CH4 VOC BTEX'!F:F)</f>
        <v>3.5899999141693102</v>
      </c>
      <c r="Q842" s="14">
        <f t="shared" si="55"/>
        <v>0</v>
      </c>
      <c r="R842" s="16">
        <f>SUMIF('Tool Pneumatics CH4 VOC BTEX'!B:B,A842,'Tool Pneumatics CH4 VOC BTEX'!H:H)*Q842</f>
        <v>0</v>
      </c>
      <c r="S842" s="16">
        <f>SUMIF('Tool Pneumatics CH4 VOC BTEX'!B:B,A842,'Tool Pneumatics CH4 VOC BTEX'!J:J)*Q842</f>
        <v>0</v>
      </c>
      <c r="T842" s="16">
        <f>SUMIF('Tool Pneumatics CH4 VOC BTEX'!B:B,A842,'Tool Pneumatics CH4 VOC BTEX'!L:L)*Q842</f>
        <v>0</v>
      </c>
      <c r="U842" s="16">
        <f>SUMIF('Tool Pneumatics CH4 VOC BTEX'!B:B,A842,'Tool Pneumatics CH4 VOC BTEX'!N:N)*Q842</f>
        <v>0</v>
      </c>
    </row>
    <row r="843" spans="1:21" x14ac:dyDescent="0.25">
      <c r="A843" s="1" t="s">
        <v>3320</v>
      </c>
      <c r="B843" s="1" t="s">
        <v>1499</v>
      </c>
      <c r="C843" s="1" t="s">
        <v>1670</v>
      </c>
      <c r="D843" s="3" t="s">
        <v>3382</v>
      </c>
      <c r="E843" s="3" t="s">
        <v>23961</v>
      </c>
      <c r="F843" s="1" t="s">
        <v>3157</v>
      </c>
      <c r="G843" s="1">
        <v>0</v>
      </c>
      <c r="H843" s="1" t="s">
        <v>27474</v>
      </c>
      <c r="I843" s="1">
        <v>0</v>
      </c>
      <c r="J843" s="1" t="s">
        <v>27474</v>
      </c>
      <c r="K843" s="1">
        <f t="shared" si="52"/>
        <v>0</v>
      </c>
      <c r="L843" s="2">
        <f>SUMIFS('Basin Total Well Counts'!B:B,'Basin Total Well Counts'!A:A,F843)</f>
        <v>8078</v>
      </c>
      <c r="M843" s="4">
        <f t="shared" si="53"/>
        <v>0</v>
      </c>
      <c r="N843" s="2">
        <f>SUMIF('Basin Emissions'!A:A,F843,'Basin Emissions'!B:B)</f>
        <v>777.69406750000007</v>
      </c>
      <c r="O843" s="8">
        <f t="shared" si="54"/>
        <v>0</v>
      </c>
      <c r="P843" s="7">
        <f>SUMIF('Tool Pneumatics CH4 VOC BTEX'!B:B,A843,'Tool Pneumatics CH4 VOC BTEX'!F:F)</f>
        <v>3.5899999141693102</v>
      </c>
      <c r="Q843" s="14">
        <f t="shared" si="55"/>
        <v>0</v>
      </c>
      <c r="R843" s="16">
        <f>SUMIF('Tool Pneumatics CH4 VOC BTEX'!B:B,A843,'Tool Pneumatics CH4 VOC BTEX'!H:H)*Q843</f>
        <v>0</v>
      </c>
      <c r="S843" s="16">
        <f>SUMIF('Tool Pneumatics CH4 VOC BTEX'!B:B,A843,'Tool Pneumatics CH4 VOC BTEX'!J:J)*Q843</f>
        <v>0</v>
      </c>
      <c r="T843" s="16">
        <f>SUMIF('Tool Pneumatics CH4 VOC BTEX'!B:B,A843,'Tool Pneumatics CH4 VOC BTEX'!L:L)*Q843</f>
        <v>0</v>
      </c>
      <c r="U843" s="16">
        <f>SUMIF('Tool Pneumatics CH4 VOC BTEX'!B:B,A843,'Tool Pneumatics CH4 VOC BTEX'!N:N)*Q843</f>
        <v>0</v>
      </c>
    </row>
    <row r="844" spans="1:21" x14ac:dyDescent="0.25">
      <c r="A844" s="1" t="s">
        <v>3321</v>
      </c>
      <c r="B844" s="1" t="s">
        <v>1499</v>
      </c>
      <c r="C844" s="1" t="s">
        <v>1632</v>
      </c>
      <c r="D844" s="3" t="s">
        <v>3382</v>
      </c>
      <c r="E844" s="3" t="s">
        <v>23961</v>
      </c>
      <c r="F844" s="1" t="s">
        <v>2421</v>
      </c>
      <c r="G844" s="1">
        <v>0</v>
      </c>
      <c r="H844" s="1" t="s">
        <v>27474</v>
      </c>
      <c r="I844" s="1">
        <v>0</v>
      </c>
      <c r="J844" s="1" t="s">
        <v>27474</v>
      </c>
      <c r="K844" s="1">
        <f t="shared" si="52"/>
        <v>0</v>
      </c>
      <c r="L844" s="2">
        <f>SUMIFS('Basin Total Well Counts'!B:B,'Basin Total Well Counts'!A:A,F844)</f>
        <v>1818</v>
      </c>
      <c r="M844" s="4">
        <f t="shared" si="53"/>
        <v>0</v>
      </c>
      <c r="N844" s="2">
        <f>SUMIF('Basin Emissions'!A:A,F844,'Basin Emissions'!B:B)</f>
        <v>1387.3388780000002</v>
      </c>
      <c r="O844" s="8">
        <f t="shared" si="54"/>
        <v>0</v>
      </c>
      <c r="P844" s="7">
        <f>SUMIF('Tool Pneumatics CH4 VOC BTEX'!B:B,A844,'Tool Pneumatics CH4 VOC BTEX'!F:F)</f>
        <v>25.404619216918899</v>
      </c>
      <c r="Q844" s="14">
        <f t="shared" si="55"/>
        <v>0</v>
      </c>
      <c r="R844" s="16">
        <f>SUMIF('Tool Pneumatics CH4 VOC BTEX'!B:B,A844,'Tool Pneumatics CH4 VOC BTEX'!H:H)*Q844</f>
        <v>0</v>
      </c>
      <c r="S844" s="16">
        <f>SUMIF('Tool Pneumatics CH4 VOC BTEX'!B:B,A844,'Tool Pneumatics CH4 VOC BTEX'!J:J)*Q844</f>
        <v>0</v>
      </c>
      <c r="T844" s="16">
        <f>SUMIF('Tool Pneumatics CH4 VOC BTEX'!B:B,A844,'Tool Pneumatics CH4 VOC BTEX'!L:L)*Q844</f>
        <v>0</v>
      </c>
      <c r="U844" s="16">
        <f>SUMIF('Tool Pneumatics CH4 VOC BTEX'!B:B,A844,'Tool Pneumatics CH4 VOC BTEX'!N:N)*Q844</f>
        <v>0</v>
      </c>
    </row>
    <row r="845" spans="1:21" x14ac:dyDescent="0.25">
      <c r="A845" s="1" t="s">
        <v>3322</v>
      </c>
      <c r="B845" s="1" t="s">
        <v>1499</v>
      </c>
      <c r="C845" s="1" t="s">
        <v>2004</v>
      </c>
      <c r="D845" s="3" t="s">
        <v>3378</v>
      </c>
      <c r="E845" s="3" t="s">
        <v>3378</v>
      </c>
      <c r="F845" s="1" t="s">
        <v>2280</v>
      </c>
      <c r="G845" s="1">
        <v>0</v>
      </c>
      <c r="H845" s="1" t="s">
        <v>27474</v>
      </c>
      <c r="I845" s="1">
        <v>0</v>
      </c>
      <c r="J845" s="1" t="s">
        <v>27474</v>
      </c>
      <c r="K845" s="1">
        <f t="shared" si="52"/>
        <v>0</v>
      </c>
      <c r="L845" s="2">
        <f>SUMIFS('Basin Total Well Counts'!B:B,'Basin Total Well Counts'!A:A,F845)</f>
        <v>246</v>
      </c>
      <c r="M845" s="4">
        <f t="shared" si="53"/>
        <v>0</v>
      </c>
      <c r="N845" s="2">
        <f>SUMIF('Basin Emissions'!A:A,F845,'Basin Emissions'!B:B)</f>
        <v>1726.0071354000004</v>
      </c>
      <c r="O845" s="8">
        <f t="shared" si="54"/>
        <v>0</v>
      </c>
      <c r="P845" s="7">
        <f>SUMIF('Tool Pneumatics CH4 VOC BTEX'!B:B,A845,'Tool Pneumatics CH4 VOC BTEX'!F:F)</f>
        <v>3.5899999141693102</v>
      </c>
      <c r="Q845" s="14">
        <f t="shared" si="55"/>
        <v>0</v>
      </c>
      <c r="R845" s="16">
        <f>SUMIF('Tool Pneumatics CH4 VOC BTEX'!B:B,A845,'Tool Pneumatics CH4 VOC BTEX'!H:H)*Q845</f>
        <v>0</v>
      </c>
      <c r="S845" s="16">
        <f>SUMIF('Tool Pneumatics CH4 VOC BTEX'!B:B,A845,'Tool Pneumatics CH4 VOC BTEX'!J:J)*Q845</f>
        <v>0</v>
      </c>
      <c r="T845" s="16">
        <f>SUMIF('Tool Pneumatics CH4 VOC BTEX'!B:B,A845,'Tool Pneumatics CH4 VOC BTEX'!L:L)*Q845</f>
        <v>0</v>
      </c>
      <c r="U845" s="16">
        <f>SUMIF('Tool Pneumatics CH4 VOC BTEX'!B:B,A845,'Tool Pneumatics CH4 VOC BTEX'!N:N)*Q845</f>
        <v>0</v>
      </c>
    </row>
    <row r="846" spans="1:21" x14ac:dyDescent="0.25">
      <c r="A846" s="1" t="s">
        <v>3323</v>
      </c>
      <c r="B846" s="1" t="s">
        <v>1499</v>
      </c>
      <c r="C846" s="1" t="s">
        <v>1599</v>
      </c>
      <c r="D846" s="3" t="s">
        <v>3382</v>
      </c>
      <c r="E846" s="3" t="s">
        <v>23961</v>
      </c>
      <c r="F846" s="1" t="s">
        <v>2280</v>
      </c>
      <c r="G846" s="1">
        <v>0</v>
      </c>
      <c r="H846" s="1" t="s">
        <v>27474</v>
      </c>
      <c r="I846" s="1">
        <v>0</v>
      </c>
      <c r="J846" s="1" t="s">
        <v>27474</v>
      </c>
      <c r="K846" s="1">
        <f t="shared" si="52"/>
        <v>0</v>
      </c>
      <c r="L846" s="2">
        <f>SUMIFS('Basin Total Well Counts'!B:B,'Basin Total Well Counts'!A:A,F846)</f>
        <v>246</v>
      </c>
      <c r="M846" s="4">
        <f t="shared" si="53"/>
        <v>0</v>
      </c>
      <c r="N846" s="2">
        <f>SUMIF('Basin Emissions'!A:A,F846,'Basin Emissions'!B:B)</f>
        <v>1726.0071354000004</v>
      </c>
      <c r="O846" s="8">
        <f t="shared" si="54"/>
        <v>0</v>
      </c>
      <c r="P846" s="7">
        <f>SUMIF('Tool Pneumatics CH4 VOC BTEX'!B:B,A846,'Tool Pneumatics CH4 VOC BTEX'!F:F)</f>
        <v>3.5899999141693102</v>
      </c>
      <c r="Q846" s="14">
        <f t="shared" si="55"/>
        <v>0</v>
      </c>
      <c r="R846" s="16">
        <f>SUMIF('Tool Pneumatics CH4 VOC BTEX'!B:B,A846,'Tool Pneumatics CH4 VOC BTEX'!H:H)*Q846</f>
        <v>0</v>
      </c>
      <c r="S846" s="16">
        <f>SUMIF('Tool Pneumatics CH4 VOC BTEX'!B:B,A846,'Tool Pneumatics CH4 VOC BTEX'!J:J)*Q846</f>
        <v>0</v>
      </c>
      <c r="T846" s="16">
        <f>SUMIF('Tool Pneumatics CH4 VOC BTEX'!B:B,A846,'Tool Pneumatics CH4 VOC BTEX'!L:L)*Q846</f>
        <v>0</v>
      </c>
      <c r="U846" s="16">
        <f>SUMIF('Tool Pneumatics CH4 VOC BTEX'!B:B,A846,'Tool Pneumatics CH4 VOC BTEX'!N:N)*Q846</f>
        <v>0</v>
      </c>
    </row>
    <row r="847" spans="1:21" x14ac:dyDescent="0.25">
      <c r="A847" s="1" t="s">
        <v>3324</v>
      </c>
      <c r="B847" s="1" t="s">
        <v>1499</v>
      </c>
      <c r="C847" s="1" t="s">
        <v>1723</v>
      </c>
      <c r="D847" s="3" t="s">
        <v>3382</v>
      </c>
      <c r="E847" s="3" t="s">
        <v>23961</v>
      </c>
      <c r="F847" s="1" t="s">
        <v>3157</v>
      </c>
      <c r="G847" s="1">
        <v>2</v>
      </c>
      <c r="H847" s="1" t="s">
        <v>27478</v>
      </c>
      <c r="I847" s="1">
        <v>0</v>
      </c>
      <c r="J847" s="1" t="s">
        <v>27474</v>
      </c>
      <c r="K847" s="1">
        <f t="shared" si="52"/>
        <v>2</v>
      </c>
      <c r="L847" s="2">
        <f>SUMIFS('Basin Total Well Counts'!B:B,'Basin Total Well Counts'!A:A,F847)</f>
        <v>8078</v>
      </c>
      <c r="M847" s="4">
        <f t="shared" si="53"/>
        <v>2.4758603614756129E-4</v>
      </c>
      <c r="N847" s="2">
        <f>SUMIF('Basin Emissions'!A:A,F847,'Basin Emissions'!B:B)</f>
        <v>777.69406750000007</v>
      </c>
      <c r="O847" s="8">
        <f t="shared" si="54"/>
        <v>0.19254619150779897</v>
      </c>
      <c r="P847" s="7">
        <f>SUMIF('Tool Pneumatics CH4 VOC BTEX'!B:B,A847,'Tool Pneumatics CH4 VOC BTEX'!F:F)</f>
        <v>3.5899999141693102</v>
      </c>
      <c r="Q847" s="14">
        <f t="shared" si="55"/>
        <v>5.9120799992597735E-2</v>
      </c>
      <c r="R847" s="16">
        <f>SUMIF('Tool Pneumatics CH4 VOC BTEX'!B:B,A847,'Tool Pneumatics CH4 VOC BTEX'!H:H)*Q847</f>
        <v>2.6840843852079995E-4</v>
      </c>
      <c r="S847" s="16">
        <f>SUMIF('Tool Pneumatics CH4 VOC BTEX'!B:B,A847,'Tool Pneumatics CH4 VOC BTEX'!J:J)*Q847</f>
        <v>1.5194046010060574E-5</v>
      </c>
      <c r="T847" s="16">
        <f>SUMIF('Tool Pneumatics CH4 VOC BTEX'!B:B,A847,'Tool Pneumatics CH4 VOC BTEX'!L:L)*Q847</f>
        <v>2.3932100368051417E-4</v>
      </c>
      <c r="U847" s="16">
        <f>SUMIF('Tool Pneumatics CH4 VOC BTEX'!B:B,A847,'Tool Pneumatics CH4 VOC BTEX'!N:N)*Q847</f>
        <v>6.7929800249978811E-5</v>
      </c>
    </row>
    <row r="848" spans="1:21" x14ac:dyDescent="0.25">
      <c r="A848" s="1" t="s">
        <v>3325</v>
      </c>
      <c r="B848" s="1" t="s">
        <v>1499</v>
      </c>
      <c r="C848" s="1" t="s">
        <v>1953</v>
      </c>
      <c r="D848" s="3" t="s">
        <v>3382</v>
      </c>
      <c r="E848" s="3" t="s">
        <v>23961</v>
      </c>
      <c r="F848" s="1" t="s">
        <v>2421</v>
      </c>
      <c r="G848" s="1">
        <v>0</v>
      </c>
      <c r="H848" s="1" t="s">
        <v>27474</v>
      </c>
      <c r="I848" s="1">
        <v>0</v>
      </c>
      <c r="J848" s="1" t="s">
        <v>27474</v>
      </c>
      <c r="K848" s="1">
        <f t="shared" si="52"/>
        <v>0</v>
      </c>
      <c r="L848" s="2">
        <f>SUMIFS('Basin Total Well Counts'!B:B,'Basin Total Well Counts'!A:A,F848)</f>
        <v>1818</v>
      </c>
      <c r="M848" s="4">
        <f t="shared" si="53"/>
        <v>0</v>
      </c>
      <c r="N848" s="2">
        <f>SUMIF('Basin Emissions'!A:A,F848,'Basin Emissions'!B:B)</f>
        <v>1387.3388780000002</v>
      </c>
      <c r="O848" s="8">
        <f t="shared" si="54"/>
        <v>0</v>
      </c>
      <c r="P848" s="7">
        <f>SUMIF('Tool Pneumatics CH4 VOC BTEX'!B:B,A848,'Tool Pneumatics CH4 VOC BTEX'!F:F)</f>
        <v>25.404619216918899</v>
      </c>
      <c r="Q848" s="14">
        <f t="shared" si="55"/>
        <v>0</v>
      </c>
      <c r="R848" s="16">
        <f>SUMIF('Tool Pneumatics CH4 VOC BTEX'!B:B,A848,'Tool Pneumatics CH4 VOC BTEX'!H:H)*Q848</f>
        <v>0</v>
      </c>
      <c r="S848" s="16">
        <f>SUMIF('Tool Pneumatics CH4 VOC BTEX'!B:B,A848,'Tool Pneumatics CH4 VOC BTEX'!J:J)*Q848</f>
        <v>0</v>
      </c>
      <c r="T848" s="16">
        <f>SUMIF('Tool Pneumatics CH4 VOC BTEX'!B:B,A848,'Tool Pneumatics CH4 VOC BTEX'!L:L)*Q848</f>
        <v>0</v>
      </c>
      <c r="U848" s="16">
        <f>SUMIF('Tool Pneumatics CH4 VOC BTEX'!B:B,A848,'Tool Pneumatics CH4 VOC BTEX'!N:N)*Q848</f>
        <v>0</v>
      </c>
    </row>
    <row r="849" spans="1:21" x14ac:dyDescent="0.25">
      <c r="A849" s="1" t="s">
        <v>3326</v>
      </c>
      <c r="B849" s="1" t="s">
        <v>1499</v>
      </c>
      <c r="C849" s="1" t="s">
        <v>3327</v>
      </c>
      <c r="D849" s="3" t="s">
        <v>3378</v>
      </c>
      <c r="E849" s="3" t="s">
        <v>3378</v>
      </c>
      <c r="F849" s="1" t="s">
        <v>2280</v>
      </c>
      <c r="G849" s="1">
        <v>0</v>
      </c>
      <c r="H849" s="1" t="s">
        <v>27474</v>
      </c>
      <c r="I849" s="1">
        <v>0</v>
      </c>
      <c r="J849" s="1" t="s">
        <v>27474</v>
      </c>
      <c r="K849" s="1">
        <f t="shared" si="52"/>
        <v>0</v>
      </c>
      <c r="L849" s="2">
        <f>SUMIFS('Basin Total Well Counts'!B:B,'Basin Total Well Counts'!A:A,F849)</f>
        <v>246</v>
      </c>
      <c r="M849" s="4">
        <f t="shared" si="53"/>
        <v>0</v>
      </c>
      <c r="N849" s="2">
        <f>SUMIF('Basin Emissions'!A:A,F849,'Basin Emissions'!B:B)</f>
        <v>1726.0071354000004</v>
      </c>
      <c r="O849" s="8">
        <f t="shared" si="54"/>
        <v>0</v>
      </c>
      <c r="P849" s="7">
        <f>SUMIF('Tool Pneumatics CH4 VOC BTEX'!B:B,A849,'Tool Pneumatics CH4 VOC BTEX'!F:F)</f>
        <v>3.5899999141693102</v>
      </c>
      <c r="Q849" s="14">
        <f t="shared" si="55"/>
        <v>0</v>
      </c>
      <c r="R849" s="16">
        <f>SUMIF('Tool Pneumatics CH4 VOC BTEX'!B:B,A849,'Tool Pneumatics CH4 VOC BTEX'!H:H)*Q849</f>
        <v>0</v>
      </c>
      <c r="S849" s="16">
        <f>SUMIF('Tool Pneumatics CH4 VOC BTEX'!B:B,A849,'Tool Pneumatics CH4 VOC BTEX'!J:J)*Q849</f>
        <v>0</v>
      </c>
      <c r="T849" s="16">
        <f>SUMIF('Tool Pneumatics CH4 VOC BTEX'!B:B,A849,'Tool Pneumatics CH4 VOC BTEX'!L:L)*Q849</f>
        <v>0</v>
      </c>
      <c r="U849" s="16">
        <f>SUMIF('Tool Pneumatics CH4 VOC BTEX'!B:B,A849,'Tool Pneumatics CH4 VOC BTEX'!N:N)*Q849</f>
        <v>0</v>
      </c>
    </row>
    <row r="850" spans="1:21" x14ac:dyDescent="0.25">
      <c r="A850" s="1" t="s">
        <v>3328</v>
      </c>
      <c r="B850" s="1" t="s">
        <v>1499</v>
      </c>
      <c r="C850" s="1" t="s">
        <v>1544</v>
      </c>
      <c r="D850" s="3" t="s">
        <v>3382</v>
      </c>
      <c r="E850" s="3" t="s">
        <v>23961</v>
      </c>
      <c r="F850" s="1" t="s">
        <v>2421</v>
      </c>
      <c r="G850" s="1">
        <v>0</v>
      </c>
      <c r="H850" s="1" t="s">
        <v>27474</v>
      </c>
      <c r="I850" s="1">
        <v>0</v>
      </c>
      <c r="J850" s="1" t="s">
        <v>27474</v>
      </c>
      <c r="K850" s="1">
        <f t="shared" si="52"/>
        <v>0</v>
      </c>
      <c r="L850" s="2">
        <f>SUMIFS('Basin Total Well Counts'!B:B,'Basin Total Well Counts'!A:A,F850)</f>
        <v>1818</v>
      </c>
      <c r="M850" s="4">
        <f t="shared" si="53"/>
        <v>0</v>
      </c>
      <c r="N850" s="2">
        <f>SUMIF('Basin Emissions'!A:A,F850,'Basin Emissions'!B:B)</f>
        <v>1387.3388780000002</v>
      </c>
      <c r="O850" s="8">
        <f t="shared" si="54"/>
        <v>0</v>
      </c>
      <c r="P850" s="7">
        <f>SUMIF('Tool Pneumatics CH4 VOC BTEX'!B:B,A850,'Tool Pneumatics CH4 VOC BTEX'!F:F)</f>
        <v>25.404619216918899</v>
      </c>
      <c r="Q850" s="14">
        <f t="shared" si="55"/>
        <v>0</v>
      </c>
      <c r="R850" s="16">
        <f>SUMIF('Tool Pneumatics CH4 VOC BTEX'!B:B,A850,'Tool Pneumatics CH4 VOC BTEX'!H:H)*Q850</f>
        <v>0</v>
      </c>
      <c r="S850" s="16">
        <f>SUMIF('Tool Pneumatics CH4 VOC BTEX'!B:B,A850,'Tool Pneumatics CH4 VOC BTEX'!J:J)*Q850</f>
        <v>0</v>
      </c>
      <c r="T850" s="16">
        <f>SUMIF('Tool Pneumatics CH4 VOC BTEX'!B:B,A850,'Tool Pneumatics CH4 VOC BTEX'!L:L)*Q850</f>
        <v>0</v>
      </c>
      <c r="U850" s="16">
        <f>SUMIF('Tool Pneumatics CH4 VOC BTEX'!B:B,A850,'Tool Pneumatics CH4 VOC BTEX'!N:N)*Q850</f>
        <v>0</v>
      </c>
    </row>
    <row r="851" spans="1:21" x14ac:dyDescent="0.25">
      <c r="A851" s="1" t="s">
        <v>3329</v>
      </c>
      <c r="B851" s="1" t="s">
        <v>1499</v>
      </c>
      <c r="C851" s="1" t="s">
        <v>1626</v>
      </c>
      <c r="D851" s="3" t="s">
        <v>3382</v>
      </c>
      <c r="E851" s="3" t="s">
        <v>23961</v>
      </c>
      <c r="F851" s="1" t="s">
        <v>2421</v>
      </c>
      <c r="G851" s="1">
        <v>0</v>
      </c>
      <c r="H851" s="1" t="s">
        <v>27474</v>
      </c>
      <c r="I851" s="1">
        <v>0</v>
      </c>
      <c r="J851" s="1" t="s">
        <v>27474</v>
      </c>
      <c r="K851" s="1">
        <f t="shared" si="52"/>
        <v>0</v>
      </c>
      <c r="L851" s="2">
        <f>SUMIFS('Basin Total Well Counts'!B:B,'Basin Total Well Counts'!A:A,F851)</f>
        <v>1818</v>
      </c>
      <c r="M851" s="4">
        <f t="shared" si="53"/>
        <v>0</v>
      </c>
      <c r="N851" s="2">
        <f>SUMIF('Basin Emissions'!A:A,F851,'Basin Emissions'!B:B)</f>
        <v>1387.3388780000002</v>
      </c>
      <c r="O851" s="8">
        <f t="shared" si="54"/>
        <v>0</v>
      </c>
      <c r="P851" s="7">
        <f>SUMIF('Tool Pneumatics CH4 VOC BTEX'!B:B,A851,'Tool Pneumatics CH4 VOC BTEX'!F:F)</f>
        <v>25.404619216918899</v>
      </c>
      <c r="Q851" s="14">
        <f t="shared" si="55"/>
        <v>0</v>
      </c>
      <c r="R851" s="16">
        <f>SUMIF('Tool Pneumatics CH4 VOC BTEX'!B:B,A851,'Tool Pneumatics CH4 VOC BTEX'!H:H)*Q851</f>
        <v>0</v>
      </c>
      <c r="S851" s="16">
        <f>SUMIF('Tool Pneumatics CH4 VOC BTEX'!B:B,A851,'Tool Pneumatics CH4 VOC BTEX'!J:J)*Q851</f>
        <v>0</v>
      </c>
      <c r="T851" s="16">
        <f>SUMIF('Tool Pneumatics CH4 VOC BTEX'!B:B,A851,'Tool Pneumatics CH4 VOC BTEX'!L:L)*Q851</f>
        <v>0</v>
      </c>
      <c r="U851" s="16">
        <f>SUMIF('Tool Pneumatics CH4 VOC BTEX'!B:B,A851,'Tool Pneumatics CH4 VOC BTEX'!N:N)*Q851</f>
        <v>0</v>
      </c>
    </row>
    <row r="852" spans="1:21" x14ac:dyDescent="0.25">
      <c r="A852" s="1" t="s">
        <v>3330</v>
      </c>
      <c r="B852" s="1" t="s">
        <v>1499</v>
      </c>
      <c r="C852" s="1" t="s">
        <v>1776</v>
      </c>
      <c r="D852" s="3" t="s">
        <v>3382</v>
      </c>
      <c r="E852" s="3" t="s">
        <v>23961</v>
      </c>
      <c r="F852" s="1" t="s">
        <v>2421</v>
      </c>
      <c r="G852" s="1">
        <v>0</v>
      </c>
      <c r="H852" s="1" t="s">
        <v>27474</v>
      </c>
      <c r="I852" s="1">
        <v>0</v>
      </c>
      <c r="J852" s="1" t="s">
        <v>27474</v>
      </c>
      <c r="K852" s="1">
        <f t="shared" si="52"/>
        <v>0</v>
      </c>
      <c r="L852" s="2">
        <f>SUMIFS('Basin Total Well Counts'!B:B,'Basin Total Well Counts'!A:A,F852)</f>
        <v>1818</v>
      </c>
      <c r="M852" s="4">
        <f t="shared" si="53"/>
        <v>0</v>
      </c>
      <c r="N852" s="2">
        <f>SUMIF('Basin Emissions'!A:A,F852,'Basin Emissions'!B:B)</f>
        <v>1387.3388780000002</v>
      </c>
      <c r="O852" s="8">
        <f t="shared" si="54"/>
        <v>0</v>
      </c>
      <c r="P852" s="7">
        <f>SUMIF('Tool Pneumatics CH4 VOC BTEX'!B:B,A852,'Tool Pneumatics CH4 VOC BTEX'!F:F)</f>
        <v>25.404619216918899</v>
      </c>
      <c r="Q852" s="14">
        <f t="shared" si="55"/>
        <v>0</v>
      </c>
      <c r="R852" s="16">
        <f>SUMIF('Tool Pneumatics CH4 VOC BTEX'!B:B,A852,'Tool Pneumatics CH4 VOC BTEX'!H:H)*Q852</f>
        <v>0</v>
      </c>
      <c r="S852" s="16">
        <f>SUMIF('Tool Pneumatics CH4 VOC BTEX'!B:B,A852,'Tool Pneumatics CH4 VOC BTEX'!J:J)*Q852</f>
        <v>0</v>
      </c>
      <c r="T852" s="16">
        <f>SUMIF('Tool Pneumatics CH4 VOC BTEX'!B:B,A852,'Tool Pneumatics CH4 VOC BTEX'!L:L)*Q852</f>
        <v>0</v>
      </c>
      <c r="U852" s="16">
        <f>SUMIF('Tool Pneumatics CH4 VOC BTEX'!B:B,A852,'Tool Pneumatics CH4 VOC BTEX'!N:N)*Q852</f>
        <v>0</v>
      </c>
    </row>
    <row r="853" spans="1:21" x14ac:dyDescent="0.25">
      <c r="A853" s="1" t="s">
        <v>3331</v>
      </c>
      <c r="B853" s="1" t="s">
        <v>1499</v>
      </c>
      <c r="C853" s="1" t="s">
        <v>1674</v>
      </c>
      <c r="D853" s="3" t="s">
        <v>3378</v>
      </c>
      <c r="E853" s="3" t="s">
        <v>3378</v>
      </c>
      <c r="F853" s="1" t="s">
        <v>2280</v>
      </c>
      <c r="G853" s="1">
        <v>0</v>
      </c>
      <c r="H853" s="1" t="s">
        <v>27474</v>
      </c>
      <c r="I853" s="1">
        <v>0</v>
      </c>
      <c r="J853" s="1" t="s">
        <v>27474</v>
      </c>
      <c r="K853" s="1">
        <f t="shared" si="52"/>
        <v>0</v>
      </c>
      <c r="L853" s="2">
        <f>SUMIFS('Basin Total Well Counts'!B:B,'Basin Total Well Counts'!A:A,F853)</f>
        <v>246</v>
      </c>
      <c r="M853" s="4">
        <f t="shared" si="53"/>
        <v>0</v>
      </c>
      <c r="N853" s="2">
        <f>SUMIF('Basin Emissions'!A:A,F853,'Basin Emissions'!B:B)</f>
        <v>1726.0071354000004</v>
      </c>
      <c r="O853" s="8">
        <f t="shared" si="54"/>
        <v>0</v>
      </c>
      <c r="P853" s="7">
        <f>SUMIF('Tool Pneumatics CH4 VOC BTEX'!B:B,A853,'Tool Pneumatics CH4 VOC BTEX'!F:F)</f>
        <v>3.5899999141693102</v>
      </c>
      <c r="Q853" s="14">
        <f t="shared" si="55"/>
        <v>0</v>
      </c>
      <c r="R853" s="16">
        <f>SUMIF('Tool Pneumatics CH4 VOC BTEX'!B:B,A853,'Tool Pneumatics CH4 VOC BTEX'!H:H)*Q853</f>
        <v>0</v>
      </c>
      <c r="S853" s="16">
        <f>SUMIF('Tool Pneumatics CH4 VOC BTEX'!B:B,A853,'Tool Pneumatics CH4 VOC BTEX'!J:J)*Q853</f>
        <v>0</v>
      </c>
      <c r="T853" s="16">
        <f>SUMIF('Tool Pneumatics CH4 VOC BTEX'!B:B,A853,'Tool Pneumatics CH4 VOC BTEX'!L:L)*Q853</f>
        <v>0</v>
      </c>
      <c r="U853" s="16">
        <f>SUMIF('Tool Pneumatics CH4 VOC BTEX'!B:B,A853,'Tool Pneumatics CH4 VOC BTEX'!N:N)*Q853</f>
        <v>0</v>
      </c>
    </row>
    <row r="854" spans="1:21" x14ac:dyDescent="0.25">
      <c r="A854" s="1" t="s">
        <v>3332</v>
      </c>
      <c r="B854" s="1" t="s">
        <v>1499</v>
      </c>
      <c r="C854" s="1" t="s">
        <v>2062</v>
      </c>
      <c r="D854" s="3" t="s">
        <v>3382</v>
      </c>
      <c r="E854" s="3" t="s">
        <v>23961</v>
      </c>
      <c r="F854" s="1" t="s">
        <v>3157</v>
      </c>
      <c r="G854" s="1">
        <v>0</v>
      </c>
      <c r="H854" s="1" t="s">
        <v>27474</v>
      </c>
      <c r="I854" s="1">
        <v>0</v>
      </c>
      <c r="J854" s="1" t="s">
        <v>27474</v>
      </c>
      <c r="K854" s="1">
        <f t="shared" si="52"/>
        <v>0</v>
      </c>
      <c r="L854" s="2">
        <f>SUMIFS('Basin Total Well Counts'!B:B,'Basin Total Well Counts'!A:A,F854)</f>
        <v>8078</v>
      </c>
      <c r="M854" s="4">
        <f t="shared" si="53"/>
        <v>0</v>
      </c>
      <c r="N854" s="2">
        <f>SUMIF('Basin Emissions'!A:A,F854,'Basin Emissions'!B:B)</f>
        <v>777.69406750000007</v>
      </c>
      <c r="O854" s="8">
        <f t="shared" si="54"/>
        <v>0</v>
      </c>
      <c r="P854" s="7">
        <f>SUMIF('Tool Pneumatics CH4 VOC BTEX'!B:B,A854,'Tool Pneumatics CH4 VOC BTEX'!F:F)</f>
        <v>3.5899999141693102</v>
      </c>
      <c r="Q854" s="14">
        <f t="shared" si="55"/>
        <v>0</v>
      </c>
      <c r="R854" s="16">
        <f>SUMIF('Tool Pneumatics CH4 VOC BTEX'!B:B,A854,'Tool Pneumatics CH4 VOC BTEX'!H:H)*Q854</f>
        <v>0</v>
      </c>
      <c r="S854" s="16">
        <f>SUMIF('Tool Pneumatics CH4 VOC BTEX'!B:B,A854,'Tool Pneumatics CH4 VOC BTEX'!J:J)*Q854</f>
        <v>0</v>
      </c>
      <c r="T854" s="16">
        <f>SUMIF('Tool Pneumatics CH4 VOC BTEX'!B:B,A854,'Tool Pneumatics CH4 VOC BTEX'!L:L)*Q854</f>
        <v>0</v>
      </c>
      <c r="U854" s="16">
        <f>SUMIF('Tool Pneumatics CH4 VOC BTEX'!B:B,A854,'Tool Pneumatics CH4 VOC BTEX'!N:N)*Q854</f>
        <v>0</v>
      </c>
    </row>
    <row r="855" spans="1:21" x14ac:dyDescent="0.25">
      <c r="A855" s="1" t="s">
        <v>3333</v>
      </c>
      <c r="B855" s="1" t="s">
        <v>1499</v>
      </c>
      <c r="C855" s="1" t="s">
        <v>1114</v>
      </c>
      <c r="D855" s="3" t="s">
        <v>3382</v>
      </c>
      <c r="E855" s="3" t="s">
        <v>23961</v>
      </c>
      <c r="F855" s="1" t="s">
        <v>2280</v>
      </c>
      <c r="G855" s="1">
        <v>0</v>
      </c>
      <c r="H855" s="1" t="s">
        <v>27474</v>
      </c>
      <c r="I855" s="1">
        <v>0</v>
      </c>
      <c r="J855" s="1" t="s">
        <v>27474</v>
      </c>
      <c r="K855" s="1">
        <f t="shared" si="52"/>
        <v>0</v>
      </c>
      <c r="L855" s="2">
        <f>SUMIFS('Basin Total Well Counts'!B:B,'Basin Total Well Counts'!A:A,F855)</f>
        <v>246</v>
      </c>
      <c r="M855" s="4">
        <f t="shared" si="53"/>
        <v>0</v>
      </c>
      <c r="N855" s="2">
        <f>SUMIF('Basin Emissions'!A:A,F855,'Basin Emissions'!B:B)</f>
        <v>1726.0071354000004</v>
      </c>
      <c r="O855" s="8">
        <f t="shared" si="54"/>
        <v>0</v>
      </c>
      <c r="P855" s="7">
        <f>SUMIF('Tool Pneumatics CH4 VOC BTEX'!B:B,A855,'Tool Pneumatics CH4 VOC BTEX'!F:F)</f>
        <v>3.5899999141693102</v>
      </c>
      <c r="Q855" s="14">
        <f t="shared" si="55"/>
        <v>0</v>
      </c>
      <c r="R855" s="16">
        <f>SUMIF('Tool Pneumatics CH4 VOC BTEX'!B:B,A855,'Tool Pneumatics CH4 VOC BTEX'!H:H)*Q855</f>
        <v>0</v>
      </c>
      <c r="S855" s="16">
        <f>SUMIF('Tool Pneumatics CH4 VOC BTEX'!B:B,A855,'Tool Pneumatics CH4 VOC BTEX'!J:J)*Q855</f>
        <v>0</v>
      </c>
      <c r="T855" s="16">
        <f>SUMIF('Tool Pneumatics CH4 VOC BTEX'!B:B,A855,'Tool Pneumatics CH4 VOC BTEX'!L:L)*Q855</f>
        <v>0</v>
      </c>
      <c r="U855" s="16">
        <f>SUMIF('Tool Pneumatics CH4 VOC BTEX'!B:B,A855,'Tool Pneumatics CH4 VOC BTEX'!N:N)*Q855</f>
        <v>0</v>
      </c>
    </row>
    <row r="856" spans="1:21" x14ac:dyDescent="0.25">
      <c r="A856" s="1" t="s">
        <v>3334</v>
      </c>
      <c r="B856" s="1" t="s">
        <v>1499</v>
      </c>
      <c r="C856" s="1" t="s">
        <v>1549</v>
      </c>
      <c r="D856" s="3" t="s">
        <v>3382</v>
      </c>
      <c r="E856" s="3" t="s">
        <v>23961</v>
      </c>
      <c r="F856" s="1" t="s">
        <v>2421</v>
      </c>
      <c r="G856" s="1">
        <v>0</v>
      </c>
      <c r="H856" s="1" t="s">
        <v>27474</v>
      </c>
      <c r="I856" s="1">
        <v>0</v>
      </c>
      <c r="J856" s="1" t="s">
        <v>27474</v>
      </c>
      <c r="K856" s="1">
        <f t="shared" si="52"/>
        <v>0</v>
      </c>
      <c r="L856" s="2">
        <f>SUMIFS('Basin Total Well Counts'!B:B,'Basin Total Well Counts'!A:A,F856)</f>
        <v>1818</v>
      </c>
      <c r="M856" s="4">
        <f t="shared" si="53"/>
        <v>0</v>
      </c>
      <c r="N856" s="2">
        <f>SUMIF('Basin Emissions'!A:A,F856,'Basin Emissions'!B:B)</f>
        <v>1387.3388780000002</v>
      </c>
      <c r="O856" s="8">
        <f t="shared" si="54"/>
        <v>0</v>
      </c>
      <c r="P856" s="7">
        <f>SUMIF('Tool Pneumatics CH4 VOC BTEX'!B:B,A856,'Tool Pneumatics CH4 VOC BTEX'!F:F)</f>
        <v>25.404619216918899</v>
      </c>
      <c r="Q856" s="14">
        <f t="shared" si="55"/>
        <v>0</v>
      </c>
      <c r="R856" s="16">
        <f>SUMIF('Tool Pneumatics CH4 VOC BTEX'!B:B,A856,'Tool Pneumatics CH4 VOC BTEX'!H:H)*Q856</f>
        <v>0</v>
      </c>
      <c r="S856" s="16">
        <f>SUMIF('Tool Pneumatics CH4 VOC BTEX'!B:B,A856,'Tool Pneumatics CH4 VOC BTEX'!J:J)*Q856</f>
        <v>0</v>
      </c>
      <c r="T856" s="16">
        <f>SUMIF('Tool Pneumatics CH4 VOC BTEX'!B:B,A856,'Tool Pneumatics CH4 VOC BTEX'!L:L)*Q856</f>
        <v>0</v>
      </c>
      <c r="U856" s="16">
        <f>SUMIF('Tool Pneumatics CH4 VOC BTEX'!B:B,A856,'Tool Pneumatics CH4 VOC BTEX'!N:N)*Q856</f>
        <v>0</v>
      </c>
    </row>
    <row r="857" spans="1:21" x14ac:dyDescent="0.25">
      <c r="A857" s="1" t="s">
        <v>3335</v>
      </c>
      <c r="B857" s="1" t="s">
        <v>1499</v>
      </c>
      <c r="C857" s="1" t="s">
        <v>3336</v>
      </c>
      <c r="D857" s="3" t="s">
        <v>3382</v>
      </c>
      <c r="E857" s="3" t="s">
        <v>23961</v>
      </c>
      <c r="F857" s="1" t="s">
        <v>2421</v>
      </c>
      <c r="G857" s="1">
        <v>0</v>
      </c>
      <c r="H857" s="1" t="s">
        <v>27474</v>
      </c>
      <c r="I857" s="1">
        <v>0</v>
      </c>
      <c r="J857" s="1" t="s">
        <v>27474</v>
      </c>
      <c r="K857" s="1">
        <f t="shared" si="52"/>
        <v>0</v>
      </c>
      <c r="L857" s="2">
        <f>SUMIFS('Basin Total Well Counts'!B:B,'Basin Total Well Counts'!A:A,F857)</f>
        <v>1818</v>
      </c>
      <c r="M857" s="4">
        <f t="shared" si="53"/>
        <v>0</v>
      </c>
      <c r="N857" s="2">
        <f>SUMIF('Basin Emissions'!A:A,F857,'Basin Emissions'!B:B)</f>
        <v>1387.3388780000002</v>
      </c>
      <c r="O857" s="8">
        <f t="shared" si="54"/>
        <v>0</v>
      </c>
      <c r="P857" s="7">
        <f>SUMIF('Tool Pneumatics CH4 VOC BTEX'!B:B,A857,'Tool Pneumatics CH4 VOC BTEX'!F:F)</f>
        <v>25.404619216918899</v>
      </c>
      <c r="Q857" s="14">
        <f t="shared" si="55"/>
        <v>0</v>
      </c>
      <c r="R857" s="16">
        <f>SUMIF('Tool Pneumatics CH4 VOC BTEX'!B:B,A857,'Tool Pneumatics CH4 VOC BTEX'!H:H)*Q857</f>
        <v>0</v>
      </c>
      <c r="S857" s="16">
        <f>SUMIF('Tool Pneumatics CH4 VOC BTEX'!B:B,A857,'Tool Pneumatics CH4 VOC BTEX'!J:J)*Q857</f>
        <v>0</v>
      </c>
      <c r="T857" s="16">
        <f>SUMIF('Tool Pneumatics CH4 VOC BTEX'!B:B,A857,'Tool Pneumatics CH4 VOC BTEX'!L:L)*Q857</f>
        <v>0</v>
      </c>
      <c r="U857" s="16">
        <f>SUMIF('Tool Pneumatics CH4 VOC BTEX'!B:B,A857,'Tool Pneumatics CH4 VOC BTEX'!N:N)*Q857</f>
        <v>0</v>
      </c>
    </row>
    <row r="858" spans="1:21" x14ac:dyDescent="0.25">
      <c r="A858" s="1" t="s">
        <v>3337</v>
      </c>
      <c r="B858" s="1" t="s">
        <v>1499</v>
      </c>
      <c r="C858" s="1" t="s">
        <v>3338</v>
      </c>
      <c r="D858" s="3" t="s">
        <v>3378</v>
      </c>
      <c r="E858" s="3" t="s">
        <v>3378</v>
      </c>
      <c r="F858" s="1" t="s">
        <v>2421</v>
      </c>
      <c r="G858" s="1">
        <v>0</v>
      </c>
      <c r="H858" s="1" t="s">
        <v>27474</v>
      </c>
      <c r="I858" s="1">
        <v>0</v>
      </c>
      <c r="J858" s="1" t="s">
        <v>27474</v>
      </c>
      <c r="K858" s="1">
        <f t="shared" si="52"/>
        <v>0</v>
      </c>
      <c r="L858" s="2">
        <f>SUMIFS('Basin Total Well Counts'!B:B,'Basin Total Well Counts'!A:A,F858)</f>
        <v>1818</v>
      </c>
      <c r="M858" s="4">
        <f t="shared" si="53"/>
        <v>0</v>
      </c>
      <c r="N858" s="2">
        <f>SUMIF('Basin Emissions'!A:A,F858,'Basin Emissions'!B:B)</f>
        <v>1387.3388780000002</v>
      </c>
      <c r="O858" s="8">
        <f t="shared" si="54"/>
        <v>0</v>
      </c>
      <c r="P858" s="7">
        <f>SUMIF('Tool Pneumatics CH4 VOC BTEX'!B:B,A858,'Tool Pneumatics CH4 VOC BTEX'!F:F)</f>
        <v>25.404619216918899</v>
      </c>
      <c r="Q858" s="14">
        <f t="shared" si="55"/>
        <v>0</v>
      </c>
      <c r="R858" s="16">
        <f>SUMIF('Tool Pneumatics CH4 VOC BTEX'!B:B,A858,'Tool Pneumatics CH4 VOC BTEX'!H:H)*Q858</f>
        <v>0</v>
      </c>
      <c r="S858" s="16">
        <f>SUMIF('Tool Pneumatics CH4 VOC BTEX'!B:B,A858,'Tool Pneumatics CH4 VOC BTEX'!J:J)*Q858</f>
        <v>0</v>
      </c>
      <c r="T858" s="16">
        <f>SUMIF('Tool Pneumatics CH4 VOC BTEX'!B:B,A858,'Tool Pneumatics CH4 VOC BTEX'!L:L)*Q858</f>
        <v>0</v>
      </c>
      <c r="U858" s="16">
        <f>SUMIF('Tool Pneumatics CH4 VOC BTEX'!B:B,A858,'Tool Pneumatics CH4 VOC BTEX'!N:N)*Q858</f>
        <v>0</v>
      </c>
    </row>
    <row r="859" spans="1:21" x14ac:dyDescent="0.25">
      <c r="A859" s="1" t="s">
        <v>3339</v>
      </c>
      <c r="B859" s="1" t="s">
        <v>1499</v>
      </c>
      <c r="C859" s="1" t="s">
        <v>1676</v>
      </c>
      <c r="D859" s="3" t="s">
        <v>3382</v>
      </c>
      <c r="E859" s="3" t="s">
        <v>23961</v>
      </c>
      <c r="F859" s="1" t="s">
        <v>2421</v>
      </c>
      <c r="G859" s="1">
        <v>5</v>
      </c>
      <c r="H859" s="1" t="s">
        <v>27478</v>
      </c>
      <c r="I859" s="1">
        <v>0</v>
      </c>
      <c r="J859" s="1" t="s">
        <v>27474</v>
      </c>
      <c r="K859" s="1">
        <f t="shared" si="52"/>
        <v>5</v>
      </c>
      <c r="L859" s="2">
        <f>SUMIFS('Basin Total Well Counts'!B:B,'Basin Total Well Counts'!A:A,F859)</f>
        <v>1818</v>
      </c>
      <c r="M859" s="4">
        <f t="shared" si="53"/>
        <v>2.7502750275027505E-3</v>
      </c>
      <c r="N859" s="2">
        <f>SUMIF('Basin Emissions'!A:A,F859,'Basin Emissions'!B:B)</f>
        <v>1387.3388780000002</v>
      </c>
      <c r="O859" s="8">
        <f t="shared" si="54"/>
        <v>3.8155634708470858</v>
      </c>
      <c r="P859" s="7">
        <f>SUMIF('Tool Pneumatics CH4 VOC BTEX'!B:B,A859,'Tool Pneumatics CH4 VOC BTEX'!F:F)</f>
        <v>25.404619216918899</v>
      </c>
      <c r="Q859" s="14">
        <f t="shared" si="55"/>
        <v>0.16555633359439262</v>
      </c>
      <c r="R859" s="16">
        <f>SUMIF('Tool Pneumatics CH4 VOC BTEX'!B:B,A859,'Tool Pneumatics CH4 VOC BTEX'!H:H)*Q859</f>
        <v>0</v>
      </c>
      <c r="S859" s="16">
        <f>SUMIF('Tool Pneumatics CH4 VOC BTEX'!B:B,A859,'Tool Pneumatics CH4 VOC BTEX'!J:J)*Q859</f>
        <v>0</v>
      </c>
      <c r="T859" s="16">
        <f>SUMIF('Tool Pneumatics CH4 VOC BTEX'!B:B,A859,'Tool Pneumatics CH4 VOC BTEX'!L:L)*Q859</f>
        <v>0</v>
      </c>
      <c r="U859" s="16">
        <f>SUMIF('Tool Pneumatics CH4 VOC BTEX'!B:B,A859,'Tool Pneumatics CH4 VOC BTEX'!N:N)*Q859</f>
        <v>0</v>
      </c>
    </row>
    <row r="860" spans="1:21" x14ac:dyDescent="0.25">
      <c r="A860" s="1" t="s">
        <v>3340</v>
      </c>
      <c r="B860" s="1" t="s">
        <v>1499</v>
      </c>
      <c r="C860" s="1" t="s">
        <v>1783</v>
      </c>
      <c r="D860" s="3" t="s">
        <v>3378</v>
      </c>
      <c r="E860" s="3" t="s">
        <v>3378</v>
      </c>
      <c r="F860" s="1" t="s">
        <v>2421</v>
      </c>
      <c r="G860" s="1">
        <v>9</v>
      </c>
      <c r="H860" s="1" t="s">
        <v>27478</v>
      </c>
      <c r="I860" s="1">
        <v>0</v>
      </c>
      <c r="J860" s="1" t="s">
        <v>27474</v>
      </c>
      <c r="K860" s="1">
        <f t="shared" si="52"/>
        <v>9</v>
      </c>
      <c r="L860" s="2">
        <f>SUMIFS('Basin Total Well Counts'!B:B,'Basin Total Well Counts'!A:A,F860)</f>
        <v>1818</v>
      </c>
      <c r="M860" s="4">
        <f t="shared" si="53"/>
        <v>4.9504950495049506E-3</v>
      </c>
      <c r="N860" s="2">
        <f>SUMIF('Basin Emissions'!A:A,F860,'Basin Emissions'!B:B)</f>
        <v>1387.3388780000002</v>
      </c>
      <c r="O860" s="8">
        <f t="shared" si="54"/>
        <v>6.8680142475247541</v>
      </c>
      <c r="P860" s="7">
        <f>SUMIF('Tool Pneumatics CH4 VOC BTEX'!B:B,A860,'Tool Pneumatics CH4 VOC BTEX'!F:F)</f>
        <v>25.404619216918899</v>
      </c>
      <c r="Q860" s="14">
        <f t="shared" si="55"/>
        <v>0.2980014004699067</v>
      </c>
      <c r="R860" s="16">
        <f>SUMIF('Tool Pneumatics CH4 VOC BTEX'!B:B,A860,'Tool Pneumatics CH4 VOC BTEX'!H:H)*Q860</f>
        <v>0</v>
      </c>
      <c r="S860" s="16">
        <f>SUMIF('Tool Pneumatics CH4 VOC BTEX'!B:B,A860,'Tool Pneumatics CH4 VOC BTEX'!J:J)*Q860</f>
        <v>0</v>
      </c>
      <c r="T860" s="16">
        <f>SUMIF('Tool Pneumatics CH4 VOC BTEX'!B:B,A860,'Tool Pneumatics CH4 VOC BTEX'!L:L)*Q860</f>
        <v>0</v>
      </c>
      <c r="U860" s="16">
        <f>SUMIF('Tool Pneumatics CH4 VOC BTEX'!B:B,A860,'Tool Pneumatics CH4 VOC BTEX'!N:N)*Q860</f>
        <v>0</v>
      </c>
    </row>
    <row r="861" spans="1:21" x14ac:dyDescent="0.25">
      <c r="A861" s="1" t="s">
        <v>3341</v>
      </c>
      <c r="B861" s="1" t="s">
        <v>1499</v>
      </c>
      <c r="C861" s="1" t="s">
        <v>1952</v>
      </c>
      <c r="D861" s="3" t="s">
        <v>3382</v>
      </c>
      <c r="E861" s="3" t="s">
        <v>23961</v>
      </c>
      <c r="F861" s="1" t="s">
        <v>2280</v>
      </c>
      <c r="G861" s="1">
        <v>0</v>
      </c>
      <c r="H861" s="1" t="s">
        <v>27474</v>
      </c>
      <c r="I861" s="1">
        <v>0</v>
      </c>
      <c r="J861" s="1" t="s">
        <v>27474</v>
      </c>
      <c r="K861" s="1">
        <f t="shared" si="52"/>
        <v>0</v>
      </c>
      <c r="L861" s="2">
        <f>SUMIFS('Basin Total Well Counts'!B:B,'Basin Total Well Counts'!A:A,F861)</f>
        <v>246</v>
      </c>
      <c r="M861" s="4">
        <f t="shared" si="53"/>
        <v>0</v>
      </c>
      <c r="N861" s="2">
        <f>SUMIF('Basin Emissions'!A:A,F861,'Basin Emissions'!B:B)</f>
        <v>1726.0071354000004</v>
      </c>
      <c r="O861" s="8">
        <f t="shared" si="54"/>
        <v>0</v>
      </c>
      <c r="P861" s="7">
        <f>SUMIF('Tool Pneumatics CH4 VOC BTEX'!B:B,A861,'Tool Pneumatics CH4 VOC BTEX'!F:F)</f>
        <v>3.5899999141693102</v>
      </c>
      <c r="Q861" s="14">
        <f t="shared" si="55"/>
        <v>0</v>
      </c>
      <c r="R861" s="16">
        <f>SUMIF('Tool Pneumatics CH4 VOC BTEX'!B:B,A861,'Tool Pneumatics CH4 VOC BTEX'!H:H)*Q861</f>
        <v>0</v>
      </c>
      <c r="S861" s="16">
        <f>SUMIF('Tool Pneumatics CH4 VOC BTEX'!B:B,A861,'Tool Pneumatics CH4 VOC BTEX'!J:J)*Q861</f>
        <v>0</v>
      </c>
      <c r="T861" s="16">
        <f>SUMIF('Tool Pneumatics CH4 VOC BTEX'!B:B,A861,'Tool Pneumatics CH4 VOC BTEX'!L:L)*Q861</f>
        <v>0</v>
      </c>
      <c r="U861" s="16">
        <f>SUMIF('Tool Pneumatics CH4 VOC BTEX'!B:B,A861,'Tool Pneumatics CH4 VOC BTEX'!N:N)*Q861</f>
        <v>0</v>
      </c>
    </row>
    <row r="862" spans="1:21" x14ac:dyDescent="0.25">
      <c r="A862" s="1" t="s">
        <v>3342</v>
      </c>
      <c r="B862" s="1" t="s">
        <v>1499</v>
      </c>
      <c r="C862" s="1" t="s">
        <v>1848</v>
      </c>
      <c r="D862" s="3" t="s">
        <v>3382</v>
      </c>
      <c r="E862" s="3" t="s">
        <v>23961</v>
      </c>
      <c r="F862" s="1" t="s">
        <v>2421</v>
      </c>
      <c r="G862" s="1">
        <v>15</v>
      </c>
      <c r="H862" s="1" t="s">
        <v>27478</v>
      </c>
      <c r="I862" s="1">
        <v>0</v>
      </c>
      <c r="J862" s="1" t="s">
        <v>27474</v>
      </c>
      <c r="K862" s="1">
        <f t="shared" si="52"/>
        <v>15</v>
      </c>
      <c r="L862" s="2">
        <f>SUMIFS('Basin Total Well Counts'!B:B,'Basin Total Well Counts'!A:A,F862)</f>
        <v>1818</v>
      </c>
      <c r="M862" s="4">
        <f t="shared" si="53"/>
        <v>8.2508250825082501E-3</v>
      </c>
      <c r="N862" s="2">
        <f>SUMIF('Basin Emissions'!A:A,F862,'Basin Emissions'!B:B)</f>
        <v>1387.3388780000002</v>
      </c>
      <c r="O862" s="8">
        <f t="shared" si="54"/>
        <v>11.446690412541255</v>
      </c>
      <c r="P862" s="7">
        <f>SUMIF('Tool Pneumatics CH4 VOC BTEX'!B:B,A862,'Tool Pneumatics CH4 VOC BTEX'!F:F)</f>
        <v>25.404619216918899</v>
      </c>
      <c r="Q862" s="14">
        <f t="shared" si="55"/>
        <v>0.49666900078317777</v>
      </c>
      <c r="R862" s="16">
        <f>SUMIF('Tool Pneumatics CH4 VOC BTEX'!B:B,A862,'Tool Pneumatics CH4 VOC BTEX'!H:H)*Q862</f>
        <v>0</v>
      </c>
      <c r="S862" s="16">
        <f>SUMIF('Tool Pneumatics CH4 VOC BTEX'!B:B,A862,'Tool Pneumatics CH4 VOC BTEX'!J:J)*Q862</f>
        <v>0</v>
      </c>
      <c r="T862" s="16">
        <f>SUMIF('Tool Pneumatics CH4 VOC BTEX'!B:B,A862,'Tool Pneumatics CH4 VOC BTEX'!L:L)*Q862</f>
        <v>0</v>
      </c>
      <c r="U862" s="16">
        <f>SUMIF('Tool Pneumatics CH4 VOC BTEX'!B:B,A862,'Tool Pneumatics CH4 VOC BTEX'!N:N)*Q862</f>
        <v>0</v>
      </c>
    </row>
    <row r="863" spans="1:21" x14ac:dyDescent="0.25">
      <c r="A863" s="1" t="s">
        <v>3343</v>
      </c>
      <c r="B863" s="1" t="s">
        <v>1499</v>
      </c>
      <c r="C863" s="1" t="s">
        <v>1691</v>
      </c>
      <c r="D863" s="3" t="s">
        <v>3382</v>
      </c>
      <c r="E863" s="3" t="s">
        <v>23961</v>
      </c>
      <c r="F863" s="1" t="s">
        <v>2280</v>
      </c>
      <c r="G863" s="1">
        <v>0</v>
      </c>
      <c r="H863" s="1" t="s">
        <v>27474</v>
      </c>
      <c r="I863" s="1">
        <v>0</v>
      </c>
      <c r="J863" s="1" t="s">
        <v>27474</v>
      </c>
      <c r="K863" s="1">
        <f t="shared" si="52"/>
        <v>0</v>
      </c>
      <c r="L863" s="2">
        <f>SUMIFS('Basin Total Well Counts'!B:B,'Basin Total Well Counts'!A:A,F863)</f>
        <v>246</v>
      </c>
      <c r="M863" s="4">
        <f t="shared" si="53"/>
        <v>0</v>
      </c>
      <c r="N863" s="2">
        <f>SUMIF('Basin Emissions'!A:A,F863,'Basin Emissions'!B:B)</f>
        <v>1726.0071354000004</v>
      </c>
      <c r="O863" s="8">
        <f t="shared" si="54"/>
        <v>0</v>
      </c>
      <c r="P863" s="7">
        <f>SUMIF('Tool Pneumatics CH4 VOC BTEX'!B:B,A863,'Tool Pneumatics CH4 VOC BTEX'!F:F)</f>
        <v>3.5899999141693102</v>
      </c>
      <c r="Q863" s="14">
        <f t="shared" si="55"/>
        <v>0</v>
      </c>
      <c r="R863" s="16">
        <f>SUMIF('Tool Pneumatics CH4 VOC BTEX'!B:B,A863,'Tool Pneumatics CH4 VOC BTEX'!H:H)*Q863</f>
        <v>0</v>
      </c>
      <c r="S863" s="16">
        <f>SUMIF('Tool Pneumatics CH4 VOC BTEX'!B:B,A863,'Tool Pneumatics CH4 VOC BTEX'!J:J)*Q863</f>
        <v>0</v>
      </c>
      <c r="T863" s="16">
        <f>SUMIF('Tool Pneumatics CH4 VOC BTEX'!B:B,A863,'Tool Pneumatics CH4 VOC BTEX'!L:L)*Q863</f>
        <v>0</v>
      </c>
      <c r="U863" s="16">
        <f>SUMIF('Tool Pneumatics CH4 VOC BTEX'!B:B,A863,'Tool Pneumatics CH4 VOC BTEX'!N:N)*Q863</f>
        <v>0</v>
      </c>
    </row>
    <row r="864" spans="1:21" x14ac:dyDescent="0.25">
      <c r="A864" s="1" t="s">
        <v>3344</v>
      </c>
      <c r="B864" s="1" t="s">
        <v>1499</v>
      </c>
      <c r="C864" s="1" t="s">
        <v>1616</v>
      </c>
      <c r="D864" s="3" t="s">
        <v>3382</v>
      </c>
      <c r="E864" s="3" t="s">
        <v>23961</v>
      </c>
      <c r="F864" s="1" t="s">
        <v>2421</v>
      </c>
      <c r="G864" s="1">
        <v>0</v>
      </c>
      <c r="H864" s="1" t="s">
        <v>27474</v>
      </c>
      <c r="I864" s="1">
        <v>0</v>
      </c>
      <c r="J864" s="1" t="s">
        <v>27474</v>
      </c>
      <c r="K864" s="1">
        <f t="shared" si="52"/>
        <v>0</v>
      </c>
      <c r="L864" s="2">
        <f>SUMIFS('Basin Total Well Counts'!B:B,'Basin Total Well Counts'!A:A,F864)</f>
        <v>1818</v>
      </c>
      <c r="M864" s="4">
        <f t="shared" si="53"/>
        <v>0</v>
      </c>
      <c r="N864" s="2">
        <f>SUMIF('Basin Emissions'!A:A,F864,'Basin Emissions'!B:B)</f>
        <v>1387.3388780000002</v>
      </c>
      <c r="O864" s="8">
        <f t="shared" si="54"/>
        <v>0</v>
      </c>
      <c r="P864" s="7">
        <f>SUMIF('Tool Pneumatics CH4 VOC BTEX'!B:B,A864,'Tool Pneumatics CH4 VOC BTEX'!F:F)</f>
        <v>25.404619216918899</v>
      </c>
      <c r="Q864" s="14">
        <f t="shared" si="55"/>
        <v>0</v>
      </c>
      <c r="R864" s="16">
        <f>SUMIF('Tool Pneumatics CH4 VOC BTEX'!B:B,A864,'Tool Pneumatics CH4 VOC BTEX'!H:H)*Q864</f>
        <v>0</v>
      </c>
      <c r="S864" s="16">
        <f>SUMIF('Tool Pneumatics CH4 VOC BTEX'!B:B,A864,'Tool Pneumatics CH4 VOC BTEX'!J:J)*Q864</f>
        <v>0</v>
      </c>
      <c r="T864" s="16">
        <f>SUMIF('Tool Pneumatics CH4 VOC BTEX'!B:B,A864,'Tool Pneumatics CH4 VOC BTEX'!L:L)*Q864</f>
        <v>0</v>
      </c>
      <c r="U864" s="16">
        <f>SUMIF('Tool Pneumatics CH4 VOC BTEX'!B:B,A864,'Tool Pneumatics CH4 VOC BTEX'!N:N)*Q864</f>
        <v>0</v>
      </c>
    </row>
    <row r="865" spans="1:21" x14ac:dyDescent="0.25">
      <c r="A865" s="1" t="s">
        <v>3345</v>
      </c>
      <c r="B865" s="1" t="s">
        <v>1499</v>
      </c>
      <c r="C865" s="1" t="s">
        <v>1661</v>
      </c>
      <c r="D865" s="3" t="s">
        <v>3382</v>
      </c>
      <c r="E865" s="3" t="s">
        <v>23961</v>
      </c>
      <c r="F865" s="1" t="s">
        <v>2280</v>
      </c>
      <c r="G865" s="1">
        <v>6</v>
      </c>
      <c r="H865" s="1" t="s">
        <v>27478</v>
      </c>
      <c r="I865" s="1">
        <v>0</v>
      </c>
      <c r="J865" s="1" t="s">
        <v>27474</v>
      </c>
      <c r="K865" s="1">
        <f t="shared" si="52"/>
        <v>6</v>
      </c>
      <c r="L865" s="2">
        <f>SUMIFS('Basin Total Well Counts'!B:B,'Basin Total Well Counts'!A:A,F865)</f>
        <v>246</v>
      </c>
      <c r="M865" s="4">
        <f t="shared" si="53"/>
        <v>2.4390243902439025E-2</v>
      </c>
      <c r="N865" s="2">
        <f>SUMIF('Basin Emissions'!A:A,F865,'Basin Emissions'!B:B)</f>
        <v>1726.0071354000004</v>
      </c>
      <c r="O865" s="8">
        <f t="shared" si="54"/>
        <v>42.097735009756107</v>
      </c>
      <c r="P865" s="7">
        <f>SUMIF('Tool Pneumatics CH4 VOC BTEX'!B:B,A865,'Tool Pneumatics CH4 VOC BTEX'!F:F)</f>
        <v>3.5899999141693102</v>
      </c>
      <c r="Q865" s="14">
        <f t="shared" si="55"/>
        <v>12.925998443092345</v>
      </c>
      <c r="R865" s="16">
        <f>SUMIF('Tool Pneumatics CH4 VOC BTEX'!B:B,A865,'Tool Pneumatics CH4 VOC BTEX'!H:H)*Q865</f>
        <v>5.8684034364675411E-2</v>
      </c>
      <c r="S865" s="16">
        <f>SUMIF('Tool Pneumatics CH4 VOC BTEX'!B:B,A865,'Tool Pneumatics CH4 VOC BTEX'!J:J)*Q865</f>
        <v>3.3219816899451061E-3</v>
      </c>
      <c r="T865" s="16">
        <f>SUMIF('Tool Pneumatics CH4 VOC BTEX'!B:B,A865,'Tool Pneumatics CH4 VOC BTEX'!L:L)*Q865</f>
        <v>5.2324442858705279E-2</v>
      </c>
      <c r="U865" s="16">
        <f>SUMIF('Tool Pneumatics CH4 VOC BTEX'!B:B,A865,'Tool Pneumatics CH4 VOC BTEX'!N:N)*Q865</f>
        <v>1.4851972442536948E-2</v>
      </c>
    </row>
    <row r="866" spans="1:21" x14ac:dyDescent="0.25">
      <c r="A866" s="1" t="s">
        <v>3346</v>
      </c>
      <c r="B866" s="1" t="s">
        <v>1499</v>
      </c>
      <c r="C866" s="1" t="s">
        <v>3347</v>
      </c>
      <c r="D866" s="3" t="s">
        <v>3382</v>
      </c>
      <c r="E866" s="3" t="s">
        <v>23961</v>
      </c>
      <c r="F866" s="1" t="s">
        <v>2280</v>
      </c>
      <c r="G866" s="1">
        <v>0</v>
      </c>
      <c r="H866" s="1" t="s">
        <v>27474</v>
      </c>
      <c r="I866" s="1">
        <v>0</v>
      </c>
      <c r="J866" s="1" t="s">
        <v>27474</v>
      </c>
      <c r="K866" s="1">
        <f t="shared" si="52"/>
        <v>0</v>
      </c>
      <c r="L866" s="2">
        <f>SUMIFS('Basin Total Well Counts'!B:B,'Basin Total Well Counts'!A:A,F866)</f>
        <v>246</v>
      </c>
      <c r="M866" s="4">
        <f t="shared" si="53"/>
        <v>0</v>
      </c>
      <c r="N866" s="2">
        <f>SUMIF('Basin Emissions'!A:A,F866,'Basin Emissions'!B:B)</f>
        <v>1726.0071354000004</v>
      </c>
      <c r="O866" s="8">
        <f t="shared" si="54"/>
        <v>0</v>
      </c>
      <c r="P866" s="7">
        <f>SUMIF('Tool Pneumatics CH4 VOC BTEX'!B:B,A866,'Tool Pneumatics CH4 VOC BTEX'!F:F)</f>
        <v>3.5899999141693102</v>
      </c>
      <c r="Q866" s="14">
        <f t="shared" si="55"/>
        <v>0</v>
      </c>
      <c r="R866" s="16">
        <f>SUMIF('Tool Pneumatics CH4 VOC BTEX'!B:B,A866,'Tool Pneumatics CH4 VOC BTEX'!H:H)*Q866</f>
        <v>0</v>
      </c>
      <c r="S866" s="16">
        <f>SUMIF('Tool Pneumatics CH4 VOC BTEX'!B:B,A866,'Tool Pneumatics CH4 VOC BTEX'!J:J)*Q866</f>
        <v>0</v>
      </c>
      <c r="T866" s="16">
        <f>SUMIF('Tool Pneumatics CH4 VOC BTEX'!B:B,A866,'Tool Pneumatics CH4 VOC BTEX'!L:L)*Q866</f>
        <v>0</v>
      </c>
      <c r="U866" s="16">
        <f>SUMIF('Tool Pneumatics CH4 VOC BTEX'!B:B,A866,'Tool Pneumatics CH4 VOC BTEX'!N:N)*Q866</f>
        <v>0</v>
      </c>
    </row>
    <row r="867" spans="1:21" x14ac:dyDescent="0.25">
      <c r="A867" s="1" t="s">
        <v>3348</v>
      </c>
      <c r="B867" s="1" t="s">
        <v>1499</v>
      </c>
      <c r="C867" s="1" t="s">
        <v>3349</v>
      </c>
      <c r="D867" s="3" t="s">
        <v>3378</v>
      </c>
      <c r="E867" s="3" t="s">
        <v>3378</v>
      </c>
      <c r="F867" s="1" t="s">
        <v>2280</v>
      </c>
      <c r="G867" s="1">
        <v>8</v>
      </c>
      <c r="H867" s="1" t="s">
        <v>27478</v>
      </c>
      <c r="I867" s="1">
        <v>0</v>
      </c>
      <c r="J867" s="1" t="s">
        <v>27474</v>
      </c>
      <c r="K867" s="1">
        <f t="shared" si="52"/>
        <v>8</v>
      </c>
      <c r="L867" s="2">
        <f>SUMIFS('Basin Total Well Counts'!B:B,'Basin Total Well Counts'!A:A,F867)</f>
        <v>246</v>
      </c>
      <c r="M867" s="4">
        <f t="shared" si="53"/>
        <v>3.2520325203252036E-2</v>
      </c>
      <c r="N867" s="2">
        <f>SUMIF('Basin Emissions'!A:A,F867,'Basin Emissions'!B:B)</f>
        <v>1726.0071354000004</v>
      </c>
      <c r="O867" s="8">
        <f t="shared" si="54"/>
        <v>56.130313346341481</v>
      </c>
      <c r="P867" s="7">
        <f>SUMIF('Tool Pneumatics CH4 VOC BTEX'!B:B,A867,'Tool Pneumatics CH4 VOC BTEX'!F:F)</f>
        <v>3.5899999141693102</v>
      </c>
      <c r="Q867" s="14">
        <f t="shared" si="55"/>
        <v>17.234664590789798</v>
      </c>
      <c r="R867" s="16">
        <f>SUMIF('Tool Pneumatics CH4 VOC BTEX'!B:B,A867,'Tool Pneumatics CH4 VOC BTEX'!H:H)*Q867</f>
        <v>7.8245379152900571E-2</v>
      </c>
      <c r="S867" s="16">
        <f>SUMIF('Tool Pneumatics CH4 VOC BTEX'!B:B,A867,'Tool Pneumatics CH4 VOC BTEX'!J:J)*Q867</f>
        <v>4.4293089199268091E-3</v>
      </c>
      <c r="T867" s="16">
        <f>SUMIF('Tool Pneumatics CH4 VOC BTEX'!B:B,A867,'Tool Pneumatics CH4 VOC BTEX'!L:L)*Q867</f>
        <v>6.9765923811607053E-2</v>
      </c>
      <c r="U867" s="16">
        <f>SUMIF('Tool Pneumatics CH4 VOC BTEX'!B:B,A867,'Tool Pneumatics CH4 VOC BTEX'!N:N)*Q867</f>
        <v>1.9802629923382602E-2</v>
      </c>
    </row>
    <row r="868" spans="1:21" x14ac:dyDescent="0.25">
      <c r="A868" s="1" t="s">
        <v>3350</v>
      </c>
      <c r="B868" s="1" t="s">
        <v>1499</v>
      </c>
      <c r="C868" s="1" t="s">
        <v>2204</v>
      </c>
      <c r="D868" s="3" t="s">
        <v>3378</v>
      </c>
      <c r="E868" s="3" t="s">
        <v>3378</v>
      </c>
      <c r="F868" s="1" t="s">
        <v>3157</v>
      </c>
      <c r="G868" s="1">
        <v>0</v>
      </c>
      <c r="H868" s="1" t="s">
        <v>27474</v>
      </c>
      <c r="I868" s="1">
        <v>0</v>
      </c>
      <c r="J868" s="1" t="s">
        <v>27474</v>
      </c>
      <c r="K868" s="1">
        <f t="shared" si="52"/>
        <v>0</v>
      </c>
      <c r="L868" s="2">
        <f>SUMIFS('Basin Total Well Counts'!B:B,'Basin Total Well Counts'!A:A,F868)</f>
        <v>8078</v>
      </c>
      <c r="M868" s="4">
        <f t="shared" si="53"/>
        <v>0</v>
      </c>
      <c r="N868" s="2">
        <f>SUMIF('Basin Emissions'!A:A,F868,'Basin Emissions'!B:B)</f>
        <v>777.69406750000007</v>
      </c>
      <c r="O868" s="8">
        <f t="shared" si="54"/>
        <v>0</v>
      </c>
      <c r="P868" s="7">
        <f>SUMIF('Tool Pneumatics CH4 VOC BTEX'!B:B,A868,'Tool Pneumatics CH4 VOC BTEX'!F:F)</f>
        <v>3.5899999141693102</v>
      </c>
      <c r="Q868" s="14">
        <f t="shared" si="55"/>
        <v>0</v>
      </c>
      <c r="R868" s="16">
        <f>SUMIF('Tool Pneumatics CH4 VOC BTEX'!B:B,A868,'Tool Pneumatics CH4 VOC BTEX'!H:H)*Q868</f>
        <v>0</v>
      </c>
      <c r="S868" s="16">
        <f>SUMIF('Tool Pneumatics CH4 VOC BTEX'!B:B,A868,'Tool Pneumatics CH4 VOC BTEX'!J:J)*Q868</f>
        <v>0</v>
      </c>
      <c r="T868" s="16">
        <f>SUMIF('Tool Pneumatics CH4 VOC BTEX'!B:B,A868,'Tool Pneumatics CH4 VOC BTEX'!L:L)*Q868</f>
        <v>0</v>
      </c>
      <c r="U868" s="16">
        <f>SUMIF('Tool Pneumatics CH4 VOC BTEX'!B:B,A868,'Tool Pneumatics CH4 VOC BTEX'!N:N)*Q868</f>
        <v>0</v>
      </c>
    </row>
    <row r="869" spans="1:21" x14ac:dyDescent="0.25">
      <c r="A869" s="1" t="s">
        <v>3351</v>
      </c>
      <c r="B869" s="1" t="s">
        <v>1499</v>
      </c>
      <c r="C869" s="1" t="s">
        <v>1622</v>
      </c>
      <c r="D869" s="3" t="s">
        <v>3382</v>
      </c>
      <c r="E869" s="3" t="s">
        <v>23961</v>
      </c>
      <c r="F869" s="1" t="s">
        <v>2280</v>
      </c>
      <c r="G869" s="1">
        <v>0</v>
      </c>
      <c r="H869" s="1" t="s">
        <v>27474</v>
      </c>
      <c r="I869" s="1">
        <v>0</v>
      </c>
      <c r="J869" s="1" t="s">
        <v>27474</v>
      </c>
      <c r="K869" s="1">
        <f t="shared" si="52"/>
        <v>0</v>
      </c>
      <c r="L869" s="2">
        <f>SUMIFS('Basin Total Well Counts'!B:B,'Basin Total Well Counts'!A:A,F869)</f>
        <v>246</v>
      </c>
      <c r="M869" s="4">
        <f t="shared" si="53"/>
        <v>0</v>
      </c>
      <c r="N869" s="2">
        <f>SUMIF('Basin Emissions'!A:A,F869,'Basin Emissions'!B:B)</f>
        <v>1726.0071354000004</v>
      </c>
      <c r="O869" s="8">
        <f t="shared" si="54"/>
        <v>0</v>
      </c>
      <c r="P869" s="7">
        <f>SUMIF('Tool Pneumatics CH4 VOC BTEX'!B:B,A869,'Tool Pneumatics CH4 VOC BTEX'!F:F)</f>
        <v>3.5899999141693102</v>
      </c>
      <c r="Q869" s="14">
        <f t="shared" si="55"/>
        <v>0</v>
      </c>
      <c r="R869" s="16">
        <f>SUMIF('Tool Pneumatics CH4 VOC BTEX'!B:B,A869,'Tool Pneumatics CH4 VOC BTEX'!H:H)*Q869</f>
        <v>0</v>
      </c>
      <c r="S869" s="16">
        <f>SUMIF('Tool Pneumatics CH4 VOC BTEX'!B:B,A869,'Tool Pneumatics CH4 VOC BTEX'!J:J)*Q869</f>
        <v>0</v>
      </c>
      <c r="T869" s="16">
        <f>SUMIF('Tool Pneumatics CH4 VOC BTEX'!B:B,A869,'Tool Pneumatics CH4 VOC BTEX'!L:L)*Q869</f>
        <v>0</v>
      </c>
      <c r="U869" s="16">
        <f>SUMIF('Tool Pneumatics CH4 VOC BTEX'!B:B,A869,'Tool Pneumatics CH4 VOC BTEX'!N:N)*Q869</f>
        <v>0</v>
      </c>
    </row>
    <row r="870" spans="1:21" x14ac:dyDescent="0.25">
      <c r="A870" s="1" t="s">
        <v>3352</v>
      </c>
      <c r="B870" s="1" t="s">
        <v>1499</v>
      </c>
      <c r="C870" s="1" t="s">
        <v>1220</v>
      </c>
      <c r="D870" s="3" t="s">
        <v>3382</v>
      </c>
      <c r="E870" s="3" t="s">
        <v>23961</v>
      </c>
      <c r="F870" s="1" t="s">
        <v>2280</v>
      </c>
      <c r="G870" s="1">
        <v>1</v>
      </c>
      <c r="H870" s="1" t="s">
        <v>27478</v>
      </c>
      <c r="I870" s="1">
        <v>0</v>
      </c>
      <c r="J870" s="1" t="s">
        <v>27474</v>
      </c>
      <c r="K870" s="1">
        <f t="shared" si="52"/>
        <v>1</v>
      </c>
      <c r="L870" s="2">
        <f>SUMIFS('Basin Total Well Counts'!B:B,'Basin Total Well Counts'!A:A,F870)</f>
        <v>246</v>
      </c>
      <c r="M870" s="4">
        <f t="shared" si="53"/>
        <v>4.0650406504065045E-3</v>
      </c>
      <c r="N870" s="2">
        <f>SUMIF('Basin Emissions'!A:A,F870,'Basin Emissions'!B:B)</f>
        <v>1726.0071354000004</v>
      </c>
      <c r="O870" s="8">
        <f t="shared" si="54"/>
        <v>7.0162891682926851</v>
      </c>
      <c r="P870" s="7">
        <f>SUMIF('Tool Pneumatics CH4 VOC BTEX'!B:B,A870,'Tool Pneumatics CH4 VOC BTEX'!F:F)</f>
        <v>3.5899999141693102</v>
      </c>
      <c r="Q870" s="14">
        <f t="shared" si="55"/>
        <v>2.1543330738487247</v>
      </c>
      <c r="R870" s="16">
        <f>SUMIF('Tool Pneumatics CH4 VOC BTEX'!B:B,A870,'Tool Pneumatics CH4 VOC BTEX'!H:H)*Q870</f>
        <v>9.7806723941125714E-3</v>
      </c>
      <c r="S870" s="16">
        <f>SUMIF('Tool Pneumatics CH4 VOC BTEX'!B:B,A870,'Tool Pneumatics CH4 VOC BTEX'!J:J)*Q870</f>
        <v>5.5366361499085113E-4</v>
      </c>
      <c r="T870" s="16">
        <f>SUMIF('Tool Pneumatics CH4 VOC BTEX'!B:B,A870,'Tool Pneumatics CH4 VOC BTEX'!L:L)*Q870</f>
        <v>8.7207404764508816E-3</v>
      </c>
      <c r="U870" s="16">
        <f>SUMIF('Tool Pneumatics CH4 VOC BTEX'!B:B,A870,'Tool Pneumatics CH4 VOC BTEX'!N:N)*Q870</f>
        <v>2.4753287404228252E-3</v>
      </c>
    </row>
    <row r="871" spans="1:21" x14ac:dyDescent="0.25">
      <c r="A871" s="1" t="s">
        <v>3353</v>
      </c>
      <c r="B871" s="1" t="s">
        <v>1499</v>
      </c>
      <c r="C871" s="1" t="s">
        <v>1692</v>
      </c>
      <c r="D871" s="3" t="s">
        <v>3382</v>
      </c>
      <c r="E871" s="3" t="s">
        <v>23961</v>
      </c>
      <c r="F871" s="1" t="s">
        <v>2421</v>
      </c>
      <c r="G871" s="1">
        <v>9</v>
      </c>
      <c r="H871" s="1" t="s">
        <v>27478</v>
      </c>
      <c r="I871" s="1">
        <v>0</v>
      </c>
      <c r="J871" s="1" t="s">
        <v>27474</v>
      </c>
      <c r="K871" s="1">
        <f t="shared" si="52"/>
        <v>9</v>
      </c>
      <c r="L871" s="2">
        <f>SUMIFS('Basin Total Well Counts'!B:B,'Basin Total Well Counts'!A:A,F871)</f>
        <v>1818</v>
      </c>
      <c r="M871" s="4">
        <f t="shared" si="53"/>
        <v>4.9504950495049506E-3</v>
      </c>
      <c r="N871" s="2">
        <f>SUMIF('Basin Emissions'!A:A,F871,'Basin Emissions'!B:B)</f>
        <v>1387.3388780000002</v>
      </c>
      <c r="O871" s="8">
        <f t="shared" si="54"/>
        <v>6.8680142475247541</v>
      </c>
      <c r="P871" s="7">
        <f>SUMIF('Tool Pneumatics CH4 VOC BTEX'!B:B,A871,'Tool Pneumatics CH4 VOC BTEX'!F:F)</f>
        <v>25.404619216918899</v>
      </c>
      <c r="Q871" s="14">
        <f t="shared" si="55"/>
        <v>0.2980014004699067</v>
      </c>
      <c r="R871" s="16">
        <f>SUMIF('Tool Pneumatics CH4 VOC BTEX'!B:B,A871,'Tool Pneumatics CH4 VOC BTEX'!H:H)*Q871</f>
        <v>0</v>
      </c>
      <c r="S871" s="16">
        <f>SUMIF('Tool Pneumatics CH4 VOC BTEX'!B:B,A871,'Tool Pneumatics CH4 VOC BTEX'!J:J)*Q871</f>
        <v>0</v>
      </c>
      <c r="T871" s="16">
        <f>SUMIF('Tool Pneumatics CH4 VOC BTEX'!B:B,A871,'Tool Pneumatics CH4 VOC BTEX'!L:L)*Q871</f>
        <v>0</v>
      </c>
      <c r="U871" s="16">
        <f>SUMIF('Tool Pneumatics CH4 VOC BTEX'!B:B,A871,'Tool Pneumatics CH4 VOC BTEX'!N:N)*Q871</f>
        <v>0</v>
      </c>
    </row>
    <row r="872" spans="1:21" x14ac:dyDescent="0.25">
      <c r="A872" s="1" t="s">
        <v>3354</v>
      </c>
      <c r="B872" s="1" t="s">
        <v>1499</v>
      </c>
      <c r="C872" s="1" t="s">
        <v>3355</v>
      </c>
      <c r="D872" s="3" t="s">
        <v>3382</v>
      </c>
      <c r="E872" s="3" t="s">
        <v>23961</v>
      </c>
      <c r="F872" s="1" t="s">
        <v>3157</v>
      </c>
      <c r="G872" s="1">
        <v>0</v>
      </c>
      <c r="H872" s="1" t="s">
        <v>27474</v>
      </c>
      <c r="I872" s="1">
        <v>0</v>
      </c>
      <c r="J872" s="1" t="s">
        <v>27474</v>
      </c>
      <c r="K872" s="1">
        <f t="shared" si="52"/>
        <v>0</v>
      </c>
      <c r="L872" s="2">
        <f>SUMIFS('Basin Total Well Counts'!B:B,'Basin Total Well Counts'!A:A,F872)</f>
        <v>8078</v>
      </c>
      <c r="M872" s="4">
        <f t="shared" si="53"/>
        <v>0</v>
      </c>
      <c r="N872" s="2">
        <f>SUMIF('Basin Emissions'!A:A,F872,'Basin Emissions'!B:B)</f>
        <v>777.69406750000007</v>
      </c>
      <c r="O872" s="8">
        <f t="shared" si="54"/>
        <v>0</v>
      </c>
      <c r="P872" s="7">
        <f>SUMIF('Tool Pneumatics CH4 VOC BTEX'!B:B,A872,'Tool Pneumatics CH4 VOC BTEX'!F:F)</f>
        <v>3.5899999141693102</v>
      </c>
      <c r="Q872" s="14">
        <f t="shared" si="55"/>
        <v>0</v>
      </c>
      <c r="R872" s="16">
        <f>SUMIF('Tool Pneumatics CH4 VOC BTEX'!B:B,A872,'Tool Pneumatics CH4 VOC BTEX'!H:H)*Q872</f>
        <v>0</v>
      </c>
      <c r="S872" s="16">
        <f>SUMIF('Tool Pneumatics CH4 VOC BTEX'!B:B,A872,'Tool Pneumatics CH4 VOC BTEX'!J:J)*Q872</f>
        <v>0</v>
      </c>
      <c r="T872" s="16">
        <f>SUMIF('Tool Pneumatics CH4 VOC BTEX'!B:B,A872,'Tool Pneumatics CH4 VOC BTEX'!L:L)*Q872</f>
        <v>0</v>
      </c>
      <c r="U872" s="16">
        <f>SUMIF('Tool Pneumatics CH4 VOC BTEX'!B:B,A872,'Tool Pneumatics CH4 VOC BTEX'!N:N)*Q872</f>
        <v>0</v>
      </c>
    </row>
    <row r="873" spans="1:21" x14ac:dyDescent="0.25">
      <c r="A873" s="1" t="s">
        <v>3356</v>
      </c>
      <c r="B873" s="1" t="s">
        <v>1499</v>
      </c>
      <c r="C873" s="1" t="s">
        <v>3357</v>
      </c>
      <c r="D873" s="3" t="s">
        <v>3382</v>
      </c>
      <c r="E873" s="3" t="s">
        <v>23961</v>
      </c>
      <c r="F873" s="1" t="s">
        <v>3157</v>
      </c>
      <c r="G873" s="1">
        <v>2</v>
      </c>
      <c r="H873" s="1" t="s">
        <v>27478</v>
      </c>
      <c r="I873" s="1">
        <v>0</v>
      </c>
      <c r="J873" s="1" t="s">
        <v>27474</v>
      </c>
      <c r="K873" s="1">
        <f t="shared" si="52"/>
        <v>2</v>
      </c>
      <c r="L873" s="2">
        <f>SUMIFS('Basin Total Well Counts'!B:B,'Basin Total Well Counts'!A:A,F873)</f>
        <v>8078</v>
      </c>
      <c r="M873" s="4">
        <f t="shared" si="53"/>
        <v>2.4758603614756129E-4</v>
      </c>
      <c r="N873" s="2">
        <f>SUMIF('Basin Emissions'!A:A,F873,'Basin Emissions'!B:B)</f>
        <v>777.69406750000007</v>
      </c>
      <c r="O873" s="8">
        <f t="shared" si="54"/>
        <v>0.19254619150779897</v>
      </c>
      <c r="P873" s="7">
        <f>SUMIF('Tool Pneumatics CH4 VOC BTEX'!B:B,A873,'Tool Pneumatics CH4 VOC BTEX'!F:F)</f>
        <v>3.5899999141693102</v>
      </c>
      <c r="Q873" s="14">
        <f t="shared" si="55"/>
        <v>5.9120799992597735E-2</v>
      </c>
      <c r="R873" s="16">
        <f>SUMIF('Tool Pneumatics CH4 VOC BTEX'!B:B,A873,'Tool Pneumatics CH4 VOC BTEX'!H:H)*Q873</f>
        <v>2.6840843852079995E-4</v>
      </c>
      <c r="S873" s="16">
        <f>SUMIF('Tool Pneumatics CH4 VOC BTEX'!B:B,A873,'Tool Pneumatics CH4 VOC BTEX'!J:J)*Q873</f>
        <v>1.5194046010060574E-5</v>
      </c>
      <c r="T873" s="16">
        <f>SUMIF('Tool Pneumatics CH4 VOC BTEX'!B:B,A873,'Tool Pneumatics CH4 VOC BTEX'!L:L)*Q873</f>
        <v>2.3932100368051417E-4</v>
      </c>
      <c r="U873" s="16">
        <f>SUMIF('Tool Pneumatics CH4 VOC BTEX'!B:B,A873,'Tool Pneumatics CH4 VOC BTEX'!N:N)*Q873</f>
        <v>6.7929800249978811E-5</v>
      </c>
    </row>
    <row r="874" spans="1:21" x14ac:dyDescent="0.25">
      <c r="A874" s="1" t="s">
        <v>3358</v>
      </c>
      <c r="B874" s="1" t="s">
        <v>1499</v>
      </c>
      <c r="C874" s="1" t="s">
        <v>2149</v>
      </c>
      <c r="D874" s="3" t="s">
        <v>3382</v>
      </c>
      <c r="E874" s="3" t="s">
        <v>23961</v>
      </c>
      <c r="F874" s="1" t="s">
        <v>2421</v>
      </c>
      <c r="G874" s="1">
        <v>39</v>
      </c>
      <c r="H874" s="1" t="s">
        <v>27478</v>
      </c>
      <c r="I874" s="1">
        <v>117</v>
      </c>
      <c r="J874" s="1" t="s">
        <v>27478</v>
      </c>
      <c r="K874" s="1">
        <f t="shared" si="52"/>
        <v>156</v>
      </c>
      <c r="L874" s="2">
        <f>SUMIFS('Basin Total Well Counts'!B:B,'Basin Total Well Counts'!A:A,F874)</f>
        <v>1818</v>
      </c>
      <c r="M874" s="4">
        <f t="shared" si="53"/>
        <v>8.5808580858085806E-2</v>
      </c>
      <c r="N874" s="2">
        <f>SUMIF('Basin Emissions'!A:A,F874,'Basin Emissions'!B:B)</f>
        <v>1387.3388780000002</v>
      </c>
      <c r="O874" s="8">
        <f t="shared" si="54"/>
        <v>119.04558029042906</v>
      </c>
      <c r="P874" s="7">
        <f>SUMIF('Tool Pneumatics CH4 VOC BTEX'!B:B,A874,'Tool Pneumatics CH4 VOC BTEX'!F:F)</f>
        <v>25.404619216918899</v>
      </c>
      <c r="Q874" s="14">
        <f t="shared" si="55"/>
        <v>5.1653576081450492</v>
      </c>
      <c r="R874" s="16">
        <f>SUMIF('Tool Pneumatics CH4 VOC BTEX'!B:B,A874,'Tool Pneumatics CH4 VOC BTEX'!H:H)*Q874</f>
        <v>0</v>
      </c>
      <c r="S874" s="16">
        <f>SUMIF('Tool Pneumatics CH4 VOC BTEX'!B:B,A874,'Tool Pneumatics CH4 VOC BTEX'!J:J)*Q874</f>
        <v>0</v>
      </c>
      <c r="T874" s="16">
        <f>SUMIF('Tool Pneumatics CH4 VOC BTEX'!B:B,A874,'Tool Pneumatics CH4 VOC BTEX'!L:L)*Q874</f>
        <v>0</v>
      </c>
      <c r="U874" s="16">
        <f>SUMIF('Tool Pneumatics CH4 VOC BTEX'!B:B,A874,'Tool Pneumatics CH4 VOC BTEX'!N:N)*Q874</f>
        <v>0</v>
      </c>
    </row>
    <row r="875" spans="1:21" x14ac:dyDescent="0.25">
      <c r="A875" s="1" t="s">
        <v>3359</v>
      </c>
      <c r="B875" s="1" t="s">
        <v>1499</v>
      </c>
      <c r="C875" s="1" t="s">
        <v>3360</v>
      </c>
      <c r="D875" s="3" t="s">
        <v>3382</v>
      </c>
      <c r="E875" s="3" t="s">
        <v>23961</v>
      </c>
      <c r="F875" s="1" t="s">
        <v>2280</v>
      </c>
      <c r="G875" s="1">
        <v>0</v>
      </c>
      <c r="H875" s="1" t="s">
        <v>27474</v>
      </c>
      <c r="I875" s="1">
        <v>0</v>
      </c>
      <c r="J875" s="1" t="s">
        <v>27474</v>
      </c>
      <c r="K875" s="1">
        <f t="shared" si="52"/>
        <v>0</v>
      </c>
      <c r="L875" s="2">
        <f>SUMIFS('Basin Total Well Counts'!B:B,'Basin Total Well Counts'!A:A,F875)</f>
        <v>246</v>
      </c>
      <c r="M875" s="4">
        <f t="shared" si="53"/>
        <v>0</v>
      </c>
      <c r="N875" s="2">
        <f>SUMIF('Basin Emissions'!A:A,F875,'Basin Emissions'!B:B)</f>
        <v>1726.0071354000004</v>
      </c>
      <c r="O875" s="8">
        <f t="shared" si="54"/>
        <v>0</v>
      </c>
      <c r="P875" s="7">
        <f>SUMIF('Tool Pneumatics CH4 VOC BTEX'!B:B,A875,'Tool Pneumatics CH4 VOC BTEX'!F:F)</f>
        <v>3.5899999141693102</v>
      </c>
      <c r="Q875" s="14">
        <f t="shared" si="55"/>
        <v>0</v>
      </c>
      <c r="R875" s="16">
        <f>SUMIF('Tool Pneumatics CH4 VOC BTEX'!B:B,A875,'Tool Pneumatics CH4 VOC BTEX'!H:H)*Q875</f>
        <v>0</v>
      </c>
      <c r="S875" s="16">
        <f>SUMIF('Tool Pneumatics CH4 VOC BTEX'!B:B,A875,'Tool Pneumatics CH4 VOC BTEX'!J:J)*Q875</f>
        <v>0</v>
      </c>
      <c r="T875" s="16">
        <f>SUMIF('Tool Pneumatics CH4 VOC BTEX'!B:B,A875,'Tool Pneumatics CH4 VOC BTEX'!L:L)*Q875</f>
        <v>0</v>
      </c>
      <c r="U875" s="16">
        <f>SUMIF('Tool Pneumatics CH4 VOC BTEX'!B:B,A875,'Tool Pneumatics CH4 VOC BTEX'!N:N)*Q875</f>
        <v>0</v>
      </c>
    </row>
    <row r="876" spans="1:21" x14ac:dyDescent="0.25">
      <c r="A876" s="1" t="s">
        <v>3361</v>
      </c>
      <c r="B876" s="1" t="s">
        <v>1499</v>
      </c>
      <c r="C876" s="1" t="s">
        <v>2079</v>
      </c>
      <c r="D876" s="3" t="s">
        <v>3382</v>
      </c>
      <c r="E876" s="3" t="s">
        <v>23961</v>
      </c>
      <c r="F876" s="1" t="s">
        <v>2421</v>
      </c>
      <c r="G876" s="1">
        <v>0</v>
      </c>
      <c r="H876" s="1" t="s">
        <v>27474</v>
      </c>
      <c r="I876" s="1">
        <v>0</v>
      </c>
      <c r="J876" s="1" t="s">
        <v>27474</v>
      </c>
      <c r="K876" s="1">
        <f t="shared" si="52"/>
        <v>0</v>
      </c>
      <c r="L876" s="2">
        <f>SUMIFS('Basin Total Well Counts'!B:B,'Basin Total Well Counts'!A:A,F876)</f>
        <v>1818</v>
      </c>
      <c r="M876" s="4">
        <f t="shared" si="53"/>
        <v>0</v>
      </c>
      <c r="N876" s="2">
        <f>SUMIF('Basin Emissions'!A:A,F876,'Basin Emissions'!B:B)</f>
        <v>1387.3388780000002</v>
      </c>
      <c r="O876" s="8">
        <f t="shared" si="54"/>
        <v>0</v>
      </c>
      <c r="P876" s="7">
        <f>SUMIF('Tool Pneumatics CH4 VOC BTEX'!B:B,A876,'Tool Pneumatics CH4 VOC BTEX'!F:F)</f>
        <v>25.404619216918899</v>
      </c>
      <c r="Q876" s="14">
        <f t="shared" si="55"/>
        <v>0</v>
      </c>
      <c r="R876" s="16">
        <f>SUMIF('Tool Pneumatics CH4 VOC BTEX'!B:B,A876,'Tool Pneumatics CH4 VOC BTEX'!H:H)*Q876</f>
        <v>0</v>
      </c>
      <c r="S876" s="16">
        <f>SUMIF('Tool Pneumatics CH4 VOC BTEX'!B:B,A876,'Tool Pneumatics CH4 VOC BTEX'!J:J)*Q876</f>
        <v>0</v>
      </c>
      <c r="T876" s="16">
        <f>SUMIF('Tool Pneumatics CH4 VOC BTEX'!B:B,A876,'Tool Pneumatics CH4 VOC BTEX'!L:L)*Q876</f>
        <v>0</v>
      </c>
      <c r="U876" s="16">
        <f>SUMIF('Tool Pneumatics CH4 VOC BTEX'!B:B,A876,'Tool Pneumatics CH4 VOC BTEX'!N:N)*Q876</f>
        <v>0</v>
      </c>
    </row>
    <row r="877" spans="1:21" x14ac:dyDescent="0.25">
      <c r="A877" s="1" t="s">
        <v>3362</v>
      </c>
      <c r="B877" s="1" t="s">
        <v>1499</v>
      </c>
      <c r="C877" s="1" t="s">
        <v>3363</v>
      </c>
      <c r="D877" s="3" t="s">
        <v>3382</v>
      </c>
      <c r="E877" s="3" t="s">
        <v>23961</v>
      </c>
      <c r="F877" s="1" t="s">
        <v>2280</v>
      </c>
      <c r="G877" s="1">
        <v>0</v>
      </c>
      <c r="H877" s="1" t="s">
        <v>27474</v>
      </c>
      <c r="I877" s="1">
        <v>0</v>
      </c>
      <c r="J877" s="1" t="s">
        <v>27474</v>
      </c>
      <c r="K877" s="1">
        <f t="shared" si="52"/>
        <v>0</v>
      </c>
      <c r="L877" s="2">
        <f>SUMIFS('Basin Total Well Counts'!B:B,'Basin Total Well Counts'!A:A,F877)</f>
        <v>246</v>
      </c>
      <c r="M877" s="4">
        <f t="shared" si="53"/>
        <v>0</v>
      </c>
      <c r="N877" s="2">
        <f>SUMIF('Basin Emissions'!A:A,F877,'Basin Emissions'!B:B)</f>
        <v>1726.0071354000004</v>
      </c>
      <c r="O877" s="8">
        <f t="shared" si="54"/>
        <v>0</v>
      </c>
      <c r="P877" s="7">
        <f>SUMIF('Tool Pneumatics CH4 VOC BTEX'!B:B,A877,'Tool Pneumatics CH4 VOC BTEX'!F:F)</f>
        <v>3.5899999141693102</v>
      </c>
      <c r="Q877" s="14">
        <f t="shared" si="55"/>
        <v>0</v>
      </c>
      <c r="R877" s="16">
        <f>SUMIF('Tool Pneumatics CH4 VOC BTEX'!B:B,A877,'Tool Pneumatics CH4 VOC BTEX'!H:H)*Q877</f>
        <v>0</v>
      </c>
      <c r="S877" s="16">
        <f>SUMIF('Tool Pneumatics CH4 VOC BTEX'!B:B,A877,'Tool Pneumatics CH4 VOC BTEX'!J:J)*Q877</f>
        <v>0</v>
      </c>
      <c r="T877" s="16">
        <f>SUMIF('Tool Pneumatics CH4 VOC BTEX'!B:B,A877,'Tool Pneumatics CH4 VOC BTEX'!L:L)*Q877</f>
        <v>0</v>
      </c>
      <c r="U877" s="16">
        <f>SUMIF('Tool Pneumatics CH4 VOC BTEX'!B:B,A877,'Tool Pneumatics CH4 VOC BTEX'!N:N)*Q877</f>
        <v>0</v>
      </c>
    </row>
    <row r="878" spans="1:21" x14ac:dyDescent="0.25">
      <c r="A878" s="1" t="s">
        <v>3364</v>
      </c>
      <c r="B878" s="1" t="s">
        <v>1499</v>
      </c>
      <c r="C878" s="1" t="s">
        <v>1717</v>
      </c>
      <c r="D878" s="3" t="s">
        <v>3382</v>
      </c>
      <c r="E878" s="3" t="s">
        <v>23961</v>
      </c>
      <c r="F878" s="1" t="s">
        <v>2280</v>
      </c>
      <c r="G878" s="1">
        <v>0</v>
      </c>
      <c r="H878" s="1" t="s">
        <v>27474</v>
      </c>
      <c r="I878" s="1">
        <v>0</v>
      </c>
      <c r="J878" s="1" t="s">
        <v>27474</v>
      </c>
      <c r="K878" s="1">
        <f t="shared" si="52"/>
        <v>0</v>
      </c>
      <c r="L878" s="2">
        <f>SUMIFS('Basin Total Well Counts'!B:B,'Basin Total Well Counts'!A:A,F878)</f>
        <v>246</v>
      </c>
      <c r="M878" s="4">
        <f t="shared" si="53"/>
        <v>0</v>
      </c>
      <c r="N878" s="2">
        <f>SUMIF('Basin Emissions'!A:A,F878,'Basin Emissions'!B:B)</f>
        <v>1726.0071354000004</v>
      </c>
      <c r="O878" s="8">
        <f t="shared" si="54"/>
        <v>0</v>
      </c>
      <c r="P878" s="7">
        <f>SUMIF('Tool Pneumatics CH4 VOC BTEX'!B:B,A878,'Tool Pneumatics CH4 VOC BTEX'!F:F)</f>
        <v>3.5899999141693102</v>
      </c>
      <c r="Q878" s="14">
        <f t="shared" si="55"/>
        <v>0</v>
      </c>
      <c r="R878" s="16">
        <f>SUMIF('Tool Pneumatics CH4 VOC BTEX'!B:B,A878,'Tool Pneumatics CH4 VOC BTEX'!H:H)*Q878</f>
        <v>0</v>
      </c>
      <c r="S878" s="16">
        <f>SUMIF('Tool Pneumatics CH4 VOC BTEX'!B:B,A878,'Tool Pneumatics CH4 VOC BTEX'!J:J)*Q878</f>
        <v>0</v>
      </c>
      <c r="T878" s="16">
        <f>SUMIF('Tool Pneumatics CH4 VOC BTEX'!B:B,A878,'Tool Pneumatics CH4 VOC BTEX'!L:L)*Q878</f>
        <v>0</v>
      </c>
      <c r="U878" s="16">
        <f>SUMIF('Tool Pneumatics CH4 VOC BTEX'!B:B,A878,'Tool Pneumatics CH4 VOC BTEX'!N:N)*Q878</f>
        <v>0</v>
      </c>
    </row>
    <row r="879" spans="1:21" x14ac:dyDescent="0.25">
      <c r="A879" s="1" t="s">
        <v>3365</v>
      </c>
      <c r="B879" s="1" t="s">
        <v>1499</v>
      </c>
      <c r="C879" s="1" t="s">
        <v>3366</v>
      </c>
      <c r="D879" s="3" t="s">
        <v>3382</v>
      </c>
      <c r="E879" s="3" t="s">
        <v>23961</v>
      </c>
      <c r="F879" s="1" t="s">
        <v>2421</v>
      </c>
      <c r="G879" s="1">
        <v>0</v>
      </c>
      <c r="H879" s="1" t="s">
        <v>27474</v>
      </c>
      <c r="I879" s="1">
        <v>0</v>
      </c>
      <c r="J879" s="1" t="s">
        <v>27474</v>
      </c>
      <c r="K879" s="1">
        <f t="shared" si="52"/>
        <v>0</v>
      </c>
      <c r="L879" s="2">
        <f>SUMIFS('Basin Total Well Counts'!B:B,'Basin Total Well Counts'!A:A,F879)</f>
        <v>1818</v>
      </c>
      <c r="M879" s="4">
        <f t="shared" si="53"/>
        <v>0</v>
      </c>
      <c r="N879" s="2">
        <f>SUMIF('Basin Emissions'!A:A,F879,'Basin Emissions'!B:B)</f>
        <v>1387.3388780000002</v>
      </c>
      <c r="O879" s="8">
        <f t="shared" si="54"/>
        <v>0</v>
      </c>
      <c r="P879" s="7">
        <f>SUMIF('Tool Pneumatics CH4 VOC BTEX'!B:B,A879,'Tool Pneumatics CH4 VOC BTEX'!F:F)</f>
        <v>25.404619216918899</v>
      </c>
      <c r="Q879" s="14">
        <f t="shared" si="55"/>
        <v>0</v>
      </c>
      <c r="R879" s="16">
        <f>SUMIF('Tool Pneumatics CH4 VOC BTEX'!B:B,A879,'Tool Pneumatics CH4 VOC BTEX'!H:H)*Q879</f>
        <v>0</v>
      </c>
      <c r="S879" s="16">
        <f>SUMIF('Tool Pneumatics CH4 VOC BTEX'!B:B,A879,'Tool Pneumatics CH4 VOC BTEX'!J:J)*Q879</f>
        <v>0</v>
      </c>
      <c r="T879" s="16">
        <f>SUMIF('Tool Pneumatics CH4 VOC BTEX'!B:B,A879,'Tool Pneumatics CH4 VOC BTEX'!L:L)*Q879</f>
        <v>0</v>
      </c>
      <c r="U879" s="16">
        <f>SUMIF('Tool Pneumatics CH4 VOC BTEX'!B:B,A879,'Tool Pneumatics CH4 VOC BTEX'!N:N)*Q879</f>
        <v>0</v>
      </c>
    </row>
    <row r="880" spans="1:21" x14ac:dyDescent="0.25">
      <c r="A880" s="1" t="s">
        <v>3367</v>
      </c>
      <c r="B880" s="1" t="s">
        <v>1499</v>
      </c>
      <c r="C880" s="1" t="s">
        <v>1831</v>
      </c>
      <c r="D880" s="3" t="s">
        <v>3496</v>
      </c>
      <c r="E880" s="3" t="s">
        <v>3496</v>
      </c>
      <c r="F880" s="1" t="s">
        <v>2421</v>
      </c>
      <c r="G880" s="1">
        <v>0</v>
      </c>
      <c r="H880" s="1" t="s">
        <v>27474</v>
      </c>
      <c r="I880" s="1">
        <v>0</v>
      </c>
      <c r="J880" s="1" t="s">
        <v>27474</v>
      </c>
      <c r="K880" s="1">
        <f t="shared" si="52"/>
        <v>0</v>
      </c>
      <c r="L880" s="2">
        <f>SUMIFS('Basin Total Well Counts'!B:B,'Basin Total Well Counts'!A:A,F880)</f>
        <v>1818</v>
      </c>
      <c r="M880" s="4">
        <f t="shared" si="53"/>
        <v>0</v>
      </c>
      <c r="N880" s="2">
        <f>SUMIF('Basin Emissions'!A:A,F880,'Basin Emissions'!B:B)</f>
        <v>1387.3388780000002</v>
      </c>
      <c r="O880" s="8">
        <f t="shared" si="54"/>
        <v>0</v>
      </c>
      <c r="P880" s="7">
        <f>SUMIF('Tool Pneumatics CH4 VOC BTEX'!B:B,A880,'Tool Pneumatics CH4 VOC BTEX'!F:F)</f>
        <v>25.404619216918899</v>
      </c>
      <c r="Q880" s="14">
        <f t="shared" si="55"/>
        <v>0</v>
      </c>
      <c r="R880" s="16">
        <f>SUMIF('Tool Pneumatics CH4 VOC BTEX'!B:B,A880,'Tool Pneumatics CH4 VOC BTEX'!H:H)*Q880</f>
        <v>0</v>
      </c>
      <c r="S880" s="16">
        <f>SUMIF('Tool Pneumatics CH4 VOC BTEX'!B:B,A880,'Tool Pneumatics CH4 VOC BTEX'!J:J)*Q880</f>
        <v>0</v>
      </c>
      <c r="T880" s="16">
        <f>SUMIF('Tool Pneumatics CH4 VOC BTEX'!B:B,A880,'Tool Pneumatics CH4 VOC BTEX'!L:L)*Q880</f>
        <v>0</v>
      </c>
      <c r="U880" s="16">
        <f>SUMIF('Tool Pneumatics CH4 VOC BTEX'!B:B,A880,'Tool Pneumatics CH4 VOC BTEX'!N:N)*Q880</f>
        <v>0</v>
      </c>
    </row>
    <row r="881" spans="1:21" x14ac:dyDescent="0.25">
      <c r="A881" s="1" t="s">
        <v>3368</v>
      </c>
      <c r="B881" s="1" t="s">
        <v>1499</v>
      </c>
      <c r="C881" s="1" t="s">
        <v>2053</v>
      </c>
      <c r="D881" s="3" t="s">
        <v>3378</v>
      </c>
      <c r="E881" s="3" t="s">
        <v>3378</v>
      </c>
      <c r="F881" s="1" t="s">
        <v>2421</v>
      </c>
      <c r="G881" s="1">
        <v>0</v>
      </c>
      <c r="H881" s="1" t="s">
        <v>27474</v>
      </c>
      <c r="I881" s="1">
        <v>2</v>
      </c>
      <c r="J881" s="1" t="s">
        <v>27478</v>
      </c>
      <c r="K881" s="1">
        <f t="shared" si="52"/>
        <v>2</v>
      </c>
      <c r="L881" s="2">
        <f>SUMIFS('Basin Total Well Counts'!B:B,'Basin Total Well Counts'!A:A,F881)</f>
        <v>1818</v>
      </c>
      <c r="M881" s="4">
        <f t="shared" si="53"/>
        <v>1.1001100110011001E-3</v>
      </c>
      <c r="N881" s="2">
        <f>SUMIF('Basin Emissions'!A:A,F881,'Basin Emissions'!B:B)</f>
        <v>1387.3388780000002</v>
      </c>
      <c r="O881" s="8">
        <f t="shared" si="54"/>
        <v>1.5262253883388341</v>
      </c>
      <c r="P881" s="7">
        <f>SUMIF('Tool Pneumatics CH4 VOC BTEX'!B:B,A881,'Tool Pneumatics CH4 VOC BTEX'!F:F)</f>
        <v>25.404619216918899</v>
      </c>
      <c r="Q881" s="14">
        <f t="shared" si="55"/>
        <v>6.6222533437757053E-2</v>
      </c>
      <c r="R881" s="16">
        <f>SUMIF('Tool Pneumatics CH4 VOC BTEX'!B:B,A881,'Tool Pneumatics CH4 VOC BTEX'!H:H)*Q881</f>
        <v>0</v>
      </c>
      <c r="S881" s="16">
        <f>SUMIF('Tool Pneumatics CH4 VOC BTEX'!B:B,A881,'Tool Pneumatics CH4 VOC BTEX'!J:J)*Q881</f>
        <v>0</v>
      </c>
      <c r="T881" s="16">
        <f>SUMIF('Tool Pneumatics CH4 VOC BTEX'!B:B,A881,'Tool Pneumatics CH4 VOC BTEX'!L:L)*Q881</f>
        <v>0</v>
      </c>
      <c r="U881" s="16">
        <f>SUMIF('Tool Pneumatics CH4 VOC BTEX'!B:B,A881,'Tool Pneumatics CH4 VOC BTEX'!N:N)*Q881</f>
        <v>0</v>
      </c>
    </row>
    <row r="882" spans="1:21" x14ac:dyDescent="0.25">
      <c r="A882" s="1" t="s">
        <v>3369</v>
      </c>
      <c r="B882" s="1" t="s">
        <v>1499</v>
      </c>
      <c r="C882" s="1" t="s">
        <v>3255</v>
      </c>
      <c r="D882" s="3" t="s">
        <v>3378</v>
      </c>
      <c r="E882" s="3" t="s">
        <v>3378</v>
      </c>
      <c r="F882" s="1" t="s">
        <v>2280</v>
      </c>
      <c r="G882" s="1">
        <v>0</v>
      </c>
      <c r="H882" s="1" t="s">
        <v>27474</v>
      </c>
      <c r="I882" s="1">
        <v>0</v>
      </c>
      <c r="J882" s="1" t="s">
        <v>27474</v>
      </c>
      <c r="K882" s="1">
        <f t="shared" si="52"/>
        <v>0</v>
      </c>
      <c r="L882" s="2">
        <f>SUMIFS('Basin Total Well Counts'!B:B,'Basin Total Well Counts'!A:A,F882)</f>
        <v>246</v>
      </c>
      <c r="M882" s="4">
        <f t="shared" si="53"/>
        <v>0</v>
      </c>
      <c r="N882" s="2">
        <f>SUMIF('Basin Emissions'!A:A,F882,'Basin Emissions'!B:B)</f>
        <v>1726.0071354000004</v>
      </c>
      <c r="O882" s="8">
        <f t="shared" si="54"/>
        <v>0</v>
      </c>
      <c r="P882" s="7">
        <f>SUMIF('Tool Pneumatics CH4 VOC BTEX'!B:B,A882,'Tool Pneumatics CH4 VOC BTEX'!F:F)</f>
        <v>3.5899999141693102</v>
      </c>
      <c r="Q882" s="14">
        <f t="shared" si="55"/>
        <v>0</v>
      </c>
      <c r="R882" s="16">
        <f>SUMIF('Tool Pneumatics CH4 VOC BTEX'!B:B,A882,'Tool Pneumatics CH4 VOC BTEX'!H:H)*Q882</f>
        <v>0</v>
      </c>
      <c r="S882" s="16">
        <f>SUMIF('Tool Pneumatics CH4 VOC BTEX'!B:B,A882,'Tool Pneumatics CH4 VOC BTEX'!J:J)*Q882</f>
        <v>0</v>
      </c>
      <c r="T882" s="16">
        <f>SUMIF('Tool Pneumatics CH4 VOC BTEX'!B:B,A882,'Tool Pneumatics CH4 VOC BTEX'!L:L)*Q882</f>
        <v>0</v>
      </c>
      <c r="U882" s="16">
        <f>SUMIF('Tool Pneumatics CH4 VOC BTEX'!B:B,A882,'Tool Pneumatics CH4 VOC BTEX'!N:N)*Q882</f>
        <v>0</v>
      </c>
    </row>
    <row r="883" spans="1:21" x14ac:dyDescent="0.25">
      <c r="A883" s="1" t="s">
        <v>3370</v>
      </c>
      <c r="B883" s="1" t="s">
        <v>1499</v>
      </c>
      <c r="C883" s="1" t="s">
        <v>1588</v>
      </c>
      <c r="D883" s="3" t="s">
        <v>3501</v>
      </c>
      <c r="E883" s="3" t="s">
        <v>3501</v>
      </c>
      <c r="F883" s="1" t="s">
        <v>2421</v>
      </c>
      <c r="G883" s="1">
        <v>0</v>
      </c>
      <c r="H883" s="1" t="s">
        <v>27474</v>
      </c>
      <c r="I883" s="1">
        <v>0</v>
      </c>
      <c r="J883" s="1" t="s">
        <v>27474</v>
      </c>
      <c r="K883" s="1">
        <f t="shared" si="52"/>
        <v>0</v>
      </c>
      <c r="L883" s="2">
        <f>SUMIFS('Basin Total Well Counts'!B:B,'Basin Total Well Counts'!A:A,F883)</f>
        <v>1818</v>
      </c>
      <c r="M883" s="4">
        <f t="shared" si="53"/>
        <v>0</v>
      </c>
      <c r="N883" s="2">
        <f>SUMIF('Basin Emissions'!A:A,F883,'Basin Emissions'!B:B)</f>
        <v>1387.3388780000002</v>
      </c>
      <c r="O883" s="8">
        <f t="shared" si="54"/>
        <v>0</v>
      </c>
      <c r="P883" s="7">
        <f>SUMIF('Tool Pneumatics CH4 VOC BTEX'!B:B,A883,'Tool Pneumatics CH4 VOC BTEX'!F:F)</f>
        <v>25.404619216918899</v>
      </c>
      <c r="Q883" s="14">
        <f t="shared" si="55"/>
        <v>0</v>
      </c>
      <c r="R883" s="16">
        <f>SUMIF('Tool Pneumatics CH4 VOC BTEX'!B:B,A883,'Tool Pneumatics CH4 VOC BTEX'!H:H)*Q883</f>
        <v>0</v>
      </c>
      <c r="S883" s="16">
        <f>SUMIF('Tool Pneumatics CH4 VOC BTEX'!B:B,A883,'Tool Pneumatics CH4 VOC BTEX'!J:J)*Q883</f>
        <v>0</v>
      </c>
      <c r="T883" s="16">
        <f>SUMIF('Tool Pneumatics CH4 VOC BTEX'!B:B,A883,'Tool Pneumatics CH4 VOC BTEX'!L:L)*Q883</f>
        <v>0</v>
      </c>
      <c r="U883" s="16">
        <f>SUMIF('Tool Pneumatics CH4 VOC BTEX'!B:B,A883,'Tool Pneumatics CH4 VOC BTEX'!N:N)*Q883</f>
        <v>0</v>
      </c>
    </row>
    <row r="884" spans="1:21" x14ac:dyDescent="0.25">
      <c r="A884" s="1" t="s">
        <v>3371</v>
      </c>
      <c r="B884" s="1" t="s">
        <v>1499</v>
      </c>
      <c r="C884" s="1" t="s">
        <v>2141</v>
      </c>
      <c r="D884" s="3" t="s">
        <v>3504</v>
      </c>
      <c r="E884" s="3" t="s">
        <v>3504</v>
      </c>
      <c r="F884" s="1" t="s">
        <v>2421</v>
      </c>
      <c r="G884" s="1">
        <v>1</v>
      </c>
      <c r="H884" s="1" t="s">
        <v>27478</v>
      </c>
      <c r="I884" s="1">
        <v>0</v>
      </c>
      <c r="J884" s="1" t="s">
        <v>27474</v>
      </c>
      <c r="K884" s="1">
        <f t="shared" si="52"/>
        <v>1</v>
      </c>
      <c r="L884" s="2">
        <f>SUMIFS('Basin Total Well Counts'!B:B,'Basin Total Well Counts'!A:A,F884)</f>
        <v>1818</v>
      </c>
      <c r="M884" s="4">
        <f t="shared" si="53"/>
        <v>5.5005500550055003E-4</v>
      </c>
      <c r="N884" s="2">
        <f>SUMIF('Basin Emissions'!A:A,F884,'Basin Emissions'!B:B)</f>
        <v>1387.3388780000002</v>
      </c>
      <c r="O884" s="8">
        <f t="shared" si="54"/>
        <v>0.76311269416941707</v>
      </c>
      <c r="P884" s="7">
        <f>SUMIF('Tool Pneumatics CH4 VOC BTEX'!B:B,A884,'Tool Pneumatics CH4 VOC BTEX'!F:F)</f>
        <v>25.404619216918899</v>
      </c>
      <c r="Q884" s="14">
        <f t="shared" si="55"/>
        <v>3.3111266718878526E-2</v>
      </c>
      <c r="R884" s="16">
        <f>SUMIF('Tool Pneumatics CH4 VOC BTEX'!B:B,A884,'Tool Pneumatics CH4 VOC BTEX'!H:H)*Q884</f>
        <v>0</v>
      </c>
      <c r="S884" s="16">
        <f>SUMIF('Tool Pneumatics CH4 VOC BTEX'!B:B,A884,'Tool Pneumatics CH4 VOC BTEX'!J:J)*Q884</f>
        <v>0</v>
      </c>
      <c r="T884" s="16">
        <f>SUMIF('Tool Pneumatics CH4 VOC BTEX'!B:B,A884,'Tool Pneumatics CH4 VOC BTEX'!L:L)*Q884</f>
        <v>0</v>
      </c>
      <c r="U884" s="16">
        <f>SUMIF('Tool Pneumatics CH4 VOC BTEX'!B:B,A884,'Tool Pneumatics CH4 VOC BTEX'!N:N)*Q884</f>
        <v>0</v>
      </c>
    </row>
    <row r="885" spans="1:21" x14ac:dyDescent="0.25">
      <c r="A885" s="1" t="s">
        <v>3372</v>
      </c>
      <c r="B885" s="1" t="s">
        <v>1499</v>
      </c>
      <c r="C885" s="1" t="s">
        <v>1127</v>
      </c>
      <c r="D885" s="3" t="s">
        <v>3496</v>
      </c>
      <c r="E885" s="3" t="s">
        <v>3496</v>
      </c>
      <c r="F885" s="1" t="s">
        <v>2421</v>
      </c>
      <c r="G885" s="1">
        <v>0</v>
      </c>
      <c r="H885" s="1" t="s">
        <v>27474</v>
      </c>
      <c r="I885" s="1">
        <v>0</v>
      </c>
      <c r="J885" s="1" t="s">
        <v>27474</v>
      </c>
      <c r="K885" s="1">
        <f t="shared" si="52"/>
        <v>0</v>
      </c>
      <c r="L885" s="2">
        <f>SUMIFS('Basin Total Well Counts'!B:B,'Basin Total Well Counts'!A:A,F885)</f>
        <v>1818</v>
      </c>
      <c r="M885" s="4">
        <f t="shared" si="53"/>
        <v>0</v>
      </c>
      <c r="N885" s="2">
        <f>SUMIF('Basin Emissions'!A:A,F885,'Basin Emissions'!B:B)</f>
        <v>1387.3388780000002</v>
      </c>
      <c r="O885" s="8">
        <f t="shared" si="54"/>
        <v>0</v>
      </c>
      <c r="P885" s="7">
        <f>SUMIF('Tool Pneumatics CH4 VOC BTEX'!B:B,A885,'Tool Pneumatics CH4 VOC BTEX'!F:F)</f>
        <v>25.404619216918899</v>
      </c>
      <c r="Q885" s="14">
        <f t="shared" si="55"/>
        <v>0</v>
      </c>
      <c r="R885" s="16">
        <f>SUMIF('Tool Pneumatics CH4 VOC BTEX'!B:B,A885,'Tool Pneumatics CH4 VOC BTEX'!H:H)*Q885</f>
        <v>0</v>
      </c>
      <c r="S885" s="16">
        <f>SUMIF('Tool Pneumatics CH4 VOC BTEX'!B:B,A885,'Tool Pneumatics CH4 VOC BTEX'!J:J)*Q885</f>
        <v>0</v>
      </c>
      <c r="T885" s="16">
        <f>SUMIF('Tool Pneumatics CH4 VOC BTEX'!B:B,A885,'Tool Pneumatics CH4 VOC BTEX'!L:L)*Q885</f>
        <v>0</v>
      </c>
      <c r="U885" s="16">
        <f>SUMIF('Tool Pneumatics CH4 VOC BTEX'!B:B,A885,'Tool Pneumatics CH4 VOC BTEX'!N:N)*Q885</f>
        <v>0</v>
      </c>
    </row>
    <row r="886" spans="1:21" x14ac:dyDescent="0.25">
      <c r="A886" s="1" t="s">
        <v>3373</v>
      </c>
      <c r="B886" s="1" t="s">
        <v>1499</v>
      </c>
      <c r="C886" s="1" t="s">
        <v>1555</v>
      </c>
      <c r="D886" s="3" t="s">
        <v>3378</v>
      </c>
      <c r="E886" s="3" t="s">
        <v>3378</v>
      </c>
      <c r="F886" s="1" t="s">
        <v>2280</v>
      </c>
      <c r="G886" s="1">
        <v>0</v>
      </c>
      <c r="H886" s="1" t="s">
        <v>27474</v>
      </c>
      <c r="I886" s="1">
        <v>0</v>
      </c>
      <c r="J886" s="1" t="s">
        <v>27474</v>
      </c>
      <c r="K886" s="1">
        <f t="shared" si="52"/>
        <v>0</v>
      </c>
      <c r="L886" s="2">
        <f>SUMIFS('Basin Total Well Counts'!B:B,'Basin Total Well Counts'!A:A,F886)</f>
        <v>246</v>
      </c>
      <c r="M886" s="4">
        <f t="shared" si="53"/>
        <v>0</v>
      </c>
      <c r="N886" s="2">
        <f>SUMIF('Basin Emissions'!A:A,F886,'Basin Emissions'!B:B)</f>
        <v>1726.0071354000004</v>
      </c>
      <c r="O886" s="8">
        <f t="shared" si="54"/>
        <v>0</v>
      </c>
      <c r="P886" s="7">
        <f>SUMIF('Tool Pneumatics CH4 VOC BTEX'!B:B,A886,'Tool Pneumatics CH4 VOC BTEX'!F:F)</f>
        <v>3.5899999141693102</v>
      </c>
      <c r="Q886" s="14">
        <f t="shared" si="55"/>
        <v>0</v>
      </c>
      <c r="R886" s="16">
        <f>SUMIF('Tool Pneumatics CH4 VOC BTEX'!B:B,A886,'Tool Pneumatics CH4 VOC BTEX'!H:H)*Q886</f>
        <v>0</v>
      </c>
      <c r="S886" s="16">
        <f>SUMIF('Tool Pneumatics CH4 VOC BTEX'!B:B,A886,'Tool Pneumatics CH4 VOC BTEX'!J:J)*Q886</f>
        <v>0</v>
      </c>
      <c r="T886" s="16">
        <f>SUMIF('Tool Pneumatics CH4 VOC BTEX'!B:B,A886,'Tool Pneumatics CH4 VOC BTEX'!L:L)*Q886</f>
        <v>0</v>
      </c>
      <c r="U886" s="16">
        <f>SUMIF('Tool Pneumatics CH4 VOC BTEX'!B:B,A886,'Tool Pneumatics CH4 VOC BTEX'!N:N)*Q886</f>
        <v>0</v>
      </c>
    </row>
    <row r="887" spans="1:21" x14ac:dyDescent="0.25">
      <c r="A887" s="1" t="s">
        <v>3374</v>
      </c>
      <c r="B887" s="1" t="s">
        <v>1499</v>
      </c>
      <c r="C887" s="1" t="s">
        <v>1761</v>
      </c>
      <c r="D887" s="3" t="s">
        <v>3510</v>
      </c>
      <c r="E887" s="3" t="s">
        <v>3510</v>
      </c>
      <c r="F887" s="1" t="s">
        <v>2280</v>
      </c>
      <c r="G887" s="1">
        <v>0</v>
      </c>
      <c r="H887" s="1" t="s">
        <v>27474</v>
      </c>
      <c r="I887" s="1">
        <v>0</v>
      </c>
      <c r="J887" s="1" t="s">
        <v>27474</v>
      </c>
      <c r="K887" s="1">
        <f t="shared" si="52"/>
        <v>0</v>
      </c>
      <c r="L887" s="2">
        <f>SUMIFS('Basin Total Well Counts'!B:B,'Basin Total Well Counts'!A:A,F887)</f>
        <v>246</v>
      </c>
      <c r="M887" s="4">
        <f t="shared" si="53"/>
        <v>0</v>
      </c>
      <c r="N887" s="2">
        <f>SUMIF('Basin Emissions'!A:A,F887,'Basin Emissions'!B:B)</f>
        <v>1726.0071354000004</v>
      </c>
      <c r="O887" s="8">
        <f t="shared" si="54"/>
        <v>0</v>
      </c>
      <c r="P887" s="7">
        <f>SUMIF('Tool Pneumatics CH4 VOC BTEX'!B:B,A887,'Tool Pneumatics CH4 VOC BTEX'!F:F)</f>
        <v>3.5899999141693102</v>
      </c>
      <c r="Q887" s="14">
        <f t="shared" si="55"/>
        <v>0</v>
      </c>
      <c r="R887" s="16">
        <f>SUMIF('Tool Pneumatics CH4 VOC BTEX'!B:B,A887,'Tool Pneumatics CH4 VOC BTEX'!H:H)*Q887</f>
        <v>0</v>
      </c>
      <c r="S887" s="16">
        <f>SUMIF('Tool Pneumatics CH4 VOC BTEX'!B:B,A887,'Tool Pneumatics CH4 VOC BTEX'!J:J)*Q887</f>
        <v>0</v>
      </c>
      <c r="T887" s="16">
        <f>SUMIF('Tool Pneumatics CH4 VOC BTEX'!B:B,A887,'Tool Pneumatics CH4 VOC BTEX'!L:L)*Q887</f>
        <v>0</v>
      </c>
      <c r="U887" s="16">
        <f>SUMIF('Tool Pneumatics CH4 VOC BTEX'!B:B,A887,'Tool Pneumatics CH4 VOC BTEX'!N:N)*Q887</f>
        <v>0</v>
      </c>
    </row>
    <row r="888" spans="1:21" x14ac:dyDescent="0.25">
      <c r="A888" s="1" t="s">
        <v>3375</v>
      </c>
      <c r="B888" s="1" t="s">
        <v>1499</v>
      </c>
      <c r="C888" s="1" t="s">
        <v>2506</v>
      </c>
      <c r="D888" s="3" t="s">
        <v>3510</v>
      </c>
      <c r="E888" s="3" t="s">
        <v>3510</v>
      </c>
      <c r="F888" s="1" t="s">
        <v>2280</v>
      </c>
      <c r="G888" s="1">
        <v>16</v>
      </c>
      <c r="H888" s="1" t="s">
        <v>27478</v>
      </c>
      <c r="I888" s="1">
        <v>0</v>
      </c>
      <c r="J888" s="1" t="s">
        <v>27474</v>
      </c>
      <c r="K888" s="1">
        <f t="shared" si="52"/>
        <v>16</v>
      </c>
      <c r="L888" s="2">
        <f>SUMIFS('Basin Total Well Counts'!B:B,'Basin Total Well Counts'!A:A,F888)</f>
        <v>246</v>
      </c>
      <c r="M888" s="4">
        <f t="shared" si="53"/>
        <v>6.5040650406504072E-2</v>
      </c>
      <c r="N888" s="2">
        <f>SUMIF('Basin Emissions'!A:A,F888,'Basin Emissions'!B:B)</f>
        <v>1726.0071354000004</v>
      </c>
      <c r="O888" s="8">
        <f t="shared" si="54"/>
        <v>112.26062669268296</v>
      </c>
      <c r="P888" s="7">
        <f>SUMIF('Tool Pneumatics CH4 VOC BTEX'!B:B,A888,'Tool Pneumatics CH4 VOC BTEX'!F:F)</f>
        <v>3.5899999141693102</v>
      </c>
      <c r="Q888" s="14">
        <f t="shared" si="55"/>
        <v>34.469329181579596</v>
      </c>
      <c r="R888" s="16">
        <f>SUMIF('Tool Pneumatics CH4 VOC BTEX'!B:B,A888,'Tool Pneumatics CH4 VOC BTEX'!H:H)*Q888</f>
        <v>0.15649075830580114</v>
      </c>
      <c r="S888" s="16">
        <f>SUMIF('Tool Pneumatics CH4 VOC BTEX'!B:B,A888,'Tool Pneumatics CH4 VOC BTEX'!J:J)*Q888</f>
        <v>8.8586178398536181E-3</v>
      </c>
      <c r="T888" s="16">
        <f>SUMIF('Tool Pneumatics CH4 VOC BTEX'!B:B,A888,'Tool Pneumatics CH4 VOC BTEX'!L:L)*Q888</f>
        <v>0.13953184762321411</v>
      </c>
      <c r="U888" s="16">
        <f>SUMIF('Tool Pneumatics CH4 VOC BTEX'!B:B,A888,'Tool Pneumatics CH4 VOC BTEX'!N:N)*Q888</f>
        <v>3.9605259846765203E-2</v>
      </c>
    </row>
    <row r="889" spans="1:21" x14ac:dyDescent="0.25">
      <c r="A889" s="1" t="s">
        <v>3376</v>
      </c>
      <c r="B889" s="1" t="s">
        <v>1499</v>
      </c>
      <c r="C889" s="1" t="s">
        <v>3377</v>
      </c>
      <c r="D889" s="3" t="s">
        <v>3496</v>
      </c>
      <c r="E889" s="3" t="s">
        <v>3496</v>
      </c>
      <c r="F889" s="1" t="s">
        <v>3157</v>
      </c>
      <c r="G889" s="1">
        <v>0</v>
      </c>
      <c r="H889" s="1" t="s">
        <v>27474</v>
      </c>
      <c r="I889" s="1">
        <v>0</v>
      </c>
      <c r="J889" s="1" t="s">
        <v>27474</v>
      </c>
      <c r="K889" s="1">
        <f t="shared" si="52"/>
        <v>0</v>
      </c>
      <c r="L889" s="2">
        <f>SUMIFS('Basin Total Well Counts'!B:B,'Basin Total Well Counts'!A:A,F889)</f>
        <v>8078</v>
      </c>
      <c r="M889" s="4">
        <f t="shared" si="53"/>
        <v>0</v>
      </c>
      <c r="N889" s="2">
        <f>SUMIF('Basin Emissions'!A:A,F889,'Basin Emissions'!B:B)</f>
        <v>777.69406750000007</v>
      </c>
      <c r="O889" s="8">
        <f t="shared" si="54"/>
        <v>0</v>
      </c>
      <c r="P889" s="7">
        <f>SUMIF('Tool Pneumatics CH4 VOC BTEX'!B:B,A889,'Tool Pneumatics CH4 VOC BTEX'!F:F)</f>
        <v>3.5899999141693102</v>
      </c>
      <c r="Q889" s="14">
        <f t="shared" si="55"/>
        <v>0</v>
      </c>
      <c r="R889" s="16">
        <f>SUMIF('Tool Pneumatics CH4 VOC BTEX'!B:B,A889,'Tool Pneumatics CH4 VOC BTEX'!H:H)*Q889</f>
        <v>0</v>
      </c>
      <c r="S889" s="16">
        <f>SUMIF('Tool Pneumatics CH4 VOC BTEX'!B:B,A889,'Tool Pneumatics CH4 VOC BTEX'!J:J)*Q889</f>
        <v>0</v>
      </c>
      <c r="T889" s="16">
        <f>SUMIF('Tool Pneumatics CH4 VOC BTEX'!B:B,A889,'Tool Pneumatics CH4 VOC BTEX'!L:L)*Q889</f>
        <v>0</v>
      </c>
      <c r="U889" s="16">
        <f>SUMIF('Tool Pneumatics CH4 VOC BTEX'!B:B,A889,'Tool Pneumatics CH4 VOC BTEX'!N:N)*Q889</f>
        <v>0</v>
      </c>
    </row>
    <row r="890" spans="1:21" x14ac:dyDescent="0.25">
      <c r="A890" s="1" t="s">
        <v>3497</v>
      </c>
      <c r="B890" s="1" t="s">
        <v>1490</v>
      </c>
      <c r="C890" s="1" t="s">
        <v>654</v>
      </c>
      <c r="D890" s="3" t="s">
        <v>2280</v>
      </c>
      <c r="E890" s="3" t="s">
        <v>23961</v>
      </c>
      <c r="F890" s="1" t="s">
        <v>6795</v>
      </c>
      <c r="G890" s="1">
        <v>75</v>
      </c>
      <c r="H890" s="1" t="s">
        <v>27474</v>
      </c>
      <c r="I890" s="1">
        <v>8</v>
      </c>
      <c r="J890" s="1" t="s">
        <v>27474</v>
      </c>
      <c r="K890" s="1">
        <f t="shared" si="52"/>
        <v>83</v>
      </c>
      <c r="L890" s="2">
        <f>SUMIFS('Basin Total Well Counts'!B:B,'Basin Total Well Counts'!A:A,F890)</f>
        <v>3477</v>
      </c>
      <c r="M890" s="4">
        <f t="shared" si="53"/>
        <v>2.3871153293068739E-2</v>
      </c>
      <c r="N890" s="2">
        <f>SUMIF('Basin Emissions'!A:A,F890,'Basin Emissions'!B:B)</f>
        <v>39.213993600000002</v>
      </c>
      <c r="O890" s="8">
        <f t="shared" si="54"/>
        <v>0.93608325245901647</v>
      </c>
      <c r="P890" s="7">
        <f>SUMIF('Tool Pneumatics CH4 VOC BTEX'!B:B,A890,'Tool Pneumatics CH4 VOC BTEX'!F:F)</f>
        <v>42.154350280761697</v>
      </c>
      <c r="Q890" s="14">
        <f t="shared" si="55"/>
        <v>2.4477771862527902E-2</v>
      </c>
      <c r="R890" s="16">
        <f>SUMIF('Tool Pneumatics CH4 VOC BTEX'!B:B,A890,'Tool Pneumatics CH4 VOC BTEX'!H:H)*Q890</f>
        <v>3.7603731910938255E-5</v>
      </c>
      <c r="S890" s="16">
        <f>SUMIF('Tool Pneumatics CH4 VOC BTEX'!B:B,A890,'Tool Pneumatics CH4 VOC BTEX'!J:J)*Q890</f>
        <v>1.5956513822387844E-6</v>
      </c>
      <c r="T890" s="16">
        <f>SUMIF('Tool Pneumatics CH4 VOC BTEX'!B:B,A890,'Tool Pneumatics CH4 VOC BTEX'!L:L)*Q890</f>
        <v>2.0002192078523835E-5</v>
      </c>
      <c r="U890" s="16">
        <f>SUMIF('Tool Pneumatics CH4 VOC BTEX'!B:B,A890,'Tool Pneumatics CH4 VOC BTEX'!N:N)*Q890</f>
        <v>6.6727241887612206E-6</v>
      </c>
    </row>
    <row r="891" spans="1:21" x14ac:dyDescent="0.25">
      <c r="A891" s="1" t="s">
        <v>3498</v>
      </c>
      <c r="B891" s="1" t="s">
        <v>1490</v>
      </c>
      <c r="C891" s="1" t="s">
        <v>1631</v>
      </c>
      <c r="D891" s="3" t="s">
        <v>3659</v>
      </c>
      <c r="E891" s="3" t="s">
        <v>23961</v>
      </c>
      <c r="F891" s="1" t="s">
        <v>3378</v>
      </c>
      <c r="G891" s="1">
        <v>0</v>
      </c>
      <c r="H891" s="1" t="s">
        <v>27474</v>
      </c>
      <c r="I891" s="1">
        <v>0</v>
      </c>
      <c r="J891" s="1" t="s">
        <v>27474</v>
      </c>
      <c r="K891" s="1">
        <f t="shared" si="52"/>
        <v>0</v>
      </c>
      <c r="L891" s="2">
        <f>SUMIFS('Basin Total Well Counts'!B:B,'Basin Total Well Counts'!A:A,F891)</f>
        <v>37</v>
      </c>
      <c r="M891" s="4">
        <f t="shared" si="53"/>
        <v>0</v>
      </c>
      <c r="N891" s="2">
        <f>SUMIF('Basin Emissions'!A:A,F891,'Basin Emissions'!B:B)</f>
        <v>332.78833199999997</v>
      </c>
      <c r="O891" s="8">
        <f t="shared" si="54"/>
        <v>0</v>
      </c>
      <c r="P891" s="7">
        <f>SUMIF('Tool Pneumatics CH4 VOC BTEX'!B:B,A891,'Tool Pneumatics CH4 VOC BTEX'!F:F)</f>
        <v>25.387609481811499</v>
      </c>
      <c r="Q891" s="14">
        <f t="shared" si="55"/>
        <v>0</v>
      </c>
      <c r="R891" s="16">
        <f>SUMIF('Tool Pneumatics CH4 VOC BTEX'!B:B,A891,'Tool Pneumatics CH4 VOC BTEX'!H:H)*Q891</f>
        <v>0</v>
      </c>
      <c r="S891" s="16">
        <f>SUMIF('Tool Pneumatics CH4 VOC BTEX'!B:B,A891,'Tool Pneumatics CH4 VOC BTEX'!J:J)*Q891</f>
        <v>0</v>
      </c>
      <c r="T891" s="16">
        <f>SUMIF('Tool Pneumatics CH4 VOC BTEX'!B:B,A891,'Tool Pneumatics CH4 VOC BTEX'!L:L)*Q891</f>
        <v>0</v>
      </c>
      <c r="U891" s="16">
        <f>SUMIF('Tool Pneumatics CH4 VOC BTEX'!B:B,A891,'Tool Pneumatics CH4 VOC BTEX'!N:N)*Q891</f>
        <v>0</v>
      </c>
    </row>
    <row r="892" spans="1:21" x14ac:dyDescent="0.25">
      <c r="A892" s="1" t="s">
        <v>3499</v>
      </c>
      <c r="B892" s="1" t="s">
        <v>1490</v>
      </c>
      <c r="C892" s="1" t="s">
        <v>3500</v>
      </c>
      <c r="D892" s="3" t="s">
        <v>2280</v>
      </c>
      <c r="E892" s="3" t="s">
        <v>23961</v>
      </c>
      <c r="F892" s="1" t="s">
        <v>3378</v>
      </c>
      <c r="G892" s="1">
        <v>0</v>
      </c>
      <c r="H892" s="1" t="s">
        <v>27474</v>
      </c>
      <c r="I892" s="1">
        <v>0</v>
      </c>
      <c r="J892" s="1" t="s">
        <v>27474</v>
      </c>
      <c r="K892" s="1">
        <f t="shared" si="52"/>
        <v>0</v>
      </c>
      <c r="L892" s="2">
        <f>SUMIFS('Basin Total Well Counts'!B:B,'Basin Total Well Counts'!A:A,F892)</f>
        <v>37</v>
      </c>
      <c r="M892" s="4">
        <f t="shared" si="53"/>
        <v>0</v>
      </c>
      <c r="N892" s="2">
        <f>SUMIF('Basin Emissions'!A:A,F892,'Basin Emissions'!B:B)</f>
        <v>332.78833199999997</v>
      </c>
      <c r="O892" s="8">
        <f t="shared" si="54"/>
        <v>0</v>
      </c>
      <c r="P892" s="7">
        <f>SUMIF('Tool Pneumatics CH4 VOC BTEX'!B:B,A892,'Tool Pneumatics CH4 VOC BTEX'!F:F)</f>
        <v>25.387609481811499</v>
      </c>
      <c r="Q892" s="14">
        <f t="shared" si="55"/>
        <v>0</v>
      </c>
      <c r="R892" s="16">
        <f>SUMIF('Tool Pneumatics CH4 VOC BTEX'!B:B,A892,'Tool Pneumatics CH4 VOC BTEX'!H:H)*Q892</f>
        <v>0</v>
      </c>
      <c r="S892" s="16">
        <f>SUMIF('Tool Pneumatics CH4 VOC BTEX'!B:B,A892,'Tool Pneumatics CH4 VOC BTEX'!J:J)*Q892</f>
        <v>0</v>
      </c>
      <c r="T892" s="16">
        <f>SUMIF('Tool Pneumatics CH4 VOC BTEX'!B:B,A892,'Tool Pneumatics CH4 VOC BTEX'!L:L)*Q892</f>
        <v>0</v>
      </c>
      <c r="U892" s="16">
        <f>SUMIF('Tool Pneumatics CH4 VOC BTEX'!B:B,A892,'Tool Pneumatics CH4 VOC BTEX'!N:N)*Q892</f>
        <v>0</v>
      </c>
    </row>
    <row r="893" spans="1:21" x14ac:dyDescent="0.25">
      <c r="A893" s="1" t="s">
        <v>3502</v>
      </c>
      <c r="B893" s="1" t="s">
        <v>1490</v>
      </c>
      <c r="C893" s="1" t="s">
        <v>3503</v>
      </c>
      <c r="D893" s="3" t="s">
        <v>3659</v>
      </c>
      <c r="E893" s="3" t="s">
        <v>23961</v>
      </c>
      <c r="F893" s="1" t="s">
        <v>3501</v>
      </c>
      <c r="G893" s="1">
        <v>632</v>
      </c>
      <c r="H893" s="1" t="s">
        <v>27474</v>
      </c>
      <c r="I893" s="1">
        <v>19</v>
      </c>
      <c r="J893" s="1" t="s">
        <v>27474</v>
      </c>
      <c r="K893" s="1">
        <f t="shared" si="52"/>
        <v>651</v>
      </c>
      <c r="L893" s="2">
        <f>SUMIFS('Basin Total Well Counts'!B:B,'Basin Total Well Counts'!A:A,F893)</f>
        <v>1311</v>
      </c>
      <c r="M893" s="4">
        <f t="shared" si="53"/>
        <v>0.49656750572082381</v>
      </c>
      <c r="N893" s="2">
        <f>SUMIF('Basin Emissions'!A:A,F893,'Basin Emissions'!B:B)</f>
        <v>2296.6876075</v>
      </c>
      <c r="O893" s="8">
        <f t="shared" si="54"/>
        <v>1140.4604366762014</v>
      </c>
      <c r="P893" s="7">
        <f>SUMIF('Tool Pneumatics CH4 VOC BTEX'!B:B,A893,'Tool Pneumatics CH4 VOC BTEX'!F:F)</f>
        <v>2.97412109375</v>
      </c>
      <c r="Q893" s="14">
        <f t="shared" si="55"/>
        <v>422.68942646282488</v>
      </c>
      <c r="R893" s="16">
        <f>SUMIF('Tool Pneumatics CH4 VOC BTEX'!B:B,A893,'Tool Pneumatics CH4 VOC BTEX'!H:H)*Q893</f>
        <v>0.70660569922691641</v>
      </c>
      <c r="S893" s="16">
        <f>SUMIF('Tool Pneumatics CH4 VOC BTEX'!B:B,A893,'Tool Pneumatics CH4 VOC BTEX'!J:J)*Q893</f>
        <v>8.0795903022543483E-2</v>
      </c>
      <c r="T893" s="16">
        <f>SUMIF('Tool Pneumatics CH4 VOC BTEX'!B:B,A893,'Tool Pneumatics CH4 VOC BTEX'!L:L)*Q893</f>
        <v>0.69496821783413387</v>
      </c>
      <c r="U893" s="16">
        <f>SUMIF('Tool Pneumatics CH4 VOC BTEX'!B:B,A893,'Tool Pneumatics CH4 VOC BTEX'!N:N)*Q893</f>
        <v>0.29425814913829756</v>
      </c>
    </row>
    <row r="894" spans="1:21" x14ac:dyDescent="0.25">
      <c r="A894" s="1" t="s">
        <v>3505</v>
      </c>
      <c r="B894" s="1" t="s">
        <v>1490</v>
      </c>
      <c r="C894" s="1" t="s">
        <v>3506</v>
      </c>
      <c r="D894" s="3" t="s">
        <v>2421</v>
      </c>
      <c r="E894" s="3" t="s">
        <v>2421</v>
      </c>
      <c r="F894" s="1" t="s">
        <v>6793</v>
      </c>
      <c r="G894" s="1">
        <v>15</v>
      </c>
      <c r="H894" s="1" t="s">
        <v>27474</v>
      </c>
      <c r="I894" s="1">
        <v>0</v>
      </c>
      <c r="J894" s="1" t="s">
        <v>27474</v>
      </c>
      <c r="K894" s="1">
        <f t="shared" si="52"/>
        <v>15</v>
      </c>
      <c r="L894" s="2">
        <f>SUMIFS('Basin Total Well Counts'!B:B,'Basin Total Well Counts'!A:A,F894)</f>
        <v>273</v>
      </c>
      <c r="M894" s="4">
        <f t="shared" si="53"/>
        <v>5.4945054945054944E-2</v>
      </c>
      <c r="N894" s="2">
        <f>SUMIF('Basin Emissions'!A:A,F894,'Basin Emissions'!B:B)</f>
        <v>234.03000000000003</v>
      </c>
      <c r="O894" s="8">
        <f t="shared" si="54"/>
        <v>12.85879120879121</v>
      </c>
      <c r="P894" s="7">
        <f>SUMIF('Tool Pneumatics CH4 VOC BTEX'!B:B,A894,'Tool Pneumatics CH4 VOC BTEX'!F:F)</f>
        <v>7.9902358055114702</v>
      </c>
      <c r="Q894" s="14">
        <f t="shared" si="55"/>
        <v>1.7739458377027499</v>
      </c>
      <c r="R894" s="16">
        <f>SUMIF('Tool Pneumatics CH4 VOC BTEX'!B:B,A894,'Tool Pneumatics CH4 VOC BTEX'!H:H)*Q894</f>
        <v>3.1693262349244277E-3</v>
      </c>
      <c r="S894" s="16">
        <f>SUMIF('Tool Pneumatics CH4 VOC BTEX'!B:B,A894,'Tool Pneumatics CH4 VOC BTEX'!J:J)*Q894</f>
        <v>1.4797611983786828E-3</v>
      </c>
      <c r="T894" s="16">
        <f>SUMIF('Tool Pneumatics CH4 VOC BTEX'!B:B,A894,'Tool Pneumatics CH4 VOC BTEX'!L:L)*Q894</f>
        <v>3.7244010053032353E-3</v>
      </c>
      <c r="U894" s="16">
        <f>SUMIF('Tool Pneumatics CH4 VOC BTEX'!B:B,A894,'Tool Pneumatics CH4 VOC BTEX'!N:N)*Q894</f>
        <v>3.3858948677687184E-3</v>
      </c>
    </row>
    <row r="895" spans="1:21" x14ac:dyDescent="0.25">
      <c r="A895" s="1" t="s">
        <v>3507</v>
      </c>
      <c r="B895" s="1" t="s">
        <v>1490</v>
      </c>
      <c r="C895" s="1" t="s">
        <v>3508</v>
      </c>
      <c r="D895" s="3" t="s">
        <v>2280</v>
      </c>
      <c r="E895" s="3" t="s">
        <v>23961</v>
      </c>
      <c r="F895" s="1" t="s">
        <v>6795</v>
      </c>
      <c r="G895" s="1">
        <v>0</v>
      </c>
      <c r="H895" s="1" t="s">
        <v>27474</v>
      </c>
      <c r="I895" s="1">
        <v>0</v>
      </c>
      <c r="J895" s="1" t="s">
        <v>27474</v>
      </c>
      <c r="K895" s="1">
        <f t="shared" si="52"/>
        <v>0</v>
      </c>
      <c r="L895" s="2">
        <f>SUMIFS('Basin Total Well Counts'!B:B,'Basin Total Well Counts'!A:A,F895)</f>
        <v>3477</v>
      </c>
      <c r="M895" s="4">
        <f t="shared" si="53"/>
        <v>0</v>
      </c>
      <c r="N895" s="2">
        <f>SUMIF('Basin Emissions'!A:A,F895,'Basin Emissions'!B:B)</f>
        <v>39.213993600000002</v>
      </c>
      <c r="O895" s="8">
        <f t="shared" si="54"/>
        <v>0</v>
      </c>
      <c r="P895" s="7">
        <f>SUMIF('Tool Pneumatics CH4 VOC BTEX'!B:B,A895,'Tool Pneumatics CH4 VOC BTEX'!F:F)</f>
        <v>42.154350280761697</v>
      </c>
      <c r="Q895" s="14">
        <f t="shared" si="55"/>
        <v>0</v>
      </c>
      <c r="R895" s="16">
        <f>SUMIF('Tool Pneumatics CH4 VOC BTEX'!B:B,A895,'Tool Pneumatics CH4 VOC BTEX'!H:H)*Q895</f>
        <v>0</v>
      </c>
      <c r="S895" s="16">
        <f>SUMIF('Tool Pneumatics CH4 VOC BTEX'!B:B,A895,'Tool Pneumatics CH4 VOC BTEX'!J:J)*Q895</f>
        <v>0</v>
      </c>
      <c r="T895" s="16">
        <f>SUMIF('Tool Pneumatics CH4 VOC BTEX'!B:B,A895,'Tool Pneumatics CH4 VOC BTEX'!L:L)*Q895</f>
        <v>0</v>
      </c>
      <c r="U895" s="16">
        <f>SUMIF('Tool Pneumatics CH4 VOC BTEX'!B:B,A895,'Tool Pneumatics CH4 VOC BTEX'!N:N)*Q895</f>
        <v>0</v>
      </c>
    </row>
    <row r="896" spans="1:21" x14ac:dyDescent="0.25">
      <c r="A896" s="1" t="s">
        <v>3509</v>
      </c>
      <c r="B896" s="1" t="s">
        <v>1490</v>
      </c>
      <c r="C896" s="1" t="s">
        <v>1633</v>
      </c>
      <c r="D896" s="3" t="s">
        <v>2421</v>
      </c>
      <c r="E896" s="3" t="s">
        <v>2421</v>
      </c>
      <c r="F896" s="1" t="s">
        <v>3378</v>
      </c>
      <c r="G896" s="1">
        <v>0</v>
      </c>
      <c r="H896" s="1" t="s">
        <v>27474</v>
      </c>
      <c r="I896" s="1">
        <v>0</v>
      </c>
      <c r="J896" s="1" t="s">
        <v>27474</v>
      </c>
      <c r="K896" s="1">
        <f t="shared" si="52"/>
        <v>0</v>
      </c>
      <c r="L896" s="2">
        <f>SUMIFS('Basin Total Well Counts'!B:B,'Basin Total Well Counts'!A:A,F896)</f>
        <v>37</v>
      </c>
      <c r="M896" s="4">
        <f t="shared" si="53"/>
        <v>0</v>
      </c>
      <c r="N896" s="2">
        <f>SUMIF('Basin Emissions'!A:A,F896,'Basin Emissions'!B:B)</f>
        <v>332.78833199999997</v>
      </c>
      <c r="O896" s="8">
        <f t="shared" si="54"/>
        <v>0</v>
      </c>
      <c r="P896" s="7">
        <f>SUMIF('Tool Pneumatics CH4 VOC BTEX'!B:B,A896,'Tool Pneumatics CH4 VOC BTEX'!F:F)</f>
        <v>25.387609481811499</v>
      </c>
      <c r="Q896" s="14">
        <f t="shared" si="55"/>
        <v>0</v>
      </c>
      <c r="R896" s="16">
        <f>SUMIF('Tool Pneumatics CH4 VOC BTEX'!B:B,A896,'Tool Pneumatics CH4 VOC BTEX'!H:H)*Q896</f>
        <v>0</v>
      </c>
      <c r="S896" s="16">
        <f>SUMIF('Tool Pneumatics CH4 VOC BTEX'!B:B,A896,'Tool Pneumatics CH4 VOC BTEX'!J:J)*Q896</f>
        <v>0</v>
      </c>
      <c r="T896" s="16">
        <f>SUMIF('Tool Pneumatics CH4 VOC BTEX'!B:B,A896,'Tool Pneumatics CH4 VOC BTEX'!L:L)*Q896</f>
        <v>0</v>
      </c>
      <c r="U896" s="16">
        <f>SUMIF('Tool Pneumatics CH4 VOC BTEX'!B:B,A896,'Tool Pneumatics CH4 VOC BTEX'!N:N)*Q896</f>
        <v>0</v>
      </c>
    </row>
    <row r="897" spans="1:21" x14ac:dyDescent="0.25">
      <c r="A897" s="1" t="s">
        <v>3511</v>
      </c>
      <c r="B897" s="1" t="s">
        <v>1490</v>
      </c>
      <c r="C897" s="1" t="s">
        <v>1664</v>
      </c>
      <c r="D897" s="3" t="s">
        <v>2280</v>
      </c>
      <c r="E897" s="3" t="s">
        <v>23961</v>
      </c>
      <c r="F897" s="1" t="s">
        <v>6801</v>
      </c>
      <c r="G897" s="1">
        <v>0</v>
      </c>
      <c r="H897" s="1" t="s">
        <v>27474</v>
      </c>
      <c r="I897" s="1">
        <v>0</v>
      </c>
      <c r="J897" s="1" t="s">
        <v>27474</v>
      </c>
      <c r="K897" s="1">
        <f t="shared" si="52"/>
        <v>0</v>
      </c>
      <c r="L897" s="2">
        <f>SUMIFS('Basin Total Well Counts'!B:B,'Basin Total Well Counts'!A:A,F897)</f>
        <v>69</v>
      </c>
      <c r="M897" s="4">
        <f t="shared" si="53"/>
        <v>0</v>
      </c>
      <c r="N897" s="2">
        <f>SUMIF('Basin Emissions'!A:A,F897,'Basin Emissions'!B:B)</f>
        <v>227.18555889999999</v>
      </c>
      <c r="O897" s="8">
        <f t="shared" si="54"/>
        <v>0</v>
      </c>
      <c r="P897" s="7">
        <f>SUMIF('Tool Pneumatics CH4 VOC BTEX'!B:B,A897,'Tool Pneumatics CH4 VOC BTEX'!F:F)</f>
        <v>7.86688280105591</v>
      </c>
      <c r="Q897" s="14">
        <f t="shared" si="55"/>
        <v>0</v>
      </c>
      <c r="R897" s="16">
        <f>SUMIF('Tool Pneumatics CH4 VOC BTEX'!B:B,A897,'Tool Pneumatics CH4 VOC BTEX'!H:H)*Q897</f>
        <v>0</v>
      </c>
      <c r="S897" s="16">
        <f>SUMIF('Tool Pneumatics CH4 VOC BTEX'!B:B,A897,'Tool Pneumatics CH4 VOC BTEX'!J:J)*Q897</f>
        <v>0</v>
      </c>
      <c r="T897" s="16">
        <f>SUMIF('Tool Pneumatics CH4 VOC BTEX'!B:B,A897,'Tool Pneumatics CH4 VOC BTEX'!L:L)*Q897</f>
        <v>0</v>
      </c>
      <c r="U897" s="16">
        <f>SUMIF('Tool Pneumatics CH4 VOC BTEX'!B:B,A897,'Tool Pneumatics CH4 VOC BTEX'!N:N)*Q897</f>
        <v>0</v>
      </c>
    </row>
    <row r="898" spans="1:21" x14ac:dyDescent="0.25">
      <c r="A898" s="1" t="s">
        <v>3512</v>
      </c>
      <c r="B898" s="1" t="s">
        <v>1490</v>
      </c>
      <c r="C898" s="1" t="s">
        <v>3513</v>
      </c>
      <c r="D898" s="3" t="s">
        <v>3649</v>
      </c>
      <c r="E898" s="3" t="s">
        <v>2421</v>
      </c>
      <c r="F898" s="1" t="s">
        <v>6801</v>
      </c>
      <c r="G898" s="1">
        <v>2</v>
      </c>
      <c r="H898" s="1" t="s">
        <v>27474</v>
      </c>
      <c r="I898" s="1">
        <v>0</v>
      </c>
      <c r="J898" s="1" t="s">
        <v>27474</v>
      </c>
      <c r="K898" s="1">
        <f t="shared" ref="K898:K961" si="56">+I898+G898</f>
        <v>2</v>
      </c>
      <c r="L898" s="2">
        <f>SUMIFS('Basin Total Well Counts'!B:B,'Basin Total Well Counts'!A:A,F898)</f>
        <v>69</v>
      </c>
      <c r="M898" s="4">
        <f t="shared" ref="M898:M961" si="57">IFERROR(+K898/L898,0)</f>
        <v>2.8985507246376812E-2</v>
      </c>
      <c r="N898" s="2">
        <f>SUMIF('Basin Emissions'!A:A,F898,'Basin Emissions'!B:B)</f>
        <v>227.18555889999999</v>
      </c>
      <c r="O898" s="8">
        <f t="shared" ref="O898:O961" si="58">+N898*M898</f>
        <v>6.5850886637681159</v>
      </c>
      <c r="P898" s="7">
        <f>SUMIF('Tool Pneumatics CH4 VOC BTEX'!B:B,A898,'Tool Pneumatics CH4 VOC BTEX'!F:F)</f>
        <v>7.86688280105591</v>
      </c>
      <c r="Q898" s="14">
        <f t="shared" ref="Q898:Q961" si="59">IFERROR(O898/P898,0)*(2204.6/2000)</f>
        <v>0.92269624673921802</v>
      </c>
      <c r="R898" s="16">
        <f>SUMIF('Tool Pneumatics CH4 VOC BTEX'!B:B,A898,'Tool Pneumatics CH4 VOC BTEX'!H:H)*Q898</f>
        <v>1.5179313123937226E-3</v>
      </c>
      <c r="S898" s="16">
        <f>SUMIF('Tool Pneumatics CH4 VOC BTEX'!B:B,A898,'Tool Pneumatics CH4 VOC BTEX'!J:J)*Q898</f>
        <v>1.6508686853802931E-4</v>
      </c>
      <c r="T898" s="16">
        <f>SUMIF('Tool Pneumatics CH4 VOC BTEX'!B:B,A898,'Tool Pneumatics CH4 VOC BTEX'!L:L)*Q898</f>
        <v>1.5624135589157814E-3</v>
      </c>
      <c r="U898" s="16">
        <f>SUMIF('Tool Pneumatics CH4 VOC BTEX'!B:B,A898,'Tool Pneumatics CH4 VOC BTEX'!N:N)*Q898</f>
        <v>6.542357196929093E-4</v>
      </c>
    </row>
    <row r="899" spans="1:21" x14ac:dyDescent="0.25">
      <c r="A899" s="1" t="s">
        <v>3514</v>
      </c>
      <c r="B899" s="1" t="s">
        <v>1490</v>
      </c>
      <c r="C899" s="1" t="s">
        <v>2143</v>
      </c>
      <c r="D899" s="3" t="s">
        <v>2280</v>
      </c>
      <c r="E899" s="3" t="s">
        <v>23961</v>
      </c>
      <c r="F899" s="1" t="s">
        <v>6795</v>
      </c>
      <c r="G899" s="1">
        <v>0</v>
      </c>
      <c r="H899" s="1" t="s">
        <v>27474</v>
      </c>
      <c r="I899" s="1">
        <v>13</v>
      </c>
      <c r="J899" s="1" t="s">
        <v>27474</v>
      </c>
      <c r="K899" s="1">
        <f t="shared" si="56"/>
        <v>13</v>
      </c>
      <c r="L899" s="2">
        <f>SUMIFS('Basin Total Well Counts'!B:B,'Basin Total Well Counts'!A:A,F899)</f>
        <v>3477</v>
      </c>
      <c r="M899" s="4">
        <f t="shared" si="57"/>
        <v>3.738855335058959E-3</v>
      </c>
      <c r="N899" s="2">
        <f>SUMIF('Basin Emissions'!A:A,F899,'Basin Emissions'!B:B)</f>
        <v>39.213993600000002</v>
      </c>
      <c r="O899" s="8">
        <f t="shared" si="58"/>
        <v>0.14661544918032787</v>
      </c>
      <c r="P899" s="7">
        <f>SUMIF('Tool Pneumatics CH4 VOC BTEX'!B:B,A899,'Tool Pneumatics CH4 VOC BTEX'!F:F)</f>
        <v>42.154350280761697</v>
      </c>
      <c r="Q899" s="14">
        <f t="shared" si="59"/>
        <v>3.8338678820826833E-3</v>
      </c>
      <c r="R899" s="16">
        <f>SUMIF('Tool Pneumatics CH4 VOC BTEX'!B:B,A899,'Tool Pneumatics CH4 VOC BTEX'!H:H)*Q899</f>
        <v>5.889741142677075E-6</v>
      </c>
      <c r="S899" s="16">
        <f>SUMIF('Tool Pneumatics CH4 VOC BTEX'!B:B,A899,'Tool Pneumatics CH4 VOC BTEX'!J:J)*Q899</f>
        <v>2.4992130083258067E-7</v>
      </c>
      <c r="T899" s="16">
        <f>SUMIF('Tool Pneumatics CH4 VOC BTEX'!B:B,A899,'Tool Pneumatics CH4 VOC BTEX'!L:L)*Q899</f>
        <v>3.1328734580820463E-6</v>
      </c>
      <c r="U899" s="16">
        <f>SUMIF('Tool Pneumatics CH4 VOC BTEX'!B:B,A899,'Tool Pneumatics CH4 VOC BTEX'!N:N)*Q899</f>
        <v>1.045125475348143E-6</v>
      </c>
    </row>
    <row r="900" spans="1:21" x14ac:dyDescent="0.25">
      <c r="A900" s="1" t="s">
        <v>3515</v>
      </c>
      <c r="B900" s="1" t="s">
        <v>1490</v>
      </c>
      <c r="C900" s="1" t="s">
        <v>1619</v>
      </c>
      <c r="D900" s="3" t="s">
        <v>2421</v>
      </c>
      <c r="E900" s="3" t="s">
        <v>2421</v>
      </c>
      <c r="F900" s="1" t="s">
        <v>6795</v>
      </c>
      <c r="G900" s="1">
        <v>0</v>
      </c>
      <c r="H900" s="1" t="s">
        <v>27474</v>
      </c>
      <c r="I900" s="1">
        <v>0</v>
      </c>
      <c r="J900" s="1" t="s">
        <v>27474</v>
      </c>
      <c r="K900" s="1">
        <f t="shared" si="56"/>
        <v>0</v>
      </c>
      <c r="L900" s="2">
        <f>SUMIFS('Basin Total Well Counts'!B:B,'Basin Total Well Counts'!A:A,F900)</f>
        <v>3477</v>
      </c>
      <c r="M900" s="4">
        <f t="shared" si="57"/>
        <v>0</v>
      </c>
      <c r="N900" s="2">
        <f>SUMIF('Basin Emissions'!A:A,F900,'Basin Emissions'!B:B)</f>
        <v>39.213993600000002</v>
      </c>
      <c r="O900" s="8">
        <f t="shared" si="58"/>
        <v>0</v>
      </c>
      <c r="P900" s="7">
        <f>SUMIF('Tool Pneumatics CH4 VOC BTEX'!B:B,A900,'Tool Pneumatics CH4 VOC BTEX'!F:F)</f>
        <v>42.154350280761697</v>
      </c>
      <c r="Q900" s="14">
        <f t="shared" si="59"/>
        <v>0</v>
      </c>
      <c r="R900" s="16">
        <f>SUMIF('Tool Pneumatics CH4 VOC BTEX'!B:B,A900,'Tool Pneumatics CH4 VOC BTEX'!H:H)*Q900</f>
        <v>0</v>
      </c>
      <c r="S900" s="16">
        <f>SUMIF('Tool Pneumatics CH4 VOC BTEX'!B:B,A900,'Tool Pneumatics CH4 VOC BTEX'!J:J)*Q900</f>
        <v>0</v>
      </c>
      <c r="T900" s="16">
        <f>SUMIF('Tool Pneumatics CH4 VOC BTEX'!B:B,A900,'Tool Pneumatics CH4 VOC BTEX'!L:L)*Q900</f>
        <v>0</v>
      </c>
      <c r="U900" s="16">
        <f>SUMIF('Tool Pneumatics CH4 VOC BTEX'!B:B,A900,'Tool Pneumatics CH4 VOC BTEX'!N:N)*Q900</f>
        <v>0</v>
      </c>
    </row>
    <row r="901" spans="1:21" x14ac:dyDescent="0.25">
      <c r="A901" s="1" t="s">
        <v>3516</v>
      </c>
      <c r="B901" s="1" t="s">
        <v>1490</v>
      </c>
      <c r="C901" s="1" t="s">
        <v>1697</v>
      </c>
      <c r="D901" s="3" t="s">
        <v>2280</v>
      </c>
      <c r="E901" s="3" t="s">
        <v>23961</v>
      </c>
      <c r="F901" s="1" t="s">
        <v>2623</v>
      </c>
      <c r="G901" s="1">
        <v>548</v>
      </c>
      <c r="H901" s="1" t="s">
        <v>27474</v>
      </c>
      <c r="I901" s="1">
        <v>0</v>
      </c>
      <c r="J901" s="1" t="s">
        <v>27474</v>
      </c>
      <c r="K901" s="1">
        <f t="shared" si="56"/>
        <v>548</v>
      </c>
      <c r="L901" s="2">
        <f>SUMIFS('Basin Total Well Counts'!B:B,'Basin Total Well Counts'!A:A,F901)</f>
        <v>849</v>
      </c>
      <c r="M901" s="4">
        <f t="shared" si="57"/>
        <v>0.64546525323910486</v>
      </c>
      <c r="N901" s="2">
        <f>SUMIF('Basin Emissions'!A:A,F901,'Basin Emissions'!B:B)</f>
        <v>10.9764672</v>
      </c>
      <c r="O901" s="8">
        <f t="shared" si="58"/>
        <v>7.0849281809187286</v>
      </c>
      <c r="P901" s="7">
        <f>SUMIF('Tool Pneumatics CH4 VOC BTEX'!B:B,A901,'Tool Pneumatics CH4 VOC BTEX'!F:F)</f>
        <v>7.9902358055114702</v>
      </c>
      <c r="Q901" s="14">
        <f t="shared" si="59"/>
        <v>0.97740749133332994</v>
      </c>
      <c r="R901" s="16">
        <f>SUMIF('Tool Pneumatics CH4 VOC BTEX'!B:B,A901,'Tool Pneumatics CH4 VOC BTEX'!H:H)*Q901</f>
        <v>1.7462332494355786E-3</v>
      </c>
      <c r="S901" s="16">
        <f>SUMIF('Tool Pneumatics CH4 VOC BTEX'!B:B,A901,'Tool Pneumatics CH4 VOC BTEX'!J:J)*Q901</f>
        <v>8.1531783549417675E-4</v>
      </c>
      <c r="T901" s="16">
        <f>SUMIF('Tool Pneumatics CH4 VOC BTEX'!B:B,A901,'Tool Pneumatics CH4 VOC BTEX'!L:L)*Q901</f>
        <v>2.0520679752133136E-3</v>
      </c>
      <c r="U901" s="16">
        <f>SUMIF('Tool Pneumatics CH4 VOC BTEX'!B:B,A901,'Tool Pneumatics CH4 VOC BTEX'!N:N)*Q901</f>
        <v>1.865558089930115E-3</v>
      </c>
    </row>
    <row r="902" spans="1:21" x14ac:dyDescent="0.25">
      <c r="A902" s="1" t="s">
        <v>3517</v>
      </c>
      <c r="B902" s="1" t="s">
        <v>1490</v>
      </c>
      <c r="C902" s="1" t="s">
        <v>1553</v>
      </c>
      <c r="D902" s="3" t="s">
        <v>2421</v>
      </c>
      <c r="E902" s="3" t="s">
        <v>2421</v>
      </c>
      <c r="F902" s="1" t="s">
        <v>996</v>
      </c>
      <c r="G902" s="1">
        <v>116</v>
      </c>
      <c r="H902" s="1" t="s">
        <v>27474</v>
      </c>
      <c r="I902" s="1">
        <v>5</v>
      </c>
      <c r="J902" s="1" t="s">
        <v>27474</v>
      </c>
      <c r="K902" s="1">
        <f t="shared" si="56"/>
        <v>121</v>
      </c>
      <c r="L902" s="2">
        <f>SUMIFS('Basin Total Well Counts'!B:B,'Basin Total Well Counts'!A:A,F902)</f>
        <v>36190</v>
      </c>
      <c r="M902" s="4">
        <f t="shared" si="57"/>
        <v>3.3434650455927053E-3</v>
      </c>
      <c r="N902" s="2">
        <f>SUMIF('Basin Emissions'!A:A,F902,'Basin Emissions'!B:B)</f>
        <v>3364.4013914898001</v>
      </c>
      <c r="O902" s="8">
        <f t="shared" si="58"/>
        <v>11.248758451789605</v>
      </c>
      <c r="P902" s="7">
        <f>SUMIF('Tool Pneumatics CH4 VOC BTEX'!B:B,A902,'Tool Pneumatics CH4 VOC BTEX'!F:F)</f>
        <v>3.2294800281524698</v>
      </c>
      <c r="Q902" s="14">
        <f t="shared" si="59"/>
        <v>3.8394745696883059</v>
      </c>
      <c r="R902" s="16">
        <f>SUMIF('Tool Pneumatics CH4 VOC BTEX'!B:B,A902,'Tool Pneumatics CH4 VOC BTEX'!H:H)*Q902</f>
        <v>7.6036996992590953E-3</v>
      </c>
      <c r="S902" s="16">
        <f>SUMIF('Tool Pneumatics CH4 VOC BTEX'!B:B,A902,'Tool Pneumatics CH4 VOC BTEX'!J:J)*Q902</f>
        <v>7.3605221109518078E-4</v>
      </c>
      <c r="T902" s="16">
        <f>SUMIF('Tool Pneumatics CH4 VOC BTEX'!B:B,A902,'Tool Pneumatics CH4 VOC BTEX'!L:L)*Q902</f>
        <v>4.0386278924498843E-3</v>
      </c>
      <c r="U902" s="16">
        <f>SUMIF('Tool Pneumatics CH4 VOC BTEX'!B:B,A902,'Tool Pneumatics CH4 VOC BTEX'!N:N)*Q902</f>
        <v>1.6173410286929384E-3</v>
      </c>
    </row>
    <row r="903" spans="1:21" x14ac:dyDescent="0.25">
      <c r="A903" s="1" t="s">
        <v>3519</v>
      </c>
      <c r="B903" s="1" t="s">
        <v>1490</v>
      </c>
      <c r="C903" s="1" t="s">
        <v>1931</v>
      </c>
      <c r="D903" s="3" t="s">
        <v>2280</v>
      </c>
      <c r="E903" s="3" t="s">
        <v>23961</v>
      </c>
      <c r="F903" s="1" t="s">
        <v>3518</v>
      </c>
      <c r="G903" s="1">
        <v>0</v>
      </c>
      <c r="H903" s="1" t="s">
        <v>27474</v>
      </c>
      <c r="I903" s="1">
        <v>0</v>
      </c>
      <c r="J903" s="1" t="s">
        <v>27474</v>
      </c>
      <c r="K903" s="1">
        <f t="shared" si="56"/>
        <v>0</v>
      </c>
      <c r="L903" s="2">
        <f>SUMIFS('Basin Total Well Counts'!B:B,'Basin Total Well Counts'!A:A,F903)</f>
        <v>0</v>
      </c>
      <c r="M903" s="4">
        <f t="shared" si="57"/>
        <v>0</v>
      </c>
      <c r="N903" s="2">
        <f>SUMIF('Basin Emissions'!A:A,F903,'Basin Emissions'!B:B)</f>
        <v>394.54766229999996</v>
      </c>
      <c r="O903" s="8">
        <f t="shared" si="58"/>
        <v>0</v>
      </c>
      <c r="P903" s="7">
        <f>SUMIF('Tool Pneumatics CH4 VOC BTEX'!B:B,A903,'Tool Pneumatics CH4 VOC BTEX'!F:F)</f>
        <v>17.0883903503418</v>
      </c>
      <c r="Q903" s="14">
        <f t="shared" si="59"/>
        <v>0</v>
      </c>
      <c r="R903" s="16">
        <f>SUMIF('Tool Pneumatics CH4 VOC BTEX'!B:B,A903,'Tool Pneumatics CH4 VOC BTEX'!H:H)*Q903</f>
        <v>0</v>
      </c>
      <c r="S903" s="16">
        <f>SUMIF('Tool Pneumatics CH4 VOC BTEX'!B:B,A903,'Tool Pneumatics CH4 VOC BTEX'!J:J)*Q903</f>
        <v>0</v>
      </c>
      <c r="T903" s="16">
        <f>SUMIF('Tool Pneumatics CH4 VOC BTEX'!B:B,A903,'Tool Pneumatics CH4 VOC BTEX'!L:L)*Q903</f>
        <v>0</v>
      </c>
      <c r="U903" s="16">
        <f>SUMIF('Tool Pneumatics CH4 VOC BTEX'!B:B,A903,'Tool Pneumatics CH4 VOC BTEX'!N:N)*Q903</f>
        <v>0</v>
      </c>
    </row>
    <row r="904" spans="1:21" x14ac:dyDescent="0.25">
      <c r="A904" s="1" t="s">
        <v>3520</v>
      </c>
      <c r="B904" s="1" t="s">
        <v>1490</v>
      </c>
      <c r="C904" s="1" t="s">
        <v>3521</v>
      </c>
      <c r="D904" s="3" t="s">
        <v>2421</v>
      </c>
      <c r="E904" s="3" t="s">
        <v>2421</v>
      </c>
      <c r="F904" s="1" t="s">
        <v>3518</v>
      </c>
      <c r="G904" s="1">
        <v>0</v>
      </c>
      <c r="H904" s="1" t="s">
        <v>27474</v>
      </c>
      <c r="I904" s="1">
        <v>0</v>
      </c>
      <c r="J904" s="1" t="s">
        <v>27474</v>
      </c>
      <c r="K904" s="1">
        <f t="shared" si="56"/>
        <v>0</v>
      </c>
      <c r="L904" s="2">
        <f>SUMIFS('Basin Total Well Counts'!B:B,'Basin Total Well Counts'!A:A,F904)</f>
        <v>0</v>
      </c>
      <c r="M904" s="4">
        <f t="shared" si="57"/>
        <v>0</v>
      </c>
      <c r="N904" s="2">
        <f>SUMIF('Basin Emissions'!A:A,F904,'Basin Emissions'!B:B)</f>
        <v>394.54766229999996</v>
      </c>
      <c r="O904" s="8">
        <f t="shared" si="58"/>
        <v>0</v>
      </c>
      <c r="P904" s="7">
        <f>SUMIF('Tool Pneumatics CH4 VOC BTEX'!B:B,A904,'Tool Pneumatics CH4 VOC BTEX'!F:F)</f>
        <v>17.0883903503418</v>
      </c>
      <c r="Q904" s="14">
        <f t="shared" si="59"/>
        <v>0</v>
      </c>
      <c r="R904" s="16">
        <f>SUMIF('Tool Pneumatics CH4 VOC BTEX'!B:B,A904,'Tool Pneumatics CH4 VOC BTEX'!H:H)*Q904</f>
        <v>0</v>
      </c>
      <c r="S904" s="16">
        <f>SUMIF('Tool Pneumatics CH4 VOC BTEX'!B:B,A904,'Tool Pneumatics CH4 VOC BTEX'!J:J)*Q904</f>
        <v>0</v>
      </c>
      <c r="T904" s="16">
        <f>SUMIF('Tool Pneumatics CH4 VOC BTEX'!B:B,A904,'Tool Pneumatics CH4 VOC BTEX'!L:L)*Q904</f>
        <v>0</v>
      </c>
      <c r="U904" s="16">
        <f>SUMIF('Tool Pneumatics CH4 VOC BTEX'!B:B,A904,'Tool Pneumatics CH4 VOC BTEX'!N:N)*Q904</f>
        <v>0</v>
      </c>
    </row>
    <row r="905" spans="1:21" x14ac:dyDescent="0.25">
      <c r="A905" s="1" t="s">
        <v>3522</v>
      </c>
      <c r="B905" s="1" t="s">
        <v>1490</v>
      </c>
      <c r="C905" s="1" t="s">
        <v>3523</v>
      </c>
      <c r="D905" s="3" t="s">
        <v>2280</v>
      </c>
      <c r="E905" s="3" t="s">
        <v>23961</v>
      </c>
      <c r="F905" s="1" t="s">
        <v>3378</v>
      </c>
      <c r="G905" s="1">
        <v>0</v>
      </c>
      <c r="H905" s="1" t="s">
        <v>27474</v>
      </c>
      <c r="I905" s="1">
        <v>0</v>
      </c>
      <c r="J905" s="1" t="s">
        <v>27474</v>
      </c>
      <c r="K905" s="1">
        <f t="shared" si="56"/>
        <v>0</v>
      </c>
      <c r="L905" s="2">
        <f>SUMIFS('Basin Total Well Counts'!B:B,'Basin Total Well Counts'!A:A,F905)</f>
        <v>37</v>
      </c>
      <c r="M905" s="4">
        <f t="shared" si="57"/>
        <v>0</v>
      </c>
      <c r="N905" s="2">
        <f>SUMIF('Basin Emissions'!A:A,F905,'Basin Emissions'!B:B)</f>
        <v>332.78833199999997</v>
      </c>
      <c r="O905" s="8">
        <f t="shared" si="58"/>
        <v>0</v>
      </c>
      <c r="P905" s="7">
        <f>SUMIF('Tool Pneumatics CH4 VOC BTEX'!B:B,A905,'Tool Pneumatics CH4 VOC BTEX'!F:F)</f>
        <v>25.387609481811499</v>
      </c>
      <c r="Q905" s="14">
        <f t="shared" si="59"/>
        <v>0</v>
      </c>
      <c r="R905" s="16">
        <f>SUMIF('Tool Pneumatics CH4 VOC BTEX'!B:B,A905,'Tool Pneumatics CH4 VOC BTEX'!H:H)*Q905</f>
        <v>0</v>
      </c>
      <c r="S905" s="16">
        <f>SUMIF('Tool Pneumatics CH4 VOC BTEX'!B:B,A905,'Tool Pneumatics CH4 VOC BTEX'!J:J)*Q905</f>
        <v>0</v>
      </c>
      <c r="T905" s="16">
        <f>SUMIF('Tool Pneumatics CH4 VOC BTEX'!B:B,A905,'Tool Pneumatics CH4 VOC BTEX'!L:L)*Q905</f>
        <v>0</v>
      </c>
      <c r="U905" s="16">
        <f>SUMIF('Tool Pneumatics CH4 VOC BTEX'!B:B,A905,'Tool Pneumatics CH4 VOC BTEX'!N:N)*Q905</f>
        <v>0</v>
      </c>
    </row>
    <row r="906" spans="1:21" x14ac:dyDescent="0.25">
      <c r="A906" s="1" t="s">
        <v>3524</v>
      </c>
      <c r="B906" s="1" t="s">
        <v>1490</v>
      </c>
      <c r="C906" s="1" t="s">
        <v>1887</v>
      </c>
      <c r="D906" s="3" t="s">
        <v>3659</v>
      </c>
      <c r="E906" s="3" t="s">
        <v>23961</v>
      </c>
      <c r="F906" s="1" t="s">
        <v>996</v>
      </c>
      <c r="G906" s="1">
        <v>184</v>
      </c>
      <c r="H906" s="1" t="s">
        <v>27474</v>
      </c>
      <c r="I906" s="1">
        <v>6</v>
      </c>
      <c r="J906" s="1" t="s">
        <v>27474</v>
      </c>
      <c r="K906" s="1">
        <f t="shared" si="56"/>
        <v>190</v>
      </c>
      <c r="L906" s="2">
        <f>SUMIFS('Basin Total Well Counts'!B:B,'Basin Total Well Counts'!A:A,F906)</f>
        <v>36190</v>
      </c>
      <c r="M906" s="4">
        <f t="shared" si="57"/>
        <v>5.2500690798563138E-3</v>
      </c>
      <c r="N906" s="2">
        <f>SUMIF('Basin Emissions'!A:A,F906,'Basin Emissions'!B:B)</f>
        <v>3364.4013914898001</v>
      </c>
      <c r="O906" s="8">
        <f t="shared" si="58"/>
        <v>17.663339717686156</v>
      </c>
      <c r="P906" s="7">
        <f>SUMIF('Tool Pneumatics CH4 VOC BTEX'!B:B,A906,'Tool Pneumatics CH4 VOC BTEX'!F:F)</f>
        <v>3.2294800281524698</v>
      </c>
      <c r="Q906" s="14">
        <f t="shared" si="59"/>
        <v>6.0289270102543648</v>
      </c>
      <c r="R906" s="16">
        <f>SUMIF('Tool Pneumatics CH4 VOC BTEX'!B:B,A906,'Tool Pneumatics CH4 VOC BTEX'!H:H)*Q906</f>
        <v>1.1939693742638249E-2</v>
      </c>
      <c r="S906" s="16">
        <f>SUMIF('Tool Pneumatics CH4 VOC BTEX'!B:B,A906,'Tool Pneumatics CH4 VOC BTEX'!J:J)*Q906</f>
        <v>1.1557844637031765E-3</v>
      </c>
      <c r="T906" s="16">
        <f>SUMIF('Tool Pneumatics CH4 VOC BTEX'!B:B,A906,'Tool Pneumatics CH4 VOC BTEX'!L:L)*Q906</f>
        <v>6.3416471038469265E-3</v>
      </c>
      <c r="U906" s="16">
        <f>SUMIF('Tool Pneumatics CH4 VOC BTEX'!B:B,A906,'Tool Pneumatics CH4 VOC BTEX'!N:N)*Q906</f>
        <v>2.5396264086913907E-3</v>
      </c>
    </row>
    <row r="907" spans="1:21" x14ac:dyDescent="0.25">
      <c r="A907" s="1" t="s">
        <v>3525</v>
      </c>
      <c r="B907" s="1" t="s">
        <v>1490</v>
      </c>
      <c r="C907" s="1" t="s">
        <v>3526</v>
      </c>
      <c r="D907" s="3" t="s">
        <v>3659</v>
      </c>
      <c r="E907" s="3" t="s">
        <v>23961</v>
      </c>
      <c r="F907" s="1" t="s">
        <v>6801</v>
      </c>
      <c r="G907" s="1">
        <v>1</v>
      </c>
      <c r="H907" s="1" t="s">
        <v>27474</v>
      </c>
      <c r="I907" s="1">
        <v>0</v>
      </c>
      <c r="J907" s="1" t="s">
        <v>27474</v>
      </c>
      <c r="K907" s="1">
        <f t="shared" si="56"/>
        <v>1</v>
      </c>
      <c r="L907" s="2">
        <f>SUMIFS('Basin Total Well Counts'!B:B,'Basin Total Well Counts'!A:A,F907)</f>
        <v>69</v>
      </c>
      <c r="M907" s="4">
        <f t="shared" si="57"/>
        <v>1.4492753623188406E-2</v>
      </c>
      <c r="N907" s="2">
        <f>SUMIF('Basin Emissions'!A:A,F907,'Basin Emissions'!B:B)</f>
        <v>227.18555889999999</v>
      </c>
      <c r="O907" s="8">
        <f t="shared" si="58"/>
        <v>3.2925443318840579</v>
      </c>
      <c r="P907" s="7">
        <f>SUMIF('Tool Pneumatics CH4 VOC BTEX'!B:B,A907,'Tool Pneumatics CH4 VOC BTEX'!F:F)</f>
        <v>7.86688280105591</v>
      </c>
      <c r="Q907" s="14">
        <f t="shared" si="59"/>
        <v>0.46134812336960901</v>
      </c>
      <c r="R907" s="16">
        <f>SUMIF('Tool Pneumatics CH4 VOC BTEX'!B:B,A907,'Tool Pneumatics CH4 VOC BTEX'!H:H)*Q907</f>
        <v>7.5896565619686129E-4</v>
      </c>
      <c r="S907" s="16">
        <f>SUMIF('Tool Pneumatics CH4 VOC BTEX'!B:B,A907,'Tool Pneumatics CH4 VOC BTEX'!J:J)*Q907</f>
        <v>8.2543434269014655E-5</v>
      </c>
      <c r="T907" s="16">
        <f>SUMIF('Tool Pneumatics CH4 VOC BTEX'!B:B,A907,'Tool Pneumatics CH4 VOC BTEX'!L:L)*Q907</f>
        <v>7.812067794578907E-4</v>
      </c>
      <c r="U907" s="16">
        <f>SUMIF('Tool Pneumatics CH4 VOC BTEX'!B:B,A907,'Tool Pneumatics CH4 VOC BTEX'!N:N)*Q907</f>
        <v>3.2711785984645465E-4</v>
      </c>
    </row>
    <row r="908" spans="1:21" x14ac:dyDescent="0.25">
      <c r="A908" s="1" t="s">
        <v>3527</v>
      </c>
      <c r="B908" s="1" t="s">
        <v>1490</v>
      </c>
      <c r="C908" s="1" t="s">
        <v>1591</v>
      </c>
      <c r="D908" s="3" t="s">
        <v>3659</v>
      </c>
      <c r="E908" s="3" t="s">
        <v>23961</v>
      </c>
      <c r="F908" s="1" t="s">
        <v>6795</v>
      </c>
      <c r="G908" s="1">
        <v>0</v>
      </c>
      <c r="H908" s="1" t="s">
        <v>27474</v>
      </c>
      <c r="I908" s="1">
        <v>0</v>
      </c>
      <c r="J908" s="1" t="s">
        <v>27474</v>
      </c>
      <c r="K908" s="1">
        <f t="shared" si="56"/>
        <v>0</v>
      </c>
      <c r="L908" s="2">
        <f>SUMIFS('Basin Total Well Counts'!B:B,'Basin Total Well Counts'!A:A,F908)</f>
        <v>3477</v>
      </c>
      <c r="M908" s="4">
        <f t="shared" si="57"/>
        <v>0</v>
      </c>
      <c r="N908" s="2">
        <f>SUMIF('Basin Emissions'!A:A,F908,'Basin Emissions'!B:B)</f>
        <v>39.213993600000002</v>
      </c>
      <c r="O908" s="8">
        <f t="shared" si="58"/>
        <v>0</v>
      </c>
      <c r="P908" s="7">
        <f>SUMIF('Tool Pneumatics CH4 VOC BTEX'!B:B,A908,'Tool Pneumatics CH4 VOC BTEX'!F:F)</f>
        <v>42.154350280761697</v>
      </c>
      <c r="Q908" s="14">
        <f t="shared" si="59"/>
        <v>0</v>
      </c>
      <c r="R908" s="16">
        <f>SUMIF('Tool Pneumatics CH4 VOC BTEX'!B:B,A908,'Tool Pneumatics CH4 VOC BTEX'!H:H)*Q908</f>
        <v>0</v>
      </c>
      <c r="S908" s="16">
        <f>SUMIF('Tool Pneumatics CH4 VOC BTEX'!B:B,A908,'Tool Pneumatics CH4 VOC BTEX'!J:J)*Q908</f>
        <v>0</v>
      </c>
      <c r="T908" s="16">
        <f>SUMIF('Tool Pneumatics CH4 VOC BTEX'!B:B,A908,'Tool Pneumatics CH4 VOC BTEX'!L:L)*Q908</f>
        <v>0</v>
      </c>
      <c r="U908" s="16">
        <f>SUMIF('Tool Pneumatics CH4 VOC BTEX'!B:B,A908,'Tool Pneumatics CH4 VOC BTEX'!N:N)*Q908</f>
        <v>0</v>
      </c>
    </row>
    <row r="909" spans="1:21" x14ac:dyDescent="0.25">
      <c r="A909" s="1" t="s">
        <v>3528</v>
      </c>
      <c r="B909" s="1" t="s">
        <v>1490</v>
      </c>
      <c r="C909" s="1" t="s">
        <v>1746</v>
      </c>
      <c r="D909" s="3" t="s">
        <v>2280</v>
      </c>
      <c r="E909" s="3" t="s">
        <v>23961</v>
      </c>
      <c r="F909" s="1" t="s">
        <v>6793</v>
      </c>
      <c r="G909" s="1">
        <v>0</v>
      </c>
      <c r="H909" s="1" t="s">
        <v>27474</v>
      </c>
      <c r="I909" s="1">
        <v>0</v>
      </c>
      <c r="J909" s="1" t="s">
        <v>27474</v>
      </c>
      <c r="K909" s="1">
        <f t="shared" si="56"/>
        <v>0</v>
      </c>
      <c r="L909" s="2">
        <f>SUMIFS('Basin Total Well Counts'!B:B,'Basin Total Well Counts'!A:A,F909)</f>
        <v>273</v>
      </c>
      <c r="M909" s="4">
        <f t="shared" si="57"/>
        <v>0</v>
      </c>
      <c r="N909" s="2">
        <f>SUMIF('Basin Emissions'!A:A,F909,'Basin Emissions'!B:B)</f>
        <v>234.03000000000003</v>
      </c>
      <c r="O909" s="8">
        <f t="shared" si="58"/>
        <v>0</v>
      </c>
      <c r="P909" s="7">
        <f>SUMIF('Tool Pneumatics CH4 VOC BTEX'!B:B,A909,'Tool Pneumatics CH4 VOC BTEX'!F:F)</f>
        <v>7.9902358055114702</v>
      </c>
      <c r="Q909" s="14">
        <f t="shared" si="59"/>
        <v>0</v>
      </c>
      <c r="R909" s="16">
        <f>SUMIF('Tool Pneumatics CH4 VOC BTEX'!B:B,A909,'Tool Pneumatics CH4 VOC BTEX'!H:H)*Q909</f>
        <v>0</v>
      </c>
      <c r="S909" s="16">
        <f>SUMIF('Tool Pneumatics CH4 VOC BTEX'!B:B,A909,'Tool Pneumatics CH4 VOC BTEX'!J:J)*Q909</f>
        <v>0</v>
      </c>
      <c r="T909" s="16">
        <f>SUMIF('Tool Pneumatics CH4 VOC BTEX'!B:B,A909,'Tool Pneumatics CH4 VOC BTEX'!L:L)*Q909</f>
        <v>0</v>
      </c>
      <c r="U909" s="16">
        <f>SUMIF('Tool Pneumatics CH4 VOC BTEX'!B:B,A909,'Tool Pneumatics CH4 VOC BTEX'!N:N)*Q909</f>
        <v>0</v>
      </c>
    </row>
    <row r="910" spans="1:21" x14ac:dyDescent="0.25">
      <c r="A910" s="1" t="s">
        <v>3529</v>
      </c>
      <c r="B910" s="1" t="s">
        <v>1490</v>
      </c>
      <c r="C910" s="1" t="s">
        <v>1969</v>
      </c>
      <c r="D910" s="3" t="s">
        <v>3649</v>
      </c>
      <c r="E910" s="3" t="s">
        <v>2421</v>
      </c>
      <c r="F910" s="1" t="s">
        <v>3518</v>
      </c>
      <c r="G910" s="1">
        <v>0</v>
      </c>
      <c r="H910" s="1" t="s">
        <v>27474</v>
      </c>
      <c r="I910" s="1">
        <v>0</v>
      </c>
      <c r="J910" s="1" t="s">
        <v>27474</v>
      </c>
      <c r="K910" s="1">
        <f t="shared" si="56"/>
        <v>0</v>
      </c>
      <c r="L910" s="2">
        <f>SUMIFS('Basin Total Well Counts'!B:B,'Basin Total Well Counts'!A:A,F910)</f>
        <v>0</v>
      </c>
      <c r="M910" s="4">
        <f t="shared" si="57"/>
        <v>0</v>
      </c>
      <c r="N910" s="2">
        <f>SUMIF('Basin Emissions'!A:A,F910,'Basin Emissions'!B:B)</f>
        <v>394.54766229999996</v>
      </c>
      <c r="O910" s="8">
        <f t="shared" si="58"/>
        <v>0</v>
      </c>
      <c r="P910" s="7">
        <f>SUMIF('Tool Pneumatics CH4 VOC BTEX'!B:B,A910,'Tool Pneumatics CH4 VOC BTEX'!F:F)</f>
        <v>17.0883903503418</v>
      </c>
      <c r="Q910" s="14">
        <f t="shared" si="59"/>
        <v>0</v>
      </c>
      <c r="R910" s="16">
        <f>SUMIF('Tool Pneumatics CH4 VOC BTEX'!B:B,A910,'Tool Pneumatics CH4 VOC BTEX'!H:H)*Q910</f>
        <v>0</v>
      </c>
      <c r="S910" s="16">
        <f>SUMIF('Tool Pneumatics CH4 VOC BTEX'!B:B,A910,'Tool Pneumatics CH4 VOC BTEX'!J:J)*Q910</f>
        <v>0</v>
      </c>
      <c r="T910" s="16">
        <f>SUMIF('Tool Pneumatics CH4 VOC BTEX'!B:B,A910,'Tool Pneumatics CH4 VOC BTEX'!L:L)*Q910</f>
        <v>0</v>
      </c>
      <c r="U910" s="16">
        <f>SUMIF('Tool Pneumatics CH4 VOC BTEX'!B:B,A910,'Tool Pneumatics CH4 VOC BTEX'!N:N)*Q910</f>
        <v>0</v>
      </c>
    </row>
    <row r="911" spans="1:21" x14ac:dyDescent="0.25">
      <c r="A911" s="1" t="s">
        <v>3530</v>
      </c>
      <c r="B911" s="1" t="s">
        <v>1490</v>
      </c>
      <c r="C911" s="1" t="s">
        <v>3531</v>
      </c>
      <c r="D911" s="3" t="s">
        <v>2280</v>
      </c>
      <c r="E911" s="3" t="s">
        <v>23961</v>
      </c>
      <c r="F911" s="1" t="s">
        <v>3378</v>
      </c>
      <c r="G911" s="1">
        <v>0</v>
      </c>
      <c r="H911" s="1" t="s">
        <v>27474</v>
      </c>
      <c r="I911" s="1">
        <v>0</v>
      </c>
      <c r="J911" s="1" t="s">
        <v>27474</v>
      </c>
      <c r="K911" s="1">
        <f t="shared" si="56"/>
        <v>0</v>
      </c>
      <c r="L911" s="2">
        <f>SUMIFS('Basin Total Well Counts'!B:B,'Basin Total Well Counts'!A:A,F911)</f>
        <v>37</v>
      </c>
      <c r="M911" s="4">
        <f t="shared" si="57"/>
        <v>0</v>
      </c>
      <c r="N911" s="2">
        <f>SUMIF('Basin Emissions'!A:A,F911,'Basin Emissions'!B:B)</f>
        <v>332.78833199999997</v>
      </c>
      <c r="O911" s="8">
        <f t="shared" si="58"/>
        <v>0</v>
      </c>
      <c r="P911" s="7">
        <f>SUMIF('Tool Pneumatics CH4 VOC BTEX'!B:B,A911,'Tool Pneumatics CH4 VOC BTEX'!F:F)</f>
        <v>25.387609481811499</v>
      </c>
      <c r="Q911" s="14">
        <f t="shared" si="59"/>
        <v>0</v>
      </c>
      <c r="R911" s="16">
        <f>SUMIF('Tool Pneumatics CH4 VOC BTEX'!B:B,A911,'Tool Pneumatics CH4 VOC BTEX'!H:H)*Q911</f>
        <v>0</v>
      </c>
      <c r="S911" s="16">
        <f>SUMIF('Tool Pneumatics CH4 VOC BTEX'!B:B,A911,'Tool Pneumatics CH4 VOC BTEX'!J:J)*Q911</f>
        <v>0</v>
      </c>
      <c r="T911" s="16">
        <f>SUMIF('Tool Pneumatics CH4 VOC BTEX'!B:B,A911,'Tool Pneumatics CH4 VOC BTEX'!L:L)*Q911</f>
        <v>0</v>
      </c>
      <c r="U911" s="16">
        <f>SUMIF('Tool Pneumatics CH4 VOC BTEX'!B:B,A911,'Tool Pneumatics CH4 VOC BTEX'!N:N)*Q911</f>
        <v>0</v>
      </c>
    </row>
    <row r="912" spans="1:21" x14ac:dyDescent="0.25">
      <c r="A912" s="1" t="s">
        <v>3532</v>
      </c>
      <c r="B912" s="1" t="s">
        <v>1490</v>
      </c>
      <c r="C912" s="1" t="s">
        <v>1685</v>
      </c>
      <c r="D912" s="3" t="s">
        <v>2280</v>
      </c>
      <c r="E912" s="3" t="s">
        <v>23961</v>
      </c>
      <c r="F912" s="1" t="s">
        <v>3378</v>
      </c>
      <c r="G912" s="1">
        <v>0</v>
      </c>
      <c r="H912" s="1" t="s">
        <v>27474</v>
      </c>
      <c r="I912" s="1">
        <v>0</v>
      </c>
      <c r="J912" s="1" t="s">
        <v>27474</v>
      </c>
      <c r="K912" s="1">
        <f t="shared" si="56"/>
        <v>0</v>
      </c>
      <c r="L912" s="2">
        <f>SUMIFS('Basin Total Well Counts'!B:B,'Basin Total Well Counts'!A:A,F912)</f>
        <v>37</v>
      </c>
      <c r="M912" s="4">
        <f t="shared" si="57"/>
        <v>0</v>
      </c>
      <c r="N912" s="2">
        <f>SUMIF('Basin Emissions'!A:A,F912,'Basin Emissions'!B:B)</f>
        <v>332.78833199999997</v>
      </c>
      <c r="O912" s="8">
        <f t="shared" si="58"/>
        <v>0</v>
      </c>
      <c r="P912" s="7">
        <f>SUMIF('Tool Pneumatics CH4 VOC BTEX'!B:B,A912,'Tool Pneumatics CH4 VOC BTEX'!F:F)</f>
        <v>25.387609481811499</v>
      </c>
      <c r="Q912" s="14">
        <f t="shared" si="59"/>
        <v>0</v>
      </c>
      <c r="R912" s="16">
        <f>SUMIF('Tool Pneumatics CH4 VOC BTEX'!B:B,A912,'Tool Pneumatics CH4 VOC BTEX'!H:H)*Q912</f>
        <v>0</v>
      </c>
      <c r="S912" s="16">
        <f>SUMIF('Tool Pneumatics CH4 VOC BTEX'!B:B,A912,'Tool Pneumatics CH4 VOC BTEX'!J:J)*Q912</f>
        <v>0</v>
      </c>
      <c r="T912" s="16">
        <f>SUMIF('Tool Pneumatics CH4 VOC BTEX'!B:B,A912,'Tool Pneumatics CH4 VOC BTEX'!L:L)*Q912</f>
        <v>0</v>
      </c>
      <c r="U912" s="16">
        <f>SUMIF('Tool Pneumatics CH4 VOC BTEX'!B:B,A912,'Tool Pneumatics CH4 VOC BTEX'!N:N)*Q912</f>
        <v>0</v>
      </c>
    </row>
    <row r="913" spans="1:21" x14ac:dyDescent="0.25">
      <c r="A913" s="1" t="s">
        <v>3533</v>
      </c>
      <c r="B913" s="1" t="s">
        <v>1490</v>
      </c>
      <c r="C913" s="1" t="s">
        <v>3170</v>
      </c>
      <c r="D913" s="3" t="s">
        <v>2280</v>
      </c>
      <c r="E913" s="3" t="s">
        <v>23961</v>
      </c>
      <c r="F913" s="1" t="s">
        <v>996</v>
      </c>
      <c r="G913" s="1">
        <v>64</v>
      </c>
      <c r="H913" s="1" t="s">
        <v>27474</v>
      </c>
      <c r="I913" s="1">
        <v>5</v>
      </c>
      <c r="J913" s="1" t="s">
        <v>27474</v>
      </c>
      <c r="K913" s="1">
        <f t="shared" si="56"/>
        <v>69</v>
      </c>
      <c r="L913" s="2">
        <f>SUMIFS('Basin Total Well Counts'!B:B,'Basin Total Well Counts'!A:A,F913)</f>
        <v>36190</v>
      </c>
      <c r="M913" s="4">
        <f t="shared" si="57"/>
        <v>1.9066040342636088E-3</v>
      </c>
      <c r="N913" s="2">
        <f>SUMIF('Basin Emissions'!A:A,F913,'Basin Emissions'!B:B)</f>
        <v>3364.4013914898001</v>
      </c>
      <c r="O913" s="8">
        <f t="shared" si="58"/>
        <v>6.414581265896552</v>
      </c>
      <c r="P913" s="7">
        <f>SUMIF('Tool Pneumatics CH4 VOC BTEX'!B:B,A913,'Tool Pneumatics CH4 VOC BTEX'!F:F)</f>
        <v>3.2294800281524698</v>
      </c>
      <c r="Q913" s="14">
        <f t="shared" si="59"/>
        <v>2.1894524405660589</v>
      </c>
      <c r="R913" s="16">
        <f>SUMIF('Tool Pneumatics CH4 VOC BTEX'!B:B,A913,'Tool Pneumatics CH4 VOC BTEX'!H:H)*Q913</f>
        <v>4.3359940433791537E-3</v>
      </c>
      <c r="S913" s="16">
        <f>SUMIF('Tool Pneumatics CH4 VOC BTEX'!B:B,A913,'Tool Pneumatics CH4 VOC BTEX'!J:J)*Q913</f>
        <v>4.1973225260799569E-4</v>
      </c>
      <c r="T913" s="16">
        <f>SUMIF('Tool Pneumatics CH4 VOC BTEX'!B:B,A913,'Tool Pneumatics CH4 VOC BTEX'!L:L)*Q913</f>
        <v>2.3030192113970417E-3</v>
      </c>
      <c r="U913" s="16">
        <f>SUMIF('Tool Pneumatics CH4 VOC BTEX'!B:B,A913,'Tool Pneumatics CH4 VOC BTEX'!N:N)*Q913</f>
        <v>9.2228537999845253E-4</v>
      </c>
    </row>
    <row r="914" spans="1:21" x14ac:dyDescent="0.25">
      <c r="A914" s="1" t="s">
        <v>3534</v>
      </c>
      <c r="B914" s="1" t="s">
        <v>1490</v>
      </c>
      <c r="C914" s="1" t="s">
        <v>1757</v>
      </c>
      <c r="D914" s="3" t="s">
        <v>3649</v>
      </c>
      <c r="E914" s="3" t="s">
        <v>2421</v>
      </c>
      <c r="F914" s="1" t="s">
        <v>6795</v>
      </c>
      <c r="G914" s="1">
        <v>0</v>
      </c>
      <c r="H914" s="1" t="s">
        <v>27474</v>
      </c>
      <c r="I914" s="1">
        <v>1</v>
      </c>
      <c r="J914" s="1" t="s">
        <v>27474</v>
      </c>
      <c r="K914" s="1">
        <f t="shared" si="56"/>
        <v>1</v>
      </c>
      <c r="L914" s="2">
        <f>SUMIFS('Basin Total Well Counts'!B:B,'Basin Total Well Counts'!A:A,F914)</f>
        <v>3477</v>
      </c>
      <c r="M914" s="4">
        <f t="shared" si="57"/>
        <v>2.8760425654299681E-4</v>
      </c>
      <c r="N914" s="2">
        <f>SUMIF('Basin Emissions'!A:A,F914,'Basin Emissions'!B:B)</f>
        <v>39.213993600000002</v>
      </c>
      <c r="O914" s="8">
        <f t="shared" si="58"/>
        <v>1.1278111475409835E-2</v>
      </c>
      <c r="P914" s="7">
        <f>SUMIF('Tool Pneumatics CH4 VOC BTEX'!B:B,A914,'Tool Pneumatics CH4 VOC BTEX'!F:F)</f>
        <v>42.154350280761697</v>
      </c>
      <c r="Q914" s="14">
        <f t="shared" si="59"/>
        <v>2.9491291400636027E-4</v>
      </c>
      <c r="R914" s="16">
        <f>SUMIF('Tool Pneumatics CH4 VOC BTEX'!B:B,A914,'Tool Pneumatics CH4 VOC BTEX'!H:H)*Q914</f>
        <v>4.5305701097515967E-7</v>
      </c>
      <c r="S914" s="16">
        <f>SUMIF('Tool Pneumatics CH4 VOC BTEX'!B:B,A914,'Tool Pneumatics CH4 VOC BTEX'!J:J)*Q914</f>
        <v>1.9224715448660055E-8</v>
      </c>
      <c r="T914" s="16">
        <f>SUMIF('Tool Pneumatics CH4 VOC BTEX'!B:B,A914,'Tool Pneumatics CH4 VOC BTEX'!L:L)*Q914</f>
        <v>2.409902660063113E-7</v>
      </c>
      <c r="U914" s="16">
        <f>SUMIF('Tool Pneumatics CH4 VOC BTEX'!B:B,A914,'Tool Pneumatics CH4 VOC BTEX'!N:N)*Q914</f>
        <v>8.0394267334472546E-8</v>
      </c>
    </row>
    <row r="915" spans="1:21" x14ac:dyDescent="0.25">
      <c r="A915" s="1" t="s">
        <v>3535</v>
      </c>
      <c r="B915" s="1" t="s">
        <v>1490</v>
      </c>
      <c r="C915" s="1" t="s">
        <v>1991</v>
      </c>
      <c r="D915" s="3" t="s">
        <v>2421</v>
      </c>
      <c r="E915" s="3" t="s">
        <v>2421</v>
      </c>
      <c r="F915" s="1" t="s">
        <v>6793</v>
      </c>
      <c r="G915" s="1">
        <v>0</v>
      </c>
      <c r="H915" s="1" t="s">
        <v>27474</v>
      </c>
      <c r="I915" s="1">
        <v>0</v>
      </c>
      <c r="J915" s="1" t="s">
        <v>27474</v>
      </c>
      <c r="K915" s="1">
        <f t="shared" si="56"/>
        <v>0</v>
      </c>
      <c r="L915" s="2">
        <f>SUMIFS('Basin Total Well Counts'!B:B,'Basin Total Well Counts'!A:A,F915)</f>
        <v>273</v>
      </c>
      <c r="M915" s="4">
        <f t="shared" si="57"/>
        <v>0</v>
      </c>
      <c r="N915" s="2">
        <f>SUMIF('Basin Emissions'!A:A,F915,'Basin Emissions'!B:B)</f>
        <v>234.03000000000003</v>
      </c>
      <c r="O915" s="8">
        <f t="shared" si="58"/>
        <v>0</v>
      </c>
      <c r="P915" s="7">
        <f>SUMIF('Tool Pneumatics CH4 VOC BTEX'!B:B,A915,'Tool Pneumatics CH4 VOC BTEX'!F:F)</f>
        <v>7.9902358055114702</v>
      </c>
      <c r="Q915" s="14">
        <f t="shared" si="59"/>
        <v>0</v>
      </c>
      <c r="R915" s="16">
        <f>SUMIF('Tool Pneumatics CH4 VOC BTEX'!B:B,A915,'Tool Pneumatics CH4 VOC BTEX'!H:H)*Q915</f>
        <v>0</v>
      </c>
      <c r="S915" s="16">
        <f>SUMIF('Tool Pneumatics CH4 VOC BTEX'!B:B,A915,'Tool Pneumatics CH4 VOC BTEX'!J:J)*Q915</f>
        <v>0</v>
      </c>
      <c r="T915" s="16">
        <f>SUMIF('Tool Pneumatics CH4 VOC BTEX'!B:B,A915,'Tool Pneumatics CH4 VOC BTEX'!L:L)*Q915</f>
        <v>0</v>
      </c>
      <c r="U915" s="16">
        <f>SUMIF('Tool Pneumatics CH4 VOC BTEX'!B:B,A915,'Tool Pneumatics CH4 VOC BTEX'!N:N)*Q915</f>
        <v>0</v>
      </c>
    </row>
    <row r="916" spans="1:21" x14ac:dyDescent="0.25">
      <c r="A916" s="1" t="s">
        <v>3536</v>
      </c>
      <c r="B916" s="1" t="s">
        <v>1490</v>
      </c>
      <c r="C916" s="1" t="s">
        <v>3537</v>
      </c>
      <c r="D916" s="3" t="s">
        <v>2280</v>
      </c>
      <c r="E916" s="3" t="s">
        <v>23961</v>
      </c>
      <c r="F916" s="1" t="s">
        <v>6793</v>
      </c>
      <c r="G916" s="1">
        <v>12</v>
      </c>
      <c r="H916" s="1" t="s">
        <v>27474</v>
      </c>
      <c r="I916" s="1">
        <v>0</v>
      </c>
      <c r="J916" s="1" t="s">
        <v>27474</v>
      </c>
      <c r="K916" s="1">
        <f t="shared" si="56"/>
        <v>12</v>
      </c>
      <c r="L916" s="2">
        <f>SUMIFS('Basin Total Well Counts'!B:B,'Basin Total Well Counts'!A:A,F916)</f>
        <v>273</v>
      </c>
      <c r="M916" s="4">
        <f t="shared" si="57"/>
        <v>4.3956043956043959E-2</v>
      </c>
      <c r="N916" s="2">
        <f>SUMIF('Basin Emissions'!A:A,F916,'Basin Emissions'!B:B)</f>
        <v>234.03000000000003</v>
      </c>
      <c r="O916" s="8">
        <f t="shared" si="58"/>
        <v>10.287032967032969</v>
      </c>
      <c r="P916" s="7">
        <f>SUMIF('Tool Pneumatics CH4 VOC BTEX'!B:B,A916,'Tool Pneumatics CH4 VOC BTEX'!F:F)</f>
        <v>7.9902358055114702</v>
      </c>
      <c r="Q916" s="14">
        <f t="shared" si="59"/>
        <v>1.4191566701622</v>
      </c>
      <c r="R916" s="16">
        <f>SUMIF('Tool Pneumatics CH4 VOC BTEX'!B:B,A916,'Tool Pneumatics CH4 VOC BTEX'!H:H)*Q916</f>
        <v>2.535460987939542E-3</v>
      </c>
      <c r="S916" s="16">
        <f>SUMIF('Tool Pneumatics CH4 VOC BTEX'!B:B,A916,'Tool Pneumatics CH4 VOC BTEX'!J:J)*Q916</f>
        <v>1.1838089587029462E-3</v>
      </c>
      <c r="T916" s="16">
        <f>SUMIF('Tool Pneumatics CH4 VOC BTEX'!B:B,A916,'Tool Pneumatics CH4 VOC BTEX'!L:L)*Q916</f>
        <v>2.9795208042425886E-3</v>
      </c>
      <c r="U916" s="16">
        <f>SUMIF('Tool Pneumatics CH4 VOC BTEX'!B:B,A916,'Tool Pneumatics CH4 VOC BTEX'!N:N)*Q916</f>
        <v>2.7087158942149751E-3</v>
      </c>
    </row>
    <row r="917" spans="1:21" x14ac:dyDescent="0.25">
      <c r="A917" s="1" t="s">
        <v>3538</v>
      </c>
      <c r="B917" s="1" t="s">
        <v>1490</v>
      </c>
      <c r="C917" s="1" t="s">
        <v>1787</v>
      </c>
      <c r="D917" s="3" t="s">
        <v>3659</v>
      </c>
      <c r="E917" s="3" t="s">
        <v>23961</v>
      </c>
      <c r="F917" s="1" t="s">
        <v>996</v>
      </c>
      <c r="G917" s="1">
        <v>1006</v>
      </c>
      <c r="H917" s="1" t="s">
        <v>27474</v>
      </c>
      <c r="I917" s="1">
        <v>14</v>
      </c>
      <c r="J917" s="1" t="s">
        <v>27474</v>
      </c>
      <c r="K917" s="1">
        <f t="shared" si="56"/>
        <v>1020</v>
      </c>
      <c r="L917" s="2">
        <f>SUMIFS('Basin Total Well Counts'!B:B,'Basin Total Well Counts'!A:A,F917)</f>
        <v>36190</v>
      </c>
      <c r="M917" s="4">
        <f t="shared" si="57"/>
        <v>2.8184581376070737E-2</v>
      </c>
      <c r="N917" s="2">
        <f>SUMIF('Basin Emissions'!A:A,F917,'Basin Emissions'!B:B)</f>
        <v>3364.4013914898001</v>
      </c>
      <c r="O917" s="8">
        <f t="shared" si="58"/>
        <v>94.824244800209897</v>
      </c>
      <c r="P917" s="7">
        <f>SUMIF('Tool Pneumatics CH4 VOC BTEX'!B:B,A917,'Tool Pneumatics CH4 VOC BTEX'!F:F)</f>
        <v>3.2294800281524698</v>
      </c>
      <c r="Q917" s="14">
        <f t="shared" si="59"/>
        <v>32.3658186866287</v>
      </c>
      <c r="R917" s="16">
        <f>SUMIF('Tool Pneumatics CH4 VOC BTEX'!B:B,A917,'Tool Pneumatics CH4 VOC BTEX'!H:H)*Q917</f>
        <v>6.409730324995272E-2</v>
      </c>
      <c r="S917" s="16">
        <f>SUMIF('Tool Pneumatics CH4 VOC BTEX'!B:B,A917,'Tool Pneumatics CH4 VOC BTEX'!J:J)*Q917</f>
        <v>6.2047376472486324E-3</v>
      </c>
      <c r="T917" s="16">
        <f>SUMIF('Tool Pneumatics CH4 VOC BTEX'!B:B,A917,'Tool Pneumatics CH4 VOC BTEX'!L:L)*Q917</f>
        <v>3.4044631820651927E-2</v>
      </c>
      <c r="U917" s="16">
        <f>SUMIF('Tool Pneumatics CH4 VOC BTEX'!B:B,A917,'Tool Pneumatics CH4 VOC BTEX'!N:N)*Q917</f>
        <v>1.3633783878237994E-2</v>
      </c>
    </row>
    <row r="918" spans="1:21" x14ac:dyDescent="0.25">
      <c r="A918" s="1" t="s">
        <v>3539</v>
      </c>
      <c r="B918" s="1" t="s">
        <v>1490</v>
      </c>
      <c r="C918" s="1" t="s">
        <v>2104</v>
      </c>
      <c r="D918" s="3" t="s">
        <v>2421</v>
      </c>
      <c r="E918" s="3" t="s">
        <v>2421</v>
      </c>
      <c r="F918" s="1" t="s">
        <v>996</v>
      </c>
      <c r="G918" s="1">
        <v>36</v>
      </c>
      <c r="H918" s="1" t="s">
        <v>27474</v>
      </c>
      <c r="I918" s="1">
        <v>0</v>
      </c>
      <c r="J918" s="1" t="s">
        <v>27474</v>
      </c>
      <c r="K918" s="1">
        <f t="shared" si="56"/>
        <v>36</v>
      </c>
      <c r="L918" s="2">
        <f>SUMIFS('Basin Total Well Counts'!B:B,'Basin Total Well Counts'!A:A,F918)</f>
        <v>36190</v>
      </c>
      <c r="M918" s="4">
        <f t="shared" si="57"/>
        <v>9.9474993092014377E-4</v>
      </c>
      <c r="N918" s="2">
        <f>SUMIF('Basin Emissions'!A:A,F918,'Basin Emissions'!B:B)</f>
        <v>3364.4013914898001</v>
      </c>
      <c r="O918" s="8">
        <f t="shared" si="58"/>
        <v>3.3467380517721144</v>
      </c>
      <c r="P918" s="7">
        <f>SUMIF('Tool Pneumatics CH4 VOC BTEX'!B:B,A918,'Tool Pneumatics CH4 VOC BTEX'!F:F)</f>
        <v>3.2294800281524698</v>
      </c>
      <c r="Q918" s="14">
        <f t="shared" si="59"/>
        <v>1.1423230124692483</v>
      </c>
      <c r="R918" s="16">
        <f>SUMIF('Tool Pneumatics CH4 VOC BTEX'!B:B,A918,'Tool Pneumatics CH4 VOC BTEX'!H:H)*Q918</f>
        <v>2.2622577617630374E-3</v>
      </c>
      <c r="S918" s="16">
        <f>SUMIF('Tool Pneumatics CH4 VOC BTEX'!B:B,A918,'Tool Pneumatics CH4 VOC BTEX'!J:J)*Q918</f>
        <v>2.189907404911282E-4</v>
      </c>
      <c r="T918" s="16">
        <f>SUMIF('Tool Pneumatics CH4 VOC BTEX'!B:B,A918,'Tool Pneumatics CH4 VOC BTEX'!L:L)*Q918</f>
        <v>1.2015752407288915E-3</v>
      </c>
      <c r="U918" s="16">
        <f>SUMIF('Tool Pneumatics CH4 VOC BTEX'!B:B,A918,'Tool Pneumatics CH4 VOC BTEX'!N:N)*Q918</f>
        <v>4.8119237217310573E-4</v>
      </c>
    </row>
    <row r="919" spans="1:21" x14ac:dyDescent="0.25">
      <c r="A919" s="1" t="s">
        <v>3540</v>
      </c>
      <c r="B919" s="1" t="s">
        <v>1490</v>
      </c>
      <c r="C919" s="1" t="s">
        <v>1813</v>
      </c>
      <c r="D919" s="3" t="s">
        <v>2280</v>
      </c>
      <c r="E919" s="3" t="s">
        <v>23961</v>
      </c>
      <c r="F919" s="1" t="s">
        <v>3378</v>
      </c>
      <c r="G919" s="1">
        <v>0</v>
      </c>
      <c r="H919" s="1" t="s">
        <v>27474</v>
      </c>
      <c r="I919" s="1">
        <v>0</v>
      </c>
      <c r="J919" s="1" t="s">
        <v>27474</v>
      </c>
      <c r="K919" s="1">
        <f t="shared" si="56"/>
        <v>0</v>
      </c>
      <c r="L919" s="2">
        <f>SUMIFS('Basin Total Well Counts'!B:B,'Basin Total Well Counts'!A:A,F919)</f>
        <v>37</v>
      </c>
      <c r="M919" s="4">
        <f t="shared" si="57"/>
        <v>0</v>
      </c>
      <c r="N919" s="2">
        <f>SUMIF('Basin Emissions'!A:A,F919,'Basin Emissions'!B:B)</f>
        <v>332.78833199999997</v>
      </c>
      <c r="O919" s="8">
        <f t="shared" si="58"/>
        <v>0</v>
      </c>
      <c r="P919" s="7">
        <f>SUMIF('Tool Pneumatics CH4 VOC BTEX'!B:B,A919,'Tool Pneumatics CH4 VOC BTEX'!F:F)</f>
        <v>25.387609481811499</v>
      </c>
      <c r="Q919" s="14">
        <f t="shared" si="59"/>
        <v>0</v>
      </c>
      <c r="R919" s="16">
        <f>SUMIF('Tool Pneumatics CH4 VOC BTEX'!B:B,A919,'Tool Pneumatics CH4 VOC BTEX'!H:H)*Q919</f>
        <v>0</v>
      </c>
      <c r="S919" s="16">
        <f>SUMIF('Tool Pneumatics CH4 VOC BTEX'!B:B,A919,'Tool Pneumatics CH4 VOC BTEX'!J:J)*Q919</f>
        <v>0</v>
      </c>
      <c r="T919" s="16">
        <f>SUMIF('Tool Pneumatics CH4 VOC BTEX'!B:B,A919,'Tool Pneumatics CH4 VOC BTEX'!L:L)*Q919</f>
        <v>0</v>
      </c>
      <c r="U919" s="16">
        <f>SUMIF('Tool Pneumatics CH4 VOC BTEX'!B:B,A919,'Tool Pneumatics CH4 VOC BTEX'!N:N)*Q919</f>
        <v>0</v>
      </c>
    </row>
    <row r="920" spans="1:21" x14ac:dyDescent="0.25">
      <c r="A920" s="1" t="s">
        <v>3541</v>
      </c>
      <c r="B920" s="1" t="s">
        <v>1490</v>
      </c>
      <c r="C920" s="1" t="s">
        <v>3542</v>
      </c>
      <c r="D920" s="3" t="s">
        <v>1015</v>
      </c>
      <c r="E920" s="3" t="s">
        <v>23961</v>
      </c>
      <c r="F920" s="1" t="s">
        <v>6801</v>
      </c>
      <c r="G920" s="1">
        <v>0</v>
      </c>
      <c r="H920" s="1" t="s">
        <v>27474</v>
      </c>
      <c r="I920" s="1">
        <v>0</v>
      </c>
      <c r="J920" s="1" t="s">
        <v>27474</v>
      </c>
      <c r="K920" s="1">
        <f t="shared" si="56"/>
        <v>0</v>
      </c>
      <c r="L920" s="2">
        <f>SUMIFS('Basin Total Well Counts'!B:B,'Basin Total Well Counts'!A:A,F920)</f>
        <v>69</v>
      </c>
      <c r="M920" s="4">
        <f t="shared" si="57"/>
        <v>0</v>
      </c>
      <c r="N920" s="2">
        <f>SUMIF('Basin Emissions'!A:A,F920,'Basin Emissions'!B:B)</f>
        <v>227.18555889999999</v>
      </c>
      <c r="O920" s="8">
        <f t="shared" si="58"/>
        <v>0</v>
      </c>
      <c r="P920" s="7">
        <f>SUMIF('Tool Pneumatics CH4 VOC BTEX'!B:B,A920,'Tool Pneumatics CH4 VOC BTEX'!F:F)</f>
        <v>7.86688280105591</v>
      </c>
      <c r="Q920" s="14">
        <f t="shared" si="59"/>
        <v>0</v>
      </c>
      <c r="R920" s="16">
        <f>SUMIF('Tool Pneumatics CH4 VOC BTEX'!B:B,A920,'Tool Pneumatics CH4 VOC BTEX'!H:H)*Q920</f>
        <v>0</v>
      </c>
      <c r="S920" s="16">
        <f>SUMIF('Tool Pneumatics CH4 VOC BTEX'!B:B,A920,'Tool Pneumatics CH4 VOC BTEX'!J:J)*Q920</f>
        <v>0</v>
      </c>
      <c r="T920" s="16">
        <f>SUMIF('Tool Pneumatics CH4 VOC BTEX'!B:B,A920,'Tool Pneumatics CH4 VOC BTEX'!L:L)*Q920</f>
        <v>0</v>
      </c>
      <c r="U920" s="16">
        <f>SUMIF('Tool Pneumatics CH4 VOC BTEX'!B:B,A920,'Tool Pneumatics CH4 VOC BTEX'!N:N)*Q920</f>
        <v>0</v>
      </c>
    </row>
    <row r="921" spans="1:21" x14ac:dyDescent="0.25">
      <c r="A921" s="1" t="s">
        <v>3543</v>
      </c>
      <c r="B921" s="1" t="s">
        <v>1490</v>
      </c>
      <c r="C921" s="1" t="s">
        <v>3544</v>
      </c>
      <c r="D921" s="3" t="s">
        <v>2280</v>
      </c>
      <c r="E921" s="3" t="s">
        <v>23961</v>
      </c>
      <c r="F921" s="1" t="s">
        <v>996</v>
      </c>
      <c r="G921" s="1">
        <v>0</v>
      </c>
      <c r="H921" s="1" t="s">
        <v>27474</v>
      </c>
      <c r="I921" s="1">
        <v>0</v>
      </c>
      <c r="J921" s="1" t="s">
        <v>27474</v>
      </c>
      <c r="K921" s="1">
        <f t="shared" si="56"/>
        <v>0</v>
      </c>
      <c r="L921" s="2">
        <f>SUMIFS('Basin Total Well Counts'!B:B,'Basin Total Well Counts'!A:A,F921)</f>
        <v>36190</v>
      </c>
      <c r="M921" s="4">
        <f t="shared" si="57"/>
        <v>0</v>
      </c>
      <c r="N921" s="2">
        <f>SUMIF('Basin Emissions'!A:A,F921,'Basin Emissions'!B:B)</f>
        <v>3364.4013914898001</v>
      </c>
      <c r="O921" s="8">
        <f t="shared" si="58"/>
        <v>0</v>
      </c>
      <c r="P921" s="7">
        <f>SUMIF('Tool Pneumatics CH4 VOC BTEX'!B:B,A921,'Tool Pneumatics CH4 VOC BTEX'!F:F)</f>
        <v>3.2294800281524698</v>
      </c>
      <c r="Q921" s="14">
        <f t="shared" si="59"/>
        <v>0</v>
      </c>
      <c r="R921" s="16">
        <f>SUMIF('Tool Pneumatics CH4 VOC BTEX'!B:B,A921,'Tool Pneumatics CH4 VOC BTEX'!H:H)*Q921</f>
        <v>0</v>
      </c>
      <c r="S921" s="16">
        <f>SUMIF('Tool Pneumatics CH4 VOC BTEX'!B:B,A921,'Tool Pneumatics CH4 VOC BTEX'!J:J)*Q921</f>
        <v>0</v>
      </c>
      <c r="T921" s="16">
        <f>SUMIF('Tool Pneumatics CH4 VOC BTEX'!B:B,A921,'Tool Pneumatics CH4 VOC BTEX'!L:L)*Q921</f>
        <v>0</v>
      </c>
      <c r="U921" s="16">
        <f>SUMIF('Tool Pneumatics CH4 VOC BTEX'!B:B,A921,'Tool Pneumatics CH4 VOC BTEX'!N:N)*Q921</f>
        <v>0</v>
      </c>
    </row>
    <row r="922" spans="1:21" x14ac:dyDescent="0.25">
      <c r="A922" s="1" t="s">
        <v>3545</v>
      </c>
      <c r="B922" s="1" t="s">
        <v>1490</v>
      </c>
      <c r="C922" s="1" t="s">
        <v>1974</v>
      </c>
      <c r="D922" s="3" t="s">
        <v>2280</v>
      </c>
      <c r="E922" s="3" t="s">
        <v>23961</v>
      </c>
      <c r="F922" s="1" t="s">
        <v>6793</v>
      </c>
      <c r="G922" s="1">
        <v>0</v>
      </c>
      <c r="H922" s="1" t="s">
        <v>27474</v>
      </c>
      <c r="I922" s="1">
        <v>0</v>
      </c>
      <c r="J922" s="1" t="s">
        <v>27474</v>
      </c>
      <c r="K922" s="1">
        <f t="shared" si="56"/>
        <v>0</v>
      </c>
      <c r="L922" s="2">
        <f>SUMIFS('Basin Total Well Counts'!B:B,'Basin Total Well Counts'!A:A,F922)</f>
        <v>273</v>
      </c>
      <c r="M922" s="4">
        <f t="shared" si="57"/>
        <v>0</v>
      </c>
      <c r="N922" s="2">
        <f>SUMIF('Basin Emissions'!A:A,F922,'Basin Emissions'!B:B)</f>
        <v>234.03000000000003</v>
      </c>
      <c r="O922" s="8">
        <f t="shared" si="58"/>
        <v>0</v>
      </c>
      <c r="P922" s="7">
        <f>SUMIF('Tool Pneumatics CH4 VOC BTEX'!B:B,A922,'Tool Pneumatics CH4 VOC BTEX'!F:F)</f>
        <v>7.9902358055114702</v>
      </c>
      <c r="Q922" s="14">
        <f t="shared" si="59"/>
        <v>0</v>
      </c>
      <c r="R922" s="16">
        <f>SUMIF('Tool Pneumatics CH4 VOC BTEX'!B:B,A922,'Tool Pneumatics CH4 VOC BTEX'!H:H)*Q922</f>
        <v>0</v>
      </c>
      <c r="S922" s="16">
        <f>SUMIF('Tool Pneumatics CH4 VOC BTEX'!B:B,A922,'Tool Pneumatics CH4 VOC BTEX'!J:J)*Q922</f>
        <v>0</v>
      </c>
      <c r="T922" s="16">
        <f>SUMIF('Tool Pneumatics CH4 VOC BTEX'!B:B,A922,'Tool Pneumatics CH4 VOC BTEX'!L:L)*Q922</f>
        <v>0</v>
      </c>
      <c r="U922" s="16">
        <f>SUMIF('Tool Pneumatics CH4 VOC BTEX'!B:B,A922,'Tool Pneumatics CH4 VOC BTEX'!N:N)*Q922</f>
        <v>0</v>
      </c>
    </row>
    <row r="923" spans="1:21" x14ac:dyDescent="0.25">
      <c r="A923" s="1" t="s">
        <v>3546</v>
      </c>
      <c r="B923" s="1" t="s">
        <v>1490</v>
      </c>
      <c r="C923" s="1" t="s">
        <v>1948</v>
      </c>
      <c r="D923" s="3" t="s">
        <v>2421</v>
      </c>
      <c r="E923" s="3" t="s">
        <v>2421</v>
      </c>
      <c r="F923" s="1" t="s">
        <v>996</v>
      </c>
      <c r="G923" s="1">
        <v>1726</v>
      </c>
      <c r="H923" s="1" t="s">
        <v>27474</v>
      </c>
      <c r="I923" s="1">
        <v>4</v>
      </c>
      <c r="J923" s="1" t="s">
        <v>27474</v>
      </c>
      <c r="K923" s="1">
        <f t="shared" si="56"/>
        <v>1730</v>
      </c>
      <c r="L923" s="2">
        <f>SUMIFS('Basin Total Well Counts'!B:B,'Basin Total Well Counts'!A:A,F923)</f>
        <v>36190</v>
      </c>
      <c r="M923" s="4">
        <f t="shared" si="57"/>
        <v>4.7803260569218013E-2</v>
      </c>
      <c r="N923" s="2">
        <f>SUMIF('Basin Emissions'!A:A,F923,'Basin Emissions'!B:B)</f>
        <v>3364.4013914898001</v>
      </c>
      <c r="O923" s="8">
        <f t="shared" si="58"/>
        <v>160.82935637682658</v>
      </c>
      <c r="P923" s="7">
        <f>SUMIF('Tool Pneumatics CH4 VOC BTEX'!B:B,A923,'Tool Pneumatics CH4 VOC BTEX'!F:F)</f>
        <v>3.2294800281524698</v>
      </c>
      <c r="Q923" s="14">
        <f t="shared" si="59"/>
        <v>54.89496698810553</v>
      </c>
      <c r="R923" s="16">
        <f>SUMIF('Tool Pneumatics CH4 VOC BTEX'!B:B,A923,'Tool Pneumatics CH4 VOC BTEX'!H:H)*Q923</f>
        <v>0.10871405355139037</v>
      </c>
      <c r="S923" s="16">
        <f>SUMIF('Tool Pneumatics CH4 VOC BTEX'!B:B,A923,'Tool Pneumatics CH4 VOC BTEX'!J:J)*Q923</f>
        <v>1.0523721695823659E-2</v>
      </c>
      <c r="T923" s="16">
        <f>SUMIF('Tool Pneumatics CH4 VOC BTEX'!B:B,A923,'Tool Pneumatics CH4 VOC BTEX'!L:L)*Q923</f>
        <v>5.7742365735027279E-2</v>
      </c>
      <c r="U923" s="16">
        <f>SUMIF('Tool Pneumatics CH4 VOC BTEX'!B:B,A923,'Tool Pneumatics CH4 VOC BTEX'!N:N)*Q923</f>
        <v>2.3123966773874242E-2</v>
      </c>
    </row>
    <row r="924" spans="1:21" x14ac:dyDescent="0.25">
      <c r="A924" s="1" t="s">
        <v>3547</v>
      </c>
      <c r="B924" s="1" t="s">
        <v>1490</v>
      </c>
      <c r="C924" s="1" t="s">
        <v>3548</v>
      </c>
      <c r="D924" s="3" t="s">
        <v>2280</v>
      </c>
      <c r="E924" s="3" t="s">
        <v>23961</v>
      </c>
      <c r="F924" s="1" t="s">
        <v>996</v>
      </c>
      <c r="G924" s="1">
        <v>17</v>
      </c>
      <c r="H924" s="1" t="s">
        <v>27474</v>
      </c>
      <c r="I924" s="1">
        <v>1</v>
      </c>
      <c r="J924" s="1" t="s">
        <v>27474</v>
      </c>
      <c r="K924" s="1">
        <f t="shared" si="56"/>
        <v>18</v>
      </c>
      <c r="L924" s="2">
        <f>SUMIFS('Basin Total Well Counts'!B:B,'Basin Total Well Counts'!A:A,F924)</f>
        <v>36190</v>
      </c>
      <c r="M924" s="4">
        <f t="shared" si="57"/>
        <v>4.9737496546007189E-4</v>
      </c>
      <c r="N924" s="2">
        <f>SUMIF('Basin Emissions'!A:A,F924,'Basin Emissions'!B:B)</f>
        <v>3364.4013914898001</v>
      </c>
      <c r="O924" s="8">
        <f t="shared" si="58"/>
        <v>1.6733690258860572</v>
      </c>
      <c r="P924" s="7">
        <f>SUMIF('Tool Pneumatics CH4 VOC BTEX'!B:B,A924,'Tool Pneumatics CH4 VOC BTEX'!F:F)</f>
        <v>3.2294800281524698</v>
      </c>
      <c r="Q924" s="14">
        <f t="shared" si="59"/>
        <v>0.57116150623462414</v>
      </c>
      <c r="R924" s="16">
        <f>SUMIF('Tool Pneumatics CH4 VOC BTEX'!B:B,A924,'Tool Pneumatics CH4 VOC BTEX'!H:H)*Q924</f>
        <v>1.1311288808815187E-3</v>
      </c>
      <c r="S924" s="16">
        <f>SUMIF('Tool Pneumatics CH4 VOC BTEX'!B:B,A924,'Tool Pneumatics CH4 VOC BTEX'!J:J)*Q924</f>
        <v>1.094953702455641E-4</v>
      </c>
      <c r="T924" s="16">
        <f>SUMIF('Tool Pneumatics CH4 VOC BTEX'!B:B,A924,'Tool Pneumatics CH4 VOC BTEX'!L:L)*Q924</f>
        <v>6.0078762036444577E-4</v>
      </c>
      <c r="U924" s="16">
        <f>SUMIF('Tool Pneumatics CH4 VOC BTEX'!B:B,A924,'Tool Pneumatics CH4 VOC BTEX'!N:N)*Q924</f>
        <v>2.4059618608655286E-4</v>
      </c>
    </row>
    <row r="925" spans="1:21" x14ac:dyDescent="0.25">
      <c r="A925" s="1" t="s">
        <v>3549</v>
      </c>
      <c r="B925" s="1" t="s">
        <v>1490</v>
      </c>
      <c r="C925" s="1" t="s">
        <v>1875</v>
      </c>
      <c r="D925" s="3" t="s">
        <v>3649</v>
      </c>
      <c r="E925" s="3" t="s">
        <v>2421</v>
      </c>
      <c r="F925" s="1" t="s">
        <v>996</v>
      </c>
      <c r="G925" s="1">
        <v>55</v>
      </c>
      <c r="H925" s="1" t="s">
        <v>27474</v>
      </c>
      <c r="I925" s="1">
        <v>0</v>
      </c>
      <c r="J925" s="1" t="s">
        <v>27474</v>
      </c>
      <c r="K925" s="1">
        <f t="shared" si="56"/>
        <v>55</v>
      </c>
      <c r="L925" s="2">
        <f>SUMIFS('Basin Total Well Counts'!B:B,'Basin Total Well Counts'!A:A,F925)</f>
        <v>36190</v>
      </c>
      <c r="M925" s="4">
        <f t="shared" si="57"/>
        <v>1.5197568389057751E-3</v>
      </c>
      <c r="N925" s="2">
        <f>SUMIF('Basin Emissions'!A:A,F925,'Basin Emissions'!B:B)</f>
        <v>3364.4013914898001</v>
      </c>
      <c r="O925" s="8">
        <f t="shared" si="58"/>
        <v>5.1130720235407292</v>
      </c>
      <c r="P925" s="7">
        <f>SUMIF('Tool Pneumatics CH4 VOC BTEX'!B:B,A925,'Tool Pneumatics CH4 VOC BTEX'!F:F)</f>
        <v>3.2294800281524698</v>
      </c>
      <c r="Q925" s="14">
        <f t="shared" si="59"/>
        <v>1.7452157134946844</v>
      </c>
      <c r="R925" s="16">
        <f>SUMIF('Tool Pneumatics CH4 VOC BTEX'!B:B,A925,'Tool Pneumatics CH4 VOC BTEX'!H:H)*Q925</f>
        <v>3.4562271360268613E-3</v>
      </c>
      <c r="S925" s="16">
        <f>SUMIF('Tool Pneumatics CH4 VOC BTEX'!B:B,A925,'Tool Pneumatics CH4 VOC BTEX'!J:J)*Q925</f>
        <v>3.3456918686144581E-4</v>
      </c>
      <c r="T925" s="16">
        <f>SUMIF('Tool Pneumatics CH4 VOC BTEX'!B:B,A925,'Tool Pneumatics CH4 VOC BTEX'!L:L)*Q925</f>
        <v>1.8357399511135838E-3</v>
      </c>
      <c r="U925" s="16">
        <f>SUMIF('Tool Pneumatics CH4 VOC BTEX'!B:B,A925,'Tool Pneumatics CH4 VOC BTEX'!N:N)*Q925</f>
        <v>7.3515501304224462E-4</v>
      </c>
    </row>
    <row r="926" spans="1:21" x14ac:dyDescent="0.25">
      <c r="A926" s="1" t="s">
        <v>3550</v>
      </c>
      <c r="B926" s="1" t="s">
        <v>1490</v>
      </c>
      <c r="C926" s="1" t="s">
        <v>1828</v>
      </c>
      <c r="D926" s="3" t="s">
        <v>2421</v>
      </c>
      <c r="E926" s="3" t="s">
        <v>2421</v>
      </c>
      <c r="F926" s="1" t="s">
        <v>6795</v>
      </c>
      <c r="G926" s="1">
        <v>0</v>
      </c>
      <c r="H926" s="1" t="s">
        <v>27474</v>
      </c>
      <c r="I926" s="1">
        <v>0</v>
      </c>
      <c r="J926" s="1" t="s">
        <v>27474</v>
      </c>
      <c r="K926" s="1">
        <f t="shared" si="56"/>
        <v>0</v>
      </c>
      <c r="L926" s="2">
        <f>SUMIFS('Basin Total Well Counts'!B:B,'Basin Total Well Counts'!A:A,F926)</f>
        <v>3477</v>
      </c>
      <c r="M926" s="4">
        <f t="shared" si="57"/>
        <v>0</v>
      </c>
      <c r="N926" s="2">
        <f>SUMIF('Basin Emissions'!A:A,F926,'Basin Emissions'!B:B)</f>
        <v>39.213993600000002</v>
      </c>
      <c r="O926" s="8">
        <f t="shared" si="58"/>
        <v>0</v>
      </c>
      <c r="P926" s="7">
        <f>SUMIF('Tool Pneumatics CH4 VOC BTEX'!B:B,A926,'Tool Pneumatics CH4 VOC BTEX'!F:F)</f>
        <v>42.154350280761697</v>
      </c>
      <c r="Q926" s="14">
        <f t="shared" si="59"/>
        <v>0</v>
      </c>
      <c r="R926" s="16">
        <f>SUMIF('Tool Pneumatics CH4 VOC BTEX'!B:B,A926,'Tool Pneumatics CH4 VOC BTEX'!H:H)*Q926</f>
        <v>0</v>
      </c>
      <c r="S926" s="16">
        <f>SUMIF('Tool Pneumatics CH4 VOC BTEX'!B:B,A926,'Tool Pneumatics CH4 VOC BTEX'!J:J)*Q926</f>
        <v>0</v>
      </c>
      <c r="T926" s="16">
        <f>SUMIF('Tool Pneumatics CH4 VOC BTEX'!B:B,A926,'Tool Pneumatics CH4 VOC BTEX'!L:L)*Q926</f>
        <v>0</v>
      </c>
      <c r="U926" s="16">
        <f>SUMIF('Tool Pneumatics CH4 VOC BTEX'!B:B,A926,'Tool Pneumatics CH4 VOC BTEX'!N:N)*Q926</f>
        <v>0</v>
      </c>
    </row>
    <row r="927" spans="1:21" x14ac:dyDescent="0.25">
      <c r="A927" s="1" t="s">
        <v>3551</v>
      </c>
      <c r="B927" s="1" t="s">
        <v>1490</v>
      </c>
      <c r="C927" s="1" t="s">
        <v>2007</v>
      </c>
      <c r="D927" s="3" t="s">
        <v>3659</v>
      </c>
      <c r="E927" s="3" t="s">
        <v>23961</v>
      </c>
      <c r="F927" s="1" t="s">
        <v>996</v>
      </c>
      <c r="G927" s="1">
        <v>253</v>
      </c>
      <c r="H927" s="1" t="s">
        <v>27474</v>
      </c>
      <c r="I927" s="1">
        <v>1</v>
      </c>
      <c r="J927" s="1" t="s">
        <v>27474</v>
      </c>
      <c r="K927" s="1">
        <f t="shared" si="56"/>
        <v>254</v>
      </c>
      <c r="L927" s="2">
        <f>SUMIFS('Basin Total Well Counts'!B:B,'Basin Total Well Counts'!A:A,F927)</f>
        <v>36190</v>
      </c>
      <c r="M927" s="4">
        <f t="shared" si="57"/>
        <v>7.0185134014921248E-3</v>
      </c>
      <c r="N927" s="2">
        <f>SUMIF('Basin Emissions'!A:A,F927,'Basin Emissions'!B:B)</f>
        <v>3364.4013914898001</v>
      </c>
      <c r="O927" s="8">
        <f t="shared" si="58"/>
        <v>23.613096254169914</v>
      </c>
      <c r="P927" s="7">
        <f>SUMIF('Tool Pneumatics CH4 VOC BTEX'!B:B,A927,'Tool Pneumatics CH4 VOC BTEX'!F:F)</f>
        <v>3.2294800281524698</v>
      </c>
      <c r="Q927" s="14">
        <f t="shared" si="59"/>
        <v>8.0597234768663615</v>
      </c>
      <c r="R927" s="16">
        <f>SUMIF('Tool Pneumatics CH4 VOC BTEX'!B:B,A927,'Tool Pneumatics CH4 VOC BTEX'!H:H)*Q927</f>
        <v>1.5961485319105871E-2</v>
      </c>
      <c r="S927" s="16">
        <f>SUMIF('Tool Pneumatics CH4 VOC BTEX'!B:B,A927,'Tool Pneumatics CH4 VOC BTEX'!J:J)*Q927</f>
        <v>1.5451013356874044E-3</v>
      </c>
      <c r="T927" s="16">
        <f>SUMIF('Tool Pneumatics CH4 VOC BTEX'!B:B,A927,'Tool Pneumatics CH4 VOC BTEX'!L:L)*Q927</f>
        <v>8.4777808651427342E-3</v>
      </c>
      <c r="U927" s="16">
        <f>SUMIF('Tool Pneumatics CH4 VOC BTEX'!B:B,A927,'Tool Pneumatics CH4 VOC BTEX'!N:N)*Q927</f>
        <v>3.3950795147769121E-3</v>
      </c>
    </row>
    <row r="928" spans="1:21" x14ac:dyDescent="0.25">
      <c r="A928" s="1" t="s">
        <v>3552</v>
      </c>
      <c r="B928" s="1" t="s">
        <v>1490</v>
      </c>
      <c r="C928" s="1" t="s">
        <v>3553</v>
      </c>
      <c r="D928" s="3" t="s">
        <v>2280</v>
      </c>
      <c r="E928" s="3" t="s">
        <v>23961</v>
      </c>
      <c r="F928" s="1" t="s">
        <v>3501</v>
      </c>
      <c r="G928" s="1">
        <v>211</v>
      </c>
      <c r="H928" s="1" t="s">
        <v>27474</v>
      </c>
      <c r="I928" s="1">
        <v>25</v>
      </c>
      <c r="J928" s="1" t="s">
        <v>27474</v>
      </c>
      <c r="K928" s="1">
        <f t="shared" si="56"/>
        <v>236</v>
      </c>
      <c r="L928" s="2">
        <f>SUMIFS('Basin Total Well Counts'!B:B,'Basin Total Well Counts'!A:A,F928)</f>
        <v>1311</v>
      </c>
      <c r="M928" s="4">
        <f t="shared" si="57"/>
        <v>0.18001525553012968</v>
      </c>
      <c r="N928" s="2">
        <f>SUMIF('Basin Emissions'!A:A,F928,'Basin Emissions'!B:B)</f>
        <v>2296.6876075</v>
      </c>
      <c r="O928" s="8">
        <f t="shared" si="58"/>
        <v>413.43880653699466</v>
      </c>
      <c r="P928" s="7">
        <f>SUMIF('Tool Pneumatics CH4 VOC BTEX'!B:B,A928,'Tool Pneumatics CH4 VOC BTEX'!F:F)</f>
        <v>2.97412109375</v>
      </c>
      <c r="Q928" s="14">
        <f t="shared" si="59"/>
        <v>153.2330332491961</v>
      </c>
      <c r="R928" s="16">
        <f>SUMIF('Tool Pneumatics CH4 VOC BTEX'!B:B,A928,'Tool Pneumatics CH4 VOC BTEX'!H:H)*Q928</f>
        <v>0.25615813366751494</v>
      </c>
      <c r="S928" s="16">
        <f>SUMIF('Tool Pneumatics CH4 VOC BTEX'!B:B,A928,'Tool Pneumatics CH4 VOC BTEX'!J:J)*Q928</f>
        <v>2.92900662262984E-2</v>
      </c>
      <c r="T928" s="16">
        <f>SUMIF('Tool Pneumatics CH4 VOC BTEX'!B:B,A928,'Tool Pneumatics CH4 VOC BTEX'!L:L)*Q928</f>
        <v>0.2519393232086875</v>
      </c>
      <c r="U928" s="16">
        <f>SUMIF('Tool Pneumatics CH4 VOC BTEX'!B:B,A928,'Tool Pneumatics CH4 VOC BTEX'!N:N)*Q928</f>
        <v>0.10667422918070386</v>
      </c>
    </row>
    <row r="929" spans="1:21" x14ac:dyDescent="0.25">
      <c r="A929" s="1" t="s">
        <v>3554</v>
      </c>
      <c r="B929" s="1" t="s">
        <v>1490</v>
      </c>
      <c r="C929" s="1" t="s">
        <v>3555</v>
      </c>
      <c r="D929" s="3" t="s">
        <v>2280</v>
      </c>
      <c r="E929" s="3" t="s">
        <v>23961</v>
      </c>
      <c r="F929" s="1" t="s">
        <v>3501</v>
      </c>
      <c r="G929" s="1">
        <v>20</v>
      </c>
      <c r="H929" s="1" t="s">
        <v>27474</v>
      </c>
      <c r="I929" s="1">
        <v>1</v>
      </c>
      <c r="J929" s="1" t="s">
        <v>27474</v>
      </c>
      <c r="K929" s="1">
        <f t="shared" si="56"/>
        <v>21</v>
      </c>
      <c r="L929" s="2">
        <f>SUMIFS('Basin Total Well Counts'!B:B,'Basin Total Well Counts'!A:A,F929)</f>
        <v>1311</v>
      </c>
      <c r="M929" s="4">
        <f t="shared" si="57"/>
        <v>1.6018306636155607E-2</v>
      </c>
      <c r="N929" s="2">
        <f>SUMIF('Basin Emissions'!A:A,F929,'Basin Emissions'!B:B)</f>
        <v>2296.6876075</v>
      </c>
      <c r="O929" s="8">
        <f t="shared" si="58"/>
        <v>36.789046344393597</v>
      </c>
      <c r="P929" s="7">
        <f>SUMIF('Tool Pneumatics CH4 VOC BTEX'!B:B,A929,'Tool Pneumatics CH4 VOC BTEX'!F:F)</f>
        <v>2.97412109375</v>
      </c>
      <c r="Q929" s="14">
        <f t="shared" si="59"/>
        <v>13.635142789123384</v>
      </c>
      <c r="R929" s="16">
        <f>SUMIF('Tool Pneumatics CH4 VOC BTEX'!B:B,A929,'Tool Pneumatics CH4 VOC BTEX'!H:H)*Q929</f>
        <v>2.2793732233126335E-2</v>
      </c>
      <c r="S929" s="16">
        <f>SUMIF('Tool Pneumatics CH4 VOC BTEX'!B:B,A929,'Tool Pneumatics CH4 VOC BTEX'!J:J)*Q929</f>
        <v>2.6063194523401126E-3</v>
      </c>
      <c r="T929" s="16">
        <f>SUMIF('Tool Pneumatics CH4 VOC BTEX'!B:B,A929,'Tool Pneumatics CH4 VOC BTEX'!L:L)*Q929</f>
        <v>2.2418329607552707E-2</v>
      </c>
      <c r="U929" s="16">
        <f>SUMIF('Tool Pneumatics CH4 VOC BTEX'!B:B,A929,'Tool Pneumatics CH4 VOC BTEX'!N:N)*Q929</f>
        <v>9.4921983592999217E-3</v>
      </c>
    </row>
    <row r="930" spans="1:21" x14ac:dyDescent="0.25">
      <c r="A930" s="1" t="s">
        <v>3556</v>
      </c>
      <c r="B930" s="1" t="s">
        <v>1490</v>
      </c>
      <c r="C930" s="1" t="s">
        <v>3557</v>
      </c>
      <c r="D930" s="3" t="s">
        <v>3659</v>
      </c>
      <c r="E930" s="3" t="s">
        <v>23961</v>
      </c>
      <c r="F930" s="1" t="s">
        <v>996</v>
      </c>
      <c r="G930" s="1">
        <v>916</v>
      </c>
      <c r="H930" s="1" t="s">
        <v>27474</v>
      </c>
      <c r="I930" s="1">
        <v>38</v>
      </c>
      <c r="J930" s="1" t="s">
        <v>27474</v>
      </c>
      <c r="K930" s="1">
        <f t="shared" si="56"/>
        <v>954</v>
      </c>
      <c r="L930" s="2">
        <f>SUMIFS('Basin Total Well Counts'!B:B,'Basin Total Well Counts'!A:A,F930)</f>
        <v>36190</v>
      </c>
      <c r="M930" s="4">
        <f t="shared" si="57"/>
        <v>2.6360873169383809E-2</v>
      </c>
      <c r="N930" s="2">
        <f>SUMIF('Basin Emissions'!A:A,F930,'Basin Emissions'!B:B)</f>
        <v>3364.4013914898001</v>
      </c>
      <c r="O930" s="8">
        <f t="shared" si="58"/>
        <v>88.688558371961022</v>
      </c>
      <c r="P930" s="7">
        <f>SUMIF('Tool Pneumatics CH4 VOC BTEX'!B:B,A930,'Tool Pneumatics CH4 VOC BTEX'!F:F)</f>
        <v>3.2294800281524698</v>
      </c>
      <c r="Q930" s="14">
        <f t="shared" si="59"/>
        <v>30.271559830435073</v>
      </c>
      <c r="R930" s="16">
        <f>SUMIF('Tool Pneumatics CH4 VOC BTEX'!B:B,A930,'Tool Pneumatics CH4 VOC BTEX'!H:H)*Q930</f>
        <v>5.9949830686720475E-2</v>
      </c>
      <c r="S930" s="16">
        <f>SUMIF('Tool Pneumatics CH4 VOC BTEX'!B:B,A930,'Tool Pneumatics CH4 VOC BTEX'!J:J)*Q930</f>
        <v>5.8032546230148965E-3</v>
      </c>
      <c r="T930" s="16">
        <f>SUMIF('Tool Pneumatics CH4 VOC BTEX'!B:B,A930,'Tool Pneumatics CH4 VOC BTEX'!L:L)*Q930</f>
        <v>3.1841743879315619E-2</v>
      </c>
      <c r="U930" s="16">
        <f>SUMIF('Tool Pneumatics CH4 VOC BTEX'!B:B,A930,'Tool Pneumatics CH4 VOC BTEX'!N:N)*Q930</f>
        <v>1.2751597862587298E-2</v>
      </c>
    </row>
    <row r="931" spans="1:21" x14ac:dyDescent="0.25">
      <c r="A931" s="1" t="s">
        <v>3558</v>
      </c>
      <c r="B931" s="1" t="s">
        <v>1490</v>
      </c>
      <c r="C931" s="1" t="s">
        <v>3559</v>
      </c>
      <c r="D931" s="3" t="s">
        <v>2280</v>
      </c>
      <c r="E931" s="3" t="s">
        <v>23961</v>
      </c>
      <c r="F931" s="1" t="s">
        <v>996</v>
      </c>
      <c r="G931" s="1">
        <v>16</v>
      </c>
      <c r="H931" s="1" t="s">
        <v>27474</v>
      </c>
      <c r="I931" s="1">
        <v>0</v>
      </c>
      <c r="J931" s="1" t="s">
        <v>27474</v>
      </c>
      <c r="K931" s="1">
        <f t="shared" si="56"/>
        <v>16</v>
      </c>
      <c r="L931" s="2">
        <f>SUMIFS('Basin Total Well Counts'!B:B,'Basin Total Well Counts'!A:A,F931)</f>
        <v>36190</v>
      </c>
      <c r="M931" s="4">
        <f t="shared" si="57"/>
        <v>4.4211108040895274E-4</v>
      </c>
      <c r="N931" s="2">
        <f>SUMIF('Basin Emissions'!A:A,F931,'Basin Emissions'!B:B)</f>
        <v>3364.4013914898001</v>
      </c>
      <c r="O931" s="8">
        <f t="shared" si="58"/>
        <v>1.4874391341209394</v>
      </c>
      <c r="P931" s="7">
        <f>SUMIF('Tool Pneumatics CH4 VOC BTEX'!B:B,A931,'Tool Pneumatics CH4 VOC BTEX'!F:F)</f>
        <v>3.2294800281524698</v>
      </c>
      <c r="Q931" s="14">
        <f t="shared" si="59"/>
        <v>0.50769911665299916</v>
      </c>
      <c r="R931" s="16">
        <f>SUMIF('Tool Pneumatics CH4 VOC BTEX'!B:B,A931,'Tool Pneumatics CH4 VOC BTEX'!H:H)*Q931</f>
        <v>1.0054478941169053E-3</v>
      </c>
      <c r="S931" s="16">
        <f>SUMIF('Tool Pneumatics CH4 VOC BTEX'!B:B,A931,'Tool Pneumatics CH4 VOC BTEX'!J:J)*Q931</f>
        <v>9.7329217996056973E-5</v>
      </c>
      <c r="T931" s="16">
        <f>SUMIF('Tool Pneumatics CH4 VOC BTEX'!B:B,A931,'Tool Pneumatics CH4 VOC BTEX'!L:L)*Q931</f>
        <v>5.3403344032395173E-4</v>
      </c>
      <c r="U931" s="16">
        <f>SUMIF('Tool Pneumatics CH4 VOC BTEX'!B:B,A931,'Tool Pneumatics CH4 VOC BTEX'!N:N)*Q931</f>
        <v>2.1386327652138029E-4</v>
      </c>
    </row>
    <row r="932" spans="1:21" x14ac:dyDescent="0.25">
      <c r="A932" s="1" t="s">
        <v>3560</v>
      </c>
      <c r="B932" s="1" t="s">
        <v>1490</v>
      </c>
      <c r="C932" s="1" t="s">
        <v>1584</v>
      </c>
      <c r="D932" s="3" t="s">
        <v>3659</v>
      </c>
      <c r="E932" s="3" t="s">
        <v>23961</v>
      </c>
      <c r="F932" s="1" t="s">
        <v>3378</v>
      </c>
      <c r="G932" s="1">
        <v>0</v>
      </c>
      <c r="H932" s="1" t="s">
        <v>27474</v>
      </c>
      <c r="I932" s="1">
        <v>0</v>
      </c>
      <c r="J932" s="1" t="s">
        <v>27474</v>
      </c>
      <c r="K932" s="1">
        <f t="shared" si="56"/>
        <v>0</v>
      </c>
      <c r="L932" s="2">
        <f>SUMIFS('Basin Total Well Counts'!B:B,'Basin Total Well Counts'!A:A,F932)</f>
        <v>37</v>
      </c>
      <c r="M932" s="4">
        <f t="shared" si="57"/>
        <v>0</v>
      </c>
      <c r="N932" s="2">
        <f>SUMIF('Basin Emissions'!A:A,F932,'Basin Emissions'!B:B)</f>
        <v>332.78833199999997</v>
      </c>
      <c r="O932" s="8">
        <f t="shared" si="58"/>
        <v>0</v>
      </c>
      <c r="P932" s="7">
        <f>SUMIF('Tool Pneumatics CH4 VOC BTEX'!B:B,A932,'Tool Pneumatics CH4 VOC BTEX'!F:F)</f>
        <v>25.387609481811499</v>
      </c>
      <c r="Q932" s="14">
        <f t="shared" si="59"/>
        <v>0</v>
      </c>
      <c r="R932" s="16">
        <f>SUMIF('Tool Pneumatics CH4 VOC BTEX'!B:B,A932,'Tool Pneumatics CH4 VOC BTEX'!H:H)*Q932</f>
        <v>0</v>
      </c>
      <c r="S932" s="16">
        <f>SUMIF('Tool Pneumatics CH4 VOC BTEX'!B:B,A932,'Tool Pneumatics CH4 VOC BTEX'!J:J)*Q932</f>
        <v>0</v>
      </c>
      <c r="T932" s="16">
        <f>SUMIF('Tool Pneumatics CH4 VOC BTEX'!B:B,A932,'Tool Pneumatics CH4 VOC BTEX'!L:L)*Q932</f>
        <v>0</v>
      </c>
      <c r="U932" s="16">
        <f>SUMIF('Tool Pneumatics CH4 VOC BTEX'!B:B,A932,'Tool Pneumatics CH4 VOC BTEX'!N:N)*Q932</f>
        <v>0</v>
      </c>
    </row>
    <row r="933" spans="1:21" x14ac:dyDescent="0.25">
      <c r="A933" s="1" t="s">
        <v>3561</v>
      </c>
      <c r="B933" s="1" t="s">
        <v>1490</v>
      </c>
      <c r="C933" s="1" t="s">
        <v>1502</v>
      </c>
      <c r="D933" s="3" t="s">
        <v>3659</v>
      </c>
      <c r="E933" s="3" t="s">
        <v>23961</v>
      </c>
      <c r="F933" s="1" t="s">
        <v>3378</v>
      </c>
      <c r="G933" s="1">
        <v>0</v>
      </c>
      <c r="H933" s="1" t="s">
        <v>27474</v>
      </c>
      <c r="I933" s="1">
        <v>0</v>
      </c>
      <c r="J933" s="1" t="s">
        <v>27474</v>
      </c>
      <c r="K933" s="1">
        <f t="shared" si="56"/>
        <v>0</v>
      </c>
      <c r="L933" s="2">
        <f>SUMIFS('Basin Total Well Counts'!B:B,'Basin Total Well Counts'!A:A,F933)</f>
        <v>37</v>
      </c>
      <c r="M933" s="4">
        <f t="shared" si="57"/>
        <v>0</v>
      </c>
      <c r="N933" s="2">
        <f>SUMIF('Basin Emissions'!A:A,F933,'Basin Emissions'!B:B)</f>
        <v>332.78833199999997</v>
      </c>
      <c r="O933" s="8">
        <f t="shared" si="58"/>
        <v>0</v>
      </c>
      <c r="P933" s="7">
        <f>SUMIF('Tool Pneumatics CH4 VOC BTEX'!B:B,A933,'Tool Pneumatics CH4 VOC BTEX'!F:F)</f>
        <v>25.387609481811499</v>
      </c>
      <c r="Q933" s="14">
        <f t="shared" si="59"/>
        <v>0</v>
      </c>
      <c r="R933" s="16">
        <f>SUMIF('Tool Pneumatics CH4 VOC BTEX'!B:B,A933,'Tool Pneumatics CH4 VOC BTEX'!H:H)*Q933</f>
        <v>0</v>
      </c>
      <c r="S933" s="16">
        <f>SUMIF('Tool Pneumatics CH4 VOC BTEX'!B:B,A933,'Tool Pneumatics CH4 VOC BTEX'!J:J)*Q933</f>
        <v>0</v>
      </c>
      <c r="T933" s="16">
        <f>SUMIF('Tool Pneumatics CH4 VOC BTEX'!B:B,A933,'Tool Pneumatics CH4 VOC BTEX'!L:L)*Q933</f>
        <v>0</v>
      </c>
      <c r="U933" s="16">
        <f>SUMIF('Tool Pneumatics CH4 VOC BTEX'!B:B,A933,'Tool Pneumatics CH4 VOC BTEX'!N:N)*Q933</f>
        <v>0</v>
      </c>
    </row>
    <row r="934" spans="1:21" x14ac:dyDescent="0.25">
      <c r="A934" s="1" t="s">
        <v>3562</v>
      </c>
      <c r="B934" s="1" t="s">
        <v>1490</v>
      </c>
      <c r="C934" s="1" t="s">
        <v>3563</v>
      </c>
      <c r="D934" s="3" t="s">
        <v>3659</v>
      </c>
      <c r="E934" s="3" t="s">
        <v>23961</v>
      </c>
      <c r="F934" s="1" t="s">
        <v>3518</v>
      </c>
      <c r="G934" s="1">
        <v>0</v>
      </c>
      <c r="H934" s="1" t="s">
        <v>27474</v>
      </c>
      <c r="I934" s="1">
        <v>0</v>
      </c>
      <c r="J934" s="1" t="s">
        <v>27474</v>
      </c>
      <c r="K934" s="1">
        <f t="shared" si="56"/>
        <v>0</v>
      </c>
      <c r="L934" s="2">
        <f>SUMIFS('Basin Total Well Counts'!B:B,'Basin Total Well Counts'!A:A,F934)</f>
        <v>0</v>
      </c>
      <c r="M934" s="4">
        <f t="shared" si="57"/>
        <v>0</v>
      </c>
      <c r="N934" s="2">
        <f>SUMIF('Basin Emissions'!A:A,F934,'Basin Emissions'!B:B)</f>
        <v>394.54766229999996</v>
      </c>
      <c r="O934" s="8">
        <f t="shared" si="58"/>
        <v>0</v>
      </c>
      <c r="P934" s="7">
        <f>SUMIF('Tool Pneumatics CH4 VOC BTEX'!B:B,A934,'Tool Pneumatics CH4 VOC BTEX'!F:F)</f>
        <v>17.0883903503418</v>
      </c>
      <c r="Q934" s="14">
        <f t="shared" si="59"/>
        <v>0</v>
      </c>
      <c r="R934" s="16">
        <f>SUMIF('Tool Pneumatics CH4 VOC BTEX'!B:B,A934,'Tool Pneumatics CH4 VOC BTEX'!H:H)*Q934</f>
        <v>0</v>
      </c>
      <c r="S934" s="16">
        <f>SUMIF('Tool Pneumatics CH4 VOC BTEX'!B:B,A934,'Tool Pneumatics CH4 VOC BTEX'!J:J)*Q934</f>
        <v>0</v>
      </c>
      <c r="T934" s="16">
        <f>SUMIF('Tool Pneumatics CH4 VOC BTEX'!B:B,A934,'Tool Pneumatics CH4 VOC BTEX'!L:L)*Q934</f>
        <v>0</v>
      </c>
      <c r="U934" s="16">
        <f>SUMIF('Tool Pneumatics CH4 VOC BTEX'!B:B,A934,'Tool Pneumatics CH4 VOC BTEX'!N:N)*Q934</f>
        <v>0</v>
      </c>
    </row>
    <row r="935" spans="1:21" x14ac:dyDescent="0.25">
      <c r="A935" s="1" t="s">
        <v>3564</v>
      </c>
      <c r="B935" s="1" t="s">
        <v>1490</v>
      </c>
      <c r="C935" s="1" t="s">
        <v>1699</v>
      </c>
      <c r="D935" s="3" t="s">
        <v>3659</v>
      </c>
      <c r="E935" s="3" t="s">
        <v>23961</v>
      </c>
      <c r="F935" s="1" t="s">
        <v>3378</v>
      </c>
      <c r="G935" s="1">
        <v>27</v>
      </c>
      <c r="H935" s="1" t="s">
        <v>27474</v>
      </c>
      <c r="I935" s="1">
        <v>8</v>
      </c>
      <c r="J935" s="1" t="s">
        <v>27474</v>
      </c>
      <c r="K935" s="1">
        <f t="shared" si="56"/>
        <v>35</v>
      </c>
      <c r="L935" s="2">
        <f>SUMIFS('Basin Total Well Counts'!B:B,'Basin Total Well Counts'!A:A,F935)</f>
        <v>37</v>
      </c>
      <c r="M935" s="4">
        <f t="shared" si="57"/>
        <v>0.94594594594594594</v>
      </c>
      <c r="N935" s="2">
        <f>SUMIF('Basin Emissions'!A:A,F935,'Basin Emissions'!B:B)</f>
        <v>332.78833199999997</v>
      </c>
      <c r="O935" s="8">
        <f t="shared" si="58"/>
        <v>314.79977351351346</v>
      </c>
      <c r="P935" s="7">
        <f>SUMIF('Tool Pneumatics CH4 VOC BTEX'!B:B,A935,'Tool Pneumatics CH4 VOC BTEX'!F:F)</f>
        <v>25.387609481811499</v>
      </c>
      <c r="Q935" s="14">
        <f t="shared" si="59"/>
        <v>13.668234127854795</v>
      </c>
      <c r="R935" s="16">
        <f>SUMIF('Tool Pneumatics CH4 VOC BTEX'!B:B,A935,'Tool Pneumatics CH4 VOC BTEX'!H:H)*Q935</f>
        <v>3.9317100549497067E-2</v>
      </c>
      <c r="S935" s="16">
        <f>SUMIF('Tool Pneumatics CH4 VOC BTEX'!B:B,A935,'Tool Pneumatics CH4 VOC BTEX'!J:J)*Q935</f>
        <v>0</v>
      </c>
      <c r="T935" s="16">
        <f>SUMIF('Tool Pneumatics CH4 VOC BTEX'!B:B,A935,'Tool Pneumatics CH4 VOC BTEX'!L:L)*Q935</f>
        <v>1.3909492880310107E-2</v>
      </c>
      <c r="U935" s="16">
        <f>SUMIF('Tool Pneumatics CH4 VOC BTEX'!B:B,A935,'Tool Pneumatics CH4 VOC BTEX'!N:N)*Q935</f>
        <v>2.6731593874835626E-3</v>
      </c>
    </row>
    <row r="936" spans="1:21" x14ac:dyDescent="0.25">
      <c r="A936" s="1" t="s">
        <v>3565</v>
      </c>
      <c r="B936" s="1" t="s">
        <v>1490</v>
      </c>
      <c r="C936" s="1" t="s">
        <v>3566</v>
      </c>
      <c r="D936" s="3" t="s">
        <v>3659</v>
      </c>
      <c r="E936" s="3" t="s">
        <v>23961</v>
      </c>
      <c r="F936" s="1" t="s">
        <v>996</v>
      </c>
      <c r="G936" s="1">
        <v>1581</v>
      </c>
      <c r="H936" s="1" t="s">
        <v>27474</v>
      </c>
      <c r="I936" s="1">
        <v>10</v>
      </c>
      <c r="J936" s="1" t="s">
        <v>27474</v>
      </c>
      <c r="K936" s="1">
        <f t="shared" si="56"/>
        <v>1591</v>
      </c>
      <c r="L936" s="2">
        <f>SUMIFS('Basin Total Well Counts'!B:B,'Basin Total Well Counts'!A:A,F936)</f>
        <v>36190</v>
      </c>
      <c r="M936" s="4">
        <f t="shared" si="57"/>
        <v>4.3962420558165238E-2</v>
      </c>
      <c r="N936" s="2">
        <f>SUMIF('Basin Emissions'!A:A,F936,'Basin Emissions'!B:B)</f>
        <v>3364.4013914898001</v>
      </c>
      <c r="O936" s="8">
        <f t="shared" si="58"/>
        <v>147.90722889915091</v>
      </c>
      <c r="P936" s="7">
        <f>SUMIF('Tool Pneumatics CH4 VOC BTEX'!B:B,A936,'Tool Pneumatics CH4 VOC BTEX'!F:F)</f>
        <v>3.2294800281524698</v>
      </c>
      <c r="Q936" s="14">
        <f t="shared" si="59"/>
        <v>50.4843309121826</v>
      </c>
      <c r="R936" s="16">
        <f>SUMIF('Tool Pneumatics CH4 VOC BTEX'!B:B,A936,'Tool Pneumatics CH4 VOC BTEX'!H:H)*Q936</f>
        <v>9.9979224971249753E-2</v>
      </c>
      <c r="S936" s="16">
        <f>SUMIF('Tool Pneumatics CH4 VOC BTEX'!B:B,A936,'Tool Pneumatics CH4 VOC BTEX'!J:J)*Q936</f>
        <v>9.6781741144829139E-3</v>
      </c>
      <c r="T936" s="16">
        <f>SUMIF('Tool Pneumatics CH4 VOC BTEX'!B:B,A936,'Tool Pneumatics CH4 VOC BTEX'!L:L)*Q936</f>
        <v>5.3102950222212945E-2</v>
      </c>
      <c r="U936" s="16">
        <f>SUMIF('Tool Pneumatics CH4 VOC BTEX'!B:B,A936,'Tool Pneumatics CH4 VOC BTEX'!N:N)*Q936</f>
        <v>2.1266029559094752E-2</v>
      </c>
    </row>
    <row r="937" spans="1:21" x14ac:dyDescent="0.25">
      <c r="A937" s="1" t="s">
        <v>3567</v>
      </c>
      <c r="B937" s="1" t="s">
        <v>1490</v>
      </c>
      <c r="C937" s="1" t="s">
        <v>3568</v>
      </c>
      <c r="D937" s="3" t="s">
        <v>1015</v>
      </c>
      <c r="E937" s="3" t="s">
        <v>23961</v>
      </c>
      <c r="F937" s="1" t="s">
        <v>3501</v>
      </c>
      <c r="G937" s="1">
        <v>276</v>
      </c>
      <c r="H937" s="1" t="s">
        <v>27474</v>
      </c>
      <c r="I937" s="1">
        <v>52</v>
      </c>
      <c r="J937" s="1" t="s">
        <v>27474</v>
      </c>
      <c r="K937" s="1">
        <f t="shared" si="56"/>
        <v>328</v>
      </c>
      <c r="L937" s="2">
        <f>SUMIFS('Basin Total Well Counts'!B:B,'Basin Total Well Counts'!A:A,F937)</f>
        <v>1311</v>
      </c>
      <c r="M937" s="4">
        <f t="shared" si="57"/>
        <v>0.25019069412662093</v>
      </c>
      <c r="N937" s="2">
        <f>SUMIF('Basin Emissions'!A:A,F937,'Basin Emissions'!B:B)</f>
        <v>2296.6876075</v>
      </c>
      <c r="O937" s="8">
        <f t="shared" si="58"/>
        <v>574.60986671243336</v>
      </c>
      <c r="P937" s="7">
        <f>SUMIF('Tool Pneumatics CH4 VOC BTEX'!B:B,A937,'Tool Pneumatics CH4 VOC BTEX'!F:F)</f>
        <v>2.97412109375</v>
      </c>
      <c r="Q937" s="14">
        <f t="shared" si="59"/>
        <v>212.96794451583193</v>
      </c>
      <c r="R937" s="16">
        <f>SUMIF('Tool Pneumatics CH4 VOC BTEX'!B:B,A937,'Tool Pneumatics CH4 VOC BTEX'!H:H)*Q937</f>
        <v>0.35601638916502093</v>
      </c>
      <c r="S937" s="16">
        <f>SUMIF('Tool Pneumatics CH4 VOC BTEX'!B:B,A937,'Tool Pneumatics CH4 VOC BTEX'!J:J)*Q937</f>
        <v>4.0708227636550333E-2</v>
      </c>
      <c r="T937" s="16">
        <f>SUMIF('Tool Pneumatics CH4 VOC BTEX'!B:B,A937,'Tool Pneumatics CH4 VOC BTEX'!L:L)*Q937</f>
        <v>0.35015295767987092</v>
      </c>
      <c r="U937" s="16">
        <f>SUMIF('Tool Pneumatics CH4 VOC BTEX'!B:B,A937,'Tool Pneumatics CH4 VOC BTEX'!N:N)*Q937</f>
        <v>0.14825909818335117</v>
      </c>
    </row>
    <row r="938" spans="1:21" x14ac:dyDescent="0.25">
      <c r="A938" s="1" t="s">
        <v>3569</v>
      </c>
      <c r="B938" s="1" t="s">
        <v>1490</v>
      </c>
      <c r="C938" s="1" t="s">
        <v>2672</v>
      </c>
      <c r="D938" s="3" t="s">
        <v>3659</v>
      </c>
      <c r="E938" s="3" t="s">
        <v>23961</v>
      </c>
      <c r="F938" s="1" t="s">
        <v>996</v>
      </c>
      <c r="G938" s="1">
        <v>74</v>
      </c>
      <c r="H938" s="1" t="s">
        <v>27474</v>
      </c>
      <c r="I938" s="1">
        <v>4</v>
      </c>
      <c r="J938" s="1" t="s">
        <v>27474</v>
      </c>
      <c r="K938" s="1">
        <f t="shared" si="56"/>
        <v>78</v>
      </c>
      <c r="L938" s="2">
        <f>SUMIFS('Basin Total Well Counts'!B:B,'Basin Total Well Counts'!A:A,F938)</f>
        <v>36190</v>
      </c>
      <c r="M938" s="4">
        <f t="shared" si="57"/>
        <v>2.1552915169936447E-3</v>
      </c>
      <c r="N938" s="2">
        <f>SUMIF('Basin Emissions'!A:A,F938,'Basin Emissions'!B:B)</f>
        <v>3364.4013914898001</v>
      </c>
      <c r="O938" s="8">
        <f t="shared" si="58"/>
        <v>7.2512657788395805</v>
      </c>
      <c r="P938" s="7">
        <f>SUMIF('Tool Pneumatics CH4 VOC BTEX'!B:B,A938,'Tool Pneumatics CH4 VOC BTEX'!F:F)</f>
        <v>3.2294800281524698</v>
      </c>
      <c r="Q938" s="14">
        <f t="shared" si="59"/>
        <v>2.4750331936833709</v>
      </c>
      <c r="R938" s="16">
        <f>SUMIF('Tool Pneumatics CH4 VOC BTEX'!B:B,A938,'Tool Pneumatics CH4 VOC BTEX'!H:H)*Q938</f>
        <v>4.9015584838199133E-3</v>
      </c>
      <c r="S938" s="16">
        <f>SUMIF('Tool Pneumatics CH4 VOC BTEX'!B:B,A938,'Tool Pneumatics CH4 VOC BTEX'!J:J)*Q938</f>
        <v>4.7447993773077772E-4</v>
      </c>
      <c r="T938" s="16">
        <f>SUMIF('Tool Pneumatics CH4 VOC BTEX'!B:B,A938,'Tool Pneumatics CH4 VOC BTEX'!L:L)*Q938</f>
        <v>2.6034130215792646E-3</v>
      </c>
      <c r="U938" s="16">
        <f>SUMIF('Tool Pneumatics CH4 VOC BTEX'!B:B,A938,'Tool Pneumatics CH4 VOC BTEX'!N:N)*Q938</f>
        <v>1.042583473041729E-3</v>
      </c>
    </row>
    <row r="939" spans="1:21" x14ac:dyDescent="0.25">
      <c r="A939" s="1" t="s">
        <v>3570</v>
      </c>
      <c r="B939" s="1" t="s">
        <v>1490</v>
      </c>
      <c r="C939" s="1" t="s">
        <v>3571</v>
      </c>
      <c r="D939" s="3" t="s">
        <v>2280</v>
      </c>
      <c r="E939" s="3" t="s">
        <v>23961</v>
      </c>
      <c r="F939" s="1" t="s">
        <v>6795</v>
      </c>
      <c r="G939" s="1">
        <v>36</v>
      </c>
      <c r="H939" s="1" t="s">
        <v>27474</v>
      </c>
      <c r="I939" s="1">
        <v>443</v>
      </c>
      <c r="J939" s="1" t="s">
        <v>27474</v>
      </c>
      <c r="K939" s="1">
        <f t="shared" si="56"/>
        <v>479</v>
      </c>
      <c r="L939" s="2">
        <f>SUMIFS('Basin Total Well Counts'!B:B,'Basin Total Well Counts'!A:A,F939)</f>
        <v>3477</v>
      </c>
      <c r="M939" s="4">
        <f t="shared" si="57"/>
        <v>0.13776243888409548</v>
      </c>
      <c r="N939" s="2">
        <f>SUMIF('Basin Emissions'!A:A,F939,'Basin Emissions'!B:B)</f>
        <v>39.213993600000002</v>
      </c>
      <c r="O939" s="8">
        <f t="shared" si="58"/>
        <v>5.4022153967213118</v>
      </c>
      <c r="P939" s="7">
        <f>SUMIF('Tool Pneumatics CH4 VOC BTEX'!B:B,A939,'Tool Pneumatics CH4 VOC BTEX'!F:F)</f>
        <v>42.154350280761697</v>
      </c>
      <c r="Q939" s="14">
        <f t="shared" si="59"/>
        <v>0.14126328580904657</v>
      </c>
      <c r="R939" s="16">
        <f>SUMIF('Tool Pneumatics CH4 VOC BTEX'!B:B,A939,'Tool Pneumatics CH4 VOC BTEX'!H:H)*Q939</f>
        <v>2.1701430825710148E-4</v>
      </c>
      <c r="S939" s="16">
        <f>SUMIF('Tool Pneumatics CH4 VOC BTEX'!B:B,A939,'Tool Pneumatics CH4 VOC BTEX'!J:J)*Q939</f>
        <v>9.2086386999081651E-6</v>
      </c>
      <c r="T939" s="16">
        <f>SUMIF('Tool Pneumatics CH4 VOC BTEX'!B:B,A939,'Tool Pneumatics CH4 VOC BTEX'!L:L)*Q939</f>
        <v>1.1543433741702311E-4</v>
      </c>
      <c r="U939" s="16">
        <f>SUMIF('Tool Pneumatics CH4 VOC BTEX'!B:B,A939,'Tool Pneumatics CH4 VOC BTEX'!N:N)*Q939</f>
        <v>3.8508854053212345E-5</v>
      </c>
    </row>
    <row r="940" spans="1:21" x14ac:dyDescent="0.25">
      <c r="A940" s="1" t="s">
        <v>3572</v>
      </c>
      <c r="B940" s="1" t="s">
        <v>1490</v>
      </c>
      <c r="C940" s="1" t="s">
        <v>3573</v>
      </c>
      <c r="D940" s="3" t="s">
        <v>2421</v>
      </c>
      <c r="E940" s="3" t="s">
        <v>2421</v>
      </c>
      <c r="F940" s="1" t="s">
        <v>996</v>
      </c>
      <c r="G940" s="1">
        <v>0</v>
      </c>
      <c r="H940" s="1" t="s">
        <v>27474</v>
      </c>
      <c r="I940" s="1">
        <v>0</v>
      </c>
      <c r="J940" s="1" t="s">
        <v>27474</v>
      </c>
      <c r="K940" s="1">
        <f t="shared" si="56"/>
        <v>0</v>
      </c>
      <c r="L940" s="2">
        <f>SUMIFS('Basin Total Well Counts'!B:B,'Basin Total Well Counts'!A:A,F940)</f>
        <v>36190</v>
      </c>
      <c r="M940" s="4">
        <f t="shared" si="57"/>
        <v>0</v>
      </c>
      <c r="N940" s="2">
        <f>SUMIF('Basin Emissions'!A:A,F940,'Basin Emissions'!B:B)</f>
        <v>3364.4013914898001</v>
      </c>
      <c r="O940" s="8">
        <f t="shared" si="58"/>
        <v>0</v>
      </c>
      <c r="P940" s="7">
        <f>SUMIF('Tool Pneumatics CH4 VOC BTEX'!B:B,A940,'Tool Pneumatics CH4 VOC BTEX'!F:F)</f>
        <v>3.2294800281524698</v>
      </c>
      <c r="Q940" s="14">
        <f t="shared" si="59"/>
        <v>0</v>
      </c>
      <c r="R940" s="16">
        <f>SUMIF('Tool Pneumatics CH4 VOC BTEX'!B:B,A940,'Tool Pneumatics CH4 VOC BTEX'!H:H)*Q940</f>
        <v>0</v>
      </c>
      <c r="S940" s="16">
        <f>SUMIF('Tool Pneumatics CH4 VOC BTEX'!B:B,A940,'Tool Pneumatics CH4 VOC BTEX'!J:J)*Q940</f>
        <v>0</v>
      </c>
      <c r="T940" s="16">
        <f>SUMIF('Tool Pneumatics CH4 VOC BTEX'!B:B,A940,'Tool Pneumatics CH4 VOC BTEX'!L:L)*Q940</f>
        <v>0</v>
      </c>
      <c r="U940" s="16">
        <f>SUMIF('Tool Pneumatics CH4 VOC BTEX'!B:B,A940,'Tool Pneumatics CH4 VOC BTEX'!N:N)*Q940</f>
        <v>0</v>
      </c>
    </row>
    <row r="941" spans="1:21" x14ac:dyDescent="0.25">
      <c r="A941" s="1" t="s">
        <v>3574</v>
      </c>
      <c r="B941" s="1" t="s">
        <v>1490</v>
      </c>
      <c r="C941" s="1" t="s">
        <v>3575</v>
      </c>
      <c r="D941" s="3" t="s">
        <v>2421</v>
      </c>
      <c r="E941" s="3" t="s">
        <v>2421</v>
      </c>
      <c r="F941" s="1" t="s">
        <v>3378</v>
      </c>
      <c r="G941" s="1">
        <v>0</v>
      </c>
      <c r="H941" s="1" t="s">
        <v>27474</v>
      </c>
      <c r="I941" s="1">
        <v>0</v>
      </c>
      <c r="J941" s="1" t="s">
        <v>27474</v>
      </c>
      <c r="K941" s="1">
        <f t="shared" si="56"/>
        <v>0</v>
      </c>
      <c r="L941" s="2">
        <f>SUMIFS('Basin Total Well Counts'!B:B,'Basin Total Well Counts'!A:A,F941)</f>
        <v>37</v>
      </c>
      <c r="M941" s="4">
        <f t="shared" si="57"/>
        <v>0</v>
      </c>
      <c r="N941" s="2">
        <f>SUMIF('Basin Emissions'!A:A,F941,'Basin Emissions'!B:B)</f>
        <v>332.78833199999997</v>
      </c>
      <c r="O941" s="8">
        <f t="shared" si="58"/>
        <v>0</v>
      </c>
      <c r="P941" s="7">
        <f>SUMIF('Tool Pneumatics CH4 VOC BTEX'!B:B,A941,'Tool Pneumatics CH4 VOC BTEX'!F:F)</f>
        <v>25.387609481811499</v>
      </c>
      <c r="Q941" s="14">
        <f t="shared" si="59"/>
        <v>0</v>
      </c>
      <c r="R941" s="16">
        <f>SUMIF('Tool Pneumatics CH4 VOC BTEX'!B:B,A941,'Tool Pneumatics CH4 VOC BTEX'!H:H)*Q941</f>
        <v>0</v>
      </c>
      <c r="S941" s="16">
        <f>SUMIF('Tool Pneumatics CH4 VOC BTEX'!B:B,A941,'Tool Pneumatics CH4 VOC BTEX'!J:J)*Q941</f>
        <v>0</v>
      </c>
      <c r="T941" s="16">
        <f>SUMIF('Tool Pneumatics CH4 VOC BTEX'!B:B,A941,'Tool Pneumatics CH4 VOC BTEX'!L:L)*Q941</f>
        <v>0</v>
      </c>
      <c r="U941" s="16">
        <f>SUMIF('Tool Pneumatics CH4 VOC BTEX'!B:B,A941,'Tool Pneumatics CH4 VOC BTEX'!N:N)*Q941</f>
        <v>0</v>
      </c>
    </row>
    <row r="942" spans="1:21" x14ac:dyDescent="0.25">
      <c r="A942" s="1" t="s">
        <v>3576</v>
      </c>
      <c r="B942" s="1" t="s">
        <v>1490</v>
      </c>
      <c r="C942" s="1" t="s">
        <v>1788</v>
      </c>
      <c r="D942" s="3" t="s">
        <v>3649</v>
      </c>
      <c r="E942" s="3" t="s">
        <v>2421</v>
      </c>
      <c r="F942" s="1" t="s">
        <v>3518</v>
      </c>
      <c r="G942" s="1">
        <v>0</v>
      </c>
      <c r="H942" s="1" t="s">
        <v>27474</v>
      </c>
      <c r="I942" s="1">
        <v>0</v>
      </c>
      <c r="J942" s="1" t="s">
        <v>27474</v>
      </c>
      <c r="K942" s="1">
        <f t="shared" si="56"/>
        <v>0</v>
      </c>
      <c r="L942" s="2">
        <f>SUMIFS('Basin Total Well Counts'!B:B,'Basin Total Well Counts'!A:A,F942)</f>
        <v>0</v>
      </c>
      <c r="M942" s="4">
        <f t="shared" si="57"/>
        <v>0</v>
      </c>
      <c r="N942" s="2">
        <f>SUMIF('Basin Emissions'!A:A,F942,'Basin Emissions'!B:B)</f>
        <v>394.54766229999996</v>
      </c>
      <c r="O942" s="8">
        <f t="shared" si="58"/>
        <v>0</v>
      </c>
      <c r="P942" s="7">
        <f>SUMIF('Tool Pneumatics CH4 VOC BTEX'!B:B,A942,'Tool Pneumatics CH4 VOC BTEX'!F:F)</f>
        <v>17.0883903503418</v>
      </c>
      <c r="Q942" s="14">
        <f t="shared" si="59"/>
        <v>0</v>
      </c>
      <c r="R942" s="16">
        <f>SUMIF('Tool Pneumatics CH4 VOC BTEX'!B:B,A942,'Tool Pneumatics CH4 VOC BTEX'!H:H)*Q942</f>
        <v>0</v>
      </c>
      <c r="S942" s="16">
        <f>SUMIF('Tool Pneumatics CH4 VOC BTEX'!B:B,A942,'Tool Pneumatics CH4 VOC BTEX'!J:J)*Q942</f>
        <v>0</v>
      </c>
      <c r="T942" s="16">
        <f>SUMIF('Tool Pneumatics CH4 VOC BTEX'!B:B,A942,'Tool Pneumatics CH4 VOC BTEX'!L:L)*Q942</f>
        <v>0</v>
      </c>
      <c r="U942" s="16">
        <f>SUMIF('Tool Pneumatics CH4 VOC BTEX'!B:B,A942,'Tool Pneumatics CH4 VOC BTEX'!N:N)*Q942</f>
        <v>0</v>
      </c>
    </row>
    <row r="943" spans="1:21" x14ac:dyDescent="0.25">
      <c r="A943" s="1" t="s">
        <v>3577</v>
      </c>
      <c r="B943" s="1" t="s">
        <v>1490</v>
      </c>
      <c r="C943" s="1" t="s">
        <v>1815</v>
      </c>
      <c r="D943" s="3" t="s">
        <v>3659</v>
      </c>
      <c r="E943" s="3" t="s">
        <v>23961</v>
      </c>
      <c r="F943" s="1" t="s">
        <v>3378</v>
      </c>
      <c r="G943" s="1">
        <v>0</v>
      </c>
      <c r="H943" s="1" t="s">
        <v>27474</v>
      </c>
      <c r="I943" s="1">
        <v>0</v>
      </c>
      <c r="J943" s="1" t="s">
        <v>27474</v>
      </c>
      <c r="K943" s="1">
        <f t="shared" si="56"/>
        <v>0</v>
      </c>
      <c r="L943" s="2">
        <f>SUMIFS('Basin Total Well Counts'!B:B,'Basin Total Well Counts'!A:A,F943)</f>
        <v>37</v>
      </c>
      <c r="M943" s="4">
        <f t="shared" si="57"/>
        <v>0</v>
      </c>
      <c r="N943" s="2">
        <f>SUMIF('Basin Emissions'!A:A,F943,'Basin Emissions'!B:B)</f>
        <v>332.78833199999997</v>
      </c>
      <c r="O943" s="8">
        <f t="shared" si="58"/>
        <v>0</v>
      </c>
      <c r="P943" s="7">
        <f>SUMIF('Tool Pneumatics CH4 VOC BTEX'!B:B,A943,'Tool Pneumatics CH4 VOC BTEX'!F:F)</f>
        <v>25.387609481811499</v>
      </c>
      <c r="Q943" s="14">
        <f t="shared" si="59"/>
        <v>0</v>
      </c>
      <c r="R943" s="16">
        <f>SUMIF('Tool Pneumatics CH4 VOC BTEX'!B:B,A943,'Tool Pneumatics CH4 VOC BTEX'!H:H)*Q943</f>
        <v>0</v>
      </c>
      <c r="S943" s="16">
        <f>SUMIF('Tool Pneumatics CH4 VOC BTEX'!B:B,A943,'Tool Pneumatics CH4 VOC BTEX'!J:J)*Q943</f>
        <v>0</v>
      </c>
      <c r="T943" s="16">
        <f>SUMIF('Tool Pneumatics CH4 VOC BTEX'!B:B,A943,'Tool Pneumatics CH4 VOC BTEX'!L:L)*Q943</f>
        <v>0</v>
      </c>
      <c r="U943" s="16">
        <f>SUMIF('Tool Pneumatics CH4 VOC BTEX'!B:B,A943,'Tool Pneumatics CH4 VOC BTEX'!N:N)*Q943</f>
        <v>0</v>
      </c>
    </row>
    <row r="944" spans="1:21" x14ac:dyDescent="0.25">
      <c r="A944" s="1" t="s">
        <v>3578</v>
      </c>
      <c r="B944" s="1" t="s">
        <v>1490</v>
      </c>
      <c r="C944" s="1" t="s">
        <v>2462</v>
      </c>
      <c r="D944" s="3" t="s">
        <v>2421</v>
      </c>
      <c r="E944" s="3" t="s">
        <v>2421</v>
      </c>
      <c r="F944" s="1" t="s">
        <v>996</v>
      </c>
      <c r="G944" s="1">
        <v>0</v>
      </c>
      <c r="H944" s="1" t="s">
        <v>27474</v>
      </c>
      <c r="I944" s="1">
        <v>0</v>
      </c>
      <c r="J944" s="1" t="s">
        <v>27474</v>
      </c>
      <c r="K944" s="1">
        <f t="shared" si="56"/>
        <v>0</v>
      </c>
      <c r="L944" s="2">
        <f>SUMIFS('Basin Total Well Counts'!B:B,'Basin Total Well Counts'!A:A,F944)</f>
        <v>36190</v>
      </c>
      <c r="M944" s="4">
        <f t="shared" si="57"/>
        <v>0</v>
      </c>
      <c r="N944" s="2">
        <f>SUMIF('Basin Emissions'!A:A,F944,'Basin Emissions'!B:B)</f>
        <v>3364.4013914898001</v>
      </c>
      <c r="O944" s="8">
        <f t="shared" si="58"/>
        <v>0</v>
      </c>
      <c r="P944" s="7">
        <f>SUMIF('Tool Pneumatics CH4 VOC BTEX'!B:B,A944,'Tool Pneumatics CH4 VOC BTEX'!F:F)</f>
        <v>3.2294800281524698</v>
      </c>
      <c r="Q944" s="14">
        <f t="shared" si="59"/>
        <v>0</v>
      </c>
      <c r="R944" s="16">
        <f>SUMIF('Tool Pneumatics CH4 VOC BTEX'!B:B,A944,'Tool Pneumatics CH4 VOC BTEX'!H:H)*Q944</f>
        <v>0</v>
      </c>
      <c r="S944" s="16">
        <f>SUMIF('Tool Pneumatics CH4 VOC BTEX'!B:B,A944,'Tool Pneumatics CH4 VOC BTEX'!J:J)*Q944</f>
        <v>0</v>
      </c>
      <c r="T944" s="16">
        <f>SUMIF('Tool Pneumatics CH4 VOC BTEX'!B:B,A944,'Tool Pneumatics CH4 VOC BTEX'!L:L)*Q944</f>
        <v>0</v>
      </c>
      <c r="U944" s="16">
        <f>SUMIF('Tool Pneumatics CH4 VOC BTEX'!B:B,A944,'Tool Pneumatics CH4 VOC BTEX'!N:N)*Q944</f>
        <v>0</v>
      </c>
    </row>
    <row r="945" spans="1:21" x14ac:dyDescent="0.25">
      <c r="A945" s="1" t="s">
        <v>3579</v>
      </c>
      <c r="B945" s="1" t="s">
        <v>1490</v>
      </c>
      <c r="C945" s="1" t="s">
        <v>2184</v>
      </c>
      <c r="D945" s="3" t="s">
        <v>2280</v>
      </c>
      <c r="E945" s="3" t="s">
        <v>23961</v>
      </c>
      <c r="F945" s="1" t="s">
        <v>3378</v>
      </c>
      <c r="G945" s="1">
        <v>0</v>
      </c>
      <c r="H945" s="1" t="s">
        <v>27474</v>
      </c>
      <c r="I945" s="1">
        <v>0</v>
      </c>
      <c r="J945" s="1" t="s">
        <v>27474</v>
      </c>
      <c r="K945" s="1">
        <f t="shared" si="56"/>
        <v>0</v>
      </c>
      <c r="L945" s="2">
        <f>SUMIFS('Basin Total Well Counts'!B:B,'Basin Total Well Counts'!A:A,F945)</f>
        <v>37</v>
      </c>
      <c r="M945" s="4">
        <f t="shared" si="57"/>
        <v>0</v>
      </c>
      <c r="N945" s="2">
        <f>SUMIF('Basin Emissions'!A:A,F945,'Basin Emissions'!B:B)</f>
        <v>332.78833199999997</v>
      </c>
      <c r="O945" s="8">
        <f t="shared" si="58"/>
        <v>0</v>
      </c>
      <c r="P945" s="7">
        <f>SUMIF('Tool Pneumatics CH4 VOC BTEX'!B:B,A945,'Tool Pneumatics CH4 VOC BTEX'!F:F)</f>
        <v>25.387609481811499</v>
      </c>
      <c r="Q945" s="14">
        <f t="shared" si="59"/>
        <v>0</v>
      </c>
      <c r="R945" s="16">
        <f>SUMIF('Tool Pneumatics CH4 VOC BTEX'!B:B,A945,'Tool Pneumatics CH4 VOC BTEX'!H:H)*Q945</f>
        <v>0</v>
      </c>
      <c r="S945" s="16">
        <f>SUMIF('Tool Pneumatics CH4 VOC BTEX'!B:B,A945,'Tool Pneumatics CH4 VOC BTEX'!J:J)*Q945</f>
        <v>0</v>
      </c>
      <c r="T945" s="16">
        <f>SUMIF('Tool Pneumatics CH4 VOC BTEX'!B:B,A945,'Tool Pneumatics CH4 VOC BTEX'!L:L)*Q945</f>
        <v>0</v>
      </c>
      <c r="U945" s="16">
        <f>SUMIF('Tool Pneumatics CH4 VOC BTEX'!B:B,A945,'Tool Pneumatics CH4 VOC BTEX'!N:N)*Q945</f>
        <v>0</v>
      </c>
    </row>
    <row r="946" spans="1:21" x14ac:dyDescent="0.25">
      <c r="A946" s="1" t="s">
        <v>3580</v>
      </c>
      <c r="B946" s="1" t="s">
        <v>1490</v>
      </c>
      <c r="C946" s="1" t="s">
        <v>3581</v>
      </c>
      <c r="D946" s="3" t="s">
        <v>3659</v>
      </c>
      <c r="E946" s="3" t="s">
        <v>23961</v>
      </c>
      <c r="F946" s="1" t="s">
        <v>3501</v>
      </c>
      <c r="G946" s="1">
        <v>4</v>
      </c>
      <c r="H946" s="1" t="s">
        <v>27474</v>
      </c>
      <c r="I946" s="1">
        <v>1</v>
      </c>
      <c r="J946" s="1" t="s">
        <v>27474</v>
      </c>
      <c r="K946" s="1">
        <f t="shared" si="56"/>
        <v>5</v>
      </c>
      <c r="L946" s="2">
        <f>SUMIFS('Basin Total Well Counts'!B:B,'Basin Total Well Counts'!A:A,F946)</f>
        <v>1311</v>
      </c>
      <c r="M946" s="4">
        <f t="shared" si="57"/>
        <v>3.8138825324180014E-3</v>
      </c>
      <c r="N946" s="2">
        <f>SUMIF('Basin Emissions'!A:A,F946,'Basin Emissions'!B:B)</f>
        <v>2296.6876075</v>
      </c>
      <c r="O946" s="8">
        <f t="shared" si="58"/>
        <v>8.7592967486651414</v>
      </c>
      <c r="P946" s="7">
        <f>SUMIF('Tool Pneumatics CH4 VOC BTEX'!B:B,A946,'Tool Pneumatics CH4 VOC BTEX'!F:F)</f>
        <v>2.97412109375</v>
      </c>
      <c r="Q946" s="14">
        <f t="shared" si="59"/>
        <v>3.2464625688389006</v>
      </c>
      <c r="R946" s="16">
        <f>SUMIF('Tool Pneumatics CH4 VOC BTEX'!B:B,A946,'Tool Pneumatics CH4 VOC BTEX'!H:H)*Q946</f>
        <v>5.4270791031253178E-3</v>
      </c>
      <c r="S946" s="16">
        <f>SUMIF('Tool Pneumatics CH4 VOC BTEX'!B:B,A946,'Tool Pneumatics CH4 VOC BTEX'!J:J)*Q946</f>
        <v>6.2055225055716954E-4</v>
      </c>
      <c r="T946" s="16">
        <f>SUMIF('Tool Pneumatics CH4 VOC BTEX'!B:B,A946,'Tool Pneumatics CH4 VOC BTEX'!L:L)*Q946</f>
        <v>5.3376975256077871E-3</v>
      </c>
      <c r="U946" s="16">
        <f>SUMIF('Tool Pneumatics CH4 VOC BTEX'!B:B,A946,'Tool Pneumatics CH4 VOC BTEX'!N:N)*Q946</f>
        <v>2.2600472284047429E-3</v>
      </c>
    </row>
    <row r="947" spans="1:21" x14ac:dyDescent="0.25">
      <c r="A947" s="1" t="s">
        <v>3582</v>
      </c>
      <c r="B947" s="1" t="s">
        <v>1490</v>
      </c>
      <c r="C947" s="1" t="s">
        <v>1599</v>
      </c>
      <c r="D947" s="3" t="s">
        <v>2280</v>
      </c>
      <c r="E947" s="3" t="s">
        <v>23961</v>
      </c>
      <c r="F947" s="1" t="s">
        <v>6801</v>
      </c>
      <c r="G947" s="1">
        <v>62</v>
      </c>
      <c r="H947" s="1" t="s">
        <v>27474</v>
      </c>
      <c r="I947" s="1">
        <v>4</v>
      </c>
      <c r="J947" s="1" t="s">
        <v>27474</v>
      </c>
      <c r="K947" s="1">
        <f t="shared" si="56"/>
        <v>66</v>
      </c>
      <c r="L947" s="2">
        <f>SUMIFS('Basin Total Well Counts'!B:B,'Basin Total Well Counts'!A:A,F947)</f>
        <v>69</v>
      </c>
      <c r="M947" s="4">
        <f t="shared" si="57"/>
        <v>0.95652173913043481</v>
      </c>
      <c r="N947" s="2">
        <f>SUMIF('Basin Emissions'!A:A,F947,'Basin Emissions'!B:B)</f>
        <v>227.18555889999999</v>
      </c>
      <c r="O947" s="8">
        <f t="shared" si="58"/>
        <v>217.30792590434783</v>
      </c>
      <c r="P947" s="7">
        <f>SUMIF('Tool Pneumatics CH4 VOC BTEX'!B:B,A947,'Tool Pneumatics CH4 VOC BTEX'!F:F)</f>
        <v>2.97412109375</v>
      </c>
      <c r="Q947" s="14">
        <f t="shared" si="59"/>
        <v>80.540946105975152</v>
      </c>
      <c r="R947" s="16">
        <f>SUMIF('Tool Pneumatics CH4 VOC BTEX'!B:B,A947,'Tool Pneumatics CH4 VOC BTEX'!H:H)*Q947</f>
        <v>0.13463949646399589</v>
      </c>
      <c r="S947" s="16">
        <f>SUMIF('Tool Pneumatics CH4 VOC BTEX'!B:B,A947,'Tool Pneumatics CH4 VOC BTEX'!J:J)*Q947</f>
        <v>1.539517684503657E-2</v>
      </c>
      <c r="T947" s="16">
        <f>SUMIF('Tool Pneumatics CH4 VOC BTEX'!B:B,A947,'Tool Pneumatics CH4 VOC BTEX'!L:L)*Q947</f>
        <v>0.13242204387827852</v>
      </c>
      <c r="U947" s="16">
        <f>SUMIF('Tool Pneumatics CH4 VOC BTEX'!B:B,A947,'Tool Pneumatics CH4 VOC BTEX'!N:N)*Q947</f>
        <v>5.6069133144204635E-2</v>
      </c>
    </row>
    <row r="948" spans="1:21" x14ac:dyDescent="0.25">
      <c r="A948" s="1" t="s">
        <v>3583</v>
      </c>
      <c r="B948" s="1" t="s">
        <v>1490</v>
      </c>
      <c r="C948" s="1" t="s">
        <v>1723</v>
      </c>
      <c r="D948" s="3" t="s">
        <v>3649</v>
      </c>
      <c r="E948" s="3" t="s">
        <v>2421</v>
      </c>
      <c r="F948" s="1" t="s">
        <v>3501</v>
      </c>
      <c r="G948" s="1">
        <v>0</v>
      </c>
      <c r="H948" s="1" t="s">
        <v>27474</v>
      </c>
      <c r="I948" s="1">
        <v>0</v>
      </c>
      <c r="J948" s="1" t="s">
        <v>27474</v>
      </c>
      <c r="K948" s="1">
        <f t="shared" si="56"/>
        <v>0</v>
      </c>
      <c r="L948" s="2">
        <f>SUMIFS('Basin Total Well Counts'!B:B,'Basin Total Well Counts'!A:A,F948)</f>
        <v>1311</v>
      </c>
      <c r="M948" s="4">
        <f t="shared" si="57"/>
        <v>0</v>
      </c>
      <c r="N948" s="2">
        <f>SUMIF('Basin Emissions'!A:A,F948,'Basin Emissions'!B:B)</f>
        <v>2296.6876075</v>
      </c>
      <c r="O948" s="8">
        <f t="shared" si="58"/>
        <v>0</v>
      </c>
      <c r="P948" s="7">
        <f>SUMIF('Tool Pneumatics CH4 VOC BTEX'!B:B,A948,'Tool Pneumatics CH4 VOC BTEX'!F:F)</f>
        <v>7.86688280105591</v>
      </c>
      <c r="Q948" s="14">
        <f t="shared" si="59"/>
        <v>0</v>
      </c>
      <c r="R948" s="16">
        <f>SUMIF('Tool Pneumatics CH4 VOC BTEX'!B:B,A948,'Tool Pneumatics CH4 VOC BTEX'!H:H)*Q948</f>
        <v>0</v>
      </c>
      <c r="S948" s="16">
        <f>SUMIF('Tool Pneumatics CH4 VOC BTEX'!B:B,A948,'Tool Pneumatics CH4 VOC BTEX'!J:J)*Q948</f>
        <v>0</v>
      </c>
      <c r="T948" s="16">
        <f>SUMIF('Tool Pneumatics CH4 VOC BTEX'!B:B,A948,'Tool Pneumatics CH4 VOC BTEX'!L:L)*Q948</f>
        <v>0</v>
      </c>
      <c r="U948" s="16">
        <f>SUMIF('Tool Pneumatics CH4 VOC BTEX'!B:B,A948,'Tool Pneumatics CH4 VOC BTEX'!N:N)*Q948</f>
        <v>0</v>
      </c>
    </row>
    <row r="949" spans="1:21" x14ac:dyDescent="0.25">
      <c r="A949" s="1" t="s">
        <v>3584</v>
      </c>
      <c r="B949" s="1" t="s">
        <v>1490</v>
      </c>
      <c r="C949" s="1" t="s">
        <v>2024</v>
      </c>
      <c r="D949" s="3" t="s">
        <v>3659</v>
      </c>
      <c r="E949" s="3" t="s">
        <v>23961</v>
      </c>
      <c r="F949" s="1" t="s">
        <v>996</v>
      </c>
      <c r="G949" s="1">
        <v>184</v>
      </c>
      <c r="H949" s="1" t="s">
        <v>27474</v>
      </c>
      <c r="I949" s="1">
        <v>7</v>
      </c>
      <c r="J949" s="1" t="s">
        <v>27474</v>
      </c>
      <c r="K949" s="1">
        <f t="shared" si="56"/>
        <v>191</v>
      </c>
      <c r="L949" s="2">
        <f>SUMIFS('Basin Total Well Counts'!B:B,'Basin Total Well Counts'!A:A,F949)</f>
        <v>36190</v>
      </c>
      <c r="M949" s="4">
        <f t="shared" si="57"/>
        <v>5.2777010223818734E-3</v>
      </c>
      <c r="N949" s="2">
        <f>SUMIF('Basin Emissions'!A:A,F949,'Basin Emissions'!B:B)</f>
        <v>3364.4013914898001</v>
      </c>
      <c r="O949" s="8">
        <f t="shared" si="58"/>
        <v>17.756304663568717</v>
      </c>
      <c r="P949" s="7">
        <f>SUMIF('Tool Pneumatics CH4 VOC BTEX'!B:B,A949,'Tool Pneumatics CH4 VOC BTEX'!F:F)</f>
        <v>3.2294800281524698</v>
      </c>
      <c r="Q949" s="14">
        <f t="shared" si="59"/>
        <v>6.0606582050451774</v>
      </c>
      <c r="R949" s="16">
        <f>SUMIF('Tool Pneumatics CH4 VOC BTEX'!B:B,A949,'Tool Pneumatics CH4 VOC BTEX'!H:H)*Q949</f>
        <v>1.2002534236020556E-2</v>
      </c>
      <c r="S949" s="16">
        <f>SUMIF('Tool Pneumatics CH4 VOC BTEX'!B:B,A949,'Tool Pneumatics CH4 VOC BTEX'!J:J)*Q949</f>
        <v>1.16186753982793E-3</v>
      </c>
      <c r="T949" s="16">
        <f>SUMIF('Tool Pneumatics CH4 VOC BTEX'!B:B,A949,'Tool Pneumatics CH4 VOC BTEX'!L:L)*Q949</f>
        <v>6.375024193867174E-3</v>
      </c>
      <c r="U949" s="16">
        <f>SUMIF('Tool Pneumatics CH4 VOC BTEX'!B:B,A949,'Tool Pneumatics CH4 VOC BTEX'!N:N)*Q949</f>
        <v>2.5529928634739772E-3</v>
      </c>
    </row>
    <row r="950" spans="1:21" x14ac:dyDescent="0.25">
      <c r="A950" s="1" t="s">
        <v>3585</v>
      </c>
      <c r="B950" s="1" t="s">
        <v>1490</v>
      </c>
      <c r="C950" s="1" t="s">
        <v>3327</v>
      </c>
      <c r="D950" s="3" t="s">
        <v>2280</v>
      </c>
      <c r="E950" s="3" t="s">
        <v>23961</v>
      </c>
      <c r="F950" s="1" t="s">
        <v>3378</v>
      </c>
      <c r="G950" s="1">
        <v>0</v>
      </c>
      <c r="H950" s="1" t="s">
        <v>27474</v>
      </c>
      <c r="I950" s="1">
        <v>0</v>
      </c>
      <c r="J950" s="1" t="s">
        <v>27474</v>
      </c>
      <c r="K950" s="1">
        <f t="shared" si="56"/>
        <v>0</v>
      </c>
      <c r="L950" s="2">
        <f>SUMIFS('Basin Total Well Counts'!B:B,'Basin Total Well Counts'!A:A,F950)</f>
        <v>37</v>
      </c>
      <c r="M950" s="4">
        <f t="shared" si="57"/>
        <v>0</v>
      </c>
      <c r="N950" s="2">
        <f>SUMIF('Basin Emissions'!A:A,F950,'Basin Emissions'!B:B)</f>
        <v>332.78833199999997</v>
      </c>
      <c r="O950" s="8">
        <f t="shared" si="58"/>
        <v>0</v>
      </c>
      <c r="P950" s="7">
        <f>SUMIF('Tool Pneumatics CH4 VOC BTEX'!B:B,A950,'Tool Pneumatics CH4 VOC BTEX'!F:F)</f>
        <v>25.387609481811499</v>
      </c>
      <c r="Q950" s="14">
        <f t="shared" si="59"/>
        <v>0</v>
      </c>
      <c r="R950" s="16">
        <f>SUMIF('Tool Pneumatics CH4 VOC BTEX'!B:B,A950,'Tool Pneumatics CH4 VOC BTEX'!H:H)*Q950</f>
        <v>0</v>
      </c>
      <c r="S950" s="16">
        <f>SUMIF('Tool Pneumatics CH4 VOC BTEX'!B:B,A950,'Tool Pneumatics CH4 VOC BTEX'!J:J)*Q950</f>
        <v>0</v>
      </c>
      <c r="T950" s="16">
        <f>SUMIF('Tool Pneumatics CH4 VOC BTEX'!B:B,A950,'Tool Pneumatics CH4 VOC BTEX'!L:L)*Q950</f>
        <v>0</v>
      </c>
      <c r="U950" s="16">
        <f>SUMIF('Tool Pneumatics CH4 VOC BTEX'!B:B,A950,'Tool Pneumatics CH4 VOC BTEX'!N:N)*Q950</f>
        <v>0</v>
      </c>
    </row>
    <row r="951" spans="1:21" x14ac:dyDescent="0.25">
      <c r="A951" s="1" t="s">
        <v>3586</v>
      </c>
      <c r="B951" s="1" t="s">
        <v>1490</v>
      </c>
      <c r="C951" s="1" t="s">
        <v>1580</v>
      </c>
      <c r="D951" s="3" t="s">
        <v>2280</v>
      </c>
      <c r="E951" s="3" t="s">
        <v>23961</v>
      </c>
      <c r="F951" s="1" t="s">
        <v>3518</v>
      </c>
      <c r="G951" s="1">
        <v>0</v>
      </c>
      <c r="H951" s="1" t="s">
        <v>27474</v>
      </c>
      <c r="I951" s="1">
        <v>0</v>
      </c>
      <c r="J951" s="1" t="s">
        <v>27474</v>
      </c>
      <c r="K951" s="1">
        <f t="shared" si="56"/>
        <v>0</v>
      </c>
      <c r="L951" s="2">
        <f>SUMIFS('Basin Total Well Counts'!B:B,'Basin Total Well Counts'!A:A,F951)</f>
        <v>0</v>
      </c>
      <c r="M951" s="4">
        <f t="shared" si="57"/>
        <v>0</v>
      </c>
      <c r="N951" s="2">
        <f>SUMIF('Basin Emissions'!A:A,F951,'Basin Emissions'!B:B)</f>
        <v>394.54766229999996</v>
      </c>
      <c r="O951" s="8">
        <f t="shared" si="58"/>
        <v>0</v>
      </c>
      <c r="P951" s="7">
        <f>SUMIF('Tool Pneumatics CH4 VOC BTEX'!B:B,A951,'Tool Pneumatics CH4 VOC BTEX'!F:F)</f>
        <v>17.0883903503418</v>
      </c>
      <c r="Q951" s="14">
        <f t="shared" si="59"/>
        <v>0</v>
      </c>
      <c r="R951" s="16">
        <f>SUMIF('Tool Pneumatics CH4 VOC BTEX'!B:B,A951,'Tool Pneumatics CH4 VOC BTEX'!H:H)*Q951</f>
        <v>0</v>
      </c>
      <c r="S951" s="16">
        <f>SUMIF('Tool Pneumatics CH4 VOC BTEX'!B:B,A951,'Tool Pneumatics CH4 VOC BTEX'!J:J)*Q951</f>
        <v>0</v>
      </c>
      <c r="T951" s="16">
        <f>SUMIF('Tool Pneumatics CH4 VOC BTEX'!B:B,A951,'Tool Pneumatics CH4 VOC BTEX'!L:L)*Q951</f>
        <v>0</v>
      </c>
      <c r="U951" s="16">
        <f>SUMIF('Tool Pneumatics CH4 VOC BTEX'!B:B,A951,'Tool Pneumatics CH4 VOC BTEX'!N:N)*Q951</f>
        <v>0</v>
      </c>
    </row>
    <row r="952" spans="1:21" x14ac:dyDescent="0.25">
      <c r="A952" s="1" t="s">
        <v>3587</v>
      </c>
      <c r="B952" s="1" t="s">
        <v>1490</v>
      </c>
      <c r="C952" s="1" t="s">
        <v>1626</v>
      </c>
      <c r="D952" s="3" t="s">
        <v>3659</v>
      </c>
      <c r="E952" s="3" t="s">
        <v>23961</v>
      </c>
      <c r="F952" s="1" t="s">
        <v>6795</v>
      </c>
      <c r="G952" s="1">
        <v>55</v>
      </c>
      <c r="H952" s="1" t="s">
        <v>27474</v>
      </c>
      <c r="I952" s="1">
        <v>733</v>
      </c>
      <c r="J952" s="1" t="s">
        <v>27474</v>
      </c>
      <c r="K952" s="1">
        <f t="shared" si="56"/>
        <v>788</v>
      </c>
      <c r="L952" s="2">
        <f>SUMIFS('Basin Total Well Counts'!B:B,'Basin Total Well Counts'!A:A,F952)</f>
        <v>3477</v>
      </c>
      <c r="M952" s="4">
        <f t="shared" si="57"/>
        <v>0.2266321541558815</v>
      </c>
      <c r="N952" s="2">
        <f>SUMIF('Basin Emissions'!A:A,F952,'Basin Emissions'!B:B)</f>
        <v>39.213993600000002</v>
      </c>
      <c r="O952" s="8">
        <f t="shared" si="58"/>
        <v>8.8871518426229503</v>
      </c>
      <c r="P952" s="7">
        <f>SUMIF('Tool Pneumatics CH4 VOC BTEX'!B:B,A952,'Tool Pneumatics CH4 VOC BTEX'!F:F)</f>
        <v>42.154350280761697</v>
      </c>
      <c r="Q952" s="14">
        <f t="shared" si="59"/>
        <v>0.23239137623701187</v>
      </c>
      <c r="R952" s="16">
        <f>SUMIF('Tool Pneumatics CH4 VOC BTEX'!B:B,A952,'Tool Pneumatics CH4 VOC BTEX'!H:H)*Q952</f>
        <v>3.5700892464842577E-4</v>
      </c>
      <c r="S952" s="16">
        <f>SUMIF('Tool Pneumatics CH4 VOC BTEX'!B:B,A952,'Tool Pneumatics CH4 VOC BTEX'!J:J)*Q952</f>
        <v>1.514907577354412E-5</v>
      </c>
      <c r="T952" s="16">
        <f>SUMIF('Tool Pneumatics CH4 VOC BTEX'!B:B,A952,'Tool Pneumatics CH4 VOC BTEX'!L:L)*Q952</f>
        <v>1.8990032961297326E-4</v>
      </c>
      <c r="U952" s="16">
        <f>SUMIF('Tool Pneumatics CH4 VOC BTEX'!B:B,A952,'Tool Pneumatics CH4 VOC BTEX'!N:N)*Q952</f>
        <v>6.3350682659564357E-5</v>
      </c>
    </row>
    <row r="953" spans="1:21" x14ac:dyDescent="0.25">
      <c r="A953" s="1" t="s">
        <v>3588</v>
      </c>
      <c r="B953" s="1" t="s">
        <v>1490</v>
      </c>
      <c r="C953" s="1" t="s">
        <v>1988</v>
      </c>
      <c r="D953" s="3" t="s">
        <v>2280</v>
      </c>
      <c r="E953" s="3" t="s">
        <v>23961</v>
      </c>
      <c r="F953" s="1" t="s">
        <v>6801</v>
      </c>
      <c r="G953" s="1">
        <v>0</v>
      </c>
      <c r="H953" s="1" t="s">
        <v>27474</v>
      </c>
      <c r="I953" s="1">
        <v>0</v>
      </c>
      <c r="J953" s="1" t="s">
        <v>27474</v>
      </c>
      <c r="K953" s="1">
        <f t="shared" si="56"/>
        <v>0</v>
      </c>
      <c r="L953" s="2">
        <f>SUMIFS('Basin Total Well Counts'!B:B,'Basin Total Well Counts'!A:A,F953)</f>
        <v>69</v>
      </c>
      <c r="M953" s="4">
        <f t="shared" si="57"/>
        <v>0</v>
      </c>
      <c r="N953" s="2">
        <f>SUMIF('Basin Emissions'!A:A,F953,'Basin Emissions'!B:B)</f>
        <v>227.18555889999999</v>
      </c>
      <c r="O953" s="8">
        <f t="shared" si="58"/>
        <v>0</v>
      </c>
      <c r="P953" s="7">
        <f>SUMIF('Tool Pneumatics CH4 VOC BTEX'!B:B,A953,'Tool Pneumatics CH4 VOC BTEX'!F:F)</f>
        <v>7.86688280105591</v>
      </c>
      <c r="Q953" s="14">
        <f t="shared" si="59"/>
        <v>0</v>
      </c>
      <c r="R953" s="16">
        <f>SUMIF('Tool Pneumatics CH4 VOC BTEX'!B:B,A953,'Tool Pneumatics CH4 VOC BTEX'!H:H)*Q953</f>
        <v>0</v>
      </c>
      <c r="S953" s="16">
        <f>SUMIF('Tool Pneumatics CH4 VOC BTEX'!B:B,A953,'Tool Pneumatics CH4 VOC BTEX'!J:J)*Q953</f>
        <v>0</v>
      </c>
      <c r="T953" s="16">
        <f>SUMIF('Tool Pneumatics CH4 VOC BTEX'!B:B,A953,'Tool Pneumatics CH4 VOC BTEX'!L:L)*Q953</f>
        <v>0</v>
      </c>
      <c r="U953" s="16">
        <f>SUMIF('Tool Pneumatics CH4 VOC BTEX'!B:B,A953,'Tool Pneumatics CH4 VOC BTEX'!N:N)*Q953</f>
        <v>0</v>
      </c>
    </row>
    <row r="954" spans="1:21" x14ac:dyDescent="0.25">
      <c r="A954" s="1" t="s">
        <v>3589</v>
      </c>
      <c r="B954" s="1" t="s">
        <v>1490</v>
      </c>
      <c r="C954" s="1" t="s">
        <v>1675</v>
      </c>
      <c r="D954" s="3" t="s">
        <v>2280</v>
      </c>
      <c r="E954" s="3" t="s">
        <v>23961</v>
      </c>
      <c r="F954" s="1" t="s">
        <v>996</v>
      </c>
      <c r="G954" s="1">
        <v>973</v>
      </c>
      <c r="H954" s="1" t="s">
        <v>27474</v>
      </c>
      <c r="I954" s="1">
        <v>10</v>
      </c>
      <c r="J954" s="1" t="s">
        <v>27474</v>
      </c>
      <c r="K954" s="1">
        <f t="shared" si="56"/>
        <v>983</v>
      </c>
      <c r="L954" s="2">
        <f>SUMIFS('Basin Total Well Counts'!B:B,'Basin Total Well Counts'!A:A,F954)</f>
        <v>36190</v>
      </c>
      <c r="M954" s="4">
        <f t="shared" si="57"/>
        <v>2.7162199502625033E-2</v>
      </c>
      <c r="N954" s="2">
        <f>SUMIF('Basin Emissions'!A:A,F954,'Basin Emissions'!B:B)</f>
        <v>3364.4013914898001</v>
      </c>
      <c r="O954" s="8">
        <f t="shared" si="58"/>
        <v>91.384541802555219</v>
      </c>
      <c r="P954" s="7">
        <f>SUMIF('Tool Pneumatics CH4 VOC BTEX'!B:B,A954,'Tool Pneumatics CH4 VOC BTEX'!F:F)</f>
        <v>3.2294800281524698</v>
      </c>
      <c r="Q954" s="14">
        <f t="shared" si="59"/>
        <v>31.191764479368633</v>
      </c>
      <c r="R954" s="16">
        <f>SUMIF('Tool Pneumatics CH4 VOC BTEX'!B:B,A954,'Tool Pneumatics CH4 VOC BTEX'!H:H)*Q954</f>
        <v>6.1772204994807359E-2</v>
      </c>
      <c r="S954" s="16">
        <f>SUMIF('Tool Pneumatics CH4 VOC BTEX'!B:B,A954,'Tool Pneumatics CH4 VOC BTEX'!J:J)*Q954</f>
        <v>5.9796638306327497E-3</v>
      </c>
      <c r="T954" s="16">
        <f>SUMIF('Tool Pneumatics CH4 VOC BTEX'!B:B,A954,'Tool Pneumatics CH4 VOC BTEX'!L:L)*Q954</f>
        <v>3.2809679489902779E-2</v>
      </c>
      <c r="U954" s="16">
        <f>SUMIF('Tool Pneumatics CH4 VOC BTEX'!B:B,A954,'Tool Pneumatics CH4 VOC BTEX'!N:N)*Q954</f>
        <v>1.31392250512823E-2</v>
      </c>
    </row>
    <row r="955" spans="1:21" x14ac:dyDescent="0.25">
      <c r="A955" s="1" t="s">
        <v>3590</v>
      </c>
      <c r="B955" s="1" t="s">
        <v>1490</v>
      </c>
      <c r="C955" s="1" t="s">
        <v>3591</v>
      </c>
      <c r="D955" s="3" t="s">
        <v>2280</v>
      </c>
      <c r="E955" s="3" t="s">
        <v>23961</v>
      </c>
      <c r="F955" s="1" t="s">
        <v>6801</v>
      </c>
      <c r="G955" s="1">
        <v>0</v>
      </c>
      <c r="H955" s="1" t="s">
        <v>27474</v>
      </c>
      <c r="I955" s="1">
        <v>0</v>
      </c>
      <c r="J955" s="1" t="s">
        <v>27474</v>
      </c>
      <c r="K955" s="1">
        <f t="shared" si="56"/>
        <v>0</v>
      </c>
      <c r="L955" s="2">
        <f>SUMIFS('Basin Total Well Counts'!B:B,'Basin Total Well Counts'!A:A,F955)</f>
        <v>69</v>
      </c>
      <c r="M955" s="4">
        <f t="shared" si="57"/>
        <v>0</v>
      </c>
      <c r="N955" s="2">
        <f>SUMIF('Basin Emissions'!A:A,F955,'Basin Emissions'!B:B)</f>
        <v>227.18555889999999</v>
      </c>
      <c r="O955" s="8">
        <f t="shared" si="58"/>
        <v>0</v>
      </c>
      <c r="P955" s="7">
        <f>SUMIF('Tool Pneumatics CH4 VOC BTEX'!B:B,A955,'Tool Pneumatics CH4 VOC BTEX'!F:F)</f>
        <v>7.86688280105591</v>
      </c>
      <c r="Q955" s="14">
        <f t="shared" si="59"/>
        <v>0</v>
      </c>
      <c r="R955" s="16">
        <f>SUMIF('Tool Pneumatics CH4 VOC BTEX'!B:B,A955,'Tool Pneumatics CH4 VOC BTEX'!H:H)*Q955</f>
        <v>0</v>
      </c>
      <c r="S955" s="16">
        <f>SUMIF('Tool Pneumatics CH4 VOC BTEX'!B:B,A955,'Tool Pneumatics CH4 VOC BTEX'!J:J)*Q955</f>
        <v>0</v>
      </c>
      <c r="T955" s="16">
        <f>SUMIF('Tool Pneumatics CH4 VOC BTEX'!B:B,A955,'Tool Pneumatics CH4 VOC BTEX'!L:L)*Q955</f>
        <v>0</v>
      </c>
      <c r="U955" s="16">
        <f>SUMIF('Tool Pneumatics CH4 VOC BTEX'!B:B,A955,'Tool Pneumatics CH4 VOC BTEX'!N:N)*Q955</f>
        <v>0</v>
      </c>
    </row>
    <row r="956" spans="1:21" x14ac:dyDescent="0.25">
      <c r="A956" s="1" t="s">
        <v>3592</v>
      </c>
      <c r="B956" s="1" t="s">
        <v>1490</v>
      </c>
      <c r="C956" s="1" t="s">
        <v>1856</v>
      </c>
      <c r="D956" s="3" t="s">
        <v>3659</v>
      </c>
      <c r="E956" s="3" t="s">
        <v>23961</v>
      </c>
      <c r="F956" s="1" t="s">
        <v>6795</v>
      </c>
      <c r="G956" s="1">
        <v>7</v>
      </c>
      <c r="H956" s="1" t="s">
        <v>27474</v>
      </c>
      <c r="I956" s="1">
        <v>977</v>
      </c>
      <c r="J956" s="1" t="s">
        <v>27474</v>
      </c>
      <c r="K956" s="1">
        <f t="shared" si="56"/>
        <v>984</v>
      </c>
      <c r="L956" s="2">
        <f>SUMIFS('Basin Total Well Counts'!B:B,'Basin Total Well Counts'!A:A,F956)</f>
        <v>3477</v>
      </c>
      <c r="M956" s="4">
        <f t="shared" si="57"/>
        <v>0.28300258843830889</v>
      </c>
      <c r="N956" s="2">
        <f>SUMIF('Basin Emissions'!A:A,F956,'Basin Emissions'!B:B)</f>
        <v>39.213993600000002</v>
      </c>
      <c r="O956" s="8">
        <f t="shared" si="58"/>
        <v>11.09766169180328</v>
      </c>
      <c r="P956" s="7">
        <f>SUMIF('Tool Pneumatics CH4 VOC BTEX'!B:B,A956,'Tool Pneumatics CH4 VOC BTEX'!F:F)</f>
        <v>42.154350280761697</v>
      </c>
      <c r="Q956" s="14">
        <f t="shared" si="59"/>
        <v>0.29019430738225854</v>
      </c>
      <c r="R956" s="16">
        <f>SUMIF('Tool Pneumatics CH4 VOC BTEX'!B:B,A956,'Tool Pneumatics CH4 VOC BTEX'!H:H)*Q956</f>
        <v>4.4580809879955714E-4</v>
      </c>
      <c r="S956" s="16">
        <f>SUMIF('Tool Pneumatics CH4 VOC BTEX'!B:B,A956,'Tool Pneumatics CH4 VOC BTEX'!J:J)*Q956</f>
        <v>1.8917120001481495E-5</v>
      </c>
      <c r="T956" s="16">
        <f>SUMIF('Tool Pneumatics CH4 VOC BTEX'!B:B,A956,'Tool Pneumatics CH4 VOC BTEX'!L:L)*Q956</f>
        <v>2.3713442175021031E-4</v>
      </c>
      <c r="U956" s="16">
        <f>SUMIF('Tool Pneumatics CH4 VOC BTEX'!B:B,A956,'Tool Pneumatics CH4 VOC BTEX'!N:N)*Q956</f>
        <v>7.9107959057120992E-5</v>
      </c>
    </row>
    <row r="957" spans="1:21" x14ac:dyDescent="0.25">
      <c r="A957" s="1" t="s">
        <v>3593</v>
      </c>
      <c r="B957" s="1" t="s">
        <v>1490</v>
      </c>
      <c r="C957" s="1" t="s">
        <v>3594</v>
      </c>
      <c r="D957" s="3" t="s">
        <v>2421</v>
      </c>
      <c r="E957" s="3" t="s">
        <v>2421</v>
      </c>
      <c r="F957" s="1" t="s">
        <v>996</v>
      </c>
      <c r="G957" s="1">
        <v>2</v>
      </c>
      <c r="H957" s="1" t="s">
        <v>27474</v>
      </c>
      <c r="I957" s="1">
        <v>0</v>
      </c>
      <c r="J957" s="1" t="s">
        <v>27474</v>
      </c>
      <c r="K957" s="1">
        <f t="shared" si="56"/>
        <v>2</v>
      </c>
      <c r="L957" s="2">
        <f>SUMIFS('Basin Total Well Counts'!B:B,'Basin Total Well Counts'!A:A,F957)</f>
        <v>36190</v>
      </c>
      <c r="M957" s="4">
        <f t="shared" si="57"/>
        <v>5.5263885051119092E-5</v>
      </c>
      <c r="N957" s="2">
        <f>SUMIF('Basin Emissions'!A:A,F957,'Basin Emissions'!B:B)</f>
        <v>3364.4013914898001</v>
      </c>
      <c r="O957" s="8">
        <f t="shared" si="58"/>
        <v>0.18592989176511743</v>
      </c>
      <c r="P957" s="7">
        <f>SUMIF('Tool Pneumatics CH4 VOC BTEX'!B:B,A957,'Tool Pneumatics CH4 VOC BTEX'!F:F)</f>
        <v>3.2294800281524698</v>
      </c>
      <c r="Q957" s="14">
        <f t="shared" si="59"/>
        <v>6.3462389581624895E-2</v>
      </c>
      <c r="R957" s="16">
        <f>SUMIF('Tool Pneumatics CH4 VOC BTEX'!B:B,A957,'Tool Pneumatics CH4 VOC BTEX'!H:H)*Q957</f>
        <v>1.2568098676461317E-4</v>
      </c>
      <c r="S957" s="16">
        <f>SUMIF('Tool Pneumatics CH4 VOC BTEX'!B:B,A957,'Tool Pneumatics CH4 VOC BTEX'!J:J)*Q957</f>
        <v>1.2166152249507122E-5</v>
      </c>
      <c r="T957" s="16">
        <f>SUMIF('Tool Pneumatics CH4 VOC BTEX'!B:B,A957,'Tool Pneumatics CH4 VOC BTEX'!L:L)*Q957</f>
        <v>6.6754180040493966E-5</v>
      </c>
      <c r="U957" s="16">
        <f>SUMIF('Tool Pneumatics CH4 VOC BTEX'!B:B,A957,'Tool Pneumatics CH4 VOC BTEX'!N:N)*Q957</f>
        <v>2.6732909565172537E-5</v>
      </c>
    </row>
    <row r="958" spans="1:21" x14ac:dyDescent="0.25">
      <c r="A958" s="1" t="s">
        <v>3595</v>
      </c>
      <c r="B958" s="1" t="s">
        <v>1490</v>
      </c>
      <c r="C958" s="1" t="s">
        <v>1744</v>
      </c>
      <c r="D958" s="3" t="s">
        <v>2280</v>
      </c>
      <c r="E958" s="3" t="s">
        <v>23961</v>
      </c>
      <c r="F958" s="1" t="s">
        <v>6793</v>
      </c>
      <c r="G958" s="1">
        <v>0</v>
      </c>
      <c r="H958" s="1" t="s">
        <v>27474</v>
      </c>
      <c r="I958" s="1">
        <v>0</v>
      </c>
      <c r="J958" s="1" t="s">
        <v>27474</v>
      </c>
      <c r="K958" s="1">
        <f t="shared" si="56"/>
        <v>0</v>
      </c>
      <c r="L958" s="2">
        <f>SUMIFS('Basin Total Well Counts'!B:B,'Basin Total Well Counts'!A:A,F958)</f>
        <v>273</v>
      </c>
      <c r="M958" s="4">
        <f t="shared" si="57"/>
        <v>0</v>
      </c>
      <c r="N958" s="2">
        <f>SUMIF('Basin Emissions'!A:A,F958,'Basin Emissions'!B:B)</f>
        <v>234.03000000000003</v>
      </c>
      <c r="O958" s="8">
        <f t="shared" si="58"/>
        <v>0</v>
      </c>
      <c r="P958" s="7">
        <f>SUMIF('Tool Pneumatics CH4 VOC BTEX'!B:B,A958,'Tool Pneumatics CH4 VOC BTEX'!F:F)</f>
        <v>7.9902358055114702</v>
      </c>
      <c r="Q958" s="14">
        <f t="shared" si="59"/>
        <v>0</v>
      </c>
      <c r="R958" s="16">
        <f>SUMIF('Tool Pneumatics CH4 VOC BTEX'!B:B,A958,'Tool Pneumatics CH4 VOC BTEX'!H:H)*Q958</f>
        <v>0</v>
      </c>
      <c r="S958" s="16">
        <f>SUMIF('Tool Pneumatics CH4 VOC BTEX'!B:B,A958,'Tool Pneumatics CH4 VOC BTEX'!J:J)*Q958</f>
        <v>0</v>
      </c>
      <c r="T958" s="16">
        <f>SUMIF('Tool Pneumatics CH4 VOC BTEX'!B:B,A958,'Tool Pneumatics CH4 VOC BTEX'!L:L)*Q958</f>
        <v>0</v>
      </c>
      <c r="U958" s="16">
        <f>SUMIF('Tool Pneumatics CH4 VOC BTEX'!B:B,A958,'Tool Pneumatics CH4 VOC BTEX'!N:N)*Q958</f>
        <v>0</v>
      </c>
    </row>
    <row r="959" spans="1:21" x14ac:dyDescent="0.25">
      <c r="A959" s="1" t="s">
        <v>3596</v>
      </c>
      <c r="B959" s="1" t="s">
        <v>1490</v>
      </c>
      <c r="C959" s="1" t="s">
        <v>3597</v>
      </c>
      <c r="D959" s="3" t="s">
        <v>2280</v>
      </c>
      <c r="E959" s="3" t="s">
        <v>23961</v>
      </c>
      <c r="F959" s="1" t="s">
        <v>3378</v>
      </c>
      <c r="G959" s="1">
        <v>0</v>
      </c>
      <c r="H959" s="1" t="s">
        <v>27474</v>
      </c>
      <c r="I959" s="1">
        <v>0</v>
      </c>
      <c r="J959" s="1" t="s">
        <v>27474</v>
      </c>
      <c r="K959" s="1">
        <f t="shared" si="56"/>
        <v>0</v>
      </c>
      <c r="L959" s="2">
        <f>SUMIFS('Basin Total Well Counts'!B:B,'Basin Total Well Counts'!A:A,F959)</f>
        <v>37</v>
      </c>
      <c r="M959" s="4">
        <f t="shared" si="57"/>
        <v>0</v>
      </c>
      <c r="N959" s="2">
        <f>SUMIF('Basin Emissions'!A:A,F959,'Basin Emissions'!B:B)</f>
        <v>332.78833199999997</v>
      </c>
      <c r="O959" s="8">
        <f t="shared" si="58"/>
        <v>0</v>
      </c>
      <c r="P959" s="7">
        <f>SUMIF('Tool Pneumatics CH4 VOC BTEX'!B:B,A959,'Tool Pneumatics CH4 VOC BTEX'!F:F)</f>
        <v>25.387609481811499</v>
      </c>
      <c r="Q959" s="14">
        <f t="shared" si="59"/>
        <v>0</v>
      </c>
      <c r="R959" s="16">
        <f>SUMIF('Tool Pneumatics CH4 VOC BTEX'!B:B,A959,'Tool Pneumatics CH4 VOC BTEX'!H:H)*Q959</f>
        <v>0</v>
      </c>
      <c r="S959" s="16">
        <f>SUMIF('Tool Pneumatics CH4 VOC BTEX'!B:B,A959,'Tool Pneumatics CH4 VOC BTEX'!J:J)*Q959</f>
        <v>0</v>
      </c>
      <c r="T959" s="16">
        <f>SUMIF('Tool Pneumatics CH4 VOC BTEX'!B:B,A959,'Tool Pneumatics CH4 VOC BTEX'!L:L)*Q959</f>
        <v>0</v>
      </c>
      <c r="U959" s="16">
        <f>SUMIF('Tool Pneumatics CH4 VOC BTEX'!B:B,A959,'Tool Pneumatics CH4 VOC BTEX'!N:N)*Q959</f>
        <v>0</v>
      </c>
    </row>
    <row r="960" spans="1:21" x14ac:dyDescent="0.25">
      <c r="A960" s="1" t="s">
        <v>3598</v>
      </c>
      <c r="B960" s="1" t="s">
        <v>1490</v>
      </c>
      <c r="C960" s="1" t="s">
        <v>3599</v>
      </c>
      <c r="D960" s="3" t="s">
        <v>2421</v>
      </c>
      <c r="E960" s="3" t="s">
        <v>2421</v>
      </c>
      <c r="F960" s="1" t="s">
        <v>3518</v>
      </c>
      <c r="G960" s="1">
        <v>0</v>
      </c>
      <c r="H960" s="1" t="s">
        <v>27474</v>
      </c>
      <c r="I960" s="1">
        <v>0</v>
      </c>
      <c r="J960" s="1" t="s">
        <v>27474</v>
      </c>
      <c r="K960" s="1">
        <f t="shared" si="56"/>
        <v>0</v>
      </c>
      <c r="L960" s="2">
        <f>SUMIFS('Basin Total Well Counts'!B:B,'Basin Total Well Counts'!A:A,F960)</f>
        <v>0</v>
      </c>
      <c r="M960" s="4">
        <f t="shared" si="57"/>
        <v>0</v>
      </c>
      <c r="N960" s="2">
        <f>SUMIF('Basin Emissions'!A:A,F960,'Basin Emissions'!B:B)</f>
        <v>394.54766229999996</v>
      </c>
      <c r="O960" s="8">
        <f t="shared" si="58"/>
        <v>0</v>
      </c>
      <c r="P960" s="7">
        <f>SUMIF('Tool Pneumatics CH4 VOC BTEX'!B:B,A960,'Tool Pneumatics CH4 VOC BTEX'!F:F)</f>
        <v>17.0883903503418</v>
      </c>
      <c r="Q960" s="14">
        <f t="shared" si="59"/>
        <v>0</v>
      </c>
      <c r="R960" s="16">
        <f>SUMIF('Tool Pneumatics CH4 VOC BTEX'!B:B,A960,'Tool Pneumatics CH4 VOC BTEX'!H:H)*Q960</f>
        <v>0</v>
      </c>
      <c r="S960" s="16">
        <f>SUMIF('Tool Pneumatics CH4 VOC BTEX'!B:B,A960,'Tool Pneumatics CH4 VOC BTEX'!J:J)*Q960</f>
        <v>0</v>
      </c>
      <c r="T960" s="16">
        <f>SUMIF('Tool Pneumatics CH4 VOC BTEX'!B:B,A960,'Tool Pneumatics CH4 VOC BTEX'!L:L)*Q960</f>
        <v>0</v>
      </c>
      <c r="U960" s="16">
        <f>SUMIF('Tool Pneumatics CH4 VOC BTEX'!B:B,A960,'Tool Pneumatics CH4 VOC BTEX'!N:N)*Q960</f>
        <v>0</v>
      </c>
    </row>
    <row r="961" spans="1:21" x14ac:dyDescent="0.25">
      <c r="A961" s="1" t="s">
        <v>3600</v>
      </c>
      <c r="B961" s="1" t="s">
        <v>1490</v>
      </c>
      <c r="C961" s="1" t="s">
        <v>2002</v>
      </c>
      <c r="D961" s="3" t="s">
        <v>2280</v>
      </c>
      <c r="E961" s="3" t="s">
        <v>23961</v>
      </c>
      <c r="F961" s="1" t="s">
        <v>3518</v>
      </c>
      <c r="G961" s="1">
        <v>0</v>
      </c>
      <c r="H961" s="1" t="s">
        <v>27474</v>
      </c>
      <c r="I961" s="1">
        <v>0</v>
      </c>
      <c r="J961" s="1" t="s">
        <v>27474</v>
      </c>
      <c r="K961" s="1">
        <f t="shared" si="56"/>
        <v>0</v>
      </c>
      <c r="L961" s="2">
        <f>SUMIFS('Basin Total Well Counts'!B:B,'Basin Total Well Counts'!A:A,F961)</f>
        <v>0</v>
      </c>
      <c r="M961" s="4">
        <f t="shared" si="57"/>
        <v>0</v>
      </c>
      <c r="N961" s="2">
        <f>SUMIF('Basin Emissions'!A:A,F961,'Basin Emissions'!B:B)</f>
        <v>394.54766229999996</v>
      </c>
      <c r="O961" s="8">
        <f t="shared" si="58"/>
        <v>0</v>
      </c>
      <c r="P961" s="7">
        <f>SUMIF('Tool Pneumatics CH4 VOC BTEX'!B:B,A961,'Tool Pneumatics CH4 VOC BTEX'!F:F)</f>
        <v>17.0883903503418</v>
      </c>
      <c r="Q961" s="14">
        <f t="shared" si="59"/>
        <v>0</v>
      </c>
      <c r="R961" s="16">
        <f>SUMIF('Tool Pneumatics CH4 VOC BTEX'!B:B,A961,'Tool Pneumatics CH4 VOC BTEX'!H:H)*Q961</f>
        <v>0</v>
      </c>
      <c r="S961" s="16">
        <f>SUMIF('Tool Pneumatics CH4 VOC BTEX'!B:B,A961,'Tool Pneumatics CH4 VOC BTEX'!J:J)*Q961</f>
        <v>0</v>
      </c>
      <c r="T961" s="16">
        <f>SUMIF('Tool Pneumatics CH4 VOC BTEX'!B:B,A961,'Tool Pneumatics CH4 VOC BTEX'!L:L)*Q961</f>
        <v>0</v>
      </c>
      <c r="U961" s="16">
        <f>SUMIF('Tool Pneumatics CH4 VOC BTEX'!B:B,A961,'Tool Pneumatics CH4 VOC BTEX'!N:N)*Q961</f>
        <v>0</v>
      </c>
    </row>
    <row r="962" spans="1:21" x14ac:dyDescent="0.25">
      <c r="A962" s="1" t="s">
        <v>3601</v>
      </c>
      <c r="B962" s="1" t="s">
        <v>1490</v>
      </c>
      <c r="C962" s="1" t="s">
        <v>1985</v>
      </c>
      <c r="D962" s="3" t="s">
        <v>2280</v>
      </c>
      <c r="E962" s="3" t="s">
        <v>23961</v>
      </c>
      <c r="F962" s="1" t="s">
        <v>6793</v>
      </c>
      <c r="G962" s="1">
        <v>58</v>
      </c>
      <c r="H962" s="1" t="s">
        <v>27474</v>
      </c>
      <c r="I962" s="1">
        <v>2</v>
      </c>
      <c r="J962" s="1" t="s">
        <v>27474</v>
      </c>
      <c r="K962" s="1">
        <f t="shared" ref="K962:K1025" si="60">+I962+G962</f>
        <v>60</v>
      </c>
      <c r="L962" s="2">
        <f>SUMIFS('Basin Total Well Counts'!B:B,'Basin Total Well Counts'!A:A,F962)</f>
        <v>273</v>
      </c>
      <c r="M962" s="4">
        <f t="shared" ref="M962:M1025" si="61">IFERROR(+K962/L962,0)</f>
        <v>0.21978021978021978</v>
      </c>
      <c r="N962" s="2">
        <f>SUMIF('Basin Emissions'!A:A,F962,'Basin Emissions'!B:B)</f>
        <v>234.03000000000003</v>
      </c>
      <c r="O962" s="8">
        <f t="shared" ref="O962:O1025" si="62">+N962*M962</f>
        <v>51.435164835164841</v>
      </c>
      <c r="P962" s="7">
        <f>SUMIF('Tool Pneumatics CH4 VOC BTEX'!B:B,A962,'Tool Pneumatics CH4 VOC BTEX'!F:F)</f>
        <v>7.9902358055114702</v>
      </c>
      <c r="Q962" s="14">
        <f t="shared" ref="Q962:Q1025" si="63">IFERROR(O962/P962,0)*(2204.6/2000)</f>
        <v>7.0957833508109998</v>
      </c>
      <c r="R962" s="16">
        <f>SUMIF('Tool Pneumatics CH4 VOC BTEX'!B:B,A962,'Tool Pneumatics CH4 VOC BTEX'!H:H)*Q962</f>
        <v>1.2677304939697711E-2</v>
      </c>
      <c r="S962" s="16">
        <f>SUMIF('Tool Pneumatics CH4 VOC BTEX'!B:B,A962,'Tool Pneumatics CH4 VOC BTEX'!J:J)*Q962</f>
        <v>5.9190447935147314E-3</v>
      </c>
      <c r="T962" s="16">
        <f>SUMIF('Tool Pneumatics CH4 VOC BTEX'!B:B,A962,'Tool Pneumatics CH4 VOC BTEX'!L:L)*Q962</f>
        <v>1.4897604021212941E-2</v>
      </c>
      <c r="U962" s="16">
        <f>SUMIF('Tool Pneumatics CH4 VOC BTEX'!B:B,A962,'Tool Pneumatics CH4 VOC BTEX'!N:N)*Q962</f>
        <v>1.3543579471074874E-2</v>
      </c>
    </row>
    <row r="963" spans="1:21" x14ac:dyDescent="0.25">
      <c r="A963" s="1" t="s">
        <v>3602</v>
      </c>
      <c r="B963" s="1" t="s">
        <v>1490</v>
      </c>
      <c r="C963" s="1" t="s">
        <v>2477</v>
      </c>
      <c r="D963" s="3" t="s">
        <v>3659</v>
      </c>
      <c r="E963" s="3" t="s">
        <v>23961</v>
      </c>
      <c r="F963" s="1" t="s">
        <v>6793</v>
      </c>
      <c r="G963" s="1">
        <v>0</v>
      </c>
      <c r="H963" s="1" t="s">
        <v>27474</v>
      </c>
      <c r="I963" s="1">
        <v>0</v>
      </c>
      <c r="J963" s="1" t="s">
        <v>27474</v>
      </c>
      <c r="K963" s="1">
        <f t="shared" si="60"/>
        <v>0</v>
      </c>
      <c r="L963" s="2">
        <f>SUMIFS('Basin Total Well Counts'!B:B,'Basin Total Well Counts'!A:A,F963)</f>
        <v>273</v>
      </c>
      <c r="M963" s="4">
        <f t="shared" si="61"/>
        <v>0</v>
      </c>
      <c r="N963" s="2">
        <f>SUMIF('Basin Emissions'!A:A,F963,'Basin Emissions'!B:B)</f>
        <v>234.03000000000003</v>
      </c>
      <c r="O963" s="8">
        <f t="shared" si="62"/>
        <v>0</v>
      </c>
      <c r="P963" s="7">
        <f>SUMIF('Tool Pneumatics CH4 VOC BTEX'!B:B,A963,'Tool Pneumatics CH4 VOC BTEX'!F:F)</f>
        <v>7.9902358055114702</v>
      </c>
      <c r="Q963" s="14">
        <f t="shared" si="63"/>
        <v>0</v>
      </c>
      <c r="R963" s="16">
        <f>SUMIF('Tool Pneumatics CH4 VOC BTEX'!B:B,A963,'Tool Pneumatics CH4 VOC BTEX'!H:H)*Q963</f>
        <v>0</v>
      </c>
      <c r="S963" s="16">
        <f>SUMIF('Tool Pneumatics CH4 VOC BTEX'!B:B,A963,'Tool Pneumatics CH4 VOC BTEX'!J:J)*Q963</f>
        <v>0</v>
      </c>
      <c r="T963" s="16">
        <f>SUMIF('Tool Pneumatics CH4 VOC BTEX'!B:B,A963,'Tool Pneumatics CH4 VOC BTEX'!L:L)*Q963</f>
        <v>0</v>
      </c>
      <c r="U963" s="16">
        <f>SUMIF('Tool Pneumatics CH4 VOC BTEX'!B:B,A963,'Tool Pneumatics CH4 VOC BTEX'!N:N)*Q963</f>
        <v>0</v>
      </c>
    </row>
    <row r="964" spans="1:21" x14ac:dyDescent="0.25">
      <c r="A964" s="1" t="s">
        <v>3603</v>
      </c>
      <c r="B964" s="1" t="s">
        <v>1490</v>
      </c>
      <c r="C964" s="1" t="s">
        <v>3604</v>
      </c>
      <c r="D964" s="3" t="s">
        <v>2280</v>
      </c>
      <c r="E964" s="3" t="s">
        <v>23961</v>
      </c>
      <c r="F964" s="1" t="s">
        <v>6801</v>
      </c>
      <c r="G964" s="1">
        <v>0</v>
      </c>
      <c r="H964" s="1" t="s">
        <v>27474</v>
      </c>
      <c r="I964" s="1">
        <v>0</v>
      </c>
      <c r="J964" s="1" t="s">
        <v>27474</v>
      </c>
      <c r="K964" s="1">
        <f t="shared" si="60"/>
        <v>0</v>
      </c>
      <c r="L964" s="2">
        <f>SUMIFS('Basin Total Well Counts'!B:B,'Basin Total Well Counts'!A:A,F964)</f>
        <v>69</v>
      </c>
      <c r="M964" s="4">
        <f t="shared" si="61"/>
        <v>0</v>
      </c>
      <c r="N964" s="2">
        <f>SUMIF('Basin Emissions'!A:A,F964,'Basin Emissions'!B:B)</f>
        <v>227.18555889999999</v>
      </c>
      <c r="O964" s="8">
        <f t="shared" si="62"/>
        <v>0</v>
      </c>
      <c r="P964" s="7">
        <f>SUMIF('Tool Pneumatics CH4 VOC BTEX'!B:B,A964,'Tool Pneumatics CH4 VOC BTEX'!F:F)</f>
        <v>7.86688280105591</v>
      </c>
      <c r="Q964" s="14">
        <f t="shared" si="63"/>
        <v>0</v>
      </c>
      <c r="R964" s="16">
        <f>SUMIF('Tool Pneumatics CH4 VOC BTEX'!B:B,A964,'Tool Pneumatics CH4 VOC BTEX'!H:H)*Q964</f>
        <v>0</v>
      </c>
      <c r="S964" s="16">
        <f>SUMIF('Tool Pneumatics CH4 VOC BTEX'!B:B,A964,'Tool Pneumatics CH4 VOC BTEX'!J:J)*Q964</f>
        <v>0</v>
      </c>
      <c r="T964" s="16">
        <f>SUMIF('Tool Pneumatics CH4 VOC BTEX'!B:B,A964,'Tool Pneumatics CH4 VOC BTEX'!L:L)*Q964</f>
        <v>0</v>
      </c>
      <c r="U964" s="16">
        <f>SUMIF('Tool Pneumatics CH4 VOC BTEX'!B:B,A964,'Tool Pneumatics CH4 VOC BTEX'!N:N)*Q964</f>
        <v>0</v>
      </c>
    </row>
    <row r="965" spans="1:21" x14ac:dyDescent="0.25">
      <c r="A965" s="1" t="s">
        <v>3605</v>
      </c>
      <c r="B965" s="1" t="s">
        <v>1490</v>
      </c>
      <c r="C965" s="1" t="s">
        <v>1614</v>
      </c>
      <c r="D965" s="3" t="s">
        <v>3659</v>
      </c>
      <c r="E965" s="3" t="s">
        <v>23961</v>
      </c>
      <c r="F965" s="1" t="s">
        <v>6793</v>
      </c>
      <c r="G965" s="1">
        <v>54</v>
      </c>
      <c r="H965" s="1" t="s">
        <v>27474</v>
      </c>
      <c r="I965" s="1">
        <v>10</v>
      </c>
      <c r="J965" s="1" t="s">
        <v>27474</v>
      </c>
      <c r="K965" s="1">
        <f t="shared" si="60"/>
        <v>64</v>
      </c>
      <c r="L965" s="2">
        <f>SUMIFS('Basin Total Well Counts'!B:B,'Basin Total Well Counts'!A:A,F965)</f>
        <v>273</v>
      </c>
      <c r="M965" s="4">
        <f t="shared" si="61"/>
        <v>0.23443223443223443</v>
      </c>
      <c r="N965" s="2">
        <f>SUMIF('Basin Emissions'!A:A,F965,'Basin Emissions'!B:B)</f>
        <v>234.03000000000003</v>
      </c>
      <c r="O965" s="8">
        <f t="shared" si="62"/>
        <v>54.864175824175831</v>
      </c>
      <c r="P965" s="7">
        <f>SUMIF('Tool Pneumatics CH4 VOC BTEX'!B:B,A965,'Tool Pneumatics CH4 VOC BTEX'!F:F)</f>
        <v>7.9902358055114702</v>
      </c>
      <c r="Q965" s="14">
        <f t="shared" si="63"/>
        <v>7.5688355741983999</v>
      </c>
      <c r="R965" s="16">
        <f>SUMIF('Tool Pneumatics CH4 VOC BTEX'!B:B,A965,'Tool Pneumatics CH4 VOC BTEX'!H:H)*Q965</f>
        <v>1.3522458602344224E-2</v>
      </c>
      <c r="S965" s="16">
        <f>SUMIF('Tool Pneumatics CH4 VOC BTEX'!B:B,A965,'Tool Pneumatics CH4 VOC BTEX'!J:J)*Q965</f>
        <v>6.3136477797490469E-3</v>
      </c>
      <c r="T965" s="16">
        <f>SUMIF('Tool Pneumatics CH4 VOC BTEX'!B:B,A965,'Tool Pneumatics CH4 VOC BTEX'!L:L)*Q965</f>
        <v>1.5890777622627139E-2</v>
      </c>
      <c r="U965" s="16">
        <f>SUMIF('Tool Pneumatics CH4 VOC BTEX'!B:B,A965,'Tool Pneumatics CH4 VOC BTEX'!N:N)*Q965</f>
        <v>1.4446484769146532E-2</v>
      </c>
    </row>
    <row r="966" spans="1:21" x14ac:dyDescent="0.25">
      <c r="A966" s="1" t="s">
        <v>3606</v>
      </c>
      <c r="B966" s="1" t="s">
        <v>1490</v>
      </c>
      <c r="C966" s="1" t="s">
        <v>3607</v>
      </c>
      <c r="D966" s="3" t="s">
        <v>3659</v>
      </c>
      <c r="E966" s="3" t="s">
        <v>23961</v>
      </c>
      <c r="F966" s="1" t="s">
        <v>2623</v>
      </c>
      <c r="G966" s="1">
        <v>0</v>
      </c>
      <c r="H966" s="1" t="s">
        <v>27474</v>
      </c>
      <c r="I966" s="1">
        <v>0</v>
      </c>
      <c r="J966" s="1" t="s">
        <v>27474</v>
      </c>
      <c r="K966" s="1">
        <f t="shared" si="60"/>
        <v>0</v>
      </c>
      <c r="L966" s="2">
        <f>SUMIFS('Basin Total Well Counts'!B:B,'Basin Total Well Counts'!A:A,F966)</f>
        <v>849</v>
      </c>
      <c r="M966" s="4">
        <f t="shared" si="61"/>
        <v>0</v>
      </c>
      <c r="N966" s="2">
        <f>SUMIF('Basin Emissions'!A:A,F966,'Basin Emissions'!B:B)</f>
        <v>10.9764672</v>
      </c>
      <c r="O966" s="8">
        <f t="shared" si="62"/>
        <v>0</v>
      </c>
      <c r="P966" s="7">
        <f>SUMIF('Tool Pneumatics CH4 VOC BTEX'!B:B,A966,'Tool Pneumatics CH4 VOC BTEX'!F:F)</f>
        <v>7.9902358055114702</v>
      </c>
      <c r="Q966" s="14">
        <f t="shared" si="63"/>
        <v>0</v>
      </c>
      <c r="R966" s="16">
        <f>SUMIF('Tool Pneumatics CH4 VOC BTEX'!B:B,A966,'Tool Pneumatics CH4 VOC BTEX'!H:H)*Q966</f>
        <v>0</v>
      </c>
      <c r="S966" s="16">
        <f>SUMIF('Tool Pneumatics CH4 VOC BTEX'!B:B,A966,'Tool Pneumatics CH4 VOC BTEX'!J:J)*Q966</f>
        <v>0</v>
      </c>
      <c r="T966" s="16">
        <f>SUMIF('Tool Pneumatics CH4 VOC BTEX'!B:B,A966,'Tool Pneumatics CH4 VOC BTEX'!L:L)*Q966</f>
        <v>0</v>
      </c>
      <c r="U966" s="16">
        <f>SUMIF('Tool Pneumatics CH4 VOC BTEX'!B:B,A966,'Tool Pneumatics CH4 VOC BTEX'!N:N)*Q966</f>
        <v>0</v>
      </c>
    </row>
    <row r="967" spans="1:21" x14ac:dyDescent="0.25">
      <c r="A967" s="1" t="s">
        <v>3608</v>
      </c>
      <c r="B967" s="1" t="s">
        <v>1490</v>
      </c>
      <c r="C967" s="1" t="s">
        <v>3609</v>
      </c>
      <c r="D967" s="3" t="s">
        <v>3659</v>
      </c>
      <c r="E967" s="3" t="s">
        <v>23961</v>
      </c>
      <c r="F967" s="1" t="s">
        <v>3501</v>
      </c>
      <c r="G967" s="1">
        <v>43</v>
      </c>
      <c r="H967" s="1" t="s">
        <v>27474</v>
      </c>
      <c r="I967" s="1">
        <v>15</v>
      </c>
      <c r="J967" s="1" t="s">
        <v>27474</v>
      </c>
      <c r="K967" s="1">
        <f t="shared" si="60"/>
        <v>58</v>
      </c>
      <c r="L967" s="2">
        <f>SUMIFS('Basin Total Well Counts'!B:B,'Basin Total Well Counts'!A:A,F967)</f>
        <v>1311</v>
      </c>
      <c r="M967" s="4">
        <f t="shared" si="61"/>
        <v>4.4241037376048821E-2</v>
      </c>
      <c r="N967" s="2">
        <f>SUMIF('Basin Emissions'!A:A,F967,'Basin Emissions'!B:B)</f>
        <v>2296.6876075</v>
      </c>
      <c r="O967" s="8">
        <f t="shared" si="62"/>
        <v>101.60784228451564</v>
      </c>
      <c r="P967" s="7">
        <f>SUMIF('Tool Pneumatics CH4 VOC BTEX'!B:B,A967,'Tool Pneumatics CH4 VOC BTEX'!F:F)</f>
        <v>2.97412109375</v>
      </c>
      <c r="Q967" s="14">
        <f t="shared" si="63"/>
        <v>37.658965798531241</v>
      </c>
      <c r="R967" s="16">
        <f>SUMIF('Tool Pneumatics CH4 VOC BTEX'!B:B,A967,'Tool Pneumatics CH4 VOC BTEX'!H:H)*Q967</f>
        <v>6.2954117596253675E-2</v>
      </c>
      <c r="S967" s="16">
        <f>SUMIF('Tool Pneumatics CH4 VOC BTEX'!B:B,A967,'Tool Pneumatics CH4 VOC BTEX'!J:J)*Q967</f>
        <v>7.1984061064631656E-3</v>
      </c>
      <c r="T967" s="16">
        <f>SUMIF('Tool Pneumatics CH4 VOC BTEX'!B:B,A967,'Tool Pneumatics CH4 VOC BTEX'!L:L)*Q967</f>
        <v>6.1917291297050321E-2</v>
      </c>
      <c r="U967" s="16">
        <f>SUMIF('Tool Pneumatics CH4 VOC BTEX'!B:B,A967,'Tool Pneumatics CH4 VOC BTEX'!N:N)*Q967</f>
        <v>2.6216547849495016E-2</v>
      </c>
    </row>
    <row r="968" spans="1:21" x14ac:dyDescent="0.25">
      <c r="A968" s="1" t="s">
        <v>3610</v>
      </c>
      <c r="B968" s="1" t="s">
        <v>1490</v>
      </c>
      <c r="C968" s="1" t="s">
        <v>3611</v>
      </c>
      <c r="D968" s="3" t="s">
        <v>2280</v>
      </c>
      <c r="E968" s="3" t="s">
        <v>23961</v>
      </c>
      <c r="F968" s="1" t="s">
        <v>3518</v>
      </c>
      <c r="G968" s="1">
        <v>0</v>
      </c>
      <c r="H968" s="1" t="s">
        <v>27474</v>
      </c>
      <c r="I968" s="1">
        <v>0</v>
      </c>
      <c r="J968" s="1" t="s">
        <v>27474</v>
      </c>
      <c r="K968" s="1">
        <f t="shared" si="60"/>
        <v>0</v>
      </c>
      <c r="L968" s="2">
        <f>SUMIFS('Basin Total Well Counts'!B:B,'Basin Total Well Counts'!A:A,F968)</f>
        <v>0</v>
      </c>
      <c r="M968" s="4">
        <f t="shared" si="61"/>
        <v>0</v>
      </c>
      <c r="N968" s="2">
        <f>SUMIF('Basin Emissions'!A:A,F968,'Basin Emissions'!B:B)</f>
        <v>394.54766229999996</v>
      </c>
      <c r="O968" s="8">
        <f t="shared" si="62"/>
        <v>0</v>
      </c>
      <c r="P968" s="7">
        <f>SUMIF('Tool Pneumatics CH4 VOC BTEX'!B:B,A968,'Tool Pneumatics CH4 VOC BTEX'!F:F)</f>
        <v>17.0883903503418</v>
      </c>
      <c r="Q968" s="14">
        <f t="shared" si="63"/>
        <v>0</v>
      </c>
      <c r="R968" s="16">
        <f>SUMIF('Tool Pneumatics CH4 VOC BTEX'!B:B,A968,'Tool Pneumatics CH4 VOC BTEX'!H:H)*Q968</f>
        <v>0</v>
      </c>
      <c r="S968" s="16">
        <f>SUMIF('Tool Pneumatics CH4 VOC BTEX'!B:B,A968,'Tool Pneumatics CH4 VOC BTEX'!J:J)*Q968</f>
        <v>0</v>
      </c>
      <c r="T968" s="16">
        <f>SUMIF('Tool Pneumatics CH4 VOC BTEX'!B:B,A968,'Tool Pneumatics CH4 VOC BTEX'!L:L)*Q968</f>
        <v>0</v>
      </c>
      <c r="U968" s="16">
        <f>SUMIF('Tool Pneumatics CH4 VOC BTEX'!B:B,A968,'Tool Pneumatics CH4 VOC BTEX'!N:N)*Q968</f>
        <v>0</v>
      </c>
    </row>
    <row r="969" spans="1:21" x14ac:dyDescent="0.25">
      <c r="A969" s="1" t="s">
        <v>3612</v>
      </c>
      <c r="B969" s="1" t="s">
        <v>1490</v>
      </c>
      <c r="C969" s="1" t="s">
        <v>2111</v>
      </c>
      <c r="D969" s="3" t="s">
        <v>2280</v>
      </c>
      <c r="E969" s="3" t="s">
        <v>23961</v>
      </c>
      <c r="F969" s="1" t="s">
        <v>6793</v>
      </c>
      <c r="G969" s="1">
        <v>23</v>
      </c>
      <c r="H969" s="1" t="s">
        <v>27474</v>
      </c>
      <c r="I969" s="1">
        <v>5</v>
      </c>
      <c r="J969" s="1" t="s">
        <v>27474</v>
      </c>
      <c r="K969" s="1">
        <f t="shared" si="60"/>
        <v>28</v>
      </c>
      <c r="L969" s="2">
        <f>SUMIFS('Basin Total Well Counts'!B:B,'Basin Total Well Counts'!A:A,F969)</f>
        <v>273</v>
      </c>
      <c r="M969" s="4">
        <f t="shared" si="61"/>
        <v>0.10256410256410256</v>
      </c>
      <c r="N969" s="2">
        <f>SUMIF('Basin Emissions'!A:A,F969,'Basin Emissions'!B:B)</f>
        <v>234.03000000000003</v>
      </c>
      <c r="O969" s="8">
        <f t="shared" si="62"/>
        <v>24.003076923076925</v>
      </c>
      <c r="P969" s="7">
        <f>SUMIF('Tool Pneumatics CH4 VOC BTEX'!B:B,A969,'Tool Pneumatics CH4 VOC BTEX'!F:F)</f>
        <v>7.9902358055114702</v>
      </c>
      <c r="Q969" s="14">
        <f t="shared" si="63"/>
        <v>3.3113655637117998</v>
      </c>
      <c r="R969" s="16">
        <f>SUMIF('Tool Pneumatics CH4 VOC BTEX'!B:B,A969,'Tool Pneumatics CH4 VOC BTEX'!H:H)*Q969</f>
        <v>5.9160756385255977E-3</v>
      </c>
      <c r="S969" s="16">
        <f>SUMIF('Tool Pneumatics CH4 VOC BTEX'!B:B,A969,'Tool Pneumatics CH4 VOC BTEX'!J:J)*Q969</f>
        <v>2.7622209036402079E-3</v>
      </c>
      <c r="T969" s="16">
        <f>SUMIF('Tool Pneumatics CH4 VOC BTEX'!B:B,A969,'Tool Pneumatics CH4 VOC BTEX'!L:L)*Q969</f>
        <v>6.9522152098993725E-3</v>
      </c>
      <c r="U969" s="16">
        <f>SUMIF('Tool Pneumatics CH4 VOC BTEX'!B:B,A969,'Tool Pneumatics CH4 VOC BTEX'!N:N)*Q969</f>
        <v>6.3203370865016076E-3</v>
      </c>
    </row>
    <row r="970" spans="1:21" x14ac:dyDescent="0.25">
      <c r="A970" s="1" t="s">
        <v>3613</v>
      </c>
      <c r="B970" s="1" t="s">
        <v>1490</v>
      </c>
      <c r="C970" s="1" t="s">
        <v>3614</v>
      </c>
      <c r="D970" s="3" t="s">
        <v>3659</v>
      </c>
      <c r="E970" s="3" t="s">
        <v>23961</v>
      </c>
      <c r="F970" s="1" t="s">
        <v>6801</v>
      </c>
      <c r="G970" s="1">
        <v>0</v>
      </c>
      <c r="H970" s="1" t="s">
        <v>27474</v>
      </c>
      <c r="I970" s="1">
        <v>0</v>
      </c>
      <c r="J970" s="1" t="s">
        <v>27474</v>
      </c>
      <c r="K970" s="1">
        <f t="shared" si="60"/>
        <v>0</v>
      </c>
      <c r="L970" s="2">
        <f>SUMIFS('Basin Total Well Counts'!B:B,'Basin Total Well Counts'!A:A,F970)</f>
        <v>69</v>
      </c>
      <c r="M970" s="4">
        <f t="shared" si="61"/>
        <v>0</v>
      </c>
      <c r="N970" s="2">
        <f>SUMIF('Basin Emissions'!A:A,F970,'Basin Emissions'!B:B)</f>
        <v>227.18555889999999</v>
      </c>
      <c r="O970" s="8">
        <f t="shared" si="62"/>
        <v>0</v>
      </c>
      <c r="P970" s="7">
        <f>SUMIF('Tool Pneumatics CH4 VOC BTEX'!B:B,A970,'Tool Pneumatics CH4 VOC BTEX'!F:F)</f>
        <v>7.86688280105591</v>
      </c>
      <c r="Q970" s="14">
        <f t="shared" si="63"/>
        <v>0</v>
      </c>
      <c r="R970" s="16">
        <f>SUMIF('Tool Pneumatics CH4 VOC BTEX'!B:B,A970,'Tool Pneumatics CH4 VOC BTEX'!H:H)*Q970</f>
        <v>0</v>
      </c>
      <c r="S970" s="16">
        <f>SUMIF('Tool Pneumatics CH4 VOC BTEX'!B:B,A970,'Tool Pneumatics CH4 VOC BTEX'!J:J)*Q970</f>
        <v>0</v>
      </c>
      <c r="T970" s="16">
        <f>SUMIF('Tool Pneumatics CH4 VOC BTEX'!B:B,A970,'Tool Pneumatics CH4 VOC BTEX'!L:L)*Q970</f>
        <v>0</v>
      </c>
      <c r="U970" s="16">
        <f>SUMIF('Tool Pneumatics CH4 VOC BTEX'!B:B,A970,'Tool Pneumatics CH4 VOC BTEX'!N:N)*Q970</f>
        <v>0</v>
      </c>
    </row>
    <row r="971" spans="1:21" x14ac:dyDescent="0.25">
      <c r="A971" s="1" t="s">
        <v>3615</v>
      </c>
      <c r="B971" s="1" t="s">
        <v>1490</v>
      </c>
      <c r="C971" s="1" t="s">
        <v>3616</v>
      </c>
      <c r="D971" s="3" t="s">
        <v>3659</v>
      </c>
      <c r="E971" s="3" t="s">
        <v>23961</v>
      </c>
      <c r="F971" s="1" t="s">
        <v>6793</v>
      </c>
      <c r="G971" s="1">
        <v>0</v>
      </c>
      <c r="H971" s="1" t="s">
        <v>27474</v>
      </c>
      <c r="I971" s="1">
        <v>0</v>
      </c>
      <c r="J971" s="1" t="s">
        <v>27474</v>
      </c>
      <c r="K971" s="1">
        <f t="shared" si="60"/>
        <v>0</v>
      </c>
      <c r="L971" s="2">
        <f>SUMIFS('Basin Total Well Counts'!B:B,'Basin Total Well Counts'!A:A,F971)</f>
        <v>273</v>
      </c>
      <c r="M971" s="4">
        <f t="shared" si="61"/>
        <v>0</v>
      </c>
      <c r="N971" s="2">
        <f>SUMIF('Basin Emissions'!A:A,F971,'Basin Emissions'!B:B)</f>
        <v>234.03000000000003</v>
      </c>
      <c r="O971" s="8">
        <f t="shared" si="62"/>
        <v>0</v>
      </c>
      <c r="P971" s="7">
        <f>SUMIF('Tool Pneumatics CH4 VOC BTEX'!B:B,A971,'Tool Pneumatics CH4 VOC BTEX'!F:F)</f>
        <v>7.9902358055114702</v>
      </c>
      <c r="Q971" s="14">
        <f t="shared" si="63"/>
        <v>0</v>
      </c>
      <c r="R971" s="16">
        <f>SUMIF('Tool Pneumatics CH4 VOC BTEX'!B:B,A971,'Tool Pneumatics CH4 VOC BTEX'!H:H)*Q971</f>
        <v>0</v>
      </c>
      <c r="S971" s="16">
        <f>SUMIF('Tool Pneumatics CH4 VOC BTEX'!B:B,A971,'Tool Pneumatics CH4 VOC BTEX'!J:J)*Q971</f>
        <v>0</v>
      </c>
      <c r="T971" s="16">
        <f>SUMIF('Tool Pneumatics CH4 VOC BTEX'!B:B,A971,'Tool Pneumatics CH4 VOC BTEX'!L:L)*Q971</f>
        <v>0</v>
      </c>
      <c r="U971" s="16">
        <f>SUMIF('Tool Pneumatics CH4 VOC BTEX'!B:B,A971,'Tool Pneumatics CH4 VOC BTEX'!N:N)*Q971</f>
        <v>0</v>
      </c>
    </row>
    <row r="972" spans="1:21" x14ac:dyDescent="0.25">
      <c r="A972" s="1" t="s">
        <v>3617</v>
      </c>
      <c r="B972" s="1" t="s">
        <v>1490</v>
      </c>
      <c r="C972" s="1" t="s">
        <v>3349</v>
      </c>
      <c r="D972" s="3" t="s">
        <v>2280</v>
      </c>
      <c r="E972" s="3" t="s">
        <v>23961</v>
      </c>
      <c r="F972" s="1" t="s">
        <v>6793</v>
      </c>
      <c r="G972" s="1">
        <v>53</v>
      </c>
      <c r="H972" s="1" t="s">
        <v>27474</v>
      </c>
      <c r="I972" s="1">
        <v>0</v>
      </c>
      <c r="J972" s="1" t="s">
        <v>27474</v>
      </c>
      <c r="K972" s="1">
        <f t="shared" si="60"/>
        <v>53</v>
      </c>
      <c r="L972" s="2">
        <f>SUMIFS('Basin Total Well Counts'!B:B,'Basin Total Well Counts'!A:A,F972)</f>
        <v>273</v>
      </c>
      <c r="M972" s="4">
        <f t="shared" si="61"/>
        <v>0.19413919413919414</v>
      </c>
      <c r="N972" s="2">
        <f>SUMIF('Basin Emissions'!A:A,F972,'Basin Emissions'!B:B)</f>
        <v>234.03000000000003</v>
      </c>
      <c r="O972" s="8">
        <f t="shared" si="62"/>
        <v>45.434395604395611</v>
      </c>
      <c r="P972" s="7">
        <f>SUMIF('Tool Pneumatics CH4 VOC BTEX'!B:B,A972,'Tool Pneumatics CH4 VOC BTEX'!F:F)</f>
        <v>7.9902358055114702</v>
      </c>
      <c r="Q972" s="14">
        <f t="shared" si="63"/>
        <v>6.2679419598830499</v>
      </c>
      <c r="R972" s="16">
        <f>SUMIF('Tool Pneumatics CH4 VOC BTEX'!B:B,A972,'Tool Pneumatics CH4 VOC BTEX'!H:H)*Q972</f>
        <v>1.1198286030066311E-2</v>
      </c>
      <c r="S972" s="16">
        <f>SUMIF('Tool Pneumatics CH4 VOC BTEX'!B:B,A972,'Tool Pneumatics CH4 VOC BTEX'!J:J)*Q972</f>
        <v>5.2284895676046788E-3</v>
      </c>
      <c r="T972" s="16">
        <f>SUMIF('Tool Pneumatics CH4 VOC BTEX'!B:B,A972,'Tool Pneumatics CH4 VOC BTEX'!L:L)*Q972</f>
        <v>1.3159550218738098E-2</v>
      </c>
      <c r="U972" s="16">
        <f>SUMIF('Tool Pneumatics CH4 VOC BTEX'!B:B,A972,'Tool Pneumatics CH4 VOC BTEX'!N:N)*Q972</f>
        <v>1.1963495199449472E-2</v>
      </c>
    </row>
    <row r="973" spans="1:21" x14ac:dyDescent="0.25">
      <c r="A973" s="1" t="s">
        <v>3618</v>
      </c>
      <c r="B973" s="1" t="s">
        <v>1490</v>
      </c>
      <c r="C973" s="1" t="s">
        <v>1850</v>
      </c>
      <c r="D973" s="3" t="s">
        <v>2280</v>
      </c>
      <c r="E973" s="3" t="s">
        <v>23961</v>
      </c>
      <c r="F973" s="1" t="s">
        <v>6793</v>
      </c>
      <c r="G973" s="1">
        <v>0</v>
      </c>
      <c r="H973" s="1" t="s">
        <v>27474</v>
      </c>
      <c r="I973" s="1">
        <v>0</v>
      </c>
      <c r="J973" s="1" t="s">
        <v>27474</v>
      </c>
      <c r="K973" s="1">
        <f t="shared" si="60"/>
        <v>0</v>
      </c>
      <c r="L973" s="2">
        <f>SUMIFS('Basin Total Well Counts'!B:B,'Basin Total Well Counts'!A:A,F973)</f>
        <v>273</v>
      </c>
      <c r="M973" s="4">
        <f t="shared" si="61"/>
        <v>0</v>
      </c>
      <c r="N973" s="2">
        <f>SUMIF('Basin Emissions'!A:A,F973,'Basin Emissions'!B:B)</f>
        <v>234.03000000000003</v>
      </c>
      <c r="O973" s="8">
        <f t="shared" si="62"/>
        <v>0</v>
      </c>
      <c r="P973" s="7">
        <f>SUMIF('Tool Pneumatics CH4 VOC BTEX'!B:B,A973,'Tool Pneumatics CH4 VOC BTEX'!F:F)</f>
        <v>7.9902358055114702</v>
      </c>
      <c r="Q973" s="14">
        <f t="shared" si="63"/>
        <v>0</v>
      </c>
      <c r="R973" s="16">
        <f>SUMIF('Tool Pneumatics CH4 VOC BTEX'!B:B,A973,'Tool Pneumatics CH4 VOC BTEX'!H:H)*Q973</f>
        <v>0</v>
      </c>
      <c r="S973" s="16">
        <f>SUMIF('Tool Pneumatics CH4 VOC BTEX'!B:B,A973,'Tool Pneumatics CH4 VOC BTEX'!J:J)*Q973</f>
        <v>0</v>
      </c>
      <c r="T973" s="16">
        <f>SUMIF('Tool Pneumatics CH4 VOC BTEX'!B:B,A973,'Tool Pneumatics CH4 VOC BTEX'!L:L)*Q973</f>
        <v>0</v>
      </c>
      <c r="U973" s="16">
        <f>SUMIF('Tool Pneumatics CH4 VOC BTEX'!B:B,A973,'Tool Pneumatics CH4 VOC BTEX'!N:N)*Q973</f>
        <v>0</v>
      </c>
    </row>
    <row r="974" spans="1:21" x14ac:dyDescent="0.25">
      <c r="A974" s="1" t="s">
        <v>3619</v>
      </c>
      <c r="B974" s="1" t="s">
        <v>1490</v>
      </c>
      <c r="C974" s="1" t="s">
        <v>2491</v>
      </c>
      <c r="D974" s="3" t="s">
        <v>2280</v>
      </c>
      <c r="E974" s="3" t="s">
        <v>23961</v>
      </c>
      <c r="F974" s="1" t="s">
        <v>3518</v>
      </c>
      <c r="G974" s="1">
        <v>0</v>
      </c>
      <c r="H974" s="1" t="s">
        <v>27474</v>
      </c>
      <c r="I974" s="1">
        <v>0</v>
      </c>
      <c r="J974" s="1" t="s">
        <v>27474</v>
      </c>
      <c r="K974" s="1">
        <f t="shared" si="60"/>
        <v>0</v>
      </c>
      <c r="L974" s="2">
        <f>SUMIFS('Basin Total Well Counts'!B:B,'Basin Total Well Counts'!A:A,F974)</f>
        <v>0</v>
      </c>
      <c r="M974" s="4">
        <f t="shared" si="61"/>
        <v>0</v>
      </c>
      <c r="N974" s="2">
        <f>SUMIF('Basin Emissions'!A:A,F974,'Basin Emissions'!B:B)</f>
        <v>394.54766229999996</v>
      </c>
      <c r="O974" s="8">
        <f t="shared" si="62"/>
        <v>0</v>
      </c>
      <c r="P974" s="7">
        <f>SUMIF('Tool Pneumatics CH4 VOC BTEX'!B:B,A974,'Tool Pneumatics CH4 VOC BTEX'!F:F)</f>
        <v>17.0883903503418</v>
      </c>
      <c r="Q974" s="14">
        <f t="shared" si="63"/>
        <v>0</v>
      </c>
      <c r="R974" s="16">
        <f>SUMIF('Tool Pneumatics CH4 VOC BTEX'!B:B,A974,'Tool Pneumatics CH4 VOC BTEX'!H:H)*Q974</f>
        <v>0</v>
      </c>
      <c r="S974" s="16">
        <f>SUMIF('Tool Pneumatics CH4 VOC BTEX'!B:B,A974,'Tool Pneumatics CH4 VOC BTEX'!J:J)*Q974</f>
        <v>0</v>
      </c>
      <c r="T974" s="16">
        <f>SUMIF('Tool Pneumatics CH4 VOC BTEX'!B:B,A974,'Tool Pneumatics CH4 VOC BTEX'!L:L)*Q974</f>
        <v>0</v>
      </c>
      <c r="U974" s="16">
        <f>SUMIF('Tool Pneumatics CH4 VOC BTEX'!B:B,A974,'Tool Pneumatics CH4 VOC BTEX'!N:N)*Q974</f>
        <v>0</v>
      </c>
    </row>
    <row r="975" spans="1:21" x14ac:dyDescent="0.25">
      <c r="A975" s="1" t="s">
        <v>3620</v>
      </c>
      <c r="B975" s="1" t="s">
        <v>1490</v>
      </c>
      <c r="C975" s="1" t="s">
        <v>1622</v>
      </c>
      <c r="D975" s="3" t="s">
        <v>2280</v>
      </c>
      <c r="E975" s="3" t="s">
        <v>23961</v>
      </c>
      <c r="F975" s="1" t="s">
        <v>996</v>
      </c>
      <c r="G975" s="1">
        <v>8</v>
      </c>
      <c r="H975" s="1" t="s">
        <v>27474</v>
      </c>
      <c r="I975" s="1">
        <v>0</v>
      </c>
      <c r="J975" s="1" t="s">
        <v>27474</v>
      </c>
      <c r="K975" s="1">
        <f t="shared" si="60"/>
        <v>8</v>
      </c>
      <c r="L975" s="2">
        <f>SUMIFS('Basin Total Well Counts'!B:B,'Basin Total Well Counts'!A:A,F975)</f>
        <v>36190</v>
      </c>
      <c r="M975" s="4">
        <f t="shared" si="61"/>
        <v>2.2105554020447637E-4</v>
      </c>
      <c r="N975" s="2">
        <f>SUMIF('Basin Emissions'!A:A,F975,'Basin Emissions'!B:B)</f>
        <v>3364.4013914898001</v>
      </c>
      <c r="O975" s="8">
        <f t="shared" si="62"/>
        <v>0.74371956706046971</v>
      </c>
      <c r="P975" s="7">
        <f>SUMIF('Tool Pneumatics CH4 VOC BTEX'!B:B,A975,'Tool Pneumatics CH4 VOC BTEX'!F:F)</f>
        <v>3.2294800281524698</v>
      </c>
      <c r="Q975" s="14">
        <f t="shared" si="63"/>
        <v>0.25384955832649958</v>
      </c>
      <c r="R975" s="16">
        <f>SUMIF('Tool Pneumatics CH4 VOC BTEX'!B:B,A975,'Tool Pneumatics CH4 VOC BTEX'!H:H)*Q975</f>
        <v>5.0272394705845266E-4</v>
      </c>
      <c r="S975" s="16">
        <f>SUMIF('Tool Pneumatics CH4 VOC BTEX'!B:B,A975,'Tool Pneumatics CH4 VOC BTEX'!J:J)*Q975</f>
        <v>4.8664608998028486E-5</v>
      </c>
      <c r="T975" s="16">
        <f>SUMIF('Tool Pneumatics CH4 VOC BTEX'!B:B,A975,'Tool Pneumatics CH4 VOC BTEX'!L:L)*Q975</f>
        <v>2.6701672016197586E-4</v>
      </c>
      <c r="U975" s="16">
        <f>SUMIF('Tool Pneumatics CH4 VOC BTEX'!B:B,A975,'Tool Pneumatics CH4 VOC BTEX'!N:N)*Q975</f>
        <v>1.0693163826069015E-4</v>
      </c>
    </row>
    <row r="976" spans="1:21" x14ac:dyDescent="0.25">
      <c r="A976" s="1" t="s">
        <v>3621</v>
      </c>
      <c r="B976" s="1" t="s">
        <v>1490</v>
      </c>
      <c r="C976" s="1" t="s">
        <v>2714</v>
      </c>
      <c r="D976" s="3" t="s">
        <v>2280</v>
      </c>
      <c r="E976" s="3" t="s">
        <v>23961</v>
      </c>
      <c r="F976" s="1" t="s">
        <v>3501</v>
      </c>
      <c r="G976" s="1">
        <v>0</v>
      </c>
      <c r="H976" s="1" t="s">
        <v>27474</v>
      </c>
      <c r="I976" s="1">
        <v>0</v>
      </c>
      <c r="J976" s="1" t="s">
        <v>27474</v>
      </c>
      <c r="K976" s="1">
        <f t="shared" si="60"/>
        <v>0</v>
      </c>
      <c r="L976" s="2">
        <f>SUMIFS('Basin Total Well Counts'!B:B,'Basin Total Well Counts'!A:A,F976)</f>
        <v>1311</v>
      </c>
      <c r="M976" s="4">
        <f t="shared" si="61"/>
        <v>0</v>
      </c>
      <c r="N976" s="2">
        <f>SUMIF('Basin Emissions'!A:A,F976,'Basin Emissions'!B:B)</f>
        <v>2296.6876075</v>
      </c>
      <c r="O976" s="8">
        <f t="shared" si="62"/>
        <v>0</v>
      </c>
      <c r="P976" s="7">
        <f>SUMIF('Tool Pneumatics CH4 VOC BTEX'!B:B,A976,'Tool Pneumatics CH4 VOC BTEX'!F:F)</f>
        <v>2.97412109375</v>
      </c>
      <c r="Q976" s="14">
        <f t="shared" si="63"/>
        <v>0</v>
      </c>
      <c r="R976" s="16">
        <f>SUMIF('Tool Pneumatics CH4 VOC BTEX'!B:B,A976,'Tool Pneumatics CH4 VOC BTEX'!H:H)*Q976</f>
        <v>0</v>
      </c>
      <c r="S976" s="16">
        <f>SUMIF('Tool Pneumatics CH4 VOC BTEX'!B:B,A976,'Tool Pneumatics CH4 VOC BTEX'!J:J)*Q976</f>
        <v>0</v>
      </c>
      <c r="T976" s="16">
        <f>SUMIF('Tool Pneumatics CH4 VOC BTEX'!B:B,A976,'Tool Pneumatics CH4 VOC BTEX'!L:L)*Q976</f>
        <v>0</v>
      </c>
      <c r="U976" s="16">
        <f>SUMIF('Tool Pneumatics CH4 VOC BTEX'!B:B,A976,'Tool Pneumatics CH4 VOC BTEX'!N:N)*Q976</f>
        <v>0</v>
      </c>
    </row>
    <row r="977" spans="1:21" x14ac:dyDescent="0.25">
      <c r="A977" s="1" t="s">
        <v>3622</v>
      </c>
      <c r="B977" s="1" t="s">
        <v>1490</v>
      </c>
      <c r="C977" s="1" t="s">
        <v>2197</v>
      </c>
      <c r="D977" s="3" t="s">
        <v>2280</v>
      </c>
      <c r="E977" s="3" t="s">
        <v>23961</v>
      </c>
      <c r="F977" s="1" t="s">
        <v>996</v>
      </c>
      <c r="G977" s="1">
        <v>786</v>
      </c>
      <c r="H977" s="1" t="s">
        <v>27474</v>
      </c>
      <c r="I977" s="1">
        <v>14</v>
      </c>
      <c r="J977" s="1" t="s">
        <v>27474</v>
      </c>
      <c r="K977" s="1">
        <f t="shared" si="60"/>
        <v>800</v>
      </c>
      <c r="L977" s="2">
        <f>SUMIFS('Basin Total Well Counts'!B:B,'Basin Total Well Counts'!A:A,F977)</f>
        <v>36190</v>
      </c>
      <c r="M977" s="4">
        <f t="shared" si="61"/>
        <v>2.2105554020447636E-2</v>
      </c>
      <c r="N977" s="2">
        <f>SUMIF('Basin Emissions'!A:A,F977,'Basin Emissions'!B:B)</f>
        <v>3364.4013914898001</v>
      </c>
      <c r="O977" s="8">
        <f t="shared" si="62"/>
        <v>74.371956706046973</v>
      </c>
      <c r="P977" s="7">
        <f>SUMIF('Tool Pneumatics CH4 VOC BTEX'!B:B,A977,'Tool Pneumatics CH4 VOC BTEX'!F:F)</f>
        <v>3.2294800281524698</v>
      </c>
      <c r="Q977" s="14">
        <f t="shared" si="63"/>
        <v>25.384955832649954</v>
      </c>
      <c r="R977" s="16">
        <f>SUMIF('Tool Pneumatics CH4 VOC BTEX'!B:B,A977,'Tool Pneumatics CH4 VOC BTEX'!H:H)*Q977</f>
        <v>5.0272394705845255E-2</v>
      </c>
      <c r="S977" s="16">
        <f>SUMIF('Tool Pneumatics CH4 VOC BTEX'!B:B,A977,'Tool Pneumatics CH4 VOC BTEX'!J:J)*Q977</f>
        <v>4.8664608998028481E-3</v>
      </c>
      <c r="T977" s="16">
        <f>SUMIF('Tool Pneumatics CH4 VOC BTEX'!B:B,A977,'Tool Pneumatics CH4 VOC BTEX'!L:L)*Q977</f>
        <v>2.6701672016197581E-2</v>
      </c>
      <c r="U977" s="16">
        <f>SUMIF('Tool Pneumatics CH4 VOC BTEX'!B:B,A977,'Tool Pneumatics CH4 VOC BTEX'!N:N)*Q977</f>
        <v>1.0693163826069012E-2</v>
      </c>
    </row>
    <row r="978" spans="1:21" x14ac:dyDescent="0.25">
      <c r="A978" s="1" t="s">
        <v>3623</v>
      </c>
      <c r="B978" s="1" t="s">
        <v>1490</v>
      </c>
      <c r="C978" s="1" t="s">
        <v>1959</v>
      </c>
      <c r="D978" s="3" t="s">
        <v>2421</v>
      </c>
      <c r="E978" s="3" t="s">
        <v>2421</v>
      </c>
      <c r="F978" s="1" t="s">
        <v>3378</v>
      </c>
      <c r="G978" s="1">
        <v>0</v>
      </c>
      <c r="H978" s="1" t="s">
        <v>27474</v>
      </c>
      <c r="I978" s="1">
        <v>0</v>
      </c>
      <c r="J978" s="1" t="s">
        <v>27474</v>
      </c>
      <c r="K978" s="1">
        <f t="shared" si="60"/>
        <v>0</v>
      </c>
      <c r="L978" s="2">
        <f>SUMIFS('Basin Total Well Counts'!B:B,'Basin Total Well Counts'!A:A,F978)</f>
        <v>37</v>
      </c>
      <c r="M978" s="4">
        <f t="shared" si="61"/>
        <v>0</v>
      </c>
      <c r="N978" s="2">
        <f>SUMIF('Basin Emissions'!A:A,F978,'Basin Emissions'!B:B)</f>
        <v>332.78833199999997</v>
      </c>
      <c r="O978" s="8">
        <f t="shared" si="62"/>
        <v>0</v>
      </c>
      <c r="P978" s="7">
        <f>SUMIF('Tool Pneumatics CH4 VOC BTEX'!B:B,A978,'Tool Pneumatics CH4 VOC BTEX'!F:F)</f>
        <v>25.387609481811499</v>
      </c>
      <c r="Q978" s="14">
        <f t="shared" si="63"/>
        <v>0</v>
      </c>
      <c r="R978" s="16">
        <f>SUMIF('Tool Pneumatics CH4 VOC BTEX'!B:B,A978,'Tool Pneumatics CH4 VOC BTEX'!H:H)*Q978</f>
        <v>0</v>
      </c>
      <c r="S978" s="16">
        <f>SUMIF('Tool Pneumatics CH4 VOC BTEX'!B:B,A978,'Tool Pneumatics CH4 VOC BTEX'!J:J)*Q978</f>
        <v>0</v>
      </c>
      <c r="T978" s="16">
        <f>SUMIF('Tool Pneumatics CH4 VOC BTEX'!B:B,A978,'Tool Pneumatics CH4 VOC BTEX'!L:L)*Q978</f>
        <v>0</v>
      </c>
      <c r="U978" s="16">
        <f>SUMIF('Tool Pneumatics CH4 VOC BTEX'!B:B,A978,'Tool Pneumatics CH4 VOC BTEX'!N:N)*Q978</f>
        <v>0</v>
      </c>
    </row>
    <row r="979" spans="1:21" x14ac:dyDescent="0.25">
      <c r="A979" s="1" t="s">
        <v>3624</v>
      </c>
      <c r="B979" s="1" t="s">
        <v>1490</v>
      </c>
      <c r="C979" s="1" t="s">
        <v>2101</v>
      </c>
      <c r="D979" s="3" t="s">
        <v>2421</v>
      </c>
      <c r="E979" s="3" t="s">
        <v>2421</v>
      </c>
      <c r="F979" s="1" t="s">
        <v>6793</v>
      </c>
      <c r="G979" s="1">
        <v>0</v>
      </c>
      <c r="H979" s="1" t="s">
        <v>27474</v>
      </c>
      <c r="I979" s="1">
        <v>0</v>
      </c>
      <c r="J979" s="1" t="s">
        <v>27474</v>
      </c>
      <c r="K979" s="1">
        <f t="shared" si="60"/>
        <v>0</v>
      </c>
      <c r="L979" s="2">
        <f>SUMIFS('Basin Total Well Counts'!B:B,'Basin Total Well Counts'!A:A,F979)</f>
        <v>273</v>
      </c>
      <c r="M979" s="4">
        <f t="shared" si="61"/>
        <v>0</v>
      </c>
      <c r="N979" s="2">
        <f>SUMIF('Basin Emissions'!A:A,F979,'Basin Emissions'!B:B)</f>
        <v>234.03000000000003</v>
      </c>
      <c r="O979" s="8">
        <f t="shared" si="62"/>
        <v>0</v>
      </c>
      <c r="P979" s="7">
        <f>SUMIF('Tool Pneumatics CH4 VOC BTEX'!B:B,A979,'Tool Pneumatics CH4 VOC BTEX'!F:F)</f>
        <v>7.9902358055114702</v>
      </c>
      <c r="Q979" s="14">
        <f t="shared" si="63"/>
        <v>0</v>
      </c>
      <c r="R979" s="16">
        <f>SUMIF('Tool Pneumatics CH4 VOC BTEX'!B:B,A979,'Tool Pneumatics CH4 VOC BTEX'!H:H)*Q979</f>
        <v>0</v>
      </c>
      <c r="S979" s="16">
        <f>SUMIF('Tool Pneumatics CH4 VOC BTEX'!B:B,A979,'Tool Pneumatics CH4 VOC BTEX'!J:J)*Q979</f>
        <v>0</v>
      </c>
      <c r="T979" s="16">
        <f>SUMIF('Tool Pneumatics CH4 VOC BTEX'!B:B,A979,'Tool Pneumatics CH4 VOC BTEX'!L:L)*Q979</f>
        <v>0</v>
      </c>
      <c r="U979" s="16">
        <f>SUMIF('Tool Pneumatics CH4 VOC BTEX'!B:B,A979,'Tool Pneumatics CH4 VOC BTEX'!N:N)*Q979</f>
        <v>0</v>
      </c>
    </row>
    <row r="980" spans="1:21" x14ac:dyDescent="0.25">
      <c r="A980" s="1" t="s">
        <v>3625</v>
      </c>
      <c r="B980" s="1" t="s">
        <v>1490</v>
      </c>
      <c r="C980" s="1" t="s">
        <v>1904</v>
      </c>
      <c r="D980" s="3" t="s">
        <v>2280</v>
      </c>
      <c r="E980" s="3" t="s">
        <v>23961</v>
      </c>
      <c r="F980" s="1" t="s">
        <v>2623</v>
      </c>
      <c r="G980" s="1">
        <v>232</v>
      </c>
      <c r="H980" s="1" t="s">
        <v>27474</v>
      </c>
      <c r="I980" s="1">
        <v>1</v>
      </c>
      <c r="J980" s="1" t="s">
        <v>27474</v>
      </c>
      <c r="K980" s="1">
        <f t="shared" si="60"/>
        <v>233</v>
      </c>
      <c r="L980" s="2">
        <f>SUMIFS('Basin Total Well Counts'!B:B,'Basin Total Well Counts'!A:A,F980)</f>
        <v>849</v>
      </c>
      <c r="M980" s="4">
        <f t="shared" si="61"/>
        <v>0.27444051825677268</v>
      </c>
      <c r="N980" s="2">
        <f>SUMIF('Basin Emissions'!A:A,F980,'Basin Emissions'!B:B)</f>
        <v>10.9764672</v>
      </c>
      <c r="O980" s="8">
        <f t="shared" si="62"/>
        <v>3.0123873469964666</v>
      </c>
      <c r="P980" s="7">
        <f>SUMIF('Tool Pneumatics CH4 VOC BTEX'!B:B,A980,'Tool Pneumatics CH4 VOC BTEX'!F:F)</f>
        <v>7.9902358055114702</v>
      </c>
      <c r="Q980" s="14">
        <f t="shared" si="63"/>
        <v>0.41557654284793039</v>
      </c>
      <c r="R980" s="16">
        <f>SUMIF('Tool Pneumatics CH4 VOC BTEX'!B:B,A980,'Tool Pneumatics CH4 VOC BTEX'!H:H)*Q980</f>
        <v>7.424677867125726E-4</v>
      </c>
      <c r="S980" s="16">
        <f>SUMIF('Tool Pneumatics CH4 VOC BTEX'!B:B,A980,'Tool Pneumatics CH4 VOC BTEX'!J:J)*Q980</f>
        <v>3.466588607119401E-4</v>
      </c>
      <c r="T980" s="16">
        <f>SUMIF('Tool Pneumatics CH4 VOC BTEX'!B:B,A980,'Tool Pneumatics CH4 VOC BTEX'!L:L)*Q980</f>
        <v>8.7250335442463868E-4</v>
      </c>
      <c r="U980" s="16">
        <f>SUMIF('Tool Pneumatics CH4 VOC BTEX'!B:B,A980,'Tool Pneumatics CH4 VOC BTEX'!N:N)*Q980</f>
        <v>7.9320261852868022E-4</v>
      </c>
    </row>
    <row r="981" spans="1:21" x14ac:dyDescent="0.25">
      <c r="A981" s="1" t="s">
        <v>3626</v>
      </c>
      <c r="B981" s="1" t="s">
        <v>1490</v>
      </c>
      <c r="C981" s="1" t="s">
        <v>2074</v>
      </c>
      <c r="D981" s="3" t="s">
        <v>2421</v>
      </c>
      <c r="E981" s="3" t="s">
        <v>2421</v>
      </c>
      <c r="F981" s="1" t="s">
        <v>3518</v>
      </c>
      <c r="G981" s="1">
        <v>0</v>
      </c>
      <c r="H981" s="1" t="s">
        <v>27474</v>
      </c>
      <c r="I981" s="1">
        <v>0</v>
      </c>
      <c r="J981" s="1" t="s">
        <v>27474</v>
      </c>
      <c r="K981" s="1">
        <f t="shared" si="60"/>
        <v>0</v>
      </c>
      <c r="L981" s="2">
        <f>SUMIFS('Basin Total Well Counts'!B:B,'Basin Total Well Counts'!A:A,F981)</f>
        <v>0</v>
      </c>
      <c r="M981" s="4">
        <f t="shared" si="61"/>
        <v>0</v>
      </c>
      <c r="N981" s="2">
        <f>SUMIF('Basin Emissions'!A:A,F981,'Basin Emissions'!B:B)</f>
        <v>394.54766229999996</v>
      </c>
      <c r="O981" s="8">
        <f t="shared" si="62"/>
        <v>0</v>
      </c>
      <c r="P981" s="7">
        <f>SUMIF('Tool Pneumatics CH4 VOC BTEX'!B:B,A981,'Tool Pneumatics CH4 VOC BTEX'!F:F)</f>
        <v>17.0883903503418</v>
      </c>
      <c r="Q981" s="14">
        <f t="shared" si="63"/>
        <v>0</v>
      </c>
      <c r="R981" s="16">
        <f>SUMIF('Tool Pneumatics CH4 VOC BTEX'!B:B,A981,'Tool Pneumatics CH4 VOC BTEX'!H:H)*Q981</f>
        <v>0</v>
      </c>
      <c r="S981" s="16">
        <f>SUMIF('Tool Pneumatics CH4 VOC BTEX'!B:B,A981,'Tool Pneumatics CH4 VOC BTEX'!J:J)*Q981</f>
        <v>0</v>
      </c>
      <c r="T981" s="16">
        <f>SUMIF('Tool Pneumatics CH4 VOC BTEX'!B:B,A981,'Tool Pneumatics CH4 VOC BTEX'!L:L)*Q981</f>
        <v>0</v>
      </c>
      <c r="U981" s="16">
        <f>SUMIF('Tool Pneumatics CH4 VOC BTEX'!B:B,A981,'Tool Pneumatics CH4 VOC BTEX'!N:N)*Q981</f>
        <v>0</v>
      </c>
    </row>
    <row r="982" spans="1:21" x14ac:dyDescent="0.25">
      <c r="A982" s="1" t="s">
        <v>3627</v>
      </c>
      <c r="B982" s="1" t="s">
        <v>1490</v>
      </c>
      <c r="C982" s="1" t="s">
        <v>3628</v>
      </c>
      <c r="D982" s="3" t="s">
        <v>2280</v>
      </c>
      <c r="E982" s="3" t="s">
        <v>23961</v>
      </c>
      <c r="F982" s="1" t="s">
        <v>6793</v>
      </c>
      <c r="G982" s="1">
        <v>35</v>
      </c>
      <c r="H982" s="1" t="s">
        <v>27474</v>
      </c>
      <c r="I982" s="1">
        <v>6</v>
      </c>
      <c r="J982" s="1" t="s">
        <v>27474</v>
      </c>
      <c r="K982" s="1">
        <f t="shared" si="60"/>
        <v>41</v>
      </c>
      <c r="L982" s="2">
        <f>SUMIFS('Basin Total Well Counts'!B:B,'Basin Total Well Counts'!A:A,F982)</f>
        <v>273</v>
      </c>
      <c r="M982" s="4">
        <f t="shared" si="61"/>
        <v>0.15018315018315018</v>
      </c>
      <c r="N982" s="2">
        <f>SUMIF('Basin Emissions'!A:A,F982,'Basin Emissions'!B:B)</f>
        <v>234.03000000000003</v>
      </c>
      <c r="O982" s="8">
        <f t="shared" si="62"/>
        <v>35.14736263736264</v>
      </c>
      <c r="P982" s="7">
        <f>SUMIF('Tool Pneumatics CH4 VOC BTEX'!B:B,A982,'Tool Pneumatics CH4 VOC BTEX'!F:F)</f>
        <v>7.9902358055114702</v>
      </c>
      <c r="Q982" s="14">
        <f t="shared" si="63"/>
        <v>4.8487852897208503</v>
      </c>
      <c r="R982" s="16">
        <f>SUMIF('Tool Pneumatics CH4 VOC BTEX'!B:B,A982,'Tool Pneumatics CH4 VOC BTEX'!H:H)*Q982</f>
        <v>8.6628250421267698E-3</v>
      </c>
      <c r="S982" s="16">
        <f>SUMIF('Tool Pneumatics CH4 VOC BTEX'!B:B,A982,'Tool Pneumatics CH4 VOC BTEX'!J:J)*Q982</f>
        <v>4.044680608901733E-3</v>
      </c>
      <c r="T982" s="16">
        <f>SUMIF('Tool Pneumatics CH4 VOC BTEX'!B:B,A982,'Tool Pneumatics CH4 VOC BTEX'!L:L)*Q982</f>
        <v>1.0180029414495511E-2</v>
      </c>
      <c r="U982" s="16">
        <f>SUMIF('Tool Pneumatics CH4 VOC BTEX'!B:B,A982,'Tool Pneumatics CH4 VOC BTEX'!N:N)*Q982</f>
        <v>9.2547793052344986E-3</v>
      </c>
    </row>
    <row r="983" spans="1:21" x14ac:dyDescent="0.25">
      <c r="A983" s="1" t="s">
        <v>3629</v>
      </c>
      <c r="B983" s="1" t="s">
        <v>1490</v>
      </c>
      <c r="C983" s="1" t="s">
        <v>1841</v>
      </c>
      <c r="D983" s="3" t="s">
        <v>2280</v>
      </c>
      <c r="E983" s="3" t="s">
        <v>23961</v>
      </c>
      <c r="F983" s="1" t="s">
        <v>996</v>
      </c>
      <c r="G983" s="1">
        <v>748</v>
      </c>
      <c r="H983" s="1" t="s">
        <v>27474</v>
      </c>
      <c r="I983" s="1">
        <v>7</v>
      </c>
      <c r="J983" s="1" t="s">
        <v>27474</v>
      </c>
      <c r="K983" s="1">
        <f t="shared" si="60"/>
        <v>755</v>
      </c>
      <c r="L983" s="2">
        <f>SUMIFS('Basin Total Well Counts'!B:B,'Basin Total Well Counts'!A:A,F983)</f>
        <v>36190</v>
      </c>
      <c r="M983" s="4">
        <f t="shared" si="61"/>
        <v>2.0862116606797459E-2</v>
      </c>
      <c r="N983" s="2">
        <f>SUMIF('Basin Emissions'!A:A,F983,'Basin Emissions'!B:B)</f>
        <v>3364.4013914898001</v>
      </c>
      <c r="O983" s="8">
        <f t="shared" si="62"/>
        <v>70.188534141331843</v>
      </c>
      <c r="P983" s="7">
        <f>SUMIF('Tool Pneumatics CH4 VOC BTEX'!B:B,A983,'Tool Pneumatics CH4 VOC BTEX'!F:F)</f>
        <v>3.2294800281524698</v>
      </c>
      <c r="Q983" s="14">
        <f t="shared" si="63"/>
        <v>23.957052067063401</v>
      </c>
      <c r="R983" s="16">
        <f>SUMIF('Tool Pneumatics CH4 VOC BTEX'!B:B,A983,'Tool Pneumatics CH4 VOC BTEX'!H:H)*Q983</f>
        <v>4.7444572503641473E-2</v>
      </c>
      <c r="S983" s="16">
        <f>SUMIF('Tool Pneumatics CH4 VOC BTEX'!B:B,A983,'Tool Pneumatics CH4 VOC BTEX'!J:J)*Q983</f>
        <v>4.5927224741889386E-3</v>
      </c>
      <c r="T983" s="16">
        <f>SUMIF('Tool Pneumatics CH4 VOC BTEX'!B:B,A983,'Tool Pneumatics CH4 VOC BTEX'!L:L)*Q983</f>
        <v>2.5199702965286477E-2</v>
      </c>
      <c r="U983" s="16">
        <f>SUMIF('Tool Pneumatics CH4 VOC BTEX'!B:B,A983,'Tool Pneumatics CH4 VOC BTEX'!N:N)*Q983</f>
        <v>1.0091673360852633E-2</v>
      </c>
    </row>
    <row r="984" spans="1:21" x14ac:dyDescent="0.25">
      <c r="A984" s="1" t="s">
        <v>3630</v>
      </c>
      <c r="B984" s="1" t="s">
        <v>1490</v>
      </c>
      <c r="C984" s="1" t="s">
        <v>3631</v>
      </c>
      <c r="D984" s="3" t="s">
        <v>2280</v>
      </c>
      <c r="E984" s="3" t="s">
        <v>23961</v>
      </c>
      <c r="F984" s="1" t="s">
        <v>996</v>
      </c>
      <c r="G984" s="1">
        <v>1985</v>
      </c>
      <c r="H984" s="1" t="s">
        <v>27474</v>
      </c>
      <c r="I984" s="1">
        <v>8</v>
      </c>
      <c r="J984" s="1" t="s">
        <v>27474</v>
      </c>
      <c r="K984" s="1">
        <f t="shared" si="60"/>
        <v>1993</v>
      </c>
      <c r="L984" s="2">
        <f>SUMIFS('Basin Total Well Counts'!B:B,'Basin Total Well Counts'!A:A,F984)</f>
        <v>36190</v>
      </c>
      <c r="M984" s="4">
        <f t="shared" si="61"/>
        <v>5.5070461453440175E-2</v>
      </c>
      <c r="N984" s="2">
        <f>SUMIF('Basin Emissions'!A:A,F984,'Basin Emissions'!B:B)</f>
        <v>3364.4013914898001</v>
      </c>
      <c r="O984" s="8">
        <f t="shared" si="62"/>
        <v>185.27913714393952</v>
      </c>
      <c r="P984" s="7">
        <f>SUMIF('Tool Pneumatics CH4 VOC BTEX'!B:B,A984,'Tool Pneumatics CH4 VOC BTEX'!F:F)</f>
        <v>3.2294800281524698</v>
      </c>
      <c r="Q984" s="14">
        <f t="shared" si="63"/>
        <v>63.240271218089205</v>
      </c>
      <c r="R984" s="16">
        <f>SUMIF('Tool Pneumatics CH4 VOC BTEX'!B:B,A984,'Tool Pneumatics CH4 VOC BTEX'!H:H)*Q984</f>
        <v>0.12524110331093702</v>
      </c>
      <c r="S984" s="16">
        <f>SUMIF('Tool Pneumatics CH4 VOC BTEX'!B:B,A984,'Tool Pneumatics CH4 VOC BTEX'!J:J)*Q984</f>
        <v>1.2123570716633846E-2</v>
      </c>
      <c r="T984" s="16">
        <f>SUMIF('Tool Pneumatics CH4 VOC BTEX'!B:B,A984,'Tool Pneumatics CH4 VOC BTEX'!L:L)*Q984</f>
        <v>6.6520540410352227E-2</v>
      </c>
      <c r="U984" s="16">
        <f>SUMIF('Tool Pneumatics CH4 VOC BTEX'!B:B,A984,'Tool Pneumatics CH4 VOC BTEX'!N:N)*Q984</f>
        <v>2.6639344381694432E-2</v>
      </c>
    </row>
    <row r="985" spans="1:21" x14ac:dyDescent="0.25">
      <c r="A985" s="1" t="s">
        <v>3632</v>
      </c>
      <c r="B985" s="1" t="s">
        <v>1490</v>
      </c>
      <c r="C985" s="1" t="s">
        <v>1984</v>
      </c>
      <c r="D985" s="3" t="s">
        <v>2421</v>
      </c>
      <c r="E985" s="3" t="s">
        <v>2421</v>
      </c>
      <c r="F985" s="1" t="s">
        <v>3501</v>
      </c>
      <c r="G985" s="1">
        <v>12</v>
      </c>
      <c r="H985" s="1" t="s">
        <v>27474</v>
      </c>
      <c r="I985" s="1">
        <v>0</v>
      </c>
      <c r="J985" s="1" t="s">
        <v>27474</v>
      </c>
      <c r="K985" s="1">
        <f t="shared" si="60"/>
        <v>12</v>
      </c>
      <c r="L985" s="2">
        <f>SUMIFS('Basin Total Well Counts'!B:B,'Basin Total Well Counts'!A:A,F985)</f>
        <v>1311</v>
      </c>
      <c r="M985" s="4">
        <f t="shared" si="61"/>
        <v>9.1533180778032037E-3</v>
      </c>
      <c r="N985" s="2">
        <f>SUMIF('Basin Emissions'!A:A,F985,'Basin Emissions'!B:B)</f>
        <v>2296.6876075</v>
      </c>
      <c r="O985" s="8">
        <f t="shared" si="62"/>
        <v>21.022312196796339</v>
      </c>
      <c r="P985" s="7">
        <f>SUMIF('Tool Pneumatics CH4 VOC BTEX'!B:B,A985,'Tool Pneumatics CH4 VOC BTEX'!F:F)</f>
        <v>2.97412109375</v>
      </c>
      <c r="Q985" s="14">
        <f t="shared" si="63"/>
        <v>7.7915101652133609</v>
      </c>
      <c r="R985" s="16">
        <f>SUMIF('Tool Pneumatics CH4 VOC BTEX'!B:B,A985,'Tool Pneumatics CH4 VOC BTEX'!H:H)*Q985</f>
        <v>1.3024989847500761E-2</v>
      </c>
      <c r="S985" s="16">
        <f>SUMIF('Tool Pneumatics CH4 VOC BTEX'!B:B,A985,'Tool Pneumatics CH4 VOC BTEX'!J:J)*Q985</f>
        <v>1.4893254013372069E-3</v>
      </c>
      <c r="T985" s="16">
        <f>SUMIF('Tool Pneumatics CH4 VOC BTEX'!B:B,A985,'Tool Pneumatics CH4 VOC BTEX'!L:L)*Q985</f>
        <v>1.2810474061458688E-2</v>
      </c>
      <c r="U985" s="16">
        <f>SUMIF('Tool Pneumatics CH4 VOC BTEX'!B:B,A985,'Tool Pneumatics CH4 VOC BTEX'!N:N)*Q985</f>
        <v>5.4241133481713827E-3</v>
      </c>
    </row>
    <row r="986" spans="1:21" x14ac:dyDescent="0.25">
      <c r="A986" s="1" t="s">
        <v>3633</v>
      </c>
      <c r="B986" s="1" t="s">
        <v>1490</v>
      </c>
      <c r="C986" s="1" t="s">
        <v>3020</v>
      </c>
      <c r="D986" s="3" t="s">
        <v>3659</v>
      </c>
      <c r="E986" s="3" t="s">
        <v>23961</v>
      </c>
      <c r="F986" s="1" t="s">
        <v>2623</v>
      </c>
      <c r="G986" s="1">
        <v>0</v>
      </c>
      <c r="H986" s="1" t="s">
        <v>27474</v>
      </c>
      <c r="I986" s="1">
        <v>0</v>
      </c>
      <c r="J986" s="1" t="s">
        <v>27474</v>
      </c>
      <c r="K986" s="1">
        <f t="shared" si="60"/>
        <v>0</v>
      </c>
      <c r="L986" s="2">
        <f>SUMIFS('Basin Total Well Counts'!B:B,'Basin Total Well Counts'!A:A,F986)</f>
        <v>849</v>
      </c>
      <c r="M986" s="4">
        <f t="shared" si="61"/>
        <v>0</v>
      </c>
      <c r="N986" s="2">
        <f>SUMIF('Basin Emissions'!A:A,F986,'Basin Emissions'!B:B)</f>
        <v>10.9764672</v>
      </c>
      <c r="O986" s="8">
        <f t="shared" si="62"/>
        <v>0</v>
      </c>
      <c r="P986" s="7">
        <f>SUMIF('Tool Pneumatics CH4 VOC BTEX'!B:B,A986,'Tool Pneumatics CH4 VOC BTEX'!F:F)</f>
        <v>7.9902358055114702</v>
      </c>
      <c r="Q986" s="14">
        <f t="shared" si="63"/>
        <v>0</v>
      </c>
      <c r="R986" s="16">
        <f>SUMIF('Tool Pneumatics CH4 VOC BTEX'!B:B,A986,'Tool Pneumatics CH4 VOC BTEX'!H:H)*Q986</f>
        <v>0</v>
      </c>
      <c r="S986" s="16">
        <f>SUMIF('Tool Pneumatics CH4 VOC BTEX'!B:B,A986,'Tool Pneumatics CH4 VOC BTEX'!J:J)*Q986</f>
        <v>0</v>
      </c>
      <c r="T986" s="16">
        <f>SUMIF('Tool Pneumatics CH4 VOC BTEX'!B:B,A986,'Tool Pneumatics CH4 VOC BTEX'!L:L)*Q986</f>
        <v>0</v>
      </c>
      <c r="U986" s="16">
        <f>SUMIF('Tool Pneumatics CH4 VOC BTEX'!B:B,A986,'Tool Pneumatics CH4 VOC BTEX'!N:N)*Q986</f>
        <v>0</v>
      </c>
    </row>
    <row r="987" spans="1:21" x14ac:dyDescent="0.25">
      <c r="A987" s="1" t="s">
        <v>3634</v>
      </c>
      <c r="B987" s="1" t="s">
        <v>1490</v>
      </c>
      <c r="C987" s="1" t="s">
        <v>3635</v>
      </c>
      <c r="D987" s="3" t="s">
        <v>2280</v>
      </c>
      <c r="E987" s="3" t="s">
        <v>23961</v>
      </c>
      <c r="F987" s="1" t="s">
        <v>6793</v>
      </c>
      <c r="G987" s="1">
        <v>0</v>
      </c>
      <c r="H987" s="1" t="s">
        <v>27474</v>
      </c>
      <c r="I987" s="1">
        <v>0</v>
      </c>
      <c r="J987" s="1" t="s">
        <v>27474</v>
      </c>
      <c r="K987" s="1">
        <f t="shared" si="60"/>
        <v>0</v>
      </c>
      <c r="L987" s="2">
        <f>SUMIFS('Basin Total Well Counts'!B:B,'Basin Total Well Counts'!A:A,F987)</f>
        <v>273</v>
      </c>
      <c r="M987" s="4">
        <f t="shared" si="61"/>
        <v>0</v>
      </c>
      <c r="N987" s="2">
        <f>SUMIF('Basin Emissions'!A:A,F987,'Basin Emissions'!B:B)</f>
        <v>234.03000000000003</v>
      </c>
      <c r="O987" s="8">
        <f t="shared" si="62"/>
        <v>0</v>
      </c>
      <c r="P987" s="7">
        <f>SUMIF('Tool Pneumatics CH4 VOC BTEX'!B:B,A987,'Tool Pneumatics CH4 VOC BTEX'!F:F)</f>
        <v>7.9902358055114702</v>
      </c>
      <c r="Q987" s="14">
        <f t="shared" si="63"/>
        <v>0</v>
      </c>
      <c r="R987" s="16">
        <f>SUMIF('Tool Pneumatics CH4 VOC BTEX'!B:B,A987,'Tool Pneumatics CH4 VOC BTEX'!H:H)*Q987</f>
        <v>0</v>
      </c>
      <c r="S987" s="16">
        <f>SUMIF('Tool Pneumatics CH4 VOC BTEX'!B:B,A987,'Tool Pneumatics CH4 VOC BTEX'!J:J)*Q987</f>
        <v>0</v>
      </c>
      <c r="T987" s="16">
        <f>SUMIF('Tool Pneumatics CH4 VOC BTEX'!B:B,A987,'Tool Pneumatics CH4 VOC BTEX'!L:L)*Q987</f>
        <v>0</v>
      </c>
      <c r="U987" s="16">
        <f>SUMIF('Tool Pneumatics CH4 VOC BTEX'!B:B,A987,'Tool Pneumatics CH4 VOC BTEX'!N:N)*Q987</f>
        <v>0</v>
      </c>
    </row>
    <row r="988" spans="1:21" x14ac:dyDescent="0.25">
      <c r="A988" s="1" t="s">
        <v>3636</v>
      </c>
      <c r="B988" s="1" t="s">
        <v>1490</v>
      </c>
      <c r="C988" s="1" t="s">
        <v>3637</v>
      </c>
      <c r="D988" s="3" t="s">
        <v>3813</v>
      </c>
      <c r="E988" s="3" t="s">
        <v>3813</v>
      </c>
      <c r="F988" s="1" t="s">
        <v>3378</v>
      </c>
      <c r="G988" s="1">
        <v>0</v>
      </c>
      <c r="H988" s="1" t="s">
        <v>27474</v>
      </c>
      <c r="I988" s="1">
        <v>0</v>
      </c>
      <c r="J988" s="1" t="s">
        <v>27474</v>
      </c>
      <c r="K988" s="1">
        <f t="shared" si="60"/>
        <v>0</v>
      </c>
      <c r="L988" s="2">
        <f>SUMIFS('Basin Total Well Counts'!B:B,'Basin Total Well Counts'!A:A,F988)</f>
        <v>37</v>
      </c>
      <c r="M988" s="4">
        <f t="shared" si="61"/>
        <v>0</v>
      </c>
      <c r="N988" s="2">
        <f>SUMIF('Basin Emissions'!A:A,F988,'Basin Emissions'!B:B)</f>
        <v>332.78833199999997</v>
      </c>
      <c r="O988" s="8">
        <f t="shared" si="62"/>
        <v>0</v>
      </c>
      <c r="P988" s="7">
        <f>SUMIF('Tool Pneumatics CH4 VOC BTEX'!B:B,A988,'Tool Pneumatics CH4 VOC BTEX'!F:F)</f>
        <v>7.86688280105591</v>
      </c>
      <c r="Q988" s="14">
        <f t="shared" si="63"/>
        <v>0</v>
      </c>
      <c r="R988" s="16">
        <f>SUMIF('Tool Pneumatics CH4 VOC BTEX'!B:B,A988,'Tool Pneumatics CH4 VOC BTEX'!H:H)*Q988</f>
        <v>0</v>
      </c>
      <c r="S988" s="16">
        <f>SUMIF('Tool Pneumatics CH4 VOC BTEX'!B:B,A988,'Tool Pneumatics CH4 VOC BTEX'!J:J)*Q988</f>
        <v>0</v>
      </c>
      <c r="T988" s="16">
        <f>SUMIF('Tool Pneumatics CH4 VOC BTEX'!B:B,A988,'Tool Pneumatics CH4 VOC BTEX'!L:L)*Q988</f>
        <v>0</v>
      </c>
      <c r="U988" s="16">
        <f>SUMIF('Tool Pneumatics CH4 VOC BTEX'!B:B,A988,'Tool Pneumatics CH4 VOC BTEX'!N:N)*Q988</f>
        <v>0</v>
      </c>
    </row>
    <row r="989" spans="1:21" x14ac:dyDescent="0.25">
      <c r="A989" s="1" t="s">
        <v>3638</v>
      </c>
      <c r="B989" s="1" t="s">
        <v>1490</v>
      </c>
      <c r="C989" s="1" t="s">
        <v>3639</v>
      </c>
      <c r="D989" s="3" t="s">
        <v>3813</v>
      </c>
      <c r="E989" s="3" t="s">
        <v>3813</v>
      </c>
      <c r="F989" s="1" t="s">
        <v>996</v>
      </c>
      <c r="G989" s="1">
        <v>0</v>
      </c>
      <c r="H989" s="1" t="s">
        <v>27474</v>
      </c>
      <c r="I989" s="1">
        <v>0</v>
      </c>
      <c r="J989" s="1" t="s">
        <v>27474</v>
      </c>
      <c r="K989" s="1">
        <f t="shared" si="60"/>
        <v>0</v>
      </c>
      <c r="L989" s="2">
        <f>SUMIFS('Basin Total Well Counts'!B:B,'Basin Total Well Counts'!A:A,F989)</f>
        <v>36190</v>
      </c>
      <c r="M989" s="4">
        <f t="shared" si="61"/>
        <v>0</v>
      </c>
      <c r="N989" s="2">
        <f>SUMIF('Basin Emissions'!A:A,F989,'Basin Emissions'!B:B)</f>
        <v>3364.4013914898001</v>
      </c>
      <c r="O989" s="8">
        <f t="shared" si="62"/>
        <v>0</v>
      </c>
      <c r="P989" s="7">
        <f>SUMIF('Tool Pneumatics CH4 VOC BTEX'!B:B,A989,'Tool Pneumatics CH4 VOC BTEX'!F:F)</f>
        <v>3.2294800281524698</v>
      </c>
      <c r="Q989" s="14">
        <f t="shared" si="63"/>
        <v>0</v>
      </c>
      <c r="R989" s="16">
        <f>SUMIF('Tool Pneumatics CH4 VOC BTEX'!B:B,A989,'Tool Pneumatics CH4 VOC BTEX'!H:H)*Q989</f>
        <v>0</v>
      </c>
      <c r="S989" s="16">
        <f>SUMIF('Tool Pneumatics CH4 VOC BTEX'!B:B,A989,'Tool Pneumatics CH4 VOC BTEX'!J:J)*Q989</f>
        <v>0</v>
      </c>
      <c r="T989" s="16">
        <f>SUMIF('Tool Pneumatics CH4 VOC BTEX'!B:B,A989,'Tool Pneumatics CH4 VOC BTEX'!L:L)*Q989</f>
        <v>0</v>
      </c>
      <c r="U989" s="16">
        <f>SUMIF('Tool Pneumatics CH4 VOC BTEX'!B:B,A989,'Tool Pneumatics CH4 VOC BTEX'!N:N)*Q989</f>
        <v>0</v>
      </c>
    </row>
    <row r="990" spans="1:21" x14ac:dyDescent="0.25">
      <c r="A990" s="1" t="s">
        <v>3640</v>
      </c>
      <c r="B990" s="1" t="s">
        <v>1490</v>
      </c>
      <c r="C990" s="1" t="s">
        <v>1127</v>
      </c>
      <c r="D990" s="3" t="s">
        <v>3813</v>
      </c>
      <c r="E990" s="3" t="s">
        <v>3813</v>
      </c>
      <c r="F990" s="1" t="s">
        <v>3518</v>
      </c>
      <c r="G990" s="1">
        <v>0</v>
      </c>
      <c r="H990" s="1" t="s">
        <v>27474</v>
      </c>
      <c r="I990" s="1">
        <v>0</v>
      </c>
      <c r="J990" s="1" t="s">
        <v>27474</v>
      </c>
      <c r="K990" s="1">
        <f t="shared" si="60"/>
        <v>0</v>
      </c>
      <c r="L990" s="2">
        <f>SUMIFS('Basin Total Well Counts'!B:B,'Basin Total Well Counts'!A:A,F990)</f>
        <v>0</v>
      </c>
      <c r="M990" s="4">
        <f t="shared" si="61"/>
        <v>0</v>
      </c>
      <c r="N990" s="2">
        <f>SUMIF('Basin Emissions'!A:A,F990,'Basin Emissions'!B:B)</f>
        <v>394.54766229999996</v>
      </c>
      <c r="O990" s="8">
        <f t="shared" si="62"/>
        <v>0</v>
      </c>
      <c r="P990" s="7">
        <f>SUMIF('Tool Pneumatics CH4 VOC BTEX'!B:B,A990,'Tool Pneumatics CH4 VOC BTEX'!F:F)</f>
        <v>17.0883903503418</v>
      </c>
      <c r="Q990" s="14">
        <f t="shared" si="63"/>
        <v>0</v>
      </c>
      <c r="R990" s="16">
        <f>SUMIF('Tool Pneumatics CH4 VOC BTEX'!B:B,A990,'Tool Pneumatics CH4 VOC BTEX'!H:H)*Q990</f>
        <v>0</v>
      </c>
      <c r="S990" s="16">
        <f>SUMIF('Tool Pneumatics CH4 VOC BTEX'!B:B,A990,'Tool Pneumatics CH4 VOC BTEX'!J:J)*Q990</f>
        <v>0</v>
      </c>
      <c r="T990" s="16">
        <f>SUMIF('Tool Pneumatics CH4 VOC BTEX'!B:B,A990,'Tool Pneumatics CH4 VOC BTEX'!L:L)*Q990</f>
        <v>0</v>
      </c>
      <c r="U990" s="16">
        <f>SUMIF('Tool Pneumatics CH4 VOC BTEX'!B:B,A990,'Tool Pneumatics CH4 VOC BTEX'!N:N)*Q990</f>
        <v>0</v>
      </c>
    </row>
    <row r="991" spans="1:21" x14ac:dyDescent="0.25">
      <c r="A991" s="1" t="s">
        <v>3641</v>
      </c>
      <c r="B991" s="1" t="s">
        <v>1490</v>
      </c>
      <c r="C991" s="1" t="s">
        <v>2202</v>
      </c>
      <c r="D991" s="3" t="s">
        <v>3813</v>
      </c>
      <c r="E991" s="3" t="s">
        <v>3813</v>
      </c>
      <c r="F991" s="1" t="s">
        <v>996</v>
      </c>
      <c r="G991" s="1">
        <v>2</v>
      </c>
      <c r="H991" s="1" t="s">
        <v>27474</v>
      </c>
      <c r="I991" s="1">
        <v>0</v>
      </c>
      <c r="J991" s="1" t="s">
        <v>27474</v>
      </c>
      <c r="K991" s="1">
        <f t="shared" si="60"/>
        <v>2</v>
      </c>
      <c r="L991" s="2">
        <f>SUMIFS('Basin Total Well Counts'!B:B,'Basin Total Well Counts'!A:A,F991)</f>
        <v>36190</v>
      </c>
      <c r="M991" s="4">
        <f t="shared" si="61"/>
        <v>5.5263885051119092E-5</v>
      </c>
      <c r="N991" s="2">
        <f>SUMIF('Basin Emissions'!A:A,F991,'Basin Emissions'!B:B)</f>
        <v>3364.4013914898001</v>
      </c>
      <c r="O991" s="8">
        <f t="shared" si="62"/>
        <v>0.18592989176511743</v>
      </c>
      <c r="P991" s="7">
        <f>SUMIF('Tool Pneumatics CH4 VOC BTEX'!B:B,A991,'Tool Pneumatics CH4 VOC BTEX'!F:F)</f>
        <v>3.2294800281524698</v>
      </c>
      <c r="Q991" s="14">
        <f t="shared" si="63"/>
        <v>6.3462389581624895E-2</v>
      </c>
      <c r="R991" s="16">
        <f>SUMIF('Tool Pneumatics CH4 VOC BTEX'!B:B,A991,'Tool Pneumatics CH4 VOC BTEX'!H:H)*Q991</f>
        <v>1.2568098676461317E-4</v>
      </c>
      <c r="S991" s="16">
        <f>SUMIF('Tool Pneumatics CH4 VOC BTEX'!B:B,A991,'Tool Pneumatics CH4 VOC BTEX'!J:J)*Q991</f>
        <v>1.2166152249507122E-5</v>
      </c>
      <c r="T991" s="16">
        <f>SUMIF('Tool Pneumatics CH4 VOC BTEX'!B:B,A991,'Tool Pneumatics CH4 VOC BTEX'!L:L)*Q991</f>
        <v>6.6754180040493966E-5</v>
      </c>
      <c r="U991" s="16">
        <f>SUMIF('Tool Pneumatics CH4 VOC BTEX'!B:B,A991,'Tool Pneumatics CH4 VOC BTEX'!N:N)*Q991</f>
        <v>2.6732909565172537E-5</v>
      </c>
    </row>
    <row r="992" spans="1:21" x14ac:dyDescent="0.25">
      <c r="A992" s="1" t="s">
        <v>3642</v>
      </c>
      <c r="B992" s="1" t="s">
        <v>1490</v>
      </c>
      <c r="C992" s="1" t="s">
        <v>1655</v>
      </c>
      <c r="D992" s="3" t="s">
        <v>3813</v>
      </c>
      <c r="E992" s="3" t="s">
        <v>3813</v>
      </c>
      <c r="F992" s="1" t="s">
        <v>6795</v>
      </c>
      <c r="G992" s="1">
        <v>78</v>
      </c>
      <c r="H992" s="1" t="s">
        <v>27474</v>
      </c>
      <c r="I992" s="1">
        <v>1050</v>
      </c>
      <c r="J992" s="1" t="s">
        <v>27474</v>
      </c>
      <c r="K992" s="1">
        <f t="shared" si="60"/>
        <v>1128</v>
      </c>
      <c r="L992" s="2">
        <f>SUMIFS('Basin Total Well Counts'!B:B,'Basin Total Well Counts'!A:A,F992)</f>
        <v>3477</v>
      </c>
      <c r="M992" s="4">
        <f t="shared" si="61"/>
        <v>0.32441760138050041</v>
      </c>
      <c r="N992" s="2">
        <f>SUMIF('Basin Emissions'!A:A,F992,'Basin Emissions'!B:B)</f>
        <v>39.213993600000002</v>
      </c>
      <c r="O992" s="8">
        <f t="shared" si="62"/>
        <v>12.721709744262295</v>
      </c>
      <c r="P992" s="7">
        <f>SUMIF('Tool Pneumatics CH4 VOC BTEX'!B:B,A992,'Tool Pneumatics CH4 VOC BTEX'!F:F)</f>
        <v>42.154350280761697</v>
      </c>
      <c r="Q992" s="14">
        <f t="shared" si="63"/>
        <v>0.33266176699917438</v>
      </c>
      <c r="R992" s="16">
        <f>SUMIF('Tool Pneumatics CH4 VOC BTEX'!B:B,A992,'Tool Pneumatics CH4 VOC BTEX'!H:H)*Q992</f>
        <v>5.1104830837998014E-4</v>
      </c>
      <c r="S992" s="16">
        <f>SUMIF('Tool Pneumatics CH4 VOC BTEX'!B:B,A992,'Tool Pneumatics CH4 VOC BTEX'!J:J)*Q992</f>
        <v>2.168547902608854E-5</v>
      </c>
      <c r="T992" s="16">
        <f>SUMIF('Tool Pneumatics CH4 VOC BTEX'!B:B,A992,'Tool Pneumatics CH4 VOC BTEX'!L:L)*Q992</f>
        <v>2.7183702005511911E-4</v>
      </c>
      <c r="U992" s="16">
        <f>SUMIF('Tool Pneumatics CH4 VOC BTEX'!B:B,A992,'Tool Pneumatics CH4 VOC BTEX'!N:N)*Q992</f>
        <v>9.0684733553285024E-5</v>
      </c>
    </row>
    <row r="993" spans="1:21" x14ac:dyDescent="0.25">
      <c r="A993" s="1" t="s">
        <v>3643</v>
      </c>
      <c r="B993" s="1" t="s">
        <v>1490</v>
      </c>
      <c r="C993" s="1" t="s">
        <v>3644</v>
      </c>
      <c r="D993" s="3" t="s">
        <v>3813</v>
      </c>
      <c r="E993" s="3" t="s">
        <v>3813</v>
      </c>
      <c r="F993" s="1" t="s">
        <v>6795</v>
      </c>
      <c r="G993" s="1">
        <v>1</v>
      </c>
      <c r="H993" s="1" t="s">
        <v>27474</v>
      </c>
      <c r="I993" s="1">
        <v>0</v>
      </c>
      <c r="J993" s="1" t="s">
        <v>27474</v>
      </c>
      <c r="K993" s="1">
        <f t="shared" si="60"/>
        <v>1</v>
      </c>
      <c r="L993" s="2">
        <f>SUMIFS('Basin Total Well Counts'!B:B,'Basin Total Well Counts'!A:A,F993)</f>
        <v>3477</v>
      </c>
      <c r="M993" s="4">
        <f t="shared" si="61"/>
        <v>2.8760425654299681E-4</v>
      </c>
      <c r="N993" s="2">
        <f>SUMIF('Basin Emissions'!A:A,F993,'Basin Emissions'!B:B)</f>
        <v>39.213993600000002</v>
      </c>
      <c r="O993" s="8">
        <f t="shared" si="62"/>
        <v>1.1278111475409835E-2</v>
      </c>
      <c r="P993" s="7">
        <f>SUMIF('Tool Pneumatics CH4 VOC BTEX'!B:B,A993,'Tool Pneumatics CH4 VOC BTEX'!F:F)</f>
        <v>42.154350280761697</v>
      </c>
      <c r="Q993" s="14">
        <f t="shared" si="63"/>
        <v>2.9491291400636027E-4</v>
      </c>
      <c r="R993" s="16">
        <f>SUMIF('Tool Pneumatics CH4 VOC BTEX'!B:B,A993,'Tool Pneumatics CH4 VOC BTEX'!H:H)*Q993</f>
        <v>4.5305701097515967E-7</v>
      </c>
      <c r="S993" s="16">
        <f>SUMIF('Tool Pneumatics CH4 VOC BTEX'!B:B,A993,'Tool Pneumatics CH4 VOC BTEX'!J:J)*Q993</f>
        <v>1.9224715448660055E-8</v>
      </c>
      <c r="T993" s="16">
        <f>SUMIF('Tool Pneumatics CH4 VOC BTEX'!B:B,A993,'Tool Pneumatics CH4 VOC BTEX'!L:L)*Q993</f>
        <v>2.409902660063113E-7</v>
      </c>
      <c r="U993" s="16">
        <f>SUMIF('Tool Pneumatics CH4 VOC BTEX'!B:B,A993,'Tool Pneumatics CH4 VOC BTEX'!N:N)*Q993</f>
        <v>8.0394267334472546E-8</v>
      </c>
    </row>
    <row r="994" spans="1:21" x14ac:dyDescent="0.25">
      <c r="A994" s="1" t="s">
        <v>3645</v>
      </c>
      <c r="B994" s="1" t="s">
        <v>1490</v>
      </c>
      <c r="C994" s="1" t="s">
        <v>1973</v>
      </c>
      <c r="D994" s="3" t="s">
        <v>2404</v>
      </c>
      <c r="E994" s="3" t="s">
        <v>2404</v>
      </c>
      <c r="F994" s="1" t="s">
        <v>3378</v>
      </c>
      <c r="G994" s="1">
        <v>0</v>
      </c>
      <c r="H994" s="1" t="s">
        <v>27474</v>
      </c>
      <c r="I994" s="1">
        <v>0</v>
      </c>
      <c r="J994" s="1" t="s">
        <v>27474</v>
      </c>
      <c r="K994" s="1">
        <f t="shared" si="60"/>
        <v>0</v>
      </c>
      <c r="L994" s="2">
        <f>SUMIFS('Basin Total Well Counts'!B:B,'Basin Total Well Counts'!A:A,F994)</f>
        <v>37</v>
      </c>
      <c r="M994" s="4">
        <f t="shared" si="61"/>
        <v>0</v>
      </c>
      <c r="N994" s="2">
        <f>SUMIF('Basin Emissions'!A:A,F994,'Basin Emissions'!B:B)</f>
        <v>332.78833199999997</v>
      </c>
      <c r="O994" s="8">
        <f t="shared" si="62"/>
        <v>0</v>
      </c>
      <c r="P994" s="7">
        <f>SUMIF('Tool Pneumatics CH4 VOC BTEX'!B:B,A994,'Tool Pneumatics CH4 VOC BTEX'!F:F)</f>
        <v>25.387609481811499</v>
      </c>
      <c r="Q994" s="14">
        <f t="shared" si="63"/>
        <v>0</v>
      </c>
      <c r="R994" s="16">
        <f>SUMIF('Tool Pneumatics CH4 VOC BTEX'!B:B,A994,'Tool Pneumatics CH4 VOC BTEX'!H:H)*Q994</f>
        <v>0</v>
      </c>
      <c r="S994" s="16">
        <f>SUMIF('Tool Pneumatics CH4 VOC BTEX'!B:B,A994,'Tool Pneumatics CH4 VOC BTEX'!J:J)*Q994</f>
        <v>0</v>
      </c>
      <c r="T994" s="16">
        <f>SUMIF('Tool Pneumatics CH4 VOC BTEX'!B:B,A994,'Tool Pneumatics CH4 VOC BTEX'!L:L)*Q994</f>
        <v>0</v>
      </c>
      <c r="U994" s="16">
        <f>SUMIF('Tool Pneumatics CH4 VOC BTEX'!B:B,A994,'Tool Pneumatics CH4 VOC BTEX'!N:N)*Q994</f>
        <v>0</v>
      </c>
    </row>
    <row r="995" spans="1:21" x14ac:dyDescent="0.25">
      <c r="A995" s="1" t="s">
        <v>3646</v>
      </c>
      <c r="B995" s="1" t="s">
        <v>1497</v>
      </c>
      <c r="C995" s="1" t="s">
        <v>3380</v>
      </c>
      <c r="D995" s="3" t="s">
        <v>2404</v>
      </c>
      <c r="E995" s="3" t="s">
        <v>2404</v>
      </c>
      <c r="F995" s="1" t="s">
        <v>2280</v>
      </c>
      <c r="G995" s="1">
        <v>0</v>
      </c>
      <c r="H995" s="1" t="s">
        <v>27474</v>
      </c>
      <c r="I995" s="1">
        <v>0</v>
      </c>
      <c r="J995" s="1" t="s">
        <v>27474</v>
      </c>
      <c r="K995" s="1">
        <f t="shared" si="60"/>
        <v>0</v>
      </c>
      <c r="L995" s="2">
        <f>SUMIFS('Basin Total Well Counts'!B:B,'Basin Total Well Counts'!A:A,F995)</f>
        <v>246</v>
      </c>
      <c r="M995" s="4">
        <f t="shared" si="61"/>
        <v>0</v>
      </c>
      <c r="N995" s="2">
        <f>SUMIF('Basin Emissions'!A:A,F995,'Basin Emissions'!B:B)</f>
        <v>1726.0071354000004</v>
      </c>
      <c r="O995" s="8">
        <f t="shared" si="62"/>
        <v>0</v>
      </c>
      <c r="P995" s="7">
        <f>SUMIF('Tool Pneumatics CH4 VOC BTEX'!B:B,A995,'Tool Pneumatics CH4 VOC BTEX'!F:F)</f>
        <v>3.5899999141693102</v>
      </c>
      <c r="Q995" s="14">
        <f t="shared" si="63"/>
        <v>0</v>
      </c>
      <c r="R995" s="16">
        <f>SUMIF('Tool Pneumatics CH4 VOC BTEX'!B:B,A995,'Tool Pneumatics CH4 VOC BTEX'!H:H)*Q995</f>
        <v>0</v>
      </c>
      <c r="S995" s="16">
        <f>SUMIF('Tool Pneumatics CH4 VOC BTEX'!B:B,A995,'Tool Pneumatics CH4 VOC BTEX'!J:J)*Q995</f>
        <v>0</v>
      </c>
      <c r="T995" s="16">
        <f>SUMIF('Tool Pneumatics CH4 VOC BTEX'!B:B,A995,'Tool Pneumatics CH4 VOC BTEX'!L:L)*Q995</f>
        <v>0</v>
      </c>
      <c r="U995" s="16">
        <f>SUMIF('Tool Pneumatics CH4 VOC BTEX'!B:B,A995,'Tool Pneumatics CH4 VOC BTEX'!N:N)*Q995</f>
        <v>0</v>
      </c>
    </row>
    <row r="996" spans="1:21" x14ac:dyDescent="0.25">
      <c r="A996" s="1" t="s">
        <v>3647</v>
      </c>
      <c r="B996" s="1" t="s">
        <v>1497</v>
      </c>
      <c r="C996" s="1" t="s">
        <v>654</v>
      </c>
      <c r="D996" s="3" t="s">
        <v>2404</v>
      </c>
      <c r="E996" s="3" t="s">
        <v>2404</v>
      </c>
      <c r="F996" s="1" t="s">
        <v>2280</v>
      </c>
      <c r="G996" s="1">
        <v>0</v>
      </c>
      <c r="H996" s="1" t="s">
        <v>27474</v>
      </c>
      <c r="I996" s="1">
        <v>0</v>
      </c>
      <c r="J996" s="1" t="s">
        <v>27474</v>
      </c>
      <c r="K996" s="1">
        <f t="shared" si="60"/>
        <v>0</v>
      </c>
      <c r="L996" s="2">
        <f>SUMIFS('Basin Total Well Counts'!B:B,'Basin Total Well Counts'!A:A,F996)</f>
        <v>246</v>
      </c>
      <c r="M996" s="4">
        <f t="shared" si="61"/>
        <v>0</v>
      </c>
      <c r="N996" s="2">
        <f>SUMIF('Basin Emissions'!A:A,F996,'Basin Emissions'!B:B)</f>
        <v>1726.0071354000004</v>
      </c>
      <c r="O996" s="8">
        <f t="shared" si="62"/>
        <v>0</v>
      </c>
      <c r="P996" s="7">
        <f>SUMIF('Tool Pneumatics CH4 VOC BTEX'!B:B,A996,'Tool Pneumatics CH4 VOC BTEX'!F:F)</f>
        <v>3.5899999141693102</v>
      </c>
      <c r="Q996" s="14">
        <f t="shared" si="63"/>
        <v>0</v>
      </c>
      <c r="R996" s="16">
        <f>SUMIF('Tool Pneumatics CH4 VOC BTEX'!B:B,A996,'Tool Pneumatics CH4 VOC BTEX'!H:H)*Q996</f>
        <v>0</v>
      </c>
      <c r="S996" s="16">
        <f>SUMIF('Tool Pneumatics CH4 VOC BTEX'!B:B,A996,'Tool Pneumatics CH4 VOC BTEX'!J:J)*Q996</f>
        <v>0</v>
      </c>
      <c r="T996" s="16">
        <f>SUMIF('Tool Pneumatics CH4 VOC BTEX'!B:B,A996,'Tool Pneumatics CH4 VOC BTEX'!L:L)*Q996</f>
        <v>0</v>
      </c>
      <c r="U996" s="16">
        <f>SUMIF('Tool Pneumatics CH4 VOC BTEX'!B:B,A996,'Tool Pneumatics CH4 VOC BTEX'!N:N)*Q996</f>
        <v>0</v>
      </c>
    </row>
    <row r="997" spans="1:21" x14ac:dyDescent="0.25">
      <c r="A997" s="1" t="s">
        <v>3648</v>
      </c>
      <c r="B997" s="1" t="s">
        <v>1497</v>
      </c>
      <c r="C997" s="1" t="s">
        <v>1631</v>
      </c>
      <c r="D997" s="3" t="s">
        <v>3813</v>
      </c>
      <c r="E997" s="3" t="s">
        <v>3813</v>
      </c>
      <c r="F997" s="1" t="s">
        <v>2280</v>
      </c>
      <c r="G997" s="1">
        <v>0</v>
      </c>
      <c r="H997" s="1" t="s">
        <v>27474</v>
      </c>
      <c r="I997" s="1">
        <v>0</v>
      </c>
      <c r="J997" s="1" t="s">
        <v>27474</v>
      </c>
      <c r="K997" s="1">
        <f t="shared" si="60"/>
        <v>0</v>
      </c>
      <c r="L997" s="2">
        <f>SUMIFS('Basin Total Well Counts'!B:B,'Basin Total Well Counts'!A:A,F997)</f>
        <v>246</v>
      </c>
      <c r="M997" s="4">
        <f t="shared" si="61"/>
        <v>0</v>
      </c>
      <c r="N997" s="2">
        <f>SUMIF('Basin Emissions'!A:A,F997,'Basin Emissions'!B:B)</f>
        <v>1726.0071354000004</v>
      </c>
      <c r="O997" s="8">
        <f t="shared" si="62"/>
        <v>0</v>
      </c>
      <c r="P997" s="7">
        <f>SUMIF('Tool Pneumatics CH4 VOC BTEX'!B:B,A997,'Tool Pneumatics CH4 VOC BTEX'!F:F)</f>
        <v>3.5899999141693102</v>
      </c>
      <c r="Q997" s="14">
        <f t="shared" si="63"/>
        <v>0</v>
      </c>
      <c r="R997" s="16">
        <f>SUMIF('Tool Pneumatics CH4 VOC BTEX'!B:B,A997,'Tool Pneumatics CH4 VOC BTEX'!H:H)*Q997</f>
        <v>0</v>
      </c>
      <c r="S997" s="16">
        <f>SUMIF('Tool Pneumatics CH4 VOC BTEX'!B:B,A997,'Tool Pneumatics CH4 VOC BTEX'!J:J)*Q997</f>
        <v>0</v>
      </c>
      <c r="T997" s="16">
        <f>SUMIF('Tool Pneumatics CH4 VOC BTEX'!B:B,A997,'Tool Pneumatics CH4 VOC BTEX'!L:L)*Q997</f>
        <v>0</v>
      </c>
      <c r="U997" s="16">
        <f>SUMIF('Tool Pneumatics CH4 VOC BTEX'!B:B,A997,'Tool Pneumatics CH4 VOC BTEX'!N:N)*Q997</f>
        <v>0</v>
      </c>
    </row>
    <row r="998" spans="1:21" x14ac:dyDescent="0.25">
      <c r="A998" s="1" t="s">
        <v>3650</v>
      </c>
      <c r="B998" s="1" t="s">
        <v>1497</v>
      </c>
      <c r="C998" s="1" t="s">
        <v>1769</v>
      </c>
      <c r="D998" s="3" t="s">
        <v>2404</v>
      </c>
      <c r="E998" s="3" t="s">
        <v>2404</v>
      </c>
      <c r="F998" s="1" t="s">
        <v>3649</v>
      </c>
      <c r="G998" s="1">
        <v>0</v>
      </c>
      <c r="H998" s="1" t="s">
        <v>27474</v>
      </c>
      <c r="I998" s="1">
        <v>0</v>
      </c>
      <c r="J998" s="1" t="s">
        <v>27474</v>
      </c>
      <c r="K998" s="1">
        <f t="shared" si="60"/>
        <v>0</v>
      </c>
      <c r="L998" s="2">
        <f>SUMIFS('Basin Total Well Counts'!B:B,'Basin Total Well Counts'!A:A,F998)</f>
        <v>20</v>
      </c>
      <c r="M998" s="4">
        <f t="shared" si="61"/>
        <v>0</v>
      </c>
      <c r="N998" s="2">
        <f>SUMIF('Basin Emissions'!A:A,F998,'Basin Emissions'!B:B)</f>
        <v>253.02431440000004</v>
      </c>
      <c r="O998" s="8">
        <f t="shared" si="62"/>
        <v>0</v>
      </c>
      <c r="P998" s="7">
        <f>SUMIF('Tool Pneumatics CH4 VOC BTEX'!B:B,A998,'Tool Pneumatics CH4 VOC BTEX'!F:F)</f>
        <v>25.404619216918899</v>
      </c>
      <c r="Q998" s="14">
        <f t="shared" si="63"/>
        <v>0</v>
      </c>
      <c r="R998" s="16">
        <f>SUMIF('Tool Pneumatics CH4 VOC BTEX'!B:B,A998,'Tool Pneumatics CH4 VOC BTEX'!H:H)*Q998</f>
        <v>0</v>
      </c>
      <c r="S998" s="16">
        <f>SUMIF('Tool Pneumatics CH4 VOC BTEX'!B:B,A998,'Tool Pneumatics CH4 VOC BTEX'!J:J)*Q998</f>
        <v>0</v>
      </c>
      <c r="T998" s="16">
        <f>SUMIF('Tool Pneumatics CH4 VOC BTEX'!B:B,A998,'Tool Pneumatics CH4 VOC BTEX'!L:L)*Q998</f>
        <v>0</v>
      </c>
      <c r="U998" s="16">
        <f>SUMIF('Tool Pneumatics CH4 VOC BTEX'!B:B,A998,'Tool Pneumatics CH4 VOC BTEX'!N:N)*Q998</f>
        <v>0</v>
      </c>
    </row>
    <row r="999" spans="1:21" x14ac:dyDescent="0.25">
      <c r="A999" s="1" t="s">
        <v>3651</v>
      </c>
      <c r="B999" s="1" t="s">
        <v>1497</v>
      </c>
      <c r="C999" s="1" t="s">
        <v>3652</v>
      </c>
      <c r="D999" s="3" t="s">
        <v>3813</v>
      </c>
      <c r="E999" s="3" t="s">
        <v>3813</v>
      </c>
      <c r="F999" s="1" t="s">
        <v>2280</v>
      </c>
      <c r="G999" s="1">
        <v>0</v>
      </c>
      <c r="H999" s="1" t="s">
        <v>27474</v>
      </c>
      <c r="I999" s="1">
        <v>0</v>
      </c>
      <c r="J999" s="1" t="s">
        <v>27474</v>
      </c>
      <c r="K999" s="1">
        <f t="shared" si="60"/>
        <v>0</v>
      </c>
      <c r="L999" s="2">
        <f>SUMIFS('Basin Total Well Counts'!B:B,'Basin Total Well Counts'!A:A,F999)</f>
        <v>246</v>
      </c>
      <c r="M999" s="4">
        <f t="shared" si="61"/>
        <v>0</v>
      </c>
      <c r="N999" s="2">
        <f>SUMIF('Basin Emissions'!A:A,F999,'Basin Emissions'!B:B)</f>
        <v>1726.0071354000004</v>
      </c>
      <c r="O999" s="8">
        <f t="shared" si="62"/>
        <v>0</v>
      </c>
      <c r="P999" s="7">
        <f>SUMIF('Tool Pneumatics CH4 VOC BTEX'!B:B,A999,'Tool Pneumatics CH4 VOC BTEX'!F:F)</f>
        <v>3.5899999141693102</v>
      </c>
      <c r="Q999" s="14">
        <f t="shared" si="63"/>
        <v>0</v>
      </c>
      <c r="R999" s="16">
        <f>SUMIF('Tool Pneumatics CH4 VOC BTEX'!B:B,A999,'Tool Pneumatics CH4 VOC BTEX'!H:H)*Q999</f>
        <v>0</v>
      </c>
      <c r="S999" s="16">
        <f>SUMIF('Tool Pneumatics CH4 VOC BTEX'!B:B,A999,'Tool Pneumatics CH4 VOC BTEX'!J:J)*Q999</f>
        <v>0</v>
      </c>
      <c r="T999" s="16">
        <f>SUMIF('Tool Pneumatics CH4 VOC BTEX'!B:B,A999,'Tool Pneumatics CH4 VOC BTEX'!L:L)*Q999</f>
        <v>0</v>
      </c>
      <c r="U999" s="16">
        <f>SUMIF('Tool Pneumatics CH4 VOC BTEX'!B:B,A999,'Tool Pneumatics CH4 VOC BTEX'!N:N)*Q999</f>
        <v>0</v>
      </c>
    </row>
    <row r="1000" spans="1:21" x14ac:dyDescent="0.25">
      <c r="A1000" s="1" t="s">
        <v>3653</v>
      </c>
      <c r="B1000" s="1" t="s">
        <v>1497</v>
      </c>
      <c r="C1000" s="1" t="s">
        <v>3654</v>
      </c>
      <c r="D1000" s="3" t="s">
        <v>2404</v>
      </c>
      <c r="E1000" s="3" t="s">
        <v>2404</v>
      </c>
      <c r="F1000" s="1" t="s">
        <v>2280</v>
      </c>
      <c r="G1000" s="1">
        <v>0</v>
      </c>
      <c r="H1000" s="1" t="s">
        <v>27474</v>
      </c>
      <c r="I1000" s="1">
        <v>0</v>
      </c>
      <c r="J1000" s="1" t="s">
        <v>27474</v>
      </c>
      <c r="K1000" s="1">
        <f t="shared" si="60"/>
        <v>0</v>
      </c>
      <c r="L1000" s="2">
        <f>SUMIFS('Basin Total Well Counts'!B:B,'Basin Total Well Counts'!A:A,F1000)</f>
        <v>246</v>
      </c>
      <c r="M1000" s="4">
        <f t="shared" si="61"/>
        <v>0</v>
      </c>
      <c r="N1000" s="2">
        <f>SUMIF('Basin Emissions'!A:A,F1000,'Basin Emissions'!B:B)</f>
        <v>1726.0071354000004</v>
      </c>
      <c r="O1000" s="8">
        <f t="shared" si="62"/>
        <v>0</v>
      </c>
      <c r="P1000" s="7">
        <f>SUMIF('Tool Pneumatics CH4 VOC BTEX'!B:B,A1000,'Tool Pneumatics CH4 VOC BTEX'!F:F)</f>
        <v>3.5899999141693102</v>
      </c>
      <c r="Q1000" s="14">
        <f t="shared" si="63"/>
        <v>0</v>
      </c>
      <c r="R1000" s="16">
        <f>SUMIF('Tool Pneumatics CH4 VOC BTEX'!B:B,A1000,'Tool Pneumatics CH4 VOC BTEX'!H:H)*Q1000</f>
        <v>0</v>
      </c>
      <c r="S1000" s="16">
        <f>SUMIF('Tool Pneumatics CH4 VOC BTEX'!B:B,A1000,'Tool Pneumatics CH4 VOC BTEX'!J:J)*Q1000</f>
        <v>0</v>
      </c>
      <c r="T1000" s="16">
        <f>SUMIF('Tool Pneumatics CH4 VOC BTEX'!B:B,A1000,'Tool Pneumatics CH4 VOC BTEX'!L:L)*Q1000</f>
        <v>0</v>
      </c>
      <c r="U1000" s="16">
        <f>SUMIF('Tool Pneumatics CH4 VOC BTEX'!B:B,A1000,'Tool Pneumatics CH4 VOC BTEX'!N:N)*Q1000</f>
        <v>0</v>
      </c>
    </row>
    <row r="1001" spans="1:21" x14ac:dyDescent="0.25">
      <c r="A1001" s="1" t="s">
        <v>3655</v>
      </c>
      <c r="B1001" s="1" t="s">
        <v>1497</v>
      </c>
      <c r="C1001" s="1" t="s">
        <v>3656</v>
      </c>
      <c r="D1001" s="3" t="s">
        <v>2404</v>
      </c>
      <c r="E1001" s="3" t="s">
        <v>2404</v>
      </c>
      <c r="F1001" s="1" t="s">
        <v>1015</v>
      </c>
      <c r="G1001" s="1">
        <v>11</v>
      </c>
      <c r="H1001" s="1" t="s">
        <v>27479</v>
      </c>
      <c r="I1001" s="1">
        <v>0</v>
      </c>
      <c r="J1001" s="1" t="s">
        <v>27474</v>
      </c>
      <c r="K1001" s="1">
        <f t="shared" si="60"/>
        <v>11</v>
      </c>
      <c r="L1001" s="2">
        <f>SUMIFS('Basin Total Well Counts'!B:B,'Basin Total Well Counts'!A:A,F1001)</f>
        <v>100308</v>
      </c>
      <c r="M1001" s="4">
        <f t="shared" si="61"/>
        <v>1.0966224029987639E-4</v>
      </c>
      <c r="N1001" s="2">
        <f>SUMIF('Basin Emissions'!A:A,F1001,'Basin Emissions'!B:B)</f>
        <v>7867.8947644</v>
      </c>
      <c r="O1001" s="8">
        <f t="shared" si="62"/>
        <v>0.8628109663077721</v>
      </c>
      <c r="P1001" s="7">
        <f>SUMIF('Tool Pneumatics CH4 VOC BTEX'!B:B,A1001,'Tool Pneumatics CH4 VOC BTEX'!F:F)</f>
        <v>3.5899999141693102</v>
      </c>
      <c r="Q1001" s="14">
        <f t="shared" si="63"/>
        <v>0.264923830334165</v>
      </c>
      <c r="R1001" s="16">
        <f>SUMIF('Tool Pneumatics CH4 VOC BTEX'!B:B,A1001,'Tool Pneumatics CH4 VOC BTEX'!H:H)*Q1001</f>
        <v>1.2027542190877942E-3</v>
      </c>
      <c r="S1001" s="16">
        <f>SUMIF('Tool Pneumatics CH4 VOC BTEX'!B:B,A1001,'Tool Pneumatics CH4 VOC BTEX'!J:J)*Q1001</f>
        <v>6.8085426241910985E-5</v>
      </c>
      <c r="T1001" s="16">
        <f>SUMIF('Tool Pneumatics CH4 VOC BTEX'!B:B,A1001,'Tool Pneumatics CH4 VOC BTEX'!L:L)*Q1001</f>
        <v>1.0724116889892709E-3</v>
      </c>
      <c r="U1001" s="16">
        <f>SUMIF('Tool Pneumatics CH4 VOC BTEX'!B:B,A1001,'Tool Pneumatics CH4 VOC BTEX'!N:N)*Q1001</f>
        <v>3.0439748579708559E-4</v>
      </c>
    </row>
    <row r="1002" spans="1:21" x14ac:dyDescent="0.25">
      <c r="A1002" s="1" t="s">
        <v>3657</v>
      </c>
      <c r="B1002" s="1" t="s">
        <v>1497</v>
      </c>
      <c r="C1002" s="1" t="s">
        <v>1700</v>
      </c>
      <c r="D1002" s="3" t="s">
        <v>2404</v>
      </c>
      <c r="E1002" s="3" t="s">
        <v>2404</v>
      </c>
      <c r="F1002" s="1" t="s">
        <v>2280</v>
      </c>
      <c r="G1002" s="1">
        <v>0</v>
      </c>
      <c r="H1002" s="1" t="s">
        <v>27474</v>
      </c>
      <c r="I1002" s="1">
        <v>0</v>
      </c>
      <c r="J1002" s="1" t="s">
        <v>27474</v>
      </c>
      <c r="K1002" s="1">
        <f t="shared" si="60"/>
        <v>0</v>
      </c>
      <c r="L1002" s="2">
        <f>SUMIFS('Basin Total Well Counts'!B:B,'Basin Total Well Counts'!A:A,F1002)</f>
        <v>246</v>
      </c>
      <c r="M1002" s="4">
        <f t="shared" si="61"/>
        <v>0</v>
      </c>
      <c r="N1002" s="2">
        <f>SUMIF('Basin Emissions'!A:A,F1002,'Basin Emissions'!B:B)</f>
        <v>1726.0071354000004</v>
      </c>
      <c r="O1002" s="8">
        <f t="shared" si="62"/>
        <v>0</v>
      </c>
      <c r="P1002" s="7">
        <f>SUMIF('Tool Pneumatics CH4 VOC BTEX'!B:B,A1002,'Tool Pneumatics CH4 VOC BTEX'!F:F)</f>
        <v>3.5899999141693102</v>
      </c>
      <c r="Q1002" s="14">
        <f t="shared" si="63"/>
        <v>0</v>
      </c>
      <c r="R1002" s="16">
        <f>SUMIF('Tool Pneumatics CH4 VOC BTEX'!B:B,A1002,'Tool Pneumatics CH4 VOC BTEX'!H:H)*Q1002</f>
        <v>0</v>
      </c>
      <c r="S1002" s="16">
        <f>SUMIF('Tool Pneumatics CH4 VOC BTEX'!B:B,A1002,'Tool Pneumatics CH4 VOC BTEX'!J:J)*Q1002</f>
        <v>0</v>
      </c>
      <c r="T1002" s="16">
        <f>SUMIF('Tool Pneumatics CH4 VOC BTEX'!B:B,A1002,'Tool Pneumatics CH4 VOC BTEX'!L:L)*Q1002</f>
        <v>0</v>
      </c>
      <c r="U1002" s="16">
        <f>SUMIF('Tool Pneumatics CH4 VOC BTEX'!B:B,A1002,'Tool Pneumatics CH4 VOC BTEX'!N:N)*Q1002</f>
        <v>0</v>
      </c>
    </row>
    <row r="1003" spans="1:21" x14ac:dyDescent="0.25">
      <c r="A1003" s="1" t="s">
        <v>3658</v>
      </c>
      <c r="B1003" s="1" t="s">
        <v>1497</v>
      </c>
      <c r="C1003" s="1" t="s">
        <v>3508</v>
      </c>
      <c r="D1003" s="3" t="s">
        <v>2404</v>
      </c>
      <c r="E1003" s="3" t="s">
        <v>2404</v>
      </c>
      <c r="F1003" s="1" t="s">
        <v>2280</v>
      </c>
      <c r="G1003" s="1">
        <v>0</v>
      </c>
      <c r="H1003" s="1" t="s">
        <v>27474</v>
      </c>
      <c r="I1003" s="1">
        <v>0</v>
      </c>
      <c r="J1003" s="1" t="s">
        <v>27474</v>
      </c>
      <c r="K1003" s="1">
        <f t="shared" si="60"/>
        <v>0</v>
      </c>
      <c r="L1003" s="2">
        <f>SUMIFS('Basin Total Well Counts'!B:B,'Basin Total Well Counts'!A:A,F1003)</f>
        <v>246</v>
      </c>
      <c r="M1003" s="4">
        <f t="shared" si="61"/>
        <v>0</v>
      </c>
      <c r="N1003" s="2">
        <f>SUMIF('Basin Emissions'!A:A,F1003,'Basin Emissions'!B:B)</f>
        <v>1726.0071354000004</v>
      </c>
      <c r="O1003" s="8">
        <f t="shared" si="62"/>
        <v>0</v>
      </c>
      <c r="P1003" s="7">
        <f>SUMIF('Tool Pneumatics CH4 VOC BTEX'!B:B,A1003,'Tool Pneumatics CH4 VOC BTEX'!F:F)</f>
        <v>3.5899999141693102</v>
      </c>
      <c r="Q1003" s="14">
        <f t="shared" si="63"/>
        <v>0</v>
      </c>
      <c r="R1003" s="16">
        <f>SUMIF('Tool Pneumatics CH4 VOC BTEX'!B:B,A1003,'Tool Pneumatics CH4 VOC BTEX'!H:H)*Q1003</f>
        <v>0</v>
      </c>
      <c r="S1003" s="16">
        <f>SUMIF('Tool Pneumatics CH4 VOC BTEX'!B:B,A1003,'Tool Pneumatics CH4 VOC BTEX'!J:J)*Q1003</f>
        <v>0</v>
      </c>
      <c r="T1003" s="16">
        <f>SUMIF('Tool Pneumatics CH4 VOC BTEX'!B:B,A1003,'Tool Pneumatics CH4 VOC BTEX'!L:L)*Q1003</f>
        <v>0</v>
      </c>
      <c r="U1003" s="16">
        <f>SUMIF('Tool Pneumatics CH4 VOC BTEX'!B:B,A1003,'Tool Pneumatics CH4 VOC BTEX'!N:N)*Q1003</f>
        <v>0</v>
      </c>
    </row>
    <row r="1004" spans="1:21" x14ac:dyDescent="0.25">
      <c r="A1004" s="1" t="s">
        <v>3660</v>
      </c>
      <c r="B1004" s="1" t="s">
        <v>1497</v>
      </c>
      <c r="C1004" s="1" t="s">
        <v>3661</v>
      </c>
      <c r="D1004" s="3" t="s">
        <v>3813</v>
      </c>
      <c r="E1004" s="3" t="s">
        <v>3813</v>
      </c>
      <c r="F1004" s="1" t="s">
        <v>3659</v>
      </c>
      <c r="G1004" s="1">
        <v>105</v>
      </c>
      <c r="H1004" s="1" t="s">
        <v>27479</v>
      </c>
      <c r="I1004" s="1">
        <v>0</v>
      </c>
      <c r="J1004" s="1" t="s">
        <v>27474</v>
      </c>
      <c r="K1004" s="1">
        <f t="shared" si="60"/>
        <v>105</v>
      </c>
      <c r="L1004" s="2">
        <f>SUMIFS('Basin Total Well Counts'!B:B,'Basin Total Well Counts'!A:A,F1004)</f>
        <v>49164</v>
      </c>
      <c r="M1004" s="4">
        <f t="shared" si="61"/>
        <v>2.1357090554063947E-3</v>
      </c>
      <c r="N1004" s="2">
        <f>SUMIF('Basin Emissions'!A:A,F1004,'Basin Emissions'!B:B)</f>
        <v>2442.1369048000001</v>
      </c>
      <c r="O1004" s="8">
        <f t="shared" si="62"/>
        <v>5.2156939021235047</v>
      </c>
      <c r="P1004" s="7">
        <f>SUMIF('Tool Pneumatics CH4 VOC BTEX'!B:B,A1004,'Tool Pneumatics CH4 VOC BTEX'!F:F)</f>
        <v>3.5899999141693102</v>
      </c>
      <c r="Q1004" s="14">
        <f t="shared" si="63"/>
        <v>1.6014650489597742</v>
      </c>
      <c r="R1004" s="16">
        <f>SUMIF('Tool Pneumatics CH4 VOC BTEX'!B:B,A1004,'Tool Pneumatics CH4 VOC BTEX'!H:H)*Q1004</f>
        <v>7.2706514998232214E-3</v>
      </c>
      <c r="S1004" s="16">
        <f>SUMIF('Tool Pneumatics CH4 VOC BTEX'!B:B,A1004,'Tool Pneumatics CH4 VOC BTEX'!J:J)*Q1004</f>
        <v>4.1157652874192023E-4</v>
      </c>
      <c r="T1004" s="16">
        <f>SUMIF('Tool Pneumatics CH4 VOC BTEX'!B:B,A1004,'Tool Pneumatics CH4 VOC BTEX'!L:L)*Q1004</f>
        <v>6.4827306620394822E-3</v>
      </c>
      <c r="U1004" s="16">
        <f>SUMIF('Tool Pneumatics CH4 VOC BTEX'!B:B,A1004,'Tool Pneumatics CH4 VOC BTEX'!N:N)*Q1004</f>
        <v>1.8400833699270102E-3</v>
      </c>
    </row>
    <row r="1005" spans="1:21" x14ac:dyDescent="0.25">
      <c r="A1005" s="1" t="s">
        <v>3662</v>
      </c>
      <c r="B1005" s="1" t="s">
        <v>1497</v>
      </c>
      <c r="C1005" s="1" t="s">
        <v>3663</v>
      </c>
      <c r="D1005" s="3" t="s">
        <v>2404</v>
      </c>
      <c r="E1005" s="3" t="s">
        <v>2404</v>
      </c>
      <c r="F1005" s="1" t="s">
        <v>2280</v>
      </c>
      <c r="G1005" s="1">
        <v>0</v>
      </c>
      <c r="H1005" s="1" t="s">
        <v>27474</v>
      </c>
      <c r="I1005" s="1">
        <v>0</v>
      </c>
      <c r="J1005" s="1" t="s">
        <v>27474</v>
      </c>
      <c r="K1005" s="1">
        <f t="shared" si="60"/>
        <v>0</v>
      </c>
      <c r="L1005" s="2">
        <f>SUMIFS('Basin Total Well Counts'!B:B,'Basin Total Well Counts'!A:A,F1005)</f>
        <v>246</v>
      </c>
      <c r="M1005" s="4">
        <f t="shared" si="61"/>
        <v>0</v>
      </c>
      <c r="N1005" s="2">
        <f>SUMIF('Basin Emissions'!A:A,F1005,'Basin Emissions'!B:B)</f>
        <v>1726.0071354000004</v>
      </c>
      <c r="O1005" s="8">
        <f t="shared" si="62"/>
        <v>0</v>
      </c>
      <c r="P1005" s="7">
        <f>SUMIF('Tool Pneumatics CH4 VOC BTEX'!B:B,A1005,'Tool Pneumatics CH4 VOC BTEX'!F:F)</f>
        <v>3.5899999141693102</v>
      </c>
      <c r="Q1005" s="14">
        <f t="shared" si="63"/>
        <v>0</v>
      </c>
      <c r="R1005" s="16">
        <f>SUMIF('Tool Pneumatics CH4 VOC BTEX'!B:B,A1005,'Tool Pneumatics CH4 VOC BTEX'!H:H)*Q1005</f>
        <v>0</v>
      </c>
      <c r="S1005" s="16">
        <f>SUMIF('Tool Pneumatics CH4 VOC BTEX'!B:B,A1005,'Tool Pneumatics CH4 VOC BTEX'!J:J)*Q1005</f>
        <v>0</v>
      </c>
      <c r="T1005" s="16">
        <f>SUMIF('Tool Pneumatics CH4 VOC BTEX'!B:B,A1005,'Tool Pneumatics CH4 VOC BTEX'!L:L)*Q1005</f>
        <v>0</v>
      </c>
      <c r="U1005" s="16">
        <f>SUMIF('Tool Pneumatics CH4 VOC BTEX'!B:B,A1005,'Tool Pneumatics CH4 VOC BTEX'!N:N)*Q1005</f>
        <v>0</v>
      </c>
    </row>
    <row r="1006" spans="1:21" x14ac:dyDescent="0.25">
      <c r="A1006" s="1" t="s">
        <v>3664</v>
      </c>
      <c r="B1006" s="1" t="s">
        <v>1497</v>
      </c>
      <c r="C1006" s="1" t="s">
        <v>3665</v>
      </c>
      <c r="D1006" s="3" t="s">
        <v>3813</v>
      </c>
      <c r="E1006" s="3" t="s">
        <v>3813</v>
      </c>
      <c r="F1006" s="1" t="s">
        <v>2280</v>
      </c>
      <c r="G1006" s="1">
        <v>0</v>
      </c>
      <c r="H1006" s="1" t="s">
        <v>27474</v>
      </c>
      <c r="I1006" s="1">
        <v>0</v>
      </c>
      <c r="J1006" s="1" t="s">
        <v>27474</v>
      </c>
      <c r="K1006" s="1">
        <f t="shared" si="60"/>
        <v>0</v>
      </c>
      <c r="L1006" s="2">
        <f>SUMIFS('Basin Total Well Counts'!B:B,'Basin Total Well Counts'!A:A,F1006)</f>
        <v>246</v>
      </c>
      <c r="M1006" s="4">
        <f t="shared" si="61"/>
        <v>0</v>
      </c>
      <c r="N1006" s="2">
        <f>SUMIF('Basin Emissions'!A:A,F1006,'Basin Emissions'!B:B)</f>
        <v>1726.0071354000004</v>
      </c>
      <c r="O1006" s="8">
        <f t="shared" si="62"/>
        <v>0</v>
      </c>
      <c r="P1006" s="7">
        <f>SUMIF('Tool Pneumatics CH4 VOC BTEX'!B:B,A1006,'Tool Pneumatics CH4 VOC BTEX'!F:F)</f>
        <v>3.5899999141693102</v>
      </c>
      <c r="Q1006" s="14">
        <f t="shared" si="63"/>
        <v>0</v>
      </c>
      <c r="R1006" s="16">
        <f>SUMIF('Tool Pneumatics CH4 VOC BTEX'!B:B,A1006,'Tool Pneumatics CH4 VOC BTEX'!H:H)*Q1006</f>
        <v>0</v>
      </c>
      <c r="S1006" s="16">
        <f>SUMIF('Tool Pneumatics CH4 VOC BTEX'!B:B,A1006,'Tool Pneumatics CH4 VOC BTEX'!J:J)*Q1006</f>
        <v>0</v>
      </c>
      <c r="T1006" s="16">
        <f>SUMIF('Tool Pneumatics CH4 VOC BTEX'!B:B,A1006,'Tool Pneumatics CH4 VOC BTEX'!L:L)*Q1006</f>
        <v>0</v>
      </c>
      <c r="U1006" s="16">
        <f>SUMIF('Tool Pneumatics CH4 VOC BTEX'!B:B,A1006,'Tool Pneumatics CH4 VOC BTEX'!N:N)*Q1006</f>
        <v>0</v>
      </c>
    </row>
    <row r="1007" spans="1:21" x14ac:dyDescent="0.25">
      <c r="A1007" s="1" t="s">
        <v>3666</v>
      </c>
      <c r="B1007" s="1" t="s">
        <v>1497</v>
      </c>
      <c r="C1007" s="1" t="s">
        <v>3667</v>
      </c>
      <c r="D1007" s="3" t="s">
        <v>3813</v>
      </c>
      <c r="E1007" s="3" t="s">
        <v>3813</v>
      </c>
      <c r="F1007" s="1" t="s">
        <v>3659</v>
      </c>
      <c r="G1007" s="1">
        <v>28</v>
      </c>
      <c r="H1007" s="1" t="s">
        <v>27479</v>
      </c>
      <c r="I1007" s="1">
        <v>0</v>
      </c>
      <c r="J1007" s="1" t="s">
        <v>27474</v>
      </c>
      <c r="K1007" s="1">
        <f t="shared" si="60"/>
        <v>28</v>
      </c>
      <c r="L1007" s="2">
        <f>SUMIFS('Basin Total Well Counts'!B:B,'Basin Total Well Counts'!A:A,F1007)</f>
        <v>49164</v>
      </c>
      <c r="M1007" s="4">
        <f t="shared" si="61"/>
        <v>5.6952241477503868E-4</v>
      </c>
      <c r="N1007" s="2">
        <f>SUMIF('Basin Emissions'!A:A,F1007,'Basin Emissions'!B:B)</f>
        <v>2442.1369048000001</v>
      </c>
      <c r="O1007" s="8">
        <f t="shared" si="62"/>
        <v>1.3908517072329349</v>
      </c>
      <c r="P1007" s="7">
        <f>SUMIF('Tool Pneumatics CH4 VOC BTEX'!B:B,A1007,'Tool Pneumatics CH4 VOC BTEX'!F:F)</f>
        <v>3.5899999141693102</v>
      </c>
      <c r="Q1007" s="14">
        <f t="shared" si="63"/>
        <v>0.42705734638927323</v>
      </c>
      <c r="R1007" s="16">
        <f>SUMIF('Tool Pneumatics CH4 VOC BTEX'!B:B,A1007,'Tool Pneumatics CH4 VOC BTEX'!H:H)*Q1007</f>
        <v>1.9388403999528595E-3</v>
      </c>
      <c r="S1007" s="16">
        <f>SUMIF('Tool Pneumatics CH4 VOC BTEX'!B:B,A1007,'Tool Pneumatics CH4 VOC BTEX'!J:J)*Q1007</f>
        <v>1.0975374099784543E-4</v>
      </c>
      <c r="T1007" s="16">
        <f>SUMIF('Tool Pneumatics CH4 VOC BTEX'!B:B,A1007,'Tool Pneumatics CH4 VOC BTEX'!L:L)*Q1007</f>
        <v>1.7287281765438623E-3</v>
      </c>
      <c r="U1007" s="16">
        <f>SUMIF('Tool Pneumatics CH4 VOC BTEX'!B:B,A1007,'Tool Pneumatics CH4 VOC BTEX'!N:N)*Q1007</f>
        <v>4.9068889864720285E-4</v>
      </c>
    </row>
    <row r="1008" spans="1:21" x14ac:dyDescent="0.25">
      <c r="A1008" s="1" t="s">
        <v>3668</v>
      </c>
      <c r="B1008" s="1" t="s">
        <v>1497</v>
      </c>
      <c r="C1008" s="1" t="s">
        <v>3669</v>
      </c>
      <c r="D1008" s="3" t="s">
        <v>2404</v>
      </c>
      <c r="E1008" s="3" t="s">
        <v>2404</v>
      </c>
      <c r="F1008" s="1" t="s">
        <v>2421</v>
      </c>
      <c r="G1008" s="1">
        <v>0</v>
      </c>
      <c r="H1008" s="1" t="s">
        <v>27474</v>
      </c>
      <c r="I1008" s="1">
        <v>0</v>
      </c>
      <c r="J1008" s="1" t="s">
        <v>27474</v>
      </c>
      <c r="K1008" s="1">
        <f t="shared" si="60"/>
        <v>0</v>
      </c>
      <c r="L1008" s="2">
        <f>SUMIFS('Basin Total Well Counts'!B:B,'Basin Total Well Counts'!A:A,F1008)</f>
        <v>1818</v>
      </c>
      <c r="M1008" s="4">
        <f t="shared" si="61"/>
        <v>0</v>
      </c>
      <c r="N1008" s="2">
        <f>SUMIF('Basin Emissions'!A:A,F1008,'Basin Emissions'!B:B)</f>
        <v>1387.3388780000002</v>
      </c>
      <c r="O1008" s="8">
        <f t="shared" si="62"/>
        <v>0</v>
      </c>
      <c r="P1008" s="7">
        <f>SUMIF('Tool Pneumatics CH4 VOC BTEX'!B:B,A1008,'Tool Pneumatics CH4 VOC BTEX'!F:F)</f>
        <v>25.404619216918899</v>
      </c>
      <c r="Q1008" s="14">
        <f t="shared" si="63"/>
        <v>0</v>
      </c>
      <c r="R1008" s="16">
        <f>SUMIF('Tool Pneumatics CH4 VOC BTEX'!B:B,A1008,'Tool Pneumatics CH4 VOC BTEX'!H:H)*Q1008</f>
        <v>0</v>
      </c>
      <c r="S1008" s="16">
        <f>SUMIF('Tool Pneumatics CH4 VOC BTEX'!B:B,A1008,'Tool Pneumatics CH4 VOC BTEX'!J:J)*Q1008</f>
        <v>0</v>
      </c>
      <c r="T1008" s="16">
        <f>SUMIF('Tool Pneumatics CH4 VOC BTEX'!B:B,A1008,'Tool Pneumatics CH4 VOC BTEX'!L:L)*Q1008</f>
        <v>0</v>
      </c>
      <c r="U1008" s="16">
        <f>SUMIF('Tool Pneumatics CH4 VOC BTEX'!B:B,A1008,'Tool Pneumatics CH4 VOC BTEX'!N:N)*Q1008</f>
        <v>0</v>
      </c>
    </row>
    <row r="1009" spans="1:21" x14ac:dyDescent="0.25">
      <c r="A1009" s="1" t="s">
        <v>3670</v>
      </c>
      <c r="B1009" s="1" t="s">
        <v>1497</v>
      </c>
      <c r="C1009" s="1" t="s">
        <v>3671</v>
      </c>
      <c r="D1009" s="3" t="s">
        <v>2404</v>
      </c>
      <c r="E1009" s="3" t="s">
        <v>2404</v>
      </c>
      <c r="F1009" s="1" t="s">
        <v>2280</v>
      </c>
      <c r="G1009" s="1">
        <v>0</v>
      </c>
      <c r="H1009" s="1" t="s">
        <v>27474</v>
      </c>
      <c r="I1009" s="1">
        <v>0</v>
      </c>
      <c r="J1009" s="1" t="s">
        <v>27474</v>
      </c>
      <c r="K1009" s="1">
        <f t="shared" si="60"/>
        <v>0</v>
      </c>
      <c r="L1009" s="2">
        <f>SUMIFS('Basin Total Well Counts'!B:B,'Basin Total Well Counts'!A:A,F1009)</f>
        <v>246</v>
      </c>
      <c r="M1009" s="4">
        <f t="shared" si="61"/>
        <v>0</v>
      </c>
      <c r="N1009" s="2">
        <f>SUMIF('Basin Emissions'!A:A,F1009,'Basin Emissions'!B:B)</f>
        <v>1726.0071354000004</v>
      </c>
      <c r="O1009" s="8">
        <f t="shared" si="62"/>
        <v>0</v>
      </c>
      <c r="P1009" s="7">
        <f>SUMIF('Tool Pneumatics CH4 VOC BTEX'!B:B,A1009,'Tool Pneumatics CH4 VOC BTEX'!F:F)</f>
        <v>3.5899999141693102</v>
      </c>
      <c r="Q1009" s="14">
        <f t="shared" si="63"/>
        <v>0</v>
      </c>
      <c r="R1009" s="16">
        <f>SUMIF('Tool Pneumatics CH4 VOC BTEX'!B:B,A1009,'Tool Pneumatics CH4 VOC BTEX'!H:H)*Q1009</f>
        <v>0</v>
      </c>
      <c r="S1009" s="16">
        <f>SUMIF('Tool Pneumatics CH4 VOC BTEX'!B:B,A1009,'Tool Pneumatics CH4 VOC BTEX'!J:J)*Q1009</f>
        <v>0</v>
      </c>
      <c r="T1009" s="16">
        <f>SUMIF('Tool Pneumatics CH4 VOC BTEX'!B:B,A1009,'Tool Pneumatics CH4 VOC BTEX'!L:L)*Q1009</f>
        <v>0</v>
      </c>
      <c r="U1009" s="16">
        <f>SUMIF('Tool Pneumatics CH4 VOC BTEX'!B:B,A1009,'Tool Pneumatics CH4 VOC BTEX'!N:N)*Q1009</f>
        <v>0</v>
      </c>
    </row>
    <row r="1010" spans="1:21" x14ac:dyDescent="0.25">
      <c r="A1010" s="1" t="s">
        <v>3672</v>
      </c>
      <c r="B1010" s="1" t="s">
        <v>1497</v>
      </c>
      <c r="C1010" s="1" t="s">
        <v>1664</v>
      </c>
      <c r="D1010" s="3" t="s">
        <v>3813</v>
      </c>
      <c r="E1010" s="3" t="s">
        <v>3813</v>
      </c>
      <c r="F1010" s="1" t="s">
        <v>2421</v>
      </c>
      <c r="G1010" s="1">
        <v>0</v>
      </c>
      <c r="H1010" s="1" t="s">
        <v>27474</v>
      </c>
      <c r="I1010" s="1">
        <v>0</v>
      </c>
      <c r="J1010" s="1" t="s">
        <v>27474</v>
      </c>
      <c r="K1010" s="1">
        <f t="shared" si="60"/>
        <v>0</v>
      </c>
      <c r="L1010" s="2">
        <f>SUMIFS('Basin Total Well Counts'!B:B,'Basin Total Well Counts'!A:A,F1010)</f>
        <v>1818</v>
      </c>
      <c r="M1010" s="4">
        <f t="shared" si="61"/>
        <v>0</v>
      </c>
      <c r="N1010" s="2">
        <f>SUMIF('Basin Emissions'!A:A,F1010,'Basin Emissions'!B:B)</f>
        <v>1387.3388780000002</v>
      </c>
      <c r="O1010" s="8">
        <f t="shared" si="62"/>
        <v>0</v>
      </c>
      <c r="P1010" s="7">
        <f>SUMIF('Tool Pneumatics CH4 VOC BTEX'!B:B,A1010,'Tool Pneumatics CH4 VOC BTEX'!F:F)</f>
        <v>25.404619216918899</v>
      </c>
      <c r="Q1010" s="14">
        <f t="shared" si="63"/>
        <v>0</v>
      </c>
      <c r="R1010" s="16">
        <f>SUMIF('Tool Pneumatics CH4 VOC BTEX'!B:B,A1010,'Tool Pneumatics CH4 VOC BTEX'!H:H)*Q1010</f>
        <v>0</v>
      </c>
      <c r="S1010" s="16">
        <f>SUMIF('Tool Pneumatics CH4 VOC BTEX'!B:B,A1010,'Tool Pneumatics CH4 VOC BTEX'!J:J)*Q1010</f>
        <v>0</v>
      </c>
      <c r="T1010" s="16">
        <f>SUMIF('Tool Pneumatics CH4 VOC BTEX'!B:B,A1010,'Tool Pneumatics CH4 VOC BTEX'!L:L)*Q1010</f>
        <v>0</v>
      </c>
      <c r="U1010" s="16">
        <f>SUMIF('Tool Pneumatics CH4 VOC BTEX'!B:B,A1010,'Tool Pneumatics CH4 VOC BTEX'!N:N)*Q1010</f>
        <v>0</v>
      </c>
    </row>
    <row r="1011" spans="1:21" x14ac:dyDescent="0.25">
      <c r="A1011" s="1" t="s">
        <v>3673</v>
      </c>
      <c r="B1011" s="1" t="s">
        <v>1497</v>
      </c>
      <c r="C1011" s="1" t="s">
        <v>3674</v>
      </c>
      <c r="D1011" s="3" t="s">
        <v>3813</v>
      </c>
      <c r="E1011" s="3" t="s">
        <v>3813</v>
      </c>
      <c r="F1011" s="1" t="s">
        <v>2421</v>
      </c>
      <c r="G1011" s="1">
        <v>0</v>
      </c>
      <c r="H1011" s="1" t="s">
        <v>27474</v>
      </c>
      <c r="I1011" s="1">
        <v>0</v>
      </c>
      <c r="J1011" s="1" t="s">
        <v>27474</v>
      </c>
      <c r="K1011" s="1">
        <f t="shared" si="60"/>
        <v>0</v>
      </c>
      <c r="L1011" s="2">
        <f>SUMIFS('Basin Total Well Counts'!B:B,'Basin Total Well Counts'!A:A,F1011)</f>
        <v>1818</v>
      </c>
      <c r="M1011" s="4">
        <f t="shared" si="61"/>
        <v>0</v>
      </c>
      <c r="N1011" s="2">
        <f>SUMIF('Basin Emissions'!A:A,F1011,'Basin Emissions'!B:B)</f>
        <v>1387.3388780000002</v>
      </c>
      <c r="O1011" s="8">
        <f t="shared" si="62"/>
        <v>0</v>
      </c>
      <c r="P1011" s="7">
        <f>SUMIF('Tool Pneumatics CH4 VOC BTEX'!B:B,A1011,'Tool Pneumatics CH4 VOC BTEX'!F:F)</f>
        <v>25.404619216918899</v>
      </c>
      <c r="Q1011" s="14">
        <f t="shared" si="63"/>
        <v>0</v>
      </c>
      <c r="R1011" s="16">
        <f>SUMIF('Tool Pneumatics CH4 VOC BTEX'!B:B,A1011,'Tool Pneumatics CH4 VOC BTEX'!H:H)*Q1011</f>
        <v>0</v>
      </c>
      <c r="S1011" s="16">
        <f>SUMIF('Tool Pneumatics CH4 VOC BTEX'!B:B,A1011,'Tool Pneumatics CH4 VOC BTEX'!J:J)*Q1011</f>
        <v>0</v>
      </c>
      <c r="T1011" s="16">
        <f>SUMIF('Tool Pneumatics CH4 VOC BTEX'!B:B,A1011,'Tool Pneumatics CH4 VOC BTEX'!L:L)*Q1011</f>
        <v>0</v>
      </c>
      <c r="U1011" s="16">
        <f>SUMIF('Tool Pneumatics CH4 VOC BTEX'!B:B,A1011,'Tool Pneumatics CH4 VOC BTEX'!N:N)*Q1011</f>
        <v>0</v>
      </c>
    </row>
    <row r="1012" spans="1:21" x14ac:dyDescent="0.25">
      <c r="A1012" s="1" t="s">
        <v>3675</v>
      </c>
      <c r="B1012" s="1" t="s">
        <v>1497</v>
      </c>
      <c r="C1012" s="1" t="s">
        <v>3676</v>
      </c>
      <c r="D1012" s="3" t="s">
        <v>2404</v>
      </c>
      <c r="E1012" s="3" t="s">
        <v>2404</v>
      </c>
      <c r="F1012" s="1" t="s">
        <v>3649</v>
      </c>
      <c r="G1012" s="1">
        <v>0</v>
      </c>
      <c r="H1012" s="1" t="s">
        <v>27474</v>
      </c>
      <c r="I1012" s="1">
        <v>0</v>
      </c>
      <c r="J1012" s="1" t="s">
        <v>27474</v>
      </c>
      <c r="K1012" s="1">
        <f t="shared" si="60"/>
        <v>0</v>
      </c>
      <c r="L1012" s="2">
        <f>SUMIFS('Basin Total Well Counts'!B:B,'Basin Total Well Counts'!A:A,F1012)</f>
        <v>20</v>
      </c>
      <c r="M1012" s="4">
        <f t="shared" si="61"/>
        <v>0</v>
      </c>
      <c r="N1012" s="2">
        <f>SUMIF('Basin Emissions'!A:A,F1012,'Basin Emissions'!B:B)</f>
        <v>253.02431440000004</v>
      </c>
      <c r="O1012" s="8">
        <f t="shared" si="62"/>
        <v>0</v>
      </c>
      <c r="P1012" s="7">
        <f>SUMIF('Tool Pneumatics CH4 VOC BTEX'!B:B,A1012,'Tool Pneumatics CH4 VOC BTEX'!F:F)</f>
        <v>25.404619216918899</v>
      </c>
      <c r="Q1012" s="14">
        <f t="shared" si="63"/>
        <v>0</v>
      </c>
      <c r="R1012" s="16">
        <f>SUMIF('Tool Pneumatics CH4 VOC BTEX'!B:B,A1012,'Tool Pneumatics CH4 VOC BTEX'!H:H)*Q1012</f>
        <v>0</v>
      </c>
      <c r="S1012" s="16">
        <f>SUMIF('Tool Pneumatics CH4 VOC BTEX'!B:B,A1012,'Tool Pneumatics CH4 VOC BTEX'!J:J)*Q1012</f>
        <v>0</v>
      </c>
      <c r="T1012" s="16">
        <f>SUMIF('Tool Pneumatics CH4 VOC BTEX'!B:B,A1012,'Tool Pneumatics CH4 VOC BTEX'!L:L)*Q1012</f>
        <v>0</v>
      </c>
      <c r="U1012" s="16">
        <f>SUMIF('Tool Pneumatics CH4 VOC BTEX'!B:B,A1012,'Tool Pneumatics CH4 VOC BTEX'!N:N)*Q1012</f>
        <v>0</v>
      </c>
    </row>
    <row r="1013" spans="1:21" x14ac:dyDescent="0.25">
      <c r="A1013" s="1" t="s">
        <v>3677</v>
      </c>
      <c r="B1013" s="1" t="s">
        <v>1497</v>
      </c>
      <c r="C1013" s="1" t="s">
        <v>1534</v>
      </c>
      <c r="D1013" s="3" t="s">
        <v>3813</v>
      </c>
      <c r="E1013" s="3" t="s">
        <v>3813</v>
      </c>
      <c r="F1013" s="1" t="s">
        <v>2280</v>
      </c>
      <c r="G1013" s="1">
        <v>0</v>
      </c>
      <c r="H1013" s="1" t="s">
        <v>27474</v>
      </c>
      <c r="I1013" s="1">
        <v>0</v>
      </c>
      <c r="J1013" s="1" t="s">
        <v>27474</v>
      </c>
      <c r="K1013" s="1">
        <f t="shared" si="60"/>
        <v>0</v>
      </c>
      <c r="L1013" s="2">
        <f>SUMIFS('Basin Total Well Counts'!B:B,'Basin Total Well Counts'!A:A,F1013)</f>
        <v>246</v>
      </c>
      <c r="M1013" s="4">
        <f t="shared" si="61"/>
        <v>0</v>
      </c>
      <c r="N1013" s="2">
        <f>SUMIF('Basin Emissions'!A:A,F1013,'Basin Emissions'!B:B)</f>
        <v>1726.0071354000004</v>
      </c>
      <c r="O1013" s="8">
        <f t="shared" si="62"/>
        <v>0</v>
      </c>
      <c r="P1013" s="7">
        <f>SUMIF('Tool Pneumatics CH4 VOC BTEX'!B:B,A1013,'Tool Pneumatics CH4 VOC BTEX'!F:F)</f>
        <v>3.5899999141693102</v>
      </c>
      <c r="Q1013" s="14">
        <f t="shared" si="63"/>
        <v>0</v>
      </c>
      <c r="R1013" s="16">
        <f>SUMIF('Tool Pneumatics CH4 VOC BTEX'!B:B,A1013,'Tool Pneumatics CH4 VOC BTEX'!H:H)*Q1013</f>
        <v>0</v>
      </c>
      <c r="S1013" s="16">
        <f>SUMIF('Tool Pneumatics CH4 VOC BTEX'!B:B,A1013,'Tool Pneumatics CH4 VOC BTEX'!J:J)*Q1013</f>
        <v>0</v>
      </c>
      <c r="T1013" s="16">
        <f>SUMIF('Tool Pneumatics CH4 VOC BTEX'!B:B,A1013,'Tool Pneumatics CH4 VOC BTEX'!L:L)*Q1013</f>
        <v>0</v>
      </c>
      <c r="U1013" s="16">
        <f>SUMIF('Tool Pneumatics CH4 VOC BTEX'!B:B,A1013,'Tool Pneumatics CH4 VOC BTEX'!N:N)*Q1013</f>
        <v>0</v>
      </c>
    </row>
    <row r="1014" spans="1:21" x14ac:dyDescent="0.25">
      <c r="A1014" s="1" t="s">
        <v>3678</v>
      </c>
      <c r="B1014" s="1" t="s">
        <v>1497</v>
      </c>
      <c r="C1014" s="1" t="s">
        <v>1760</v>
      </c>
      <c r="D1014" s="3" t="s">
        <v>3813</v>
      </c>
      <c r="E1014" s="3" t="s">
        <v>3813</v>
      </c>
      <c r="F1014" s="1" t="s">
        <v>3649</v>
      </c>
      <c r="G1014" s="1">
        <v>0</v>
      </c>
      <c r="H1014" s="1" t="s">
        <v>27474</v>
      </c>
      <c r="I1014" s="1">
        <v>0</v>
      </c>
      <c r="J1014" s="1" t="s">
        <v>27474</v>
      </c>
      <c r="K1014" s="1">
        <f t="shared" si="60"/>
        <v>0</v>
      </c>
      <c r="L1014" s="2">
        <f>SUMIFS('Basin Total Well Counts'!B:B,'Basin Total Well Counts'!A:A,F1014)</f>
        <v>20</v>
      </c>
      <c r="M1014" s="4">
        <f t="shared" si="61"/>
        <v>0</v>
      </c>
      <c r="N1014" s="2">
        <f>SUMIF('Basin Emissions'!A:A,F1014,'Basin Emissions'!B:B)</f>
        <v>253.02431440000004</v>
      </c>
      <c r="O1014" s="8">
        <f t="shared" si="62"/>
        <v>0</v>
      </c>
      <c r="P1014" s="7">
        <f>SUMIF('Tool Pneumatics CH4 VOC BTEX'!B:B,A1014,'Tool Pneumatics CH4 VOC BTEX'!F:F)</f>
        <v>25.404619216918899</v>
      </c>
      <c r="Q1014" s="14">
        <f t="shared" si="63"/>
        <v>0</v>
      </c>
      <c r="R1014" s="16">
        <f>SUMIF('Tool Pneumatics CH4 VOC BTEX'!B:B,A1014,'Tool Pneumatics CH4 VOC BTEX'!H:H)*Q1014</f>
        <v>0</v>
      </c>
      <c r="S1014" s="16">
        <f>SUMIF('Tool Pneumatics CH4 VOC BTEX'!B:B,A1014,'Tool Pneumatics CH4 VOC BTEX'!J:J)*Q1014</f>
        <v>0</v>
      </c>
      <c r="T1014" s="16">
        <f>SUMIF('Tool Pneumatics CH4 VOC BTEX'!B:B,A1014,'Tool Pneumatics CH4 VOC BTEX'!L:L)*Q1014</f>
        <v>0</v>
      </c>
      <c r="U1014" s="16">
        <f>SUMIF('Tool Pneumatics CH4 VOC BTEX'!B:B,A1014,'Tool Pneumatics CH4 VOC BTEX'!N:N)*Q1014</f>
        <v>0</v>
      </c>
    </row>
    <row r="1015" spans="1:21" x14ac:dyDescent="0.25">
      <c r="A1015" s="1" t="s">
        <v>3679</v>
      </c>
      <c r="B1015" s="1" t="s">
        <v>1497</v>
      </c>
      <c r="C1015" s="1" t="s">
        <v>2417</v>
      </c>
      <c r="D1015" s="3" t="s">
        <v>3813</v>
      </c>
      <c r="E1015" s="3" t="s">
        <v>3813</v>
      </c>
      <c r="F1015" s="1" t="s">
        <v>2280</v>
      </c>
      <c r="G1015" s="1">
        <v>0</v>
      </c>
      <c r="H1015" s="1" t="s">
        <v>27474</v>
      </c>
      <c r="I1015" s="1">
        <v>0</v>
      </c>
      <c r="J1015" s="1" t="s">
        <v>27474</v>
      </c>
      <c r="K1015" s="1">
        <f t="shared" si="60"/>
        <v>0</v>
      </c>
      <c r="L1015" s="2">
        <f>SUMIFS('Basin Total Well Counts'!B:B,'Basin Total Well Counts'!A:A,F1015)</f>
        <v>246</v>
      </c>
      <c r="M1015" s="4">
        <f t="shared" si="61"/>
        <v>0</v>
      </c>
      <c r="N1015" s="2">
        <f>SUMIF('Basin Emissions'!A:A,F1015,'Basin Emissions'!B:B)</f>
        <v>1726.0071354000004</v>
      </c>
      <c r="O1015" s="8">
        <f t="shared" si="62"/>
        <v>0</v>
      </c>
      <c r="P1015" s="7">
        <f>SUMIF('Tool Pneumatics CH4 VOC BTEX'!B:B,A1015,'Tool Pneumatics CH4 VOC BTEX'!F:F)</f>
        <v>3.5899999141693102</v>
      </c>
      <c r="Q1015" s="14">
        <f t="shared" si="63"/>
        <v>0</v>
      </c>
      <c r="R1015" s="16">
        <f>SUMIF('Tool Pneumatics CH4 VOC BTEX'!B:B,A1015,'Tool Pneumatics CH4 VOC BTEX'!H:H)*Q1015</f>
        <v>0</v>
      </c>
      <c r="S1015" s="16">
        <f>SUMIF('Tool Pneumatics CH4 VOC BTEX'!B:B,A1015,'Tool Pneumatics CH4 VOC BTEX'!J:J)*Q1015</f>
        <v>0</v>
      </c>
      <c r="T1015" s="16">
        <f>SUMIF('Tool Pneumatics CH4 VOC BTEX'!B:B,A1015,'Tool Pneumatics CH4 VOC BTEX'!L:L)*Q1015</f>
        <v>0</v>
      </c>
      <c r="U1015" s="16">
        <f>SUMIF('Tool Pneumatics CH4 VOC BTEX'!B:B,A1015,'Tool Pneumatics CH4 VOC BTEX'!N:N)*Q1015</f>
        <v>0</v>
      </c>
    </row>
    <row r="1016" spans="1:21" x14ac:dyDescent="0.25">
      <c r="A1016" s="1" t="s">
        <v>3680</v>
      </c>
      <c r="B1016" s="1" t="s">
        <v>1497</v>
      </c>
      <c r="C1016" s="1" t="s">
        <v>3681</v>
      </c>
      <c r="D1016" s="3" t="s">
        <v>3813</v>
      </c>
      <c r="E1016" s="3" t="s">
        <v>3813</v>
      </c>
      <c r="F1016" s="1" t="s">
        <v>3659</v>
      </c>
      <c r="G1016" s="1">
        <v>0</v>
      </c>
      <c r="H1016" s="1" t="s">
        <v>27474</v>
      </c>
      <c r="I1016" s="1">
        <v>0</v>
      </c>
      <c r="J1016" s="1" t="s">
        <v>27474</v>
      </c>
      <c r="K1016" s="1">
        <f t="shared" si="60"/>
        <v>0</v>
      </c>
      <c r="L1016" s="2">
        <f>SUMIFS('Basin Total Well Counts'!B:B,'Basin Total Well Counts'!A:A,F1016)</f>
        <v>49164</v>
      </c>
      <c r="M1016" s="4">
        <f t="shared" si="61"/>
        <v>0</v>
      </c>
      <c r="N1016" s="2">
        <f>SUMIF('Basin Emissions'!A:A,F1016,'Basin Emissions'!B:B)</f>
        <v>2442.1369048000001</v>
      </c>
      <c r="O1016" s="8">
        <f t="shared" si="62"/>
        <v>0</v>
      </c>
      <c r="P1016" s="7">
        <f>SUMIF('Tool Pneumatics CH4 VOC BTEX'!B:B,A1016,'Tool Pneumatics CH4 VOC BTEX'!F:F)</f>
        <v>3.5899999141693102</v>
      </c>
      <c r="Q1016" s="14">
        <f t="shared" si="63"/>
        <v>0</v>
      </c>
      <c r="R1016" s="16">
        <f>SUMIF('Tool Pneumatics CH4 VOC BTEX'!B:B,A1016,'Tool Pneumatics CH4 VOC BTEX'!H:H)*Q1016</f>
        <v>0</v>
      </c>
      <c r="S1016" s="16">
        <f>SUMIF('Tool Pneumatics CH4 VOC BTEX'!B:B,A1016,'Tool Pneumatics CH4 VOC BTEX'!J:J)*Q1016</f>
        <v>0</v>
      </c>
      <c r="T1016" s="16">
        <f>SUMIF('Tool Pneumatics CH4 VOC BTEX'!B:B,A1016,'Tool Pneumatics CH4 VOC BTEX'!L:L)*Q1016</f>
        <v>0</v>
      </c>
      <c r="U1016" s="16">
        <f>SUMIF('Tool Pneumatics CH4 VOC BTEX'!B:B,A1016,'Tool Pneumatics CH4 VOC BTEX'!N:N)*Q1016</f>
        <v>0</v>
      </c>
    </row>
    <row r="1017" spans="1:21" x14ac:dyDescent="0.25">
      <c r="A1017" s="1" t="s">
        <v>3682</v>
      </c>
      <c r="B1017" s="1" t="s">
        <v>1497</v>
      </c>
      <c r="C1017" s="1" t="s">
        <v>3683</v>
      </c>
      <c r="D1017" s="3" t="s">
        <v>2404</v>
      </c>
      <c r="E1017" s="3" t="s">
        <v>2404</v>
      </c>
      <c r="F1017" s="1" t="s">
        <v>2280</v>
      </c>
      <c r="G1017" s="1">
        <v>0</v>
      </c>
      <c r="H1017" s="1" t="s">
        <v>27474</v>
      </c>
      <c r="I1017" s="1">
        <v>0</v>
      </c>
      <c r="J1017" s="1" t="s">
        <v>27474</v>
      </c>
      <c r="K1017" s="1">
        <f t="shared" si="60"/>
        <v>0</v>
      </c>
      <c r="L1017" s="2">
        <f>SUMIFS('Basin Total Well Counts'!B:B,'Basin Total Well Counts'!A:A,F1017)</f>
        <v>246</v>
      </c>
      <c r="M1017" s="4">
        <f t="shared" si="61"/>
        <v>0</v>
      </c>
      <c r="N1017" s="2">
        <f>SUMIF('Basin Emissions'!A:A,F1017,'Basin Emissions'!B:B)</f>
        <v>1726.0071354000004</v>
      </c>
      <c r="O1017" s="8">
        <f t="shared" si="62"/>
        <v>0</v>
      </c>
      <c r="P1017" s="7">
        <f>SUMIF('Tool Pneumatics CH4 VOC BTEX'!B:B,A1017,'Tool Pneumatics CH4 VOC BTEX'!F:F)</f>
        <v>3.5899999141693102</v>
      </c>
      <c r="Q1017" s="14">
        <f t="shared" si="63"/>
        <v>0</v>
      </c>
      <c r="R1017" s="16">
        <f>SUMIF('Tool Pneumatics CH4 VOC BTEX'!B:B,A1017,'Tool Pneumatics CH4 VOC BTEX'!H:H)*Q1017</f>
        <v>0</v>
      </c>
      <c r="S1017" s="16">
        <f>SUMIF('Tool Pneumatics CH4 VOC BTEX'!B:B,A1017,'Tool Pneumatics CH4 VOC BTEX'!J:J)*Q1017</f>
        <v>0</v>
      </c>
      <c r="T1017" s="16">
        <f>SUMIF('Tool Pneumatics CH4 VOC BTEX'!B:B,A1017,'Tool Pneumatics CH4 VOC BTEX'!L:L)*Q1017</f>
        <v>0</v>
      </c>
      <c r="U1017" s="16">
        <f>SUMIF('Tool Pneumatics CH4 VOC BTEX'!B:B,A1017,'Tool Pneumatics CH4 VOC BTEX'!N:N)*Q1017</f>
        <v>0</v>
      </c>
    </row>
    <row r="1018" spans="1:21" x14ac:dyDescent="0.25">
      <c r="A1018" s="1" t="s">
        <v>3684</v>
      </c>
      <c r="B1018" s="1" t="s">
        <v>1497</v>
      </c>
      <c r="C1018" s="1" t="s">
        <v>2172</v>
      </c>
      <c r="D1018" s="3" t="s">
        <v>2404</v>
      </c>
      <c r="E1018" s="3" t="s">
        <v>2404</v>
      </c>
      <c r="F1018" s="1" t="s">
        <v>2421</v>
      </c>
      <c r="G1018" s="1">
        <v>14</v>
      </c>
      <c r="H1018" s="1" t="s">
        <v>27479</v>
      </c>
      <c r="I1018" s="1">
        <v>0</v>
      </c>
      <c r="J1018" s="1" t="s">
        <v>27474</v>
      </c>
      <c r="K1018" s="1">
        <f t="shared" si="60"/>
        <v>14</v>
      </c>
      <c r="L1018" s="2">
        <f>SUMIFS('Basin Total Well Counts'!B:B,'Basin Total Well Counts'!A:A,F1018)</f>
        <v>1818</v>
      </c>
      <c r="M1018" s="4">
        <f t="shared" si="61"/>
        <v>7.7007700770077006E-3</v>
      </c>
      <c r="N1018" s="2">
        <f>SUMIF('Basin Emissions'!A:A,F1018,'Basin Emissions'!B:B)</f>
        <v>1387.3388780000002</v>
      </c>
      <c r="O1018" s="8">
        <f t="shared" si="62"/>
        <v>10.683577718371838</v>
      </c>
      <c r="P1018" s="7">
        <f>SUMIF('Tool Pneumatics CH4 VOC BTEX'!B:B,A1018,'Tool Pneumatics CH4 VOC BTEX'!F:F)</f>
        <v>25.404619216918899</v>
      </c>
      <c r="Q1018" s="14">
        <f t="shared" si="63"/>
        <v>0.46355773406429923</v>
      </c>
      <c r="R1018" s="16">
        <f>SUMIF('Tool Pneumatics CH4 VOC BTEX'!B:B,A1018,'Tool Pneumatics CH4 VOC BTEX'!H:H)*Q1018</f>
        <v>0</v>
      </c>
      <c r="S1018" s="16">
        <f>SUMIF('Tool Pneumatics CH4 VOC BTEX'!B:B,A1018,'Tool Pneumatics CH4 VOC BTEX'!J:J)*Q1018</f>
        <v>0</v>
      </c>
      <c r="T1018" s="16">
        <f>SUMIF('Tool Pneumatics CH4 VOC BTEX'!B:B,A1018,'Tool Pneumatics CH4 VOC BTEX'!L:L)*Q1018</f>
        <v>0</v>
      </c>
      <c r="U1018" s="16">
        <f>SUMIF('Tool Pneumatics CH4 VOC BTEX'!B:B,A1018,'Tool Pneumatics CH4 VOC BTEX'!N:N)*Q1018</f>
        <v>0</v>
      </c>
    </row>
    <row r="1019" spans="1:21" x14ac:dyDescent="0.25">
      <c r="A1019" s="1" t="s">
        <v>3685</v>
      </c>
      <c r="B1019" s="1" t="s">
        <v>1497</v>
      </c>
      <c r="C1019" s="1" t="s">
        <v>1553</v>
      </c>
      <c r="D1019" s="3" t="s">
        <v>3813</v>
      </c>
      <c r="E1019" s="3" t="s">
        <v>3813</v>
      </c>
      <c r="F1019" s="1" t="s">
        <v>2280</v>
      </c>
      <c r="G1019" s="1">
        <v>0</v>
      </c>
      <c r="H1019" s="1" t="s">
        <v>27474</v>
      </c>
      <c r="I1019" s="1">
        <v>0</v>
      </c>
      <c r="J1019" s="1" t="s">
        <v>27474</v>
      </c>
      <c r="K1019" s="1">
        <f t="shared" si="60"/>
        <v>0</v>
      </c>
      <c r="L1019" s="2">
        <f>SUMIFS('Basin Total Well Counts'!B:B,'Basin Total Well Counts'!A:A,F1019)</f>
        <v>246</v>
      </c>
      <c r="M1019" s="4">
        <f t="shared" si="61"/>
        <v>0</v>
      </c>
      <c r="N1019" s="2">
        <f>SUMIF('Basin Emissions'!A:A,F1019,'Basin Emissions'!B:B)</f>
        <v>1726.0071354000004</v>
      </c>
      <c r="O1019" s="8">
        <f t="shared" si="62"/>
        <v>0</v>
      </c>
      <c r="P1019" s="7">
        <f>SUMIF('Tool Pneumatics CH4 VOC BTEX'!B:B,A1019,'Tool Pneumatics CH4 VOC BTEX'!F:F)</f>
        <v>3.5899999141693102</v>
      </c>
      <c r="Q1019" s="14">
        <f t="shared" si="63"/>
        <v>0</v>
      </c>
      <c r="R1019" s="16">
        <f>SUMIF('Tool Pneumatics CH4 VOC BTEX'!B:B,A1019,'Tool Pneumatics CH4 VOC BTEX'!H:H)*Q1019</f>
        <v>0</v>
      </c>
      <c r="S1019" s="16">
        <f>SUMIF('Tool Pneumatics CH4 VOC BTEX'!B:B,A1019,'Tool Pneumatics CH4 VOC BTEX'!J:J)*Q1019</f>
        <v>0</v>
      </c>
      <c r="T1019" s="16">
        <f>SUMIF('Tool Pneumatics CH4 VOC BTEX'!B:B,A1019,'Tool Pneumatics CH4 VOC BTEX'!L:L)*Q1019</f>
        <v>0</v>
      </c>
      <c r="U1019" s="16">
        <f>SUMIF('Tool Pneumatics CH4 VOC BTEX'!B:B,A1019,'Tool Pneumatics CH4 VOC BTEX'!N:N)*Q1019</f>
        <v>0</v>
      </c>
    </row>
    <row r="1020" spans="1:21" x14ac:dyDescent="0.25">
      <c r="A1020" s="1" t="s">
        <v>3686</v>
      </c>
      <c r="B1020" s="1" t="s">
        <v>1497</v>
      </c>
      <c r="C1020" s="1" t="s">
        <v>1931</v>
      </c>
      <c r="D1020" s="3" t="s">
        <v>2404</v>
      </c>
      <c r="E1020" s="3" t="s">
        <v>2404</v>
      </c>
      <c r="F1020" s="1" t="s">
        <v>3659</v>
      </c>
      <c r="G1020" s="1">
        <v>1138</v>
      </c>
      <c r="H1020" s="1" t="s">
        <v>27479</v>
      </c>
      <c r="I1020" s="1">
        <v>8</v>
      </c>
      <c r="J1020" s="1" t="s">
        <v>27479</v>
      </c>
      <c r="K1020" s="1">
        <f t="shared" si="60"/>
        <v>1146</v>
      </c>
      <c r="L1020" s="2">
        <f>SUMIFS('Basin Total Well Counts'!B:B,'Basin Total Well Counts'!A:A,F1020)</f>
        <v>49164</v>
      </c>
      <c r="M1020" s="4">
        <f t="shared" si="61"/>
        <v>2.3309738833292654E-2</v>
      </c>
      <c r="N1020" s="2">
        <f>SUMIF('Basin Emissions'!A:A,F1020,'Basin Emissions'!B:B)</f>
        <v>2442.1369048000001</v>
      </c>
      <c r="O1020" s="8">
        <f t="shared" si="62"/>
        <v>56.925573446033688</v>
      </c>
      <c r="P1020" s="7">
        <f>SUMIF('Tool Pneumatics CH4 VOC BTEX'!B:B,A1020,'Tool Pneumatics CH4 VOC BTEX'!F:F)</f>
        <v>3.5899999141693102</v>
      </c>
      <c r="Q1020" s="14">
        <f t="shared" si="63"/>
        <v>17.478847105789537</v>
      </c>
      <c r="R1020" s="16">
        <f>SUMIF('Tool Pneumatics CH4 VOC BTEX'!B:B,A1020,'Tool Pneumatics CH4 VOC BTEX'!H:H)*Q1020</f>
        <v>7.9353967798070593E-2</v>
      </c>
      <c r="S1020" s="16">
        <f>SUMIF('Tool Pneumatics CH4 VOC BTEX'!B:B,A1020,'Tool Pneumatics CH4 VOC BTEX'!J:J)*Q1020</f>
        <v>4.4920638279832446E-3</v>
      </c>
      <c r="T1020" s="16">
        <f>SUMIF('Tool Pneumatics CH4 VOC BTEX'!B:B,A1020,'Tool Pneumatics CH4 VOC BTEX'!L:L)*Q1020</f>
        <v>7.0754374654259503E-2</v>
      </c>
      <c r="U1020" s="16">
        <f>SUMIF('Tool Pneumatics CH4 VOC BTEX'!B:B,A1020,'Tool Pneumatics CH4 VOC BTEX'!N:N)*Q1020</f>
        <v>2.0083195637489087E-2</v>
      </c>
    </row>
    <row r="1021" spans="1:21" x14ac:dyDescent="0.25">
      <c r="A1021" s="1" t="s">
        <v>3687</v>
      </c>
      <c r="B1021" s="1" t="s">
        <v>1497</v>
      </c>
      <c r="C1021" s="1" t="s">
        <v>863</v>
      </c>
      <c r="D1021" s="3" t="s">
        <v>2404</v>
      </c>
      <c r="E1021" s="3" t="s">
        <v>2404</v>
      </c>
      <c r="F1021" s="1" t="s">
        <v>2280</v>
      </c>
      <c r="G1021" s="1">
        <v>0</v>
      </c>
      <c r="H1021" s="1" t="s">
        <v>27474</v>
      </c>
      <c r="I1021" s="1">
        <v>0</v>
      </c>
      <c r="J1021" s="1" t="s">
        <v>27474</v>
      </c>
      <c r="K1021" s="1">
        <f t="shared" si="60"/>
        <v>0</v>
      </c>
      <c r="L1021" s="2">
        <f>SUMIFS('Basin Total Well Counts'!B:B,'Basin Total Well Counts'!A:A,F1021)</f>
        <v>246</v>
      </c>
      <c r="M1021" s="4">
        <f t="shared" si="61"/>
        <v>0</v>
      </c>
      <c r="N1021" s="2">
        <f>SUMIF('Basin Emissions'!A:A,F1021,'Basin Emissions'!B:B)</f>
        <v>1726.0071354000004</v>
      </c>
      <c r="O1021" s="8">
        <f t="shared" si="62"/>
        <v>0</v>
      </c>
      <c r="P1021" s="7">
        <f>SUMIF('Tool Pneumatics CH4 VOC BTEX'!B:B,A1021,'Tool Pneumatics CH4 VOC BTEX'!F:F)</f>
        <v>3.5899999141693102</v>
      </c>
      <c r="Q1021" s="14">
        <f t="shared" si="63"/>
        <v>0</v>
      </c>
      <c r="R1021" s="16">
        <f>SUMIF('Tool Pneumatics CH4 VOC BTEX'!B:B,A1021,'Tool Pneumatics CH4 VOC BTEX'!H:H)*Q1021</f>
        <v>0</v>
      </c>
      <c r="S1021" s="16">
        <f>SUMIF('Tool Pneumatics CH4 VOC BTEX'!B:B,A1021,'Tool Pneumatics CH4 VOC BTEX'!J:J)*Q1021</f>
        <v>0</v>
      </c>
      <c r="T1021" s="16">
        <f>SUMIF('Tool Pneumatics CH4 VOC BTEX'!B:B,A1021,'Tool Pneumatics CH4 VOC BTEX'!L:L)*Q1021</f>
        <v>0</v>
      </c>
      <c r="U1021" s="16">
        <f>SUMIF('Tool Pneumatics CH4 VOC BTEX'!B:B,A1021,'Tool Pneumatics CH4 VOC BTEX'!N:N)*Q1021</f>
        <v>0</v>
      </c>
    </row>
    <row r="1022" spans="1:21" x14ac:dyDescent="0.25">
      <c r="A1022" s="1" t="s">
        <v>3688</v>
      </c>
      <c r="B1022" s="1" t="s">
        <v>1497</v>
      </c>
      <c r="C1022" s="1" t="s">
        <v>2431</v>
      </c>
      <c r="D1022" s="3" t="s">
        <v>2404</v>
      </c>
      <c r="E1022" s="3" t="s">
        <v>2404</v>
      </c>
      <c r="F1022" s="1" t="s">
        <v>2421</v>
      </c>
      <c r="G1022" s="1">
        <v>0</v>
      </c>
      <c r="H1022" s="1" t="s">
        <v>27474</v>
      </c>
      <c r="I1022" s="1">
        <v>0</v>
      </c>
      <c r="J1022" s="1" t="s">
        <v>27474</v>
      </c>
      <c r="K1022" s="1">
        <f t="shared" si="60"/>
        <v>0</v>
      </c>
      <c r="L1022" s="2">
        <f>SUMIFS('Basin Total Well Counts'!B:B,'Basin Total Well Counts'!A:A,F1022)</f>
        <v>1818</v>
      </c>
      <c r="M1022" s="4">
        <f t="shared" si="61"/>
        <v>0</v>
      </c>
      <c r="N1022" s="2">
        <f>SUMIF('Basin Emissions'!A:A,F1022,'Basin Emissions'!B:B)</f>
        <v>1387.3388780000002</v>
      </c>
      <c r="O1022" s="8">
        <f t="shared" si="62"/>
        <v>0</v>
      </c>
      <c r="P1022" s="7">
        <f>SUMIF('Tool Pneumatics CH4 VOC BTEX'!B:B,A1022,'Tool Pneumatics CH4 VOC BTEX'!F:F)</f>
        <v>25.404619216918899</v>
      </c>
      <c r="Q1022" s="14">
        <f t="shared" si="63"/>
        <v>0</v>
      </c>
      <c r="R1022" s="16">
        <f>SUMIF('Tool Pneumatics CH4 VOC BTEX'!B:B,A1022,'Tool Pneumatics CH4 VOC BTEX'!H:H)*Q1022</f>
        <v>0</v>
      </c>
      <c r="S1022" s="16">
        <f>SUMIF('Tool Pneumatics CH4 VOC BTEX'!B:B,A1022,'Tool Pneumatics CH4 VOC BTEX'!J:J)*Q1022</f>
        <v>0</v>
      </c>
      <c r="T1022" s="16">
        <f>SUMIF('Tool Pneumatics CH4 VOC BTEX'!B:B,A1022,'Tool Pneumatics CH4 VOC BTEX'!L:L)*Q1022</f>
        <v>0</v>
      </c>
      <c r="U1022" s="16">
        <f>SUMIF('Tool Pneumatics CH4 VOC BTEX'!B:B,A1022,'Tool Pneumatics CH4 VOC BTEX'!N:N)*Q1022</f>
        <v>0</v>
      </c>
    </row>
    <row r="1023" spans="1:21" x14ac:dyDescent="0.25">
      <c r="A1023" s="1" t="s">
        <v>3689</v>
      </c>
      <c r="B1023" s="1" t="s">
        <v>1497</v>
      </c>
      <c r="C1023" s="1" t="s">
        <v>1576</v>
      </c>
      <c r="D1023" s="3" t="s">
        <v>3813</v>
      </c>
      <c r="E1023" s="3" t="s">
        <v>3813</v>
      </c>
      <c r="F1023" s="1" t="s">
        <v>2280</v>
      </c>
      <c r="G1023" s="1">
        <v>0</v>
      </c>
      <c r="H1023" s="1" t="s">
        <v>27474</v>
      </c>
      <c r="I1023" s="1">
        <v>0</v>
      </c>
      <c r="J1023" s="1" t="s">
        <v>27474</v>
      </c>
      <c r="K1023" s="1">
        <f t="shared" si="60"/>
        <v>0</v>
      </c>
      <c r="L1023" s="2">
        <f>SUMIFS('Basin Total Well Counts'!B:B,'Basin Total Well Counts'!A:A,F1023)</f>
        <v>246</v>
      </c>
      <c r="M1023" s="4">
        <f t="shared" si="61"/>
        <v>0</v>
      </c>
      <c r="N1023" s="2">
        <f>SUMIF('Basin Emissions'!A:A,F1023,'Basin Emissions'!B:B)</f>
        <v>1726.0071354000004</v>
      </c>
      <c r="O1023" s="8">
        <f t="shared" si="62"/>
        <v>0</v>
      </c>
      <c r="P1023" s="7">
        <f>SUMIF('Tool Pneumatics CH4 VOC BTEX'!B:B,A1023,'Tool Pneumatics CH4 VOC BTEX'!F:F)</f>
        <v>3.5899999141693102</v>
      </c>
      <c r="Q1023" s="14">
        <f t="shared" si="63"/>
        <v>0</v>
      </c>
      <c r="R1023" s="16">
        <f>SUMIF('Tool Pneumatics CH4 VOC BTEX'!B:B,A1023,'Tool Pneumatics CH4 VOC BTEX'!H:H)*Q1023</f>
        <v>0</v>
      </c>
      <c r="S1023" s="16">
        <f>SUMIF('Tool Pneumatics CH4 VOC BTEX'!B:B,A1023,'Tool Pneumatics CH4 VOC BTEX'!J:J)*Q1023</f>
        <v>0</v>
      </c>
      <c r="T1023" s="16">
        <f>SUMIF('Tool Pneumatics CH4 VOC BTEX'!B:B,A1023,'Tool Pneumatics CH4 VOC BTEX'!L:L)*Q1023</f>
        <v>0</v>
      </c>
      <c r="U1023" s="16">
        <f>SUMIF('Tool Pneumatics CH4 VOC BTEX'!B:B,A1023,'Tool Pneumatics CH4 VOC BTEX'!N:N)*Q1023</f>
        <v>0</v>
      </c>
    </row>
    <row r="1024" spans="1:21" x14ac:dyDescent="0.25">
      <c r="A1024" s="1" t="s">
        <v>3690</v>
      </c>
      <c r="B1024" s="1" t="s">
        <v>1497</v>
      </c>
      <c r="C1024" s="1" t="s">
        <v>1844</v>
      </c>
      <c r="D1024" s="3" t="s">
        <v>2404</v>
      </c>
      <c r="E1024" s="3" t="s">
        <v>2404</v>
      </c>
      <c r="F1024" s="1" t="s">
        <v>2421</v>
      </c>
      <c r="G1024" s="1">
        <v>0</v>
      </c>
      <c r="H1024" s="1" t="s">
        <v>27474</v>
      </c>
      <c r="I1024" s="1">
        <v>0</v>
      </c>
      <c r="J1024" s="1" t="s">
        <v>27474</v>
      </c>
      <c r="K1024" s="1">
        <f t="shared" si="60"/>
        <v>0</v>
      </c>
      <c r="L1024" s="2">
        <f>SUMIFS('Basin Total Well Counts'!B:B,'Basin Total Well Counts'!A:A,F1024)</f>
        <v>1818</v>
      </c>
      <c r="M1024" s="4">
        <f t="shared" si="61"/>
        <v>0</v>
      </c>
      <c r="N1024" s="2">
        <f>SUMIF('Basin Emissions'!A:A,F1024,'Basin Emissions'!B:B)</f>
        <v>1387.3388780000002</v>
      </c>
      <c r="O1024" s="8">
        <f t="shared" si="62"/>
        <v>0</v>
      </c>
      <c r="P1024" s="7">
        <f>SUMIF('Tool Pneumatics CH4 VOC BTEX'!B:B,A1024,'Tool Pneumatics CH4 VOC BTEX'!F:F)</f>
        <v>25.404619216918899</v>
      </c>
      <c r="Q1024" s="14">
        <f t="shared" si="63"/>
        <v>0</v>
      </c>
      <c r="R1024" s="16">
        <f>SUMIF('Tool Pneumatics CH4 VOC BTEX'!B:B,A1024,'Tool Pneumatics CH4 VOC BTEX'!H:H)*Q1024</f>
        <v>0</v>
      </c>
      <c r="S1024" s="16">
        <f>SUMIF('Tool Pneumatics CH4 VOC BTEX'!B:B,A1024,'Tool Pneumatics CH4 VOC BTEX'!J:J)*Q1024</f>
        <v>0</v>
      </c>
      <c r="T1024" s="16">
        <f>SUMIF('Tool Pneumatics CH4 VOC BTEX'!B:B,A1024,'Tool Pneumatics CH4 VOC BTEX'!L:L)*Q1024</f>
        <v>0</v>
      </c>
      <c r="U1024" s="16">
        <f>SUMIF('Tool Pneumatics CH4 VOC BTEX'!B:B,A1024,'Tool Pneumatics CH4 VOC BTEX'!N:N)*Q1024</f>
        <v>0</v>
      </c>
    </row>
    <row r="1025" spans="1:21" x14ac:dyDescent="0.25">
      <c r="A1025" s="1" t="s">
        <v>3691</v>
      </c>
      <c r="B1025" s="1" t="s">
        <v>1497</v>
      </c>
      <c r="C1025" s="1" t="s">
        <v>3692</v>
      </c>
      <c r="D1025" s="3" t="s">
        <v>3813</v>
      </c>
      <c r="E1025" s="3" t="s">
        <v>3813</v>
      </c>
      <c r="F1025" s="1" t="s">
        <v>2280</v>
      </c>
      <c r="G1025" s="1">
        <v>0</v>
      </c>
      <c r="H1025" s="1" t="s">
        <v>27474</v>
      </c>
      <c r="I1025" s="1">
        <v>0</v>
      </c>
      <c r="J1025" s="1" t="s">
        <v>27474</v>
      </c>
      <c r="K1025" s="1">
        <f t="shared" si="60"/>
        <v>0</v>
      </c>
      <c r="L1025" s="2">
        <f>SUMIFS('Basin Total Well Counts'!B:B,'Basin Total Well Counts'!A:A,F1025)</f>
        <v>246</v>
      </c>
      <c r="M1025" s="4">
        <f t="shared" si="61"/>
        <v>0</v>
      </c>
      <c r="N1025" s="2">
        <f>SUMIF('Basin Emissions'!A:A,F1025,'Basin Emissions'!B:B)</f>
        <v>1726.0071354000004</v>
      </c>
      <c r="O1025" s="8">
        <f t="shared" si="62"/>
        <v>0</v>
      </c>
      <c r="P1025" s="7">
        <f>SUMIF('Tool Pneumatics CH4 VOC BTEX'!B:B,A1025,'Tool Pneumatics CH4 VOC BTEX'!F:F)</f>
        <v>3.5899999141693102</v>
      </c>
      <c r="Q1025" s="14">
        <f t="shared" si="63"/>
        <v>0</v>
      </c>
      <c r="R1025" s="16">
        <f>SUMIF('Tool Pneumatics CH4 VOC BTEX'!B:B,A1025,'Tool Pneumatics CH4 VOC BTEX'!H:H)*Q1025</f>
        <v>0</v>
      </c>
      <c r="S1025" s="16">
        <f>SUMIF('Tool Pneumatics CH4 VOC BTEX'!B:B,A1025,'Tool Pneumatics CH4 VOC BTEX'!J:J)*Q1025</f>
        <v>0</v>
      </c>
      <c r="T1025" s="16">
        <f>SUMIF('Tool Pneumatics CH4 VOC BTEX'!B:B,A1025,'Tool Pneumatics CH4 VOC BTEX'!L:L)*Q1025</f>
        <v>0</v>
      </c>
      <c r="U1025" s="16">
        <f>SUMIF('Tool Pneumatics CH4 VOC BTEX'!B:B,A1025,'Tool Pneumatics CH4 VOC BTEX'!N:N)*Q1025</f>
        <v>0</v>
      </c>
    </row>
    <row r="1026" spans="1:21" x14ac:dyDescent="0.25">
      <c r="A1026" s="1" t="s">
        <v>3693</v>
      </c>
      <c r="B1026" s="1" t="s">
        <v>1497</v>
      </c>
      <c r="C1026" s="1" t="s">
        <v>3694</v>
      </c>
      <c r="D1026" s="3" t="s">
        <v>3813</v>
      </c>
      <c r="E1026" s="3" t="s">
        <v>3813</v>
      </c>
      <c r="F1026" s="1" t="s">
        <v>3659</v>
      </c>
      <c r="G1026" s="1">
        <v>0</v>
      </c>
      <c r="H1026" s="1" t="s">
        <v>27474</v>
      </c>
      <c r="I1026" s="1">
        <v>0</v>
      </c>
      <c r="J1026" s="1" t="s">
        <v>27474</v>
      </c>
      <c r="K1026" s="1">
        <f t="shared" ref="K1026:K1089" si="64">+I1026+G1026</f>
        <v>0</v>
      </c>
      <c r="L1026" s="2">
        <f>SUMIFS('Basin Total Well Counts'!B:B,'Basin Total Well Counts'!A:A,F1026)</f>
        <v>49164</v>
      </c>
      <c r="M1026" s="4">
        <f t="shared" ref="M1026:M1089" si="65">IFERROR(+K1026/L1026,0)</f>
        <v>0</v>
      </c>
      <c r="N1026" s="2">
        <f>SUMIF('Basin Emissions'!A:A,F1026,'Basin Emissions'!B:B)</f>
        <v>2442.1369048000001</v>
      </c>
      <c r="O1026" s="8">
        <f t="shared" ref="O1026:O1089" si="66">+N1026*M1026</f>
        <v>0</v>
      </c>
      <c r="P1026" s="7">
        <f>SUMIF('Tool Pneumatics CH4 VOC BTEX'!B:B,A1026,'Tool Pneumatics CH4 VOC BTEX'!F:F)</f>
        <v>3.5899999141693102</v>
      </c>
      <c r="Q1026" s="14">
        <f t="shared" ref="Q1026:Q1089" si="67">IFERROR(O1026/P1026,0)*(2204.6/2000)</f>
        <v>0</v>
      </c>
      <c r="R1026" s="16">
        <f>SUMIF('Tool Pneumatics CH4 VOC BTEX'!B:B,A1026,'Tool Pneumatics CH4 VOC BTEX'!H:H)*Q1026</f>
        <v>0</v>
      </c>
      <c r="S1026" s="16">
        <f>SUMIF('Tool Pneumatics CH4 VOC BTEX'!B:B,A1026,'Tool Pneumatics CH4 VOC BTEX'!J:J)*Q1026</f>
        <v>0</v>
      </c>
      <c r="T1026" s="16">
        <f>SUMIF('Tool Pneumatics CH4 VOC BTEX'!B:B,A1026,'Tool Pneumatics CH4 VOC BTEX'!L:L)*Q1026</f>
        <v>0</v>
      </c>
      <c r="U1026" s="16">
        <f>SUMIF('Tool Pneumatics CH4 VOC BTEX'!B:B,A1026,'Tool Pneumatics CH4 VOC BTEX'!N:N)*Q1026</f>
        <v>0</v>
      </c>
    </row>
    <row r="1027" spans="1:21" x14ac:dyDescent="0.25">
      <c r="A1027" s="1" t="s">
        <v>3695</v>
      </c>
      <c r="B1027" s="1" t="s">
        <v>1497</v>
      </c>
      <c r="C1027" s="1" t="s">
        <v>3696</v>
      </c>
      <c r="D1027" s="3" t="s">
        <v>3813</v>
      </c>
      <c r="E1027" s="3" t="s">
        <v>3813</v>
      </c>
      <c r="F1027" s="1" t="s">
        <v>3659</v>
      </c>
      <c r="G1027" s="1">
        <v>0</v>
      </c>
      <c r="H1027" s="1" t="s">
        <v>27474</v>
      </c>
      <c r="I1027" s="1">
        <v>0</v>
      </c>
      <c r="J1027" s="1" t="s">
        <v>27474</v>
      </c>
      <c r="K1027" s="1">
        <f t="shared" si="64"/>
        <v>0</v>
      </c>
      <c r="L1027" s="2">
        <f>SUMIFS('Basin Total Well Counts'!B:B,'Basin Total Well Counts'!A:A,F1027)</f>
        <v>49164</v>
      </c>
      <c r="M1027" s="4">
        <f t="shared" si="65"/>
        <v>0</v>
      </c>
      <c r="N1027" s="2">
        <f>SUMIF('Basin Emissions'!A:A,F1027,'Basin Emissions'!B:B)</f>
        <v>2442.1369048000001</v>
      </c>
      <c r="O1027" s="8">
        <f t="shared" si="66"/>
        <v>0</v>
      </c>
      <c r="P1027" s="7">
        <f>SUMIF('Tool Pneumatics CH4 VOC BTEX'!B:B,A1027,'Tool Pneumatics CH4 VOC BTEX'!F:F)</f>
        <v>3.5899999141693102</v>
      </c>
      <c r="Q1027" s="14">
        <f t="shared" si="67"/>
        <v>0</v>
      </c>
      <c r="R1027" s="16">
        <f>SUMIF('Tool Pneumatics CH4 VOC BTEX'!B:B,A1027,'Tool Pneumatics CH4 VOC BTEX'!H:H)*Q1027</f>
        <v>0</v>
      </c>
      <c r="S1027" s="16">
        <f>SUMIF('Tool Pneumatics CH4 VOC BTEX'!B:B,A1027,'Tool Pneumatics CH4 VOC BTEX'!J:J)*Q1027</f>
        <v>0</v>
      </c>
      <c r="T1027" s="16">
        <f>SUMIF('Tool Pneumatics CH4 VOC BTEX'!B:B,A1027,'Tool Pneumatics CH4 VOC BTEX'!L:L)*Q1027</f>
        <v>0</v>
      </c>
      <c r="U1027" s="16">
        <f>SUMIF('Tool Pneumatics CH4 VOC BTEX'!B:B,A1027,'Tool Pneumatics CH4 VOC BTEX'!N:N)*Q1027</f>
        <v>0</v>
      </c>
    </row>
    <row r="1028" spans="1:21" x14ac:dyDescent="0.25">
      <c r="A1028" s="1" t="s">
        <v>3697</v>
      </c>
      <c r="B1028" s="1" t="s">
        <v>1497</v>
      </c>
      <c r="C1028" s="1" t="s">
        <v>1834</v>
      </c>
      <c r="D1028" s="3" t="s">
        <v>2404</v>
      </c>
      <c r="E1028" s="3" t="s">
        <v>2404</v>
      </c>
      <c r="F1028" s="1" t="s">
        <v>2280</v>
      </c>
      <c r="G1028" s="1">
        <v>0</v>
      </c>
      <c r="H1028" s="1" t="s">
        <v>27474</v>
      </c>
      <c r="I1028" s="1">
        <v>0</v>
      </c>
      <c r="J1028" s="1" t="s">
        <v>27474</v>
      </c>
      <c r="K1028" s="1">
        <f t="shared" si="64"/>
        <v>0</v>
      </c>
      <c r="L1028" s="2">
        <f>SUMIFS('Basin Total Well Counts'!B:B,'Basin Total Well Counts'!A:A,F1028)</f>
        <v>246</v>
      </c>
      <c r="M1028" s="4">
        <f t="shared" si="65"/>
        <v>0</v>
      </c>
      <c r="N1028" s="2">
        <f>SUMIF('Basin Emissions'!A:A,F1028,'Basin Emissions'!B:B)</f>
        <v>1726.0071354000004</v>
      </c>
      <c r="O1028" s="8">
        <f t="shared" si="66"/>
        <v>0</v>
      </c>
      <c r="P1028" s="7">
        <f>SUMIF('Tool Pneumatics CH4 VOC BTEX'!B:B,A1028,'Tool Pneumatics CH4 VOC BTEX'!F:F)</f>
        <v>3.5899999141693102</v>
      </c>
      <c r="Q1028" s="14">
        <f t="shared" si="67"/>
        <v>0</v>
      </c>
      <c r="R1028" s="16">
        <f>SUMIF('Tool Pneumatics CH4 VOC BTEX'!B:B,A1028,'Tool Pneumatics CH4 VOC BTEX'!H:H)*Q1028</f>
        <v>0</v>
      </c>
      <c r="S1028" s="16">
        <f>SUMIF('Tool Pneumatics CH4 VOC BTEX'!B:B,A1028,'Tool Pneumatics CH4 VOC BTEX'!J:J)*Q1028</f>
        <v>0</v>
      </c>
      <c r="T1028" s="16">
        <f>SUMIF('Tool Pneumatics CH4 VOC BTEX'!B:B,A1028,'Tool Pneumatics CH4 VOC BTEX'!L:L)*Q1028</f>
        <v>0</v>
      </c>
      <c r="U1028" s="16">
        <f>SUMIF('Tool Pneumatics CH4 VOC BTEX'!B:B,A1028,'Tool Pneumatics CH4 VOC BTEX'!N:N)*Q1028</f>
        <v>0</v>
      </c>
    </row>
    <row r="1029" spans="1:21" x14ac:dyDescent="0.25">
      <c r="A1029" s="1" t="s">
        <v>3698</v>
      </c>
      <c r="B1029" s="1" t="s">
        <v>1497</v>
      </c>
      <c r="C1029" s="1" t="s">
        <v>3699</v>
      </c>
      <c r="D1029" s="3" t="s">
        <v>2404</v>
      </c>
      <c r="E1029" s="3" t="s">
        <v>2404</v>
      </c>
      <c r="F1029" s="1" t="s">
        <v>2280</v>
      </c>
      <c r="G1029" s="1">
        <v>0</v>
      </c>
      <c r="H1029" s="1" t="s">
        <v>27474</v>
      </c>
      <c r="I1029" s="1">
        <v>0</v>
      </c>
      <c r="J1029" s="1" t="s">
        <v>27474</v>
      </c>
      <c r="K1029" s="1">
        <f t="shared" si="64"/>
        <v>0</v>
      </c>
      <c r="L1029" s="2">
        <f>SUMIFS('Basin Total Well Counts'!B:B,'Basin Total Well Counts'!A:A,F1029)</f>
        <v>246</v>
      </c>
      <c r="M1029" s="4">
        <f t="shared" si="65"/>
        <v>0</v>
      </c>
      <c r="N1029" s="2">
        <f>SUMIF('Basin Emissions'!A:A,F1029,'Basin Emissions'!B:B)</f>
        <v>1726.0071354000004</v>
      </c>
      <c r="O1029" s="8">
        <f t="shared" si="66"/>
        <v>0</v>
      </c>
      <c r="P1029" s="7">
        <f>SUMIF('Tool Pneumatics CH4 VOC BTEX'!B:B,A1029,'Tool Pneumatics CH4 VOC BTEX'!F:F)</f>
        <v>3.5899999141693102</v>
      </c>
      <c r="Q1029" s="14">
        <f t="shared" si="67"/>
        <v>0</v>
      </c>
      <c r="R1029" s="16">
        <f>SUMIF('Tool Pneumatics CH4 VOC BTEX'!B:B,A1029,'Tool Pneumatics CH4 VOC BTEX'!H:H)*Q1029</f>
        <v>0</v>
      </c>
      <c r="S1029" s="16">
        <f>SUMIF('Tool Pneumatics CH4 VOC BTEX'!B:B,A1029,'Tool Pneumatics CH4 VOC BTEX'!J:J)*Q1029</f>
        <v>0</v>
      </c>
      <c r="T1029" s="16">
        <f>SUMIF('Tool Pneumatics CH4 VOC BTEX'!B:B,A1029,'Tool Pneumatics CH4 VOC BTEX'!L:L)*Q1029</f>
        <v>0</v>
      </c>
      <c r="U1029" s="16">
        <f>SUMIF('Tool Pneumatics CH4 VOC BTEX'!B:B,A1029,'Tool Pneumatics CH4 VOC BTEX'!N:N)*Q1029</f>
        <v>0</v>
      </c>
    </row>
    <row r="1030" spans="1:21" x14ac:dyDescent="0.25">
      <c r="A1030" s="1" t="s">
        <v>3700</v>
      </c>
      <c r="B1030" s="1" t="s">
        <v>1497</v>
      </c>
      <c r="C1030" s="1" t="s">
        <v>2014</v>
      </c>
      <c r="D1030" s="3" t="s">
        <v>2404</v>
      </c>
      <c r="E1030" s="3" t="s">
        <v>2404</v>
      </c>
      <c r="F1030" s="1" t="s">
        <v>3659</v>
      </c>
      <c r="G1030" s="1">
        <v>1425</v>
      </c>
      <c r="H1030" s="1" t="s">
        <v>27479</v>
      </c>
      <c r="I1030" s="1">
        <v>0</v>
      </c>
      <c r="J1030" s="1" t="s">
        <v>27474</v>
      </c>
      <c r="K1030" s="1">
        <f t="shared" si="64"/>
        <v>1425</v>
      </c>
      <c r="L1030" s="2">
        <f>SUMIFS('Basin Total Well Counts'!B:B,'Basin Total Well Counts'!A:A,F1030)</f>
        <v>49164</v>
      </c>
      <c r="M1030" s="4">
        <f t="shared" si="65"/>
        <v>2.8984622894801075E-2</v>
      </c>
      <c r="N1030" s="2">
        <f>SUMIF('Basin Emissions'!A:A,F1030,'Basin Emissions'!B:B)</f>
        <v>2442.1369048000001</v>
      </c>
      <c r="O1030" s="8">
        <f t="shared" si="66"/>
        <v>70.784417243104713</v>
      </c>
      <c r="P1030" s="7">
        <f>SUMIF('Tool Pneumatics CH4 VOC BTEX'!B:B,A1030,'Tool Pneumatics CH4 VOC BTEX'!F:F)</f>
        <v>3.5899999141693102</v>
      </c>
      <c r="Q1030" s="14">
        <f t="shared" si="67"/>
        <v>21.734168521596935</v>
      </c>
      <c r="R1030" s="16">
        <f>SUMIF('Tool Pneumatics CH4 VOC BTEX'!B:B,A1030,'Tool Pneumatics CH4 VOC BTEX'!H:H)*Q1030</f>
        <v>9.8673127497600863E-2</v>
      </c>
      <c r="S1030" s="16">
        <f>SUMIF('Tool Pneumatics CH4 VOC BTEX'!B:B,A1030,'Tool Pneumatics CH4 VOC BTEX'!J:J)*Q1030</f>
        <v>5.585681461497489E-3</v>
      </c>
      <c r="T1030" s="16">
        <f>SUMIF('Tool Pneumatics CH4 VOC BTEX'!B:B,A1030,'Tool Pneumatics CH4 VOC BTEX'!L:L)*Q1030</f>
        <v>8.7979916127678692E-2</v>
      </c>
      <c r="U1030" s="16">
        <f>SUMIF('Tool Pneumatics CH4 VOC BTEX'!B:B,A1030,'Tool Pneumatics CH4 VOC BTEX'!N:N)*Q1030</f>
        <v>2.4972560020437996E-2</v>
      </c>
    </row>
    <row r="1031" spans="1:21" x14ac:dyDescent="0.25">
      <c r="A1031" s="1" t="s">
        <v>3701</v>
      </c>
      <c r="B1031" s="1" t="s">
        <v>1497</v>
      </c>
      <c r="C1031" s="1" t="s">
        <v>1813</v>
      </c>
      <c r="D1031" s="3" t="s">
        <v>3813</v>
      </c>
      <c r="E1031" s="3" t="s">
        <v>3813</v>
      </c>
      <c r="F1031" s="1" t="s">
        <v>2280</v>
      </c>
      <c r="G1031" s="1">
        <v>0</v>
      </c>
      <c r="H1031" s="1" t="s">
        <v>27474</v>
      </c>
      <c r="I1031" s="1">
        <v>0</v>
      </c>
      <c r="J1031" s="1" t="s">
        <v>27474</v>
      </c>
      <c r="K1031" s="1">
        <f t="shared" si="64"/>
        <v>0</v>
      </c>
      <c r="L1031" s="2">
        <f>SUMIFS('Basin Total Well Counts'!B:B,'Basin Total Well Counts'!A:A,F1031)</f>
        <v>246</v>
      </c>
      <c r="M1031" s="4">
        <f t="shared" si="65"/>
        <v>0</v>
      </c>
      <c r="N1031" s="2">
        <f>SUMIF('Basin Emissions'!A:A,F1031,'Basin Emissions'!B:B)</f>
        <v>1726.0071354000004</v>
      </c>
      <c r="O1031" s="8">
        <f t="shared" si="66"/>
        <v>0</v>
      </c>
      <c r="P1031" s="7">
        <f>SUMIF('Tool Pneumatics CH4 VOC BTEX'!B:B,A1031,'Tool Pneumatics CH4 VOC BTEX'!F:F)</f>
        <v>3.5899999141693102</v>
      </c>
      <c r="Q1031" s="14">
        <f t="shared" si="67"/>
        <v>0</v>
      </c>
      <c r="R1031" s="16">
        <f>SUMIF('Tool Pneumatics CH4 VOC BTEX'!B:B,A1031,'Tool Pneumatics CH4 VOC BTEX'!H:H)*Q1031</f>
        <v>0</v>
      </c>
      <c r="S1031" s="16">
        <f>SUMIF('Tool Pneumatics CH4 VOC BTEX'!B:B,A1031,'Tool Pneumatics CH4 VOC BTEX'!J:J)*Q1031</f>
        <v>0</v>
      </c>
      <c r="T1031" s="16">
        <f>SUMIF('Tool Pneumatics CH4 VOC BTEX'!B:B,A1031,'Tool Pneumatics CH4 VOC BTEX'!L:L)*Q1031</f>
        <v>0</v>
      </c>
      <c r="U1031" s="16">
        <f>SUMIF('Tool Pneumatics CH4 VOC BTEX'!B:B,A1031,'Tool Pneumatics CH4 VOC BTEX'!N:N)*Q1031</f>
        <v>0</v>
      </c>
    </row>
    <row r="1032" spans="1:21" x14ac:dyDescent="0.25">
      <c r="A1032" s="1" t="s">
        <v>3702</v>
      </c>
      <c r="B1032" s="1" t="s">
        <v>1497</v>
      </c>
      <c r="C1032" s="1" t="s">
        <v>1673</v>
      </c>
      <c r="D1032" s="3" t="s">
        <v>3813</v>
      </c>
      <c r="E1032" s="3" t="s">
        <v>3813</v>
      </c>
      <c r="F1032" s="1" t="s">
        <v>3649</v>
      </c>
      <c r="G1032" s="1">
        <v>0</v>
      </c>
      <c r="H1032" s="1" t="s">
        <v>27474</v>
      </c>
      <c r="I1032" s="1">
        <v>0</v>
      </c>
      <c r="J1032" s="1" t="s">
        <v>27474</v>
      </c>
      <c r="K1032" s="1">
        <f t="shared" si="64"/>
        <v>0</v>
      </c>
      <c r="L1032" s="2">
        <f>SUMIFS('Basin Total Well Counts'!B:B,'Basin Total Well Counts'!A:A,F1032)</f>
        <v>20</v>
      </c>
      <c r="M1032" s="4">
        <f t="shared" si="65"/>
        <v>0</v>
      </c>
      <c r="N1032" s="2">
        <f>SUMIF('Basin Emissions'!A:A,F1032,'Basin Emissions'!B:B)</f>
        <v>253.02431440000004</v>
      </c>
      <c r="O1032" s="8">
        <f t="shared" si="66"/>
        <v>0</v>
      </c>
      <c r="P1032" s="7">
        <f>SUMIF('Tool Pneumatics CH4 VOC BTEX'!B:B,A1032,'Tool Pneumatics CH4 VOC BTEX'!F:F)</f>
        <v>25.404619216918899</v>
      </c>
      <c r="Q1032" s="14">
        <f t="shared" si="67"/>
        <v>0</v>
      </c>
      <c r="R1032" s="16">
        <f>SUMIF('Tool Pneumatics CH4 VOC BTEX'!B:B,A1032,'Tool Pneumatics CH4 VOC BTEX'!H:H)*Q1032</f>
        <v>0</v>
      </c>
      <c r="S1032" s="16">
        <f>SUMIF('Tool Pneumatics CH4 VOC BTEX'!B:B,A1032,'Tool Pneumatics CH4 VOC BTEX'!J:J)*Q1032</f>
        <v>0</v>
      </c>
      <c r="T1032" s="16">
        <f>SUMIF('Tool Pneumatics CH4 VOC BTEX'!B:B,A1032,'Tool Pneumatics CH4 VOC BTEX'!L:L)*Q1032</f>
        <v>0</v>
      </c>
      <c r="U1032" s="16">
        <f>SUMIF('Tool Pneumatics CH4 VOC BTEX'!B:B,A1032,'Tool Pneumatics CH4 VOC BTEX'!N:N)*Q1032</f>
        <v>0</v>
      </c>
    </row>
    <row r="1033" spans="1:21" x14ac:dyDescent="0.25">
      <c r="A1033" s="1" t="s">
        <v>3703</v>
      </c>
      <c r="B1033" s="1" t="s">
        <v>1497</v>
      </c>
      <c r="C1033" s="1" t="s">
        <v>2150</v>
      </c>
      <c r="D1033" s="3" t="s">
        <v>3813</v>
      </c>
      <c r="E1033" s="3" t="s">
        <v>3813</v>
      </c>
      <c r="F1033" s="1" t="s">
        <v>2280</v>
      </c>
      <c r="G1033" s="1">
        <v>0</v>
      </c>
      <c r="H1033" s="1" t="s">
        <v>27474</v>
      </c>
      <c r="I1033" s="1">
        <v>0</v>
      </c>
      <c r="J1033" s="1" t="s">
        <v>27474</v>
      </c>
      <c r="K1033" s="1">
        <f t="shared" si="64"/>
        <v>0</v>
      </c>
      <c r="L1033" s="2">
        <f>SUMIFS('Basin Total Well Counts'!B:B,'Basin Total Well Counts'!A:A,F1033)</f>
        <v>246</v>
      </c>
      <c r="M1033" s="4">
        <f t="shared" si="65"/>
        <v>0</v>
      </c>
      <c r="N1033" s="2">
        <f>SUMIF('Basin Emissions'!A:A,F1033,'Basin Emissions'!B:B)</f>
        <v>1726.0071354000004</v>
      </c>
      <c r="O1033" s="8">
        <f t="shared" si="66"/>
        <v>0</v>
      </c>
      <c r="P1033" s="7">
        <f>SUMIF('Tool Pneumatics CH4 VOC BTEX'!B:B,A1033,'Tool Pneumatics CH4 VOC BTEX'!F:F)</f>
        <v>3.5899999141693102</v>
      </c>
      <c r="Q1033" s="14">
        <f t="shared" si="67"/>
        <v>0</v>
      </c>
      <c r="R1033" s="16">
        <f>SUMIF('Tool Pneumatics CH4 VOC BTEX'!B:B,A1033,'Tool Pneumatics CH4 VOC BTEX'!H:H)*Q1033</f>
        <v>0</v>
      </c>
      <c r="S1033" s="16">
        <f>SUMIF('Tool Pneumatics CH4 VOC BTEX'!B:B,A1033,'Tool Pneumatics CH4 VOC BTEX'!J:J)*Q1033</f>
        <v>0</v>
      </c>
      <c r="T1033" s="16">
        <f>SUMIF('Tool Pneumatics CH4 VOC BTEX'!B:B,A1033,'Tool Pneumatics CH4 VOC BTEX'!L:L)*Q1033</f>
        <v>0</v>
      </c>
      <c r="U1033" s="16">
        <f>SUMIF('Tool Pneumatics CH4 VOC BTEX'!B:B,A1033,'Tool Pneumatics CH4 VOC BTEX'!N:N)*Q1033</f>
        <v>0</v>
      </c>
    </row>
    <row r="1034" spans="1:21" x14ac:dyDescent="0.25">
      <c r="A1034" s="1" t="s">
        <v>3704</v>
      </c>
      <c r="B1034" s="1" t="s">
        <v>1497</v>
      </c>
      <c r="C1034" s="1" t="s">
        <v>3705</v>
      </c>
      <c r="D1034" s="3" t="s">
        <v>3813</v>
      </c>
      <c r="E1034" s="3" t="s">
        <v>3813</v>
      </c>
      <c r="F1034" s="1" t="s">
        <v>2280</v>
      </c>
      <c r="G1034" s="1">
        <v>0</v>
      </c>
      <c r="H1034" s="1" t="s">
        <v>27474</v>
      </c>
      <c r="I1034" s="1">
        <v>0</v>
      </c>
      <c r="J1034" s="1" t="s">
        <v>27474</v>
      </c>
      <c r="K1034" s="1">
        <f t="shared" si="64"/>
        <v>0</v>
      </c>
      <c r="L1034" s="2">
        <f>SUMIFS('Basin Total Well Counts'!B:B,'Basin Total Well Counts'!A:A,F1034)</f>
        <v>246</v>
      </c>
      <c r="M1034" s="4">
        <f t="shared" si="65"/>
        <v>0</v>
      </c>
      <c r="N1034" s="2">
        <f>SUMIF('Basin Emissions'!A:A,F1034,'Basin Emissions'!B:B)</f>
        <v>1726.0071354000004</v>
      </c>
      <c r="O1034" s="8">
        <f t="shared" si="66"/>
        <v>0</v>
      </c>
      <c r="P1034" s="7">
        <f>SUMIF('Tool Pneumatics CH4 VOC BTEX'!B:B,A1034,'Tool Pneumatics CH4 VOC BTEX'!F:F)</f>
        <v>3.5899999141693102</v>
      </c>
      <c r="Q1034" s="14">
        <f t="shared" si="67"/>
        <v>0</v>
      </c>
      <c r="R1034" s="16">
        <f>SUMIF('Tool Pneumatics CH4 VOC BTEX'!B:B,A1034,'Tool Pneumatics CH4 VOC BTEX'!H:H)*Q1034</f>
        <v>0</v>
      </c>
      <c r="S1034" s="16">
        <f>SUMIF('Tool Pneumatics CH4 VOC BTEX'!B:B,A1034,'Tool Pneumatics CH4 VOC BTEX'!J:J)*Q1034</f>
        <v>0</v>
      </c>
      <c r="T1034" s="16">
        <f>SUMIF('Tool Pneumatics CH4 VOC BTEX'!B:B,A1034,'Tool Pneumatics CH4 VOC BTEX'!L:L)*Q1034</f>
        <v>0</v>
      </c>
      <c r="U1034" s="16">
        <f>SUMIF('Tool Pneumatics CH4 VOC BTEX'!B:B,A1034,'Tool Pneumatics CH4 VOC BTEX'!N:N)*Q1034</f>
        <v>0</v>
      </c>
    </row>
    <row r="1035" spans="1:21" x14ac:dyDescent="0.25">
      <c r="A1035" s="1" t="s">
        <v>3706</v>
      </c>
      <c r="B1035" s="1" t="s">
        <v>1497</v>
      </c>
      <c r="C1035" s="1" t="s">
        <v>1948</v>
      </c>
      <c r="D1035" s="3" t="s">
        <v>3813</v>
      </c>
      <c r="E1035" s="3" t="s">
        <v>3813</v>
      </c>
      <c r="F1035" s="1" t="s">
        <v>2280</v>
      </c>
      <c r="G1035" s="1">
        <v>0</v>
      </c>
      <c r="H1035" s="1" t="s">
        <v>27474</v>
      </c>
      <c r="I1035" s="1">
        <v>0</v>
      </c>
      <c r="J1035" s="1" t="s">
        <v>27474</v>
      </c>
      <c r="K1035" s="1">
        <f t="shared" si="64"/>
        <v>0</v>
      </c>
      <c r="L1035" s="2">
        <f>SUMIFS('Basin Total Well Counts'!B:B,'Basin Total Well Counts'!A:A,F1035)</f>
        <v>246</v>
      </c>
      <c r="M1035" s="4">
        <f t="shared" si="65"/>
        <v>0</v>
      </c>
      <c r="N1035" s="2">
        <f>SUMIF('Basin Emissions'!A:A,F1035,'Basin Emissions'!B:B)</f>
        <v>1726.0071354000004</v>
      </c>
      <c r="O1035" s="8">
        <f t="shared" si="66"/>
        <v>0</v>
      </c>
      <c r="P1035" s="7">
        <f>SUMIF('Tool Pneumatics CH4 VOC BTEX'!B:B,A1035,'Tool Pneumatics CH4 VOC BTEX'!F:F)</f>
        <v>3.5899999141693102</v>
      </c>
      <c r="Q1035" s="14">
        <f t="shared" si="67"/>
        <v>0</v>
      </c>
      <c r="R1035" s="16">
        <f>SUMIF('Tool Pneumatics CH4 VOC BTEX'!B:B,A1035,'Tool Pneumatics CH4 VOC BTEX'!H:H)*Q1035</f>
        <v>0</v>
      </c>
      <c r="S1035" s="16">
        <f>SUMIF('Tool Pneumatics CH4 VOC BTEX'!B:B,A1035,'Tool Pneumatics CH4 VOC BTEX'!J:J)*Q1035</f>
        <v>0</v>
      </c>
      <c r="T1035" s="16">
        <f>SUMIF('Tool Pneumatics CH4 VOC BTEX'!B:B,A1035,'Tool Pneumatics CH4 VOC BTEX'!L:L)*Q1035</f>
        <v>0</v>
      </c>
      <c r="U1035" s="16">
        <f>SUMIF('Tool Pneumatics CH4 VOC BTEX'!B:B,A1035,'Tool Pneumatics CH4 VOC BTEX'!N:N)*Q1035</f>
        <v>0</v>
      </c>
    </row>
    <row r="1036" spans="1:21" x14ac:dyDescent="0.25">
      <c r="A1036" s="1" t="s">
        <v>3707</v>
      </c>
      <c r="B1036" s="1" t="s">
        <v>1497</v>
      </c>
      <c r="C1036" s="1" t="s">
        <v>3708</v>
      </c>
      <c r="D1036" s="3" t="s">
        <v>3813</v>
      </c>
      <c r="E1036" s="3" t="s">
        <v>3813</v>
      </c>
      <c r="F1036" s="1" t="s">
        <v>3649</v>
      </c>
      <c r="G1036" s="1">
        <v>0</v>
      </c>
      <c r="H1036" s="1" t="s">
        <v>27474</v>
      </c>
      <c r="I1036" s="1">
        <v>0</v>
      </c>
      <c r="J1036" s="1" t="s">
        <v>27474</v>
      </c>
      <c r="K1036" s="1">
        <f t="shared" si="64"/>
        <v>0</v>
      </c>
      <c r="L1036" s="2">
        <f>SUMIFS('Basin Total Well Counts'!B:B,'Basin Total Well Counts'!A:A,F1036)</f>
        <v>20</v>
      </c>
      <c r="M1036" s="4">
        <f t="shared" si="65"/>
        <v>0</v>
      </c>
      <c r="N1036" s="2">
        <f>SUMIF('Basin Emissions'!A:A,F1036,'Basin Emissions'!B:B)</f>
        <v>253.02431440000004</v>
      </c>
      <c r="O1036" s="8">
        <f t="shared" si="66"/>
        <v>0</v>
      </c>
      <c r="P1036" s="7">
        <f>SUMIF('Tool Pneumatics CH4 VOC BTEX'!B:B,A1036,'Tool Pneumatics CH4 VOC BTEX'!F:F)</f>
        <v>25.404619216918899</v>
      </c>
      <c r="Q1036" s="14">
        <f t="shared" si="67"/>
        <v>0</v>
      </c>
      <c r="R1036" s="16">
        <f>SUMIF('Tool Pneumatics CH4 VOC BTEX'!B:B,A1036,'Tool Pneumatics CH4 VOC BTEX'!H:H)*Q1036</f>
        <v>0</v>
      </c>
      <c r="S1036" s="16">
        <f>SUMIF('Tool Pneumatics CH4 VOC BTEX'!B:B,A1036,'Tool Pneumatics CH4 VOC BTEX'!J:J)*Q1036</f>
        <v>0</v>
      </c>
      <c r="T1036" s="16">
        <f>SUMIF('Tool Pneumatics CH4 VOC BTEX'!B:B,A1036,'Tool Pneumatics CH4 VOC BTEX'!L:L)*Q1036</f>
        <v>0</v>
      </c>
      <c r="U1036" s="16">
        <f>SUMIF('Tool Pneumatics CH4 VOC BTEX'!B:B,A1036,'Tool Pneumatics CH4 VOC BTEX'!N:N)*Q1036</f>
        <v>0</v>
      </c>
    </row>
    <row r="1037" spans="1:21" x14ac:dyDescent="0.25">
      <c r="A1037" s="1" t="s">
        <v>3709</v>
      </c>
      <c r="B1037" s="1" t="s">
        <v>1497</v>
      </c>
      <c r="C1037" s="1" t="s">
        <v>1824</v>
      </c>
      <c r="D1037" s="3" t="s">
        <v>3813</v>
      </c>
      <c r="E1037" s="3" t="s">
        <v>3813</v>
      </c>
      <c r="F1037" s="1" t="s">
        <v>2421</v>
      </c>
      <c r="G1037" s="1">
        <v>0</v>
      </c>
      <c r="H1037" s="1" t="s">
        <v>27474</v>
      </c>
      <c r="I1037" s="1">
        <v>0</v>
      </c>
      <c r="J1037" s="1" t="s">
        <v>27474</v>
      </c>
      <c r="K1037" s="1">
        <f t="shared" si="64"/>
        <v>0</v>
      </c>
      <c r="L1037" s="2">
        <f>SUMIFS('Basin Total Well Counts'!B:B,'Basin Total Well Counts'!A:A,F1037)</f>
        <v>1818</v>
      </c>
      <c r="M1037" s="4">
        <f t="shared" si="65"/>
        <v>0</v>
      </c>
      <c r="N1037" s="2">
        <f>SUMIF('Basin Emissions'!A:A,F1037,'Basin Emissions'!B:B)</f>
        <v>1387.3388780000002</v>
      </c>
      <c r="O1037" s="8">
        <f t="shared" si="66"/>
        <v>0</v>
      </c>
      <c r="P1037" s="7">
        <f>SUMIF('Tool Pneumatics CH4 VOC BTEX'!B:B,A1037,'Tool Pneumatics CH4 VOC BTEX'!F:F)</f>
        <v>25.404619216918899</v>
      </c>
      <c r="Q1037" s="14">
        <f t="shared" si="67"/>
        <v>0</v>
      </c>
      <c r="R1037" s="16">
        <f>SUMIF('Tool Pneumatics CH4 VOC BTEX'!B:B,A1037,'Tool Pneumatics CH4 VOC BTEX'!H:H)*Q1037</f>
        <v>0</v>
      </c>
      <c r="S1037" s="16">
        <f>SUMIF('Tool Pneumatics CH4 VOC BTEX'!B:B,A1037,'Tool Pneumatics CH4 VOC BTEX'!J:J)*Q1037</f>
        <v>0</v>
      </c>
      <c r="T1037" s="16">
        <f>SUMIF('Tool Pneumatics CH4 VOC BTEX'!B:B,A1037,'Tool Pneumatics CH4 VOC BTEX'!L:L)*Q1037</f>
        <v>0</v>
      </c>
      <c r="U1037" s="16">
        <f>SUMIF('Tool Pneumatics CH4 VOC BTEX'!B:B,A1037,'Tool Pneumatics CH4 VOC BTEX'!N:N)*Q1037</f>
        <v>0</v>
      </c>
    </row>
    <row r="1038" spans="1:21" x14ac:dyDescent="0.25">
      <c r="A1038" s="1" t="s">
        <v>3710</v>
      </c>
      <c r="B1038" s="1" t="s">
        <v>1497</v>
      </c>
      <c r="C1038" s="1" t="s">
        <v>3711</v>
      </c>
      <c r="D1038" s="3" t="s">
        <v>3813</v>
      </c>
      <c r="E1038" s="3" t="s">
        <v>3813</v>
      </c>
      <c r="F1038" s="1" t="s">
        <v>2280</v>
      </c>
      <c r="G1038" s="1">
        <v>1</v>
      </c>
      <c r="H1038" s="1" t="s">
        <v>27479</v>
      </c>
      <c r="I1038" s="1">
        <v>0</v>
      </c>
      <c r="J1038" s="1" t="s">
        <v>27474</v>
      </c>
      <c r="K1038" s="1">
        <f t="shared" si="64"/>
        <v>1</v>
      </c>
      <c r="L1038" s="2">
        <f>SUMIFS('Basin Total Well Counts'!B:B,'Basin Total Well Counts'!A:A,F1038)</f>
        <v>246</v>
      </c>
      <c r="M1038" s="4">
        <f t="shared" si="65"/>
        <v>4.0650406504065045E-3</v>
      </c>
      <c r="N1038" s="2">
        <f>SUMIF('Basin Emissions'!A:A,F1038,'Basin Emissions'!B:B)</f>
        <v>1726.0071354000004</v>
      </c>
      <c r="O1038" s="8">
        <f t="shared" si="66"/>
        <v>7.0162891682926851</v>
      </c>
      <c r="P1038" s="7">
        <f>SUMIF('Tool Pneumatics CH4 VOC BTEX'!B:B,A1038,'Tool Pneumatics CH4 VOC BTEX'!F:F)</f>
        <v>3.5899999141693102</v>
      </c>
      <c r="Q1038" s="14">
        <f t="shared" si="67"/>
        <v>2.1543330738487247</v>
      </c>
      <c r="R1038" s="16">
        <f>SUMIF('Tool Pneumatics CH4 VOC BTEX'!B:B,A1038,'Tool Pneumatics CH4 VOC BTEX'!H:H)*Q1038</f>
        <v>9.7806723941125714E-3</v>
      </c>
      <c r="S1038" s="16">
        <f>SUMIF('Tool Pneumatics CH4 VOC BTEX'!B:B,A1038,'Tool Pneumatics CH4 VOC BTEX'!J:J)*Q1038</f>
        <v>5.5366361499085113E-4</v>
      </c>
      <c r="T1038" s="16">
        <f>SUMIF('Tool Pneumatics CH4 VOC BTEX'!B:B,A1038,'Tool Pneumatics CH4 VOC BTEX'!L:L)*Q1038</f>
        <v>8.7207404764508816E-3</v>
      </c>
      <c r="U1038" s="16">
        <f>SUMIF('Tool Pneumatics CH4 VOC BTEX'!B:B,A1038,'Tool Pneumatics CH4 VOC BTEX'!N:N)*Q1038</f>
        <v>2.4753287404228252E-3</v>
      </c>
    </row>
    <row r="1039" spans="1:21" x14ac:dyDescent="0.25">
      <c r="A1039" s="1" t="s">
        <v>3712</v>
      </c>
      <c r="B1039" s="1" t="s">
        <v>1497</v>
      </c>
      <c r="C1039" s="1" t="s">
        <v>3713</v>
      </c>
      <c r="D1039" s="3" t="s">
        <v>3813</v>
      </c>
      <c r="E1039" s="3" t="s">
        <v>3813</v>
      </c>
      <c r="F1039" s="1" t="s">
        <v>3659</v>
      </c>
      <c r="G1039" s="1">
        <v>4</v>
      </c>
      <c r="H1039" s="1" t="s">
        <v>27479</v>
      </c>
      <c r="I1039" s="1">
        <v>0</v>
      </c>
      <c r="J1039" s="1" t="s">
        <v>27474</v>
      </c>
      <c r="K1039" s="1">
        <f t="shared" si="64"/>
        <v>4</v>
      </c>
      <c r="L1039" s="2">
        <f>SUMIFS('Basin Total Well Counts'!B:B,'Basin Total Well Counts'!A:A,F1039)</f>
        <v>49164</v>
      </c>
      <c r="M1039" s="4">
        <f t="shared" si="65"/>
        <v>8.1360344967862659E-5</v>
      </c>
      <c r="N1039" s="2">
        <f>SUMIF('Basin Emissions'!A:A,F1039,'Basin Emissions'!B:B)</f>
        <v>2442.1369048000001</v>
      </c>
      <c r="O1039" s="8">
        <f t="shared" si="66"/>
        <v>0.19869310103327639</v>
      </c>
      <c r="P1039" s="7">
        <f>SUMIF('Tool Pneumatics CH4 VOC BTEX'!B:B,A1039,'Tool Pneumatics CH4 VOC BTEX'!F:F)</f>
        <v>3.5899999141693102</v>
      </c>
      <c r="Q1039" s="14">
        <f t="shared" si="67"/>
        <v>6.1008192341324735E-2</v>
      </c>
      <c r="R1039" s="16">
        <f>SUMIF('Tool Pneumatics CH4 VOC BTEX'!B:B,A1039,'Tool Pneumatics CH4 VOC BTEX'!H:H)*Q1039</f>
        <v>2.7697719999326557E-4</v>
      </c>
      <c r="S1039" s="16">
        <f>SUMIF('Tool Pneumatics CH4 VOC BTEX'!B:B,A1039,'Tool Pneumatics CH4 VOC BTEX'!J:J)*Q1039</f>
        <v>1.5679105856835057E-5</v>
      </c>
      <c r="T1039" s="16">
        <f>SUMIF('Tool Pneumatics CH4 VOC BTEX'!B:B,A1039,'Tool Pneumatics CH4 VOC BTEX'!L:L)*Q1039</f>
        <v>2.4696116807769458E-4</v>
      </c>
      <c r="U1039" s="16">
        <f>SUMIF('Tool Pneumatics CH4 VOC BTEX'!B:B,A1039,'Tool Pneumatics CH4 VOC BTEX'!N:N)*Q1039</f>
        <v>7.009841409245754E-5</v>
      </c>
    </row>
    <row r="1040" spans="1:21" x14ac:dyDescent="0.25">
      <c r="A1040" s="1" t="s">
        <v>3714</v>
      </c>
      <c r="B1040" s="1" t="s">
        <v>1497</v>
      </c>
      <c r="C1040" s="1" t="s">
        <v>2067</v>
      </c>
      <c r="D1040" s="3" t="s">
        <v>3813</v>
      </c>
      <c r="E1040" s="3" t="s">
        <v>3813</v>
      </c>
      <c r="F1040" s="1" t="s">
        <v>2421</v>
      </c>
      <c r="G1040" s="1">
        <v>0</v>
      </c>
      <c r="H1040" s="1" t="s">
        <v>27474</v>
      </c>
      <c r="I1040" s="1">
        <v>0</v>
      </c>
      <c r="J1040" s="1" t="s">
        <v>27474</v>
      </c>
      <c r="K1040" s="1">
        <f t="shared" si="64"/>
        <v>0</v>
      </c>
      <c r="L1040" s="2">
        <f>SUMIFS('Basin Total Well Counts'!B:B,'Basin Total Well Counts'!A:A,F1040)</f>
        <v>1818</v>
      </c>
      <c r="M1040" s="4">
        <f t="shared" si="65"/>
        <v>0</v>
      </c>
      <c r="N1040" s="2">
        <f>SUMIF('Basin Emissions'!A:A,F1040,'Basin Emissions'!B:B)</f>
        <v>1387.3388780000002</v>
      </c>
      <c r="O1040" s="8">
        <f t="shared" si="66"/>
        <v>0</v>
      </c>
      <c r="P1040" s="7">
        <f>SUMIF('Tool Pneumatics CH4 VOC BTEX'!B:B,A1040,'Tool Pneumatics CH4 VOC BTEX'!F:F)</f>
        <v>25.404619216918899</v>
      </c>
      <c r="Q1040" s="14">
        <f t="shared" si="67"/>
        <v>0</v>
      </c>
      <c r="R1040" s="16">
        <f>SUMIF('Tool Pneumatics CH4 VOC BTEX'!B:B,A1040,'Tool Pneumatics CH4 VOC BTEX'!H:H)*Q1040</f>
        <v>0</v>
      </c>
      <c r="S1040" s="16">
        <f>SUMIF('Tool Pneumatics CH4 VOC BTEX'!B:B,A1040,'Tool Pneumatics CH4 VOC BTEX'!J:J)*Q1040</f>
        <v>0</v>
      </c>
      <c r="T1040" s="16">
        <f>SUMIF('Tool Pneumatics CH4 VOC BTEX'!B:B,A1040,'Tool Pneumatics CH4 VOC BTEX'!L:L)*Q1040</f>
        <v>0</v>
      </c>
      <c r="U1040" s="16">
        <f>SUMIF('Tool Pneumatics CH4 VOC BTEX'!B:B,A1040,'Tool Pneumatics CH4 VOC BTEX'!N:N)*Q1040</f>
        <v>0</v>
      </c>
    </row>
    <row r="1041" spans="1:21" x14ac:dyDescent="0.25">
      <c r="A1041" s="1" t="s">
        <v>3715</v>
      </c>
      <c r="B1041" s="1" t="s">
        <v>1497</v>
      </c>
      <c r="C1041" s="1" t="s">
        <v>1975</v>
      </c>
      <c r="D1041" s="3" t="s">
        <v>2404</v>
      </c>
      <c r="E1041" s="3" t="s">
        <v>2404</v>
      </c>
      <c r="F1041" s="1" t="s">
        <v>2280</v>
      </c>
      <c r="G1041" s="1">
        <v>12</v>
      </c>
      <c r="H1041" s="1" t="s">
        <v>27479</v>
      </c>
      <c r="I1041" s="1">
        <v>0</v>
      </c>
      <c r="J1041" s="1" t="s">
        <v>27474</v>
      </c>
      <c r="K1041" s="1">
        <f t="shared" si="64"/>
        <v>12</v>
      </c>
      <c r="L1041" s="2">
        <f>SUMIFS('Basin Total Well Counts'!B:B,'Basin Total Well Counts'!A:A,F1041)</f>
        <v>246</v>
      </c>
      <c r="M1041" s="4">
        <f t="shared" si="65"/>
        <v>4.878048780487805E-2</v>
      </c>
      <c r="N1041" s="2">
        <f>SUMIF('Basin Emissions'!A:A,F1041,'Basin Emissions'!B:B)</f>
        <v>1726.0071354000004</v>
      </c>
      <c r="O1041" s="8">
        <f t="shared" si="66"/>
        <v>84.195470019512214</v>
      </c>
      <c r="P1041" s="7">
        <f>SUMIF('Tool Pneumatics CH4 VOC BTEX'!B:B,A1041,'Tool Pneumatics CH4 VOC BTEX'!F:F)</f>
        <v>3.5899999141693102</v>
      </c>
      <c r="Q1041" s="14">
        <f t="shared" si="67"/>
        <v>25.85199688618469</v>
      </c>
      <c r="R1041" s="16">
        <f>SUMIF('Tool Pneumatics CH4 VOC BTEX'!B:B,A1041,'Tool Pneumatics CH4 VOC BTEX'!H:H)*Q1041</f>
        <v>0.11736806872935082</v>
      </c>
      <c r="S1041" s="16">
        <f>SUMIF('Tool Pneumatics CH4 VOC BTEX'!B:B,A1041,'Tool Pneumatics CH4 VOC BTEX'!J:J)*Q1041</f>
        <v>6.6439633798902123E-3</v>
      </c>
      <c r="T1041" s="16">
        <f>SUMIF('Tool Pneumatics CH4 VOC BTEX'!B:B,A1041,'Tool Pneumatics CH4 VOC BTEX'!L:L)*Q1041</f>
        <v>0.10464888571741056</v>
      </c>
      <c r="U1041" s="16">
        <f>SUMIF('Tool Pneumatics CH4 VOC BTEX'!B:B,A1041,'Tool Pneumatics CH4 VOC BTEX'!N:N)*Q1041</f>
        <v>2.9703944885073896E-2</v>
      </c>
    </row>
    <row r="1042" spans="1:21" x14ac:dyDescent="0.25">
      <c r="A1042" s="1" t="s">
        <v>3716</v>
      </c>
      <c r="B1042" s="1" t="s">
        <v>1497</v>
      </c>
      <c r="C1042" s="1" t="s">
        <v>3717</v>
      </c>
      <c r="D1042" s="3" t="s">
        <v>3813</v>
      </c>
      <c r="E1042" s="3" t="s">
        <v>3813</v>
      </c>
      <c r="F1042" s="1" t="s">
        <v>1015</v>
      </c>
      <c r="G1042" s="1">
        <v>5</v>
      </c>
      <c r="H1042" s="1" t="s">
        <v>27479</v>
      </c>
      <c r="I1042" s="1">
        <v>0</v>
      </c>
      <c r="J1042" s="1" t="s">
        <v>27474</v>
      </c>
      <c r="K1042" s="1">
        <f t="shared" si="64"/>
        <v>5</v>
      </c>
      <c r="L1042" s="2">
        <f>SUMIFS('Basin Total Well Counts'!B:B,'Basin Total Well Counts'!A:A,F1042)</f>
        <v>100308</v>
      </c>
      <c r="M1042" s="4">
        <f t="shared" si="65"/>
        <v>4.9846472863580171E-5</v>
      </c>
      <c r="N1042" s="2">
        <f>SUMIF('Basin Emissions'!A:A,F1042,'Basin Emissions'!B:B)</f>
        <v>7867.8947644</v>
      </c>
      <c r="O1042" s="8">
        <f t="shared" si="66"/>
        <v>0.39218680286716912</v>
      </c>
      <c r="P1042" s="7">
        <f>SUMIF('Tool Pneumatics CH4 VOC BTEX'!B:B,A1042,'Tool Pneumatics CH4 VOC BTEX'!F:F)</f>
        <v>3.5899999141693102</v>
      </c>
      <c r="Q1042" s="14">
        <f t="shared" si="67"/>
        <v>0.12041992287916591</v>
      </c>
      <c r="R1042" s="16">
        <f>SUMIF('Tool Pneumatics CH4 VOC BTEX'!B:B,A1042,'Tool Pneumatics CH4 VOC BTEX'!H:H)*Q1042</f>
        <v>5.4670646322172464E-4</v>
      </c>
      <c r="S1042" s="16">
        <f>SUMIF('Tool Pneumatics CH4 VOC BTEX'!B:B,A1042,'Tool Pneumatics CH4 VOC BTEX'!J:J)*Q1042</f>
        <v>3.0947921019050442E-5</v>
      </c>
      <c r="T1042" s="16">
        <f>SUMIF('Tool Pneumatics CH4 VOC BTEX'!B:B,A1042,'Tool Pneumatics CH4 VOC BTEX'!L:L)*Q1042</f>
        <v>4.874598586314868E-4</v>
      </c>
      <c r="U1042" s="16">
        <f>SUMIF('Tool Pneumatics CH4 VOC BTEX'!B:B,A1042,'Tool Pneumatics CH4 VOC BTEX'!N:N)*Q1042</f>
        <v>1.383624935441298E-4</v>
      </c>
    </row>
    <row r="1043" spans="1:21" x14ac:dyDescent="0.25">
      <c r="A1043" s="1" t="s">
        <v>3718</v>
      </c>
      <c r="B1043" s="1" t="s">
        <v>1497</v>
      </c>
      <c r="C1043" s="1" t="s">
        <v>1594</v>
      </c>
      <c r="D1043" s="3" t="s">
        <v>2404</v>
      </c>
      <c r="E1043" s="3" t="s">
        <v>2404</v>
      </c>
      <c r="F1043" s="1" t="s">
        <v>2280</v>
      </c>
      <c r="G1043" s="1">
        <v>0</v>
      </c>
      <c r="H1043" s="1" t="s">
        <v>27474</v>
      </c>
      <c r="I1043" s="1">
        <v>0</v>
      </c>
      <c r="J1043" s="1" t="s">
        <v>27474</v>
      </c>
      <c r="K1043" s="1">
        <f t="shared" si="64"/>
        <v>0</v>
      </c>
      <c r="L1043" s="2">
        <f>SUMIFS('Basin Total Well Counts'!B:B,'Basin Total Well Counts'!A:A,F1043)</f>
        <v>246</v>
      </c>
      <c r="M1043" s="4">
        <f t="shared" si="65"/>
        <v>0</v>
      </c>
      <c r="N1043" s="2">
        <f>SUMIF('Basin Emissions'!A:A,F1043,'Basin Emissions'!B:B)</f>
        <v>1726.0071354000004</v>
      </c>
      <c r="O1043" s="8">
        <f t="shared" si="66"/>
        <v>0</v>
      </c>
      <c r="P1043" s="7">
        <f>SUMIF('Tool Pneumatics CH4 VOC BTEX'!B:B,A1043,'Tool Pneumatics CH4 VOC BTEX'!F:F)</f>
        <v>3.5899999141693102</v>
      </c>
      <c r="Q1043" s="14">
        <f t="shared" si="67"/>
        <v>0</v>
      </c>
      <c r="R1043" s="16">
        <f>SUMIF('Tool Pneumatics CH4 VOC BTEX'!B:B,A1043,'Tool Pneumatics CH4 VOC BTEX'!H:H)*Q1043</f>
        <v>0</v>
      </c>
      <c r="S1043" s="16">
        <f>SUMIF('Tool Pneumatics CH4 VOC BTEX'!B:B,A1043,'Tool Pneumatics CH4 VOC BTEX'!J:J)*Q1043</f>
        <v>0</v>
      </c>
      <c r="T1043" s="16">
        <f>SUMIF('Tool Pneumatics CH4 VOC BTEX'!B:B,A1043,'Tool Pneumatics CH4 VOC BTEX'!L:L)*Q1043</f>
        <v>0</v>
      </c>
      <c r="U1043" s="16">
        <f>SUMIF('Tool Pneumatics CH4 VOC BTEX'!B:B,A1043,'Tool Pneumatics CH4 VOC BTEX'!N:N)*Q1043</f>
        <v>0</v>
      </c>
    </row>
    <row r="1044" spans="1:21" x14ac:dyDescent="0.25">
      <c r="A1044" s="1" t="s">
        <v>3719</v>
      </c>
      <c r="B1044" s="1" t="s">
        <v>1497</v>
      </c>
      <c r="C1044" s="1" t="s">
        <v>2205</v>
      </c>
      <c r="D1044" s="3" t="s">
        <v>3813</v>
      </c>
      <c r="E1044" s="3" t="s">
        <v>3813</v>
      </c>
      <c r="F1044" s="1" t="s">
        <v>2280</v>
      </c>
      <c r="G1044" s="1">
        <v>0</v>
      </c>
      <c r="H1044" s="1" t="s">
        <v>27474</v>
      </c>
      <c r="I1044" s="1">
        <v>0</v>
      </c>
      <c r="J1044" s="1" t="s">
        <v>27474</v>
      </c>
      <c r="K1044" s="1">
        <f t="shared" si="64"/>
        <v>0</v>
      </c>
      <c r="L1044" s="2">
        <f>SUMIFS('Basin Total Well Counts'!B:B,'Basin Total Well Counts'!A:A,F1044)</f>
        <v>246</v>
      </c>
      <c r="M1044" s="4">
        <f t="shared" si="65"/>
        <v>0</v>
      </c>
      <c r="N1044" s="2">
        <f>SUMIF('Basin Emissions'!A:A,F1044,'Basin Emissions'!B:B)</f>
        <v>1726.0071354000004</v>
      </c>
      <c r="O1044" s="8">
        <f t="shared" si="66"/>
        <v>0</v>
      </c>
      <c r="P1044" s="7">
        <f>SUMIF('Tool Pneumatics CH4 VOC BTEX'!B:B,A1044,'Tool Pneumatics CH4 VOC BTEX'!F:F)</f>
        <v>3.5899999141693102</v>
      </c>
      <c r="Q1044" s="14">
        <f t="shared" si="67"/>
        <v>0</v>
      </c>
      <c r="R1044" s="16">
        <f>SUMIF('Tool Pneumatics CH4 VOC BTEX'!B:B,A1044,'Tool Pneumatics CH4 VOC BTEX'!H:H)*Q1044</f>
        <v>0</v>
      </c>
      <c r="S1044" s="16">
        <f>SUMIF('Tool Pneumatics CH4 VOC BTEX'!B:B,A1044,'Tool Pneumatics CH4 VOC BTEX'!J:J)*Q1044</f>
        <v>0</v>
      </c>
      <c r="T1044" s="16">
        <f>SUMIF('Tool Pneumatics CH4 VOC BTEX'!B:B,A1044,'Tool Pneumatics CH4 VOC BTEX'!L:L)*Q1044</f>
        <v>0</v>
      </c>
      <c r="U1044" s="16">
        <f>SUMIF('Tool Pneumatics CH4 VOC BTEX'!B:B,A1044,'Tool Pneumatics CH4 VOC BTEX'!N:N)*Q1044</f>
        <v>0</v>
      </c>
    </row>
    <row r="1045" spans="1:21" x14ac:dyDescent="0.25">
      <c r="A1045" s="1" t="s">
        <v>3720</v>
      </c>
      <c r="B1045" s="1" t="s">
        <v>1497</v>
      </c>
      <c r="C1045" s="1" t="s">
        <v>1570</v>
      </c>
      <c r="D1045" s="3" t="s">
        <v>3813</v>
      </c>
      <c r="E1045" s="3" t="s">
        <v>3813</v>
      </c>
      <c r="F1045" s="1" t="s">
        <v>2421</v>
      </c>
      <c r="G1045" s="1">
        <v>0</v>
      </c>
      <c r="H1045" s="1" t="s">
        <v>27474</v>
      </c>
      <c r="I1045" s="1">
        <v>0</v>
      </c>
      <c r="J1045" s="1" t="s">
        <v>27474</v>
      </c>
      <c r="K1045" s="1">
        <f t="shared" si="64"/>
        <v>0</v>
      </c>
      <c r="L1045" s="2">
        <f>SUMIFS('Basin Total Well Counts'!B:B,'Basin Total Well Counts'!A:A,F1045)</f>
        <v>1818</v>
      </c>
      <c r="M1045" s="4">
        <f t="shared" si="65"/>
        <v>0</v>
      </c>
      <c r="N1045" s="2">
        <f>SUMIF('Basin Emissions'!A:A,F1045,'Basin Emissions'!B:B)</f>
        <v>1387.3388780000002</v>
      </c>
      <c r="O1045" s="8">
        <f t="shared" si="66"/>
        <v>0</v>
      </c>
      <c r="P1045" s="7">
        <f>SUMIF('Tool Pneumatics CH4 VOC BTEX'!B:B,A1045,'Tool Pneumatics CH4 VOC BTEX'!F:F)</f>
        <v>25.404619216918899</v>
      </c>
      <c r="Q1045" s="14">
        <f t="shared" si="67"/>
        <v>0</v>
      </c>
      <c r="R1045" s="16">
        <f>SUMIF('Tool Pneumatics CH4 VOC BTEX'!B:B,A1045,'Tool Pneumatics CH4 VOC BTEX'!H:H)*Q1045</f>
        <v>0</v>
      </c>
      <c r="S1045" s="16">
        <f>SUMIF('Tool Pneumatics CH4 VOC BTEX'!B:B,A1045,'Tool Pneumatics CH4 VOC BTEX'!J:J)*Q1045</f>
        <v>0</v>
      </c>
      <c r="T1045" s="16">
        <f>SUMIF('Tool Pneumatics CH4 VOC BTEX'!B:B,A1045,'Tool Pneumatics CH4 VOC BTEX'!L:L)*Q1045</f>
        <v>0</v>
      </c>
      <c r="U1045" s="16">
        <f>SUMIF('Tool Pneumatics CH4 VOC BTEX'!B:B,A1045,'Tool Pneumatics CH4 VOC BTEX'!N:N)*Q1045</f>
        <v>0</v>
      </c>
    </row>
    <row r="1046" spans="1:21" x14ac:dyDescent="0.25">
      <c r="A1046" s="1" t="s">
        <v>3721</v>
      </c>
      <c r="B1046" s="1" t="s">
        <v>1497</v>
      </c>
      <c r="C1046" s="1" t="s">
        <v>1733</v>
      </c>
      <c r="D1046" s="3" t="s">
        <v>3813</v>
      </c>
      <c r="E1046" s="3" t="s">
        <v>3813</v>
      </c>
      <c r="F1046" s="1" t="s">
        <v>2280</v>
      </c>
      <c r="G1046" s="1">
        <v>0</v>
      </c>
      <c r="H1046" s="1" t="s">
        <v>27474</v>
      </c>
      <c r="I1046" s="1">
        <v>0</v>
      </c>
      <c r="J1046" s="1" t="s">
        <v>27474</v>
      </c>
      <c r="K1046" s="1">
        <f t="shared" si="64"/>
        <v>0</v>
      </c>
      <c r="L1046" s="2">
        <f>SUMIFS('Basin Total Well Counts'!B:B,'Basin Total Well Counts'!A:A,F1046)</f>
        <v>246</v>
      </c>
      <c r="M1046" s="4">
        <f t="shared" si="65"/>
        <v>0</v>
      </c>
      <c r="N1046" s="2">
        <f>SUMIF('Basin Emissions'!A:A,F1046,'Basin Emissions'!B:B)</f>
        <v>1726.0071354000004</v>
      </c>
      <c r="O1046" s="8">
        <f t="shared" si="66"/>
        <v>0</v>
      </c>
      <c r="P1046" s="7">
        <f>SUMIF('Tool Pneumatics CH4 VOC BTEX'!B:B,A1046,'Tool Pneumatics CH4 VOC BTEX'!F:F)</f>
        <v>3.5899999141693102</v>
      </c>
      <c r="Q1046" s="14">
        <f t="shared" si="67"/>
        <v>0</v>
      </c>
      <c r="R1046" s="16">
        <f>SUMIF('Tool Pneumatics CH4 VOC BTEX'!B:B,A1046,'Tool Pneumatics CH4 VOC BTEX'!H:H)*Q1046</f>
        <v>0</v>
      </c>
      <c r="S1046" s="16">
        <f>SUMIF('Tool Pneumatics CH4 VOC BTEX'!B:B,A1046,'Tool Pneumatics CH4 VOC BTEX'!J:J)*Q1046</f>
        <v>0</v>
      </c>
      <c r="T1046" s="16">
        <f>SUMIF('Tool Pneumatics CH4 VOC BTEX'!B:B,A1046,'Tool Pneumatics CH4 VOC BTEX'!L:L)*Q1046</f>
        <v>0</v>
      </c>
      <c r="U1046" s="16">
        <f>SUMIF('Tool Pneumatics CH4 VOC BTEX'!B:B,A1046,'Tool Pneumatics CH4 VOC BTEX'!N:N)*Q1046</f>
        <v>0</v>
      </c>
    </row>
    <row r="1047" spans="1:21" x14ac:dyDescent="0.25">
      <c r="A1047" s="1" t="s">
        <v>3722</v>
      </c>
      <c r="B1047" s="1" t="s">
        <v>1497</v>
      </c>
      <c r="C1047" s="1" t="s">
        <v>3723</v>
      </c>
      <c r="D1047" s="3" t="s">
        <v>2404</v>
      </c>
      <c r="E1047" s="3" t="s">
        <v>2404</v>
      </c>
      <c r="F1047" s="1" t="s">
        <v>3649</v>
      </c>
      <c r="G1047" s="1">
        <v>0</v>
      </c>
      <c r="H1047" s="1" t="s">
        <v>27474</v>
      </c>
      <c r="I1047" s="1">
        <v>0</v>
      </c>
      <c r="J1047" s="1" t="s">
        <v>27474</v>
      </c>
      <c r="K1047" s="1">
        <f t="shared" si="64"/>
        <v>0</v>
      </c>
      <c r="L1047" s="2">
        <f>SUMIFS('Basin Total Well Counts'!B:B,'Basin Total Well Counts'!A:A,F1047)</f>
        <v>20</v>
      </c>
      <c r="M1047" s="4">
        <f t="shared" si="65"/>
        <v>0</v>
      </c>
      <c r="N1047" s="2">
        <f>SUMIF('Basin Emissions'!A:A,F1047,'Basin Emissions'!B:B)</f>
        <v>253.02431440000004</v>
      </c>
      <c r="O1047" s="8">
        <f t="shared" si="66"/>
        <v>0</v>
      </c>
      <c r="P1047" s="7">
        <f>SUMIF('Tool Pneumatics CH4 VOC BTEX'!B:B,A1047,'Tool Pneumatics CH4 VOC BTEX'!F:F)</f>
        <v>25.404619216918899</v>
      </c>
      <c r="Q1047" s="14">
        <f t="shared" si="67"/>
        <v>0</v>
      </c>
      <c r="R1047" s="16">
        <f>SUMIF('Tool Pneumatics CH4 VOC BTEX'!B:B,A1047,'Tool Pneumatics CH4 VOC BTEX'!H:H)*Q1047</f>
        <v>0</v>
      </c>
      <c r="S1047" s="16">
        <f>SUMIF('Tool Pneumatics CH4 VOC BTEX'!B:B,A1047,'Tool Pneumatics CH4 VOC BTEX'!J:J)*Q1047</f>
        <v>0</v>
      </c>
      <c r="T1047" s="16">
        <f>SUMIF('Tool Pneumatics CH4 VOC BTEX'!B:B,A1047,'Tool Pneumatics CH4 VOC BTEX'!L:L)*Q1047</f>
        <v>0</v>
      </c>
      <c r="U1047" s="16">
        <f>SUMIF('Tool Pneumatics CH4 VOC BTEX'!B:B,A1047,'Tool Pneumatics CH4 VOC BTEX'!N:N)*Q1047</f>
        <v>0</v>
      </c>
    </row>
    <row r="1048" spans="1:21" x14ac:dyDescent="0.25">
      <c r="A1048" s="1" t="s">
        <v>3724</v>
      </c>
      <c r="B1048" s="1" t="s">
        <v>1497</v>
      </c>
      <c r="C1048" s="1" t="s">
        <v>3725</v>
      </c>
      <c r="D1048" s="3" t="s">
        <v>3813</v>
      </c>
      <c r="E1048" s="3" t="s">
        <v>3813</v>
      </c>
      <c r="F1048" s="1" t="s">
        <v>2421</v>
      </c>
      <c r="G1048" s="1">
        <v>14</v>
      </c>
      <c r="H1048" s="1" t="s">
        <v>27479</v>
      </c>
      <c r="I1048" s="1">
        <v>0</v>
      </c>
      <c r="J1048" s="1" t="s">
        <v>27474</v>
      </c>
      <c r="K1048" s="1">
        <f t="shared" si="64"/>
        <v>14</v>
      </c>
      <c r="L1048" s="2">
        <f>SUMIFS('Basin Total Well Counts'!B:B,'Basin Total Well Counts'!A:A,F1048)</f>
        <v>1818</v>
      </c>
      <c r="M1048" s="4">
        <f t="shared" si="65"/>
        <v>7.7007700770077006E-3</v>
      </c>
      <c r="N1048" s="2">
        <f>SUMIF('Basin Emissions'!A:A,F1048,'Basin Emissions'!B:B)</f>
        <v>1387.3388780000002</v>
      </c>
      <c r="O1048" s="8">
        <f t="shared" si="66"/>
        <v>10.683577718371838</v>
      </c>
      <c r="P1048" s="7">
        <f>SUMIF('Tool Pneumatics CH4 VOC BTEX'!B:B,A1048,'Tool Pneumatics CH4 VOC BTEX'!F:F)</f>
        <v>25.404619216918899</v>
      </c>
      <c r="Q1048" s="14">
        <f t="shared" si="67"/>
        <v>0.46355773406429923</v>
      </c>
      <c r="R1048" s="16">
        <f>SUMIF('Tool Pneumatics CH4 VOC BTEX'!B:B,A1048,'Tool Pneumatics CH4 VOC BTEX'!H:H)*Q1048</f>
        <v>0</v>
      </c>
      <c r="S1048" s="16">
        <f>SUMIF('Tool Pneumatics CH4 VOC BTEX'!B:B,A1048,'Tool Pneumatics CH4 VOC BTEX'!J:J)*Q1048</f>
        <v>0</v>
      </c>
      <c r="T1048" s="16">
        <f>SUMIF('Tool Pneumatics CH4 VOC BTEX'!B:B,A1048,'Tool Pneumatics CH4 VOC BTEX'!L:L)*Q1048</f>
        <v>0</v>
      </c>
      <c r="U1048" s="16">
        <f>SUMIF('Tool Pneumatics CH4 VOC BTEX'!B:B,A1048,'Tool Pneumatics CH4 VOC BTEX'!N:N)*Q1048</f>
        <v>0</v>
      </c>
    </row>
    <row r="1049" spans="1:21" x14ac:dyDescent="0.25">
      <c r="A1049" s="1" t="s">
        <v>3726</v>
      </c>
      <c r="B1049" s="1" t="s">
        <v>1497</v>
      </c>
      <c r="C1049" s="1" t="s">
        <v>1584</v>
      </c>
      <c r="D1049" s="3" t="s">
        <v>2404</v>
      </c>
      <c r="E1049" s="3" t="s">
        <v>2404</v>
      </c>
      <c r="F1049" s="1" t="s">
        <v>3659</v>
      </c>
      <c r="G1049" s="1">
        <v>0</v>
      </c>
      <c r="H1049" s="1" t="s">
        <v>27474</v>
      </c>
      <c r="I1049" s="1">
        <v>0</v>
      </c>
      <c r="J1049" s="1" t="s">
        <v>27474</v>
      </c>
      <c r="K1049" s="1">
        <f t="shared" si="64"/>
        <v>0</v>
      </c>
      <c r="L1049" s="2">
        <f>SUMIFS('Basin Total Well Counts'!B:B,'Basin Total Well Counts'!A:A,F1049)</f>
        <v>49164</v>
      </c>
      <c r="M1049" s="4">
        <f t="shared" si="65"/>
        <v>0</v>
      </c>
      <c r="N1049" s="2">
        <f>SUMIF('Basin Emissions'!A:A,F1049,'Basin Emissions'!B:B)</f>
        <v>2442.1369048000001</v>
      </c>
      <c r="O1049" s="8">
        <f t="shared" si="66"/>
        <v>0</v>
      </c>
      <c r="P1049" s="7">
        <f>SUMIF('Tool Pneumatics CH4 VOC BTEX'!B:B,A1049,'Tool Pneumatics CH4 VOC BTEX'!F:F)</f>
        <v>3.5899999141693102</v>
      </c>
      <c r="Q1049" s="14">
        <f t="shared" si="67"/>
        <v>0</v>
      </c>
      <c r="R1049" s="16">
        <f>SUMIF('Tool Pneumatics CH4 VOC BTEX'!B:B,A1049,'Tool Pneumatics CH4 VOC BTEX'!H:H)*Q1049</f>
        <v>0</v>
      </c>
      <c r="S1049" s="16">
        <f>SUMIF('Tool Pneumatics CH4 VOC BTEX'!B:B,A1049,'Tool Pneumatics CH4 VOC BTEX'!J:J)*Q1049</f>
        <v>0</v>
      </c>
      <c r="T1049" s="16">
        <f>SUMIF('Tool Pneumatics CH4 VOC BTEX'!B:B,A1049,'Tool Pneumatics CH4 VOC BTEX'!L:L)*Q1049</f>
        <v>0</v>
      </c>
      <c r="U1049" s="16">
        <f>SUMIF('Tool Pneumatics CH4 VOC BTEX'!B:B,A1049,'Tool Pneumatics CH4 VOC BTEX'!N:N)*Q1049</f>
        <v>0</v>
      </c>
    </row>
    <row r="1050" spans="1:21" x14ac:dyDescent="0.25">
      <c r="A1050" s="1" t="s">
        <v>3727</v>
      </c>
      <c r="B1050" s="1" t="s">
        <v>1497</v>
      </c>
      <c r="C1050" s="1" t="s">
        <v>1502</v>
      </c>
      <c r="D1050" s="3" t="s">
        <v>3813</v>
      </c>
      <c r="E1050" s="3" t="s">
        <v>3813</v>
      </c>
      <c r="F1050" s="1" t="s">
        <v>2280</v>
      </c>
      <c r="G1050" s="1">
        <v>0</v>
      </c>
      <c r="H1050" s="1" t="s">
        <v>27474</v>
      </c>
      <c r="I1050" s="1">
        <v>0</v>
      </c>
      <c r="J1050" s="1" t="s">
        <v>27474</v>
      </c>
      <c r="K1050" s="1">
        <f t="shared" si="64"/>
        <v>0</v>
      </c>
      <c r="L1050" s="2">
        <f>SUMIFS('Basin Total Well Counts'!B:B,'Basin Total Well Counts'!A:A,F1050)</f>
        <v>246</v>
      </c>
      <c r="M1050" s="4">
        <f t="shared" si="65"/>
        <v>0</v>
      </c>
      <c r="N1050" s="2">
        <f>SUMIF('Basin Emissions'!A:A,F1050,'Basin Emissions'!B:B)</f>
        <v>1726.0071354000004</v>
      </c>
      <c r="O1050" s="8">
        <f t="shared" si="66"/>
        <v>0</v>
      </c>
      <c r="P1050" s="7">
        <f>SUMIF('Tool Pneumatics CH4 VOC BTEX'!B:B,A1050,'Tool Pneumatics CH4 VOC BTEX'!F:F)</f>
        <v>3.5899999141693102</v>
      </c>
      <c r="Q1050" s="14">
        <f t="shared" si="67"/>
        <v>0</v>
      </c>
      <c r="R1050" s="16">
        <f>SUMIF('Tool Pneumatics CH4 VOC BTEX'!B:B,A1050,'Tool Pneumatics CH4 VOC BTEX'!H:H)*Q1050</f>
        <v>0</v>
      </c>
      <c r="S1050" s="16">
        <f>SUMIF('Tool Pneumatics CH4 VOC BTEX'!B:B,A1050,'Tool Pneumatics CH4 VOC BTEX'!J:J)*Q1050</f>
        <v>0</v>
      </c>
      <c r="T1050" s="16">
        <f>SUMIF('Tool Pneumatics CH4 VOC BTEX'!B:B,A1050,'Tool Pneumatics CH4 VOC BTEX'!L:L)*Q1050</f>
        <v>0</v>
      </c>
      <c r="U1050" s="16">
        <f>SUMIF('Tool Pneumatics CH4 VOC BTEX'!B:B,A1050,'Tool Pneumatics CH4 VOC BTEX'!N:N)*Q1050</f>
        <v>0</v>
      </c>
    </row>
    <row r="1051" spans="1:21" x14ac:dyDescent="0.25">
      <c r="A1051" s="1" t="s">
        <v>3728</v>
      </c>
      <c r="B1051" s="1" t="s">
        <v>1497</v>
      </c>
      <c r="C1051" s="1" t="s">
        <v>3729</v>
      </c>
      <c r="D1051" s="3" t="s">
        <v>2404</v>
      </c>
      <c r="E1051" s="3" t="s">
        <v>2404</v>
      </c>
      <c r="F1051" s="1" t="s">
        <v>2280</v>
      </c>
      <c r="G1051" s="1">
        <v>0</v>
      </c>
      <c r="H1051" s="1" t="s">
        <v>27474</v>
      </c>
      <c r="I1051" s="1">
        <v>0</v>
      </c>
      <c r="J1051" s="1" t="s">
        <v>27474</v>
      </c>
      <c r="K1051" s="1">
        <f t="shared" si="64"/>
        <v>0</v>
      </c>
      <c r="L1051" s="2">
        <f>SUMIFS('Basin Total Well Counts'!B:B,'Basin Total Well Counts'!A:A,F1051)</f>
        <v>246</v>
      </c>
      <c r="M1051" s="4">
        <f t="shared" si="65"/>
        <v>0</v>
      </c>
      <c r="N1051" s="2">
        <f>SUMIF('Basin Emissions'!A:A,F1051,'Basin Emissions'!B:B)</f>
        <v>1726.0071354000004</v>
      </c>
      <c r="O1051" s="8">
        <f t="shared" si="66"/>
        <v>0</v>
      </c>
      <c r="P1051" s="7">
        <f>SUMIF('Tool Pneumatics CH4 VOC BTEX'!B:B,A1051,'Tool Pneumatics CH4 VOC BTEX'!F:F)</f>
        <v>3.5899999141693102</v>
      </c>
      <c r="Q1051" s="14">
        <f t="shared" si="67"/>
        <v>0</v>
      </c>
      <c r="R1051" s="16">
        <f>SUMIF('Tool Pneumatics CH4 VOC BTEX'!B:B,A1051,'Tool Pneumatics CH4 VOC BTEX'!H:H)*Q1051</f>
        <v>0</v>
      </c>
      <c r="S1051" s="16">
        <f>SUMIF('Tool Pneumatics CH4 VOC BTEX'!B:B,A1051,'Tool Pneumatics CH4 VOC BTEX'!J:J)*Q1051</f>
        <v>0</v>
      </c>
      <c r="T1051" s="16">
        <f>SUMIF('Tool Pneumatics CH4 VOC BTEX'!B:B,A1051,'Tool Pneumatics CH4 VOC BTEX'!L:L)*Q1051</f>
        <v>0</v>
      </c>
      <c r="U1051" s="16">
        <f>SUMIF('Tool Pneumatics CH4 VOC BTEX'!B:B,A1051,'Tool Pneumatics CH4 VOC BTEX'!N:N)*Q1051</f>
        <v>0</v>
      </c>
    </row>
    <row r="1052" spans="1:21" x14ac:dyDescent="0.25">
      <c r="A1052" s="1" t="s">
        <v>3730</v>
      </c>
      <c r="B1052" s="1" t="s">
        <v>1497</v>
      </c>
      <c r="C1052" s="1" t="s">
        <v>1699</v>
      </c>
      <c r="D1052" s="3" t="s">
        <v>2721</v>
      </c>
      <c r="E1052" s="3" t="s">
        <v>23961</v>
      </c>
      <c r="F1052" s="1" t="s">
        <v>3659</v>
      </c>
      <c r="G1052" s="1">
        <v>395</v>
      </c>
      <c r="H1052" s="1" t="s">
        <v>27479</v>
      </c>
      <c r="I1052" s="1">
        <v>0</v>
      </c>
      <c r="J1052" s="1" t="s">
        <v>27474</v>
      </c>
      <c r="K1052" s="1">
        <f t="shared" si="64"/>
        <v>395</v>
      </c>
      <c r="L1052" s="2">
        <f>SUMIFS('Basin Total Well Counts'!B:B,'Basin Total Well Counts'!A:A,F1052)</f>
        <v>49164</v>
      </c>
      <c r="M1052" s="4">
        <f t="shared" si="65"/>
        <v>8.0343340655764373E-3</v>
      </c>
      <c r="N1052" s="2">
        <f>SUMIF('Basin Emissions'!A:A,F1052,'Basin Emissions'!B:B)</f>
        <v>2442.1369048000001</v>
      </c>
      <c r="O1052" s="8">
        <f t="shared" si="66"/>
        <v>19.620943727036043</v>
      </c>
      <c r="P1052" s="7">
        <f>SUMIF('Tool Pneumatics CH4 VOC BTEX'!B:B,A1052,'Tool Pneumatics CH4 VOC BTEX'!F:F)</f>
        <v>3.5899999141693102</v>
      </c>
      <c r="Q1052" s="14">
        <f t="shared" si="67"/>
        <v>6.0245589937058179</v>
      </c>
      <c r="R1052" s="16">
        <f>SUMIF('Tool Pneumatics CH4 VOC BTEX'!B:B,A1052,'Tool Pneumatics CH4 VOC BTEX'!H:H)*Q1052</f>
        <v>2.7351498499334978E-2</v>
      </c>
      <c r="S1052" s="16">
        <f>SUMIF('Tool Pneumatics CH4 VOC BTEX'!B:B,A1052,'Tool Pneumatics CH4 VOC BTEX'!J:J)*Q1052</f>
        <v>1.5483117033624622E-3</v>
      </c>
      <c r="T1052" s="16">
        <f>SUMIF('Tool Pneumatics CH4 VOC BTEX'!B:B,A1052,'Tool Pneumatics CH4 VOC BTEX'!L:L)*Q1052</f>
        <v>2.4387415347672341E-2</v>
      </c>
      <c r="U1052" s="16">
        <f>SUMIF('Tool Pneumatics CH4 VOC BTEX'!B:B,A1052,'Tool Pneumatics CH4 VOC BTEX'!N:N)*Q1052</f>
        <v>6.9222183916301822E-3</v>
      </c>
    </row>
    <row r="1053" spans="1:21" x14ac:dyDescent="0.25">
      <c r="A1053" s="1" t="s">
        <v>3731</v>
      </c>
      <c r="B1053" s="1" t="s">
        <v>1497</v>
      </c>
      <c r="C1053" s="1" t="s">
        <v>3732</v>
      </c>
      <c r="D1053" s="3" t="s">
        <v>2721</v>
      </c>
      <c r="E1053" s="3" t="s">
        <v>23961</v>
      </c>
      <c r="F1053" s="1" t="s">
        <v>2280</v>
      </c>
      <c r="G1053" s="1">
        <v>0</v>
      </c>
      <c r="H1053" s="1" t="s">
        <v>27474</v>
      </c>
      <c r="I1053" s="1">
        <v>0</v>
      </c>
      <c r="J1053" s="1" t="s">
        <v>27474</v>
      </c>
      <c r="K1053" s="1">
        <f t="shared" si="64"/>
        <v>0</v>
      </c>
      <c r="L1053" s="2">
        <f>SUMIFS('Basin Total Well Counts'!B:B,'Basin Total Well Counts'!A:A,F1053)</f>
        <v>246</v>
      </c>
      <c r="M1053" s="4">
        <f t="shared" si="65"/>
        <v>0</v>
      </c>
      <c r="N1053" s="2">
        <f>SUMIF('Basin Emissions'!A:A,F1053,'Basin Emissions'!B:B)</f>
        <v>1726.0071354000004</v>
      </c>
      <c r="O1053" s="8">
        <f t="shared" si="66"/>
        <v>0</v>
      </c>
      <c r="P1053" s="7">
        <f>SUMIF('Tool Pneumatics CH4 VOC BTEX'!B:B,A1053,'Tool Pneumatics CH4 VOC BTEX'!F:F)</f>
        <v>3.5899999141693102</v>
      </c>
      <c r="Q1053" s="14">
        <f t="shared" si="67"/>
        <v>0</v>
      </c>
      <c r="R1053" s="16">
        <f>SUMIF('Tool Pneumatics CH4 VOC BTEX'!B:B,A1053,'Tool Pneumatics CH4 VOC BTEX'!H:H)*Q1053</f>
        <v>0</v>
      </c>
      <c r="S1053" s="16">
        <f>SUMIF('Tool Pneumatics CH4 VOC BTEX'!B:B,A1053,'Tool Pneumatics CH4 VOC BTEX'!J:J)*Q1053</f>
        <v>0</v>
      </c>
      <c r="T1053" s="16">
        <f>SUMIF('Tool Pneumatics CH4 VOC BTEX'!B:B,A1053,'Tool Pneumatics CH4 VOC BTEX'!L:L)*Q1053</f>
        <v>0</v>
      </c>
      <c r="U1053" s="16">
        <f>SUMIF('Tool Pneumatics CH4 VOC BTEX'!B:B,A1053,'Tool Pneumatics CH4 VOC BTEX'!N:N)*Q1053</f>
        <v>0</v>
      </c>
    </row>
    <row r="1054" spans="1:21" x14ac:dyDescent="0.25">
      <c r="A1054" s="1" t="s">
        <v>3733</v>
      </c>
      <c r="B1054" s="1" t="s">
        <v>1497</v>
      </c>
      <c r="C1054" s="1" t="s">
        <v>3734</v>
      </c>
      <c r="D1054" s="3" t="s">
        <v>2721</v>
      </c>
      <c r="E1054" s="3" t="s">
        <v>23961</v>
      </c>
      <c r="F1054" s="1" t="s">
        <v>3659</v>
      </c>
      <c r="G1054" s="1">
        <v>1665</v>
      </c>
      <c r="H1054" s="1" t="s">
        <v>27479</v>
      </c>
      <c r="I1054" s="1">
        <v>0</v>
      </c>
      <c r="J1054" s="1" t="s">
        <v>27474</v>
      </c>
      <c r="K1054" s="1">
        <f t="shared" si="64"/>
        <v>1665</v>
      </c>
      <c r="L1054" s="2">
        <f>SUMIFS('Basin Total Well Counts'!B:B,'Basin Total Well Counts'!A:A,F1054)</f>
        <v>49164</v>
      </c>
      <c r="M1054" s="4">
        <f t="shared" si="65"/>
        <v>3.3866243592872831E-2</v>
      </c>
      <c r="N1054" s="2">
        <f>SUMIF('Basin Emissions'!A:A,F1054,'Basin Emissions'!B:B)</f>
        <v>2442.1369048000001</v>
      </c>
      <c r="O1054" s="8">
        <f t="shared" si="66"/>
        <v>82.706003305101291</v>
      </c>
      <c r="P1054" s="7">
        <f>SUMIF('Tool Pneumatics CH4 VOC BTEX'!B:B,A1054,'Tool Pneumatics CH4 VOC BTEX'!F:F)</f>
        <v>3.5899999141693102</v>
      </c>
      <c r="Q1054" s="14">
        <f t="shared" si="67"/>
        <v>25.394660062076422</v>
      </c>
      <c r="R1054" s="16">
        <f>SUMIF('Tool Pneumatics CH4 VOC BTEX'!B:B,A1054,'Tool Pneumatics CH4 VOC BTEX'!H:H)*Q1054</f>
        <v>0.11529175949719681</v>
      </c>
      <c r="S1054" s="16">
        <f>SUMIF('Tool Pneumatics CH4 VOC BTEX'!B:B,A1054,'Tool Pneumatics CH4 VOC BTEX'!J:J)*Q1054</f>
        <v>6.5264278129075932E-3</v>
      </c>
      <c r="T1054" s="16">
        <f>SUMIF('Tool Pneumatics CH4 VOC BTEX'!B:B,A1054,'Tool Pneumatics CH4 VOC BTEX'!L:L)*Q1054</f>
        <v>0.10279758621234038</v>
      </c>
      <c r="U1054" s="16">
        <f>SUMIF('Tool Pneumatics CH4 VOC BTEX'!B:B,A1054,'Tool Pneumatics CH4 VOC BTEX'!N:N)*Q1054</f>
        <v>2.9178464865985451E-2</v>
      </c>
    </row>
    <row r="1055" spans="1:21" x14ac:dyDescent="0.25">
      <c r="A1055" s="1" t="s">
        <v>3735</v>
      </c>
      <c r="B1055" s="1" t="s">
        <v>1497</v>
      </c>
      <c r="C1055" s="1" t="s">
        <v>1941</v>
      </c>
      <c r="D1055" s="3" t="s">
        <v>2721</v>
      </c>
      <c r="E1055" s="3" t="s">
        <v>23961</v>
      </c>
      <c r="F1055" s="1" t="s">
        <v>3659</v>
      </c>
      <c r="G1055" s="1">
        <v>68</v>
      </c>
      <c r="H1055" s="1" t="s">
        <v>27479</v>
      </c>
      <c r="I1055" s="1">
        <v>0</v>
      </c>
      <c r="J1055" s="1" t="s">
        <v>27474</v>
      </c>
      <c r="K1055" s="1">
        <f t="shared" si="64"/>
        <v>68</v>
      </c>
      <c r="L1055" s="2">
        <f>SUMIFS('Basin Total Well Counts'!B:B,'Basin Total Well Counts'!A:A,F1055)</f>
        <v>49164</v>
      </c>
      <c r="M1055" s="4">
        <f t="shared" si="65"/>
        <v>1.3831258644536654E-3</v>
      </c>
      <c r="N1055" s="2">
        <f>SUMIF('Basin Emissions'!A:A,F1055,'Basin Emissions'!B:B)</f>
        <v>2442.1369048000001</v>
      </c>
      <c r="O1055" s="8">
        <f t="shared" si="66"/>
        <v>3.3777827175656987</v>
      </c>
      <c r="P1055" s="7">
        <f>SUMIF('Tool Pneumatics CH4 VOC BTEX'!B:B,A1055,'Tool Pneumatics CH4 VOC BTEX'!F:F)</f>
        <v>3.5899999141693102</v>
      </c>
      <c r="Q1055" s="14">
        <f t="shared" si="67"/>
        <v>1.0371392698025206</v>
      </c>
      <c r="R1055" s="16">
        <f>SUMIF('Tool Pneumatics CH4 VOC BTEX'!B:B,A1055,'Tool Pneumatics CH4 VOC BTEX'!H:H)*Q1055</f>
        <v>4.7086123998855154E-3</v>
      </c>
      <c r="S1055" s="16">
        <f>SUMIF('Tool Pneumatics CH4 VOC BTEX'!B:B,A1055,'Tool Pneumatics CH4 VOC BTEX'!J:J)*Q1055</f>
        <v>2.6654479956619598E-4</v>
      </c>
      <c r="T1055" s="16">
        <f>SUMIF('Tool Pneumatics CH4 VOC BTEX'!B:B,A1055,'Tool Pneumatics CH4 VOC BTEX'!L:L)*Q1055</f>
        <v>4.1983398573208078E-3</v>
      </c>
      <c r="U1055" s="16">
        <f>SUMIF('Tool Pneumatics CH4 VOC BTEX'!B:B,A1055,'Tool Pneumatics CH4 VOC BTEX'!N:N)*Q1055</f>
        <v>1.1916730395717782E-3</v>
      </c>
    </row>
    <row r="1056" spans="1:21" x14ac:dyDescent="0.25">
      <c r="A1056" s="1" t="s">
        <v>3736</v>
      </c>
      <c r="B1056" s="1" t="s">
        <v>1497</v>
      </c>
      <c r="C1056" s="1" t="s">
        <v>3737</v>
      </c>
      <c r="D1056" s="3" t="s">
        <v>2721</v>
      </c>
      <c r="E1056" s="3" t="s">
        <v>23961</v>
      </c>
      <c r="F1056" s="1" t="s">
        <v>2280</v>
      </c>
      <c r="G1056" s="1">
        <v>0</v>
      </c>
      <c r="H1056" s="1" t="s">
        <v>27474</v>
      </c>
      <c r="I1056" s="1">
        <v>0</v>
      </c>
      <c r="J1056" s="1" t="s">
        <v>27474</v>
      </c>
      <c r="K1056" s="1">
        <f t="shared" si="64"/>
        <v>0</v>
      </c>
      <c r="L1056" s="2">
        <f>SUMIFS('Basin Total Well Counts'!B:B,'Basin Total Well Counts'!A:A,F1056)</f>
        <v>246</v>
      </c>
      <c r="M1056" s="4">
        <f t="shared" si="65"/>
        <v>0</v>
      </c>
      <c r="N1056" s="2">
        <f>SUMIF('Basin Emissions'!A:A,F1056,'Basin Emissions'!B:B)</f>
        <v>1726.0071354000004</v>
      </c>
      <c r="O1056" s="8">
        <f t="shared" si="66"/>
        <v>0</v>
      </c>
      <c r="P1056" s="7">
        <f>SUMIF('Tool Pneumatics CH4 VOC BTEX'!B:B,A1056,'Tool Pneumatics CH4 VOC BTEX'!F:F)</f>
        <v>3.5899999141693102</v>
      </c>
      <c r="Q1056" s="14">
        <f t="shared" si="67"/>
        <v>0</v>
      </c>
      <c r="R1056" s="16">
        <f>SUMIF('Tool Pneumatics CH4 VOC BTEX'!B:B,A1056,'Tool Pneumatics CH4 VOC BTEX'!H:H)*Q1056</f>
        <v>0</v>
      </c>
      <c r="S1056" s="16">
        <f>SUMIF('Tool Pneumatics CH4 VOC BTEX'!B:B,A1056,'Tool Pneumatics CH4 VOC BTEX'!J:J)*Q1056</f>
        <v>0</v>
      </c>
      <c r="T1056" s="16">
        <f>SUMIF('Tool Pneumatics CH4 VOC BTEX'!B:B,A1056,'Tool Pneumatics CH4 VOC BTEX'!L:L)*Q1056</f>
        <v>0</v>
      </c>
      <c r="U1056" s="16">
        <f>SUMIF('Tool Pneumatics CH4 VOC BTEX'!B:B,A1056,'Tool Pneumatics CH4 VOC BTEX'!N:N)*Q1056</f>
        <v>0</v>
      </c>
    </row>
    <row r="1057" spans="1:21" x14ac:dyDescent="0.25">
      <c r="A1057" s="1" t="s">
        <v>3738</v>
      </c>
      <c r="B1057" s="1" t="s">
        <v>1497</v>
      </c>
      <c r="C1057" s="1" t="s">
        <v>3739</v>
      </c>
      <c r="D1057" s="3" t="s">
        <v>2721</v>
      </c>
      <c r="E1057" s="3" t="s">
        <v>23961</v>
      </c>
      <c r="F1057" s="1" t="s">
        <v>3659</v>
      </c>
      <c r="G1057" s="1">
        <v>6</v>
      </c>
      <c r="H1057" s="1" t="s">
        <v>27479</v>
      </c>
      <c r="I1057" s="1">
        <v>0</v>
      </c>
      <c r="J1057" s="1" t="s">
        <v>27474</v>
      </c>
      <c r="K1057" s="1">
        <f t="shared" si="64"/>
        <v>6</v>
      </c>
      <c r="L1057" s="2">
        <f>SUMIFS('Basin Total Well Counts'!B:B,'Basin Total Well Counts'!A:A,F1057)</f>
        <v>49164</v>
      </c>
      <c r="M1057" s="4">
        <f t="shared" si="65"/>
        <v>1.22040517451794E-4</v>
      </c>
      <c r="N1057" s="2">
        <f>SUMIF('Basin Emissions'!A:A,F1057,'Basin Emissions'!B:B)</f>
        <v>2442.1369048000001</v>
      </c>
      <c r="O1057" s="8">
        <f t="shared" si="66"/>
        <v>0.29803965154991457</v>
      </c>
      <c r="P1057" s="7">
        <f>SUMIF('Tool Pneumatics CH4 VOC BTEX'!B:B,A1057,'Tool Pneumatics CH4 VOC BTEX'!F:F)</f>
        <v>3.5899999141693102</v>
      </c>
      <c r="Q1057" s="14">
        <f t="shared" si="67"/>
        <v>9.1512288511987103E-2</v>
      </c>
      <c r="R1057" s="16">
        <f>SUMIF('Tool Pneumatics CH4 VOC BTEX'!B:B,A1057,'Tool Pneumatics CH4 VOC BTEX'!H:H)*Q1057</f>
        <v>4.1546579998989839E-4</v>
      </c>
      <c r="S1057" s="16">
        <f>SUMIF('Tool Pneumatics CH4 VOC BTEX'!B:B,A1057,'Tool Pneumatics CH4 VOC BTEX'!J:J)*Q1057</f>
        <v>2.3518658785252587E-5</v>
      </c>
      <c r="T1057" s="16">
        <f>SUMIF('Tool Pneumatics CH4 VOC BTEX'!B:B,A1057,'Tool Pneumatics CH4 VOC BTEX'!L:L)*Q1057</f>
        <v>3.7044175211654184E-4</v>
      </c>
      <c r="U1057" s="16">
        <f>SUMIF('Tool Pneumatics CH4 VOC BTEX'!B:B,A1057,'Tool Pneumatics CH4 VOC BTEX'!N:N)*Q1057</f>
        <v>1.0514762113868632E-4</v>
      </c>
    </row>
    <row r="1058" spans="1:21" x14ac:dyDescent="0.25">
      <c r="A1058" s="1" t="s">
        <v>3740</v>
      </c>
      <c r="B1058" s="1" t="s">
        <v>1497</v>
      </c>
      <c r="C1058" s="1" t="s">
        <v>1632</v>
      </c>
      <c r="D1058" s="3" t="s">
        <v>2721</v>
      </c>
      <c r="E1058" s="3" t="s">
        <v>23961</v>
      </c>
      <c r="F1058" s="1" t="s">
        <v>3659</v>
      </c>
      <c r="G1058" s="1">
        <v>23</v>
      </c>
      <c r="H1058" s="1" t="s">
        <v>27479</v>
      </c>
      <c r="I1058" s="1">
        <v>0</v>
      </c>
      <c r="J1058" s="1" t="s">
        <v>27474</v>
      </c>
      <c r="K1058" s="1">
        <f t="shared" si="64"/>
        <v>23</v>
      </c>
      <c r="L1058" s="2">
        <f>SUMIFS('Basin Total Well Counts'!B:B,'Basin Total Well Counts'!A:A,F1058)</f>
        <v>49164</v>
      </c>
      <c r="M1058" s="4">
        <f t="shared" si="65"/>
        <v>4.6782198356521033E-4</v>
      </c>
      <c r="N1058" s="2">
        <f>SUMIF('Basin Emissions'!A:A,F1058,'Basin Emissions'!B:B)</f>
        <v>2442.1369048000001</v>
      </c>
      <c r="O1058" s="8">
        <f t="shared" si="66"/>
        <v>1.1424853309413392</v>
      </c>
      <c r="P1058" s="7">
        <f>SUMIF('Tool Pneumatics CH4 VOC BTEX'!B:B,A1058,'Tool Pneumatics CH4 VOC BTEX'!F:F)</f>
        <v>3.5899999141693102</v>
      </c>
      <c r="Q1058" s="14">
        <f t="shared" si="67"/>
        <v>0.35079710596261721</v>
      </c>
      <c r="R1058" s="16">
        <f>SUMIF('Tool Pneumatics CH4 VOC BTEX'!B:B,A1058,'Tool Pneumatics CH4 VOC BTEX'!H:H)*Q1058</f>
        <v>1.592618899961277E-3</v>
      </c>
      <c r="S1058" s="16">
        <f>SUMIF('Tool Pneumatics CH4 VOC BTEX'!B:B,A1058,'Tool Pneumatics CH4 VOC BTEX'!J:J)*Q1058</f>
        <v>9.0154858676801583E-5</v>
      </c>
      <c r="T1058" s="16">
        <f>SUMIF('Tool Pneumatics CH4 VOC BTEX'!B:B,A1058,'Tool Pneumatics CH4 VOC BTEX'!L:L)*Q1058</f>
        <v>1.4200267164467437E-3</v>
      </c>
      <c r="U1058" s="16">
        <f>SUMIF('Tool Pneumatics CH4 VOC BTEX'!B:B,A1058,'Tool Pneumatics CH4 VOC BTEX'!N:N)*Q1058</f>
        <v>4.0306588103163082E-4</v>
      </c>
    </row>
    <row r="1059" spans="1:21" x14ac:dyDescent="0.25">
      <c r="A1059" s="1" t="s">
        <v>3741</v>
      </c>
      <c r="B1059" s="1" t="s">
        <v>1497</v>
      </c>
      <c r="C1059" s="1" t="s">
        <v>1585</v>
      </c>
      <c r="D1059" s="3" t="s">
        <v>2721</v>
      </c>
      <c r="E1059" s="3" t="s">
        <v>23961</v>
      </c>
      <c r="F1059" s="1" t="s">
        <v>3659</v>
      </c>
      <c r="G1059" s="1">
        <v>0</v>
      </c>
      <c r="H1059" s="1" t="s">
        <v>27474</v>
      </c>
      <c r="I1059" s="1">
        <v>0</v>
      </c>
      <c r="J1059" s="1" t="s">
        <v>27474</v>
      </c>
      <c r="K1059" s="1">
        <f t="shared" si="64"/>
        <v>0</v>
      </c>
      <c r="L1059" s="2">
        <f>SUMIFS('Basin Total Well Counts'!B:B,'Basin Total Well Counts'!A:A,F1059)</f>
        <v>49164</v>
      </c>
      <c r="M1059" s="4">
        <f t="shared" si="65"/>
        <v>0</v>
      </c>
      <c r="N1059" s="2">
        <f>SUMIF('Basin Emissions'!A:A,F1059,'Basin Emissions'!B:B)</f>
        <v>2442.1369048000001</v>
      </c>
      <c r="O1059" s="8">
        <f t="shared" si="66"/>
        <v>0</v>
      </c>
      <c r="P1059" s="7">
        <f>SUMIF('Tool Pneumatics CH4 VOC BTEX'!B:B,A1059,'Tool Pneumatics CH4 VOC BTEX'!F:F)</f>
        <v>3.5899999141693102</v>
      </c>
      <c r="Q1059" s="14">
        <f t="shared" si="67"/>
        <v>0</v>
      </c>
      <c r="R1059" s="16">
        <f>SUMIF('Tool Pneumatics CH4 VOC BTEX'!B:B,A1059,'Tool Pneumatics CH4 VOC BTEX'!H:H)*Q1059</f>
        <v>0</v>
      </c>
      <c r="S1059" s="16">
        <f>SUMIF('Tool Pneumatics CH4 VOC BTEX'!B:B,A1059,'Tool Pneumatics CH4 VOC BTEX'!J:J)*Q1059</f>
        <v>0</v>
      </c>
      <c r="T1059" s="16">
        <f>SUMIF('Tool Pneumatics CH4 VOC BTEX'!B:B,A1059,'Tool Pneumatics CH4 VOC BTEX'!L:L)*Q1059</f>
        <v>0</v>
      </c>
      <c r="U1059" s="16">
        <f>SUMIF('Tool Pneumatics CH4 VOC BTEX'!B:B,A1059,'Tool Pneumatics CH4 VOC BTEX'!N:N)*Q1059</f>
        <v>0</v>
      </c>
    </row>
    <row r="1060" spans="1:21" x14ac:dyDescent="0.25">
      <c r="A1060" s="1" t="s">
        <v>3742</v>
      </c>
      <c r="B1060" s="1" t="s">
        <v>1497</v>
      </c>
      <c r="C1060" s="1" t="s">
        <v>3743</v>
      </c>
      <c r="D1060" s="3" t="s">
        <v>2721</v>
      </c>
      <c r="E1060" s="3" t="s">
        <v>23961</v>
      </c>
      <c r="F1060" s="1" t="s">
        <v>3659</v>
      </c>
      <c r="G1060" s="1">
        <v>14</v>
      </c>
      <c r="H1060" s="1" t="s">
        <v>27479</v>
      </c>
      <c r="I1060" s="1">
        <v>1</v>
      </c>
      <c r="J1060" s="1" t="s">
        <v>27479</v>
      </c>
      <c r="K1060" s="1">
        <f t="shared" si="64"/>
        <v>15</v>
      </c>
      <c r="L1060" s="2">
        <f>SUMIFS('Basin Total Well Counts'!B:B,'Basin Total Well Counts'!A:A,F1060)</f>
        <v>49164</v>
      </c>
      <c r="M1060" s="4">
        <f t="shared" si="65"/>
        <v>3.0510129362948499E-4</v>
      </c>
      <c r="N1060" s="2">
        <f>SUMIF('Basin Emissions'!A:A,F1060,'Basin Emissions'!B:B)</f>
        <v>2442.1369048000001</v>
      </c>
      <c r="O1060" s="8">
        <f t="shared" si="66"/>
        <v>0.74509912887478646</v>
      </c>
      <c r="P1060" s="7">
        <f>SUMIF('Tool Pneumatics CH4 VOC BTEX'!B:B,A1060,'Tool Pneumatics CH4 VOC BTEX'!F:F)</f>
        <v>3.5899999141693102</v>
      </c>
      <c r="Q1060" s="14">
        <f t="shared" si="67"/>
        <v>0.22878072127996776</v>
      </c>
      <c r="R1060" s="16">
        <f>SUMIF('Tool Pneumatics CH4 VOC BTEX'!B:B,A1060,'Tool Pneumatics CH4 VOC BTEX'!H:H)*Q1060</f>
        <v>1.038664499974746E-3</v>
      </c>
      <c r="S1060" s="16">
        <f>SUMIF('Tool Pneumatics CH4 VOC BTEX'!B:B,A1060,'Tool Pneumatics CH4 VOC BTEX'!J:J)*Q1060</f>
        <v>5.8796646963131469E-5</v>
      </c>
      <c r="T1060" s="16">
        <f>SUMIF('Tool Pneumatics CH4 VOC BTEX'!B:B,A1060,'Tool Pneumatics CH4 VOC BTEX'!L:L)*Q1060</f>
        <v>9.2610438029135469E-4</v>
      </c>
      <c r="U1060" s="16">
        <f>SUMIF('Tool Pneumatics CH4 VOC BTEX'!B:B,A1060,'Tool Pneumatics CH4 VOC BTEX'!N:N)*Q1060</f>
        <v>2.6286905284671577E-4</v>
      </c>
    </row>
    <row r="1061" spans="1:21" x14ac:dyDescent="0.25">
      <c r="A1061" s="1" t="s">
        <v>3744</v>
      </c>
      <c r="B1061" s="1" t="s">
        <v>1497</v>
      </c>
      <c r="C1061" s="1" t="s">
        <v>3745</v>
      </c>
      <c r="D1061" s="3" t="s">
        <v>2721</v>
      </c>
      <c r="E1061" s="3" t="s">
        <v>23961</v>
      </c>
      <c r="F1061" s="1" t="s">
        <v>1015</v>
      </c>
      <c r="G1061" s="1">
        <v>12</v>
      </c>
      <c r="H1061" s="1" t="s">
        <v>27479</v>
      </c>
      <c r="I1061" s="1">
        <v>1</v>
      </c>
      <c r="J1061" s="1" t="s">
        <v>27479</v>
      </c>
      <c r="K1061" s="1">
        <f t="shared" si="64"/>
        <v>13</v>
      </c>
      <c r="L1061" s="2">
        <f>SUMIFS('Basin Total Well Counts'!B:B,'Basin Total Well Counts'!A:A,F1061)</f>
        <v>100308</v>
      </c>
      <c r="M1061" s="4">
        <f t="shared" si="65"/>
        <v>1.2960082944530845E-4</v>
      </c>
      <c r="N1061" s="2">
        <f>SUMIF('Basin Emissions'!A:A,F1061,'Basin Emissions'!B:B)</f>
        <v>7867.8947644</v>
      </c>
      <c r="O1061" s="8">
        <f t="shared" si="66"/>
        <v>1.0196856874546396</v>
      </c>
      <c r="P1061" s="7">
        <f>SUMIF('Tool Pneumatics CH4 VOC BTEX'!B:B,A1061,'Tool Pneumatics CH4 VOC BTEX'!F:F)</f>
        <v>3.5899999141693102</v>
      </c>
      <c r="Q1061" s="14">
        <f t="shared" si="67"/>
        <v>0.31309179948583132</v>
      </c>
      <c r="R1061" s="16">
        <f>SUMIF('Tool Pneumatics CH4 VOC BTEX'!B:B,A1061,'Tool Pneumatics CH4 VOC BTEX'!H:H)*Q1061</f>
        <v>1.4214368043764839E-3</v>
      </c>
      <c r="S1061" s="16">
        <f>SUMIF('Tool Pneumatics CH4 VOC BTEX'!B:B,A1061,'Tool Pneumatics CH4 VOC BTEX'!J:J)*Q1061</f>
        <v>8.0464594649531148E-5</v>
      </c>
      <c r="T1061" s="16">
        <f>SUMIF('Tool Pneumatics CH4 VOC BTEX'!B:B,A1061,'Tool Pneumatics CH4 VOC BTEX'!L:L)*Q1061</f>
        <v>1.2673956324418655E-3</v>
      </c>
      <c r="U1061" s="16">
        <f>SUMIF('Tool Pneumatics CH4 VOC BTEX'!B:B,A1061,'Tool Pneumatics CH4 VOC BTEX'!N:N)*Q1061</f>
        <v>3.5974248321473746E-4</v>
      </c>
    </row>
    <row r="1062" spans="1:21" x14ac:dyDescent="0.25">
      <c r="A1062" s="1" t="s">
        <v>3746</v>
      </c>
      <c r="B1062" s="1" t="s">
        <v>1497</v>
      </c>
      <c r="C1062" s="1" t="s">
        <v>1639</v>
      </c>
      <c r="D1062" s="3" t="s">
        <v>2721</v>
      </c>
      <c r="E1062" s="3" t="s">
        <v>23961</v>
      </c>
      <c r="F1062" s="1" t="s">
        <v>3659</v>
      </c>
      <c r="G1062" s="1">
        <v>0</v>
      </c>
      <c r="H1062" s="1" t="s">
        <v>27474</v>
      </c>
      <c r="I1062" s="1">
        <v>0</v>
      </c>
      <c r="J1062" s="1" t="s">
        <v>27474</v>
      </c>
      <c r="K1062" s="1">
        <f t="shared" si="64"/>
        <v>0</v>
      </c>
      <c r="L1062" s="2">
        <f>SUMIFS('Basin Total Well Counts'!B:B,'Basin Total Well Counts'!A:A,F1062)</f>
        <v>49164</v>
      </c>
      <c r="M1062" s="4">
        <f t="shared" si="65"/>
        <v>0</v>
      </c>
      <c r="N1062" s="2">
        <f>SUMIF('Basin Emissions'!A:A,F1062,'Basin Emissions'!B:B)</f>
        <v>2442.1369048000001</v>
      </c>
      <c r="O1062" s="8">
        <f t="shared" si="66"/>
        <v>0</v>
      </c>
      <c r="P1062" s="7">
        <f>SUMIF('Tool Pneumatics CH4 VOC BTEX'!B:B,A1062,'Tool Pneumatics CH4 VOC BTEX'!F:F)</f>
        <v>3.5899999141693102</v>
      </c>
      <c r="Q1062" s="14">
        <f t="shared" si="67"/>
        <v>0</v>
      </c>
      <c r="R1062" s="16">
        <f>SUMIF('Tool Pneumatics CH4 VOC BTEX'!B:B,A1062,'Tool Pneumatics CH4 VOC BTEX'!H:H)*Q1062</f>
        <v>0</v>
      </c>
      <c r="S1062" s="16">
        <f>SUMIF('Tool Pneumatics CH4 VOC BTEX'!B:B,A1062,'Tool Pneumatics CH4 VOC BTEX'!J:J)*Q1062</f>
        <v>0</v>
      </c>
      <c r="T1062" s="16">
        <f>SUMIF('Tool Pneumatics CH4 VOC BTEX'!B:B,A1062,'Tool Pneumatics CH4 VOC BTEX'!L:L)*Q1062</f>
        <v>0</v>
      </c>
      <c r="U1062" s="16">
        <f>SUMIF('Tool Pneumatics CH4 VOC BTEX'!B:B,A1062,'Tool Pneumatics CH4 VOC BTEX'!N:N)*Q1062</f>
        <v>0</v>
      </c>
    </row>
    <row r="1063" spans="1:21" x14ac:dyDescent="0.25">
      <c r="A1063" s="1" t="s">
        <v>3747</v>
      </c>
      <c r="B1063" s="1" t="s">
        <v>1497</v>
      </c>
      <c r="C1063" s="1" t="s">
        <v>1788</v>
      </c>
      <c r="D1063" s="3" t="s">
        <v>2721</v>
      </c>
      <c r="E1063" s="3" t="s">
        <v>23961</v>
      </c>
      <c r="F1063" s="1" t="s">
        <v>2280</v>
      </c>
      <c r="G1063" s="1">
        <v>0</v>
      </c>
      <c r="H1063" s="1" t="s">
        <v>27474</v>
      </c>
      <c r="I1063" s="1">
        <v>0</v>
      </c>
      <c r="J1063" s="1" t="s">
        <v>27474</v>
      </c>
      <c r="K1063" s="1">
        <f t="shared" si="64"/>
        <v>0</v>
      </c>
      <c r="L1063" s="2">
        <f>SUMIFS('Basin Total Well Counts'!B:B,'Basin Total Well Counts'!A:A,F1063)</f>
        <v>246</v>
      </c>
      <c r="M1063" s="4">
        <f t="shared" si="65"/>
        <v>0</v>
      </c>
      <c r="N1063" s="2">
        <f>SUMIF('Basin Emissions'!A:A,F1063,'Basin Emissions'!B:B)</f>
        <v>1726.0071354000004</v>
      </c>
      <c r="O1063" s="8">
        <f t="shared" si="66"/>
        <v>0</v>
      </c>
      <c r="P1063" s="7">
        <f>SUMIF('Tool Pneumatics CH4 VOC BTEX'!B:B,A1063,'Tool Pneumatics CH4 VOC BTEX'!F:F)</f>
        <v>3.5899999141693102</v>
      </c>
      <c r="Q1063" s="14">
        <f t="shared" si="67"/>
        <v>0</v>
      </c>
      <c r="R1063" s="16">
        <f>SUMIF('Tool Pneumatics CH4 VOC BTEX'!B:B,A1063,'Tool Pneumatics CH4 VOC BTEX'!H:H)*Q1063</f>
        <v>0</v>
      </c>
      <c r="S1063" s="16">
        <f>SUMIF('Tool Pneumatics CH4 VOC BTEX'!B:B,A1063,'Tool Pneumatics CH4 VOC BTEX'!J:J)*Q1063</f>
        <v>0</v>
      </c>
      <c r="T1063" s="16">
        <f>SUMIF('Tool Pneumatics CH4 VOC BTEX'!B:B,A1063,'Tool Pneumatics CH4 VOC BTEX'!L:L)*Q1063</f>
        <v>0</v>
      </c>
      <c r="U1063" s="16">
        <f>SUMIF('Tool Pneumatics CH4 VOC BTEX'!B:B,A1063,'Tool Pneumatics CH4 VOC BTEX'!N:N)*Q1063</f>
        <v>0</v>
      </c>
    </row>
    <row r="1064" spans="1:21" x14ac:dyDescent="0.25">
      <c r="A1064" s="1" t="s">
        <v>3748</v>
      </c>
      <c r="B1064" s="1" t="s">
        <v>1497</v>
      </c>
      <c r="C1064" s="1" t="s">
        <v>3205</v>
      </c>
      <c r="D1064" s="3" t="s">
        <v>2721</v>
      </c>
      <c r="E1064" s="3" t="s">
        <v>23961</v>
      </c>
      <c r="F1064" s="1" t="s">
        <v>2421</v>
      </c>
      <c r="G1064" s="1">
        <v>0</v>
      </c>
      <c r="H1064" s="1" t="s">
        <v>27474</v>
      </c>
      <c r="I1064" s="1">
        <v>0</v>
      </c>
      <c r="J1064" s="1" t="s">
        <v>27474</v>
      </c>
      <c r="K1064" s="1">
        <f t="shared" si="64"/>
        <v>0</v>
      </c>
      <c r="L1064" s="2">
        <f>SUMIFS('Basin Total Well Counts'!B:B,'Basin Total Well Counts'!A:A,F1064)</f>
        <v>1818</v>
      </c>
      <c r="M1064" s="4">
        <f t="shared" si="65"/>
        <v>0</v>
      </c>
      <c r="N1064" s="2">
        <f>SUMIF('Basin Emissions'!A:A,F1064,'Basin Emissions'!B:B)</f>
        <v>1387.3388780000002</v>
      </c>
      <c r="O1064" s="8">
        <f t="shared" si="66"/>
        <v>0</v>
      </c>
      <c r="P1064" s="7">
        <f>SUMIF('Tool Pneumatics CH4 VOC BTEX'!B:B,A1064,'Tool Pneumatics CH4 VOC BTEX'!F:F)</f>
        <v>25.404619216918899</v>
      </c>
      <c r="Q1064" s="14">
        <f t="shared" si="67"/>
        <v>0</v>
      </c>
      <c r="R1064" s="16">
        <f>SUMIF('Tool Pneumatics CH4 VOC BTEX'!B:B,A1064,'Tool Pneumatics CH4 VOC BTEX'!H:H)*Q1064</f>
        <v>0</v>
      </c>
      <c r="S1064" s="16">
        <f>SUMIF('Tool Pneumatics CH4 VOC BTEX'!B:B,A1064,'Tool Pneumatics CH4 VOC BTEX'!J:J)*Q1064</f>
        <v>0</v>
      </c>
      <c r="T1064" s="16">
        <f>SUMIF('Tool Pneumatics CH4 VOC BTEX'!B:B,A1064,'Tool Pneumatics CH4 VOC BTEX'!L:L)*Q1064</f>
        <v>0</v>
      </c>
      <c r="U1064" s="16">
        <f>SUMIF('Tool Pneumatics CH4 VOC BTEX'!B:B,A1064,'Tool Pneumatics CH4 VOC BTEX'!N:N)*Q1064</f>
        <v>0</v>
      </c>
    </row>
    <row r="1065" spans="1:21" x14ac:dyDescent="0.25">
      <c r="A1065" s="1" t="s">
        <v>3749</v>
      </c>
      <c r="B1065" s="1" t="s">
        <v>1497</v>
      </c>
      <c r="C1065" s="1" t="s">
        <v>2462</v>
      </c>
      <c r="D1065" s="3" t="s">
        <v>2721</v>
      </c>
      <c r="E1065" s="3" t="s">
        <v>23961</v>
      </c>
      <c r="F1065" s="1" t="s">
        <v>2421</v>
      </c>
      <c r="G1065" s="1">
        <v>0</v>
      </c>
      <c r="H1065" s="1" t="s">
        <v>27474</v>
      </c>
      <c r="I1065" s="1">
        <v>0</v>
      </c>
      <c r="J1065" s="1" t="s">
        <v>27474</v>
      </c>
      <c r="K1065" s="1">
        <f t="shared" si="64"/>
        <v>0</v>
      </c>
      <c r="L1065" s="2">
        <f>SUMIFS('Basin Total Well Counts'!B:B,'Basin Total Well Counts'!A:A,F1065)</f>
        <v>1818</v>
      </c>
      <c r="M1065" s="4">
        <f t="shared" si="65"/>
        <v>0</v>
      </c>
      <c r="N1065" s="2">
        <f>SUMIF('Basin Emissions'!A:A,F1065,'Basin Emissions'!B:B)</f>
        <v>1387.3388780000002</v>
      </c>
      <c r="O1065" s="8">
        <f t="shared" si="66"/>
        <v>0</v>
      </c>
      <c r="P1065" s="7">
        <f>SUMIF('Tool Pneumatics CH4 VOC BTEX'!B:B,A1065,'Tool Pneumatics CH4 VOC BTEX'!F:F)</f>
        <v>25.404619216918899</v>
      </c>
      <c r="Q1065" s="14">
        <f t="shared" si="67"/>
        <v>0</v>
      </c>
      <c r="R1065" s="16">
        <f>SUMIF('Tool Pneumatics CH4 VOC BTEX'!B:B,A1065,'Tool Pneumatics CH4 VOC BTEX'!H:H)*Q1065</f>
        <v>0</v>
      </c>
      <c r="S1065" s="16">
        <f>SUMIF('Tool Pneumatics CH4 VOC BTEX'!B:B,A1065,'Tool Pneumatics CH4 VOC BTEX'!J:J)*Q1065</f>
        <v>0</v>
      </c>
      <c r="T1065" s="16">
        <f>SUMIF('Tool Pneumatics CH4 VOC BTEX'!B:B,A1065,'Tool Pneumatics CH4 VOC BTEX'!L:L)*Q1065</f>
        <v>0</v>
      </c>
      <c r="U1065" s="16">
        <f>SUMIF('Tool Pneumatics CH4 VOC BTEX'!B:B,A1065,'Tool Pneumatics CH4 VOC BTEX'!N:N)*Q1065</f>
        <v>0</v>
      </c>
    </row>
    <row r="1066" spans="1:21" x14ac:dyDescent="0.25">
      <c r="A1066" s="1" t="s">
        <v>3750</v>
      </c>
      <c r="B1066" s="1" t="s">
        <v>1497</v>
      </c>
      <c r="C1066" s="1" t="s">
        <v>2184</v>
      </c>
      <c r="D1066" s="3" t="s">
        <v>2721</v>
      </c>
      <c r="E1066" s="3" t="s">
        <v>23961</v>
      </c>
      <c r="F1066" s="1" t="s">
        <v>2421</v>
      </c>
      <c r="G1066" s="1">
        <v>0</v>
      </c>
      <c r="H1066" s="1" t="s">
        <v>27474</v>
      </c>
      <c r="I1066" s="1">
        <v>0</v>
      </c>
      <c r="J1066" s="1" t="s">
        <v>27474</v>
      </c>
      <c r="K1066" s="1">
        <f t="shared" si="64"/>
        <v>0</v>
      </c>
      <c r="L1066" s="2">
        <f>SUMIFS('Basin Total Well Counts'!B:B,'Basin Total Well Counts'!A:A,F1066)</f>
        <v>1818</v>
      </c>
      <c r="M1066" s="4">
        <f t="shared" si="65"/>
        <v>0</v>
      </c>
      <c r="N1066" s="2">
        <f>SUMIF('Basin Emissions'!A:A,F1066,'Basin Emissions'!B:B)</f>
        <v>1387.3388780000002</v>
      </c>
      <c r="O1066" s="8">
        <f t="shared" si="66"/>
        <v>0</v>
      </c>
      <c r="P1066" s="7">
        <f>SUMIF('Tool Pneumatics CH4 VOC BTEX'!B:B,A1066,'Tool Pneumatics CH4 VOC BTEX'!F:F)</f>
        <v>25.404619216918899</v>
      </c>
      <c r="Q1066" s="14">
        <f t="shared" si="67"/>
        <v>0</v>
      </c>
      <c r="R1066" s="16">
        <f>SUMIF('Tool Pneumatics CH4 VOC BTEX'!B:B,A1066,'Tool Pneumatics CH4 VOC BTEX'!H:H)*Q1066</f>
        <v>0</v>
      </c>
      <c r="S1066" s="16">
        <f>SUMIF('Tool Pneumatics CH4 VOC BTEX'!B:B,A1066,'Tool Pneumatics CH4 VOC BTEX'!J:J)*Q1066</f>
        <v>0</v>
      </c>
      <c r="T1066" s="16">
        <f>SUMIF('Tool Pneumatics CH4 VOC BTEX'!B:B,A1066,'Tool Pneumatics CH4 VOC BTEX'!L:L)*Q1066</f>
        <v>0</v>
      </c>
      <c r="U1066" s="16">
        <f>SUMIF('Tool Pneumatics CH4 VOC BTEX'!B:B,A1066,'Tool Pneumatics CH4 VOC BTEX'!N:N)*Q1066</f>
        <v>0</v>
      </c>
    </row>
    <row r="1067" spans="1:21" x14ac:dyDescent="0.25">
      <c r="A1067" s="1" t="s">
        <v>3751</v>
      </c>
      <c r="B1067" s="1" t="s">
        <v>1497</v>
      </c>
      <c r="C1067" s="1" t="s">
        <v>1958</v>
      </c>
      <c r="D1067" s="3" t="s">
        <v>2721</v>
      </c>
      <c r="E1067" s="3" t="s">
        <v>23961</v>
      </c>
      <c r="F1067" s="1" t="s">
        <v>3649</v>
      </c>
      <c r="G1067" s="1">
        <v>0</v>
      </c>
      <c r="H1067" s="1" t="s">
        <v>27474</v>
      </c>
      <c r="I1067" s="1">
        <v>0</v>
      </c>
      <c r="J1067" s="1" t="s">
        <v>27474</v>
      </c>
      <c r="K1067" s="1">
        <f t="shared" si="64"/>
        <v>0</v>
      </c>
      <c r="L1067" s="2">
        <f>SUMIFS('Basin Total Well Counts'!B:B,'Basin Total Well Counts'!A:A,F1067)</f>
        <v>20</v>
      </c>
      <c r="M1067" s="4">
        <f t="shared" si="65"/>
        <v>0</v>
      </c>
      <c r="N1067" s="2">
        <f>SUMIF('Basin Emissions'!A:A,F1067,'Basin Emissions'!B:B)</f>
        <v>253.02431440000004</v>
      </c>
      <c r="O1067" s="8">
        <f t="shared" si="66"/>
        <v>0</v>
      </c>
      <c r="P1067" s="7">
        <f>SUMIF('Tool Pneumatics CH4 VOC BTEX'!B:B,A1067,'Tool Pneumatics CH4 VOC BTEX'!F:F)</f>
        <v>25.404619216918899</v>
      </c>
      <c r="Q1067" s="14">
        <f t="shared" si="67"/>
        <v>0</v>
      </c>
      <c r="R1067" s="16">
        <f>SUMIF('Tool Pneumatics CH4 VOC BTEX'!B:B,A1067,'Tool Pneumatics CH4 VOC BTEX'!H:H)*Q1067</f>
        <v>0</v>
      </c>
      <c r="S1067" s="16">
        <f>SUMIF('Tool Pneumatics CH4 VOC BTEX'!B:B,A1067,'Tool Pneumatics CH4 VOC BTEX'!J:J)*Q1067</f>
        <v>0</v>
      </c>
      <c r="T1067" s="16">
        <f>SUMIF('Tool Pneumatics CH4 VOC BTEX'!B:B,A1067,'Tool Pneumatics CH4 VOC BTEX'!L:L)*Q1067</f>
        <v>0</v>
      </c>
      <c r="U1067" s="16">
        <f>SUMIF('Tool Pneumatics CH4 VOC BTEX'!B:B,A1067,'Tool Pneumatics CH4 VOC BTEX'!N:N)*Q1067</f>
        <v>0</v>
      </c>
    </row>
    <row r="1068" spans="1:21" x14ac:dyDescent="0.25">
      <c r="A1068" s="1" t="s">
        <v>3752</v>
      </c>
      <c r="B1068" s="1" t="s">
        <v>1497</v>
      </c>
      <c r="C1068" s="1" t="s">
        <v>3753</v>
      </c>
      <c r="D1068" s="3" t="s">
        <v>1015</v>
      </c>
      <c r="E1068" s="3" t="s">
        <v>23961</v>
      </c>
      <c r="F1068" s="1" t="s">
        <v>3659</v>
      </c>
      <c r="G1068" s="1">
        <v>3</v>
      </c>
      <c r="H1068" s="1" t="s">
        <v>27479</v>
      </c>
      <c r="I1068" s="1">
        <v>0</v>
      </c>
      <c r="J1068" s="1" t="s">
        <v>27474</v>
      </c>
      <c r="K1068" s="1">
        <f t="shared" si="64"/>
        <v>3</v>
      </c>
      <c r="L1068" s="2">
        <f>SUMIFS('Basin Total Well Counts'!B:B,'Basin Total Well Counts'!A:A,F1068)</f>
        <v>49164</v>
      </c>
      <c r="M1068" s="4">
        <f t="shared" si="65"/>
        <v>6.1020258725896998E-5</v>
      </c>
      <c r="N1068" s="2">
        <f>SUMIF('Basin Emissions'!A:A,F1068,'Basin Emissions'!B:B)</f>
        <v>2442.1369048000001</v>
      </c>
      <c r="O1068" s="8">
        <f t="shared" si="66"/>
        <v>0.14901982577495729</v>
      </c>
      <c r="P1068" s="7">
        <f>SUMIF('Tool Pneumatics CH4 VOC BTEX'!B:B,A1068,'Tool Pneumatics CH4 VOC BTEX'!F:F)</f>
        <v>3.5899999141693102</v>
      </c>
      <c r="Q1068" s="14">
        <f t="shared" si="67"/>
        <v>4.5756144255993551E-2</v>
      </c>
      <c r="R1068" s="16">
        <f>SUMIF('Tool Pneumatics CH4 VOC BTEX'!B:B,A1068,'Tool Pneumatics CH4 VOC BTEX'!H:H)*Q1068</f>
        <v>2.0773289999494919E-4</v>
      </c>
      <c r="S1068" s="16">
        <f>SUMIF('Tool Pneumatics CH4 VOC BTEX'!B:B,A1068,'Tool Pneumatics CH4 VOC BTEX'!J:J)*Q1068</f>
        <v>1.1759329392626294E-5</v>
      </c>
      <c r="T1068" s="16">
        <f>SUMIF('Tool Pneumatics CH4 VOC BTEX'!B:B,A1068,'Tool Pneumatics CH4 VOC BTEX'!L:L)*Q1068</f>
        <v>1.8522087605827092E-4</v>
      </c>
      <c r="U1068" s="16">
        <f>SUMIF('Tool Pneumatics CH4 VOC BTEX'!B:B,A1068,'Tool Pneumatics CH4 VOC BTEX'!N:N)*Q1068</f>
        <v>5.2573810569343159E-5</v>
      </c>
    </row>
    <row r="1069" spans="1:21" x14ac:dyDescent="0.25">
      <c r="A1069" s="1" t="s">
        <v>3754</v>
      </c>
      <c r="B1069" s="1" t="s">
        <v>1497</v>
      </c>
      <c r="C1069" s="1" t="s">
        <v>2115</v>
      </c>
      <c r="D1069" s="3" t="s">
        <v>2732</v>
      </c>
      <c r="E1069" s="3" t="s">
        <v>23961</v>
      </c>
      <c r="F1069" s="1" t="s">
        <v>2421</v>
      </c>
      <c r="G1069" s="1">
        <v>3</v>
      </c>
      <c r="H1069" s="1" t="s">
        <v>27479</v>
      </c>
      <c r="I1069" s="1">
        <v>0</v>
      </c>
      <c r="J1069" s="1" t="s">
        <v>27474</v>
      </c>
      <c r="K1069" s="1">
        <f t="shared" si="64"/>
        <v>3</v>
      </c>
      <c r="L1069" s="2">
        <f>SUMIFS('Basin Total Well Counts'!B:B,'Basin Total Well Counts'!A:A,F1069)</f>
        <v>1818</v>
      </c>
      <c r="M1069" s="4">
        <f t="shared" si="65"/>
        <v>1.6501650165016502E-3</v>
      </c>
      <c r="N1069" s="2">
        <f>SUMIF('Basin Emissions'!A:A,F1069,'Basin Emissions'!B:B)</f>
        <v>1387.3388780000002</v>
      </c>
      <c r="O1069" s="8">
        <f t="shared" si="66"/>
        <v>2.2893380825082512</v>
      </c>
      <c r="P1069" s="7">
        <f>SUMIF('Tool Pneumatics CH4 VOC BTEX'!B:B,A1069,'Tool Pneumatics CH4 VOC BTEX'!F:F)</f>
        <v>25.404619216918899</v>
      </c>
      <c r="Q1069" s="14">
        <f t="shared" si="67"/>
        <v>9.9333800156635566E-2</v>
      </c>
      <c r="R1069" s="16">
        <f>SUMIF('Tool Pneumatics CH4 VOC BTEX'!B:B,A1069,'Tool Pneumatics CH4 VOC BTEX'!H:H)*Q1069</f>
        <v>0</v>
      </c>
      <c r="S1069" s="16">
        <f>SUMIF('Tool Pneumatics CH4 VOC BTEX'!B:B,A1069,'Tool Pneumatics CH4 VOC BTEX'!J:J)*Q1069</f>
        <v>0</v>
      </c>
      <c r="T1069" s="16">
        <f>SUMIF('Tool Pneumatics CH4 VOC BTEX'!B:B,A1069,'Tool Pneumatics CH4 VOC BTEX'!L:L)*Q1069</f>
        <v>0</v>
      </c>
      <c r="U1069" s="16">
        <f>SUMIF('Tool Pneumatics CH4 VOC BTEX'!B:B,A1069,'Tool Pneumatics CH4 VOC BTEX'!N:N)*Q1069</f>
        <v>0</v>
      </c>
    </row>
    <row r="1070" spans="1:21" x14ac:dyDescent="0.25">
      <c r="A1070" s="1" t="s">
        <v>3755</v>
      </c>
      <c r="B1070" s="1" t="s">
        <v>1497</v>
      </c>
      <c r="C1070" s="1" t="s">
        <v>2004</v>
      </c>
      <c r="D1070" s="3" t="s">
        <v>2240</v>
      </c>
      <c r="E1070" s="3" t="s">
        <v>23961</v>
      </c>
      <c r="F1070" s="1" t="s">
        <v>2280</v>
      </c>
      <c r="G1070" s="1">
        <v>0</v>
      </c>
      <c r="H1070" s="1" t="s">
        <v>27474</v>
      </c>
      <c r="I1070" s="1">
        <v>0</v>
      </c>
      <c r="J1070" s="1" t="s">
        <v>27474</v>
      </c>
      <c r="K1070" s="1">
        <f t="shared" si="64"/>
        <v>0</v>
      </c>
      <c r="L1070" s="2">
        <f>SUMIFS('Basin Total Well Counts'!B:B,'Basin Total Well Counts'!A:A,F1070)</f>
        <v>246</v>
      </c>
      <c r="M1070" s="4">
        <f t="shared" si="65"/>
        <v>0</v>
      </c>
      <c r="N1070" s="2">
        <f>SUMIF('Basin Emissions'!A:A,F1070,'Basin Emissions'!B:B)</f>
        <v>1726.0071354000004</v>
      </c>
      <c r="O1070" s="8">
        <f t="shared" si="66"/>
        <v>0</v>
      </c>
      <c r="P1070" s="7">
        <f>SUMIF('Tool Pneumatics CH4 VOC BTEX'!B:B,A1070,'Tool Pneumatics CH4 VOC BTEX'!F:F)</f>
        <v>3.5899999141693102</v>
      </c>
      <c r="Q1070" s="14">
        <f t="shared" si="67"/>
        <v>0</v>
      </c>
      <c r="R1070" s="16">
        <f>SUMIF('Tool Pneumatics CH4 VOC BTEX'!B:B,A1070,'Tool Pneumatics CH4 VOC BTEX'!H:H)*Q1070</f>
        <v>0</v>
      </c>
      <c r="S1070" s="16">
        <f>SUMIF('Tool Pneumatics CH4 VOC BTEX'!B:B,A1070,'Tool Pneumatics CH4 VOC BTEX'!J:J)*Q1070</f>
        <v>0</v>
      </c>
      <c r="T1070" s="16">
        <f>SUMIF('Tool Pneumatics CH4 VOC BTEX'!B:B,A1070,'Tool Pneumatics CH4 VOC BTEX'!L:L)*Q1070</f>
        <v>0</v>
      </c>
      <c r="U1070" s="16">
        <f>SUMIF('Tool Pneumatics CH4 VOC BTEX'!B:B,A1070,'Tool Pneumatics CH4 VOC BTEX'!N:N)*Q1070</f>
        <v>0</v>
      </c>
    </row>
    <row r="1071" spans="1:21" x14ac:dyDescent="0.25">
      <c r="A1071" s="1" t="s">
        <v>3756</v>
      </c>
      <c r="B1071" s="1" t="s">
        <v>1497</v>
      </c>
      <c r="C1071" s="1" t="s">
        <v>3757</v>
      </c>
      <c r="D1071" s="3" t="s">
        <v>2732</v>
      </c>
      <c r="E1071" s="3" t="s">
        <v>23961</v>
      </c>
      <c r="F1071" s="1" t="s">
        <v>3659</v>
      </c>
      <c r="G1071" s="1">
        <v>255</v>
      </c>
      <c r="H1071" s="1" t="s">
        <v>27479</v>
      </c>
      <c r="I1071" s="1">
        <v>0</v>
      </c>
      <c r="J1071" s="1" t="s">
        <v>27474</v>
      </c>
      <c r="K1071" s="1">
        <f t="shared" si="64"/>
        <v>255</v>
      </c>
      <c r="L1071" s="2">
        <f>SUMIFS('Basin Total Well Counts'!B:B,'Basin Total Well Counts'!A:A,F1071)</f>
        <v>49164</v>
      </c>
      <c r="M1071" s="4">
        <f t="shared" si="65"/>
        <v>5.1867219917012446E-3</v>
      </c>
      <c r="N1071" s="2">
        <f>SUMIF('Basin Emissions'!A:A,F1071,'Basin Emissions'!B:B)</f>
        <v>2442.1369048000001</v>
      </c>
      <c r="O1071" s="8">
        <f t="shared" si="66"/>
        <v>12.66668519087137</v>
      </c>
      <c r="P1071" s="7">
        <f>SUMIF('Tool Pneumatics CH4 VOC BTEX'!B:B,A1071,'Tool Pneumatics CH4 VOC BTEX'!F:F)</f>
        <v>3.5899999141693102</v>
      </c>
      <c r="Q1071" s="14">
        <f t="shared" si="67"/>
        <v>3.889272261759452</v>
      </c>
      <c r="R1071" s="16">
        <f>SUMIF('Tool Pneumatics CH4 VOC BTEX'!B:B,A1071,'Tool Pneumatics CH4 VOC BTEX'!H:H)*Q1071</f>
        <v>1.7657296499570683E-2</v>
      </c>
      <c r="S1071" s="16">
        <f>SUMIF('Tool Pneumatics CH4 VOC BTEX'!B:B,A1071,'Tool Pneumatics CH4 VOC BTEX'!J:J)*Q1071</f>
        <v>9.9954299837323496E-4</v>
      </c>
      <c r="T1071" s="16">
        <f>SUMIF('Tool Pneumatics CH4 VOC BTEX'!B:B,A1071,'Tool Pneumatics CH4 VOC BTEX'!L:L)*Q1071</f>
        <v>1.574377446495303E-2</v>
      </c>
      <c r="U1071" s="16">
        <f>SUMIF('Tool Pneumatics CH4 VOC BTEX'!B:B,A1071,'Tool Pneumatics CH4 VOC BTEX'!N:N)*Q1071</f>
        <v>4.4687738983941686E-3</v>
      </c>
    </row>
    <row r="1072" spans="1:21" x14ac:dyDescent="0.25">
      <c r="A1072" s="1" t="s">
        <v>3758</v>
      </c>
      <c r="B1072" s="1" t="s">
        <v>1497</v>
      </c>
      <c r="C1072" s="1" t="s">
        <v>1599</v>
      </c>
      <c r="D1072" s="3" t="s">
        <v>2732</v>
      </c>
      <c r="E1072" s="3" t="s">
        <v>23961</v>
      </c>
      <c r="F1072" s="1" t="s">
        <v>2280</v>
      </c>
      <c r="G1072" s="1">
        <v>0</v>
      </c>
      <c r="H1072" s="1" t="s">
        <v>27474</v>
      </c>
      <c r="I1072" s="1">
        <v>0</v>
      </c>
      <c r="J1072" s="1" t="s">
        <v>27474</v>
      </c>
      <c r="K1072" s="1">
        <f t="shared" si="64"/>
        <v>0</v>
      </c>
      <c r="L1072" s="2">
        <f>SUMIFS('Basin Total Well Counts'!B:B,'Basin Total Well Counts'!A:A,F1072)</f>
        <v>246</v>
      </c>
      <c r="M1072" s="4">
        <f t="shared" si="65"/>
        <v>0</v>
      </c>
      <c r="N1072" s="2">
        <f>SUMIF('Basin Emissions'!A:A,F1072,'Basin Emissions'!B:B)</f>
        <v>1726.0071354000004</v>
      </c>
      <c r="O1072" s="8">
        <f t="shared" si="66"/>
        <v>0</v>
      </c>
      <c r="P1072" s="7">
        <f>SUMIF('Tool Pneumatics CH4 VOC BTEX'!B:B,A1072,'Tool Pneumatics CH4 VOC BTEX'!F:F)</f>
        <v>3.5899999141693102</v>
      </c>
      <c r="Q1072" s="14">
        <f t="shared" si="67"/>
        <v>0</v>
      </c>
      <c r="R1072" s="16">
        <f>SUMIF('Tool Pneumatics CH4 VOC BTEX'!B:B,A1072,'Tool Pneumatics CH4 VOC BTEX'!H:H)*Q1072</f>
        <v>0</v>
      </c>
      <c r="S1072" s="16">
        <f>SUMIF('Tool Pneumatics CH4 VOC BTEX'!B:B,A1072,'Tool Pneumatics CH4 VOC BTEX'!J:J)*Q1072</f>
        <v>0</v>
      </c>
      <c r="T1072" s="16">
        <f>SUMIF('Tool Pneumatics CH4 VOC BTEX'!B:B,A1072,'Tool Pneumatics CH4 VOC BTEX'!L:L)*Q1072</f>
        <v>0</v>
      </c>
      <c r="U1072" s="16">
        <f>SUMIF('Tool Pneumatics CH4 VOC BTEX'!B:B,A1072,'Tool Pneumatics CH4 VOC BTEX'!N:N)*Q1072</f>
        <v>0</v>
      </c>
    </row>
    <row r="1073" spans="1:21" x14ac:dyDescent="0.25">
      <c r="A1073" s="1" t="s">
        <v>3759</v>
      </c>
      <c r="B1073" s="1" t="s">
        <v>1497</v>
      </c>
      <c r="C1073" s="1" t="s">
        <v>1723</v>
      </c>
      <c r="D1073" s="3" t="s">
        <v>2240</v>
      </c>
      <c r="E1073" s="3" t="s">
        <v>23961</v>
      </c>
      <c r="F1073" s="1" t="s">
        <v>3649</v>
      </c>
      <c r="G1073" s="1">
        <v>0</v>
      </c>
      <c r="H1073" s="1" t="s">
        <v>27474</v>
      </c>
      <c r="I1073" s="1">
        <v>0</v>
      </c>
      <c r="J1073" s="1" t="s">
        <v>27474</v>
      </c>
      <c r="K1073" s="1">
        <f t="shared" si="64"/>
        <v>0</v>
      </c>
      <c r="L1073" s="2">
        <f>SUMIFS('Basin Total Well Counts'!B:B,'Basin Total Well Counts'!A:A,F1073)</f>
        <v>20</v>
      </c>
      <c r="M1073" s="4">
        <f t="shared" si="65"/>
        <v>0</v>
      </c>
      <c r="N1073" s="2">
        <f>SUMIF('Basin Emissions'!A:A,F1073,'Basin Emissions'!B:B)</f>
        <v>253.02431440000004</v>
      </c>
      <c r="O1073" s="8">
        <f t="shared" si="66"/>
        <v>0</v>
      </c>
      <c r="P1073" s="7">
        <f>SUMIF('Tool Pneumatics CH4 VOC BTEX'!B:B,A1073,'Tool Pneumatics CH4 VOC BTEX'!F:F)</f>
        <v>25.404619216918899</v>
      </c>
      <c r="Q1073" s="14">
        <f t="shared" si="67"/>
        <v>0</v>
      </c>
      <c r="R1073" s="16">
        <f>SUMIF('Tool Pneumatics CH4 VOC BTEX'!B:B,A1073,'Tool Pneumatics CH4 VOC BTEX'!H:H)*Q1073</f>
        <v>0</v>
      </c>
      <c r="S1073" s="16">
        <f>SUMIF('Tool Pneumatics CH4 VOC BTEX'!B:B,A1073,'Tool Pneumatics CH4 VOC BTEX'!J:J)*Q1073</f>
        <v>0</v>
      </c>
      <c r="T1073" s="16">
        <f>SUMIF('Tool Pneumatics CH4 VOC BTEX'!B:B,A1073,'Tool Pneumatics CH4 VOC BTEX'!L:L)*Q1073</f>
        <v>0</v>
      </c>
      <c r="U1073" s="16">
        <f>SUMIF('Tool Pneumatics CH4 VOC BTEX'!B:B,A1073,'Tool Pneumatics CH4 VOC BTEX'!N:N)*Q1073</f>
        <v>0</v>
      </c>
    </row>
    <row r="1074" spans="1:21" x14ac:dyDescent="0.25">
      <c r="A1074" s="1" t="s">
        <v>3760</v>
      </c>
      <c r="B1074" s="1" t="s">
        <v>1497</v>
      </c>
      <c r="C1074" s="1" t="s">
        <v>1953</v>
      </c>
      <c r="D1074" s="3" t="s">
        <v>2732</v>
      </c>
      <c r="E1074" s="3" t="s">
        <v>23961</v>
      </c>
      <c r="F1074" s="1" t="s">
        <v>3659</v>
      </c>
      <c r="G1074" s="1">
        <v>843</v>
      </c>
      <c r="H1074" s="1" t="s">
        <v>27479</v>
      </c>
      <c r="I1074" s="1">
        <v>0</v>
      </c>
      <c r="J1074" s="1" t="s">
        <v>27474</v>
      </c>
      <c r="K1074" s="1">
        <f t="shared" si="64"/>
        <v>843</v>
      </c>
      <c r="L1074" s="2">
        <f>SUMIFS('Basin Total Well Counts'!B:B,'Basin Total Well Counts'!A:A,F1074)</f>
        <v>49164</v>
      </c>
      <c r="M1074" s="4">
        <f t="shared" si="65"/>
        <v>1.7146692701977058E-2</v>
      </c>
      <c r="N1074" s="2">
        <f>SUMIF('Basin Emissions'!A:A,F1074,'Basin Emissions'!B:B)</f>
        <v>2442.1369048000001</v>
      </c>
      <c r="O1074" s="8">
        <f t="shared" si="66"/>
        <v>41.874571042763002</v>
      </c>
      <c r="P1074" s="7">
        <f>SUMIF('Tool Pneumatics CH4 VOC BTEX'!B:B,A1074,'Tool Pneumatics CH4 VOC BTEX'!F:F)</f>
        <v>3.5899999141693102</v>
      </c>
      <c r="Q1074" s="14">
        <f t="shared" si="67"/>
        <v>12.85747653593419</v>
      </c>
      <c r="R1074" s="16">
        <f>SUMIF('Tool Pneumatics CH4 VOC BTEX'!B:B,A1074,'Tool Pneumatics CH4 VOC BTEX'!H:H)*Q1074</f>
        <v>5.8372944898580727E-2</v>
      </c>
      <c r="S1074" s="16">
        <f>SUMIF('Tool Pneumatics CH4 VOC BTEX'!B:B,A1074,'Tool Pneumatics CH4 VOC BTEX'!J:J)*Q1074</f>
        <v>3.3043715593279888E-3</v>
      </c>
      <c r="T1074" s="16">
        <f>SUMIF('Tool Pneumatics CH4 VOC BTEX'!B:B,A1074,'Tool Pneumatics CH4 VOC BTEX'!L:L)*Q1074</f>
        <v>5.2047066172374139E-2</v>
      </c>
      <c r="U1074" s="16">
        <f>SUMIF('Tool Pneumatics CH4 VOC BTEX'!B:B,A1074,'Tool Pneumatics CH4 VOC BTEX'!N:N)*Q1074</f>
        <v>1.4773240769985428E-2</v>
      </c>
    </row>
    <row r="1075" spans="1:21" x14ac:dyDescent="0.25">
      <c r="A1075" s="1" t="s">
        <v>3761</v>
      </c>
      <c r="B1075" s="1" t="s">
        <v>1497</v>
      </c>
      <c r="C1075" s="1" t="s">
        <v>1833</v>
      </c>
      <c r="D1075" s="3" t="s">
        <v>2732</v>
      </c>
      <c r="E1075" s="3" t="s">
        <v>23961</v>
      </c>
      <c r="F1075" s="1" t="s">
        <v>2280</v>
      </c>
      <c r="G1075" s="1">
        <v>0</v>
      </c>
      <c r="H1075" s="1" t="s">
        <v>27474</v>
      </c>
      <c r="I1075" s="1">
        <v>0</v>
      </c>
      <c r="J1075" s="1" t="s">
        <v>27474</v>
      </c>
      <c r="K1075" s="1">
        <f t="shared" si="64"/>
        <v>0</v>
      </c>
      <c r="L1075" s="2">
        <f>SUMIFS('Basin Total Well Counts'!B:B,'Basin Total Well Counts'!A:A,F1075)</f>
        <v>246</v>
      </c>
      <c r="M1075" s="4">
        <f t="shared" si="65"/>
        <v>0</v>
      </c>
      <c r="N1075" s="2">
        <f>SUMIF('Basin Emissions'!A:A,F1075,'Basin Emissions'!B:B)</f>
        <v>1726.0071354000004</v>
      </c>
      <c r="O1075" s="8">
        <f t="shared" si="66"/>
        <v>0</v>
      </c>
      <c r="P1075" s="7">
        <f>SUMIF('Tool Pneumatics CH4 VOC BTEX'!B:B,A1075,'Tool Pneumatics CH4 VOC BTEX'!F:F)</f>
        <v>3.5899999141693102</v>
      </c>
      <c r="Q1075" s="14">
        <f t="shared" si="67"/>
        <v>0</v>
      </c>
      <c r="R1075" s="16">
        <f>SUMIF('Tool Pneumatics CH4 VOC BTEX'!B:B,A1075,'Tool Pneumatics CH4 VOC BTEX'!H:H)*Q1075</f>
        <v>0</v>
      </c>
      <c r="S1075" s="16">
        <f>SUMIF('Tool Pneumatics CH4 VOC BTEX'!B:B,A1075,'Tool Pneumatics CH4 VOC BTEX'!J:J)*Q1075</f>
        <v>0</v>
      </c>
      <c r="T1075" s="16">
        <f>SUMIF('Tool Pneumatics CH4 VOC BTEX'!B:B,A1075,'Tool Pneumatics CH4 VOC BTEX'!L:L)*Q1075</f>
        <v>0</v>
      </c>
      <c r="U1075" s="16">
        <f>SUMIF('Tool Pneumatics CH4 VOC BTEX'!B:B,A1075,'Tool Pneumatics CH4 VOC BTEX'!N:N)*Q1075</f>
        <v>0</v>
      </c>
    </row>
    <row r="1076" spans="1:21" x14ac:dyDescent="0.25">
      <c r="A1076" s="1" t="s">
        <v>3762</v>
      </c>
      <c r="B1076" s="1" t="s">
        <v>1497</v>
      </c>
      <c r="C1076" s="1" t="s">
        <v>2024</v>
      </c>
      <c r="D1076" s="3" t="s">
        <v>2732</v>
      </c>
      <c r="E1076" s="3" t="s">
        <v>23961</v>
      </c>
      <c r="F1076" s="1" t="s">
        <v>2280</v>
      </c>
      <c r="G1076" s="1">
        <v>149</v>
      </c>
      <c r="H1076" s="1" t="s">
        <v>27479</v>
      </c>
      <c r="I1076" s="1">
        <v>0</v>
      </c>
      <c r="J1076" s="1" t="s">
        <v>27474</v>
      </c>
      <c r="K1076" s="1">
        <f t="shared" si="64"/>
        <v>149</v>
      </c>
      <c r="L1076" s="2">
        <f>SUMIFS('Basin Total Well Counts'!B:B,'Basin Total Well Counts'!A:A,F1076)</f>
        <v>246</v>
      </c>
      <c r="M1076" s="4">
        <f t="shared" si="65"/>
        <v>0.60569105691056913</v>
      </c>
      <c r="N1076" s="2">
        <f>SUMIF('Basin Emissions'!A:A,F1076,'Basin Emissions'!B:B)</f>
        <v>1726.0071354000004</v>
      </c>
      <c r="O1076" s="8">
        <f t="shared" si="66"/>
        <v>1045.4270860756101</v>
      </c>
      <c r="P1076" s="7">
        <f>SUMIF('Tool Pneumatics CH4 VOC BTEX'!B:B,A1076,'Tool Pneumatics CH4 VOC BTEX'!F:F)</f>
        <v>3.5899999141693102</v>
      </c>
      <c r="Q1076" s="14">
        <f t="shared" si="67"/>
        <v>320.99562800345996</v>
      </c>
      <c r="R1076" s="16">
        <f>SUMIF('Tool Pneumatics CH4 VOC BTEX'!B:B,A1076,'Tool Pneumatics CH4 VOC BTEX'!H:H)*Q1076</f>
        <v>1.457320186722773</v>
      </c>
      <c r="S1076" s="16">
        <f>SUMIF('Tool Pneumatics CH4 VOC BTEX'!B:B,A1076,'Tool Pneumatics CH4 VOC BTEX'!J:J)*Q1076</f>
        <v>8.2495878633636818E-2</v>
      </c>
      <c r="T1076" s="16">
        <f>SUMIF('Tool Pneumatics CH4 VOC BTEX'!B:B,A1076,'Tool Pneumatics CH4 VOC BTEX'!L:L)*Q1076</f>
        <v>1.2993903309911814</v>
      </c>
      <c r="U1076" s="16">
        <f>SUMIF('Tool Pneumatics CH4 VOC BTEX'!B:B,A1076,'Tool Pneumatics CH4 VOC BTEX'!N:N)*Q1076</f>
        <v>0.36882398232300095</v>
      </c>
    </row>
    <row r="1077" spans="1:21" x14ac:dyDescent="0.25">
      <c r="A1077" s="1" t="s">
        <v>3763</v>
      </c>
      <c r="B1077" s="1" t="s">
        <v>1497</v>
      </c>
      <c r="C1077" s="1" t="s">
        <v>3764</v>
      </c>
      <c r="D1077" s="3" t="s">
        <v>2240</v>
      </c>
      <c r="E1077" s="3" t="s">
        <v>23961</v>
      </c>
      <c r="F1077" s="1" t="s">
        <v>3659</v>
      </c>
      <c r="G1077" s="1">
        <v>0</v>
      </c>
      <c r="H1077" s="1" t="s">
        <v>27474</v>
      </c>
      <c r="I1077" s="1">
        <v>0</v>
      </c>
      <c r="J1077" s="1" t="s">
        <v>27474</v>
      </c>
      <c r="K1077" s="1">
        <f t="shared" si="64"/>
        <v>0</v>
      </c>
      <c r="L1077" s="2">
        <f>SUMIFS('Basin Total Well Counts'!B:B,'Basin Total Well Counts'!A:A,F1077)</f>
        <v>49164</v>
      </c>
      <c r="M1077" s="4">
        <f t="shared" si="65"/>
        <v>0</v>
      </c>
      <c r="N1077" s="2">
        <f>SUMIF('Basin Emissions'!A:A,F1077,'Basin Emissions'!B:B)</f>
        <v>2442.1369048000001</v>
      </c>
      <c r="O1077" s="8">
        <f t="shared" si="66"/>
        <v>0</v>
      </c>
      <c r="P1077" s="7">
        <f>SUMIF('Tool Pneumatics CH4 VOC BTEX'!B:B,A1077,'Tool Pneumatics CH4 VOC BTEX'!F:F)</f>
        <v>3.5899999141693102</v>
      </c>
      <c r="Q1077" s="14">
        <f t="shared" si="67"/>
        <v>0</v>
      </c>
      <c r="R1077" s="16">
        <f>SUMIF('Tool Pneumatics CH4 VOC BTEX'!B:B,A1077,'Tool Pneumatics CH4 VOC BTEX'!H:H)*Q1077</f>
        <v>0</v>
      </c>
      <c r="S1077" s="16">
        <f>SUMIF('Tool Pneumatics CH4 VOC BTEX'!B:B,A1077,'Tool Pneumatics CH4 VOC BTEX'!J:J)*Q1077</f>
        <v>0</v>
      </c>
      <c r="T1077" s="16">
        <f>SUMIF('Tool Pneumatics CH4 VOC BTEX'!B:B,A1077,'Tool Pneumatics CH4 VOC BTEX'!L:L)*Q1077</f>
        <v>0</v>
      </c>
      <c r="U1077" s="16">
        <f>SUMIF('Tool Pneumatics CH4 VOC BTEX'!B:B,A1077,'Tool Pneumatics CH4 VOC BTEX'!N:N)*Q1077</f>
        <v>0</v>
      </c>
    </row>
    <row r="1078" spans="1:21" x14ac:dyDescent="0.25">
      <c r="A1078" s="1" t="s">
        <v>3765</v>
      </c>
      <c r="B1078" s="1" t="s">
        <v>1497</v>
      </c>
      <c r="C1078" s="1" t="s">
        <v>1630</v>
      </c>
      <c r="D1078" s="3" t="s">
        <v>1015</v>
      </c>
      <c r="E1078" s="3" t="s">
        <v>23961</v>
      </c>
      <c r="F1078" s="1" t="s">
        <v>2280</v>
      </c>
      <c r="G1078" s="1">
        <v>0</v>
      </c>
      <c r="H1078" s="1" t="s">
        <v>27474</v>
      </c>
      <c r="I1078" s="1">
        <v>0</v>
      </c>
      <c r="J1078" s="1" t="s">
        <v>27474</v>
      </c>
      <c r="K1078" s="1">
        <f t="shared" si="64"/>
        <v>0</v>
      </c>
      <c r="L1078" s="2">
        <f>SUMIFS('Basin Total Well Counts'!B:B,'Basin Total Well Counts'!A:A,F1078)</f>
        <v>246</v>
      </c>
      <c r="M1078" s="4">
        <f t="shared" si="65"/>
        <v>0</v>
      </c>
      <c r="N1078" s="2">
        <f>SUMIF('Basin Emissions'!A:A,F1078,'Basin Emissions'!B:B)</f>
        <v>1726.0071354000004</v>
      </c>
      <c r="O1078" s="8">
        <f t="shared" si="66"/>
        <v>0</v>
      </c>
      <c r="P1078" s="7">
        <f>SUMIF('Tool Pneumatics CH4 VOC BTEX'!B:B,A1078,'Tool Pneumatics CH4 VOC BTEX'!F:F)</f>
        <v>3.5899999141693102</v>
      </c>
      <c r="Q1078" s="14">
        <f t="shared" si="67"/>
        <v>0</v>
      </c>
      <c r="R1078" s="16">
        <f>SUMIF('Tool Pneumatics CH4 VOC BTEX'!B:B,A1078,'Tool Pneumatics CH4 VOC BTEX'!H:H)*Q1078</f>
        <v>0</v>
      </c>
      <c r="S1078" s="16">
        <f>SUMIF('Tool Pneumatics CH4 VOC BTEX'!B:B,A1078,'Tool Pneumatics CH4 VOC BTEX'!J:J)*Q1078</f>
        <v>0</v>
      </c>
      <c r="T1078" s="16">
        <f>SUMIF('Tool Pneumatics CH4 VOC BTEX'!B:B,A1078,'Tool Pneumatics CH4 VOC BTEX'!L:L)*Q1078</f>
        <v>0</v>
      </c>
      <c r="U1078" s="16">
        <f>SUMIF('Tool Pneumatics CH4 VOC BTEX'!B:B,A1078,'Tool Pneumatics CH4 VOC BTEX'!N:N)*Q1078</f>
        <v>0</v>
      </c>
    </row>
    <row r="1079" spans="1:21" x14ac:dyDescent="0.25">
      <c r="A1079" s="1" t="s">
        <v>3766</v>
      </c>
      <c r="B1079" s="1" t="s">
        <v>1497</v>
      </c>
      <c r="C1079" s="1" t="s">
        <v>3767</v>
      </c>
      <c r="D1079" s="3" t="s">
        <v>2240</v>
      </c>
      <c r="E1079" s="3" t="s">
        <v>23961</v>
      </c>
      <c r="F1079" s="1" t="s">
        <v>2280</v>
      </c>
      <c r="G1079" s="1">
        <v>0</v>
      </c>
      <c r="H1079" s="1" t="s">
        <v>27474</v>
      </c>
      <c r="I1079" s="1">
        <v>0</v>
      </c>
      <c r="J1079" s="1" t="s">
        <v>27474</v>
      </c>
      <c r="K1079" s="1">
        <f t="shared" si="64"/>
        <v>0</v>
      </c>
      <c r="L1079" s="2">
        <f>SUMIFS('Basin Total Well Counts'!B:B,'Basin Total Well Counts'!A:A,F1079)</f>
        <v>246</v>
      </c>
      <c r="M1079" s="4">
        <f t="shared" si="65"/>
        <v>0</v>
      </c>
      <c r="N1079" s="2">
        <f>SUMIF('Basin Emissions'!A:A,F1079,'Basin Emissions'!B:B)</f>
        <v>1726.0071354000004</v>
      </c>
      <c r="O1079" s="8">
        <f t="shared" si="66"/>
        <v>0</v>
      </c>
      <c r="P1079" s="7">
        <f>SUMIF('Tool Pneumatics CH4 VOC BTEX'!B:B,A1079,'Tool Pneumatics CH4 VOC BTEX'!F:F)</f>
        <v>3.5899999141693102</v>
      </c>
      <c r="Q1079" s="14">
        <f t="shared" si="67"/>
        <v>0</v>
      </c>
      <c r="R1079" s="16">
        <f>SUMIF('Tool Pneumatics CH4 VOC BTEX'!B:B,A1079,'Tool Pneumatics CH4 VOC BTEX'!H:H)*Q1079</f>
        <v>0</v>
      </c>
      <c r="S1079" s="16">
        <f>SUMIF('Tool Pneumatics CH4 VOC BTEX'!B:B,A1079,'Tool Pneumatics CH4 VOC BTEX'!J:J)*Q1079</f>
        <v>0</v>
      </c>
      <c r="T1079" s="16">
        <f>SUMIF('Tool Pneumatics CH4 VOC BTEX'!B:B,A1079,'Tool Pneumatics CH4 VOC BTEX'!L:L)*Q1079</f>
        <v>0</v>
      </c>
      <c r="U1079" s="16">
        <f>SUMIF('Tool Pneumatics CH4 VOC BTEX'!B:B,A1079,'Tool Pneumatics CH4 VOC BTEX'!N:N)*Q1079</f>
        <v>0</v>
      </c>
    </row>
    <row r="1080" spans="1:21" x14ac:dyDescent="0.25">
      <c r="A1080" s="1" t="s">
        <v>3768</v>
      </c>
      <c r="B1080" s="1" t="s">
        <v>1497</v>
      </c>
      <c r="C1080" s="1" t="s">
        <v>1544</v>
      </c>
      <c r="D1080" s="3" t="s">
        <v>2240</v>
      </c>
      <c r="E1080" s="3" t="s">
        <v>23961</v>
      </c>
      <c r="F1080" s="1" t="s">
        <v>2280</v>
      </c>
      <c r="G1080" s="1">
        <v>0</v>
      </c>
      <c r="H1080" s="1" t="s">
        <v>27474</v>
      </c>
      <c r="I1080" s="1">
        <v>0</v>
      </c>
      <c r="J1080" s="1" t="s">
        <v>27474</v>
      </c>
      <c r="K1080" s="1">
        <f t="shared" si="64"/>
        <v>0</v>
      </c>
      <c r="L1080" s="2">
        <f>SUMIFS('Basin Total Well Counts'!B:B,'Basin Total Well Counts'!A:A,F1080)</f>
        <v>246</v>
      </c>
      <c r="M1080" s="4">
        <f t="shared" si="65"/>
        <v>0</v>
      </c>
      <c r="N1080" s="2">
        <f>SUMIF('Basin Emissions'!A:A,F1080,'Basin Emissions'!B:B)</f>
        <v>1726.0071354000004</v>
      </c>
      <c r="O1080" s="8">
        <f t="shared" si="66"/>
        <v>0</v>
      </c>
      <c r="P1080" s="7">
        <f>SUMIF('Tool Pneumatics CH4 VOC BTEX'!B:B,A1080,'Tool Pneumatics CH4 VOC BTEX'!F:F)</f>
        <v>3.5899999141693102</v>
      </c>
      <c r="Q1080" s="14">
        <f t="shared" si="67"/>
        <v>0</v>
      </c>
      <c r="R1080" s="16">
        <f>SUMIF('Tool Pneumatics CH4 VOC BTEX'!B:B,A1080,'Tool Pneumatics CH4 VOC BTEX'!H:H)*Q1080</f>
        <v>0</v>
      </c>
      <c r="S1080" s="16">
        <f>SUMIF('Tool Pneumatics CH4 VOC BTEX'!B:B,A1080,'Tool Pneumatics CH4 VOC BTEX'!J:J)*Q1080</f>
        <v>0</v>
      </c>
      <c r="T1080" s="16">
        <f>SUMIF('Tool Pneumatics CH4 VOC BTEX'!B:B,A1080,'Tool Pneumatics CH4 VOC BTEX'!L:L)*Q1080</f>
        <v>0</v>
      </c>
      <c r="U1080" s="16">
        <f>SUMIF('Tool Pneumatics CH4 VOC BTEX'!B:B,A1080,'Tool Pneumatics CH4 VOC BTEX'!N:N)*Q1080</f>
        <v>0</v>
      </c>
    </row>
    <row r="1081" spans="1:21" x14ac:dyDescent="0.25">
      <c r="A1081" s="1" t="s">
        <v>3769</v>
      </c>
      <c r="B1081" s="1" t="s">
        <v>1497</v>
      </c>
      <c r="C1081" s="1" t="s">
        <v>1626</v>
      </c>
      <c r="D1081" s="3" t="s">
        <v>2732</v>
      </c>
      <c r="E1081" s="3" t="s">
        <v>23961</v>
      </c>
      <c r="F1081" s="1" t="s">
        <v>2280</v>
      </c>
      <c r="G1081" s="1">
        <v>0</v>
      </c>
      <c r="H1081" s="1" t="s">
        <v>27474</v>
      </c>
      <c r="I1081" s="1">
        <v>0</v>
      </c>
      <c r="J1081" s="1" t="s">
        <v>27474</v>
      </c>
      <c r="K1081" s="1">
        <f t="shared" si="64"/>
        <v>0</v>
      </c>
      <c r="L1081" s="2">
        <f>SUMIFS('Basin Total Well Counts'!B:B,'Basin Total Well Counts'!A:A,F1081)</f>
        <v>246</v>
      </c>
      <c r="M1081" s="4">
        <f t="shared" si="65"/>
        <v>0</v>
      </c>
      <c r="N1081" s="2">
        <f>SUMIF('Basin Emissions'!A:A,F1081,'Basin Emissions'!B:B)</f>
        <v>1726.0071354000004</v>
      </c>
      <c r="O1081" s="8">
        <f t="shared" si="66"/>
        <v>0</v>
      </c>
      <c r="P1081" s="7">
        <f>SUMIF('Tool Pneumatics CH4 VOC BTEX'!B:B,A1081,'Tool Pneumatics CH4 VOC BTEX'!F:F)</f>
        <v>3.5899999141693102</v>
      </c>
      <c r="Q1081" s="14">
        <f t="shared" si="67"/>
        <v>0</v>
      </c>
      <c r="R1081" s="16">
        <f>SUMIF('Tool Pneumatics CH4 VOC BTEX'!B:B,A1081,'Tool Pneumatics CH4 VOC BTEX'!H:H)*Q1081</f>
        <v>0</v>
      </c>
      <c r="S1081" s="16">
        <f>SUMIF('Tool Pneumatics CH4 VOC BTEX'!B:B,A1081,'Tool Pneumatics CH4 VOC BTEX'!J:J)*Q1081</f>
        <v>0</v>
      </c>
      <c r="T1081" s="16">
        <f>SUMIF('Tool Pneumatics CH4 VOC BTEX'!B:B,A1081,'Tool Pneumatics CH4 VOC BTEX'!L:L)*Q1081</f>
        <v>0</v>
      </c>
      <c r="U1081" s="16">
        <f>SUMIF('Tool Pneumatics CH4 VOC BTEX'!B:B,A1081,'Tool Pneumatics CH4 VOC BTEX'!N:N)*Q1081</f>
        <v>0</v>
      </c>
    </row>
    <row r="1082" spans="1:21" x14ac:dyDescent="0.25">
      <c r="A1082" s="1" t="s">
        <v>3770</v>
      </c>
      <c r="B1082" s="1" t="s">
        <v>1497</v>
      </c>
      <c r="C1082" s="1" t="s">
        <v>1776</v>
      </c>
      <c r="D1082" s="3" t="s">
        <v>2240</v>
      </c>
      <c r="E1082" s="3" t="s">
        <v>23961</v>
      </c>
      <c r="F1082" s="1" t="s">
        <v>3659</v>
      </c>
      <c r="G1082" s="1">
        <v>42</v>
      </c>
      <c r="H1082" s="1" t="s">
        <v>27479</v>
      </c>
      <c r="I1082" s="1">
        <v>0</v>
      </c>
      <c r="J1082" s="1" t="s">
        <v>27474</v>
      </c>
      <c r="K1082" s="1">
        <f t="shared" si="64"/>
        <v>42</v>
      </c>
      <c r="L1082" s="2">
        <f>SUMIFS('Basin Total Well Counts'!B:B,'Basin Total Well Counts'!A:A,F1082)</f>
        <v>49164</v>
      </c>
      <c r="M1082" s="4">
        <f t="shared" si="65"/>
        <v>8.5428362216255797E-4</v>
      </c>
      <c r="N1082" s="2">
        <f>SUMIF('Basin Emissions'!A:A,F1082,'Basin Emissions'!B:B)</f>
        <v>2442.1369048000001</v>
      </c>
      <c r="O1082" s="8">
        <f t="shared" si="66"/>
        <v>2.086277560849402</v>
      </c>
      <c r="P1082" s="7">
        <f>SUMIF('Tool Pneumatics CH4 VOC BTEX'!B:B,A1082,'Tool Pneumatics CH4 VOC BTEX'!F:F)</f>
        <v>3.5899999141693102</v>
      </c>
      <c r="Q1082" s="14">
        <f t="shared" si="67"/>
        <v>0.6405860195839097</v>
      </c>
      <c r="R1082" s="16">
        <f>SUMIF('Tool Pneumatics CH4 VOC BTEX'!B:B,A1082,'Tool Pneumatics CH4 VOC BTEX'!H:H)*Q1082</f>
        <v>2.9082605999292887E-3</v>
      </c>
      <c r="S1082" s="16">
        <f>SUMIF('Tool Pneumatics CH4 VOC BTEX'!B:B,A1082,'Tool Pneumatics CH4 VOC BTEX'!J:J)*Q1082</f>
        <v>1.646306114967681E-4</v>
      </c>
      <c r="T1082" s="16">
        <f>SUMIF('Tool Pneumatics CH4 VOC BTEX'!B:B,A1082,'Tool Pneumatics CH4 VOC BTEX'!L:L)*Q1082</f>
        <v>2.593092264815793E-3</v>
      </c>
      <c r="U1082" s="16">
        <f>SUMIF('Tool Pneumatics CH4 VOC BTEX'!B:B,A1082,'Tool Pneumatics CH4 VOC BTEX'!N:N)*Q1082</f>
        <v>7.3603334797080417E-4</v>
      </c>
    </row>
    <row r="1083" spans="1:21" x14ac:dyDescent="0.25">
      <c r="A1083" s="1" t="s">
        <v>3771</v>
      </c>
      <c r="B1083" s="1" t="s">
        <v>1497</v>
      </c>
      <c r="C1083" s="1" t="s">
        <v>1977</v>
      </c>
      <c r="D1083" s="3" t="s">
        <v>2732</v>
      </c>
      <c r="E1083" s="3" t="s">
        <v>23961</v>
      </c>
      <c r="F1083" s="1" t="s">
        <v>2421</v>
      </c>
      <c r="G1083" s="1">
        <v>12</v>
      </c>
      <c r="H1083" s="1" t="s">
        <v>27479</v>
      </c>
      <c r="I1083" s="1">
        <v>0</v>
      </c>
      <c r="J1083" s="1" t="s">
        <v>27474</v>
      </c>
      <c r="K1083" s="1">
        <f t="shared" si="64"/>
        <v>12</v>
      </c>
      <c r="L1083" s="2">
        <f>SUMIFS('Basin Total Well Counts'!B:B,'Basin Total Well Counts'!A:A,F1083)</f>
        <v>1818</v>
      </c>
      <c r="M1083" s="4">
        <f t="shared" si="65"/>
        <v>6.6006600660066007E-3</v>
      </c>
      <c r="N1083" s="2">
        <f>SUMIF('Basin Emissions'!A:A,F1083,'Basin Emissions'!B:B)</f>
        <v>1387.3388780000002</v>
      </c>
      <c r="O1083" s="8">
        <f t="shared" si="66"/>
        <v>9.1573523300330049</v>
      </c>
      <c r="P1083" s="7">
        <f>SUMIF('Tool Pneumatics CH4 VOC BTEX'!B:B,A1083,'Tool Pneumatics CH4 VOC BTEX'!F:F)</f>
        <v>25.404619216918899</v>
      </c>
      <c r="Q1083" s="14">
        <f t="shared" si="67"/>
        <v>0.39733520062654226</v>
      </c>
      <c r="R1083" s="16">
        <f>SUMIF('Tool Pneumatics CH4 VOC BTEX'!B:B,A1083,'Tool Pneumatics CH4 VOC BTEX'!H:H)*Q1083</f>
        <v>0</v>
      </c>
      <c r="S1083" s="16">
        <f>SUMIF('Tool Pneumatics CH4 VOC BTEX'!B:B,A1083,'Tool Pneumatics CH4 VOC BTEX'!J:J)*Q1083</f>
        <v>0</v>
      </c>
      <c r="T1083" s="16">
        <f>SUMIF('Tool Pneumatics CH4 VOC BTEX'!B:B,A1083,'Tool Pneumatics CH4 VOC BTEX'!L:L)*Q1083</f>
        <v>0</v>
      </c>
      <c r="U1083" s="16">
        <f>SUMIF('Tool Pneumatics CH4 VOC BTEX'!B:B,A1083,'Tool Pneumatics CH4 VOC BTEX'!N:N)*Q1083</f>
        <v>0</v>
      </c>
    </row>
    <row r="1084" spans="1:21" x14ac:dyDescent="0.25">
      <c r="A1084" s="1" t="s">
        <v>3772</v>
      </c>
      <c r="B1084" s="1" t="s">
        <v>1497</v>
      </c>
      <c r="C1084" s="1" t="s">
        <v>3773</v>
      </c>
      <c r="D1084" s="3" t="s">
        <v>2732</v>
      </c>
      <c r="E1084" s="3" t="s">
        <v>23961</v>
      </c>
      <c r="F1084" s="1" t="s">
        <v>2280</v>
      </c>
      <c r="G1084" s="1">
        <v>0</v>
      </c>
      <c r="H1084" s="1" t="s">
        <v>27474</v>
      </c>
      <c r="I1084" s="1">
        <v>0</v>
      </c>
      <c r="J1084" s="1" t="s">
        <v>27474</v>
      </c>
      <c r="K1084" s="1">
        <f t="shared" si="64"/>
        <v>0</v>
      </c>
      <c r="L1084" s="2">
        <f>SUMIFS('Basin Total Well Counts'!B:B,'Basin Total Well Counts'!A:A,F1084)</f>
        <v>246</v>
      </c>
      <c r="M1084" s="4">
        <f t="shared" si="65"/>
        <v>0</v>
      </c>
      <c r="N1084" s="2">
        <f>SUMIF('Basin Emissions'!A:A,F1084,'Basin Emissions'!B:B)</f>
        <v>1726.0071354000004</v>
      </c>
      <c r="O1084" s="8">
        <f t="shared" si="66"/>
        <v>0</v>
      </c>
      <c r="P1084" s="7">
        <f>SUMIF('Tool Pneumatics CH4 VOC BTEX'!B:B,A1084,'Tool Pneumatics CH4 VOC BTEX'!F:F)</f>
        <v>3.5899999141693102</v>
      </c>
      <c r="Q1084" s="14">
        <f t="shared" si="67"/>
        <v>0</v>
      </c>
      <c r="R1084" s="16">
        <f>SUMIF('Tool Pneumatics CH4 VOC BTEX'!B:B,A1084,'Tool Pneumatics CH4 VOC BTEX'!H:H)*Q1084</f>
        <v>0</v>
      </c>
      <c r="S1084" s="16">
        <f>SUMIF('Tool Pneumatics CH4 VOC BTEX'!B:B,A1084,'Tool Pneumatics CH4 VOC BTEX'!J:J)*Q1084</f>
        <v>0</v>
      </c>
      <c r="T1084" s="16">
        <f>SUMIF('Tool Pneumatics CH4 VOC BTEX'!B:B,A1084,'Tool Pneumatics CH4 VOC BTEX'!L:L)*Q1084</f>
        <v>0</v>
      </c>
      <c r="U1084" s="16">
        <f>SUMIF('Tool Pneumatics CH4 VOC BTEX'!B:B,A1084,'Tool Pneumatics CH4 VOC BTEX'!N:N)*Q1084</f>
        <v>0</v>
      </c>
    </row>
    <row r="1085" spans="1:21" x14ac:dyDescent="0.25">
      <c r="A1085" s="1" t="s">
        <v>3774</v>
      </c>
      <c r="B1085" s="1" t="s">
        <v>1497</v>
      </c>
      <c r="C1085" s="1" t="s">
        <v>3775</v>
      </c>
      <c r="D1085" s="3" t="s">
        <v>2732</v>
      </c>
      <c r="E1085" s="3" t="s">
        <v>23961</v>
      </c>
      <c r="F1085" s="1" t="s">
        <v>2280</v>
      </c>
      <c r="G1085" s="1">
        <v>0</v>
      </c>
      <c r="H1085" s="1" t="s">
        <v>27474</v>
      </c>
      <c r="I1085" s="1">
        <v>0</v>
      </c>
      <c r="J1085" s="1" t="s">
        <v>27474</v>
      </c>
      <c r="K1085" s="1">
        <f t="shared" si="64"/>
        <v>0</v>
      </c>
      <c r="L1085" s="2">
        <f>SUMIFS('Basin Total Well Counts'!B:B,'Basin Total Well Counts'!A:A,F1085)</f>
        <v>246</v>
      </c>
      <c r="M1085" s="4">
        <f t="shared" si="65"/>
        <v>0</v>
      </c>
      <c r="N1085" s="2">
        <f>SUMIF('Basin Emissions'!A:A,F1085,'Basin Emissions'!B:B)</f>
        <v>1726.0071354000004</v>
      </c>
      <c r="O1085" s="8">
        <f t="shared" si="66"/>
        <v>0</v>
      </c>
      <c r="P1085" s="7">
        <f>SUMIF('Tool Pneumatics CH4 VOC BTEX'!B:B,A1085,'Tool Pneumatics CH4 VOC BTEX'!F:F)</f>
        <v>3.5899999141693102</v>
      </c>
      <c r="Q1085" s="14">
        <f t="shared" si="67"/>
        <v>0</v>
      </c>
      <c r="R1085" s="16">
        <f>SUMIF('Tool Pneumatics CH4 VOC BTEX'!B:B,A1085,'Tool Pneumatics CH4 VOC BTEX'!H:H)*Q1085</f>
        <v>0</v>
      </c>
      <c r="S1085" s="16">
        <f>SUMIF('Tool Pneumatics CH4 VOC BTEX'!B:B,A1085,'Tool Pneumatics CH4 VOC BTEX'!J:J)*Q1085</f>
        <v>0</v>
      </c>
      <c r="T1085" s="16">
        <f>SUMIF('Tool Pneumatics CH4 VOC BTEX'!B:B,A1085,'Tool Pneumatics CH4 VOC BTEX'!L:L)*Q1085</f>
        <v>0</v>
      </c>
      <c r="U1085" s="16">
        <f>SUMIF('Tool Pneumatics CH4 VOC BTEX'!B:B,A1085,'Tool Pneumatics CH4 VOC BTEX'!N:N)*Q1085</f>
        <v>0</v>
      </c>
    </row>
    <row r="1086" spans="1:21" x14ac:dyDescent="0.25">
      <c r="A1086" s="1" t="s">
        <v>3776</v>
      </c>
      <c r="B1086" s="1" t="s">
        <v>1497</v>
      </c>
      <c r="C1086" s="1" t="s">
        <v>1114</v>
      </c>
      <c r="D1086" s="3" t="s">
        <v>2732</v>
      </c>
      <c r="E1086" s="3" t="s">
        <v>23961</v>
      </c>
      <c r="F1086" s="1" t="s">
        <v>2421</v>
      </c>
      <c r="G1086" s="1">
        <v>0</v>
      </c>
      <c r="H1086" s="1" t="s">
        <v>27474</v>
      </c>
      <c r="I1086" s="1">
        <v>0</v>
      </c>
      <c r="J1086" s="1" t="s">
        <v>27474</v>
      </c>
      <c r="K1086" s="1">
        <f t="shared" si="64"/>
        <v>0</v>
      </c>
      <c r="L1086" s="2">
        <f>SUMIFS('Basin Total Well Counts'!B:B,'Basin Total Well Counts'!A:A,F1086)</f>
        <v>1818</v>
      </c>
      <c r="M1086" s="4">
        <f t="shared" si="65"/>
        <v>0</v>
      </c>
      <c r="N1086" s="2">
        <f>SUMIF('Basin Emissions'!A:A,F1086,'Basin Emissions'!B:B)</f>
        <v>1387.3388780000002</v>
      </c>
      <c r="O1086" s="8">
        <f t="shared" si="66"/>
        <v>0</v>
      </c>
      <c r="P1086" s="7">
        <f>SUMIF('Tool Pneumatics CH4 VOC BTEX'!B:B,A1086,'Tool Pneumatics CH4 VOC BTEX'!F:F)</f>
        <v>25.404619216918899</v>
      </c>
      <c r="Q1086" s="14">
        <f t="shared" si="67"/>
        <v>0</v>
      </c>
      <c r="R1086" s="16">
        <f>SUMIF('Tool Pneumatics CH4 VOC BTEX'!B:B,A1086,'Tool Pneumatics CH4 VOC BTEX'!H:H)*Q1086</f>
        <v>0</v>
      </c>
      <c r="S1086" s="16">
        <f>SUMIF('Tool Pneumatics CH4 VOC BTEX'!B:B,A1086,'Tool Pneumatics CH4 VOC BTEX'!J:J)*Q1086</f>
        <v>0</v>
      </c>
      <c r="T1086" s="16">
        <f>SUMIF('Tool Pneumatics CH4 VOC BTEX'!B:B,A1086,'Tool Pneumatics CH4 VOC BTEX'!L:L)*Q1086</f>
        <v>0</v>
      </c>
      <c r="U1086" s="16">
        <f>SUMIF('Tool Pneumatics CH4 VOC BTEX'!B:B,A1086,'Tool Pneumatics CH4 VOC BTEX'!N:N)*Q1086</f>
        <v>0</v>
      </c>
    </row>
    <row r="1087" spans="1:21" x14ac:dyDescent="0.25">
      <c r="A1087" s="1" t="s">
        <v>3777</v>
      </c>
      <c r="B1087" s="1" t="s">
        <v>1497</v>
      </c>
      <c r="C1087" s="1" t="s">
        <v>2163</v>
      </c>
      <c r="D1087" s="3" t="s">
        <v>2732</v>
      </c>
      <c r="E1087" s="3" t="s">
        <v>23961</v>
      </c>
      <c r="F1087" s="1" t="s">
        <v>2280</v>
      </c>
      <c r="G1087" s="1">
        <v>0</v>
      </c>
      <c r="H1087" s="1" t="s">
        <v>27474</v>
      </c>
      <c r="I1087" s="1">
        <v>0</v>
      </c>
      <c r="J1087" s="1" t="s">
        <v>27474</v>
      </c>
      <c r="K1087" s="1">
        <f t="shared" si="64"/>
        <v>0</v>
      </c>
      <c r="L1087" s="2">
        <f>SUMIFS('Basin Total Well Counts'!B:B,'Basin Total Well Counts'!A:A,F1087)</f>
        <v>246</v>
      </c>
      <c r="M1087" s="4">
        <f t="shared" si="65"/>
        <v>0</v>
      </c>
      <c r="N1087" s="2">
        <f>SUMIF('Basin Emissions'!A:A,F1087,'Basin Emissions'!B:B)</f>
        <v>1726.0071354000004</v>
      </c>
      <c r="O1087" s="8">
        <f t="shared" si="66"/>
        <v>0</v>
      </c>
      <c r="P1087" s="7">
        <f>SUMIF('Tool Pneumatics CH4 VOC BTEX'!B:B,A1087,'Tool Pneumatics CH4 VOC BTEX'!F:F)</f>
        <v>3.5899999141693102</v>
      </c>
      <c r="Q1087" s="14">
        <f t="shared" si="67"/>
        <v>0</v>
      </c>
      <c r="R1087" s="16">
        <f>SUMIF('Tool Pneumatics CH4 VOC BTEX'!B:B,A1087,'Tool Pneumatics CH4 VOC BTEX'!H:H)*Q1087</f>
        <v>0</v>
      </c>
      <c r="S1087" s="16">
        <f>SUMIF('Tool Pneumatics CH4 VOC BTEX'!B:B,A1087,'Tool Pneumatics CH4 VOC BTEX'!J:J)*Q1087</f>
        <v>0</v>
      </c>
      <c r="T1087" s="16">
        <f>SUMIF('Tool Pneumatics CH4 VOC BTEX'!B:B,A1087,'Tool Pneumatics CH4 VOC BTEX'!L:L)*Q1087</f>
        <v>0</v>
      </c>
      <c r="U1087" s="16">
        <f>SUMIF('Tool Pneumatics CH4 VOC BTEX'!B:B,A1087,'Tool Pneumatics CH4 VOC BTEX'!N:N)*Q1087</f>
        <v>0</v>
      </c>
    </row>
    <row r="1088" spans="1:21" x14ac:dyDescent="0.25">
      <c r="A1088" s="1" t="s">
        <v>3778</v>
      </c>
      <c r="B1088" s="1" t="s">
        <v>1497</v>
      </c>
      <c r="C1088" s="1" t="s">
        <v>3336</v>
      </c>
      <c r="D1088" s="3" t="s">
        <v>1015</v>
      </c>
      <c r="E1088" s="3" t="s">
        <v>23961</v>
      </c>
      <c r="F1088" s="1" t="s">
        <v>2280</v>
      </c>
      <c r="G1088" s="1">
        <v>0</v>
      </c>
      <c r="H1088" s="1" t="s">
        <v>27474</v>
      </c>
      <c r="I1088" s="1">
        <v>0</v>
      </c>
      <c r="J1088" s="1" t="s">
        <v>27474</v>
      </c>
      <c r="K1088" s="1">
        <f t="shared" si="64"/>
        <v>0</v>
      </c>
      <c r="L1088" s="2">
        <f>SUMIFS('Basin Total Well Counts'!B:B,'Basin Total Well Counts'!A:A,F1088)</f>
        <v>246</v>
      </c>
      <c r="M1088" s="4">
        <f t="shared" si="65"/>
        <v>0</v>
      </c>
      <c r="N1088" s="2">
        <f>SUMIF('Basin Emissions'!A:A,F1088,'Basin Emissions'!B:B)</f>
        <v>1726.0071354000004</v>
      </c>
      <c r="O1088" s="8">
        <f t="shared" si="66"/>
        <v>0</v>
      </c>
      <c r="P1088" s="7">
        <f>SUMIF('Tool Pneumatics CH4 VOC BTEX'!B:B,A1088,'Tool Pneumatics CH4 VOC BTEX'!F:F)</f>
        <v>3.5899999141693102</v>
      </c>
      <c r="Q1088" s="14">
        <f t="shared" si="67"/>
        <v>0</v>
      </c>
      <c r="R1088" s="16">
        <f>SUMIF('Tool Pneumatics CH4 VOC BTEX'!B:B,A1088,'Tool Pneumatics CH4 VOC BTEX'!H:H)*Q1088</f>
        <v>0</v>
      </c>
      <c r="S1088" s="16">
        <f>SUMIF('Tool Pneumatics CH4 VOC BTEX'!B:B,A1088,'Tool Pneumatics CH4 VOC BTEX'!J:J)*Q1088</f>
        <v>0</v>
      </c>
      <c r="T1088" s="16">
        <f>SUMIF('Tool Pneumatics CH4 VOC BTEX'!B:B,A1088,'Tool Pneumatics CH4 VOC BTEX'!L:L)*Q1088</f>
        <v>0</v>
      </c>
      <c r="U1088" s="16">
        <f>SUMIF('Tool Pneumatics CH4 VOC BTEX'!B:B,A1088,'Tool Pneumatics CH4 VOC BTEX'!N:N)*Q1088</f>
        <v>0</v>
      </c>
    </row>
    <row r="1089" spans="1:21" x14ac:dyDescent="0.25">
      <c r="A1089" s="1" t="s">
        <v>3779</v>
      </c>
      <c r="B1089" s="1" t="s">
        <v>1497</v>
      </c>
      <c r="C1089" s="1" t="s">
        <v>3780</v>
      </c>
      <c r="D1089" s="3" t="s">
        <v>2732</v>
      </c>
      <c r="E1089" s="3" t="s">
        <v>23961</v>
      </c>
      <c r="F1089" s="1" t="s">
        <v>3659</v>
      </c>
      <c r="G1089" s="1">
        <v>4</v>
      </c>
      <c r="H1089" s="1" t="s">
        <v>27479</v>
      </c>
      <c r="I1089" s="1">
        <v>0</v>
      </c>
      <c r="J1089" s="1" t="s">
        <v>27474</v>
      </c>
      <c r="K1089" s="1">
        <f t="shared" si="64"/>
        <v>4</v>
      </c>
      <c r="L1089" s="2">
        <f>SUMIFS('Basin Total Well Counts'!B:B,'Basin Total Well Counts'!A:A,F1089)</f>
        <v>49164</v>
      </c>
      <c r="M1089" s="4">
        <f t="shared" si="65"/>
        <v>8.1360344967862659E-5</v>
      </c>
      <c r="N1089" s="2">
        <f>SUMIF('Basin Emissions'!A:A,F1089,'Basin Emissions'!B:B)</f>
        <v>2442.1369048000001</v>
      </c>
      <c r="O1089" s="8">
        <f t="shared" si="66"/>
        <v>0.19869310103327639</v>
      </c>
      <c r="P1089" s="7">
        <f>SUMIF('Tool Pneumatics CH4 VOC BTEX'!B:B,A1089,'Tool Pneumatics CH4 VOC BTEX'!F:F)</f>
        <v>3.5899999141693102</v>
      </c>
      <c r="Q1089" s="14">
        <f t="shared" si="67"/>
        <v>6.1008192341324735E-2</v>
      </c>
      <c r="R1089" s="16">
        <f>SUMIF('Tool Pneumatics CH4 VOC BTEX'!B:B,A1089,'Tool Pneumatics CH4 VOC BTEX'!H:H)*Q1089</f>
        <v>2.7697719999326557E-4</v>
      </c>
      <c r="S1089" s="16">
        <f>SUMIF('Tool Pneumatics CH4 VOC BTEX'!B:B,A1089,'Tool Pneumatics CH4 VOC BTEX'!J:J)*Q1089</f>
        <v>1.5679105856835057E-5</v>
      </c>
      <c r="T1089" s="16">
        <f>SUMIF('Tool Pneumatics CH4 VOC BTEX'!B:B,A1089,'Tool Pneumatics CH4 VOC BTEX'!L:L)*Q1089</f>
        <v>2.4696116807769458E-4</v>
      </c>
      <c r="U1089" s="16">
        <f>SUMIF('Tool Pneumatics CH4 VOC BTEX'!B:B,A1089,'Tool Pneumatics CH4 VOC BTEX'!N:N)*Q1089</f>
        <v>7.009841409245754E-5</v>
      </c>
    </row>
    <row r="1090" spans="1:21" x14ac:dyDescent="0.25">
      <c r="A1090" s="1" t="s">
        <v>3781</v>
      </c>
      <c r="B1090" s="1" t="s">
        <v>1497</v>
      </c>
      <c r="C1090" s="1" t="s">
        <v>3782</v>
      </c>
      <c r="D1090" s="3" t="s">
        <v>2732</v>
      </c>
      <c r="E1090" s="3" t="s">
        <v>23961</v>
      </c>
      <c r="F1090" s="1" t="s">
        <v>2280</v>
      </c>
      <c r="G1090" s="1">
        <v>0</v>
      </c>
      <c r="H1090" s="1" t="s">
        <v>27474</v>
      </c>
      <c r="I1090" s="1">
        <v>0</v>
      </c>
      <c r="J1090" s="1" t="s">
        <v>27474</v>
      </c>
      <c r="K1090" s="1">
        <f t="shared" ref="K1090:K1153" si="68">+I1090+G1090</f>
        <v>0</v>
      </c>
      <c r="L1090" s="2">
        <f>SUMIFS('Basin Total Well Counts'!B:B,'Basin Total Well Counts'!A:A,F1090)</f>
        <v>246</v>
      </c>
      <c r="M1090" s="4">
        <f t="shared" ref="M1090:M1153" si="69">IFERROR(+K1090/L1090,0)</f>
        <v>0</v>
      </c>
      <c r="N1090" s="2">
        <f>SUMIF('Basin Emissions'!A:A,F1090,'Basin Emissions'!B:B)</f>
        <v>1726.0071354000004</v>
      </c>
      <c r="O1090" s="8">
        <f t="shared" ref="O1090:O1153" si="70">+N1090*M1090</f>
        <v>0</v>
      </c>
      <c r="P1090" s="7">
        <f>SUMIF('Tool Pneumatics CH4 VOC BTEX'!B:B,A1090,'Tool Pneumatics CH4 VOC BTEX'!F:F)</f>
        <v>3.5899999141693102</v>
      </c>
      <c r="Q1090" s="14">
        <f t="shared" ref="Q1090:Q1153" si="71">IFERROR(O1090/P1090,0)*(2204.6/2000)</f>
        <v>0</v>
      </c>
      <c r="R1090" s="16">
        <f>SUMIF('Tool Pneumatics CH4 VOC BTEX'!B:B,A1090,'Tool Pneumatics CH4 VOC BTEX'!H:H)*Q1090</f>
        <v>0</v>
      </c>
      <c r="S1090" s="16">
        <f>SUMIF('Tool Pneumatics CH4 VOC BTEX'!B:B,A1090,'Tool Pneumatics CH4 VOC BTEX'!J:J)*Q1090</f>
        <v>0</v>
      </c>
      <c r="T1090" s="16">
        <f>SUMIF('Tool Pneumatics CH4 VOC BTEX'!B:B,A1090,'Tool Pneumatics CH4 VOC BTEX'!L:L)*Q1090</f>
        <v>0</v>
      </c>
      <c r="U1090" s="16">
        <f>SUMIF('Tool Pneumatics CH4 VOC BTEX'!B:B,A1090,'Tool Pneumatics CH4 VOC BTEX'!N:N)*Q1090</f>
        <v>0</v>
      </c>
    </row>
    <row r="1091" spans="1:21" x14ac:dyDescent="0.25">
      <c r="A1091" s="1" t="s">
        <v>3783</v>
      </c>
      <c r="B1091" s="1" t="s">
        <v>1497</v>
      </c>
      <c r="C1091" s="1" t="s">
        <v>1676</v>
      </c>
      <c r="D1091" s="3" t="s">
        <v>2732</v>
      </c>
      <c r="E1091" s="3" t="s">
        <v>23961</v>
      </c>
      <c r="F1091" s="1" t="s">
        <v>3659</v>
      </c>
      <c r="G1091" s="1">
        <v>1158</v>
      </c>
      <c r="H1091" s="1" t="s">
        <v>27479</v>
      </c>
      <c r="I1091" s="1">
        <v>0</v>
      </c>
      <c r="J1091" s="1" t="s">
        <v>27474</v>
      </c>
      <c r="K1091" s="1">
        <f t="shared" si="68"/>
        <v>1158</v>
      </c>
      <c r="L1091" s="2">
        <f>SUMIFS('Basin Total Well Counts'!B:B,'Basin Total Well Counts'!A:A,F1091)</f>
        <v>49164</v>
      </c>
      <c r="M1091" s="4">
        <f t="shared" si="69"/>
        <v>2.3553819868196241E-2</v>
      </c>
      <c r="N1091" s="2">
        <f>SUMIF('Basin Emissions'!A:A,F1091,'Basin Emissions'!B:B)</f>
        <v>2442.1369048000001</v>
      </c>
      <c r="O1091" s="8">
        <f t="shared" si="70"/>
        <v>57.521652749133516</v>
      </c>
      <c r="P1091" s="7">
        <f>SUMIF('Tool Pneumatics CH4 VOC BTEX'!B:B,A1091,'Tool Pneumatics CH4 VOC BTEX'!F:F)</f>
        <v>3.5899999141693102</v>
      </c>
      <c r="Q1091" s="14">
        <f t="shared" si="71"/>
        <v>17.661871682813512</v>
      </c>
      <c r="R1091" s="16">
        <f>SUMIF('Tool Pneumatics CH4 VOC BTEX'!B:B,A1091,'Tool Pneumatics CH4 VOC BTEX'!H:H)*Q1091</f>
        <v>8.0184899398050388E-2</v>
      </c>
      <c r="S1091" s="16">
        <f>SUMIF('Tool Pneumatics CH4 VOC BTEX'!B:B,A1091,'Tool Pneumatics CH4 VOC BTEX'!J:J)*Q1091</f>
        <v>4.5391011455537499E-3</v>
      </c>
      <c r="T1091" s="16">
        <f>SUMIF('Tool Pneumatics CH4 VOC BTEX'!B:B,A1091,'Tool Pneumatics CH4 VOC BTEX'!L:L)*Q1091</f>
        <v>7.1495258158492586E-2</v>
      </c>
      <c r="U1091" s="16">
        <f>SUMIF('Tool Pneumatics CH4 VOC BTEX'!B:B,A1091,'Tool Pneumatics CH4 VOC BTEX'!N:N)*Q1091</f>
        <v>2.0293490879766458E-2</v>
      </c>
    </row>
    <row r="1092" spans="1:21" x14ac:dyDescent="0.25">
      <c r="A1092" s="1" t="s">
        <v>3784</v>
      </c>
      <c r="B1092" s="1" t="s">
        <v>1497</v>
      </c>
      <c r="C1092" s="1" t="s">
        <v>1783</v>
      </c>
      <c r="D1092" s="3" t="s">
        <v>2732</v>
      </c>
      <c r="E1092" s="3" t="s">
        <v>23961</v>
      </c>
      <c r="F1092" s="1" t="s">
        <v>3659</v>
      </c>
      <c r="G1092" s="1">
        <v>4448</v>
      </c>
      <c r="H1092" s="1" t="s">
        <v>27479</v>
      </c>
      <c r="I1092" s="1">
        <v>0</v>
      </c>
      <c r="J1092" s="1" t="s">
        <v>27474</v>
      </c>
      <c r="K1092" s="1">
        <f t="shared" si="68"/>
        <v>4448</v>
      </c>
      <c r="L1092" s="2">
        <f>SUMIFS('Basin Total Well Counts'!B:B,'Basin Total Well Counts'!A:A,F1092)</f>
        <v>49164</v>
      </c>
      <c r="M1092" s="4">
        <f t="shared" si="69"/>
        <v>9.047270360426328E-2</v>
      </c>
      <c r="N1092" s="2">
        <f>SUMIF('Basin Emissions'!A:A,F1092,'Basin Emissions'!B:B)</f>
        <v>2442.1369048000001</v>
      </c>
      <c r="O1092" s="8">
        <f t="shared" si="70"/>
        <v>220.94672834900334</v>
      </c>
      <c r="P1092" s="7">
        <f>SUMIF('Tool Pneumatics CH4 VOC BTEX'!B:B,A1092,'Tool Pneumatics CH4 VOC BTEX'!F:F)</f>
        <v>3.5899999141693102</v>
      </c>
      <c r="Q1092" s="14">
        <f t="shared" si="71"/>
        <v>67.841109883553102</v>
      </c>
      <c r="R1092" s="16">
        <f>SUMIF('Tool Pneumatics CH4 VOC BTEX'!B:B,A1092,'Tool Pneumatics CH4 VOC BTEX'!H:H)*Q1092</f>
        <v>0.30799864639251134</v>
      </c>
      <c r="S1092" s="16">
        <f>SUMIF('Tool Pneumatics CH4 VOC BTEX'!B:B,A1092,'Tool Pneumatics CH4 VOC BTEX'!J:J)*Q1092</f>
        <v>1.7435165712800585E-2</v>
      </c>
      <c r="T1092" s="16">
        <f>SUMIF('Tool Pneumatics CH4 VOC BTEX'!B:B,A1092,'Tool Pneumatics CH4 VOC BTEX'!L:L)*Q1092</f>
        <v>0.27462081890239637</v>
      </c>
      <c r="U1092" s="16">
        <f>SUMIF('Tool Pneumatics CH4 VOC BTEX'!B:B,A1092,'Tool Pneumatics CH4 VOC BTEX'!N:N)*Q1092</f>
        <v>7.7949436470812788E-2</v>
      </c>
    </row>
    <row r="1093" spans="1:21" x14ac:dyDescent="0.25">
      <c r="A1093" s="1" t="s">
        <v>3785</v>
      </c>
      <c r="B1093" s="1" t="s">
        <v>1497</v>
      </c>
      <c r="C1093" s="1" t="s">
        <v>3786</v>
      </c>
      <c r="D1093" s="3" t="s">
        <v>2721</v>
      </c>
      <c r="E1093" s="3" t="s">
        <v>23961</v>
      </c>
      <c r="F1093" s="1" t="s">
        <v>3659</v>
      </c>
      <c r="G1093" s="1">
        <v>0</v>
      </c>
      <c r="H1093" s="1" t="s">
        <v>27474</v>
      </c>
      <c r="I1093" s="1">
        <v>0</v>
      </c>
      <c r="J1093" s="1" t="s">
        <v>27474</v>
      </c>
      <c r="K1093" s="1">
        <f t="shared" si="68"/>
        <v>0</v>
      </c>
      <c r="L1093" s="2">
        <f>SUMIFS('Basin Total Well Counts'!B:B,'Basin Total Well Counts'!A:A,F1093)</f>
        <v>49164</v>
      </c>
      <c r="M1093" s="4">
        <f t="shared" si="69"/>
        <v>0</v>
      </c>
      <c r="N1093" s="2">
        <f>SUMIF('Basin Emissions'!A:A,F1093,'Basin Emissions'!B:B)</f>
        <v>2442.1369048000001</v>
      </c>
      <c r="O1093" s="8">
        <f t="shared" si="70"/>
        <v>0</v>
      </c>
      <c r="P1093" s="7">
        <f>SUMIF('Tool Pneumatics CH4 VOC BTEX'!B:B,A1093,'Tool Pneumatics CH4 VOC BTEX'!F:F)</f>
        <v>3.5899999141693102</v>
      </c>
      <c r="Q1093" s="14">
        <f t="shared" si="71"/>
        <v>0</v>
      </c>
      <c r="R1093" s="16">
        <f>SUMIF('Tool Pneumatics CH4 VOC BTEX'!B:B,A1093,'Tool Pneumatics CH4 VOC BTEX'!H:H)*Q1093</f>
        <v>0</v>
      </c>
      <c r="S1093" s="16">
        <f>SUMIF('Tool Pneumatics CH4 VOC BTEX'!B:B,A1093,'Tool Pneumatics CH4 VOC BTEX'!J:J)*Q1093</f>
        <v>0</v>
      </c>
      <c r="T1093" s="16">
        <f>SUMIF('Tool Pneumatics CH4 VOC BTEX'!B:B,A1093,'Tool Pneumatics CH4 VOC BTEX'!L:L)*Q1093</f>
        <v>0</v>
      </c>
      <c r="U1093" s="16">
        <f>SUMIF('Tool Pneumatics CH4 VOC BTEX'!B:B,A1093,'Tool Pneumatics CH4 VOC BTEX'!N:N)*Q1093</f>
        <v>0</v>
      </c>
    </row>
    <row r="1094" spans="1:21" x14ac:dyDescent="0.25">
      <c r="A1094" s="1" t="s">
        <v>3787</v>
      </c>
      <c r="B1094" s="1" t="s">
        <v>1497</v>
      </c>
      <c r="C1094" s="1" t="s">
        <v>1691</v>
      </c>
      <c r="D1094" s="3" t="s">
        <v>2721</v>
      </c>
      <c r="E1094" s="3" t="s">
        <v>23961</v>
      </c>
      <c r="F1094" s="1" t="s">
        <v>2280</v>
      </c>
      <c r="G1094" s="1">
        <v>0</v>
      </c>
      <c r="H1094" s="1" t="s">
        <v>27474</v>
      </c>
      <c r="I1094" s="1">
        <v>0</v>
      </c>
      <c r="J1094" s="1" t="s">
        <v>27474</v>
      </c>
      <c r="K1094" s="1">
        <f t="shared" si="68"/>
        <v>0</v>
      </c>
      <c r="L1094" s="2">
        <f>SUMIFS('Basin Total Well Counts'!B:B,'Basin Total Well Counts'!A:A,F1094)</f>
        <v>246</v>
      </c>
      <c r="M1094" s="4">
        <f t="shared" si="69"/>
        <v>0</v>
      </c>
      <c r="N1094" s="2">
        <f>SUMIF('Basin Emissions'!A:A,F1094,'Basin Emissions'!B:B)</f>
        <v>1726.0071354000004</v>
      </c>
      <c r="O1094" s="8">
        <f t="shared" si="70"/>
        <v>0</v>
      </c>
      <c r="P1094" s="7">
        <f>SUMIF('Tool Pneumatics CH4 VOC BTEX'!B:B,A1094,'Tool Pneumatics CH4 VOC BTEX'!F:F)</f>
        <v>3.5899999141693102</v>
      </c>
      <c r="Q1094" s="14">
        <f t="shared" si="71"/>
        <v>0</v>
      </c>
      <c r="R1094" s="16">
        <f>SUMIF('Tool Pneumatics CH4 VOC BTEX'!B:B,A1094,'Tool Pneumatics CH4 VOC BTEX'!H:H)*Q1094</f>
        <v>0</v>
      </c>
      <c r="S1094" s="16">
        <f>SUMIF('Tool Pneumatics CH4 VOC BTEX'!B:B,A1094,'Tool Pneumatics CH4 VOC BTEX'!J:J)*Q1094</f>
        <v>0</v>
      </c>
      <c r="T1094" s="16">
        <f>SUMIF('Tool Pneumatics CH4 VOC BTEX'!B:B,A1094,'Tool Pneumatics CH4 VOC BTEX'!L:L)*Q1094</f>
        <v>0</v>
      </c>
      <c r="U1094" s="16">
        <f>SUMIF('Tool Pneumatics CH4 VOC BTEX'!B:B,A1094,'Tool Pneumatics CH4 VOC BTEX'!N:N)*Q1094</f>
        <v>0</v>
      </c>
    </row>
    <row r="1095" spans="1:21" x14ac:dyDescent="0.25">
      <c r="A1095" s="1" t="s">
        <v>3788</v>
      </c>
      <c r="B1095" s="1" t="s">
        <v>1497</v>
      </c>
      <c r="C1095" s="1" t="s">
        <v>1726</v>
      </c>
      <c r="D1095" s="3" t="s">
        <v>2732</v>
      </c>
      <c r="E1095" s="3" t="s">
        <v>23961</v>
      </c>
      <c r="F1095" s="1" t="s">
        <v>2280</v>
      </c>
      <c r="G1095" s="1">
        <v>0</v>
      </c>
      <c r="H1095" s="1" t="s">
        <v>27474</v>
      </c>
      <c r="I1095" s="1">
        <v>0</v>
      </c>
      <c r="J1095" s="1" t="s">
        <v>27474</v>
      </c>
      <c r="K1095" s="1">
        <f t="shared" si="68"/>
        <v>0</v>
      </c>
      <c r="L1095" s="2">
        <f>SUMIFS('Basin Total Well Counts'!B:B,'Basin Total Well Counts'!A:A,F1095)</f>
        <v>246</v>
      </c>
      <c r="M1095" s="4">
        <f t="shared" si="69"/>
        <v>0</v>
      </c>
      <c r="N1095" s="2">
        <f>SUMIF('Basin Emissions'!A:A,F1095,'Basin Emissions'!B:B)</f>
        <v>1726.0071354000004</v>
      </c>
      <c r="O1095" s="8">
        <f t="shared" si="70"/>
        <v>0</v>
      </c>
      <c r="P1095" s="7">
        <f>SUMIF('Tool Pneumatics CH4 VOC BTEX'!B:B,A1095,'Tool Pneumatics CH4 VOC BTEX'!F:F)</f>
        <v>3.5899999141693102</v>
      </c>
      <c r="Q1095" s="14">
        <f t="shared" si="71"/>
        <v>0</v>
      </c>
      <c r="R1095" s="16">
        <f>SUMIF('Tool Pneumatics CH4 VOC BTEX'!B:B,A1095,'Tool Pneumatics CH4 VOC BTEX'!H:H)*Q1095</f>
        <v>0</v>
      </c>
      <c r="S1095" s="16">
        <f>SUMIF('Tool Pneumatics CH4 VOC BTEX'!B:B,A1095,'Tool Pneumatics CH4 VOC BTEX'!J:J)*Q1095</f>
        <v>0</v>
      </c>
      <c r="T1095" s="16">
        <f>SUMIF('Tool Pneumatics CH4 VOC BTEX'!B:B,A1095,'Tool Pneumatics CH4 VOC BTEX'!L:L)*Q1095</f>
        <v>0</v>
      </c>
      <c r="U1095" s="16">
        <f>SUMIF('Tool Pneumatics CH4 VOC BTEX'!B:B,A1095,'Tool Pneumatics CH4 VOC BTEX'!N:N)*Q1095</f>
        <v>0</v>
      </c>
    </row>
    <row r="1096" spans="1:21" x14ac:dyDescent="0.25">
      <c r="A1096" s="1" t="s">
        <v>3789</v>
      </c>
      <c r="B1096" s="1" t="s">
        <v>1497</v>
      </c>
      <c r="C1096" s="1" t="s">
        <v>3790</v>
      </c>
      <c r="D1096" s="3" t="s">
        <v>2721</v>
      </c>
      <c r="E1096" s="3" t="s">
        <v>23961</v>
      </c>
      <c r="F1096" s="1" t="s">
        <v>3659</v>
      </c>
      <c r="G1096" s="1">
        <v>0</v>
      </c>
      <c r="H1096" s="1" t="s">
        <v>27474</v>
      </c>
      <c r="I1096" s="1">
        <v>0</v>
      </c>
      <c r="J1096" s="1" t="s">
        <v>27474</v>
      </c>
      <c r="K1096" s="1">
        <f t="shared" si="68"/>
        <v>0</v>
      </c>
      <c r="L1096" s="2">
        <f>SUMIFS('Basin Total Well Counts'!B:B,'Basin Total Well Counts'!A:A,F1096)</f>
        <v>49164</v>
      </c>
      <c r="M1096" s="4">
        <f t="shared" si="69"/>
        <v>0</v>
      </c>
      <c r="N1096" s="2">
        <f>SUMIF('Basin Emissions'!A:A,F1096,'Basin Emissions'!B:B)</f>
        <v>2442.1369048000001</v>
      </c>
      <c r="O1096" s="8">
        <f t="shared" si="70"/>
        <v>0</v>
      </c>
      <c r="P1096" s="7">
        <f>SUMIF('Tool Pneumatics CH4 VOC BTEX'!B:B,A1096,'Tool Pneumatics CH4 VOC BTEX'!F:F)</f>
        <v>3.5899999141693102</v>
      </c>
      <c r="Q1096" s="14">
        <f t="shared" si="71"/>
        <v>0</v>
      </c>
      <c r="R1096" s="16">
        <f>SUMIF('Tool Pneumatics CH4 VOC BTEX'!B:B,A1096,'Tool Pneumatics CH4 VOC BTEX'!H:H)*Q1096</f>
        <v>0</v>
      </c>
      <c r="S1096" s="16">
        <f>SUMIF('Tool Pneumatics CH4 VOC BTEX'!B:B,A1096,'Tool Pneumatics CH4 VOC BTEX'!J:J)*Q1096</f>
        <v>0</v>
      </c>
      <c r="T1096" s="16">
        <f>SUMIF('Tool Pneumatics CH4 VOC BTEX'!B:B,A1096,'Tool Pneumatics CH4 VOC BTEX'!L:L)*Q1096</f>
        <v>0</v>
      </c>
      <c r="U1096" s="16">
        <f>SUMIF('Tool Pneumatics CH4 VOC BTEX'!B:B,A1096,'Tool Pneumatics CH4 VOC BTEX'!N:N)*Q1096</f>
        <v>0</v>
      </c>
    </row>
    <row r="1097" spans="1:21" x14ac:dyDescent="0.25">
      <c r="A1097" s="1" t="s">
        <v>3791</v>
      </c>
      <c r="B1097" s="1" t="s">
        <v>1497</v>
      </c>
      <c r="C1097" s="1" t="s">
        <v>1646</v>
      </c>
      <c r="D1097" s="3" t="s">
        <v>2721</v>
      </c>
      <c r="E1097" s="3" t="s">
        <v>23961</v>
      </c>
      <c r="F1097" s="1" t="s">
        <v>3659</v>
      </c>
      <c r="G1097" s="1">
        <v>0</v>
      </c>
      <c r="H1097" s="1" t="s">
        <v>27474</v>
      </c>
      <c r="I1097" s="1">
        <v>0</v>
      </c>
      <c r="J1097" s="1" t="s">
        <v>27474</v>
      </c>
      <c r="K1097" s="1">
        <f t="shared" si="68"/>
        <v>0</v>
      </c>
      <c r="L1097" s="2">
        <f>SUMIFS('Basin Total Well Counts'!B:B,'Basin Total Well Counts'!A:A,F1097)</f>
        <v>49164</v>
      </c>
      <c r="M1097" s="4">
        <f t="shared" si="69"/>
        <v>0</v>
      </c>
      <c r="N1097" s="2">
        <f>SUMIF('Basin Emissions'!A:A,F1097,'Basin Emissions'!B:B)</f>
        <v>2442.1369048000001</v>
      </c>
      <c r="O1097" s="8">
        <f t="shared" si="70"/>
        <v>0</v>
      </c>
      <c r="P1097" s="7">
        <f>SUMIF('Tool Pneumatics CH4 VOC BTEX'!B:B,A1097,'Tool Pneumatics CH4 VOC BTEX'!F:F)</f>
        <v>3.5899999141693102</v>
      </c>
      <c r="Q1097" s="14">
        <f t="shared" si="71"/>
        <v>0</v>
      </c>
      <c r="R1097" s="16">
        <f>SUMIF('Tool Pneumatics CH4 VOC BTEX'!B:B,A1097,'Tool Pneumatics CH4 VOC BTEX'!H:H)*Q1097</f>
        <v>0</v>
      </c>
      <c r="S1097" s="16">
        <f>SUMIF('Tool Pneumatics CH4 VOC BTEX'!B:B,A1097,'Tool Pneumatics CH4 VOC BTEX'!J:J)*Q1097</f>
        <v>0</v>
      </c>
      <c r="T1097" s="16">
        <f>SUMIF('Tool Pneumatics CH4 VOC BTEX'!B:B,A1097,'Tool Pneumatics CH4 VOC BTEX'!L:L)*Q1097</f>
        <v>0</v>
      </c>
      <c r="U1097" s="16">
        <f>SUMIF('Tool Pneumatics CH4 VOC BTEX'!B:B,A1097,'Tool Pneumatics CH4 VOC BTEX'!N:N)*Q1097</f>
        <v>0</v>
      </c>
    </row>
    <row r="1098" spans="1:21" x14ac:dyDescent="0.25">
      <c r="A1098" s="1" t="s">
        <v>3792</v>
      </c>
      <c r="B1098" s="1" t="s">
        <v>1497</v>
      </c>
      <c r="C1098" s="1" t="s">
        <v>1850</v>
      </c>
      <c r="D1098" s="3" t="s">
        <v>2721</v>
      </c>
      <c r="E1098" s="3" t="s">
        <v>23961</v>
      </c>
      <c r="F1098" s="1" t="s">
        <v>2280</v>
      </c>
      <c r="G1098" s="1">
        <v>0</v>
      </c>
      <c r="H1098" s="1" t="s">
        <v>27474</v>
      </c>
      <c r="I1098" s="1">
        <v>0</v>
      </c>
      <c r="J1098" s="1" t="s">
        <v>27474</v>
      </c>
      <c r="K1098" s="1">
        <f t="shared" si="68"/>
        <v>0</v>
      </c>
      <c r="L1098" s="2">
        <f>SUMIFS('Basin Total Well Counts'!B:B,'Basin Total Well Counts'!A:A,F1098)</f>
        <v>246</v>
      </c>
      <c r="M1098" s="4">
        <f t="shared" si="69"/>
        <v>0</v>
      </c>
      <c r="N1098" s="2">
        <f>SUMIF('Basin Emissions'!A:A,F1098,'Basin Emissions'!B:B)</f>
        <v>1726.0071354000004</v>
      </c>
      <c r="O1098" s="8">
        <f t="shared" si="70"/>
        <v>0</v>
      </c>
      <c r="P1098" s="7">
        <f>SUMIF('Tool Pneumatics CH4 VOC BTEX'!B:B,A1098,'Tool Pneumatics CH4 VOC BTEX'!F:F)</f>
        <v>3.5899999141693102</v>
      </c>
      <c r="Q1098" s="14">
        <f t="shared" si="71"/>
        <v>0</v>
      </c>
      <c r="R1098" s="16">
        <f>SUMIF('Tool Pneumatics CH4 VOC BTEX'!B:B,A1098,'Tool Pneumatics CH4 VOC BTEX'!H:H)*Q1098</f>
        <v>0</v>
      </c>
      <c r="S1098" s="16">
        <f>SUMIF('Tool Pneumatics CH4 VOC BTEX'!B:B,A1098,'Tool Pneumatics CH4 VOC BTEX'!J:J)*Q1098</f>
        <v>0</v>
      </c>
      <c r="T1098" s="16">
        <f>SUMIF('Tool Pneumatics CH4 VOC BTEX'!B:B,A1098,'Tool Pneumatics CH4 VOC BTEX'!L:L)*Q1098</f>
        <v>0</v>
      </c>
      <c r="U1098" s="16">
        <f>SUMIF('Tool Pneumatics CH4 VOC BTEX'!B:B,A1098,'Tool Pneumatics CH4 VOC BTEX'!N:N)*Q1098</f>
        <v>0</v>
      </c>
    </row>
    <row r="1099" spans="1:21" x14ac:dyDescent="0.25">
      <c r="A1099" s="1" t="s">
        <v>3793</v>
      </c>
      <c r="B1099" s="1" t="s">
        <v>1497</v>
      </c>
      <c r="C1099" s="1" t="s">
        <v>1622</v>
      </c>
      <c r="D1099" s="3" t="s">
        <v>2721</v>
      </c>
      <c r="E1099" s="3" t="s">
        <v>23961</v>
      </c>
      <c r="F1099" s="1" t="s">
        <v>2280</v>
      </c>
      <c r="G1099" s="1">
        <v>0</v>
      </c>
      <c r="H1099" s="1" t="s">
        <v>27474</v>
      </c>
      <c r="I1099" s="1">
        <v>0</v>
      </c>
      <c r="J1099" s="1" t="s">
        <v>27474</v>
      </c>
      <c r="K1099" s="1">
        <f t="shared" si="68"/>
        <v>0</v>
      </c>
      <c r="L1099" s="2">
        <f>SUMIFS('Basin Total Well Counts'!B:B,'Basin Total Well Counts'!A:A,F1099)</f>
        <v>246</v>
      </c>
      <c r="M1099" s="4">
        <f t="shared" si="69"/>
        <v>0</v>
      </c>
      <c r="N1099" s="2">
        <f>SUMIF('Basin Emissions'!A:A,F1099,'Basin Emissions'!B:B)</f>
        <v>1726.0071354000004</v>
      </c>
      <c r="O1099" s="8">
        <f t="shared" si="70"/>
        <v>0</v>
      </c>
      <c r="P1099" s="7">
        <f>SUMIF('Tool Pneumatics CH4 VOC BTEX'!B:B,A1099,'Tool Pneumatics CH4 VOC BTEX'!F:F)</f>
        <v>3.5899999141693102</v>
      </c>
      <c r="Q1099" s="14">
        <f t="shared" si="71"/>
        <v>0</v>
      </c>
      <c r="R1099" s="16">
        <f>SUMIF('Tool Pneumatics CH4 VOC BTEX'!B:B,A1099,'Tool Pneumatics CH4 VOC BTEX'!H:H)*Q1099</f>
        <v>0</v>
      </c>
      <c r="S1099" s="16">
        <f>SUMIF('Tool Pneumatics CH4 VOC BTEX'!B:B,A1099,'Tool Pneumatics CH4 VOC BTEX'!J:J)*Q1099</f>
        <v>0</v>
      </c>
      <c r="T1099" s="16">
        <f>SUMIF('Tool Pneumatics CH4 VOC BTEX'!B:B,A1099,'Tool Pneumatics CH4 VOC BTEX'!L:L)*Q1099</f>
        <v>0</v>
      </c>
      <c r="U1099" s="16">
        <f>SUMIF('Tool Pneumatics CH4 VOC BTEX'!B:B,A1099,'Tool Pneumatics CH4 VOC BTEX'!N:N)*Q1099</f>
        <v>0</v>
      </c>
    </row>
    <row r="1100" spans="1:21" x14ac:dyDescent="0.25">
      <c r="A1100" s="1" t="s">
        <v>3794</v>
      </c>
      <c r="B1100" s="1" t="s">
        <v>1497</v>
      </c>
      <c r="C1100" s="1" t="s">
        <v>1220</v>
      </c>
      <c r="D1100" s="3" t="s">
        <v>2721</v>
      </c>
      <c r="E1100" s="3" t="s">
        <v>23961</v>
      </c>
      <c r="F1100" s="1" t="s">
        <v>2280</v>
      </c>
      <c r="G1100" s="1">
        <v>0</v>
      </c>
      <c r="H1100" s="1" t="s">
        <v>27474</v>
      </c>
      <c r="I1100" s="1">
        <v>0</v>
      </c>
      <c r="J1100" s="1" t="s">
        <v>27474</v>
      </c>
      <c r="K1100" s="1">
        <f t="shared" si="68"/>
        <v>0</v>
      </c>
      <c r="L1100" s="2">
        <f>SUMIFS('Basin Total Well Counts'!B:B,'Basin Total Well Counts'!A:A,F1100)</f>
        <v>246</v>
      </c>
      <c r="M1100" s="4">
        <f t="shared" si="69"/>
        <v>0</v>
      </c>
      <c r="N1100" s="2">
        <f>SUMIF('Basin Emissions'!A:A,F1100,'Basin Emissions'!B:B)</f>
        <v>1726.0071354000004</v>
      </c>
      <c r="O1100" s="8">
        <f t="shared" si="70"/>
        <v>0</v>
      </c>
      <c r="P1100" s="7">
        <f>SUMIF('Tool Pneumatics CH4 VOC BTEX'!B:B,A1100,'Tool Pneumatics CH4 VOC BTEX'!F:F)</f>
        <v>3.5899999141693102</v>
      </c>
      <c r="Q1100" s="14">
        <f t="shared" si="71"/>
        <v>0</v>
      </c>
      <c r="R1100" s="16">
        <f>SUMIF('Tool Pneumatics CH4 VOC BTEX'!B:B,A1100,'Tool Pneumatics CH4 VOC BTEX'!H:H)*Q1100</f>
        <v>0</v>
      </c>
      <c r="S1100" s="16">
        <f>SUMIF('Tool Pneumatics CH4 VOC BTEX'!B:B,A1100,'Tool Pneumatics CH4 VOC BTEX'!J:J)*Q1100</f>
        <v>0</v>
      </c>
      <c r="T1100" s="16">
        <f>SUMIF('Tool Pneumatics CH4 VOC BTEX'!B:B,A1100,'Tool Pneumatics CH4 VOC BTEX'!L:L)*Q1100</f>
        <v>0</v>
      </c>
      <c r="U1100" s="16">
        <f>SUMIF('Tool Pneumatics CH4 VOC BTEX'!B:B,A1100,'Tool Pneumatics CH4 VOC BTEX'!N:N)*Q1100</f>
        <v>0</v>
      </c>
    </row>
    <row r="1101" spans="1:21" x14ac:dyDescent="0.25">
      <c r="A1101" s="1" t="s">
        <v>3795</v>
      </c>
      <c r="B1101" s="1" t="s">
        <v>1497</v>
      </c>
      <c r="C1101" s="1" t="s">
        <v>3796</v>
      </c>
      <c r="D1101" s="3" t="s">
        <v>2732</v>
      </c>
      <c r="E1101" s="3" t="s">
        <v>23961</v>
      </c>
      <c r="F1101" s="1" t="s">
        <v>2280</v>
      </c>
      <c r="G1101" s="1">
        <v>0</v>
      </c>
      <c r="H1101" s="1" t="s">
        <v>27474</v>
      </c>
      <c r="I1101" s="1">
        <v>0</v>
      </c>
      <c r="J1101" s="1" t="s">
        <v>27474</v>
      </c>
      <c r="K1101" s="1">
        <f t="shared" si="68"/>
        <v>0</v>
      </c>
      <c r="L1101" s="2">
        <f>SUMIFS('Basin Total Well Counts'!B:B,'Basin Total Well Counts'!A:A,F1101)</f>
        <v>246</v>
      </c>
      <c r="M1101" s="4">
        <f t="shared" si="69"/>
        <v>0</v>
      </c>
      <c r="N1101" s="2">
        <f>SUMIF('Basin Emissions'!A:A,F1101,'Basin Emissions'!B:B)</f>
        <v>1726.0071354000004</v>
      </c>
      <c r="O1101" s="8">
        <f t="shared" si="70"/>
        <v>0</v>
      </c>
      <c r="P1101" s="7">
        <f>SUMIF('Tool Pneumatics CH4 VOC BTEX'!B:B,A1101,'Tool Pneumatics CH4 VOC BTEX'!F:F)</f>
        <v>3.5899999141693102</v>
      </c>
      <c r="Q1101" s="14">
        <f t="shared" si="71"/>
        <v>0</v>
      </c>
      <c r="R1101" s="16">
        <f>SUMIF('Tool Pneumatics CH4 VOC BTEX'!B:B,A1101,'Tool Pneumatics CH4 VOC BTEX'!H:H)*Q1101</f>
        <v>0</v>
      </c>
      <c r="S1101" s="16">
        <f>SUMIF('Tool Pneumatics CH4 VOC BTEX'!B:B,A1101,'Tool Pneumatics CH4 VOC BTEX'!J:J)*Q1101</f>
        <v>0</v>
      </c>
      <c r="T1101" s="16">
        <f>SUMIF('Tool Pneumatics CH4 VOC BTEX'!B:B,A1101,'Tool Pneumatics CH4 VOC BTEX'!L:L)*Q1101</f>
        <v>0</v>
      </c>
      <c r="U1101" s="16">
        <f>SUMIF('Tool Pneumatics CH4 VOC BTEX'!B:B,A1101,'Tool Pneumatics CH4 VOC BTEX'!N:N)*Q1101</f>
        <v>0</v>
      </c>
    </row>
    <row r="1102" spans="1:21" x14ac:dyDescent="0.25">
      <c r="A1102" s="1" t="s">
        <v>3797</v>
      </c>
      <c r="B1102" s="1" t="s">
        <v>1497</v>
      </c>
      <c r="C1102" s="1" t="s">
        <v>1692</v>
      </c>
      <c r="D1102" s="3" t="s">
        <v>2721</v>
      </c>
      <c r="E1102" s="3" t="s">
        <v>23961</v>
      </c>
      <c r="F1102" s="1" t="s">
        <v>2280</v>
      </c>
      <c r="G1102" s="1">
        <v>0</v>
      </c>
      <c r="H1102" s="1" t="s">
        <v>27474</v>
      </c>
      <c r="I1102" s="1">
        <v>0</v>
      </c>
      <c r="J1102" s="1" t="s">
        <v>27474</v>
      </c>
      <c r="K1102" s="1">
        <f t="shared" si="68"/>
        <v>0</v>
      </c>
      <c r="L1102" s="2">
        <f>SUMIFS('Basin Total Well Counts'!B:B,'Basin Total Well Counts'!A:A,F1102)</f>
        <v>246</v>
      </c>
      <c r="M1102" s="4">
        <f t="shared" si="69"/>
        <v>0</v>
      </c>
      <c r="N1102" s="2">
        <f>SUMIF('Basin Emissions'!A:A,F1102,'Basin Emissions'!B:B)</f>
        <v>1726.0071354000004</v>
      </c>
      <c r="O1102" s="8">
        <f t="shared" si="70"/>
        <v>0</v>
      </c>
      <c r="P1102" s="7">
        <f>SUMIF('Tool Pneumatics CH4 VOC BTEX'!B:B,A1102,'Tool Pneumatics CH4 VOC BTEX'!F:F)</f>
        <v>3.5899999141693102</v>
      </c>
      <c r="Q1102" s="14">
        <f t="shared" si="71"/>
        <v>0</v>
      </c>
      <c r="R1102" s="16">
        <f>SUMIF('Tool Pneumatics CH4 VOC BTEX'!B:B,A1102,'Tool Pneumatics CH4 VOC BTEX'!H:H)*Q1102</f>
        <v>0</v>
      </c>
      <c r="S1102" s="16">
        <f>SUMIF('Tool Pneumatics CH4 VOC BTEX'!B:B,A1102,'Tool Pneumatics CH4 VOC BTEX'!J:J)*Q1102</f>
        <v>0</v>
      </c>
      <c r="T1102" s="16">
        <f>SUMIF('Tool Pneumatics CH4 VOC BTEX'!B:B,A1102,'Tool Pneumatics CH4 VOC BTEX'!L:L)*Q1102</f>
        <v>0</v>
      </c>
      <c r="U1102" s="16">
        <f>SUMIF('Tool Pneumatics CH4 VOC BTEX'!B:B,A1102,'Tool Pneumatics CH4 VOC BTEX'!N:N)*Q1102</f>
        <v>0</v>
      </c>
    </row>
    <row r="1103" spans="1:21" x14ac:dyDescent="0.25">
      <c r="A1103" s="1" t="s">
        <v>3798</v>
      </c>
      <c r="B1103" s="1" t="s">
        <v>1497</v>
      </c>
      <c r="C1103" s="1" t="s">
        <v>1954</v>
      </c>
      <c r="D1103" s="3" t="s">
        <v>2721</v>
      </c>
      <c r="E1103" s="3" t="s">
        <v>23961</v>
      </c>
      <c r="F1103" s="1" t="s">
        <v>2280</v>
      </c>
      <c r="G1103" s="1">
        <v>0</v>
      </c>
      <c r="H1103" s="1" t="s">
        <v>27474</v>
      </c>
      <c r="I1103" s="1">
        <v>0</v>
      </c>
      <c r="J1103" s="1" t="s">
        <v>27474</v>
      </c>
      <c r="K1103" s="1">
        <f t="shared" si="68"/>
        <v>0</v>
      </c>
      <c r="L1103" s="2">
        <f>SUMIFS('Basin Total Well Counts'!B:B,'Basin Total Well Counts'!A:A,F1103)</f>
        <v>246</v>
      </c>
      <c r="M1103" s="4">
        <f t="shared" si="69"/>
        <v>0</v>
      </c>
      <c r="N1103" s="2">
        <f>SUMIF('Basin Emissions'!A:A,F1103,'Basin Emissions'!B:B)</f>
        <v>1726.0071354000004</v>
      </c>
      <c r="O1103" s="8">
        <f t="shared" si="70"/>
        <v>0</v>
      </c>
      <c r="P1103" s="7">
        <f>SUMIF('Tool Pneumatics CH4 VOC BTEX'!B:B,A1103,'Tool Pneumatics CH4 VOC BTEX'!F:F)</f>
        <v>3.5899999141693102</v>
      </c>
      <c r="Q1103" s="14">
        <f t="shared" si="71"/>
        <v>0</v>
      </c>
      <c r="R1103" s="16">
        <f>SUMIF('Tool Pneumatics CH4 VOC BTEX'!B:B,A1103,'Tool Pneumatics CH4 VOC BTEX'!H:H)*Q1103</f>
        <v>0</v>
      </c>
      <c r="S1103" s="16">
        <f>SUMIF('Tool Pneumatics CH4 VOC BTEX'!B:B,A1103,'Tool Pneumatics CH4 VOC BTEX'!J:J)*Q1103</f>
        <v>0</v>
      </c>
      <c r="T1103" s="16">
        <f>SUMIF('Tool Pneumatics CH4 VOC BTEX'!B:B,A1103,'Tool Pneumatics CH4 VOC BTEX'!L:L)*Q1103</f>
        <v>0</v>
      </c>
      <c r="U1103" s="16">
        <f>SUMIF('Tool Pneumatics CH4 VOC BTEX'!B:B,A1103,'Tool Pneumatics CH4 VOC BTEX'!N:N)*Q1103</f>
        <v>0</v>
      </c>
    </row>
    <row r="1104" spans="1:21" x14ac:dyDescent="0.25">
      <c r="A1104" s="1" t="s">
        <v>3799</v>
      </c>
      <c r="B1104" s="1" t="s">
        <v>1497</v>
      </c>
      <c r="C1104" s="1" t="s">
        <v>3800</v>
      </c>
      <c r="D1104" s="3" t="s">
        <v>2721</v>
      </c>
      <c r="E1104" s="3" t="s">
        <v>23961</v>
      </c>
      <c r="F1104" s="1" t="s">
        <v>2421</v>
      </c>
      <c r="G1104" s="1">
        <v>4</v>
      </c>
      <c r="H1104" s="1" t="s">
        <v>27479</v>
      </c>
      <c r="I1104" s="1">
        <v>0</v>
      </c>
      <c r="J1104" s="1" t="s">
        <v>27474</v>
      </c>
      <c r="K1104" s="1">
        <f t="shared" si="68"/>
        <v>4</v>
      </c>
      <c r="L1104" s="2">
        <f>SUMIFS('Basin Total Well Counts'!B:B,'Basin Total Well Counts'!A:A,F1104)</f>
        <v>1818</v>
      </c>
      <c r="M1104" s="4">
        <f t="shared" si="69"/>
        <v>2.2002200220022001E-3</v>
      </c>
      <c r="N1104" s="2">
        <f>SUMIF('Basin Emissions'!A:A,F1104,'Basin Emissions'!B:B)</f>
        <v>1387.3388780000002</v>
      </c>
      <c r="O1104" s="8">
        <f t="shared" si="70"/>
        <v>3.0524507766776683</v>
      </c>
      <c r="P1104" s="7">
        <f>SUMIF('Tool Pneumatics CH4 VOC BTEX'!B:B,A1104,'Tool Pneumatics CH4 VOC BTEX'!F:F)</f>
        <v>25.404619216918899</v>
      </c>
      <c r="Q1104" s="14">
        <f t="shared" si="71"/>
        <v>0.13244506687551411</v>
      </c>
      <c r="R1104" s="16">
        <f>SUMIF('Tool Pneumatics CH4 VOC BTEX'!B:B,A1104,'Tool Pneumatics CH4 VOC BTEX'!H:H)*Q1104</f>
        <v>0</v>
      </c>
      <c r="S1104" s="16">
        <f>SUMIF('Tool Pneumatics CH4 VOC BTEX'!B:B,A1104,'Tool Pneumatics CH4 VOC BTEX'!J:J)*Q1104</f>
        <v>0</v>
      </c>
      <c r="T1104" s="16">
        <f>SUMIF('Tool Pneumatics CH4 VOC BTEX'!B:B,A1104,'Tool Pneumatics CH4 VOC BTEX'!L:L)*Q1104</f>
        <v>0</v>
      </c>
      <c r="U1104" s="16">
        <f>SUMIF('Tool Pneumatics CH4 VOC BTEX'!B:B,A1104,'Tool Pneumatics CH4 VOC BTEX'!N:N)*Q1104</f>
        <v>0</v>
      </c>
    </row>
    <row r="1105" spans="1:21" x14ac:dyDescent="0.25">
      <c r="A1105" s="1" t="s">
        <v>3801</v>
      </c>
      <c r="B1105" s="1" t="s">
        <v>1497</v>
      </c>
      <c r="C1105" s="1" t="s">
        <v>3802</v>
      </c>
      <c r="D1105" s="3" t="s">
        <v>2721</v>
      </c>
      <c r="E1105" s="3" t="s">
        <v>23961</v>
      </c>
      <c r="F1105" s="1" t="s">
        <v>2421</v>
      </c>
      <c r="G1105" s="1">
        <v>0</v>
      </c>
      <c r="H1105" s="1" t="s">
        <v>27474</v>
      </c>
      <c r="I1105" s="1">
        <v>0</v>
      </c>
      <c r="J1105" s="1" t="s">
        <v>27474</v>
      </c>
      <c r="K1105" s="1">
        <f t="shared" si="68"/>
        <v>0</v>
      </c>
      <c r="L1105" s="2">
        <f>SUMIFS('Basin Total Well Counts'!B:B,'Basin Total Well Counts'!A:A,F1105)</f>
        <v>1818</v>
      </c>
      <c r="M1105" s="4">
        <f t="shared" si="69"/>
        <v>0</v>
      </c>
      <c r="N1105" s="2">
        <f>SUMIF('Basin Emissions'!A:A,F1105,'Basin Emissions'!B:B)</f>
        <v>1387.3388780000002</v>
      </c>
      <c r="O1105" s="8">
        <f t="shared" si="70"/>
        <v>0</v>
      </c>
      <c r="P1105" s="7">
        <f>SUMIF('Tool Pneumatics CH4 VOC BTEX'!B:B,A1105,'Tool Pneumatics CH4 VOC BTEX'!F:F)</f>
        <v>25.404619216918899</v>
      </c>
      <c r="Q1105" s="14">
        <f t="shared" si="71"/>
        <v>0</v>
      </c>
      <c r="R1105" s="16">
        <f>SUMIF('Tool Pneumatics CH4 VOC BTEX'!B:B,A1105,'Tool Pneumatics CH4 VOC BTEX'!H:H)*Q1105</f>
        <v>0</v>
      </c>
      <c r="S1105" s="16">
        <f>SUMIF('Tool Pneumatics CH4 VOC BTEX'!B:B,A1105,'Tool Pneumatics CH4 VOC BTEX'!J:J)*Q1105</f>
        <v>0</v>
      </c>
      <c r="T1105" s="16">
        <f>SUMIF('Tool Pneumatics CH4 VOC BTEX'!B:B,A1105,'Tool Pneumatics CH4 VOC BTEX'!L:L)*Q1105</f>
        <v>0</v>
      </c>
      <c r="U1105" s="16">
        <f>SUMIF('Tool Pneumatics CH4 VOC BTEX'!B:B,A1105,'Tool Pneumatics CH4 VOC BTEX'!N:N)*Q1105</f>
        <v>0</v>
      </c>
    </row>
    <row r="1106" spans="1:21" x14ac:dyDescent="0.25">
      <c r="A1106" s="1" t="s">
        <v>3803</v>
      </c>
      <c r="B1106" s="1" t="s">
        <v>1497</v>
      </c>
      <c r="C1106" s="1" t="s">
        <v>2165</v>
      </c>
      <c r="D1106" s="3" t="s">
        <v>3157</v>
      </c>
      <c r="E1106" s="3" t="s">
        <v>23961</v>
      </c>
      <c r="F1106" s="1" t="s">
        <v>2280</v>
      </c>
      <c r="G1106" s="1">
        <v>0</v>
      </c>
      <c r="H1106" s="1" t="s">
        <v>27474</v>
      </c>
      <c r="I1106" s="1">
        <v>0</v>
      </c>
      <c r="J1106" s="1" t="s">
        <v>27474</v>
      </c>
      <c r="K1106" s="1">
        <f t="shared" si="68"/>
        <v>0</v>
      </c>
      <c r="L1106" s="2">
        <f>SUMIFS('Basin Total Well Counts'!B:B,'Basin Total Well Counts'!A:A,F1106)</f>
        <v>246</v>
      </c>
      <c r="M1106" s="4">
        <f t="shared" si="69"/>
        <v>0</v>
      </c>
      <c r="N1106" s="2">
        <f>SUMIF('Basin Emissions'!A:A,F1106,'Basin Emissions'!B:B)</f>
        <v>1726.0071354000004</v>
      </c>
      <c r="O1106" s="8">
        <f t="shared" si="70"/>
        <v>0</v>
      </c>
      <c r="P1106" s="7">
        <f>SUMIF('Tool Pneumatics CH4 VOC BTEX'!B:B,A1106,'Tool Pneumatics CH4 VOC BTEX'!F:F)</f>
        <v>3.5899999141693102</v>
      </c>
      <c r="Q1106" s="14">
        <f t="shared" si="71"/>
        <v>0</v>
      </c>
      <c r="R1106" s="16">
        <f>SUMIF('Tool Pneumatics CH4 VOC BTEX'!B:B,A1106,'Tool Pneumatics CH4 VOC BTEX'!H:H)*Q1106</f>
        <v>0</v>
      </c>
      <c r="S1106" s="16">
        <f>SUMIF('Tool Pneumatics CH4 VOC BTEX'!B:B,A1106,'Tool Pneumatics CH4 VOC BTEX'!J:J)*Q1106</f>
        <v>0</v>
      </c>
      <c r="T1106" s="16">
        <f>SUMIF('Tool Pneumatics CH4 VOC BTEX'!B:B,A1106,'Tool Pneumatics CH4 VOC BTEX'!L:L)*Q1106</f>
        <v>0</v>
      </c>
      <c r="U1106" s="16">
        <f>SUMIF('Tool Pneumatics CH4 VOC BTEX'!B:B,A1106,'Tool Pneumatics CH4 VOC BTEX'!N:N)*Q1106</f>
        <v>0</v>
      </c>
    </row>
    <row r="1107" spans="1:21" x14ac:dyDescent="0.25">
      <c r="A1107" s="1" t="s">
        <v>3804</v>
      </c>
      <c r="B1107" s="1" t="s">
        <v>1497</v>
      </c>
      <c r="C1107" s="1" t="s">
        <v>1717</v>
      </c>
      <c r="D1107" s="3" t="s">
        <v>3157</v>
      </c>
      <c r="E1107" s="3" t="s">
        <v>23961</v>
      </c>
      <c r="F1107" s="1" t="s">
        <v>2421</v>
      </c>
      <c r="G1107" s="1">
        <v>0</v>
      </c>
      <c r="H1107" s="1" t="s">
        <v>27474</v>
      </c>
      <c r="I1107" s="1">
        <v>0</v>
      </c>
      <c r="J1107" s="1" t="s">
        <v>27474</v>
      </c>
      <c r="K1107" s="1">
        <f t="shared" si="68"/>
        <v>0</v>
      </c>
      <c r="L1107" s="2">
        <f>SUMIFS('Basin Total Well Counts'!B:B,'Basin Total Well Counts'!A:A,F1107)</f>
        <v>1818</v>
      </c>
      <c r="M1107" s="4">
        <f t="shared" si="69"/>
        <v>0</v>
      </c>
      <c r="N1107" s="2">
        <f>SUMIF('Basin Emissions'!A:A,F1107,'Basin Emissions'!B:B)</f>
        <v>1387.3388780000002</v>
      </c>
      <c r="O1107" s="8">
        <f t="shared" si="70"/>
        <v>0</v>
      </c>
      <c r="P1107" s="7">
        <f>SUMIF('Tool Pneumatics CH4 VOC BTEX'!B:B,A1107,'Tool Pneumatics CH4 VOC BTEX'!F:F)</f>
        <v>25.404619216918899</v>
      </c>
      <c r="Q1107" s="14">
        <f t="shared" si="71"/>
        <v>0</v>
      </c>
      <c r="R1107" s="16">
        <f>SUMIF('Tool Pneumatics CH4 VOC BTEX'!B:B,A1107,'Tool Pneumatics CH4 VOC BTEX'!H:H)*Q1107</f>
        <v>0</v>
      </c>
      <c r="S1107" s="16">
        <f>SUMIF('Tool Pneumatics CH4 VOC BTEX'!B:B,A1107,'Tool Pneumatics CH4 VOC BTEX'!J:J)*Q1107</f>
        <v>0</v>
      </c>
      <c r="T1107" s="16">
        <f>SUMIF('Tool Pneumatics CH4 VOC BTEX'!B:B,A1107,'Tool Pneumatics CH4 VOC BTEX'!L:L)*Q1107</f>
        <v>0</v>
      </c>
      <c r="U1107" s="16">
        <f>SUMIF('Tool Pneumatics CH4 VOC BTEX'!B:B,A1107,'Tool Pneumatics CH4 VOC BTEX'!N:N)*Q1107</f>
        <v>0</v>
      </c>
    </row>
    <row r="1108" spans="1:21" x14ac:dyDescent="0.25">
      <c r="A1108" s="1" t="s">
        <v>3805</v>
      </c>
      <c r="B1108" s="1" t="s">
        <v>1497</v>
      </c>
      <c r="C1108" s="1" t="s">
        <v>1588</v>
      </c>
      <c r="D1108" s="3" t="s">
        <v>3157</v>
      </c>
      <c r="E1108" s="3" t="s">
        <v>23961</v>
      </c>
      <c r="F1108" s="1" t="s">
        <v>2280</v>
      </c>
      <c r="G1108" s="1">
        <v>0</v>
      </c>
      <c r="H1108" s="1" t="s">
        <v>27474</v>
      </c>
      <c r="I1108" s="1">
        <v>0</v>
      </c>
      <c r="J1108" s="1" t="s">
        <v>27474</v>
      </c>
      <c r="K1108" s="1">
        <f t="shared" si="68"/>
        <v>0</v>
      </c>
      <c r="L1108" s="2">
        <f>SUMIFS('Basin Total Well Counts'!B:B,'Basin Total Well Counts'!A:A,F1108)</f>
        <v>246</v>
      </c>
      <c r="M1108" s="4">
        <f t="shared" si="69"/>
        <v>0</v>
      </c>
      <c r="N1108" s="2">
        <f>SUMIF('Basin Emissions'!A:A,F1108,'Basin Emissions'!B:B)</f>
        <v>1726.0071354000004</v>
      </c>
      <c r="O1108" s="8">
        <f t="shared" si="70"/>
        <v>0</v>
      </c>
      <c r="P1108" s="7">
        <f>SUMIF('Tool Pneumatics CH4 VOC BTEX'!B:B,A1108,'Tool Pneumatics CH4 VOC BTEX'!F:F)</f>
        <v>3.5899999141693102</v>
      </c>
      <c r="Q1108" s="14">
        <f t="shared" si="71"/>
        <v>0</v>
      </c>
      <c r="R1108" s="16">
        <f>SUMIF('Tool Pneumatics CH4 VOC BTEX'!B:B,A1108,'Tool Pneumatics CH4 VOC BTEX'!H:H)*Q1108</f>
        <v>0</v>
      </c>
      <c r="S1108" s="16">
        <f>SUMIF('Tool Pneumatics CH4 VOC BTEX'!B:B,A1108,'Tool Pneumatics CH4 VOC BTEX'!J:J)*Q1108</f>
        <v>0</v>
      </c>
      <c r="T1108" s="16">
        <f>SUMIF('Tool Pneumatics CH4 VOC BTEX'!B:B,A1108,'Tool Pneumatics CH4 VOC BTEX'!L:L)*Q1108</f>
        <v>0</v>
      </c>
      <c r="U1108" s="16">
        <f>SUMIF('Tool Pneumatics CH4 VOC BTEX'!B:B,A1108,'Tool Pneumatics CH4 VOC BTEX'!N:N)*Q1108</f>
        <v>0</v>
      </c>
    </row>
    <row r="1109" spans="1:21" x14ac:dyDescent="0.25">
      <c r="A1109" s="1" t="s">
        <v>3806</v>
      </c>
      <c r="B1109" s="1" t="s">
        <v>1497</v>
      </c>
      <c r="C1109" s="1" t="s">
        <v>1127</v>
      </c>
      <c r="D1109" s="3" t="s">
        <v>3157</v>
      </c>
      <c r="E1109" s="3" t="s">
        <v>23961</v>
      </c>
      <c r="F1109" s="1" t="s">
        <v>2280</v>
      </c>
      <c r="G1109" s="1">
        <v>0</v>
      </c>
      <c r="H1109" s="1" t="s">
        <v>27474</v>
      </c>
      <c r="I1109" s="1">
        <v>0</v>
      </c>
      <c r="J1109" s="1" t="s">
        <v>27474</v>
      </c>
      <c r="K1109" s="1">
        <f t="shared" si="68"/>
        <v>0</v>
      </c>
      <c r="L1109" s="2">
        <f>SUMIFS('Basin Total Well Counts'!B:B,'Basin Total Well Counts'!A:A,F1109)</f>
        <v>246</v>
      </c>
      <c r="M1109" s="4">
        <f t="shared" si="69"/>
        <v>0</v>
      </c>
      <c r="N1109" s="2">
        <f>SUMIF('Basin Emissions'!A:A,F1109,'Basin Emissions'!B:B)</f>
        <v>1726.0071354000004</v>
      </c>
      <c r="O1109" s="8">
        <f t="shared" si="70"/>
        <v>0</v>
      </c>
      <c r="P1109" s="7">
        <f>SUMIF('Tool Pneumatics CH4 VOC BTEX'!B:B,A1109,'Tool Pneumatics CH4 VOC BTEX'!F:F)</f>
        <v>3.5899999141693102</v>
      </c>
      <c r="Q1109" s="14">
        <f t="shared" si="71"/>
        <v>0</v>
      </c>
      <c r="R1109" s="16">
        <f>SUMIF('Tool Pneumatics CH4 VOC BTEX'!B:B,A1109,'Tool Pneumatics CH4 VOC BTEX'!H:H)*Q1109</f>
        <v>0</v>
      </c>
      <c r="S1109" s="16">
        <f>SUMIF('Tool Pneumatics CH4 VOC BTEX'!B:B,A1109,'Tool Pneumatics CH4 VOC BTEX'!J:J)*Q1109</f>
        <v>0</v>
      </c>
      <c r="T1109" s="16">
        <f>SUMIF('Tool Pneumatics CH4 VOC BTEX'!B:B,A1109,'Tool Pneumatics CH4 VOC BTEX'!L:L)*Q1109</f>
        <v>0</v>
      </c>
      <c r="U1109" s="16">
        <f>SUMIF('Tool Pneumatics CH4 VOC BTEX'!B:B,A1109,'Tool Pneumatics CH4 VOC BTEX'!N:N)*Q1109</f>
        <v>0</v>
      </c>
    </row>
    <row r="1110" spans="1:21" x14ac:dyDescent="0.25">
      <c r="A1110" s="1" t="s">
        <v>3807</v>
      </c>
      <c r="B1110" s="1" t="s">
        <v>1497</v>
      </c>
      <c r="C1110" s="1" t="s">
        <v>1555</v>
      </c>
      <c r="D1110" s="3" t="s">
        <v>3157</v>
      </c>
      <c r="E1110" s="3" t="s">
        <v>23961</v>
      </c>
      <c r="F1110" s="1" t="s">
        <v>2280</v>
      </c>
      <c r="G1110" s="1">
        <v>0</v>
      </c>
      <c r="H1110" s="1" t="s">
        <v>27474</v>
      </c>
      <c r="I1110" s="1">
        <v>0</v>
      </c>
      <c r="J1110" s="1" t="s">
        <v>27474</v>
      </c>
      <c r="K1110" s="1">
        <f t="shared" si="68"/>
        <v>0</v>
      </c>
      <c r="L1110" s="2">
        <f>SUMIFS('Basin Total Well Counts'!B:B,'Basin Total Well Counts'!A:A,F1110)</f>
        <v>246</v>
      </c>
      <c r="M1110" s="4">
        <f t="shared" si="69"/>
        <v>0</v>
      </c>
      <c r="N1110" s="2">
        <f>SUMIF('Basin Emissions'!A:A,F1110,'Basin Emissions'!B:B)</f>
        <v>1726.0071354000004</v>
      </c>
      <c r="O1110" s="8">
        <f t="shared" si="70"/>
        <v>0</v>
      </c>
      <c r="P1110" s="7">
        <f>SUMIF('Tool Pneumatics CH4 VOC BTEX'!B:B,A1110,'Tool Pneumatics CH4 VOC BTEX'!F:F)</f>
        <v>3.5899999141693102</v>
      </c>
      <c r="Q1110" s="14">
        <f t="shared" si="71"/>
        <v>0</v>
      </c>
      <c r="R1110" s="16">
        <f>SUMIF('Tool Pneumatics CH4 VOC BTEX'!B:B,A1110,'Tool Pneumatics CH4 VOC BTEX'!H:H)*Q1110</f>
        <v>0</v>
      </c>
      <c r="S1110" s="16">
        <f>SUMIF('Tool Pneumatics CH4 VOC BTEX'!B:B,A1110,'Tool Pneumatics CH4 VOC BTEX'!J:J)*Q1110</f>
        <v>0</v>
      </c>
      <c r="T1110" s="16">
        <f>SUMIF('Tool Pneumatics CH4 VOC BTEX'!B:B,A1110,'Tool Pneumatics CH4 VOC BTEX'!L:L)*Q1110</f>
        <v>0</v>
      </c>
      <c r="U1110" s="16">
        <f>SUMIF('Tool Pneumatics CH4 VOC BTEX'!B:B,A1110,'Tool Pneumatics CH4 VOC BTEX'!N:N)*Q1110</f>
        <v>0</v>
      </c>
    </row>
    <row r="1111" spans="1:21" x14ac:dyDescent="0.25">
      <c r="A1111" s="1" t="s">
        <v>3808</v>
      </c>
      <c r="B1111" s="1" t="s">
        <v>1497</v>
      </c>
      <c r="C1111" s="1" t="s">
        <v>2022</v>
      </c>
      <c r="D1111" s="3" t="s">
        <v>3157</v>
      </c>
      <c r="E1111" s="3" t="s">
        <v>23961</v>
      </c>
      <c r="F1111" s="1" t="s">
        <v>2421</v>
      </c>
      <c r="G1111" s="1">
        <v>0</v>
      </c>
      <c r="H1111" s="1" t="s">
        <v>27474</v>
      </c>
      <c r="I1111" s="1">
        <v>0</v>
      </c>
      <c r="J1111" s="1" t="s">
        <v>27474</v>
      </c>
      <c r="K1111" s="1">
        <f t="shared" si="68"/>
        <v>0</v>
      </c>
      <c r="L1111" s="2">
        <f>SUMIFS('Basin Total Well Counts'!B:B,'Basin Total Well Counts'!A:A,F1111)</f>
        <v>1818</v>
      </c>
      <c r="M1111" s="4">
        <f t="shared" si="69"/>
        <v>0</v>
      </c>
      <c r="N1111" s="2">
        <f>SUMIF('Basin Emissions'!A:A,F1111,'Basin Emissions'!B:B)</f>
        <v>1387.3388780000002</v>
      </c>
      <c r="O1111" s="8">
        <f t="shared" si="70"/>
        <v>0</v>
      </c>
      <c r="P1111" s="7">
        <f>SUMIF('Tool Pneumatics CH4 VOC BTEX'!B:B,A1111,'Tool Pneumatics CH4 VOC BTEX'!F:F)</f>
        <v>25.404619216918899</v>
      </c>
      <c r="Q1111" s="14">
        <f t="shared" si="71"/>
        <v>0</v>
      </c>
      <c r="R1111" s="16">
        <f>SUMIF('Tool Pneumatics CH4 VOC BTEX'!B:B,A1111,'Tool Pneumatics CH4 VOC BTEX'!H:H)*Q1111</f>
        <v>0</v>
      </c>
      <c r="S1111" s="16">
        <f>SUMIF('Tool Pneumatics CH4 VOC BTEX'!B:B,A1111,'Tool Pneumatics CH4 VOC BTEX'!J:J)*Q1111</f>
        <v>0</v>
      </c>
      <c r="T1111" s="16">
        <f>SUMIF('Tool Pneumatics CH4 VOC BTEX'!B:B,A1111,'Tool Pneumatics CH4 VOC BTEX'!L:L)*Q1111</f>
        <v>0</v>
      </c>
      <c r="U1111" s="16">
        <f>SUMIF('Tool Pneumatics CH4 VOC BTEX'!B:B,A1111,'Tool Pneumatics CH4 VOC BTEX'!N:N)*Q1111</f>
        <v>0</v>
      </c>
    </row>
    <row r="1112" spans="1:21" x14ac:dyDescent="0.25">
      <c r="A1112" s="1" t="s">
        <v>3809</v>
      </c>
      <c r="B1112" s="1" t="s">
        <v>1497</v>
      </c>
      <c r="C1112" s="1" t="s">
        <v>3377</v>
      </c>
      <c r="D1112" s="3" t="s">
        <v>3141</v>
      </c>
      <c r="E1112" s="3" t="s">
        <v>23961</v>
      </c>
      <c r="F1112" s="1" t="s">
        <v>3659</v>
      </c>
      <c r="G1112" s="1">
        <v>127</v>
      </c>
      <c r="H1112" s="1" t="s">
        <v>27479</v>
      </c>
      <c r="I1112" s="1">
        <v>0</v>
      </c>
      <c r="J1112" s="1" t="s">
        <v>27474</v>
      </c>
      <c r="K1112" s="1">
        <f t="shared" si="68"/>
        <v>127</v>
      </c>
      <c r="L1112" s="2">
        <f>SUMIFS('Basin Total Well Counts'!B:B,'Basin Total Well Counts'!A:A,F1112)</f>
        <v>49164</v>
      </c>
      <c r="M1112" s="4">
        <f t="shared" si="69"/>
        <v>2.5831909527296395E-3</v>
      </c>
      <c r="N1112" s="2">
        <f>SUMIF('Basin Emissions'!A:A,F1112,'Basin Emissions'!B:B)</f>
        <v>2442.1369048000001</v>
      </c>
      <c r="O1112" s="8">
        <f t="shared" si="70"/>
        <v>6.308505957806525</v>
      </c>
      <c r="P1112" s="7">
        <f>SUMIF('Tool Pneumatics CH4 VOC BTEX'!B:B,A1112,'Tool Pneumatics CH4 VOC BTEX'!F:F)</f>
        <v>3.5899999141693102</v>
      </c>
      <c r="Q1112" s="14">
        <f t="shared" si="71"/>
        <v>1.9370101068370604</v>
      </c>
      <c r="R1112" s="16">
        <f>SUMIF('Tool Pneumatics CH4 VOC BTEX'!B:B,A1112,'Tool Pneumatics CH4 VOC BTEX'!H:H)*Q1112</f>
        <v>8.7940260997861827E-3</v>
      </c>
      <c r="S1112" s="16">
        <f>SUMIF('Tool Pneumatics CH4 VOC BTEX'!B:B,A1112,'Tool Pneumatics CH4 VOC BTEX'!J:J)*Q1112</f>
        <v>4.9781161095451313E-4</v>
      </c>
      <c r="T1112" s="16">
        <f>SUMIF('Tool Pneumatics CH4 VOC BTEX'!B:B,A1112,'Tool Pneumatics CH4 VOC BTEX'!L:L)*Q1112</f>
        <v>7.8410170864668029E-3</v>
      </c>
      <c r="U1112" s="16">
        <f>SUMIF('Tool Pneumatics CH4 VOC BTEX'!B:B,A1112,'Tool Pneumatics CH4 VOC BTEX'!N:N)*Q1112</f>
        <v>2.2256246474355269E-3</v>
      </c>
    </row>
    <row r="1113" spans="1:21" x14ac:dyDescent="0.25">
      <c r="A1113" s="1" t="s">
        <v>3810</v>
      </c>
      <c r="B1113" s="1" t="s">
        <v>1497</v>
      </c>
      <c r="C1113" s="1" t="s">
        <v>3811</v>
      </c>
      <c r="D1113" s="3" t="s">
        <v>3157</v>
      </c>
      <c r="E1113" s="3" t="s">
        <v>23961</v>
      </c>
      <c r="F1113" s="1" t="s">
        <v>3659</v>
      </c>
      <c r="G1113" s="1">
        <v>6</v>
      </c>
      <c r="H1113" s="1" t="s">
        <v>27479</v>
      </c>
      <c r="I1113" s="1">
        <v>0</v>
      </c>
      <c r="J1113" s="1" t="s">
        <v>27474</v>
      </c>
      <c r="K1113" s="1">
        <f t="shared" si="68"/>
        <v>6</v>
      </c>
      <c r="L1113" s="2">
        <f>SUMIFS('Basin Total Well Counts'!B:B,'Basin Total Well Counts'!A:A,F1113)</f>
        <v>49164</v>
      </c>
      <c r="M1113" s="4">
        <f t="shared" si="69"/>
        <v>1.22040517451794E-4</v>
      </c>
      <c r="N1113" s="2">
        <f>SUMIF('Basin Emissions'!A:A,F1113,'Basin Emissions'!B:B)</f>
        <v>2442.1369048000001</v>
      </c>
      <c r="O1113" s="8">
        <f t="shared" si="70"/>
        <v>0.29803965154991457</v>
      </c>
      <c r="P1113" s="7">
        <f>SUMIF('Tool Pneumatics CH4 VOC BTEX'!B:B,A1113,'Tool Pneumatics CH4 VOC BTEX'!F:F)</f>
        <v>3.5899999141693102</v>
      </c>
      <c r="Q1113" s="14">
        <f t="shared" si="71"/>
        <v>9.1512288511987103E-2</v>
      </c>
      <c r="R1113" s="16">
        <f>SUMIF('Tool Pneumatics CH4 VOC BTEX'!B:B,A1113,'Tool Pneumatics CH4 VOC BTEX'!H:H)*Q1113</f>
        <v>4.1546579998989839E-4</v>
      </c>
      <c r="S1113" s="16">
        <f>SUMIF('Tool Pneumatics CH4 VOC BTEX'!B:B,A1113,'Tool Pneumatics CH4 VOC BTEX'!J:J)*Q1113</f>
        <v>2.3518658785252587E-5</v>
      </c>
      <c r="T1113" s="16">
        <f>SUMIF('Tool Pneumatics CH4 VOC BTEX'!B:B,A1113,'Tool Pneumatics CH4 VOC BTEX'!L:L)*Q1113</f>
        <v>3.7044175211654184E-4</v>
      </c>
      <c r="U1113" s="16">
        <f>SUMIF('Tool Pneumatics CH4 VOC BTEX'!B:B,A1113,'Tool Pneumatics CH4 VOC BTEX'!N:N)*Q1113</f>
        <v>1.0514762113868632E-4</v>
      </c>
    </row>
    <row r="1114" spans="1:21" x14ac:dyDescent="0.25">
      <c r="A1114" s="1" t="s">
        <v>3812</v>
      </c>
      <c r="B1114" s="1" t="s">
        <v>1497</v>
      </c>
      <c r="C1114" s="1" t="s">
        <v>3266</v>
      </c>
      <c r="D1114" s="3" t="s">
        <v>3157</v>
      </c>
      <c r="E1114" s="3" t="s">
        <v>23961</v>
      </c>
      <c r="F1114" s="1" t="s">
        <v>2280</v>
      </c>
      <c r="G1114" s="1">
        <v>0</v>
      </c>
      <c r="H1114" s="1" t="s">
        <v>27474</v>
      </c>
      <c r="I1114" s="1">
        <v>0</v>
      </c>
      <c r="J1114" s="1" t="s">
        <v>27474</v>
      </c>
      <c r="K1114" s="1">
        <f t="shared" si="68"/>
        <v>0</v>
      </c>
      <c r="L1114" s="2">
        <f>SUMIFS('Basin Total Well Counts'!B:B,'Basin Total Well Counts'!A:A,F1114)</f>
        <v>246</v>
      </c>
      <c r="M1114" s="4">
        <f t="shared" si="69"/>
        <v>0</v>
      </c>
      <c r="N1114" s="2">
        <f>SUMIF('Basin Emissions'!A:A,F1114,'Basin Emissions'!B:B)</f>
        <v>1726.0071354000004</v>
      </c>
      <c r="O1114" s="8">
        <f t="shared" si="70"/>
        <v>0</v>
      </c>
      <c r="P1114" s="7">
        <f>SUMIF('Tool Pneumatics CH4 VOC BTEX'!B:B,A1114,'Tool Pneumatics CH4 VOC BTEX'!F:F)</f>
        <v>3.5899999141693102</v>
      </c>
      <c r="Q1114" s="14">
        <f t="shared" si="71"/>
        <v>0</v>
      </c>
      <c r="R1114" s="16">
        <f>SUMIF('Tool Pneumatics CH4 VOC BTEX'!B:B,A1114,'Tool Pneumatics CH4 VOC BTEX'!H:H)*Q1114</f>
        <v>0</v>
      </c>
      <c r="S1114" s="16">
        <f>SUMIF('Tool Pneumatics CH4 VOC BTEX'!B:B,A1114,'Tool Pneumatics CH4 VOC BTEX'!J:J)*Q1114</f>
        <v>0</v>
      </c>
      <c r="T1114" s="16">
        <f>SUMIF('Tool Pneumatics CH4 VOC BTEX'!B:B,A1114,'Tool Pneumatics CH4 VOC BTEX'!L:L)*Q1114</f>
        <v>0</v>
      </c>
      <c r="U1114" s="16">
        <f>SUMIF('Tool Pneumatics CH4 VOC BTEX'!B:B,A1114,'Tool Pneumatics CH4 VOC BTEX'!N:N)*Q1114</f>
        <v>0</v>
      </c>
    </row>
    <row r="1115" spans="1:21" x14ac:dyDescent="0.25">
      <c r="A1115" s="1" t="s">
        <v>3814</v>
      </c>
      <c r="B1115" s="1" t="s">
        <v>1483</v>
      </c>
      <c r="C1115" s="1" t="s">
        <v>1830</v>
      </c>
      <c r="D1115" s="3" t="s">
        <v>3157</v>
      </c>
      <c r="E1115" s="3" t="s">
        <v>23961</v>
      </c>
      <c r="F1115" s="1" t="s">
        <v>6797</v>
      </c>
      <c r="G1115" s="1">
        <v>1</v>
      </c>
      <c r="H1115" s="1" t="s">
        <v>27474</v>
      </c>
      <c r="I1115" s="1">
        <v>0</v>
      </c>
      <c r="J1115" s="1" t="s">
        <v>27474</v>
      </c>
      <c r="K1115" s="1">
        <f t="shared" si="68"/>
        <v>1</v>
      </c>
      <c r="L1115" s="2">
        <f>SUMIFS('Basin Total Well Counts'!B:B,'Basin Total Well Counts'!A:A,F1115)</f>
        <v>24650</v>
      </c>
      <c r="M1115" s="4">
        <f t="shared" si="69"/>
        <v>4.0567951318458416E-5</v>
      </c>
      <c r="N1115" s="2">
        <f>SUMIF('Basin Emissions'!A:A,F1115,'Basin Emissions'!B:B)</f>
        <v>9860.8637137035021</v>
      </c>
      <c r="O1115" s="8">
        <f t="shared" si="70"/>
        <v>0.40003503909547672</v>
      </c>
      <c r="P1115" s="7">
        <f>SUMIF('Tool Pneumatics CH4 VOC BTEX'!B:B,A1115,'Tool Pneumatics CH4 VOC BTEX'!F:F)</f>
        <v>4.9166021347045898</v>
      </c>
      <c r="Q1115" s="14">
        <f t="shared" si="71"/>
        <v>8.9687676877974312E-2</v>
      </c>
      <c r="R1115" s="16">
        <f>SUMIF('Tool Pneumatics CH4 VOC BTEX'!B:B,A1115,'Tool Pneumatics CH4 VOC BTEX'!H:H)*Q1115</f>
        <v>1.3712968072737924E-4</v>
      </c>
      <c r="S1115" s="16">
        <f>SUMIF('Tool Pneumatics CH4 VOC BTEX'!B:B,A1115,'Tool Pneumatics CH4 VOC BTEX'!J:J)*Q1115</f>
        <v>2.8851699289341686E-6</v>
      </c>
      <c r="T1115" s="16">
        <f>SUMIF('Tool Pneumatics CH4 VOC BTEX'!B:B,A1115,'Tool Pneumatics CH4 VOC BTEX'!L:L)*Q1115</f>
        <v>5.2329576675967653E-5</v>
      </c>
      <c r="U1115" s="16">
        <f>SUMIF('Tool Pneumatics CH4 VOC BTEX'!B:B,A1115,'Tool Pneumatics CH4 VOC BTEX'!N:N)*Q1115</f>
        <v>4.4293050673661703E-5</v>
      </c>
    </row>
    <row r="1116" spans="1:21" x14ac:dyDescent="0.25">
      <c r="A1116" s="1" t="s">
        <v>3815</v>
      </c>
      <c r="B1116" s="1" t="s">
        <v>1483</v>
      </c>
      <c r="C1116" s="1" t="s">
        <v>654</v>
      </c>
      <c r="D1116" s="3" t="s">
        <v>3157</v>
      </c>
      <c r="E1116" s="3" t="s">
        <v>23961</v>
      </c>
      <c r="F1116" s="1" t="s">
        <v>6797</v>
      </c>
      <c r="G1116" s="1">
        <v>2</v>
      </c>
      <c r="H1116" s="1" t="s">
        <v>27474</v>
      </c>
      <c r="I1116" s="1">
        <v>0</v>
      </c>
      <c r="J1116" s="1" t="s">
        <v>27474</v>
      </c>
      <c r="K1116" s="1">
        <f t="shared" si="68"/>
        <v>2</v>
      </c>
      <c r="L1116" s="2">
        <f>SUMIFS('Basin Total Well Counts'!B:B,'Basin Total Well Counts'!A:A,F1116)</f>
        <v>24650</v>
      </c>
      <c r="M1116" s="4">
        <f t="shared" si="69"/>
        <v>8.1135902636916832E-5</v>
      </c>
      <c r="N1116" s="2">
        <f>SUMIF('Basin Emissions'!A:A,F1116,'Basin Emissions'!B:B)</f>
        <v>9860.8637137035021</v>
      </c>
      <c r="O1116" s="8">
        <f t="shared" si="70"/>
        <v>0.80007007819095344</v>
      </c>
      <c r="P1116" s="7">
        <f>SUMIF('Tool Pneumatics CH4 VOC BTEX'!B:B,A1116,'Tool Pneumatics CH4 VOC BTEX'!F:F)</f>
        <v>4.9166021347045898</v>
      </c>
      <c r="Q1116" s="14">
        <f t="shared" si="71"/>
        <v>0.17937535375594862</v>
      </c>
      <c r="R1116" s="16">
        <f>SUMIF('Tool Pneumatics CH4 VOC BTEX'!B:B,A1116,'Tool Pneumatics CH4 VOC BTEX'!H:H)*Q1116</f>
        <v>2.7425936145475849E-4</v>
      </c>
      <c r="S1116" s="16">
        <f>SUMIF('Tool Pneumatics CH4 VOC BTEX'!B:B,A1116,'Tool Pneumatics CH4 VOC BTEX'!J:J)*Q1116</f>
        <v>5.7703398578683372E-6</v>
      </c>
      <c r="T1116" s="16">
        <f>SUMIF('Tool Pneumatics CH4 VOC BTEX'!B:B,A1116,'Tool Pneumatics CH4 VOC BTEX'!L:L)*Q1116</f>
        <v>1.0465915335193531E-4</v>
      </c>
      <c r="U1116" s="16">
        <f>SUMIF('Tool Pneumatics CH4 VOC BTEX'!B:B,A1116,'Tool Pneumatics CH4 VOC BTEX'!N:N)*Q1116</f>
        <v>8.8586101347323405E-5</v>
      </c>
    </row>
    <row r="1117" spans="1:21" x14ac:dyDescent="0.25">
      <c r="A1117" s="1" t="s">
        <v>3816</v>
      </c>
      <c r="B1117" s="1" t="s">
        <v>1483</v>
      </c>
      <c r="C1117" s="1" t="s">
        <v>3817</v>
      </c>
      <c r="D1117" s="3" t="s">
        <v>3157</v>
      </c>
      <c r="E1117" s="3" t="s">
        <v>23961</v>
      </c>
      <c r="F1117" s="1" t="s">
        <v>6797</v>
      </c>
      <c r="G1117" s="1">
        <v>0</v>
      </c>
      <c r="H1117" s="1" t="s">
        <v>27474</v>
      </c>
      <c r="I1117" s="1">
        <v>0</v>
      </c>
      <c r="J1117" s="1" t="s">
        <v>27474</v>
      </c>
      <c r="K1117" s="1">
        <f t="shared" si="68"/>
        <v>0</v>
      </c>
      <c r="L1117" s="2">
        <f>SUMIFS('Basin Total Well Counts'!B:B,'Basin Total Well Counts'!A:A,F1117)</f>
        <v>24650</v>
      </c>
      <c r="M1117" s="4">
        <f t="shared" si="69"/>
        <v>0</v>
      </c>
      <c r="N1117" s="2">
        <f>SUMIF('Basin Emissions'!A:A,F1117,'Basin Emissions'!B:B)</f>
        <v>9860.8637137035021</v>
      </c>
      <c r="O1117" s="8">
        <f t="shared" si="70"/>
        <v>0</v>
      </c>
      <c r="P1117" s="7">
        <f>SUMIF('Tool Pneumatics CH4 VOC BTEX'!B:B,A1117,'Tool Pneumatics CH4 VOC BTEX'!F:F)</f>
        <v>4.9166021347045898</v>
      </c>
      <c r="Q1117" s="14">
        <f t="shared" si="71"/>
        <v>0</v>
      </c>
      <c r="R1117" s="16">
        <f>SUMIF('Tool Pneumatics CH4 VOC BTEX'!B:B,A1117,'Tool Pneumatics CH4 VOC BTEX'!H:H)*Q1117</f>
        <v>0</v>
      </c>
      <c r="S1117" s="16">
        <f>SUMIF('Tool Pneumatics CH4 VOC BTEX'!B:B,A1117,'Tool Pneumatics CH4 VOC BTEX'!J:J)*Q1117</f>
        <v>0</v>
      </c>
      <c r="T1117" s="16">
        <f>SUMIF('Tool Pneumatics CH4 VOC BTEX'!B:B,A1117,'Tool Pneumatics CH4 VOC BTEX'!L:L)*Q1117</f>
        <v>0</v>
      </c>
      <c r="U1117" s="16">
        <f>SUMIF('Tool Pneumatics CH4 VOC BTEX'!B:B,A1117,'Tool Pneumatics CH4 VOC BTEX'!N:N)*Q1117</f>
        <v>0</v>
      </c>
    </row>
    <row r="1118" spans="1:21" x14ac:dyDescent="0.25">
      <c r="A1118" s="1" t="s">
        <v>3818</v>
      </c>
      <c r="B1118" s="1" t="s">
        <v>1483</v>
      </c>
      <c r="C1118" s="1" t="s">
        <v>3819</v>
      </c>
      <c r="D1118" s="3" t="s">
        <v>3157</v>
      </c>
      <c r="E1118" s="3" t="s">
        <v>23961</v>
      </c>
      <c r="F1118" s="1" t="s">
        <v>6797</v>
      </c>
      <c r="G1118" s="1">
        <v>0</v>
      </c>
      <c r="H1118" s="1" t="s">
        <v>27474</v>
      </c>
      <c r="I1118" s="1">
        <v>0</v>
      </c>
      <c r="J1118" s="1" t="s">
        <v>27474</v>
      </c>
      <c r="K1118" s="1">
        <f t="shared" si="68"/>
        <v>0</v>
      </c>
      <c r="L1118" s="2">
        <f>SUMIFS('Basin Total Well Counts'!B:B,'Basin Total Well Counts'!A:A,F1118)</f>
        <v>24650</v>
      </c>
      <c r="M1118" s="4">
        <f t="shared" si="69"/>
        <v>0</v>
      </c>
      <c r="N1118" s="2">
        <f>SUMIF('Basin Emissions'!A:A,F1118,'Basin Emissions'!B:B)</f>
        <v>9860.8637137035021</v>
      </c>
      <c r="O1118" s="8">
        <f t="shared" si="70"/>
        <v>0</v>
      </c>
      <c r="P1118" s="7">
        <f>SUMIF('Tool Pneumatics CH4 VOC BTEX'!B:B,A1118,'Tool Pneumatics CH4 VOC BTEX'!F:F)</f>
        <v>4.9166021347045898</v>
      </c>
      <c r="Q1118" s="14">
        <f t="shared" si="71"/>
        <v>0</v>
      </c>
      <c r="R1118" s="16">
        <f>SUMIF('Tool Pneumatics CH4 VOC BTEX'!B:B,A1118,'Tool Pneumatics CH4 VOC BTEX'!H:H)*Q1118</f>
        <v>0</v>
      </c>
      <c r="S1118" s="16">
        <f>SUMIF('Tool Pneumatics CH4 VOC BTEX'!B:B,A1118,'Tool Pneumatics CH4 VOC BTEX'!J:J)*Q1118</f>
        <v>0</v>
      </c>
      <c r="T1118" s="16">
        <f>SUMIF('Tool Pneumatics CH4 VOC BTEX'!B:B,A1118,'Tool Pneumatics CH4 VOC BTEX'!L:L)*Q1118</f>
        <v>0</v>
      </c>
      <c r="U1118" s="16">
        <f>SUMIF('Tool Pneumatics CH4 VOC BTEX'!B:B,A1118,'Tool Pneumatics CH4 VOC BTEX'!N:N)*Q1118</f>
        <v>0</v>
      </c>
    </row>
    <row r="1119" spans="1:21" x14ac:dyDescent="0.25">
      <c r="A1119" s="1" t="s">
        <v>3820</v>
      </c>
      <c r="B1119" s="1" t="s">
        <v>1483</v>
      </c>
      <c r="C1119" s="1" t="s">
        <v>3821</v>
      </c>
      <c r="D1119" s="3" t="s">
        <v>3157</v>
      </c>
      <c r="E1119" s="3" t="s">
        <v>23961</v>
      </c>
      <c r="F1119" s="1" t="s">
        <v>6797</v>
      </c>
      <c r="G1119" s="1">
        <v>0</v>
      </c>
      <c r="H1119" s="1" t="s">
        <v>27474</v>
      </c>
      <c r="I1119" s="1">
        <v>0</v>
      </c>
      <c r="J1119" s="1" t="s">
        <v>27474</v>
      </c>
      <c r="K1119" s="1">
        <f t="shared" si="68"/>
        <v>0</v>
      </c>
      <c r="L1119" s="2">
        <f>SUMIFS('Basin Total Well Counts'!B:B,'Basin Total Well Counts'!A:A,F1119)</f>
        <v>24650</v>
      </c>
      <c r="M1119" s="4">
        <f t="shared" si="69"/>
        <v>0</v>
      </c>
      <c r="N1119" s="2">
        <f>SUMIF('Basin Emissions'!A:A,F1119,'Basin Emissions'!B:B)</f>
        <v>9860.8637137035021</v>
      </c>
      <c r="O1119" s="8">
        <f t="shared" si="70"/>
        <v>0</v>
      </c>
      <c r="P1119" s="7">
        <f>SUMIF('Tool Pneumatics CH4 VOC BTEX'!B:B,A1119,'Tool Pneumatics CH4 VOC BTEX'!F:F)</f>
        <v>4.9166021347045898</v>
      </c>
      <c r="Q1119" s="14">
        <f t="shared" si="71"/>
        <v>0</v>
      </c>
      <c r="R1119" s="16">
        <f>SUMIF('Tool Pneumatics CH4 VOC BTEX'!B:B,A1119,'Tool Pneumatics CH4 VOC BTEX'!H:H)*Q1119</f>
        <v>0</v>
      </c>
      <c r="S1119" s="16">
        <f>SUMIF('Tool Pneumatics CH4 VOC BTEX'!B:B,A1119,'Tool Pneumatics CH4 VOC BTEX'!J:J)*Q1119</f>
        <v>0</v>
      </c>
      <c r="T1119" s="16">
        <f>SUMIF('Tool Pneumatics CH4 VOC BTEX'!B:B,A1119,'Tool Pneumatics CH4 VOC BTEX'!L:L)*Q1119</f>
        <v>0</v>
      </c>
      <c r="U1119" s="16">
        <f>SUMIF('Tool Pneumatics CH4 VOC BTEX'!B:B,A1119,'Tool Pneumatics CH4 VOC BTEX'!N:N)*Q1119</f>
        <v>0</v>
      </c>
    </row>
    <row r="1120" spans="1:21" x14ac:dyDescent="0.25">
      <c r="A1120" s="1" t="s">
        <v>3822</v>
      </c>
      <c r="B1120" s="1" t="s">
        <v>1483</v>
      </c>
      <c r="C1120" s="1" t="s">
        <v>3823</v>
      </c>
      <c r="D1120" s="3" t="s">
        <v>3157</v>
      </c>
      <c r="E1120" s="3" t="s">
        <v>23961</v>
      </c>
      <c r="F1120" s="1" t="s">
        <v>6797</v>
      </c>
      <c r="G1120" s="1">
        <v>3</v>
      </c>
      <c r="H1120" s="1" t="s">
        <v>27474</v>
      </c>
      <c r="I1120" s="1">
        <v>0</v>
      </c>
      <c r="J1120" s="1" t="s">
        <v>27474</v>
      </c>
      <c r="K1120" s="1">
        <f t="shared" si="68"/>
        <v>3</v>
      </c>
      <c r="L1120" s="2">
        <f>SUMIFS('Basin Total Well Counts'!B:B,'Basin Total Well Counts'!A:A,F1120)</f>
        <v>24650</v>
      </c>
      <c r="M1120" s="4">
        <f t="shared" si="69"/>
        <v>1.2170385395537525E-4</v>
      </c>
      <c r="N1120" s="2">
        <f>SUMIF('Basin Emissions'!A:A,F1120,'Basin Emissions'!B:B)</f>
        <v>9860.8637137035021</v>
      </c>
      <c r="O1120" s="8">
        <f t="shared" si="70"/>
        <v>1.2001051172864303</v>
      </c>
      <c r="P1120" s="7">
        <f>SUMIF('Tool Pneumatics CH4 VOC BTEX'!B:B,A1120,'Tool Pneumatics CH4 VOC BTEX'!F:F)</f>
        <v>4.9166021347045898</v>
      </c>
      <c r="Q1120" s="14">
        <f t="shared" si="71"/>
        <v>0.26906303063392301</v>
      </c>
      <c r="R1120" s="16">
        <f>SUMIF('Tool Pneumatics CH4 VOC BTEX'!B:B,A1120,'Tool Pneumatics CH4 VOC BTEX'!H:H)*Q1120</f>
        <v>4.1138904218213784E-4</v>
      </c>
      <c r="S1120" s="16">
        <f>SUMIF('Tool Pneumatics CH4 VOC BTEX'!B:B,A1120,'Tool Pneumatics CH4 VOC BTEX'!J:J)*Q1120</f>
        <v>8.6555097868025079E-6</v>
      </c>
      <c r="T1120" s="16">
        <f>SUMIF('Tool Pneumatics CH4 VOC BTEX'!B:B,A1120,'Tool Pneumatics CH4 VOC BTEX'!L:L)*Q1120</f>
        <v>1.5698873002790301E-4</v>
      </c>
      <c r="U1120" s="16">
        <f>SUMIF('Tool Pneumatics CH4 VOC BTEX'!B:B,A1120,'Tool Pneumatics CH4 VOC BTEX'!N:N)*Q1120</f>
        <v>1.3287915202098513E-4</v>
      </c>
    </row>
    <row r="1121" spans="1:21" x14ac:dyDescent="0.25">
      <c r="A1121" s="1" t="s">
        <v>3824</v>
      </c>
      <c r="B1121" s="1" t="s">
        <v>1483</v>
      </c>
      <c r="C1121" s="1" t="s">
        <v>3825</v>
      </c>
      <c r="D1121" s="3" t="s">
        <v>3157</v>
      </c>
      <c r="E1121" s="3" t="s">
        <v>23961</v>
      </c>
      <c r="F1121" s="1" t="s">
        <v>6791</v>
      </c>
      <c r="G1121" s="1">
        <v>873</v>
      </c>
      <c r="H1121" s="1" t="s">
        <v>27474</v>
      </c>
      <c r="I1121" s="1">
        <v>0</v>
      </c>
      <c r="J1121" s="1" t="s">
        <v>27474</v>
      </c>
      <c r="K1121" s="1">
        <f t="shared" si="68"/>
        <v>873</v>
      </c>
      <c r="L1121" s="2">
        <f>SUMIFS('Basin Total Well Counts'!B:B,'Basin Total Well Counts'!A:A,F1121)</f>
        <v>12231</v>
      </c>
      <c r="M1121" s="4">
        <f t="shared" si="69"/>
        <v>7.1376011773362766E-2</v>
      </c>
      <c r="N1121" s="2">
        <f>SUMIF('Basin Emissions'!A:A,F1121,'Basin Emissions'!B:B)</f>
        <v>2064.4101262999998</v>
      </c>
      <c r="O1121" s="8">
        <f t="shared" si="70"/>
        <v>147.34936147983811</v>
      </c>
      <c r="P1121" s="7">
        <f>SUMIF('Tool Pneumatics CH4 VOC BTEX'!B:B,A1121,'Tool Pneumatics CH4 VOC BTEX'!F:F)</f>
        <v>6.48220014572144</v>
      </c>
      <c r="Q1121" s="14">
        <f t="shared" si="71"/>
        <v>25.056801318674584</v>
      </c>
      <c r="R1121" s="16">
        <f>SUMIF('Tool Pneumatics CH4 VOC BTEX'!B:B,A1121,'Tool Pneumatics CH4 VOC BTEX'!H:H)*Q1121</f>
        <v>0.213027114444403</v>
      </c>
      <c r="S1121" s="16">
        <f>SUMIF('Tool Pneumatics CH4 VOC BTEX'!B:B,A1121,'Tool Pneumatics CH4 VOC BTEX'!J:J)*Q1121</f>
        <v>0</v>
      </c>
      <c r="T1121" s="16">
        <f>SUMIF('Tool Pneumatics CH4 VOC BTEX'!B:B,A1121,'Tool Pneumatics CH4 VOC BTEX'!L:L)*Q1121</f>
        <v>2.0940894020612656E-2</v>
      </c>
      <c r="U1121" s="16">
        <f>SUMIF('Tool Pneumatics CH4 VOC BTEX'!B:B,A1121,'Tool Pneumatics CH4 VOC BTEX'!N:N)*Q1121</f>
        <v>3.6194300048776468E-2</v>
      </c>
    </row>
    <row r="1122" spans="1:21" x14ac:dyDescent="0.25">
      <c r="A1122" s="1" t="s">
        <v>3826</v>
      </c>
      <c r="B1122" s="1" t="s">
        <v>1483</v>
      </c>
      <c r="C1122" s="1" t="s">
        <v>3827</v>
      </c>
      <c r="D1122" s="3" t="s">
        <v>3157</v>
      </c>
      <c r="E1122" s="3" t="s">
        <v>23961</v>
      </c>
      <c r="F1122" s="1" t="s">
        <v>6791</v>
      </c>
      <c r="G1122" s="1">
        <v>960</v>
      </c>
      <c r="H1122" s="1" t="s">
        <v>27474</v>
      </c>
      <c r="I1122" s="1">
        <v>0</v>
      </c>
      <c r="J1122" s="1" t="s">
        <v>27474</v>
      </c>
      <c r="K1122" s="1">
        <f t="shared" si="68"/>
        <v>960</v>
      </c>
      <c r="L1122" s="2">
        <f>SUMIFS('Basin Total Well Counts'!B:B,'Basin Total Well Counts'!A:A,F1122)</f>
        <v>12231</v>
      </c>
      <c r="M1122" s="4">
        <f t="shared" si="69"/>
        <v>7.8489085111601672E-2</v>
      </c>
      <c r="N1122" s="2">
        <f>SUMIF('Basin Emissions'!A:A,F1122,'Basin Emissions'!B:B)</f>
        <v>2064.4101262999998</v>
      </c>
      <c r="O1122" s="8">
        <f t="shared" si="70"/>
        <v>162.03366210841304</v>
      </c>
      <c r="P1122" s="7">
        <f>SUMIF('Tool Pneumatics CH4 VOC BTEX'!B:B,A1122,'Tool Pneumatics CH4 VOC BTEX'!F:F)</f>
        <v>6.48220014572144</v>
      </c>
      <c r="Q1122" s="14">
        <f t="shared" si="71"/>
        <v>27.55387086589645</v>
      </c>
      <c r="R1122" s="16">
        <f>SUMIF('Tool Pneumatics CH4 VOC BTEX'!B:B,A1122,'Tool Pneumatics CH4 VOC BTEX'!H:H)*Q1122</f>
        <v>0.23425662069487616</v>
      </c>
      <c r="S1122" s="16">
        <f>SUMIF('Tool Pneumatics CH4 VOC BTEX'!B:B,A1122,'Tool Pneumatics CH4 VOC BTEX'!J:J)*Q1122</f>
        <v>0</v>
      </c>
      <c r="T1122" s="16">
        <f>SUMIF('Tool Pneumatics CH4 VOC BTEX'!B:B,A1122,'Tool Pneumatics CH4 VOC BTEX'!L:L)*Q1122</f>
        <v>2.3027787239161684E-2</v>
      </c>
      <c r="U1122" s="16">
        <f>SUMIF('Tool Pneumatics CH4 VOC BTEX'!B:B,A1122,'Tool Pneumatics CH4 VOC BTEX'!N:N)*Q1122</f>
        <v>3.9801292149857281E-2</v>
      </c>
    </row>
    <row r="1123" spans="1:21" x14ac:dyDescent="0.25">
      <c r="A1123" s="1" t="s">
        <v>3828</v>
      </c>
      <c r="B1123" s="1" t="s">
        <v>1483</v>
      </c>
      <c r="C1123" s="1" t="s">
        <v>1823</v>
      </c>
      <c r="D1123" s="3" t="s">
        <v>3157</v>
      </c>
      <c r="E1123" s="3" t="s">
        <v>23961</v>
      </c>
      <c r="F1123" s="1" t="s">
        <v>6791</v>
      </c>
      <c r="G1123" s="1">
        <v>1086</v>
      </c>
      <c r="H1123" s="1" t="s">
        <v>27474</v>
      </c>
      <c r="I1123" s="1">
        <v>0</v>
      </c>
      <c r="J1123" s="1" t="s">
        <v>27474</v>
      </c>
      <c r="K1123" s="1">
        <f t="shared" si="68"/>
        <v>1086</v>
      </c>
      <c r="L1123" s="2">
        <f>SUMIFS('Basin Total Well Counts'!B:B,'Basin Total Well Counts'!A:A,F1123)</f>
        <v>12231</v>
      </c>
      <c r="M1123" s="4">
        <f t="shared" si="69"/>
        <v>8.8790777532499393E-2</v>
      </c>
      <c r="N1123" s="2">
        <f>SUMIF('Basin Emissions'!A:A,F1123,'Basin Emissions'!B:B)</f>
        <v>2064.4101262999998</v>
      </c>
      <c r="O1123" s="8">
        <f t="shared" si="70"/>
        <v>183.30058026014225</v>
      </c>
      <c r="P1123" s="7">
        <f>SUMIF('Tool Pneumatics CH4 VOC BTEX'!B:B,A1123,'Tool Pneumatics CH4 VOC BTEX'!F:F)</f>
        <v>6.48220014572144</v>
      </c>
      <c r="Q1123" s="14">
        <f t="shared" si="71"/>
        <v>31.17031641704536</v>
      </c>
      <c r="R1123" s="16">
        <f>SUMIF('Tool Pneumatics CH4 VOC BTEX'!B:B,A1123,'Tool Pneumatics CH4 VOC BTEX'!H:H)*Q1123</f>
        <v>0.26500280216107869</v>
      </c>
      <c r="S1123" s="16">
        <f>SUMIF('Tool Pneumatics CH4 VOC BTEX'!B:B,A1123,'Tool Pneumatics CH4 VOC BTEX'!J:J)*Q1123</f>
        <v>0</v>
      </c>
      <c r="T1123" s="16">
        <f>SUMIF('Tool Pneumatics CH4 VOC BTEX'!B:B,A1123,'Tool Pneumatics CH4 VOC BTEX'!L:L)*Q1123</f>
        <v>2.6050184314301655E-2</v>
      </c>
      <c r="U1123" s="16">
        <f>SUMIF('Tool Pneumatics CH4 VOC BTEX'!B:B,A1123,'Tool Pneumatics CH4 VOC BTEX'!N:N)*Q1123</f>
        <v>4.5025211744526054E-2</v>
      </c>
    </row>
    <row r="1124" spans="1:21" x14ac:dyDescent="0.25">
      <c r="A1124" s="1" t="s">
        <v>3829</v>
      </c>
      <c r="B1124" s="1" t="s">
        <v>1483</v>
      </c>
      <c r="C1124" s="1" t="s">
        <v>1758</v>
      </c>
      <c r="D1124" s="3" t="s">
        <v>3157</v>
      </c>
      <c r="E1124" s="3" t="s">
        <v>23961</v>
      </c>
      <c r="F1124" s="1" t="s">
        <v>6797</v>
      </c>
      <c r="G1124" s="1">
        <v>2</v>
      </c>
      <c r="H1124" s="1" t="s">
        <v>27474</v>
      </c>
      <c r="I1124" s="1">
        <v>0</v>
      </c>
      <c r="J1124" s="1" t="s">
        <v>27474</v>
      </c>
      <c r="K1124" s="1">
        <f t="shared" si="68"/>
        <v>2</v>
      </c>
      <c r="L1124" s="2">
        <f>SUMIFS('Basin Total Well Counts'!B:B,'Basin Total Well Counts'!A:A,F1124)</f>
        <v>24650</v>
      </c>
      <c r="M1124" s="4">
        <f t="shared" si="69"/>
        <v>8.1135902636916832E-5</v>
      </c>
      <c r="N1124" s="2">
        <f>SUMIF('Basin Emissions'!A:A,F1124,'Basin Emissions'!B:B)</f>
        <v>9860.8637137035021</v>
      </c>
      <c r="O1124" s="8">
        <f t="shared" si="70"/>
        <v>0.80007007819095344</v>
      </c>
      <c r="P1124" s="7">
        <f>SUMIF('Tool Pneumatics CH4 VOC BTEX'!B:B,A1124,'Tool Pneumatics CH4 VOC BTEX'!F:F)</f>
        <v>4.9166021347045898</v>
      </c>
      <c r="Q1124" s="14">
        <f t="shared" si="71"/>
        <v>0.17937535375594862</v>
      </c>
      <c r="R1124" s="16">
        <f>SUMIF('Tool Pneumatics CH4 VOC BTEX'!B:B,A1124,'Tool Pneumatics CH4 VOC BTEX'!H:H)*Q1124</f>
        <v>2.7425936145475849E-4</v>
      </c>
      <c r="S1124" s="16">
        <f>SUMIF('Tool Pneumatics CH4 VOC BTEX'!B:B,A1124,'Tool Pneumatics CH4 VOC BTEX'!J:J)*Q1124</f>
        <v>5.7703398578683372E-6</v>
      </c>
      <c r="T1124" s="16">
        <f>SUMIF('Tool Pneumatics CH4 VOC BTEX'!B:B,A1124,'Tool Pneumatics CH4 VOC BTEX'!L:L)*Q1124</f>
        <v>1.0465915335193531E-4</v>
      </c>
      <c r="U1124" s="16">
        <f>SUMIF('Tool Pneumatics CH4 VOC BTEX'!B:B,A1124,'Tool Pneumatics CH4 VOC BTEX'!N:N)*Q1124</f>
        <v>8.8586101347323405E-5</v>
      </c>
    </row>
    <row r="1125" spans="1:21" x14ac:dyDescent="0.25">
      <c r="A1125" s="1" t="s">
        <v>3830</v>
      </c>
      <c r="B1125" s="1" t="s">
        <v>1483</v>
      </c>
      <c r="C1125" s="1" t="s">
        <v>3674</v>
      </c>
      <c r="D1125" s="3" t="s">
        <v>3157</v>
      </c>
      <c r="E1125" s="3" t="s">
        <v>23961</v>
      </c>
      <c r="F1125" s="1" t="s">
        <v>6791</v>
      </c>
      <c r="G1125" s="1">
        <v>12</v>
      </c>
      <c r="H1125" s="1" t="s">
        <v>27474</v>
      </c>
      <c r="I1125" s="1">
        <v>0</v>
      </c>
      <c r="J1125" s="1" t="s">
        <v>27474</v>
      </c>
      <c r="K1125" s="1">
        <f t="shared" si="68"/>
        <v>12</v>
      </c>
      <c r="L1125" s="2">
        <f>SUMIFS('Basin Total Well Counts'!B:B,'Basin Total Well Counts'!A:A,F1125)</f>
        <v>12231</v>
      </c>
      <c r="M1125" s="4">
        <f t="shared" si="69"/>
        <v>9.8111356389502078E-4</v>
      </c>
      <c r="N1125" s="2">
        <f>SUMIF('Basin Emissions'!A:A,F1125,'Basin Emissions'!B:B)</f>
        <v>2064.4101262999998</v>
      </c>
      <c r="O1125" s="8">
        <f t="shared" si="70"/>
        <v>2.0254207763551628</v>
      </c>
      <c r="P1125" s="7">
        <f>SUMIF('Tool Pneumatics CH4 VOC BTEX'!B:B,A1125,'Tool Pneumatics CH4 VOC BTEX'!F:F)</f>
        <v>6.48220014572144</v>
      </c>
      <c r="Q1125" s="14">
        <f t="shared" si="71"/>
        <v>0.34442338582370557</v>
      </c>
      <c r="R1125" s="16">
        <f>SUMIF('Tool Pneumatics CH4 VOC BTEX'!B:B,A1125,'Tool Pneumatics CH4 VOC BTEX'!H:H)*Q1125</f>
        <v>2.9282077586859517E-3</v>
      </c>
      <c r="S1125" s="16">
        <f>SUMIF('Tool Pneumatics CH4 VOC BTEX'!B:B,A1125,'Tool Pneumatics CH4 VOC BTEX'!J:J)*Q1125</f>
        <v>0</v>
      </c>
      <c r="T1125" s="16">
        <f>SUMIF('Tool Pneumatics CH4 VOC BTEX'!B:B,A1125,'Tool Pneumatics CH4 VOC BTEX'!L:L)*Q1125</f>
        <v>2.87847340489521E-4</v>
      </c>
      <c r="U1125" s="16">
        <f>SUMIF('Tool Pneumatics CH4 VOC BTEX'!B:B,A1125,'Tool Pneumatics CH4 VOC BTEX'!N:N)*Q1125</f>
        <v>4.9751615187321597E-4</v>
      </c>
    </row>
    <row r="1126" spans="1:21" x14ac:dyDescent="0.25">
      <c r="A1126" s="1" t="s">
        <v>3831</v>
      </c>
      <c r="B1126" s="1" t="s">
        <v>1483</v>
      </c>
      <c r="C1126" s="1" t="s">
        <v>1710</v>
      </c>
      <c r="D1126" s="3" t="s">
        <v>3157</v>
      </c>
      <c r="E1126" s="3" t="s">
        <v>23961</v>
      </c>
      <c r="F1126" s="1" t="s">
        <v>6797</v>
      </c>
      <c r="G1126" s="1">
        <v>15</v>
      </c>
      <c r="H1126" s="1" t="s">
        <v>27474</v>
      </c>
      <c r="I1126" s="1">
        <v>0</v>
      </c>
      <c r="J1126" s="1" t="s">
        <v>27474</v>
      </c>
      <c r="K1126" s="1">
        <f t="shared" si="68"/>
        <v>15</v>
      </c>
      <c r="L1126" s="2">
        <f>SUMIFS('Basin Total Well Counts'!B:B,'Basin Total Well Counts'!A:A,F1126)</f>
        <v>24650</v>
      </c>
      <c r="M1126" s="4">
        <f t="shared" si="69"/>
        <v>6.0851926977687626E-4</v>
      </c>
      <c r="N1126" s="2">
        <f>SUMIF('Basin Emissions'!A:A,F1126,'Basin Emissions'!B:B)</f>
        <v>9860.8637137035021</v>
      </c>
      <c r="O1126" s="8">
        <f t="shared" si="70"/>
        <v>6.0005255864321514</v>
      </c>
      <c r="P1126" s="7">
        <f>SUMIF('Tool Pneumatics CH4 VOC BTEX'!B:B,A1126,'Tool Pneumatics CH4 VOC BTEX'!F:F)</f>
        <v>4.9166021347045898</v>
      </c>
      <c r="Q1126" s="14">
        <f t="shared" si="71"/>
        <v>1.345315153169615</v>
      </c>
      <c r="R1126" s="16">
        <f>SUMIF('Tool Pneumatics CH4 VOC BTEX'!B:B,A1126,'Tool Pneumatics CH4 VOC BTEX'!H:H)*Q1126</f>
        <v>2.0569452109106892E-3</v>
      </c>
      <c r="S1126" s="16">
        <f>SUMIF('Tool Pneumatics CH4 VOC BTEX'!B:B,A1126,'Tool Pneumatics CH4 VOC BTEX'!J:J)*Q1126</f>
        <v>4.3277548934012536E-5</v>
      </c>
      <c r="T1126" s="16">
        <f>SUMIF('Tool Pneumatics CH4 VOC BTEX'!B:B,A1126,'Tool Pneumatics CH4 VOC BTEX'!L:L)*Q1126</f>
        <v>7.84943650139515E-4</v>
      </c>
      <c r="U1126" s="16">
        <f>SUMIF('Tool Pneumatics CH4 VOC BTEX'!B:B,A1126,'Tool Pneumatics CH4 VOC BTEX'!N:N)*Q1126</f>
        <v>6.6439576010492564E-4</v>
      </c>
    </row>
    <row r="1127" spans="1:21" x14ac:dyDescent="0.25">
      <c r="A1127" s="1" t="s">
        <v>3832</v>
      </c>
      <c r="B1127" s="1" t="s">
        <v>1483</v>
      </c>
      <c r="C1127" s="1" t="s">
        <v>3833</v>
      </c>
      <c r="D1127" s="3" t="s">
        <v>3141</v>
      </c>
      <c r="E1127" s="3" t="s">
        <v>23961</v>
      </c>
      <c r="F1127" s="1" t="s">
        <v>6791</v>
      </c>
      <c r="G1127" s="1">
        <v>0</v>
      </c>
      <c r="H1127" s="1" t="s">
        <v>27474</v>
      </c>
      <c r="I1127" s="1">
        <v>0</v>
      </c>
      <c r="J1127" s="1" t="s">
        <v>27474</v>
      </c>
      <c r="K1127" s="1">
        <f t="shared" si="68"/>
        <v>0</v>
      </c>
      <c r="L1127" s="2">
        <f>SUMIFS('Basin Total Well Counts'!B:B,'Basin Total Well Counts'!A:A,F1127)</f>
        <v>12231</v>
      </c>
      <c r="M1127" s="4">
        <f t="shared" si="69"/>
        <v>0</v>
      </c>
      <c r="N1127" s="2">
        <f>SUMIF('Basin Emissions'!A:A,F1127,'Basin Emissions'!B:B)</f>
        <v>2064.4101262999998</v>
      </c>
      <c r="O1127" s="8">
        <f t="shared" si="70"/>
        <v>0</v>
      </c>
      <c r="P1127" s="7">
        <f>SUMIF('Tool Pneumatics CH4 VOC BTEX'!B:B,A1127,'Tool Pneumatics CH4 VOC BTEX'!F:F)</f>
        <v>6.48220014572144</v>
      </c>
      <c r="Q1127" s="14">
        <f t="shared" si="71"/>
        <v>0</v>
      </c>
      <c r="R1127" s="16">
        <f>SUMIF('Tool Pneumatics CH4 VOC BTEX'!B:B,A1127,'Tool Pneumatics CH4 VOC BTEX'!H:H)*Q1127</f>
        <v>0</v>
      </c>
      <c r="S1127" s="16">
        <f>SUMIF('Tool Pneumatics CH4 VOC BTEX'!B:B,A1127,'Tool Pneumatics CH4 VOC BTEX'!J:J)*Q1127</f>
        <v>0</v>
      </c>
      <c r="T1127" s="16">
        <f>SUMIF('Tool Pneumatics CH4 VOC BTEX'!B:B,A1127,'Tool Pneumatics CH4 VOC BTEX'!L:L)*Q1127</f>
        <v>0</v>
      </c>
      <c r="U1127" s="16">
        <f>SUMIF('Tool Pneumatics CH4 VOC BTEX'!B:B,A1127,'Tool Pneumatics CH4 VOC BTEX'!N:N)*Q1127</f>
        <v>0</v>
      </c>
    </row>
    <row r="1128" spans="1:21" x14ac:dyDescent="0.25">
      <c r="A1128" s="1" t="s">
        <v>3834</v>
      </c>
      <c r="B1128" s="1" t="s">
        <v>1483</v>
      </c>
      <c r="C1128" s="1" t="s">
        <v>3835</v>
      </c>
      <c r="D1128" s="3" t="s">
        <v>3157</v>
      </c>
      <c r="E1128" s="3" t="s">
        <v>23961</v>
      </c>
      <c r="F1128" s="1" t="s">
        <v>6791</v>
      </c>
      <c r="G1128" s="1">
        <v>77</v>
      </c>
      <c r="H1128" s="1" t="s">
        <v>27474</v>
      </c>
      <c r="I1128" s="1">
        <v>0</v>
      </c>
      <c r="J1128" s="1" t="s">
        <v>27474</v>
      </c>
      <c r="K1128" s="1">
        <f t="shared" si="68"/>
        <v>77</v>
      </c>
      <c r="L1128" s="2">
        <f>SUMIFS('Basin Total Well Counts'!B:B,'Basin Total Well Counts'!A:A,F1128)</f>
        <v>12231</v>
      </c>
      <c r="M1128" s="4">
        <f t="shared" si="69"/>
        <v>6.2954787016597175E-3</v>
      </c>
      <c r="N1128" s="2">
        <f>SUMIF('Basin Emissions'!A:A,F1128,'Basin Emissions'!B:B)</f>
        <v>2064.4101262999998</v>
      </c>
      <c r="O1128" s="8">
        <f t="shared" si="70"/>
        <v>12.996449981612296</v>
      </c>
      <c r="P1128" s="7">
        <f>SUMIF('Tool Pneumatics CH4 VOC BTEX'!B:B,A1128,'Tool Pneumatics CH4 VOC BTEX'!F:F)</f>
        <v>6.48220014572144</v>
      </c>
      <c r="Q1128" s="14">
        <f t="shared" si="71"/>
        <v>2.2100500590354439</v>
      </c>
      <c r="R1128" s="16">
        <f>SUMIF('Tool Pneumatics CH4 VOC BTEX'!B:B,A1128,'Tool Pneumatics CH4 VOC BTEX'!H:H)*Q1128</f>
        <v>1.8789333118234854E-2</v>
      </c>
      <c r="S1128" s="16">
        <f>SUMIF('Tool Pneumatics CH4 VOC BTEX'!B:B,A1128,'Tool Pneumatics CH4 VOC BTEX'!J:J)*Q1128</f>
        <v>0</v>
      </c>
      <c r="T1128" s="16">
        <f>SUMIF('Tool Pneumatics CH4 VOC BTEX'!B:B,A1128,'Tool Pneumatics CH4 VOC BTEX'!L:L)*Q1128</f>
        <v>1.8470204348077597E-3</v>
      </c>
      <c r="U1128" s="16">
        <f>SUMIF('Tool Pneumatics CH4 VOC BTEX'!B:B,A1128,'Tool Pneumatics CH4 VOC BTEX'!N:N)*Q1128</f>
        <v>3.1923953078531356E-3</v>
      </c>
    </row>
    <row r="1129" spans="1:21" x14ac:dyDescent="0.25">
      <c r="A1129" s="1" t="s">
        <v>3836</v>
      </c>
      <c r="B1129" s="1" t="s">
        <v>1483</v>
      </c>
      <c r="C1129" s="1" t="s">
        <v>3837</v>
      </c>
      <c r="D1129" s="3" t="s">
        <v>3157</v>
      </c>
      <c r="E1129" s="3" t="s">
        <v>23961</v>
      </c>
      <c r="F1129" s="1" t="s">
        <v>6791</v>
      </c>
      <c r="G1129" s="1">
        <v>2</v>
      </c>
      <c r="H1129" s="1" t="s">
        <v>27474</v>
      </c>
      <c r="I1129" s="1">
        <v>0</v>
      </c>
      <c r="J1129" s="1" t="s">
        <v>27474</v>
      </c>
      <c r="K1129" s="1">
        <f t="shared" si="68"/>
        <v>2</v>
      </c>
      <c r="L1129" s="2">
        <f>SUMIFS('Basin Total Well Counts'!B:B,'Basin Total Well Counts'!A:A,F1129)</f>
        <v>12231</v>
      </c>
      <c r="M1129" s="4">
        <f t="shared" si="69"/>
        <v>1.635189273158368E-4</v>
      </c>
      <c r="N1129" s="2">
        <f>SUMIF('Basin Emissions'!A:A,F1129,'Basin Emissions'!B:B)</f>
        <v>2064.4101262999998</v>
      </c>
      <c r="O1129" s="8">
        <f t="shared" si="70"/>
        <v>0.33757012939252712</v>
      </c>
      <c r="P1129" s="7">
        <f>SUMIF('Tool Pneumatics CH4 VOC BTEX'!B:B,A1129,'Tool Pneumatics CH4 VOC BTEX'!F:F)</f>
        <v>6.48220014572144</v>
      </c>
      <c r="Q1129" s="14">
        <f t="shared" si="71"/>
        <v>5.7403897637284255E-2</v>
      </c>
      <c r="R1129" s="16">
        <f>SUMIF('Tool Pneumatics CH4 VOC BTEX'!B:B,A1129,'Tool Pneumatics CH4 VOC BTEX'!H:H)*Q1129</f>
        <v>4.8803462644765854E-4</v>
      </c>
      <c r="S1129" s="16">
        <f>SUMIF('Tool Pneumatics CH4 VOC BTEX'!B:B,A1129,'Tool Pneumatics CH4 VOC BTEX'!J:J)*Q1129</f>
        <v>0</v>
      </c>
      <c r="T1129" s="16">
        <f>SUMIF('Tool Pneumatics CH4 VOC BTEX'!B:B,A1129,'Tool Pneumatics CH4 VOC BTEX'!L:L)*Q1129</f>
        <v>4.7974556748253496E-5</v>
      </c>
      <c r="U1129" s="16">
        <f>SUMIF('Tool Pneumatics CH4 VOC BTEX'!B:B,A1129,'Tool Pneumatics CH4 VOC BTEX'!N:N)*Q1129</f>
        <v>8.2919358645535982E-5</v>
      </c>
    </row>
    <row r="1130" spans="1:21" x14ac:dyDescent="0.25">
      <c r="A1130" s="1" t="s">
        <v>3838</v>
      </c>
      <c r="B1130" s="1" t="s">
        <v>1483</v>
      </c>
      <c r="C1130" s="1" t="s">
        <v>1617</v>
      </c>
      <c r="D1130" s="3" t="s">
        <v>3157</v>
      </c>
      <c r="E1130" s="3" t="s">
        <v>23961</v>
      </c>
      <c r="F1130" s="1" t="s">
        <v>6791</v>
      </c>
      <c r="G1130" s="1">
        <v>2724</v>
      </c>
      <c r="H1130" s="1" t="s">
        <v>27474</v>
      </c>
      <c r="I1130" s="1">
        <v>5</v>
      </c>
      <c r="J1130" s="1" t="s">
        <v>27474</v>
      </c>
      <c r="K1130" s="1">
        <f t="shared" si="68"/>
        <v>2729</v>
      </c>
      <c r="L1130" s="2">
        <f>SUMIFS('Basin Total Well Counts'!B:B,'Basin Total Well Counts'!A:A,F1130)</f>
        <v>12231</v>
      </c>
      <c r="M1130" s="4">
        <f t="shared" si="69"/>
        <v>0.22312157632245933</v>
      </c>
      <c r="N1130" s="2">
        <f>SUMIF('Basin Emissions'!A:A,F1130,'Basin Emissions'!B:B)</f>
        <v>2064.4101262999998</v>
      </c>
      <c r="O1130" s="8">
        <f t="shared" si="70"/>
        <v>460.61444155610332</v>
      </c>
      <c r="P1130" s="7">
        <f>SUMIF('Tool Pneumatics CH4 VOC BTEX'!B:B,A1130,'Tool Pneumatics CH4 VOC BTEX'!F:F)</f>
        <v>6.48220014572144</v>
      </c>
      <c r="Q1130" s="14">
        <f t="shared" si="71"/>
        <v>78.327618326074386</v>
      </c>
      <c r="R1130" s="16">
        <f>SUMIF('Tool Pneumatics CH4 VOC BTEX'!B:B,A1130,'Tool Pneumatics CH4 VOC BTEX'!H:H)*Q1130</f>
        <v>0.6659232477878303</v>
      </c>
      <c r="S1130" s="16">
        <f>SUMIF('Tool Pneumatics CH4 VOC BTEX'!B:B,A1130,'Tool Pneumatics CH4 VOC BTEX'!J:J)*Q1130</f>
        <v>0</v>
      </c>
      <c r="T1130" s="16">
        <f>SUMIF('Tool Pneumatics CH4 VOC BTEX'!B:B,A1130,'Tool Pneumatics CH4 VOC BTEX'!L:L)*Q1130</f>
        <v>6.5461282682991909E-2</v>
      </c>
      <c r="U1130" s="16">
        <f>SUMIF('Tool Pneumatics CH4 VOC BTEX'!B:B,A1130,'Tool Pneumatics CH4 VOC BTEX'!N:N)*Q1130</f>
        <v>0.11314346487183388</v>
      </c>
    </row>
    <row r="1131" spans="1:21" x14ac:dyDescent="0.25">
      <c r="A1131" s="1" t="s">
        <v>3839</v>
      </c>
      <c r="B1131" s="1" t="s">
        <v>1483</v>
      </c>
      <c r="C1131" s="1" t="s">
        <v>1624</v>
      </c>
      <c r="D1131" s="3" t="s">
        <v>3157</v>
      </c>
      <c r="E1131" s="3" t="s">
        <v>23961</v>
      </c>
      <c r="F1131" s="1" t="s">
        <v>6797</v>
      </c>
      <c r="G1131" s="1">
        <v>0</v>
      </c>
      <c r="H1131" s="1" t="s">
        <v>27474</v>
      </c>
      <c r="I1131" s="1">
        <v>0</v>
      </c>
      <c r="J1131" s="1" t="s">
        <v>27474</v>
      </c>
      <c r="K1131" s="1">
        <f t="shared" si="68"/>
        <v>0</v>
      </c>
      <c r="L1131" s="2">
        <f>SUMIFS('Basin Total Well Counts'!B:B,'Basin Total Well Counts'!A:A,F1131)</f>
        <v>24650</v>
      </c>
      <c r="M1131" s="4">
        <f t="shared" si="69"/>
        <v>0</v>
      </c>
      <c r="N1131" s="2">
        <f>SUMIF('Basin Emissions'!A:A,F1131,'Basin Emissions'!B:B)</f>
        <v>9860.8637137035021</v>
      </c>
      <c r="O1131" s="8">
        <f t="shared" si="70"/>
        <v>0</v>
      </c>
      <c r="P1131" s="7">
        <f>SUMIF('Tool Pneumatics CH4 VOC BTEX'!B:B,A1131,'Tool Pneumatics CH4 VOC BTEX'!F:F)</f>
        <v>4.9166021347045898</v>
      </c>
      <c r="Q1131" s="14">
        <f t="shared" si="71"/>
        <v>0</v>
      </c>
      <c r="R1131" s="16">
        <f>SUMIF('Tool Pneumatics CH4 VOC BTEX'!B:B,A1131,'Tool Pneumatics CH4 VOC BTEX'!H:H)*Q1131</f>
        <v>0</v>
      </c>
      <c r="S1131" s="16">
        <f>SUMIF('Tool Pneumatics CH4 VOC BTEX'!B:B,A1131,'Tool Pneumatics CH4 VOC BTEX'!J:J)*Q1131</f>
        <v>0</v>
      </c>
      <c r="T1131" s="16">
        <f>SUMIF('Tool Pneumatics CH4 VOC BTEX'!B:B,A1131,'Tool Pneumatics CH4 VOC BTEX'!L:L)*Q1131</f>
        <v>0</v>
      </c>
      <c r="U1131" s="16">
        <f>SUMIF('Tool Pneumatics CH4 VOC BTEX'!B:B,A1131,'Tool Pneumatics CH4 VOC BTEX'!N:N)*Q1131</f>
        <v>0</v>
      </c>
    </row>
    <row r="1132" spans="1:21" x14ac:dyDescent="0.25">
      <c r="A1132" s="1" t="s">
        <v>3840</v>
      </c>
      <c r="B1132" s="1" t="s">
        <v>1483</v>
      </c>
      <c r="C1132" s="1" t="s">
        <v>3841</v>
      </c>
      <c r="D1132" s="3" t="s">
        <v>3141</v>
      </c>
      <c r="E1132" s="3" t="s">
        <v>23961</v>
      </c>
      <c r="F1132" s="1" t="s">
        <v>6791</v>
      </c>
      <c r="G1132" s="1">
        <v>0</v>
      </c>
      <c r="H1132" s="1" t="s">
        <v>27474</v>
      </c>
      <c r="I1132" s="1">
        <v>0</v>
      </c>
      <c r="J1132" s="1" t="s">
        <v>27474</v>
      </c>
      <c r="K1132" s="1">
        <f t="shared" si="68"/>
        <v>0</v>
      </c>
      <c r="L1132" s="2">
        <f>SUMIFS('Basin Total Well Counts'!B:B,'Basin Total Well Counts'!A:A,F1132)</f>
        <v>12231</v>
      </c>
      <c r="M1132" s="4">
        <f t="shared" si="69"/>
        <v>0</v>
      </c>
      <c r="N1132" s="2">
        <f>SUMIF('Basin Emissions'!A:A,F1132,'Basin Emissions'!B:B)</f>
        <v>2064.4101262999998</v>
      </c>
      <c r="O1132" s="8">
        <f t="shared" si="70"/>
        <v>0</v>
      </c>
      <c r="P1132" s="7">
        <f>SUMIF('Tool Pneumatics CH4 VOC BTEX'!B:B,A1132,'Tool Pneumatics CH4 VOC BTEX'!F:F)</f>
        <v>6.48220014572144</v>
      </c>
      <c r="Q1132" s="14">
        <f t="shared" si="71"/>
        <v>0</v>
      </c>
      <c r="R1132" s="16">
        <f>SUMIF('Tool Pneumatics CH4 VOC BTEX'!B:B,A1132,'Tool Pneumatics CH4 VOC BTEX'!H:H)*Q1132</f>
        <v>0</v>
      </c>
      <c r="S1132" s="16">
        <f>SUMIF('Tool Pneumatics CH4 VOC BTEX'!B:B,A1132,'Tool Pneumatics CH4 VOC BTEX'!J:J)*Q1132</f>
        <v>0</v>
      </c>
      <c r="T1132" s="16">
        <f>SUMIF('Tool Pneumatics CH4 VOC BTEX'!B:B,A1132,'Tool Pneumatics CH4 VOC BTEX'!L:L)*Q1132</f>
        <v>0</v>
      </c>
      <c r="U1132" s="16">
        <f>SUMIF('Tool Pneumatics CH4 VOC BTEX'!B:B,A1132,'Tool Pneumatics CH4 VOC BTEX'!N:N)*Q1132</f>
        <v>0</v>
      </c>
    </row>
    <row r="1133" spans="1:21" x14ac:dyDescent="0.25">
      <c r="A1133" s="1" t="s">
        <v>3842</v>
      </c>
      <c r="B1133" s="1" t="s">
        <v>1483</v>
      </c>
      <c r="C1133" s="1" t="s">
        <v>3843</v>
      </c>
      <c r="D1133" s="3" t="s">
        <v>3157</v>
      </c>
      <c r="E1133" s="3" t="s">
        <v>23961</v>
      </c>
      <c r="F1133" s="1" t="s">
        <v>6797</v>
      </c>
      <c r="G1133" s="1">
        <v>0</v>
      </c>
      <c r="H1133" s="1" t="s">
        <v>27474</v>
      </c>
      <c r="I1133" s="1">
        <v>0</v>
      </c>
      <c r="J1133" s="1" t="s">
        <v>27474</v>
      </c>
      <c r="K1133" s="1">
        <f t="shared" si="68"/>
        <v>0</v>
      </c>
      <c r="L1133" s="2">
        <f>SUMIFS('Basin Total Well Counts'!B:B,'Basin Total Well Counts'!A:A,F1133)</f>
        <v>24650</v>
      </c>
      <c r="M1133" s="4">
        <f t="shared" si="69"/>
        <v>0</v>
      </c>
      <c r="N1133" s="2">
        <f>SUMIF('Basin Emissions'!A:A,F1133,'Basin Emissions'!B:B)</f>
        <v>9860.8637137035021</v>
      </c>
      <c r="O1133" s="8">
        <f t="shared" si="70"/>
        <v>0</v>
      </c>
      <c r="P1133" s="7">
        <f>SUMIF('Tool Pneumatics CH4 VOC BTEX'!B:B,A1133,'Tool Pneumatics CH4 VOC BTEX'!F:F)</f>
        <v>4.9166021347045898</v>
      </c>
      <c r="Q1133" s="14">
        <f t="shared" si="71"/>
        <v>0</v>
      </c>
      <c r="R1133" s="16">
        <f>SUMIF('Tool Pneumatics CH4 VOC BTEX'!B:B,A1133,'Tool Pneumatics CH4 VOC BTEX'!H:H)*Q1133</f>
        <v>0</v>
      </c>
      <c r="S1133" s="16">
        <f>SUMIF('Tool Pneumatics CH4 VOC BTEX'!B:B,A1133,'Tool Pneumatics CH4 VOC BTEX'!J:J)*Q1133</f>
        <v>0</v>
      </c>
      <c r="T1133" s="16">
        <f>SUMIF('Tool Pneumatics CH4 VOC BTEX'!B:B,A1133,'Tool Pneumatics CH4 VOC BTEX'!L:L)*Q1133</f>
        <v>0</v>
      </c>
      <c r="U1133" s="16">
        <f>SUMIF('Tool Pneumatics CH4 VOC BTEX'!B:B,A1133,'Tool Pneumatics CH4 VOC BTEX'!N:N)*Q1133</f>
        <v>0</v>
      </c>
    </row>
    <row r="1134" spans="1:21" x14ac:dyDescent="0.25">
      <c r="A1134" s="1" t="s">
        <v>3844</v>
      </c>
      <c r="B1134" s="1" t="s">
        <v>1483</v>
      </c>
      <c r="C1134" s="1" t="s">
        <v>1608</v>
      </c>
      <c r="D1134" s="3" t="s">
        <v>3157</v>
      </c>
      <c r="E1134" s="3" t="s">
        <v>23961</v>
      </c>
      <c r="F1134" s="1" t="s">
        <v>6797</v>
      </c>
      <c r="G1134" s="1">
        <v>5</v>
      </c>
      <c r="H1134" s="1" t="s">
        <v>27474</v>
      </c>
      <c r="I1134" s="1">
        <v>0</v>
      </c>
      <c r="J1134" s="1" t="s">
        <v>27474</v>
      </c>
      <c r="K1134" s="1">
        <f t="shared" si="68"/>
        <v>5</v>
      </c>
      <c r="L1134" s="2">
        <f>SUMIFS('Basin Total Well Counts'!B:B,'Basin Total Well Counts'!A:A,F1134)</f>
        <v>24650</v>
      </c>
      <c r="M1134" s="4">
        <f t="shared" si="69"/>
        <v>2.0283975659229209E-4</v>
      </c>
      <c r="N1134" s="2">
        <f>SUMIF('Basin Emissions'!A:A,F1134,'Basin Emissions'!B:B)</f>
        <v>9860.8637137035021</v>
      </c>
      <c r="O1134" s="8">
        <f t="shared" si="70"/>
        <v>2.0001751954773836</v>
      </c>
      <c r="P1134" s="7">
        <f>SUMIF('Tool Pneumatics CH4 VOC BTEX'!B:B,A1134,'Tool Pneumatics CH4 VOC BTEX'!F:F)</f>
        <v>4.9166021347045898</v>
      </c>
      <c r="Q1134" s="14">
        <f t="shared" si="71"/>
        <v>0.4484383843898716</v>
      </c>
      <c r="R1134" s="16">
        <f>SUMIF('Tool Pneumatics CH4 VOC BTEX'!B:B,A1134,'Tool Pneumatics CH4 VOC BTEX'!H:H)*Q1134</f>
        <v>6.8564840363689633E-4</v>
      </c>
      <c r="S1134" s="16">
        <f>SUMIF('Tool Pneumatics CH4 VOC BTEX'!B:B,A1134,'Tool Pneumatics CH4 VOC BTEX'!J:J)*Q1134</f>
        <v>1.4425849644670843E-5</v>
      </c>
      <c r="T1134" s="16">
        <f>SUMIF('Tool Pneumatics CH4 VOC BTEX'!B:B,A1134,'Tool Pneumatics CH4 VOC BTEX'!L:L)*Q1134</f>
        <v>2.616478833798383E-4</v>
      </c>
      <c r="U1134" s="16">
        <f>SUMIF('Tool Pneumatics CH4 VOC BTEX'!B:B,A1134,'Tool Pneumatics CH4 VOC BTEX'!N:N)*Q1134</f>
        <v>2.2146525336830852E-4</v>
      </c>
    </row>
    <row r="1135" spans="1:21" x14ac:dyDescent="0.25">
      <c r="A1135" s="1" t="s">
        <v>3845</v>
      </c>
      <c r="B1135" s="1" t="s">
        <v>1483</v>
      </c>
      <c r="C1135" s="1" t="s">
        <v>1813</v>
      </c>
      <c r="D1135" s="3" t="s">
        <v>3157</v>
      </c>
      <c r="E1135" s="3" t="s">
        <v>23961</v>
      </c>
      <c r="F1135" s="1" t="s">
        <v>6791</v>
      </c>
      <c r="G1135" s="1">
        <v>0</v>
      </c>
      <c r="H1135" s="1" t="s">
        <v>27474</v>
      </c>
      <c r="I1135" s="1">
        <v>0</v>
      </c>
      <c r="J1135" s="1" t="s">
        <v>27474</v>
      </c>
      <c r="K1135" s="1">
        <f t="shared" si="68"/>
        <v>0</v>
      </c>
      <c r="L1135" s="2">
        <f>SUMIFS('Basin Total Well Counts'!B:B,'Basin Total Well Counts'!A:A,F1135)</f>
        <v>12231</v>
      </c>
      <c r="M1135" s="4">
        <f t="shared" si="69"/>
        <v>0</v>
      </c>
      <c r="N1135" s="2">
        <f>SUMIF('Basin Emissions'!A:A,F1135,'Basin Emissions'!B:B)</f>
        <v>2064.4101262999998</v>
      </c>
      <c r="O1135" s="8">
        <f t="shared" si="70"/>
        <v>0</v>
      </c>
      <c r="P1135" s="7">
        <f>SUMIF('Tool Pneumatics CH4 VOC BTEX'!B:B,A1135,'Tool Pneumatics CH4 VOC BTEX'!F:F)</f>
        <v>6.48220014572144</v>
      </c>
      <c r="Q1135" s="14">
        <f t="shared" si="71"/>
        <v>0</v>
      </c>
      <c r="R1135" s="16">
        <f>SUMIF('Tool Pneumatics CH4 VOC BTEX'!B:B,A1135,'Tool Pneumatics CH4 VOC BTEX'!H:H)*Q1135</f>
        <v>0</v>
      </c>
      <c r="S1135" s="16">
        <f>SUMIF('Tool Pneumatics CH4 VOC BTEX'!B:B,A1135,'Tool Pneumatics CH4 VOC BTEX'!J:J)*Q1135</f>
        <v>0</v>
      </c>
      <c r="T1135" s="16">
        <f>SUMIF('Tool Pneumatics CH4 VOC BTEX'!B:B,A1135,'Tool Pneumatics CH4 VOC BTEX'!L:L)*Q1135</f>
        <v>0</v>
      </c>
      <c r="U1135" s="16">
        <f>SUMIF('Tool Pneumatics CH4 VOC BTEX'!B:B,A1135,'Tool Pneumatics CH4 VOC BTEX'!N:N)*Q1135</f>
        <v>0</v>
      </c>
    </row>
    <row r="1136" spans="1:21" x14ac:dyDescent="0.25">
      <c r="A1136" s="1" t="s">
        <v>3846</v>
      </c>
      <c r="B1136" s="1" t="s">
        <v>1483</v>
      </c>
      <c r="C1136" s="1" t="s">
        <v>1948</v>
      </c>
      <c r="D1136" s="3" t="s">
        <v>3141</v>
      </c>
      <c r="E1136" s="3" t="s">
        <v>23961</v>
      </c>
      <c r="F1136" s="1" t="s">
        <v>6791</v>
      </c>
      <c r="G1136" s="1">
        <v>0</v>
      </c>
      <c r="H1136" s="1" t="s">
        <v>27474</v>
      </c>
      <c r="I1136" s="1">
        <v>0</v>
      </c>
      <c r="J1136" s="1" t="s">
        <v>27474</v>
      </c>
      <c r="K1136" s="1">
        <f t="shared" si="68"/>
        <v>0</v>
      </c>
      <c r="L1136" s="2">
        <f>SUMIFS('Basin Total Well Counts'!B:B,'Basin Total Well Counts'!A:A,F1136)</f>
        <v>12231</v>
      </c>
      <c r="M1136" s="4">
        <f t="shared" si="69"/>
        <v>0</v>
      </c>
      <c r="N1136" s="2">
        <f>SUMIF('Basin Emissions'!A:A,F1136,'Basin Emissions'!B:B)</f>
        <v>2064.4101262999998</v>
      </c>
      <c r="O1136" s="8">
        <f t="shared" si="70"/>
        <v>0</v>
      </c>
      <c r="P1136" s="7">
        <f>SUMIF('Tool Pneumatics CH4 VOC BTEX'!B:B,A1136,'Tool Pneumatics CH4 VOC BTEX'!F:F)</f>
        <v>6.48220014572144</v>
      </c>
      <c r="Q1136" s="14">
        <f t="shared" si="71"/>
        <v>0</v>
      </c>
      <c r="R1136" s="16">
        <f>SUMIF('Tool Pneumatics CH4 VOC BTEX'!B:B,A1136,'Tool Pneumatics CH4 VOC BTEX'!H:H)*Q1136</f>
        <v>0</v>
      </c>
      <c r="S1136" s="16">
        <f>SUMIF('Tool Pneumatics CH4 VOC BTEX'!B:B,A1136,'Tool Pneumatics CH4 VOC BTEX'!J:J)*Q1136</f>
        <v>0</v>
      </c>
      <c r="T1136" s="16">
        <f>SUMIF('Tool Pneumatics CH4 VOC BTEX'!B:B,A1136,'Tool Pneumatics CH4 VOC BTEX'!L:L)*Q1136</f>
        <v>0</v>
      </c>
      <c r="U1136" s="16">
        <f>SUMIF('Tool Pneumatics CH4 VOC BTEX'!B:B,A1136,'Tool Pneumatics CH4 VOC BTEX'!N:N)*Q1136</f>
        <v>0</v>
      </c>
    </row>
    <row r="1137" spans="1:21" x14ac:dyDescent="0.25">
      <c r="A1137" s="1" t="s">
        <v>3847</v>
      </c>
      <c r="B1137" s="1" t="s">
        <v>1483</v>
      </c>
      <c r="C1137" s="1" t="s">
        <v>3848</v>
      </c>
      <c r="D1137" s="3" t="s">
        <v>3157</v>
      </c>
      <c r="E1137" s="3" t="s">
        <v>23961</v>
      </c>
      <c r="F1137" s="1" t="s">
        <v>6797</v>
      </c>
      <c r="G1137" s="1">
        <v>3</v>
      </c>
      <c r="H1137" s="1" t="s">
        <v>27474</v>
      </c>
      <c r="I1137" s="1">
        <v>0</v>
      </c>
      <c r="J1137" s="1" t="s">
        <v>27474</v>
      </c>
      <c r="K1137" s="1">
        <f t="shared" si="68"/>
        <v>3</v>
      </c>
      <c r="L1137" s="2">
        <f>SUMIFS('Basin Total Well Counts'!B:B,'Basin Total Well Counts'!A:A,F1137)</f>
        <v>24650</v>
      </c>
      <c r="M1137" s="4">
        <f t="shared" si="69"/>
        <v>1.2170385395537525E-4</v>
      </c>
      <c r="N1137" s="2">
        <f>SUMIF('Basin Emissions'!A:A,F1137,'Basin Emissions'!B:B)</f>
        <v>9860.8637137035021</v>
      </c>
      <c r="O1137" s="8">
        <f t="shared" si="70"/>
        <v>1.2001051172864303</v>
      </c>
      <c r="P1137" s="7">
        <f>SUMIF('Tool Pneumatics CH4 VOC BTEX'!B:B,A1137,'Tool Pneumatics CH4 VOC BTEX'!F:F)</f>
        <v>4.9166021347045898</v>
      </c>
      <c r="Q1137" s="14">
        <f t="shared" si="71"/>
        <v>0.26906303063392301</v>
      </c>
      <c r="R1137" s="16">
        <f>SUMIF('Tool Pneumatics CH4 VOC BTEX'!B:B,A1137,'Tool Pneumatics CH4 VOC BTEX'!H:H)*Q1137</f>
        <v>4.1138904218213784E-4</v>
      </c>
      <c r="S1137" s="16">
        <f>SUMIF('Tool Pneumatics CH4 VOC BTEX'!B:B,A1137,'Tool Pneumatics CH4 VOC BTEX'!J:J)*Q1137</f>
        <v>8.6555097868025079E-6</v>
      </c>
      <c r="T1137" s="16">
        <f>SUMIF('Tool Pneumatics CH4 VOC BTEX'!B:B,A1137,'Tool Pneumatics CH4 VOC BTEX'!L:L)*Q1137</f>
        <v>1.5698873002790301E-4</v>
      </c>
      <c r="U1137" s="16">
        <f>SUMIF('Tool Pneumatics CH4 VOC BTEX'!B:B,A1137,'Tool Pneumatics CH4 VOC BTEX'!N:N)*Q1137</f>
        <v>1.3287915202098513E-4</v>
      </c>
    </row>
    <row r="1138" spans="1:21" x14ac:dyDescent="0.25">
      <c r="A1138" s="1" t="s">
        <v>3849</v>
      </c>
      <c r="B1138" s="1" t="s">
        <v>1483</v>
      </c>
      <c r="C1138" s="1" t="s">
        <v>2121</v>
      </c>
      <c r="D1138" s="3" t="s">
        <v>3157</v>
      </c>
      <c r="E1138" s="3" t="s">
        <v>23961</v>
      </c>
      <c r="F1138" s="1" t="s">
        <v>6797</v>
      </c>
      <c r="G1138" s="1">
        <v>1</v>
      </c>
      <c r="H1138" s="1" t="s">
        <v>27474</v>
      </c>
      <c r="I1138" s="1">
        <v>0</v>
      </c>
      <c r="J1138" s="1" t="s">
        <v>27474</v>
      </c>
      <c r="K1138" s="1">
        <f t="shared" si="68"/>
        <v>1</v>
      </c>
      <c r="L1138" s="2">
        <f>SUMIFS('Basin Total Well Counts'!B:B,'Basin Total Well Counts'!A:A,F1138)</f>
        <v>24650</v>
      </c>
      <c r="M1138" s="4">
        <f t="shared" si="69"/>
        <v>4.0567951318458416E-5</v>
      </c>
      <c r="N1138" s="2">
        <f>SUMIF('Basin Emissions'!A:A,F1138,'Basin Emissions'!B:B)</f>
        <v>9860.8637137035021</v>
      </c>
      <c r="O1138" s="8">
        <f t="shared" si="70"/>
        <v>0.40003503909547672</v>
      </c>
      <c r="P1138" s="7">
        <f>SUMIF('Tool Pneumatics CH4 VOC BTEX'!B:B,A1138,'Tool Pneumatics CH4 VOC BTEX'!F:F)</f>
        <v>4.9166021347045898</v>
      </c>
      <c r="Q1138" s="14">
        <f t="shared" si="71"/>
        <v>8.9687676877974312E-2</v>
      </c>
      <c r="R1138" s="16">
        <f>SUMIF('Tool Pneumatics CH4 VOC BTEX'!B:B,A1138,'Tool Pneumatics CH4 VOC BTEX'!H:H)*Q1138</f>
        <v>1.3712968072737924E-4</v>
      </c>
      <c r="S1138" s="16">
        <f>SUMIF('Tool Pneumatics CH4 VOC BTEX'!B:B,A1138,'Tool Pneumatics CH4 VOC BTEX'!J:J)*Q1138</f>
        <v>2.8851699289341686E-6</v>
      </c>
      <c r="T1138" s="16">
        <f>SUMIF('Tool Pneumatics CH4 VOC BTEX'!B:B,A1138,'Tool Pneumatics CH4 VOC BTEX'!L:L)*Q1138</f>
        <v>5.2329576675967653E-5</v>
      </c>
      <c r="U1138" s="16">
        <f>SUMIF('Tool Pneumatics CH4 VOC BTEX'!B:B,A1138,'Tool Pneumatics CH4 VOC BTEX'!N:N)*Q1138</f>
        <v>4.4293050673661703E-5</v>
      </c>
    </row>
    <row r="1139" spans="1:21" x14ac:dyDescent="0.25">
      <c r="A1139" s="1" t="s">
        <v>3850</v>
      </c>
      <c r="B1139" s="1" t="s">
        <v>1483</v>
      </c>
      <c r="C1139" s="1" t="s">
        <v>1584</v>
      </c>
      <c r="D1139" s="3" t="s">
        <v>3157</v>
      </c>
      <c r="E1139" s="3" t="s">
        <v>23961</v>
      </c>
      <c r="F1139" s="1" t="s">
        <v>6791</v>
      </c>
      <c r="G1139" s="1">
        <v>357</v>
      </c>
      <c r="H1139" s="1" t="s">
        <v>27474</v>
      </c>
      <c r="I1139" s="1">
        <v>0</v>
      </c>
      <c r="J1139" s="1" t="s">
        <v>27474</v>
      </c>
      <c r="K1139" s="1">
        <f t="shared" si="68"/>
        <v>357</v>
      </c>
      <c r="L1139" s="2">
        <f>SUMIFS('Basin Total Well Counts'!B:B,'Basin Total Well Counts'!A:A,F1139)</f>
        <v>12231</v>
      </c>
      <c r="M1139" s="4">
        <f t="shared" si="69"/>
        <v>2.9188128525876871E-2</v>
      </c>
      <c r="N1139" s="2">
        <f>SUMIF('Basin Emissions'!A:A,F1139,'Basin Emissions'!B:B)</f>
        <v>2064.4101262999998</v>
      </c>
      <c r="O1139" s="8">
        <f t="shared" si="70"/>
        <v>60.256268096566096</v>
      </c>
      <c r="P1139" s="7">
        <f>SUMIF('Tool Pneumatics CH4 VOC BTEX'!B:B,A1139,'Tool Pneumatics CH4 VOC BTEX'!F:F)</f>
        <v>6.48220014572144</v>
      </c>
      <c r="Q1139" s="14">
        <f t="shared" si="71"/>
        <v>10.246595728255242</v>
      </c>
      <c r="R1139" s="16">
        <f>SUMIF('Tool Pneumatics CH4 VOC BTEX'!B:B,A1139,'Tool Pneumatics CH4 VOC BTEX'!H:H)*Q1139</f>
        <v>8.7114180820907078E-2</v>
      </c>
      <c r="S1139" s="16">
        <f>SUMIF('Tool Pneumatics CH4 VOC BTEX'!B:B,A1139,'Tool Pneumatics CH4 VOC BTEX'!J:J)*Q1139</f>
        <v>0</v>
      </c>
      <c r="T1139" s="16">
        <f>SUMIF('Tool Pneumatics CH4 VOC BTEX'!B:B,A1139,'Tool Pneumatics CH4 VOC BTEX'!L:L)*Q1139</f>
        <v>8.5634583795632518E-3</v>
      </c>
      <c r="U1139" s="16">
        <f>SUMIF('Tool Pneumatics CH4 VOC BTEX'!B:B,A1139,'Tool Pneumatics CH4 VOC BTEX'!N:N)*Q1139</f>
        <v>1.4801105518228176E-2</v>
      </c>
    </row>
    <row r="1140" spans="1:21" x14ac:dyDescent="0.25">
      <c r="A1140" s="1" t="s">
        <v>3851</v>
      </c>
      <c r="B1140" s="1" t="s">
        <v>1483</v>
      </c>
      <c r="C1140" s="1" t="s">
        <v>1502</v>
      </c>
      <c r="D1140" s="3" t="s">
        <v>3157</v>
      </c>
      <c r="E1140" s="3" t="s">
        <v>23961</v>
      </c>
      <c r="F1140" s="1" t="s">
        <v>6797</v>
      </c>
      <c r="G1140" s="1">
        <v>2</v>
      </c>
      <c r="H1140" s="1" t="s">
        <v>27474</v>
      </c>
      <c r="I1140" s="1">
        <v>0</v>
      </c>
      <c r="J1140" s="1" t="s">
        <v>27474</v>
      </c>
      <c r="K1140" s="1">
        <f t="shared" si="68"/>
        <v>2</v>
      </c>
      <c r="L1140" s="2">
        <f>SUMIFS('Basin Total Well Counts'!B:B,'Basin Total Well Counts'!A:A,F1140)</f>
        <v>24650</v>
      </c>
      <c r="M1140" s="4">
        <f t="shared" si="69"/>
        <v>8.1135902636916832E-5</v>
      </c>
      <c r="N1140" s="2">
        <f>SUMIF('Basin Emissions'!A:A,F1140,'Basin Emissions'!B:B)</f>
        <v>9860.8637137035021</v>
      </c>
      <c r="O1140" s="8">
        <f t="shared" si="70"/>
        <v>0.80007007819095344</v>
      </c>
      <c r="P1140" s="7">
        <f>SUMIF('Tool Pneumatics CH4 VOC BTEX'!B:B,A1140,'Tool Pneumatics CH4 VOC BTEX'!F:F)</f>
        <v>4.9166021347045898</v>
      </c>
      <c r="Q1140" s="14">
        <f t="shared" si="71"/>
        <v>0.17937535375594862</v>
      </c>
      <c r="R1140" s="16">
        <f>SUMIF('Tool Pneumatics CH4 VOC BTEX'!B:B,A1140,'Tool Pneumatics CH4 VOC BTEX'!H:H)*Q1140</f>
        <v>2.7425936145475849E-4</v>
      </c>
      <c r="S1140" s="16">
        <f>SUMIF('Tool Pneumatics CH4 VOC BTEX'!B:B,A1140,'Tool Pneumatics CH4 VOC BTEX'!J:J)*Q1140</f>
        <v>5.7703398578683372E-6</v>
      </c>
      <c r="T1140" s="16">
        <f>SUMIF('Tool Pneumatics CH4 VOC BTEX'!B:B,A1140,'Tool Pneumatics CH4 VOC BTEX'!L:L)*Q1140</f>
        <v>1.0465915335193531E-4</v>
      </c>
      <c r="U1140" s="16">
        <f>SUMIF('Tool Pneumatics CH4 VOC BTEX'!B:B,A1140,'Tool Pneumatics CH4 VOC BTEX'!N:N)*Q1140</f>
        <v>8.8586101347323405E-5</v>
      </c>
    </row>
    <row r="1141" spans="1:21" x14ac:dyDescent="0.25">
      <c r="A1141" s="1" t="s">
        <v>3852</v>
      </c>
      <c r="B1141" s="1" t="s">
        <v>1483</v>
      </c>
      <c r="C1141" s="1" t="s">
        <v>2048</v>
      </c>
      <c r="D1141" s="3" t="s">
        <v>3141</v>
      </c>
      <c r="E1141" s="3" t="s">
        <v>23961</v>
      </c>
      <c r="F1141" s="1" t="s">
        <v>6797</v>
      </c>
      <c r="G1141" s="1">
        <v>6</v>
      </c>
      <c r="H1141" s="1" t="s">
        <v>27474</v>
      </c>
      <c r="I1141" s="1">
        <v>0</v>
      </c>
      <c r="J1141" s="1" t="s">
        <v>27474</v>
      </c>
      <c r="K1141" s="1">
        <f t="shared" si="68"/>
        <v>6</v>
      </c>
      <c r="L1141" s="2">
        <f>SUMIFS('Basin Total Well Counts'!B:B,'Basin Total Well Counts'!A:A,F1141)</f>
        <v>24650</v>
      </c>
      <c r="M1141" s="4">
        <f t="shared" si="69"/>
        <v>2.4340770791075051E-4</v>
      </c>
      <c r="N1141" s="2">
        <f>SUMIF('Basin Emissions'!A:A,F1141,'Basin Emissions'!B:B)</f>
        <v>9860.8637137035021</v>
      </c>
      <c r="O1141" s="8">
        <f t="shared" si="70"/>
        <v>2.4002102345728606</v>
      </c>
      <c r="P1141" s="7">
        <f>SUMIF('Tool Pneumatics CH4 VOC BTEX'!B:B,A1141,'Tool Pneumatics CH4 VOC BTEX'!F:F)</f>
        <v>4.9166021347045898</v>
      </c>
      <c r="Q1141" s="14">
        <f t="shared" si="71"/>
        <v>0.53812606126784601</v>
      </c>
      <c r="R1141" s="16">
        <f>SUMIF('Tool Pneumatics CH4 VOC BTEX'!B:B,A1141,'Tool Pneumatics CH4 VOC BTEX'!H:H)*Q1141</f>
        <v>8.2277808436427569E-4</v>
      </c>
      <c r="S1141" s="16">
        <f>SUMIF('Tool Pneumatics CH4 VOC BTEX'!B:B,A1141,'Tool Pneumatics CH4 VOC BTEX'!J:J)*Q1141</f>
        <v>1.7311019573605016E-5</v>
      </c>
      <c r="T1141" s="16">
        <f>SUMIF('Tool Pneumatics CH4 VOC BTEX'!B:B,A1141,'Tool Pneumatics CH4 VOC BTEX'!L:L)*Q1141</f>
        <v>3.1397746005580601E-4</v>
      </c>
      <c r="U1141" s="16">
        <f>SUMIF('Tool Pneumatics CH4 VOC BTEX'!B:B,A1141,'Tool Pneumatics CH4 VOC BTEX'!N:N)*Q1141</f>
        <v>2.6575830404197026E-4</v>
      </c>
    </row>
    <row r="1142" spans="1:21" x14ac:dyDescent="0.25">
      <c r="A1142" s="1" t="s">
        <v>3853</v>
      </c>
      <c r="B1142" s="1" t="s">
        <v>1483</v>
      </c>
      <c r="C1142" s="1" t="s">
        <v>1799</v>
      </c>
      <c r="D1142" s="3" t="s">
        <v>3157</v>
      </c>
      <c r="E1142" s="3" t="s">
        <v>23961</v>
      </c>
      <c r="F1142" s="1" t="s">
        <v>6791</v>
      </c>
      <c r="G1142" s="1">
        <v>2</v>
      </c>
      <c r="H1142" s="1" t="s">
        <v>27474</v>
      </c>
      <c r="I1142" s="1">
        <v>0</v>
      </c>
      <c r="J1142" s="1" t="s">
        <v>27474</v>
      </c>
      <c r="K1142" s="1">
        <f t="shared" si="68"/>
        <v>2</v>
      </c>
      <c r="L1142" s="2">
        <f>SUMIFS('Basin Total Well Counts'!B:B,'Basin Total Well Counts'!A:A,F1142)</f>
        <v>12231</v>
      </c>
      <c r="M1142" s="4">
        <f t="shared" si="69"/>
        <v>1.635189273158368E-4</v>
      </c>
      <c r="N1142" s="2">
        <f>SUMIF('Basin Emissions'!A:A,F1142,'Basin Emissions'!B:B)</f>
        <v>2064.4101262999998</v>
      </c>
      <c r="O1142" s="8">
        <f t="shared" si="70"/>
        <v>0.33757012939252712</v>
      </c>
      <c r="P1142" s="7">
        <f>SUMIF('Tool Pneumatics CH4 VOC BTEX'!B:B,A1142,'Tool Pneumatics CH4 VOC BTEX'!F:F)</f>
        <v>4.9166021347045898</v>
      </c>
      <c r="Q1142" s="14">
        <f t="shared" si="71"/>
        <v>7.5683072055563058E-2</v>
      </c>
      <c r="R1142" s="16">
        <f>SUMIF('Tool Pneumatics CH4 VOC BTEX'!B:B,A1142,'Tool Pneumatics CH4 VOC BTEX'!H:H)*Q1142</f>
        <v>1.1571707361276685E-4</v>
      </c>
      <c r="S1142" s="16">
        <f>SUMIF('Tool Pneumatics CH4 VOC BTEX'!B:B,A1142,'Tool Pneumatics CH4 VOC BTEX'!J:J)*Q1142</f>
        <v>2.4346546953285326E-6</v>
      </c>
      <c r="T1142" s="16">
        <f>SUMIF('Tool Pneumatics CH4 VOC BTEX'!B:B,A1142,'Tool Pneumatics CH4 VOC BTEX'!L:L)*Q1142</f>
        <v>4.4158386749082927E-5</v>
      </c>
      <c r="U1142" s="16">
        <f>SUMIF('Tool Pneumatics CH4 VOC BTEX'!B:B,A1142,'Tool Pneumatics CH4 VOC BTEX'!N:N)*Q1142</f>
        <v>3.7376752998702023E-5</v>
      </c>
    </row>
    <row r="1143" spans="1:21" x14ac:dyDescent="0.25">
      <c r="A1143" s="1" t="s">
        <v>3854</v>
      </c>
      <c r="B1143" s="1" t="s">
        <v>1483</v>
      </c>
      <c r="C1143" s="1" t="s">
        <v>3855</v>
      </c>
      <c r="D1143" s="3" t="s">
        <v>3157</v>
      </c>
      <c r="E1143" s="3" t="s">
        <v>23961</v>
      </c>
      <c r="F1143" s="1" t="s">
        <v>6797</v>
      </c>
      <c r="G1143" s="1">
        <v>13</v>
      </c>
      <c r="H1143" s="1" t="s">
        <v>27474</v>
      </c>
      <c r="I1143" s="1">
        <v>0</v>
      </c>
      <c r="J1143" s="1" t="s">
        <v>27474</v>
      </c>
      <c r="K1143" s="1">
        <f t="shared" si="68"/>
        <v>13</v>
      </c>
      <c r="L1143" s="2">
        <f>SUMIFS('Basin Total Well Counts'!B:B,'Basin Total Well Counts'!A:A,F1143)</f>
        <v>24650</v>
      </c>
      <c r="M1143" s="4">
        <f t="shared" si="69"/>
        <v>5.2738336713995947E-4</v>
      </c>
      <c r="N1143" s="2">
        <f>SUMIF('Basin Emissions'!A:A,F1143,'Basin Emissions'!B:B)</f>
        <v>9860.8637137035021</v>
      </c>
      <c r="O1143" s="8">
        <f t="shared" si="70"/>
        <v>5.2004555082411983</v>
      </c>
      <c r="P1143" s="7">
        <f>SUMIF('Tool Pneumatics CH4 VOC BTEX'!B:B,A1143,'Tool Pneumatics CH4 VOC BTEX'!F:F)</f>
        <v>4.9166021347045898</v>
      </c>
      <c r="Q1143" s="14">
        <f t="shared" si="71"/>
        <v>1.1659397994136664</v>
      </c>
      <c r="R1143" s="16">
        <f>SUMIF('Tool Pneumatics CH4 VOC BTEX'!B:B,A1143,'Tool Pneumatics CH4 VOC BTEX'!H:H)*Q1143</f>
        <v>1.7826858494559307E-3</v>
      </c>
      <c r="S1143" s="16">
        <f>SUMIF('Tool Pneumatics CH4 VOC BTEX'!B:B,A1143,'Tool Pneumatics CH4 VOC BTEX'!J:J)*Q1143</f>
        <v>3.75072090761442E-5</v>
      </c>
      <c r="T1143" s="16">
        <f>SUMIF('Tool Pneumatics CH4 VOC BTEX'!B:B,A1143,'Tool Pneumatics CH4 VOC BTEX'!L:L)*Q1143</f>
        <v>6.8028449678757979E-4</v>
      </c>
      <c r="U1143" s="16">
        <f>SUMIF('Tool Pneumatics CH4 VOC BTEX'!B:B,A1143,'Tool Pneumatics CH4 VOC BTEX'!N:N)*Q1143</f>
        <v>5.7580965875760233E-4</v>
      </c>
    </row>
    <row r="1144" spans="1:21" x14ac:dyDescent="0.25">
      <c r="A1144" s="1" t="s">
        <v>3856</v>
      </c>
      <c r="B1144" s="1" t="s">
        <v>1483</v>
      </c>
      <c r="C1144" s="1" t="s">
        <v>3201</v>
      </c>
      <c r="D1144" s="3" t="s">
        <v>3157</v>
      </c>
      <c r="E1144" s="3" t="s">
        <v>23961</v>
      </c>
      <c r="F1144" s="1" t="s">
        <v>6797</v>
      </c>
      <c r="G1144" s="1">
        <v>11</v>
      </c>
      <c r="H1144" s="1" t="s">
        <v>27474</v>
      </c>
      <c r="I1144" s="1">
        <v>0</v>
      </c>
      <c r="J1144" s="1" t="s">
        <v>27474</v>
      </c>
      <c r="K1144" s="1">
        <f t="shared" si="68"/>
        <v>11</v>
      </c>
      <c r="L1144" s="2">
        <f>SUMIFS('Basin Total Well Counts'!B:B,'Basin Total Well Counts'!A:A,F1144)</f>
        <v>24650</v>
      </c>
      <c r="M1144" s="4">
        <f t="shared" si="69"/>
        <v>4.4624746450304262E-4</v>
      </c>
      <c r="N1144" s="2">
        <f>SUMIF('Basin Emissions'!A:A,F1144,'Basin Emissions'!B:B)</f>
        <v>9860.8637137035021</v>
      </c>
      <c r="O1144" s="8">
        <f t="shared" si="70"/>
        <v>4.4003854300502443</v>
      </c>
      <c r="P1144" s="7">
        <f>SUMIF('Tool Pneumatics CH4 VOC BTEX'!B:B,A1144,'Tool Pneumatics CH4 VOC BTEX'!F:F)</f>
        <v>6.48220014572144</v>
      </c>
      <c r="Q1144" s="14">
        <f t="shared" si="71"/>
        <v>0.74828680856853436</v>
      </c>
      <c r="R1144" s="16">
        <f>SUMIF('Tool Pneumatics CH4 VOC BTEX'!B:B,A1144,'Tool Pneumatics CH4 VOC BTEX'!H:H)*Q1144</f>
        <v>6.361760927854866E-3</v>
      </c>
      <c r="S1144" s="16">
        <f>SUMIF('Tool Pneumatics CH4 VOC BTEX'!B:B,A1144,'Tool Pneumatics CH4 VOC BTEX'!J:J)*Q1144</f>
        <v>0</v>
      </c>
      <c r="T1144" s="16">
        <f>SUMIF('Tool Pneumatics CH4 VOC BTEX'!B:B,A1144,'Tool Pneumatics CH4 VOC BTEX'!L:L)*Q1144</f>
        <v>6.2537091450605897E-4</v>
      </c>
      <c r="U1144" s="16">
        <f>SUMIF('Tool Pneumatics CH4 VOC BTEX'!B:B,A1144,'Tool Pneumatics CH4 VOC BTEX'!N:N)*Q1144</f>
        <v>1.0808928453164396E-3</v>
      </c>
    </row>
    <row r="1145" spans="1:21" x14ac:dyDescent="0.25">
      <c r="A1145" s="1" t="s">
        <v>3857</v>
      </c>
      <c r="B1145" s="1" t="s">
        <v>1483</v>
      </c>
      <c r="C1145" s="1" t="s">
        <v>1788</v>
      </c>
      <c r="D1145" s="3" t="s">
        <v>3157</v>
      </c>
      <c r="E1145" s="3" t="s">
        <v>23961</v>
      </c>
      <c r="F1145" s="1" t="s">
        <v>6791</v>
      </c>
      <c r="G1145" s="1">
        <v>374</v>
      </c>
      <c r="H1145" s="1" t="s">
        <v>27474</v>
      </c>
      <c r="I1145" s="1">
        <v>0</v>
      </c>
      <c r="J1145" s="1" t="s">
        <v>27474</v>
      </c>
      <c r="K1145" s="1">
        <f t="shared" si="68"/>
        <v>374</v>
      </c>
      <c r="L1145" s="2">
        <f>SUMIFS('Basin Total Well Counts'!B:B,'Basin Total Well Counts'!A:A,F1145)</f>
        <v>12231</v>
      </c>
      <c r="M1145" s="4">
        <f t="shared" si="69"/>
        <v>3.0578039408061482E-2</v>
      </c>
      <c r="N1145" s="2">
        <f>SUMIF('Basin Emissions'!A:A,F1145,'Basin Emissions'!B:B)</f>
        <v>2064.4101262999998</v>
      </c>
      <c r="O1145" s="8">
        <f t="shared" si="70"/>
        <v>63.125614196402573</v>
      </c>
      <c r="P1145" s="7">
        <f>SUMIF('Tool Pneumatics CH4 VOC BTEX'!B:B,A1145,'Tool Pneumatics CH4 VOC BTEX'!F:F)</f>
        <v>6.48220014572144</v>
      </c>
      <c r="Q1145" s="14">
        <f t="shared" si="71"/>
        <v>10.734528858172158</v>
      </c>
      <c r="R1145" s="16">
        <f>SUMIF('Tool Pneumatics CH4 VOC BTEX'!B:B,A1145,'Tool Pneumatics CH4 VOC BTEX'!H:H)*Q1145</f>
        <v>9.1262475145712174E-2</v>
      </c>
      <c r="S1145" s="16">
        <f>SUMIF('Tool Pneumatics CH4 VOC BTEX'!B:B,A1145,'Tool Pneumatics CH4 VOC BTEX'!J:J)*Q1145</f>
        <v>0</v>
      </c>
      <c r="T1145" s="16">
        <f>SUMIF('Tool Pneumatics CH4 VOC BTEX'!B:B,A1145,'Tool Pneumatics CH4 VOC BTEX'!L:L)*Q1145</f>
        <v>8.9712421119234054E-3</v>
      </c>
      <c r="U1145" s="16">
        <f>SUMIF('Tool Pneumatics CH4 VOC BTEX'!B:B,A1145,'Tool Pneumatics CH4 VOC BTEX'!N:N)*Q1145</f>
        <v>1.5505920066715232E-2</v>
      </c>
    </row>
    <row r="1146" spans="1:21" x14ac:dyDescent="0.25">
      <c r="A1146" s="1" t="s">
        <v>3858</v>
      </c>
      <c r="B1146" s="1" t="s">
        <v>1483</v>
      </c>
      <c r="C1146" s="1" t="s">
        <v>3205</v>
      </c>
      <c r="D1146" s="3" t="s">
        <v>3157</v>
      </c>
      <c r="E1146" s="3" t="s">
        <v>23961</v>
      </c>
      <c r="F1146" s="1" t="s">
        <v>6797</v>
      </c>
      <c r="G1146" s="1">
        <v>1</v>
      </c>
      <c r="H1146" s="1" t="s">
        <v>27474</v>
      </c>
      <c r="I1146" s="1">
        <v>0</v>
      </c>
      <c r="J1146" s="1" t="s">
        <v>27474</v>
      </c>
      <c r="K1146" s="1">
        <f t="shared" si="68"/>
        <v>1</v>
      </c>
      <c r="L1146" s="2">
        <f>SUMIFS('Basin Total Well Counts'!B:B,'Basin Total Well Counts'!A:A,F1146)</f>
        <v>24650</v>
      </c>
      <c r="M1146" s="4">
        <f t="shared" si="69"/>
        <v>4.0567951318458416E-5</v>
      </c>
      <c r="N1146" s="2">
        <f>SUMIF('Basin Emissions'!A:A,F1146,'Basin Emissions'!B:B)</f>
        <v>9860.8637137035021</v>
      </c>
      <c r="O1146" s="8">
        <f t="shared" si="70"/>
        <v>0.40003503909547672</v>
      </c>
      <c r="P1146" s="7">
        <f>SUMIF('Tool Pneumatics CH4 VOC BTEX'!B:B,A1146,'Tool Pneumatics CH4 VOC BTEX'!F:F)</f>
        <v>4.9166021347045898</v>
      </c>
      <c r="Q1146" s="14">
        <f t="shared" si="71"/>
        <v>8.9687676877974312E-2</v>
      </c>
      <c r="R1146" s="16">
        <f>SUMIF('Tool Pneumatics CH4 VOC BTEX'!B:B,A1146,'Tool Pneumatics CH4 VOC BTEX'!H:H)*Q1146</f>
        <v>1.3712968072737924E-4</v>
      </c>
      <c r="S1146" s="16">
        <f>SUMIF('Tool Pneumatics CH4 VOC BTEX'!B:B,A1146,'Tool Pneumatics CH4 VOC BTEX'!J:J)*Q1146</f>
        <v>2.8851699289341686E-6</v>
      </c>
      <c r="T1146" s="16">
        <f>SUMIF('Tool Pneumatics CH4 VOC BTEX'!B:B,A1146,'Tool Pneumatics CH4 VOC BTEX'!L:L)*Q1146</f>
        <v>5.2329576675967653E-5</v>
      </c>
      <c r="U1146" s="16">
        <f>SUMIF('Tool Pneumatics CH4 VOC BTEX'!B:B,A1146,'Tool Pneumatics CH4 VOC BTEX'!N:N)*Q1146</f>
        <v>4.4293050673661703E-5</v>
      </c>
    </row>
    <row r="1147" spans="1:21" x14ac:dyDescent="0.25">
      <c r="A1147" s="1" t="s">
        <v>3859</v>
      </c>
      <c r="B1147" s="1" t="s">
        <v>1483</v>
      </c>
      <c r="C1147" s="1" t="s">
        <v>2004</v>
      </c>
      <c r="D1147" s="3" t="s">
        <v>3141</v>
      </c>
      <c r="E1147" s="3" t="s">
        <v>23961</v>
      </c>
      <c r="F1147" s="1" t="s">
        <v>6791</v>
      </c>
      <c r="G1147" s="1">
        <v>0</v>
      </c>
      <c r="H1147" s="1" t="s">
        <v>27474</v>
      </c>
      <c r="I1147" s="1">
        <v>0</v>
      </c>
      <c r="J1147" s="1" t="s">
        <v>27474</v>
      </c>
      <c r="K1147" s="1">
        <f t="shared" si="68"/>
        <v>0</v>
      </c>
      <c r="L1147" s="2">
        <f>SUMIFS('Basin Total Well Counts'!B:B,'Basin Total Well Counts'!A:A,F1147)</f>
        <v>12231</v>
      </c>
      <c r="M1147" s="4">
        <f t="shared" si="69"/>
        <v>0</v>
      </c>
      <c r="N1147" s="2">
        <f>SUMIF('Basin Emissions'!A:A,F1147,'Basin Emissions'!B:B)</f>
        <v>2064.4101262999998</v>
      </c>
      <c r="O1147" s="8">
        <f t="shared" si="70"/>
        <v>0</v>
      </c>
      <c r="P1147" s="7">
        <f>SUMIF('Tool Pneumatics CH4 VOC BTEX'!B:B,A1147,'Tool Pneumatics CH4 VOC BTEX'!F:F)</f>
        <v>6.48220014572144</v>
      </c>
      <c r="Q1147" s="14">
        <f t="shared" si="71"/>
        <v>0</v>
      </c>
      <c r="R1147" s="16">
        <f>SUMIF('Tool Pneumatics CH4 VOC BTEX'!B:B,A1147,'Tool Pneumatics CH4 VOC BTEX'!H:H)*Q1147</f>
        <v>0</v>
      </c>
      <c r="S1147" s="16">
        <f>SUMIF('Tool Pneumatics CH4 VOC BTEX'!B:B,A1147,'Tool Pneumatics CH4 VOC BTEX'!J:J)*Q1147</f>
        <v>0</v>
      </c>
      <c r="T1147" s="16">
        <f>SUMIF('Tool Pneumatics CH4 VOC BTEX'!B:B,A1147,'Tool Pneumatics CH4 VOC BTEX'!L:L)*Q1147</f>
        <v>0</v>
      </c>
      <c r="U1147" s="16">
        <f>SUMIF('Tool Pneumatics CH4 VOC BTEX'!B:B,A1147,'Tool Pneumatics CH4 VOC BTEX'!N:N)*Q1147</f>
        <v>0</v>
      </c>
    </row>
    <row r="1148" spans="1:21" x14ac:dyDescent="0.25">
      <c r="A1148" s="1" t="s">
        <v>3860</v>
      </c>
      <c r="B1148" s="1" t="s">
        <v>1483</v>
      </c>
      <c r="C1148" s="1" t="s">
        <v>3861</v>
      </c>
      <c r="D1148" s="3" t="s">
        <v>3157</v>
      </c>
      <c r="E1148" s="3" t="s">
        <v>23961</v>
      </c>
      <c r="F1148" s="1" t="s">
        <v>6791</v>
      </c>
      <c r="G1148" s="1">
        <v>530</v>
      </c>
      <c r="H1148" s="1" t="s">
        <v>27474</v>
      </c>
      <c r="I1148" s="1">
        <v>0</v>
      </c>
      <c r="J1148" s="1" t="s">
        <v>27474</v>
      </c>
      <c r="K1148" s="1">
        <f t="shared" si="68"/>
        <v>530</v>
      </c>
      <c r="L1148" s="2">
        <f>SUMIFS('Basin Total Well Counts'!B:B,'Basin Total Well Counts'!A:A,F1148)</f>
        <v>12231</v>
      </c>
      <c r="M1148" s="4">
        <f t="shared" si="69"/>
        <v>4.3332515738696752E-2</v>
      </c>
      <c r="N1148" s="2">
        <f>SUMIF('Basin Emissions'!A:A,F1148,'Basin Emissions'!B:B)</f>
        <v>2064.4101262999998</v>
      </c>
      <c r="O1148" s="8">
        <f t="shared" si="70"/>
        <v>89.456084289019685</v>
      </c>
      <c r="P1148" s="7">
        <f>SUMIF('Tool Pneumatics CH4 VOC BTEX'!B:B,A1148,'Tool Pneumatics CH4 VOC BTEX'!F:F)</f>
        <v>6.48220014572144</v>
      </c>
      <c r="Q1148" s="14">
        <f t="shared" si="71"/>
        <v>15.212032873880329</v>
      </c>
      <c r="R1148" s="16">
        <f>SUMIF('Tool Pneumatics CH4 VOC BTEX'!B:B,A1148,'Tool Pneumatics CH4 VOC BTEX'!H:H)*Q1148</f>
        <v>0.12932917600862953</v>
      </c>
      <c r="S1148" s="16">
        <f>SUMIF('Tool Pneumatics CH4 VOC BTEX'!B:B,A1148,'Tool Pneumatics CH4 VOC BTEX'!J:J)*Q1148</f>
        <v>0</v>
      </c>
      <c r="T1148" s="16">
        <f>SUMIF('Tool Pneumatics CH4 VOC BTEX'!B:B,A1148,'Tool Pneumatics CH4 VOC BTEX'!L:L)*Q1148</f>
        <v>1.2713257538287177E-2</v>
      </c>
      <c r="U1148" s="16">
        <f>SUMIF('Tool Pneumatics CH4 VOC BTEX'!B:B,A1148,'Tool Pneumatics CH4 VOC BTEX'!N:N)*Q1148</f>
        <v>2.1973630041067036E-2</v>
      </c>
    </row>
    <row r="1149" spans="1:21" x14ac:dyDescent="0.25">
      <c r="A1149" s="1" t="s">
        <v>3862</v>
      </c>
      <c r="B1149" s="1" t="s">
        <v>1483</v>
      </c>
      <c r="C1149" s="1" t="s">
        <v>1873</v>
      </c>
      <c r="D1149" s="3" t="s">
        <v>3157</v>
      </c>
      <c r="E1149" s="3" t="s">
        <v>23961</v>
      </c>
      <c r="F1149" s="1" t="s">
        <v>6791</v>
      </c>
      <c r="G1149" s="1">
        <v>54</v>
      </c>
      <c r="H1149" s="1" t="s">
        <v>27474</v>
      </c>
      <c r="I1149" s="1">
        <v>0</v>
      </c>
      <c r="J1149" s="1" t="s">
        <v>27474</v>
      </c>
      <c r="K1149" s="1">
        <f t="shared" si="68"/>
        <v>54</v>
      </c>
      <c r="L1149" s="2">
        <f>SUMIFS('Basin Total Well Counts'!B:B,'Basin Total Well Counts'!A:A,F1149)</f>
        <v>12231</v>
      </c>
      <c r="M1149" s="4">
        <f t="shared" si="69"/>
        <v>4.4150110375275938E-3</v>
      </c>
      <c r="N1149" s="2">
        <f>SUMIF('Basin Emissions'!A:A,F1149,'Basin Emissions'!B:B)</f>
        <v>2064.4101262999998</v>
      </c>
      <c r="O1149" s="8">
        <f t="shared" si="70"/>
        <v>9.1143934935982323</v>
      </c>
      <c r="P1149" s="7">
        <f>SUMIF('Tool Pneumatics CH4 VOC BTEX'!B:B,A1149,'Tool Pneumatics CH4 VOC BTEX'!F:F)</f>
        <v>6.48220014572144</v>
      </c>
      <c r="Q1149" s="14">
        <f t="shared" si="71"/>
        <v>1.549905236206675</v>
      </c>
      <c r="R1149" s="16">
        <f>SUMIF('Tool Pneumatics CH4 VOC BTEX'!B:B,A1149,'Tool Pneumatics CH4 VOC BTEX'!H:H)*Q1149</f>
        <v>1.3176934914086781E-2</v>
      </c>
      <c r="S1149" s="16">
        <f>SUMIF('Tool Pneumatics CH4 VOC BTEX'!B:B,A1149,'Tool Pneumatics CH4 VOC BTEX'!J:J)*Q1149</f>
        <v>0</v>
      </c>
      <c r="T1149" s="16">
        <f>SUMIF('Tool Pneumatics CH4 VOC BTEX'!B:B,A1149,'Tool Pneumatics CH4 VOC BTEX'!L:L)*Q1149</f>
        <v>1.2953130322028445E-3</v>
      </c>
      <c r="U1149" s="16">
        <f>SUMIF('Tool Pneumatics CH4 VOC BTEX'!B:B,A1149,'Tool Pneumatics CH4 VOC BTEX'!N:N)*Q1149</f>
        <v>2.2388226834294716E-3</v>
      </c>
    </row>
    <row r="1150" spans="1:21" x14ac:dyDescent="0.25">
      <c r="A1150" s="1" t="s">
        <v>3863</v>
      </c>
      <c r="B1150" s="1" t="s">
        <v>1483</v>
      </c>
      <c r="C1150" s="1" t="s">
        <v>3864</v>
      </c>
      <c r="D1150" s="3" t="s">
        <v>3157</v>
      </c>
      <c r="E1150" s="3" t="s">
        <v>23961</v>
      </c>
      <c r="F1150" s="1" t="s">
        <v>6797</v>
      </c>
      <c r="G1150" s="1">
        <v>0</v>
      </c>
      <c r="H1150" s="1" t="s">
        <v>27474</v>
      </c>
      <c r="I1150" s="1">
        <v>0</v>
      </c>
      <c r="J1150" s="1" t="s">
        <v>27474</v>
      </c>
      <c r="K1150" s="1">
        <f t="shared" si="68"/>
        <v>0</v>
      </c>
      <c r="L1150" s="2">
        <f>SUMIFS('Basin Total Well Counts'!B:B,'Basin Total Well Counts'!A:A,F1150)</f>
        <v>24650</v>
      </c>
      <c r="M1150" s="4">
        <f t="shared" si="69"/>
        <v>0</v>
      </c>
      <c r="N1150" s="2">
        <f>SUMIF('Basin Emissions'!A:A,F1150,'Basin Emissions'!B:B)</f>
        <v>9860.8637137035021</v>
      </c>
      <c r="O1150" s="8">
        <f t="shared" si="70"/>
        <v>0</v>
      </c>
      <c r="P1150" s="7">
        <f>SUMIF('Tool Pneumatics CH4 VOC BTEX'!B:B,A1150,'Tool Pneumatics CH4 VOC BTEX'!F:F)</f>
        <v>4.9166021347045898</v>
      </c>
      <c r="Q1150" s="14">
        <f t="shared" si="71"/>
        <v>0</v>
      </c>
      <c r="R1150" s="16">
        <f>SUMIF('Tool Pneumatics CH4 VOC BTEX'!B:B,A1150,'Tool Pneumatics CH4 VOC BTEX'!H:H)*Q1150</f>
        <v>0</v>
      </c>
      <c r="S1150" s="16">
        <f>SUMIF('Tool Pneumatics CH4 VOC BTEX'!B:B,A1150,'Tool Pneumatics CH4 VOC BTEX'!J:J)*Q1150</f>
        <v>0</v>
      </c>
      <c r="T1150" s="16">
        <f>SUMIF('Tool Pneumatics CH4 VOC BTEX'!B:B,A1150,'Tool Pneumatics CH4 VOC BTEX'!L:L)*Q1150</f>
        <v>0</v>
      </c>
      <c r="U1150" s="16">
        <f>SUMIF('Tool Pneumatics CH4 VOC BTEX'!B:B,A1150,'Tool Pneumatics CH4 VOC BTEX'!N:N)*Q1150</f>
        <v>0</v>
      </c>
    </row>
    <row r="1151" spans="1:21" x14ac:dyDescent="0.25">
      <c r="A1151" s="1" t="s">
        <v>3865</v>
      </c>
      <c r="B1151" s="1" t="s">
        <v>1483</v>
      </c>
      <c r="C1151" s="1" t="s">
        <v>2134</v>
      </c>
      <c r="D1151" s="3" t="s">
        <v>3157</v>
      </c>
      <c r="E1151" s="3" t="s">
        <v>23961</v>
      </c>
      <c r="F1151" s="1" t="s">
        <v>6791</v>
      </c>
      <c r="G1151" s="1">
        <v>735</v>
      </c>
      <c r="H1151" s="1" t="s">
        <v>27474</v>
      </c>
      <c r="I1151" s="1">
        <v>2</v>
      </c>
      <c r="J1151" s="1" t="s">
        <v>27474</v>
      </c>
      <c r="K1151" s="1">
        <f t="shared" si="68"/>
        <v>737</v>
      </c>
      <c r="L1151" s="2">
        <f>SUMIFS('Basin Total Well Counts'!B:B,'Basin Total Well Counts'!A:A,F1151)</f>
        <v>12231</v>
      </c>
      <c r="M1151" s="4">
        <f t="shared" si="69"/>
        <v>6.0256724715885862E-2</v>
      </c>
      <c r="N1151" s="2">
        <f>SUMIF('Basin Emissions'!A:A,F1151,'Basin Emissions'!B:B)</f>
        <v>2064.4101262999998</v>
      </c>
      <c r="O1151" s="8">
        <f t="shared" si="70"/>
        <v>124.39459268114625</v>
      </c>
      <c r="P1151" s="7">
        <f>SUMIF('Tool Pneumatics CH4 VOC BTEX'!B:B,A1151,'Tool Pneumatics CH4 VOC BTEX'!F:F)</f>
        <v>6.48220014572144</v>
      </c>
      <c r="Q1151" s="14">
        <f t="shared" si="71"/>
        <v>21.15333627933925</v>
      </c>
      <c r="R1151" s="16">
        <f>SUMIF('Tool Pneumatics CH4 VOC BTEX'!B:B,A1151,'Tool Pneumatics CH4 VOC BTEX'!H:H)*Q1151</f>
        <v>0.17984075984596221</v>
      </c>
      <c r="S1151" s="16">
        <f>SUMIF('Tool Pneumatics CH4 VOC BTEX'!B:B,A1151,'Tool Pneumatics CH4 VOC BTEX'!J:J)*Q1151</f>
        <v>0</v>
      </c>
      <c r="T1151" s="16">
        <f>SUMIF('Tool Pneumatics CH4 VOC BTEX'!B:B,A1151,'Tool Pneumatics CH4 VOC BTEX'!L:L)*Q1151</f>
        <v>1.7678624161731413E-2</v>
      </c>
      <c r="U1151" s="16">
        <f>SUMIF('Tool Pneumatics CH4 VOC BTEX'!B:B,A1151,'Tool Pneumatics CH4 VOC BTEX'!N:N)*Q1151</f>
        <v>3.0555783660880013E-2</v>
      </c>
    </row>
    <row r="1152" spans="1:21" x14ac:dyDescent="0.25">
      <c r="A1152" s="1" t="s">
        <v>3866</v>
      </c>
      <c r="B1152" s="1" t="s">
        <v>1483</v>
      </c>
      <c r="C1152" s="1" t="s">
        <v>3867</v>
      </c>
      <c r="D1152" s="3" t="s">
        <v>3157</v>
      </c>
      <c r="E1152" s="3" t="s">
        <v>23961</v>
      </c>
      <c r="F1152" s="1" t="s">
        <v>6797</v>
      </c>
      <c r="G1152" s="1">
        <v>17</v>
      </c>
      <c r="H1152" s="1" t="s">
        <v>27474</v>
      </c>
      <c r="I1152" s="1">
        <v>0</v>
      </c>
      <c r="J1152" s="1" t="s">
        <v>27474</v>
      </c>
      <c r="K1152" s="1">
        <f t="shared" si="68"/>
        <v>17</v>
      </c>
      <c r="L1152" s="2">
        <f>SUMIFS('Basin Total Well Counts'!B:B,'Basin Total Well Counts'!A:A,F1152)</f>
        <v>24650</v>
      </c>
      <c r="M1152" s="4">
        <f t="shared" si="69"/>
        <v>6.8965517241379305E-4</v>
      </c>
      <c r="N1152" s="2">
        <f>SUMIF('Basin Emissions'!A:A,F1152,'Basin Emissions'!B:B)</f>
        <v>9860.8637137035021</v>
      </c>
      <c r="O1152" s="8">
        <f t="shared" si="70"/>
        <v>6.8005956646231045</v>
      </c>
      <c r="P1152" s="7">
        <f>SUMIF('Tool Pneumatics CH4 VOC BTEX'!B:B,A1152,'Tool Pneumatics CH4 VOC BTEX'!F:F)</f>
        <v>4.9166021347045898</v>
      </c>
      <c r="Q1152" s="14">
        <f t="shared" si="71"/>
        <v>1.5246905069255634</v>
      </c>
      <c r="R1152" s="16">
        <f>SUMIF('Tool Pneumatics CH4 VOC BTEX'!B:B,A1152,'Tool Pneumatics CH4 VOC BTEX'!H:H)*Q1152</f>
        <v>2.3312045723654475E-3</v>
      </c>
      <c r="S1152" s="16">
        <f>SUMIF('Tool Pneumatics CH4 VOC BTEX'!B:B,A1152,'Tool Pneumatics CH4 VOC BTEX'!J:J)*Q1152</f>
        <v>4.9047888791880866E-5</v>
      </c>
      <c r="T1152" s="16">
        <f>SUMIF('Tool Pneumatics CH4 VOC BTEX'!B:B,A1152,'Tool Pneumatics CH4 VOC BTEX'!L:L)*Q1152</f>
        <v>8.8960280349145021E-4</v>
      </c>
      <c r="U1152" s="16">
        <f>SUMIF('Tool Pneumatics CH4 VOC BTEX'!B:B,A1152,'Tool Pneumatics CH4 VOC BTEX'!N:N)*Q1152</f>
        <v>7.5298186145224895E-4</v>
      </c>
    </row>
    <row r="1153" spans="1:21" x14ac:dyDescent="0.25">
      <c r="A1153" s="1" t="s">
        <v>3868</v>
      </c>
      <c r="B1153" s="1" t="s">
        <v>1483</v>
      </c>
      <c r="C1153" s="1" t="s">
        <v>2017</v>
      </c>
      <c r="D1153" s="3" t="s">
        <v>3157</v>
      </c>
      <c r="E1153" s="3" t="s">
        <v>23961</v>
      </c>
      <c r="F1153" s="1" t="s">
        <v>6797</v>
      </c>
      <c r="G1153" s="1">
        <v>6</v>
      </c>
      <c r="H1153" s="1" t="s">
        <v>27474</v>
      </c>
      <c r="I1153" s="1">
        <v>0</v>
      </c>
      <c r="J1153" s="1" t="s">
        <v>27474</v>
      </c>
      <c r="K1153" s="1">
        <f t="shared" si="68"/>
        <v>6</v>
      </c>
      <c r="L1153" s="2">
        <f>SUMIFS('Basin Total Well Counts'!B:B,'Basin Total Well Counts'!A:A,F1153)</f>
        <v>24650</v>
      </c>
      <c r="M1153" s="4">
        <f t="shared" si="69"/>
        <v>2.4340770791075051E-4</v>
      </c>
      <c r="N1153" s="2">
        <f>SUMIF('Basin Emissions'!A:A,F1153,'Basin Emissions'!B:B)</f>
        <v>9860.8637137035021</v>
      </c>
      <c r="O1153" s="8">
        <f t="shared" si="70"/>
        <v>2.4002102345728606</v>
      </c>
      <c r="P1153" s="7">
        <f>SUMIF('Tool Pneumatics CH4 VOC BTEX'!B:B,A1153,'Tool Pneumatics CH4 VOC BTEX'!F:F)</f>
        <v>4.9166021347045898</v>
      </c>
      <c r="Q1153" s="14">
        <f t="shared" si="71"/>
        <v>0.53812606126784601</v>
      </c>
      <c r="R1153" s="16">
        <f>SUMIF('Tool Pneumatics CH4 VOC BTEX'!B:B,A1153,'Tool Pneumatics CH4 VOC BTEX'!H:H)*Q1153</f>
        <v>8.2277808436427569E-4</v>
      </c>
      <c r="S1153" s="16">
        <f>SUMIF('Tool Pneumatics CH4 VOC BTEX'!B:B,A1153,'Tool Pneumatics CH4 VOC BTEX'!J:J)*Q1153</f>
        <v>1.7311019573605016E-5</v>
      </c>
      <c r="T1153" s="16">
        <f>SUMIF('Tool Pneumatics CH4 VOC BTEX'!B:B,A1153,'Tool Pneumatics CH4 VOC BTEX'!L:L)*Q1153</f>
        <v>3.1397746005580601E-4</v>
      </c>
      <c r="U1153" s="16">
        <f>SUMIF('Tool Pneumatics CH4 VOC BTEX'!B:B,A1153,'Tool Pneumatics CH4 VOC BTEX'!N:N)*Q1153</f>
        <v>2.6575830404197026E-4</v>
      </c>
    </row>
    <row r="1154" spans="1:21" x14ac:dyDescent="0.25">
      <c r="A1154" s="1" t="s">
        <v>3869</v>
      </c>
      <c r="B1154" s="1" t="s">
        <v>1483</v>
      </c>
      <c r="C1154" s="1" t="s">
        <v>2120</v>
      </c>
      <c r="D1154" s="3" t="s">
        <v>3157</v>
      </c>
      <c r="E1154" s="3" t="s">
        <v>23961</v>
      </c>
      <c r="F1154" s="1" t="s">
        <v>6797</v>
      </c>
      <c r="G1154" s="1">
        <v>1</v>
      </c>
      <c r="H1154" s="1" t="s">
        <v>27474</v>
      </c>
      <c r="I1154" s="1">
        <v>0</v>
      </c>
      <c r="J1154" s="1" t="s">
        <v>27474</v>
      </c>
      <c r="K1154" s="1">
        <f t="shared" ref="K1154:K1217" si="72">+I1154+G1154</f>
        <v>1</v>
      </c>
      <c r="L1154" s="2">
        <f>SUMIFS('Basin Total Well Counts'!B:B,'Basin Total Well Counts'!A:A,F1154)</f>
        <v>24650</v>
      </c>
      <c r="M1154" s="4">
        <f t="shared" ref="M1154:M1217" si="73">IFERROR(+K1154/L1154,0)</f>
        <v>4.0567951318458416E-5</v>
      </c>
      <c r="N1154" s="2">
        <f>SUMIF('Basin Emissions'!A:A,F1154,'Basin Emissions'!B:B)</f>
        <v>9860.8637137035021</v>
      </c>
      <c r="O1154" s="8">
        <f t="shared" ref="O1154:O1217" si="74">+N1154*M1154</f>
        <v>0.40003503909547672</v>
      </c>
      <c r="P1154" s="7">
        <f>SUMIF('Tool Pneumatics CH4 VOC BTEX'!B:B,A1154,'Tool Pneumatics CH4 VOC BTEX'!F:F)</f>
        <v>4.9166021347045898</v>
      </c>
      <c r="Q1154" s="14">
        <f t="shared" ref="Q1154:Q1217" si="75">IFERROR(O1154/P1154,0)*(2204.6/2000)</f>
        <v>8.9687676877974312E-2</v>
      </c>
      <c r="R1154" s="16">
        <f>SUMIF('Tool Pneumatics CH4 VOC BTEX'!B:B,A1154,'Tool Pneumatics CH4 VOC BTEX'!H:H)*Q1154</f>
        <v>1.3712968072737924E-4</v>
      </c>
      <c r="S1154" s="16">
        <f>SUMIF('Tool Pneumatics CH4 VOC BTEX'!B:B,A1154,'Tool Pneumatics CH4 VOC BTEX'!J:J)*Q1154</f>
        <v>2.8851699289341686E-6</v>
      </c>
      <c r="T1154" s="16">
        <f>SUMIF('Tool Pneumatics CH4 VOC BTEX'!B:B,A1154,'Tool Pneumatics CH4 VOC BTEX'!L:L)*Q1154</f>
        <v>5.2329576675967653E-5</v>
      </c>
      <c r="U1154" s="16">
        <f>SUMIF('Tool Pneumatics CH4 VOC BTEX'!B:B,A1154,'Tool Pneumatics CH4 VOC BTEX'!N:N)*Q1154</f>
        <v>4.4293050673661703E-5</v>
      </c>
    </row>
    <row r="1155" spans="1:21" x14ac:dyDescent="0.25">
      <c r="A1155" s="1" t="s">
        <v>3870</v>
      </c>
      <c r="B1155" s="1" t="s">
        <v>1483</v>
      </c>
      <c r="C1155" s="1" t="s">
        <v>3871</v>
      </c>
      <c r="D1155" s="3" t="s">
        <v>3157</v>
      </c>
      <c r="E1155" s="3" t="s">
        <v>23961</v>
      </c>
      <c r="F1155" s="1" t="s">
        <v>6791</v>
      </c>
      <c r="G1155" s="1">
        <v>625</v>
      </c>
      <c r="H1155" s="1" t="s">
        <v>27474</v>
      </c>
      <c r="I1155" s="1">
        <v>0</v>
      </c>
      <c r="J1155" s="1" t="s">
        <v>27474</v>
      </c>
      <c r="K1155" s="1">
        <f t="shared" si="72"/>
        <v>625</v>
      </c>
      <c r="L1155" s="2">
        <f>SUMIFS('Basin Total Well Counts'!B:B,'Basin Total Well Counts'!A:A,F1155)</f>
        <v>12231</v>
      </c>
      <c r="M1155" s="4">
        <f t="shared" si="73"/>
        <v>5.1099664786199005E-2</v>
      </c>
      <c r="N1155" s="2">
        <f>SUMIF('Basin Emissions'!A:A,F1155,'Basin Emissions'!B:B)</f>
        <v>2064.4101262999998</v>
      </c>
      <c r="O1155" s="8">
        <f t="shared" si="74"/>
        <v>105.49066543516474</v>
      </c>
      <c r="P1155" s="7">
        <f>SUMIF('Tool Pneumatics CH4 VOC BTEX'!B:B,A1155,'Tool Pneumatics CH4 VOC BTEX'!F:F)</f>
        <v>6.48220014572144</v>
      </c>
      <c r="Q1155" s="14">
        <f t="shared" si="75"/>
        <v>17.938718011651336</v>
      </c>
      <c r="R1155" s="16">
        <f>SUMIF('Tool Pneumatics CH4 VOC BTEX'!B:B,A1155,'Tool Pneumatics CH4 VOC BTEX'!H:H)*Q1155</f>
        <v>0.15251082076489336</v>
      </c>
      <c r="S1155" s="16">
        <f>SUMIF('Tool Pneumatics CH4 VOC BTEX'!B:B,A1155,'Tool Pneumatics CH4 VOC BTEX'!J:J)*Q1155</f>
        <v>0</v>
      </c>
      <c r="T1155" s="16">
        <f>SUMIF('Tool Pneumatics CH4 VOC BTEX'!B:B,A1155,'Tool Pneumatics CH4 VOC BTEX'!L:L)*Q1155</f>
        <v>1.4992048983829222E-2</v>
      </c>
      <c r="U1155" s="16">
        <f>SUMIF('Tool Pneumatics CH4 VOC BTEX'!B:B,A1155,'Tool Pneumatics CH4 VOC BTEX'!N:N)*Q1155</f>
        <v>2.5912299576730004E-2</v>
      </c>
    </row>
    <row r="1156" spans="1:21" x14ac:dyDescent="0.25">
      <c r="A1156" s="1" t="s">
        <v>3872</v>
      </c>
      <c r="B1156" s="1" t="s">
        <v>1483</v>
      </c>
      <c r="C1156" s="1" t="s">
        <v>1792</v>
      </c>
      <c r="D1156" s="3" t="s">
        <v>3157</v>
      </c>
      <c r="E1156" s="3" t="s">
        <v>23961</v>
      </c>
      <c r="F1156" s="1" t="s">
        <v>6791</v>
      </c>
      <c r="G1156" s="1">
        <v>0</v>
      </c>
      <c r="H1156" s="1" t="s">
        <v>27474</v>
      </c>
      <c r="I1156" s="1">
        <v>0</v>
      </c>
      <c r="J1156" s="1" t="s">
        <v>27474</v>
      </c>
      <c r="K1156" s="1">
        <f t="shared" si="72"/>
        <v>0</v>
      </c>
      <c r="L1156" s="2">
        <f>SUMIFS('Basin Total Well Counts'!B:B,'Basin Total Well Counts'!A:A,F1156)</f>
        <v>12231</v>
      </c>
      <c r="M1156" s="4">
        <f t="shared" si="73"/>
        <v>0</v>
      </c>
      <c r="N1156" s="2">
        <f>SUMIF('Basin Emissions'!A:A,F1156,'Basin Emissions'!B:B)</f>
        <v>2064.4101262999998</v>
      </c>
      <c r="O1156" s="8">
        <f t="shared" si="74"/>
        <v>0</v>
      </c>
      <c r="P1156" s="7">
        <f>SUMIF('Tool Pneumatics CH4 VOC BTEX'!B:B,A1156,'Tool Pneumatics CH4 VOC BTEX'!F:F)</f>
        <v>6.48220014572144</v>
      </c>
      <c r="Q1156" s="14">
        <f t="shared" si="75"/>
        <v>0</v>
      </c>
      <c r="R1156" s="16">
        <f>SUMIF('Tool Pneumatics CH4 VOC BTEX'!B:B,A1156,'Tool Pneumatics CH4 VOC BTEX'!H:H)*Q1156</f>
        <v>0</v>
      </c>
      <c r="S1156" s="16">
        <f>SUMIF('Tool Pneumatics CH4 VOC BTEX'!B:B,A1156,'Tool Pneumatics CH4 VOC BTEX'!J:J)*Q1156</f>
        <v>0</v>
      </c>
      <c r="T1156" s="16">
        <f>SUMIF('Tool Pneumatics CH4 VOC BTEX'!B:B,A1156,'Tool Pneumatics CH4 VOC BTEX'!L:L)*Q1156</f>
        <v>0</v>
      </c>
      <c r="U1156" s="16">
        <f>SUMIF('Tool Pneumatics CH4 VOC BTEX'!B:B,A1156,'Tool Pneumatics CH4 VOC BTEX'!N:N)*Q1156</f>
        <v>0</v>
      </c>
    </row>
    <row r="1157" spans="1:21" x14ac:dyDescent="0.25">
      <c r="A1157" s="1" t="s">
        <v>3873</v>
      </c>
      <c r="B1157" s="1" t="s">
        <v>1483</v>
      </c>
      <c r="C1157" s="1" t="s">
        <v>2040</v>
      </c>
      <c r="D1157" s="3" t="s">
        <v>3141</v>
      </c>
      <c r="E1157" s="3" t="s">
        <v>23961</v>
      </c>
      <c r="F1157" s="1" t="s">
        <v>6791</v>
      </c>
      <c r="G1157" s="1">
        <v>343</v>
      </c>
      <c r="H1157" s="1" t="s">
        <v>27474</v>
      </c>
      <c r="I1157" s="1">
        <v>0</v>
      </c>
      <c r="J1157" s="1" t="s">
        <v>27474</v>
      </c>
      <c r="K1157" s="1">
        <f t="shared" si="72"/>
        <v>343</v>
      </c>
      <c r="L1157" s="2">
        <f>SUMIFS('Basin Total Well Counts'!B:B,'Basin Total Well Counts'!A:A,F1157)</f>
        <v>12231</v>
      </c>
      <c r="M1157" s="4">
        <f t="shared" si="73"/>
        <v>2.8043496034666014E-2</v>
      </c>
      <c r="N1157" s="2">
        <f>SUMIF('Basin Emissions'!A:A,F1157,'Basin Emissions'!B:B)</f>
        <v>2064.4101262999998</v>
      </c>
      <c r="O1157" s="8">
        <f t="shared" si="74"/>
        <v>57.893277190818409</v>
      </c>
      <c r="P1157" s="7">
        <f>SUMIF('Tool Pneumatics CH4 VOC BTEX'!B:B,A1157,'Tool Pneumatics CH4 VOC BTEX'!F:F)</f>
        <v>6.48220014572144</v>
      </c>
      <c r="Q1157" s="14">
        <f t="shared" si="75"/>
        <v>9.8447684447942532</v>
      </c>
      <c r="R1157" s="16">
        <f>SUMIF('Tool Pneumatics CH4 VOC BTEX'!B:B,A1157,'Tool Pneumatics CH4 VOC BTEX'!H:H)*Q1157</f>
        <v>8.3697938435773472E-2</v>
      </c>
      <c r="S1157" s="16">
        <f>SUMIF('Tool Pneumatics CH4 VOC BTEX'!B:B,A1157,'Tool Pneumatics CH4 VOC BTEX'!J:J)*Q1157</f>
        <v>0</v>
      </c>
      <c r="T1157" s="16">
        <f>SUMIF('Tool Pneumatics CH4 VOC BTEX'!B:B,A1157,'Tool Pneumatics CH4 VOC BTEX'!L:L)*Q1157</f>
        <v>8.2276364823254781E-3</v>
      </c>
      <c r="U1157" s="16">
        <f>SUMIF('Tool Pneumatics CH4 VOC BTEX'!B:B,A1157,'Tool Pneumatics CH4 VOC BTEX'!N:N)*Q1157</f>
        <v>1.4220670007709426E-2</v>
      </c>
    </row>
    <row r="1158" spans="1:21" x14ac:dyDescent="0.25">
      <c r="A1158" s="1" t="s">
        <v>3874</v>
      </c>
      <c r="B1158" s="1" t="s">
        <v>1483</v>
      </c>
      <c r="C1158" s="1" t="s">
        <v>3875</v>
      </c>
      <c r="D1158" s="3" t="s">
        <v>3157</v>
      </c>
      <c r="E1158" s="3" t="s">
        <v>23961</v>
      </c>
      <c r="F1158" s="1" t="s">
        <v>6797</v>
      </c>
      <c r="G1158" s="1">
        <v>4</v>
      </c>
      <c r="H1158" s="1" t="s">
        <v>27474</v>
      </c>
      <c r="I1158" s="1">
        <v>0</v>
      </c>
      <c r="J1158" s="1" t="s">
        <v>27474</v>
      </c>
      <c r="K1158" s="1">
        <f t="shared" si="72"/>
        <v>4</v>
      </c>
      <c r="L1158" s="2">
        <f>SUMIFS('Basin Total Well Counts'!B:B,'Basin Total Well Counts'!A:A,F1158)</f>
        <v>24650</v>
      </c>
      <c r="M1158" s="4">
        <f t="shared" si="73"/>
        <v>1.6227180527383366E-4</v>
      </c>
      <c r="N1158" s="2">
        <f>SUMIF('Basin Emissions'!A:A,F1158,'Basin Emissions'!B:B)</f>
        <v>9860.8637137035021</v>
      </c>
      <c r="O1158" s="8">
        <f t="shared" si="74"/>
        <v>1.6001401563819069</v>
      </c>
      <c r="P1158" s="7">
        <f>SUMIF('Tool Pneumatics CH4 VOC BTEX'!B:B,A1158,'Tool Pneumatics CH4 VOC BTEX'!F:F)</f>
        <v>4.9166021347045898</v>
      </c>
      <c r="Q1158" s="14">
        <f t="shared" si="75"/>
        <v>0.35875070751189725</v>
      </c>
      <c r="R1158" s="16">
        <f>SUMIF('Tool Pneumatics CH4 VOC BTEX'!B:B,A1158,'Tool Pneumatics CH4 VOC BTEX'!H:H)*Q1158</f>
        <v>5.4851872290951698E-4</v>
      </c>
      <c r="S1158" s="16">
        <f>SUMIF('Tool Pneumatics CH4 VOC BTEX'!B:B,A1158,'Tool Pneumatics CH4 VOC BTEX'!J:J)*Q1158</f>
        <v>1.1540679715736674E-5</v>
      </c>
      <c r="T1158" s="16">
        <f>SUMIF('Tool Pneumatics CH4 VOC BTEX'!B:B,A1158,'Tool Pneumatics CH4 VOC BTEX'!L:L)*Q1158</f>
        <v>2.0931830670387061E-4</v>
      </c>
      <c r="U1158" s="16">
        <f>SUMIF('Tool Pneumatics CH4 VOC BTEX'!B:B,A1158,'Tool Pneumatics CH4 VOC BTEX'!N:N)*Q1158</f>
        <v>1.7717220269464681E-4</v>
      </c>
    </row>
    <row r="1159" spans="1:21" x14ac:dyDescent="0.25">
      <c r="A1159" s="1" t="s">
        <v>3876</v>
      </c>
      <c r="B1159" s="1" t="s">
        <v>1483</v>
      </c>
      <c r="C1159" s="1" t="s">
        <v>1736</v>
      </c>
      <c r="D1159" s="3" t="s">
        <v>3157</v>
      </c>
      <c r="E1159" s="3" t="s">
        <v>23961</v>
      </c>
      <c r="F1159" s="1" t="s">
        <v>6797</v>
      </c>
      <c r="G1159" s="1">
        <v>6</v>
      </c>
      <c r="H1159" s="1" t="s">
        <v>27474</v>
      </c>
      <c r="I1159" s="1">
        <v>0</v>
      </c>
      <c r="J1159" s="1" t="s">
        <v>27474</v>
      </c>
      <c r="K1159" s="1">
        <f t="shared" si="72"/>
        <v>6</v>
      </c>
      <c r="L1159" s="2">
        <f>SUMIFS('Basin Total Well Counts'!B:B,'Basin Total Well Counts'!A:A,F1159)</f>
        <v>24650</v>
      </c>
      <c r="M1159" s="4">
        <f t="shared" si="73"/>
        <v>2.4340770791075051E-4</v>
      </c>
      <c r="N1159" s="2">
        <f>SUMIF('Basin Emissions'!A:A,F1159,'Basin Emissions'!B:B)</f>
        <v>9860.8637137035021</v>
      </c>
      <c r="O1159" s="8">
        <f t="shared" si="74"/>
        <v>2.4002102345728606</v>
      </c>
      <c r="P1159" s="7">
        <f>SUMIF('Tool Pneumatics CH4 VOC BTEX'!B:B,A1159,'Tool Pneumatics CH4 VOC BTEX'!F:F)</f>
        <v>4.9166021347045898</v>
      </c>
      <c r="Q1159" s="14">
        <f t="shared" si="75"/>
        <v>0.53812606126784601</v>
      </c>
      <c r="R1159" s="16">
        <f>SUMIF('Tool Pneumatics CH4 VOC BTEX'!B:B,A1159,'Tool Pneumatics CH4 VOC BTEX'!H:H)*Q1159</f>
        <v>8.2277808436427569E-4</v>
      </c>
      <c r="S1159" s="16">
        <f>SUMIF('Tool Pneumatics CH4 VOC BTEX'!B:B,A1159,'Tool Pneumatics CH4 VOC BTEX'!J:J)*Q1159</f>
        <v>1.7311019573605016E-5</v>
      </c>
      <c r="T1159" s="16">
        <f>SUMIF('Tool Pneumatics CH4 VOC BTEX'!B:B,A1159,'Tool Pneumatics CH4 VOC BTEX'!L:L)*Q1159</f>
        <v>3.1397746005580601E-4</v>
      </c>
      <c r="U1159" s="16">
        <f>SUMIF('Tool Pneumatics CH4 VOC BTEX'!B:B,A1159,'Tool Pneumatics CH4 VOC BTEX'!N:N)*Q1159</f>
        <v>2.6575830404197026E-4</v>
      </c>
    </row>
    <row r="1160" spans="1:21" x14ac:dyDescent="0.25">
      <c r="A1160" s="1" t="s">
        <v>3877</v>
      </c>
      <c r="B1160" s="1" t="s">
        <v>1483</v>
      </c>
      <c r="C1160" s="1" t="s">
        <v>3878</v>
      </c>
      <c r="D1160" s="3" t="s">
        <v>3141</v>
      </c>
      <c r="E1160" s="3" t="s">
        <v>23961</v>
      </c>
      <c r="F1160" s="1" t="s">
        <v>6797</v>
      </c>
      <c r="G1160" s="1">
        <v>0</v>
      </c>
      <c r="H1160" s="1" t="s">
        <v>27474</v>
      </c>
      <c r="I1160" s="1">
        <v>0</v>
      </c>
      <c r="J1160" s="1" t="s">
        <v>27474</v>
      </c>
      <c r="K1160" s="1">
        <f t="shared" si="72"/>
        <v>0</v>
      </c>
      <c r="L1160" s="2">
        <f>SUMIFS('Basin Total Well Counts'!B:B,'Basin Total Well Counts'!A:A,F1160)</f>
        <v>24650</v>
      </c>
      <c r="M1160" s="4">
        <f t="shared" si="73"/>
        <v>0</v>
      </c>
      <c r="N1160" s="2">
        <f>SUMIF('Basin Emissions'!A:A,F1160,'Basin Emissions'!B:B)</f>
        <v>9860.8637137035021</v>
      </c>
      <c r="O1160" s="8">
        <f t="shared" si="74"/>
        <v>0</v>
      </c>
      <c r="P1160" s="7">
        <f>SUMIF('Tool Pneumatics CH4 VOC BTEX'!B:B,A1160,'Tool Pneumatics CH4 VOC BTEX'!F:F)</f>
        <v>4.9166021347045898</v>
      </c>
      <c r="Q1160" s="14">
        <f t="shared" si="75"/>
        <v>0</v>
      </c>
      <c r="R1160" s="16">
        <f>SUMIF('Tool Pneumatics CH4 VOC BTEX'!B:B,A1160,'Tool Pneumatics CH4 VOC BTEX'!H:H)*Q1160</f>
        <v>0</v>
      </c>
      <c r="S1160" s="16">
        <f>SUMIF('Tool Pneumatics CH4 VOC BTEX'!B:B,A1160,'Tool Pneumatics CH4 VOC BTEX'!J:J)*Q1160</f>
        <v>0</v>
      </c>
      <c r="T1160" s="16">
        <f>SUMIF('Tool Pneumatics CH4 VOC BTEX'!B:B,A1160,'Tool Pneumatics CH4 VOC BTEX'!L:L)*Q1160</f>
        <v>0</v>
      </c>
      <c r="U1160" s="16">
        <f>SUMIF('Tool Pneumatics CH4 VOC BTEX'!B:B,A1160,'Tool Pneumatics CH4 VOC BTEX'!N:N)*Q1160</f>
        <v>0</v>
      </c>
    </row>
    <row r="1161" spans="1:21" x14ac:dyDescent="0.25">
      <c r="A1161" s="1" t="s">
        <v>3879</v>
      </c>
      <c r="B1161" s="1" t="s">
        <v>1483</v>
      </c>
      <c r="C1161" s="1" t="s">
        <v>2129</v>
      </c>
      <c r="D1161" s="3" t="s">
        <v>3157</v>
      </c>
      <c r="E1161" s="3" t="s">
        <v>23961</v>
      </c>
      <c r="F1161" s="1" t="s">
        <v>6797</v>
      </c>
      <c r="G1161" s="1">
        <v>1</v>
      </c>
      <c r="H1161" s="1" t="s">
        <v>27474</v>
      </c>
      <c r="I1161" s="1">
        <v>0</v>
      </c>
      <c r="J1161" s="1" t="s">
        <v>27474</v>
      </c>
      <c r="K1161" s="1">
        <f t="shared" si="72"/>
        <v>1</v>
      </c>
      <c r="L1161" s="2">
        <f>SUMIFS('Basin Total Well Counts'!B:B,'Basin Total Well Counts'!A:A,F1161)</f>
        <v>24650</v>
      </c>
      <c r="M1161" s="4">
        <f t="shared" si="73"/>
        <v>4.0567951318458416E-5</v>
      </c>
      <c r="N1161" s="2">
        <f>SUMIF('Basin Emissions'!A:A,F1161,'Basin Emissions'!B:B)</f>
        <v>9860.8637137035021</v>
      </c>
      <c r="O1161" s="8">
        <f t="shared" si="74"/>
        <v>0.40003503909547672</v>
      </c>
      <c r="P1161" s="7">
        <f>SUMIF('Tool Pneumatics CH4 VOC BTEX'!B:B,A1161,'Tool Pneumatics CH4 VOC BTEX'!F:F)</f>
        <v>4.9166021347045898</v>
      </c>
      <c r="Q1161" s="14">
        <f t="shared" si="75"/>
        <v>8.9687676877974312E-2</v>
      </c>
      <c r="R1161" s="16">
        <f>SUMIF('Tool Pneumatics CH4 VOC BTEX'!B:B,A1161,'Tool Pneumatics CH4 VOC BTEX'!H:H)*Q1161</f>
        <v>1.3712968072737924E-4</v>
      </c>
      <c r="S1161" s="16">
        <f>SUMIF('Tool Pneumatics CH4 VOC BTEX'!B:B,A1161,'Tool Pneumatics CH4 VOC BTEX'!J:J)*Q1161</f>
        <v>2.8851699289341686E-6</v>
      </c>
      <c r="T1161" s="16">
        <f>SUMIF('Tool Pneumatics CH4 VOC BTEX'!B:B,A1161,'Tool Pneumatics CH4 VOC BTEX'!L:L)*Q1161</f>
        <v>5.2329576675967653E-5</v>
      </c>
      <c r="U1161" s="16">
        <f>SUMIF('Tool Pneumatics CH4 VOC BTEX'!B:B,A1161,'Tool Pneumatics CH4 VOC BTEX'!N:N)*Q1161</f>
        <v>4.4293050673661703E-5</v>
      </c>
    </row>
    <row r="1162" spans="1:21" x14ac:dyDescent="0.25">
      <c r="A1162" s="1" t="s">
        <v>3880</v>
      </c>
      <c r="B1162" s="1" t="s">
        <v>1483</v>
      </c>
      <c r="C1162" s="1" t="s">
        <v>3881</v>
      </c>
      <c r="D1162" s="3" t="s">
        <v>3157</v>
      </c>
      <c r="E1162" s="3" t="s">
        <v>23961</v>
      </c>
      <c r="F1162" s="1" t="s">
        <v>6797</v>
      </c>
      <c r="G1162" s="1">
        <v>0</v>
      </c>
      <c r="H1162" s="1" t="s">
        <v>27474</v>
      </c>
      <c r="I1162" s="1">
        <v>0</v>
      </c>
      <c r="J1162" s="1" t="s">
        <v>27474</v>
      </c>
      <c r="K1162" s="1">
        <f t="shared" si="72"/>
        <v>0</v>
      </c>
      <c r="L1162" s="2">
        <f>SUMIFS('Basin Total Well Counts'!B:B,'Basin Total Well Counts'!A:A,F1162)</f>
        <v>24650</v>
      </c>
      <c r="M1162" s="4">
        <f t="shared" si="73"/>
        <v>0</v>
      </c>
      <c r="N1162" s="2">
        <f>SUMIF('Basin Emissions'!A:A,F1162,'Basin Emissions'!B:B)</f>
        <v>9860.8637137035021</v>
      </c>
      <c r="O1162" s="8">
        <f t="shared" si="74"/>
        <v>0</v>
      </c>
      <c r="P1162" s="7">
        <f>SUMIF('Tool Pneumatics CH4 VOC BTEX'!B:B,A1162,'Tool Pneumatics CH4 VOC BTEX'!F:F)</f>
        <v>4.9166021347045898</v>
      </c>
      <c r="Q1162" s="14">
        <f t="shared" si="75"/>
        <v>0</v>
      </c>
      <c r="R1162" s="16">
        <f>SUMIF('Tool Pneumatics CH4 VOC BTEX'!B:B,A1162,'Tool Pneumatics CH4 VOC BTEX'!H:H)*Q1162</f>
        <v>0</v>
      </c>
      <c r="S1162" s="16">
        <f>SUMIF('Tool Pneumatics CH4 VOC BTEX'!B:B,A1162,'Tool Pneumatics CH4 VOC BTEX'!J:J)*Q1162</f>
        <v>0</v>
      </c>
      <c r="T1162" s="16">
        <f>SUMIF('Tool Pneumatics CH4 VOC BTEX'!B:B,A1162,'Tool Pneumatics CH4 VOC BTEX'!L:L)*Q1162</f>
        <v>0</v>
      </c>
      <c r="U1162" s="16">
        <f>SUMIF('Tool Pneumatics CH4 VOC BTEX'!B:B,A1162,'Tool Pneumatics CH4 VOC BTEX'!N:N)*Q1162</f>
        <v>0</v>
      </c>
    </row>
    <row r="1163" spans="1:21" x14ac:dyDescent="0.25">
      <c r="A1163" s="1" t="s">
        <v>3882</v>
      </c>
      <c r="B1163" s="1" t="s">
        <v>1483</v>
      </c>
      <c r="C1163" s="1" t="s">
        <v>3883</v>
      </c>
      <c r="D1163" s="3" t="s">
        <v>3157</v>
      </c>
      <c r="E1163" s="3" t="s">
        <v>23961</v>
      </c>
      <c r="F1163" s="1" t="s">
        <v>6797</v>
      </c>
      <c r="G1163" s="1">
        <v>2</v>
      </c>
      <c r="H1163" s="1" t="s">
        <v>27474</v>
      </c>
      <c r="I1163" s="1">
        <v>0</v>
      </c>
      <c r="J1163" s="1" t="s">
        <v>27474</v>
      </c>
      <c r="K1163" s="1">
        <f t="shared" si="72"/>
        <v>2</v>
      </c>
      <c r="L1163" s="2">
        <f>SUMIFS('Basin Total Well Counts'!B:B,'Basin Total Well Counts'!A:A,F1163)</f>
        <v>24650</v>
      </c>
      <c r="M1163" s="4">
        <f t="shared" si="73"/>
        <v>8.1135902636916832E-5</v>
      </c>
      <c r="N1163" s="2">
        <f>SUMIF('Basin Emissions'!A:A,F1163,'Basin Emissions'!B:B)</f>
        <v>9860.8637137035021</v>
      </c>
      <c r="O1163" s="8">
        <f t="shared" si="74"/>
        <v>0.80007007819095344</v>
      </c>
      <c r="P1163" s="7">
        <f>SUMIF('Tool Pneumatics CH4 VOC BTEX'!B:B,A1163,'Tool Pneumatics CH4 VOC BTEX'!F:F)</f>
        <v>4.9166021347045898</v>
      </c>
      <c r="Q1163" s="14">
        <f t="shared" si="75"/>
        <v>0.17937535375594862</v>
      </c>
      <c r="R1163" s="16">
        <f>SUMIF('Tool Pneumatics CH4 VOC BTEX'!B:B,A1163,'Tool Pneumatics CH4 VOC BTEX'!H:H)*Q1163</f>
        <v>2.7425936145475849E-4</v>
      </c>
      <c r="S1163" s="16">
        <f>SUMIF('Tool Pneumatics CH4 VOC BTEX'!B:B,A1163,'Tool Pneumatics CH4 VOC BTEX'!J:J)*Q1163</f>
        <v>5.7703398578683372E-6</v>
      </c>
      <c r="T1163" s="16">
        <f>SUMIF('Tool Pneumatics CH4 VOC BTEX'!B:B,A1163,'Tool Pneumatics CH4 VOC BTEX'!L:L)*Q1163</f>
        <v>1.0465915335193531E-4</v>
      </c>
      <c r="U1163" s="16">
        <f>SUMIF('Tool Pneumatics CH4 VOC BTEX'!B:B,A1163,'Tool Pneumatics CH4 VOC BTEX'!N:N)*Q1163</f>
        <v>8.8586101347323405E-5</v>
      </c>
    </row>
    <row r="1164" spans="1:21" x14ac:dyDescent="0.25">
      <c r="A1164" s="1" t="s">
        <v>3884</v>
      </c>
      <c r="B1164" s="1" t="s">
        <v>1483</v>
      </c>
      <c r="C1164" s="1" t="s">
        <v>3885</v>
      </c>
      <c r="D1164" s="3" t="s">
        <v>3157</v>
      </c>
      <c r="E1164" s="3" t="s">
        <v>23961</v>
      </c>
      <c r="F1164" s="1" t="s">
        <v>6797</v>
      </c>
      <c r="G1164" s="1">
        <v>2</v>
      </c>
      <c r="H1164" s="1" t="s">
        <v>27474</v>
      </c>
      <c r="I1164" s="1">
        <v>0</v>
      </c>
      <c r="J1164" s="1" t="s">
        <v>27474</v>
      </c>
      <c r="K1164" s="1">
        <f t="shared" si="72"/>
        <v>2</v>
      </c>
      <c r="L1164" s="2">
        <f>SUMIFS('Basin Total Well Counts'!B:B,'Basin Total Well Counts'!A:A,F1164)</f>
        <v>24650</v>
      </c>
      <c r="M1164" s="4">
        <f t="shared" si="73"/>
        <v>8.1135902636916832E-5</v>
      </c>
      <c r="N1164" s="2">
        <f>SUMIF('Basin Emissions'!A:A,F1164,'Basin Emissions'!B:B)</f>
        <v>9860.8637137035021</v>
      </c>
      <c r="O1164" s="8">
        <f t="shared" si="74"/>
        <v>0.80007007819095344</v>
      </c>
      <c r="P1164" s="7">
        <f>SUMIF('Tool Pneumatics CH4 VOC BTEX'!B:B,A1164,'Tool Pneumatics CH4 VOC BTEX'!F:F)</f>
        <v>4.9166021347045898</v>
      </c>
      <c r="Q1164" s="14">
        <f t="shared" si="75"/>
        <v>0.17937535375594862</v>
      </c>
      <c r="R1164" s="16">
        <f>SUMIF('Tool Pneumatics CH4 VOC BTEX'!B:B,A1164,'Tool Pneumatics CH4 VOC BTEX'!H:H)*Q1164</f>
        <v>2.7425936145475849E-4</v>
      </c>
      <c r="S1164" s="16">
        <f>SUMIF('Tool Pneumatics CH4 VOC BTEX'!B:B,A1164,'Tool Pneumatics CH4 VOC BTEX'!J:J)*Q1164</f>
        <v>5.7703398578683372E-6</v>
      </c>
      <c r="T1164" s="16">
        <f>SUMIF('Tool Pneumatics CH4 VOC BTEX'!B:B,A1164,'Tool Pneumatics CH4 VOC BTEX'!L:L)*Q1164</f>
        <v>1.0465915335193531E-4</v>
      </c>
      <c r="U1164" s="16">
        <f>SUMIF('Tool Pneumatics CH4 VOC BTEX'!B:B,A1164,'Tool Pneumatics CH4 VOC BTEX'!N:N)*Q1164</f>
        <v>8.8586101347323405E-5</v>
      </c>
    </row>
    <row r="1165" spans="1:21" x14ac:dyDescent="0.25">
      <c r="A1165" s="1" t="s">
        <v>3886</v>
      </c>
      <c r="B1165" s="1" t="s">
        <v>1483</v>
      </c>
      <c r="C1165" s="1" t="s">
        <v>3887</v>
      </c>
      <c r="D1165" s="3" t="s">
        <v>3157</v>
      </c>
      <c r="E1165" s="3" t="s">
        <v>23961</v>
      </c>
      <c r="F1165" s="1" t="s">
        <v>6797</v>
      </c>
      <c r="G1165" s="1">
        <v>12</v>
      </c>
      <c r="H1165" s="1" t="s">
        <v>27474</v>
      </c>
      <c r="I1165" s="1">
        <v>0</v>
      </c>
      <c r="J1165" s="1" t="s">
        <v>27474</v>
      </c>
      <c r="K1165" s="1">
        <f t="shared" si="72"/>
        <v>12</v>
      </c>
      <c r="L1165" s="2">
        <f>SUMIFS('Basin Total Well Counts'!B:B,'Basin Total Well Counts'!A:A,F1165)</f>
        <v>24650</v>
      </c>
      <c r="M1165" s="4">
        <f t="shared" si="73"/>
        <v>4.8681541582150102E-4</v>
      </c>
      <c r="N1165" s="2">
        <f>SUMIF('Basin Emissions'!A:A,F1165,'Basin Emissions'!B:B)</f>
        <v>9860.8637137035021</v>
      </c>
      <c r="O1165" s="8">
        <f t="shared" si="74"/>
        <v>4.8004204691457213</v>
      </c>
      <c r="P1165" s="7">
        <f>SUMIF('Tool Pneumatics CH4 VOC BTEX'!B:B,A1165,'Tool Pneumatics CH4 VOC BTEX'!F:F)</f>
        <v>4.9166021347045898</v>
      </c>
      <c r="Q1165" s="14">
        <f t="shared" si="75"/>
        <v>1.076252122535692</v>
      </c>
      <c r="R1165" s="16">
        <f>SUMIF('Tool Pneumatics CH4 VOC BTEX'!B:B,A1165,'Tool Pneumatics CH4 VOC BTEX'!H:H)*Q1165</f>
        <v>1.6455561687285514E-3</v>
      </c>
      <c r="S1165" s="16">
        <f>SUMIF('Tool Pneumatics CH4 VOC BTEX'!B:B,A1165,'Tool Pneumatics CH4 VOC BTEX'!J:J)*Q1165</f>
        <v>3.4622039147210032E-5</v>
      </c>
      <c r="T1165" s="16">
        <f>SUMIF('Tool Pneumatics CH4 VOC BTEX'!B:B,A1165,'Tool Pneumatics CH4 VOC BTEX'!L:L)*Q1165</f>
        <v>6.2795492011161202E-4</v>
      </c>
      <c r="U1165" s="16">
        <f>SUMIF('Tool Pneumatics CH4 VOC BTEX'!B:B,A1165,'Tool Pneumatics CH4 VOC BTEX'!N:N)*Q1165</f>
        <v>5.3151660808394051E-4</v>
      </c>
    </row>
    <row r="1166" spans="1:21" x14ac:dyDescent="0.25">
      <c r="A1166" s="1" t="s">
        <v>3888</v>
      </c>
      <c r="B1166" s="1" t="s">
        <v>1483</v>
      </c>
      <c r="C1166" s="1" t="s">
        <v>3889</v>
      </c>
      <c r="D1166" s="3" t="s">
        <v>3157</v>
      </c>
      <c r="E1166" s="3" t="s">
        <v>23961</v>
      </c>
      <c r="F1166" s="1" t="s">
        <v>6797</v>
      </c>
      <c r="G1166" s="1">
        <v>0</v>
      </c>
      <c r="H1166" s="1" t="s">
        <v>27474</v>
      </c>
      <c r="I1166" s="1">
        <v>0</v>
      </c>
      <c r="J1166" s="1" t="s">
        <v>27474</v>
      </c>
      <c r="K1166" s="1">
        <f t="shared" si="72"/>
        <v>0</v>
      </c>
      <c r="L1166" s="2">
        <f>SUMIFS('Basin Total Well Counts'!B:B,'Basin Total Well Counts'!A:A,F1166)</f>
        <v>24650</v>
      </c>
      <c r="M1166" s="4">
        <f t="shared" si="73"/>
        <v>0</v>
      </c>
      <c r="N1166" s="2">
        <f>SUMIF('Basin Emissions'!A:A,F1166,'Basin Emissions'!B:B)</f>
        <v>9860.8637137035021</v>
      </c>
      <c r="O1166" s="8">
        <f t="shared" si="74"/>
        <v>0</v>
      </c>
      <c r="P1166" s="7">
        <f>SUMIF('Tool Pneumatics CH4 VOC BTEX'!B:B,A1166,'Tool Pneumatics CH4 VOC BTEX'!F:F)</f>
        <v>4.9166021347045898</v>
      </c>
      <c r="Q1166" s="14">
        <f t="shared" si="75"/>
        <v>0</v>
      </c>
      <c r="R1166" s="16">
        <f>SUMIF('Tool Pneumatics CH4 VOC BTEX'!B:B,A1166,'Tool Pneumatics CH4 VOC BTEX'!H:H)*Q1166</f>
        <v>0</v>
      </c>
      <c r="S1166" s="16">
        <f>SUMIF('Tool Pneumatics CH4 VOC BTEX'!B:B,A1166,'Tool Pneumatics CH4 VOC BTEX'!J:J)*Q1166</f>
        <v>0</v>
      </c>
      <c r="T1166" s="16">
        <f>SUMIF('Tool Pneumatics CH4 VOC BTEX'!B:B,A1166,'Tool Pneumatics CH4 VOC BTEX'!L:L)*Q1166</f>
        <v>0</v>
      </c>
      <c r="U1166" s="16">
        <f>SUMIF('Tool Pneumatics CH4 VOC BTEX'!B:B,A1166,'Tool Pneumatics CH4 VOC BTEX'!N:N)*Q1166</f>
        <v>0</v>
      </c>
    </row>
    <row r="1167" spans="1:21" x14ac:dyDescent="0.25">
      <c r="A1167" s="1" t="s">
        <v>3890</v>
      </c>
      <c r="B1167" s="1" t="s">
        <v>1483</v>
      </c>
      <c r="C1167" s="1" t="s">
        <v>3891</v>
      </c>
      <c r="D1167" s="3" t="s">
        <v>3157</v>
      </c>
      <c r="E1167" s="3" t="s">
        <v>23961</v>
      </c>
      <c r="F1167" s="1" t="s">
        <v>6797</v>
      </c>
      <c r="G1167" s="1">
        <v>0</v>
      </c>
      <c r="H1167" s="1" t="s">
        <v>27474</v>
      </c>
      <c r="I1167" s="1">
        <v>0</v>
      </c>
      <c r="J1167" s="1" t="s">
        <v>27474</v>
      </c>
      <c r="K1167" s="1">
        <f t="shared" si="72"/>
        <v>0</v>
      </c>
      <c r="L1167" s="2">
        <f>SUMIFS('Basin Total Well Counts'!B:B,'Basin Total Well Counts'!A:A,F1167)</f>
        <v>24650</v>
      </c>
      <c r="M1167" s="4">
        <f t="shared" si="73"/>
        <v>0</v>
      </c>
      <c r="N1167" s="2">
        <f>SUMIF('Basin Emissions'!A:A,F1167,'Basin Emissions'!B:B)</f>
        <v>9860.8637137035021</v>
      </c>
      <c r="O1167" s="8">
        <f t="shared" si="74"/>
        <v>0</v>
      </c>
      <c r="P1167" s="7">
        <f>SUMIF('Tool Pneumatics CH4 VOC BTEX'!B:B,A1167,'Tool Pneumatics CH4 VOC BTEX'!F:F)</f>
        <v>4.9166021347045898</v>
      </c>
      <c r="Q1167" s="14">
        <f t="shared" si="75"/>
        <v>0</v>
      </c>
      <c r="R1167" s="16">
        <f>SUMIF('Tool Pneumatics CH4 VOC BTEX'!B:B,A1167,'Tool Pneumatics CH4 VOC BTEX'!H:H)*Q1167</f>
        <v>0</v>
      </c>
      <c r="S1167" s="16">
        <f>SUMIF('Tool Pneumatics CH4 VOC BTEX'!B:B,A1167,'Tool Pneumatics CH4 VOC BTEX'!J:J)*Q1167</f>
        <v>0</v>
      </c>
      <c r="T1167" s="16">
        <f>SUMIF('Tool Pneumatics CH4 VOC BTEX'!B:B,A1167,'Tool Pneumatics CH4 VOC BTEX'!L:L)*Q1167</f>
        <v>0</v>
      </c>
      <c r="U1167" s="16">
        <f>SUMIF('Tool Pneumatics CH4 VOC BTEX'!B:B,A1167,'Tool Pneumatics CH4 VOC BTEX'!N:N)*Q1167</f>
        <v>0</v>
      </c>
    </row>
    <row r="1168" spans="1:21" x14ac:dyDescent="0.25">
      <c r="A1168" s="1" t="s">
        <v>3892</v>
      </c>
      <c r="B1168" s="1" t="s">
        <v>1483</v>
      </c>
      <c r="C1168" s="1" t="s">
        <v>3893</v>
      </c>
      <c r="D1168" s="3" t="s">
        <v>3157</v>
      </c>
      <c r="E1168" s="3" t="s">
        <v>23961</v>
      </c>
      <c r="F1168" s="1" t="s">
        <v>6791</v>
      </c>
      <c r="G1168" s="1">
        <v>2</v>
      </c>
      <c r="H1168" s="1" t="s">
        <v>27474</v>
      </c>
      <c r="I1168" s="1">
        <v>0</v>
      </c>
      <c r="J1168" s="1" t="s">
        <v>27474</v>
      </c>
      <c r="K1168" s="1">
        <f t="shared" si="72"/>
        <v>2</v>
      </c>
      <c r="L1168" s="2">
        <f>SUMIFS('Basin Total Well Counts'!B:B,'Basin Total Well Counts'!A:A,F1168)</f>
        <v>12231</v>
      </c>
      <c r="M1168" s="4">
        <f t="shared" si="73"/>
        <v>1.635189273158368E-4</v>
      </c>
      <c r="N1168" s="2">
        <f>SUMIF('Basin Emissions'!A:A,F1168,'Basin Emissions'!B:B)</f>
        <v>2064.4101262999998</v>
      </c>
      <c r="O1168" s="8">
        <f t="shared" si="74"/>
        <v>0.33757012939252712</v>
      </c>
      <c r="P1168" s="7">
        <f>SUMIF('Tool Pneumatics CH4 VOC BTEX'!B:B,A1168,'Tool Pneumatics CH4 VOC BTEX'!F:F)</f>
        <v>6.48220014572144</v>
      </c>
      <c r="Q1168" s="14">
        <f t="shared" si="75"/>
        <v>5.7403897637284255E-2</v>
      </c>
      <c r="R1168" s="16">
        <f>SUMIF('Tool Pneumatics CH4 VOC BTEX'!B:B,A1168,'Tool Pneumatics CH4 VOC BTEX'!H:H)*Q1168</f>
        <v>4.8803462644765854E-4</v>
      </c>
      <c r="S1168" s="16">
        <f>SUMIF('Tool Pneumatics CH4 VOC BTEX'!B:B,A1168,'Tool Pneumatics CH4 VOC BTEX'!J:J)*Q1168</f>
        <v>0</v>
      </c>
      <c r="T1168" s="16">
        <f>SUMIF('Tool Pneumatics CH4 VOC BTEX'!B:B,A1168,'Tool Pneumatics CH4 VOC BTEX'!L:L)*Q1168</f>
        <v>4.7974556748253496E-5</v>
      </c>
      <c r="U1168" s="16">
        <f>SUMIF('Tool Pneumatics CH4 VOC BTEX'!B:B,A1168,'Tool Pneumatics CH4 VOC BTEX'!N:N)*Q1168</f>
        <v>8.2919358645535982E-5</v>
      </c>
    </row>
    <row r="1169" spans="1:21" x14ac:dyDescent="0.25">
      <c r="A1169" s="1" t="s">
        <v>3894</v>
      </c>
      <c r="B1169" s="1" t="s">
        <v>1483</v>
      </c>
      <c r="C1169" s="1" t="s">
        <v>1972</v>
      </c>
      <c r="D1169" s="3" t="s">
        <v>3157</v>
      </c>
      <c r="E1169" s="3" t="s">
        <v>23961</v>
      </c>
      <c r="F1169" s="1" t="s">
        <v>6797</v>
      </c>
      <c r="G1169" s="1">
        <v>12</v>
      </c>
      <c r="H1169" s="1" t="s">
        <v>27474</v>
      </c>
      <c r="I1169" s="1">
        <v>0</v>
      </c>
      <c r="J1169" s="1" t="s">
        <v>27474</v>
      </c>
      <c r="K1169" s="1">
        <f t="shared" si="72"/>
        <v>12</v>
      </c>
      <c r="L1169" s="2">
        <f>SUMIFS('Basin Total Well Counts'!B:B,'Basin Total Well Counts'!A:A,F1169)</f>
        <v>24650</v>
      </c>
      <c r="M1169" s="4">
        <f t="shared" si="73"/>
        <v>4.8681541582150102E-4</v>
      </c>
      <c r="N1169" s="2">
        <f>SUMIF('Basin Emissions'!A:A,F1169,'Basin Emissions'!B:B)</f>
        <v>9860.8637137035021</v>
      </c>
      <c r="O1169" s="8">
        <f t="shared" si="74"/>
        <v>4.8004204691457213</v>
      </c>
      <c r="P1169" s="7">
        <f>SUMIF('Tool Pneumatics CH4 VOC BTEX'!B:B,A1169,'Tool Pneumatics CH4 VOC BTEX'!F:F)</f>
        <v>4.9166021347045898</v>
      </c>
      <c r="Q1169" s="14">
        <f t="shared" si="75"/>
        <v>1.076252122535692</v>
      </c>
      <c r="R1169" s="16">
        <f>SUMIF('Tool Pneumatics CH4 VOC BTEX'!B:B,A1169,'Tool Pneumatics CH4 VOC BTEX'!H:H)*Q1169</f>
        <v>1.6455561687285514E-3</v>
      </c>
      <c r="S1169" s="16">
        <f>SUMIF('Tool Pneumatics CH4 VOC BTEX'!B:B,A1169,'Tool Pneumatics CH4 VOC BTEX'!J:J)*Q1169</f>
        <v>3.4622039147210032E-5</v>
      </c>
      <c r="T1169" s="16">
        <f>SUMIF('Tool Pneumatics CH4 VOC BTEX'!B:B,A1169,'Tool Pneumatics CH4 VOC BTEX'!L:L)*Q1169</f>
        <v>6.2795492011161202E-4</v>
      </c>
      <c r="U1169" s="16">
        <f>SUMIF('Tool Pneumatics CH4 VOC BTEX'!B:B,A1169,'Tool Pneumatics CH4 VOC BTEX'!N:N)*Q1169</f>
        <v>5.3151660808394051E-4</v>
      </c>
    </row>
    <row r="1170" spans="1:21" x14ac:dyDescent="0.25">
      <c r="A1170" s="1" t="s">
        <v>3895</v>
      </c>
      <c r="B1170" s="1" t="s">
        <v>1483</v>
      </c>
      <c r="C1170" s="1" t="s">
        <v>1717</v>
      </c>
      <c r="D1170" s="3" t="s">
        <v>3157</v>
      </c>
      <c r="E1170" s="3" t="s">
        <v>23961</v>
      </c>
      <c r="F1170" s="1" t="s">
        <v>6791</v>
      </c>
      <c r="G1170" s="1">
        <v>3086</v>
      </c>
      <c r="H1170" s="1" t="s">
        <v>27474</v>
      </c>
      <c r="I1170" s="1">
        <v>2</v>
      </c>
      <c r="J1170" s="1" t="s">
        <v>27474</v>
      </c>
      <c r="K1170" s="1">
        <f t="shared" si="72"/>
        <v>3088</v>
      </c>
      <c r="L1170" s="2">
        <f>SUMIFS('Basin Total Well Counts'!B:B,'Basin Total Well Counts'!A:A,F1170)</f>
        <v>12231</v>
      </c>
      <c r="M1170" s="4">
        <f t="shared" si="73"/>
        <v>0.25247322377565201</v>
      </c>
      <c r="N1170" s="2">
        <f>SUMIF('Basin Emissions'!A:A,F1170,'Basin Emissions'!B:B)</f>
        <v>2064.4101262999998</v>
      </c>
      <c r="O1170" s="8">
        <f t="shared" si="74"/>
        <v>521.20827978206182</v>
      </c>
      <c r="P1170" s="7">
        <f>SUMIF('Tool Pneumatics CH4 VOC BTEX'!B:B,A1170,'Tool Pneumatics CH4 VOC BTEX'!F:F)</f>
        <v>6.48220014572144</v>
      </c>
      <c r="Q1170" s="14">
        <f t="shared" si="75"/>
        <v>88.631617951966902</v>
      </c>
      <c r="R1170" s="16">
        <f>SUMIF('Tool Pneumatics CH4 VOC BTEX'!B:B,A1170,'Tool Pneumatics CH4 VOC BTEX'!H:H)*Q1170</f>
        <v>0.75352546323518488</v>
      </c>
      <c r="S1170" s="16">
        <f>SUMIF('Tool Pneumatics CH4 VOC BTEX'!B:B,A1170,'Tool Pneumatics CH4 VOC BTEX'!J:J)*Q1170</f>
        <v>0</v>
      </c>
      <c r="T1170" s="16">
        <f>SUMIF('Tool Pneumatics CH4 VOC BTEX'!B:B,A1170,'Tool Pneumatics CH4 VOC BTEX'!L:L)*Q1170</f>
        <v>7.4072715619303411E-2</v>
      </c>
      <c r="U1170" s="16">
        <f>SUMIF('Tool Pneumatics CH4 VOC BTEX'!B:B,A1170,'Tool Pneumatics CH4 VOC BTEX'!N:N)*Q1170</f>
        <v>0.12802748974870756</v>
      </c>
    </row>
    <row r="1171" spans="1:21" x14ac:dyDescent="0.25">
      <c r="A1171" s="1" t="s">
        <v>3896</v>
      </c>
      <c r="B1171" s="1" t="s">
        <v>1483</v>
      </c>
      <c r="C1171" s="1" t="s">
        <v>2142</v>
      </c>
      <c r="D1171" s="3" t="s">
        <v>3141</v>
      </c>
      <c r="E1171" s="3" t="s">
        <v>23961</v>
      </c>
      <c r="F1171" s="1" t="s">
        <v>6797</v>
      </c>
      <c r="G1171" s="1">
        <v>15</v>
      </c>
      <c r="H1171" s="1" t="s">
        <v>27474</v>
      </c>
      <c r="I1171" s="1">
        <v>0</v>
      </c>
      <c r="J1171" s="1" t="s">
        <v>27474</v>
      </c>
      <c r="K1171" s="1">
        <f t="shared" si="72"/>
        <v>15</v>
      </c>
      <c r="L1171" s="2">
        <f>SUMIFS('Basin Total Well Counts'!B:B,'Basin Total Well Counts'!A:A,F1171)</f>
        <v>24650</v>
      </c>
      <c r="M1171" s="4">
        <f t="shared" si="73"/>
        <v>6.0851926977687626E-4</v>
      </c>
      <c r="N1171" s="2">
        <f>SUMIF('Basin Emissions'!A:A,F1171,'Basin Emissions'!B:B)</f>
        <v>9860.8637137035021</v>
      </c>
      <c r="O1171" s="8">
        <f t="shared" si="74"/>
        <v>6.0005255864321514</v>
      </c>
      <c r="P1171" s="7">
        <f>SUMIF('Tool Pneumatics CH4 VOC BTEX'!B:B,A1171,'Tool Pneumatics CH4 VOC BTEX'!F:F)</f>
        <v>4.9166021347045898</v>
      </c>
      <c r="Q1171" s="14">
        <f t="shared" si="75"/>
        <v>1.345315153169615</v>
      </c>
      <c r="R1171" s="16">
        <f>SUMIF('Tool Pneumatics CH4 VOC BTEX'!B:B,A1171,'Tool Pneumatics CH4 VOC BTEX'!H:H)*Q1171</f>
        <v>2.0569452109106892E-3</v>
      </c>
      <c r="S1171" s="16">
        <f>SUMIF('Tool Pneumatics CH4 VOC BTEX'!B:B,A1171,'Tool Pneumatics CH4 VOC BTEX'!J:J)*Q1171</f>
        <v>4.3277548934012536E-5</v>
      </c>
      <c r="T1171" s="16">
        <f>SUMIF('Tool Pneumatics CH4 VOC BTEX'!B:B,A1171,'Tool Pneumatics CH4 VOC BTEX'!L:L)*Q1171</f>
        <v>7.84943650139515E-4</v>
      </c>
      <c r="U1171" s="16">
        <f>SUMIF('Tool Pneumatics CH4 VOC BTEX'!B:B,A1171,'Tool Pneumatics CH4 VOC BTEX'!N:N)*Q1171</f>
        <v>6.6439576010492564E-4</v>
      </c>
    </row>
    <row r="1172" spans="1:21" x14ac:dyDescent="0.25">
      <c r="A1172" s="1" t="s">
        <v>3897</v>
      </c>
      <c r="B1172" s="1" t="s">
        <v>1483</v>
      </c>
      <c r="C1172" s="1" t="s">
        <v>2082</v>
      </c>
      <c r="D1172" s="3" t="s">
        <v>3157</v>
      </c>
      <c r="E1172" s="3" t="s">
        <v>23961</v>
      </c>
      <c r="F1172" s="1" t="s">
        <v>6797</v>
      </c>
      <c r="G1172" s="1">
        <v>0</v>
      </c>
      <c r="H1172" s="1" t="s">
        <v>27474</v>
      </c>
      <c r="I1172" s="1">
        <v>0</v>
      </c>
      <c r="J1172" s="1" t="s">
        <v>27474</v>
      </c>
      <c r="K1172" s="1">
        <f t="shared" si="72"/>
        <v>0</v>
      </c>
      <c r="L1172" s="2">
        <f>SUMIFS('Basin Total Well Counts'!B:B,'Basin Total Well Counts'!A:A,F1172)</f>
        <v>24650</v>
      </c>
      <c r="M1172" s="4">
        <f t="shared" si="73"/>
        <v>0</v>
      </c>
      <c r="N1172" s="2">
        <f>SUMIF('Basin Emissions'!A:A,F1172,'Basin Emissions'!B:B)</f>
        <v>9860.8637137035021</v>
      </c>
      <c r="O1172" s="8">
        <f t="shared" si="74"/>
        <v>0</v>
      </c>
      <c r="P1172" s="7">
        <f>SUMIF('Tool Pneumatics CH4 VOC BTEX'!B:B,A1172,'Tool Pneumatics CH4 VOC BTEX'!F:F)</f>
        <v>4.9166021347045898</v>
      </c>
      <c r="Q1172" s="14">
        <f t="shared" si="75"/>
        <v>0</v>
      </c>
      <c r="R1172" s="16">
        <f>SUMIF('Tool Pneumatics CH4 VOC BTEX'!B:B,A1172,'Tool Pneumatics CH4 VOC BTEX'!H:H)*Q1172</f>
        <v>0</v>
      </c>
      <c r="S1172" s="16">
        <f>SUMIF('Tool Pneumatics CH4 VOC BTEX'!B:B,A1172,'Tool Pneumatics CH4 VOC BTEX'!J:J)*Q1172</f>
        <v>0</v>
      </c>
      <c r="T1172" s="16">
        <f>SUMIF('Tool Pneumatics CH4 VOC BTEX'!B:B,A1172,'Tool Pneumatics CH4 VOC BTEX'!L:L)*Q1172</f>
        <v>0</v>
      </c>
      <c r="U1172" s="16">
        <f>SUMIF('Tool Pneumatics CH4 VOC BTEX'!B:B,A1172,'Tool Pneumatics CH4 VOC BTEX'!N:N)*Q1172</f>
        <v>0</v>
      </c>
    </row>
    <row r="1173" spans="1:21" x14ac:dyDescent="0.25">
      <c r="A1173" s="1" t="s">
        <v>3898</v>
      </c>
      <c r="B1173" s="1" t="s">
        <v>1483</v>
      </c>
      <c r="C1173" s="1" t="s">
        <v>1127</v>
      </c>
      <c r="D1173" s="3" t="s">
        <v>3157</v>
      </c>
      <c r="E1173" s="3" t="s">
        <v>23961</v>
      </c>
      <c r="F1173" s="1" t="s">
        <v>2223</v>
      </c>
      <c r="G1173" s="1">
        <v>1</v>
      </c>
      <c r="H1173" s="1" t="s">
        <v>27474</v>
      </c>
      <c r="I1173" s="1">
        <v>0</v>
      </c>
      <c r="J1173" s="1" t="s">
        <v>27474</v>
      </c>
      <c r="K1173" s="1">
        <f t="shared" si="72"/>
        <v>1</v>
      </c>
      <c r="L1173" s="2">
        <f>SUMIFS('Basin Total Well Counts'!B:B,'Basin Total Well Counts'!A:A,F1173)</f>
        <v>1034</v>
      </c>
      <c r="M1173" s="4">
        <f t="shared" si="73"/>
        <v>9.6711798839458415E-4</v>
      </c>
      <c r="N1173" s="2">
        <f>SUMIF('Basin Emissions'!A:A,F1173,'Basin Emissions'!B:B)</f>
        <v>9940.5961918999983</v>
      </c>
      <c r="O1173" s="8">
        <f t="shared" si="74"/>
        <v>9.6137293925531893</v>
      </c>
      <c r="P1173" s="7">
        <f>SUMIF('Tool Pneumatics CH4 VOC BTEX'!B:B,A1173,'Tool Pneumatics CH4 VOC BTEX'!F:F)</f>
        <v>4.9166021347045898</v>
      </c>
      <c r="Q1173" s="14">
        <f t="shared" si="75"/>
        <v>2.1553938307534226</v>
      </c>
      <c r="R1173" s="16">
        <f>SUMIF('Tool Pneumatics CH4 VOC BTEX'!B:B,A1173,'Tool Pneumatics CH4 VOC BTEX'!H:H)*Q1173</f>
        <v>3.2955304244876261E-3</v>
      </c>
      <c r="S1173" s="16">
        <f>SUMIF('Tool Pneumatics CH4 VOC BTEX'!B:B,A1173,'Tool Pneumatics CH4 VOC BTEX'!J:J)*Q1173</f>
        <v>6.9337033603411276E-5</v>
      </c>
      <c r="T1173" s="16">
        <f>SUMIF('Tool Pneumatics CH4 VOC BTEX'!B:B,A1173,'Tool Pneumatics CH4 VOC BTEX'!L:L)*Q1173</f>
        <v>1.257595810924815E-3</v>
      </c>
      <c r="U1173" s="16">
        <f>SUMIF('Tool Pneumatics CH4 VOC BTEX'!B:B,A1173,'Tool Pneumatics CH4 VOC BTEX'!N:N)*Q1173</f>
        <v>1.0644602635560586E-3</v>
      </c>
    </row>
    <row r="1174" spans="1:21" x14ac:dyDescent="0.25">
      <c r="A1174" s="1" t="s">
        <v>3899</v>
      </c>
      <c r="B1174" s="1" t="s">
        <v>1483</v>
      </c>
      <c r="C1174" s="1" t="s">
        <v>2022</v>
      </c>
      <c r="D1174" s="3" t="s">
        <v>3157</v>
      </c>
      <c r="E1174" s="3" t="s">
        <v>23961</v>
      </c>
      <c r="F1174" s="1" t="s">
        <v>6791</v>
      </c>
      <c r="G1174" s="1">
        <v>357</v>
      </c>
      <c r="H1174" s="1" t="s">
        <v>27474</v>
      </c>
      <c r="I1174" s="1">
        <v>0</v>
      </c>
      <c r="J1174" s="1" t="s">
        <v>27474</v>
      </c>
      <c r="K1174" s="1">
        <f t="shared" si="72"/>
        <v>357</v>
      </c>
      <c r="L1174" s="2">
        <f>SUMIFS('Basin Total Well Counts'!B:B,'Basin Total Well Counts'!A:A,F1174)</f>
        <v>12231</v>
      </c>
      <c r="M1174" s="4">
        <f t="shared" si="73"/>
        <v>2.9188128525876871E-2</v>
      </c>
      <c r="N1174" s="2">
        <f>SUMIF('Basin Emissions'!A:A,F1174,'Basin Emissions'!B:B)</f>
        <v>2064.4101262999998</v>
      </c>
      <c r="O1174" s="8">
        <f t="shared" si="74"/>
        <v>60.256268096566096</v>
      </c>
      <c r="P1174" s="7">
        <f>SUMIF('Tool Pneumatics CH4 VOC BTEX'!B:B,A1174,'Tool Pneumatics CH4 VOC BTEX'!F:F)</f>
        <v>6.48220014572144</v>
      </c>
      <c r="Q1174" s="14">
        <f t="shared" si="75"/>
        <v>10.246595728255242</v>
      </c>
      <c r="R1174" s="16">
        <f>SUMIF('Tool Pneumatics CH4 VOC BTEX'!B:B,A1174,'Tool Pneumatics CH4 VOC BTEX'!H:H)*Q1174</f>
        <v>8.7114180820907078E-2</v>
      </c>
      <c r="S1174" s="16">
        <f>SUMIF('Tool Pneumatics CH4 VOC BTEX'!B:B,A1174,'Tool Pneumatics CH4 VOC BTEX'!J:J)*Q1174</f>
        <v>0</v>
      </c>
      <c r="T1174" s="16">
        <f>SUMIF('Tool Pneumatics CH4 VOC BTEX'!B:B,A1174,'Tool Pneumatics CH4 VOC BTEX'!L:L)*Q1174</f>
        <v>8.5634583795632518E-3</v>
      </c>
      <c r="U1174" s="16">
        <f>SUMIF('Tool Pneumatics CH4 VOC BTEX'!B:B,A1174,'Tool Pneumatics CH4 VOC BTEX'!N:N)*Q1174</f>
        <v>1.4801105518228176E-2</v>
      </c>
    </row>
    <row r="1175" spans="1:21" x14ac:dyDescent="0.25">
      <c r="A1175" s="1" t="s">
        <v>3900</v>
      </c>
      <c r="B1175" s="1" t="s">
        <v>1483</v>
      </c>
      <c r="C1175" s="1" t="s">
        <v>3901</v>
      </c>
      <c r="D1175" s="3" t="s">
        <v>3157</v>
      </c>
      <c r="E1175" s="3" t="s">
        <v>23961</v>
      </c>
      <c r="F1175" s="1" t="s">
        <v>6797</v>
      </c>
      <c r="G1175" s="1">
        <v>1</v>
      </c>
      <c r="H1175" s="1" t="s">
        <v>27474</v>
      </c>
      <c r="I1175" s="1">
        <v>0</v>
      </c>
      <c r="J1175" s="1" t="s">
        <v>27474</v>
      </c>
      <c r="K1175" s="1">
        <f t="shared" si="72"/>
        <v>1</v>
      </c>
      <c r="L1175" s="2">
        <f>SUMIFS('Basin Total Well Counts'!B:B,'Basin Total Well Counts'!A:A,F1175)</f>
        <v>24650</v>
      </c>
      <c r="M1175" s="4">
        <f t="shared" si="73"/>
        <v>4.0567951318458416E-5</v>
      </c>
      <c r="N1175" s="2">
        <f>SUMIF('Basin Emissions'!A:A,F1175,'Basin Emissions'!B:B)</f>
        <v>9860.8637137035021</v>
      </c>
      <c r="O1175" s="8">
        <f t="shared" si="74"/>
        <v>0.40003503909547672</v>
      </c>
      <c r="P1175" s="7">
        <f>SUMIF('Tool Pneumatics CH4 VOC BTEX'!B:B,A1175,'Tool Pneumatics CH4 VOC BTEX'!F:F)</f>
        <v>4.9166021347045898</v>
      </c>
      <c r="Q1175" s="14">
        <f t="shared" si="75"/>
        <v>8.9687676877974312E-2</v>
      </c>
      <c r="R1175" s="16">
        <f>SUMIF('Tool Pneumatics CH4 VOC BTEX'!B:B,A1175,'Tool Pneumatics CH4 VOC BTEX'!H:H)*Q1175</f>
        <v>1.3712968072737924E-4</v>
      </c>
      <c r="S1175" s="16">
        <f>SUMIF('Tool Pneumatics CH4 VOC BTEX'!B:B,A1175,'Tool Pneumatics CH4 VOC BTEX'!J:J)*Q1175</f>
        <v>2.8851699289341686E-6</v>
      </c>
      <c r="T1175" s="16">
        <f>SUMIF('Tool Pneumatics CH4 VOC BTEX'!B:B,A1175,'Tool Pneumatics CH4 VOC BTEX'!L:L)*Q1175</f>
        <v>5.2329576675967653E-5</v>
      </c>
      <c r="U1175" s="16">
        <f>SUMIF('Tool Pneumatics CH4 VOC BTEX'!B:B,A1175,'Tool Pneumatics CH4 VOC BTEX'!N:N)*Q1175</f>
        <v>4.4293050673661703E-5</v>
      </c>
    </row>
    <row r="1176" spans="1:21" x14ac:dyDescent="0.25">
      <c r="A1176" s="1" t="s">
        <v>3902</v>
      </c>
      <c r="B1176" s="1" t="s">
        <v>1483</v>
      </c>
      <c r="C1176" s="1" t="s">
        <v>3903</v>
      </c>
      <c r="D1176" s="3" t="s">
        <v>3157</v>
      </c>
      <c r="E1176" s="3" t="s">
        <v>23961</v>
      </c>
      <c r="F1176" s="1" t="s">
        <v>6791</v>
      </c>
      <c r="G1176" s="1">
        <v>0</v>
      </c>
      <c r="H1176" s="1" t="s">
        <v>27474</v>
      </c>
      <c r="I1176" s="1">
        <v>0</v>
      </c>
      <c r="J1176" s="1" t="s">
        <v>27474</v>
      </c>
      <c r="K1176" s="1">
        <f t="shared" si="72"/>
        <v>0</v>
      </c>
      <c r="L1176" s="2">
        <f>SUMIFS('Basin Total Well Counts'!B:B,'Basin Total Well Counts'!A:A,F1176)</f>
        <v>12231</v>
      </c>
      <c r="M1176" s="4">
        <f t="shared" si="73"/>
        <v>0</v>
      </c>
      <c r="N1176" s="2">
        <f>SUMIF('Basin Emissions'!A:A,F1176,'Basin Emissions'!B:B)</f>
        <v>2064.4101262999998</v>
      </c>
      <c r="O1176" s="8">
        <f t="shared" si="74"/>
        <v>0</v>
      </c>
      <c r="P1176" s="7">
        <f>SUMIF('Tool Pneumatics CH4 VOC BTEX'!B:B,A1176,'Tool Pneumatics CH4 VOC BTEX'!F:F)</f>
        <v>6.48220014572144</v>
      </c>
      <c r="Q1176" s="14">
        <f t="shared" si="75"/>
        <v>0</v>
      </c>
      <c r="R1176" s="16">
        <f>SUMIF('Tool Pneumatics CH4 VOC BTEX'!B:B,A1176,'Tool Pneumatics CH4 VOC BTEX'!H:H)*Q1176</f>
        <v>0</v>
      </c>
      <c r="S1176" s="16">
        <f>SUMIF('Tool Pneumatics CH4 VOC BTEX'!B:B,A1176,'Tool Pneumatics CH4 VOC BTEX'!J:J)*Q1176</f>
        <v>0</v>
      </c>
      <c r="T1176" s="16">
        <f>SUMIF('Tool Pneumatics CH4 VOC BTEX'!B:B,A1176,'Tool Pneumatics CH4 VOC BTEX'!L:L)*Q1176</f>
        <v>0</v>
      </c>
      <c r="U1176" s="16">
        <f>SUMIF('Tool Pneumatics CH4 VOC BTEX'!B:B,A1176,'Tool Pneumatics CH4 VOC BTEX'!N:N)*Q1176</f>
        <v>0</v>
      </c>
    </row>
    <row r="1177" spans="1:21" x14ac:dyDescent="0.25">
      <c r="A1177" s="1" t="s">
        <v>3904</v>
      </c>
      <c r="B1177" s="1" t="s">
        <v>1483</v>
      </c>
      <c r="C1177" s="1" t="s">
        <v>3905</v>
      </c>
      <c r="D1177" s="3" t="s">
        <v>3157</v>
      </c>
      <c r="E1177" s="3" t="s">
        <v>23961</v>
      </c>
      <c r="F1177" s="1" t="s">
        <v>6797</v>
      </c>
      <c r="G1177" s="1">
        <v>0</v>
      </c>
      <c r="H1177" s="1" t="s">
        <v>27474</v>
      </c>
      <c r="I1177" s="1">
        <v>0</v>
      </c>
      <c r="J1177" s="1" t="s">
        <v>27474</v>
      </c>
      <c r="K1177" s="1">
        <f t="shared" si="72"/>
        <v>0</v>
      </c>
      <c r="L1177" s="2">
        <f>SUMIFS('Basin Total Well Counts'!B:B,'Basin Total Well Counts'!A:A,F1177)</f>
        <v>24650</v>
      </c>
      <c r="M1177" s="4">
        <f t="shared" si="73"/>
        <v>0</v>
      </c>
      <c r="N1177" s="2">
        <f>SUMIF('Basin Emissions'!A:A,F1177,'Basin Emissions'!B:B)</f>
        <v>9860.8637137035021</v>
      </c>
      <c r="O1177" s="8">
        <f t="shared" si="74"/>
        <v>0</v>
      </c>
      <c r="P1177" s="7">
        <f>SUMIF('Tool Pneumatics CH4 VOC BTEX'!B:B,A1177,'Tool Pneumatics CH4 VOC BTEX'!F:F)</f>
        <v>4.9166021347045898</v>
      </c>
      <c r="Q1177" s="14">
        <f t="shared" si="75"/>
        <v>0</v>
      </c>
      <c r="R1177" s="16">
        <f>SUMIF('Tool Pneumatics CH4 VOC BTEX'!B:B,A1177,'Tool Pneumatics CH4 VOC BTEX'!H:H)*Q1177</f>
        <v>0</v>
      </c>
      <c r="S1177" s="16">
        <f>SUMIF('Tool Pneumatics CH4 VOC BTEX'!B:B,A1177,'Tool Pneumatics CH4 VOC BTEX'!J:J)*Q1177</f>
        <v>0</v>
      </c>
      <c r="T1177" s="16">
        <f>SUMIF('Tool Pneumatics CH4 VOC BTEX'!B:B,A1177,'Tool Pneumatics CH4 VOC BTEX'!L:L)*Q1177</f>
        <v>0</v>
      </c>
      <c r="U1177" s="16">
        <f>SUMIF('Tool Pneumatics CH4 VOC BTEX'!B:B,A1177,'Tool Pneumatics CH4 VOC BTEX'!N:N)*Q1177</f>
        <v>0</v>
      </c>
    </row>
    <row r="1178" spans="1:21" x14ac:dyDescent="0.25">
      <c r="A1178" s="1" t="s">
        <v>3906</v>
      </c>
      <c r="B1178" s="1" t="s">
        <v>1483</v>
      </c>
      <c r="C1178" s="1" t="s">
        <v>3907</v>
      </c>
      <c r="D1178" s="3" t="s">
        <v>3157</v>
      </c>
      <c r="E1178" s="3" t="s">
        <v>23961</v>
      </c>
      <c r="F1178" s="1" t="s">
        <v>6791</v>
      </c>
      <c r="G1178" s="1">
        <v>0</v>
      </c>
      <c r="H1178" s="1" t="s">
        <v>27474</v>
      </c>
      <c r="I1178" s="1">
        <v>0</v>
      </c>
      <c r="J1178" s="1" t="s">
        <v>27474</v>
      </c>
      <c r="K1178" s="1">
        <f t="shared" si="72"/>
        <v>0</v>
      </c>
      <c r="L1178" s="2">
        <f>SUMIFS('Basin Total Well Counts'!B:B,'Basin Total Well Counts'!A:A,F1178)</f>
        <v>12231</v>
      </c>
      <c r="M1178" s="4">
        <f t="shared" si="73"/>
        <v>0</v>
      </c>
      <c r="N1178" s="2">
        <f>SUMIF('Basin Emissions'!A:A,F1178,'Basin Emissions'!B:B)</f>
        <v>2064.4101262999998</v>
      </c>
      <c r="O1178" s="8">
        <f t="shared" si="74"/>
        <v>0</v>
      </c>
      <c r="P1178" s="7">
        <f>SUMIF('Tool Pneumatics CH4 VOC BTEX'!B:B,A1178,'Tool Pneumatics CH4 VOC BTEX'!F:F)</f>
        <v>6.48220014572144</v>
      </c>
      <c r="Q1178" s="14">
        <f t="shared" si="75"/>
        <v>0</v>
      </c>
      <c r="R1178" s="16">
        <f>SUMIF('Tool Pneumatics CH4 VOC BTEX'!B:B,A1178,'Tool Pneumatics CH4 VOC BTEX'!H:H)*Q1178</f>
        <v>0</v>
      </c>
      <c r="S1178" s="16">
        <f>SUMIF('Tool Pneumatics CH4 VOC BTEX'!B:B,A1178,'Tool Pneumatics CH4 VOC BTEX'!J:J)*Q1178</f>
        <v>0</v>
      </c>
      <c r="T1178" s="16">
        <f>SUMIF('Tool Pneumatics CH4 VOC BTEX'!B:B,A1178,'Tool Pneumatics CH4 VOC BTEX'!L:L)*Q1178</f>
        <v>0</v>
      </c>
      <c r="U1178" s="16">
        <f>SUMIF('Tool Pneumatics CH4 VOC BTEX'!B:B,A1178,'Tool Pneumatics CH4 VOC BTEX'!N:N)*Q1178</f>
        <v>0</v>
      </c>
    </row>
    <row r="1179" spans="1:21" x14ac:dyDescent="0.25">
      <c r="A1179" s="1" t="s">
        <v>3961</v>
      </c>
      <c r="B1179" s="1" t="s">
        <v>1513</v>
      </c>
      <c r="C1179" s="1" t="s">
        <v>2106</v>
      </c>
      <c r="D1179" s="3" t="s">
        <v>4105</v>
      </c>
      <c r="E1179" s="3" t="s">
        <v>23961</v>
      </c>
      <c r="F1179" s="1" t="s">
        <v>2732</v>
      </c>
      <c r="G1179" s="1">
        <v>0</v>
      </c>
      <c r="H1179" s="1" t="s">
        <v>27474</v>
      </c>
      <c r="I1179" s="1">
        <v>0</v>
      </c>
      <c r="J1179" s="1" t="s">
        <v>27474</v>
      </c>
      <c r="K1179" s="1">
        <f t="shared" si="72"/>
        <v>0</v>
      </c>
      <c r="L1179" s="2">
        <f>SUMIFS('Basin Total Well Counts'!B:B,'Basin Total Well Counts'!A:A,F1179)</f>
        <v>0</v>
      </c>
      <c r="M1179" s="4">
        <f t="shared" si="73"/>
        <v>0</v>
      </c>
      <c r="N1179" s="2">
        <f>SUMIF('Basin Emissions'!A:A,F1179,'Basin Emissions'!B:B)</f>
        <v>22.899069699999998</v>
      </c>
      <c r="O1179" s="8">
        <f t="shared" si="74"/>
        <v>0</v>
      </c>
      <c r="P1179" s="7">
        <f>SUMIF('Tool Pneumatics CH4 VOC BTEX'!B:B,A1179,'Tool Pneumatics CH4 VOC BTEX'!F:F)</f>
        <v>3.5899999141693102</v>
      </c>
      <c r="Q1179" s="14">
        <f t="shared" si="75"/>
        <v>0</v>
      </c>
      <c r="R1179" s="16">
        <f>SUMIF('Tool Pneumatics CH4 VOC BTEX'!B:B,A1179,'Tool Pneumatics CH4 VOC BTEX'!H:H)*Q1179</f>
        <v>0</v>
      </c>
      <c r="S1179" s="16">
        <f>SUMIF('Tool Pneumatics CH4 VOC BTEX'!B:B,A1179,'Tool Pneumatics CH4 VOC BTEX'!J:J)*Q1179</f>
        <v>0</v>
      </c>
      <c r="T1179" s="16">
        <f>SUMIF('Tool Pneumatics CH4 VOC BTEX'!B:B,A1179,'Tool Pneumatics CH4 VOC BTEX'!L:L)*Q1179</f>
        <v>0</v>
      </c>
      <c r="U1179" s="16">
        <f>SUMIF('Tool Pneumatics CH4 VOC BTEX'!B:B,A1179,'Tool Pneumatics CH4 VOC BTEX'!N:N)*Q1179</f>
        <v>0</v>
      </c>
    </row>
    <row r="1180" spans="1:21" x14ac:dyDescent="0.25">
      <c r="A1180" s="1" t="s">
        <v>3962</v>
      </c>
      <c r="B1180" s="1" t="s">
        <v>1513</v>
      </c>
      <c r="C1180" s="1" t="s">
        <v>2126</v>
      </c>
      <c r="D1180" s="3" t="s">
        <v>4105</v>
      </c>
      <c r="E1180" s="3" t="s">
        <v>23961</v>
      </c>
      <c r="F1180" s="1" t="s">
        <v>2721</v>
      </c>
      <c r="G1180" s="1">
        <v>0</v>
      </c>
      <c r="H1180" s="1" t="s">
        <v>27474</v>
      </c>
      <c r="I1180" s="1">
        <v>0</v>
      </c>
      <c r="J1180" s="1" t="s">
        <v>27474</v>
      </c>
      <c r="K1180" s="1">
        <f t="shared" si="72"/>
        <v>0</v>
      </c>
      <c r="L1180" s="2">
        <f>SUMIFS('Basin Total Well Counts'!B:B,'Basin Total Well Counts'!A:A,F1180)</f>
        <v>0</v>
      </c>
      <c r="M1180" s="4">
        <f t="shared" si="73"/>
        <v>0</v>
      </c>
      <c r="N1180" s="2">
        <f>SUMIF('Basin Emissions'!A:A,F1180,'Basin Emissions'!B:B)</f>
        <v>382.18323590000006</v>
      </c>
      <c r="O1180" s="8">
        <f t="shared" si="74"/>
        <v>0</v>
      </c>
      <c r="P1180" s="7">
        <f>SUMIF('Tool Pneumatics CH4 VOC BTEX'!B:B,A1180,'Tool Pneumatics CH4 VOC BTEX'!F:F)</f>
        <v>3.5899999141693102</v>
      </c>
      <c r="Q1180" s="14">
        <f t="shared" si="75"/>
        <v>0</v>
      </c>
      <c r="R1180" s="16">
        <f>SUMIF('Tool Pneumatics CH4 VOC BTEX'!B:B,A1180,'Tool Pneumatics CH4 VOC BTEX'!H:H)*Q1180</f>
        <v>0</v>
      </c>
      <c r="S1180" s="16">
        <f>SUMIF('Tool Pneumatics CH4 VOC BTEX'!B:B,A1180,'Tool Pneumatics CH4 VOC BTEX'!J:J)*Q1180</f>
        <v>0</v>
      </c>
      <c r="T1180" s="16">
        <f>SUMIF('Tool Pneumatics CH4 VOC BTEX'!B:B,A1180,'Tool Pneumatics CH4 VOC BTEX'!L:L)*Q1180</f>
        <v>0</v>
      </c>
      <c r="U1180" s="16">
        <f>SUMIF('Tool Pneumatics CH4 VOC BTEX'!B:B,A1180,'Tool Pneumatics CH4 VOC BTEX'!N:N)*Q1180</f>
        <v>0</v>
      </c>
    </row>
    <row r="1181" spans="1:21" x14ac:dyDescent="0.25">
      <c r="A1181" s="1" t="s">
        <v>3963</v>
      </c>
      <c r="B1181" s="1" t="s">
        <v>1513</v>
      </c>
      <c r="C1181" s="1" t="s">
        <v>1587</v>
      </c>
      <c r="D1181" s="3" t="s">
        <v>4105</v>
      </c>
      <c r="E1181" s="3" t="s">
        <v>23961</v>
      </c>
      <c r="F1181" s="1" t="s">
        <v>2721</v>
      </c>
      <c r="G1181" s="1">
        <v>0</v>
      </c>
      <c r="H1181" s="1" t="s">
        <v>27474</v>
      </c>
      <c r="I1181" s="1">
        <v>0</v>
      </c>
      <c r="J1181" s="1" t="s">
        <v>27474</v>
      </c>
      <c r="K1181" s="1">
        <f t="shared" si="72"/>
        <v>0</v>
      </c>
      <c r="L1181" s="2">
        <f>SUMIFS('Basin Total Well Counts'!B:B,'Basin Total Well Counts'!A:A,F1181)</f>
        <v>0</v>
      </c>
      <c r="M1181" s="4">
        <f t="shared" si="73"/>
        <v>0</v>
      </c>
      <c r="N1181" s="2">
        <f>SUMIF('Basin Emissions'!A:A,F1181,'Basin Emissions'!B:B)</f>
        <v>382.18323590000006</v>
      </c>
      <c r="O1181" s="8">
        <f t="shared" si="74"/>
        <v>0</v>
      </c>
      <c r="P1181" s="7">
        <f>SUMIF('Tool Pneumatics CH4 VOC BTEX'!B:B,A1181,'Tool Pneumatics CH4 VOC BTEX'!F:F)</f>
        <v>3.5899999141693102</v>
      </c>
      <c r="Q1181" s="14">
        <f t="shared" si="75"/>
        <v>0</v>
      </c>
      <c r="R1181" s="16">
        <f>SUMIF('Tool Pneumatics CH4 VOC BTEX'!B:B,A1181,'Tool Pneumatics CH4 VOC BTEX'!H:H)*Q1181</f>
        <v>0</v>
      </c>
      <c r="S1181" s="16">
        <f>SUMIF('Tool Pneumatics CH4 VOC BTEX'!B:B,A1181,'Tool Pneumatics CH4 VOC BTEX'!J:J)*Q1181</f>
        <v>0</v>
      </c>
      <c r="T1181" s="16">
        <f>SUMIF('Tool Pneumatics CH4 VOC BTEX'!B:B,A1181,'Tool Pneumatics CH4 VOC BTEX'!L:L)*Q1181</f>
        <v>0</v>
      </c>
      <c r="U1181" s="16">
        <f>SUMIF('Tool Pneumatics CH4 VOC BTEX'!B:B,A1181,'Tool Pneumatics CH4 VOC BTEX'!N:N)*Q1181</f>
        <v>0</v>
      </c>
    </row>
    <row r="1182" spans="1:21" x14ac:dyDescent="0.25">
      <c r="A1182" s="1" t="s">
        <v>3964</v>
      </c>
      <c r="B1182" s="1" t="s">
        <v>1513</v>
      </c>
      <c r="C1182" s="1" t="s">
        <v>3965</v>
      </c>
      <c r="D1182" s="3" t="s">
        <v>4105</v>
      </c>
      <c r="E1182" s="3" t="s">
        <v>23961</v>
      </c>
      <c r="F1182" s="1" t="s">
        <v>2732</v>
      </c>
      <c r="G1182" s="1">
        <v>0</v>
      </c>
      <c r="H1182" s="1" t="s">
        <v>27474</v>
      </c>
      <c r="I1182" s="1">
        <v>0</v>
      </c>
      <c r="J1182" s="1" t="s">
        <v>27474</v>
      </c>
      <c r="K1182" s="1">
        <f t="shared" si="72"/>
        <v>0</v>
      </c>
      <c r="L1182" s="2">
        <f>SUMIFS('Basin Total Well Counts'!B:B,'Basin Total Well Counts'!A:A,F1182)</f>
        <v>0</v>
      </c>
      <c r="M1182" s="4">
        <f t="shared" si="73"/>
        <v>0</v>
      </c>
      <c r="N1182" s="2">
        <f>SUMIF('Basin Emissions'!A:A,F1182,'Basin Emissions'!B:B)</f>
        <v>22.899069699999998</v>
      </c>
      <c r="O1182" s="8">
        <f t="shared" si="74"/>
        <v>0</v>
      </c>
      <c r="P1182" s="7">
        <f>SUMIF('Tool Pneumatics CH4 VOC BTEX'!B:B,A1182,'Tool Pneumatics CH4 VOC BTEX'!F:F)</f>
        <v>3.5899999141693102</v>
      </c>
      <c r="Q1182" s="14">
        <f t="shared" si="75"/>
        <v>0</v>
      </c>
      <c r="R1182" s="16">
        <f>SUMIF('Tool Pneumatics CH4 VOC BTEX'!B:B,A1182,'Tool Pneumatics CH4 VOC BTEX'!H:H)*Q1182</f>
        <v>0</v>
      </c>
      <c r="S1182" s="16">
        <f>SUMIF('Tool Pneumatics CH4 VOC BTEX'!B:B,A1182,'Tool Pneumatics CH4 VOC BTEX'!J:J)*Q1182</f>
        <v>0</v>
      </c>
      <c r="T1182" s="16">
        <f>SUMIF('Tool Pneumatics CH4 VOC BTEX'!B:B,A1182,'Tool Pneumatics CH4 VOC BTEX'!L:L)*Q1182</f>
        <v>0</v>
      </c>
      <c r="U1182" s="16">
        <f>SUMIF('Tool Pneumatics CH4 VOC BTEX'!B:B,A1182,'Tool Pneumatics CH4 VOC BTEX'!N:N)*Q1182</f>
        <v>0</v>
      </c>
    </row>
    <row r="1183" spans="1:21" x14ac:dyDescent="0.25">
      <c r="A1183" s="1" t="s">
        <v>3966</v>
      </c>
      <c r="B1183" s="1" t="s">
        <v>1513</v>
      </c>
      <c r="C1183" s="1" t="s">
        <v>1995</v>
      </c>
      <c r="D1183" s="3" t="s">
        <v>4105</v>
      </c>
      <c r="E1183" s="3" t="s">
        <v>23961</v>
      </c>
      <c r="F1183" s="1" t="s">
        <v>2721</v>
      </c>
      <c r="G1183" s="1">
        <v>0</v>
      </c>
      <c r="H1183" s="1" t="s">
        <v>27474</v>
      </c>
      <c r="I1183" s="1">
        <v>0</v>
      </c>
      <c r="J1183" s="1" t="s">
        <v>27474</v>
      </c>
      <c r="K1183" s="1">
        <f t="shared" si="72"/>
        <v>0</v>
      </c>
      <c r="L1183" s="2">
        <f>SUMIFS('Basin Total Well Counts'!B:B,'Basin Total Well Counts'!A:A,F1183)</f>
        <v>0</v>
      </c>
      <c r="M1183" s="4">
        <f t="shared" si="73"/>
        <v>0</v>
      </c>
      <c r="N1183" s="2">
        <f>SUMIF('Basin Emissions'!A:A,F1183,'Basin Emissions'!B:B)</f>
        <v>382.18323590000006</v>
      </c>
      <c r="O1183" s="8">
        <f t="shared" si="74"/>
        <v>0</v>
      </c>
      <c r="P1183" s="7">
        <f>SUMIF('Tool Pneumatics CH4 VOC BTEX'!B:B,A1183,'Tool Pneumatics CH4 VOC BTEX'!F:F)</f>
        <v>3.5899999141693102</v>
      </c>
      <c r="Q1183" s="14">
        <f t="shared" si="75"/>
        <v>0</v>
      </c>
      <c r="R1183" s="16">
        <f>SUMIF('Tool Pneumatics CH4 VOC BTEX'!B:B,A1183,'Tool Pneumatics CH4 VOC BTEX'!H:H)*Q1183</f>
        <v>0</v>
      </c>
      <c r="S1183" s="16">
        <f>SUMIF('Tool Pneumatics CH4 VOC BTEX'!B:B,A1183,'Tool Pneumatics CH4 VOC BTEX'!J:J)*Q1183</f>
        <v>0</v>
      </c>
      <c r="T1183" s="16">
        <f>SUMIF('Tool Pneumatics CH4 VOC BTEX'!B:B,A1183,'Tool Pneumatics CH4 VOC BTEX'!L:L)*Q1183</f>
        <v>0</v>
      </c>
      <c r="U1183" s="16">
        <f>SUMIF('Tool Pneumatics CH4 VOC BTEX'!B:B,A1183,'Tool Pneumatics CH4 VOC BTEX'!N:N)*Q1183</f>
        <v>0</v>
      </c>
    </row>
    <row r="1184" spans="1:21" x14ac:dyDescent="0.25">
      <c r="A1184" s="1" t="s">
        <v>3967</v>
      </c>
      <c r="B1184" s="1" t="s">
        <v>1513</v>
      </c>
      <c r="C1184" s="1" t="s">
        <v>1813</v>
      </c>
      <c r="D1184" s="3" t="s">
        <v>4105</v>
      </c>
      <c r="E1184" s="3" t="s">
        <v>23961</v>
      </c>
      <c r="F1184" s="1" t="s">
        <v>2721</v>
      </c>
      <c r="G1184" s="1">
        <v>0</v>
      </c>
      <c r="H1184" s="1" t="s">
        <v>27474</v>
      </c>
      <c r="I1184" s="1">
        <v>0</v>
      </c>
      <c r="J1184" s="1" t="s">
        <v>27474</v>
      </c>
      <c r="K1184" s="1">
        <f t="shared" si="72"/>
        <v>0</v>
      </c>
      <c r="L1184" s="2">
        <f>SUMIFS('Basin Total Well Counts'!B:B,'Basin Total Well Counts'!A:A,F1184)</f>
        <v>0</v>
      </c>
      <c r="M1184" s="4">
        <f t="shared" si="73"/>
        <v>0</v>
      </c>
      <c r="N1184" s="2">
        <f>SUMIF('Basin Emissions'!A:A,F1184,'Basin Emissions'!B:B)</f>
        <v>382.18323590000006</v>
      </c>
      <c r="O1184" s="8">
        <f t="shared" si="74"/>
        <v>0</v>
      </c>
      <c r="P1184" s="7">
        <f>SUMIF('Tool Pneumatics CH4 VOC BTEX'!B:B,A1184,'Tool Pneumatics CH4 VOC BTEX'!F:F)</f>
        <v>3.5899999141693102</v>
      </c>
      <c r="Q1184" s="14">
        <f t="shared" si="75"/>
        <v>0</v>
      </c>
      <c r="R1184" s="16">
        <f>SUMIF('Tool Pneumatics CH4 VOC BTEX'!B:B,A1184,'Tool Pneumatics CH4 VOC BTEX'!H:H)*Q1184</f>
        <v>0</v>
      </c>
      <c r="S1184" s="16">
        <f>SUMIF('Tool Pneumatics CH4 VOC BTEX'!B:B,A1184,'Tool Pneumatics CH4 VOC BTEX'!J:J)*Q1184</f>
        <v>0</v>
      </c>
      <c r="T1184" s="16">
        <f>SUMIF('Tool Pneumatics CH4 VOC BTEX'!B:B,A1184,'Tool Pneumatics CH4 VOC BTEX'!L:L)*Q1184</f>
        <v>0</v>
      </c>
      <c r="U1184" s="16">
        <f>SUMIF('Tool Pneumatics CH4 VOC BTEX'!B:B,A1184,'Tool Pneumatics CH4 VOC BTEX'!N:N)*Q1184</f>
        <v>0</v>
      </c>
    </row>
    <row r="1185" spans="1:21" x14ac:dyDescent="0.25">
      <c r="A1185" s="1" t="s">
        <v>3968</v>
      </c>
      <c r="B1185" s="1" t="s">
        <v>1513</v>
      </c>
      <c r="C1185" s="1" t="s">
        <v>1862</v>
      </c>
      <c r="D1185" s="3" t="s">
        <v>4105</v>
      </c>
      <c r="E1185" s="3" t="s">
        <v>23961</v>
      </c>
      <c r="F1185" s="1" t="s">
        <v>2721</v>
      </c>
      <c r="G1185" s="1">
        <v>0</v>
      </c>
      <c r="H1185" s="1" t="s">
        <v>27474</v>
      </c>
      <c r="I1185" s="1">
        <v>0</v>
      </c>
      <c r="J1185" s="1" t="s">
        <v>27474</v>
      </c>
      <c r="K1185" s="1">
        <f t="shared" si="72"/>
        <v>0</v>
      </c>
      <c r="L1185" s="2">
        <f>SUMIFS('Basin Total Well Counts'!B:B,'Basin Total Well Counts'!A:A,F1185)</f>
        <v>0</v>
      </c>
      <c r="M1185" s="4">
        <f t="shared" si="73"/>
        <v>0</v>
      </c>
      <c r="N1185" s="2">
        <f>SUMIF('Basin Emissions'!A:A,F1185,'Basin Emissions'!B:B)</f>
        <v>382.18323590000006</v>
      </c>
      <c r="O1185" s="8">
        <f t="shared" si="74"/>
        <v>0</v>
      </c>
      <c r="P1185" s="7">
        <f>SUMIF('Tool Pneumatics CH4 VOC BTEX'!B:B,A1185,'Tool Pneumatics CH4 VOC BTEX'!F:F)</f>
        <v>3.5899999141693102</v>
      </c>
      <c r="Q1185" s="14">
        <f t="shared" si="75"/>
        <v>0</v>
      </c>
      <c r="R1185" s="16">
        <f>SUMIF('Tool Pneumatics CH4 VOC BTEX'!B:B,A1185,'Tool Pneumatics CH4 VOC BTEX'!H:H)*Q1185</f>
        <v>0</v>
      </c>
      <c r="S1185" s="16">
        <f>SUMIF('Tool Pneumatics CH4 VOC BTEX'!B:B,A1185,'Tool Pneumatics CH4 VOC BTEX'!J:J)*Q1185</f>
        <v>0</v>
      </c>
      <c r="T1185" s="16">
        <f>SUMIF('Tool Pneumatics CH4 VOC BTEX'!B:B,A1185,'Tool Pneumatics CH4 VOC BTEX'!L:L)*Q1185</f>
        <v>0</v>
      </c>
      <c r="U1185" s="16">
        <f>SUMIF('Tool Pneumatics CH4 VOC BTEX'!B:B,A1185,'Tool Pneumatics CH4 VOC BTEX'!N:N)*Q1185</f>
        <v>0</v>
      </c>
    </row>
    <row r="1186" spans="1:21" x14ac:dyDescent="0.25">
      <c r="A1186" s="1" t="s">
        <v>3969</v>
      </c>
      <c r="B1186" s="1" t="s">
        <v>1513</v>
      </c>
      <c r="C1186" s="1" t="s">
        <v>3970</v>
      </c>
      <c r="D1186" s="3" t="s">
        <v>4105</v>
      </c>
      <c r="E1186" s="3" t="s">
        <v>23961</v>
      </c>
      <c r="F1186" s="1" t="s">
        <v>2721</v>
      </c>
      <c r="G1186" s="1">
        <v>0</v>
      </c>
      <c r="H1186" s="1" t="s">
        <v>27474</v>
      </c>
      <c r="I1186" s="1">
        <v>0</v>
      </c>
      <c r="J1186" s="1" t="s">
        <v>27474</v>
      </c>
      <c r="K1186" s="1">
        <f t="shared" si="72"/>
        <v>0</v>
      </c>
      <c r="L1186" s="2">
        <f>SUMIFS('Basin Total Well Counts'!B:B,'Basin Total Well Counts'!A:A,F1186)</f>
        <v>0</v>
      </c>
      <c r="M1186" s="4">
        <f t="shared" si="73"/>
        <v>0</v>
      </c>
      <c r="N1186" s="2">
        <f>SUMIF('Basin Emissions'!A:A,F1186,'Basin Emissions'!B:B)</f>
        <v>382.18323590000006</v>
      </c>
      <c r="O1186" s="8">
        <f t="shared" si="74"/>
        <v>0</v>
      </c>
      <c r="P1186" s="7">
        <f>SUMIF('Tool Pneumatics CH4 VOC BTEX'!B:B,A1186,'Tool Pneumatics CH4 VOC BTEX'!F:F)</f>
        <v>3.5899999141693102</v>
      </c>
      <c r="Q1186" s="14">
        <f t="shared" si="75"/>
        <v>0</v>
      </c>
      <c r="R1186" s="16">
        <f>SUMIF('Tool Pneumatics CH4 VOC BTEX'!B:B,A1186,'Tool Pneumatics CH4 VOC BTEX'!H:H)*Q1186</f>
        <v>0</v>
      </c>
      <c r="S1186" s="16">
        <f>SUMIF('Tool Pneumatics CH4 VOC BTEX'!B:B,A1186,'Tool Pneumatics CH4 VOC BTEX'!J:J)*Q1186</f>
        <v>0</v>
      </c>
      <c r="T1186" s="16">
        <f>SUMIF('Tool Pneumatics CH4 VOC BTEX'!B:B,A1186,'Tool Pneumatics CH4 VOC BTEX'!L:L)*Q1186</f>
        <v>0</v>
      </c>
      <c r="U1186" s="16">
        <f>SUMIF('Tool Pneumatics CH4 VOC BTEX'!B:B,A1186,'Tool Pneumatics CH4 VOC BTEX'!N:N)*Q1186</f>
        <v>0</v>
      </c>
    </row>
    <row r="1187" spans="1:21" x14ac:dyDescent="0.25">
      <c r="A1187" s="1" t="s">
        <v>3971</v>
      </c>
      <c r="B1187" s="1" t="s">
        <v>1513</v>
      </c>
      <c r="C1187" s="1" t="s">
        <v>1512</v>
      </c>
      <c r="D1187" s="3" t="s">
        <v>4105</v>
      </c>
      <c r="E1187" s="3" t="s">
        <v>23961</v>
      </c>
      <c r="F1187" s="1" t="s">
        <v>2721</v>
      </c>
      <c r="G1187" s="1">
        <v>0</v>
      </c>
      <c r="H1187" s="1" t="s">
        <v>27474</v>
      </c>
      <c r="I1187" s="1">
        <v>0</v>
      </c>
      <c r="J1187" s="1" t="s">
        <v>27474</v>
      </c>
      <c r="K1187" s="1">
        <f t="shared" si="72"/>
        <v>0</v>
      </c>
      <c r="L1187" s="2">
        <f>SUMIFS('Basin Total Well Counts'!B:B,'Basin Total Well Counts'!A:A,F1187)</f>
        <v>0</v>
      </c>
      <c r="M1187" s="4">
        <f t="shared" si="73"/>
        <v>0</v>
      </c>
      <c r="N1187" s="2">
        <f>SUMIF('Basin Emissions'!A:A,F1187,'Basin Emissions'!B:B)</f>
        <v>382.18323590000006</v>
      </c>
      <c r="O1187" s="8">
        <f t="shared" si="74"/>
        <v>0</v>
      </c>
      <c r="P1187" s="7">
        <f>SUMIF('Tool Pneumatics CH4 VOC BTEX'!B:B,A1187,'Tool Pneumatics CH4 VOC BTEX'!F:F)</f>
        <v>3.5899999141693102</v>
      </c>
      <c r="Q1187" s="14">
        <f t="shared" si="75"/>
        <v>0</v>
      </c>
      <c r="R1187" s="16">
        <f>SUMIF('Tool Pneumatics CH4 VOC BTEX'!B:B,A1187,'Tool Pneumatics CH4 VOC BTEX'!H:H)*Q1187</f>
        <v>0</v>
      </c>
      <c r="S1187" s="16">
        <f>SUMIF('Tool Pneumatics CH4 VOC BTEX'!B:B,A1187,'Tool Pneumatics CH4 VOC BTEX'!J:J)*Q1187</f>
        <v>0</v>
      </c>
      <c r="T1187" s="16">
        <f>SUMIF('Tool Pneumatics CH4 VOC BTEX'!B:B,A1187,'Tool Pneumatics CH4 VOC BTEX'!L:L)*Q1187</f>
        <v>0</v>
      </c>
      <c r="U1187" s="16">
        <f>SUMIF('Tool Pneumatics CH4 VOC BTEX'!B:B,A1187,'Tool Pneumatics CH4 VOC BTEX'!N:N)*Q1187</f>
        <v>0</v>
      </c>
    </row>
    <row r="1188" spans="1:21" x14ac:dyDescent="0.25">
      <c r="A1188" s="1" t="s">
        <v>3972</v>
      </c>
      <c r="B1188" s="1" t="s">
        <v>1513</v>
      </c>
      <c r="C1188" s="1" t="s">
        <v>3973</v>
      </c>
      <c r="D1188" s="3" t="s">
        <v>4105</v>
      </c>
      <c r="E1188" s="3" t="s">
        <v>23961</v>
      </c>
      <c r="F1188" s="1" t="s">
        <v>2732</v>
      </c>
      <c r="G1188" s="1">
        <v>0</v>
      </c>
      <c r="H1188" s="1" t="s">
        <v>27474</v>
      </c>
      <c r="I1188" s="1">
        <v>0</v>
      </c>
      <c r="J1188" s="1" t="s">
        <v>27474</v>
      </c>
      <c r="K1188" s="1">
        <f t="shared" si="72"/>
        <v>0</v>
      </c>
      <c r="L1188" s="2">
        <f>SUMIFS('Basin Total Well Counts'!B:B,'Basin Total Well Counts'!A:A,F1188)</f>
        <v>0</v>
      </c>
      <c r="M1188" s="4">
        <f t="shared" si="73"/>
        <v>0</v>
      </c>
      <c r="N1188" s="2">
        <f>SUMIF('Basin Emissions'!A:A,F1188,'Basin Emissions'!B:B)</f>
        <v>22.899069699999998</v>
      </c>
      <c r="O1188" s="8">
        <f t="shared" si="74"/>
        <v>0</v>
      </c>
      <c r="P1188" s="7">
        <f>SUMIF('Tool Pneumatics CH4 VOC BTEX'!B:B,A1188,'Tool Pneumatics CH4 VOC BTEX'!F:F)</f>
        <v>3.5899999141693102</v>
      </c>
      <c r="Q1188" s="14">
        <f t="shared" si="75"/>
        <v>0</v>
      </c>
      <c r="R1188" s="16">
        <f>SUMIF('Tool Pneumatics CH4 VOC BTEX'!B:B,A1188,'Tool Pneumatics CH4 VOC BTEX'!H:H)*Q1188</f>
        <v>0</v>
      </c>
      <c r="S1188" s="16">
        <f>SUMIF('Tool Pneumatics CH4 VOC BTEX'!B:B,A1188,'Tool Pneumatics CH4 VOC BTEX'!J:J)*Q1188</f>
        <v>0</v>
      </c>
      <c r="T1188" s="16">
        <f>SUMIF('Tool Pneumatics CH4 VOC BTEX'!B:B,A1188,'Tool Pneumatics CH4 VOC BTEX'!L:L)*Q1188</f>
        <v>0</v>
      </c>
      <c r="U1188" s="16">
        <f>SUMIF('Tool Pneumatics CH4 VOC BTEX'!B:B,A1188,'Tool Pneumatics CH4 VOC BTEX'!N:N)*Q1188</f>
        <v>0</v>
      </c>
    </row>
    <row r="1189" spans="1:21" x14ac:dyDescent="0.25">
      <c r="A1189" s="1" t="s">
        <v>3974</v>
      </c>
      <c r="B1189" s="1" t="s">
        <v>1513</v>
      </c>
      <c r="C1189" s="1" t="s">
        <v>1842</v>
      </c>
      <c r="D1189" s="3" t="s">
        <v>3382</v>
      </c>
      <c r="E1189" s="3" t="s">
        <v>23961</v>
      </c>
      <c r="F1189" s="1" t="s">
        <v>2721</v>
      </c>
      <c r="G1189" s="1">
        <v>0</v>
      </c>
      <c r="H1189" s="1" t="s">
        <v>27474</v>
      </c>
      <c r="I1189" s="1">
        <v>0</v>
      </c>
      <c r="J1189" s="1" t="s">
        <v>27474</v>
      </c>
      <c r="K1189" s="1">
        <f t="shared" si="72"/>
        <v>0</v>
      </c>
      <c r="L1189" s="2">
        <f>SUMIFS('Basin Total Well Counts'!B:B,'Basin Total Well Counts'!A:A,F1189)</f>
        <v>0</v>
      </c>
      <c r="M1189" s="4">
        <f t="shared" si="73"/>
        <v>0</v>
      </c>
      <c r="N1189" s="2">
        <f>SUMIF('Basin Emissions'!A:A,F1189,'Basin Emissions'!B:B)</f>
        <v>382.18323590000006</v>
      </c>
      <c r="O1189" s="8">
        <f t="shared" si="74"/>
        <v>0</v>
      </c>
      <c r="P1189" s="7">
        <f>SUMIF('Tool Pneumatics CH4 VOC BTEX'!B:B,A1189,'Tool Pneumatics CH4 VOC BTEX'!F:F)</f>
        <v>3.5899999141693102</v>
      </c>
      <c r="Q1189" s="14">
        <f t="shared" si="75"/>
        <v>0</v>
      </c>
      <c r="R1189" s="16">
        <f>SUMIF('Tool Pneumatics CH4 VOC BTEX'!B:B,A1189,'Tool Pneumatics CH4 VOC BTEX'!H:H)*Q1189</f>
        <v>0</v>
      </c>
      <c r="S1189" s="16">
        <f>SUMIF('Tool Pneumatics CH4 VOC BTEX'!B:B,A1189,'Tool Pneumatics CH4 VOC BTEX'!J:J)*Q1189</f>
        <v>0</v>
      </c>
      <c r="T1189" s="16">
        <f>SUMIF('Tool Pneumatics CH4 VOC BTEX'!B:B,A1189,'Tool Pneumatics CH4 VOC BTEX'!L:L)*Q1189</f>
        <v>0</v>
      </c>
      <c r="U1189" s="16">
        <f>SUMIF('Tool Pneumatics CH4 VOC BTEX'!B:B,A1189,'Tool Pneumatics CH4 VOC BTEX'!N:N)*Q1189</f>
        <v>0</v>
      </c>
    </row>
    <row r="1190" spans="1:21" x14ac:dyDescent="0.25">
      <c r="A1190" s="1" t="s">
        <v>3975</v>
      </c>
      <c r="B1190" s="1" t="s">
        <v>1513</v>
      </c>
      <c r="C1190" s="1" t="s">
        <v>1642</v>
      </c>
      <c r="D1190" s="3" t="s">
        <v>4105</v>
      </c>
      <c r="E1190" s="3" t="s">
        <v>23961</v>
      </c>
      <c r="F1190" s="1" t="s">
        <v>2721</v>
      </c>
      <c r="G1190" s="1">
        <v>0</v>
      </c>
      <c r="H1190" s="1" t="s">
        <v>27474</v>
      </c>
      <c r="I1190" s="1">
        <v>0</v>
      </c>
      <c r="J1190" s="1" t="s">
        <v>27474</v>
      </c>
      <c r="K1190" s="1">
        <f t="shared" si="72"/>
        <v>0</v>
      </c>
      <c r="L1190" s="2">
        <f>SUMIFS('Basin Total Well Counts'!B:B,'Basin Total Well Counts'!A:A,F1190)</f>
        <v>0</v>
      </c>
      <c r="M1190" s="4">
        <f t="shared" si="73"/>
        <v>0</v>
      </c>
      <c r="N1190" s="2">
        <f>SUMIF('Basin Emissions'!A:A,F1190,'Basin Emissions'!B:B)</f>
        <v>382.18323590000006</v>
      </c>
      <c r="O1190" s="8">
        <f t="shared" si="74"/>
        <v>0</v>
      </c>
      <c r="P1190" s="7">
        <f>SUMIF('Tool Pneumatics CH4 VOC BTEX'!B:B,A1190,'Tool Pneumatics CH4 VOC BTEX'!F:F)</f>
        <v>3.5899999141693102</v>
      </c>
      <c r="Q1190" s="14">
        <f t="shared" si="75"/>
        <v>0</v>
      </c>
      <c r="R1190" s="16">
        <f>SUMIF('Tool Pneumatics CH4 VOC BTEX'!B:B,A1190,'Tool Pneumatics CH4 VOC BTEX'!H:H)*Q1190</f>
        <v>0</v>
      </c>
      <c r="S1190" s="16">
        <f>SUMIF('Tool Pneumatics CH4 VOC BTEX'!B:B,A1190,'Tool Pneumatics CH4 VOC BTEX'!J:J)*Q1190</f>
        <v>0</v>
      </c>
      <c r="T1190" s="16">
        <f>SUMIF('Tool Pneumatics CH4 VOC BTEX'!B:B,A1190,'Tool Pneumatics CH4 VOC BTEX'!L:L)*Q1190</f>
        <v>0</v>
      </c>
      <c r="U1190" s="16">
        <f>SUMIF('Tool Pneumatics CH4 VOC BTEX'!B:B,A1190,'Tool Pneumatics CH4 VOC BTEX'!N:N)*Q1190</f>
        <v>0</v>
      </c>
    </row>
    <row r="1191" spans="1:21" x14ac:dyDescent="0.25">
      <c r="A1191" s="1" t="s">
        <v>3976</v>
      </c>
      <c r="B1191" s="1" t="s">
        <v>1513</v>
      </c>
      <c r="C1191" s="1" t="s">
        <v>1595</v>
      </c>
      <c r="D1191" s="3" t="s">
        <v>4105</v>
      </c>
      <c r="E1191" s="3" t="s">
        <v>23961</v>
      </c>
      <c r="F1191" s="1" t="s">
        <v>2721</v>
      </c>
      <c r="G1191" s="1">
        <v>0</v>
      </c>
      <c r="H1191" s="1" t="s">
        <v>27474</v>
      </c>
      <c r="I1191" s="1">
        <v>0</v>
      </c>
      <c r="J1191" s="1" t="s">
        <v>27474</v>
      </c>
      <c r="K1191" s="1">
        <f t="shared" si="72"/>
        <v>0</v>
      </c>
      <c r="L1191" s="2">
        <f>SUMIFS('Basin Total Well Counts'!B:B,'Basin Total Well Counts'!A:A,F1191)</f>
        <v>0</v>
      </c>
      <c r="M1191" s="4">
        <f t="shared" si="73"/>
        <v>0</v>
      </c>
      <c r="N1191" s="2">
        <f>SUMIF('Basin Emissions'!A:A,F1191,'Basin Emissions'!B:B)</f>
        <v>382.18323590000006</v>
      </c>
      <c r="O1191" s="8">
        <f t="shared" si="74"/>
        <v>0</v>
      </c>
      <c r="P1191" s="7">
        <f>SUMIF('Tool Pneumatics CH4 VOC BTEX'!B:B,A1191,'Tool Pneumatics CH4 VOC BTEX'!F:F)</f>
        <v>3.5899999141693102</v>
      </c>
      <c r="Q1191" s="14">
        <f t="shared" si="75"/>
        <v>0</v>
      </c>
      <c r="R1191" s="16">
        <f>SUMIF('Tool Pneumatics CH4 VOC BTEX'!B:B,A1191,'Tool Pneumatics CH4 VOC BTEX'!H:H)*Q1191</f>
        <v>0</v>
      </c>
      <c r="S1191" s="16">
        <f>SUMIF('Tool Pneumatics CH4 VOC BTEX'!B:B,A1191,'Tool Pneumatics CH4 VOC BTEX'!J:J)*Q1191</f>
        <v>0</v>
      </c>
      <c r="T1191" s="16">
        <f>SUMIF('Tool Pneumatics CH4 VOC BTEX'!B:B,A1191,'Tool Pneumatics CH4 VOC BTEX'!L:L)*Q1191</f>
        <v>0</v>
      </c>
      <c r="U1191" s="16">
        <f>SUMIF('Tool Pneumatics CH4 VOC BTEX'!B:B,A1191,'Tool Pneumatics CH4 VOC BTEX'!N:N)*Q1191</f>
        <v>0</v>
      </c>
    </row>
    <row r="1192" spans="1:21" x14ac:dyDescent="0.25">
      <c r="A1192" s="1" t="s">
        <v>3977</v>
      </c>
      <c r="B1192" s="1" t="s">
        <v>1513</v>
      </c>
      <c r="C1192" s="1" t="s">
        <v>1836</v>
      </c>
      <c r="D1192" s="3" t="s">
        <v>4105</v>
      </c>
      <c r="E1192" s="3" t="s">
        <v>23961</v>
      </c>
      <c r="F1192" s="1" t="s">
        <v>2721</v>
      </c>
      <c r="G1192" s="1">
        <v>0</v>
      </c>
      <c r="H1192" s="1" t="s">
        <v>27474</v>
      </c>
      <c r="I1192" s="1">
        <v>0</v>
      </c>
      <c r="J1192" s="1" t="s">
        <v>27474</v>
      </c>
      <c r="K1192" s="1">
        <f t="shared" si="72"/>
        <v>0</v>
      </c>
      <c r="L1192" s="2">
        <f>SUMIFS('Basin Total Well Counts'!B:B,'Basin Total Well Counts'!A:A,F1192)</f>
        <v>0</v>
      </c>
      <c r="M1192" s="4">
        <f t="shared" si="73"/>
        <v>0</v>
      </c>
      <c r="N1192" s="2">
        <f>SUMIF('Basin Emissions'!A:A,F1192,'Basin Emissions'!B:B)</f>
        <v>382.18323590000006</v>
      </c>
      <c r="O1192" s="8">
        <f t="shared" si="74"/>
        <v>0</v>
      </c>
      <c r="P1192" s="7">
        <f>SUMIF('Tool Pneumatics CH4 VOC BTEX'!B:B,A1192,'Tool Pneumatics CH4 VOC BTEX'!F:F)</f>
        <v>3.5899999141693102</v>
      </c>
      <c r="Q1192" s="14">
        <f t="shared" si="75"/>
        <v>0</v>
      </c>
      <c r="R1192" s="16">
        <f>SUMIF('Tool Pneumatics CH4 VOC BTEX'!B:B,A1192,'Tool Pneumatics CH4 VOC BTEX'!H:H)*Q1192</f>
        <v>0</v>
      </c>
      <c r="S1192" s="16">
        <f>SUMIF('Tool Pneumatics CH4 VOC BTEX'!B:B,A1192,'Tool Pneumatics CH4 VOC BTEX'!J:J)*Q1192</f>
        <v>0</v>
      </c>
      <c r="T1192" s="16">
        <f>SUMIF('Tool Pneumatics CH4 VOC BTEX'!B:B,A1192,'Tool Pneumatics CH4 VOC BTEX'!L:L)*Q1192</f>
        <v>0</v>
      </c>
      <c r="U1192" s="16">
        <f>SUMIF('Tool Pneumatics CH4 VOC BTEX'!B:B,A1192,'Tool Pneumatics CH4 VOC BTEX'!N:N)*Q1192</f>
        <v>0</v>
      </c>
    </row>
    <row r="1193" spans="1:21" x14ac:dyDescent="0.25">
      <c r="A1193" s="1" t="s">
        <v>3930</v>
      </c>
      <c r="B1193" s="1" t="s">
        <v>1509</v>
      </c>
      <c r="C1193" s="1" t="s">
        <v>1797</v>
      </c>
      <c r="D1193" s="3" t="s">
        <v>4105</v>
      </c>
      <c r="E1193" s="3" t="s">
        <v>23961</v>
      </c>
      <c r="F1193" s="1" t="s">
        <v>1015</v>
      </c>
      <c r="G1193" s="1">
        <v>0</v>
      </c>
      <c r="H1193" s="1" t="s">
        <v>27474</v>
      </c>
      <c r="I1193" s="1">
        <v>0</v>
      </c>
      <c r="J1193" s="1" t="s">
        <v>27474</v>
      </c>
      <c r="K1193" s="1">
        <f t="shared" si="72"/>
        <v>0</v>
      </c>
      <c r="L1193" s="2">
        <f>SUMIFS('Basin Total Well Counts'!B:B,'Basin Total Well Counts'!A:A,F1193)</f>
        <v>100308</v>
      </c>
      <c r="M1193" s="4">
        <f t="shared" si="73"/>
        <v>0</v>
      </c>
      <c r="N1193" s="2">
        <f>SUMIF('Basin Emissions'!A:A,F1193,'Basin Emissions'!B:B)</f>
        <v>7867.8947644</v>
      </c>
      <c r="O1193" s="8">
        <f t="shared" si="74"/>
        <v>0</v>
      </c>
      <c r="P1193" s="7">
        <f>SUMIF('Tool Pneumatics CH4 VOC BTEX'!B:B,A1193,'Tool Pneumatics CH4 VOC BTEX'!F:F)</f>
        <v>3.5899999141693102</v>
      </c>
      <c r="Q1193" s="14">
        <f t="shared" si="75"/>
        <v>0</v>
      </c>
      <c r="R1193" s="16">
        <f>SUMIF('Tool Pneumatics CH4 VOC BTEX'!B:B,A1193,'Tool Pneumatics CH4 VOC BTEX'!H:H)*Q1193</f>
        <v>0</v>
      </c>
      <c r="S1193" s="16">
        <f>SUMIF('Tool Pneumatics CH4 VOC BTEX'!B:B,A1193,'Tool Pneumatics CH4 VOC BTEX'!J:J)*Q1193</f>
        <v>0</v>
      </c>
      <c r="T1193" s="16">
        <f>SUMIF('Tool Pneumatics CH4 VOC BTEX'!B:B,A1193,'Tool Pneumatics CH4 VOC BTEX'!L:L)*Q1193</f>
        <v>0</v>
      </c>
      <c r="U1193" s="16">
        <f>SUMIF('Tool Pneumatics CH4 VOC BTEX'!B:B,A1193,'Tool Pneumatics CH4 VOC BTEX'!N:N)*Q1193</f>
        <v>0</v>
      </c>
    </row>
    <row r="1194" spans="1:21" x14ac:dyDescent="0.25">
      <c r="A1194" s="1" t="s">
        <v>3931</v>
      </c>
      <c r="B1194" s="1" t="s">
        <v>1509</v>
      </c>
      <c r="C1194" s="1" t="s">
        <v>1763</v>
      </c>
      <c r="D1194" s="3" t="s">
        <v>4105</v>
      </c>
      <c r="E1194" s="3" t="s">
        <v>23961</v>
      </c>
      <c r="F1194" s="1" t="s">
        <v>2732</v>
      </c>
      <c r="G1194" s="1">
        <v>0</v>
      </c>
      <c r="H1194" s="1" t="s">
        <v>27474</v>
      </c>
      <c r="I1194" s="1">
        <v>0</v>
      </c>
      <c r="J1194" s="1" t="s">
        <v>27474</v>
      </c>
      <c r="K1194" s="1">
        <f t="shared" si="72"/>
        <v>0</v>
      </c>
      <c r="L1194" s="2">
        <f>SUMIFS('Basin Total Well Counts'!B:B,'Basin Total Well Counts'!A:A,F1194)</f>
        <v>0</v>
      </c>
      <c r="M1194" s="4">
        <f t="shared" si="73"/>
        <v>0</v>
      </c>
      <c r="N1194" s="2">
        <f>SUMIF('Basin Emissions'!A:A,F1194,'Basin Emissions'!B:B)</f>
        <v>22.899069699999998</v>
      </c>
      <c r="O1194" s="8">
        <f t="shared" si="74"/>
        <v>0</v>
      </c>
      <c r="P1194" s="7">
        <f>SUMIF('Tool Pneumatics CH4 VOC BTEX'!B:B,A1194,'Tool Pneumatics CH4 VOC BTEX'!F:F)</f>
        <v>3.5899999141693102</v>
      </c>
      <c r="Q1194" s="14">
        <f t="shared" si="75"/>
        <v>0</v>
      </c>
      <c r="R1194" s="16">
        <f>SUMIF('Tool Pneumatics CH4 VOC BTEX'!B:B,A1194,'Tool Pneumatics CH4 VOC BTEX'!H:H)*Q1194</f>
        <v>0</v>
      </c>
      <c r="S1194" s="16">
        <f>SUMIF('Tool Pneumatics CH4 VOC BTEX'!B:B,A1194,'Tool Pneumatics CH4 VOC BTEX'!J:J)*Q1194</f>
        <v>0</v>
      </c>
      <c r="T1194" s="16">
        <f>SUMIF('Tool Pneumatics CH4 VOC BTEX'!B:B,A1194,'Tool Pneumatics CH4 VOC BTEX'!L:L)*Q1194</f>
        <v>0</v>
      </c>
      <c r="U1194" s="16">
        <f>SUMIF('Tool Pneumatics CH4 VOC BTEX'!B:B,A1194,'Tool Pneumatics CH4 VOC BTEX'!N:N)*Q1194</f>
        <v>0</v>
      </c>
    </row>
    <row r="1195" spans="1:21" x14ac:dyDescent="0.25">
      <c r="A1195" s="1" t="s">
        <v>3932</v>
      </c>
      <c r="B1195" s="1" t="s">
        <v>1509</v>
      </c>
      <c r="C1195" s="1" t="s">
        <v>1762</v>
      </c>
      <c r="D1195" s="3" t="s">
        <v>4105</v>
      </c>
      <c r="E1195" s="3" t="s">
        <v>23961</v>
      </c>
      <c r="F1195" s="1" t="s">
        <v>2240</v>
      </c>
      <c r="G1195" s="1">
        <v>0</v>
      </c>
      <c r="H1195" s="1" t="s">
        <v>27474</v>
      </c>
      <c r="I1195" s="1">
        <v>0</v>
      </c>
      <c r="J1195" s="1" t="s">
        <v>27474</v>
      </c>
      <c r="K1195" s="1">
        <f t="shared" si="72"/>
        <v>0</v>
      </c>
      <c r="L1195" s="2">
        <f>SUMIFS('Basin Total Well Counts'!B:B,'Basin Total Well Counts'!A:A,F1195)</f>
        <v>0</v>
      </c>
      <c r="M1195" s="4">
        <f t="shared" si="73"/>
        <v>0</v>
      </c>
      <c r="N1195" s="2">
        <f>SUMIF('Basin Emissions'!A:A,F1195,'Basin Emissions'!B:B)</f>
        <v>1897.7414753999999</v>
      </c>
      <c r="O1195" s="8">
        <f t="shared" si="74"/>
        <v>0</v>
      </c>
      <c r="P1195" s="7">
        <f>SUMIF('Tool Pneumatics CH4 VOC BTEX'!B:B,A1195,'Tool Pneumatics CH4 VOC BTEX'!F:F)</f>
        <v>3.5899999141693102</v>
      </c>
      <c r="Q1195" s="14">
        <f t="shared" si="75"/>
        <v>0</v>
      </c>
      <c r="R1195" s="16">
        <f>SUMIF('Tool Pneumatics CH4 VOC BTEX'!B:B,A1195,'Tool Pneumatics CH4 VOC BTEX'!H:H)*Q1195</f>
        <v>0</v>
      </c>
      <c r="S1195" s="16">
        <f>SUMIF('Tool Pneumatics CH4 VOC BTEX'!B:B,A1195,'Tool Pneumatics CH4 VOC BTEX'!J:J)*Q1195</f>
        <v>0</v>
      </c>
      <c r="T1195" s="16">
        <f>SUMIF('Tool Pneumatics CH4 VOC BTEX'!B:B,A1195,'Tool Pneumatics CH4 VOC BTEX'!L:L)*Q1195</f>
        <v>0</v>
      </c>
      <c r="U1195" s="16">
        <f>SUMIF('Tool Pneumatics CH4 VOC BTEX'!B:B,A1195,'Tool Pneumatics CH4 VOC BTEX'!N:N)*Q1195</f>
        <v>0</v>
      </c>
    </row>
    <row r="1196" spans="1:21" x14ac:dyDescent="0.25">
      <c r="A1196" s="1" t="s">
        <v>3933</v>
      </c>
      <c r="B1196" s="1" t="s">
        <v>1509</v>
      </c>
      <c r="C1196" s="1" t="s">
        <v>1990</v>
      </c>
      <c r="D1196" s="3" t="s">
        <v>4105</v>
      </c>
      <c r="E1196" s="3" t="s">
        <v>23961</v>
      </c>
      <c r="F1196" s="1" t="s">
        <v>2732</v>
      </c>
      <c r="G1196" s="1">
        <v>0</v>
      </c>
      <c r="H1196" s="1" t="s">
        <v>27474</v>
      </c>
      <c r="I1196" s="1">
        <v>0</v>
      </c>
      <c r="J1196" s="1" t="s">
        <v>27474</v>
      </c>
      <c r="K1196" s="1">
        <f t="shared" si="72"/>
        <v>0</v>
      </c>
      <c r="L1196" s="2">
        <f>SUMIFS('Basin Total Well Counts'!B:B,'Basin Total Well Counts'!A:A,F1196)</f>
        <v>0</v>
      </c>
      <c r="M1196" s="4">
        <f t="shared" si="73"/>
        <v>0</v>
      </c>
      <c r="N1196" s="2">
        <f>SUMIF('Basin Emissions'!A:A,F1196,'Basin Emissions'!B:B)</f>
        <v>22.899069699999998</v>
      </c>
      <c r="O1196" s="8">
        <f t="shared" si="74"/>
        <v>0</v>
      </c>
      <c r="P1196" s="7">
        <f>SUMIF('Tool Pneumatics CH4 VOC BTEX'!B:B,A1196,'Tool Pneumatics CH4 VOC BTEX'!F:F)</f>
        <v>3.5899999141693102</v>
      </c>
      <c r="Q1196" s="14">
        <f t="shared" si="75"/>
        <v>0</v>
      </c>
      <c r="R1196" s="16">
        <f>SUMIF('Tool Pneumatics CH4 VOC BTEX'!B:B,A1196,'Tool Pneumatics CH4 VOC BTEX'!H:H)*Q1196</f>
        <v>0</v>
      </c>
      <c r="S1196" s="16">
        <f>SUMIF('Tool Pneumatics CH4 VOC BTEX'!B:B,A1196,'Tool Pneumatics CH4 VOC BTEX'!J:J)*Q1196</f>
        <v>0</v>
      </c>
      <c r="T1196" s="16">
        <f>SUMIF('Tool Pneumatics CH4 VOC BTEX'!B:B,A1196,'Tool Pneumatics CH4 VOC BTEX'!L:L)*Q1196</f>
        <v>0</v>
      </c>
      <c r="U1196" s="16">
        <f>SUMIF('Tool Pneumatics CH4 VOC BTEX'!B:B,A1196,'Tool Pneumatics CH4 VOC BTEX'!N:N)*Q1196</f>
        <v>0</v>
      </c>
    </row>
    <row r="1197" spans="1:21" x14ac:dyDescent="0.25">
      <c r="A1197" s="1" t="s">
        <v>3934</v>
      </c>
      <c r="B1197" s="1" t="s">
        <v>1509</v>
      </c>
      <c r="C1197" s="1" t="s">
        <v>2116</v>
      </c>
      <c r="D1197" s="3" t="s">
        <v>4105</v>
      </c>
      <c r="E1197" s="3" t="s">
        <v>23961</v>
      </c>
      <c r="F1197" s="1" t="s">
        <v>2732</v>
      </c>
      <c r="G1197" s="1">
        <v>0</v>
      </c>
      <c r="H1197" s="1" t="s">
        <v>27474</v>
      </c>
      <c r="I1197" s="1">
        <v>0</v>
      </c>
      <c r="J1197" s="1" t="s">
        <v>27474</v>
      </c>
      <c r="K1197" s="1">
        <f t="shared" si="72"/>
        <v>0</v>
      </c>
      <c r="L1197" s="2">
        <f>SUMIFS('Basin Total Well Counts'!B:B,'Basin Total Well Counts'!A:A,F1197)</f>
        <v>0</v>
      </c>
      <c r="M1197" s="4">
        <f t="shared" si="73"/>
        <v>0</v>
      </c>
      <c r="N1197" s="2">
        <f>SUMIF('Basin Emissions'!A:A,F1197,'Basin Emissions'!B:B)</f>
        <v>22.899069699999998</v>
      </c>
      <c r="O1197" s="8">
        <f t="shared" si="74"/>
        <v>0</v>
      </c>
      <c r="P1197" s="7">
        <f>SUMIF('Tool Pneumatics CH4 VOC BTEX'!B:B,A1197,'Tool Pneumatics CH4 VOC BTEX'!F:F)</f>
        <v>3.5899999141693102</v>
      </c>
      <c r="Q1197" s="14">
        <f t="shared" si="75"/>
        <v>0</v>
      </c>
      <c r="R1197" s="16">
        <f>SUMIF('Tool Pneumatics CH4 VOC BTEX'!B:B,A1197,'Tool Pneumatics CH4 VOC BTEX'!H:H)*Q1197</f>
        <v>0</v>
      </c>
      <c r="S1197" s="16">
        <f>SUMIF('Tool Pneumatics CH4 VOC BTEX'!B:B,A1197,'Tool Pneumatics CH4 VOC BTEX'!J:J)*Q1197</f>
        <v>0</v>
      </c>
      <c r="T1197" s="16">
        <f>SUMIF('Tool Pneumatics CH4 VOC BTEX'!B:B,A1197,'Tool Pneumatics CH4 VOC BTEX'!L:L)*Q1197</f>
        <v>0</v>
      </c>
      <c r="U1197" s="16">
        <f>SUMIF('Tool Pneumatics CH4 VOC BTEX'!B:B,A1197,'Tool Pneumatics CH4 VOC BTEX'!N:N)*Q1197</f>
        <v>0</v>
      </c>
    </row>
    <row r="1198" spans="1:21" x14ac:dyDescent="0.25">
      <c r="A1198" s="1" t="s">
        <v>3935</v>
      </c>
      <c r="B1198" s="1" t="s">
        <v>1509</v>
      </c>
      <c r="C1198" s="1" t="s">
        <v>2417</v>
      </c>
      <c r="D1198" s="3" t="s">
        <v>4105</v>
      </c>
      <c r="E1198" s="3" t="s">
        <v>23961</v>
      </c>
      <c r="F1198" s="1" t="s">
        <v>2240</v>
      </c>
      <c r="G1198" s="1">
        <v>0</v>
      </c>
      <c r="H1198" s="1" t="s">
        <v>27474</v>
      </c>
      <c r="I1198" s="1">
        <v>0</v>
      </c>
      <c r="J1198" s="1" t="s">
        <v>27474</v>
      </c>
      <c r="K1198" s="1">
        <f t="shared" si="72"/>
        <v>0</v>
      </c>
      <c r="L1198" s="2">
        <f>SUMIFS('Basin Total Well Counts'!B:B,'Basin Total Well Counts'!A:A,F1198)</f>
        <v>0</v>
      </c>
      <c r="M1198" s="4">
        <f t="shared" si="73"/>
        <v>0</v>
      </c>
      <c r="N1198" s="2">
        <f>SUMIF('Basin Emissions'!A:A,F1198,'Basin Emissions'!B:B)</f>
        <v>1897.7414753999999</v>
      </c>
      <c r="O1198" s="8">
        <f t="shared" si="74"/>
        <v>0</v>
      </c>
      <c r="P1198" s="7">
        <f>SUMIF('Tool Pneumatics CH4 VOC BTEX'!B:B,A1198,'Tool Pneumatics CH4 VOC BTEX'!F:F)</f>
        <v>3.5899999141693102</v>
      </c>
      <c r="Q1198" s="14">
        <f t="shared" si="75"/>
        <v>0</v>
      </c>
      <c r="R1198" s="16">
        <f>SUMIF('Tool Pneumatics CH4 VOC BTEX'!B:B,A1198,'Tool Pneumatics CH4 VOC BTEX'!H:H)*Q1198</f>
        <v>0</v>
      </c>
      <c r="S1198" s="16">
        <f>SUMIF('Tool Pneumatics CH4 VOC BTEX'!B:B,A1198,'Tool Pneumatics CH4 VOC BTEX'!J:J)*Q1198</f>
        <v>0</v>
      </c>
      <c r="T1198" s="16">
        <f>SUMIF('Tool Pneumatics CH4 VOC BTEX'!B:B,A1198,'Tool Pneumatics CH4 VOC BTEX'!L:L)*Q1198</f>
        <v>0</v>
      </c>
      <c r="U1198" s="16">
        <f>SUMIF('Tool Pneumatics CH4 VOC BTEX'!B:B,A1198,'Tool Pneumatics CH4 VOC BTEX'!N:N)*Q1198</f>
        <v>0</v>
      </c>
    </row>
    <row r="1199" spans="1:21" x14ac:dyDescent="0.25">
      <c r="A1199" s="1" t="s">
        <v>3936</v>
      </c>
      <c r="B1199" s="1" t="s">
        <v>1509</v>
      </c>
      <c r="C1199" s="1" t="s">
        <v>1907</v>
      </c>
      <c r="D1199" s="3" t="s">
        <v>4105</v>
      </c>
      <c r="E1199" s="3" t="s">
        <v>23961</v>
      </c>
      <c r="F1199" s="1" t="s">
        <v>2732</v>
      </c>
      <c r="G1199" s="1">
        <v>0</v>
      </c>
      <c r="H1199" s="1" t="s">
        <v>27474</v>
      </c>
      <c r="I1199" s="1">
        <v>0</v>
      </c>
      <c r="J1199" s="1" t="s">
        <v>27474</v>
      </c>
      <c r="K1199" s="1">
        <f t="shared" si="72"/>
        <v>0</v>
      </c>
      <c r="L1199" s="2">
        <f>SUMIFS('Basin Total Well Counts'!B:B,'Basin Total Well Counts'!A:A,F1199)</f>
        <v>0</v>
      </c>
      <c r="M1199" s="4">
        <f t="shared" si="73"/>
        <v>0</v>
      </c>
      <c r="N1199" s="2">
        <f>SUMIF('Basin Emissions'!A:A,F1199,'Basin Emissions'!B:B)</f>
        <v>22.899069699999998</v>
      </c>
      <c r="O1199" s="8">
        <f t="shared" si="74"/>
        <v>0</v>
      </c>
      <c r="P1199" s="7">
        <f>SUMIF('Tool Pneumatics CH4 VOC BTEX'!B:B,A1199,'Tool Pneumatics CH4 VOC BTEX'!F:F)</f>
        <v>3.5899999141693102</v>
      </c>
      <c r="Q1199" s="14">
        <f t="shared" si="75"/>
        <v>0</v>
      </c>
      <c r="R1199" s="16">
        <f>SUMIF('Tool Pneumatics CH4 VOC BTEX'!B:B,A1199,'Tool Pneumatics CH4 VOC BTEX'!H:H)*Q1199</f>
        <v>0</v>
      </c>
      <c r="S1199" s="16">
        <f>SUMIF('Tool Pneumatics CH4 VOC BTEX'!B:B,A1199,'Tool Pneumatics CH4 VOC BTEX'!J:J)*Q1199</f>
        <v>0</v>
      </c>
      <c r="T1199" s="16">
        <f>SUMIF('Tool Pneumatics CH4 VOC BTEX'!B:B,A1199,'Tool Pneumatics CH4 VOC BTEX'!L:L)*Q1199</f>
        <v>0</v>
      </c>
      <c r="U1199" s="16">
        <f>SUMIF('Tool Pneumatics CH4 VOC BTEX'!B:B,A1199,'Tool Pneumatics CH4 VOC BTEX'!N:N)*Q1199</f>
        <v>0</v>
      </c>
    </row>
    <row r="1200" spans="1:21" x14ac:dyDescent="0.25">
      <c r="A1200" s="1" t="s">
        <v>3937</v>
      </c>
      <c r="B1200" s="1" t="s">
        <v>1509</v>
      </c>
      <c r="C1200" s="1" t="s">
        <v>2050</v>
      </c>
      <c r="D1200" s="3" t="s">
        <v>4105</v>
      </c>
      <c r="E1200" s="3" t="s">
        <v>23961</v>
      </c>
      <c r="F1200" s="1" t="s">
        <v>2732</v>
      </c>
      <c r="G1200" s="1">
        <v>0</v>
      </c>
      <c r="H1200" s="1" t="s">
        <v>27474</v>
      </c>
      <c r="I1200" s="1">
        <v>0</v>
      </c>
      <c r="J1200" s="1" t="s">
        <v>27474</v>
      </c>
      <c r="K1200" s="1">
        <f t="shared" si="72"/>
        <v>0</v>
      </c>
      <c r="L1200" s="2">
        <f>SUMIFS('Basin Total Well Counts'!B:B,'Basin Total Well Counts'!A:A,F1200)</f>
        <v>0</v>
      </c>
      <c r="M1200" s="4">
        <f t="shared" si="73"/>
        <v>0</v>
      </c>
      <c r="N1200" s="2">
        <f>SUMIF('Basin Emissions'!A:A,F1200,'Basin Emissions'!B:B)</f>
        <v>22.899069699999998</v>
      </c>
      <c r="O1200" s="8">
        <f t="shared" si="74"/>
        <v>0</v>
      </c>
      <c r="P1200" s="7">
        <f>SUMIF('Tool Pneumatics CH4 VOC BTEX'!B:B,A1200,'Tool Pneumatics CH4 VOC BTEX'!F:F)</f>
        <v>3.5899999141693102</v>
      </c>
      <c r="Q1200" s="14">
        <f t="shared" si="75"/>
        <v>0</v>
      </c>
      <c r="R1200" s="16">
        <f>SUMIF('Tool Pneumatics CH4 VOC BTEX'!B:B,A1200,'Tool Pneumatics CH4 VOC BTEX'!H:H)*Q1200</f>
        <v>0</v>
      </c>
      <c r="S1200" s="16">
        <f>SUMIF('Tool Pneumatics CH4 VOC BTEX'!B:B,A1200,'Tool Pneumatics CH4 VOC BTEX'!J:J)*Q1200</f>
        <v>0</v>
      </c>
      <c r="T1200" s="16">
        <f>SUMIF('Tool Pneumatics CH4 VOC BTEX'!B:B,A1200,'Tool Pneumatics CH4 VOC BTEX'!L:L)*Q1200</f>
        <v>0</v>
      </c>
      <c r="U1200" s="16">
        <f>SUMIF('Tool Pneumatics CH4 VOC BTEX'!B:B,A1200,'Tool Pneumatics CH4 VOC BTEX'!N:N)*Q1200</f>
        <v>0</v>
      </c>
    </row>
    <row r="1201" spans="1:21" x14ac:dyDescent="0.25">
      <c r="A1201" s="1" t="s">
        <v>3938</v>
      </c>
      <c r="B1201" s="1" t="s">
        <v>1509</v>
      </c>
      <c r="C1201" s="1" t="s">
        <v>3939</v>
      </c>
      <c r="D1201" s="3" t="s">
        <v>3382</v>
      </c>
      <c r="E1201" s="3" t="s">
        <v>23961</v>
      </c>
      <c r="F1201" s="1" t="s">
        <v>2732</v>
      </c>
      <c r="G1201" s="1">
        <v>0</v>
      </c>
      <c r="H1201" s="1" t="s">
        <v>27474</v>
      </c>
      <c r="I1201" s="1">
        <v>0</v>
      </c>
      <c r="J1201" s="1" t="s">
        <v>27474</v>
      </c>
      <c r="K1201" s="1">
        <f t="shared" si="72"/>
        <v>0</v>
      </c>
      <c r="L1201" s="2">
        <f>SUMIFS('Basin Total Well Counts'!B:B,'Basin Total Well Counts'!A:A,F1201)</f>
        <v>0</v>
      </c>
      <c r="M1201" s="4">
        <f t="shared" si="73"/>
        <v>0</v>
      </c>
      <c r="N1201" s="2">
        <f>SUMIF('Basin Emissions'!A:A,F1201,'Basin Emissions'!B:B)</f>
        <v>22.899069699999998</v>
      </c>
      <c r="O1201" s="8">
        <f t="shared" si="74"/>
        <v>0</v>
      </c>
      <c r="P1201" s="7">
        <f>SUMIF('Tool Pneumatics CH4 VOC BTEX'!B:B,A1201,'Tool Pneumatics CH4 VOC BTEX'!F:F)</f>
        <v>3.5899999141693102</v>
      </c>
      <c r="Q1201" s="14">
        <f t="shared" si="75"/>
        <v>0</v>
      </c>
      <c r="R1201" s="16">
        <f>SUMIF('Tool Pneumatics CH4 VOC BTEX'!B:B,A1201,'Tool Pneumatics CH4 VOC BTEX'!H:H)*Q1201</f>
        <v>0</v>
      </c>
      <c r="S1201" s="16">
        <f>SUMIF('Tool Pneumatics CH4 VOC BTEX'!B:B,A1201,'Tool Pneumatics CH4 VOC BTEX'!J:J)*Q1201</f>
        <v>0</v>
      </c>
      <c r="T1201" s="16">
        <f>SUMIF('Tool Pneumatics CH4 VOC BTEX'!B:B,A1201,'Tool Pneumatics CH4 VOC BTEX'!L:L)*Q1201</f>
        <v>0</v>
      </c>
      <c r="U1201" s="16">
        <f>SUMIF('Tool Pneumatics CH4 VOC BTEX'!B:B,A1201,'Tool Pneumatics CH4 VOC BTEX'!N:N)*Q1201</f>
        <v>0</v>
      </c>
    </row>
    <row r="1202" spans="1:21" x14ac:dyDescent="0.25">
      <c r="A1202" s="1" t="s">
        <v>3940</v>
      </c>
      <c r="B1202" s="1" t="s">
        <v>1509</v>
      </c>
      <c r="C1202" s="1" t="s">
        <v>3941</v>
      </c>
      <c r="D1202" s="3" t="s">
        <v>4105</v>
      </c>
      <c r="E1202" s="3" t="s">
        <v>23961</v>
      </c>
      <c r="F1202" s="1" t="s">
        <v>2240</v>
      </c>
      <c r="G1202" s="1">
        <v>0</v>
      </c>
      <c r="H1202" s="1" t="s">
        <v>27474</v>
      </c>
      <c r="I1202" s="1">
        <v>0</v>
      </c>
      <c r="J1202" s="1" t="s">
        <v>27474</v>
      </c>
      <c r="K1202" s="1">
        <f t="shared" si="72"/>
        <v>0</v>
      </c>
      <c r="L1202" s="2">
        <f>SUMIFS('Basin Total Well Counts'!B:B,'Basin Total Well Counts'!A:A,F1202)</f>
        <v>0</v>
      </c>
      <c r="M1202" s="4">
        <f t="shared" si="73"/>
        <v>0</v>
      </c>
      <c r="N1202" s="2">
        <f>SUMIF('Basin Emissions'!A:A,F1202,'Basin Emissions'!B:B)</f>
        <v>1897.7414753999999</v>
      </c>
      <c r="O1202" s="8">
        <f t="shared" si="74"/>
        <v>0</v>
      </c>
      <c r="P1202" s="7">
        <f>SUMIF('Tool Pneumatics CH4 VOC BTEX'!B:B,A1202,'Tool Pneumatics CH4 VOC BTEX'!F:F)</f>
        <v>3.5899999141693102</v>
      </c>
      <c r="Q1202" s="14">
        <f t="shared" si="75"/>
        <v>0</v>
      </c>
      <c r="R1202" s="16">
        <f>SUMIF('Tool Pneumatics CH4 VOC BTEX'!B:B,A1202,'Tool Pneumatics CH4 VOC BTEX'!H:H)*Q1202</f>
        <v>0</v>
      </c>
      <c r="S1202" s="16">
        <f>SUMIF('Tool Pneumatics CH4 VOC BTEX'!B:B,A1202,'Tool Pneumatics CH4 VOC BTEX'!J:J)*Q1202</f>
        <v>0</v>
      </c>
      <c r="T1202" s="16">
        <f>SUMIF('Tool Pneumatics CH4 VOC BTEX'!B:B,A1202,'Tool Pneumatics CH4 VOC BTEX'!L:L)*Q1202</f>
        <v>0</v>
      </c>
      <c r="U1202" s="16">
        <f>SUMIF('Tool Pneumatics CH4 VOC BTEX'!B:B,A1202,'Tool Pneumatics CH4 VOC BTEX'!N:N)*Q1202</f>
        <v>0</v>
      </c>
    </row>
    <row r="1203" spans="1:21" x14ac:dyDescent="0.25">
      <c r="A1203" s="1" t="s">
        <v>3942</v>
      </c>
      <c r="B1203" s="1" t="s">
        <v>1509</v>
      </c>
      <c r="C1203" s="1" t="s">
        <v>3943</v>
      </c>
      <c r="D1203" s="3" t="s">
        <v>3382</v>
      </c>
      <c r="E1203" s="3" t="s">
        <v>23961</v>
      </c>
      <c r="F1203" s="1" t="s">
        <v>1015</v>
      </c>
      <c r="G1203" s="1">
        <v>1</v>
      </c>
      <c r="H1203" s="1" t="s">
        <v>27480</v>
      </c>
      <c r="I1203" s="1">
        <v>0</v>
      </c>
      <c r="J1203" s="1" t="s">
        <v>27474</v>
      </c>
      <c r="K1203" s="1">
        <f t="shared" si="72"/>
        <v>1</v>
      </c>
      <c r="L1203" s="2">
        <f>SUMIFS('Basin Total Well Counts'!B:B,'Basin Total Well Counts'!A:A,F1203)</f>
        <v>100308</v>
      </c>
      <c r="M1203" s="4">
        <f t="shared" si="73"/>
        <v>9.9692945727160349E-6</v>
      </c>
      <c r="N1203" s="2">
        <f>SUMIF('Basin Emissions'!A:A,F1203,'Basin Emissions'!B:B)</f>
        <v>7867.8947644</v>
      </c>
      <c r="O1203" s="8">
        <f t="shared" si="74"/>
        <v>7.8437360573433826E-2</v>
      </c>
      <c r="P1203" s="7">
        <f>SUMIF('Tool Pneumatics CH4 VOC BTEX'!B:B,A1203,'Tool Pneumatics CH4 VOC BTEX'!F:F)</f>
        <v>3.5899999141693102</v>
      </c>
      <c r="Q1203" s="14">
        <f t="shared" si="75"/>
        <v>2.4083984575833182E-2</v>
      </c>
      <c r="R1203" s="16">
        <f>SUMIF('Tool Pneumatics CH4 VOC BTEX'!B:B,A1203,'Tool Pneumatics CH4 VOC BTEX'!H:H)*Q1203</f>
        <v>1.0934129264434494E-4</v>
      </c>
      <c r="S1203" s="16">
        <f>SUMIF('Tool Pneumatics CH4 VOC BTEX'!B:B,A1203,'Tool Pneumatics CH4 VOC BTEX'!J:J)*Q1203</f>
        <v>6.1895842038100892E-6</v>
      </c>
      <c r="T1203" s="16">
        <f>SUMIF('Tool Pneumatics CH4 VOC BTEX'!B:B,A1203,'Tool Pneumatics CH4 VOC BTEX'!L:L)*Q1203</f>
        <v>9.7491971726297361E-5</v>
      </c>
      <c r="U1203" s="16">
        <f>SUMIF('Tool Pneumatics CH4 VOC BTEX'!B:B,A1203,'Tool Pneumatics CH4 VOC BTEX'!N:N)*Q1203</f>
        <v>2.7672498708825964E-5</v>
      </c>
    </row>
    <row r="1204" spans="1:21" x14ac:dyDescent="0.25">
      <c r="A1204" s="1" t="s">
        <v>3944</v>
      </c>
      <c r="B1204" s="1" t="s">
        <v>1509</v>
      </c>
      <c r="C1204" s="1" t="s">
        <v>2180</v>
      </c>
      <c r="D1204" s="3" t="s">
        <v>3382</v>
      </c>
      <c r="E1204" s="3" t="s">
        <v>23961</v>
      </c>
      <c r="F1204" s="1" t="s">
        <v>2240</v>
      </c>
      <c r="G1204" s="1">
        <v>0</v>
      </c>
      <c r="H1204" s="1" t="s">
        <v>27474</v>
      </c>
      <c r="I1204" s="1">
        <v>0</v>
      </c>
      <c r="J1204" s="1" t="s">
        <v>27474</v>
      </c>
      <c r="K1204" s="1">
        <f t="shared" si="72"/>
        <v>0</v>
      </c>
      <c r="L1204" s="2">
        <f>SUMIFS('Basin Total Well Counts'!B:B,'Basin Total Well Counts'!A:A,F1204)</f>
        <v>0</v>
      </c>
      <c r="M1204" s="4">
        <f t="shared" si="73"/>
        <v>0</v>
      </c>
      <c r="N1204" s="2">
        <f>SUMIF('Basin Emissions'!A:A,F1204,'Basin Emissions'!B:B)</f>
        <v>1897.7414753999999</v>
      </c>
      <c r="O1204" s="8">
        <f t="shared" si="74"/>
        <v>0</v>
      </c>
      <c r="P1204" s="7">
        <f>SUMIF('Tool Pneumatics CH4 VOC BTEX'!B:B,A1204,'Tool Pneumatics CH4 VOC BTEX'!F:F)</f>
        <v>3.5899999141693102</v>
      </c>
      <c r="Q1204" s="14">
        <f t="shared" si="75"/>
        <v>0</v>
      </c>
      <c r="R1204" s="16">
        <f>SUMIF('Tool Pneumatics CH4 VOC BTEX'!B:B,A1204,'Tool Pneumatics CH4 VOC BTEX'!H:H)*Q1204</f>
        <v>0</v>
      </c>
      <c r="S1204" s="16">
        <f>SUMIF('Tool Pneumatics CH4 VOC BTEX'!B:B,A1204,'Tool Pneumatics CH4 VOC BTEX'!J:J)*Q1204</f>
        <v>0</v>
      </c>
      <c r="T1204" s="16">
        <f>SUMIF('Tool Pneumatics CH4 VOC BTEX'!B:B,A1204,'Tool Pneumatics CH4 VOC BTEX'!L:L)*Q1204</f>
        <v>0</v>
      </c>
      <c r="U1204" s="16">
        <f>SUMIF('Tool Pneumatics CH4 VOC BTEX'!B:B,A1204,'Tool Pneumatics CH4 VOC BTEX'!N:N)*Q1204</f>
        <v>0</v>
      </c>
    </row>
    <row r="1205" spans="1:21" x14ac:dyDescent="0.25">
      <c r="A1205" s="1" t="s">
        <v>3945</v>
      </c>
      <c r="B1205" s="1" t="s">
        <v>1509</v>
      </c>
      <c r="C1205" s="1" t="s">
        <v>2181</v>
      </c>
      <c r="D1205" s="3" t="s">
        <v>3382</v>
      </c>
      <c r="E1205" s="3" t="s">
        <v>23961</v>
      </c>
      <c r="F1205" s="1" t="s">
        <v>2240</v>
      </c>
      <c r="G1205" s="1">
        <v>0</v>
      </c>
      <c r="H1205" s="1" t="s">
        <v>27474</v>
      </c>
      <c r="I1205" s="1">
        <v>0</v>
      </c>
      <c r="J1205" s="1" t="s">
        <v>27474</v>
      </c>
      <c r="K1205" s="1">
        <f t="shared" si="72"/>
        <v>0</v>
      </c>
      <c r="L1205" s="2">
        <f>SUMIFS('Basin Total Well Counts'!B:B,'Basin Total Well Counts'!A:A,F1205)</f>
        <v>0</v>
      </c>
      <c r="M1205" s="4">
        <f t="shared" si="73"/>
        <v>0</v>
      </c>
      <c r="N1205" s="2">
        <f>SUMIF('Basin Emissions'!A:A,F1205,'Basin Emissions'!B:B)</f>
        <v>1897.7414753999999</v>
      </c>
      <c r="O1205" s="8">
        <f t="shared" si="74"/>
        <v>0</v>
      </c>
      <c r="P1205" s="7">
        <f>SUMIF('Tool Pneumatics CH4 VOC BTEX'!B:B,A1205,'Tool Pneumatics CH4 VOC BTEX'!F:F)</f>
        <v>3.5899999141693102</v>
      </c>
      <c r="Q1205" s="14">
        <f t="shared" si="75"/>
        <v>0</v>
      </c>
      <c r="R1205" s="16">
        <f>SUMIF('Tool Pneumatics CH4 VOC BTEX'!B:B,A1205,'Tool Pneumatics CH4 VOC BTEX'!H:H)*Q1205</f>
        <v>0</v>
      </c>
      <c r="S1205" s="16">
        <f>SUMIF('Tool Pneumatics CH4 VOC BTEX'!B:B,A1205,'Tool Pneumatics CH4 VOC BTEX'!J:J)*Q1205</f>
        <v>0</v>
      </c>
      <c r="T1205" s="16">
        <f>SUMIF('Tool Pneumatics CH4 VOC BTEX'!B:B,A1205,'Tool Pneumatics CH4 VOC BTEX'!L:L)*Q1205</f>
        <v>0</v>
      </c>
      <c r="U1205" s="16">
        <f>SUMIF('Tool Pneumatics CH4 VOC BTEX'!B:B,A1205,'Tool Pneumatics CH4 VOC BTEX'!N:N)*Q1205</f>
        <v>0</v>
      </c>
    </row>
    <row r="1206" spans="1:21" x14ac:dyDescent="0.25">
      <c r="A1206" s="1" t="s">
        <v>3946</v>
      </c>
      <c r="B1206" s="1" t="s">
        <v>1509</v>
      </c>
      <c r="C1206" s="1" t="s">
        <v>2006</v>
      </c>
      <c r="D1206" s="3" t="s">
        <v>3382</v>
      </c>
      <c r="E1206" s="3" t="s">
        <v>23961</v>
      </c>
      <c r="F1206" s="1" t="s">
        <v>2732</v>
      </c>
      <c r="G1206" s="1">
        <v>0</v>
      </c>
      <c r="H1206" s="1" t="s">
        <v>27474</v>
      </c>
      <c r="I1206" s="1">
        <v>0</v>
      </c>
      <c r="J1206" s="1" t="s">
        <v>27474</v>
      </c>
      <c r="K1206" s="1">
        <f t="shared" si="72"/>
        <v>0</v>
      </c>
      <c r="L1206" s="2">
        <f>SUMIFS('Basin Total Well Counts'!B:B,'Basin Total Well Counts'!A:A,F1206)</f>
        <v>0</v>
      </c>
      <c r="M1206" s="4">
        <f t="shared" si="73"/>
        <v>0</v>
      </c>
      <c r="N1206" s="2">
        <f>SUMIF('Basin Emissions'!A:A,F1206,'Basin Emissions'!B:B)</f>
        <v>22.899069699999998</v>
      </c>
      <c r="O1206" s="8">
        <f t="shared" si="74"/>
        <v>0</v>
      </c>
      <c r="P1206" s="7">
        <f>SUMIF('Tool Pneumatics CH4 VOC BTEX'!B:B,A1206,'Tool Pneumatics CH4 VOC BTEX'!F:F)</f>
        <v>3.5899999141693102</v>
      </c>
      <c r="Q1206" s="14">
        <f t="shared" si="75"/>
        <v>0</v>
      </c>
      <c r="R1206" s="16">
        <f>SUMIF('Tool Pneumatics CH4 VOC BTEX'!B:B,A1206,'Tool Pneumatics CH4 VOC BTEX'!H:H)*Q1206</f>
        <v>0</v>
      </c>
      <c r="S1206" s="16">
        <f>SUMIF('Tool Pneumatics CH4 VOC BTEX'!B:B,A1206,'Tool Pneumatics CH4 VOC BTEX'!J:J)*Q1206</f>
        <v>0</v>
      </c>
      <c r="T1206" s="16">
        <f>SUMIF('Tool Pneumatics CH4 VOC BTEX'!B:B,A1206,'Tool Pneumatics CH4 VOC BTEX'!L:L)*Q1206</f>
        <v>0</v>
      </c>
      <c r="U1206" s="16">
        <f>SUMIF('Tool Pneumatics CH4 VOC BTEX'!B:B,A1206,'Tool Pneumatics CH4 VOC BTEX'!N:N)*Q1206</f>
        <v>0</v>
      </c>
    </row>
    <row r="1207" spans="1:21" x14ac:dyDescent="0.25">
      <c r="A1207" s="1" t="s">
        <v>3947</v>
      </c>
      <c r="B1207" s="1" t="s">
        <v>1509</v>
      </c>
      <c r="C1207" s="1" t="s">
        <v>1626</v>
      </c>
      <c r="D1207" s="3" t="s">
        <v>4105</v>
      </c>
      <c r="E1207" s="3" t="s">
        <v>23961</v>
      </c>
      <c r="F1207" s="1" t="s">
        <v>2240</v>
      </c>
      <c r="G1207" s="1">
        <v>0</v>
      </c>
      <c r="H1207" s="1" t="s">
        <v>27474</v>
      </c>
      <c r="I1207" s="1">
        <v>0</v>
      </c>
      <c r="J1207" s="1" t="s">
        <v>27474</v>
      </c>
      <c r="K1207" s="1">
        <f t="shared" si="72"/>
        <v>0</v>
      </c>
      <c r="L1207" s="2">
        <f>SUMIFS('Basin Total Well Counts'!B:B,'Basin Total Well Counts'!A:A,F1207)</f>
        <v>0</v>
      </c>
      <c r="M1207" s="4">
        <f t="shared" si="73"/>
        <v>0</v>
      </c>
      <c r="N1207" s="2">
        <f>SUMIF('Basin Emissions'!A:A,F1207,'Basin Emissions'!B:B)</f>
        <v>1897.7414753999999</v>
      </c>
      <c r="O1207" s="8">
        <f t="shared" si="74"/>
        <v>0</v>
      </c>
      <c r="P1207" s="7">
        <f>SUMIF('Tool Pneumatics CH4 VOC BTEX'!B:B,A1207,'Tool Pneumatics CH4 VOC BTEX'!F:F)</f>
        <v>3.5899999141693102</v>
      </c>
      <c r="Q1207" s="14">
        <f t="shared" si="75"/>
        <v>0</v>
      </c>
      <c r="R1207" s="16">
        <f>SUMIF('Tool Pneumatics CH4 VOC BTEX'!B:B,A1207,'Tool Pneumatics CH4 VOC BTEX'!H:H)*Q1207</f>
        <v>0</v>
      </c>
      <c r="S1207" s="16">
        <f>SUMIF('Tool Pneumatics CH4 VOC BTEX'!B:B,A1207,'Tool Pneumatics CH4 VOC BTEX'!J:J)*Q1207</f>
        <v>0</v>
      </c>
      <c r="T1207" s="16">
        <f>SUMIF('Tool Pneumatics CH4 VOC BTEX'!B:B,A1207,'Tool Pneumatics CH4 VOC BTEX'!L:L)*Q1207</f>
        <v>0</v>
      </c>
      <c r="U1207" s="16">
        <f>SUMIF('Tool Pneumatics CH4 VOC BTEX'!B:B,A1207,'Tool Pneumatics CH4 VOC BTEX'!N:N)*Q1207</f>
        <v>0</v>
      </c>
    </row>
    <row r="1208" spans="1:21" x14ac:dyDescent="0.25">
      <c r="A1208" s="1" t="s">
        <v>3948</v>
      </c>
      <c r="B1208" s="1" t="s">
        <v>1509</v>
      </c>
      <c r="C1208" s="1" t="s">
        <v>2008</v>
      </c>
      <c r="D1208" s="3" t="s">
        <v>4105</v>
      </c>
      <c r="E1208" s="3" t="s">
        <v>23961</v>
      </c>
      <c r="F1208" s="1" t="s">
        <v>2732</v>
      </c>
      <c r="G1208" s="1">
        <v>0</v>
      </c>
      <c r="H1208" s="1" t="s">
        <v>27474</v>
      </c>
      <c r="I1208" s="1">
        <v>0</v>
      </c>
      <c r="J1208" s="1" t="s">
        <v>27474</v>
      </c>
      <c r="K1208" s="1">
        <f t="shared" si="72"/>
        <v>0</v>
      </c>
      <c r="L1208" s="2">
        <f>SUMIFS('Basin Total Well Counts'!B:B,'Basin Total Well Counts'!A:A,F1208)</f>
        <v>0</v>
      </c>
      <c r="M1208" s="4">
        <f t="shared" si="73"/>
        <v>0</v>
      </c>
      <c r="N1208" s="2">
        <f>SUMIF('Basin Emissions'!A:A,F1208,'Basin Emissions'!B:B)</f>
        <v>22.899069699999998</v>
      </c>
      <c r="O1208" s="8">
        <f t="shared" si="74"/>
        <v>0</v>
      </c>
      <c r="P1208" s="7">
        <f>SUMIF('Tool Pneumatics CH4 VOC BTEX'!B:B,A1208,'Tool Pneumatics CH4 VOC BTEX'!F:F)</f>
        <v>3.5899999141693102</v>
      </c>
      <c r="Q1208" s="14">
        <f t="shared" si="75"/>
        <v>0</v>
      </c>
      <c r="R1208" s="16">
        <f>SUMIF('Tool Pneumatics CH4 VOC BTEX'!B:B,A1208,'Tool Pneumatics CH4 VOC BTEX'!H:H)*Q1208</f>
        <v>0</v>
      </c>
      <c r="S1208" s="16">
        <f>SUMIF('Tool Pneumatics CH4 VOC BTEX'!B:B,A1208,'Tool Pneumatics CH4 VOC BTEX'!J:J)*Q1208</f>
        <v>0</v>
      </c>
      <c r="T1208" s="16">
        <f>SUMIF('Tool Pneumatics CH4 VOC BTEX'!B:B,A1208,'Tool Pneumatics CH4 VOC BTEX'!L:L)*Q1208</f>
        <v>0</v>
      </c>
      <c r="U1208" s="16">
        <f>SUMIF('Tool Pneumatics CH4 VOC BTEX'!B:B,A1208,'Tool Pneumatics CH4 VOC BTEX'!N:N)*Q1208</f>
        <v>0</v>
      </c>
    </row>
    <row r="1209" spans="1:21" x14ac:dyDescent="0.25">
      <c r="A1209" s="1" t="s">
        <v>3949</v>
      </c>
      <c r="B1209" s="1" t="s">
        <v>1509</v>
      </c>
      <c r="C1209" s="1" t="s">
        <v>3950</v>
      </c>
      <c r="D1209" s="3" t="s">
        <v>3382</v>
      </c>
      <c r="E1209" s="3" t="s">
        <v>23961</v>
      </c>
      <c r="F1209" s="1" t="s">
        <v>2732</v>
      </c>
      <c r="G1209" s="1">
        <v>0</v>
      </c>
      <c r="H1209" s="1" t="s">
        <v>27474</v>
      </c>
      <c r="I1209" s="1">
        <v>0</v>
      </c>
      <c r="J1209" s="1" t="s">
        <v>27474</v>
      </c>
      <c r="K1209" s="1">
        <f t="shared" si="72"/>
        <v>0</v>
      </c>
      <c r="L1209" s="2">
        <f>SUMIFS('Basin Total Well Counts'!B:B,'Basin Total Well Counts'!A:A,F1209)</f>
        <v>0</v>
      </c>
      <c r="M1209" s="4">
        <f t="shared" si="73"/>
        <v>0</v>
      </c>
      <c r="N1209" s="2">
        <f>SUMIF('Basin Emissions'!A:A,F1209,'Basin Emissions'!B:B)</f>
        <v>22.899069699999998</v>
      </c>
      <c r="O1209" s="8">
        <f t="shared" si="74"/>
        <v>0</v>
      </c>
      <c r="P1209" s="7">
        <f>SUMIF('Tool Pneumatics CH4 VOC BTEX'!B:B,A1209,'Tool Pneumatics CH4 VOC BTEX'!F:F)</f>
        <v>3.5899999141693102</v>
      </c>
      <c r="Q1209" s="14">
        <f t="shared" si="75"/>
        <v>0</v>
      </c>
      <c r="R1209" s="16">
        <f>SUMIF('Tool Pneumatics CH4 VOC BTEX'!B:B,A1209,'Tool Pneumatics CH4 VOC BTEX'!H:H)*Q1209</f>
        <v>0</v>
      </c>
      <c r="S1209" s="16">
        <f>SUMIF('Tool Pneumatics CH4 VOC BTEX'!B:B,A1209,'Tool Pneumatics CH4 VOC BTEX'!J:J)*Q1209</f>
        <v>0</v>
      </c>
      <c r="T1209" s="16">
        <f>SUMIF('Tool Pneumatics CH4 VOC BTEX'!B:B,A1209,'Tool Pneumatics CH4 VOC BTEX'!L:L)*Q1209</f>
        <v>0</v>
      </c>
      <c r="U1209" s="16">
        <f>SUMIF('Tool Pneumatics CH4 VOC BTEX'!B:B,A1209,'Tool Pneumatics CH4 VOC BTEX'!N:N)*Q1209</f>
        <v>0</v>
      </c>
    </row>
    <row r="1210" spans="1:21" x14ac:dyDescent="0.25">
      <c r="A1210" s="1" t="s">
        <v>3951</v>
      </c>
      <c r="B1210" s="1" t="s">
        <v>1509</v>
      </c>
      <c r="C1210" s="1" t="s">
        <v>3952</v>
      </c>
      <c r="D1210" s="3" t="s">
        <v>4105</v>
      </c>
      <c r="E1210" s="3" t="s">
        <v>23961</v>
      </c>
      <c r="F1210" s="1" t="s">
        <v>2732</v>
      </c>
      <c r="G1210" s="1">
        <v>0</v>
      </c>
      <c r="H1210" s="1" t="s">
        <v>27474</v>
      </c>
      <c r="I1210" s="1">
        <v>0</v>
      </c>
      <c r="J1210" s="1" t="s">
        <v>27474</v>
      </c>
      <c r="K1210" s="1">
        <f t="shared" si="72"/>
        <v>0</v>
      </c>
      <c r="L1210" s="2">
        <f>SUMIFS('Basin Total Well Counts'!B:B,'Basin Total Well Counts'!A:A,F1210)</f>
        <v>0</v>
      </c>
      <c r="M1210" s="4">
        <f t="shared" si="73"/>
        <v>0</v>
      </c>
      <c r="N1210" s="2">
        <f>SUMIF('Basin Emissions'!A:A,F1210,'Basin Emissions'!B:B)</f>
        <v>22.899069699999998</v>
      </c>
      <c r="O1210" s="8">
        <f t="shared" si="74"/>
        <v>0</v>
      </c>
      <c r="P1210" s="7">
        <f>SUMIF('Tool Pneumatics CH4 VOC BTEX'!B:B,A1210,'Tool Pneumatics CH4 VOC BTEX'!F:F)</f>
        <v>3.5899999141693102</v>
      </c>
      <c r="Q1210" s="14">
        <f t="shared" si="75"/>
        <v>0</v>
      </c>
      <c r="R1210" s="16">
        <f>SUMIF('Tool Pneumatics CH4 VOC BTEX'!B:B,A1210,'Tool Pneumatics CH4 VOC BTEX'!H:H)*Q1210</f>
        <v>0</v>
      </c>
      <c r="S1210" s="16">
        <f>SUMIF('Tool Pneumatics CH4 VOC BTEX'!B:B,A1210,'Tool Pneumatics CH4 VOC BTEX'!J:J)*Q1210</f>
        <v>0</v>
      </c>
      <c r="T1210" s="16">
        <f>SUMIF('Tool Pneumatics CH4 VOC BTEX'!B:B,A1210,'Tool Pneumatics CH4 VOC BTEX'!L:L)*Q1210</f>
        <v>0</v>
      </c>
      <c r="U1210" s="16">
        <f>SUMIF('Tool Pneumatics CH4 VOC BTEX'!B:B,A1210,'Tool Pneumatics CH4 VOC BTEX'!N:N)*Q1210</f>
        <v>0</v>
      </c>
    </row>
    <row r="1211" spans="1:21" x14ac:dyDescent="0.25">
      <c r="A1211" s="1" t="s">
        <v>3953</v>
      </c>
      <c r="B1211" s="1" t="s">
        <v>1509</v>
      </c>
      <c r="C1211" s="1" t="s">
        <v>256</v>
      </c>
      <c r="D1211" s="3" t="s">
        <v>4105</v>
      </c>
      <c r="E1211" s="3" t="s">
        <v>23961</v>
      </c>
      <c r="F1211" s="1" t="s">
        <v>2732</v>
      </c>
      <c r="G1211" s="1">
        <v>0</v>
      </c>
      <c r="H1211" s="1" t="s">
        <v>27474</v>
      </c>
      <c r="I1211" s="1">
        <v>0</v>
      </c>
      <c r="J1211" s="1" t="s">
        <v>27474</v>
      </c>
      <c r="K1211" s="1">
        <f t="shared" si="72"/>
        <v>0</v>
      </c>
      <c r="L1211" s="2">
        <f>SUMIFS('Basin Total Well Counts'!B:B,'Basin Total Well Counts'!A:A,F1211)</f>
        <v>0</v>
      </c>
      <c r="M1211" s="4">
        <f t="shared" si="73"/>
        <v>0</v>
      </c>
      <c r="N1211" s="2">
        <f>SUMIF('Basin Emissions'!A:A,F1211,'Basin Emissions'!B:B)</f>
        <v>22.899069699999998</v>
      </c>
      <c r="O1211" s="8">
        <f t="shared" si="74"/>
        <v>0</v>
      </c>
      <c r="P1211" s="7">
        <f>SUMIF('Tool Pneumatics CH4 VOC BTEX'!B:B,A1211,'Tool Pneumatics CH4 VOC BTEX'!F:F)</f>
        <v>3.5899999141693102</v>
      </c>
      <c r="Q1211" s="14">
        <f t="shared" si="75"/>
        <v>0</v>
      </c>
      <c r="R1211" s="16">
        <f>SUMIF('Tool Pneumatics CH4 VOC BTEX'!B:B,A1211,'Tool Pneumatics CH4 VOC BTEX'!H:H)*Q1211</f>
        <v>0</v>
      </c>
      <c r="S1211" s="16">
        <f>SUMIF('Tool Pneumatics CH4 VOC BTEX'!B:B,A1211,'Tool Pneumatics CH4 VOC BTEX'!J:J)*Q1211</f>
        <v>0</v>
      </c>
      <c r="T1211" s="16">
        <f>SUMIF('Tool Pneumatics CH4 VOC BTEX'!B:B,A1211,'Tool Pneumatics CH4 VOC BTEX'!L:L)*Q1211</f>
        <v>0</v>
      </c>
      <c r="U1211" s="16">
        <f>SUMIF('Tool Pneumatics CH4 VOC BTEX'!B:B,A1211,'Tool Pneumatics CH4 VOC BTEX'!N:N)*Q1211</f>
        <v>0</v>
      </c>
    </row>
    <row r="1212" spans="1:21" x14ac:dyDescent="0.25">
      <c r="A1212" s="1" t="s">
        <v>3954</v>
      </c>
      <c r="B1212" s="1" t="s">
        <v>1509</v>
      </c>
      <c r="C1212" s="1" t="s">
        <v>1935</v>
      </c>
      <c r="D1212" s="3" t="s">
        <v>4105</v>
      </c>
      <c r="E1212" s="3" t="s">
        <v>23961</v>
      </c>
      <c r="F1212" s="1" t="s">
        <v>2732</v>
      </c>
      <c r="G1212" s="1">
        <v>0</v>
      </c>
      <c r="H1212" s="1" t="s">
        <v>27474</v>
      </c>
      <c r="I1212" s="1">
        <v>0</v>
      </c>
      <c r="J1212" s="1" t="s">
        <v>27474</v>
      </c>
      <c r="K1212" s="1">
        <f t="shared" si="72"/>
        <v>0</v>
      </c>
      <c r="L1212" s="2">
        <f>SUMIFS('Basin Total Well Counts'!B:B,'Basin Total Well Counts'!A:A,F1212)</f>
        <v>0</v>
      </c>
      <c r="M1212" s="4">
        <f t="shared" si="73"/>
        <v>0</v>
      </c>
      <c r="N1212" s="2">
        <f>SUMIF('Basin Emissions'!A:A,F1212,'Basin Emissions'!B:B)</f>
        <v>22.899069699999998</v>
      </c>
      <c r="O1212" s="8">
        <f t="shared" si="74"/>
        <v>0</v>
      </c>
      <c r="P1212" s="7">
        <f>SUMIF('Tool Pneumatics CH4 VOC BTEX'!B:B,A1212,'Tool Pneumatics CH4 VOC BTEX'!F:F)</f>
        <v>3.5899999141693102</v>
      </c>
      <c r="Q1212" s="14">
        <f t="shared" si="75"/>
        <v>0</v>
      </c>
      <c r="R1212" s="16">
        <f>SUMIF('Tool Pneumatics CH4 VOC BTEX'!B:B,A1212,'Tool Pneumatics CH4 VOC BTEX'!H:H)*Q1212</f>
        <v>0</v>
      </c>
      <c r="S1212" s="16">
        <f>SUMIF('Tool Pneumatics CH4 VOC BTEX'!B:B,A1212,'Tool Pneumatics CH4 VOC BTEX'!J:J)*Q1212</f>
        <v>0</v>
      </c>
      <c r="T1212" s="16">
        <f>SUMIF('Tool Pneumatics CH4 VOC BTEX'!B:B,A1212,'Tool Pneumatics CH4 VOC BTEX'!L:L)*Q1212</f>
        <v>0</v>
      </c>
      <c r="U1212" s="16">
        <f>SUMIF('Tool Pneumatics CH4 VOC BTEX'!B:B,A1212,'Tool Pneumatics CH4 VOC BTEX'!N:N)*Q1212</f>
        <v>0</v>
      </c>
    </row>
    <row r="1213" spans="1:21" x14ac:dyDescent="0.25">
      <c r="A1213" s="1" t="s">
        <v>3955</v>
      </c>
      <c r="B1213" s="1" t="s">
        <v>1509</v>
      </c>
      <c r="C1213" s="1" t="s">
        <v>1127</v>
      </c>
      <c r="D1213" s="3" t="s">
        <v>4105</v>
      </c>
      <c r="E1213" s="3" t="s">
        <v>23961</v>
      </c>
      <c r="F1213" s="1" t="s">
        <v>1015</v>
      </c>
      <c r="G1213" s="1">
        <v>0</v>
      </c>
      <c r="H1213" s="1" t="s">
        <v>27474</v>
      </c>
      <c r="I1213" s="1">
        <v>0</v>
      </c>
      <c r="J1213" s="1" t="s">
        <v>27474</v>
      </c>
      <c r="K1213" s="1">
        <f t="shared" si="72"/>
        <v>0</v>
      </c>
      <c r="L1213" s="2">
        <f>SUMIFS('Basin Total Well Counts'!B:B,'Basin Total Well Counts'!A:A,F1213)</f>
        <v>100308</v>
      </c>
      <c r="M1213" s="4">
        <f t="shared" si="73"/>
        <v>0</v>
      </c>
      <c r="N1213" s="2">
        <f>SUMIF('Basin Emissions'!A:A,F1213,'Basin Emissions'!B:B)</f>
        <v>7867.8947644</v>
      </c>
      <c r="O1213" s="8">
        <f t="shared" si="74"/>
        <v>0</v>
      </c>
      <c r="P1213" s="7">
        <f>SUMIF('Tool Pneumatics CH4 VOC BTEX'!B:B,A1213,'Tool Pneumatics CH4 VOC BTEX'!F:F)</f>
        <v>3.5899999141693102</v>
      </c>
      <c r="Q1213" s="14">
        <f t="shared" si="75"/>
        <v>0</v>
      </c>
      <c r="R1213" s="16">
        <f>SUMIF('Tool Pneumatics CH4 VOC BTEX'!B:B,A1213,'Tool Pneumatics CH4 VOC BTEX'!H:H)*Q1213</f>
        <v>0</v>
      </c>
      <c r="S1213" s="16">
        <f>SUMIF('Tool Pneumatics CH4 VOC BTEX'!B:B,A1213,'Tool Pneumatics CH4 VOC BTEX'!J:J)*Q1213</f>
        <v>0</v>
      </c>
      <c r="T1213" s="16">
        <f>SUMIF('Tool Pneumatics CH4 VOC BTEX'!B:B,A1213,'Tool Pneumatics CH4 VOC BTEX'!L:L)*Q1213</f>
        <v>0</v>
      </c>
      <c r="U1213" s="16">
        <f>SUMIF('Tool Pneumatics CH4 VOC BTEX'!B:B,A1213,'Tool Pneumatics CH4 VOC BTEX'!N:N)*Q1213</f>
        <v>0</v>
      </c>
    </row>
    <row r="1214" spans="1:21" x14ac:dyDescent="0.25">
      <c r="A1214" s="1" t="s">
        <v>3956</v>
      </c>
      <c r="B1214" s="1" t="s">
        <v>1509</v>
      </c>
      <c r="C1214" s="1" t="s">
        <v>3957</v>
      </c>
      <c r="D1214" s="3" t="s">
        <v>4105</v>
      </c>
      <c r="E1214" s="3" t="s">
        <v>23961</v>
      </c>
      <c r="F1214" s="1" t="s">
        <v>2732</v>
      </c>
      <c r="G1214" s="1">
        <v>0</v>
      </c>
      <c r="H1214" s="1" t="s">
        <v>27474</v>
      </c>
      <c r="I1214" s="1">
        <v>0</v>
      </c>
      <c r="J1214" s="1" t="s">
        <v>27474</v>
      </c>
      <c r="K1214" s="1">
        <f t="shared" si="72"/>
        <v>0</v>
      </c>
      <c r="L1214" s="2">
        <f>SUMIFS('Basin Total Well Counts'!B:B,'Basin Total Well Counts'!A:A,F1214)</f>
        <v>0</v>
      </c>
      <c r="M1214" s="4">
        <f t="shared" si="73"/>
        <v>0</v>
      </c>
      <c r="N1214" s="2">
        <f>SUMIF('Basin Emissions'!A:A,F1214,'Basin Emissions'!B:B)</f>
        <v>22.899069699999998</v>
      </c>
      <c r="O1214" s="8">
        <f t="shared" si="74"/>
        <v>0</v>
      </c>
      <c r="P1214" s="7">
        <f>SUMIF('Tool Pneumatics CH4 VOC BTEX'!B:B,A1214,'Tool Pneumatics CH4 VOC BTEX'!F:F)</f>
        <v>3.5899999141693102</v>
      </c>
      <c r="Q1214" s="14">
        <f t="shared" si="75"/>
        <v>0</v>
      </c>
      <c r="R1214" s="16">
        <f>SUMIF('Tool Pneumatics CH4 VOC BTEX'!B:B,A1214,'Tool Pneumatics CH4 VOC BTEX'!H:H)*Q1214</f>
        <v>0</v>
      </c>
      <c r="S1214" s="16">
        <f>SUMIF('Tool Pneumatics CH4 VOC BTEX'!B:B,A1214,'Tool Pneumatics CH4 VOC BTEX'!J:J)*Q1214</f>
        <v>0</v>
      </c>
      <c r="T1214" s="16">
        <f>SUMIF('Tool Pneumatics CH4 VOC BTEX'!B:B,A1214,'Tool Pneumatics CH4 VOC BTEX'!L:L)*Q1214</f>
        <v>0</v>
      </c>
      <c r="U1214" s="16">
        <f>SUMIF('Tool Pneumatics CH4 VOC BTEX'!B:B,A1214,'Tool Pneumatics CH4 VOC BTEX'!N:N)*Q1214</f>
        <v>0</v>
      </c>
    </row>
    <row r="1215" spans="1:21" x14ac:dyDescent="0.25">
      <c r="A1215" s="1" t="s">
        <v>3958</v>
      </c>
      <c r="B1215" s="1" t="s">
        <v>1509</v>
      </c>
      <c r="C1215" s="1" t="s">
        <v>1836</v>
      </c>
      <c r="D1215" s="3" t="s">
        <v>4105</v>
      </c>
      <c r="E1215" s="3" t="s">
        <v>23961</v>
      </c>
      <c r="F1215" s="1" t="s">
        <v>2732</v>
      </c>
      <c r="G1215" s="1">
        <v>0</v>
      </c>
      <c r="H1215" s="1" t="s">
        <v>27474</v>
      </c>
      <c r="I1215" s="1">
        <v>0</v>
      </c>
      <c r="J1215" s="1" t="s">
        <v>27474</v>
      </c>
      <c r="K1215" s="1">
        <f t="shared" si="72"/>
        <v>0</v>
      </c>
      <c r="L1215" s="2">
        <f>SUMIFS('Basin Total Well Counts'!B:B,'Basin Total Well Counts'!A:A,F1215)</f>
        <v>0</v>
      </c>
      <c r="M1215" s="4">
        <f t="shared" si="73"/>
        <v>0</v>
      </c>
      <c r="N1215" s="2">
        <f>SUMIF('Basin Emissions'!A:A,F1215,'Basin Emissions'!B:B)</f>
        <v>22.899069699999998</v>
      </c>
      <c r="O1215" s="8">
        <f t="shared" si="74"/>
        <v>0</v>
      </c>
      <c r="P1215" s="7">
        <f>SUMIF('Tool Pneumatics CH4 VOC BTEX'!B:B,A1215,'Tool Pneumatics CH4 VOC BTEX'!F:F)</f>
        <v>3.5899999141693102</v>
      </c>
      <c r="Q1215" s="14">
        <f t="shared" si="75"/>
        <v>0</v>
      </c>
      <c r="R1215" s="16">
        <f>SUMIF('Tool Pneumatics CH4 VOC BTEX'!B:B,A1215,'Tool Pneumatics CH4 VOC BTEX'!H:H)*Q1215</f>
        <v>0</v>
      </c>
      <c r="S1215" s="16">
        <f>SUMIF('Tool Pneumatics CH4 VOC BTEX'!B:B,A1215,'Tool Pneumatics CH4 VOC BTEX'!J:J)*Q1215</f>
        <v>0</v>
      </c>
      <c r="T1215" s="16">
        <f>SUMIF('Tool Pneumatics CH4 VOC BTEX'!B:B,A1215,'Tool Pneumatics CH4 VOC BTEX'!L:L)*Q1215</f>
        <v>0</v>
      </c>
      <c r="U1215" s="16">
        <f>SUMIF('Tool Pneumatics CH4 VOC BTEX'!B:B,A1215,'Tool Pneumatics CH4 VOC BTEX'!N:N)*Q1215</f>
        <v>0</v>
      </c>
    </row>
    <row r="1216" spans="1:21" x14ac:dyDescent="0.25">
      <c r="A1216" s="1" t="s">
        <v>3959</v>
      </c>
      <c r="B1216" s="1" t="s">
        <v>1509</v>
      </c>
      <c r="C1216" s="1" t="s">
        <v>3960</v>
      </c>
      <c r="D1216" s="3" t="s">
        <v>4105</v>
      </c>
      <c r="E1216" s="3" t="s">
        <v>23961</v>
      </c>
      <c r="F1216" s="1" t="s">
        <v>2732</v>
      </c>
      <c r="G1216" s="1">
        <v>0</v>
      </c>
      <c r="H1216" s="1" t="s">
        <v>27474</v>
      </c>
      <c r="I1216" s="1">
        <v>0</v>
      </c>
      <c r="J1216" s="1" t="s">
        <v>27474</v>
      </c>
      <c r="K1216" s="1">
        <f t="shared" si="72"/>
        <v>0</v>
      </c>
      <c r="L1216" s="2">
        <f>SUMIFS('Basin Total Well Counts'!B:B,'Basin Total Well Counts'!A:A,F1216)</f>
        <v>0</v>
      </c>
      <c r="M1216" s="4">
        <f t="shared" si="73"/>
        <v>0</v>
      </c>
      <c r="N1216" s="2">
        <f>SUMIF('Basin Emissions'!A:A,F1216,'Basin Emissions'!B:B)</f>
        <v>22.899069699999998</v>
      </c>
      <c r="O1216" s="8">
        <f t="shared" si="74"/>
        <v>0</v>
      </c>
      <c r="P1216" s="7">
        <f>SUMIF('Tool Pneumatics CH4 VOC BTEX'!B:B,A1216,'Tool Pneumatics CH4 VOC BTEX'!F:F)</f>
        <v>3.5899999141693102</v>
      </c>
      <c r="Q1216" s="14">
        <f t="shared" si="75"/>
        <v>0</v>
      </c>
      <c r="R1216" s="16">
        <f>SUMIF('Tool Pneumatics CH4 VOC BTEX'!B:B,A1216,'Tool Pneumatics CH4 VOC BTEX'!H:H)*Q1216</f>
        <v>0</v>
      </c>
      <c r="S1216" s="16">
        <f>SUMIF('Tool Pneumatics CH4 VOC BTEX'!B:B,A1216,'Tool Pneumatics CH4 VOC BTEX'!J:J)*Q1216</f>
        <v>0</v>
      </c>
      <c r="T1216" s="16">
        <f>SUMIF('Tool Pneumatics CH4 VOC BTEX'!B:B,A1216,'Tool Pneumatics CH4 VOC BTEX'!L:L)*Q1216</f>
        <v>0</v>
      </c>
      <c r="U1216" s="16">
        <f>SUMIF('Tool Pneumatics CH4 VOC BTEX'!B:B,A1216,'Tool Pneumatics CH4 VOC BTEX'!N:N)*Q1216</f>
        <v>0</v>
      </c>
    </row>
    <row r="1217" spans="1:21" x14ac:dyDescent="0.25">
      <c r="A1217" s="1" t="s">
        <v>3908</v>
      </c>
      <c r="B1217" s="1" t="s">
        <v>1575</v>
      </c>
      <c r="C1217" s="1" t="s">
        <v>3909</v>
      </c>
      <c r="D1217" s="3" t="s">
        <v>3157</v>
      </c>
      <c r="E1217" s="3" t="s">
        <v>23961</v>
      </c>
      <c r="F1217" s="1" t="s">
        <v>2721</v>
      </c>
      <c r="G1217" s="1">
        <v>0</v>
      </c>
      <c r="H1217" s="1" t="s">
        <v>27474</v>
      </c>
      <c r="I1217" s="1">
        <v>0</v>
      </c>
      <c r="J1217" s="1" t="s">
        <v>27474</v>
      </c>
      <c r="K1217" s="1">
        <f t="shared" si="72"/>
        <v>0</v>
      </c>
      <c r="L1217" s="2">
        <f>SUMIFS('Basin Total Well Counts'!B:B,'Basin Total Well Counts'!A:A,F1217)</f>
        <v>0</v>
      </c>
      <c r="M1217" s="4">
        <f t="shared" si="73"/>
        <v>0</v>
      </c>
      <c r="N1217" s="2">
        <f>SUMIF('Basin Emissions'!A:A,F1217,'Basin Emissions'!B:B)</f>
        <v>382.18323590000006</v>
      </c>
      <c r="O1217" s="8">
        <f t="shared" si="74"/>
        <v>0</v>
      </c>
      <c r="P1217" s="7">
        <f>SUMIF('Tool Pneumatics CH4 VOC BTEX'!B:B,A1217,'Tool Pneumatics CH4 VOC BTEX'!F:F)</f>
        <v>3.5899999141693102</v>
      </c>
      <c r="Q1217" s="14">
        <f t="shared" si="75"/>
        <v>0</v>
      </c>
      <c r="R1217" s="16">
        <f>SUMIF('Tool Pneumatics CH4 VOC BTEX'!B:B,A1217,'Tool Pneumatics CH4 VOC BTEX'!H:H)*Q1217</f>
        <v>0</v>
      </c>
      <c r="S1217" s="16">
        <f>SUMIF('Tool Pneumatics CH4 VOC BTEX'!B:B,A1217,'Tool Pneumatics CH4 VOC BTEX'!J:J)*Q1217</f>
        <v>0</v>
      </c>
      <c r="T1217" s="16">
        <f>SUMIF('Tool Pneumatics CH4 VOC BTEX'!B:B,A1217,'Tool Pneumatics CH4 VOC BTEX'!L:L)*Q1217</f>
        <v>0</v>
      </c>
      <c r="U1217" s="16">
        <f>SUMIF('Tool Pneumatics CH4 VOC BTEX'!B:B,A1217,'Tool Pneumatics CH4 VOC BTEX'!N:N)*Q1217</f>
        <v>0</v>
      </c>
    </row>
    <row r="1218" spans="1:21" x14ac:dyDescent="0.25">
      <c r="A1218" s="1" t="s">
        <v>3910</v>
      </c>
      <c r="B1218" s="1" t="s">
        <v>1575</v>
      </c>
      <c r="C1218" s="1" t="s">
        <v>3911</v>
      </c>
      <c r="D1218" s="3" t="s">
        <v>3157</v>
      </c>
      <c r="E1218" s="3" t="s">
        <v>23961</v>
      </c>
      <c r="F1218" s="1" t="s">
        <v>2721</v>
      </c>
      <c r="G1218" s="1">
        <v>0</v>
      </c>
      <c r="H1218" s="1" t="s">
        <v>27474</v>
      </c>
      <c r="I1218" s="1">
        <v>0</v>
      </c>
      <c r="J1218" s="1" t="s">
        <v>27474</v>
      </c>
      <c r="K1218" s="1">
        <f t="shared" ref="K1218:K1281" si="76">+I1218+G1218</f>
        <v>0</v>
      </c>
      <c r="L1218" s="2">
        <f>SUMIFS('Basin Total Well Counts'!B:B,'Basin Total Well Counts'!A:A,F1218)</f>
        <v>0</v>
      </c>
      <c r="M1218" s="4">
        <f t="shared" ref="M1218:M1281" si="77">IFERROR(+K1218/L1218,0)</f>
        <v>0</v>
      </c>
      <c r="N1218" s="2">
        <f>SUMIF('Basin Emissions'!A:A,F1218,'Basin Emissions'!B:B)</f>
        <v>382.18323590000006</v>
      </c>
      <c r="O1218" s="8">
        <f t="shared" ref="O1218:O1281" si="78">+N1218*M1218</f>
        <v>0</v>
      </c>
      <c r="P1218" s="7">
        <f>SUMIF('Tool Pneumatics CH4 VOC BTEX'!B:B,A1218,'Tool Pneumatics CH4 VOC BTEX'!F:F)</f>
        <v>3.5899999141693102</v>
      </c>
      <c r="Q1218" s="14">
        <f t="shared" ref="Q1218:Q1281" si="79">IFERROR(O1218/P1218,0)*(2204.6/2000)</f>
        <v>0</v>
      </c>
      <c r="R1218" s="16">
        <f>SUMIF('Tool Pneumatics CH4 VOC BTEX'!B:B,A1218,'Tool Pneumatics CH4 VOC BTEX'!H:H)*Q1218</f>
        <v>0</v>
      </c>
      <c r="S1218" s="16">
        <f>SUMIF('Tool Pneumatics CH4 VOC BTEX'!B:B,A1218,'Tool Pneumatics CH4 VOC BTEX'!J:J)*Q1218</f>
        <v>0</v>
      </c>
      <c r="T1218" s="16">
        <f>SUMIF('Tool Pneumatics CH4 VOC BTEX'!B:B,A1218,'Tool Pneumatics CH4 VOC BTEX'!L:L)*Q1218</f>
        <v>0</v>
      </c>
      <c r="U1218" s="16">
        <f>SUMIF('Tool Pneumatics CH4 VOC BTEX'!B:B,A1218,'Tool Pneumatics CH4 VOC BTEX'!N:N)*Q1218</f>
        <v>0</v>
      </c>
    </row>
    <row r="1219" spans="1:21" x14ac:dyDescent="0.25">
      <c r="A1219" s="1" t="s">
        <v>3912</v>
      </c>
      <c r="B1219" s="1" t="s">
        <v>1575</v>
      </c>
      <c r="C1219" s="1" t="s">
        <v>1576</v>
      </c>
      <c r="D1219" s="3" t="s">
        <v>3157</v>
      </c>
      <c r="E1219" s="3" t="s">
        <v>23961</v>
      </c>
      <c r="F1219" s="1" t="s">
        <v>2721</v>
      </c>
      <c r="G1219" s="1">
        <v>0</v>
      </c>
      <c r="H1219" s="1" t="s">
        <v>27474</v>
      </c>
      <c r="I1219" s="1">
        <v>0</v>
      </c>
      <c r="J1219" s="1" t="s">
        <v>27474</v>
      </c>
      <c r="K1219" s="1">
        <f t="shared" si="76"/>
        <v>0</v>
      </c>
      <c r="L1219" s="2">
        <f>SUMIFS('Basin Total Well Counts'!B:B,'Basin Total Well Counts'!A:A,F1219)</f>
        <v>0</v>
      </c>
      <c r="M1219" s="4">
        <f t="shared" si="77"/>
        <v>0</v>
      </c>
      <c r="N1219" s="2">
        <f>SUMIF('Basin Emissions'!A:A,F1219,'Basin Emissions'!B:B)</f>
        <v>382.18323590000006</v>
      </c>
      <c r="O1219" s="8">
        <f t="shared" si="78"/>
        <v>0</v>
      </c>
      <c r="P1219" s="7">
        <f>SUMIF('Tool Pneumatics CH4 VOC BTEX'!B:B,A1219,'Tool Pneumatics CH4 VOC BTEX'!F:F)</f>
        <v>3.5899999141693102</v>
      </c>
      <c r="Q1219" s="14">
        <f t="shared" si="79"/>
        <v>0</v>
      </c>
      <c r="R1219" s="16">
        <f>SUMIF('Tool Pneumatics CH4 VOC BTEX'!B:B,A1219,'Tool Pneumatics CH4 VOC BTEX'!H:H)*Q1219</f>
        <v>0</v>
      </c>
      <c r="S1219" s="16">
        <f>SUMIF('Tool Pneumatics CH4 VOC BTEX'!B:B,A1219,'Tool Pneumatics CH4 VOC BTEX'!J:J)*Q1219</f>
        <v>0</v>
      </c>
      <c r="T1219" s="16">
        <f>SUMIF('Tool Pneumatics CH4 VOC BTEX'!B:B,A1219,'Tool Pneumatics CH4 VOC BTEX'!L:L)*Q1219</f>
        <v>0</v>
      </c>
      <c r="U1219" s="16">
        <f>SUMIF('Tool Pneumatics CH4 VOC BTEX'!B:B,A1219,'Tool Pneumatics CH4 VOC BTEX'!N:N)*Q1219</f>
        <v>0</v>
      </c>
    </row>
    <row r="1220" spans="1:21" x14ac:dyDescent="0.25">
      <c r="A1220" s="1" t="s">
        <v>3913</v>
      </c>
      <c r="B1220" s="1" t="s">
        <v>1575</v>
      </c>
      <c r="C1220" s="1" t="s">
        <v>1813</v>
      </c>
      <c r="D1220" s="3" t="s">
        <v>3157</v>
      </c>
      <c r="E1220" s="3" t="s">
        <v>23961</v>
      </c>
      <c r="F1220" s="1" t="s">
        <v>2721</v>
      </c>
      <c r="G1220" s="1">
        <v>0</v>
      </c>
      <c r="H1220" s="1" t="s">
        <v>27474</v>
      </c>
      <c r="I1220" s="1">
        <v>0</v>
      </c>
      <c r="J1220" s="1" t="s">
        <v>27474</v>
      </c>
      <c r="K1220" s="1">
        <f t="shared" si="76"/>
        <v>0</v>
      </c>
      <c r="L1220" s="2">
        <f>SUMIFS('Basin Total Well Counts'!B:B,'Basin Total Well Counts'!A:A,F1220)</f>
        <v>0</v>
      </c>
      <c r="M1220" s="4">
        <f t="shared" si="77"/>
        <v>0</v>
      </c>
      <c r="N1220" s="2">
        <f>SUMIF('Basin Emissions'!A:A,F1220,'Basin Emissions'!B:B)</f>
        <v>382.18323590000006</v>
      </c>
      <c r="O1220" s="8">
        <f t="shared" si="78"/>
        <v>0</v>
      </c>
      <c r="P1220" s="7">
        <f>SUMIF('Tool Pneumatics CH4 VOC BTEX'!B:B,A1220,'Tool Pneumatics CH4 VOC BTEX'!F:F)</f>
        <v>3.5899999141693102</v>
      </c>
      <c r="Q1220" s="14">
        <f t="shared" si="79"/>
        <v>0</v>
      </c>
      <c r="R1220" s="16">
        <f>SUMIF('Tool Pneumatics CH4 VOC BTEX'!B:B,A1220,'Tool Pneumatics CH4 VOC BTEX'!H:H)*Q1220</f>
        <v>0</v>
      </c>
      <c r="S1220" s="16">
        <f>SUMIF('Tool Pneumatics CH4 VOC BTEX'!B:B,A1220,'Tool Pneumatics CH4 VOC BTEX'!J:J)*Q1220</f>
        <v>0</v>
      </c>
      <c r="T1220" s="16">
        <f>SUMIF('Tool Pneumatics CH4 VOC BTEX'!B:B,A1220,'Tool Pneumatics CH4 VOC BTEX'!L:L)*Q1220</f>
        <v>0</v>
      </c>
      <c r="U1220" s="16">
        <f>SUMIF('Tool Pneumatics CH4 VOC BTEX'!B:B,A1220,'Tool Pneumatics CH4 VOC BTEX'!N:N)*Q1220</f>
        <v>0</v>
      </c>
    </row>
    <row r="1221" spans="1:21" x14ac:dyDescent="0.25">
      <c r="A1221" s="1" t="s">
        <v>3914</v>
      </c>
      <c r="B1221" s="1" t="s">
        <v>1575</v>
      </c>
      <c r="C1221" s="1" t="s">
        <v>2067</v>
      </c>
      <c r="D1221" s="3" t="s">
        <v>3157</v>
      </c>
      <c r="E1221" s="3" t="s">
        <v>23961</v>
      </c>
      <c r="F1221" s="1" t="s">
        <v>2721</v>
      </c>
      <c r="G1221" s="1">
        <v>0</v>
      </c>
      <c r="H1221" s="1" t="s">
        <v>27474</v>
      </c>
      <c r="I1221" s="1">
        <v>0</v>
      </c>
      <c r="J1221" s="1" t="s">
        <v>27474</v>
      </c>
      <c r="K1221" s="1">
        <f t="shared" si="76"/>
        <v>0</v>
      </c>
      <c r="L1221" s="2">
        <f>SUMIFS('Basin Total Well Counts'!B:B,'Basin Total Well Counts'!A:A,F1221)</f>
        <v>0</v>
      </c>
      <c r="M1221" s="4">
        <f t="shared" si="77"/>
        <v>0</v>
      </c>
      <c r="N1221" s="2">
        <f>SUMIF('Basin Emissions'!A:A,F1221,'Basin Emissions'!B:B)</f>
        <v>382.18323590000006</v>
      </c>
      <c r="O1221" s="8">
        <f t="shared" si="78"/>
        <v>0</v>
      </c>
      <c r="P1221" s="7">
        <f>SUMIF('Tool Pneumatics CH4 VOC BTEX'!B:B,A1221,'Tool Pneumatics CH4 VOC BTEX'!F:F)</f>
        <v>3.5899999141693102</v>
      </c>
      <c r="Q1221" s="14">
        <f t="shared" si="79"/>
        <v>0</v>
      </c>
      <c r="R1221" s="16">
        <f>SUMIF('Tool Pneumatics CH4 VOC BTEX'!B:B,A1221,'Tool Pneumatics CH4 VOC BTEX'!H:H)*Q1221</f>
        <v>0</v>
      </c>
      <c r="S1221" s="16">
        <f>SUMIF('Tool Pneumatics CH4 VOC BTEX'!B:B,A1221,'Tool Pneumatics CH4 VOC BTEX'!J:J)*Q1221</f>
        <v>0</v>
      </c>
      <c r="T1221" s="16">
        <f>SUMIF('Tool Pneumatics CH4 VOC BTEX'!B:B,A1221,'Tool Pneumatics CH4 VOC BTEX'!L:L)*Q1221</f>
        <v>0</v>
      </c>
      <c r="U1221" s="16">
        <f>SUMIF('Tool Pneumatics CH4 VOC BTEX'!B:B,A1221,'Tool Pneumatics CH4 VOC BTEX'!N:N)*Q1221</f>
        <v>0</v>
      </c>
    </row>
    <row r="1222" spans="1:21" x14ac:dyDescent="0.25">
      <c r="A1222" s="1" t="s">
        <v>3915</v>
      </c>
      <c r="B1222" s="1" t="s">
        <v>1575</v>
      </c>
      <c r="C1222" s="1" t="s">
        <v>3916</v>
      </c>
      <c r="D1222" s="3" t="s">
        <v>3157</v>
      </c>
      <c r="E1222" s="3" t="s">
        <v>23961</v>
      </c>
      <c r="F1222" s="1" t="s">
        <v>2721</v>
      </c>
      <c r="G1222" s="1">
        <v>0</v>
      </c>
      <c r="H1222" s="1" t="s">
        <v>27474</v>
      </c>
      <c r="I1222" s="1">
        <v>0</v>
      </c>
      <c r="J1222" s="1" t="s">
        <v>27474</v>
      </c>
      <c r="K1222" s="1">
        <f t="shared" si="76"/>
        <v>0</v>
      </c>
      <c r="L1222" s="2">
        <f>SUMIFS('Basin Total Well Counts'!B:B,'Basin Total Well Counts'!A:A,F1222)</f>
        <v>0</v>
      </c>
      <c r="M1222" s="4">
        <f t="shared" si="77"/>
        <v>0</v>
      </c>
      <c r="N1222" s="2">
        <f>SUMIF('Basin Emissions'!A:A,F1222,'Basin Emissions'!B:B)</f>
        <v>382.18323590000006</v>
      </c>
      <c r="O1222" s="8">
        <f t="shared" si="78"/>
        <v>0</v>
      </c>
      <c r="P1222" s="7">
        <f>SUMIF('Tool Pneumatics CH4 VOC BTEX'!B:B,A1222,'Tool Pneumatics CH4 VOC BTEX'!F:F)</f>
        <v>3.5899999141693102</v>
      </c>
      <c r="Q1222" s="14">
        <f t="shared" si="79"/>
        <v>0</v>
      </c>
      <c r="R1222" s="16">
        <f>SUMIF('Tool Pneumatics CH4 VOC BTEX'!B:B,A1222,'Tool Pneumatics CH4 VOC BTEX'!H:H)*Q1222</f>
        <v>0</v>
      </c>
      <c r="S1222" s="16">
        <f>SUMIF('Tool Pneumatics CH4 VOC BTEX'!B:B,A1222,'Tool Pneumatics CH4 VOC BTEX'!J:J)*Q1222</f>
        <v>0</v>
      </c>
      <c r="T1222" s="16">
        <f>SUMIF('Tool Pneumatics CH4 VOC BTEX'!B:B,A1222,'Tool Pneumatics CH4 VOC BTEX'!L:L)*Q1222</f>
        <v>0</v>
      </c>
      <c r="U1222" s="16">
        <f>SUMIF('Tool Pneumatics CH4 VOC BTEX'!B:B,A1222,'Tool Pneumatics CH4 VOC BTEX'!N:N)*Q1222</f>
        <v>0</v>
      </c>
    </row>
    <row r="1223" spans="1:21" x14ac:dyDescent="0.25">
      <c r="A1223" s="1" t="s">
        <v>3917</v>
      </c>
      <c r="B1223" s="1" t="s">
        <v>1575</v>
      </c>
      <c r="C1223" s="1" t="s">
        <v>1941</v>
      </c>
      <c r="D1223" s="3" t="s">
        <v>3157</v>
      </c>
      <c r="E1223" s="3" t="s">
        <v>23961</v>
      </c>
      <c r="F1223" s="1" t="s">
        <v>2721</v>
      </c>
      <c r="G1223" s="1">
        <v>0</v>
      </c>
      <c r="H1223" s="1" t="s">
        <v>27474</v>
      </c>
      <c r="I1223" s="1">
        <v>0</v>
      </c>
      <c r="J1223" s="1" t="s">
        <v>27474</v>
      </c>
      <c r="K1223" s="1">
        <f t="shared" si="76"/>
        <v>0</v>
      </c>
      <c r="L1223" s="2">
        <f>SUMIFS('Basin Total Well Counts'!B:B,'Basin Total Well Counts'!A:A,F1223)</f>
        <v>0</v>
      </c>
      <c r="M1223" s="4">
        <f t="shared" si="77"/>
        <v>0</v>
      </c>
      <c r="N1223" s="2">
        <f>SUMIF('Basin Emissions'!A:A,F1223,'Basin Emissions'!B:B)</f>
        <v>382.18323590000006</v>
      </c>
      <c r="O1223" s="8">
        <f t="shared" si="78"/>
        <v>0</v>
      </c>
      <c r="P1223" s="7">
        <f>SUMIF('Tool Pneumatics CH4 VOC BTEX'!B:B,A1223,'Tool Pneumatics CH4 VOC BTEX'!F:F)</f>
        <v>3.5899999141693102</v>
      </c>
      <c r="Q1223" s="14">
        <f t="shared" si="79"/>
        <v>0</v>
      </c>
      <c r="R1223" s="16">
        <f>SUMIF('Tool Pneumatics CH4 VOC BTEX'!B:B,A1223,'Tool Pneumatics CH4 VOC BTEX'!H:H)*Q1223</f>
        <v>0</v>
      </c>
      <c r="S1223" s="16">
        <f>SUMIF('Tool Pneumatics CH4 VOC BTEX'!B:B,A1223,'Tool Pneumatics CH4 VOC BTEX'!J:J)*Q1223</f>
        <v>0</v>
      </c>
      <c r="T1223" s="16">
        <f>SUMIF('Tool Pneumatics CH4 VOC BTEX'!B:B,A1223,'Tool Pneumatics CH4 VOC BTEX'!L:L)*Q1223</f>
        <v>0</v>
      </c>
      <c r="U1223" s="16">
        <f>SUMIF('Tool Pneumatics CH4 VOC BTEX'!B:B,A1223,'Tool Pneumatics CH4 VOC BTEX'!N:N)*Q1223</f>
        <v>0</v>
      </c>
    </row>
    <row r="1224" spans="1:21" x14ac:dyDescent="0.25">
      <c r="A1224" s="1" t="s">
        <v>3918</v>
      </c>
      <c r="B1224" s="1" t="s">
        <v>1575</v>
      </c>
      <c r="C1224" s="1" t="s">
        <v>1788</v>
      </c>
      <c r="D1224" s="3" t="s">
        <v>4105</v>
      </c>
      <c r="E1224" s="3" t="s">
        <v>23961</v>
      </c>
      <c r="F1224" s="1" t="s">
        <v>2721</v>
      </c>
      <c r="G1224" s="1">
        <v>0</v>
      </c>
      <c r="H1224" s="1" t="s">
        <v>27474</v>
      </c>
      <c r="I1224" s="1">
        <v>0</v>
      </c>
      <c r="J1224" s="1" t="s">
        <v>27474</v>
      </c>
      <c r="K1224" s="1">
        <f t="shared" si="76"/>
        <v>0</v>
      </c>
      <c r="L1224" s="2">
        <f>SUMIFS('Basin Total Well Counts'!B:B,'Basin Total Well Counts'!A:A,F1224)</f>
        <v>0</v>
      </c>
      <c r="M1224" s="4">
        <f t="shared" si="77"/>
        <v>0</v>
      </c>
      <c r="N1224" s="2">
        <f>SUMIF('Basin Emissions'!A:A,F1224,'Basin Emissions'!B:B)</f>
        <v>382.18323590000006</v>
      </c>
      <c r="O1224" s="8">
        <f t="shared" si="78"/>
        <v>0</v>
      </c>
      <c r="P1224" s="7">
        <f>SUMIF('Tool Pneumatics CH4 VOC BTEX'!B:B,A1224,'Tool Pneumatics CH4 VOC BTEX'!F:F)</f>
        <v>3.5899999141693102</v>
      </c>
      <c r="Q1224" s="14">
        <f t="shared" si="79"/>
        <v>0</v>
      </c>
      <c r="R1224" s="16">
        <f>SUMIF('Tool Pneumatics CH4 VOC BTEX'!B:B,A1224,'Tool Pneumatics CH4 VOC BTEX'!H:H)*Q1224</f>
        <v>0</v>
      </c>
      <c r="S1224" s="16">
        <f>SUMIF('Tool Pneumatics CH4 VOC BTEX'!B:B,A1224,'Tool Pneumatics CH4 VOC BTEX'!J:J)*Q1224</f>
        <v>0</v>
      </c>
      <c r="T1224" s="16">
        <f>SUMIF('Tool Pneumatics CH4 VOC BTEX'!B:B,A1224,'Tool Pneumatics CH4 VOC BTEX'!L:L)*Q1224</f>
        <v>0</v>
      </c>
      <c r="U1224" s="16">
        <f>SUMIF('Tool Pneumatics CH4 VOC BTEX'!B:B,A1224,'Tool Pneumatics CH4 VOC BTEX'!N:N)*Q1224</f>
        <v>0</v>
      </c>
    </row>
    <row r="1225" spans="1:21" x14ac:dyDescent="0.25">
      <c r="A1225" s="1" t="s">
        <v>3919</v>
      </c>
      <c r="B1225" s="1" t="s">
        <v>1575</v>
      </c>
      <c r="C1225" s="1" t="s">
        <v>1863</v>
      </c>
      <c r="D1225" s="3" t="s">
        <v>4105</v>
      </c>
      <c r="E1225" s="3" t="s">
        <v>23961</v>
      </c>
      <c r="F1225" s="1" t="s">
        <v>2721</v>
      </c>
      <c r="G1225" s="1">
        <v>0</v>
      </c>
      <c r="H1225" s="1" t="s">
        <v>27474</v>
      </c>
      <c r="I1225" s="1">
        <v>0</v>
      </c>
      <c r="J1225" s="1" t="s">
        <v>27474</v>
      </c>
      <c r="K1225" s="1">
        <f t="shared" si="76"/>
        <v>0</v>
      </c>
      <c r="L1225" s="2">
        <f>SUMIFS('Basin Total Well Counts'!B:B,'Basin Total Well Counts'!A:A,F1225)</f>
        <v>0</v>
      </c>
      <c r="M1225" s="4">
        <f t="shared" si="77"/>
        <v>0</v>
      </c>
      <c r="N1225" s="2">
        <f>SUMIF('Basin Emissions'!A:A,F1225,'Basin Emissions'!B:B)</f>
        <v>382.18323590000006</v>
      </c>
      <c r="O1225" s="8">
        <f t="shared" si="78"/>
        <v>0</v>
      </c>
      <c r="P1225" s="7">
        <f>SUMIF('Tool Pneumatics CH4 VOC BTEX'!B:B,A1225,'Tool Pneumatics CH4 VOC BTEX'!F:F)</f>
        <v>3.5899999141693102</v>
      </c>
      <c r="Q1225" s="14">
        <f t="shared" si="79"/>
        <v>0</v>
      </c>
      <c r="R1225" s="16">
        <f>SUMIF('Tool Pneumatics CH4 VOC BTEX'!B:B,A1225,'Tool Pneumatics CH4 VOC BTEX'!H:H)*Q1225</f>
        <v>0</v>
      </c>
      <c r="S1225" s="16">
        <f>SUMIF('Tool Pneumatics CH4 VOC BTEX'!B:B,A1225,'Tool Pneumatics CH4 VOC BTEX'!J:J)*Q1225</f>
        <v>0</v>
      </c>
      <c r="T1225" s="16">
        <f>SUMIF('Tool Pneumatics CH4 VOC BTEX'!B:B,A1225,'Tool Pneumatics CH4 VOC BTEX'!L:L)*Q1225</f>
        <v>0</v>
      </c>
      <c r="U1225" s="16">
        <f>SUMIF('Tool Pneumatics CH4 VOC BTEX'!B:B,A1225,'Tool Pneumatics CH4 VOC BTEX'!N:N)*Q1225</f>
        <v>0</v>
      </c>
    </row>
    <row r="1226" spans="1:21" x14ac:dyDescent="0.25">
      <c r="A1226" s="1" t="s">
        <v>3920</v>
      </c>
      <c r="B1226" s="1" t="s">
        <v>1575</v>
      </c>
      <c r="C1226" s="1" t="s">
        <v>1853</v>
      </c>
      <c r="D1226" s="3" t="s">
        <v>4105</v>
      </c>
      <c r="E1226" s="3" t="s">
        <v>23961</v>
      </c>
      <c r="F1226" s="1" t="s">
        <v>2721</v>
      </c>
      <c r="G1226" s="1">
        <v>0</v>
      </c>
      <c r="H1226" s="1" t="s">
        <v>27474</v>
      </c>
      <c r="I1226" s="1">
        <v>0</v>
      </c>
      <c r="J1226" s="1" t="s">
        <v>27474</v>
      </c>
      <c r="K1226" s="1">
        <f t="shared" si="76"/>
        <v>0</v>
      </c>
      <c r="L1226" s="2">
        <f>SUMIFS('Basin Total Well Counts'!B:B,'Basin Total Well Counts'!A:A,F1226)</f>
        <v>0</v>
      </c>
      <c r="M1226" s="4">
        <f t="shared" si="77"/>
        <v>0</v>
      </c>
      <c r="N1226" s="2">
        <f>SUMIF('Basin Emissions'!A:A,F1226,'Basin Emissions'!B:B)</f>
        <v>382.18323590000006</v>
      </c>
      <c r="O1226" s="8">
        <f t="shared" si="78"/>
        <v>0</v>
      </c>
      <c r="P1226" s="7">
        <f>SUMIF('Tool Pneumatics CH4 VOC BTEX'!B:B,A1226,'Tool Pneumatics CH4 VOC BTEX'!F:F)</f>
        <v>3.5899999141693102</v>
      </c>
      <c r="Q1226" s="14">
        <f t="shared" si="79"/>
        <v>0</v>
      </c>
      <c r="R1226" s="16">
        <f>SUMIF('Tool Pneumatics CH4 VOC BTEX'!B:B,A1226,'Tool Pneumatics CH4 VOC BTEX'!H:H)*Q1226</f>
        <v>0</v>
      </c>
      <c r="S1226" s="16">
        <f>SUMIF('Tool Pneumatics CH4 VOC BTEX'!B:B,A1226,'Tool Pneumatics CH4 VOC BTEX'!J:J)*Q1226</f>
        <v>0</v>
      </c>
      <c r="T1226" s="16">
        <f>SUMIF('Tool Pneumatics CH4 VOC BTEX'!B:B,A1226,'Tool Pneumatics CH4 VOC BTEX'!L:L)*Q1226</f>
        <v>0</v>
      </c>
      <c r="U1226" s="16">
        <f>SUMIF('Tool Pneumatics CH4 VOC BTEX'!B:B,A1226,'Tool Pneumatics CH4 VOC BTEX'!N:N)*Q1226</f>
        <v>0</v>
      </c>
    </row>
    <row r="1227" spans="1:21" x14ac:dyDescent="0.25">
      <c r="A1227" s="1" t="s">
        <v>3921</v>
      </c>
      <c r="B1227" s="1" t="s">
        <v>1575</v>
      </c>
      <c r="C1227" s="1" t="s">
        <v>3922</v>
      </c>
      <c r="D1227" s="3" t="s">
        <v>4105</v>
      </c>
      <c r="E1227" s="3" t="s">
        <v>23961</v>
      </c>
      <c r="F1227" s="1" t="s">
        <v>2721</v>
      </c>
      <c r="G1227" s="1">
        <v>0</v>
      </c>
      <c r="H1227" s="1" t="s">
        <v>27474</v>
      </c>
      <c r="I1227" s="1">
        <v>0</v>
      </c>
      <c r="J1227" s="1" t="s">
        <v>27474</v>
      </c>
      <c r="K1227" s="1">
        <f t="shared" si="76"/>
        <v>0</v>
      </c>
      <c r="L1227" s="2">
        <f>SUMIFS('Basin Total Well Counts'!B:B,'Basin Total Well Counts'!A:A,F1227)</f>
        <v>0</v>
      </c>
      <c r="M1227" s="4">
        <f t="shared" si="77"/>
        <v>0</v>
      </c>
      <c r="N1227" s="2">
        <f>SUMIF('Basin Emissions'!A:A,F1227,'Basin Emissions'!B:B)</f>
        <v>382.18323590000006</v>
      </c>
      <c r="O1227" s="8">
        <f t="shared" si="78"/>
        <v>0</v>
      </c>
      <c r="P1227" s="7">
        <f>SUMIF('Tool Pneumatics CH4 VOC BTEX'!B:B,A1227,'Tool Pneumatics CH4 VOC BTEX'!F:F)</f>
        <v>3.5899999141693102</v>
      </c>
      <c r="Q1227" s="14">
        <f t="shared" si="79"/>
        <v>0</v>
      </c>
      <c r="R1227" s="16">
        <f>SUMIF('Tool Pneumatics CH4 VOC BTEX'!B:B,A1227,'Tool Pneumatics CH4 VOC BTEX'!H:H)*Q1227</f>
        <v>0</v>
      </c>
      <c r="S1227" s="16">
        <f>SUMIF('Tool Pneumatics CH4 VOC BTEX'!B:B,A1227,'Tool Pneumatics CH4 VOC BTEX'!J:J)*Q1227</f>
        <v>0</v>
      </c>
      <c r="T1227" s="16">
        <f>SUMIF('Tool Pneumatics CH4 VOC BTEX'!B:B,A1227,'Tool Pneumatics CH4 VOC BTEX'!L:L)*Q1227</f>
        <v>0</v>
      </c>
      <c r="U1227" s="16">
        <f>SUMIF('Tool Pneumatics CH4 VOC BTEX'!B:B,A1227,'Tool Pneumatics CH4 VOC BTEX'!N:N)*Q1227</f>
        <v>0</v>
      </c>
    </row>
    <row r="1228" spans="1:21" x14ac:dyDescent="0.25">
      <c r="A1228" s="1" t="s">
        <v>3923</v>
      </c>
      <c r="B1228" s="1" t="s">
        <v>1575</v>
      </c>
      <c r="C1228" s="1" t="s">
        <v>3924</v>
      </c>
      <c r="D1228" s="3" t="s">
        <v>4105</v>
      </c>
      <c r="E1228" s="3" t="s">
        <v>23961</v>
      </c>
      <c r="F1228" s="1" t="s">
        <v>2721</v>
      </c>
      <c r="G1228" s="1">
        <v>0</v>
      </c>
      <c r="H1228" s="1" t="s">
        <v>27474</v>
      </c>
      <c r="I1228" s="1">
        <v>0</v>
      </c>
      <c r="J1228" s="1" t="s">
        <v>27474</v>
      </c>
      <c r="K1228" s="1">
        <f t="shared" si="76"/>
        <v>0</v>
      </c>
      <c r="L1228" s="2">
        <f>SUMIFS('Basin Total Well Counts'!B:B,'Basin Total Well Counts'!A:A,F1228)</f>
        <v>0</v>
      </c>
      <c r="M1228" s="4">
        <f t="shared" si="77"/>
        <v>0</v>
      </c>
      <c r="N1228" s="2">
        <f>SUMIF('Basin Emissions'!A:A,F1228,'Basin Emissions'!B:B)</f>
        <v>382.18323590000006</v>
      </c>
      <c r="O1228" s="8">
        <f t="shared" si="78"/>
        <v>0</v>
      </c>
      <c r="P1228" s="7">
        <f>SUMIF('Tool Pneumatics CH4 VOC BTEX'!B:B,A1228,'Tool Pneumatics CH4 VOC BTEX'!F:F)</f>
        <v>3.5899999141693102</v>
      </c>
      <c r="Q1228" s="14">
        <f t="shared" si="79"/>
        <v>0</v>
      </c>
      <c r="R1228" s="16">
        <f>SUMIF('Tool Pneumatics CH4 VOC BTEX'!B:B,A1228,'Tool Pneumatics CH4 VOC BTEX'!H:H)*Q1228</f>
        <v>0</v>
      </c>
      <c r="S1228" s="16">
        <f>SUMIF('Tool Pneumatics CH4 VOC BTEX'!B:B,A1228,'Tool Pneumatics CH4 VOC BTEX'!J:J)*Q1228</f>
        <v>0</v>
      </c>
      <c r="T1228" s="16">
        <f>SUMIF('Tool Pneumatics CH4 VOC BTEX'!B:B,A1228,'Tool Pneumatics CH4 VOC BTEX'!L:L)*Q1228</f>
        <v>0</v>
      </c>
      <c r="U1228" s="16">
        <f>SUMIF('Tool Pneumatics CH4 VOC BTEX'!B:B,A1228,'Tool Pneumatics CH4 VOC BTEX'!N:N)*Q1228</f>
        <v>0</v>
      </c>
    </row>
    <row r="1229" spans="1:21" x14ac:dyDescent="0.25">
      <c r="A1229" s="1" t="s">
        <v>3925</v>
      </c>
      <c r="B1229" s="1" t="s">
        <v>1575</v>
      </c>
      <c r="C1229" s="1" t="s">
        <v>256</v>
      </c>
      <c r="D1229" s="3" t="s">
        <v>4105</v>
      </c>
      <c r="E1229" s="3" t="s">
        <v>23961</v>
      </c>
      <c r="F1229" s="1" t="s">
        <v>2721</v>
      </c>
      <c r="G1229" s="1">
        <v>0</v>
      </c>
      <c r="H1229" s="1" t="s">
        <v>27474</v>
      </c>
      <c r="I1229" s="1">
        <v>0</v>
      </c>
      <c r="J1229" s="1" t="s">
        <v>27474</v>
      </c>
      <c r="K1229" s="1">
        <f t="shared" si="76"/>
        <v>0</v>
      </c>
      <c r="L1229" s="2">
        <f>SUMIFS('Basin Total Well Counts'!B:B,'Basin Total Well Counts'!A:A,F1229)</f>
        <v>0</v>
      </c>
      <c r="M1229" s="4">
        <f t="shared" si="77"/>
        <v>0</v>
      </c>
      <c r="N1229" s="2">
        <f>SUMIF('Basin Emissions'!A:A,F1229,'Basin Emissions'!B:B)</f>
        <v>382.18323590000006</v>
      </c>
      <c r="O1229" s="8">
        <f t="shared" si="78"/>
        <v>0</v>
      </c>
      <c r="P1229" s="7">
        <f>SUMIF('Tool Pneumatics CH4 VOC BTEX'!B:B,A1229,'Tool Pneumatics CH4 VOC BTEX'!F:F)</f>
        <v>3.5899999141693102</v>
      </c>
      <c r="Q1229" s="14">
        <f t="shared" si="79"/>
        <v>0</v>
      </c>
      <c r="R1229" s="16">
        <f>SUMIF('Tool Pneumatics CH4 VOC BTEX'!B:B,A1229,'Tool Pneumatics CH4 VOC BTEX'!H:H)*Q1229</f>
        <v>0</v>
      </c>
      <c r="S1229" s="16">
        <f>SUMIF('Tool Pneumatics CH4 VOC BTEX'!B:B,A1229,'Tool Pneumatics CH4 VOC BTEX'!J:J)*Q1229</f>
        <v>0</v>
      </c>
      <c r="T1229" s="16">
        <f>SUMIF('Tool Pneumatics CH4 VOC BTEX'!B:B,A1229,'Tool Pneumatics CH4 VOC BTEX'!L:L)*Q1229</f>
        <v>0</v>
      </c>
      <c r="U1229" s="16">
        <f>SUMIF('Tool Pneumatics CH4 VOC BTEX'!B:B,A1229,'Tool Pneumatics CH4 VOC BTEX'!N:N)*Q1229</f>
        <v>0</v>
      </c>
    </row>
    <row r="1230" spans="1:21" x14ac:dyDescent="0.25">
      <c r="A1230" s="1" t="s">
        <v>3926</v>
      </c>
      <c r="B1230" s="1" t="s">
        <v>1575</v>
      </c>
      <c r="C1230" s="1" t="s">
        <v>3927</v>
      </c>
      <c r="D1230" s="3" t="s">
        <v>4105</v>
      </c>
      <c r="E1230" s="3" t="s">
        <v>23961</v>
      </c>
      <c r="F1230" s="1" t="s">
        <v>2721</v>
      </c>
      <c r="G1230" s="1">
        <v>0</v>
      </c>
      <c r="H1230" s="1" t="s">
        <v>27474</v>
      </c>
      <c r="I1230" s="1">
        <v>0</v>
      </c>
      <c r="J1230" s="1" t="s">
        <v>27474</v>
      </c>
      <c r="K1230" s="1">
        <f t="shared" si="76"/>
        <v>0</v>
      </c>
      <c r="L1230" s="2">
        <f>SUMIFS('Basin Total Well Counts'!B:B,'Basin Total Well Counts'!A:A,F1230)</f>
        <v>0</v>
      </c>
      <c r="M1230" s="4">
        <f t="shared" si="77"/>
        <v>0</v>
      </c>
      <c r="N1230" s="2">
        <f>SUMIF('Basin Emissions'!A:A,F1230,'Basin Emissions'!B:B)</f>
        <v>382.18323590000006</v>
      </c>
      <c r="O1230" s="8">
        <f t="shared" si="78"/>
        <v>0</v>
      </c>
      <c r="P1230" s="7">
        <f>SUMIF('Tool Pneumatics CH4 VOC BTEX'!B:B,A1230,'Tool Pneumatics CH4 VOC BTEX'!F:F)</f>
        <v>3.5899999141693102</v>
      </c>
      <c r="Q1230" s="14">
        <f t="shared" si="79"/>
        <v>0</v>
      </c>
      <c r="R1230" s="16">
        <f>SUMIF('Tool Pneumatics CH4 VOC BTEX'!B:B,A1230,'Tool Pneumatics CH4 VOC BTEX'!H:H)*Q1230</f>
        <v>0</v>
      </c>
      <c r="S1230" s="16">
        <f>SUMIF('Tool Pneumatics CH4 VOC BTEX'!B:B,A1230,'Tool Pneumatics CH4 VOC BTEX'!J:J)*Q1230</f>
        <v>0</v>
      </c>
      <c r="T1230" s="16">
        <f>SUMIF('Tool Pneumatics CH4 VOC BTEX'!B:B,A1230,'Tool Pneumatics CH4 VOC BTEX'!L:L)*Q1230</f>
        <v>0</v>
      </c>
      <c r="U1230" s="16">
        <f>SUMIF('Tool Pneumatics CH4 VOC BTEX'!B:B,A1230,'Tool Pneumatics CH4 VOC BTEX'!N:N)*Q1230</f>
        <v>0</v>
      </c>
    </row>
    <row r="1231" spans="1:21" x14ac:dyDescent="0.25">
      <c r="A1231" s="1" t="s">
        <v>3928</v>
      </c>
      <c r="B1231" s="1" t="s">
        <v>1575</v>
      </c>
      <c r="C1231" s="1" t="s">
        <v>1127</v>
      </c>
      <c r="D1231" s="3" t="s">
        <v>4105</v>
      </c>
      <c r="E1231" s="3" t="s">
        <v>23961</v>
      </c>
      <c r="F1231" s="1" t="s">
        <v>2721</v>
      </c>
      <c r="G1231" s="1">
        <v>0</v>
      </c>
      <c r="H1231" s="1" t="s">
        <v>27474</v>
      </c>
      <c r="I1231" s="1">
        <v>0</v>
      </c>
      <c r="J1231" s="1" t="s">
        <v>27474</v>
      </c>
      <c r="K1231" s="1">
        <f t="shared" si="76"/>
        <v>0</v>
      </c>
      <c r="L1231" s="2">
        <f>SUMIFS('Basin Total Well Counts'!B:B,'Basin Total Well Counts'!A:A,F1231)</f>
        <v>0</v>
      </c>
      <c r="M1231" s="4">
        <f t="shared" si="77"/>
        <v>0</v>
      </c>
      <c r="N1231" s="2">
        <f>SUMIF('Basin Emissions'!A:A,F1231,'Basin Emissions'!B:B)</f>
        <v>382.18323590000006</v>
      </c>
      <c r="O1231" s="8">
        <f t="shared" si="78"/>
        <v>0</v>
      </c>
      <c r="P1231" s="7">
        <f>SUMIF('Tool Pneumatics CH4 VOC BTEX'!B:B,A1231,'Tool Pneumatics CH4 VOC BTEX'!F:F)</f>
        <v>3.5899999141693102</v>
      </c>
      <c r="Q1231" s="14">
        <f t="shared" si="79"/>
        <v>0</v>
      </c>
      <c r="R1231" s="16">
        <f>SUMIF('Tool Pneumatics CH4 VOC BTEX'!B:B,A1231,'Tool Pneumatics CH4 VOC BTEX'!H:H)*Q1231</f>
        <v>0</v>
      </c>
      <c r="S1231" s="16">
        <f>SUMIF('Tool Pneumatics CH4 VOC BTEX'!B:B,A1231,'Tool Pneumatics CH4 VOC BTEX'!J:J)*Q1231</f>
        <v>0</v>
      </c>
      <c r="T1231" s="16">
        <f>SUMIF('Tool Pneumatics CH4 VOC BTEX'!B:B,A1231,'Tool Pneumatics CH4 VOC BTEX'!L:L)*Q1231</f>
        <v>0</v>
      </c>
      <c r="U1231" s="16">
        <f>SUMIF('Tool Pneumatics CH4 VOC BTEX'!B:B,A1231,'Tool Pneumatics CH4 VOC BTEX'!N:N)*Q1231</f>
        <v>0</v>
      </c>
    </row>
    <row r="1232" spans="1:21" x14ac:dyDescent="0.25">
      <c r="A1232" s="1" t="s">
        <v>3929</v>
      </c>
      <c r="B1232" s="1" t="s">
        <v>1575</v>
      </c>
      <c r="C1232" s="1" t="s">
        <v>1621</v>
      </c>
      <c r="D1232" s="3" t="s">
        <v>4105</v>
      </c>
      <c r="E1232" s="3" t="s">
        <v>23961</v>
      </c>
      <c r="F1232" s="1" t="s">
        <v>2721</v>
      </c>
      <c r="G1232" s="1">
        <v>0</v>
      </c>
      <c r="H1232" s="1" t="s">
        <v>27474</v>
      </c>
      <c r="I1232" s="1">
        <v>0</v>
      </c>
      <c r="J1232" s="1" t="s">
        <v>27474</v>
      </c>
      <c r="K1232" s="1">
        <f t="shared" si="76"/>
        <v>0</v>
      </c>
      <c r="L1232" s="2">
        <f>SUMIFS('Basin Total Well Counts'!B:B,'Basin Total Well Counts'!A:A,F1232)</f>
        <v>0</v>
      </c>
      <c r="M1232" s="4">
        <f t="shared" si="77"/>
        <v>0</v>
      </c>
      <c r="N1232" s="2">
        <f>SUMIF('Basin Emissions'!A:A,F1232,'Basin Emissions'!B:B)</f>
        <v>382.18323590000006</v>
      </c>
      <c r="O1232" s="8">
        <f t="shared" si="78"/>
        <v>0</v>
      </c>
      <c r="P1232" s="7">
        <f>SUMIF('Tool Pneumatics CH4 VOC BTEX'!B:B,A1232,'Tool Pneumatics CH4 VOC BTEX'!F:F)</f>
        <v>3.5899999141693102</v>
      </c>
      <c r="Q1232" s="14">
        <f t="shared" si="79"/>
        <v>0</v>
      </c>
      <c r="R1232" s="16">
        <f>SUMIF('Tool Pneumatics CH4 VOC BTEX'!B:B,A1232,'Tool Pneumatics CH4 VOC BTEX'!H:H)*Q1232</f>
        <v>0</v>
      </c>
      <c r="S1232" s="16">
        <f>SUMIF('Tool Pneumatics CH4 VOC BTEX'!B:B,A1232,'Tool Pneumatics CH4 VOC BTEX'!J:J)*Q1232</f>
        <v>0</v>
      </c>
      <c r="T1232" s="16">
        <f>SUMIF('Tool Pneumatics CH4 VOC BTEX'!B:B,A1232,'Tool Pneumatics CH4 VOC BTEX'!L:L)*Q1232</f>
        <v>0</v>
      </c>
      <c r="U1232" s="16">
        <f>SUMIF('Tool Pneumatics CH4 VOC BTEX'!B:B,A1232,'Tool Pneumatics CH4 VOC BTEX'!N:N)*Q1232</f>
        <v>0</v>
      </c>
    </row>
    <row r="1233" spans="1:21" x14ac:dyDescent="0.25">
      <c r="A1233" s="1" t="s">
        <v>3978</v>
      </c>
      <c r="B1233" s="1" t="s">
        <v>1493</v>
      </c>
      <c r="C1233" s="1" t="s">
        <v>3979</v>
      </c>
      <c r="D1233" s="3" t="s">
        <v>3382</v>
      </c>
      <c r="E1233" s="3" t="s">
        <v>23961</v>
      </c>
      <c r="F1233" s="1" t="s">
        <v>3157</v>
      </c>
      <c r="G1233" s="1">
        <v>489</v>
      </c>
      <c r="H1233" s="1" t="s">
        <v>27474</v>
      </c>
      <c r="I1233" s="1">
        <v>0</v>
      </c>
      <c r="J1233" s="1" t="s">
        <v>27474</v>
      </c>
      <c r="K1233" s="1">
        <f t="shared" si="76"/>
        <v>489</v>
      </c>
      <c r="L1233" s="2">
        <f>SUMIFS('Basin Total Well Counts'!B:B,'Basin Total Well Counts'!A:A,F1233)</f>
        <v>8078</v>
      </c>
      <c r="M1233" s="4">
        <f t="shared" si="77"/>
        <v>6.0534785838078732E-2</v>
      </c>
      <c r="N1233" s="2">
        <f>SUMIF('Basin Emissions'!A:A,F1233,'Basin Emissions'!B:B)</f>
        <v>777.69406750000007</v>
      </c>
      <c r="O1233" s="8">
        <f t="shared" si="78"/>
        <v>47.077543823656853</v>
      </c>
      <c r="P1233" s="7">
        <f>SUMIF('Tool Pneumatics CH4 VOC BTEX'!B:B,A1233,'Tool Pneumatics CH4 VOC BTEX'!F:F)</f>
        <v>3.5899999141693102</v>
      </c>
      <c r="Q1233" s="14">
        <f t="shared" si="79"/>
        <v>14.455035598190149</v>
      </c>
      <c r="R1233" s="16">
        <f>SUMIF('Tool Pneumatics CH4 VOC BTEX'!B:B,A1233,'Tool Pneumatics CH4 VOC BTEX'!H:H)*Q1233</f>
        <v>6.5625863218335592E-2</v>
      </c>
      <c r="S1233" s="16">
        <f>SUMIF('Tool Pneumatics CH4 VOC BTEX'!B:B,A1233,'Tool Pneumatics CH4 VOC BTEX'!J:J)*Q1233</f>
        <v>3.7149442494598113E-3</v>
      </c>
      <c r="T1233" s="16">
        <f>SUMIF('Tool Pneumatics CH4 VOC BTEX'!B:B,A1233,'Tool Pneumatics CH4 VOC BTEX'!L:L)*Q1233</f>
        <v>5.8513985399885726E-2</v>
      </c>
      <c r="U1233" s="16">
        <f>SUMIF('Tool Pneumatics CH4 VOC BTEX'!B:B,A1233,'Tool Pneumatics CH4 VOC BTEX'!N:N)*Q1233</f>
        <v>1.6608836161119824E-2</v>
      </c>
    </row>
    <row r="1234" spans="1:21" x14ac:dyDescent="0.25">
      <c r="A1234" s="1" t="s">
        <v>3980</v>
      </c>
      <c r="B1234" s="1" t="s">
        <v>1493</v>
      </c>
      <c r="C1234" s="1" t="s">
        <v>3981</v>
      </c>
      <c r="D1234" s="3" t="s">
        <v>4105</v>
      </c>
      <c r="E1234" s="3" t="s">
        <v>23961</v>
      </c>
      <c r="F1234" s="1" t="s">
        <v>3157</v>
      </c>
      <c r="G1234" s="1">
        <v>0</v>
      </c>
      <c r="H1234" s="1" t="s">
        <v>27474</v>
      </c>
      <c r="I1234" s="1">
        <v>0</v>
      </c>
      <c r="J1234" s="1" t="s">
        <v>27474</v>
      </c>
      <c r="K1234" s="1">
        <f t="shared" si="76"/>
        <v>0</v>
      </c>
      <c r="L1234" s="2">
        <f>SUMIFS('Basin Total Well Counts'!B:B,'Basin Total Well Counts'!A:A,F1234)</f>
        <v>8078</v>
      </c>
      <c r="M1234" s="4">
        <f t="shared" si="77"/>
        <v>0</v>
      </c>
      <c r="N1234" s="2">
        <f>SUMIF('Basin Emissions'!A:A,F1234,'Basin Emissions'!B:B)</f>
        <v>777.69406750000007</v>
      </c>
      <c r="O1234" s="8">
        <f t="shared" si="78"/>
        <v>0</v>
      </c>
      <c r="P1234" s="7">
        <f>SUMIF('Tool Pneumatics CH4 VOC BTEX'!B:B,A1234,'Tool Pneumatics CH4 VOC BTEX'!F:F)</f>
        <v>3.5899999141693102</v>
      </c>
      <c r="Q1234" s="14">
        <f t="shared" si="79"/>
        <v>0</v>
      </c>
      <c r="R1234" s="16">
        <f>SUMIF('Tool Pneumatics CH4 VOC BTEX'!B:B,A1234,'Tool Pneumatics CH4 VOC BTEX'!H:H)*Q1234</f>
        <v>0</v>
      </c>
      <c r="S1234" s="16">
        <f>SUMIF('Tool Pneumatics CH4 VOC BTEX'!B:B,A1234,'Tool Pneumatics CH4 VOC BTEX'!J:J)*Q1234</f>
        <v>0</v>
      </c>
      <c r="T1234" s="16">
        <f>SUMIF('Tool Pneumatics CH4 VOC BTEX'!B:B,A1234,'Tool Pneumatics CH4 VOC BTEX'!L:L)*Q1234</f>
        <v>0</v>
      </c>
      <c r="U1234" s="16">
        <f>SUMIF('Tool Pneumatics CH4 VOC BTEX'!B:B,A1234,'Tool Pneumatics CH4 VOC BTEX'!N:N)*Q1234</f>
        <v>0</v>
      </c>
    </row>
    <row r="1235" spans="1:21" x14ac:dyDescent="0.25">
      <c r="A1235" s="1" t="s">
        <v>3982</v>
      </c>
      <c r="B1235" s="1" t="s">
        <v>1493</v>
      </c>
      <c r="C1235" s="1" t="s">
        <v>2146</v>
      </c>
      <c r="D1235" s="3" t="s">
        <v>4105</v>
      </c>
      <c r="E1235" s="3" t="s">
        <v>23961</v>
      </c>
      <c r="F1235" s="1" t="s">
        <v>3157</v>
      </c>
      <c r="G1235" s="1">
        <v>0</v>
      </c>
      <c r="H1235" s="1" t="s">
        <v>27474</v>
      </c>
      <c r="I1235" s="1">
        <v>0</v>
      </c>
      <c r="J1235" s="1" t="s">
        <v>27474</v>
      </c>
      <c r="K1235" s="1">
        <f t="shared" si="76"/>
        <v>0</v>
      </c>
      <c r="L1235" s="2">
        <f>SUMIFS('Basin Total Well Counts'!B:B,'Basin Total Well Counts'!A:A,F1235)</f>
        <v>8078</v>
      </c>
      <c r="M1235" s="4">
        <f t="shared" si="77"/>
        <v>0</v>
      </c>
      <c r="N1235" s="2">
        <f>SUMIF('Basin Emissions'!A:A,F1235,'Basin Emissions'!B:B)</f>
        <v>777.69406750000007</v>
      </c>
      <c r="O1235" s="8">
        <f t="shared" si="78"/>
        <v>0</v>
      </c>
      <c r="P1235" s="7">
        <f>SUMIF('Tool Pneumatics CH4 VOC BTEX'!B:B,A1235,'Tool Pneumatics CH4 VOC BTEX'!F:F)</f>
        <v>3.5899999141693102</v>
      </c>
      <c r="Q1235" s="14">
        <f t="shared" si="79"/>
        <v>0</v>
      </c>
      <c r="R1235" s="16">
        <f>SUMIF('Tool Pneumatics CH4 VOC BTEX'!B:B,A1235,'Tool Pneumatics CH4 VOC BTEX'!H:H)*Q1235</f>
        <v>0</v>
      </c>
      <c r="S1235" s="16">
        <f>SUMIF('Tool Pneumatics CH4 VOC BTEX'!B:B,A1235,'Tool Pneumatics CH4 VOC BTEX'!J:J)*Q1235</f>
        <v>0</v>
      </c>
      <c r="T1235" s="16">
        <f>SUMIF('Tool Pneumatics CH4 VOC BTEX'!B:B,A1235,'Tool Pneumatics CH4 VOC BTEX'!L:L)*Q1235</f>
        <v>0</v>
      </c>
      <c r="U1235" s="16">
        <f>SUMIF('Tool Pneumatics CH4 VOC BTEX'!B:B,A1235,'Tool Pneumatics CH4 VOC BTEX'!N:N)*Q1235</f>
        <v>0</v>
      </c>
    </row>
    <row r="1236" spans="1:21" x14ac:dyDescent="0.25">
      <c r="A1236" s="1" t="s">
        <v>3983</v>
      </c>
      <c r="B1236" s="1" t="s">
        <v>1493</v>
      </c>
      <c r="C1236" s="1" t="s">
        <v>3984</v>
      </c>
      <c r="D1236" s="3" t="s">
        <v>4105</v>
      </c>
      <c r="E1236" s="3" t="s">
        <v>23961</v>
      </c>
      <c r="F1236" s="1" t="s">
        <v>3157</v>
      </c>
      <c r="G1236" s="1">
        <v>716</v>
      </c>
      <c r="H1236" s="1" t="s">
        <v>27474</v>
      </c>
      <c r="I1236" s="1">
        <v>0</v>
      </c>
      <c r="J1236" s="1" t="s">
        <v>27474</v>
      </c>
      <c r="K1236" s="1">
        <f t="shared" si="76"/>
        <v>716</v>
      </c>
      <c r="L1236" s="2">
        <f>SUMIFS('Basin Total Well Counts'!B:B,'Basin Total Well Counts'!A:A,F1236)</f>
        <v>8078</v>
      </c>
      <c r="M1236" s="4">
        <f t="shared" si="77"/>
        <v>8.8635800940826931E-2</v>
      </c>
      <c r="N1236" s="2">
        <f>SUMIF('Basin Emissions'!A:A,F1236,'Basin Emissions'!B:B)</f>
        <v>777.69406750000007</v>
      </c>
      <c r="O1236" s="8">
        <f t="shared" si="78"/>
        <v>68.931536559792036</v>
      </c>
      <c r="P1236" s="7">
        <f>SUMIF('Tool Pneumatics CH4 VOC BTEX'!B:B,A1236,'Tool Pneumatics CH4 VOC BTEX'!F:F)</f>
        <v>3.5899999141693102</v>
      </c>
      <c r="Q1236" s="14">
        <f t="shared" si="79"/>
        <v>21.165246397349989</v>
      </c>
      <c r="R1236" s="16">
        <f>SUMIF('Tool Pneumatics CH4 VOC BTEX'!B:B,A1236,'Tool Pneumatics CH4 VOC BTEX'!H:H)*Q1236</f>
        <v>9.6090220990446382E-2</v>
      </c>
      <c r="S1236" s="16">
        <f>SUMIF('Tool Pneumatics CH4 VOC BTEX'!B:B,A1236,'Tool Pneumatics CH4 VOC BTEX'!J:J)*Q1236</f>
        <v>5.4394684716016859E-3</v>
      </c>
      <c r="T1236" s="16">
        <f>SUMIF('Tool Pneumatics CH4 VOC BTEX'!B:B,A1236,'Tool Pneumatics CH4 VOC BTEX'!L:L)*Q1236</f>
        <v>8.567691931762407E-2</v>
      </c>
      <c r="U1236" s="16">
        <f>SUMIF('Tool Pneumatics CH4 VOC BTEX'!B:B,A1236,'Tool Pneumatics CH4 VOC BTEX'!N:N)*Q1236</f>
        <v>2.4318868489492416E-2</v>
      </c>
    </row>
    <row r="1237" spans="1:21" x14ac:dyDescent="0.25">
      <c r="A1237" s="1" t="s">
        <v>3985</v>
      </c>
      <c r="B1237" s="1" t="s">
        <v>1493</v>
      </c>
      <c r="C1237" s="1" t="s">
        <v>3986</v>
      </c>
      <c r="D1237" s="3" t="s">
        <v>3382</v>
      </c>
      <c r="E1237" s="3" t="s">
        <v>23961</v>
      </c>
      <c r="F1237" s="1" t="s">
        <v>3157</v>
      </c>
      <c r="G1237" s="1">
        <v>1407</v>
      </c>
      <c r="H1237" s="1" t="s">
        <v>27474</v>
      </c>
      <c r="I1237" s="1">
        <v>0</v>
      </c>
      <c r="J1237" s="1" t="s">
        <v>27474</v>
      </c>
      <c r="K1237" s="1">
        <f t="shared" si="76"/>
        <v>1407</v>
      </c>
      <c r="L1237" s="2">
        <f>SUMIFS('Basin Total Well Counts'!B:B,'Basin Total Well Counts'!A:A,F1237)</f>
        <v>8078</v>
      </c>
      <c r="M1237" s="4">
        <f t="shared" si="77"/>
        <v>0.17417677642980936</v>
      </c>
      <c r="N1237" s="2">
        <f>SUMIF('Basin Emissions'!A:A,F1237,'Basin Emissions'!B:B)</f>
        <v>777.69406750000007</v>
      </c>
      <c r="O1237" s="8">
        <f t="shared" si="78"/>
        <v>135.45624572573658</v>
      </c>
      <c r="P1237" s="7">
        <f>SUMIF('Tool Pneumatics CH4 VOC BTEX'!B:B,A1237,'Tool Pneumatics CH4 VOC BTEX'!F:F)</f>
        <v>3.5899999141693102</v>
      </c>
      <c r="Q1237" s="14">
        <f t="shared" si="79"/>
        <v>41.591482794792505</v>
      </c>
      <c r="R1237" s="16">
        <f>SUMIF('Tool Pneumatics CH4 VOC BTEX'!B:B,A1237,'Tool Pneumatics CH4 VOC BTEX'!H:H)*Q1237</f>
        <v>0.18882533649938274</v>
      </c>
      <c r="S1237" s="16">
        <f>SUMIF('Tool Pneumatics CH4 VOC BTEX'!B:B,A1237,'Tool Pneumatics CH4 VOC BTEX'!J:J)*Q1237</f>
        <v>1.0689011368077614E-2</v>
      </c>
      <c r="T1237" s="16">
        <f>SUMIF('Tool Pneumatics CH4 VOC BTEX'!B:B,A1237,'Tool Pneumatics CH4 VOC BTEX'!L:L)*Q1237</f>
        <v>0.1683623260892417</v>
      </c>
      <c r="U1237" s="16">
        <f>SUMIF('Tool Pneumatics CH4 VOC BTEX'!B:B,A1237,'Tool Pneumatics CH4 VOC BTEX'!N:N)*Q1237</f>
        <v>4.7788614475860094E-2</v>
      </c>
    </row>
    <row r="1238" spans="1:21" x14ac:dyDescent="0.25">
      <c r="A1238" s="1" t="s">
        <v>3987</v>
      </c>
      <c r="B1238" s="1" t="s">
        <v>1493</v>
      </c>
      <c r="C1238" s="1" t="s">
        <v>3988</v>
      </c>
      <c r="D1238" s="3" t="s">
        <v>4105</v>
      </c>
      <c r="E1238" s="3" t="s">
        <v>23961</v>
      </c>
      <c r="F1238" s="1" t="s">
        <v>3157</v>
      </c>
      <c r="G1238" s="1">
        <v>0</v>
      </c>
      <c r="H1238" s="1" t="s">
        <v>27474</v>
      </c>
      <c r="I1238" s="1">
        <v>0</v>
      </c>
      <c r="J1238" s="1" t="s">
        <v>27474</v>
      </c>
      <c r="K1238" s="1">
        <f t="shared" si="76"/>
        <v>0</v>
      </c>
      <c r="L1238" s="2">
        <f>SUMIFS('Basin Total Well Counts'!B:B,'Basin Total Well Counts'!A:A,F1238)</f>
        <v>8078</v>
      </c>
      <c r="M1238" s="4">
        <f t="shared" si="77"/>
        <v>0</v>
      </c>
      <c r="N1238" s="2">
        <f>SUMIF('Basin Emissions'!A:A,F1238,'Basin Emissions'!B:B)</f>
        <v>777.69406750000007</v>
      </c>
      <c r="O1238" s="8">
        <f t="shared" si="78"/>
        <v>0</v>
      </c>
      <c r="P1238" s="7">
        <f>SUMIF('Tool Pneumatics CH4 VOC BTEX'!B:B,A1238,'Tool Pneumatics CH4 VOC BTEX'!F:F)</f>
        <v>3.5899999141693102</v>
      </c>
      <c r="Q1238" s="14">
        <f t="shared" si="79"/>
        <v>0</v>
      </c>
      <c r="R1238" s="16">
        <f>SUMIF('Tool Pneumatics CH4 VOC BTEX'!B:B,A1238,'Tool Pneumatics CH4 VOC BTEX'!H:H)*Q1238</f>
        <v>0</v>
      </c>
      <c r="S1238" s="16">
        <f>SUMIF('Tool Pneumatics CH4 VOC BTEX'!B:B,A1238,'Tool Pneumatics CH4 VOC BTEX'!J:J)*Q1238</f>
        <v>0</v>
      </c>
      <c r="T1238" s="16">
        <f>SUMIF('Tool Pneumatics CH4 VOC BTEX'!B:B,A1238,'Tool Pneumatics CH4 VOC BTEX'!L:L)*Q1238</f>
        <v>0</v>
      </c>
      <c r="U1238" s="16">
        <f>SUMIF('Tool Pneumatics CH4 VOC BTEX'!B:B,A1238,'Tool Pneumatics CH4 VOC BTEX'!N:N)*Q1238</f>
        <v>0</v>
      </c>
    </row>
    <row r="1239" spans="1:21" x14ac:dyDescent="0.25">
      <c r="A1239" s="1" t="s">
        <v>3989</v>
      </c>
      <c r="B1239" s="1" t="s">
        <v>1493</v>
      </c>
      <c r="C1239" s="1" t="s">
        <v>3990</v>
      </c>
      <c r="D1239" s="3" t="s">
        <v>4105</v>
      </c>
      <c r="E1239" s="3" t="s">
        <v>23961</v>
      </c>
      <c r="F1239" s="1" t="s">
        <v>3141</v>
      </c>
      <c r="G1239" s="1">
        <v>0</v>
      </c>
      <c r="H1239" s="1" t="s">
        <v>27474</v>
      </c>
      <c r="I1239" s="1">
        <v>0</v>
      </c>
      <c r="J1239" s="1" t="s">
        <v>27474</v>
      </c>
      <c r="K1239" s="1">
        <f t="shared" si="76"/>
        <v>0</v>
      </c>
      <c r="L1239" s="2">
        <f>SUMIFS('Basin Total Well Counts'!B:B,'Basin Total Well Counts'!A:A,F1239)</f>
        <v>11</v>
      </c>
      <c r="M1239" s="4">
        <f t="shared" si="77"/>
        <v>0</v>
      </c>
      <c r="N1239" s="2">
        <f>SUMIF('Basin Emissions'!A:A,F1239,'Basin Emissions'!B:B)</f>
        <v>550.58635159999994</v>
      </c>
      <c r="O1239" s="8">
        <f t="shared" si="78"/>
        <v>0</v>
      </c>
      <c r="P1239" s="7">
        <f>SUMIF('Tool Pneumatics CH4 VOC BTEX'!B:B,A1239,'Tool Pneumatics CH4 VOC BTEX'!F:F)</f>
        <v>3.5899999141693102</v>
      </c>
      <c r="Q1239" s="14">
        <f t="shared" si="79"/>
        <v>0</v>
      </c>
      <c r="R1239" s="16">
        <f>SUMIF('Tool Pneumatics CH4 VOC BTEX'!B:B,A1239,'Tool Pneumatics CH4 VOC BTEX'!H:H)*Q1239</f>
        <v>0</v>
      </c>
      <c r="S1239" s="16">
        <f>SUMIF('Tool Pneumatics CH4 VOC BTEX'!B:B,A1239,'Tool Pneumatics CH4 VOC BTEX'!J:J)*Q1239</f>
        <v>0</v>
      </c>
      <c r="T1239" s="16">
        <f>SUMIF('Tool Pneumatics CH4 VOC BTEX'!B:B,A1239,'Tool Pneumatics CH4 VOC BTEX'!L:L)*Q1239</f>
        <v>0</v>
      </c>
      <c r="U1239" s="16">
        <f>SUMIF('Tool Pneumatics CH4 VOC BTEX'!B:B,A1239,'Tool Pneumatics CH4 VOC BTEX'!N:N)*Q1239</f>
        <v>0</v>
      </c>
    </row>
    <row r="1240" spans="1:21" x14ac:dyDescent="0.25">
      <c r="A1240" s="1" t="s">
        <v>3991</v>
      </c>
      <c r="B1240" s="1" t="s">
        <v>1493</v>
      </c>
      <c r="C1240" s="1" t="s">
        <v>2018</v>
      </c>
      <c r="D1240" s="3" t="s">
        <v>4105</v>
      </c>
      <c r="E1240" s="3" t="s">
        <v>23961</v>
      </c>
      <c r="F1240" s="1" t="s">
        <v>3157</v>
      </c>
      <c r="G1240" s="1">
        <v>0</v>
      </c>
      <c r="H1240" s="1" t="s">
        <v>27474</v>
      </c>
      <c r="I1240" s="1">
        <v>0</v>
      </c>
      <c r="J1240" s="1" t="s">
        <v>27474</v>
      </c>
      <c r="K1240" s="1">
        <f t="shared" si="76"/>
        <v>0</v>
      </c>
      <c r="L1240" s="2">
        <f>SUMIFS('Basin Total Well Counts'!B:B,'Basin Total Well Counts'!A:A,F1240)</f>
        <v>8078</v>
      </c>
      <c r="M1240" s="4">
        <f t="shared" si="77"/>
        <v>0</v>
      </c>
      <c r="N1240" s="2">
        <f>SUMIF('Basin Emissions'!A:A,F1240,'Basin Emissions'!B:B)</f>
        <v>777.69406750000007</v>
      </c>
      <c r="O1240" s="8">
        <f t="shared" si="78"/>
        <v>0</v>
      </c>
      <c r="P1240" s="7">
        <f>SUMIF('Tool Pneumatics CH4 VOC BTEX'!B:B,A1240,'Tool Pneumatics CH4 VOC BTEX'!F:F)</f>
        <v>3.5899999141693102</v>
      </c>
      <c r="Q1240" s="14">
        <f t="shared" si="79"/>
        <v>0</v>
      </c>
      <c r="R1240" s="16">
        <f>SUMIF('Tool Pneumatics CH4 VOC BTEX'!B:B,A1240,'Tool Pneumatics CH4 VOC BTEX'!H:H)*Q1240</f>
        <v>0</v>
      </c>
      <c r="S1240" s="16">
        <f>SUMIF('Tool Pneumatics CH4 VOC BTEX'!B:B,A1240,'Tool Pneumatics CH4 VOC BTEX'!J:J)*Q1240</f>
        <v>0</v>
      </c>
      <c r="T1240" s="16">
        <f>SUMIF('Tool Pneumatics CH4 VOC BTEX'!B:B,A1240,'Tool Pneumatics CH4 VOC BTEX'!L:L)*Q1240</f>
        <v>0</v>
      </c>
      <c r="U1240" s="16">
        <f>SUMIF('Tool Pneumatics CH4 VOC BTEX'!B:B,A1240,'Tool Pneumatics CH4 VOC BTEX'!N:N)*Q1240</f>
        <v>0</v>
      </c>
    </row>
    <row r="1241" spans="1:21" x14ac:dyDescent="0.25">
      <c r="A1241" s="1" t="s">
        <v>3992</v>
      </c>
      <c r="B1241" s="1" t="s">
        <v>1493</v>
      </c>
      <c r="C1241" s="1" t="s">
        <v>2001</v>
      </c>
      <c r="D1241" s="3" t="s">
        <v>4105</v>
      </c>
      <c r="E1241" s="3" t="s">
        <v>23961</v>
      </c>
      <c r="F1241" s="1" t="s">
        <v>3157</v>
      </c>
      <c r="G1241" s="1">
        <v>0</v>
      </c>
      <c r="H1241" s="1" t="s">
        <v>27474</v>
      </c>
      <c r="I1241" s="1">
        <v>0</v>
      </c>
      <c r="J1241" s="1" t="s">
        <v>27474</v>
      </c>
      <c r="K1241" s="1">
        <f t="shared" si="76"/>
        <v>0</v>
      </c>
      <c r="L1241" s="2">
        <f>SUMIFS('Basin Total Well Counts'!B:B,'Basin Total Well Counts'!A:A,F1241)</f>
        <v>8078</v>
      </c>
      <c r="M1241" s="4">
        <f t="shared" si="77"/>
        <v>0</v>
      </c>
      <c r="N1241" s="2">
        <f>SUMIF('Basin Emissions'!A:A,F1241,'Basin Emissions'!B:B)</f>
        <v>777.69406750000007</v>
      </c>
      <c r="O1241" s="8">
        <f t="shared" si="78"/>
        <v>0</v>
      </c>
      <c r="P1241" s="7">
        <f>SUMIF('Tool Pneumatics CH4 VOC BTEX'!B:B,A1241,'Tool Pneumatics CH4 VOC BTEX'!F:F)</f>
        <v>3.5899999141693102</v>
      </c>
      <c r="Q1241" s="14">
        <f t="shared" si="79"/>
        <v>0</v>
      </c>
      <c r="R1241" s="16">
        <f>SUMIF('Tool Pneumatics CH4 VOC BTEX'!B:B,A1241,'Tool Pneumatics CH4 VOC BTEX'!H:H)*Q1241</f>
        <v>0</v>
      </c>
      <c r="S1241" s="16">
        <f>SUMIF('Tool Pneumatics CH4 VOC BTEX'!B:B,A1241,'Tool Pneumatics CH4 VOC BTEX'!J:J)*Q1241</f>
        <v>0</v>
      </c>
      <c r="T1241" s="16">
        <f>SUMIF('Tool Pneumatics CH4 VOC BTEX'!B:B,A1241,'Tool Pneumatics CH4 VOC BTEX'!L:L)*Q1241</f>
        <v>0</v>
      </c>
      <c r="U1241" s="16">
        <f>SUMIF('Tool Pneumatics CH4 VOC BTEX'!B:B,A1241,'Tool Pneumatics CH4 VOC BTEX'!N:N)*Q1241</f>
        <v>0</v>
      </c>
    </row>
    <row r="1242" spans="1:21" x14ac:dyDescent="0.25">
      <c r="A1242" s="1" t="s">
        <v>3993</v>
      </c>
      <c r="B1242" s="1" t="s">
        <v>1493</v>
      </c>
      <c r="C1242" s="1" t="s">
        <v>3994</v>
      </c>
      <c r="D1242" s="3" t="s">
        <v>4105</v>
      </c>
      <c r="E1242" s="3" t="s">
        <v>23961</v>
      </c>
      <c r="F1242" s="1" t="s">
        <v>3157</v>
      </c>
      <c r="G1242" s="1">
        <v>12</v>
      </c>
      <c r="H1242" s="1" t="s">
        <v>27474</v>
      </c>
      <c r="I1242" s="1">
        <v>0</v>
      </c>
      <c r="J1242" s="1" t="s">
        <v>27474</v>
      </c>
      <c r="K1242" s="1">
        <f t="shared" si="76"/>
        <v>12</v>
      </c>
      <c r="L1242" s="2">
        <f>SUMIFS('Basin Total Well Counts'!B:B,'Basin Total Well Counts'!A:A,F1242)</f>
        <v>8078</v>
      </c>
      <c r="M1242" s="4">
        <f t="shared" si="77"/>
        <v>1.4855162168853676E-3</v>
      </c>
      <c r="N1242" s="2">
        <f>SUMIF('Basin Emissions'!A:A,F1242,'Basin Emissions'!B:B)</f>
        <v>777.69406750000007</v>
      </c>
      <c r="O1242" s="8">
        <f t="shared" si="78"/>
        <v>1.1552771490467939</v>
      </c>
      <c r="P1242" s="7">
        <f>SUMIF('Tool Pneumatics CH4 VOC BTEX'!B:B,A1242,'Tool Pneumatics CH4 VOC BTEX'!F:F)</f>
        <v>3.5899999141693102</v>
      </c>
      <c r="Q1242" s="14">
        <f t="shared" si="79"/>
        <v>0.35472479995558642</v>
      </c>
      <c r="R1242" s="16">
        <f>SUMIF('Tool Pneumatics CH4 VOC BTEX'!B:B,A1242,'Tool Pneumatics CH4 VOC BTEX'!H:H)*Q1242</f>
        <v>1.6104506311247996E-3</v>
      </c>
      <c r="S1242" s="16">
        <f>SUMIF('Tool Pneumatics CH4 VOC BTEX'!B:B,A1242,'Tool Pneumatics CH4 VOC BTEX'!J:J)*Q1242</f>
        <v>9.1164276060363449E-5</v>
      </c>
      <c r="T1242" s="16">
        <f>SUMIF('Tool Pneumatics CH4 VOC BTEX'!B:B,A1242,'Tool Pneumatics CH4 VOC BTEX'!L:L)*Q1242</f>
        <v>1.4359260220830851E-3</v>
      </c>
      <c r="U1242" s="16">
        <f>SUMIF('Tool Pneumatics CH4 VOC BTEX'!B:B,A1242,'Tool Pneumatics CH4 VOC BTEX'!N:N)*Q1242</f>
        <v>4.0757880149987289E-4</v>
      </c>
    </row>
    <row r="1243" spans="1:21" x14ac:dyDescent="0.25">
      <c r="A1243" s="1" t="s">
        <v>3995</v>
      </c>
      <c r="B1243" s="1" t="s">
        <v>1493</v>
      </c>
      <c r="C1243" s="1" t="s">
        <v>2838</v>
      </c>
      <c r="D1243" s="3" t="s">
        <v>4105</v>
      </c>
      <c r="E1243" s="3" t="s">
        <v>23961</v>
      </c>
      <c r="F1243" s="1" t="s">
        <v>3157</v>
      </c>
      <c r="G1243" s="1">
        <v>0</v>
      </c>
      <c r="H1243" s="1" t="s">
        <v>27474</v>
      </c>
      <c r="I1243" s="1">
        <v>0</v>
      </c>
      <c r="J1243" s="1" t="s">
        <v>27474</v>
      </c>
      <c r="K1243" s="1">
        <f t="shared" si="76"/>
        <v>0</v>
      </c>
      <c r="L1243" s="2">
        <f>SUMIFS('Basin Total Well Counts'!B:B,'Basin Total Well Counts'!A:A,F1243)</f>
        <v>8078</v>
      </c>
      <c r="M1243" s="4">
        <f t="shared" si="77"/>
        <v>0</v>
      </c>
      <c r="N1243" s="2">
        <f>SUMIF('Basin Emissions'!A:A,F1243,'Basin Emissions'!B:B)</f>
        <v>777.69406750000007</v>
      </c>
      <c r="O1243" s="8">
        <f t="shared" si="78"/>
        <v>0</v>
      </c>
      <c r="P1243" s="7">
        <f>SUMIF('Tool Pneumatics CH4 VOC BTEX'!B:B,A1243,'Tool Pneumatics CH4 VOC BTEX'!F:F)</f>
        <v>3.5899999141693102</v>
      </c>
      <c r="Q1243" s="14">
        <f t="shared" si="79"/>
        <v>0</v>
      </c>
      <c r="R1243" s="16">
        <f>SUMIF('Tool Pneumatics CH4 VOC BTEX'!B:B,A1243,'Tool Pneumatics CH4 VOC BTEX'!H:H)*Q1243</f>
        <v>0</v>
      </c>
      <c r="S1243" s="16">
        <f>SUMIF('Tool Pneumatics CH4 VOC BTEX'!B:B,A1243,'Tool Pneumatics CH4 VOC BTEX'!J:J)*Q1243</f>
        <v>0</v>
      </c>
      <c r="T1243" s="16">
        <f>SUMIF('Tool Pneumatics CH4 VOC BTEX'!B:B,A1243,'Tool Pneumatics CH4 VOC BTEX'!L:L)*Q1243</f>
        <v>0</v>
      </c>
      <c r="U1243" s="16">
        <f>SUMIF('Tool Pneumatics CH4 VOC BTEX'!B:B,A1243,'Tool Pneumatics CH4 VOC BTEX'!N:N)*Q1243</f>
        <v>0</v>
      </c>
    </row>
    <row r="1244" spans="1:21" x14ac:dyDescent="0.25">
      <c r="A1244" s="1" t="s">
        <v>3996</v>
      </c>
      <c r="B1244" s="1" t="s">
        <v>1493</v>
      </c>
      <c r="C1244" s="1" t="s">
        <v>3997</v>
      </c>
      <c r="D1244" s="3" t="s">
        <v>4105</v>
      </c>
      <c r="E1244" s="3" t="s">
        <v>23961</v>
      </c>
      <c r="F1244" s="1" t="s">
        <v>3157</v>
      </c>
      <c r="G1244" s="1">
        <v>0</v>
      </c>
      <c r="H1244" s="1" t="s">
        <v>27474</v>
      </c>
      <c r="I1244" s="1">
        <v>0</v>
      </c>
      <c r="J1244" s="1" t="s">
        <v>27474</v>
      </c>
      <c r="K1244" s="1">
        <f t="shared" si="76"/>
        <v>0</v>
      </c>
      <c r="L1244" s="2">
        <f>SUMIFS('Basin Total Well Counts'!B:B,'Basin Total Well Counts'!A:A,F1244)</f>
        <v>8078</v>
      </c>
      <c r="M1244" s="4">
        <f t="shared" si="77"/>
        <v>0</v>
      </c>
      <c r="N1244" s="2">
        <f>SUMIF('Basin Emissions'!A:A,F1244,'Basin Emissions'!B:B)</f>
        <v>777.69406750000007</v>
      </c>
      <c r="O1244" s="8">
        <f t="shared" si="78"/>
        <v>0</v>
      </c>
      <c r="P1244" s="7">
        <f>SUMIF('Tool Pneumatics CH4 VOC BTEX'!B:B,A1244,'Tool Pneumatics CH4 VOC BTEX'!F:F)</f>
        <v>3.5899999141693102</v>
      </c>
      <c r="Q1244" s="14">
        <f t="shared" si="79"/>
        <v>0</v>
      </c>
      <c r="R1244" s="16">
        <f>SUMIF('Tool Pneumatics CH4 VOC BTEX'!B:B,A1244,'Tool Pneumatics CH4 VOC BTEX'!H:H)*Q1244</f>
        <v>0</v>
      </c>
      <c r="S1244" s="16">
        <f>SUMIF('Tool Pneumatics CH4 VOC BTEX'!B:B,A1244,'Tool Pneumatics CH4 VOC BTEX'!J:J)*Q1244</f>
        <v>0</v>
      </c>
      <c r="T1244" s="16">
        <f>SUMIF('Tool Pneumatics CH4 VOC BTEX'!B:B,A1244,'Tool Pneumatics CH4 VOC BTEX'!L:L)*Q1244</f>
        <v>0</v>
      </c>
      <c r="U1244" s="16">
        <f>SUMIF('Tool Pneumatics CH4 VOC BTEX'!B:B,A1244,'Tool Pneumatics CH4 VOC BTEX'!N:N)*Q1244</f>
        <v>0</v>
      </c>
    </row>
    <row r="1245" spans="1:21" x14ac:dyDescent="0.25">
      <c r="A1245" s="1" t="s">
        <v>3998</v>
      </c>
      <c r="B1245" s="1" t="s">
        <v>1493</v>
      </c>
      <c r="C1245" s="1" t="s">
        <v>1548</v>
      </c>
      <c r="D1245" s="3" t="s">
        <v>4105</v>
      </c>
      <c r="E1245" s="3" t="s">
        <v>23961</v>
      </c>
      <c r="F1245" s="1" t="s">
        <v>3157</v>
      </c>
      <c r="G1245" s="1">
        <v>0</v>
      </c>
      <c r="H1245" s="1" t="s">
        <v>27474</v>
      </c>
      <c r="I1245" s="1">
        <v>0</v>
      </c>
      <c r="J1245" s="1" t="s">
        <v>27474</v>
      </c>
      <c r="K1245" s="1">
        <f t="shared" si="76"/>
        <v>0</v>
      </c>
      <c r="L1245" s="2">
        <f>SUMIFS('Basin Total Well Counts'!B:B,'Basin Total Well Counts'!A:A,F1245)</f>
        <v>8078</v>
      </c>
      <c r="M1245" s="4">
        <f t="shared" si="77"/>
        <v>0</v>
      </c>
      <c r="N1245" s="2">
        <f>SUMIF('Basin Emissions'!A:A,F1245,'Basin Emissions'!B:B)</f>
        <v>777.69406750000007</v>
      </c>
      <c r="O1245" s="8">
        <f t="shared" si="78"/>
        <v>0</v>
      </c>
      <c r="P1245" s="7">
        <f>SUMIF('Tool Pneumatics CH4 VOC BTEX'!B:B,A1245,'Tool Pneumatics CH4 VOC BTEX'!F:F)</f>
        <v>3.5899999141693102</v>
      </c>
      <c r="Q1245" s="14">
        <f t="shared" si="79"/>
        <v>0</v>
      </c>
      <c r="R1245" s="16">
        <f>SUMIF('Tool Pneumatics CH4 VOC BTEX'!B:B,A1245,'Tool Pneumatics CH4 VOC BTEX'!H:H)*Q1245</f>
        <v>0</v>
      </c>
      <c r="S1245" s="16">
        <f>SUMIF('Tool Pneumatics CH4 VOC BTEX'!B:B,A1245,'Tool Pneumatics CH4 VOC BTEX'!J:J)*Q1245</f>
        <v>0</v>
      </c>
      <c r="T1245" s="16">
        <f>SUMIF('Tool Pneumatics CH4 VOC BTEX'!B:B,A1245,'Tool Pneumatics CH4 VOC BTEX'!L:L)*Q1245</f>
        <v>0</v>
      </c>
      <c r="U1245" s="16">
        <f>SUMIF('Tool Pneumatics CH4 VOC BTEX'!B:B,A1245,'Tool Pneumatics CH4 VOC BTEX'!N:N)*Q1245</f>
        <v>0</v>
      </c>
    </row>
    <row r="1246" spans="1:21" x14ac:dyDescent="0.25">
      <c r="A1246" s="1" t="s">
        <v>3999</v>
      </c>
      <c r="B1246" s="1" t="s">
        <v>1493</v>
      </c>
      <c r="C1246" s="1" t="s">
        <v>2031</v>
      </c>
      <c r="D1246" s="3" t="s">
        <v>4105</v>
      </c>
      <c r="E1246" s="3" t="s">
        <v>23961</v>
      </c>
      <c r="F1246" s="1" t="s">
        <v>3157</v>
      </c>
      <c r="G1246" s="1">
        <v>0</v>
      </c>
      <c r="H1246" s="1" t="s">
        <v>27474</v>
      </c>
      <c r="I1246" s="1">
        <v>0</v>
      </c>
      <c r="J1246" s="1" t="s">
        <v>27474</v>
      </c>
      <c r="K1246" s="1">
        <f t="shared" si="76"/>
        <v>0</v>
      </c>
      <c r="L1246" s="2">
        <f>SUMIFS('Basin Total Well Counts'!B:B,'Basin Total Well Counts'!A:A,F1246)</f>
        <v>8078</v>
      </c>
      <c r="M1246" s="4">
        <f t="shared" si="77"/>
        <v>0</v>
      </c>
      <c r="N1246" s="2">
        <f>SUMIF('Basin Emissions'!A:A,F1246,'Basin Emissions'!B:B)</f>
        <v>777.69406750000007</v>
      </c>
      <c r="O1246" s="8">
        <f t="shared" si="78"/>
        <v>0</v>
      </c>
      <c r="P1246" s="7">
        <f>SUMIF('Tool Pneumatics CH4 VOC BTEX'!B:B,A1246,'Tool Pneumatics CH4 VOC BTEX'!F:F)</f>
        <v>3.5899999141693102</v>
      </c>
      <c r="Q1246" s="14">
        <f t="shared" si="79"/>
        <v>0</v>
      </c>
      <c r="R1246" s="16">
        <f>SUMIF('Tool Pneumatics CH4 VOC BTEX'!B:B,A1246,'Tool Pneumatics CH4 VOC BTEX'!H:H)*Q1246</f>
        <v>0</v>
      </c>
      <c r="S1246" s="16">
        <f>SUMIF('Tool Pneumatics CH4 VOC BTEX'!B:B,A1246,'Tool Pneumatics CH4 VOC BTEX'!J:J)*Q1246</f>
        <v>0</v>
      </c>
      <c r="T1246" s="16">
        <f>SUMIF('Tool Pneumatics CH4 VOC BTEX'!B:B,A1246,'Tool Pneumatics CH4 VOC BTEX'!L:L)*Q1246</f>
        <v>0</v>
      </c>
      <c r="U1246" s="16">
        <f>SUMIF('Tool Pneumatics CH4 VOC BTEX'!B:B,A1246,'Tool Pneumatics CH4 VOC BTEX'!N:N)*Q1246</f>
        <v>0</v>
      </c>
    </row>
    <row r="1247" spans="1:21" x14ac:dyDescent="0.25">
      <c r="A1247" s="1" t="s">
        <v>4000</v>
      </c>
      <c r="B1247" s="1" t="s">
        <v>1493</v>
      </c>
      <c r="C1247" s="1" t="s">
        <v>4001</v>
      </c>
      <c r="D1247" s="3" t="s">
        <v>3382</v>
      </c>
      <c r="E1247" s="3" t="s">
        <v>23961</v>
      </c>
      <c r="F1247" s="1" t="s">
        <v>3157</v>
      </c>
      <c r="G1247" s="1">
        <v>55</v>
      </c>
      <c r="H1247" s="1" t="s">
        <v>27474</v>
      </c>
      <c r="I1247" s="1">
        <v>0</v>
      </c>
      <c r="J1247" s="1" t="s">
        <v>27474</v>
      </c>
      <c r="K1247" s="1">
        <f t="shared" si="76"/>
        <v>55</v>
      </c>
      <c r="L1247" s="2">
        <f>SUMIFS('Basin Total Well Counts'!B:B,'Basin Total Well Counts'!A:A,F1247)</f>
        <v>8078</v>
      </c>
      <c r="M1247" s="4">
        <f t="shared" si="77"/>
        <v>6.8086159940579354E-3</v>
      </c>
      <c r="N1247" s="2">
        <f>SUMIF('Basin Emissions'!A:A,F1247,'Basin Emissions'!B:B)</f>
        <v>777.69406750000007</v>
      </c>
      <c r="O1247" s="8">
        <f t="shared" si="78"/>
        <v>5.2950202664644719</v>
      </c>
      <c r="P1247" s="7">
        <f>SUMIF('Tool Pneumatics CH4 VOC BTEX'!B:B,A1247,'Tool Pneumatics CH4 VOC BTEX'!F:F)</f>
        <v>3.5899999141693102</v>
      </c>
      <c r="Q1247" s="14">
        <f t="shared" si="79"/>
        <v>1.6258219997964378</v>
      </c>
      <c r="R1247" s="16">
        <f>SUMIF('Tool Pneumatics CH4 VOC BTEX'!B:B,A1247,'Tool Pneumatics CH4 VOC BTEX'!H:H)*Q1247</f>
        <v>7.3812320593219984E-3</v>
      </c>
      <c r="S1247" s="16">
        <f>SUMIF('Tool Pneumatics CH4 VOC BTEX'!B:B,A1247,'Tool Pneumatics CH4 VOC BTEX'!J:J)*Q1247</f>
        <v>4.178362652766658E-4</v>
      </c>
      <c r="T1247" s="16">
        <f>SUMIF('Tool Pneumatics CH4 VOC BTEX'!B:B,A1247,'Tool Pneumatics CH4 VOC BTEX'!L:L)*Q1247</f>
        <v>6.5813276012141406E-3</v>
      </c>
      <c r="U1247" s="16">
        <f>SUMIF('Tool Pneumatics CH4 VOC BTEX'!B:B,A1247,'Tool Pneumatics CH4 VOC BTEX'!N:N)*Q1247</f>
        <v>1.8680695068744176E-3</v>
      </c>
    </row>
    <row r="1248" spans="1:21" x14ac:dyDescent="0.25">
      <c r="A1248" s="1" t="s">
        <v>4002</v>
      </c>
      <c r="B1248" s="1" t="s">
        <v>1493</v>
      </c>
      <c r="C1248" s="1" t="s">
        <v>4003</v>
      </c>
      <c r="D1248" s="3" t="s">
        <v>4105</v>
      </c>
      <c r="E1248" s="3" t="s">
        <v>23961</v>
      </c>
      <c r="F1248" s="1" t="s">
        <v>3157</v>
      </c>
      <c r="G1248" s="1">
        <v>0</v>
      </c>
      <c r="H1248" s="1" t="s">
        <v>27474</v>
      </c>
      <c r="I1248" s="1">
        <v>0</v>
      </c>
      <c r="J1248" s="1" t="s">
        <v>27474</v>
      </c>
      <c r="K1248" s="1">
        <f t="shared" si="76"/>
        <v>0</v>
      </c>
      <c r="L1248" s="2">
        <f>SUMIFS('Basin Total Well Counts'!B:B,'Basin Total Well Counts'!A:A,F1248)</f>
        <v>8078</v>
      </c>
      <c r="M1248" s="4">
        <f t="shared" si="77"/>
        <v>0</v>
      </c>
      <c r="N1248" s="2">
        <f>SUMIF('Basin Emissions'!A:A,F1248,'Basin Emissions'!B:B)</f>
        <v>777.69406750000007</v>
      </c>
      <c r="O1248" s="8">
        <f t="shared" si="78"/>
        <v>0</v>
      </c>
      <c r="P1248" s="7">
        <f>SUMIF('Tool Pneumatics CH4 VOC BTEX'!B:B,A1248,'Tool Pneumatics CH4 VOC BTEX'!F:F)</f>
        <v>3.5899999141693102</v>
      </c>
      <c r="Q1248" s="14">
        <f t="shared" si="79"/>
        <v>0</v>
      </c>
      <c r="R1248" s="16">
        <f>SUMIF('Tool Pneumatics CH4 VOC BTEX'!B:B,A1248,'Tool Pneumatics CH4 VOC BTEX'!H:H)*Q1248</f>
        <v>0</v>
      </c>
      <c r="S1248" s="16">
        <f>SUMIF('Tool Pneumatics CH4 VOC BTEX'!B:B,A1248,'Tool Pneumatics CH4 VOC BTEX'!J:J)*Q1248</f>
        <v>0</v>
      </c>
      <c r="T1248" s="16">
        <f>SUMIF('Tool Pneumatics CH4 VOC BTEX'!B:B,A1248,'Tool Pneumatics CH4 VOC BTEX'!L:L)*Q1248</f>
        <v>0</v>
      </c>
      <c r="U1248" s="16">
        <f>SUMIF('Tool Pneumatics CH4 VOC BTEX'!B:B,A1248,'Tool Pneumatics CH4 VOC BTEX'!N:N)*Q1248</f>
        <v>0</v>
      </c>
    </row>
    <row r="1249" spans="1:21" x14ac:dyDescent="0.25">
      <c r="A1249" s="1" t="s">
        <v>4004</v>
      </c>
      <c r="B1249" s="1" t="s">
        <v>1493</v>
      </c>
      <c r="C1249" s="1" t="s">
        <v>1775</v>
      </c>
      <c r="D1249" s="3" t="s">
        <v>4105</v>
      </c>
      <c r="E1249" s="3" t="s">
        <v>23961</v>
      </c>
      <c r="F1249" s="1" t="s">
        <v>3157</v>
      </c>
      <c r="G1249" s="1">
        <v>0</v>
      </c>
      <c r="H1249" s="1" t="s">
        <v>27474</v>
      </c>
      <c r="I1249" s="1">
        <v>0</v>
      </c>
      <c r="J1249" s="1" t="s">
        <v>27474</v>
      </c>
      <c r="K1249" s="1">
        <f t="shared" si="76"/>
        <v>0</v>
      </c>
      <c r="L1249" s="2">
        <f>SUMIFS('Basin Total Well Counts'!B:B,'Basin Total Well Counts'!A:A,F1249)</f>
        <v>8078</v>
      </c>
      <c r="M1249" s="4">
        <f t="shared" si="77"/>
        <v>0</v>
      </c>
      <c r="N1249" s="2">
        <f>SUMIF('Basin Emissions'!A:A,F1249,'Basin Emissions'!B:B)</f>
        <v>777.69406750000007</v>
      </c>
      <c r="O1249" s="8">
        <f t="shared" si="78"/>
        <v>0</v>
      </c>
      <c r="P1249" s="7">
        <f>SUMIF('Tool Pneumatics CH4 VOC BTEX'!B:B,A1249,'Tool Pneumatics CH4 VOC BTEX'!F:F)</f>
        <v>3.5899999141693102</v>
      </c>
      <c r="Q1249" s="14">
        <f t="shared" si="79"/>
        <v>0</v>
      </c>
      <c r="R1249" s="16">
        <f>SUMIF('Tool Pneumatics CH4 VOC BTEX'!B:B,A1249,'Tool Pneumatics CH4 VOC BTEX'!H:H)*Q1249</f>
        <v>0</v>
      </c>
      <c r="S1249" s="16">
        <f>SUMIF('Tool Pneumatics CH4 VOC BTEX'!B:B,A1249,'Tool Pneumatics CH4 VOC BTEX'!J:J)*Q1249</f>
        <v>0</v>
      </c>
      <c r="T1249" s="16">
        <f>SUMIF('Tool Pneumatics CH4 VOC BTEX'!B:B,A1249,'Tool Pneumatics CH4 VOC BTEX'!L:L)*Q1249</f>
        <v>0</v>
      </c>
      <c r="U1249" s="16">
        <f>SUMIF('Tool Pneumatics CH4 VOC BTEX'!B:B,A1249,'Tool Pneumatics CH4 VOC BTEX'!N:N)*Q1249</f>
        <v>0</v>
      </c>
    </row>
    <row r="1250" spans="1:21" x14ac:dyDescent="0.25">
      <c r="A1250" s="1" t="s">
        <v>4005</v>
      </c>
      <c r="B1250" s="1" t="s">
        <v>1493</v>
      </c>
      <c r="C1250" s="1" t="s">
        <v>4006</v>
      </c>
      <c r="D1250" s="3" t="s">
        <v>4105</v>
      </c>
      <c r="E1250" s="3" t="s">
        <v>23961</v>
      </c>
      <c r="F1250" s="1" t="s">
        <v>3157</v>
      </c>
      <c r="G1250" s="1">
        <v>4</v>
      </c>
      <c r="H1250" s="1" t="s">
        <v>27474</v>
      </c>
      <c r="I1250" s="1">
        <v>0</v>
      </c>
      <c r="J1250" s="1" t="s">
        <v>27474</v>
      </c>
      <c r="K1250" s="1">
        <f t="shared" si="76"/>
        <v>4</v>
      </c>
      <c r="L1250" s="2">
        <f>SUMIFS('Basin Total Well Counts'!B:B,'Basin Total Well Counts'!A:A,F1250)</f>
        <v>8078</v>
      </c>
      <c r="M1250" s="4">
        <f t="shared" si="77"/>
        <v>4.9517207229512257E-4</v>
      </c>
      <c r="N1250" s="2">
        <f>SUMIF('Basin Emissions'!A:A,F1250,'Basin Emissions'!B:B)</f>
        <v>777.69406750000007</v>
      </c>
      <c r="O1250" s="8">
        <f t="shared" si="78"/>
        <v>0.38509238301559795</v>
      </c>
      <c r="P1250" s="7">
        <f>SUMIF('Tool Pneumatics CH4 VOC BTEX'!B:B,A1250,'Tool Pneumatics CH4 VOC BTEX'!F:F)</f>
        <v>3.5899999141693102</v>
      </c>
      <c r="Q1250" s="14">
        <f t="shared" si="79"/>
        <v>0.11824159998519547</v>
      </c>
      <c r="R1250" s="16">
        <f>SUMIF('Tool Pneumatics CH4 VOC BTEX'!B:B,A1250,'Tool Pneumatics CH4 VOC BTEX'!H:H)*Q1250</f>
        <v>5.368168770415999E-4</v>
      </c>
      <c r="S1250" s="16">
        <f>SUMIF('Tool Pneumatics CH4 VOC BTEX'!B:B,A1250,'Tool Pneumatics CH4 VOC BTEX'!J:J)*Q1250</f>
        <v>3.0388092020121148E-5</v>
      </c>
      <c r="T1250" s="16">
        <f>SUMIF('Tool Pneumatics CH4 VOC BTEX'!B:B,A1250,'Tool Pneumatics CH4 VOC BTEX'!L:L)*Q1250</f>
        <v>4.7864200736102833E-4</v>
      </c>
      <c r="U1250" s="16">
        <f>SUMIF('Tool Pneumatics CH4 VOC BTEX'!B:B,A1250,'Tool Pneumatics CH4 VOC BTEX'!N:N)*Q1250</f>
        <v>1.3585960049995762E-4</v>
      </c>
    </row>
    <row r="1251" spans="1:21" x14ac:dyDescent="0.25">
      <c r="A1251" s="1" t="s">
        <v>4007</v>
      </c>
      <c r="B1251" s="1" t="s">
        <v>1493</v>
      </c>
      <c r="C1251" s="1" t="s">
        <v>863</v>
      </c>
      <c r="D1251" s="3" t="s">
        <v>3382</v>
      </c>
      <c r="E1251" s="3" t="s">
        <v>23961</v>
      </c>
      <c r="F1251" s="1" t="s">
        <v>3157</v>
      </c>
      <c r="G1251" s="1">
        <v>0</v>
      </c>
      <c r="H1251" s="1" t="s">
        <v>27474</v>
      </c>
      <c r="I1251" s="1">
        <v>0</v>
      </c>
      <c r="J1251" s="1" t="s">
        <v>27474</v>
      </c>
      <c r="K1251" s="1">
        <f t="shared" si="76"/>
        <v>0</v>
      </c>
      <c r="L1251" s="2">
        <f>SUMIFS('Basin Total Well Counts'!B:B,'Basin Total Well Counts'!A:A,F1251)</f>
        <v>8078</v>
      </c>
      <c r="M1251" s="4">
        <f t="shared" si="77"/>
        <v>0</v>
      </c>
      <c r="N1251" s="2">
        <f>SUMIF('Basin Emissions'!A:A,F1251,'Basin Emissions'!B:B)</f>
        <v>777.69406750000007</v>
      </c>
      <c r="O1251" s="8">
        <f t="shared" si="78"/>
        <v>0</v>
      </c>
      <c r="P1251" s="7">
        <f>SUMIF('Tool Pneumatics CH4 VOC BTEX'!B:B,A1251,'Tool Pneumatics CH4 VOC BTEX'!F:F)</f>
        <v>3.5899999141693102</v>
      </c>
      <c r="Q1251" s="14">
        <f t="shared" si="79"/>
        <v>0</v>
      </c>
      <c r="R1251" s="16">
        <f>SUMIF('Tool Pneumatics CH4 VOC BTEX'!B:B,A1251,'Tool Pneumatics CH4 VOC BTEX'!H:H)*Q1251</f>
        <v>0</v>
      </c>
      <c r="S1251" s="16">
        <f>SUMIF('Tool Pneumatics CH4 VOC BTEX'!B:B,A1251,'Tool Pneumatics CH4 VOC BTEX'!J:J)*Q1251</f>
        <v>0</v>
      </c>
      <c r="T1251" s="16">
        <f>SUMIF('Tool Pneumatics CH4 VOC BTEX'!B:B,A1251,'Tool Pneumatics CH4 VOC BTEX'!L:L)*Q1251</f>
        <v>0</v>
      </c>
      <c r="U1251" s="16">
        <f>SUMIF('Tool Pneumatics CH4 VOC BTEX'!B:B,A1251,'Tool Pneumatics CH4 VOC BTEX'!N:N)*Q1251</f>
        <v>0</v>
      </c>
    </row>
    <row r="1252" spans="1:21" x14ac:dyDescent="0.25">
      <c r="A1252" s="1" t="s">
        <v>4008</v>
      </c>
      <c r="B1252" s="1" t="s">
        <v>1493</v>
      </c>
      <c r="C1252" s="1" t="s">
        <v>1591</v>
      </c>
      <c r="D1252" s="3" t="s">
        <v>4105</v>
      </c>
      <c r="E1252" s="3" t="s">
        <v>23961</v>
      </c>
      <c r="F1252" s="1" t="s">
        <v>3157</v>
      </c>
      <c r="G1252" s="1">
        <v>164</v>
      </c>
      <c r="H1252" s="1" t="s">
        <v>27474</v>
      </c>
      <c r="I1252" s="1">
        <v>0</v>
      </c>
      <c r="J1252" s="1" t="s">
        <v>27474</v>
      </c>
      <c r="K1252" s="1">
        <f t="shared" si="76"/>
        <v>164</v>
      </c>
      <c r="L1252" s="2">
        <f>SUMIFS('Basin Total Well Counts'!B:B,'Basin Total Well Counts'!A:A,F1252)</f>
        <v>8078</v>
      </c>
      <c r="M1252" s="4">
        <f t="shared" si="77"/>
        <v>2.0302054964100025E-2</v>
      </c>
      <c r="N1252" s="2">
        <f>SUMIF('Basin Emissions'!A:A,F1252,'Basin Emissions'!B:B)</f>
        <v>777.69406750000007</v>
      </c>
      <c r="O1252" s="8">
        <f t="shared" si="78"/>
        <v>15.788787703639517</v>
      </c>
      <c r="P1252" s="7">
        <f>SUMIF('Tool Pneumatics CH4 VOC BTEX'!B:B,A1252,'Tool Pneumatics CH4 VOC BTEX'!F:F)</f>
        <v>3.5899999141693102</v>
      </c>
      <c r="Q1252" s="14">
        <f t="shared" si="79"/>
        <v>4.8479055993930142</v>
      </c>
      <c r="R1252" s="16">
        <f>SUMIF('Tool Pneumatics CH4 VOC BTEX'!B:B,A1252,'Tool Pneumatics CH4 VOC BTEX'!H:H)*Q1252</f>
        <v>2.2009491958705593E-2</v>
      </c>
      <c r="S1252" s="16">
        <f>SUMIF('Tool Pneumatics CH4 VOC BTEX'!B:B,A1252,'Tool Pneumatics CH4 VOC BTEX'!J:J)*Q1252</f>
        <v>1.2459117728249672E-3</v>
      </c>
      <c r="T1252" s="16">
        <f>SUMIF('Tool Pneumatics CH4 VOC BTEX'!B:B,A1252,'Tool Pneumatics CH4 VOC BTEX'!L:L)*Q1252</f>
        <v>1.9624322301802163E-2</v>
      </c>
      <c r="U1252" s="16">
        <f>SUMIF('Tool Pneumatics CH4 VOC BTEX'!B:B,A1252,'Tool Pneumatics CH4 VOC BTEX'!N:N)*Q1252</f>
        <v>5.5702436204982629E-3</v>
      </c>
    </row>
    <row r="1253" spans="1:21" x14ac:dyDescent="0.25">
      <c r="A1253" s="1" t="s">
        <v>4009</v>
      </c>
      <c r="B1253" s="1" t="s">
        <v>1493</v>
      </c>
      <c r="C1253" s="1" t="s">
        <v>1708</v>
      </c>
      <c r="D1253" s="3" t="s">
        <v>4105</v>
      </c>
      <c r="E1253" s="3" t="s">
        <v>23961</v>
      </c>
      <c r="F1253" s="1" t="s">
        <v>3157</v>
      </c>
      <c r="G1253" s="1">
        <v>0</v>
      </c>
      <c r="H1253" s="1" t="s">
        <v>27474</v>
      </c>
      <c r="I1253" s="1">
        <v>0</v>
      </c>
      <c r="J1253" s="1" t="s">
        <v>27474</v>
      </c>
      <c r="K1253" s="1">
        <f t="shared" si="76"/>
        <v>0</v>
      </c>
      <c r="L1253" s="2">
        <f>SUMIFS('Basin Total Well Counts'!B:B,'Basin Total Well Counts'!A:A,F1253)</f>
        <v>8078</v>
      </c>
      <c r="M1253" s="4">
        <f t="shared" si="77"/>
        <v>0</v>
      </c>
      <c r="N1253" s="2">
        <f>SUMIF('Basin Emissions'!A:A,F1253,'Basin Emissions'!B:B)</f>
        <v>777.69406750000007</v>
      </c>
      <c r="O1253" s="8">
        <f t="shared" si="78"/>
        <v>0</v>
      </c>
      <c r="P1253" s="7">
        <f>SUMIF('Tool Pneumatics CH4 VOC BTEX'!B:B,A1253,'Tool Pneumatics CH4 VOC BTEX'!F:F)</f>
        <v>3.5899999141693102</v>
      </c>
      <c r="Q1253" s="14">
        <f t="shared" si="79"/>
        <v>0</v>
      </c>
      <c r="R1253" s="16">
        <f>SUMIF('Tool Pneumatics CH4 VOC BTEX'!B:B,A1253,'Tool Pneumatics CH4 VOC BTEX'!H:H)*Q1253</f>
        <v>0</v>
      </c>
      <c r="S1253" s="16">
        <f>SUMIF('Tool Pneumatics CH4 VOC BTEX'!B:B,A1253,'Tool Pneumatics CH4 VOC BTEX'!J:J)*Q1253</f>
        <v>0</v>
      </c>
      <c r="T1253" s="16">
        <f>SUMIF('Tool Pneumatics CH4 VOC BTEX'!B:B,A1253,'Tool Pneumatics CH4 VOC BTEX'!L:L)*Q1253</f>
        <v>0</v>
      </c>
      <c r="U1253" s="16">
        <f>SUMIF('Tool Pneumatics CH4 VOC BTEX'!B:B,A1253,'Tool Pneumatics CH4 VOC BTEX'!N:N)*Q1253</f>
        <v>0</v>
      </c>
    </row>
    <row r="1254" spans="1:21" x14ac:dyDescent="0.25">
      <c r="A1254" s="1" t="s">
        <v>4010</v>
      </c>
      <c r="B1254" s="1" t="s">
        <v>1493</v>
      </c>
      <c r="C1254" s="1" t="s">
        <v>1969</v>
      </c>
      <c r="D1254" s="3" t="s">
        <v>3382</v>
      </c>
      <c r="E1254" s="3" t="s">
        <v>23961</v>
      </c>
      <c r="F1254" s="1" t="s">
        <v>3141</v>
      </c>
      <c r="G1254" s="1">
        <v>0</v>
      </c>
      <c r="H1254" s="1" t="s">
        <v>27474</v>
      </c>
      <c r="I1254" s="1">
        <v>0</v>
      </c>
      <c r="J1254" s="1" t="s">
        <v>27474</v>
      </c>
      <c r="K1254" s="1">
        <f t="shared" si="76"/>
        <v>0</v>
      </c>
      <c r="L1254" s="2">
        <f>SUMIFS('Basin Total Well Counts'!B:B,'Basin Total Well Counts'!A:A,F1254)</f>
        <v>11</v>
      </c>
      <c r="M1254" s="4">
        <f t="shared" si="77"/>
        <v>0</v>
      </c>
      <c r="N1254" s="2">
        <f>SUMIF('Basin Emissions'!A:A,F1254,'Basin Emissions'!B:B)</f>
        <v>550.58635159999994</v>
      </c>
      <c r="O1254" s="8">
        <f t="shared" si="78"/>
        <v>0</v>
      </c>
      <c r="P1254" s="7">
        <f>SUMIF('Tool Pneumatics CH4 VOC BTEX'!B:B,A1254,'Tool Pneumatics CH4 VOC BTEX'!F:F)</f>
        <v>3.5899999141693102</v>
      </c>
      <c r="Q1254" s="14">
        <f t="shared" si="79"/>
        <v>0</v>
      </c>
      <c r="R1254" s="16">
        <f>SUMIF('Tool Pneumatics CH4 VOC BTEX'!B:B,A1254,'Tool Pneumatics CH4 VOC BTEX'!H:H)*Q1254</f>
        <v>0</v>
      </c>
      <c r="S1254" s="16">
        <f>SUMIF('Tool Pneumatics CH4 VOC BTEX'!B:B,A1254,'Tool Pneumatics CH4 VOC BTEX'!J:J)*Q1254</f>
        <v>0</v>
      </c>
      <c r="T1254" s="16">
        <f>SUMIF('Tool Pneumatics CH4 VOC BTEX'!B:B,A1254,'Tool Pneumatics CH4 VOC BTEX'!L:L)*Q1254</f>
        <v>0</v>
      </c>
      <c r="U1254" s="16">
        <f>SUMIF('Tool Pneumatics CH4 VOC BTEX'!B:B,A1254,'Tool Pneumatics CH4 VOC BTEX'!N:N)*Q1254</f>
        <v>0</v>
      </c>
    </row>
    <row r="1255" spans="1:21" x14ac:dyDescent="0.25">
      <c r="A1255" s="1" t="s">
        <v>4011</v>
      </c>
      <c r="B1255" s="1" t="s">
        <v>1493</v>
      </c>
      <c r="C1255" s="1" t="s">
        <v>2081</v>
      </c>
      <c r="D1255" s="3" t="s">
        <v>4105</v>
      </c>
      <c r="E1255" s="3" t="s">
        <v>23961</v>
      </c>
      <c r="F1255" s="1" t="s">
        <v>3157</v>
      </c>
      <c r="G1255" s="1">
        <v>0</v>
      </c>
      <c r="H1255" s="1" t="s">
        <v>27474</v>
      </c>
      <c r="I1255" s="1">
        <v>0</v>
      </c>
      <c r="J1255" s="1" t="s">
        <v>27474</v>
      </c>
      <c r="K1255" s="1">
        <f t="shared" si="76"/>
        <v>0</v>
      </c>
      <c r="L1255" s="2">
        <f>SUMIFS('Basin Total Well Counts'!B:B,'Basin Total Well Counts'!A:A,F1255)</f>
        <v>8078</v>
      </c>
      <c r="M1255" s="4">
        <f t="shared" si="77"/>
        <v>0</v>
      </c>
      <c r="N1255" s="2">
        <f>SUMIF('Basin Emissions'!A:A,F1255,'Basin Emissions'!B:B)</f>
        <v>777.69406750000007</v>
      </c>
      <c r="O1255" s="8">
        <f t="shared" si="78"/>
        <v>0</v>
      </c>
      <c r="P1255" s="7">
        <f>SUMIF('Tool Pneumatics CH4 VOC BTEX'!B:B,A1255,'Tool Pneumatics CH4 VOC BTEX'!F:F)</f>
        <v>3.5899999141693102</v>
      </c>
      <c r="Q1255" s="14">
        <f t="shared" si="79"/>
        <v>0</v>
      </c>
      <c r="R1255" s="16">
        <f>SUMIF('Tool Pneumatics CH4 VOC BTEX'!B:B,A1255,'Tool Pneumatics CH4 VOC BTEX'!H:H)*Q1255</f>
        <v>0</v>
      </c>
      <c r="S1255" s="16">
        <f>SUMIF('Tool Pneumatics CH4 VOC BTEX'!B:B,A1255,'Tool Pneumatics CH4 VOC BTEX'!J:J)*Q1255</f>
        <v>0</v>
      </c>
      <c r="T1255" s="16">
        <f>SUMIF('Tool Pneumatics CH4 VOC BTEX'!B:B,A1255,'Tool Pneumatics CH4 VOC BTEX'!L:L)*Q1255</f>
        <v>0</v>
      </c>
      <c r="U1255" s="16">
        <f>SUMIF('Tool Pneumatics CH4 VOC BTEX'!B:B,A1255,'Tool Pneumatics CH4 VOC BTEX'!N:N)*Q1255</f>
        <v>0</v>
      </c>
    </row>
    <row r="1256" spans="1:21" x14ac:dyDescent="0.25">
      <c r="A1256" s="1" t="s">
        <v>4012</v>
      </c>
      <c r="B1256" s="1" t="s">
        <v>1493</v>
      </c>
      <c r="C1256" s="1" t="s">
        <v>3418</v>
      </c>
      <c r="D1256" s="3" t="s">
        <v>3382</v>
      </c>
      <c r="E1256" s="3" t="s">
        <v>23961</v>
      </c>
      <c r="F1256" s="1" t="s">
        <v>3157</v>
      </c>
      <c r="G1256" s="1">
        <v>0</v>
      </c>
      <c r="H1256" s="1" t="s">
        <v>27474</v>
      </c>
      <c r="I1256" s="1">
        <v>0</v>
      </c>
      <c r="J1256" s="1" t="s">
        <v>27474</v>
      </c>
      <c r="K1256" s="1">
        <f t="shared" si="76"/>
        <v>0</v>
      </c>
      <c r="L1256" s="2">
        <f>SUMIFS('Basin Total Well Counts'!B:B,'Basin Total Well Counts'!A:A,F1256)</f>
        <v>8078</v>
      </c>
      <c r="M1256" s="4">
        <f t="shared" si="77"/>
        <v>0</v>
      </c>
      <c r="N1256" s="2">
        <f>SUMIF('Basin Emissions'!A:A,F1256,'Basin Emissions'!B:B)</f>
        <v>777.69406750000007</v>
      </c>
      <c r="O1256" s="8">
        <f t="shared" si="78"/>
        <v>0</v>
      </c>
      <c r="P1256" s="7">
        <f>SUMIF('Tool Pneumatics CH4 VOC BTEX'!B:B,A1256,'Tool Pneumatics CH4 VOC BTEX'!F:F)</f>
        <v>3.5899999141693102</v>
      </c>
      <c r="Q1256" s="14">
        <f t="shared" si="79"/>
        <v>0</v>
      </c>
      <c r="R1256" s="16">
        <f>SUMIF('Tool Pneumatics CH4 VOC BTEX'!B:B,A1256,'Tool Pneumatics CH4 VOC BTEX'!H:H)*Q1256</f>
        <v>0</v>
      </c>
      <c r="S1256" s="16">
        <f>SUMIF('Tool Pneumatics CH4 VOC BTEX'!B:B,A1256,'Tool Pneumatics CH4 VOC BTEX'!J:J)*Q1256</f>
        <v>0</v>
      </c>
      <c r="T1256" s="16">
        <f>SUMIF('Tool Pneumatics CH4 VOC BTEX'!B:B,A1256,'Tool Pneumatics CH4 VOC BTEX'!L:L)*Q1256</f>
        <v>0</v>
      </c>
      <c r="U1256" s="16">
        <f>SUMIF('Tool Pneumatics CH4 VOC BTEX'!B:B,A1256,'Tool Pneumatics CH4 VOC BTEX'!N:N)*Q1256</f>
        <v>0</v>
      </c>
    </row>
    <row r="1257" spans="1:21" x14ac:dyDescent="0.25">
      <c r="A1257" s="1" t="s">
        <v>4013</v>
      </c>
      <c r="B1257" s="1" t="s">
        <v>1493</v>
      </c>
      <c r="C1257" s="1" t="s">
        <v>4014</v>
      </c>
      <c r="D1257" s="3" t="s">
        <v>4105</v>
      </c>
      <c r="E1257" s="3" t="s">
        <v>23961</v>
      </c>
      <c r="F1257" s="1" t="s">
        <v>3157</v>
      </c>
      <c r="G1257" s="1">
        <v>0</v>
      </c>
      <c r="H1257" s="1" t="s">
        <v>27474</v>
      </c>
      <c r="I1257" s="1">
        <v>0</v>
      </c>
      <c r="J1257" s="1" t="s">
        <v>27474</v>
      </c>
      <c r="K1257" s="1">
        <f t="shared" si="76"/>
        <v>0</v>
      </c>
      <c r="L1257" s="2">
        <f>SUMIFS('Basin Total Well Counts'!B:B,'Basin Total Well Counts'!A:A,F1257)</f>
        <v>8078</v>
      </c>
      <c r="M1257" s="4">
        <f t="shared" si="77"/>
        <v>0</v>
      </c>
      <c r="N1257" s="2">
        <f>SUMIF('Basin Emissions'!A:A,F1257,'Basin Emissions'!B:B)</f>
        <v>777.69406750000007</v>
      </c>
      <c r="O1257" s="8">
        <f t="shared" si="78"/>
        <v>0</v>
      </c>
      <c r="P1257" s="7">
        <f>SUMIF('Tool Pneumatics CH4 VOC BTEX'!B:B,A1257,'Tool Pneumatics CH4 VOC BTEX'!F:F)</f>
        <v>3.5899999141693102</v>
      </c>
      <c r="Q1257" s="14">
        <f t="shared" si="79"/>
        <v>0</v>
      </c>
      <c r="R1257" s="16">
        <f>SUMIF('Tool Pneumatics CH4 VOC BTEX'!B:B,A1257,'Tool Pneumatics CH4 VOC BTEX'!H:H)*Q1257</f>
        <v>0</v>
      </c>
      <c r="S1257" s="16">
        <f>SUMIF('Tool Pneumatics CH4 VOC BTEX'!B:B,A1257,'Tool Pneumatics CH4 VOC BTEX'!J:J)*Q1257</f>
        <v>0</v>
      </c>
      <c r="T1257" s="16">
        <f>SUMIF('Tool Pneumatics CH4 VOC BTEX'!B:B,A1257,'Tool Pneumatics CH4 VOC BTEX'!L:L)*Q1257</f>
        <v>0</v>
      </c>
      <c r="U1257" s="16">
        <f>SUMIF('Tool Pneumatics CH4 VOC BTEX'!B:B,A1257,'Tool Pneumatics CH4 VOC BTEX'!N:N)*Q1257</f>
        <v>0</v>
      </c>
    </row>
    <row r="1258" spans="1:21" x14ac:dyDescent="0.25">
      <c r="A1258" s="1" t="s">
        <v>4015</v>
      </c>
      <c r="B1258" s="1" t="s">
        <v>1493</v>
      </c>
      <c r="C1258" s="1" t="s">
        <v>4016</v>
      </c>
      <c r="D1258" s="3" t="s">
        <v>4105</v>
      </c>
      <c r="E1258" s="3" t="s">
        <v>23961</v>
      </c>
      <c r="F1258" s="1" t="s">
        <v>3157</v>
      </c>
      <c r="G1258" s="1">
        <v>0</v>
      </c>
      <c r="H1258" s="1" t="s">
        <v>27474</v>
      </c>
      <c r="I1258" s="1">
        <v>0</v>
      </c>
      <c r="J1258" s="1" t="s">
        <v>27474</v>
      </c>
      <c r="K1258" s="1">
        <f t="shared" si="76"/>
        <v>0</v>
      </c>
      <c r="L1258" s="2">
        <f>SUMIFS('Basin Total Well Counts'!B:B,'Basin Total Well Counts'!A:A,F1258)</f>
        <v>8078</v>
      </c>
      <c r="M1258" s="4">
        <f t="shared" si="77"/>
        <v>0</v>
      </c>
      <c r="N1258" s="2">
        <f>SUMIF('Basin Emissions'!A:A,F1258,'Basin Emissions'!B:B)</f>
        <v>777.69406750000007</v>
      </c>
      <c r="O1258" s="8">
        <f t="shared" si="78"/>
        <v>0</v>
      </c>
      <c r="P1258" s="7">
        <f>SUMIF('Tool Pneumatics CH4 VOC BTEX'!B:B,A1258,'Tool Pneumatics CH4 VOC BTEX'!F:F)</f>
        <v>3.5899999141693102</v>
      </c>
      <c r="Q1258" s="14">
        <f t="shared" si="79"/>
        <v>0</v>
      </c>
      <c r="R1258" s="16">
        <f>SUMIF('Tool Pneumatics CH4 VOC BTEX'!B:B,A1258,'Tool Pneumatics CH4 VOC BTEX'!H:H)*Q1258</f>
        <v>0</v>
      </c>
      <c r="S1258" s="16">
        <f>SUMIF('Tool Pneumatics CH4 VOC BTEX'!B:B,A1258,'Tool Pneumatics CH4 VOC BTEX'!J:J)*Q1258</f>
        <v>0</v>
      </c>
      <c r="T1258" s="16">
        <f>SUMIF('Tool Pneumatics CH4 VOC BTEX'!B:B,A1258,'Tool Pneumatics CH4 VOC BTEX'!L:L)*Q1258</f>
        <v>0</v>
      </c>
      <c r="U1258" s="16">
        <f>SUMIF('Tool Pneumatics CH4 VOC BTEX'!B:B,A1258,'Tool Pneumatics CH4 VOC BTEX'!N:N)*Q1258</f>
        <v>0</v>
      </c>
    </row>
    <row r="1259" spans="1:21" x14ac:dyDescent="0.25">
      <c r="A1259" s="1" t="s">
        <v>4017</v>
      </c>
      <c r="B1259" s="1" t="s">
        <v>1493</v>
      </c>
      <c r="C1259" s="1" t="s">
        <v>4018</v>
      </c>
      <c r="D1259" s="3" t="s">
        <v>4105</v>
      </c>
      <c r="E1259" s="3" t="s">
        <v>23961</v>
      </c>
      <c r="F1259" s="1" t="s">
        <v>3141</v>
      </c>
      <c r="G1259" s="1">
        <v>0</v>
      </c>
      <c r="H1259" s="1" t="s">
        <v>27474</v>
      </c>
      <c r="I1259" s="1">
        <v>0</v>
      </c>
      <c r="J1259" s="1" t="s">
        <v>27474</v>
      </c>
      <c r="K1259" s="1">
        <f t="shared" si="76"/>
        <v>0</v>
      </c>
      <c r="L1259" s="2">
        <f>SUMIFS('Basin Total Well Counts'!B:B,'Basin Total Well Counts'!A:A,F1259)</f>
        <v>11</v>
      </c>
      <c r="M1259" s="4">
        <f t="shared" si="77"/>
        <v>0</v>
      </c>
      <c r="N1259" s="2">
        <f>SUMIF('Basin Emissions'!A:A,F1259,'Basin Emissions'!B:B)</f>
        <v>550.58635159999994</v>
      </c>
      <c r="O1259" s="8">
        <f t="shared" si="78"/>
        <v>0</v>
      </c>
      <c r="P1259" s="7">
        <f>SUMIF('Tool Pneumatics CH4 VOC BTEX'!B:B,A1259,'Tool Pneumatics CH4 VOC BTEX'!F:F)</f>
        <v>3.5899999141693102</v>
      </c>
      <c r="Q1259" s="14">
        <f t="shared" si="79"/>
        <v>0</v>
      </c>
      <c r="R1259" s="16">
        <f>SUMIF('Tool Pneumatics CH4 VOC BTEX'!B:B,A1259,'Tool Pneumatics CH4 VOC BTEX'!H:H)*Q1259</f>
        <v>0</v>
      </c>
      <c r="S1259" s="16">
        <f>SUMIF('Tool Pneumatics CH4 VOC BTEX'!B:B,A1259,'Tool Pneumatics CH4 VOC BTEX'!J:J)*Q1259</f>
        <v>0</v>
      </c>
      <c r="T1259" s="16">
        <f>SUMIF('Tool Pneumatics CH4 VOC BTEX'!B:B,A1259,'Tool Pneumatics CH4 VOC BTEX'!L:L)*Q1259</f>
        <v>0</v>
      </c>
      <c r="U1259" s="16">
        <f>SUMIF('Tool Pneumatics CH4 VOC BTEX'!B:B,A1259,'Tool Pneumatics CH4 VOC BTEX'!N:N)*Q1259</f>
        <v>0</v>
      </c>
    </row>
    <row r="1260" spans="1:21" x14ac:dyDescent="0.25">
      <c r="A1260" s="1" t="s">
        <v>4019</v>
      </c>
      <c r="B1260" s="1" t="s">
        <v>1493</v>
      </c>
      <c r="C1260" s="1" t="s">
        <v>4020</v>
      </c>
      <c r="D1260" s="3" t="s">
        <v>2223</v>
      </c>
      <c r="E1260" s="3" t="s">
        <v>3813</v>
      </c>
      <c r="F1260" s="1" t="s">
        <v>3157</v>
      </c>
      <c r="G1260" s="1">
        <v>5</v>
      </c>
      <c r="H1260" s="1" t="s">
        <v>27474</v>
      </c>
      <c r="I1260" s="1">
        <v>0</v>
      </c>
      <c r="J1260" s="1" t="s">
        <v>27474</v>
      </c>
      <c r="K1260" s="1">
        <f t="shared" si="76"/>
        <v>5</v>
      </c>
      <c r="L1260" s="2">
        <f>SUMIFS('Basin Total Well Counts'!B:B,'Basin Total Well Counts'!A:A,F1260)</f>
        <v>8078</v>
      </c>
      <c r="M1260" s="4">
        <f t="shared" si="77"/>
        <v>6.1896509036890319E-4</v>
      </c>
      <c r="N1260" s="2">
        <f>SUMIF('Basin Emissions'!A:A,F1260,'Basin Emissions'!B:B)</f>
        <v>777.69406750000007</v>
      </c>
      <c r="O1260" s="8">
        <f t="shared" si="78"/>
        <v>0.48136547876949742</v>
      </c>
      <c r="P1260" s="7">
        <f>SUMIF('Tool Pneumatics CH4 VOC BTEX'!B:B,A1260,'Tool Pneumatics CH4 VOC BTEX'!F:F)</f>
        <v>3.5899999141693102</v>
      </c>
      <c r="Q1260" s="14">
        <f t="shared" si="79"/>
        <v>0.14780199998149435</v>
      </c>
      <c r="R1260" s="16">
        <f>SUMIF('Tool Pneumatics CH4 VOC BTEX'!B:B,A1260,'Tool Pneumatics CH4 VOC BTEX'!H:H)*Q1260</f>
        <v>6.7102109630199985E-4</v>
      </c>
      <c r="S1260" s="16">
        <f>SUMIF('Tool Pneumatics CH4 VOC BTEX'!B:B,A1260,'Tool Pneumatics CH4 VOC BTEX'!J:J)*Q1260</f>
        <v>3.7985115025151442E-5</v>
      </c>
      <c r="T1260" s="16">
        <f>SUMIF('Tool Pneumatics CH4 VOC BTEX'!B:B,A1260,'Tool Pneumatics CH4 VOC BTEX'!L:L)*Q1260</f>
        <v>5.9830250920128551E-4</v>
      </c>
      <c r="U1260" s="16">
        <f>SUMIF('Tool Pneumatics CH4 VOC BTEX'!B:B,A1260,'Tool Pneumatics CH4 VOC BTEX'!N:N)*Q1260</f>
        <v>1.6982450062494705E-4</v>
      </c>
    </row>
    <row r="1261" spans="1:21" x14ac:dyDescent="0.25">
      <c r="A1261" s="1" t="s">
        <v>4021</v>
      </c>
      <c r="B1261" s="1" t="s">
        <v>1493</v>
      </c>
      <c r="C1261" s="1" t="s">
        <v>4022</v>
      </c>
      <c r="D1261" s="3" t="s">
        <v>3649</v>
      </c>
      <c r="E1261" s="3" t="s">
        <v>2421</v>
      </c>
      <c r="F1261" s="1" t="s">
        <v>3157</v>
      </c>
      <c r="G1261" s="1">
        <v>0</v>
      </c>
      <c r="H1261" s="1" t="s">
        <v>27474</v>
      </c>
      <c r="I1261" s="1">
        <v>0</v>
      </c>
      <c r="J1261" s="1" t="s">
        <v>27474</v>
      </c>
      <c r="K1261" s="1">
        <f t="shared" si="76"/>
        <v>0</v>
      </c>
      <c r="L1261" s="2">
        <f>SUMIFS('Basin Total Well Counts'!B:B,'Basin Total Well Counts'!A:A,F1261)</f>
        <v>8078</v>
      </c>
      <c r="M1261" s="4">
        <f t="shared" si="77"/>
        <v>0</v>
      </c>
      <c r="N1261" s="2">
        <f>SUMIF('Basin Emissions'!A:A,F1261,'Basin Emissions'!B:B)</f>
        <v>777.69406750000007</v>
      </c>
      <c r="O1261" s="8">
        <f t="shared" si="78"/>
        <v>0</v>
      </c>
      <c r="P1261" s="7">
        <f>SUMIF('Tool Pneumatics CH4 VOC BTEX'!B:B,A1261,'Tool Pneumatics CH4 VOC BTEX'!F:F)</f>
        <v>3.5899999141693102</v>
      </c>
      <c r="Q1261" s="14">
        <f t="shared" si="79"/>
        <v>0</v>
      </c>
      <c r="R1261" s="16">
        <f>SUMIF('Tool Pneumatics CH4 VOC BTEX'!B:B,A1261,'Tool Pneumatics CH4 VOC BTEX'!H:H)*Q1261</f>
        <v>0</v>
      </c>
      <c r="S1261" s="16">
        <f>SUMIF('Tool Pneumatics CH4 VOC BTEX'!B:B,A1261,'Tool Pneumatics CH4 VOC BTEX'!J:J)*Q1261</f>
        <v>0</v>
      </c>
      <c r="T1261" s="16">
        <f>SUMIF('Tool Pneumatics CH4 VOC BTEX'!B:B,A1261,'Tool Pneumatics CH4 VOC BTEX'!L:L)*Q1261</f>
        <v>0</v>
      </c>
      <c r="U1261" s="16">
        <f>SUMIF('Tool Pneumatics CH4 VOC BTEX'!B:B,A1261,'Tool Pneumatics CH4 VOC BTEX'!N:N)*Q1261</f>
        <v>0</v>
      </c>
    </row>
    <row r="1262" spans="1:21" x14ac:dyDescent="0.25">
      <c r="A1262" s="1" t="s">
        <v>4023</v>
      </c>
      <c r="B1262" s="1" t="s">
        <v>1493</v>
      </c>
      <c r="C1262" s="1" t="s">
        <v>2169</v>
      </c>
      <c r="D1262" s="3" t="s">
        <v>2223</v>
      </c>
      <c r="E1262" s="3" t="s">
        <v>3813</v>
      </c>
      <c r="F1262" s="1" t="s">
        <v>3157</v>
      </c>
      <c r="G1262" s="1">
        <v>0</v>
      </c>
      <c r="H1262" s="1" t="s">
        <v>27474</v>
      </c>
      <c r="I1262" s="1">
        <v>0</v>
      </c>
      <c r="J1262" s="1" t="s">
        <v>27474</v>
      </c>
      <c r="K1262" s="1">
        <f t="shared" si="76"/>
        <v>0</v>
      </c>
      <c r="L1262" s="2">
        <f>SUMIFS('Basin Total Well Counts'!B:B,'Basin Total Well Counts'!A:A,F1262)</f>
        <v>8078</v>
      </c>
      <c r="M1262" s="4">
        <f t="shared" si="77"/>
        <v>0</v>
      </c>
      <c r="N1262" s="2">
        <f>SUMIF('Basin Emissions'!A:A,F1262,'Basin Emissions'!B:B)</f>
        <v>777.69406750000007</v>
      </c>
      <c r="O1262" s="8">
        <f t="shared" si="78"/>
        <v>0</v>
      </c>
      <c r="P1262" s="7">
        <f>SUMIF('Tool Pneumatics CH4 VOC BTEX'!B:B,A1262,'Tool Pneumatics CH4 VOC BTEX'!F:F)</f>
        <v>3.5899999141693102</v>
      </c>
      <c r="Q1262" s="14">
        <f t="shared" si="79"/>
        <v>0</v>
      </c>
      <c r="R1262" s="16">
        <f>SUMIF('Tool Pneumatics CH4 VOC BTEX'!B:B,A1262,'Tool Pneumatics CH4 VOC BTEX'!H:H)*Q1262</f>
        <v>0</v>
      </c>
      <c r="S1262" s="16">
        <f>SUMIF('Tool Pneumatics CH4 VOC BTEX'!B:B,A1262,'Tool Pneumatics CH4 VOC BTEX'!J:J)*Q1262</f>
        <v>0</v>
      </c>
      <c r="T1262" s="16">
        <f>SUMIF('Tool Pneumatics CH4 VOC BTEX'!B:B,A1262,'Tool Pneumatics CH4 VOC BTEX'!L:L)*Q1262</f>
        <v>0</v>
      </c>
      <c r="U1262" s="16">
        <f>SUMIF('Tool Pneumatics CH4 VOC BTEX'!B:B,A1262,'Tool Pneumatics CH4 VOC BTEX'!N:N)*Q1262</f>
        <v>0</v>
      </c>
    </row>
    <row r="1263" spans="1:21" x14ac:dyDescent="0.25">
      <c r="A1263" s="1" t="s">
        <v>4024</v>
      </c>
      <c r="B1263" s="1" t="s">
        <v>1493</v>
      </c>
      <c r="C1263" s="1" t="s">
        <v>4025</v>
      </c>
      <c r="D1263" s="3" t="s">
        <v>2223</v>
      </c>
      <c r="E1263" s="3" t="s">
        <v>3813</v>
      </c>
      <c r="F1263" s="1" t="s">
        <v>3141</v>
      </c>
      <c r="G1263" s="1">
        <v>0</v>
      </c>
      <c r="H1263" s="1" t="s">
        <v>27474</v>
      </c>
      <c r="I1263" s="1">
        <v>0</v>
      </c>
      <c r="J1263" s="1" t="s">
        <v>27474</v>
      </c>
      <c r="K1263" s="1">
        <f t="shared" si="76"/>
        <v>0</v>
      </c>
      <c r="L1263" s="2">
        <f>SUMIFS('Basin Total Well Counts'!B:B,'Basin Total Well Counts'!A:A,F1263)</f>
        <v>11</v>
      </c>
      <c r="M1263" s="4">
        <f t="shared" si="77"/>
        <v>0</v>
      </c>
      <c r="N1263" s="2">
        <f>SUMIF('Basin Emissions'!A:A,F1263,'Basin Emissions'!B:B)</f>
        <v>550.58635159999994</v>
      </c>
      <c r="O1263" s="8">
        <f t="shared" si="78"/>
        <v>0</v>
      </c>
      <c r="P1263" s="7">
        <f>SUMIF('Tool Pneumatics CH4 VOC BTEX'!B:B,A1263,'Tool Pneumatics CH4 VOC BTEX'!F:F)</f>
        <v>3.5899999141693102</v>
      </c>
      <c r="Q1263" s="14">
        <f t="shared" si="79"/>
        <v>0</v>
      </c>
      <c r="R1263" s="16">
        <f>SUMIF('Tool Pneumatics CH4 VOC BTEX'!B:B,A1263,'Tool Pneumatics CH4 VOC BTEX'!H:H)*Q1263</f>
        <v>0</v>
      </c>
      <c r="S1263" s="16">
        <f>SUMIF('Tool Pneumatics CH4 VOC BTEX'!B:B,A1263,'Tool Pneumatics CH4 VOC BTEX'!J:J)*Q1263</f>
        <v>0</v>
      </c>
      <c r="T1263" s="16">
        <f>SUMIF('Tool Pneumatics CH4 VOC BTEX'!B:B,A1263,'Tool Pneumatics CH4 VOC BTEX'!L:L)*Q1263</f>
        <v>0</v>
      </c>
      <c r="U1263" s="16">
        <f>SUMIF('Tool Pneumatics CH4 VOC BTEX'!B:B,A1263,'Tool Pneumatics CH4 VOC BTEX'!N:N)*Q1263</f>
        <v>0</v>
      </c>
    </row>
    <row r="1264" spans="1:21" x14ac:dyDescent="0.25">
      <c r="A1264" s="1" t="s">
        <v>4026</v>
      </c>
      <c r="B1264" s="1" t="s">
        <v>1493</v>
      </c>
      <c r="C1264" s="1" t="s">
        <v>1866</v>
      </c>
      <c r="D1264" s="3" t="s">
        <v>3649</v>
      </c>
      <c r="E1264" s="3" t="s">
        <v>2421</v>
      </c>
      <c r="F1264" s="1" t="s">
        <v>3157</v>
      </c>
      <c r="G1264" s="1">
        <v>0</v>
      </c>
      <c r="H1264" s="1" t="s">
        <v>27474</v>
      </c>
      <c r="I1264" s="1">
        <v>0</v>
      </c>
      <c r="J1264" s="1" t="s">
        <v>27474</v>
      </c>
      <c r="K1264" s="1">
        <f t="shared" si="76"/>
        <v>0</v>
      </c>
      <c r="L1264" s="2">
        <f>SUMIFS('Basin Total Well Counts'!B:B,'Basin Total Well Counts'!A:A,F1264)</f>
        <v>8078</v>
      </c>
      <c r="M1264" s="4">
        <f t="shared" si="77"/>
        <v>0</v>
      </c>
      <c r="N1264" s="2">
        <f>SUMIF('Basin Emissions'!A:A,F1264,'Basin Emissions'!B:B)</f>
        <v>777.69406750000007</v>
      </c>
      <c r="O1264" s="8">
        <f t="shared" si="78"/>
        <v>0</v>
      </c>
      <c r="P1264" s="7">
        <f>SUMIF('Tool Pneumatics CH4 VOC BTEX'!B:B,A1264,'Tool Pneumatics CH4 VOC BTEX'!F:F)</f>
        <v>3.5899999141693102</v>
      </c>
      <c r="Q1264" s="14">
        <f t="shared" si="79"/>
        <v>0</v>
      </c>
      <c r="R1264" s="16">
        <f>SUMIF('Tool Pneumatics CH4 VOC BTEX'!B:B,A1264,'Tool Pneumatics CH4 VOC BTEX'!H:H)*Q1264</f>
        <v>0</v>
      </c>
      <c r="S1264" s="16">
        <f>SUMIF('Tool Pneumatics CH4 VOC BTEX'!B:B,A1264,'Tool Pneumatics CH4 VOC BTEX'!J:J)*Q1264</f>
        <v>0</v>
      </c>
      <c r="T1264" s="16">
        <f>SUMIF('Tool Pneumatics CH4 VOC BTEX'!B:B,A1264,'Tool Pneumatics CH4 VOC BTEX'!L:L)*Q1264</f>
        <v>0</v>
      </c>
      <c r="U1264" s="16">
        <f>SUMIF('Tool Pneumatics CH4 VOC BTEX'!B:B,A1264,'Tool Pneumatics CH4 VOC BTEX'!N:N)*Q1264</f>
        <v>0</v>
      </c>
    </row>
    <row r="1265" spans="1:21" x14ac:dyDescent="0.25">
      <c r="A1265" s="1" t="s">
        <v>4027</v>
      </c>
      <c r="B1265" s="1" t="s">
        <v>1493</v>
      </c>
      <c r="C1265" s="1" t="s">
        <v>1858</v>
      </c>
      <c r="D1265" s="3" t="s">
        <v>4241</v>
      </c>
      <c r="E1265" s="3" t="s">
        <v>2404</v>
      </c>
      <c r="F1265" s="1" t="s">
        <v>3157</v>
      </c>
      <c r="G1265" s="1">
        <v>0</v>
      </c>
      <c r="H1265" s="1" t="s">
        <v>27474</v>
      </c>
      <c r="I1265" s="1">
        <v>0</v>
      </c>
      <c r="J1265" s="1" t="s">
        <v>27474</v>
      </c>
      <c r="K1265" s="1">
        <f t="shared" si="76"/>
        <v>0</v>
      </c>
      <c r="L1265" s="2">
        <f>SUMIFS('Basin Total Well Counts'!B:B,'Basin Total Well Counts'!A:A,F1265)</f>
        <v>8078</v>
      </c>
      <c r="M1265" s="4">
        <f t="shared" si="77"/>
        <v>0</v>
      </c>
      <c r="N1265" s="2">
        <f>SUMIF('Basin Emissions'!A:A,F1265,'Basin Emissions'!B:B)</f>
        <v>777.69406750000007</v>
      </c>
      <c r="O1265" s="8">
        <f t="shared" si="78"/>
        <v>0</v>
      </c>
      <c r="P1265" s="7">
        <f>SUMIF('Tool Pneumatics CH4 VOC BTEX'!B:B,A1265,'Tool Pneumatics CH4 VOC BTEX'!F:F)</f>
        <v>3.5899999141693102</v>
      </c>
      <c r="Q1265" s="14">
        <f t="shared" si="79"/>
        <v>0</v>
      </c>
      <c r="R1265" s="16">
        <f>SUMIF('Tool Pneumatics CH4 VOC BTEX'!B:B,A1265,'Tool Pneumatics CH4 VOC BTEX'!H:H)*Q1265</f>
        <v>0</v>
      </c>
      <c r="S1265" s="16">
        <f>SUMIF('Tool Pneumatics CH4 VOC BTEX'!B:B,A1265,'Tool Pneumatics CH4 VOC BTEX'!J:J)*Q1265</f>
        <v>0</v>
      </c>
      <c r="T1265" s="16">
        <f>SUMIF('Tool Pneumatics CH4 VOC BTEX'!B:B,A1265,'Tool Pneumatics CH4 VOC BTEX'!L:L)*Q1265</f>
        <v>0</v>
      </c>
      <c r="U1265" s="16">
        <f>SUMIF('Tool Pneumatics CH4 VOC BTEX'!B:B,A1265,'Tool Pneumatics CH4 VOC BTEX'!N:N)*Q1265</f>
        <v>0</v>
      </c>
    </row>
    <row r="1266" spans="1:21" x14ac:dyDescent="0.25">
      <c r="A1266" s="1" t="s">
        <v>4028</v>
      </c>
      <c r="B1266" s="1" t="s">
        <v>1493</v>
      </c>
      <c r="C1266" s="1" t="s">
        <v>4029</v>
      </c>
      <c r="D1266" s="3" t="s">
        <v>2252</v>
      </c>
      <c r="E1266" s="3" t="s">
        <v>23961</v>
      </c>
      <c r="F1266" s="1" t="s">
        <v>3157</v>
      </c>
      <c r="G1266" s="1">
        <v>0</v>
      </c>
      <c r="H1266" s="1" t="s">
        <v>27474</v>
      </c>
      <c r="I1266" s="1">
        <v>0</v>
      </c>
      <c r="J1266" s="1" t="s">
        <v>27474</v>
      </c>
      <c r="K1266" s="1">
        <f t="shared" si="76"/>
        <v>0</v>
      </c>
      <c r="L1266" s="2">
        <f>SUMIFS('Basin Total Well Counts'!B:B,'Basin Total Well Counts'!A:A,F1266)</f>
        <v>8078</v>
      </c>
      <c r="M1266" s="4">
        <f t="shared" si="77"/>
        <v>0</v>
      </c>
      <c r="N1266" s="2">
        <f>SUMIF('Basin Emissions'!A:A,F1266,'Basin Emissions'!B:B)</f>
        <v>777.69406750000007</v>
      </c>
      <c r="O1266" s="8">
        <f t="shared" si="78"/>
        <v>0</v>
      </c>
      <c r="P1266" s="7">
        <f>SUMIF('Tool Pneumatics CH4 VOC BTEX'!B:B,A1266,'Tool Pneumatics CH4 VOC BTEX'!F:F)</f>
        <v>3.5899999141693102</v>
      </c>
      <c r="Q1266" s="14">
        <f t="shared" si="79"/>
        <v>0</v>
      </c>
      <c r="R1266" s="16">
        <f>SUMIF('Tool Pneumatics CH4 VOC BTEX'!B:B,A1266,'Tool Pneumatics CH4 VOC BTEX'!H:H)*Q1266</f>
        <v>0</v>
      </c>
      <c r="S1266" s="16">
        <f>SUMIF('Tool Pneumatics CH4 VOC BTEX'!B:B,A1266,'Tool Pneumatics CH4 VOC BTEX'!J:J)*Q1266</f>
        <v>0</v>
      </c>
      <c r="T1266" s="16">
        <f>SUMIF('Tool Pneumatics CH4 VOC BTEX'!B:B,A1266,'Tool Pneumatics CH4 VOC BTEX'!L:L)*Q1266</f>
        <v>0</v>
      </c>
      <c r="U1266" s="16">
        <f>SUMIF('Tool Pneumatics CH4 VOC BTEX'!B:B,A1266,'Tool Pneumatics CH4 VOC BTEX'!N:N)*Q1266</f>
        <v>0</v>
      </c>
    </row>
    <row r="1267" spans="1:21" x14ac:dyDescent="0.25">
      <c r="A1267" s="1" t="s">
        <v>4030</v>
      </c>
      <c r="B1267" s="1" t="s">
        <v>1493</v>
      </c>
      <c r="C1267" s="1" t="s">
        <v>4031</v>
      </c>
      <c r="D1267" s="3" t="s">
        <v>2223</v>
      </c>
      <c r="E1267" s="3" t="s">
        <v>3813</v>
      </c>
      <c r="F1267" s="1" t="s">
        <v>3157</v>
      </c>
      <c r="G1267" s="1">
        <v>0</v>
      </c>
      <c r="H1267" s="1" t="s">
        <v>27474</v>
      </c>
      <c r="I1267" s="1">
        <v>0</v>
      </c>
      <c r="J1267" s="1" t="s">
        <v>27474</v>
      </c>
      <c r="K1267" s="1">
        <f t="shared" si="76"/>
        <v>0</v>
      </c>
      <c r="L1267" s="2">
        <f>SUMIFS('Basin Total Well Counts'!B:B,'Basin Total Well Counts'!A:A,F1267)</f>
        <v>8078</v>
      </c>
      <c r="M1267" s="4">
        <f t="shared" si="77"/>
        <v>0</v>
      </c>
      <c r="N1267" s="2">
        <f>SUMIF('Basin Emissions'!A:A,F1267,'Basin Emissions'!B:B)</f>
        <v>777.69406750000007</v>
      </c>
      <c r="O1267" s="8">
        <f t="shared" si="78"/>
        <v>0</v>
      </c>
      <c r="P1267" s="7">
        <f>SUMIF('Tool Pneumatics CH4 VOC BTEX'!B:B,A1267,'Tool Pneumatics CH4 VOC BTEX'!F:F)</f>
        <v>3.5899999141693102</v>
      </c>
      <c r="Q1267" s="14">
        <f t="shared" si="79"/>
        <v>0</v>
      </c>
      <c r="R1267" s="16">
        <f>SUMIF('Tool Pneumatics CH4 VOC BTEX'!B:B,A1267,'Tool Pneumatics CH4 VOC BTEX'!H:H)*Q1267</f>
        <v>0</v>
      </c>
      <c r="S1267" s="16">
        <f>SUMIF('Tool Pneumatics CH4 VOC BTEX'!B:B,A1267,'Tool Pneumatics CH4 VOC BTEX'!J:J)*Q1267</f>
        <v>0</v>
      </c>
      <c r="T1267" s="16">
        <f>SUMIF('Tool Pneumatics CH4 VOC BTEX'!B:B,A1267,'Tool Pneumatics CH4 VOC BTEX'!L:L)*Q1267</f>
        <v>0</v>
      </c>
      <c r="U1267" s="16">
        <f>SUMIF('Tool Pneumatics CH4 VOC BTEX'!B:B,A1267,'Tool Pneumatics CH4 VOC BTEX'!N:N)*Q1267</f>
        <v>0</v>
      </c>
    </row>
    <row r="1268" spans="1:21" x14ac:dyDescent="0.25">
      <c r="A1268" s="1" t="s">
        <v>4032</v>
      </c>
      <c r="B1268" s="1" t="s">
        <v>1493</v>
      </c>
      <c r="C1268" s="1" t="s">
        <v>4033</v>
      </c>
      <c r="D1268" s="3" t="s">
        <v>2252</v>
      </c>
      <c r="E1268" s="3" t="s">
        <v>23961</v>
      </c>
      <c r="F1268" s="1" t="s">
        <v>3141</v>
      </c>
      <c r="G1268" s="1">
        <v>0</v>
      </c>
      <c r="H1268" s="1" t="s">
        <v>27474</v>
      </c>
      <c r="I1268" s="1">
        <v>0</v>
      </c>
      <c r="J1268" s="1" t="s">
        <v>27474</v>
      </c>
      <c r="K1268" s="1">
        <f t="shared" si="76"/>
        <v>0</v>
      </c>
      <c r="L1268" s="2">
        <f>SUMIFS('Basin Total Well Counts'!B:B,'Basin Total Well Counts'!A:A,F1268)</f>
        <v>11</v>
      </c>
      <c r="M1268" s="4">
        <f t="shared" si="77"/>
        <v>0</v>
      </c>
      <c r="N1268" s="2">
        <f>SUMIF('Basin Emissions'!A:A,F1268,'Basin Emissions'!B:B)</f>
        <v>550.58635159999994</v>
      </c>
      <c r="O1268" s="8">
        <f t="shared" si="78"/>
        <v>0</v>
      </c>
      <c r="P1268" s="7">
        <f>SUMIF('Tool Pneumatics CH4 VOC BTEX'!B:B,A1268,'Tool Pneumatics CH4 VOC BTEX'!F:F)</f>
        <v>3.5899999141693102</v>
      </c>
      <c r="Q1268" s="14">
        <f t="shared" si="79"/>
        <v>0</v>
      </c>
      <c r="R1268" s="16">
        <f>SUMIF('Tool Pneumatics CH4 VOC BTEX'!B:B,A1268,'Tool Pneumatics CH4 VOC BTEX'!H:H)*Q1268</f>
        <v>0</v>
      </c>
      <c r="S1268" s="16">
        <f>SUMIF('Tool Pneumatics CH4 VOC BTEX'!B:B,A1268,'Tool Pneumatics CH4 VOC BTEX'!J:J)*Q1268</f>
        <v>0</v>
      </c>
      <c r="T1268" s="16">
        <f>SUMIF('Tool Pneumatics CH4 VOC BTEX'!B:B,A1268,'Tool Pneumatics CH4 VOC BTEX'!L:L)*Q1268</f>
        <v>0</v>
      </c>
      <c r="U1268" s="16">
        <f>SUMIF('Tool Pneumatics CH4 VOC BTEX'!B:B,A1268,'Tool Pneumatics CH4 VOC BTEX'!N:N)*Q1268</f>
        <v>0</v>
      </c>
    </row>
    <row r="1269" spans="1:21" x14ac:dyDescent="0.25">
      <c r="A1269" s="1" t="s">
        <v>4034</v>
      </c>
      <c r="B1269" s="1" t="s">
        <v>1493</v>
      </c>
      <c r="C1269" s="1" t="s">
        <v>4035</v>
      </c>
      <c r="D1269" s="3" t="s">
        <v>2223</v>
      </c>
      <c r="E1269" s="3" t="s">
        <v>3813</v>
      </c>
      <c r="F1269" s="1" t="s">
        <v>3157</v>
      </c>
      <c r="G1269" s="1">
        <v>0</v>
      </c>
      <c r="H1269" s="1" t="s">
        <v>27474</v>
      </c>
      <c r="I1269" s="1">
        <v>0</v>
      </c>
      <c r="J1269" s="1" t="s">
        <v>27474</v>
      </c>
      <c r="K1269" s="1">
        <f t="shared" si="76"/>
        <v>0</v>
      </c>
      <c r="L1269" s="2">
        <f>SUMIFS('Basin Total Well Counts'!B:B,'Basin Total Well Counts'!A:A,F1269)</f>
        <v>8078</v>
      </c>
      <c r="M1269" s="4">
        <f t="shared" si="77"/>
        <v>0</v>
      </c>
      <c r="N1269" s="2">
        <f>SUMIF('Basin Emissions'!A:A,F1269,'Basin Emissions'!B:B)</f>
        <v>777.69406750000007</v>
      </c>
      <c r="O1269" s="8">
        <f t="shared" si="78"/>
        <v>0</v>
      </c>
      <c r="P1269" s="7">
        <f>SUMIF('Tool Pneumatics CH4 VOC BTEX'!B:B,A1269,'Tool Pneumatics CH4 VOC BTEX'!F:F)</f>
        <v>3.5899999141693102</v>
      </c>
      <c r="Q1269" s="14">
        <f t="shared" si="79"/>
        <v>0</v>
      </c>
      <c r="R1269" s="16">
        <f>SUMIF('Tool Pneumatics CH4 VOC BTEX'!B:B,A1269,'Tool Pneumatics CH4 VOC BTEX'!H:H)*Q1269</f>
        <v>0</v>
      </c>
      <c r="S1269" s="16">
        <f>SUMIF('Tool Pneumatics CH4 VOC BTEX'!B:B,A1269,'Tool Pneumatics CH4 VOC BTEX'!J:J)*Q1269</f>
        <v>0</v>
      </c>
      <c r="T1269" s="16">
        <f>SUMIF('Tool Pneumatics CH4 VOC BTEX'!B:B,A1269,'Tool Pneumatics CH4 VOC BTEX'!L:L)*Q1269</f>
        <v>0</v>
      </c>
      <c r="U1269" s="16">
        <f>SUMIF('Tool Pneumatics CH4 VOC BTEX'!B:B,A1269,'Tool Pneumatics CH4 VOC BTEX'!N:N)*Q1269</f>
        <v>0</v>
      </c>
    </row>
    <row r="1270" spans="1:21" x14ac:dyDescent="0.25">
      <c r="A1270" s="1" t="s">
        <v>4036</v>
      </c>
      <c r="B1270" s="1" t="s">
        <v>1493</v>
      </c>
      <c r="C1270" s="1" t="s">
        <v>1584</v>
      </c>
      <c r="D1270" s="3" t="s">
        <v>2252</v>
      </c>
      <c r="E1270" s="3" t="s">
        <v>23961</v>
      </c>
      <c r="F1270" s="1" t="s">
        <v>3157</v>
      </c>
      <c r="G1270" s="1">
        <v>0</v>
      </c>
      <c r="H1270" s="1" t="s">
        <v>27474</v>
      </c>
      <c r="I1270" s="1">
        <v>0</v>
      </c>
      <c r="J1270" s="1" t="s">
        <v>27474</v>
      </c>
      <c r="K1270" s="1">
        <f t="shared" si="76"/>
        <v>0</v>
      </c>
      <c r="L1270" s="2">
        <f>SUMIFS('Basin Total Well Counts'!B:B,'Basin Total Well Counts'!A:A,F1270)</f>
        <v>8078</v>
      </c>
      <c r="M1270" s="4">
        <f t="shared" si="77"/>
        <v>0</v>
      </c>
      <c r="N1270" s="2">
        <f>SUMIF('Basin Emissions'!A:A,F1270,'Basin Emissions'!B:B)</f>
        <v>777.69406750000007</v>
      </c>
      <c r="O1270" s="8">
        <f t="shared" si="78"/>
        <v>0</v>
      </c>
      <c r="P1270" s="7">
        <f>SUMIF('Tool Pneumatics CH4 VOC BTEX'!B:B,A1270,'Tool Pneumatics CH4 VOC BTEX'!F:F)</f>
        <v>3.5899999141693102</v>
      </c>
      <c r="Q1270" s="14">
        <f t="shared" si="79"/>
        <v>0</v>
      </c>
      <c r="R1270" s="16">
        <f>SUMIF('Tool Pneumatics CH4 VOC BTEX'!B:B,A1270,'Tool Pneumatics CH4 VOC BTEX'!H:H)*Q1270</f>
        <v>0</v>
      </c>
      <c r="S1270" s="16">
        <f>SUMIF('Tool Pneumatics CH4 VOC BTEX'!B:B,A1270,'Tool Pneumatics CH4 VOC BTEX'!J:J)*Q1270</f>
        <v>0</v>
      </c>
      <c r="T1270" s="16">
        <f>SUMIF('Tool Pneumatics CH4 VOC BTEX'!B:B,A1270,'Tool Pneumatics CH4 VOC BTEX'!L:L)*Q1270</f>
        <v>0</v>
      </c>
      <c r="U1270" s="16">
        <f>SUMIF('Tool Pneumatics CH4 VOC BTEX'!B:B,A1270,'Tool Pneumatics CH4 VOC BTEX'!N:N)*Q1270</f>
        <v>0</v>
      </c>
    </row>
    <row r="1271" spans="1:21" x14ac:dyDescent="0.25">
      <c r="A1271" s="1" t="s">
        <v>4037</v>
      </c>
      <c r="B1271" s="1" t="s">
        <v>1493</v>
      </c>
      <c r="C1271" s="1" t="s">
        <v>2061</v>
      </c>
      <c r="D1271" s="3" t="s">
        <v>4241</v>
      </c>
      <c r="E1271" s="3" t="s">
        <v>2404</v>
      </c>
      <c r="F1271" s="1" t="s">
        <v>3157</v>
      </c>
      <c r="G1271" s="1">
        <v>0</v>
      </c>
      <c r="H1271" s="1" t="s">
        <v>27474</v>
      </c>
      <c r="I1271" s="1">
        <v>0</v>
      </c>
      <c r="J1271" s="1" t="s">
        <v>27474</v>
      </c>
      <c r="K1271" s="1">
        <f t="shared" si="76"/>
        <v>0</v>
      </c>
      <c r="L1271" s="2">
        <f>SUMIFS('Basin Total Well Counts'!B:B,'Basin Total Well Counts'!A:A,F1271)</f>
        <v>8078</v>
      </c>
      <c r="M1271" s="4">
        <f t="shared" si="77"/>
        <v>0</v>
      </c>
      <c r="N1271" s="2">
        <f>SUMIF('Basin Emissions'!A:A,F1271,'Basin Emissions'!B:B)</f>
        <v>777.69406750000007</v>
      </c>
      <c r="O1271" s="8">
        <f t="shared" si="78"/>
        <v>0</v>
      </c>
      <c r="P1271" s="7">
        <f>SUMIF('Tool Pneumatics CH4 VOC BTEX'!B:B,A1271,'Tool Pneumatics CH4 VOC BTEX'!F:F)</f>
        <v>3.5899999141693102</v>
      </c>
      <c r="Q1271" s="14">
        <f t="shared" si="79"/>
        <v>0</v>
      </c>
      <c r="R1271" s="16">
        <f>SUMIF('Tool Pneumatics CH4 VOC BTEX'!B:B,A1271,'Tool Pneumatics CH4 VOC BTEX'!H:H)*Q1271</f>
        <v>0</v>
      </c>
      <c r="S1271" s="16">
        <f>SUMIF('Tool Pneumatics CH4 VOC BTEX'!B:B,A1271,'Tool Pneumatics CH4 VOC BTEX'!J:J)*Q1271</f>
        <v>0</v>
      </c>
      <c r="T1271" s="16">
        <f>SUMIF('Tool Pneumatics CH4 VOC BTEX'!B:B,A1271,'Tool Pneumatics CH4 VOC BTEX'!L:L)*Q1271</f>
        <v>0</v>
      </c>
      <c r="U1271" s="16">
        <f>SUMIF('Tool Pneumatics CH4 VOC BTEX'!B:B,A1271,'Tool Pneumatics CH4 VOC BTEX'!N:N)*Q1271</f>
        <v>0</v>
      </c>
    </row>
    <row r="1272" spans="1:21" x14ac:dyDescent="0.25">
      <c r="A1272" s="1" t="s">
        <v>4038</v>
      </c>
      <c r="B1272" s="1" t="s">
        <v>1493</v>
      </c>
      <c r="C1272" s="1" t="s">
        <v>1649</v>
      </c>
      <c r="D1272" s="3" t="s">
        <v>2223</v>
      </c>
      <c r="E1272" s="3" t="s">
        <v>3813</v>
      </c>
      <c r="F1272" s="1" t="s">
        <v>3157</v>
      </c>
      <c r="G1272" s="1">
        <v>103</v>
      </c>
      <c r="H1272" s="1" t="s">
        <v>27474</v>
      </c>
      <c r="I1272" s="1">
        <v>0</v>
      </c>
      <c r="J1272" s="1" t="s">
        <v>27474</v>
      </c>
      <c r="K1272" s="1">
        <f t="shared" si="76"/>
        <v>103</v>
      </c>
      <c r="L1272" s="2">
        <f>SUMIFS('Basin Total Well Counts'!B:B,'Basin Total Well Counts'!A:A,F1272)</f>
        <v>8078</v>
      </c>
      <c r="M1272" s="4">
        <f t="shared" si="77"/>
        <v>1.2750680861599405E-2</v>
      </c>
      <c r="N1272" s="2">
        <f>SUMIF('Basin Emissions'!A:A,F1272,'Basin Emissions'!B:B)</f>
        <v>777.69406750000007</v>
      </c>
      <c r="O1272" s="8">
        <f t="shared" si="78"/>
        <v>9.9161288626516466</v>
      </c>
      <c r="P1272" s="7">
        <f>SUMIF('Tool Pneumatics CH4 VOC BTEX'!B:B,A1272,'Tool Pneumatics CH4 VOC BTEX'!F:F)</f>
        <v>3.5899999141693102</v>
      </c>
      <c r="Q1272" s="14">
        <f t="shared" si="79"/>
        <v>3.0447211996187833</v>
      </c>
      <c r="R1272" s="16">
        <f>SUMIF('Tool Pneumatics CH4 VOC BTEX'!B:B,A1272,'Tool Pneumatics CH4 VOC BTEX'!H:H)*Q1272</f>
        <v>1.3823034583821196E-2</v>
      </c>
      <c r="S1272" s="16">
        <f>SUMIF('Tool Pneumatics CH4 VOC BTEX'!B:B,A1272,'Tool Pneumatics CH4 VOC BTEX'!J:J)*Q1272</f>
        <v>7.8249336951811954E-4</v>
      </c>
      <c r="T1272" s="16">
        <f>SUMIF('Tool Pneumatics CH4 VOC BTEX'!B:B,A1272,'Tool Pneumatics CH4 VOC BTEX'!L:L)*Q1272</f>
        <v>1.2325031689546479E-2</v>
      </c>
      <c r="U1272" s="16">
        <f>SUMIF('Tool Pneumatics CH4 VOC BTEX'!B:B,A1272,'Tool Pneumatics CH4 VOC BTEX'!N:N)*Q1272</f>
        <v>3.498384712873909E-3</v>
      </c>
    </row>
    <row r="1273" spans="1:21" x14ac:dyDescent="0.25">
      <c r="A1273" s="1" t="s">
        <v>4039</v>
      </c>
      <c r="B1273" s="1" t="s">
        <v>1493</v>
      </c>
      <c r="C1273" s="1" t="s">
        <v>2006</v>
      </c>
      <c r="D1273" s="3" t="s">
        <v>2223</v>
      </c>
      <c r="E1273" s="3" t="s">
        <v>3813</v>
      </c>
      <c r="F1273" s="1" t="s">
        <v>3157</v>
      </c>
      <c r="G1273" s="1">
        <v>0</v>
      </c>
      <c r="H1273" s="1" t="s">
        <v>27474</v>
      </c>
      <c r="I1273" s="1">
        <v>0</v>
      </c>
      <c r="J1273" s="1" t="s">
        <v>27474</v>
      </c>
      <c r="K1273" s="1">
        <f t="shared" si="76"/>
        <v>0</v>
      </c>
      <c r="L1273" s="2">
        <f>SUMIFS('Basin Total Well Counts'!B:B,'Basin Total Well Counts'!A:A,F1273)</f>
        <v>8078</v>
      </c>
      <c r="M1273" s="4">
        <f t="shared" si="77"/>
        <v>0</v>
      </c>
      <c r="N1273" s="2">
        <f>SUMIF('Basin Emissions'!A:A,F1273,'Basin Emissions'!B:B)</f>
        <v>777.69406750000007</v>
      </c>
      <c r="O1273" s="8">
        <f t="shared" si="78"/>
        <v>0</v>
      </c>
      <c r="P1273" s="7">
        <f>SUMIF('Tool Pneumatics CH4 VOC BTEX'!B:B,A1273,'Tool Pneumatics CH4 VOC BTEX'!F:F)</f>
        <v>3.5899999141693102</v>
      </c>
      <c r="Q1273" s="14">
        <f t="shared" si="79"/>
        <v>0</v>
      </c>
      <c r="R1273" s="16">
        <f>SUMIF('Tool Pneumatics CH4 VOC BTEX'!B:B,A1273,'Tool Pneumatics CH4 VOC BTEX'!H:H)*Q1273</f>
        <v>0</v>
      </c>
      <c r="S1273" s="16">
        <f>SUMIF('Tool Pneumatics CH4 VOC BTEX'!B:B,A1273,'Tool Pneumatics CH4 VOC BTEX'!J:J)*Q1273</f>
        <v>0</v>
      </c>
      <c r="T1273" s="16">
        <f>SUMIF('Tool Pneumatics CH4 VOC BTEX'!B:B,A1273,'Tool Pneumatics CH4 VOC BTEX'!L:L)*Q1273</f>
        <v>0</v>
      </c>
      <c r="U1273" s="16">
        <f>SUMIF('Tool Pneumatics CH4 VOC BTEX'!B:B,A1273,'Tool Pneumatics CH4 VOC BTEX'!N:N)*Q1273</f>
        <v>0</v>
      </c>
    </row>
    <row r="1274" spans="1:21" x14ac:dyDescent="0.25">
      <c r="A1274" s="1" t="s">
        <v>4040</v>
      </c>
      <c r="B1274" s="1" t="s">
        <v>1493</v>
      </c>
      <c r="C1274" s="1" t="s">
        <v>4041</v>
      </c>
      <c r="D1274" s="3" t="s">
        <v>3649</v>
      </c>
      <c r="E1274" s="3" t="s">
        <v>2421</v>
      </c>
      <c r="F1274" s="1" t="s">
        <v>3141</v>
      </c>
      <c r="G1274" s="1">
        <v>0</v>
      </c>
      <c r="H1274" s="1" t="s">
        <v>27474</v>
      </c>
      <c r="I1274" s="1">
        <v>0</v>
      </c>
      <c r="J1274" s="1" t="s">
        <v>27474</v>
      </c>
      <c r="K1274" s="1">
        <f t="shared" si="76"/>
        <v>0</v>
      </c>
      <c r="L1274" s="2">
        <f>SUMIFS('Basin Total Well Counts'!B:B,'Basin Total Well Counts'!A:A,F1274)</f>
        <v>11</v>
      </c>
      <c r="M1274" s="4">
        <f t="shared" si="77"/>
        <v>0</v>
      </c>
      <c r="N1274" s="2">
        <f>SUMIF('Basin Emissions'!A:A,F1274,'Basin Emissions'!B:B)</f>
        <v>550.58635159999994</v>
      </c>
      <c r="O1274" s="8">
        <f t="shared" si="78"/>
        <v>0</v>
      </c>
      <c r="P1274" s="7">
        <f>SUMIF('Tool Pneumatics CH4 VOC BTEX'!B:B,A1274,'Tool Pneumatics CH4 VOC BTEX'!F:F)</f>
        <v>3.5899999141693102</v>
      </c>
      <c r="Q1274" s="14">
        <f t="shared" si="79"/>
        <v>0</v>
      </c>
      <c r="R1274" s="16">
        <f>SUMIF('Tool Pneumatics CH4 VOC BTEX'!B:B,A1274,'Tool Pneumatics CH4 VOC BTEX'!H:H)*Q1274</f>
        <v>0</v>
      </c>
      <c r="S1274" s="16">
        <f>SUMIF('Tool Pneumatics CH4 VOC BTEX'!B:B,A1274,'Tool Pneumatics CH4 VOC BTEX'!J:J)*Q1274</f>
        <v>0</v>
      </c>
      <c r="T1274" s="16">
        <f>SUMIF('Tool Pneumatics CH4 VOC BTEX'!B:B,A1274,'Tool Pneumatics CH4 VOC BTEX'!L:L)*Q1274</f>
        <v>0</v>
      </c>
      <c r="U1274" s="16">
        <f>SUMIF('Tool Pneumatics CH4 VOC BTEX'!B:B,A1274,'Tool Pneumatics CH4 VOC BTEX'!N:N)*Q1274</f>
        <v>0</v>
      </c>
    </row>
    <row r="1275" spans="1:21" x14ac:dyDescent="0.25">
      <c r="A1275" s="1" t="s">
        <v>4042</v>
      </c>
      <c r="B1275" s="1" t="s">
        <v>1493</v>
      </c>
      <c r="C1275" s="1" t="s">
        <v>1498</v>
      </c>
      <c r="D1275" s="3" t="s">
        <v>2223</v>
      </c>
      <c r="E1275" s="3" t="s">
        <v>3813</v>
      </c>
      <c r="F1275" s="1" t="s">
        <v>3157</v>
      </c>
      <c r="G1275" s="1">
        <v>1</v>
      </c>
      <c r="H1275" s="1" t="s">
        <v>27474</v>
      </c>
      <c r="I1275" s="1">
        <v>0</v>
      </c>
      <c r="J1275" s="1" t="s">
        <v>27474</v>
      </c>
      <c r="K1275" s="1">
        <f t="shared" si="76"/>
        <v>1</v>
      </c>
      <c r="L1275" s="2">
        <f>SUMIFS('Basin Total Well Counts'!B:B,'Basin Total Well Counts'!A:A,F1275)</f>
        <v>8078</v>
      </c>
      <c r="M1275" s="4">
        <f t="shared" si="77"/>
        <v>1.2379301807378064E-4</v>
      </c>
      <c r="N1275" s="2">
        <f>SUMIF('Basin Emissions'!A:A,F1275,'Basin Emissions'!B:B)</f>
        <v>777.69406750000007</v>
      </c>
      <c r="O1275" s="8">
        <f t="shared" si="78"/>
        <v>9.6273095753899487E-2</v>
      </c>
      <c r="P1275" s="7">
        <f>SUMIF('Tool Pneumatics CH4 VOC BTEX'!B:B,A1275,'Tool Pneumatics CH4 VOC BTEX'!F:F)</f>
        <v>3.5899999141693102</v>
      </c>
      <c r="Q1275" s="14">
        <f t="shared" si="79"/>
        <v>2.9560399996298867E-2</v>
      </c>
      <c r="R1275" s="16">
        <f>SUMIF('Tool Pneumatics CH4 VOC BTEX'!B:B,A1275,'Tool Pneumatics CH4 VOC BTEX'!H:H)*Q1275</f>
        <v>1.3420421926039997E-4</v>
      </c>
      <c r="S1275" s="16">
        <f>SUMIF('Tool Pneumatics CH4 VOC BTEX'!B:B,A1275,'Tool Pneumatics CH4 VOC BTEX'!J:J)*Q1275</f>
        <v>7.5970230050302871E-6</v>
      </c>
      <c r="T1275" s="16">
        <f>SUMIF('Tool Pneumatics CH4 VOC BTEX'!B:B,A1275,'Tool Pneumatics CH4 VOC BTEX'!L:L)*Q1275</f>
        <v>1.1966050184025708E-4</v>
      </c>
      <c r="U1275" s="16">
        <f>SUMIF('Tool Pneumatics CH4 VOC BTEX'!B:B,A1275,'Tool Pneumatics CH4 VOC BTEX'!N:N)*Q1275</f>
        <v>3.3964900124989406E-5</v>
      </c>
    </row>
    <row r="1276" spans="1:21" x14ac:dyDescent="0.25">
      <c r="A1276" s="1" t="s">
        <v>4043</v>
      </c>
      <c r="B1276" s="1" t="s">
        <v>1493</v>
      </c>
      <c r="C1276" s="1" t="s">
        <v>4044</v>
      </c>
      <c r="D1276" s="3" t="s">
        <v>2223</v>
      </c>
      <c r="E1276" s="3" t="s">
        <v>3813</v>
      </c>
      <c r="F1276" s="1" t="s">
        <v>3157</v>
      </c>
      <c r="G1276" s="1">
        <v>0</v>
      </c>
      <c r="H1276" s="1" t="s">
        <v>27474</v>
      </c>
      <c r="I1276" s="1">
        <v>0</v>
      </c>
      <c r="J1276" s="1" t="s">
        <v>27474</v>
      </c>
      <c r="K1276" s="1">
        <f t="shared" si="76"/>
        <v>0</v>
      </c>
      <c r="L1276" s="2">
        <f>SUMIFS('Basin Total Well Counts'!B:B,'Basin Total Well Counts'!A:A,F1276)</f>
        <v>8078</v>
      </c>
      <c r="M1276" s="4">
        <f t="shared" si="77"/>
        <v>0</v>
      </c>
      <c r="N1276" s="2">
        <f>SUMIF('Basin Emissions'!A:A,F1276,'Basin Emissions'!B:B)</f>
        <v>777.69406750000007</v>
      </c>
      <c r="O1276" s="8">
        <f t="shared" si="78"/>
        <v>0</v>
      </c>
      <c r="P1276" s="7">
        <f>SUMIF('Tool Pneumatics CH4 VOC BTEX'!B:B,A1276,'Tool Pneumatics CH4 VOC BTEX'!F:F)</f>
        <v>3.5899999141693102</v>
      </c>
      <c r="Q1276" s="14">
        <f t="shared" si="79"/>
        <v>0</v>
      </c>
      <c r="R1276" s="16">
        <f>SUMIF('Tool Pneumatics CH4 VOC BTEX'!B:B,A1276,'Tool Pneumatics CH4 VOC BTEX'!H:H)*Q1276</f>
        <v>0</v>
      </c>
      <c r="S1276" s="16">
        <f>SUMIF('Tool Pneumatics CH4 VOC BTEX'!B:B,A1276,'Tool Pneumatics CH4 VOC BTEX'!J:J)*Q1276</f>
        <v>0</v>
      </c>
      <c r="T1276" s="16">
        <f>SUMIF('Tool Pneumatics CH4 VOC BTEX'!B:B,A1276,'Tool Pneumatics CH4 VOC BTEX'!L:L)*Q1276</f>
        <v>0</v>
      </c>
      <c r="U1276" s="16">
        <f>SUMIF('Tool Pneumatics CH4 VOC BTEX'!B:B,A1276,'Tool Pneumatics CH4 VOC BTEX'!N:N)*Q1276</f>
        <v>0</v>
      </c>
    </row>
    <row r="1277" spans="1:21" x14ac:dyDescent="0.25">
      <c r="A1277" s="1" t="s">
        <v>4045</v>
      </c>
      <c r="B1277" s="1" t="s">
        <v>1493</v>
      </c>
      <c r="C1277" s="1" t="s">
        <v>4046</v>
      </c>
      <c r="D1277" s="3" t="s">
        <v>2223</v>
      </c>
      <c r="E1277" s="3" t="s">
        <v>3813</v>
      </c>
      <c r="F1277" s="1" t="s">
        <v>3157</v>
      </c>
      <c r="G1277" s="1">
        <v>0</v>
      </c>
      <c r="H1277" s="1" t="s">
        <v>27474</v>
      </c>
      <c r="I1277" s="1">
        <v>0</v>
      </c>
      <c r="J1277" s="1" t="s">
        <v>27474</v>
      </c>
      <c r="K1277" s="1">
        <f t="shared" si="76"/>
        <v>0</v>
      </c>
      <c r="L1277" s="2">
        <f>SUMIFS('Basin Total Well Counts'!B:B,'Basin Total Well Counts'!A:A,F1277)</f>
        <v>8078</v>
      </c>
      <c r="M1277" s="4">
        <f t="shared" si="77"/>
        <v>0</v>
      </c>
      <c r="N1277" s="2">
        <f>SUMIF('Basin Emissions'!A:A,F1277,'Basin Emissions'!B:B)</f>
        <v>777.69406750000007</v>
      </c>
      <c r="O1277" s="8">
        <f t="shared" si="78"/>
        <v>0</v>
      </c>
      <c r="P1277" s="7">
        <f>SUMIF('Tool Pneumatics CH4 VOC BTEX'!B:B,A1277,'Tool Pneumatics CH4 VOC BTEX'!F:F)</f>
        <v>3.5899999141693102</v>
      </c>
      <c r="Q1277" s="14">
        <f t="shared" si="79"/>
        <v>0</v>
      </c>
      <c r="R1277" s="16">
        <f>SUMIF('Tool Pneumatics CH4 VOC BTEX'!B:B,A1277,'Tool Pneumatics CH4 VOC BTEX'!H:H)*Q1277</f>
        <v>0</v>
      </c>
      <c r="S1277" s="16">
        <f>SUMIF('Tool Pneumatics CH4 VOC BTEX'!B:B,A1277,'Tool Pneumatics CH4 VOC BTEX'!J:J)*Q1277</f>
        <v>0</v>
      </c>
      <c r="T1277" s="16">
        <f>SUMIF('Tool Pneumatics CH4 VOC BTEX'!B:B,A1277,'Tool Pneumatics CH4 VOC BTEX'!L:L)*Q1277</f>
        <v>0</v>
      </c>
      <c r="U1277" s="16">
        <f>SUMIF('Tool Pneumatics CH4 VOC BTEX'!B:B,A1277,'Tool Pneumatics CH4 VOC BTEX'!N:N)*Q1277</f>
        <v>0</v>
      </c>
    </row>
    <row r="1278" spans="1:21" x14ac:dyDescent="0.25">
      <c r="A1278" s="1" t="s">
        <v>4047</v>
      </c>
      <c r="B1278" s="1" t="s">
        <v>1493</v>
      </c>
      <c r="C1278" s="1" t="s">
        <v>4048</v>
      </c>
      <c r="D1278" s="3" t="s">
        <v>2223</v>
      </c>
      <c r="E1278" s="3" t="s">
        <v>3813</v>
      </c>
      <c r="F1278" s="1" t="s">
        <v>3157</v>
      </c>
      <c r="G1278" s="1">
        <v>0</v>
      </c>
      <c r="H1278" s="1" t="s">
        <v>27474</v>
      </c>
      <c r="I1278" s="1">
        <v>0</v>
      </c>
      <c r="J1278" s="1" t="s">
        <v>27474</v>
      </c>
      <c r="K1278" s="1">
        <f t="shared" si="76"/>
        <v>0</v>
      </c>
      <c r="L1278" s="2">
        <f>SUMIFS('Basin Total Well Counts'!B:B,'Basin Total Well Counts'!A:A,F1278)</f>
        <v>8078</v>
      </c>
      <c r="M1278" s="4">
        <f t="shared" si="77"/>
        <v>0</v>
      </c>
      <c r="N1278" s="2">
        <f>SUMIF('Basin Emissions'!A:A,F1278,'Basin Emissions'!B:B)</f>
        <v>777.69406750000007</v>
      </c>
      <c r="O1278" s="8">
        <f t="shared" si="78"/>
        <v>0</v>
      </c>
      <c r="P1278" s="7">
        <f>SUMIF('Tool Pneumatics CH4 VOC BTEX'!B:B,A1278,'Tool Pneumatics CH4 VOC BTEX'!F:F)</f>
        <v>3.5899999141693102</v>
      </c>
      <c r="Q1278" s="14">
        <f t="shared" si="79"/>
        <v>0</v>
      </c>
      <c r="R1278" s="16">
        <f>SUMIF('Tool Pneumatics CH4 VOC BTEX'!B:B,A1278,'Tool Pneumatics CH4 VOC BTEX'!H:H)*Q1278</f>
        <v>0</v>
      </c>
      <c r="S1278" s="16">
        <f>SUMIF('Tool Pneumatics CH4 VOC BTEX'!B:B,A1278,'Tool Pneumatics CH4 VOC BTEX'!J:J)*Q1278</f>
        <v>0</v>
      </c>
      <c r="T1278" s="16">
        <f>SUMIF('Tool Pneumatics CH4 VOC BTEX'!B:B,A1278,'Tool Pneumatics CH4 VOC BTEX'!L:L)*Q1278</f>
        <v>0</v>
      </c>
      <c r="U1278" s="16">
        <f>SUMIF('Tool Pneumatics CH4 VOC BTEX'!B:B,A1278,'Tool Pneumatics CH4 VOC BTEX'!N:N)*Q1278</f>
        <v>0</v>
      </c>
    </row>
    <row r="1279" spans="1:21" x14ac:dyDescent="0.25">
      <c r="A1279" s="1" t="s">
        <v>4049</v>
      </c>
      <c r="B1279" s="1" t="s">
        <v>1493</v>
      </c>
      <c r="C1279" s="1" t="s">
        <v>3205</v>
      </c>
      <c r="D1279" s="3" t="s">
        <v>2252</v>
      </c>
      <c r="E1279" s="3" t="s">
        <v>23961</v>
      </c>
      <c r="F1279" s="1" t="s">
        <v>3157</v>
      </c>
      <c r="G1279" s="1">
        <v>0</v>
      </c>
      <c r="H1279" s="1" t="s">
        <v>27474</v>
      </c>
      <c r="I1279" s="1">
        <v>0</v>
      </c>
      <c r="J1279" s="1" t="s">
        <v>27474</v>
      </c>
      <c r="K1279" s="1">
        <f t="shared" si="76"/>
        <v>0</v>
      </c>
      <c r="L1279" s="2">
        <f>SUMIFS('Basin Total Well Counts'!B:B,'Basin Total Well Counts'!A:A,F1279)</f>
        <v>8078</v>
      </c>
      <c r="M1279" s="4">
        <f t="shared" si="77"/>
        <v>0</v>
      </c>
      <c r="N1279" s="2">
        <f>SUMIF('Basin Emissions'!A:A,F1279,'Basin Emissions'!B:B)</f>
        <v>777.69406750000007</v>
      </c>
      <c r="O1279" s="8">
        <f t="shared" si="78"/>
        <v>0</v>
      </c>
      <c r="P1279" s="7">
        <f>SUMIF('Tool Pneumatics CH4 VOC BTEX'!B:B,A1279,'Tool Pneumatics CH4 VOC BTEX'!F:F)</f>
        <v>3.5899999141693102</v>
      </c>
      <c r="Q1279" s="14">
        <f t="shared" si="79"/>
        <v>0</v>
      </c>
      <c r="R1279" s="16">
        <f>SUMIF('Tool Pneumatics CH4 VOC BTEX'!B:B,A1279,'Tool Pneumatics CH4 VOC BTEX'!H:H)*Q1279</f>
        <v>0</v>
      </c>
      <c r="S1279" s="16">
        <f>SUMIF('Tool Pneumatics CH4 VOC BTEX'!B:B,A1279,'Tool Pneumatics CH4 VOC BTEX'!J:J)*Q1279</f>
        <v>0</v>
      </c>
      <c r="T1279" s="16">
        <f>SUMIF('Tool Pneumatics CH4 VOC BTEX'!B:B,A1279,'Tool Pneumatics CH4 VOC BTEX'!L:L)*Q1279</f>
        <v>0</v>
      </c>
      <c r="U1279" s="16">
        <f>SUMIF('Tool Pneumatics CH4 VOC BTEX'!B:B,A1279,'Tool Pneumatics CH4 VOC BTEX'!N:N)*Q1279</f>
        <v>0</v>
      </c>
    </row>
    <row r="1280" spans="1:21" x14ac:dyDescent="0.25">
      <c r="A1280" s="1" t="s">
        <v>4050</v>
      </c>
      <c r="B1280" s="1" t="s">
        <v>1493</v>
      </c>
      <c r="C1280" s="1" t="s">
        <v>4051</v>
      </c>
      <c r="D1280" s="3" t="s">
        <v>2223</v>
      </c>
      <c r="E1280" s="3" t="s">
        <v>3813</v>
      </c>
      <c r="F1280" s="1" t="s">
        <v>3157</v>
      </c>
      <c r="G1280" s="1">
        <v>0</v>
      </c>
      <c r="H1280" s="1" t="s">
        <v>27474</v>
      </c>
      <c r="I1280" s="1">
        <v>0</v>
      </c>
      <c r="J1280" s="1" t="s">
        <v>27474</v>
      </c>
      <c r="K1280" s="1">
        <f t="shared" si="76"/>
        <v>0</v>
      </c>
      <c r="L1280" s="2">
        <f>SUMIFS('Basin Total Well Counts'!B:B,'Basin Total Well Counts'!A:A,F1280)</f>
        <v>8078</v>
      </c>
      <c r="M1280" s="4">
        <f t="shared" si="77"/>
        <v>0</v>
      </c>
      <c r="N1280" s="2">
        <f>SUMIF('Basin Emissions'!A:A,F1280,'Basin Emissions'!B:B)</f>
        <v>777.69406750000007</v>
      </c>
      <c r="O1280" s="8">
        <f t="shared" si="78"/>
        <v>0</v>
      </c>
      <c r="P1280" s="7">
        <f>SUMIF('Tool Pneumatics CH4 VOC BTEX'!B:B,A1280,'Tool Pneumatics CH4 VOC BTEX'!F:F)</f>
        <v>3.5899999141693102</v>
      </c>
      <c r="Q1280" s="14">
        <f t="shared" si="79"/>
        <v>0</v>
      </c>
      <c r="R1280" s="16">
        <f>SUMIF('Tool Pneumatics CH4 VOC BTEX'!B:B,A1280,'Tool Pneumatics CH4 VOC BTEX'!H:H)*Q1280</f>
        <v>0</v>
      </c>
      <c r="S1280" s="16">
        <f>SUMIF('Tool Pneumatics CH4 VOC BTEX'!B:B,A1280,'Tool Pneumatics CH4 VOC BTEX'!J:J)*Q1280</f>
        <v>0</v>
      </c>
      <c r="T1280" s="16">
        <f>SUMIF('Tool Pneumatics CH4 VOC BTEX'!B:B,A1280,'Tool Pneumatics CH4 VOC BTEX'!L:L)*Q1280</f>
        <v>0</v>
      </c>
      <c r="U1280" s="16">
        <f>SUMIF('Tool Pneumatics CH4 VOC BTEX'!B:B,A1280,'Tool Pneumatics CH4 VOC BTEX'!N:N)*Q1280</f>
        <v>0</v>
      </c>
    </row>
    <row r="1281" spans="1:21" x14ac:dyDescent="0.25">
      <c r="A1281" s="1" t="s">
        <v>4052</v>
      </c>
      <c r="B1281" s="1" t="s">
        <v>1493</v>
      </c>
      <c r="C1281" s="1" t="s">
        <v>4053</v>
      </c>
      <c r="D1281" s="3" t="s">
        <v>2223</v>
      </c>
      <c r="E1281" s="3" t="s">
        <v>3813</v>
      </c>
      <c r="F1281" s="1" t="s">
        <v>3157</v>
      </c>
      <c r="G1281" s="1">
        <v>0</v>
      </c>
      <c r="H1281" s="1" t="s">
        <v>27474</v>
      </c>
      <c r="I1281" s="1">
        <v>0</v>
      </c>
      <c r="J1281" s="1" t="s">
        <v>27474</v>
      </c>
      <c r="K1281" s="1">
        <f t="shared" si="76"/>
        <v>0</v>
      </c>
      <c r="L1281" s="2">
        <f>SUMIFS('Basin Total Well Counts'!B:B,'Basin Total Well Counts'!A:A,F1281)</f>
        <v>8078</v>
      </c>
      <c r="M1281" s="4">
        <f t="shared" si="77"/>
        <v>0</v>
      </c>
      <c r="N1281" s="2">
        <f>SUMIF('Basin Emissions'!A:A,F1281,'Basin Emissions'!B:B)</f>
        <v>777.69406750000007</v>
      </c>
      <c r="O1281" s="8">
        <f t="shared" si="78"/>
        <v>0</v>
      </c>
      <c r="P1281" s="7">
        <f>SUMIF('Tool Pneumatics CH4 VOC BTEX'!B:B,A1281,'Tool Pneumatics CH4 VOC BTEX'!F:F)</f>
        <v>3.5899999141693102</v>
      </c>
      <c r="Q1281" s="14">
        <f t="shared" si="79"/>
        <v>0</v>
      </c>
      <c r="R1281" s="16">
        <f>SUMIF('Tool Pneumatics CH4 VOC BTEX'!B:B,A1281,'Tool Pneumatics CH4 VOC BTEX'!H:H)*Q1281</f>
        <v>0</v>
      </c>
      <c r="S1281" s="16">
        <f>SUMIF('Tool Pneumatics CH4 VOC BTEX'!B:B,A1281,'Tool Pneumatics CH4 VOC BTEX'!J:J)*Q1281</f>
        <v>0</v>
      </c>
      <c r="T1281" s="16">
        <f>SUMIF('Tool Pneumatics CH4 VOC BTEX'!B:B,A1281,'Tool Pneumatics CH4 VOC BTEX'!L:L)*Q1281</f>
        <v>0</v>
      </c>
      <c r="U1281" s="16">
        <f>SUMIF('Tool Pneumatics CH4 VOC BTEX'!B:B,A1281,'Tool Pneumatics CH4 VOC BTEX'!N:N)*Q1281</f>
        <v>0</v>
      </c>
    </row>
    <row r="1282" spans="1:21" x14ac:dyDescent="0.25">
      <c r="A1282" s="1" t="s">
        <v>4054</v>
      </c>
      <c r="B1282" s="1" t="s">
        <v>1493</v>
      </c>
      <c r="C1282" s="1" t="s">
        <v>4055</v>
      </c>
      <c r="D1282" s="3" t="s">
        <v>2223</v>
      </c>
      <c r="E1282" s="3" t="s">
        <v>3813</v>
      </c>
      <c r="F1282" s="1" t="s">
        <v>3157</v>
      </c>
      <c r="G1282" s="1">
        <v>0</v>
      </c>
      <c r="H1282" s="1" t="s">
        <v>27474</v>
      </c>
      <c r="I1282" s="1">
        <v>0</v>
      </c>
      <c r="J1282" s="1" t="s">
        <v>27474</v>
      </c>
      <c r="K1282" s="1">
        <f t="shared" ref="K1282:K1345" si="80">+I1282+G1282</f>
        <v>0</v>
      </c>
      <c r="L1282" s="2">
        <f>SUMIFS('Basin Total Well Counts'!B:B,'Basin Total Well Counts'!A:A,F1282)</f>
        <v>8078</v>
      </c>
      <c r="M1282" s="4">
        <f t="shared" ref="M1282:M1345" si="81">IFERROR(+K1282/L1282,0)</f>
        <v>0</v>
      </c>
      <c r="N1282" s="2">
        <f>SUMIF('Basin Emissions'!A:A,F1282,'Basin Emissions'!B:B)</f>
        <v>777.69406750000007</v>
      </c>
      <c r="O1282" s="8">
        <f t="shared" ref="O1282:O1345" si="82">+N1282*M1282</f>
        <v>0</v>
      </c>
      <c r="P1282" s="7">
        <f>SUMIF('Tool Pneumatics CH4 VOC BTEX'!B:B,A1282,'Tool Pneumatics CH4 VOC BTEX'!F:F)</f>
        <v>3.5899999141693102</v>
      </c>
      <c r="Q1282" s="14">
        <f t="shared" ref="Q1282:Q1345" si="83">IFERROR(O1282/P1282,0)*(2204.6/2000)</f>
        <v>0</v>
      </c>
      <c r="R1282" s="16">
        <f>SUMIF('Tool Pneumatics CH4 VOC BTEX'!B:B,A1282,'Tool Pneumatics CH4 VOC BTEX'!H:H)*Q1282</f>
        <v>0</v>
      </c>
      <c r="S1282" s="16">
        <f>SUMIF('Tool Pneumatics CH4 VOC BTEX'!B:B,A1282,'Tool Pneumatics CH4 VOC BTEX'!J:J)*Q1282</f>
        <v>0</v>
      </c>
      <c r="T1282" s="16">
        <f>SUMIF('Tool Pneumatics CH4 VOC BTEX'!B:B,A1282,'Tool Pneumatics CH4 VOC BTEX'!L:L)*Q1282</f>
        <v>0</v>
      </c>
      <c r="U1282" s="16">
        <f>SUMIF('Tool Pneumatics CH4 VOC BTEX'!B:B,A1282,'Tool Pneumatics CH4 VOC BTEX'!N:N)*Q1282</f>
        <v>0</v>
      </c>
    </row>
    <row r="1283" spans="1:21" x14ac:dyDescent="0.25">
      <c r="A1283" s="1" t="s">
        <v>4056</v>
      </c>
      <c r="B1283" s="1" t="s">
        <v>1493</v>
      </c>
      <c r="C1283" s="1" t="s">
        <v>2078</v>
      </c>
      <c r="D1283" s="3" t="s">
        <v>2223</v>
      </c>
      <c r="E1283" s="3" t="s">
        <v>3813</v>
      </c>
      <c r="F1283" s="1" t="s">
        <v>3157</v>
      </c>
      <c r="G1283" s="1">
        <v>134</v>
      </c>
      <c r="H1283" s="1" t="s">
        <v>27474</v>
      </c>
      <c r="I1283" s="1">
        <v>0</v>
      </c>
      <c r="J1283" s="1" t="s">
        <v>27474</v>
      </c>
      <c r="K1283" s="1">
        <f t="shared" si="80"/>
        <v>134</v>
      </c>
      <c r="L1283" s="2">
        <f>SUMIFS('Basin Total Well Counts'!B:B,'Basin Total Well Counts'!A:A,F1283)</f>
        <v>8078</v>
      </c>
      <c r="M1283" s="4">
        <f t="shared" si="81"/>
        <v>1.6588264421886604E-2</v>
      </c>
      <c r="N1283" s="2">
        <f>SUMIF('Basin Emissions'!A:A,F1283,'Basin Emissions'!B:B)</f>
        <v>777.69406750000007</v>
      </c>
      <c r="O1283" s="8">
        <f t="shared" si="82"/>
        <v>12.900594831022531</v>
      </c>
      <c r="P1283" s="7">
        <f>SUMIF('Tool Pneumatics CH4 VOC BTEX'!B:B,A1283,'Tool Pneumatics CH4 VOC BTEX'!F:F)</f>
        <v>3.5899999141693102</v>
      </c>
      <c r="Q1283" s="14">
        <f t="shared" si="83"/>
        <v>3.9610935995040482</v>
      </c>
      <c r="R1283" s="16">
        <f>SUMIF('Tool Pneumatics CH4 VOC BTEX'!B:B,A1283,'Tool Pneumatics CH4 VOC BTEX'!H:H)*Q1283</f>
        <v>1.7983365380893596E-2</v>
      </c>
      <c r="S1283" s="16">
        <f>SUMIF('Tool Pneumatics CH4 VOC BTEX'!B:B,A1283,'Tool Pneumatics CH4 VOC BTEX'!J:J)*Q1283</f>
        <v>1.0180010826740585E-3</v>
      </c>
      <c r="T1283" s="16">
        <f>SUMIF('Tool Pneumatics CH4 VOC BTEX'!B:B,A1283,'Tool Pneumatics CH4 VOC BTEX'!L:L)*Q1283</f>
        <v>1.603450724659445E-2</v>
      </c>
      <c r="U1283" s="16">
        <f>SUMIF('Tool Pneumatics CH4 VOC BTEX'!B:B,A1283,'Tool Pneumatics CH4 VOC BTEX'!N:N)*Q1283</f>
        <v>4.5512966167485808E-3</v>
      </c>
    </row>
    <row r="1284" spans="1:21" x14ac:dyDescent="0.25">
      <c r="A1284" s="1" t="s">
        <v>4057</v>
      </c>
      <c r="B1284" s="1" t="s">
        <v>1493</v>
      </c>
      <c r="C1284" s="1" t="s">
        <v>2072</v>
      </c>
      <c r="D1284" s="3" t="s">
        <v>2223</v>
      </c>
      <c r="E1284" s="3" t="s">
        <v>3813</v>
      </c>
      <c r="F1284" s="1" t="s">
        <v>3141</v>
      </c>
      <c r="G1284" s="1">
        <v>0</v>
      </c>
      <c r="H1284" s="1" t="s">
        <v>27474</v>
      </c>
      <c r="I1284" s="1">
        <v>0</v>
      </c>
      <c r="J1284" s="1" t="s">
        <v>27474</v>
      </c>
      <c r="K1284" s="1">
        <f t="shared" si="80"/>
        <v>0</v>
      </c>
      <c r="L1284" s="2">
        <f>SUMIFS('Basin Total Well Counts'!B:B,'Basin Total Well Counts'!A:A,F1284)</f>
        <v>11</v>
      </c>
      <c r="M1284" s="4">
        <f t="shared" si="81"/>
        <v>0</v>
      </c>
      <c r="N1284" s="2">
        <f>SUMIF('Basin Emissions'!A:A,F1284,'Basin Emissions'!B:B)</f>
        <v>550.58635159999994</v>
      </c>
      <c r="O1284" s="8">
        <f t="shared" si="82"/>
        <v>0</v>
      </c>
      <c r="P1284" s="7">
        <f>SUMIF('Tool Pneumatics CH4 VOC BTEX'!B:B,A1284,'Tool Pneumatics CH4 VOC BTEX'!F:F)</f>
        <v>3.5899999141693102</v>
      </c>
      <c r="Q1284" s="14">
        <f t="shared" si="83"/>
        <v>0</v>
      </c>
      <c r="R1284" s="16">
        <f>SUMIF('Tool Pneumatics CH4 VOC BTEX'!B:B,A1284,'Tool Pneumatics CH4 VOC BTEX'!H:H)*Q1284</f>
        <v>0</v>
      </c>
      <c r="S1284" s="16">
        <f>SUMIF('Tool Pneumatics CH4 VOC BTEX'!B:B,A1284,'Tool Pneumatics CH4 VOC BTEX'!J:J)*Q1284</f>
        <v>0</v>
      </c>
      <c r="T1284" s="16">
        <f>SUMIF('Tool Pneumatics CH4 VOC BTEX'!B:B,A1284,'Tool Pneumatics CH4 VOC BTEX'!L:L)*Q1284</f>
        <v>0</v>
      </c>
      <c r="U1284" s="16">
        <f>SUMIF('Tool Pneumatics CH4 VOC BTEX'!B:B,A1284,'Tool Pneumatics CH4 VOC BTEX'!N:N)*Q1284</f>
        <v>0</v>
      </c>
    </row>
    <row r="1285" spans="1:21" x14ac:dyDescent="0.25">
      <c r="A1285" s="1" t="s">
        <v>4058</v>
      </c>
      <c r="B1285" s="1" t="s">
        <v>1493</v>
      </c>
      <c r="C1285" s="1" t="s">
        <v>1833</v>
      </c>
      <c r="D1285" s="3" t="s">
        <v>2223</v>
      </c>
      <c r="E1285" s="3" t="s">
        <v>3813</v>
      </c>
      <c r="F1285" s="1" t="s">
        <v>3157</v>
      </c>
      <c r="G1285" s="1">
        <v>0</v>
      </c>
      <c r="H1285" s="1" t="s">
        <v>27474</v>
      </c>
      <c r="I1285" s="1">
        <v>0</v>
      </c>
      <c r="J1285" s="1" t="s">
        <v>27474</v>
      </c>
      <c r="K1285" s="1">
        <f t="shared" si="80"/>
        <v>0</v>
      </c>
      <c r="L1285" s="2">
        <f>SUMIFS('Basin Total Well Counts'!B:B,'Basin Total Well Counts'!A:A,F1285)</f>
        <v>8078</v>
      </c>
      <c r="M1285" s="4">
        <f t="shared" si="81"/>
        <v>0</v>
      </c>
      <c r="N1285" s="2">
        <f>SUMIF('Basin Emissions'!A:A,F1285,'Basin Emissions'!B:B)</f>
        <v>777.69406750000007</v>
      </c>
      <c r="O1285" s="8">
        <f t="shared" si="82"/>
        <v>0</v>
      </c>
      <c r="P1285" s="7">
        <f>SUMIF('Tool Pneumatics CH4 VOC BTEX'!B:B,A1285,'Tool Pneumatics CH4 VOC BTEX'!F:F)</f>
        <v>3.5899999141693102</v>
      </c>
      <c r="Q1285" s="14">
        <f t="shared" si="83"/>
        <v>0</v>
      </c>
      <c r="R1285" s="16">
        <f>SUMIF('Tool Pneumatics CH4 VOC BTEX'!B:B,A1285,'Tool Pneumatics CH4 VOC BTEX'!H:H)*Q1285</f>
        <v>0</v>
      </c>
      <c r="S1285" s="16">
        <f>SUMIF('Tool Pneumatics CH4 VOC BTEX'!B:B,A1285,'Tool Pneumatics CH4 VOC BTEX'!J:J)*Q1285</f>
        <v>0</v>
      </c>
      <c r="T1285" s="16">
        <f>SUMIF('Tool Pneumatics CH4 VOC BTEX'!B:B,A1285,'Tool Pneumatics CH4 VOC BTEX'!L:L)*Q1285</f>
        <v>0</v>
      </c>
      <c r="U1285" s="16">
        <f>SUMIF('Tool Pneumatics CH4 VOC BTEX'!B:B,A1285,'Tool Pneumatics CH4 VOC BTEX'!N:N)*Q1285</f>
        <v>0</v>
      </c>
    </row>
    <row r="1286" spans="1:21" x14ac:dyDescent="0.25">
      <c r="A1286" s="1" t="s">
        <v>4059</v>
      </c>
      <c r="B1286" s="1" t="s">
        <v>1493</v>
      </c>
      <c r="C1286" s="1" t="s">
        <v>4060</v>
      </c>
      <c r="D1286" s="3" t="s">
        <v>2223</v>
      </c>
      <c r="E1286" s="3" t="s">
        <v>3813</v>
      </c>
      <c r="F1286" s="1" t="s">
        <v>3157</v>
      </c>
      <c r="G1286" s="1">
        <v>0</v>
      </c>
      <c r="H1286" s="1" t="s">
        <v>27474</v>
      </c>
      <c r="I1286" s="1">
        <v>0</v>
      </c>
      <c r="J1286" s="1" t="s">
        <v>27474</v>
      </c>
      <c r="K1286" s="1">
        <f t="shared" si="80"/>
        <v>0</v>
      </c>
      <c r="L1286" s="2">
        <f>SUMIFS('Basin Total Well Counts'!B:B,'Basin Total Well Counts'!A:A,F1286)</f>
        <v>8078</v>
      </c>
      <c r="M1286" s="4">
        <f t="shared" si="81"/>
        <v>0</v>
      </c>
      <c r="N1286" s="2">
        <f>SUMIF('Basin Emissions'!A:A,F1286,'Basin Emissions'!B:B)</f>
        <v>777.69406750000007</v>
      </c>
      <c r="O1286" s="8">
        <f t="shared" si="82"/>
        <v>0</v>
      </c>
      <c r="P1286" s="7">
        <f>SUMIF('Tool Pneumatics CH4 VOC BTEX'!B:B,A1286,'Tool Pneumatics CH4 VOC BTEX'!F:F)</f>
        <v>3.5899999141693102</v>
      </c>
      <c r="Q1286" s="14">
        <f t="shared" si="83"/>
        <v>0</v>
      </c>
      <c r="R1286" s="16">
        <f>SUMIF('Tool Pneumatics CH4 VOC BTEX'!B:B,A1286,'Tool Pneumatics CH4 VOC BTEX'!H:H)*Q1286</f>
        <v>0</v>
      </c>
      <c r="S1286" s="16">
        <f>SUMIF('Tool Pneumatics CH4 VOC BTEX'!B:B,A1286,'Tool Pneumatics CH4 VOC BTEX'!J:J)*Q1286</f>
        <v>0</v>
      </c>
      <c r="T1286" s="16">
        <f>SUMIF('Tool Pneumatics CH4 VOC BTEX'!B:B,A1286,'Tool Pneumatics CH4 VOC BTEX'!L:L)*Q1286</f>
        <v>0</v>
      </c>
      <c r="U1286" s="16">
        <f>SUMIF('Tool Pneumatics CH4 VOC BTEX'!B:B,A1286,'Tool Pneumatics CH4 VOC BTEX'!N:N)*Q1286</f>
        <v>0</v>
      </c>
    </row>
    <row r="1287" spans="1:21" x14ac:dyDescent="0.25">
      <c r="A1287" s="1" t="s">
        <v>4061</v>
      </c>
      <c r="B1287" s="1" t="s">
        <v>1493</v>
      </c>
      <c r="C1287" s="1" t="s">
        <v>4062</v>
      </c>
      <c r="D1287" s="3" t="s">
        <v>2252</v>
      </c>
      <c r="E1287" s="3" t="s">
        <v>23961</v>
      </c>
      <c r="F1287" s="1" t="s">
        <v>3141</v>
      </c>
      <c r="G1287" s="1">
        <v>0</v>
      </c>
      <c r="H1287" s="1" t="s">
        <v>27474</v>
      </c>
      <c r="I1287" s="1">
        <v>0</v>
      </c>
      <c r="J1287" s="1" t="s">
        <v>27474</v>
      </c>
      <c r="K1287" s="1">
        <f t="shared" si="80"/>
        <v>0</v>
      </c>
      <c r="L1287" s="2">
        <f>SUMIFS('Basin Total Well Counts'!B:B,'Basin Total Well Counts'!A:A,F1287)</f>
        <v>11</v>
      </c>
      <c r="M1287" s="4">
        <f t="shared" si="81"/>
        <v>0</v>
      </c>
      <c r="N1287" s="2">
        <f>SUMIF('Basin Emissions'!A:A,F1287,'Basin Emissions'!B:B)</f>
        <v>550.58635159999994</v>
      </c>
      <c r="O1287" s="8">
        <f t="shared" si="82"/>
        <v>0</v>
      </c>
      <c r="P1287" s="7">
        <f>SUMIF('Tool Pneumatics CH4 VOC BTEX'!B:B,A1287,'Tool Pneumatics CH4 VOC BTEX'!F:F)</f>
        <v>3.5899999141693102</v>
      </c>
      <c r="Q1287" s="14">
        <f t="shared" si="83"/>
        <v>0</v>
      </c>
      <c r="R1287" s="16">
        <f>SUMIF('Tool Pneumatics CH4 VOC BTEX'!B:B,A1287,'Tool Pneumatics CH4 VOC BTEX'!H:H)*Q1287</f>
        <v>0</v>
      </c>
      <c r="S1287" s="16">
        <f>SUMIF('Tool Pneumatics CH4 VOC BTEX'!B:B,A1287,'Tool Pneumatics CH4 VOC BTEX'!J:J)*Q1287</f>
        <v>0</v>
      </c>
      <c r="T1287" s="16">
        <f>SUMIF('Tool Pneumatics CH4 VOC BTEX'!B:B,A1287,'Tool Pneumatics CH4 VOC BTEX'!L:L)*Q1287</f>
        <v>0</v>
      </c>
      <c r="U1287" s="16">
        <f>SUMIF('Tool Pneumatics CH4 VOC BTEX'!B:B,A1287,'Tool Pneumatics CH4 VOC BTEX'!N:N)*Q1287</f>
        <v>0</v>
      </c>
    </row>
    <row r="1288" spans="1:21" x14ac:dyDescent="0.25">
      <c r="A1288" s="1" t="s">
        <v>4063</v>
      </c>
      <c r="B1288" s="1" t="s">
        <v>1493</v>
      </c>
      <c r="C1288" s="1" t="s">
        <v>1577</v>
      </c>
      <c r="D1288" s="3" t="s">
        <v>2252</v>
      </c>
      <c r="E1288" s="3" t="s">
        <v>23961</v>
      </c>
      <c r="F1288" s="1" t="s">
        <v>3157</v>
      </c>
      <c r="G1288" s="1">
        <v>0</v>
      </c>
      <c r="H1288" s="1" t="s">
        <v>27474</v>
      </c>
      <c r="I1288" s="1">
        <v>0</v>
      </c>
      <c r="J1288" s="1" t="s">
        <v>27474</v>
      </c>
      <c r="K1288" s="1">
        <f t="shared" si="80"/>
        <v>0</v>
      </c>
      <c r="L1288" s="2">
        <f>SUMIFS('Basin Total Well Counts'!B:B,'Basin Total Well Counts'!A:A,F1288)</f>
        <v>8078</v>
      </c>
      <c r="M1288" s="4">
        <f t="shared" si="81"/>
        <v>0</v>
      </c>
      <c r="N1288" s="2">
        <f>SUMIF('Basin Emissions'!A:A,F1288,'Basin Emissions'!B:B)</f>
        <v>777.69406750000007</v>
      </c>
      <c r="O1288" s="8">
        <f t="shared" si="82"/>
        <v>0</v>
      </c>
      <c r="P1288" s="7">
        <f>SUMIF('Tool Pneumatics CH4 VOC BTEX'!B:B,A1288,'Tool Pneumatics CH4 VOC BTEX'!F:F)</f>
        <v>3.5899999141693102</v>
      </c>
      <c r="Q1288" s="14">
        <f t="shared" si="83"/>
        <v>0</v>
      </c>
      <c r="R1288" s="16">
        <f>SUMIF('Tool Pneumatics CH4 VOC BTEX'!B:B,A1288,'Tool Pneumatics CH4 VOC BTEX'!H:H)*Q1288</f>
        <v>0</v>
      </c>
      <c r="S1288" s="16">
        <f>SUMIF('Tool Pneumatics CH4 VOC BTEX'!B:B,A1288,'Tool Pneumatics CH4 VOC BTEX'!J:J)*Q1288</f>
        <v>0</v>
      </c>
      <c r="T1288" s="16">
        <f>SUMIF('Tool Pneumatics CH4 VOC BTEX'!B:B,A1288,'Tool Pneumatics CH4 VOC BTEX'!L:L)*Q1288</f>
        <v>0</v>
      </c>
      <c r="U1288" s="16">
        <f>SUMIF('Tool Pneumatics CH4 VOC BTEX'!B:B,A1288,'Tool Pneumatics CH4 VOC BTEX'!N:N)*Q1288</f>
        <v>0</v>
      </c>
    </row>
    <row r="1289" spans="1:21" x14ac:dyDescent="0.25">
      <c r="A1289" s="1" t="s">
        <v>4064</v>
      </c>
      <c r="B1289" s="1" t="s">
        <v>1493</v>
      </c>
      <c r="C1289" s="1" t="s">
        <v>4065</v>
      </c>
      <c r="D1289" s="3" t="s">
        <v>2223</v>
      </c>
      <c r="E1289" s="3" t="s">
        <v>3813</v>
      </c>
      <c r="F1289" s="1" t="s">
        <v>3157</v>
      </c>
      <c r="G1289" s="1">
        <v>1</v>
      </c>
      <c r="H1289" s="1" t="s">
        <v>27474</v>
      </c>
      <c r="I1289" s="1">
        <v>0</v>
      </c>
      <c r="J1289" s="1" t="s">
        <v>27474</v>
      </c>
      <c r="K1289" s="1">
        <f t="shared" si="80"/>
        <v>1</v>
      </c>
      <c r="L1289" s="2">
        <f>SUMIFS('Basin Total Well Counts'!B:B,'Basin Total Well Counts'!A:A,F1289)</f>
        <v>8078</v>
      </c>
      <c r="M1289" s="4">
        <f t="shared" si="81"/>
        <v>1.2379301807378064E-4</v>
      </c>
      <c r="N1289" s="2">
        <f>SUMIF('Basin Emissions'!A:A,F1289,'Basin Emissions'!B:B)</f>
        <v>777.69406750000007</v>
      </c>
      <c r="O1289" s="8">
        <f t="shared" si="82"/>
        <v>9.6273095753899487E-2</v>
      </c>
      <c r="P1289" s="7">
        <f>SUMIF('Tool Pneumatics CH4 VOC BTEX'!B:B,A1289,'Tool Pneumatics CH4 VOC BTEX'!F:F)</f>
        <v>3.5899999141693102</v>
      </c>
      <c r="Q1289" s="14">
        <f t="shared" si="83"/>
        <v>2.9560399996298867E-2</v>
      </c>
      <c r="R1289" s="16">
        <f>SUMIF('Tool Pneumatics CH4 VOC BTEX'!B:B,A1289,'Tool Pneumatics CH4 VOC BTEX'!H:H)*Q1289</f>
        <v>1.3420421926039997E-4</v>
      </c>
      <c r="S1289" s="16">
        <f>SUMIF('Tool Pneumatics CH4 VOC BTEX'!B:B,A1289,'Tool Pneumatics CH4 VOC BTEX'!J:J)*Q1289</f>
        <v>7.5970230050302871E-6</v>
      </c>
      <c r="T1289" s="16">
        <f>SUMIF('Tool Pneumatics CH4 VOC BTEX'!B:B,A1289,'Tool Pneumatics CH4 VOC BTEX'!L:L)*Q1289</f>
        <v>1.1966050184025708E-4</v>
      </c>
      <c r="U1289" s="16">
        <f>SUMIF('Tool Pneumatics CH4 VOC BTEX'!B:B,A1289,'Tool Pneumatics CH4 VOC BTEX'!N:N)*Q1289</f>
        <v>3.3964900124989406E-5</v>
      </c>
    </row>
    <row r="1290" spans="1:21" x14ac:dyDescent="0.25">
      <c r="A1290" s="1" t="s">
        <v>4066</v>
      </c>
      <c r="B1290" s="1" t="s">
        <v>1493</v>
      </c>
      <c r="C1290" s="1" t="s">
        <v>1544</v>
      </c>
      <c r="D1290" s="3" t="s">
        <v>2223</v>
      </c>
      <c r="E1290" s="3" t="s">
        <v>3813</v>
      </c>
      <c r="F1290" s="1" t="s">
        <v>3157</v>
      </c>
      <c r="G1290" s="1">
        <v>0</v>
      </c>
      <c r="H1290" s="1" t="s">
        <v>27474</v>
      </c>
      <c r="I1290" s="1">
        <v>0</v>
      </c>
      <c r="J1290" s="1" t="s">
        <v>27474</v>
      </c>
      <c r="K1290" s="1">
        <f t="shared" si="80"/>
        <v>0</v>
      </c>
      <c r="L1290" s="2">
        <f>SUMIFS('Basin Total Well Counts'!B:B,'Basin Total Well Counts'!A:A,F1290)</f>
        <v>8078</v>
      </c>
      <c r="M1290" s="4">
        <f t="shared" si="81"/>
        <v>0</v>
      </c>
      <c r="N1290" s="2">
        <f>SUMIF('Basin Emissions'!A:A,F1290,'Basin Emissions'!B:B)</f>
        <v>777.69406750000007</v>
      </c>
      <c r="O1290" s="8">
        <f t="shared" si="82"/>
        <v>0</v>
      </c>
      <c r="P1290" s="7">
        <f>SUMIF('Tool Pneumatics CH4 VOC BTEX'!B:B,A1290,'Tool Pneumatics CH4 VOC BTEX'!F:F)</f>
        <v>3.5899999141693102</v>
      </c>
      <c r="Q1290" s="14">
        <f t="shared" si="83"/>
        <v>0</v>
      </c>
      <c r="R1290" s="16">
        <f>SUMIF('Tool Pneumatics CH4 VOC BTEX'!B:B,A1290,'Tool Pneumatics CH4 VOC BTEX'!H:H)*Q1290</f>
        <v>0</v>
      </c>
      <c r="S1290" s="16">
        <f>SUMIF('Tool Pneumatics CH4 VOC BTEX'!B:B,A1290,'Tool Pneumatics CH4 VOC BTEX'!J:J)*Q1290</f>
        <v>0</v>
      </c>
      <c r="T1290" s="16">
        <f>SUMIF('Tool Pneumatics CH4 VOC BTEX'!B:B,A1290,'Tool Pneumatics CH4 VOC BTEX'!L:L)*Q1290</f>
        <v>0</v>
      </c>
      <c r="U1290" s="16">
        <f>SUMIF('Tool Pneumatics CH4 VOC BTEX'!B:B,A1290,'Tool Pneumatics CH4 VOC BTEX'!N:N)*Q1290</f>
        <v>0</v>
      </c>
    </row>
    <row r="1291" spans="1:21" x14ac:dyDescent="0.25">
      <c r="A1291" s="1" t="s">
        <v>4067</v>
      </c>
      <c r="B1291" s="1" t="s">
        <v>1493</v>
      </c>
      <c r="C1291" s="1" t="s">
        <v>1743</v>
      </c>
      <c r="D1291" s="3" t="s">
        <v>2223</v>
      </c>
      <c r="E1291" s="3" t="s">
        <v>3813</v>
      </c>
      <c r="F1291" s="1" t="s">
        <v>3157</v>
      </c>
      <c r="G1291" s="1">
        <v>0</v>
      </c>
      <c r="H1291" s="1" t="s">
        <v>27474</v>
      </c>
      <c r="I1291" s="1">
        <v>0</v>
      </c>
      <c r="J1291" s="1" t="s">
        <v>27474</v>
      </c>
      <c r="K1291" s="1">
        <f t="shared" si="80"/>
        <v>0</v>
      </c>
      <c r="L1291" s="2">
        <f>SUMIFS('Basin Total Well Counts'!B:B,'Basin Total Well Counts'!A:A,F1291)</f>
        <v>8078</v>
      </c>
      <c r="M1291" s="4">
        <f t="shared" si="81"/>
        <v>0</v>
      </c>
      <c r="N1291" s="2">
        <f>SUMIF('Basin Emissions'!A:A,F1291,'Basin Emissions'!B:B)</f>
        <v>777.69406750000007</v>
      </c>
      <c r="O1291" s="8">
        <f t="shared" si="82"/>
        <v>0</v>
      </c>
      <c r="P1291" s="7">
        <f>SUMIF('Tool Pneumatics CH4 VOC BTEX'!B:B,A1291,'Tool Pneumatics CH4 VOC BTEX'!F:F)</f>
        <v>3.5899999141693102</v>
      </c>
      <c r="Q1291" s="14">
        <f t="shared" si="83"/>
        <v>0</v>
      </c>
      <c r="R1291" s="16">
        <f>SUMIF('Tool Pneumatics CH4 VOC BTEX'!B:B,A1291,'Tool Pneumatics CH4 VOC BTEX'!H:H)*Q1291</f>
        <v>0</v>
      </c>
      <c r="S1291" s="16">
        <f>SUMIF('Tool Pneumatics CH4 VOC BTEX'!B:B,A1291,'Tool Pneumatics CH4 VOC BTEX'!J:J)*Q1291</f>
        <v>0</v>
      </c>
      <c r="T1291" s="16">
        <f>SUMIF('Tool Pneumatics CH4 VOC BTEX'!B:B,A1291,'Tool Pneumatics CH4 VOC BTEX'!L:L)*Q1291</f>
        <v>0</v>
      </c>
      <c r="U1291" s="16">
        <f>SUMIF('Tool Pneumatics CH4 VOC BTEX'!B:B,A1291,'Tool Pneumatics CH4 VOC BTEX'!N:N)*Q1291</f>
        <v>0</v>
      </c>
    </row>
    <row r="1292" spans="1:21" x14ac:dyDescent="0.25">
      <c r="A1292" s="1" t="s">
        <v>4068</v>
      </c>
      <c r="B1292" s="1" t="s">
        <v>1493</v>
      </c>
      <c r="C1292" s="1" t="s">
        <v>4069</v>
      </c>
      <c r="D1292" s="3" t="s">
        <v>2252</v>
      </c>
      <c r="E1292" s="3" t="s">
        <v>23961</v>
      </c>
      <c r="F1292" s="1" t="s">
        <v>3157</v>
      </c>
      <c r="G1292" s="1">
        <v>2291</v>
      </c>
      <c r="H1292" s="1" t="s">
        <v>27474</v>
      </c>
      <c r="I1292" s="1">
        <v>0</v>
      </c>
      <c r="J1292" s="1" t="s">
        <v>27474</v>
      </c>
      <c r="K1292" s="1">
        <f t="shared" si="80"/>
        <v>2291</v>
      </c>
      <c r="L1292" s="2">
        <f>SUMIFS('Basin Total Well Counts'!B:B,'Basin Total Well Counts'!A:A,F1292)</f>
        <v>8078</v>
      </c>
      <c r="M1292" s="4">
        <f t="shared" si="81"/>
        <v>0.28360980440703143</v>
      </c>
      <c r="N1292" s="2">
        <f>SUMIF('Basin Emissions'!A:A,F1292,'Basin Emissions'!B:B)</f>
        <v>777.69406750000007</v>
      </c>
      <c r="O1292" s="8">
        <f t="shared" si="82"/>
        <v>220.56166237218372</v>
      </c>
      <c r="P1292" s="7">
        <f>SUMIF('Tool Pneumatics CH4 VOC BTEX'!B:B,A1292,'Tool Pneumatics CH4 VOC BTEX'!F:F)</f>
        <v>3.5899999141693102</v>
      </c>
      <c r="Q1292" s="14">
        <f t="shared" si="83"/>
        <v>67.7228763915207</v>
      </c>
      <c r="R1292" s="16">
        <f>SUMIF('Tool Pneumatics CH4 VOC BTEX'!B:B,A1292,'Tool Pneumatics CH4 VOC BTEX'!H:H)*Q1292</f>
        <v>0.30746186632557632</v>
      </c>
      <c r="S1292" s="16">
        <f>SUMIF('Tool Pneumatics CH4 VOC BTEX'!B:B,A1292,'Tool Pneumatics CH4 VOC BTEX'!J:J)*Q1292</f>
        <v>1.7404779704524385E-2</v>
      </c>
      <c r="T1292" s="16">
        <f>SUMIF('Tool Pneumatics CH4 VOC BTEX'!B:B,A1292,'Tool Pneumatics CH4 VOC BTEX'!L:L)*Q1292</f>
        <v>0.27414220971602898</v>
      </c>
      <c r="U1292" s="16">
        <f>SUMIF('Tool Pneumatics CH4 VOC BTEX'!B:B,A1292,'Tool Pneumatics CH4 VOC BTEX'!N:N)*Q1292</f>
        <v>7.7813586186350731E-2</v>
      </c>
    </row>
    <row r="1293" spans="1:21" x14ac:dyDescent="0.25">
      <c r="A1293" s="1" t="s">
        <v>4070</v>
      </c>
      <c r="B1293" s="1" t="s">
        <v>1493</v>
      </c>
      <c r="C1293" s="1" t="s">
        <v>4071</v>
      </c>
      <c r="D1293" s="3" t="s">
        <v>2223</v>
      </c>
      <c r="E1293" s="3" t="s">
        <v>3813</v>
      </c>
      <c r="F1293" s="1" t="s">
        <v>3157</v>
      </c>
      <c r="G1293" s="1">
        <v>0</v>
      </c>
      <c r="H1293" s="1" t="s">
        <v>27474</v>
      </c>
      <c r="I1293" s="1">
        <v>0</v>
      </c>
      <c r="J1293" s="1" t="s">
        <v>27474</v>
      </c>
      <c r="K1293" s="1">
        <f t="shared" si="80"/>
        <v>0</v>
      </c>
      <c r="L1293" s="2">
        <f>SUMIFS('Basin Total Well Counts'!B:B,'Basin Total Well Counts'!A:A,F1293)</f>
        <v>8078</v>
      </c>
      <c r="M1293" s="4">
        <f t="shared" si="81"/>
        <v>0</v>
      </c>
      <c r="N1293" s="2">
        <f>SUMIF('Basin Emissions'!A:A,F1293,'Basin Emissions'!B:B)</f>
        <v>777.69406750000007</v>
      </c>
      <c r="O1293" s="8">
        <f t="shared" si="82"/>
        <v>0</v>
      </c>
      <c r="P1293" s="7">
        <f>SUMIF('Tool Pneumatics CH4 VOC BTEX'!B:B,A1293,'Tool Pneumatics CH4 VOC BTEX'!F:F)</f>
        <v>3.5899999141693102</v>
      </c>
      <c r="Q1293" s="14">
        <f t="shared" si="83"/>
        <v>0</v>
      </c>
      <c r="R1293" s="16">
        <f>SUMIF('Tool Pneumatics CH4 VOC BTEX'!B:B,A1293,'Tool Pneumatics CH4 VOC BTEX'!H:H)*Q1293</f>
        <v>0</v>
      </c>
      <c r="S1293" s="16">
        <f>SUMIF('Tool Pneumatics CH4 VOC BTEX'!B:B,A1293,'Tool Pneumatics CH4 VOC BTEX'!J:J)*Q1293</f>
        <v>0</v>
      </c>
      <c r="T1293" s="16">
        <f>SUMIF('Tool Pneumatics CH4 VOC BTEX'!B:B,A1293,'Tool Pneumatics CH4 VOC BTEX'!L:L)*Q1293</f>
        <v>0</v>
      </c>
      <c r="U1293" s="16">
        <f>SUMIF('Tool Pneumatics CH4 VOC BTEX'!B:B,A1293,'Tool Pneumatics CH4 VOC BTEX'!N:N)*Q1293</f>
        <v>0</v>
      </c>
    </row>
    <row r="1294" spans="1:21" x14ac:dyDescent="0.25">
      <c r="A1294" s="1" t="s">
        <v>4072</v>
      </c>
      <c r="B1294" s="1" t="s">
        <v>1493</v>
      </c>
      <c r="C1294" s="1" t="s">
        <v>4073</v>
      </c>
      <c r="D1294" s="3" t="s">
        <v>2223</v>
      </c>
      <c r="E1294" s="3" t="s">
        <v>3813</v>
      </c>
      <c r="F1294" s="1" t="s">
        <v>3157</v>
      </c>
      <c r="G1294" s="1">
        <v>0</v>
      </c>
      <c r="H1294" s="1" t="s">
        <v>27474</v>
      </c>
      <c r="I1294" s="1">
        <v>0</v>
      </c>
      <c r="J1294" s="1" t="s">
        <v>27474</v>
      </c>
      <c r="K1294" s="1">
        <f t="shared" si="80"/>
        <v>0</v>
      </c>
      <c r="L1294" s="2">
        <f>SUMIFS('Basin Total Well Counts'!B:B,'Basin Total Well Counts'!A:A,F1294)</f>
        <v>8078</v>
      </c>
      <c r="M1294" s="4">
        <f t="shared" si="81"/>
        <v>0</v>
      </c>
      <c r="N1294" s="2">
        <f>SUMIF('Basin Emissions'!A:A,F1294,'Basin Emissions'!B:B)</f>
        <v>777.69406750000007</v>
      </c>
      <c r="O1294" s="8">
        <f t="shared" si="82"/>
        <v>0</v>
      </c>
      <c r="P1294" s="7">
        <f>SUMIF('Tool Pneumatics CH4 VOC BTEX'!B:B,A1294,'Tool Pneumatics CH4 VOC BTEX'!F:F)</f>
        <v>3.5899999141693102</v>
      </c>
      <c r="Q1294" s="14">
        <f t="shared" si="83"/>
        <v>0</v>
      </c>
      <c r="R1294" s="16">
        <f>SUMIF('Tool Pneumatics CH4 VOC BTEX'!B:B,A1294,'Tool Pneumatics CH4 VOC BTEX'!H:H)*Q1294</f>
        <v>0</v>
      </c>
      <c r="S1294" s="16">
        <f>SUMIF('Tool Pneumatics CH4 VOC BTEX'!B:B,A1294,'Tool Pneumatics CH4 VOC BTEX'!J:J)*Q1294</f>
        <v>0</v>
      </c>
      <c r="T1294" s="16">
        <f>SUMIF('Tool Pneumatics CH4 VOC BTEX'!B:B,A1294,'Tool Pneumatics CH4 VOC BTEX'!L:L)*Q1294</f>
        <v>0</v>
      </c>
      <c r="U1294" s="16">
        <f>SUMIF('Tool Pneumatics CH4 VOC BTEX'!B:B,A1294,'Tool Pneumatics CH4 VOC BTEX'!N:N)*Q1294</f>
        <v>0</v>
      </c>
    </row>
    <row r="1295" spans="1:21" x14ac:dyDescent="0.25">
      <c r="A1295" s="1" t="s">
        <v>4074</v>
      </c>
      <c r="B1295" s="1" t="s">
        <v>1493</v>
      </c>
      <c r="C1295" s="1" t="s">
        <v>1829</v>
      </c>
      <c r="D1295" s="3" t="s">
        <v>2252</v>
      </c>
      <c r="E1295" s="3" t="s">
        <v>23961</v>
      </c>
      <c r="F1295" s="1" t="s">
        <v>3157</v>
      </c>
      <c r="G1295" s="1">
        <v>0</v>
      </c>
      <c r="H1295" s="1" t="s">
        <v>27474</v>
      </c>
      <c r="I1295" s="1">
        <v>0</v>
      </c>
      <c r="J1295" s="1" t="s">
        <v>27474</v>
      </c>
      <c r="K1295" s="1">
        <f t="shared" si="80"/>
        <v>0</v>
      </c>
      <c r="L1295" s="2">
        <f>SUMIFS('Basin Total Well Counts'!B:B,'Basin Total Well Counts'!A:A,F1295)</f>
        <v>8078</v>
      </c>
      <c r="M1295" s="4">
        <f t="shared" si="81"/>
        <v>0</v>
      </c>
      <c r="N1295" s="2">
        <f>SUMIF('Basin Emissions'!A:A,F1295,'Basin Emissions'!B:B)</f>
        <v>777.69406750000007</v>
      </c>
      <c r="O1295" s="8">
        <f t="shared" si="82"/>
        <v>0</v>
      </c>
      <c r="P1295" s="7">
        <f>SUMIF('Tool Pneumatics CH4 VOC BTEX'!B:B,A1295,'Tool Pneumatics CH4 VOC BTEX'!F:F)</f>
        <v>3.5899999141693102</v>
      </c>
      <c r="Q1295" s="14">
        <f t="shared" si="83"/>
        <v>0</v>
      </c>
      <c r="R1295" s="16">
        <f>SUMIF('Tool Pneumatics CH4 VOC BTEX'!B:B,A1295,'Tool Pneumatics CH4 VOC BTEX'!H:H)*Q1295</f>
        <v>0</v>
      </c>
      <c r="S1295" s="16">
        <f>SUMIF('Tool Pneumatics CH4 VOC BTEX'!B:B,A1295,'Tool Pneumatics CH4 VOC BTEX'!J:J)*Q1295</f>
        <v>0</v>
      </c>
      <c r="T1295" s="16">
        <f>SUMIF('Tool Pneumatics CH4 VOC BTEX'!B:B,A1295,'Tool Pneumatics CH4 VOC BTEX'!L:L)*Q1295</f>
        <v>0</v>
      </c>
      <c r="U1295" s="16">
        <f>SUMIF('Tool Pneumatics CH4 VOC BTEX'!B:B,A1295,'Tool Pneumatics CH4 VOC BTEX'!N:N)*Q1295</f>
        <v>0</v>
      </c>
    </row>
    <row r="1296" spans="1:21" x14ac:dyDescent="0.25">
      <c r="A1296" s="1" t="s">
        <v>4075</v>
      </c>
      <c r="B1296" s="1" t="s">
        <v>1493</v>
      </c>
      <c r="C1296" s="1" t="s">
        <v>4076</v>
      </c>
      <c r="D1296" s="3" t="s">
        <v>2223</v>
      </c>
      <c r="E1296" s="3" t="s">
        <v>3813</v>
      </c>
      <c r="F1296" s="1" t="s">
        <v>3157</v>
      </c>
      <c r="G1296" s="1">
        <v>0</v>
      </c>
      <c r="H1296" s="1" t="s">
        <v>27474</v>
      </c>
      <c r="I1296" s="1">
        <v>0</v>
      </c>
      <c r="J1296" s="1" t="s">
        <v>27474</v>
      </c>
      <c r="K1296" s="1">
        <f t="shared" si="80"/>
        <v>0</v>
      </c>
      <c r="L1296" s="2">
        <f>SUMIFS('Basin Total Well Counts'!B:B,'Basin Total Well Counts'!A:A,F1296)</f>
        <v>8078</v>
      </c>
      <c r="M1296" s="4">
        <f t="shared" si="81"/>
        <v>0</v>
      </c>
      <c r="N1296" s="2">
        <f>SUMIF('Basin Emissions'!A:A,F1296,'Basin Emissions'!B:B)</f>
        <v>777.69406750000007</v>
      </c>
      <c r="O1296" s="8">
        <f t="shared" si="82"/>
        <v>0</v>
      </c>
      <c r="P1296" s="7">
        <f>SUMIF('Tool Pneumatics CH4 VOC BTEX'!B:B,A1296,'Tool Pneumatics CH4 VOC BTEX'!F:F)</f>
        <v>3.5899999141693102</v>
      </c>
      <c r="Q1296" s="14">
        <f t="shared" si="83"/>
        <v>0</v>
      </c>
      <c r="R1296" s="16">
        <f>SUMIF('Tool Pneumatics CH4 VOC BTEX'!B:B,A1296,'Tool Pneumatics CH4 VOC BTEX'!H:H)*Q1296</f>
        <v>0</v>
      </c>
      <c r="S1296" s="16">
        <f>SUMIF('Tool Pneumatics CH4 VOC BTEX'!B:B,A1296,'Tool Pneumatics CH4 VOC BTEX'!J:J)*Q1296</f>
        <v>0</v>
      </c>
      <c r="T1296" s="16">
        <f>SUMIF('Tool Pneumatics CH4 VOC BTEX'!B:B,A1296,'Tool Pneumatics CH4 VOC BTEX'!L:L)*Q1296</f>
        <v>0</v>
      </c>
      <c r="U1296" s="16">
        <f>SUMIF('Tool Pneumatics CH4 VOC BTEX'!B:B,A1296,'Tool Pneumatics CH4 VOC BTEX'!N:N)*Q1296</f>
        <v>0</v>
      </c>
    </row>
    <row r="1297" spans="1:21" x14ac:dyDescent="0.25">
      <c r="A1297" s="1" t="s">
        <v>4077</v>
      </c>
      <c r="B1297" s="1" t="s">
        <v>1493</v>
      </c>
      <c r="C1297" s="1" t="s">
        <v>4078</v>
      </c>
      <c r="D1297" s="3" t="s">
        <v>2223</v>
      </c>
      <c r="E1297" s="3" t="s">
        <v>3813</v>
      </c>
      <c r="F1297" s="1" t="s">
        <v>3157</v>
      </c>
      <c r="G1297" s="1">
        <v>3</v>
      </c>
      <c r="H1297" s="1" t="s">
        <v>27474</v>
      </c>
      <c r="I1297" s="1">
        <v>0</v>
      </c>
      <c r="J1297" s="1" t="s">
        <v>27474</v>
      </c>
      <c r="K1297" s="1">
        <f t="shared" si="80"/>
        <v>3</v>
      </c>
      <c r="L1297" s="2">
        <f>SUMIFS('Basin Total Well Counts'!B:B,'Basin Total Well Counts'!A:A,F1297)</f>
        <v>8078</v>
      </c>
      <c r="M1297" s="4">
        <f t="shared" si="81"/>
        <v>3.713790542213419E-4</v>
      </c>
      <c r="N1297" s="2">
        <f>SUMIF('Basin Emissions'!A:A,F1297,'Basin Emissions'!B:B)</f>
        <v>777.69406750000007</v>
      </c>
      <c r="O1297" s="8">
        <f t="shared" si="82"/>
        <v>0.28881928726169848</v>
      </c>
      <c r="P1297" s="7">
        <f>SUMIF('Tool Pneumatics CH4 VOC BTEX'!B:B,A1297,'Tool Pneumatics CH4 VOC BTEX'!F:F)</f>
        <v>3.5899999141693102</v>
      </c>
      <c r="Q1297" s="14">
        <f t="shared" si="83"/>
        <v>8.8681199988896606E-2</v>
      </c>
      <c r="R1297" s="16">
        <f>SUMIF('Tool Pneumatics CH4 VOC BTEX'!B:B,A1297,'Tool Pneumatics CH4 VOC BTEX'!H:H)*Q1297</f>
        <v>4.026126577811999E-4</v>
      </c>
      <c r="S1297" s="16">
        <f>SUMIF('Tool Pneumatics CH4 VOC BTEX'!B:B,A1297,'Tool Pneumatics CH4 VOC BTEX'!J:J)*Q1297</f>
        <v>2.2791069015090862E-5</v>
      </c>
      <c r="T1297" s="16">
        <f>SUMIF('Tool Pneumatics CH4 VOC BTEX'!B:B,A1297,'Tool Pneumatics CH4 VOC BTEX'!L:L)*Q1297</f>
        <v>3.5898150552077126E-4</v>
      </c>
      <c r="U1297" s="16">
        <f>SUMIF('Tool Pneumatics CH4 VOC BTEX'!B:B,A1297,'Tool Pneumatics CH4 VOC BTEX'!N:N)*Q1297</f>
        <v>1.0189470037496822E-4</v>
      </c>
    </row>
    <row r="1298" spans="1:21" x14ac:dyDescent="0.25">
      <c r="A1298" s="1" t="s">
        <v>4079</v>
      </c>
      <c r="B1298" s="1" t="s">
        <v>1493</v>
      </c>
      <c r="C1298" s="1" t="s">
        <v>4080</v>
      </c>
      <c r="D1298" s="3" t="s">
        <v>3649</v>
      </c>
      <c r="E1298" s="3" t="s">
        <v>2421</v>
      </c>
      <c r="F1298" s="1" t="s">
        <v>3141</v>
      </c>
      <c r="G1298" s="1">
        <v>0</v>
      </c>
      <c r="H1298" s="1" t="s">
        <v>27474</v>
      </c>
      <c r="I1298" s="1">
        <v>0</v>
      </c>
      <c r="J1298" s="1" t="s">
        <v>27474</v>
      </c>
      <c r="K1298" s="1">
        <f t="shared" si="80"/>
        <v>0</v>
      </c>
      <c r="L1298" s="2">
        <f>SUMIFS('Basin Total Well Counts'!B:B,'Basin Total Well Counts'!A:A,F1298)</f>
        <v>11</v>
      </c>
      <c r="M1298" s="4">
        <f t="shared" si="81"/>
        <v>0</v>
      </c>
      <c r="N1298" s="2">
        <f>SUMIF('Basin Emissions'!A:A,F1298,'Basin Emissions'!B:B)</f>
        <v>550.58635159999994</v>
      </c>
      <c r="O1298" s="8">
        <f t="shared" si="82"/>
        <v>0</v>
      </c>
      <c r="P1298" s="7">
        <f>SUMIF('Tool Pneumatics CH4 VOC BTEX'!B:B,A1298,'Tool Pneumatics CH4 VOC BTEX'!F:F)</f>
        <v>3.5899999141693102</v>
      </c>
      <c r="Q1298" s="14">
        <f t="shared" si="83"/>
        <v>0</v>
      </c>
      <c r="R1298" s="16">
        <f>SUMIF('Tool Pneumatics CH4 VOC BTEX'!B:B,A1298,'Tool Pneumatics CH4 VOC BTEX'!H:H)*Q1298</f>
        <v>0</v>
      </c>
      <c r="S1298" s="16">
        <f>SUMIF('Tool Pneumatics CH4 VOC BTEX'!B:B,A1298,'Tool Pneumatics CH4 VOC BTEX'!J:J)*Q1298</f>
        <v>0</v>
      </c>
      <c r="T1298" s="16">
        <f>SUMIF('Tool Pneumatics CH4 VOC BTEX'!B:B,A1298,'Tool Pneumatics CH4 VOC BTEX'!L:L)*Q1298</f>
        <v>0</v>
      </c>
      <c r="U1298" s="16">
        <f>SUMIF('Tool Pneumatics CH4 VOC BTEX'!B:B,A1298,'Tool Pneumatics CH4 VOC BTEX'!N:N)*Q1298</f>
        <v>0</v>
      </c>
    </row>
    <row r="1299" spans="1:21" x14ac:dyDescent="0.25">
      <c r="A1299" s="1" t="s">
        <v>4081</v>
      </c>
      <c r="B1299" s="1" t="s">
        <v>1493</v>
      </c>
      <c r="C1299" s="1" t="s">
        <v>2049</v>
      </c>
      <c r="D1299" s="3" t="s">
        <v>2252</v>
      </c>
      <c r="E1299" s="3" t="s">
        <v>23961</v>
      </c>
      <c r="F1299" s="1" t="s">
        <v>3157</v>
      </c>
      <c r="G1299" s="1">
        <v>5</v>
      </c>
      <c r="H1299" s="1" t="s">
        <v>27474</v>
      </c>
      <c r="I1299" s="1">
        <v>0</v>
      </c>
      <c r="J1299" s="1" t="s">
        <v>27474</v>
      </c>
      <c r="K1299" s="1">
        <f t="shared" si="80"/>
        <v>5</v>
      </c>
      <c r="L1299" s="2">
        <f>SUMIFS('Basin Total Well Counts'!B:B,'Basin Total Well Counts'!A:A,F1299)</f>
        <v>8078</v>
      </c>
      <c r="M1299" s="4">
        <f t="shared" si="81"/>
        <v>6.1896509036890319E-4</v>
      </c>
      <c r="N1299" s="2">
        <f>SUMIF('Basin Emissions'!A:A,F1299,'Basin Emissions'!B:B)</f>
        <v>777.69406750000007</v>
      </c>
      <c r="O1299" s="8">
        <f t="shared" si="82"/>
        <v>0.48136547876949742</v>
      </c>
      <c r="P1299" s="7">
        <f>SUMIF('Tool Pneumatics CH4 VOC BTEX'!B:B,A1299,'Tool Pneumatics CH4 VOC BTEX'!F:F)</f>
        <v>3.5899999141693102</v>
      </c>
      <c r="Q1299" s="14">
        <f t="shared" si="83"/>
        <v>0.14780199998149435</v>
      </c>
      <c r="R1299" s="16">
        <f>SUMIF('Tool Pneumatics CH4 VOC BTEX'!B:B,A1299,'Tool Pneumatics CH4 VOC BTEX'!H:H)*Q1299</f>
        <v>6.7102109630199985E-4</v>
      </c>
      <c r="S1299" s="16">
        <f>SUMIF('Tool Pneumatics CH4 VOC BTEX'!B:B,A1299,'Tool Pneumatics CH4 VOC BTEX'!J:J)*Q1299</f>
        <v>3.7985115025151442E-5</v>
      </c>
      <c r="T1299" s="16">
        <f>SUMIF('Tool Pneumatics CH4 VOC BTEX'!B:B,A1299,'Tool Pneumatics CH4 VOC BTEX'!L:L)*Q1299</f>
        <v>5.9830250920128551E-4</v>
      </c>
      <c r="U1299" s="16">
        <f>SUMIF('Tool Pneumatics CH4 VOC BTEX'!B:B,A1299,'Tool Pneumatics CH4 VOC BTEX'!N:N)*Q1299</f>
        <v>1.6982450062494705E-4</v>
      </c>
    </row>
    <row r="1300" spans="1:21" x14ac:dyDescent="0.25">
      <c r="A1300" s="1" t="s">
        <v>4082</v>
      </c>
      <c r="B1300" s="1" t="s">
        <v>1493</v>
      </c>
      <c r="C1300" s="1" t="s">
        <v>4083</v>
      </c>
      <c r="D1300" s="3" t="s">
        <v>2223</v>
      </c>
      <c r="E1300" s="3" t="s">
        <v>3813</v>
      </c>
      <c r="F1300" s="1" t="s">
        <v>3157</v>
      </c>
      <c r="G1300" s="1">
        <v>332</v>
      </c>
      <c r="H1300" s="1" t="s">
        <v>27474</v>
      </c>
      <c r="I1300" s="1">
        <v>0</v>
      </c>
      <c r="J1300" s="1" t="s">
        <v>27474</v>
      </c>
      <c r="K1300" s="1">
        <f t="shared" si="80"/>
        <v>332</v>
      </c>
      <c r="L1300" s="2">
        <f>SUMIFS('Basin Total Well Counts'!B:B,'Basin Total Well Counts'!A:A,F1300)</f>
        <v>8078</v>
      </c>
      <c r="M1300" s="4">
        <f t="shared" si="81"/>
        <v>4.1099282000495174E-2</v>
      </c>
      <c r="N1300" s="2">
        <f>SUMIF('Basin Emissions'!A:A,F1300,'Basin Emissions'!B:B)</f>
        <v>777.69406750000007</v>
      </c>
      <c r="O1300" s="8">
        <f t="shared" si="82"/>
        <v>31.962667790294631</v>
      </c>
      <c r="P1300" s="7">
        <f>SUMIF('Tool Pneumatics CH4 VOC BTEX'!B:B,A1300,'Tool Pneumatics CH4 VOC BTEX'!F:F)</f>
        <v>3.5899999141693102</v>
      </c>
      <c r="Q1300" s="14">
        <f t="shared" si="83"/>
        <v>9.8140527987712254</v>
      </c>
      <c r="R1300" s="16">
        <f>SUMIF('Tool Pneumatics CH4 VOC BTEX'!B:B,A1300,'Tool Pneumatics CH4 VOC BTEX'!H:H)*Q1300</f>
        <v>4.4555800794452795E-2</v>
      </c>
      <c r="S1300" s="16">
        <f>SUMIF('Tool Pneumatics CH4 VOC BTEX'!B:B,A1300,'Tool Pneumatics CH4 VOC BTEX'!J:J)*Q1300</f>
        <v>2.5222116376700555E-3</v>
      </c>
      <c r="T1300" s="16">
        <f>SUMIF('Tool Pneumatics CH4 VOC BTEX'!B:B,A1300,'Tool Pneumatics CH4 VOC BTEX'!L:L)*Q1300</f>
        <v>3.9727286610965355E-2</v>
      </c>
      <c r="U1300" s="16">
        <f>SUMIF('Tool Pneumatics CH4 VOC BTEX'!B:B,A1300,'Tool Pneumatics CH4 VOC BTEX'!N:N)*Q1300</f>
        <v>1.1276346841496485E-2</v>
      </c>
    </row>
    <row r="1301" spans="1:21" x14ac:dyDescent="0.25">
      <c r="A1301" s="1" t="s">
        <v>4084</v>
      </c>
      <c r="B1301" s="1" t="s">
        <v>1493</v>
      </c>
      <c r="C1301" s="1" t="s">
        <v>2089</v>
      </c>
      <c r="D1301" s="3" t="s">
        <v>2223</v>
      </c>
      <c r="E1301" s="3" t="s">
        <v>3813</v>
      </c>
      <c r="F1301" s="1" t="s">
        <v>3157</v>
      </c>
      <c r="G1301" s="1">
        <v>2347</v>
      </c>
      <c r="H1301" s="1" t="s">
        <v>27474</v>
      </c>
      <c r="I1301" s="1">
        <v>0</v>
      </c>
      <c r="J1301" s="1" t="s">
        <v>27474</v>
      </c>
      <c r="K1301" s="1">
        <f t="shared" si="80"/>
        <v>2347</v>
      </c>
      <c r="L1301" s="2">
        <f>SUMIFS('Basin Total Well Counts'!B:B,'Basin Total Well Counts'!A:A,F1301)</f>
        <v>8078</v>
      </c>
      <c r="M1301" s="4">
        <f t="shared" si="81"/>
        <v>0.29054221341916314</v>
      </c>
      <c r="N1301" s="2">
        <f>SUMIF('Basin Emissions'!A:A,F1301,'Basin Emissions'!B:B)</f>
        <v>777.69406750000007</v>
      </c>
      <c r="O1301" s="8">
        <f t="shared" si="82"/>
        <v>225.95295573440208</v>
      </c>
      <c r="P1301" s="7">
        <f>SUMIF('Tool Pneumatics CH4 VOC BTEX'!B:B,A1301,'Tool Pneumatics CH4 VOC BTEX'!F:F)</f>
        <v>3.5899999141693102</v>
      </c>
      <c r="Q1301" s="14">
        <f t="shared" si="83"/>
        <v>69.378258791313428</v>
      </c>
      <c r="R1301" s="16">
        <f>SUMIF('Tool Pneumatics CH4 VOC BTEX'!B:B,A1301,'Tool Pneumatics CH4 VOC BTEX'!H:H)*Q1301</f>
        <v>0.31497730260415868</v>
      </c>
      <c r="S1301" s="16">
        <f>SUMIF('Tool Pneumatics CH4 VOC BTEX'!B:B,A1301,'Tool Pneumatics CH4 VOC BTEX'!J:J)*Q1301</f>
        <v>1.7830212992806082E-2</v>
      </c>
      <c r="T1301" s="16">
        <f>SUMIF('Tool Pneumatics CH4 VOC BTEX'!B:B,A1301,'Tool Pneumatics CH4 VOC BTEX'!L:L)*Q1301</f>
        <v>0.28084319781908335</v>
      </c>
      <c r="U1301" s="16">
        <f>SUMIF('Tool Pneumatics CH4 VOC BTEX'!B:B,A1301,'Tool Pneumatics CH4 VOC BTEX'!N:N)*Q1301</f>
        <v>7.971562059335012E-2</v>
      </c>
    </row>
    <row r="1302" spans="1:21" x14ac:dyDescent="0.25">
      <c r="A1302" s="1" t="s">
        <v>4085</v>
      </c>
      <c r="B1302" s="1" t="s">
        <v>1493</v>
      </c>
      <c r="C1302" s="1" t="s">
        <v>2002</v>
      </c>
      <c r="D1302" s="3" t="s">
        <v>2223</v>
      </c>
      <c r="E1302" s="3" t="s">
        <v>3813</v>
      </c>
      <c r="F1302" s="1" t="s">
        <v>3157</v>
      </c>
      <c r="G1302" s="1">
        <v>0</v>
      </c>
      <c r="H1302" s="1" t="s">
        <v>27474</v>
      </c>
      <c r="I1302" s="1">
        <v>0</v>
      </c>
      <c r="J1302" s="1" t="s">
        <v>27474</v>
      </c>
      <c r="K1302" s="1">
        <f t="shared" si="80"/>
        <v>0</v>
      </c>
      <c r="L1302" s="2">
        <f>SUMIFS('Basin Total Well Counts'!B:B,'Basin Total Well Counts'!A:A,F1302)</f>
        <v>8078</v>
      </c>
      <c r="M1302" s="4">
        <f t="shared" si="81"/>
        <v>0</v>
      </c>
      <c r="N1302" s="2">
        <f>SUMIF('Basin Emissions'!A:A,F1302,'Basin Emissions'!B:B)</f>
        <v>777.69406750000007</v>
      </c>
      <c r="O1302" s="8">
        <f t="shared" si="82"/>
        <v>0</v>
      </c>
      <c r="P1302" s="7">
        <f>SUMIF('Tool Pneumatics CH4 VOC BTEX'!B:B,A1302,'Tool Pneumatics CH4 VOC BTEX'!F:F)</f>
        <v>3.5899999141693102</v>
      </c>
      <c r="Q1302" s="14">
        <f t="shared" si="83"/>
        <v>0</v>
      </c>
      <c r="R1302" s="16">
        <f>SUMIF('Tool Pneumatics CH4 VOC BTEX'!B:B,A1302,'Tool Pneumatics CH4 VOC BTEX'!H:H)*Q1302</f>
        <v>0</v>
      </c>
      <c r="S1302" s="16">
        <f>SUMIF('Tool Pneumatics CH4 VOC BTEX'!B:B,A1302,'Tool Pneumatics CH4 VOC BTEX'!J:J)*Q1302</f>
        <v>0</v>
      </c>
      <c r="T1302" s="16">
        <f>SUMIF('Tool Pneumatics CH4 VOC BTEX'!B:B,A1302,'Tool Pneumatics CH4 VOC BTEX'!L:L)*Q1302</f>
        <v>0</v>
      </c>
      <c r="U1302" s="16">
        <f>SUMIF('Tool Pneumatics CH4 VOC BTEX'!B:B,A1302,'Tool Pneumatics CH4 VOC BTEX'!N:N)*Q1302</f>
        <v>0</v>
      </c>
    </row>
    <row r="1303" spans="1:21" x14ac:dyDescent="0.25">
      <c r="A1303" s="1" t="s">
        <v>4086</v>
      </c>
      <c r="B1303" s="1" t="s">
        <v>1493</v>
      </c>
      <c r="C1303" s="1" t="s">
        <v>4087</v>
      </c>
      <c r="D1303" s="3" t="s">
        <v>2252</v>
      </c>
      <c r="E1303" s="3" t="s">
        <v>23961</v>
      </c>
      <c r="F1303" s="1" t="s">
        <v>3157</v>
      </c>
      <c r="G1303" s="1">
        <v>0</v>
      </c>
      <c r="H1303" s="1" t="s">
        <v>27474</v>
      </c>
      <c r="I1303" s="1">
        <v>0</v>
      </c>
      <c r="J1303" s="1" t="s">
        <v>27474</v>
      </c>
      <c r="K1303" s="1">
        <f t="shared" si="80"/>
        <v>0</v>
      </c>
      <c r="L1303" s="2">
        <f>SUMIFS('Basin Total Well Counts'!B:B,'Basin Total Well Counts'!A:A,F1303)</f>
        <v>8078</v>
      </c>
      <c r="M1303" s="4">
        <f t="shared" si="81"/>
        <v>0</v>
      </c>
      <c r="N1303" s="2">
        <f>SUMIF('Basin Emissions'!A:A,F1303,'Basin Emissions'!B:B)</f>
        <v>777.69406750000007</v>
      </c>
      <c r="O1303" s="8">
        <f t="shared" si="82"/>
        <v>0</v>
      </c>
      <c r="P1303" s="7">
        <f>SUMIF('Tool Pneumatics CH4 VOC BTEX'!B:B,A1303,'Tool Pneumatics CH4 VOC BTEX'!F:F)</f>
        <v>3.5899999141693102</v>
      </c>
      <c r="Q1303" s="14">
        <f t="shared" si="83"/>
        <v>0</v>
      </c>
      <c r="R1303" s="16">
        <f>SUMIF('Tool Pneumatics CH4 VOC BTEX'!B:B,A1303,'Tool Pneumatics CH4 VOC BTEX'!H:H)*Q1303</f>
        <v>0</v>
      </c>
      <c r="S1303" s="16">
        <f>SUMIF('Tool Pneumatics CH4 VOC BTEX'!B:B,A1303,'Tool Pneumatics CH4 VOC BTEX'!J:J)*Q1303</f>
        <v>0</v>
      </c>
      <c r="T1303" s="16">
        <f>SUMIF('Tool Pneumatics CH4 VOC BTEX'!B:B,A1303,'Tool Pneumatics CH4 VOC BTEX'!L:L)*Q1303</f>
        <v>0</v>
      </c>
      <c r="U1303" s="16">
        <f>SUMIF('Tool Pneumatics CH4 VOC BTEX'!B:B,A1303,'Tool Pneumatics CH4 VOC BTEX'!N:N)*Q1303</f>
        <v>0</v>
      </c>
    </row>
    <row r="1304" spans="1:21" x14ac:dyDescent="0.25">
      <c r="A1304" s="1" t="s">
        <v>4088</v>
      </c>
      <c r="B1304" s="1" t="s">
        <v>1493</v>
      </c>
      <c r="C1304" s="1" t="s">
        <v>4089</v>
      </c>
      <c r="D1304" s="3" t="s">
        <v>2252</v>
      </c>
      <c r="E1304" s="3" t="s">
        <v>23961</v>
      </c>
      <c r="F1304" s="1" t="s">
        <v>3157</v>
      </c>
      <c r="G1304" s="1">
        <v>0</v>
      </c>
      <c r="H1304" s="1" t="s">
        <v>27474</v>
      </c>
      <c r="I1304" s="1">
        <v>0</v>
      </c>
      <c r="J1304" s="1" t="s">
        <v>27474</v>
      </c>
      <c r="K1304" s="1">
        <f t="shared" si="80"/>
        <v>0</v>
      </c>
      <c r="L1304" s="2">
        <f>SUMIFS('Basin Total Well Counts'!B:B,'Basin Total Well Counts'!A:A,F1304)</f>
        <v>8078</v>
      </c>
      <c r="M1304" s="4">
        <f t="shared" si="81"/>
        <v>0</v>
      </c>
      <c r="N1304" s="2">
        <f>SUMIF('Basin Emissions'!A:A,F1304,'Basin Emissions'!B:B)</f>
        <v>777.69406750000007</v>
      </c>
      <c r="O1304" s="8">
        <f t="shared" si="82"/>
        <v>0</v>
      </c>
      <c r="P1304" s="7">
        <f>SUMIF('Tool Pneumatics CH4 VOC BTEX'!B:B,A1304,'Tool Pneumatics CH4 VOC BTEX'!F:F)</f>
        <v>3.5899999141693102</v>
      </c>
      <c r="Q1304" s="14">
        <f t="shared" si="83"/>
        <v>0</v>
      </c>
      <c r="R1304" s="16">
        <f>SUMIF('Tool Pneumatics CH4 VOC BTEX'!B:B,A1304,'Tool Pneumatics CH4 VOC BTEX'!H:H)*Q1304</f>
        <v>0</v>
      </c>
      <c r="S1304" s="16">
        <f>SUMIF('Tool Pneumatics CH4 VOC BTEX'!B:B,A1304,'Tool Pneumatics CH4 VOC BTEX'!J:J)*Q1304</f>
        <v>0</v>
      </c>
      <c r="T1304" s="16">
        <f>SUMIF('Tool Pneumatics CH4 VOC BTEX'!B:B,A1304,'Tool Pneumatics CH4 VOC BTEX'!L:L)*Q1304</f>
        <v>0</v>
      </c>
      <c r="U1304" s="16">
        <f>SUMIF('Tool Pneumatics CH4 VOC BTEX'!B:B,A1304,'Tool Pneumatics CH4 VOC BTEX'!N:N)*Q1304</f>
        <v>0</v>
      </c>
    </row>
    <row r="1305" spans="1:21" x14ac:dyDescent="0.25">
      <c r="A1305" s="1" t="s">
        <v>4090</v>
      </c>
      <c r="B1305" s="1" t="s">
        <v>1493</v>
      </c>
      <c r="C1305" s="1" t="s">
        <v>1796</v>
      </c>
      <c r="D1305" s="3" t="s">
        <v>2252</v>
      </c>
      <c r="E1305" s="3" t="s">
        <v>23961</v>
      </c>
      <c r="F1305" s="1" t="s">
        <v>3157</v>
      </c>
      <c r="G1305" s="1">
        <v>0</v>
      </c>
      <c r="H1305" s="1" t="s">
        <v>27474</v>
      </c>
      <c r="I1305" s="1">
        <v>0</v>
      </c>
      <c r="J1305" s="1" t="s">
        <v>27474</v>
      </c>
      <c r="K1305" s="1">
        <f t="shared" si="80"/>
        <v>0</v>
      </c>
      <c r="L1305" s="2">
        <f>SUMIFS('Basin Total Well Counts'!B:B,'Basin Total Well Counts'!A:A,F1305)</f>
        <v>8078</v>
      </c>
      <c r="M1305" s="4">
        <f t="shared" si="81"/>
        <v>0</v>
      </c>
      <c r="N1305" s="2">
        <f>SUMIF('Basin Emissions'!A:A,F1305,'Basin Emissions'!B:B)</f>
        <v>777.69406750000007</v>
      </c>
      <c r="O1305" s="8">
        <f t="shared" si="82"/>
        <v>0</v>
      </c>
      <c r="P1305" s="7">
        <f>SUMIF('Tool Pneumatics CH4 VOC BTEX'!B:B,A1305,'Tool Pneumatics CH4 VOC BTEX'!F:F)</f>
        <v>3.5899999141693102</v>
      </c>
      <c r="Q1305" s="14">
        <f t="shared" si="83"/>
        <v>0</v>
      </c>
      <c r="R1305" s="16">
        <f>SUMIF('Tool Pneumatics CH4 VOC BTEX'!B:B,A1305,'Tool Pneumatics CH4 VOC BTEX'!H:H)*Q1305</f>
        <v>0</v>
      </c>
      <c r="S1305" s="16">
        <f>SUMIF('Tool Pneumatics CH4 VOC BTEX'!B:B,A1305,'Tool Pneumatics CH4 VOC BTEX'!J:J)*Q1305</f>
        <v>0</v>
      </c>
      <c r="T1305" s="16">
        <f>SUMIF('Tool Pneumatics CH4 VOC BTEX'!B:B,A1305,'Tool Pneumatics CH4 VOC BTEX'!L:L)*Q1305</f>
        <v>0</v>
      </c>
      <c r="U1305" s="16">
        <f>SUMIF('Tool Pneumatics CH4 VOC BTEX'!B:B,A1305,'Tool Pneumatics CH4 VOC BTEX'!N:N)*Q1305</f>
        <v>0</v>
      </c>
    </row>
    <row r="1306" spans="1:21" x14ac:dyDescent="0.25">
      <c r="A1306" s="1" t="s">
        <v>4091</v>
      </c>
      <c r="B1306" s="1" t="s">
        <v>1493</v>
      </c>
      <c r="C1306" s="1" t="s">
        <v>2084</v>
      </c>
      <c r="D1306" s="3" t="s">
        <v>2223</v>
      </c>
      <c r="E1306" s="3" t="s">
        <v>3813</v>
      </c>
      <c r="F1306" s="1" t="s">
        <v>3157</v>
      </c>
      <c r="G1306" s="1">
        <v>1</v>
      </c>
      <c r="H1306" s="1" t="s">
        <v>27474</v>
      </c>
      <c r="I1306" s="1">
        <v>0</v>
      </c>
      <c r="J1306" s="1" t="s">
        <v>27474</v>
      </c>
      <c r="K1306" s="1">
        <f t="shared" si="80"/>
        <v>1</v>
      </c>
      <c r="L1306" s="2">
        <f>SUMIFS('Basin Total Well Counts'!B:B,'Basin Total Well Counts'!A:A,F1306)</f>
        <v>8078</v>
      </c>
      <c r="M1306" s="4">
        <f t="shared" si="81"/>
        <v>1.2379301807378064E-4</v>
      </c>
      <c r="N1306" s="2">
        <f>SUMIF('Basin Emissions'!A:A,F1306,'Basin Emissions'!B:B)</f>
        <v>777.69406750000007</v>
      </c>
      <c r="O1306" s="8">
        <f t="shared" si="82"/>
        <v>9.6273095753899487E-2</v>
      </c>
      <c r="P1306" s="7">
        <f>SUMIF('Tool Pneumatics CH4 VOC BTEX'!B:B,A1306,'Tool Pneumatics CH4 VOC BTEX'!F:F)</f>
        <v>3.5899999141693102</v>
      </c>
      <c r="Q1306" s="14">
        <f t="shared" si="83"/>
        <v>2.9560399996298867E-2</v>
      </c>
      <c r="R1306" s="16">
        <f>SUMIF('Tool Pneumatics CH4 VOC BTEX'!B:B,A1306,'Tool Pneumatics CH4 VOC BTEX'!H:H)*Q1306</f>
        <v>1.3420421926039997E-4</v>
      </c>
      <c r="S1306" s="16">
        <f>SUMIF('Tool Pneumatics CH4 VOC BTEX'!B:B,A1306,'Tool Pneumatics CH4 VOC BTEX'!J:J)*Q1306</f>
        <v>7.5970230050302871E-6</v>
      </c>
      <c r="T1306" s="16">
        <f>SUMIF('Tool Pneumatics CH4 VOC BTEX'!B:B,A1306,'Tool Pneumatics CH4 VOC BTEX'!L:L)*Q1306</f>
        <v>1.1966050184025708E-4</v>
      </c>
      <c r="U1306" s="16">
        <f>SUMIF('Tool Pneumatics CH4 VOC BTEX'!B:B,A1306,'Tool Pneumatics CH4 VOC BTEX'!N:N)*Q1306</f>
        <v>3.3964900124989406E-5</v>
      </c>
    </row>
    <row r="1307" spans="1:21" x14ac:dyDescent="0.25">
      <c r="A1307" s="1" t="s">
        <v>4092</v>
      </c>
      <c r="B1307" s="1" t="s">
        <v>1493</v>
      </c>
      <c r="C1307" s="1" t="s">
        <v>2204</v>
      </c>
      <c r="D1307" s="3" t="s">
        <v>2223</v>
      </c>
      <c r="E1307" s="3" t="s">
        <v>3813</v>
      </c>
      <c r="F1307" s="1" t="s">
        <v>3157</v>
      </c>
      <c r="G1307" s="1">
        <v>0</v>
      </c>
      <c r="H1307" s="1" t="s">
        <v>27474</v>
      </c>
      <c r="I1307" s="1">
        <v>0</v>
      </c>
      <c r="J1307" s="1" t="s">
        <v>27474</v>
      </c>
      <c r="K1307" s="1">
        <f t="shared" si="80"/>
        <v>0</v>
      </c>
      <c r="L1307" s="2">
        <f>SUMIFS('Basin Total Well Counts'!B:B,'Basin Total Well Counts'!A:A,F1307)</f>
        <v>8078</v>
      </c>
      <c r="M1307" s="4">
        <f t="shared" si="81"/>
        <v>0</v>
      </c>
      <c r="N1307" s="2">
        <f>SUMIF('Basin Emissions'!A:A,F1307,'Basin Emissions'!B:B)</f>
        <v>777.69406750000007</v>
      </c>
      <c r="O1307" s="8">
        <f t="shared" si="82"/>
        <v>0</v>
      </c>
      <c r="P1307" s="7">
        <f>SUMIF('Tool Pneumatics CH4 VOC BTEX'!B:B,A1307,'Tool Pneumatics CH4 VOC BTEX'!F:F)</f>
        <v>3.5899999141693102</v>
      </c>
      <c r="Q1307" s="14">
        <f t="shared" si="83"/>
        <v>0</v>
      </c>
      <c r="R1307" s="16">
        <f>SUMIF('Tool Pneumatics CH4 VOC BTEX'!B:B,A1307,'Tool Pneumatics CH4 VOC BTEX'!H:H)*Q1307</f>
        <v>0</v>
      </c>
      <c r="S1307" s="16">
        <f>SUMIF('Tool Pneumatics CH4 VOC BTEX'!B:B,A1307,'Tool Pneumatics CH4 VOC BTEX'!J:J)*Q1307</f>
        <v>0</v>
      </c>
      <c r="T1307" s="16">
        <f>SUMIF('Tool Pneumatics CH4 VOC BTEX'!B:B,A1307,'Tool Pneumatics CH4 VOC BTEX'!L:L)*Q1307</f>
        <v>0</v>
      </c>
      <c r="U1307" s="16">
        <f>SUMIF('Tool Pneumatics CH4 VOC BTEX'!B:B,A1307,'Tool Pneumatics CH4 VOC BTEX'!N:N)*Q1307</f>
        <v>0</v>
      </c>
    </row>
    <row r="1308" spans="1:21" x14ac:dyDescent="0.25">
      <c r="A1308" s="1" t="s">
        <v>4093</v>
      </c>
      <c r="B1308" s="1" t="s">
        <v>1493</v>
      </c>
      <c r="C1308" s="1" t="s">
        <v>4094</v>
      </c>
      <c r="D1308" s="3" t="s">
        <v>2223</v>
      </c>
      <c r="E1308" s="3" t="s">
        <v>3813</v>
      </c>
      <c r="F1308" s="1" t="s">
        <v>3157</v>
      </c>
      <c r="G1308" s="1">
        <v>0</v>
      </c>
      <c r="H1308" s="1" t="s">
        <v>27474</v>
      </c>
      <c r="I1308" s="1">
        <v>0</v>
      </c>
      <c r="J1308" s="1" t="s">
        <v>27474</v>
      </c>
      <c r="K1308" s="1">
        <f t="shared" si="80"/>
        <v>0</v>
      </c>
      <c r="L1308" s="2">
        <f>SUMIFS('Basin Total Well Counts'!B:B,'Basin Total Well Counts'!A:A,F1308)</f>
        <v>8078</v>
      </c>
      <c r="M1308" s="4">
        <f t="shared" si="81"/>
        <v>0</v>
      </c>
      <c r="N1308" s="2">
        <f>SUMIF('Basin Emissions'!A:A,F1308,'Basin Emissions'!B:B)</f>
        <v>777.69406750000007</v>
      </c>
      <c r="O1308" s="8">
        <f t="shared" si="82"/>
        <v>0</v>
      </c>
      <c r="P1308" s="7">
        <f>SUMIF('Tool Pneumatics CH4 VOC BTEX'!B:B,A1308,'Tool Pneumatics CH4 VOC BTEX'!F:F)</f>
        <v>3.5899999141693102</v>
      </c>
      <c r="Q1308" s="14">
        <f t="shared" si="83"/>
        <v>0</v>
      </c>
      <c r="R1308" s="16">
        <f>SUMIF('Tool Pneumatics CH4 VOC BTEX'!B:B,A1308,'Tool Pneumatics CH4 VOC BTEX'!H:H)*Q1308</f>
        <v>0</v>
      </c>
      <c r="S1308" s="16">
        <f>SUMIF('Tool Pneumatics CH4 VOC BTEX'!B:B,A1308,'Tool Pneumatics CH4 VOC BTEX'!J:J)*Q1308</f>
        <v>0</v>
      </c>
      <c r="T1308" s="16">
        <f>SUMIF('Tool Pneumatics CH4 VOC BTEX'!B:B,A1308,'Tool Pneumatics CH4 VOC BTEX'!L:L)*Q1308</f>
        <v>0</v>
      </c>
      <c r="U1308" s="16">
        <f>SUMIF('Tool Pneumatics CH4 VOC BTEX'!B:B,A1308,'Tool Pneumatics CH4 VOC BTEX'!N:N)*Q1308</f>
        <v>0</v>
      </c>
    </row>
    <row r="1309" spans="1:21" x14ac:dyDescent="0.25">
      <c r="A1309" s="1" t="s">
        <v>4095</v>
      </c>
      <c r="B1309" s="1" t="s">
        <v>1493</v>
      </c>
      <c r="C1309" s="1" t="s">
        <v>4096</v>
      </c>
      <c r="D1309" s="3" t="s">
        <v>2252</v>
      </c>
      <c r="E1309" s="3" t="s">
        <v>23961</v>
      </c>
      <c r="F1309" s="1" t="s">
        <v>3157</v>
      </c>
      <c r="G1309" s="1">
        <v>0</v>
      </c>
      <c r="H1309" s="1" t="s">
        <v>27474</v>
      </c>
      <c r="I1309" s="1">
        <v>0</v>
      </c>
      <c r="J1309" s="1" t="s">
        <v>27474</v>
      </c>
      <c r="K1309" s="1">
        <f t="shared" si="80"/>
        <v>0</v>
      </c>
      <c r="L1309" s="2">
        <f>SUMIFS('Basin Total Well Counts'!B:B,'Basin Total Well Counts'!A:A,F1309)</f>
        <v>8078</v>
      </c>
      <c r="M1309" s="4">
        <f t="shared" si="81"/>
        <v>0</v>
      </c>
      <c r="N1309" s="2">
        <f>SUMIF('Basin Emissions'!A:A,F1309,'Basin Emissions'!B:B)</f>
        <v>777.69406750000007</v>
      </c>
      <c r="O1309" s="8">
        <f t="shared" si="82"/>
        <v>0</v>
      </c>
      <c r="P1309" s="7">
        <f>SUMIF('Tool Pneumatics CH4 VOC BTEX'!B:B,A1309,'Tool Pneumatics CH4 VOC BTEX'!F:F)</f>
        <v>3.5899999141693102</v>
      </c>
      <c r="Q1309" s="14">
        <f t="shared" si="83"/>
        <v>0</v>
      </c>
      <c r="R1309" s="16">
        <f>SUMIF('Tool Pneumatics CH4 VOC BTEX'!B:B,A1309,'Tool Pneumatics CH4 VOC BTEX'!H:H)*Q1309</f>
        <v>0</v>
      </c>
      <c r="S1309" s="16">
        <f>SUMIF('Tool Pneumatics CH4 VOC BTEX'!B:B,A1309,'Tool Pneumatics CH4 VOC BTEX'!J:J)*Q1309</f>
        <v>0</v>
      </c>
      <c r="T1309" s="16">
        <f>SUMIF('Tool Pneumatics CH4 VOC BTEX'!B:B,A1309,'Tool Pneumatics CH4 VOC BTEX'!L:L)*Q1309</f>
        <v>0</v>
      </c>
      <c r="U1309" s="16">
        <f>SUMIF('Tool Pneumatics CH4 VOC BTEX'!B:B,A1309,'Tool Pneumatics CH4 VOC BTEX'!N:N)*Q1309</f>
        <v>0</v>
      </c>
    </row>
    <row r="1310" spans="1:21" x14ac:dyDescent="0.25">
      <c r="A1310" s="1" t="s">
        <v>4097</v>
      </c>
      <c r="B1310" s="1" t="s">
        <v>1493</v>
      </c>
      <c r="C1310" s="1" t="s">
        <v>4098</v>
      </c>
      <c r="D1310" s="3" t="s">
        <v>2252</v>
      </c>
      <c r="E1310" s="3" t="s">
        <v>23961</v>
      </c>
      <c r="F1310" s="1" t="s">
        <v>3157</v>
      </c>
      <c r="G1310" s="1">
        <v>0</v>
      </c>
      <c r="H1310" s="1" t="s">
        <v>27474</v>
      </c>
      <c r="I1310" s="1">
        <v>0</v>
      </c>
      <c r="J1310" s="1" t="s">
        <v>27474</v>
      </c>
      <c r="K1310" s="1">
        <f t="shared" si="80"/>
        <v>0</v>
      </c>
      <c r="L1310" s="2">
        <f>SUMIFS('Basin Total Well Counts'!B:B,'Basin Total Well Counts'!A:A,F1310)</f>
        <v>8078</v>
      </c>
      <c r="M1310" s="4">
        <f t="shared" si="81"/>
        <v>0</v>
      </c>
      <c r="N1310" s="2">
        <f>SUMIF('Basin Emissions'!A:A,F1310,'Basin Emissions'!B:B)</f>
        <v>777.69406750000007</v>
      </c>
      <c r="O1310" s="8">
        <f t="shared" si="82"/>
        <v>0</v>
      </c>
      <c r="P1310" s="7">
        <f>SUMIF('Tool Pneumatics CH4 VOC BTEX'!B:B,A1310,'Tool Pneumatics CH4 VOC BTEX'!F:F)</f>
        <v>3.5899999141693102</v>
      </c>
      <c r="Q1310" s="14">
        <f t="shared" si="83"/>
        <v>0</v>
      </c>
      <c r="R1310" s="16">
        <f>SUMIF('Tool Pneumatics CH4 VOC BTEX'!B:B,A1310,'Tool Pneumatics CH4 VOC BTEX'!H:H)*Q1310</f>
        <v>0</v>
      </c>
      <c r="S1310" s="16">
        <f>SUMIF('Tool Pneumatics CH4 VOC BTEX'!B:B,A1310,'Tool Pneumatics CH4 VOC BTEX'!J:J)*Q1310</f>
        <v>0</v>
      </c>
      <c r="T1310" s="16">
        <f>SUMIF('Tool Pneumatics CH4 VOC BTEX'!B:B,A1310,'Tool Pneumatics CH4 VOC BTEX'!L:L)*Q1310</f>
        <v>0</v>
      </c>
      <c r="U1310" s="16">
        <f>SUMIF('Tool Pneumatics CH4 VOC BTEX'!B:B,A1310,'Tool Pneumatics CH4 VOC BTEX'!N:N)*Q1310</f>
        <v>0</v>
      </c>
    </row>
    <row r="1311" spans="1:21" x14ac:dyDescent="0.25">
      <c r="A1311" s="1" t="s">
        <v>4099</v>
      </c>
      <c r="B1311" s="1" t="s">
        <v>1493</v>
      </c>
      <c r="C1311" s="1" t="s">
        <v>4100</v>
      </c>
      <c r="D1311" s="3" t="s">
        <v>2223</v>
      </c>
      <c r="E1311" s="3" t="s">
        <v>3813</v>
      </c>
      <c r="F1311" s="1" t="s">
        <v>3157</v>
      </c>
      <c r="G1311" s="1">
        <v>0</v>
      </c>
      <c r="H1311" s="1" t="s">
        <v>27474</v>
      </c>
      <c r="I1311" s="1">
        <v>0</v>
      </c>
      <c r="J1311" s="1" t="s">
        <v>27474</v>
      </c>
      <c r="K1311" s="1">
        <f t="shared" si="80"/>
        <v>0</v>
      </c>
      <c r="L1311" s="2">
        <f>SUMIFS('Basin Total Well Counts'!B:B,'Basin Total Well Counts'!A:A,F1311)</f>
        <v>8078</v>
      </c>
      <c r="M1311" s="4">
        <f t="shared" si="81"/>
        <v>0</v>
      </c>
      <c r="N1311" s="2">
        <f>SUMIF('Basin Emissions'!A:A,F1311,'Basin Emissions'!B:B)</f>
        <v>777.69406750000007</v>
      </c>
      <c r="O1311" s="8">
        <f t="shared" si="82"/>
        <v>0</v>
      </c>
      <c r="P1311" s="7">
        <f>SUMIF('Tool Pneumatics CH4 VOC BTEX'!B:B,A1311,'Tool Pneumatics CH4 VOC BTEX'!F:F)</f>
        <v>3.5899999141693102</v>
      </c>
      <c r="Q1311" s="14">
        <f t="shared" si="83"/>
        <v>0</v>
      </c>
      <c r="R1311" s="16">
        <f>SUMIF('Tool Pneumatics CH4 VOC BTEX'!B:B,A1311,'Tool Pneumatics CH4 VOC BTEX'!H:H)*Q1311</f>
        <v>0</v>
      </c>
      <c r="S1311" s="16">
        <f>SUMIF('Tool Pneumatics CH4 VOC BTEX'!B:B,A1311,'Tool Pneumatics CH4 VOC BTEX'!J:J)*Q1311</f>
        <v>0</v>
      </c>
      <c r="T1311" s="16">
        <f>SUMIF('Tool Pneumatics CH4 VOC BTEX'!B:B,A1311,'Tool Pneumatics CH4 VOC BTEX'!L:L)*Q1311</f>
        <v>0</v>
      </c>
      <c r="U1311" s="16">
        <f>SUMIF('Tool Pneumatics CH4 VOC BTEX'!B:B,A1311,'Tool Pneumatics CH4 VOC BTEX'!N:N)*Q1311</f>
        <v>0</v>
      </c>
    </row>
    <row r="1312" spans="1:21" x14ac:dyDescent="0.25">
      <c r="A1312" s="1" t="s">
        <v>4101</v>
      </c>
      <c r="B1312" s="1" t="s">
        <v>1493</v>
      </c>
      <c r="C1312" s="1" t="s">
        <v>1889</v>
      </c>
      <c r="D1312" s="3" t="s">
        <v>2223</v>
      </c>
      <c r="E1312" s="3" t="s">
        <v>3813</v>
      </c>
      <c r="F1312" s="1" t="s">
        <v>3157</v>
      </c>
      <c r="G1312" s="1">
        <v>0</v>
      </c>
      <c r="H1312" s="1" t="s">
        <v>27474</v>
      </c>
      <c r="I1312" s="1">
        <v>0</v>
      </c>
      <c r="J1312" s="1" t="s">
        <v>27474</v>
      </c>
      <c r="K1312" s="1">
        <f t="shared" si="80"/>
        <v>0</v>
      </c>
      <c r="L1312" s="2">
        <f>SUMIFS('Basin Total Well Counts'!B:B,'Basin Total Well Counts'!A:A,F1312)</f>
        <v>8078</v>
      </c>
      <c r="M1312" s="4">
        <f t="shared" si="81"/>
        <v>0</v>
      </c>
      <c r="N1312" s="2">
        <f>SUMIF('Basin Emissions'!A:A,F1312,'Basin Emissions'!B:B)</f>
        <v>777.69406750000007</v>
      </c>
      <c r="O1312" s="8">
        <f t="shared" si="82"/>
        <v>0</v>
      </c>
      <c r="P1312" s="7">
        <f>SUMIF('Tool Pneumatics CH4 VOC BTEX'!B:B,A1312,'Tool Pneumatics CH4 VOC BTEX'!F:F)</f>
        <v>3.5899999141693102</v>
      </c>
      <c r="Q1312" s="14">
        <f t="shared" si="83"/>
        <v>0</v>
      </c>
      <c r="R1312" s="16">
        <f>SUMIF('Tool Pneumatics CH4 VOC BTEX'!B:B,A1312,'Tool Pneumatics CH4 VOC BTEX'!H:H)*Q1312</f>
        <v>0</v>
      </c>
      <c r="S1312" s="16">
        <f>SUMIF('Tool Pneumatics CH4 VOC BTEX'!B:B,A1312,'Tool Pneumatics CH4 VOC BTEX'!J:J)*Q1312</f>
        <v>0</v>
      </c>
      <c r="T1312" s="16">
        <f>SUMIF('Tool Pneumatics CH4 VOC BTEX'!B:B,A1312,'Tool Pneumatics CH4 VOC BTEX'!L:L)*Q1312</f>
        <v>0</v>
      </c>
      <c r="U1312" s="16">
        <f>SUMIF('Tool Pneumatics CH4 VOC BTEX'!B:B,A1312,'Tool Pneumatics CH4 VOC BTEX'!N:N)*Q1312</f>
        <v>0</v>
      </c>
    </row>
    <row r="1313" spans="1:21" x14ac:dyDescent="0.25">
      <c r="A1313" s="1" t="s">
        <v>4102</v>
      </c>
      <c r="B1313" s="1" t="s">
        <v>1493</v>
      </c>
      <c r="C1313" s="1" t="s">
        <v>1795</v>
      </c>
      <c r="D1313" s="3" t="s">
        <v>2223</v>
      </c>
      <c r="E1313" s="3" t="s">
        <v>3813</v>
      </c>
      <c r="F1313" s="1" t="s">
        <v>3157</v>
      </c>
      <c r="G1313" s="1">
        <v>0</v>
      </c>
      <c r="H1313" s="1" t="s">
        <v>27474</v>
      </c>
      <c r="I1313" s="1">
        <v>0</v>
      </c>
      <c r="J1313" s="1" t="s">
        <v>27474</v>
      </c>
      <c r="K1313" s="1">
        <f t="shared" si="80"/>
        <v>0</v>
      </c>
      <c r="L1313" s="2">
        <f>SUMIFS('Basin Total Well Counts'!B:B,'Basin Total Well Counts'!A:A,F1313)</f>
        <v>8078</v>
      </c>
      <c r="M1313" s="4">
        <f t="shared" si="81"/>
        <v>0</v>
      </c>
      <c r="N1313" s="2">
        <f>SUMIF('Basin Emissions'!A:A,F1313,'Basin Emissions'!B:B)</f>
        <v>777.69406750000007</v>
      </c>
      <c r="O1313" s="8">
        <f t="shared" si="82"/>
        <v>0</v>
      </c>
      <c r="P1313" s="7">
        <f>SUMIF('Tool Pneumatics CH4 VOC BTEX'!B:B,A1313,'Tool Pneumatics CH4 VOC BTEX'!F:F)</f>
        <v>3.5899999141693102</v>
      </c>
      <c r="Q1313" s="14">
        <f t="shared" si="83"/>
        <v>0</v>
      </c>
      <c r="R1313" s="16">
        <f>SUMIF('Tool Pneumatics CH4 VOC BTEX'!B:B,A1313,'Tool Pneumatics CH4 VOC BTEX'!H:H)*Q1313</f>
        <v>0</v>
      </c>
      <c r="S1313" s="16">
        <f>SUMIF('Tool Pneumatics CH4 VOC BTEX'!B:B,A1313,'Tool Pneumatics CH4 VOC BTEX'!J:J)*Q1313</f>
        <v>0</v>
      </c>
      <c r="T1313" s="16">
        <f>SUMIF('Tool Pneumatics CH4 VOC BTEX'!B:B,A1313,'Tool Pneumatics CH4 VOC BTEX'!L:L)*Q1313</f>
        <v>0</v>
      </c>
      <c r="U1313" s="16">
        <f>SUMIF('Tool Pneumatics CH4 VOC BTEX'!B:B,A1313,'Tool Pneumatics CH4 VOC BTEX'!N:N)*Q1313</f>
        <v>0</v>
      </c>
    </row>
    <row r="1314" spans="1:21" x14ac:dyDescent="0.25">
      <c r="A1314" s="1" t="s">
        <v>4103</v>
      </c>
      <c r="B1314" s="1" t="s">
        <v>1493</v>
      </c>
      <c r="C1314" s="1" t="s">
        <v>1555</v>
      </c>
      <c r="D1314" s="3" t="s">
        <v>2223</v>
      </c>
      <c r="E1314" s="3" t="s">
        <v>3813</v>
      </c>
      <c r="F1314" s="1" t="s">
        <v>3157</v>
      </c>
      <c r="G1314" s="1">
        <v>0</v>
      </c>
      <c r="H1314" s="1" t="s">
        <v>27474</v>
      </c>
      <c r="I1314" s="1">
        <v>0</v>
      </c>
      <c r="J1314" s="1" t="s">
        <v>27474</v>
      </c>
      <c r="K1314" s="1">
        <f t="shared" si="80"/>
        <v>0</v>
      </c>
      <c r="L1314" s="2">
        <f>SUMIFS('Basin Total Well Counts'!B:B,'Basin Total Well Counts'!A:A,F1314)</f>
        <v>8078</v>
      </c>
      <c r="M1314" s="4">
        <f t="shared" si="81"/>
        <v>0</v>
      </c>
      <c r="N1314" s="2">
        <f>SUMIF('Basin Emissions'!A:A,F1314,'Basin Emissions'!B:B)</f>
        <v>777.69406750000007</v>
      </c>
      <c r="O1314" s="8">
        <f t="shared" si="82"/>
        <v>0</v>
      </c>
      <c r="P1314" s="7">
        <f>SUMIF('Tool Pneumatics CH4 VOC BTEX'!B:B,A1314,'Tool Pneumatics CH4 VOC BTEX'!F:F)</f>
        <v>3.5899999141693102</v>
      </c>
      <c r="Q1314" s="14">
        <f t="shared" si="83"/>
        <v>0</v>
      </c>
      <c r="R1314" s="16">
        <f>SUMIF('Tool Pneumatics CH4 VOC BTEX'!B:B,A1314,'Tool Pneumatics CH4 VOC BTEX'!H:H)*Q1314</f>
        <v>0</v>
      </c>
      <c r="S1314" s="16">
        <f>SUMIF('Tool Pneumatics CH4 VOC BTEX'!B:B,A1314,'Tool Pneumatics CH4 VOC BTEX'!J:J)*Q1314</f>
        <v>0</v>
      </c>
      <c r="T1314" s="16">
        <f>SUMIF('Tool Pneumatics CH4 VOC BTEX'!B:B,A1314,'Tool Pneumatics CH4 VOC BTEX'!L:L)*Q1314</f>
        <v>0</v>
      </c>
      <c r="U1314" s="16">
        <f>SUMIF('Tool Pneumatics CH4 VOC BTEX'!B:B,A1314,'Tool Pneumatics CH4 VOC BTEX'!N:N)*Q1314</f>
        <v>0</v>
      </c>
    </row>
    <row r="1315" spans="1:21" x14ac:dyDescent="0.25">
      <c r="A1315" s="1" t="s">
        <v>4104</v>
      </c>
      <c r="B1315" s="1" t="s">
        <v>1493</v>
      </c>
      <c r="C1315" s="1" t="s">
        <v>1582</v>
      </c>
      <c r="D1315" s="3" t="s">
        <v>2223</v>
      </c>
      <c r="E1315" s="3" t="s">
        <v>3813</v>
      </c>
      <c r="F1315" s="1" t="s">
        <v>3157</v>
      </c>
      <c r="G1315" s="1">
        <v>2</v>
      </c>
      <c r="H1315" s="1" t="s">
        <v>27474</v>
      </c>
      <c r="I1315" s="1">
        <v>0</v>
      </c>
      <c r="J1315" s="1" t="s">
        <v>27474</v>
      </c>
      <c r="K1315" s="1">
        <f t="shared" si="80"/>
        <v>2</v>
      </c>
      <c r="L1315" s="2">
        <f>SUMIFS('Basin Total Well Counts'!B:B,'Basin Total Well Counts'!A:A,F1315)</f>
        <v>8078</v>
      </c>
      <c r="M1315" s="4">
        <f t="shared" si="81"/>
        <v>2.4758603614756129E-4</v>
      </c>
      <c r="N1315" s="2">
        <f>SUMIF('Basin Emissions'!A:A,F1315,'Basin Emissions'!B:B)</f>
        <v>777.69406750000007</v>
      </c>
      <c r="O1315" s="8">
        <f t="shared" si="82"/>
        <v>0.19254619150779897</v>
      </c>
      <c r="P1315" s="7">
        <f>SUMIF('Tool Pneumatics CH4 VOC BTEX'!B:B,A1315,'Tool Pneumatics CH4 VOC BTEX'!F:F)</f>
        <v>3.5899999141693102</v>
      </c>
      <c r="Q1315" s="14">
        <f t="shared" si="83"/>
        <v>5.9120799992597735E-2</v>
      </c>
      <c r="R1315" s="16">
        <f>SUMIF('Tool Pneumatics CH4 VOC BTEX'!B:B,A1315,'Tool Pneumatics CH4 VOC BTEX'!H:H)*Q1315</f>
        <v>2.6840843852079995E-4</v>
      </c>
      <c r="S1315" s="16">
        <f>SUMIF('Tool Pneumatics CH4 VOC BTEX'!B:B,A1315,'Tool Pneumatics CH4 VOC BTEX'!J:J)*Q1315</f>
        <v>1.5194046010060574E-5</v>
      </c>
      <c r="T1315" s="16">
        <f>SUMIF('Tool Pneumatics CH4 VOC BTEX'!B:B,A1315,'Tool Pneumatics CH4 VOC BTEX'!L:L)*Q1315</f>
        <v>2.3932100368051417E-4</v>
      </c>
      <c r="U1315" s="16">
        <f>SUMIF('Tool Pneumatics CH4 VOC BTEX'!B:B,A1315,'Tool Pneumatics CH4 VOC BTEX'!N:N)*Q1315</f>
        <v>6.7929800249978811E-5</v>
      </c>
    </row>
    <row r="1316" spans="1:21" x14ac:dyDescent="0.25">
      <c r="A1316" s="1" t="s">
        <v>4106</v>
      </c>
      <c r="B1316" s="1" t="s">
        <v>1559</v>
      </c>
      <c r="C1316" s="1" t="s">
        <v>4107</v>
      </c>
      <c r="D1316" s="3" t="s">
        <v>2223</v>
      </c>
      <c r="E1316" s="3" t="s">
        <v>3813</v>
      </c>
      <c r="F1316" s="1" t="s">
        <v>4105</v>
      </c>
      <c r="G1316" s="1">
        <v>0</v>
      </c>
      <c r="H1316" s="1" t="s">
        <v>27474</v>
      </c>
      <c r="I1316" s="1">
        <v>0</v>
      </c>
      <c r="J1316" s="1" t="s">
        <v>27474</v>
      </c>
      <c r="K1316" s="1">
        <f t="shared" si="80"/>
        <v>0</v>
      </c>
      <c r="L1316" s="2">
        <f>SUMIFS('Basin Total Well Counts'!B:B,'Basin Total Well Counts'!A:A,F1316)</f>
        <v>0</v>
      </c>
      <c r="M1316" s="4">
        <f t="shared" si="81"/>
        <v>0</v>
      </c>
      <c r="N1316" s="2">
        <f>SUMIF('Basin Emissions'!A:A,F1316,'Basin Emissions'!B:B)</f>
        <v>469.23660810000001</v>
      </c>
      <c r="O1316" s="8">
        <f t="shared" si="82"/>
        <v>0</v>
      </c>
      <c r="P1316" s="7">
        <f>SUMIF('Tool Pneumatics CH4 VOC BTEX'!B:B,A1316,'Tool Pneumatics CH4 VOC BTEX'!F:F)</f>
        <v>3.5899999141693102</v>
      </c>
      <c r="Q1316" s="14">
        <f t="shared" si="83"/>
        <v>0</v>
      </c>
      <c r="R1316" s="16">
        <f>SUMIF('Tool Pneumatics CH4 VOC BTEX'!B:B,A1316,'Tool Pneumatics CH4 VOC BTEX'!H:H)*Q1316</f>
        <v>0</v>
      </c>
      <c r="S1316" s="16">
        <f>SUMIF('Tool Pneumatics CH4 VOC BTEX'!B:B,A1316,'Tool Pneumatics CH4 VOC BTEX'!J:J)*Q1316</f>
        <v>0</v>
      </c>
      <c r="T1316" s="16">
        <f>SUMIF('Tool Pneumatics CH4 VOC BTEX'!B:B,A1316,'Tool Pneumatics CH4 VOC BTEX'!L:L)*Q1316</f>
        <v>0</v>
      </c>
      <c r="U1316" s="16">
        <f>SUMIF('Tool Pneumatics CH4 VOC BTEX'!B:B,A1316,'Tool Pneumatics CH4 VOC BTEX'!N:N)*Q1316</f>
        <v>0</v>
      </c>
    </row>
    <row r="1317" spans="1:21" x14ac:dyDescent="0.25">
      <c r="A1317" s="1" t="s">
        <v>4108</v>
      </c>
      <c r="B1317" s="1" t="s">
        <v>1559</v>
      </c>
      <c r="C1317" s="1" t="s">
        <v>4109</v>
      </c>
      <c r="D1317" s="3" t="s">
        <v>2252</v>
      </c>
      <c r="E1317" s="3" t="s">
        <v>23961</v>
      </c>
      <c r="F1317" s="1" t="s">
        <v>4105</v>
      </c>
      <c r="G1317" s="1">
        <v>0</v>
      </c>
      <c r="H1317" s="1" t="s">
        <v>27474</v>
      </c>
      <c r="I1317" s="1">
        <v>0</v>
      </c>
      <c r="J1317" s="1" t="s">
        <v>27474</v>
      </c>
      <c r="K1317" s="1">
        <f t="shared" si="80"/>
        <v>0</v>
      </c>
      <c r="L1317" s="2">
        <f>SUMIFS('Basin Total Well Counts'!B:B,'Basin Total Well Counts'!A:A,F1317)</f>
        <v>0</v>
      </c>
      <c r="M1317" s="4">
        <f t="shared" si="81"/>
        <v>0</v>
      </c>
      <c r="N1317" s="2">
        <f>SUMIF('Basin Emissions'!A:A,F1317,'Basin Emissions'!B:B)</f>
        <v>469.23660810000001</v>
      </c>
      <c r="O1317" s="8">
        <f t="shared" si="82"/>
        <v>0</v>
      </c>
      <c r="P1317" s="7">
        <f>SUMIF('Tool Pneumatics CH4 VOC BTEX'!B:B,A1317,'Tool Pneumatics CH4 VOC BTEX'!F:F)</f>
        <v>3.5899999141693102</v>
      </c>
      <c r="Q1317" s="14">
        <f t="shared" si="83"/>
        <v>0</v>
      </c>
      <c r="R1317" s="16">
        <f>SUMIF('Tool Pneumatics CH4 VOC BTEX'!B:B,A1317,'Tool Pneumatics CH4 VOC BTEX'!H:H)*Q1317</f>
        <v>0</v>
      </c>
      <c r="S1317" s="16">
        <f>SUMIF('Tool Pneumatics CH4 VOC BTEX'!B:B,A1317,'Tool Pneumatics CH4 VOC BTEX'!J:J)*Q1317</f>
        <v>0</v>
      </c>
      <c r="T1317" s="16">
        <f>SUMIF('Tool Pneumatics CH4 VOC BTEX'!B:B,A1317,'Tool Pneumatics CH4 VOC BTEX'!L:L)*Q1317</f>
        <v>0</v>
      </c>
      <c r="U1317" s="16">
        <f>SUMIF('Tool Pneumatics CH4 VOC BTEX'!B:B,A1317,'Tool Pneumatics CH4 VOC BTEX'!N:N)*Q1317</f>
        <v>0</v>
      </c>
    </row>
    <row r="1318" spans="1:21" x14ac:dyDescent="0.25">
      <c r="A1318" s="1" t="s">
        <v>4110</v>
      </c>
      <c r="B1318" s="1" t="s">
        <v>1559</v>
      </c>
      <c r="C1318" s="1" t="s">
        <v>1978</v>
      </c>
      <c r="D1318" s="3" t="s">
        <v>3649</v>
      </c>
      <c r="E1318" s="3" t="s">
        <v>2421</v>
      </c>
      <c r="F1318" s="1" t="s">
        <v>4105</v>
      </c>
      <c r="G1318" s="1">
        <v>0</v>
      </c>
      <c r="H1318" s="1" t="s">
        <v>27474</v>
      </c>
      <c r="I1318" s="1">
        <v>0</v>
      </c>
      <c r="J1318" s="1" t="s">
        <v>27474</v>
      </c>
      <c r="K1318" s="1">
        <f t="shared" si="80"/>
        <v>0</v>
      </c>
      <c r="L1318" s="2">
        <f>SUMIFS('Basin Total Well Counts'!B:B,'Basin Total Well Counts'!A:A,F1318)</f>
        <v>0</v>
      </c>
      <c r="M1318" s="4">
        <f t="shared" si="81"/>
        <v>0</v>
      </c>
      <c r="N1318" s="2">
        <f>SUMIF('Basin Emissions'!A:A,F1318,'Basin Emissions'!B:B)</f>
        <v>469.23660810000001</v>
      </c>
      <c r="O1318" s="8">
        <f t="shared" si="82"/>
        <v>0</v>
      </c>
      <c r="P1318" s="7">
        <f>SUMIF('Tool Pneumatics CH4 VOC BTEX'!B:B,A1318,'Tool Pneumatics CH4 VOC BTEX'!F:F)</f>
        <v>3.5899999141693102</v>
      </c>
      <c r="Q1318" s="14">
        <f t="shared" si="83"/>
        <v>0</v>
      </c>
      <c r="R1318" s="16">
        <f>SUMIF('Tool Pneumatics CH4 VOC BTEX'!B:B,A1318,'Tool Pneumatics CH4 VOC BTEX'!H:H)*Q1318</f>
        <v>0</v>
      </c>
      <c r="S1318" s="16">
        <f>SUMIF('Tool Pneumatics CH4 VOC BTEX'!B:B,A1318,'Tool Pneumatics CH4 VOC BTEX'!J:J)*Q1318</f>
        <v>0</v>
      </c>
      <c r="T1318" s="16">
        <f>SUMIF('Tool Pneumatics CH4 VOC BTEX'!B:B,A1318,'Tool Pneumatics CH4 VOC BTEX'!L:L)*Q1318</f>
        <v>0</v>
      </c>
      <c r="U1318" s="16">
        <f>SUMIF('Tool Pneumatics CH4 VOC BTEX'!B:B,A1318,'Tool Pneumatics CH4 VOC BTEX'!N:N)*Q1318</f>
        <v>0</v>
      </c>
    </row>
    <row r="1319" spans="1:21" x14ac:dyDescent="0.25">
      <c r="A1319" s="1" t="s">
        <v>4111</v>
      </c>
      <c r="B1319" s="1" t="s">
        <v>1559</v>
      </c>
      <c r="C1319" s="1" t="s">
        <v>2045</v>
      </c>
      <c r="D1319" s="3" t="s">
        <v>3649</v>
      </c>
      <c r="E1319" s="3" t="s">
        <v>2421</v>
      </c>
      <c r="F1319" s="1" t="s">
        <v>4105</v>
      </c>
      <c r="G1319" s="1">
        <v>0</v>
      </c>
      <c r="H1319" s="1" t="s">
        <v>27474</v>
      </c>
      <c r="I1319" s="1">
        <v>0</v>
      </c>
      <c r="J1319" s="1" t="s">
        <v>27474</v>
      </c>
      <c r="K1319" s="1">
        <f t="shared" si="80"/>
        <v>0</v>
      </c>
      <c r="L1319" s="2">
        <f>SUMIFS('Basin Total Well Counts'!B:B,'Basin Total Well Counts'!A:A,F1319)</f>
        <v>0</v>
      </c>
      <c r="M1319" s="4">
        <f t="shared" si="81"/>
        <v>0</v>
      </c>
      <c r="N1319" s="2">
        <f>SUMIF('Basin Emissions'!A:A,F1319,'Basin Emissions'!B:B)</f>
        <v>469.23660810000001</v>
      </c>
      <c r="O1319" s="8">
        <f t="shared" si="82"/>
        <v>0</v>
      </c>
      <c r="P1319" s="7">
        <f>SUMIF('Tool Pneumatics CH4 VOC BTEX'!B:B,A1319,'Tool Pneumatics CH4 VOC BTEX'!F:F)</f>
        <v>3.5899999141693102</v>
      </c>
      <c r="Q1319" s="14">
        <f t="shared" si="83"/>
        <v>0</v>
      </c>
      <c r="R1319" s="16">
        <f>SUMIF('Tool Pneumatics CH4 VOC BTEX'!B:B,A1319,'Tool Pneumatics CH4 VOC BTEX'!H:H)*Q1319</f>
        <v>0</v>
      </c>
      <c r="S1319" s="16">
        <f>SUMIF('Tool Pneumatics CH4 VOC BTEX'!B:B,A1319,'Tool Pneumatics CH4 VOC BTEX'!J:J)*Q1319</f>
        <v>0</v>
      </c>
      <c r="T1319" s="16">
        <f>SUMIF('Tool Pneumatics CH4 VOC BTEX'!B:B,A1319,'Tool Pneumatics CH4 VOC BTEX'!L:L)*Q1319</f>
        <v>0</v>
      </c>
      <c r="U1319" s="16">
        <f>SUMIF('Tool Pneumatics CH4 VOC BTEX'!B:B,A1319,'Tool Pneumatics CH4 VOC BTEX'!N:N)*Q1319</f>
        <v>0</v>
      </c>
    </row>
    <row r="1320" spans="1:21" x14ac:dyDescent="0.25">
      <c r="A1320" s="1" t="s">
        <v>4112</v>
      </c>
      <c r="B1320" s="1" t="s">
        <v>1559</v>
      </c>
      <c r="C1320" s="1" t="s">
        <v>1665</v>
      </c>
      <c r="D1320" s="3" t="s">
        <v>2223</v>
      </c>
      <c r="E1320" s="3" t="s">
        <v>3813</v>
      </c>
      <c r="F1320" s="1" t="s">
        <v>4105</v>
      </c>
      <c r="G1320" s="1">
        <v>0</v>
      </c>
      <c r="H1320" s="1" t="s">
        <v>27474</v>
      </c>
      <c r="I1320" s="1">
        <v>0</v>
      </c>
      <c r="J1320" s="1" t="s">
        <v>27474</v>
      </c>
      <c r="K1320" s="1">
        <f t="shared" si="80"/>
        <v>0</v>
      </c>
      <c r="L1320" s="2">
        <f>SUMIFS('Basin Total Well Counts'!B:B,'Basin Total Well Counts'!A:A,F1320)</f>
        <v>0</v>
      </c>
      <c r="M1320" s="4">
        <f t="shared" si="81"/>
        <v>0</v>
      </c>
      <c r="N1320" s="2">
        <f>SUMIF('Basin Emissions'!A:A,F1320,'Basin Emissions'!B:B)</f>
        <v>469.23660810000001</v>
      </c>
      <c r="O1320" s="8">
        <f t="shared" si="82"/>
        <v>0</v>
      </c>
      <c r="P1320" s="7">
        <f>SUMIF('Tool Pneumatics CH4 VOC BTEX'!B:B,A1320,'Tool Pneumatics CH4 VOC BTEX'!F:F)</f>
        <v>3.5899999141693102</v>
      </c>
      <c r="Q1320" s="14">
        <f t="shared" si="83"/>
        <v>0</v>
      </c>
      <c r="R1320" s="16">
        <f>SUMIF('Tool Pneumatics CH4 VOC BTEX'!B:B,A1320,'Tool Pneumatics CH4 VOC BTEX'!H:H)*Q1320</f>
        <v>0</v>
      </c>
      <c r="S1320" s="16">
        <f>SUMIF('Tool Pneumatics CH4 VOC BTEX'!B:B,A1320,'Tool Pneumatics CH4 VOC BTEX'!J:J)*Q1320</f>
        <v>0</v>
      </c>
      <c r="T1320" s="16">
        <f>SUMIF('Tool Pneumatics CH4 VOC BTEX'!B:B,A1320,'Tool Pneumatics CH4 VOC BTEX'!L:L)*Q1320</f>
        <v>0</v>
      </c>
      <c r="U1320" s="16">
        <f>SUMIF('Tool Pneumatics CH4 VOC BTEX'!B:B,A1320,'Tool Pneumatics CH4 VOC BTEX'!N:N)*Q1320</f>
        <v>0</v>
      </c>
    </row>
    <row r="1321" spans="1:21" x14ac:dyDescent="0.25">
      <c r="A1321" s="1" t="s">
        <v>4113</v>
      </c>
      <c r="B1321" s="1" t="s">
        <v>1559</v>
      </c>
      <c r="C1321" s="1" t="s">
        <v>2212</v>
      </c>
      <c r="D1321" s="3" t="s">
        <v>2223</v>
      </c>
      <c r="E1321" s="3" t="s">
        <v>3813</v>
      </c>
      <c r="F1321" s="1" t="s">
        <v>4105</v>
      </c>
      <c r="G1321" s="1">
        <v>0</v>
      </c>
      <c r="H1321" s="1" t="s">
        <v>27474</v>
      </c>
      <c r="I1321" s="1">
        <v>0</v>
      </c>
      <c r="J1321" s="1" t="s">
        <v>27474</v>
      </c>
      <c r="K1321" s="1">
        <f t="shared" si="80"/>
        <v>0</v>
      </c>
      <c r="L1321" s="2">
        <f>SUMIFS('Basin Total Well Counts'!B:B,'Basin Total Well Counts'!A:A,F1321)</f>
        <v>0</v>
      </c>
      <c r="M1321" s="4">
        <f t="shared" si="81"/>
        <v>0</v>
      </c>
      <c r="N1321" s="2">
        <f>SUMIF('Basin Emissions'!A:A,F1321,'Basin Emissions'!B:B)</f>
        <v>469.23660810000001</v>
      </c>
      <c r="O1321" s="8">
        <f t="shared" si="82"/>
        <v>0</v>
      </c>
      <c r="P1321" s="7">
        <f>SUMIF('Tool Pneumatics CH4 VOC BTEX'!B:B,A1321,'Tool Pneumatics CH4 VOC BTEX'!F:F)</f>
        <v>3.5899999141693102</v>
      </c>
      <c r="Q1321" s="14">
        <f t="shared" si="83"/>
        <v>0</v>
      </c>
      <c r="R1321" s="16">
        <f>SUMIF('Tool Pneumatics CH4 VOC BTEX'!B:B,A1321,'Tool Pneumatics CH4 VOC BTEX'!H:H)*Q1321</f>
        <v>0</v>
      </c>
      <c r="S1321" s="16">
        <f>SUMIF('Tool Pneumatics CH4 VOC BTEX'!B:B,A1321,'Tool Pneumatics CH4 VOC BTEX'!J:J)*Q1321</f>
        <v>0</v>
      </c>
      <c r="T1321" s="16">
        <f>SUMIF('Tool Pneumatics CH4 VOC BTEX'!B:B,A1321,'Tool Pneumatics CH4 VOC BTEX'!L:L)*Q1321</f>
        <v>0</v>
      </c>
      <c r="U1321" s="16">
        <f>SUMIF('Tool Pneumatics CH4 VOC BTEX'!B:B,A1321,'Tool Pneumatics CH4 VOC BTEX'!N:N)*Q1321</f>
        <v>0</v>
      </c>
    </row>
    <row r="1322" spans="1:21" x14ac:dyDescent="0.25">
      <c r="A1322" s="1" t="s">
        <v>4114</v>
      </c>
      <c r="B1322" s="1" t="s">
        <v>1559</v>
      </c>
      <c r="C1322" s="1" t="s">
        <v>2095</v>
      </c>
      <c r="D1322" s="3" t="s">
        <v>2223</v>
      </c>
      <c r="E1322" s="3" t="s">
        <v>3813</v>
      </c>
      <c r="F1322" s="1" t="s">
        <v>4105</v>
      </c>
      <c r="G1322" s="1">
        <v>0</v>
      </c>
      <c r="H1322" s="1" t="s">
        <v>27474</v>
      </c>
      <c r="I1322" s="1">
        <v>0</v>
      </c>
      <c r="J1322" s="1" t="s">
        <v>27474</v>
      </c>
      <c r="K1322" s="1">
        <f t="shared" si="80"/>
        <v>0</v>
      </c>
      <c r="L1322" s="2">
        <f>SUMIFS('Basin Total Well Counts'!B:B,'Basin Total Well Counts'!A:A,F1322)</f>
        <v>0</v>
      </c>
      <c r="M1322" s="4">
        <f t="shared" si="81"/>
        <v>0</v>
      </c>
      <c r="N1322" s="2">
        <f>SUMIF('Basin Emissions'!A:A,F1322,'Basin Emissions'!B:B)</f>
        <v>469.23660810000001</v>
      </c>
      <c r="O1322" s="8">
        <f t="shared" si="82"/>
        <v>0</v>
      </c>
      <c r="P1322" s="7">
        <f>SUMIF('Tool Pneumatics CH4 VOC BTEX'!B:B,A1322,'Tool Pneumatics CH4 VOC BTEX'!F:F)</f>
        <v>3.5899999141693102</v>
      </c>
      <c r="Q1322" s="14">
        <f t="shared" si="83"/>
        <v>0</v>
      </c>
      <c r="R1322" s="16">
        <f>SUMIF('Tool Pneumatics CH4 VOC BTEX'!B:B,A1322,'Tool Pneumatics CH4 VOC BTEX'!H:H)*Q1322</f>
        <v>0</v>
      </c>
      <c r="S1322" s="16">
        <f>SUMIF('Tool Pneumatics CH4 VOC BTEX'!B:B,A1322,'Tool Pneumatics CH4 VOC BTEX'!J:J)*Q1322</f>
        <v>0</v>
      </c>
      <c r="T1322" s="16">
        <f>SUMIF('Tool Pneumatics CH4 VOC BTEX'!B:B,A1322,'Tool Pneumatics CH4 VOC BTEX'!L:L)*Q1322</f>
        <v>0</v>
      </c>
      <c r="U1322" s="16">
        <f>SUMIF('Tool Pneumatics CH4 VOC BTEX'!B:B,A1322,'Tool Pneumatics CH4 VOC BTEX'!N:N)*Q1322</f>
        <v>0</v>
      </c>
    </row>
    <row r="1323" spans="1:21" x14ac:dyDescent="0.25">
      <c r="A1323" s="1" t="s">
        <v>4115</v>
      </c>
      <c r="B1323" s="1" t="s">
        <v>1559</v>
      </c>
      <c r="C1323" s="1" t="s">
        <v>1633</v>
      </c>
      <c r="D1323" s="3" t="s">
        <v>2252</v>
      </c>
      <c r="E1323" s="3" t="s">
        <v>23961</v>
      </c>
      <c r="F1323" s="1" t="s">
        <v>4105</v>
      </c>
      <c r="G1323" s="1">
        <v>0</v>
      </c>
      <c r="H1323" s="1" t="s">
        <v>27474</v>
      </c>
      <c r="I1323" s="1">
        <v>0</v>
      </c>
      <c r="J1323" s="1" t="s">
        <v>27474</v>
      </c>
      <c r="K1323" s="1">
        <f t="shared" si="80"/>
        <v>0</v>
      </c>
      <c r="L1323" s="2">
        <f>SUMIFS('Basin Total Well Counts'!B:B,'Basin Total Well Counts'!A:A,F1323)</f>
        <v>0</v>
      </c>
      <c r="M1323" s="4">
        <f t="shared" si="81"/>
        <v>0</v>
      </c>
      <c r="N1323" s="2">
        <f>SUMIF('Basin Emissions'!A:A,F1323,'Basin Emissions'!B:B)</f>
        <v>469.23660810000001</v>
      </c>
      <c r="O1323" s="8">
        <f t="shared" si="82"/>
        <v>0</v>
      </c>
      <c r="P1323" s="7">
        <f>SUMIF('Tool Pneumatics CH4 VOC BTEX'!B:B,A1323,'Tool Pneumatics CH4 VOC BTEX'!F:F)</f>
        <v>3.5899999141693102</v>
      </c>
      <c r="Q1323" s="14">
        <f t="shared" si="83"/>
        <v>0</v>
      </c>
      <c r="R1323" s="16">
        <f>SUMIF('Tool Pneumatics CH4 VOC BTEX'!B:B,A1323,'Tool Pneumatics CH4 VOC BTEX'!H:H)*Q1323</f>
        <v>0</v>
      </c>
      <c r="S1323" s="16">
        <f>SUMIF('Tool Pneumatics CH4 VOC BTEX'!B:B,A1323,'Tool Pneumatics CH4 VOC BTEX'!J:J)*Q1323</f>
        <v>0</v>
      </c>
      <c r="T1323" s="16">
        <f>SUMIF('Tool Pneumatics CH4 VOC BTEX'!B:B,A1323,'Tool Pneumatics CH4 VOC BTEX'!L:L)*Q1323</f>
        <v>0</v>
      </c>
      <c r="U1323" s="16">
        <f>SUMIF('Tool Pneumatics CH4 VOC BTEX'!B:B,A1323,'Tool Pneumatics CH4 VOC BTEX'!N:N)*Q1323</f>
        <v>0</v>
      </c>
    </row>
    <row r="1324" spans="1:21" x14ac:dyDescent="0.25">
      <c r="A1324" s="1" t="s">
        <v>4116</v>
      </c>
      <c r="B1324" s="1" t="s">
        <v>1559</v>
      </c>
      <c r="C1324" s="1" t="s">
        <v>4117</v>
      </c>
      <c r="D1324" s="3" t="s">
        <v>2223</v>
      </c>
      <c r="E1324" s="3" t="s">
        <v>3813</v>
      </c>
      <c r="F1324" s="1" t="s">
        <v>4105</v>
      </c>
      <c r="G1324" s="1">
        <v>0</v>
      </c>
      <c r="H1324" s="1" t="s">
        <v>27474</v>
      </c>
      <c r="I1324" s="1">
        <v>0</v>
      </c>
      <c r="J1324" s="1" t="s">
        <v>27474</v>
      </c>
      <c r="K1324" s="1">
        <f t="shared" si="80"/>
        <v>0</v>
      </c>
      <c r="L1324" s="2">
        <f>SUMIFS('Basin Total Well Counts'!B:B,'Basin Total Well Counts'!A:A,F1324)</f>
        <v>0</v>
      </c>
      <c r="M1324" s="4">
        <f t="shared" si="81"/>
        <v>0</v>
      </c>
      <c r="N1324" s="2">
        <f>SUMIF('Basin Emissions'!A:A,F1324,'Basin Emissions'!B:B)</f>
        <v>469.23660810000001</v>
      </c>
      <c r="O1324" s="8">
        <f t="shared" si="82"/>
        <v>0</v>
      </c>
      <c r="P1324" s="7">
        <f>SUMIF('Tool Pneumatics CH4 VOC BTEX'!B:B,A1324,'Tool Pneumatics CH4 VOC BTEX'!F:F)</f>
        <v>3.5899999141693102</v>
      </c>
      <c r="Q1324" s="14">
        <f t="shared" si="83"/>
        <v>0</v>
      </c>
      <c r="R1324" s="16">
        <f>SUMIF('Tool Pneumatics CH4 VOC BTEX'!B:B,A1324,'Tool Pneumatics CH4 VOC BTEX'!H:H)*Q1324</f>
        <v>0</v>
      </c>
      <c r="S1324" s="16">
        <f>SUMIF('Tool Pneumatics CH4 VOC BTEX'!B:B,A1324,'Tool Pneumatics CH4 VOC BTEX'!J:J)*Q1324</f>
        <v>0</v>
      </c>
      <c r="T1324" s="16">
        <f>SUMIF('Tool Pneumatics CH4 VOC BTEX'!B:B,A1324,'Tool Pneumatics CH4 VOC BTEX'!L:L)*Q1324</f>
        <v>0</v>
      </c>
      <c r="U1324" s="16">
        <f>SUMIF('Tool Pneumatics CH4 VOC BTEX'!B:B,A1324,'Tool Pneumatics CH4 VOC BTEX'!N:N)*Q1324</f>
        <v>0</v>
      </c>
    </row>
    <row r="1325" spans="1:21" x14ac:dyDescent="0.25">
      <c r="A1325" s="1" t="s">
        <v>4118</v>
      </c>
      <c r="B1325" s="1" t="s">
        <v>1559</v>
      </c>
      <c r="C1325" s="1" t="s">
        <v>2144</v>
      </c>
      <c r="D1325" s="3" t="s">
        <v>2252</v>
      </c>
      <c r="E1325" s="3" t="s">
        <v>23961</v>
      </c>
      <c r="F1325" s="1" t="s">
        <v>4105</v>
      </c>
      <c r="G1325" s="1">
        <v>0</v>
      </c>
      <c r="H1325" s="1" t="s">
        <v>27474</v>
      </c>
      <c r="I1325" s="1">
        <v>0</v>
      </c>
      <c r="J1325" s="1" t="s">
        <v>27474</v>
      </c>
      <c r="K1325" s="1">
        <f t="shared" si="80"/>
        <v>0</v>
      </c>
      <c r="L1325" s="2">
        <f>SUMIFS('Basin Total Well Counts'!B:B,'Basin Total Well Counts'!A:A,F1325)</f>
        <v>0</v>
      </c>
      <c r="M1325" s="4">
        <f t="shared" si="81"/>
        <v>0</v>
      </c>
      <c r="N1325" s="2">
        <f>SUMIF('Basin Emissions'!A:A,F1325,'Basin Emissions'!B:B)</f>
        <v>469.23660810000001</v>
      </c>
      <c r="O1325" s="8">
        <f t="shared" si="82"/>
        <v>0</v>
      </c>
      <c r="P1325" s="7">
        <f>SUMIF('Tool Pneumatics CH4 VOC BTEX'!B:B,A1325,'Tool Pneumatics CH4 VOC BTEX'!F:F)</f>
        <v>3.5899999141693102</v>
      </c>
      <c r="Q1325" s="14">
        <f t="shared" si="83"/>
        <v>0</v>
      </c>
      <c r="R1325" s="16">
        <f>SUMIF('Tool Pneumatics CH4 VOC BTEX'!B:B,A1325,'Tool Pneumatics CH4 VOC BTEX'!H:H)*Q1325</f>
        <v>0</v>
      </c>
      <c r="S1325" s="16">
        <f>SUMIF('Tool Pneumatics CH4 VOC BTEX'!B:B,A1325,'Tool Pneumatics CH4 VOC BTEX'!J:J)*Q1325</f>
        <v>0</v>
      </c>
      <c r="T1325" s="16">
        <f>SUMIF('Tool Pneumatics CH4 VOC BTEX'!B:B,A1325,'Tool Pneumatics CH4 VOC BTEX'!L:L)*Q1325</f>
        <v>0</v>
      </c>
      <c r="U1325" s="16">
        <f>SUMIF('Tool Pneumatics CH4 VOC BTEX'!B:B,A1325,'Tool Pneumatics CH4 VOC BTEX'!N:N)*Q1325</f>
        <v>0</v>
      </c>
    </row>
    <row r="1326" spans="1:21" x14ac:dyDescent="0.25">
      <c r="A1326" s="1" t="s">
        <v>4119</v>
      </c>
      <c r="B1326" s="1" t="s">
        <v>1559</v>
      </c>
      <c r="C1326" s="1" t="s">
        <v>2031</v>
      </c>
      <c r="D1326" s="3" t="s">
        <v>2223</v>
      </c>
      <c r="E1326" s="3" t="s">
        <v>3813</v>
      </c>
      <c r="F1326" s="1" t="s">
        <v>4105</v>
      </c>
      <c r="G1326" s="1">
        <v>0</v>
      </c>
      <c r="H1326" s="1" t="s">
        <v>27474</v>
      </c>
      <c r="I1326" s="1">
        <v>0</v>
      </c>
      <c r="J1326" s="1" t="s">
        <v>27474</v>
      </c>
      <c r="K1326" s="1">
        <f t="shared" si="80"/>
        <v>0</v>
      </c>
      <c r="L1326" s="2">
        <f>SUMIFS('Basin Total Well Counts'!B:B,'Basin Total Well Counts'!A:A,F1326)</f>
        <v>0</v>
      </c>
      <c r="M1326" s="4">
        <f t="shared" si="81"/>
        <v>0</v>
      </c>
      <c r="N1326" s="2">
        <f>SUMIF('Basin Emissions'!A:A,F1326,'Basin Emissions'!B:B)</f>
        <v>469.23660810000001</v>
      </c>
      <c r="O1326" s="8">
        <f t="shared" si="82"/>
        <v>0</v>
      </c>
      <c r="P1326" s="7">
        <f>SUMIF('Tool Pneumatics CH4 VOC BTEX'!B:B,A1326,'Tool Pneumatics CH4 VOC BTEX'!F:F)</f>
        <v>3.5899999141693102</v>
      </c>
      <c r="Q1326" s="14">
        <f t="shared" si="83"/>
        <v>0</v>
      </c>
      <c r="R1326" s="16">
        <f>SUMIF('Tool Pneumatics CH4 VOC BTEX'!B:B,A1326,'Tool Pneumatics CH4 VOC BTEX'!H:H)*Q1326</f>
        <v>0</v>
      </c>
      <c r="S1326" s="16">
        <f>SUMIF('Tool Pneumatics CH4 VOC BTEX'!B:B,A1326,'Tool Pneumatics CH4 VOC BTEX'!J:J)*Q1326</f>
        <v>0</v>
      </c>
      <c r="T1326" s="16">
        <f>SUMIF('Tool Pneumatics CH4 VOC BTEX'!B:B,A1326,'Tool Pneumatics CH4 VOC BTEX'!L:L)*Q1326</f>
        <v>0</v>
      </c>
      <c r="U1326" s="16">
        <f>SUMIF('Tool Pneumatics CH4 VOC BTEX'!B:B,A1326,'Tool Pneumatics CH4 VOC BTEX'!N:N)*Q1326</f>
        <v>0</v>
      </c>
    </row>
    <row r="1327" spans="1:21" x14ac:dyDescent="0.25">
      <c r="A1327" s="1" t="s">
        <v>4120</v>
      </c>
      <c r="B1327" s="1" t="s">
        <v>1559</v>
      </c>
      <c r="C1327" s="1" t="s">
        <v>1775</v>
      </c>
      <c r="D1327" s="3" t="s">
        <v>3378</v>
      </c>
      <c r="E1327" s="3" t="s">
        <v>3378</v>
      </c>
      <c r="F1327" s="1" t="s">
        <v>4105</v>
      </c>
      <c r="G1327" s="1">
        <v>0</v>
      </c>
      <c r="H1327" s="1" t="s">
        <v>27474</v>
      </c>
      <c r="I1327" s="1">
        <v>0</v>
      </c>
      <c r="J1327" s="1" t="s">
        <v>27474</v>
      </c>
      <c r="K1327" s="1">
        <f t="shared" si="80"/>
        <v>0</v>
      </c>
      <c r="L1327" s="2">
        <f>SUMIFS('Basin Total Well Counts'!B:B,'Basin Total Well Counts'!A:A,F1327)</f>
        <v>0</v>
      </c>
      <c r="M1327" s="4">
        <f t="shared" si="81"/>
        <v>0</v>
      </c>
      <c r="N1327" s="2">
        <f>SUMIF('Basin Emissions'!A:A,F1327,'Basin Emissions'!B:B)</f>
        <v>469.23660810000001</v>
      </c>
      <c r="O1327" s="8">
        <f t="shared" si="82"/>
        <v>0</v>
      </c>
      <c r="P1327" s="7">
        <f>SUMIF('Tool Pneumatics CH4 VOC BTEX'!B:B,A1327,'Tool Pneumatics CH4 VOC BTEX'!F:F)</f>
        <v>3.5899999141693102</v>
      </c>
      <c r="Q1327" s="14">
        <f t="shared" si="83"/>
        <v>0</v>
      </c>
      <c r="R1327" s="16">
        <f>SUMIF('Tool Pneumatics CH4 VOC BTEX'!B:B,A1327,'Tool Pneumatics CH4 VOC BTEX'!H:H)*Q1327</f>
        <v>0</v>
      </c>
      <c r="S1327" s="16">
        <f>SUMIF('Tool Pneumatics CH4 VOC BTEX'!B:B,A1327,'Tool Pneumatics CH4 VOC BTEX'!J:J)*Q1327</f>
        <v>0</v>
      </c>
      <c r="T1327" s="16">
        <f>SUMIF('Tool Pneumatics CH4 VOC BTEX'!B:B,A1327,'Tool Pneumatics CH4 VOC BTEX'!L:L)*Q1327</f>
        <v>0</v>
      </c>
      <c r="U1327" s="16">
        <f>SUMIF('Tool Pneumatics CH4 VOC BTEX'!B:B,A1327,'Tool Pneumatics CH4 VOC BTEX'!N:N)*Q1327</f>
        <v>0</v>
      </c>
    </row>
    <row r="1328" spans="1:21" x14ac:dyDescent="0.25">
      <c r="A1328" s="1" t="s">
        <v>4121</v>
      </c>
      <c r="B1328" s="1" t="s">
        <v>1559</v>
      </c>
      <c r="C1328" s="1" t="s">
        <v>4122</v>
      </c>
      <c r="D1328" s="3" t="s">
        <v>2409</v>
      </c>
      <c r="E1328" s="3" t="s">
        <v>2409</v>
      </c>
      <c r="F1328" s="1" t="s">
        <v>4105</v>
      </c>
      <c r="G1328" s="1">
        <v>0</v>
      </c>
      <c r="H1328" s="1" t="s">
        <v>27474</v>
      </c>
      <c r="I1328" s="1">
        <v>0</v>
      </c>
      <c r="J1328" s="1" t="s">
        <v>27474</v>
      </c>
      <c r="K1328" s="1">
        <f t="shared" si="80"/>
        <v>0</v>
      </c>
      <c r="L1328" s="2">
        <f>SUMIFS('Basin Total Well Counts'!B:B,'Basin Total Well Counts'!A:A,F1328)</f>
        <v>0</v>
      </c>
      <c r="M1328" s="4">
        <f t="shared" si="81"/>
        <v>0</v>
      </c>
      <c r="N1328" s="2">
        <f>SUMIF('Basin Emissions'!A:A,F1328,'Basin Emissions'!B:B)</f>
        <v>469.23660810000001</v>
      </c>
      <c r="O1328" s="8">
        <f t="shared" si="82"/>
        <v>0</v>
      </c>
      <c r="P1328" s="7">
        <f>SUMIF('Tool Pneumatics CH4 VOC BTEX'!B:B,A1328,'Tool Pneumatics CH4 VOC BTEX'!F:F)</f>
        <v>3.5899999141693102</v>
      </c>
      <c r="Q1328" s="14">
        <f t="shared" si="83"/>
        <v>0</v>
      </c>
      <c r="R1328" s="16">
        <f>SUMIF('Tool Pneumatics CH4 VOC BTEX'!B:B,A1328,'Tool Pneumatics CH4 VOC BTEX'!H:H)*Q1328</f>
        <v>0</v>
      </c>
      <c r="S1328" s="16">
        <f>SUMIF('Tool Pneumatics CH4 VOC BTEX'!B:B,A1328,'Tool Pneumatics CH4 VOC BTEX'!J:J)*Q1328</f>
        <v>0</v>
      </c>
      <c r="T1328" s="16">
        <f>SUMIF('Tool Pneumatics CH4 VOC BTEX'!B:B,A1328,'Tool Pneumatics CH4 VOC BTEX'!L:L)*Q1328</f>
        <v>0</v>
      </c>
      <c r="U1328" s="16">
        <f>SUMIF('Tool Pneumatics CH4 VOC BTEX'!B:B,A1328,'Tool Pneumatics CH4 VOC BTEX'!N:N)*Q1328</f>
        <v>0</v>
      </c>
    </row>
    <row r="1329" spans="1:21" x14ac:dyDescent="0.25">
      <c r="A1329" s="1" t="s">
        <v>4123</v>
      </c>
      <c r="B1329" s="1" t="s">
        <v>1559</v>
      </c>
      <c r="C1329" s="1" t="s">
        <v>1931</v>
      </c>
      <c r="D1329" s="3" t="s">
        <v>2409</v>
      </c>
      <c r="E1329" s="3" t="s">
        <v>2409</v>
      </c>
      <c r="F1329" s="1" t="s">
        <v>4105</v>
      </c>
      <c r="G1329" s="1">
        <v>0</v>
      </c>
      <c r="H1329" s="1" t="s">
        <v>27474</v>
      </c>
      <c r="I1329" s="1">
        <v>0</v>
      </c>
      <c r="J1329" s="1" t="s">
        <v>27474</v>
      </c>
      <c r="K1329" s="1">
        <f t="shared" si="80"/>
        <v>0</v>
      </c>
      <c r="L1329" s="2">
        <f>SUMIFS('Basin Total Well Counts'!B:B,'Basin Total Well Counts'!A:A,F1329)</f>
        <v>0</v>
      </c>
      <c r="M1329" s="4">
        <f t="shared" si="81"/>
        <v>0</v>
      </c>
      <c r="N1329" s="2">
        <f>SUMIF('Basin Emissions'!A:A,F1329,'Basin Emissions'!B:B)</f>
        <v>469.23660810000001</v>
      </c>
      <c r="O1329" s="8">
        <f t="shared" si="82"/>
        <v>0</v>
      </c>
      <c r="P1329" s="7">
        <f>SUMIF('Tool Pneumatics CH4 VOC BTEX'!B:B,A1329,'Tool Pneumatics CH4 VOC BTEX'!F:F)</f>
        <v>3.5899999141693102</v>
      </c>
      <c r="Q1329" s="14">
        <f t="shared" si="83"/>
        <v>0</v>
      </c>
      <c r="R1329" s="16">
        <f>SUMIF('Tool Pneumatics CH4 VOC BTEX'!B:B,A1329,'Tool Pneumatics CH4 VOC BTEX'!H:H)*Q1329</f>
        <v>0</v>
      </c>
      <c r="S1329" s="16">
        <f>SUMIF('Tool Pneumatics CH4 VOC BTEX'!B:B,A1329,'Tool Pneumatics CH4 VOC BTEX'!J:J)*Q1329</f>
        <v>0</v>
      </c>
      <c r="T1329" s="16">
        <f>SUMIF('Tool Pneumatics CH4 VOC BTEX'!B:B,A1329,'Tool Pneumatics CH4 VOC BTEX'!L:L)*Q1329</f>
        <v>0</v>
      </c>
      <c r="U1329" s="16">
        <f>SUMIF('Tool Pneumatics CH4 VOC BTEX'!B:B,A1329,'Tool Pneumatics CH4 VOC BTEX'!N:N)*Q1329</f>
        <v>0</v>
      </c>
    </row>
    <row r="1330" spans="1:21" x14ac:dyDescent="0.25">
      <c r="A1330" s="1" t="s">
        <v>4124</v>
      </c>
      <c r="B1330" s="1" t="s">
        <v>1559</v>
      </c>
      <c r="C1330" s="1" t="s">
        <v>3098</v>
      </c>
      <c r="D1330" s="3" t="s">
        <v>3496</v>
      </c>
      <c r="E1330" s="3" t="s">
        <v>3496</v>
      </c>
      <c r="F1330" s="1" t="s">
        <v>4105</v>
      </c>
      <c r="G1330" s="1">
        <v>0</v>
      </c>
      <c r="H1330" s="1" t="s">
        <v>27474</v>
      </c>
      <c r="I1330" s="1">
        <v>0</v>
      </c>
      <c r="J1330" s="1" t="s">
        <v>27474</v>
      </c>
      <c r="K1330" s="1">
        <f t="shared" si="80"/>
        <v>0</v>
      </c>
      <c r="L1330" s="2">
        <f>SUMIFS('Basin Total Well Counts'!B:B,'Basin Total Well Counts'!A:A,F1330)</f>
        <v>0</v>
      </c>
      <c r="M1330" s="4">
        <f t="shared" si="81"/>
        <v>0</v>
      </c>
      <c r="N1330" s="2">
        <f>SUMIF('Basin Emissions'!A:A,F1330,'Basin Emissions'!B:B)</f>
        <v>469.23660810000001</v>
      </c>
      <c r="O1330" s="8">
        <f t="shared" si="82"/>
        <v>0</v>
      </c>
      <c r="P1330" s="7">
        <f>SUMIF('Tool Pneumatics CH4 VOC BTEX'!B:B,A1330,'Tool Pneumatics CH4 VOC BTEX'!F:F)</f>
        <v>3.5899999141693102</v>
      </c>
      <c r="Q1330" s="14">
        <f t="shared" si="83"/>
        <v>0</v>
      </c>
      <c r="R1330" s="16">
        <f>SUMIF('Tool Pneumatics CH4 VOC BTEX'!B:B,A1330,'Tool Pneumatics CH4 VOC BTEX'!H:H)*Q1330</f>
        <v>0</v>
      </c>
      <c r="S1330" s="16">
        <f>SUMIF('Tool Pneumatics CH4 VOC BTEX'!B:B,A1330,'Tool Pneumatics CH4 VOC BTEX'!J:J)*Q1330</f>
        <v>0</v>
      </c>
      <c r="T1330" s="16">
        <f>SUMIF('Tool Pneumatics CH4 VOC BTEX'!B:B,A1330,'Tool Pneumatics CH4 VOC BTEX'!L:L)*Q1330</f>
        <v>0</v>
      </c>
      <c r="U1330" s="16">
        <f>SUMIF('Tool Pneumatics CH4 VOC BTEX'!B:B,A1330,'Tool Pneumatics CH4 VOC BTEX'!N:N)*Q1330</f>
        <v>0</v>
      </c>
    </row>
    <row r="1331" spans="1:21" x14ac:dyDescent="0.25">
      <c r="A1331" s="1" t="s">
        <v>4125</v>
      </c>
      <c r="B1331" s="1" t="s">
        <v>1559</v>
      </c>
      <c r="C1331" s="1" t="s">
        <v>1687</v>
      </c>
      <c r="D1331" s="3" t="s">
        <v>2409</v>
      </c>
      <c r="E1331" s="3" t="s">
        <v>2409</v>
      </c>
      <c r="F1331" s="1" t="s">
        <v>4105</v>
      </c>
      <c r="G1331" s="1">
        <v>0</v>
      </c>
      <c r="H1331" s="1" t="s">
        <v>27474</v>
      </c>
      <c r="I1331" s="1">
        <v>0</v>
      </c>
      <c r="J1331" s="1" t="s">
        <v>27474</v>
      </c>
      <c r="K1331" s="1">
        <f t="shared" si="80"/>
        <v>0</v>
      </c>
      <c r="L1331" s="2">
        <f>SUMIFS('Basin Total Well Counts'!B:B,'Basin Total Well Counts'!A:A,F1331)</f>
        <v>0</v>
      </c>
      <c r="M1331" s="4">
        <f t="shared" si="81"/>
        <v>0</v>
      </c>
      <c r="N1331" s="2">
        <f>SUMIF('Basin Emissions'!A:A,F1331,'Basin Emissions'!B:B)</f>
        <v>469.23660810000001</v>
      </c>
      <c r="O1331" s="8">
        <f t="shared" si="82"/>
        <v>0</v>
      </c>
      <c r="P1331" s="7">
        <f>SUMIF('Tool Pneumatics CH4 VOC BTEX'!B:B,A1331,'Tool Pneumatics CH4 VOC BTEX'!F:F)</f>
        <v>3.5899999141693102</v>
      </c>
      <c r="Q1331" s="14">
        <f t="shared" si="83"/>
        <v>0</v>
      </c>
      <c r="R1331" s="16">
        <f>SUMIF('Tool Pneumatics CH4 VOC BTEX'!B:B,A1331,'Tool Pneumatics CH4 VOC BTEX'!H:H)*Q1331</f>
        <v>0</v>
      </c>
      <c r="S1331" s="16">
        <f>SUMIF('Tool Pneumatics CH4 VOC BTEX'!B:B,A1331,'Tool Pneumatics CH4 VOC BTEX'!J:J)*Q1331</f>
        <v>0</v>
      </c>
      <c r="T1331" s="16">
        <f>SUMIF('Tool Pneumatics CH4 VOC BTEX'!B:B,A1331,'Tool Pneumatics CH4 VOC BTEX'!L:L)*Q1331</f>
        <v>0</v>
      </c>
      <c r="U1331" s="16">
        <f>SUMIF('Tool Pneumatics CH4 VOC BTEX'!B:B,A1331,'Tool Pneumatics CH4 VOC BTEX'!N:N)*Q1331</f>
        <v>0</v>
      </c>
    </row>
    <row r="1332" spans="1:21" x14ac:dyDescent="0.25">
      <c r="A1332" s="1" t="s">
        <v>4126</v>
      </c>
      <c r="B1332" s="1" t="s">
        <v>1559</v>
      </c>
      <c r="C1332" s="1" t="s">
        <v>4127</v>
      </c>
      <c r="D1332" s="3" t="s">
        <v>3378</v>
      </c>
      <c r="E1332" s="3" t="s">
        <v>3378</v>
      </c>
      <c r="F1332" s="1" t="s">
        <v>4105</v>
      </c>
      <c r="G1332" s="1">
        <v>0</v>
      </c>
      <c r="H1332" s="1" t="s">
        <v>27474</v>
      </c>
      <c r="I1332" s="1">
        <v>0</v>
      </c>
      <c r="J1332" s="1" t="s">
        <v>27474</v>
      </c>
      <c r="K1332" s="1">
        <f t="shared" si="80"/>
        <v>0</v>
      </c>
      <c r="L1332" s="2">
        <f>SUMIFS('Basin Total Well Counts'!B:B,'Basin Total Well Counts'!A:A,F1332)</f>
        <v>0</v>
      </c>
      <c r="M1332" s="4">
        <f t="shared" si="81"/>
        <v>0</v>
      </c>
      <c r="N1332" s="2">
        <f>SUMIF('Basin Emissions'!A:A,F1332,'Basin Emissions'!B:B)</f>
        <v>469.23660810000001</v>
      </c>
      <c r="O1332" s="8">
        <f t="shared" si="82"/>
        <v>0</v>
      </c>
      <c r="P1332" s="7">
        <f>SUMIF('Tool Pneumatics CH4 VOC BTEX'!B:B,A1332,'Tool Pneumatics CH4 VOC BTEX'!F:F)</f>
        <v>3.5899999141693102</v>
      </c>
      <c r="Q1332" s="14">
        <f t="shared" si="83"/>
        <v>0</v>
      </c>
      <c r="R1332" s="16">
        <f>SUMIF('Tool Pneumatics CH4 VOC BTEX'!B:B,A1332,'Tool Pneumatics CH4 VOC BTEX'!H:H)*Q1332</f>
        <v>0</v>
      </c>
      <c r="S1332" s="16">
        <f>SUMIF('Tool Pneumatics CH4 VOC BTEX'!B:B,A1332,'Tool Pneumatics CH4 VOC BTEX'!J:J)*Q1332</f>
        <v>0</v>
      </c>
      <c r="T1332" s="16">
        <f>SUMIF('Tool Pneumatics CH4 VOC BTEX'!B:B,A1332,'Tool Pneumatics CH4 VOC BTEX'!L:L)*Q1332</f>
        <v>0</v>
      </c>
      <c r="U1332" s="16">
        <f>SUMIF('Tool Pneumatics CH4 VOC BTEX'!B:B,A1332,'Tool Pneumatics CH4 VOC BTEX'!N:N)*Q1332</f>
        <v>0</v>
      </c>
    </row>
    <row r="1333" spans="1:21" x14ac:dyDescent="0.25">
      <c r="A1333" s="1" t="s">
        <v>4128</v>
      </c>
      <c r="B1333" s="1" t="s">
        <v>1559</v>
      </c>
      <c r="C1333" s="1" t="s">
        <v>4129</v>
      </c>
      <c r="D1333" s="3" t="s">
        <v>2409</v>
      </c>
      <c r="E1333" s="3" t="s">
        <v>2409</v>
      </c>
      <c r="F1333" s="1" t="s">
        <v>4105</v>
      </c>
      <c r="G1333" s="1">
        <v>0</v>
      </c>
      <c r="H1333" s="1" t="s">
        <v>27474</v>
      </c>
      <c r="I1333" s="1">
        <v>0</v>
      </c>
      <c r="J1333" s="1" t="s">
        <v>27474</v>
      </c>
      <c r="K1333" s="1">
        <f t="shared" si="80"/>
        <v>0</v>
      </c>
      <c r="L1333" s="2">
        <f>SUMIFS('Basin Total Well Counts'!B:B,'Basin Total Well Counts'!A:A,F1333)</f>
        <v>0</v>
      </c>
      <c r="M1333" s="4">
        <f t="shared" si="81"/>
        <v>0</v>
      </c>
      <c r="N1333" s="2">
        <f>SUMIF('Basin Emissions'!A:A,F1333,'Basin Emissions'!B:B)</f>
        <v>469.23660810000001</v>
      </c>
      <c r="O1333" s="8">
        <f t="shared" si="82"/>
        <v>0</v>
      </c>
      <c r="P1333" s="7">
        <f>SUMIF('Tool Pneumatics CH4 VOC BTEX'!B:B,A1333,'Tool Pneumatics CH4 VOC BTEX'!F:F)</f>
        <v>3.5899999141693102</v>
      </c>
      <c r="Q1333" s="14">
        <f t="shared" si="83"/>
        <v>0</v>
      </c>
      <c r="R1333" s="16">
        <f>SUMIF('Tool Pneumatics CH4 VOC BTEX'!B:B,A1333,'Tool Pneumatics CH4 VOC BTEX'!H:H)*Q1333</f>
        <v>0</v>
      </c>
      <c r="S1333" s="16">
        <f>SUMIF('Tool Pneumatics CH4 VOC BTEX'!B:B,A1333,'Tool Pneumatics CH4 VOC BTEX'!J:J)*Q1333</f>
        <v>0</v>
      </c>
      <c r="T1333" s="16">
        <f>SUMIF('Tool Pneumatics CH4 VOC BTEX'!B:B,A1333,'Tool Pneumatics CH4 VOC BTEX'!L:L)*Q1333</f>
        <v>0</v>
      </c>
      <c r="U1333" s="16">
        <f>SUMIF('Tool Pneumatics CH4 VOC BTEX'!B:B,A1333,'Tool Pneumatics CH4 VOC BTEX'!N:N)*Q1333</f>
        <v>0</v>
      </c>
    </row>
    <row r="1334" spans="1:21" x14ac:dyDescent="0.25">
      <c r="A1334" s="1" t="s">
        <v>4130</v>
      </c>
      <c r="B1334" s="1" t="s">
        <v>1559</v>
      </c>
      <c r="C1334" s="1" t="s">
        <v>1943</v>
      </c>
      <c r="D1334" s="3" t="s">
        <v>2409</v>
      </c>
      <c r="E1334" s="3" t="s">
        <v>2409</v>
      </c>
      <c r="F1334" s="1" t="s">
        <v>4105</v>
      </c>
      <c r="G1334" s="1">
        <v>0</v>
      </c>
      <c r="H1334" s="1" t="s">
        <v>27474</v>
      </c>
      <c r="I1334" s="1">
        <v>0</v>
      </c>
      <c r="J1334" s="1" t="s">
        <v>27474</v>
      </c>
      <c r="K1334" s="1">
        <f t="shared" si="80"/>
        <v>0</v>
      </c>
      <c r="L1334" s="2">
        <f>SUMIFS('Basin Total Well Counts'!B:B,'Basin Total Well Counts'!A:A,F1334)</f>
        <v>0</v>
      </c>
      <c r="M1334" s="4">
        <f t="shared" si="81"/>
        <v>0</v>
      </c>
      <c r="N1334" s="2">
        <f>SUMIF('Basin Emissions'!A:A,F1334,'Basin Emissions'!B:B)</f>
        <v>469.23660810000001</v>
      </c>
      <c r="O1334" s="8">
        <f t="shared" si="82"/>
        <v>0</v>
      </c>
      <c r="P1334" s="7">
        <f>SUMIF('Tool Pneumatics CH4 VOC BTEX'!B:B,A1334,'Tool Pneumatics CH4 VOC BTEX'!F:F)</f>
        <v>3.5899999141693102</v>
      </c>
      <c r="Q1334" s="14">
        <f t="shared" si="83"/>
        <v>0</v>
      </c>
      <c r="R1334" s="16">
        <f>SUMIF('Tool Pneumatics CH4 VOC BTEX'!B:B,A1334,'Tool Pneumatics CH4 VOC BTEX'!H:H)*Q1334</f>
        <v>0</v>
      </c>
      <c r="S1334" s="16">
        <f>SUMIF('Tool Pneumatics CH4 VOC BTEX'!B:B,A1334,'Tool Pneumatics CH4 VOC BTEX'!J:J)*Q1334</f>
        <v>0</v>
      </c>
      <c r="T1334" s="16">
        <f>SUMIF('Tool Pneumatics CH4 VOC BTEX'!B:B,A1334,'Tool Pneumatics CH4 VOC BTEX'!L:L)*Q1334</f>
        <v>0</v>
      </c>
      <c r="U1334" s="16">
        <f>SUMIF('Tool Pneumatics CH4 VOC BTEX'!B:B,A1334,'Tool Pneumatics CH4 VOC BTEX'!N:N)*Q1334</f>
        <v>0</v>
      </c>
    </row>
    <row r="1335" spans="1:21" x14ac:dyDescent="0.25">
      <c r="A1335" s="1" t="s">
        <v>4131</v>
      </c>
      <c r="B1335" s="1" t="s">
        <v>1559</v>
      </c>
      <c r="C1335" s="1" t="s">
        <v>2173</v>
      </c>
      <c r="D1335" s="3" t="s">
        <v>2409</v>
      </c>
      <c r="E1335" s="3" t="s">
        <v>2409</v>
      </c>
      <c r="F1335" s="1" t="s">
        <v>3382</v>
      </c>
      <c r="G1335" s="1">
        <v>0</v>
      </c>
      <c r="H1335" s="1" t="s">
        <v>27474</v>
      </c>
      <c r="I1335" s="1">
        <v>0</v>
      </c>
      <c r="J1335" s="1" t="s">
        <v>27474</v>
      </c>
      <c r="K1335" s="1">
        <f t="shared" si="80"/>
        <v>0</v>
      </c>
      <c r="L1335" s="2">
        <f>SUMIFS('Basin Total Well Counts'!B:B,'Basin Total Well Counts'!A:A,F1335)</f>
        <v>0</v>
      </c>
      <c r="M1335" s="4">
        <f t="shared" si="81"/>
        <v>0</v>
      </c>
      <c r="N1335" s="2">
        <f>SUMIF('Basin Emissions'!A:A,F1335,'Basin Emissions'!B:B)</f>
        <v>1301.0276681999999</v>
      </c>
      <c r="O1335" s="8">
        <f t="shared" si="82"/>
        <v>0</v>
      </c>
      <c r="P1335" s="7">
        <f>SUMIF('Tool Pneumatics CH4 VOC BTEX'!B:B,A1335,'Tool Pneumatics CH4 VOC BTEX'!F:F)</f>
        <v>3.5899999141693102</v>
      </c>
      <c r="Q1335" s="14">
        <f t="shared" si="83"/>
        <v>0</v>
      </c>
      <c r="R1335" s="16">
        <f>SUMIF('Tool Pneumatics CH4 VOC BTEX'!B:B,A1335,'Tool Pneumatics CH4 VOC BTEX'!H:H)*Q1335</f>
        <v>0</v>
      </c>
      <c r="S1335" s="16">
        <f>SUMIF('Tool Pneumatics CH4 VOC BTEX'!B:B,A1335,'Tool Pneumatics CH4 VOC BTEX'!J:J)*Q1335</f>
        <v>0</v>
      </c>
      <c r="T1335" s="16">
        <f>SUMIF('Tool Pneumatics CH4 VOC BTEX'!B:B,A1335,'Tool Pneumatics CH4 VOC BTEX'!L:L)*Q1335</f>
        <v>0</v>
      </c>
      <c r="U1335" s="16">
        <f>SUMIF('Tool Pneumatics CH4 VOC BTEX'!B:B,A1335,'Tool Pneumatics CH4 VOC BTEX'!N:N)*Q1335</f>
        <v>0</v>
      </c>
    </row>
    <row r="1336" spans="1:21" x14ac:dyDescent="0.25">
      <c r="A1336" s="1" t="s">
        <v>4132</v>
      </c>
      <c r="B1336" s="1" t="s">
        <v>1559</v>
      </c>
      <c r="C1336" s="1" t="s">
        <v>1685</v>
      </c>
      <c r="D1336" s="3" t="s">
        <v>2409</v>
      </c>
      <c r="E1336" s="3" t="s">
        <v>2409</v>
      </c>
      <c r="F1336" s="1" t="s">
        <v>4105</v>
      </c>
      <c r="G1336" s="1">
        <v>0</v>
      </c>
      <c r="H1336" s="1" t="s">
        <v>27474</v>
      </c>
      <c r="I1336" s="1">
        <v>0</v>
      </c>
      <c r="J1336" s="1" t="s">
        <v>27474</v>
      </c>
      <c r="K1336" s="1">
        <f t="shared" si="80"/>
        <v>0</v>
      </c>
      <c r="L1336" s="2">
        <f>SUMIFS('Basin Total Well Counts'!B:B,'Basin Total Well Counts'!A:A,F1336)</f>
        <v>0</v>
      </c>
      <c r="M1336" s="4">
        <f t="shared" si="81"/>
        <v>0</v>
      </c>
      <c r="N1336" s="2">
        <f>SUMIF('Basin Emissions'!A:A,F1336,'Basin Emissions'!B:B)</f>
        <v>469.23660810000001</v>
      </c>
      <c r="O1336" s="8">
        <f t="shared" si="82"/>
        <v>0</v>
      </c>
      <c r="P1336" s="7">
        <f>SUMIF('Tool Pneumatics CH4 VOC BTEX'!B:B,A1336,'Tool Pneumatics CH4 VOC BTEX'!F:F)</f>
        <v>3.5899999141693102</v>
      </c>
      <c r="Q1336" s="14">
        <f t="shared" si="83"/>
        <v>0</v>
      </c>
      <c r="R1336" s="16">
        <f>SUMIF('Tool Pneumatics CH4 VOC BTEX'!B:B,A1336,'Tool Pneumatics CH4 VOC BTEX'!H:H)*Q1336</f>
        <v>0</v>
      </c>
      <c r="S1336" s="16">
        <f>SUMIF('Tool Pneumatics CH4 VOC BTEX'!B:B,A1336,'Tool Pneumatics CH4 VOC BTEX'!J:J)*Q1336</f>
        <v>0</v>
      </c>
      <c r="T1336" s="16">
        <f>SUMIF('Tool Pneumatics CH4 VOC BTEX'!B:B,A1336,'Tool Pneumatics CH4 VOC BTEX'!L:L)*Q1336</f>
        <v>0</v>
      </c>
      <c r="U1336" s="16">
        <f>SUMIF('Tool Pneumatics CH4 VOC BTEX'!B:B,A1336,'Tool Pneumatics CH4 VOC BTEX'!N:N)*Q1336</f>
        <v>0</v>
      </c>
    </row>
    <row r="1337" spans="1:21" x14ac:dyDescent="0.25">
      <c r="A1337" s="1" t="s">
        <v>4133</v>
      </c>
      <c r="B1337" s="1" t="s">
        <v>1559</v>
      </c>
      <c r="C1337" s="1" t="s">
        <v>2122</v>
      </c>
      <c r="D1337" s="3" t="s">
        <v>3378</v>
      </c>
      <c r="E1337" s="3" t="s">
        <v>3378</v>
      </c>
      <c r="F1337" s="1" t="s">
        <v>3382</v>
      </c>
      <c r="G1337" s="1">
        <v>0</v>
      </c>
      <c r="H1337" s="1" t="s">
        <v>27474</v>
      </c>
      <c r="I1337" s="1">
        <v>0</v>
      </c>
      <c r="J1337" s="1" t="s">
        <v>27474</v>
      </c>
      <c r="K1337" s="1">
        <f t="shared" si="80"/>
        <v>0</v>
      </c>
      <c r="L1337" s="2">
        <f>SUMIFS('Basin Total Well Counts'!B:B,'Basin Total Well Counts'!A:A,F1337)</f>
        <v>0</v>
      </c>
      <c r="M1337" s="4">
        <f t="shared" si="81"/>
        <v>0</v>
      </c>
      <c r="N1337" s="2">
        <f>SUMIF('Basin Emissions'!A:A,F1337,'Basin Emissions'!B:B)</f>
        <v>1301.0276681999999</v>
      </c>
      <c r="O1337" s="8">
        <f t="shared" si="82"/>
        <v>0</v>
      </c>
      <c r="P1337" s="7">
        <f>SUMIF('Tool Pneumatics CH4 VOC BTEX'!B:B,A1337,'Tool Pneumatics CH4 VOC BTEX'!F:F)</f>
        <v>3.5899999141693102</v>
      </c>
      <c r="Q1337" s="14">
        <f t="shared" si="83"/>
        <v>0</v>
      </c>
      <c r="R1337" s="16">
        <f>SUMIF('Tool Pneumatics CH4 VOC BTEX'!B:B,A1337,'Tool Pneumatics CH4 VOC BTEX'!H:H)*Q1337</f>
        <v>0</v>
      </c>
      <c r="S1337" s="16">
        <f>SUMIF('Tool Pneumatics CH4 VOC BTEX'!B:B,A1337,'Tool Pneumatics CH4 VOC BTEX'!J:J)*Q1337</f>
        <v>0</v>
      </c>
      <c r="T1337" s="16">
        <f>SUMIF('Tool Pneumatics CH4 VOC BTEX'!B:B,A1337,'Tool Pneumatics CH4 VOC BTEX'!L:L)*Q1337</f>
        <v>0</v>
      </c>
      <c r="U1337" s="16">
        <f>SUMIF('Tool Pneumatics CH4 VOC BTEX'!B:B,A1337,'Tool Pneumatics CH4 VOC BTEX'!N:N)*Q1337</f>
        <v>0</v>
      </c>
    </row>
    <row r="1338" spans="1:21" x14ac:dyDescent="0.25">
      <c r="A1338" s="1" t="s">
        <v>4134</v>
      </c>
      <c r="B1338" s="1" t="s">
        <v>1559</v>
      </c>
      <c r="C1338" s="1" t="s">
        <v>4135</v>
      </c>
      <c r="D1338" s="3" t="s">
        <v>2409</v>
      </c>
      <c r="E1338" s="3" t="s">
        <v>2409</v>
      </c>
      <c r="F1338" s="1" t="s">
        <v>3382</v>
      </c>
      <c r="G1338" s="1">
        <v>0</v>
      </c>
      <c r="H1338" s="1" t="s">
        <v>27474</v>
      </c>
      <c r="I1338" s="1">
        <v>0</v>
      </c>
      <c r="J1338" s="1" t="s">
        <v>27474</v>
      </c>
      <c r="K1338" s="1">
        <f t="shared" si="80"/>
        <v>0</v>
      </c>
      <c r="L1338" s="2">
        <f>SUMIFS('Basin Total Well Counts'!B:B,'Basin Total Well Counts'!A:A,F1338)</f>
        <v>0</v>
      </c>
      <c r="M1338" s="4">
        <f t="shared" si="81"/>
        <v>0</v>
      </c>
      <c r="N1338" s="2">
        <f>SUMIF('Basin Emissions'!A:A,F1338,'Basin Emissions'!B:B)</f>
        <v>1301.0276681999999</v>
      </c>
      <c r="O1338" s="8">
        <f t="shared" si="82"/>
        <v>0</v>
      </c>
      <c r="P1338" s="7">
        <f>SUMIF('Tool Pneumatics CH4 VOC BTEX'!B:B,A1338,'Tool Pneumatics CH4 VOC BTEX'!F:F)</f>
        <v>3.5899999141693102</v>
      </c>
      <c r="Q1338" s="14">
        <f t="shared" si="83"/>
        <v>0</v>
      </c>
      <c r="R1338" s="16">
        <f>SUMIF('Tool Pneumatics CH4 VOC BTEX'!B:B,A1338,'Tool Pneumatics CH4 VOC BTEX'!H:H)*Q1338</f>
        <v>0</v>
      </c>
      <c r="S1338" s="16">
        <f>SUMIF('Tool Pneumatics CH4 VOC BTEX'!B:B,A1338,'Tool Pneumatics CH4 VOC BTEX'!J:J)*Q1338</f>
        <v>0</v>
      </c>
      <c r="T1338" s="16">
        <f>SUMIF('Tool Pneumatics CH4 VOC BTEX'!B:B,A1338,'Tool Pneumatics CH4 VOC BTEX'!L:L)*Q1338</f>
        <v>0</v>
      </c>
      <c r="U1338" s="16">
        <f>SUMIF('Tool Pneumatics CH4 VOC BTEX'!B:B,A1338,'Tool Pneumatics CH4 VOC BTEX'!N:N)*Q1338</f>
        <v>0</v>
      </c>
    </row>
    <row r="1339" spans="1:21" x14ac:dyDescent="0.25">
      <c r="A1339" s="1" t="s">
        <v>4136</v>
      </c>
      <c r="B1339" s="1" t="s">
        <v>1559</v>
      </c>
      <c r="C1339" s="1" t="s">
        <v>4137</v>
      </c>
      <c r="D1339" s="3" t="s">
        <v>3378</v>
      </c>
      <c r="E1339" s="3" t="s">
        <v>3378</v>
      </c>
      <c r="F1339" s="1" t="s">
        <v>3382</v>
      </c>
      <c r="G1339" s="1">
        <v>0</v>
      </c>
      <c r="H1339" s="1" t="s">
        <v>27474</v>
      </c>
      <c r="I1339" s="1">
        <v>0</v>
      </c>
      <c r="J1339" s="1" t="s">
        <v>27474</v>
      </c>
      <c r="K1339" s="1">
        <f t="shared" si="80"/>
        <v>0</v>
      </c>
      <c r="L1339" s="2">
        <f>SUMIFS('Basin Total Well Counts'!B:B,'Basin Total Well Counts'!A:A,F1339)</f>
        <v>0</v>
      </c>
      <c r="M1339" s="4">
        <f t="shared" si="81"/>
        <v>0</v>
      </c>
      <c r="N1339" s="2">
        <f>SUMIF('Basin Emissions'!A:A,F1339,'Basin Emissions'!B:B)</f>
        <v>1301.0276681999999</v>
      </c>
      <c r="O1339" s="8">
        <f t="shared" si="82"/>
        <v>0</v>
      </c>
      <c r="P1339" s="7">
        <f>SUMIF('Tool Pneumatics CH4 VOC BTEX'!B:B,A1339,'Tool Pneumatics CH4 VOC BTEX'!F:F)</f>
        <v>3.5899999141693102</v>
      </c>
      <c r="Q1339" s="14">
        <f t="shared" si="83"/>
        <v>0</v>
      </c>
      <c r="R1339" s="16">
        <f>SUMIF('Tool Pneumatics CH4 VOC BTEX'!B:B,A1339,'Tool Pneumatics CH4 VOC BTEX'!H:H)*Q1339</f>
        <v>0</v>
      </c>
      <c r="S1339" s="16">
        <f>SUMIF('Tool Pneumatics CH4 VOC BTEX'!B:B,A1339,'Tool Pneumatics CH4 VOC BTEX'!J:J)*Q1339</f>
        <v>0</v>
      </c>
      <c r="T1339" s="16">
        <f>SUMIF('Tool Pneumatics CH4 VOC BTEX'!B:B,A1339,'Tool Pneumatics CH4 VOC BTEX'!L:L)*Q1339</f>
        <v>0</v>
      </c>
      <c r="U1339" s="16">
        <f>SUMIF('Tool Pneumatics CH4 VOC BTEX'!B:B,A1339,'Tool Pneumatics CH4 VOC BTEX'!N:N)*Q1339</f>
        <v>0</v>
      </c>
    </row>
    <row r="1340" spans="1:21" x14ac:dyDescent="0.25">
      <c r="A1340" s="1" t="s">
        <v>4138</v>
      </c>
      <c r="B1340" s="1" t="s">
        <v>1559</v>
      </c>
      <c r="C1340" s="1" t="s">
        <v>2087</v>
      </c>
      <c r="D1340" s="3" t="s">
        <v>3496</v>
      </c>
      <c r="E1340" s="3" t="s">
        <v>3496</v>
      </c>
      <c r="F1340" s="1" t="s">
        <v>3382</v>
      </c>
      <c r="G1340" s="1">
        <v>0</v>
      </c>
      <c r="H1340" s="1" t="s">
        <v>27474</v>
      </c>
      <c r="I1340" s="1">
        <v>0</v>
      </c>
      <c r="J1340" s="1" t="s">
        <v>27474</v>
      </c>
      <c r="K1340" s="1">
        <f t="shared" si="80"/>
        <v>0</v>
      </c>
      <c r="L1340" s="2">
        <f>SUMIFS('Basin Total Well Counts'!B:B,'Basin Total Well Counts'!A:A,F1340)</f>
        <v>0</v>
      </c>
      <c r="M1340" s="4">
        <f t="shared" si="81"/>
        <v>0</v>
      </c>
      <c r="N1340" s="2">
        <f>SUMIF('Basin Emissions'!A:A,F1340,'Basin Emissions'!B:B)</f>
        <v>1301.0276681999999</v>
      </c>
      <c r="O1340" s="8">
        <f t="shared" si="82"/>
        <v>0</v>
      </c>
      <c r="P1340" s="7">
        <f>SUMIF('Tool Pneumatics CH4 VOC BTEX'!B:B,A1340,'Tool Pneumatics CH4 VOC BTEX'!F:F)</f>
        <v>3.5899999141693102</v>
      </c>
      <c r="Q1340" s="14">
        <f t="shared" si="83"/>
        <v>0</v>
      </c>
      <c r="R1340" s="16">
        <f>SUMIF('Tool Pneumatics CH4 VOC BTEX'!B:B,A1340,'Tool Pneumatics CH4 VOC BTEX'!H:H)*Q1340</f>
        <v>0</v>
      </c>
      <c r="S1340" s="16">
        <f>SUMIF('Tool Pneumatics CH4 VOC BTEX'!B:B,A1340,'Tool Pneumatics CH4 VOC BTEX'!J:J)*Q1340</f>
        <v>0</v>
      </c>
      <c r="T1340" s="16">
        <f>SUMIF('Tool Pneumatics CH4 VOC BTEX'!B:B,A1340,'Tool Pneumatics CH4 VOC BTEX'!L:L)*Q1340</f>
        <v>0</v>
      </c>
      <c r="U1340" s="16">
        <f>SUMIF('Tool Pneumatics CH4 VOC BTEX'!B:B,A1340,'Tool Pneumatics CH4 VOC BTEX'!N:N)*Q1340</f>
        <v>0</v>
      </c>
    </row>
    <row r="1341" spans="1:21" x14ac:dyDescent="0.25">
      <c r="A1341" s="1" t="s">
        <v>4139</v>
      </c>
      <c r="B1341" s="1" t="s">
        <v>1559</v>
      </c>
      <c r="C1341" s="1" t="s">
        <v>1948</v>
      </c>
      <c r="D1341" s="3" t="s">
        <v>2409</v>
      </c>
      <c r="E1341" s="3" t="s">
        <v>2409</v>
      </c>
      <c r="F1341" s="1" t="s">
        <v>4105</v>
      </c>
      <c r="G1341" s="1">
        <v>0</v>
      </c>
      <c r="H1341" s="1" t="s">
        <v>27474</v>
      </c>
      <c r="I1341" s="1">
        <v>0</v>
      </c>
      <c r="J1341" s="1" t="s">
        <v>27474</v>
      </c>
      <c r="K1341" s="1">
        <f t="shared" si="80"/>
        <v>0</v>
      </c>
      <c r="L1341" s="2">
        <f>SUMIFS('Basin Total Well Counts'!B:B,'Basin Total Well Counts'!A:A,F1341)</f>
        <v>0</v>
      </c>
      <c r="M1341" s="4">
        <f t="shared" si="81"/>
        <v>0</v>
      </c>
      <c r="N1341" s="2">
        <f>SUMIF('Basin Emissions'!A:A,F1341,'Basin Emissions'!B:B)</f>
        <v>469.23660810000001</v>
      </c>
      <c r="O1341" s="8">
        <f t="shared" si="82"/>
        <v>0</v>
      </c>
      <c r="P1341" s="7">
        <f>SUMIF('Tool Pneumatics CH4 VOC BTEX'!B:B,A1341,'Tool Pneumatics CH4 VOC BTEX'!F:F)</f>
        <v>3.5899999141693102</v>
      </c>
      <c r="Q1341" s="14">
        <f t="shared" si="83"/>
        <v>0</v>
      </c>
      <c r="R1341" s="16">
        <f>SUMIF('Tool Pneumatics CH4 VOC BTEX'!B:B,A1341,'Tool Pneumatics CH4 VOC BTEX'!H:H)*Q1341</f>
        <v>0</v>
      </c>
      <c r="S1341" s="16">
        <f>SUMIF('Tool Pneumatics CH4 VOC BTEX'!B:B,A1341,'Tool Pneumatics CH4 VOC BTEX'!J:J)*Q1341</f>
        <v>0</v>
      </c>
      <c r="T1341" s="16">
        <f>SUMIF('Tool Pneumatics CH4 VOC BTEX'!B:B,A1341,'Tool Pneumatics CH4 VOC BTEX'!L:L)*Q1341</f>
        <v>0</v>
      </c>
      <c r="U1341" s="16">
        <f>SUMIF('Tool Pneumatics CH4 VOC BTEX'!B:B,A1341,'Tool Pneumatics CH4 VOC BTEX'!N:N)*Q1341</f>
        <v>0</v>
      </c>
    </row>
    <row r="1342" spans="1:21" x14ac:dyDescent="0.25">
      <c r="A1342" s="1" t="s">
        <v>4140</v>
      </c>
      <c r="B1342" s="1" t="s">
        <v>1559</v>
      </c>
      <c r="C1342" s="1" t="s">
        <v>1905</v>
      </c>
      <c r="D1342" s="3" t="s">
        <v>2409</v>
      </c>
      <c r="E1342" s="3" t="s">
        <v>2409</v>
      </c>
      <c r="F1342" s="1" t="s">
        <v>4105</v>
      </c>
      <c r="G1342" s="1">
        <v>0</v>
      </c>
      <c r="H1342" s="1" t="s">
        <v>27474</v>
      </c>
      <c r="I1342" s="1">
        <v>0</v>
      </c>
      <c r="J1342" s="1" t="s">
        <v>27474</v>
      </c>
      <c r="K1342" s="1">
        <f t="shared" si="80"/>
        <v>0</v>
      </c>
      <c r="L1342" s="2">
        <f>SUMIFS('Basin Total Well Counts'!B:B,'Basin Total Well Counts'!A:A,F1342)</f>
        <v>0</v>
      </c>
      <c r="M1342" s="4">
        <f t="shared" si="81"/>
        <v>0</v>
      </c>
      <c r="N1342" s="2">
        <f>SUMIF('Basin Emissions'!A:A,F1342,'Basin Emissions'!B:B)</f>
        <v>469.23660810000001</v>
      </c>
      <c r="O1342" s="8">
        <f t="shared" si="82"/>
        <v>0</v>
      </c>
      <c r="P1342" s="7">
        <f>SUMIF('Tool Pneumatics CH4 VOC BTEX'!B:B,A1342,'Tool Pneumatics CH4 VOC BTEX'!F:F)</f>
        <v>3.5899999141693102</v>
      </c>
      <c r="Q1342" s="14">
        <f t="shared" si="83"/>
        <v>0</v>
      </c>
      <c r="R1342" s="16">
        <f>SUMIF('Tool Pneumatics CH4 VOC BTEX'!B:B,A1342,'Tool Pneumatics CH4 VOC BTEX'!H:H)*Q1342</f>
        <v>0</v>
      </c>
      <c r="S1342" s="16">
        <f>SUMIF('Tool Pneumatics CH4 VOC BTEX'!B:B,A1342,'Tool Pneumatics CH4 VOC BTEX'!J:J)*Q1342</f>
        <v>0</v>
      </c>
      <c r="T1342" s="16">
        <f>SUMIF('Tool Pneumatics CH4 VOC BTEX'!B:B,A1342,'Tool Pneumatics CH4 VOC BTEX'!L:L)*Q1342</f>
        <v>0</v>
      </c>
      <c r="U1342" s="16">
        <f>SUMIF('Tool Pneumatics CH4 VOC BTEX'!B:B,A1342,'Tool Pneumatics CH4 VOC BTEX'!N:N)*Q1342</f>
        <v>0</v>
      </c>
    </row>
    <row r="1343" spans="1:21" x14ac:dyDescent="0.25">
      <c r="A1343" s="1" t="s">
        <v>4141</v>
      </c>
      <c r="B1343" s="1" t="s">
        <v>1559</v>
      </c>
      <c r="C1343" s="1" t="s">
        <v>1484</v>
      </c>
      <c r="D1343" s="3" t="s">
        <v>2409</v>
      </c>
      <c r="E1343" s="3" t="s">
        <v>2409</v>
      </c>
      <c r="F1343" s="1" t="s">
        <v>3382</v>
      </c>
      <c r="G1343" s="1">
        <v>0</v>
      </c>
      <c r="H1343" s="1" t="s">
        <v>27474</v>
      </c>
      <c r="I1343" s="1">
        <v>0</v>
      </c>
      <c r="J1343" s="1" t="s">
        <v>27474</v>
      </c>
      <c r="K1343" s="1">
        <f t="shared" si="80"/>
        <v>0</v>
      </c>
      <c r="L1343" s="2">
        <f>SUMIFS('Basin Total Well Counts'!B:B,'Basin Total Well Counts'!A:A,F1343)</f>
        <v>0</v>
      </c>
      <c r="M1343" s="4">
        <f t="shared" si="81"/>
        <v>0</v>
      </c>
      <c r="N1343" s="2">
        <f>SUMIF('Basin Emissions'!A:A,F1343,'Basin Emissions'!B:B)</f>
        <v>1301.0276681999999</v>
      </c>
      <c r="O1343" s="8">
        <f t="shared" si="82"/>
        <v>0</v>
      </c>
      <c r="P1343" s="7">
        <f>SUMIF('Tool Pneumatics CH4 VOC BTEX'!B:B,A1343,'Tool Pneumatics CH4 VOC BTEX'!F:F)</f>
        <v>3.5899999141693102</v>
      </c>
      <c r="Q1343" s="14">
        <f t="shared" si="83"/>
        <v>0</v>
      </c>
      <c r="R1343" s="16">
        <f>SUMIF('Tool Pneumatics CH4 VOC BTEX'!B:B,A1343,'Tool Pneumatics CH4 VOC BTEX'!H:H)*Q1343</f>
        <v>0</v>
      </c>
      <c r="S1343" s="16">
        <f>SUMIF('Tool Pneumatics CH4 VOC BTEX'!B:B,A1343,'Tool Pneumatics CH4 VOC BTEX'!J:J)*Q1343</f>
        <v>0</v>
      </c>
      <c r="T1343" s="16">
        <f>SUMIF('Tool Pneumatics CH4 VOC BTEX'!B:B,A1343,'Tool Pneumatics CH4 VOC BTEX'!L:L)*Q1343</f>
        <v>0</v>
      </c>
      <c r="U1343" s="16">
        <f>SUMIF('Tool Pneumatics CH4 VOC BTEX'!B:B,A1343,'Tool Pneumatics CH4 VOC BTEX'!N:N)*Q1343</f>
        <v>0</v>
      </c>
    </row>
    <row r="1344" spans="1:21" x14ac:dyDescent="0.25">
      <c r="A1344" s="1" t="s">
        <v>4142</v>
      </c>
      <c r="B1344" s="1" t="s">
        <v>1559</v>
      </c>
      <c r="C1344" s="1" t="s">
        <v>4143</v>
      </c>
      <c r="D1344" s="3" t="s">
        <v>3378</v>
      </c>
      <c r="E1344" s="3" t="s">
        <v>3378</v>
      </c>
      <c r="F1344" s="1" t="s">
        <v>4105</v>
      </c>
      <c r="G1344" s="1">
        <v>0</v>
      </c>
      <c r="H1344" s="1" t="s">
        <v>27474</v>
      </c>
      <c r="I1344" s="1">
        <v>0</v>
      </c>
      <c r="J1344" s="1" t="s">
        <v>27474</v>
      </c>
      <c r="K1344" s="1">
        <f t="shared" si="80"/>
        <v>0</v>
      </c>
      <c r="L1344" s="2">
        <f>SUMIFS('Basin Total Well Counts'!B:B,'Basin Total Well Counts'!A:A,F1344)</f>
        <v>0</v>
      </c>
      <c r="M1344" s="4">
        <f t="shared" si="81"/>
        <v>0</v>
      </c>
      <c r="N1344" s="2">
        <f>SUMIF('Basin Emissions'!A:A,F1344,'Basin Emissions'!B:B)</f>
        <v>469.23660810000001</v>
      </c>
      <c r="O1344" s="8">
        <f t="shared" si="82"/>
        <v>0</v>
      </c>
      <c r="P1344" s="7">
        <f>SUMIF('Tool Pneumatics CH4 VOC BTEX'!B:B,A1344,'Tool Pneumatics CH4 VOC BTEX'!F:F)</f>
        <v>3.5899999141693102</v>
      </c>
      <c r="Q1344" s="14">
        <f t="shared" si="83"/>
        <v>0</v>
      </c>
      <c r="R1344" s="16">
        <f>SUMIF('Tool Pneumatics CH4 VOC BTEX'!B:B,A1344,'Tool Pneumatics CH4 VOC BTEX'!H:H)*Q1344</f>
        <v>0</v>
      </c>
      <c r="S1344" s="16">
        <f>SUMIF('Tool Pneumatics CH4 VOC BTEX'!B:B,A1344,'Tool Pneumatics CH4 VOC BTEX'!J:J)*Q1344</f>
        <v>0</v>
      </c>
      <c r="T1344" s="16">
        <f>SUMIF('Tool Pneumatics CH4 VOC BTEX'!B:B,A1344,'Tool Pneumatics CH4 VOC BTEX'!L:L)*Q1344</f>
        <v>0</v>
      </c>
      <c r="U1344" s="16">
        <f>SUMIF('Tool Pneumatics CH4 VOC BTEX'!B:B,A1344,'Tool Pneumatics CH4 VOC BTEX'!N:N)*Q1344</f>
        <v>0</v>
      </c>
    </row>
    <row r="1345" spans="1:21" x14ac:dyDescent="0.25">
      <c r="A1345" s="1" t="s">
        <v>4144</v>
      </c>
      <c r="B1345" s="1" t="s">
        <v>1559</v>
      </c>
      <c r="C1345" s="1" t="s">
        <v>1803</v>
      </c>
      <c r="D1345" s="3" t="s">
        <v>2409</v>
      </c>
      <c r="E1345" s="3" t="s">
        <v>2409</v>
      </c>
      <c r="F1345" s="1" t="s">
        <v>4105</v>
      </c>
      <c r="G1345" s="1">
        <v>0</v>
      </c>
      <c r="H1345" s="1" t="s">
        <v>27474</v>
      </c>
      <c r="I1345" s="1">
        <v>0</v>
      </c>
      <c r="J1345" s="1" t="s">
        <v>27474</v>
      </c>
      <c r="K1345" s="1">
        <f t="shared" si="80"/>
        <v>0</v>
      </c>
      <c r="L1345" s="2">
        <f>SUMIFS('Basin Total Well Counts'!B:B,'Basin Total Well Counts'!A:A,F1345)</f>
        <v>0</v>
      </c>
      <c r="M1345" s="4">
        <f t="shared" si="81"/>
        <v>0</v>
      </c>
      <c r="N1345" s="2">
        <f>SUMIF('Basin Emissions'!A:A,F1345,'Basin Emissions'!B:B)</f>
        <v>469.23660810000001</v>
      </c>
      <c r="O1345" s="8">
        <f t="shared" si="82"/>
        <v>0</v>
      </c>
      <c r="P1345" s="7">
        <f>SUMIF('Tool Pneumatics CH4 VOC BTEX'!B:B,A1345,'Tool Pneumatics CH4 VOC BTEX'!F:F)</f>
        <v>3.5899999141693102</v>
      </c>
      <c r="Q1345" s="14">
        <f t="shared" si="83"/>
        <v>0</v>
      </c>
      <c r="R1345" s="16">
        <f>SUMIF('Tool Pneumatics CH4 VOC BTEX'!B:B,A1345,'Tool Pneumatics CH4 VOC BTEX'!H:H)*Q1345</f>
        <v>0</v>
      </c>
      <c r="S1345" s="16">
        <f>SUMIF('Tool Pneumatics CH4 VOC BTEX'!B:B,A1345,'Tool Pneumatics CH4 VOC BTEX'!J:J)*Q1345</f>
        <v>0</v>
      </c>
      <c r="T1345" s="16">
        <f>SUMIF('Tool Pneumatics CH4 VOC BTEX'!B:B,A1345,'Tool Pneumatics CH4 VOC BTEX'!L:L)*Q1345</f>
        <v>0</v>
      </c>
      <c r="U1345" s="16">
        <f>SUMIF('Tool Pneumatics CH4 VOC BTEX'!B:B,A1345,'Tool Pneumatics CH4 VOC BTEX'!N:N)*Q1345</f>
        <v>0</v>
      </c>
    </row>
    <row r="1346" spans="1:21" x14ac:dyDescent="0.25">
      <c r="A1346" s="1" t="s">
        <v>4145</v>
      </c>
      <c r="B1346" s="1" t="s">
        <v>1559</v>
      </c>
      <c r="C1346" s="1" t="s">
        <v>2005</v>
      </c>
      <c r="D1346" s="3" t="s">
        <v>2409</v>
      </c>
      <c r="E1346" s="3" t="s">
        <v>2409</v>
      </c>
      <c r="F1346" s="1" t="s">
        <v>4105</v>
      </c>
      <c r="G1346" s="1">
        <v>0</v>
      </c>
      <c r="H1346" s="1" t="s">
        <v>27474</v>
      </c>
      <c r="I1346" s="1">
        <v>0</v>
      </c>
      <c r="J1346" s="1" t="s">
        <v>27474</v>
      </c>
      <c r="K1346" s="1">
        <f t="shared" ref="K1346:K1409" si="84">+I1346+G1346</f>
        <v>0</v>
      </c>
      <c r="L1346" s="2">
        <f>SUMIFS('Basin Total Well Counts'!B:B,'Basin Total Well Counts'!A:A,F1346)</f>
        <v>0</v>
      </c>
      <c r="M1346" s="4">
        <f t="shared" ref="M1346:M1409" si="85">IFERROR(+K1346/L1346,0)</f>
        <v>0</v>
      </c>
      <c r="N1346" s="2">
        <f>SUMIF('Basin Emissions'!A:A,F1346,'Basin Emissions'!B:B)</f>
        <v>469.23660810000001</v>
      </c>
      <c r="O1346" s="8">
        <f t="shared" ref="O1346:O1409" si="86">+N1346*M1346</f>
        <v>0</v>
      </c>
      <c r="P1346" s="7">
        <f>SUMIF('Tool Pneumatics CH4 VOC BTEX'!B:B,A1346,'Tool Pneumatics CH4 VOC BTEX'!F:F)</f>
        <v>3.5899999141693102</v>
      </c>
      <c r="Q1346" s="14">
        <f t="shared" ref="Q1346:Q1409" si="87">IFERROR(O1346/P1346,0)*(2204.6/2000)</f>
        <v>0</v>
      </c>
      <c r="R1346" s="16">
        <f>SUMIF('Tool Pneumatics CH4 VOC BTEX'!B:B,A1346,'Tool Pneumatics CH4 VOC BTEX'!H:H)*Q1346</f>
        <v>0</v>
      </c>
      <c r="S1346" s="16">
        <f>SUMIF('Tool Pneumatics CH4 VOC BTEX'!B:B,A1346,'Tool Pneumatics CH4 VOC BTEX'!J:J)*Q1346</f>
        <v>0</v>
      </c>
      <c r="T1346" s="16">
        <f>SUMIF('Tool Pneumatics CH4 VOC BTEX'!B:B,A1346,'Tool Pneumatics CH4 VOC BTEX'!L:L)*Q1346</f>
        <v>0</v>
      </c>
      <c r="U1346" s="16">
        <f>SUMIF('Tool Pneumatics CH4 VOC BTEX'!B:B,A1346,'Tool Pneumatics CH4 VOC BTEX'!N:N)*Q1346</f>
        <v>0</v>
      </c>
    </row>
    <row r="1347" spans="1:21" x14ac:dyDescent="0.25">
      <c r="A1347" s="1" t="s">
        <v>4146</v>
      </c>
      <c r="B1347" s="1" t="s">
        <v>1559</v>
      </c>
      <c r="C1347" s="1" t="s">
        <v>1584</v>
      </c>
      <c r="D1347" s="3" t="s">
        <v>2409</v>
      </c>
      <c r="E1347" s="3" t="s">
        <v>2409</v>
      </c>
      <c r="F1347" s="1" t="s">
        <v>4105</v>
      </c>
      <c r="G1347" s="1">
        <v>0</v>
      </c>
      <c r="H1347" s="1" t="s">
        <v>27474</v>
      </c>
      <c r="I1347" s="1">
        <v>0</v>
      </c>
      <c r="J1347" s="1" t="s">
        <v>27474</v>
      </c>
      <c r="K1347" s="1">
        <f t="shared" si="84"/>
        <v>0</v>
      </c>
      <c r="L1347" s="2">
        <f>SUMIFS('Basin Total Well Counts'!B:B,'Basin Total Well Counts'!A:A,F1347)</f>
        <v>0</v>
      </c>
      <c r="M1347" s="4">
        <f t="shared" si="85"/>
        <v>0</v>
      </c>
      <c r="N1347" s="2">
        <f>SUMIF('Basin Emissions'!A:A,F1347,'Basin Emissions'!B:B)</f>
        <v>469.23660810000001</v>
      </c>
      <c r="O1347" s="8">
        <f t="shared" si="86"/>
        <v>0</v>
      </c>
      <c r="P1347" s="7">
        <f>SUMIF('Tool Pneumatics CH4 VOC BTEX'!B:B,A1347,'Tool Pneumatics CH4 VOC BTEX'!F:F)</f>
        <v>3.5899999141693102</v>
      </c>
      <c r="Q1347" s="14">
        <f t="shared" si="87"/>
        <v>0</v>
      </c>
      <c r="R1347" s="16">
        <f>SUMIF('Tool Pneumatics CH4 VOC BTEX'!B:B,A1347,'Tool Pneumatics CH4 VOC BTEX'!H:H)*Q1347</f>
        <v>0</v>
      </c>
      <c r="S1347" s="16">
        <f>SUMIF('Tool Pneumatics CH4 VOC BTEX'!B:B,A1347,'Tool Pneumatics CH4 VOC BTEX'!J:J)*Q1347</f>
        <v>0</v>
      </c>
      <c r="T1347" s="16">
        <f>SUMIF('Tool Pneumatics CH4 VOC BTEX'!B:B,A1347,'Tool Pneumatics CH4 VOC BTEX'!L:L)*Q1347</f>
        <v>0</v>
      </c>
      <c r="U1347" s="16">
        <f>SUMIF('Tool Pneumatics CH4 VOC BTEX'!B:B,A1347,'Tool Pneumatics CH4 VOC BTEX'!N:N)*Q1347</f>
        <v>0</v>
      </c>
    </row>
    <row r="1348" spans="1:21" x14ac:dyDescent="0.25">
      <c r="A1348" s="1" t="s">
        <v>4147</v>
      </c>
      <c r="B1348" s="1" t="s">
        <v>1559</v>
      </c>
      <c r="C1348" s="1" t="s">
        <v>4148</v>
      </c>
      <c r="D1348" s="3" t="s">
        <v>2409</v>
      </c>
      <c r="E1348" s="3" t="s">
        <v>2409</v>
      </c>
      <c r="F1348" s="1" t="s">
        <v>4105</v>
      </c>
      <c r="G1348" s="1">
        <v>0</v>
      </c>
      <c r="H1348" s="1" t="s">
        <v>27474</v>
      </c>
      <c r="I1348" s="1">
        <v>0</v>
      </c>
      <c r="J1348" s="1" t="s">
        <v>27474</v>
      </c>
      <c r="K1348" s="1">
        <f t="shared" si="84"/>
        <v>0</v>
      </c>
      <c r="L1348" s="2">
        <f>SUMIFS('Basin Total Well Counts'!B:B,'Basin Total Well Counts'!A:A,F1348)</f>
        <v>0</v>
      </c>
      <c r="M1348" s="4">
        <f t="shared" si="85"/>
        <v>0</v>
      </c>
      <c r="N1348" s="2">
        <f>SUMIF('Basin Emissions'!A:A,F1348,'Basin Emissions'!B:B)</f>
        <v>469.23660810000001</v>
      </c>
      <c r="O1348" s="8">
        <f t="shared" si="86"/>
        <v>0</v>
      </c>
      <c r="P1348" s="7">
        <f>SUMIF('Tool Pneumatics CH4 VOC BTEX'!B:B,A1348,'Tool Pneumatics CH4 VOC BTEX'!F:F)</f>
        <v>3.5899999141693102</v>
      </c>
      <c r="Q1348" s="14">
        <f t="shared" si="87"/>
        <v>0</v>
      </c>
      <c r="R1348" s="16">
        <f>SUMIF('Tool Pneumatics CH4 VOC BTEX'!B:B,A1348,'Tool Pneumatics CH4 VOC BTEX'!H:H)*Q1348</f>
        <v>0</v>
      </c>
      <c r="S1348" s="16">
        <f>SUMIF('Tool Pneumatics CH4 VOC BTEX'!B:B,A1348,'Tool Pneumatics CH4 VOC BTEX'!J:J)*Q1348</f>
        <v>0</v>
      </c>
      <c r="T1348" s="16">
        <f>SUMIF('Tool Pneumatics CH4 VOC BTEX'!B:B,A1348,'Tool Pneumatics CH4 VOC BTEX'!L:L)*Q1348</f>
        <v>0</v>
      </c>
      <c r="U1348" s="16">
        <f>SUMIF('Tool Pneumatics CH4 VOC BTEX'!B:B,A1348,'Tool Pneumatics CH4 VOC BTEX'!N:N)*Q1348</f>
        <v>0</v>
      </c>
    </row>
    <row r="1349" spans="1:21" x14ac:dyDescent="0.25">
      <c r="A1349" s="1" t="s">
        <v>4149</v>
      </c>
      <c r="B1349" s="1" t="s">
        <v>1559</v>
      </c>
      <c r="C1349" s="1" t="s">
        <v>4150</v>
      </c>
      <c r="D1349" s="3" t="s">
        <v>3378</v>
      </c>
      <c r="E1349" s="3" t="s">
        <v>3378</v>
      </c>
      <c r="F1349" s="1" t="s">
        <v>4105</v>
      </c>
      <c r="G1349" s="1">
        <v>0</v>
      </c>
      <c r="H1349" s="1" t="s">
        <v>27474</v>
      </c>
      <c r="I1349" s="1">
        <v>0</v>
      </c>
      <c r="J1349" s="1" t="s">
        <v>27474</v>
      </c>
      <c r="K1349" s="1">
        <f t="shared" si="84"/>
        <v>0</v>
      </c>
      <c r="L1349" s="2">
        <f>SUMIFS('Basin Total Well Counts'!B:B,'Basin Total Well Counts'!A:A,F1349)</f>
        <v>0</v>
      </c>
      <c r="M1349" s="4">
        <f t="shared" si="85"/>
        <v>0</v>
      </c>
      <c r="N1349" s="2">
        <f>SUMIF('Basin Emissions'!A:A,F1349,'Basin Emissions'!B:B)</f>
        <v>469.23660810000001</v>
      </c>
      <c r="O1349" s="8">
        <f t="shared" si="86"/>
        <v>0</v>
      </c>
      <c r="P1349" s="7">
        <f>SUMIF('Tool Pneumatics CH4 VOC BTEX'!B:B,A1349,'Tool Pneumatics CH4 VOC BTEX'!F:F)</f>
        <v>3.5899999141693102</v>
      </c>
      <c r="Q1349" s="14">
        <f t="shared" si="87"/>
        <v>0</v>
      </c>
      <c r="R1349" s="16">
        <f>SUMIF('Tool Pneumatics CH4 VOC BTEX'!B:B,A1349,'Tool Pneumatics CH4 VOC BTEX'!H:H)*Q1349</f>
        <v>0</v>
      </c>
      <c r="S1349" s="16">
        <f>SUMIF('Tool Pneumatics CH4 VOC BTEX'!B:B,A1349,'Tool Pneumatics CH4 VOC BTEX'!J:J)*Q1349</f>
        <v>0</v>
      </c>
      <c r="T1349" s="16">
        <f>SUMIF('Tool Pneumatics CH4 VOC BTEX'!B:B,A1349,'Tool Pneumatics CH4 VOC BTEX'!L:L)*Q1349</f>
        <v>0</v>
      </c>
      <c r="U1349" s="16">
        <f>SUMIF('Tool Pneumatics CH4 VOC BTEX'!B:B,A1349,'Tool Pneumatics CH4 VOC BTEX'!N:N)*Q1349</f>
        <v>0</v>
      </c>
    </row>
    <row r="1350" spans="1:21" x14ac:dyDescent="0.25">
      <c r="A1350" s="1" t="s">
        <v>4151</v>
      </c>
      <c r="B1350" s="1" t="s">
        <v>1559</v>
      </c>
      <c r="C1350" s="1" t="s">
        <v>4152</v>
      </c>
      <c r="D1350" s="3" t="s">
        <v>2409</v>
      </c>
      <c r="E1350" s="3" t="s">
        <v>2409</v>
      </c>
      <c r="F1350" s="1" t="s">
        <v>4105</v>
      </c>
      <c r="G1350" s="1">
        <v>0</v>
      </c>
      <c r="H1350" s="1" t="s">
        <v>27474</v>
      </c>
      <c r="I1350" s="1">
        <v>0</v>
      </c>
      <c r="J1350" s="1" t="s">
        <v>27474</v>
      </c>
      <c r="K1350" s="1">
        <f t="shared" si="84"/>
        <v>0</v>
      </c>
      <c r="L1350" s="2">
        <f>SUMIFS('Basin Total Well Counts'!B:B,'Basin Total Well Counts'!A:A,F1350)</f>
        <v>0</v>
      </c>
      <c r="M1350" s="4">
        <f t="shared" si="85"/>
        <v>0</v>
      </c>
      <c r="N1350" s="2">
        <f>SUMIF('Basin Emissions'!A:A,F1350,'Basin Emissions'!B:B)</f>
        <v>469.23660810000001</v>
      </c>
      <c r="O1350" s="8">
        <f t="shared" si="86"/>
        <v>0</v>
      </c>
      <c r="P1350" s="7">
        <f>SUMIF('Tool Pneumatics CH4 VOC BTEX'!B:B,A1350,'Tool Pneumatics CH4 VOC BTEX'!F:F)</f>
        <v>3.5899999141693102</v>
      </c>
      <c r="Q1350" s="14">
        <f t="shared" si="87"/>
        <v>0</v>
      </c>
      <c r="R1350" s="16">
        <f>SUMIF('Tool Pneumatics CH4 VOC BTEX'!B:B,A1350,'Tool Pneumatics CH4 VOC BTEX'!H:H)*Q1350</f>
        <v>0</v>
      </c>
      <c r="S1350" s="16">
        <f>SUMIF('Tool Pneumatics CH4 VOC BTEX'!B:B,A1350,'Tool Pneumatics CH4 VOC BTEX'!J:J)*Q1350</f>
        <v>0</v>
      </c>
      <c r="T1350" s="16">
        <f>SUMIF('Tool Pneumatics CH4 VOC BTEX'!B:B,A1350,'Tool Pneumatics CH4 VOC BTEX'!L:L)*Q1350</f>
        <v>0</v>
      </c>
      <c r="U1350" s="16">
        <f>SUMIF('Tool Pneumatics CH4 VOC BTEX'!B:B,A1350,'Tool Pneumatics CH4 VOC BTEX'!N:N)*Q1350</f>
        <v>0</v>
      </c>
    </row>
    <row r="1351" spans="1:21" x14ac:dyDescent="0.25">
      <c r="A1351" s="1" t="s">
        <v>4153</v>
      </c>
      <c r="B1351" s="1" t="s">
        <v>1559</v>
      </c>
      <c r="C1351" s="1" t="s">
        <v>4154</v>
      </c>
      <c r="D1351" s="3" t="s">
        <v>2409</v>
      </c>
      <c r="E1351" s="3" t="s">
        <v>2409</v>
      </c>
      <c r="F1351" s="1" t="s">
        <v>4105</v>
      </c>
      <c r="G1351" s="1">
        <v>0</v>
      </c>
      <c r="H1351" s="1" t="s">
        <v>27474</v>
      </c>
      <c r="I1351" s="1">
        <v>0</v>
      </c>
      <c r="J1351" s="1" t="s">
        <v>27474</v>
      </c>
      <c r="K1351" s="1">
        <f t="shared" si="84"/>
        <v>0</v>
      </c>
      <c r="L1351" s="2">
        <f>SUMIFS('Basin Total Well Counts'!B:B,'Basin Total Well Counts'!A:A,F1351)</f>
        <v>0</v>
      </c>
      <c r="M1351" s="4">
        <f t="shared" si="85"/>
        <v>0</v>
      </c>
      <c r="N1351" s="2">
        <f>SUMIF('Basin Emissions'!A:A,F1351,'Basin Emissions'!B:B)</f>
        <v>469.23660810000001</v>
      </c>
      <c r="O1351" s="8">
        <f t="shared" si="86"/>
        <v>0</v>
      </c>
      <c r="P1351" s="7">
        <f>SUMIF('Tool Pneumatics CH4 VOC BTEX'!B:B,A1351,'Tool Pneumatics CH4 VOC BTEX'!F:F)</f>
        <v>3.5899999141693102</v>
      </c>
      <c r="Q1351" s="14">
        <f t="shared" si="87"/>
        <v>0</v>
      </c>
      <c r="R1351" s="16">
        <f>SUMIF('Tool Pneumatics CH4 VOC BTEX'!B:B,A1351,'Tool Pneumatics CH4 VOC BTEX'!H:H)*Q1351</f>
        <v>0</v>
      </c>
      <c r="S1351" s="16">
        <f>SUMIF('Tool Pneumatics CH4 VOC BTEX'!B:B,A1351,'Tool Pneumatics CH4 VOC BTEX'!J:J)*Q1351</f>
        <v>0</v>
      </c>
      <c r="T1351" s="16">
        <f>SUMIF('Tool Pneumatics CH4 VOC BTEX'!B:B,A1351,'Tool Pneumatics CH4 VOC BTEX'!L:L)*Q1351</f>
        <v>0</v>
      </c>
      <c r="U1351" s="16">
        <f>SUMIF('Tool Pneumatics CH4 VOC BTEX'!B:B,A1351,'Tool Pneumatics CH4 VOC BTEX'!N:N)*Q1351</f>
        <v>0</v>
      </c>
    </row>
    <row r="1352" spans="1:21" x14ac:dyDescent="0.25">
      <c r="A1352" s="1" t="s">
        <v>4155</v>
      </c>
      <c r="B1352" s="1" t="s">
        <v>1559</v>
      </c>
      <c r="C1352" s="1" t="s">
        <v>4156</v>
      </c>
      <c r="D1352" s="3" t="s">
        <v>2409</v>
      </c>
      <c r="E1352" s="3" t="s">
        <v>2409</v>
      </c>
      <c r="F1352" s="1" t="s">
        <v>4105</v>
      </c>
      <c r="G1352" s="1">
        <v>0</v>
      </c>
      <c r="H1352" s="1" t="s">
        <v>27474</v>
      </c>
      <c r="I1352" s="1">
        <v>0</v>
      </c>
      <c r="J1352" s="1" t="s">
        <v>27474</v>
      </c>
      <c r="K1352" s="1">
        <f t="shared" si="84"/>
        <v>0</v>
      </c>
      <c r="L1352" s="2">
        <f>SUMIFS('Basin Total Well Counts'!B:B,'Basin Total Well Counts'!A:A,F1352)</f>
        <v>0</v>
      </c>
      <c r="M1352" s="4">
        <f t="shared" si="85"/>
        <v>0</v>
      </c>
      <c r="N1352" s="2">
        <f>SUMIF('Basin Emissions'!A:A,F1352,'Basin Emissions'!B:B)</f>
        <v>469.23660810000001</v>
      </c>
      <c r="O1352" s="8">
        <f t="shared" si="86"/>
        <v>0</v>
      </c>
      <c r="P1352" s="7">
        <f>SUMIF('Tool Pneumatics CH4 VOC BTEX'!B:B,A1352,'Tool Pneumatics CH4 VOC BTEX'!F:F)</f>
        <v>3.5899999141693102</v>
      </c>
      <c r="Q1352" s="14">
        <f t="shared" si="87"/>
        <v>0</v>
      </c>
      <c r="R1352" s="16">
        <f>SUMIF('Tool Pneumatics CH4 VOC BTEX'!B:B,A1352,'Tool Pneumatics CH4 VOC BTEX'!H:H)*Q1352</f>
        <v>0</v>
      </c>
      <c r="S1352" s="16">
        <f>SUMIF('Tool Pneumatics CH4 VOC BTEX'!B:B,A1352,'Tool Pneumatics CH4 VOC BTEX'!J:J)*Q1352</f>
        <v>0</v>
      </c>
      <c r="T1352" s="16">
        <f>SUMIF('Tool Pneumatics CH4 VOC BTEX'!B:B,A1352,'Tool Pneumatics CH4 VOC BTEX'!L:L)*Q1352</f>
        <v>0</v>
      </c>
      <c r="U1352" s="16">
        <f>SUMIF('Tool Pneumatics CH4 VOC BTEX'!B:B,A1352,'Tool Pneumatics CH4 VOC BTEX'!N:N)*Q1352</f>
        <v>0</v>
      </c>
    </row>
    <row r="1353" spans="1:21" x14ac:dyDescent="0.25">
      <c r="A1353" s="1" t="s">
        <v>4157</v>
      </c>
      <c r="B1353" s="1" t="s">
        <v>1559</v>
      </c>
      <c r="C1353" s="1" t="s">
        <v>1498</v>
      </c>
      <c r="D1353" s="3" t="s">
        <v>2409</v>
      </c>
      <c r="E1353" s="3" t="s">
        <v>2409</v>
      </c>
      <c r="F1353" s="1" t="s">
        <v>4105</v>
      </c>
      <c r="G1353" s="1">
        <v>0</v>
      </c>
      <c r="H1353" s="1" t="s">
        <v>27474</v>
      </c>
      <c r="I1353" s="1">
        <v>0</v>
      </c>
      <c r="J1353" s="1" t="s">
        <v>27474</v>
      </c>
      <c r="K1353" s="1">
        <f t="shared" si="84"/>
        <v>0</v>
      </c>
      <c r="L1353" s="2">
        <f>SUMIFS('Basin Total Well Counts'!B:B,'Basin Total Well Counts'!A:A,F1353)</f>
        <v>0</v>
      </c>
      <c r="M1353" s="4">
        <f t="shared" si="85"/>
        <v>0</v>
      </c>
      <c r="N1353" s="2">
        <f>SUMIF('Basin Emissions'!A:A,F1353,'Basin Emissions'!B:B)</f>
        <v>469.23660810000001</v>
      </c>
      <c r="O1353" s="8">
        <f t="shared" si="86"/>
        <v>0</v>
      </c>
      <c r="P1353" s="7">
        <f>SUMIF('Tool Pneumatics CH4 VOC BTEX'!B:B,A1353,'Tool Pneumatics CH4 VOC BTEX'!F:F)</f>
        <v>3.5899999141693102</v>
      </c>
      <c r="Q1353" s="14">
        <f t="shared" si="87"/>
        <v>0</v>
      </c>
      <c r="R1353" s="16">
        <f>SUMIF('Tool Pneumatics CH4 VOC BTEX'!B:B,A1353,'Tool Pneumatics CH4 VOC BTEX'!H:H)*Q1353</f>
        <v>0</v>
      </c>
      <c r="S1353" s="16">
        <f>SUMIF('Tool Pneumatics CH4 VOC BTEX'!B:B,A1353,'Tool Pneumatics CH4 VOC BTEX'!J:J)*Q1353</f>
        <v>0</v>
      </c>
      <c r="T1353" s="16">
        <f>SUMIF('Tool Pneumatics CH4 VOC BTEX'!B:B,A1353,'Tool Pneumatics CH4 VOC BTEX'!L:L)*Q1353</f>
        <v>0</v>
      </c>
      <c r="U1353" s="16">
        <f>SUMIF('Tool Pneumatics CH4 VOC BTEX'!B:B,A1353,'Tool Pneumatics CH4 VOC BTEX'!N:N)*Q1353</f>
        <v>0</v>
      </c>
    </row>
    <row r="1354" spans="1:21" x14ac:dyDescent="0.25">
      <c r="A1354" s="1" t="s">
        <v>4158</v>
      </c>
      <c r="B1354" s="1" t="s">
        <v>1559</v>
      </c>
      <c r="C1354" s="1" t="s">
        <v>4159</v>
      </c>
      <c r="D1354" s="3" t="s">
        <v>3378</v>
      </c>
      <c r="E1354" s="3" t="s">
        <v>3378</v>
      </c>
      <c r="F1354" s="1" t="s">
        <v>4105</v>
      </c>
      <c r="G1354" s="1">
        <v>0</v>
      </c>
      <c r="H1354" s="1" t="s">
        <v>27474</v>
      </c>
      <c r="I1354" s="1">
        <v>0</v>
      </c>
      <c r="J1354" s="1" t="s">
        <v>27474</v>
      </c>
      <c r="K1354" s="1">
        <f t="shared" si="84"/>
        <v>0</v>
      </c>
      <c r="L1354" s="2">
        <f>SUMIFS('Basin Total Well Counts'!B:B,'Basin Total Well Counts'!A:A,F1354)</f>
        <v>0</v>
      </c>
      <c r="M1354" s="4">
        <f t="shared" si="85"/>
        <v>0</v>
      </c>
      <c r="N1354" s="2">
        <f>SUMIF('Basin Emissions'!A:A,F1354,'Basin Emissions'!B:B)</f>
        <v>469.23660810000001</v>
      </c>
      <c r="O1354" s="8">
        <f t="shared" si="86"/>
        <v>0</v>
      </c>
      <c r="P1354" s="7">
        <f>SUMIF('Tool Pneumatics CH4 VOC BTEX'!B:B,A1354,'Tool Pneumatics CH4 VOC BTEX'!F:F)</f>
        <v>3.5899999141693102</v>
      </c>
      <c r="Q1354" s="14">
        <f t="shared" si="87"/>
        <v>0</v>
      </c>
      <c r="R1354" s="16">
        <f>SUMIF('Tool Pneumatics CH4 VOC BTEX'!B:B,A1354,'Tool Pneumatics CH4 VOC BTEX'!H:H)*Q1354</f>
        <v>0</v>
      </c>
      <c r="S1354" s="16">
        <f>SUMIF('Tool Pneumatics CH4 VOC BTEX'!B:B,A1354,'Tool Pneumatics CH4 VOC BTEX'!J:J)*Q1354</f>
        <v>0</v>
      </c>
      <c r="T1354" s="16">
        <f>SUMIF('Tool Pneumatics CH4 VOC BTEX'!B:B,A1354,'Tool Pneumatics CH4 VOC BTEX'!L:L)*Q1354</f>
        <v>0</v>
      </c>
      <c r="U1354" s="16">
        <f>SUMIF('Tool Pneumatics CH4 VOC BTEX'!B:B,A1354,'Tool Pneumatics CH4 VOC BTEX'!N:N)*Q1354</f>
        <v>0</v>
      </c>
    </row>
    <row r="1355" spans="1:21" x14ac:dyDescent="0.25">
      <c r="A1355" s="1" t="s">
        <v>4160</v>
      </c>
      <c r="B1355" s="1" t="s">
        <v>1559</v>
      </c>
      <c r="C1355" s="1" t="s">
        <v>4161</v>
      </c>
      <c r="D1355" s="3" t="s">
        <v>3378</v>
      </c>
      <c r="E1355" s="3" t="s">
        <v>3378</v>
      </c>
      <c r="F1355" s="1" t="s">
        <v>4105</v>
      </c>
      <c r="G1355" s="1">
        <v>0</v>
      </c>
      <c r="H1355" s="1" t="s">
        <v>27474</v>
      </c>
      <c r="I1355" s="1">
        <v>0</v>
      </c>
      <c r="J1355" s="1" t="s">
        <v>27474</v>
      </c>
      <c r="K1355" s="1">
        <f t="shared" si="84"/>
        <v>0</v>
      </c>
      <c r="L1355" s="2">
        <f>SUMIFS('Basin Total Well Counts'!B:B,'Basin Total Well Counts'!A:A,F1355)</f>
        <v>0</v>
      </c>
      <c r="M1355" s="4">
        <f t="shared" si="85"/>
        <v>0</v>
      </c>
      <c r="N1355" s="2">
        <f>SUMIF('Basin Emissions'!A:A,F1355,'Basin Emissions'!B:B)</f>
        <v>469.23660810000001</v>
      </c>
      <c r="O1355" s="8">
        <f t="shared" si="86"/>
        <v>0</v>
      </c>
      <c r="P1355" s="7">
        <f>SUMIF('Tool Pneumatics CH4 VOC BTEX'!B:B,A1355,'Tool Pneumatics CH4 VOC BTEX'!F:F)</f>
        <v>3.5899999141693102</v>
      </c>
      <c r="Q1355" s="14">
        <f t="shared" si="87"/>
        <v>0</v>
      </c>
      <c r="R1355" s="16">
        <f>SUMIF('Tool Pneumatics CH4 VOC BTEX'!B:B,A1355,'Tool Pneumatics CH4 VOC BTEX'!H:H)*Q1355</f>
        <v>0</v>
      </c>
      <c r="S1355" s="16">
        <f>SUMIF('Tool Pneumatics CH4 VOC BTEX'!B:B,A1355,'Tool Pneumatics CH4 VOC BTEX'!J:J)*Q1355</f>
        <v>0</v>
      </c>
      <c r="T1355" s="16">
        <f>SUMIF('Tool Pneumatics CH4 VOC BTEX'!B:B,A1355,'Tool Pneumatics CH4 VOC BTEX'!L:L)*Q1355</f>
        <v>0</v>
      </c>
      <c r="U1355" s="16">
        <f>SUMIF('Tool Pneumatics CH4 VOC BTEX'!B:B,A1355,'Tool Pneumatics CH4 VOC BTEX'!N:N)*Q1355</f>
        <v>0</v>
      </c>
    </row>
    <row r="1356" spans="1:21" x14ac:dyDescent="0.25">
      <c r="A1356" s="1" t="s">
        <v>4162</v>
      </c>
      <c r="B1356" s="1" t="s">
        <v>1559</v>
      </c>
      <c r="C1356" s="1" t="s">
        <v>1788</v>
      </c>
      <c r="D1356" s="3" t="s">
        <v>3378</v>
      </c>
      <c r="E1356" s="3" t="s">
        <v>3378</v>
      </c>
      <c r="F1356" s="1" t="s">
        <v>4105</v>
      </c>
      <c r="G1356" s="1">
        <v>0</v>
      </c>
      <c r="H1356" s="1" t="s">
        <v>27474</v>
      </c>
      <c r="I1356" s="1">
        <v>0</v>
      </c>
      <c r="J1356" s="1" t="s">
        <v>27474</v>
      </c>
      <c r="K1356" s="1">
        <f t="shared" si="84"/>
        <v>0</v>
      </c>
      <c r="L1356" s="2">
        <f>SUMIFS('Basin Total Well Counts'!B:B,'Basin Total Well Counts'!A:A,F1356)</f>
        <v>0</v>
      </c>
      <c r="M1356" s="4">
        <f t="shared" si="85"/>
        <v>0</v>
      </c>
      <c r="N1356" s="2">
        <f>SUMIF('Basin Emissions'!A:A,F1356,'Basin Emissions'!B:B)</f>
        <v>469.23660810000001</v>
      </c>
      <c r="O1356" s="8">
        <f t="shared" si="86"/>
        <v>0</v>
      </c>
      <c r="P1356" s="7">
        <f>SUMIF('Tool Pneumatics CH4 VOC BTEX'!B:B,A1356,'Tool Pneumatics CH4 VOC BTEX'!F:F)</f>
        <v>3.5899999141693102</v>
      </c>
      <c r="Q1356" s="14">
        <f t="shared" si="87"/>
        <v>0</v>
      </c>
      <c r="R1356" s="16">
        <f>SUMIF('Tool Pneumatics CH4 VOC BTEX'!B:B,A1356,'Tool Pneumatics CH4 VOC BTEX'!H:H)*Q1356</f>
        <v>0</v>
      </c>
      <c r="S1356" s="16">
        <f>SUMIF('Tool Pneumatics CH4 VOC BTEX'!B:B,A1356,'Tool Pneumatics CH4 VOC BTEX'!J:J)*Q1356</f>
        <v>0</v>
      </c>
      <c r="T1356" s="16">
        <f>SUMIF('Tool Pneumatics CH4 VOC BTEX'!B:B,A1356,'Tool Pneumatics CH4 VOC BTEX'!L:L)*Q1356</f>
        <v>0</v>
      </c>
      <c r="U1356" s="16">
        <f>SUMIF('Tool Pneumatics CH4 VOC BTEX'!B:B,A1356,'Tool Pneumatics CH4 VOC BTEX'!N:N)*Q1356</f>
        <v>0</v>
      </c>
    </row>
    <row r="1357" spans="1:21" x14ac:dyDescent="0.25">
      <c r="A1357" s="1" t="s">
        <v>4163</v>
      </c>
      <c r="B1357" s="1" t="s">
        <v>1559</v>
      </c>
      <c r="C1357" s="1" t="s">
        <v>2184</v>
      </c>
      <c r="D1357" s="3" t="s">
        <v>3378</v>
      </c>
      <c r="E1357" s="3" t="s">
        <v>3378</v>
      </c>
      <c r="F1357" s="1" t="s">
        <v>4105</v>
      </c>
      <c r="G1357" s="1">
        <v>0</v>
      </c>
      <c r="H1357" s="1" t="s">
        <v>27474</v>
      </c>
      <c r="I1357" s="1">
        <v>0</v>
      </c>
      <c r="J1357" s="1" t="s">
        <v>27474</v>
      </c>
      <c r="K1357" s="1">
        <f t="shared" si="84"/>
        <v>0</v>
      </c>
      <c r="L1357" s="2">
        <f>SUMIFS('Basin Total Well Counts'!B:B,'Basin Total Well Counts'!A:A,F1357)</f>
        <v>0</v>
      </c>
      <c r="M1357" s="4">
        <f t="shared" si="85"/>
        <v>0</v>
      </c>
      <c r="N1357" s="2">
        <f>SUMIF('Basin Emissions'!A:A,F1357,'Basin Emissions'!B:B)</f>
        <v>469.23660810000001</v>
      </c>
      <c r="O1357" s="8">
        <f t="shared" si="86"/>
        <v>0</v>
      </c>
      <c r="P1357" s="7">
        <f>SUMIF('Tool Pneumatics CH4 VOC BTEX'!B:B,A1357,'Tool Pneumatics CH4 VOC BTEX'!F:F)</f>
        <v>3.5899999141693102</v>
      </c>
      <c r="Q1357" s="14">
        <f t="shared" si="87"/>
        <v>0</v>
      </c>
      <c r="R1357" s="16">
        <f>SUMIF('Tool Pneumatics CH4 VOC BTEX'!B:B,A1357,'Tool Pneumatics CH4 VOC BTEX'!H:H)*Q1357</f>
        <v>0</v>
      </c>
      <c r="S1357" s="16">
        <f>SUMIF('Tool Pneumatics CH4 VOC BTEX'!B:B,A1357,'Tool Pneumatics CH4 VOC BTEX'!J:J)*Q1357</f>
        <v>0</v>
      </c>
      <c r="T1357" s="16">
        <f>SUMIF('Tool Pneumatics CH4 VOC BTEX'!B:B,A1357,'Tool Pneumatics CH4 VOC BTEX'!L:L)*Q1357</f>
        <v>0</v>
      </c>
      <c r="U1357" s="16">
        <f>SUMIF('Tool Pneumatics CH4 VOC BTEX'!B:B,A1357,'Tool Pneumatics CH4 VOC BTEX'!N:N)*Q1357</f>
        <v>0</v>
      </c>
    </row>
    <row r="1358" spans="1:21" x14ac:dyDescent="0.25">
      <c r="A1358" s="1" t="s">
        <v>4164</v>
      </c>
      <c r="B1358" s="1" t="s">
        <v>1559</v>
      </c>
      <c r="C1358" s="1" t="s">
        <v>4165</v>
      </c>
      <c r="D1358" s="3" t="s">
        <v>2409</v>
      </c>
      <c r="E1358" s="3" t="s">
        <v>2409</v>
      </c>
      <c r="F1358" s="1" t="s">
        <v>4105</v>
      </c>
      <c r="G1358" s="1">
        <v>0</v>
      </c>
      <c r="H1358" s="1" t="s">
        <v>27474</v>
      </c>
      <c r="I1358" s="1">
        <v>0</v>
      </c>
      <c r="J1358" s="1" t="s">
        <v>27474</v>
      </c>
      <c r="K1358" s="1">
        <f t="shared" si="84"/>
        <v>0</v>
      </c>
      <c r="L1358" s="2">
        <f>SUMIFS('Basin Total Well Counts'!B:B,'Basin Total Well Counts'!A:A,F1358)</f>
        <v>0</v>
      </c>
      <c r="M1358" s="4">
        <f t="shared" si="85"/>
        <v>0</v>
      </c>
      <c r="N1358" s="2">
        <f>SUMIF('Basin Emissions'!A:A,F1358,'Basin Emissions'!B:B)</f>
        <v>469.23660810000001</v>
      </c>
      <c r="O1358" s="8">
        <f t="shared" si="86"/>
        <v>0</v>
      </c>
      <c r="P1358" s="7">
        <f>SUMIF('Tool Pneumatics CH4 VOC BTEX'!B:B,A1358,'Tool Pneumatics CH4 VOC BTEX'!F:F)</f>
        <v>3.5899999141693102</v>
      </c>
      <c r="Q1358" s="14">
        <f t="shared" si="87"/>
        <v>0</v>
      </c>
      <c r="R1358" s="16">
        <f>SUMIF('Tool Pneumatics CH4 VOC BTEX'!B:B,A1358,'Tool Pneumatics CH4 VOC BTEX'!H:H)*Q1358</f>
        <v>0</v>
      </c>
      <c r="S1358" s="16">
        <f>SUMIF('Tool Pneumatics CH4 VOC BTEX'!B:B,A1358,'Tool Pneumatics CH4 VOC BTEX'!J:J)*Q1358</f>
        <v>0</v>
      </c>
      <c r="T1358" s="16">
        <f>SUMIF('Tool Pneumatics CH4 VOC BTEX'!B:B,A1358,'Tool Pneumatics CH4 VOC BTEX'!L:L)*Q1358</f>
        <v>0</v>
      </c>
      <c r="U1358" s="16">
        <f>SUMIF('Tool Pneumatics CH4 VOC BTEX'!B:B,A1358,'Tool Pneumatics CH4 VOC BTEX'!N:N)*Q1358</f>
        <v>0</v>
      </c>
    </row>
    <row r="1359" spans="1:21" x14ac:dyDescent="0.25">
      <c r="A1359" s="1" t="s">
        <v>4166</v>
      </c>
      <c r="B1359" s="1" t="s">
        <v>1559</v>
      </c>
      <c r="C1359" s="1" t="s">
        <v>4167</v>
      </c>
      <c r="D1359" s="3" t="s">
        <v>3378</v>
      </c>
      <c r="E1359" s="3" t="s">
        <v>3378</v>
      </c>
      <c r="F1359" s="1" t="s">
        <v>4105</v>
      </c>
      <c r="G1359" s="1">
        <v>0</v>
      </c>
      <c r="H1359" s="1" t="s">
        <v>27474</v>
      </c>
      <c r="I1359" s="1">
        <v>0</v>
      </c>
      <c r="J1359" s="1" t="s">
        <v>27474</v>
      </c>
      <c r="K1359" s="1">
        <f t="shared" si="84"/>
        <v>0</v>
      </c>
      <c r="L1359" s="2">
        <f>SUMIFS('Basin Total Well Counts'!B:B,'Basin Total Well Counts'!A:A,F1359)</f>
        <v>0</v>
      </c>
      <c r="M1359" s="4">
        <f t="shared" si="85"/>
        <v>0</v>
      </c>
      <c r="N1359" s="2">
        <f>SUMIF('Basin Emissions'!A:A,F1359,'Basin Emissions'!B:B)</f>
        <v>469.23660810000001</v>
      </c>
      <c r="O1359" s="8">
        <f t="shared" si="86"/>
        <v>0</v>
      </c>
      <c r="P1359" s="7">
        <f>SUMIF('Tool Pneumatics CH4 VOC BTEX'!B:B,A1359,'Tool Pneumatics CH4 VOC BTEX'!F:F)</f>
        <v>3.5899999141693102</v>
      </c>
      <c r="Q1359" s="14">
        <f t="shared" si="87"/>
        <v>0</v>
      </c>
      <c r="R1359" s="16">
        <f>SUMIF('Tool Pneumatics CH4 VOC BTEX'!B:B,A1359,'Tool Pneumatics CH4 VOC BTEX'!H:H)*Q1359</f>
        <v>0</v>
      </c>
      <c r="S1359" s="16">
        <f>SUMIF('Tool Pneumatics CH4 VOC BTEX'!B:B,A1359,'Tool Pneumatics CH4 VOC BTEX'!J:J)*Q1359</f>
        <v>0</v>
      </c>
      <c r="T1359" s="16">
        <f>SUMIF('Tool Pneumatics CH4 VOC BTEX'!B:B,A1359,'Tool Pneumatics CH4 VOC BTEX'!L:L)*Q1359</f>
        <v>0</v>
      </c>
      <c r="U1359" s="16">
        <f>SUMIF('Tool Pneumatics CH4 VOC BTEX'!B:B,A1359,'Tool Pneumatics CH4 VOC BTEX'!N:N)*Q1359</f>
        <v>0</v>
      </c>
    </row>
    <row r="1360" spans="1:21" x14ac:dyDescent="0.25">
      <c r="A1360" s="1" t="s">
        <v>4168</v>
      </c>
      <c r="B1360" s="1" t="s">
        <v>1559</v>
      </c>
      <c r="C1360" s="1" t="s">
        <v>1723</v>
      </c>
      <c r="D1360" s="3" t="s">
        <v>2409</v>
      </c>
      <c r="E1360" s="3" t="s">
        <v>2409</v>
      </c>
      <c r="F1360" s="1" t="s">
        <v>4105</v>
      </c>
      <c r="G1360" s="1">
        <v>0</v>
      </c>
      <c r="H1360" s="1" t="s">
        <v>27474</v>
      </c>
      <c r="I1360" s="1">
        <v>0</v>
      </c>
      <c r="J1360" s="1" t="s">
        <v>27474</v>
      </c>
      <c r="K1360" s="1">
        <f t="shared" si="84"/>
        <v>0</v>
      </c>
      <c r="L1360" s="2">
        <f>SUMIFS('Basin Total Well Counts'!B:B,'Basin Total Well Counts'!A:A,F1360)</f>
        <v>0</v>
      </c>
      <c r="M1360" s="4">
        <f t="shared" si="85"/>
        <v>0</v>
      </c>
      <c r="N1360" s="2">
        <f>SUMIF('Basin Emissions'!A:A,F1360,'Basin Emissions'!B:B)</f>
        <v>469.23660810000001</v>
      </c>
      <c r="O1360" s="8">
        <f t="shared" si="86"/>
        <v>0</v>
      </c>
      <c r="P1360" s="7">
        <f>SUMIF('Tool Pneumatics CH4 VOC BTEX'!B:B,A1360,'Tool Pneumatics CH4 VOC BTEX'!F:F)</f>
        <v>3.5899999141693102</v>
      </c>
      <c r="Q1360" s="14">
        <f t="shared" si="87"/>
        <v>0</v>
      </c>
      <c r="R1360" s="16">
        <f>SUMIF('Tool Pneumatics CH4 VOC BTEX'!B:B,A1360,'Tool Pneumatics CH4 VOC BTEX'!H:H)*Q1360</f>
        <v>0</v>
      </c>
      <c r="S1360" s="16">
        <f>SUMIF('Tool Pneumatics CH4 VOC BTEX'!B:B,A1360,'Tool Pneumatics CH4 VOC BTEX'!J:J)*Q1360</f>
        <v>0</v>
      </c>
      <c r="T1360" s="16">
        <f>SUMIF('Tool Pneumatics CH4 VOC BTEX'!B:B,A1360,'Tool Pneumatics CH4 VOC BTEX'!L:L)*Q1360</f>
        <v>0</v>
      </c>
      <c r="U1360" s="16">
        <f>SUMIF('Tool Pneumatics CH4 VOC BTEX'!B:B,A1360,'Tool Pneumatics CH4 VOC BTEX'!N:N)*Q1360</f>
        <v>0</v>
      </c>
    </row>
    <row r="1361" spans="1:21" x14ac:dyDescent="0.25">
      <c r="A1361" s="1" t="s">
        <v>4169</v>
      </c>
      <c r="B1361" s="1" t="s">
        <v>1559</v>
      </c>
      <c r="C1361" s="1" t="s">
        <v>1953</v>
      </c>
      <c r="D1361" s="3" t="s">
        <v>3378</v>
      </c>
      <c r="E1361" s="3" t="s">
        <v>3378</v>
      </c>
      <c r="F1361" s="1" t="s">
        <v>3382</v>
      </c>
      <c r="G1361" s="1">
        <v>0</v>
      </c>
      <c r="H1361" s="1" t="s">
        <v>27474</v>
      </c>
      <c r="I1361" s="1">
        <v>0</v>
      </c>
      <c r="J1361" s="1" t="s">
        <v>27474</v>
      </c>
      <c r="K1361" s="1">
        <f t="shared" si="84"/>
        <v>0</v>
      </c>
      <c r="L1361" s="2">
        <f>SUMIFS('Basin Total Well Counts'!B:B,'Basin Total Well Counts'!A:A,F1361)</f>
        <v>0</v>
      </c>
      <c r="M1361" s="4">
        <f t="shared" si="85"/>
        <v>0</v>
      </c>
      <c r="N1361" s="2">
        <f>SUMIF('Basin Emissions'!A:A,F1361,'Basin Emissions'!B:B)</f>
        <v>1301.0276681999999</v>
      </c>
      <c r="O1361" s="8">
        <f t="shared" si="86"/>
        <v>0</v>
      </c>
      <c r="P1361" s="7">
        <f>SUMIF('Tool Pneumatics CH4 VOC BTEX'!B:B,A1361,'Tool Pneumatics CH4 VOC BTEX'!F:F)</f>
        <v>3.5899999141693102</v>
      </c>
      <c r="Q1361" s="14">
        <f t="shared" si="87"/>
        <v>0</v>
      </c>
      <c r="R1361" s="16">
        <f>SUMIF('Tool Pneumatics CH4 VOC BTEX'!B:B,A1361,'Tool Pneumatics CH4 VOC BTEX'!H:H)*Q1361</f>
        <v>0</v>
      </c>
      <c r="S1361" s="16">
        <f>SUMIF('Tool Pneumatics CH4 VOC BTEX'!B:B,A1361,'Tool Pneumatics CH4 VOC BTEX'!J:J)*Q1361</f>
        <v>0</v>
      </c>
      <c r="T1361" s="16">
        <f>SUMIF('Tool Pneumatics CH4 VOC BTEX'!B:B,A1361,'Tool Pneumatics CH4 VOC BTEX'!L:L)*Q1361</f>
        <v>0</v>
      </c>
      <c r="U1361" s="16">
        <f>SUMIF('Tool Pneumatics CH4 VOC BTEX'!B:B,A1361,'Tool Pneumatics CH4 VOC BTEX'!N:N)*Q1361</f>
        <v>0</v>
      </c>
    </row>
    <row r="1362" spans="1:21" x14ac:dyDescent="0.25">
      <c r="A1362" s="1" t="s">
        <v>4170</v>
      </c>
      <c r="B1362" s="1" t="s">
        <v>1559</v>
      </c>
      <c r="C1362" s="1" t="s">
        <v>1701</v>
      </c>
      <c r="D1362" s="3" t="s">
        <v>2409</v>
      </c>
      <c r="E1362" s="3" t="s">
        <v>2409</v>
      </c>
      <c r="F1362" s="1" t="s">
        <v>4105</v>
      </c>
      <c r="G1362" s="1">
        <v>0</v>
      </c>
      <c r="H1362" s="1" t="s">
        <v>27474</v>
      </c>
      <c r="I1362" s="1">
        <v>0</v>
      </c>
      <c r="J1362" s="1" t="s">
        <v>27474</v>
      </c>
      <c r="K1362" s="1">
        <f t="shared" si="84"/>
        <v>0</v>
      </c>
      <c r="L1362" s="2">
        <f>SUMIFS('Basin Total Well Counts'!B:B,'Basin Total Well Counts'!A:A,F1362)</f>
        <v>0</v>
      </c>
      <c r="M1362" s="4">
        <f t="shared" si="85"/>
        <v>0</v>
      </c>
      <c r="N1362" s="2">
        <f>SUMIF('Basin Emissions'!A:A,F1362,'Basin Emissions'!B:B)</f>
        <v>469.23660810000001</v>
      </c>
      <c r="O1362" s="8">
        <f t="shared" si="86"/>
        <v>0</v>
      </c>
      <c r="P1362" s="7">
        <f>SUMIF('Tool Pneumatics CH4 VOC BTEX'!B:B,A1362,'Tool Pneumatics CH4 VOC BTEX'!F:F)</f>
        <v>3.5899999141693102</v>
      </c>
      <c r="Q1362" s="14">
        <f t="shared" si="87"/>
        <v>0</v>
      </c>
      <c r="R1362" s="16">
        <f>SUMIF('Tool Pneumatics CH4 VOC BTEX'!B:B,A1362,'Tool Pneumatics CH4 VOC BTEX'!H:H)*Q1362</f>
        <v>0</v>
      </c>
      <c r="S1362" s="16">
        <f>SUMIF('Tool Pneumatics CH4 VOC BTEX'!B:B,A1362,'Tool Pneumatics CH4 VOC BTEX'!J:J)*Q1362</f>
        <v>0</v>
      </c>
      <c r="T1362" s="16">
        <f>SUMIF('Tool Pneumatics CH4 VOC BTEX'!B:B,A1362,'Tool Pneumatics CH4 VOC BTEX'!L:L)*Q1362</f>
        <v>0</v>
      </c>
      <c r="U1362" s="16">
        <f>SUMIF('Tool Pneumatics CH4 VOC BTEX'!B:B,A1362,'Tool Pneumatics CH4 VOC BTEX'!N:N)*Q1362</f>
        <v>0</v>
      </c>
    </row>
    <row r="1363" spans="1:21" x14ac:dyDescent="0.25">
      <c r="A1363" s="1" t="s">
        <v>4171</v>
      </c>
      <c r="B1363" s="1" t="s">
        <v>1559</v>
      </c>
      <c r="C1363" s="1" t="s">
        <v>4172</v>
      </c>
      <c r="D1363" s="3" t="s">
        <v>2409</v>
      </c>
      <c r="E1363" s="3" t="s">
        <v>2409</v>
      </c>
      <c r="F1363" s="1" t="s">
        <v>4105</v>
      </c>
      <c r="G1363" s="1">
        <v>0</v>
      </c>
      <c r="H1363" s="1" t="s">
        <v>27474</v>
      </c>
      <c r="I1363" s="1">
        <v>0</v>
      </c>
      <c r="J1363" s="1" t="s">
        <v>27474</v>
      </c>
      <c r="K1363" s="1">
        <f t="shared" si="84"/>
        <v>0</v>
      </c>
      <c r="L1363" s="2">
        <f>SUMIFS('Basin Total Well Counts'!B:B,'Basin Total Well Counts'!A:A,F1363)</f>
        <v>0</v>
      </c>
      <c r="M1363" s="4">
        <f t="shared" si="85"/>
        <v>0</v>
      </c>
      <c r="N1363" s="2">
        <f>SUMIF('Basin Emissions'!A:A,F1363,'Basin Emissions'!B:B)</f>
        <v>469.23660810000001</v>
      </c>
      <c r="O1363" s="8">
        <f t="shared" si="86"/>
        <v>0</v>
      </c>
      <c r="P1363" s="7">
        <f>SUMIF('Tool Pneumatics CH4 VOC BTEX'!B:B,A1363,'Tool Pneumatics CH4 VOC BTEX'!F:F)</f>
        <v>3.5899999141693102</v>
      </c>
      <c r="Q1363" s="14">
        <f t="shared" si="87"/>
        <v>0</v>
      </c>
      <c r="R1363" s="16">
        <f>SUMIF('Tool Pneumatics CH4 VOC BTEX'!B:B,A1363,'Tool Pneumatics CH4 VOC BTEX'!H:H)*Q1363</f>
        <v>0</v>
      </c>
      <c r="S1363" s="16">
        <f>SUMIF('Tool Pneumatics CH4 VOC BTEX'!B:B,A1363,'Tool Pneumatics CH4 VOC BTEX'!J:J)*Q1363</f>
        <v>0</v>
      </c>
      <c r="T1363" s="16">
        <f>SUMIF('Tool Pneumatics CH4 VOC BTEX'!B:B,A1363,'Tool Pneumatics CH4 VOC BTEX'!L:L)*Q1363</f>
        <v>0</v>
      </c>
      <c r="U1363" s="16">
        <f>SUMIF('Tool Pneumatics CH4 VOC BTEX'!B:B,A1363,'Tool Pneumatics CH4 VOC BTEX'!N:N)*Q1363</f>
        <v>0</v>
      </c>
    </row>
    <row r="1364" spans="1:21" x14ac:dyDescent="0.25">
      <c r="A1364" s="1" t="s">
        <v>4173</v>
      </c>
      <c r="B1364" s="1" t="s">
        <v>1559</v>
      </c>
      <c r="C1364" s="1" t="s">
        <v>4174</v>
      </c>
      <c r="D1364" s="3" t="s">
        <v>2409</v>
      </c>
      <c r="E1364" s="3" t="s">
        <v>2409</v>
      </c>
      <c r="F1364" s="1" t="s">
        <v>4105</v>
      </c>
      <c r="G1364" s="1">
        <v>0</v>
      </c>
      <c r="H1364" s="1" t="s">
        <v>27474</v>
      </c>
      <c r="I1364" s="1">
        <v>0</v>
      </c>
      <c r="J1364" s="1" t="s">
        <v>27474</v>
      </c>
      <c r="K1364" s="1">
        <f t="shared" si="84"/>
        <v>0</v>
      </c>
      <c r="L1364" s="2">
        <f>SUMIFS('Basin Total Well Counts'!B:B,'Basin Total Well Counts'!A:A,F1364)</f>
        <v>0</v>
      </c>
      <c r="M1364" s="4">
        <f t="shared" si="85"/>
        <v>0</v>
      </c>
      <c r="N1364" s="2">
        <f>SUMIF('Basin Emissions'!A:A,F1364,'Basin Emissions'!B:B)</f>
        <v>469.23660810000001</v>
      </c>
      <c r="O1364" s="8">
        <f t="shared" si="86"/>
        <v>0</v>
      </c>
      <c r="P1364" s="7">
        <f>SUMIF('Tool Pneumatics CH4 VOC BTEX'!B:B,A1364,'Tool Pneumatics CH4 VOC BTEX'!F:F)</f>
        <v>3.5899999141693102</v>
      </c>
      <c r="Q1364" s="14">
        <f t="shared" si="87"/>
        <v>0</v>
      </c>
      <c r="R1364" s="16">
        <f>SUMIF('Tool Pneumatics CH4 VOC BTEX'!B:B,A1364,'Tool Pneumatics CH4 VOC BTEX'!H:H)*Q1364</f>
        <v>0</v>
      </c>
      <c r="S1364" s="16">
        <f>SUMIF('Tool Pneumatics CH4 VOC BTEX'!B:B,A1364,'Tool Pneumatics CH4 VOC BTEX'!J:J)*Q1364</f>
        <v>0</v>
      </c>
      <c r="T1364" s="16">
        <f>SUMIF('Tool Pneumatics CH4 VOC BTEX'!B:B,A1364,'Tool Pneumatics CH4 VOC BTEX'!L:L)*Q1364</f>
        <v>0</v>
      </c>
      <c r="U1364" s="16">
        <f>SUMIF('Tool Pneumatics CH4 VOC BTEX'!B:B,A1364,'Tool Pneumatics CH4 VOC BTEX'!N:N)*Q1364</f>
        <v>0</v>
      </c>
    </row>
    <row r="1365" spans="1:21" x14ac:dyDescent="0.25">
      <c r="A1365" s="1" t="s">
        <v>4175</v>
      </c>
      <c r="B1365" s="1" t="s">
        <v>1559</v>
      </c>
      <c r="C1365" s="1" t="s">
        <v>1925</v>
      </c>
      <c r="D1365" s="3" t="s">
        <v>3378</v>
      </c>
      <c r="E1365" s="3" t="s">
        <v>3378</v>
      </c>
      <c r="F1365" s="1" t="s">
        <v>3382</v>
      </c>
      <c r="G1365" s="1">
        <v>0</v>
      </c>
      <c r="H1365" s="1" t="s">
        <v>27474</v>
      </c>
      <c r="I1365" s="1">
        <v>0</v>
      </c>
      <c r="J1365" s="1" t="s">
        <v>27474</v>
      </c>
      <c r="K1365" s="1">
        <f t="shared" si="84"/>
        <v>0</v>
      </c>
      <c r="L1365" s="2">
        <f>SUMIFS('Basin Total Well Counts'!B:B,'Basin Total Well Counts'!A:A,F1365)</f>
        <v>0</v>
      </c>
      <c r="M1365" s="4">
        <f t="shared" si="85"/>
        <v>0</v>
      </c>
      <c r="N1365" s="2">
        <f>SUMIF('Basin Emissions'!A:A,F1365,'Basin Emissions'!B:B)</f>
        <v>1301.0276681999999</v>
      </c>
      <c r="O1365" s="8">
        <f t="shared" si="86"/>
        <v>0</v>
      </c>
      <c r="P1365" s="7">
        <f>SUMIF('Tool Pneumatics CH4 VOC BTEX'!B:B,A1365,'Tool Pneumatics CH4 VOC BTEX'!F:F)</f>
        <v>3.5899999141693102</v>
      </c>
      <c r="Q1365" s="14">
        <f t="shared" si="87"/>
        <v>0</v>
      </c>
      <c r="R1365" s="16">
        <f>SUMIF('Tool Pneumatics CH4 VOC BTEX'!B:B,A1365,'Tool Pneumatics CH4 VOC BTEX'!H:H)*Q1365</f>
        <v>0</v>
      </c>
      <c r="S1365" s="16">
        <f>SUMIF('Tool Pneumatics CH4 VOC BTEX'!B:B,A1365,'Tool Pneumatics CH4 VOC BTEX'!J:J)*Q1365</f>
        <v>0</v>
      </c>
      <c r="T1365" s="16">
        <f>SUMIF('Tool Pneumatics CH4 VOC BTEX'!B:B,A1365,'Tool Pneumatics CH4 VOC BTEX'!L:L)*Q1365</f>
        <v>0</v>
      </c>
      <c r="U1365" s="16">
        <f>SUMIF('Tool Pneumatics CH4 VOC BTEX'!B:B,A1365,'Tool Pneumatics CH4 VOC BTEX'!N:N)*Q1365</f>
        <v>0</v>
      </c>
    </row>
    <row r="1366" spans="1:21" x14ac:dyDescent="0.25">
      <c r="A1366" s="1" t="s">
        <v>4176</v>
      </c>
      <c r="B1366" s="1" t="s">
        <v>1559</v>
      </c>
      <c r="C1366" s="1" t="s">
        <v>1801</v>
      </c>
      <c r="D1366" s="3" t="s">
        <v>2409</v>
      </c>
      <c r="E1366" s="3" t="s">
        <v>2409</v>
      </c>
      <c r="F1366" s="1" t="s">
        <v>4105</v>
      </c>
      <c r="G1366" s="1">
        <v>0</v>
      </c>
      <c r="H1366" s="1" t="s">
        <v>27474</v>
      </c>
      <c r="I1366" s="1">
        <v>0</v>
      </c>
      <c r="J1366" s="1" t="s">
        <v>27474</v>
      </c>
      <c r="K1366" s="1">
        <f t="shared" si="84"/>
        <v>0</v>
      </c>
      <c r="L1366" s="2">
        <f>SUMIFS('Basin Total Well Counts'!B:B,'Basin Total Well Counts'!A:A,F1366)</f>
        <v>0</v>
      </c>
      <c r="M1366" s="4">
        <f t="shared" si="85"/>
        <v>0</v>
      </c>
      <c r="N1366" s="2">
        <f>SUMIF('Basin Emissions'!A:A,F1366,'Basin Emissions'!B:B)</f>
        <v>469.23660810000001</v>
      </c>
      <c r="O1366" s="8">
        <f t="shared" si="86"/>
        <v>0</v>
      </c>
      <c r="P1366" s="7">
        <f>SUMIF('Tool Pneumatics CH4 VOC BTEX'!B:B,A1366,'Tool Pneumatics CH4 VOC BTEX'!F:F)</f>
        <v>3.5899999141693102</v>
      </c>
      <c r="Q1366" s="14">
        <f t="shared" si="87"/>
        <v>0</v>
      </c>
      <c r="R1366" s="16">
        <f>SUMIF('Tool Pneumatics CH4 VOC BTEX'!B:B,A1366,'Tool Pneumatics CH4 VOC BTEX'!H:H)*Q1366</f>
        <v>0</v>
      </c>
      <c r="S1366" s="16">
        <f>SUMIF('Tool Pneumatics CH4 VOC BTEX'!B:B,A1366,'Tool Pneumatics CH4 VOC BTEX'!J:J)*Q1366</f>
        <v>0</v>
      </c>
      <c r="T1366" s="16">
        <f>SUMIF('Tool Pneumatics CH4 VOC BTEX'!B:B,A1366,'Tool Pneumatics CH4 VOC BTEX'!L:L)*Q1366</f>
        <v>0</v>
      </c>
      <c r="U1366" s="16">
        <f>SUMIF('Tool Pneumatics CH4 VOC BTEX'!B:B,A1366,'Tool Pneumatics CH4 VOC BTEX'!N:N)*Q1366</f>
        <v>0</v>
      </c>
    </row>
    <row r="1367" spans="1:21" x14ac:dyDescent="0.25">
      <c r="A1367" s="1" t="s">
        <v>4177</v>
      </c>
      <c r="B1367" s="1" t="s">
        <v>1559</v>
      </c>
      <c r="C1367" s="1" t="s">
        <v>4178</v>
      </c>
      <c r="D1367" s="3" t="s">
        <v>2409</v>
      </c>
      <c r="E1367" s="3" t="s">
        <v>2409</v>
      </c>
      <c r="F1367" s="1" t="s">
        <v>4105</v>
      </c>
      <c r="G1367" s="1">
        <v>0</v>
      </c>
      <c r="H1367" s="1" t="s">
        <v>27474</v>
      </c>
      <c r="I1367" s="1">
        <v>0</v>
      </c>
      <c r="J1367" s="1" t="s">
        <v>27474</v>
      </c>
      <c r="K1367" s="1">
        <f t="shared" si="84"/>
        <v>0</v>
      </c>
      <c r="L1367" s="2">
        <f>SUMIFS('Basin Total Well Counts'!B:B,'Basin Total Well Counts'!A:A,F1367)</f>
        <v>0</v>
      </c>
      <c r="M1367" s="4">
        <f t="shared" si="85"/>
        <v>0</v>
      </c>
      <c r="N1367" s="2">
        <f>SUMIF('Basin Emissions'!A:A,F1367,'Basin Emissions'!B:B)</f>
        <v>469.23660810000001</v>
      </c>
      <c r="O1367" s="8">
        <f t="shared" si="86"/>
        <v>0</v>
      </c>
      <c r="P1367" s="7">
        <f>SUMIF('Tool Pneumatics CH4 VOC BTEX'!B:B,A1367,'Tool Pneumatics CH4 VOC BTEX'!F:F)</f>
        <v>3.5899999141693102</v>
      </c>
      <c r="Q1367" s="14">
        <f t="shared" si="87"/>
        <v>0</v>
      </c>
      <c r="R1367" s="16">
        <f>SUMIF('Tool Pneumatics CH4 VOC BTEX'!B:B,A1367,'Tool Pneumatics CH4 VOC BTEX'!H:H)*Q1367</f>
        <v>0</v>
      </c>
      <c r="S1367" s="16">
        <f>SUMIF('Tool Pneumatics CH4 VOC BTEX'!B:B,A1367,'Tool Pneumatics CH4 VOC BTEX'!J:J)*Q1367</f>
        <v>0</v>
      </c>
      <c r="T1367" s="16">
        <f>SUMIF('Tool Pneumatics CH4 VOC BTEX'!B:B,A1367,'Tool Pneumatics CH4 VOC BTEX'!L:L)*Q1367</f>
        <v>0</v>
      </c>
      <c r="U1367" s="16">
        <f>SUMIF('Tool Pneumatics CH4 VOC BTEX'!B:B,A1367,'Tool Pneumatics CH4 VOC BTEX'!N:N)*Q1367</f>
        <v>0</v>
      </c>
    </row>
    <row r="1368" spans="1:21" x14ac:dyDescent="0.25">
      <c r="A1368" s="1" t="s">
        <v>4179</v>
      </c>
      <c r="B1368" s="1" t="s">
        <v>1559</v>
      </c>
      <c r="C1368" s="1" t="s">
        <v>4180</v>
      </c>
      <c r="D1368" s="3" t="s">
        <v>2409</v>
      </c>
      <c r="E1368" s="3" t="s">
        <v>2409</v>
      </c>
      <c r="F1368" s="1" t="s">
        <v>4105</v>
      </c>
      <c r="G1368" s="1">
        <v>0</v>
      </c>
      <c r="H1368" s="1" t="s">
        <v>27474</v>
      </c>
      <c r="I1368" s="1">
        <v>0</v>
      </c>
      <c r="J1368" s="1" t="s">
        <v>27474</v>
      </c>
      <c r="K1368" s="1">
        <f t="shared" si="84"/>
        <v>0</v>
      </c>
      <c r="L1368" s="2">
        <f>SUMIFS('Basin Total Well Counts'!B:B,'Basin Total Well Counts'!A:A,F1368)</f>
        <v>0</v>
      </c>
      <c r="M1368" s="4">
        <f t="shared" si="85"/>
        <v>0</v>
      </c>
      <c r="N1368" s="2">
        <f>SUMIF('Basin Emissions'!A:A,F1368,'Basin Emissions'!B:B)</f>
        <v>469.23660810000001</v>
      </c>
      <c r="O1368" s="8">
        <f t="shared" si="86"/>
        <v>0</v>
      </c>
      <c r="P1368" s="7">
        <f>SUMIF('Tool Pneumatics CH4 VOC BTEX'!B:B,A1368,'Tool Pneumatics CH4 VOC BTEX'!F:F)</f>
        <v>3.5899999141693102</v>
      </c>
      <c r="Q1368" s="14">
        <f t="shared" si="87"/>
        <v>0</v>
      </c>
      <c r="R1368" s="16">
        <f>SUMIF('Tool Pneumatics CH4 VOC BTEX'!B:B,A1368,'Tool Pneumatics CH4 VOC BTEX'!H:H)*Q1368</f>
        <v>0</v>
      </c>
      <c r="S1368" s="16">
        <f>SUMIF('Tool Pneumatics CH4 VOC BTEX'!B:B,A1368,'Tool Pneumatics CH4 VOC BTEX'!J:J)*Q1368</f>
        <v>0</v>
      </c>
      <c r="T1368" s="16">
        <f>SUMIF('Tool Pneumatics CH4 VOC BTEX'!B:B,A1368,'Tool Pneumatics CH4 VOC BTEX'!L:L)*Q1368</f>
        <v>0</v>
      </c>
      <c r="U1368" s="16">
        <f>SUMIF('Tool Pneumatics CH4 VOC BTEX'!B:B,A1368,'Tool Pneumatics CH4 VOC BTEX'!N:N)*Q1368</f>
        <v>0</v>
      </c>
    </row>
    <row r="1369" spans="1:21" x14ac:dyDescent="0.25">
      <c r="A1369" s="1" t="s">
        <v>4181</v>
      </c>
      <c r="B1369" s="1" t="s">
        <v>1559</v>
      </c>
      <c r="C1369" s="1" t="s">
        <v>4182</v>
      </c>
      <c r="D1369" s="3" t="s">
        <v>3378</v>
      </c>
      <c r="E1369" s="3" t="s">
        <v>3378</v>
      </c>
      <c r="F1369" s="1" t="s">
        <v>4105</v>
      </c>
      <c r="G1369" s="1">
        <v>0</v>
      </c>
      <c r="H1369" s="1" t="s">
        <v>27474</v>
      </c>
      <c r="I1369" s="1">
        <v>0</v>
      </c>
      <c r="J1369" s="1" t="s">
        <v>27474</v>
      </c>
      <c r="K1369" s="1">
        <f t="shared" si="84"/>
        <v>0</v>
      </c>
      <c r="L1369" s="2">
        <f>SUMIFS('Basin Total Well Counts'!B:B,'Basin Total Well Counts'!A:A,F1369)</f>
        <v>0</v>
      </c>
      <c r="M1369" s="4">
        <f t="shared" si="85"/>
        <v>0</v>
      </c>
      <c r="N1369" s="2">
        <f>SUMIF('Basin Emissions'!A:A,F1369,'Basin Emissions'!B:B)</f>
        <v>469.23660810000001</v>
      </c>
      <c r="O1369" s="8">
        <f t="shared" si="86"/>
        <v>0</v>
      </c>
      <c r="P1369" s="7">
        <f>SUMIF('Tool Pneumatics CH4 VOC BTEX'!B:B,A1369,'Tool Pneumatics CH4 VOC BTEX'!F:F)</f>
        <v>3.5899999141693102</v>
      </c>
      <c r="Q1369" s="14">
        <f t="shared" si="87"/>
        <v>0</v>
      </c>
      <c r="R1369" s="16">
        <f>SUMIF('Tool Pneumatics CH4 VOC BTEX'!B:B,A1369,'Tool Pneumatics CH4 VOC BTEX'!H:H)*Q1369</f>
        <v>0</v>
      </c>
      <c r="S1369" s="16">
        <f>SUMIF('Tool Pneumatics CH4 VOC BTEX'!B:B,A1369,'Tool Pneumatics CH4 VOC BTEX'!J:J)*Q1369</f>
        <v>0</v>
      </c>
      <c r="T1369" s="16">
        <f>SUMIF('Tool Pneumatics CH4 VOC BTEX'!B:B,A1369,'Tool Pneumatics CH4 VOC BTEX'!L:L)*Q1369</f>
        <v>0</v>
      </c>
      <c r="U1369" s="16">
        <f>SUMIF('Tool Pneumatics CH4 VOC BTEX'!B:B,A1369,'Tool Pneumatics CH4 VOC BTEX'!N:N)*Q1369</f>
        <v>0</v>
      </c>
    </row>
    <row r="1370" spans="1:21" x14ac:dyDescent="0.25">
      <c r="A1370" s="1" t="s">
        <v>4183</v>
      </c>
      <c r="B1370" s="1" t="s">
        <v>1559</v>
      </c>
      <c r="C1370" s="1" t="s">
        <v>1962</v>
      </c>
      <c r="D1370" s="3" t="s">
        <v>2409</v>
      </c>
      <c r="E1370" s="3" t="s">
        <v>2409</v>
      </c>
      <c r="F1370" s="1" t="s">
        <v>3382</v>
      </c>
      <c r="G1370" s="1">
        <v>0</v>
      </c>
      <c r="H1370" s="1" t="s">
        <v>27474</v>
      </c>
      <c r="I1370" s="1">
        <v>0</v>
      </c>
      <c r="J1370" s="1" t="s">
        <v>27474</v>
      </c>
      <c r="K1370" s="1">
        <f t="shared" si="84"/>
        <v>0</v>
      </c>
      <c r="L1370" s="2">
        <f>SUMIFS('Basin Total Well Counts'!B:B,'Basin Total Well Counts'!A:A,F1370)</f>
        <v>0</v>
      </c>
      <c r="M1370" s="4">
        <f t="shared" si="85"/>
        <v>0</v>
      </c>
      <c r="N1370" s="2">
        <f>SUMIF('Basin Emissions'!A:A,F1370,'Basin Emissions'!B:B)</f>
        <v>1301.0276681999999</v>
      </c>
      <c r="O1370" s="8">
        <f t="shared" si="86"/>
        <v>0</v>
      </c>
      <c r="P1370" s="7">
        <f>SUMIF('Tool Pneumatics CH4 VOC BTEX'!B:B,A1370,'Tool Pneumatics CH4 VOC BTEX'!F:F)</f>
        <v>3.5899999141693102</v>
      </c>
      <c r="Q1370" s="14">
        <f t="shared" si="87"/>
        <v>0</v>
      </c>
      <c r="R1370" s="16">
        <f>SUMIF('Tool Pneumatics CH4 VOC BTEX'!B:B,A1370,'Tool Pneumatics CH4 VOC BTEX'!H:H)*Q1370</f>
        <v>0</v>
      </c>
      <c r="S1370" s="16">
        <f>SUMIF('Tool Pneumatics CH4 VOC BTEX'!B:B,A1370,'Tool Pneumatics CH4 VOC BTEX'!J:J)*Q1370</f>
        <v>0</v>
      </c>
      <c r="T1370" s="16">
        <f>SUMIF('Tool Pneumatics CH4 VOC BTEX'!B:B,A1370,'Tool Pneumatics CH4 VOC BTEX'!L:L)*Q1370</f>
        <v>0</v>
      </c>
      <c r="U1370" s="16">
        <f>SUMIF('Tool Pneumatics CH4 VOC BTEX'!B:B,A1370,'Tool Pneumatics CH4 VOC BTEX'!N:N)*Q1370</f>
        <v>0</v>
      </c>
    </row>
    <row r="1371" spans="1:21" x14ac:dyDescent="0.25">
      <c r="A1371" s="1" t="s">
        <v>4184</v>
      </c>
      <c r="B1371" s="1" t="s">
        <v>1559</v>
      </c>
      <c r="C1371" s="1" t="s">
        <v>2213</v>
      </c>
      <c r="D1371" s="3" t="s">
        <v>2409</v>
      </c>
      <c r="E1371" s="3" t="s">
        <v>2409</v>
      </c>
      <c r="F1371" s="1" t="s">
        <v>4105</v>
      </c>
      <c r="G1371" s="1">
        <v>0</v>
      </c>
      <c r="H1371" s="1" t="s">
        <v>27474</v>
      </c>
      <c r="I1371" s="1">
        <v>0</v>
      </c>
      <c r="J1371" s="1" t="s">
        <v>27474</v>
      </c>
      <c r="K1371" s="1">
        <f t="shared" si="84"/>
        <v>0</v>
      </c>
      <c r="L1371" s="2">
        <f>SUMIFS('Basin Total Well Counts'!B:B,'Basin Total Well Counts'!A:A,F1371)</f>
        <v>0</v>
      </c>
      <c r="M1371" s="4">
        <f t="shared" si="85"/>
        <v>0</v>
      </c>
      <c r="N1371" s="2">
        <f>SUMIF('Basin Emissions'!A:A,F1371,'Basin Emissions'!B:B)</f>
        <v>469.23660810000001</v>
      </c>
      <c r="O1371" s="8">
        <f t="shared" si="86"/>
        <v>0</v>
      </c>
      <c r="P1371" s="7">
        <f>SUMIF('Tool Pneumatics CH4 VOC BTEX'!B:B,A1371,'Tool Pneumatics CH4 VOC BTEX'!F:F)</f>
        <v>3.5899999141693102</v>
      </c>
      <c r="Q1371" s="14">
        <f t="shared" si="87"/>
        <v>0</v>
      </c>
      <c r="R1371" s="16">
        <f>SUMIF('Tool Pneumatics CH4 VOC BTEX'!B:B,A1371,'Tool Pneumatics CH4 VOC BTEX'!H:H)*Q1371</f>
        <v>0</v>
      </c>
      <c r="S1371" s="16">
        <f>SUMIF('Tool Pneumatics CH4 VOC BTEX'!B:B,A1371,'Tool Pneumatics CH4 VOC BTEX'!J:J)*Q1371</f>
        <v>0</v>
      </c>
      <c r="T1371" s="16">
        <f>SUMIF('Tool Pneumatics CH4 VOC BTEX'!B:B,A1371,'Tool Pneumatics CH4 VOC BTEX'!L:L)*Q1371</f>
        <v>0</v>
      </c>
      <c r="U1371" s="16">
        <f>SUMIF('Tool Pneumatics CH4 VOC BTEX'!B:B,A1371,'Tool Pneumatics CH4 VOC BTEX'!N:N)*Q1371</f>
        <v>0</v>
      </c>
    </row>
    <row r="1372" spans="1:21" x14ac:dyDescent="0.25">
      <c r="A1372" s="1" t="s">
        <v>4185</v>
      </c>
      <c r="B1372" s="1" t="s">
        <v>1559</v>
      </c>
      <c r="C1372" s="1" t="s">
        <v>1874</v>
      </c>
      <c r="D1372" s="3" t="s">
        <v>2409</v>
      </c>
      <c r="E1372" s="3" t="s">
        <v>2409</v>
      </c>
      <c r="F1372" s="1" t="s">
        <v>4105</v>
      </c>
      <c r="G1372" s="1">
        <v>0</v>
      </c>
      <c r="H1372" s="1" t="s">
        <v>27474</v>
      </c>
      <c r="I1372" s="1">
        <v>0</v>
      </c>
      <c r="J1372" s="1" t="s">
        <v>27474</v>
      </c>
      <c r="K1372" s="1">
        <f t="shared" si="84"/>
        <v>0</v>
      </c>
      <c r="L1372" s="2">
        <f>SUMIFS('Basin Total Well Counts'!B:B,'Basin Total Well Counts'!A:A,F1372)</f>
        <v>0</v>
      </c>
      <c r="M1372" s="4">
        <f t="shared" si="85"/>
        <v>0</v>
      </c>
      <c r="N1372" s="2">
        <f>SUMIF('Basin Emissions'!A:A,F1372,'Basin Emissions'!B:B)</f>
        <v>469.23660810000001</v>
      </c>
      <c r="O1372" s="8">
        <f t="shared" si="86"/>
        <v>0</v>
      </c>
      <c r="P1372" s="7">
        <f>SUMIF('Tool Pneumatics CH4 VOC BTEX'!B:B,A1372,'Tool Pneumatics CH4 VOC BTEX'!F:F)</f>
        <v>3.5899999141693102</v>
      </c>
      <c r="Q1372" s="14">
        <f t="shared" si="87"/>
        <v>0</v>
      </c>
      <c r="R1372" s="16">
        <f>SUMIF('Tool Pneumatics CH4 VOC BTEX'!B:B,A1372,'Tool Pneumatics CH4 VOC BTEX'!H:H)*Q1372</f>
        <v>0</v>
      </c>
      <c r="S1372" s="16">
        <f>SUMIF('Tool Pneumatics CH4 VOC BTEX'!B:B,A1372,'Tool Pneumatics CH4 VOC BTEX'!J:J)*Q1372</f>
        <v>0</v>
      </c>
      <c r="T1372" s="16">
        <f>SUMIF('Tool Pneumatics CH4 VOC BTEX'!B:B,A1372,'Tool Pneumatics CH4 VOC BTEX'!L:L)*Q1372</f>
        <v>0</v>
      </c>
      <c r="U1372" s="16">
        <f>SUMIF('Tool Pneumatics CH4 VOC BTEX'!B:B,A1372,'Tool Pneumatics CH4 VOC BTEX'!N:N)*Q1372</f>
        <v>0</v>
      </c>
    </row>
    <row r="1373" spans="1:21" x14ac:dyDescent="0.25">
      <c r="A1373" s="1" t="s">
        <v>4186</v>
      </c>
      <c r="B1373" s="1" t="s">
        <v>1559</v>
      </c>
      <c r="C1373" s="1" t="s">
        <v>4187</v>
      </c>
      <c r="D1373" s="3" t="s">
        <v>3378</v>
      </c>
      <c r="E1373" s="3" t="s">
        <v>3378</v>
      </c>
      <c r="F1373" s="1" t="s">
        <v>4105</v>
      </c>
      <c r="G1373" s="1">
        <v>0</v>
      </c>
      <c r="H1373" s="1" t="s">
        <v>27474</v>
      </c>
      <c r="I1373" s="1">
        <v>0</v>
      </c>
      <c r="J1373" s="1" t="s">
        <v>27474</v>
      </c>
      <c r="K1373" s="1">
        <f t="shared" si="84"/>
        <v>0</v>
      </c>
      <c r="L1373" s="2">
        <f>SUMIFS('Basin Total Well Counts'!B:B,'Basin Total Well Counts'!A:A,F1373)</f>
        <v>0</v>
      </c>
      <c r="M1373" s="4">
        <f t="shared" si="85"/>
        <v>0</v>
      </c>
      <c r="N1373" s="2">
        <f>SUMIF('Basin Emissions'!A:A,F1373,'Basin Emissions'!B:B)</f>
        <v>469.23660810000001</v>
      </c>
      <c r="O1373" s="8">
        <f t="shared" si="86"/>
        <v>0</v>
      </c>
      <c r="P1373" s="7">
        <f>SUMIF('Tool Pneumatics CH4 VOC BTEX'!B:B,A1373,'Tool Pneumatics CH4 VOC BTEX'!F:F)</f>
        <v>3.5899999141693102</v>
      </c>
      <c r="Q1373" s="14">
        <f t="shared" si="87"/>
        <v>0</v>
      </c>
      <c r="R1373" s="16">
        <f>SUMIF('Tool Pneumatics CH4 VOC BTEX'!B:B,A1373,'Tool Pneumatics CH4 VOC BTEX'!H:H)*Q1373</f>
        <v>0</v>
      </c>
      <c r="S1373" s="16">
        <f>SUMIF('Tool Pneumatics CH4 VOC BTEX'!B:B,A1373,'Tool Pneumatics CH4 VOC BTEX'!J:J)*Q1373</f>
        <v>0</v>
      </c>
      <c r="T1373" s="16">
        <f>SUMIF('Tool Pneumatics CH4 VOC BTEX'!B:B,A1373,'Tool Pneumatics CH4 VOC BTEX'!L:L)*Q1373</f>
        <v>0</v>
      </c>
      <c r="U1373" s="16">
        <f>SUMIF('Tool Pneumatics CH4 VOC BTEX'!B:B,A1373,'Tool Pneumatics CH4 VOC BTEX'!N:N)*Q1373</f>
        <v>0</v>
      </c>
    </row>
    <row r="1374" spans="1:21" x14ac:dyDescent="0.25">
      <c r="A1374" s="1" t="s">
        <v>4188</v>
      </c>
      <c r="B1374" s="1" t="s">
        <v>1559</v>
      </c>
      <c r="C1374" s="1" t="s">
        <v>4189</v>
      </c>
      <c r="D1374" s="3" t="s">
        <v>2421</v>
      </c>
      <c r="E1374" s="3" t="s">
        <v>2421</v>
      </c>
      <c r="F1374" s="1" t="s">
        <v>4105</v>
      </c>
      <c r="G1374" s="1">
        <v>0</v>
      </c>
      <c r="H1374" s="1" t="s">
        <v>27474</v>
      </c>
      <c r="I1374" s="1">
        <v>0</v>
      </c>
      <c r="J1374" s="1" t="s">
        <v>27474</v>
      </c>
      <c r="K1374" s="1">
        <f t="shared" si="84"/>
        <v>0</v>
      </c>
      <c r="L1374" s="2">
        <f>SUMIFS('Basin Total Well Counts'!B:B,'Basin Total Well Counts'!A:A,F1374)</f>
        <v>0</v>
      </c>
      <c r="M1374" s="4">
        <f t="shared" si="85"/>
        <v>0</v>
      </c>
      <c r="N1374" s="2">
        <f>SUMIF('Basin Emissions'!A:A,F1374,'Basin Emissions'!B:B)</f>
        <v>469.23660810000001</v>
      </c>
      <c r="O1374" s="8">
        <f t="shared" si="86"/>
        <v>0</v>
      </c>
      <c r="P1374" s="7">
        <f>SUMIF('Tool Pneumatics CH4 VOC BTEX'!B:B,A1374,'Tool Pneumatics CH4 VOC BTEX'!F:F)</f>
        <v>3.5899999141693102</v>
      </c>
      <c r="Q1374" s="14">
        <f t="shared" si="87"/>
        <v>0</v>
      </c>
      <c r="R1374" s="16">
        <f>SUMIF('Tool Pneumatics CH4 VOC BTEX'!B:B,A1374,'Tool Pneumatics CH4 VOC BTEX'!H:H)*Q1374</f>
        <v>0</v>
      </c>
      <c r="S1374" s="16">
        <f>SUMIF('Tool Pneumatics CH4 VOC BTEX'!B:B,A1374,'Tool Pneumatics CH4 VOC BTEX'!J:J)*Q1374</f>
        <v>0</v>
      </c>
      <c r="T1374" s="16">
        <f>SUMIF('Tool Pneumatics CH4 VOC BTEX'!B:B,A1374,'Tool Pneumatics CH4 VOC BTEX'!L:L)*Q1374</f>
        <v>0</v>
      </c>
      <c r="U1374" s="16">
        <f>SUMIF('Tool Pneumatics CH4 VOC BTEX'!B:B,A1374,'Tool Pneumatics CH4 VOC BTEX'!N:N)*Q1374</f>
        <v>0</v>
      </c>
    </row>
    <row r="1375" spans="1:21" x14ac:dyDescent="0.25">
      <c r="A1375" s="1" t="s">
        <v>4190</v>
      </c>
      <c r="B1375" s="1" t="s">
        <v>1559</v>
      </c>
      <c r="C1375" s="1" t="s">
        <v>1569</v>
      </c>
      <c r="D1375" s="3" t="s">
        <v>2409</v>
      </c>
      <c r="E1375" s="3" t="s">
        <v>2409</v>
      </c>
      <c r="F1375" s="1" t="s">
        <v>4105</v>
      </c>
      <c r="G1375" s="1">
        <v>0</v>
      </c>
      <c r="H1375" s="1" t="s">
        <v>27474</v>
      </c>
      <c r="I1375" s="1">
        <v>0</v>
      </c>
      <c r="J1375" s="1" t="s">
        <v>27474</v>
      </c>
      <c r="K1375" s="1">
        <f t="shared" si="84"/>
        <v>0</v>
      </c>
      <c r="L1375" s="2">
        <f>SUMIFS('Basin Total Well Counts'!B:B,'Basin Total Well Counts'!A:A,F1375)</f>
        <v>0</v>
      </c>
      <c r="M1375" s="4">
        <f t="shared" si="85"/>
        <v>0</v>
      </c>
      <c r="N1375" s="2">
        <f>SUMIF('Basin Emissions'!A:A,F1375,'Basin Emissions'!B:B)</f>
        <v>469.23660810000001</v>
      </c>
      <c r="O1375" s="8">
        <f t="shared" si="86"/>
        <v>0</v>
      </c>
      <c r="P1375" s="7">
        <f>SUMIF('Tool Pneumatics CH4 VOC BTEX'!B:B,A1375,'Tool Pneumatics CH4 VOC BTEX'!F:F)</f>
        <v>3.5899999141693102</v>
      </c>
      <c r="Q1375" s="14">
        <f t="shared" si="87"/>
        <v>0</v>
      </c>
      <c r="R1375" s="16">
        <f>SUMIF('Tool Pneumatics CH4 VOC BTEX'!B:B,A1375,'Tool Pneumatics CH4 VOC BTEX'!H:H)*Q1375</f>
        <v>0</v>
      </c>
      <c r="S1375" s="16">
        <f>SUMIF('Tool Pneumatics CH4 VOC BTEX'!B:B,A1375,'Tool Pneumatics CH4 VOC BTEX'!J:J)*Q1375</f>
        <v>0</v>
      </c>
      <c r="T1375" s="16">
        <f>SUMIF('Tool Pneumatics CH4 VOC BTEX'!B:B,A1375,'Tool Pneumatics CH4 VOC BTEX'!L:L)*Q1375</f>
        <v>0</v>
      </c>
      <c r="U1375" s="16">
        <f>SUMIF('Tool Pneumatics CH4 VOC BTEX'!B:B,A1375,'Tool Pneumatics CH4 VOC BTEX'!N:N)*Q1375</f>
        <v>0</v>
      </c>
    </row>
    <row r="1376" spans="1:21" x14ac:dyDescent="0.25">
      <c r="A1376" s="1" t="s">
        <v>4191</v>
      </c>
      <c r="B1376" s="1" t="s">
        <v>1559</v>
      </c>
      <c r="C1376" s="1" t="s">
        <v>2483</v>
      </c>
      <c r="D1376" s="3" t="s">
        <v>2409</v>
      </c>
      <c r="E1376" s="3" t="s">
        <v>2409</v>
      </c>
      <c r="F1376" s="1" t="s">
        <v>4105</v>
      </c>
      <c r="G1376" s="1">
        <v>0</v>
      </c>
      <c r="H1376" s="1" t="s">
        <v>27474</v>
      </c>
      <c r="I1376" s="1">
        <v>0</v>
      </c>
      <c r="J1376" s="1" t="s">
        <v>27474</v>
      </c>
      <c r="K1376" s="1">
        <f t="shared" si="84"/>
        <v>0</v>
      </c>
      <c r="L1376" s="2">
        <f>SUMIFS('Basin Total Well Counts'!B:B,'Basin Total Well Counts'!A:A,F1376)</f>
        <v>0</v>
      </c>
      <c r="M1376" s="4">
        <f t="shared" si="85"/>
        <v>0</v>
      </c>
      <c r="N1376" s="2">
        <f>SUMIF('Basin Emissions'!A:A,F1376,'Basin Emissions'!B:B)</f>
        <v>469.23660810000001</v>
      </c>
      <c r="O1376" s="8">
        <f t="shared" si="86"/>
        <v>0</v>
      </c>
      <c r="P1376" s="7">
        <f>SUMIF('Tool Pneumatics CH4 VOC BTEX'!B:B,A1376,'Tool Pneumatics CH4 VOC BTEX'!F:F)</f>
        <v>3.5899999141693102</v>
      </c>
      <c r="Q1376" s="14">
        <f t="shared" si="87"/>
        <v>0</v>
      </c>
      <c r="R1376" s="16">
        <f>SUMIF('Tool Pneumatics CH4 VOC BTEX'!B:B,A1376,'Tool Pneumatics CH4 VOC BTEX'!H:H)*Q1376</f>
        <v>0</v>
      </c>
      <c r="S1376" s="16">
        <f>SUMIF('Tool Pneumatics CH4 VOC BTEX'!B:B,A1376,'Tool Pneumatics CH4 VOC BTEX'!J:J)*Q1376</f>
        <v>0</v>
      </c>
      <c r="T1376" s="16">
        <f>SUMIF('Tool Pneumatics CH4 VOC BTEX'!B:B,A1376,'Tool Pneumatics CH4 VOC BTEX'!L:L)*Q1376</f>
        <v>0</v>
      </c>
      <c r="U1376" s="16">
        <f>SUMIF('Tool Pneumatics CH4 VOC BTEX'!B:B,A1376,'Tool Pneumatics CH4 VOC BTEX'!N:N)*Q1376</f>
        <v>0</v>
      </c>
    </row>
    <row r="1377" spans="1:21" x14ac:dyDescent="0.25">
      <c r="A1377" s="1" t="s">
        <v>4192</v>
      </c>
      <c r="B1377" s="1" t="s">
        <v>1559</v>
      </c>
      <c r="C1377" s="1" t="s">
        <v>1728</v>
      </c>
      <c r="D1377" s="3" t="s">
        <v>2421</v>
      </c>
      <c r="E1377" s="3" t="s">
        <v>2421</v>
      </c>
      <c r="F1377" s="1" t="s">
        <v>4105</v>
      </c>
      <c r="G1377" s="1">
        <v>0</v>
      </c>
      <c r="H1377" s="1" t="s">
        <v>27474</v>
      </c>
      <c r="I1377" s="1">
        <v>0</v>
      </c>
      <c r="J1377" s="1" t="s">
        <v>27474</v>
      </c>
      <c r="K1377" s="1">
        <f t="shared" si="84"/>
        <v>0</v>
      </c>
      <c r="L1377" s="2">
        <f>SUMIFS('Basin Total Well Counts'!B:B,'Basin Total Well Counts'!A:A,F1377)</f>
        <v>0</v>
      </c>
      <c r="M1377" s="4">
        <f t="shared" si="85"/>
        <v>0</v>
      </c>
      <c r="N1377" s="2">
        <f>SUMIF('Basin Emissions'!A:A,F1377,'Basin Emissions'!B:B)</f>
        <v>469.23660810000001</v>
      </c>
      <c r="O1377" s="8">
        <f t="shared" si="86"/>
        <v>0</v>
      </c>
      <c r="P1377" s="7">
        <f>SUMIF('Tool Pneumatics CH4 VOC BTEX'!B:B,A1377,'Tool Pneumatics CH4 VOC BTEX'!F:F)</f>
        <v>3.5899999141693102</v>
      </c>
      <c r="Q1377" s="14">
        <f t="shared" si="87"/>
        <v>0</v>
      </c>
      <c r="R1377" s="16">
        <f>SUMIF('Tool Pneumatics CH4 VOC BTEX'!B:B,A1377,'Tool Pneumatics CH4 VOC BTEX'!H:H)*Q1377</f>
        <v>0</v>
      </c>
      <c r="S1377" s="16">
        <f>SUMIF('Tool Pneumatics CH4 VOC BTEX'!B:B,A1377,'Tool Pneumatics CH4 VOC BTEX'!J:J)*Q1377</f>
        <v>0</v>
      </c>
      <c r="T1377" s="16">
        <f>SUMIF('Tool Pneumatics CH4 VOC BTEX'!B:B,A1377,'Tool Pneumatics CH4 VOC BTEX'!L:L)*Q1377</f>
        <v>0</v>
      </c>
      <c r="U1377" s="16">
        <f>SUMIF('Tool Pneumatics CH4 VOC BTEX'!B:B,A1377,'Tool Pneumatics CH4 VOC BTEX'!N:N)*Q1377</f>
        <v>0</v>
      </c>
    </row>
    <row r="1378" spans="1:21" x14ac:dyDescent="0.25">
      <c r="A1378" s="1" t="s">
        <v>4193</v>
      </c>
      <c r="B1378" s="1" t="s">
        <v>1559</v>
      </c>
      <c r="C1378" s="1" t="s">
        <v>4194</v>
      </c>
      <c r="D1378" s="3" t="s">
        <v>2409</v>
      </c>
      <c r="E1378" s="3" t="s">
        <v>2409</v>
      </c>
      <c r="F1378" s="1" t="s">
        <v>4105</v>
      </c>
      <c r="G1378" s="1">
        <v>0</v>
      </c>
      <c r="H1378" s="1" t="s">
        <v>27474</v>
      </c>
      <c r="I1378" s="1">
        <v>0</v>
      </c>
      <c r="J1378" s="1" t="s">
        <v>27474</v>
      </c>
      <c r="K1378" s="1">
        <f t="shared" si="84"/>
        <v>0</v>
      </c>
      <c r="L1378" s="2">
        <f>SUMIFS('Basin Total Well Counts'!B:B,'Basin Total Well Counts'!A:A,F1378)</f>
        <v>0</v>
      </c>
      <c r="M1378" s="4">
        <f t="shared" si="85"/>
        <v>0</v>
      </c>
      <c r="N1378" s="2">
        <f>SUMIF('Basin Emissions'!A:A,F1378,'Basin Emissions'!B:B)</f>
        <v>469.23660810000001</v>
      </c>
      <c r="O1378" s="8">
        <f t="shared" si="86"/>
        <v>0</v>
      </c>
      <c r="P1378" s="7">
        <f>SUMIF('Tool Pneumatics CH4 VOC BTEX'!B:B,A1378,'Tool Pneumatics CH4 VOC BTEX'!F:F)</f>
        <v>3.5899999141693102</v>
      </c>
      <c r="Q1378" s="14">
        <f t="shared" si="87"/>
        <v>0</v>
      </c>
      <c r="R1378" s="16">
        <f>SUMIF('Tool Pneumatics CH4 VOC BTEX'!B:B,A1378,'Tool Pneumatics CH4 VOC BTEX'!H:H)*Q1378</f>
        <v>0</v>
      </c>
      <c r="S1378" s="16">
        <f>SUMIF('Tool Pneumatics CH4 VOC BTEX'!B:B,A1378,'Tool Pneumatics CH4 VOC BTEX'!J:J)*Q1378</f>
        <v>0</v>
      </c>
      <c r="T1378" s="16">
        <f>SUMIF('Tool Pneumatics CH4 VOC BTEX'!B:B,A1378,'Tool Pneumatics CH4 VOC BTEX'!L:L)*Q1378</f>
        <v>0</v>
      </c>
      <c r="U1378" s="16">
        <f>SUMIF('Tool Pneumatics CH4 VOC BTEX'!B:B,A1378,'Tool Pneumatics CH4 VOC BTEX'!N:N)*Q1378</f>
        <v>0</v>
      </c>
    </row>
    <row r="1379" spans="1:21" x14ac:dyDescent="0.25">
      <c r="A1379" s="1" t="s">
        <v>4195</v>
      </c>
      <c r="B1379" s="1" t="s">
        <v>1559</v>
      </c>
      <c r="C1379" s="1" t="s">
        <v>4196</v>
      </c>
      <c r="D1379" s="3" t="s">
        <v>2409</v>
      </c>
      <c r="E1379" s="3" t="s">
        <v>2409</v>
      </c>
      <c r="F1379" s="1" t="s">
        <v>4105</v>
      </c>
      <c r="G1379" s="1">
        <v>0</v>
      </c>
      <c r="H1379" s="1" t="s">
        <v>27474</v>
      </c>
      <c r="I1379" s="1">
        <v>0</v>
      </c>
      <c r="J1379" s="1" t="s">
        <v>27474</v>
      </c>
      <c r="K1379" s="1">
        <f t="shared" si="84"/>
        <v>0</v>
      </c>
      <c r="L1379" s="2">
        <f>SUMIFS('Basin Total Well Counts'!B:B,'Basin Total Well Counts'!A:A,F1379)</f>
        <v>0</v>
      </c>
      <c r="M1379" s="4">
        <f t="shared" si="85"/>
        <v>0</v>
      </c>
      <c r="N1379" s="2">
        <f>SUMIF('Basin Emissions'!A:A,F1379,'Basin Emissions'!B:B)</f>
        <v>469.23660810000001</v>
      </c>
      <c r="O1379" s="8">
        <f t="shared" si="86"/>
        <v>0</v>
      </c>
      <c r="P1379" s="7">
        <f>SUMIF('Tool Pneumatics CH4 VOC BTEX'!B:B,A1379,'Tool Pneumatics CH4 VOC BTEX'!F:F)</f>
        <v>3.5899999141693102</v>
      </c>
      <c r="Q1379" s="14">
        <f t="shared" si="87"/>
        <v>0</v>
      </c>
      <c r="R1379" s="16">
        <f>SUMIF('Tool Pneumatics CH4 VOC BTEX'!B:B,A1379,'Tool Pneumatics CH4 VOC BTEX'!H:H)*Q1379</f>
        <v>0</v>
      </c>
      <c r="S1379" s="16">
        <f>SUMIF('Tool Pneumatics CH4 VOC BTEX'!B:B,A1379,'Tool Pneumatics CH4 VOC BTEX'!J:J)*Q1379</f>
        <v>0</v>
      </c>
      <c r="T1379" s="16">
        <f>SUMIF('Tool Pneumatics CH4 VOC BTEX'!B:B,A1379,'Tool Pneumatics CH4 VOC BTEX'!L:L)*Q1379</f>
        <v>0</v>
      </c>
      <c r="U1379" s="16">
        <f>SUMIF('Tool Pneumatics CH4 VOC BTEX'!B:B,A1379,'Tool Pneumatics CH4 VOC BTEX'!N:N)*Q1379</f>
        <v>0</v>
      </c>
    </row>
    <row r="1380" spans="1:21" x14ac:dyDescent="0.25">
      <c r="A1380" s="1" t="s">
        <v>4197</v>
      </c>
      <c r="B1380" s="1" t="s">
        <v>1559</v>
      </c>
      <c r="C1380" s="1" t="s">
        <v>4198</v>
      </c>
      <c r="D1380" s="3" t="s">
        <v>2409</v>
      </c>
      <c r="E1380" s="3" t="s">
        <v>2409</v>
      </c>
      <c r="F1380" s="1" t="s">
        <v>4105</v>
      </c>
      <c r="G1380" s="1">
        <v>0</v>
      </c>
      <c r="H1380" s="1" t="s">
        <v>27474</v>
      </c>
      <c r="I1380" s="1">
        <v>0</v>
      </c>
      <c r="J1380" s="1" t="s">
        <v>27474</v>
      </c>
      <c r="K1380" s="1">
        <f t="shared" si="84"/>
        <v>0</v>
      </c>
      <c r="L1380" s="2">
        <f>SUMIFS('Basin Total Well Counts'!B:B,'Basin Total Well Counts'!A:A,F1380)</f>
        <v>0</v>
      </c>
      <c r="M1380" s="4">
        <f t="shared" si="85"/>
        <v>0</v>
      </c>
      <c r="N1380" s="2">
        <f>SUMIF('Basin Emissions'!A:A,F1380,'Basin Emissions'!B:B)</f>
        <v>469.23660810000001</v>
      </c>
      <c r="O1380" s="8">
        <f t="shared" si="86"/>
        <v>0</v>
      </c>
      <c r="P1380" s="7">
        <f>SUMIF('Tool Pneumatics CH4 VOC BTEX'!B:B,A1380,'Tool Pneumatics CH4 VOC BTEX'!F:F)</f>
        <v>3.5899999141693102</v>
      </c>
      <c r="Q1380" s="14">
        <f t="shared" si="87"/>
        <v>0</v>
      </c>
      <c r="R1380" s="16">
        <f>SUMIF('Tool Pneumatics CH4 VOC BTEX'!B:B,A1380,'Tool Pneumatics CH4 VOC BTEX'!H:H)*Q1380</f>
        <v>0</v>
      </c>
      <c r="S1380" s="16">
        <f>SUMIF('Tool Pneumatics CH4 VOC BTEX'!B:B,A1380,'Tool Pneumatics CH4 VOC BTEX'!J:J)*Q1380</f>
        <v>0</v>
      </c>
      <c r="T1380" s="16">
        <f>SUMIF('Tool Pneumatics CH4 VOC BTEX'!B:B,A1380,'Tool Pneumatics CH4 VOC BTEX'!L:L)*Q1380</f>
        <v>0</v>
      </c>
      <c r="U1380" s="16">
        <f>SUMIF('Tool Pneumatics CH4 VOC BTEX'!B:B,A1380,'Tool Pneumatics CH4 VOC BTEX'!N:N)*Q1380</f>
        <v>0</v>
      </c>
    </row>
    <row r="1381" spans="1:21" x14ac:dyDescent="0.25">
      <c r="A1381" s="1" t="s">
        <v>4199</v>
      </c>
      <c r="B1381" s="1" t="s">
        <v>1559</v>
      </c>
      <c r="C1381" s="1" t="s">
        <v>2111</v>
      </c>
      <c r="D1381" s="3" t="s">
        <v>2409</v>
      </c>
      <c r="E1381" s="3" t="s">
        <v>2409</v>
      </c>
      <c r="F1381" s="1" t="s">
        <v>3382</v>
      </c>
      <c r="G1381" s="1">
        <v>0</v>
      </c>
      <c r="H1381" s="1" t="s">
        <v>27474</v>
      </c>
      <c r="I1381" s="1">
        <v>0</v>
      </c>
      <c r="J1381" s="1" t="s">
        <v>27474</v>
      </c>
      <c r="K1381" s="1">
        <f t="shared" si="84"/>
        <v>0</v>
      </c>
      <c r="L1381" s="2">
        <f>SUMIFS('Basin Total Well Counts'!B:B,'Basin Total Well Counts'!A:A,F1381)</f>
        <v>0</v>
      </c>
      <c r="M1381" s="4">
        <f t="shared" si="85"/>
        <v>0</v>
      </c>
      <c r="N1381" s="2">
        <f>SUMIF('Basin Emissions'!A:A,F1381,'Basin Emissions'!B:B)</f>
        <v>1301.0276681999999</v>
      </c>
      <c r="O1381" s="8">
        <f t="shared" si="86"/>
        <v>0</v>
      </c>
      <c r="P1381" s="7">
        <f>SUMIF('Tool Pneumatics CH4 VOC BTEX'!B:B,A1381,'Tool Pneumatics CH4 VOC BTEX'!F:F)</f>
        <v>3.5899999141693102</v>
      </c>
      <c r="Q1381" s="14">
        <f t="shared" si="87"/>
        <v>0</v>
      </c>
      <c r="R1381" s="16">
        <f>SUMIF('Tool Pneumatics CH4 VOC BTEX'!B:B,A1381,'Tool Pneumatics CH4 VOC BTEX'!H:H)*Q1381</f>
        <v>0</v>
      </c>
      <c r="S1381" s="16">
        <f>SUMIF('Tool Pneumatics CH4 VOC BTEX'!B:B,A1381,'Tool Pneumatics CH4 VOC BTEX'!J:J)*Q1381</f>
        <v>0</v>
      </c>
      <c r="T1381" s="16">
        <f>SUMIF('Tool Pneumatics CH4 VOC BTEX'!B:B,A1381,'Tool Pneumatics CH4 VOC BTEX'!L:L)*Q1381</f>
        <v>0</v>
      </c>
      <c r="U1381" s="16">
        <f>SUMIF('Tool Pneumatics CH4 VOC BTEX'!B:B,A1381,'Tool Pneumatics CH4 VOC BTEX'!N:N)*Q1381</f>
        <v>0</v>
      </c>
    </row>
    <row r="1382" spans="1:21" x14ac:dyDescent="0.25">
      <c r="A1382" s="1" t="s">
        <v>4200</v>
      </c>
      <c r="B1382" s="1" t="s">
        <v>1559</v>
      </c>
      <c r="C1382" s="1" t="s">
        <v>1516</v>
      </c>
      <c r="D1382" s="3" t="s">
        <v>2421</v>
      </c>
      <c r="E1382" s="3" t="s">
        <v>2421</v>
      </c>
      <c r="F1382" s="1" t="s">
        <v>4105</v>
      </c>
      <c r="G1382" s="1">
        <v>0</v>
      </c>
      <c r="H1382" s="1" t="s">
        <v>27474</v>
      </c>
      <c r="I1382" s="1">
        <v>0</v>
      </c>
      <c r="J1382" s="1" t="s">
        <v>27474</v>
      </c>
      <c r="K1382" s="1">
        <f t="shared" si="84"/>
        <v>0</v>
      </c>
      <c r="L1382" s="2">
        <f>SUMIFS('Basin Total Well Counts'!B:B,'Basin Total Well Counts'!A:A,F1382)</f>
        <v>0</v>
      </c>
      <c r="M1382" s="4">
        <f t="shared" si="85"/>
        <v>0</v>
      </c>
      <c r="N1382" s="2">
        <f>SUMIF('Basin Emissions'!A:A,F1382,'Basin Emissions'!B:B)</f>
        <v>469.23660810000001</v>
      </c>
      <c r="O1382" s="8">
        <f t="shared" si="86"/>
        <v>0</v>
      </c>
      <c r="P1382" s="7">
        <f>SUMIF('Tool Pneumatics CH4 VOC BTEX'!B:B,A1382,'Tool Pneumatics CH4 VOC BTEX'!F:F)</f>
        <v>3.5899999141693102</v>
      </c>
      <c r="Q1382" s="14">
        <f t="shared" si="87"/>
        <v>0</v>
      </c>
      <c r="R1382" s="16">
        <f>SUMIF('Tool Pneumatics CH4 VOC BTEX'!B:B,A1382,'Tool Pneumatics CH4 VOC BTEX'!H:H)*Q1382</f>
        <v>0</v>
      </c>
      <c r="S1382" s="16">
        <f>SUMIF('Tool Pneumatics CH4 VOC BTEX'!B:B,A1382,'Tool Pneumatics CH4 VOC BTEX'!J:J)*Q1382</f>
        <v>0</v>
      </c>
      <c r="T1382" s="16">
        <f>SUMIF('Tool Pneumatics CH4 VOC BTEX'!B:B,A1382,'Tool Pneumatics CH4 VOC BTEX'!L:L)*Q1382</f>
        <v>0</v>
      </c>
      <c r="U1382" s="16">
        <f>SUMIF('Tool Pneumatics CH4 VOC BTEX'!B:B,A1382,'Tool Pneumatics CH4 VOC BTEX'!N:N)*Q1382</f>
        <v>0</v>
      </c>
    </row>
    <row r="1383" spans="1:21" x14ac:dyDescent="0.25">
      <c r="A1383" s="1" t="s">
        <v>4201</v>
      </c>
      <c r="B1383" s="1" t="s">
        <v>1559</v>
      </c>
      <c r="C1383" s="1" t="s">
        <v>4202</v>
      </c>
      <c r="D1383" s="3" t="s">
        <v>2409</v>
      </c>
      <c r="E1383" s="3" t="s">
        <v>2409</v>
      </c>
      <c r="F1383" s="1" t="s">
        <v>4105</v>
      </c>
      <c r="G1383" s="1">
        <v>0</v>
      </c>
      <c r="H1383" s="1" t="s">
        <v>27474</v>
      </c>
      <c r="I1383" s="1">
        <v>0</v>
      </c>
      <c r="J1383" s="1" t="s">
        <v>27474</v>
      </c>
      <c r="K1383" s="1">
        <f t="shared" si="84"/>
        <v>0</v>
      </c>
      <c r="L1383" s="2">
        <f>SUMIFS('Basin Total Well Counts'!B:B,'Basin Total Well Counts'!A:A,F1383)</f>
        <v>0</v>
      </c>
      <c r="M1383" s="4">
        <f t="shared" si="85"/>
        <v>0</v>
      </c>
      <c r="N1383" s="2">
        <f>SUMIF('Basin Emissions'!A:A,F1383,'Basin Emissions'!B:B)</f>
        <v>469.23660810000001</v>
      </c>
      <c r="O1383" s="8">
        <f t="shared" si="86"/>
        <v>0</v>
      </c>
      <c r="P1383" s="7">
        <f>SUMIF('Tool Pneumatics CH4 VOC BTEX'!B:B,A1383,'Tool Pneumatics CH4 VOC BTEX'!F:F)</f>
        <v>3.5899999141693102</v>
      </c>
      <c r="Q1383" s="14">
        <f t="shared" si="87"/>
        <v>0</v>
      </c>
      <c r="R1383" s="16">
        <f>SUMIF('Tool Pneumatics CH4 VOC BTEX'!B:B,A1383,'Tool Pneumatics CH4 VOC BTEX'!H:H)*Q1383</f>
        <v>0</v>
      </c>
      <c r="S1383" s="16">
        <f>SUMIF('Tool Pneumatics CH4 VOC BTEX'!B:B,A1383,'Tool Pneumatics CH4 VOC BTEX'!J:J)*Q1383</f>
        <v>0</v>
      </c>
      <c r="T1383" s="16">
        <f>SUMIF('Tool Pneumatics CH4 VOC BTEX'!B:B,A1383,'Tool Pneumatics CH4 VOC BTEX'!L:L)*Q1383</f>
        <v>0</v>
      </c>
      <c r="U1383" s="16">
        <f>SUMIF('Tool Pneumatics CH4 VOC BTEX'!B:B,A1383,'Tool Pneumatics CH4 VOC BTEX'!N:N)*Q1383</f>
        <v>0</v>
      </c>
    </row>
    <row r="1384" spans="1:21" x14ac:dyDescent="0.25">
      <c r="A1384" s="1" t="s">
        <v>4203</v>
      </c>
      <c r="B1384" s="1" t="s">
        <v>1559</v>
      </c>
      <c r="C1384" s="1" t="s">
        <v>1857</v>
      </c>
      <c r="D1384" s="3" t="s">
        <v>2409</v>
      </c>
      <c r="E1384" s="3" t="s">
        <v>2409</v>
      </c>
      <c r="F1384" s="1" t="s">
        <v>4105</v>
      </c>
      <c r="G1384" s="1">
        <v>0</v>
      </c>
      <c r="H1384" s="1" t="s">
        <v>27474</v>
      </c>
      <c r="I1384" s="1">
        <v>0</v>
      </c>
      <c r="J1384" s="1" t="s">
        <v>27474</v>
      </c>
      <c r="K1384" s="1">
        <f t="shared" si="84"/>
        <v>0</v>
      </c>
      <c r="L1384" s="2">
        <f>SUMIFS('Basin Total Well Counts'!B:B,'Basin Total Well Counts'!A:A,F1384)</f>
        <v>0</v>
      </c>
      <c r="M1384" s="4">
        <f t="shared" si="85"/>
        <v>0</v>
      </c>
      <c r="N1384" s="2">
        <f>SUMIF('Basin Emissions'!A:A,F1384,'Basin Emissions'!B:B)</f>
        <v>469.23660810000001</v>
      </c>
      <c r="O1384" s="8">
        <f t="shared" si="86"/>
        <v>0</v>
      </c>
      <c r="P1384" s="7">
        <f>SUMIF('Tool Pneumatics CH4 VOC BTEX'!B:B,A1384,'Tool Pneumatics CH4 VOC BTEX'!F:F)</f>
        <v>3.5899999141693102</v>
      </c>
      <c r="Q1384" s="14">
        <f t="shared" si="87"/>
        <v>0</v>
      </c>
      <c r="R1384" s="16">
        <f>SUMIF('Tool Pneumatics CH4 VOC BTEX'!B:B,A1384,'Tool Pneumatics CH4 VOC BTEX'!H:H)*Q1384</f>
        <v>0</v>
      </c>
      <c r="S1384" s="16">
        <f>SUMIF('Tool Pneumatics CH4 VOC BTEX'!B:B,A1384,'Tool Pneumatics CH4 VOC BTEX'!J:J)*Q1384</f>
        <v>0</v>
      </c>
      <c r="T1384" s="16">
        <f>SUMIF('Tool Pneumatics CH4 VOC BTEX'!B:B,A1384,'Tool Pneumatics CH4 VOC BTEX'!L:L)*Q1384</f>
        <v>0</v>
      </c>
      <c r="U1384" s="16">
        <f>SUMIF('Tool Pneumatics CH4 VOC BTEX'!B:B,A1384,'Tool Pneumatics CH4 VOC BTEX'!N:N)*Q1384</f>
        <v>0</v>
      </c>
    </row>
    <row r="1385" spans="1:21" x14ac:dyDescent="0.25">
      <c r="A1385" s="1" t="s">
        <v>4204</v>
      </c>
      <c r="B1385" s="1" t="s">
        <v>1559</v>
      </c>
      <c r="C1385" s="1" t="s">
        <v>1622</v>
      </c>
      <c r="D1385" s="3" t="s">
        <v>2409</v>
      </c>
      <c r="E1385" s="3" t="s">
        <v>2409</v>
      </c>
      <c r="F1385" s="1" t="s">
        <v>4105</v>
      </c>
      <c r="G1385" s="1">
        <v>0</v>
      </c>
      <c r="H1385" s="1" t="s">
        <v>27474</v>
      </c>
      <c r="I1385" s="1">
        <v>0</v>
      </c>
      <c r="J1385" s="1" t="s">
        <v>27474</v>
      </c>
      <c r="K1385" s="1">
        <f t="shared" si="84"/>
        <v>0</v>
      </c>
      <c r="L1385" s="2">
        <f>SUMIFS('Basin Total Well Counts'!B:B,'Basin Total Well Counts'!A:A,F1385)</f>
        <v>0</v>
      </c>
      <c r="M1385" s="4">
        <f t="shared" si="85"/>
        <v>0</v>
      </c>
      <c r="N1385" s="2">
        <f>SUMIF('Basin Emissions'!A:A,F1385,'Basin Emissions'!B:B)</f>
        <v>469.23660810000001</v>
      </c>
      <c r="O1385" s="8">
        <f t="shared" si="86"/>
        <v>0</v>
      </c>
      <c r="P1385" s="7">
        <f>SUMIF('Tool Pneumatics CH4 VOC BTEX'!B:B,A1385,'Tool Pneumatics CH4 VOC BTEX'!F:F)</f>
        <v>3.5899999141693102</v>
      </c>
      <c r="Q1385" s="14">
        <f t="shared" si="87"/>
        <v>0</v>
      </c>
      <c r="R1385" s="16">
        <f>SUMIF('Tool Pneumatics CH4 VOC BTEX'!B:B,A1385,'Tool Pneumatics CH4 VOC BTEX'!H:H)*Q1385</f>
        <v>0</v>
      </c>
      <c r="S1385" s="16">
        <f>SUMIF('Tool Pneumatics CH4 VOC BTEX'!B:B,A1385,'Tool Pneumatics CH4 VOC BTEX'!J:J)*Q1385</f>
        <v>0</v>
      </c>
      <c r="T1385" s="16">
        <f>SUMIF('Tool Pneumatics CH4 VOC BTEX'!B:B,A1385,'Tool Pneumatics CH4 VOC BTEX'!L:L)*Q1385</f>
        <v>0</v>
      </c>
      <c r="U1385" s="16">
        <f>SUMIF('Tool Pneumatics CH4 VOC BTEX'!B:B,A1385,'Tool Pneumatics CH4 VOC BTEX'!N:N)*Q1385</f>
        <v>0</v>
      </c>
    </row>
    <row r="1386" spans="1:21" x14ac:dyDescent="0.25">
      <c r="A1386" s="1" t="s">
        <v>4205</v>
      </c>
      <c r="B1386" s="1" t="s">
        <v>1559</v>
      </c>
      <c r="C1386" s="1" t="s">
        <v>2186</v>
      </c>
      <c r="D1386" s="3" t="s">
        <v>2409</v>
      </c>
      <c r="E1386" s="3" t="s">
        <v>2409</v>
      </c>
      <c r="F1386" s="1" t="s">
        <v>4105</v>
      </c>
      <c r="G1386" s="1">
        <v>0</v>
      </c>
      <c r="H1386" s="1" t="s">
        <v>27474</v>
      </c>
      <c r="I1386" s="1">
        <v>0</v>
      </c>
      <c r="J1386" s="1" t="s">
        <v>27474</v>
      </c>
      <c r="K1386" s="1">
        <f t="shared" si="84"/>
        <v>0</v>
      </c>
      <c r="L1386" s="2">
        <f>SUMIFS('Basin Total Well Counts'!B:B,'Basin Total Well Counts'!A:A,F1386)</f>
        <v>0</v>
      </c>
      <c r="M1386" s="4">
        <f t="shared" si="85"/>
        <v>0</v>
      </c>
      <c r="N1386" s="2">
        <f>SUMIF('Basin Emissions'!A:A,F1386,'Basin Emissions'!B:B)</f>
        <v>469.23660810000001</v>
      </c>
      <c r="O1386" s="8">
        <f t="shared" si="86"/>
        <v>0</v>
      </c>
      <c r="P1386" s="7">
        <f>SUMIF('Tool Pneumatics CH4 VOC BTEX'!B:B,A1386,'Tool Pneumatics CH4 VOC BTEX'!F:F)</f>
        <v>3.5899999141693102</v>
      </c>
      <c r="Q1386" s="14">
        <f t="shared" si="87"/>
        <v>0</v>
      </c>
      <c r="R1386" s="16">
        <f>SUMIF('Tool Pneumatics CH4 VOC BTEX'!B:B,A1386,'Tool Pneumatics CH4 VOC BTEX'!H:H)*Q1386</f>
        <v>0</v>
      </c>
      <c r="S1386" s="16">
        <f>SUMIF('Tool Pneumatics CH4 VOC BTEX'!B:B,A1386,'Tool Pneumatics CH4 VOC BTEX'!J:J)*Q1386</f>
        <v>0</v>
      </c>
      <c r="T1386" s="16">
        <f>SUMIF('Tool Pneumatics CH4 VOC BTEX'!B:B,A1386,'Tool Pneumatics CH4 VOC BTEX'!L:L)*Q1386</f>
        <v>0</v>
      </c>
      <c r="U1386" s="16">
        <f>SUMIF('Tool Pneumatics CH4 VOC BTEX'!B:B,A1386,'Tool Pneumatics CH4 VOC BTEX'!N:N)*Q1386</f>
        <v>0</v>
      </c>
    </row>
    <row r="1387" spans="1:21" x14ac:dyDescent="0.25">
      <c r="A1387" s="1" t="s">
        <v>4206</v>
      </c>
      <c r="B1387" s="1" t="s">
        <v>1559</v>
      </c>
      <c r="C1387" s="1" t="s">
        <v>4207</v>
      </c>
      <c r="D1387" s="3" t="s">
        <v>3378</v>
      </c>
      <c r="E1387" s="3" t="s">
        <v>3378</v>
      </c>
      <c r="F1387" s="1" t="s">
        <v>4105</v>
      </c>
      <c r="G1387" s="1">
        <v>0</v>
      </c>
      <c r="H1387" s="1" t="s">
        <v>27474</v>
      </c>
      <c r="I1387" s="1">
        <v>0</v>
      </c>
      <c r="J1387" s="1" t="s">
        <v>27474</v>
      </c>
      <c r="K1387" s="1">
        <f t="shared" si="84"/>
        <v>0</v>
      </c>
      <c r="L1387" s="2">
        <f>SUMIFS('Basin Total Well Counts'!B:B,'Basin Total Well Counts'!A:A,F1387)</f>
        <v>0</v>
      </c>
      <c r="M1387" s="4">
        <f t="shared" si="85"/>
        <v>0</v>
      </c>
      <c r="N1387" s="2">
        <f>SUMIF('Basin Emissions'!A:A,F1387,'Basin Emissions'!B:B)</f>
        <v>469.23660810000001</v>
      </c>
      <c r="O1387" s="8">
        <f t="shared" si="86"/>
        <v>0</v>
      </c>
      <c r="P1387" s="7">
        <f>SUMIF('Tool Pneumatics CH4 VOC BTEX'!B:B,A1387,'Tool Pneumatics CH4 VOC BTEX'!F:F)</f>
        <v>3.5899999141693102</v>
      </c>
      <c r="Q1387" s="14">
        <f t="shared" si="87"/>
        <v>0</v>
      </c>
      <c r="R1387" s="16">
        <f>SUMIF('Tool Pneumatics CH4 VOC BTEX'!B:B,A1387,'Tool Pneumatics CH4 VOC BTEX'!H:H)*Q1387</f>
        <v>0</v>
      </c>
      <c r="S1387" s="16">
        <f>SUMIF('Tool Pneumatics CH4 VOC BTEX'!B:B,A1387,'Tool Pneumatics CH4 VOC BTEX'!J:J)*Q1387</f>
        <v>0</v>
      </c>
      <c r="T1387" s="16">
        <f>SUMIF('Tool Pneumatics CH4 VOC BTEX'!B:B,A1387,'Tool Pneumatics CH4 VOC BTEX'!L:L)*Q1387</f>
        <v>0</v>
      </c>
      <c r="U1387" s="16">
        <f>SUMIF('Tool Pneumatics CH4 VOC BTEX'!B:B,A1387,'Tool Pneumatics CH4 VOC BTEX'!N:N)*Q1387</f>
        <v>0</v>
      </c>
    </row>
    <row r="1388" spans="1:21" x14ac:dyDescent="0.25">
      <c r="A1388" s="1" t="s">
        <v>4208</v>
      </c>
      <c r="B1388" s="1" t="s">
        <v>1559</v>
      </c>
      <c r="C1388" s="1" t="s">
        <v>4209</v>
      </c>
      <c r="D1388" s="3" t="s">
        <v>2409</v>
      </c>
      <c r="E1388" s="3" t="s">
        <v>2409</v>
      </c>
      <c r="F1388" s="1" t="s">
        <v>4105</v>
      </c>
      <c r="G1388" s="1">
        <v>0</v>
      </c>
      <c r="H1388" s="1" t="s">
        <v>27474</v>
      </c>
      <c r="I1388" s="1">
        <v>0</v>
      </c>
      <c r="J1388" s="1" t="s">
        <v>27474</v>
      </c>
      <c r="K1388" s="1">
        <f t="shared" si="84"/>
        <v>0</v>
      </c>
      <c r="L1388" s="2">
        <f>SUMIFS('Basin Total Well Counts'!B:B,'Basin Total Well Counts'!A:A,F1388)</f>
        <v>0</v>
      </c>
      <c r="M1388" s="4">
        <f t="shared" si="85"/>
        <v>0</v>
      </c>
      <c r="N1388" s="2">
        <f>SUMIF('Basin Emissions'!A:A,F1388,'Basin Emissions'!B:B)</f>
        <v>469.23660810000001</v>
      </c>
      <c r="O1388" s="8">
        <f t="shared" si="86"/>
        <v>0</v>
      </c>
      <c r="P1388" s="7">
        <f>SUMIF('Tool Pneumatics CH4 VOC BTEX'!B:B,A1388,'Tool Pneumatics CH4 VOC BTEX'!F:F)</f>
        <v>3.5899999141693102</v>
      </c>
      <c r="Q1388" s="14">
        <f t="shared" si="87"/>
        <v>0</v>
      </c>
      <c r="R1388" s="16">
        <f>SUMIF('Tool Pneumatics CH4 VOC BTEX'!B:B,A1388,'Tool Pneumatics CH4 VOC BTEX'!H:H)*Q1388</f>
        <v>0</v>
      </c>
      <c r="S1388" s="16">
        <f>SUMIF('Tool Pneumatics CH4 VOC BTEX'!B:B,A1388,'Tool Pneumatics CH4 VOC BTEX'!J:J)*Q1388</f>
        <v>0</v>
      </c>
      <c r="T1388" s="16">
        <f>SUMIF('Tool Pneumatics CH4 VOC BTEX'!B:B,A1388,'Tool Pneumatics CH4 VOC BTEX'!L:L)*Q1388</f>
        <v>0</v>
      </c>
      <c r="U1388" s="16">
        <f>SUMIF('Tool Pneumatics CH4 VOC BTEX'!B:B,A1388,'Tool Pneumatics CH4 VOC BTEX'!N:N)*Q1388</f>
        <v>0</v>
      </c>
    </row>
    <row r="1389" spans="1:21" x14ac:dyDescent="0.25">
      <c r="A1389" s="1" t="s">
        <v>4210</v>
      </c>
      <c r="B1389" s="1" t="s">
        <v>1559</v>
      </c>
      <c r="C1389" s="1" t="s">
        <v>4211</v>
      </c>
      <c r="D1389" s="3" t="s">
        <v>2409</v>
      </c>
      <c r="E1389" s="3" t="s">
        <v>2409</v>
      </c>
      <c r="F1389" s="1" t="s">
        <v>3382</v>
      </c>
      <c r="G1389" s="1">
        <v>0</v>
      </c>
      <c r="H1389" s="1" t="s">
        <v>27474</v>
      </c>
      <c r="I1389" s="1">
        <v>0</v>
      </c>
      <c r="J1389" s="1" t="s">
        <v>27474</v>
      </c>
      <c r="K1389" s="1">
        <f t="shared" si="84"/>
        <v>0</v>
      </c>
      <c r="L1389" s="2">
        <f>SUMIFS('Basin Total Well Counts'!B:B,'Basin Total Well Counts'!A:A,F1389)</f>
        <v>0</v>
      </c>
      <c r="M1389" s="4">
        <f t="shared" si="85"/>
        <v>0</v>
      </c>
      <c r="N1389" s="2">
        <f>SUMIF('Basin Emissions'!A:A,F1389,'Basin Emissions'!B:B)</f>
        <v>1301.0276681999999</v>
      </c>
      <c r="O1389" s="8">
        <f t="shared" si="86"/>
        <v>0</v>
      </c>
      <c r="P1389" s="7">
        <f>SUMIF('Tool Pneumatics CH4 VOC BTEX'!B:B,A1389,'Tool Pneumatics CH4 VOC BTEX'!F:F)</f>
        <v>3.5899999141693102</v>
      </c>
      <c r="Q1389" s="14">
        <f t="shared" si="87"/>
        <v>0</v>
      </c>
      <c r="R1389" s="16">
        <f>SUMIF('Tool Pneumatics CH4 VOC BTEX'!B:B,A1389,'Tool Pneumatics CH4 VOC BTEX'!H:H)*Q1389</f>
        <v>0</v>
      </c>
      <c r="S1389" s="16">
        <f>SUMIF('Tool Pneumatics CH4 VOC BTEX'!B:B,A1389,'Tool Pneumatics CH4 VOC BTEX'!J:J)*Q1389</f>
        <v>0</v>
      </c>
      <c r="T1389" s="16">
        <f>SUMIF('Tool Pneumatics CH4 VOC BTEX'!B:B,A1389,'Tool Pneumatics CH4 VOC BTEX'!L:L)*Q1389</f>
        <v>0</v>
      </c>
      <c r="U1389" s="16">
        <f>SUMIF('Tool Pneumatics CH4 VOC BTEX'!B:B,A1389,'Tool Pneumatics CH4 VOC BTEX'!N:N)*Q1389</f>
        <v>0</v>
      </c>
    </row>
    <row r="1390" spans="1:21" x14ac:dyDescent="0.25">
      <c r="A1390" s="1" t="s">
        <v>4212</v>
      </c>
      <c r="B1390" s="1" t="s">
        <v>1559</v>
      </c>
      <c r="C1390" s="1" t="s">
        <v>3631</v>
      </c>
      <c r="D1390" s="3" t="s">
        <v>3378</v>
      </c>
      <c r="E1390" s="3" t="s">
        <v>3378</v>
      </c>
      <c r="F1390" s="1" t="s">
        <v>4105</v>
      </c>
      <c r="G1390" s="1">
        <v>0</v>
      </c>
      <c r="H1390" s="1" t="s">
        <v>27474</v>
      </c>
      <c r="I1390" s="1">
        <v>0</v>
      </c>
      <c r="J1390" s="1" t="s">
        <v>27474</v>
      </c>
      <c r="K1390" s="1">
        <f t="shared" si="84"/>
        <v>0</v>
      </c>
      <c r="L1390" s="2">
        <f>SUMIFS('Basin Total Well Counts'!B:B,'Basin Total Well Counts'!A:A,F1390)</f>
        <v>0</v>
      </c>
      <c r="M1390" s="4">
        <f t="shared" si="85"/>
        <v>0</v>
      </c>
      <c r="N1390" s="2">
        <f>SUMIF('Basin Emissions'!A:A,F1390,'Basin Emissions'!B:B)</f>
        <v>469.23660810000001</v>
      </c>
      <c r="O1390" s="8">
        <f t="shared" si="86"/>
        <v>0</v>
      </c>
      <c r="P1390" s="7">
        <f>SUMIF('Tool Pneumatics CH4 VOC BTEX'!B:B,A1390,'Tool Pneumatics CH4 VOC BTEX'!F:F)</f>
        <v>3.5899999141693102</v>
      </c>
      <c r="Q1390" s="14">
        <f t="shared" si="87"/>
        <v>0</v>
      </c>
      <c r="R1390" s="16">
        <f>SUMIF('Tool Pneumatics CH4 VOC BTEX'!B:B,A1390,'Tool Pneumatics CH4 VOC BTEX'!H:H)*Q1390</f>
        <v>0</v>
      </c>
      <c r="S1390" s="16">
        <f>SUMIF('Tool Pneumatics CH4 VOC BTEX'!B:B,A1390,'Tool Pneumatics CH4 VOC BTEX'!J:J)*Q1390</f>
        <v>0</v>
      </c>
      <c r="T1390" s="16">
        <f>SUMIF('Tool Pneumatics CH4 VOC BTEX'!B:B,A1390,'Tool Pneumatics CH4 VOC BTEX'!L:L)*Q1390</f>
        <v>0</v>
      </c>
      <c r="U1390" s="16">
        <f>SUMIF('Tool Pneumatics CH4 VOC BTEX'!B:B,A1390,'Tool Pneumatics CH4 VOC BTEX'!N:N)*Q1390</f>
        <v>0</v>
      </c>
    </row>
    <row r="1391" spans="1:21" x14ac:dyDescent="0.25">
      <c r="A1391" s="1" t="s">
        <v>4213</v>
      </c>
      <c r="B1391" s="1" t="s">
        <v>1559</v>
      </c>
      <c r="C1391" s="1" t="s">
        <v>4214</v>
      </c>
      <c r="D1391" s="3" t="s">
        <v>2409</v>
      </c>
      <c r="E1391" s="3" t="s">
        <v>2409</v>
      </c>
      <c r="F1391" s="1" t="s">
        <v>4105</v>
      </c>
      <c r="G1391" s="1">
        <v>0</v>
      </c>
      <c r="H1391" s="1" t="s">
        <v>27474</v>
      </c>
      <c r="I1391" s="1">
        <v>0</v>
      </c>
      <c r="J1391" s="1" t="s">
        <v>27474</v>
      </c>
      <c r="K1391" s="1">
        <f t="shared" si="84"/>
        <v>0</v>
      </c>
      <c r="L1391" s="2">
        <f>SUMIFS('Basin Total Well Counts'!B:B,'Basin Total Well Counts'!A:A,F1391)</f>
        <v>0</v>
      </c>
      <c r="M1391" s="4">
        <f t="shared" si="85"/>
        <v>0</v>
      </c>
      <c r="N1391" s="2">
        <f>SUMIF('Basin Emissions'!A:A,F1391,'Basin Emissions'!B:B)</f>
        <v>469.23660810000001</v>
      </c>
      <c r="O1391" s="8">
        <f t="shared" si="86"/>
        <v>0</v>
      </c>
      <c r="P1391" s="7">
        <f>SUMIF('Tool Pneumatics CH4 VOC BTEX'!B:B,A1391,'Tool Pneumatics CH4 VOC BTEX'!F:F)</f>
        <v>3.5899999141693102</v>
      </c>
      <c r="Q1391" s="14">
        <f t="shared" si="87"/>
        <v>0</v>
      </c>
      <c r="R1391" s="16">
        <f>SUMIF('Tool Pneumatics CH4 VOC BTEX'!B:B,A1391,'Tool Pneumatics CH4 VOC BTEX'!H:H)*Q1391</f>
        <v>0</v>
      </c>
      <c r="S1391" s="16">
        <f>SUMIF('Tool Pneumatics CH4 VOC BTEX'!B:B,A1391,'Tool Pneumatics CH4 VOC BTEX'!J:J)*Q1391</f>
        <v>0</v>
      </c>
      <c r="T1391" s="16">
        <f>SUMIF('Tool Pneumatics CH4 VOC BTEX'!B:B,A1391,'Tool Pneumatics CH4 VOC BTEX'!L:L)*Q1391</f>
        <v>0</v>
      </c>
      <c r="U1391" s="16">
        <f>SUMIF('Tool Pneumatics CH4 VOC BTEX'!B:B,A1391,'Tool Pneumatics CH4 VOC BTEX'!N:N)*Q1391</f>
        <v>0</v>
      </c>
    </row>
    <row r="1392" spans="1:21" x14ac:dyDescent="0.25">
      <c r="A1392" s="1" t="s">
        <v>4215</v>
      </c>
      <c r="B1392" s="1" t="s">
        <v>1559</v>
      </c>
      <c r="C1392" s="1" t="s">
        <v>3800</v>
      </c>
      <c r="D1392" s="3" t="s">
        <v>2409</v>
      </c>
      <c r="E1392" s="3" t="s">
        <v>2409</v>
      </c>
      <c r="F1392" s="1" t="s">
        <v>4105</v>
      </c>
      <c r="G1392" s="1">
        <v>0</v>
      </c>
      <c r="H1392" s="1" t="s">
        <v>27474</v>
      </c>
      <c r="I1392" s="1">
        <v>0</v>
      </c>
      <c r="J1392" s="1" t="s">
        <v>27474</v>
      </c>
      <c r="K1392" s="1">
        <f t="shared" si="84"/>
        <v>0</v>
      </c>
      <c r="L1392" s="2">
        <f>SUMIFS('Basin Total Well Counts'!B:B,'Basin Total Well Counts'!A:A,F1392)</f>
        <v>0</v>
      </c>
      <c r="M1392" s="4">
        <f t="shared" si="85"/>
        <v>0</v>
      </c>
      <c r="N1392" s="2">
        <f>SUMIF('Basin Emissions'!A:A,F1392,'Basin Emissions'!B:B)</f>
        <v>469.23660810000001</v>
      </c>
      <c r="O1392" s="8">
        <f t="shared" si="86"/>
        <v>0</v>
      </c>
      <c r="P1392" s="7">
        <f>SUMIF('Tool Pneumatics CH4 VOC BTEX'!B:B,A1392,'Tool Pneumatics CH4 VOC BTEX'!F:F)</f>
        <v>3.5899999141693102</v>
      </c>
      <c r="Q1392" s="14">
        <f t="shared" si="87"/>
        <v>0</v>
      </c>
      <c r="R1392" s="16">
        <f>SUMIF('Tool Pneumatics CH4 VOC BTEX'!B:B,A1392,'Tool Pneumatics CH4 VOC BTEX'!H:H)*Q1392</f>
        <v>0</v>
      </c>
      <c r="S1392" s="16">
        <f>SUMIF('Tool Pneumatics CH4 VOC BTEX'!B:B,A1392,'Tool Pneumatics CH4 VOC BTEX'!J:J)*Q1392</f>
        <v>0</v>
      </c>
      <c r="T1392" s="16">
        <f>SUMIF('Tool Pneumatics CH4 VOC BTEX'!B:B,A1392,'Tool Pneumatics CH4 VOC BTEX'!L:L)*Q1392</f>
        <v>0</v>
      </c>
      <c r="U1392" s="16">
        <f>SUMIF('Tool Pneumatics CH4 VOC BTEX'!B:B,A1392,'Tool Pneumatics CH4 VOC BTEX'!N:N)*Q1392</f>
        <v>0</v>
      </c>
    </row>
    <row r="1393" spans="1:21" x14ac:dyDescent="0.25">
      <c r="A1393" s="1" t="s">
        <v>4216</v>
      </c>
      <c r="B1393" s="1" t="s">
        <v>1559</v>
      </c>
      <c r="C1393" s="1" t="s">
        <v>4217</v>
      </c>
      <c r="D1393" s="3" t="s">
        <v>2409</v>
      </c>
      <c r="E1393" s="3" t="s">
        <v>2409</v>
      </c>
      <c r="F1393" s="1" t="s">
        <v>4105</v>
      </c>
      <c r="G1393" s="1">
        <v>0</v>
      </c>
      <c r="H1393" s="1" t="s">
        <v>27474</v>
      </c>
      <c r="I1393" s="1">
        <v>0</v>
      </c>
      <c r="J1393" s="1" t="s">
        <v>27474</v>
      </c>
      <c r="K1393" s="1">
        <f t="shared" si="84"/>
        <v>0</v>
      </c>
      <c r="L1393" s="2">
        <f>SUMIFS('Basin Total Well Counts'!B:B,'Basin Total Well Counts'!A:A,F1393)</f>
        <v>0</v>
      </c>
      <c r="M1393" s="4">
        <f t="shared" si="85"/>
        <v>0</v>
      </c>
      <c r="N1393" s="2">
        <f>SUMIF('Basin Emissions'!A:A,F1393,'Basin Emissions'!B:B)</f>
        <v>469.23660810000001</v>
      </c>
      <c r="O1393" s="8">
        <f t="shared" si="86"/>
        <v>0</v>
      </c>
      <c r="P1393" s="7">
        <f>SUMIF('Tool Pneumatics CH4 VOC BTEX'!B:B,A1393,'Tool Pneumatics CH4 VOC BTEX'!F:F)</f>
        <v>3.5899999141693102</v>
      </c>
      <c r="Q1393" s="14">
        <f t="shared" si="87"/>
        <v>0</v>
      </c>
      <c r="R1393" s="16">
        <f>SUMIF('Tool Pneumatics CH4 VOC BTEX'!B:B,A1393,'Tool Pneumatics CH4 VOC BTEX'!H:H)*Q1393</f>
        <v>0</v>
      </c>
      <c r="S1393" s="16">
        <f>SUMIF('Tool Pneumatics CH4 VOC BTEX'!B:B,A1393,'Tool Pneumatics CH4 VOC BTEX'!J:J)*Q1393</f>
        <v>0</v>
      </c>
      <c r="T1393" s="16">
        <f>SUMIF('Tool Pneumatics CH4 VOC BTEX'!B:B,A1393,'Tool Pneumatics CH4 VOC BTEX'!L:L)*Q1393</f>
        <v>0</v>
      </c>
      <c r="U1393" s="16">
        <f>SUMIF('Tool Pneumatics CH4 VOC BTEX'!B:B,A1393,'Tool Pneumatics CH4 VOC BTEX'!N:N)*Q1393</f>
        <v>0</v>
      </c>
    </row>
    <row r="1394" spans="1:21" x14ac:dyDescent="0.25">
      <c r="A1394" s="1" t="s">
        <v>4218</v>
      </c>
      <c r="B1394" s="1" t="s">
        <v>1559</v>
      </c>
      <c r="C1394" s="1" t="s">
        <v>4219</v>
      </c>
      <c r="D1394" s="3" t="s">
        <v>2409</v>
      </c>
      <c r="E1394" s="3" t="s">
        <v>2409</v>
      </c>
      <c r="F1394" s="1" t="s">
        <v>3382</v>
      </c>
      <c r="G1394" s="1">
        <v>0</v>
      </c>
      <c r="H1394" s="1" t="s">
        <v>27474</v>
      </c>
      <c r="I1394" s="1">
        <v>0</v>
      </c>
      <c r="J1394" s="1" t="s">
        <v>27474</v>
      </c>
      <c r="K1394" s="1">
        <f t="shared" si="84"/>
        <v>0</v>
      </c>
      <c r="L1394" s="2">
        <f>SUMIFS('Basin Total Well Counts'!B:B,'Basin Total Well Counts'!A:A,F1394)</f>
        <v>0</v>
      </c>
      <c r="M1394" s="4">
        <f t="shared" si="85"/>
        <v>0</v>
      </c>
      <c r="N1394" s="2">
        <f>SUMIF('Basin Emissions'!A:A,F1394,'Basin Emissions'!B:B)</f>
        <v>1301.0276681999999</v>
      </c>
      <c r="O1394" s="8">
        <f t="shared" si="86"/>
        <v>0</v>
      </c>
      <c r="P1394" s="7">
        <f>SUMIF('Tool Pneumatics CH4 VOC BTEX'!B:B,A1394,'Tool Pneumatics CH4 VOC BTEX'!F:F)</f>
        <v>3.5899999141693102</v>
      </c>
      <c r="Q1394" s="14">
        <f t="shared" si="87"/>
        <v>0</v>
      </c>
      <c r="R1394" s="16">
        <f>SUMIF('Tool Pneumatics CH4 VOC BTEX'!B:B,A1394,'Tool Pneumatics CH4 VOC BTEX'!H:H)*Q1394</f>
        <v>0</v>
      </c>
      <c r="S1394" s="16">
        <f>SUMIF('Tool Pneumatics CH4 VOC BTEX'!B:B,A1394,'Tool Pneumatics CH4 VOC BTEX'!J:J)*Q1394</f>
        <v>0</v>
      </c>
      <c r="T1394" s="16">
        <f>SUMIF('Tool Pneumatics CH4 VOC BTEX'!B:B,A1394,'Tool Pneumatics CH4 VOC BTEX'!L:L)*Q1394</f>
        <v>0</v>
      </c>
      <c r="U1394" s="16">
        <f>SUMIF('Tool Pneumatics CH4 VOC BTEX'!B:B,A1394,'Tool Pneumatics CH4 VOC BTEX'!N:N)*Q1394</f>
        <v>0</v>
      </c>
    </row>
    <row r="1395" spans="1:21" x14ac:dyDescent="0.25">
      <c r="A1395" s="1" t="s">
        <v>4220</v>
      </c>
      <c r="B1395" s="1" t="s">
        <v>1559</v>
      </c>
      <c r="C1395" s="1" t="s">
        <v>4221</v>
      </c>
      <c r="D1395" s="3" t="s">
        <v>2409</v>
      </c>
      <c r="E1395" s="3" t="s">
        <v>2409</v>
      </c>
      <c r="F1395" s="1" t="s">
        <v>4105</v>
      </c>
      <c r="G1395" s="1">
        <v>0</v>
      </c>
      <c r="H1395" s="1" t="s">
        <v>27474</v>
      </c>
      <c r="I1395" s="1">
        <v>0</v>
      </c>
      <c r="J1395" s="1" t="s">
        <v>27474</v>
      </c>
      <c r="K1395" s="1">
        <f t="shared" si="84"/>
        <v>0</v>
      </c>
      <c r="L1395" s="2">
        <f>SUMIFS('Basin Total Well Counts'!B:B,'Basin Total Well Counts'!A:A,F1395)</f>
        <v>0</v>
      </c>
      <c r="M1395" s="4">
        <f t="shared" si="85"/>
        <v>0</v>
      </c>
      <c r="N1395" s="2">
        <f>SUMIF('Basin Emissions'!A:A,F1395,'Basin Emissions'!B:B)</f>
        <v>469.23660810000001</v>
      </c>
      <c r="O1395" s="8">
        <f t="shared" si="86"/>
        <v>0</v>
      </c>
      <c r="P1395" s="7">
        <f>SUMIF('Tool Pneumatics CH4 VOC BTEX'!B:B,A1395,'Tool Pneumatics CH4 VOC BTEX'!F:F)</f>
        <v>3.5899999141693102</v>
      </c>
      <c r="Q1395" s="14">
        <f t="shared" si="87"/>
        <v>0</v>
      </c>
      <c r="R1395" s="16">
        <f>SUMIF('Tool Pneumatics CH4 VOC BTEX'!B:B,A1395,'Tool Pneumatics CH4 VOC BTEX'!H:H)*Q1395</f>
        <v>0</v>
      </c>
      <c r="S1395" s="16">
        <f>SUMIF('Tool Pneumatics CH4 VOC BTEX'!B:B,A1395,'Tool Pneumatics CH4 VOC BTEX'!J:J)*Q1395</f>
        <v>0</v>
      </c>
      <c r="T1395" s="16">
        <f>SUMIF('Tool Pneumatics CH4 VOC BTEX'!B:B,A1395,'Tool Pneumatics CH4 VOC BTEX'!L:L)*Q1395</f>
        <v>0</v>
      </c>
      <c r="U1395" s="16">
        <f>SUMIF('Tool Pneumatics CH4 VOC BTEX'!B:B,A1395,'Tool Pneumatics CH4 VOC BTEX'!N:N)*Q1395</f>
        <v>0</v>
      </c>
    </row>
    <row r="1396" spans="1:21" x14ac:dyDescent="0.25">
      <c r="A1396" s="1" t="s">
        <v>4222</v>
      </c>
      <c r="B1396" s="1" t="s">
        <v>1559</v>
      </c>
      <c r="C1396" s="1" t="s">
        <v>4223</v>
      </c>
      <c r="D1396" s="3" t="s">
        <v>2409</v>
      </c>
      <c r="E1396" s="3" t="s">
        <v>2409</v>
      </c>
      <c r="F1396" s="1" t="s">
        <v>3382</v>
      </c>
      <c r="G1396" s="1">
        <v>0</v>
      </c>
      <c r="H1396" s="1" t="s">
        <v>27474</v>
      </c>
      <c r="I1396" s="1">
        <v>0</v>
      </c>
      <c r="J1396" s="1" t="s">
        <v>27474</v>
      </c>
      <c r="K1396" s="1">
        <f t="shared" si="84"/>
        <v>0</v>
      </c>
      <c r="L1396" s="2">
        <f>SUMIFS('Basin Total Well Counts'!B:B,'Basin Total Well Counts'!A:A,F1396)</f>
        <v>0</v>
      </c>
      <c r="M1396" s="4">
        <f t="shared" si="85"/>
        <v>0</v>
      </c>
      <c r="N1396" s="2">
        <f>SUMIF('Basin Emissions'!A:A,F1396,'Basin Emissions'!B:B)</f>
        <v>1301.0276681999999</v>
      </c>
      <c r="O1396" s="8">
        <f t="shared" si="86"/>
        <v>0</v>
      </c>
      <c r="P1396" s="7">
        <f>SUMIF('Tool Pneumatics CH4 VOC BTEX'!B:B,A1396,'Tool Pneumatics CH4 VOC BTEX'!F:F)</f>
        <v>3.5899999141693102</v>
      </c>
      <c r="Q1396" s="14">
        <f t="shared" si="87"/>
        <v>0</v>
      </c>
      <c r="R1396" s="16">
        <f>SUMIF('Tool Pneumatics CH4 VOC BTEX'!B:B,A1396,'Tool Pneumatics CH4 VOC BTEX'!H:H)*Q1396</f>
        <v>0</v>
      </c>
      <c r="S1396" s="16">
        <f>SUMIF('Tool Pneumatics CH4 VOC BTEX'!B:B,A1396,'Tool Pneumatics CH4 VOC BTEX'!J:J)*Q1396</f>
        <v>0</v>
      </c>
      <c r="T1396" s="16">
        <f>SUMIF('Tool Pneumatics CH4 VOC BTEX'!B:B,A1396,'Tool Pneumatics CH4 VOC BTEX'!L:L)*Q1396</f>
        <v>0</v>
      </c>
      <c r="U1396" s="16">
        <f>SUMIF('Tool Pneumatics CH4 VOC BTEX'!B:B,A1396,'Tool Pneumatics CH4 VOC BTEX'!N:N)*Q1396</f>
        <v>0</v>
      </c>
    </row>
    <row r="1397" spans="1:21" x14ac:dyDescent="0.25">
      <c r="A1397" s="1" t="s">
        <v>4224</v>
      </c>
      <c r="B1397" s="1" t="s">
        <v>1559</v>
      </c>
      <c r="C1397" s="1" t="s">
        <v>1127</v>
      </c>
      <c r="D1397" s="3" t="s">
        <v>2409</v>
      </c>
      <c r="E1397" s="3" t="s">
        <v>2409</v>
      </c>
      <c r="F1397" s="1" t="s">
        <v>4105</v>
      </c>
      <c r="G1397" s="1">
        <v>0</v>
      </c>
      <c r="H1397" s="1" t="s">
        <v>27474</v>
      </c>
      <c r="I1397" s="1">
        <v>0</v>
      </c>
      <c r="J1397" s="1" t="s">
        <v>27474</v>
      </c>
      <c r="K1397" s="1">
        <f t="shared" si="84"/>
        <v>0</v>
      </c>
      <c r="L1397" s="2">
        <f>SUMIFS('Basin Total Well Counts'!B:B,'Basin Total Well Counts'!A:A,F1397)</f>
        <v>0</v>
      </c>
      <c r="M1397" s="4">
        <f t="shared" si="85"/>
        <v>0</v>
      </c>
      <c r="N1397" s="2">
        <f>SUMIF('Basin Emissions'!A:A,F1397,'Basin Emissions'!B:B)</f>
        <v>469.23660810000001</v>
      </c>
      <c r="O1397" s="8">
        <f t="shared" si="86"/>
        <v>0</v>
      </c>
      <c r="P1397" s="7">
        <f>SUMIF('Tool Pneumatics CH4 VOC BTEX'!B:B,A1397,'Tool Pneumatics CH4 VOC BTEX'!F:F)</f>
        <v>3.5899999141693102</v>
      </c>
      <c r="Q1397" s="14">
        <f t="shared" si="87"/>
        <v>0</v>
      </c>
      <c r="R1397" s="16">
        <f>SUMIF('Tool Pneumatics CH4 VOC BTEX'!B:B,A1397,'Tool Pneumatics CH4 VOC BTEX'!H:H)*Q1397</f>
        <v>0</v>
      </c>
      <c r="S1397" s="16">
        <f>SUMIF('Tool Pneumatics CH4 VOC BTEX'!B:B,A1397,'Tool Pneumatics CH4 VOC BTEX'!J:J)*Q1397</f>
        <v>0</v>
      </c>
      <c r="T1397" s="16">
        <f>SUMIF('Tool Pneumatics CH4 VOC BTEX'!B:B,A1397,'Tool Pneumatics CH4 VOC BTEX'!L:L)*Q1397</f>
        <v>0</v>
      </c>
      <c r="U1397" s="16">
        <f>SUMIF('Tool Pneumatics CH4 VOC BTEX'!B:B,A1397,'Tool Pneumatics CH4 VOC BTEX'!N:N)*Q1397</f>
        <v>0</v>
      </c>
    </row>
    <row r="1398" spans="1:21" x14ac:dyDescent="0.25">
      <c r="A1398" s="1" t="s">
        <v>4225</v>
      </c>
      <c r="B1398" s="1" t="s">
        <v>1559</v>
      </c>
      <c r="C1398" s="1" t="s">
        <v>4226</v>
      </c>
      <c r="D1398" s="3" t="s">
        <v>2409</v>
      </c>
      <c r="E1398" s="3" t="s">
        <v>2409</v>
      </c>
      <c r="F1398" s="1" t="s">
        <v>4105</v>
      </c>
      <c r="G1398" s="1">
        <v>0</v>
      </c>
      <c r="H1398" s="1" t="s">
        <v>27474</v>
      </c>
      <c r="I1398" s="1">
        <v>0</v>
      </c>
      <c r="J1398" s="1" t="s">
        <v>27474</v>
      </c>
      <c r="K1398" s="1">
        <f t="shared" si="84"/>
        <v>0</v>
      </c>
      <c r="L1398" s="2">
        <f>SUMIFS('Basin Total Well Counts'!B:B,'Basin Total Well Counts'!A:A,F1398)</f>
        <v>0</v>
      </c>
      <c r="M1398" s="4">
        <f t="shared" si="85"/>
        <v>0</v>
      </c>
      <c r="N1398" s="2">
        <f>SUMIF('Basin Emissions'!A:A,F1398,'Basin Emissions'!B:B)</f>
        <v>469.23660810000001</v>
      </c>
      <c r="O1398" s="8">
        <f t="shared" si="86"/>
        <v>0</v>
      </c>
      <c r="P1398" s="7">
        <f>SUMIF('Tool Pneumatics CH4 VOC BTEX'!B:B,A1398,'Tool Pneumatics CH4 VOC BTEX'!F:F)</f>
        <v>3.5899999141693102</v>
      </c>
      <c r="Q1398" s="14">
        <f t="shared" si="87"/>
        <v>0</v>
      </c>
      <c r="R1398" s="16">
        <f>SUMIF('Tool Pneumatics CH4 VOC BTEX'!B:B,A1398,'Tool Pneumatics CH4 VOC BTEX'!H:H)*Q1398</f>
        <v>0</v>
      </c>
      <c r="S1398" s="16">
        <f>SUMIF('Tool Pneumatics CH4 VOC BTEX'!B:B,A1398,'Tool Pneumatics CH4 VOC BTEX'!J:J)*Q1398</f>
        <v>0</v>
      </c>
      <c r="T1398" s="16">
        <f>SUMIF('Tool Pneumatics CH4 VOC BTEX'!B:B,A1398,'Tool Pneumatics CH4 VOC BTEX'!L:L)*Q1398</f>
        <v>0</v>
      </c>
      <c r="U1398" s="16">
        <f>SUMIF('Tool Pneumatics CH4 VOC BTEX'!B:B,A1398,'Tool Pneumatics CH4 VOC BTEX'!N:N)*Q1398</f>
        <v>0</v>
      </c>
    </row>
    <row r="1399" spans="1:21" x14ac:dyDescent="0.25">
      <c r="A1399" s="1" t="s">
        <v>4227</v>
      </c>
      <c r="B1399" s="1" t="s">
        <v>1559</v>
      </c>
      <c r="C1399" s="1" t="s">
        <v>4228</v>
      </c>
      <c r="D1399" s="3" t="s">
        <v>2409</v>
      </c>
      <c r="E1399" s="3" t="s">
        <v>2409</v>
      </c>
      <c r="F1399" s="1" t="s">
        <v>4105</v>
      </c>
      <c r="G1399" s="1">
        <v>0</v>
      </c>
      <c r="H1399" s="1" t="s">
        <v>27474</v>
      </c>
      <c r="I1399" s="1">
        <v>0</v>
      </c>
      <c r="J1399" s="1" t="s">
        <v>27474</v>
      </c>
      <c r="K1399" s="1">
        <f t="shared" si="84"/>
        <v>0</v>
      </c>
      <c r="L1399" s="2">
        <f>SUMIFS('Basin Total Well Counts'!B:B,'Basin Total Well Counts'!A:A,F1399)</f>
        <v>0</v>
      </c>
      <c r="M1399" s="4">
        <f t="shared" si="85"/>
        <v>0</v>
      </c>
      <c r="N1399" s="2">
        <f>SUMIF('Basin Emissions'!A:A,F1399,'Basin Emissions'!B:B)</f>
        <v>469.23660810000001</v>
      </c>
      <c r="O1399" s="8">
        <f t="shared" si="86"/>
        <v>0</v>
      </c>
      <c r="P1399" s="7">
        <f>SUMIF('Tool Pneumatics CH4 VOC BTEX'!B:B,A1399,'Tool Pneumatics CH4 VOC BTEX'!F:F)</f>
        <v>3.5899999141693102</v>
      </c>
      <c r="Q1399" s="14">
        <f t="shared" si="87"/>
        <v>0</v>
      </c>
      <c r="R1399" s="16">
        <f>SUMIF('Tool Pneumatics CH4 VOC BTEX'!B:B,A1399,'Tool Pneumatics CH4 VOC BTEX'!H:H)*Q1399</f>
        <v>0</v>
      </c>
      <c r="S1399" s="16">
        <f>SUMIF('Tool Pneumatics CH4 VOC BTEX'!B:B,A1399,'Tool Pneumatics CH4 VOC BTEX'!J:J)*Q1399</f>
        <v>0</v>
      </c>
      <c r="T1399" s="16">
        <f>SUMIF('Tool Pneumatics CH4 VOC BTEX'!B:B,A1399,'Tool Pneumatics CH4 VOC BTEX'!L:L)*Q1399</f>
        <v>0</v>
      </c>
      <c r="U1399" s="16">
        <f>SUMIF('Tool Pneumatics CH4 VOC BTEX'!B:B,A1399,'Tool Pneumatics CH4 VOC BTEX'!N:N)*Q1399</f>
        <v>0</v>
      </c>
    </row>
    <row r="1400" spans="1:21" x14ac:dyDescent="0.25">
      <c r="A1400" s="1" t="s">
        <v>4229</v>
      </c>
      <c r="B1400" s="1" t="s">
        <v>1559</v>
      </c>
      <c r="C1400" s="1" t="s">
        <v>4230</v>
      </c>
      <c r="D1400" s="3" t="s">
        <v>2421</v>
      </c>
      <c r="E1400" s="3" t="s">
        <v>2421</v>
      </c>
      <c r="F1400" s="1" t="s">
        <v>3382</v>
      </c>
      <c r="G1400" s="1">
        <v>0</v>
      </c>
      <c r="H1400" s="1" t="s">
        <v>27474</v>
      </c>
      <c r="I1400" s="1">
        <v>0</v>
      </c>
      <c r="J1400" s="1" t="s">
        <v>27474</v>
      </c>
      <c r="K1400" s="1">
        <f t="shared" si="84"/>
        <v>0</v>
      </c>
      <c r="L1400" s="2">
        <f>SUMIFS('Basin Total Well Counts'!B:B,'Basin Total Well Counts'!A:A,F1400)</f>
        <v>0</v>
      </c>
      <c r="M1400" s="4">
        <f t="shared" si="85"/>
        <v>0</v>
      </c>
      <c r="N1400" s="2">
        <f>SUMIF('Basin Emissions'!A:A,F1400,'Basin Emissions'!B:B)</f>
        <v>1301.0276681999999</v>
      </c>
      <c r="O1400" s="8">
        <f t="shared" si="86"/>
        <v>0</v>
      </c>
      <c r="P1400" s="7">
        <f>SUMIF('Tool Pneumatics CH4 VOC BTEX'!B:B,A1400,'Tool Pneumatics CH4 VOC BTEX'!F:F)</f>
        <v>3.5899999141693102</v>
      </c>
      <c r="Q1400" s="14">
        <f t="shared" si="87"/>
        <v>0</v>
      </c>
      <c r="R1400" s="16">
        <f>SUMIF('Tool Pneumatics CH4 VOC BTEX'!B:B,A1400,'Tool Pneumatics CH4 VOC BTEX'!H:H)*Q1400</f>
        <v>0</v>
      </c>
      <c r="S1400" s="16">
        <f>SUMIF('Tool Pneumatics CH4 VOC BTEX'!B:B,A1400,'Tool Pneumatics CH4 VOC BTEX'!J:J)*Q1400</f>
        <v>0</v>
      </c>
      <c r="T1400" s="16">
        <f>SUMIF('Tool Pneumatics CH4 VOC BTEX'!B:B,A1400,'Tool Pneumatics CH4 VOC BTEX'!L:L)*Q1400</f>
        <v>0</v>
      </c>
      <c r="U1400" s="16">
        <f>SUMIF('Tool Pneumatics CH4 VOC BTEX'!B:B,A1400,'Tool Pneumatics CH4 VOC BTEX'!N:N)*Q1400</f>
        <v>0</v>
      </c>
    </row>
    <row r="1401" spans="1:21" x14ac:dyDescent="0.25">
      <c r="A1401" s="1" t="s">
        <v>4231</v>
      </c>
      <c r="B1401" s="1" t="s">
        <v>1559</v>
      </c>
      <c r="C1401" s="1" t="s">
        <v>1955</v>
      </c>
      <c r="D1401" s="3" t="s">
        <v>2409</v>
      </c>
      <c r="E1401" s="3" t="s">
        <v>2409</v>
      </c>
      <c r="F1401" s="1" t="s">
        <v>4105</v>
      </c>
      <c r="G1401" s="1">
        <v>0</v>
      </c>
      <c r="H1401" s="1" t="s">
        <v>27474</v>
      </c>
      <c r="I1401" s="1">
        <v>0</v>
      </c>
      <c r="J1401" s="1" t="s">
        <v>27474</v>
      </c>
      <c r="K1401" s="1">
        <f t="shared" si="84"/>
        <v>0</v>
      </c>
      <c r="L1401" s="2">
        <f>SUMIFS('Basin Total Well Counts'!B:B,'Basin Total Well Counts'!A:A,F1401)</f>
        <v>0</v>
      </c>
      <c r="M1401" s="4">
        <f t="shared" si="85"/>
        <v>0</v>
      </c>
      <c r="N1401" s="2">
        <f>SUMIF('Basin Emissions'!A:A,F1401,'Basin Emissions'!B:B)</f>
        <v>469.23660810000001</v>
      </c>
      <c r="O1401" s="8">
        <f t="shared" si="86"/>
        <v>0</v>
      </c>
      <c r="P1401" s="7">
        <f>SUMIF('Tool Pneumatics CH4 VOC BTEX'!B:B,A1401,'Tool Pneumatics CH4 VOC BTEX'!F:F)</f>
        <v>3.5899999141693102</v>
      </c>
      <c r="Q1401" s="14">
        <f t="shared" si="87"/>
        <v>0</v>
      </c>
      <c r="R1401" s="16">
        <f>SUMIF('Tool Pneumatics CH4 VOC BTEX'!B:B,A1401,'Tool Pneumatics CH4 VOC BTEX'!H:H)*Q1401</f>
        <v>0</v>
      </c>
      <c r="S1401" s="16">
        <f>SUMIF('Tool Pneumatics CH4 VOC BTEX'!B:B,A1401,'Tool Pneumatics CH4 VOC BTEX'!J:J)*Q1401</f>
        <v>0</v>
      </c>
      <c r="T1401" s="16">
        <f>SUMIF('Tool Pneumatics CH4 VOC BTEX'!B:B,A1401,'Tool Pneumatics CH4 VOC BTEX'!L:L)*Q1401</f>
        <v>0</v>
      </c>
      <c r="U1401" s="16">
        <f>SUMIF('Tool Pneumatics CH4 VOC BTEX'!B:B,A1401,'Tool Pneumatics CH4 VOC BTEX'!N:N)*Q1401</f>
        <v>0</v>
      </c>
    </row>
    <row r="1402" spans="1:21" x14ac:dyDescent="0.25">
      <c r="A1402" s="1" t="s">
        <v>4232</v>
      </c>
      <c r="B1402" s="1" t="s">
        <v>1559</v>
      </c>
      <c r="C1402" s="1" t="s">
        <v>4233</v>
      </c>
      <c r="D1402" s="3" t="s">
        <v>2409</v>
      </c>
      <c r="E1402" s="3" t="s">
        <v>2409</v>
      </c>
      <c r="F1402" s="1" t="s">
        <v>4105</v>
      </c>
      <c r="G1402" s="1">
        <v>0</v>
      </c>
      <c r="H1402" s="1" t="s">
        <v>27474</v>
      </c>
      <c r="I1402" s="1">
        <v>0</v>
      </c>
      <c r="J1402" s="1" t="s">
        <v>27474</v>
      </c>
      <c r="K1402" s="1">
        <f t="shared" si="84"/>
        <v>0</v>
      </c>
      <c r="L1402" s="2">
        <f>SUMIFS('Basin Total Well Counts'!B:B,'Basin Total Well Counts'!A:A,F1402)</f>
        <v>0</v>
      </c>
      <c r="M1402" s="4">
        <f t="shared" si="85"/>
        <v>0</v>
      </c>
      <c r="N1402" s="2">
        <f>SUMIF('Basin Emissions'!A:A,F1402,'Basin Emissions'!B:B)</f>
        <v>469.23660810000001</v>
      </c>
      <c r="O1402" s="8">
        <f t="shared" si="86"/>
        <v>0</v>
      </c>
      <c r="P1402" s="7">
        <f>SUMIF('Tool Pneumatics CH4 VOC BTEX'!B:B,A1402,'Tool Pneumatics CH4 VOC BTEX'!F:F)</f>
        <v>3.5899999141693102</v>
      </c>
      <c r="Q1402" s="14">
        <f t="shared" si="87"/>
        <v>0</v>
      </c>
      <c r="R1402" s="16">
        <f>SUMIF('Tool Pneumatics CH4 VOC BTEX'!B:B,A1402,'Tool Pneumatics CH4 VOC BTEX'!H:H)*Q1402</f>
        <v>0</v>
      </c>
      <c r="S1402" s="16">
        <f>SUMIF('Tool Pneumatics CH4 VOC BTEX'!B:B,A1402,'Tool Pneumatics CH4 VOC BTEX'!J:J)*Q1402</f>
        <v>0</v>
      </c>
      <c r="T1402" s="16">
        <f>SUMIF('Tool Pneumatics CH4 VOC BTEX'!B:B,A1402,'Tool Pneumatics CH4 VOC BTEX'!L:L)*Q1402</f>
        <v>0</v>
      </c>
      <c r="U1402" s="16">
        <f>SUMIF('Tool Pneumatics CH4 VOC BTEX'!B:B,A1402,'Tool Pneumatics CH4 VOC BTEX'!N:N)*Q1402</f>
        <v>0</v>
      </c>
    </row>
    <row r="1403" spans="1:21" x14ac:dyDescent="0.25">
      <c r="A1403" s="1" t="s">
        <v>4343</v>
      </c>
      <c r="B1403" s="1" t="s">
        <v>1560</v>
      </c>
      <c r="C1403" s="1" t="s">
        <v>3380</v>
      </c>
      <c r="D1403" s="3" t="s">
        <v>2611</v>
      </c>
      <c r="E1403" s="3" t="s">
        <v>2611</v>
      </c>
      <c r="F1403" s="1" t="s">
        <v>6799</v>
      </c>
      <c r="G1403" s="1">
        <v>0</v>
      </c>
      <c r="H1403" s="1" t="s">
        <v>27474</v>
      </c>
      <c r="I1403" s="1">
        <v>0</v>
      </c>
      <c r="J1403" s="1" t="s">
        <v>27474</v>
      </c>
      <c r="K1403" s="1">
        <f t="shared" si="84"/>
        <v>0</v>
      </c>
      <c r="L1403" s="2">
        <f>SUMIFS('Basin Total Well Counts'!B:B,'Basin Total Well Counts'!A:A,F1403)</f>
        <v>0</v>
      </c>
      <c r="M1403" s="4">
        <f t="shared" si="85"/>
        <v>0</v>
      </c>
      <c r="N1403" s="2">
        <f>SUMIF('Basin Emissions'!A:A,F1403,'Basin Emissions'!B:B)</f>
        <v>17.466082199999999</v>
      </c>
      <c r="O1403" s="8">
        <f t="shared" si="86"/>
        <v>0</v>
      </c>
      <c r="P1403" s="7">
        <f>SUMIF('Tool Pneumatics CH4 VOC BTEX'!B:B,A1403,'Tool Pneumatics CH4 VOC BTEX'!F:F)</f>
        <v>4.9166021347045898</v>
      </c>
      <c r="Q1403" s="14">
        <f t="shared" si="87"/>
        <v>0</v>
      </c>
      <c r="R1403" s="16">
        <f>SUMIF('Tool Pneumatics CH4 VOC BTEX'!B:B,A1403,'Tool Pneumatics CH4 VOC BTEX'!H:H)*Q1403</f>
        <v>0</v>
      </c>
      <c r="S1403" s="16">
        <f>SUMIF('Tool Pneumatics CH4 VOC BTEX'!B:B,A1403,'Tool Pneumatics CH4 VOC BTEX'!J:J)*Q1403</f>
        <v>0</v>
      </c>
      <c r="T1403" s="16">
        <f>SUMIF('Tool Pneumatics CH4 VOC BTEX'!B:B,A1403,'Tool Pneumatics CH4 VOC BTEX'!L:L)*Q1403</f>
        <v>0</v>
      </c>
      <c r="U1403" s="16">
        <f>SUMIF('Tool Pneumatics CH4 VOC BTEX'!B:B,A1403,'Tool Pneumatics CH4 VOC BTEX'!N:N)*Q1403</f>
        <v>0</v>
      </c>
    </row>
    <row r="1404" spans="1:21" x14ac:dyDescent="0.25">
      <c r="A1404" s="1" t="s">
        <v>4344</v>
      </c>
      <c r="B1404" s="1" t="s">
        <v>1560</v>
      </c>
      <c r="C1404" s="1" t="s">
        <v>4345</v>
      </c>
      <c r="D1404" s="3" t="s">
        <v>3518</v>
      </c>
      <c r="E1404" s="3" t="s">
        <v>3518</v>
      </c>
      <c r="F1404" s="1" t="s">
        <v>3378</v>
      </c>
      <c r="G1404" s="1">
        <v>0</v>
      </c>
      <c r="H1404" s="1" t="s">
        <v>27474</v>
      </c>
      <c r="I1404" s="1">
        <v>0</v>
      </c>
      <c r="J1404" s="1" t="s">
        <v>27474</v>
      </c>
      <c r="K1404" s="1">
        <f t="shared" si="84"/>
        <v>0</v>
      </c>
      <c r="L1404" s="2">
        <f>SUMIFS('Basin Total Well Counts'!B:B,'Basin Total Well Counts'!A:A,F1404)</f>
        <v>37</v>
      </c>
      <c r="M1404" s="4">
        <f t="shared" si="85"/>
        <v>0</v>
      </c>
      <c r="N1404" s="2">
        <f>SUMIF('Basin Emissions'!A:A,F1404,'Basin Emissions'!B:B)</f>
        <v>332.78833199999997</v>
      </c>
      <c r="O1404" s="8">
        <f t="shared" si="86"/>
        <v>0</v>
      </c>
      <c r="P1404" s="7">
        <f>SUMIF('Tool Pneumatics CH4 VOC BTEX'!B:B,A1404,'Tool Pneumatics CH4 VOC BTEX'!F:F)</f>
        <v>5.1165800094604501</v>
      </c>
      <c r="Q1404" s="14">
        <f t="shared" si="87"/>
        <v>0</v>
      </c>
      <c r="R1404" s="16">
        <f>SUMIF('Tool Pneumatics CH4 VOC BTEX'!B:B,A1404,'Tool Pneumatics CH4 VOC BTEX'!H:H)*Q1404</f>
        <v>0</v>
      </c>
      <c r="S1404" s="16">
        <f>SUMIF('Tool Pneumatics CH4 VOC BTEX'!B:B,A1404,'Tool Pneumatics CH4 VOC BTEX'!J:J)*Q1404</f>
        <v>0</v>
      </c>
      <c r="T1404" s="16">
        <f>SUMIF('Tool Pneumatics CH4 VOC BTEX'!B:B,A1404,'Tool Pneumatics CH4 VOC BTEX'!L:L)*Q1404</f>
        <v>0</v>
      </c>
      <c r="U1404" s="16">
        <f>SUMIF('Tool Pneumatics CH4 VOC BTEX'!B:B,A1404,'Tool Pneumatics CH4 VOC BTEX'!N:N)*Q1404</f>
        <v>0</v>
      </c>
    </row>
    <row r="1405" spans="1:21" x14ac:dyDescent="0.25">
      <c r="A1405" s="1" t="s">
        <v>4346</v>
      </c>
      <c r="B1405" s="1" t="s">
        <v>1560</v>
      </c>
      <c r="C1405" s="1" t="s">
        <v>3500</v>
      </c>
      <c r="D1405" s="3" t="s">
        <v>3518</v>
      </c>
      <c r="E1405" s="3" t="s">
        <v>3518</v>
      </c>
      <c r="F1405" s="1" t="s">
        <v>3378</v>
      </c>
      <c r="G1405" s="1">
        <v>0</v>
      </c>
      <c r="H1405" s="1" t="s">
        <v>27474</v>
      </c>
      <c r="I1405" s="1">
        <v>0</v>
      </c>
      <c r="J1405" s="1" t="s">
        <v>27474</v>
      </c>
      <c r="K1405" s="1">
        <f t="shared" si="84"/>
        <v>0</v>
      </c>
      <c r="L1405" s="2">
        <f>SUMIFS('Basin Total Well Counts'!B:B,'Basin Total Well Counts'!A:A,F1405)</f>
        <v>37</v>
      </c>
      <c r="M1405" s="4">
        <f t="shared" si="85"/>
        <v>0</v>
      </c>
      <c r="N1405" s="2">
        <f>SUMIF('Basin Emissions'!A:A,F1405,'Basin Emissions'!B:B)</f>
        <v>332.78833199999997</v>
      </c>
      <c r="O1405" s="8">
        <f t="shared" si="86"/>
        <v>0</v>
      </c>
      <c r="P1405" s="7">
        <f>SUMIF('Tool Pneumatics CH4 VOC BTEX'!B:B,A1405,'Tool Pneumatics CH4 VOC BTEX'!F:F)</f>
        <v>5.1165800094604501</v>
      </c>
      <c r="Q1405" s="14">
        <f t="shared" si="87"/>
        <v>0</v>
      </c>
      <c r="R1405" s="16">
        <f>SUMIF('Tool Pneumatics CH4 VOC BTEX'!B:B,A1405,'Tool Pneumatics CH4 VOC BTEX'!H:H)*Q1405</f>
        <v>0</v>
      </c>
      <c r="S1405" s="16">
        <f>SUMIF('Tool Pneumatics CH4 VOC BTEX'!B:B,A1405,'Tool Pneumatics CH4 VOC BTEX'!J:J)*Q1405</f>
        <v>0</v>
      </c>
      <c r="T1405" s="16">
        <f>SUMIF('Tool Pneumatics CH4 VOC BTEX'!B:B,A1405,'Tool Pneumatics CH4 VOC BTEX'!L:L)*Q1405</f>
        <v>0</v>
      </c>
      <c r="U1405" s="16">
        <f>SUMIF('Tool Pneumatics CH4 VOC BTEX'!B:B,A1405,'Tool Pneumatics CH4 VOC BTEX'!N:N)*Q1405</f>
        <v>0</v>
      </c>
    </row>
    <row r="1406" spans="1:21" x14ac:dyDescent="0.25">
      <c r="A1406" s="1" t="s">
        <v>4347</v>
      </c>
      <c r="B1406" s="1" t="s">
        <v>1560</v>
      </c>
      <c r="C1406" s="1" t="s">
        <v>1870</v>
      </c>
      <c r="D1406" s="3" t="s">
        <v>3510</v>
      </c>
      <c r="E1406" s="3" t="s">
        <v>3510</v>
      </c>
      <c r="F1406" s="1" t="s">
        <v>6799</v>
      </c>
      <c r="G1406" s="1">
        <v>0</v>
      </c>
      <c r="H1406" s="1" t="s">
        <v>27474</v>
      </c>
      <c r="I1406" s="1">
        <v>0</v>
      </c>
      <c r="J1406" s="1" t="s">
        <v>27474</v>
      </c>
      <c r="K1406" s="1">
        <f t="shared" si="84"/>
        <v>0</v>
      </c>
      <c r="L1406" s="2">
        <f>SUMIFS('Basin Total Well Counts'!B:B,'Basin Total Well Counts'!A:A,F1406)</f>
        <v>0</v>
      </c>
      <c r="M1406" s="4">
        <f t="shared" si="85"/>
        <v>0</v>
      </c>
      <c r="N1406" s="2">
        <f>SUMIF('Basin Emissions'!A:A,F1406,'Basin Emissions'!B:B)</f>
        <v>17.466082199999999</v>
      </c>
      <c r="O1406" s="8">
        <f t="shared" si="86"/>
        <v>0</v>
      </c>
      <c r="P1406" s="7">
        <f>SUMIF('Tool Pneumatics CH4 VOC BTEX'!B:B,A1406,'Tool Pneumatics CH4 VOC BTEX'!F:F)</f>
        <v>4.9166021347045898</v>
      </c>
      <c r="Q1406" s="14">
        <f t="shared" si="87"/>
        <v>0</v>
      </c>
      <c r="R1406" s="16">
        <f>SUMIF('Tool Pneumatics CH4 VOC BTEX'!B:B,A1406,'Tool Pneumatics CH4 VOC BTEX'!H:H)*Q1406</f>
        <v>0</v>
      </c>
      <c r="S1406" s="16">
        <f>SUMIF('Tool Pneumatics CH4 VOC BTEX'!B:B,A1406,'Tool Pneumatics CH4 VOC BTEX'!J:J)*Q1406</f>
        <v>0</v>
      </c>
      <c r="T1406" s="16">
        <f>SUMIF('Tool Pneumatics CH4 VOC BTEX'!B:B,A1406,'Tool Pneumatics CH4 VOC BTEX'!L:L)*Q1406</f>
        <v>0</v>
      </c>
      <c r="U1406" s="16">
        <f>SUMIF('Tool Pneumatics CH4 VOC BTEX'!B:B,A1406,'Tool Pneumatics CH4 VOC BTEX'!N:N)*Q1406</f>
        <v>0</v>
      </c>
    </row>
    <row r="1407" spans="1:21" x14ac:dyDescent="0.25">
      <c r="A1407" s="1" t="s">
        <v>4348</v>
      </c>
      <c r="B1407" s="1" t="s">
        <v>1560</v>
      </c>
      <c r="C1407" s="1" t="s">
        <v>2018</v>
      </c>
      <c r="D1407" s="3" t="s">
        <v>3504</v>
      </c>
      <c r="E1407" s="3" t="s">
        <v>3504</v>
      </c>
      <c r="F1407" s="1" t="s">
        <v>2409</v>
      </c>
      <c r="G1407" s="1">
        <v>0</v>
      </c>
      <c r="H1407" s="1" t="s">
        <v>27474</v>
      </c>
      <c r="I1407" s="1">
        <v>0</v>
      </c>
      <c r="J1407" s="1" t="s">
        <v>27474</v>
      </c>
      <c r="K1407" s="1">
        <f t="shared" si="84"/>
        <v>0</v>
      </c>
      <c r="L1407" s="2">
        <f>SUMIFS('Basin Total Well Counts'!B:B,'Basin Total Well Counts'!A:A,F1407)</f>
        <v>0</v>
      </c>
      <c r="M1407" s="4">
        <f t="shared" si="85"/>
        <v>0</v>
      </c>
      <c r="N1407" s="2">
        <f>SUMIF('Basin Emissions'!A:A,F1407,'Basin Emissions'!B:B)</f>
        <v>280.51552709999999</v>
      </c>
      <c r="O1407" s="8">
        <f t="shared" si="86"/>
        <v>0</v>
      </c>
      <c r="P1407" s="7">
        <f>SUMIF('Tool Pneumatics CH4 VOC BTEX'!B:B,A1407,'Tool Pneumatics CH4 VOC BTEX'!F:F)</f>
        <v>4.9166021347045898</v>
      </c>
      <c r="Q1407" s="14">
        <f t="shared" si="87"/>
        <v>0</v>
      </c>
      <c r="R1407" s="16">
        <f>SUMIF('Tool Pneumatics CH4 VOC BTEX'!B:B,A1407,'Tool Pneumatics CH4 VOC BTEX'!H:H)*Q1407</f>
        <v>0</v>
      </c>
      <c r="S1407" s="16">
        <f>SUMIF('Tool Pneumatics CH4 VOC BTEX'!B:B,A1407,'Tool Pneumatics CH4 VOC BTEX'!J:J)*Q1407</f>
        <v>0</v>
      </c>
      <c r="T1407" s="16">
        <f>SUMIF('Tool Pneumatics CH4 VOC BTEX'!B:B,A1407,'Tool Pneumatics CH4 VOC BTEX'!L:L)*Q1407</f>
        <v>0</v>
      </c>
      <c r="U1407" s="16">
        <f>SUMIF('Tool Pneumatics CH4 VOC BTEX'!B:B,A1407,'Tool Pneumatics CH4 VOC BTEX'!N:N)*Q1407</f>
        <v>0</v>
      </c>
    </row>
    <row r="1408" spans="1:21" x14ac:dyDescent="0.25">
      <c r="A1408" s="1" t="s">
        <v>4349</v>
      </c>
      <c r="B1408" s="1" t="s">
        <v>1560</v>
      </c>
      <c r="C1408" s="1" t="s">
        <v>3506</v>
      </c>
      <c r="D1408" s="3" t="s">
        <v>3518</v>
      </c>
      <c r="E1408" s="3" t="s">
        <v>3518</v>
      </c>
      <c r="F1408" s="1" t="s">
        <v>6795</v>
      </c>
      <c r="G1408" s="1">
        <v>0</v>
      </c>
      <c r="H1408" s="1" t="s">
        <v>27474</v>
      </c>
      <c r="I1408" s="1">
        <v>0</v>
      </c>
      <c r="J1408" s="1" t="s">
        <v>27474</v>
      </c>
      <c r="K1408" s="1">
        <f t="shared" si="84"/>
        <v>0</v>
      </c>
      <c r="L1408" s="2">
        <f>SUMIFS('Basin Total Well Counts'!B:B,'Basin Total Well Counts'!A:A,F1408)</f>
        <v>3477</v>
      </c>
      <c r="M1408" s="4">
        <f t="shared" si="85"/>
        <v>0</v>
      </c>
      <c r="N1408" s="2">
        <f>SUMIF('Basin Emissions'!A:A,F1408,'Basin Emissions'!B:B)</f>
        <v>39.213993600000002</v>
      </c>
      <c r="O1408" s="8">
        <f t="shared" si="86"/>
        <v>0</v>
      </c>
      <c r="P1408" s="7">
        <f>SUMIF('Tool Pneumatics CH4 VOC BTEX'!B:B,A1408,'Tool Pneumatics CH4 VOC BTEX'!F:F)</f>
        <v>4.9166021347045898</v>
      </c>
      <c r="Q1408" s="14">
        <f t="shared" si="87"/>
        <v>0</v>
      </c>
      <c r="R1408" s="16">
        <f>SUMIF('Tool Pneumatics CH4 VOC BTEX'!B:B,A1408,'Tool Pneumatics CH4 VOC BTEX'!H:H)*Q1408</f>
        <v>0</v>
      </c>
      <c r="S1408" s="16">
        <f>SUMIF('Tool Pneumatics CH4 VOC BTEX'!B:B,A1408,'Tool Pneumatics CH4 VOC BTEX'!J:J)*Q1408</f>
        <v>0</v>
      </c>
      <c r="T1408" s="16">
        <f>SUMIF('Tool Pneumatics CH4 VOC BTEX'!B:B,A1408,'Tool Pneumatics CH4 VOC BTEX'!L:L)*Q1408</f>
        <v>0</v>
      </c>
      <c r="U1408" s="16">
        <f>SUMIF('Tool Pneumatics CH4 VOC BTEX'!B:B,A1408,'Tool Pneumatics CH4 VOC BTEX'!N:N)*Q1408</f>
        <v>0</v>
      </c>
    </row>
    <row r="1409" spans="1:21" x14ac:dyDescent="0.25">
      <c r="A1409" s="1" t="s">
        <v>4350</v>
      </c>
      <c r="B1409" s="1" t="s">
        <v>1560</v>
      </c>
      <c r="C1409" s="1" t="s">
        <v>4351</v>
      </c>
      <c r="D1409" s="3" t="s">
        <v>3518</v>
      </c>
      <c r="E1409" s="3" t="s">
        <v>3518</v>
      </c>
      <c r="F1409" s="1" t="s">
        <v>3378</v>
      </c>
      <c r="G1409" s="1">
        <v>0</v>
      </c>
      <c r="H1409" s="1" t="s">
        <v>27474</v>
      </c>
      <c r="I1409" s="1">
        <v>0</v>
      </c>
      <c r="J1409" s="1" t="s">
        <v>27474</v>
      </c>
      <c r="K1409" s="1">
        <f t="shared" si="84"/>
        <v>0</v>
      </c>
      <c r="L1409" s="2">
        <f>SUMIFS('Basin Total Well Counts'!B:B,'Basin Total Well Counts'!A:A,F1409)</f>
        <v>37</v>
      </c>
      <c r="M1409" s="4">
        <f t="shared" si="85"/>
        <v>0</v>
      </c>
      <c r="N1409" s="2">
        <f>SUMIF('Basin Emissions'!A:A,F1409,'Basin Emissions'!B:B)</f>
        <v>332.78833199999997</v>
      </c>
      <c r="O1409" s="8">
        <f t="shared" si="86"/>
        <v>0</v>
      </c>
      <c r="P1409" s="7">
        <f>SUMIF('Tool Pneumatics CH4 VOC BTEX'!B:B,A1409,'Tool Pneumatics CH4 VOC BTEX'!F:F)</f>
        <v>5.1165800094604501</v>
      </c>
      <c r="Q1409" s="14">
        <f t="shared" si="87"/>
        <v>0</v>
      </c>
      <c r="R1409" s="16">
        <f>SUMIF('Tool Pneumatics CH4 VOC BTEX'!B:B,A1409,'Tool Pneumatics CH4 VOC BTEX'!H:H)*Q1409</f>
        <v>0</v>
      </c>
      <c r="S1409" s="16">
        <f>SUMIF('Tool Pneumatics CH4 VOC BTEX'!B:B,A1409,'Tool Pneumatics CH4 VOC BTEX'!J:J)*Q1409</f>
        <v>0</v>
      </c>
      <c r="T1409" s="16">
        <f>SUMIF('Tool Pneumatics CH4 VOC BTEX'!B:B,A1409,'Tool Pneumatics CH4 VOC BTEX'!L:L)*Q1409</f>
        <v>0</v>
      </c>
      <c r="U1409" s="16">
        <f>SUMIF('Tool Pneumatics CH4 VOC BTEX'!B:B,A1409,'Tool Pneumatics CH4 VOC BTEX'!N:N)*Q1409</f>
        <v>0</v>
      </c>
    </row>
    <row r="1410" spans="1:21" x14ac:dyDescent="0.25">
      <c r="A1410" s="1" t="s">
        <v>4352</v>
      </c>
      <c r="B1410" s="1" t="s">
        <v>1560</v>
      </c>
      <c r="C1410" s="1" t="s">
        <v>1665</v>
      </c>
      <c r="D1410" s="3" t="s">
        <v>3504</v>
      </c>
      <c r="E1410" s="3" t="s">
        <v>3504</v>
      </c>
      <c r="F1410" s="1" t="s">
        <v>2409</v>
      </c>
      <c r="G1410" s="1">
        <v>0</v>
      </c>
      <c r="H1410" s="1" t="s">
        <v>27474</v>
      </c>
      <c r="I1410" s="1">
        <v>0</v>
      </c>
      <c r="J1410" s="1" t="s">
        <v>27474</v>
      </c>
      <c r="K1410" s="1">
        <f t="shared" ref="K1410:K1473" si="88">+I1410+G1410</f>
        <v>0</v>
      </c>
      <c r="L1410" s="2">
        <f>SUMIFS('Basin Total Well Counts'!B:B,'Basin Total Well Counts'!A:A,F1410)</f>
        <v>0</v>
      </c>
      <c r="M1410" s="4">
        <f t="shared" ref="M1410:M1473" si="89">IFERROR(+K1410/L1410,0)</f>
        <v>0</v>
      </c>
      <c r="N1410" s="2">
        <f>SUMIF('Basin Emissions'!A:A,F1410,'Basin Emissions'!B:B)</f>
        <v>280.51552709999999</v>
      </c>
      <c r="O1410" s="8">
        <f t="shared" ref="O1410:O1473" si="90">+N1410*M1410</f>
        <v>0</v>
      </c>
      <c r="P1410" s="7">
        <f>SUMIF('Tool Pneumatics CH4 VOC BTEX'!B:B,A1410,'Tool Pneumatics CH4 VOC BTEX'!F:F)</f>
        <v>4.9166021347045898</v>
      </c>
      <c r="Q1410" s="14">
        <f t="shared" ref="Q1410:Q1473" si="91">IFERROR(O1410/P1410,0)*(2204.6/2000)</f>
        <v>0</v>
      </c>
      <c r="R1410" s="16">
        <f>SUMIF('Tool Pneumatics CH4 VOC BTEX'!B:B,A1410,'Tool Pneumatics CH4 VOC BTEX'!H:H)*Q1410</f>
        <v>0</v>
      </c>
      <c r="S1410" s="16">
        <f>SUMIF('Tool Pneumatics CH4 VOC BTEX'!B:B,A1410,'Tool Pneumatics CH4 VOC BTEX'!J:J)*Q1410</f>
        <v>0</v>
      </c>
      <c r="T1410" s="16">
        <f>SUMIF('Tool Pneumatics CH4 VOC BTEX'!B:B,A1410,'Tool Pneumatics CH4 VOC BTEX'!L:L)*Q1410</f>
        <v>0</v>
      </c>
      <c r="U1410" s="16">
        <f>SUMIF('Tool Pneumatics CH4 VOC BTEX'!B:B,A1410,'Tool Pneumatics CH4 VOC BTEX'!N:N)*Q1410</f>
        <v>0</v>
      </c>
    </row>
    <row r="1411" spans="1:21" x14ac:dyDescent="0.25">
      <c r="A1411" s="1" t="s">
        <v>4353</v>
      </c>
      <c r="B1411" s="1" t="s">
        <v>1560</v>
      </c>
      <c r="C1411" s="1" t="s">
        <v>4354</v>
      </c>
      <c r="D1411" s="3" t="s">
        <v>3504</v>
      </c>
      <c r="E1411" s="3" t="s">
        <v>3504</v>
      </c>
      <c r="F1411" s="1" t="s">
        <v>2409</v>
      </c>
      <c r="G1411" s="1">
        <v>0</v>
      </c>
      <c r="H1411" s="1" t="s">
        <v>27474</v>
      </c>
      <c r="I1411" s="1">
        <v>0</v>
      </c>
      <c r="J1411" s="1" t="s">
        <v>27474</v>
      </c>
      <c r="K1411" s="1">
        <f t="shared" si="88"/>
        <v>0</v>
      </c>
      <c r="L1411" s="2">
        <f>SUMIFS('Basin Total Well Counts'!B:B,'Basin Total Well Counts'!A:A,F1411)</f>
        <v>0</v>
      </c>
      <c r="M1411" s="4">
        <f t="shared" si="89"/>
        <v>0</v>
      </c>
      <c r="N1411" s="2">
        <f>SUMIF('Basin Emissions'!A:A,F1411,'Basin Emissions'!B:B)</f>
        <v>280.51552709999999</v>
      </c>
      <c r="O1411" s="8">
        <f t="shared" si="90"/>
        <v>0</v>
      </c>
      <c r="P1411" s="7">
        <f>SUMIF('Tool Pneumatics CH4 VOC BTEX'!B:B,A1411,'Tool Pneumatics CH4 VOC BTEX'!F:F)</f>
        <v>4.9166021347045898</v>
      </c>
      <c r="Q1411" s="14">
        <f t="shared" si="91"/>
        <v>0</v>
      </c>
      <c r="R1411" s="16">
        <f>SUMIF('Tool Pneumatics CH4 VOC BTEX'!B:B,A1411,'Tool Pneumatics CH4 VOC BTEX'!H:H)*Q1411</f>
        <v>0</v>
      </c>
      <c r="S1411" s="16">
        <f>SUMIF('Tool Pneumatics CH4 VOC BTEX'!B:B,A1411,'Tool Pneumatics CH4 VOC BTEX'!J:J)*Q1411</f>
        <v>0</v>
      </c>
      <c r="T1411" s="16">
        <f>SUMIF('Tool Pneumatics CH4 VOC BTEX'!B:B,A1411,'Tool Pneumatics CH4 VOC BTEX'!L:L)*Q1411</f>
        <v>0</v>
      </c>
      <c r="U1411" s="16">
        <f>SUMIF('Tool Pneumatics CH4 VOC BTEX'!B:B,A1411,'Tool Pneumatics CH4 VOC BTEX'!N:N)*Q1411</f>
        <v>0</v>
      </c>
    </row>
    <row r="1412" spans="1:21" x14ac:dyDescent="0.25">
      <c r="A1412" s="1" t="s">
        <v>4355</v>
      </c>
      <c r="B1412" s="1" t="s">
        <v>1560</v>
      </c>
      <c r="C1412" s="1" t="s">
        <v>1700</v>
      </c>
      <c r="D1412" s="3" t="s">
        <v>3510</v>
      </c>
      <c r="E1412" s="3" t="s">
        <v>3510</v>
      </c>
      <c r="F1412" s="1" t="s">
        <v>2409</v>
      </c>
      <c r="G1412" s="1">
        <v>0</v>
      </c>
      <c r="H1412" s="1" t="s">
        <v>27474</v>
      </c>
      <c r="I1412" s="1">
        <v>0</v>
      </c>
      <c r="J1412" s="1" t="s">
        <v>27474</v>
      </c>
      <c r="K1412" s="1">
        <f t="shared" si="88"/>
        <v>0</v>
      </c>
      <c r="L1412" s="2">
        <f>SUMIFS('Basin Total Well Counts'!B:B,'Basin Total Well Counts'!A:A,F1412)</f>
        <v>0</v>
      </c>
      <c r="M1412" s="4">
        <f t="shared" si="89"/>
        <v>0</v>
      </c>
      <c r="N1412" s="2">
        <f>SUMIF('Basin Emissions'!A:A,F1412,'Basin Emissions'!B:B)</f>
        <v>280.51552709999999</v>
      </c>
      <c r="O1412" s="8">
        <f t="shared" si="90"/>
        <v>0</v>
      </c>
      <c r="P1412" s="7">
        <f>SUMIF('Tool Pneumatics CH4 VOC BTEX'!B:B,A1412,'Tool Pneumatics CH4 VOC BTEX'!F:F)</f>
        <v>4.9166021347045898</v>
      </c>
      <c r="Q1412" s="14">
        <f t="shared" si="91"/>
        <v>0</v>
      </c>
      <c r="R1412" s="16">
        <f>SUMIF('Tool Pneumatics CH4 VOC BTEX'!B:B,A1412,'Tool Pneumatics CH4 VOC BTEX'!H:H)*Q1412</f>
        <v>0</v>
      </c>
      <c r="S1412" s="16">
        <f>SUMIF('Tool Pneumatics CH4 VOC BTEX'!B:B,A1412,'Tool Pneumatics CH4 VOC BTEX'!J:J)*Q1412</f>
        <v>0</v>
      </c>
      <c r="T1412" s="16">
        <f>SUMIF('Tool Pneumatics CH4 VOC BTEX'!B:B,A1412,'Tool Pneumatics CH4 VOC BTEX'!L:L)*Q1412</f>
        <v>0</v>
      </c>
      <c r="U1412" s="16">
        <f>SUMIF('Tool Pneumatics CH4 VOC BTEX'!B:B,A1412,'Tool Pneumatics CH4 VOC BTEX'!N:N)*Q1412</f>
        <v>0</v>
      </c>
    </row>
    <row r="1413" spans="1:21" x14ac:dyDescent="0.25">
      <c r="A1413" s="1" t="s">
        <v>4356</v>
      </c>
      <c r="B1413" s="1" t="s">
        <v>1560</v>
      </c>
      <c r="C1413" s="1" t="s">
        <v>1671</v>
      </c>
      <c r="D1413" s="3" t="s">
        <v>2611</v>
      </c>
      <c r="E1413" s="3" t="s">
        <v>2611</v>
      </c>
      <c r="F1413" s="1" t="s">
        <v>3378</v>
      </c>
      <c r="G1413" s="1">
        <v>0</v>
      </c>
      <c r="H1413" s="1" t="s">
        <v>27474</v>
      </c>
      <c r="I1413" s="1">
        <v>0</v>
      </c>
      <c r="J1413" s="1" t="s">
        <v>27474</v>
      </c>
      <c r="K1413" s="1">
        <f t="shared" si="88"/>
        <v>0</v>
      </c>
      <c r="L1413" s="2">
        <f>SUMIFS('Basin Total Well Counts'!B:B,'Basin Total Well Counts'!A:A,F1413)</f>
        <v>37</v>
      </c>
      <c r="M1413" s="4">
        <f t="shared" si="89"/>
        <v>0</v>
      </c>
      <c r="N1413" s="2">
        <f>SUMIF('Basin Emissions'!A:A,F1413,'Basin Emissions'!B:B)</f>
        <v>332.78833199999997</v>
      </c>
      <c r="O1413" s="8">
        <f t="shared" si="90"/>
        <v>0</v>
      </c>
      <c r="P1413" s="7">
        <f>SUMIF('Tool Pneumatics CH4 VOC BTEX'!B:B,A1413,'Tool Pneumatics CH4 VOC BTEX'!F:F)</f>
        <v>5.1165800094604501</v>
      </c>
      <c r="Q1413" s="14">
        <f t="shared" si="91"/>
        <v>0</v>
      </c>
      <c r="R1413" s="16">
        <f>SUMIF('Tool Pneumatics CH4 VOC BTEX'!B:B,A1413,'Tool Pneumatics CH4 VOC BTEX'!H:H)*Q1413</f>
        <v>0</v>
      </c>
      <c r="S1413" s="16">
        <f>SUMIF('Tool Pneumatics CH4 VOC BTEX'!B:B,A1413,'Tool Pneumatics CH4 VOC BTEX'!J:J)*Q1413</f>
        <v>0</v>
      </c>
      <c r="T1413" s="16">
        <f>SUMIF('Tool Pneumatics CH4 VOC BTEX'!B:B,A1413,'Tool Pneumatics CH4 VOC BTEX'!L:L)*Q1413</f>
        <v>0</v>
      </c>
      <c r="U1413" s="16">
        <f>SUMIF('Tool Pneumatics CH4 VOC BTEX'!B:B,A1413,'Tool Pneumatics CH4 VOC BTEX'!N:N)*Q1413</f>
        <v>0</v>
      </c>
    </row>
    <row r="1414" spans="1:21" x14ac:dyDescent="0.25">
      <c r="A1414" s="1" t="s">
        <v>4357</v>
      </c>
      <c r="B1414" s="1" t="s">
        <v>1560</v>
      </c>
      <c r="C1414" s="1" t="s">
        <v>1664</v>
      </c>
      <c r="D1414" s="3" t="s">
        <v>3518</v>
      </c>
      <c r="E1414" s="3" t="s">
        <v>3518</v>
      </c>
      <c r="F1414" s="1" t="s">
        <v>2409</v>
      </c>
      <c r="G1414" s="1">
        <v>0</v>
      </c>
      <c r="H1414" s="1" t="s">
        <v>27474</v>
      </c>
      <c r="I1414" s="1">
        <v>0</v>
      </c>
      <c r="J1414" s="1" t="s">
        <v>27474</v>
      </c>
      <c r="K1414" s="1">
        <f t="shared" si="88"/>
        <v>0</v>
      </c>
      <c r="L1414" s="2">
        <f>SUMIFS('Basin Total Well Counts'!B:B,'Basin Total Well Counts'!A:A,F1414)</f>
        <v>0</v>
      </c>
      <c r="M1414" s="4">
        <f t="shared" si="89"/>
        <v>0</v>
      </c>
      <c r="N1414" s="2">
        <f>SUMIF('Basin Emissions'!A:A,F1414,'Basin Emissions'!B:B)</f>
        <v>280.51552709999999</v>
      </c>
      <c r="O1414" s="8">
        <f t="shared" si="90"/>
        <v>0</v>
      </c>
      <c r="P1414" s="7">
        <f>SUMIF('Tool Pneumatics CH4 VOC BTEX'!B:B,A1414,'Tool Pneumatics CH4 VOC BTEX'!F:F)</f>
        <v>4.9166021347045898</v>
      </c>
      <c r="Q1414" s="14">
        <f t="shared" si="91"/>
        <v>0</v>
      </c>
      <c r="R1414" s="16">
        <f>SUMIF('Tool Pneumatics CH4 VOC BTEX'!B:B,A1414,'Tool Pneumatics CH4 VOC BTEX'!H:H)*Q1414</f>
        <v>0</v>
      </c>
      <c r="S1414" s="16">
        <f>SUMIF('Tool Pneumatics CH4 VOC BTEX'!B:B,A1414,'Tool Pneumatics CH4 VOC BTEX'!J:J)*Q1414</f>
        <v>0</v>
      </c>
      <c r="T1414" s="16">
        <f>SUMIF('Tool Pneumatics CH4 VOC BTEX'!B:B,A1414,'Tool Pneumatics CH4 VOC BTEX'!L:L)*Q1414</f>
        <v>0</v>
      </c>
      <c r="U1414" s="16">
        <f>SUMIF('Tool Pneumatics CH4 VOC BTEX'!B:B,A1414,'Tool Pneumatics CH4 VOC BTEX'!N:N)*Q1414</f>
        <v>0</v>
      </c>
    </row>
    <row r="1415" spans="1:21" x14ac:dyDescent="0.25">
      <c r="A1415" s="1" t="s">
        <v>4358</v>
      </c>
      <c r="B1415" s="1" t="s">
        <v>1560</v>
      </c>
      <c r="C1415" s="1" t="s">
        <v>3674</v>
      </c>
      <c r="D1415" s="3" t="s">
        <v>3504</v>
      </c>
      <c r="E1415" s="3" t="s">
        <v>3504</v>
      </c>
      <c r="F1415" s="1" t="s">
        <v>3378</v>
      </c>
      <c r="G1415" s="1">
        <v>0</v>
      </c>
      <c r="H1415" s="1" t="s">
        <v>27474</v>
      </c>
      <c r="I1415" s="1">
        <v>0</v>
      </c>
      <c r="J1415" s="1" t="s">
        <v>27474</v>
      </c>
      <c r="K1415" s="1">
        <f t="shared" si="88"/>
        <v>0</v>
      </c>
      <c r="L1415" s="2">
        <f>SUMIFS('Basin Total Well Counts'!B:B,'Basin Total Well Counts'!A:A,F1415)</f>
        <v>37</v>
      </c>
      <c r="M1415" s="4">
        <f t="shared" si="89"/>
        <v>0</v>
      </c>
      <c r="N1415" s="2">
        <f>SUMIF('Basin Emissions'!A:A,F1415,'Basin Emissions'!B:B)</f>
        <v>332.78833199999997</v>
      </c>
      <c r="O1415" s="8">
        <f t="shared" si="90"/>
        <v>0</v>
      </c>
      <c r="P1415" s="7">
        <f>SUMIF('Tool Pneumatics CH4 VOC BTEX'!B:B,A1415,'Tool Pneumatics CH4 VOC BTEX'!F:F)</f>
        <v>5.1165800094604501</v>
      </c>
      <c r="Q1415" s="14">
        <f t="shared" si="91"/>
        <v>0</v>
      </c>
      <c r="R1415" s="16">
        <f>SUMIF('Tool Pneumatics CH4 VOC BTEX'!B:B,A1415,'Tool Pneumatics CH4 VOC BTEX'!H:H)*Q1415</f>
        <v>0</v>
      </c>
      <c r="S1415" s="16">
        <f>SUMIF('Tool Pneumatics CH4 VOC BTEX'!B:B,A1415,'Tool Pneumatics CH4 VOC BTEX'!J:J)*Q1415</f>
        <v>0</v>
      </c>
      <c r="T1415" s="16">
        <f>SUMIF('Tool Pneumatics CH4 VOC BTEX'!B:B,A1415,'Tool Pneumatics CH4 VOC BTEX'!L:L)*Q1415</f>
        <v>0</v>
      </c>
      <c r="U1415" s="16">
        <f>SUMIF('Tool Pneumatics CH4 VOC BTEX'!B:B,A1415,'Tool Pneumatics CH4 VOC BTEX'!N:N)*Q1415</f>
        <v>0</v>
      </c>
    </row>
    <row r="1416" spans="1:21" x14ac:dyDescent="0.25">
      <c r="A1416" s="1" t="s">
        <v>4359</v>
      </c>
      <c r="B1416" s="1" t="s">
        <v>1560</v>
      </c>
      <c r="C1416" s="1" t="s">
        <v>4360</v>
      </c>
      <c r="D1416" s="3" t="s">
        <v>3504</v>
      </c>
      <c r="E1416" s="3" t="s">
        <v>3504</v>
      </c>
      <c r="F1416" s="1" t="s">
        <v>2409</v>
      </c>
      <c r="G1416" s="1">
        <v>0</v>
      </c>
      <c r="H1416" s="1" t="s">
        <v>27474</v>
      </c>
      <c r="I1416" s="1">
        <v>0</v>
      </c>
      <c r="J1416" s="1" t="s">
        <v>27474</v>
      </c>
      <c r="K1416" s="1">
        <f t="shared" si="88"/>
        <v>0</v>
      </c>
      <c r="L1416" s="2">
        <f>SUMIFS('Basin Total Well Counts'!B:B,'Basin Total Well Counts'!A:A,F1416)</f>
        <v>0</v>
      </c>
      <c r="M1416" s="4">
        <f t="shared" si="89"/>
        <v>0</v>
      </c>
      <c r="N1416" s="2">
        <f>SUMIF('Basin Emissions'!A:A,F1416,'Basin Emissions'!B:B)</f>
        <v>280.51552709999999</v>
      </c>
      <c r="O1416" s="8">
        <f t="shared" si="90"/>
        <v>0</v>
      </c>
      <c r="P1416" s="7">
        <f>SUMIF('Tool Pneumatics CH4 VOC BTEX'!B:B,A1416,'Tool Pneumatics CH4 VOC BTEX'!F:F)</f>
        <v>4.9166021347045898</v>
      </c>
      <c r="Q1416" s="14">
        <f t="shared" si="91"/>
        <v>0</v>
      </c>
      <c r="R1416" s="16">
        <f>SUMIF('Tool Pneumatics CH4 VOC BTEX'!B:B,A1416,'Tool Pneumatics CH4 VOC BTEX'!H:H)*Q1416</f>
        <v>0</v>
      </c>
      <c r="S1416" s="16">
        <f>SUMIF('Tool Pneumatics CH4 VOC BTEX'!B:B,A1416,'Tool Pneumatics CH4 VOC BTEX'!J:J)*Q1416</f>
        <v>0</v>
      </c>
      <c r="T1416" s="16">
        <f>SUMIF('Tool Pneumatics CH4 VOC BTEX'!B:B,A1416,'Tool Pneumatics CH4 VOC BTEX'!L:L)*Q1416</f>
        <v>0</v>
      </c>
      <c r="U1416" s="16">
        <f>SUMIF('Tool Pneumatics CH4 VOC BTEX'!B:B,A1416,'Tool Pneumatics CH4 VOC BTEX'!N:N)*Q1416</f>
        <v>0</v>
      </c>
    </row>
    <row r="1417" spans="1:21" x14ac:dyDescent="0.25">
      <c r="A1417" s="1" t="s">
        <v>4361</v>
      </c>
      <c r="B1417" s="1" t="s">
        <v>1560</v>
      </c>
      <c r="C1417" s="1" t="s">
        <v>2093</v>
      </c>
      <c r="D1417" s="3" t="s">
        <v>3518</v>
      </c>
      <c r="E1417" s="3" t="s">
        <v>3518</v>
      </c>
      <c r="F1417" s="1" t="s">
        <v>2409</v>
      </c>
      <c r="G1417" s="1">
        <v>0</v>
      </c>
      <c r="H1417" s="1" t="s">
        <v>27474</v>
      </c>
      <c r="I1417" s="1">
        <v>0</v>
      </c>
      <c r="J1417" s="1" t="s">
        <v>27474</v>
      </c>
      <c r="K1417" s="1">
        <f t="shared" si="88"/>
        <v>0</v>
      </c>
      <c r="L1417" s="2">
        <f>SUMIFS('Basin Total Well Counts'!B:B,'Basin Total Well Counts'!A:A,F1417)</f>
        <v>0</v>
      </c>
      <c r="M1417" s="4">
        <f t="shared" si="89"/>
        <v>0</v>
      </c>
      <c r="N1417" s="2">
        <f>SUMIF('Basin Emissions'!A:A,F1417,'Basin Emissions'!B:B)</f>
        <v>280.51552709999999</v>
      </c>
      <c r="O1417" s="8">
        <f t="shared" si="90"/>
        <v>0</v>
      </c>
      <c r="P1417" s="7">
        <f>SUMIF('Tool Pneumatics CH4 VOC BTEX'!B:B,A1417,'Tool Pneumatics CH4 VOC BTEX'!F:F)</f>
        <v>4.9166021347045898</v>
      </c>
      <c r="Q1417" s="14">
        <f t="shared" si="91"/>
        <v>0</v>
      </c>
      <c r="R1417" s="16">
        <f>SUMIF('Tool Pneumatics CH4 VOC BTEX'!B:B,A1417,'Tool Pneumatics CH4 VOC BTEX'!H:H)*Q1417</f>
        <v>0</v>
      </c>
      <c r="S1417" s="16">
        <f>SUMIF('Tool Pneumatics CH4 VOC BTEX'!B:B,A1417,'Tool Pneumatics CH4 VOC BTEX'!J:J)*Q1417</f>
        <v>0</v>
      </c>
      <c r="T1417" s="16">
        <f>SUMIF('Tool Pneumatics CH4 VOC BTEX'!B:B,A1417,'Tool Pneumatics CH4 VOC BTEX'!L:L)*Q1417</f>
        <v>0</v>
      </c>
      <c r="U1417" s="16">
        <f>SUMIF('Tool Pneumatics CH4 VOC BTEX'!B:B,A1417,'Tool Pneumatics CH4 VOC BTEX'!N:N)*Q1417</f>
        <v>0</v>
      </c>
    </row>
    <row r="1418" spans="1:21" x14ac:dyDescent="0.25">
      <c r="A1418" s="1" t="s">
        <v>4362</v>
      </c>
      <c r="B1418" s="1" t="s">
        <v>1560</v>
      </c>
      <c r="C1418" s="1" t="s">
        <v>4363</v>
      </c>
      <c r="D1418" s="3" t="s">
        <v>3518</v>
      </c>
      <c r="E1418" s="3" t="s">
        <v>3518</v>
      </c>
      <c r="F1418" s="1" t="s">
        <v>2409</v>
      </c>
      <c r="G1418" s="1">
        <v>0</v>
      </c>
      <c r="H1418" s="1" t="s">
        <v>27474</v>
      </c>
      <c r="I1418" s="1">
        <v>0</v>
      </c>
      <c r="J1418" s="1" t="s">
        <v>27474</v>
      </c>
      <c r="K1418" s="1">
        <f t="shared" si="88"/>
        <v>0</v>
      </c>
      <c r="L1418" s="2">
        <f>SUMIFS('Basin Total Well Counts'!B:B,'Basin Total Well Counts'!A:A,F1418)</f>
        <v>0</v>
      </c>
      <c r="M1418" s="4">
        <f t="shared" si="89"/>
        <v>0</v>
      </c>
      <c r="N1418" s="2">
        <f>SUMIF('Basin Emissions'!A:A,F1418,'Basin Emissions'!B:B)</f>
        <v>280.51552709999999</v>
      </c>
      <c r="O1418" s="8">
        <f t="shared" si="90"/>
        <v>0</v>
      </c>
      <c r="P1418" s="7">
        <f>SUMIF('Tool Pneumatics CH4 VOC BTEX'!B:B,A1418,'Tool Pneumatics CH4 VOC BTEX'!F:F)</f>
        <v>4.9166021347045898</v>
      </c>
      <c r="Q1418" s="14">
        <f t="shared" si="91"/>
        <v>0</v>
      </c>
      <c r="R1418" s="16">
        <f>SUMIF('Tool Pneumatics CH4 VOC BTEX'!B:B,A1418,'Tool Pneumatics CH4 VOC BTEX'!H:H)*Q1418</f>
        <v>0</v>
      </c>
      <c r="S1418" s="16">
        <f>SUMIF('Tool Pneumatics CH4 VOC BTEX'!B:B,A1418,'Tool Pneumatics CH4 VOC BTEX'!J:J)*Q1418</f>
        <v>0</v>
      </c>
      <c r="T1418" s="16">
        <f>SUMIF('Tool Pneumatics CH4 VOC BTEX'!B:B,A1418,'Tool Pneumatics CH4 VOC BTEX'!L:L)*Q1418</f>
        <v>0</v>
      </c>
      <c r="U1418" s="16">
        <f>SUMIF('Tool Pneumatics CH4 VOC BTEX'!B:B,A1418,'Tool Pneumatics CH4 VOC BTEX'!N:N)*Q1418</f>
        <v>0</v>
      </c>
    </row>
    <row r="1419" spans="1:21" x14ac:dyDescent="0.25">
      <c r="A1419" s="1" t="s">
        <v>4364</v>
      </c>
      <c r="B1419" s="1" t="s">
        <v>1560</v>
      </c>
      <c r="C1419" s="1" t="s">
        <v>2417</v>
      </c>
      <c r="D1419" s="3" t="s">
        <v>3518</v>
      </c>
      <c r="E1419" s="3" t="s">
        <v>3518</v>
      </c>
      <c r="F1419" s="1" t="s">
        <v>3378</v>
      </c>
      <c r="G1419" s="1">
        <v>0</v>
      </c>
      <c r="H1419" s="1" t="s">
        <v>27474</v>
      </c>
      <c r="I1419" s="1">
        <v>0</v>
      </c>
      <c r="J1419" s="1" t="s">
        <v>27474</v>
      </c>
      <c r="K1419" s="1">
        <f t="shared" si="88"/>
        <v>0</v>
      </c>
      <c r="L1419" s="2">
        <f>SUMIFS('Basin Total Well Counts'!B:B,'Basin Total Well Counts'!A:A,F1419)</f>
        <v>37</v>
      </c>
      <c r="M1419" s="4">
        <f t="shared" si="89"/>
        <v>0</v>
      </c>
      <c r="N1419" s="2">
        <f>SUMIF('Basin Emissions'!A:A,F1419,'Basin Emissions'!B:B)</f>
        <v>332.78833199999997</v>
      </c>
      <c r="O1419" s="8">
        <f t="shared" si="90"/>
        <v>0</v>
      </c>
      <c r="P1419" s="7">
        <f>SUMIF('Tool Pneumatics CH4 VOC BTEX'!B:B,A1419,'Tool Pneumatics CH4 VOC BTEX'!F:F)</f>
        <v>5.1165800094604501</v>
      </c>
      <c r="Q1419" s="14">
        <f t="shared" si="91"/>
        <v>0</v>
      </c>
      <c r="R1419" s="16">
        <f>SUMIF('Tool Pneumatics CH4 VOC BTEX'!B:B,A1419,'Tool Pneumatics CH4 VOC BTEX'!H:H)*Q1419</f>
        <v>0</v>
      </c>
      <c r="S1419" s="16">
        <f>SUMIF('Tool Pneumatics CH4 VOC BTEX'!B:B,A1419,'Tool Pneumatics CH4 VOC BTEX'!J:J)*Q1419</f>
        <v>0</v>
      </c>
      <c r="T1419" s="16">
        <f>SUMIF('Tool Pneumatics CH4 VOC BTEX'!B:B,A1419,'Tool Pneumatics CH4 VOC BTEX'!L:L)*Q1419</f>
        <v>0</v>
      </c>
      <c r="U1419" s="16">
        <f>SUMIF('Tool Pneumatics CH4 VOC BTEX'!B:B,A1419,'Tool Pneumatics CH4 VOC BTEX'!N:N)*Q1419</f>
        <v>0</v>
      </c>
    </row>
    <row r="1420" spans="1:21" x14ac:dyDescent="0.25">
      <c r="A1420" s="1" t="s">
        <v>4365</v>
      </c>
      <c r="B1420" s="1" t="s">
        <v>1560</v>
      </c>
      <c r="C1420" s="1" t="s">
        <v>3681</v>
      </c>
      <c r="D1420" s="3" t="s">
        <v>3518</v>
      </c>
      <c r="E1420" s="3" t="s">
        <v>3518</v>
      </c>
      <c r="F1420" s="1" t="s">
        <v>2409</v>
      </c>
      <c r="G1420" s="1">
        <v>0</v>
      </c>
      <c r="H1420" s="1" t="s">
        <v>27474</v>
      </c>
      <c r="I1420" s="1">
        <v>0</v>
      </c>
      <c r="J1420" s="1" t="s">
        <v>27474</v>
      </c>
      <c r="K1420" s="1">
        <f t="shared" si="88"/>
        <v>0</v>
      </c>
      <c r="L1420" s="2">
        <f>SUMIFS('Basin Total Well Counts'!B:B,'Basin Total Well Counts'!A:A,F1420)</f>
        <v>0</v>
      </c>
      <c r="M1420" s="4">
        <f t="shared" si="89"/>
        <v>0</v>
      </c>
      <c r="N1420" s="2">
        <f>SUMIF('Basin Emissions'!A:A,F1420,'Basin Emissions'!B:B)</f>
        <v>280.51552709999999</v>
      </c>
      <c r="O1420" s="8">
        <f t="shared" si="90"/>
        <v>0</v>
      </c>
      <c r="P1420" s="7">
        <f>SUMIF('Tool Pneumatics CH4 VOC BTEX'!B:B,A1420,'Tool Pneumatics CH4 VOC BTEX'!F:F)</f>
        <v>4.9166021347045898</v>
      </c>
      <c r="Q1420" s="14">
        <f t="shared" si="91"/>
        <v>0</v>
      </c>
      <c r="R1420" s="16">
        <f>SUMIF('Tool Pneumatics CH4 VOC BTEX'!B:B,A1420,'Tool Pneumatics CH4 VOC BTEX'!H:H)*Q1420</f>
        <v>0</v>
      </c>
      <c r="S1420" s="16">
        <f>SUMIF('Tool Pneumatics CH4 VOC BTEX'!B:B,A1420,'Tool Pneumatics CH4 VOC BTEX'!J:J)*Q1420</f>
        <v>0</v>
      </c>
      <c r="T1420" s="16">
        <f>SUMIF('Tool Pneumatics CH4 VOC BTEX'!B:B,A1420,'Tool Pneumatics CH4 VOC BTEX'!L:L)*Q1420</f>
        <v>0</v>
      </c>
      <c r="U1420" s="16">
        <f>SUMIF('Tool Pneumatics CH4 VOC BTEX'!B:B,A1420,'Tool Pneumatics CH4 VOC BTEX'!N:N)*Q1420</f>
        <v>0</v>
      </c>
    </row>
    <row r="1421" spans="1:21" x14ac:dyDescent="0.25">
      <c r="A1421" s="1" t="s">
        <v>4366</v>
      </c>
      <c r="B1421" s="1" t="s">
        <v>1560</v>
      </c>
      <c r="C1421" s="1" t="s">
        <v>2031</v>
      </c>
      <c r="D1421" s="3" t="s">
        <v>3504</v>
      </c>
      <c r="E1421" s="3" t="s">
        <v>3504</v>
      </c>
      <c r="F1421" s="1" t="s">
        <v>3378</v>
      </c>
      <c r="G1421" s="1">
        <v>0</v>
      </c>
      <c r="H1421" s="1" t="s">
        <v>27474</v>
      </c>
      <c r="I1421" s="1">
        <v>0</v>
      </c>
      <c r="J1421" s="1" t="s">
        <v>27474</v>
      </c>
      <c r="K1421" s="1">
        <f t="shared" si="88"/>
        <v>0</v>
      </c>
      <c r="L1421" s="2">
        <f>SUMIFS('Basin Total Well Counts'!B:B,'Basin Total Well Counts'!A:A,F1421)</f>
        <v>37</v>
      </c>
      <c r="M1421" s="4">
        <f t="shared" si="89"/>
        <v>0</v>
      </c>
      <c r="N1421" s="2">
        <f>SUMIF('Basin Emissions'!A:A,F1421,'Basin Emissions'!B:B)</f>
        <v>332.78833199999997</v>
      </c>
      <c r="O1421" s="8">
        <f t="shared" si="90"/>
        <v>0</v>
      </c>
      <c r="P1421" s="7">
        <f>SUMIF('Tool Pneumatics CH4 VOC BTEX'!B:B,A1421,'Tool Pneumatics CH4 VOC BTEX'!F:F)</f>
        <v>5.1165800094604501</v>
      </c>
      <c r="Q1421" s="14">
        <f t="shared" si="91"/>
        <v>0</v>
      </c>
      <c r="R1421" s="16">
        <f>SUMIF('Tool Pneumatics CH4 VOC BTEX'!B:B,A1421,'Tool Pneumatics CH4 VOC BTEX'!H:H)*Q1421</f>
        <v>0</v>
      </c>
      <c r="S1421" s="16">
        <f>SUMIF('Tool Pneumatics CH4 VOC BTEX'!B:B,A1421,'Tool Pneumatics CH4 VOC BTEX'!J:J)*Q1421</f>
        <v>0</v>
      </c>
      <c r="T1421" s="16">
        <f>SUMIF('Tool Pneumatics CH4 VOC BTEX'!B:B,A1421,'Tool Pneumatics CH4 VOC BTEX'!L:L)*Q1421</f>
        <v>0</v>
      </c>
      <c r="U1421" s="16">
        <f>SUMIF('Tool Pneumatics CH4 VOC BTEX'!B:B,A1421,'Tool Pneumatics CH4 VOC BTEX'!N:N)*Q1421</f>
        <v>0</v>
      </c>
    </row>
    <row r="1422" spans="1:21" x14ac:dyDescent="0.25">
      <c r="A1422" s="1" t="s">
        <v>4367</v>
      </c>
      <c r="B1422" s="1" t="s">
        <v>1560</v>
      </c>
      <c r="C1422" s="1" t="s">
        <v>3399</v>
      </c>
      <c r="D1422" s="3" t="s">
        <v>3504</v>
      </c>
      <c r="E1422" s="3" t="s">
        <v>3504</v>
      </c>
      <c r="F1422" s="1" t="s">
        <v>6795</v>
      </c>
      <c r="G1422" s="1">
        <v>0</v>
      </c>
      <c r="H1422" s="1" t="s">
        <v>27474</v>
      </c>
      <c r="I1422" s="1">
        <v>0</v>
      </c>
      <c r="J1422" s="1" t="s">
        <v>27474</v>
      </c>
      <c r="K1422" s="1">
        <f t="shared" si="88"/>
        <v>0</v>
      </c>
      <c r="L1422" s="2">
        <f>SUMIFS('Basin Total Well Counts'!B:B,'Basin Total Well Counts'!A:A,F1422)</f>
        <v>3477</v>
      </c>
      <c r="M1422" s="4">
        <f t="shared" si="89"/>
        <v>0</v>
      </c>
      <c r="N1422" s="2">
        <f>SUMIF('Basin Emissions'!A:A,F1422,'Basin Emissions'!B:B)</f>
        <v>39.213993600000002</v>
      </c>
      <c r="O1422" s="8">
        <f t="shared" si="90"/>
        <v>0</v>
      </c>
      <c r="P1422" s="7">
        <f>SUMIF('Tool Pneumatics CH4 VOC BTEX'!B:B,A1422,'Tool Pneumatics CH4 VOC BTEX'!F:F)</f>
        <v>4.9166021347045898</v>
      </c>
      <c r="Q1422" s="14">
        <f t="shared" si="91"/>
        <v>0</v>
      </c>
      <c r="R1422" s="16">
        <f>SUMIF('Tool Pneumatics CH4 VOC BTEX'!B:B,A1422,'Tool Pneumatics CH4 VOC BTEX'!H:H)*Q1422</f>
        <v>0</v>
      </c>
      <c r="S1422" s="16">
        <f>SUMIF('Tool Pneumatics CH4 VOC BTEX'!B:B,A1422,'Tool Pneumatics CH4 VOC BTEX'!J:J)*Q1422</f>
        <v>0</v>
      </c>
      <c r="T1422" s="16">
        <f>SUMIF('Tool Pneumatics CH4 VOC BTEX'!B:B,A1422,'Tool Pneumatics CH4 VOC BTEX'!L:L)*Q1422</f>
        <v>0</v>
      </c>
      <c r="U1422" s="16">
        <f>SUMIF('Tool Pneumatics CH4 VOC BTEX'!B:B,A1422,'Tool Pneumatics CH4 VOC BTEX'!N:N)*Q1422</f>
        <v>0</v>
      </c>
    </row>
    <row r="1423" spans="1:21" x14ac:dyDescent="0.25">
      <c r="A1423" s="1" t="s">
        <v>4368</v>
      </c>
      <c r="B1423" s="1" t="s">
        <v>1560</v>
      </c>
      <c r="C1423" s="1" t="s">
        <v>4369</v>
      </c>
      <c r="D1423" s="3" t="s">
        <v>3518</v>
      </c>
      <c r="E1423" s="3" t="s">
        <v>3518</v>
      </c>
      <c r="F1423" s="1" t="s">
        <v>2409</v>
      </c>
      <c r="G1423" s="1">
        <v>0</v>
      </c>
      <c r="H1423" s="1" t="s">
        <v>27474</v>
      </c>
      <c r="I1423" s="1">
        <v>0</v>
      </c>
      <c r="J1423" s="1" t="s">
        <v>27474</v>
      </c>
      <c r="K1423" s="1">
        <f t="shared" si="88"/>
        <v>0</v>
      </c>
      <c r="L1423" s="2">
        <f>SUMIFS('Basin Total Well Counts'!B:B,'Basin Total Well Counts'!A:A,F1423)</f>
        <v>0</v>
      </c>
      <c r="M1423" s="4">
        <f t="shared" si="89"/>
        <v>0</v>
      </c>
      <c r="N1423" s="2">
        <f>SUMIF('Basin Emissions'!A:A,F1423,'Basin Emissions'!B:B)</f>
        <v>280.51552709999999</v>
      </c>
      <c r="O1423" s="8">
        <f t="shared" si="90"/>
        <v>0</v>
      </c>
      <c r="P1423" s="7">
        <f>SUMIF('Tool Pneumatics CH4 VOC BTEX'!B:B,A1423,'Tool Pneumatics CH4 VOC BTEX'!F:F)</f>
        <v>4.9166021347045898</v>
      </c>
      <c r="Q1423" s="14">
        <f t="shared" si="91"/>
        <v>0</v>
      </c>
      <c r="R1423" s="16">
        <f>SUMIF('Tool Pneumatics CH4 VOC BTEX'!B:B,A1423,'Tool Pneumatics CH4 VOC BTEX'!H:H)*Q1423</f>
        <v>0</v>
      </c>
      <c r="S1423" s="16">
        <f>SUMIF('Tool Pneumatics CH4 VOC BTEX'!B:B,A1423,'Tool Pneumatics CH4 VOC BTEX'!J:J)*Q1423</f>
        <v>0</v>
      </c>
      <c r="T1423" s="16">
        <f>SUMIF('Tool Pneumatics CH4 VOC BTEX'!B:B,A1423,'Tool Pneumatics CH4 VOC BTEX'!L:L)*Q1423</f>
        <v>0</v>
      </c>
      <c r="U1423" s="16">
        <f>SUMIF('Tool Pneumatics CH4 VOC BTEX'!B:B,A1423,'Tool Pneumatics CH4 VOC BTEX'!N:N)*Q1423</f>
        <v>0</v>
      </c>
    </row>
    <row r="1424" spans="1:21" x14ac:dyDescent="0.25">
      <c r="A1424" s="1" t="s">
        <v>4370</v>
      </c>
      <c r="B1424" s="1" t="s">
        <v>1560</v>
      </c>
      <c r="C1424" s="1" t="s">
        <v>2172</v>
      </c>
      <c r="D1424" s="3" t="s">
        <v>3504</v>
      </c>
      <c r="E1424" s="3" t="s">
        <v>3504</v>
      </c>
      <c r="F1424" s="1" t="s">
        <v>2409</v>
      </c>
      <c r="G1424" s="1">
        <v>0</v>
      </c>
      <c r="H1424" s="1" t="s">
        <v>27474</v>
      </c>
      <c r="I1424" s="1">
        <v>0</v>
      </c>
      <c r="J1424" s="1" t="s">
        <v>27474</v>
      </c>
      <c r="K1424" s="1">
        <f t="shared" si="88"/>
        <v>0</v>
      </c>
      <c r="L1424" s="2">
        <f>SUMIFS('Basin Total Well Counts'!B:B,'Basin Total Well Counts'!A:A,F1424)</f>
        <v>0</v>
      </c>
      <c r="M1424" s="4">
        <f t="shared" si="89"/>
        <v>0</v>
      </c>
      <c r="N1424" s="2">
        <f>SUMIF('Basin Emissions'!A:A,F1424,'Basin Emissions'!B:B)</f>
        <v>280.51552709999999</v>
      </c>
      <c r="O1424" s="8">
        <f t="shared" si="90"/>
        <v>0</v>
      </c>
      <c r="P1424" s="7">
        <f>SUMIF('Tool Pneumatics CH4 VOC BTEX'!B:B,A1424,'Tool Pneumatics CH4 VOC BTEX'!F:F)</f>
        <v>4.9166021347045898</v>
      </c>
      <c r="Q1424" s="14">
        <f t="shared" si="91"/>
        <v>0</v>
      </c>
      <c r="R1424" s="16">
        <f>SUMIF('Tool Pneumatics CH4 VOC BTEX'!B:B,A1424,'Tool Pneumatics CH4 VOC BTEX'!H:H)*Q1424</f>
        <v>0</v>
      </c>
      <c r="S1424" s="16">
        <f>SUMIF('Tool Pneumatics CH4 VOC BTEX'!B:B,A1424,'Tool Pneumatics CH4 VOC BTEX'!J:J)*Q1424</f>
        <v>0</v>
      </c>
      <c r="T1424" s="16">
        <f>SUMIF('Tool Pneumatics CH4 VOC BTEX'!B:B,A1424,'Tool Pneumatics CH4 VOC BTEX'!L:L)*Q1424</f>
        <v>0</v>
      </c>
      <c r="U1424" s="16">
        <f>SUMIF('Tool Pneumatics CH4 VOC BTEX'!B:B,A1424,'Tool Pneumatics CH4 VOC BTEX'!N:N)*Q1424</f>
        <v>0</v>
      </c>
    </row>
    <row r="1425" spans="1:21" x14ac:dyDescent="0.25">
      <c r="A1425" s="1" t="s">
        <v>4371</v>
      </c>
      <c r="B1425" s="1" t="s">
        <v>1560</v>
      </c>
      <c r="C1425" s="1" t="s">
        <v>1553</v>
      </c>
      <c r="D1425" s="3" t="s">
        <v>3518</v>
      </c>
      <c r="E1425" s="3" t="s">
        <v>3518</v>
      </c>
      <c r="F1425" s="1" t="s">
        <v>6799</v>
      </c>
      <c r="G1425" s="1">
        <v>0</v>
      </c>
      <c r="H1425" s="1" t="s">
        <v>27474</v>
      </c>
      <c r="I1425" s="1">
        <v>0</v>
      </c>
      <c r="J1425" s="1" t="s">
        <v>27474</v>
      </c>
      <c r="K1425" s="1">
        <f t="shared" si="88"/>
        <v>0</v>
      </c>
      <c r="L1425" s="2">
        <f>SUMIFS('Basin Total Well Counts'!B:B,'Basin Total Well Counts'!A:A,F1425)</f>
        <v>0</v>
      </c>
      <c r="M1425" s="4">
        <f t="shared" si="89"/>
        <v>0</v>
      </c>
      <c r="N1425" s="2">
        <f>SUMIF('Basin Emissions'!A:A,F1425,'Basin Emissions'!B:B)</f>
        <v>17.466082199999999</v>
      </c>
      <c r="O1425" s="8">
        <f t="shared" si="90"/>
        <v>0</v>
      </c>
      <c r="P1425" s="7">
        <f>SUMIF('Tool Pneumatics CH4 VOC BTEX'!B:B,A1425,'Tool Pneumatics CH4 VOC BTEX'!F:F)</f>
        <v>4.9166021347045898</v>
      </c>
      <c r="Q1425" s="14">
        <f t="shared" si="91"/>
        <v>0</v>
      </c>
      <c r="R1425" s="16">
        <f>SUMIF('Tool Pneumatics CH4 VOC BTEX'!B:B,A1425,'Tool Pneumatics CH4 VOC BTEX'!H:H)*Q1425</f>
        <v>0</v>
      </c>
      <c r="S1425" s="16">
        <f>SUMIF('Tool Pneumatics CH4 VOC BTEX'!B:B,A1425,'Tool Pneumatics CH4 VOC BTEX'!J:J)*Q1425</f>
        <v>0</v>
      </c>
      <c r="T1425" s="16">
        <f>SUMIF('Tool Pneumatics CH4 VOC BTEX'!B:B,A1425,'Tool Pneumatics CH4 VOC BTEX'!L:L)*Q1425</f>
        <v>0</v>
      </c>
      <c r="U1425" s="16">
        <f>SUMIF('Tool Pneumatics CH4 VOC BTEX'!B:B,A1425,'Tool Pneumatics CH4 VOC BTEX'!N:N)*Q1425</f>
        <v>0</v>
      </c>
    </row>
    <row r="1426" spans="1:21" x14ac:dyDescent="0.25">
      <c r="A1426" s="1" t="s">
        <v>4372</v>
      </c>
      <c r="B1426" s="1" t="s">
        <v>1560</v>
      </c>
      <c r="C1426" s="1" t="s">
        <v>1931</v>
      </c>
      <c r="D1426" s="3" t="s">
        <v>3518</v>
      </c>
      <c r="E1426" s="3" t="s">
        <v>3518</v>
      </c>
      <c r="F1426" s="1" t="s">
        <v>3378</v>
      </c>
      <c r="G1426" s="1">
        <v>0</v>
      </c>
      <c r="H1426" s="1" t="s">
        <v>27474</v>
      </c>
      <c r="I1426" s="1">
        <v>0</v>
      </c>
      <c r="J1426" s="1" t="s">
        <v>27474</v>
      </c>
      <c r="K1426" s="1">
        <f t="shared" si="88"/>
        <v>0</v>
      </c>
      <c r="L1426" s="2">
        <f>SUMIFS('Basin Total Well Counts'!B:B,'Basin Total Well Counts'!A:A,F1426)</f>
        <v>37</v>
      </c>
      <c r="M1426" s="4">
        <f t="shared" si="89"/>
        <v>0</v>
      </c>
      <c r="N1426" s="2">
        <f>SUMIF('Basin Emissions'!A:A,F1426,'Basin Emissions'!B:B)</f>
        <v>332.78833199999997</v>
      </c>
      <c r="O1426" s="8">
        <f t="shared" si="90"/>
        <v>0</v>
      </c>
      <c r="P1426" s="7">
        <f>SUMIF('Tool Pneumatics CH4 VOC BTEX'!B:B,A1426,'Tool Pneumatics CH4 VOC BTEX'!F:F)</f>
        <v>5.1165800094604501</v>
      </c>
      <c r="Q1426" s="14">
        <f t="shared" si="91"/>
        <v>0</v>
      </c>
      <c r="R1426" s="16">
        <f>SUMIF('Tool Pneumatics CH4 VOC BTEX'!B:B,A1426,'Tool Pneumatics CH4 VOC BTEX'!H:H)*Q1426</f>
        <v>0</v>
      </c>
      <c r="S1426" s="16">
        <f>SUMIF('Tool Pneumatics CH4 VOC BTEX'!B:B,A1426,'Tool Pneumatics CH4 VOC BTEX'!J:J)*Q1426</f>
        <v>0</v>
      </c>
      <c r="T1426" s="16">
        <f>SUMIF('Tool Pneumatics CH4 VOC BTEX'!B:B,A1426,'Tool Pneumatics CH4 VOC BTEX'!L:L)*Q1426</f>
        <v>0</v>
      </c>
      <c r="U1426" s="16">
        <f>SUMIF('Tool Pneumatics CH4 VOC BTEX'!B:B,A1426,'Tool Pneumatics CH4 VOC BTEX'!N:N)*Q1426</f>
        <v>0</v>
      </c>
    </row>
    <row r="1427" spans="1:21" x14ac:dyDescent="0.25">
      <c r="A1427" s="1" t="s">
        <v>4373</v>
      </c>
      <c r="B1427" s="1" t="s">
        <v>1560</v>
      </c>
      <c r="C1427" s="1" t="s">
        <v>863</v>
      </c>
      <c r="D1427" s="3" t="s">
        <v>3510</v>
      </c>
      <c r="E1427" s="3" t="s">
        <v>3510</v>
      </c>
      <c r="F1427" s="1" t="s">
        <v>3378</v>
      </c>
      <c r="G1427" s="1">
        <v>2</v>
      </c>
      <c r="H1427" s="1" t="s">
        <v>27481</v>
      </c>
      <c r="I1427" s="1">
        <v>0</v>
      </c>
      <c r="J1427" s="1" t="s">
        <v>27474</v>
      </c>
      <c r="K1427" s="1">
        <f t="shared" si="88"/>
        <v>2</v>
      </c>
      <c r="L1427" s="2">
        <f>SUMIFS('Basin Total Well Counts'!B:B,'Basin Total Well Counts'!A:A,F1427)</f>
        <v>37</v>
      </c>
      <c r="M1427" s="4">
        <f t="shared" si="89"/>
        <v>5.4054054054054057E-2</v>
      </c>
      <c r="N1427" s="2">
        <f>SUMIF('Basin Emissions'!A:A,F1427,'Basin Emissions'!B:B)</f>
        <v>332.78833199999997</v>
      </c>
      <c r="O1427" s="8">
        <f t="shared" si="90"/>
        <v>17.988558486486486</v>
      </c>
      <c r="P1427" s="7">
        <f>SUMIF('Tool Pneumatics CH4 VOC BTEX'!B:B,A1427,'Tool Pneumatics CH4 VOC BTEX'!F:F)</f>
        <v>5.1165800094604501</v>
      </c>
      <c r="Q1427" s="14">
        <f t="shared" si="91"/>
        <v>3.8753987982189346</v>
      </c>
      <c r="R1427" s="16">
        <f>SUMIF('Tool Pneumatics CH4 VOC BTEX'!B:B,A1427,'Tool Pneumatics CH4 VOC BTEX'!H:H)*Q1427</f>
        <v>3.7274225873821128E-3</v>
      </c>
      <c r="S1427" s="16">
        <f>SUMIF('Tool Pneumatics CH4 VOC BTEX'!B:B,A1427,'Tool Pneumatics CH4 VOC BTEX'!J:J)*Q1427</f>
        <v>4.1767651341366146E-5</v>
      </c>
      <c r="T1427" s="16">
        <f>SUMIF('Tool Pneumatics CH4 VOC BTEX'!B:B,A1427,'Tool Pneumatics CH4 VOC BTEX'!L:L)*Q1427</f>
        <v>2.6526609728563673E-3</v>
      </c>
      <c r="U1427" s="16">
        <f>SUMIF('Tool Pneumatics CH4 VOC BTEX'!B:B,A1427,'Tool Pneumatics CH4 VOC BTEX'!N:N)*Q1427</f>
        <v>1.0884716752914056E-3</v>
      </c>
    </row>
    <row r="1428" spans="1:21" x14ac:dyDescent="0.25">
      <c r="A1428" s="1" t="s">
        <v>4374</v>
      </c>
      <c r="B1428" s="1" t="s">
        <v>1560</v>
      </c>
      <c r="C1428" s="1" t="s">
        <v>4375</v>
      </c>
      <c r="D1428" s="3" t="s">
        <v>3518</v>
      </c>
      <c r="E1428" s="3" t="s">
        <v>3518</v>
      </c>
      <c r="F1428" s="1" t="s">
        <v>2409</v>
      </c>
      <c r="G1428" s="1">
        <v>0</v>
      </c>
      <c r="H1428" s="1" t="s">
        <v>27474</v>
      </c>
      <c r="I1428" s="1">
        <v>0</v>
      </c>
      <c r="J1428" s="1" t="s">
        <v>27474</v>
      </c>
      <c r="K1428" s="1">
        <f t="shared" si="88"/>
        <v>0</v>
      </c>
      <c r="L1428" s="2">
        <f>SUMIFS('Basin Total Well Counts'!B:B,'Basin Total Well Counts'!A:A,F1428)</f>
        <v>0</v>
      </c>
      <c r="M1428" s="4">
        <f t="shared" si="89"/>
        <v>0</v>
      </c>
      <c r="N1428" s="2">
        <f>SUMIF('Basin Emissions'!A:A,F1428,'Basin Emissions'!B:B)</f>
        <v>280.51552709999999</v>
      </c>
      <c r="O1428" s="8">
        <f t="shared" si="90"/>
        <v>0</v>
      </c>
      <c r="P1428" s="7">
        <f>SUMIF('Tool Pneumatics CH4 VOC BTEX'!B:B,A1428,'Tool Pneumatics CH4 VOC BTEX'!F:F)</f>
        <v>4.9166021347045898</v>
      </c>
      <c r="Q1428" s="14">
        <f t="shared" si="91"/>
        <v>0</v>
      </c>
      <c r="R1428" s="16">
        <f>SUMIF('Tool Pneumatics CH4 VOC BTEX'!B:B,A1428,'Tool Pneumatics CH4 VOC BTEX'!H:H)*Q1428</f>
        <v>0</v>
      </c>
      <c r="S1428" s="16">
        <f>SUMIF('Tool Pneumatics CH4 VOC BTEX'!B:B,A1428,'Tool Pneumatics CH4 VOC BTEX'!J:J)*Q1428</f>
        <v>0</v>
      </c>
      <c r="T1428" s="16">
        <f>SUMIF('Tool Pneumatics CH4 VOC BTEX'!B:B,A1428,'Tool Pneumatics CH4 VOC BTEX'!L:L)*Q1428</f>
        <v>0</v>
      </c>
      <c r="U1428" s="16">
        <f>SUMIF('Tool Pneumatics CH4 VOC BTEX'!B:B,A1428,'Tool Pneumatics CH4 VOC BTEX'!N:N)*Q1428</f>
        <v>0</v>
      </c>
    </row>
    <row r="1429" spans="1:21" x14ac:dyDescent="0.25">
      <c r="A1429" s="1" t="s">
        <v>4376</v>
      </c>
      <c r="B1429" s="1" t="s">
        <v>1560</v>
      </c>
      <c r="C1429" s="1" t="s">
        <v>4377</v>
      </c>
      <c r="D1429" s="3" t="s">
        <v>3504</v>
      </c>
      <c r="E1429" s="3" t="s">
        <v>3504</v>
      </c>
      <c r="F1429" s="1" t="s">
        <v>2409</v>
      </c>
      <c r="G1429" s="1">
        <v>0</v>
      </c>
      <c r="H1429" s="1" t="s">
        <v>27474</v>
      </c>
      <c r="I1429" s="1">
        <v>0</v>
      </c>
      <c r="J1429" s="1" t="s">
        <v>27474</v>
      </c>
      <c r="K1429" s="1">
        <f t="shared" si="88"/>
        <v>0</v>
      </c>
      <c r="L1429" s="2">
        <f>SUMIFS('Basin Total Well Counts'!B:B,'Basin Total Well Counts'!A:A,F1429)</f>
        <v>0</v>
      </c>
      <c r="M1429" s="4">
        <f t="shared" si="89"/>
        <v>0</v>
      </c>
      <c r="N1429" s="2">
        <f>SUMIF('Basin Emissions'!A:A,F1429,'Basin Emissions'!B:B)</f>
        <v>280.51552709999999</v>
      </c>
      <c r="O1429" s="8">
        <f t="shared" si="90"/>
        <v>0</v>
      </c>
      <c r="P1429" s="7">
        <f>SUMIF('Tool Pneumatics CH4 VOC BTEX'!B:B,A1429,'Tool Pneumatics CH4 VOC BTEX'!F:F)</f>
        <v>4.9166021347045898</v>
      </c>
      <c r="Q1429" s="14">
        <f t="shared" si="91"/>
        <v>0</v>
      </c>
      <c r="R1429" s="16">
        <f>SUMIF('Tool Pneumatics CH4 VOC BTEX'!B:B,A1429,'Tool Pneumatics CH4 VOC BTEX'!H:H)*Q1429</f>
        <v>0</v>
      </c>
      <c r="S1429" s="16">
        <f>SUMIF('Tool Pneumatics CH4 VOC BTEX'!B:B,A1429,'Tool Pneumatics CH4 VOC BTEX'!J:J)*Q1429</f>
        <v>0</v>
      </c>
      <c r="T1429" s="16">
        <f>SUMIF('Tool Pneumatics CH4 VOC BTEX'!B:B,A1429,'Tool Pneumatics CH4 VOC BTEX'!L:L)*Q1429</f>
        <v>0</v>
      </c>
      <c r="U1429" s="16">
        <f>SUMIF('Tool Pneumatics CH4 VOC BTEX'!B:B,A1429,'Tool Pneumatics CH4 VOC BTEX'!N:N)*Q1429</f>
        <v>0</v>
      </c>
    </row>
    <row r="1430" spans="1:21" x14ac:dyDescent="0.25">
      <c r="A1430" s="1" t="s">
        <v>4378</v>
      </c>
      <c r="B1430" s="1" t="s">
        <v>1560</v>
      </c>
      <c r="C1430" s="1" t="s">
        <v>1591</v>
      </c>
      <c r="D1430" s="3" t="s">
        <v>3518</v>
      </c>
      <c r="E1430" s="3" t="s">
        <v>3518</v>
      </c>
      <c r="F1430" s="1" t="s">
        <v>2409</v>
      </c>
      <c r="G1430" s="1">
        <v>0</v>
      </c>
      <c r="H1430" s="1" t="s">
        <v>27474</v>
      </c>
      <c r="I1430" s="1">
        <v>0</v>
      </c>
      <c r="J1430" s="1" t="s">
        <v>27474</v>
      </c>
      <c r="K1430" s="1">
        <f t="shared" si="88"/>
        <v>0</v>
      </c>
      <c r="L1430" s="2">
        <f>SUMIFS('Basin Total Well Counts'!B:B,'Basin Total Well Counts'!A:A,F1430)</f>
        <v>0</v>
      </c>
      <c r="M1430" s="4">
        <f t="shared" si="89"/>
        <v>0</v>
      </c>
      <c r="N1430" s="2">
        <f>SUMIF('Basin Emissions'!A:A,F1430,'Basin Emissions'!B:B)</f>
        <v>280.51552709999999</v>
      </c>
      <c r="O1430" s="8">
        <f t="shared" si="90"/>
        <v>0</v>
      </c>
      <c r="P1430" s="7">
        <f>SUMIF('Tool Pneumatics CH4 VOC BTEX'!B:B,A1430,'Tool Pneumatics CH4 VOC BTEX'!F:F)</f>
        <v>4.9166021347045898</v>
      </c>
      <c r="Q1430" s="14">
        <f t="shared" si="91"/>
        <v>0</v>
      </c>
      <c r="R1430" s="16">
        <f>SUMIF('Tool Pneumatics CH4 VOC BTEX'!B:B,A1430,'Tool Pneumatics CH4 VOC BTEX'!H:H)*Q1430</f>
        <v>0</v>
      </c>
      <c r="S1430" s="16">
        <f>SUMIF('Tool Pneumatics CH4 VOC BTEX'!B:B,A1430,'Tool Pneumatics CH4 VOC BTEX'!J:J)*Q1430</f>
        <v>0</v>
      </c>
      <c r="T1430" s="16">
        <f>SUMIF('Tool Pneumatics CH4 VOC BTEX'!B:B,A1430,'Tool Pneumatics CH4 VOC BTEX'!L:L)*Q1430</f>
        <v>0</v>
      </c>
      <c r="U1430" s="16">
        <f>SUMIF('Tool Pneumatics CH4 VOC BTEX'!B:B,A1430,'Tool Pneumatics CH4 VOC BTEX'!N:N)*Q1430</f>
        <v>0</v>
      </c>
    </row>
    <row r="1431" spans="1:21" x14ac:dyDescent="0.25">
      <c r="A1431" s="1" t="s">
        <v>4379</v>
      </c>
      <c r="B1431" s="1" t="s">
        <v>1560</v>
      </c>
      <c r="C1431" s="1" t="s">
        <v>2886</v>
      </c>
      <c r="D1431" s="3" t="s">
        <v>2611</v>
      </c>
      <c r="E1431" s="3" t="s">
        <v>2611</v>
      </c>
      <c r="F1431" s="1" t="s">
        <v>2409</v>
      </c>
      <c r="G1431" s="1">
        <v>0</v>
      </c>
      <c r="H1431" s="1" t="s">
        <v>27474</v>
      </c>
      <c r="I1431" s="1">
        <v>0</v>
      </c>
      <c r="J1431" s="1" t="s">
        <v>27474</v>
      </c>
      <c r="K1431" s="1">
        <f t="shared" si="88"/>
        <v>0</v>
      </c>
      <c r="L1431" s="2">
        <f>SUMIFS('Basin Total Well Counts'!B:B,'Basin Total Well Counts'!A:A,F1431)</f>
        <v>0</v>
      </c>
      <c r="M1431" s="4">
        <f t="shared" si="89"/>
        <v>0</v>
      </c>
      <c r="N1431" s="2">
        <f>SUMIF('Basin Emissions'!A:A,F1431,'Basin Emissions'!B:B)</f>
        <v>280.51552709999999</v>
      </c>
      <c r="O1431" s="8">
        <f t="shared" si="90"/>
        <v>0</v>
      </c>
      <c r="P1431" s="7">
        <f>SUMIF('Tool Pneumatics CH4 VOC BTEX'!B:B,A1431,'Tool Pneumatics CH4 VOC BTEX'!F:F)</f>
        <v>4.9166021347045898</v>
      </c>
      <c r="Q1431" s="14">
        <f t="shared" si="91"/>
        <v>0</v>
      </c>
      <c r="R1431" s="16">
        <f>SUMIF('Tool Pneumatics CH4 VOC BTEX'!B:B,A1431,'Tool Pneumatics CH4 VOC BTEX'!H:H)*Q1431</f>
        <v>0</v>
      </c>
      <c r="S1431" s="16">
        <f>SUMIF('Tool Pneumatics CH4 VOC BTEX'!B:B,A1431,'Tool Pneumatics CH4 VOC BTEX'!J:J)*Q1431</f>
        <v>0</v>
      </c>
      <c r="T1431" s="16">
        <f>SUMIF('Tool Pneumatics CH4 VOC BTEX'!B:B,A1431,'Tool Pneumatics CH4 VOC BTEX'!L:L)*Q1431</f>
        <v>0</v>
      </c>
      <c r="U1431" s="16">
        <f>SUMIF('Tool Pneumatics CH4 VOC BTEX'!B:B,A1431,'Tool Pneumatics CH4 VOC BTEX'!N:N)*Q1431</f>
        <v>0</v>
      </c>
    </row>
    <row r="1432" spans="1:21" x14ac:dyDescent="0.25">
      <c r="A1432" s="1" t="s">
        <v>4380</v>
      </c>
      <c r="B1432" s="1" t="s">
        <v>1560</v>
      </c>
      <c r="C1432" s="1" t="s">
        <v>1496</v>
      </c>
      <c r="D1432" s="3" t="s">
        <v>3518</v>
      </c>
      <c r="E1432" s="3" t="s">
        <v>3518</v>
      </c>
      <c r="F1432" s="1" t="s">
        <v>2409</v>
      </c>
      <c r="G1432" s="1">
        <v>0</v>
      </c>
      <c r="H1432" s="1" t="s">
        <v>27474</v>
      </c>
      <c r="I1432" s="1">
        <v>0</v>
      </c>
      <c r="J1432" s="1" t="s">
        <v>27474</v>
      </c>
      <c r="K1432" s="1">
        <f t="shared" si="88"/>
        <v>0</v>
      </c>
      <c r="L1432" s="2">
        <f>SUMIFS('Basin Total Well Counts'!B:B,'Basin Total Well Counts'!A:A,F1432)</f>
        <v>0</v>
      </c>
      <c r="M1432" s="4">
        <f t="shared" si="89"/>
        <v>0</v>
      </c>
      <c r="N1432" s="2">
        <f>SUMIF('Basin Emissions'!A:A,F1432,'Basin Emissions'!B:B)</f>
        <v>280.51552709999999</v>
      </c>
      <c r="O1432" s="8">
        <f t="shared" si="90"/>
        <v>0</v>
      </c>
      <c r="P1432" s="7">
        <f>SUMIF('Tool Pneumatics CH4 VOC BTEX'!B:B,A1432,'Tool Pneumatics CH4 VOC BTEX'!F:F)</f>
        <v>4.9166021347045898</v>
      </c>
      <c r="Q1432" s="14">
        <f t="shared" si="91"/>
        <v>0</v>
      </c>
      <c r="R1432" s="16">
        <f>SUMIF('Tool Pneumatics CH4 VOC BTEX'!B:B,A1432,'Tool Pneumatics CH4 VOC BTEX'!H:H)*Q1432</f>
        <v>0</v>
      </c>
      <c r="S1432" s="16">
        <f>SUMIF('Tool Pneumatics CH4 VOC BTEX'!B:B,A1432,'Tool Pneumatics CH4 VOC BTEX'!J:J)*Q1432</f>
        <v>0</v>
      </c>
      <c r="T1432" s="16">
        <f>SUMIF('Tool Pneumatics CH4 VOC BTEX'!B:B,A1432,'Tool Pneumatics CH4 VOC BTEX'!L:L)*Q1432</f>
        <v>0</v>
      </c>
      <c r="U1432" s="16">
        <f>SUMIF('Tool Pneumatics CH4 VOC BTEX'!B:B,A1432,'Tool Pneumatics CH4 VOC BTEX'!N:N)*Q1432</f>
        <v>0</v>
      </c>
    </row>
    <row r="1433" spans="1:21" x14ac:dyDescent="0.25">
      <c r="A1433" s="1" t="s">
        <v>4381</v>
      </c>
      <c r="B1433" s="1" t="s">
        <v>1560</v>
      </c>
      <c r="C1433" s="1" t="s">
        <v>1844</v>
      </c>
      <c r="D1433" s="3" t="s">
        <v>3518</v>
      </c>
      <c r="E1433" s="3" t="s">
        <v>3518</v>
      </c>
      <c r="F1433" s="1" t="s">
        <v>3378</v>
      </c>
      <c r="G1433" s="1">
        <v>0</v>
      </c>
      <c r="H1433" s="1" t="s">
        <v>27474</v>
      </c>
      <c r="I1433" s="1">
        <v>0</v>
      </c>
      <c r="J1433" s="1" t="s">
        <v>27474</v>
      </c>
      <c r="K1433" s="1">
        <f t="shared" si="88"/>
        <v>0</v>
      </c>
      <c r="L1433" s="2">
        <f>SUMIFS('Basin Total Well Counts'!B:B,'Basin Total Well Counts'!A:A,F1433)</f>
        <v>37</v>
      </c>
      <c r="M1433" s="4">
        <f t="shared" si="89"/>
        <v>0</v>
      </c>
      <c r="N1433" s="2">
        <f>SUMIF('Basin Emissions'!A:A,F1433,'Basin Emissions'!B:B)</f>
        <v>332.78833199999997</v>
      </c>
      <c r="O1433" s="8">
        <f t="shared" si="90"/>
        <v>0</v>
      </c>
      <c r="P1433" s="7">
        <f>SUMIF('Tool Pneumatics CH4 VOC BTEX'!B:B,A1433,'Tool Pneumatics CH4 VOC BTEX'!F:F)</f>
        <v>5.1165800094604501</v>
      </c>
      <c r="Q1433" s="14">
        <f t="shared" si="91"/>
        <v>0</v>
      </c>
      <c r="R1433" s="16">
        <f>SUMIF('Tool Pneumatics CH4 VOC BTEX'!B:B,A1433,'Tool Pneumatics CH4 VOC BTEX'!H:H)*Q1433</f>
        <v>0</v>
      </c>
      <c r="S1433" s="16">
        <f>SUMIF('Tool Pneumatics CH4 VOC BTEX'!B:B,A1433,'Tool Pneumatics CH4 VOC BTEX'!J:J)*Q1433</f>
        <v>0</v>
      </c>
      <c r="T1433" s="16">
        <f>SUMIF('Tool Pneumatics CH4 VOC BTEX'!B:B,A1433,'Tool Pneumatics CH4 VOC BTEX'!L:L)*Q1433</f>
        <v>0</v>
      </c>
      <c r="U1433" s="16">
        <f>SUMIF('Tool Pneumatics CH4 VOC BTEX'!B:B,A1433,'Tool Pneumatics CH4 VOC BTEX'!N:N)*Q1433</f>
        <v>0</v>
      </c>
    </row>
    <row r="1434" spans="1:21" x14ac:dyDescent="0.25">
      <c r="A1434" s="1" t="s">
        <v>4382</v>
      </c>
      <c r="B1434" s="1" t="s">
        <v>1560</v>
      </c>
      <c r="C1434" s="1" t="s">
        <v>2266</v>
      </c>
      <c r="D1434" s="3" t="s">
        <v>3504</v>
      </c>
      <c r="E1434" s="3" t="s">
        <v>3504</v>
      </c>
      <c r="F1434" s="1" t="s">
        <v>3378</v>
      </c>
      <c r="G1434" s="1">
        <v>0</v>
      </c>
      <c r="H1434" s="1" t="s">
        <v>27474</v>
      </c>
      <c r="I1434" s="1">
        <v>0</v>
      </c>
      <c r="J1434" s="1" t="s">
        <v>27474</v>
      </c>
      <c r="K1434" s="1">
        <f t="shared" si="88"/>
        <v>0</v>
      </c>
      <c r="L1434" s="2">
        <f>SUMIFS('Basin Total Well Counts'!B:B,'Basin Total Well Counts'!A:A,F1434)</f>
        <v>37</v>
      </c>
      <c r="M1434" s="4">
        <f t="shared" si="89"/>
        <v>0</v>
      </c>
      <c r="N1434" s="2">
        <f>SUMIF('Basin Emissions'!A:A,F1434,'Basin Emissions'!B:B)</f>
        <v>332.78833199999997</v>
      </c>
      <c r="O1434" s="8">
        <f t="shared" si="90"/>
        <v>0</v>
      </c>
      <c r="P1434" s="7">
        <f>SUMIF('Tool Pneumatics CH4 VOC BTEX'!B:B,A1434,'Tool Pneumatics CH4 VOC BTEX'!F:F)</f>
        <v>5.1165800094604501</v>
      </c>
      <c r="Q1434" s="14">
        <f t="shared" si="91"/>
        <v>0</v>
      </c>
      <c r="R1434" s="16">
        <f>SUMIF('Tool Pneumatics CH4 VOC BTEX'!B:B,A1434,'Tool Pneumatics CH4 VOC BTEX'!H:H)*Q1434</f>
        <v>0</v>
      </c>
      <c r="S1434" s="16">
        <f>SUMIF('Tool Pneumatics CH4 VOC BTEX'!B:B,A1434,'Tool Pneumatics CH4 VOC BTEX'!J:J)*Q1434</f>
        <v>0</v>
      </c>
      <c r="T1434" s="16">
        <f>SUMIF('Tool Pneumatics CH4 VOC BTEX'!B:B,A1434,'Tool Pneumatics CH4 VOC BTEX'!L:L)*Q1434</f>
        <v>0</v>
      </c>
      <c r="U1434" s="16">
        <f>SUMIF('Tool Pneumatics CH4 VOC BTEX'!B:B,A1434,'Tool Pneumatics CH4 VOC BTEX'!N:N)*Q1434</f>
        <v>0</v>
      </c>
    </row>
    <row r="1435" spans="1:21" x14ac:dyDescent="0.25">
      <c r="A1435" s="1" t="s">
        <v>4383</v>
      </c>
      <c r="B1435" s="1" t="s">
        <v>1560</v>
      </c>
      <c r="C1435" s="1" t="s">
        <v>4384</v>
      </c>
      <c r="D1435" s="3" t="s">
        <v>3504</v>
      </c>
      <c r="E1435" s="3" t="s">
        <v>3504</v>
      </c>
      <c r="F1435" s="1" t="s">
        <v>2409</v>
      </c>
      <c r="G1435" s="1">
        <v>0</v>
      </c>
      <c r="H1435" s="1" t="s">
        <v>27474</v>
      </c>
      <c r="I1435" s="1">
        <v>0</v>
      </c>
      <c r="J1435" s="1" t="s">
        <v>27474</v>
      </c>
      <c r="K1435" s="1">
        <f t="shared" si="88"/>
        <v>0</v>
      </c>
      <c r="L1435" s="2">
        <f>SUMIFS('Basin Total Well Counts'!B:B,'Basin Total Well Counts'!A:A,F1435)</f>
        <v>0</v>
      </c>
      <c r="M1435" s="4">
        <f t="shared" si="89"/>
        <v>0</v>
      </c>
      <c r="N1435" s="2">
        <f>SUMIF('Basin Emissions'!A:A,F1435,'Basin Emissions'!B:B)</f>
        <v>280.51552709999999</v>
      </c>
      <c r="O1435" s="8">
        <f t="shared" si="90"/>
        <v>0</v>
      </c>
      <c r="P1435" s="7">
        <f>SUMIF('Tool Pneumatics CH4 VOC BTEX'!B:B,A1435,'Tool Pneumatics CH4 VOC BTEX'!F:F)</f>
        <v>4.9166021347045898</v>
      </c>
      <c r="Q1435" s="14">
        <f t="shared" si="91"/>
        <v>0</v>
      </c>
      <c r="R1435" s="16">
        <f>SUMIF('Tool Pneumatics CH4 VOC BTEX'!B:B,A1435,'Tool Pneumatics CH4 VOC BTEX'!H:H)*Q1435</f>
        <v>0</v>
      </c>
      <c r="S1435" s="16">
        <f>SUMIF('Tool Pneumatics CH4 VOC BTEX'!B:B,A1435,'Tool Pneumatics CH4 VOC BTEX'!J:J)*Q1435</f>
        <v>0</v>
      </c>
      <c r="T1435" s="16">
        <f>SUMIF('Tool Pneumatics CH4 VOC BTEX'!B:B,A1435,'Tool Pneumatics CH4 VOC BTEX'!L:L)*Q1435</f>
        <v>0</v>
      </c>
      <c r="U1435" s="16">
        <f>SUMIF('Tool Pneumatics CH4 VOC BTEX'!B:B,A1435,'Tool Pneumatics CH4 VOC BTEX'!N:N)*Q1435</f>
        <v>0</v>
      </c>
    </row>
    <row r="1436" spans="1:21" x14ac:dyDescent="0.25">
      <c r="A1436" s="1" t="s">
        <v>4385</v>
      </c>
      <c r="B1436" s="1" t="s">
        <v>1560</v>
      </c>
      <c r="C1436" s="1" t="s">
        <v>1685</v>
      </c>
      <c r="D1436" s="3" t="s">
        <v>3518</v>
      </c>
      <c r="E1436" s="3" t="s">
        <v>3518</v>
      </c>
      <c r="F1436" s="1" t="s">
        <v>2409</v>
      </c>
      <c r="G1436" s="1">
        <v>0</v>
      </c>
      <c r="H1436" s="1" t="s">
        <v>27474</v>
      </c>
      <c r="I1436" s="1">
        <v>0</v>
      </c>
      <c r="J1436" s="1" t="s">
        <v>27474</v>
      </c>
      <c r="K1436" s="1">
        <f t="shared" si="88"/>
        <v>0</v>
      </c>
      <c r="L1436" s="2">
        <f>SUMIFS('Basin Total Well Counts'!B:B,'Basin Total Well Counts'!A:A,F1436)</f>
        <v>0</v>
      </c>
      <c r="M1436" s="4">
        <f t="shared" si="89"/>
        <v>0</v>
      </c>
      <c r="N1436" s="2">
        <f>SUMIF('Basin Emissions'!A:A,F1436,'Basin Emissions'!B:B)</f>
        <v>280.51552709999999</v>
      </c>
      <c r="O1436" s="8">
        <f t="shared" si="90"/>
        <v>0</v>
      </c>
      <c r="P1436" s="7">
        <f>SUMIF('Tool Pneumatics CH4 VOC BTEX'!B:B,A1436,'Tool Pneumatics CH4 VOC BTEX'!F:F)</f>
        <v>4.9166021347045898</v>
      </c>
      <c r="Q1436" s="14">
        <f t="shared" si="91"/>
        <v>0</v>
      </c>
      <c r="R1436" s="16">
        <f>SUMIF('Tool Pneumatics CH4 VOC BTEX'!B:B,A1436,'Tool Pneumatics CH4 VOC BTEX'!H:H)*Q1436</f>
        <v>0</v>
      </c>
      <c r="S1436" s="16">
        <f>SUMIF('Tool Pneumatics CH4 VOC BTEX'!B:B,A1436,'Tool Pneumatics CH4 VOC BTEX'!J:J)*Q1436</f>
        <v>0</v>
      </c>
      <c r="T1436" s="16">
        <f>SUMIF('Tool Pneumatics CH4 VOC BTEX'!B:B,A1436,'Tool Pneumatics CH4 VOC BTEX'!L:L)*Q1436</f>
        <v>0</v>
      </c>
      <c r="U1436" s="16">
        <f>SUMIF('Tool Pneumatics CH4 VOC BTEX'!B:B,A1436,'Tool Pneumatics CH4 VOC BTEX'!N:N)*Q1436</f>
        <v>0</v>
      </c>
    </row>
    <row r="1437" spans="1:21" x14ac:dyDescent="0.25">
      <c r="A1437" s="1" t="s">
        <v>4386</v>
      </c>
      <c r="B1437" s="1" t="s">
        <v>1560</v>
      </c>
      <c r="C1437" s="1" t="s">
        <v>2088</v>
      </c>
      <c r="D1437" s="3" t="s">
        <v>3504</v>
      </c>
      <c r="E1437" s="3" t="s">
        <v>3504</v>
      </c>
      <c r="F1437" s="1" t="s">
        <v>3649</v>
      </c>
      <c r="G1437" s="1">
        <v>0</v>
      </c>
      <c r="H1437" s="1" t="s">
        <v>27474</v>
      </c>
      <c r="I1437" s="1">
        <v>0</v>
      </c>
      <c r="J1437" s="1" t="s">
        <v>27474</v>
      </c>
      <c r="K1437" s="1">
        <f t="shared" si="88"/>
        <v>0</v>
      </c>
      <c r="L1437" s="2">
        <f>SUMIFS('Basin Total Well Counts'!B:B,'Basin Total Well Counts'!A:A,F1437)</f>
        <v>20</v>
      </c>
      <c r="M1437" s="4">
        <f t="shared" si="89"/>
        <v>0</v>
      </c>
      <c r="N1437" s="2">
        <f>SUMIF('Basin Emissions'!A:A,F1437,'Basin Emissions'!B:B)</f>
        <v>253.02431440000004</v>
      </c>
      <c r="O1437" s="8">
        <f t="shared" si="90"/>
        <v>0</v>
      </c>
      <c r="P1437" s="7">
        <f>SUMIF('Tool Pneumatics CH4 VOC BTEX'!B:B,A1437,'Tool Pneumatics CH4 VOC BTEX'!F:F)</f>
        <v>25.404619216918899</v>
      </c>
      <c r="Q1437" s="14">
        <f t="shared" si="91"/>
        <v>0</v>
      </c>
      <c r="R1437" s="16">
        <f>SUMIF('Tool Pneumatics CH4 VOC BTEX'!B:B,A1437,'Tool Pneumatics CH4 VOC BTEX'!H:H)*Q1437</f>
        <v>0</v>
      </c>
      <c r="S1437" s="16">
        <f>SUMIF('Tool Pneumatics CH4 VOC BTEX'!B:B,A1437,'Tool Pneumatics CH4 VOC BTEX'!J:J)*Q1437</f>
        <v>0</v>
      </c>
      <c r="T1437" s="16">
        <f>SUMIF('Tool Pneumatics CH4 VOC BTEX'!B:B,A1437,'Tool Pneumatics CH4 VOC BTEX'!L:L)*Q1437</f>
        <v>0</v>
      </c>
      <c r="U1437" s="16">
        <f>SUMIF('Tool Pneumatics CH4 VOC BTEX'!B:B,A1437,'Tool Pneumatics CH4 VOC BTEX'!N:N)*Q1437</f>
        <v>0</v>
      </c>
    </row>
    <row r="1438" spans="1:21" x14ac:dyDescent="0.25">
      <c r="A1438" s="1" t="s">
        <v>4387</v>
      </c>
      <c r="B1438" s="1" t="s">
        <v>1560</v>
      </c>
      <c r="C1438" s="1" t="s">
        <v>1813</v>
      </c>
      <c r="D1438" s="3" t="s">
        <v>3518</v>
      </c>
      <c r="E1438" s="3" t="s">
        <v>3518</v>
      </c>
      <c r="F1438" s="1" t="s">
        <v>2409</v>
      </c>
      <c r="G1438" s="1">
        <v>0</v>
      </c>
      <c r="H1438" s="1" t="s">
        <v>27474</v>
      </c>
      <c r="I1438" s="1">
        <v>0</v>
      </c>
      <c r="J1438" s="1" t="s">
        <v>27474</v>
      </c>
      <c r="K1438" s="1">
        <f t="shared" si="88"/>
        <v>0</v>
      </c>
      <c r="L1438" s="2">
        <f>SUMIFS('Basin Total Well Counts'!B:B,'Basin Total Well Counts'!A:A,F1438)</f>
        <v>0</v>
      </c>
      <c r="M1438" s="4">
        <f t="shared" si="89"/>
        <v>0</v>
      </c>
      <c r="N1438" s="2">
        <f>SUMIF('Basin Emissions'!A:A,F1438,'Basin Emissions'!B:B)</f>
        <v>280.51552709999999</v>
      </c>
      <c r="O1438" s="8">
        <f t="shared" si="90"/>
        <v>0</v>
      </c>
      <c r="P1438" s="7">
        <f>SUMIF('Tool Pneumatics CH4 VOC BTEX'!B:B,A1438,'Tool Pneumatics CH4 VOC BTEX'!F:F)</f>
        <v>4.9166021347045898</v>
      </c>
      <c r="Q1438" s="14">
        <f t="shared" si="91"/>
        <v>0</v>
      </c>
      <c r="R1438" s="16">
        <f>SUMIF('Tool Pneumatics CH4 VOC BTEX'!B:B,A1438,'Tool Pneumatics CH4 VOC BTEX'!H:H)*Q1438</f>
        <v>0</v>
      </c>
      <c r="S1438" s="16">
        <f>SUMIF('Tool Pneumatics CH4 VOC BTEX'!B:B,A1438,'Tool Pneumatics CH4 VOC BTEX'!J:J)*Q1438</f>
        <v>0</v>
      </c>
      <c r="T1438" s="16">
        <f>SUMIF('Tool Pneumatics CH4 VOC BTEX'!B:B,A1438,'Tool Pneumatics CH4 VOC BTEX'!L:L)*Q1438</f>
        <v>0</v>
      </c>
      <c r="U1438" s="16">
        <f>SUMIF('Tool Pneumatics CH4 VOC BTEX'!B:B,A1438,'Tool Pneumatics CH4 VOC BTEX'!N:N)*Q1438</f>
        <v>0</v>
      </c>
    </row>
    <row r="1439" spans="1:21" x14ac:dyDescent="0.25">
      <c r="A1439" s="1" t="s">
        <v>4388</v>
      </c>
      <c r="B1439" s="1" t="s">
        <v>1560</v>
      </c>
      <c r="C1439" s="1" t="s">
        <v>4389</v>
      </c>
      <c r="D1439" s="3" t="s">
        <v>3518</v>
      </c>
      <c r="E1439" s="3" t="s">
        <v>3518</v>
      </c>
      <c r="F1439" s="1" t="s">
        <v>2409</v>
      </c>
      <c r="G1439" s="1">
        <v>0</v>
      </c>
      <c r="H1439" s="1" t="s">
        <v>27474</v>
      </c>
      <c r="I1439" s="1">
        <v>0</v>
      </c>
      <c r="J1439" s="1" t="s">
        <v>27474</v>
      </c>
      <c r="K1439" s="1">
        <f t="shared" si="88"/>
        <v>0</v>
      </c>
      <c r="L1439" s="2">
        <f>SUMIFS('Basin Total Well Counts'!B:B,'Basin Total Well Counts'!A:A,F1439)</f>
        <v>0</v>
      </c>
      <c r="M1439" s="4">
        <f t="shared" si="89"/>
        <v>0</v>
      </c>
      <c r="N1439" s="2">
        <f>SUMIF('Basin Emissions'!A:A,F1439,'Basin Emissions'!B:B)</f>
        <v>280.51552709999999</v>
      </c>
      <c r="O1439" s="8">
        <f t="shared" si="90"/>
        <v>0</v>
      </c>
      <c r="P1439" s="7">
        <f>SUMIF('Tool Pneumatics CH4 VOC BTEX'!B:B,A1439,'Tool Pneumatics CH4 VOC BTEX'!F:F)</f>
        <v>4.9166021347045898</v>
      </c>
      <c r="Q1439" s="14">
        <f t="shared" si="91"/>
        <v>0</v>
      </c>
      <c r="R1439" s="16">
        <f>SUMIF('Tool Pneumatics CH4 VOC BTEX'!B:B,A1439,'Tool Pneumatics CH4 VOC BTEX'!H:H)*Q1439</f>
        <v>0</v>
      </c>
      <c r="S1439" s="16">
        <f>SUMIF('Tool Pneumatics CH4 VOC BTEX'!B:B,A1439,'Tool Pneumatics CH4 VOC BTEX'!J:J)*Q1439</f>
        <v>0</v>
      </c>
      <c r="T1439" s="16">
        <f>SUMIF('Tool Pneumatics CH4 VOC BTEX'!B:B,A1439,'Tool Pneumatics CH4 VOC BTEX'!L:L)*Q1439</f>
        <v>0</v>
      </c>
      <c r="U1439" s="16">
        <f>SUMIF('Tool Pneumatics CH4 VOC BTEX'!B:B,A1439,'Tool Pneumatics CH4 VOC BTEX'!N:N)*Q1439</f>
        <v>0</v>
      </c>
    </row>
    <row r="1440" spans="1:21" x14ac:dyDescent="0.25">
      <c r="A1440" s="1" t="s">
        <v>4390</v>
      </c>
      <c r="B1440" s="1" t="s">
        <v>1560</v>
      </c>
      <c r="C1440" s="1" t="s">
        <v>4391</v>
      </c>
      <c r="D1440" s="3" t="s">
        <v>2611</v>
      </c>
      <c r="E1440" s="3" t="s">
        <v>2611</v>
      </c>
      <c r="F1440" s="1" t="s">
        <v>3378</v>
      </c>
      <c r="G1440" s="1">
        <v>0</v>
      </c>
      <c r="H1440" s="1" t="s">
        <v>27474</v>
      </c>
      <c r="I1440" s="1">
        <v>0</v>
      </c>
      <c r="J1440" s="1" t="s">
        <v>27474</v>
      </c>
      <c r="K1440" s="1">
        <f t="shared" si="88"/>
        <v>0</v>
      </c>
      <c r="L1440" s="2">
        <f>SUMIFS('Basin Total Well Counts'!B:B,'Basin Total Well Counts'!A:A,F1440)</f>
        <v>37</v>
      </c>
      <c r="M1440" s="4">
        <f t="shared" si="89"/>
        <v>0</v>
      </c>
      <c r="N1440" s="2">
        <f>SUMIF('Basin Emissions'!A:A,F1440,'Basin Emissions'!B:B)</f>
        <v>332.78833199999997</v>
      </c>
      <c r="O1440" s="8">
        <f t="shared" si="90"/>
        <v>0</v>
      </c>
      <c r="P1440" s="7">
        <f>SUMIF('Tool Pneumatics CH4 VOC BTEX'!B:B,A1440,'Tool Pneumatics CH4 VOC BTEX'!F:F)</f>
        <v>5.1165800094604501</v>
      </c>
      <c r="Q1440" s="14">
        <f t="shared" si="91"/>
        <v>0</v>
      </c>
      <c r="R1440" s="16">
        <f>SUMIF('Tool Pneumatics CH4 VOC BTEX'!B:B,A1440,'Tool Pneumatics CH4 VOC BTEX'!H:H)*Q1440</f>
        <v>0</v>
      </c>
      <c r="S1440" s="16">
        <f>SUMIF('Tool Pneumatics CH4 VOC BTEX'!B:B,A1440,'Tool Pneumatics CH4 VOC BTEX'!J:J)*Q1440</f>
        <v>0</v>
      </c>
      <c r="T1440" s="16">
        <f>SUMIF('Tool Pneumatics CH4 VOC BTEX'!B:B,A1440,'Tool Pneumatics CH4 VOC BTEX'!L:L)*Q1440</f>
        <v>0</v>
      </c>
      <c r="U1440" s="16">
        <f>SUMIF('Tool Pneumatics CH4 VOC BTEX'!B:B,A1440,'Tool Pneumatics CH4 VOC BTEX'!N:N)*Q1440</f>
        <v>0</v>
      </c>
    </row>
    <row r="1441" spans="1:21" x14ac:dyDescent="0.25">
      <c r="A1441" s="1" t="s">
        <v>4392</v>
      </c>
      <c r="B1441" s="1" t="s">
        <v>1560</v>
      </c>
      <c r="C1441" s="1" t="s">
        <v>1737</v>
      </c>
      <c r="D1441" s="3" t="s">
        <v>3518</v>
      </c>
      <c r="E1441" s="3" t="s">
        <v>3518</v>
      </c>
      <c r="F1441" s="1" t="s">
        <v>2409</v>
      </c>
      <c r="G1441" s="1">
        <v>0</v>
      </c>
      <c r="H1441" s="1" t="s">
        <v>27474</v>
      </c>
      <c r="I1441" s="1">
        <v>0</v>
      </c>
      <c r="J1441" s="1" t="s">
        <v>27474</v>
      </c>
      <c r="K1441" s="1">
        <f t="shared" si="88"/>
        <v>0</v>
      </c>
      <c r="L1441" s="2">
        <f>SUMIFS('Basin Total Well Counts'!B:B,'Basin Total Well Counts'!A:A,F1441)</f>
        <v>0</v>
      </c>
      <c r="M1441" s="4">
        <f t="shared" si="89"/>
        <v>0</v>
      </c>
      <c r="N1441" s="2">
        <f>SUMIF('Basin Emissions'!A:A,F1441,'Basin Emissions'!B:B)</f>
        <v>280.51552709999999</v>
      </c>
      <c r="O1441" s="8">
        <f t="shared" si="90"/>
        <v>0</v>
      </c>
      <c r="P1441" s="7">
        <f>SUMIF('Tool Pneumatics CH4 VOC BTEX'!B:B,A1441,'Tool Pneumatics CH4 VOC BTEX'!F:F)</f>
        <v>4.9166021347045898</v>
      </c>
      <c r="Q1441" s="14">
        <f t="shared" si="91"/>
        <v>0</v>
      </c>
      <c r="R1441" s="16">
        <f>SUMIF('Tool Pneumatics CH4 VOC BTEX'!B:B,A1441,'Tool Pneumatics CH4 VOC BTEX'!H:H)*Q1441</f>
        <v>0</v>
      </c>
      <c r="S1441" s="16">
        <f>SUMIF('Tool Pneumatics CH4 VOC BTEX'!B:B,A1441,'Tool Pneumatics CH4 VOC BTEX'!J:J)*Q1441</f>
        <v>0</v>
      </c>
      <c r="T1441" s="16">
        <f>SUMIF('Tool Pneumatics CH4 VOC BTEX'!B:B,A1441,'Tool Pneumatics CH4 VOC BTEX'!L:L)*Q1441</f>
        <v>0</v>
      </c>
      <c r="U1441" s="16">
        <f>SUMIF('Tool Pneumatics CH4 VOC BTEX'!B:B,A1441,'Tool Pneumatics CH4 VOC BTEX'!N:N)*Q1441</f>
        <v>0</v>
      </c>
    </row>
    <row r="1442" spans="1:21" x14ac:dyDescent="0.25">
      <c r="A1442" s="1" t="s">
        <v>4393</v>
      </c>
      <c r="B1442" s="1" t="s">
        <v>1560</v>
      </c>
      <c r="C1442" s="1" t="s">
        <v>1615</v>
      </c>
      <c r="D1442" s="3" t="s">
        <v>3378</v>
      </c>
      <c r="E1442" s="3" t="s">
        <v>3378</v>
      </c>
      <c r="F1442" s="1" t="s">
        <v>3378</v>
      </c>
      <c r="G1442" s="1">
        <v>0</v>
      </c>
      <c r="H1442" s="1" t="s">
        <v>27474</v>
      </c>
      <c r="I1442" s="1">
        <v>0</v>
      </c>
      <c r="J1442" s="1" t="s">
        <v>27474</v>
      </c>
      <c r="K1442" s="1">
        <f t="shared" si="88"/>
        <v>0</v>
      </c>
      <c r="L1442" s="2">
        <f>SUMIFS('Basin Total Well Counts'!B:B,'Basin Total Well Counts'!A:A,F1442)</f>
        <v>37</v>
      </c>
      <c r="M1442" s="4">
        <f t="shared" si="89"/>
        <v>0</v>
      </c>
      <c r="N1442" s="2">
        <f>SUMIF('Basin Emissions'!A:A,F1442,'Basin Emissions'!B:B)</f>
        <v>332.78833199999997</v>
      </c>
      <c r="O1442" s="8">
        <f t="shared" si="90"/>
        <v>0</v>
      </c>
      <c r="P1442" s="7">
        <f>SUMIF('Tool Pneumatics CH4 VOC BTEX'!B:B,A1442,'Tool Pneumatics CH4 VOC BTEX'!F:F)</f>
        <v>5.1165800094604501</v>
      </c>
      <c r="Q1442" s="14">
        <f t="shared" si="91"/>
        <v>0</v>
      </c>
      <c r="R1442" s="16">
        <f>SUMIF('Tool Pneumatics CH4 VOC BTEX'!B:B,A1442,'Tool Pneumatics CH4 VOC BTEX'!H:H)*Q1442</f>
        <v>0</v>
      </c>
      <c r="S1442" s="16">
        <f>SUMIF('Tool Pneumatics CH4 VOC BTEX'!B:B,A1442,'Tool Pneumatics CH4 VOC BTEX'!J:J)*Q1442</f>
        <v>0</v>
      </c>
      <c r="T1442" s="16">
        <f>SUMIF('Tool Pneumatics CH4 VOC BTEX'!B:B,A1442,'Tool Pneumatics CH4 VOC BTEX'!L:L)*Q1442</f>
        <v>0</v>
      </c>
      <c r="U1442" s="16">
        <f>SUMIF('Tool Pneumatics CH4 VOC BTEX'!B:B,A1442,'Tool Pneumatics CH4 VOC BTEX'!N:N)*Q1442</f>
        <v>0</v>
      </c>
    </row>
    <row r="1443" spans="1:21" x14ac:dyDescent="0.25">
      <c r="A1443" s="1" t="s">
        <v>4394</v>
      </c>
      <c r="B1443" s="1" t="s">
        <v>1560</v>
      </c>
      <c r="C1443" s="1" t="s">
        <v>1594</v>
      </c>
      <c r="D1443" s="3" t="s">
        <v>3518</v>
      </c>
      <c r="E1443" s="3" t="s">
        <v>3518</v>
      </c>
      <c r="F1443" s="1" t="s">
        <v>3378</v>
      </c>
      <c r="G1443" s="1">
        <v>0</v>
      </c>
      <c r="H1443" s="1" t="s">
        <v>27474</v>
      </c>
      <c r="I1443" s="1">
        <v>0</v>
      </c>
      <c r="J1443" s="1" t="s">
        <v>27474</v>
      </c>
      <c r="K1443" s="1">
        <f t="shared" si="88"/>
        <v>0</v>
      </c>
      <c r="L1443" s="2">
        <f>SUMIFS('Basin Total Well Counts'!B:B,'Basin Total Well Counts'!A:A,F1443)</f>
        <v>37</v>
      </c>
      <c r="M1443" s="4">
        <f t="shared" si="89"/>
        <v>0</v>
      </c>
      <c r="N1443" s="2">
        <f>SUMIF('Basin Emissions'!A:A,F1443,'Basin Emissions'!B:B)</f>
        <v>332.78833199999997</v>
      </c>
      <c r="O1443" s="8">
        <f t="shared" si="90"/>
        <v>0</v>
      </c>
      <c r="P1443" s="7">
        <f>SUMIF('Tool Pneumatics CH4 VOC BTEX'!B:B,A1443,'Tool Pneumatics CH4 VOC BTEX'!F:F)</f>
        <v>5.1165800094604501</v>
      </c>
      <c r="Q1443" s="14">
        <f t="shared" si="91"/>
        <v>0</v>
      </c>
      <c r="R1443" s="16">
        <f>SUMIF('Tool Pneumatics CH4 VOC BTEX'!B:B,A1443,'Tool Pneumatics CH4 VOC BTEX'!H:H)*Q1443</f>
        <v>0</v>
      </c>
      <c r="S1443" s="16">
        <f>SUMIF('Tool Pneumatics CH4 VOC BTEX'!B:B,A1443,'Tool Pneumatics CH4 VOC BTEX'!J:J)*Q1443</f>
        <v>0</v>
      </c>
      <c r="T1443" s="16">
        <f>SUMIF('Tool Pneumatics CH4 VOC BTEX'!B:B,A1443,'Tool Pneumatics CH4 VOC BTEX'!L:L)*Q1443</f>
        <v>0</v>
      </c>
      <c r="U1443" s="16">
        <f>SUMIF('Tool Pneumatics CH4 VOC BTEX'!B:B,A1443,'Tool Pneumatics CH4 VOC BTEX'!N:N)*Q1443</f>
        <v>0</v>
      </c>
    </row>
    <row r="1444" spans="1:21" x14ac:dyDescent="0.25">
      <c r="A1444" s="1" t="s">
        <v>4395</v>
      </c>
      <c r="B1444" s="1" t="s">
        <v>1560</v>
      </c>
      <c r="C1444" s="1" t="s">
        <v>1733</v>
      </c>
      <c r="D1444" s="3" t="s">
        <v>3510</v>
      </c>
      <c r="E1444" s="3" t="s">
        <v>3510</v>
      </c>
      <c r="F1444" s="1" t="s">
        <v>3378</v>
      </c>
      <c r="G1444" s="1">
        <v>0</v>
      </c>
      <c r="H1444" s="1" t="s">
        <v>27474</v>
      </c>
      <c r="I1444" s="1">
        <v>0</v>
      </c>
      <c r="J1444" s="1" t="s">
        <v>27474</v>
      </c>
      <c r="K1444" s="1">
        <f t="shared" si="88"/>
        <v>0</v>
      </c>
      <c r="L1444" s="2">
        <f>SUMIFS('Basin Total Well Counts'!B:B,'Basin Total Well Counts'!A:A,F1444)</f>
        <v>37</v>
      </c>
      <c r="M1444" s="4">
        <f t="shared" si="89"/>
        <v>0</v>
      </c>
      <c r="N1444" s="2">
        <f>SUMIF('Basin Emissions'!A:A,F1444,'Basin Emissions'!B:B)</f>
        <v>332.78833199999997</v>
      </c>
      <c r="O1444" s="8">
        <f t="shared" si="90"/>
        <v>0</v>
      </c>
      <c r="P1444" s="7">
        <f>SUMIF('Tool Pneumatics CH4 VOC BTEX'!B:B,A1444,'Tool Pneumatics CH4 VOC BTEX'!F:F)</f>
        <v>5.1165800094604501</v>
      </c>
      <c r="Q1444" s="14">
        <f t="shared" si="91"/>
        <v>0</v>
      </c>
      <c r="R1444" s="16">
        <f>SUMIF('Tool Pneumatics CH4 VOC BTEX'!B:B,A1444,'Tool Pneumatics CH4 VOC BTEX'!H:H)*Q1444</f>
        <v>0</v>
      </c>
      <c r="S1444" s="16">
        <f>SUMIF('Tool Pneumatics CH4 VOC BTEX'!B:B,A1444,'Tool Pneumatics CH4 VOC BTEX'!J:J)*Q1444</f>
        <v>0</v>
      </c>
      <c r="T1444" s="16">
        <f>SUMIF('Tool Pneumatics CH4 VOC BTEX'!B:B,A1444,'Tool Pneumatics CH4 VOC BTEX'!L:L)*Q1444</f>
        <v>0</v>
      </c>
      <c r="U1444" s="16">
        <f>SUMIF('Tool Pneumatics CH4 VOC BTEX'!B:B,A1444,'Tool Pneumatics CH4 VOC BTEX'!N:N)*Q1444</f>
        <v>0</v>
      </c>
    </row>
    <row r="1445" spans="1:21" x14ac:dyDescent="0.25">
      <c r="A1445" s="1" t="s">
        <v>4396</v>
      </c>
      <c r="B1445" s="1" t="s">
        <v>1560</v>
      </c>
      <c r="C1445" s="1" t="s">
        <v>4397</v>
      </c>
      <c r="D1445" s="3" t="s">
        <v>3510</v>
      </c>
      <c r="E1445" s="3" t="s">
        <v>3510</v>
      </c>
      <c r="F1445" s="1" t="s">
        <v>2409</v>
      </c>
      <c r="G1445" s="1">
        <v>0</v>
      </c>
      <c r="H1445" s="1" t="s">
        <v>27474</v>
      </c>
      <c r="I1445" s="1">
        <v>0</v>
      </c>
      <c r="J1445" s="1" t="s">
        <v>27474</v>
      </c>
      <c r="K1445" s="1">
        <f t="shared" si="88"/>
        <v>0</v>
      </c>
      <c r="L1445" s="2">
        <f>SUMIFS('Basin Total Well Counts'!B:B,'Basin Total Well Counts'!A:A,F1445)</f>
        <v>0</v>
      </c>
      <c r="M1445" s="4">
        <f t="shared" si="89"/>
        <v>0</v>
      </c>
      <c r="N1445" s="2">
        <f>SUMIF('Basin Emissions'!A:A,F1445,'Basin Emissions'!B:B)</f>
        <v>280.51552709999999</v>
      </c>
      <c r="O1445" s="8">
        <f t="shared" si="90"/>
        <v>0</v>
      </c>
      <c r="P1445" s="7">
        <f>SUMIF('Tool Pneumatics CH4 VOC BTEX'!B:B,A1445,'Tool Pneumatics CH4 VOC BTEX'!F:F)</f>
        <v>4.9166021347045898</v>
      </c>
      <c r="Q1445" s="14">
        <f t="shared" si="91"/>
        <v>0</v>
      </c>
      <c r="R1445" s="16">
        <f>SUMIF('Tool Pneumatics CH4 VOC BTEX'!B:B,A1445,'Tool Pneumatics CH4 VOC BTEX'!H:H)*Q1445</f>
        <v>0</v>
      </c>
      <c r="S1445" s="16">
        <f>SUMIF('Tool Pneumatics CH4 VOC BTEX'!B:B,A1445,'Tool Pneumatics CH4 VOC BTEX'!J:J)*Q1445</f>
        <v>0</v>
      </c>
      <c r="T1445" s="16">
        <f>SUMIF('Tool Pneumatics CH4 VOC BTEX'!B:B,A1445,'Tool Pneumatics CH4 VOC BTEX'!L:L)*Q1445</f>
        <v>0</v>
      </c>
      <c r="U1445" s="16">
        <f>SUMIF('Tool Pneumatics CH4 VOC BTEX'!B:B,A1445,'Tool Pneumatics CH4 VOC BTEX'!N:N)*Q1445</f>
        <v>0</v>
      </c>
    </row>
    <row r="1446" spans="1:21" x14ac:dyDescent="0.25">
      <c r="A1446" s="1" t="s">
        <v>4398</v>
      </c>
      <c r="B1446" s="1" t="s">
        <v>1560</v>
      </c>
      <c r="C1446" s="1" t="s">
        <v>4399</v>
      </c>
      <c r="D1446" s="3" t="s">
        <v>3504</v>
      </c>
      <c r="E1446" s="3" t="s">
        <v>3504</v>
      </c>
      <c r="F1446" s="1" t="s">
        <v>3378</v>
      </c>
      <c r="G1446" s="1">
        <v>0</v>
      </c>
      <c r="H1446" s="1" t="s">
        <v>27474</v>
      </c>
      <c r="I1446" s="1">
        <v>0</v>
      </c>
      <c r="J1446" s="1" t="s">
        <v>27474</v>
      </c>
      <c r="K1446" s="1">
        <f t="shared" si="88"/>
        <v>0</v>
      </c>
      <c r="L1446" s="2">
        <f>SUMIFS('Basin Total Well Counts'!B:B,'Basin Total Well Counts'!A:A,F1446)</f>
        <v>37</v>
      </c>
      <c r="M1446" s="4">
        <f t="shared" si="89"/>
        <v>0</v>
      </c>
      <c r="N1446" s="2">
        <f>SUMIF('Basin Emissions'!A:A,F1446,'Basin Emissions'!B:B)</f>
        <v>332.78833199999997</v>
      </c>
      <c r="O1446" s="8">
        <f t="shared" si="90"/>
        <v>0</v>
      </c>
      <c r="P1446" s="7">
        <f>SUMIF('Tool Pneumatics CH4 VOC BTEX'!B:B,A1446,'Tool Pneumatics CH4 VOC BTEX'!F:F)</f>
        <v>5.1165800094604501</v>
      </c>
      <c r="Q1446" s="14">
        <f t="shared" si="91"/>
        <v>0</v>
      </c>
      <c r="R1446" s="16">
        <f>SUMIF('Tool Pneumatics CH4 VOC BTEX'!B:B,A1446,'Tool Pneumatics CH4 VOC BTEX'!H:H)*Q1446</f>
        <v>0</v>
      </c>
      <c r="S1446" s="16">
        <f>SUMIF('Tool Pneumatics CH4 VOC BTEX'!B:B,A1446,'Tool Pneumatics CH4 VOC BTEX'!J:J)*Q1446</f>
        <v>0</v>
      </c>
      <c r="T1446" s="16">
        <f>SUMIF('Tool Pneumatics CH4 VOC BTEX'!B:B,A1446,'Tool Pneumatics CH4 VOC BTEX'!L:L)*Q1446</f>
        <v>0</v>
      </c>
      <c r="U1446" s="16">
        <f>SUMIF('Tool Pneumatics CH4 VOC BTEX'!B:B,A1446,'Tool Pneumatics CH4 VOC BTEX'!N:N)*Q1446</f>
        <v>0</v>
      </c>
    </row>
    <row r="1447" spans="1:21" x14ac:dyDescent="0.25">
      <c r="A1447" s="1" t="s">
        <v>4400</v>
      </c>
      <c r="B1447" s="1" t="s">
        <v>1560</v>
      </c>
      <c r="C1447" s="1" t="s">
        <v>2181</v>
      </c>
      <c r="D1447" s="3" t="s">
        <v>3518</v>
      </c>
      <c r="E1447" s="3" t="s">
        <v>3518</v>
      </c>
      <c r="F1447" s="1" t="s">
        <v>2409</v>
      </c>
      <c r="G1447" s="1">
        <v>0</v>
      </c>
      <c r="H1447" s="1" t="s">
        <v>27474</v>
      </c>
      <c r="I1447" s="1">
        <v>0</v>
      </c>
      <c r="J1447" s="1" t="s">
        <v>27474</v>
      </c>
      <c r="K1447" s="1">
        <f t="shared" si="88"/>
        <v>0</v>
      </c>
      <c r="L1447" s="2">
        <f>SUMIFS('Basin Total Well Counts'!B:B,'Basin Total Well Counts'!A:A,F1447)</f>
        <v>0</v>
      </c>
      <c r="M1447" s="4">
        <f t="shared" si="89"/>
        <v>0</v>
      </c>
      <c r="N1447" s="2">
        <f>SUMIF('Basin Emissions'!A:A,F1447,'Basin Emissions'!B:B)</f>
        <v>280.51552709999999</v>
      </c>
      <c r="O1447" s="8">
        <f t="shared" si="90"/>
        <v>0</v>
      </c>
      <c r="P1447" s="7">
        <f>SUMIF('Tool Pneumatics CH4 VOC BTEX'!B:B,A1447,'Tool Pneumatics CH4 VOC BTEX'!F:F)</f>
        <v>4.9166021347045898</v>
      </c>
      <c r="Q1447" s="14">
        <f t="shared" si="91"/>
        <v>0</v>
      </c>
      <c r="R1447" s="16">
        <f>SUMIF('Tool Pneumatics CH4 VOC BTEX'!B:B,A1447,'Tool Pneumatics CH4 VOC BTEX'!H:H)*Q1447</f>
        <v>0</v>
      </c>
      <c r="S1447" s="16">
        <f>SUMIF('Tool Pneumatics CH4 VOC BTEX'!B:B,A1447,'Tool Pneumatics CH4 VOC BTEX'!J:J)*Q1447</f>
        <v>0</v>
      </c>
      <c r="T1447" s="16">
        <f>SUMIF('Tool Pneumatics CH4 VOC BTEX'!B:B,A1447,'Tool Pneumatics CH4 VOC BTEX'!L:L)*Q1447</f>
        <v>0</v>
      </c>
      <c r="U1447" s="16">
        <f>SUMIF('Tool Pneumatics CH4 VOC BTEX'!B:B,A1447,'Tool Pneumatics CH4 VOC BTEX'!N:N)*Q1447</f>
        <v>0</v>
      </c>
    </row>
    <row r="1448" spans="1:21" x14ac:dyDescent="0.25">
      <c r="A1448" s="1" t="s">
        <v>4401</v>
      </c>
      <c r="B1448" s="1" t="s">
        <v>1560</v>
      </c>
      <c r="C1448" s="1" t="s">
        <v>4402</v>
      </c>
      <c r="D1448" s="3" t="s">
        <v>3518</v>
      </c>
      <c r="E1448" s="3" t="s">
        <v>3518</v>
      </c>
      <c r="F1448" s="1" t="s">
        <v>2409</v>
      </c>
      <c r="G1448" s="1">
        <v>0</v>
      </c>
      <c r="H1448" s="1" t="s">
        <v>27474</v>
      </c>
      <c r="I1448" s="1">
        <v>0</v>
      </c>
      <c r="J1448" s="1" t="s">
        <v>27474</v>
      </c>
      <c r="K1448" s="1">
        <f t="shared" si="88"/>
        <v>0</v>
      </c>
      <c r="L1448" s="2">
        <f>SUMIFS('Basin Total Well Counts'!B:B,'Basin Total Well Counts'!A:A,F1448)</f>
        <v>0</v>
      </c>
      <c r="M1448" s="4">
        <f t="shared" si="89"/>
        <v>0</v>
      </c>
      <c r="N1448" s="2">
        <f>SUMIF('Basin Emissions'!A:A,F1448,'Basin Emissions'!B:B)</f>
        <v>280.51552709999999</v>
      </c>
      <c r="O1448" s="8">
        <f t="shared" si="90"/>
        <v>0</v>
      </c>
      <c r="P1448" s="7">
        <f>SUMIF('Tool Pneumatics CH4 VOC BTEX'!B:B,A1448,'Tool Pneumatics CH4 VOC BTEX'!F:F)</f>
        <v>4.9166021347045898</v>
      </c>
      <c r="Q1448" s="14">
        <f t="shared" si="91"/>
        <v>0</v>
      </c>
      <c r="R1448" s="16">
        <f>SUMIF('Tool Pneumatics CH4 VOC BTEX'!B:B,A1448,'Tool Pneumatics CH4 VOC BTEX'!H:H)*Q1448</f>
        <v>0</v>
      </c>
      <c r="S1448" s="16">
        <f>SUMIF('Tool Pneumatics CH4 VOC BTEX'!B:B,A1448,'Tool Pneumatics CH4 VOC BTEX'!J:J)*Q1448</f>
        <v>0</v>
      </c>
      <c r="T1448" s="16">
        <f>SUMIF('Tool Pneumatics CH4 VOC BTEX'!B:B,A1448,'Tool Pneumatics CH4 VOC BTEX'!L:L)*Q1448</f>
        <v>0</v>
      </c>
      <c r="U1448" s="16">
        <f>SUMIF('Tool Pneumatics CH4 VOC BTEX'!B:B,A1448,'Tool Pneumatics CH4 VOC BTEX'!N:N)*Q1448</f>
        <v>0</v>
      </c>
    </row>
    <row r="1449" spans="1:21" x14ac:dyDescent="0.25">
      <c r="A1449" s="1" t="s">
        <v>4403</v>
      </c>
      <c r="B1449" s="1" t="s">
        <v>1560</v>
      </c>
      <c r="C1449" s="1" t="s">
        <v>4033</v>
      </c>
      <c r="D1449" s="3" t="s">
        <v>3518</v>
      </c>
      <c r="E1449" s="3" t="s">
        <v>3518</v>
      </c>
      <c r="F1449" s="1" t="s">
        <v>2409</v>
      </c>
      <c r="G1449" s="1">
        <v>0</v>
      </c>
      <c r="H1449" s="1" t="s">
        <v>27474</v>
      </c>
      <c r="I1449" s="1">
        <v>0</v>
      </c>
      <c r="J1449" s="1" t="s">
        <v>27474</v>
      </c>
      <c r="K1449" s="1">
        <f t="shared" si="88"/>
        <v>0</v>
      </c>
      <c r="L1449" s="2">
        <f>SUMIFS('Basin Total Well Counts'!B:B,'Basin Total Well Counts'!A:A,F1449)</f>
        <v>0</v>
      </c>
      <c r="M1449" s="4">
        <f t="shared" si="89"/>
        <v>0</v>
      </c>
      <c r="N1449" s="2">
        <f>SUMIF('Basin Emissions'!A:A,F1449,'Basin Emissions'!B:B)</f>
        <v>280.51552709999999</v>
      </c>
      <c r="O1449" s="8">
        <f t="shared" si="90"/>
        <v>0</v>
      </c>
      <c r="P1449" s="7">
        <f>SUMIF('Tool Pneumatics CH4 VOC BTEX'!B:B,A1449,'Tool Pneumatics CH4 VOC BTEX'!F:F)</f>
        <v>4.9166021347045898</v>
      </c>
      <c r="Q1449" s="14">
        <f t="shared" si="91"/>
        <v>0</v>
      </c>
      <c r="R1449" s="16">
        <f>SUMIF('Tool Pneumatics CH4 VOC BTEX'!B:B,A1449,'Tool Pneumatics CH4 VOC BTEX'!H:H)*Q1449</f>
        <v>0</v>
      </c>
      <c r="S1449" s="16">
        <f>SUMIF('Tool Pneumatics CH4 VOC BTEX'!B:B,A1449,'Tool Pneumatics CH4 VOC BTEX'!J:J)*Q1449</f>
        <v>0</v>
      </c>
      <c r="T1449" s="16">
        <f>SUMIF('Tool Pneumatics CH4 VOC BTEX'!B:B,A1449,'Tool Pneumatics CH4 VOC BTEX'!L:L)*Q1449</f>
        <v>0</v>
      </c>
      <c r="U1449" s="16">
        <f>SUMIF('Tool Pneumatics CH4 VOC BTEX'!B:B,A1449,'Tool Pneumatics CH4 VOC BTEX'!N:N)*Q1449</f>
        <v>0</v>
      </c>
    </row>
    <row r="1450" spans="1:21" x14ac:dyDescent="0.25">
      <c r="A1450" s="1" t="s">
        <v>4404</v>
      </c>
      <c r="B1450" s="1" t="s">
        <v>1560</v>
      </c>
      <c r="C1450" s="1" t="s">
        <v>1584</v>
      </c>
      <c r="D1450" s="3" t="s">
        <v>3518</v>
      </c>
      <c r="E1450" s="3" t="s">
        <v>3518</v>
      </c>
      <c r="F1450" s="1" t="s">
        <v>3378</v>
      </c>
      <c r="G1450" s="1">
        <v>0</v>
      </c>
      <c r="H1450" s="1" t="s">
        <v>27474</v>
      </c>
      <c r="I1450" s="1">
        <v>0</v>
      </c>
      <c r="J1450" s="1" t="s">
        <v>27474</v>
      </c>
      <c r="K1450" s="1">
        <f t="shared" si="88"/>
        <v>0</v>
      </c>
      <c r="L1450" s="2">
        <f>SUMIFS('Basin Total Well Counts'!B:B,'Basin Total Well Counts'!A:A,F1450)</f>
        <v>37</v>
      </c>
      <c r="M1450" s="4">
        <f t="shared" si="89"/>
        <v>0</v>
      </c>
      <c r="N1450" s="2">
        <f>SUMIF('Basin Emissions'!A:A,F1450,'Basin Emissions'!B:B)</f>
        <v>332.78833199999997</v>
      </c>
      <c r="O1450" s="8">
        <f t="shared" si="90"/>
        <v>0</v>
      </c>
      <c r="P1450" s="7">
        <f>SUMIF('Tool Pneumatics CH4 VOC BTEX'!B:B,A1450,'Tool Pneumatics CH4 VOC BTEX'!F:F)</f>
        <v>5.1165800094604501</v>
      </c>
      <c r="Q1450" s="14">
        <f t="shared" si="91"/>
        <v>0</v>
      </c>
      <c r="R1450" s="16">
        <f>SUMIF('Tool Pneumatics CH4 VOC BTEX'!B:B,A1450,'Tool Pneumatics CH4 VOC BTEX'!H:H)*Q1450</f>
        <v>0</v>
      </c>
      <c r="S1450" s="16">
        <f>SUMIF('Tool Pneumatics CH4 VOC BTEX'!B:B,A1450,'Tool Pneumatics CH4 VOC BTEX'!J:J)*Q1450</f>
        <v>0</v>
      </c>
      <c r="T1450" s="16">
        <f>SUMIF('Tool Pneumatics CH4 VOC BTEX'!B:B,A1450,'Tool Pneumatics CH4 VOC BTEX'!L:L)*Q1450</f>
        <v>0</v>
      </c>
      <c r="U1450" s="16">
        <f>SUMIF('Tool Pneumatics CH4 VOC BTEX'!B:B,A1450,'Tool Pneumatics CH4 VOC BTEX'!N:N)*Q1450</f>
        <v>0</v>
      </c>
    </row>
    <row r="1451" spans="1:21" x14ac:dyDescent="0.25">
      <c r="A1451" s="1" t="s">
        <v>4405</v>
      </c>
      <c r="B1451" s="1" t="s">
        <v>1560</v>
      </c>
      <c r="C1451" s="1" t="s">
        <v>1526</v>
      </c>
      <c r="D1451" s="3" t="s">
        <v>3504</v>
      </c>
      <c r="E1451" s="3" t="s">
        <v>3504</v>
      </c>
      <c r="F1451" s="1" t="s">
        <v>2409</v>
      </c>
      <c r="G1451" s="1">
        <v>0</v>
      </c>
      <c r="H1451" s="1" t="s">
        <v>27474</v>
      </c>
      <c r="I1451" s="1">
        <v>0</v>
      </c>
      <c r="J1451" s="1" t="s">
        <v>27474</v>
      </c>
      <c r="K1451" s="1">
        <f t="shared" si="88"/>
        <v>0</v>
      </c>
      <c r="L1451" s="2">
        <f>SUMIFS('Basin Total Well Counts'!B:B,'Basin Total Well Counts'!A:A,F1451)</f>
        <v>0</v>
      </c>
      <c r="M1451" s="4">
        <f t="shared" si="89"/>
        <v>0</v>
      </c>
      <c r="N1451" s="2">
        <f>SUMIF('Basin Emissions'!A:A,F1451,'Basin Emissions'!B:B)</f>
        <v>280.51552709999999</v>
      </c>
      <c r="O1451" s="8">
        <f t="shared" si="90"/>
        <v>0</v>
      </c>
      <c r="P1451" s="7">
        <f>SUMIF('Tool Pneumatics CH4 VOC BTEX'!B:B,A1451,'Tool Pneumatics CH4 VOC BTEX'!F:F)</f>
        <v>4.9166021347045898</v>
      </c>
      <c r="Q1451" s="14">
        <f t="shared" si="91"/>
        <v>0</v>
      </c>
      <c r="R1451" s="16">
        <f>SUMIF('Tool Pneumatics CH4 VOC BTEX'!B:B,A1451,'Tool Pneumatics CH4 VOC BTEX'!H:H)*Q1451</f>
        <v>0</v>
      </c>
      <c r="S1451" s="16">
        <f>SUMIF('Tool Pneumatics CH4 VOC BTEX'!B:B,A1451,'Tool Pneumatics CH4 VOC BTEX'!J:J)*Q1451</f>
        <v>0</v>
      </c>
      <c r="T1451" s="16">
        <f>SUMIF('Tool Pneumatics CH4 VOC BTEX'!B:B,A1451,'Tool Pneumatics CH4 VOC BTEX'!L:L)*Q1451</f>
        <v>0</v>
      </c>
      <c r="U1451" s="16">
        <f>SUMIF('Tool Pneumatics CH4 VOC BTEX'!B:B,A1451,'Tool Pneumatics CH4 VOC BTEX'!N:N)*Q1451</f>
        <v>0</v>
      </c>
    </row>
    <row r="1452" spans="1:21" x14ac:dyDescent="0.25">
      <c r="A1452" s="1" t="s">
        <v>4406</v>
      </c>
      <c r="B1452" s="1" t="s">
        <v>1560</v>
      </c>
      <c r="C1452" s="1" t="s">
        <v>1502</v>
      </c>
      <c r="D1452" s="3" t="s">
        <v>3378</v>
      </c>
      <c r="E1452" s="3" t="s">
        <v>3378</v>
      </c>
      <c r="F1452" s="1" t="s">
        <v>2421</v>
      </c>
      <c r="G1452" s="1">
        <v>0</v>
      </c>
      <c r="H1452" s="1" t="s">
        <v>27474</v>
      </c>
      <c r="I1452" s="1">
        <v>0</v>
      </c>
      <c r="J1452" s="1" t="s">
        <v>27474</v>
      </c>
      <c r="K1452" s="1">
        <f t="shared" si="88"/>
        <v>0</v>
      </c>
      <c r="L1452" s="2">
        <f>SUMIFS('Basin Total Well Counts'!B:B,'Basin Total Well Counts'!A:A,F1452)</f>
        <v>1818</v>
      </c>
      <c r="M1452" s="4">
        <f t="shared" si="89"/>
        <v>0</v>
      </c>
      <c r="N1452" s="2">
        <f>SUMIF('Basin Emissions'!A:A,F1452,'Basin Emissions'!B:B)</f>
        <v>1387.3388780000002</v>
      </c>
      <c r="O1452" s="8">
        <f t="shared" si="90"/>
        <v>0</v>
      </c>
      <c r="P1452" s="7">
        <f>SUMIF('Tool Pneumatics CH4 VOC BTEX'!B:B,A1452,'Tool Pneumatics CH4 VOC BTEX'!F:F)</f>
        <v>4.9166021347045898</v>
      </c>
      <c r="Q1452" s="14">
        <f t="shared" si="91"/>
        <v>0</v>
      </c>
      <c r="R1452" s="16">
        <f>SUMIF('Tool Pneumatics CH4 VOC BTEX'!B:B,A1452,'Tool Pneumatics CH4 VOC BTEX'!H:H)*Q1452</f>
        <v>0</v>
      </c>
      <c r="S1452" s="16">
        <f>SUMIF('Tool Pneumatics CH4 VOC BTEX'!B:B,A1452,'Tool Pneumatics CH4 VOC BTEX'!J:J)*Q1452</f>
        <v>0</v>
      </c>
      <c r="T1452" s="16">
        <f>SUMIF('Tool Pneumatics CH4 VOC BTEX'!B:B,A1452,'Tool Pneumatics CH4 VOC BTEX'!L:L)*Q1452</f>
        <v>0</v>
      </c>
      <c r="U1452" s="16">
        <f>SUMIF('Tool Pneumatics CH4 VOC BTEX'!B:B,A1452,'Tool Pneumatics CH4 VOC BTEX'!N:N)*Q1452</f>
        <v>0</v>
      </c>
    </row>
    <row r="1453" spans="1:21" x14ac:dyDescent="0.25">
      <c r="A1453" s="1" t="s">
        <v>4407</v>
      </c>
      <c r="B1453" s="1" t="s">
        <v>1560</v>
      </c>
      <c r="C1453" s="1" t="s">
        <v>1699</v>
      </c>
      <c r="D1453" s="3" t="s">
        <v>3518</v>
      </c>
      <c r="E1453" s="3" t="s">
        <v>3518</v>
      </c>
      <c r="F1453" s="1" t="s">
        <v>3378</v>
      </c>
      <c r="G1453" s="1">
        <v>0</v>
      </c>
      <c r="H1453" s="1" t="s">
        <v>27474</v>
      </c>
      <c r="I1453" s="1">
        <v>0</v>
      </c>
      <c r="J1453" s="1" t="s">
        <v>27474</v>
      </c>
      <c r="K1453" s="1">
        <f t="shared" si="88"/>
        <v>0</v>
      </c>
      <c r="L1453" s="2">
        <f>SUMIFS('Basin Total Well Counts'!B:B,'Basin Total Well Counts'!A:A,F1453)</f>
        <v>37</v>
      </c>
      <c r="M1453" s="4">
        <f t="shared" si="89"/>
        <v>0</v>
      </c>
      <c r="N1453" s="2">
        <f>SUMIF('Basin Emissions'!A:A,F1453,'Basin Emissions'!B:B)</f>
        <v>332.78833199999997</v>
      </c>
      <c r="O1453" s="8">
        <f t="shared" si="90"/>
        <v>0</v>
      </c>
      <c r="P1453" s="7">
        <f>SUMIF('Tool Pneumatics CH4 VOC BTEX'!B:B,A1453,'Tool Pneumatics CH4 VOC BTEX'!F:F)</f>
        <v>5.1165800094604501</v>
      </c>
      <c r="Q1453" s="14">
        <f t="shared" si="91"/>
        <v>0</v>
      </c>
      <c r="R1453" s="16">
        <f>SUMIF('Tool Pneumatics CH4 VOC BTEX'!B:B,A1453,'Tool Pneumatics CH4 VOC BTEX'!H:H)*Q1453</f>
        <v>0</v>
      </c>
      <c r="S1453" s="16">
        <f>SUMIF('Tool Pneumatics CH4 VOC BTEX'!B:B,A1453,'Tool Pneumatics CH4 VOC BTEX'!J:J)*Q1453</f>
        <v>0</v>
      </c>
      <c r="T1453" s="16">
        <f>SUMIF('Tool Pneumatics CH4 VOC BTEX'!B:B,A1453,'Tool Pneumatics CH4 VOC BTEX'!L:L)*Q1453</f>
        <v>0</v>
      </c>
      <c r="U1453" s="16">
        <f>SUMIF('Tool Pneumatics CH4 VOC BTEX'!B:B,A1453,'Tool Pneumatics CH4 VOC BTEX'!N:N)*Q1453</f>
        <v>0</v>
      </c>
    </row>
    <row r="1454" spans="1:21" x14ac:dyDescent="0.25">
      <c r="A1454" s="1" t="s">
        <v>4408</v>
      </c>
      <c r="B1454" s="1" t="s">
        <v>1560</v>
      </c>
      <c r="C1454" s="1" t="s">
        <v>1941</v>
      </c>
      <c r="D1454" s="3" t="s">
        <v>3518</v>
      </c>
      <c r="E1454" s="3" t="s">
        <v>3518</v>
      </c>
      <c r="F1454" s="1" t="s">
        <v>6799</v>
      </c>
      <c r="G1454" s="1">
        <v>0</v>
      </c>
      <c r="H1454" s="1" t="s">
        <v>27474</v>
      </c>
      <c r="I1454" s="1">
        <v>0</v>
      </c>
      <c r="J1454" s="1" t="s">
        <v>27474</v>
      </c>
      <c r="K1454" s="1">
        <f t="shared" si="88"/>
        <v>0</v>
      </c>
      <c r="L1454" s="2">
        <f>SUMIFS('Basin Total Well Counts'!B:B,'Basin Total Well Counts'!A:A,F1454)</f>
        <v>0</v>
      </c>
      <c r="M1454" s="4">
        <f t="shared" si="89"/>
        <v>0</v>
      </c>
      <c r="N1454" s="2">
        <f>SUMIF('Basin Emissions'!A:A,F1454,'Basin Emissions'!B:B)</f>
        <v>17.466082199999999</v>
      </c>
      <c r="O1454" s="8">
        <f t="shared" si="90"/>
        <v>0</v>
      </c>
      <c r="P1454" s="7">
        <f>SUMIF('Tool Pneumatics CH4 VOC BTEX'!B:B,A1454,'Tool Pneumatics CH4 VOC BTEX'!F:F)</f>
        <v>4.9166021347045898</v>
      </c>
      <c r="Q1454" s="14">
        <f t="shared" si="91"/>
        <v>0</v>
      </c>
      <c r="R1454" s="16">
        <f>SUMIF('Tool Pneumatics CH4 VOC BTEX'!B:B,A1454,'Tool Pneumatics CH4 VOC BTEX'!H:H)*Q1454</f>
        <v>0</v>
      </c>
      <c r="S1454" s="16">
        <f>SUMIF('Tool Pneumatics CH4 VOC BTEX'!B:B,A1454,'Tool Pneumatics CH4 VOC BTEX'!J:J)*Q1454</f>
        <v>0</v>
      </c>
      <c r="T1454" s="16">
        <f>SUMIF('Tool Pneumatics CH4 VOC BTEX'!B:B,A1454,'Tool Pneumatics CH4 VOC BTEX'!L:L)*Q1454</f>
        <v>0</v>
      </c>
      <c r="U1454" s="16">
        <f>SUMIF('Tool Pneumatics CH4 VOC BTEX'!B:B,A1454,'Tool Pneumatics CH4 VOC BTEX'!N:N)*Q1454</f>
        <v>0</v>
      </c>
    </row>
    <row r="1455" spans="1:21" x14ac:dyDescent="0.25">
      <c r="A1455" s="1" t="s">
        <v>4409</v>
      </c>
      <c r="B1455" s="1" t="s">
        <v>1560</v>
      </c>
      <c r="C1455" s="1" t="s">
        <v>4410</v>
      </c>
      <c r="D1455" s="3" t="s">
        <v>3510</v>
      </c>
      <c r="E1455" s="3" t="s">
        <v>3510</v>
      </c>
      <c r="F1455" s="1" t="s">
        <v>2409</v>
      </c>
      <c r="G1455" s="1">
        <v>0</v>
      </c>
      <c r="H1455" s="1" t="s">
        <v>27474</v>
      </c>
      <c r="I1455" s="1">
        <v>0</v>
      </c>
      <c r="J1455" s="1" t="s">
        <v>27474</v>
      </c>
      <c r="K1455" s="1">
        <f t="shared" si="88"/>
        <v>0</v>
      </c>
      <c r="L1455" s="2">
        <f>SUMIFS('Basin Total Well Counts'!B:B,'Basin Total Well Counts'!A:A,F1455)</f>
        <v>0</v>
      </c>
      <c r="M1455" s="4">
        <f t="shared" si="89"/>
        <v>0</v>
      </c>
      <c r="N1455" s="2">
        <f>SUMIF('Basin Emissions'!A:A,F1455,'Basin Emissions'!B:B)</f>
        <v>280.51552709999999</v>
      </c>
      <c r="O1455" s="8">
        <f t="shared" si="90"/>
        <v>0</v>
      </c>
      <c r="P1455" s="7">
        <f>SUMIF('Tool Pneumatics CH4 VOC BTEX'!B:B,A1455,'Tool Pneumatics CH4 VOC BTEX'!F:F)</f>
        <v>4.9166021347045898</v>
      </c>
      <c r="Q1455" s="14">
        <f t="shared" si="91"/>
        <v>0</v>
      </c>
      <c r="R1455" s="16">
        <f>SUMIF('Tool Pneumatics CH4 VOC BTEX'!B:B,A1455,'Tool Pneumatics CH4 VOC BTEX'!H:H)*Q1455</f>
        <v>0</v>
      </c>
      <c r="S1455" s="16">
        <f>SUMIF('Tool Pneumatics CH4 VOC BTEX'!B:B,A1455,'Tool Pneumatics CH4 VOC BTEX'!J:J)*Q1455</f>
        <v>0</v>
      </c>
      <c r="T1455" s="16">
        <f>SUMIF('Tool Pneumatics CH4 VOC BTEX'!B:B,A1455,'Tool Pneumatics CH4 VOC BTEX'!L:L)*Q1455</f>
        <v>0</v>
      </c>
      <c r="U1455" s="16">
        <f>SUMIF('Tool Pneumatics CH4 VOC BTEX'!B:B,A1455,'Tool Pneumatics CH4 VOC BTEX'!N:N)*Q1455</f>
        <v>0</v>
      </c>
    </row>
    <row r="1456" spans="1:21" x14ac:dyDescent="0.25">
      <c r="A1456" s="1" t="s">
        <v>4411</v>
      </c>
      <c r="B1456" s="1" t="s">
        <v>1560</v>
      </c>
      <c r="C1456" s="1" t="s">
        <v>1799</v>
      </c>
      <c r="D1456" s="3" t="s">
        <v>3518</v>
      </c>
      <c r="E1456" s="3" t="s">
        <v>3518</v>
      </c>
      <c r="F1456" s="1" t="s">
        <v>3378</v>
      </c>
      <c r="G1456" s="1">
        <v>0</v>
      </c>
      <c r="H1456" s="1" t="s">
        <v>27474</v>
      </c>
      <c r="I1456" s="1">
        <v>0</v>
      </c>
      <c r="J1456" s="1" t="s">
        <v>27474</v>
      </c>
      <c r="K1456" s="1">
        <f t="shared" si="88"/>
        <v>0</v>
      </c>
      <c r="L1456" s="2">
        <f>SUMIFS('Basin Total Well Counts'!B:B,'Basin Total Well Counts'!A:A,F1456)</f>
        <v>37</v>
      </c>
      <c r="M1456" s="4">
        <f t="shared" si="89"/>
        <v>0</v>
      </c>
      <c r="N1456" s="2">
        <f>SUMIF('Basin Emissions'!A:A,F1456,'Basin Emissions'!B:B)</f>
        <v>332.78833199999997</v>
      </c>
      <c r="O1456" s="8">
        <f t="shared" si="90"/>
        <v>0</v>
      </c>
      <c r="P1456" s="7">
        <f>SUMIF('Tool Pneumatics CH4 VOC BTEX'!B:B,A1456,'Tool Pneumatics CH4 VOC BTEX'!F:F)</f>
        <v>5.1165800094604501</v>
      </c>
      <c r="Q1456" s="14">
        <f t="shared" si="91"/>
        <v>0</v>
      </c>
      <c r="R1456" s="16">
        <f>SUMIF('Tool Pneumatics CH4 VOC BTEX'!B:B,A1456,'Tool Pneumatics CH4 VOC BTEX'!H:H)*Q1456</f>
        <v>0</v>
      </c>
      <c r="S1456" s="16">
        <f>SUMIF('Tool Pneumatics CH4 VOC BTEX'!B:B,A1456,'Tool Pneumatics CH4 VOC BTEX'!J:J)*Q1456</f>
        <v>0</v>
      </c>
      <c r="T1456" s="16">
        <f>SUMIF('Tool Pneumatics CH4 VOC BTEX'!B:B,A1456,'Tool Pneumatics CH4 VOC BTEX'!L:L)*Q1456</f>
        <v>0</v>
      </c>
      <c r="U1456" s="16">
        <f>SUMIF('Tool Pneumatics CH4 VOC BTEX'!B:B,A1456,'Tool Pneumatics CH4 VOC BTEX'!N:N)*Q1456</f>
        <v>0</v>
      </c>
    </row>
    <row r="1457" spans="1:21" x14ac:dyDescent="0.25">
      <c r="A1457" s="1" t="s">
        <v>4412</v>
      </c>
      <c r="B1457" s="1" t="s">
        <v>1560</v>
      </c>
      <c r="C1457" s="1" t="s">
        <v>1632</v>
      </c>
      <c r="D1457" s="3" t="s">
        <v>2611</v>
      </c>
      <c r="E1457" s="3" t="s">
        <v>2611</v>
      </c>
      <c r="F1457" s="1" t="s">
        <v>2409</v>
      </c>
      <c r="G1457" s="1">
        <v>0</v>
      </c>
      <c r="H1457" s="1" t="s">
        <v>27474</v>
      </c>
      <c r="I1457" s="1">
        <v>0</v>
      </c>
      <c r="J1457" s="1" t="s">
        <v>27474</v>
      </c>
      <c r="K1457" s="1">
        <f t="shared" si="88"/>
        <v>0</v>
      </c>
      <c r="L1457" s="2">
        <f>SUMIFS('Basin Total Well Counts'!B:B,'Basin Total Well Counts'!A:A,F1457)</f>
        <v>0</v>
      </c>
      <c r="M1457" s="4">
        <f t="shared" si="89"/>
        <v>0</v>
      </c>
      <c r="N1457" s="2">
        <f>SUMIF('Basin Emissions'!A:A,F1457,'Basin Emissions'!B:B)</f>
        <v>280.51552709999999</v>
      </c>
      <c r="O1457" s="8">
        <f t="shared" si="90"/>
        <v>0</v>
      </c>
      <c r="P1457" s="7">
        <f>SUMIF('Tool Pneumatics CH4 VOC BTEX'!B:B,A1457,'Tool Pneumatics CH4 VOC BTEX'!F:F)</f>
        <v>4.9166021347045898</v>
      </c>
      <c r="Q1457" s="14">
        <f t="shared" si="91"/>
        <v>0</v>
      </c>
      <c r="R1457" s="16">
        <f>SUMIF('Tool Pneumatics CH4 VOC BTEX'!B:B,A1457,'Tool Pneumatics CH4 VOC BTEX'!H:H)*Q1457</f>
        <v>0</v>
      </c>
      <c r="S1457" s="16">
        <f>SUMIF('Tool Pneumatics CH4 VOC BTEX'!B:B,A1457,'Tool Pneumatics CH4 VOC BTEX'!J:J)*Q1457</f>
        <v>0</v>
      </c>
      <c r="T1457" s="16">
        <f>SUMIF('Tool Pneumatics CH4 VOC BTEX'!B:B,A1457,'Tool Pneumatics CH4 VOC BTEX'!L:L)*Q1457</f>
        <v>0</v>
      </c>
      <c r="U1457" s="16">
        <f>SUMIF('Tool Pneumatics CH4 VOC BTEX'!B:B,A1457,'Tool Pneumatics CH4 VOC BTEX'!N:N)*Q1457</f>
        <v>0</v>
      </c>
    </row>
    <row r="1458" spans="1:21" x14ac:dyDescent="0.25">
      <c r="A1458" s="1" t="s">
        <v>4413</v>
      </c>
      <c r="B1458" s="1" t="s">
        <v>1560</v>
      </c>
      <c r="C1458" s="1" t="s">
        <v>1639</v>
      </c>
      <c r="D1458" s="3" t="s">
        <v>3518</v>
      </c>
      <c r="E1458" s="3" t="s">
        <v>3518</v>
      </c>
      <c r="F1458" s="1" t="s">
        <v>6799</v>
      </c>
      <c r="G1458" s="1">
        <v>0</v>
      </c>
      <c r="H1458" s="1" t="s">
        <v>27474</v>
      </c>
      <c r="I1458" s="1">
        <v>0</v>
      </c>
      <c r="J1458" s="1" t="s">
        <v>27474</v>
      </c>
      <c r="K1458" s="1">
        <f t="shared" si="88"/>
        <v>0</v>
      </c>
      <c r="L1458" s="2">
        <f>SUMIFS('Basin Total Well Counts'!B:B,'Basin Total Well Counts'!A:A,F1458)</f>
        <v>0</v>
      </c>
      <c r="M1458" s="4">
        <f t="shared" si="89"/>
        <v>0</v>
      </c>
      <c r="N1458" s="2">
        <f>SUMIF('Basin Emissions'!A:A,F1458,'Basin Emissions'!B:B)</f>
        <v>17.466082199999999</v>
      </c>
      <c r="O1458" s="8">
        <f t="shared" si="90"/>
        <v>0</v>
      </c>
      <c r="P1458" s="7">
        <f>SUMIF('Tool Pneumatics CH4 VOC BTEX'!B:B,A1458,'Tool Pneumatics CH4 VOC BTEX'!F:F)</f>
        <v>4.9166021347045898</v>
      </c>
      <c r="Q1458" s="14">
        <f t="shared" si="91"/>
        <v>0</v>
      </c>
      <c r="R1458" s="16">
        <f>SUMIF('Tool Pneumatics CH4 VOC BTEX'!B:B,A1458,'Tool Pneumatics CH4 VOC BTEX'!H:H)*Q1458</f>
        <v>0</v>
      </c>
      <c r="S1458" s="16">
        <f>SUMIF('Tool Pneumatics CH4 VOC BTEX'!B:B,A1458,'Tool Pneumatics CH4 VOC BTEX'!J:J)*Q1458</f>
        <v>0</v>
      </c>
      <c r="T1458" s="16">
        <f>SUMIF('Tool Pneumatics CH4 VOC BTEX'!B:B,A1458,'Tool Pneumatics CH4 VOC BTEX'!L:L)*Q1458</f>
        <v>0</v>
      </c>
      <c r="U1458" s="16">
        <f>SUMIF('Tool Pneumatics CH4 VOC BTEX'!B:B,A1458,'Tool Pneumatics CH4 VOC BTEX'!N:N)*Q1458</f>
        <v>0</v>
      </c>
    </row>
    <row r="1459" spans="1:21" x14ac:dyDescent="0.25">
      <c r="A1459" s="1" t="s">
        <v>4414</v>
      </c>
      <c r="B1459" s="1" t="s">
        <v>1560</v>
      </c>
      <c r="C1459" s="1" t="s">
        <v>1788</v>
      </c>
      <c r="D1459" s="3" t="s">
        <v>2611</v>
      </c>
      <c r="E1459" s="3" t="s">
        <v>2611</v>
      </c>
      <c r="F1459" s="1" t="s">
        <v>6799</v>
      </c>
      <c r="G1459" s="1">
        <v>0</v>
      </c>
      <c r="H1459" s="1" t="s">
        <v>27474</v>
      </c>
      <c r="I1459" s="1">
        <v>0</v>
      </c>
      <c r="J1459" s="1" t="s">
        <v>27474</v>
      </c>
      <c r="K1459" s="1">
        <f t="shared" si="88"/>
        <v>0</v>
      </c>
      <c r="L1459" s="2">
        <f>SUMIFS('Basin Total Well Counts'!B:B,'Basin Total Well Counts'!A:A,F1459)</f>
        <v>0</v>
      </c>
      <c r="M1459" s="4">
        <f t="shared" si="89"/>
        <v>0</v>
      </c>
      <c r="N1459" s="2">
        <f>SUMIF('Basin Emissions'!A:A,F1459,'Basin Emissions'!B:B)</f>
        <v>17.466082199999999</v>
      </c>
      <c r="O1459" s="8">
        <f t="shared" si="90"/>
        <v>0</v>
      </c>
      <c r="P1459" s="7">
        <f>SUMIF('Tool Pneumatics CH4 VOC BTEX'!B:B,A1459,'Tool Pneumatics CH4 VOC BTEX'!F:F)</f>
        <v>4.9166021347045898</v>
      </c>
      <c r="Q1459" s="14">
        <f t="shared" si="91"/>
        <v>0</v>
      </c>
      <c r="R1459" s="16">
        <f>SUMIF('Tool Pneumatics CH4 VOC BTEX'!B:B,A1459,'Tool Pneumatics CH4 VOC BTEX'!H:H)*Q1459</f>
        <v>0</v>
      </c>
      <c r="S1459" s="16">
        <f>SUMIF('Tool Pneumatics CH4 VOC BTEX'!B:B,A1459,'Tool Pneumatics CH4 VOC BTEX'!J:J)*Q1459</f>
        <v>0</v>
      </c>
      <c r="T1459" s="16">
        <f>SUMIF('Tool Pneumatics CH4 VOC BTEX'!B:B,A1459,'Tool Pneumatics CH4 VOC BTEX'!L:L)*Q1459</f>
        <v>0</v>
      </c>
      <c r="U1459" s="16">
        <f>SUMIF('Tool Pneumatics CH4 VOC BTEX'!B:B,A1459,'Tool Pneumatics CH4 VOC BTEX'!N:N)*Q1459</f>
        <v>0</v>
      </c>
    </row>
    <row r="1460" spans="1:21" x14ac:dyDescent="0.25">
      <c r="A1460" s="1" t="s">
        <v>4415</v>
      </c>
      <c r="B1460" s="1" t="s">
        <v>1560</v>
      </c>
      <c r="C1460" s="1" t="s">
        <v>1815</v>
      </c>
      <c r="D1460" s="3" t="s">
        <v>3518</v>
      </c>
      <c r="E1460" s="3" t="s">
        <v>3518</v>
      </c>
      <c r="F1460" s="1" t="s">
        <v>3378</v>
      </c>
      <c r="G1460" s="1">
        <v>0</v>
      </c>
      <c r="H1460" s="1" t="s">
        <v>27474</v>
      </c>
      <c r="I1460" s="1">
        <v>0</v>
      </c>
      <c r="J1460" s="1" t="s">
        <v>27474</v>
      </c>
      <c r="K1460" s="1">
        <f t="shared" si="88"/>
        <v>0</v>
      </c>
      <c r="L1460" s="2">
        <f>SUMIFS('Basin Total Well Counts'!B:B,'Basin Total Well Counts'!A:A,F1460)</f>
        <v>37</v>
      </c>
      <c r="M1460" s="4">
        <f t="shared" si="89"/>
        <v>0</v>
      </c>
      <c r="N1460" s="2">
        <f>SUMIF('Basin Emissions'!A:A,F1460,'Basin Emissions'!B:B)</f>
        <v>332.78833199999997</v>
      </c>
      <c r="O1460" s="8">
        <f t="shared" si="90"/>
        <v>0</v>
      </c>
      <c r="P1460" s="7">
        <f>SUMIF('Tool Pneumatics CH4 VOC BTEX'!B:B,A1460,'Tool Pneumatics CH4 VOC BTEX'!F:F)</f>
        <v>5.1165800094604501</v>
      </c>
      <c r="Q1460" s="14">
        <f t="shared" si="91"/>
        <v>0</v>
      </c>
      <c r="R1460" s="16">
        <f>SUMIF('Tool Pneumatics CH4 VOC BTEX'!B:B,A1460,'Tool Pneumatics CH4 VOC BTEX'!H:H)*Q1460</f>
        <v>0</v>
      </c>
      <c r="S1460" s="16">
        <f>SUMIF('Tool Pneumatics CH4 VOC BTEX'!B:B,A1460,'Tool Pneumatics CH4 VOC BTEX'!J:J)*Q1460</f>
        <v>0</v>
      </c>
      <c r="T1460" s="16">
        <f>SUMIF('Tool Pneumatics CH4 VOC BTEX'!B:B,A1460,'Tool Pneumatics CH4 VOC BTEX'!L:L)*Q1460</f>
        <v>0</v>
      </c>
      <c r="U1460" s="16">
        <f>SUMIF('Tool Pneumatics CH4 VOC BTEX'!B:B,A1460,'Tool Pneumatics CH4 VOC BTEX'!N:N)*Q1460</f>
        <v>0</v>
      </c>
    </row>
    <row r="1461" spans="1:21" x14ac:dyDescent="0.25">
      <c r="A1461" s="1" t="s">
        <v>4416</v>
      </c>
      <c r="B1461" s="1" t="s">
        <v>1560</v>
      </c>
      <c r="C1461" s="1" t="s">
        <v>3205</v>
      </c>
      <c r="D1461" s="3" t="s">
        <v>2611</v>
      </c>
      <c r="E1461" s="3" t="s">
        <v>2611</v>
      </c>
      <c r="F1461" s="1" t="s">
        <v>3378</v>
      </c>
      <c r="G1461" s="1">
        <v>0</v>
      </c>
      <c r="H1461" s="1" t="s">
        <v>27474</v>
      </c>
      <c r="I1461" s="1">
        <v>0</v>
      </c>
      <c r="J1461" s="1" t="s">
        <v>27474</v>
      </c>
      <c r="K1461" s="1">
        <f t="shared" si="88"/>
        <v>0</v>
      </c>
      <c r="L1461" s="2">
        <f>SUMIFS('Basin Total Well Counts'!B:B,'Basin Total Well Counts'!A:A,F1461)</f>
        <v>37</v>
      </c>
      <c r="M1461" s="4">
        <f t="shared" si="89"/>
        <v>0</v>
      </c>
      <c r="N1461" s="2">
        <f>SUMIF('Basin Emissions'!A:A,F1461,'Basin Emissions'!B:B)</f>
        <v>332.78833199999997</v>
      </c>
      <c r="O1461" s="8">
        <f t="shared" si="90"/>
        <v>0</v>
      </c>
      <c r="P1461" s="7">
        <f>SUMIF('Tool Pneumatics CH4 VOC BTEX'!B:B,A1461,'Tool Pneumatics CH4 VOC BTEX'!F:F)</f>
        <v>5.1165800094604501</v>
      </c>
      <c r="Q1461" s="14">
        <f t="shared" si="91"/>
        <v>0</v>
      </c>
      <c r="R1461" s="16">
        <f>SUMIF('Tool Pneumatics CH4 VOC BTEX'!B:B,A1461,'Tool Pneumatics CH4 VOC BTEX'!H:H)*Q1461</f>
        <v>0</v>
      </c>
      <c r="S1461" s="16">
        <f>SUMIF('Tool Pneumatics CH4 VOC BTEX'!B:B,A1461,'Tool Pneumatics CH4 VOC BTEX'!J:J)*Q1461</f>
        <v>0</v>
      </c>
      <c r="T1461" s="16">
        <f>SUMIF('Tool Pneumatics CH4 VOC BTEX'!B:B,A1461,'Tool Pneumatics CH4 VOC BTEX'!L:L)*Q1461</f>
        <v>0</v>
      </c>
      <c r="U1461" s="16">
        <f>SUMIF('Tool Pneumatics CH4 VOC BTEX'!B:B,A1461,'Tool Pneumatics CH4 VOC BTEX'!N:N)*Q1461</f>
        <v>0</v>
      </c>
    </row>
    <row r="1462" spans="1:21" x14ac:dyDescent="0.25">
      <c r="A1462" s="1" t="s">
        <v>4417</v>
      </c>
      <c r="B1462" s="1" t="s">
        <v>1560</v>
      </c>
      <c r="C1462" s="1" t="s">
        <v>4418</v>
      </c>
      <c r="D1462" s="3" t="s">
        <v>3518</v>
      </c>
      <c r="E1462" s="3" t="s">
        <v>3518</v>
      </c>
      <c r="F1462" s="1" t="s">
        <v>6799</v>
      </c>
      <c r="G1462" s="1">
        <v>0</v>
      </c>
      <c r="H1462" s="1" t="s">
        <v>27474</v>
      </c>
      <c r="I1462" s="1">
        <v>0</v>
      </c>
      <c r="J1462" s="1" t="s">
        <v>27474</v>
      </c>
      <c r="K1462" s="1">
        <f t="shared" si="88"/>
        <v>0</v>
      </c>
      <c r="L1462" s="2">
        <f>SUMIFS('Basin Total Well Counts'!B:B,'Basin Total Well Counts'!A:A,F1462)</f>
        <v>0</v>
      </c>
      <c r="M1462" s="4">
        <f t="shared" si="89"/>
        <v>0</v>
      </c>
      <c r="N1462" s="2">
        <f>SUMIF('Basin Emissions'!A:A,F1462,'Basin Emissions'!B:B)</f>
        <v>17.466082199999999</v>
      </c>
      <c r="O1462" s="8">
        <f t="shared" si="90"/>
        <v>0</v>
      </c>
      <c r="P1462" s="7">
        <f>SUMIF('Tool Pneumatics CH4 VOC BTEX'!B:B,A1462,'Tool Pneumatics CH4 VOC BTEX'!F:F)</f>
        <v>4.9166021347045898</v>
      </c>
      <c r="Q1462" s="14">
        <f t="shared" si="91"/>
        <v>0</v>
      </c>
      <c r="R1462" s="16">
        <f>SUMIF('Tool Pneumatics CH4 VOC BTEX'!B:B,A1462,'Tool Pneumatics CH4 VOC BTEX'!H:H)*Q1462</f>
        <v>0</v>
      </c>
      <c r="S1462" s="16">
        <f>SUMIF('Tool Pneumatics CH4 VOC BTEX'!B:B,A1462,'Tool Pneumatics CH4 VOC BTEX'!J:J)*Q1462</f>
        <v>0</v>
      </c>
      <c r="T1462" s="16">
        <f>SUMIF('Tool Pneumatics CH4 VOC BTEX'!B:B,A1462,'Tool Pneumatics CH4 VOC BTEX'!L:L)*Q1462</f>
        <v>0</v>
      </c>
      <c r="U1462" s="16">
        <f>SUMIF('Tool Pneumatics CH4 VOC BTEX'!B:B,A1462,'Tool Pneumatics CH4 VOC BTEX'!N:N)*Q1462</f>
        <v>0</v>
      </c>
    </row>
    <row r="1463" spans="1:21" x14ac:dyDescent="0.25">
      <c r="A1463" s="1" t="s">
        <v>4419</v>
      </c>
      <c r="B1463" s="1" t="s">
        <v>1560</v>
      </c>
      <c r="C1463" s="1" t="s">
        <v>1566</v>
      </c>
      <c r="D1463" s="3" t="s">
        <v>3504</v>
      </c>
      <c r="E1463" s="3" t="s">
        <v>3504</v>
      </c>
      <c r="F1463" s="1" t="s">
        <v>2409</v>
      </c>
      <c r="G1463" s="1">
        <v>0</v>
      </c>
      <c r="H1463" s="1" t="s">
        <v>27474</v>
      </c>
      <c r="I1463" s="1">
        <v>0</v>
      </c>
      <c r="J1463" s="1" t="s">
        <v>27474</v>
      </c>
      <c r="K1463" s="1">
        <f t="shared" si="88"/>
        <v>0</v>
      </c>
      <c r="L1463" s="2">
        <f>SUMIFS('Basin Total Well Counts'!B:B,'Basin Total Well Counts'!A:A,F1463)</f>
        <v>0</v>
      </c>
      <c r="M1463" s="4">
        <f t="shared" si="89"/>
        <v>0</v>
      </c>
      <c r="N1463" s="2">
        <f>SUMIF('Basin Emissions'!A:A,F1463,'Basin Emissions'!B:B)</f>
        <v>280.51552709999999</v>
      </c>
      <c r="O1463" s="8">
        <f t="shared" si="90"/>
        <v>0</v>
      </c>
      <c r="P1463" s="7">
        <f>SUMIF('Tool Pneumatics CH4 VOC BTEX'!B:B,A1463,'Tool Pneumatics CH4 VOC BTEX'!F:F)</f>
        <v>4.9166021347045898</v>
      </c>
      <c r="Q1463" s="14">
        <f t="shared" si="91"/>
        <v>0</v>
      </c>
      <c r="R1463" s="16">
        <f>SUMIF('Tool Pneumatics CH4 VOC BTEX'!B:B,A1463,'Tool Pneumatics CH4 VOC BTEX'!H:H)*Q1463</f>
        <v>0</v>
      </c>
      <c r="S1463" s="16">
        <f>SUMIF('Tool Pneumatics CH4 VOC BTEX'!B:B,A1463,'Tool Pneumatics CH4 VOC BTEX'!J:J)*Q1463</f>
        <v>0</v>
      </c>
      <c r="T1463" s="16">
        <f>SUMIF('Tool Pneumatics CH4 VOC BTEX'!B:B,A1463,'Tool Pneumatics CH4 VOC BTEX'!L:L)*Q1463</f>
        <v>0</v>
      </c>
      <c r="U1463" s="16">
        <f>SUMIF('Tool Pneumatics CH4 VOC BTEX'!B:B,A1463,'Tool Pneumatics CH4 VOC BTEX'!N:N)*Q1463</f>
        <v>0</v>
      </c>
    </row>
    <row r="1464" spans="1:21" x14ac:dyDescent="0.25">
      <c r="A1464" s="1" t="s">
        <v>4420</v>
      </c>
      <c r="B1464" s="1" t="s">
        <v>1560</v>
      </c>
      <c r="C1464" s="1" t="s">
        <v>2004</v>
      </c>
      <c r="D1464" s="3" t="s">
        <v>3518</v>
      </c>
      <c r="E1464" s="3" t="s">
        <v>3518</v>
      </c>
      <c r="F1464" s="1" t="s">
        <v>2409</v>
      </c>
      <c r="G1464" s="1">
        <v>0</v>
      </c>
      <c r="H1464" s="1" t="s">
        <v>27474</v>
      </c>
      <c r="I1464" s="1">
        <v>0</v>
      </c>
      <c r="J1464" s="1" t="s">
        <v>27474</v>
      </c>
      <c r="K1464" s="1">
        <f t="shared" si="88"/>
        <v>0</v>
      </c>
      <c r="L1464" s="2">
        <f>SUMIFS('Basin Total Well Counts'!B:B,'Basin Total Well Counts'!A:A,F1464)</f>
        <v>0</v>
      </c>
      <c r="M1464" s="4">
        <f t="shared" si="89"/>
        <v>0</v>
      </c>
      <c r="N1464" s="2">
        <f>SUMIF('Basin Emissions'!A:A,F1464,'Basin Emissions'!B:B)</f>
        <v>280.51552709999999</v>
      </c>
      <c r="O1464" s="8">
        <f t="shared" si="90"/>
        <v>0</v>
      </c>
      <c r="P1464" s="7">
        <f>SUMIF('Tool Pneumatics CH4 VOC BTEX'!B:B,A1464,'Tool Pneumatics CH4 VOC BTEX'!F:F)</f>
        <v>4.9166021347045898</v>
      </c>
      <c r="Q1464" s="14">
        <f t="shared" si="91"/>
        <v>0</v>
      </c>
      <c r="R1464" s="16">
        <f>SUMIF('Tool Pneumatics CH4 VOC BTEX'!B:B,A1464,'Tool Pneumatics CH4 VOC BTEX'!H:H)*Q1464</f>
        <v>0</v>
      </c>
      <c r="S1464" s="16">
        <f>SUMIF('Tool Pneumatics CH4 VOC BTEX'!B:B,A1464,'Tool Pneumatics CH4 VOC BTEX'!J:J)*Q1464</f>
        <v>0</v>
      </c>
      <c r="T1464" s="16">
        <f>SUMIF('Tool Pneumatics CH4 VOC BTEX'!B:B,A1464,'Tool Pneumatics CH4 VOC BTEX'!L:L)*Q1464</f>
        <v>0</v>
      </c>
      <c r="U1464" s="16">
        <f>SUMIF('Tool Pneumatics CH4 VOC BTEX'!B:B,A1464,'Tool Pneumatics CH4 VOC BTEX'!N:N)*Q1464</f>
        <v>0</v>
      </c>
    </row>
    <row r="1465" spans="1:21" x14ac:dyDescent="0.25">
      <c r="A1465" s="1" t="s">
        <v>4421</v>
      </c>
      <c r="B1465" s="1" t="s">
        <v>1560</v>
      </c>
      <c r="C1465" s="1" t="s">
        <v>4422</v>
      </c>
      <c r="D1465" s="3" t="s">
        <v>3518</v>
      </c>
      <c r="E1465" s="3" t="s">
        <v>3518</v>
      </c>
      <c r="F1465" s="1" t="s">
        <v>6799</v>
      </c>
      <c r="G1465" s="1">
        <v>0</v>
      </c>
      <c r="H1465" s="1" t="s">
        <v>27474</v>
      </c>
      <c r="I1465" s="1">
        <v>0</v>
      </c>
      <c r="J1465" s="1" t="s">
        <v>27474</v>
      </c>
      <c r="K1465" s="1">
        <f t="shared" si="88"/>
        <v>0</v>
      </c>
      <c r="L1465" s="2">
        <f>SUMIFS('Basin Total Well Counts'!B:B,'Basin Total Well Counts'!A:A,F1465)</f>
        <v>0</v>
      </c>
      <c r="M1465" s="4">
        <f t="shared" si="89"/>
        <v>0</v>
      </c>
      <c r="N1465" s="2">
        <f>SUMIF('Basin Emissions'!A:A,F1465,'Basin Emissions'!B:B)</f>
        <v>17.466082199999999</v>
      </c>
      <c r="O1465" s="8">
        <f t="shared" si="90"/>
        <v>0</v>
      </c>
      <c r="P1465" s="7">
        <f>SUMIF('Tool Pneumatics CH4 VOC BTEX'!B:B,A1465,'Tool Pneumatics CH4 VOC BTEX'!F:F)</f>
        <v>4.9166021347045898</v>
      </c>
      <c r="Q1465" s="14">
        <f t="shared" si="91"/>
        <v>0</v>
      </c>
      <c r="R1465" s="16">
        <f>SUMIF('Tool Pneumatics CH4 VOC BTEX'!B:B,A1465,'Tool Pneumatics CH4 VOC BTEX'!H:H)*Q1465</f>
        <v>0</v>
      </c>
      <c r="S1465" s="16">
        <f>SUMIF('Tool Pneumatics CH4 VOC BTEX'!B:B,A1465,'Tool Pneumatics CH4 VOC BTEX'!J:J)*Q1465</f>
        <v>0</v>
      </c>
      <c r="T1465" s="16">
        <f>SUMIF('Tool Pneumatics CH4 VOC BTEX'!B:B,A1465,'Tool Pneumatics CH4 VOC BTEX'!L:L)*Q1465</f>
        <v>0</v>
      </c>
      <c r="U1465" s="16">
        <f>SUMIF('Tool Pneumatics CH4 VOC BTEX'!B:B,A1465,'Tool Pneumatics CH4 VOC BTEX'!N:N)*Q1465</f>
        <v>0</v>
      </c>
    </row>
    <row r="1466" spans="1:21" x14ac:dyDescent="0.25">
      <c r="A1466" s="1" t="s">
        <v>4423</v>
      </c>
      <c r="B1466" s="1" t="s">
        <v>1560</v>
      </c>
      <c r="C1466" s="1" t="s">
        <v>1599</v>
      </c>
      <c r="D1466" s="3" t="s">
        <v>3518</v>
      </c>
      <c r="E1466" s="3" t="s">
        <v>3518</v>
      </c>
      <c r="F1466" s="1" t="s">
        <v>2409</v>
      </c>
      <c r="G1466" s="1">
        <v>0</v>
      </c>
      <c r="H1466" s="1" t="s">
        <v>27474</v>
      </c>
      <c r="I1466" s="1">
        <v>0</v>
      </c>
      <c r="J1466" s="1" t="s">
        <v>27474</v>
      </c>
      <c r="K1466" s="1">
        <f t="shared" si="88"/>
        <v>0</v>
      </c>
      <c r="L1466" s="2">
        <f>SUMIFS('Basin Total Well Counts'!B:B,'Basin Total Well Counts'!A:A,F1466)</f>
        <v>0</v>
      </c>
      <c r="M1466" s="4">
        <f t="shared" si="89"/>
        <v>0</v>
      </c>
      <c r="N1466" s="2">
        <f>SUMIF('Basin Emissions'!A:A,F1466,'Basin Emissions'!B:B)</f>
        <v>280.51552709999999</v>
      </c>
      <c r="O1466" s="8">
        <f t="shared" si="90"/>
        <v>0</v>
      </c>
      <c r="P1466" s="7">
        <f>SUMIF('Tool Pneumatics CH4 VOC BTEX'!B:B,A1466,'Tool Pneumatics CH4 VOC BTEX'!F:F)</f>
        <v>4.9166021347045898</v>
      </c>
      <c r="Q1466" s="14">
        <f t="shared" si="91"/>
        <v>0</v>
      </c>
      <c r="R1466" s="16">
        <f>SUMIF('Tool Pneumatics CH4 VOC BTEX'!B:B,A1466,'Tool Pneumatics CH4 VOC BTEX'!H:H)*Q1466</f>
        <v>0</v>
      </c>
      <c r="S1466" s="16">
        <f>SUMIF('Tool Pneumatics CH4 VOC BTEX'!B:B,A1466,'Tool Pneumatics CH4 VOC BTEX'!J:J)*Q1466</f>
        <v>0</v>
      </c>
      <c r="T1466" s="16">
        <f>SUMIF('Tool Pneumatics CH4 VOC BTEX'!B:B,A1466,'Tool Pneumatics CH4 VOC BTEX'!L:L)*Q1466</f>
        <v>0</v>
      </c>
      <c r="U1466" s="16">
        <f>SUMIF('Tool Pneumatics CH4 VOC BTEX'!B:B,A1466,'Tool Pneumatics CH4 VOC BTEX'!N:N)*Q1466</f>
        <v>0</v>
      </c>
    </row>
    <row r="1467" spans="1:21" x14ac:dyDescent="0.25">
      <c r="A1467" s="1" t="s">
        <v>4424</v>
      </c>
      <c r="B1467" s="1" t="s">
        <v>1560</v>
      </c>
      <c r="C1467" s="1" t="s">
        <v>1630</v>
      </c>
      <c r="D1467" s="3" t="s">
        <v>3518</v>
      </c>
      <c r="E1467" s="3" t="s">
        <v>3518</v>
      </c>
      <c r="F1467" s="1" t="s">
        <v>3378</v>
      </c>
      <c r="G1467" s="1">
        <v>0</v>
      </c>
      <c r="H1467" s="1" t="s">
        <v>27474</v>
      </c>
      <c r="I1467" s="1">
        <v>0</v>
      </c>
      <c r="J1467" s="1" t="s">
        <v>27474</v>
      </c>
      <c r="K1467" s="1">
        <f t="shared" si="88"/>
        <v>0</v>
      </c>
      <c r="L1467" s="2">
        <f>SUMIFS('Basin Total Well Counts'!B:B,'Basin Total Well Counts'!A:A,F1467)</f>
        <v>37</v>
      </c>
      <c r="M1467" s="4">
        <f t="shared" si="89"/>
        <v>0</v>
      </c>
      <c r="N1467" s="2">
        <f>SUMIF('Basin Emissions'!A:A,F1467,'Basin Emissions'!B:B)</f>
        <v>332.78833199999997</v>
      </c>
      <c r="O1467" s="8">
        <f t="shared" si="90"/>
        <v>0</v>
      </c>
      <c r="P1467" s="7">
        <f>SUMIF('Tool Pneumatics CH4 VOC BTEX'!B:B,A1467,'Tool Pneumatics CH4 VOC BTEX'!F:F)</f>
        <v>5.1165800094604501</v>
      </c>
      <c r="Q1467" s="14">
        <f t="shared" si="91"/>
        <v>0</v>
      </c>
      <c r="R1467" s="16">
        <f>SUMIF('Tool Pneumatics CH4 VOC BTEX'!B:B,A1467,'Tool Pneumatics CH4 VOC BTEX'!H:H)*Q1467</f>
        <v>0</v>
      </c>
      <c r="S1467" s="16">
        <f>SUMIF('Tool Pneumatics CH4 VOC BTEX'!B:B,A1467,'Tool Pneumatics CH4 VOC BTEX'!J:J)*Q1467</f>
        <v>0</v>
      </c>
      <c r="T1467" s="16">
        <f>SUMIF('Tool Pneumatics CH4 VOC BTEX'!B:B,A1467,'Tool Pneumatics CH4 VOC BTEX'!L:L)*Q1467</f>
        <v>0</v>
      </c>
      <c r="U1467" s="16">
        <f>SUMIF('Tool Pneumatics CH4 VOC BTEX'!B:B,A1467,'Tool Pneumatics CH4 VOC BTEX'!N:N)*Q1467</f>
        <v>0</v>
      </c>
    </row>
    <row r="1468" spans="1:21" x14ac:dyDescent="0.25">
      <c r="A1468" s="1" t="s">
        <v>4425</v>
      </c>
      <c r="B1468" s="1" t="s">
        <v>1560</v>
      </c>
      <c r="C1468" s="1" t="s">
        <v>2468</v>
      </c>
      <c r="D1468" s="3" t="s">
        <v>3518</v>
      </c>
      <c r="E1468" s="3" t="s">
        <v>3518</v>
      </c>
      <c r="F1468" s="1" t="s">
        <v>2409</v>
      </c>
      <c r="G1468" s="1">
        <v>0</v>
      </c>
      <c r="H1468" s="1" t="s">
        <v>27474</v>
      </c>
      <c r="I1468" s="1">
        <v>0</v>
      </c>
      <c r="J1468" s="1" t="s">
        <v>27474</v>
      </c>
      <c r="K1468" s="1">
        <f t="shared" si="88"/>
        <v>0</v>
      </c>
      <c r="L1468" s="2">
        <f>SUMIFS('Basin Total Well Counts'!B:B,'Basin Total Well Counts'!A:A,F1468)</f>
        <v>0</v>
      </c>
      <c r="M1468" s="4">
        <f t="shared" si="89"/>
        <v>0</v>
      </c>
      <c r="N1468" s="2">
        <f>SUMIF('Basin Emissions'!A:A,F1468,'Basin Emissions'!B:B)</f>
        <v>280.51552709999999</v>
      </c>
      <c r="O1468" s="8">
        <f t="shared" si="90"/>
        <v>0</v>
      </c>
      <c r="P1468" s="7">
        <f>SUMIF('Tool Pneumatics CH4 VOC BTEX'!B:B,A1468,'Tool Pneumatics CH4 VOC BTEX'!F:F)</f>
        <v>4.9166021347045898</v>
      </c>
      <c r="Q1468" s="14">
        <f t="shared" si="91"/>
        <v>0</v>
      </c>
      <c r="R1468" s="16">
        <f>SUMIF('Tool Pneumatics CH4 VOC BTEX'!B:B,A1468,'Tool Pneumatics CH4 VOC BTEX'!H:H)*Q1468</f>
        <v>0</v>
      </c>
      <c r="S1468" s="16">
        <f>SUMIF('Tool Pneumatics CH4 VOC BTEX'!B:B,A1468,'Tool Pneumatics CH4 VOC BTEX'!J:J)*Q1468</f>
        <v>0</v>
      </c>
      <c r="T1468" s="16">
        <f>SUMIF('Tool Pneumatics CH4 VOC BTEX'!B:B,A1468,'Tool Pneumatics CH4 VOC BTEX'!L:L)*Q1468</f>
        <v>0</v>
      </c>
      <c r="U1468" s="16">
        <f>SUMIF('Tool Pneumatics CH4 VOC BTEX'!B:B,A1468,'Tool Pneumatics CH4 VOC BTEX'!N:N)*Q1468</f>
        <v>0</v>
      </c>
    </row>
    <row r="1469" spans="1:21" x14ac:dyDescent="0.25">
      <c r="A1469" s="1" t="s">
        <v>4426</v>
      </c>
      <c r="B1469" s="1" t="s">
        <v>1560</v>
      </c>
      <c r="C1469" s="1" t="s">
        <v>1117</v>
      </c>
      <c r="D1469" s="3" t="s">
        <v>3518</v>
      </c>
      <c r="E1469" s="3" t="s">
        <v>3518</v>
      </c>
      <c r="F1469" s="1" t="s">
        <v>3649</v>
      </c>
      <c r="G1469" s="1">
        <v>0</v>
      </c>
      <c r="H1469" s="1" t="s">
        <v>27474</v>
      </c>
      <c r="I1469" s="1">
        <v>0</v>
      </c>
      <c r="J1469" s="1" t="s">
        <v>27474</v>
      </c>
      <c r="K1469" s="1">
        <f t="shared" si="88"/>
        <v>0</v>
      </c>
      <c r="L1469" s="2">
        <f>SUMIFS('Basin Total Well Counts'!B:B,'Basin Total Well Counts'!A:A,F1469)</f>
        <v>20</v>
      </c>
      <c r="M1469" s="4">
        <f t="shared" si="89"/>
        <v>0</v>
      </c>
      <c r="N1469" s="2">
        <f>SUMIF('Basin Emissions'!A:A,F1469,'Basin Emissions'!B:B)</f>
        <v>253.02431440000004</v>
      </c>
      <c r="O1469" s="8">
        <f t="shared" si="90"/>
        <v>0</v>
      </c>
      <c r="P1469" s="7">
        <f>SUMIF('Tool Pneumatics CH4 VOC BTEX'!B:B,A1469,'Tool Pneumatics CH4 VOC BTEX'!F:F)</f>
        <v>25.404619216918899</v>
      </c>
      <c r="Q1469" s="14">
        <f t="shared" si="91"/>
        <v>0</v>
      </c>
      <c r="R1469" s="16">
        <f>SUMIF('Tool Pneumatics CH4 VOC BTEX'!B:B,A1469,'Tool Pneumatics CH4 VOC BTEX'!H:H)*Q1469</f>
        <v>0</v>
      </c>
      <c r="S1469" s="16">
        <f>SUMIF('Tool Pneumatics CH4 VOC BTEX'!B:B,A1469,'Tool Pneumatics CH4 VOC BTEX'!J:J)*Q1469</f>
        <v>0</v>
      </c>
      <c r="T1469" s="16">
        <f>SUMIF('Tool Pneumatics CH4 VOC BTEX'!B:B,A1469,'Tool Pneumatics CH4 VOC BTEX'!L:L)*Q1469</f>
        <v>0</v>
      </c>
      <c r="U1469" s="16">
        <f>SUMIF('Tool Pneumatics CH4 VOC BTEX'!B:B,A1469,'Tool Pneumatics CH4 VOC BTEX'!N:N)*Q1469</f>
        <v>0</v>
      </c>
    </row>
    <row r="1470" spans="1:21" x14ac:dyDescent="0.25">
      <c r="A1470" s="1" t="s">
        <v>4427</v>
      </c>
      <c r="B1470" s="1" t="s">
        <v>1560</v>
      </c>
      <c r="C1470" s="1" t="s">
        <v>4428</v>
      </c>
      <c r="D1470" s="3" t="s">
        <v>3518</v>
      </c>
      <c r="E1470" s="3" t="s">
        <v>3518</v>
      </c>
      <c r="F1470" s="1" t="s">
        <v>2409</v>
      </c>
      <c r="G1470" s="1">
        <v>0</v>
      </c>
      <c r="H1470" s="1" t="s">
        <v>27474</v>
      </c>
      <c r="I1470" s="1">
        <v>0</v>
      </c>
      <c r="J1470" s="1" t="s">
        <v>27474</v>
      </c>
      <c r="K1470" s="1">
        <f t="shared" si="88"/>
        <v>0</v>
      </c>
      <c r="L1470" s="2">
        <f>SUMIFS('Basin Total Well Counts'!B:B,'Basin Total Well Counts'!A:A,F1470)</f>
        <v>0</v>
      </c>
      <c r="M1470" s="4">
        <f t="shared" si="89"/>
        <v>0</v>
      </c>
      <c r="N1470" s="2">
        <f>SUMIF('Basin Emissions'!A:A,F1470,'Basin Emissions'!B:B)</f>
        <v>280.51552709999999</v>
      </c>
      <c r="O1470" s="8">
        <f t="shared" si="90"/>
        <v>0</v>
      </c>
      <c r="P1470" s="7">
        <f>SUMIF('Tool Pneumatics CH4 VOC BTEX'!B:B,A1470,'Tool Pneumatics CH4 VOC BTEX'!F:F)</f>
        <v>4.9166021347045898</v>
      </c>
      <c r="Q1470" s="14">
        <f t="shared" si="91"/>
        <v>0</v>
      </c>
      <c r="R1470" s="16">
        <f>SUMIF('Tool Pneumatics CH4 VOC BTEX'!B:B,A1470,'Tool Pneumatics CH4 VOC BTEX'!H:H)*Q1470</f>
        <v>0</v>
      </c>
      <c r="S1470" s="16">
        <f>SUMIF('Tool Pneumatics CH4 VOC BTEX'!B:B,A1470,'Tool Pneumatics CH4 VOC BTEX'!J:J)*Q1470</f>
        <v>0</v>
      </c>
      <c r="T1470" s="16">
        <f>SUMIF('Tool Pneumatics CH4 VOC BTEX'!B:B,A1470,'Tool Pneumatics CH4 VOC BTEX'!L:L)*Q1470</f>
        <v>0</v>
      </c>
      <c r="U1470" s="16">
        <f>SUMIF('Tool Pneumatics CH4 VOC BTEX'!B:B,A1470,'Tool Pneumatics CH4 VOC BTEX'!N:N)*Q1470</f>
        <v>0</v>
      </c>
    </row>
    <row r="1471" spans="1:21" x14ac:dyDescent="0.25">
      <c r="A1471" s="1" t="s">
        <v>4429</v>
      </c>
      <c r="B1471" s="1" t="s">
        <v>1560</v>
      </c>
      <c r="C1471" s="1" t="s">
        <v>1544</v>
      </c>
      <c r="D1471" s="3" t="s">
        <v>2535</v>
      </c>
      <c r="E1471" s="3" t="s">
        <v>23961</v>
      </c>
      <c r="F1471" s="1" t="s">
        <v>6799</v>
      </c>
      <c r="G1471" s="1">
        <v>0</v>
      </c>
      <c r="H1471" s="1" t="s">
        <v>27474</v>
      </c>
      <c r="I1471" s="1">
        <v>0</v>
      </c>
      <c r="J1471" s="1" t="s">
        <v>27474</v>
      </c>
      <c r="K1471" s="1">
        <f t="shared" si="88"/>
        <v>0</v>
      </c>
      <c r="L1471" s="2">
        <f>SUMIFS('Basin Total Well Counts'!B:B,'Basin Total Well Counts'!A:A,F1471)</f>
        <v>0</v>
      </c>
      <c r="M1471" s="4">
        <f t="shared" si="89"/>
        <v>0</v>
      </c>
      <c r="N1471" s="2">
        <f>SUMIF('Basin Emissions'!A:A,F1471,'Basin Emissions'!B:B)</f>
        <v>17.466082199999999</v>
      </c>
      <c r="O1471" s="8">
        <f t="shared" si="90"/>
        <v>0</v>
      </c>
      <c r="P1471" s="7">
        <f>SUMIF('Tool Pneumatics CH4 VOC BTEX'!B:B,A1471,'Tool Pneumatics CH4 VOC BTEX'!F:F)</f>
        <v>4.9166021347045898</v>
      </c>
      <c r="Q1471" s="14">
        <f t="shared" si="91"/>
        <v>0</v>
      </c>
      <c r="R1471" s="16">
        <f>SUMIF('Tool Pneumatics CH4 VOC BTEX'!B:B,A1471,'Tool Pneumatics CH4 VOC BTEX'!H:H)*Q1471</f>
        <v>0</v>
      </c>
      <c r="S1471" s="16">
        <f>SUMIF('Tool Pneumatics CH4 VOC BTEX'!B:B,A1471,'Tool Pneumatics CH4 VOC BTEX'!J:J)*Q1471</f>
        <v>0</v>
      </c>
      <c r="T1471" s="16">
        <f>SUMIF('Tool Pneumatics CH4 VOC BTEX'!B:B,A1471,'Tool Pneumatics CH4 VOC BTEX'!L:L)*Q1471</f>
        <v>0</v>
      </c>
      <c r="U1471" s="16">
        <f>SUMIF('Tool Pneumatics CH4 VOC BTEX'!B:B,A1471,'Tool Pneumatics CH4 VOC BTEX'!N:N)*Q1471</f>
        <v>0</v>
      </c>
    </row>
    <row r="1472" spans="1:21" x14ac:dyDescent="0.25">
      <c r="A1472" s="1" t="s">
        <v>4430</v>
      </c>
      <c r="B1472" s="1" t="s">
        <v>1560</v>
      </c>
      <c r="C1472" s="1" t="s">
        <v>1626</v>
      </c>
      <c r="D1472" s="3" t="s">
        <v>4711</v>
      </c>
      <c r="E1472" s="3" t="s">
        <v>23961</v>
      </c>
      <c r="F1472" s="1" t="s">
        <v>6799</v>
      </c>
      <c r="G1472" s="1">
        <v>0</v>
      </c>
      <c r="H1472" s="1" t="s">
        <v>27474</v>
      </c>
      <c r="I1472" s="1">
        <v>0</v>
      </c>
      <c r="J1472" s="1" t="s">
        <v>27474</v>
      </c>
      <c r="K1472" s="1">
        <f t="shared" si="88"/>
        <v>0</v>
      </c>
      <c r="L1472" s="2">
        <f>SUMIFS('Basin Total Well Counts'!B:B,'Basin Total Well Counts'!A:A,F1472)</f>
        <v>0</v>
      </c>
      <c r="M1472" s="4">
        <f t="shared" si="89"/>
        <v>0</v>
      </c>
      <c r="N1472" s="2">
        <f>SUMIF('Basin Emissions'!A:A,F1472,'Basin Emissions'!B:B)</f>
        <v>17.466082199999999</v>
      </c>
      <c r="O1472" s="8">
        <f t="shared" si="90"/>
        <v>0</v>
      </c>
      <c r="P1472" s="7">
        <f>SUMIF('Tool Pneumatics CH4 VOC BTEX'!B:B,A1472,'Tool Pneumatics CH4 VOC BTEX'!F:F)</f>
        <v>4.9166021347045898</v>
      </c>
      <c r="Q1472" s="14">
        <f t="shared" si="91"/>
        <v>0</v>
      </c>
      <c r="R1472" s="16">
        <f>SUMIF('Tool Pneumatics CH4 VOC BTEX'!B:B,A1472,'Tool Pneumatics CH4 VOC BTEX'!H:H)*Q1472</f>
        <v>0</v>
      </c>
      <c r="S1472" s="16">
        <f>SUMIF('Tool Pneumatics CH4 VOC BTEX'!B:B,A1472,'Tool Pneumatics CH4 VOC BTEX'!J:J)*Q1472</f>
        <v>0</v>
      </c>
      <c r="T1472" s="16">
        <f>SUMIF('Tool Pneumatics CH4 VOC BTEX'!B:B,A1472,'Tool Pneumatics CH4 VOC BTEX'!L:L)*Q1472</f>
        <v>0</v>
      </c>
      <c r="U1472" s="16">
        <f>SUMIF('Tool Pneumatics CH4 VOC BTEX'!B:B,A1472,'Tool Pneumatics CH4 VOC BTEX'!N:N)*Q1472</f>
        <v>0</v>
      </c>
    </row>
    <row r="1473" spans="1:21" x14ac:dyDescent="0.25">
      <c r="A1473" s="1" t="s">
        <v>4431</v>
      </c>
      <c r="B1473" s="1" t="s">
        <v>1560</v>
      </c>
      <c r="C1473" s="1" t="s">
        <v>1776</v>
      </c>
      <c r="D1473" s="3" t="s">
        <v>2535</v>
      </c>
      <c r="E1473" s="3" t="s">
        <v>23961</v>
      </c>
      <c r="F1473" s="1" t="s">
        <v>2409</v>
      </c>
      <c r="G1473" s="1">
        <v>0</v>
      </c>
      <c r="H1473" s="1" t="s">
        <v>27474</v>
      </c>
      <c r="I1473" s="1">
        <v>0</v>
      </c>
      <c r="J1473" s="1" t="s">
        <v>27474</v>
      </c>
      <c r="K1473" s="1">
        <f t="shared" si="88"/>
        <v>0</v>
      </c>
      <c r="L1473" s="2">
        <f>SUMIFS('Basin Total Well Counts'!B:B,'Basin Total Well Counts'!A:A,F1473)</f>
        <v>0</v>
      </c>
      <c r="M1473" s="4">
        <f t="shared" si="89"/>
        <v>0</v>
      </c>
      <c r="N1473" s="2">
        <f>SUMIF('Basin Emissions'!A:A,F1473,'Basin Emissions'!B:B)</f>
        <v>280.51552709999999</v>
      </c>
      <c r="O1473" s="8">
        <f t="shared" si="90"/>
        <v>0</v>
      </c>
      <c r="P1473" s="7">
        <f>SUMIF('Tool Pneumatics CH4 VOC BTEX'!B:B,A1473,'Tool Pneumatics CH4 VOC BTEX'!F:F)</f>
        <v>4.9166021347045898</v>
      </c>
      <c r="Q1473" s="14">
        <f t="shared" si="91"/>
        <v>0</v>
      </c>
      <c r="R1473" s="16">
        <f>SUMIF('Tool Pneumatics CH4 VOC BTEX'!B:B,A1473,'Tool Pneumatics CH4 VOC BTEX'!H:H)*Q1473</f>
        <v>0</v>
      </c>
      <c r="S1473" s="16">
        <f>SUMIF('Tool Pneumatics CH4 VOC BTEX'!B:B,A1473,'Tool Pneumatics CH4 VOC BTEX'!J:J)*Q1473</f>
        <v>0</v>
      </c>
      <c r="T1473" s="16">
        <f>SUMIF('Tool Pneumatics CH4 VOC BTEX'!B:B,A1473,'Tool Pneumatics CH4 VOC BTEX'!L:L)*Q1473</f>
        <v>0</v>
      </c>
      <c r="U1473" s="16">
        <f>SUMIF('Tool Pneumatics CH4 VOC BTEX'!B:B,A1473,'Tool Pneumatics CH4 VOC BTEX'!N:N)*Q1473</f>
        <v>0</v>
      </c>
    </row>
    <row r="1474" spans="1:21" x14ac:dyDescent="0.25">
      <c r="A1474" s="1" t="s">
        <v>4432</v>
      </c>
      <c r="B1474" s="1" t="s">
        <v>1560</v>
      </c>
      <c r="C1474" s="1" t="s">
        <v>2130</v>
      </c>
      <c r="D1474" s="3" t="s">
        <v>2535</v>
      </c>
      <c r="E1474" s="3" t="s">
        <v>23961</v>
      </c>
      <c r="F1474" s="1" t="s">
        <v>3649</v>
      </c>
      <c r="G1474" s="1">
        <v>0</v>
      </c>
      <c r="H1474" s="1" t="s">
        <v>27474</v>
      </c>
      <c r="I1474" s="1">
        <v>0</v>
      </c>
      <c r="J1474" s="1" t="s">
        <v>27474</v>
      </c>
      <c r="K1474" s="1">
        <f t="shared" ref="K1474:K1537" si="92">+I1474+G1474</f>
        <v>0</v>
      </c>
      <c r="L1474" s="2">
        <f>SUMIFS('Basin Total Well Counts'!B:B,'Basin Total Well Counts'!A:A,F1474)</f>
        <v>20</v>
      </c>
      <c r="M1474" s="4">
        <f t="shared" ref="M1474:M1537" si="93">IFERROR(+K1474/L1474,0)</f>
        <v>0</v>
      </c>
      <c r="N1474" s="2">
        <f>SUMIF('Basin Emissions'!A:A,F1474,'Basin Emissions'!B:B)</f>
        <v>253.02431440000004</v>
      </c>
      <c r="O1474" s="8">
        <f t="shared" ref="O1474:O1537" si="94">+N1474*M1474</f>
        <v>0</v>
      </c>
      <c r="P1474" s="7">
        <f>SUMIF('Tool Pneumatics CH4 VOC BTEX'!B:B,A1474,'Tool Pneumatics CH4 VOC BTEX'!F:F)</f>
        <v>25.404619216918899</v>
      </c>
      <c r="Q1474" s="14">
        <f t="shared" ref="Q1474:Q1537" si="95">IFERROR(O1474/P1474,0)*(2204.6/2000)</f>
        <v>0</v>
      </c>
      <c r="R1474" s="16">
        <f>SUMIF('Tool Pneumatics CH4 VOC BTEX'!B:B,A1474,'Tool Pneumatics CH4 VOC BTEX'!H:H)*Q1474</f>
        <v>0</v>
      </c>
      <c r="S1474" s="16">
        <f>SUMIF('Tool Pneumatics CH4 VOC BTEX'!B:B,A1474,'Tool Pneumatics CH4 VOC BTEX'!J:J)*Q1474</f>
        <v>0</v>
      </c>
      <c r="T1474" s="16">
        <f>SUMIF('Tool Pneumatics CH4 VOC BTEX'!B:B,A1474,'Tool Pneumatics CH4 VOC BTEX'!L:L)*Q1474</f>
        <v>0</v>
      </c>
      <c r="U1474" s="16">
        <f>SUMIF('Tool Pneumatics CH4 VOC BTEX'!B:B,A1474,'Tool Pneumatics CH4 VOC BTEX'!N:N)*Q1474</f>
        <v>0</v>
      </c>
    </row>
    <row r="1475" spans="1:21" x14ac:dyDescent="0.25">
      <c r="A1475" s="1" t="s">
        <v>4433</v>
      </c>
      <c r="B1475" s="1" t="s">
        <v>1560</v>
      </c>
      <c r="C1475" s="1" t="s">
        <v>1674</v>
      </c>
      <c r="D1475" s="3" t="s">
        <v>2535</v>
      </c>
      <c r="E1475" s="3" t="s">
        <v>23961</v>
      </c>
      <c r="F1475" s="1" t="s">
        <v>2409</v>
      </c>
      <c r="G1475" s="1">
        <v>0</v>
      </c>
      <c r="H1475" s="1" t="s">
        <v>27474</v>
      </c>
      <c r="I1475" s="1">
        <v>0</v>
      </c>
      <c r="J1475" s="1" t="s">
        <v>27474</v>
      </c>
      <c r="K1475" s="1">
        <f t="shared" si="92"/>
        <v>0</v>
      </c>
      <c r="L1475" s="2">
        <f>SUMIFS('Basin Total Well Counts'!B:B,'Basin Total Well Counts'!A:A,F1475)</f>
        <v>0</v>
      </c>
      <c r="M1475" s="4">
        <f t="shared" si="93"/>
        <v>0</v>
      </c>
      <c r="N1475" s="2">
        <f>SUMIF('Basin Emissions'!A:A,F1475,'Basin Emissions'!B:B)</f>
        <v>280.51552709999999</v>
      </c>
      <c r="O1475" s="8">
        <f t="shared" si="94"/>
        <v>0</v>
      </c>
      <c r="P1475" s="7">
        <f>SUMIF('Tool Pneumatics CH4 VOC BTEX'!B:B,A1475,'Tool Pneumatics CH4 VOC BTEX'!F:F)</f>
        <v>4.9166021347045898</v>
      </c>
      <c r="Q1475" s="14">
        <f t="shared" si="95"/>
        <v>0</v>
      </c>
      <c r="R1475" s="16">
        <f>SUMIF('Tool Pneumatics CH4 VOC BTEX'!B:B,A1475,'Tool Pneumatics CH4 VOC BTEX'!H:H)*Q1475</f>
        <v>0</v>
      </c>
      <c r="S1475" s="16">
        <f>SUMIF('Tool Pneumatics CH4 VOC BTEX'!B:B,A1475,'Tool Pneumatics CH4 VOC BTEX'!J:J)*Q1475</f>
        <v>0</v>
      </c>
      <c r="T1475" s="16">
        <f>SUMIF('Tool Pneumatics CH4 VOC BTEX'!B:B,A1475,'Tool Pneumatics CH4 VOC BTEX'!L:L)*Q1475</f>
        <v>0</v>
      </c>
      <c r="U1475" s="16">
        <f>SUMIF('Tool Pneumatics CH4 VOC BTEX'!B:B,A1475,'Tool Pneumatics CH4 VOC BTEX'!N:N)*Q1475</f>
        <v>0</v>
      </c>
    </row>
    <row r="1476" spans="1:21" x14ac:dyDescent="0.25">
      <c r="A1476" s="1" t="s">
        <v>4434</v>
      </c>
      <c r="B1476" s="1" t="s">
        <v>1560</v>
      </c>
      <c r="C1476" s="1" t="s">
        <v>4435</v>
      </c>
      <c r="D1476" s="3" t="s">
        <v>2535</v>
      </c>
      <c r="E1476" s="3" t="s">
        <v>23961</v>
      </c>
      <c r="F1476" s="1" t="s">
        <v>3378</v>
      </c>
      <c r="G1476" s="1">
        <v>0</v>
      </c>
      <c r="H1476" s="1" t="s">
        <v>27474</v>
      </c>
      <c r="I1476" s="1">
        <v>0</v>
      </c>
      <c r="J1476" s="1" t="s">
        <v>27474</v>
      </c>
      <c r="K1476" s="1">
        <f t="shared" si="92"/>
        <v>0</v>
      </c>
      <c r="L1476" s="2">
        <f>SUMIFS('Basin Total Well Counts'!B:B,'Basin Total Well Counts'!A:A,F1476)</f>
        <v>37</v>
      </c>
      <c r="M1476" s="4">
        <f t="shared" si="93"/>
        <v>0</v>
      </c>
      <c r="N1476" s="2">
        <f>SUMIF('Basin Emissions'!A:A,F1476,'Basin Emissions'!B:B)</f>
        <v>332.78833199999997</v>
      </c>
      <c r="O1476" s="8">
        <f t="shared" si="94"/>
        <v>0</v>
      </c>
      <c r="P1476" s="7">
        <f>SUMIF('Tool Pneumatics CH4 VOC BTEX'!B:B,A1476,'Tool Pneumatics CH4 VOC BTEX'!F:F)</f>
        <v>5.1165800094604501</v>
      </c>
      <c r="Q1476" s="14">
        <f t="shared" si="95"/>
        <v>0</v>
      </c>
      <c r="R1476" s="16">
        <f>SUMIF('Tool Pneumatics CH4 VOC BTEX'!B:B,A1476,'Tool Pneumatics CH4 VOC BTEX'!H:H)*Q1476</f>
        <v>0</v>
      </c>
      <c r="S1476" s="16">
        <f>SUMIF('Tool Pneumatics CH4 VOC BTEX'!B:B,A1476,'Tool Pneumatics CH4 VOC BTEX'!J:J)*Q1476</f>
        <v>0</v>
      </c>
      <c r="T1476" s="16">
        <f>SUMIF('Tool Pneumatics CH4 VOC BTEX'!B:B,A1476,'Tool Pneumatics CH4 VOC BTEX'!L:L)*Q1476</f>
        <v>0</v>
      </c>
      <c r="U1476" s="16">
        <f>SUMIF('Tool Pneumatics CH4 VOC BTEX'!B:B,A1476,'Tool Pneumatics CH4 VOC BTEX'!N:N)*Q1476</f>
        <v>0</v>
      </c>
    </row>
    <row r="1477" spans="1:21" x14ac:dyDescent="0.25">
      <c r="A1477" s="1" t="s">
        <v>4436</v>
      </c>
      <c r="B1477" s="1" t="s">
        <v>1560</v>
      </c>
      <c r="C1477" s="1" t="s">
        <v>1123</v>
      </c>
      <c r="D1477" s="3" t="s">
        <v>2535</v>
      </c>
      <c r="E1477" s="3" t="s">
        <v>23961</v>
      </c>
      <c r="F1477" s="1" t="s">
        <v>2409</v>
      </c>
      <c r="G1477" s="1">
        <v>0</v>
      </c>
      <c r="H1477" s="1" t="s">
        <v>27474</v>
      </c>
      <c r="I1477" s="1">
        <v>0</v>
      </c>
      <c r="J1477" s="1" t="s">
        <v>27474</v>
      </c>
      <c r="K1477" s="1">
        <f t="shared" si="92"/>
        <v>0</v>
      </c>
      <c r="L1477" s="2">
        <f>SUMIFS('Basin Total Well Counts'!B:B,'Basin Total Well Counts'!A:A,F1477)</f>
        <v>0</v>
      </c>
      <c r="M1477" s="4">
        <f t="shared" si="93"/>
        <v>0</v>
      </c>
      <c r="N1477" s="2">
        <f>SUMIF('Basin Emissions'!A:A,F1477,'Basin Emissions'!B:B)</f>
        <v>280.51552709999999</v>
      </c>
      <c r="O1477" s="8">
        <f t="shared" si="94"/>
        <v>0</v>
      </c>
      <c r="P1477" s="7">
        <f>SUMIF('Tool Pneumatics CH4 VOC BTEX'!B:B,A1477,'Tool Pneumatics CH4 VOC BTEX'!F:F)</f>
        <v>4.9166021347045898</v>
      </c>
      <c r="Q1477" s="14">
        <f t="shared" si="95"/>
        <v>0</v>
      </c>
      <c r="R1477" s="16">
        <f>SUMIF('Tool Pneumatics CH4 VOC BTEX'!B:B,A1477,'Tool Pneumatics CH4 VOC BTEX'!H:H)*Q1477</f>
        <v>0</v>
      </c>
      <c r="S1477" s="16">
        <f>SUMIF('Tool Pneumatics CH4 VOC BTEX'!B:B,A1477,'Tool Pneumatics CH4 VOC BTEX'!J:J)*Q1477</f>
        <v>0</v>
      </c>
      <c r="T1477" s="16">
        <f>SUMIF('Tool Pneumatics CH4 VOC BTEX'!B:B,A1477,'Tool Pneumatics CH4 VOC BTEX'!L:L)*Q1477</f>
        <v>0</v>
      </c>
      <c r="U1477" s="16">
        <f>SUMIF('Tool Pneumatics CH4 VOC BTEX'!B:B,A1477,'Tool Pneumatics CH4 VOC BTEX'!N:N)*Q1477</f>
        <v>0</v>
      </c>
    </row>
    <row r="1478" spans="1:21" x14ac:dyDescent="0.25">
      <c r="A1478" s="1" t="s">
        <v>4437</v>
      </c>
      <c r="B1478" s="1" t="s">
        <v>1560</v>
      </c>
      <c r="C1478" s="1" t="s">
        <v>3597</v>
      </c>
      <c r="D1478" s="3" t="s">
        <v>4711</v>
      </c>
      <c r="E1478" s="3" t="s">
        <v>23961</v>
      </c>
      <c r="F1478" s="1" t="s">
        <v>2409</v>
      </c>
      <c r="G1478" s="1">
        <v>0</v>
      </c>
      <c r="H1478" s="1" t="s">
        <v>27474</v>
      </c>
      <c r="I1478" s="1">
        <v>0</v>
      </c>
      <c r="J1478" s="1" t="s">
        <v>27474</v>
      </c>
      <c r="K1478" s="1">
        <f t="shared" si="92"/>
        <v>0</v>
      </c>
      <c r="L1478" s="2">
        <f>SUMIFS('Basin Total Well Counts'!B:B,'Basin Total Well Counts'!A:A,F1478)</f>
        <v>0</v>
      </c>
      <c r="M1478" s="4">
        <f t="shared" si="93"/>
        <v>0</v>
      </c>
      <c r="N1478" s="2">
        <f>SUMIF('Basin Emissions'!A:A,F1478,'Basin Emissions'!B:B)</f>
        <v>280.51552709999999</v>
      </c>
      <c r="O1478" s="8">
        <f t="shared" si="94"/>
        <v>0</v>
      </c>
      <c r="P1478" s="7">
        <f>SUMIF('Tool Pneumatics CH4 VOC BTEX'!B:B,A1478,'Tool Pneumatics CH4 VOC BTEX'!F:F)</f>
        <v>4.9166021347045898</v>
      </c>
      <c r="Q1478" s="14">
        <f t="shared" si="95"/>
        <v>0</v>
      </c>
      <c r="R1478" s="16">
        <f>SUMIF('Tool Pneumatics CH4 VOC BTEX'!B:B,A1478,'Tool Pneumatics CH4 VOC BTEX'!H:H)*Q1478</f>
        <v>0</v>
      </c>
      <c r="S1478" s="16">
        <f>SUMIF('Tool Pneumatics CH4 VOC BTEX'!B:B,A1478,'Tool Pneumatics CH4 VOC BTEX'!J:J)*Q1478</f>
        <v>0</v>
      </c>
      <c r="T1478" s="16">
        <f>SUMIF('Tool Pneumatics CH4 VOC BTEX'!B:B,A1478,'Tool Pneumatics CH4 VOC BTEX'!L:L)*Q1478</f>
        <v>0</v>
      </c>
      <c r="U1478" s="16">
        <f>SUMIF('Tool Pneumatics CH4 VOC BTEX'!B:B,A1478,'Tool Pneumatics CH4 VOC BTEX'!N:N)*Q1478</f>
        <v>0</v>
      </c>
    </row>
    <row r="1479" spans="1:21" x14ac:dyDescent="0.25">
      <c r="A1479" s="1" t="s">
        <v>4438</v>
      </c>
      <c r="B1479" s="1" t="s">
        <v>1560</v>
      </c>
      <c r="C1479" s="1" t="s">
        <v>4439</v>
      </c>
      <c r="D1479" s="3" t="s">
        <v>2535</v>
      </c>
      <c r="E1479" s="3" t="s">
        <v>23961</v>
      </c>
      <c r="F1479" s="1" t="s">
        <v>2409</v>
      </c>
      <c r="G1479" s="1">
        <v>0</v>
      </c>
      <c r="H1479" s="1" t="s">
        <v>27474</v>
      </c>
      <c r="I1479" s="1">
        <v>0</v>
      </c>
      <c r="J1479" s="1" t="s">
        <v>27474</v>
      </c>
      <c r="K1479" s="1">
        <f t="shared" si="92"/>
        <v>0</v>
      </c>
      <c r="L1479" s="2">
        <f>SUMIFS('Basin Total Well Counts'!B:B,'Basin Total Well Counts'!A:A,F1479)</f>
        <v>0</v>
      </c>
      <c r="M1479" s="4">
        <f t="shared" si="93"/>
        <v>0</v>
      </c>
      <c r="N1479" s="2">
        <f>SUMIF('Basin Emissions'!A:A,F1479,'Basin Emissions'!B:B)</f>
        <v>280.51552709999999</v>
      </c>
      <c r="O1479" s="8">
        <f t="shared" si="94"/>
        <v>0</v>
      </c>
      <c r="P1479" s="7">
        <f>SUMIF('Tool Pneumatics CH4 VOC BTEX'!B:B,A1479,'Tool Pneumatics CH4 VOC BTEX'!F:F)</f>
        <v>4.9166021347045898</v>
      </c>
      <c r="Q1479" s="14">
        <f t="shared" si="95"/>
        <v>0</v>
      </c>
      <c r="R1479" s="16">
        <f>SUMIF('Tool Pneumatics CH4 VOC BTEX'!B:B,A1479,'Tool Pneumatics CH4 VOC BTEX'!H:H)*Q1479</f>
        <v>0</v>
      </c>
      <c r="S1479" s="16">
        <f>SUMIF('Tool Pneumatics CH4 VOC BTEX'!B:B,A1479,'Tool Pneumatics CH4 VOC BTEX'!J:J)*Q1479</f>
        <v>0</v>
      </c>
      <c r="T1479" s="16">
        <f>SUMIF('Tool Pneumatics CH4 VOC BTEX'!B:B,A1479,'Tool Pneumatics CH4 VOC BTEX'!L:L)*Q1479</f>
        <v>0</v>
      </c>
      <c r="U1479" s="16">
        <f>SUMIF('Tool Pneumatics CH4 VOC BTEX'!B:B,A1479,'Tool Pneumatics CH4 VOC BTEX'!N:N)*Q1479</f>
        <v>0</v>
      </c>
    </row>
    <row r="1480" spans="1:21" x14ac:dyDescent="0.25">
      <c r="A1480" s="1" t="s">
        <v>4440</v>
      </c>
      <c r="B1480" s="1" t="s">
        <v>1560</v>
      </c>
      <c r="C1480" s="1" t="s">
        <v>4441</v>
      </c>
      <c r="D1480" s="3" t="s">
        <v>2535</v>
      </c>
      <c r="E1480" s="3" t="s">
        <v>23961</v>
      </c>
      <c r="F1480" s="1" t="s">
        <v>3649</v>
      </c>
      <c r="G1480" s="1">
        <v>0</v>
      </c>
      <c r="H1480" s="1" t="s">
        <v>27474</v>
      </c>
      <c r="I1480" s="1">
        <v>0</v>
      </c>
      <c r="J1480" s="1" t="s">
        <v>27474</v>
      </c>
      <c r="K1480" s="1">
        <f t="shared" si="92"/>
        <v>0</v>
      </c>
      <c r="L1480" s="2">
        <f>SUMIFS('Basin Total Well Counts'!B:B,'Basin Total Well Counts'!A:A,F1480)</f>
        <v>20</v>
      </c>
      <c r="M1480" s="4">
        <f t="shared" si="93"/>
        <v>0</v>
      </c>
      <c r="N1480" s="2">
        <f>SUMIF('Basin Emissions'!A:A,F1480,'Basin Emissions'!B:B)</f>
        <v>253.02431440000004</v>
      </c>
      <c r="O1480" s="8">
        <f t="shared" si="94"/>
        <v>0</v>
      </c>
      <c r="P1480" s="7">
        <f>SUMIF('Tool Pneumatics CH4 VOC BTEX'!B:B,A1480,'Tool Pneumatics CH4 VOC BTEX'!F:F)</f>
        <v>25.404619216918899</v>
      </c>
      <c r="Q1480" s="14">
        <f t="shared" si="95"/>
        <v>0</v>
      </c>
      <c r="R1480" s="16">
        <f>SUMIF('Tool Pneumatics CH4 VOC BTEX'!B:B,A1480,'Tool Pneumatics CH4 VOC BTEX'!H:H)*Q1480</f>
        <v>0</v>
      </c>
      <c r="S1480" s="16">
        <f>SUMIF('Tool Pneumatics CH4 VOC BTEX'!B:B,A1480,'Tool Pneumatics CH4 VOC BTEX'!J:J)*Q1480</f>
        <v>0</v>
      </c>
      <c r="T1480" s="16">
        <f>SUMIF('Tool Pneumatics CH4 VOC BTEX'!B:B,A1480,'Tool Pneumatics CH4 VOC BTEX'!L:L)*Q1480</f>
        <v>0</v>
      </c>
      <c r="U1480" s="16">
        <f>SUMIF('Tool Pneumatics CH4 VOC BTEX'!B:B,A1480,'Tool Pneumatics CH4 VOC BTEX'!N:N)*Q1480</f>
        <v>0</v>
      </c>
    </row>
    <row r="1481" spans="1:21" x14ac:dyDescent="0.25">
      <c r="A1481" s="1" t="s">
        <v>4442</v>
      </c>
      <c r="B1481" s="1" t="s">
        <v>1560</v>
      </c>
      <c r="C1481" s="1" t="s">
        <v>1676</v>
      </c>
      <c r="D1481" s="3" t="s">
        <v>2535</v>
      </c>
      <c r="E1481" s="3" t="s">
        <v>23961</v>
      </c>
      <c r="F1481" s="1" t="s">
        <v>2409</v>
      </c>
      <c r="G1481" s="1">
        <v>0</v>
      </c>
      <c r="H1481" s="1" t="s">
        <v>27474</v>
      </c>
      <c r="I1481" s="1">
        <v>0</v>
      </c>
      <c r="J1481" s="1" t="s">
        <v>27474</v>
      </c>
      <c r="K1481" s="1">
        <f t="shared" si="92"/>
        <v>0</v>
      </c>
      <c r="L1481" s="2">
        <f>SUMIFS('Basin Total Well Counts'!B:B,'Basin Total Well Counts'!A:A,F1481)</f>
        <v>0</v>
      </c>
      <c r="M1481" s="4">
        <f t="shared" si="93"/>
        <v>0</v>
      </c>
      <c r="N1481" s="2">
        <f>SUMIF('Basin Emissions'!A:A,F1481,'Basin Emissions'!B:B)</f>
        <v>280.51552709999999</v>
      </c>
      <c r="O1481" s="8">
        <f t="shared" si="94"/>
        <v>0</v>
      </c>
      <c r="P1481" s="7">
        <f>SUMIF('Tool Pneumatics CH4 VOC BTEX'!B:B,A1481,'Tool Pneumatics CH4 VOC BTEX'!F:F)</f>
        <v>4.9166021347045898</v>
      </c>
      <c r="Q1481" s="14">
        <f t="shared" si="95"/>
        <v>0</v>
      </c>
      <c r="R1481" s="16">
        <f>SUMIF('Tool Pneumatics CH4 VOC BTEX'!B:B,A1481,'Tool Pneumatics CH4 VOC BTEX'!H:H)*Q1481</f>
        <v>0</v>
      </c>
      <c r="S1481" s="16">
        <f>SUMIF('Tool Pneumatics CH4 VOC BTEX'!B:B,A1481,'Tool Pneumatics CH4 VOC BTEX'!J:J)*Q1481</f>
        <v>0</v>
      </c>
      <c r="T1481" s="16">
        <f>SUMIF('Tool Pneumatics CH4 VOC BTEX'!B:B,A1481,'Tool Pneumatics CH4 VOC BTEX'!L:L)*Q1481</f>
        <v>0</v>
      </c>
      <c r="U1481" s="16">
        <f>SUMIF('Tool Pneumatics CH4 VOC BTEX'!B:B,A1481,'Tool Pneumatics CH4 VOC BTEX'!N:N)*Q1481</f>
        <v>0</v>
      </c>
    </row>
    <row r="1482" spans="1:21" x14ac:dyDescent="0.25">
      <c r="A1482" s="1" t="s">
        <v>4443</v>
      </c>
      <c r="B1482" s="1" t="s">
        <v>1560</v>
      </c>
      <c r="C1482" s="1" t="s">
        <v>4444</v>
      </c>
      <c r="D1482" s="3" t="s">
        <v>2535</v>
      </c>
      <c r="E1482" s="3" t="s">
        <v>23961</v>
      </c>
      <c r="F1482" s="1" t="s">
        <v>2409</v>
      </c>
      <c r="G1482" s="1">
        <v>0</v>
      </c>
      <c r="H1482" s="1" t="s">
        <v>27474</v>
      </c>
      <c r="I1482" s="1">
        <v>0</v>
      </c>
      <c r="J1482" s="1" t="s">
        <v>27474</v>
      </c>
      <c r="K1482" s="1">
        <f t="shared" si="92"/>
        <v>0</v>
      </c>
      <c r="L1482" s="2">
        <f>SUMIFS('Basin Total Well Counts'!B:B,'Basin Total Well Counts'!A:A,F1482)</f>
        <v>0</v>
      </c>
      <c r="M1482" s="4">
        <f t="shared" si="93"/>
        <v>0</v>
      </c>
      <c r="N1482" s="2">
        <f>SUMIF('Basin Emissions'!A:A,F1482,'Basin Emissions'!B:B)</f>
        <v>280.51552709999999</v>
      </c>
      <c r="O1482" s="8">
        <f t="shared" si="94"/>
        <v>0</v>
      </c>
      <c r="P1482" s="7">
        <f>SUMIF('Tool Pneumatics CH4 VOC BTEX'!B:B,A1482,'Tool Pneumatics CH4 VOC BTEX'!F:F)</f>
        <v>4.9166021347045898</v>
      </c>
      <c r="Q1482" s="14">
        <f t="shared" si="95"/>
        <v>0</v>
      </c>
      <c r="R1482" s="16">
        <f>SUMIF('Tool Pneumatics CH4 VOC BTEX'!B:B,A1482,'Tool Pneumatics CH4 VOC BTEX'!H:H)*Q1482</f>
        <v>0</v>
      </c>
      <c r="S1482" s="16">
        <f>SUMIF('Tool Pneumatics CH4 VOC BTEX'!B:B,A1482,'Tool Pneumatics CH4 VOC BTEX'!J:J)*Q1482</f>
        <v>0</v>
      </c>
      <c r="T1482" s="16">
        <f>SUMIF('Tool Pneumatics CH4 VOC BTEX'!B:B,A1482,'Tool Pneumatics CH4 VOC BTEX'!L:L)*Q1482</f>
        <v>0</v>
      </c>
      <c r="U1482" s="16">
        <f>SUMIF('Tool Pneumatics CH4 VOC BTEX'!B:B,A1482,'Tool Pneumatics CH4 VOC BTEX'!N:N)*Q1482</f>
        <v>0</v>
      </c>
    </row>
    <row r="1483" spans="1:21" x14ac:dyDescent="0.25">
      <c r="A1483" s="1" t="s">
        <v>4445</v>
      </c>
      <c r="B1483" s="1" t="s">
        <v>1560</v>
      </c>
      <c r="C1483" s="1" t="s">
        <v>4446</v>
      </c>
      <c r="D1483" s="3" t="s">
        <v>2535</v>
      </c>
      <c r="E1483" s="3" t="s">
        <v>23961</v>
      </c>
      <c r="F1483" s="1" t="s">
        <v>2409</v>
      </c>
      <c r="G1483" s="1">
        <v>0</v>
      </c>
      <c r="H1483" s="1" t="s">
        <v>27474</v>
      </c>
      <c r="I1483" s="1">
        <v>0</v>
      </c>
      <c r="J1483" s="1" t="s">
        <v>27474</v>
      </c>
      <c r="K1483" s="1">
        <f t="shared" si="92"/>
        <v>0</v>
      </c>
      <c r="L1483" s="2">
        <f>SUMIFS('Basin Total Well Counts'!B:B,'Basin Total Well Counts'!A:A,F1483)</f>
        <v>0</v>
      </c>
      <c r="M1483" s="4">
        <f t="shared" si="93"/>
        <v>0</v>
      </c>
      <c r="N1483" s="2">
        <f>SUMIF('Basin Emissions'!A:A,F1483,'Basin Emissions'!B:B)</f>
        <v>280.51552709999999</v>
      </c>
      <c r="O1483" s="8">
        <f t="shared" si="94"/>
        <v>0</v>
      </c>
      <c r="P1483" s="7">
        <f>SUMIF('Tool Pneumatics CH4 VOC BTEX'!B:B,A1483,'Tool Pneumatics CH4 VOC BTEX'!F:F)</f>
        <v>4.9166021347045898</v>
      </c>
      <c r="Q1483" s="14">
        <f t="shared" si="95"/>
        <v>0</v>
      </c>
      <c r="R1483" s="16">
        <f>SUMIF('Tool Pneumatics CH4 VOC BTEX'!B:B,A1483,'Tool Pneumatics CH4 VOC BTEX'!H:H)*Q1483</f>
        <v>0</v>
      </c>
      <c r="S1483" s="16">
        <f>SUMIF('Tool Pneumatics CH4 VOC BTEX'!B:B,A1483,'Tool Pneumatics CH4 VOC BTEX'!J:J)*Q1483</f>
        <v>0</v>
      </c>
      <c r="T1483" s="16">
        <f>SUMIF('Tool Pneumatics CH4 VOC BTEX'!B:B,A1483,'Tool Pneumatics CH4 VOC BTEX'!L:L)*Q1483</f>
        <v>0</v>
      </c>
      <c r="U1483" s="16">
        <f>SUMIF('Tool Pneumatics CH4 VOC BTEX'!B:B,A1483,'Tool Pneumatics CH4 VOC BTEX'!N:N)*Q1483</f>
        <v>0</v>
      </c>
    </row>
    <row r="1484" spans="1:21" x14ac:dyDescent="0.25">
      <c r="A1484" s="1" t="s">
        <v>4447</v>
      </c>
      <c r="B1484" s="1" t="s">
        <v>1560</v>
      </c>
      <c r="C1484" s="1" t="s">
        <v>1783</v>
      </c>
      <c r="D1484" s="3" t="s">
        <v>2541</v>
      </c>
      <c r="E1484" s="3" t="s">
        <v>23961</v>
      </c>
      <c r="F1484" s="1" t="s">
        <v>6799</v>
      </c>
      <c r="G1484" s="1">
        <v>0</v>
      </c>
      <c r="H1484" s="1" t="s">
        <v>27474</v>
      </c>
      <c r="I1484" s="1">
        <v>0</v>
      </c>
      <c r="J1484" s="1" t="s">
        <v>27474</v>
      </c>
      <c r="K1484" s="1">
        <f t="shared" si="92"/>
        <v>0</v>
      </c>
      <c r="L1484" s="2">
        <f>SUMIFS('Basin Total Well Counts'!B:B,'Basin Total Well Counts'!A:A,F1484)</f>
        <v>0</v>
      </c>
      <c r="M1484" s="4">
        <f t="shared" si="93"/>
        <v>0</v>
      </c>
      <c r="N1484" s="2">
        <f>SUMIF('Basin Emissions'!A:A,F1484,'Basin Emissions'!B:B)</f>
        <v>17.466082199999999</v>
      </c>
      <c r="O1484" s="8">
        <f t="shared" si="94"/>
        <v>0</v>
      </c>
      <c r="P1484" s="7">
        <f>SUMIF('Tool Pneumatics CH4 VOC BTEX'!B:B,A1484,'Tool Pneumatics CH4 VOC BTEX'!F:F)</f>
        <v>4.9166021347045898</v>
      </c>
      <c r="Q1484" s="14">
        <f t="shared" si="95"/>
        <v>0</v>
      </c>
      <c r="R1484" s="16">
        <f>SUMIF('Tool Pneumatics CH4 VOC BTEX'!B:B,A1484,'Tool Pneumatics CH4 VOC BTEX'!H:H)*Q1484</f>
        <v>0</v>
      </c>
      <c r="S1484" s="16">
        <f>SUMIF('Tool Pneumatics CH4 VOC BTEX'!B:B,A1484,'Tool Pneumatics CH4 VOC BTEX'!J:J)*Q1484</f>
        <v>0</v>
      </c>
      <c r="T1484" s="16">
        <f>SUMIF('Tool Pneumatics CH4 VOC BTEX'!B:B,A1484,'Tool Pneumatics CH4 VOC BTEX'!L:L)*Q1484</f>
        <v>0</v>
      </c>
      <c r="U1484" s="16">
        <f>SUMIF('Tool Pneumatics CH4 VOC BTEX'!B:B,A1484,'Tool Pneumatics CH4 VOC BTEX'!N:N)*Q1484</f>
        <v>0</v>
      </c>
    </row>
    <row r="1485" spans="1:21" x14ac:dyDescent="0.25">
      <c r="A1485" s="1" t="s">
        <v>4448</v>
      </c>
      <c r="B1485" s="1" t="s">
        <v>1560</v>
      </c>
      <c r="C1485" s="1" t="s">
        <v>1883</v>
      </c>
      <c r="D1485" s="3" t="s">
        <v>2535</v>
      </c>
      <c r="E1485" s="3" t="s">
        <v>23961</v>
      </c>
      <c r="F1485" s="1" t="s">
        <v>3378</v>
      </c>
      <c r="G1485" s="1">
        <v>0</v>
      </c>
      <c r="H1485" s="1" t="s">
        <v>27474</v>
      </c>
      <c r="I1485" s="1">
        <v>0</v>
      </c>
      <c r="J1485" s="1" t="s">
        <v>27474</v>
      </c>
      <c r="K1485" s="1">
        <f t="shared" si="92"/>
        <v>0</v>
      </c>
      <c r="L1485" s="2">
        <f>SUMIFS('Basin Total Well Counts'!B:B,'Basin Total Well Counts'!A:A,F1485)</f>
        <v>37</v>
      </c>
      <c r="M1485" s="4">
        <f t="shared" si="93"/>
        <v>0</v>
      </c>
      <c r="N1485" s="2">
        <f>SUMIF('Basin Emissions'!A:A,F1485,'Basin Emissions'!B:B)</f>
        <v>332.78833199999997</v>
      </c>
      <c r="O1485" s="8">
        <f t="shared" si="94"/>
        <v>0</v>
      </c>
      <c r="P1485" s="7">
        <f>SUMIF('Tool Pneumatics CH4 VOC BTEX'!B:B,A1485,'Tool Pneumatics CH4 VOC BTEX'!F:F)</f>
        <v>5.1165800094604501</v>
      </c>
      <c r="Q1485" s="14">
        <f t="shared" si="95"/>
        <v>0</v>
      </c>
      <c r="R1485" s="16">
        <f>SUMIF('Tool Pneumatics CH4 VOC BTEX'!B:B,A1485,'Tool Pneumatics CH4 VOC BTEX'!H:H)*Q1485</f>
        <v>0</v>
      </c>
      <c r="S1485" s="16">
        <f>SUMIF('Tool Pneumatics CH4 VOC BTEX'!B:B,A1485,'Tool Pneumatics CH4 VOC BTEX'!J:J)*Q1485</f>
        <v>0</v>
      </c>
      <c r="T1485" s="16">
        <f>SUMIF('Tool Pneumatics CH4 VOC BTEX'!B:B,A1485,'Tool Pneumatics CH4 VOC BTEX'!L:L)*Q1485</f>
        <v>0</v>
      </c>
      <c r="U1485" s="16">
        <f>SUMIF('Tool Pneumatics CH4 VOC BTEX'!B:B,A1485,'Tool Pneumatics CH4 VOC BTEX'!N:N)*Q1485</f>
        <v>0</v>
      </c>
    </row>
    <row r="1486" spans="1:21" x14ac:dyDescent="0.25">
      <c r="A1486" s="1" t="s">
        <v>4449</v>
      </c>
      <c r="B1486" s="1" t="s">
        <v>1560</v>
      </c>
      <c r="C1486" s="1" t="s">
        <v>1569</v>
      </c>
      <c r="D1486" s="3" t="s">
        <v>2535</v>
      </c>
      <c r="E1486" s="3" t="s">
        <v>23961</v>
      </c>
      <c r="F1486" s="1" t="s">
        <v>2409</v>
      </c>
      <c r="G1486" s="1">
        <v>0</v>
      </c>
      <c r="H1486" s="1" t="s">
        <v>27474</v>
      </c>
      <c r="I1486" s="1">
        <v>0</v>
      </c>
      <c r="J1486" s="1" t="s">
        <v>27474</v>
      </c>
      <c r="K1486" s="1">
        <f t="shared" si="92"/>
        <v>0</v>
      </c>
      <c r="L1486" s="2">
        <f>SUMIFS('Basin Total Well Counts'!B:B,'Basin Total Well Counts'!A:A,F1486)</f>
        <v>0</v>
      </c>
      <c r="M1486" s="4">
        <f t="shared" si="93"/>
        <v>0</v>
      </c>
      <c r="N1486" s="2">
        <f>SUMIF('Basin Emissions'!A:A,F1486,'Basin Emissions'!B:B)</f>
        <v>280.51552709999999</v>
      </c>
      <c r="O1486" s="8">
        <f t="shared" si="94"/>
        <v>0</v>
      </c>
      <c r="P1486" s="7">
        <f>SUMIF('Tool Pneumatics CH4 VOC BTEX'!B:B,A1486,'Tool Pneumatics CH4 VOC BTEX'!F:F)</f>
        <v>4.9166021347045898</v>
      </c>
      <c r="Q1486" s="14">
        <f t="shared" si="95"/>
        <v>0</v>
      </c>
      <c r="R1486" s="16">
        <f>SUMIF('Tool Pneumatics CH4 VOC BTEX'!B:B,A1486,'Tool Pneumatics CH4 VOC BTEX'!H:H)*Q1486</f>
        <v>0</v>
      </c>
      <c r="S1486" s="16">
        <f>SUMIF('Tool Pneumatics CH4 VOC BTEX'!B:B,A1486,'Tool Pneumatics CH4 VOC BTEX'!J:J)*Q1486</f>
        <v>0</v>
      </c>
      <c r="T1486" s="16">
        <f>SUMIF('Tool Pneumatics CH4 VOC BTEX'!B:B,A1486,'Tool Pneumatics CH4 VOC BTEX'!L:L)*Q1486</f>
        <v>0</v>
      </c>
      <c r="U1486" s="16">
        <f>SUMIF('Tool Pneumatics CH4 VOC BTEX'!B:B,A1486,'Tool Pneumatics CH4 VOC BTEX'!N:N)*Q1486</f>
        <v>0</v>
      </c>
    </row>
    <row r="1487" spans="1:21" x14ac:dyDescent="0.25">
      <c r="A1487" s="1" t="s">
        <v>4450</v>
      </c>
      <c r="B1487" s="1" t="s">
        <v>1560</v>
      </c>
      <c r="C1487" s="1" t="s">
        <v>1691</v>
      </c>
      <c r="D1487" s="3" t="s">
        <v>2721</v>
      </c>
      <c r="E1487" s="3" t="s">
        <v>23961</v>
      </c>
      <c r="F1487" s="1" t="s">
        <v>2409</v>
      </c>
      <c r="G1487" s="1">
        <v>0</v>
      </c>
      <c r="H1487" s="1" t="s">
        <v>27474</v>
      </c>
      <c r="I1487" s="1">
        <v>0</v>
      </c>
      <c r="J1487" s="1" t="s">
        <v>27474</v>
      </c>
      <c r="K1487" s="1">
        <f t="shared" si="92"/>
        <v>0</v>
      </c>
      <c r="L1487" s="2">
        <f>SUMIFS('Basin Total Well Counts'!B:B,'Basin Total Well Counts'!A:A,F1487)</f>
        <v>0</v>
      </c>
      <c r="M1487" s="4">
        <f t="shared" si="93"/>
        <v>0</v>
      </c>
      <c r="N1487" s="2">
        <f>SUMIF('Basin Emissions'!A:A,F1487,'Basin Emissions'!B:B)</f>
        <v>280.51552709999999</v>
      </c>
      <c r="O1487" s="8">
        <f t="shared" si="94"/>
        <v>0</v>
      </c>
      <c r="P1487" s="7">
        <f>SUMIF('Tool Pneumatics CH4 VOC BTEX'!B:B,A1487,'Tool Pneumatics CH4 VOC BTEX'!F:F)</f>
        <v>4.9166021347045898</v>
      </c>
      <c r="Q1487" s="14">
        <f t="shared" si="95"/>
        <v>0</v>
      </c>
      <c r="R1487" s="16">
        <f>SUMIF('Tool Pneumatics CH4 VOC BTEX'!B:B,A1487,'Tool Pneumatics CH4 VOC BTEX'!H:H)*Q1487</f>
        <v>0</v>
      </c>
      <c r="S1487" s="16">
        <f>SUMIF('Tool Pneumatics CH4 VOC BTEX'!B:B,A1487,'Tool Pneumatics CH4 VOC BTEX'!J:J)*Q1487</f>
        <v>0</v>
      </c>
      <c r="T1487" s="16">
        <f>SUMIF('Tool Pneumatics CH4 VOC BTEX'!B:B,A1487,'Tool Pneumatics CH4 VOC BTEX'!L:L)*Q1487</f>
        <v>0</v>
      </c>
      <c r="U1487" s="16">
        <f>SUMIF('Tool Pneumatics CH4 VOC BTEX'!B:B,A1487,'Tool Pneumatics CH4 VOC BTEX'!N:N)*Q1487</f>
        <v>0</v>
      </c>
    </row>
    <row r="1488" spans="1:21" x14ac:dyDescent="0.25">
      <c r="A1488" s="1" t="s">
        <v>4451</v>
      </c>
      <c r="B1488" s="1" t="s">
        <v>1560</v>
      </c>
      <c r="C1488" s="1" t="s">
        <v>1616</v>
      </c>
      <c r="D1488" s="3" t="s">
        <v>2721</v>
      </c>
      <c r="E1488" s="3" t="s">
        <v>23961</v>
      </c>
      <c r="F1488" s="1" t="s">
        <v>3378</v>
      </c>
      <c r="G1488" s="1">
        <v>0</v>
      </c>
      <c r="H1488" s="1" t="s">
        <v>27474</v>
      </c>
      <c r="I1488" s="1">
        <v>0</v>
      </c>
      <c r="J1488" s="1" t="s">
        <v>27474</v>
      </c>
      <c r="K1488" s="1">
        <f t="shared" si="92"/>
        <v>0</v>
      </c>
      <c r="L1488" s="2">
        <f>SUMIFS('Basin Total Well Counts'!B:B,'Basin Total Well Counts'!A:A,F1488)</f>
        <v>37</v>
      </c>
      <c r="M1488" s="4">
        <f t="shared" si="93"/>
        <v>0</v>
      </c>
      <c r="N1488" s="2">
        <f>SUMIF('Basin Emissions'!A:A,F1488,'Basin Emissions'!B:B)</f>
        <v>332.78833199999997</v>
      </c>
      <c r="O1488" s="8">
        <f t="shared" si="94"/>
        <v>0</v>
      </c>
      <c r="P1488" s="7">
        <f>SUMIF('Tool Pneumatics CH4 VOC BTEX'!B:B,A1488,'Tool Pneumatics CH4 VOC BTEX'!F:F)</f>
        <v>5.1165800094604501</v>
      </c>
      <c r="Q1488" s="14">
        <f t="shared" si="95"/>
        <v>0</v>
      </c>
      <c r="R1488" s="16">
        <f>SUMIF('Tool Pneumatics CH4 VOC BTEX'!B:B,A1488,'Tool Pneumatics CH4 VOC BTEX'!H:H)*Q1488</f>
        <v>0</v>
      </c>
      <c r="S1488" s="16">
        <f>SUMIF('Tool Pneumatics CH4 VOC BTEX'!B:B,A1488,'Tool Pneumatics CH4 VOC BTEX'!J:J)*Q1488</f>
        <v>0</v>
      </c>
      <c r="T1488" s="16">
        <f>SUMIF('Tool Pneumatics CH4 VOC BTEX'!B:B,A1488,'Tool Pneumatics CH4 VOC BTEX'!L:L)*Q1488</f>
        <v>0</v>
      </c>
      <c r="U1488" s="16">
        <f>SUMIF('Tool Pneumatics CH4 VOC BTEX'!B:B,A1488,'Tool Pneumatics CH4 VOC BTEX'!N:N)*Q1488</f>
        <v>0</v>
      </c>
    </row>
    <row r="1489" spans="1:21" x14ac:dyDescent="0.25">
      <c r="A1489" s="1" t="s">
        <v>4452</v>
      </c>
      <c r="B1489" s="1" t="s">
        <v>1560</v>
      </c>
      <c r="C1489" s="1" t="s">
        <v>4453</v>
      </c>
      <c r="D1489" s="3" t="s">
        <v>2721</v>
      </c>
      <c r="E1489" s="3" t="s">
        <v>23961</v>
      </c>
      <c r="F1489" s="1" t="s">
        <v>6799</v>
      </c>
      <c r="G1489" s="1">
        <v>0</v>
      </c>
      <c r="H1489" s="1" t="s">
        <v>27474</v>
      </c>
      <c r="I1489" s="1">
        <v>0</v>
      </c>
      <c r="J1489" s="1" t="s">
        <v>27474</v>
      </c>
      <c r="K1489" s="1">
        <f t="shared" si="92"/>
        <v>0</v>
      </c>
      <c r="L1489" s="2">
        <f>SUMIFS('Basin Total Well Counts'!B:B,'Basin Total Well Counts'!A:A,F1489)</f>
        <v>0</v>
      </c>
      <c r="M1489" s="4">
        <f t="shared" si="93"/>
        <v>0</v>
      </c>
      <c r="N1489" s="2">
        <f>SUMIF('Basin Emissions'!A:A,F1489,'Basin Emissions'!B:B)</f>
        <v>17.466082199999999</v>
      </c>
      <c r="O1489" s="8">
        <f t="shared" si="94"/>
        <v>0</v>
      </c>
      <c r="P1489" s="7">
        <f>SUMIF('Tool Pneumatics CH4 VOC BTEX'!B:B,A1489,'Tool Pneumatics CH4 VOC BTEX'!F:F)</f>
        <v>4.9166021347045898</v>
      </c>
      <c r="Q1489" s="14">
        <f t="shared" si="95"/>
        <v>0</v>
      </c>
      <c r="R1489" s="16">
        <f>SUMIF('Tool Pneumatics CH4 VOC BTEX'!B:B,A1489,'Tool Pneumatics CH4 VOC BTEX'!H:H)*Q1489</f>
        <v>0</v>
      </c>
      <c r="S1489" s="16">
        <f>SUMIF('Tool Pneumatics CH4 VOC BTEX'!B:B,A1489,'Tool Pneumatics CH4 VOC BTEX'!J:J)*Q1489</f>
        <v>0</v>
      </c>
      <c r="T1489" s="16">
        <f>SUMIF('Tool Pneumatics CH4 VOC BTEX'!B:B,A1489,'Tool Pneumatics CH4 VOC BTEX'!L:L)*Q1489</f>
        <v>0</v>
      </c>
      <c r="U1489" s="16">
        <f>SUMIF('Tool Pneumatics CH4 VOC BTEX'!B:B,A1489,'Tool Pneumatics CH4 VOC BTEX'!N:N)*Q1489</f>
        <v>0</v>
      </c>
    </row>
    <row r="1490" spans="1:21" x14ac:dyDescent="0.25">
      <c r="A1490" s="1" t="s">
        <v>4454</v>
      </c>
      <c r="B1490" s="1" t="s">
        <v>1560</v>
      </c>
      <c r="C1490" s="1" t="s">
        <v>1661</v>
      </c>
      <c r="D1490" s="3" t="s">
        <v>2721</v>
      </c>
      <c r="E1490" s="3" t="s">
        <v>23961</v>
      </c>
      <c r="F1490" s="1" t="s">
        <v>2409</v>
      </c>
      <c r="G1490" s="1">
        <v>0</v>
      </c>
      <c r="H1490" s="1" t="s">
        <v>27474</v>
      </c>
      <c r="I1490" s="1">
        <v>0</v>
      </c>
      <c r="J1490" s="1" t="s">
        <v>27474</v>
      </c>
      <c r="K1490" s="1">
        <f t="shared" si="92"/>
        <v>0</v>
      </c>
      <c r="L1490" s="2">
        <f>SUMIFS('Basin Total Well Counts'!B:B,'Basin Total Well Counts'!A:A,F1490)</f>
        <v>0</v>
      </c>
      <c r="M1490" s="4">
        <f t="shared" si="93"/>
        <v>0</v>
      </c>
      <c r="N1490" s="2">
        <f>SUMIF('Basin Emissions'!A:A,F1490,'Basin Emissions'!B:B)</f>
        <v>280.51552709999999</v>
      </c>
      <c r="O1490" s="8">
        <f t="shared" si="94"/>
        <v>0</v>
      </c>
      <c r="P1490" s="7">
        <f>SUMIF('Tool Pneumatics CH4 VOC BTEX'!B:B,A1490,'Tool Pneumatics CH4 VOC BTEX'!F:F)</f>
        <v>4.9166021347045898</v>
      </c>
      <c r="Q1490" s="14">
        <f t="shared" si="95"/>
        <v>0</v>
      </c>
      <c r="R1490" s="16">
        <f>SUMIF('Tool Pneumatics CH4 VOC BTEX'!B:B,A1490,'Tool Pneumatics CH4 VOC BTEX'!H:H)*Q1490</f>
        <v>0</v>
      </c>
      <c r="S1490" s="16">
        <f>SUMIF('Tool Pneumatics CH4 VOC BTEX'!B:B,A1490,'Tool Pneumatics CH4 VOC BTEX'!J:J)*Q1490</f>
        <v>0</v>
      </c>
      <c r="T1490" s="16">
        <f>SUMIF('Tool Pneumatics CH4 VOC BTEX'!B:B,A1490,'Tool Pneumatics CH4 VOC BTEX'!L:L)*Q1490</f>
        <v>0</v>
      </c>
      <c r="U1490" s="16">
        <f>SUMIF('Tool Pneumatics CH4 VOC BTEX'!B:B,A1490,'Tool Pneumatics CH4 VOC BTEX'!N:N)*Q1490</f>
        <v>0</v>
      </c>
    </row>
    <row r="1491" spans="1:21" x14ac:dyDescent="0.25">
      <c r="A1491" s="1" t="s">
        <v>4455</v>
      </c>
      <c r="B1491" s="1" t="s">
        <v>1560</v>
      </c>
      <c r="C1491" s="1" t="s">
        <v>4456</v>
      </c>
      <c r="D1491" s="3" t="s">
        <v>2721</v>
      </c>
      <c r="E1491" s="3" t="s">
        <v>23961</v>
      </c>
      <c r="F1491" s="1" t="s">
        <v>3378</v>
      </c>
      <c r="G1491" s="1">
        <v>0</v>
      </c>
      <c r="H1491" s="1" t="s">
        <v>27474</v>
      </c>
      <c r="I1491" s="1">
        <v>0</v>
      </c>
      <c r="J1491" s="1" t="s">
        <v>27474</v>
      </c>
      <c r="K1491" s="1">
        <f t="shared" si="92"/>
        <v>0</v>
      </c>
      <c r="L1491" s="2">
        <f>SUMIFS('Basin Total Well Counts'!B:B,'Basin Total Well Counts'!A:A,F1491)</f>
        <v>37</v>
      </c>
      <c r="M1491" s="4">
        <f t="shared" si="93"/>
        <v>0</v>
      </c>
      <c r="N1491" s="2">
        <f>SUMIF('Basin Emissions'!A:A,F1491,'Basin Emissions'!B:B)</f>
        <v>332.78833199999997</v>
      </c>
      <c r="O1491" s="8">
        <f t="shared" si="94"/>
        <v>0</v>
      </c>
      <c r="P1491" s="7">
        <f>SUMIF('Tool Pneumatics CH4 VOC BTEX'!B:B,A1491,'Tool Pneumatics CH4 VOC BTEX'!F:F)</f>
        <v>5.1165800094604501</v>
      </c>
      <c r="Q1491" s="14">
        <f t="shared" si="95"/>
        <v>0</v>
      </c>
      <c r="R1491" s="16">
        <f>SUMIF('Tool Pneumatics CH4 VOC BTEX'!B:B,A1491,'Tool Pneumatics CH4 VOC BTEX'!H:H)*Q1491</f>
        <v>0</v>
      </c>
      <c r="S1491" s="16">
        <f>SUMIF('Tool Pneumatics CH4 VOC BTEX'!B:B,A1491,'Tool Pneumatics CH4 VOC BTEX'!J:J)*Q1491</f>
        <v>0</v>
      </c>
      <c r="T1491" s="16">
        <f>SUMIF('Tool Pneumatics CH4 VOC BTEX'!B:B,A1491,'Tool Pneumatics CH4 VOC BTEX'!L:L)*Q1491</f>
        <v>0</v>
      </c>
      <c r="U1491" s="16">
        <f>SUMIF('Tool Pneumatics CH4 VOC BTEX'!B:B,A1491,'Tool Pneumatics CH4 VOC BTEX'!N:N)*Q1491</f>
        <v>0</v>
      </c>
    </row>
    <row r="1492" spans="1:21" x14ac:dyDescent="0.25">
      <c r="A1492" s="1" t="s">
        <v>4457</v>
      </c>
      <c r="B1492" s="1" t="s">
        <v>1560</v>
      </c>
      <c r="C1492" s="1" t="s">
        <v>4458</v>
      </c>
      <c r="D1492" s="3" t="s">
        <v>2721</v>
      </c>
      <c r="E1492" s="3" t="s">
        <v>23961</v>
      </c>
      <c r="F1492" s="1" t="s">
        <v>2409</v>
      </c>
      <c r="G1492" s="1">
        <v>0</v>
      </c>
      <c r="H1492" s="1" t="s">
        <v>27474</v>
      </c>
      <c r="I1492" s="1">
        <v>0</v>
      </c>
      <c r="J1492" s="1" t="s">
        <v>27474</v>
      </c>
      <c r="K1492" s="1">
        <f t="shared" si="92"/>
        <v>0</v>
      </c>
      <c r="L1492" s="2">
        <f>SUMIFS('Basin Total Well Counts'!B:B,'Basin Total Well Counts'!A:A,F1492)</f>
        <v>0</v>
      </c>
      <c r="M1492" s="4">
        <f t="shared" si="93"/>
        <v>0</v>
      </c>
      <c r="N1492" s="2">
        <f>SUMIF('Basin Emissions'!A:A,F1492,'Basin Emissions'!B:B)</f>
        <v>280.51552709999999</v>
      </c>
      <c r="O1492" s="8">
        <f t="shared" si="94"/>
        <v>0</v>
      </c>
      <c r="P1492" s="7">
        <f>SUMIF('Tool Pneumatics CH4 VOC BTEX'!B:B,A1492,'Tool Pneumatics CH4 VOC BTEX'!F:F)</f>
        <v>4.9166021347045898</v>
      </c>
      <c r="Q1492" s="14">
        <f t="shared" si="95"/>
        <v>0</v>
      </c>
      <c r="R1492" s="16">
        <f>SUMIF('Tool Pneumatics CH4 VOC BTEX'!B:B,A1492,'Tool Pneumatics CH4 VOC BTEX'!H:H)*Q1492</f>
        <v>0</v>
      </c>
      <c r="S1492" s="16">
        <f>SUMIF('Tool Pneumatics CH4 VOC BTEX'!B:B,A1492,'Tool Pneumatics CH4 VOC BTEX'!J:J)*Q1492</f>
        <v>0</v>
      </c>
      <c r="T1492" s="16">
        <f>SUMIF('Tool Pneumatics CH4 VOC BTEX'!B:B,A1492,'Tool Pneumatics CH4 VOC BTEX'!L:L)*Q1492</f>
        <v>0</v>
      </c>
      <c r="U1492" s="16">
        <f>SUMIF('Tool Pneumatics CH4 VOC BTEX'!B:B,A1492,'Tool Pneumatics CH4 VOC BTEX'!N:N)*Q1492</f>
        <v>0</v>
      </c>
    </row>
    <row r="1493" spans="1:21" x14ac:dyDescent="0.25">
      <c r="A1493" s="1" t="s">
        <v>4459</v>
      </c>
      <c r="B1493" s="1" t="s">
        <v>1560</v>
      </c>
      <c r="C1493" s="1" t="s">
        <v>3347</v>
      </c>
      <c r="D1493" s="3" t="s">
        <v>2721</v>
      </c>
      <c r="E1493" s="3" t="s">
        <v>23961</v>
      </c>
      <c r="F1493" s="1" t="s">
        <v>2409</v>
      </c>
      <c r="G1493" s="1">
        <v>0</v>
      </c>
      <c r="H1493" s="1" t="s">
        <v>27474</v>
      </c>
      <c r="I1493" s="1">
        <v>0</v>
      </c>
      <c r="J1493" s="1" t="s">
        <v>27474</v>
      </c>
      <c r="K1493" s="1">
        <f t="shared" si="92"/>
        <v>0</v>
      </c>
      <c r="L1493" s="2">
        <f>SUMIFS('Basin Total Well Counts'!B:B,'Basin Total Well Counts'!A:A,F1493)</f>
        <v>0</v>
      </c>
      <c r="M1493" s="4">
        <f t="shared" si="93"/>
        <v>0</v>
      </c>
      <c r="N1493" s="2">
        <f>SUMIF('Basin Emissions'!A:A,F1493,'Basin Emissions'!B:B)</f>
        <v>280.51552709999999</v>
      </c>
      <c r="O1493" s="8">
        <f t="shared" si="94"/>
        <v>0</v>
      </c>
      <c r="P1493" s="7">
        <f>SUMIF('Tool Pneumatics CH4 VOC BTEX'!B:B,A1493,'Tool Pneumatics CH4 VOC BTEX'!F:F)</f>
        <v>4.9166021347045898</v>
      </c>
      <c r="Q1493" s="14">
        <f t="shared" si="95"/>
        <v>0</v>
      </c>
      <c r="R1493" s="16">
        <f>SUMIF('Tool Pneumatics CH4 VOC BTEX'!B:B,A1493,'Tool Pneumatics CH4 VOC BTEX'!H:H)*Q1493</f>
        <v>0</v>
      </c>
      <c r="S1493" s="16">
        <f>SUMIF('Tool Pneumatics CH4 VOC BTEX'!B:B,A1493,'Tool Pneumatics CH4 VOC BTEX'!J:J)*Q1493</f>
        <v>0</v>
      </c>
      <c r="T1493" s="16">
        <f>SUMIF('Tool Pneumatics CH4 VOC BTEX'!B:B,A1493,'Tool Pneumatics CH4 VOC BTEX'!L:L)*Q1493</f>
        <v>0</v>
      </c>
      <c r="U1493" s="16">
        <f>SUMIF('Tool Pneumatics CH4 VOC BTEX'!B:B,A1493,'Tool Pneumatics CH4 VOC BTEX'!N:N)*Q1493</f>
        <v>0</v>
      </c>
    </row>
    <row r="1494" spans="1:21" x14ac:dyDescent="0.25">
      <c r="A1494" s="1" t="s">
        <v>4460</v>
      </c>
      <c r="B1494" s="1" t="s">
        <v>1560</v>
      </c>
      <c r="C1494" s="1" t="s">
        <v>1736</v>
      </c>
      <c r="D1494" s="3" t="s">
        <v>2721</v>
      </c>
      <c r="E1494" s="3" t="s">
        <v>23961</v>
      </c>
      <c r="F1494" s="1" t="s">
        <v>2421</v>
      </c>
      <c r="G1494" s="1">
        <v>0</v>
      </c>
      <c r="H1494" s="1" t="s">
        <v>27474</v>
      </c>
      <c r="I1494" s="1">
        <v>0</v>
      </c>
      <c r="J1494" s="1" t="s">
        <v>27474</v>
      </c>
      <c r="K1494" s="1">
        <f t="shared" si="92"/>
        <v>0</v>
      </c>
      <c r="L1494" s="2">
        <f>SUMIFS('Basin Total Well Counts'!B:B,'Basin Total Well Counts'!A:A,F1494)</f>
        <v>1818</v>
      </c>
      <c r="M1494" s="4">
        <f t="shared" si="93"/>
        <v>0</v>
      </c>
      <c r="N1494" s="2">
        <f>SUMIF('Basin Emissions'!A:A,F1494,'Basin Emissions'!B:B)</f>
        <v>1387.3388780000002</v>
      </c>
      <c r="O1494" s="8">
        <f t="shared" si="94"/>
        <v>0</v>
      </c>
      <c r="P1494" s="7">
        <f>SUMIF('Tool Pneumatics CH4 VOC BTEX'!B:B,A1494,'Tool Pneumatics CH4 VOC BTEX'!F:F)</f>
        <v>4.9166021347045898</v>
      </c>
      <c r="Q1494" s="14">
        <f t="shared" si="95"/>
        <v>0</v>
      </c>
      <c r="R1494" s="16">
        <f>SUMIF('Tool Pneumatics CH4 VOC BTEX'!B:B,A1494,'Tool Pneumatics CH4 VOC BTEX'!H:H)*Q1494</f>
        <v>0</v>
      </c>
      <c r="S1494" s="16">
        <f>SUMIF('Tool Pneumatics CH4 VOC BTEX'!B:B,A1494,'Tool Pneumatics CH4 VOC BTEX'!J:J)*Q1494</f>
        <v>0</v>
      </c>
      <c r="T1494" s="16">
        <f>SUMIF('Tool Pneumatics CH4 VOC BTEX'!B:B,A1494,'Tool Pneumatics CH4 VOC BTEX'!L:L)*Q1494</f>
        <v>0</v>
      </c>
      <c r="U1494" s="16">
        <f>SUMIF('Tool Pneumatics CH4 VOC BTEX'!B:B,A1494,'Tool Pneumatics CH4 VOC BTEX'!N:N)*Q1494</f>
        <v>0</v>
      </c>
    </row>
    <row r="1495" spans="1:21" x14ac:dyDescent="0.25">
      <c r="A1495" s="1" t="s">
        <v>4461</v>
      </c>
      <c r="B1495" s="1" t="s">
        <v>1560</v>
      </c>
      <c r="C1495" s="1" t="s">
        <v>2084</v>
      </c>
      <c r="D1495" s="3" t="s">
        <v>2721</v>
      </c>
      <c r="E1495" s="3" t="s">
        <v>23961</v>
      </c>
      <c r="F1495" s="1" t="s">
        <v>6795</v>
      </c>
      <c r="G1495" s="1">
        <v>0</v>
      </c>
      <c r="H1495" s="1" t="s">
        <v>27474</v>
      </c>
      <c r="I1495" s="1">
        <v>0</v>
      </c>
      <c r="J1495" s="1" t="s">
        <v>27474</v>
      </c>
      <c r="K1495" s="1">
        <f t="shared" si="92"/>
        <v>0</v>
      </c>
      <c r="L1495" s="2">
        <f>SUMIFS('Basin Total Well Counts'!B:B,'Basin Total Well Counts'!A:A,F1495)</f>
        <v>3477</v>
      </c>
      <c r="M1495" s="4">
        <f t="shared" si="93"/>
        <v>0</v>
      </c>
      <c r="N1495" s="2">
        <f>SUMIF('Basin Emissions'!A:A,F1495,'Basin Emissions'!B:B)</f>
        <v>39.213993600000002</v>
      </c>
      <c r="O1495" s="8">
        <f t="shared" si="94"/>
        <v>0</v>
      </c>
      <c r="P1495" s="7">
        <f>SUMIF('Tool Pneumatics CH4 VOC BTEX'!B:B,A1495,'Tool Pneumatics CH4 VOC BTEX'!F:F)</f>
        <v>4.9166021347045898</v>
      </c>
      <c r="Q1495" s="14">
        <f t="shared" si="95"/>
        <v>0</v>
      </c>
      <c r="R1495" s="16">
        <f>SUMIF('Tool Pneumatics CH4 VOC BTEX'!B:B,A1495,'Tool Pneumatics CH4 VOC BTEX'!H:H)*Q1495</f>
        <v>0</v>
      </c>
      <c r="S1495" s="16">
        <f>SUMIF('Tool Pneumatics CH4 VOC BTEX'!B:B,A1495,'Tool Pneumatics CH4 VOC BTEX'!J:J)*Q1495</f>
        <v>0</v>
      </c>
      <c r="T1495" s="16">
        <f>SUMIF('Tool Pneumatics CH4 VOC BTEX'!B:B,A1495,'Tool Pneumatics CH4 VOC BTEX'!L:L)*Q1495</f>
        <v>0</v>
      </c>
      <c r="U1495" s="16">
        <f>SUMIF('Tool Pneumatics CH4 VOC BTEX'!B:B,A1495,'Tool Pneumatics CH4 VOC BTEX'!N:N)*Q1495</f>
        <v>0</v>
      </c>
    </row>
    <row r="1496" spans="1:21" x14ac:dyDescent="0.25">
      <c r="A1496" s="1" t="s">
        <v>4462</v>
      </c>
      <c r="B1496" s="1" t="s">
        <v>1560</v>
      </c>
      <c r="C1496" s="1" t="s">
        <v>4463</v>
      </c>
      <c r="D1496" s="3" t="s">
        <v>2721</v>
      </c>
      <c r="E1496" s="3" t="s">
        <v>23961</v>
      </c>
      <c r="F1496" s="1" t="s">
        <v>2409</v>
      </c>
      <c r="G1496" s="1">
        <v>0</v>
      </c>
      <c r="H1496" s="1" t="s">
        <v>27474</v>
      </c>
      <c r="I1496" s="1">
        <v>0</v>
      </c>
      <c r="J1496" s="1" t="s">
        <v>27474</v>
      </c>
      <c r="K1496" s="1">
        <f t="shared" si="92"/>
        <v>0</v>
      </c>
      <c r="L1496" s="2">
        <f>SUMIFS('Basin Total Well Counts'!B:B,'Basin Total Well Counts'!A:A,F1496)</f>
        <v>0</v>
      </c>
      <c r="M1496" s="4">
        <f t="shared" si="93"/>
        <v>0</v>
      </c>
      <c r="N1496" s="2">
        <f>SUMIF('Basin Emissions'!A:A,F1496,'Basin Emissions'!B:B)</f>
        <v>280.51552709999999</v>
      </c>
      <c r="O1496" s="8">
        <f t="shared" si="94"/>
        <v>0</v>
      </c>
      <c r="P1496" s="7">
        <f>SUMIF('Tool Pneumatics CH4 VOC BTEX'!B:B,A1496,'Tool Pneumatics CH4 VOC BTEX'!F:F)</f>
        <v>4.9166021347045898</v>
      </c>
      <c r="Q1496" s="14">
        <f t="shared" si="95"/>
        <v>0</v>
      </c>
      <c r="R1496" s="16">
        <f>SUMIF('Tool Pneumatics CH4 VOC BTEX'!B:B,A1496,'Tool Pneumatics CH4 VOC BTEX'!H:H)*Q1496</f>
        <v>0</v>
      </c>
      <c r="S1496" s="16">
        <f>SUMIF('Tool Pneumatics CH4 VOC BTEX'!B:B,A1496,'Tool Pneumatics CH4 VOC BTEX'!J:J)*Q1496</f>
        <v>0</v>
      </c>
      <c r="T1496" s="16">
        <f>SUMIF('Tool Pneumatics CH4 VOC BTEX'!B:B,A1496,'Tool Pneumatics CH4 VOC BTEX'!L:L)*Q1496</f>
        <v>0</v>
      </c>
      <c r="U1496" s="16">
        <f>SUMIF('Tool Pneumatics CH4 VOC BTEX'!B:B,A1496,'Tool Pneumatics CH4 VOC BTEX'!N:N)*Q1496</f>
        <v>0</v>
      </c>
    </row>
    <row r="1497" spans="1:21" x14ac:dyDescent="0.25">
      <c r="A1497" s="1" t="s">
        <v>4464</v>
      </c>
      <c r="B1497" s="1" t="s">
        <v>1560</v>
      </c>
      <c r="C1497" s="1" t="s">
        <v>4465</v>
      </c>
      <c r="D1497" s="3" t="s">
        <v>2732</v>
      </c>
      <c r="E1497" s="3" t="s">
        <v>23961</v>
      </c>
      <c r="F1497" s="1" t="s">
        <v>2409</v>
      </c>
      <c r="G1497" s="1">
        <v>0</v>
      </c>
      <c r="H1497" s="1" t="s">
        <v>27474</v>
      </c>
      <c r="I1497" s="1">
        <v>0</v>
      </c>
      <c r="J1497" s="1" t="s">
        <v>27474</v>
      </c>
      <c r="K1497" s="1">
        <f t="shared" si="92"/>
        <v>0</v>
      </c>
      <c r="L1497" s="2">
        <f>SUMIFS('Basin Total Well Counts'!B:B,'Basin Total Well Counts'!A:A,F1497)</f>
        <v>0</v>
      </c>
      <c r="M1497" s="4">
        <f t="shared" si="93"/>
        <v>0</v>
      </c>
      <c r="N1497" s="2">
        <f>SUMIF('Basin Emissions'!A:A,F1497,'Basin Emissions'!B:B)</f>
        <v>280.51552709999999</v>
      </c>
      <c r="O1497" s="8">
        <f t="shared" si="94"/>
        <v>0</v>
      </c>
      <c r="P1497" s="7">
        <f>SUMIF('Tool Pneumatics CH4 VOC BTEX'!B:B,A1497,'Tool Pneumatics CH4 VOC BTEX'!F:F)</f>
        <v>4.9166021347045898</v>
      </c>
      <c r="Q1497" s="14">
        <f t="shared" si="95"/>
        <v>0</v>
      </c>
      <c r="R1497" s="16">
        <f>SUMIF('Tool Pneumatics CH4 VOC BTEX'!B:B,A1497,'Tool Pneumatics CH4 VOC BTEX'!H:H)*Q1497</f>
        <v>0</v>
      </c>
      <c r="S1497" s="16">
        <f>SUMIF('Tool Pneumatics CH4 VOC BTEX'!B:B,A1497,'Tool Pneumatics CH4 VOC BTEX'!J:J)*Q1497</f>
        <v>0</v>
      </c>
      <c r="T1497" s="16">
        <f>SUMIF('Tool Pneumatics CH4 VOC BTEX'!B:B,A1497,'Tool Pneumatics CH4 VOC BTEX'!L:L)*Q1497</f>
        <v>0</v>
      </c>
      <c r="U1497" s="16">
        <f>SUMIF('Tool Pneumatics CH4 VOC BTEX'!B:B,A1497,'Tool Pneumatics CH4 VOC BTEX'!N:N)*Q1497</f>
        <v>0</v>
      </c>
    </row>
    <row r="1498" spans="1:21" x14ac:dyDescent="0.25">
      <c r="A1498" s="1" t="s">
        <v>4466</v>
      </c>
      <c r="B1498" s="1" t="s">
        <v>1560</v>
      </c>
      <c r="C1498" s="1" t="s">
        <v>1857</v>
      </c>
      <c r="D1498" s="3" t="s">
        <v>2240</v>
      </c>
      <c r="E1498" s="3" t="s">
        <v>23961</v>
      </c>
      <c r="F1498" s="1" t="s">
        <v>2421</v>
      </c>
      <c r="G1498" s="1">
        <v>0</v>
      </c>
      <c r="H1498" s="1" t="s">
        <v>27474</v>
      </c>
      <c r="I1498" s="1">
        <v>0</v>
      </c>
      <c r="J1498" s="1" t="s">
        <v>27474</v>
      </c>
      <c r="K1498" s="1">
        <f t="shared" si="92"/>
        <v>0</v>
      </c>
      <c r="L1498" s="2">
        <f>SUMIFS('Basin Total Well Counts'!B:B,'Basin Total Well Counts'!A:A,F1498)</f>
        <v>1818</v>
      </c>
      <c r="M1498" s="4">
        <f t="shared" si="93"/>
        <v>0</v>
      </c>
      <c r="N1498" s="2">
        <f>SUMIF('Basin Emissions'!A:A,F1498,'Basin Emissions'!B:B)</f>
        <v>1387.3388780000002</v>
      </c>
      <c r="O1498" s="8">
        <f t="shared" si="94"/>
        <v>0</v>
      </c>
      <c r="P1498" s="7">
        <f>SUMIF('Tool Pneumatics CH4 VOC BTEX'!B:B,A1498,'Tool Pneumatics CH4 VOC BTEX'!F:F)</f>
        <v>4.9166021347045898</v>
      </c>
      <c r="Q1498" s="14">
        <f t="shared" si="95"/>
        <v>0</v>
      </c>
      <c r="R1498" s="16">
        <f>SUMIF('Tool Pneumatics CH4 VOC BTEX'!B:B,A1498,'Tool Pneumatics CH4 VOC BTEX'!H:H)*Q1498</f>
        <v>0</v>
      </c>
      <c r="S1498" s="16">
        <f>SUMIF('Tool Pneumatics CH4 VOC BTEX'!B:B,A1498,'Tool Pneumatics CH4 VOC BTEX'!J:J)*Q1498</f>
        <v>0</v>
      </c>
      <c r="T1498" s="16">
        <f>SUMIF('Tool Pneumatics CH4 VOC BTEX'!B:B,A1498,'Tool Pneumatics CH4 VOC BTEX'!L:L)*Q1498</f>
        <v>0</v>
      </c>
      <c r="U1498" s="16">
        <f>SUMIF('Tool Pneumatics CH4 VOC BTEX'!B:B,A1498,'Tool Pneumatics CH4 VOC BTEX'!N:N)*Q1498</f>
        <v>0</v>
      </c>
    </row>
    <row r="1499" spans="1:21" x14ac:dyDescent="0.25">
      <c r="A1499" s="1" t="s">
        <v>4467</v>
      </c>
      <c r="B1499" s="1" t="s">
        <v>1560</v>
      </c>
      <c r="C1499" s="1" t="s">
        <v>2491</v>
      </c>
      <c r="D1499" s="3" t="s">
        <v>2732</v>
      </c>
      <c r="E1499" s="3" t="s">
        <v>23961</v>
      </c>
      <c r="F1499" s="1" t="s">
        <v>2409</v>
      </c>
      <c r="G1499" s="1">
        <v>0</v>
      </c>
      <c r="H1499" s="1" t="s">
        <v>27474</v>
      </c>
      <c r="I1499" s="1">
        <v>0</v>
      </c>
      <c r="J1499" s="1" t="s">
        <v>27474</v>
      </c>
      <c r="K1499" s="1">
        <f t="shared" si="92"/>
        <v>0</v>
      </c>
      <c r="L1499" s="2">
        <f>SUMIFS('Basin Total Well Counts'!B:B,'Basin Total Well Counts'!A:A,F1499)</f>
        <v>0</v>
      </c>
      <c r="M1499" s="4">
        <f t="shared" si="93"/>
        <v>0</v>
      </c>
      <c r="N1499" s="2">
        <f>SUMIF('Basin Emissions'!A:A,F1499,'Basin Emissions'!B:B)</f>
        <v>280.51552709999999</v>
      </c>
      <c r="O1499" s="8">
        <f t="shared" si="94"/>
        <v>0</v>
      </c>
      <c r="P1499" s="7">
        <f>SUMIF('Tool Pneumatics CH4 VOC BTEX'!B:B,A1499,'Tool Pneumatics CH4 VOC BTEX'!F:F)</f>
        <v>4.9166021347045898</v>
      </c>
      <c r="Q1499" s="14">
        <f t="shared" si="95"/>
        <v>0</v>
      </c>
      <c r="R1499" s="16">
        <f>SUMIF('Tool Pneumatics CH4 VOC BTEX'!B:B,A1499,'Tool Pneumatics CH4 VOC BTEX'!H:H)*Q1499</f>
        <v>0</v>
      </c>
      <c r="S1499" s="16">
        <f>SUMIF('Tool Pneumatics CH4 VOC BTEX'!B:B,A1499,'Tool Pneumatics CH4 VOC BTEX'!J:J)*Q1499</f>
        <v>0</v>
      </c>
      <c r="T1499" s="16">
        <f>SUMIF('Tool Pneumatics CH4 VOC BTEX'!B:B,A1499,'Tool Pneumatics CH4 VOC BTEX'!L:L)*Q1499</f>
        <v>0</v>
      </c>
      <c r="U1499" s="16">
        <f>SUMIF('Tool Pneumatics CH4 VOC BTEX'!B:B,A1499,'Tool Pneumatics CH4 VOC BTEX'!N:N)*Q1499</f>
        <v>0</v>
      </c>
    </row>
    <row r="1500" spans="1:21" x14ac:dyDescent="0.25">
      <c r="A1500" s="1" t="s">
        <v>4468</v>
      </c>
      <c r="B1500" s="1" t="s">
        <v>1560</v>
      </c>
      <c r="C1500" s="1" t="s">
        <v>3244</v>
      </c>
      <c r="D1500" s="3" t="s">
        <v>2732</v>
      </c>
      <c r="E1500" s="3" t="s">
        <v>23961</v>
      </c>
      <c r="F1500" s="1" t="s">
        <v>6799</v>
      </c>
      <c r="G1500" s="1">
        <v>0</v>
      </c>
      <c r="H1500" s="1" t="s">
        <v>27474</v>
      </c>
      <c r="I1500" s="1">
        <v>0</v>
      </c>
      <c r="J1500" s="1" t="s">
        <v>27474</v>
      </c>
      <c r="K1500" s="1">
        <f t="shared" si="92"/>
        <v>0</v>
      </c>
      <c r="L1500" s="2">
        <f>SUMIFS('Basin Total Well Counts'!B:B,'Basin Total Well Counts'!A:A,F1500)</f>
        <v>0</v>
      </c>
      <c r="M1500" s="4">
        <f t="shared" si="93"/>
        <v>0</v>
      </c>
      <c r="N1500" s="2">
        <f>SUMIF('Basin Emissions'!A:A,F1500,'Basin Emissions'!B:B)</f>
        <v>17.466082199999999</v>
      </c>
      <c r="O1500" s="8">
        <f t="shared" si="94"/>
        <v>0</v>
      </c>
      <c r="P1500" s="7">
        <f>SUMIF('Tool Pneumatics CH4 VOC BTEX'!B:B,A1500,'Tool Pneumatics CH4 VOC BTEX'!F:F)</f>
        <v>4.9166021347045898</v>
      </c>
      <c r="Q1500" s="14">
        <f t="shared" si="95"/>
        <v>0</v>
      </c>
      <c r="R1500" s="16">
        <f>SUMIF('Tool Pneumatics CH4 VOC BTEX'!B:B,A1500,'Tool Pneumatics CH4 VOC BTEX'!H:H)*Q1500</f>
        <v>0</v>
      </c>
      <c r="S1500" s="16">
        <f>SUMIF('Tool Pneumatics CH4 VOC BTEX'!B:B,A1500,'Tool Pneumatics CH4 VOC BTEX'!J:J)*Q1500</f>
        <v>0</v>
      </c>
      <c r="T1500" s="16">
        <f>SUMIF('Tool Pneumatics CH4 VOC BTEX'!B:B,A1500,'Tool Pneumatics CH4 VOC BTEX'!L:L)*Q1500</f>
        <v>0</v>
      </c>
      <c r="U1500" s="16">
        <f>SUMIF('Tool Pneumatics CH4 VOC BTEX'!B:B,A1500,'Tool Pneumatics CH4 VOC BTEX'!N:N)*Q1500</f>
        <v>0</v>
      </c>
    </row>
    <row r="1501" spans="1:21" x14ac:dyDescent="0.25">
      <c r="A1501" s="1" t="s">
        <v>4469</v>
      </c>
      <c r="B1501" s="1" t="s">
        <v>1560</v>
      </c>
      <c r="C1501" s="1" t="s">
        <v>4470</v>
      </c>
      <c r="D1501" s="3" t="s">
        <v>2732</v>
      </c>
      <c r="E1501" s="3" t="s">
        <v>23961</v>
      </c>
      <c r="F1501" s="1" t="s">
        <v>6799</v>
      </c>
      <c r="G1501" s="1">
        <v>0</v>
      </c>
      <c r="H1501" s="1" t="s">
        <v>27474</v>
      </c>
      <c r="I1501" s="1">
        <v>0</v>
      </c>
      <c r="J1501" s="1" t="s">
        <v>27474</v>
      </c>
      <c r="K1501" s="1">
        <f t="shared" si="92"/>
        <v>0</v>
      </c>
      <c r="L1501" s="2">
        <f>SUMIFS('Basin Total Well Counts'!B:B,'Basin Total Well Counts'!A:A,F1501)</f>
        <v>0</v>
      </c>
      <c r="M1501" s="4">
        <f t="shared" si="93"/>
        <v>0</v>
      </c>
      <c r="N1501" s="2">
        <f>SUMIF('Basin Emissions'!A:A,F1501,'Basin Emissions'!B:B)</f>
        <v>17.466082199999999</v>
      </c>
      <c r="O1501" s="8">
        <f t="shared" si="94"/>
        <v>0</v>
      </c>
      <c r="P1501" s="7">
        <f>SUMIF('Tool Pneumatics CH4 VOC BTEX'!B:B,A1501,'Tool Pneumatics CH4 VOC BTEX'!F:F)</f>
        <v>4.9166021347045898</v>
      </c>
      <c r="Q1501" s="14">
        <f t="shared" si="95"/>
        <v>0</v>
      </c>
      <c r="R1501" s="16">
        <f>SUMIF('Tool Pneumatics CH4 VOC BTEX'!B:B,A1501,'Tool Pneumatics CH4 VOC BTEX'!H:H)*Q1501</f>
        <v>0</v>
      </c>
      <c r="S1501" s="16">
        <f>SUMIF('Tool Pneumatics CH4 VOC BTEX'!B:B,A1501,'Tool Pneumatics CH4 VOC BTEX'!J:J)*Q1501</f>
        <v>0</v>
      </c>
      <c r="T1501" s="16">
        <f>SUMIF('Tool Pneumatics CH4 VOC BTEX'!B:B,A1501,'Tool Pneumatics CH4 VOC BTEX'!L:L)*Q1501</f>
        <v>0</v>
      </c>
      <c r="U1501" s="16">
        <f>SUMIF('Tool Pneumatics CH4 VOC BTEX'!B:B,A1501,'Tool Pneumatics CH4 VOC BTEX'!N:N)*Q1501</f>
        <v>0</v>
      </c>
    </row>
    <row r="1502" spans="1:21" x14ac:dyDescent="0.25">
      <c r="A1502" s="1" t="s">
        <v>4471</v>
      </c>
      <c r="B1502" s="1" t="s">
        <v>1560</v>
      </c>
      <c r="C1502" s="1" t="s">
        <v>1622</v>
      </c>
      <c r="D1502" s="3" t="s">
        <v>2732</v>
      </c>
      <c r="E1502" s="3" t="s">
        <v>23961</v>
      </c>
      <c r="F1502" s="1" t="s">
        <v>3649</v>
      </c>
      <c r="G1502" s="1">
        <v>0</v>
      </c>
      <c r="H1502" s="1" t="s">
        <v>27474</v>
      </c>
      <c r="I1502" s="1">
        <v>0</v>
      </c>
      <c r="J1502" s="1" t="s">
        <v>27474</v>
      </c>
      <c r="K1502" s="1">
        <f t="shared" si="92"/>
        <v>0</v>
      </c>
      <c r="L1502" s="2">
        <f>SUMIFS('Basin Total Well Counts'!B:B,'Basin Total Well Counts'!A:A,F1502)</f>
        <v>20</v>
      </c>
      <c r="M1502" s="4">
        <f t="shared" si="93"/>
        <v>0</v>
      </c>
      <c r="N1502" s="2">
        <f>SUMIF('Basin Emissions'!A:A,F1502,'Basin Emissions'!B:B)</f>
        <v>253.02431440000004</v>
      </c>
      <c r="O1502" s="8">
        <f t="shared" si="94"/>
        <v>0</v>
      </c>
      <c r="P1502" s="7">
        <f>SUMIF('Tool Pneumatics CH4 VOC BTEX'!B:B,A1502,'Tool Pneumatics CH4 VOC BTEX'!F:F)</f>
        <v>25.404619216918899</v>
      </c>
      <c r="Q1502" s="14">
        <f t="shared" si="95"/>
        <v>0</v>
      </c>
      <c r="R1502" s="16">
        <f>SUMIF('Tool Pneumatics CH4 VOC BTEX'!B:B,A1502,'Tool Pneumatics CH4 VOC BTEX'!H:H)*Q1502</f>
        <v>0</v>
      </c>
      <c r="S1502" s="16">
        <f>SUMIF('Tool Pneumatics CH4 VOC BTEX'!B:B,A1502,'Tool Pneumatics CH4 VOC BTEX'!J:J)*Q1502</f>
        <v>0</v>
      </c>
      <c r="T1502" s="16">
        <f>SUMIF('Tool Pneumatics CH4 VOC BTEX'!B:B,A1502,'Tool Pneumatics CH4 VOC BTEX'!L:L)*Q1502</f>
        <v>0</v>
      </c>
      <c r="U1502" s="16">
        <f>SUMIF('Tool Pneumatics CH4 VOC BTEX'!B:B,A1502,'Tool Pneumatics CH4 VOC BTEX'!N:N)*Q1502</f>
        <v>0</v>
      </c>
    </row>
    <row r="1503" spans="1:21" x14ac:dyDescent="0.25">
      <c r="A1503" s="1" t="s">
        <v>4472</v>
      </c>
      <c r="B1503" s="1" t="s">
        <v>1560</v>
      </c>
      <c r="C1503" s="1" t="s">
        <v>4473</v>
      </c>
      <c r="D1503" s="3" t="s">
        <v>2240</v>
      </c>
      <c r="E1503" s="3" t="s">
        <v>23961</v>
      </c>
      <c r="F1503" s="1" t="s">
        <v>2409</v>
      </c>
      <c r="G1503" s="1">
        <v>0</v>
      </c>
      <c r="H1503" s="1" t="s">
        <v>27474</v>
      </c>
      <c r="I1503" s="1">
        <v>0</v>
      </c>
      <c r="J1503" s="1" t="s">
        <v>27474</v>
      </c>
      <c r="K1503" s="1">
        <f t="shared" si="92"/>
        <v>0</v>
      </c>
      <c r="L1503" s="2">
        <f>SUMIFS('Basin Total Well Counts'!B:B,'Basin Total Well Counts'!A:A,F1503)</f>
        <v>0</v>
      </c>
      <c r="M1503" s="4">
        <f t="shared" si="93"/>
        <v>0</v>
      </c>
      <c r="N1503" s="2">
        <f>SUMIF('Basin Emissions'!A:A,F1503,'Basin Emissions'!B:B)</f>
        <v>280.51552709999999</v>
      </c>
      <c r="O1503" s="8">
        <f t="shared" si="94"/>
        <v>0</v>
      </c>
      <c r="P1503" s="7">
        <f>SUMIF('Tool Pneumatics CH4 VOC BTEX'!B:B,A1503,'Tool Pneumatics CH4 VOC BTEX'!F:F)</f>
        <v>4.9166021347045898</v>
      </c>
      <c r="Q1503" s="14">
        <f t="shared" si="95"/>
        <v>0</v>
      </c>
      <c r="R1503" s="16">
        <f>SUMIF('Tool Pneumatics CH4 VOC BTEX'!B:B,A1503,'Tool Pneumatics CH4 VOC BTEX'!H:H)*Q1503</f>
        <v>0</v>
      </c>
      <c r="S1503" s="16">
        <f>SUMIF('Tool Pneumatics CH4 VOC BTEX'!B:B,A1503,'Tool Pneumatics CH4 VOC BTEX'!J:J)*Q1503</f>
        <v>0</v>
      </c>
      <c r="T1503" s="16">
        <f>SUMIF('Tool Pneumatics CH4 VOC BTEX'!B:B,A1503,'Tool Pneumatics CH4 VOC BTEX'!L:L)*Q1503</f>
        <v>0</v>
      </c>
      <c r="U1503" s="16">
        <f>SUMIF('Tool Pneumatics CH4 VOC BTEX'!B:B,A1503,'Tool Pneumatics CH4 VOC BTEX'!N:N)*Q1503</f>
        <v>0</v>
      </c>
    </row>
    <row r="1504" spans="1:21" x14ac:dyDescent="0.25">
      <c r="A1504" s="1" t="s">
        <v>4474</v>
      </c>
      <c r="B1504" s="1" t="s">
        <v>1560</v>
      </c>
      <c r="C1504" s="1" t="s">
        <v>1220</v>
      </c>
      <c r="D1504" s="3" t="s">
        <v>2732</v>
      </c>
      <c r="E1504" s="3" t="s">
        <v>23961</v>
      </c>
      <c r="F1504" s="1" t="s">
        <v>6799</v>
      </c>
      <c r="G1504" s="1">
        <v>0</v>
      </c>
      <c r="H1504" s="1" t="s">
        <v>27474</v>
      </c>
      <c r="I1504" s="1">
        <v>0</v>
      </c>
      <c r="J1504" s="1" t="s">
        <v>27474</v>
      </c>
      <c r="K1504" s="1">
        <f t="shared" si="92"/>
        <v>0</v>
      </c>
      <c r="L1504" s="2">
        <f>SUMIFS('Basin Total Well Counts'!B:B,'Basin Total Well Counts'!A:A,F1504)</f>
        <v>0</v>
      </c>
      <c r="M1504" s="4">
        <f t="shared" si="93"/>
        <v>0</v>
      </c>
      <c r="N1504" s="2">
        <f>SUMIF('Basin Emissions'!A:A,F1504,'Basin Emissions'!B:B)</f>
        <v>17.466082199999999</v>
      </c>
      <c r="O1504" s="8">
        <f t="shared" si="94"/>
        <v>0</v>
      </c>
      <c r="P1504" s="7">
        <f>SUMIF('Tool Pneumatics CH4 VOC BTEX'!B:B,A1504,'Tool Pneumatics CH4 VOC BTEX'!F:F)</f>
        <v>4.9166021347045898</v>
      </c>
      <c r="Q1504" s="14">
        <f t="shared" si="95"/>
        <v>0</v>
      </c>
      <c r="R1504" s="16">
        <f>SUMIF('Tool Pneumatics CH4 VOC BTEX'!B:B,A1504,'Tool Pneumatics CH4 VOC BTEX'!H:H)*Q1504</f>
        <v>0</v>
      </c>
      <c r="S1504" s="16">
        <f>SUMIF('Tool Pneumatics CH4 VOC BTEX'!B:B,A1504,'Tool Pneumatics CH4 VOC BTEX'!J:J)*Q1504</f>
        <v>0</v>
      </c>
      <c r="T1504" s="16">
        <f>SUMIF('Tool Pneumatics CH4 VOC BTEX'!B:B,A1504,'Tool Pneumatics CH4 VOC BTEX'!L:L)*Q1504</f>
        <v>0</v>
      </c>
      <c r="U1504" s="16">
        <f>SUMIF('Tool Pneumatics CH4 VOC BTEX'!B:B,A1504,'Tool Pneumatics CH4 VOC BTEX'!N:N)*Q1504</f>
        <v>0</v>
      </c>
    </row>
    <row r="1505" spans="1:21" x14ac:dyDescent="0.25">
      <c r="A1505" s="1" t="s">
        <v>4475</v>
      </c>
      <c r="B1505" s="1" t="s">
        <v>1560</v>
      </c>
      <c r="C1505" s="1" t="s">
        <v>1838</v>
      </c>
      <c r="D1505" s="3" t="s">
        <v>2240</v>
      </c>
      <c r="E1505" s="3" t="s">
        <v>23961</v>
      </c>
      <c r="F1505" s="1" t="s">
        <v>3649</v>
      </c>
      <c r="G1505" s="1">
        <v>0</v>
      </c>
      <c r="H1505" s="1" t="s">
        <v>27474</v>
      </c>
      <c r="I1505" s="1">
        <v>0</v>
      </c>
      <c r="J1505" s="1" t="s">
        <v>27474</v>
      </c>
      <c r="K1505" s="1">
        <f t="shared" si="92"/>
        <v>0</v>
      </c>
      <c r="L1505" s="2">
        <f>SUMIFS('Basin Total Well Counts'!B:B,'Basin Total Well Counts'!A:A,F1505)</f>
        <v>20</v>
      </c>
      <c r="M1505" s="4">
        <f t="shared" si="93"/>
        <v>0</v>
      </c>
      <c r="N1505" s="2">
        <f>SUMIF('Basin Emissions'!A:A,F1505,'Basin Emissions'!B:B)</f>
        <v>253.02431440000004</v>
      </c>
      <c r="O1505" s="8">
        <f t="shared" si="94"/>
        <v>0</v>
      </c>
      <c r="P1505" s="7">
        <f>SUMIF('Tool Pneumatics CH4 VOC BTEX'!B:B,A1505,'Tool Pneumatics CH4 VOC BTEX'!F:F)</f>
        <v>25.404619216918899</v>
      </c>
      <c r="Q1505" s="14">
        <f t="shared" si="95"/>
        <v>0</v>
      </c>
      <c r="R1505" s="16">
        <f>SUMIF('Tool Pneumatics CH4 VOC BTEX'!B:B,A1505,'Tool Pneumatics CH4 VOC BTEX'!H:H)*Q1505</f>
        <v>0</v>
      </c>
      <c r="S1505" s="16">
        <f>SUMIF('Tool Pneumatics CH4 VOC BTEX'!B:B,A1505,'Tool Pneumatics CH4 VOC BTEX'!J:J)*Q1505</f>
        <v>0</v>
      </c>
      <c r="T1505" s="16">
        <f>SUMIF('Tool Pneumatics CH4 VOC BTEX'!B:B,A1505,'Tool Pneumatics CH4 VOC BTEX'!L:L)*Q1505</f>
        <v>0</v>
      </c>
      <c r="U1505" s="16">
        <f>SUMIF('Tool Pneumatics CH4 VOC BTEX'!B:B,A1505,'Tool Pneumatics CH4 VOC BTEX'!N:N)*Q1505</f>
        <v>0</v>
      </c>
    </row>
    <row r="1506" spans="1:21" x14ac:dyDescent="0.25">
      <c r="A1506" s="1" t="s">
        <v>4476</v>
      </c>
      <c r="B1506" s="1" t="s">
        <v>1560</v>
      </c>
      <c r="C1506" s="1" t="s">
        <v>2501</v>
      </c>
      <c r="D1506" s="3" t="s">
        <v>2240</v>
      </c>
      <c r="E1506" s="3" t="s">
        <v>23961</v>
      </c>
      <c r="F1506" s="1" t="s">
        <v>2409</v>
      </c>
      <c r="G1506" s="1">
        <v>0</v>
      </c>
      <c r="H1506" s="1" t="s">
        <v>27474</v>
      </c>
      <c r="I1506" s="1">
        <v>0</v>
      </c>
      <c r="J1506" s="1" t="s">
        <v>27474</v>
      </c>
      <c r="K1506" s="1">
        <f t="shared" si="92"/>
        <v>0</v>
      </c>
      <c r="L1506" s="2">
        <f>SUMIFS('Basin Total Well Counts'!B:B,'Basin Total Well Counts'!A:A,F1506)</f>
        <v>0</v>
      </c>
      <c r="M1506" s="4">
        <f t="shared" si="93"/>
        <v>0</v>
      </c>
      <c r="N1506" s="2">
        <f>SUMIF('Basin Emissions'!A:A,F1506,'Basin Emissions'!B:B)</f>
        <v>280.51552709999999</v>
      </c>
      <c r="O1506" s="8">
        <f t="shared" si="94"/>
        <v>0</v>
      </c>
      <c r="P1506" s="7">
        <f>SUMIF('Tool Pneumatics CH4 VOC BTEX'!B:B,A1506,'Tool Pneumatics CH4 VOC BTEX'!F:F)</f>
        <v>4.9166021347045898</v>
      </c>
      <c r="Q1506" s="14">
        <f t="shared" si="95"/>
        <v>0</v>
      </c>
      <c r="R1506" s="16">
        <f>SUMIF('Tool Pneumatics CH4 VOC BTEX'!B:B,A1506,'Tool Pneumatics CH4 VOC BTEX'!H:H)*Q1506</f>
        <v>0</v>
      </c>
      <c r="S1506" s="16">
        <f>SUMIF('Tool Pneumatics CH4 VOC BTEX'!B:B,A1506,'Tool Pneumatics CH4 VOC BTEX'!J:J)*Q1506</f>
        <v>0</v>
      </c>
      <c r="T1506" s="16">
        <f>SUMIF('Tool Pneumatics CH4 VOC BTEX'!B:B,A1506,'Tool Pneumatics CH4 VOC BTEX'!L:L)*Q1506</f>
        <v>0</v>
      </c>
      <c r="U1506" s="16">
        <f>SUMIF('Tool Pneumatics CH4 VOC BTEX'!B:B,A1506,'Tool Pneumatics CH4 VOC BTEX'!N:N)*Q1506</f>
        <v>0</v>
      </c>
    </row>
    <row r="1507" spans="1:21" x14ac:dyDescent="0.25">
      <c r="A1507" s="1" t="s">
        <v>4477</v>
      </c>
      <c r="B1507" s="1" t="s">
        <v>1560</v>
      </c>
      <c r="C1507" s="1" t="s">
        <v>2149</v>
      </c>
      <c r="D1507" s="3" t="s">
        <v>2240</v>
      </c>
      <c r="E1507" s="3" t="s">
        <v>23961</v>
      </c>
      <c r="F1507" s="1" t="s">
        <v>3378</v>
      </c>
      <c r="G1507" s="1">
        <v>0</v>
      </c>
      <c r="H1507" s="1" t="s">
        <v>27474</v>
      </c>
      <c r="I1507" s="1">
        <v>0</v>
      </c>
      <c r="J1507" s="1" t="s">
        <v>27474</v>
      </c>
      <c r="K1507" s="1">
        <f t="shared" si="92"/>
        <v>0</v>
      </c>
      <c r="L1507" s="2">
        <f>SUMIFS('Basin Total Well Counts'!B:B,'Basin Total Well Counts'!A:A,F1507)</f>
        <v>37</v>
      </c>
      <c r="M1507" s="4">
        <f t="shared" si="93"/>
        <v>0</v>
      </c>
      <c r="N1507" s="2">
        <f>SUMIF('Basin Emissions'!A:A,F1507,'Basin Emissions'!B:B)</f>
        <v>332.78833199999997</v>
      </c>
      <c r="O1507" s="8">
        <f t="shared" si="94"/>
        <v>0</v>
      </c>
      <c r="P1507" s="7">
        <f>SUMIF('Tool Pneumatics CH4 VOC BTEX'!B:B,A1507,'Tool Pneumatics CH4 VOC BTEX'!F:F)</f>
        <v>5.1165800094604501</v>
      </c>
      <c r="Q1507" s="14">
        <f t="shared" si="95"/>
        <v>0</v>
      </c>
      <c r="R1507" s="16">
        <f>SUMIF('Tool Pneumatics CH4 VOC BTEX'!B:B,A1507,'Tool Pneumatics CH4 VOC BTEX'!H:H)*Q1507</f>
        <v>0</v>
      </c>
      <c r="S1507" s="16">
        <f>SUMIF('Tool Pneumatics CH4 VOC BTEX'!B:B,A1507,'Tool Pneumatics CH4 VOC BTEX'!J:J)*Q1507</f>
        <v>0</v>
      </c>
      <c r="T1507" s="16">
        <f>SUMIF('Tool Pneumatics CH4 VOC BTEX'!B:B,A1507,'Tool Pneumatics CH4 VOC BTEX'!L:L)*Q1507</f>
        <v>0</v>
      </c>
      <c r="U1507" s="16">
        <f>SUMIF('Tool Pneumatics CH4 VOC BTEX'!B:B,A1507,'Tool Pneumatics CH4 VOC BTEX'!N:N)*Q1507</f>
        <v>0</v>
      </c>
    </row>
    <row r="1508" spans="1:21" x14ac:dyDescent="0.25">
      <c r="A1508" s="1" t="s">
        <v>4478</v>
      </c>
      <c r="B1508" s="1" t="s">
        <v>1560</v>
      </c>
      <c r="C1508" s="1" t="s">
        <v>4479</v>
      </c>
      <c r="D1508" s="3" t="s">
        <v>2240</v>
      </c>
      <c r="E1508" s="3" t="s">
        <v>23961</v>
      </c>
      <c r="F1508" s="1" t="s">
        <v>2409</v>
      </c>
      <c r="G1508" s="1">
        <v>0</v>
      </c>
      <c r="H1508" s="1" t="s">
        <v>27474</v>
      </c>
      <c r="I1508" s="1">
        <v>0</v>
      </c>
      <c r="J1508" s="1" t="s">
        <v>27474</v>
      </c>
      <c r="K1508" s="1">
        <f t="shared" si="92"/>
        <v>0</v>
      </c>
      <c r="L1508" s="2">
        <f>SUMIFS('Basin Total Well Counts'!B:B,'Basin Total Well Counts'!A:A,F1508)</f>
        <v>0</v>
      </c>
      <c r="M1508" s="4">
        <f t="shared" si="93"/>
        <v>0</v>
      </c>
      <c r="N1508" s="2">
        <f>SUMIF('Basin Emissions'!A:A,F1508,'Basin Emissions'!B:B)</f>
        <v>280.51552709999999</v>
      </c>
      <c r="O1508" s="8">
        <f t="shared" si="94"/>
        <v>0</v>
      </c>
      <c r="P1508" s="7">
        <f>SUMIF('Tool Pneumatics CH4 VOC BTEX'!B:B,A1508,'Tool Pneumatics CH4 VOC BTEX'!F:F)</f>
        <v>4.9166021347045898</v>
      </c>
      <c r="Q1508" s="14">
        <f t="shared" si="95"/>
        <v>0</v>
      </c>
      <c r="R1508" s="16">
        <f>SUMIF('Tool Pneumatics CH4 VOC BTEX'!B:B,A1508,'Tool Pneumatics CH4 VOC BTEX'!H:H)*Q1508</f>
        <v>0</v>
      </c>
      <c r="S1508" s="16">
        <f>SUMIF('Tool Pneumatics CH4 VOC BTEX'!B:B,A1508,'Tool Pneumatics CH4 VOC BTEX'!J:J)*Q1508</f>
        <v>0</v>
      </c>
      <c r="T1508" s="16">
        <f>SUMIF('Tool Pneumatics CH4 VOC BTEX'!B:B,A1508,'Tool Pneumatics CH4 VOC BTEX'!L:L)*Q1508</f>
        <v>0</v>
      </c>
      <c r="U1508" s="16">
        <f>SUMIF('Tool Pneumatics CH4 VOC BTEX'!B:B,A1508,'Tool Pneumatics CH4 VOC BTEX'!N:N)*Q1508</f>
        <v>0</v>
      </c>
    </row>
    <row r="1509" spans="1:21" x14ac:dyDescent="0.25">
      <c r="A1509" s="1" t="s">
        <v>4480</v>
      </c>
      <c r="B1509" s="1" t="s">
        <v>1560</v>
      </c>
      <c r="C1509" s="1" t="s">
        <v>1112</v>
      </c>
      <c r="D1509" s="3" t="s">
        <v>2732</v>
      </c>
      <c r="E1509" s="3" t="s">
        <v>23961</v>
      </c>
      <c r="F1509" s="1" t="s">
        <v>2409</v>
      </c>
      <c r="G1509" s="1">
        <v>0</v>
      </c>
      <c r="H1509" s="1" t="s">
        <v>27474</v>
      </c>
      <c r="I1509" s="1">
        <v>0</v>
      </c>
      <c r="J1509" s="1" t="s">
        <v>27474</v>
      </c>
      <c r="K1509" s="1">
        <f t="shared" si="92"/>
        <v>0</v>
      </c>
      <c r="L1509" s="2">
        <f>SUMIFS('Basin Total Well Counts'!B:B,'Basin Total Well Counts'!A:A,F1509)</f>
        <v>0</v>
      </c>
      <c r="M1509" s="4">
        <f t="shared" si="93"/>
        <v>0</v>
      </c>
      <c r="N1509" s="2">
        <f>SUMIF('Basin Emissions'!A:A,F1509,'Basin Emissions'!B:B)</f>
        <v>280.51552709999999</v>
      </c>
      <c r="O1509" s="8">
        <f t="shared" si="94"/>
        <v>0</v>
      </c>
      <c r="P1509" s="7">
        <f>SUMIF('Tool Pneumatics CH4 VOC BTEX'!B:B,A1509,'Tool Pneumatics CH4 VOC BTEX'!F:F)</f>
        <v>4.9166021347045898</v>
      </c>
      <c r="Q1509" s="14">
        <f t="shared" si="95"/>
        <v>0</v>
      </c>
      <c r="R1509" s="16">
        <f>SUMIF('Tool Pneumatics CH4 VOC BTEX'!B:B,A1509,'Tool Pneumatics CH4 VOC BTEX'!H:H)*Q1509</f>
        <v>0</v>
      </c>
      <c r="S1509" s="16">
        <f>SUMIF('Tool Pneumatics CH4 VOC BTEX'!B:B,A1509,'Tool Pneumatics CH4 VOC BTEX'!J:J)*Q1509</f>
        <v>0</v>
      </c>
      <c r="T1509" s="16">
        <f>SUMIF('Tool Pneumatics CH4 VOC BTEX'!B:B,A1509,'Tool Pneumatics CH4 VOC BTEX'!L:L)*Q1509</f>
        <v>0</v>
      </c>
      <c r="U1509" s="16">
        <f>SUMIF('Tool Pneumatics CH4 VOC BTEX'!B:B,A1509,'Tool Pneumatics CH4 VOC BTEX'!N:N)*Q1509</f>
        <v>0</v>
      </c>
    </row>
    <row r="1510" spans="1:21" x14ac:dyDescent="0.25">
      <c r="A1510" s="1" t="s">
        <v>4481</v>
      </c>
      <c r="B1510" s="1" t="s">
        <v>1560</v>
      </c>
      <c r="C1510" s="1" t="s">
        <v>2082</v>
      </c>
      <c r="D1510" s="3" t="s">
        <v>2240</v>
      </c>
      <c r="E1510" s="3" t="s">
        <v>23961</v>
      </c>
      <c r="F1510" s="1" t="s">
        <v>6795</v>
      </c>
      <c r="G1510" s="1">
        <v>0</v>
      </c>
      <c r="H1510" s="1" t="s">
        <v>27474</v>
      </c>
      <c r="I1510" s="1">
        <v>0</v>
      </c>
      <c r="J1510" s="1" t="s">
        <v>27474</v>
      </c>
      <c r="K1510" s="1">
        <f t="shared" si="92"/>
        <v>0</v>
      </c>
      <c r="L1510" s="2">
        <f>SUMIFS('Basin Total Well Counts'!B:B,'Basin Total Well Counts'!A:A,F1510)</f>
        <v>3477</v>
      </c>
      <c r="M1510" s="4">
        <f t="shared" si="93"/>
        <v>0</v>
      </c>
      <c r="N1510" s="2">
        <f>SUMIF('Basin Emissions'!A:A,F1510,'Basin Emissions'!B:B)</f>
        <v>39.213993600000002</v>
      </c>
      <c r="O1510" s="8">
        <f t="shared" si="94"/>
        <v>0</v>
      </c>
      <c r="P1510" s="7">
        <f>SUMIF('Tool Pneumatics CH4 VOC BTEX'!B:B,A1510,'Tool Pneumatics CH4 VOC BTEX'!F:F)</f>
        <v>4.9166021347045898</v>
      </c>
      <c r="Q1510" s="14">
        <f t="shared" si="95"/>
        <v>0</v>
      </c>
      <c r="R1510" s="16">
        <f>SUMIF('Tool Pneumatics CH4 VOC BTEX'!B:B,A1510,'Tool Pneumatics CH4 VOC BTEX'!H:H)*Q1510</f>
        <v>0</v>
      </c>
      <c r="S1510" s="16">
        <f>SUMIF('Tool Pneumatics CH4 VOC BTEX'!B:B,A1510,'Tool Pneumatics CH4 VOC BTEX'!J:J)*Q1510</f>
        <v>0</v>
      </c>
      <c r="T1510" s="16">
        <f>SUMIF('Tool Pneumatics CH4 VOC BTEX'!B:B,A1510,'Tool Pneumatics CH4 VOC BTEX'!L:L)*Q1510</f>
        <v>0</v>
      </c>
      <c r="U1510" s="16">
        <f>SUMIF('Tool Pneumatics CH4 VOC BTEX'!B:B,A1510,'Tool Pneumatics CH4 VOC BTEX'!N:N)*Q1510</f>
        <v>0</v>
      </c>
    </row>
    <row r="1511" spans="1:21" x14ac:dyDescent="0.25">
      <c r="A1511" s="1" t="s">
        <v>4482</v>
      </c>
      <c r="B1511" s="1" t="s">
        <v>1560</v>
      </c>
      <c r="C1511" s="1" t="s">
        <v>1588</v>
      </c>
      <c r="D1511" s="3" t="s">
        <v>2732</v>
      </c>
      <c r="E1511" s="3" t="s">
        <v>23961</v>
      </c>
      <c r="F1511" s="1" t="s">
        <v>2409</v>
      </c>
      <c r="G1511" s="1">
        <v>0</v>
      </c>
      <c r="H1511" s="1" t="s">
        <v>27474</v>
      </c>
      <c r="I1511" s="1">
        <v>0</v>
      </c>
      <c r="J1511" s="1" t="s">
        <v>27474</v>
      </c>
      <c r="K1511" s="1">
        <f t="shared" si="92"/>
        <v>0</v>
      </c>
      <c r="L1511" s="2">
        <f>SUMIFS('Basin Total Well Counts'!B:B,'Basin Total Well Counts'!A:A,F1511)</f>
        <v>0</v>
      </c>
      <c r="M1511" s="4">
        <f t="shared" si="93"/>
        <v>0</v>
      </c>
      <c r="N1511" s="2">
        <f>SUMIF('Basin Emissions'!A:A,F1511,'Basin Emissions'!B:B)</f>
        <v>280.51552709999999</v>
      </c>
      <c r="O1511" s="8">
        <f t="shared" si="94"/>
        <v>0</v>
      </c>
      <c r="P1511" s="7">
        <f>SUMIF('Tool Pneumatics CH4 VOC BTEX'!B:B,A1511,'Tool Pneumatics CH4 VOC BTEX'!F:F)</f>
        <v>4.9166021347045898</v>
      </c>
      <c r="Q1511" s="14">
        <f t="shared" si="95"/>
        <v>0</v>
      </c>
      <c r="R1511" s="16">
        <f>SUMIF('Tool Pneumatics CH4 VOC BTEX'!B:B,A1511,'Tool Pneumatics CH4 VOC BTEX'!H:H)*Q1511</f>
        <v>0</v>
      </c>
      <c r="S1511" s="16">
        <f>SUMIF('Tool Pneumatics CH4 VOC BTEX'!B:B,A1511,'Tool Pneumatics CH4 VOC BTEX'!J:J)*Q1511</f>
        <v>0</v>
      </c>
      <c r="T1511" s="16">
        <f>SUMIF('Tool Pneumatics CH4 VOC BTEX'!B:B,A1511,'Tool Pneumatics CH4 VOC BTEX'!L:L)*Q1511</f>
        <v>0</v>
      </c>
      <c r="U1511" s="16">
        <f>SUMIF('Tool Pneumatics CH4 VOC BTEX'!B:B,A1511,'Tool Pneumatics CH4 VOC BTEX'!N:N)*Q1511</f>
        <v>0</v>
      </c>
    </row>
    <row r="1512" spans="1:21" x14ac:dyDescent="0.25">
      <c r="A1512" s="1" t="s">
        <v>4483</v>
      </c>
      <c r="B1512" s="1" t="s">
        <v>1560</v>
      </c>
      <c r="C1512" s="1" t="s">
        <v>1127</v>
      </c>
      <c r="D1512" s="3" t="s">
        <v>2240</v>
      </c>
      <c r="E1512" s="3" t="s">
        <v>23961</v>
      </c>
      <c r="F1512" s="1" t="s">
        <v>2409</v>
      </c>
      <c r="G1512" s="1">
        <v>0</v>
      </c>
      <c r="H1512" s="1" t="s">
        <v>27474</v>
      </c>
      <c r="I1512" s="1">
        <v>0</v>
      </c>
      <c r="J1512" s="1" t="s">
        <v>27474</v>
      </c>
      <c r="K1512" s="1">
        <f t="shared" si="92"/>
        <v>0</v>
      </c>
      <c r="L1512" s="2">
        <f>SUMIFS('Basin Total Well Counts'!B:B,'Basin Total Well Counts'!A:A,F1512)</f>
        <v>0</v>
      </c>
      <c r="M1512" s="4">
        <f t="shared" si="93"/>
        <v>0</v>
      </c>
      <c r="N1512" s="2">
        <f>SUMIF('Basin Emissions'!A:A,F1512,'Basin Emissions'!B:B)</f>
        <v>280.51552709999999</v>
      </c>
      <c r="O1512" s="8">
        <f t="shared" si="94"/>
        <v>0</v>
      </c>
      <c r="P1512" s="7">
        <f>SUMIF('Tool Pneumatics CH4 VOC BTEX'!B:B,A1512,'Tool Pneumatics CH4 VOC BTEX'!F:F)</f>
        <v>4.9166021347045898</v>
      </c>
      <c r="Q1512" s="14">
        <f t="shared" si="95"/>
        <v>0</v>
      </c>
      <c r="R1512" s="16">
        <f>SUMIF('Tool Pneumatics CH4 VOC BTEX'!B:B,A1512,'Tool Pneumatics CH4 VOC BTEX'!H:H)*Q1512</f>
        <v>0</v>
      </c>
      <c r="S1512" s="16">
        <f>SUMIF('Tool Pneumatics CH4 VOC BTEX'!B:B,A1512,'Tool Pneumatics CH4 VOC BTEX'!J:J)*Q1512</f>
        <v>0</v>
      </c>
      <c r="T1512" s="16">
        <f>SUMIF('Tool Pneumatics CH4 VOC BTEX'!B:B,A1512,'Tool Pneumatics CH4 VOC BTEX'!L:L)*Q1512</f>
        <v>0</v>
      </c>
      <c r="U1512" s="16">
        <f>SUMIF('Tool Pneumatics CH4 VOC BTEX'!B:B,A1512,'Tool Pneumatics CH4 VOC BTEX'!N:N)*Q1512</f>
        <v>0</v>
      </c>
    </row>
    <row r="1513" spans="1:21" x14ac:dyDescent="0.25">
      <c r="A1513" s="1" t="s">
        <v>4484</v>
      </c>
      <c r="B1513" s="1" t="s">
        <v>1560</v>
      </c>
      <c r="C1513" s="1" t="s">
        <v>1555</v>
      </c>
      <c r="D1513" s="3" t="s">
        <v>2732</v>
      </c>
      <c r="E1513" s="3" t="s">
        <v>23961</v>
      </c>
      <c r="F1513" s="1" t="s">
        <v>2409</v>
      </c>
      <c r="G1513" s="1">
        <v>0</v>
      </c>
      <c r="H1513" s="1" t="s">
        <v>27474</v>
      </c>
      <c r="I1513" s="1">
        <v>0</v>
      </c>
      <c r="J1513" s="1" t="s">
        <v>27474</v>
      </c>
      <c r="K1513" s="1">
        <f t="shared" si="92"/>
        <v>0</v>
      </c>
      <c r="L1513" s="2">
        <f>SUMIFS('Basin Total Well Counts'!B:B,'Basin Total Well Counts'!A:A,F1513)</f>
        <v>0</v>
      </c>
      <c r="M1513" s="4">
        <f t="shared" si="93"/>
        <v>0</v>
      </c>
      <c r="N1513" s="2">
        <f>SUMIF('Basin Emissions'!A:A,F1513,'Basin Emissions'!B:B)</f>
        <v>280.51552709999999</v>
      </c>
      <c r="O1513" s="8">
        <f t="shared" si="94"/>
        <v>0</v>
      </c>
      <c r="P1513" s="7">
        <f>SUMIF('Tool Pneumatics CH4 VOC BTEX'!B:B,A1513,'Tool Pneumatics CH4 VOC BTEX'!F:F)</f>
        <v>4.9166021347045898</v>
      </c>
      <c r="Q1513" s="14">
        <f t="shared" si="95"/>
        <v>0</v>
      </c>
      <c r="R1513" s="16">
        <f>SUMIF('Tool Pneumatics CH4 VOC BTEX'!B:B,A1513,'Tool Pneumatics CH4 VOC BTEX'!H:H)*Q1513</f>
        <v>0</v>
      </c>
      <c r="S1513" s="16">
        <f>SUMIF('Tool Pneumatics CH4 VOC BTEX'!B:B,A1513,'Tool Pneumatics CH4 VOC BTEX'!J:J)*Q1513</f>
        <v>0</v>
      </c>
      <c r="T1513" s="16">
        <f>SUMIF('Tool Pneumatics CH4 VOC BTEX'!B:B,A1513,'Tool Pneumatics CH4 VOC BTEX'!L:L)*Q1513</f>
        <v>0</v>
      </c>
      <c r="U1513" s="16">
        <f>SUMIF('Tool Pneumatics CH4 VOC BTEX'!B:B,A1513,'Tool Pneumatics CH4 VOC BTEX'!N:N)*Q1513</f>
        <v>0</v>
      </c>
    </row>
    <row r="1514" spans="1:21" x14ac:dyDescent="0.25">
      <c r="A1514" s="1" t="s">
        <v>4485</v>
      </c>
      <c r="B1514" s="1" t="s">
        <v>1560</v>
      </c>
      <c r="C1514" s="1" t="s">
        <v>2022</v>
      </c>
      <c r="D1514" s="3" t="s">
        <v>2240</v>
      </c>
      <c r="E1514" s="3" t="s">
        <v>23961</v>
      </c>
      <c r="F1514" s="1" t="s">
        <v>2409</v>
      </c>
      <c r="G1514" s="1">
        <v>0</v>
      </c>
      <c r="H1514" s="1" t="s">
        <v>27474</v>
      </c>
      <c r="I1514" s="1">
        <v>0</v>
      </c>
      <c r="J1514" s="1" t="s">
        <v>27474</v>
      </c>
      <c r="K1514" s="1">
        <f t="shared" si="92"/>
        <v>0</v>
      </c>
      <c r="L1514" s="2">
        <f>SUMIFS('Basin Total Well Counts'!B:B,'Basin Total Well Counts'!A:A,F1514)</f>
        <v>0</v>
      </c>
      <c r="M1514" s="4">
        <f t="shared" si="93"/>
        <v>0</v>
      </c>
      <c r="N1514" s="2">
        <f>SUMIF('Basin Emissions'!A:A,F1514,'Basin Emissions'!B:B)</f>
        <v>280.51552709999999</v>
      </c>
      <c r="O1514" s="8">
        <f t="shared" si="94"/>
        <v>0</v>
      </c>
      <c r="P1514" s="7">
        <f>SUMIF('Tool Pneumatics CH4 VOC BTEX'!B:B,A1514,'Tool Pneumatics CH4 VOC BTEX'!F:F)</f>
        <v>4.9166021347045898</v>
      </c>
      <c r="Q1514" s="14">
        <f t="shared" si="95"/>
        <v>0</v>
      </c>
      <c r="R1514" s="16">
        <f>SUMIF('Tool Pneumatics CH4 VOC BTEX'!B:B,A1514,'Tool Pneumatics CH4 VOC BTEX'!H:H)*Q1514</f>
        <v>0</v>
      </c>
      <c r="S1514" s="16">
        <f>SUMIF('Tool Pneumatics CH4 VOC BTEX'!B:B,A1514,'Tool Pneumatics CH4 VOC BTEX'!J:J)*Q1514</f>
        <v>0</v>
      </c>
      <c r="T1514" s="16">
        <f>SUMIF('Tool Pneumatics CH4 VOC BTEX'!B:B,A1514,'Tool Pneumatics CH4 VOC BTEX'!L:L)*Q1514</f>
        <v>0</v>
      </c>
      <c r="U1514" s="16">
        <f>SUMIF('Tool Pneumatics CH4 VOC BTEX'!B:B,A1514,'Tool Pneumatics CH4 VOC BTEX'!N:N)*Q1514</f>
        <v>0</v>
      </c>
    </row>
    <row r="1515" spans="1:21" x14ac:dyDescent="0.25">
      <c r="A1515" s="1" t="s">
        <v>4486</v>
      </c>
      <c r="B1515" s="1" t="s">
        <v>1560</v>
      </c>
      <c r="C1515" s="1" t="s">
        <v>3055</v>
      </c>
      <c r="D1515" s="3" t="s">
        <v>1015</v>
      </c>
      <c r="E1515" s="3" t="s">
        <v>23961</v>
      </c>
      <c r="F1515" s="1" t="s">
        <v>3378</v>
      </c>
      <c r="G1515" s="1">
        <v>0</v>
      </c>
      <c r="H1515" s="1" t="s">
        <v>27474</v>
      </c>
      <c r="I1515" s="1">
        <v>0</v>
      </c>
      <c r="J1515" s="1" t="s">
        <v>27474</v>
      </c>
      <c r="K1515" s="1">
        <f t="shared" si="92"/>
        <v>0</v>
      </c>
      <c r="L1515" s="2">
        <f>SUMIFS('Basin Total Well Counts'!B:B,'Basin Total Well Counts'!A:A,F1515)</f>
        <v>37</v>
      </c>
      <c r="M1515" s="4">
        <f t="shared" si="93"/>
        <v>0</v>
      </c>
      <c r="N1515" s="2">
        <f>SUMIF('Basin Emissions'!A:A,F1515,'Basin Emissions'!B:B)</f>
        <v>332.78833199999997</v>
      </c>
      <c r="O1515" s="8">
        <f t="shared" si="94"/>
        <v>0</v>
      </c>
      <c r="P1515" s="7">
        <f>SUMIF('Tool Pneumatics CH4 VOC BTEX'!B:B,A1515,'Tool Pneumatics CH4 VOC BTEX'!F:F)</f>
        <v>5.1165800094604501</v>
      </c>
      <c r="Q1515" s="14">
        <f t="shared" si="95"/>
        <v>0</v>
      </c>
      <c r="R1515" s="16">
        <f>SUMIF('Tool Pneumatics CH4 VOC BTEX'!B:B,A1515,'Tool Pneumatics CH4 VOC BTEX'!H:H)*Q1515</f>
        <v>0</v>
      </c>
      <c r="S1515" s="16">
        <f>SUMIF('Tool Pneumatics CH4 VOC BTEX'!B:B,A1515,'Tool Pneumatics CH4 VOC BTEX'!J:J)*Q1515</f>
        <v>0</v>
      </c>
      <c r="T1515" s="16">
        <f>SUMIF('Tool Pneumatics CH4 VOC BTEX'!B:B,A1515,'Tool Pneumatics CH4 VOC BTEX'!L:L)*Q1515</f>
        <v>0</v>
      </c>
      <c r="U1515" s="16">
        <f>SUMIF('Tool Pneumatics CH4 VOC BTEX'!B:B,A1515,'Tool Pneumatics CH4 VOC BTEX'!N:N)*Q1515</f>
        <v>0</v>
      </c>
    </row>
    <row r="1516" spans="1:21" x14ac:dyDescent="0.25">
      <c r="A1516" s="1" t="s">
        <v>4487</v>
      </c>
      <c r="B1516" s="1" t="s">
        <v>1560</v>
      </c>
      <c r="C1516" s="1" t="s">
        <v>1955</v>
      </c>
      <c r="D1516" s="3" t="s">
        <v>2240</v>
      </c>
      <c r="E1516" s="3" t="s">
        <v>23961</v>
      </c>
      <c r="F1516" s="1" t="s">
        <v>2409</v>
      </c>
      <c r="G1516" s="1">
        <v>0</v>
      </c>
      <c r="H1516" s="1" t="s">
        <v>27474</v>
      </c>
      <c r="I1516" s="1">
        <v>0</v>
      </c>
      <c r="J1516" s="1" t="s">
        <v>27474</v>
      </c>
      <c r="K1516" s="1">
        <f t="shared" si="92"/>
        <v>0</v>
      </c>
      <c r="L1516" s="2">
        <f>SUMIFS('Basin Total Well Counts'!B:B,'Basin Total Well Counts'!A:A,F1516)</f>
        <v>0</v>
      </c>
      <c r="M1516" s="4">
        <f t="shared" si="93"/>
        <v>0</v>
      </c>
      <c r="N1516" s="2">
        <f>SUMIF('Basin Emissions'!A:A,F1516,'Basin Emissions'!B:B)</f>
        <v>280.51552709999999</v>
      </c>
      <c r="O1516" s="8">
        <f t="shared" si="94"/>
        <v>0</v>
      </c>
      <c r="P1516" s="7">
        <f>SUMIF('Tool Pneumatics CH4 VOC BTEX'!B:B,A1516,'Tool Pneumatics CH4 VOC BTEX'!F:F)</f>
        <v>4.9166021347045898</v>
      </c>
      <c r="Q1516" s="14">
        <f t="shared" si="95"/>
        <v>0</v>
      </c>
      <c r="R1516" s="16">
        <f>SUMIF('Tool Pneumatics CH4 VOC BTEX'!B:B,A1516,'Tool Pneumatics CH4 VOC BTEX'!H:H)*Q1516</f>
        <v>0</v>
      </c>
      <c r="S1516" s="16">
        <f>SUMIF('Tool Pneumatics CH4 VOC BTEX'!B:B,A1516,'Tool Pneumatics CH4 VOC BTEX'!J:J)*Q1516</f>
        <v>0</v>
      </c>
      <c r="T1516" s="16">
        <f>SUMIF('Tool Pneumatics CH4 VOC BTEX'!B:B,A1516,'Tool Pneumatics CH4 VOC BTEX'!L:L)*Q1516</f>
        <v>0</v>
      </c>
      <c r="U1516" s="16">
        <f>SUMIF('Tool Pneumatics CH4 VOC BTEX'!B:B,A1516,'Tool Pneumatics CH4 VOC BTEX'!N:N)*Q1516</f>
        <v>0</v>
      </c>
    </row>
    <row r="1517" spans="1:21" x14ac:dyDescent="0.25">
      <c r="A1517" s="1" t="s">
        <v>4488</v>
      </c>
      <c r="B1517" s="1" t="s">
        <v>1560</v>
      </c>
      <c r="C1517" s="1" t="s">
        <v>4489</v>
      </c>
      <c r="D1517" s="3" t="s">
        <v>1015</v>
      </c>
      <c r="E1517" s="3" t="s">
        <v>23961</v>
      </c>
      <c r="F1517" s="1" t="s">
        <v>2409</v>
      </c>
      <c r="G1517" s="1">
        <v>0</v>
      </c>
      <c r="H1517" s="1" t="s">
        <v>27474</v>
      </c>
      <c r="I1517" s="1">
        <v>0</v>
      </c>
      <c r="J1517" s="1" t="s">
        <v>27474</v>
      </c>
      <c r="K1517" s="1">
        <f t="shared" si="92"/>
        <v>0</v>
      </c>
      <c r="L1517" s="2">
        <f>SUMIFS('Basin Total Well Counts'!B:B,'Basin Total Well Counts'!A:A,F1517)</f>
        <v>0</v>
      </c>
      <c r="M1517" s="4">
        <f t="shared" si="93"/>
        <v>0</v>
      </c>
      <c r="N1517" s="2">
        <f>SUMIF('Basin Emissions'!A:A,F1517,'Basin Emissions'!B:B)</f>
        <v>280.51552709999999</v>
      </c>
      <c r="O1517" s="8">
        <f t="shared" si="94"/>
        <v>0</v>
      </c>
      <c r="P1517" s="7">
        <f>SUMIF('Tool Pneumatics CH4 VOC BTEX'!B:B,A1517,'Tool Pneumatics CH4 VOC BTEX'!F:F)</f>
        <v>4.9166021347045898</v>
      </c>
      <c r="Q1517" s="14">
        <f t="shared" si="95"/>
        <v>0</v>
      </c>
      <c r="R1517" s="16">
        <f>SUMIF('Tool Pneumatics CH4 VOC BTEX'!B:B,A1517,'Tool Pneumatics CH4 VOC BTEX'!H:H)*Q1517</f>
        <v>0</v>
      </c>
      <c r="S1517" s="16">
        <f>SUMIF('Tool Pneumatics CH4 VOC BTEX'!B:B,A1517,'Tool Pneumatics CH4 VOC BTEX'!J:J)*Q1517</f>
        <v>0</v>
      </c>
      <c r="T1517" s="16">
        <f>SUMIF('Tool Pneumatics CH4 VOC BTEX'!B:B,A1517,'Tool Pneumatics CH4 VOC BTEX'!L:L)*Q1517</f>
        <v>0</v>
      </c>
      <c r="U1517" s="16">
        <f>SUMIF('Tool Pneumatics CH4 VOC BTEX'!B:B,A1517,'Tool Pneumatics CH4 VOC BTEX'!N:N)*Q1517</f>
        <v>0</v>
      </c>
    </row>
    <row r="1518" spans="1:21" x14ac:dyDescent="0.25">
      <c r="A1518" s="1" t="s">
        <v>4234</v>
      </c>
      <c r="B1518" s="1" t="s">
        <v>1523</v>
      </c>
      <c r="C1518" s="1" t="s">
        <v>1618</v>
      </c>
      <c r="D1518" s="3" t="s">
        <v>2421</v>
      </c>
      <c r="E1518" s="3" t="s">
        <v>2421</v>
      </c>
      <c r="F1518" s="1" t="s">
        <v>2223</v>
      </c>
      <c r="G1518" s="1">
        <v>0</v>
      </c>
      <c r="H1518" s="1" t="s">
        <v>27474</v>
      </c>
      <c r="I1518" s="1">
        <v>0</v>
      </c>
      <c r="J1518" s="1" t="s">
        <v>27474</v>
      </c>
      <c r="K1518" s="1">
        <f t="shared" si="92"/>
        <v>0</v>
      </c>
      <c r="L1518" s="2">
        <f>SUMIFS('Basin Total Well Counts'!B:B,'Basin Total Well Counts'!A:A,F1518)</f>
        <v>1034</v>
      </c>
      <c r="M1518" s="4">
        <f t="shared" si="93"/>
        <v>0</v>
      </c>
      <c r="N1518" s="2">
        <f>SUMIF('Basin Emissions'!A:A,F1518,'Basin Emissions'!B:B)</f>
        <v>9940.5961918999983</v>
      </c>
      <c r="O1518" s="8">
        <f t="shared" si="94"/>
        <v>0</v>
      </c>
      <c r="P1518" s="7">
        <f>SUMIF('Tool Pneumatics CH4 VOC BTEX'!B:B,A1518,'Tool Pneumatics CH4 VOC BTEX'!F:F)</f>
        <v>4.9166021347045898</v>
      </c>
      <c r="Q1518" s="14">
        <f t="shared" si="95"/>
        <v>0</v>
      </c>
      <c r="R1518" s="16">
        <f>SUMIF('Tool Pneumatics CH4 VOC BTEX'!B:B,A1518,'Tool Pneumatics CH4 VOC BTEX'!H:H)*Q1518</f>
        <v>0</v>
      </c>
      <c r="S1518" s="16">
        <f>SUMIF('Tool Pneumatics CH4 VOC BTEX'!B:B,A1518,'Tool Pneumatics CH4 VOC BTEX'!J:J)*Q1518</f>
        <v>0</v>
      </c>
      <c r="T1518" s="16">
        <f>SUMIF('Tool Pneumatics CH4 VOC BTEX'!B:B,A1518,'Tool Pneumatics CH4 VOC BTEX'!L:L)*Q1518</f>
        <v>0</v>
      </c>
      <c r="U1518" s="16">
        <f>SUMIF('Tool Pneumatics CH4 VOC BTEX'!B:B,A1518,'Tool Pneumatics CH4 VOC BTEX'!N:N)*Q1518</f>
        <v>0</v>
      </c>
    </row>
    <row r="1519" spans="1:21" x14ac:dyDescent="0.25">
      <c r="A1519" s="1" t="s">
        <v>4235</v>
      </c>
      <c r="B1519" s="1" t="s">
        <v>1523</v>
      </c>
      <c r="C1519" s="1" t="s">
        <v>4236</v>
      </c>
      <c r="D1519" s="3" t="s">
        <v>2409</v>
      </c>
      <c r="E1519" s="3" t="s">
        <v>2409</v>
      </c>
      <c r="F1519" s="1" t="s">
        <v>3649</v>
      </c>
      <c r="G1519" s="1">
        <v>0</v>
      </c>
      <c r="H1519" s="1" t="s">
        <v>27474</v>
      </c>
      <c r="I1519" s="1">
        <v>0</v>
      </c>
      <c r="J1519" s="1" t="s">
        <v>27474</v>
      </c>
      <c r="K1519" s="1">
        <f t="shared" si="92"/>
        <v>0</v>
      </c>
      <c r="L1519" s="2">
        <f>SUMIFS('Basin Total Well Counts'!B:B,'Basin Total Well Counts'!A:A,F1519)</f>
        <v>20</v>
      </c>
      <c r="M1519" s="4">
        <f t="shared" si="93"/>
        <v>0</v>
      </c>
      <c r="N1519" s="2">
        <f>SUMIF('Basin Emissions'!A:A,F1519,'Basin Emissions'!B:B)</f>
        <v>253.02431440000004</v>
      </c>
      <c r="O1519" s="8">
        <f t="shared" si="94"/>
        <v>0</v>
      </c>
      <c r="P1519" s="7">
        <f>SUMIF('Tool Pneumatics CH4 VOC BTEX'!B:B,A1519,'Tool Pneumatics CH4 VOC BTEX'!F:F)</f>
        <v>25.404619216918899</v>
      </c>
      <c r="Q1519" s="14">
        <f t="shared" si="95"/>
        <v>0</v>
      </c>
      <c r="R1519" s="16">
        <f>SUMIF('Tool Pneumatics CH4 VOC BTEX'!B:B,A1519,'Tool Pneumatics CH4 VOC BTEX'!H:H)*Q1519</f>
        <v>0</v>
      </c>
      <c r="S1519" s="16">
        <f>SUMIF('Tool Pneumatics CH4 VOC BTEX'!B:B,A1519,'Tool Pneumatics CH4 VOC BTEX'!J:J)*Q1519</f>
        <v>0</v>
      </c>
      <c r="T1519" s="16">
        <f>SUMIF('Tool Pneumatics CH4 VOC BTEX'!B:B,A1519,'Tool Pneumatics CH4 VOC BTEX'!L:L)*Q1519</f>
        <v>0</v>
      </c>
      <c r="U1519" s="16">
        <f>SUMIF('Tool Pneumatics CH4 VOC BTEX'!B:B,A1519,'Tool Pneumatics CH4 VOC BTEX'!N:N)*Q1519</f>
        <v>0</v>
      </c>
    </row>
    <row r="1520" spans="1:21" x14ac:dyDescent="0.25">
      <c r="A1520" s="1" t="s">
        <v>4237</v>
      </c>
      <c r="B1520" s="1" t="s">
        <v>1523</v>
      </c>
      <c r="C1520" s="1" t="s">
        <v>4238</v>
      </c>
      <c r="D1520" s="3" t="s">
        <v>3378</v>
      </c>
      <c r="E1520" s="3" t="s">
        <v>3378</v>
      </c>
      <c r="F1520" s="1" t="s">
        <v>2223</v>
      </c>
      <c r="G1520" s="1">
        <v>0</v>
      </c>
      <c r="H1520" s="1" t="s">
        <v>27474</v>
      </c>
      <c r="I1520" s="1">
        <v>0</v>
      </c>
      <c r="J1520" s="1" t="s">
        <v>27474</v>
      </c>
      <c r="K1520" s="1">
        <f t="shared" si="92"/>
        <v>0</v>
      </c>
      <c r="L1520" s="2">
        <f>SUMIFS('Basin Total Well Counts'!B:B,'Basin Total Well Counts'!A:A,F1520)</f>
        <v>1034</v>
      </c>
      <c r="M1520" s="4">
        <f t="shared" si="93"/>
        <v>0</v>
      </c>
      <c r="N1520" s="2">
        <f>SUMIF('Basin Emissions'!A:A,F1520,'Basin Emissions'!B:B)</f>
        <v>9940.5961918999983</v>
      </c>
      <c r="O1520" s="8">
        <f t="shared" si="94"/>
        <v>0</v>
      </c>
      <c r="P1520" s="7">
        <f>SUMIF('Tool Pneumatics CH4 VOC BTEX'!B:B,A1520,'Tool Pneumatics CH4 VOC BTEX'!F:F)</f>
        <v>4.9166021347045898</v>
      </c>
      <c r="Q1520" s="14">
        <f t="shared" si="95"/>
        <v>0</v>
      </c>
      <c r="R1520" s="16">
        <f>SUMIF('Tool Pneumatics CH4 VOC BTEX'!B:B,A1520,'Tool Pneumatics CH4 VOC BTEX'!H:H)*Q1520</f>
        <v>0</v>
      </c>
      <c r="S1520" s="16">
        <f>SUMIF('Tool Pneumatics CH4 VOC BTEX'!B:B,A1520,'Tool Pneumatics CH4 VOC BTEX'!J:J)*Q1520</f>
        <v>0</v>
      </c>
      <c r="T1520" s="16">
        <f>SUMIF('Tool Pneumatics CH4 VOC BTEX'!B:B,A1520,'Tool Pneumatics CH4 VOC BTEX'!L:L)*Q1520</f>
        <v>0</v>
      </c>
      <c r="U1520" s="16">
        <f>SUMIF('Tool Pneumatics CH4 VOC BTEX'!B:B,A1520,'Tool Pneumatics CH4 VOC BTEX'!N:N)*Q1520</f>
        <v>0</v>
      </c>
    </row>
    <row r="1521" spans="1:21" x14ac:dyDescent="0.25">
      <c r="A1521" s="1" t="s">
        <v>4239</v>
      </c>
      <c r="B1521" s="1" t="s">
        <v>1523</v>
      </c>
      <c r="C1521" s="1" t="s">
        <v>2069</v>
      </c>
      <c r="D1521" s="3" t="s">
        <v>2409</v>
      </c>
      <c r="E1521" s="3" t="s">
        <v>2409</v>
      </c>
      <c r="F1521" s="1" t="s">
        <v>2223</v>
      </c>
      <c r="G1521" s="1">
        <v>0</v>
      </c>
      <c r="H1521" s="1" t="s">
        <v>27474</v>
      </c>
      <c r="I1521" s="1">
        <v>0</v>
      </c>
      <c r="J1521" s="1" t="s">
        <v>27474</v>
      </c>
      <c r="K1521" s="1">
        <f t="shared" si="92"/>
        <v>0</v>
      </c>
      <c r="L1521" s="2">
        <f>SUMIFS('Basin Total Well Counts'!B:B,'Basin Total Well Counts'!A:A,F1521)</f>
        <v>1034</v>
      </c>
      <c r="M1521" s="4">
        <f t="shared" si="93"/>
        <v>0</v>
      </c>
      <c r="N1521" s="2">
        <f>SUMIF('Basin Emissions'!A:A,F1521,'Basin Emissions'!B:B)</f>
        <v>9940.5961918999983</v>
      </c>
      <c r="O1521" s="8">
        <f t="shared" si="94"/>
        <v>0</v>
      </c>
      <c r="P1521" s="7">
        <f>SUMIF('Tool Pneumatics CH4 VOC BTEX'!B:B,A1521,'Tool Pneumatics CH4 VOC BTEX'!F:F)</f>
        <v>4.9166021347045898</v>
      </c>
      <c r="Q1521" s="14">
        <f t="shared" si="95"/>
        <v>0</v>
      </c>
      <c r="R1521" s="16">
        <f>SUMIF('Tool Pneumatics CH4 VOC BTEX'!B:B,A1521,'Tool Pneumatics CH4 VOC BTEX'!H:H)*Q1521</f>
        <v>0</v>
      </c>
      <c r="S1521" s="16">
        <f>SUMIF('Tool Pneumatics CH4 VOC BTEX'!B:B,A1521,'Tool Pneumatics CH4 VOC BTEX'!J:J)*Q1521</f>
        <v>0</v>
      </c>
      <c r="T1521" s="16">
        <f>SUMIF('Tool Pneumatics CH4 VOC BTEX'!B:B,A1521,'Tool Pneumatics CH4 VOC BTEX'!L:L)*Q1521</f>
        <v>0</v>
      </c>
      <c r="U1521" s="16">
        <f>SUMIF('Tool Pneumatics CH4 VOC BTEX'!B:B,A1521,'Tool Pneumatics CH4 VOC BTEX'!N:N)*Q1521</f>
        <v>0</v>
      </c>
    </row>
    <row r="1522" spans="1:21" x14ac:dyDescent="0.25">
      <c r="A1522" s="1" t="s">
        <v>4240</v>
      </c>
      <c r="B1522" s="1" t="s">
        <v>1523</v>
      </c>
      <c r="C1522" s="1" t="s">
        <v>1665</v>
      </c>
      <c r="D1522" s="3" t="s">
        <v>3496</v>
      </c>
      <c r="E1522" s="3" t="s">
        <v>3496</v>
      </c>
      <c r="F1522" s="1" t="s">
        <v>3649</v>
      </c>
      <c r="G1522" s="1">
        <v>0</v>
      </c>
      <c r="H1522" s="1" t="s">
        <v>27474</v>
      </c>
      <c r="I1522" s="1">
        <v>0</v>
      </c>
      <c r="J1522" s="1" t="s">
        <v>27474</v>
      </c>
      <c r="K1522" s="1">
        <f t="shared" si="92"/>
        <v>0</v>
      </c>
      <c r="L1522" s="2">
        <f>SUMIFS('Basin Total Well Counts'!B:B,'Basin Total Well Counts'!A:A,F1522)</f>
        <v>20</v>
      </c>
      <c r="M1522" s="4">
        <f t="shared" si="93"/>
        <v>0</v>
      </c>
      <c r="N1522" s="2">
        <f>SUMIF('Basin Emissions'!A:A,F1522,'Basin Emissions'!B:B)</f>
        <v>253.02431440000004</v>
      </c>
      <c r="O1522" s="8">
        <f t="shared" si="94"/>
        <v>0</v>
      </c>
      <c r="P1522" s="7">
        <f>SUMIF('Tool Pneumatics CH4 VOC BTEX'!B:B,A1522,'Tool Pneumatics CH4 VOC BTEX'!F:F)</f>
        <v>25.404619216918899</v>
      </c>
      <c r="Q1522" s="14">
        <f t="shared" si="95"/>
        <v>0</v>
      </c>
      <c r="R1522" s="16">
        <f>SUMIF('Tool Pneumatics CH4 VOC BTEX'!B:B,A1522,'Tool Pneumatics CH4 VOC BTEX'!H:H)*Q1522</f>
        <v>0</v>
      </c>
      <c r="S1522" s="16">
        <f>SUMIF('Tool Pneumatics CH4 VOC BTEX'!B:B,A1522,'Tool Pneumatics CH4 VOC BTEX'!J:J)*Q1522</f>
        <v>0</v>
      </c>
      <c r="T1522" s="16">
        <f>SUMIF('Tool Pneumatics CH4 VOC BTEX'!B:B,A1522,'Tool Pneumatics CH4 VOC BTEX'!L:L)*Q1522</f>
        <v>0</v>
      </c>
      <c r="U1522" s="16">
        <f>SUMIF('Tool Pneumatics CH4 VOC BTEX'!B:B,A1522,'Tool Pneumatics CH4 VOC BTEX'!N:N)*Q1522</f>
        <v>0</v>
      </c>
    </row>
    <row r="1523" spans="1:21" x14ac:dyDescent="0.25">
      <c r="A1523" s="1" t="s">
        <v>4242</v>
      </c>
      <c r="B1523" s="1" t="s">
        <v>1523</v>
      </c>
      <c r="C1523" s="1" t="s">
        <v>4243</v>
      </c>
      <c r="D1523" s="3" t="s">
        <v>2409</v>
      </c>
      <c r="E1523" s="3" t="s">
        <v>2409</v>
      </c>
      <c r="F1523" s="1" t="s">
        <v>4241</v>
      </c>
      <c r="G1523" s="1">
        <v>0</v>
      </c>
      <c r="H1523" s="1" t="s">
        <v>27474</v>
      </c>
      <c r="I1523" s="1">
        <v>0</v>
      </c>
      <c r="J1523" s="1" t="s">
        <v>27474</v>
      </c>
      <c r="K1523" s="1">
        <f t="shared" si="92"/>
        <v>0</v>
      </c>
      <c r="L1523" s="2">
        <f>SUMIFS('Basin Total Well Counts'!B:B,'Basin Total Well Counts'!A:A,F1523)</f>
        <v>0</v>
      </c>
      <c r="M1523" s="4">
        <f t="shared" si="93"/>
        <v>0</v>
      </c>
      <c r="N1523" s="2">
        <f>SUMIF('Basin Emissions'!A:A,F1523,'Basin Emissions'!B:B)</f>
        <v>162.54675079999998</v>
      </c>
      <c r="O1523" s="8">
        <f t="shared" si="94"/>
        <v>0</v>
      </c>
      <c r="P1523" s="7">
        <f>SUMIF('Tool Pneumatics CH4 VOC BTEX'!B:B,A1523,'Tool Pneumatics CH4 VOC BTEX'!F:F)</f>
        <v>6.48220014572144</v>
      </c>
      <c r="Q1523" s="14">
        <f t="shared" si="95"/>
        <v>0</v>
      </c>
      <c r="R1523" s="16">
        <f>SUMIF('Tool Pneumatics CH4 VOC BTEX'!B:B,A1523,'Tool Pneumatics CH4 VOC BTEX'!H:H)*Q1523</f>
        <v>0</v>
      </c>
      <c r="S1523" s="16">
        <f>SUMIF('Tool Pneumatics CH4 VOC BTEX'!B:B,A1523,'Tool Pneumatics CH4 VOC BTEX'!J:J)*Q1523</f>
        <v>0</v>
      </c>
      <c r="T1523" s="16">
        <f>SUMIF('Tool Pneumatics CH4 VOC BTEX'!B:B,A1523,'Tool Pneumatics CH4 VOC BTEX'!L:L)*Q1523</f>
        <v>0</v>
      </c>
      <c r="U1523" s="16">
        <f>SUMIF('Tool Pneumatics CH4 VOC BTEX'!B:B,A1523,'Tool Pneumatics CH4 VOC BTEX'!N:N)*Q1523</f>
        <v>0</v>
      </c>
    </row>
    <row r="1524" spans="1:21" x14ac:dyDescent="0.25">
      <c r="A1524" s="1" t="s">
        <v>4244</v>
      </c>
      <c r="B1524" s="1" t="s">
        <v>1523</v>
      </c>
      <c r="C1524" s="1" t="s">
        <v>1548</v>
      </c>
      <c r="D1524" s="3" t="s">
        <v>2409</v>
      </c>
      <c r="E1524" s="3" t="s">
        <v>2409</v>
      </c>
      <c r="F1524" s="1" t="s">
        <v>2252</v>
      </c>
      <c r="G1524" s="1">
        <v>0</v>
      </c>
      <c r="H1524" s="1" t="s">
        <v>27474</v>
      </c>
      <c r="I1524" s="1">
        <v>0</v>
      </c>
      <c r="J1524" s="1" t="s">
        <v>27474</v>
      </c>
      <c r="K1524" s="1">
        <f t="shared" si="92"/>
        <v>0</v>
      </c>
      <c r="L1524" s="2">
        <f>SUMIFS('Basin Total Well Counts'!B:B,'Basin Total Well Counts'!A:A,F1524)</f>
        <v>4041</v>
      </c>
      <c r="M1524" s="4">
        <f t="shared" si="93"/>
        <v>0</v>
      </c>
      <c r="N1524" s="2">
        <f>SUMIF('Basin Emissions'!A:A,F1524,'Basin Emissions'!B:B)</f>
        <v>864.57313880000004</v>
      </c>
      <c r="O1524" s="8">
        <f t="shared" si="94"/>
        <v>0</v>
      </c>
      <c r="P1524" s="7">
        <f>SUMIF('Tool Pneumatics CH4 VOC BTEX'!B:B,A1524,'Tool Pneumatics CH4 VOC BTEX'!F:F)</f>
        <v>3.5899999141693102</v>
      </c>
      <c r="Q1524" s="14">
        <f t="shared" si="95"/>
        <v>0</v>
      </c>
      <c r="R1524" s="16">
        <f>SUMIF('Tool Pneumatics CH4 VOC BTEX'!B:B,A1524,'Tool Pneumatics CH4 VOC BTEX'!H:H)*Q1524</f>
        <v>0</v>
      </c>
      <c r="S1524" s="16">
        <f>SUMIF('Tool Pneumatics CH4 VOC BTEX'!B:B,A1524,'Tool Pneumatics CH4 VOC BTEX'!J:J)*Q1524</f>
        <v>0</v>
      </c>
      <c r="T1524" s="16">
        <f>SUMIF('Tool Pneumatics CH4 VOC BTEX'!B:B,A1524,'Tool Pneumatics CH4 VOC BTEX'!L:L)*Q1524</f>
        <v>0</v>
      </c>
      <c r="U1524" s="16">
        <f>SUMIF('Tool Pneumatics CH4 VOC BTEX'!B:B,A1524,'Tool Pneumatics CH4 VOC BTEX'!N:N)*Q1524</f>
        <v>0</v>
      </c>
    </row>
    <row r="1525" spans="1:21" x14ac:dyDescent="0.25">
      <c r="A1525" s="1" t="s">
        <v>4245</v>
      </c>
      <c r="B1525" s="1" t="s">
        <v>1523</v>
      </c>
      <c r="C1525" s="1" t="s">
        <v>2417</v>
      </c>
      <c r="D1525" s="3" t="s">
        <v>2409</v>
      </c>
      <c r="E1525" s="3" t="s">
        <v>2409</v>
      </c>
      <c r="F1525" s="1" t="s">
        <v>2223</v>
      </c>
      <c r="G1525" s="1">
        <v>0</v>
      </c>
      <c r="H1525" s="1" t="s">
        <v>27474</v>
      </c>
      <c r="I1525" s="1">
        <v>0</v>
      </c>
      <c r="J1525" s="1" t="s">
        <v>27474</v>
      </c>
      <c r="K1525" s="1">
        <f t="shared" si="92"/>
        <v>0</v>
      </c>
      <c r="L1525" s="2">
        <f>SUMIFS('Basin Total Well Counts'!B:B,'Basin Total Well Counts'!A:A,F1525)</f>
        <v>1034</v>
      </c>
      <c r="M1525" s="4">
        <f t="shared" si="93"/>
        <v>0</v>
      </c>
      <c r="N1525" s="2">
        <f>SUMIF('Basin Emissions'!A:A,F1525,'Basin Emissions'!B:B)</f>
        <v>9940.5961918999983</v>
      </c>
      <c r="O1525" s="8">
        <f t="shared" si="94"/>
        <v>0</v>
      </c>
      <c r="P1525" s="7">
        <f>SUMIF('Tool Pneumatics CH4 VOC BTEX'!B:B,A1525,'Tool Pneumatics CH4 VOC BTEX'!F:F)</f>
        <v>4.9166021347045898</v>
      </c>
      <c r="Q1525" s="14">
        <f t="shared" si="95"/>
        <v>0</v>
      </c>
      <c r="R1525" s="16">
        <f>SUMIF('Tool Pneumatics CH4 VOC BTEX'!B:B,A1525,'Tool Pneumatics CH4 VOC BTEX'!H:H)*Q1525</f>
        <v>0</v>
      </c>
      <c r="S1525" s="16">
        <f>SUMIF('Tool Pneumatics CH4 VOC BTEX'!B:B,A1525,'Tool Pneumatics CH4 VOC BTEX'!J:J)*Q1525</f>
        <v>0</v>
      </c>
      <c r="T1525" s="16">
        <f>SUMIF('Tool Pneumatics CH4 VOC BTEX'!B:B,A1525,'Tool Pneumatics CH4 VOC BTEX'!L:L)*Q1525</f>
        <v>0</v>
      </c>
      <c r="U1525" s="16">
        <f>SUMIF('Tool Pneumatics CH4 VOC BTEX'!B:B,A1525,'Tool Pneumatics CH4 VOC BTEX'!N:N)*Q1525</f>
        <v>0</v>
      </c>
    </row>
    <row r="1526" spans="1:21" x14ac:dyDescent="0.25">
      <c r="A1526" s="1" t="s">
        <v>4246</v>
      </c>
      <c r="B1526" s="1" t="s">
        <v>1523</v>
      </c>
      <c r="C1526" s="1" t="s">
        <v>3403</v>
      </c>
      <c r="D1526" s="3" t="s">
        <v>3378</v>
      </c>
      <c r="E1526" s="3" t="s">
        <v>3378</v>
      </c>
      <c r="F1526" s="1" t="s">
        <v>2252</v>
      </c>
      <c r="G1526" s="1">
        <v>12</v>
      </c>
      <c r="H1526" s="1" t="s">
        <v>27474</v>
      </c>
      <c r="I1526" s="1">
        <v>0</v>
      </c>
      <c r="J1526" s="1" t="s">
        <v>27474</v>
      </c>
      <c r="K1526" s="1">
        <f t="shared" si="92"/>
        <v>12</v>
      </c>
      <c r="L1526" s="2">
        <f>SUMIFS('Basin Total Well Counts'!B:B,'Basin Total Well Counts'!A:A,F1526)</f>
        <v>4041</v>
      </c>
      <c r="M1526" s="4">
        <f t="shared" si="93"/>
        <v>2.9695619896065329E-3</v>
      </c>
      <c r="N1526" s="2">
        <f>SUMIF('Basin Emissions'!A:A,F1526,'Basin Emissions'!B:B)</f>
        <v>864.57313880000004</v>
      </c>
      <c r="O1526" s="8">
        <f t="shared" si="94"/>
        <v>2.5674035302152931</v>
      </c>
      <c r="P1526" s="7">
        <f>SUMIF('Tool Pneumatics CH4 VOC BTEX'!B:B,A1526,'Tool Pneumatics CH4 VOC BTEX'!F:F)</f>
        <v>3.5899999141693102</v>
      </c>
      <c r="Q1526" s="14">
        <f t="shared" si="95"/>
        <v>0.78831447883506767</v>
      </c>
      <c r="R1526" s="16">
        <f>SUMIF('Tool Pneumatics CH4 VOC BTEX'!B:B,A1526,'Tool Pneumatics CH4 VOC BTEX'!H:H)*Q1526</f>
        <v>3.5789478213074082E-3</v>
      </c>
      <c r="S1526" s="16">
        <f>SUMIF('Tool Pneumatics CH4 VOC BTEX'!B:B,A1526,'Tool Pneumatics CH4 VOC BTEX'!J:J)*Q1526</f>
        <v>2.0259682655371066E-4</v>
      </c>
      <c r="T1526" s="16">
        <f>SUMIF('Tool Pneumatics CH4 VOC BTEX'!B:B,A1526,'Tool Pneumatics CH4 VOC BTEX'!L:L)*Q1526</f>
        <v>3.1910970811340712E-3</v>
      </c>
      <c r="U1526" s="16">
        <f>SUMIF('Tool Pneumatics CH4 VOC BTEX'!B:B,A1526,'Tool Pneumatics CH4 VOC BTEX'!N:N)*Q1526</f>
        <v>9.0577335029527804E-4</v>
      </c>
    </row>
    <row r="1527" spans="1:21" x14ac:dyDescent="0.25">
      <c r="A1527" s="1" t="s">
        <v>4247</v>
      </c>
      <c r="B1527" s="1" t="s">
        <v>1523</v>
      </c>
      <c r="C1527" s="1" t="s">
        <v>1779</v>
      </c>
      <c r="D1527" s="3" t="s">
        <v>2409</v>
      </c>
      <c r="E1527" s="3" t="s">
        <v>2409</v>
      </c>
      <c r="F1527" s="1" t="s">
        <v>2252</v>
      </c>
      <c r="G1527" s="1">
        <v>0</v>
      </c>
      <c r="H1527" s="1" t="s">
        <v>27474</v>
      </c>
      <c r="I1527" s="1">
        <v>0</v>
      </c>
      <c r="J1527" s="1" t="s">
        <v>27474</v>
      </c>
      <c r="K1527" s="1">
        <f t="shared" si="92"/>
        <v>0</v>
      </c>
      <c r="L1527" s="2">
        <f>SUMIFS('Basin Total Well Counts'!B:B,'Basin Total Well Counts'!A:A,F1527)</f>
        <v>4041</v>
      </c>
      <c r="M1527" s="4">
        <f t="shared" si="93"/>
        <v>0</v>
      </c>
      <c r="N1527" s="2">
        <f>SUMIF('Basin Emissions'!A:A,F1527,'Basin Emissions'!B:B)</f>
        <v>864.57313880000004</v>
      </c>
      <c r="O1527" s="8">
        <f t="shared" si="94"/>
        <v>0</v>
      </c>
      <c r="P1527" s="7">
        <f>SUMIF('Tool Pneumatics CH4 VOC BTEX'!B:B,A1527,'Tool Pneumatics CH4 VOC BTEX'!F:F)</f>
        <v>3.5899999141693102</v>
      </c>
      <c r="Q1527" s="14">
        <f t="shared" si="95"/>
        <v>0</v>
      </c>
      <c r="R1527" s="16">
        <f>SUMIF('Tool Pneumatics CH4 VOC BTEX'!B:B,A1527,'Tool Pneumatics CH4 VOC BTEX'!H:H)*Q1527</f>
        <v>0</v>
      </c>
      <c r="S1527" s="16">
        <f>SUMIF('Tool Pneumatics CH4 VOC BTEX'!B:B,A1527,'Tool Pneumatics CH4 VOC BTEX'!J:J)*Q1527</f>
        <v>0</v>
      </c>
      <c r="T1527" s="16">
        <f>SUMIF('Tool Pneumatics CH4 VOC BTEX'!B:B,A1527,'Tool Pneumatics CH4 VOC BTEX'!L:L)*Q1527</f>
        <v>0</v>
      </c>
      <c r="U1527" s="16">
        <f>SUMIF('Tool Pneumatics CH4 VOC BTEX'!B:B,A1527,'Tool Pneumatics CH4 VOC BTEX'!N:N)*Q1527</f>
        <v>0</v>
      </c>
    </row>
    <row r="1528" spans="1:21" x14ac:dyDescent="0.25">
      <c r="A1528" s="1" t="s">
        <v>4248</v>
      </c>
      <c r="B1528" s="1" t="s">
        <v>1523</v>
      </c>
      <c r="C1528" s="1" t="s">
        <v>3835</v>
      </c>
      <c r="D1528" s="3" t="s">
        <v>2409</v>
      </c>
      <c r="E1528" s="3" t="s">
        <v>2409</v>
      </c>
      <c r="F1528" s="1" t="s">
        <v>2223</v>
      </c>
      <c r="G1528" s="1">
        <v>1</v>
      </c>
      <c r="H1528" s="1" t="s">
        <v>27474</v>
      </c>
      <c r="I1528" s="1">
        <v>0</v>
      </c>
      <c r="J1528" s="1" t="s">
        <v>27474</v>
      </c>
      <c r="K1528" s="1">
        <f t="shared" si="92"/>
        <v>1</v>
      </c>
      <c r="L1528" s="2">
        <f>SUMIFS('Basin Total Well Counts'!B:B,'Basin Total Well Counts'!A:A,F1528)</f>
        <v>1034</v>
      </c>
      <c r="M1528" s="4">
        <f t="shared" si="93"/>
        <v>9.6711798839458415E-4</v>
      </c>
      <c r="N1528" s="2">
        <f>SUMIF('Basin Emissions'!A:A,F1528,'Basin Emissions'!B:B)</f>
        <v>9940.5961918999983</v>
      </c>
      <c r="O1528" s="8">
        <f t="shared" si="94"/>
        <v>9.6137293925531893</v>
      </c>
      <c r="P1528" s="7">
        <f>SUMIF('Tool Pneumatics CH4 VOC BTEX'!B:B,A1528,'Tool Pneumatics CH4 VOC BTEX'!F:F)</f>
        <v>4.9166021347045898</v>
      </c>
      <c r="Q1528" s="14">
        <f t="shared" si="95"/>
        <v>2.1553938307534226</v>
      </c>
      <c r="R1528" s="16">
        <f>SUMIF('Tool Pneumatics CH4 VOC BTEX'!B:B,A1528,'Tool Pneumatics CH4 VOC BTEX'!H:H)*Q1528</f>
        <v>3.2955304244876261E-3</v>
      </c>
      <c r="S1528" s="16">
        <f>SUMIF('Tool Pneumatics CH4 VOC BTEX'!B:B,A1528,'Tool Pneumatics CH4 VOC BTEX'!J:J)*Q1528</f>
        <v>6.9337033603411276E-5</v>
      </c>
      <c r="T1528" s="16">
        <f>SUMIF('Tool Pneumatics CH4 VOC BTEX'!B:B,A1528,'Tool Pneumatics CH4 VOC BTEX'!L:L)*Q1528</f>
        <v>1.257595810924815E-3</v>
      </c>
      <c r="U1528" s="16">
        <f>SUMIF('Tool Pneumatics CH4 VOC BTEX'!B:B,A1528,'Tool Pneumatics CH4 VOC BTEX'!N:N)*Q1528</f>
        <v>1.0644602635560586E-3</v>
      </c>
    </row>
    <row r="1529" spans="1:21" x14ac:dyDescent="0.25">
      <c r="A1529" s="1" t="s">
        <v>4249</v>
      </c>
      <c r="B1529" s="1" t="s">
        <v>1523</v>
      </c>
      <c r="C1529" s="1" t="s">
        <v>2247</v>
      </c>
      <c r="D1529" s="3" t="s">
        <v>4490</v>
      </c>
      <c r="E1529" s="3" t="s">
        <v>23961</v>
      </c>
      <c r="F1529" s="1" t="s">
        <v>2223</v>
      </c>
      <c r="G1529" s="1">
        <v>0</v>
      </c>
      <c r="H1529" s="1" t="s">
        <v>27474</v>
      </c>
      <c r="I1529" s="1">
        <v>0</v>
      </c>
      <c r="J1529" s="1" t="s">
        <v>27474</v>
      </c>
      <c r="K1529" s="1">
        <f t="shared" si="92"/>
        <v>0</v>
      </c>
      <c r="L1529" s="2">
        <f>SUMIFS('Basin Total Well Counts'!B:B,'Basin Total Well Counts'!A:A,F1529)</f>
        <v>1034</v>
      </c>
      <c r="M1529" s="4">
        <f t="shared" si="93"/>
        <v>0</v>
      </c>
      <c r="N1529" s="2">
        <f>SUMIF('Basin Emissions'!A:A,F1529,'Basin Emissions'!B:B)</f>
        <v>9940.5961918999983</v>
      </c>
      <c r="O1529" s="8">
        <f t="shared" si="94"/>
        <v>0</v>
      </c>
      <c r="P1529" s="7">
        <f>SUMIF('Tool Pneumatics CH4 VOC BTEX'!B:B,A1529,'Tool Pneumatics CH4 VOC BTEX'!F:F)</f>
        <v>4.9166021347045898</v>
      </c>
      <c r="Q1529" s="14">
        <f t="shared" si="95"/>
        <v>0</v>
      </c>
      <c r="R1529" s="16">
        <f>SUMIF('Tool Pneumatics CH4 VOC BTEX'!B:B,A1529,'Tool Pneumatics CH4 VOC BTEX'!H:H)*Q1529</f>
        <v>0</v>
      </c>
      <c r="S1529" s="16">
        <f>SUMIF('Tool Pneumatics CH4 VOC BTEX'!B:B,A1529,'Tool Pneumatics CH4 VOC BTEX'!J:J)*Q1529</f>
        <v>0</v>
      </c>
      <c r="T1529" s="16">
        <f>SUMIF('Tool Pneumatics CH4 VOC BTEX'!B:B,A1529,'Tool Pneumatics CH4 VOC BTEX'!L:L)*Q1529</f>
        <v>0</v>
      </c>
      <c r="U1529" s="16">
        <f>SUMIF('Tool Pneumatics CH4 VOC BTEX'!B:B,A1529,'Tool Pneumatics CH4 VOC BTEX'!N:N)*Q1529</f>
        <v>0</v>
      </c>
    </row>
    <row r="1530" spans="1:21" x14ac:dyDescent="0.25">
      <c r="A1530" s="1" t="s">
        <v>4250</v>
      </c>
      <c r="B1530" s="1" t="s">
        <v>1523</v>
      </c>
      <c r="C1530" s="1" t="s">
        <v>1931</v>
      </c>
      <c r="D1530" s="3" t="s">
        <v>4493</v>
      </c>
      <c r="E1530" s="3" t="s">
        <v>23961</v>
      </c>
      <c r="F1530" s="1" t="s">
        <v>2252</v>
      </c>
      <c r="G1530" s="1">
        <v>10</v>
      </c>
      <c r="H1530" s="1" t="s">
        <v>27474</v>
      </c>
      <c r="I1530" s="1">
        <v>0</v>
      </c>
      <c r="J1530" s="1" t="s">
        <v>27474</v>
      </c>
      <c r="K1530" s="1">
        <f t="shared" si="92"/>
        <v>10</v>
      </c>
      <c r="L1530" s="2">
        <f>SUMIFS('Basin Total Well Counts'!B:B,'Basin Total Well Counts'!A:A,F1530)</f>
        <v>4041</v>
      </c>
      <c r="M1530" s="4">
        <f t="shared" si="93"/>
        <v>2.4746349913387774E-3</v>
      </c>
      <c r="N1530" s="2">
        <f>SUMIF('Basin Emissions'!A:A,F1530,'Basin Emissions'!B:B)</f>
        <v>864.57313880000004</v>
      </c>
      <c r="O1530" s="8">
        <f t="shared" si="94"/>
        <v>2.1395029418460778</v>
      </c>
      <c r="P1530" s="7">
        <f>SUMIF('Tool Pneumatics CH4 VOC BTEX'!B:B,A1530,'Tool Pneumatics CH4 VOC BTEX'!F:F)</f>
        <v>3.5899999141693102</v>
      </c>
      <c r="Q1530" s="14">
        <f t="shared" si="95"/>
        <v>0.65692873236255644</v>
      </c>
      <c r="R1530" s="16">
        <f>SUMIF('Tool Pneumatics CH4 VOC BTEX'!B:B,A1530,'Tool Pneumatics CH4 VOC BTEX'!H:H)*Q1530</f>
        <v>2.982456517756174E-3</v>
      </c>
      <c r="S1530" s="16">
        <f>SUMIF('Tool Pneumatics CH4 VOC BTEX'!B:B,A1530,'Tool Pneumatics CH4 VOC BTEX'!J:J)*Q1530</f>
        <v>1.6883068879475888E-4</v>
      </c>
      <c r="T1530" s="16">
        <f>SUMIF('Tool Pneumatics CH4 VOC BTEX'!B:B,A1530,'Tool Pneumatics CH4 VOC BTEX'!L:L)*Q1530</f>
        <v>2.6592475676117263E-3</v>
      </c>
      <c r="U1530" s="16">
        <f>SUMIF('Tool Pneumatics CH4 VOC BTEX'!B:B,A1530,'Tool Pneumatics CH4 VOC BTEX'!N:N)*Q1530</f>
        <v>7.5481112524606513E-4</v>
      </c>
    </row>
    <row r="1531" spans="1:21" x14ac:dyDescent="0.25">
      <c r="A1531" s="1" t="s">
        <v>4251</v>
      </c>
      <c r="B1531" s="1" t="s">
        <v>1523</v>
      </c>
      <c r="C1531" s="1" t="s">
        <v>2092</v>
      </c>
      <c r="D1531" s="3" t="s">
        <v>4495</v>
      </c>
      <c r="E1531" s="3" t="s">
        <v>23961</v>
      </c>
      <c r="F1531" s="1" t="s">
        <v>4241</v>
      </c>
      <c r="G1531" s="1">
        <v>0</v>
      </c>
      <c r="H1531" s="1" t="s">
        <v>27474</v>
      </c>
      <c r="I1531" s="1">
        <v>0</v>
      </c>
      <c r="J1531" s="1" t="s">
        <v>27474</v>
      </c>
      <c r="K1531" s="1">
        <f t="shared" si="92"/>
        <v>0</v>
      </c>
      <c r="L1531" s="2">
        <f>SUMIFS('Basin Total Well Counts'!B:B,'Basin Total Well Counts'!A:A,F1531)</f>
        <v>0</v>
      </c>
      <c r="M1531" s="4">
        <f t="shared" si="93"/>
        <v>0</v>
      </c>
      <c r="N1531" s="2">
        <f>SUMIF('Basin Emissions'!A:A,F1531,'Basin Emissions'!B:B)</f>
        <v>162.54675079999998</v>
      </c>
      <c r="O1531" s="8">
        <f t="shared" si="94"/>
        <v>0</v>
      </c>
      <c r="P1531" s="7">
        <f>SUMIF('Tool Pneumatics CH4 VOC BTEX'!B:B,A1531,'Tool Pneumatics CH4 VOC BTEX'!F:F)</f>
        <v>6.48220014572144</v>
      </c>
      <c r="Q1531" s="14">
        <f t="shared" si="95"/>
        <v>0</v>
      </c>
      <c r="R1531" s="16">
        <f>SUMIF('Tool Pneumatics CH4 VOC BTEX'!B:B,A1531,'Tool Pneumatics CH4 VOC BTEX'!H:H)*Q1531</f>
        <v>0</v>
      </c>
      <c r="S1531" s="16">
        <f>SUMIF('Tool Pneumatics CH4 VOC BTEX'!B:B,A1531,'Tool Pneumatics CH4 VOC BTEX'!J:J)*Q1531</f>
        <v>0</v>
      </c>
      <c r="T1531" s="16">
        <f>SUMIF('Tool Pneumatics CH4 VOC BTEX'!B:B,A1531,'Tool Pneumatics CH4 VOC BTEX'!L:L)*Q1531</f>
        <v>0</v>
      </c>
      <c r="U1531" s="16">
        <f>SUMIF('Tool Pneumatics CH4 VOC BTEX'!B:B,A1531,'Tool Pneumatics CH4 VOC BTEX'!N:N)*Q1531</f>
        <v>0</v>
      </c>
    </row>
    <row r="1532" spans="1:21" x14ac:dyDescent="0.25">
      <c r="A1532" s="1" t="s">
        <v>4252</v>
      </c>
      <c r="B1532" s="1" t="s">
        <v>1523</v>
      </c>
      <c r="C1532" s="1" t="s">
        <v>4253</v>
      </c>
      <c r="D1532" s="3" t="s">
        <v>4490</v>
      </c>
      <c r="E1532" s="3" t="s">
        <v>23961</v>
      </c>
      <c r="F1532" s="1" t="s">
        <v>2223</v>
      </c>
      <c r="G1532" s="1">
        <v>0</v>
      </c>
      <c r="H1532" s="1" t="s">
        <v>27474</v>
      </c>
      <c r="I1532" s="1">
        <v>0</v>
      </c>
      <c r="J1532" s="1" t="s">
        <v>27474</v>
      </c>
      <c r="K1532" s="1">
        <f t="shared" si="92"/>
        <v>0</v>
      </c>
      <c r="L1532" s="2">
        <f>SUMIFS('Basin Total Well Counts'!B:B,'Basin Total Well Counts'!A:A,F1532)</f>
        <v>1034</v>
      </c>
      <c r="M1532" s="4">
        <f t="shared" si="93"/>
        <v>0</v>
      </c>
      <c r="N1532" s="2">
        <f>SUMIF('Basin Emissions'!A:A,F1532,'Basin Emissions'!B:B)</f>
        <v>9940.5961918999983</v>
      </c>
      <c r="O1532" s="8">
        <f t="shared" si="94"/>
        <v>0</v>
      </c>
      <c r="P1532" s="7">
        <f>SUMIF('Tool Pneumatics CH4 VOC BTEX'!B:B,A1532,'Tool Pneumatics CH4 VOC BTEX'!F:F)</f>
        <v>4.9166021347045898</v>
      </c>
      <c r="Q1532" s="14">
        <f t="shared" si="95"/>
        <v>0</v>
      </c>
      <c r="R1532" s="16">
        <f>SUMIF('Tool Pneumatics CH4 VOC BTEX'!B:B,A1532,'Tool Pneumatics CH4 VOC BTEX'!H:H)*Q1532</f>
        <v>0</v>
      </c>
      <c r="S1532" s="16">
        <f>SUMIF('Tool Pneumatics CH4 VOC BTEX'!B:B,A1532,'Tool Pneumatics CH4 VOC BTEX'!J:J)*Q1532</f>
        <v>0</v>
      </c>
      <c r="T1532" s="16">
        <f>SUMIF('Tool Pneumatics CH4 VOC BTEX'!B:B,A1532,'Tool Pneumatics CH4 VOC BTEX'!L:L)*Q1532</f>
        <v>0</v>
      </c>
      <c r="U1532" s="16">
        <f>SUMIF('Tool Pneumatics CH4 VOC BTEX'!B:B,A1532,'Tool Pneumatics CH4 VOC BTEX'!N:N)*Q1532</f>
        <v>0</v>
      </c>
    </row>
    <row r="1533" spans="1:21" x14ac:dyDescent="0.25">
      <c r="A1533" s="1" t="s">
        <v>4254</v>
      </c>
      <c r="B1533" s="1" t="s">
        <v>1523</v>
      </c>
      <c r="C1533" s="1" t="s">
        <v>1732</v>
      </c>
      <c r="D1533" s="3" t="s">
        <v>4500</v>
      </c>
      <c r="E1533" s="3" t="s">
        <v>23961</v>
      </c>
      <c r="F1533" s="1" t="s">
        <v>2223</v>
      </c>
      <c r="G1533" s="1">
        <v>12</v>
      </c>
      <c r="H1533" s="1" t="s">
        <v>27474</v>
      </c>
      <c r="I1533" s="1">
        <v>0</v>
      </c>
      <c r="J1533" s="1" t="s">
        <v>27474</v>
      </c>
      <c r="K1533" s="1">
        <f t="shared" si="92"/>
        <v>12</v>
      </c>
      <c r="L1533" s="2">
        <f>SUMIFS('Basin Total Well Counts'!B:B,'Basin Total Well Counts'!A:A,F1533)</f>
        <v>1034</v>
      </c>
      <c r="M1533" s="4">
        <f t="shared" si="93"/>
        <v>1.160541586073501E-2</v>
      </c>
      <c r="N1533" s="2">
        <f>SUMIF('Basin Emissions'!A:A,F1533,'Basin Emissions'!B:B)</f>
        <v>9940.5961918999983</v>
      </c>
      <c r="O1533" s="8">
        <f t="shared" si="94"/>
        <v>115.36475271063829</v>
      </c>
      <c r="P1533" s="7">
        <f>SUMIF('Tool Pneumatics CH4 VOC BTEX'!B:B,A1533,'Tool Pneumatics CH4 VOC BTEX'!F:F)</f>
        <v>4.9166021347045898</v>
      </c>
      <c r="Q1533" s="14">
        <f t="shared" si="95"/>
        <v>25.864725969041071</v>
      </c>
      <c r="R1533" s="16">
        <f>SUMIF('Tool Pneumatics CH4 VOC BTEX'!B:B,A1533,'Tool Pneumatics CH4 VOC BTEX'!H:H)*Q1533</f>
        <v>3.9546365093851517E-2</v>
      </c>
      <c r="S1533" s="16">
        <f>SUMIF('Tool Pneumatics CH4 VOC BTEX'!B:B,A1533,'Tool Pneumatics CH4 VOC BTEX'!J:J)*Q1533</f>
        <v>8.3204440324093532E-4</v>
      </c>
      <c r="T1533" s="16">
        <f>SUMIF('Tool Pneumatics CH4 VOC BTEX'!B:B,A1533,'Tool Pneumatics CH4 VOC BTEX'!L:L)*Q1533</f>
        <v>1.5091149731097779E-2</v>
      </c>
      <c r="U1533" s="16">
        <f>SUMIF('Tool Pneumatics CH4 VOC BTEX'!B:B,A1533,'Tool Pneumatics CH4 VOC BTEX'!N:N)*Q1533</f>
        <v>1.2773523162672704E-2</v>
      </c>
    </row>
    <row r="1534" spans="1:21" x14ac:dyDescent="0.25">
      <c r="A1534" s="1" t="s">
        <v>4255</v>
      </c>
      <c r="B1534" s="1" t="s">
        <v>1523</v>
      </c>
      <c r="C1534" s="1" t="s">
        <v>2168</v>
      </c>
      <c r="D1534" s="3" t="s">
        <v>4493</v>
      </c>
      <c r="E1534" s="3" t="s">
        <v>23961</v>
      </c>
      <c r="F1534" s="1" t="s">
        <v>3649</v>
      </c>
      <c r="G1534" s="1">
        <v>0</v>
      </c>
      <c r="H1534" s="1" t="s">
        <v>27474</v>
      </c>
      <c r="I1534" s="1">
        <v>0</v>
      </c>
      <c r="J1534" s="1" t="s">
        <v>27474</v>
      </c>
      <c r="K1534" s="1">
        <f t="shared" si="92"/>
        <v>0</v>
      </c>
      <c r="L1534" s="2">
        <f>SUMIFS('Basin Total Well Counts'!B:B,'Basin Total Well Counts'!A:A,F1534)</f>
        <v>20</v>
      </c>
      <c r="M1534" s="4">
        <f t="shared" si="93"/>
        <v>0</v>
      </c>
      <c r="N1534" s="2">
        <f>SUMIF('Basin Emissions'!A:A,F1534,'Basin Emissions'!B:B)</f>
        <v>253.02431440000004</v>
      </c>
      <c r="O1534" s="8">
        <f t="shared" si="94"/>
        <v>0</v>
      </c>
      <c r="P1534" s="7">
        <f>SUMIF('Tool Pneumatics CH4 VOC BTEX'!B:B,A1534,'Tool Pneumatics CH4 VOC BTEX'!F:F)</f>
        <v>25.404619216918899</v>
      </c>
      <c r="Q1534" s="14">
        <f t="shared" si="95"/>
        <v>0</v>
      </c>
      <c r="R1534" s="16">
        <f>SUMIF('Tool Pneumatics CH4 VOC BTEX'!B:B,A1534,'Tool Pneumatics CH4 VOC BTEX'!H:H)*Q1534</f>
        <v>0</v>
      </c>
      <c r="S1534" s="16">
        <f>SUMIF('Tool Pneumatics CH4 VOC BTEX'!B:B,A1534,'Tool Pneumatics CH4 VOC BTEX'!J:J)*Q1534</f>
        <v>0</v>
      </c>
      <c r="T1534" s="16">
        <f>SUMIF('Tool Pneumatics CH4 VOC BTEX'!B:B,A1534,'Tool Pneumatics CH4 VOC BTEX'!L:L)*Q1534</f>
        <v>0</v>
      </c>
      <c r="U1534" s="16">
        <f>SUMIF('Tool Pneumatics CH4 VOC BTEX'!B:B,A1534,'Tool Pneumatics CH4 VOC BTEX'!N:N)*Q1534</f>
        <v>0</v>
      </c>
    </row>
    <row r="1535" spans="1:21" x14ac:dyDescent="0.25">
      <c r="A1535" s="1" t="s">
        <v>4256</v>
      </c>
      <c r="B1535" s="1" t="s">
        <v>1523</v>
      </c>
      <c r="C1535" s="1" t="s">
        <v>4257</v>
      </c>
      <c r="D1535" s="3" t="s">
        <v>4503</v>
      </c>
      <c r="E1535" s="3" t="s">
        <v>23961</v>
      </c>
      <c r="F1535" s="1" t="s">
        <v>2223</v>
      </c>
      <c r="G1535" s="1">
        <v>46</v>
      </c>
      <c r="H1535" s="1" t="s">
        <v>27474</v>
      </c>
      <c r="I1535" s="1">
        <v>0</v>
      </c>
      <c r="J1535" s="1" t="s">
        <v>27474</v>
      </c>
      <c r="K1535" s="1">
        <f t="shared" si="92"/>
        <v>46</v>
      </c>
      <c r="L1535" s="2">
        <f>SUMIFS('Basin Total Well Counts'!B:B,'Basin Total Well Counts'!A:A,F1535)</f>
        <v>1034</v>
      </c>
      <c r="M1535" s="4">
        <f t="shared" si="93"/>
        <v>4.4487427466150871E-2</v>
      </c>
      <c r="N1535" s="2">
        <f>SUMIF('Basin Emissions'!A:A,F1535,'Basin Emissions'!B:B)</f>
        <v>9940.5961918999983</v>
      </c>
      <c r="O1535" s="8">
        <f t="shared" si="94"/>
        <v>442.23155205744672</v>
      </c>
      <c r="P1535" s="7">
        <f>SUMIF('Tool Pneumatics CH4 VOC BTEX'!B:B,A1535,'Tool Pneumatics CH4 VOC BTEX'!F:F)</f>
        <v>4.9166021347045898</v>
      </c>
      <c r="Q1535" s="14">
        <f t="shared" si="95"/>
        <v>99.148116214657435</v>
      </c>
      <c r="R1535" s="16">
        <f>SUMIF('Tool Pneumatics CH4 VOC BTEX'!B:B,A1535,'Tool Pneumatics CH4 VOC BTEX'!H:H)*Q1535</f>
        <v>0.15159439952643081</v>
      </c>
      <c r="S1535" s="16">
        <f>SUMIF('Tool Pneumatics CH4 VOC BTEX'!B:B,A1535,'Tool Pneumatics CH4 VOC BTEX'!J:J)*Q1535</f>
        <v>3.1895035457569186E-3</v>
      </c>
      <c r="T1535" s="16">
        <f>SUMIF('Tool Pneumatics CH4 VOC BTEX'!B:B,A1535,'Tool Pneumatics CH4 VOC BTEX'!L:L)*Q1535</f>
        <v>5.7849407302541483E-2</v>
      </c>
      <c r="U1535" s="16">
        <f>SUMIF('Tool Pneumatics CH4 VOC BTEX'!B:B,A1535,'Tool Pneumatics CH4 VOC BTEX'!N:N)*Q1535</f>
        <v>4.896517212357869E-2</v>
      </c>
    </row>
    <row r="1536" spans="1:21" x14ac:dyDescent="0.25">
      <c r="A1536" s="1" t="s">
        <v>4258</v>
      </c>
      <c r="B1536" s="1" t="s">
        <v>1523</v>
      </c>
      <c r="C1536" s="1" t="s">
        <v>1813</v>
      </c>
      <c r="D1536" s="3" t="s">
        <v>4503</v>
      </c>
      <c r="E1536" s="3" t="s">
        <v>23961</v>
      </c>
      <c r="F1536" s="1" t="s">
        <v>2223</v>
      </c>
      <c r="G1536" s="1">
        <v>0</v>
      </c>
      <c r="H1536" s="1" t="s">
        <v>27474</v>
      </c>
      <c r="I1536" s="1">
        <v>0</v>
      </c>
      <c r="J1536" s="1" t="s">
        <v>27474</v>
      </c>
      <c r="K1536" s="1">
        <f t="shared" si="92"/>
        <v>0</v>
      </c>
      <c r="L1536" s="2">
        <f>SUMIFS('Basin Total Well Counts'!B:B,'Basin Total Well Counts'!A:A,F1536)</f>
        <v>1034</v>
      </c>
      <c r="M1536" s="4">
        <f t="shared" si="93"/>
        <v>0</v>
      </c>
      <c r="N1536" s="2">
        <f>SUMIF('Basin Emissions'!A:A,F1536,'Basin Emissions'!B:B)</f>
        <v>9940.5961918999983</v>
      </c>
      <c r="O1536" s="8">
        <f t="shared" si="94"/>
        <v>0</v>
      </c>
      <c r="P1536" s="7">
        <f>SUMIF('Tool Pneumatics CH4 VOC BTEX'!B:B,A1536,'Tool Pneumatics CH4 VOC BTEX'!F:F)</f>
        <v>4.9166021347045898</v>
      </c>
      <c r="Q1536" s="14">
        <f t="shared" si="95"/>
        <v>0</v>
      </c>
      <c r="R1536" s="16">
        <f>SUMIF('Tool Pneumatics CH4 VOC BTEX'!B:B,A1536,'Tool Pneumatics CH4 VOC BTEX'!H:H)*Q1536</f>
        <v>0</v>
      </c>
      <c r="S1536" s="16">
        <f>SUMIF('Tool Pneumatics CH4 VOC BTEX'!B:B,A1536,'Tool Pneumatics CH4 VOC BTEX'!J:J)*Q1536</f>
        <v>0</v>
      </c>
      <c r="T1536" s="16">
        <f>SUMIF('Tool Pneumatics CH4 VOC BTEX'!B:B,A1536,'Tool Pneumatics CH4 VOC BTEX'!L:L)*Q1536</f>
        <v>0</v>
      </c>
      <c r="U1536" s="16">
        <f>SUMIF('Tool Pneumatics CH4 VOC BTEX'!B:B,A1536,'Tool Pneumatics CH4 VOC BTEX'!N:N)*Q1536</f>
        <v>0</v>
      </c>
    </row>
    <row r="1537" spans="1:21" x14ac:dyDescent="0.25">
      <c r="A1537" s="1" t="s">
        <v>4259</v>
      </c>
      <c r="B1537" s="1" t="s">
        <v>1523</v>
      </c>
      <c r="C1537" s="1" t="s">
        <v>4260</v>
      </c>
      <c r="D1537" s="3" t="s">
        <v>4493</v>
      </c>
      <c r="E1537" s="3" t="s">
        <v>23961</v>
      </c>
      <c r="F1537" s="1" t="s">
        <v>2223</v>
      </c>
      <c r="G1537" s="1">
        <v>0</v>
      </c>
      <c r="H1537" s="1" t="s">
        <v>27474</v>
      </c>
      <c r="I1537" s="1">
        <v>0</v>
      </c>
      <c r="J1537" s="1" t="s">
        <v>27474</v>
      </c>
      <c r="K1537" s="1">
        <f t="shared" si="92"/>
        <v>0</v>
      </c>
      <c r="L1537" s="2">
        <f>SUMIFS('Basin Total Well Counts'!B:B,'Basin Total Well Counts'!A:A,F1537)</f>
        <v>1034</v>
      </c>
      <c r="M1537" s="4">
        <f t="shared" si="93"/>
        <v>0</v>
      </c>
      <c r="N1537" s="2">
        <f>SUMIF('Basin Emissions'!A:A,F1537,'Basin Emissions'!B:B)</f>
        <v>9940.5961918999983</v>
      </c>
      <c r="O1537" s="8">
        <f t="shared" si="94"/>
        <v>0</v>
      </c>
      <c r="P1537" s="7">
        <f>SUMIF('Tool Pneumatics CH4 VOC BTEX'!B:B,A1537,'Tool Pneumatics CH4 VOC BTEX'!F:F)</f>
        <v>4.9166021347045898</v>
      </c>
      <c r="Q1537" s="14">
        <f t="shared" si="95"/>
        <v>0</v>
      </c>
      <c r="R1537" s="16">
        <f>SUMIF('Tool Pneumatics CH4 VOC BTEX'!B:B,A1537,'Tool Pneumatics CH4 VOC BTEX'!H:H)*Q1537</f>
        <v>0</v>
      </c>
      <c r="S1537" s="16">
        <f>SUMIF('Tool Pneumatics CH4 VOC BTEX'!B:B,A1537,'Tool Pneumatics CH4 VOC BTEX'!J:J)*Q1537</f>
        <v>0</v>
      </c>
      <c r="T1537" s="16">
        <f>SUMIF('Tool Pneumatics CH4 VOC BTEX'!B:B,A1537,'Tool Pneumatics CH4 VOC BTEX'!L:L)*Q1537</f>
        <v>0</v>
      </c>
      <c r="U1537" s="16">
        <f>SUMIF('Tool Pneumatics CH4 VOC BTEX'!B:B,A1537,'Tool Pneumatics CH4 VOC BTEX'!N:N)*Q1537</f>
        <v>0</v>
      </c>
    </row>
    <row r="1538" spans="1:21" x14ac:dyDescent="0.25">
      <c r="A1538" s="1" t="s">
        <v>4261</v>
      </c>
      <c r="B1538" s="1" t="s">
        <v>1523</v>
      </c>
      <c r="C1538" s="1" t="s">
        <v>1737</v>
      </c>
      <c r="D1538" s="3" t="s">
        <v>4509</v>
      </c>
      <c r="E1538" s="3" t="s">
        <v>23961</v>
      </c>
      <c r="F1538" s="1" t="s">
        <v>2223</v>
      </c>
      <c r="G1538" s="1">
        <v>0</v>
      </c>
      <c r="H1538" s="1" t="s">
        <v>27474</v>
      </c>
      <c r="I1538" s="1">
        <v>0</v>
      </c>
      <c r="J1538" s="1" t="s">
        <v>27474</v>
      </c>
      <c r="K1538" s="1">
        <f t="shared" ref="K1538:K1601" si="96">+I1538+G1538</f>
        <v>0</v>
      </c>
      <c r="L1538" s="2">
        <f>SUMIFS('Basin Total Well Counts'!B:B,'Basin Total Well Counts'!A:A,F1538)</f>
        <v>1034</v>
      </c>
      <c r="M1538" s="4">
        <f t="shared" ref="M1538:M1601" si="97">IFERROR(+K1538/L1538,0)</f>
        <v>0</v>
      </c>
      <c r="N1538" s="2">
        <f>SUMIF('Basin Emissions'!A:A,F1538,'Basin Emissions'!B:B)</f>
        <v>9940.5961918999983</v>
      </c>
      <c r="O1538" s="8">
        <f t="shared" ref="O1538:O1601" si="98">+N1538*M1538</f>
        <v>0</v>
      </c>
      <c r="P1538" s="7">
        <f>SUMIF('Tool Pneumatics CH4 VOC BTEX'!B:B,A1538,'Tool Pneumatics CH4 VOC BTEX'!F:F)</f>
        <v>4.9166021347045898</v>
      </c>
      <c r="Q1538" s="14">
        <f t="shared" ref="Q1538:Q1601" si="99">IFERROR(O1538/P1538,0)*(2204.6/2000)</f>
        <v>0</v>
      </c>
      <c r="R1538" s="16">
        <f>SUMIF('Tool Pneumatics CH4 VOC BTEX'!B:B,A1538,'Tool Pneumatics CH4 VOC BTEX'!H:H)*Q1538</f>
        <v>0</v>
      </c>
      <c r="S1538" s="16">
        <f>SUMIF('Tool Pneumatics CH4 VOC BTEX'!B:B,A1538,'Tool Pneumatics CH4 VOC BTEX'!J:J)*Q1538</f>
        <v>0</v>
      </c>
      <c r="T1538" s="16">
        <f>SUMIF('Tool Pneumatics CH4 VOC BTEX'!B:B,A1538,'Tool Pneumatics CH4 VOC BTEX'!L:L)*Q1538</f>
        <v>0</v>
      </c>
      <c r="U1538" s="16">
        <f>SUMIF('Tool Pneumatics CH4 VOC BTEX'!B:B,A1538,'Tool Pneumatics CH4 VOC BTEX'!N:N)*Q1538</f>
        <v>0</v>
      </c>
    </row>
    <row r="1539" spans="1:21" x14ac:dyDescent="0.25">
      <c r="A1539" s="1" t="s">
        <v>4262</v>
      </c>
      <c r="B1539" s="1" t="s">
        <v>1523</v>
      </c>
      <c r="C1539" s="1" t="s">
        <v>4263</v>
      </c>
      <c r="D1539" s="3" t="s">
        <v>4509</v>
      </c>
      <c r="E1539" s="3" t="s">
        <v>23961</v>
      </c>
      <c r="F1539" s="1" t="s">
        <v>2252</v>
      </c>
      <c r="G1539" s="1">
        <v>0</v>
      </c>
      <c r="H1539" s="1" t="s">
        <v>27474</v>
      </c>
      <c r="I1539" s="1">
        <v>0</v>
      </c>
      <c r="J1539" s="1" t="s">
        <v>27474</v>
      </c>
      <c r="K1539" s="1">
        <f t="shared" si="96"/>
        <v>0</v>
      </c>
      <c r="L1539" s="2">
        <f>SUMIFS('Basin Total Well Counts'!B:B,'Basin Total Well Counts'!A:A,F1539)</f>
        <v>4041</v>
      </c>
      <c r="M1539" s="4">
        <f t="shared" si="97"/>
        <v>0</v>
      </c>
      <c r="N1539" s="2">
        <f>SUMIF('Basin Emissions'!A:A,F1539,'Basin Emissions'!B:B)</f>
        <v>864.57313880000004</v>
      </c>
      <c r="O1539" s="8">
        <f t="shared" si="98"/>
        <v>0</v>
      </c>
      <c r="P1539" s="7">
        <f>SUMIF('Tool Pneumatics CH4 VOC BTEX'!B:B,A1539,'Tool Pneumatics CH4 VOC BTEX'!F:F)</f>
        <v>3.5899999141693102</v>
      </c>
      <c r="Q1539" s="14">
        <f t="shared" si="99"/>
        <v>0</v>
      </c>
      <c r="R1539" s="16">
        <f>SUMIF('Tool Pneumatics CH4 VOC BTEX'!B:B,A1539,'Tool Pneumatics CH4 VOC BTEX'!H:H)*Q1539</f>
        <v>0</v>
      </c>
      <c r="S1539" s="16">
        <f>SUMIF('Tool Pneumatics CH4 VOC BTEX'!B:B,A1539,'Tool Pneumatics CH4 VOC BTEX'!J:J)*Q1539</f>
        <v>0</v>
      </c>
      <c r="T1539" s="16">
        <f>SUMIF('Tool Pneumatics CH4 VOC BTEX'!B:B,A1539,'Tool Pneumatics CH4 VOC BTEX'!L:L)*Q1539</f>
        <v>0</v>
      </c>
      <c r="U1539" s="16">
        <f>SUMIF('Tool Pneumatics CH4 VOC BTEX'!B:B,A1539,'Tool Pneumatics CH4 VOC BTEX'!N:N)*Q1539</f>
        <v>0</v>
      </c>
    </row>
    <row r="1540" spans="1:21" x14ac:dyDescent="0.25">
      <c r="A1540" s="1" t="s">
        <v>4264</v>
      </c>
      <c r="B1540" s="1" t="s">
        <v>1523</v>
      </c>
      <c r="C1540" s="1" t="s">
        <v>2067</v>
      </c>
      <c r="D1540" s="3" t="s">
        <v>4490</v>
      </c>
      <c r="E1540" s="3" t="s">
        <v>23961</v>
      </c>
      <c r="F1540" s="1" t="s">
        <v>2223</v>
      </c>
      <c r="G1540" s="1">
        <v>0</v>
      </c>
      <c r="H1540" s="1" t="s">
        <v>27474</v>
      </c>
      <c r="I1540" s="1">
        <v>0</v>
      </c>
      <c r="J1540" s="1" t="s">
        <v>27474</v>
      </c>
      <c r="K1540" s="1">
        <f t="shared" si="96"/>
        <v>0</v>
      </c>
      <c r="L1540" s="2">
        <f>SUMIFS('Basin Total Well Counts'!B:B,'Basin Total Well Counts'!A:A,F1540)</f>
        <v>1034</v>
      </c>
      <c r="M1540" s="4">
        <f t="shared" si="97"/>
        <v>0</v>
      </c>
      <c r="N1540" s="2">
        <f>SUMIF('Basin Emissions'!A:A,F1540,'Basin Emissions'!B:B)</f>
        <v>9940.5961918999983</v>
      </c>
      <c r="O1540" s="8">
        <f t="shared" si="98"/>
        <v>0</v>
      </c>
      <c r="P1540" s="7">
        <f>SUMIF('Tool Pneumatics CH4 VOC BTEX'!B:B,A1540,'Tool Pneumatics CH4 VOC BTEX'!F:F)</f>
        <v>4.9166021347045898</v>
      </c>
      <c r="Q1540" s="14">
        <f t="shared" si="99"/>
        <v>0</v>
      </c>
      <c r="R1540" s="16">
        <f>SUMIF('Tool Pneumatics CH4 VOC BTEX'!B:B,A1540,'Tool Pneumatics CH4 VOC BTEX'!H:H)*Q1540</f>
        <v>0</v>
      </c>
      <c r="S1540" s="16">
        <f>SUMIF('Tool Pneumatics CH4 VOC BTEX'!B:B,A1540,'Tool Pneumatics CH4 VOC BTEX'!J:J)*Q1540</f>
        <v>0</v>
      </c>
      <c r="T1540" s="16">
        <f>SUMIF('Tool Pneumatics CH4 VOC BTEX'!B:B,A1540,'Tool Pneumatics CH4 VOC BTEX'!L:L)*Q1540</f>
        <v>0</v>
      </c>
      <c r="U1540" s="16">
        <f>SUMIF('Tool Pneumatics CH4 VOC BTEX'!B:B,A1540,'Tool Pneumatics CH4 VOC BTEX'!N:N)*Q1540</f>
        <v>0</v>
      </c>
    </row>
    <row r="1541" spans="1:21" x14ac:dyDescent="0.25">
      <c r="A1541" s="1" t="s">
        <v>4265</v>
      </c>
      <c r="B1541" s="1" t="s">
        <v>1523</v>
      </c>
      <c r="C1541" s="1" t="s">
        <v>1594</v>
      </c>
      <c r="D1541" s="3" t="s">
        <v>4509</v>
      </c>
      <c r="E1541" s="3" t="s">
        <v>23961</v>
      </c>
      <c r="F1541" s="1" t="s">
        <v>2223</v>
      </c>
      <c r="G1541" s="1">
        <v>0</v>
      </c>
      <c r="H1541" s="1" t="s">
        <v>27474</v>
      </c>
      <c r="I1541" s="1">
        <v>0</v>
      </c>
      <c r="J1541" s="1" t="s">
        <v>27474</v>
      </c>
      <c r="K1541" s="1">
        <f t="shared" si="96"/>
        <v>0</v>
      </c>
      <c r="L1541" s="2">
        <f>SUMIFS('Basin Total Well Counts'!B:B,'Basin Total Well Counts'!A:A,F1541)</f>
        <v>1034</v>
      </c>
      <c r="M1541" s="4">
        <f t="shared" si="97"/>
        <v>0</v>
      </c>
      <c r="N1541" s="2">
        <f>SUMIF('Basin Emissions'!A:A,F1541,'Basin Emissions'!B:B)</f>
        <v>9940.5961918999983</v>
      </c>
      <c r="O1541" s="8">
        <f t="shared" si="98"/>
        <v>0</v>
      </c>
      <c r="P1541" s="7">
        <f>SUMIF('Tool Pneumatics CH4 VOC BTEX'!B:B,A1541,'Tool Pneumatics CH4 VOC BTEX'!F:F)</f>
        <v>4.9166021347045898</v>
      </c>
      <c r="Q1541" s="14">
        <f t="shared" si="99"/>
        <v>0</v>
      </c>
      <c r="R1541" s="16">
        <f>SUMIF('Tool Pneumatics CH4 VOC BTEX'!B:B,A1541,'Tool Pneumatics CH4 VOC BTEX'!H:H)*Q1541</f>
        <v>0</v>
      </c>
      <c r="S1541" s="16">
        <f>SUMIF('Tool Pneumatics CH4 VOC BTEX'!B:B,A1541,'Tool Pneumatics CH4 VOC BTEX'!J:J)*Q1541</f>
        <v>0</v>
      </c>
      <c r="T1541" s="16">
        <f>SUMIF('Tool Pneumatics CH4 VOC BTEX'!B:B,A1541,'Tool Pneumatics CH4 VOC BTEX'!L:L)*Q1541</f>
        <v>0</v>
      </c>
      <c r="U1541" s="16">
        <f>SUMIF('Tool Pneumatics CH4 VOC BTEX'!B:B,A1541,'Tool Pneumatics CH4 VOC BTEX'!N:N)*Q1541</f>
        <v>0</v>
      </c>
    </row>
    <row r="1542" spans="1:21" x14ac:dyDescent="0.25">
      <c r="A1542" s="1" t="s">
        <v>4266</v>
      </c>
      <c r="B1542" s="1" t="s">
        <v>1523</v>
      </c>
      <c r="C1542" s="1" t="s">
        <v>1598</v>
      </c>
      <c r="D1542" s="3" t="s">
        <v>4495</v>
      </c>
      <c r="E1542" s="3" t="s">
        <v>23961</v>
      </c>
      <c r="F1542" s="1" t="s">
        <v>2223</v>
      </c>
      <c r="G1542" s="1">
        <v>0</v>
      </c>
      <c r="H1542" s="1" t="s">
        <v>27474</v>
      </c>
      <c r="I1542" s="1">
        <v>0</v>
      </c>
      <c r="J1542" s="1" t="s">
        <v>27474</v>
      </c>
      <c r="K1542" s="1">
        <f t="shared" si="96"/>
        <v>0</v>
      </c>
      <c r="L1542" s="2">
        <f>SUMIFS('Basin Total Well Counts'!B:B,'Basin Total Well Counts'!A:A,F1542)</f>
        <v>1034</v>
      </c>
      <c r="M1542" s="4">
        <f t="shared" si="97"/>
        <v>0</v>
      </c>
      <c r="N1542" s="2">
        <f>SUMIF('Basin Emissions'!A:A,F1542,'Basin Emissions'!B:B)</f>
        <v>9940.5961918999983</v>
      </c>
      <c r="O1542" s="8">
        <f t="shared" si="98"/>
        <v>0</v>
      </c>
      <c r="P1542" s="7">
        <f>SUMIF('Tool Pneumatics CH4 VOC BTEX'!B:B,A1542,'Tool Pneumatics CH4 VOC BTEX'!F:F)</f>
        <v>4.9166021347045898</v>
      </c>
      <c r="Q1542" s="14">
        <f t="shared" si="99"/>
        <v>0</v>
      </c>
      <c r="R1542" s="16">
        <f>SUMIF('Tool Pneumatics CH4 VOC BTEX'!B:B,A1542,'Tool Pneumatics CH4 VOC BTEX'!H:H)*Q1542</f>
        <v>0</v>
      </c>
      <c r="S1542" s="16">
        <f>SUMIF('Tool Pneumatics CH4 VOC BTEX'!B:B,A1542,'Tool Pneumatics CH4 VOC BTEX'!J:J)*Q1542</f>
        <v>0</v>
      </c>
      <c r="T1542" s="16">
        <f>SUMIF('Tool Pneumatics CH4 VOC BTEX'!B:B,A1542,'Tool Pneumatics CH4 VOC BTEX'!L:L)*Q1542</f>
        <v>0</v>
      </c>
      <c r="U1542" s="16">
        <f>SUMIF('Tool Pneumatics CH4 VOC BTEX'!B:B,A1542,'Tool Pneumatics CH4 VOC BTEX'!N:N)*Q1542</f>
        <v>0</v>
      </c>
    </row>
    <row r="1543" spans="1:21" x14ac:dyDescent="0.25">
      <c r="A1543" s="1" t="s">
        <v>4267</v>
      </c>
      <c r="B1543" s="1" t="s">
        <v>1523</v>
      </c>
      <c r="C1543" s="1" t="s">
        <v>2778</v>
      </c>
      <c r="D1543" s="3" t="s">
        <v>4518</v>
      </c>
      <c r="E1543" s="3" t="s">
        <v>23961</v>
      </c>
      <c r="F1543" s="1" t="s">
        <v>2223</v>
      </c>
      <c r="G1543" s="1">
        <v>0</v>
      </c>
      <c r="H1543" s="1" t="s">
        <v>27474</v>
      </c>
      <c r="I1543" s="1">
        <v>0</v>
      </c>
      <c r="J1543" s="1" t="s">
        <v>27474</v>
      </c>
      <c r="K1543" s="1">
        <f t="shared" si="96"/>
        <v>0</v>
      </c>
      <c r="L1543" s="2">
        <f>SUMIFS('Basin Total Well Counts'!B:B,'Basin Total Well Counts'!A:A,F1543)</f>
        <v>1034</v>
      </c>
      <c r="M1543" s="4">
        <f t="shared" si="97"/>
        <v>0</v>
      </c>
      <c r="N1543" s="2">
        <f>SUMIF('Basin Emissions'!A:A,F1543,'Basin Emissions'!B:B)</f>
        <v>9940.5961918999983</v>
      </c>
      <c r="O1543" s="8">
        <f t="shared" si="98"/>
        <v>0</v>
      </c>
      <c r="P1543" s="7">
        <f>SUMIF('Tool Pneumatics CH4 VOC BTEX'!B:B,A1543,'Tool Pneumatics CH4 VOC BTEX'!F:F)</f>
        <v>4.9166021347045898</v>
      </c>
      <c r="Q1543" s="14">
        <f t="shared" si="99"/>
        <v>0</v>
      </c>
      <c r="R1543" s="16">
        <f>SUMIF('Tool Pneumatics CH4 VOC BTEX'!B:B,A1543,'Tool Pneumatics CH4 VOC BTEX'!H:H)*Q1543</f>
        <v>0</v>
      </c>
      <c r="S1543" s="16">
        <f>SUMIF('Tool Pneumatics CH4 VOC BTEX'!B:B,A1543,'Tool Pneumatics CH4 VOC BTEX'!J:J)*Q1543</f>
        <v>0</v>
      </c>
      <c r="T1543" s="16">
        <f>SUMIF('Tool Pneumatics CH4 VOC BTEX'!B:B,A1543,'Tool Pneumatics CH4 VOC BTEX'!L:L)*Q1543</f>
        <v>0</v>
      </c>
      <c r="U1543" s="16">
        <f>SUMIF('Tool Pneumatics CH4 VOC BTEX'!B:B,A1543,'Tool Pneumatics CH4 VOC BTEX'!N:N)*Q1543</f>
        <v>0</v>
      </c>
    </row>
    <row r="1544" spans="1:21" x14ac:dyDescent="0.25">
      <c r="A1544" s="1" t="s">
        <v>4268</v>
      </c>
      <c r="B1544" s="1" t="s">
        <v>1523</v>
      </c>
      <c r="C1544" s="1" t="s">
        <v>1998</v>
      </c>
      <c r="D1544" s="3" t="s">
        <v>4490</v>
      </c>
      <c r="E1544" s="3" t="s">
        <v>23961</v>
      </c>
      <c r="F1544" s="1" t="s">
        <v>2223</v>
      </c>
      <c r="G1544" s="1">
        <v>0</v>
      </c>
      <c r="H1544" s="1" t="s">
        <v>27474</v>
      </c>
      <c r="I1544" s="1">
        <v>0</v>
      </c>
      <c r="J1544" s="1" t="s">
        <v>27474</v>
      </c>
      <c r="K1544" s="1">
        <f t="shared" si="96"/>
        <v>0</v>
      </c>
      <c r="L1544" s="2">
        <f>SUMIFS('Basin Total Well Counts'!B:B,'Basin Total Well Counts'!A:A,F1544)</f>
        <v>1034</v>
      </c>
      <c r="M1544" s="4">
        <f t="shared" si="97"/>
        <v>0</v>
      </c>
      <c r="N1544" s="2">
        <f>SUMIF('Basin Emissions'!A:A,F1544,'Basin Emissions'!B:B)</f>
        <v>9940.5961918999983</v>
      </c>
      <c r="O1544" s="8">
        <f t="shared" si="98"/>
        <v>0</v>
      </c>
      <c r="P1544" s="7">
        <f>SUMIF('Tool Pneumatics CH4 VOC BTEX'!B:B,A1544,'Tool Pneumatics CH4 VOC BTEX'!F:F)</f>
        <v>4.9166021347045898</v>
      </c>
      <c r="Q1544" s="14">
        <f t="shared" si="99"/>
        <v>0</v>
      </c>
      <c r="R1544" s="16">
        <f>SUMIF('Tool Pneumatics CH4 VOC BTEX'!B:B,A1544,'Tool Pneumatics CH4 VOC BTEX'!H:H)*Q1544</f>
        <v>0</v>
      </c>
      <c r="S1544" s="16">
        <f>SUMIF('Tool Pneumatics CH4 VOC BTEX'!B:B,A1544,'Tool Pneumatics CH4 VOC BTEX'!J:J)*Q1544</f>
        <v>0</v>
      </c>
      <c r="T1544" s="16">
        <f>SUMIF('Tool Pneumatics CH4 VOC BTEX'!B:B,A1544,'Tool Pneumatics CH4 VOC BTEX'!L:L)*Q1544</f>
        <v>0</v>
      </c>
      <c r="U1544" s="16">
        <f>SUMIF('Tool Pneumatics CH4 VOC BTEX'!B:B,A1544,'Tool Pneumatics CH4 VOC BTEX'!N:N)*Q1544</f>
        <v>0</v>
      </c>
    </row>
    <row r="1545" spans="1:21" x14ac:dyDescent="0.25">
      <c r="A1545" s="1" t="s">
        <v>4269</v>
      </c>
      <c r="B1545" s="1" t="s">
        <v>1523</v>
      </c>
      <c r="C1545" s="1" t="s">
        <v>4270</v>
      </c>
      <c r="D1545" s="3" t="s">
        <v>4509</v>
      </c>
      <c r="E1545" s="3" t="s">
        <v>23961</v>
      </c>
      <c r="F1545" s="1" t="s">
        <v>2223</v>
      </c>
      <c r="G1545" s="1">
        <v>0</v>
      </c>
      <c r="H1545" s="1" t="s">
        <v>27474</v>
      </c>
      <c r="I1545" s="1">
        <v>0</v>
      </c>
      <c r="J1545" s="1" t="s">
        <v>27474</v>
      </c>
      <c r="K1545" s="1">
        <f t="shared" si="96"/>
        <v>0</v>
      </c>
      <c r="L1545" s="2">
        <f>SUMIFS('Basin Total Well Counts'!B:B,'Basin Total Well Counts'!A:A,F1545)</f>
        <v>1034</v>
      </c>
      <c r="M1545" s="4">
        <f t="shared" si="97"/>
        <v>0</v>
      </c>
      <c r="N1545" s="2">
        <f>SUMIF('Basin Emissions'!A:A,F1545,'Basin Emissions'!B:B)</f>
        <v>9940.5961918999983</v>
      </c>
      <c r="O1545" s="8">
        <f t="shared" si="98"/>
        <v>0</v>
      </c>
      <c r="P1545" s="7">
        <f>SUMIF('Tool Pneumatics CH4 VOC BTEX'!B:B,A1545,'Tool Pneumatics CH4 VOC BTEX'!F:F)</f>
        <v>4.9166021347045898</v>
      </c>
      <c r="Q1545" s="14">
        <f t="shared" si="99"/>
        <v>0</v>
      </c>
      <c r="R1545" s="16">
        <f>SUMIF('Tool Pneumatics CH4 VOC BTEX'!B:B,A1545,'Tool Pneumatics CH4 VOC BTEX'!H:H)*Q1545</f>
        <v>0</v>
      </c>
      <c r="S1545" s="16">
        <f>SUMIF('Tool Pneumatics CH4 VOC BTEX'!B:B,A1545,'Tool Pneumatics CH4 VOC BTEX'!J:J)*Q1545</f>
        <v>0</v>
      </c>
      <c r="T1545" s="16">
        <f>SUMIF('Tool Pneumatics CH4 VOC BTEX'!B:B,A1545,'Tool Pneumatics CH4 VOC BTEX'!L:L)*Q1545</f>
        <v>0</v>
      </c>
      <c r="U1545" s="16">
        <f>SUMIF('Tool Pneumatics CH4 VOC BTEX'!B:B,A1545,'Tool Pneumatics CH4 VOC BTEX'!N:N)*Q1545</f>
        <v>0</v>
      </c>
    </row>
    <row r="1546" spans="1:21" x14ac:dyDescent="0.25">
      <c r="A1546" s="1" t="s">
        <v>4271</v>
      </c>
      <c r="B1546" s="1" t="s">
        <v>1523</v>
      </c>
      <c r="C1546" s="1" t="s">
        <v>4272</v>
      </c>
      <c r="D1546" s="3" t="s">
        <v>4503</v>
      </c>
      <c r="E1546" s="3" t="s">
        <v>23961</v>
      </c>
      <c r="F1546" s="1" t="s">
        <v>2252</v>
      </c>
      <c r="G1546" s="1">
        <v>0</v>
      </c>
      <c r="H1546" s="1" t="s">
        <v>27474</v>
      </c>
      <c r="I1546" s="1">
        <v>0</v>
      </c>
      <c r="J1546" s="1" t="s">
        <v>27474</v>
      </c>
      <c r="K1546" s="1">
        <f t="shared" si="96"/>
        <v>0</v>
      </c>
      <c r="L1546" s="2">
        <f>SUMIFS('Basin Total Well Counts'!B:B,'Basin Total Well Counts'!A:A,F1546)</f>
        <v>4041</v>
      </c>
      <c r="M1546" s="4">
        <f t="shared" si="97"/>
        <v>0</v>
      </c>
      <c r="N1546" s="2">
        <f>SUMIF('Basin Emissions'!A:A,F1546,'Basin Emissions'!B:B)</f>
        <v>864.57313880000004</v>
      </c>
      <c r="O1546" s="8">
        <f t="shared" si="98"/>
        <v>0</v>
      </c>
      <c r="P1546" s="7">
        <f>SUMIF('Tool Pneumatics CH4 VOC BTEX'!B:B,A1546,'Tool Pneumatics CH4 VOC BTEX'!F:F)</f>
        <v>3.5899999141693102</v>
      </c>
      <c r="Q1546" s="14">
        <f t="shared" si="99"/>
        <v>0</v>
      </c>
      <c r="R1546" s="16">
        <f>SUMIF('Tool Pneumatics CH4 VOC BTEX'!B:B,A1546,'Tool Pneumatics CH4 VOC BTEX'!H:H)*Q1546</f>
        <v>0</v>
      </c>
      <c r="S1546" s="16">
        <f>SUMIF('Tool Pneumatics CH4 VOC BTEX'!B:B,A1546,'Tool Pneumatics CH4 VOC BTEX'!J:J)*Q1546</f>
        <v>0</v>
      </c>
      <c r="T1546" s="16">
        <f>SUMIF('Tool Pneumatics CH4 VOC BTEX'!B:B,A1546,'Tool Pneumatics CH4 VOC BTEX'!L:L)*Q1546</f>
        <v>0</v>
      </c>
      <c r="U1546" s="16">
        <f>SUMIF('Tool Pneumatics CH4 VOC BTEX'!B:B,A1546,'Tool Pneumatics CH4 VOC BTEX'!N:N)*Q1546</f>
        <v>0</v>
      </c>
    </row>
    <row r="1547" spans="1:21" x14ac:dyDescent="0.25">
      <c r="A1547" s="1" t="s">
        <v>4273</v>
      </c>
      <c r="B1547" s="1" t="s">
        <v>1523</v>
      </c>
      <c r="C1547" s="1" t="s">
        <v>1584</v>
      </c>
      <c r="D1547" s="3" t="s">
        <v>4495</v>
      </c>
      <c r="E1547" s="3" t="s">
        <v>23961</v>
      </c>
      <c r="F1547" s="1" t="s">
        <v>2223</v>
      </c>
      <c r="G1547" s="1">
        <v>0</v>
      </c>
      <c r="H1547" s="1" t="s">
        <v>27474</v>
      </c>
      <c r="I1547" s="1">
        <v>0</v>
      </c>
      <c r="J1547" s="1" t="s">
        <v>27474</v>
      </c>
      <c r="K1547" s="1">
        <f t="shared" si="96"/>
        <v>0</v>
      </c>
      <c r="L1547" s="2">
        <f>SUMIFS('Basin Total Well Counts'!B:B,'Basin Total Well Counts'!A:A,F1547)</f>
        <v>1034</v>
      </c>
      <c r="M1547" s="4">
        <f t="shared" si="97"/>
        <v>0</v>
      </c>
      <c r="N1547" s="2">
        <f>SUMIF('Basin Emissions'!A:A,F1547,'Basin Emissions'!B:B)</f>
        <v>9940.5961918999983</v>
      </c>
      <c r="O1547" s="8">
        <f t="shared" si="98"/>
        <v>0</v>
      </c>
      <c r="P1547" s="7">
        <f>SUMIF('Tool Pneumatics CH4 VOC BTEX'!B:B,A1547,'Tool Pneumatics CH4 VOC BTEX'!F:F)</f>
        <v>4.9166021347045898</v>
      </c>
      <c r="Q1547" s="14">
        <f t="shared" si="99"/>
        <v>0</v>
      </c>
      <c r="R1547" s="16">
        <f>SUMIF('Tool Pneumatics CH4 VOC BTEX'!B:B,A1547,'Tool Pneumatics CH4 VOC BTEX'!H:H)*Q1547</f>
        <v>0</v>
      </c>
      <c r="S1547" s="16">
        <f>SUMIF('Tool Pneumatics CH4 VOC BTEX'!B:B,A1547,'Tool Pneumatics CH4 VOC BTEX'!J:J)*Q1547</f>
        <v>0</v>
      </c>
      <c r="T1547" s="16">
        <f>SUMIF('Tool Pneumatics CH4 VOC BTEX'!B:B,A1547,'Tool Pneumatics CH4 VOC BTEX'!L:L)*Q1547</f>
        <v>0</v>
      </c>
      <c r="U1547" s="16">
        <f>SUMIF('Tool Pneumatics CH4 VOC BTEX'!B:B,A1547,'Tool Pneumatics CH4 VOC BTEX'!N:N)*Q1547</f>
        <v>0</v>
      </c>
    </row>
    <row r="1548" spans="1:21" x14ac:dyDescent="0.25">
      <c r="A1548" s="1" t="s">
        <v>4274</v>
      </c>
      <c r="B1548" s="1" t="s">
        <v>1523</v>
      </c>
      <c r="C1548" s="1" t="s">
        <v>1526</v>
      </c>
      <c r="D1548" s="3" t="s">
        <v>4503</v>
      </c>
      <c r="E1548" s="3" t="s">
        <v>23961</v>
      </c>
      <c r="F1548" s="1" t="s">
        <v>2223</v>
      </c>
      <c r="G1548" s="1">
        <v>102</v>
      </c>
      <c r="H1548" s="1" t="s">
        <v>27474</v>
      </c>
      <c r="I1548" s="1">
        <v>0</v>
      </c>
      <c r="J1548" s="1" t="s">
        <v>27474</v>
      </c>
      <c r="K1548" s="1">
        <f t="shared" si="96"/>
        <v>102</v>
      </c>
      <c r="L1548" s="2">
        <f>SUMIFS('Basin Total Well Counts'!B:B,'Basin Total Well Counts'!A:A,F1548)</f>
        <v>1034</v>
      </c>
      <c r="M1548" s="4">
        <f t="shared" si="97"/>
        <v>9.8646034816247577E-2</v>
      </c>
      <c r="N1548" s="2">
        <f>SUMIF('Basin Emissions'!A:A,F1548,'Basin Emissions'!B:B)</f>
        <v>9940.5961918999983</v>
      </c>
      <c r="O1548" s="8">
        <f t="shared" si="98"/>
        <v>980.60039804042526</v>
      </c>
      <c r="P1548" s="7">
        <f>SUMIF('Tool Pneumatics CH4 VOC BTEX'!B:B,A1548,'Tool Pneumatics CH4 VOC BTEX'!F:F)</f>
        <v>4.9166021347045898</v>
      </c>
      <c r="Q1548" s="14">
        <f t="shared" si="99"/>
        <v>219.85017073684909</v>
      </c>
      <c r="R1548" s="16">
        <f>SUMIF('Tool Pneumatics CH4 VOC BTEX'!B:B,A1548,'Tool Pneumatics CH4 VOC BTEX'!H:H)*Q1548</f>
        <v>0.33614410329773786</v>
      </c>
      <c r="S1548" s="16">
        <f>SUMIF('Tool Pneumatics CH4 VOC BTEX'!B:B,A1548,'Tool Pneumatics CH4 VOC BTEX'!J:J)*Q1548</f>
        <v>7.0723774275479497E-3</v>
      </c>
      <c r="T1548" s="16">
        <f>SUMIF('Tool Pneumatics CH4 VOC BTEX'!B:B,A1548,'Tool Pneumatics CH4 VOC BTEX'!L:L)*Q1548</f>
        <v>0.1282747727143311</v>
      </c>
      <c r="U1548" s="16">
        <f>SUMIF('Tool Pneumatics CH4 VOC BTEX'!B:B,A1548,'Tool Pneumatics CH4 VOC BTEX'!N:N)*Q1548</f>
        <v>0.10857494688271797</v>
      </c>
    </row>
    <row r="1549" spans="1:21" x14ac:dyDescent="0.25">
      <c r="A1549" s="1" t="s">
        <v>4275</v>
      </c>
      <c r="B1549" s="1" t="s">
        <v>1523</v>
      </c>
      <c r="C1549" s="1" t="s">
        <v>1502</v>
      </c>
      <c r="D1549" s="3" t="s">
        <v>4490</v>
      </c>
      <c r="E1549" s="3" t="s">
        <v>23961</v>
      </c>
      <c r="F1549" s="1" t="s">
        <v>2223</v>
      </c>
      <c r="G1549" s="1">
        <v>0</v>
      </c>
      <c r="H1549" s="1" t="s">
        <v>27474</v>
      </c>
      <c r="I1549" s="1">
        <v>0</v>
      </c>
      <c r="J1549" s="1" t="s">
        <v>27474</v>
      </c>
      <c r="K1549" s="1">
        <f t="shared" si="96"/>
        <v>0</v>
      </c>
      <c r="L1549" s="2">
        <f>SUMIFS('Basin Total Well Counts'!B:B,'Basin Total Well Counts'!A:A,F1549)</f>
        <v>1034</v>
      </c>
      <c r="M1549" s="4">
        <f t="shared" si="97"/>
        <v>0</v>
      </c>
      <c r="N1549" s="2">
        <f>SUMIF('Basin Emissions'!A:A,F1549,'Basin Emissions'!B:B)</f>
        <v>9940.5961918999983</v>
      </c>
      <c r="O1549" s="8">
        <f t="shared" si="98"/>
        <v>0</v>
      </c>
      <c r="P1549" s="7">
        <f>SUMIF('Tool Pneumatics CH4 VOC BTEX'!B:B,A1549,'Tool Pneumatics CH4 VOC BTEX'!F:F)</f>
        <v>4.9166021347045898</v>
      </c>
      <c r="Q1549" s="14">
        <f t="shared" si="99"/>
        <v>0</v>
      </c>
      <c r="R1549" s="16">
        <f>SUMIF('Tool Pneumatics CH4 VOC BTEX'!B:B,A1549,'Tool Pneumatics CH4 VOC BTEX'!H:H)*Q1549</f>
        <v>0</v>
      </c>
      <c r="S1549" s="16">
        <f>SUMIF('Tool Pneumatics CH4 VOC BTEX'!B:B,A1549,'Tool Pneumatics CH4 VOC BTEX'!J:J)*Q1549</f>
        <v>0</v>
      </c>
      <c r="T1549" s="16">
        <f>SUMIF('Tool Pneumatics CH4 VOC BTEX'!B:B,A1549,'Tool Pneumatics CH4 VOC BTEX'!L:L)*Q1549</f>
        <v>0</v>
      </c>
      <c r="U1549" s="16">
        <f>SUMIF('Tool Pneumatics CH4 VOC BTEX'!B:B,A1549,'Tool Pneumatics CH4 VOC BTEX'!N:N)*Q1549</f>
        <v>0</v>
      </c>
    </row>
    <row r="1550" spans="1:21" x14ac:dyDescent="0.25">
      <c r="A1550" s="1" t="s">
        <v>4276</v>
      </c>
      <c r="B1550" s="1" t="s">
        <v>1523</v>
      </c>
      <c r="C1550" s="1" t="s">
        <v>2048</v>
      </c>
      <c r="D1550" s="3" t="s">
        <v>4503</v>
      </c>
      <c r="E1550" s="3" t="s">
        <v>23961</v>
      </c>
      <c r="F1550" s="1" t="s">
        <v>2223</v>
      </c>
      <c r="G1550" s="1">
        <v>416</v>
      </c>
      <c r="H1550" s="1" t="s">
        <v>27474</v>
      </c>
      <c r="I1550" s="1">
        <v>0</v>
      </c>
      <c r="J1550" s="1" t="s">
        <v>27474</v>
      </c>
      <c r="K1550" s="1">
        <f t="shared" si="96"/>
        <v>416</v>
      </c>
      <c r="L1550" s="2">
        <f>SUMIFS('Basin Total Well Counts'!B:B,'Basin Total Well Counts'!A:A,F1550)</f>
        <v>1034</v>
      </c>
      <c r="M1550" s="4">
        <f t="shared" si="97"/>
        <v>0.40232108317214699</v>
      </c>
      <c r="N1550" s="2">
        <f>SUMIF('Basin Emissions'!A:A,F1550,'Basin Emissions'!B:B)</f>
        <v>9940.5961918999983</v>
      </c>
      <c r="O1550" s="8">
        <f t="shared" si="98"/>
        <v>3999.311427302127</v>
      </c>
      <c r="P1550" s="7">
        <f>SUMIF('Tool Pneumatics CH4 VOC BTEX'!B:B,A1550,'Tool Pneumatics CH4 VOC BTEX'!F:F)</f>
        <v>4.9166021347045898</v>
      </c>
      <c r="Q1550" s="14">
        <f t="shared" si="99"/>
        <v>896.64383359342378</v>
      </c>
      <c r="R1550" s="16">
        <f>SUMIF('Tool Pneumatics CH4 VOC BTEX'!B:B,A1550,'Tool Pneumatics CH4 VOC BTEX'!H:H)*Q1550</f>
        <v>1.3709406565868525</v>
      </c>
      <c r="S1550" s="16">
        <f>SUMIF('Tool Pneumatics CH4 VOC BTEX'!B:B,A1550,'Tool Pneumatics CH4 VOC BTEX'!J:J)*Q1550</f>
        <v>2.8844205979019089E-2</v>
      </c>
      <c r="T1550" s="16">
        <f>SUMIF('Tool Pneumatics CH4 VOC BTEX'!B:B,A1550,'Tool Pneumatics CH4 VOC BTEX'!L:L)*Q1550</f>
        <v>0.52315985734472303</v>
      </c>
      <c r="U1550" s="16">
        <f>SUMIF('Tool Pneumatics CH4 VOC BTEX'!B:B,A1550,'Tool Pneumatics CH4 VOC BTEX'!N:N)*Q1550</f>
        <v>0.44281546963932034</v>
      </c>
    </row>
    <row r="1551" spans="1:21" x14ac:dyDescent="0.25">
      <c r="A1551" s="1" t="s">
        <v>4277</v>
      </c>
      <c r="B1551" s="1" t="s">
        <v>1523</v>
      </c>
      <c r="C1551" s="1" t="s">
        <v>1913</v>
      </c>
      <c r="D1551" s="3" t="s">
        <v>4490</v>
      </c>
      <c r="E1551" s="3" t="s">
        <v>23961</v>
      </c>
      <c r="F1551" s="1" t="s">
        <v>2223</v>
      </c>
      <c r="G1551" s="1">
        <v>5</v>
      </c>
      <c r="H1551" s="1" t="s">
        <v>27474</v>
      </c>
      <c r="I1551" s="1">
        <v>0</v>
      </c>
      <c r="J1551" s="1" t="s">
        <v>27474</v>
      </c>
      <c r="K1551" s="1">
        <f t="shared" si="96"/>
        <v>5</v>
      </c>
      <c r="L1551" s="2">
        <f>SUMIFS('Basin Total Well Counts'!B:B,'Basin Total Well Counts'!A:A,F1551)</f>
        <v>1034</v>
      </c>
      <c r="M1551" s="4">
        <f t="shared" si="97"/>
        <v>4.8355899419729211E-3</v>
      </c>
      <c r="N1551" s="2">
        <f>SUMIF('Basin Emissions'!A:A,F1551,'Basin Emissions'!B:B)</f>
        <v>9940.5961918999983</v>
      </c>
      <c r="O1551" s="8">
        <f t="shared" si="98"/>
        <v>48.068646962765953</v>
      </c>
      <c r="P1551" s="7">
        <f>SUMIF('Tool Pneumatics CH4 VOC BTEX'!B:B,A1551,'Tool Pneumatics CH4 VOC BTEX'!F:F)</f>
        <v>4.9166021347045898</v>
      </c>
      <c r="Q1551" s="14">
        <f t="shared" si="99"/>
        <v>10.776969153767116</v>
      </c>
      <c r="R1551" s="16">
        <f>SUMIF('Tool Pneumatics CH4 VOC BTEX'!B:B,A1551,'Tool Pneumatics CH4 VOC BTEX'!H:H)*Q1551</f>
        <v>1.6477652122438135E-2</v>
      </c>
      <c r="S1551" s="16">
        <f>SUMIF('Tool Pneumatics CH4 VOC BTEX'!B:B,A1551,'Tool Pneumatics CH4 VOC BTEX'!J:J)*Q1551</f>
        <v>3.4668516801705644E-4</v>
      </c>
      <c r="T1551" s="16">
        <f>SUMIF('Tool Pneumatics CH4 VOC BTEX'!B:B,A1551,'Tool Pneumatics CH4 VOC BTEX'!L:L)*Q1551</f>
        <v>6.2879790546240761E-3</v>
      </c>
      <c r="U1551" s="16">
        <f>SUMIF('Tool Pneumatics CH4 VOC BTEX'!B:B,A1551,'Tool Pneumatics CH4 VOC BTEX'!N:N)*Q1551</f>
        <v>5.322301317780294E-3</v>
      </c>
    </row>
    <row r="1552" spans="1:21" x14ac:dyDescent="0.25">
      <c r="A1552" s="1" t="s">
        <v>4278</v>
      </c>
      <c r="B1552" s="1" t="s">
        <v>1523</v>
      </c>
      <c r="C1552" s="1" t="s">
        <v>2042</v>
      </c>
      <c r="D1552" s="3" t="s">
        <v>4503</v>
      </c>
      <c r="E1552" s="3" t="s">
        <v>23961</v>
      </c>
      <c r="F1552" s="1" t="s">
        <v>2252</v>
      </c>
      <c r="G1552" s="1">
        <v>0</v>
      </c>
      <c r="H1552" s="1" t="s">
        <v>27474</v>
      </c>
      <c r="I1552" s="1">
        <v>0</v>
      </c>
      <c r="J1552" s="1" t="s">
        <v>27474</v>
      </c>
      <c r="K1552" s="1">
        <f t="shared" si="96"/>
        <v>0</v>
      </c>
      <c r="L1552" s="2">
        <f>SUMIFS('Basin Total Well Counts'!B:B,'Basin Total Well Counts'!A:A,F1552)</f>
        <v>4041</v>
      </c>
      <c r="M1552" s="4">
        <f t="shared" si="97"/>
        <v>0</v>
      </c>
      <c r="N1552" s="2">
        <f>SUMIF('Basin Emissions'!A:A,F1552,'Basin Emissions'!B:B)</f>
        <v>864.57313880000004</v>
      </c>
      <c r="O1552" s="8">
        <f t="shared" si="98"/>
        <v>0</v>
      </c>
      <c r="P1552" s="7">
        <f>SUMIF('Tool Pneumatics CH4 VOC BTEX'!B:B,A1552,'Tool Pneumatics CH4 VOC BTEX'!F:F)</f>
        <v>3.5899999141693102</v>
      </c>
      <c r="Q1552" s="14">
        <f t="shared" si="99"/>
        <v>0</v>
      </c>
      <c r="R1552" s="16">
        <f>SUMIF('Tool Pneumatics CH4 VOC BTEX'!B:B,A1552,'Tool Pneumatics CH4 VOC BTEX'!H:H)*Q1552</f>
        <v>0</v>
      </c>
      <c r="S1552" s="16">
        <f>SUMIF('Tool Pneumatics CH4 VOC BTEX'!B:B,A1552,'Tool Pneumatics CH4 VOC BTEX'!J:J)*Q1552</f>
        <v>0</v>
      </c>
      <c r="T1552" s="16">
        <f>SUMIF('Tool Pneumatics CH4 VOC BTEX'!B:B,A1552,'Tool Pneumatics CH4 VOC BTEX'!L:L)*Q1552</f>
        <v>0</v>
      </c>
      <c r="U1552" s="16">
        <f>SUMIF('Tool Pneumatics CH4 VOC BTEX'!B:B,A1552,'Tool Pneumatics CH4 VOC BTEX'!N:N)*Q1552</f>
        <v>0</v>
      </c>
    </row>
    <row r="1553" spans="1:21" x14ac:dyDescent="0.25">
      <c r="A1553" s="1" t="s">
        <v>4279</v>
      </c>
      <c r="B1553" s="1" t="s">
        <v>1523</v>
      </c>
      <c r="C1553" s="1" t="s">
        <v>1799</v>
      </c>
      <c r="D1553" s="3" t="s">
        <v>4509</v>
      </c>
      <c r="E1553" s="3" t="s">
        <v>23961</v>
      </c>
      <c r="F1553" s="1" t="s">
        <v>2252</v>
      </c>
      <c r="G1553" s="1">
        <v>0</v>
      </c>
      <c r="H1553" s="1" t="s">
        <v>27474</v>
      </c>
      <c r="I1553" s="1">
        <v>0</v>
      </c>
      <c r="J1553" s="1" t="s">
        <v>27474</v>
      </c>
      <c r="K1553" s="1">
        <f t="shared" si="96"/>
        <v>0</v>
      </c>
      <c r="L1553" s="2">
        <f>SUMIFS('Basin Total Well Counts'!B:B,'Basin Total Well Counts'!A:A,F1553)</f>
        <v>4041</v>
      </c>
      <c r="M1553" s="4">
        <f t="shared" si="97"/>
        <v>0</v>
      </c>
      <c r="N1553" s="2">
        <f>SUMIF('Basin Emissions'!A:A,F1553,'Basin Emissions'!B:B)</f>
        <v>864.57313880000004</v>
      </c>
      <c r="O1553" s="8">
        <f t="shared" si="98"/>
        <v>0</v>
      </c>
      <c r="P1553" s="7">
        <f>SUMIF('Tool Pneumatics CH4 VOC BTEX'!B:B,A1553,'Tool Pneumatics CH4 VOC BTEX'!F:F)</f>
        <v>3.5899999141693102</v>
      </c>
      <c r="Q1553" s="14">
        <f t="shared" si="99"/>
        <v>0</v>
      </c>
      <c r="R1553" s="16">
        <f>SUMIF('Tool Pneumatics CH4 VOC BTEX'!B:B,A1553,'Tool Pneumatics CH4 VOC BTEX'!H:H)*Q1553</f>
        <v>0</v>
      </c>
      <c r="S1553" s="16">
        <f>SUMIF('Tool Pneumatics CH4 VOC BTEX'!B:B,A1553,'Tool Pneumatics CH4 VOC BTEX'!J:J)*Q1553</f>
        <v>0</v>
      </c>
      <c r="T1553" s="16">
        <f>SUMIF('Tool Pneumatics CH4 VOC BTEX'!B:B,A1553,'Tool Pneumatics CH4 VOC BTEX'!L:L)*Q1553</f>
        <v>0</v>
      </c>
      <c r="U1553" s="16">
        <f>SUMIF('Tool Pneumatics CH4 VOC BTEX'!B:B,A1553,'Tool Pneumatics CH4 VOC BTEX'!N:N)*Q1553</f>
        <v>0</v>
      </c>
    </row>
    <row r="1554" spans="1:21" x14ac:dyDescent="0.25">
      <c r="A1554" s="1" t="s">
        <v>4280</v>
      </c>
      <c r="B1554" s="1" t="s">
        <v>1523</v>
      </c>
      <c r="C1554" s="1" t="s">
        <v>1635</v>
      </c>
      <c r="D1554" s="3" t="s">
        <v>4490</v>
      </c>
      <c r="E1554" s="3" t="s">
        <v>23961</v>
      </c>
      <c r="F1554" s="1" t="s">
        <v>2223</v>
      </c>
      <c r="G1554" s="1">
        <v>289</v>
      </c>
      <c r="H1554" s="1" t="s">
        <v>27474</v>
      </c>
      <c r="I1554" s="1">
        <v>0</v>
      </c>
      <c r="J1554" s="1" t="s">
        <v>27474</v>
      </c>
      <c r="K1554" s="1">
        <f t="shared" si="96"/>
        <v>289</v>
      </c>
      <c r="L1554" s="2">
        <f>SUMIFS('Basin Total Well Counts'!B:B,'Basin Total Well Counts'!A:A,F1554)</f>
        <v>1034</v>
      </c>
      <c r="M1554" s="4">
        <f t="shared" si="97"/>
        <v>0.27949709864603484</v>
      </c>
      <c r="N1554" s="2">
        <f>SUMIF('Basin Emissions'!A:A,F1554,'Basin Emissions'!B:B)</f>
        <v>9940.5961918999983</v>
      </c>
      <c r="O1554" s="8">
        <f t="shared" si="98"/>
        <v>2778.3677944478723</v>
      </c>
      <c r="P1554" s="7">
        <f>SUMIF('Tool Pneumatics CH4 VOC BTEX'!B:B,A1554,'Tool Pneumatics CH4 VOC BTEX'!F:F)</f>
        <v>4.9166021347045898</v>
      </c>
      <c r="Q1554" s="14">
        <f t="shared" si="99"/>
        <v>622.90881708773929</v>
      </c>
      <c r="R1554" s="16">
        <f>SUMIF('Tool Pneumatics CH4 VOC BTEX'!B:B,A1554,'Tool Pneumatics CH4 VOC BTEX'!H:H)*Q1554</f>
        <v>0.95240829267692417</v>
      </c>
      <c r="S1554" s="16">
        <f>SUMIF('Tool Pneumatics CH4 VOC BTEX'!B:B,A1554,'Tool Pneumatics CH4 VOC BTEX'!J:J)*Q1554</f>
        <v>2.0038402711385864E-2</v>
      </c>
      <c r="T1554" s="16">
        <f>SUMIF('Tool Pneumatics CH4 VOC BTEX'!B:B,A1554,'Tool Pneumatics CH4 VOC BTEX'!L:L)*Q1554</f>
        <v>0.3634451893572716</v>
      </c>
      <c r="U1554" s="16">
        <f>SUMIF('Tool Pneumatics CH4 VOC BTEX'!B:B,A1554,'Tool Pneumatics CH4 VOC BTEX'!N:N)*Q1554</f>
        <v>0.307629016167701</v>
      </c>
    </row>
    <row r="1555" spans="1:21" x14ac:dyDescent="0.25">
      <c r="A1555" s="1" t="s">
        <v>4281</v>
      </c>
      <c r="B1555" s="1" t="s">
        <v>1523</v>
      </c>
      <c r="C1555" s="1" t="s">
        <v>1981</v>
      </c>
      <c r="D1555" s="3" t="s">
        <v>4490</v>
      </c>
      <c r="E1555" s="3" t="s">
        <v>23961</v>
      </c>
      <c r="F1555" s="1" t="s">
        <v>2223</v>
      </c>
      <c r="G1555" s="1">
        <v>0</v>
      </c>
      <c r="H1555" s="1" t="s">
        <v>27474</v>
      </c>
      <c r="I1555" s="1">
        <v>0</v>
      </c>
      <c r="J1555" s="1" t="s">
        <v>27474</v>
      </c>
      <c r="K1555" s="1">
        <f t="shared" si="96"/>
        <v>0</v>
      </c>
      <c r="L1555" s="2">
        <f>SUMIFS('Basin Total Well Counts'!B:B,'Basin Total Well Counts'!A:A,F1555)</f>
        <v>1034</v>
      </c>
      <c r="M1555" s="4">
        <f t="shared" si="97"/>
        <v>0</v>
      </c>
      <c r="N1555" s="2">
        <f>SUMIF('Basin Emissions'!A:A,F1555,'Basin Emissions'!B:B)</f>
        <v>9940.5961918999983</v>
      </c>
      <c r="O1555" s="8">
        <f t="shared" si="98"/>
        <v>0</v>
      </c>
      <c r="P1555" s="7">
        <f>SUMIF('Tool Pneumatics CH4 VOC BTEX'!B:B,A1555,'Tool Pneumatics CH4 VOC BTEX'!F:F)</f>
        <v>4.9166021347045898</v>
      </c>
      <c r="Q1555" s="14">
        <f t="shared" si="99"/>
        <v>0</v>
      </c>
      <c r="R1555" s="16">
        <f>SUMIF('Tool Pneumatics CH4 VOC BTEX'!B:B,A1555,'Tool Pneumatics CH4 VOC BTEX'!H:H)*Q1555</f>
        <v>0</v>
      </c>
      <c r="S1555" s="16">
        <f>SUMIF('Tool Pneumatics CH4 VOC BTEX'!B:B,A1555,'Tool Pneumatics CH4 VOC BTEX'!J:J)*Q1555</f>
        <v>0</v>
      </c>
      <c r="T1555" s="16">
        <f>SUMIF('Tool Pneumatics CH4 VOC BTEX'!B:B,A1555,'Tool Pneumatics CH4 VOC BTEX'!L:L)*Q1555</f>
        <v>0</v>
      </c>
      <c r="U1555" s="16">
        <f>SUMIF('Tool Pneumatics CH4 VOC BTEX'!B:B,A1555,'Tool Pneumatics CH4 VOC BTEX'!N:N)*Q1555</f>
        <v>0</v>
      </c>
    </row>
    <row r="1556" spans="1:21" x14ac:dyDescent="0.25">
      <c r="A1556" s="1" t="s">
        <v>4282</v>
      </c>
      <c r="B1556" s="1" t="s">
        <v>1523</v>
      </c>
      <c r="C1556" s="1" t="s">
        <v>1632</v>
      </c>
      <c r="D1556" s="3" t="s">
        <v>4490</v>
      </c>
      <c r="E1556" s="3" t="s">
        <v>23961</v>
      </c>
      <c r="F1556" s="1" t="s">
        <v>2223</v>
      </c>
      <c r="G1556" s="1">
        <v>1</v>
      </c>
      <c r="H1556" s="1" t="s">
        <v>27474</v>
      </c>
      <c r="I1556" s="1">
        <v>0</v>
      </c>
      <c r="J1556" s="1" t="s">
        <v>27474</v>
      </c>
      <c r="K1556" s="1">
        <f t="shared" si="96"/>
        <v>1</v>
      </c>
      <c r="L1556" s="2">
        <f>SUMIFS('Basin Total Well Counts'!B:B,'Basin Total Well Counts'!A:A,F1556)</f>
        <v>1034</v>
      </c>
      <c r="M1556" s="4">
        <f t="shared" si="97"/>
        <v>9.6711798839458415E-4</v>
      </c>
      <c r="N1556" s="2">
        <f>SUMIF('Basin Emissions'!A:A,F1556,'Basin Emissions'!B:B)</f>
        <v>9940.5961918999983</v>
      </c>
      <c r="O1556" s="8">
        <f t="shared" si="98"/>
        <v>9.6137293925531893</v>
      </c>
      <c r="P1556" s="7">
        <f>SUMIF('Tool Pneumatics CH4 VOC BTEX'!B:B,A1556,'Tool Pneumatics CH4 VOC BTEX'!F:F)</f>
        <v>4.9166021347045898</v>
      </c>
      <c r="Q1556" s="14">
        <f t="shared" si="99"/>
        <v>2.1553938307534226</v>
      </c>
      <c r="R1556" s="16">
        <f>SUMIF('Tool Pneumatics CH4 VOC BTEX'!B:B,A1556,'Tool Pneumatics CH4 VOC BTEX'!H:H)*Q1556</f>
        <v>3.2955304244876261E-3</v>
      </c>
      <c r="S1556" s="16">
        <f>SUMIF('Tool Pneumatics CH4 VOC BTEX'!B:B,A1556,'Tool Pneumatics CH4 VOC BTEX'!J:J)*Q1556</f>
        <v>6.9337033603411276E-5</v>
      </c>
      <c r="T1556" s="16">
        <f>SUMIF('Tool Pneumatics CH4 VOC BTEX'!B:B,A1556,'Tool Pneumatics CH4 VOC BTEX'!L:L)*Q1556</f>
        <v>1.257595810924815E-3</v>
      </c>
      <c r="U1556" s="16">
        <f>SUMIF('Tool Pneumatics CH4 VOC BTEX'!B:B,A1556,'Tool Pneumatics CH4 VOC BTEX'!N:N)*Q1556</f>
        <v>1.0644602635560586E-3</v>
      </c>
    </row>
    <row r="1557" spans="1:21" x14ac:dyDescent="0.25">
      <c r="A1557" s="1" t="s">
        <v>4283</v>
      </c>
      <c r="B1557" s="1" t="s">
        <v>1523</v>
      </c>
      <c r="C1557" s="1" t="s">
        <v>4284</v>
      </c>
      <c r="D1557" s="3" t="s">
        <v>4490</v>
      </c>
      <c r="E1557" s="3" t="s">
        <v>23961</v>
      </c>
      <c r="F1557" s="1" t="s">
        <v>2223</v>
      </c>
      <c r="G1557" s="1">
        <v>0</v>
      </c>
      <c r="H1557" s="1" t="s">
        <v>27474</v>
      </c>
      <c r="I1557" s="1">
        <v>0</v>
      </c>
      <c r="J1557" s="1" t="s">
        <v>27474</v>
      </c>
      <c r="K1557" s="1">
        <f t="shared" si="96"/>
        <v>0</v>
      </c>
      <c r="L1557" s="2">
        <f>SUMIFS('Basin Total Well Counts'!B:B,'Basin Total Well Counts'!A:A,F1557)</f>
        <v>1034</v>
      </c>
      <c r="M1557" s="4">
        <f t="shared" si="97"/>
        <v>0</v>
      </c>
      <c r="N1557" s="2">
        <f>SUMIF('Basin Emissions'!A:A,F1557,'Basin Emissions'!B:B)</f>
        <v>9940.5961918999983</v>
      </c>
      <c r="O1557" s="8">
        <f t="shared" si="98"/>
        <v>0</v>
      </c>
      <c r="P1557" s="7">
        <f>SUMIF('Tool Pneumatics CH4 VOC BTEX'!B:B,A1557,'Tool Pneumatics CH4 VOC BTEX'!F:F)</f>
        <v>4.9166021347045898</v>
      </c>
      <c r="Q1557" s="14">
        <f t="shared" si="99"/>
        <v>0</v>
      </c>
      <c r="R1557" s="16">
        <f>SUMIF('Tool Pneumatics CH4 VOC BTEX'!B:B,A1557,'Tool Pneumatics CH4 VOC BTEX'!H:H)*Q1557</f>
        <v>0</v>
      </c>
      <c r="S1557" s="16">
        <f>SUMIF('Tool Pneumatics CH4 VOC BTEX'!B:B,A1557,'Tool Pneumatics CH4 VOC BTEX'!J:J)*Q1557</f>
        <v>0</v>
      </c>
      <c r="T1557" s="16">
        <f>SUMIF('Tool Pneumatics CH4 VOC BTEX'!B:B,A1557,'Tool Pneumatics CH4 VOC BTEX'!L:L)*Q1557</f>
        <v>0</v>
      </c>
      <c r="U1557" s="16">
        <f>SUMIF('Tool Pneumatics CH4 VOC BTEX'!B:B,A1557,'Tool Pneumatics CH4 VOC BTEX'!N:N)*Q1557</f>
        <v>0</v>
      </c>
    </row>
    <row r="1558" spans="1:21" x14ac:dyDescent="0.25">
      <c r="A1558" s="1" t="s">
        <v>4285</v>
      </c>
      <c r="B1558" s="1" t="s">
        <v>1523</v>
      </c>
      <c r="C1558" s="1" t="s">
        <v>1585</v>
      </c>
      <c r="D1558" s="3" t="s">
        <v>4490</v>
      </c>
      <c r="E1558" s="3" t="s">
        <v>23961</v>
      </c>
      <c r="F1558" s="1" t="s">
        <v>2252</v>
      </c>
      <c r="G1558" s="1">
        <v>5</v>
      </c>
      <c r="H1558" s="1" t="s">
        <v>27474</v>
      </c>
      <c r="I1558" s="1">
        <v>0</v>
      </c>
      <c r="J1558" s="1" t="s">
        <v>27474</v>
      </c>
      <c r="K1558" s="1">
        <f t="shared" si="96"/>
        <v>5</v>
      </c>
      <c r="L1558" s="2">
        <f>SUMIFS('Basin Total Well Counts'!B:B,'Basin Total Well Counts'!A:A,F1558)</f>
        <v>4041</v>
      </c>
      <c r="M1558" s="4">
        <f t="shared" si="97"/>
        <v>1.2373174956693887E-3</v>
      </c>
      <c r="N1558" s="2">
        <f>SUMIF('Basin Emissions'!A:A,F1558,'Basin Emissions'!B:B)</f>
        <v>864.57313880000004</v>
      </c>
      <c r="O1558" s="8">
        <f t="shared" si="98"/>
        <v>1.0697514709230389</v>
      </c>
      <c r="P1558" s="7">
        <f>SUMIF('Tool Pneumatics CH4 VOC BTEX'!B:B,A1558,'Tool Pneumatics CH4 VOC BTEX'!F:F)</f>
        <v>3.5899999141693102</v>
      </c>
      <c r="Q1558" s="14">
        <f t="shared" si="99"/>
        <v>0.32846436618127822</v>
      </c>
      <c r="R1558" s="16">
        <f>SUMIF('Tool Pneumatics CH4 VOC BTEX'!B:B,A1558,'Tool Pneumatics CH4 VOC BTEX'!H:H)*Q1558</f>
        <v>1.491228258878087E-3</v>
      </c>
      <c r="S1558" s="16">
        <f>SUMIF('Tool Pneumatics CH4 VOC BTEX'!B:B,A1558,'Tool Pneumatics CH4 VOC BTEX'!J:J)*Q1558</f>
        <v>8.4415344397379441E-5</v>
      </c>
      <c r="T1558" s="16">
        <f>SUMIF('Tool Pneumatics CH4 VOC BTEX'!B:B,A1558,'Tool Pneumatics CH4 VOC BTEX'!L:L)*Q1558</f>
        <v>1.3296237838058631E-3</v>
      </c>
      <c r="U1558" s="16">
        <f>SUMIF('Tool Pneumatics CH4 VOC BTEX'!B:B,A1558,'Tool Pneumatics CH4 VOC BTEX'!N:N)*Q1558</f>
        <v>3.7740556262303256E-4</v>
      </c>
    </row>
    <row r="1559" spans="1:21" x14ac:dyDescent="0.25">
      <c r="A1559" s="1" t="s">
        <v>4286</v>
      </c>
      <c r="B1559" s="1" t="s">
        <v>1523</v>
      </c>
      <c r="C1559" s="1" t="s">
        <v>4287</v>
      </c>
      <c r="D1559" s="3" t="s">
        <v>4495</v>
      </c>
      <c r="E1559" s="3" t="s">
        <v>23961</v>
      </c>
      <c r="F1559" s="1" t="s">
        <v>2223</v>
      </c>
      <c r="G1559" s="1">
        <v>0</v>
      </c>
      <c r="H1559" s="1" t="s">
        <v>27474</v>
      </c>
      <c r="I1559" s="1">
        <v>0</v>
      </c>
      <c r="J1559" s="1" t="s">
        <v>27474</v>
      </c>
      <c r="K1559" s="1">
        <f t="shared" si="96"/>
        <v>0</v>
      </c>
      <c r="L1559" s="2">
        <f>SUMIFS('Basin Total Well Counts'!B:B,'Basin Total Well Counts'!A:A,F1559)</f>
        <v>1034</v>
      </c>
      <c r="M1559" s="4">
        <f t="shared" si="97"/>
        <v>0</v>
      </c>
      <c r="N1559" s="2">
        <f>SUMIF('Basin Emissions'!A:A,F1559,'Basin Emissions'!B:B)</f>
        <v>9940.5961918999983</v>
      </c>
      <c r="O1559" s="8">
        <f t="shared" si="98"/>
        <v>0</v>
      </c>
      <c r="P1559" s="7">
        <f>SUMIF('Tool Pneumatics CH4 VOC BTEX'!B:B,A1559,'Tool Pneumatics CH4 VOC BTEX'!F:F)</f>
        <v>4.9166021347045898</v>
      </c>
      <c r="Q1559" s="14">
        <f t="shared" si="99"/>
        <v>0</v>
      </c>
      <c r="R1559" s="16">
        <f>SUMIF('Tool Pneumatics CH4 VOC BTEX'!B:B,A1559,'Tool Pneumatics CH4 VOC BTEX'!H:H)*Q1559</f>
        <v>0</v>
      </c>
      <c r="S1559" s="16">
        <f>SUMIF('Tool Pneumatics CH4 VOC BTEX'!B:B,A1559,'Tool Pneumatics CH4 VOC BTEX'!J:J)*Q1559</f>
        <v>0</v>
      </c>
      <c r="T1559" s="16">
        <f>SUMIF('Tool Pneumatics CH4 VOC BTEX'!B:B,A1559,'Tool Pneumatics CH4 VOC BTEX'!L:L)*Q1559</f>
        <v>0</v>
      </c>
      <c r="U1559" s="16">
        <f>SUMIF('Tool Pneumatics CH4 VOC BTEX'!B:B,A1559,'Tool Pneumatics CH4 VOC BTEX'!N:N)*Q1559</f>
        <v>0</v>
      </c>
    </row>
    <row r="1560" spans="1:21" x14ac:dyDescent="0.25">
      <c r="A1560" s="1" t="s">
        <v>4288</v>
      </c>
      <c r="B1560" s="1" t="s">
        <v>1523</v>
      </c>
      <c r="C1560" s="1" t="s">
        <v>1788</v>
      </c>
      <c r="D1560" s="3" t="s">
        <v>4509</v>
      </c>
      <c r="E1560" s="3" t="s">
        <v>23961</v>
      </c>
      <c r="F1560" s="1" t="s">
        <v>2223</v>
      </c>
      <c r="G1560" s="1">
        <v>0</v>
      </c>
      <c r="H1560" s="1" t="s">
        <v>27474</v>
      </c>
      <c r="I1560" s="1">
        <v>0</v>
      </c>
      <c r="J1560" s="1" t="s">
        <v>27474</v>
      </c>
      <c r="K1560" s="1">
        <f t="shared" si="96"/>
        <v>0</v>
      </c>
      <c r="L1560" s="2">
        <f>SUMIFS('Basin Total Well Counts'!B:B,'Basin Total Well Counts'!A:A,F1560)</f>
        <v>1034</v>
      </c>
      <c r="M1560" s="4">
        <f t="shared" si="97"/>
        <v>0</v>
      </c>
      <c r="N1560" s="2">
        <f>SUMIF('Basin Emissions'!A:A,F1560,'Basin Emissions'!B:B)</f>
        <v>9940.5961918999983</v>
      </c>
      <c r="O1560" s="8">
        <f t="shared" si="98"/>
        <v>0</v>
      </c>
      <c r="P1560" s="7">
        <f>SUMIF('Tool Pneumatics CH4 VOC BTEX'!B:B,A1560,'Tool Pneumatics CH4 VOC BTEX'!F:F)</f>
        <v>4.9166021347045898</v>
      </c>
      <c r="Q1560" s="14">
        <f t="shared" si="99"/>
        <v>0</v>
      </c>
      <c r="R1560" s="16">
        <f>SUMIF('Tool Pneumatics CH4 VOC BTEX'!B:B,A1560,'Tool Pneumatics CH4 VOC BTEX'!H:H)*Q1560</f>
        <v>0</v>
      </c>
      <c r="S1560" s="16">
        <f>SUMIF('Tool Pneumatics CH4 VOC BTEX'!B:B,A1560,'Tool Pneumatics CH4 VOC BTEX'!J:J)*Q1560</f>
        <v>0</v>
      </c>
      <c r="T1560" s="16">
        <f>SUMIF('Tool Pneumatics CH4 VOC BTEX'!B:B,A1560,'Tool Pneumatics CH4 VOC BTEX'!L:L)*Q1560</f>
        <v>0</v>
      </c>
      <c r="U1560" s="16">
        <f>SUMIF('Tool Pneumatics CH4 VOC BTEX'!B:B,A1560,'Tool Pneumatics CH4 VOC BTEX'!N:N)*Q1560</f>
        <v>0</v>
      </c>
    </row>
    <row r="1561" spans="1:21" x14ac:dyDescent="0.25">
      <c r="A1561" s="1" t="s">
        <v>4289</v>
      </c>
      <c r="B1561" s="1" t="s">
        <v>1523</v>
      </c>
      <c r="C1561" s="1" t="s">
        <v>2033</v>
      </c>
      <c r="D1561" s="3" t="s">
        <v>4503</v>
      </c>
      <c r="E1561" s="3" t="s">
        <v>23961</v>
      </c>
      <c r="F1561" s="1" t="s">
        <v>2252</v>
      </c>
      <c r="G1561" s="1">
        <v>15</v>
      </c>
      <c r="H1561" s="1" t="s">
        <v>27474</v>
      </c>
      <c r="I1561" s="1">
        <v>0</v>
      </c>
      <c r="J1561" s="1" t="s">
        <v>27474</v>
      </c>
      <c r="K1561" s="1">
        <f t="shared" si="96"/>
        <v>15</v>
      </c>
      <c r="L1561" s="2">
        <f>SUMIFS('Basin Total Well Counts'!B:B,'Basin Total Well Counts'!A:A,F1561)</f>
        <v>4041</v>
      </c>
      <c r="M1561" s="4">
        <f t="shared" si="97"/>
        <v>3.7119524870081661E-3</v>
      </c>
      <c r="N1561" s="2">
        <f>SUMIF('Basin Emissions'!A:A,F1561,'Basin Emissions'!B:B)</f>
        <v>864.57313880000004</v>
      </c>
      <c r="O1561" s="8">
        <f t="shared" si="98"/>
        <v>3.2092544127691167</v>
      </c>
      <c r="P1561" s="7">
        <f>SUMIF('Tool Pneumatics CH4 VOC BTEX'!B:B,A1561,'Tool Pneumatics CH4 VOC BTEX'!F:F)</f>
        <v>3.5899999141693102</v>
      </c>
      <c r="Q1561" s="14">
        <f t="shared" si="99"/>
        <v>0.98539309854383472</v>
      </c>
      <c r="R1561" s="16">
        <f>SUMIF('Tool Pneumatics CH4 VOC BTEX'!B:B,A1561,'Tool Pneumatics CH4 VOC BTEX'!H:H)*Q1561</f>
        <v>4.4736847766342607E-3</v>
      </c>
      <c r="S1561" s="16">
        <f>SUMIF('Tool Pneumatics CH4 VOC BTEX'!B:B,A1561,'Tool Pneumatics CH4 VOC BTEX'!J:J)*Q1561</f>
        <v>2.5324603319213832E-4</v>
      </c>
      <c r="T1561" s="16">
        <f>SUMIF('Tool Pneumatics CH4 VOC BTEX'!B:B,A1561,'Tool Pneumatics CH4 VOC BTEX'!L:L)*Q1561</f>
        <v>3.9888713514175892E-3</v>
      </c>
      <c r="U1561" s="16">
        <f>SUMIF('Tool Pneumatics CH4 VOC BTEX'!B:B,A1561,'Tool Pneumatics CH4 VOC BTEX'!N:N)*Q1561</f>
        <v>1.1322166878690977E-3</v>
      </c>
    </row>
    <row r="1562" spans="1:21" x14ac:dyDescent="0.25">
      <c r="A1562" s="1" t="s">
        <v>4290</v>
      </c>
      <c r="B1562" s="1" t="s">
        <v>1523</v>
      </c>
      <c r="C1562" s="1" t="s">
        <v>2004</v>
      </c>
      <c r="D1562" s="3" t="s">
        <v>4493</v>
      </c>
      <c r="E1562" s="3" t="s">
        <v>23961</v>
      </c>
      <c r="F1562" s="1" t="s">
        <v>2223</v>
      </c>
      <c r="G1562" s="1">
        <v>0</v>
      </c>
      <c r="H1562" s="1" t="s">
        <v>27474</v>
      </c>
      <c r="I1562" s="1">
        <v>0</v>
      </c>
      <c r="J1562" s="1" t="s">
        <v>27474</v>
      </c>
      <c r="K1562" s="1">
        <f t="shared" si="96"/>
        <v>0</v>
      </c>
      <c r="L1562" s="2">
        <f>SUMIFS('Basin Total Well Counts'!B:B,'Basin Total Well Counts'!A:A,F1562)</f>
        <v>1034</v>
      </c>
      <c r="M1562" s="4">
        <f t="shared" si="97"/>
        <v>0</v>
      </c>
      <c r="N1562" s="2">
        <f>SUMIF('Basin Emissions'!A:A,F1562,'Basin Emissions'!B:B)</f>
        <v>9940.5961918999983</v>
      </c>
      <c r="O1562" s="8">
        <f t="shared" si="98"/>
        <v>0</v>
      </c>
      <c r="P1562" s="7">
        <f>SUMIF('Tool Pneumatics CH4 VOC BTEX'!B:B,A1562,'Tool Pneumatics CH4 VOC BTEX'!F:F)</f>
        <v>4.9166021347045898</v>
      </c>
      <c r="Q1562" s="14">
        <f t="shared" si="99"/>
        <v>0</v>
      </c>
      <c r="R1562" s="16">
        <f>SUMIF('Tool Pneumatics CH4 VOC BTEX'!B:B,A1562,'Tool Pneumatics CH4 VOC BTEX'!H:H)*Q1562</f>
        <v>0</v>
      </c>
      <c r="S1562" s="16">
        <f>SUMIF('Tool Pneumatics CH4 VOC BTEX'!B:B,A1562,'Tool Pneumatics CH4 VOC BTEX'!J:J)*Q1562</f>
        <v>0</v>
      </c>
      <c r="T1562" s="16">
        <f>SUMIF('Tool Pneumatics CH4 VOC BTEX'!B:B,A1562,'Tool Pneumatics CH4 VOC BTEX'!L:L)*Q1562</f>
        <v>0</v>
      </c>
      <c r="U1562" s="16">
        <f>SUMIF('Tool Pneumatics CH4 VOC BTEX'!B:B,A1562,'Tool Pneumatics CH4 VOC BTEX'!N:N)*Q1562</f>
        <v>0</v>
      </c>
    </row>
    <row r="1563" spans="1:21" x14ac:dyDescent="0.25">
      <c r="A1563" s="1" t="s">
        <v>4291</v>
      </c>
      <c r="B1563" s="1" t="s">
        <v>1523</v>
      </c>
      <c r="C1563" s="1" t="s">
        <v>1599</v>
      </c>
      <c r="D1563" s="3" t="s">
        <v>4490</v>
      </c>
      <c r="E1563" s="3" t="s">
        <v>23961</v>
      </c>
      <c r="F1563" s="1" t="s">
        <v>2223</v>
      </c>
      <c r="G1563" s="1">
        <v>122</v>
      </c>
      <c r="H1563" s="1" t="s">
        <v>27474</v>
      </c>
      <c r="I1563" s="1">
        <v>0</v>
      </c>
      <c r="J1563" s="1" t="s">
        <v>27474</v>
      </c>
      <c r="K1563" s="1">
        <f t="shared" si="96"/>
        <v>122</v>
      </c>
      <c r="L1563" s="2">
        <f>SUMIFS('Basin Total Well Counts'!B:B,'Basin Total Well Counts'!A:A,F1563)</f>
        <v>1034</v>
      </c>
      <c r="M1563" s="4">
        <f t="shared" si="97"/>
        <v>0.11798839458413926</v>
      </c>
      <c r="N1563" s="2">
        <f>SUMIF('Basin Emissions'!A:A,F1563,'Basin Emissions'!B:B)</f>
        <v>9940.5961918999983</v>
      </c>
      <c r="O1563" s="8">
        <f t="shared" si="98"/>
        <v>1172.8749858914891</v>
      </c>
      <c r="P1563" s="7">
        <f>SUMIF('Tool Pneumatics CH4 VOC BTEX'!B:B,A1563,'Tool Pneumatics CH4 VOC BTEX'!F:F)</f>
        <v>4.9166021347045898</v>
      </c>
      <c r="Q1563" s="14">
        <f t="shared" si="99"/>
        <v>262.95804735191757</v>
      </c>
      <c r="R1563" s="16">
        <f>SUMIF('Tool Pneumatics CH4 VOC BTEX'!B:B,A1563,'Tool Pneumatics CH4 VOC BTEX'!H:H)*Q1563</f>
        <v>0.40205471178749042</v>
      </c>
      <c r="S1563" s="16">
        <f>SUMIF('Tool Pneumatics CH4 VOC BTEX'!B:B,A1563,'Tool Pneumatics CH4 VOC BTEX'!J:J)*Q1563</f>
        <v>8.4591180996161763E-3</v>
      </c>
      <c r="T1563" s="16">
        <f>SUMIF('Tool Pneumatics CH4 VOC BTEX'!B:B,A1563,'Tool Pneumatics CH4 VOC BTEX'!L:L)*Q1563</f>
        <v>0.15342668893282743</v>
      </c>
      <c r="U1563" s="16">
        <f>SUMIF('Tool Pneumatics CH4 VOC BTEX'!B:B,A1563,'Tool Pneumatics CH4 VOC BTEX'!N:N)*Q1563</f>
        <v>0.12986415215383915</v>
      </c>
    </row>
    <row r="1564" spans="1:21" x14ac:dyDescent="0.25">
      <c r="A1564" s="1" t="s">
        <v>4292</v>
      </c>
      <c r="B1564" s="1" t="s">
        <v>1523</v>
      </c>
      <c r="C1564" s="1" t="s">
        <v>1723</v>
      </c>
      <c r="D1564" s="3" t="s">
        <v>4509</v>
      </c>
      <c r="E1564" s="3" t="s">
        <v>23961</v>
      </c>
      <c r="F1564" s="1" t="s">
        <v>3649</v>
      </c>
      <c r="G1564" s="1">
        <v>0</v>
      </c>
      <c r="H1564" s="1" t="s">
        <v>27474</v>
      </c>
      <c r="I1564" s="1">
        <v>0</v>
      </c>
      <c r="J1564" s="1" t="s">
        <v>27474</v>
      </c>
      <c r="K1564" s="1">
        <f t="shared" si="96"/>
        <v>0</v>
      </c>
      <c r="L1564" s="2">
        <f>SUMIFS('Basin Total Well Counts'!B:B,'Basin Total Well Counts'!A:A,F1564)</f>
        <v>20</v>
      </c>
      <c r="M1564" s="4">
        <f t="shared" si="97"/>
        <v>0</v>
      </c>
      <c r="N1564" s="2">
        <f>SUMIF('Basin Emissions'!A:A,F1564,'Basin Emissions'!B:B)</f>
        <v>253.02431440000004</v>
      </c>
      <c r="O1564" s="8">
        <f t="shared" si="98"/>
        <v>0</v>
      </c>
      <c r="P1564" s="7">
        <f>SUMIF('Tool Pneumatics CH4 VOC BTEX'!B:B,A1564,'Tool Pneumatics CH4 VOC BTEX'!F:F)</f>
        <v>25.404619216918899</v>
      </c>
      <c r="Q1564" s="14">
        <f t="shared" si="99"/>
        <v>0</v>
      </c>
      <c r="R1564" s="16">
        <f>SUMIF('Tool Pneumatics CH4 VOC BTEX'!B:B,A1564,'Tool Pneumatics CH4 VOC BTEX'!H:H)*Q1564</f>
        <v>0</v>
      </c>
      <c r="S1564" s="16">
        <f>SUMIF('Tool Pneumatics CH4 VOC BTEX'!B:B,A1564,'Tool Pneumatics CH4 VOC BTEX'!J:J)*Q1564</f>
        <v>0</v>
      </c>
      <c r="T1564" s="16">
        <f>SUMIF('Tool Pneumatics CH4 VOC BTEX'!B:B,A1564,'Tool Pneumatics CH4 VOC BTEX'!L:L)*Q1564</f>
        <v>0</v>
      </c>
      <c r="U1564" s="16">
        <f>SUMIF('Tool Pneumatics CH4 VOC BTEX'!B:B,A1564,'Tool Pneumatics CH4 VOC BTEX'!N:N)*Q1564</f>
        <v>0</v>
      </c>
    </row>
    <row r="1565" spans="1:21" x14ac:dyDescent="0.25">
      <c r="A1565" s="1" t="s">
        <v>4293</v>
      </c>
      <c r="B1565" s="1" t="s">
        <v>1523</v>
      </c>
      <c r="C1565" s="1" t="s">
        <v>1544</v>
      </c>
      <c r="D1565" s="3" t="s">
        <v>4490</v>
      </c>
      <c r="E1565" s="3" t="s">
        <v>23961</v>
      </c>
      <c r="F1565" s="1" t="s">
        <v>2252</v>
      </c>
      <c r="G1565" s="1">
        <v>33</v>
      </c>
      <c r="H1565" s="1" t="s">
        <v>27474</v>
      </c>
      <c r="I1565" s="1">
        <v>0</v>
      </c>
      <c r="J1565" s="1" t="s">
        <v>27474</v>
      </c>
      <c r="K1565" s="1">
        <f t="shared" si="96"/>
        <v>33</v>
      </c>
      <c r="L1565" s="2">
        <f>SUMIFS('Basin Total Well Counts'!B:B,'Basin Total Well Counts'!A:A,F1565)</f>
        <v>4041</v>
      </c>
      <c r="M1565" s="4">
        <f t="shared" si="97"/>
        <v>8.1662954714179659E-3</v>
      </c>
      <c r="N1565" s="2">
        <f>SUMIF('Basin Emissions'!A:A,F1565,'Basin Emissions'!B:B)</f>
        <v>864.57313880000004</v>
      </c>
      <c r="O1565" s="8">
        <f t="shared" si="98"/>
        <v>7.060359708092057</v>
      </c>
      <c r="P1565" s="7">
        <f>SUMIF('Tool Pneumatics CH4 VOC BTEX'!B:B,A1565,'Tool Pneumatics CH4 VOC BTEX'!F:F)</f>
        <v>3.5899999141693102</v>
      </c>
      <c r="Q1565" s="14">
        <f t="shared" si="99"/>
        <v>2.1678648167964369</v>
      </c>
      <c r="R1565" s="16">
        <f>SUMIF('Tool Pneumatics CH4 VOC BTEX'!B:B,A1565,'Tool Pneumatics CH4 VOC BTEX'!H:H)*Q1565</f>
        <v>9.8421065085953774E-3</v>
      </c>
      <c r="S1565" s="16">
        <f>SUMIF('Tool Pneumatics CH4 VOC BTEX'!B:B,A1565,'Tool Pneumatics CH4 VOC BTEX'!J:J)*Q1565</f>
        <v>5.5714127302270453E-4</v>
      </c>
      <c r="T1565" s="16">
        <f>SUMIF('Tool Pneumatics CH4 VOC BTEX'!B:B,A1565,'Tool Pneumatics CH4 VOC BTEX'!L:L)*Q1565</f>
        <v>8.775516973118699E-3</v>
      </c>
      <c r="U1565" s="16">
        <f>SUMIF('Tool Pneumatics CH4 VOC BTEX'!B:B,A1565,'Tool Pneumatics CH4 VOC BTEX'!N:N)*Q1565</f>
        <v>2.4908767133120157E-3</v>
      </c>
    </row>
    <row r="1566" spans="1:21" x14ac:dyDescent="0.25">
      <c r="A1566" s="1" t="s">
        <v>4294</v>
      </c>
      <c r="B1566" s="1" t="s">
        <v>1523</v>
      </c>
      <c r="C1566" s="1" t="s">
        <v>1626</v>
      </c>
      <c r="D1566" s="3" t="s">
        <v>4509</v>
      </c>
      <c r="E1566" s="3" t="s">
        <v>23961</v>
      </c>
      <c r="F1566" s="1" t="s">
        <v>2223</v>
      </c>
      <c r="G1566" s="1">
        <v>0</v>
      </c>
      <c r="H1566" s="1" t="s">
        <v>27474</v>
      </c>
      <c r="I1566" s="1">
        <v>0</v>
      </c>
      <c r="J1566" s="1" t="s">
        <v>27474</v>
      </c>
      <c r="K1566" s="1">
        <f t="shared" si="96"/>
        <v>0</v>
      </c>
      <c r="L1566" s="2">
        <f>SUMIFS('Basin Total Well Counts'!B:B,'Basin Total Well Counts'!A:A,F1566)</f>
        <v>1034</v>
      </c>
      <c r="M1566" s="4">
        <f t="shared" si="97"/>
        <v>0</v>
      </c>
      <c r="N1566" s="2">
        <f>SUMIF('Basin Emissions'!A:A,F1566,'Basin Emissions'!B:B)</f>
        <v>9940.5961918999983</v>
      </c>
      <c r="O1566" s="8">
        <f t="shared" si="98"/>
        <v>0</v>
      </c>
      <c r="P1566" s="7">
        <f>SUMIF('Tool Pneumatics CH4 VOC BTEX'!B:B,A1566,'Tool Pneumatics CH4 VOC BTEX'!F:F)</f>
        <v>4.9166021347045898</v>
      </c>
      <c r="Q1566" s="14">
        <f t="shared" si="99"/>
        <v>0</v>
      </c>
      <c r="R1566" s="16">
        <f>SUMIF('Tool Pneumatics CH4 VOC BTEX'!B:B,A1566,'Tool Pneumatics CH4 VOC BTEX'!H:H)*Q1566</f>
        <v>0</v>
      </c>
      <c r="S1566" s="16">
        <f>SUMIF('Tool Pneumatics CH4 VOC BTEX'!B:B,A1566,'Tool Pneumatics CH4 VOC BTEX'!J:J)*Q1566</f>
        <v>0</v>
      </c>
      <c r="T1566" s="16">
        <f>SUMIF('Tool Pneumatics CH4 VOC BTEX'!B:B,A1566,'Tool Pneumatics CH4 VOC BTEX'!L:L)*Q1566</f>
        <v>0</v>
      </c>
      <c r="U1566" s="16">
        <f>SUMIF('Tool Pneumatics CH4 VOC BTEX'!B:B,A1566,'Tool Pneumatics CH4 VOC BTEX'!N:N)*Q1566</f>
        <v>0</v>
      </c>
    </row>
    <row r="1567" spans="1:21" x14ac:dyDescent="0.25">
      <c r="A1567" s="1" t="s">
        <v>4295</v>
      </c>
      <c r="B1567" s="1" t="s">
        <v>1523</v>
      </c>
      <c r="C1567" s="1" t="s">
        <v>4296</v>
      </c>
      <c r="D1567" s="3" t="s">
        <v>4509</v>
      </c>
      <c r="E1567" s="3" t="s">
        <v>23961</v>
      </c>
      <c r="F1567" s="1" t="s">
        <v>2223</v>
      </c>
      <c r="G1567" s="1">
        <v>0</v>
      </c>
      <c r="H1567" s="1" t="s">
        <v>27474</v>
      </c>
      <c r="I1567" s="1">
        <v>0</v>
      </c>
      <c r="J1567" s="1" t="s">
        <v>27474</v>
      </c>
      <c r="K1567" s="1">
        <f t="shared" si="96"/>
        <v>0</v>
      </c>
      <c r="L1567" s="2">
        <f>SUMIFS('Basin Total Well Counts'!B:B,'Basin Total Well Counts'!A:A,F1567)</f>
        <v>1034</v>
      </c>
      <c r="M1567" s="4">
        <f t="shared" si="97"/>
        <v>0</v>
      </c>
      <c r="N1567" s="2">
        <f>SUMIF('Basin Emissions'!A:A,F1567,'Basin Emissions'!B:B)</f>
        <v>9940.5961918999983</v>
      </c>
      <c r="O1567" s="8">
        <f t="shared" si="98"/>
        <v>0</v>
      </c>
      <c r="P1567" s="7">
        <f>SUMIF('Tool Pneumatics CH4 VOC BTEX'!B:B,A1567,'Tool Pneumatics CH4 VOC BTEX'!F:F)</f>
        <v>4.9166021347045898</v>
      </c>
      <c r="Q1567" s="14">
        <f t="shared" si="99"/>
        <v>0</v>
      </c>
      <c r="R1567" s="16">
        <f>SUMIF('Tool Pneumatics CH4 VOC BTEX'!B:B,A1567,'Tool Pneumatics CH4 VOC BTEX'!H:H)*Q1567</f>
        <v>0</v>
      </c>
      <c r="S1567" s="16">
        <f>SUMIF('Tool Pneumatics CH4 VOC BTEX'!B:B,A1567,'Tool Pneumatics CH4 VOC BTEX'!J:J)*Q1567</f>
        <v>0</v>
      </c>
      <c r="T1567" s="16">
        <f>SUMIF('Tool Pneumatics CH4 VOC BTEX'!B:B,A1567,'Tool Pneumatics CH4 VOC BTEX'!L:L)*Q1567</f>
        <v>0</v>
      </c>
      <c r="U1567" s="16">
        <f>SUMIF('Tool Pneumatics CH4 VOC BTEX'!B:B,A1567,'Tool Pneumatics CH4 VOC BTEX'!N:N)*Q1567</f>
        <v>0</v>
      </c>
    </row>
    <row r="1568" spans="1:21" x14ac:dyDescent="0.25">
      <c r="A1568" s="1" t="s">
        <v>4297</v>
      </c>
      <c r="B1568" s="1" t="s">
        <v>1523</v>
      </c>
      <c r="C1568" s="1" t="s">
        <v>1674</v>
      </c>
      <c r="D1568" s="3" t="s">
        <v>4490</v>
      </c>
      <c r="E1568" s="3" t="s">
        <v>23961</v>
      </c>
      <c r="F1568" s="1" t="s">
        <v>2223</v>
      </c>
      <c r="G1568" s="1">
        <v>0</v>
      </c>
      <c r="H1568" s="1" t="s">
        <v>27474</v>
      </c>
      <c r="I1568" s="1">
        <v>0</v>
      </c>
      <c r="J1568" s="1" t="s">
        <v>27474</v>
      </c>
      <c r="K1568" s="1">
        <f t="shared" si="96"/>
        <v>0</v>
      </c>
      <c r="L1568" s="2">
        <f>SUMIFS('Basin Total Well Counts'!B:B,'Basin Total Well Counts'!A:A,F1568)</f>
        <v>1034</v>
      </c>
      <c r="M1568" s="4">
        <f t="shared" si="97"/>
        <v>0</v>
      </c>
      <c r="N1568" s="2">
        <f>SUMIF('Basin Emissions'!A:A,F1568,'Basin Emissions'!B:B)</f>
        <v>9940.5961918999983</v>
      </c>
      <c r="O1568" s="8">
        <f t="shared" si="98"/>
        <v>0</v>
      </c>
      <c r="P1568" s="7">
        <f>SUMIF('Tool Pneumatics CH4 VOC BTEX'!B:B,A1568,'Tool Pneumatics CH4 VOC BTEX'!F:F)</f>
        <v>4.9166021347045898</v>
      </c>
      <c r="Q1568" s="14">
        <f t="shared" si="99"/>
        <v>0</v>
      </c>
      <c r="R1568" s="16">
        <f>SUMIF('Tool Pneumatics CH4 VOC BTEX'!B:B,A1568,'Tool Pneumatics CH4 VOC BTEX'!H:H)*Q1568</f>
        <v>0</v>
      </c>
      <c r="S1568" s="16">
        <f>SUMIF('Tool Pneumatics CH4 VOC BTEX'!B:B,A1568,'Tool Pneumatics CH4 VOC BTEX'!J:J)*Q1568</f>
        <v>0</v>
      </c>
      <c r="T1568" s="16">
        <f>SUMIF('Tool Pneumatics CH4 VOC BTEX'!B:B,A1568,'Tool Pneumatics CH4 VOC BTEX'!L:L)*Q1568</f>
        <v>0</v>
      </c>
      <c r="U1568" s="16">
        <f>SUMIF('Tool Pneumatics CH4 VOC BTEX'!B:B,A1568,'Tool Pneumatics CH4 VOC BTEX'!N:N)*Q1568</f>
        <v>0</v>
      </c>
    </row>
    <row r="1569" spans="1:21" x14ac:dyDescent="0.25">
      <c r="A1569" s="1" t="s">
        <v>4298</v>
      </c>
      <c r="B1569" s="1" t="s">
        <v>1523</v>
      </c>
      <c r="C1569" s="1" t="s">
        <v>4299</v>
      </c>
      <c r="D1569" s="3" t="s">
        <v>4490</v>
      </c>
      <c r="E1569" s="3" t="s">
        <v>23961</v>
      </c>
      <c r="F1569" s="1" t="s">
        <v>2252</v>
      </c>
      <c r="G1569" s="1">
        <v>0</v>
      </c>
      <c r="H1569" s="1" t="s">
        <v>27474</v>
      </c>
      <c r="I1569" s="1">
        <v>0</v>
      </c>
      <c r="J1569" s="1" t="s">
        <v>27474</v>
      </c>
      <c r="K1569" s="1">
        <f t="shared" si="96"/>
        <v>0</v>
      </c>
      <c r="L1569" s="2">
        <f>SUMIFS('Basin Total Well Counts'!B:B,'Basin Total Well Counts'!A:A,F1569)</f>
        <v>4041</v>
      </c>
      <c r="M1569" s="4">
        <f t="shared" si="97"/>
        <v>0</v>
      </c>
      <c r="N1569" s="2">
        <f>SUMIF('Basin Emissions'!A:A,F1569,'Basin Emissions'!B:B)</f>
        <v>864.57313880000004</v>
      </c>
      <c r="O1569" s="8">
        <f t="shared" si="98"/>
        <v>0</v>
      </c>
      <c r="P1569" s="7">
        <f>SUMIF('Tool Pneumatics CH4 VOC BTEX'!B:B,A1569,'Tool Pneumatics CH4 VOC BTEX'!F:F)</f>
        <v>3.5899999141693102</v>
      </c>
      <c r="Q1569" s="14">
        <f t="shared" si="99"/>
        <v>0</v>
      </c>
      <c r="R1569" s="16">
        <f>SUMIF('Tool Pneumatics CH4 VOC BTEX'!B:B,A1569,'Tool Pneumatics CH4 VOC BTEX'!H:H)*Q1569</f>
        <v>0</v>
      </c>
      <c r="S1569" s="16">
        <f>SUMIF('Tool Pneumatics CH4 VOC BTEX'!B:B,A1569,'Tool Pneumatics CH4 VOC BTEX'!J:J)*Q1569</f>
        <v>0</v>
      </c>
      <c r="T1569" s="16">
        <f>SUMIF('Tool Pneumatics CH4 VOC BTEX'!B:B,A1569,'Tool Pneumatics CH4 VOC BTEX'!L:L)*Q1569</f>
        <v>0</v>
      </c>
      <c r="U1569" s="16">
        <f>SUMIF('Tool Pneumatics CH4 VOC BTEX'!B:B,A1569,'Tool Pneumatics CH4 VOC BTEX'!N:N)*Q1569</f>
        <v>0</v>
      </c>
    </row>
    <row r="1570" spans="1:21" x14ac:dyDescent="0.25">
      <c r="A1570" s="1" t="s">
        <v>4300</v>
      </c>
      <c r="B1570" s="1" t="s">
        <v>1523</v>
      </c>
      <c r="C1570" s="1" t="s">
        <v>4301</v>
      </c>
      <c r="D1570" s="3" t="s">
        <v>4495</v>
      </c>
      <c r="E1570" s="3" t="s">
        <v>23961</v>
      </c>
      <c r="F1570" s="1" t="s">
        <v>2252</v>
      </c>
      <c r="G1570" s="1">
        <v>10</v>
      </c>
      <c r="H1570" s="1" t="s">
        <v>27474</v>
      </c>
      <c r="I1570" s="1">
        <v>0</v>
      </c>
      <c r="J1570" s="1" t="s">
        <v>27474</v>
      </c>
      <c r="K1570" s="1">
        <f t="shared" si="96"/>
        <v>10</v>
      </c>
      <c r="L1570" s="2">
        <f>SUMIFS('Basin Total Well Counts'!B:B,'Basin Total Well Counts'!A:A,F1570)</f>
        <v>4041</v>
      </c>
      <c r="M1570" s="4">
        <f t="shared" si="97"/>
        <v>2.4746349913387774E-3</v>
      </c>
      <c r="N1570" s="2">
        <f>SUMIF('Basin Emissions'!A:A,F1570,'Basin Emissions'!B:B)</f>
        <v>864.57313880000004</v>
      </c>
      <c r="O1570" s="8">
        <f t="shared" si="98"/>
        <v>2.1395029418460778</v>
      </c>
      <c r="P1570" s="7">
        <f>SUMIF('Tool Pneumatics CH4 VOC BTEX'!B:B,A1570,'Tool Pneumatics CH4 VOC BTEX'!F:F)</f>
        <v>3.5899999141693102</v>
      </c>
      <c r="Q1570" s="14">
        <f t="shared" si="99"/>
        <v>0.65692873236255644</v>
      </c>
      <c r="R1570" s="16">
        <f>SUMIF('Tool Pneumatics CH4 VOC BTEX'!B:B,A1570,'Tool Pneumatics CH4 VOC BTEX'!H:H)*Q1570</f>
        <v>2.982456517756174E-3</v>
      </c>
      <c r="S1570" s="16">
        <f>SUMIF('Tool Pneumatics CH4 VOC BTEX'!B:B,A1570,'Tool Pneumatics CH4 VOC BTEX'!J:J)*Q1570</f>
        <v>1.6883068879475888E-4</v>
      </c>
      <c r="T1570" s="16">
        <f>SUMIF('Tool Pneumatics CH4 VOC BTEX'!B:B,A1570,'Tool Pneumatics CH4 VOC BTEX'!L:L)*Q1570</f>
        <v>2.6592475676117263E-3</v>
      </c>
      <c r="U1570" s="16">
        <f>SUMIF('Tool Pneumatics CH4 VOC BTEX'!B:B,A1570,'Tool Pneumatics CH4 VOC BTEX'!N:N)*Q1570</f>
        <v>7.5481112524606513E-4</v>
      </c>
    </row>
    <row r="1571" spans="1:21" x14ac:dyDescent="0.25">
      <c r="A1571" s="1" t="s">
        <v>4302</v>
      </c>
      <c r="B1571" s="1" t="s">
        <v>1523</v>
      </c>
      <c r="C1571" s="1" t="s">
        <v>1963</v>
      </c>
      <c r="D1571" s="3" t="s">
        <v>4503</v>
      </c>
      <c r="E1571" s="3" t="s">
        <v>23961</v>
      </c>
      <c r="F1571" s="1" t="s">
        <v>2252</v>
      </c>
      <c r="G1571" s="1">
        <v>0</v>
      </c>
      <c r="H1571" s="1" t="s">
        <v>27474</v>
      </c>
      <c r="I1571" s="1">
        <v>0</v>
      </c>
      <c r="J1571" s="1" t="s">
        <v>27474</v>
      </c>
      <c r="K1571" s="1">
        <f t="shared" si="96"/>
        <v>0</v>
      </c>
      <c r="L1571" s="2">
        <f>SUMIFS('Basin Total Well Counts'!B:B,'Basin Total Well Counts'!A:A,F1571)</f>
        <v>4041</v>
      </c>
      <c r="M1571" s="4">
        <f t="shared" si="97"/>
        <v>0</v>
      </c>
      <c r="N1571" s="2">
        <f>SUMIF('Basin Emissions'!A:A,F1571,'Basin Emissions'!B:B)</f>
        <v>864.57313880000004</v>
      </c>
      <c r="O1571" s="8">
        <f t="shared" si="98"/>
        <v>0</v>
      </c>
      <c r="P1571" s="7">
        <f>SUMIF('Tool Pneumatics CH4 VOC BTEX'!B:B,A1571,'Tool Pneumatics CH4 VOC BTEX'!F:F)</f>
        <v>3.5899999141693102</v>
      </c>
      <c r="Q1571" s="14">
        <f t="shared" si="99"/>
        <v>0</v>
      </c>
      <c r="R1571" s="16">
        <f>SUMIF('Tool Pneumatics CH4 VOC BTEX'!B:B,A1571,'Tool Pneumatics CH4 VOC BTEX'!H:H)*Q1571</f>
        <v>0</v>
      </c>
      <c r="S1571" s="16">
        <f>SUMIF('Tool Pneumatics CH4 VOC BTEX'!B:B,A1571,'Tool Pneumatics CH4 VOC BTEX'!J:J)*Q1571</f>
        <v>0</v>
      </c>
      <c r="T1571" s="16">
        <f>SUMIF('Tool Pneumatics CH4 VOC BTEX'!B:B,A1571,'Tool Pneumatics CH4 VOC BTEX'!L:L)*Q1571</f>
        <v>0</v>
      </c>
      <c r="U1571" s="16">
        <f>SUMIF('Tool Pneumatics CH4 VOC BTEX'!B:B,A1571,'Tool Pneumatics CH4 VOC BTEX'!N:N)*Q1571</f>
        <v>0</v>
      </c>
    </row>
    <row r="1572" spans="1:21" x14ac:dyDescent="0.25">
      <c r="A1572" s="1" t="s">
        <v>4303</v>
      </c>
      <c r="B1572" s="1" t="s">
        <v>1523</v>
      </c>
      <c r="C1572" s="1" t="s">
        <v>4304</v>
      </c>
      <c r="D1572" s="3" t="s">
        <v>4503</v>
      </c>
      <c r="E1572" s="3" t="s">
        <v>23961</v>
      </c>
      <c r="F1572" s="1" t="s">
        <v>2223</v>
      </c>
      <c r="G1572" s="1">
        <v>3</v>
      </c>
      <c r="H1572" s="1" t="s">
        <v>27474</v>
      </c>
      <c r="I1572" s="1">
        <v>0</v>
      </c>
      <c r="J1572" s="1" t="s">
        <v>27474</v>
      </c>
      <c r="K1572" s="1">
        <f t="shared" si="96"/>
        <v>3</v>
      </c>
      <c r="L1572" s="2">
        <f>SUMIFS('Basin Total Well Counts'!B:B,'Basin Total Well Counts'!A:A,F1572)</f>
        <v>1034</v>
      </c>
      <c r="M1572" s="4">
        <f t="shared" si="97"/>
        <v>2.9013539651837525E-3</v>
      </c>
      <c r="N1572" s="2">
        <f>SUMIF('Basin Emissions'!A:A,F1572,'Basin Emissions'!B:B)</f>
        <v>9940.5961918999983</v>
      </c>
      <c r="O1572" s="8">
        <f t="shared" si="98"/>
        <v>28.841188177659571</v>
      </c>
      <c r="P1572" s="7">
        <f>SUMIF('Tool Pneumatics CH4 VOC BTEX'!B:B,A1572,'Tool Pneumatics CH4 VOC BTEX'!F:F)</f>
        <v>4.9166021347045898</v>
      </c>
      <c r="Q1572" s="14">
        <f t="shared" si="99"/>
        <v>6.4661814922602678</v>
      </c>
      <c r="R1572" s="16">
        <f>SUMIF('Tool Pneumatics CH4 VOC BTEX'!B:B,A1572,'Tool Pneumatics CH4 VOC BTEX'!H:H)*Q1572</f>
        <v>9.8865912734628792E-3</v>
      </c>
      <c r="S1572" s="16">
        <f>SUMIF('Tool Pneumatics CH4 VOC BTEX'!B:B,A1572,'Tool Pneumatics CH4 VOC BTEX'!J:J)*Q1572</f>
        <v>2.0801110081023383E-4</v>
      </c>
      <c r="T1572" s="16">
        <f>SUMIF('Tool Pneumatics CH4 VOC BTEX'!B:B,A1572,'Tool Pneumatics CH4 VOC BTEX'!L:L)*Q1572</f>
        <v>3.7727874327744449E-3</v>
      </c>
      <c r="U1572" s="16">
        <f>SUMIF('Tool Pneumatics CH4 VOC BTEX'!B:B,A1572,'Tool Pneumatics CH4 VOC BTEX'!N:N)*Q1572</f>
        <v>3.1933807906681759E-3</v>
      </c>
    </row>
    <row r="1573" spans="1:21" x14ac:dyDescent="0.25">
      <c r="A1573" s="1" t="s">
        <v>4305</v>
      </c>
      <c r="B1573" s="1" t="s">
        <v>1523</v>
      </c>
      <c r="C1573" s="1" t="s">
        <v>1676</v>
      </c>
      <c r="D1573" s="3" t="s">
        <v>4495</v>
      </c>
      <c r="E1573" s="3" t="s">
        <v>23961</v>
      </c>
      <c r="F1573" s="1" t="s">
        <v>2223</v>
      </c>
      <c r="G1573" s="1">
        <v>0</v>
      </c>
      <c r="H1573" s="1" t="s">
        <v>27474</v>
      </c>
      <c r="I1573" s="1">
        <v>0</v>
      </c>
      <c r="J1573" s="1" t="s">
        <v>27474</v>
      </c>
      <c r="K1573" s="1">
        <f t="shared" si="96"/>
        <v>0</v>
      </c>
      <c r="L1573" s="2">
        <f>SUMIFS('Basin Total Well Counts'!B:B,'Basin Total Well Counts'!A:A,F1573)</f>
        <v>1034</v>
      </c>
      <c r="M1573" s="4">
        <f t="shared" si="97"/>
        <v>0</v>
      </c>
      <c r="N1573" s="2">
        <f>SUMIF('Basin Emissions'!A:A,F1573,'Basin Emissions'!B:B)</f>
        <v>9940.5961918999983</v>
      </c>
      <c r="O1573" s="8">
        <f t="shared" si="98"/>
        <v>0</v>
      </c>
      <c r="P1573" s="7">
        <f>SUMIF('Tool Pneumatics CH4 VOC BTEX'!B:B,A1573,'Tool Pneumatics CH4 VOC BTEX'!F:F)</f>
        <v>4.9166021347045898</v>
      </c>
      <c r="Q1573" s="14">
        <f t="shared" si="99"/>
        <v>0</v>
      </c>
      <c r="R1573" s="16">
        <f>SUMIF('Tool Pneumatics CH4 VOC BTEX'!B:B,A1573,'Tool Pneumatics CH4 VOC BTEX'!H:H)*Q1573</f>
        <v>0</v>
      </c>
      <c r="S1573" s="16">
        <f>SUMIF('Tool Pneumatics CH4 VOC BTEX'!B:B,A1573,'Tool Pneumatics CH4 VOC BTEX'!J:J)*Q1573</f>
        <v>0</v>
      </c>
      <c r="T1573" s="16">
        <f>SUMIF('Tool Pneumatics CH4 VOC BTEX'!B:B,A1573,'Tool Pneumatics CH4 VOC BTEX'!L:L)*Q1573</f>
        <v>0</v>
      </c>
      <c r="U1573" s="16">
        <f>SUMIF('Tool Pneumatics CH4 VOC BTEX'!B:B,A1573,'Tool Pneumatics CH4 VOC BTEX'!N:N)*Q1573</f>
        <v>0</v>
      </c>
    </row>
    <row r="1574" spans="1:21" x14ac:dyDescent="0.25">
      <c r="A1574" s="1" t="s">
        <v>4306</v>
      </c>
      <c r="B1574" s="1" t="s">
        <v>1523</v>
      </c>
      <c r="C1574" s="1" t="s">
        <v>1783</v>
      </c>
      <c r="D1574" s="3" t="s">
        <v>4509</v>
      </c>
      <c r="E1574" s="3" t="s">
        <v>23961</v>
      </c>
      <c r="F1574" s="1" t="s">
        <v>2223</v>
      </c>
      <c r="G1574" s="1">
        <v>0</v>
      </c>
      <c r="H1574" s="1" t="s">
        <v>27474</v>
      </c>
      <c r="I1574" s="1">
        <v>0</v>
      </c>
      <c r="J1574" s="1" t="s">
        <v>27474</v>
      </c>
      <c r="K1574" s="1">
        <f t="shared" si="96"/>
        <v>0</v>
      </c>
      <c r="L1574" s="2">
        <f>SUMIFS('Basin Total Well Counts'!B:B,'Basin Total Well Counts'!A:A,F1574)</f>
        <v>1034</v>
      </c>
      <c r="M1574" s="4">
        <f t="shared" si="97"/>
        <v>0</v>
      </c>
      <c r="N1574" s="2">
        <f>SUMIF('Basin Emissions'!A:A,F1574,'Basin Emissions'!B:B)</f>
        <v>9940.5961918999983</v>
      </c>
      <c r="O1574" s="8">
        <f t="shared" si="98"/>
        <v>0</v>
      </c>
      <c r="P1574" s="7">
        <f>SUMIF('Tool Pneumatics CH4 VOC BTEX'!B:B,A1574,'Tool Pneumatics CH4 VOC BTEX'!F:F)</f>
        <v>4.9166021347045898</v>
      </c>
      <c r="Q1574" s="14">
        <f t="shared" si="99"/>
        <v>0</v>
      </c>
      <c r="R1574" s="16">
        <f>SUMIF('Tool Pneumatics CH4 VOC BTEX'!B:B,A1574,'Tool Pneumatics CH4 VOC BTEX'!H:H)*Q1574</f>
        <v>0</v>
      </c>
      <c r="S1574" s="16">
        <f>SUMIF('Tool Pneumatics CH4 VOC BTEX'!B:B,A1574,'Tool Pneumatics CH4 VOC BTEX'!J:J)*Q1574</f>
        <v>0</v>
      </c>
      <c r="T1574" s="16">
        <f>SUMIF('Tool Pneumatics CH4 VOC BTEX'!B:B,A1574,'Tool Pneumatics CH4 VOC BTEX'!L:L)*Q1574</f>
        <v>0</v>
      </c>
      <c r="U1574" s="16">
        <f>SUMIF('Tool Pneumatics CH4 VOC BTEX'!B:B,A1574,'Tool Pneumatics CH4 VOC BTEX'!N:N)*Q1574</f>
        <v>0</v>
      </c>
    </row>
    <row r="1575" spans="1:21" x14ac:dyDescent="0.25">
      <c r="A1575" s="1" t="s">
        <v>4307</v>
      </c>
      <c r="B1575" s="1" t="s">
        <v>1523</v>
      </c>
      <c r="C1575" s="1" t="s">
        <v>4308</v>
      </c>
      <c r="D1575" s="3" t="s">
        <v>4495</v>
      </c>
      <c r="E1575" s="3" t="s">
        <v>23961</v>
      </c>
      <c r="F1575" s="1" t="s">
        <v>2252</v>
      </c>
      <c r="G1575" s="1">
        <v>3</v>
      </c>
      <c r="H1575" s="1" t="s">
        <v>27474</v>
      </c>
      <c r="I1575" s="1">
        <v>0</v>
      </c>
      <c r="J1575" s="1" t="s">
        <v>27474</v>
      </c>
      <c r="K1575" s="1">
        <f t="shared" si="96"/>
        <v>3</v>
      </c>
      <c r="L1575" s="2">
        <f>SUMIFS('Basin Total Well Counts'!B:B,'Basin Total Well Counts'!A:A,F1575)</f>
        <v>4041</v>
      </c>
      <c r="M1575" s="4">
        <f t="shared" si="97"/>
        <v>7.4239049740163323E-4</v>
      </c>
      <c r="N1575" s="2">
        <f>SUMIF('Basin Emissions'!A:A,F1575,'Basin Emissions'!B:B)</f>
        <v>864.57313880000004</v>
      </c>
      <c r="O1575" s="8">
        <f t="shared" si="98"/>
        <v>0.64185088255382328</v>
      </c>
      <c r="P1575" s="7">
        <f>SUMIF('Tool Pneumatics CH4 VOC BTEX'!B:B,A1575,'Tool Pneumatics CH4 VOC BTEX'!F:F)</f>
        <v>3.5899999141693102</v>
      </c>
      <c r="Q1575" s="14">
        <f t="shared" si="99"/>
        <v>0.19707861970876692</v>
      </c>
      <c r="R1575" s="16">
        <f>SUMIF('Tool Pneumatics CH4 VOC BTEX'!B:B,A1575,'Tool Pneumatics CH4 VOC BTEX'!H:H)*Q1575</f>
        <v>8.9473695532685206E-4</v>
      </c>
      <c r="S1575" s="16">
        <f>SUMIF('Tool Pneumatics CH4 VOC BTEX'!B:B,A1575,'Tool Pneumatics CH4 VOC BTEX'!J:J)*Q1575</f>
        <v>5.0649206638427664E-5</v>
      </c>
      <c r="T1575" s="16">
        <f>SUMIF('Tool Pneumatics CH4 VOC BTEX'!B:B,A1575,'Tool Pneumatics CH4 VOC BTEX'!L:L)*Q1575</f>
        <v>7.977742702835178E-4</v>
      </c>
      <c r="U1575" s="16">
        <f>SUMIF('Tool Pneumatics CH4 VOC BTEX'!B:B,A1575,'Tool Pneumatics CH4 VOC BTEX'!N:N)*Q1575</f>
        <v>2.2644333757381951E-4</v>
      </c>
    </row>
    <row r="1576" spans="1:21" x14ac:dyDescent="0.25">
      <c r="A1576" s="1" t="s">
        <v>4309</v>
      </c>
      <c r="B1576" s="1" t="s">
        <v>1523</v>
      </c>
      <c r="C1576" s="1" t="s">
        <v>4310</v>
      </c>
      <c r="D1576" s="3" t="s">
        <v>4509</v>
      </c>
      <c r="E1576" s="3" t="s">
        <v>23961</v>
      </c>
      <c r="F1576" s="1" t="s">
        <v>2252</v>
      </c>
      <c r="G1576" s="1">
        <v>0</v>
      </c>
      <c r="H1576" s="1" t="s">
        <v>27474</v>
      </c>
      <c r="I1576" s="1">
        <v>0</v>
      </c>
      <c r="J1576" s="1" t="s">
        <v>27474</v>
      </c>
      <c r="K1576" s="1">
        <f t="shared" si="96"/>
        <v>0</v>
      </c>
      <c r="L1576" s="2">
        <f>SUMIFS('Basin Total Well Counts'!B:B,'Basin Total Well Counts'!A:A,F1576)</f>
        <v>4041</v>
      </c>
      <c r="M1576" s="4">
        <f t="shared" si="97"/>
        <v>0</v>
      </c>
      <c r="N1576" s="2">
        <f>SUMIF('Basin Emissions'!A:A,F1576,'Basin Emissions'!B:B)</f>
        <v>864.57313880000004</v>
      </c>
      <c r="O1576" s="8">
        <f t="shared" si="98"/>
        <v>0</v>
      </c>
      <c r="P1576" s="7">
        <f>SUMIF('Tool Pneumatics CH4 VOC BTEX'!B:B,A1576,'Tool Pneumatics CH4 VOC BTEX'!F:F)</f>
        <v>3.5899999141693102</v>
      </c>
      <c r="Q1576" s="14">
        <f t="shared" si="99"/>
        <v>0</v>
      </c>
      <c r="R1576" s="16">
        <f>SUMIF('Tool Pneumatics CH4 VOC BTEX'!B:B,A1576,'Tool Pneumatics CH4 VOC BTEX'!H:H)*Q1576</f>
        <v>0</v>
      </c>
      <c r="S1576" s="16">
        <f>SUMIF('Tool Pneumatics CH4 VOC BTEX'!B:B,A1576,'Tool Pneumatics CH4 VOC BTEX'!J:J)*Q1576</f>
        <v>0</v>
      </c>
      <c r="T1576" s="16">
        <f>SUMIF('Tool Pneumatics CH4 VOC BTEX'!B:B,A1576,'Tool Pneumatics CH4 VOC BTEX'!L:L)*Q1576</f>
        <v>0</v>
      </c>
      <c r="U1576" s="16">
        <f>SUMIF('Tool Pneumatics CH4 VOC BTEX'!B:B,A1576,'Tool Pneumatics CH4 VOC BTEX'!N:N)*Q1576</f>
        <v>0</v>
      </c>
    </row>
    <row r="1577" spans="1:21" x14ac:dyDescent="0.25">
      <c r="A1577" s="1" t="s">
        <v>4311</v>
      </c>
      <c r="B1577" s="1" t="s">
        <v>1523</v>
      </c>
      <c r="C1577" s="1" t="s">
        <v>2992</v>
      </c>
      <c r="D1577" s="3" t="s">
        <v>4490</v>
      </c>
      <c r="E1577" s="3" t="s">
        <v>23961</v>
      </c>
      <c r="F1577" s="1" t="s">
        <v>2252</v>
      </c>
      <c r="G1577" s="1">
        <v>0</v>
      </c>
      <c r="H1577" s="1" t="s">
        <v>27474</v>
      </c>
      <c r="I1577" s="1">
        <v>0</v>
      </c>
      <c r="J1577" s="1" t="s">
        <v>27474</v>
      </c>
      <c r="K1577" s="1">
        <f t="shared" si="96"/>
        <v>0</v>
      </c>
      <c r="L1577" s="2">
        <f>SUMIFS('Basin Total Well Counts'!B:B,'Basin Total Well Counts'!A:A,F1577)</f>
        <v>4041</v>
      </c>
      <c r="M1577" s="4">
        <f t="shared" si="97"/>
        <v>0</v>
      </c>
      <c r="N1577" s="2">
        <f>SUMIF('Basin Emissions'!A:A,F1577,'Basin Emissions'!B:B)</f>
        <v>864.57313880000004</v>
      </c>
      <c r="O1577" s="8">
        <f t="shared" si="98"/>
        <v>0</v>
      </c>
      <c r="P1577" s="7">
        <f>SUMIF('Tool Pneumatics CH4 VOC BTEX'!B:B,A1577,'Tool Pneumatics CH4 VOC BTEX'!F:F)</f>
        <v>3.5899999141693102</v>
      </c>
      <c r="Q1577" s="14">
        <f t="shared" si="99"/>
        <v>0</v>
      </c>
      <c r="R1577" s="16">
        <f>SUMIF('Tool Pneumatics CH4 VOC BTEX'!B:B,A1577,'Tool Pneumatics CH4 VOC BTEX'!H:H)*Q1577</f>
        <v>0</v>
      </c>
      <c r="S1577" s="16">
        <f>SUMIF('Tool Pneumatics CH4 VOC BTEX'!B:B,A1577,'Tool Pneumatics CH4 VOC BTEX'!J:J)*Q1577</f>
        <v>0</v>
      </c>
      <c r="T1577" s="16">
        <f>SUMIF('Tool Pneumatics CH4 VOC BTEX'!B:B,A1577,'Tool Pneumatics CH4 VOC BTEX'!L:L)*Q1577</f>
        <v>0</v>
      </c>
      <c r="U1577" s="16">
        <f>SUMIF('Tool Pneumatics CH4 VOC BTEX'!B:B,A1577,'Tool Pneumatics CH4 VOC BTEX'!N:N)*Q1577</f>
        <v>0</v>
      </c>
    </row>
    <row r="1578" spans="1:21" x14ac:dyDescent="0.25">
      <c r="A1578" s="1" t="s">
        <v>4312</v>
      </c>
      <c r="B1578" s="1" t="s">
        <v>1523</v>
      </c>
      <c r="C1578" s="1" t="s">
        <v>1908</v>
      </c>
      <c r="D1578" s="3" t="s">
        <v>3518</v>
      </c>
      <c r="E1578" s="3" t="s">
        <v>3518</v>
      </c>
      <c r="F1578" s="1" t="s">
        <v>2223</v>
      </c>
      <c r="G1578" s="1">
        <v>0</v>
      </c>
      <c r="H1578" s="1" t="s">
        <v>27474</v>
      </c>
      <c r="I1578" s="1">
        <v>0</v>
      </c>
      <c r="J1578" s="1" t="s">
        <v>27474</v>
      </c>
      <c r="K1578" s="1">
        <f t="shared" si="96"/>
        <v>0</v>
      </c>
      <c r="L1578" s="2">
        <f>SUMIFS('Basin Total Well Counts'!B:B,'Basin Total Well Counts'!A:A,F1578)</f>
        <v>1034</v>
      </c>
      <c r="M1578" s="4">
        <f t="shared" si="97"/>
        <v>0</v>
      </c>
      <c r="N1578" s="2">
        <f>SUMIF('Basin Emissions'!A:A,F1578,'Basin Emissions'!B:B)</f>
        <v>9940.5961918999983</v>
      </c>
      <c r="O1578" s="8">
        <f t="shared" si="98"/>
        <v>0</v>
      </c>
      <c r="P1578" s="7">
        <f>SUMIF('Tool Pneumatics CH4 VOC BTEX'!B:B,A1578,'Tool Pneumatics CH4 VOC BTEX'!F:F)</f>
        <v>4.9166021347045898</v>
      </c>
      <c r="Q1578" s="14">
        <f t="shared" si="99"/>
        <v>0</v>
      </c>
      <c r="R1578" s="16">
        <f>SUMIF('Tool Pneumatics CH4 VOC BTEX'!B:B,A1578,'Tool Pneumatics CH4 VOC BTEX'!H:H)*Q1578</f>
        <v>0</v>
      </c>
      <c r="S1578" s="16">
        <f>SUMIF('Tool Pneumatics CH4 VOC BTEX'!B:B,A1578,'Tool Pneumatics CH4 VOC BTEX'!J:J)*Q1578</f>
        <v>0</v>
      </c>
      <c r="T1578" s="16">
        <f>SUMIF('Tool Pneumatics CH4 VOC BTEX'!B:B,A1578,'Tool Pneumatics CH4 VOC BTEX'!L:L)*Q1578</f>
        <v>0</v>
      </c>
      <c r="U1578" s="16">
        <f>SUMIF('Tool Pneumatics CH4 VOC BTEX'!B:B,A1578,'Tool Pneumatics CH4 VOC BTEX'!N:N)*Q1578</f>
        <v>0</v>
      </c>
    </row>
    <row r="1579" spans="1:21" x14ac:dyDescent="0.25">
      <c r="A1579" s="1" t="s">
        <v>4313</v>
      </c>
      <c r="B1579" s="1" t="s">
        <v>1523</v>
      </c>
      <c r="C1579" s="1" t="s">
        <v>1622</v>
      </c>
      <c r="D1579" s="3" t="s">
        <v>3518</v>
      </c>
      <c r="E1579" s="3" t="s">
        <v>3518</v>
      </c>
      <c r="F1579" s="1" t="s">
        <v>2223</v>
      </c>
      <c r="G1579" s="1">
        <v>0</v>
      </c>
      <c r="H1579" s="1" t="s">
        <v>27474</v>
      </c>
      <c r="I1579" s="1">
        <v>0</v>
      </c>
      <c r="J1579" s="1" t="s">
        <v>27474</v>
      </c>
      <c r="K1579" s="1">
        <f t="shared" si="96"/>
        <v>0</v>
      </c>
      <c r="L1579" s="2">
        <f>SUMIFS('Basin Total Well Counts'!B:B,'Basin Total Well Counts'!A:A,F1579)</f>
        <v>1034</v>
      </c>
      <c r="M1579" s="4">
        <f t="shared" si="97"/>
        <v>0</v>
      </c>
      <c r="N1579" s="2">
        <f>SUMIF('Basin Emissions'!A:A,F1579,'Basin Emissions'!B:B)</f>
        <v>9940.5961918999983</v>
      </c>
      <c r="O1579" s="8">
        <f t="shared" si="98"/>
        <v>0</v>
      </c>
      <c r="P1579" s="7">
        <f>SUMIF('Tool Pneumatics CH4 VOC BTEX'!B:B,A1579,'Tool Pneumatics CH4 VOC BTEX'!F:F)</f>
        <v>4.9166021347045898</v>
      </c>
      <c r="Q1579" s="14">
        <f t="shared" si="99"/>
        <v>0</v>
      </c>
      <c r="R1579" s="16">
        <f>SUMIF('Tool Pneumatics CH4 VOC BTEX'!B:B,A1579,'Tool Pneumatics CH4 VOC BTEX'!H:H)*Q1579</f>
        <v>0</v>
      </c>
      <c r="S1579" s="16">
        <f>SUMIF('Tool Pneumatics CH4 VOC BTEX'!B:B,A1579,'Tool Pneumatics CH4 VOC BTEX'!J:J)*Q1579</f>
        <v>0</v>
      </c>
      <c r="T1579" s="16">
        <f>SUMIF('Tool Pneumatics CH4 VOC BTEX'!B:B,A1579,'Tool Pneumatics CH4 VOC BTEX'!L:L)*Q1579</f>
        <v>0</v>
      </c>
      <c r="U1579" s="16">
        <f>SUMIF('Tool Pneumatics CH4 VOC BTEX'!B:B,A1579,'Tool Pneumatics CH4 VOC BTEX'!N:N)*Q1579</f>
        <v>0</v>
      </c>
    </row>
    <row r="1580" spans="1:21" x14ac:dyDescent="0.25">
      <c r="A1580" s="1" t="s">
        <v>4314</v>
      </c>
      <c r="B1580" s="1" t="s">
        <v>1523</v>
      </c>
      <c r="C1580" s="1" t="s">
        <v>4315</v>
      </c>
      <c r="D1580" s="3" t="s">
        <v>2611</v>
      </c>
      <c r="E1580" s="3" t="s">
        <v>2611</v>
      </c>
      <c r="F1580" s="1" t="s">
        <v>2223</v>
      </c>
      <c r="G1580" s="1">
        <v>0</v>
      </c>
      <c r="H1580" s="1" t="s">
        <v>27474</v>
      </c>
      <c r="I1580" s="1">
        <v>0</v>
      </c>
      <c r="J1580" s="1" t="s">
        <v>27474</v>
      </c>
      <c r="K1580" s="1">
        <f t="shared" si="96"/>
        <v>0</v>
      </c>
      <c r="L1580" s="2">
        <f>SUMIFS('Basin Total Well Counts'!B:B,'Basin Total Well Counts'!A:A,F1580)</f>
        <v>1034</v>
      </c>
      <c r="M1580" s="4">
        <f t="shared" si="97"/>
        <v>0</v>
      </c>
      <c r="N1580" s="2">
        <f>SUMIF('Basin Emissions'!A:A,F1580,'Basin Emissions'!B:B)</f>
        <v>9940.5961918999983</v>
      </c>
      <c r="O1580" s="8">
        <f t="shared" si="98"/>
        <v>0</v>
      </c>
      <c r="P1580" s="7">
        <f>SUMIF('Tool Pneumatics CH4 VOC BTEX'!B:B,A1580,'Tool Pneumatics CH4 VOC BTEX'!F:F)</f>
        <v>4.9166021347045898</v>
      </c>
      <c r="Q1580" s="14">
        <f t="shared" si="99"/>
        <v>0</v>
      </c>
      <c r="R1580" s="16">
        <f>SUMIF('Tool Pneumatics CH4 VOC BTEX'!B:B,A1580,'Tool Pneumatics CH4 VOC BTEX'!H:H)*Q1580</f>
        <v>0</v>
      </c>
      <c r="S1580" s="16">
        <f>SUMIF('Tool Pneumatics CH4 VOC BTEX'!B:B,A1580,'Tool Pneumatics CH4 VOC BTEX'!J:J)*Q1580</f>
        <v>0</v>
      </c>
      <c r="T1580" s="16">
        <f>SUMIF('Tool Pneumatics CH4 VOC BTEX'!B:B,A1580,'Tool Pneumatics CH4 VOC BTEX'!L:L)*Q1580</f>
        <v>0</v>
      </c>
      <c r="U1580" s="16">
        <f>SUMIF('Tool Pneumatics CH4 VOC BTEX'!B:B,A1580,'Tool Pneumatics CH4 VOC BTEX'!N:N)*Q1580</f>
        <v>0</v>
      </c>
    </row>
    <row r="1581" spans="1:21" x14ac:dyDescent="0.25">
      <c r="A1581" s="1" t="s">
        <v>4316</v>
      </c>
      <c r="B1581" s="1" t="s">
        <v>1523</v>
      </c>
      <c r="C1581" s="1" t="s">
        <v>3796</v>
      </c>
      <c r="D1581" s="3" t="s">
        <v>3518</v>
      </c>
      <c r="E1581" s="3" t="s">
        <v>3518</v>
      </c>
      <c r="F1581" s="1" t="s">
        <v>2223</v>
      </c>
      <c r="G1581" s="1">
        <v>2</v>
      </c>
      <c r="H1581" s="1" t="s">
        <v>27474</v>
      </c>
      <c r="I1581" s="1">
        <v>0</v>
      </c>
      <c r="J1581" s="1" t="s">
        <v>27474</v>
      </c>
      <c r="K1581" s="1">
        <f t="shared" si="96"/>
        <v>2</v>
      </c>
      <c r="L1581" s="2">
        <f>SUMIFS('Basin Total Well Counts'!B:B,'Basin Total Well Counts'!A:A,F1581)</f>
        <v>1034</v>
      </c>
      <c r="M1581" s="4">
        <f t="shared" si="97"/>
        <v>1.9342359767891683E-3</v>
      </c>
      <c r="N1581" s="2">
        <f>SUMIF('Basin Emissions'!A:A,F1581,'Basin Emissions'!B:B)</f>
        <v>9940.5961918999983</v>
      </c>
      <c r="O1581" s="8">
        <f t="shared" si="98"/>
        <v>19.227458785106379</v>
      </c>
      <c r="P1581" s="7">
        <f>SUMIF('Tool Pneumatics CH4 VOC BTEX'!B:B,A1581,'Tool Pneumatics CH4 VOC BTEX'!F:F)</f>
        <v>4.9166021347045898</v>
      </c>
      <c r="Q1581" s="14">
        <f t="shared" si="99"/>
        <v>4.3107876615068452</v>
      </c>
      <c r="R1581" s="16">
        <f>SUMIF('Tool Pneumatics CH4 VOC BTEX'!B:B,A1581,'Tool Pneumatics CH4 VOC BTEX'!H:H)*Q1581</f>
        <v>6.5910608489752522E-3</v>
      </c>
      <c r="S1581" s="16">
        <f>SUMIF('Tool Pneumatics CH4 VOC BTEX'!B:B,A1581,'Tool Pneumatics CH4 VOC BTEX'!J:J)*Q1581</f>
        <v>1.3867406720682255E-4</v>
      </c>
      <c r="T1581" s="16">
        <f>SUMIF('Tool Pneumatics CH4 VOC BTEX'!B:B,A1581,'Tool Pneumatics CH4 VOC BTEX'!L:L)*Q1581</f>
        <v>2.5151916218496299E-3</v>
      </c>
      <c r="U1581" s="16">
        <f>SUMIF('Tool Pneumatics CH4 VOC BTEX'!B:B,A1581,'Tool Pneumatics CH4 VOC BTEX'!N:N)*Q1581</f>
        <v>2.1289205271121173E-3</v>
      </c>
    </row>
    <row r="1582" spans="1:21" x14ac:dyDescent="0.25">
      <c r="A1582" s="1" t="s">
        <v>4317</v>
      </c>
      <c r="B1582" s="1" t="s">
        <v>1523</v>
      </c>
      <c r="C1582" s="1" t="s">
        <v>2074</v>
      </c>
      <c r="D1582" s="3" t="s">
        <v>3518</v>
      </c>
      <c r="E1582" s="3" t="s">
        <v>3518</v>
      </c>
      <c r="F1582" s="1" t="s">
        <v>2223</v>
      </c>
      <c r="G1582" s="1">
        <v>5</v>
      </c>
      <c r="H1582" s="1" t="s">
        <v>27474</v>
      </c>
      <c r="I1582" s="1">
        <v>0</v>
      </c>
      <c r="J1582" s="1" t="s">
        <v>27474</v>
      </c>
      <c r="K1582" s="1">
        <f t="shared" si="96"/>
        <v>5</v>
      </c>
      <c r="L1582" s="2">
        <f>SUMIFS('Basin Total Well Counts'!B:B,'Basin Total Well Counts'!A:A,F1582)</f>
        <v>1034</v>
      </c>
      <c r="M1582" s="4">
        <f t="shared" si="97"/>
        <v>4.8355899419729211E-3</v>
      </c>
      <c r="N1582" s="2">
        <f>SUMIF('Basin Emissions'!A:A,F1582,'Basin Emissions'!B:B)</f>
        <v>9940.5961918999983</v>
      </c>
      <c r="O1582" s="8">
        <f t="shared" si="98"/>
        <v>48.068646962765953</v>
      </c>
      <c r="P1582" s="7">
        <f>SUMIF('Tool Pneumatics CH4 VOC BTEX'!B:B,A1582,'Tool Pneumatics CH4 VOC BTEX'!F:F)</f>
        <v>4.9166021347045898</v>
      </c>
      <c r="Q1582" s="14">
        <f t="shared" si="99"/>
        <v>10.776969153767116</v>
      </c>
      <c r="R1582" s="16">
        <f>SUMIF('Tool Pneumatics CH4 VOC BTEX'!B:B,A1582,'Tool Pneumatics CH4 VOC BTEX'!H:H)*Q1582</f>
        <v>1.6477652122438135E-2</v>
      </c>
      <c r="S1582" s="16">
        <f>SUMIF('Tool Pneumatics CH4 VOC BTEX'!B:B,A1582,'Tool Pneumatics CH4 VOC BTEX'!J:J)*Q1582</f>
        <v>3.4668516801705644E-4</v>
      </c>
      <c r="T1582" s="16">
        <f>SUMIF('Tool Pneumatics CH4 VOC BTEX'!B:B,A1582,'Tool Pneumatics CH4 VOC BTEX'!L:L)*Q1582</f>
        <v>6.2879790546240761E-3</v>
      </c>
      <c r="U1582" s="16">
        <f>SUMIF('Tool Pneumatics CH4 VOC BTEX'!B:B,A1582,'Tool Pneumatics CH4 VOC BTEX'!N:N)*Q1582</f>
        <v>5.322301317780294E-3</v>
      </c>
    </row>
    <row r="1583" spans="1:21" x14ac:dyDescent="0.25">
      <c r="A1583" s="1" t="s">
        <v>4318</v>
      </c>
      <c r="B1583" s="1" t="s">
        <v>1523</v>
      </c>
      <c r="C1583" s="1" t="s">
        <v>2501</v>
      </c>
      <c r="D1583" s="3" t="s">
        <v>2611</v>
      </c>
      <c r="E1583" s="3" t="s">
        <v>2611</v>
      </c>
      <c r="F1583" s="1" t="s">
        <v>2223</v>
      </c>
      <c r="G1583" s="1">
        <v>0</v>
      </c>
      <c r="H1583" s="1" t="s">
        <v>27474</v>
      </c>
      <c r="I1583" s="1">
        <v>0</v>
      </c>
      <c r="J1583" s="1" t="s">
        <v>27474</v>
      </c>
      <c r="K1583" s="1">
        <f t="shared" si="96"/>
        <v>0</v>
      </c>
      <c r="L1583" s="2">
        <f>SUMIFS('Basin Total Well Counts'!B:B,'Basin Total Well Counts'!A:A,F1583)</f>
        <v>1034</v>
      </c>
      <c r="M1583" s="4">
        <f t="shared" si="97"/>
        <v>0</v>
      </c>
      <c r="N1583" s="2">
        <f>SUMIF('Basin Emissions'!A:A,F1583,'Basin Emissions'!B:B)</f>
        <v>9940.5961918999983</v>
      </c>
      <c r="O1583" s="8">
        <f t="shared" si="98"/>
        <v>0</v>
      </c>
      <c r="P1583" s="7">
        <f>SUMIF('Tool Pneumatics CH4 VOC BTEX'!B:B,A1583,'Tool Pneumatics CH4 VOC BTEX'!F:F)</f>
        <v>4.9166021347045898</v>
      </c>
      <c r="Q1583" s="14">
        <f t="shared" si="99"/>
        <v>0</v>
      </c>
      <c r="R1583" s="16">
        <f>SUMIF('Tool Pneumatics CH4 VOC BTEX'!B:B,A1583,'Tool Pneumatics CH4 VOC BTEX'!H:H)*Q1583</f>
        <v>0</v>
      </c>
      <c r="S1583" s="16">
        <f>SUMIF('Tool Pneumatics CH4 VOC BTEX'!B:B,A1583,'Tool Pneumatics CH4 VOC BTEX'!J:J)*Q1583</f>
        <v>0</v>
      </c>
      <c r="T1583" s="16">
        <f>SUMIF('Tool Pneumatics CH4 VOC BTEX'!B:B,A1583,'Tool Pneumatics CH4 VOC BTEX'!L:L)*Q1583</f>
        <v>0</v>
      </c>
      <c r="U1583" s="16">
        <f>SUMIF('Tool Pneumatics CH4 VOC BTEX'!B:B,A1583,'Tool Pneumatics CH4 VOC BTEX'!N:N)*Q1583</f>
        <v>0</v>
      </c>
    </row>
    <row r="1584" spans="1:21" x14ac:dyDescent="0.25">
      <c r="A1584" s="1" t="s">
        <v>4319</v>
      </c>
      <c r="B1584" s="1" t="s">
        <v>1523</v>
      </c>
      <c r="C1584" s="1" t="s">
        <v>2192</v>
      </c>
      <c r="D1584" s="3" t="s">
        <v>3518</v>
      </c>
      <c r="E1584" s="3" t="s">
        <v>3518</v>
      </c>
      <c r="F1584" s="1" t="s">
        <v>4241</v>
      </c>
      <c r="G1584" s="1">
        <v>0</v>
      </c>
      <c r="H1584" s="1" t="s">
        <v>27474</v>
      </c>
      <c r="I1584" s="1">
        <v>0</v>
      </c>
      <c r="J1584" s="1" t="s">
        <v>27474</v>
      </c>
      <c r="K1584" s="1">
        <f t="shared" si="96"/>
        <v>0</v>
      </c>
      <c r="L1584" s="2">
        <f>SUMIFS('Basin Total Well Counts'!B:B,'Basin Total Well Counts'!A:A,F1584)</f>
        <v>0</v>
      </c>
      <c r="M1584" s="4">
        <f t="shared" si="97"/>
        <v>0</v>
      </c>
      <c r="N1584" s="2">
        <f>SUMIF('Basin Emissions'!A:A,F1584,'Basin Emissions'!B:B)</f>
        <v>162.54675079999998</v>
      </c>
      <c r="O1584" s="8">
        <f t="shared" si="98"/>
        <v>0</v>
      </c>
      <c r="P1584" s="7">
        <f>SUMIF('Tool Pneumatics CH4 VOC BTEX'!B:B,A1584,'Tool Pneumatics CH4 VOC BTEX'!F:F)</f>
        <v>6.48220014572144</v>
      </c>
      <c r="Q1584" s="14">
        <f t="shared" si="99"/>
        <v>0</v>
      </c>
      <c r="R1584" s="16">
        <f>SUMIF('Tool Pneumatics CH4 VOC BTEX'!B:B,A1584,'Tool Pneumatics CH4 VOC BTEX'!H:H)*Q1584</f>
        <v>0</v>
      </c>
      <c r="S1584" s="16">
        <f>SUMIF('Tool Pneumatics CH4 VOC BTEX'!B:B,A1584,'Tool Pneumatics CH4 VOC BTEX'!J:J)*Q1584</f>
        <v>0</v>
      </c>
      <c r="T1584" s="16">
        <f>SUMIF('Tool Pneumatics CH4 VOC BTEX'!B:B,A1584,'Tool Pneumatics CH4 VOC BTEX'!L:L)*Q1584</f>
        <v>0</v>
      </c>
      <c r="U1584" s="16">
        <f>SUMIF('Tool Pneumatics CH4 VOC BTEX'!B:B,A1584,'Tool Pneumatics CH4 VOC BTEX'!N:N)*Q1584</f>
        <v>0</v>
      </c>
    </row>
    <row r="1585" spans="1:21" x14ac:dyDescent="0.25">
      <c r="A1585" s="1" t="s">
        <v>4320</v>
      </c>
      <c r="B1585" s="1" t="s">
        <v>1523</v>
      </c>
      <c r="C1585" s="1" t="s">
        <v>4321</v>
      </c>
      <c r="D1585" s="3" t="s">
        <v>3518</v>
      </c>
      <c r="E1585" s="3" t="s">
        <v>3518</v>
      </c>
      <c r="F1585" s="1" t="s">
        <v>2252</v>
      </c>
      <c r="G1585" s="1">
        <v>0</v>
      </c>
      <c r="H1585" s="1" t="s">
        <v>27474</v>
      </c>
      <c r="I1585" s="1">
        <v>0</v>
      </c>
      <c r="J1585" s="1" t="s">
        <v>27474</v>
      </c>
      <c r="K1585" s="1">
        <f t="shared" si="96"/>
        <v>0</v>
      </c>
      <c r="L1585" s="2">
        <f>SUMIFS('Basin Total Well Counts'!B:B,'Basin Total Well Counts'!A:A,F1585)</f>
        <v>4041</v>
      </c>
      <c r="M1585" s="4">
        <f t="shared" si="97"/>
        <v>0</v>
      </c>
      <c r="N1585" s="2">
        <f>SUMIF('Basin Emissions'!A:A,F1585,'Basin Emissions'!B:B)</f>
        <v>864.57313880000004</v>
      </c>
      <c r="O1585" s="8">
        <f t="shared" si="98"/>
        <v>0</v>
      </c>
      <c r="P1585" s="7">
        <f>SUMIF('Tool Pneumatics CH4 VOC BTEX'!B:B,A1585,'Tool Pneumatics CH4 VOC BTEX'!F:F)</f>
        <v>3.5899999141693102</v>
      </c>
      <c r="Q1585" s="14">
        <f t="shared" si="99"/>
        <v>0</v>
      </c>
      <c r="R1585" s="16">
        <f>SUMIF('Tool Pneumatics CH4 VOC BTEX'!B:B,A1585,'Tool Pneumatics CH4 VOC BTEX'!H:H)*Q1585</f>
        <v>0</v>
      </c>
      <c r="S1585" s="16">
        <f>SUMIF('Tool Pneumatics CH4 VOC BTEX'!B:B,A1585,'Tool Pneumatics CH4 VOC BTEX'!J:J)*Q1585</f>
        <v>0</v>
      </c>
      <c r="T1585" s="16">
        <f>SUMIF('Tool Pneumatics CH4 VOC BTEX'!B:B,A1585,'Tool Pneumatics CH4 VOC BTEX'!L:L)*Q1585</f>
        <v>0</v>
      </c>
      <c r="U1585" s="16">
        <f>SUMIF('Tool Pneumatics CH4 VOC BTEX'!B:B,A1585,'Tool Pneumatics CH4 VOC BTEX'!N:N)*Q1585</f>
        <v>0</v>
      </c>
    </row>
    <row r="1586" spans="1:21" x14ac:dyDescent="0.25">
      <c r="A1586" s="1" t="s">
        <v>4322</v>
      </c>
      <c r="B1586" s="1" t="s">
        <v>1523</v>
      </c>
      <c r="C1586" s="1" t="s">
        <v>4323</v>
      </c>
      <c r="D1586" s="3" t="s">
        <v>3518</v>
      </c>
      <c r="E1586" s="3" t="s">
        <v>3518</v>
      </c>
      <c r="F1586" s="1" t="s">
        <v>3649</v>
      </c>
      <c r="G1586" s="1">
        <v>0</v>
      </c>
      <c r="H1586" s="1" t="s">
        <v>27474</v>
      </c>
      <c r="I1586" s="1">
        <v>0</v>
      </c>
      <c r="J1586" s="1" t="s">
        <v>27474</v>
      </c>
      <c r="K1586" s="1">
        <f t="shared" si="96"/>
        <v>0</v>
      </c>
      <c r="L1586" s="2">
        <f>SUMIFS('Basin Total Well Counts'!B:B,'Basin Total Well Counts'!A:A,F1586)</f>
        <v>20</v>
      </c>
      <c r="M1586" s="4">
        <f t="shared" si="97"/>
        <v>0</v>
      </c>
      <c r="N1586" s="2">
        <f>SUMIF('Basin Emissions'!A:A,F1586,'Basin Emissions'!B:B)</f>
        <v>253.02431440000004</v>
      </c>
      <c r="O1586" s="8">
        <f t="shared" si="98"/>
        <v>0</v>
      </c>
      <c r="P1586" s="7">
        <f>SUMIF('Tool Pneumatics CH4 VOC BTEX'!B:B,A1586,'Tool Pneumatics CH4 VOC BTEX'!F:F)</f>
        <v>25.404619216918899</v>
      </c>
      <c r="Q1586" s="14">
        <f t="shared" si="99"/>
        <v>0</v>
      </c>
      <c r="R1586" s="16">
        <f>SUMIF('Tool Pneumatics CH4 VOC BTEX'!B:B,A1586,'Tool Pneumatics CH4 VOC BTEX'!H:H)*Q1586</f>
        <v>0</v>
      </c>
      <c r="S1586" s="16">
        <f>SUMIF('Tool Pneumatics CH4 VOC BTEX'!B:B,A1586,'Tool Pneumatics CH4 VOC BTEX'!J:J)*Q1586</f>
        <v>0</v>
      </c>
      <c r="T1586" s="16">
        <f>SUMIF('Tool Pneumatics CH4 VOC BTEX'!B:B,A1586,'Tool Pneumatics CH4 VOC BTEX'!L:L)*Q1586</f>
        <v>0</v>
      </c>
      <c r="U1586" s="16">
        <f>SUMIF('Tool Pneumatics CH4 VOC BTEX'!B:B,A1586,'Tool Pneumatics CH4 VOC BTEX'!N:N)*Q1586</f>
        <v>0</v>
      </c>
    </row>
    <row r="1587" spans="1:21" x14ac:dyDescent="0.25">
      <c r="A1587" s="1" t="s">
        <v>4324</v>
      </c>
      <c r="B1587" s="1" t="s">
        <v>1523</v>
      </c>
      <c r="C1587" s="1" t="s">
        <v>4325</v>
      </c>
      <c r="D1587" s="3" t="s">
        <v>3518</v>
      </c>
      <c r="E1587" s="3" t="s">
        <v>3518</v>
      </c>
      <c r="F1587" s="1" t="s">
        <v>3649</v>
      </c>
      <c r="G1587" s="1">
        <v>0</v>
      </c>
      <c r="H1587" s="1" t="s">
        <v>27474</v>
      </c>
      <c r="I1587" s="1">
        <v>0</v>
      </c>
      <c r="J1587" s="1" t="s">
        <v>27474</v>
      </c>
      <c r="K1587" s="1">
        <f t="shared" si="96"/>
        <v>0</v>
      </c>
      <c r="L1587" s="2">
        <f>SUMIFS('Basin Total Well Counts'!B:B,'Basin Total Well Counts'!A:A,F1587)</f>
        <v>20</v>
      </c>
      <c r="M1587" s="4">
        <f t="shared" si="97"/>
        <v>0</v>
      </c>
      <c r="N1587" s="2">
        <f>SUMIF('Basin Emissions'!A:A,F1587,'Basin Emissions'!B:B)</f>
        <v>253.02431440000004</v>
      </c>
      <c r="O1587" s="8">
        <f t="shared" si="98"/>
        <v>0</v>
      </c>
      <c r="P1587" s="7">
        <f>SUMIF('Tool Pneumatics CH4 VOC BTEX'!B:B,A1587,'Tool Pneumatics CH4 VOC BTEX'!F:F)</f>
        <v>25.404619216918899</v>
      </c>
      <c r="Q1587" s="14">
        <f t="shared" si="99"/>
        <v>0</v>
      </c>
      <c r="R1587" s="16">
        <f>SUMIF('Tool Pneumatics CH4 VOC BTEX'!B:B,A1587,'Tool Pneumatics CH4 VOC BTEX'!H:H)*Q1587</f>
        <v>0</v>
      </c>
      <c r="S1587" s="16">
        <f>SUMIF('Tool Pneumatics CH4 VOC BTEX'!B:B,A1587,'Tool Pneumatics CH4 VOC BTEX'!J:J)*Q1587</f>
        <v>0</v>
      </c>
      <c r="T1587" s="16">
        <f>SUMIF('Tool Pneumatics CH4 VOC BTEX'!B:B,A1587,'Tool Pneumatics CH4 VOC BTEX'!L:L)*Q1587</f>
        <v>0</v>
      </c>
      <c r="U1587" s="16">
        <f>SUMIF('Tool Pneumatics CH4 VOC BTEX'!B:B,A1587,'Tool Pneumatics CH4 VOC BTEX'!N:N)*Q1587</f>
        <v>0</v>
      </c>
    </row>
    <row r="1588" spans="1:21" x14ac:dyDescent="0.25">
      <c r="A1588" s="1" t="s">
        <v>4326</v>
      </c>
      <c r="B1588" s="1" t="s">
        <v>1523</v>
      </c>
      <c r="C1588" s="1" t="s">
        <v>4327</v>
      </c>
      <c r="D1588" s="3" t="s">
        <v>3518</v>
      </c>
      <c r="E1588" s="3" t="s">
        <v>3518</v>
      </c>
      <c r="F1588" s="1" t="s">
        <v>2252</v>
      </c>
      <c r="G1588" s="1">
        <v>0</v>
      </c>
      <c r="H1588" s="1" t="s">
        <v>27474</v>
      </c>
      <c r="I1588" s="1">
        <v>0</v>
      </c>
      <c r="J1588" s="1" t="s">
        <v>27474</v>
      </c>
      <c r="K1588" s="1">
        <f t="shared" si="96"/>
        <v>0</v>
      </c>
      <c r="L1588" s="2">
        <f>SUMIFS('Basin Total Well Counts'!B:B,'Basin Total Well Counts'!A:A,F1588)</f>
        <v>4041</v>
      </c>
      <c r="M1588" s="4">
        <f t="shared" si="97"/>
        <v>0</v>
      </c>
      <c r="N1588" s="2">
        <f>SUMIF('Basin Emissions'!A:A,F1588,'Basin Emissions'!B:B)</f>
        <v>864.57313880000004</v>
      </c>
      <c r="O1588" s="8">
        <f t="shared" si="98"/>
        <v>0</v>
      </c>
      <c r="P1588" s="7">
        <f>SUMIF('Tool Pneumatics CH4 VOC BTEX'!B:B,A1588,'Tool Pneumatics CH4 VOC BTEX'!F:F)</f>
        <v>3.5899999141693102</v>
      </c>
      <c r="Q1588" s="14">
        <f t="shared" si="99"/>
        <v>0</v>
      </c>
      <c r="R1588" s="16">
        <f>SUMIF('Tool Pneumatics CH4 VOC BTEX'!B:B,A1588,'Tool Pneumatics CH4 VOC BTEX'!H:H)*Q1588</f>
        <v>0</v>
      </c>
      <c r="S1588" s="16">
        <f>SUMIF('Tool Pneumatics CH4 VOC BTEX'!B:B,A1588,'Tool Pneumatics CH4 VOC BTEX'!J:J)*Q1588</f>
        <v>0</v>
      </c>
      <c r="T1588" s="16">
        <f>SUMIF('Tool Pneumatics CH4 VOC BTEX'!B:B,A1588,'Tool Pneumatics CH4 VOC BTEX'!L:L)*Q1588</f>
        <v>0</v>
      </c>
      <c r="U1588" s="16">
        <f>SUMIF('Tool Pneumatics CH4 VOC BTEX'!B:B,A1588,'Tool Pneumatics CH4 VOC BTEX'!N:N)*Q1588</f>
        <v>0</v>
      </c>
    </row>
    <row r="1589" spans="1:21" x14ac:dyDescent="0.25">
      <c r="A1589" s="1" t="s">
        <v>4328</v>
      </c>
      <c r="B1589" s="1" t="s">
        <v>1523</v>
      </c>
      <c r="C1589" s="1" t="s">
        <v>4329</v>
      </c>
      <c r="D1589" s="3" t="s">
        <v>3510</v>
      </c>
      <c r="E1589" s="3" t="s">
        <v>3510</v>
      </c>
      <c r="F1589" s="1" t="s">
        <v>3649</v>
      </c>
      <c r="G1589" s="1">
        <v>0</v>
      </c>
      <c r="H1589" s="1" t="s">
        <v>27474</v>
      </c>
      <c r="I1589" s="1">
        <v>0</v>
      </c>
      <c r="J1589" s="1" t="s">
        <v>27474</v>
      </c>
      <c r="K1589" s="1">
        <f t="shared" si="96"/>
        <v>0</v>
      </c>
      <c r="L1589" s="2">
        <f>SUMIFS('Basin Total Well Counts'!B:B,'Basin Total Well Counts'!A:A,F1589)</f>
        <v>20</v>
      </c>
      <c r="M1589" s="4">
        <f t="shared" si="97"/>
        <v>0</v>
      </c>
      <c r="N1589" s="2">
        <f>SUMIF('Basin Emissions'!A:A,F1589,'Basin Emissions'!B:B)</f>
        <v>253.02431440000004</v>
      </c>
      <c r="O1589" s="8">
        <f t="shared" si="98"/>
        <v>0</v>
      </c>
      <c r="P1589" s="7">
        <f>SUMIF('Tool Pneumatics CH4 VOC BTEX'!B:B,A1589,'Tool Pneumatics CH4 VOC BTEX'!F:F)</f>
        <v>25.404619216918899</v>
      </c>
      <c r="Q1589" s="14">
        <f t="shared" si="99"/>
        <v>0</v>
      </c>
      <c r="R1589" s="16">
        <f>SUMIF('Tool Pneumatics CH4 VOC BTEX'!B:B,A1589,'Tool Pneumatics CH4 VOC BTEX'!H:H)*Q1589</f>
        <v>0</v>
      </c>
      <c r="S1589" s="16">
        <f>SUMIF('Tool Pneumatics CH4 VOC BTEX'!B:B,A1589,'Tool Pneumatics CH4 VOC BTEX'!J:J)*Q1589</f>
        <v>0</v>
      </c>
      <c r="T1589" s="16">
        <f>SUMIF('Tool Pneumatics CH4 VOC BTEX'!B:B,A1589,'Tool Pneumatics CH4 VOC BTEX'!L:L)*Q1589</f>
        <v>0</v>
      </c>
      <c r="U1589" s="16">
        <f>SUMIF('Tool Pneumatics CH4 VOC BTEX'!B:B,A1589,'Tool Pneumatics CH4 VOC BTEX'!N:N)*Q1589</f>
        <v>0</v>
      </c>
    </row>
    <row r="1590" spans="1:21" x14ac:dyDescent="0.25">
      <c r="A1590" s="1" t="s">
        <v>4330</v>
      </c>
      <c r="B1590" s="1" t="s">
        <v>1523</v>
      </c>
      <c r="C1590" s="1" t="s">
        <v>1717</v>
      </c>
      <c r="D1590" s="3" t="s">
        <v>3518</v>
      </c>
      <c r="E1590" s="3" t="s">
        <v>3518</v>
      </c>
      <c r="F1590" s="1" t="s">
        <v>2252</v>
      </c>
      <c r="G1590" s="1">
        <v>0</v>
      </c>
      <c r="H1590" s="1" t="s">
        <v>27474</v>
      </c>
      <c r="I1590" s="1">
        <v>0</v>
      </c>
      <c r="J1590" s="1" t="s">
        <v>27474</v>
      </c>
      <c r="K1590" s="1">
        <f t="shared" si="96"/>
        <v>0</v>
      </c>
      <c r="L1590" s="2">
        <f>SUMIFS('Basin Total Well Counts'!B:B,'Basin Total Well Counts'!A:A,F1590)</f>
        <v>4041</v>
      </c>
      <c r="M1590" s="4">
        <f t="shared" si="97"/>
        <v>0</v>
      </c>
      <c r="N1590" s="2">
        <f>SUMIF('Basin Emissions'!A:A,F1590,'Basin Emissions'!B:B)</f>
        <v>864.57313880000004</v>
      </c>
      <c r="O1590" s="8">
        <f t="shared" si="98"/>
        <v>0</v>
      </c>
      <c r="P1590" s="7">
        <f>SUMIF('Tool Pneumatics CH4 VOC BTEX'!B:B,A1590,'Tool Pneumatics CH4 VOC BTEX'!F:F)</f>
        <v>3.5899999141693102</v>
      </c>
      <c r="Q1590" s="14">
        <f t="shared" si="99"/>
        <v>0</v>
      </c>
      <c r="R1590" s="16">
        <f>SUMIF('Tool Pneumatics CH4 VOC BTEX'!B:B,A1590,'Tool Pneumatics CH4 VOC BTEX'!H:H)*Q1590</f>
        <v>0</v>
      </c>
      <c r="S1590" s="16">
        <f>SUMIF('Tool Pneumatics CH4 VOC BTEX'!B:B,A1590,'Tool Pneumatics CH4 VOC BTEX'!J:J)*Q1590</f>
        <v>0</v>
      </c>
      <c r="T1590" s="16">
        <f>SUMIF('Tool Pneumatics CH4 VOC BTEX'!B:B,A1590,'Tool Pneumatics CH4 VOC BTEX'!L:L)*Q1590</f>
        <v>0</v>
      </c>
      <c r="U1590" s="16">
        <f>SUMIF('Tool Pneumatics CH4 VOC BTEX'!B:B,A1590,'Tool Pneumatics CH4 VOC BTEX'!N:N)*Q1590</f>
        <v>0</v>
      </c>
    </row>
    <row r="1591" spans="1:21" x14ac:dyDescent="0.25">
      <c r="A1591" s="1" t="s">
        <v>4331</v>
      </c>
      <c r="B1591" s="1" t="s">
        <v>1523</v>
      </c>
      <c r="C1591" s="1" t="s">
        <v>4332</v>
      </c>
      <c r="D1591" s="3" t="s">
        <v>3504</v>
      </c>
      <c r="E1591" s="3" t="s">
        <v>3504</v>
      </c>
      <c r="F1591" s="1" t="s">
        <v>2223</v>
      </c>
      <c r="G1591" s="1">
        <v>4</v>
      </c>
      <c r="H1591" s="1" t="s">
        <v>27474</v>
      </c>
      <c r="I1591" s="1">
        <v>0</v>
      </c>
      <c r="J1591" s="1" t="s">
        <v>27474</v>
      </c>
      <c r="K1591" s="1">
        <f t="shared" si="96"/>
        <v>4</v>
      </c>
      <c r="L1591" s="2">
        <f>SUMIFS('Basin Total Well Counts'!B:B,'Basin Total Well Counts'!A:A,F1591)</f>
        <v>1034</v>
      </c>
      <c r="M1591" s="4">
        <f t="shared" si="97"/>
        <v>3.8684719535783366E-3</v>
      </c>
      <c r="N1591" s="2">
        <f>SUMIF('Basin Emissions'!A:A,F1591,'Basin Emissions'!B:B)</f>
        <v>9940.5961918999983</v>
      </c>
      <c r="O1591" s="8">
        <f t="shared" si="98"/>
        <v>38.454917570212757</v>
      </c>
      <c r="P1591" s="7">
        <f>SUMIF('Tool Pneumatics CH4 VOC BTEX'!B:B,A1591,'Tool Pneumatics CH4 VOC BTEX'!F:F)</f>
        <v>4.9166021347045898</v>
      </c>
      <c r="Q1591" s="14">
        <f t="shared" si="99"/>
        <v>8.6215753230136905</v>
      </c>
      <c r="R1591" s="16">
        <f>SUMIF('Tool Pneumatics CH4 VOC BTEX'!B:B,A1591,'Tool Pneumatics CH4 VOC BTEX'!H:H)*Q1591</f>
        <v>1.3182121697950504E-2</v>
      </c>
      <c r="S1591" s="16">
        <f>SUMIF('Tool Pneumatics CH4 VOC BTEX'!B:B,A1591,'Tool Pneumatics CH4 VOC BTEX'!J:J)*Q1591</f>
        <v>2.7734813441364511E-4</v>
      </c>
      <c r="T1591" s="16">
        <f>SUMIF('Tool Pneumatics CH4 VOC BTEX'!B:B,A1591,'Tool Pneumatics CH4 VOC BTEX'!L:L)*Q1591</f>
        <v>5.0303832436992598E-3</v>
      </c>
      <c r="U1591" s="16">
        <f>SUMIF('Tool Pneumatics CH4 VOC BTEX'!B:B,A1591,'Tool Pneumatics CH4 VOC BTEX'!N:N)*Q1591</f>
        <v>4.2578410542242345E-3</v>
      </c>
    </row>
    <row r="1592" spans="1:21" x14ac:dyDescent="0.25">
      <c r="A1592" s="1" t="s">
        <v>4333</v>
      </c>
      <c r="B1592" s="1" t="s">
        <v>1523</v>
      </c>
      <c r="C1592" s="1" t="s">
        <v>1588</v>
      </c>
      <c r="D1592" s="3" t="s">
        <v>3504</v>
      </c>
      <c r="E1592" s="3" t="s">
        <v>3504</v>
      </c>
      <c r="F1592" s="1" t="s">
        <v>2223</v>
      </c>
      <c r="G1592" s="1">
        <v>1</v>
      </c>
      <c r="H1592" s="1" t="s">
        <v>27474</v>
      </c>
      <c r="I1592" s="1">
        <v>0</v>
      </c>
      <c r="J1592" s="1" t="s">
        <v>27474</v>
      </c>
      <c r="K1592" s="1">
        <f t="shared" si="96"/>
        <v>1</v>
      </c>
      <c r="L1592" s="2">
        <f>SUMIFS('Basin Total Well Counts'!B:B,'Basin Total Well Counts'!A:A,F1592)</f>
        <v>1034</v>
      </c>
      <c r="M1592" s="4">
        <f t="shared" si="97"/>
        <v>9.6711798839458415E-4</v>
      </c>
      <c r="N1592" s="2">
        <f>SUMIF('Basin Emissions'!A:A,F1592,'Basin Emissions'!B:B)</f>
        <v>9940.5961918999983</v>
      </c>
      <c r="O1592" s="8">
        <f t="shared" si="98"/>
        <v>9.6137293925531893</v>
      </c>
      <c r="P1592" s="7">
        <f>SUMIF('Tool Pneumatics CH4 VOC BTEX'!B:B,A1592,'Tool Pneumatics CH4 VOC BTEX'!F:F)</f>
        <v>4.9166021347045898</v>
      </c>
      <c r="Q1592" s="14">
        <f t="shared" si="99"/>
        <v>2.1553938307534226</v>
      </c>
      <c r="R1592" s="16">
        <f>SUMIF('Tool Pneumatics CH4 VOC BTEX'!B:B,A1592,'Tool Pneumatics CH4 VOC BTEX'!H:H)*Q1592</f>
        <v>3.2955304244876261E-3</v>
      </c>
      <c r="S1592" s="16">
        <f>SUMIF('Tool Pneumatics CH4 VOC BTEX'!B:B,A1592,'Tool Pneumatics CH4 VOC BTEX'!J:J)*Q1592</f>
        <v>6.9337033603411276E-5</v>
      </c>
      <c r="T1592" s="16">
        <f>SUMIF('Tool Pneumatics CH4 VOC BTEX'!B:B,A1592,'Tool Pneumatics CH4 VOC BTEX'!L:L)*Q1592</f>
        <v>1.257595810924815E-3</v>
      </c>
      <c r="U1592" s="16">
        <f>SUMIF('Tool Pneumatics CH4 VOC BTEX'!B:B,A1592,'Tool Pneumatics CH4 VOC BTEX'!N:N)*Q1592</f>
        <v>1.0644602635560586E-3</v>
      </c>
    </row>
    <row r="1593" spans="1:21" x14ac:dyDescent="0.25">
      <c r="A1593" s="1" t="s">
        <v>4334</v>
      </c>
      <c r="B1593" s="1" t="s">
        <v>1523</v>
      </c>
      <c r="C1593" s="1" t="s">
        <v>1127</v>
      </c>
      <c r="D1593" s="3" t="s">
        <v>2611</v>
      </c>
      <c r="E1593" s="3" t="s">
        <v>2611</v>
      </c>
      <c r="F1593" s="1" t="s">
        <v>2223</v>
      </c>
      <c r="G1593" s="1">
        <v>0</v>
      </c>
      <c r="H1593" s="1" t="s">
        <v>27474</v>
      </c>
      <c r="I1593" s="1">
        <v>0</v>
      </c>
      <c r="J1593" s="1" t="s">
        <v>27474</v>
      </c>
      <c r="K1593" s="1">
        <f t="shared" si="96"/>
        <v>0</v>
      </c>
      <c r="L1593" s="2">
        <f>SUMIFS('Basin Total Well Counts'!B:B,'Basin Total Well Counts'!A:A,F1593)</f>
        <v>1034</v>
      </c>
      <c r="M1593" s="4">
        <f t="shared" si="97"/>
        <v>0</v>
      </c>
      <c r="N1593" s="2">
        <f>SUMIF('Basin Emissions'!A:A,F1593,'Basin Emissions'!B:B)</f>
        <v>9940.5961918999983</v>
      </c>
      <c r="O1593" s="8">
        <f t="shared" si="98"/>
        <v>0</v>
      </c>
      <c r="P1593" s="7">
        <f>SUMIF('Tool Pneumatics CH4 VOC BTEX'!B:B,A1593,'Tool Pneumatics CH4 VOC BTEX'!F:F)</f>
        <v>4.9166021347045898</v>
      </c>
      <c r="Q1593" s="14">
        <f t="shared" si="99"/>
        <v>0</v>
      </c>
      <c r="R1593" s="16">
        <f>SUMIF('Tool Pneumatics CH4 VOC BTEX'!B:B,A1593,'Tool Pneumatics CH4 VOC BTEX'!H:H)*Q1593</f>
        <v>0</v>
      </c>
      <c r="S1593" s="16">
        <f>SUMIF('Tool Pneumatics CH4 VOC BTEX'!B:B,A1593,'Tool Pneumatics CH4 VOC BTEX'!J:J)*Q1593</f>
        <v>0</v>
      </c>
      <c r="T1593" s="16">
        <f>SUMIF('Tool Pneumatics CH4 VOC BTEX'!B:B,A1593,'Tool Pneumatics CH4 VOC BTEX'!L:L)*Q1593</f>
        <v>0</v>
      </c>
      <c r="U1593" s="16">
        <f>SUMIF('Tool Pneumatics CH4 VOC BTEX'!B:B,A1593,'Tool Pneumatics CH4 VOC BTEX'!N:N)*Q1593</f>
        <v>0</v>
      </c>
    </row>
    <row r="1594" spans="1:21" x14ac:dyDescent="0.25">
      <c r="A1594" s="1" t="s">
        <v>4335</v>
      </c>
      <c r="B1594" s="1" t="s">
        <v>1523</v>
      </c>
      <c r="C1594" s="1" t="s">
        <v>1555</v>
      </c>
      <c r="D1594" s="3" t="s">
        <v>3518</v>
      </c>
      <c r="E1594" s="3" t="s">
        <v>3518</v>
      </c>
      <c r="F1594" s="1" t="s">
        <v>2223</v>
      </c>
      <c r="G1594" s="1">
        <v>1</v>
      </c>
      <c r="H1594" s="1" t="s">
        <v>27474</v>
      </c>
      <c r="I1594" s="1">
        <v>0</v>
      </c>
      <c r="J1594" s="1" t="s">
        <v>27474</v>
      </c>
      <c r="K1594" s="1">
        <f t="shared" si="96"/>
        <v>1</v>
      </c>
      <c r="L1594" s="2">
        <f>SUMIFS('Basin Total Well Counts'!B:B,'Basin Total Well Counts'!A:A,F1594)</f>
        <v>1034</v>
      </c>
      <c r="M1594" s="4">
        <f t="shared" si="97"/>
        <v>9.6711798839458415E-4</v>
      </c>
      <c r="N1594" s="2">
        <f>SUMIF('Basin Emissions'!A:A,F1594,'Basin Emissions'!B:B)</f>
        <v>9940.5961918999983</v>
      </c>
      <c r="O1594" s="8">
        <f t="shared" si="98"/>
        <v>9.6137293925531893</v>
      </c>
      <c r="P1594" s="7">
        <f>SUMIF('Tool Pneumatics CH4 VOC BTEX'!B:B,A1594,'Tool Pneumatics CH4 VOC BTEX'!F:F)</f>
        <v>4.9166021347045898</v>
      </c>
      <c r="Q1594" s="14">
        <f t="shared" si="99"/>
        <v>2.1553938307534226</v>
      </c>
      <c r="R1594" s="16">
        <f>SUMIF('Tool Pneumatics CH4 VOC BTEX'!B:B,A1594,'Tool Pneumatics CH4 VOC BTEX'!H:H)*Q1594</f>
        <v>3.2955304244876261E-3</v>
      </c>
      <c r="S1594" s="16">
        <f>SUMIF('Tool Pneumatics CH4 VOC BTEX'!B:B,A1594,'Tool Pneumatics CH4 VOC BTEX'!J:J)*Q1594</f>
        <v>6.9337033603411276E-5</v>
      </c>
      <c r="T1594" s="16">
        <f>SUMIF('Tool Pneumatics CH4 VOC BTEX'!B:B,A1594,'Tool Pneumatics CH4 VOC BTEX'!L:L)*Q1594</f>
        <v>1.257595810924815E-3</v>
      </c>
      <c r="U1594" s="16">
        <f>SUMIF('Tool Pneumatics CH4 VOC BTEX'!B:B,A1594,'Tool Pneumatics CH4 VOC BTEX'!N:N)*Q1594</f>
        <v>1.0644602635560586E-3</v>
      </c>
    </row>
    <row r="1595" spans="1:21" x14ac:dyDescent="0.25">
      <c r="A1595" s="1" t="s">
        <v>4336</v>
      </c>
      <c r="B1595" s="1" t="s">
        <v>1523</v>
      </c>
      <c r="C1595" s="1" t="s">
        <v>2022</v>
      </c>
      <c r="D1595" s="3" t="s">
        <v>3518</v>
      </c>
      <c r="E1595" s="3" t="s">
        <v>3518</v>
      </c>
      <c r="F1595" s="1" t="s">
        <v>2252</v>
      </c>
      <c r="G1595" s="1">
        <v>0</v>
      </c>
      <c r="H1595" s="1" t="s">
        <v>27474</v>
      </c>
      <c r="I1595" s="1">
        <v>0</v>
      </c>
      <c r="J1595" s="1" t="s">
        <v>27474</v>
      </c>
      <c r="K1595" s="1">
        <f t="shared" si="96"/>
        <v>0</v>
      </c>
      <c r="L1595" s="2">
        <f>SUMIFS('Basin Total Well Counts'!B:B,'Basin Total Well Counts'!A:A,F1595)</f>
        <v>4041</v>
      </c>
      <c r="M1595" s="4">
        <f t="shared" si="97"/>
        <v>0</v>
      </c>
      <c r="N1595" s="2">
        <f>SUMIF('Basin Emissions'!A:A,F1595,'Basin Emissions'!B:B)</f>
        <v>864.57313880000004</v>
      </c>
      <c r="O1595" s="8">
        <f t="shared" si="98"/>
        <v>0</v>
      </c>
      <c r="P1595" s="7">
        <f>SUMIF('Tool Pneumatics CH4 VOC BTEX'!B:B,A1595,'Tool Pneumatics CH4 VOC BTEX'!F:F)</f>
        <v>3.5899999141693102</v>
      </c>
      <c r="Q1595" s="14">
        <f t="shared" si="99"/>
        <v>0</v>
      </c>
      <c r="R1595" s="16">
        <f>SUMIF('Tool Pneumatics CH4 VOC BTEX'!B:B,A1595,'Tool Pneumatics CH4 VOC BTEX'!H:H)*Q1595</f>
        <v>0</v>
      </c>
      <c r="S1595" s="16">
        <f>SUMIF('Tool Pneumatics CH4 VOC BTEX'!B:B,A1595,'Tool Pneumatics CH4 VOC BTEX'!J:J)*Q1595</f>
        <v>0</v>
      </c>
      <c r="T1595" s="16">
        <f>SUMIF('Tool Pneumatics CH4 VOC BTEX'!B:B,A1595,'Tool Pneumatics CH4 VOC BTEX'!L:L)*Q1595</f>
        <v>0</v>
      </c>
      <c r="U1595" s="16">
        <f>SUMIF('Tool Pneumatics CH4 VOC BTEX'!B:B,A1595,'Tool Pneumatics CH4 VOC BTEX'!N:N)*Q1595</f>
        <v>0</v>
      </c>
    </row>
    <row r="1596" spans="1:21" x14ac:dyDescent="0.25">
      <c r="A1596" s="1" t="s">
        <v>4337</v>
      </c>
      <c r="B1596" s="1" t="s">
        <v>1523</v>
      </c>
      <c r="C1596" s="1" t="s">
        <v>3053</v>
      </c>
      <c r="D1596" s="3" t="s">
        <v>3518</v>
      </c>
      <c r="E1596" s="3" t="s">
        <v>3518</v>
      </c>
      <c r="F1596" s="1" t="s">
        <v>2223</v>
      </c>
      <c r="G1596" s="1">
        <v>0</v>
      </c>
      <c r="H1596" s="1" t="s">
        <v>27474</v>
      </c>
      <c r="I1596" s="1">
        <v>0</v>
      </c>
      <c r="J1596" s="1" t="s">
        <v>27474</v>
      </c>
      <c r="K1596" s="1">
        <f t="shared" si="96"/>
        <v>0</v>
      </c>
      <c r="L1596" s="2">
        <f>SUMIFS('Basin Total Well Counts'!B:B,'Basin Total Well Counts'!A:A,F1596)</f>
        <v>1034</v>
      </c>
      <c r="M1596" s="4">
        <f t="shared" si="97"/>
        <v>0</v>
      </c>
      <c r="N1596" s="2">
        <f>SUMIF('Basin Emissions'!A:A,F1596,'Basin Emissions'!B:B)</f>
        <v>9940.5961918999983</v>
      </c>
      <c r="O1596" s="8">
        <f t="shared" si="98"/>
        <v>0</v>
      </c>
      <c r="P1596" s="7">
        <f>SUMIF('Tool Pneumatics CH4 VOC BTEX'!B:B,A1596,'Tool Pneumatics CH4 VOC BTEX'!F:F)</f>
        <v>4.9166021347045898</v>
      </c>
      <c r="Q1596" s="14">
        <f t="shared" si="99"/>
        <v>0</v>
      </c>
      <c r="R1596" s="16">
        <f>SUMIF('Tool Pneumatics CH4 VOC BTEX'!B:B,A1596,'Tool Pneumatics CH4 VOC BTEX'!H:H)*Q1596</f>
        <v>0</v>
      </c>
      <c r="S1596" s="16">
        <f>SUMIF('Tool Pneumatics CH4 VOC BTEX'!B:B,A1596,'Tool Pneumatics CH4 VOC BTEX'!J:J)*Q1596</f>
        <v>0</v>
      </c>
      <c r="T1596" s="16">
        <f>SUMIF('Tool Pneumatics CH4 VOC BTEX'!B:B,A1596,'Tool Pneumatics CH4 VOC BTEX'!L:L)*Q1596</f>
        <v>0</v>
      </c>
      <c r="U1596" s="16">
        <f>SUMIF('Tool Pneumatics CH4 VOC BTEX'!B:B,A1596,'Tool Pneumatics CH4 VOC BTEX'!N:N)*Q1596</f>
        <v>0</v>
      </c>
    </row>
    <row r="1597" spans="1:21" x14ac:dyDescent="0.25">
      <c r="A1597" s="1" t="s">
        <v>4338</v>
      </c>
      <c r="B1597" s="1" t="s">
        <v>1523</v>
      </c>
      <c r="C1597" s="1" t="s">
        <v>2315</v>
      </c>
      <c r="D1597" s="3" t="s">
        <v>3518</v>
      </c>
      <c r="E1597" s="3" t="s">
        <v>3518</v>
      </c>
      <c r="F1597" s="1" t="s">
        <v>2252</v>
      </c>
      <c r="G1597" s="1">
        <v>0</v>
      </c>
      <c r="H1597" s="1" t="s">
        <v>27474</v>
      </c>
      <c r="I1597" s="1">
        <v>0</v>
      </c>
      <c r="J1597" s="1" t="s">
        <v>27474</v>
      </c>
      <c r="K1597" s="1">
        <f t="shared" si="96"/>
        <v>0</v>
      </c>
      <c r="L1597" s="2">
        <f>SUMIFS('Basin Total Well Counts'!B:B,'Basin Total Well Counts'!A:A,F1597)</f>
        <v>4041</v>
      </c>
      <c r="M1597" s="4">
        <f t="shared" si="97"/>
        <v>0</v>
      </c>
      <c r="N1597" s="2">
        <f>SUMIF('Basin Emissions'!A:A,F1597,'Basin Emissions'!B:B)</f>
        <v>864.57313880000004</v>
      </c>
      <c r="O1597" s="8">
        <f t="shared" si="98"/>
        <v>0</v>
      </c>
      <c r="P1597" s="7">
        <f>SUMIF('Tool Pneumatics CH4 VOC BTEX'!B:B,A1597,'Tool Pneumatics CH4 VOC BTEX'!F:F)</f>
        <v>3.5899999141693102</v>
      </c>
      <c r="Q1597" s="14">
        <f t="shared" si="99"/>
        <v>0</v>
      </c>
      <c r="R1597" s="16">
        <f>SUMIF('Tool Pneumatics CH4 VOC BTEX'!B:B,A1597,'Tool Pneumatics CH4 VOC BTEX'!H:H)*Q1597</f>
        <v>0</v>
      </c>
      <c r="S1597" s="16">
        <f>SUMIF('Tool Pneumatics CH4 VOC BTEX'!B:B,A1597,'Tool Pneumatics CH4 VOC BTEX'!J:J)*Q1597</f>
        <v>0</v>
      </c>
      <c r="T1597" s="16">
        <f>SUMIF('Tool Pneumatics CH4 VOC BTEX'!B:B,A1597,'Tool Pneumatics CH4 VOC BTEX'!L:L)*Q1597</f>
        <v>0</v>
      </c>
      <c r="U1597" s="16">
        <f>SUMIF('Tool Pneumatics CH4 VOC BTEX'!B:B,A1597,'Tool Pneumatics CH4 VOC BTEX'!N:N)*Q1597</f>
        <v>0</v>
      </c>
    </row>
    <row r="1598" spans="1:21" x14ac:dyDescent="0.25">
      <c r="A1598" s="1" t="s">
        <v>4339</v>
      </c>
      <c r="B1598" s="1" t="s">
        <v>1523</v>
      </c>
      <c r="C1598" s="1" t="s">
        <v>4340</v>
      </c>
      <c r="D1598" s="3" t="s">
        <v>2611</v>
      </c>
      <c r="E1598" s="3" t="s">
        <v>2611</v>
      </c>
      <c r="F1598" s="1" t="s">
        <v>2252</v>
      </c>
      <c r="G1598" s="1">
        <v>0</v>
      </c>
      <c r="H1598" s="1" t="s">
        <v>27474</v>
      </c>
      <c r="I1598" s="1">
        <v>0</v>
      </c>
      <c r="J1598" s="1" t="s">
        <v>27474</v>
      </c>
      <c r="K1598" s="1">
        <f t="shared" si="96"/>
        <v>0</v>
      </c>
      <c r="L1598" s="2">
        <f>SUMIFS('Basin Total Well Counts'!B:B,'Basin Total Well Counts'!A:A,F1598)</f>
        <v>4041</v>
      </c>
      <c r="M1598" s="4">
        <f t="shared" si="97"/>
        <v>0</v>
      </c>
      <c r="N1598" s="2">
        <f>SUMIF('Basin Emissions'!A:A,F1598,'Basin Emissions'!B:B)</f>
        <v>864.57313880000004</v>
      </c>
      <c r="O1598" s="8">
        <f t="shared" si="98"/>
        <v>0</v>
      </c>
      <c r="P1598" s="7">
        <f>SUMIF('Tool Pneumatics CH4 VOC BTEX'!B:B,A1598,'Tool Pneumatics CH4 VOC BTEX'!F:F)</f>
        <v>3.5899999141693102</v>
      </c>
      <c r="Q1598" s="14">
        <f t="shared" si="99"/>
        <v>0</v>
      </c>
      <c r="R1598" s="16">
        <f>SUMIF('Tool Pneumatics CH4 VOC BTEX'!B:B,A1598,'Tool Pneumatics CH4 VOC BTEX'!H:H)*Q1598</f>
        <v>0</v>
      </c>
      <c r="S1598" s="16">
        <f>SUMIF('Tool Pneumatics CH4 VOC BTEX'!B:B,A1598,'Tool Pneumatics CH4 VOC BTEX'!J:J)*Q1598</f>
        <v>0</v>
      </c>
      <c r="T1598" s="16">
        <f>SUMIF('Tool Pneumatics CH4 VOC BTEX'!B:B,A1598,'Tool Pneumatics CH4 VOC BTEX'!L:L)*Q1598</f>
        <v>0</v>
      </c>
      <c r="U1598" s="16">
        <f>SUMIF('Tool Pneumatics CH4 VOC BTEX'!B:B,A1598,'Tool Pneumatics CH4 VOC BTEX'!N:N)*Q1598</f>
        <v>0</v>
      </c>
    </row>
    <row r="1599" spans="1:21" x14ac:dyDescent="0.25">
      <c r="A1599" s="1" t="s">
        <v>4341</v>
      </c>
      <c r="B1599" s="1" t="s">
        <v>1523</v>
      </c>
      <c r="C1599" s="1" t="s">
        <v>4342</v>
      </c>
      <c r="D1599" s="3" t="s">
        <v>3504</v>
      </c>
      <c r="E1599" s="3" t="s">
        <v>3504</v>
      </c>
      <c r="F1599" s="1" t="s">
        <v>2223</v>
      </c>
      <c r="G1599" s="1">
        <v>0</v>
      </c>
      <c r="H1599" s="1" t="s">
        <v>27474</v>
      </c>
      <c r="I1599" s="1">
        <v>0</v>
      </c>
      <c r="J1599" s="1" t="s">
        <v>27474</v>
      </c>
      <c r="K1599" s="1">
        <f t="shared" si="96"/>
        <v>0</v>
      </c>
      <c r="L1599" s="2">
        <f>SUMIFS('Basin Total Well Counts'!B:B,'Basin Total Well Counts'!A:A,F1599)</f>
        <v>1034</v>
      </c>
      <c r="M1599" s="4">
        <f t="shared" si="97"/>
        <v>0</v>
      </c>
      <c r="N1599" s="2">
        <f>SUMIF('Basin Emissions'!A:A,F1599,'Basin Emissions'!B:B)</f>
        <v>9940.5961918999983</v>
      </c>
      <c r="O1599" s="8">
        <f t="shared" si="98"/>
        <v>0</v>
      </c>
      <c r="P1599" s="7">
        <f>SUMIF('Tool Pneumatics CH4 VOC BTEX'!B:B,A1599,'Tool Pneumatics CH4 VOC BTEX'!F:F)</f>
        <v>4.9166021347045898</v>
      </c>
      <c r="Q1599" s="14">
        <f t="shared" si="99"/>
        <v>0</v>
      </c>
      <c r="R1599" s="16">
        <f>SUMIF('Tool Pneumatics CH4 VOC BTEX'!B:B,A1599,'Tool Pneumatics CH4 VOC BTEX'!H:H)*Q1599</f>
        <v>0</v>
      </c>
      <c r="S1599" s="16">
        <f>SUMIF('Tool Pneumatics CH4 VOC BTEX'!B:B,A1599,'Tool Pneumatics CH4 VOC BTEX'!J:J)*Q1599</f>
        <v>0</v>
      </c>
      <c r="T1599" s="16">
        <f>SUMIF('Tool Pneumatics CH4 VOC BTEX'!B:B,A1599,'Tool Pneumatics CH4 VOC BTEX'!L:L)*Q1599</f>
        <v>0</v>
      </c>
      <c r="U1599" s="16">
        <f>SUMIF('Tool Pneumatics CH4 VOC BTEX'!B:B,A1599,'Tool Pneumatics CH4 VOC BTEX'!N:N)*Q1599</f>
        <v>0</v>
      </c>
    </row>
    <row r="1600" spans="1:21" x14ac:dyDescent="0.25">
      <c r="A1600" s="1" t="s">
        <v>4491</v>
      </c>
      <c r="B1600" s="1" t="s">
        <v>1533</v>
      </c>
      <c r="C1600" s="1" t="s">
        <v>4492</v>
      </c>
      <c r="D1600" s="3" t="s">
        <v>4774</v>
      </c>
      <c r="E1600" s="3" t="s">
        <v>23961</v>
      </c>
      <c r="F1600" s="1" t="s">
        <v>4490</v>
      </c>
      <c r="G1600" s="1">
        <v>0</v>
      </c>
      <c r="H1600" s="1" t="s">
        <v>27474</v>
      </c>
      <c r="I1600" s="1">
        <v>0</v>
      </c>
      <c r="J1600" s="1" t="s">
        <v>27474</v>
      </c>
      <c r="K1600" s="1">
        <f t="shared" si="96"/>
        <v>0</v>
      </c>
      <c r="L1600" s="2">
        <f>SUMIFS('Basin Total Well Counts'!B:B,'Basin Total Well Counts'!A:A,F1600)</f>
        <v>0</v>
      </c>
      <c r="M1600" s="4">
        <f t="shared" si="97"/>
        <v>0</v>
      </c>
      <c r="N1600" s="2">
        <f>SUMIF('Basin Emissions'!A:A,F1600,'Basin Emissions'!B:B)</f>
        <v>0</v>
      </c>
      <c r="O1600" s="8">
        <f t="shared" si="98"/>
        <v>0</v>
      </c>
      <c r="P1600" s="7">
        <f>SUMIF('Tool Pneumatics CH4 VOC BTEX'!B:B,A1600,'Tool Pneumatics CH4 VOC BTEX'!F:F)</f>
        <v>3.5899999141693102</v>
      </c>
      <c r="Q1600" s="14">
        <f t="shared" si="99"/>
        <v>0</v>
      </c>
      <c r="R1600" s="16">
        <f>SUMIF('Tool Pneumatics CH4 VOC BTEX'!B:B,A1600,'Tool Pneumatics CH4 VOC BTEX'!H:H)*Q1600</f>
        <v>0</v>
      </c>
      <c r="S1600" s="16">
        <f>SUMIF('Tool Pneumatics CH4 VOC BTEX'!B:B,A1600,'Tool Pneumatics CH4 VOC BTEX'!J:J)*Q1600</f>
        <v>0</v>
      </c>
      <c r="T1600" s="16">
        <f>SUMIF('Tool Pneumatics CH4 VOC BTEX'!B:B,A1600,'Tool Pneumatics CH4 VOC BTEX'!L:L)*Q1600</f>
        <v>0</v>
      </c>
      <c r="U1600" s="16">
        <f>SUMIF('Tool Pneumatics CH4 VOC BTEX'!B:B,A1600,'Tool Pneumatics CH4 VOC BTEX'!N:N)*Q1600</f>
        <v>0</v>
      </c>
    </row>
    <row r="1601" spans="1:21" x14ac:dyDescent="0.25">
      <c r="A1601" s="1" t="s">
        <v>4494</v>
      </c>
      <c r="B1601" s="1" t="s">
        <v>1533</v>
      </c>
      <c r="C1601" s="1" t="s">
        <v>2063</v>
      </c>
      <c r="D1601" s="3" t="s">
        <v>2386</v>
      </c>
      <c r="E1601" s="3" t="s">
        <v>23961</v>
      </c>
      <c r="F1601" s="1" t="s">
        <v>4493</v>
      </c>
      <c r="G1601" s="1">
        <v>0</v>
      </c>
      <c r="H1601" s="1" t="s">
        <v>27474</v>
      </c>
      <c r="I1601" s="1">
        <v>0</v>
      </c>
      <c r="J1601" s="1" t="s">
        <v>27474</v>
      </c>
      <c r="K1601" s="1">
        <f t="shared" si="96"/>
        <v>0</v>
      </c>
      <c r="L1601" s="2">
        <f>SUMIFS('Basin Total Well Counts'!B:B,'Basin Total Well Counts'!A:A,F1601)</f>
        <v>4231</v>
      </c>
      <c r="M1601" s="4">
        <f t="shared" si="97"/>
        <v>0</v>
      </c>
      <c r="N1601" s="2">
        <f>SUMIF('Basin Emissions'!A:A,F1601,'Basin Emissions'!B:B)</f>
        <v>1256.6046336999998</v>
      </c>
      <c r="O1601" s="8">
        <f t="shared" si="98"/>
        <v>0</v>
      </c>
      <c r="P1601" s="7">
        <f>SUMIF('Tool Pneumatics CH4 VOC BTEX'!B:B,A1601,'Tool Pneumatics CH4 VOC BTEX'!F:F)</f>
        <v>5.2682189941406303</v>
      </c>
      <c r="Q1601" s="14">
        <f t="shared" si="99"/>
        <v>0</v>
      </c>
      <c r="R1601" s="16">
        <f>SUMIF('Tool Pneumatics CH4 VOC BTEX'!B:B,A1601,'Tool Pneumatics CH4 VOC BTEX'!H:H)*Q1601</f>
        <v>0</v>
      </c>
      <c r="S1601" s="16">
        <f>SUMIF('Tool Pneumatics CH4 VOC BTEX'!B:B,A1601,'Tool Pneumatics CH4 VOC BTEX'!J:J)*Q1601</f>
        <v>0</v>
      </c>
      <c r="T1601" s="16">
        <f>SUMIF('Tool Pneumatics CH4 VOC BTEX'!B:B,A1601,'Tool Pneumatics CH4 VOC BTEX'!L:L)*Q1601</f>
        <v>0</v>
      </c>
      <c r="U1601" s="16">
        <f>SUMIF('Tool Pneumatics CH4 VOC BTEX'!B:B,A1601,'Tool Pneumatics CH4 VOC BTEX'!N:N)*Q1601</f>
        <v>0</v>
      </c>
    </row>
    <row r="1602" spans="1:21" x14ac:dyDescent="0.25">
      <c r="A1602" s="1" t="s">
        <v>4496</v>
      </c>
      <c r="B1602" s="1" t="s">
        <v>1533</v>
      </c>
      <c r="C1602" s="1" t="s">
        <v>3080</v>
      </c>
      <c r="D1602" s="3" t="s">
        <v>2641</v>
      </c>
      <c r="E1602" s="3" t="s">
        <v>23961</v>
      </c>
      <c r="F1602" s="1" t="s">
        <v>4495</v>
      </c>
      <c r="G1602" s="1">
        <v>589</v>
      </c>
      <c r="H1602" s="1" t="s">
        <v>27474</v>
      </c>
      <c r="I1602" s="1">
        <v>0</v>
      </c>
      <c r="J1602" s="1" t="s">
        <v>27474</v>
      </c>
      <c r="K1602" s="1">
        <f t="shared" ref="K1602:K1665" si="100">+I1602+G1602</f>
        <v>589</v>
      </c>
      <c r="L1602" s="2">
        <f>SUMIFS('Basin Total Well Counts'!B:B,'Basin Total Well Counts'!A:A,F1602)</f>
        <v>603</v>
      </c>
      <c r="M1602" s="4">
        <f t="shared" ref="M1602:M1665" si="101">IFERROR(+K1602/L1602,0)</f>
        <v>0.97678275290215588</v>
      </c>
      <c r="N1602" s="2">
        <f>SUMIF('Basin Emissions'!A:A,F1602,'Basin Emissions'!B:B)</f>
        <v>0</v>
      </c>
      <c r="O1602" s="8">
        <f t="shared" ref="O1602:O1665" si="102">+N1602*M1602</f>
        <v>0</v>
      </c>
      <c r="P1602" s="7">
        <f>SUMIF('Tool Pneumatics CH4 VOC BTEX'!B:B,A1602,'Tool Pneumatics CH4 VOC BTEX'!F:F)</f>
        <v>3.5899999141693102</v>
      </c>
      <c r="Q1602" s="14">
        <f t="shared" ref="Q1602:Q1665" si="103">IFERROR(O1602/P1602,0)*(2204.6/2000)</f>
        <v>0</v>
      </c>
      <c r="R1602" s="16">
        <f>SUMIF('Tool Pneumatics CH4 VOC BTEX'!B:B,A1602,'Tool Pneumatics CH4 VOC BTEX'!H:H)*Q1602</f>
        <v>0</v>
      </c>
      <c r="S1602" s="16">
        <f>SUMIF('Tool Pneumatics CH4 VOC BTEX'!B:B,A1602,'Tool Pneumatics CH4 VOC BTEX'!J:J)*Q1602</f>
        <v>0</v>
      </c>
      <c r="T1602" s="16">
        <f>SUMIF('Tool Pneumatics CH4 VOC BTEX'!B:B,A1602,'Tool Pneumatics CH4 VOC BTEX'!L:L)*Q1602</f>
        <v>0</v>
      </c>
      <c r="U1602" s="16">
        <f>SUMIF('Tool Pneumatics CH4 VOC BTEX'!B:B,A1602,'Tool Pneumatics CH4 VOC BTEX'!N:N)*Q1602</f>
        <v>0</v>
      </c>
    </row>
    <row r="1603" spans="1:21" x14ac:dyDescent="0.25">
      <c r="A1603" s="1" t="s">
        <v>4498</v>
      </c>
      <c r="B1603" s="1" t="s">
        <v>1533</v>
      </c>
      <c r="C1603" s="1" t="s">
        <v>4499</v>
      </c>
      <c r="D1603" s="3" t="s">
        <v>4788</v>
      </c>
      <c r="E1603" s="3" t="s">
        <v>997</v>
      </c>
      <c r="F1603" s="1" t="s">
        <v>4490</v>
      </c>
      <c r="G1603" s="1">
        <v>0</v>
      </c>
      <c r="H1603" s="1" t="s">
        <v>27474</v>
      </c>
      <c r="I1603" s="1">
        <v>0</v>
      </c>
      <c r="J1603" s="1" t="s">
        <v>27474</v>
      </c>
      <c r="K1603" s="1">
        <f t="shared" si="100"/>
        <v>0</v>
      </c>
      <c r="L1603" s="2">
        <f>SUMIFS('Basin Total Well Counts'!B:B,'Basin Total Well Counts'!A:A,F1603)</f>
        <v>0</v>
      </c>
      <c r="M1603" s="4">
        <f t="shared" si="101"/>
        <v>0</v>
      </c>
      <c r="N1603" s="2">
        <f>SUMIF('Basin Emissions'!A:A,F1603,'Basin Emissions'!B:B)</f>
        <v>0</v>
      </c>
      <c r="O1603" s="8">
        <f t="shared" si="102"/>
        <v>0</v>
      </c>
      <c r="P1603" s="7">
        <f>SUMIF('Tool Pneumatics CH4 VOC BTEX'!B:B,A1603,'Tool Pneumatics CH4 VOC BTEX'!F:F)</f>
        <v>3.5899999141693102</v>
      </c>
      <c r="Q1603" s="14">
        <f t="shared" si="103"/>
        <v>0</v>
      </c>
      <c r="R1603" s="16">
        <f>SUMIF('Tool Pneumatics CH4 VOC BTEX'!B:B,A1603,'Tool Pneumatics CH4 VOC BTEX'!H:H)*Q1603</f>
        <v>0</v>
      </c>
      <c r="S1603" s="16">
        <f>SUMIF('Tool Pneumatics CH4 VOC BTEX'!B:B,A1603,'Tool Pneumatics CH4 VOC BTEX'!J:J)*Q1603</f>
        <v>0</v>
      </c>
      <c r="T1603" s="16">
        <f>SUMIF('Tool Pneumatics CH4 VOC BTEX'!B:B,A1603,'Tool Pneumatics CH4 VOC BTEX'!L:L)*Q1603</f>
        <v>0</v>
      </c>
      <c r="U1603" s="16">
        <f>SUMIF('Tool Pneumatics CH4 VOC BTEX'!B:B,A1603,'Tool Pneumatics CH4 VOC BTEX'!N:N)*Q1603</f>
        <v>0</v>
      </c>
    </row>
    <row r="1604" spans="1:21" x14ac:dyDescent="0.25">
      <c r="A1604" s="1" t="s">
        <v>4501</v>
      </c>
      <c r="B1604" s="1" t="s">
        <v>1533</v>
      </c>
      <c r="C1604" s="1" t="s">
        <v>2076</v>
      </c>
      <c r="D1604" s="3" t="s">
        <v>997</v>
      </c>
      <c r="E1604" s="3" t="s">
        <v>997</v>
      </c>
      <c r="F1604" s="1" t="s">
        <v>4500</v>
      </c>
      <c r="G1604" s="1">
        <v>27</v>
      </c>
      <c r="H1604" s="1" t="s">
        <v>27474</v>
      </c>
      <c r="I1604" s="1">
        <v>0</v>
      </c>
      <c r="J1604" s="1" t="s">
        <v>27474</v>
      </c>
      <c r="K1604" s="1">
        <f t="shared" si="100"/>
        <v>27</v>
      </c>
      <c r="L1604" s="2">
        <f>SUMIFS('Basin Total Well Counts'!B:B,'Basin Total Well Counts'!A:A,F1604)</f>
        <v>224</v>
      </c>
      <c r="M1604" s="4">
        <f t="shared" si="101"/>
        <v>0.12053571428571429</v>
      </c>
      <c r="N1604" s="2">
        <f>SUMIF('Basin Emissions'!A:A,F1604,'Basin Emissions'!B:B)</f>
        <v>0</v>
      </c>
      <c r="O1604" s="8">
        <f t="shared" si="102"/>
        <v>0</v>
      </c>
      <c r="P1604" s="7">
        <f>SUMIF('Tool Pneumatics CH4 VOC BTEX'!B:B,A1604,'Tool Pneumatics CH4 VOC BTEX'!F:F)</f>
        <v>3.5899999141693102</v>
      </c>
      <c r="Q1604" s="14">
        <f t="shared" si="103"/>
        <v>0</v>
      </c>
      <c r="R1604" s="16">
        <f>SUMIF('Tool Pneumatics CH4 VOC BTEX'!B:B,A1604,'Tool Pneumatics CH4 VOC BTEX'!H:H)*Q1604</f>
        <v>0</v>
      </c>
      <c r="S1604" s="16">
        <f>SUMIF('Tool Pneumatics CH4 VOC BTEX'!B:B,A1604,'Tool Pneumatics CH4 VOC BTEX'!J:J)*Q1604</f>
        <v>0</v>
      </c>
      <c r="T1604" s="16">
        <f>SUMIF('Tool Pneumatics CH4 VOC BTEX'!B:B,A1604,'Tool Pneumatics CH4 VOC BTEX'!L:L)*Q1604</f>
        <v>0</v>
      </c>
      <c r="U1604" s="16">
        <f>SUMIF('Tool Pneumatics CH4 VOC BTEX'!B:B,A1604,'Tool Pneumatics CH4 VOC BTEX'!N:N)*Q1604</f>
        <v>0</v>
      </c>
    </row>
    <row r="1605" spans="1:21" x14ac:dyDescent="0.25">
      <c r="A1605" s="1" t="s">
        <v>4502</v>
      </c>
      <c r="B1605" s="1" t="s">
        <v>1533</v>
      </c>
      <c r="C1605" s="1" t="s">
        <v>3681</v>
      </c>
      <c r="D1605" s="3" t="s">
        <v>4783</v>
      </c>
      <c r="E1605" s="3" t="s">
        <v>4783</v>
      </c>
      <c r="F1605" s="1" t="s">
        <v>4493</v>
      </c>
      <c r="G1605" s="1">
        <v>0</v>
      </c>
      <c r="H1605" s="1" t="s">
        <v>27474</v>
      </c>
      <c r="I1605" s="1">
        <v>0</v>
      </c>
      <c r="J1605" s="1" t="s">
        <v>27474</v>
      </c>
      <c r="K1605" s="1">
        <f t="shared" si="100"/>
        <v>0</v>
      </c>
      <c r="L1605" s="2">
        <f>SUMIFS('Basin Total Well Counts'!B:B,'Basin Total Well Counts'!A:A,F1605)</f>
        <v>4231</v>
      </c>
      <c r="M1605" s="4">
        <f t="shared" si="101"/>
        <v>0</v>
      </c>
      <c r="N1605" s="2">
        <f>SUMIF('Basin Emissions'!A:A,F1605,'Basin Emissions'!B:B)</f>
        <v>1256.6046336999998</v>
      </c>
      <c r="O1605" s="8">
        <f t="shared" si="102"/>
        <v>0</v>
      </c>
      <c r="P1605" s="7">
        <f>SUMIF('Tool Pneumatics CH4 VOC BTEX'!B:B,A1605,'Tool Pneumatics CH4 VOC BTEX'!F:F)</f>
        <v>5.2682189941406303</v>
      </c>
      <c r="Q1605" s="14">
        <f t="shared" si="103"/>
        <v>0</v>
      </c>
      <c r="R1605" s="16">
        <f>SUMIF('Tool Pneumatics CH4 VOC BTEX'!B:B,A1605,'Tool Pneumatics CH4 VOC BTEX'!H:H)*Q1605</f>
        <v>0</v>
      </c>
      <c r="S1605" s="16">
        <f>SUMIF('Tool Pneumatics CH4 VOC BTEX'!B:B,A1605,'Tool Pneumatics CH4 VOC BTEX'!J:J)*Q1605</f>
        <v>0</v>
      </c>
      <c r="T1605" s="16">
        <f>SUMIF('Tool Pneumatics CH4 VOC BTEX'!B:B,A1605,'Tool Pneumatics CH4 VOC BTEX'!L:L)*Q1605</f>
        <v>0</v>
      </c>
      <c r="U1605" s="16">
        <f>SUMIF('Tool Pneumatics CH4 VOC BTEX'!B:B,A1605,'Tool Pneumatics CH4 VOC BTEX'!N:N)*Q1605</f>
        <v>0</v>
      </c>
    </row>
    <row r="1606" spans="1:21" x14ac:dyDescent="0.25">
      <c r="A1606" s="1" t="s">
        <v>4504</v>
      </c>
      <c r="B1606" s="1" t="s">
        <v>1533</v>
      </c>
      <c r="C1606" s="1" t="s">
        <v>4505</v>
      </c>
      <c r="D1606" s="3" t="s">
        <v>2381</v>
      </c>
      <c r="E1606" s="3" t="s">
        <v>23961</v>
      </c>
      <c r="F1606" s="1" t="s">
        <v>4503</v>
      </c>
      <c r="G1606" s="1">
        <v>0</v>
      </c>
      <c r="H1606" s="1" t="s">
        <v>27474</v>
      </c>
      <c r="I1606" s="1">
        <v>0</v>
      </c>
      <c r="J1606" s="1" t="s">
        <v>27474</v>
      </c>
      <c r="K1606" s="1">
        <f t="shared" si="100"/>
        <v>0</v>
      </c>
      <c r="L1606" s="2">
        <f>SUMIFS('Basin Total Well Counts'!B:B,'Basin Total Well Counts'!A:A,F1606)</f>
        <v>1681</v>
      </c>
      <c r="M1606" s="4">
        <f t="shared" si="101"/>
        <v>0</v>
      </c>
      <c r="N1606" s="2">
        <f>SUMIF('Basin Emissions'!A:A,F1606,'Basin Emissions'!B:B)</f>
        <v>0</v>
      </c>
      <c r="O1606" s="8">
        <f t="shared" si="102"/>
        <v>0</v>
      </c>
      <c r="P1606" s="7">
        <f>SUMIF('Tool Pneumatics CH4 VOC BTEX'!B:B,A1606,'Tool Pneumatics CH4 VOC BTEX'!F:F)</f>
        <v>3.5899999141693102</v>
      </c>
      <c r="Q1606" s="14">
        <f t="shared" si="103"/>
        <v>0</v>
      </c>
      <c r="R1606" s="16">
        <f>SUMIF('Tool Pneumatics CH4 VOC BTEX'!B:B,A1606,'Tool Pneumatics CH4 VOC BTEX'!H:H)*Q1606</f>
        <v>0</v>
      </c>
      <c r="S1606" s="16">
        <f>SUMIF('Tool Pneumatics CH4 VOC BTEX'!B:B,A1606,'Tool Pneumatics CH4 VOC BTEX'!J:J)*Q1606</f>
        <v>0</v>
      </c>
      <c r="T1606" s="16">
        <f>SUMIF('Tool Pneumatics CH4 VOC BTEX'!B:B,A1606,'Tool Pneumatics CH4 VOC BTEX'!L:L)*Q1606</f>
        <v>0</v>
      </c>
      <c r="U1606" s="16">
        <f>SUMIF('Tool Pneumatics CH4 VOC BTEX'!B:B,A1606,'Tool Pneumatics CH4 VOC BTEX'!N:N)*Q1606</f>
        <v>0</v>
      </c>
    </row>
    <row r="1607" spans="1:21" x14ac:dyDescent="0.25">
      <c r="A1607" s="1" t="s">
        <v>4506</v>
      </c>
      <c r="B1607" s="1" t="s">
        <v>1533</v>
      </c>
      <c r="C1607" s="1" t="s">
        <v>4507</v>
      </c>
      <c r="D1607" s="3" t="s">
        <v>997</v>
      </c>
      <c r="E1607" s="3" t="s">
        <v>997</v>
      </c>
      <c r="F1607" s="1" t="s">
        <v>4503</v>
      </c>
      <c r="G1607" s="1">
        <v>100</v>
      </c>
      <c r="H1607" s="1" t="s">
        <v>27474</v>
      </c>
      <c r="I1607" s="1">
        <v>0</v>
      </c>
      <c r="J1607" s="1" t="s">
        <v>27474</v>
      </c>
      <c r="K1607" s="1">
        <f t="shared" si="100"/>
        <v>100</v>
      </c>
      <c r="L1607" s="2">
        <f>SUMIFS('Basin Total Well Counts'!B:B,'Basin Total Well Counts'!A:A,F1607)</f>
        <v>1681</v>
      </c>
      <c r="M1607" s="4">
        <f t="shared" si="101"/>
        <v>5.9488399762046403E-2</v>
      </c>
      <c r="N1607" s="2">
        <f>SUMIF('Basin Emissions'!A:A,F1607,'Basin Emissions'!B:B)</f>
        <v>0</v>
      </c>
      <c r="O1607" s="8">
        <f t="shared" si="102"/>
        <v>0</v>
      </c>
      <c r="P1607" s="7">
        <f>SUMIF('Tool Pneumatics CH4 VOC BTEX'!B:B,A1607,'Tool Pneumatics CH4 VOC BTEX'!F:F)</f>
        <v>3.5899999141693102</v>
      </c>
      <c r="Q1607" s="14">
        <f t="shared" si="103"/>
        <v>0</v>
      </c>
      <c r="R1607" s="16">
        <f>SUMIF('Tool Pneumatics CH4 VOC BTEX'!B:B,A1607,'Tool Pneumatics CH4 VOC BTEX'!H:H)*Q1607</f>
        <v>0</v>
      </c>
      <c r="S1607" s="16">
        <f>SUMIF('Tool Pneumatics CH4 VOC BTEX'!B:B,A1607,'Tool Pneumatics CH4 VOC BTEX'!J:J)*Q1607</f>
        <v>0</v>
      </c>
      <c r="T1607" s="16">
        <f>SUMIF('Tool Pneumatics CH4 VOC BTEX'!B:B,A1607,'Tool Pneumatics CH4 VOC BTEX'!L:L)*Q1607</f>
        <v>0</v>
      </c>
      <c r="U1607" s="16">
        <f>SUMIF('Tool Pneumatics CH4 VOC BTEX'!B:B,A1607,'Tool Pneumatics CH4 VOC BTEX'!N:N)*Q1607</f>
        <v>0</v>
      </c>
    </row>
    <row r="1608" spans="1:21" x14ac:dyDescent="0.25">
      <c r="A1608" s="1" t="s">
        <v>4508</v>
      </c>
      <c r="B1608" s="1" t="s">
        <v>1533</v>
      </c>
      <c r="C1608" s="1" t="s">
        <v>2643</v>
      </c>
      <c r="D1608" s="3" t="s">
        <v>2386</v>
      </c>
      <c r="E1608" s="3" t="s">
        <v>23961</v>
      </c>
      <c r="F1608" s="1" t="s">
        <v>4493</v>
      </c>
      <c r="G1608" s="1">
        <v>1</v>
      </c>
      <c r="H1608" s="1" t="s">
        <v>27474</v>
      </c>
      <c r="I1608" s="1">
        <v>0</v>
      </c>
      <c r="J1608" s="1" t="s">
        <v>27474</v>
      </c>
      <c r="K1608" s="1">
        <f t="shared" si="100"/>
        <v>1</v>
      </c>
      <c r="L1608" s="2">
        <f>SUMIFS('Basin Total Well Counts'!B:B,'Basin Total Well Counts'!A:A,F1608)</f>
        <v>4231</v>
      </c>
      <c r="M1608" s="4">
        <f t="shared" si="101"/>
        <v>2.363507445048452E-4</v>
      </c>
      <c r="N1608" s="2">
        <f>SUMIF('Basin Emissions'!A:A,F1608,'Basin Emissions'!B:B)</f>
        <v>1256.6046336999998</v>
      </c>
      <c r="O1608" s="8">
        <f t="shared" si="102"/>
        <v>0.29699944072323325</v>
      </c>
      <c r="P1608" s="7">
        <f>SUMIF('Tool Pneumatics CH4 VOC BTEX'!B:B,A1608,'Tool Pneumatics CH4 VOC BTEX'!F:F)</f>
        <v>5.2682189941406303</v>
      </c>
      <c r="Q1608" s="14">
        <f t="shared" si="103"/>
        <v>6.2142914687741406E-2</v>
      </c>
      <c r="R1608" s="16">
        <f>SUMIF('Tool Pneumatics CH4 VOC BTEX'!B:B,A1608,'Tool Pneumatics CH4 VOC BTEX'!H:H)*Q1608</f>
        <v>6.1038309153478272E-4</v>
      </c>
      <c r="S1608" s="16">
        <f>SUMIF('Tool Pneumatics CH4 VOC BTEX'!B:B,A1608,'Tool Pneumatics CH4 VOC BTEX'!J:J)*Q1608</f>
        <v>2.6633795150931437E-5</v>
      </c>
      <c r="T1608" s="16">
        <f>SUMIF('Tool Pneumatics CH4 VOC BTEX'!B:B,A1608,'Tool Pneumatics CH4 VOC BTEX'!L:L)*Q1608</f>
        <v>3.4286109507202958E-5</v>
      </c>
      <c r="U1608" s="16">
        <f>SUMIF('Tool Pneumatics CH4 VOC BTEX'!B:B,A1608,'Tool Pneumatics CH4 VOC BTEX'!N:N)*Q1608</f>
        <v>1.5536380866429354E-4</v>
      </c>
    </row>
    <row r="1609" spans="1:21" x14ac:dyDescent="0.25">
      <c r="A1609" s="1" t="s">
        <v>4510</v>
      </c>
      <c r="B1609" s="1" t="s">
        <v>1533</v>
      </c>
      <c r="C1609" s="1" t="s">
        <v>4511</v>
      </c>
      <c r="D1609" s="3" t="s">
        <v>961</v>
      </c>
      <c r="E1609" s="3" t="s">
        <v>23961</v>
      </c>
      <c r="F1609" s="1" t="s">
        <v>4509</v>
      </c>
      <c r="G1609" s="1">
        <v>0</v>
      </c>
      <c r="H1609" s="1" t="s">
        <v>27474</v>
      </c>
      <c r="I1609" s="1">
        <v>0</v>
      </c>
      <c r="J1609" s="1" t="s">
        <v>27474</v>
      </c>
      <c r="K1609" s="1">
        <f t="shared" si="100"/>
        <v>0</v>
      </c>
      <c r="L1609" s="2">
        <f>SUMIFS('Basin Total Well Counts'!B:B,'Basin Total Well Counts'!A:A,F1609)</f>
        <v>2709</v>
      </c>
      <c r="M1609" s="4">
        <f t="shared" si="101"/>
        <v>0</v>
      </c>
      <c r="N1609" s="2">
        <f>SUMIF('Basin Emissions'!A:A,F1609,'Basin Emissions'!B:B)</f>
        <v>514.71889158399995</v>
      </c>
      <c r="O1609" s="8">
        <f t="shared" si="102"/>
        <v>0</v>
      </c>
      <c r="P1609" s="7">
        <f>SUMIF('Tool Pneumatics CH4 VOC BTEX'!B:B,A1609,'Tool Pneumatics CH4 VOC BTEX'!F:F)</f>
        <v>3.5899999141693102</v>
      </c>
      <c r="Q1609" s="14">
        <f t="shared" si="103"/>
        <v>0</v>
      </c>
      <c r="R1609" s="16">
        <f>SUMIF('Tool Pneumatics CH4 VOC BTEX'!B:B,A1609,'Tool Pneumatics CH4 VOC BTEX'!H:H)*Q1609</f>
        <v>0</v>
      </c>
      <c r="S1609" s="16">
        <f>SUMIF('Tool Pneumatics CH4 VOC BTEX'!B:B,A1609,'Tool Pneumatics CH4 VOC BTEX'!J:J)*Q1609</f>
        <v>0</v>
      </c>
      <c r="T1609" s="16">
        <f>SUMIF('Tool Pneumatics CH4 VOC BTEX'!B:B,A1609,'Tool Pneumatics CH4 VOC BTEX'!L:L)*Q1609</f>
        <v>0</v>
      </c>
      <c r="U1609" s="16">
        <f>SUMIF('Tool Pneumatics CH4 VOC BTEX'!B:B,A1609,'Tool Pneumatics CH4 VOC BTEX'!N:N)*Q1609</f>
        <v>0</v>
      </c>
    </row>
    <row r="1610" spans="1:21" x14ac:dyDescent="0.25">
      <c r="A1610" s="1" t="s">
        <v>4512</v>
      </c>
      <c r="B1610" s="1" t="s">
        <v>1533</v>
      </c>
      <c r="C1610" s="1" t="s">
        <v>2888</v>
      </c>
      <c r="D1610" s="3" t="s">
        <v>4783</v>
      </c>
      <c r="E1610" s="3" t="s">
        <v>4783</v>
      </c>
      <c r="F1610" s="1" t="s">
        <v>4509</v>
      </c>
      <c r="G1610" s="1">
        <v>0</v>
      </c>
      <c r="H1610" s="1" t="s">
        <v>27474</v>
      </c>
      <c r="I1610" s="1">
        <v>0</v>
      </c>
      <c r="J1610" s="1" t="s">
        <v>27474</v>
      </c>
      <c r="K1610" s="1">
        <f t="shared" si="100"/>
        <v>0</v>
      </c>
      <c r="L1610" s="2">
        <f>SUMIFS('Basin Total Well Counts'!B:B,'Basin Total Well Counts'!A:A,F1610)</f>
        <v>2709</v>
      </c>
      <c r="M1610" s="4">
        <f t="shared" si="101"/>
        <v>0</v>
      </c>
      <c r="N1610" s="2">
        <f>SUMIF('Basin Emissions'!A:A,F1610,'Basin Emissions'!B:B)</f>
        <v>514.71889158399995</v>
      </c>
      <c r="O1610" s="8">
        <f t="shared" si="102"/>
        <v>0</v>
      </c>
      <c r="P1610" s="7">
        <f>SUMIF('Tool Pneumatics CH4 VOC BTEX'!B:B,A1610,'Tool Pneumatics CH4 VOC BTEX'!F:F)</f>
        <v>3.5899999141693102</v>
      </c>
      <c r="Q1610" s="14">
        <f t="shared" si="103"/>
        <v>0</v>
      </c>
      <c r="R1610" s="16">
        <f>SUMIF('Tool Pneumatics CH4 VOC BTEX'!B:B,A1610,'Tool Pneumatics CH4 VOC BTEX'!H:H)*Q1610</f>
        <v>0</v>
      </c>
      <c r="S1610" s="16">
        <f>SUMIF('Tool Pneumatics CH4 VOC BTEX'!B:B,A1610,'Tool Pneumatics CH4 VOC BTEX'!J:J)*Q1610</f>
        <v>0</v>
      </c>
      <c r="T1610" s="16">
        <f>SUMIF('Tool Pneumatics CH4 VOC BTEX'!B:B,A1610,'Tool Pneumatics CH4 VOC BTEX'!L:L)*Q1610</f>
        <v>0</v>
      </c>
      <c r="U1610" s="16">
        <f>SUMIF('Tool Pneumatics CH4 VOC BTEX'!B:B,A1610,'Tool Pneumatics CH4 VOC BTEX'!N:N)*Q1610</f>
        <v>0</v>
      </c>
    </row>
    <row r="1611" spans="1:21" x14ac:dyDescent="0.25">
      <c r="A1611" s="1" t="s">
        <v>4513</v>
      </c>
      <c r="B1611" s="1" t="s">
        <v>1533</v>
      </c>
      <c r="C1611" s="1" t="s">
        <v>1970</v>
      </c>
      <c r="D1611" s="3" t="s">
        <v>961</v>
      </c>
      <c r="E1611" s="3" t="s">
        <v>23961</v>
      </c>
      <c r="F1611" s="1" t="s">
        <v>4490</v>
      </c>
      <c r="G1611" s="1">
        <v>0</v>
      </c>
      <c r="H1611" s="1" t="s">
        <v>27474</v>
      </c>
      <c r="I1611" s="1">
        <v>0</v>
      </c>
      <c r="J1611" s="1" t="s">
        <v>27474</v>
      </c>
      <c r="K1611" s="1">
        <f t="shared" si="100"/>
        <v>0</v>
      </c>
      <c r="L1611" s="2">
        <f>SUMIFS('Basin Total Well Counts'!B:B,'Basin Total Well Counts'!A:A,F1611)</f>
        <v>0</v>
      </c>
      <c r="M1611" s="4">
        <f t="shared" si="101"/>
        <v>0</v>
      </c>
      <c r="N1611" s="2">
        <f>SUMIF('Basin Emissions'!A:A,F1611,'Basin Emissions'!B:B)</f>
        <v>0</v>
      </c>
      <c r="O1611" s="8">
        <f t="shared" si="102"/>
        <v>0</v>
      </c>
      <c r="P1611" s="7">
        <f>SUMIF('Tool Pneumatics CH4 VOC BTEX'!B:B,A1611,'Tool Pneumatics CH4 VOC BTEX'!F:F)</f>
        <v>3.5899999141693102</v>
      </c>
      <c r="Q1611" s="14">
        <f t="shared" si="103"/>
        <v>0</v>
      </c>
      <c r="R1611" s="16">
        <f>SUMIF('Tool Pneumatics CH4 VOC BTEX'!B:B,A1611,'Tool Pneumatics CH4 VOC BTEX'!H:H)*Q1611</f>
        <v>0</v>
      </c>
      <c r="S1611" s="16">
        <f>SUMIF('Tool Pneumatics CH4 VOC BTEX'!B:B,A1611,'Tool Pneumatics CH4 VOC BTEX'!J:J)*Q1611</f>
        <v>0</v>
      </c>
      <c r="T1611" s="16">
        <f>SUMIF('Tool Pneumatics CH4 VOC BTEX'!B:B,A1611,'Tool Pneumatics CH4 VOC BTEX'!L:L)*Q1611</f>
        <v>0</v>
      </c>
      <c r="U1611" s="16">
        <f>SUMIF('Tool Pneumatics CH4 VOC BTEX'!B:B,A1611,'Tool Pneumatics CH4 VOC BTEX'!N:N)*Q1611</f>
        <v>0</v>
      </c>
    </row>
    <row r="1612" spans="1:21" x14ac:dyDescent="0.25">
      <c r="A1612" s="1" t="s">
        <v>4514</v>
      </c>
      <c r="B1612" s="1" t="s">
        <v>1533</v>
      </c>
      <c r="C1612" s="1" t="s">
        <v>4515</v>
      </c>
      <c r="D1612" s="3" t="s">
        <v>997</v>
      </c>
      <c r="E1612" s="3" t="s">
        <v>997</v>
      </c>
      <c r="F1612" s="1" t="s">
        <v>4509</v>
      </c>
      <c r="G1612" s="1">
        <v>926</v>
      </c>
      <c r="H1612" s="1" t="s">
        <v>27474</v>
      </c>
      <c r="I1612" s="1">
        <v>0</v>
      </c>
      <c r="J1612" s="1" t="s">
        <v>27474</v>
      </c>
      <c r="K1612" s="1">
        <f t="shared" si="100"/>
        <v>926</v>
      </c>
      <c r="L1612" s="2">
        <f>SUMIFS('Basin Total Well Counts'!B:B,'Basin Total Well Counts'!A:A,F1612)</f>
        <v>2709</v>
      </c>
      <c r="M1612" s="4">
        <f t="shared" si="101"/>
        <v>0.3418235511258767</v>
      </c>
      <c r="N1612" s="2">
        <f>SUMIF('Basin Emissions'!A:A,F1612,'Basin Emissions'!B:B)</f>
        <v>514.71889158399995</v>
      </c>
      <c r="O1612" s="8">
        <f t="shared" si="102"/>
        <v>175.943039352818</v>
      </c>
      <c r="P1612" s="7">
        <f>SUMIF('Tool Pneumatics CH4 VOC BTEX'!B:B,A1612,'Tool Pneumatics CH4 VOC BTEX'!F:F)</f>
        <v>3.5899999141693102</v>
      </c>
      <c r="Q1612" s="14">
        <f t="shared" si="103"/>
        <v>54.022845937445524</v>
      </c>
      <c r="R1612" s="16">
        <f>SUMIF('Tool Pneumatics CH4 VOC BTEX'!B:B,A1612,'Tool Pneumatics CH4 VOC BTEX'!H:H)*Q1612</f>
        <v>0.24526372654522605</v>
      </c>
      <c r="S1612" s="16">
        <f>SUMIF('Tool Pneumatics CH4 VOC BTEX'!B:B,A1612,'Tool Pneumatics CH4 VOC BTEX'!J:J)*Q1612</f>
        <v>1.3883871782363118E-2</v>
      </c>
      <c r="T1612" s="16">
        <f>SUMIF('Tool Pneumatics CH4 VOC BTEX'!B:B,A1612,'Tool Pneumatics CH4 VOC BTEX'!L:L)*Q1612</f>
        <v>0.21868448520733838</v>
      </c>
      <c r="U1612" s="16">
        <f>SUMIF('Tool Pneumatics CH4 VOC BTEX'!B:B,A1612,'Tool Pneumatics CH4 VOC BTEX'!N:N)*Q1612</f>
        <v>6.2072250949336431E-2</v>
      </c>
    </row>
    <row r="1613" spans="1:21" x14ac:dyDescent="0.25">
      <c r="A1613" s="1" t="s">
        <v>4516</v>
      </c>
      <c r="B1613" s="1" t="s">
        <v>1533</v>
      </c>
      <c r="C1613" s="1" t="s">
        <v>4517</v>
      </c>
      <c r="D1613" s="3" t="s">
        <v>961</v>
      </c>
      <c r="E1613" s="3" t="s">
        <v>23961</v>
      </c>
      <c r="F1613" s="1" t="s">
        <v>4495</v>
      </c>
      <c r="G1613" s="1">
        <v>3</v>
      </c>
      <c r="H1613" s="1" t="s">
        <v>27474</v>
      </c>
      <c r="I1613" s="1">
        <v>0</v>
      </c>
      <c r="J1613" s="1" t="s">
        <v>27474</v>
      </c>
      <c r="K1613" s="1">
        <f t="shared" si="100"/>
        <v>3</v>
      </c>
      <c r="L1613" s="2">
        <f>SUMIFS('Basin Total Well Counts'!B:B,'Basin Total Well Counts'!A:A,F1613)</f>
        <v>603</v>
      </c>
      <c r="M1613" s="4">
        <f t="shared" si="101"/>
        <v>4.9751243781094526E-3</v>
      </c>
      <c r="N1613" s="2">
        <f>SUMIF('Basin Emissions'!A:A,F1613,'Basin Emissions'!B:B)</f>
        <v>0</v>
      </c>
      <c r="O1613" s="8">
        <f t="shared" si="102"/>
        <v>0</v>
      </c>
      <c r="P1613" s="7">
        <f>SUMIF('Tool Pneumatics CH4 VOC BTEX'!B:B,A1613,'Tool Pneumatics CH4 VOC BTEX'!F:F)</f>
        <v>3.5899999141693102</v>
      </c>
      <c r="Q1613" s="14">
        <f t="shared" si="103"/>
        <v>0</v>
      </c>
      <c r="R1613" s="16">
        <f>SUMIF('Tool Pneumatics CH4 VOC BTEX'!B:B,A1613,'Tool Pneumatics CH4 VOC BTEX'!H:H)*Q1613</f>
        <v>0</v>
      </c>
      <c r="S1613" s="16">
        <f>SUMIF('Tool Pneumatics CH4 VOC BTEX'!B:B,A1613,'Tool Pneumatics CH4 VOC BTEX'!J:J)*Q1613</f>
        <v>0</v>
      </c>
      <c r="T1613" s="16">
        <f>SUMIF('Tool Pneumatics CH4 VOC BTEX'!B:B,A1613,'Tool Pneumatics CH4 VOC BTEX'!L:L)*Q1613</f>
        <v>0</v>
      </c>
      <c r="U1613" s="16">
        <f>SUMIF('Tool Pneumatics CH4 VOC BTEX'!B:B,A1613,'Tool Pneumatics CH4 VOC BTEX'!N:N)*Q1613</f>
        <v>0</v>
      </c>
    </row>
    <row r="1614" spans="1:21" x14ac:dyDescent="0.25">
      <c r="A1614" s="1" t="s">
        <v>4519</v>
      </c>
      <c r="B1614" s="1" t="s">
        <v>1533</v>
      </c>
      <c r="C1614" s="1" t="s">
        <v>4520</v>
      </c>
      <c r="D1614" s="3" t="s">
        <v>961</v>
      </c>
      <c r="E1614" s="3" t="s">
        <v>23961</v>
      </c>
      <c r="F1614" s="1" t="s">
        <v>4518</v>
      </c>
      <c r="G1614" s="1">
        <v>0</v>
      </c>
      <c r="H1614" s="1" t="s">
        <v>27474</v>
      </c>
      <c r="I1614" s="1">
        <v>0</v>
      </c>
      <c r="J1614" s="1" t="s">
        <v>27474</v>
      </c>
      <c r="K1614" s="1">
        <f t="shared" si="100"/>
        <v>0</v>
      </c>
      <c r="L1614" s="2">
        <f>SUMIFS('Basin Total Well Counts'!B:B,'Basin Total Well Counts'!A:A,F1614)</f>
        <v>0</v>
      </c>
      <c r="M1614" s="4">
        <f t="shared" si="101"/>
        <v>0</v>
      </c>
      <c r="N1614" s="2">
        <f>SUMIF('Basin Emissions'!A:A,F1614,'Basin Emissions'!B:B)</f>
        <v>0</v>
      </c>
      <c r="O1614" s="8">
        <f t="shared" si="102"/>
        <v>0</v>
      </c>
      <c r="P1614" s="7">
        <f>SUMIF('Tool Pneumatics CH4 VOC BTEX'!B:B,A1614,'Tool Pneumatics CH4 VOC BTEX'!F:F)</f>
        <v>3.5899999141693102</v>
      </c>
      <c r="Q1614" s="14">
        <f t="shared" si="103"/>
        <v>0</v>
      </c>
      <c r="R1614" s="16">
        <f>SUMIF('Tool Pneumatics CH4 VOC BTEX'!B:B,A1614,'Tool Pneumatics CH4 VOC BTEX'!H:H)*Q1614</f>
        <v>0</v>
      </c>
      <c r="S1614" s="16">
        <f>SUMIF('Tool Pneumatics CH4 VOC BTEX'!B:B,A1614,'Tool Pneumatics CH4 VOC BTEX'!J:J)*Q1614</f>
        <v>0</v>
      </c>
      <c r="T1614" s="16">
        <f>SUMIF('Tool Pneumatics CH4 VOC BTEX'!B:B,A1614,'Tool Pneumatics CH4 VOC BTEX'!L:L)*Q1614</f>
        <v>0</v>
      </c>
      <c r="U1614" s="16">
        <f>SUMIF('Tool Pneumatics CH4 VOC BTEX'!B:B,A1614,'Tool Pneumatics CH4 VOC BTEX'!N:N)*Q1614</f>
        <v>0</v>
      </c>
    </row>
    <row r="1615" spans="1:21" x14ac:dyDescent="0.25">
      <c r="A1615" s="1" t="s">
        <v>4521</v>
      </c>
      <c r="B1615" s="1" t="s">
        <v>1533</v>
      </c>
      <c r="C1615" s="1" t="s">
        <v>2150</v>
      </c>
      <c r="D1615" s="3" t="s">
        <v>4774</v>
      </c>
      <c r="E1615" s="3" t="s">
        <v>23961</v>
      </c>
      <c r="F1615" s="1" t="s">
        <v>4490</v>
      </c>
      <c r="G1615" s="1">
        <v>0</v>
      </c>
      <c r="H1615" s="1" t="s">
        <v>27474</v>
      </c>
      <c r="I1615" s="1">
        <v>0</v>
      </c>
      <c r="J1615" s="1" t="s">
        <v>27474</v>
      </c>
      <c r="K1615" s="1">
        <f t="shared" si="100"/>
        <v>0</v>
      </c>
      <c r="L1615" s="2">
        <f>SUMIFS('Basin Total Well Counts'!B:B,'Basin Total Well Counts'!A:A,F1615)</f>
        <v>0</v>
      </c>
      <c r="M1615" s="4">
        <f t="shared" si="101"/>
        <v>0</v>
      </c>
      <c r="N1615" s="2">
        <f>SUMIF('Basin Emissions'!A:A,F1615,'Basin Emissions'!B:B)</f>
        <v>0</v>
      </c>
      <c r="O1615" s="8">
        <f t="shared" si="102"/>
        <v>0</v>
      </c>
      <c r="P1615" s="7">
        <f>SUMIF('Tool Pneumatics CH4 VOC BTEX'!B:B,A1615,'Tool Pneumatics CH4 VOC BTEX'!F:F)</f>
        <v>3.5899999141693102</v>
      </c>
      <c r="Q1615" s="14">
        <f t="shared" si="103"/>
        <v>0</v>
      </c>
      <c r="R1615" s="16">
        <f>SUMIF('Tool Pneumatics CH4 VOC BTEX'!B:B,A1615,'Tool Pneumatics CH4 VOC BTEX'!H:H)*Q1615</f>
        <v>0</v>
      </c>
      <c r="S1615" s="16">
        <f>SUMIF('Tool Pneumatics CH4 VOC BTEX'!B:B,A1615,'Tool Pneumatics CH4 VOC BTEX'!J:J)*Q1615</f>
        <v>0</v>
      </c>
      <c r="T1615" s="16">
        <f>SUMIF('Tool Pneumatics CH4 VOC BTEX'!B:B,A1615,'Tool Pneumatics CH4 VOC BTEX'!L:L)*Q1615</f>
        <v>0</v>
      </c>
      <c r="U1615" s="16">
        <f>SUMIF('Tool Pneumatics CH4 VOC BTEX'!B:B,A1615,'Tool Pneumatics CH4 VOC BTEX'!N:N)*Q1615</f>
        <v>0</v>
      </c>
    </row>
    <row r="1616" spans="1:21" x14ac:dyDescent="0.25">
      <c r="A1616" s="1" t="s">
        <v>4522</v>
      </c>
      <c r="B1616" s="1" t="s">
        <v>1533</v>
      </c>
      <c r="C1616" s="1" t="s">
        <v>2657</v>
      </c>
      <c r="D1616" s="3" t="s">
        <v>4788</v>
      </c>
      <c r="E1616" s="3" t="s">
        <v>997</v>
      </c>
      <c r="F1616" s="1" t="s">
        <v>4509</v>
      </c>
      <c r="G1616" s="1">
        <v>0</v>
      </c>
      <c r="H1616" s="1" t="s">
        <v>27474</v>
      </c>
      <c r="I1616" s="1">
        <v>0</v>
      </c>
      <c r="J1616" s="1" t="s">
        <v>27474</v>
      </c>
      <c r="K1616" s="1">
        <f t="shared" si="100"/>
        <v>0</v>
      </c>
      <c r="L1616" s="2">
        <f>SUMIFS('Basin Total Well Counts'!B:B,'Basin Total Well Counts'!A:A,F1616)</f>
        <v>2709</v>
      </c>
      <c r="M1616" s="4">
        <f t="shared" si="101"/>
        <v>0</v>
      </c>
      <c r="N1616" s="2">
        <f>SUMIF('Basin Emissions'!A:A,F1616,'Basin Emissions'!B:B)</f>
        <v>514.71889158399995</v>
      </c>
      <c r="O1616" s="8">
        <f t="shared" si="102"/>
        <v>0</v>
      </c>
      <c r="P1616" s="7">
        <f>SUMIF('Tool Pneumatics CH4 VOC BTEX'!B:B,A1616,'Tool Pneumatics CH4 VOC BTEX'!F:F)</f>
        <v>3.5899999141693102</v>
      </c>
      <c r="Q1616" s="14">
        <f t="shared" si="103"/>
        <v>0</v>
      </c>
      <c r="R1616" s="16">
        <f>SUMIF('Tool Pneumatics CH4 VOC BTEX'!B:B,A1616,'Tool Pneumatics CH4 VOC BTEX'!H:H)*Q1616</f>
        <v>0</v>
      </c>
      <c r="S1616" s="16">
        <f>SUMIF('Tool Pneumatics CH4 VOC BTEX'!B:B,A1616,'Tool Pneumatics CH4 VOC BTEX'!J:J)*Q1616</f>
        <v>0</v>
      </c>
      <c r="T1616" s="16">
        <f>SUMIF('Tool Pneumatics CH4 VOC BTEX'!B:B,A1616,'Tool Pneumatics CH4 VOC BTEX'!L:L)*Q1616</f>
        <v>0</v>
      </c>
      <c r="U1616" s="16">
        <f>SUMIF('Tool Pneumatics CH4 VOC BTEX'!B:B,A1616,'Tool Pneumatics CH4 VOC BTEX'!N:N)*Q1616</f>
        <v>0</v>
      </c>
    </row>
    <row r="1617" spans="1:21" x14ac:dyDescent="0.25">
      <c r="A1617" s="1" t="s">
        <v>4523</v>
      </c>
      <c r="B1617" s="1" t="s">
        <v>1533</v>
      </c>
      <c r="C1617" s="1" t="s">
        <v>4524</v>
      </c>
      <c r="D1617" s="3" t="s">
        <v>4788</v>
      </c>
      <c r="E1617" s="3" t="s">
        <v>997</v>
      </c>
      <c r="F1617" s="1" t="s">
        <v>4503</v>
      </c>
      <c r="G1617" s="1">
        <v>181</v>
      </c>
      <c r="H1617" s="1" t="s">
        <v>27474</v>
      </c>
      <c r="I1617" s="1">
        <v>0</v>
      </c>
      <c r="J1617" s="1" t="s">
        <v>27474</v>
      </c>
      <c r="K1617" s="1">
        <f t="shared" si="100"/>
        <v>181</v>
      </c>
      <c r="L1617" s="2">
        <f>SUMIFS('Basin Total Well Counts'!B:B,'Basin Total Well Counts'!A:A,F1617)</f>
        <v>1681</v>
      </c>
      <c r="M1617" s="4">
        <f t="shared" si="101"/>
        <v>0.10767400356930398</v>
      </c>
      <c r="N1617" s="2">
        <f>SUMIF('Basin Emissions'!A:A,F1617,'Basin Emissions'!B:B)</f>
        <v>0</v>
      </c>
      <c r="O1617" s="8">
        <f t="shared" si="102"/>
        <v>0</v>
      </c>
      <c r="P1617" s="7">
        <f>SUMIF('Tool Pneumatics CH4 VOC BTEX'!B:B,A1617,'Tool Pneumatics CH4 VOC BTEX'!F:F)</f>
        <v>3.5899999141693102</v>
      </c>
      <c r="Q1617" s="14">
        <f t="shared" si="103"/>
        <v>0</v>
      </c>
      <c r="R1617" s="16">
        <f>SUMIF('Tool Pneumatics CH4 VOC BTEX'!B:B,A1617,'Tool Pneumatics CH4 VOC BTEX'!H:H)*Q1617</f>
        <v>0</v>
      </c>
      <c r="S1617" s="16">
        <f>SUMIF('Tool Pneumatics CH4 VOC BTEX'!B:B,A1617,'Tool Pneumatics CH4 VOC BTEX'!J:J)*Q1617</f>
        <v>0</v>
      </c>
      <c r="T1617" s="16">
        <f>SUMIF('Tool Pneumatics CH4 VOC BTEX'!B:B,A1617,'Tool Pneumatics CH4 VOC BTEX'!L:L)*Q1617</f>
        <v>0</v>
      </c>
      <c r="U1617" s="16">
        <f>SUMIF('Tool Pneumatics CH4 VOC BTEX'!B:B,A1617,'Tool Pneumatics CH4 VOC BTEX'!N:N)*Q1617</f>
        <v>0</v>
      </c>
    </row>
    <row r="1618" spans="1:21" x14ac:dyDescent="0.25">
      <c r="A1618" s="1" t="s">
        <v>4525</v>
      </c>
      <c r="B1618" s="1" t="s">
        <v>1533</v>
      </c>
      <c r="C1618" s="1" t="s">
        <v>1754</v>
      </c>
      <c r="D1618" s="3" t="s">
        <v>4774</v>
      </c>
      <c r="E1618" s="3" t="s">
        <v>23961</v>
      </c>
      <c r="F1618" s="1" t="s">
        <v>4495</v>
      </c>
      <c r="G1618" s="1">
        <v>4</v>
      </c>
      <c r="H1618" s="1" t="s">
        <v>27474</v>
      </c>
      <c r="I1618" s="1">
        <v>0</v>
      </c>
      <c r="J1618" s="1" t="s">
        <v>27474</v>
      </c>
      <c r="K1618" s="1">
        <f t="shared" si="100"/>
        <v>4</v>
      </c>
      <c r="L1618" s="2">
        <f>SUMIFS('Basin Total Well Counts'!B:B,'Basin Total Well Counts'!A:A,F1618)</f>
        <v>603</v>
      </c>
      <c r="M1618" s="4">
        <f t="shared" si="101"/>
        <v>6.6334991708126038E-3</v>
      </c>
      <c r="N1618" s="2">
        <f>SUMIF('Basin Emissions'!A:A,F1618,'Basin Emissions'!B:B)</f>
        <v>0</v>
      </c>
      <c r="O1618" s="8">
        <f t="shared" si="102"/>
        <v>0</v>
      </c>
      <c r="P1618" s="7">
        <f>SUMIF('Tool Pneumatics CH4 VOC BTEX'!B:B,A1618,'Tool Pneumatics CH4 VOC BTEX'!F:F)</f>
        <v>3.5899999141693102</v>
      </c>
      <c r="Q1618" s="14">
        <f t="shared" si="103"/>
        <v>0</v>
      </c>
      <c r="R1618" s="16">
        <f>SUMIF('Tool Pneumatics CH4 VOC BTEX'!B:B,A1618,'Tool Pneumatics CH4 VOC BTEX'!H:H)*Q1618</f>
        <v>0</v>
      </c>
      <c r="S1618" s="16">
        <f>SUMIF('Tool Pneumatics CH4 VOC BTEX'!B:B,A1618,'Tool Pneumatics CH4 VOC BTEX'!J:J)*Q1618</f>
        <v>0</v>
      </c>
      <c r="T1618" s="16">
        <f>SUMIF('Tool Pneumatics CH4 VOC BTEX'!B:B,A1618,'Tool Pneumatics CH4 VOC BTEX'!L:L)*Q1618</f>
        <v>0</v>
      </c>
      <c r="U1618" s="16">
        <f>SUMIF('Tool Pneumatics CH4 VOC BTEX'!B:B,A1618,'Tool Pneumatics CH4 VOC BTEX'!N:N)*Q1618</f>
        <v>0</v>
      </c>
    </row>
    <row r="1619" spans="1:21" x14ac:dyDescent="0.25">
      <c r="A1619" s="1" t="s">
        <v>4526</v>
      </c>
      <c r="B1619" s="1" t="s">
        <v>1533</v>
      </c>
      <c r="C1619" s="1" t="s">
        <v>4527</v>
      </c>
      <c r="D1619" s="3" t="s">
        <v>4794</v>
      </c>
      <c r="E1619" s="3" t="s">
        <v>23961</v>
      </c>
      <c r="F1619" s="1" t="s">
        <v>4490</v>
      </c>
      <c r="G1619" s="1">
        <v>0</v>
      </c>
      <c r="H1619" s="1" t="s">
        <v>27474</v>
      </c>
      <c r="I1619" s="1">
        <v>0</v>
      </c>
      <c r="J1619" s="1" t="s">
        <v>27474</v>
      </c>
      <c r="K1619" s="1">
        <f t="shared" si="100"/>
        <v>0</v>
      </c>
      <c r="L1619" s="2">
        <f>SUMIFS('Basin Total Well Counts'!B:B,'Basin Total Well Counts'!A:A,F1619)</f>
        <v>0</v>
      </c>
      <c r="M1619" s="4">
        <f t="shared" si="101"/>
        <v>0</v>
      </c>
      <c r="N1619" s="2">
        <f>SUMIF('Basin Emissions'!A:A,F1619,'Basin Emissions'!B:B)</f>
        <v>0</v>
      </c>
      <c r="O1619" s="8">
        <f t="shared" si="102"/>
        <v>0</v>
      </c>
      <c r="P1619" s="7">
        <f>SUMIF('Tool Pneumatics CH4 VOC BTEX'!B:B,A1619,'Tool Pneumatics CH4 VOC BTEX'!F:F)</f>
        <v>3.5899999141693102</v>
      </c>
      <c r="Q1619" s="14">
        <f t="shared" si="103"/>
        <v>0</v>
      </c>
      <c r="R1619" s="16">
        <f>SUMIF('Tool Pneumatics CH4 VOC BTEX'!B:B,A1619,'Tool Pneumatics CH4 VOC BTEX'!H:H)*Q1619</f>
        <v>0</v>
      </c>
      <c r="S1619" s="16">
        <f>SUMIF('Tool Pneumatics CH4 VOC BTEX'!B:B,A1619,'Tool Pneumatics CH4 VOC BTEX'!J:J)*Q1619</f>
        <v>0</v>
      </c>
      <c r="T1619" s="16">
        <f>SUMIF('Tool Pneumatics CH4 VOC BTEX'!B:B,A1619,'Tool Pneumatics CH4 VOC BTEX'!L:L)*Q1619</f>
        <v>0</v>
      </c>
      <c r="U1619" s="16">
        <f>SUMIF('Tool Pneumatics CH4 VOC BTEX'!B:B,A1619,'Tool Pneumatics CH4 VOC BTEX'!N:N)*Q1619</f>
        <v>0</v>
      </c>
    </row>
    <row r="1620" spans="1:21" x14ac:dyDescent="0.25">
      <c r="A1620" s="1" t="s">
        <v>4528</v>
      </c>
      <c r="B1620" s="1" t="s">
        <v>1533</v>
      </c>
      <c r="C1620" s="1" t="s">
        <v>4529</v>
      </c>
      <c r="D1620" s="3" t="s">
        <v>961</v>
      </c>
      <c r="E1620" s="3" t="s">
        <v>23961</v>
      </c>
      <c r="F1620" s="1" t="s">
        <v>4503</v>
      </c>
      <c r="G1620" s="1">
        <v>511</v>
      </c>
      <c r="H1620" s="1" t="s">
        <v>27474</v>
      </c>
      <c r="I1620" s="1">
        <v>1</v>
      </c>
      <c r="J1620" s="1" t="s">
        <v>27474</v>
      </c>
      <c r="K1620" s="1">
        <f t="shared" si="100"/>
        <v>512</v>
      </c>
      <c r="L1620" s="2">
        <f>SUMIFS('Basin Total Well Counts'!B:B,'Basin Total Well Counts'!A:A,F1620)</f>
        <v>1681</v>
      </c>
      <c r="M1620" s="4">
        <f t="shared" si="101"/>
        <v>0.30458060678167759</v>
      </c>
      <c r="N1620" s="2">
        <f>SUMIF('Basin Emissions'!A:A,F1620,'Basin Emissions'!B:B)</f>
        <v>0</v>
      </c>
      <c r="O1620" s="8">
        <f t="shared" si="102"/>
        <v>0</v>
      </c>
      <c r="P1620" s="7">
        <f>SUMIF('Tool Pneumatics CH4 VOC BTEX'!B:B,A1620,'Tool Pneumatics CH4 VOC BTEX'!F:F)</f>
        <v>3.5899999141693102</v>
      </c>
      <c r="Q1620" s="14">
        <f t="shared" si="103"/>
        <v>0</v>
      </c>
      <c r="R1620" s="16">
        <f>SUMIF('Tool Pneumatics CH4 VOC BTEX'!B:B,A1620,'Tool Pneumatics CH4 VOC BTEX'!H:H)*Q1620</f>
        <v>0</v>
      </c>
      <c r="S1620" s="16">
        <f>SUMIF('Tool Pneumatics CH4 VOC BTEX'!B:B,A1620,'Tool Pneumatics CH4 VOC BTEX'!J:J)*Q1620</f>
        <v>0</v>
      </c>
      <c r="T1620" s="16">
        <f>SUMIF('Tool Pneumatics CH4 VOC BTEX'!B:B,A1620,'Tool Pneumatics CH4 VOC BTEX'!L:L)*Q1620</f>
        <v>0</v>
      </c>
      <c r="U1620" s="16">
        <f>SUMIF('Tool Pneumatics CH4 VOC BTEX'!B:B,A1620,'Tool Pneumatics CH4 VOC BTEX'!N:N)*Q1620</f>
        <v>0</v>
      </c>
    </row>
    <row r="1621" spans="1:21" x14ac:dyDescent="0.25">
      <c r="A1621" s="1" t="s">
        <v>4530</v>
      </c>
      <c r="B1621" s="1" t="s">
        <v>1533</v>
      </c>
      <c r="C1621" s="1" t="s">
        <v>1502</v>
      </c>
      <c r="D1621" s="3" t="s">
        <v>1015</v>
      </c>
      <c r="E1621" s="3" t="s">
        <v>23961</v>
      </c>
      <c r="F1621" s="1" t="s">
        <v>4490</v>
      </c>
      <c r="G1621" s="1">
        <v>0</v>
      </c>
      <c r="H1621" s="1" t="s">
        <v>27474</v>
      </c>
      <c r="I1621" s="1">
        <v>0</v>
      </c>
      <c r="J1621" s="1" t="s">
        <v>27474</v>
      </c>
      <c r="K1621" s="1">
        <f t="shared" si="100"/>
        <v>0</v>
      </c>
      <c r="L1621" s="2">
        <f>SUMIFS('Basin Total Well Counts'!B:B,'Basin Total Well Counts'!A:A,F1621)</f>
        <v>0</v>
      </c>
      <c r="M1621" s="4">
        <f t="shared" si="101"/>
        <v>0</v>
      </c>
      <c r="N1621" s="2">
        <f>SUMIF('Basin Emissions'!A:A,F1621,'Basin Emissions'!B:B)</f>
        <v>0</v>
      </c>
      <c r="O1621" s="8">
        <f t="shared" si="102"/>
        <v>0</v>
      </c>
      <c r="P1621" s="7">
        <f>SUMIF('Tool Pneumatics CH4 VOC BTEX'!B:B,A1621,'Tool Pneumatics CH4 VOC BTEX'!F:F)</f>
        <v>3.5899999141693102</v>
      </c>
      <c r="Q1621" s="14">
        <f t="shared" si="103"/>
        <v>0</v>
      </c>
      <c r="R1621" s="16">
        <f>SUMIF('Tool Pneumatics CH4 VOC BTEX'!B:B,A1621,'Tool Pneumatics CH4 VOC BTEX'!H:H)*Q1621</f>
        <v>0</v>
      </c>
      <c r="S1621" s="16">
        <f>SUMIF('Tool Pneumatics CH4 VOC BTEX'!B:B,A1621,'Tool Pneumatics CH4 VOC BTEX'!J:J)*Q1621</f>
        <v>0</v>
      </c>
      <c r="T1621" s="16">
        <f>SUMIF('Tool Pneumatics CH4 VOC BTEX'!B:B,A1621,'Tool Pneumatics CH4 VOC BTEX'!L:L)*Q1621</f>
        <v>0</v>
      </c>
      <c r="U1621" s="16">
        <f>SUMIF('Tool Pneumatics CH4 VOC BTEX'!B:B,A1621,'Tool Pneumatics CH4 VOC BTEX'!N:N)*Q1621</f>
        <v>0</v>
      </c>
    </row>
    <row r="1622" spans="1:21" x14ac:dyDescent="0.25">
      <c r="A1622" s="1" t="s">
        <v>4531</v>
      </c>
      <c r="B1622" s="1" t="s">
        <v>1533</v>
      </c>
      <c r="C1622" s="1" t="s">
        <v>4532</v>
      </c>
      <c r="D1622" s="3" t="s">
        <v>2721</v>
      </c>
      <c r="E1622" s="3" t="s">
        <v>23961</v>
      </c>
      <c r="F1622" s="1" t="s">
        <v>4503</v>
      </c>
      <c r="G1622" s="1">
        <v>0</v>
      </c>
      <c r="H1622" s="1" t="s">
        <v>27474</v>
      </c>
      <c r="I1622" s="1">
        <v>0</v>
      </c>
      <c r="J1622" s="1" t="s">
        <v>27474</v>
      </c>
      <c r="K1622" s="1">
        <f t="shared" si="100"/>
        <v>0</v>
      </c>
      <c r="L1622" s="2">
        <f>SUMIFS('Basin Total Well Counts'!B:B,'Basin Total Well Counts'!A:A,F1622)</f>
        <v>1681</v>
      </c>
      <c r="M1622" s="4">
        <f t="shared" si="101"/>
        <v>0</v>
      </c>
      <c r="N1622" s="2">
        <f>SUMIF('Basin Emissions'!A:A,F1622,'Basin Emissions'!B:B)</f>
        <v>0</v>
      </c>
      <c r="O1622" s="8">
        <f t="shared" si="102"/>
        <v>0</v>
      </c>
      <c r="P1622" s="7">
        <f>SUMIF('Tool Pneumatics CH4 VOC BTEX'!B:B,A1622,'Tool Pneumatics CH4 VOC BTEX'!F:F)</f>
        <v>3.5899999141693102</v>
      </c>
      <c r="Q1622" s="14">
        <f t="shared" si="103"/>
        <v>0</v>
      </c>
      <c r="R1622" s="16">
        <f>SUMIF('Tool Pneumatics CH4 VOC BTEX'!B:B,A1622,'Tool Pneumatics CH4 VOC BTEX'!H:H)*Q1622</f>
        <v>0</v>
      </c>
      <c r="S1622" s="16">
        <f>SUMIF('Tool Pneumatics CH4 VOC BTEX'!B:B,A1622,'Tool Pneumatics CH4 VOC BTEX'!J:J)*Q1622</f>
        <v>0</v>
      </c>
      <c r="T1622" s="16">
        <f>SUMIF('Tool Pneumatics CH4 VOC BTEX'!B:B,A1622,'Tool Pneumatics CH4 VOC BTEX'!L:L)*Q1622</f>
        <v>0</v>
      </c>
      <c r="U1622" s="16">
        <f>SUMIF('Tool Pneumatics CH4 VOC BTEX'!B:B,A1622,'Tool Pneumatics CH4 VOC BTEX'!N:N)*Q1622</f>
        <v>0</v>
      </c>
    </row>
    <row r="1623" spans="1:21" x14ac:dyDescent="0.25">
      <c r="A1623" s="1" t="s">
        <v>4533</v>
      </c>
      <c r="B1623" s="1" t="s">
        <v>1533</v>
      </c>
      <c r="C1623" s="1" t="s">
        <v>1498</v>
      </c>
      <c r="D1623" s="3" t="s">
        <v>3659</v>
      </c>
      <c r="E1623" s="3" t="s">
        <v>23961</v>
      </c>
      <c r="F1623" s="1" t="s">
        <v>4490</v>
      </c>
      <c r="G1623" s="1">
        <v>0</v>
      </c>
      <c r="H1623" s="1" t="s">
        <v>27474</v>
      </c>
      <c r="I1623" s="1">
        <v>0</v>
      </c>
      <c r="J1623" s="1" t="s">
        <v>27474</v>
      </c>
      <c r="K1623" s="1">
        <f t="shared" si="100"/>
        <v>0</v>
      </c>
      <c r="L1623" s="2">
        <f>SUMIFS('Basin Total Well Counts'!B:B,'Basin Total Well Counts'!A:A,F1623)</f>
        <v>0</v>
      </c>
      <c r="M1623" s="4">
        <f t="shared" si="101"/>
        <v>0</v>
      </c>
      <c r="N1623" s="2">
        <f>SUMIF('Basin Emissions'!A:A,F1623,'Basin Emissions'!B:B)</f>
        <v>0</v>
      </c>
      <c r="O1623" s="8">
        <f t="shared" si="102"/>
        <v>0</v>
      </c>
      <c r="P1623" s="7">
        <f>SUMIF('Tool Pneumatics CH4 VOC BTEX'!B:B,A1623,'Tool Pneumatics CH4 VOC BTEX'!F:F)</f>
        <v>3.5899999141693102</v>
      </c>
      <c r="Q1623" s="14">
        <f t="shared" si="103"/>
        <v>0</v>
      </c>
      <c r="R1623" s="16">
        <f>SUMIF('Tool Pneumatics CH4 VOC BTEX'!B:B,A1623,'Tool Pneumatics CH4 VOC BTEX'!H:H)*Q1623</f>
        <v>0</v>
      </c>
      <c r="S1623" s="16">
        <f>SUMIF('Tool Pneumatics CH4 VOC BTEX'!B:B,A1623,'Tool Pneumatics CH4 VOC BTEX'!J:J)*Q1623</f>
        <v>0</v>
      </c>
      <c r="T1623" s="16">
        <f>SUMIF('Tool Pneumatics CH4 VOC BTEX'!B:B,A1623,'Tool Pneumatics CH4 VOC BTEX'!L:L)*Q1623</f>
        <v>0</v>
      </c>
      <c r="U1623" s="16">
        <f>SUMIF('Tool Pneumatics CH4 VOC BTEX'!B:B,A1623,'Tool Pneumatics CH4 VOC BTEX'!N:N)*Q1623</f>
        <v>0</v>
      </c>
    </row>
    <row r="1624" spans="1:21" x14ac:dyDescent="0.25">
      <c r="A1624" s="1" t="s">
        <v>4534</v>
      </c>
      <c r="B1624" s="1" t="s">
        <v>1533</v>
      </c>
      <c r="C1624" s="1" t="s">
        <v>4535</v>
      </c>
      <c r="D1624" s="3" t="s">
        <v>3659</v>
      </c>
      <c r="E1624" s="3" t="s">
        <v>23961</v>
      </c>
      <c r="F1624" s="1" t="s">
        <v>4518</v>
      </c>
      <c r="G1624" s="1">
        <v>0</v>
      </c>
      <c r="H1624" s="1" t="s">
        <v>27474</v>
      </c>
      <c r="I1624" s="1">
        <v>0</v>
      </c>
      <c r="J1624" s="1" t="s">
        <v>27474</v>
      </c>
      <c r="K1624" s="1">
        <f t="shared" si="100"/>
        <v>0</v>
      </c>
      <c r="L1624" s="2">
        <f>SUMIFS('Basin Total Well Counts'!B:B,'Basin Total Well Counts'!A:A,F1624)</f>
        <v>0</v>
      </c>
      <c r="M1624" s="4">
        <f t="shared" si="101"/>
        <v>0</v>
      </c>
      <c r="N1624" s="2">
        <f>SUMIF('Basin Emissions'!A:A,F1624,'Basin Emissions'!B:B)</f>
        <v>0</v>
      </c>
      <c r="O1624" s="8">
        <f t="shared" si="102"/>
        <v>0</v>
      </c>
      <c r="P1624" s="7">
        <f>SUMIF('Tool Pneumatics CH4 VOC BTEX'!B:B,A1624,'Tool Pneumatics CH4 VOC BTEX'!F:F)</f>
        <v>3.5899999141693102</v>
      </c>
      <c r="Q1624" s="14">
        <f t="shared" si="103"/>
        <v>0</v>
      </c>
      <c r="R1624" s="16">
        <f>SUMIF('Tool Pneumatics CH4 VOC BTEX'!B:B,A1624,'Tool Pneumatics CH4 VOC BTEX'!H:H)*Q1624</f>
        <v>0</v>
      </c>
      <c r="S1624" s="16">
        <f>SUMIF('Tool Pneumatics CH4 VOC BTEX'!B:B,A1624,'Tool Pneumatics CH4 VOC BTEX'!J:J)*Q1624</f>
        <v>0</v>
      </c>
      <c r="T1624" s="16">
        <f>SUMIF('Tool Pneumatics CH4 VOC BTEX'!B:B,A1624,'Tool Pneumatics CH4 VOC BTEX'!L:L)*Q1624</f>
        <v>0</v>
      </c>
      <c r="U1624" s="16">
        <f>SUMIF('Tool Pneumatics CH4 VOC BTEX'!B:B,A1624,'Tool Pneumatics CH4 VOC BTEX'!N:N)*Q1624</f>
        <v>0</v>
      </c>
    </row>
    <row r="1625" spans="1:21" x14ac:dyDescent="0.25">
      <c r="A1625" s="1" t="s">
        <v>4536</v>
      </c>
      <c r="B1625" s="1" t="s">
        <v>1533</v>
      </c>
      <c r="C1625" s="1" t="s">
        <v>2789</v>
      </c>
      <c r="D1625" s="3" t="s">
        <v>1015</v>
      </c>
      <c r="E1625" s="3" t="s">
        <v>23961</v>
      </c>
      <c r="F1625" s="1" t="s">
        <v>4503</v>
      </c>
      <c r="G1625" s="1">
        <v>157</v>
      </c>
      <c r="H1625" s="1" t="s">
        <v>27474</v>
      </c>
      <c r="I1625" s="1">
        <v>0</v>
      </c>
      <c r="J1625" s="1" t="s">
        <v>27474</v>
      </c>
      <c r="K1625" s="1">
        <f t="shared" si="100"/>
        <v>157</v>
      </c>
      <c r="L1625" s="2">
        <f>SUMIFS('Basin Total Well Counts'!B:B,'Basin Total Well Counts'!A:A,F1625)</f>
        <v>1681</v>
      </c>
      <c r="M1625" s="4">
        <f t="shared" si="101"/>
        <v>9.3396787626412847E-2</v>
      </c>
      <c r="N1625" s="2">
        <f>SUMIF('Basin Emissions'!A:A,F1625,'Basin Emissions'!B:B)</f>
        <v>0</v>
      </c>
      <c r="O1625" s="8">
        <f t="shared" si="102"/>
        <v>0</v>
      </c>
      <c r="P1625" s="7">
        <f>SUMIF('Tool Pneumatics CH4 VOC BTEX'!B:B,A1625,'Tool Pneumatics CH4 VOC BTEX'!F:F)</f>
        <v>3.5899999141693102</v>
      </c>
      <c r="Q1625" s="14">
        <f t="shared" si="103"/>
        <v>0</v>
      </c>
      <c r="R1625" s="16">
        <f>SUMIF('Tool Pneumatics CH4 VOC BTEX'!B:B,A1625,'Tool Pneumatics CH4 VOC BTEX'!H:H)*Q1625</f>
        <v>0</v>
      </c>
      <c r="S1625" s="16">
        <f>SUMIF('Tool Pneumatics CH4 VOC BTEX'!B:B,A1625,'Tool Pneumatics CH4 VOC BTEX'!J:J)*Q1625</f>
        <v>0</v>
      </c>
      <c r="T1625" s="16">
        <f>SUMIF('Tool Pneumatics CH4 VOC BTEX'!B:B,A1625,'Tool Pneumatics CH4 VOC BTEX'!L:L)*Q1625</f>
        <v>0</v>
      </c>
      <c r="U1625" s="16">
        <f>SUMIF('Tool Pneumatics CH4 VOC BTEX'!B:B,A1625,'Tool Pneumatics CH4 VOC BTEX'!N:N)*Q1625</f>
        <v>0</v>
      </c>
    </row>
    <row r="1626" spans="1:21" x14ac:dyDescent="0.25">
      <c r="A1626" s="1" t="s">
        <v>4537</v>
      </c>
      <c r="B1626" s="1" t="s">
        <v>1533</v>
      </c>
      <c r="C1626" s="1" t="s">
        <v>1788</v>
      </c>
      <c r="D1626" s="3" t="s">
        <v>1015</v>
      </c>
      <c r="E1626" s="3" t="s">
        <v>23961</v>
      </c>
      <c r="F1626" s="1" t="s">
        <v>4490</v>
      </c>
      <c r="G1626" s="1">
        <v>0</v>
      </c>
      <c r="H1626" s="1" t="s">
        <v>27474</v>
      </c>
      <c r="I1626" s="1">
        <v>0</v>
      </c>
      <c r="J1626" s="1" t="s">
        <v>27474</v>
      </c>
      <c r="K1626" s="1">
        <f t="shared" si="100"/>
        <v>0</v>
      </c>
      <c r="L1626" s="2">
        <f>SUMIFS('Basin Total Well Counts'!B:B,'Basin Total Well Counts'!A:A,F1626)</f>
        <v>0</v>
      </c>
      <c r="M1626" s="4">
        <f t="shared" si="101"/>
        <v>0</v>
      </c>
      <c r="N1626" s="2">
        <f>SUMIF('Basin Emissions'!A:A,F1626,'Basin Emissions'!B:B)</f>
        <v>0</v>
      </c>
      <c r="O1626" s="8">
        <f t="shared" si="102"/>
        <v>0</v>
      </c>
      <c r="P1626" s="7">
        <f>SUMIF('Tool Pneumatics CH4 VOC BTEX'!B:B,A1626,'Tool Pneumatics CH4 VOC BTEX'!F:F)</f>
        <v>3.5899999141693102</v>
      </c>
      <c r="Q1626" s="14">
        <f t="shared" si="103"/>
        <v>0</v>
      </c>
      <c r="R1626" s="16">
        <f>SUMIF('Tool Pneumatics CH4 VOC BTEX'!B:B,A1626,'Tool Pneumatics CH4 VOC BTEX'!H:H)*Q1626</f>
        <v>0</v>
      </c>
      <c r="S1626" s="16">
        <f>SUMIF('Tool Pneumatics CH4 VOC BTEX'!B:B,A1626,'Tool Pneumatics CH4 VOC BTEX'!J:J)*Q1626</f>
        <v>0</v>
      </c>
      <c r="T1626" s="16">
        <f>SUMIF('Tool Pneumatics CH4 VOC BTEX'!B:B,A1626,'Tool Pneumatics CH4 VOC BTEX'!L:L)*Q1626</f>
        <v>0</v>
      </c>
      <c r="U1626" s="16">
        <f>SUMIF('Tool Pneumatics CH4 VOC BTEX'!B:B,A1626,'Tool Pneumatics CH4 VOC BTEX'!N:N)*Q1626</f>
        <v>0</v>
      </c>
    </row>
    <row r="1627" spans="1:21" x14ac:dyDescent="0.25">
      <c r="A1627" s="1" t="s">
        <v>4538</v>
      </c>
      <c r="B1627" s="1" t="s">
        <v>1533</v>
      </c>
      <c r="C1627" s="1" t="s">
        <v>4539</v>
      </c>
      <c r="D1627" s="3" t="s">
        <v>3659</v>
      </c>
      <c r="E1627" s="3" t="s">
        <v>23961</v>
      </c>
      <c r="F1627" s="1" t="s">
        <v>4509</v>
      </c>
      <c r="G1627" s="1">
        <v>0</v>
      </c>
      <c r="H1627" s="1" t="s">
        <v>27474</v>
      </c>
      <c r="I1627" s="1">
        <v>0</v>
      </c>
      <c r="J1627" s="1" t="s">
        <v>27474</v>
      </c>
      <c r="K1627" s="1">
        <f t="shared" si="100"/>
        <v>0</v>
      </c>
      <c r="L1627" s="2">
        <f>SUMIFS('Basin Total Well Counts'!B:B,'Basin Total Well Counts'!A:A,F1627)</f>
        <v>2709</v>
      </c>
      <c r="M1627" s="4">
        <f t="shared" si="101"/>
        <v>0</v>
      </c>
      <c r="N1627" s="2">
        <f>SUMIF('Basin Emissions'!A:A,F1627,'Basin Emissions'!B:B)</f>
        <v>514.71889158399995</v>
      </c>
      <c r="O1627" s="8">
        <f t="shared" si="102"/>
        <v>0</v>
      </c>
      <c r="P1627" s="7">
        <f>SUMIF('Tool Pneumatics CH4 VOC BTEX'!B:B,A1627,'Tool Pneumatics CH4 VOC BTEX'!F:F)</f>
        <v>3.5899999141693102</v>
      </c>
      <c r="Q1627" s="14">
        <f t="shared" si="103"/>
        <v>0</v>
      </c>
      <c r="R1627" s="16">
        <f>SUMIF('Tool Pneumatics CH4 VOC BTEX'!B:B,A1627,'Tool Pneumatics CH4 VOC BTEX'!H:H)*Q1627</f>
        <v>0</v>
      </c>
      <c r="S1627" s="16">
        <f>SUMIF('Tool Pneumatics CH4 VOC BTEX'!B:B,A1627,'Tool Pneumatics CH4 VOC BTEX'!J:J)*Q1627</f>
        <v>0</v>
      </c>
      <c r="T1627" s="16">
        <f>SUMIF('Tool Pneumatics CH4 VOC BTEX'!B:B,A1627,'Tool Pneumatics CH4 VOC BTEX'!L:L)*Q1627</f>
        <v>0</v>
      </c>
      <c r="U1627" s="16">
        <f>SUMIF('Tool Pneumatics CH4 VOC BTEX'!B:B,A1627,'Tool Pneumatics CH4 VOC BTEX'!N:N)*Q1627</f>
        <v>0</v>
      </c>
    </row>
    <row r="1628" spans="1:21" x14ac:dyDescent="0.25">
      <c r="A1628" s="1" t="s">
        <v>4540</v>
      </c>
      <c r="B1628" s="1" t="s">
        <v>1533</v>
      </c>
      <c r="C1628" s="1" t="s">
        <v>2004</v>
      </c>
      <c r="D1628" s="3" t="s">
        <v>3659</v>
      </c>
      <c r="E1628" s="3" t="s">
        <v>23961</v>
      </c>
      <c r="F1628" s="1" t="s">
        <v>4490</v>
      </c>
      <c r="G1628" s="1">
        <v>0</v>
      </c>
      <c r="H1628" s="1" t="s">
        <v>27474</v>
      </c>
      <c r="I1628" s="1">
        <v>0</v>
      </c>
      <c r="J1628" s="1" t="s">
        <v>27474</v>
      </c>
      <c r="K1628" s="1">
        <f t="shared" si="100"/>
        <v>0</v>
      </c>
      <c r="L1628" s="2">
        <f>SUMIFS('Basin Total Well Counts'!B:B,'Basin Total Well Counts'!A:A,F1628)</f>
        <v>0</v>
      </c>
      <c r="M1628" s="4">
        <f t="shared" si="101"/>
        <v>0</v>
      </c>
      <c r="N1628" s="2">
        <f>SUMIF('Basin Emissions'!A:A,F1628,'Basin Emissions'!B:B)</f>
        <v>0</v>
      </c>
      <c r="O1628" s="8">
        <f t="shared" si="102"/>
        <v>0</v>
      </c>
      <c r="P1628" s="7">
        <f>SUMIF('Tool Pneumatics CH4 VOC BTEX'!B:B,A1628,'Tool Pneumatics CH4 VOC BTEX'!F:F)</f>
        <v>3.5899999141693102</v>
      </c>
      <c r="Q1628" s="14">
        <f t="shared" si="103"/>
        <v>0</v>
      </c>
      <c r="R1628" s="16">
        <f>SUMIF('Tool Pneumatics CH4 VOC BTEX'!B:B,A1628,'Tool Pneumatics CH4 VOC BTEX'!H:H)*Q1628</f>
        <v>0</v>
      </c>
      <c r="S1628" s="16">
        <f>SUMIF('Tool Pneumatics CH4 VOC BTEX'!B:B,A1628,'Tool Pneumatics CH4 VOC BTEX'!J:J)*Q1628</f>
        <v>0</v>
      </c>
      <c r="T1628" s="16">
        <f>SUMIF('Tool Pneumatics CH4 VOC BTEX'!B:B,A1628,'Tool Pneumatics CH4 VOC BTEX'!L:L)*Q1628</f>
        <v>0</v>
      </c>
      <c r="U1628" s="16">
        <f>SUMIF('Tool Pneumatics CH4 VOC BTEX'!B:B,A1628,'Tool Pneumatics CH4 VOC BTEX'!N:N)*Q1628</f>
        <v>0</v>
      </c>
    </row>
    <row r="1629" spans="1:21" x14ac:dyDescent="0.25">
      <c r="A1629" s="1" t="s">
        <v>4541</v>
      </c>
      <c r="B1629" s="1" t="s">
        <v>1533</v>
      </c>
      <c r="C1629" s="1" t="s">
        <v>4542</v>
      </c>
      <c r="D1629" s="3" t="s">
        <v>3659</v>
      </c>
      <c r="E1629" s="3" t="s">
        <v>23961</v>
      </c>
      <c r="F1629" s="1" t="s">
        <v>4490</v>
      </c>
      <c r="G1629" s="1">
        <v>0</v>
      </c>
      <c r="H1629" s="1" t="s">
        <v>27474</v>
      </c>
      <c r="I1629" s="1">
        <v>0</v>
      </c>
      <c r="J1629" s="1" t="s">
        <v>27474</v>
      </c>
      <c r="K1629" s="1">
        <f t="shared" si="100"/>
        <v>0</v>
      </c>
      <c r="L1629" s="2">
        <f>SUMIFS('Basin Total Well Counts'!B:B,'Basin Total Well Counts'!A:A,F1629)</f>
        <v>0</v>
      </c>
      <c r="M1629" s="4">
        <f t="shared" si="101"/>
        <v>0</v>
      </c>
      <c r="N1629" s="2">
        <f>SUMIF('Basin Emissions'!A:A,F1629,'Basin Emissions'!B:B)</f>
        <v>0</v>
      </c>
      <c r="O1629" s="8">
        <f t="shared" si="102"/>
        <v>0</v>
      </c>
      <c r="P1629" s="7">
        <f>SUMIF('Tool Pneumatics CH4 VOC BTEX'!B:B,A1629,'Tool Pneumatics CH4 VOC BTEX'!F:F)</f>
        <v>3.5899999141693102</v>
      </c>
      <c r="Q1629" s="14">
        <f t="shared" si="103"/>
        <v>0</v>
      </c>
      <c r="R1629" s="16">
        <f>SUMIF('Tool Pneumatics CH4 VOC BTEX'!B:B,A1629,'Tool Pneumatics CH4 VOC BTEX'!H:H)*Q1629</f>
        <v>0</v>
      </c>
      <c r="S1629" s="16">
        <f>SUMIF('Tool Pneumatics CH4 VOC BTEX'!B:B,A1629,'Tool Pneumatics CH4 VOC BTEX'!J:J)*Q1629</f>
        <v>0</v>
      </c>
      <c r="T1629" s="16">
        <f>SUMIF('Tool Pneumatics CH4 VOC BTEX'!B:B,A1629,'Tool Pneumatics CH4 VOC BTEX'!L:L)*Q1629</f>
        <v>0</v>
      </c>
      <c r="U1629" s="16">
        <f>SUMIF('Tool Pneumatics CH4 VOC BTEX'!B:B,A1629,'Tool Pneumatics CH4 VOC BTEX'!N:N)*Q1629</f>
        <v>0</v>
      </c>
    </row>
    <row r="1630" spans="1:21" x14ac:dyDescent="0.25">
      <c r="A1630" s="1" t="s">
        <v>4543</v>
      </c>
      <c r="B1630" s="1" t="s">
        <v>1533</v>
      </c>
      <c r="C1630" s="1" t="s">
        <v>2685</v>
      </c>
      <c r="D1630" s="3" t="s">
        <v>2721</v>
      </c>
      <c r="E1630" s="3" t="s">
        <v>23961</v>
      </c>
      <c r="F1630" s="1" t="s">
        <v>4490</v>
      </c>
      <c r="G1630" s="1">
        <v>0</v>
      </c>
      <c r="H1630" s="1" t="s">
        <v>27474</v>
      </c>
      <c r="I1630" s="1">
        <v>0</v>
      </c>
      <c r="J1630" s="1" t="s">
        <v>27474</v>
      </c>
      <c r="K1630" s="1">
        <f t="shared" si="100"/>
        <v>0</v>
      </c>
      <c r="L1630" s="2">
        <f>SUMIFS('Basin Total Well Counts'!B:B,'Basin Total Well Counts'!A:A,F1630)</f>
        <v>0</v>
      </c>
      <c r="M1630" s="4">
        <f t="shared" si="101"/>
        <v>0</v>
      </c>
      <c r="N1630" s="2">
        <f>SUMIF('Basin Emissions'!A:A,F1630,'Basin Emissions'!B:B)</f>
        <v>0</v>
      </c>
      <c r="O1630" s="8">
        <f t="shared" si="102"/>
        <v>0</v>
      </c>
      <c r="P1630" s="7">
        <f>SUMIF('Tool Pneumatics CH4 VOC BTEX'!B:B,A1630,'Tool Pneumatics CH4 VOC BTEX'!F:F)</f>
        <v>3.5899999141693102</v>
      </c>
      <c r="Q1630" s="14">
        <f t="shared" si="103"/>
        <v>0</v>
      </c>
      <c r="R1630" s="16">
        <f>SUMIF('Tool Pneumatics CH4 VOC BTEX'!B:B,A1630,'Tool Pneumatics CH4 VOC BTEX'!H:H)*Q1630</f>
        <v>0</v>
      </c>
      <c r="S1630" s="16">
        <f>SUMIF('Tool Pneumatics CH4 VOC BTEX'!B:B,A1630,'Tool Pneumatics CH4 VOC BTEX'!J:J)*Q1630</f>
        <v>0</v>
      </c>
      <c r="T1630" s="16">
        <f>SUMIF('Tool Pneumatics CH4 VOC BTEX'!B:B,A1630,'Tool Pneumatics CH4 VOC BTEX'!L:L)*Q1630</f>
        <v>0</v>
      </c>
      <c r="U1630" s="16">
        <f>SUMIF('Tool Pneumatics CH4 VOC BTEX'!B:B,A1630,'Tool Pneumatics CH4 VOC BTEX'!N:N)*Q1630</f>
        <v>0</v>
      </c>
    </row>
    <row r="1631" spans="1:21" x14ac:dyDescent="0.25">
      <c r="A1631" s="1" t="s">
        <v>4544</v>
      </c>
      <c r="B1631" s="1" t="s">
        <v>1533</v>
      </c>
      <c r="C1631" s="1" t="s">
        <v>4545</v>
      </c>
      <c r="D1631" s="3" t="s">
        <v>3659</v>
      </c>
      <c r="E1631" s="3" t="s">
        <v>23961</v>
      </c>
      <c r="F1631" s="1" t="s">
        <v>4490</v>
      </c>
      <c r="G1631" s="1">
        <v>0</v>
      </c>
      <c r="H1631" s="1" t="s">
        <v>27474</v>
      </c>
      <c r="I1631" s="1">
        <v>0</v>
      </c>
      <c r="J1631" s="1" t="s">
        <v>27474</v>
      </c>
      <c r="K1631" s="1">
        <f t="shared" si="100"/>
        <v>0</v>
      </c>
      <c r="L1631" s="2">
        <f>SUMIFS('Basin Total Well Counts'!B:B,'Basin Total Well Counts'!A:A,F1631)</f>
        <v>0</v>
      </c>
      <c r="M1631" s="4">
        <f t="shared" si="101"/>
        <v>0</v>
      </c>
      <c r="N1631" s="2">
        <f>SUMIF('Basin Emissions'!A:A,F1631,'Basin Emissions'!B:B)</f>
        <v>0</v>
      </c>
      <c r="O1631" s="8">
        <f t="shared" si="102"/>
        <v>0</v>
      </c>
      <c r="P1631" s="7">
        <f>SUMIF('Tool Pneumatics CH4 VOC BTEX'!B:B,A1631,'Tool Pneumatics CH4 VOC BTEX'!F:F)</f>
        <v>3.5899999141693102</v>
      </c>
      <c r="Q1631" s="14">
        <f t="shared" si="103"/>
        <v>0</v>
      </c>
      <c r="R1631" s="16">
        <f>SUMIF('Tool Pneumatics CH4 VOC BTEX'!B:B,A1631,'Tool Pneumatics CH4 VOC BTEX'!H:H)*Q1631</f>
        <v>0</v>
      </c>
      <c r="S1631" s="16">
        <f>SUMIF('Tool Pneumatics CH4 VOC BTEX'!B:B,A1631,'Tool Pneumatics CH4 VOC BTEX'!J:J)*Q1631</f>
        <v>0</v>
      </c>
      <c r="T1631" s="16">
        <f>SUMIF('Tool Pneumatics CH4 VOC BTEX'!B:B,A1631,'Tool Pneumatics CH4 VOC BTEX'!L:L)*Q1631</f>
        <v>0</v>
      </c>
      <c r="U1631" s="16">
        <f>SUMIF('Tool Pneumatics CH4 VOC BTEX'!B:B,A1631,'Tool Pneumatics CH4 VOC BTEX'!N:N)*Q1631</f>
        <v>0</v>
      </c>
    </row>
    <row r="1632" spans="1:21" x14ac:dyDescent="0.25">
      <c r="A1632" s="1" t="s">
        <v>4546</v>
      </c>
      <c r="B1632" s="1" t="s">
        <v>1533</v>
      </c>
      <c r="C1632" s="1" t="s">
        <v>4547</v>
      </c>
      <c r="D1632" s="3" t="s">
        <v>4838</v>
      </c>
      <c r="E1632" s="3" t="s">
        <v>23961</v>
      </c>
      <c r="F1632" s="1" t="s">
        <v>4495</v>
      </c>
      <c r="G1632" s="1">
        <v>0</v>
      </c>
      <c r="H1632" s="1" t="s">
        <v>27474</v>
      </c>
      <c r="I1632" s="1">
        <v>0</v>
      </c>
      <c r="J1632" s="1" t="s">
        <v>27474</v>
      </c>
      <c r="K1632" s="1">
        <f t="shared" si="100"/>
        <v>0</v>
      </c>
      <c r="L1632" s="2">
        <f>SUMIFS('Basin Total Well Counts'!B:B,'Basin Total Well Counts'!A:A,F1632)</f>
        <v>603</v>
      </c>
      <c r="M1632" s="4">
        <f t="shared" si="101"/>
        <v>0</v>
      </c>
      <c r="N1632" s="2">
        <f>SUMIF('Basin Emissions'!A:A,F1632,'Basin Emissions'!B:B)</f>
        <v>0</v>
      </c>
      <c r="O1632" s="8">
        <f t="shared" si="102"/>
        <v>0</v>
      </c>
      <c r="P1632" s="7">
        <f>SUMIF('Tool Pneumatics CH4 VOC BTEX'!B:B,A1632,'Tool Pneumatics CH4 VOC BTEX'!F:F)</f>
        <v>3.5899999141693102</v>
      </c>
      <c r="Q1632" s="14">
        <f t="shared" si="103"/>
        <v>0</v>
      </c>
      <c r="R1632" s="16">
        <f>SUMIF('Tool Pneumatics CH4 VOC BTEX'!B:B,A1632,'Tool Pneumatics CH4 VOC BTEX'!H:H)*Q1632</f>
        <v>0</v>
      </c>
      <c r="S1632" s="16">
        <f>SUMIF('Tool Pneumatics CH4 VOC BTEX'!B:B,A1632,'Tool Pneumatics CH4 VOC BTEX'!J:J)*Q1632</f>
        <v>0</v>
      </c>
      <c r="T1632" s="16">
        <f>SUMIF('Tool Pneumatics CH4 VOC BTEX'!B:B,A1632,'Tool Pneumatics CH4 VOC BTEX'!L:L)*Q1632</f>
        <v>0</v>
      </c>
      <c r="U1632" s="16">
        <f>SUMIF('Tool Pneumatics CH4 VOC BTEX'!B:B,A1632,'Tool Pneumatics CH4 VOC BTEX'!N:N)*Q1632</f>
        <v>0</v>
      </c>
    </row>
    <row r="1633" spans="1:21" x14ac:dyDescent="0.25">
      <c r="A1633" s="1" t="s">
        <v>4548</v>
      </c>
      <c r="B1633" s="1" t="s">
        <v>1533</v>
      </c>
      <c r="C1633" s="1" t="s">
        <v>2698</v>
      </c>
      <c r="D1633" s="3" t="s">
        <v>4838</v>
      </c>
      <c r="E1633" s="3" t="s">
        <v>23961</v>
      </c>
      <c r="F1633" s="1" t="s">
        <v>4490</v>
      </c>
      <c r="G1633" s="1">
        <v>0</v>
      </c>
      <c r="H1633" s="1" t="s">
        <v>27474</v>
      </c>
      <c r="I1633" s="1">
        <v>0</v>
      </c>
      <c r="J1633" s="1" t="s">
        <v>27474</v>
      </c>
      <c r="K1633" s="1">
        <f t="shared" si="100"/>
        <v>0</v>
      </c>
      <c r="L1633" s="2">
        <f>SUMIFS('Basin Total Well Counts'!B:B,'Basin Total Well Counts'!A:A,F1633)</f>
        <v>0</v>
      </c>
      <c r="M1633" s="4">
        <f t="shared" si="101"/>
        <v>0</v>
      </c>
      <c r="N1633" s="2">
        <f>SUMIF('Basin Emissions'!A:A,F1633,'Basin Emissions'!B:B)</f>
        <v>0</v>
      </c>
      <c r="O1633" s="8">
        <f t="shared" si="102"/>
        <v>0</v>
      </c>
      <c r="P1633" s="7">
        <f>SUMIF('Tool Pneumatics CH4 VOC BTEX'!B:B,A1633,'Tool Pneumatics CH4 VOC BTEX'!F:F)</f>
        <v>3.5899999141693102</v>
      </c>
      <c r="Q1633" s="14">
        <f t="shared" si="103"/>
        <v>0</v>
      </c>
      <c r="R1633" s="16">
        <f>SUMIF('Tool Pneumatics CH4 VOC BTEX'!B:B,A1633,'Tool Pneumatics CH4 VOC BTEX'!H:H)*Q1633</f>
        <v>0</v>
      </c>
      <c r="S1633" s="16">
        <f>SUMIF('Tool Pneumatics CH4 VOC BTEX'!B:B,A1633,'Tool Pneumatics CH4 VOC BTEX'!J:J)*Q1633</f>
        <v>0</v>
      </c>
      <c r="T1633" s="16">
        <f>SUMIF('Tool Pneumatics CH4 VOC BTEX'!B:B,A1633,'Tool Pneumatics CH4 VOC BTEX'!L:L)*Q1633</f>
        <v>0</v>
      </c>
      <c r="U1633" s="16">
        <f>SUMIF('Tool Pneumatics CH4 VOC BTEX'!B:B,A1633,'Tool Pneumatics CH4 VOC BTEX'!N:N)*Q1633</f>
        <v>0</v>
      </c>
    </row>
    <row r="1634" spans="1:21" x14ac:dyDescent="0.25">
      <c r="A1634" s="1" t="s">
        <v>4549</v>
      </c>
      <c r="B1634" s="1" t="s">
        <v>1533</v>
      </c>
      <c r="C1634" s="1" t="s">
        <v>4550</v>
      </c>
      <c r="D1634" s="3" t="s">
        <v>3659</v>
      </c>
      <c r="E1634" s="3" t="s">
        <v>23961</v>
      </c>
      <c r="F1634" s="1" t="s">
        <v>4495</v>
      </c>
      <c r="G1634" s="1">
        <v>0</v>
      </c>
      <c r="H1634" s="1" t="s">
        <v>27474</v>
      </c>
      <c r="I1634" s="1">
        <v>0</v>
      </c>
      <c r="J1634" s="1" t="s">
        <v>27474</v>
      </c>
      <c r="K1634" s="1">
        <f t="shared" si="100"/>
        <v>0</v>
      </c>
      <c r="L1634" s="2">
        <f>SUMIFS('Basin Total Well Counts'!B:B,'Basin Total Well Counts'!A:A,F1634)</f>
        <v>603</v>
      </c>
      <c r="M1634" s="4">
        <f t="shared" si="101"/>
        <v>0</v>
      </c>
      <c r="N1634" s="2">
        <f>SUMIF('Basin Emissions'!A:A,F1634,'Basin Emissions'!B:B)</f>
        <v>0</v>
      </c>
      <c r="O1634" s="8">
        <f t="shared" si="102"/>
        <v>0</v>
      </c>
      <c r="P1634" s="7">
        <f>SUMIF('Tool Pneumatics CH4 VOC BTEX'!B:B,A1634,'Tool Pneumatics CH4 VOC BTEX'!F:F)</f>
        <v>3.5899999141693102</v>
      </c>
      <c r="Q1634" s="14">
        <f t="shared" si="103"/>
        <v>0</v>
      </c>
      <c r="R1634" s="16">
        <f>SUMIF('Tool Pneumatics CH4 VOC BTEX'!B:B,A1634,'Tool Pneumatics CH4 VOC BTEX'!H:H)*Q1634</f>
        <v>0</v>
      </c>
      <c r="S1634" s="16">
        <f>SUMIF('Tool Pneumatics CH4 VOC BTEX'!B:B,A1634,'Tool Pneumatics CH4 VOC BTEX'!J:J)*Q1634</f>
        <v>0</v>
      </c>
      <c r="T1634" s="16">
        <f>SUMIF('Tool Pneumatics CH4 VOC BTEX'!B:B,A1634,'Tool Pneumatics CH4 VOC BTEX'!L:L)*Q1634</f>
        <v>0</v>
      </c>
      <c r="U1634" s="16">
        <f>SUMIF('Tool Pneumatics CH4 VOC BTEX'!B:B,A1634,'Tool Pneumatics CH4 VOC BTEX'!N:N)*Q1634</f>
        <v>0</v>
      </c>
    </row>
    <row r="1635" spans="1:21" x14ac:dyDescent="0.25">
      <c r="A1635" s="1" t="s">
        <v>4551</v>
      </c>
      <c r="B1635" s="1" t="s">
        <v>1533</v>
      </c>
      <c r="C1635" s="1" t="s">
        <v>2477</v>
      </c>
      <c r="D1635" s="3" t="s">
        <v>3659</v>
      </c>
      <c r="E1635" s="3" t="s">
        <v>23961</v>
      </c>
      <c r="F1635" s="1" t="s">
        <v>4509</v>
      </c>
      <c r="G1635" s="1">
        <v>1431</v>
      </c>
      <c r="H1635" s="1" t="s">
        <v>27474</v>
      </c>
      <c r="I1635" s="1">
        <v>0</v>
      </c>
      <c r="J1635" s="1" t="s">
        <v>27474</v>
      </c>
      <c r="K1635" s="1">
        <f t="shared" si="100"/>
        <v>1431</v>
      </c>
      <c r="L1635" s="2">
        <f>SUMIFS('Basin Total Well Counts'!B:B,'Basin Total Well Counts'!A:A,F1635)</f>
        <v>2709</v>
      </c>
      <c r="M1635" s="4">
        <f t="shared" si="101"/>
        <v>0.52823920265780733</v>
      </c>
      <c r="N1635" s="2">
        <f>SUMIF('Basin Emissions'!A:A,F1635,'Basin Emissions'!B:B)</f>
        <v>514.71889158399995</v>
      </c>
      <c r="O1635" s="8">
        <f t="shared" si="102"/>
        <v>271.89469688324249</v>
      </c>
      <c r="P1635" s="7">
        <f>SUMIF('Tool Pneumatics CH4 VOC BTEX'!B:B,A1635,'Tool Pneumatics CH4 VOC BTEX'!F:F)</f>
        <v>3.5899999141693102</v>
      </c>
      <c r="Q1635" s="14">
        <f t="shared" si="103"/>
        <v>83.484549175469269</v>
      </c>
      <c r="R1635" s="16">
        <f>SUMIF('Tool Pneumatics CH4 VOC BTEX'!B:B,A1635,'Tool Pneumatics CH4 VOC BTEX'!H:H)*Q1635</f>
        <v>0.379019862512115</v>
      </c>
      <c r="S1635" s="16">
        <f>SUMIF('Tool Pneumatics CH4 VOC BTEX'!B:B,A1635,'Tool Pneumatics CH4 VOC BTEX'!J:J)*Q1635</f>
        <v>2.1455529719828965E-2</v>
      </c>
      <c r="T1635" s="16">
        <f>SUMIF('Tool Pneumatics CH4 VOC BTEX'!B:B,A1635,'Tool Pneumatics CH4 VOC BTEX'!L:L)*Q1635</f>
        <v>0.33794546256123242</v>
      </c>
      <c r="U1635" s="16">
        <f>SUMIF('Tool Pneumatics CH4 VOC BTEX'!B:B,A1635,'Tool Pneumatics CH4 VOC BTEX'!N:N)*Q1635</f>
        <v>9.5923748497300676E-2</v>
      </c>
    </row>
    <row r="1636" spans="1:21" x14ac:dyDescent="0.25">
      <c r="A1636" s="1" t="s">
        <v>4552</v>
      </c>
      <c r="B1636" s="1" t="s">
        <v>1533</v>
      </c>
      <c r="C1636" s="1" t="s">
        <v>4553</v>
      </c>
      <c r="D1636" s="3" t="s">
        <v>3659</v>
      </c>
      <c r="E1636" s="3" t="s">
        <v>23961</v>
      </c>
      <c r="F1636" s="1" t="s">
        <v>4503</v>
      </c>
      <c r="G1636" s="1">
        <v>59</v>
      </c>
      <c r="H1636" s="1" t="s">
        <v>27474</v>
      </c>
      <c r="I1636" s="1">
        <v>0</v>
      </c>
      <c r="J1636" s="1" t="s">
        <v>27474</v>
      </c>
      <c r="K1636" s="1">
        <f t="shared" si="100"/>
        <v>59</v>
      </c>
      <c r="L1636" s="2">
        <f>SUMIFS('Basin Total Well Counts'!B:B,'Basin Total Well Counts'!A:A,F1636)</f>
        <v>1681</v>
      </c>
      <c r="M1636" s="4">
        <f t="shared" si="101"/>
        <v>3.5098155859607377E-2</v>
      </c>
      <c r="N1636" s="2">
        <f>SUMIF('Basin Emissions'!A:A,F1636,'Basin Emissions'!B:B)</f>
        <v>0</v>
      </c>
      <c r="O1636" s="8">
        <f t="shared" si="102"/>
        <v>0</v>
      </c>
      <c r="P1636" s="7">
        <f>SUMIF('Tool Pneumatics CH4 VOC BTEX'!B:B,A1636,'Tool Pneumatics CH4 VOC BTEX'!F:F)</f>
        <v>3.5899999141693102</v>
      </c>
      <c r="Q1636" s="14">
        <f t="shared" si="103"/>
        <v>0</v>
      </c>
      <c r="R1636" s="16">
        <f>SUMIF('Tool Pneumatics CH4 VOC BTEX'!B:B,A1636,'Tool Pneumatics CH4 VOC BTEX'!H:H)*Q1636</f>
        <v>0</v>
      </c>
      <c r="S1636" s="16">
        <f>SUMIF('Tool Pneumatics CH4 VOC BTEX'!B:B,A1636,'Tool Pneumatics CH4 VOC BTEX'!J:J)*Q1636</f>
        <v>0</v>
      </c>
      <c r="T1636" s="16">
        <f>SUMIF('Tool Pneumatics CH4 VOC BTEX'!B:B,A1636,'Tool Pneumatics CH4 VOC BTEX'!L:L)*Q1636</f>
        <v>0</v>
      </c>
      <c r="U1636" s="16">
        <f>SUMIF('Tool Pneumatics CH4 VOC BTEX'!B:B,A1636,'Tool Pneumatics CH4 VOC BTEX'!N:N)*Q1636</f>
        <v>0</v>
      </c>
    </row>
    <row r="1637" spans="1:21" x14ac:dyDescent="0.25">
      <c r="A1637" s="1" t="s">
        <v>4554</v>
      </c>
      <c r="B1637" s="1" t="s">
        <v>1533</v>
      </c>
      <c r="C1637" s="1" t="s">
        <v>4555</v>
      </c>
      <c r="D1637" s="3" t="s">
        <v>3659</v>
      </c>
      <c r="E1637" s="3" t="s">
        <v>23961</v>
      </c>
      <c r="F1637" s="1" t="s">
        <v>4493</v>
      </c>
      <c r="G1637" s="1">
        <v>0</v>
      </c>
      <c r="H1637" s="1" t="s">
        <v>27474</v>
      </c>
      <c r="I1637" s="1">
        <v>0</v>
      </c>
      <c r="J1637" s="1" t="s">
        <v>27474</v>
      </c>
      <c r="K1637" s="1">
        <f t="shared" si="100"/>
        <v>0</v>
      </c>
      <c r="L1637" s="2">
        <f>SUMIFS('Basin Total Well Counts'!B:B,'Basin Total Well Counts'!A:A,F1637)</f>
        <v>4231</v>
      </c>
      <c r="M1637" s="4">
        <f t="shared" si="101"/>
        <v>0</v>
      </c>
      <c r="N1637" s="2">
        <f>SUMIF('Basin Emissions'!A:A,F1637,'Basin Emissions'!B:B)</f>
        <v>1256.6046336999998</v>
      </c>
      <c r="O1637" s="8">
        <f t="shared" si="102"/>
        <v>0</v>
      </c>
      <c r="P1637" s="7">
        <f>SUMIF('Tool Pneumatics CH4 VOC BTEX'!B:B,A1637,'Tool Pneumatics CH4 VOC BTEX'!F:F)</f>
        <v>5.2682189941406303</v>
      </c>
      <c r="Q1637" s="14">
        <f t="shared" si="103"/>
        <v>0</v>
      </c>
      <c r="R1637" s="16">
        <f>SUMIF('Tool Pneumatics CH4 VOC BTEX'!B:B,A1637,'Tool Pneumatics CH4 VOC BTEX'!H:H)*Q1637</f>
        <v>0</v>
      </c>
      <c r="S1637" s="16">
        <f>SUMIF('Tool Pneumatics CH4 VOC BTEX'!B:B,A1637,'Tool Pneumatics CH4 VOC BTEX'!J:J)*Q1637</f>
        <v>0</v>
      </c>
      <c r="T1637" s="16">
        <f>SUMIF('Tool Pneumatics CH4 VOC BTEX'!B:B,A1637,'Tool Pneumatics CH4 VOC BTEX'!L:L)*Q1637</f>
        <v>0</v>
      </c>
      <c r="U1637" s="16">
        <f>SUMIF('Tool Pneumatics CH4 VOC BTEX'!B:B,A1637,'Tool Pneumatics CH4 VOC BTEX'!N:N)*Q1637</f>
        <v>0</v>
      </c>
    </row>
    <row r="1638" spans="1:21" x14ac:dyDescent="0.25">
      <c r="A1638" s="1" t="s">
        <v>4556</v>
      </c>
      <c r="B1638" s="1" t="s">
        <v>1533</v>
      </c>
      <c r="C1638" s="1" t="s">
        <v>3786</v>
      </c>
      <c r="D1638" s="3" t="s">
        <v>3659</v>
      </c>
      <c r="E1638" s="3" t="s">
        <v>23961</v>
      </c>
      <c r="F1638" s="1" t="s">
        <v>4490</v>
      </c>
      <c r="G1638" s="1">
        <v>0</v>
      </c>
      <c r="H1638" s="1" t="s">
        <v>27474</v>
      </c>
      <c r="I1638" s="1">
        <v>0</v>
      </c>
      <c r="J1638" s="1" t="s">
        <v>27474</v>
      </c>
      <c r="K1638" s="1">
        <f t="shared" si="100"/>
        <v>0</v>
      </c>
      <c r="L1638" s="2">
        <f>SUMIFS('Basin Total Well Counts'!B:B,'Basin Total Well Counts'!A:A,F1638)</f>
        <v>0</v>
      </c>
      <c r="M1638" s="4">
        <f t="shared" si="101"/>
        <v>0</v>
      </c>
      <c r="N1638" s="2">
        <f>SUMIF('Basin Emissions'!A:A,F1638,'Basin Emissions'!B:B)</f>
        <v>0</v>
      </c>
      <c r="O1638" s="8">
        <f t="shared" si="102"/>
        <v>0</v>
      </c>
      <c r="P1638" s="7">
        <f>SUMIF('Tool Pneumatics CH4 VOC BTEX'!B:B,A1638,'Tool Pneumatics CH4 VOC BTEX'!F:F)</f>
        <v>3.5899999141693102</v>
      </c>
      <c r="Q1638" s="14">
        <f t="shared" si="103"/>
        <v>0</v>
      </c>
      <c r="R1638" s="16">
        <f>SUMIF('Tool Pneumatics CH4 VOC BTEX'!B:B,A1638,'Tool Pneumatics CH4 VOC BTEX'!H:H)*Q1638</f>
        <v>0</v>
      </c>
      <c r="S1638" s="16">
        <f>SUMIF('Tool Pneumatics CH4 VOC BTEX'!B:B,A1638,'Tool Pneumatics CH4 VOC BTEX'!J:J)*Q1638</f>
        <v>0</v>
      </c>
      <c r="T1638" s="16">
        <f>SUMIF('Tool Pneumatics CH4 VOC BTEX'!B:B,A1638,'Tool Pneumatics CH4 VOC BTEX'!L:L)*Q1638</f>
        <v>0</v>
      </c>
      <c r="U1638" s="16">
        <f>SUMIF('Tool Pneumatics CH4 VOC BTEX'!B:B,A1638,'Tool Pneumatics CH4 VOC BTEX'!N:N)*Q1638</f>
        <v>0</v>
      </c>
    </row>
    <row r="1639" spans="1:21" x14ac:dyDescent="0.25">
      <c r="A1639" s="1" t="s">
        <v>4557</v>
      </c>
      <c r="B1639" s="1" t="s">
        <v>1533</v>
      </c>
      <c r="C1639" s="1" t="s">
        <v>2485</v>
      </c>
      <c r="D1639" s="3" t="s">
        <v>3659</v>
      </c>
      <c r="E1639" s="3" t="s">
        <v>23961</v>
      </c>
      <c r="F1639" s="1" t="s">
        <v>4509</v>
      </c>
      <c r="G1639" s="1">
        <v>0</v>
      </c>
      <c r="H1639" s="1" t="s">
        <v>27474</v>
      </c>
      <c r="I1639" s="1">
        <v>0</v>
      </c>
      <c r="J1639" s="1" t="s">
        <v>27474</v>
      </c>
      <c r="K1639" s="1">
        <f t="shared" si="100"/>
        <v>0</v>
      </c>
      <c r="L1639" s="2">
        <f>SUMIFS('Basin Total Well Counts'!B:B,'Basin Total Well Counts'!A:A,F1639)</f>
        <v>2709</v>
      </c>
      <c r="M1639" s="4">
        <f t="shared" si="101"/>
        <v>0</v>
      </c>
      <c r="N1639" s="2">
        <f>SUMIF('Basin Emissions'!A:A,F1639,'Basin Emissions'!B:B)</f>
        <v>514.71889158399995</v>
      </c>
      <c r="O1639" s="8">
        <f t="shared" si="102"/>
        <v>0</v>
      </c>
      <c r="P1639" s="7">
        <f>SUMIF('Tool Pneumatics CH4 VOC BTEX'!B:B,A1639,'Tool Pneumatics CH4 VOC BTEX'!F:F)</f>
        <v>3.5899999141693102</v>
      </c>
      <c r="Q1639" s="14">
        <f t="shared" si="103"/>
        <v>0</v>
      </c>
      <c r="R1639" s="16">
        <f>SUMIF('Tool Pneumatics CH4 VOC BTEX'!B:B,A1639,'Tool Pneumatics CH4 VOC BTEX'!H:H)*Q1639</f>
        <v>0</v>
      </c>
      <c r="S1639" s="16">
        <f>SUMIF('Tool Pneumatics CH4 VOC BTEX'!B:B,A1639,'Tool Pneumatics CH4 VOC BTEX'!J:J)*Q1639</f>
        <v>0</v>
      </c>
      <c r="T1639" s="16">
        <f>SUMIF('Tool Pneumatics CH4 VOC BTEX'!B:B,A1639,'Tool Pneumatics CH4 VOC BTEX'!L:L)*Q1639</f>
        <v>0</v>
      </c>
      <c r="U1639" s="16">
        <f>SUMIF('Tool Pneumatics CH4 VOC BTEX'!B:B,A1639,'Tool Pneumatics CH4 VOC BTEX'!N:N)*Q1639</f>
        <v>0</v>
      </c>
    </row>
    <row r="1640" spans="1:21" x14ac:dyDescent="0.25">
      <c r="A1640" s="1" t="s">
        <v>4558</v>
      </c>
      <c r="B1640" s="1" t="s">
        <v>1533</v>
      </c>
      <c r="C1640" s="1" t="s">
        <v>4559</v>
      </c>
      <c r="D1640" s="3" t="s">
        <v>3659</v>
      </c>
      <c r="E1640" s="3" t="s">
        <v>23961</v>
      </c>
      <c r="F1640" s="1" t="s">
        <v>4490</v>
      </c>
      <c r="G1640" s="1">
        <v>0</v>
      </c>
      <c r="H1640" s="1" t="s">
        <v>27474</v>
      </c>
      <c r="I1640" s="1">
        <v>0</v>
      </c>
      <c r="J1640" s="1" t="s">
        <v>27474</v>
      </c>
      <c r="K1640" s="1">
        <f t="shared" si="100"/>
        <v>0</v>
      </c>
      <c r="L1640" s="2">
        <f>SUMIFS('Basin Total Well Counts'!B:B,'Basin Total Well Counts'!A:A,F1640)</f>
        <v>0</v>
      </c>
      <c r="M1640" s="4">
        <f t="shared" si="101"/>
        <v>0</v>
      </c>
      <c r="N1640" s="2">
        <f>SUMIF('Basin Emissions'!A:A,F1640,'Basin Emissions'!B:B)</f>
        <v>0</v>
      </c>
      <c r="O1640" s="8">
        <f t="shared" si="102"/>
        <v>0</v>
      </c>
      <c r="P1640" s="7">
        <f>SUMIF('Tool Pneumatics CH4 VOC BTEX'!B:B,A1640,'Tool Pneumatics CH4 VOC BTEX'!F:F)</f>
        <v>3.5899999141693102</v>
      </c>
      <c r="Q1640" s="14">
        <f t="shared" si="103"/>
        <v>0</v>
      </c>
      <c r="R1640" s="16">
        <f>SUMIF('Tool Pneumatics CH4 VOC BTEX'!B:B,A1640,'Tool Pneumatics CH4 VOC BTEX'!H:H)*Q1640</f>
        <v>0</v>
      </c>
      <c r="S1640" s="16">
        <f>SUMIF('Tool Pneumatics CH4 VOC BTEX'!B:B,A1640,'Tool Pneumatics CH4 VOC BTEX'!J:J)*Q1640</f>
        <v>0</v>
      </c>
      <c r="T1640" s="16">
        <f>SUMIF('Tool Pneumatics CH4 VOC BTEX'!B:B,A1640,'Tool Pneumatics CH4 VOC BTEX'!L:L)*Q1640</f>
        <v>0</v>
      </c>
      <c r="U1640" s="16">
        <f>SUMIF('Tool Pneumatics CH4 VOC BTEX'!B:B,A1640,'Tool Pneumatics CH4 VOC BTEX'!N:N)*Q1640</f>
        <v>0</v>
      </c>
    </row>
    <row r="1641" spans="1:21" x14ac:dyDescent="0.25">
      <c r="A1641" s="1" t="s">
        <v>4560</v>
      </c>
      <c r="B1641" s="1" t="s">
        <v>1533</v>
      </c>
      <c r="C1641" s="1" t="s">
        <v>1792</v>
      </c>
      <c r="D1641" s="3" t="s">
        <v>3659</v>
      </c>
      <c r="E1641" s="3" t="s">
        <v>23961</v>
      </c>
      <c r="F1641" s="1" t="s">
        <v>4509</v>
      </c>
      <c r="G1641" s="1">
        <v>2</v>
      </c>
      <c r="H1641" s="1" t="s">
        <v>27474</v>
      </c>
      <c r="I1641" s="1">
        <v>0</v>
      </c>
      <c r="J1641" s="1" t="s">
        <v>27474</v>
      </c>
      <c r="K1641" s="1">
        <f t="shared" si="100"/>
        <v>2</v>
      </c>
      <c r="L1641" s="2">
        <f>SUMIFS('Basin Total Well Counts'!B:B,'Basin Total Well Counts'!A:A,F1641)</f>
        <v>2709</v>
      </c>
      <c r="M1641" s="4">
        <f t="shared" si="101"/>
        <v>7.3827980804724988E-4</v>
      </c>
      <c r="N1641" s="2">
        <f>SUMIF('Basin Emissions'!A:A,F1641,'Basin Emissions'!B:B)</f>
        <v>514.71889158399995</v>
      </c>
      <c r="O1641" s="8">
        <f t="shared" si="102"/>
        <v>0.38000656447692871</v>
      </c>
      <c r="P1641" s="7">
        <f>SUMIF('Tool Pneumatics CH4 VOC BTEX'!B:B,A1641,'Tool Pneumatics CH4 VOC BTEX'!F:F)</f>
        <v>3.5899999141693102</v>
      </c>
      <c r="Q1641" s="14">
        <f t="shared" si="103"/>
        <v>0.11668001282385641</v>
      </c>
      <c r="R1641" s="16">
        <f>SUMIF('Tool Pneumatics CH4 VOC BTEX'!B:B,A1641,'Tool Pneumatics CH4 VOC BTEX'!H:H)*Q1641</f>
        <v>5.2972727115599579E-4</v>
      </c>
      <c r="S1641" s="16">
        <f>SUMIF('Tool Pneumatics CH4 VOC BTEX'!B:B,A1641,'Tool Pneumatics CH4 VOC BTEX'!J:J)*Q1641</f>
        <v>2.9986764108775629E-5</v>
      </c>
      <c r="T1641" s="16">
        <f>SUMIF('Tool Pneumatics CH4 VOC BTEX'!B:B,A1641,'Tool Pneumatics CH4 VOC BTEX'!L:L)*Q1641</f>
        <v>4.7232070239165951E-4</v>
      </c>
      <c r="U1641" s="16">
        <f>SUMIF('Tool Pneumatics CH4 VOC BTEX'!B:B,A1641,'Tool Pneumatics CH4 VOC BTEX'!N:N)*Q1641</f>
        <v>1.340653368236208E-4</v>
      </c>
    </row>
    <row r="1642" spans="1:21" x14ac:dyDescent="0.25">
      <c r="A1642" s="1" t="s">
        <v>4561</v>
      </c>
      <c r="B1642" s="1" t="s">
        <v>1533</v>
      </c>
      <c r="C1642" s="1" t="s">
        <v>1825</v>
      </c>
      <c r="D1642" s="3" t="s">
        <v>2240</v>
      </c>
      <c r="E1642" s="3" t="s">
        <v>23961</v>
      </c>
      <c r="F1642" s="1" t="s">
        <v>4509</v>
      </c>
      <c r="G1642" s="1">
        <v>0</v>
      </c>
      <c r="H1642" s="1" t="s">
        <v>27474</v>
      </c>
      <c r="I1642" s="1">
        <v>0</v>
      </c>
      <c r="J1642" s="1" t="s">
        <v>27474</v>
      </c>
      <c r="K1642" s="1">
        <f t="shared" si="100"/>
        <v>0</v>
      </c>
      <c r="L1642" s="2">
        <f>SUMIFS('Basin Total Well Counts'!B:B,'Basin Total Well Counts'!A:A,F1642)</f>
        <v>2709</v>
      </c>
      <c r="M1642" s="4">
        <f t="shared" si="101"/>
        <v>0</v>
      </c>
      <c r="N1642" s="2">
        <f>SUMIF('Basin Emissions'!A:A,F1642,'Basin Emissions'!B:B)</f>
        <v>514.71889158399995</v>
      </c>
      <c r="O1642" s="8">
        <f t="shared" si="102"/>
        <v>0</v>
      </c>
      <c r="P1642" s="7">
        <f>SUMIF('Tool Pneumatics CH4 VOC BTEX'!B:B,A1642,'Tool Pneumatics CH4 VOC BTEX'!F:F)</f>
        <v>3.5899999141693102</v>
      </c>
      <c r="Q1642" s="14">
        <f t="shared" si="103"/>
        <v>0</v>
      </c>
      <c r="R1642" s="16">
        <f>SUMIF('Tool Pneumatics CH4 VOC BTEX'!B:B,A1642,'Tool Pneumatics CH4 VOC BTEX'!H:H)*Q1642</f>
        <v>0</v>
      </c>
      <c r="S1642" s="16">
        <f>SUMIF('Tool Pneumatics CH4 VOC BTEX'!B:B,A1642,'Tool Pneumatics CH4 VOC BTEX'!J:J)*Q1642</f>
        <v>0</v>
      </c>
      <c r="T1642" s="16">
        <f>SUMIF('Tool Pneumatics CH4 VOC BTEX'!B:B,A1642,'Tool Pneumatics CH4 VOC BTEX'!L:L)*Q1642</f>
        <v>0</v>
      </c>
      <c r="U1642" s="16">
        <f>SUMIF('Tool Pneumatics CH4 VOC BTEX'!B:B,A1642,'Tool Pneumatics CH4 VOC BTEX'!N:N)*Q1642</f>
        <v>0</v>
      </c>
    </row>
    <row r="1643" spans="1:21" x14ac:dyDescent="0.25">
      <c r="A1643" s="1" t="s">
        <v>4562</v>
      </c>
      <c r="B1643" s="1" t="s">
        <v>1533</v>
      </c>
      <c r="C1643" s="1" t="s">
        <v>1532</v>
      </c>
      <c r="D1643" s="3" t="s">
        <v>3659</v>
      </c>
      <c r="E1643" s="3" t="s">
        <v>23961</v>
      </c>
      <c r="F1643" s="1" t="s">
        <v>4495</v>
      </c>
      <c r="G1643" s="1">
        <v>2</v>
      </c>
      <c r="H1643" s="1" t="s">
        <v>27474</v>
      </c>
      <c r="I1643" s="1">
        <v>0</v>
      </c>
      <c r="J1643" s="1" t="s">
        <v>27474</v>
      </c>
      <c r="K1643" s="1">
        <f t="shared" si="100"/>
        <v>2</v>
      </c>
      <c r="L1643" s="2">
        <f>SUMIFS('Basin Total Well Counts'!B:B,'Basin Total Well Counts'!A:A,F1643)</f>
        <v>603</v>
      </c>
      <c r="M1643" s="4">
        <f t="shared" si="101"/>
        <v>3.3167495854063019E-3</v>
      </c>
      <c r="N1643" s="2">
        <f>SUMIF('Basin Emissions'!A:A,F1643,'Basin Emissions'!B:B)</f>
        <v>0</v>
      </c>
      <c r="O1643" s="8">
        <f t="shared" si="102"/>
        <v>0</v>
      </c>
      <c r="P1643" s="7">
        <f>SUMIF('Tool Pneumatics CH4 VOC BTEX'!B:B,A1643,'Tool Pneumatics CH4 VOC BTEX'!F:F)</f>
        <v>3.5899999141693102</v>
      </c>
      <c r="Q1643" s="14">
        <f t="shared" si="103"/>
        <v>0</v>
      </c>
      <c r="R1643" s="16">
        <f>SUMIF('Tool Pneumatics CH4 VOC BTEX'!B:B,A1643,'Tool Pneumatics CH4 VOC BTEX'!H:H)*Q1643</f>
        <v>0</v>
      </c>
      <c r="S1643" s="16">
        <f>SUMIF('Tool Pneumatics CH4 VOC BTEX'!B:B,A1643,'Tool Pneumatics CH4 VOC BTEX'!J:J)*Q1643</f>
        <v>0</v>
      </c>
      <c r="T1643" s="16">
        <f>SUMIF('Tool Pneumatics CH4 VOC BTEX'!B:B,A1643,'Tool Pneumatics CH4 VOC BTEX'!L:L)*Q1643</f>
        <v>0</v>
      </c>
      <c r="U1643" s="16">
        <f>SUMIF('Tool Pneumatics CH4 VOC BTEX'!B:B,A1643,'Tool Pneumatics CH4 VOC BTEX'!N:N)*Q1643</f>
        <v>0</v>
      </c>
    </row>
    <row r="1644" spans="1:21" x14ac:dyDescent="0.25">
      <c r="A1644" s="1" t="s">
        <v>4563</v>
      </c>
      <c r="B1644" s="1" t="s">
        <v>1533</v>
      </c>
      <c r="C1644" s="1" t="s">
        <v>4564</v>
      </c>
      <c r="D1644" s="3" t="s">
        <v>1015</v>
      </c>
      <c r="E1644" s="3" t="s">
        <v>23961</v>
      </c>
      <c r="F1644" s="1" t="s">
        <v>4490</v>
      </c>
      <c r="G1644" s="1">
        <v>0</v>
      </c>
      <c r="H1644" s="1" t="s">
        <v>27474</v>
      </c>
      <c r="I1644" s="1">
        <v>0</v>
      </c>
      <c r="J1644" s="1" t="s">
        <v>27474</v>
      </c>
      <c r="K1644" s="1">
        <f t="shared" si="100"/>
        <v>0</v>
      </c>
      <c r="L1644" s="2">
        <f>SUMIFS('Basin Total Well Counts'!B:B,'Basin Total Well Counts'!A:A,F1644)</f>
        <v>0</v>
      </c>
      <c r="M1644" s="4">
        <f t="shared" si="101"/>
        <v>0</v>
      </c>
      <c r="N1644" s="2">
        <f>SUMIF('Basin Emissions'!A:A,F1644,'Basin Emissions'!B:B)</f>
        <v>0</v>
      </c>
      <c r="O1644" s="8">
        <f t="shared" si="102"/>
        <v>0</v>
      </c>
      <c r="P1644" s="7">
        <f>SUMIF('Tool Pneumatics CH4 VOC BTEX'!B:B,A1644,'Tool Pneumatics CH4 VOC BTEX'!F:F)</f>
        <v>3.5899999141693102</v>
      </c>
      <c r="Q1644" s="14">
        <f t="shared" si="103"/>
        <v>0</v>
      </c>
      <c r="R1644" s="16">
        <f>SUMIF('Tool Pneumatics CH4 VOC BTEX'!B:B,A1644,'Tool Pneumatics CH4 VOC BTEX'!H:H)*Q1644</f>
        <v>0</v>
      </c>
      <c r="S1644" s="16">
        <f>SUMIF('Tool Pneumatics CH4 VOC BTEX'!B:B,A1644,'Tool Pneumatics CH4 VOC BTEX'!J:J)*Q1644</f>
        <v>0</v>
      </c>
      <c r="T1644" s="16">
        <f>SUMIF('Tool Pneumatics CH4 VOC BTEX'!B:B,A1644,'Tool Pneumatics CH4 VOC BTEX'!L:L)*Q1644</f>
        <v>0</v>
      </c>
      <c r="U1644" s="16">
        <f>SUMIF('Tool Pneumatics CH4 VOC BTEX'!B:B,A1644,'Tool Pneumatics CH4 VOC BTEX'!N:N)*Q1644</f>
        <v>0</v>
      </c>
    </row>
    <row r="1645" spans="1:21" x14ac:dyDescent="0.25">
      <c r="A1645" s="1" t="s">
        <v>4565</v>
      </c>
      <c r="B1645" s="1" t="s">
        <v>1533</v>
      </c>
      <c r="C1645" s="1" t="s">
        <v>2101</v>
      </c>
      <c r="D1645" s="3" t="s">
        <v>3659</v>
      </c>
      <c r="E1645" s="3" t="s">
        <v>23961</v>
      </c>
      <c r="F1645" s="1" t="s">
        <v>4509</v>
      </c>
      <c r="G1645" s="1">
        <v>0</v>
      </c>
      <c r="H1645" s="1" t="s">
        <v>27474</v>
      </c>
      <c r="I1645" s="1">
        <v>0</v>
      </c>
      <c r="J1645" s="1" t="s">
        <v>27474</v>
      </c>
      <c r="K1645" s="1">
        <f t="shared" si="100"/>
        <v>0</v>
      </c>
      <c r="L1645" s="2">
        <f>SUMIFS('Basin Total Well Counts'!B:B,'Basin Total Well Counts'!A:A,F1645)</f>
        <v>2709</v>
      </c>
      <c r="M1645" s="4">
        <f t="shared" si="101"/>
        <v>0</v>
      </c>
      <c r="N1645" s="2">
        <f>SUMIF('Basin Emissions'!A:A,F1645,'Basin Emissions'!B:B)</f>
        <v>514.71889158399995</v>
      </c>
      <c r="O1645" s="8">
        <f t="shared" si="102"/>
        <v>0</v>
      </c>
      <c r="P1645" s="7">
        <f>SUMIF('Tool Pneumatics CH4 VOC BTEX'!B:B,A1645,'Tool Pneumatics CH4 VOC BTEX'!F:F)</f>
        <v>3.5899999141693102</v>
      </c>
      <c r="Q1645" s="14">
        <f t="shared" si="103"/>
        <v>0</v>
      </c>
      <c r="R1645" s="16">
        <f>SUMIF('Tool Pneumatics CH4 VOC BTEX'!B:B,A1645,'Tool Pneumatics CH4 VOC BTEX'!H:H)*Q1645</f>
        <v>0</v>
      </c>
      <c r="S1645" s="16">
        <f>SUMIF('Tool Pneumatics CH4 VOC BTEX'!B:B,A1645,'Tool Pneumatics CH4 VOC BTEX'!J:J)*Q1645</f>
        <v>0</v>
      </c>
      <c r="T1645" s="16">
        <f>SUMIF('Tool Pneumatics CH4 VOC BTEX'!B:B,A1645,'Tool Pneumatics CH4 VOC BTEX'!L:L)*Q1645</f>
        <v>0</v>
      </c>
      <c r="U1645" s="16">
        <f>SUMIF('Tool Pneumatics CH4 VOC BTEX'!B:B,A1645,'Tool Pneumatics CH4 VOC BTEX'!N:N)*Q1645</f>
        <v>0</v>
      </c>
    </row>
    <row r="1646" spans="1:21" x14ac:dyDescent="0.25">
      <c r="A1646" s="1" t="s">
        <v>4566</v>
      </c>
      <c r="B1646" s="1" t="s">
        <v>1533</v>
      </c>
      <c r="C1646" s="1" t="s">
        <v>2203</v>
      </c>
      <c r="D1646" s="3" t="s">
        <v>2732</v>
      </c>
      <c r="E1646" s="3" t="s">
        <v>23961</v>
      </c>
      <c r="F1646" s="1" t="s">
        <v>4490</v>
      </c>
      <c r="G1646" s="1">
        <v>0</v>
      </c>
      <c r="H1646" s="1" t="s">
        <v>27474</v>
      </c>
      <c r="I1646" s="1">
        <v>0</v>
      </c>
      <c r="J1646" s="1" t="s">
        <v>27474</v>
      </c>
      <c r="K1646" s="1">
        <f t="shared" si="100"/>
        <v>0</v>
      </c>
      <c r="L1646" s="2">
        <f>SUMIFS('Basin Total Well Counts'!B:B,'Basin Total Well Counts'!A:A,F1646)</f>
        <v>0</v>
      </c>
      <c r="M1646" s="4">
        <f t="shared" si="101"/>
        <v>0</v>
      </c>
      <c r="N1646" s="2">
        <f>SUMIF('Basin Emissions'!A:A,F1646,'Basin Emissions'!B:B)</f>
        <v>0</v>
      </c>
      <c r="O1646" s="8">
        <f t="shared" si="102"/>
        <v>0</v>
      </c>
      <c r="P1646" s="7">
        <f>SUMIF('Tool Pneumatics CH4 VOC BTEX'!B:B,A1646,'Tool Pneumatics CH4 VOC BTEX'!F:F)</f>
        <v>3.5899999141693102</v>
      </c>
      <c r="Q1646" s="14">
        <f t="shared" si="103"/>
        <v>0</v>
      </c>
      <c r="R1646" s="16">
        <f>SUMIF('Tool Pneumatics CH4 VOC BTEX'!B:B,A1646,'Tool Pneumatics CH4 VOC BTEX'!H:H)*Q1646</f>
        <v>0</v>
      </c>
      <c r="S1646" s="16">
        <f>SUMIF('Tool Pneumatics CH4 VOC BTEX'!B:B,A1646,'Tool Pneumatics CH4 VOC BTEX'!J:J)*Q1646</f>
        <v>0</v>
      </c>
      <c r="T1646" s="16">
        <f>SUMIF('Tool Pneumatics CH4 VOC BTEX'!B:B,A1646,'Tool Pneumatics CH4 VOC BTEX'!L:L)*Q1646</f>
        <v>0</v>
      </c>
      <c r="U1646" s="16">
        <f>SUMIF('Tool Pneumatics CH4 VOC BTEX'!B:B,A1646,'Tool Pneumatics CH4 VOC BTEX'!N:N)*Q1646</f>
        <v>0</v>
      </c>
    </row>
    <row r="1647" spans="1:21" x14ac:dyDescent="0.25">
      <c r="A1647" s="1" t="s">
        <v>4567</v>
      </c>
      <c r="B1647" s="1" t="s">
        <v>1533</v>
      </c>
      <c r="C1647" s="1" t="s">
        <v>4568</v>
      </c>
      <c r="D1647" s="3" t="s">
        <v>2721</v>
      </c>
      <c r="E1647" s="3" t="s">
        <v>23961</v>
      </c>
      <c r="F1647" s="1" t="s">
        <v>4495</v>
      </c>
      <c r="G1647" s="1">
        <v>5</v>
      </c>
      <c r="H1647" s="1" t="s">
        <v>27474</v>
      </c>
      <c r="I1647" s="1">
        <v>0</v>
      </c>
      <c r="J1647" s="1" t="s">
        <v>27474</v>
      </c>
      <c r="K1647" s="1">
        <f t="shared" si="100"/>
        <v>5</v>
      </c>
      <c r="L1647" s="2">
        <f>SUMIFS('Basin Total Well Counts'!B:B,'Basin Total Well Counts'!A:A,F1647)</f>
        <v>603</v>
      </c>
      <c r="M1647" s="4">
        <f t="shared" si="101"/>
        <v>8.291873963515755E-3</v>
      </c>
      <c r="N1647" s="2">
        <f>SUMIF('Basin Emissions'!A:A,F1647,'Basin Emissions'!B:B)</f>
        <v>0</v>
      </c>
      <c r="O1647" s="8">
        <f t="shared" si="102"/>
        <v>0</v>
      </c>
      <c r="P1647" s="7">
        <f>SUMIF('Tool Pneumatics CH4 VOC BTEX'!B:B,A1647,'Tool Pneumatics CH4 VOC BTEX'!F:F)</f>
        <v>3.5899999141693102</v>
      </c>
      <c r="Q1647" s="14">
        <f t="shared" si="103"/>
        <v>0</v>
      </c>
      <c r="R1647" s="16">
        <f>SUMIF('Tool Pneumatics CH4 VOC BTEX'!B:B,A1647,'Tool Pneumatics CH4 VOC BTEX'!H:H)*Q1647</f>
        <v>0</v>
      </c>
      <c r="S1647" s="16">
        <f>SUMIF('Tool Pneumatics CH4 VOC BTEX'!B:B,A1647,'Tool Pneumatics CH4 VOC BTEX'!J:J)*Q1647</f>
        <v>0</v>
      </c>
      <c r="T1647" s="16">
        <f>SUMIF('Tool Pneumatics CH4 VOC BTEX'!B:B,A1647,'Tool Pneumatics CH4 VOC BTEX'!L:L)*Q1647</f>
        <v>0</v>
      </c>
      <c r="U1647" s="16">
        <f>SUMIF('Tool Pneumatics CH4 VOC BTEX'!B:B,A1647,'Tool Pneumatics CH4 VOC BTEX'!N:N)*Q1647</f>
        <v>0</v>
      </c>
    </row>
    <row r="1648" spans="1:21" x14ac:dyDescent="0.25">
      <c r="A1648" s="1" t="s">
        <v>4569</v>
      </c>
      <c r="B1648" s="1" t="s">
        <v>1533</v>
      </c>
      <c r="C1648" s="1" t="s">
        <v>4570</v>
      </c>
      <c r="D1648" s="3" t="s">
        <v>2732</v>
      </c>
      <c r="E1648" s="3" t="s">
        <v>23961</v>
      </c>
      <c r="F1648" s="1" t="s">
        <v>4495</v>
      </c>
      <c r="G1648" s="1">
        <v>0</v>
      </c>
      <c r="H1648" s="1" t="s">
        <v>27474</v>
      </c>
      <c r="I1648" s="1">
        <v>0</v>
      </c>
      <c r="J1648" s="1" t="s">
        <v>27474</v>
      </c>
      <c r="K1648" s="1">
        <f t="shared" si="100"/>
        <v>0</v>
      </c>
      <c r="L1648" s="2">
        <f>SUMIFS('Basin Total Well Counts'!B:B,'Basin Total Well Counts'!A:A,F1648)</f>
        <v>603</v>
      </c>
      <c r="M1648" s="4">
        <f t="shared" si="101"/>
        <v>0</v>
      </c>
      <c r="N1648" s="2">
        <f>SUMIF('Basin Emissions'!A:A,F1648,'Basin Emissions'!B:B)</f>
        <v>0</v>
      </c>
      <c r="O1648" s="8">
        <f t="shared" si="102"/>
        <v>0</v>
      </c>
      <c r="P1648" s="7">
        <f>SUMIF('Tool Pneumatics CH4 VOC BTEX'!B:B,A1648,'Tool Pneumatics CH4 VOC BTEX'!F:F)</f>
        <v>3.5899999141693102</v>
      </c>
      <c r="Q1648" s="14">
        <f t="shared" si="103"/>
        <v>0</v>
      </c>
      <c r="R1648" s="16">
        <f>SUMIF('Tool Pneumatics CH4 VOC BTEX'!B:B,A1648,'Tool Pneumatics CH4 VOC BTEX'!H:H)*Q1648</f>
        <v>0</v>
      </c>
      <c r="S1648" s="16">
        <f>SUMIF('Tool Pneumatics CH4 VOC BTEX'!B:B,A1648,'Tool Pneumatics CH4 VOC BTEX'!J:J)*Q1648</f>
        <v>0</v>
      </c>
      <c r="T1648" s="16">
        <f>SUMIF('Tool Pneumatics CH4 VOC BTEX'!B:B,A1648,'Tool Pneumatics CH4 VOC BTEX'!L:L)*Q1648</f>
        <v>0</v>
      </c>
      <c r="U1648" s="16">
        <f>SUMIF('Tool Pneumatics CH4 VOC BTEX'!B:B,A1648,'Tool Pneumatics CH4 VOC BTEX'!N:N)*Q1648</f>
        <v>0</v>
      </c>
    </row>
    <row r="1649" spans="1:21" x14ac:dyDescent="0.25">
      <c r="A1649" s="1" t="s">
        <v>4571</v>
      </c>
      <c r="B1649" s="1" t="s">
        <v>1533</v>
      </c>
      <c r="C1649" s="1" t="s">
        <v>3132</v>
      </c>
      <c r="D1649" s="3" t="s">
        <v>2721</v>
      </c>
      <c r="E1649" s="3" t="s">
        <v>23961</v>
      </c>
      <c r="F1649" s="1" t="s">
        <v>4503</v>
      </c>
      <c r="G1649" s="1">
        <v>1</v>
      </c>
      <c r="H1649" s="1" t="s">
        <v>27474</v>
      </c>
      <c r="I1649" s="1">
        <v>0</v>
      </c>
      <c r="J1649" s="1" t="s">
        <v>27474</v>
      </c>
      <c r="K1649" s="1">
        <f t="shared" si="100"/>
        <v>1</v>
      </c>
      <c r="L1649" s="2">
        <f>SUMIFS('Basin Total Well Counts'!B:B,'Basin Total Well Counts'!A:A,F1649)</f>
        <v>1681</v>
      </c>
      <c r="M1649" s="4">
        <f t="shared" si="101"/>
        <v>5.9488399762046404E-4</v>
      </c>
      <c r="N1649" s="2">
        <f>SUMIF('Basin Emissions'!A:A,F1649,'Basin Emissions'!B:B)</f>
        <v>0</v>
      </c>
      <c r="O1649" s="8">
        <f t="shared" si="102"/>
        <v>0</v>
      </c>
      <c r="P1649" s="7">
        <f>SUMIF('Tool Pneumatics CH4 VOC BTEX'!B:B,A1649,'Tool Pneumatics CH4 VOC BTEX'!F:F)</f>
        <v>3.5899999141693102</v>
      </c>
      <c r="Q1649" s="14">
        <f t="shared" si="103"/>
        <v>0</v>
      </c>
      <c r="R1649" s="16">
        <f>SUMIF('Tool Pneumatics CH4 VOC BTEX'!B:B,A1649,'Tool Pneumatics CH4 VOC BTEX'!H:H)*Q1649</f>
        <v>0</v>
      </c>
      <c r="S1649" s="16">
        <f>SUMIF('Tool Pneumatics CH4 VOC BTEX'!B:B,A1649,'Tool Pneumatics CH4 VOC BTEX'!J:J)*Q1649</f>
        <v>0</v>
      </c>
      <c r="T1649" s="16">
        <f>SUMIF('Tool Pneumatics CH4 VOC BTEX'!B:B,A1649,'Tool Pneumatics CH4 VOC BTEX'!L:L)*Q1649</f>
        <v>0</v>
      </c>
      <c r="U1649" s="16">
        <f>SUMIF('Tool Pneumatics CH4 VOC BTEX'!B:B,A1649,'Tool Pneumatics CH4 VOC BTEX'!N:N)*Q1649</f>
        <v>0</v>
      </c>
    </row>
    <row r="1650" spans="1:21" x14ac:dyDescent="0.25">
      <c r="A1650" s="1" t="s">
        <v>4572</v>
      </c>
      <c r="B1650" s="1" t="s">
        <v>1533</v>
      </c>
      <c r="C1650" s="1" t="s">
        <v>4573</v>
      </c>
      <c r="D1650" s="3" t="s">
        <v>4838</v>
      </c>
      <c r="E1650" s="3" t="s">
        <v>23961</v>
      </c>
      <c r="F1650" s="1" t="s">
        <v>4503</v>
      </c>
      <c r="G1650" s="1">
        <v>671</v>
      </c>
      <c r="H1650" s="1" t="s">
        <v>27474</v>
      </c>
      <c r="I1650" s="1">
        <v>0</v>
      </c>
      <c r="J1650" s="1" t="s">
        <v>27474</v>
      </c>
      <c r="K1650" s="1">
        <f t="shared" si="100"/>
        <v>671</v>
      </c>
      <c r="L1650" s="2">
        <f>SUMIFS('Basin Total Well Counts'!B:B,'Basin Total Well Counts'!A:A,F1650)</f>
        <v>1681</v>
      </c>
      <c r="M1650" s="4">
        <f t="shared" si="101"/>
        <v>0.39916716240333133</v>
      </c>
      <c r="N1650" s="2">
        <f>SUMIF('Basin Emissions'!A:A,F1650,'Basin Emissions'!B:B)</f>
        <v>0</v>
      </c>
      <c r="O1650" s="8">
        <f t="shared" si="102"/>
        <v>0</v>
      </c>
      <c r="P1650" s="7">
        <f>SUMIF('Tool Pneumatics CH4 VOC BTEX'!B:B,A1650,'Tool Pneumatics CH4 VOC BTEX'!F:F)</f>
        <v>3.5899999141693102</v>
      </c>
      <c r="Q1650" s="14">
        <f t="shared" si="103"/>
        <v>0</v>
      </c>
      <c r="R1650" s="16">
        <f>SUMIF('Tool Pneumatics CH4 VOC BTEX'!B:B,A1650,'Tool Pneumatics CH4 VOC BTEX'!H:H)*Q1650</f>
        <v>0</v>
      </c>
      <c r="S1650" s="16">
        <f>SUMIF('Tool Pneumatics CH4 VOC BTEX'!B:B,A1650,'Tool Pneumatics CH4 VOC BTEX'!J:J)*Q1650</f>
        <v>0</v>
      </c>
      <c r="T1650" s="16">
        <f>SUMIF('Tool Pneumatics CH4 VOC BTEX'!B:B,A1650,'Tool Pneumatics CH4 VOC BTEX'!L:L)*Q1650</f>
        <v>0</v>
      </c>
      <c r="U1650" s="16">
        <f>SUMIF('Tool Pneumatics CH4 VOC BTEX'!B:B,A1650,'Tool Pneumatics CH4 VOC BTEX'!N:N)*Q1650</f>
        <v>0</v>
      </c>
    </row>
    <row r="1651" spans="1:21" x14ac:dyDescent="0.25">
      <c r="A1651" s="1" t="s">
        <v>4574</v>
      </c>
      <c r="B1651" s="1" t="s">
        <v>1533</v>
      </c>
      <c r="C1651" s="1" t="s">
        <v>4575</v>
      </c>
      <c r="D1651" s="3" t="s">
        <v>3659</v>
      </c>
      <c r="E1651" s="3" t="s">
        <v>23961</v>
      </c>
      <c r="F1651" s="1" t="s">
        <v>4495</v>
      </c>
      <c r="G1651" s="1">
        <v>0</v>
      </c>
      <c r="H1651" s="1" t="s">
        <v>27474</v>
      </c>
      <c r="I1651" s="1">
        <v>0</v>
      </c>
      <c r="J1651" s="1" t="s">
        <v>27474</v>
      </c>
      <c r="K1651" s="1">
        <f t="shared" si="100"/>
        <v>0</v>
      </c>
      <c r="L1651" s="2">
        <f>SUMIFS('Basin Total Well Counts'!B:B,'Basin Total Well Counts'!A:A,F1651)</f>
        <v>603</v>
      </c>
      <c r="M1651" s="4">
        <f t="shared" si="101"/>
        <v>0</v>
      </c>
      <c r="N1651" s="2">
        <f>SUMIF('Basin Emissions'!A:A,F1651,'Basin Emissions'!B:B)</f>
        <v>0</v>
      </c>
      <c r="O1651" s="8">
        <f t="shared" si="102"/>
        <v>0</v>
      </c>
      <c r="P1651" s="7">
        <f>SUMIF('Tool Pneumatics CH4 VOC BTEX'!B:B,A1651,'Tool Pneumatics CH4 VOC BTEX'!F:F)</f>
        <v>3.5899999141693102</v>
      </c>
      <c r="Q1651" s="14">
        <f t="shared" si="103"/>
        <v>0</v>
      </c>
      <c r="R1651" s="16">
        <f>SUMIF('Tool Pneumatics CH4 VOC BTEX'!B:B,A1651,'Tool Pneumatics CH4 VOC BTEX'!H:H)*Q1651</f>
        <v>0</v>
      </c>
      <c r="S1651" s="16">
        <f>SUMIF('Tool Pneumatics CH4 VOC BTEX'!B:B,A1651,'Tool Pneumatics CH4 VOC BTEX'!J:J)*Q1651</f>
        <v>0</v>
      </c>
      <c r="T1651" s="16">
        <f>SUMIF('Tool Pneumatics CH4 VOC BTEX'!B:B,A1651,'Tool Pneumatics CH4 VOC BTEX'!L:L)*Q1651</f>
        <v>0</v>
      </c>
      <c r="U1651" s="16">
        <f>SUMIF('Tool Pneumatics CH4 VOC BTEX'!B:B,A1651,'Tool Pneumatics CH4 VOC BTEX'!N:N)*Q1651</f>
        <v>0</v>
      </c>
    </row>
    <row r="1652" spans="1:21" x14ac:dyDescent="0.25">
      <c r="A1652" s="1" t="s">
        <v>4576</v>
      </c>
      <c r="B1652" s="1" t="s">
        <v>1533</v>
      </c>
      <c r="C1652" s="1" t="s">
        <v>3135</v>
      </c>
      <c r="D1652" s="3" t="s">
        <v>3659</v>
      </c>
      <c r="E1652" s="3" t="s">
        <v>23961</v>
      </c>
      <c r="F1652" s="1" t="s">
        <v>4509</v>
      </c>
      <c r="G1652" s="1">
        <v>135</v>
      </c>
      <c r="H1652" s="1" t="s">
        <v>27474</v>
      </c>
      <c r="I1652" s="1">
        <v>0</v>
      </c>
      <c r="J1652" s="1" t="s">
        <v>27474</v>
      </c>
      <c r="K1652" s="1">
        <f t="shared" si="100"/>
        <v>135</v>
      </c>
      <c r="L1652" s="2">
        <f>SUMIFS('Basin Total Well Counts'!B:B,'Basin Total Well Counts'!A:A,F1652)</f>
        <v>2709</v>
      </c>
      <c r="M1652" s="4">
        <f t="shared" si="101"/>
        <v>4.9833887043189369E-2</v>
      </c>
      <c r="N1652" s="2">
        <f>SUMIF('Basin Emissions'!A:A,F1652,'Basin Emissions'!B:B)</f>
        <v>514.71889158399995</v>
      </c>
      <c r="O1652" s="8">
        <f t="shared" si="102"/>
        <v>25.650443102192689</v>
      </c>
      <c r="P1652" s="7">
        <f>SUMIF('Tool Pneumatics CH4 VOC BTEX'!B:B,A1652,'Tool Pneumatics CH4 VOC BTEX'!F:F)</f>
        <v>3.5899999141693102</v>
      </c>
      <c r="Q1652" s="14">
        <f t="shared" si="103"/>
        <v>7.8759008656103084</v>
      </c>
      <c r="R1652" s="16">
        <f>SUMIF('Tool Pneumatics CH4 VOC BTEX'!B:B,A1652,'Tool Pneumatics CH4 VOC BTEX'!H:H)*Q1652</f>
        <v>3.5756590803029717E-2</v>
      </c>
      <c r="S1652" s="16">
        <f>SUMIF('Tool Pneumatics CH4 VOC BTEX'!B:B,A1652,'Tool Pneumatics CH4 VOC BTEX'!J:J)*Q1652</f>
        <v>2.0241065773423553E-3</v>
      </c>
      <c r="T1652" s="16">
        <f>SUMIF('Tool Pneumatics CH4 VOC BTEX'!B:B,A1652,'Tool Pneumatics CH4 VOC BTEX'!L:L)*Q1652</f>
        <v>3.1881647411437022E-2</v>
      </c>
      <c r="U1652" s="16">
        <f>SUMIF('Tool Pneumatics CH4 VOC BTEX'!B:B,A1652,'Tool Pneumatics CH4 VOC BTEX'!N:N)*Q1652</f>
        <v>9.0494102355944041E-3</v>
      </c>
    </row>
    <row r="1653" spans="1:21" x14ac:dyDescent="0.25">
      <c r="A1653" s="1" t="s">
        <v>4577</v>
      </c>
      <c r="B1653" s="1" t="s">
        <v>1533</v>
      </c>
      <c r="C1653" s="1" t="s">
        <v>4578</v>
      </c>
      <c r="D1653" s="3" t="s">
        <v>1015</v>
      </c>
      <c r="E1653" s="3" t="s">
        <v>23961</v>
      </c>
      <c r="F1653" s="1" t="s">
        <v>4495</v>
      </c>
      <c r="G1653" s="1">
        <v>0</v>
      </c>
      <c r="H1653" s="1" t="s">
        <v>27474</v>
      </c>
      <c r="I1653" s="1">
        <v>0</v>
      </c>
      <c r="J1653" s="1" t="s">
        <v>27474</v>
      </c>
      <c r="K1653" s="1">
        <f t="shared" si="100"/>
        <v>0</v>
      </c>
      <c r="L1653" s="2">
        <f>SUMIFS('Basin Total Well Counts'!B:B,'Basin Total Well Counts'!A:A,F1653)</f>
        <v>603</v>
      </c>
      <c r="M1653" s="4">
        <f t="shared" si="101"/>
        <v>0</v>
      </c>
      <c r="N1653" s="2">
        <f>SUMIF('Basin Emissions'!A:A,F1653,'Basin Emissions'!B:B)</f>
        <v>0</v>
      </c>
      <c r="O1653" s="8">
        <f t="shared" si="102"/>
        <v>0</v>
      </c>
      <c r="P1653" s="7">
        <f>SUMIF('Tool Pneumatics CH4 VOC BTEX'!B:B,A1653,'Tool Pneumatics CH4 VOC BTEX'!F:F)</f>
        <v>3.5899999141693102</v>
      </c>
      <c r="Q1653" s="14">
        <f t="shared" si="103"/>
        <v>0</v>
      </c>
      <c r="R1653" s="16">
        <f>SUMIF('Tool Pneumatics CH4 VOC BTEX'!B:B,A1653,'Tool Pneumatics CH4 VOC BTEX'!H:H)*Q1653</f>
        <v>0</v>
      </c>
      <c r="S1653" s="16">
        <f>SUMIF('Tool Pneumatics CH4 VOC BTEX'!B:B,A1653,'Tool Pneumatics CH4 VOC BTEX'!J:J)*Q1653</f>
        <v>0</v>
      </c>
      <c r="T1653" s="16">
        <f>SUMIF('Tool Pneumatics CH4 VOC BTEX'!B:B,A1653,'Tool Pneumatics CH4 VOC BTEX'!L:L)*Q1653</f>
        <v>0</v>
      </c>
      <c r="U1653" s="16">
        <f>SUMIF('Tool Pneumatics CH4 VOC BTEX'!B:B,A1653,'Tool Pneumatics CH4 VOC BTEX'!N:N)*Q1653</f>
        <v>0</v>
      </c>
    </row>
    <row r="1654" spans="1:21" x14ac:dyDescent="0.25">
      <c r="A1654" s="1" t="s">
        <v>4579</v>
      </c>
      <c r="B1654" s="1" t="s">
        <v>1533</v>
      </c>
      <c r="C1654" s="1" t="s">
        <v>4580</v>
      </c>
      <c r="D1654" s="3" t="s">
        <v>2732</v>
      </c>
      <c r="E1654" s="3" t="s">
        <v>23961</v>
      </c>
      <c r="F1654" s="1" t="s">
        <v>4509</v>
      </c>
      <c r="G1654" s="1">
        <v>20</v>
      </c>
      <c r="H1654" s="1" t="s">
        <v>27474</v>
      </c>
      <c r="I1654" s="1">
        <v>0</v>
      </c>
      <c r="J1654" s="1" t="s">
        <v>27474</v>
      </c>
      <c r="K1654" s="1">
        <f t="shared" si="100"/>
        <v>20</v>
      </c>
      <c r="L1654" s="2">
        <f>SUMIFS('Basin Total Well Counts'!B:B,'Basin Total Well Counts'!A:A,F1654)</f>
        <v>2709</v>
      </c>
      <c r="M1654" s="4">
        <f t="shared" si="101"/>
        <v>7.3827980804724988E-3</v>
      </c>
      <c r="N1654" s="2">
        <f>SUMIF('Basin Emissions'!A:A,F1654,'Basin Emissions'!B:B)</f>
        <v>514.71889158399995</v>
      </c>
      <c r="O1654" s="8">
        <f t="shared" si="102"/>
        <v>3.8000656447692869</v>
      </c>
      <c r="P1654" s="7">
        <f>SUMIF('Tool Pneumatics CH4 VOC BTEX'!B:B,A1654,'Tool Pneumatics CH4 VOC BTEX'!F:F)</f>
        <v>3.5899999141693102</v>
      </c>
      <c r="Q1654" s="14">
        <f t="shared" si="103"/>
        <v>1.166800128238564</v>
      </c>
      <c r="R1654" s="16">
        <f>SUMIF('Tool Pneumatics CH4 VOC BTEX'!B:B,A1654,'Tool Pneumatics CH4 VOC BTEX'!H:H)*Q1654</f>
        <v>5.2972727115599572E-3</v>
      </c>
      <c r="S1654" s="16">
        <f>SUMIF('Tool Pneumatics CH4 VOC BTEX'!B:B,A1654,'Tool Pneumatics CH4 VOC BTEX'!J:J)*Q1654</f>
        <v>2.9986764108775628E-4</v>
      </c>
      <c r="T1654" s="16">
        <f>SUMIF('Tool Pneumatics CH4 VOC BTEX'!B:B,A1654,'Tool Pneumatics CH4 VOC BTEX'!L:L)*Q1654</f>
        <v>4.7232070239165954E-3</v>
      </c>
      <c r="U1654" s="16">
        <f>SUMIF('Tool Pneumatics CH4 VOC BTEX'!B:B,A1654,'Tool Pneumatics CH4 VOC BTEX'!N:N)*Q1654</f>
        <v>1.3406533682362078E-3</v>
      </c>
    </row>
    <row r="1655" spans="1:21" x14ac:dyDescent="0.25">
      <c r="A1655" s="1" t="s">
        <v>4581</v>
      </c>
      <c r="B1655" s="1" t="s">
        <v>1533</v>
      </c>
      <c r="C1655" s="1" t="s">
        <v>4582</v>
      </c>
      <c r="D1655" s="3" t="s">
        <v>3659</v>
      </c>
      <c r="E1655" s="3" t="s">
        <v>23961</v>
      </c>
      <c r="F1655" s="1" t="s">
        <v>4490</v>
      </c>
      <c r="G1655" s="1">
        <v>0</v>
      </c>
      <c r="H1655" s="1" t="s">
        <v>27474</v>
      </c>
      <c r="I1655" s="1">
        <v>0</v>
      </c>
      <c r="J1655" s="1" t="s">
        <v>27474</v>
      </c>
      <c r="K1655" s="1">
        <f t="shared" si="100"/>
        <v>0</v>
      </c>
      <c r="L1655" s="2">
        <f>SUMIFS('Basin Total Well Counts'!B:B,'Basin Total Well Counts'!A:A,F1655)</f>
        <v>0</v>
      </c>
      <c r="M1655" s="4">
        <f t="shared" si="101"/>
        <v>0</v>
      </c>
      <c r="N1655" s="2">
        <f>SUMIF('Basin Emissions'!A:A,F1655,'Basin Emissions'!B:B)</f>
        <v>0</v>
      </c>
      <c r="O1655" s="8">
        <f t="shared" si="102"/>
        <v>0</v>
      </c>
      <c r="P1655" s="7">
        <f>SUMIF('Tool Pneumatics CH4 VOC BTEX'!B:B,A1655,'Tool Pneumatics CH4 VOC BTEX'!F:F)</f>
        <v>3.5899999141693102</v>
      </c>
      <c r="Q1655" s="14">
        <f t="shared" si="103"/>
        <v>0</v>
      </c>
      <c r="R1655" s="16">
        <f>SUMIF('Tool Pneumatics CH4 VOC BTEX'!B:B,A1655,'Tool Pneumatics CH4 VOC BTEX'!H:H)*Q1655</f>
        <v>0</v>
      </c>
      <c r="S1655" s="16">
        <f>SUMIF('Tool Pneumatics CH4 VOC BTEX'!B:B,A1655,'Tool Pneumatics CH4 VOC BTEX'!J:J)*Q1655</f>
        <v>0</v>
      </c>
      <c r="T1655" s="16">
        <f>SUMIF('Tool Pneumatics CH4 VOC BTEX'!B:B,A1655,'Tool Pneumatics CH4 VOC BTEX'!L:L)*Q1655</f>
        <v>0</v>
      </c>
      <c r="U1655" s="16">
        <f>SUMIF('Tool Pneumatics CH4 VOC BTEX'!B:B,A1655,'Tool Pneumatics CH4 VOC BTEX'!N:N)*Q1655</f>
        <v>0</v>
      </c>
    </row>
    <row r="1656" spans="1:21" x14ac:dyDescent="0.25">
      <c r="A1656" s="1" t="s">
        <v>4899</v>
      </c>
      <c r="B1656" s="1" t="s">
        <v>1530</v>
      </c>
      <c r="C1656" s="1" t="s">
        <v>4900</v>
      </c>
      <c r="D1656" s="3" t="s">
        <v>1006</v>
      </c>
      <c r="E1656" s="3" t="s">
        <v>1006</v>
      </c>
      <c r="F1656" s="1" t="s">
        <v>2240</v>
      </c>
      <c r="G1656" s="1">
        <v>0</v>
      </c>
      <c r="H1656" s="1" t="s">
        <v>27474</v>
      </c>
      <c r="I1656" s="1">
        <v>0</v>
      </c>
      <c r="J1656" s="1" t="s">
        <v>27474</v>
      </c>
      <c r="K1656" s="1">
        <f t="shared" si="100"/>
        <v>0</v>
      </c>
      <c r="L1656" s="2">
        <f>SUMIFS('Basin Total Well Counts'!B:B,'Basin Total Well Counts'!A:A,F1656)</f>
        <v>0</v>
      </c>
      <c r="M1656" s="4">
        <f t="shared" si="101"/>
        <v>0</v>
      </c>
      <c r="N1656" s="2">
        <f>SUMIF('Basin Emissions'!A:A,F1656,'Basin Emissions'!B:B)</f>
        <v>1897.7414753999999</v>
      </c>
      <c r="O1656" s="8">
        <f t="shared" si="102"/>
        <v>0</v>
      </c>
      <c r="P1656" s="7">
        <f>SUMIF('Tool Pneumatics CH4 VOC BTEX'!B:B,A1656,'Tool Pneumatics CH4 VOC BTEX'!F:F)</f>
        <v>3.5899999141693102</v>
      </c>
      <c r="Q1656" s="14">
        <f t="shared" si="103"/>
        <v>0</v>
      </c>
      <c r="R1656" s="16">
        <f>SUMIF('Tool Pneumatics CH4 VOC BTEX'!B:B,A1656,'Tool Pneumatics CH4 VOC BTEX'!H:H)*Q1656</f>
        <v>0</v>
      </c>
      <c r="S1656" s="16">
        <f>SUMIF('Tool Pneumatics CH4 VOC BTEX'!B:B,A1656,'Tool Pneumatics CH4 VOC BTEX'!J:J)*Q1656</f>
        <v>0</v>
      </c>
      <c r="T1656" s="16">
        <f>SUMIF('Tool Pneumatics CH4 VOC BTEX'!B:B,A1656,'Tool Pneumatics CH4 VOC BTEX'!L:L)*Q1656</f>
        <v>0</v>
      </c>
      <c r="U1656" s="16">
        <f>SUMIF('Tool Pneumatics CH4 VOC BTEX'!B:B,A1656,'Tool Pneumatics CH4 VOC BTEX'!N:N)*Q1656</f>
        <v>0</v>
      </c>
    </row>
    <row r="1657" spans="1:21" x14ac:dyDescent="0.25">
      <c r="A1657" s="1" t="s">
        <v>4901</v>
      </c>
      <c r="B1657" s="1" t="s">
        <v>1530</v>
      </c>
      <c r="C1657" s="1" t="s">
        <v>1878</v>
      </c>
      <c r="D1657" s="3" t="s">
        <v>3496</v>
      </c>
      <c r="E1657" s="3" t="s">
        <v>3496</v>
      </c>
      <c r="F1657" s="1" t="s">
        <v>2240</v>
      </c>
      <c r="G1657" s="1">
        <v>0</v>
      </c>
      <c r="H1657" s="1" t="s">
        <v>27474</v>
      </c>
      <c r="I1657" s="1">
        <v>0</v>
      </c>
      <c r="J1657" s="1" t="s">
        <v>27474</v>
      </c>
      <c r="K1657" s="1">
        <f t="shared" si="100"/>
        <v>0</v>
      </c>
      <c r="L1657" s="2">
        <f>SUMIFS('Basin Total Well Counts'!B:B,'Basin Total Well Counts'!A:A,F1657)</f>
        <v>0</v>
      </c>
      <c r="M1657" s="4">
        <f t="shared" si="101"/>
        <v>0</v>
      </c>
      <c r="N1657" s="2">
        <f>SUMIF('Basin Emissions'!A:A,F1657,'Basin Emissions'!B:B)</f>
        <v>1897.7414753999999</v>
      </c>
      <c r="O1657" s="8">
        <f t="shared" si="102"/>
        <v>0</v>
      </c>
      <c r="P1657" s="7">
        <f>SUMIF('Tool Pneumatics CH4 VOC BTEX'!B:B,A1657,'Tool Pneumatics CH4 VOC BTEX'!F:F)</f>
        <v>3.5899999141693102</v>
      </c>
      <c r="Q1657" s="14">
        <f t="shared" si="103"/>
        <v>0</v>
      </c>
      <c r="R1657" s="16">
        <f>SUMIF('Tool Pneumatics CH4 VOC BTEX'!B:B,A1657,'Tool Pneumatics CH4 VOC BTEX'!H:H)*Q1657</f>
        <v>0</v>
      </c>
      <c r="S1657" s="16">
        <f>SUMIF('Tool Pneumatics CH4 VOC BTEX'!B:B,A1657,'Tool Pneumatics CH4 VOC BTEX'!J:J)*Q1657</f>
        <v>0</v>
      </c>
      <c r="T1657" s="16">
        <f>SUMIF('Tool Pneumatics CH4 VOC BTEX'!B:B,A1657,'Tool Pneumatics CH4 VOC BTEX'!L:L)*Q1657</f>
        <v>0</v>
      </c>
      <c r="U1657" s="16">
        <f>SUMIF('Tool Pneumatics CH4 VOC BTEX'!B:B,A1657,'Tool Pneumatics CH4 VOC BTEX'!N:N)*Q1657</f>
        <v>0</v>
      </c>
    </row>
    <row r="1658" spans="1:21" x14ac:dyDescent="0.25">
      <c r="A1658" s="1" t="s">
        <v>4902</v>
      </c>
      <c r="B1658" s="1" t="s">
        <v>1530</v>
      </c>
      <c r="C1658" s="1" t="s">
        <v>1773</v>
      </c>
      <c r="D1658" s="3" t="s">
        <v>1006</v>
      </c>
      <c r="E1658" s="3" t="s">
        <v>1006</v>
      </c>
      <c r="F1658" s="1" t="s">
        <v>2240</v>
      </c>
      <c r="G1658" s="1">
        <v>0</v>
      </c>
      <c r="H1658" s="1" t="s">
        <v>27474</v>
      </c>
      <c r="I1658" s="1">
        <v>0</v>
      </c>
      <c r="J1658" s="1" t="s">
        <v>27474</v>
      </c>
      <c r="K1658" s="1">
        <f t="shared" si="100"/>
        <v>0</v>
      </c>
      <c r="L1658" s="2">
        <f>SUMIFS('Basin Total Well Counts'!B:B,'Basin Total Well Counts'!A:A,F1658)</f>
        <v>0</v>
      </c>
      <c r="M1658" s="4">
        <f t="shared" si="101"/>
        <v>0</v>
      </c>
      <c r="N1658" s="2">
        <f>SUMIF('Basin Emissions'!A:A,F1658,'Basin Emissions'!B:B)</f>
        <v>1897.7414753999999</v>
      </c>
      <c r="O1658" s="8">
        <f t="shared" si="102"/>
        <v>0</v>
      </c>
      <c r="P1658" s="7">
        <f>SUMIF('Tool Pneumatics CH4 VOC BTEX'!B:B,A1658,'Tool Pneumatics CH4 VOC BTEX'!F:F)</f>
        <v>3.5899999141693102</v>
      </c>
      <c r="Q1658" s="14">
        <f t="shared" si="103"/>
        <v>0</v>
      </c>
      <c r="R1658" s="16">
        <f>SUMIF('Tool Pneumatics CH4 VOC BTEX'!B:B,A1658,'Tool Pneumatics CH4 VOC BTEX'!H:H)*Q1658</f>
        <v>0</v>
      </c>
      <c r="S1658" s="16">
        <f>SUMIF('Tool Pneumatics CH4 VOC BTEX'!B:B,A1658,'Tool Pneumatics CH4 VOC BTEX'!J:J)*Q1658</f>
        <v>0</v>
      </c>
      <c r="T1658" s="16">
        <f>SUMIF('Tool Pneumatics CH4 VOC BTEX'!B:B,A1658,'Tool Pneumatics CH4 VOC BTEX'!L:L)*Q1658</f>
        <v>0</v>
      </c>
      <c r="U1658" s="16">
        <f>SUMIF('Tool Pneumatics CH4 VOC BTEX'!B:B,A1658,'Tool Pneumatics CH4 VOC BTEX'!N:N)*Q1658</f>
        <v>0</v>
      </c>
    </row>
    <row r="1659" spans="1:21" x14ac:dyDescent="0.25">
      <c r="A1659" s="1" t="s">
        <v>4903</v>
      </c>
      <c r="B1659" s="1" t="s">
        <v>1530</v>
      </c>
      <c r="C1659" s="1" t="s">
        <v>1950</v>
      </c>
      <c r="D1659" s="3" t="s">
        <v>996</v>
      </c>
      <c r="E1659" s="3" t="s">
        <v>996</v>
      </c>
      <c r="F1659" s="1" t="s">
        <v>2732</v>
      </c>
      <c r="G1659" s="1">
        <v>0</v>
      </c>
      <c r="H1659" s="1" t="s">
        <v>27474</v>
      </c>
      <c r="I1659" s="1">
        <v>0</v>
      </c>
      <c r="J1659" s="1" t="s">
        <v>27474</v>
      </c>
      <c r="K1659" s="1">
        <f t="shared" si="100"/>
        <v>0</v>
      </c>
      <c r="L1659" s="2">
        <f>SUMIFS('Basin Total Well Counts'!B:B,'Basin Total Well Counts'!A:A,F1659)</f>
        <v>0</v>
      </c>
      <c r="M1659" s="4">
        <f t="shared" si="101"/>
        <v>0</v>
      </c>
      <c r="N1659" s="2">
        <f>SUMIF('Basin Emissions'!A:A,F1659,'Basin Emissions'!B:B)</f>
        <v>22.899069699999998</v>
      </c>
      <c r="O1659" s="8">
        <f t="shared" si="102"/>
        <v>0</v>
      </c>
      <c r="P1659" s="7">
        <f>SUMIF('Tool Pneumatics CH4 VOC BTEX'!B:B,A1659,'Tool Pneumatics CH4 VOC BTEX'!F:F)</f>
        <v>3.5899999141693102</v>
      </c>
      <c r="Q1659" s="14">
        <f t="shared" si="103"/>
        <v>0</v>
      </c>
      <c r="R1659" s="16">
        <f>SUMIF('Tool Pneumatics CH4 VOC BTEX'!B:B,A1659,'Tool Pneumatics CH4 VOC BTEX'!H:H)*Q1659</f>
        <v>0</v>
      </c>
      <c r="S1659" s="16">
        <f>SUMIF('Tool Pneumatics CH4 VOC BTEX'!B:B,A1659,'Tool Pneumatics CH4 VOC BTEX'!J:J)*Q1659</f>
        <v>0</v>
      </c>
      <c r="T1659" s="16">
        <f>SUMIF('Tool Pneumatics CH4 VOC BTEX'!B:B,A1659,'Tool Pneumatics CH4 VOC BTEX'!L:L)*Q1659</f>
        <v>0</v>
      </c>
      <c r="U1659" s="16">
        <f>SUMIF('Tool Pneumatics CH4 VOC BTEX'!B:B,A1659,'Tool Pneumatics CH4 VOC BTEX'!N:N)*Q1659</f>
        <v>0</v>
      </c>
    </row>
    <row r="1660" spans="1:21" x14ac:dyDescent="0.25">
      <c r="A1660" s="1" t="s">
        <v>4904</v>
      </c>
      <c r="B1660" s="1" t="s">
        <v>1530</v>
      </c>
      <c r="C1660" s="1" t="s">
        <v>4905</v>
      </c>
      <c r="D1660" s="3" t="s">
        <v>3496</v>
      </c>
      <c r="E1660" s="3" t="s">
        <v>3496</v>
      </c>
      <c r="F1660" s="1" t="s">
        <v>2240</v>
      </c>
      <c r="G1660" s="1">
        <v>0</v>
      </c>
      <c r="H1660" s="1" t="s">
        <v>27474</v>
      </c>
      <c r="I1660" s="1">
        <v>0</v>
      </c>
      <c r="J1660" s="1" t="s">
        <v>27474</v>
      </c>
      <c r="K1660" s="1">
        <f t="shared" si="100"/>
        <v>0</v>
      </c>
      <c r="L1660" s="2">
        <f>SUMIFS('Basin Total Well Counts'!B:B,'Basin Total Well Counts'!A:A,F1660)</f>
        <v>0</v>
      </c>
      <c r="M1660" s="4">
        <f t="shared" si="101"/>
        <v>0</v>
      </c>
      <c r="N1660" s="2">
        <f>SUMIF('Basin Emissions'!A:A,F1660,'Basin Emissions'!B:B)</f>
        <v>1897.7414753999999</v>
      </c>
      <c r="O1660" s="8">
        <f t="shared" si="102"/>
        <v>0</v>
      </c>
      <c r="P1660" s="7">
        <f>SUMIF('Tool Pneumatics CH4 VOC BTEX'!B:B,A1660,'Tool Pneumatics CH4 VOC BTEX'!F:F)</f>
        <v>3.5899999141693102</v>
      </c>
      <c r="Q1660" s="14">
        <f t="shared" si="103"/>
        <v>0</v>
      </c>
      <c r="R1660" s="16">
        <f>SUMIF('Tool Pneumatics CH4 VOC BTEX'!B:B,A1660,'Tool Pneumatics CH4 VOC BTEX'!H:H)*Q1660</f>
        <v>0</v>
      </c>
      <c r="S1660" s="16">
        <f>SUMIF('Tool Pneumatics CH4 VOC BTEX'!B:B,A1660,'Tool Pneumatics CH4 VOC BTEX'!J:J)*Q1660</f>
        <v>0</v>
      </c>
      <c r="T1660" s="16">
        <f>SUMIF('Tool Pneumatics CH4 VOC BTEX'!B:B,A1660,'Tool Pneumatics CH4 VOC BTEX'!L:L)*Q1660</f>
        <v>0</v>
      </c>
      <c r="U1660" s="16">
        <f>SUMIF('Tool Pneumatics CH4 VOC BTEX'!B:B,A1660,'Tool Pneumatics CH4 VOC BTEX'!N:N)*Q1660</f>
        <v>0</v>
      </c>
    </row>
    <row r="1661" spans="1:21" x14ac:dyDescent="0.25">
      <c r="A1661" s="1" t="s">
        <v>4906</v>
      </c>
      <c r="B1661" s="1" t="s">
        <v>1530</v>
      </c>
      <c r="C1661" s="1" t="s">
        <v>4907</v>
      </c>
      <c r="D1661" s="3" t="s">
        <v>3496</v>
      </c>
      <c r="E1661" s="3" t="s">
        <v>3496</v>
      </c>
      <c r="F1661" s="1" t="s">
        <v>2240</v>
      </c>
      <c r="G1661" s="1">
        <v>0</v>
      </c>
      <c r="H1661" s="1" t="s">
        <v>27474</v>
      </c>
      <c r="I1661" s="1">
        <v>0</v>
      </c>
      <c r="J1661" s="1" t="s">
        <v>27474</v>
      </c>
      <c r="K1661" s="1">
        <f t="shared" si="100"/>
        <v>0</v>
      </c>
      <c r="L1661" s="2">
        <f>SUMIFS('Basin Total Well Counts'!B:B,'Basin Total Well Counts'!A:A,F1661)</f>
        <v>0</v>
      </c>
      <c r="M1661" s="4">
        <f t="shared" si="101"/>
        <v>0</v>
      </c>
      <c r="N1661" s="2">
        <f>SUMIF('Basin Emissions'!A:A,F1661,'Basin Emissions'!B:B)</f>
        <v>1897.7414753999999</v>
      </c>
      <c r="O1661" s="8">
        <f t="shared" si="102"/>
        <v>0</v>
      </c>
      <c r="P1661" s="7">
        <f>SUMIF('Tool Pneumatics CH4 VOC BTEX'!B:B,A1661,'Tool Pneumatics CH4 VOC BTEX'!F:F)</f>
        <v>3.5899999141693102</v>
      </c>
      <c r="Q1661" s="14">
        <f t="shared" si="103"/>
        <v>0</v>
      </c>
      <c r="R1661" s="16">
        <f>SUMIF('Tool Pneumatics CH4 VOC BTEX'!B:B,A1661,'Tool Pneumatics CH4 VOC BTEX'!H:H)*Q1661</f>
        <v>0</v>
      </c>
      <c r="S1661" s="16">
        <f>SUMIF('Tool Pneumatics CH4 VOC BTEX'!B:B,A1661,'Tool Pneumatics CH4 VOC BTEX'!J:J)*Q1661</f>
        <v>0</v>
      </c>
      <c r="T1661" s="16">
        <f>SUMIF('Tool Pneumatics CH4 VOC BTEX'!B:B,A1661,'Tool Pneumatics CH4 VOC BTEX'!L:L)*Q1661</f>
        <v>0</v>
      </c>
      <c r="U1661" s="16">
        <f>SUMIF('Tool Pneumatics CH4 VOC BTEX'!B:B,A1661,'Tool Pneumatics CH4 VOC BTEX'!N:N)*Q1661</f>
        <v>0</v>
      </c>
    </row>
    <row r="1662" spans="1:21" x14ac:dyDescent="0.25">
      <c r="A1662" s="1" t="s">
        <v>4908</v>
      </c>
      <c r="B1662" s="1" t="s">
        <v>1530</v>
      </c>
      <c r="C1662" s="1" t="s">
        <v>4909</v>
      </c>
      <c r="D1662" s="3" t="s">
        <v>1006</v>
      </c>
      <c r="E1662" s="3" t="s">
        <v>1006</v>
      </c>
      <c r="F1662" s="1" t="s">
        <v>2732</v>
      </c>
      <c r="G1662" s="1">
        <v>0</v>
      </c>
      <c r="H1662" s="1" t="s">
        <v>27474</v>
      </c>
      <c r="I1662" s="1">
        <v>0</v>
      </c>
      <c r="J1662" s="1" t="s">
        <v>27474</v>
      </c>
      <c r="K1662" s="1">
        <f t="shared" si="100"/>
        <v>0</v>
      </c>
      <c r="L1662" s="2">
        <f>SUMIFS('Basin Total Well Counts'!B:B,'Basin Total Well Counts'!A:A,F1662)</f>
        <v>0</v>
      </c>
      <c r="M1662" s="4">
        <f t="shared" si="101"/>
        <v>0</v>
      </c>
      <c r="N1662" s="2">
        <f>SUMIF('Basin Emissions'!A:A,F1662,'Basin Emissions'!B:B)</f>
        <v>22.899069699999998</v>
      </c>
      <c r="O1662" s="8">
        <f t="shared" si="102"/>
        <v>0</v>
      </c>
      <c r="P1662" s="7">
        <f>SUMIF('Tool Pneumatics CH4 VOC BTEX'!B:B,A1662,'Tool Pneumatics CH4 VOC BTEX'!F:F)</f>
        <v>3.5899999141693102</v>
      </c>
      <c r="Q1662" s="14">
        <f t="shared" si="103"/>
        <v>0</v>
      </c>
      <c r="R1662" s="16">
        <f>SUMIF('Tool Pneumatics CH4 VOC BTEX'!B:B,A1662,'Tool Pneumatics CH4 VOC BTEX'!H:H)*Q1662</f>
        <v>0</v>
      </c>
      <c r="S1662" s="16">
        <f>SUMIF('Tool Pneumatics CH4 VOC BTEX'!B:B,A1662,'Tool Pneumatics CH4 VOC BTEX'!J:J)*Q1662</f>
        <v>0</v>
      </c>
      <c r="T1662" s="16">
        <f>SUMIF('Tool Pneumatics CH4 VOC BTEX'!B:B,A1662,'Tool Pneumatics CH4 VOC BTEX'!L:L)*Q1662</f>
        <v>0</v>
      </c>
      <c r="U1662" s="16">
        <f>SUMIF('Tool Pneumatics CH4 VOC BTEX'!B:B,A1662,'Tool Pneumatics CH4 VOC BTEX'!N:N)*Q1662</f>
        <v>0</v>
      </c>
    </row>
    <row r="1663" spans="1:21" x14ac:dyDescent="0.25">
      <c r="A1663" s="1" t="s">
        <v>4910</v>
      </c>
      <c r="B1663" s="1" t="s">
        <v>1530</v>
      </c>
      <c r="C1663" s="1" t="s">
        <v>4911</v>
      </c>
      <c r="D1663" s="3" t="s">
        <v>5243</v>
      </c>
      <c r="E1663" s="3" t="s">
        <v>5243</v>
      </c>
      <c r="F1663" s="1" t="s">
        <v>2732</v>
      </c>
      <c r="G1663" s="1">
        <v>0</v>
      </c>
      <c r="H1663" s="1" t="s">
        <v>27474</v>
      </c>
      <c r="I1663" s="1">
        <v>0</v>
      </c>
      <c r="J1663" s="1" t="s">
        <v>27474</v>
      </c>
      <c r="K1663" s="1">
        <f t="shared" si="100"/>
        <v>0</v>
      </c>
      <c r="L1663" s="2">
        <f>SUMIFS('Basin Total Well Counts'!B:B,'Basin Total Well Counts'!A:A,F1663)</f>
        <v>0</v>
      </c>
      <c r="M1663" s="4">
        <f t="shared" si="101"/>
        <v>0</v>
      </c>
      <c r="N1663" s="2">
        <f>SUMIF('Basin Emissions'!A:A,F1663,'Basin Emissions'!B:B)</f>
        <v>22.899069699999998</v>
      </c>
      <c r="O1663" s="8">
        <f t="shared" si="102"/>
        <v>0</v>
      </c>
      <c r="P1663" s="7">
        <f>SUMIF('Tool Pneumatics CH4 VOC BTEX'!B:B,A1663,'Tool Pneumatics CH4 VOC BTEX'!F:F)</f>
        <v>3.5899999141693102</v>
      </c>
      <c r="Q1663" s="14">
        <f t="shared" si="103"/>
        <v>0</v>
      </c>
      <c r="R1663" s="16">
        <f>SUMIF('Tool Pneumatics CH4 VOC BTEX'!B:B,A1663,'Tool Pneumatics CH4 VOC BTEX'!H:H)*Q1663</f>
        <v>0</v>
      </c>
      <c r="S1663" s="16">
        <f>SUMIF('Tool Pneumatics CH4 VOC BTEX'!B:B,A1663,'Tool Pneumatics CH4 VOC BTEX'!J:J)*Q1663</f>
        <v>0</v>
      </c>
      <c r="T1663" s="16">
        <f>SUMIF('Tool Pneumatics CH4 VOC BTEX'!B:B,A1663,'Tool Pneumatics CH4 VOC BTEX'!L:L)*Q1663</f>
        <v>0</v>
      </c>
      <c r="U1663" s="16">
        <f>SUMIF('Tool Pneumatics CH4 VOC BTEX'!B:B,A1663,'Tool Pneumatics CH4 VOC BTEX'!N:N)*Q1663</f>
        <v>0</v>
      </c>
    </row>
    <row r="1664" spans="1:21" x14ac:dyDescent="0.25">
      <c r="A1664" s="1" t="s">
        <v>4912</v>
      </c>
      <c r="B1664" s="1" t="s">
        <v>1530</v>
      </c>
      <c r="C1664" s="1" t="s">
        <v>4913</v>
      </c>
      <c r="D1664" s="3" t="s">
        <v>996</v>
      </c>
      <c r="E1664" s="3" t="s">
        <v>996</v>
      </c>
      <c r="F1664" s="1" t="s">
        <v>2732</v>
      </c>
      <c r="G1664" s="1">
        <v>0</v>
      </c>
      <c r="H1664" s="1" t="s">
        <v>27474</v>
      </c>
      <c r="I1664" s="1">
        <v>0</v>
      </c>
      <c r="J1664" s="1" t="s">
        <v>27474</v>
      </c>
      <c r="K1664" s="1">
        <f t="shared" si="100"/>
        <v>0</v>
      </c>
      <c r="L1664" s="2">
        <f>SUMIFS('Basin Total Well Counts'!B:B,'Basin Total Well Counts'!A:A,F1664)</f>
        <v>0</v>
      </c>
      <c r="M1664" s="4">
        <f t="shared" si="101"/>
        <v>0</v>
      </c>
      <c r="N1664" s="2">
        <f>SUMIF('Basin Emissions'!A:A,F1664,'Basin Emissions'!B:B)</f>
        <v>22.899069699999998</v>
      </c>
      <c r="O1664" s="8">
        <f t="shared" si="102"/>
        <v>0</v>
      </c>
      <c r="P1664" s="7">
        <f>SUMIF('Tool Pneumatics CH4 VOC BTEX'!B:B,A1664,'Tool Pneumatics CH4 VOC BTEX'!F:F)</f>
        <v>3.5899999141693102</v>
      </c>
      <c r="Q1664" s="14">
        <f t="shared" si="103"/>
        <v>0</v>
      </c>
      <c r="R1664" s="16">
        <f>SUMIF('Tool Pneumatics CH4 VOC BTEX'!B:B,A1664,'Tool Pneumatics CH4 VOC BTEX'!H:H)*Q1664</f>
        <v>0</v>
      </c>
      <c r="S1664" s="16">
        <f>SUMIF('Tool Pneumatics CH4 VOC BTEX'!B:B,A1664,'Tool Pneumatics CH4 VOC BTEX'!J:J)*Q1664</f>
        <v>0</v>
      </c>
      <c r="T1664" s="16">
        <f>SUMIF('Tool Pneumatics CH4 VOC BTEX'!B:B,A1664,'Tool Pneumatics CH4 VOC BTEX'!L:L)*Q1664</f>
        <v>0</v>
      </c>
      <c r="U1664" s="16">
        <f>SUMIF('Tool Pneumatics CH4 VOC BTEX'!B:B,A1664,'Tool Pneumatics CH4 VOC BTEX'!N:N)*Q1664</f>
        <v>0</v>
      </c>
    </row>
    <row r="1665" spans="1:21" x14ac:dyDescent="0.25">
      <c r="A1665" s="1" t="s">
        <v>4914</v>
      </c>
      <c r="B1665" s="1" t="s">
        <v>1530</v>
      </c>
      <c r="C1665" s="1" t="s">
        <v>1845</v>
      </c>
      <c r="D1665" s="3" t="s">
        <v>5270</v>
      </c>
      <c r="E1665" s="3" t="s">
        <v>5270</v>
      </c>
      <c r="F1665" s="1" t="s">
        <v>2732</v>
      </c>
      <c r="G1665" s="1">
        <v>0</v>
      </c>
      <c r="H1665" s="1" t="s">
        <v>27474</v>
      </c>
      <c r="I1665" s="1">
        <v>0</v>
      </c>
      <c r="J1665" s="1" t="s">
        <v>27474</v>
      </c>
      <c r="K1665" s="1">
        <f t="shared" si="100"/>
        <v>0</v>
      </c>
      <c r="L1665" s="2">
        <f>SUMIFS('Basin Total Well Counts'!B:B,'Basin Total Well Counts'!A:A,F1665)</f>
        <v>0</v>
      </c>
      <c r="M1665" s="4">
        <f t="shared" si="101"/>
        <v>0</v>
      </c>
      <c r="N1665" s="2">
        <f>SUMIF('Basin Emissions'!A:A,F1665,'Basin Emissions'!B:B)</f>
        <v>22.899069699999998</v>
      </c>
      <c r="O1665" s="8">
        <f t="shared" si="102"/>
        <v>0</v>
      </c>
      <c r="P1665" s="7">
        <f>SUMIF('Tool Pneumatics CH4 VOC BTEX'!B:B,A1665,'Tool Pneumatics CH4 VOC BTEX'!F:F)</f>
        <v>3.5899999141693102</v>
      </c>
      <c r="Q1665" s="14">
        <f t="shared" si="103"/>
        <v>0</v>
      </c>
      <c r="R1665" s="16">
        <f>SUMIF('Tool Pneumatics CH4 VOC BTEX'!B:B,A1665,'Tool Pneumatics CH4 VOC BTEX'!H:H)*Q1665</f>
        <v>0</v>
      </c>
      <c r="S1665" s="16">
        <f>SUMIF('Tool Pneumatics CH4 VOC BTEX'!B:B,A1665,'Tool Pneumatics CH4 VOC BTEX'!J:J)*Q1665</f>
        <v>0</v>
      </c>
      <c r="T1665" s="16">
        <f>SUMIF('Tool Pneumatics CH4 VOC BTEX'!B:B,A1665,'Tool Pneumatics CH4 VOC BTEX'!L:L)*Q1665</f>
        <v>0</v>
      </c>
      <c r="U1665" s="16">
        <f>SUMIF('Tool Pneumatics CH4 VOC BTEX'!B:B,A1665,'Tool Pneumatics CH4 VOC BTEX'!N:N)*Q1665</f>
        <v>0</v>
      </c>
    </row>
    <row r="1666" spans="1:21" x14ac:dyDescent="0.25">
      <c r="A1666" s="1" t="s">
        <v>4915</v>
      </c>
      <c r="B1666" s="1" t="s">
        <v>1530</v>
      </c>
      <c r="C1666" s="1" t="s">
        <v>1852</v>
      </c>
      <c r="D1666" s="3" t="s">
        <v>3496</v>
      </c>
      <c r="E1666" s="3" t="s">
        <v>3496</v>
      </c>
      <c r="F1666" s="1" t="s">
        <v>2240</v>
      </c>
      <c r="G1666" s="1">
        <v>0</v>
      </c>
      <c r="H1666" s="1" t="s">
        <v>27474</v>
      </c>
      <c r="I1666" s="1">
        <v>0</v>
      </c>
      <c r="J1666" s="1" t="s">
        <v>27474</v>
      </c>
      <c r="K1666" s="1">
        <f t="shared" ref="K1666:K1729" si="104">+I1666+G1666</f>
        <v>0</v>
      </c>
      <c r="L1666" s="2">
        <f>SUMIFS('Basin Total Well Counts'!B:B,'Basin Total Well Counts'!A:A,F1666)</f>
        <v>0</v>
      </c>
      <c r="M1666" s="4">
        <f t="shared" ref="M1666:M1729" si="105">IFERROR(+K1666/L1666,0)</f>
        <v>0</v>
      </c>
      <c r="N1666" s="2">
        <f>SUMIF('Basin Emissions'!A:A,F1666,'Basin Emissions'!B:B)</f>
        <v>1897.7414753999999</v>
      </c>
      <c r="O1666" s="8">
        <f t="shared" ref="O1666:O1729" si="106">+N1666*M1666</f>
        <v>0</v>
      </c>
      <c r="P1666" s="7">
        <f>SUMIF('Tool Pneumatics CH4 VOC BTEX'!B:B,A1666,'Tool Pneumatics CH4 VOC BTEX'!F:F)</f>
        <v>3.5899999141693102</v>
      </c>
      <c r="Q1666" s="14">
        <f t="shared" ref="Q1666:Q1729" si="107">IFERROR(O1666/P1666,0)*(2204.6/2000)</f>
        <v>0</v>
      </c>
      <c r="R1666" s="16">
        <f>SUMIF('Tool Pneumatics CH4 VOC BTEX'!B:B,A1666,'Tool Pneumatics CH4 VOC BTEX'!H:H)*Q1666</f>
        <v>0</v>
      </c>
      <c r="S1666" s="16">
        <f>SUMIF('Tool Pneumatics CH4 VOC BTEX'!B:B,A1666,'Tool Pneumatics CH4 VOC BTEX'!J:J)*Q1666</f>
        <v>0</v>
      </c>
      <c r="T1666" s="16">
        <f>SUMIF('Tool Pneumatics CH4 VOC BTEX'!B:B,A1666,'Tool Pneumatics CH4 VOC BTEX'!L:L)*Q1666</f>
        <v>0</v>
      </c>
      <c r="U1666" s="16">
        <f>SUMIF('Tool Pneumatics CH4 VOC BTEX'!B:B,A1666,'Tool Pneumatics CH4 VOC BTEX'!N:N)*Q1666</f>
        <v>0</v>
      </c>
    </row>
    <row r="1667" spans="1:21" x14ac:dyDescent="0.25">
      <c r="A1667" s="1" t="s">
        <v>4916</v>
      </c>
      <c r="B1667" s="1" t="s">
        <v>1530</v>
      </c>
      <c r="C1667" s="1" t="s">
        <v>2851</v>
      </c>
      <c r="D1667" s="3" t="s">
        <v>3496</v>
      </c>
      <c r="E1667" s="3" t="s">
        <v>3496</v>
      </c>
      <c r="F1667" s="1" t="s">
        <v>2240</v>
      </c>
      <c r="G1667" s="1">
        <v>0</v>
      </c>
      <c r="H1667" s="1" t="s">
        <v>27474</v>
      </c>
      <c r="I1667" s="1">
        <v>0</v>
      </c>
      <c r="J1667" s="1" t="s">
        <v>27474</v>
      </c>
      <c r="K1667" s="1">
        <f t="shared" si="104"/>
        <v>0</v>
      </c>
      <c r="L1667" s="2">
        <f>SUMIFS('Basin Total Well Counts'!B:B,'Basin Total Well Counts'!A:A,F1667)</f>
        <v>0</v>
      </c>
      <c r="M1667" s="4">
        <f t="shared" si="105"/>
        <v>0</v>
      </c>
      <c r="N1667" s="2">
        <f>SUMIF('Basin Emissions'!A:A,F1667,'Basin Emissions'!B:B)</f>
        <v>1897.7414753999999</v>
      </c>
      <c r="O1667" s="8">
        <f t="shared" si="106"/>
        <v>0</v>
      </c>
      <c r="P1667" s="7">
        <f>SUMIF('Tool Pneumatics CH4 VOC BTEX'!B:B,A1667,'Tool Pneumatics CH4 VOC BTEX'!F:F)</f>
        <v>3.5899999141693102</v>
      </c>
      <c r="Q1667" s="14">
        <f t="shared" si="107"/>
        <v>0</v>
      </c>
      <c r="R1667" s="16">
        <f>SUMIF('Tool Pneumatics CH4 VOC BTEX'!B:B,A1667,'Tool Pneumatics CH4 VOC BTEX'!H:H)*Q1667</f>
        <v>0</v>
      </c>
      <c r="S1667" s="16">
        <f>SUMIF('Tool Pneumatics CH4 VOC BTEX'!B:B,A1667,'Tool Pneumatics CH4 VOC BTEX'!J:J)*Q1667</f>
        <v>0</v>
      </c>
      <c r="T1667" s="16">
        <f>SUMIF('Tool Pneumatics CH4 VOC BTEX'!B:B,A1667,'Tool Pneumatics CH4 VOC BTEX'!L:L)*Q1667</f>
        <v>0</v>
      </c>
      <c r="U1667" s="16">
        <f>SUMIF('Tool Pneumatics CH4 VOC BTEX'!B:B,A1667,'Tool Pneumatics CH4 VOC BTEX'!N:N)*Q1667</f>
        <v>0</v>
      </c>
    </row>
    <row r="1668" spans="1:21" x14ac:dyDescent="0.25">
      <c r="A1668" s="1" t="s">
        <v>4917</v>
      </c>
      <c r="B1668" s="1" t="s">
        <v>1530</v>
      </c>
      <c r="C1668" s="1" t="s">
        <v>4918</v>
      </c>
      <c r="D1668" s="3" t="s">
        <v>3496</v>
      </c>
      <c r="E1668" s="3" t="s">
        <v>3496</v>
      </c>
      <c r="F1668" s="1" t="s">
        <v>2240</v>
      </c>
      <c r="G1668" s="1">
        <v>0</v>
      </c>
      <c r="H1668" s="1" t="s">
        <v>27474</v>
      </c>
      <c r="I1668" s="1">
        <v>0</v>
      </c>
      <c r="J1668" s="1" t="s">
        <v>27474</v>
      </c>
      <c r="K1668" s="1">
        <f t="shared" si="104"/>
        <v>0</v>
      </c>
      <c r="L1668" s="2">
        <f>SUMIFS('Basin Total Well Counts'!B:B,'Basin Total Well Counts'!A:A,F1668)</f>
        <v>0</v>
      </c>
      <c r="M1668" s="4">
        <f t="shared" si="105"/>
        <v>0</v>
      </c>
      <c r="N1668" s="2">
        <f>SUMIF('Basin Emissions'!A:A,F1668,'Basin Emissions'!B:B)</f>
        <v>1897.7414753999999</v>
      </c>
      <c r="O1668" s="8">
        <f t="shared" si="106"/>
        <v>0</v>
      </c>
      <c r="P1668" s="7">
        <f>SUMIF('Tool Pneumatics CH4 VOC BTEX'!B:B,A1668,'Tool Pneumatics CH4 VOC BTEX'!F:F)</f>
        <v>3.5899999141693102</v>
      </c>
      <c r="Q1668" s="14">
        <f t="shared" si="107"/>
        <v>0</v>
      </c>
      <c r="R1668" s="16">
        <f>SUMIF('Tool Pneumatics CH4 VOC BTEX'!B:B,A1668,'Tool Pneumatics CH4 VOC BTEX'!H:H)*Q1668</f>
        <v>0</v>
      </c>
      <c r="S1668" s="16">
        <f>SUMIF('Tool Pneumatics CH4 VOC BTEX'!B:B,A1668,'Tool Pneumatics CH4 VOC BTEX'!J:J)*Q1668</f>
        <v>0</v>
      </c>
      <c r="T1668" s="16">
        <f>SUMIF('Tool Pneumatics CH4 VOC BTEX'!B:B,A1668,'Tool Pneumatics CH4 VOC BTEX'!L:L)*Q1668</f>
        <v>0</v>
      </c>
      <c r="U1668" s="16">
        <f>SUMIF('Tool Pneumatics CH4 VOC BTEX'!B:B,A1668,'Tool Pneumatics CH4 VOC BTEX'!N:N)*Q1668</f>
        <v>0</v>
      </c>
    </row>
    <row r="1669" spans="1:21" x14ac:dyDescent="0.25">
      <c r="A1669" s="1" t="s">
        <v>4919</v>
      </c>
      <c r="B1669" s="1" t="s">
        <v>1530</v>
      </c>
      <c r="C1669" s="1" t="s">
        <v>3674</v>
      </c>
      <c r="D1669" s="3" t="s">
        <v>996</v>
      </c>
      <c r="E1669" s="3" t="s">
        <v>996</v>
      </c>
      <c r="F1669" s="1" t="s">
        <v>2240</v>
      </c>
      <c r="G1669" s="1">
        <v>0</v>
      </c>
      <c r="H1669" s="1" t="s">
        <v>27474</v>
      </c>
      <c r="I1669" s="1">
        <v>0</v>
      </c>
      <c r="J1669" s="1" t="s">
        <v>27474</v>
      </c>
      <c r="K1669" s="1">
        <f t="shared" si="104"/>
        <v>0</v>
      </c>
      <c r="L1669" s="2">
        <f>SUMIFS('Basin Total Well Counts'!B:B,'Basin Total Well Counts'!A:A,F1669)</f>
        <v>0</v>
      </c>
      <c r="M1669" s="4">
        <f t="shared" si="105"/>
        <v>0</v>
      </c>
      <c r="N1669" s="2">
        <f>SUMIF('Basin Emissions'!A:A,F1669,'Basin Emissions'!B:B)</f>
        <v>1897.7414753999999</v>
      </c>
      <c r="O1669" s="8">
        <f t="shared" si="106"/>
        <v>0</v>
      </c>
      <c r="P1669" s="7">
        <f>SUMIF('Tool Pneumatics CH4 VOC BTEX'!B:B,A1669,'Tool Pneumatics CH4 VOC BTEX'!F:F)</f>
        <v>3.5899999141693102</v>
      </c>
      <c r="Q1669" s="14">
        <f t="shared" si="107"/>
        <v>0</v>
      </c>
      <c r="R1669" s="16">
        <f>SUMIF('Tool Pneumatics CH4 VOC BTEX'!B:B,A1669,'Tool Pneumatics CH4 VOC BTEX'!H:H)*Q1669</f>
        <v>0</v>
      </c>
      <c r="S1669" s="16">
        <f>SUMIF('Tool Pneumatics CH4 VOC BTEX'!B:B,A1669,'Tool Pneumatics CH4 VOC BTEX'!J:J)*Q1669</f>
        <v>0</v>
      </c>
      <c r="T1669" s="16">
        <f>SUMIF('Tool Pneumatics CH4 VOC BTEX'!B:B,A1669,'Tool Pneumatics CH4 VOC BTEX'!L:L)*Q1669</f>
        <v>0</v>
      </c>
      <c r="U1669" s="16">
        <f>SUMIF('Tool Pneumatics CH4 VOC BTEX'!B:B,A1669,'Tool Pneumatics CH4 VOC BTEX'!N:N)*Q1669</f>
        <v>0</v>
      </c>
    </row>
    <row r="1670" spans="1:21" x14ac:dyDescent="0.25">
      <c r="A1670" s="1" t="s">
        <v>4920</v>
      </c>
      <c r="B1670" s="1" t="s">
        <v>1530</v>
      </c>
      <c r="C1670" s="1" t="s">
        <v>2093</v>
      </c>
      <c r="D1670" s="3" t="s">
        <v>996</v>
      </c>
      <c r="E1670" s="3" t="s">
        <v>996</v>
      </c>
      <c r="F1670" s="1" t="s">
        <v>2732</v>
      </c>
      <c r="G1670" s="1">
        <v>0</v>
      </c>
      <c r="H1670" s="1" t="s">
        <v>27474</v>
      </c>
      <c r="I1670" s="1">
        <v>0</v>
      </c>
      <c r="J1670" s="1" t="s">
        <v>27474</v>
      </c>
      <c r="K1670" s="1">
        <f t="shared" si="104"/>
        <v>0</v>
      </c>
      <c r="L1670" s="2">
        <f>SUMIFS('Basin Total Well Counts'!B:B,'Basin Total Well Counts'!A:A,F1670)</f>
        <v>0</v>
      </c>
      <c r="M1670" s="4">
        <f t="shared" si="105"/>
        <v>0</v>
      </c>
      <c r="N1670" s="2">
        <f>SUMIF('Basin Emissions'!A:A,F1670,'Basin Emissions'!B:B)</f>
        <v>22.899069699999998</v>
      </c>
      <c r="O1670" s="8">
        <f t="shared" si="106"/>
        <v>0</v>
      </c>
      <c r="P1670" s="7">
        <f>SUMIF('Tool Pneumatics CH4 VOC BTEX'!B:B,A1670,'Tool Pneumatics CH4 VOC BTEX'!F:F)</f>
        <v>3.5899999141693102</v>
      </c>
      <c r="Q1670" s="14">
        <f t="shared" si="107"/>
        <v>0</v>
      </c>
      <c r="R1670" s="16">
        <f>SUMIF('Tool Pneumatics CH4 VOC BTEX'!B:B,A1670,'Tool Pneumatics CH4 VOC BTEX'!H:H)*Q1670</f>
        <v>0</v>
      </c>
      <c r="S1670" s="16">
        <f>SUMIF('Tool Pneumatics CH4 VOC BTEX'!B:B,A1670,'Tool Pneumatics CH4 VOC BTEX'!J:J)*Q1670</f>
        <v>0</v>
      </c>
      <c r="T1670" s="16">
        <f>SUMIF('Tool Pneumatics CH4 VOC BTEX'!B:B,A1670,'Tool Pneumatics CH4 VOC BTEX'!L:L)*Q1670</f>
        <v>0</v>
      </c>
      <c r="U1670" s="16">
        <f>SUMIF('Tool Pneumatics CH4 VOC BTEX'!B:B,A1670,'Tool Pneumatics CH4 VOC BTEX'!N:N)*Q1670</f>
        <v>0</v>
      </c>
    </row>
    <row r="1671" spans="1:21" x14ac:dyDescent="0.25">
      <c r="A1671" s="1" t="s">
        <v>4921</v>
      </c>
      <c r="B1671" s="1" t="s">
        <v>1530</v>
      </c>
      <c r="C1671" s="1" t="s">
        <v>4922</v>
      </c>
      <c r="D1671" s="3" t="s">
        <v>996</v>
      </c>
      <c r="E1671" s="3" t="s">
        <v>996</v>
      </c>
      <c r="F1671" s="1" t="s">
        <v>2732</v>
      </c>
      <c r="G1671" s="1">
        <v>0</v>
      </c>
      <c r="H1671" s="1" t="s">
        <v>27474</v>
      </c>
      <c r="I1671" s="1">
        <v>0</v>
      </c>
      <c r="J1671" s="1" t="s">
        <v>27474</v>
      </c>
      <c r="K1671" s="1">
        <f t="shared" si="104"/>
        <v>0</v>
      </c>
      <c r="L1671" s="2">
        <f>SUMIFS('Basin Total Well Counts'!B:B,'Basin Total Well Counts'!A:A,F1671)</f>
        <v>0</v>
      </c>
      <c r="M1671" s="4">
        <f t="shared" si="105"/>
        <v>0</v>
      </c>
      <c r="N1671" s="2">
        <f>SUMIF('Basin Emissions'!A:A,F1671,'Basin Emissions'!B:B)</f>
        <v>22.899069699999998</v>
      </c>
      <c r="O1671" s="8">
        <f t="shared" si="106"/>
        <v>0</v>
      </c>
      <c r="P1671" s="7">
        <f>SUMIF('Tool Pneumatics CH4 VOC BTEX'!B:B,A1671,'Tool Pneumatics CH4 VOC BTEX'!F:F)</f>
        <v>3.5899999141693102</v>
      </c>
      <c r="Q1671" s="14">
        <f t="shared" si="107"/>
        <v>0</v>
      </c>
      <c r="R1671" s="16">
        <f>SUMIF('Tool Pneumatics CH4 VOC BTEX'!B:B,A1671,'Tool Pneumatics CH4 VOC BTEX'!H:H)*Q1671</f>
        <v>0</v>
      </c>
      <c r="S1671" s="16">
        <f>SUMIF('Tool Pneumatics CH4 VOC BTEX'!B:B,A1671,'Tool Pneumatics CH4 VOC BTEX'!J:J)*Q1671</f>
        <v>0</v>
      </c>
      <c r="T1671" s="16">
        <f>SUMIF('Tool Pneumatics CH4 VOC BTEX'!B:B,A1671,'Tool Pneumatics CH4 VOC BTEX'!L:L)*Q1671</f>
        <v>0</v>
      </c>
      <c r="U1671" s="16">
        <f>SUMIF('Tool Pneumatics CH4 VOC BTEX'!B:B,A1671,'Tool Pneumatics CH4 VOC BTEX'!N:N)*Q1671</f>
        <v>0</v>
      </c>
    </row>
    <row r="1672" spans="1:21" x14ac:dyDescent="0.25">
      <c r="A1672" s="1" t="s">
        <v>4923</v>
      </c>
      <c r="B1672" s="1" t="s">
        <v>1530</v>
      </c>
      <c r="C1672" s="1" t="s">
        <v>4924</v>
      </c>
      <c r="D1672" s="3" t="s">
        <v>3065</v>
      </c>
      <c r="E1672" s="3" t="s">
        <v>23961</v>
      </c>
      <c r="F1672" s="1" t="s">
        <v>2240</v>
      </c>
      <c r="G1672" s="1">
        <v>0</v>
      </c>
      <c r="H1672" s="1" t="s">
        <v>27474</v>
      </c>
      <c r="I1672" s="1">
        <v>0</v>
      </c>
      <c r="J1672" s="1" t="s">
        <v>27474</v>
      </c>
      <c r="K1672" s="1">
        <f t="shared" si="104"/>
        <v>0</v>
      </c>
      <c r="L1672" s="2">
        <f>SUMIFS('Basin Total Well Counts'!B:B,'Basin Total Well Counts'!A:A,F1672)</f>
        <v>0</v>
      </c>
      <c r="M1672" s="4">
        <f t="shared" si="105"/>
        <v>0</v>
      </c>
      <c r="N1672" s="2">
        <f>SUMIF('Basin Emissions'!A:A,F1672,'Basin Emissions'!B:B)</f>
        <v>1897.7414753999999</v>
      </c>
      <c r="O1672" s="8">
        <f t="shared" si="106"/>
        <v>0</v>
      </c>
      <c r="P1672" s="7">
        <f>SUMIF('Tool Pneumatics CH4 VOC BTEX'!B:B,A1672,'Tool Pneumatics CH4 VOC BTEX'!F:F)</f>
        <v>3.5899999141693102</v>
      </c>
      <c r="Q1672" s="14">
        <f t="shared" si="107"/>
        <v>0</v>
      </c>
      <c r="R1672" s="16">
        <f>SUMIF('Tool Pneumatics CH4 VOC BTEX'!B:B,A1672,'Tool Pneumatics CH4 VOC BTEX'!H:H)*Q1672</f>
        <v>0</v>
      </c>
      <c r="S1672" s="16">
        <f>SUMIF('Tool Pneumatics CH4 VOC BTEX'!B:B,A1672,'Tool Pneumatics CH4 VOC BTEX'!J:J)*Q1672</f>
        <v>0</v>
      </c>
      <c r="T1672" s="16">
        <f>SUMIF('Tool Pneumatics CH4 VOC BTEX'!B:B,A1672,'Tool Pneumatics CH4 VOC BTEX'!L:L)*Q1672</f>
        <v>0</v>
      </c>
      <c r="U1672" s="16">
        <f>SUMIF('Tool Pneumatics CH4 VOC BTEX'!B:B,A1672,'Tool Pneumatics CH4 VOC BTEX'!N:N)*Q1672</f>
        <v>0</v>
      </c>
    </row>
    <row r="1673" spans="1:21" x14ac:dyDescent="0.25">
      <c r="A1673" s="1" t="s">
        <v>4925</v>
      </c>
      <c r="B1673" s="1" t="s">
        <v>1530</v>
      </c>
      <c r="C1673" s="1" t="s">
        <v>1752</v>
      </c>
      <c r="D1673" s="3" t="s">
        <v>5339</v>
      </c>
      <c r="E1673" s="3" t="s">
        <v>23961</v>
      </c>
      <c r="F1673" s="1" t="s">
        <v>2240</v>
      </c>
      <c r="G1673" s="1">
        <v>0</v>
      </c>
      <c r="H1673" s="1" t="s">
        <v>27474</v>
      </c>
      <c r="I1673" s="1">
        <v>0</v>
      </c>
      <c r="J1673" s="1" t="s">
        <v>27474</v>
      </c>
      <c r="K1673" s="1">
        <f t="shared" si="104"/>
        <v>0</v>
      </c>
      <c r="L1673" s="2">
        <f>SUMIFS('Basin Total Well Counts'!B:B,'Basin Total Well Counts'!A:A,F1673)</f>
        <v>0</v>
      </c>
      <c r="M1673" s="4">
        <f t="shared" si="105"/>
        <v>0</v>
      </c>
      <c r="N1673" s="2">
        <f>SUMIF('Basin Emissions'!A:A,F1673,'Basin Emissions'!B:B)</f>
        <v>1897.7414753999999</v>
      </c>
      <c r="O1673" s="8">
        <f t="shared" si="106"/>
        <v>0</v>
      </c>
      <c r="P1673" s="7">
        <f>SUMIF('Tool Pneumatics CH4 VOC BTEX'!B:B,A1673,'Tool Pneumatics CH4 VOC BTEX'!F:F)</f>
        <v>3.5899999141693102</v>
      </c>
      <c r="Q1673" s="14">
        <f t="shared" si="107"/>
        <v>0</v>
      </c>
      <c r="R1673" s="16">
        <f>SUMIF('Tool Pneumatics CH4 VOC BTEX'!B:B,A1673,'Tool Pneumatics CH4 VOC BTEX'!H:H)*Q1673</f>
        <v>0</v>
      </c>
      <c r="S1673" s="16">
        <f>SUMIF('Tool Pneumatics CH4 VOC BTEX'!B:B,A1673,'Tool Pneumatics CH4 VOC BTEX'!J:J)*Q1673</f>
        <v>0</v>
      </c>
      <c r="T1673" s="16">
        <f>SUMIF('Tool Pneumatics CH4 VOC BTEX'!B:B,A1673,'Tool Pneumatics CH4 VOC BTEX'!L:L)*Q1673</f>
        <v>0</v>
      </c>
      <c r="U1673" s="16">
        <f>SUMIF('Tool Pneumatics CH4 VOC BTEX'!B:B,A1673,'Tool Pneumatics CH4 VOC BTEX'!N:N)*Q1673</f>
        <v>0</v>
      </c>
    </row>
    <row r="1674" spans="1:21" x14ac:dyDescent="0.25">
      <c r="A1674" s="1" t="s">
        <v>4926</v>
      </c>
      <c r="B1674" s="1" t="s">
        <v>1530</v>
      </c>
      <c r="C1674" s="1" t="s">
        <v>2863</v>
      </c>
      <c r="D1674" s="3" t="s">
        <v>5339</v>
      </c>
      <c r="E1674" s="3" t="s">
        <v>23961</v>
      </c>
      <c r="F1674" s="1" t="s">
        <v>2240</v>
      </c>
      <c r="G1674" s="1">
        <v>0</v>
      </c>
      <c r="H1674" s="1" t="s">
        <v>27474</v>
      </c>
      <c r="I1674" s="1">
        <v>0</v>
      </c>
      <c r="J1674" s="1" t="s">
        <v>27474</v>
      </c>
      <c r="K1674" s="1">
        <f t="shared" si="104"/>
        <v>0</v>
      </c>
      <c r="L1674" s="2">
        <f>SUMIFS('Basin Total Well Counts'!B:B,'Basin Total Well Counts'!A:A,F1674)</f>
        <v>0</v>
      </c>
      <c r="M1674" s="4">
        <f t="shared" si="105"/>
        <v>0</v>
      </c>
      <c r="N1674" s="2">
        <f>SUMIF('Basin Emissions'!A:A,F1674,'Basin Emissions'!B:B)</f>
        <v>1897.7414753999999</v>
      </c>
      <c r="O1674" s="8">
        <f t="shared" si="106"/>
        <v>0</v>
      </c>
      <c r="P1674" s="7">
        <f>SUMIF('Tool Pneumatics CH4 VOC BTEX'!B:B,A1674,'Tool Pneumatics CH4 VOC BTEX'!F:F)</f>
        <v>3.5899999141693102</v>
      </c>
      <c r="Q1674" s="14">
        <f t="shared" si="107"/>
        <v>0</v>
      </c>
      <c r="R1674" s="16">
        <f>SUMIF('Tool Pneumatics CH4 VOC BTEX'!B:B,A1674,'Tool Pneumatics CH4 VOC BTEX'!H:H)*Q1674</f>
        <v>0</v>
      </c>
      <c r="S1674" s="16">
        <f>SUMIF('Tool Pneumatics CH4 VOC BTEX'!B:B,A1674,'Tool Pneumatics CH4 VOC BTEX'!J:J)*Q1674</f>
        <v>0</v>
      </c>
      <c r="T1674" s="16">
        <f>SUMIF('Tool Pneumatics CH4 VOC BTEX'!B:B,A1674,'Tool Pneumatics CH4 VOC BTEX'!L:L)*Q1674</f>
        <v>0</v>
      </c>
      <c r="U1674" s="16">
        <f>SUMIF('Tool Pneumatics CH4 VOC BTEX'!B:B,A1674,'Tool Pneumatics CH4 VOC BTEX'!N:N)*Q1674</f>
        <v>0</v>
      </c>
    </row>
    <row r="1675" spans="1:21" x14ac:dyDescent="0.25">
      <c r="A1675" s="1" t="s">
        <v>4927</v>
      </c>
      <c r="B1675" s="1" t="s">
        <v>1530</v>
      </c>
      <c r="C1675" s="1" t="s">
        <v>1619</v>
      </c>
      <c r="D1675" s="3" t="s">
        <v>5339</v>
      </c>
      <c r="E1675" s="3" t="s">
        <v>23961</v>
      </c>
      <c r="F1675" s="1" t="s">
        <v>2240</v>
      </c>
      <c r="G1675" s="1">
        <v>0</v>
      </c>
      <c r="H1675" s="1" t="s">
        <v>27474</v>
      </c>
      <c r="I1675" s="1">
        <v>0</v>
      </c>
      <c r="J1675" s="1" t="s">
        <v>27474</v>
      </c>
      <c r="K1675" s="1">
        <f t="shared" si="104"/>
        <v>0</v>
      </c>
      <c r="L1675" s="2">
        <f>SUMIFS('Basin Total Well Counts'!B:B,'Basin Total Well Counts'!A:A,F1675)</f>
        <v>0</v>
      </c>
      <c r="M1675" s="4">
        <f t="shared" si="105"/>
        <v>0</v>
      </c>
      <c r="N1675" s="2">
        <f>SUMIF('Basin Emissions'!A:A,F1675,'Basin Emissions'!B:B)</f>
        <v>1897.7414753999999</v>
      </c>
      <c r="O1675" s="8">
        <f t="shared" si="106"/>
        <v>0</v>
      </c>
      <c r="P1675" s="7">
        <f>SUMIF('Tool Pneumatics CH4 VOC BTEX'!B:B,A1675,'Tool Pneumatics CH4 VOC BTEX'!F:F)</f>
        <v>3.5899999141693102</v>
      </c>
      <c r="Q1675" s="14">
        <f t="shared" si="107"/>
        <v>0</v>
      </c>
      <c r="R1675" s="16">
        <f>SUMIF('Tool Pneumatics CH4 VOC BTEX'!B:B,A1675,'Tool Pneumatics CH4 VOC BTEX'!H:H)*Q1675</f>
        <v>0</v>
      </c>
      <c r="S1675" s="16">
        <f>SUMIF('Tool Pneumatics CH4 VOC BTEX'!B:B,A1675,'Tool Pneumatics CH4 VOC BTEX'!J:J)*Q1675</f>
        <v>0</v>
      </c>
      <c r="T1675" s="16">
        <f>SUMIF('Tool Pneumatics CH4 VOC BTEX'!B:B,A1675,'Tool Pneumatics CH4 VOC BTEX'!L:L)*Q1675</f>
        <v>0</v>
      </c>
      <c r="U1675" s="16">
        <f>SUMIF('Tool Pneumatics CH4 VOC BTEX'!B:B,A1675,'Tool Pneumatics CH4 VOC BTEX'!N:N)*Q1675</f>
        <v>0</v>
      </c>
    </row>
    <row r="1676" spans="1:21" x14ac:dyDescent="0.25">
      <c r="A1676" s="1" t="s">
        <v>4928</v>
      </c>
      <c r="B1676" s="1" t="s">
        <v>1530</v>
      </c>
      <c r="C1676" s="1" t="s">
        <v>4929</v>
      </c>
      <c r="D1676" s="3" t="s">
        <v>5339</v>
      </c>
      <c r="E1676" s="3" t="s">
        <v>23961</v>
      </c>
      <c r="F1676" s="1" t="s">
        <v>2732</v>
      </c>
      <c r="G1676" s="1">
        <v>0</v>
      </c>
      <c r="H1676" s="1" t="s">
        <v>27474</v>
      </c>
      <c r="I1676" s="1">
        <v>0</v>
      </c>
      <c r="J1676" s="1" t="s">
        <v>27474</v>
      </c>
      <c r="K1676" s="1">
        <f t="shared" si="104"/>
        <v>0</v>
      </c>
      <c r="L1676" s="2">
        <f>SUMIFS('Basin Total Well Counts'!B:B,'Basin Total Well Counts'!A:A,F1676)</f>
        <v>0</v>
      </c>
      <c r="M1676" s="4">
        <f t="shared" si="105"/>
        <v>0</v>
      </c>
      <c r="N1676" s="2">
        <f>SUMIF('Basin Emissions'!A:A,F1676,'Basin Emissions'!B:B)</f>
        <v>22.899069699999998</v>
      </c>
      <c r="O1676" s="8">
        <f t="shared" si="106"/>
        <v>0</v>
      </c>
      <c r="P1676" s="7">
        <f>SUMIF('Tool Pneumatics CH4 VOC BTEX'!B:B,A1676,'Tool Pneumatics CH4 VOC BTEX'!F:F)</f>
        <v>3.5899999141693102</v>
      </c>
      <c r="Q1676" s="14">
        <f t="shared" si="107"/>
        <v>0</v>
      </c>
      <c r="R1676" s="16">
        <f>SUMIF('Tool Pneumatics CH4 VOC BTEX'!B:B,A1676,'Tool Pneumatics CH4 VOC BTEX'!H:H)*Q1676</f>
        <v>0</v>
      </c>
      <c r="S1676" s="16">
        <f>SUMIF('Tool Pneumatics CH4 VOC BTEX'!B:B,A1676,'Tool Pneumatics CH4 VOC BTEX'!J:J)*Q1676</f>
        <v>0</v>
      </c>
      <c r="T1676" s="16">
        <f>SUMIF('Tool Pneumatics CH4 VOC BTEX'!B:B,A1676,'Tool Pneumatics CH4 VOC BTEX'!L:L)*Q1676</f>
        <v>0</v>
      </c>
      <c r="U1676" s="16">
        <f>SUMIF('Tool Pneumatics CH4 VOC BTEX'!B:B,A1676,'Tool Pneumatics CH4 VOC BTEX'!N:N)*Q1676</f>
        <v>0</v>
      </c>
    </row>
    <row r="1677" spans="1:21" x14ac:dyDescent="0.25">
      <c r="A1677" s="1" t="s">
        <v>4930</v>
      </c>
      <c r="B1677" s="1" t="s">
        <v>1530</v>
      </c>
      <c r="C1677" s="1" t="s">
        <v>1931</v>
      </c>
      <c r="D1677" s="3" t="s">
        <v>3111</v>
      </c>
      <c r="E1677" s="3" t="s">
        <v>23961</v>
      </c>
      <c r="F1677" s="1" t="s">
        <v>2240</v>
      </c>
      <c r="G1677" s="1">
        <v>0</v>
      </c>
      <c r="H1677" s="1" t="s">
        <v>27474</v>
      </c>
      <c r="I1677" s="1">
        <v>0</v>
      </c>
      <c r="J1677" s="1" t="s">
        <v>27474</v>
      </c>
      <c r="K1677" s="1">
        <f t="shared" si="104"/>
        <v>0</v>
      </c>
      <c r="L1677" s="2">
        <f>SUMIFS('Basin Total Well Counts'!B:B,'Basin Total Well Counts'!A:A,F1677)</f>
        <v>0</v>
      </c>
      <c r="M1677" s="4">
        <f t="shared" si="105"/>
        <v>0</v>
      </c>
      <c r="N1677" s="2">
        <f>SUMIF('Basin Emissions'!A:A,F1677,'Basin Emissions'!B:B)</f>
        <v>1897.7414753999999</v>
      </c>
      <c r="O1677" s="8">
        <f t="shared" si="106"/>
        <v>0</v>
      </c>
      <c r="P1677" s="7">
        <f>SUMIF('Tool Pneumatics CH4 VOC BTEX'!B:B,A1677,'Tool Pneumatics CH4 VOC BTEX'!F:F)</f>
        <v>3.5899999141693102</v>
      </c>
      <c r="Q1677" s="14">
        <f t="shared" si="107"/>
        <v>0</v>
      </c>
      <c r="R1677" s="16">
        <f>SUMIF('Tool Pneumatics CH4 VOC BTEX'!B:B,A1677,'Tool Pneumatics CH4 VOC BTEX'!H:H)*Q1677</f>
        <v>0</v>
      </c>
      <c r="S1677" s="16">
        <f>SUMIF('Tool Pneumatics CH4 VOC BTEX'!B:B,A1677,'Tool Pneumatics CH4 VOC BTEX'!J:J)*Q1677</f>
        <v>0</v>
      </c>
      <c r="T1677" s="16">
        <f>SUMIF('Tool Pneumatics CH4 VOC BTEX'!B:B,A1677,'Tool Pneumatics CH4 VOC BTEX'!L:L)*Q1677</f>
        <v>0</v>
      </c>
      <c r="U1677" s="16">
        <f>SUMIF('Tool Pneumatics CH4 VOC BTEX'!B:B,A1677,'Tool Pneumatics CH4 VOC BTEX'!N:N)*Q1677</f>
        <v>0</v>
      </c>
    </row>
    <row r="1678" spans="1:21" x14ac:dyDescent="0.25">
      <c r="A1678" s="1" t="s">
        <v>4931</v>
      </c>
      <c r="B1678" s="1" t="s">
        <v>1530</v>
      </c>
      <c r="C1678" s="1" t="s">
        <v>1793</v>
      </c>
      <c r="D1678" s="3" t="s">
        <v>5339</v>
      </c>
      <c r="E1678" s="3" t="s">
        <v>23961</v>
      </c>
      <c r="F1678" s="1" t="s">
        <v>2240</v>
      </c>
      <c r="G1678" s="1">
        <v>0</v>
      </c>
      <c r="H1678" s="1" t="s">
        <v>27474</v>
      </c>
      <c r="I1678" s="1">
        <v>0</v>
      </c>
      <c r="J1678" s="1" t="s">
        <v>27474</v>
      </c>
      <c r="K1678" s="1">
        <f t="shared" si="104"/>
        <v>0</v>
      </c>
      <c r="L1678" s="2">
        <f>SUMIFS('Basin Total Well Counts'!B:B,'Basin Total Well Counts'!A:A,F1678)</f>
        <v>0</v>
      </c>
      <c r="M1678" s="4">
        <f t="shared" si="105"/>
        <v>0</v>
      </c>
      <c r="N1678" s="2">
        <f>SUMIF('Basin Emissions'!A:A,F1678,'Basin Emissions'!B:B)</f>
        <v>1897.7414753999999</v>
      </c>
      <c r="O1678" s="8">
        <f t="shared" si="106"/>
        <v>0</v>
      </c>
      <c r="P1678" s="7">
        <f>SUMIF('Tool Pneumatics CH4 VOC BTEX'!B:B,A1678,'Tool Pneumatics CH4 VOC BTEX'!F:F)</f>
        <v>3.5899999141693102</v>
      </c>
      <c r="Q1678" s="14">
        <f t="shared" si="107"/>
        <v>0</v>
      </c>
      <c r="R1678" s="16">
        <f>SUMIF('Tool Pneumatics CH4 VOC BTEX'!B:B,A1678,'Tool Pneumatics CH4 VOC BTEX'!H:H)*Q1678</f>
        <v>0</v>
      </c>
      <c r="S1678" s="16">
        <f>SUMIF('Tool Pneumatics CH4 VOC BTEX'!B:B,A1678,'Tool Pneumatics CH4 VOC BTEX'!J:J)*Q1678</f>
        <v>0</v>
      </c>
      <c r="T1678" s="16">
        <f>SUMIF('Tool Pneumatics CH4 VOC BTEX'!B:B,A1678,'Tool Pneumatics CH4 VOC BTEX'!L:L)*Q1678</f>
        <v>0</v>
      </c>
      <c r="U1678" s="16">
        <f>SUMIF('Tool Pneumatics CH4 VOC BTEX'!B:B,A1678,'Tool Pneumatics CH4 VOC BTEX'!N:N)*Q1678</f>
        <v>0</v>
      </c>
    </row>
    <row r="1679" spans="1:21" x14ac:dyDescent="0.25">
      <c r="A1679" s="1" t="s">
        <v>4932</v>
      </c>
      <c r="B1679" s="1" t="s">
        <v>1530</v>
      </c>
      <c r="C1679" s="1" t="s">
        <v>1545</v>
      </c>
      <c r="D1679" s="3" t="s">
        <v>2541</v>
      </c>
      <c r="E1679" s="3" t="s">
        <v>23961</v>
      </c>
      <c r="F1679" s="1" t="s">
        <v>2732</v>
      </c>
      <c r="G1679" s="1">
        <v>0</v>
      </c>
      <c r="H1679" s="1" t="s">
        <v>27474</v>
      </c>
      <c r="I1679" s="1">
        <v>0</v>
      </c>
      <c r="J1679" s="1" t="s">
        <v>27474</v>
      </c>
      <c r="K1679" s="1">
        <f t="shared" si="104"/>
        <v>0</v>
      </c>
      <c r="L1679" s="2">
        <f>SUMIFS('Basin Total Well Counts'!B:B,'Basin Total Well Counts'!A:A,F1679)</f>
        <v>0</v>
      </c>
      <c r="M1679" s="4">
        <f t="shared" si="105"/>
        <v>0</v>
      </c>
      <c r="N1679" s="2">
        <f>SUMIF('Basin Emissions'!A:A,F1679,'Basin Emissions'!B:B)</f>
        <v>22.899069699999998</v>
      </c>
      <c r="O1679" s="8">
        <f t="shared" si="106"/>
        <v>0</v>
      </c>
      <c r="P1679" s="7">
        <f>SUMIF('Tool Pneumatics CH4 VOC BTEX'!B:B,A1679,'Tool Pneumatics CH4 VOC BTEX'!F:F)</f>
        <v>3.5899999141693102</v>
      </c>
      <c r="Q1679" s="14">
        <f t="shared" si="107"/>
        <v>0</v>
      </c>
      <c r="R1679" s="16">
        <f>SUMIF('Tool Pneumatics CH4 VOC BTEX'!B:B,A1679,'Tool Pneumatics CH4 VOC BTEX'!H:H)*Q1679</f>
        <v>0</v>
      </c>
      <c r="S1679" s="16">
        <f>SUMIF('Tool Pneumatics CH4 VOC BTEX'!B:B,A1679,'Tool Pneumatics CH4 VOC BTEX'!J:J)*Q1679</f>
        <v>0</v>
      </c>
      <c r="T1679" s="16">
        <f>SUMIF('Tool Pneumatics CH4 VOC BTEX'!B:B,A1679,'Tool Pneumatics CH4 VOC BTEX'!L:L)*Q1679</f>
        <v>0</v>
      </c>
      <c r="U1679" s="16">
        <f>SUMIF('Tool Pneumatics CH4 VOC BTEX'!B:B,A1679,'Tool Pneumatics CH4 VOC BTEX'!N:N)*Q1679</f>
        <v>0</v>
      </c>
    </row>
    <row r="1680" spans="1:21" x14ac:dyDescent="0.25">
      <c r="A1680" s="1" t="s">
        <v>4933</v>
      </c>
      <c r="B1680" s="1" t="s">
        <v>1530</v>
      </c>
      <c r="C1680" s="1" t="s">
        <v>1942</v>
      </c>
      <c r="D1680" s="3" t="s">
        <v>5339</v>
      </c>
      <c r="E1680" s="3" t="s">
        <v>23961</v>
      </c>
      <c r="F1680" s="1" t="s">
        <v>2732</v>
      </c>
      <c r="G1680" s="1">
        <v>0</v>
      </c>
      <c r="H1680" s="1" t="s">
        <v>27474</v>
      </c>
      <c r="I1680" s="1">
        <v>0</v>
      </c>
      <c r="J1680" s="1" t="s">
        <v>27474</v>
      </c>
      <c r="K1680" s="1">
        <f t="shared" si="104"/>
        <v>0</v>
      </c>
      <c r="L1680" s="2">
        <f>SUMIFS('Basin Total Well Counts'!B:B,'Basin Total Well Counts'!A:A,F1680)</f>
        <v>0</v>
      </c>
      <c r="M1680" s="4">
        <f t="shared" si="105"/>
        <v>0</v>
      </c>
      <c r="N1680" s="2">
        <f>SUMIF('Basin Emissions'!A:A,F1680,'Basin Emissions'!B:B)</f>
        <v>22.899069699999998</v>
      </c>
      <c r="O1680" s="8">
        <f t="shared" si="106"/>
        <v>0</v>
      </c>
      <c r="P1680" s="7">
        <f>SUMIF('Tool Pneumatics CH4 VOC BTEX'!B:B,A1680,'Tool Pneumatics CH4 VOC BTEX'!F:F)</f>
        <v>3.5899999141693102</v>
      </c>
      <c r="Q1680" s="14">
        <f t="shared" si="107"/>
        <v>0</v>
      </c>
      <c r="R1680" s="16">
        <f>SUMIF('Tool Pneumatics CH4 VOC BTEX'!B:B,A1680,'Tool Pneumatics CH4 VOC BTEX'!H:H)*Q1680</f>
        <v>0</v>
      </c>
      <c r="S1680" s="16">
        <f>SUMIF('Tool Pneumatics CH4 VOC BTEX'!B:B,A1680,'Tool Pneumatics CH4 VOC BTEX'!J:J)*Q1680</f>
        <v>0</v>
      </c>
      <c r="T1680" s="16">
        <f>SUMIF('Tool Pneumatics CH4 VOC BTEX'!B:B,A1680,'Tool Pneumatics CH4 VOC BTEX'!L:L)*Q1680</f>
        <v>0</v>
      </c>
      <c r="U1680" s="16">
        <f>SUMIF('Tool Pneumatics CH4 VOC BTEX'!B:B,A1680,'Tool Pneumatics CH4 VOC BTEX'!N:N)*Q1680</f>
        <v>0</v>
      </c>
    </row>
    <row r="1681" spans="1:21" x14ac:dyDescent="0.25">
      <c r="A1681" s="1" t="s">
        <v>4934</v>
      </c>
      <c r="B1681" s="1" t="s">
        <v>1530</v>
      </c>
      <c r="C1681" s="1" t="s">
        <v>1576</v>
      </c>
      <c r="D1681" s="3" t="s">
        <v>3111</v>
      </c>
      <c r="E1681" s="3" t="s">
        <v>23961</v>
      </c>
      <c r="F1681" s="1" t="s">
        <v>2732</v>
      </c>
      <c r="G1681" s="1">
        <v>0</v>
      </c>
      <c r="H1681" s="1" t="s">
        <v>27474</v>
      </c>
      <c r="I1681" s="1">
        <v>0</v>
      </c>
      <c r="J1681" s="1" t="s">
        <v>27474</v>
      </c>
      <c r="K1681" s="1">
        <f t="shared" si="104"/>
        <v>0</v>
      </c>
      <c r="L1681" s="2">
        <f>SUMIFS('Basin Total Well Counts'!B:B,'Basin Total Well Counts'!A:A,F1681)</f>
        <v>0</v>
      </c>
      <c r="M1681" s="4">
        <f t="shared" si="105"/>
        <v>0</v>
      </c>
      <c r="N1681" s="2">
        <f>SUMIF('Basin Emissions'!A:A,F1681,'Basin Emissions'!B:B)</f>
        <v>22.899069699999998</v>
      </c>
      <c r="O1681" s="8">
        <f t="shared" si="106"/>
        <v>0</v>
      </c>
      <c r="P1681" s="7">
        <f>SUMIF('Tool Pneumatics CH4 VOC BTEX'!B:B,A1681,'Tool Pneumatics CH4 VOC BTEX'!F:F)</f>
        <v>3.5899999141693102</v>
      </c>
      <c r="Q1681" s="14">
        <f t="shared" si="107"/>
        <v>0</v>
      </c>
      <c r="R1681" s="16">
        <f>SUMIF('Tool Pneumatics CH4 VOC BTEX'!B:B,A1681,'Tool Pneumatics CH4 VOC BTEX'!H:H)*Q1681</f>
        <v>0</v>
      </c>
      <c r="S1681" s="16">
        <f>SUMIF('Tool Pneumatics CH4 VOC BTEX'!B:B,A1681,'Tool Pneumatics CH4 VOC BTEX'!J:J)*Q1681</f>
        <v>0</v>
      </c>
      <c r="T1681" s="16">
        <f>SUMIF('Tool Pneumatics CH4 VOC BTEX'!B:B,A1681,'Tool Pneumatics CH4 VOC BTEX'!L:L)*Q1681</f>
        <v>0</v>
      </c>
      <c r="U1681" s="16">
        <f>SUMIF('Tool Pneumatics CH4 VOC BTEX'!B:B,A1681,'Tool Pneumatics CH4 VOC BTEX'!N:N)*Q1681</f>
        <v>0</v>
      </c>
    </row>
    <row r="1682" spans="1:21" x14ac:dyDescent="0.25">
      <c r="A1682" s="1" t="s">
        <v>4935</v>
      </c>
      <c r="B1682" s="1" t="s">
        <v>1530</v>
      </c>
      <c r="C1682" s="1" t="s">
        <v>4936</v>
      </c>
      <c r="D1682" s="3" t="s">
        <v>3065</v>
      </c>
      <c r="E1682" s="3" t="s">
        <v>23961</v>
      </c>
      <c r="F1682" s="1" t="s">
        <v>2732</v>
      </c>
      <c r="G1682" s="1">
        <v>0</v>
      </c>
      <c r="H1682" s="1" t="s">
        <v>27474</v>
      </c>
      <c r="I1682" s="1">
        <v>0</v>
      </c>
      <c r="J1682" s="1" t="s">
        <v>27474</v>
      </c>
      <c r="K1682" s="1">
        <f t="shared" si="104"/>
        <v>0</v>
      </c>
      <c r="L1682" s="2">
        <f>SUMIFS('Basin Total Well Counts'!B:B,'Basin Total Well Counts'!A:A,F1682)</f>
        <v>0</v>
      </c>
      <c r="M1682" s="4">
        <f t="shared" si="105"/>
        <v>0</v>
      </c>
      <c r="N1682" s="2">
        <f>SUMIF('Basin Emissions'!A:A,F1682,'Basin Emissions'!B:B)</f>
        <v>22.899069699999998</v>
      </c>
      <c r="O1682" s="8">
        <f t="shared" si="106"/>
        <v>0</v>
      </c>
      <c r="P1682" s="7">
        <f>SUMIF('Tool Pneumatics CH4 VOC BTEX'!B:B,A1682,'Tool Pneumatics CH4 VOC BTEX'!F:F)</f>
        <v>3.5899999141693102</v>
      </c>
      <c r="Q1682" s="14">
        <f t="shared" si="107"/>
        <v>0</v>
      </c>
      <c r="R1682" s="16">
        <f>SUMIF('Tool Pneumatics CH4 VOC BTEX'!B:B,A1682,'Tool Pneumatics CH4 VOC BTEX'!H:H)*Q1682</f>
        <v>0</v>
      </c>
      <c r="S1682" s="16">
        <f>SUMIF('Tool Pneumatics CH4 VOC BTEX'!B:B,A1682,'Tool Pneumatics CH4 VOC BTEX'!J:J)*Q1682</f>
        <v>0</v>
      </c>
      <c r="T1682" s="16">
        <f>SUMIF('Tool Pneumatics CH4 VOC BTEX'!B:B,A1682,'Tool Pneumatics CH4 VOC BTEX'!L:L)*Q1682</f>
        <v>0</v>
      </c>
      <c r="U1682" s="16">
        <f>SUMIF('Tool Pneumatics CH4 VOC BTEX'!B:B,A1682,'Tool Pneumatics CH4 VOC BTEX'!N:N)*Q1682</f>
        <v>0</v>
      </c>
    </row>
    <row r="1683" spans="1:21" x14ac:dyDescent="0.25">
      <c r="A1683" s="1" t="s">
        <v>4937</v>
      </c>
      <c r="B1683" s="1" t="s">
        <v>1530</v>
      </c>
      <c r="C1683" s="1" t="s">
        <v>4938</v>
      </c>
      <c r="D1683" s="3" t="s">
        <v>2541</v>
      </c>
      <c r="E1683" s="3" t="s">
        <v>23961</v>
      </c>
      <c r="F1683" s="1" t="s">
        <v>2732</v>
      </c>
      <c r="G1683" s="1">
        <v>0</v>
      </c>
      <c r="H1683" s="1" t="s">
        <v>27474</v>
      </c>
      <c r="I1683" s="1">
        <v>0</v>
      </c>
      <c r="J1683" s="1" t="s">
        <v>27474</v>
      </c>
      <c r="K1683" s="1">
        <f t="shared" si="104"/>
        <v>0</v>
      </c>
      <c r="L1683" s="2">
        <f>SUMIFS('Basin Total Well Counts'!B:B,'Basin Total Well Counts'!A:A,F1683)</f>
        <v>0</v>
      </c>
      <c r="M1683" s="4">
        <f t="shared" si="105"/>
        <v>0</v>
      </c>
      <c r="N1683" s="2">
        <f>SUMIF('Basin Emissions'!A:A,F1683,'Basin Emissions'!B:B)</f>
        <v>22.899069699999998</v>
      </c>
      <c r="O1683" s="8">
        <f t="shared" si="106"/>
        <v>0</v>
      </c>
      <c r="P1683" s="7">
        <f>SUMIF('Tool Pneumatics CH4 VOC BTEX'!B:B,A1683,'Tool Pneumatics CH4 VOC BTEX'!F:F)</f>
        <v>3.5899999141693102</v>
      </c>
      <c r="Q1683" s="14">
        <f t="shared" si="107"/>
        <v>0</v>
      </c>
      <c r="R1683" s="16">
        <f>SUMIF('Tool Pneumatics CH4 VOC BTEX'!B:B,A1683,'Tool Pneumatics CH4 VOC BTEX'!H:H)*Q1683</f>
        <v>0</v>
      </c>
      <c r="S1683" s="16">
        <f>SUMIF('Tool Pneumatics CH4 VOC BTEX'!B:B,A1683,'Tool Pneumatics CH4 VOC BTEX'!J:J)*Q1683</f>
        <v>0</v>
      </c>
      <c r="T1683" s="16">
        <f>SUMIF('Tool Pneumatics CH4 VOC BTEX'!B:B,A1683,'Tool Pneumatics CH4 VOC BTEX'!L:L)*Q1683</f>
        <v>0</v>
      </c>
      <c r="U1683" s="16">
        <f>SUMIF('Tool Pneumatics CH4 VOC BTEX'!B:B,A1683,'Tool Pneumatics CH4 VOC BTEX'!N:N)*Q1683</f>
        <v>0</v>
      </c>
    </row>
    <row r="1684" spans="1:21" x14ac:dyDescent="0.25">
      <c r="A1684" s="1" t="s">
        <v>4939</v>
      </c>
      <c r="B1684" s="1" t="s">
        <v>1530</v>
      </c>
      <c r="C1684" s="1" t="s">
        <v>4940</v>
      </c>
      <c r="D1684" s="3" t="s">
        <v>3111</v>
      </c>
      <c r="E1684" s="3" t="s">
        <v>23961</v>
      </c>
      <c r="F1684" s="1" t="s">
        <v>2240</v>
      </c>
      <c r="G1684" s="1">
        <v>0</v>
      </c>
      <c r="H1684" s="1" t="s">
        <v>27474</v>
      </c>
      <c r="I1684" s="1">
        <v>0</v>
      </c>
      <c r="J1684" s="1" t="s">
        <v>27474</v>
      </c>
      <c r="K1684" s="1">
        <f t="shared" si="104"/>
        <v>0</v>
      </c>
      <c r="L1684" s="2">
        <f>SUMIFS('Basin Total Well Counts'!B:B,'Basin Total Well Counts'!A:A,F1684)</f>
        <v>0</v>
      </c>
      <c r="M1684" s="4">
        <f t="shared" si="105"/>
        <v>0</v>
      </c>
      <c r="N1684" s="2">
        <f>SUMIF('Basin Emissions'!A:A,F1684,'Basin Emissions'!B:B)</f>
        <v>1897.7414753999999</v>
      </c>
      <c r="O1684" s="8">
        <f t="shared" si="106"/>
        <v>0</v>
      </c>
      <c r="P1684" s="7">
        <f>SUMIF('Tool Pneumatics CH4 VOC BTEX'!B:B,A1684,'Tool Pneumatics CH4 VOC BTEX'!F:F)</f>
        <v>3.5899999141693102</v>
      </c>
      <c r="Q1684" s="14">
        <f t="shared" si="107"/>
        <v>0</v>
      </c>
      <c r="R1684" s="16">
        <f>SUMIF('Tool Pneumatics CH4 VOC BTEX'!B:B,A1684,'Tool Pneumatics CH4 VOC BTEX'!H:H)*Q1684</f>
        <v>0</v>
      </c>
      <c r="S1684" s="16">
        <f>SUMIF('Tool Pneumatics CH4 VOC BTEX'!B:B,A1684,'Tool Pneumatics CH4 VOC BTEX'!J:J)*Q1684</f>
        <v>0</v>
      </c>
      <c r="T1684" s="16">
        <f>SUMIF('Tool Pneumatics CH4 VOC BTEX'!B:B,A1684,'Tool Pneumatics CH4 VOC BTEX'!L:L)*Q1684</f>
        <v>0</v>
      </c>
      <c r="U1684" s="16">
        <f>SUMIF('Tool Pneumatics CH4 VOC BTEX'!B:B,A1684,'Tool Pneumatics CH4 VOC BTEX'!N:N)*Q1684</f>
        <v>0</v>
      </c>
    </row>
    <row r="1685" spans="1:21" x14ac:dyDescent="0.25">
      <c r="A1685" s="1" t="s">
        <v>4941</v>
      </c>
      <c r="B1685" s="1" t="s">
        <v>1530</v>
      </c>
      <c r="C1685" s="1" t="s">
        <v>4942</v>
      </c>
      <c r="D1685" s="3" t="s">
        <v>2523</v>
      </c>
      <c r="E1685" s="3" t="s">
        <v>23961</v>
      </c>
      <c r="F1685" s="1" t="s">
        <v>2240</v>
      </c>
      <c r="G1685" s="1">
        <v>0</v>
      </c>
      <c r="H1685" s="1" t="s">
        <v>27474</v>
      </c>
      <c r="I1685" s="1">
        <v>0</v>
      </c>
      <c r="J1685" s="1" t="s">
        <v>27474</v>
      </c>
      <c r="K1685" s="1">
        <f t="shared" si="104"/>
        <v>0</v>
      </c>
      <c r="L1685" s="2">
        <f>SUMIFS('Basin Total Well Counts'!B:B,'Basin Total Well Counts'!A:A,F1685)</f>
        <v>0</v>
      </c>
      <c r="M1685" s="4">
        <f t="shared" si="105"/>
        <v>0</v>
      </c>
      <c r="N1685" s="2">
        <f>SUMIF('Basin Emissions'!A:A,F1685,'Basin Emissions'!B:B)</f>
        <v>1897.7414753999999</v>
      </c>
      <c r="O1685" s="8">
        <f t="shared" si="106"/>
        <v>0</v>
      </c>
      <c r="P1685" s="7">
        <f>SUMIF('Tool Pneumatics CH4 VOC BTEX'!B:B,A1685,'Tool Pneumatics CH4 VOC BTEX'!F:F)</f>
        <v>3.5899999141693102</v>
      </c>
      <c r="Q1685" s="14">
        <f t="shared" si="107"/>
        <v>0</v>
      </c>
      <c r="R1685" s="16">
        <f>SUMIF('Tool Pneumatics CH4 VOC BTEX'!B:B,A1685,'Tool Pneumatics CH4 VOC BTEX'!H:H)*Q1685</f>
        <v>0</v>
      </c>
      <c r="S1685" s="16">
        <f>SUMIF('Tool Pneumatics CH4 VOC BTEX'!B:B,A1685,'Tool Pneumatics CH4 VOC BTEX'!J:J)*Q1685</f>
        <v>0</v>
      </c>
      <c r="T1685" s="16">
        <f>SUMIF('Tool Pneumatics CH4 VOC BTEX'!B:B,A1685,'Tool Pneumatics CH4 VOC BTEX'!L:L)*Q1685</f>
        <v>0</v>
      </c>
      <c r="U1685" s="16">
        <f>SUMIF('Tool Pneumatics CH4 VOC BTEX'!B:B,A1685,'Tool Pneumatics CH4 VOC BTEX'!N:N)*Q1685</f>
        <v>0</v>
      </c>
    </row>
    <row r="1686" spans="1:21" x14ac:dyDescent="0.25">
      <c r="A1686" s="1" t="s">
        <v>4943</v>
      </c>
      <c r="B1686" s="1" t="s">
        <v>1530</v>
      </c>
      <c r="C1686" s="1" t="s">
        <v>4944</v>
      </c>
      <c r="D1686" s="3" t="s">
        <v>3111</v>
      </c>
      <c r="E1686" s="3" t="s">
        <v>23961</v>
      </c>
      <c r="F1686" s="1" t="s">
        <v>2732</v>
      </c>
      <c r="G1686" s="1">
        <v>0</v>
      </c>
      <c r="H1686" s="1" t="s">
        <v>27474</v>
      </c>
      <c r="I1686" s="1">
        <v>0</v>
      </c>
      <c r="J1686" s="1" t="s">
        <v>27474</v>
      </c>
      <c r="K1686" s="1">
        <f t="shared" si="104"/>
        <v>0</v>
      </c>
      <c r="L1686" s="2">
        <f>SUMIFS('Basin Total Well Counts'!B:B,'Basin Total Well Counts'!A:A,F1686)</f>
        <v>0</v>
      </c>
      <c r="M1686" s="4">
        <f t="shared" si="105"/>
        <v>0</v>
      </c>
      <c r="N1686" s="2">
        <f>SUMIF('Basin Emissions'!A:A,F1686,'Basin Emissions'!B:B)</f>
        <v>22.899069699999998</v>
      </c>
      <c r="O1686" s="8">
        <f t="shared" si="106"/>
        <v>0</v>
      </c>
      <c r="P1686" s="7">
        <f>SUMIF('Tool Pneumatics CH4 VOC BTEX'!B:B,A1686,'Tool Pneumatics CH4 VOC BTEX'!F:F)</f>
        <v>3.5899999141693102</v>
      </c>
      <c r="Q1686" s="14">
        <f t="shared" si="107"/>
        <v>0</v>
      </c>
      <c r="R1686" s="16">
        <f>SUMIF('Tool Pneumatics CH4 VOC BTEX'!B:B,A1686,'Tool Pneumatics CH4 VOC BTEX'!H:H)*Q1686</f>
        <v>0</v>
      </c>
      <c r="S1686" s="16">
        <f>SUMIF('Tool Pneumatics CH4 VOC BTEX'!B:B,A1686,'Tool Pneumatics CH4 VOC BTEX'!J:J)*Q1686</f>
        <v>0</v>
      </c>
      <c r="T1686" s="16">
        <f>SUMIF('Tool Pneumatics CH4 VOC BTEX'!B:B,A1686,'Tool Pneumatics CH4 VOC BTEX'!L:L)*Q1686</f>
        <v>0</v>
      </c>
      <c r="U1686" s="16">
        <f>SUMIF('Tool Pneumatics CH4 VOC BTEX'!B:B,A1686,'Tool Pneumatics CH4 VOC BTEX'!N:N)*Q1686</f>
        <v>0</v>
      </c>
    </row>
    <row r="1687" spans="1:21" x14ac:dyDescent="0.25">
      <c r="A1687" s="1" t="s">
        <v>4945</v>
      </c>
      <c r="B1687" s="1" t="s">
        <v>1530</v>
      </c>
      <c r="C1687" s="1" t="s">
        <v>1609</v>
      </c>
      <c r="D1687" s="3" t="s">
        <v>2523</v>
      </c>
      <c r="E1687" s="3" t="s">
        <v>23961</v>
      </c>
      <c r="F1687" s="1" t="s">
        <v>2240</v>
      </c>
      <c r="G1687" s="1">
        <v>0</v>
      </c>
      <c r="H1687" s="1" t="s">
        <v>27474</v>
      </c>
      <c r="I1687" s="1">
        <v>0</v>
      </c>
      <c r="J1687" s="1" t="s">
        <v>27474</v>
      </c>
      <c r="K1687" s="1">
        <f t="shared" si="104"/>
        <v>0</v>
      </c>
      <c r="L1687" s="2">
        <f>SUMIFS('Basin Total Well Counts'!B:B,'Basin Total Well Counts'!A:A,F1687)</f>
        <v>0</v>
      </c>
      <c r="M1687" s="4">
        <f t="shared" si="105"/>
        <v>0</v>
      </c>
      <c r="N1687" s="2">
        <f>SUMIF('Basin Emissions'!A:A,F1687,'Basin Emissions'!B:B)</f>
        <v>1897.7414753999999</v>
      </c>
      <c r="O1687" s="8">
        <f t="shared" si="106"/>
        <v>0</v>
      </c>
      <c r="P1687" s="7">
        <f>SUMIF('Tool Pneumatics CH4 VOC BTEX'!B:B,A1687,'Tool Pneumatics CH4 VOC BTEX'!F:F)</f>
        <v>3.5899999141693102</v>
      </c>
      <c r="Q1687" s="14">
        <f t="shared" si="107"/>
        <v>0</v>
      </c>
      <c r="R1687" s="16">
        <f>SUMIF('Tool Pneumatics CH4 VOC BTEX'!B:B,A1687,'Tool Pneumatics CH4 VOC BTEX'!H:H)*Q1687</f>
        <v>0</v>
      </c>
      <c r="S1687" s="16">
        <f>SUMIF('Tool Pneumatics CH4 VOC BTEX'!B:B,A1687,'Tool Pneumatics CH4 VOC BTEX'!J:J)*Q1687</f>
        <v>0</v>
      </c>
      <c r="T1687" s="16">
        <f>SUMIF('Tool Pneumatics CH4 VOC BTEX'!B:B,A1687,'Tool Pneumatics CH4 VOC BTEX'!L:L)*Q1687</f>
        <v>0</v>
      </c>
      <c r="U1687" s="16">
        <f>SUMIF('Tool Pneumatics CH4 VOC BTEX'!B:B,A1687,'Tool Pneumatics CH4 VOC BTEX'!N:N)*Q1687</f>
        <v>0</v>
      </c>
    </row>
    <row r="1688" spans="1:21" x14ac:dyDescent="0.25">
      <c r="A1688" s="1" t="s">
        <v>4946</v>
      </c>
      <c r="B1688" s="1" t="s">
        <v>1530</v>
      </c>
      <c r="C1688" s="1" t="s">
        <v>4947</v>
      </c>
      <c r="D1688" s="3" t="s">
        <v>2541</v>
      </c>
      <c r="E1688" s="3" t="s">
        <v>23961</v>
      </c>
      <c r="F1688" s="1" t="s">
        <v>2732</v>
      </c>
      <c r="G1688" s="1">
        <v>0</v>
      </c>
      <c r="H1688" s="1" t="s">
        <v>27474</v>
      </c>
      <c r="I1688" s="1">
        <v>0</v>
      </c>
      <c r="J1688" s="1" t="s">
        <v>27474</v>
      </c>
      <c r="K1688" s="1">
        <f t="shared" si="104"/>
        <v>0</v>
      </c>
      <c r="L1688" s="2">
        <f>SUMIFS('Basin Total Well Counts'!B:B,'Basin Total Well Counts'!A:A,F1688)</f>
        <v>0</v>
      </c>
      <c r="M1688" s="4">
        <f t="shared" si="105"/>
        <v>0</v>
      </c>
      <c r="N1688" s="2">
        <f>SUMIF('Basin Emissions'!A:A,F1688,'Basin Emissions'!B:B)</f>
        <v>22.899069699999998</v>
      </c>
      <c r="O1688" s="8">
        <f t="shared" si="106"/>
        <v>0</v>
      </c>
      <c r="P1688" s="7">
        <f>SUMIF('Tool Pneumatics CH4 VOC BTEX'!B:B,A1688,'Tool Pneumatics CH4 VOC BTEX'!F:F)</f>
        <v>3.5899999141693102</v>
      </c>
      <c r="Q1688" s="14">
        <f t="shared" si="107"/>
        <v>0</v>
      </c>
      <c r="R1688" s="16">
        <f>SUMIF('Tool Pneumatics CH4 VOC BTEX'!B:B,A1688,'Tool Pneumatics CH4 VOC BTEX'!H:H)*Q1688</f>
        <v>0</v>
      </c>
      <c r="S1688" s="16">
        <f>SUMIF('Tool Pneumatics CH4 VOC BTEX'!B:B,A1688,'Tool Pneumatics CH4 VOC BTEX'!J:J)*Q1688</f>
        <v>0</v>
      </c>
      <c r="T1688" s="16">
        <f>SUMIF('Tool Pneumatics CH4 VOC BTEX'!B:B,A1688,'Tool Pneumatics CH4 VOC BTEX'!L:L)*Q1688</f>
        <v>0</v>
      </c>
      <c r="U1688" s="16">
        <f>SUMIF('Tool Pneumatics CH4 VOC BTEX'!B:B,A1688,'Tool Pneumatics CH4 VOC BTEX'!N:N)*Q1688</f>
        <v>0</v>
      </c>
    </row>
    <row r="1689" spans="1:21" x14ac:dyDescent="0.25">
      <c r="A1689" s="1" t="s">
        <v>4948</v>
      </c>
      <c r="B1689" s="1" t="s">
        <v>1530</v>
      </c>
      <c r="C1689" s="1" t="s">
        <v>2911</v>
      </c>
      <c r="D1689" s="3" t="s">
        <v>2541</v>
      </c>
      <c r="E1689" s="3" t="s">
        <v>23961</v>
      </c>
      <c r="F1689" s="1" t="s">
        <v>2240</v>
      </c>
      <c r="G1689" s="1">
        <v>0</v>
      </c>
      <c r="H1689" s="1" t="s">
        <v>27474</v>
      </c>
      <c r="I1689" s="1">
        <v>0</v>
      </c>
      <c r="J1689" s="1" t="s">
        <v>27474</v>
      </c>
      <c r="K1689" s="1">
        <f t="shared" si="104"/>
        <v>0</v>
      </c>
      <c r="L1689" s="2">
        <f>SUMIFS('Basin Total Well Counts'!B:B,'Basin Total Well Counts'!A:A,F1689)</f>
        <v>0</v>
      </c>
      <c r="M1689" s="4">
        <f t="shared" si="105"/>
        <v>0</v>
      </c>
      <c r="N1689" s="2">
        <f>SUMIF('Basin Emissions'!A:A,F1689,'Basin Emissions'!B:B)</f>
        <v>1897.7414753999999</v>
      </c>
      <c r="O1689" s="8">
        <f t="shared" si="106"/>
        <v>0</v>
      </c>
      <c r="P1689" s="7">
        <f>SUMIF('Tool Pneumatics CH4 VOC BTEX'!B:B,A1689,'Tool Pneumatics CH4 VOC BTEX'!F:F)</f>
        <v>3.5899999141693102</v>
      </c>
      <c r="Q1689" s="14">
        <f t="shared" si="107"/>
        <v>0</v>
      </c>
      <c r="R1689" s="16">
        <f>SUMIF('Tool Pneumatics CH4 VOC BTEX'!B:B,A1689,'Tool Pneumatics CH4 VOC BTEX'!H:H)*Q1689</f>
        <v>0</v>
      </c>
      <c r="S1689" s="16">
        <f>SUMIF('Tool Pneumatics CH4 VOC BTEX'!B:B,A1689,'Tool Pneumatics CH4 VOC BTEX'!J:J)*Q1689</f>
        <v>0</v>
      </c>
      <c r="T1689" s="16">
        <f>SUMIF('Tool Pneumatics CH4 VOC BTEX'!B:B,A1689,'Tool Pneumatics CH4 VOC BTEX'!L:L)*Q1689</f>
        <v>0</v>
      </c>
      <c r="U1689" s="16">
        <f>SUMIF('Tool Pneumatics CH4 VOC BTEX'!B:B,A1689,'Tool Pneumatics CH4 VOC BTEX'!N:N)*Q1689</f>
        <v>0</v>
      </c>
    </row>
    <row r="1690" spans="1:21" x14ac:dyDescent="0.25">
      <c r="A1690" s="1" t="s">
        <v>4949</v>
      </c>
      <c r="B1690" s="1" t="s">
        <v>1530</v>
      </c>
      <c r="C1690" s="1" t="s">
        <v>1813</v>
      </c>
      <c r="D1690" s="3" t="s">
        <v>5339</v>
      </c>
      <c r="E1690" s="3" t="s">
        <v>23961</v>
      </c>
      <c r="F1690" s="1" t="s">
        <v>2240</v>
      </c>
      <c r="G1690" s="1">
        <v>0</v>
      </c>
      <c r="H1690" s="1" t="s">
        <v>27474</v>
      </c>
      <c r="I1690" s="1">
        <v>0</v>
      </c>
      <c r="J1690" s="1" t="s">
        <v>27474</v>
      </c>
      <c r="K1690" s="1">
        <f t="shared" si="104"/>
        <v>0</v>
      </c>
      <c r="L1690" s="2">
        <f>SUMIFS('Basin Total Well Counts'!B:B,'Basin Total Well Counts'!A:A,F1690)</f>
        <v>0</v>
      </c>
      <c r="M1690" s="4">
        <f t="shared" si="105"/>
        <v>0</v>
      </c>
      <c r="N1690" s="2">
        <f>SUMIF('Basin Emissions'!A:A,F1690,'Basin Emissions'!B:B)</f>
        <v>1897.7414753999999</v>
      </c>
      <c r="O1690" s="8">
        <f t="shared" si="106"/>
        <v>0</v>
      </c>
      <c r="P1690" s="7">
        <f>SUMIF('Tool Pneumatics CH4 VOC BTEX'!B:B,A1690,'Tool Pneumatics CH4 VOC BTEX'!F:F)</f>
        <v>3.5899999141693102</v>
      </c>
      <c r="Q1690" s="14">
        <f t="shared" si="107"/>
        <v>0</v>
      </c>
      <c r="R1690" s="16">
        <f>SUMIF('Tool Pneumatics CH4 VOC BTEX'!B:B,A1690,'Tool Pneumatics CH4 VOC BTEX'!H:H)*Q1690</f>
        <v>0</v>
      </c>
      <c r="S1690" s="16">
        <f>SUMIF('Tool Pneumatics CH4 VOC BTEX'!B:B,A1690,'Tool Pneumatics CH4 VOC BTEX'!J:J)*Q1690</f>
        <v>0</v>
      </c>
      <c r="T1690" s="16">
        <f>SUMIF('Tool Pneumatics CH4 VOC BTEX'!B:B,A1690,'Tool Pneumatics CH4 VOC BTEX'!L:L)*Q1690</f>
        <v>0</v>
      </c>
      <c r="U1690" s="16">
        <f>SUMIF('Tool Pneumatics CH4 VOC BTEX'!B:B,A1690,'Tool Pneumatics CH4 VOC BTEX'!N:N)*Q1690</f>
        <v>0</v>
      </c>
    </row>
    <row r="1691" spans="1:21" x14ac:dyDescent="0.25">
      <c r="A1691" s="1" t="s">
        <v>4950</v>
      </c>
      <c r="B1691" s="1" t="s">
        <v>1530</v>
      </c>
      <c r="C1691" s="1" t="s">
        <v>2135</v>
      </c>
      <c r="D1691" s="3" t="s">
        <v>5339</v>
      </c>
      <c r="E1691" s="3" t="s">
        <v>23961</v>
      </c>
      <c r="F1691" s="1" t="s">
        <v>2240</v>
      </c>
      <c r="G1691" s="1">
        <v>0</v>
      </c>
      <c r="H1691" s="1" t="s">
        <v>27474</v>
      </c>
      <c r="I1691" s="1">
        <v>0</v>
      </c>
      <c r="J1691" s="1" t="s">
        <v>27474</v>
      </c>
      <c r="K1691" s="1">
        <f t="shared" si="104"/>
        <v>0</v>
      </c>
      <c r="L1691" s="2">
        <f>SUMIFS('Basin Total Well Counts'!B:B,'Basin Total Well Counts'!A:A,F1691)</f>
        <v>0</v>
      </c>
      <c r="M1691" s="4">
        <f t="shared" si="105"/>
        <v>0</v>
      </c>
      <c r="N1691" s="2">
        <f>SUMIF('Basin Emissions'!A:A,F1691,'Basin Emissions'!B:B)</f>
        <v>1897.7414753999999</v>
      </c>
      <c r="O1691" s="8">
        <f t="shared" si="106"/>
        <v>0</v>
      </c>
      <c r="P1691" s="7">
        <f>SUMIF('Tool Pneumatics CH4 VOC BTEX'!B:B,A1691,'Tool Pneumatics CH4 VOC BTEX'!F:F)</f>
        <v>3.5899999141693102</v>
      </c>
      <c r="Q1691" s="14">
        <f t="shared" si="107"/>
        <v>0</v>
      </c>
      <c r="R1691" s="16">
        <f>SUMIF('Tool Pneumatics CH4 VOC BTEX'!B:B,A1691,'Tool Pneumatics CH4 VOC BTEX'!H:H)*Q1691</f>
        <v>0</v>
      </c>
      <c r="S1691" s="16">
        <f>SUMIF('Tool Pneumatics CH4 VOC BTEX'!B:B,A1691,'Tool Pneumatics CH4 VOC BTEX'!J:J)*Q1691</f>
        <v>0</v>
      </c>
      <c r="T1691" s="16">
        <f>SUMIF('Tool Pneumatics CH4 VOC BTEX'!B:B,A1691,'Tool Pneumatics CH4 VOC BTEX'!L:L)*Q1691</f>
        <v>0</v>
      </c>
      <c r="U1691" s="16">
        <f>SUMIF('Tool Pneumatics CH4 VOC BTEX'!B:B,A1691,'Tool Pneumatics CH4 VOC BTEX'!N:N)*Q1691</f>
        <v>0</v>
      </c>
    </row>
    <row r="1692" spans="1:21" x14ac:dyDescent="0.25">
      <c r="A1692" s="1" t="s">
        <v>4951</v>
      </c>
      <c r="B1692" s="1" t="s">
        <v>1530</v>
      </c>
      <c r="C1692" s="1" t="s">
        <v>4952</v>
      </c>
      <c r="D1692" s="3" t="s">
        <v>5339</v>
      </c>
      <c r="E1692" s="3" t="s">
        <v>23961</v>
      </c>
      <c r="F1692" s="1" t="s">
        <v>2732</v>
      </c>
      <c r="G1692" s="1">
        <v>0</v>
      </c>
      <c r="H1692" s="1" t="s">
        <v>27474</v>
      </c>
      <c r="I1692" s="1">
        <v>0</v>
      </c>
      <c r="J1692" s="1" t="s">
        <v>27474</v>
      </c>
      <c r="K1692" s="1">
        <f t="shared" si="104"/>
        <v>0</v>
      </c>
      <c r="L1692" s="2">
        <f>SUMIFS('Basin Total Well Counts'!B:B,'Basin Total Well Counts'!A:A,F1692)</f>
        <v>0</v>
      </c>
      <c r="M1692" s="4">
        <f t="shared" si="105"/>
        <v>0</v>
      </c>
      <c r="N1692" s="2">
        <f>SUMIF('Basin Emissions'!A:A,F1692,'Basin Emissions'!B:B)</f>
        <v>22.899069699999998</v>
      </c>
      <c r="O1692" s="8">
        <f t="shared" si="106"/>
        <v>0</v>
      </c>
      <c r="P1692" s="7">
        <f>SUMIF('Tool Pneumatics CH4 VOC BTEX'!B:B,A1692,'Tool Pneumatics CH4 VOC BTEX'!F:F)</f>
        <v>3.5899999141693102</v>
      </c>
      <c r="Q1692" s="14">
        <f t="shared" si="107"/>
        <v>0</v>
      </c>
      <c r="R1692" s="16">
        <f>SUMIF('Tool Pneumatics CH4 VOC BTEX'!B:B,A1692,'Tool Pneumatics CH4 VOC BTEX'!H:H)*Q1692</f>
        <v>0</v>
      </c>
      <c r="S1692" s="16">
        <f>SUMIF('Tool Pneumatics CH4 VOC BTEX'!B:B,A1692,'Tool Pneumatics CH4 VOC BTEX'!J:J)*Q1692</f>
        <v>0</v>
      </c>
      <c r="T1692" s="16">
        <f>SUMIF('Tool Pneumatics CH4 VOC BTEX'!B:B,A1692,'Tool Pneumatics CH4 VOC BTEX'!L:L)*Q1692</f>
        <v>0</v>
      </c>
      <c r="U1692" s="16">
        <f>SUMIF('Tool Pneumatics CH4 VOC BTEX'!B:B,A1692,'Tool Pneumatics CH4 VOC BTEX'!N:N)*Q1692</f>
        <v>0</v>
      </c>
    </row>
    <row r="1693" spans="1:21" x14ac:dyDescent="0.25">
      <c r="A1693" s="1" t="s">
        <v>4953</v>
      </c>
      <c r="B1693" s="1" t="s">
        <v>1530</v>
      </c>
      <c r="C1693" s="1" t="s">
        <v>1974</v>
      </c>
      <c r="D1693" s="3" t="s">
        <v>3065</v>
      </c>
      <c r="E1693" s="3" t="s">
        <v>23961</v>
      </c>
      <c r="F1693" s="1" t="s">
        <v>2240</v>
      </c>
      <c r="G1693" s="1">
        <v>0</v>
      </c>
      <c r="H1693" s="1" t="s">
        <v>27474</v>
      </c>
      <c r="I1693" s="1">
        <v>0</v>
      </c>
      <c r="J1693" s="1" t="s">
        <v>27474</v>
      </c>
      <c r="K1693" s="1">
        <f t="shared" si="104"/>
        <v>0</v>
      </c>
      <c r="L1693" s="2">
        <f>SUMIFS('Basin Total Well Counts'!B:B,'Basin Total Well Counts'!A:A,F1693)</f>
        <v>0</v>
      </c>
      <c r="M1693" s="4">
        <f t="shared" si="105"/>
        <v>0</v>
      </c>
      <c r="N1693" s="2">
        <f>SUMIF('Basin Emissions'!A:A,F1693,'Basin Emissions'!B:B)</f>
        <v>1897.7414753999999</v>
      </c>
      <c r="O1693" s="8">
        <f t="shared" si="106"/>
        <v>0</v>
      </c>
      <c r="P1693" s="7">
        <f>SUMIF('Tool Pneumatics CH4 VOC BTEX'!B:B,A1693,'Tool Pneumatics CH4 VOC BTEX'!F:F)</f>
        <v>3.5899999141693102</v>
      </c>
      <c r="Q1693" s="14">
        <f t="shared" si="107"/>
        <v>0</v>
      </c>
      <c r="R1693" s="16">
        <f>SUMIF('Tool Pneumatics CH4 VOC BTEX'!B:B,A1693,'Tool Pneumatics CH4 VOC BTEX'!H:H)*Q1693</f>
        <v>0</v>
      </c>
      <c r="S1693" s="16">
        <f>SUMIF('Tool Pneumatics CH4 VOC BTEX'!B:B,A1693,'Tool Pneumatics CH4 VOC BTEX'!J:J)*Q1693</f>
        <v>0</v>
      </c>
      <c r="T1693" s="16">
        <f>SUMIF('Tool Pneumatics CH4 VOC BTEX'!B:B,A1693,'Tool Pneumatics CH4 VOC BTEX'!L:L)*Q1693</f>
        <v>0</v>
      </c>
      <c r="U1693" s="16">
        <f>SUMIF('Tool Pneumatics CH4 VOC BTEX'!B:B,A1693,'Tool Pneumatics CH4 VOC BTEX'!N:N)*Q1693</f>
        <v>0</v>
      </c>
    </row>
    <row r="1694" spans="1:21" x14ac:dyDescent="0.25">
      <c r="A1694" s="1" t="s">
        <v>4954</v>
      </c>
      <c r="B1694" s="1" t="s">
        <v>1530</v>
      </c>
      <c r="C1694" s="1" t="s">
        <v>4955</v>
      </c>
      <c r="D1694" s="3" t="s">
        <v>3111</v>
      </c>
      <c r="E1694" s="3" t="s">
        <v>23961</v>
      </c>
      <c r="F1694" s="1" t="s">
        <v>2240</v>
      </c>
      <c r="G1694" s="1">
        <v>0</v>
      </c>
      <c r="H1694" s="1" t="s">
        <v>27474</v>
      </c>
      <c r="I1694" s="1">
        <v>0</v>
      </c>
      <c r="J1694" s="1" t="s">
        <v>27474</v>
      </c>
      <c r="K1694" s="1">
        <f t="shared" si="104"/>
        <v>0</v>
      </c>
      <c r="L1694" s="2">
        <f>SUMIFS('Basin Total Well Counts'!B:B,'Basin Total Well Counts'!A:A,F1694)</f>
        <v>0</v>
      </c>
      <c r="M1694" s="4">
        <f t="shared" si="105"/>
        <v>0</v>
      </c>
      <c r="N1694" s="2">
        <f>SUMIF('Basin Emissions'!A:A,F1694,'Basin Emissions'!B:B)</f>
        <v>1897.7414753999999</v>
      </c>
      <c r="O1694" s="8">
        <f t="shared" si="106"/>
        <v>0</v>
      </c>
      <c r="P1694" s="7">
        <f>SUMIF('Tool Pneumatics CH4 VOC BTEX'!B:B,A1694,'Tool Pneumatics CH4 VOC BTEX'!F:F)</f>
        <v>3.5899999141693102</v>
      </c>
      <c r="Q1694" s="14">
        <f t="shared" si="107"/>
        <v>0</v>
      </c>
      <c r="R1694" s="16">
        <f>SUMIF('Tool Pneumatics CH4 VOC BTEX'!B:B,A1694,'Tool Pneumatics CH4 VOC BTEX'!H:H)*Q1694</f>
        <v>0</v>
      </c>
      <c r="S1694" s="16">
        <f>SUMIF('Tool Pneumatics CH4 VOC BTEX'!B:B,A1694,'Tool Pneumatics CH4 VOC BTEX'!J:J)*Q1694</f>
        <v>0</v>
      </c>
      <c r="T1694" s="16">
        <f>SUMIF('Tool Pneumatics CH4 VOC BTEX'!B:B,A1694,'Tool Pneumatics CH4 VOC BTEX'!L:L)*Q1694</f>
        <v>0</v>
      </c>
      <c r="U1694" s="16">
        <f>SUMIF('Tool Pneumatics CH4 VOC BTEX'!B:B,A1694,'Tool Pneumatics CH4 VOC BTEX'!N:N)*Q1694</f>
        <v>0</v>
      </c>
    </row>
    <row r="1695" spans="1:21" x14ac:dyDescent="0.25">
      <c r="A1695" s="1" t="s">
        <v>4956</v>
      </c>
      <c r="B1695" s="1" t="s">
        <v>1530</v>
      </c>
      <c r="C1695" s="1" t="s">
        <v>1737</v>
      </c>
      <c r="D1695" s="3" t="s">
        <v>5339</v>
      </c>
      <c r="E1695" s="3" t="s">
        <v>23961</v>
      </c>
      <c r="F1695" s="1" t="s">
        <v>2732</v>
      </c>
      <c r="G1695" s="1">
        <v>0</v>
      </c>
      <c r="H1695" s="1" t="s">
        <v>27474</v>
      </c>
      <c r="I1695" s="1">
        <v>0</v>
      </c>
      <c r="J1695" s="1" t="s">
        <v>27474</v>
      </c>
      <c r="K1695" s="1">
        <f t="shared" si="104"/>
        <v>0</v>
      </c>
      <c r="L1695" s="2">
        <f>SUMIFS('Basin Total Well Counts'!B:B,'Basin Total Well Counts'!A:A,F1695)</f>
        <v>0</v>
      </c>
      <c r="M1695" s="4">
        <f t="shared" si="105"/>
        <v>0</v>
      </c>
      <c r="N1695" s="2">
        <f>SUMIF('Basin Emissions'!A:A,F1695,'Basin Emissions'!B:B)</f>
        <v>22.899069699999998</v>
      </c>
      <c r="O1695" s="8">
        <f t="shared" si="106"/>
        <v>0</v>
      </c>
      <c r="P1695" s="7">
        <f>SUMIF('Tool Pneumatics CH4 VOC BTEX'!B:B,A1695,'Tool Pneumatics CH4 VOC BTEX'!F:F)</f>
        <v>3.5899999141693102</v>
      </c>
      <c r="Q1695" s="14">
        <f t="shared" si="107"/>
        <v>0</v>
      </c>
      <c r="R1695" s="16">
        <f>SUMIF('Tool Pneumatics CH4 VOC BTEX'!B:B,A1695,'Tool Pneumatics CH4 VOC BTEX'!H:H)*Q1695</f>
        <v>0</v>
      </c>
      <c r="S1695" s="16">
        <f>SUMIF('Tool Pneumatics CH4 VOC BTEX'!B:B,A1695,'Tool Pneumatics CH4 VOC BTEX'!J:J)*Q1695</f>
        <v>0</v>
      </c>
      <c r="T1695" s="16">
        <f>SUMIF('Tool Pneumatics CH4 VOC BTEX'!B:B,A1695,'Tool Pneumatics CH4 VOC BTEX'!L:L)*Q1695</f>
        <v>0</v>
      </c>
      <c r="U1695" s="16">
        <f>SUMIF('Tool Pneumatics CH4 VOC BTEX'!B:B,A1695,'Tool Pneumatics CH4 VOC BTEX'!N:N)*Q1695</f>
        <v>0</v>
      </c>
    </row>
    <row r="1696" spans="1:21" x14ac:dyDescent="0.25">
      <c r="A1696" s="1" t="s">
        <v>4957</v>
      </c>
      <c r="B1696" s="1" t="s">
        <v>1530</v>
      </c>
      <c r="C1696" s="1" t="s">
        <v>4958</v>
      </c>
      <c r="D1696" s="3" t="s">
        <v>5339</v>
      </c>
      <c r="E1696" s="3" t="s">
        <v>23961</v>
      </c>
      <c r="F1696" s="1" t="s">
        <v>2240</v>
      </c>
      <c r="G1696" s="1">
        <v>0</v>
      </c>
      <c r="H1696" s="1" t="s">
        <v>27474</v>
      </c>
      <c r="I1696" s="1">
        <v>0</v>
      </c>
      <c r="J1696" s="1" t="s">
        <v>27474</v>
      </c>
      <c r="K1696" s="1">
        <f t="shared" si="104"/>
        <v>0</v>
      </c>
      <c r="L1696" s="2">
        <f>SUMIFS('Basin Total Well Counts'!B:B,'Basin Total Well Counts'!A:A,F1696)</f>
        <v>0</v>
      </c>
      <c r="M1696" s="4">
        <f t="shared" si="105"/>
        <v>0</v>
      </c>
      <c r="N1696" s="2">
        <f>SUMIF('Basin Emissions'!A:A,F1696,'Basin Emissions'!B:B)</f>
        <v>1897.7414753999999</v>
      </c>
      <c r="O1696" s="8">
        <f t="shared" si="106"/>
        <v>0</v>
      </c>
      <c r="P1696" s="7">
        <f>SUMIF('Tool Pneumatics CH4 VOC BTEX'!B:B,A1696,'Tool Pneumatics CH4 VOC BTEX'!F:F)</f>
        <v>3.5899999141693102</v>
      </c>
      <c r="Q1696" s="14">
        <f t="shared" si="107"/>
        <v>0</v>
      </c>
      <c r="R1696" s="16">
        <f>SUMIF('Tool Pneumatics CH4 VOC BTEX'!B:B,A1696,'Tool Pneumatics CH4 VOC BTEX'!H:H)*Q1696</f>
        <v>0</v>
      </c>
      <c r="S1696" s="16">
        <f>SUMIF('Tool Pneumatics CH4 VOC BTEX'!B:B,A1696,'Tool Pneumatics CH4 VOC BTEX'!J:J)*Q1696</f>
        <v>0</v>
      </c>
      <c r="T1696" s="16">
        <f>SUMIF('Tool Pneumatics CH4 VOC BTEX'!B:B,A1696,'Tool Pneumatics CH4 VOC BTEX'!L:L)*Q1696</f>
        <v>0</v>
      </c>
      <c r="U1696" s="16">
        <f>SUMIF('Tool Pneumatics CH4 VOC BTEX'!B:B,A1696,'Tool Pneumatics CH4 VOC BTEX'!N:N)*Q1696</f>
        <v>0</v>
      </c>
    </row>
    <row r="1697" spans="1:21" x14ac:dyDescent="0.25">
      <c r="A1697" s="1" t="s">
        <v>4959</v>
      </c>
      <c r="B1697" s="1" t="s">
        <v>1530</v>
      </c>
      <c r="C1697" s="1" t="s">
        <v>1713</v>
      </c>
      <c r="D1697" s="3" t="s">
        <v>3111</v>
      </c>
      <c r="E1697" s="3" t="s">
        <v>23961</v>
      </c>
      <c r="F1697" s="1" t="s">
        <v>2732</v>
      </c>
      <c r="G1697" s="1">
        <v>0</v>
      </c>
      <c r="H1697" s="1" t="s">
        <v>27474</v>
      </c>
      <c r="I1697" s="1">
        <v>0</v>
      </c>
      <c r="J1697" s="1" t="s">
        <v>27474</v>
      </c>
      <c r="K1697" s="1">
        <f t="shared" si="104"/>
        <v>0</v>
      </c>
      <c r="L1697" s="2">
        <f>SUMIFS('Basin Total Well Counts'!B:B,'Basin Total Well Counts'!A:A,F1697)</f>
        <v>0</v>
      </c>
      <c r="M1697" s="4">
        <f t="shared" si="105"/>
        <v>0</v>
      </c>
      <c r="N1697" s="2">
        <f>SUMIF('Basin Emissions'!A:A,F1697,'Basin Emissions'!B:B)</f>
        <v>22.899069699999998</v>
      </c>
      <c r="O1697" s="8">
        <f t="shared" si="106"/>
        <v>0</v>
      </c>
      <c r="P1697" s="7">
        <f>SUMIF('Tool Pneumatics CH4 VOC BTEX'!B:B,A1697,'Tool Pneumatics CH4 VOC BTEX'!F:F)</f>
        <v>3.5899999141693102</v>
      </c>
      <c r="Q1697" s="14">
        <f t="shared" si="107"/>
        <v>0</v>
      </c>
      <c r="R1697" s="16">
        <f>SUMIF('Tool Pneumatics CH4 VOC BTEX'!B:B,A1697,'Tool Pneumatics CH4 VOC BTEX'!H:H)*Q1697</f>
        <v>0</v>
      </c>
      <c r="S1697" s="16">
        <f>SUMIF('Tool Pneumatics CH4 VOC BTEX'!B:B,A1697,'Tool Pneumatics CH4 VOC BTEX'!J:J)*Q1697</f>
        <v>0</v>
      </c>
      <c r="T1697" s="16">
        <f>SUMIF('Tool Pneumatics CH4 VOC BTEX'!B:B,A1697,'Tool Pneumatics CH4 VOC BTEX'!L:L)*Q1697</f>
        <v>0</v>
      </c>
      <c r="U1697" s="16">
        <f>SUMIF('Tool Pneumatics CH4 VOC BTEX'!B:B,A1697,'Tool Pneumatics CH4 VOC BTEX'!N:N)*Q1697</f>
        <v>0</v>
      </c>
    </row>
    <row r="1698" spans="1:21" x14ac:dyDescent="0.25">
      <c r="A1698" s="1" t="s">
        <v>4960</v>
      </c>
      <c r="B1698" s="1" t="s">
        <v>1530</v>
      </c>
      <c r="C1698" s="1" t="s">
        <v>4961</v>
      </c>
      <c r="D1698" s="3" t="s">
        <v>5339</v>
      </c>
      <c r="E1698" s="3" t="s">
        <v>23961</v>
      </c>
      <c r="F1698" s="1" t="s">
        <v>2240</v>
      </c>
      <c r="G1698" s="1">
        <v>0</v>
      </c>
      <c r="H1698" s="1" t="s">
        <v>27474</v>
      </c>
      <c r="I1698" s="1">
        <v>0</v>
      </c>
      <c r="J1698" s="1" t="s">
        <v>27474</v>
      </c>
      <c r="K1698" s="1">
        <f t="shared" si="104"/>
        <v>0</v>
      </c>
      <c r="L1698" s="2">
        <f>SUMIFS('Basin Total Well Counts'!B:B,'Basin Total Well Counts'!A:A,F1698)</f>
        <v>0</v>
      </c>
      <c r="M1698" s="4">
        <f t="shared" si="105"/>
        <v>0</v>
      </c>
      <c r="N1698" s="2">
        <f>SUMIF('Basin Emissions'!A:A,F1698,'Basin Emissions'!B:B)</f>
        <v>1897.7414753999999</v>
      </c>
      <c r="O1698" s="8">
        <f t="shared" si="106"/>
        <v>0</v>
      </c>
      <c r="P1698" s="7">
        <f>SUMIF('Tool Pneumatics CH4 VOC BTEX'!B:B,A1698,'Tool Pneumatics CH4 VOC BTEX'!F:F)</f>
        <v>3.5899999141693102</v>
      </c>
      <c r="Q1698" s="14">
        <f t="shared" si="107"/>
        <v>0</v>
      </c>
      <c r="R1698" s="16">
        <f>SUMIF('Tool Pneumatics CH4 VOC BTEX'!B:B,A1698,'Tool Pneumatics CH4 VOC BTEX'!H:H)*Q1698</f>
        <v>0</v>
      </c>
      <c r="S1698" s="16">
        <f>SUMIF('Tool Pneumatics CH4 VOC BTEX'!B:B,A1698,'Tool Pneumatics CH4 VOC BTEX'!J:J)*Q1698</f>
        <v>0</v>
      </c>
      <c r="T1698" s="16">
        <f>SUMIF('Tool Pneumatics CH4 VOC BTEX'!B:B,A1698,'Tool Pneumatics CH4 VOC BTEX'!L:L)*Q1698</f>
        <v>0</v>
      </c>
      <c r="U1698" s="16">
        <f>SUMIF('Tool Pneumatics CH4 VOC BTEX'!B:B,A1698,'Tool Pneumatics CH4 VOC BTEX'!N:N)*Q1698</f>
        <v>0</v>
      </c>
    </row>
    <row r="1699" spans="1:21" x14ac:dyDescent="0.25">
      <c r="A1699" s="1" t="s">
        <v>4962</v>
      </c>
      <c r="B1699" s="1" t="s">
        <v>1530</v>
      </c>
      <c r="C1699" s="1" t="s">
        <v>1571</v>
      </c>
      <c r="D1699" s="3" t="s">
        <v>3111</v>
      </c>
      <c r="E1699" s="3" t="s">
        <v>23961</v>
      </c>
      <c r="F1699" s="1" t="s">
        <v>2240</v>
      </c>
      <c r="G1699" s="1">
        <v>0</v>
      </c>
      <c r="H1699" s="1" t="s">
        <v>27474</v>
      </c>
      <c r="I1699" s="1">
        <v>0</v>
      </c>
      <c r="J1699" s="1" t="s">
        <v>27474</v>
      </c>
      <c r="K1699" s="1">
        <f t="shared" si="104"/>
        <v>0</v>
      </c>
      <c r="L1699" s="2">
        <f>SUMIFS('Basin Total Well Counts'!B:B,'Basin Total Well Counts'!A:A,F1699)</f>
        <v>0</v>
      </c>
      <c r="M1699" s="4">
        <f t="shared" si="105"/>
        <v>0</v>
      </c>
      <c r="N1699" s="2">
        <f>SUMIF('Basin Emissions'!A:A,F1699,'Basin Emissions'!B:B)</f>
        <v>1897.7414753999999</v>
      </c>
      <c r="O1699" s="8">
        <f t="shared" si="106"/>
        <v>0</v>
      </c>
      <c r="P1699" s="7">
        <f>SUMIF('Tool Pneumatics CH4 VOC BTEX'!B:B,A1699,'Tool Pneumatics CH4 VOC BTEX'!F:F)</f>
        <v>3.5899999141693102</v>
      </c>
      <c r="Q1699" s="14">
        <f t="shared" si="107"/>
        <v>0</v>
      </c>
      <c r="R1699" s="16">
        <f>SUMIF('Tool Pneumatics CH4 VOC BTEX'!B:B,A1699,'Tool Pneumatics CH4 VOC BTEX'!H:H)*Q1699</f>
        <v>0</v>
      </c>
      <c r="S1699" s="16">
        <f>SUMIF('Tool Pneumatics CH4 VOC BTEX'!B:B,A1699,'Tool Pneumatics CH4 VOC BTEX'!J:J)*Q1699</f>
        <v>0</v>
      </c>
      <c r="T1699" s="16">
        <f>SUMIF('Tool Pneumatics CH4 VOC BTEX'!B:B,A1699,'Tool Pneumatics CH4 VOC BTEX'!L:L)*Q1699</f>
        <v>0</v>
      </c>
      <c r="U1699" s="16">
        <f>SUMIF('Tool Pneumatics CH4 VOC BTEX'!B:B,A1699,'Tool Pneumatics CH4 VOC BTEX'!N:N)*Q1699</f>
        <v>0</v>
      </c>
    </row>
    <row r="1700" spans="1:21" x14ac:dyDescent="0.25">
      <c r="A1700" s="1" t="s">
        <v>4963</v>
      </c>
      <c r="B1700" s="1" t="s">
        <v>1530</v>
      </c>
      <c r="C1700" s="1" t="s">
        <v>1570</v>
      </c>
      <c r="D1700" s="3" t="s">
        <v>3111</v>
      </c>
      <c r="E1700" s="3" t="s">
        <v>23961</v>
      </c>
      <c r="F1700" s="1" t="s">
        <v>2240</v>
      </c>
      <c r="G1700" s="1">
        <v>0</v>
      </c>
      <c r="H1700" s="1" t="s">
        <v>27474</v>
      </c>
      <c r="I1700" s="1">
        <v>0</v>
      </c>
      <c r="J1700" s="1" t="s">
        <v>27474</v>
      </c>
      <c r="K1700" s="1">
        <f t="shared" si="104"/>
        <v>0</v>
      </c>
      <c r="L1700" s="2">
        <f>SUMIFS('Basin Total Well Counts'!B:B,'Basin Total Well Counts'!A:A,F1700)</f>
        <v>0</v>
      </c>
      <c r="M1700" s="4">
        <f t="shared" si="105"/>
        <v>0</v>
      </c>
      <c r="N1700" s="2">
        <f>SUMIF('Basin Emissions'!A:A,F1700,'Basin Emissions'!B:B)</f>
        <v>1897.7414753999999</v>
      </c>
      <c r="O1700" s="8">
        <f t="shared" si="106"/>
        <v>0</v>
      </c>
      <c r="P1700" s="7">
        <f>SUMIF('Tool Pneumatics CH4 VOC BTEX'!B:B,A1700,'Tool Pneumatics CH4 VOC BTEX'!F:F)</f>
        <v>3.5899999141693102</v>
      </c>
      <c r="Q1700" s="14">
        <f t="shared" si="107"/>
        <v>0</v>
      </c>
      <c r="R1700" s="16">
        <f>SUMIF('Tool Pneumatics CH4 VOC BTEX'!B:B,A1700,'Tool Pneumatics CH4 VOC BTEX'!H:H)*Q1700</f>
        <v>0</v>
      </c>
      <c r="S1700" s="16">
        <f>SUMIF('Tool Pneumatics CH4 VOC BTEX'!B:B,A1700,'Tool Pneumatics CH4 VOC BTEX'!J:J)*Q1700</f>
        <v>0</v>
      </c>
      <c r="T1700" s="16">
        <f>SUMIF('Tool Pneumatics CH4 VOC BTEX'!B:B,A1700,'Tool Pneumatics CH4 VOC BTEX'!L:L)*Q1700</f>
        <v>0</v>
      </c>
      <c r="U1700" s="16">
        <f>SUMIF('Tool Pneumatics CH4 VOC BTEX'!B:B,A1700,'Tool Pneumatics CH4 VOC BTEX'!N:N)*Q1700</f>
        <v>0</v>
      </c>
    </row>
    <row r="1701" spans="1:21" x14ac:dyDescent="0.25">
      <c r="A1701" s="1" t="s">
        <v>4964</v>
      </c>
      <c r="B1701" s="1" t="s">
        <v>1530</v>
      </c>
      <c r="C1701" s="1" t="s">
        <v>4965</v>
      </c>
      <c r="D1701" s="3" t="s">
        <v>3111</v>
      </c>
      <c r="E1701" s="3" t="s">
        <v>23961</v>
      </c>
      <c r="F1701" s="1" t="s">
        <v>2732</v>
      </c>
      <c r="G1701" s="1">
        <v>0</v>
      </c>
      <c r="H1701" s="1" t="s">
        <v>27474</v>
      </c>
      <c r="I1701" s="1">
        <v>0</v>
      </c>
      <c r="J1701" s="1" t="s">
        <v>27474</v>
      </c>
      <c r="K1701" s="1">
        <f t="shared" si="104"/>
        <v>0</v>
      </c>
      <c r="L1701" s="2">
        <f>SUMIFS('Basin Total Well Counts'!B:B,'Basin Total Well Counts'!A:A,F1701)</f>
        <v>0</v>
      </c>
      <c r="M1701" s="4">
        <f t="shared" si="105"/>
        <v>0</v>
      </c>
      <c r="N1701" s="2">
        <f>SUMIF('Basin Emissions'!A:A,F1701,'Basin Emissions'!B:B)</f>
        <v>22.899069699999998</v>
      </c>
      <c r="O1701" s="8">
        <f t="shared" si="106"/>
        <v>0</v>
      </c>
      <c r="P1701" s="7">
        <f>SUMIF('Tool Pneumatics CH4 VOC BTEX'!B:B,A1701,'Tool Pneumatics CH4 VOC BTEX'!F:F)</f>
        <v>3.5899999141693102</v>
      </c>
      <c r="Q1701" s="14">
        <f t="shared" si="107"/>
        <v>0</v>
      </c>
      <c r="R1701" s="16">
        <f>SUMIF('Tool Pneumatics CH4 VOC BTEX'!B:B,A1701,'Tool Pneumatics CH4 VOC BTEX'!H:H)*Q1701</f>
        <v>0</v>
      </c>
      <c r="S1701" s="16">
        <f>SUMIF('Tool Pneumatics CH4 VOC BTEX'!B:B,A1701,'Tool Pneumatics CH4 VOC BTEX'!J:J)*Q1701</f>
        <v>0</v>
      </c>
      <c r="T1701" s="16">
        <f>SUMIF('Tool Pneumatics CH4 VOC BTEX'!B:B,A1701,'Tool Pneumatics CH4 VOC BTEX'!L:L)*Q1701</f>
        <v>0</v>
      </c>
      <c r="U1701" s="16">
        <f>SUMIF('Tool Pneumatics CH4 VOC BTEX'!B:B,A1701,'Tool Pneumatics CH4 VOC BTEX'!N:N)*Q1701</f>
        <v>0</v>
      </c>
    </row>
    <row r="1702" spans="1:21" x14ac:dyDescent="0.25">
      <c r="A1702" s="1" t="s">
        <v>4966</v>
      </c>
      <c r="B1702" s="1" t="s">
        <v>1530</v>
      </c>
      <c r="C1702" s="1" t="s">
        <v>4967</v>
      </c>
      <c r="D1702" s="3" t="s">
        <v>5339</v>
      </c>
      <c r="E1702" s="3" t="s">
        <v>23961</v>
      </c>
      <c r="F1702" s="1" t="s">
        <v>2732</v>
      </c>
      <c r="G1702" s="1">
        <v>0</v>
      </c>
      <c r="H1702" s="1" t="s">
        <v>27474</v>
      </c>
      <c r="I1702" s="1">
        <v>0</v>
      </c>
      <c r="J1702" s="1" t="s">
        <v>27474</v>
      </c>
      <c r="K1702" s="1">
        <f t="shared" si="104"/>
        <v>0</v>
      </c>
      <c r="L1702" s="2">
        <f>SUMIFS('Basin Total Well Counts'!B:B,'Basin Total Well Counts'!A:A,F1702)</f>
        <v>0</v>
      </c>
      <c r="M1702" s="4">
        <f t="shared" si="105"/>
        <v>0</v>
      </c>
      <c r="N1702" s="2">
        <f>SUMIF('Basin Emissions'!A:A,F1702,'Basin Emissions'!B:B)</f>
        <v>22.899069699999998</v>
      </c>
      <c r="O1702" s="8">
        <f t="shared" si="106"/>
        <v>0</v>
      </c>
      <c r="P1702" s="7">
        <f>SUMIF('Tool Pneumatics CH4 VOC BTEX'!B:B,A1702,'Tool Pneumatics CH4 VOC BTEX'!F:F)</f>
        <v>3.5899999141693102</v>
      </c>
      <c r="Q1702" s="14">
        <f t="shared" si="107"/>
        <v>0</v>
      </c>
      <c r="R1702" s="16">
        <f>SUMIF('Tool Pneumatics CH4 VOC BTEX'!B:B,A1702,'Tool Pneumatics CH4 VOC BTEX'!H:H)*Q1702</f>
        <v>0</v>
      </c>
      <c r="S1702" s="16">
        <f>SUMIF('Tool Pneumatics CH4 VOC BTEX'!B:B,A1702,'Tool Pneumatics CH4 VOC BTEX'!J:J)*Q1702</f>
        <v>0</v>
      </c>
      <c r="T1702" s="16">
        <f>SUMIF('Tool Pneumatics CH4 VOC BTEX'!B:B,A1702,'Tool Pneumatics CH4 VOC BTEX'!L:L)*Q1702</f>
        <v>0</v>
      </c>
      <c r="U1702" s="16">
        <f>SUMIF('Tool Pneumatics CH4 VOC BTEX'!B:B,A1702,'Tool Pneumatics CH4 VOC BTEX'!N:N)*Q1702</f>
        <v>0</v>
      </c>
    </row>
    <row r="1703" spans="1:21" x14ac:dyDescent="0.25">
      <c r="A1703" s="1" t="s">
        <v>4968</v>
      </c>
      <c r="B1703" s="1" t="s">
        <v>1530</v>
      </c>
      <c r="C1703" s="1" t="s">
        <v>4969</v>
      </c>
      <c r="D1703" s="3" t="s">
        <v>3111</v>
      </c>
      <c r="E1703" s="3" t="s">
        <v>23961</v>
      </c>
      <c r="F1703" s="1" t="s">
        <v>2732</v>
      </c>
      <c r="G1703" s="1">
        <v>0</v>
      </c>
      <c r="H1703" s="1" t="s">
        <v>27474</v>
      </c>
      <c r="I1703" s="1">
        <v>0</v>
      </c>
      <c r="J1703" s="1" t="s">
        <v>27474</v>
      </c>
      <c r="K1703" s="1">
        <f t="shared" si="104"/>
        <v>0</v>
      </c>
      <c r="L1703" s="2">
        <f>SUMIFS('Basin Total Well Counts'!B:B,'Basin Total Well Counts'!A:A,F1703)</f>
        <v>0</v>
      </c>
      <c r="M1703" s="4">
        <f t="shared" si="105"/>
        <v>0</v>
      </c>
      <c r="N1703" s="2">
        <f>SUMIF('Basin Emissions'!A:A,F1703,'Basin Emissions'!B:B)</f>
        <v>22.899069699999998</v>
      </c>
      <c r="O1703" s="8">
        <f t="shared" si="106"/>
        <v>0</v>
      </c>
      <c r="P1703" s="7">
        <f>SUMIF('Tool Pneumatics CH4 VOC BTEX'!B:B,A1703,'Tool Pneumatics CH4 VOC BTEX'!F:F)</f>
        <v>3.5899999141693102</v>
      </c>
      <c r="Q1703" s="14">
        <f t="shared" si="107"/>
        <v>0</v>
      </c>
      <c r="R1703" s="16">
        <f>SUMIF('Tool Pneumatics CH4 VOC BTEX'!B:B,A1703,'Tool Pneumatics CH4 VOC BTEX'!H:H)*Q1703</f>
        <v>0</v>
      </c>
      <c r="S1703" s="16">
        <f>SUMIF('Tool Pneumatics CH4 VOC BTEX'!B:B,A1703,'Tool Pneumatics CH4 VOC BTEX'!J:J)*Q1703</f>
        <v>0</v>
      </c>
      <c r="T1703" s="16">
        <f>SUMIF('Tool Pneumatics CH4 VOC BTEX'!B:B,A1703,'Tool Pneumatics CH4 VOC BTEX'!L:L)*Q1703</f>
        <v>0</v>
      </c>
      <c r="U1703" s="16">
        <f>SUMIF('Tool Pneumatics CH4 VOC BTEX'!B:B,A1703,'Tool Pneumatics CH4 VOC BTEX'!N:N)*Q1703</f>
        <v>0</v>
      </c>
    </row>
    <row r="1704" spans="1:21" x14ac:dyDescent="0.25">
      <c r="A1704" s="1" t="s">
        <v>4970</v>
      </c>
      <c r="B1704" s="1" t="s">
        <v>1530</v>
      </c>
      <c r="C1704" s="1" t="s">
        <v>4971</v>
      </c>
      <c r="D1704" s="3" t="s">
        <v>5339</v>
      </c>
      <c r="E1704" s="3" t="s">
        <v>23961</v>
      </c>
      <c r="F1704" s="1" t="s">
        <v>2240</v>
      </c>
      <c r="G1704" s="1">
        <v>0</v>
      </c>
      <c r="H1704" s="1" t="s">
        <v>27474</v>
      </c>
      <c r="I1704" s="1">
        <v>0</v>
      </c>
      <c r="J1704" s="1" t="s">
        <v>27474</v>
      </c>
      <c r="K1704" s="1">
        <f t="shared" si="104"/>
        <v>0</v>
      </c>
      <c r="L1704" s="2">
        <f>SUMIFS('Basin Total Well Counts'!B:B,'Basin Total Well Counts'!A:A,F1704)</f>
        <v>0</v>
      </c>
      <c r="M1704" s="4">
        <f t="shared" si="105"/>
        <v>0</v>
      </c>
      <c r="N1704" s="2">
        <f>SUMIF('Basin Emissions'!A:A,F1704,'Basin Emissions'!B:B)</f>
        <v>1897.7414753999999</v>
      </c>
      <c r="O1704" s="8">
        <f t="shared" si="106"/>
        <v>0</v>
      </c>
      <c r="P1704" s="7">
        <f>SUMIF('Tool Pneumatics CH4 VOC BTEX'!B:B,A1704,'Tool Pneumatics CH4 VOC BTEX'!F:F)</f>
        <v>3.5899999141693102</v>
      </c>
      <c r="Q1704" s="14">
        <f t="shared" si="107"/>
        <v>0</v>
      </c>
      <c r="R1704" s="16">
        <f>SUMIF('Tool Pneumatics CH4 VOC BTEX'!B:B,A1704,'Tool Pneumatics CH4 VOC BTEX'!H:H)*Q1704</f>
        <v>0</v>
      </c>
      <c r="S1704" s="16">
        <f>SUMIF('Tool Pneumatics CH4 VOC BTEX'!B:B,A1704,'Tool Pneumatics CH4 VOC BTEX'!J:J)*Q1704</f>
        <v>0</v>
      </c>
      <c r="T1704" s="16">
        <f>SUMIF('Tool Pneumatics CH4 VOC BTEX'!B:B,A1704,'Tool Pneumatics CH4 VOC BTEX'!L:L)*Q1704</f>
        <v>0</v>
      </c>
      <c r="U1704" s="16">
        <f>SUMIF('Tool Pneumatics CH4 VOC BTEX'!B:B,A1704,'Tool Pneumatics CH4 VOC BTEX'!N:N)*Q1704</f>
        <v>0</v>
      </c>
    </row>
    <row r="1705" spans="1:21" x14ac:dyDescent="0.25">
      <c r="A1705" s="1" t="s">
        <v>4972</v>
      </c>
      <c r="B1705" s="1" t="s">
        <v>1530</v>
      </c>
      <c r="C1705" s="1" t="s">
        <v>1584</v>
      </c>
      <c r="D1705" s="3" t="s">
        <v>2240</v>
      </c>
      <c r="E1705" s="3" t="s">
        <v>23961</v>
      </c>
      <c r="F1705" s="1" t="s">
        <v>2240</v>
      </c>
      <c r="G1705" s="1">
        <v>0</v>
      </c>
      <c r="H1705" s="1" t="s">
        <v>27474</v>
      </c>
      <c r="I1705" s="1">
        <v>0</v>
      </c>
      <c r="J1705" s="1" t="s">
        <v>27474</v>
      </c>
      <c r="K1705" s="1">
        <f t="shared" si="104"/>
        <v>0</v>
      </c>
      <c r="L1705" s="2">
        <f>SUMIFS('Basin Total Well Counts'!B:B,'Basin Total Well Counts'!A:A,F1705)</f>
        <v>0</v>
      </c>
      <c r="M1705" s="4">
        <f t="shared" si="105"/>
        <v>0</v>
      </c>
      <c r="N1705" s="2">
        <f>SUMIF('Basin Emissions'!A:A,F1705,'Basin Emissions'!B:B)</f>
        <v>1897.7414753999999</v>
      </c>
      <c r="O1705" s="8">
        <f t="shared" si="106"/>
        <v>0</v>
      </c>
      <c r="P1705" s="7">
        <f>SUMIF('Tool Pneumatics CH4 VOC BTEX'!B:B,A1705,'Tool Pneumatics CH4 VOC BTEX'!F:F)</f>
        <v>3.5899999141693102</v>
      </c>
      <c r="Q1705" s="14">
        <f t="shared" si="107"/>
        <v>0</v>
      </c>
      <c r="R1705" s="16">
        <f>SUMIF('Tool Pneumatics CH4 VOC BTEX'!B:B,A1705,'Tool Pneumatics CH4 VOC BTEX'!H:H)*Q1705</f>
        <v>0</v>
      </c>
      <c r="S1705" s="16">
        <f>SUMIF('Tool Pneumatics CH4 VOC BTEX'!B:B,A1705,'Tool Pneumatics CH4 VOC BTEX'!J:J)*Q1705</f>
        <v>0</v>
      </c>
      <c r="T1705" s="16">
        <f>SUMIF('Tool Pneumatics CH4 VOC BTEX'!B:B,A1705,'Tool Pneumatics CH4 VOC BTEX'!L:L)*Q1705</f>
        <v>0</v>
      </c>
      <c r="U1705" s="16">
        <f>SUMIF('Tool Pneumatics CH4 VOC BTEX'!B:B,A1705,'Tool Pneumatics CH4 VOC BTEX'!N:N)*Q1705</f>
        <v>0</v>
      </c>
    </row>
    <row r="1706" spans="1:21" x14ac:dyDescent="0.25">
      <c r="A1706" s="1" t="s">
        <v>4973</v>
      </c>
      <c r="B1706" s="1" t="s">
        <v>1530</v>
      </c>
      <c r="C1706" s="1" t="s">
        <v>4974</v>
      </c>
      <c r="D1706" s="3" t="s">
        <v>1015</v>
      </c>
      <c r="E1706" s="3" t="s">
        <v>23961</v>
      </c>
      <c r="F1706" s="1" t="s">
        <v>2240</v>
      </c>
      <c r="G1706" s="1">
        <v>0</v>
      </c>
      <c r="H1706" s="1" t="s">
        <v>27474</v>
      </c>
      <c r="I1706" s="1">
        <v>0</v>
      </c>
      <c r="J1706" s="1" t="s">
        <v>27474</v>
      </c>
      <c r="K1706" s="1">
        <f t="shared" si="104"/>
        <v>0</v>
      </c>
      <c r="L1706" s="2">
        <f>SUMIFS('Basin Total Well Counts'!B:B,'Basin Total Well Counts'!A:A,F1706)</f>
        <v>0</v>
      </c>
      <c r="M1706" s="4">
        <f t="shared" si="105"/>
        <v>0</v>
      </c>
      <c r="N1706" s="2">
        <f>SUMIF('Basin Emissions'!A:A,F1706,'Basin Emissions'!B:B)</f>
        <v>1897.7414753999999</v>
      </c>
      <c r="O1706" s="8">
        <f t="shared" si="106"/>
        <v>0</v>
      </c>
      <c r="P1706" s="7">
        <f>SUMIF('Tool Pneumatics CH4 VOC BTEX'!B:B,A1706,'Tool Pneumatics CH4 VOC BTEX'!F:F)</f>
        <v>3.5899999141693102</v>
      </c>
      <c r="Q1706" s="14">
        <f t="shared" si="107"/>
        <v>0</v>
      </c>
      <c r="R1706" s="16">
        <f>SUMIF('Tool Pneumatics CH4 VOC BTEX'!B:B,A1706,'Tool Pneumatics CH4 VOC BTEX'!H:H)*Q1706</f>
        <v>0</v>
      </c>
      <c r="S1706" s="16">
        <f>SUMIF('Tool Pneumatics CH4 VOC BTEX'!B:B,A1706,'Tool Pneumatics CH4 VOC BTEX'!J:J)*Q1706</f>
        <v>0</v>
      </c>
      <c r="T1706" s="16">
        <f>SUMIF('Tool Pneumatics CH4 VOC BTEX'!B:B,A1706,'Tool Pneumatics CH4 VOC BTEX'!L:L)*Q1706</f>
        <v>0</v>
      </c>
      <c r="U1706" s="16">
        <f>SUMIF('Tool Pneumatics CH4 VOC BTEX'!B:B,A1706,'Tool Pneumatics CH4 VOC BTEX'!N:N)*Q1706</f>
        <v>0</v>
      </c>
    </row>
    <row r="1707" spans="1:21" x14ac:dyDescent="0.25">
      <c r="A1707" s="1" t="s">
        <v>4975</v>
      </c>
      <c r="B1707" s="1" t="s">
        <v>1530</v>
      </c>
      <c r="C1707" s="1" t="s">
        <v>1913</v>
      </c>
      <c r="D1707" s="3" t="s">
        <v>1015</v>
      </c>
      <c r="E1707" s="3" t="s">
        <v>23961</v>
      </c>
      <c r="F1707" s="1" t="s">
        <v>2732</v>
      </c>
      <c r="G1707" s="1">
        <v>0</v>
      </c>
      <c r="H1707" s="1" t="s">
        <v>27474</v>
      </c>
      <c r="I1707" s="1">
        <v>0</v>
      </c>
      <c r="J1707" s="1" t="s">
        <v>27474</v>
      </c>
      <c r="K1707" s="1">
        <f t="shared" si="104"/>
        <v>0</v>
      </c>
      <c r="L1707" s="2">
        <f>SUMIFS('Basin Total Well Counts'!B:B,'Basin Total Well Counts'!A:A,F1707)</f>
        <v>0</v>
      </c>
      <c r="M1707" s="4">
        <f t="shared" si="105"/>
        <v>0</v>
      </c>
      <c r="N1707" s="2">
        <f>SUMIF('Basin Emissions'!A:A,F1707,'Basin Emissions'!B:B)</f>
        <v>22.899069699999998</v>
      </c>
      <c r="O1707" s="8">
        <f t="shared" si="106"/>
        <v>0</v>
      </c>
      <c r="P1707" s="7">
        <f>SUMIF('Tool Pneumatics CH4 VOC BTEX'!B:B,A1707,'Tool Pneumatics CH4 VOC BTEX'!F:F)</f>
        <v>3.5899999141693102</v>
      </c>
      <c r="Q1707" s="14">
        <f t="shared" si="107"/>
        <v>0</v>
      </c>
      <c r="R1707" s="16">
        <f>SUMIF('Tool Pneumatics CH4 VOC BTEX'!B:B,A1707,'Tool Pneumatics CH4 VOC BTEX'!H:H)*Q1707</f>
        <v>0</v>
      </c>
      <c r="S1707" s="16">
        <f>SUMIF('Tool Pneumatics CH4 VOC BTEX'!B:B,A1707,'Tool Pneumatics CH4 VOC BTEX'!J:J)*Q1707</f>
        <v>0</v>
      </c>
      <c r="T1707" s="16">
        <f>SUMIF('Tool Pneumatics CH4 VOC BTEX'!B:B,A1707,'Tool Pneumatics CH4 VOC BTEX'!L:L)*Q1707</f>
        <v>0</v>
      </c>
      <c r="U1707" s="16">
        <f>SUMIF('Tool Pneumatics CH4 VOC BTEX'!B:B,A1707,'Tool Pneumatics CH4 VOC BTEX'!N:N)*Q1707</f>
        <v>0</v>
      </c>
    </row>
    <row r="1708" spans="1:21" x14ac:dyDescent="0.25">
      <c r="A1708" s="1" t="s">
        <v>4976</v>
      </c>
      <c r="B1708" s="1" t="s">
        <v>1530</v>
      </c>
      <c r="C1708" s="1" t="s">
        <v>1585</v>
      </c>
      <c r="D1708" s="3" t="s">
        <v>1015</v>
      </c>
      <c r="E1708" s="3" t="s">
        <v>23961</v>
      </c>
      <c r="F1708" s="1" t="s">
        <v>2240</v>
      </c>
      <c r="G1708" s="1">
        <v>0</v>
      </c>
      <c r="H1708" s="1" t="s">
        <v>27474</v>
      </c>
      <c r="I1708" s="1">
        <v>0</v>
      </c>
      <c r="J1708" s="1" t="s">
        <v>27474</v>
      </c>
      <c r="K1708" s="1">
        <f t="shared" si="104"/>
        <v>0</v>
      </c>
      <c r="L1708" s="2">
        <f>SUMIFS('Basin Total Well Counts'!B:B,'Basin Total Well Counts'!A:A,F1708)</f>
        <v>0</v>
      </c>
      <c r="M1708" s="4">
        <f t="shared" si="105"/>
        <v>0</v>
      </c>
      <c r="N1708" s="2">
        <f>SUMIF('Basin Emissions'!A:A,F1708,'Basin Emissions'!B:B)</f>
        <v>1897.7414753999999</v>
      </c>
      <c r="O1708" s="8">
        <f t="shared" si="106"/>
        <v>0</v>
      </c>
      <c r="P1708" s="7">
        <f>SUMIF('Tool Pneumatics CH4 VOC BTEX'!B:B,A1708,'Tool Pneumatics CH4 VOC BTEX'!F:F)</f>
        <v>3.5899999141693102</v>
      </c>
      <c r="Q1708" s="14">
        <f t="shared" si="107"/>
        <v>0</v>
      </c>
      <c r="R1708" s="16">
        <f>SUMIF('Tool Pneumatics CH4 VOC BTEX'!B:B,A1708,'Tool Pneumatics CH4 VOC BTEX'!H:H)*Q1708</f>
        <v>0</v>
      </c>
      <c r="S1708" s="16">
        <f>SUMIF('Tool Pneumatics CH4 VOC BTEX'!B:B,A1708,'Tool Pneumatics CH4 VOC BTEX'!J:J)*Q1708</f>
        <v>0</v>
      </c>
      <c r="T1708" s="16">
        <f>SUMIF('Tool Pneumatics CH4 VOC BTEX'!B:B,A1708,'Tool Pneumatics CH4 VOC BTEX'!L:L)*Q1708</f>
        <v>0</v>
      </c>
      <c r="U1708" s="16">
        <f>SUMIF('Tool Pneumatics CH4 VOC BTEX'!B:B,A1708,'Tool Pneumatics CH4 VOC BTEX'!N:N)*Q1708</f>
        <v>0</v>
      </c>
    </row>
    <row r="1709" spans="1:21" x14ac:dyDescent="0.25">
      <c r="A1709" s="1" t="s">
        <v>4977</v>
      </c>
      <c r="B1709" s="1" t="s">
        <v>1530</v>
      </c>
      <c r="C1709" s="1" t="s">
        <v>1879</v>
      </c>
      <c r="D1709" s="3" t="s">
        <v>1015</v>
      </c>
      <c r="E1709" s="3" t="s">
        <v>23961</v>
      </c>
      <c r="F1709" s="1" t="s">
        <v>2732</v>
      </c>
      <c r="G1709" s="1">
        <v>0</v>
      </c>
      <c r="H1709" s="1" t="s">
        <v>27474</v>
      </c>
      <c r="I1709" s="1">
        <v>0</v>
      </c>
      <c r="J1709" s="1" t="s">
        <v>27474</v>
      </c>
      <c r="K1709" s="1">
        <f t="shared" si="104"/>
        <v>0</v>
      </c>
      <c r="L1709" s="2">
        <f>SUMIFS('Basin Total Well Counts'!B:B,'Basin Total Well Counts'!A:A,F1709)</f>
        <v>0</v>
      </c>
      <c r="M1709" s="4">
        <f t="shared" si="105"/>
        <v>0</v>
      </c>
      <c r="N1709" s="2">
        <f>SUMIF('Basin Emissions'!A:A,F1709,'Basin Emissions'!B:B)</f>
        <v>22.899069699999998</v>
      </c>
      <c r="O1709" s="8">
        <f t="shared" si="106"/>
        <v>0</v>
      </c>
      <c r="P1709" s="7">
        <f>SUMIF('Tool Pneumatics CH4 VOC BTEX'!B:B,A1709,'Tool Pneumatics CH4 VOC BTEX'!F:F)</f>
        <v>3.5899999141693102</v>
      </c>
      <c r="Q1709" s="14">
        <f t="shared" si="107"/>
        <v>0</v>
      </c>
      <c r="R1709" s="16">
        <f>SUMIF('Tool Pneumatics CH4 VOC BTEX'!B:B,A1709,'Tool Pneumatics CH4 VOC BTEX'!H:H)*Q1709</f>
        <v>0</v>
      </c>
      <c r="S1709" s="16">
        <f>SUMIF('Tool Pneumatics CH4 VOC BTEX'!B:B,A1709,'Tool Pneumatics CH4 VOC BTEX'!J:J)*Q1709</f>
        <v>0</v>
      </c>
      <c r="T1709" s="16">
        <f>SUMIF('Tool Pneumatics CH4 VOC BTEX'!B:B,A1709,'Tool Pneumatics CH4 VOC BTEX'!L:L)*Q1709</f>
        <v>0</v>
      </c>
      <c r="U1709" s="16">
        <f>SUMIF('Tool Pneumatics CH4 VOC BTEX'!B:B,A1709,'Tool Pneumatics CH4 VOC BTEX'!N:N)*Q1709</f>
        <v>0</v>
      </c>
    </row>
    <row r="1710" spans="1:21" x14ac:dyDescent="0.25">
      <c r="A1710" s="1" t="s">
        <v>4978</v>
      </c>
      <c r="B1710" s="1" t="s">
        <v>1530</v>
      </c>
      <c r="C1710" s="1" t="s">
        <v>1788</v>
      </c>
      <c r="D1710" s="3" t="s">
        <v>1015</v>
      </c>
      <c r="E1710" s="3" t="s">
        <v>23961</v>
      </c>
      <c r="F1710" s="1" t="s">
        <v>2240</v>
      </c>
      <c r="G1710" s="1">
        <v>0</v>
      </c>
      <c r="H1710" s="1" t="s">
        <v>27474</v>
      </c>
      <c r="I1710" s="1">
        <v>0</v>
      </c>
      <c r="J1710" s="1" t="s">
        <v>27474</v>
      </c>
      <c r="K1710" s="1">
        <f t="shared" si="104"/>
        <v>0</v>
      </c>
      <c r="L1710" s="2">
        <f>SUMIFS('Basin Total Well Counts'!B:B,'Basin Total Well Counts'!A:A,F1710)</f>
        <v>0</v>
      </c>
      <c r="M1710" s="4">
        <f t="shared" si="105"/>
        <v>0</v>
      </c>
      <c r="N1710" s="2">
        <f>SUMIF('Basin Emissions'!A:A,F1710,'Basin Emissions'!B:B)</f>
        <v>1897.7414753999999</v>
      </c>
      <c r="O1710" s="8">
        <f t="shared" si="106"/>
        <v>0</v>
      </c>
      <c r="P1710" s="7">
        <f>SUMIF('Tool Pneumatics CH4 VOC BTEX'!B:B,A1710,'Tool Pneumatics CH4 VOC BTEX'!F:F)</f>
        <v>3.5899999141693102</v>
      </c>
      <c r="Q1710" s="14">
        <f t="shared" si="107"/>
        <v>0</v>
      </c>
      <c r="R1710" s="16">
        <f>SUMIF('Tool Pneumatics CH4 VOC BTEX'!B:B,A1710,'Tool Pneumatics CH4 VOC BTEX'!H:H)*Q1710</f>
        <v>0</v>
      </c>
      <c r="S1710" s="16">
        <f>SUMIF('Tool Pneumatics CH4 VOC BTEX'!B:B,A1710,'Tool Pneumatics CH4 VOC BTEX'!J:J)*Q1710</f>
        <v>0</v>
      </c>
      <c r="T1710" s="16">
        <f>SUMIF('Tool Pneumatics CH4 VOC BTEX'!B:B,A1710,'Tool Pneumatics CH4 VOC BTEX'!L:L)*Q1710</f>
        <v>0</v>
      </c>
      <c r="U1710" s="16">
        <f>SUMIF('Tool Pneumatics CH4 VOC BTEX'!B:B,A1710,'Tool Pneumatics CH4 VOC BTEX'!N:N)*Q1710</f>
        <v>0</v>
      </c>
    </row>
    <row r="1711" spans="1:21" x14ac:dyDescent="0.25">
      <c r="A1711" s="1" t="s">
        <v>4979</v>
      </c>
      <c r="B1711" s="1" t="s">
        <v>1530</v>
      </c>
      <c r="C1711" s="1" t="s">
        <v>4980</v>
      </c>
      <c r="D1711" s="3" t="s">
        <v>1015</v>
      </c>
      <c r="E1711" s="3" t="s">
        <v>23961</v>
      </c>
      <c r="F1711" s="1" t="s">
        <v>2240</v>
      </c>
      <c r="G1711" s="1">
        <v>0</v>
      </c>
      <c r="H1711" s="1" t="s">
        <v>27474</v>
      </c>
      <c r="I1711" s="1">
        <v>0</v>
      </c>
      <c r="J1711" s="1" t="s">
        <v>27474</v>
      </c>
      <c r="K1711" s="1">
        <f t="shared" si="104"/>
        <v>0</v>
      </c>
      <c r="L1711" s="2">
        <f>SUMIFS('Basin Total Well Counts'!B:B,'Basin Total Well Counts'!A:A,F1711)</f>
        <v>0</v>
      </c>
      <c r="M1711" s="4">
        <f t="shared" si="105"/>
        <v>0</v>
      </c>
      <c r="N1711" s="2">
        <f>SUMIF('Basin Emissions'!A:A,F1711,'Basin Emissions'!B:B)</f>
        <v>1897.7414753999999</v>
      </c>
      <c r="O1711" s="8">
        <f t="shared" si="106"/>
        <v>0</v>
      </c>
      <c r="P1711" s="7">
        <f>SUMIF('Tool Pneumatics CH4 VOC BTEX'!B:B,A1711,'Tool Pneumatics CH4 VOC BTEX'!F:F)</f>
        <v>3.5899999141693102</v>
      </c>
      <c r="Q1711" s="14">
        <f t="shared" si="107"/>
        <v>0</v>
      </c>
      <c r="R1711" s="16">
        <f>SUMIF('Tool Pneumatics CH4 VOC BTEX'!B:B,A1711,'Tool Pneumatics CH4 VOC BTEX'!H:H)*Q1711</f>
        <v>0</v>
      </c>
      <c r="S1711" s="16">
        <f>SUMIF('Tool Pneumatics CH4 VOC BTEX'!B:B,A1711,'Tool Pneumatics CH4 VOC BTEX'!J:J)*Q1711</f>
        <v>0</v>
      </c>
      <c r="T1711" s="16">
        <f>SUMIF('Tool Pneumatics CH4 VOC BTEX'!B:B,A1711,'Tool Pneumatics CH4 VOC BTEX'!L:L)*Q1711</f>
        <v>0</v>
      </c>
      <c r="U1711" s="16">
        <f>SUMIF('Tool Pneumatics CH4 VOC BTEX'!B:B,A1711,'Tool Pneumatics CH4 VOC BTEX'!N:N)*Q1711</f>
        <v>0</v>
      </c>
    </row>
    <row r="1712" spans="1:21" x14ac:dyDescent="0.25">
      <c r="A1712" s="1" t="s">
        <v>4981</v>
      </c>
      <c r="B1712" s="1" t="s">
        <v>1530</v>
      </c>
      <c r="C1712" s="1" t="s">
        <v>1566</v>
      </c>
      <c r="D1712" s="3" t="s">
        <v>2240</v>
      </c>
      <c r="E1712" s="3" t="s">
        <v>23961</v>
      </c>
      <c r="F1712" s="1" t="s">
        <v>2240</v>
      </c>
      <c r="G1712" s="1">
        <v>0</v>
      </c>
      <c r="H1712" s="1" t="s">
        <v>27474</v>
      </c>
      <c r="I1712" s="1">
        <v>0</v>
      </c>
      <c r="J1712" s="1" t="s">
        <v>27474</v>
      </c>
      <c r="K1712" s="1">
        <f t="shared" si="104"/>
        <v>0</v>
      </c>
      <c r="L1712" s="2">
        <f>SUMIFS('Basin Total Well Counts'!B:B,'Basin Total Well Counts'!A:A,F1712)</f>
        <v>0</v>
      </c>
      <c r="M1712" s="4">
        <f t="shared" si="105"/>
        <v>0</v>
      </c>
      <c r="N1712" s="2">
        <f>SUMIF('Basin Emissions'!A:A,F1712,'Basin Emissions'!B:B)</f>
        <v>1897.7414753999999</v>
      </c>
      <c r="O1712" s="8">
        <f t="shared" si="106"/>
        <v>0</v>
      </c>
      <c r="P1712" s="7">
        <f>SUMIF('Tool Pneumatics CH4 VOC BTEX'!B:B,A1712,'Tool Pneumatics CH4 VOC BTEX'!F:F)</f>
        <v>3.5899999141693102</v>
      </c>
      <c r="Q1712" s="14">
        <f t="shared" si="107"/>
        <v>0</v>
      </c>
      <c r="R1712" s="16">
        <f>SUMIF('Tool Pneumatics CH4 VOC BTEX'!B:B,A1712,'Tool Pneumatics CH4 VOC BTEX'!H:H)*Q1712</f>
        <v>0</v>
      </c>
      <c r="S1712" s="16">
        <f>SUMIF('Tool Pneumatics CH4 VOC BTEX'!B:B,A1712,'Tool Pneumatics CH4 VOC BTEX'!J:J)*Q1712</f>
        <v>0</v>
      </c>
      <c r="T1712" s="16">
        <f>SUMIF('Tool Pneumatics CH4 VOC BTEX'!B:B,A1712,'Tool Pneumatics CH4 VOC BTEX'!L:L)*Q1712</f>
        <v>0</v>
      </c>
      <c r="U1712" s="16">
        <f>SUMIF('Tool Pneumatics CH4 VOC BTEX'!B:B,A1712,'Tool Pneumatics CH4 VOC BTEX'!N:N)*Q1712</f>
        <v>0</v>
      </c>
    </row>
    <row r="1713" spans="1:21" x14ac:dyDescent="0.25">
      <c r="A1713" s="1" t="s">
        <v>4982</v>
      </c>
      <c r="B1713" s="1" t="s">
        <v>1530</v>
      </c>
      <c r="C1713" s="1" t="s">
        <v>2004</v>
      </c>
      <c r="D1713" s="3" t="s">
        <v>1015</v>
      </c>
      <c r="E1713" s="3" t="s">
        <v>23961</v>
      </c>
      <c r="F1713" s="1" t="s">
        <v>2240</v>
      </c>
      <c r="G1713" s="1">
        <v>0</v>
      </c>
      <c r="H1713" s="1" t="s">
        <v>27474</v>
      </c>
      <c r="I1713" s="1">
        <v>0</v>
      </c>
      <c r="J1713" s="1" t="s">
        <v>27474</v>
      </c>
      <c r="K1713" s="1">
        <f t="shared" si="104"/>
        <v>0</v>
      </c>
      <c r="L1713" s="2">
        <f>SUMIFS('Basin Total Well Counts'!B:B,'Basin Total Well Counts'!A:A,F1713)</f>
        <v>0</v>
      </c>
      <c r="M1713" s="4">
        <f t="shared" si="105"/>
        <v>0</v>
      </c>
      <c r="N1713" s="2">
        <f>SUMIF('Basin Emissions'!A:A,F1713,'Basin Emissions'!B:B)</f>
        <v>1897.7414753999999</v>
      </c>
      <c r="O1713" s="8">
        <f t="shared" si="106"/>
        <v>0</v>
      </c>
      <c r="P1713" s="7">
        <f>SUMIF('Tool Pneumatics CH4 VOC BTEX'!B:B,A1713,'Tool Pneumatics CH4 VOC BTEX'!F:F)</f>
        <v>3.5899999141693102</v>
      </c>
      <c r="Q1713" s="14">
        <f t="shared" si="107"/>
        <v>0</v>
      </c>
      <c r="R1713" s="16">
        <f>SUMIF('Tool Pneumatics CH4 VOC BTEX'!B:B,A1713,'Tool Pneumatics CH4 VOC BTEX'!H:H)*Q1713</f>
        <v>0</v>
      </c>
      <c r="S1713" s="16">
        <f>SUMIF('Tool Pneumatics CH4 VOC BTEX'!B:B,A1713,'Tool Pneumatics CH4 VOC BTEX'!J:J)*Q1713</f>
        <v>0</v>
      </c>
      <c r="T1713" s="16">
        <f>SUMIF('Tool Pneumatics CH4 VOC BTEX'!B:B,A1713,'Tool Pneumatics CH4 VOC BTEX'!L:L)*Q1713</f>
        <v>0</v>
      </c>
      <c r="U1713" s="16">
        <f>SUMIF('Tool Pneumatics CH4 VOC BTEX'!B:B,A1713,'Tool Pneumatics CH4 VOC BTEX'!N:N)*Q1713</f>
        <v>0</v>
      </c>
    </row>
    <row r="1714" spans="1:21" x14ac:dyDescent="0.25">
      <c r="A1714" s="1" t="s">
        <v>4983</v>
      </c>
      <c r="B1714" s="1" t="s">
        <v>1530</v>
      </c>
      <c r="C1714" s="1" t="s">
        <v>1953</v>
      </c>
      <c r="D1714" s="3" t="s">
        <v>1015</v>
      </c>
      <c r="E1714" s="3" t="s">
        <v>23961</v>
      </c>
      <c r="F1714" s="1" t="s">
        <v>2732</v>
      </c>
      <c r="G1714" s="1">
        <v>0</v>
      </c>
      <c r="H1714" s="1" t="s">
        <v>27474</v>
      </c>
      <c r="I1714" s="1">
        <v>0</v>
      </c>
      <c r="J1714" s="1" t="s">
        <v>27474</v>
      </c>
      <c r="K1714" s="1">
        <f t="shared" si="104"/>
        <v>0</v>
      </c>
      <c r="L1714" s="2">
        <f>SUMIFS('Basin Total Well Counts'!B:B,'Basin Total Well Counts'!A:A,F1714)</f>
        <v>0</v>
      </c>
      <c r="M1714" s="4">
        <f t="shared" si="105"/>
        <v>0</v>
      </c>
      <c r="N1714" s="2">
        <f>SUMIF('Basin Emissions'!A:A,F1714,'Basin Emissions'!B:B)</f>
        <v>22.899069699999998</v>
      </c>
      <c r="O1714" s="8">
        <f t="shared" si="106"/>
        <v>0</v>
      </c>
      <c r="P1714" s="7">
        <f>SUMIF('Tool Pneumatics CH4 VOC BTEX'!B:B,A1714,'Tool Pneumatics CH4 VOC BTEX'!F:F)</f>
        <v>3.5899999141693102</v>
      </c>
      <c r="Q1714" s="14">
        <f t="shared" si="107"/>
        <v>0</v>
      </c>
      <c r="R1714" s="16">
        <f>SUMIF('Tool Pneumatics CH4 VOC BTEX'!B:B,A1714,'Tool Pneumatics CH4 VOC BTEX'!H:H)*Q1714</f>
        <v>0</v>
      </c>
      <c r="S1714" s="16">
        <f>SUMIF('Tool Pneumatics CH4 VOC BTEX'!B:B,A1714,'Tool Pneumatics CH4 VOC BTEX'!J:J)*Q1714</f>
        <v>0</v>
      </c>
      <c r="T1714" s="16">
        <f>SUMIF('Tool Pneumatics CH4 VOC BTEX'!B:B,A1714,'Tool Pneumatics CH4 VOC BTEX'!L:L)*Q1714</f>
        <v>0</v>
      </c>
      <c r="U1714" s="16">
        <f>SUMIF('Tool Pneumatics CH4 VOC BTEX'!B:B,A1714,'Tool Pneumatics CH4 VOC BTEX'!N:N)*Q1714</f>
        <v>0</v>
      </c>
    </row>
    <row r="1715" spans="1:21" x14ac:dyDescent="0.25">
      <c r="A1715" s="1" t="s">
        <v>4984</v>
      </c>
      <c r="B1715" s="1" t="s">
        <v>1530</v>
      </c>
      <c r="C1715" s="1" t="s">
        <v>4985</v>
      </c>
      <c r="D1715" s="3" t="s">
        <v>1015</v>
      </c>
      <c r="E1715" s="3" t="s">
        <v>23961</v>
      </c>
      <c r="F1715" s="1" t="s">
        <v>2240</v>
      </c>
      <c r="G1715" s="1">
        <v>0</v>
      </c>
      <c r="H1715" s="1" t="s">
        <v>27474</v>
      </c>
      <c r="I1715" s="1">
        <v>0</v>
      </c>
      <c r="J1715" s="1" t="s">
        <v>27474</v>
      </c>
      <c r="K1715" s="1">
        <f t="shared" si="104"/>
        <v>0</v>
      </c>
      <c r="L1715" s="2">
        <f>SUMIFS('Basin Total Well Counts'!B:B,'Basin Total Well Counts'!A:A,F1715)</f>
        <v>0</v>
      </c>
      <c r="M1715" s="4">
        <f t="shared" si="105"/>
        <v>0</v>
      </c>
      <c r="N1715" s="2">
        <f>SUMIF('Basin Emissions'!A:A,F1715,'Basin Emissions'!B:B)</f>
        <v>1897.7414753999999</v>
      </c>
      <c r="O1715" s="8">
        <f t="shared" si="106"/>
        <v>0</v>
      </c>
      <c r="P1715" s="7">
        <f>SUMIF('Tool Pneumatics CH4 VOC BTEX'!B:B,A1715,'Tool Pneumatics CH4 VOC BTEX'!F:F)</f>
        <v>3.5899999141693102</v>
      </c>
      <c r="Q1715" s="14">
        <f t="shared" si="107"/>
        <v>0</v>
      </c>
      <c r="R1715" s="16">
        <f>SUMIF('Tool Pneumatics CH4 VOC BTEX'!B:B,A1715,'Tool Pneumatics CH4 VOC BTEX'!H:H)*Q1715</f>
        <v>0</v>
      </c>
      <c r="S1715" s="16">
        <f>SUMIF('Tool Pneumatics CH4 VOC BTEX'!B:B,A1715,'Tool Pneumatics CH4 VOC BTEX'!J:J)*Q1715</f>
        <v>0</v>
      </c>
      <c r="T1715" s="16">
        <f>SUMIF('Tool Pneumatics CH4 VOC BTEX'!B:B,A1715,'Tool Pneumatics CH4 VOC BTEX'!L:L)*Q1715</f>
        <v>0</v>
      </c>
      <c r="U1715" s="16">
        <f>SUMIF('Tool Pneumatics CH4 VOC BTEX'!B:B,A1715,'Tool Pneumatics CH4 VOC BTEX'!N:N)*Q1715</f>
        <v>0</v>
      </c>
    </row>
    <row r="1716" spans="1:21" x14ac:dyDescent="0.25">
      <c r="A1716" s="1" t="s">
        <v>4986</v>
      </c>
      <c r="B1716" s="1" t="s">
        <v>1530</v>
      </c>
      <c r="C1716" s="1" t="s">
        <v>1580</v>
      </c>
      <c r="D1716" s="3" t="s">
        <v>1015</v>
      </c>
      <c r="E1716" s="3" t="s">
        <v>23961</v>
      </c>
      <c r="F1716" s="1" t="s">
        <v>2240</v>
      </c>
      <c r="G1716" s="1">
        <v>0</v>
      </c>
      <c r="H1716" s="1" t="s">
        <v>27474</v>
      </c>
      <c r="I1716" s="1">
        <v>0</v>
      </c>
      <c r="J1716" s="1" t="s">
        <v>27474</v>
      </c>
      <c r="K1716" s="1">
        <f t="shared" si="104"/>
        <v>0</v>
      </c>
      <c r="L1716" s="2">
        <f>SUMIFS('Basin Total Well Counts'!B:B,'Basin Total Well Counts'!A:A,F1716)</f>
        <v>0</v>
      </c>
      <c r="M1716" s="4">
        <f t="shared" si="105"/>
        <v>0</v>
      </c>
      <c r="N1716" s="2">
        <f>SUMIF('Basin Emissions'!A:A,F1716,'Basin Emissions'!B:B)</f>
        <v>1897.7414753999999</v>
      </c>
      <c r="O1716" s="8">
        <f t="shared" si="106"/>
        <v>0</v>
      </c>
      <c r="P1716" s="7">
        <f>SUMIF('Tool Pneumatics CH4 VOC BTEX'!B:B,A1716,'Tool Pneumatics CH4 VOC BTEX'!F:F)</f>
        <v>3.5899999141693102</v>
      </c>
      <c r="Q1716" s="14">
        <f t="shared" si="107"/>
        <v>0</v>
      </c>
      <c r="R1716" s="16">
        <f>SUMIF('Tool Pneumatics CH4 VOC BTEX'!B:B,A1716,'Tool Pneumatics CH4 VOC BTEX'!H:H)*Q1716</f>
        <v>0</v>
      </c>
      <c r="S1716" s="16">
        <f>SUMIF('Tool Pneumatics CH4 VOC BTEX'!B:B,A1716,'Tool Pneumatics CH4 VOC BTEX'!J:J)*Q1716</f>
        <v>0</v>
      </c>
      <c r="T1716" s="16">
        <f>SUMIF('Tool Pneumatics CH4 VOC BTEX'!B:B,A1716,'Tool Pneumatics CH4 VOC BTEX'!L:L)*Q1716</f>
        <v>0</v>
      </c>
      <c r="U1716" s="16">
        <f>SUMIF('Tool Pneumatics CH4 VOC BTEX'!B:B,A1716,'Tool Pneumatics CH4 VOC BTEX'!N:N)*Q1716</f>
        <v>0</v>
      </c>
    </row>
    <row r="1717" spans="1:21" x14ac:dyDescent="0.25">
      <c r="A1717" s="1" t="s">
        <v>4987</v>
      </c>
      <c r="B1717" s="1" t="s">
        <v>1530</v>
      </c>
      <c r="C1717" s="1" t="s">
        <v>1626</v>
      </c>
      <c r="D1717" s="3" t="s">
        <v>1015</v>
      </c>
      <c r="E1717" s="3" t="s">
        <v>23961</v>
      </c>
      <c r="F1717" s="1" t="s">
        <v>2240</v>
      </c>
      <c r="G1717" s="1">
        <v>0</v>
      </c>
      <c r="H1717" s="1" t="s">
        <v>27474</v>
      </c>
      <c r="I1717" s="1">
        <v>0</v>
      </c>
      <c r="J1717" s="1" t="s">
        <v>27474</v>
      </c>
      <c r="K1717" s="1">
        <f t="shared" si="104"/>
        <v>0</v>
      </c>
      <c r="L1717" s="2">
        <f>SUMIFS('Basin Total Well Counts'!B:B,'Basin Total Well Counts'!A:A,F1717)</f>
        <v>0</v>
      </c>
      <c r="M1717" s="4">
        <f t="shared" si="105"/>
        <v>0</v>
      </c>
      <c r="N1717" s="2">
        <f>SUMIF('Basin Emissions'!A:A,F1717,'Basin Emissions'!B:B)</f>
        <v>1897.7414753999999</v>
      </c>
      <c r="O1717" s="8">
        <f t="shared" si="106"/>
        <v>0</v>
      </c>
      <c r="P1717" s="7">
        <f>SUMIF('Tool Pneumatics CH4 VOC BTEX'!B:B,A1717,'Tool Pneumatics CH4 VOC BTEX'!F:F)</f>
        <v>3.5899999141693102</v>
      </c>
      <c r="Q1717" s="14">
        <f t="shared" si="107"/>
        <v>0</v>
      </c>
      <c r="R1717" s="16">
        <f>SUMIF('Tool Pneumatics CH4 VOC BTEX'!B:B,A1717,'Tool Pneumatics CH4 VOC BTEX'!H:H)*Q1717</f>
        <v>0</v>
      </c>
      <c r="S1717" s="16">
        <f>SUMIF('Tool Pneumatics CH4 VOC BTEX'!B:B,A1717,'Tool Pneumatics CH4 VOC BTEX'!J:J)*Q1717</f>
        <v>0</v>
      </c>
      <c r="T1717" s="16">
        <f>SUMIF('Tool Pneumatics CH4 VOC BTEX'!B:B,A1717,'Tool Pneumatics CH4 VOC BTEX'!L:L)*Q1717</f>
        <v>0</v>
      </c>
      <c r="U1717" s="16">
        <f>SUMIF('Tool Pneumatics CH4 VOC BTEX'!B:B,A1717,'Tool Pneumatics CH4 VOC BTEX'!N:N)*Q1717</f>
        <v>0</v>
      </c>
    </row>
    <row r="1718" spans="1:21" x14ac:dyDescent="0.25">
      <c r="A1718" s="1" t="s">
        <v>4988</v>
      </c>
      <c r="B1718" s="1" t="s">
        <v>1530</v>
      </c>
      <c r="C1718" s="1" t="s">
        <v>4989</v>
      </c>
      <c r="D1718" s="3" t="s">
        <v>2240</v>
      </c>
      <c r="E1718" s="3" t="s">
        <v>23961</v>
      </c>
      <c r="F1718" s="1" t="s">
        <v>2240</v>
      </c>
      <c r="G1718" s="1">
        <v>0</v>
      </c>
      <c r="H1718" s="1" t="s">
        <v>27474</v>
      </c>
      <c r="I1718" s="1">
        <v>0</v>
      </c>
      <c r="J1718" s="1" t="s">
        <v>27474</v>
      </c>
      <c r="K1718" s="1">
        <f t="shared" si="104"/>
        <v>0</v>
      </c>
      <c r="L1718" s="2">
        <f>SUMIFS('Basin Total Well Counts'!B:B,'Basin Total Well Counts'!A:A,F1718)</f>
        <v>0</v>
      </c>
      <c r="M1718" s="4">
        <f t="shared" si="105"/>
        <v>0</v>
      </c>
      <c r="N1718" s="2">
        <f>SUMIF('Basin Emissions'!A:A,F1718,'Basin Emissions'!B:B)</f>
        <v>1897.7414753999999</v>
      </c>
      <c r="O1718" s="8">
        <f t="shared" si="106"/>
        <v>0</v>
      </c>
      <c r="P1718" s="7">
        <f>SUMIF('Tool Pneumatics CH4 VOC BTEX'!B:B,A1718,'Tool Pneumatics CH4 VOC BTEX'!F:F)</f>
        <v>3.5899999141693102</v>
      </c>
      <c r="Q1718" s="14">
        <f t="shared" si="107"/>
        <v>0</v>
      </c>
      <c r="R1718" s="16">
        <f>SUMIF('Tool Pneumatics CH4 VOC BTEX'!B:B,A1718,'Tool Pneumatics CH4 VOC BTEX'!H:H)*Q1718</f>
        <v>0</v>
      </c>
      <c r="S1718" s="16">
        <f>SUMIF('Tool Pneumatics CH4 VOC BTEX'!B:B,A1718,'Tool Pneumatics CH4 VOC BTEX'!J:J)*Q1718</f>
        <v>0</v>
      </c>
      <c r="T1718" s="16">
        <f>SUMIF('Tool Pneumatics CH4 VOC BTEX'!B:B,A1718,'Tool Pneumatics CH4 VOC BTEX'!L:L)*Q1718</f>
        <v>0</v>
      </c>
      <c r="U1718" s="16">
        <f>SUMIF('Tool Pneumatics CH4 VOC BTEX'!B:B,A1718,'Tool Pneumatics CH4 VOC BTEX'!N:N)*Q1718</f>
        <v>0</v>
      </c>
    </row>
    <row r="1719" spans="1:21" x14ac:dyDescent="0.25">
      <c r="A1719" s="1" t="s">
        <v>4990</v>
      </c>
      <c r="B1719" s="1" t="s">
        <v>1530</v>
      </c>
      <c r="C1719" s="1" t="s">
        <v>4991</v>
      </c>
      <c r="D1719" s="3" t="s">
        <v>1015</v>
      </c>
      <c r="E1719" s="3" t="s">
        <v>23961</v>
      </c>
      <c r="F1719" s="1" t="s">
        <v>2240</v>
      </c>
      <c r="G1719" s="1">
        <v>0</v>
      </c>
      <c r="H1719" s="1" t="s">
        <v>27474</v>
      </c>
      <c r="I1719" s="1">
        <v>0</v>
      </c>
      <c r="J1719" s="1" t="s">
        <v>27474</v>
      </c>
      <c r="K1719" s="1">
        <f t="shared" si="104"/>
        <v>0</v>
      </c>
      <c r="L1719" s="2">
        <f>SUMIFS('Basin Total Well Counts'!B:B,'Basin Total Well Counts'!A:A,F1719)</f>
        <v>0</v>
      </c>
      <c r="M1719" s="4">
        <f t="shared" si="105"/>
        <v>0</v>
      </c>
      <c r="N1719" s="2">
        <f>SUMIF('Basin Emissions'!A:A,F1719,'Basin Emissions'!B:B)</f>
        <v>1897.7414753999999</v>
      </c>
      <c r="O1719" s="8">
        <f t="shared" si="106"/>
        <v>0</v>
      </c>
      <c r="P1719" s="7">
        <f>SUMIF('Tool Pneumatics CH4 VOC BTEX'!B:B,A1719,'Tool Pneumatics CH4 VOC BTEX'!F:F)</f>
        <v>3.5899999141693102</v>
      </c>
      <c r="Q1719" s="14">
        <f t="shared" si="107"/>
        <v>0</v>
      </c>
      <c r="R1719" s="16">
        <f>SUMIF('Tool Pneumatics CH4 VOC BTEX'!B:B,A1719,'Tool Pneumatics CH4 VOC BTEX'!H:H)*Q1719</f>
        <v>0</v>
      </c>
      <c r="S1719" s="16">
        <f>SUMIF('Tool Pneumatics CH4 VOC BTEX'!B:B,A1719,'Tool Pneumatics CH4 VOC BTEX'!J:J)*Q1719</f>
        <v>0</v>
      </c>
      <c r="T1719" s="16">
        <f>SUMIF('Tool Pneumatics CH4 VOC BTEX'!B:B,A1719,'Tool Pneumatics CH4 VOC BTEX'!L:L)*Q1719</f>
        <v>0</v>
      </c>
      <c r="U1719" s="16">
        <f>SUMIF('Tool Pneumatics CH4 VOC BTEX'!B:B,A1719,'Tool Pneumatics CH4 VOC BTEX'!N:N)*Q1719</f>
        <v>0</v>
      </c>
    </row>
    <row r="1720" spans="1:21" x14ac:dyDescent="0.25">
      <c r="A1720" s="1" t="s">
        <v>4992</v>
      </c>
      <c r="B1720" s="1" t="s">
        <v>1530</v>
      </c>
      <c r="C1720" s="1" t="s">
        <v>2191</v>
      </c>
      <c r="D1720" s="3" t="s">
        <v>1015</v>
      </c>
      <c r="E1720" s="3" t="s">
        <v>23961</v>
      </c>
      <c r="F1720" s="1" t="s">
        <v>2732</v>
      </c>
      <c r="G1720" s="1">
        <v>0</v>
      </c>
      <c r="H1720" s="1" t="s">
        <v>27474</v>
      </c>
      <c r="I1720" s="1">
        <v>0</v>
      </c>
      <c r="J1720" s="1" t="s">
        <v>27474</v>
      </c>
      <c r="K1720" s="1">
        <f t="shared" si="104"/>
        <v>0</v>
      </c>
      <c r="L1720" s="2">
        <f>SUMIFS('Basin Total Well Counts'!B:B,'Basin Total Well Counts'!A:A,F1720)</f>
        <v>0</v>
      </c>
      <c r="M1720" s="4">
        <f t="shared" si="105"/>
        <v>0</v>
      </c>
      <c r="N1720" s="2">
        <f>SUMIF('Basin Emissions'!A:A,F1720,'Basin Emissions'!B:B)</f>
        <v>22.899069699999998</v>
      </c>
      <c r="O1720" s="8">
        <f t="shared" si="106"/>
        <v>0</v>
      </c>
      <c r="P1720" s="7">
        <f>SUMIF('Tool Pneumatics CH4 VOC BTEX'!B:B,A1720,'Tool Pneumatics CH4 VOC BTEX'!F:F)</f>
        <v>3.5899999141693102</v>
      </c>
      <c r="Q1720" s="14">
        <f t="shared" si="107"/>
        <v>0</v>
      </c>
      <c r="R1720" s="16">
        <f>SUMIF('Tool Pneumatics CH4 VOC BTEX'!B:B,A1720,'Tool Pneumatics CH4 VOC BTEX'!H:H)*Q1720</f>
        <v>0</v>
      </c>
      <c r="S1720" s="16">
        <f>SUMIF('Tool Pneumatics CH4 VOC BTEX'!B:B,A1720,'Tool Pneumatics CH4 VOC BTEX'!J:J)*Q1720</f>
        <v>0</v>
      </c>
      <c r="T1720" s="16">
        <f>SUMIF('Tool Pneumatics CH4 VOC BTEX'!B:B,A1720,'Tool Pneumatics CH4 VOC BTEX'!L:L)*Q1720</f>
        <v>0</v>
      </c>
      <c r="U1720" s="16">
        <f>SUMIF('Tool Pneumatics CH4 VOC BTEX'!B:B,A1720,'Tool Pneumatics CH4 VOC BTEX'!N:N)*Q1720</f>
        <v>0</v>
      </c>
    </row>
    <row r="1721" spans="1:21" x14ac:dyDescent="0.25">
      <c r="A1721" s="1" t="s">
        <v>4993</v>
      </c>
      <c r="B1721" s="1" t="s">
        <v>1530</v>
      </c>
      <c r="C1721" s="1" t="s">
        <v>1716</v>
      </c>
      <c r="D1721" s="3" t="s">
        <v>1015</v>
      </c>
      <c r="E1721" s="3" t="s">
        <v>23961</v>
      </c>
      <c r="F1721" s="1" t="s">
        <v>2732</v>
      </c>
      <c r="G1721" s="1">
        <v>0</v>
      </c>
      <c r="H1721" s="1" t="s">
        <v>27474</v>
      </c>
      <c r="I1721" s="1">
        <v>0</v>
      </c>
      <c r="J1721" s="1" t="s">
        <v>27474</v>
      </c>
      <c r="K1721" s="1">
        <f t="shared" si="104"/>
        <v>0</v>
      </c>
      <c r="L1721" s="2">
        <f>SUMIFS('Basin Total Well Counts'!B:B,'Basin Total Well Counts'!A:A,F1721)</f>
        <v>0</v>
      </c>
      <c r="M1721" s="4">
        <f t="shared" si="105"/>
        <v>0</v>
      </c>
      <c r="N1721" s="2">
        <f>SUMIF('Basin Emissions'!A:A,F1721,'Basin Emissions'!B:B)</f>
        <v>22.899069699999998</v>
      </c>
      <c r="O1721" s="8">
        <f t="shared" si="106"/>
        <v>0</v>
      </c>
      <c r="P1721" s="7">
        <f>SUMIF('Tool Pneumatics CH4 VOC BTEX'!B:B,A1721,'Tool Pneumatics CH4 VOC BTEX'!F:F)</f>
        <v>3.5899999141693102</v>
      </c>
      <c r="Q1721" s="14">
        <f t="shared" si="107"/>
        <v>0</v>
      </c>
      <c r="R1721" s="16">
        <f>SUMIF('Tool Pneumatics CH4 VOC BTEX'!B:B,A1721,'Tool Pneumatics CH4 VOC BTEX'!H:H)*Q1721</f>
        <v>0</v>
      </c>
      <c r="S1721" s="16">
        <f>SUMIF('Tool Pneumatics CH4 VOC BTEX'!B:B,A1721,'Tool Pneumatics CH4 VOC BTEX'!J:J)*Q1721</f>
        <v>0</v>
      </c>
      <c r="T1721" s="16">
        <f>SUMIF('Tool Pneumatics CH4 VOC BTEX'!B:B,A1721,'Tool Pneumatics CH4 VOC BTEX'!L:L)*Q1721</f>
        <v>0</v>
      </c>
      <c r="U1721" s="16">
        <f>SUMIF('Tool Pneumatics CH4 VOC BTEX'!B:B,A1721,'Tool Pneumatics CH4 VOC BTEX'!N:N)*Q1721</f>
        <v>0</v>
      </c>
    </row>
    <row r="1722" spans="1:21" x14ac:dyDescent="0.25">
      <c r="A1722" s="1" t="s">
        <v>4994</v>
      </c>
      <c r="B1722" s="1" t="s">
        <v>1530</v>
      </c>
      <c r="C1722" s="1" t="s">
        <v>4995</v>
      </c>
      <c r="D1722" s="3" t="s">
        <v>1015</v>
      </c>
      <c r="E1722" s="3" t="s">
        <v>23961</v>
      </c>
      <c r="F1722" s="1" t="s">
        <v>2732</v>
      </c>
      <c r="G1722" s="1">
        <v>0</v>
      </c>
      <c r="H1722" s="1" t="s">
        <v>27474</v>
      </c>
      <c r="I1722" s="1">
        <v>0</v>
      </c>
      <c r="J1722" s="1" t="s">
        <v>27474</v>
      </c>
      <c r="K1722" s="1">
        <f t="shared" si="104"/>
        <v>0</v>
      </c>
      <c r="L1722" s="2">
        <f>SUMIFS('Basin Total Well Counts'!B:B,'Basin Total Well Counts'!A:A,F1722)</f>
        <v>0</v>
      </c>
      <c r="M1722" s="4">
        <f t="shared" si="105"/>
        <v>0</v>
      </c>
      <c r="N1722" s="2">
        <f>SUMIF('Basin Emissions'!A:A,F1722,'Basin Emissions'!B:B)</f>
        <v>22.899069699999998</v>
      </c>
      <c r="O1722" s="8">
        <f t="shared" si="106"/>
        <v>0</v>
      </c>
      <c r="P1722" s="7">
        <f>SUMIF('Tool Pneumatics CH4 VOC BTEX'!B:B,A1722,'Tool Pneumatics CH4 VOC BTEX'!F:F)</f>
        <v>3.5899999141693102</v>
      </c>
      <c r="Q1722" s="14">
        <f t="shared" si="107"/>
        <v>0</v>
      </c>
      <c r="R1722" s="16">
        <f>SUMIF('Tool Pneumatics CH4 VOC BTEX'!B:B,A1722,'Tool Pneumatics CH4 VOC BTEX'!H:H)*Q1722</f>
        <v>0</v>
      </c>
      <c r="S1722" s="16">
        <f>SUMIF('Tool Pneumatics CH4 VOC BTEX'!B:B,A1722,'Tool Pneumatics CH4 VOC BTEX'!J:J)*Q1722</f>
        <v>0</v>
      </c>
      <c r="T1722" s="16">
        <f>SUMIF('Tool Pneumatics CH4 VOC BTEX'!B:B,A1722,'Tool Pneumatics CH4 VOC BTEX'!L:L)*Q1722</f>
        <v>0</v>
      </c>
      <c r="U1722" s="16">
        <f>SUMIF('Tool Pneumatics CH4 VOC BTEX'!B:B,A1722,'Tool Pneumatics CH4 VOC BTEX'!N:N)*Q1722</f>
        <v>0</v>
      </c>
    </row>
    <row r="1723" spans="1:21" x14ac:dyDescent="0.25">
      <c r="A1723" s="1" t="s">
        <v>4996</v>
      </c>
      <c r="B1723" s="1" t="s">
        <v>1530</v>
      </c>
      <c r="C1723" s="1" t="s">
        <v>1549</v>
      </c>
      <c r="D1723" s="3" t="s">
        <v>3659</v>
      </c>
      <c r="E1723" s="3" t="s">
        <v>23961</v>
      </c>
      <c r="F1723" s="1" t="s">
        <v>2240</v>
      </c>
      <c r="G1723" s="1">
        <v>0</v>
      </c>
      <c r="H1723" s="1" t="s">
        <v>27474</v>
      </c>
      <c r="I1723" s="1">
        <v>0</v>
      </c>
      <c r="J1723" s="1" t="s">
        <v>27474</v>
      </c>
      <c r="K1723" s="1">
        <f t="shared" si="104"/>
        <v>0</v>
      </c>
      <c r="L1723" s="2">
        <f>SUMIFS('Basin Total Well Counts'!B:B,'Basin Total Well Counts'!A:A,F1723)</f>
        <v>0</v>
      </c>
      <c r="M1723" s="4">
        <f t="shared" si="105"/>
        <v>0</v>
      </c>
      <c r="N1723" s="2">
        <f>SUMIF('Basin Emissions'!A:A,F1723,'Basin Emissions'!B:B)</f>
        <v>1897.7414753999999</v>
      </c>
      <c r="O1723" s="8">
        <f t="shared" si="106"/>
        <v>0</v>
      </c>
      <c r="P1723" s="7">
        <f>SUMIF('Tool Pneumatics CH4 VOC BTEX'!B:B,A1723,'Tool Pneumatics CH4 VOC BTEX'!F:F)</f>
        <v>3.5899999141693102</v>
      </c>
      <c r="Q1723" s="14">
        <f t="shared" si="107"/>
        <v>0</v>
      </c>
      <c r="R1723" s="16">
        <f>SUMIF('Tool Pneumatics CH4 VOC BTEX'!B:B,A1723,'Tool Pneumatics CH4 VOC BTEX'!H:H)*Q1723</f>
        <v>0</v>
      </c>
      <c r="S1723" s="16">
        <f>SUMIF('Tool Pneumatics CH4 VOC BTEX'!B:B,A1723,'Tool Pneumatics CH4 VOC BTEX'!J:J)*Q1723</f>
        <v>0</v>
      </c>
      <c r="T1723" s="16">
        <f>SUMIF('Tool Pneumatics CH4 VOC BTEX'!B:B,A1723,'Tool Pneumatics CH4 VOC BTEX'!L:L)*Q1723</f>
        <v>0</v>
      </c>
      <c r="U1723" s="16">
        <f>SUMIF('Tool Pneumatics CH4 VOC BTEX'!B:B,A1723,'Tool Pneumatics CH4 VOC BTEX'!N:N)*Q1723</f>
        <v>0</v>
      </c>
    </row>
    <row r="1724" spans="1:21" x14ac:dyDescent="0.25">
      <c r="A1724" s="1" t="s">
        <v>4997</v>
      </c>
      <c r="B1724" s="1" t="s">
        <v>1530</v>
      </c>
      <c r="C1724" s="1" t="s">
        <v>4998</v>
      </c>
      <c r="D1724" s="3" t="s">
        <v>1015</v>
      </c>
      <c r="E1724" s="3" t="s">
        <v>23961</v>
      </c>
      <c r="F1724" s="1" t="s">
        <v>2732</v>
      </c>
      <c r="G1724" s="1">
        <v>0</v>
      </c>
      <c r="H1724" s="1" t="s">
        <v>27474</v>
      </c>
      <c r="I1724" s="1">
        <v>0</v>
      </c>
      <c r="J1724" s="1" t="s">
        <v>27474</v>
      </c>
      <c r="K1724" s="1">
        <f t="shared" si="104"/>
        <v>0</v>
      </c>
      <c r="L1724" s="2">
        <f>SUMIFS('Basin Total Well Counts'!B:B,'Basin Total Well Counts'!A:A,F1724)</f>
        <v>0</v>
      </c>
      <c r="M1724" s="4">
        <f t="shared" si="105"/>
        <v>0</v>
      </c>
      <c r="N1724" s="2">
        <f>SUMIF('Basin Emissions'!A:A,F1724,'Basin Emissions'!B:B)</f>
        <v>22.899069699999998</v>
      </c>
      <c r="O1724" s="8">
        <f t="shared" si="106"/>
        <v>0</v>
      </c>
      <c r="P1724" s="7">
        <f>SUMIF('Tool Pneumatics CH4 VOC BTEX'!B:B,A1724,'Tool Pneumatics CH4 VOC BTEX'!F:F)</f>
        <v>3.5899999141693102</v>
      </c>
      <c r="Q1724" s="14">
        <f t="shared" si="107"/>
        <v>0</v>
      </c>
      <c r="R1724" s="16">
        <f>SUMIF('Tool Pneumatics CH4 VOC BTEX'!B:B,A1724,'Tool Pneumatics CH4 VOC BTEX'!H:H)*Q1724</f>
        <v>0</v>
      </c>
      <c r="S1724" s="16">
        <f>SUMIF('Tool Pneumatics CH4 VOC BTEX'!B:B,A1724,'Tool Pneumatics CH4 VOC BTEX'!J:J)*Q1724</f>
        <v>0</v>
      </c>
      <c r="T1724" s="16">
        <f>SUMIF('Tool Pneumatics CH4 VOC BTEX'!B:B,A1724,'Tool Pneumatics CH4 VOC BTEX'!L:L)*Q1724</f>
        <v>0</v>
      </c>
      <c r="U1724" s="16">
        <f>SUMIF('Tool Pneumatics CH4 VOC BTEX'!B:B,A1724,'Tool Pneumatics CH4 VOC BTEX'!N:N)*Q1724</f>
        <v>0</v>
      </c>
    </row>
    <row r="1725" spans="1:21" x14ac:dyDescent="0.25">
      <c r="A1725" s="1" t="s">
        <v>4999</v>
      </c>
      <c r="B1725" s="1" t="s">
        <v>1530</v>
      </c>
      <c r="C1725" s="1" t="s">
        <v>5000</v>
      </c>
      <c r="D1725" s="3" t="s">
        <v>1015</v>
      </c>
      <c r="E1725" s="3" t="s">
        <v>23961</v>
      </c>
      <c r="F1725" s="1" t="s">
        <v>2732</v>
      </c>
      <c r="G1725" s="1">
        <v>0</v>
      </c>
      <c r="H1725" s="1" t="s">
        <v>27474</v>
      </c>
      <c r="I1725" s="1">
        <v>0</v>
      </c>
      <c r="J1725" s="1" t="s">
        <v>27474</v>
      </c>
      <c r="K1725" s="1">
        <f t="shared" si="104"/>
        <v>0</v>
      </c>
      <c r="L1725" s="2">
        <f>SUMIFS('Basin Total Well Counts'!B:B,'Basin Total Well Counts'!A:A,F1725)</f>
        <v>0</v>
      </c>
      <c r="M1725" s="4">
        <f t="shared" si="105"/>
        <v>0</v>
      </c>
      <c r="N1725" s="2">
        <f>SUMIF('Basin Emissions'!A:A,F1725,'Basin Emissions'!B:B)</f>
        <v>22.899069699999998</v>
      </c>
      <c r="O1725" s="8">
        <f t="shared" si="106"/>
        <v>0</v>
      </c>
      <c r="P1725" s="7">
        <f>SUMIF('Tool Pneumatics CH4 VOC BTEX'!B:B,A1725,'Tool Pneumatics CH4 VOC BTEX'!F:F)</f>
        <v>3.5899999141693102</v>
      </c>
      <c r="Q1725" s="14">
        <f t="shared" si="107"/>
        <v>0</v>
      </c>
      <c r="R1725" s="16">
        <f>SUMIF('Tool Pneumatics CH4 VOC BTEX'!B:B,A1725,'Tool Pneumatics CH4 VOC BTEX'!H:H)*Q1725</f>
        <v>0</v>
      </c>
      <c r="S1725" s="16">
        <f>SUMIF('Tool Pneumatics CH4 VOC BTEX'!B:B,A1725,'Tool Pneumatics CH4 VOC BTEX'!J:J)*Q1725</f>
        <v>0</v>
      </c>
      <c r="T1725" s="16">
        <f>SUMIF('Tool Pneumatics CH4 VOC BTEX'!B:B,A1725,'Tool Pneumatics CH4 VOC BTEX'!L:L)*Q1725</f>
        <v>0</v>
      </c>
      <c r="U1725" s="16">
        <f>SUMIF('Tool Pneumatics CH4 VOC BTEX'!B:B,A1725,'Tool Pneumatics CH4 VOC BTEX'!N:N)*Q1725</f>
        <v>0</v>
      </c>
    </row>
    <row r="1726" spans="1:21" x14ac:dyDescent="0.25">
      <c r="A1726" s="1" t="s">
        <v>5001</v>
      </c>
      <c r="B1726" s="1" t="s">
        <v>1530</v>
      </c>
      <c r="C1726" s="1" t="s">
        <v>5002</v>
      </c>
      <c r="D1726" s="3" t="s">
        <v>2240</v>
      </c>
      <c r="E1726" s="3" t="s">
        <v>23961</v>
      </c>
      <c r="F1726" s="1" t="s">
        <v>2732</v>
      </c>
      <c r="G1726" s="1">
        <v>0</v>
      </c>
      <c r="H1726" s="1" t="s">
        <v>27474</v>
      </c>
      <c r="I1726" s="1">
        <v>0</v>
      </c>
      <c r="J1726" s="1" t="s">
        <v>27474</v>
      </c>
      <c r="K1726" s="1">
        <f t="shared" si="104"/>
        <v>0</v>
      </c>
      <c r="L1726" s="2">
        <f>SUMIFS('Basin Total Well Counts'!B:B,'Basin Total Well Counts'!A:A,F1726)</f>
        <v>0</v>
      </c>
      <c r="M1726" s="4">
        <f t="shared" si="105"/>
        <v>0</v>
      </c>
      <c r="N1726" s="2">
        <f>SUMIF('Basin Emissions'!A:A,F1726,'Basin Emissions'!B:B)</f>
        <v>22.899069699999998</v>
      </c>
      <c r="O1726" s="8">
        <f t="shared" si="106"/>
        <v>0</v>
      </c>
      <c r="P1726" s="7">
        <f>SUMIF('Tool Pneumatics CH4 VOC BTEX'!B:B,A1726,'Tool Pneumatics CH4 VOC BTEX'!F:F)</f>
        <v>3.5899999141693102</v>
      </c>
      <c r="Q1726" s="14">
        <f t="shared" si="107"/>
        <v>0</v>
      </c>
      <c r="R1726" s="16">
        <f>SUMIF('Tool Pneumatics CH4 VOC BTEX'!B:B,A1726,'Tool Pneumatics CH4 VOC BTEX'!H:H)*Q1726</f>
        <v>0</v>
      </c>
      <c r="S1726" s="16">
        <f>SUMIF('Tool Pneumatics CH4 VOC BTEX'!B:B,A1726,'Tool Pneumatics CH4 VOC BTEX'!J:J)*Q1726</f>
        <v>0</v>
      </c>
      <c r="T1726" s="16">
        <f>SUMIF('Tool Pneumatics CH4 VOC BTEX'!B:B,A1726,'Tool Pneumatics CH4 VOC BTEX'!L:L)*Q1726</f>
        <v>0</v>
      </c>
      <c r="U1726" s="16">
        <f>SUMIF('Tool Pneumatics CH4 VOC BTEX'!B:B,A1726,'Tool Pneumatics CH4 VOC BTEX'!N:N)*Q1726</f>
        <v>0</v>
      </c>
    </row>
    <row r="1727" spans="1:21" x14ac:dyDescent="0.25">
      <c r="A1727" s="1" t="s">
        <v>5003</v>
      </c>
      <c r="B1727" s="1" t="s">
        <v>1530</v>
      </c>
      <c r="C1727" s="1" t="s">
        <v>5004</v>
      </c>
      <c r="D1727" s="3" t="s">
        <v>1015</v>
      </c>
      <c r="E1727" s="3" t="s">
        <v>23961</v>
      </c>
      <c r="F1727" s="1" t="s">
        <v>2732</v>
      </c>
      <c r="G1727" s="1">
        <v>0</v>
      </c>
      <c r="H1727" s="1" t="s">
        <v>27474</v>
      </c>
      <c r="I1727" s="1">
        <v>0</v>
      </c>
      <c r="J1727" s="1" t="s">
        <v>27474</v>
      </c>
      <c r="K1727" s="1">
        <f t="shared" si="104"/>
        <v>0</v>
      </c>
      <c r="L1727" s="2">
        <f>SUMIFS('Basin Total Well Counts'!B:B,'Basin Total Well Counts'!A:A,F1727)</f>
        <v>0</v>
      </c>
      <c r="M1727" s="4">
        <f t="shared" si="105"/>
        <v>0</v>
      </c>
      <c r="N1727" s="2">
        <f>SUMIF('Basin Emissions'!A:A,F1727,'Basin Emissions'!B:B)</f>
        <v>22.899069699999998</v>
      </c>
      <c r="O1727" s="8">
        <f t="shared" si="106"/>
        <v>0</v>
      </c>
      <c r="P1727" s="7">
        <f>SUMIF('Tool Pneumatics CH4 VOC BTEX'!B:B,A1727,'Tool Pneumatics CH4 VOC BTEX'!F:F)</f>
        <v>3.5899999141693102</v>
      </c>
      <c r="Q1727" s="14">
        <f t="shared" si="107"/>
        <v>0</v>
      </c>
      <c r="R1727" s="16">
        <f>SUMIF('Tool Pneumatics CH4 VOC BTEX'!B:B,A1727,'Tool Pneumatics CH4 VOC BTEX'!H:H)*Q1727</f>
        <v>0</v>
      </c>
      <c r="S1727" s="16">
        <f>SUMIF('Tool Pneumatics CH4 VOC BTEX'!B:B,A1727,'Tool Pneumatics CH4 VOC BTEX'!J:J)*Q1727</f>
        <v>0</v>
      </c>
      <c r="T1727" s="16">
        <f>SUMIF('Tool Pneumatics CH4 VOC BTEX'!B:B,A1727,'Tool Pneumatics CH4 VOC BTEX'!L:L)*Q1727</f>
        <v>0</v>
      </c>
      <c r="U1727" s="16">
        <f>SUMIF('Tool Pneumatics CH4 VOC BTEX'!B:B,A1727,'Tool Pneumatics CH4 VOC BTEX'!N:N)*Q1727</f>
        <v>0</v>
      </c>
    </row>
    <row r="1728" spans="1:21" x14ac:dyDescent="0.25">
      <c r="A1728" s="1" t="s">
        <v>5005</v>
      </c>
      <c r="B1728" s="1" t="s">
        <v>1530</v>
      </c>
      <c r="C1728" s="1" t="s">
        <v>1547</v>
      </c>
      <c r="D1728" s="3" t="s">
        <v>3659</v>
      </c>
      <c r="E1728" s="3" t="s">
        <v>23961</v>
      </c>
      <c r="F1728" s="1" t="s">
        <v>2240</v>
      </c>
      <c r="G1728" s="1">
        <v>0</v>
      </c>
      <c r="H1728" s="1" t="s">
        <v>27474</v>
      </c>
      <c r="I1728" s="1">
        <v>0</v>
      </c>
      <c r="J1728" s="1" t="s">
        <v>27474</v>
      </c>
      <c r="K1728" s="1">
        <f t="shared" si="104"/>
        <v>0</v>
      </c>
      <c r="L1728" s="2">
        <f>SUMIFS('Basin Total Well Counts'!B:B,'Basin Total Well Counts'!A:A,F1728)</f>
        <v>0</v>
      </c>
      <c r="M1728" s="4">
        <f t="shared" si="105"/>
        <v>0</v>
      </c>
      <c r="N1728" s="2">
        <f>SUMIF('Basin Emissions'!A:A,F1728,'Basin Emissions'!B:B)</f>
        <v>1897.7414753999999</v>
      </c>
      <c r="O1728" s="8">
        <f t="shared" si="106"/>
        <v>0</v>
      </c>
      <c r="P1728" s="7">
        <f>SUMIF('Tool Pneumatics CH4 VOC BTEX'!B:B,A1728,'Tool Pneumatics CH4 VOC BTEX'!F:F)</f>
        <v>3.5899999141693102</v>
      </c>
      <c r="Q1728" s="14">
        <f t="shared" si="107"/>
        <v>0</v>
      </c>
      <c r="R1728" s="16">
        <f>SUMIF('Tool Pneumatics CH4 VOC BTEX'!B:B,A1728,'Tool Pneumatics CH4 VOC BTEX'!H:H)*Q1728</f>
        <v>0</v>
      </c>
      <c r="S1728" s="16">
        <f>SUMIF('Tool Pneumatics CH4 VOC BTEX'!B:B,A1728,'Tool Pneumatics CH4 VOC BTEX'!J:J)*Q1728</f>
        <v>0</v>
      </c>
      <c r="T1728" s="16">
        <f>SUMIF('Tool Pneumatics CH4 VOC BTEX'!B:B,A1728,'Tool Pneumatics CH4 VOC BTEX'!L:L)*Q1728</f>
        <v>0</v>
      </c>
      <c r="U1728" s="16">
        <f>SUMIF('Tool Pneumatics CH4 VOC BTEX'!B:B,A1728,'Tool Pneumatics CH4 VOC BTEX'!N:N)*Q1728</f>
        <v>0</v>
      </c>
    </row>
    <row r="1729" spans="1:21" x14ac:dyDescent="0.25">
      <c r="A1729" s="1" t="s">
        <v>5006</v>
      </c>
      <c r="B1729" s="1" t="s">
        <v>1530</v>
      </c>
      <c r="C1729" s="1" t="s">
        <v>5007</v>
      </c>
      <c r="D1729" s="3" t="s">
        <v>1015</v>
      </c>
      <c r="E1729" s="3" t="s">
        <v>23961</v>
      </c>
      <c r="F1729" s="1" t="s">
        <v>2732</v>
      </c>
      <c r="G1729" s="1">
        <v>0</v>
      </c>
      <c r="H1729" s="1" t="s">
        <v>27474</v>
      </c>
      <c r="I1729" s="1">
        <v>0</v>
      </c>
      <c r="J1729" s="1" t="s">
        <v>27474</v>
      </c>
      <c r="K1729" s="1">
        <f t="shared" si="104"/>
        <v>0</v>
      </c>
      <c r="L1729" s="2">
        <f>SUMIFS('Basin Total Well Counts'!B:B,'Basin Total Well Counts'!A:A,F1729)</f>
        <v>0</v>
      </c>
      <c r="M1729" s="4">
        <f t="shared" si="105"/>
        <v>0</v>
      </c>
      <c r="N1729" s="2">
        <f>SUMIF('Basin Emissions'!A:A,F1729,'Basin Emissions'!B:B)</f>
        <v>22.899069699999998</v>
      </c>
      <c r="O1729" s="8">
        <f t="shared" si="106"/>
        <v>0</v>
      </c>
      <c r="P1729" s="7">
        <f>SUMIF('Tool Pneumatics CH4 VOC BTEX'!B:B,A1729,'Tool Pneumatics CH4 VOC BTEX'!F:F)</f>
        <v>3.5899999141693102</v>
      </c>
      <c r="Q1729" s="14">
        <f t="shared" si="107"/>
        <v>0</v>
      </c>
      <c r="R1729" s="16">
        <f>SUMIF('Tool Pneumatics CH4 VOC BTEX'!B:B,A1729,'Tool Pneumatics CH4 VOC BTEX'!H:H)*Q1729</f>
        <v>0</v>
      </c>
      <c r="S1729" s="16">
        <f>SUMIF('Tool Pneumatics CH4 VOC BTEX'!B:B,A1729,'Tool Pneumatics CH4 VOC BTEX'!J:J)*Q1729</f>
        <v>0</v>
      </c>
      <c r="T1729" s="16">
        <f>SUMIF('Tool Pneumatics CH4 VOC BTEX'!B:B,A1729,'Tool Pneumatics CH4 VOC BTEX'!L:L)*Q1729</f>
        <v>0</v>
      </c>
      <c r="U1729" s="16">
        <f>SUMIF('Tool Pneumatics CH4 VOC BTEX'!B:B,A1729,'Tool Pneumatics CH4 VOC BTEX'!N:N)*Q1729</f>
        <v>0</v>
      </c>
    </row>
    <row r="1730" spans="1:21" x14ac:dyDescent="0.25">
      <c r="A1730" s="1" t="s">
        <v>5008</v>
      </c>
      <c r="B1730" s="1" t="s">
        <v>1530</v>
      </c>
      <c r="C1730" s="1" t="s">
        <v>1569</v>
      </c>
      <c r="D1730" s="3" t="s">
        <v>1015</v>
      </c>
      <c r="E1730" s="3" t="s">
        <v>23961</v>
      </c>
      <c r="F1730" s="1" t="s">
        <v>2240</v>
      </c>
      <c r="G1730" s="1">
        <v>0</v>
      </c>
      <c r="H1730" s="1" t="s">
        <v>27474</v>
      </c>
      <c r="I1730" s="1">
        <v>0</v>
      </c>
      <c r="J1730" s="1" t="s">
        <v>27474</v>
      </c>
      <c r="K1730" s="1">
        <f t="shared" ref="K1730:K1793" si="108">+I1730+G1730</f>
        <v>0</v>
      </c>
      <c r="L1730" s="2">
        <f>SUMIFS('Basin Total Well Counts'!B:B,'Basin Total Well Counts'!A:A,F1730)</f>
        <v>0</v>
      </c>
      <c r="M1730" s="4">
        <f t="shared" ref="M1730:M1793" si="109">IFERROR(+K1730/L1730,0)</f>
        <v>0</v>
      </c>
      <c r="N1730" s="2">
        <f>SUMIF('Basin Emissions'!A:A,F1730,'Basin Emissions'!B:B)</f>
        <v>1897.7414753999999</v>
      </c>
      <c r="O1730" s="8">
        <f t="shared" ref="O1730:O1793" si="110">+N1730*M1730</f>
        <v>0</v>
      </c>
      <c r="P1730" s="7">
        <f>SUMIF('Tool Pneumatics CH4 VOC BTEX'!B:B,A1730,'Tool Pneumatics CH4 VOC BTEX'!F:F)</f>
        <v>3.5899999141693102</v>
      </c>
      <c r="Q1730" s="14">
        <f t="shared" ref="Q1730:Q1793" si="111">IFERROR(O1730/P1730,0)*(2204.6/2000)</f>
        <v>0</v>
      </c>
      <c r="R1730" s="16">
        <f>SUMIF('Tool Pneumatics CH4 VOC BTEX'!B:B,A1730,'Tool Pneumatics CH4 VOC BTEX'!H:H)*Q1730</f>
        <v>0</v>
      </c>
      <c r="S1730" s="16">
        <f>SUMIF('Tool Pneumatics CH4 VOC BTEX'!B:B,A1730,'Tool Pneumatics CH4 VOC BTEX'!J:J)*Q1730</f>
        <v>0</v>
      </c>
      <c r="T1730" s="16">
        <f>SUMIF('Tool Pneumatics CH4 VOC BTEX'!B:B,A1730,'Tool Pneumatics CH4 VOC BTEX'!L:L)*Q1730</f>
        <v>0</v>
      </c>
      <c r="U1730" s="16">
        <f>SUMIF('Tool Pneumatics CH4 VOC BTEX'!B:B,A1730,'Tool Pneumatics CH4 VOC BTEX'!N:N)*Q1730</f>
        <v>0</v>
      </c>
    </row>
    <row r="1731" spans="1:21" x14ac:dyDescent="0.25">
      <c r="A1731" s="1" t="s">
        <v>5009</v>
      </c>
      <c r="B1731" s="1" t="s">
        <v>1530</v>
      </c>
      <c r="C1731" s="1" t="s">
        <v>1661</v>
      </c>
      <c r="D1731" s="3" t="s">
        <v>1015</v>
      </c>
      <c r="E1731" s="3" t="s">
        <v>23961</v>
      </c>
      <c r="F1731" s="1" t="s">
        <v>2240</v>
      </c>
      <c r="G1731" s="1">
        <v>0</v>
      </c>
      <c r="H1731" s="1" t="s">
        <v>27474</v>
      </c>
      <c r="I1731" s="1">
        <v>0</v>
      </c>
      <c r="J1731" s="1" t="s">
        <v>27474</v>
      </c>
      <c r="K1731" s="1">
        <f t="shared" si="108"/>
        <v>0</v>
      </c>
      <c r="L1731" s="2">
        <f>SUMIFS('Basin Total Well Counts'!B:B,'Basin Total Well Counts'!A:A,F1731)</f>
        <v>0</v>
      </c>
      <c r="M1731" s="4">
        <f t="shared" si="109"/>
        <v>0</v>
      </c>
      <c r="N1731" s="2">
        <f>SUMIF('Basin Emissions'!A:A,F1731,'Basin Emissions'!B:B)</f>
        <v>1897.7414753999999</v>
      </c>
      <c r="O1731" s="8">
        <f t="shared" si="110"/>
        <v>0</v>
      </c>
      <c r="P1731" s="7">
        <f>SUMIF('Tool Pneumatics CH4 VOC BTEX'!B:B,A1731,'Tool Pneumatics CH4 VOC BTEX'!F:F)</f>
        <v>3.5899999141693102</v>
      </c>
      <c r="Q1731" s="14">
        <f t="shared" si="111"/>
        <v>0</v>
      </c>
      <c r="R1731" s="16">
        <f>SUMIF('Tool Pneumatics CH4 VOC BTEX'!B:B,A1731,'Tool Pneumatics CH4 VOC BTEX'!H:H)*Q1731</f>
        <v>0</v>
      </c>
      <c r="S1731" s="16">
        <f>SUMIF('Tool Pneumatics CH4 VOC BTEX'!B:B,A1731,'Tool Pneumatics CH4 VOC BTEX'!J:J)*Q1731</f>
        <v>0</v>
      </c>
      <c r="T1731" s="16">
        <f>SUMIF('Tool Pneumatics CH4 VOC BTEX'!B:B,A1731,'Tool Pneumatics CH4 VOC BTEX'!L:L)*Q1731</f>
        <v>0</v>
      </c>
      <c r="U1731" s="16">
        <f>SUMIF('Tool Pneumatics CH4 VOC BTEX'!B:B,A1731,'Tool Pneumatics CH4 VOC BTEX'!N:N)*Q1731</f>
        <v>0</v>
      </c>
    </row>
    <row r="1732" spans="1:21" x14ac:dyDescent="0.25">
      <c r="A1732" s="1" t="s">
        <v>5010</v>
      </c>
      <c r="B1732" s="1" t="s">
        <v>1530</v>
      </c>
      <c r="C1732" s="1" t="s">
        <v>1514</v>
      </c>
      <c r="D1732" s="3" t="s">
        <v>1015</v>
      </c>
      <c r="E1732" s="3" t="s">
        <v>23961</v>
      </c>
      <c r="F1732" s="1" t="s">
        <v>2732</v>
      </c>
      <c r="G1732" s="1">
        <v>0</v>
      </c>
      <c r="H1732" s="1" t="s">
        <v>27474</v>
      </c>
      <c r="I1732" s="1">
        <v>0</v>
      </c>
      <c r="J1732" s="1" t="s">
        <v>27474</v>
      </c>
      <c r="K1732" s="1">
        <f t="shared" si="108"/>
        <v>0</v>
      </c>
      <c r="L1732" s="2">
        <f>SUMIFS('Basin Total Well Counts'!B:B,'Basin Total Well Counts'!A:A,F1732)</f>
        <v>0</v>
      </c>
      <c r="M1732" s="4">
        <f t="shared" si="109"/>
        <v>0</v>
      </c>
      <c r="N1732" s="2">
        <f>SUMIF('Basin Emissions'!A:A,F1732,'Basin Emissions'!B:B)</f>
        <v>22.899069699999998</v>
      </c>
      <c r="O1732" s="8">
        <f t="shared" si="110"/>
        <v>0</v>
      </c>
      <c r="P1732" s="7">
        <f>SUMIF('Tool Pneumatics CH4 VOC BTEX'!B:B,A1732,'Tool Pneumatics CH4 VOC BTEX'!F:F)</f>
        <v>3.5899999141693102</v>
      </c>
      <c r="Q1732" s="14">
        <f t="shared" si="111"/>
        <v>0</v>
      </c>
      <c r="R1732" s="16">
        <f>SUMIF('Tool Pneumatics CH4 VOC BTEX'!B:B,A1732,'Tool Pneumatics CH4 VOC BTEX'!H:H)*Q1732</f>
        <v>0</v>
      </c>
      <c r="S1732" s="16">
        <f>SUMIF('Tool Pneumatics CH4 VOC BTEX'!B:B,A1732,'Tool Pneumatics CH4 VOC BTEX'!J:J)*Q1732</f>
        <v>0</v>
      </c>
      <c r="T1732" s="16">
        <f>SUMIF('Tool Pneumatics CH4 VOC BTEX'!B:B,A1732,'Tool Pneumatics CH4 VOC BTEX'!L:L)*Q1732</f>
        <v>0</v>
      </c>
      <c r="U1732" s="16">
        <f>SUMIF('Tool Pneumatics CH4 VOC BTEX'!B:B,A1732,'Tool Pneumatics CH4 VOC BTEX'!N:N)*Q1732</f>
        <v>0</v>
      </c>
    </row>
    <row r="1733" spans="1:21" x14ac:dyDescent="0.25">
      <c r="A1733" s="1" t="s">
        <v>5011</v>
      </c>
      <c r="B1733" s="1" t="s">
        <v>1530</v>
      </c>
      <c r="C1733" s="1" t="s">
        <v>5012</v>
      </c>
      <c r="D1733" s="3" t="s">
        <v>1015</v>
      </c>
      <c r="E1733" s="3" t="s">
        <v>23961</v>
      </c>
      <c r="F1733" s="1" t="s">
        <v>2732</v>
      </c>
      <c r="G1733" s="1">
        <v>0</v>
      </c>
      <c r="H1733" s="1" t="s">
        <v>27474</v>
      </c>
      <c r="I1733" s="1">
        <v>0</v>
      </c>
      <c r="J1733" s="1" t="s">
        <v>27474</v>
      </c>
      <c r="K1733" s="1">
        <f t="shared" si="108"/>
        <v>0</v>
      </c>
      <c r="L1733" s="2">
        <f>SUMIFS('Basin Total Well Counts'!B:B,'Basin Total Well Counts'!A:A,F1733)</f>
        <v>0</v>
      </c>
      <c r="M1733" s="4">
        <f t="shared" si="109"/>
        <v>0</v>
      </c>
      <c r="N1733" s="2">
        <f>SUMIF('Basin Emissions'!A:A,F1733,'Basin Emissions'!B:B)</f>
        <v>22.899069699999998</v>
      </c>
      <c r="O1733" s="8">
        <f t="shared" si="110"/>
        <v>0</v>
      </c>
      <c r="P1733" s="7">
        <f>SUMIF('Tool Pneumatics CH4 VOC BTEX'!B:B,A1733,'Tool Pneumatics CH4 VOC BTEX'!F:F)</f>
        <v>3.5899999141693102</v>
      </c>
      <c r="Q1733" s="14">
        <f t="shared" si="111"/>
        <v>0</v>
      </c>
      <c r="R1733" s="16">
        <f>SUMIF('Tool Pneumatics CH4 VOC BTEX'!B:B,A1733,'Tool Pneumatics CH4 VOC BTEX'!H:H)*Q1733</f>
        <v>0</v>
      </c>
      <c r="S1733" s="16">
        <f>SUMIF('Tool Pneumatics CH4 VOC BTEX'!B:B,A1733,'Tool Pneumatics CH4 VOC BTEX'!J:J)*Q1733</f>
        <v>0</v>
      </c>
      <c r="T1733" s="16">
        <f>SUMIF('Tool Pneumatics CH4 VOC BTEX'!B:B,A1733,'Tool Pneumatics CH4 VOC BTEX'!L:L)*Q1733</f>
        <v>0</v>
      </c>
      <c r="U1733" s="16">
        <f>SUMIF('Tool Pneumatics CH4 VOC BTEX'!B:B,A1733,'Tool Pneumatics CH4 VOC BTEX'!N:N)*Q1733</f>
        <v>0</v>
      </c>
    </row>
    <row r="1734" spans="1:21" x14ac:dyDescent="0.25">
      <c r="A1734" s="1" t="s">
        <v>5013</v>
      </c>
      <c r="B1734" s="1" t="s">
        <v>1530</v>
      </c>
      <c r="C1734" s="1" t="s">
        <v>1748</v>
      </c>
      <c r="D1734" s="3" t="s">
        <v>1015</v>
      </c>
      <c r="E1734" s="3" t="s">
        <v>23961</v>
      </c>
      <c r="F1734" s="1" t="s">
        <v>2240</v>
      </c>
      <c r="G1734" s="1">
        <v>0</v>
      </c>
      <c r="H1734" s="1" t="s">
        <v>27474</v>
      </c>
      <c r="I1734" s="1">
        <v>0</v>
      </c>
      <c r="J1734" s="1" t="s">
        <v>27474</v>
      </c>
      <c r="K1734" s="1">
        <f t="shared" si="108"/>
        <v>0</v>
      </c>
      <c r="L1734" s="2">
        <f>SUMIFS('Basin Total Well Counts'!B:B,'Basin Total Well Counts'!A:A,F1734)</f>
        <v>0</v>
      </c>
      <c r="M1734" s="4">
        <f t="shared" si="109"/>
        <v>0</v>
      </c>
      <c r="N1734" s="2">
        <f>SUMIF('Basin Emissions'!A:A,F1734,'Basin Emissions'!B:B)</f>
        <v>1897.7414753999999</v>
      </c>
      <c r="O1734" s="8">
        <f t="shared" si="110"/>
        <v>0</v>
      </c>
      <c r="P1734" s="7">
        <f>SUMIF('Tool Pneumatics CH4 VOC BTEX'!B:B,A1734,'Tool Pneumatics CH4 VOC BTEX'!F:F)</f>
        <v>3.5899999141693102</v>
      </c>
      <c r="Q1734" s="14">
        <f t="shared" si="111"/>
        <v>0</v>
      </c>
      <c r="R1734" s="16">
        <f>SUMIF('Tool Pneumatics CH4 VOC BTEX'!B:B,A1734,'Tool Pneumatics CH4 VOC BTEX'!H:H)*Q1734</f>
        <v>0</v>
      </c>
      <c r="S1734" s="16">
        <f>SUMIF('Tool Pneumatics CH4 VOC BTEX'!B:B,A1734,'Tool Pneumatics CH4 VOC BTEX'!J:J)*Q1734</f>
        <v>0</v>
      </c>
      <c r="T1734" s="16">
        <f>SUMIF('Tool Pneumatics CH4 VOC BTEX'!B:B,A1734,'Tool Pneumatics CH4 VOC BTEX'!L:L)*Q1734</f>
        <v>0</v>
      </c>
      <c r="U1734" s="16">
        <f>SUMIF('Tool Pneumatics CH4 VOC BTEX'!B:B,A1734,'Tool Pneumatics CH4 VOC BTEX'!N:N)*Q1734</f>
        <v>0</v>
      </c>
    </row>
    <row r="1735" spans="1:21" x14ac:dyDescent="0.25">
      <c r="A1735" s="1" t="s">
        <v>5014</v>
      </c>
      <c r="B1735" s="1" t="s">
        <v>1530</v>
      </c>
      <c r="C1735" s="1" t="s">
        <v>1646</v>
      </c>
      <c r="D1735" s="3" t="s">
        <v>1015</v>
      </c>
      <c r="E1735" s="3" t="s">
        <v>23961</v>
      </c>
      <c r="F1735" s="1" t="s">
        <v>2240</v>
      </c>
      <c r="G1735" s="1">
        <v>0</v>
      </c>
      <c r="H1735" s="1" t="s">
        <v>27474</v>
      </c>
      <c r="I1735" s="1">
        <v>0</v>
      </c>
      <c r="J1735" s="1" t="s">
        <v>27474</v>
      </c>
      <c r="K1735" s="1">
        <f t="shared" si="108"/>
        <v>0</v>
      </c>
      <c r="L1735" s="2">
        <f>SUMIFS('Basin Total Well Counts'!B:B,'Basin Total Well Counts'!A:A,F1735)</f>
        <v>0</v>
      </c>
      <c r="M1735" s="4">
        <f t="shared" si="109"/>
        <v>0</v>
      </c>
      <c r="N1735" s="2">
        <f>SUMIF('Basin Emissions'!A:A,F1735,'Basin Emissions'!B:B)</f>
        <v>1897.7414753999999</v>
      </c>
      <c r="O1735" s="8">
        <f t="shared" si="110"/>
        <v>0</v>
      </c>
      <c r="P1735" s="7">
        <f>SUMIF('Tool Pneumatics CH4 VOC BTEX'!B:B,A1735,'Tool Pneumatics CH4 VOC BTEX'!F:F)</f>
        <v>3.5899999141693102</v>
      </c>
      <c r="Q1735" s="14">
        <f t="shared" si="111"/>
        <v>0</v>
      </c>
      <c r="R1735" s="16">
        <f>SUMIF('Tool Pneumatics CH4 VOC BTEX'!B:B,A1735,'Tool Pneumatics CH4 VOC BTEX'!H:H)*Q1735</f>
        <v>0</v>
      </c>
      <c r="S1735" s="16">
        <f>SUMIF('Tool Pneumatics CH4 VOC BTEX'!B:B,A1735,'Tool Pneumatics CH4 VOC BTEX'!J:J)*Q1735</f>
        <v>0</v>
      </c>
      <c r="T1735" s="16">
        <f>SUMIF('Tool Pneumatics CH4 VOC BTEX'!B:B,A1735,'Tool Pneumatics CH4 VOC BTEX'!L:L)*Q1735</f>
        <v>0</v>
      </c>
      <c r="U1735" s="16">
        <f>SUMIF('Tool Pneumatics CH4 VOC BTEX'!B:B,A1735,'Tool Pneumatics CH4 VOC BTEX'!N:N)*Q1735</f>
        <v>0</v>
      </c>
    </row>
    <row r="1736" spans="1:21" x14ac:dyDescent="0.25">
      <c r="A1736" s="1" t="s">
        <v>5015</v>
      </c>
      <c r="B1736" s="1" t="s">
        <v>1530</v>
      </c>
      <c r="C1736" s="1" t="s">
        <v>5016</v>
      </c>
      <c r="D1736" s="3" t="s">
        <v>1015</v>
      </c>
      <c r="E1736" s="3" t="s">
        <v>23961</v>
      </c>
      <c r="F1736" s="1" t="s">
        <v>2240</v>
      </c>
      <c r="G1736" s="1">
        <v>0</v>
      </c>
      <c r="H1736" s="1" t="s">
        <v>27474</v>
      </c>
      <c r="I1736" s="1">
        <v>0</v>
      </c>
      <c r="J1736" s="1" t="s">
        <v>27474</v>
      </c>
      <c r="K1736" s="1">
        <f t="shared" si="108"/>
        <v>0</v>
      </c>
      <c r="L1736" s="2">
        <f>SUMIFS('Basin Total Well Counts'!B:B,'Basin Total Well Counts'!A:A,F1736)</f>
        <v>0</v>
      </c>
      <c r="M1736" s="4">
        <f t="shared" si="109"/>
        <v>0</v>
      </c>
      <c r="N1736" s="2">
        <f>SUMIF('Basin Emissions'!A:A,F1736,'Basin Emissions'!B:B)</f>
        <v>1897.7414753999999</v>
      </c>
      <c r="O1736" s="8">
        <f t="shared" si="110"/>
        <v>0</v>
      </c>
      <c r="P1736" s="7">
        <f>SUMIF('Tool Pneumatics CH4 VOC BTEX'!B:B,A1736,'Tool Pneumatics CH4 VOC BTEX'!F:F)</f>
        <v>3.5899999141693102</v>
      </c>
      <c r="Q1736" s="14">
        <f t="shared" si="111"/>
        <v>0</v>
      </c>
      <c r="R1736" s="16">
        <f>SUMIF('Tool Pneumatics CH4 VOC BTEX'!B:B,A1736,'Tool Pneumatics CH4 VOC BTEX'!H:H)*Q1736</f>
        <v>0</v>
      </c>
      <c r="S1736" s="16">
        <f>SUMIF('Tool Pneumatics CH4 VOC BTEX'!B:B,A1736,'Tool Pneumatics CH4 VOC BTEX'!J:J)*Q1736</f>
        <v>0</v>
      </c>
      <c r="T1736" s="16">
        <f>SUMIF('Tool Pneumatics CH4 VOC BTEX'!B:B,A1736,'Tool Pneumatics CH4 VOC BTEX'!L:L)*Q1736</f>
        <v>0</v>
      </c>
      <c r="U1736" s="16">
        <f>SUMIF('Tool Pneumatics CH4 VOC BTEX'!B:B,A1736,'Tool Pneumatics CH4 VOC BTEX'!N:N)*Q1736</f>
        <v>0</v>
      </c>
    </row>
    <row r="1737" spans="1:21" x14ac:dyDescent="0.25">
      <c r="A1737" s="1" t="s">
        <v>5017</v>
      </c>
      <c r="B1737" s="1" t="s">
        <v>1530</v>
      </c>
      <c r="C1737" s="1" t="s">
        <v>5018</v>
      </c>
      <c r="D1737" s="3" t="s">
        <v>1015</v>
      </c>
      <c r="E1737" s="3" t="s">
        <v>23961</v>
      </c>
      <c r="F1737" s="1" t="s">
        <v>2732</v>
      </c>
      <c r="G1737" s="1">
        <v>0</v>
      </c>
      <c r="H1737" s="1" t="s">
        <v>27474</v>
      </c>
      <c r="I1737" s="1">
        <v>0</v>
      </c>
      <c r="J1737" s="1" t="s">
        <v>27474</v>
      </c>
      <c r="K1737" s="1">
        <f t="shared" si="108"/>
        <v>0</v>
      </c>
      <c r="L1737" s="2">
        <f>SUMIFS('Basin Total Well Counts'!B:B,'Basin Total Well Counts'!A:A,F1737)</f>
        <v>0</v>
      </c>
      <c r="M1737" s="4">
        <f t="shared" si="109"/>
        <v>0</v>
      </c>
      <c r="N1737" s="2">
        <f>SUMIF('Basin Emissions'!A:A,F1737,'Basin Emissions'!B:B)</f>
        <v>22.899069699999998</v>
      </c>
      <c r="O1737" s="8">
        <f t="shared" si="110"/>
        <v>0</v>
      </c>
      <c r="P1737" s="7">
        <f>SUMIF('Tool Pneumatics CH4 VOC BTEX'!B:B,A1737,'Tool Pneumatics CH4 VOC BTEX'!F:F)</f>
        <v>3.5899999141693102</v>
      </c>
      <c r="Q1737" s="14">
        <f t="shared" si="111"/>
        <v>0</v>
      </c>
      <c r="R1737" s="16">
        <f>SUMIF('Tool Pneumatics CH4 VOC BTEX'!B:B,A1737,'Tool Pneumatics CH4 VOC BTEX'!H:H)*Q1737</f>
        <v>0</v>
      </c>
      <c r="S1737" s="16">
        <f>SUMIF('Tool Pneumatics CH4 VOC BTEX'!B:B,A1737,'Tool Pneumatics CH4 VOC BTEX'!J:J)*Q1737</f>
        <v>0</v>
      </c>
      <c r="T1737" s="16">
        <f>SUMIF('Tool Pneumatics CH4 VOC BTEX'!B:B,A1737,'Tool Pneumatics CH4 VOC BTEX'!L:L)*Q1737</f>
        <v>0</v>
      </c>
      <c r="U1737" s="16">
        <f>SUMIF('Tool Pneumatics CH4 VOC BTEX'!B:B,A1737,'Tool Pneumatics CH4 VOC BTEX'!N:N)*Q1737</f>
        <v>0</v>
      </c>
    </row>
    <row r="1738" spans="1:21" x14ac:dyDescent="0.25">
      <c r="A1738" s="1" t="s">
        <v>5019</v>
      </c>
      <c r="B1738" s="1" t="s">
        <v>1530</v>
      </c>
      <c r="C1738" s="1" t="s">
        <v>4470</v>
      </c>
      <c r="D1738" s="3" t="s">
        <v>1015</v>
      </c>
      <c r="E1738" s="3" t="s">
        <v>23961</v>
      </c>
      <c r="F1738" s="1" t="s">
        <v>2732</v>
      </c>
      <c r="G1738" s="1">
        <v>0</v>
      </c>
      <c r="H1738" s="1" t="s">
        <v>27474</v>
      </c>
      <c r="I1738" s="1">
        <v>0</v>
      </c>
      <c r="J1738" s="1" t="s">
        <v>27474</v>
      </c>
      <c r="K1738" s="1">
        <f t="shared" si="108"/>
        <v>0</v>
      </c>
      <c r="L1738" s="2">
        <f>SUMIFS('Basin Total Well Counts'!B:B,'Basin Total Well Counts'!A:A,F1738)</f>
        <v>0</v>
      </c>
      <c r="M1738" s="4">
        <f t="shared" si="109"/>
        <v>0</v>
      </c>
      <c r="N1738" s="2">
        <f>SUMIF('Basin Emissions'!A:A,F1738,'Basin Emissions'!B:B)</f>
        <v>22.899069699999998</v>
      </c>
      <c r="O1738" s="8">
        <f t="shared" si="110"/>
        <v>0</v>
      </c>
      <c r="P1738" s="7">
        <f>SUMIF('Tool Pneumatics CH4 VOC BTEX'!B:B,A1738,'Tool Pneumatics CH4 VOC BTEX'!F:F)</f>
        <v>3.5899999141693102</v>
      </c>
      <c r="Q1738" s="14">
        <f t="shared" si="111"/>
        <v>0</v>
      </c>
      <c r="R1738" s="16">
        <f>SUMIF('Tool Pneumatics CH4 VOC BTEX'!B:B,A1738,'Tool Pneumatics CH4 VOC BTEX'!H:H)*Q1738</f>
        <v>0</v>
      </c>
      <c r="S1738" s="16">
        <f>SUMIF('Tool Pneumatics CH4 VOC BTEX'!B:B,A1738,'Tool Pneumatics CH4 VOC BTEX'!J:J)*Q1738</f>
        <v>0</v>
      </c>
      <c r="T1738" s="16">
        <f>SUMIF('Tool Pneumatics CH4 VOC BTEX'!B:B,A1738,'Tool Pneumatics CH4 VOC BTEX'!L:L)*Q1738</f>
        <v>0</v>
      </c>
      <c r="U1738" s="16">
        <f>SUMIF('Tool Pneumatics CH4 VOC BTEX'!B:B,A1738,'Tool Pneumatics CH4 VOC BTEX'!N:N)*Q1738</f>
        <v>0</v>
      </c>
    </row>
    <row r="1739" spans="1:21" x14ac:dyDescent="0.25">
      <c r="A1739" s="1" t="s">
        <v>5020</v>
      </c>
      <c r="B1739" s="1" t="s">
        <v>1530</v>
      </c>
      <c r="C1739" s="1" t="s">
        <v>5021</v>
      </c>
      <c r="D1739" s="3" t="s">
        <v>2240</v>
      </c>
      <c r="E1739" s="3" t="s">
        <v>23961</v>
      </c>
      <c r="F1739" s="1" t="s">
        <v>2240</v>
      </c>
      <c r="G1739" s="1">
        <v>0</v>
      </c>
      <c r="H1739" s="1" t="s">
        <v>27474</v>
      </c>
      <c r="I1739" s="1">
        <v>0</v>
      </c>
      <c r="J1739" s="1" t="s">
        <v>27474</v>
      </c>
      <c r="K1739" s="1">
        <f t="shared" si="108"/>
        <v>0</v>
      </c>
      <c r="L1739" s="2">
        <f>SUMIFS('Basin Total Well Counts'!B:B,'Basin Total Well Counts'!A:A,F1739)</f>
        <v>0</v>
      </c>
      <c r="M1739" s="4">
        <f t="shared" si="109"/>
        <v>0</v>
      </c>
      <c r="N1739" s="2">
        <f>SUMIF('Basin Emissions'!A:A,F1739,'Basin Emissions'!B:B)</f>
        <v>1897.7414753999999</v>
      </c>
      <c r="O1739" s="8">
        <f t="shared" si="110"/>
        <v>0</v>
      </c>
      <c r="P1739" s="7">
        <f>SUMIF('Tool Pneumatics CH4 VOC BTEX'!B:B,A1739,'Tool Pneumatics CH4 VOC BTEX'!F:F)</f>
        <v>3.5899999141693102</v>
      </c>
      <c r="Q1739" s="14">
        <f t="shared" si="111"/>
        <v>0</v>
      </c>
      <c r="R1739" s="16">
        <f>SUMIF('Tool Pneumatics CH4 VOC BTEX'!B:B,A1739,'Tool Pneumatics CH4 VOC BTEX'!H:H)*Q1739</f>
        <v>0</v>
      </c>
      <c r="S1739" s="16">
        <f>SUMIF('Tool Pneumatics CH4 VOC BTEX'!B:B,A1739,'Tool Pneumatics CH4 VOC BTEX'!J:J)*Q1739</f>
        <v>0</v>
      </c>
      <c r="T1739" s="16">
        <f>SUMIF('Tool Pneumatics CH4 VOC BTEX'!B:B,A1739,'Tool Pneumatics CH4 VOC BTEX'!L:L)*Q1739</f>
        <v>0</v>
      </c>
      <c r="U1739" s="16">
        <f>SUMIF('Tool Pneumatics CH4 VOC BTEX'!B:B,A1739,'Tool Pneumatics CH4 VOC BTEX'!N:N)*Q1739</f>
        <v>0</v>
      </c>
    </row>
    <row r="1740" spans="1:21" x14ac:dyDescent="0.25">
      <c r="A1740" s="1" t="s">
        <v>5022</v>
      </c>
      <c r="B1740" s="1" t="s">
        <v>1530</v>
      </c>
      <c r="C1740" s="1" t="s">
        <v>1574</v>
      </c>
      <c r="D1740" s="3" t="s">
        <v>1015</v>
      </c>
      <c r="E1740" s="3" t="s">
        <v>23961</v>
      </c>
      <c r="F1740" s="1" t="s">
        <v>2240</v>
      </c>
      <c r="G1740" s="1">
        <v>0</v>
      </c>
      <c r="H1740" s="1" t="s">
        <v>27474</v>
      </c>
      <c r="I1740" s="1">
        <v>0</v>
      </c>
      <c r="J1740" s="1" t="s">
        <v>27474</v>
      </c>
      <c r="K1740" s="1">
        <f t="shared" si="108"/>
        <v>0</v>
      </c>
      <c r="L1740" s="2">
        <f>SUMIFS('Basin Total Well Counts'!B:B,'Basin Total Well Counts'!A:A,F1740)</f>
        <v>0</v>
      </c>
      <c r="M1740" s="4">
        <f t="shared" si="109"/>
        <v>0</v>
      </c>
      <c r="N1740" s="2">
        <f>SUMIF('Basin Emissions'!A:A,F1740,'Basin Emissions'!B:B)</f>
        <v>1897.7414753999999</v>
      </c>
      <c r="O1740" s="8">
        <f t="shared" si="110"/>
        <v>0</v>
      </c>
      <c r="P1740" s="7">
        <f>SUMIF('Tool Pneumatics CH4 VOC BTEX'!B:B,A1740,'Tool Pneumatics CH4 VOC BTEX'!F:F)</f>
        <v>3.5899999141693102</v>
      </c>
      <c r="Q1740" s="14">
        <f t="shared" si="111"/>
        <v>0</v>
      </c>
      <c r="R1740" s="16">
        <f>SUMIF('Tool Pneumatics CH4 VOC BTEX'!B:B,A1740,'Tool Pneumatics CH4 VOC BTEX'!H:H)*Q1740</f>
        <v>0</v>
      </c>
      <c r="S1740" s="16">
        <f>SUMIF('Tool Pneumatics CH4 VOC BTEX'!B:B,A1740,'Tool Pneumatics CH4 VOC BTEX'!J:J)*Q1740</f>
        <v>0</v>
      </c>
      <c r="T1740" s="16">
        <f>SUMIF('Tool Pneumatics CH4 VOC BTEX'!B:B,A1740,'Tool Pneumatics CH4 VOC BTEX'!L:L)*Q1740</f>
        <v>0</v>
      </c>
      <c r="U1740" s="16">
        <f>SUMIF('Tool Pneumatics CH4 VOC BTEX'!B:B,A1740,'Tool Pneumatics CH4 VOC BTEX'!N:N)*Q1740</f>
        <v>0</v>
      </c>
    </row>
    <row r="1741" spans="1:21" x14ac:dyDescent="0.25">
      <c r="A1741" s="1" t="s">
        <v>5023</v>
      </c>
      <c r="B1741" s="1" t="s">
        <v>1530</v>
      </c>
      <c r="C1741" s="1" t="s">
        <v>1944</v>
      </c>
      <c r="D1741" s="3" t="s">
        <v>1015</v>
      </c>
      <c r="E1741" s="3" t="s">
        <v>23961</v>
      </c>
      <c r="F1741" s="1" t="s">
        <v>2240</v>
      </c>
      <c r="G1741" s="1">
        <v>0</v>
      </c>
      <c r="H1741" s="1" t="s">
        <v>27474</v>
      </c>
      <c r="I1741" s="1">
        <v>0</v>
      </c>
      <c r="J1741" s="1" t="s">
        <v>27474</v>
      </c>
      <c r="K1741" s="1">
        <f t="shared" si="108"/>
        <v>0</v>
      </c>
      <c r="L1741" s="2">
        <f>SUMIFS('Basin Total Well Counts'!B:B,'Basin Total Well Counts'!A:A,F1741)</f>
        <v>0</v>
      </c>
      <c r="M1741" s="4">
        <f t="shared" si="109"/>
        <v>0</v>
      </c>
      <c r="N1741" s="2">
        <f>SUMIF('Basin Emissions'!A:A,F1741,'Basin Emissions'!B:B)</f>
        <v>1897.7414753999999</v>
      </c>
      <c r="O1741" s="8">
        <f t="shared" si="110"/>
        <v>0</v>
      </c>
      <c r="P1741" s="7">
        <f>SUMIF('Tool Pneumatics CH4 VOC BTEX'!B:B,A1741,'Tool Pneumatics CH4 VOC BTEX'!F:F)</f>
        <v>3.5899999141693102</v>
      </c>
      <c r="Q1741" s="14">
        <f t="shared" si="111"/>
        <v>0</v>
      </c>
      <c r="R1741" s="16">
        <f>SUMIF('Tool Pneumatics CH4 VOC BTEX'!B:B,A1741,'Tool Pneumatics CH4 VOC BTEX'!H:H)*Q1741</f>
        <v>0</v>
      </c>
      <c r="S1741" s="16">
        <f>SUMIF('Tool Pneumatics CH4 VOC BTEX'!B:B,A1741,'Tool Pneumatics CH4 VOC BTEX'!J:J)*Q1741</f>
        <v>0</v>
      </c>
      <c r="T1741" s="16">
        <f>SUMIF('Tool Pneumatics CH4 VOC BTEX'!B:B,A1741,'Tool Pneumatics CH4 VOC BTEX'!L:L)*Q1741</f>
        <v>0</v>
      </c>
      <c r="U1741" s="16">
        <f>SUMIF('Tool Pneumatics CH4 VOC BTEX'!B:B,A1741,'Tool Pneumatics CH4 VOC BTEX'!N:N)*Q1741</f>
        <v>0</v>
      </c>
    </row>
    <row r="1742" spans="1:21" x14ac:dyDescent="0.25">
      <c r="A1742" s="1" t="s">
        <v>5024</v>
      </c>
      <c r="B1742" s="1" t="s">
        <v>1530</v>
      </c>
      <c r="C1742" s="1" t="s">
        <v>5025</v>
      </c>
      <c r="D1742" s="3" t="s">
        <v>1015</v>
      </c>
      <c r="E1742" s="3" t="s">
        <v>23961</v>
      </c>
      <c r="F1742" s="1" t="s">
        <v>2240</v>
      </c>
      <c r="G1742" s="1">
        <v>0</v>
      </c>
      <c r="H1742" s="1" t="s">
        <v>27474</v>
      </c>
      <c r="I1742" s="1">
        <v>0</v>
      </c>
      <c r="J1742" s="1" t="s">
        <v>27474</v>
      </c>
      <c r="K1742" s="1">
        <f t="shared" si="108"/>
        <v>0</v>
      </c>
      <c r="L1742" s="2">
        <f>SUMIFS('Basin Total Well Counts'!B:B,'Basin Total Well Counts'!A:A,F1742)</f>
        <v>0</v>
      </c>
      <c r="M1742" s="4">
        <f t="shared" si="109"/>
        <v>0</v>
      </c>
      <c r="N1742" s="2">
        <f>SUMIF('Basin Emissions'!A:A,F1742,'Basin Emissions'!B:B)</f>
        <v>1897.7414753999999</v>
      </c>
      <c r="O1742" s="8">
        <f t="shared" si="110"/>
        <v>0</v>
      </c>
      <c r="P1742" s="7">
        <f>SUMIF('Tool Pneumatics CH4 VOC BTEX'!B:B,A1742,'Tool Pneumatics CH4 VOC BTEX'!F:F)</f>
        <v>3.5899999141693102</v>
      </c>
      <c r="Q1742" s="14">
        <f t="shared" si="111"/>
        <v>0</v>
      </c>
      <c r="R1742" s="16">
        <f>SUMIF('Tool Pneumatics CH4 VOC BTEX'!B:B,A1742,'Tool Pneumatics CH4 VOC BTEX'!H:H)*Q1742</f>
        <v>0</v>
      </c>
      <c r="S1742" s="16">
        <f>SUMIF('Tool Pneumatics CH4 VOC BTEX'!B:B,A1742,'Tool Pneumatics CH4 VOC BTEX'!J:J)*Q1742</f>
        <v>0</v>
      </c>
      <c r="T1742" s="16">
        <f>SUMIF('Tool Pneumatics CH4 VOC BTEX'!B:B,A1742,'Tool Pneumatics CH4 VOC BTEX'!L:L)*Q1742</f>
        <v>0</v>
      </c>
      <c r="U1742" s="16">
        <f>SUMIF('Tool Pneumatics CH4 VOC BTEX'!B:B,A1742,'Tool Pneumatics CH4 VOC BTEX'!N:N)*Q1742</f>
        <v>0</v>
      </c>
    </row>
    <row r="1743" spans="1:21" x14ac:dyDescent="0.25">
      <c r="A1743" s="1" t="s">
        <v>5026</v>
      </c>
      <c r="B1743" s="1" t="s">
        <v>1530</v>
      </c>
      <c r="C1743" s="1" t="s">
        <v>5027</v>
      </c>
      <c r="D1743" s="3" t="s">
        <v>1015</v>
      </c>
      <c r="E1743" s="3" t="s">
        <v>23961</v>
      </c>
      <c r="F1743" s="1" t="s">
        <v>2240</v>
      </c>
      <c r="G1743" s="1">
        <v>0</v>
      </c>
      <c r="H1743" s="1" t="s">
        <v>27474</v>
      </c>
      <c r="I1743" s="1">
        <v>0</v>
      </c>
      <c r="J1743" s="1" t="s">
        <v>27474</v>
      </c>
      <c r="K1743" s="1">
        <f t="shared" si="108"/>
        <v>0</v>
      </c>
      <c r="L1743" s="2">
        <f>SUMIFS('Basin Total Well Counts'!B:B,'Basin Total Well Counts'!A:A,F1743)</f>
        <v>0</v>
      </c>
      <c r="M1743" s="4">
        <f t="shared" si="109"/>
        <v>0</v>
      </c>
      <c r="N1743" s="2">
        <f>SUMIF('Basin Emissions'!A:A,F1743,'Basin Emissions'!B:B)</f>
        <v>1897.7414753999999</v>
      </c>
      <c r="O1743" s="8">
        <f t="shared" si="110"/>
        <v>0</v>
      </c>
      <c r="P1743" s="7">
        <f>SUMIF('Tool Pneumatics CH4 VOC BTEX'!B:B,A1743,'Tool Pneumatics CH4 VOC BTEX'!F:F)</f>
        <v>3.5899999141693102</v>
      </c>
      <c r="Q1743" s="14">
        <f t="shared" si="111"/>
        <v>0</v>
      </c>
      <c r="R1743" s="16">
        <f>SUMIF('Tool Pneumatics CH4 VOC BTEX'!B:B,A1743,'Tool Pneumatics CH4 VOC BTEX'!H:H)*Q1743</f>
        <v>0</v>
      </c>
      <c r="S1743" s="16">
        <f>SUMIF('Tool Pneumatics CH4 VOC BTEX'!B:B,A1743,'Tool Pneumatics CH4 VOC BTEX'!J:J)*Q1743</f>
        <v>0</v>
      </c>
      <c r="T1743" s="16">
        <f>SUMIF('Tool Pneumatics CH4 VOC BTEX'!B:B,A1743,'Tool Pneumatics CH4 VOC BTEX'!L:L)*Q1743</f>
        <v>0</v>
      </c>
      <c r="U1743" s="16">
        <f>SUMIF('Tool Pneumatics CH4 VOC BTEX'!B:B,A1743,'Tool Pneumatics CH4 VOC BTEX'!N:N)*Q1743</f>
        <v>0</v>
      </c>
    </row>
    <row r="1744" spans="1:21" x14ac:dyDescent="0.25">
      <c r="A1744" s="1" t="s">
        <v>5028</v>
      </c>
      <c r="B1744" s="1" t="s">
        <v>1530</v>
      </c>
      <c r="C1744" s="1" t="s">
        <v>5029</v>
      </c>
      <c r="D1744" s="3" t="s">
        <v>1015</v>
      </c>
      <c r="E1744" s="3" t="s">
        <v>23961</v>
      </c>
      <c r="F1744" s="1" t="s">
        <v>2732</v>
      </c>
      <c r="G1744" s="1">
        <v>0</v>
      </c>
      <c r="H1744" s="1" t="s">
        <v>27474</v>
      </c>
      <c r="I1744" s="1">
        <v>0</v>
      </c>
      <c r="J1744" s="1" t="s">
        <v>27474</v>
      </c>
      <c r="K1744" s="1">
        <f t="shared" si="108"/>
        <v>0</v>
      </c>
      <c r="L1744" s="2">
        <f>SUMIFS('Basin Total Well Counts'!B:B,'Basin Total Well Counts'!A:A,F1744)</f>
        <v>0</v>
      </c>
      <c r="M1744" s="4">
        <f t="shared" si="109"/>
        <v>0</v>
      </c>
      <c r="N1744" s="2">
        <f>SUMIF('Basin Emissions'!A:A,F1744,'Basin Emissions'!B:B)</f>
        <v>22.899069699999998</v>
      </c>
      <c r="O1744" s="8">
        <f t="shared" si="110"/>
        <v>0</v>
      </c>
      <c r="P1744" s="7">
        <f>SUMIF('Tool Pneumatics CH4 VOC BTEX'!B:B,A1744,'Tool Pneumatics CH4 VOC BTEX'!F:F)</f>
        <v>3.5899999141693102</v>
      </c>
      <c r="Q1744" s="14">
        <f t="shared" si="111"/>
        <v>0</v>
      </c>
      <c r="R1744" s="16">
        <f>SUMIF('Tool Pneumatics CH4 VOC BTEX'!B:B,A1744,'Tool Pneumatics CH4 VOC BTEX'!H:H)*Q1744</f>
        <v>0</v>
      </c>
      <c r="S1744" s="16">
        <f>SUMIF('Tool Pneumatics CH4 VOC BTEX'!B:B,A1744,'Tool Pneumatics CH4 VOC BTEX'!J:J)*Q1744</f>
        <v>0</v>
      </c>
      <c r="T1744" s="16">
        <f>SUMIF('Tool Pneumatics CH4 VOC BTEX'!B:B,A1744,'Tool Pneumatics CH4 VOC BTEX'!L:L)*Q1744</f>
        <v>0</v>
      </c>
      <c r="U1744" s="16">
        <f>SUMIF('Tool Pneumatics CH4 VOC BTEX'!B:B,A1744,'Tool Pneumatics CH4 VOC BTEX'!N:N)*Q1744</f>
        <v>0</v>
      </c>
    </row>
    <row r="1745" spans="1:21" x14ac:dyDescent="0.25">
      <c r="A1745" s="1" t="s">
        <v>5030</v>
      </c>
      <c r="B1745" s="1" t="s">
        <v>1530</v>
      </c>
      <c r="C1745" s="1" t="s">
        <v>1717</v>
      </c>
      <c r="D1745" s="3" t="s">
        <v>1015</v>
      </c>
      <c r="E1745" s="3" t="s">
        <v>23961</v>
      </c>
      <c r="F1745" s="1" t="s">
        <v>2240</v>
      </c>
      <c r="G1745" s="1">
        <v>0</v>
      </c>
      <c r="H1745" s="1" t="s">
        <v>27474</v>
      </c>
      <c r="I1745" s="1">
        <v>0</v>
      </c>
      <c r="J1745" s="1" t="s">
        <v>27474</v>
      </c>
      <c r="K1745" s="1">
        <f t="shared" si="108"/>
        <v>0</v>
      </c>
      <c r="L1745" s="2">
        <f>SUMIFS('Basin Total Well Counts'!B:B,'Basin Total Well Counts'!A:A,F1745)</f>
        <v>0</v>
      </c>
      <c r="M1745" s="4">
        <f t="shared" si="109"/>
        <v>0</v>
      </c>
      <c r="N1745" s="2">
        <f>SUMIF('Basin Emissions'!A:A,F1745,'Basin Emissions'!B:B)</f>
        <v>1897.7414753999999</v>
      </c>
      <c r="O1745" s="8">
        <f t="shared" si="110"/>
        <v>0</v>
      </c>
      <c r="P1745" s="7">
        <f>SUMIF('Tool Pneumatics CH4 VOC BTEX'!B:B,A1745,'Tool Pneumatics CH4 VOC BTEX'!F:F)</f>
        <v>3.5899999141693102</v>
      </c>
      <c r="Q1745" s="14">
        <f t="shared" si="111"/>
        <v>0</v>
      </c>
      <c r="R1745" s="16">
        <f>SUMIF('Tool Pneumatics CH4 VOC BTEX'!B:B,A1745,'Tool Pneumatics CH4 VOC BTEX'!H:H)*Q1745</f>
        <v>0</v>
      </c>
      <c r="S1745" s="16">
        <f>SUMIF('Tool Pneumatics CH4 VOC BTEX'!B:B,A1745,'Tool Pneumatics CH4 VOC BTEX'!J:J)*Q1745</f>
        <v>0</v>
      </c>
      <c r="T1745" s="16">
        <f>SUMIF('Tool Pneumatics CH4 VOC BTEX'!B:B,A1745,'Tool Pneumatics CH4 VOC BTEX'!L:L)*Q1745</f>
        <v>0</v>
      </c>
      <c r="U1745" s="16">
        <f>SUMIF('Tool Pneumatics CH4 VOC BTEX'!B:B,A1745,'Tool Pneumatics CH4 VOC BTEX'!N:N)*Q1745</f>
        <v>0</v>
      </c>
    </row>
    <row r="1746" spans="1:21" x14ac:dyDescent="0.25">
      <c r="A1746" s="1" t="s">
        <v>5031</v>
      </c>
      <c r="B1746" s="1" t="s">
        <v>1530</v>
      </c>
      <c r="C1746" s="1" t="s">
        <v>5032</v>
      </c>
      <c r="D1746" s="3" t="s">
        <v>1015</v>
      </c>
      <c r="E1746" s="3" t="s">
        <v>23961</v>
      </c>
      <c r="F1746" s="1" t="s">
        <v>2240</v>
      </c>
      <c r="G1746" s="1">
        <v>0</v>
      </c>
      <c r="H1746" s="1" t="s">
        <v>27474</v>
      </c>
      <c r="I1746" s="1">
        <v>0</v>
      </c>
      <c r="J1746" s="1" t="s">
        <v>27474</v>
      </c>
      <c r="K1746" s="1">
        <f t="shared" si="108"/>
        <v>0</v>
      </c>
      <c r="L1746" s="2">
        <f>SUMIFS('Basin Total Well Counts'!B:B,'Basin Total Well Counts'!A:A,F1746)</f>
        <v>0</v>
      </c>
      <c r="M1746" s="4">
        <f t="shared" si="109"/>
        <v>0</v>
      </c>
      <c r="N1746" s="2">
        <f>SUMIF('Basin Emissions'!A:A,F1746,'Basin Emissions'!B:B)</f>
        <v>1897.7414753999999</v>
      </c>
      <c r="O1746" s="8">
        <f t="shared" si="110"/>
        <v>0</v>
      </c>
      <c r="P1746" s="7">
        <f>SUMIF('Tool Pneumatics CH4 VOC BTEX'!B:B,A1746,'Tool Pneumatics CH4 VOC BTEX'!F:F)</f>
        <v>3.5899999141693102</v>
      </c>
      <c r="Q1746" s="14">
        <f t="shared" si="111"/>
        <v>0</v>
      </c>
      <c r="R1746" s="16">
        <f>SUMIF('Tool Pneumatics CH4 VOC BTEX'!B:B,A1746,'Tool Pneumatics CH4 VOC BTEX'!H:H)*Q1746</f>
        <v>0</v>
      </c>
      <c r="S1746" s="16">
        <f>SUMIF('Tool Pneumatics CH4 VOC BTEX'!B:B,A1746,'Tool Pneumatics CH4 VOC BTEX'!J:J)*Q1746</f>
        <v>0</v>
      </c>
      <c r="T1746" s="16">
        <f>SUMIF('Tool Pneumatics CH4 VOC BTEX'!B:B,A1746,'Tool Pneumatics CH4 VOC BTEX'!L:L)*Q1746</f>
        <v>0</v>
      </c>
      <c r="U1746" s="16">
        <f>SUMIF('Tool Pneumatics CH4 VOC BTEX'!B:B,A1746,'Tool Pneumatics CH4 VOC BTEX'!N:N)*Q1746</f>
        <v>0</v>
      </c>
    </row>
    <row r="1747" spans="1:21" x14ac:dyDescent="0.25">
      <c r="A1747" s="1" t="s">
        <v>5033</v>
      </c>
      <c r="B1747" s="1" t="s">
        <v>1530</v>
      </c>
      <c r="C1747" s="1" t="s">
        <v>5034</v>
      </c>
      <c r="D1747" s="3" t="s">
        <v>1015</v>
      </c>
      <c r="E1747" s="3" t="s">
        <v>23961</v>
      </c>
      <c r="F1747" s="1" t="s">
        <v>2240</v>
      </c>
      <c r="G1747" s="1">
        <v>0</v>
      </c>
      <c r="H1747" s="1" t="s">
        <v>27474</v>
      </c>
      <c r="I1747" s="1">
        <v>0</v>
      </c>
      <c r="J1747" s="1" t="s">
        <v>27474</v>
      </c>
      <c r="K1747" s="1">
        <f t="shared" si="108"/>
        <v>0</v>
      </c>
      <c r="L1747" s="2">
        <f>SUMIFS('Basin Total Well Counts'!B:B,'Basin Total Well Counts'!A:A,F1747)</f>
        <v>0</v>
      </c>
      <c r="M1747" s="4">
        <f t="shared" si="109"/>
        <v>0</v>
      </c>
      <c r="N1747" s="2">
        <f>SUMIF('Basin Emissions'!A:A,F1747,'Basin Emissions'!B:B)</f>
        <v>1897.7414753999999</v>
      </c>
      <c r="O1747" s="8">
        <f t="shared" si="110"/>
        <v>0</v>
      </c>
      <c r="P1747" s="7">
        <f>SUMIF('Tool Pneumatics CH4 VOC BTEX'!B:B,A1747,'Tool Pneumatics CH4 VOC BTEX'!F:F)</f>
        <v>3.5899999141693102</v>
      </c>
      <c r="Q1747" s="14">
        <f t="shared" si="111"/>
        <v>0</v>
      </c>
      <c r="R1747" s="16">
        <f>SUMIF('Tool Pneumatics CH4 VOC BTEX'!B:B,A1747,'Tool Pneumatics CH4 VOC BTEX'!H:H)*Q1747</f>
        <v>0</v>
      </c>
      <c r="S1747" s="16">
        <f>SUMIF('Tool Pneumatics CH4 VOC BTEX'!B:B,A1747,'Tool Pneumatics CH4 VOC BTEX'!J:J)*Q1747</f>
        <v>0</v>
      </c>
      <c r="T1747" s="16">
        <f>SUMIF('Tool Pneumatics CH4 VOC BTEX'!B:B,A1747,'Tool Pneumatics CH4 VOC BTEX'!L:L)*Q1747</f>
        <v>0</v>
      </c>
      <c r="U1747" s="16">
        <f>SUMIF('Tool Pneumatics CH4 VOC BTEX'!B:B,A1747,'Tool Pneumatics CH4 VOC BTEX'!N:N)*Q1747</f>
        <v>0</v>
      </c>
    </row>
    <row r="1748" spans="1:21" x14ac:dyDescent="0.25">
      <c r="A1748" s="1" t="s">
        <v>5035</v>
      </c>
      <c r="B1748" s="1" t="s">
        <v>1530</v>
      </c>
      <c r="C1748" s="1" t="s">
        <v>1588</v>
      </c>
      <c r="D1748" s="3" t="s">
        <v>2240</v>
      </c>
      <c r="E1748" s="3" t="s">
        <v>23961</v>
      </c>
      <c r="F1748" s="1" t="s">
        <v>2240</v>
      </c>
      <c r="G1748" s="1">
        <v>0</v>
      </c>
      <c r="H1748" s="1" t="s">
        <v>27474</v>
      </c>
      <c r="I1748" s="1">
        <v>0</v>
      </c>
      <c r="J1748" s="1" t="s">
        <v>27474</v>
      </c>
      <c r="K1748" s="1">
        <f t="shared" si="108"/>
        <v>0</v>
      </c>
      <c r="L1748" s="2">
        <f>SUMIFS('Basin Total Well Counts'!B:B,'Basin Total Well Counts'!A:A,F1748)</f>
        <v>0</v>
      </c>
      <c r="M1748" s="4">
        <f t="shared" si="109"/>
        <v>0</v>
      </c>
      <c r="N1748" s="2">
        <f>SUMIF('Basin Emissions'!A:A,F1748,'Basin Emissions'!B:B)</f>
        <v>1897.7414753999999</v>
      </c>
      <c r="O1748" s="8">
        <f t="shared" si="110"/>
        <v>0</v>
      </c>
      <c r="P1748" s="7">
        <f>SUMIF('Tool Pneumatics CH4 VOC BTEX'!B:B,A1748,'Tool Pneumatics CH4 VOC BTEX'!F:F)</f>
        <v>3.5899999141693102</v>
      </c>
      <c r="Q1748" s="14">
        <f t="shared" si="111"/>
        <v>0</v>
      </c>
      <c r="R1748" s="16">
        <f>SUMIF('Tool Pneumatics CH4 VOC BTEX'!B:B,A1748,'Tool Pneumatics CH4 VOC BTEX'!H:H)*Q1748</f>
        <v>0</v>
      </c>
      <c r="S1748" s="16">
        <f>SUMIF('Tool Pneumatics CH4 VOC BTEX'!B:B,A1748,'Tool Pneumatics CH4 VOC BTEX'!J:J)*Q1748</f>
        <v>0</v>
      </c>
      <c r="T1748" s="16">
        <f>SUMIF('Tool Pneumatics CH4 VOC BTEX'!B:B,A1748,'Tool Pneumatics CH4 VOC BTEX'!L:L)*Q1748</f>
        <v>0</v>
      </c>
      <c r="U1748" s="16">
        <f>SUMIF('Tool Pneumatics CH4 VOC BTEX'!B:B,A1748,'Tool Pneumatics CH4 VOC BTEX'!N:N)*Q1748</f>
        <v>0</v>
      </c>
    </row>
    <row r="1749" spans="1:21" x14ac:dyDescent="0.25">
      <c r="A1749" s="1" t="s">
        <v>5036</v>
      </c>
      <c r="B1749" s="1" t="s">
        <v>1530</v>
      </c>
      <c r="C1749" s="1" t="s">
        <v>1127</v>
      </c>
      <c r="D1749" s="3" t="s">
        <v>1015</v>
      </c>
      <c r="E1749" s="3" t="s">
        <v>23961</v>
      </c>
      <c r="F1749" s="1" t="s">
        <v>2732</v>
      </c>
      <c r="G1749" s="1">
        <v>0</v>
      </c>
      <c r="H1749" s="1" t="s">
        <v>27474</v>
      </c>
      <c r="I1749" s="1">
        <v>0</v>
      </c>
      <c r="J1749" s="1" t="s">
        <v>27474</v>
      </c>
      <c r="K1749" s="1">
        <f t="shared" si="108"/>
        <v>0</v>
      </c>
      <c r="L1749" s="2">
        <f>SUMIFS('Basin Total Well Counts'!B:B,'Basin Total Well Counts'!A:A,F1749)</f>
        <v>0</v>
      </c>
      <c r="M1749" s="4">
        <f t="shared" si="109"/>
        <v>0</v>
      </c>
      <c r="N1749" s="2">
        <f>SUMIF('Basin Emissions'!A:A,F1749,'Basin Emissions'!B:B)</f>
        <v>22.899069699999998</v>
      </c>
      <c r="O1749" s="8">
        <f t="shared" si="110"/>
        <v>0</v>
      </c>
      <c r="P1749" s="7">
        <f>SUMIF('Tool Pneumatics CH4 VOC BTEX'!B:B,A1749,'Tool Pneumatics CH4 VOC BTEX'!F:F)</f>
        <v>3.5899999141693102</v>
      </c>
      <c r="Q1749" s="14">
        <f t="shared" si="111"/>
        <v>0</v>
      </c>
      <c r="R1749" s="16">
        <f>SUMIF('Tool Pneumatics CH4 VOC BTEX'!B:B,A1749,'Tool Pneumatics CH4 VOC BTEX'!H:H)*Q1749</f>
        <v>0</v>
      </c>
      <c r="S1749" s="16">
        <f>SUMIF('Tool Pneumatics CH4 VOC BTEX'!B:B,A1749,'Tool Pneumatics CH4 VOC BTEX'!J:J)*Q1749</f>
        <v>0</v>
      </c>
      <c r="T1749" s="16">
        <f>SUMIF('Tool Pneumatics CH4 VOC BTEX'!B:B,A1749,'Tool Pneumatics CH4 VOC BTEX'!L:L)*Q1749</f>
        <v>0</v>
      </c>
      <c r="U1749" s="16">
        <f>SUMIF('Tool Pneumatics CH4 VOC BTEX'!B:B,A1749,'Tool Pneumatics CH4 VOC BTEX'!N:N)*Q1749</f>
        <v>0</v>
      </c>
    </row>
    <row r="1750" spans="1:21" x14ac:dyDescent="0.25">
      <c r="A1750" s="1" t="s">
        <v>5037</v>
      </c>
      <c r="B1750" s="1" t="s">
        <v>1530</v>
      </c>
      <c r="C1750" s="1" t="s">
        <v>5038</v>
      </c>
      <c r="D1750" s="3" t="s">
        <v>1015</v>
      </c>
      <c r="E1750" s="3" t="s">
        <v>23961</v>
      </c>
      <c r="F1750" s="1" t="s">
        <v>2240</v>
      </c>
      <c r="G1750" s="1">
        <v>0</v>
      </c>
      <c r="H1750" s="1" t="s">
        <v>27474</v>
      </c>
      <c r="I1750" s="1">
        <v>0</v>
      </c>
      <c r="J1750" s="1" t="s">
        <v>27474</v>
      </c>
      <c r="K1750" s="1">
        <f t="shared" si="108"/>
        <v>0</v>
      </c>
      <c r="L1750" s="2">
        <f>SUMIFS('Basin Total Well Counts'!B:B,'Basin Total Well Counts'!A:A,F1750)</f>
        <v>0</v>
      </c>
      <c r="M1750" s="4">
        <f t="shared" si="109"/>
        <v>0</v>
      </c>
      <c r="N1750" s="2">
        <f>SUMIF('Basin Emissions'!A:A,F1750,'Basin Emissions'!B:B)</f>
        <v>1897.7414753999999</v>
      </c>
      <c r="O1750" s="8">
        <f t="shared" si="110"/>
        <v>0</v>
      </c>
      <c r="P1750" s="7">
        <f>SUMIF('Tool Pneumatics CH4 VOC BTEX'!B:B,A1750,'Tool Pneumatics CH4 VOC BTEX'!F:F)</f>
        <v>3.5899999141693102</v>
      </c>
      <c r="Q1750" s="14">
        <f t="shared" si="111"/>
        <v>0</v>
      </c>
      <c r="R1750" s="16">
        <f>SUMIF('Tool Pneumatics CH4 VOC BTEX'!B:B,A1750,'Tool Pneumatics CH4 VOC BTEX'!H:H)*Q1750</f>
        <v>0</v>
      </c>
      <c r="S1750" s="16">
        <f>SUMIF('Tool Pneumatics CH4 VOC BTEX'!B:B,A1750,'Tool Pneumatics CH4 VOC BTEX'!J:J)*Q1750</f>
        <v>0</v>
      </c>
      <c r="T1750" s="16">
        <f>SUMIF('Tool Pneumatics CH4 VOC BTEX'!B:B,A1750,'Tool Pneumatics CH4 VOC BTEX'!L:L)*Q1750</f>
        <v>0</v>
      </c>
      <c r="U1750" s="16">
        <f>SUMIF('Tool Pneumatics CH4 VOC BTEX'!B:B,A1750,'Tool Pneumatics CH4 VOC BTEX'!N:N)*Q1750</f>
        <v>0</v>
      </c>
    </row>
    <row r="1751" spans="1:21" x14ac:dyDescent="0.25">
      <c r="A1751" s="1" t="s">
        <v>5039</v>
      </c>
      <c r="B1751" s="1" t="s">
        <v>1530</v>
      </c>
      <c r="C1751" s="1" t="s">
        <v>1555</v>
      </c>
      <c r="D1751" s="3" t="s">
        <v>1015</v>
      </c>
      <c r="E1751" s="3" t="s">
        <v>23961</v>
      </c>
      <c r="F1751" s="1" t="s">
        <v>2732</v>
      </c>
      <c r="G1751" s="1">
        <v>0</v>
      </c>
      <c r="H1751" s="1" t="s">
        <v>27474</v>
      </c>
      <c r="I1751" s="1">
        <v>0</v>
      </c>
      <c r="J1751" s="1" t="s">
        <v>27474</v>
      </c>
      <c r="K1751" s="1">
        <f t="shared" si="108"/>
        <v>0</v>
      </c>
      <c r="L1751" s="2">
        <f>SUMIFS('Basin Total Well Counts'!B:B,'Basin Total Well Counts'!A:A,F1751)</f>
        <v>0</v>
      </c>
      <c r="M1751" s="4">
        <f t="shared" si="109"/>
        <v>0</v>
      </c>
      <c r="N1751" s="2">
        <f>SUMIF('Basin Emissions'!A:A,F1751,'Basin Emissions'!B:B)</f>
        <v>22.899069699999998</v>
      </c>
      <c r="O1751" s="8">
        <f t="shared" si="110"/>
        <v>0</v>
      </c>
      <c r="P1751" s="7">
        <f>SUMIF('Tool Pneumatics CH4 VOC BTEX'!B:B,A1751,'Tool Pneumatics CH4 VOC BTEX'!F:F)</f>
        <v>3.5899999141693102</v>
      </c>
      <c r="Q1751" s="14">
        <f t="shared" si="111"/>
        <v>0</v>
      </c>
      <c r="R1751" s="16">
        <f>SUMIF('Tool Pneumatics CH4 VOC BTEX'!B:B,A1751,'Tool Pneumatics CH4 VOC BTEX'!H:H)*Q1751</f>
        <v>0</v>
      </c>
      <c r="S1751" s="16">
        <f>SUMIF('Tool Pneumatics CH4 VOC BTEX'!B:B,A1751,'Tool Pneumatics CH4 VOC BTEX'!J:J)*Q1751</f>
        <v>0</v>
      </c>
      <c r="T1751" s="16">
        <f>SUMIF('Tool Pneumatics CH4 VOC BTEX'!B:B,A1751,'Tool Pneumatics CH4 VOC BTEX'!L:L)*Q1751</f>
        <v>0</v>
      </c>
      <c r="U1751" s="16">
        <f>SUMIF('Tool Pneumatics CH4 VOC BTEX'!B:B,A1751,'Tool Pneumatics CH4 VOC BTEX'!N:N)*Q1751</f>
        <v>0</v>
      </c>
    </row>
    <row r="1752" spans="1:21" x14ac:dyDescent="0.25">
      <c r="A1752" s="1" t="s">
        <v>5040</v>
      </c>
      <c r="B1752" s="1" t="s">
        <v>1530</v>
      </c>
      <c r="C1752" s="1" t="s">
        <v>3051</v>
      </c>
      <c r="D1752" s="3" t="s">
        <v>1015</v>
      </c>
      <c r="E1752" s="3" t="s">
        <v>23961</v>
      </c>
      <c r="F1752" s="1" t="s">
        <v>2240</v>
      </c>
      <c r="G1752" s="1">
        <v>0</v>
      </c>
      <c r="H1752" s="1" t="s">
        <v>27474</v>
      </c>
      <c r="I1752" s="1">
        <v>0</v>
      </c>
      <c r="J1752" s="1" t="s">
        <v>27474</v>
      </c>
      <c r="K1752" s="1">
        <f t="shared" si="108"/>
        <v>0</v>
      </c>
      <c r="L1752" s="2">
        <f>SUMIFS('Basin Total Well Counts'!B:B,'Basin Total Well Counts'!A:A,F1752)</f>
        <v>0</v>
      </c>
      <c r="M1752" s="4">
        <f t="shared" si="109"/>
        <v>0</v>
      </c>
      <c r="N1752" s="2">
        <f>SUMIF('Basin Emissions'!A:A,F1752,'Basin Emissions'!B:B)</f>
        <v>1897.7414753999999</v>
      </c>
      <c r="O1752" s="8">
        <f t="shared" si="110"/>
        <v>0</v>
      </c>
      <c r="P1752" s="7">
        <f>SUMIF('Tool Pneumatics CH4 VOC BTEX'!B:B,A1752,'Tool Pneumatics CH4 VOC BTEX'!F:F)</f>
        <v>3.5899999141693102</v>
      </c>
      <c r="Q1752" s="14">
        <f t="shared" si="111"/>
        <v>0</v>
      </c>
      <c r="R1752" s="16">
        <f>SUMIF('Tool Pneumatics CH4 VOC BTEX'!B:B,A1752,'Tool Pneumatics CH4 VOC BTEX'!H:H)*Q1752</f>
        <v>0</v>
      </c>
      <c r="S1752" s="16">
        <f>SUMIF('Tool Pneumatics CH4 VOC BTEX'!B:B,A1752,'Tool Pneumatics CH4 VOC BTEX'!J:J)*Q1752</f>
        <v>0</v>
      </c>
      <c r="T1752" s="16">
        <f>SUMIF('Tool Pneumatics CH4 VOC BTEX'!B:B,A1752,'Tool Pneumatics CH4 VOC BTEX'!L:L)*Q1752</f>
        <v>0</v>
      </c>
      <c r="U1752" s="16">
        <f>SUMIF('Tool Pneumatics CH4 VOC BTEX'!B:B,A1752,'Tool Pneumatics CH4 VOC BTEX'!N:N)*Q1752</f>
        <v>0</v>
      </c>
    </row>
    <row r="1753" spans="1:21" x14ac:dyDescent="0.25">
      <c r="A1753" s="1" t="s">
        <v>5041</v>
      </c>
      <c r="B1753" s="1" t="s">
        <v>1530</v>
      </c>
      <c r="C1753" s="1" t="s">
        <v>1655</v>
      </c>
      <c r="D1753" s="3" t="s">
        <v>2240</v>
      </c>
      <c r="E1753" s="3" t="s">
        <v>23961</v>
      </c>
      <c r="F1753" s="1" t="s">
        <v>2732</v>
      </c>
      <c r="G1753" s="1">
        <v>0</v>
      </c>
      <c r="H1753" s="1" t="s">
        <v>27474</v>
      </c>
      <c r="I1753" s="1">
        <v>0</v>
      </c>
      <c r="J1753" s="1" t="s">
        <v>27474</v>
      </c>
      <c r="K1753" s="1">
        <f t="shared" si="108"/>
        <v>0</v>
      </c>
      <c r="L1753" s="2">
        <f>SUMIFS('Basin Total Well Counts'!B:B,'Basin Total Well Counts'!A:A,F1753)</f>
        <v>0</v>
      </c>
      <c r="M1753" s="4">
        <f t="shared" si="109"/>
        <v>0</v>
      </c>
      <c r="N1753" s="2">
        <f>SUMIF('Basin Emissions'!A:A,F1753,'Basin Emissions'!B:B)</f>
        <v>22.899069699999998</v>
      </c>
      <c r="O1753" s="8">
        <f t="shared" si="110"/>
        <v>0</v>
      </c>
      <c r="P1753" s="7">
        <f>SUMIF('Tool Pneumatics CH4 VOC BTEX'!B:B,A1753,'Tool Pneumatics CH4 VOC BTEX'!F:F)</f>
        <v>3.5899999141693102</v>
      </c>
      <c r="Q1753" s="14">
        <f t="shared" si="111"/>
        <v>0</v>
      </c>
      <c r="R1753" s="16">
        <f>SUMIF('Tool Pneumatics CH4 VOC BTEX'!B:B,A1753,'Tool Pneumatics CH4 VOC BTEX'!H:H)*Q1753</f>
        <v>0</v>
      </c>
      <c r="S1753" s="16">
        <f>SUMIF('Tool Pneumatics CH4 VOC BTEX'!B:B,A1753,'Tool Pneumatics CH4 VOC BTEX'!J:J)*Q1753</f>
        <v>0</v>
      </c>
      <c r="T1753" s="16">
        <f>SUMIF('Tool Pneumatics CH4 VOC BTEX'!B:B,A1753,'Tool Pneumatics CH4 VOC BTEX'!L:L)*Q1753</f>
        <v>0</v>
      </c>
      <c r="U1753" s="16">
        <f>SUMIF('Tool Pneumatics CH4 VOC BTEX'!B:B,A1753,'Tool Pneumatics CH4 VOC BTEX'!N:N)*Q1753</f>
        <v>0</v>
      </c>
    </row>
    <row r="1754" spans="1:21" x14ac:dyDescent="0.25">
      <c r="A1754" s="1" t="s">
        <v>5042</v>
      </c>
      <c r="B1754" s="1" t="s">
        <v>1530</v>
      </c>
      <c r="C1754" s="1" t="s">
        <v>5043</v>
      </c>
      <c r="D1754" s="3" t="s">
        <v>3659</v>
      </c>
      <c r="E1754" s="3" t="s">
        <v>23961</v>
      </c>
      <c r="F1754" s="1" t="s">
        <v>2240</v>
      </c>
      <c r="G1754" s="1">
        <v>0</v>
      </c>
      <c r="H1754" s="1" t="s">
        <v>27474</v>
      </c>
      <c r="I1754" s="1">
        <v>0</v>
      </c>
      <c r="J1754" s="1" t="s">
        <v>27474</v>
      </c>
      <c r="K1754" s="1">
        <f t="shared" si="108"/>
        <v>0</v>
      </c>
      <c r="L1754" s="2">
        <f>SUMIFS('Basin Total Well Counts'!B:B,'Basin Total Well Counts'!A:A,F1754)</f>
        <v>0</v>
      </c>
      <c r="M1754" s="4">
        <f t="shared" si="109"/>
        <v>0</v>
      </c>
      <c r="N1754" s="2">
        <f>SUMIF('Basin Emissions'!A:A,F1754,'Basin Emissions'!B:B)</f>
        <v>1897.7414753999999</v>
      </c>
      <c r="O1754" s="8">
        <f t="shared" si="110"/>
        <v>0</v>
      </c>
      <c r="P1754" s="7">
        <f>SUMIF('Tool Pneumatics CH4 VOC BTEX'!B:B,A1754,'Tool Pneumatics CH4 VOC BTEX'!F:F)</f>
        <v>3.5899999141693102</v>
      </c>
      <c r="Q1754" s="14">
        <f t="shared" si="111"/>
        <v>0</v>
      </c>
      <c r="R1754" s="16">
        <f>SUMIF('Tool Pneumatics CH4 VOC BTEX'!B:B,A1754,'Tool Pneumatics CH4 VOC BTEX'!H:H)*Q1754</f>
        <v>0</v>
      </c>
      <c r="S1754" s="16">
        <f>SUMIF('Tool Pneumatics CH4 VOC BTEX'!B:B,A1754,'Tool Pneumatics CH4 VOC BTEX'!J:J)*Q1754</f>
        <v>0</v>
      </c>
      <c r="T1754" s="16">
        <f>SUMIF('Tool Pneumatics CH4 VOC BTEX'!B:B,A1754,'Tool Pneumatics CH4 VOC BTEX'!L:L)*Q1754</f>
        <v>0</v>
      </c>
      <c r="U1754" s="16">
        <f>SUMIF('Tool Pneumatics CH4 VOC BTEX'!B:B,A1754,'Tool Pneumatics CH4 VOC BTEX'!N:N)*Q1754</f>
        <v>0</v>
      </c>
    </row>
    <row r="1755" spans="1:21" x14ac:dyDescent="0.25">
      <c r="A1755" s="1" t="s">
        <v>5044</v>
      </c>
      <c r="B1755" s="1" t="s">
        <v>1530</v>
      </c>
      <c r="C1755" s="1" t="s">
        <v>5045</v>
      </c>
      <c r="D1755" s="3" t="s">
        <v>1015</v>
      </c>
      <c r="E1755" s="3" t="s">
        <v>23961</v>
      </c>
      <c r="F1755" s="1" t="s">
        <v>2240</v>
      </c>
      <c r="G1755" s="1">
        <v>0</v>
      </c>
      <c r="H1755" s="1" t="s">
        <v>27474</v>
      </c>
      <c r="I1755" s="1">
        <v>0</v>
      </c>
      <c r="J1755" s="1" t="s">
        <v>27474</v>
      </c>
      <c r="K1755" s="1">
        <f t="shared" si="108"/>
        <v>0</v>
      </c>
      <c r="L1755" s="2">
        <f>SUMIFS('Basin Total Well Counts'!B:B,'Basin Total Well Counts'!A:A,F1755)</f>
        <v>0</v>
      </c>
      <c r="M1755" s="4">
        <f t="shared" si="109"/>
        <v>0</v>
      </c>
      <c r="N1755" s="2">
        <f>SUMIF('Basin Emissions'!A:A,F1755,'Basin Emissions'!B:B)</f>
        <v>1897.7414753999999</v>
      </c>
      <c r="O1755" s="8">
        <f t="shared" si="110"/>
        <v>0</v>
      </c>
      <c r="P1755" s="7">
        <f>SUMIF('Tool Pneumatics CH4 VOC BTEX'!B:B,A1755,'Tool Pneumatics CH4 VOC BTEX'!F:F)</f>
        <v>3.5899999141693102</v>
      </c>
      <c r="Q1755" s="14">
        <f t="shared" si="111"/>
        <v>0</v>
      </c>
      <c r="R1755" s="16">
        <f>SUMIF('Tool Pneumatics CH4 VOC BTEX'!B:B,A1755,'Tool Pneumatics CH4 VOC BTEX'!H:H)*Q1755</f>
        <v>0</v>
      </c>
      <c r="S1755" s="16">
        <f>SUMIF('Tool Pneumatics CH4 VOC BTEX'!B:B,A1755,'Tool Pneumatics CH4 VOC BTEX'!J:J)*Q1755</f>
        <v>0</v>
      </c>
      <c r="T1755" s="16">
        <f>SUMIF('Tool Pneumatics CH4 VOC BTEX'!B:B,A1755,'Tool Pneumatics CH4 VOC BTEX'!L:L)*Q1755</f>
        <v>0</v>
      </c>
      <c r="U1755" s="16">
        <f>SUMIF('Tool Pneumatics CH4 VOC BTEX'!B:B,A1755,'Tool Pneumatics CH4 VOC BTEX'!N:N)*Q1755</f>
        <v>0</v>
      </c>
    </row>
    <row r="1756" spans="1:21" x14ac:dyDescent="0.25">
      <c r="A1756" s="1" t="s">
        <v>5046</v>
      </c>
      <c r="B1756" s="1" t="s">
        <v>1511</v>
      </c>
      <c r="C1756" s="1" t="s">
        <v>1618</v>
      </c>
      <c r="D1756" s="3" t="s">
        <v>1015</v>
      </c>
      <c r="E1756" s="3" t="s">
        <v>23961</v>
      </c>
      <c r="F1756" s="1" t="s">
        <v>4509</v>
      </c>
      <c r="G1756" s="1">
        <v>0</v>
      </c>
      <c r="H1756" s="1" t="s">
        <v>27474</v>
      </c>
      <c r="I1756" s="1">
        <v>0</v>
      </c>
      <c r="J1756" s="1" t="s">
        <v>27474</v>
      </c>
      <c r="K1756" s="1">
        <f t="shared" si="108"/>
        <v>0</v>
      </c>
      <c r="L1756" s="2">
        <f>SUMIFS('Basin Total Well Counts'!B:B,'Basin Total Well Counts'!A:A,F1756)</f>
        <v>2709</v>
      </c>
      <c r="M1756" s="4">
        <f t="shared" si="109"/>
        <v>0</v>
      </c>
      <c r="N1756" s="2">
        <f>SUMIF('Basin Emissions'!A:A,F1756,'Basin Emissions'!B:B)</f>
        <v>514.71889158399995</v>
      </c>
      <c r="O1756" s="8">
        <f t="shared" si="110"/>
        <v>0</v>
      </c>
      <c r="P1756" s="7">
        <f>SUMIF('Tool Pneumatics CH4 VOC BTEX'!B:B,A1756,'Tool Pneumatics CH4 VOC BTEX'!F:F)</f>
        <v>3.5899999141693102</v>
      </c>
      <c r="Q1756" s="14">
        <f t="shared" si="111"/>
        <v>0</v>
      </c>
      <c r="R1756" s="16">
        <f>SUMIF('Tool Pneumatics CH4 VOC BTEX'!B:B,A1756,'Tool Pneumatics CH4 VOC BTEX'!H:H)*Q1756</f>
        <v>0</v>
      </c>
      <c r="S1756" s="16">
        <f>SUMIF('Tool Pneumatics CH4 VOC BTEX'!B:B,A1756,'Tool Pneumatics CH4 VOC BTEX'!J:J)*Q1756</f>
        <v>0</v>
      </c>
      <c r="T1756" s="16">
        <f>SUMIF('Tool Pneumatics CH4 VOC BTEX'!B:B,A1756,'Tool Pneumatics CH4 VOC BTEX'!L:L)*Q1756</f>
        <v>0</v>
      </c>
      <c r="U1756" s="16">
        <f>SUMIF('Tool Pneumatics CH4 VOC BTEX'!B:B,A1756,'Tool Pneumatics CH4 VOC BTEX'!N:N)*Q1756</f>
        <v>0</v>
      </c>
    </row>
    <row r="1757" spans="1:21" x14ac:dyDescent="0.25">
      <c r="A1757" s="1" t="s">
        <v>5047</v>
      </c>
      <c r="B1757" s="1" t="s">
        <v>1511</v>
      </c>
      <c r="C1757" s="1" t="s">
        <v>5048</v>
      </c>
      <c r="D1757" s="3" t="s">
        <v>1015</v>
      </c>
      <c r="E1757" s="3" t="s">
        <v>23961</v>
      </c>
      <c r="F1757" s="1" t="s">
        <v>4509</v>
      </c>
      <c r="G1757" s="1">
        <v>0</v>
      </c>
      <c r="H1757" s="1" t="s">
        <v>27474</v>
      </c>
      <c r="I1757" s="1">
        <v>0</v>
      </c>
      <c r="J1757" s="1" t="s">
        <v>27474</v>
      </c>
      <c r="K1757" s="1">
        <f t="shared" si="108"/>
        <v>0</v>
      </c>
      <c r="L1757" s="2">
        <f>SUMIFS('Basin Total Well Counts'!B:B,'Basin Total Well Counts'!A:A,F1757)</f>
        <v>2709</v>
      </c>
      <c r="M1757" s="4">
        <f t="shared" si="109"/>
        <v>0</v>
      </c>
      <c r="N1757" s="2">
        <f>SUMIF('Basin Emissions'!A:A,F1757,'Basin Emissions'!B:B)</f>
        <v>514.71889158399995</v>
      </c>
      <c r="O1757" s="8">
        <f t="shared" si="110"/>
        <v>0</v>
      </c>
      <c r="P1757" s="7">
        <f>SUMIF('Tool Pneumatics CH4 VOC BTEX'!B:B,A1757,'Tool Pneumatics CH4 VOC BTEX'!F:F)</f>
        <v>3.5899999141693102</v>
      </c>
      <c r="Q1757" s="14">
        <f t="shared" si="111"/>
        <v>0</v>
      </c>
      <c r="R1757" s="16">
        <f>SUMIF('Tool Pneumatics CH4 VOC BTEX'!B:B,A1757,'Tool Pneumatics CH4 VOC BTEX'!H:H)*Q1757</f>
        <v>0</v>
      </c>
      <c r="S1757" s="16">
        <f>SUMIF('Tool Pneumatics CH4 VOC BTEX'!B:B,A1757,'Tool Pneumatics CH4 VOC BTEX'!J:J)*Q1757</f>
        <v>0</v>
      </c>
      <c r="T1757" s="16">
        <f>SUMIF('Tool Pneumatics CH4 VOC BTEX'!B:B,A1757,'Tool Pneumatics CH4 VOC BTEX'!L:L)*Q1757</f>
        <v>0</v>
      </c>
      <c r="U1757" s="16">
        <f>SUMIF('Tool Pneumatics CH4 VOC BTEX'!B:B,A1757,'Tool Pneumatics CH4 VOC BTEX'!N:N)*Q1757</f>
        <v>0</v>
      </c>
    </row>
    <row r="1758" spans="1:21" x14ac:dyDescent="0.25">
      <c r="A1758" s="1" t="s">
        <v>5049</v>
      </c>
      <c r="B1758" s="1" t="s">
        <v>1511</v>
      </c>
      <c r="C1758" s="1" t="s">
        <v>5050</v>
      </c>
      <c r="D1758" s="3" t="s">
        <v>1015</v>
      </c>
      <c r="E1758" s="3" t="s">
        <v>23961</v>
      </c>
      <c r="F1758" s="1" t="s">
        <v>4509</v>
      </c>
      <c r="G1758" s="1">
        <v>0</v>
      </c>
      <c r="H1758" s="1" t="s">
        <v>27474</v>
      </c>
      <c r="I1758" s="1">
        <v>0</v>
      </c>
      <c r="J1758" s="1" t="s">
        <v>27474</v>
      </c>
      <c r="K1758" s="1">
        <f t="shared" si="108"/>
        <v>0</v>
      </c>
      <c r="L1758" s="2">
        <f>SUMIFS('Basin Total Well Counts'!B:B,'Basin Total Well Counts'!A:A,F1758)</f>
        <v>2709</v>
      </c>
      <c r="M1758" s="4">
        <f t="shared" si="109"/>
        <v>0</v>
      </c>
      <c r="N1758" s="2">
        <f>SUMIF('Basin Emissions'!A:A,F1758,'Basin Emissions'!B:B)</f>
        <v>514.71889158399995</v>
      </c>
      <c r="O1758" s="8">
        <f t="shared" si="110"/>
        <v>0</v>
      </c>
      <c r="P1758" s="7">
        <f>SUMIF('Tool Pneumatics CH4 VOC BTEX'!B:B,A1758,'Tool Pneumatics CH4 VOC BTEX'!F:F)</f>
        <v>3.5899999141693102</v>
      </c>
      <c r="Q1758" s="14">
        <f t="shared" si="111"/>
        <v>0</v>
      </c>
      <c r="R1758" s="16">
        <f>SUMIF('Tool Pneumatics CH4 VOC BTEX'!B:B,A1758,'Tool Pneumatics CH4 VOC BTEX'!H:H)*Q1758</f>
        <v>0</v>
      </c>
      <c r="S1758" s="16">
        <f>SUMIF('Tool Pneumatics CH4 VOC BTEX'!B:B,A1758,'Tool Pneumatics CH4 VOC BTEX'!J:J)*Q1758</f>
        <v>0</v>
      </c>
      <c r="T1758" s="16">
        <f>SUMIF('Tool Pneumatics CH4 VOC BTEX'!B:B,A1758,'Tool Pneumatics CH4 VOC BTEX'!L:L)*Q1758</f>
        <v>0</v>
      </c>
      <c r="U1758" s="16">
        <f>SUMIF('Tool Pneumatics CH4 VOC BTEX'!B:B,A1758,'Tool Pneumatics CH4 VOC BTEX'!N:N)*Q1758</f>
        <v>0</v>
      </c>
    </row>
    <row r="1759" spans="1:21" x14ac:dyDescent="0.25">
      <c r="A1759" s="1" t="s">
        <v>5051</v>
      </c>
      <c r="B1759" s="1" t="s">
        <v>1511</v>
      </c>
      <c r="C1759" s="1" t="s">
        <v>2131</v>
      </c>
      <c r="D1759" s="3" t="s">
        <v>1015</v>
      </c>
      <c r="E1759" s="3" t="s">
        <v>23961</v>
      </c>
      <c r="F1759" s="1" t="s">
        <v>4509</v>
      </c>
      <c r="G1759" s="1">
        <v>1</v>
      </c>
      <c r="H1759" s="1" t="s">
        <v>27474</v>
      </c>
      <c r="I1759" s="1">
        <v>0</v>
      </c>
      <c r="J1759" s="1" t="s">
        <v>27474</v>
      </c>
      <c r="K1759" s="1">
        <f t="shared" si="108"/>
        <v>1</v>
      </c>
      <c r="L1759" s="2">
        <f>SUMIFS('Basin Total Well Counts'!B:B,'Basin Total Well Counts'!A:A,F1759)</f>
        <v>2709</v>
      </c>
      <c r="M1759" s="4">
        <f t="shared" si="109"/>
        <v>3.6913990402362494E-4</v>
      </c>
      <c r="N1759" s="2">
        <f>SUMIF('Basin Emissions'!A:A,F1759,'Basin Emissions'!B:B)</f>
        <v>514.71889158399995</v>
      </c>
      <c r="O1759" s="8">
        <f t="shared" si="110"/>
        <v>0.19000328223846435</v>
      </c>
      <c r="P1759" s="7">
        <f>SUMIF('Tool Pneumatics CH4 VOC BTEX'!B:B,A1759,'Tool Pneumatics CH4 VOC BTEX'!F:F)</f>
        <v>3.5899999141693102</v>
      </c>
      <c r="Q1759" s="14">
        <f t="shared" si="111"/>
        <v>5.8340006411928207E-2</v>
      </c>
      <c r="R1759" s="16">
        <f>SUMIF('Tool Pneumatics CH4 VOC BTEX'!B:B,A1759,'Tool Pneumatics CH4 VOC BTEX'!H:H)*Q1759</f>
        <v>2.6486363557799789E-4</v>
      </c>
      <c r="S1759" s="16">
        <f>SUMIF('Tool Pneumatics CH4 VOC BTEX'!B:B,A1759,'Tool Pneumatics CH4 VOC BTEX'!J:J)*Q1759</f>
        <v>1.4993382054387815E-5</v>
      </c>
      <c r="T1759" s="16">
        <f>SUMIF('Tool Pneumatics CH4 VOC BTEX'!B:B,A1759,'Tool Pneumatics CH4 VOC BTEX'!L:L)*Q1759</f>
        <v>2.3616035119582976E-4</v>
      </c>
      <c r="U1759" s="16">
        <f>SUMIF('Tool Pneumatics CH4 VOC BTEX'!B:B,A1759,'Tool Pneumatics CH4 VOC BTEX'!N:N)*Q1759</f>
        <v>6.7032668411810402E-5</v>
      </c>
    </row>
    <row r="1760" spans="1:21" x14ac:dyDescent="0.25">
      <c r="A1760" s="1" t="s">
        <v>5052</v>
      </c>
      <c r="B1760" s="1" t="s">
        <v>1511</v>
      </c>
      <c r="C1760" s="1" t="s">
        <v>5053</v>
      </c>
      <c r="D1760" s="3" t="s">
        <v>1015</v>
      </c>
      <c r="E1760" s="3" t="s">
        <v>23961</v>
      </c>
      <c r="F1760" s="1" t="s">
        <v>4509</v>
      </c>
      <c r="G1760" s="1">
        <v>0</v>
      </c>
      <c r="H1760" s="1" t="s">
        <v>27474</v>
      </c>
      <c r="I1760" s="1">
        <v>0</v>
      </c>
      <c r="J1760" s="1" t="s">
        <v>27474</v>
      </c>
      <c r="K1760" s="1">
        <f t="shared" si="108"/>
        <v>0</v>
      </c>
      <c r="L1760" s="2">
        <f>SUMIFS('Basin Total Well Counts'!B:B,'Basin Total Well Counts'!A:A,F1760)</f>
        <v>2709</v>
      </c>
      <c r="M1760" s="4">
        <f t="shared" si="109"/>
        <v>0</v>
      </c>
      <c r="N1760" s="2">
        <f>SUMIF('Basin Emissions'!A:A,F1760,'Basin Emissions'!B:B)</f>
        <v>514.71889158399995</v>
      </c>
      <c r="O1760" s="8">
        <f t="shared" si="110"/>
        <v>0</v>
      </c>
      <c r="P1760" s="7">
        <f>SUMIF('Tool Pneumatics CH4 VOC BTEX'!B:B,A1760,'Tool Pneumatics CH4 VOC BTEX'!F:F)</f>
        <v>3.5899999141693102</v>
      </c>
      <c r="Q1760" s="14">
        <f t="shared" si="111"/>
        <v>0</v>
      </c>
      <c r="R1760" s="16">
        <f>SUMIF('Tool Pneumatics CH4 VOC BTEX'!B:B,A1760,'Tool Pneumatics CH4 VOC BTEX'!H:H)*Q1760</f>
        <v>0</v>
      </c>
      <c r="S1760" s="16">
        <f>SUMIF('Tool Pneumatics CH4 VOC BTEX'!B:B,A1760,'Tool Pneumatics CH4 VOC BTEX'!J:J)*Q1760</f>
        <v>0</v>
      </c>
      <c r="T1760" s="16">
        <f>SUMIF('Tool Pneumatics CH4 VOC BTEX'!B:B,A1760,'Tool Pneumatics CH4 VOC BTEX'!L:L)*Q1760</f>
        <v>0</v>
      </c>
      <c r="U1760" s="16">
        <f>SUMIF('Tool Pneumatics CH4 VOC BTEX'!B:B,A1760,'Tool Pneumatics CH4 VOC BTEX'!N:N)*Q1760</f>
        <v>0</v>
      </c>
    </row>
    <row r="1761" spans="1:21" x14ac:dyDescent="0.25">
      <c r="A1761" s="1" t="s">
        <v>5054</v>
      </c>
      <c r="B1761" s="1" t="s">
        <v>1511</v>
      </c>
      <c r="C1761" s="1" t="s">
        <v>5055</v>
      </c>
      <c r="D1761" s="3" t="s">
        <v>1015</v>
      </c>
      <c r="E1761" s="3" t="s">
        <v>23961</v>
      </c>
      <c r="F1761" s="1" t="s">
        <v>4509</v>
      </c>
      <c r="G1761" s="1">
        <v>150</v>
      </c>
      <c r="H1761" s="1" t="s">
        <v>27474</v>
      </c>
      <c r="I1761" s="1">
        <v>0</v>
      </c>
      <c r="J1761" s="1" t="s">
        <v>27474</v>
      </c>
      <c r="K1761" s="1">
        <f t="shared" si="108"/>
        <v>150</v>
      </c>
      <c r="L1761" s="2">
        <f>SUMIFS('Basin Total Well Counts'!B:B,'Basin Total Well Counts'!A:A,F1761)</f>
        <v>2709</v>
      </c>
      <c r="M1761" s="4">
        <f t="shared" si="109"/>
        <v>5.537098560354374E-2</v>
      </c>
      <c r="N1761" s="2">
        <f>SUMIF('Basin Emissions'!A:A,F1761,'Basin Emissions'!B:B)</f>
        <v>514.71889158399995</v>
      </c>
      <c r="O1761" s="8">
        <f t="shared" si="110"/>
        <v>28.500492335769653</v>
      </c>
      <c r="P1761" s="7">
        <f>SUMIF('Tool Pneumatics CH4 VOC BTEX'!B:B,A1761,'Tool Pneumatics CH4 VOC BTEX'!F:F)</f>
        <v>3.5899999141693102</v>
      </c>
      <c r="Q1761" s="14">
        <f t="shared" si="111"/>
        <v>8.7510009617892308</v>
      </c>
      <c r="R1761" s="16">
        <f>SUMIF('Tool Pneumatics CH4 VOC BTEX'!B:B,A1761,'Tool Pneumatics CH4 VOC BTEX'!H:H)*Q1761</f>
        <v>3.972954533669968E-2</v>
      </c>
      <c r="S1761" s="16">
        <f>SUMIF('Tool Pneumatics CH4 VOC BTEX'!B:B,A1761,'Tool Pneumatics CH4 VOC BTEX'!J:J)*Q1761</f>
        <v>2.2490073081581721E-3</v>
      </c>
      <c r="T1761" s="16">
        <f>SUMIF('Tool Pneumatics CH4 VOC BTEX'!B:B,A1761,'Tool Pneumatics CH4 VOC BTEX'!L:L)*Q1761</f>
        <v>3.5424052679374464E-2</v>
      </c>
      <c r="U1761" s="16">
        <f>SUMIF('Tool Pneumatics CH4 VOC BTEX'!B:B,A1761,'Tool Pneumatics CH4 VOC BTEX'!N:N)*Q1761</f>
        <v>1.005490026177156E-2</v>
      </c>
    </row>
    <row r="1762" spans="1:21" x14ac:dyDescent="0.25">
      <c r="A1762" s="1" t="s">
        <v>5056</v>
      </c>
      <c r="B1762" s="1" t="s">
        <v>1511</v>
      </c>
      <c r="C1762" s="1" t="s">
        <v>2851</v>
      </c>
      <c r="D1762" s="3" t="s">
        <v>1015</v>
      </c>
      <c r="E1762" s="3" t="s">
        <v>23961</v>
      </c>
      <c r="F1762" s="1" t="s">
        <v>4509</v>
      </c>
      <c r="G1762" s="1">
        <v>1</v>
      </c>
      <c r="H1762" s="1" t="s">
        <v>27474</v>
      </c>
      <c r="I1762" s="1">
        <v>0</v>
      </c>
      <c r="J1762" s="1" t="s">
        <v>27474</v>
      </c>
      <c r="K1762" s="1">
        <f t="shared" si="108"/>
        <v>1</v>
      </c>
      <c r="L1762" s="2">
        <f>SUMIFS('Basin Total Well Counts'!B:B,'Basin Total Well Counts'!A:A,F1762)</f>
        <v>2709</v>
      </c>
      <c r="M1762" s="4">
        <f t="shared" si="109"/>
        <v>3.6913990402362494E-4</v>
      </c>
      <c r="N1762" s="2">
        <f>SUMIF('Basin Emissions'!A:A,F1762,'Basin Emissions'!B:B)</f>
        <v>514.71889158399995</v>
      </c>
      <c r="O1762" s="8">
        <f t="shared" si="110"/>
        <v>0.19000328223846435</v>
      </c>
      <c r="P1762" s="7">
        <f>SUMIF('Tool Pneumatics CH4 VOC BTEX'!B:B,A1762,'Tool Pneumatics CH4 VOC BTEX'!F:F)</f>
        <v>3.5899999141693102</v>
      </c>
      <c r="Q1762" s="14">
        <f t="shared" si="111"/>
        <v>5.8340006411928207E-2</v>
      </c>
      <c r="R1762" s="16">
        <f>SUMIF('Tool Pneumatics CH4 VOC BTEX'!B:B,A1762,'Tool Pneumatics CH4 VOC BTEX'!H:H)*Q1762</f>
        <v>2.6486363557799789E-4</v>
      </c>
      <c r="S1762" s="16">
        <f>SUMIF('Tool Pneumatics CH4 VOC BTEX'!B:B,A1762,'Tool Pneumatics CH4 VOC BTEX'!J:J)*Q1762</f>
        <v>1.4993382054387815E-5</v>
      </c>
      <c r="T1762" s="16">
        <f>SUMIF('Tool Pneumatics CH4 VOC BTEX'!B:B,A1762,'Tool Pneumatics CH4 VOC BTEX'!L:L)*Q1762</f>
        <v>2.3616035119582976E-4</v>
      </c>
      <c r="U1762" s="16">
        <f>SUMIF('Tool Pneumatics CH4 VOC BTEX'!B:B,A1762,'Tool Pneumatics CH4 VOC BTEX'!N:N)*Q1762</f>
        <v>6.7032668411810402E-5</v>
      </c>
    </row>
    <row r="1763" spans="1:21" x14ac:dyDescent="0.25">
      <c r="A1763" s="1" t="s">
        <v>5057</v>
      </c>
      <c r="B1763" s="1" t="s">
        <v>1511</v>
      </c>
      <c r="C1763" s="1" t="s">
        <v>5058</v>
      </c>
      <c r="D1763" s="3" t="s">
        <v>3659</v>
      </c>
      <c r="E1763" s="3" t="s">
        <v>23961</v>
      </c>
      <c r="F1763" s="1" t="s">
        <v>4509</v>
      </c>
      <c r="G1763" s="1">
        <v>0</v>
      </c>
      <c r="H1763" s="1" t="s">
        <v>27474</v>
      </c>
      <c r="I1763" s="1">
        <v>0</v>
      </c>
      <c r="J1763" s="1" t="s">
        <v>27474</v>
      </c>
      <c r="K1763" s="1">
        <f t="shared" si="108"/>
        <v>0</v>
      </c>
      <c r="L1763" s="2">
        <f>SUMIFS('Basin Total Well Counts'!B:B,'Basin Total Well Counts'!A:A,F1763)</f>
        <v>2709</v>
      </c>
      <c r="M1763" s="4">
        <f t="shared" si="109"/>
        <v>0</v>
      </c>
      <c r="N1763" s="2">
        <f>SUMIF('Basin Emissions'!A:A,F1763,'Basin Emissions'!B:B)</f>
        <v>514.71889158399995</v>
      </c>
      <c r="O1763" s="8">
        <f t="shared" si="110"/>
        <v>0</v>
      </c>
      <c r="P1763" s="7">
        <f>SUMIF('Tool Pneumatics CH4 VOC BTEX'!B:B,A1763,'Tool Pneumatics CH4 VOC BTEX'!F:F)</f>
        <v>3.5899999141693102</v>
      </c>
      <c r="Q1763" s="14">
        <f t="shared" si="111"/>
        <v>0</v>
      </c>
      <c r="R1763" s="16">
        <f>SUMIF('Tool Pneumatics CH4 VOC BTEX'!B:B,A1763,'Tool Pneumatics CH4 VOC BTEX'!H:H)*Q1763</f>
        <v>0</v>
      </c>
      <c r="S1763" s="16">
        <f>SUMIF('Tool Pneumatics CH4 VOC BTEX'!B:B,A1763,'Tool Pneumatics CH4 VOC BTEX'!J:J)*Q1763</f>
        <v>0</v>
      </c>
      <c r="T1763" s="16">
        <f>SUMIF('Tool Pneumatics CH4 VOC BTEX'!B:B,A1763,'Tool Pneumatics CH4 VOC BTEX'!L:L)*Q1763</f>
        <v>0</v>
      </c>
      <c r="U1763" s="16">
        <f>SUMIF('Tool Pneumatics CH4 VOC BTEX'!B:B,A1763,'Tool Pneumatics CH4 VOC BTEX'!N:N)*Q1763</f>
        <v>0</v>
      </c>
    </row>
    <row r="1764" spans="1:21" x14ac:dyDescent="0.25">
      <c r="A1764" s="1" t="s">
        <v>5059</v>
      </c>
      <c r="B1764" s="1" t="s">
        <v>1511</v>
      </c>
      <c r="C1764" s="1" t="s">
        <v>2031</v>
      </c>
      <c r="D1764" s="3" t="s">
        <v>1015</v>
      </c>
      <c r="E1764" s="3" t="s">
        <v>23961</v>
      </c>
      <c r="F1764" s="1" t="s">
        <v>4509</v>
      </c>
      <c r="G1764" s="1">
        <v>0</v>
      </c>
      <c r="H1764" s="1" t="s">
        <v>27474</v>
      </c>
      <c r="I1764" s="1">
        <v>0</v>
      </c>
      <c r="J1764" s="1" t="s">
        <v>27474</v>
      </c>
      <c r="K1764" s="1">
        <f t="shared" si="108"/>
        <v>0</v>
      </c>
      <c r="L1764" s="2">
        <f>SUMIFS('Basin Total Well Counts'!B:B,'Basin Total Well Counts'!A:A,F1764)</f>
        <v>2709</v>
      </c>
      <c r="M1764" s="4">
        <f t="shared" si="109"/>
        <v>0</v>
      </c>
      <c r="N1764" s="2">
        <f>SUMIF('Basin Emissions'!A:A,F1764,'Basin Emissions'!B:B)</f>
        <v>514.71889158399995</v>
      </c>
      <c r="O1764" s="8">
        <f t="shared" si="110"/>
        <v>0</v>
      </c>
      <c r="P1764" s="7">
        <f>SUMIF('Tool Pneumatics CH4 VOC BTEX'!B:B,A1764,'Tool Pneumatics CH4 VOC BTEX'!F:F)</f>
        <v>3.5899999141693102</v>
      </c>
      <c r="Q1764" s="14">
        <f t="shared" si="111"/>
        <v>0</v>
      </c>
      <c r="R1764" s="16">
        <f>SUMIF('Tool Pneumatics CH4 VOC BTEX'!B:B,A1764,'Tool Pneumatics CH4 VOC BTEX'!H:H)*Q1764</f>
        <v>0</v>
      </c>
      <c r="S1764" s="16">
        <f>SUMIF('Tool Pneumatics CH4 VOC BTEX'!B:B,A1764,'Tool Pneumatics CH4 VOC BTEX'!J:J)*Q1764</f>
        <v>0</v>
      </c>
      <c r="T1764" s="16">
        <f>SUMIF('Tool Pneumatics CH4 VOC BTEX'!B:B,A1764,'Tool Pneumatics CH4 VOC BTEX'!L:L)*Q1764</f>
        <v>0</v>
      </c>
      <c r="U1764" s="16">
        <f>SUMIF('Tool Pneumatics CH4 VOC BTEX'!B:B,A1764,'Tool Pneumatics CH4 VOC BTEX'!N:N)*Q1764</f>
        <v>0</v>
      </c>
    </row>
    <row r="1765" spans="1:21" x14ac:dyDescent="0.25">
      <c r="A1765" s="1" t="s">
        <v>5060</v>
      </c>
      <c r="B1765" s="1" t="s">
        <v>1511</v>
      </c>
      <c r="C1765" s="1" t="s">
        <v>5061</v>
      </c>
      <c r="D1765" s="3" t="s">
        <v>1015</v>
      </c>
      <c r="E1765" s="3" t="s">
        <v>23961</v>
      </c>
      <c r="F1765" s="1" t="s">
        <v>4509</v>
      </c>
      <c r="G1765" s="1">
        <v>0</v>
      </c>
      <c r="H1765" s="1" t="s">
        <v>27474</v>
      </c>
      <c r="I1765" s="1">
        <v>0</v>
      </c>
      <c r="J1765" s="1" t="s">
        <v>27474</v>
      </c>
      <c r="K1765" s="1">
        <f t="shared" si="108"/>
        <v>0</v>
      </c>
      <c r="L1765" s="2">
        <f>SUMIFS('Basin Total Well Counts'!B:B,'Basin Total Well Counts'!A:A,F1765)</f>
        <v>2709</v>
      </c>
      <c r="M1765" s="4">
        <f t="shared" si="109"/>
        <v>0</v>
      </c>
      <c r="N1765" s="2">
        <f>SUMIF('Basin Emissions'!A:A,F1765,'Basin Emissions'!B:B)</f>
        <v>514.71889158399995</v>
      </c>
      <c r="O1765" s="8">
        <f t="shared" si="110"/>
        <v>0</v>
      </c>
      <c r="P1765" s="7">
        <f>SUMIF('Tool Pneumatics CH4 VOC BTEX'!B:B,A1765,'Tool Pneumatics CH4 VOC BTEX'!F:F)</f>
        <v>3.5899999141693102</v>
      </c>
      <c r="Q1765" s="14">
        <f t="shared" si="111"/>
        <v>0</v>
      </c>
      <c r="R1765" s="16">
        <f>SUMIF('Tool Pneumatics CH4 VOC BTEX'!B:B,A1765,'Tool Pneumatics CH4 VOC BTEX'!H:H)*Q1765</f>
        <v>0</v>
      </c>
      <c r="S1765" s="16">
        <f>SUMIF('Tool Pneumatics CH4 VOC BTEX'!B:B,A1765,'Tool Pneumatics CH4 VOC BTEX'!J:J)*Q1765</f>
        <v>0</v>
      </c>
      <c r="T1765" s="16">
        <f>SUMIF('Tool Pneumatics CH4 VOC BTEX'!B:B,A1765,'Tool Pneumatics CH4 VOC BTEX'!L:L)*Q1765</f>
        <v>0</v>
      </c>
      <c r="U1765" s="16">
        <f>SUMIF('Tool Pneumatics CH4 VOC BTEX'!B:B,A1765,'Tool Pneumatics CH4 VOC BTEX'!N:N)*Q1765</f>
        <v>0</v>
      </c>
    </row>
    <row r="1766" spans="1:21" x14ac:dyDescent="0.25">
      <c r="A1766" s="1" t="s">
        <v>5062</v>
      </c>
      <c r="B1766" s="1" t="s">
        <v>1511</v>
      </c>
      <c r="C1766" s="1" t="s">
        <v>5063</v>
      </c>
      <c r="D1766" s="3" t="s">
        <v>2721</v>
      </c>
      <c r="E1766" s="3" t="s">
        <v>23961</v>
      </c>
      <c r="F1766" s="1" t="s">
        <v>4509</v>
      </c>
      <c r="G1766" s="1">
        <v>0</v>
      </c>
      <c r="H1766" s="1" t="s">
        <v>27474</v>
      </c>
      <c r="I1766" s="1">
        <v>0</v>
      </c>
      <c r="J1766" s="1" t="s">
        <v>27474</v>
      </c>
      <c r="K1766" s="1">
        <f t="shared" si="108"/>
        <v>0</v>
      </c>
      <c r="L1766" s="2">
        <f>SUMIFS('Basin Total Well Counts'!B:B,'Basin Total Well Counts'!A:A,F1766)</f>
        <v>2709</v>
      </c>
      <c r="M1766" s="4">
        <f t="shared" si="109"/>
        <v>0</v>
      </c>
      <c r="N1766" s="2">
        <f>SUMIF('Basin Emissions'!A:A,F1766,'Basin Emissions'!B:B)</f>
        <v>514.71889158399995</v>
      </c>
      <c r="O1766" s="8">
        <f t="shared" si="110"/>
        <v>0</v>
      </c>
      <c r="P1766" s="7">
        <f>SUMIF('Tool Pneumatics CH4 VOC BTEX'!B:B,A1766,'Tool Pneumatics CH4 VOC BTEX'!F:F)</f>
        <v>3.5899999141693102</v>
      </c>
      <c r="Q1766" s="14">
        <f t="shared" si="111"/>
        <v>0</v>
      </c>
      <c r="R1766" s="16">
        <f>SUMIF('Tool Pneumatics CH4 VOC BTEX'!B:B,A1766,'Tool Pneumatics CH4 VOC BTEX'!H:H)*Q1766</f>
        <v>0</v>
      </c>
      <c r="S1766" s="16">
        <f>SUMIF('Tool Pneumatics CH4 VOC BTEX'!B:B,A1766,'Tool Pneumatics CH4 VOC BTEX'!J:J)*Q1766</f>
        <v>0</v>
      </c>
      <c r="T1766" s="16">
        <f>SUMIF('Tool Pneumatics CH4 VOC BTEX'!B:B,A1766,'Tool Pneumatics CH4 VOC BTEX'!L:L)*Q1766</f>
        <v>0</v>
      </c>
      <c r="U1766" s="16">
        <f>SUMIF('Tool Pneumatics CH4 VOC BTEX'!B:B,A1766,'Tool Pneumatics CH4 VOC BTEX'!N:N)*Q1766</f>
        <v>0</v>
      </c>
    </row>
    <row r="1767" spans="1:21" x14ac:dyDescent="0.25">
      <c r="A1767" s="1" t="s">
        <v>5064</v>
      </c>
      <c r="B1767" s="1" t="s">
        <v>1511</v>
      </c>
      <c r="C1767" s="1" t="s">
        <v>5065</v>
      </c>
      <c r="D1767" s="3" t="s">
        <v>2721</v>
      </c>
      <c r="E1767" s="3" t="s">
        <v>23961</v>
      </c>
      <c r="F1767" s="1" t="s">
        <v>4509</v>
      </c>
      <c r="G1767" s="1">
        <v>0</v>
      </c>
      <c r="H1767" s="1" t="s">
        <v>27474</v>
      </c>
      <c r="I1767" s="1">
        <v>0</v>
      </c>
      <c r="J1767" s="1" t="s">
        <v>27474</v>
      </c>
      <c r="K1767" s="1">
        <f t="shared" si="108"/>
        <v>0</v>
      </c>
      <c r="L1767" s="2">
        <f>SUMIFS('Basin Total Well Counts'!B:B,'Basin Total Well Counts'!A:A,F1767)</f>
        <v>2709</v>
      </c>
      <c r="M1767" s="4">
        <f t="shared" si="109"/>
        <v>0</v>
      </c>
      <c r="N1767" s="2">
        <f>SUMIF('Basin Emissions'!A:A,F1767,'Basin Emissions'!B:B)</f>
        <v>514.71889158399995</v>
      </c>
      <c r="O1767" s="8">
        <f t="shared" si="110"/>
        <v>0</v>
      </c>
      <c r="P1767" s="7">
        <f>SUMIF('Tool Pneumatics CH4 VOC BTEX'!B:B,A1767,'Tool Pneumatics CH4 VOC BTEX'!F:F)</f>
        <v>3.5899999141693102</v>
      </c>
      <c r="Q1767" s="14">
        <f t="shared" si="111"/>
        <v>0</v>
      </c>
      <c r="R1767" s="16">
        <f>SUMIF('Tool Pneumatics CH4 VOC BTEX'!B:B,A1767,'Tool Pneumatics CH4 VOC BTEX'!H:H)*Q1767</f>
        <v>0</v>
      </c>
      <c r="S1767" s="16">
        <f>SUMIF('Tool Pneumatics CH4 VOC BTEX'!B:B,A1767,'Tool Pneumatics CH4 VOC BTEX'!J:J)*Q1767</f>
        <v>0</v>
      </c>
      <c r="T1767" s="16">
        <f>SUMIF('Tool Pneumatics CH4 VOC BTEX'!B:B,A1767,'Tool Pneumatics CH4 VOC BTEX'!L:L)*Q1767</f>
        <v>0</v>
      </c>
      <c r="U1767" s="16">
        <f>SUMIF('Tool Pneumatics CH4 VOC BTEX'!B:B,A1767,'Tool Pneumatics CH4 VOC BTEX'!N:N)*Q1767</f>
        <v>0</v>
      </c>
    </row>
    <row r="1768" spans="1:21" x14ac:dyDescent="0.25">
      <c r="A1768" s="1" t="s">
        <v>5066</v>
      </c>
      <c r="B1768" s="1" t="s">
        <v>1511</v>
      </c>
      <c r="C1768" s="1" t="s">
        <v>5067</v>
      </c>
      <c r="D1768" s="3" t="s">
        <v>2721</v>
      </c>
      <c r="E1768" s="3" t="s">
        <v>23961</v>
      </c>
      <c r="F1768" s="1" t="s">
        <v>4509</v>
      </c>
      <c r="G1768" s="1">
        <v>2</v>
      </c>
      <c r="H1768" s="1" t="s">
        <v>27474</v>
      </c>
      <c r="I1768" s="1">
        <v>0</v>
      </c>
      <c r="J1768" s="1" t="s">
        <v>27474</v>
      </c>
      <c r="K1768" s="1">
        <f t="shared" si="108"/>
        <v>2</v>
      </c>
      <c r="L1768" s="2">
        <f>SUMIFS('Basin Total Well Counts'!B:B,'Basin Total Well Counts'!A:A,F1768)</f>
        <v>2709</v>
      </c>
      <c r="M1768" s="4">
        <f t="shared" si="109"/>
        <v>7.3827980804724988E-4</v>
      </c>
      <c r="N1768" s="2">
        <f>SUMIF('Basin Emissions'!A:A,F1768,'Basin Emissions'!B:B)</f>
        <v>514.71889158399995</v>
      </c>
      <c r="O1768" s="8">
        <f t="shared" si="110"/>
        <v>0.38000656447692871</v>
      </c>
      <c r="P1768" s="7">
        <f>SUMIF('Tool Pneumatics CH4 VOC BTEX'!B:B,A1768,'Tool Pneumatics CH4 VOC BTEX'!F:F)</f>
        <v>3.5899999141693102</v>
      </c>
      <c r="Q1768" s="14">
        <f t="shared" si="111"/>
        <v>0.11668001282385641</v>
      </c>
      <c r="R1768" s="16">
        <f>SUMIF('Tool Pneumatics CH4 VOC BTEX'!B:B,A1768,'Tool Pneumatics CH4 VOC BTEX'!H:H)*Q1768</f>
        <v>5.2972727115599579E-4</v>
      </c>
      <c r="S1768" s="16">
        <f>SUMIF('Tool Pneumatics CH4 VOC BTEX'!B:B,A1768,'Tool Pneumatics CH4 VOC BTEX'!J:J)*Q1768</f>
        <v>2.9986764108775629E-5</v>
      </c>
      <c r="T1768" s="16">
        <f>SUMIF('Tool Pneumatics CH4 VOC BTEX'!B:B,A1768,'Tool Pneumatics CH4 VOC BTEX'!L:L)*Q1768</f>
        <v>4.7232070239165951E-4</v>
      </c>
      <c r="U1768" s="16">
        <f>SUMIF('Tool Pneumatics CH4 VOC BTEX'!B:B,A1768,'Tool Pneumatics CH4 VOC BTEX'!N:N)*Q1768</f>
        <v>1.340653368236208E-4</v>
      </c>
    </row>
    <row r="1769" spans="1:21" x14ac:dyDescent="0.25">
      <c r="A1769" s="1" t="s">
        <v>5068</v>
      </c>
      <c r="B1769" s="1" t="s">
        <v>1511</v>
      </c>
      <c r="C1769" s="1" t="s">
        <v>4791</v>
      </c>
      <c r="D1769" s="3" t="s">
        <v>2240</v>
      </c>
      <c r="E1769" s="3" t="s">
        <v>23961</v>
      </c>
      <c r="F1769" s="1" t="s">
        <v>4509</v>
      </c>
      <c r="G1769" s="1">
        <v>0</v>
      </c>
      <c r="H1769" s="1" t="s">
        <v>27474</v>
      </c>
      <c r="I1769" s="1">
        <v>0</v>
      </c>
      <c r="J1769" s="1" t="s">
        <v>27474</v>
      </c>
      <c r="K1769" s="1">
        <f t="shared" si="108"/>
        <v>0</v>
      </c>
      <c r="L1769" s="2">
        <f>SUMIFS('Basin Total Well Counts'!B:B,'Basin Total Well Counts'!A:A,F1769)</f>
        <v>2709</v>
      </c>
      <c r="M1769" s="4">
        <f t="shared" si="109"/>
        <v>0</v>
      </c>
      <c r="N1769" s="2">
        <f>SUMIF('Basin Emissions'!A:A,F1769,'Basin Emissions'!B:B)</f>
        <v>514.71889158399995</v>
      </c>
      <c r="O1769" s="8">
        <f t="shared" si="110"/>
        <v>0</v>
      </c>
      <c r="P1769" s="7">
        <f>SUMIF('Tool Pneumatics CH4 VOC BTEX'!B:B,A1769,'Tool Pneumatics CH4 VOC BTEX'!F:F)</f>
        <v>3.5899999141693102</v>
      </c>
      <c r="Q1769" s="14">
        <f t="shared" si="111"/>
        <v>0</v>
      </c>
      <c r="R1769" s="16">
        <f>SUMIF('Tool Pneumatics CH4 VOC BTEX'!B:B,A1769,'Tool Pneumatics CH4 VOC BTEX'!H:H)*Q1769</f>
        <v>0</v>
      </c>
      <c r="S1769" s="16">
        <f>SUMIF('Tool Pneumatics CH4 VOC BTEX'!B:B,A1769,'Tool Pneumatics CH4 VOC BTEX'!J:J)*Q1769</f>
        <v>0</v>
      </c>
      <c r="T1769" s="16">
        <f>SUMIF('Tool Pneumatics CH4 VOC BTEX'!B:B,A1769,'Tool Pneumatics CH4 VOC BTEX'!L:L)*Q1769</f>
        <v>0</v>
      </c>
      <c r="U1769" s="16">
        <f>SUMIF('Tool Pneumatics CH4 VOC BTEX'!B:B,A1769,'Tool Pneumatics CH4 VOC BTEX'!N:N)*Q1769</f>
        <v>0</v>
      </c>
    </row>
    <row r="1770" spans="1:21" x14ac:dyDescent="0.25">
      <c r="A1770" s="1" t="s">
        <v>5069</v>
      </c>
      <c r="B1770" s="1" t="s">
        <v>1511</v>
      </c>
      <c r="C1770" s="1" t="s">
        <v>5070</v>
      </c>
      <c r="D1770" s="3" t="s">
        <v>2732</v>
      </c>
      <c r="E1770" s="3" t="s">
        <v>23961</v>
      </c>
      <c r="F1770" s="1" t="s">
        <v>4509</v>
      </c>
      <c r="G1770" s="1">
        <v>0</v>
      </c>
      <c r="H1770" s="1" t="s">
        <v>27474</v>
      </c>
      <c r="I1770" s="1">
        <v>0</v>
      </c>
      <c r="J1770" s="1" t="s">
        <v>27474</v>
      </c>
      <c r="K1770" s="1">
        <f t="shared" si="108"/>
        <v>0</v>
      </c>
      <c r="L1770" s="2">
        <f>SUMIFS('Basin Total Well Counts'!B:B,'Basin Total Well Counts'!A:A,F1770)</f>
        <v>2709</v>
      </c>
      <c r="M1770" s="4">
        <f t="shared" si="109"/>
        <v>0</v>
      </c>
      <c r="N1770" s="2">
        <f>SUMIF('Basin Emissions'!A:A,F1770,'Basin Emissions'!B:B)</f>
        <v>514.71889158399995</v>
      </c>
      <c r="O1770" s="8">
        <f t="shared" si="110"/>
        <v>0</v>
      </c>
      <c r="P1770" s="7">
        <f>SUMIF('Tool Pneumatics CH4 VOC BTEX'!B:B,A1770,'Tool Pneumatics CH4 VOC BTEX'!F:F)</f>
        <v>3.5899999141693102</v>
      </c>
      <c r="Q1770" s="14">
        <f t="shared" si="111"/>
        <v>0</v>
      </c>
      <c r="R1770" s="16">
        <f>SUMIF('Tool Pneumatics CH4 VOC BTEX'!B:B,A1770,'Tool Pneumatics CH4 VOC BTEX'!H:H)*Q1770</f>
        <v>0</v>
      </c>
      <c r="S1770" s="16">
        <f>SUMIF('Tool Pneumatics CH4 VOC BTEX'!B:B,A1770,'Tool Pneumatics CH4 VOC BTEX'!J:J)*Q1770</f>
        <v>0</v>
      </c>
      <c r="T1770" s="16">
        <f>SUMIF('Tool Pneumatics CH4 VOC BTEX'!B:B,A1770,'Tool Pneumatics CH4 VOC BTEX'!L:L)*Q1770</f>
        <v>0</v>
      </c>
      <c r="U1770" s="16">
        <f>SUMIF('Tool Pneumatics CH4 VOC BTEX'!B:B,A1770,'Tool Pneumatics CH4 VOC BTEX'!N:N)*Q1770</f>
        <v>0</v>
      </c>
    </row>
    <row r="1771" spans="1:21" x14ac:dyDescent="0.25">
      <c r="A1771" s="1" t="s">
        <v>5071</v>
      </c>
      <c r="B1771" s="1" t="s">
        <v>1511</v>
      </c>
      <c r="C1771" s="1" t="s">
        <v>5072</v>
      </c>
      <c r="D1771" s="3" t="s">
        <v>2732</v>
      </c>
      <c r="E1771" s="3" t="s">
        <v>23961</v>
      </c>
      <c r="F1771" s="1" t="s">
        <v>4509</v>
      </c>
      <c r="G1771" s="1">
        <v>0</v>
      </c>
      <c r="H1771" s="1" t="s">
        <v>27474</v>
      </c>
      <c r="I1771" s="1">
        <v>0</v>
      </c>
      <c r="J1771" s="1" t="s">
        <v>27474</v>
      </c>
      <c r="K1771" s="1">
        <f t="shared" si="108"/>
        <v>0</v>
      </c>
      <c r="L1771" s="2">
        <f>SUMIFS('Basin Total Well Counts'!B:B,'Basin Total Well Counts'!A:A,F1771)</f>
        <v>2709</v>
      </c>
      <c r="M1771" s="4">
        <f t="shared" si="109"/>
        <v>0</v>
      </c>
      <c r="N1771" s="2">
        <f>SUMIF('Basin Emissions'!A:A,F1771,'Basin Emissions'!B:B)</f>
        <v>514.71889158399995</v>
      </c>
      <c r="O1771" s="8">
        <f t="shared" si="110"/>
        <v>0</v>
      </c>
      <c r="P1771" s="7">
        <f>SUMIF('Tool Pneumatics CH4 VOC BTEX'!B:B,A1771,'Tool Pneumatics CH4 VOC BTEX'!F:F)</f>
        <v>3.5899999141693102</v>
      </c>
      <c r="Q1771" s="14">
        <f t="shared" si="111"/>
        <v>0</v>
      </c>
      <c r="R1771" s="16">
        <f>SUMIF('Tool Pneumatics CH4 VOC BTEX'!B:B,A1771,'Tool Pneumatics CH4 VOC BTEX'!H:H)*Q1771</f>
        <v>0</v>
      </c>
      <c r="S1771" s="16">
        <f>SUMIF('Tool Pneumatics CH4 VOC BTEX'!B:B,A1771,'Tool Pneumatics CH4 VOC BTEX'!J:J)*Q1771</f>
        <v>0</v>
      </c>
      <c r="T1771" s="16">
        <f>SUMIF('Tool Pneumatics CH4 VOC BTEX'!B:B,A1771,'Tool Pneumatics CH4 VOC BTEX'!L:L)*Q1771</f>
        <v>0</v>
      </c>
      <c r="U1771" s="16">
        <f>SUMIF('Tool Pneumatics CH4 VOC BTEX'!B:B,A1771,'Tool Pneumatics CH4 VOC BTEX'!N:N)*Q1771</f>
        <v>0</v>
      </c>
    </row>
    <row r="1772" spans="1:21" x14ac:dyDescent="0.25">
      <c r="A1772" s="1" t="s">
        <v>5073</v>
      </c>
      <c r="B1772" s="1" t="s">
        <v>1511</v>
      </c>
      <c r="C1772" s="1" t="s">
        <v>1754</v>
      </c>
      <c r="D1772" s="3" t="s">
        <v>2732</v>
      </c>
      <c r="E1772" s="3" t="s">
        <v>23961</v>
      </c>
      <c r="F1772" s="1" t="s">
        <v>4509</v>
      </c>
      <c r="G1772" s="1">
        <v>0</v>
      </c>
      <c r="H1772" s="1" t="s">
        <v>27474</v>
      </c>
      <c r="I1772" s="1">
        <v>0</v>
      </c>
      <c r="J1772" s="1" t="s">
        <v>27474</v>
      </c>
      <c r="K1772" s="1">
        <f t="shared" si="108"/>
        <v>0</v>
      </c>
      <c r="L1772" s="2">
        <f>SUMIFS('Basin Total Well Counts'!B:B,'Basin Total Well Counts'!A:A,F1772)</f>
        <v>2709</v>
      </c>
      <c r="M1772" s="4">
        <f t="shared" si="109"/>
        <v>0</v>
      </c>
      <c r="N1772" s="2">
        <f>SUMIF('Basin Emissions'!A:A,F1772,'Basin Emissions'!B:B)</f>
        <v>514.71889158399995</v>
      </c>
      <c r="O1772" s="8">
        <f t="shared" si="110"/>
        <v>0</v>
      </c>
      <c r="P1772" s="7">
        <f>SUMIF('Tool Pneumatics CH4 VOC BTEX'!B:B,A1772,'Tool Pneumatics CH4 VOC BTEX'!F:F)</f>
        <v>3.5899999141693102</v>
      </c>
      <c r="Q1772" s="14">
        <f t="shared" si="111"/>
        <v>0</v>
      </c>
      <c r="R1772" s="16">
        <f>SUMIF('Tool Pneumatics CH4 VOC BTEX'!B:B,A1772,'Tool Pneumatics CH4 VOC BTEX'!H:H)*Q1772</f>
        <v>0</v>
      </c>
      <c r="S1772" s="16">
        <f>SUMIF('Tool Pneumatics CH4 VOC BTEX'!B:B,A1772,'Tool Pneumatics CH4 VOC BTEX'!J:J)*Q1772</f>
        <v>0</v>
      </c>
      <c r="T1772" s="16">
        <f>SUMIF('Tool Pneumatics CH4 VOC BTEX'!B:B,A1772,'Tool Pneumatics CH4 VOC BTEX'!L:L)*Q1772</f>
        <v>0</v>
      </c>
      <c r="U1772" s="16">
        <f>SUMIF('Tool Pneumatics CH4 VOC BTEX'!B:B,A1772,'Tool Pneumatics CH4 VOC BTEX'!N:N)*Q1772</f>
        <v>0</v>
      </c>
    </row>
    <row r="1773" spans="1:21" x14ac:dyDescent="0.25">
      <c r="A1773" s="1" t="s">
        <v>5074</v>
      </c>
      <c r="B1773" s="1" t="s">
        <v>1511</v>
      </c>
      <c r="C1773" s="1" t="s">
        <v>1971</v>
      </c>
      <c r="D1773" s="3" t="s">
        <v>2732</v>
      </c>
      <c r="E1773" s="3" t="s">
        <v>23961</v>
      </c>
      <c r="F1773" s="1" t="s">
        <v>4509</v>
      </c>
      <c r="G1773" s="1">
        <v>0</v>
      </c>
      <c r="H1773" s="1" t="s">
        <v>27474</v>
      </c>
      <c r="I1773" s="1">
        <v>0</v>
      </c>
      <c r="J1773" s="1" t="s">
        <v>27474</v>
      </c>
      <c r="K1773" s="1">
        <f t="shared" si="108"/>
        <v>0</v>
      </c>
      <c r="L1773" s="2">
        <f>SUMIFS('Basin Total Well Counts'!B:B,'Basin Total Well Counts'!A:A,F1773)</f>
        <v>2709</v>
      </c>
      <c r="M1773" s="4">
        <f t="shared" si="109"/>
        <v>0</v>
      </c>
      <c r="N1773" s="2">
        <f>SUMIF('Basin Emissions'!A:A,F1773,'Basin Emissions'!B:B)</f>
        <v>514.71889158399995</v>
      </c>
      <c r="O1773" s="8">
        <f t="shared" si="110"/>
        <v>0</v>
      </c>
      <c r="P1773" s="7">
        <f>SUMIF('Tool Pneumatics CH4 VOC BTEX'!B:B,A1773,'Tool Pneumatics CH4 VOC BTEX'!F:F)</f>
        <v>3.5899999141693102</v>
      </c>
      <c r="Q1773" s="14">
        <f t="shared" si="111"/>
        <v>0</v>
      </c>
      <c r="R1773" s="16">
        <f>SUMIF('Tool Pneumatics CH4 VOC BTEX'!B:B,A1773,'Tool Pneumatics CH4 VOC BTEX'!H:H)*Q1773</f>
        <v>0</v>
      </c>
      <c r="S1773" s="16">
        <f>SUMIF('Tool Pneumatics CH4 VOC BTEX'!B:B,A1773,'Tool Pneumatics CH4 VOC BTEX'!J:J)*Q1773</f>
        <v>0</v>
      </c>
      <c r="T1773" s="16">
        <f>SUMIF('Tool Pneumatics CH4 VOC BTEX'!B:B,A1773,'Tool Pneumatics CH4 VOC BTEX'!L:L)*Q1773</f>
        <v>0</v>
      </c>
      <c r="U1773" s="16">
        <f>SUMIF('Tool Pneumatics CH4 VOC BTEX'!B:B,A1773,'Tool Pneumatics CH4 VOC BTEX'!N:N)*Q1773</f>
        <v>0</v>
      </c>
    </row>
    <row r="1774" spans="1:21" x14ac:dyDescent="0.25">
      <c r="A1774" s="1" t="s">
        <v>5075</v>
      </c>
      <c r="B1774" s="1" t="s">
        <v>1511</v>
      </c>
      <c r="C1774" s="1" t="s">
        <v>1948</v>
      </c>
      <c r="D1774" s="3" t="s">
        <v>2732</v>
      </c>
      <c r="E1774" s="3" t="s">
        <v>23961</v>
      </c>
      <c r="F1774" s="1" t="s">
        <v>4509</v>
      </c>
      <c r="G1774" s="1">
        <v>0</v>
      </c>
      <c r="H1774" s="1" t="s">
        <v>27474</v>
      </c>
      <c r="I1774" s="1">
        <v>0</v>
      </c>
      <c r="J1774" s="1" t="s">
        <v>27474</v>
      </c>
      <c r="K1774" s="1">
        <f t="shared" si="108"/>
        <v>0</v>
      </c>
      <c r="L1774" s="2">
        <f>SUMIFS('Basin Total Well Counts'!B:B,'Basin Total Well Counts'!A:A,F1774)</f>
        <v>2709</v>
      </c>
      <c r="M1774" s="4">
        <f t="shared" si="109"/>
        <v>0</v>
      </c>
      <c r="N1774" s="2">
        <f>SUMIF('Basin Emissions'!A:A,F1774,'Basin Emissions'!B:B)</f>
        <v>514.71889158399995</v>
      </c>
      <c r="O1774" s="8">
        <f t="shared" si="110"/>
        <v>0</v>
      </c>
      <c r="P1774" s="7">
        <f>SUMIF('Tool Pneumatics CH4 VOC BTEX'!B:B,A1774,'Tool Pneumatics CH4 VOC BTEX'!F:F)</f>
        <v>3.5899999141693102</v>
      </c>
      <c r="Q1774" s="14">
        <f t="shared" si="111"/>
        <v>0</v>
      </c>
      <c r="R1774" s="16">
        <f>SUMIF('Tool Pneumatics CH4 VOC BTEX'!B:B,A1774,'Tool Pneumatics CH4 VOC BTEX'!H:H)*Q1774</f>
        <v>0</v>
      </c>
      <c r="S1774" s="16">
        <f>SUMIF('Tool Pneumatics CH4 VOC BTEX'!B:B,A1774,'Tool Pneumatics CH4 VOC BTEX'!J:J)*Q1774</f>
        <v>0</v>
      </c>
      <c r="T1774" s="16">
        <f>SUMIF('Tool Pneumatics CH4 VOC BTEX'!B:B,A1774,'Tool Pneumatics CH4 VOC BTEX'!L:L)*Q1774</f>
        <v>0</v>
      </c>
      <c r="U1774" s="16">
        <f>SUMIF('Tool Pneumatics CH4 VOC BTEX'!B:B,A1774,'Tool Pneumatics CH4 VOC BTEX'!N:N)*Q1774</f>
        <v>0</v>
      </c>
    </row>
    <row r="1775" spans="1:21" x14ac:dyDescent="0.25">
      <c r="A1775" s="1" t="s">
        <v>5076</v>
      </c>
      <c r="B1775" s="1" t="s">
        <v>1511</v>
      </c>
      <c r="C1775" s="1" t="s">
        <v>5077</v>
      </c>
      <c r="D1775" s="3" t="s">
        <v>2732</v>
      </c>
      <c r="E1775" s="3" t="s">
        <v>23961</v>
      </c>
      <c r="F1775" s="1" t="s">
        <v>4509</v>
      </c>
      <c r="G1775" s="1">
        <v>0</v>
      </c>
      <c r="H1775" s="1" t="s">
        <v>27474</v>
      </c>
      <c r="I1775" s="1">
        <v>0</v>
      </c>
      <c r="J1775" s="1" t="s">
        <v>27474</v>
      </c>
      <c r="K1775" s="1">
        <f t="shared" si="108"/>
        <v>0</v>
      </c>
      <c r="L1775" s="2">
        <f>SUMIFS('Basin Total Well Counts'!B:B,'Basin Total Well Counts'!A:A,F1775)</f>
        <v>2709</v>
      </c>
      <c r="M1775" s="4">
        <f t="shared" si="109"/>
        <v>0</v>
      </c>
      <c r="N1775" s="2">
        <f>SUMIF('Basin Emissions'!A:A,F1775,'Basin Emissions'!B:B)</f>
        <v>514.71889158399995</v>
      </c>
      <c r="O1775" s="8">
        <f t="shared" si="110"/>
        <v>0</v>
      </c>
      <c r="P1775" s="7">
        <f>SUMIF('Tool Pneumatics CH4 VOC BTEX'!B:B,A1775,'Tool Pneumatics CH4 VOC BTEX'!F:F)</f>
        <v>3.5899999141693102</v>
      </c>
      <c r="Q1775" s="14">
        <f t="shared" si="111"/>
        <v>0</v>
      </c>
      <c r="R1775" s="16">
        <f>SUMIF('Tool Pneumatics CH4 VOC BTEX'!B:B,A1775,'Tool Pneumatics CH4 VOC BTEX'!H:H)*Q1775</f>
        <v>0</v>
      </c>
      <c r="S1775" s="16">
        <f>SUMIF('Tool Pneumatics CH4 VOC BTEX'!B:B,A1775,'Tool Pneumatics CH4 VOC BTEX'!J:J)*Q1775</f>
        <v>0</v>
      </c>
      <c r="T1775" s="16">
        <f>SUMIF('Tool Pneumatics CH4 VOC BTEX'!B:B,A1775,'Tool Pneumatics CH4 VOC BTEX'!L:L)*Q1775</f>
        <v>0</v>
      </c>
      <c r="U1775" s="16">
        <f>SUMIF('Tool Pneumatics CH4 VOC BTEX'!B:B,A1775,'Tool Pneumatics CH4 VOC BTEX'!N:N)*Q1775</f>
        <v>0</v>
      </c>
    </row>
    <row r="1776" spans="1:21" x14ac:dyDescent="0.25">
      <c r="A1776" s="1" t="s">
        <v>5078</v>
      </c>
      <c r="B1776" s="1" t="s">
        <v>1511</v>
      </c>
      <c r="C1776" s="1" t="s">
        <v>5079</v>
      </c>
      <c r="D1776" s="3" t="s">
        <v>2240</v>
      </c>
      <c r="E1776" s="3" t="s">
        <v>23961</v>
      </c>
      <c r="F1776" s="1" t="s">
        <v>4509</v>
      </c>
      <c r="G1776" s="1">
        <v>0</v>
      </c>
      <c r="H1776" s="1" t="s">
        <v>27474</v>
      </c>
      <c r="I1776" s="1">
        <v>0</v>
      </c>
      <c r="J1776" s="1" t="s">
        <v>27474</v>
      </c>
      <c r="K1776" s="1">
        <f t="shared" si="108"/>
        <v>0</v>
      </c>
      <c r="L1776" s="2">
        <f>SUMIFS('Basin Total Well Counts'!B:B,'Basin Total Well Counts'!A:A,F1776)</f>
        <v>2709</v>
      </c>
      <c r="M1776" s="4">
        <f t="shared" si="109"/>
        <v>0</v>
      </c>
      <c r="N1776" s="2">
        <f>SUMIF('Basin Emissions'!A:A,F1776,'Basin Emissions'!B:B)</f>
        <v>514.71889158399995</v>
      </c>
      <c r="O1776" s="8">
        <f t="shared" si="110"/>
        <v>0</v>
      </c>
      <c r="P1776" s="7">
        <f>SUMIF('Tool Pneumatics CH4 VOC BTEX'!B:B,A1776,'Tool Pneumatics CH4 VOC BTEX'!F:F)</f>
        <v>3.5899999141693102</v>
      </c>
      <c r="Q1776" s="14">
        <f t="shared" si="111"/>
        <v>0</v>
      </c>
      <c r="R1776" s="16">
        <f>SUMIF('Tool Pneumatics CH4 VOC BTEX'!B:B,A1776,'Tool Pneumatics CH4 VOC BTEX'!H:H)*Q1776</f>
        <v>0</v>
      </c>
      <c r="S1776" s="16">
        <f>SUMIF('Tool Pneumatics CH4 VOC BTEX'!B:B,A1776,'Tool Pneumatics CH4 VOC BTEX'!J:J)*Q1776</f>
        <v>0</v>
      </c>
      <c r="T1776" s="16">
        <f>SUMIF('Tool Pneumatics CH4 VOC BTEX'!B:B,A1776,'Tool Pneumatics CH4 VOC BTEX'!L:L)*Q1776</f>
        <v>0</v>
      </c>
      <c r="U1776" s="16">
        <f>SUMIF('Tool Pneumatics CH4 VOC BTEX'!B:B,A1776,'Tool Pneumatics CH4 VOC BTEX'!N:N)*Q1776</f>
        <v>0</v>
      </c>
    </row>
    <row r="1777" spans="1:21" x14ac:dyDescent="0.25">
      <c r="A1777" s="1" t="s">
        <v>5080</v>
      </c>
      <c r="B1777" s="1" t="s">
        <v>1511</v>
      </c>
      <c r="C1777" s="1" t="s">
        <v>5081</v>
      </c>
      <c r="D1777" s="3" t="s">
        <v>2240</v>
      </c>
      <c r="E1777" s="3" t="s">
        <v>23961</v>
      </c>
      <c r="F1777" s="1" t="s">
        <v>4509</v>
      </c>
      <c r="G1777" s="1">
        <v>0</v>
      </c>
      <c r="H1777" s="1" t="s">
        <v>27474</v>
      </c>
      <c r="I1777" s="1">
        <v>0</v>
      </c>
      <c r="J1777" s="1" t="s">
        <v>27474</v>
      </c>
      <c r="K1777" s="1">
        <f t="shared" si="108"/>
        <v>0</v>
      </c>
      <c r="L1777" s="2">
        <f>SUMIFS('Basin Total Well Counts'!B:B,'Basin Total Well Counts'!A:A,F1777)</f>
        <v>2709</v>
      </c>
      <c r="M1777" s="4">
        <f t="shared" si="109"/>
        <v>0</v>
      </c>
      <c r="N1777" s="2">
        <f>SUMIF('Basin Emissions'!A:A,F1777,'Basin Emissions'!B:B)</f>
        <v>514.71889158399995</v>
      </c>
      <c r="O1777" s="8">
        <f t="shared" si="110"/>
        <v>0</v>
      </c>
      <c r="P1777" s="7">
        <f>SUMIF('Tool Pneumatics CH4 VOC BTEX'!B:B,A1777,'Tool Pneumatics CH4 VOC BTEX'!F:F)</f>
        <v>3.5899999141693102</v>
      </c>
      <c r="Q1777" s="14">
        <f t="shared" si="111"/>
        <v>0</v>
      </c>
      <c r="R1777" s="16">
        <f>SUMIF('Tool Pneumatics CH4 VOC BTEX'!B:B,A1777,'Tool Pneumatics CH4 VOC BTEX'!H:H)*Q1777</f>
        <v>0</v>
      </c>
      <c r="S1777" s="16">
        <f>SUMIF('Tool Pneumatics CH4 VOC BTEX'!B:B,A1777,'Tool Pneumatics CH4 VOC BTEX'!J:J)*Q1777</f>
        <v>0</v>
      </c>
      <c r="T1777" s="16">
        <f>SUMIF('Tool Pneumatics CH4 VOC BTEX'!B:B,A1777,'Tool Pneumatics CH4 VOC BTEX'!L:L)*Q1777</f>
        <v>0</v>
      </c>
      <c r="U1777" s="16">
        <f>SUMIF('Tool Pneumatics CH4 VOC BTEX'!B:B,A1777,'Tool Pneumatics CH4 VOC BTEX'!N:N)*Q1777</f>
        <v>0</v>
      </c>
    </row>
    <row r="1778" spans="1:21" x14ac:dyDescent="0.25">
      <c r="A1778" s="1" t="s">
        <v>5082</v>
      </c>
      <c r="B1778" s="1" t="s">
        <v>1511</v>
      </c>
      <c r="C1778" s="1" t="s">
        <v>5083</v>
      </c>
      <c r="D1778" s="3" t="s">
        <v>2732</v>
      </c>
      <c r="E1778" s="3" t="s">
        <v>23961</v>
      </c>
      <c r="F1778" s="1" t="s">
        <v>4509</v>
      </c>
      <c r="G1778" s="1">
        <v>0</v>
      </c>
      <c r="H1778" s="1" t="s">
        <v>27474</v>
      </c>
      <c r="I1778" s="1">
        <v>0</v>
      </c>
      <c r="J1778" s="1" t="s">
        <v>27474</v>
      </c>
      <c r="K1778" s="1">
        <f t="shared" si="108"/>
        <v>0</v>
      </c>
      <c r="L1778" s="2">
        <f>SUMIFS('Basin Total Well Counts'!B:B,'Basin Total Well Counts'!A:A,F1778)</f>
        <v>2709</v>
      </c>
      <c r="M1778" s="4">
        <f t="shared" si="109"/>
        <v>0</v>
      </c>
      <c r="N1778" s="2">
        <f>SUMIF('Basin Emissions'!A:A,F1778,'Basin Emissions'!B:B)</f>
        <v>514.71889158399995</v>
      </c>
      <c r="O1778" s="8">
        <f t="shared" si="110"/>
        <v>0</v>
      </c>
      <c r="P1778" s="7">
        <f>SUMIF('Tool Pneumatics CH4 VOC BTEX'!B:B,A1778,'Tool Pneumatics CH4 VOC BTEX'!F:F)</f>
        <v>3.5899999141693102</v>
      </c>
      <c r="Q1778" s="14">
        <f t="shared" si="111"/>
        <v>0</v>
      </c>
      <c r="R1778" s="16">
        <f>SUMIF('Tool Pneumatics CH4 VOC BTEX'!B:B,A1778,'Tool Pneumatics CH4 VOC BTEX'!H:H)*Q1778</f>
        <v>0</v>
      </c>
      <c r="S1778" s="16">
        <f>SUMIF('Tool Pneumatics CH4 VOC BTEX'!B:B,A1778,'Tool Pneumatics CH4 VOC BTEX'!J:J)*Q1778</f>
        <v>0</v>
      </c>
      <c r="T1778" s="16">
        <f>SUMIF('Tool Pneumatics CH4 VOC BTEX'!B:B,A1778,'Tool Pneumatics CH4 VOC BTEX'!L:L)*Q1778</f>
        <v>0</v>
      </c>
      <c r="U1778" s="16">
        <f>SUMIF('Tool Pneumatics CH4 VOC BTEX'!B:B,A1778,'Tool Pneumatics CH4 VOC BTEX'!N:N)*Q1778</f>
        <v>0</v>
      </c>
    </row>
    <row r="1779" spans="1:21" x14ac:dyDescent="0.25">
      <c r="A1779" s="1" t="s">
        <v>5084</v>
      </c>
      <c r="B1779" s="1" t="s">
        <v>1511</v>
      </c>
      <c r="C1779" s="1" t="s">
        <v>2462</v>
      </c>
      <c r="D1779" s="3" t="s">
        <v>2732</v>
      </c>
      <c r="E1779" s="3" t="s">
        <v>23961</v>
      </c>
      <c r="F1779" s="1" t="s">
        <v>4509</v>
      </c>
      <c r="G1779" s="1">
        <v>0</v>
      </c>
      <c r="H1779" s="1" t="s">
        <v>27474</v>
      </c>
      <c r="I1779" s="1">
        <v>0</v>
      </c>
      <c r="J1779" s="1" t="s">
        <v>27474</v>
      </c>
      <c r="K1779" s="1">
        <f t="shared" si="108"/>
        <v>0</v>
      </c>
      <c r="L1779" s="2">
        <f>SUMIFS('Basin Total Well Counts'!B:B,'Basin Total Well Counts'!A:A,F1779)</f>
        <v>2709</v>
      </c>
      <c r="M1779" s="4">
        <f t="shared" si="109"/>
        <v>0</v>
      </c>
      <c r="N1779" s="2">
        <f>SUMIF('Basin Emissions'!A:A,F1779,'Basin Emissions'!B:B)</f>
        <v>514.71889158399995</v>
      </c>
      <c r="O1779" s="8">
        <f t="shared" si="110"/>
        <v>0</v>
      </c>
      <c r="P1779" s="7">
        <f>SUMIF('Tool Pneumatics CH4 VOC BTEX'!B:B,A1779,'Tool Pneumatics CH4 VOC BTEX'!F:F)</f>
        <v>3.5899999141693102</v>
      </c>
      <c r="Q1779" s="14">
        <f t="shared" si="111"/>
        <v>0</v>
      </c>
      <c r="R1779" s="16">
        <f>SUMIF('Tool Pneumatics CH4 VOC BTEX'!B:B,A1779,'Tool Pneumatics CH4 VOC BTEX'!H:H)*Q1779</f>
        <v>0</v>
      </c>
      <c r="S1779" s="16">
        <f>SUMIF('Tool Pneumatics CH4 VOC BTEX'!B:B,A1779,'Tool Pneumatics CH4 VOC BTEX'!J:J)*Q1779</f>
        <v>0</v>
      </c>
      <c r="T1779" s="16">
        <f>SUMIF('Tool Pneumatics CH4 VOC BTEX'!B:B,A1779,'Tool Pneumatics CH4 VOC BTEX'!L:L)*Q1779</f>
        <v>0</v>
      </c>
      <c r="U1779" s="16">
        <f>SUMIF('Tool Pneumatics CH4 VOC BTEX'!B:B,A1779,'Tool Pneumatics CH4 VOC BTEX'!N:N)*Q1779</f>
        <v>0</v>
      </c>
    </row>
    <row r="1780" spans="1:21" x14ac:dyDescent="0.25">
      <c r="A1780" s="1" t="s">
        <v>5085</v>
      </c>
      <c r="B1780" s="1" t="s">
        <v>1511</v>
      </c>
      <c r="C1780" s="1" t="s">
        <v>3210</v>
      </c>
      <c r="D1780" s="3" t="s">
        <v>2732</v>
      </c>
      <c r="E1780" s="3" t="s">
        <v>23961</v>
      </c>
      <c r="F1780" s="1" t="s">
        <v>4509</v>
      </c>
      <c r="G1780" s="1">
        <v>0</v>
      </c>
      <c r="H1780" s="1" t="s">
        <v>27474</v>
      </c>
      <c r="I1780" s="1">
        <v>0</v>
      </c>
      <c r="J1780" s="1" t="s">
        <v>27474</v>
      </c>
      <c r="K1780" s="1">
        <f t="shared" si="108"/>
        <v>0</v>
      </c>
      <c r="L1780" s="2">
        <f>SUMIFS('Basin Total Well Counts'!B:B,'Basin Total Well Counts'!A:A,F1780)</f>
        <v>2709</v>
      </c>
      <c r="M1780" s="4">
        <f t="shared" si="109"/>
        <v>0</v>
      </c>
      <c r="N1780" s="2">
        <f>SUMIF('Basin Emissions'!A:A,F1780,'Basin Emissions'!B:B)</f>
        <v>514.71889158399995</v>
      </c>
      <c r="O1780" s="8">
        <f t="shared" si="110"/>
        <v>0</v>
      </c>
      <c r="P1780" s="7">
        <f>SUMIF('Tool Pneumatics CH4 VOC BTEX'!B:B,A1780,'Tool Pneumatics CH4 VOC BTEX'!F:F)</f>
        <v>3.5899999141693102</v>
      </c>
      <c r="Q1780" s="14">
        <f t="shared" si="111"/>
        <v>0</v>
      </c>
      <c r="R1780" s="16">
        <f>SUMIF('Tool Pneumatics CH4 VOC BTEX'!B:B,A1780,'Tool Pneumatics CH4 VOC BTEX'!H:H)*Q1780</f>
        <v>0</v>
      </c>
      <c r="S1780" s="16">
        <f>SUMIF('Tool Pneumatics CH4 VOC BTEX'!B:B,A1780,'Tool Pneumatics CH4 VOC BTEX'!J:J)*Q1780</f>
        <v>0</v>
      </c>
      <c r="T1780" s="16">
        <f>SUMIF('Tool Pneumatics CH4 VOC BTEX'!B:B,A1780,'Tool Pneumatics CH4 VOC BTEX'!L:L)*Q1780</f>
        <v>0</v>
      </c>
      <c r="U1780" s="16">
        <f>SUMIF('Tool Pneumatics CH4 VOC BTEX'!B:B,A1780,'Tool Pneumatics CH4 VOC BTEX'!N:N)*Q1780</f>
        <v>0</v>
      </c>
    </row>
    <row r="1781" spans="1:21" x14ac:dyDescent="0.25">
      <c r="A1781" s="1" t="s">
        <v>5086</v>
      </c>
      <c r="B1781" s="1" t="s">
        <v>1511</v>
      </c>
      <c r="C1781" s="1" t="s">
        <v>1808</v>
      </c>
      <c r="D1781" s="3" t="s">
        <v>2732</v>
      </c>
      <c r="E1781" s="3" t="s">
        <v>23961</v>
      </c>
      <c r="F1781" s="1" t="s">
        <v>4509</v>
      </c>
      <c r="G1781" s="1">
        <v>0</v>
      </c>
      <c r="H1781" s="1" t="s">
        <v>27474</v>
      </c>
      <c r="I1781" s="1">
        <v>0</v>
      </c>
      <c r="J1781" s="1" t="s">
        <v>27474</v>
      </c>
      <c r="K1781" s="1">
        <f t="shared" si="108"/>
        <v>0</v>
      </c>
      <c r="L1781" s="2">
        <f>SUMIFS('Basin Total Well Counts'!B:B,'Basin Total Well Counts'!A:A,F1781)</f>
        <v>2709</v>
      </c>
      <c r="M1781" s="4">
        <f t="shared" si="109"/>
        <v>0</v>
      </c>
      <c r="N1781" s="2">
        <f>SUMIF('Basin Emissions'!A:A,F1781,'Basin Emissions'!B:B)</f>
        <v>514.71889158399995</v>
      </c>
      <c r="O1781" s="8">
        <f t="shared" si="110"/>
        <v>0</v>
      </c>
      <c r="P1781" s="7">
        <f>SUMIF('Tool Pneumatics CH4 VOC BTEX'!B:B,A1781,'Tool Pneumatics CH4 VOC BTEX'!F:F)</f>
        <v>3.5899999141693102</v>
      </c>
      <c r="Q1781" s="14">
        <f t="shared" si="111"/>
        <v>0</v>
      </c>
      <c r="R1781" s="16">
        <f>SUMIF('Tool Pneumatics CH4 VOC BTEX'!B:B,A1781,'Tool Pneumatics CH4 VOC BTEX'!H:H)*Q1781</f>
        <v>0</v>
      </c>
      <c r="S1781" s="16">
        <f>SUMIF('Tool Pneumatics CH4 VOC BTEX'!B:B,A1781,'Tool Pneumatics CH4 VOC BTEX'!J:J)*Q1781</f>
        <v>0</v>
      </c>
      <c r="T1781" s="16">
        <f>SUMIF('Tool Pneumatics CH4 VOC BTEX'!B:B,A1781,'Tool Pneumatics CH4 VOC BTEX'!L:L)*Q1781</f>
        <v>0</v>
      </c>
      <c r="U1781" s="16">
        <f>SUMIF('Tool Pneumatics CH4 VOC BTEX'!B:B,A1781,'Tool Pneumatics CH4 VOC BTEX'!N:N)*Q1781</f>
        <v>0</v>
      </c>
    </row>
    <row r="1782" spans="1:21" x14ac:dyDescent="0.25">
      <c r="A1782" s="1" t="s">
        <v>5087</v>
      </c>
      <c r="B1782" s="1" t="s">
        <v>1511</v>
      </c>
      <c r="C1782" s="1" t="s">
        <v>5088</v>
      </c>
      <c r="D1782" s="3" t="s">
        <v>2732</v>
      </c>
      <c r="E1782" s="3" t="s">
        <v>23961</v>
      </c>
      <c r="F1782" s="1" t="s">
        <v>4509</v>
      </c>
      <c r="G1782" s="1">
        <v>2</v>
      </c>
      <c r="H1782" s="1" t="s">
        <v>27474</v>
      </c>
      <c r="I1782" s="1">
        <v>0</v>
      </c>
      <c r="J1782" s="1" t="s">
        <v>27474</v>
      </c>
      <c r="K1782" s="1">
        <f t="shared" si="108"/>
        <v>2</v>
      </c>
      <c r="L1782" s="2">
        <f>SUMIFS('Basin Total Well Counts'!B:B,'Basin Total Well Counts'!A:A,F1782)</f>
        <v>2709</v>
      </c>
      <c r="M1782" s="4">
        <f t="shared" si="109"/>
        <v>7.3827980804724988E-4</v>
      </c>
      <c r="N1782" s="2">
        <f>SUMIF('Basin Emissions'!A:A,F1782,'Basin Emissions'!B:B)</f>
        <v>514.71889158399995</v>
      </c>
      <c r="O1782" s="8">
        <f t="shared" si="110"/>
        <v>0.38000656447692871</v>
      </c>
      <c r="P1782" s="7">
        <f>SUMIF('Tool Pneumatics CH4 VOC BTEX'!B:B,A1782,'Tool Pneumatics CH4 VOC BTEX'!F:F)</f>
        <v>3.5899999141693102</v>
      </c>
      <c r="Q1782" s="14">
        <f t="shared" si="111"/>
        <v>0.11668001282385641</v>
      </c>
      <c r="R1782" s="16">
        <f>SUMIF('Tool Pneumatics CH4 VOC BTEX'!B:B,A1782,'Tool Pneumatics CH4 VOC BTEX'!H:H)*Q1782</f>
        <v>5.2972727115599579E-4</v>
      </c>
      <c r="S1782" s="16">
        <f>SUMIF('Tool Pneumatics CH4 VOC BTEX'!B:B,A1782,'Tool Pneumatics CH4 VOC BTEX'!J:J)*Q1782</f>
        <v>2.9986764108775629E-5</v>
      </c>
      <c r="T1782" s="16">
        <f>SUMIF('Tool Pneumatics CH4 VOC BTEX'!B:B,A1782,'Tool Pneumatics CH4 VOC BTEX'!L:L)*Q1782</f>
        <v>4.7232070239165951E-4</v>
      </c>
      <c r="U1782" s="16">
        <f>SUMIF('Tool Pneumatics CH4 VOC BTEX'!B:B,A1782,'Tool Pneumatics CH4 VOC BTEX'!N:N)*Q1782</f>
        <v>1.340653368236208E-4</v>
      </c>
    </row>
    <row r="1783" spans="1:21" x14ac:dyDescent="0.25">
      <c r="A1783" s="1" t="s">
        <v>5089</v>
      </c>
      <c r="B1783" s="1" t="s">
        <v>1511</v>
      </c>
      <c r="C1783" s="1" t="s">
        <v>2115</v>
      </c>
      <c r="D1783" s="3" t="s">
        <v>2240</v>
      </c>
      <c r="E1783" s="3" t="s">
        <v>23961</v>
      </c>
      <c r="F1783" s="1" t="s">
        <v>4509</v>
      </c>
      <c r="G1783" s="1">
        <v>0</v>
      </c>
      <c r="H1783" s="1" t="s">
        <v>27474</v>
      </c>
      <c r="I1783" s="1">
        <v>0</v>
      </c>
      <c r="J1783" s="1" t="s">
        <v>27474</v>
      </c>
      <c r="K1783" s="1">
        <f t="shared" si="108"/>
        <v>0</v>
      </c>
      <c r="L1783" s="2">
        <f>SUMIFS('Basin Total Well Counts'!B:B,'Basin Total Well Counts'!A:A,F1783)</f>
        <v>2709</v>
      </c>
      <c r="M1783" s="4">
        <f t="shared" si="109"/>
        <v>0</v>
      </c>
      <c r="N1783" s="2">
        <f>SUMIF('Basin Emissions'!A:A,F1783,'Basin Emissions'!B:B)</f>
        <v>514.71889158399995</v>
      </c>
      <c r="O1783" s="8">
        <f t="shared" si="110"/>
        <v>0</v>
      </c>
      <c r="P1783" s="7">
        <f>SUMIF('Tool Pneumatics CH4 VOC BTEX'!B:B,A1783,'Tool Pneumatics CH4 VOC BTEX'!F:F)</f>
        <v>3.5899999141693102</v>
      </c>
      <c r="Q1783" s="14">
        <f t="shared" si="111"/>
        <v>0</v>
      </c>
      <c r="R1783" s="16">
        <f>SUMIF('Tool Pneumatics CH4 VOC BTEX'!B:B,A1783,'Tool Pneumatics CH4 VOC BTEX'!H:H)*Q1783</f>
        <v>0</v>
      </c>
      <c r="S1783" s="16">
        <f>SUMIF('Tool Pneumatics CH4 VOC BTEX'!B:B,A1783,'Tool Pneumatics CH4 VOC BTEX'!J:J)*Q1783</f>
        <v>0</v>
      </c>
      <c r="T1783" s="16">
        <f>SUMIF('Tool Pneumatics CH4 VOC BTEX'!B:B,A1783,'Tool Pneumatics CH4 VOC BTEX'!L:L)*Q1783</f>
        <v>0</v>
      </c>
      <c r="U1783" s="16">
        <f>SUMIF('Tool Pneumatics CH4 VOC BTEX'!B:B,A1783,'Tool Pneumatics CH4 VOC BTEX'!N:N)*Q1783</f>
        <v>0</v>
      </c>
    </row>
    <row r="1784" spans="1:21" x14ac:dyDescent="0.25">
      <c r="A1784" s="1" t="s">
        <v>5090</v>
      </c>
      <c r="B1784" s="1" t="s">
        <v>1511</v>
      </c>
      <c r="C1784" s="1" t="s">
        <v>1630</v>
      </c>
      <c r="D1784" s="3" t="s">
        <v>2240</v>
      </c>
      <c r="E1784" s="3" t="s">
        <v>23961</v>
      </c>
      <c r="F1784" s="1" t="s">
        <v>4509</v>
      </c>
      <c r="G1784" s="1">
        <v>0</v>
      </c>
      <c r="H1784" s="1" t="s">
        <v>27474</v>
      </c>
      <c r="I1784" s="1">
        <v>0</v>
      </c>
      <c r="J1784" s="1" t="s">
        <v>27474</v>
      </c>
      <c r="K1784" s="1">
        <f t="shared" si="108"/>
        <v>0</v>
      </c>
      <c r="L1784" s="2">
        <f>SUMIFS('Basin Total Well Counts'!B:B,'Basin Total Well Counts'!A:A,F1784)</f>
        <v>2709</v>
      </c>
      <c r="M1784" s="4">
        <f t="shared" si="109"/>
        <v>0</v>
      </c>
      <c r="N1784" s="2">
        <f>SUMIF('Basin Emissions'!A:A,F1784,'Basin Emissions'!B:B)</f>
        <v>514.71889158399995</v>
      </c>
      <c r="O1784" s="8">
        <f t="shared" si="110"/>
        <v>0</v>
      </c>
      <c r="P1784" s="7">
        <f>SUMIF('Tool Pneumatics CH4 VOC BTEX'!B:B,A1784,'Tool Pneumatics CH4 VOC BTEX'!F:F)</f>
        <v>3.5899999141693102</v>
      </c>
      <c r="Q1784" s="14">
        <f t="shared" si="111"/>
        <v>0</v>
      </c>
      <c r="R1784" s="16">
        <f>SUMIF('Tool Pneumatics CH4 VOC BTEX'!B:B,A1784,'Tool Pneumatics CH4 VOC BTEX'!H:H)*Q1784</f>
        <v>0</v>
      </c>
      <c r="S1784" s="16">
        <f>SUMIF('Tool Pneumatics CH4 VOC BTEX'!B:B,A1784,'Tool Pneumatics CH4 VOC BTEX'!J:J)*Q1784</f>
        <v>0</v>
      </c>
      <c r="T1784" s="16">
        <f>SUMIF('Tool Pneumatics CH4 VOC BTEX'!B:B,A1784,'Tool Pneumatics CH4 VOC BTEX'!L:L)*Q1784</f>
        <v>0</v>
      </c>
      <c r="U1784" s="16">
        <f>SUMIF('Tool Pneumatics CH4 VOC BTEX'!B:B,A1784,'Tool Pneumatics CH4 VOC BTEX'!N:N)*Q1784</f>
        <v>0</v>
      </c>
    </row>
    <row r="1785" spans="1:21" x14ac:dyDescent="0.25">
      <c r="A1785" s="1" t="s">
        <v>5091</v>
      </c>
      <c r="B1785" s="1" t="s">
        <v>1511</v>
      </c>
      <c r="C1785" s="1" t="s">
        <v>1675</v>
      </c>
      <c r="D1785" s="3" t="s">
        <v>2732</v>
      </c>
      <c r="E1785" s="3" t="s">
        <v>23961</v>
      </c>
      <c r="F1785" s="1" t="s">
        <v>4509</v>
      </c>
      <c r="G1785" s="1">
        <v>0</v>
      </c>
      <c r="H1785" s="1" t="s">
        <v>27474</v>
      </c>
      <c r="I1785" s="1">
        <v>0</v>
      </c>
      <c r="J1785" s="1" t="s">
        <v>27474</v>
      </c>
      <c r="K1785" s="1">
        <f t="shared" si="108"/>
        <v>0</v>
      </c>
      <c r="L1785" s="2">
        <f>SUMIFS('Basin Total Well Counts'!B:B,'Basin Total Well Counts'!A:A,F1785)</f>
        <v>2709</v>
      </c>
      <c r="M1785" s="4">
        <f t="shared" si="109"/>
        <v>0</v>
      </c>
      <c r="N1785" s="2">
        <f>SUMIF('Basin Emissions'!A:A,F1785,'Basin Emissions'!B:B)</f>
        <v>514.71889158399995</v>
      </c>
      <c r="O1785" s="8">
        <f t="shared" si="110"/>
        <v>0</v>
      </c>
      <c r="P1785" s="7">
        <f>SUMIF('Tool Pneumatics CH4 VOC BTEX'!B:B,A1785,'Tool Pneumatics CH4 VOC BTEX'!F:F)</f>
        <v>3.5899999141693102</v>
      </c>
      <c r="Q1785" s="14">
        <f t="shared" si="111"/>
        <v>0</v>
      </c>
      <c r="R1785" s="16">
        <f>SUMIF('Tool Pneumatics CH4 VOC BTEX'!B:B,A1785,'Tool Pneumatics CH4 VOC BTEX'!H:H)*Q1785</f>
        <v>0</v>
      </c>
      <c r="S1785" s="16">
        <f>SUMIF('Tool Pneumatics CH4 VOC BTEX'!B:B,A1785,'Tool Pneumatics CH4 VOC BTEX'!J:J)*Q1785</f>
        <v>0</v>
      </c>
      <c r="T1785" s="16">
        <f>SUMIF('Tool Pneumatics CH4 VOC BTEX'!B:B,A1785,'Tool Pneumatics CH4 VOC BTEX'!L:L)*Q1785</f>
        <v>0</v>
      </c>
      <c r="U1785" s="16">
        <f>SUMIF('Tool Pneumatics CH4 VOC BTEX'!B:B,A1785,'Tool Pneumatics CH4 VOC BTEX'!N:N)*Q1785</f>
        <v>0</v>
      </c>
    </row>
    <row r="1786" spans="1:21" x14ac:dyDescent="0.25">
      <c r="A1786" s="1" t="s">
        <v>5092</v>
      </c>
      <c r="B1786" s="1" t="s">
        <v>1511</v>
      </c>
      <c r="C1786" s="1" t="s">
        <v>5093</v>
      </c>
      <c r="D1786" s="3" t="s">
        <v>2732</v>
      </c>
      <c r="E1786" s="3" t="s">
        <v>23961</v>
      </c>
      <c r="F1786" s="1" t="s">
        <v>4509</v>
      </c>
      <c r="G1786" s="1">
        <v>1</v>
      </c>
      <c r="H1786" s="1" t="s">
        <v>27474</v>
      </c>
      <c r="I1786" s="1">
        <v>0</v>
      </c>
      <c r="J1786" s="1" t="s">
        <v>27474</v>
      </c>
      <c r="K1786" s="1">
        <f t="shared" si="108"/>
        <v>1</v>
      </c>
      <c r="L1786" s="2">
        <f>SUMIFS('Basin Total Well Counts'!B:B,'Basin Total Well Counts'!A:A,F1786)</f>
        <v>2709</v>
      </c>
      <c r="M1786" s="4">
        <f t="shared" si="109"/>
        <v>3.6913990402362494E-4</v>
      </c>
      <c r="N1786" s="2">
        <f>SUMIF('Basin Emissions'!A:A,F1786,'Basin Emissions'!B:B)</f>
        <v>514.71889158399995</v>
      </c>
      <c r="O1786" s="8">
        <f t="shared" si="110"/>
        <v>0.19000328223846435</v>
      </c>
      <c r="P1786" s="7">
        <f>SUMIF('Tool Pneumatics CH4 VOC BTEX'!B:B,A1786,'Tool Pneumatics CH4 VOC BTEX'!F:F)</f>
        <v>3.5899999141693102</v>
      </c>
      <c r="Q1786" s="14">
        <f t="shared" si="111"/>
        <v>5.8340006411928207E-2</v>
      </c>
      <c r="R1786" s="16">
        <f>SUMIF('Tool Pneumatics CH4 VOC BTEX'!B:B,A1786,'Tool Pneumatics CH4 VOC BTEX'!H:H)*Q1786</f>
        <v>2.6486363557799789E-4</v>
      </c>
      <c r="S1786" s="16">
        <f>SUMIF('Tool Pneumatics CH4 VOC BTEX'!B:B,A1786,'Tool Pneumatics CH4 VOC BTEX'!J:J)*Q1786</f>
        <v>1.4993382054387815E-5</v>
      </c>
      <c r="T1786" s="16">
        <f>SUMIF('Tool Pneumatics CH4 VOC BTEX'!B:B,A1786,'Tool Pneumatics CH4 VOC BTEX'!L:L)*Q1786</f>
        <v>2.3616035119582976E-4</v>
      </c>
      <c r="U1786" s="16">
        <f>SUMIF('Tool Pneumatics CH4 VOC BTEX'!B:B,A1786,'Tool Pneumatics CH4 VOC BTEX'!N:N)*Q1786</f>
        <v>6.7032668411810402E-5</v>
      </c>
    </row>
    <row r="1787" spans="1:21" x14ac:dyDescent="0.25">
      <c r="A1787" s="1" t="s">
        <v>5094</v>
      </c>
      <c r="B1787" s="1" t="s">
        <v>1511</v>
      </c>
      <c r="C1787" s="1" t="s">
        <v>3773</v>
      </c>
      <c r="D1787" s="3" t="s">
        <v>2240</v>
      </c>
      <c r="E1787" s="3" t="s">
        <v>23961</v>
      </c>
      <c r="F1787" s="1" t="s">
        <v>4509</v>
      </c>
      <c r="G1787" s="1">
        <v>0</v>
      </c>
      <c r="H1787" s="1" t="s">
        <v>27474</v>
      </c>
      <c r="I1787" s="1">
        <v>0</v>
      </c>
      <c r="J1787" s="1" t="s">
        <v>27474</v>
      </c>
      <c r="K1787" s="1">
        <f t="shared" si="108"/>
        <v>0</v>
      </c>
      <c r="L1787" s="2">
        <f>SUMIFS('Basin Total Well Counts'!B:B,'Basin Total Well Counts'!A:A,F1787)</f>
        <v>2709</v>
      </c>
      <c r="M1787" s="4">
        <f t="shared" si="109"/>
        <v>0</v>
      </c>
      <c r="N1787" s="2">
        <f>SUMIF('Basin Emissions'!A:A,F1787,'Basin Emissions'!B:B)</f>
        <v>514.71889158399995</v>
      </c>
      <c r="O1787" s="8">
        <f t="shared" si="110"/>
        <v>0</v>
      </c>
      <c r="P1787" s="7">
        <f>SUMIF('Tool Pneumatics CH4 VOC BTEX'!B:B,A1787,'Tool Pneumatics CH4 VOC BTEX'!F:F)</f>
        <v>3.5899999141693102</v>
      </c>
      <c r="Q1787" s="14">
        <f t="shared" si="111"/>
        <v>0</v>
      </c>
      <c r="R1787" s="16">
        <f>SUMIF('Tool Pneumatics CH4 VOC BTEX'!B:B,A1787,'Tool Pneumatics CH4 VOC BTEX'!H:H)*Q1787</f>
        <v>0</v>
      </c>
      <c r="S1787" s="16">
        <f>SUMIF('Tool Pneumatics CH4 VOC BTEX'!B:B,A1787,'Tool Pneumatics CH4 VOC BTEX'!J:J)*Q1787</f>
        <v>0</v>
      </c>
      <c r="T1787" s="16">
        <f>SUMIF('Tool Pneumatics CH4 VOC BTEX'!B:B,A1787,'Tool Pneumatics CH4 VOC BTEX'!L:L)*Q1787</f>
        <v>0</v>
      </c>
      <c r="U1787" s="16">
        <f>SUMIF('Tool Pneumatics CH4 VOC BTEX'!B:B,A1787,'Tool Pneumatics CH4 VOC BTEX'!N:N)*Q1787</f>
        <v>0</v>
      </c>
    </row>
    <row r="1788" spans="1:21" x14ac:dyDescent="0.25">
      <c r="A1788" s="1" t="s">
        <v>5095</v>
      </c>
      <c r="B1788" s="1" t="s">
        <v>1511</v>
      </c>
      <c r="C1788" s="1" t="s">
        <v>2140</v>
      </c>
      <c r="D1788" s="3" t="s">
        <v>2732</v>
      </c>
      <c r="E1788" s="3" t="s">
        <v>23961</v>
      </c>
      <c r="F1788" s="1" t="s">
        <v>4509</v>
      </c>
      <c r="G1788" s="1">
        <v>0</v>
      </c>
      <c r="H1788" s="1" t="s">
        <v>27474</v>
      </c>
      <c r="I1788" s="1">
        <v>0</v>
      </c>
      <c r="J1788" s="1" t="s">
        <v>27474</v>
      </c>
      <c r="K1788" s="1">
        <f t="shared" si="108"/>
        <v>0</v>
      </c>
      <c r="L1788" s="2">
        <f>SUMIFS('Basin Total Well Counts'!B:B,'Basin Total Well Counts'!A:A,F1788)</f>
        <v>2709</v>
      </c>
      <c r="M1788" s="4">
        <f t="shared" si="109"/>
        <v>0</v>
      </c>
      <c r="N1788" s="2">
        <f>SUMIF('Basin Emissions'!A:A,F1788,'Basin Emissions'!B:B)</f>
        <v>514.71889158399995</v>
      </c>
      <c r="O1788" s="8">
        <f t="shared" si="110"/>
        <v>0</v>
      </c>
      <c r="P1788" s="7">
        <f>SUMIF('Tool Pneumatics CH4 VOC BTEX'!B:B,A1788,'Tool Pneumatics CH4 VOC BTEX'!F:F)</f>
        <v>3.5899999141693102</v>
      </c>
      <c r="Q1788" s="14">
        <f t="shared" si="111"/>
        <v>0</v>
      </c>
      <c r="R1788" s="16">
        <f>SUMIF('Tool Pneumatics CH4 VOC BTEX'!B:B,A1788,'Tool Pneumatics CH4 VOC BTEX'!H:H)*Q1788</f>
        <v>0</v>
      </c>
      <c r="S1788" s="16">
        <f>SUMIF('Tool Pneumatics CH4 VOC BTEX'!B:B,A1788,'Tool Pneumatics CH4 VOC BTEX'!J:J)*Q1788</f>
        <v>0</v>
      </c>
      <c r="T1788" s="16">
        <f>SUMIF('Tool Pneumatics CH4 VOC BTEX'!B:B,A1788,'Tool Pneumatics CH4 VOC BTEX'!L:L)*Q1788</f>
        <v>0</v>
      </c>
      <c r="U1788" s="16">
        <f>SUMIF('Tool Pneumatics CH4 VOC BTEX'!B:B,A1788,'Tool Pneumatics CH4 VOC BTEX'!N:N)*Q1788</f>
        <v>0</v>
      </c>
    </row>
    <row r="1789" spans="1:21" x14ac:dyDescent="0.25">
      <c r="A1789" s="1" t="s">
        <v>5096</v>
      </c>
      <c r="B1789" s="1" t="s">
        <v>1511</v>
      </c>
      <c r="C1789" s="1" t="s">
        <v>5097</v>
      </c>
      <c r="D1789" s="3" t="s">
        <v>2240</v>
      </c>
      <c r="E1789" s="3" t="s">
        <v>23961</v>
      </c>
      <c r="F1789" s="1" t="s">
        <v>4509</v>
      </c>
      <c r="G1789" s="1">
        <v>0</v>
      </c>
      <c r="H1789" s="1" t="s">
        <v>27474</v>
      </c>
      <c r="I1789" s="1">
        <v>0</v>
      </c>
      <c r="J1789" s="1" t="s">
        <v>27474</v>
      </c>
      <c r="K1789" s="1">
        <f t="shared" si="108"/>
        <v>0</v>
      </c>
      <c r="L1789" s="2">
        <f>SUMIFS('Basin Total Well Counts'!B:B,'Basin Total Well Counts'!A:A,F1789)</f>
        <v>2709</v>
      </c>
      <c r="M1789" s="4">
        <f t="shared" si="109"/>
        <v>0</v>
      </c>
      <c r="N1789" s="2">
        <f>SUMIF('Basin Emissions'!A:A,F1789,'Basin Emissions'!B:B)</f>
        <v>514.71889158399995</v>
      </c>
      <c r="O1789" s="8">
        <f t="shared" si="110"/>
        <v>0</v>
      </c>
      <c r="P1789" s="7">
        <f>SUMIF('Tool Pneumatics CH4 VOC BTEX'!B:B,A1789,'Tool Pneumatics CH4 VOC BTEX'!F:F)</f>
        <v>3.5899999141693102</v>
      </c>
      <c r="Q1789" s="14">
        <f t="shared" si="111"/>
        <v>0</v>
      </c>
      <c r="R1789" s="16">
        <f>SUMIF('Tool Pneumatics CH4 VOC BTEX'!B:B,A1789,'Tool Pneumatics CH4 VOC BTEX'!H:H)*Q1789</f>
        <v>0</v>
      </c>
      <c r="S1789" s="16">
        <f>SUMIF('Tool Pneumatics CH4 VOC BTEX'!B:B,A1789,'Tool Pneumatics CH4 VOC BTEX'!J:J)*Q1789</f>
        <v>0</v>
      </c>
      <c r="T1789" s="16">
        <f>SUMIF('Tool Pneumatics CH4 VOC BTEX'!B:B,A1789,'Tool Pneumatics CH4 VOC BTEX'!L:L)*Q1789</f>
        <v>0</v>
      </c>
      <c r="U1789" s="16">
        <f>SUMIF('Tool Pneumatics CH4 VOC BTEX'!B:B,A1789,'Tool Pneumatics CH4 VOC BTEX'!N:N)*Q1789</f>
        <v>0</v>
      </c>
    </row>
    <row r="1790" spans="1:21" x14ac:dyDescent="0.25">
      <c r="A1790" s="1" t="s">
        <v>5098</v>
      </c>
      <c r="B1790" s="1" t="s">
        <v>1511</v>
      </c>
      <c r="C1790" s="1" t="s">
        <v>2139</v>
      </c>
      <c r="D1790" s="3" t="s">
        <v>2732</v>
      </c>
      <c r="E1790" s="3" t="s">
        <v>23961</v>
      </c>
      <c r="F1790" s="1" t="s">
        <v>4509</v>
      </c>
      <c r="G1790" s="1">
        <v>0</v>
      </c>
      <c r="H1790" s="1" t="s">
        <v>27474</v>
      </c>
      <c r="I1790" s="1">
        <v>0</v>
      </c>
      <c r="J1790" s="1" t="s">
        <v>27474</v>
      </c>
      <c r="K1790" s="1">
        <f t="shared" si="108"/>
        <v>0</v>
      </c>
      <c r="L1790" s="2">
        <f>SUMIFS('Basin Total Well Counts'!B:B,'Basin Total Well Counts'!A:A,F1790)</f>
        <v>2709</v>
      </c>
      <c r="M1790" s="4">
        <f t="shared" si="109"/>
        <v>0</v>
      </c>
      <c r="N1790" s="2">
        <f>SUMIF('Basin Emissions'!A:A,F1790,'Basin Emissions'!B:B)</f>
        <v>514.71889158399995</v>
      </c>
      <c r="O1790" s="8">
        <f t="shared" si="110"/>
        <v>0</v>
      </c>
      <c r="P1790" s="7">
        <f>SUMIF('Tool Pneumatics CH4 VOC BTEX'!B:B,A1790,'Tool Pneumatics CH4 VOC BTEX'!F:F)</f>
        <v>3.5899999141693102</v>
      </c>
      <c r="Q1790" s="14">
        <f t="shared" si="111"/>
        <v>0</v>
      </c>
      <c r="R1790" s="16">
        <f>SUMIF('Tool Pneumatics CH4 VOC BTEX'!B:B,A1790,'Tool Pneumatics CH4 VOC BTEX'!H:H)*Q1790</f>
        <v>0</v>
      </c>
      <c r="S1790" s="16">
        <f>SUMIF('Tool Pneumatics CH4 VOC BTEX'!B:B,A1790,'Tool Pneumatics CH4 VOC BTEX'!J:J)*Q1790</f>
        <v>0</v>
      </c>
      <c r="T1790" s="16">
        <f>SUMIF('Tool Pneumatics CH4 VOC BTEX'!B:B,A1790,'Tool Pneumatics CH4 VOC BTEX'!L:L)*Q1790</f>
        <v>0</v>
      </c>
      <c r="U1790" s="16">
        <f>SUMIF('Tool Pneumatics CH4 VOC BTEX'!B:B,A1790,'Tool Pneumatics CH4 VOC BTEX'!N:N)*Q1790</f>
        <v>0</v>
      </c>
    </row>
    <row r="1791" spans="1:21" x14ac:dyDescent="0.25">
      <c r="A1791" s="1" t="s">
        <v>5099</v>
      </c>
      <c r="B1791" s="1" t="s">
        <v>1511</v>
      </c>
      <c r="C1791" s="1" t="s">
        <v>1728</v>
      </c>
      <c r="D1791" s="3" t="s">
        <v>2732</v>
      </c>
      <c r="E1791" s="3" t="s">
        <v>23961</v>
      </c>
      <c r="F1791" s="1" t="s">
        <v>4509</v>
      </c>
      <c r="G1791" s="1">
        <v>0</v>
      </c>
      <c r="H1791" s="1" t="s">
        <v>27474</v>
      </c>
      <c r="I1791" s="1">
        <v>0</v>
      </c>
      <c r="J1791" s="1" t="s">
        <v>27474</v>
      </c>
      <c r="K1791" s="1">
        <f t="shared" si="108"/>
        <v>0</v>
      </c>
      <c r="L1791" s="2">
        <f>SUMIFS('Basin Total Well Counts'!B:B,'Basin Total Well Counts'!A:A,F1791)</f>
        <v>2709</v>
      </c>
      <c r="M1791" s="4">
        <f t="shared" si="109"/>
        <v>0</v>
      </c>
      <c r="N1791" s="2">
        <f>SUMIF('Basin Emissions'!A:A,F1791,'Basin Emissions'!B:B)</f>
        <v>514.71889158399995</v>
      </c>
      <c r="O1791" s="8">
        <f t="shared" si="110"/>
        <v>0</v>
      </c>
      <c r="P1791" s="7">
        <f>SUMIF('Tool Pneumatics CH4 VOC BTEX'!B:B,A1791,'Tool Pneumatics CH4 VOC BTEX'!F:F)</f>
        <v>3.5899999141693102</v>
      </c>
      <c r="Q1791" s="14">
        <f t="shared" si="111"/>
        <v>0</v>
      </c>
      <c r="R1791" s="16">
        <f>SUMIF('Tool Pneumatics CH4 VOC BTEX'!B:B,A1791,'Tool Pneumatics CH4 VOC BTEX'!H:H)*Q1791</f>
        <v>0</v>
      </c>
      <c r="S1791" s="16">
        <f>SUMIF('Tool Pneumatics CH4 VOC BTEX'!B:B,A1791,'Tool Pneumatics CH4 VOC BTEX'!J:J)*Q1791</f>
        <v>0</v>
      </c>
      <c r="T1791" s="16">
        <f>SUMIF('Tool Pneumatics CH4 VOC BTEX'!B:B,A1791,'Tool Pneumatics CH4 VOC BTEX'!L:L)*Q1791</f>
        <v>0</v>
      </c>
      <c r="U1791" s="16">
        <f>SUMIF('Tool Pneumatics CH4 VOC BTEX'!B:B,A1791,'Tool Pneumatics CH4 VOC BTEX'!N:N)*Q1791</f>
        <v>0</v>
      </c>
    </row>
    <row r="1792" spans="1:21" x14ac:dyDescent="0.25">
      <c r="A1792" s="1" t="s">
        <v>5100</v>
      </c>
      <c r="B1792" s="1" t="s">
        <v>1511</v>
      </c>
      <c r="C1792" s="1" t="s">
        <v>5101</v>
      </c>
      <c r="D1792" s="3" t="s">
        <v>2240</v>
      </c>
      <c r="E1792" s="3" t="s">
        <v>23961</v>
      </c>
      <c r="F1792" s="1" t="s">
        <v>4509</v>
      </c>
      <c r="G1792" s="1">
        <v>0</v>
      </c>
      <c r="H1792" s="1" t="s">
        <v>27474</v>
      </c>
      <c r="I1792" s="1">
        <v>0</v>
      </c>
      <c r="J1792" s="1" t="s">
        <v>27474</v>
      </c>
      <c r="K1792" s="1">
        <f t="shared" si="108"/>
        <v>0</v>
      </c>
      <c r="L1792" s="2">
        <f>SUMIFS('Basin Total Well Counts'!B:B,'Basin Total Well Counts'!A:A,F1792)</f>
        <v>2709</v>
      </c>
      <c r="M1792" s="4">
        <f t="shared" si="109"/>
        <v>0</v>
      </c>
      <c r="N1792" s="2">
        <f>SUMIF('Basin Emissions'!A:A,F1792,'Basin Emissions'!B:B)</f>
        <v>514.71889158399995</v>
      </c>
      <c r="O1792" s="8">
        <f t="shared" si="110"/>
        <v>0</v>
      </c>
      <c r="P1792" s="7">
        <f>SUMIF('Tool Pneumatics CH4 VOC BTEX'!B:B,A1792,'Tool Pneumatics CH4 VOC BTEX'!F:F)</f>
        <v>3.5899999141693102</v>
      </c>
      <c r="Q1792" s="14">
        <f t="shared" si="111"/>
        <v>0</v>
      </c>
      <c r="R1792" s="16">
        <f>SUMIF('Tool Pneumatics CH4 VOC BTEX'!B:B,A1792,'Tool Pneumatics CH4 VOC BTEX'!H:H)*Q1792</f>
        <v>0</v>
      </c>
      <c r="S1792" s="16">
        <f>SUMIF('Tool Pneumatics CH4 VOC BTEX'!B:B,A1792,'Tool Pneumatics CH4 VOC BTEX'!J:J)*Q1792</f>
        <v>0</v>
      </c>
      <c r="T1792" s="16">
        <f>SUMIF('Tool Pneumatics CH4 VOC BTEX'!B:B,A1792,'Tool Pneumatics CH4 VOC BTEX'!L:L)*Q1792</f>
        <v>0</v>
      </c>
      <c r="U1792" s="16">
        <f>SUMIF('Tool Pneumatics CH4 VOC BTEX'!B:B,A1792,'Tool Pneumatics CH4 VOC BTEX'!N:N)*Q1792</f>
        <v>0</v>
      </c>
    </row>
    <row r="1793" spans="1:21" x14ac:dyDescent="0.25">
      <c r="A1793" s="1" t="s">
        <v>5102</v>
      </c>
      <c r="B1793" s="1" t="s">
        <v>1511</v>
      </c>
      <c r="C1793" s="1" t="s">
        <v>4198</v>
      </c>
      <c r="D1793" s="3" t="s">
        <v>2732</v>
      </c>
      <c r="E1793" s="3" t="s">
        <v>23961</v>
      </c>
      <c r="F1793" s="1" t="s">
        <v>4509</v>
      </c>
      <c r="G1793" s="1">
        <v>0</v>
      </c>
      <c r="H1793" s="1" t="s">
        <v>27474</v>
      </c>
      <c r="I1793" s="1">
        <v>0</v>
      </c>
      <c r="J1793" s="1" t="s">
        <v>27474</v>
      </c>
      <c r="K1793" s="1">
        <f t="shared" si="108"/>
        <v>0</v>
      </c>
      <c r="L1793" s="2">
        <f>SUMIFS('Basin Total Well Counts'!B:B,'Basin Total Well Counts'!A:A,F1793)</f>
        <v>2709</v>
      </c>
      <c r="M1793" s="4">
        <f t="shared" si="109"/>
        <v>0</v>
      </c>
      <c r="N1793" s="2">
        <f>SUMIF('Basin Emissions'!A:A,F1793,'Basin Emissions'!B:B)</f>
        <v>514.71889158399995</v>
      </c>
      <c r="O1793" s="8">
        <f t="shared" si="110"/>
        <v>0</v>
      </c>
      <c r="P1793" s="7">
        <f>SUMIF('Tool Pneumatics CH4 VOC BTEX'!B:B,A1793,'Tool Pneumatics CH4 VOC BTEX'!F:F)</f>
        <v>3.5899999141693102</v>
      </c>
      <c r="Q1793" s="14">
        <f t="shared" si="111"/>
        <v>0</v>
      </c>
      <c r="R1793" s="16">
        <f>SUMIF('Tool Pneumatics CH4 VOC BTEX'!B:B,A1793,'Tool Pneumatics CH4 VOC BTEX'!H:H)*Q1793</f>
        <v>0</v>
      </c>
      <c r="S1793" s="16">
        <f>SUMIF('Tool Pneumatics CH4 VOC BTEX'!B:B,A1793,'Tool Pneumatics CH4 VOC BTEX'!J:J)*Q1793</f>
        <v>0</v>
      </c>
      <c r="T1793" s="16">
        <f>SUMIF('Tool Pneumatics CH4 VOC BTEX'!B:B,A1793,'Tool Pneumatics CH4 VOC BTEX'!L:L)*Q1793</f>
        <v>0</v>
      </c>
      <c r="U1793" s="16">
        <f>SUMIF('Tool Pneumatics CH4 VOC BTEX'!B:B,A1793,'Tool Pneumatics CH4 VOC BTEX'!N:N)*Q1793</f>
        <v>0</v>
      </c>
    </row>
    <row r="1794" spans="1:21" x14ac:dyDescent="0.25">
      <c r="A1794" s="1" t="s">
        <v>5103</v>
      </c>
      <c r="B1794" s="1" t="s">
        <v>1511</v>
      </c>
      <c r="C1794" s="1" t="s">
        <v>1792</v>
      </c>
      <c r="D1794" s="3" t="s">
        <v>2240</v>
      </c>
      <c r="E1794" s="3" t="s">
        <v>23961</v>
      </c>
      <c r="F1794" s="1" t="s">
        <v>4509</v>
      </c>
      <c r="G1794" s="1">
        <v>0</v>
      </c>
      <c r="H1794" s="1" t="s">
        <v>27474</v>
      </c>
      <c r="I1794" s="1">
        <v>0</v>
      </c>
      <c r="J1794" s="1" t="s">
        <v>27474</v>
      </c>
      <c r="K1794" s="1">
        <f t="shared" ref="K1794:K1857" si="112">+I1794+G1794</f>
        <v>0</v>
      </c>
      <c r="L1794" s="2">
        <f>SUMIFS('Basin Total Well Counts'!B:B,'Basin Total Well Counts'!A:A,F1794)</f>
        <v>2709</v>
      </c>
      <c r="M1794" s="4">
        <f t="shared" ref="M1794:M1857" si="113">IFERROR(+K1794/L1794,0)</f>
        <v>0</v>
      </c>
      <c r="N1794" s="2">
        <f>SUMIF('Basin Emissions'!A:A,F1794,'Basin Emissions'!B:B)</f>
        <v>514.71889158399995</v>
      </c>
      <c r="O1794" s="8">
        <f t="shared" ref="O1794:O1857" si="114">+N1794*M1794</f>
        <v>0</v>
      </c>
      <c r="P1794" s="7">
        <f>SUMIF('Tool Pneumatics CH4 VOC BTEX'!B:B,A1794,'Tool Pneumatics CH4 VOC BTEX'!F:F)</f>
        <v>3.5899999141693102</v>
      </c>
      <c r="Q1794" s="14">
        <f t="shared" ref="Q1794:Q1857" si="115">IFERROR(O1794/P1794,0)*(2204.6/2000)</f>
        <v>0</v>
      </c>
      <c r="R1794" s="16">
        <f>SUMIF('Tool Pneumatics CH4 VOC BTEX'!B:B,A1794,'Tool Pneumatics CH4 VOC BTEX'!H:H)*Q1794</f>
        <v>0</v>
      </c>
      <c r="S1794" s="16">
        <f>SUMIF('Tool Pneumatics CH4 VOC BTEX'!B:B,A1794,'Tool Pneumatics CH4 VOC BTEX'!J:J)*Q1794</f>
        <v>0</v>
      </c>
      <c r="T1794" s="16">
        <f>SUMIF('Tool Pneumatics CH4 VOC BTEX'!B:B,A1794,'Tool Pneumatics CH4 VOC BTEX'!L:L)*Q1794</f>
        <v>0</v>
      </c>
      <c r="U1794" s="16">
        <f>SUMIF('Tool Pneumatics CH4 VOC BTEX'!B:B,A1794,'Tool Pneumatics CH4 VOC BTEX'!N:N)*Q1794</f>
        <v>0</v>
      </c>
    </row>
    <row r="1795" spans="1:21" x14ac:dyDescent="0.25">
      <c r="A1795" s="1" t="s">
        <v>5104</v>
      </c>
      <c r="B1795" s="1" t="s">
        <v>1511</v>
      </c>
      <c r="C1795" s="1" t="s">
        <v>5105</v>
      </c>
      <c r="D1795" s="3" t="s">
        <v>2240</v>
      </c>
      <c r="E1795" s="3" t="s">
        <v>23961</v>
      </c>
      <c r="F1795" s="1" t="s">
        <v>4509</v>
      </c>
      <c r="G1795" s="1">
        <v>0</v>
      </c>
      <c r="H1795" s="1" t="s">
        <v>27474</v>
      </c>
      <c r="I1795" s="1">
        <v>0</v>
      </c>
      <c r="J1795" s="1" t="s">
        <v>27474</v>
      </c>
      <c r="K1795" s="1">
        <f t="shared" si="112"/>
        <v>0</v>
      </c>
      <c r="L1795" s="2">
        <f>SUMIFS('Basin Total Well Counts'!B:B,'Basin Total Well Counts'!A:A,F1795)</f>
        <v>2709</v>
      </c>
      <c r="M1795" s="4">
        <f t="shared" si="113"/>
        <v>0</v>
      </c>
      <c r="N1795" s="2">
        <f>SUMIF('Basin Emissions'!A:A,F1795,'Basin Emissions'!B:B)</f>
        <v>514.71889158399995</v>
      </c>
      <c r="O1795" s="8">
        <f t="shared" si="114"/>
        <v>0</v>
      </c>
      <c r="P1795" s="7">
        <f>SUMIF('Tool Pneumatics CH4 VOC BTEX'!B:B,A1795,'Tool Pneumatics CH4 VOC BTEX'!F:F)</f>
        <v>3.5899999141693102</v>
      </c>
      <c r="Q1795" s="14">
        <f t="shared" si="115"/>
        <v>0</v>
      </c>
      <c r="R1795" s="16">
        <f>SUMIF('Tool Pneumatics CH4 VOC BTEX'!B:B,A1795,'Tool Pneumatics CH4 VOC BTEX'!H:H)*Q1795</f>
        <v>0</v>
      </c>
      <c r="S1795" s="16">
        <f>SUMIF('Tool Pneumatics CH4 VOC BTEX'!B:B,A1795,'Tool Pneumatics CH4 VOC BTEX'!J:J)*Q1795</f>
        <v>0</v>
      </c>
      <c r="T1795" s="16">
        <f>SUMIF('Tool Pneumatics CH4 VOC BTEX'!B:B,A1795,'Tool Pneumatics CH4 VOC BTEX'!L:L)*Q1795</f>
        <v>0</v>
      </c>
      <c r="U1795" s="16">
        <f>SUMIF('Tool Pneumatics CH4 VOC BTEX'!B:B,A1795,'Tool Pneumatics CH4 VOC BTEX'!N:N)*Q1795</f>
        <v>0</v>
      </c>
    </row>
    <row r="1796" spans="1:21" x14ac:dyDescent="0.25">
      <c r="A1796" s="1" t="s">
        <v>5106</v>
      </c>
      <c r="B1796" s="1" t="s">
        <v>1511</v>
      </c>
      <c r="C1796" s="1" t="s">
        <v>5107</v>
      </c>
      <c r="D1796" s="3" t="s">
        <v>2732</v>
      </c>
      <c r="E1796" s="3" t="s">
        <v>23961</v>
      </c>
      <c r="F1796" s="1" t="s">
        <v>4509</v>
      </c>
      <c r="G1796" s="1">
        <v>0</v>
      </c>
      <c r="H1796" s="1" t="s">
        <v>27474</v>
      </c>
      <c r="I1796" s="1">
        <v>0</v>
      </c>
      <c r="J1796" s="1" t="s">
        <v>27474</v>
      </c>
      <c r="K1796" s="1">
        <f t="shared" si="112"/>
        <v>0</v>
      </c>
      <c r="L1796" s="2">
        <f>SUMIFS('Basin Total Well Counts'!B:B,'Basin Total Well Counts'!A:A,F1796)</f>
        <v>2709</v>
      </c>
      <c r="M1796" s="4">
        <f t="shared" si="113"/>
        <v>0</v>
      </c>
      <c r="N1796" s="2">
        <f>SUMIF('Basin Emissions'!A:A,F1796,'Basin Emissions'!B:B)</f>
        <v>514.71889158399995</v>
      </c>
      <c r="O1796" s="8">
        <f t="shared" si="114"/>
        <v>0</v>
      </c>
      <c r="P1796" s="7">
        <f>SUMIF('Tool Pneumatics CH4 VOC BTEX'!B:B,A1796,'Tool Pneumatics CH4 VOC BTEX'!F:F)</f>
        <v>3.5899999141693102</v>
      </c>
      <c r="Q1796" s="14">
        <f t="shared" si="115"/>
        <v>0</v>
      </c>
      <c r="R1796" s="16">
        <f>SUMIF('Tool Pneumatics CH4 VOC BTEX'!B:B,A1796,'Tool Pneumatics CH4 VOC BTEX'!H:H)*Q1796</f>
        <v>0</v>
      </c>
      <c r="S1796" s="16">
        <f>SUMIF('Tool Pneumatics CH4 VOC BTEX'!B:B,A1796,'Tool Pneumatics CH4 VOC BTEX'!J:J)*Q1796</f>
        <v>0</v>
      </c>
      <c r="T1796" s="16">
        <f>SUMIF('Tool Pneumatics CH4 VOC BTEX'!B:B,A1796,'Tool Pneumatics CH4 VOC BTEX'!L:L)*Q1796</f>
        <v>0</v>
      </c>
      <c r="U1796" s="16">
        <f>SUMIF('Tool Pneumatics CH4 VOC BTEX'!B:B,A1796,'Tool Pneumatics CH4 VOC BTEX'!N:N)*Q1796</f>
        <v>0</v>
      </c>
    </row>
    <row r="1797" spans="1:21" x14ac:dyDescent="0.25">
      <c r="A1797" s="1" t="s">
        <v>5108</v>
      </c>
      <c r="B1797" s="1" t="s">
        <v>1511</v>
      </c>
      <c r="C1797" s="1" t="s">
        <v>2101</v>
      </c>
      <c r="D1797" s="3" t="s">
        <v>2732</v>
      </c>
      <c r="E1797" s="3" t="s">
        <v>23961</v>
      </c>
      <c r="F1797" s="1" t="s">
        <v>4509</v>
      </c>
      <c r="G1797" s="1">
        <v>0</v>
      </c>
      <c r="H1797" s="1" t="s">
        <v>27474</v>
      </c>
      <c r="I1797" s="1">
        <v>0</v>
      </c>
      <c r="J1797" s="1" t="s">
        <v>27474</v>
      </c>
      <c r="K1797" s="1">
        <f t="shared" si="112"/>
        <v>0</v>
      </c>
      <c r="L1797" s="2">
        <f>SUMIFS('Basin Total Well Counts'!B:B,'Basin Total Well Counts'!A:A,F1797)</f>
        <v>2709</v>
      </c>
      <c r="M1797" s="4">
        <f t="shared" si="113"/>
        <v>0</v>
      </c>
      <c r="N1797" s="2">
        <f>SUMIF('Basin Emissions'!A:A,F1797,'Basin Emissions'!B:B)</f>
        <v>514.71889158399995</v>
      </c>
      <c r="O1797" s="8">
        <f t="shared" si="114"/>
        <v>0</v>
      </c>
      <c r="P1797" s="7">
        <f>SUMIF('Tool Pneumatics CH4 VOC BTEX'!B:B,A1797,'Tool Pneumatics CH4 VOC BTEX'!F:F)</f>
        <v>3.5899999141693102</v>
      </c>
      <c r="Q1797" s="14">
        <f t="shared" si="115"/>
        <v>0</v>
      </c>
      <c r="R1797" s="16">
        <f>SUMIF('Tool Pneumatics CH4 VOC BTEX'!B:B,A1797,'Tool Pneumatics CH4 VOC BTEX'!H:H)*Q1797</f>
        <v>0</v>
      </c>
      <c r="S1797" s="16">
        <f>SUMIF('Tool Pneumatics CH4 VOC BTEX'!B:B,A1797,'Tool Pneumatics CH4 VOC BTEX'!J:J)*Q1797</f>
        <v>0</v>
      </c>
      <c r="T1797" s="16">
        <f>SUMIF('Tool Pneumatics CH4 VOC BTEX'!B:B,A1797,'Tool Pneumatics CH4 VOC BTEX'!L:L)*Q1797</f>
        <v>0</v>
      </c>
      <c r="U1797" s="16">
        <f>SUMIF('Tool Pneumatics CH4 VOC BTEX'!B:B,A1797,'Tool Pneumatics CH4 VOC BTEX'!N:N)*Q1797</f>
        <v>0</v>
      </c>
    </row>
    <row r="1798" spans="1:21" x14ac:dyDescent="0.25">
      <c r="A1798" s="1" t="s">
        <v>5109</v>
      </c>
      <c r="B1798" s="1" t="s">
        <v>1511</v>
      </c>
      <c r="C1798" s="1" t="s">
        <v>1912</v>
      </c>
      <c r="D1798" s="3" t="s">
        <v>2240</v>
      </c>
      <c r="E1798" s="3" t="s">
        <v>23961</v>
      </c>
      <c r="F1798" s="1" t="s">
        <v>4509</v>
      </c>
      <c r="G1798" s="1">
        <v>0</v>
      </c>
      <c r="H1798" s="1" t="s">
        <v>27474</v>
      </c>
      <c r="I1798" s="1">
        <v>0</v>
      </c>
      <c r="J1798" s="1" t="s">
        <v>27474</v>
      </c>
      <c r="K1798" s="1">
        <f t="shared" si="112"/>
        <v>0</v>
      </c>
      <c r="L1798" s="2">
        <f>SUMIFS('Basin Total Well Counts'!B:B,'Basin Total Well Counts'!A:A,F1798)</f>
        <v>2709</v>
      </c>
      <c r="M1798" s="4">
        <f t="shared" si="113"/>
        <v>0</v>
      </c>
      <c r="N1798" s="2">
        <f>SUMIF('Basin Emissions'!A:A,F1798,'Basin Emissions'!B:B)</f>
        <v>514.71889158399995</v>
      </c>
      <c r="O1798" s="8">
        <f t="shared" si="114"/>
        <v>0</v>
      </c>
      <c r="P1798" s="7">
        <f>SUMIF('Tool Pneumatics CH4 VOC BTEX'!B:B,A1798,'Tool Pneumatics CH4 VOC BTEX'!F:F)</f>
        <v>3.5899999141693102</v>
      </c>
      <c r="Q1798" s="14">
        <f t="shared" si="115"/>
        <v>0</v>
      </c>
      <c r="R1798" s="16">
        <f>SUMIF('Tool Pneumatics CH4 VOC BTEX'!B:B,A1798,'Tool Pneumatics CH4 VOC BTEX'!H:H)*Q1798</f>
        <v>0</v>
      </c>
      <c r="S1798" s="16">
        <f>SUMIF('Tool Pneumatics CH4 VOC BTEX'!B:B,A1798,'Tool Pneumatics CH4 VOC BTEX'!J:J)*Q1798</f>
        <v>0</v>
      </c>
      <c r="T1798" s="16">
        <f>SUMIF('Tool Pneumatics CH4 VOC BTEX'!B:B,A1798,'Tool Pneumatics CH4 VOC BTEX'!L:L)*Q1798</f>
        <v>0</v>
      </c>
      <c r="U1798" s="16">
        <f>SUMIF('Tool Pneumatics CH4 VOC BTEX'!B:B,A1798,'Tool Pneumatics CH4 VOC BTEX'!N:N)*Q1798</f>
        <v>0</v>
      </c>
    </row>
    <row r="1799" spans="1:21" x14ac:dyDescent="0.25">
      <c r="A1799" s="1" t="s">
        <v>5110</v>
      </c>
      <c r="B1799" s="1" t="s">
        <v>1511</v>
      </c>
      <c r="C1799" s="1" t="s">
        <v>5111</v>
      </c>
      <c r="D1799" s="3" t="s">
        <v>4105</v>
      </c>
      <c r="E1799" s="3" t="s">
        <v>23961</v>
      </c>
      <c r="F1799" s="1" t="s">
        <v>4509</v>
      </c>
      <c r="G1799" s="1">
        <v>0</v>
      </c>
      <c r="H1799" s="1" t="s">
        <v>27474</v>
      </c>
      <c r="I1799" s="1">
        <v>0</v>
      </c>
      <c r="J1799" s="1" t="s">
        <v>27474</v>
      </c>
      <c r="K1799" s="1">
        <f t="shared" si="112"/>
        <v>0</v>
      </c>
      <c r="L1799" s="2">
        <f>SUMIFS('Basin Total Well Counts'!B:B,'Basin Total Well Counts'!A:A,F1799)</f>
        <v>2709</v>
      </c>
      <c r="M1799" s="4">
        <f t="shared" si="113"/>
        <v>0</v>
      </c>
      <c r="N1799" s="2">
        <f>SUMIF('Basin Emissions'!A:A,F1799,'Basin Emissions'!B:B)</f>
        <v>514.71889158399995</v>
      </c>
      <c r="O1799" s="8">
        <f t="shared" si="114"/>
        <v>0</v>
      </c>
      <c r="P1799" s="7">
        <f>SUMIF('Tool Pneumatics CH4 VOC BTEX'!B:B,A1799,'Tool Pneumatics CH4 VOC BTEX'!F:F)</f>
        <v>3.5899999141693102</v>
      </c>
      <c r="Q1799" s="14">
        <f t="shared" si="115"/>
        <v>0</v>
      </c>
      <c r="R1799" s="16">
        <f>SUMIF('Tool Pneumatics CH4 VOC BTEX'!B:B,A1799,'Tool Pneumatics CH4 VOC BTEX'!H:H)*Q1799</f>
        <v>0</v>
      </c>
      <c r="S1799" s="16">
        <f>SUMIF('Tool Pneumatics CH4 VOC BTEX'!B:B,A1799,'Tool Pneumatics CH4 VOC BTEX'!J:J)*Q1799</f>
        <v>0</v>
      </c>
      <c r="T1799" s="16">
        <f>SUMIF('Tool Pneumatics CH4 VOC BTEX'!B:B,A1799,'Tool Pneumatics CH4 VOC BTEX'!L:L)*Q1799</f>
        <v>0</v>
      </c>
      <c r="U1799" s="16">
        <f>SUMIF('Tool Pneumatics CH4 VOC BTEX'!B:B,A1799,'Tool Pneumatics CH4 VOC BTEX'!N:N)*Q1799</f>
        <v>0</v>
      </c>
    </row>
    <row r="1800" spans="1:21" x14ac:dyDescent="0.25">
      <c r="A1800" s="1" t="s">
        <v>5112</v>
      </c>
      <c r="B1800" s="1" t="s">
        <v>1511</v>
      </c>
      <c r="C1800" s="1" t="s">
        <v>3248</v>
      </c>
      <c r="D1800" s="3" t="s">
        <v>4105</v>
      </c>
      <c r="E1800" s="3" t="s">
        <v>23961</v>
      </c>
      <c r="F1800" s="1" t="s">
        <v>4509</v>
      </c>
      <c r="G1800" s="1">
        <v>0</v>
      </c>
      <c r="H1800" s="1" t="s">
        <v>27474</v>
      </c>
      <c r="I1800" s="1">
        <v>0</v>
      </c>
      <c r="J1800" s="1" t="s">
        <v>27474</v>
      </c>
      <c r="K1800" s="1">
        <f t="shared" si="112"/>
        <v>0</v>
      </c>
      <c r="L1800" s="2">
        <f>SUMIFS('Basin Total Well Counts'!B:B,'Basin Total Well Counts'!A:A,F1800)</f>
        <v>2709</v>
      </c>
      <c r="M1800" s="4">
        <f t="shared" si="113"/>
        <v>0</v>
      </c>
      <c r="N1800" s="2">
        <f>SUMIF('Basin Emissions'!A:A,F1800,'Basin Emissions'!B:B)</f>
        <v>514.71889158399995</v>
      </c>
      <c r="O1800" s="8">
        <f t="shared" si="114"/>
        <v>0</v>
      </c>
      <c r="P1800" s="7">
        <f>SUMIF('Tool Pneumatics CH4 VOC BTEX'!B:B,A1800,'Tool Pneumatics CH4 VOC BTEX'!F:F)</f>
        <v>3.5899999141693102</v>
      </c>
      <c r="Q1800" s="14">
        <f t="shared" si="115"/>
        <v>0</v>
      </c>
      <c r="R1800" s="16">
        <f>SUMIF('Tool Pneumatics CH4 VOC BTEX'!B:B,A1800,'Tool Pneumatics CH4 VOC BTEX'!H:H)*Q1800</f>
        <v>0</v>
      </c>
      <c r="S1800" s="16">
        <f>SUMIF('Tool Pneumatics CH4 VOC BTEX'!B:B,A1800,'Tool Pneumatics CH4 VOC BTEX'!J:J)*Q1800</f>
        <v>0</v>
      </c>
      <c r="T1800" s="16">
        <f>SUMIF('Tool Pneumatics CH4 VOC BTEX'!B:B,A1800,'Tool Pneumatics CH4 VOC BTEX'!L:L)*Q1800</f>
        <v>0</v>
      </c>
      <c r="U1800" s="16">
        <f>SUMIF('Tool Pneumatics CH4 VOC BTEX'!B:B,A1800,'Tool Pneumatics CH4 VOC BTEX'!N:N)*Q1800</f>
        <v>0</v>
      </c>
    </row>
    <row r="1801" spans="1:21" x14ac:dyDescent="0.25">
      <c r="A1801" s="1" t="s">
        <v>5113</v>
      </c>
      <c r="B1801" s="1" t="s">
        <v>1511</v>
      </c>
      <c r="C1801" s="1" t="s">
        <v>4211</v>
      </c>
      <c r="D1801" s="3" t="s">
        <v>4105</v>
      </c>
      <c r="E1801" s="3" t="s">
        <v>23961</v>
      </c>
      <c r="F1801" s="1" t="s">
        <v>4509</v>
      </c>
      <c r="G1801" s="1">
        <v>0</v>
      </c>
      <c r="H1801" s="1" t="s">
        <v>27474</v>
      </c>
      <c r="I1801" s="1">
        <v>0</v>
      </c>
      <c r="J1801" s="1" t="s">
        <v>27474</v>
      </c>
      <c r="K1801" s="1">
        <f t="shared" si="112"/>
        <v>0</v>
      </c>
      <c r="L1801" s="2">
        <f>SUMIFS('Basin Total Well Counts'!B:B,'Basin Total Well Counts'!A:A,F1801)</f>
        <v>2709</v>
      </c>
      <c r="M1801" s="4">
        <f t="shared" si="113"/>
        <v>0</v>
      </c>
      <c r="N1801" s="2">
        <f>SUMIF('Basin Emissions'!A:A,F1801,'Basin Emissions'!B:B)</f>
        <v>514.71889158399995</v>
      </c>
      <c r="O1801" s="8">
        <f t="shared" si="114"/>
        <v>0</v>
      </c>
      <c r="P1801" s="7">
        <f>SUMIF('Tool Pneumatics CH4 VOC BTEX'!B:B,A1801,'Tool Pneumatics CH4 VOC BTEX'!F:F)</f>
        <v>3.5899999141693102</v>
      </c>
      <c r="Q1801" s="14">
        <f t="shared" si="115"/>
        <v>0</v>
      </c>
      <c r="R1801" s="16">
        <f>SUMIF('Tool Pneumatics CH4 VOC BTEX'!B:B,A1801,'Tool Pneumatics CH4 VOC BTEX'!H:H)*Q1801</f>
        <v>0</v>
      </c>
      <c r="S1801" s="16">
        <f>SUMIF('Tool Pneumatics CH4 VOC BTEX'!B:B,A1801,'Tool Pneumatics CH4 VOC BTEX'!J:J)*Q1801</f>
        <v>0</v>
      </c>
      <c r="T1801" s="16">
        <f>SUMIF('Tool Pneumatics CH4 VOC BTEX'!B:B,A1801,'Tool Pneumatics CH4 VOC BTEX'!L:L)*Q1801</f>
        <v>0</v>
      </c>
      <c r="U1801" s="16">
        <f>SUMIF('Tool Pneumatics CH4 VOC BTEX'!B:B,A1801,'Tool Pneumatics CH4 VOC BTEX'!N:N)*Q1801</f>
        <v>0</v>
      </c>
    </row>
    <row r="1802" spans="1:21" x14ac:dyDescent="0.25">
      <c r="A1802" s="1" t="s">
        <v>5114</v>
      </c>
      <c r="B1802" s="1" t="s">
        <v>1511</v>
      </c>
      <c r="C1802" s="1" t="s">
        <v>1906</v>
      </c>
      <c r="D1802" s="3" t="s">
        <v>4105</v>
      </c>
      <c r="E1802" s="3" t="s">
        <v>23961</v>
      </c>
      <c r="F1802" s="1" t="s">
        <v>4509</v>
      </c>
      <c r="G1802" s="1">
        <v>0</v>
      </c>
      <c r="H1802" s="1" t="s">
        <v>27474</v>
      </c>
      <c r="I1802" s="1">
        <v>0</v>
      </c>
      <c r="J1802" s="1" t="s">
        <v>27474</v>
      </c>
      <c r="K1802" s="1">
        <f t="shared" si="112"/>
        <v>0</v>
      </c>
      <c r="L1802" s="2">
        <f>SUMIFS('Basin Total Well Counts'!B:B,'Basin Total Well Counts'!A:A,F1802)</f>
        <v>2709</v>
      </c>
      <c r="M1802" s="4">
        <f t="shared" si="113"/>
        <v>0</v>
      </c>
      <c r="N1802" s="2">
        <f>SUMIF('Basin Emissions'!A:A,F1802,'Basin Emissions'!B:B)</f>
        <v>514.71889158399995</v>
      </c>
      <c r="O1802" s="8">
        <f t="shared" si="114"/>
        <v>0</v>
      </c>
      <c r="P1802" s="7">
        <f>SUMIF('Tool Pneumatics CH4 VOC BTEX'!B:B,A1802,'Tool Pneumatics CH4 VOC BTEX'!F:F)</f>
        <v>3.5899999141693102</v>
      </c>
      <c r="Q1802" s="14">
        <f t="shared" si="115"/>
        <v>0</v>
      </c>
      <c r="R1802" s="16">
        <f>SUMIF('Tool Pneumatics CH4 VOC BTEX'!B:B,A1802,'Tool Pneumatics CH4 VOC BTEX'!H:H)*Q1802</f>
        <v>0</v>
      </c>
      <c r="S1802" s="16">
        <f>SUMIF('Tool Pneumatics CH4 VOC BTEX'!B:B,A1802,'Tool Pneumatics CH4 VOC BTEX'!J:J)*Q1802</f>
        <v>0</v>
      </c>
      <c r="T1802" s="16">
        <f>SUMIF('Tool Pneumatics CH4 VOC BTEX'!B:B,A1802,'Tool Pneumatics CH4 VOC BTEX'!L:L)*Q1802</f>
        <v>0</v>
      </c>
      <c r="U1802" s="16">
        <f>SUMIF('Tool Pneumatics CH4 VOC BTEX'!B:B,A1802,'Tool Pneumatics CH4 VOC BTEX'!N:N)*Q1802</f>
        <v>0</v>
      </c>
    </row>
    <row r="1803" spans="1:21" x14ac:dyDescent="0.25">
      <c r="A1803" s="1" t="s">
        <v>5115</v>
      </c>
      <c r="B1803" s="1" t="s">
        <v>1511</v>
      </c>
      <c r="C1803" s="1" t="s">
        <v>5116</v>
      </c>
      <c r="D1803" s="3" t="s">
        <v>4105</v>
      </c>
      <c r="E1803" s="3" t="s">
        <v>23961</v>
      </c>
      <c r="F1803" s="1" t="s">
        <v>4509</v>
      </c>
      <c r="G1803" s="1">
        <v>0</v>
      </c>
      <c r="H1803" s="1" t="s">
        <v>27474</v>
      </c>
      <c r="I1803" s="1">
        <v>0</v>
      </c>
      <c r="J1803" s="1" t="s">
        <v>27474</v>
      </c>
      <c r="K1803" s="1">
        <f t="shared" si="112"/>
        <v>0</v>
      </c>
      <c r="L1803" s="2">
        <f>SUMIFS('Basin Total Well Counts'!B:B,'Basin Total Well Counts'!A:A,F1803)</f>
        <v>2709</v>
      </c>
      <c r="M1803" s="4">
        <f t="shared" si="113"/>
        <v>0</v>
      </c>
      <c r="N1803" s="2">
        <f>SUMIF('Basin Emissions'!A:A,F1803,'Basin Emissions'!B:B)</f>
        <v>514.71889158399995</v>
      </c>
      <c r="O1803" s="8">
        <f t="shared" si="114"/>
        <v>0</v>
      </c>
      <c r="P1803" s="7">
        <f>SUMIF('Tool Pneumatics CH4 VOC BTEX'!B:B,A1803,'Tool Pneumatics CH4 VOC BTEX'!F:F)</f>
        <v>3.5899999141693102</v>
      </c>
      <c r="Q1803" s="14">
        <f t="shared" si="115"/>
        <v>0</v>
      </c>
      <c r="R1803" s="16">
        <f>SUMIF('Tool Pneumatics CH4 VOC BTEX'!B:B,A1803,'Tool Pneumatics CH4 VOC BTEX'!H:H)*Q1803</f>
        <v>0</v>
      </c>
      <c r="S1803" s="16">
        <f>SUMIF('Tool Pneumatics CH4 VOC BTEX'!B:B,A1803,'Tool Pneumatics CH4 VOC BTEX'!J:J)*Q1803</f>
        <v>0</v>
      </c>
      <c r="T1803" s="16">
        <f>SUMIF('Tool Pneumatics CH4 VOC BTEX'!B:B,A1803,'Tool Pneumatics CH4 VOC BTEX'!L:L)*Q1803</f>
        <v>0</v>
      </c>
      <c r="U1803" s="16">
        <f>SUMIF('Tool Pneumatics CH4 VOC BTEX'!B:B,A1803,'Tool Pneumatics CH4 VOC BTEX'!N:N)*Q1803</f>
        <v>0</v>
      </c>
    </row>
    <row r="1804" spans="1:21" x14ac:dyDescent="0.25">
      <c r="A1804" s="1" t="s">
        <v>5117</v>
      </c>
      <c r="B1804" s="1" t="s">
        <v>1511</v>
      </c>
      <c r="C1804" s="1" t="s">
        <v>5118</v>
      </c>
      <c r="D1804" s="3" t="s">
        <v>4105</v>
      </c>
      <c r="E1804" s="3" t="s">
        <v>23961</v>
      </c>
      <c r="F1804" s="1" t="s">
        <v>4509</v>
      </c>
      <c r="G1804" s="1">
        <v>0</v>
      </c>
      <c r="H1804" s="1" t="s">
        <v>27474</v>
      </c>
      <c r="I1804" s="1">
        <v>0</v>
      </c>
      <c r="J1804" s="1" t="s">
        <v>27474</v>
      </c>
      <c r="K1804" s="1">
        <f t="shared" si="112"/>
        <v>0</v>
      </c>
      <c r="L1804" s="2">
        <f>SUMIFS('Basin Total Well Counts'!B:B,'Basin Total Well Counts'!A:A,F1804)</f>
        <v>2709</v>
      </c>
      <c r="M1804" s="4">
        <f t="shared" si="113"/>
        <v>0</v>
      </c>
      <c r="N1804" s="2">
        <f>SUMIF('Basin Emissions'!A:A,F1804,'Basin Emissions'!B:B)</f>
        <v>514.71889158399995</v>
      </c>
      <c r="O1804" s="8">
        <f t="shared" si="114"/>
        <v>0</v>
      </c>
      <c r="P1804" s="7">
        <f>SUMIF('Tool Pneumatics CH4 VOC BTEX'!B:B,A1804,'Tool Pneumatics CH4 VOC BTEX'!F:F)</f>
        <v>3.5899999141693102</v>
      </c>
      <c r="Q1804" s="14">
        <f t="shared" si="115"/>
        <v>0</v>
      </c>
      <c r="R1804" s="16">
        <f>SUMIF('Tool Pneumatics CH4 VOC BTEX'!B:B,A1804,'Tool Pneumatics CH4 VOC BTEX'!H:H)*Q1804</f>
        <v>0</v>
      </c>
      <c r="S1804" s="16">
        <f>SUMIF('Tool Pneumatics CH4 VOC BTEX'!B:B,A1804,'Tool Pneumatics CH4 VOC BTEX'!J:J)*Q1804</f>
        <v>0</v>
      </c>
      <c r="T1804" s="16">
        <f>SUMIF('Tool Pneumatics CH4 VOC BTEX'!B:B,A1804,'Tool Pneumatics CH4 VOC BTEX'!L:L)*Q1804</f>
        <v>0</v>
      </c>
      <c r="U1804" s="16">
        <f>SUMIF('Tool Pneumatics CH4 VOC BTEX'!B:B,A1804,'Tool Pneumatics CH4 VOC BTEX'!N:N)*Q1804</f>
        <v>0</v>
      </c>
    </row>
    <row r="1805" spans="1:21" x14ac:dyDescent="0.25">
      <c r="A1805" s="1" t="s">
        <v>5119</v>
      </c>
      <c r="B1805" s="1" t="s">
        <v>1511</v>
      </c>
      <c r="C1805" s="1" t="s">
        <v>5120</v>
      </c>
      <c r="D1805" s="3" t="s">
        <v>4105</v>
      </c>
      <c r="E1805" s="3" t="s">
        <v>23961</v>
      </c>
      <c r="F1805" s="1" t="s">
        <v>4509</v>
      </c>
      <c r="G1805" s="1">
        <v>0</v>
      </c>
      <c r="H1805" s="1" t="s">
        <v>27474</v>
      </c>
      <c r="I1805" s="1">
        <v>0</v>
      </c>
      <c r="J1805" s="1" t="s">
        <v>27474</v>
      </c>
      <c r="K1805" s="1">
        <f t="shared" si="112"/>
        <v>0</v>
      </c>
      <c r="L1805" s="2">
        <f>SUMIFS('Basin Total Well Counts'!B:B,'Basin Total Well Counts'!A:A,F1805)</f>
        <v>2709</v>
      </c>
      <c r="M1805" s="4">
        <f t="shared" si="113"/>
        <v>0</v>
      </c>
      <c r="N1805" s="2">
        <f>SUMIF('Basin Emissions'!A:A,F1805,'Basin Emissions'!B:B)</f>
        <v>514.71889158399995</v>
      </c>
      <c r="O1805" s="8">
        <f t="shared" si="114"/>
        <v>0</v>
      </c>
      <c r="P1805" s="7">
        <f>SUMIF('Tool Pneumatics CH4 VOC BTEX'!B:B,A1805,'Tool Pneumatics CH4 VOC BTEX'!F:F)</f>
        <v>3.5899999141693102</v>
      </c>
      <c r="Q1805" s="14">
        <f t="shared" si="115"/>
        <v>0</v>
      </c>
      <c r="R1805" s="16">
        <f>SUMIF('Tool Pneumatics CH4 VOC BTEX'!B:B,A1805,'Tool Pneumatics CH4 VOC BTEX'!H:H)*Q1805</f>
        <v>0</v>
      </c>
      <c r="S1805" s="16">
        <f>SUMIF('Tool Pneumatics CH4 VOC BTEX'!B:B,A1805,'Tool Pneumatics CH4 VOC BTEX'!J:J)*Q1805</f>
        <v>0</v>
      </c>
      <c r="T1805" s="16">
        <f>SUMIF('Tool Pneumatics CH4 VOC BTEX'!B:B,A1805,'Tool Pneumatics CH4 VOC BTEX'!L:L)*Q1805</f>
        <v>0</v>
      </c>
      <c r="U1805" s="16">
        <f>SUMIF('Tool Pneumatics CH4 VOC BTEX'!B:B,A1805,'Tool Pneumatics CH4 VOC BTEX'!N:N)*Q1805</f>
        <v>0</v>
      </c>
    </row>
    <row r="1806" spans="1:21" x14ac:dyDescent="0.25">
      <c r="A1806" s="1" t="s">
        <v>5121</v>
      </c>
      <c r="B1806" s="1" t="s">
        <v>1511</v>
      </c>
      <c r="C1806" s="1" t="s">
        <v>1680</v>
      </c>
      <c r="D1806" s="3" t="s">
        <v>4509</v>
      </c>
      <c r="E1806" s="3" t="s">
        <v>23961</v>
      </c>
      <c r="F1806" s="1" t="s">
        <v>4509</v>
      </c>
      <c r="G1806" s="1">
        <v>0</v>
      </c>
      <c r="H1806" s="1" t="s">
        <v>27474</v>
      </c>
      <c r="I1806" s="1">
        <v>0</v>
      </c>
      <c r="J1806" s="1" t="s">
        <v>27474</v>
      </c>
      <c r="K1806" s="1">
        <f t="shared" si="112"/>
        <v>0</v>
      </c>
      <c r="L1806" s="2">
        <f>SUMIFS('Basin Total Well Counts'!B:B,'Basin Total Well Counts'!A:A,F1806)</f>
        <v>2709</v>
      </c>
      <c r="M1806" s="4">
        <f t="shared" si="113"/>
        <v>0</v>
      </c>
      <c r="N1806" s="2">
        <f>SUMIF('Basin Emissions'!A:A,F1806,'Basin Emissions'!B:B)</f>
        <v>514.71889158399995</v>
      </c>
      <c r="O1806" s="8">
        <f t="shared" si="114"/>
        <v>0</v>
      </c>
      <c r="P1806" s="7">
        <f>SUMIF('Tool Pneumatics CH4 VOC BTEX'!B:B,A1806,'Tool Pneumatics CH4 VOC BTEX'!F:F)</f>
        <v>3.5899999141693102</v>
      </c>
      <c r="Q1806" s="14">
        <f t="shared" si="115"/>
        <v>0</v>
      </c>
      <c r="R1806" s="16">
        <f>SUMIF('Tool Pneumatics CH4 VOC BTEX'!B:B,A1806,'Tool Pneumatics CH4 VOC BTEX'!H:H)*Q1806</f>
        <v>0</v>
      </c>
      <c r="S1806" s="16">
        <f>SUMIF('Tool Pneumatics CH4 VOC BTEX'!B:B,A1806,'Tool Pneumatics CH4 VOC BTEX'!J:J)*Q1806</f>
        <v>0</v>
      </c>
      <c r="T1806" s="16">
        <f>SUMIF('Tool Pneumatics CH4 VOC BTEX'!B:B,A1806,'Tool Pneumatics CH4 VOC BTEX'!L:L)*Q1806</f>
        <v>0</v>
      </c>
      <c r="U1806" s="16">
        <f>SUMIF('Tool Pneumatics CH4 VOC BTEX'!B:B,A1806,'Tool Pneumatics CH4 VOC BTEX'!N:N)*Q1806</f>
        <v>0</v>
      </c>
    </row>
    <row r="1807" spans="1:21" x14ac:dyDescent="0.25">
      <c r="A1807" s="1" t="s">
        <v>5122</v>
      </c>
      <c r="B1807" s="1" t="s">
        <v>1511</v>
      </c>
      <c r="C1807" s="1" t="s">
        <v>1761</v>
      </c>
      <c r="D1807" s="3" t="s">
        <v>4105</v>
      </c>
      <c r="E1807" s="3" t="s">
        <v>23961</v>
      </c>
      <c r="F1807" s="1" t="s">
        <v>4509</v>
      </c>
      <c r="G1807" s="1">
        <v>0</v>
      </c>
      <c r="H1807" s="1" t="s">
        <v>27474</v>
      </c>
      <c r="I1807" s="1">
        <v>0</v>
      </c>
      <c r="J1807" s="1" t="s">
        <v>27474</v>
      </c>
      <c r="K1807" s="1">
        <f t="shared" si="112"/>
        <v>0</v>
      </c>
      <c r="L1807" s="2">
        <f>SUMIFS('Basin Total Well Counts'!B:B,'Basin Total Well Counts'!A:A,F1807)</f>
        <v>2709</v>
      </c>
      <c r="M1807" s="4">
        <f t="shared" si="113"/>
        <v>0</v>
      </c>
      <c r="N1807" s="2">
        <f>SUMIF('Basin Emissions'!A:A,F1807,'Basin Emissions'!B:B)</f>
        <v>514.71889158399995</v>
      </c>
      <c r="O1807" s="8">
        <f t="shared" si="114"/>
        <v>0</v>
      </c>
      <c r="P1807" s="7">
        <f>SUMIF('Tool Pneumatics CH4 VOC BTEX'!B:B,A1807,'Tool Pneumatics CH4 VOC BTEX'!F:F)</f>
        <v>3.5899999141693102</v>
      </c>
      <c r="Q1807" s="14">
        <f t="shared" si="115"/>
        <v>0</v>
      </c>
      <c r="R1807" s="16">
        <f>SUMIF('Tool Pneumatics CH4 VOC BTEX'!B:B,A1807,'Tool Pneumatics CH4 VOC BTEX'!H:H)*Q1807</f>
        <v>0</v>
      </c>
      <c r="S1807" s="16">
        <f>SUMIF('Tool Pneumatics CH4 VOC BTEX'!B:B,A1807,'Tool Pneumatics CH4 VOC BTEX'!J:J)*Q1807</f>
        <v>0</v>
      </c>
      <c r="T1807" s="16">
        <f>SUMIF('Tool Pneumatics CH4 VOC BTEX'!B:B,A1807,'Tool Pneumatics CH4 VOC BTEX'!L:L)*Q1807</f>
        <v>0</v>
      </c>
      <c r="U1807" s="16">
        <f>SUMIF('Tool Pneumatics CH4 VOC BTEX'!B:B,A1807,'Tool Pneumatics CH4 VOC BTEX'!N:N)*Q1807</f>
        <v>0</v>
      </c>
    </row>
    <row r="1808" spans="1:21" x14ac:dyDescent="0.25">
      <c r="A1808" s="1" t="s">
        <v>5123</v>
      </c>
      <c r="B1808" s="1" t="s">
        <v>1511</v>
      </c>
      <c r="C1808" s="1" t="s">
        <v>1299</v>
      </c>
      <c r="D1808" s="3" t="s">
        <v>4105</v>
      </c>
      <c r="E1808" s="3" t="s">
        <v>23961</v>
      </c>
      <c r="F1808" s="1" t="s">
        <v>4509</v>
      </c>
      <c r="G1808" s="1">
        <v>1</v>
      </c>
      <c r="H1808" s="1" t="s">
        <v>27474</v>
      </c>
      <c r="I1808" s="1">
        <v>0</v>
      </c>
      <c r="J1808" s="1" t="s">
        <v>27474</v>
      </c>
      <c r="K1808" s="1">
        <f t="shared" si="112"/>
        <v>1</v>
      </c>
      <c r="L1808" s="2">
        <f>SUMIFS('Basin Total Well Counts'!B:B,'Basin Total Well Counts'!A:A,F1808)</f>
        <v>2709</v>
      </c>
      <c r="M1808" s="4">
        <f t="shared" si="113"/>
        <v>3.6913990402362494E-4</v>
      </c>
      <c r="N1808" s="2">
        <f>SUMIF('Basin Emissions'!A:A,F1808,'Basin Emissions'!B:B)</f>
        <v>514.71889158399995</v>
      </c>
      <c r="O1808" s="8">
        <f t="shared" si="114"/>
        <v>0.19000328223846435</v>
      </c>
      <c r="P1808" s="7">
        <f>SUMIF('Tool Pneumatics CH4 VOC BTEX'!B:B,A1808,'Tool Pneumatics CH4 VOC BTEX'!F:F)</f>
        <v>3.5899999141693102</v>
      </c>
      <c r="Q1808" s="14">
        <f t="shared" si="115"/>
        <v>5.8340006411928207E-2</v>
      </c>
      <c r="R1808" s="16">
        <f>SUMIF('Tool Pneumatics CH4 VOC BTEX'!B:B,A1808,'Tool Pneumatics CH4 VOC BTEX'!H:H)*Q1808</f>
        <v>2.6486363557799789E-4</v>
      </c>
      <c r="S1808" s="16">
        <f>SUMIF('Tool Pneumatics CH4 VOC BTEX'!B:B,A1808,'Tool Pneumatics CH4 VOC BTEX'!J:J)*Q1808</f>
        <v>1.4993382054387815E-5</v>
      </c>
      <c r="T1808" s="16">
        <f>SUMIF('Tool Pneumatics CH4 VOC BTEX'!B:B,A1808,'Tool Pneumatics CH4 VOC BTEX'!L:L)*Q1808</f>
        <v>2.3616035119582976E-4</v>
      </c>
      <c r="U1808" s="16">
        <f>SUMIF('Tool Pneumatics CH4 VOC BTEX'!B:B,A1808,'Tool Pneumatics CH4 VOC BTEX'!N:N)*Q1808</f>
        <v>6.7032668411810402E-5</v>
      </c>
    </row>
    <row r="1809" spans="1:21" x14ac:dyDescent="0.25">
      <c r="A1809" s="1" t="s">
        <v>4583</v>
      </c>
      <c r="B1809" s="1" t="s">
        <v>1491</v>
      </c>
      <c r="C1809" s="1" t="s">
        <v>1618</v>
      </c>
      <c r="D1809" s="3" t="s">
        <v>1015</v>
      </c>
      <c r="E1809" s="3" t="s">
        <v>23961</v>
      </c>
      <c r="F1809" s="1" t="s">
        <v>3518</v>
      </c>
      <c r="G1809" s="1">
        <v>0</v>
      </c>
      <c r="H1809" s="1" t="s">
        <v>27474</v>
      </c>
      <c r="I1809" s="1">
        <v>0</v>
      </c>
      <c r="J1809" s="1" t="s">
        <v>27474</v>
      </c>
      <c r="K1809" s="1">
        <f t="shared" si="112"/>
        <v>0</v>
      </c>
      <c r="L1809" s="2">
        <f>SUMIFS('Basin Total Well Counts'!B:B,'Basin Total Well Counts'!A:A,F1809)</f>
        <v>0</v>
      </c>
      <c r="M1809" s="4">
        <f t="shared" si="113"/>
        <v>0</v>
      </c>
      <c r="N1809" s="2">
        <f>SUMIF('Basin Emissions'!A:A,F1809,'Basin Emissions'!B:B)</f>
        <v>394.54766229999996</v>
      </c>
      <c r="O1809" s="8">
        <f t="shared" si="114"/>
        <v>0</v>
      </c>
      <c r="P1809" s="7">
        <f>SUMIF('Tool Pneumatics CH4 VOC BTEX'!B:B,A1809,'Tool Pneumatics CH4 VOC BTEX'!F:F)</f>
        <v>16.949659347534201</v>
      </c>
      <c r="Q1809" s="14">
        <f t="shared" si="115"/>
        <v>0</v>
      </c>
      <c r="R1809" s="16">
        <f>SUMIF('Tool Pneumatics CH4 VOC BTEX'!B:B,A1809,'Tool Pneumatics CH4 VOC BTEX'!H:H)*Q1809</f>
        <v>0</v>
      </c>
      <c r="S1809" s="16">
        <f>SUMIF('Tool Pneumatics CH4 VOC BTEX'!B:B,A1809,'Tool Pneumatics CH4 VOC BTEX'!J:J)*Q1809</f>
        <v>0</v>
      </c>
      <c r="T1809" s="16">
        <f>SUMIF('Tool Pneumatics CH4 VOC BTEX'!B:B,A1809,'Tool Pneumatics CH4 VOC BTEX'!L:L)*Q1809</f>
        <v>0</v>
      </c>
      <c r="U1809" s="16">
        <f>SUMIF('Tool Pneumatics CH4 VOC BTEX'!B:B,A1809,'Tool Pneumatics CH4 VOC BTEX'!N:N)*Q1809</f>
        <v>0</v>
      </c>
    </row>
    <row r="1810" spans="1:21" x14ac:dyDescent="0.25">
      <c r="A1810" s="1" t="s">
        <v>4584</v>
      </c>
      <c r="B1810" s="1" t="s">
        <v>1491</v>
      </c>
      <c r="C1810" s="1" t="s">
        <v>4585</v>
      </c>
      <c r="D1810" s="3" t="s">
        <v>1015</v>
      </c>
      <c r="E1810" s="3" t="s">
        <v>23961</v>
      </c>
      <c r="F1810" s="1" t="s">
        <v>3518</v>
      </c>
      <c r="G1810" s="1">
        <v>0</v>
      </c>
      <c r="H1810" s="1" t="s">
        <v>27474</v>
      </c>
      <c r="I1810" s="1">
        <v>0</v>
      </c>
      <c r="J1810" s="1" t="s">
        <v>27474</v>
      </c>
      <c r="K1810" s="1">
        <f t="shared" si="112"/>
        <v>0</v>
      </c>
      <c r="L1810" s="2">
        <f>SUMIFS('Basin Total Well Counts'!B:B,'Basin Total Well Counts'!A:A,F1810)</f>
        <v>0</v>
      </c>
      <c r="M1810" s="4">
        <f t="shared" si="113"/>
        <v>0</v>
      </c>
      <c r="N1810" s="2">
        <f>SUMIF('Basin Emissions'!A:A,F1810,'Basin Emissions'!B:B)</f>
        <v>394.54766229999996</v>
      </c>
      <c r="O1810" s="8">
        <f t="shared" si="114"/>
        <v>0</v>
      </c>
      <c r="P1810" s="7">
        <f>SUMIF('Tool Pneumatics CH4 VOC BTEX'!B:B,A1810,'Tool Pneumatics CH4 VOC BTEX'!F:F)</f>
        <v>16.949659347534201</v>
      </c>
      <c r="Q1810" s="14">
        <f t="shared" si="115"/>
        <v>0</v>
      </c>
      <c r="R1810" s="16">
        <f>SUMIF('Tool Pneumatics CH4 VOC BTEX'!B:B,A1810,'Tool Pneumatics CH4 VOC BTEX'!H:H)*Q1810</f>
        <v>0</v>
      </c>
      <c r="S1810" s="16">
        <f>SUMIF('Tool Pneumatics CH4 VOC BTEX'!B:B,A1810,'Tool Pneumatics CH4 VOC BTEX'!J:J)*Q1810</f>
        <v>0</v>
      </c>
      <c r="T1810" s="16">
        <f>SUMIF('Tool Pneumatics CH4 VOC BTEX'!B:B,A1810,'Tool Pneumatics CH4 VOC BTEX'!L:L)*Q1810</f>
        <v>0</v>
      </c>
      <c r="U1810" s="16">
        <f>SUMIF('Tool Pneumatics CH4 VOC BTEX'!B:B,A1810,'Tool Pneumatics CH4 VOC BTEX'!N:N)*Q1810</f>
        <v>0</v>
      </c>
    </row>
    <row r="1811" spans="1:21" x14ac:dyDescent="0.25">
      <c r="A1811" s="1" t="s">
        <v>4586</v>
      </c>
      <c r="B1811" s="1" t="s">
        <v>1491</v>
      </c>
      <c r="C1811" s="1" t="s">
        <v>4587</v>
      </c>
      <c r="D1811" s="3" t="s">
        <v>4838</v>
      </c>
      <c r="E1811" s="3" t="s">
        <v>23961</v>
      </c>
      <c r="F1811" s="1" t="s">
        <v>5603</v>
      </c>
      <c r="G1811" s="1">
        <v>0</v>
      </c>
      <c r="H1811" s="1" t="s">
        <v>27474</v>
      </c>
      <c r="I1811" s="1">
        <v>0</v>
      </c>
      <c r="J1811" s="1" t="s">
        <v>27474</v>
      </c>
      <c r="K1811" s="1">
        <f t="shared" si="112"/>
        <v>0</v>
      </c>
      <c r="L1811" s="2">
        <f>SUMIFS('Basin Total Well Counts'!B:B,'Basin Total Well Counts'!A:A,F1811)</f>
        <v>0</v>
      </c>
      <c r="M1811" s="4">
        <f t="shared" si="113"/>
        <v>0</v>
      </c>
      <c r="N1811" s="2">
        <f>SUMIF('Basin Emissions'!A:A,F1811,'Basin Emissions'!B:B)</f>
        <v>0</v>
      </c>
      <c r="O1811" s="8">
        <f t="shared" si="114"/>
        <v>0</v>
      </c>
      <c r="P1811" s="7">
        <f>SUMIF('Tool Pneumatics CH4 VOC BTEX'!B:B,A1811,'Tool Pneumatics CH4 VOC BTEX'!F:F)</f>
        <v>16.949659347534201</v>
      </c>
      <c r="Q1811" s="14">
        <f t="shared" si="115"/>
        <v>0</v>
      </c>
      <c r="R1811" s="16">
        <f>SUMIF('Tool Pneumatics CH4 VOC BTEX'!B:B,A1811,'Tool Pneumatics CH4 VOC BTEX'!H:H)*Q1811</f>
        <v>0</v>
      </c>
      <c r="S1811" s="16">
        <f>SUMIF('Tool Pneumatics CH4 VOC BTEX'!B:B,A1811,'Tool Pneumatics CH4 VOC BTEX'!J:J)*Q1811</f>
        <v>0</v>
      </c>
      <c r="T1811" s="16">
        <f>SUMIF('Tool Pneumatics CH4 VOC BTEX'!B:B,A1811,'Tool Pneumatics CH4 VOC BTEX'!L:L)*Q1811</f>
        <v>0</v>
      </c>
      <c r="U1811" s="16">
        <f>SUMIF('Tool Pneumatics CH4 VOC BTEX'!B:B,A1811,'Tool Pneumatics CH4 VOC BTEX'!N:N)*Q1811</f>
        <v>0</v>
      </c>
    </row>
    <row r="1812" spans="1:21" x14ac:dyDescent="0.25">
      <c r="A1812" s="1" t="s">
        <v>4588</v>
      </c>
      <c r="B1812" s="1" t="s">
        <v>1491</v>
      </c>
      <c r="C1812" s="1" t="s">
        <v>4589</v>
      </c>
      <c r="D1812" s="3" t="s">
        <v>2721</v>
      </c>
      <c r="E1812" s="3" t="s">
        <v>23961</v>
      </c>
      <c r="F1812" s="1" t="s">
        <v>2611</v>
      </c>
      <c r="G1812" s="1">
        <v>0</v>
      </c>
      <c r="H1812" s="1" t="s">
        <v>27474</v>
      </c>
      <c r="I1812" s="1">
        <v>0</v>
      </c>
      <c r="J1812" s="1" t="s">
        <v>27474</v>
      </c>
      <c r="K1812" s="1">
        <f t="shared" si="112"/>
        <v>0</v>
      </c>
      <c r="L1812" s="2">
        <f>SUMIFS('Basin Total Well Counts'!B:B,'Basin Total Well Counts'!A:A,F1812)</f>
        <v>4076</v>
      </c>
      <c r="M1812" s="4">
        <f t="shared" si="113"/>
        <v>0</v>
      </c>
      <c r="N1812" s="2">
        <f>SUMIF('Basin Emissions'!A:A,F1812,'Basin Emissions'!B:B)</f>
        <v>5707.3909445000027</v>
      </c>
      <c r="O1812" s="8">
        <f t="shared" si="114"/>
        <v>0</v>
      </c>
      <c r="P1812" s="7">
        <f>SUMIF('Tool Pneumatics CH4 VOC BTEX'!B:B,A1812,'Tool Pneumatics CH4 VOC BTEX'!F:F)</f>
        <v>3.07563304901123</v>
      </c>
      <c r="Q1812" s="14">
        <f t="shared" si="115"/>
        <v>0</v>
      </c>
      <c r="R1812" s="16">
        <f>SUMIF('Tool Pneumatics CH4 VOC BTEX'!B:B,A1812,'Tool Pneumatics CH4 VOC BTEX'!H:H)*Q1812</f>
        <v>0</v>
      </c>
      <c r="S1812" s="16">
        <f>SUMIF('Tool Pneumatics CH4 VOC BTEX'!B:B,A1812,'Tool Pneumatics CH4 VOC BTEX'!J:J)*Q1812</f>
        <v>0</v>
      </c>
      <c r="T1812" s="16">
        <f>SUMIF('Tool Pneumatics CH4 VOC BTEX'!B:B,A1812,'Tool Pneumatics CH4 VOC BTEX'!L:L)*Q1812</f>
        <v>0</v>
      </c>
      <c r="U1812" s="16">
        <f>SUMIF('Tool Pneumatics CH4 VOC BTEX'!B:B,A1812,'Tool Pneumatics CH4 VOC BTEX'!N:N)*Q1812</f>
        <v>0</v>
      </c>
    </row>
    <row r="1813" spans="1:21" x14ac:dyDescent="0.25">
      <c r="A1813" s="1" t="s">
        <v>4590</v>
      </c>
      <c r="B1813" s="1" t="s">
        <v>1491</v>
      </c>
      <c r="C1813" s="1" t="s">
        <v>3080</v>
      </c>
      <c r="D1813" s="3" t="s">
        <v>3659</v>
      </c>
      <c r="E1813" s="3" t="s">
        <v>23961</v>
      </c>
      <c r="F1813" s="1" t="s">
        <v>3518</v>
      </c>
      <c r="G1813" s="1">
        <v>0</v>
      </c>
      <c r="H1813" s="1" t="s">
        <v>27474</v>
      </c>
      <c r="I1813" s="1">
        <v>0</v>
      </c>
      <c r="J1813" s="1" t="s">
        <v>27474</v>
      </c>
      <c r="K1813" s="1">
        <f t="shared" si="112"/>
        <v>0</v>
      </c>
      <c r="L1813" s="2">
        <f>SUMIFS('Basin Total Well Counts'!B:B,'Basin Total Well Counts'!A:A,F1813)</f>
        <v>0</v>
      </c>
      <c r="M1813" s="4">
        <f t="shared" si="113"/>
        <v>0</v>
      </c>
      <c r="N1813" s="2">
        <f>SUMIF('Basin Emissions'!A:A,F1813,'Basin Emissions'!B:B)</f>
        <v>394.54766229999996</v>
      </c>
      <c r="O1813" s="8">
        <f t="shared" si="114"/>
        <v>0</v>
      </c>
      <c r="P1813" s="7">
        <f>SUMIF('Tool Pneumatics CH4 VOC BTEX'!B:B,A1813,'Tool Pneumatics CH4 VOC BTEX'!F:F)</f>
        <v>16.949659347534201</v>
      </c>
      <c r="Q1813" s="14">
        <f t="shared" si="115"/>
        <v>0</v>
      </c>
      <c r="R1813" s="16">
        <f>SUMIF('Tool Pneumatics CH4 VOC BTEX'!B:B,A1813,'Tool Pneumatics CH4 VOC BTEX'!H:H)*Q1813</f>
        <v>0</v>
      </c>
      <c r="S1813" s="16">
        <f>SUMIF('Tool Pneumatics CH4 VOC BTEX'!B:B,A1813,'Tool Pneumatics CH4 VOC BTEX'!J:J)*Q1813</f>
        <v>0</v>
      </c>
      <c r="T1813" s="16">
        <f>SUMIF('Tool Pneumatics CH4 VOC BTEX'!B:B,A1813,'Tool Pneumatics CH4 VOC BTEX'!L:L)*Q1813</f>
        <v>0</v>
      </c>
      <c r="U1813" s="16">
        <f>SUMIF('Tool Pneumatics CH4 VOC BTEX'!B:B,A1813,'Tool Pneumatics CH4 VOC BTEX'!N:N)*Q1813</f>
        <v>0</v>
      </c>
    </row>
    <row r="1814" spans="1:21" x14ac:dyDescent="0.25">
      <c r="A1814" s="1" t="s">
        <v>4591</v>
      </c>
      <c r="B1814" s="1" t="s">
        <v>1491</v>
      </c>
      <c r="C1814" s="1" t="s">
        <v>1700</v>
      </c>
      <c r="D1814" s="3" t="s">
        <v>2721</v>
      </c>
      <c r="E1814" s="3" t="s">
        <v>23961</v>
      </c>
      <c r="F1814" s="1" t="s">
        <v>3518</v>
      </c>
      <c r="G1814" s="1">
        <v>0</v>
      </c>
      <c r="H1814" s="1" t="s">
        <v>27474</v>
      </c>
      <c r="I1814" s="1">
        <v>0</v>
      </c>
      <c r="J1814" s="1" t="s">
        <v>27474</v>
      </c>
      <c r="K1814" s="1">
        <f t="shared" si="112"/>
        <v>0</v>
      </c>
      <c r="L1814" s="2">
        <f>SUMIFS('Basin Total Well Counts'!B:B,'Basin Total Well Counts'!A:A,F1814)</f>
        <v>0</v>
      </c>
      <c r="M1814" s="4">
        <f t="shared" si="113"/>
        <v>0</v>
      </c>
      <c r="N1814" s="2">
        <f>SUMIF('Basin Emissions'!A:A,F1814,'Basin Emissions'!B:B)</f>
        <v>394.54766229999996</v>
      </c>
      <c r="O1814" s="8">
        <f t="shared" si="114"/>
        <v>0</v>
      </c>
      <c r="P1814" s="7">
        <f>SUMIF('Tool Pneumatics CH4 VOC BTEX'!B:B,A1814,'Tool Pneumatics CH4 VOC BTEX'!F:F)</f>
        <v>16.949659347534201</v>
      </c>
      <c r="Q1814" s="14">
        <f t="shared" si="115"/>
        <v>0</v>
      </c>
      <c r="R1814" s="16">
        <f>SUMIF('Tool Pneumatics CH4 VOC BTEX'!B:B,A1814,'Tool Pneumatics CH4 VOC BTEX'!H:H)*Q1814</f>
        <v>0</v>
      </c>
      <c r="S1814" s="16">
        <f>SUMIF('Tool Pneumatics CH4 VOC BTEX'!B:B,A1814,'Tool Pneumatics CH4 VOC BTEX'!J:J)*Q1814</f>
        <v>0</v>
      </c>
      <c r="T1814" s="16">
        <f>SUMIF('Tool Pneumatics CH4 VOC BTEX'!B:B,A1814,'Tool Pneumatics CH4 VOC BTEX'!L:L)*Q1814</f>
        <v>0</v>
      </c>
      <c r="U1814" s="16">
        <f>SUMIF('Tool Pneumatics CH4 VOC BTEX'!B:B,A1814,'Tool Pneumatics CH4 VOC BTEX'!N:N)*Q1814</f>
        <v>0</v>
      </c>
    </row>
    <row r="1815" spans="1:21" x14ac:dyDescent="0.25">
      <c r="A1815" s="1" t="s">
        <v>4592</v>
      </c>
      <c r="B1815" s="1" t="s">
        <v>1491</v>
      </c>
      <c r="C1815" s="1" t="s">
        <v>4593</v>
      </c>
      <c r="D1815" s="3" t="s">
        <v>3659</v>
      </c>
      <c r="E1815" s="3" t="s">
        <v>23961</v>
      </c>
      <c r="F1815" s="1" t="s">
        <v>5603</v>
      </c>
      <c r="G1815" s="1">
        <v>0</v>
      </c>
      <c r="H1815" s="1" t="s">
        <v>27474</v>
      </c>
      <c r="I1815" s="1">
        <v>0</v>
      </c>
      <c r="J1815" s="1" t="s">
        <v>27474</v>
      </c>
      <c r="K1815" s="1">
        <f t="shared" si="112"/>
        <v>0</v>
      </c>
      <c r="L1815" s="2">
        <f>SUMIFS('Basin Total Well Counts'!B:B,'Basin Total Well Counts'!A:A,F1815)</f>
        <v>0</v>
      </c>
      <c r="M1815" s="4">
        <f t="shared" si="113"/>
        <v>0</v>
      </c>
      <c r="N1815" s="2">
        <f>SUMIF('Basin Emissions'!A:A,F1815,'Basin Emissions'!B:B)</f>
        <v>0</v>
      </c>
      <c r="O1815" s="8">
        <f t="shared" si="114"/>
        <v>0</v>
      </c>
      <c r="P1815" s="7">
        <f>SUMIF('Tool Pneumatics CH4 VOC BTEX'!B:B,A1815,'Tool Pneumatics CH4 VOC BTEX'!F:F)</f>
        <v>3.07563304901123</v>
      </c>
      <c r="Q1815" s="14">
        <f t="shared" si="115"/>
        <v>0</v>
      </c>
      <c r="R1815" s="16">
        <f>SUMIF('Tool Pneumatics CH4 VOC BTEX'!B:B,A1815,'Tool Pneumatics CH4 VOC BTEX'!H:H)*Q1815</f>
        <v>0</v>
      </c>
      <c r="S1815" s="16">
        <f>SUMIF('Tool Pneumatics CH4 VOC BTEX'!B:B,A1815,'Tool Pneumatics CH4 VOC BTEX'!J:J)*Q1815</f>
        <v>0</v>
      </c>
      <c r="T1815" s="16">
        <f>SUMIF('Tool Pneumatics CH4 VOC BTEX'!B:B,A1815,'Tool Pneumatics CH4 VOC BTEX'!L:L)*Q1815</f>
        <v>0</v>
      </c>
      <c r="U1815" s="16">
        <f>SUMIF('Tool Pneumatics CH4 VOC BTEX'!B:B,A1815,'Tool Pneumatics CH4 VOC BTEX'!N:N)*Q1815</f>
        <v>0</v>
      </c>
    </row>
    <row r="1816" spans="1:21" x14ac:dyDescent="0.25">
      <c r="A1816" s="1" t="s">
        <v>4594</v>
      </c>
      <c r="B1816" s="1" t="s">
        <v>1491</v>
      </c>
      <c r="C1816" s="1" t="s">
        <v>3661</v>
      </c>
      <c r="D1816" s="3" t="s">
        <v>1015</v>
      </c>
      <c r="E1816" s="3" t="s">
        <v>23961</v>
      </c>
      <c r="F1816" s="1" t="s">
        <v>3518</v>
      </c>
      <c r="G1816" s="1">
        <v>0</v>
      </c>
      <c r="H1816" s="1" t="s">
        <v>27474</v>
      </c>
      <c r="I1816" s="1">
        <v>0</v>
      </c>
      <c r="J1816" s="1" t="s">
        <v>27474</v>
      </c>
      <c r="K1816" s="1">
        <f t="shared" si="112"/>
        <v>0</v>
      </c>
      <c r="L1816" s="2">
        <f>SUMIFS('Basin Total Well Counts'!B:B,'Basin Total Well Counts'!A:A,F1816)</f>
        <v>0</v>
      </c>
      <c r="M1816" s="4">
        <f t="shared" si="113"/>
        <v>0</v>
      </c>
      <c r="N1816" s="2">
        <f>SUMIF('Basin Emissions'!A:A,F1816,'Basin Emissions'!B:B)</f>
        <v>394.54766229999996</v>
      </c>
      <c r="O1816" s="8">
        <f t="shared" si="114"/>
        <v>0</v>
      </c>
      <c r="P1816" s="7">
        <f>SUMIF('Tool Pneumatics CH4 VOC BTEX'!B:B,A1816,'Tool Pneumatics CH4 VOC BTEX'!F:F)</f>
        <v>16.949659347534201</v>
      </c>
      <c r="Q1816" s="14">
        <f t="shared" si="115"/>
        <v>0</v>
      </c>
      <c r="R1816" s="16">
        <f>SUMIF('Tool Pneumatics CH4 VOC BTEX'!B:B,A1816,'Tool Pneumatics CH4 VOC BTEX'!H:H)*Q1816</f>
        <v>0</v>
      </c>
      <c r="S1816" s="16">
        <f>SUMIF('Tool Pneumatics CH4 VOC BTEX'!B:B,A1816,'Tool Pneumatics CH4 VOC BTEX'!J:J)*Q1816</f>
        <v>0</v>
      </c>
      <c r="T1816" s="16">
        <f>SUMIF('Tool Pneumatics CH4 VOC BTEX'!B:B,A1816,'Tool Pneumatics CH4 VOC BTEX'!L:L)*Q1816</f>
        <v>0</v>
      </c>
      <c r="U1816" s="16">
        <f>SUMIF('Tool Pneumatics CH4 VOC BTEX'!B:B,A1816,'Tool Pneumatics CH4 VOC BTEX'!N:N)*Q1816</f>
        <v>0</v>
      </c>
    </row>
    <row r="1817" spans="1:21" x14ac:dyDescent="0.25">
      <c r="A1817" s="1" t="s">
        <v>4595</v>
      </c>
      <c r="B1817" s="1" t="s">
        <v>1491</v>
      </c>
      <c r="C1817" s="1" t="s">
        <v>1633</v>
      </c>
      <c r="D1817" s="3" t="s">
        <v>2240</v>
      </c>
      <c r="E1817" s="3" t="s">
        <v>23961</v>
      </c>
      <c r="F1817" s="1" t="s">
        <v>3518</v>
      </c>
      <c r="G1817" s="1">
        <v>0</v>
      </c>
      <c r="H1817" s="1" t="s">
        <v>27474</v>
      </c>
      <c r="I1817" s="1">
        <v>0</v>
      </c>
      <c r="J1817" s="1" t="s">
        <v>27474</v>
      </c>
      <c r="K1817" s="1">
        <f t="shared" si="112"/>
        <v>0</v>
      </c>
      <c r="L1817" s="2">
        <f>SUMIFS('Basin Total Well Counts'!B:B,'Basin Total Well Counts'!A:A,F1817)</f>
        <v>0</v>
      </c>
      <c r="M1817" s="4">
        <f t="shared" si="113"/>
        <v>0</v>
      </c>
      <c r="N1817" s="2">
        <f>SUMIF('Basin Emissions'!A:A,F1817,'Basin Emissions'!B:B)</f>
        <v>394.54766229999996</v>
      </c>
      <c r="O1817" s="8">
        <f t="shared" si="114"/>
        <v>0</v>
      </c>
      <c r="P1817" s="7">
        <f>SUMIF('Tool Pneumatics CH4 VOC BTEX'!B:B,A1817,'Tool Pneumatics CH4 VOC BTEX'!F:F)</f>
        <v>16.949659347534201</v>
      </c>
      <c r="Q1817" s="14">
        <f t="shared" si="115"/>
        <v>0</v>
      </c>
      <c r="R1817" s="16">
        <f>SUMIF('Tool Pneumatics CH4 VOC BTEX'!B:B,A1817,'Tool Pneumatics CH4 VOC BTEX'!H:H)*Q1817</f>
        <v>0</v>
      </c>
      <c r="S1817" s="16">
        <f>SUMIF('Tool Pneumatics CH4 VOC BTEX'!B:B,A1817,'Tool Pneumatics CH4 VOC BTEX'!J:J)*Q1817</f>
        <v>0</v>
      </c>
      <c r="T1817" s="16">
        <f>SUMIF('Tool Pneumatics CH4 VOC BTEX'!B:B,A1817,'Tool Pneumatics CH4 VOC BTEX'!L:L)*Q1817</f>
        <v>0</v>
      </c>
      <c r="U1817" s="16">
        <f>SUMIF('Tool Pneumatics CH4 VOC BTEX'!B:B,A1817,'Tool Pneumatics CH4 VOC BTEX'!N:N)*Q1817</f>
        <v>0</v>
      </c>
    </row>
    <row r="1818" spans="1:21" x14ac:dyDescent="0.25">
      <c r="A1818" s="1" t="s">
        <v>4596</v>
      </c>
      <c r="B1818" s="1" t="s">
        <v>1491</v>
      </c>
      <c r="C1818" s="1" t="s">
        <v>1821</v>
      </c>
      <c r="D1818" s="3" t="s">
        <v>2240</v>
      </c>
      <c r="E1818" s="3" t="s">
        <v>23961</v>
      </c>
      <c r="F1818" s="1" t="s">
        <v>3518</v>
      </c>
      <c r="G1818" s="1">
        <v>0</v>
      </c>
      <c r="H1818" s="1" t="s">
        <v>27474</v>
      </c>
      <c r="I1818" s="1">
        <v>0</v>
      </c>
      <c r="J1818" s="1" t="s">
        <v>27474</v>
      </c>
      <c r="K1818" s="1">
        <f t="shared" si="112"/>
        <v>0</v>
      </c>
      <c r="L1818" s="2">
        <f>SUMIFS('Basin Total Well Counts'!B:B,'Basin Total Well Counts'!A:A,F1818)</f>
        <v>0</v>
      </c>
      <c r="M1818" s="4">
        <f t="shared" si="113"/>
        <v>0</v>
      </c>
      <c r="N1818" s="2">
        <f>SUMIF('Basin Emissions'!A:A,F1818,'Basin Emissions'!B:B)</f>
        <v>394.54766229999996</v>
      </c>
      <c r="O1818" s="8">
        <f t="shared" si="114"/>
        <v>0</v>
      </c>
      <c r="P1818" s="7">
        <f>SUMIF('Tool Pneumatics CH4 VOC BTEX'!B:B,A1818,'Tool Pneumatics CH4 VOC BTEX'!F:F)</f>
        <v>16.949659347534201</v>
      </c>
      <c r="Q1818" s="14">
        <f t="shared" si="115"/>
        <v>0</v>
      </c>
      <c r="R1818" s="16">
        <f>SUMIF('Tool Pneumatics CH4 VOC BTEX'!B:B,A1818,'Tool Pneumatics CH4 VOC BTEX'!H:H)*Q1818</f>
        <v>0</v>
      </c>
      <c r="S1818" s="16">
        <f>SUMIF('Tool Pneumatics CH4 VOC BTEX'!B:B,A1818,'Tool Pneumatics CH4 VOC BTEX'!J:J)*Q1818</f>
        <v>0</v>
      </c>
      <c r="T1818" s="16">
        <f>SUMIF('Tool Pneumatics CH4 VOC BTEX'!B:B,A1818,'Tool Pneumatics CH4 VOC BTEX'!L:L)*Q1818</f>
        <v>0</v>
      </c>
      <c r="U1818" s="16">
        <f>SUMIF('Tool Pneumatics CH4 VOC BTEX'!B:B,A1818,'Tool Pneumatics CH4 VOC BTEX'!N:N)*Q1818</f>
        <v>0</v>
      </c>
    </row>
    <row r="1819" spans="1:21" x14ac:dyDescent="0.25">
      <c r="A1819" s="1" t="s">
        <v>4597</v>
      </c>
      <c r="B1819" s="1" t="s">
        <v>1491</v>
      </c>
      <c r="C1819" s="1" t="s">
        <v>4598</v>
      </c>
      <c r="D1819" s="3" t="s">
        <v>2732</v>
      </c>
      <c r="E1819" s="3" t="s">
        <v>23961</v>
      </c>
      <c r="F1819" s="1" t="s">
        <v>3518</v>
      </c>
      <c r="G1819" s="1">
        <v>0</v>
      </c>
      <c r="H1819" s="1" t="s">
        <v>27474</v>
      </c>
      <c r="I1819" s="1">
        <v>0</v>
      </c>
      <c r="J1819" s="1" t="s">
        <v>27474</v>
      </c>
      <c r="K1819" s="1">
        <f t="shared" si="112"/>
        <v>0</v>
      </c>
      <c r="L1819" s="2">
        <f>SUMIFS('Basin Total Well Counts'!B:B,'Basin Total Well Counts'!A:A,F1819)</f>
        <v>0</v>
      </c>
      <c r="M1819" s="4">
        <f t="shared" si="113"/>
        <v>0</v>
      </c>
      <c r="N1819" s="2">
        <f>SUMIF('Basin Emissions'!A:A,F1819,'Basin Emissions'!B:B)</f>
        <v>394.54766229999996</v>
      </c>
      <c r="O1819" s="8">
        <f t="shared" si="114"/>
        <v>0</v>
      </c>
      <c r="P1819" s="7">
        <f>SUMIF('Tool Pneumatics CH4 VOC BTEX'!B:B,A1819,'Tool Pneumatics CH4 VOC BTEX'!F:F)</f>
        <v>16.949659347534201</v>
      </c>
      <c r="Q1819" s="14">
        <f t="shared" si="115"/>
        <v>0</v>
      </c>
      <c r="R1819" s="16">
        <f>SUMIF('Tool Pneumatics CH4 VOC BTEX'!B:B,A1819,'Tool Pneumatics CH4 VOC BTEX'!H:H)*Q1819</f>
        <v>0</v>
      </c>
      <c r="S1819" s="16">
        <f>SUMIF('Tool Pneumatics CH4 VOC BTEX'!B:B,A1819,'Tool Pneumatics CH4 VOC BTEX'!J:J)*Q1819</f>
        <v>0</v>
      </c>
      <c r="T1819" s="16">
        <f>SUMIF('Tool Pneumatics CH4 VOC BTEX'!B:B,A1819,'Tool Pneumatics CH4 VOC BTEX'!L:L)*Q1819</f>
        <v>0</v>
      </c>
      <c r="U1819" s="16">
        <f>SUMIF('Tool Pneumatics CH4 VOC BTEX'!B:B,A1819,'Tool Pneumatics CH4 VOC BTEX'!N:N)*Q1819</f>
        <v>0</v>
      </c>
    </row>
    <row r="1820" spans="1:21" x14ac:dyDescent="0.25">
      <c r="A1820" s="1" t="s">
        <v>4599</v>
      </c>
      <c r="B1820" s="1" t="s">
        <v>1491</v>
      </c>
      <c r="C1820" s="1" t="s">
        <v>1664</v>
      </c>
      <c r="D1820" s="3" t="s">
        <v>2732</v>
      </c>
      <c r="E1820" s="3" t="s">
        <v>23961</v>
      </c>
      <c r="F1820" s="1" t="s">
        <v>3518</v>
      </c>
      <c r="G1820" s="1">
        <v>0</v>
      </c>
      <c r="H1820" s="1" t="s">
        <v>27474</v>
      </c>
      <c r="I1820" s="1">
        <v>0</v>
      </c>
      <c r="J1820" s="1" t="s">
        <v>27474</v>
      </c>
      <c r="K1820" s="1">
        <f t="shared" si="112"/>
        <v>0</v>
      </c>
      <c r="L1820" s="2">
        <f>SUMIFS('Basin Total Well Counts'!B:B,'Basin Total Well Counts'!A:A,F1820)</f>
        <v>0</v>
      </c>
      <c r="M1820" s="4">
        <f t="shared" si="113"/>
        <v>0</v>
      </c>
      <c r="N1820" s="2">
        <f>SUMIF('Basin Emissions'!A:A,F1820,'Basin Emissions'!B:B)</f>
        <v>394.54766229999996</v>
      </c>
      <c r="O1820" s="8">
        <f t="shared" si="114"/>
        <v>0</v>
      </c>
      <c r="P1820" s="7">
        <f>SUMIF('Tool Pneumatics CH4 VOC BTEX'!B:B,A1820,'Tool Pneumatics CH4 VOC BTEX'!F:F)</f>
        <v>16.949659347534201</v>
      </c>
      <c r="Q1820" s="14">
        <f t="shared" si="115"/>
        <v>0</v>
      </c>
      <c r="R1820" s="16">
        <f>SUMIF('Tool Pneumatics CH4 VOC BTEX'!B:B,A1820,'Tool Pneumatics CH4 VOC BTEX'!H:H)*Q1820</f>
        <v>0</v>
      </c>
      <c r="S1820" s="16">
        <f>SUMIF('Tool Pneumatics CH4 VOC BTEX'!B:B,A1820,'Tool Pneumatics CH4 VOC BTEX'!J:J)*Q1820</f>
        <v>0</v>
      </c>
      <c r="T1820" s="16">
        <f>SUMIF('Tool Pneumatics CH4 VOC BTEX'!B:B,A1820,'Tool Pneumatics CH4 VOC BTEX'!L:L)*Q1820</f>
        <v>0</v>
      </c>
      <c r="U1820" s="16">
        <f>SUMIF('Tool Pneumatics CH4 VOC BTEX'!B:B,A1820,'Tool Pneumatics CH4 VOC BTEX'!N:N)*Q1820</f>
        <v>0</v>
      </c>
    </row>
    <row r="1821" spans="1:21" x14ac:dyDescent="0.25">
      <c r="A1821" s="1" t="s">
        <v>4600</v>
      </c>
      <c r="B1821" s="1" t="s">
        <v>1491</v>
      </c>
      <c r="C1821" s="1" t="s">
        <v>2031</v>
      </c>
      <c r="D1821" s="3" t="s">
        <v>2732</v>
      </c>
      <c r="E1821" s="3" t="s">
        <v>23961</v>
      </c>
      <c r="F1821" s="1" t="s">
        <v>6801</v>
      </c>
      <c r="G1821" s="1">
        <v>0</v>
      </c>
      <c r="H1821" s="1" t="s">
        <v>27474</v>
      </c>
      <c r="I1821" s="1">
        <v>0</v>
      </c>
      <c r="J1821" s="1" t="s">
        <v>27474</v>
      </c>
      <c r="K1821" s="1">
        <f t="shared" si="112"/>
        <v>0</v>
      </c>
      <c r="L1821" s="2">
        <f>SUMIFS('Basin Total Well Counts'!B:B,'Basin Total Well Counts'!A:A,F1821)</f>
        <v>69</v>
      </c>
      <c r="M1821" s="4">
        <f t="shared" si="113"/>
        <v>0</v>
      </c>
      <c r="N1821" s="2">
        <f>SUMIF('Basin Emissions'!A:A,F1821,'Basin Emissions'!B:B)</f>
        <v>227.18555889999999</v>
      </c>
      <c r="O1821" s="8">
        <f t="shared" si="114"/>
        <v>0</v>
      </c>
      <c r="P1821" s="7">
        <f>SUMIF('Tool Pneumatics CH4 VOC BTEX'!B:B,A1821,'Tool Pneumatics CH4 VOC BTEX'!F:F)</f>
        <v>5.1165800094604501</v>
      </c>
      <c r="Q1821" s="14">
        <f t="shared" si="115"/>
        <v>0</v>
      </c>
      <c r="R1821" s="16">
        <f>SUMIF('Tool Pneumatics CH4 VOC BTEX'!B:B,A1821,'Tool Pneumatics CH4 VOC BTEX'!H:H)*Q1821</f>
        <v>0</v>
      </c>
      <c r="S1821" s="16">
        <f>SUMIF('Tool Pneumatics CH4 VOC BTEX'!B:B,A1821,'Tool Pneumatics CH4 VOC BTEX'!J:J)*Q1821</f>
        <v>0</v>
      </c>
      <c r="T1821" s="16">
        <f>SUMIF('Tool Pneumatics CH4 VOC BTEX'!B:B,A1821,'Tool Pneumatics CH4 VOC BTEX'!L:L)*Q1821</f>
        <v>0</v>
      </c>
      <c r="U1821" s="16">
        <f>SUMIF('Tool Pneumatics CH4 VOC BTEX'!B:B,A1821,'Tool Pneumatics CH4 VOC BTEX'!N:N)*Q1821</f>
        <v>0</v>
      </c>
    </row>
    <row r="1822" spans="1:21" x14ac:dyDescent="0.25">
      <c r="A1822" s="1" t="s">
        <v>4601</v>
      </c>
      <c r="B1822" s="1" t="s">
        <v>1491</v>
      </c>
      <c r="C1822" s="1" t="s">
        <v>3399</v>
      </c>
      <c r="D1822" s="3" t="s">
        <v>2732</v>
      </c>
      <c r="E1822" s="3" t="s">
        <v>23961</v>
      </c>
      <c r="F1822" s="1" t="s">
        <v>3518</v>
      </c>
      <c r="G1822" s="1">
        <v>0</v>
      </c>
      <c r="H1822" s="1" t="s">
        <v>27474</v>
      </c>
      <c r="I1822" s="1">
        <v>0</v>
      </c>
      <c r="J1822" s="1" t="s">
        <v>27474</v>
      </c>
      <c r="K1822" s="1">
        <f t="shared" si="112"/>
        <v>0</v>
      </c>
      <c r="L1822" s="2">
        <f>SUMIFS('Basin Total Well Counts'!B:B,'Basin Total Well Counts'!A:A,F1822)</f>
        <v>0</v>
      </c>
      <c r="M1822" s="4">
        <f t="shared" si="113"/>
        <v>0</v>
      </c>
      <c r="N1822" s="2">
        <f>SUMIF('Basin Emissions'!A:A,F1822,'Basin Emissions'!B:B)</f>
        <v>394.54766229999996</v>
      </c>
      <c r="O1822" s="8">
        <f t="shared" si="114"/>
        <v>0</v>
      </c>
      <c r="P1822" s="7">
        <f>SUMIF('Tool Pneumatics CH4 VOC BTEX'!B:B,A1822,'Tool Pneumatics CH4 VOC BTEX'!F:F)</f>
        <v>16.949659347534201</v>
      </c>
      <c r="Q1822" s="14">
        <f t="shared" si="115"/>
        <v>0</v>
      </c>
      <c r="R1822" s="16">
        <f>SUMIF('Tool Pneumatics CH4 VOC BTEX'!B:B,A1822,'Tool Pneumatics CH4 VOC BTEX'!H:H)*Q1822</f>
        <v>0</v>
      </c>
      <c r="S1822" s="16">
        <f>SUMIF('Tool Pneumatics CH4 VOC BTEX'!B:B,A1822,'Tool Pneumatics CH4 VOC BTEX'!J:J)*Q1822</f>
        <v>0</v>
      </c>
      <c r="T1822" s="16">
        <f>SUMIF('Tool Pneumatics CH4 VOC BTEX'!B:B,A1822,'Tool Pneumatics CH4 VOC BTEX'!L:L)*Q1822</f>
        <v>0</v>
      </c>
      <c r="U1822" s="16">
        <f>SUMIF('Tool Pneumatics CH4 VOC BTEX'!B:B,A1822,'Tool Pneumatics CH4 VOC BTEX'!N:N)*Q1822</f>
        <v>0</v>
      </c>
    </row>
    <row r="1823" spans="1:21" x14ac:dyDescent="0.25">
      <c r="A1823" s="1" t="s">
        <v>4602</v>
      </c>
      <c r="B1823" s="1" t="s">
        <v>1491</v>
      </c>
      <c r="C1823" s="1" t="s">
        <v>3513</v>
      </c>
      <c r="D1823" s="3" t="s">
        <v>2732</v>
      </c>
      <c r="E1823" s="3" t="s">
        <v>23961</v>
      </c>
      <c r="F1823" s="1" t="s">
        <v>5603</v>
      </c>
      <c r="G1823" s="1">
        <v>0</v>
      </c>
      <c r="H1823" s="1" t="s">
        <v>27474</v>
      </c>
      <c r="I1823" s="1">
        <v>0</v>
      </c>
      <c r="J1823" s="1" t="s">
        <v>27474</v>
      </c>
      <c r="K1823" s="1">
        <f t="shared" si="112"/>
        <v>0</v>
      </c>
      <c r="L1823" s="2">
        <f>SUMIFS('Basin Total Well Counts'!B:B,'Basin Total Well Counts'!A:A,F1823)</f>
        <v>0</v>
      </c>
      <c r="M1823" s="4">
        <f t="shared" si="113"/>
        <v>0</v>
      </c>
      <c r="N1823" s="2">
        <f>SUMIF('Basin Emissions'!A:A,F1823,'Basin Emissions'!B:B)</f>
        <v>0</v>
      </c>
      <c r="O1823" s="8">
        <f t="shared" si="114"/>
        <v>0</v>
      </c>
      <c r="P1823" s="7">
        <f>SUMIF('Tool Pneumatics CH4 VOC BTEX'!B:B,A1823,'Tool Pneumatics CH4 VOC BTEX'!F:F)</f>
        <v>16.949659347534201</v>
      </c>
      <c r="Q1823" s="14">
        <f t="shared" si="115"/>
        <v>0</v>
      </c>
      <c r="R1823" s="16">
        <f>SUMIF('Tool Pneumatics CH4 VOC BTEX'!B:B,A1823,'Tool Pneumatics CH4 VOC BTEX'!H:H)*Q1823</f>
        <v>0</v>
      </c>
      <c r="S1823" s="16">
        <f>SUMIF('Tool Pneumatics CH4 VOC BTEX'!B:B,A1823,'Tool Pneumatics CH4 VOC BTEX'!J:J)*Q1823</f>
        <v>0</v>
      </c>
      <c r="T1823" s="16">
        <f>SUMIF('Tool Pneumatics CH4 VOC BTEX'!B:B,A1823,'Tool Pneumatics CH4 VOC BTEX'!L:L)*Q1823</f>
        <v>0</v>
      </c>
      <c r="U1823" s="16">
        <f>SUMIF('Tool Pneumatics CH4 VOC BTEX'!B:B,A1823,'Tool Pneumatics CH4 VOC BTEX'!N:N)*Q1823</f>
        <v>0</v>
      </c>
    </row>
    <row r="1824" spans="1:21" x14ac:dyDescent="0.25">
      <c r="A1824" s="1" t="s">
        <v>4603</v>
      </c>
      <c r="B1824" s="1" t="s">
        <v>1491</v>
      </c>
      <c r="C1824" s="1" t="s">
        <v>4604</v>
      </c>
      <c r="D1824" s="3" t="s">
        <v>2240</v>
      </c>
      <c r="E1824" s="3" t="s">
        <v>23961</v>
      </c>
      <c r="F1824" s="1" t="s">
        <v>5603</v>
      </c>
      <c r="G1824" s="1">
        <v>0</v>
      </c>
      <c r="H1824" s="1" t="s">
        <v>27474</v>
      </c>
      <c r="I1824" s="1">
        <v>0</v>
      </c>
      <c r="J1824" s="1" t="s">
        <v>27474</v>
      </c>
      <c r="K1824" s="1">
        <f t="shared" si="112"/>
        <v>0</v>
      </c>
      <c r="L1824" s="2">
        <f>SUMIFS('Basin Total Well Counts'!B:B,'Basin Total Well Counts'!A:A,F1824)</f>
        <v>0</v>
      </c>
      <c r="M1824" s="4">
        <f t="shared" si="113"/>
        <v>0</v>
      </c>
      <c r="N1824" s="2">
        <f>SUMIF('Basin Emissions'!A:A,F1824,'Basin Emissions'!B:B)</f>
        <v>0</v>
      </c>
      <c r="O1824" s="8">
        <f t="shared" si="114"/>
        <v>0</v>
      </c>
      <c r="P1824" s="7">
        <f>SUMIF('Tool Pneumatics CH4 VOC BTEX'!B:B,A1824,'Tool Pneumatics CH4 VOC BTEX'!F:F)</f>
        <v>16.949659347534201</v>
      </c>
      <c r="Q1824" s="14">
        <f t="shared" si="115"/>
        <v>0</v>
      </c>
      <c r="R1824" s="16">
        <f>SUMIF('Tool Pneumatics CH4 VOC BTEX'!B:B,A1824,'Tool Pneumatics CH4 VOC BTEX'!H:H)*Q1824</f>
        <v>0</v>
      </c>
      <c r="S1824" s="16">
        <f>SUMIF('Tool Pneumatics CH4 VOC BTEX'!B:B,A1824,'Tool Pneumatics CH4 VOC BTEX'!J:J)*Q1824</f>
        <v>0</v>
      </c>
      <c r="T1824" s="16">
        <f>SUMIF('Tool Pneumatics CH4 VOC BTEX'!B:B,A1824,'Tool Pneumatics CH4 VOC BTEX'!L:L)*Q1824</f>
        <v>0</v>
      </c>
      <c r="U1824" s="16">
        <f>SUMIF('Tool Pneumatics CH4 VOC BTEX'!B:B,A1824,'Tool Pneumatics CH4 VOC BTEX'!N:N)*Q1824</f>
        <v>0</v>
      </c>
    </row>
    <row r="1825" spans="1:21" x14ac:dyDescent="0.25">
      <c r="A1825" s="1" t="s">
        <v>4605</v>
      </c>
      <c r="B1825" s="1" t="s">
        <v>1491</v>
      </c>
      <c r="C1825" s="1" t="s">
        <v>1697</v>
      </c>
      <c r="D1825" s="3" t="s">
        <v>2240</v>
      </c>
      <c r="E1825" s="3" t="s">
        <v>23961</v>
      </c>
      <c r="F1825" s="1" t="s">
        <v>2611</v>
      </c>
      <c r="G1825" s="1">
        <v>85</v>
      </c>
      <c r="H1825" s="1" t="s">
        <v>27474</v>
      </c>
      <c r="I1825" s="1">
        <v>0</v>
      </c>
      <c r="J1825" s="1" t="s">
        <v>27474</v>
      </c>
      <c r="K1825" s="1">
        <f t="shared" si="112"/>
        <v>85</v>
      </c>
      <c r="L1825" s="2">
        <f>SUMIFS('Basin Total Well Counts'!B:B,'Basin Total Well Counts'!A:A,F1825)</f>
        <v>4076</v>
      </c>
      <c r="M1825" s="4">
        <f t="shared" si="113"/>
        <v>2.0853778213935231E-2</v>
      </c>
      <c r="N1825" s="2">
        <f>SUMIF('Basin Emissions'!A:A,F1825,'Basin Emissions'!B:B)</f>
        <v>5707.3909445000027</v>
      </c>
      <c r="O1825" s="8">
        <f t="shared" si="114"/>
        <v>119.02066493682537</v>
      </c>
      <c r="P1825" s="7">
        <f>SUMIF('Tool Pneumatics CH4 VOC BTEX'!B:B,A1825,'Tool Pneumatics CH4 VOC BTEX'!F:F)</f>
        <v>3.07563304901123</v>
      </c>
      <c r="Q1825" s="14">
        <f t="shared" si="115"/>
        <v>42.65673988710725</v>
      </c>
      <c r="R1825" s="16">
        <f>SUMIF('Tool Pneumatics CH4 VOC BTEX'!B:B,A1825,'Tool Pneumatics CH4 VOC BTEX'!H:H)*Q1825</f>
        <v>0.10241947329131844</v>
      </c>
      <c r="S1825" s="16">
        <f>SUMIF('Tool Pneumatics CH4 VOC BTEX'!B:B,A1825,'Tool Pneumatics CH4 VOC BTEX'!J:J)*Q1825</f>
        <v>5.085677426478555E-3</v>
      </c>
      <c r="T1825" s="16">
        <f>SUMIF('Tool Pneumatics CH4 VOC BTEX'!B:B,A1825,'Tool Pneumatics CH4 VOC BTEX'!L:L)*Q1825</f>
        <v>0.12959045427923352</v>
      </c>
      <c r="U1825" s="16">
        <f>SUMIF('Tool Pneumatics CH4 VOC BTEX'!B:B,A1825,'Tool Pneumatics CH4 VOC BTEX'!N:N)*Q1825</f>
        <v>4.0962831860452097E-2</v>
      </c>
    </row>
    <row r="1826" spans="1:21" x14ac:dyDescent="0.25">
      <c r="A1826" s="1" t="s">
        <v>4606</v>
      </c>
      <c r="B1826" s="1" t="s">
        <v>1491</v>
      </c>
      <c r="C1826" s="1" t="s">
        <v>1931</v>
      </c>
      <c r="D1826" s="3" t="s">
        <v>2732</v>
      </c>
      <c r="E1826" s="3" t="s">
        <v>23961</v>
      </c>
      <c r="F1826" s="1" t="s">
        <v>3518</v>
      </c>
      <c r="G1826" s="1">
        <v>0</v>
      </c>
      <c r="H1826" s="1" t="s">
        <v>27474</v>
      </c>
      <c r="I1826" s="1">
        <v>0</v>
      </c>
      <c r="J1826" s="1" t="s">
        <v>27474</v>
      </c>
      <c r="K1826" s="1">
        <f t="shared" si="112"/>
        <v>0</v>
      </c>
      <c r="L1826" s="2">
        <f>SUMIFS('Basin Total Well Counts'!B:B,'Basin Total Well Counts'!A:A,F1826)</f>
        <v>0</v>
      </c>
      <c r="M1826" s="4">
        <f t="shared" si="113"/>
        <v>0</v>
      </c>
      <c r="N1826" s="2">
        <f>SUMIF('Basin Emissions'!A:A,F1826,'Basin Emissions'!B:B)</f>
        <v>394.54766229999996</v>
      </c>
      <c r="O1826" s="8">
        <f t="shared" si="114"/>
        <v>0</v>
      </c>
      <c r="P1826" s="7">
        <f>SUMIF('Tool Pneumatics CH4 VOC BTEX'!B:B,A1826,'Tool Pneumatics CH4 VOC BTEX'!F:F)</f>
        <v>16.949659347534201</v>
      </c>
      <c r="Q1826" s="14">
        <f t="shared" si="115"/>
        <v>0</v>
      </c>
      <c r="R1826" s="16">
        <f>SUMIF('Tool Pneumatics CH4 VOC BTEX'!B:B,A1826,'Tool Pneumatics CH4 VOC BTEX'!H:H)*Q1826</f>
        <v>0</v>
      </c>
      <c r="S1826" s="16">
        <f>SUMIF('Tool Pneumatics CH4 VOC BTEX'!B:B,A1826,'Tool Pneumatics CH4 VOC BTEX'!J:J)*Q1826</f>
        <v>0</v>
      </c>
      <c r="T1826" s="16">
        <f>SUMIF('Tool Pneumatics CH4 VOC BTEX'!B:B,A1826,'Tool Pneumatics CH4 VOC BTEX'!L:L)*Q1826</f>
        <v>0</v>
      </c>
      <c r="U1826" s="16">
        <f>SUMIF('Tool Pneumatics CH4 VOC BTEX'!B:B,A1826,'Tool Pneumatics CH4 VOC BTEX'!N:N)*Q1826</f>
        <v>0</v>
      </c>
    </row>
    <row r="1827" spans="1:21" x14ac:dyDescent="0.25">
      <c r="A1827" s="1" t="s">
        <v>4607</v>
      </c>
      <c r="B1827" s="1" t="s">
        <v>1491</v>
      </c>
      <c r="C1827" s="1" t="s">
        <v>4608</v>
      </c>
      <c r="D1827" s="3" t="s">
        <v>2732</v>
      </c>
      <c r="E1827" s="3" t="s">
        <v>23961</v>
      </c>
      <c r="F1827" s="1" t="s">
        <v>3518</v>
      </c>
      <c r="G1827" s="1">
        <v>0</v>
      </c>
      <c r="H1827" s="1" t="s">
        <v>27474</v>
      </c>
      <c r="I1827" s="1">
        <v>0</v>
      </c>
      <c r="J1827" s="1" t="s">
        <v>27474</v>
      </c>
      <c r="K1827" s="1">
        <f t="shared" si="112"/>
        <v>0</v>
      </c>
      <c r="L1827" s="2">
        <f>SUMIFS('Basin Total Well Counts'!B:B,'Basin Total Well Counts'!A:A,F1827)</f>
        <v>0</v>
      </c>
      <c r="M1827" s="4">
        <f t="shared" si="113"/>
        <v>0</v>
      </c>
      <c r="N1827" s="2">
        <f>SUMIF('Basin Emissions'!A:A,F1827,'Basin Emissions'!B:B)</f>
        <v>394.54766229999996</v>
      </c>
      <c r="O1827" s="8">
        <f t="shared" si="114"/>
        <v>0</v>
      </c>
      <c r="P1827" s="7">
        <f>SUMIF('Tool Pneumatics CH4 VOC BTEX'!B:B,A1827,'Tool Pneumatics CH4 VOC BTEX'!F:F)</f>
        <v>16.949659347534201</v>
      </c>
      <c r="Q1827" s="14">
        <f t="shared" si="115"/>
        <v>0</v>
      </c>
      <c r="R1827" s="16">
        <f>SUMIF('Tool Pneumatics CH4 VOC BTEX'!B:B,A1827,'Tool Pneumatics CH4 VOC BTEX'!H:H)*Q1827</f>
        <v>0</v>
      </c>
      <c r="S1827" s="16">
        <f>SUMIF('Tool Pneumatics CH4 VOC BTEX'!B:B,A1827,'Tool Pneumatics CH4 VOC BTEX'!J:J)*Q1827</f>
        <v>0</v>
      </c>
      <c r="T1827" s="16">
        <f>SUMIF('Tool Pneumatics CH4 VOC BTEX'!B:B,A1827,'Tool Pneumatics CH4 VOC BTEX'!L:L)*Q1827</f>
        <v>0</v>
      </c>
      <c r="U1827" s="16">
        <f>SUMIF('Tool Pneumatics CH4 VOC BTEX'!B:B,A1827,'Tool Pneumatics CH4 VOC BTEX'!N:N)*Q1827</f>
        <v>0</v>
      </c>
    </row>
    <row r="1828" spans="1:21" x14ac:dyDescent="0.25">
      <c r="A1828" s="1" t="s">
        <v>4609</v>
      </c>
      <c r="B1828" s="1" t="s">
        <v>1491</v>
      </c>
      <c r="C1828" s="1" t="s">
        <v>4610</v>
      </c>
      <c r="D1828" s="3" t="s">
        <v>2240</v>
      </c>
      <c r="E1828" s="3" t="s">
        <v>23961</v>
      </c>
      <c r="F1828" s="1" t="s">
        <v>3518</v>
      </c>
      <c r="G1828" s="1">
        <v>0</v>
      </c>
      <c r="H1828" s="1" t="s">
        <v>27474</v>
      </c>
      <c r="I1828" s="1">
        <v>0</v>
      </c>
      <c r="J1828" s="1" t="s">
        <v>27474</v>
      </c>
      <c r="K1828" s="1">
        <f t="shared" si="112"/>
        <v>0</v>
      </c>
      <c r="L1828" s="2">
        <f>SUMIFS('Basin Total Well Counts'!B:B,'Basin Total Well Counts'!A:A,F1828)</f>
        <v>0</v>
      </c>
      <c r="M1828" s="4">
        <f t="shared" si="113"/>
        <v>0</v>
      </c>
      <c r="N1828" s="2">
        <f>SUMIF('Basin Emissions'!A:A,F1828,'Basin Emissions'!B:B)</f>
        <v>394.54766229999996</v>
      </c>
      <c r="O1828" s="8">
        <f t="shared" si="114"/>
        <v>0</v>
      </c>
      <c r="P1828" s="7">
        <f>SUMIF('Tool Pneumatics CH4 VOC BTEX'!B:B,A1828,'Tool Pneumatics CH4 VOC BTEX'!F:F)</f>
        <v>16.949659347534201</v>
      </c>
      <c r="Q1828" s="14">
        <f t="shared" si="115"/>
        <v>0</v>
      </c>
      <c r="R1828" s="16">
        <f>SUMIF('Tool Pneumatics CH4 VOC BTEX'!B:B,A1828,'Tool Pneumatics CH4 VOC BTEX'!H:H)*Q1828</f>
        <v>0</v>
      </c>
      <c r="S1828" s="16">
        <f>SUMIF('Tool Pneumatics CH4 VOC BTEX'!B:B,A1828,'Tool Pneumatics CH4 VOC BTEX'!J:J)*Q1828</f>
        <v>0</v>
      </c>
      <c r="T1828" s="16">
        <f>SUMIF('Tool Pneumatics CH4 VOC BTEX'!B:B,A1828,'Tool Pneumatics CH4 VOC BTEX'!L:L)*Q1828</f>
        <v>0</v>
      </c>
      <c r="U1828" s="16">
        <f>SUMIF('Tool Pneumatics CH4 VOC BTEX'!B:B,A1828,'Tool Pneumatics CH4 VOC BTEX'!N:N)*Q1828</f>
        <v>0</v>
      </c>
    </row>
    <row r="1829" spans="1:21" x14ac:dyDescent="0.25">
      <c r="A1829" s="1" t="s">
        <v>4611</v>
      </c>
      <c r="B1829" s="1" t="s">
        <v>1491</v>
      </c>
      <c r="C1829" s="1" t="s">
        <v>2643</v>
      </c>
      <c r="D1829" s="3" t="s">
        <v>2240</v>
      </c>
      <c r="E1829" s="3" t="s">
        <v>23961</v>
      </c>
      <c r="F1829" s="1" t="s">
        <v>3518</v>
      </c>
      <c r="G1829" s="1">
        <v>0</v>
      </c>
      <c r="H1829" s="1" t="s">
        <v>27474</v>
      </c>
      <c r="I1829" s="1">
        <v>0</v>
      </c>
      <c r="J1829" s="1" t="s">
        <v>27474</v>
      </c>
      <c r="K1829" s="1">
        <f t="shared" si="112"/>
        <v>0</v>
      </c>
      <c r="L1829" s="2">
        <f>SUMIFS('Basin Total Well Counts'!B:B,'Basin Total Well Counts'!A:A,F1829)</f>
        <v>0</v>
      </c>
      <c r="M1829" s="4">
        <f t="shared" si="113"/>
        <v>0</v>
      </c>
      <c r="N1829" s="2">
        <f>SUMIF('Basin Emissions'!A:A,F1829,'Basin Emissions'!B:B)</f>
        <v>394.54766229999996</v>
      </c>
      <c r="O1829" s="8">
        <f t="shared" si="114"/>
        <v>0</v>
      </c>
      <c r="P1829" s="7">
        <f>SUMIF('Tool Pneumatics CH4 VOC BTEX'!B:B,A1829,'Tool Pneumatics CH4 VOC BTEX'!F:F)</f>
        <v>16.949659347534201</v>
      </c>
      <c r="Q1829" s="14">
        <f t="shared" si="115"/>
        <v>0</v>
      </c>
      <c r="R1829" s="16">
        <f>SUMIF('Tool Pneumatics CH4 VOC BTEX'!B:B,A1829,'Tool Pneumatics CH4 VOC BTEX'!H:H)*Q1829</f>
        <v>0</v>
      </c>
      <c r="S1829" s="16">
        <f>SUMIF('Tool Pneumatics CH4 VOC BTEX'!B:B,A1829,'Tool Pneumatics CH4 VOC BTEX'!J:J)*Q1829</f>
        <v>0</v>
      </c>
      <c r="T1829" s="16">
        <f>SUMIF('Tool Pneumatics CH4 VOC BTEX'!B:B,A1829,'Tool Pneumatics CH4 VOC BTEX'!L:L)*Q1829</f>
        <v>0</v>
      </c>
      <c r="U1829" s="16">
        <f>SUMIF('Tool Pneumatics CH4 VOC BTEX'!B:B,A1829,'Tool Pneumatics CH4 VOC BTEX'!N:N)*Q1829</f>
        <v>0</v>
      </c>
    </row>
    <row r="1830" spans="1:21" x14ac:dyDescent="0.25">
      <c r="A1830" s="1" t="s">
        <v>4612</v>
      </c>
      <c r="B1830" s="1" t="s">
        <v>1491</v>
      </c>
      <c r="C1830" s="1" t="s">
        <v>1943</v>
      </c>
      <c r="D1830" s="3" t="s">
        <v>2240</v>
      </c>
      <c r="E1830" s="3" t="s">
        <v>23961</v>
      </c>
      <c r="F1830" s="1" t="s">
        <v>3518</v>
      </c>
      <c r="G1830" s="1">
        <v>0</v>
      </c>
      <c r="H1830" s="1" t="s">
        <v>27474</v>
      </c>
      <c r="I1830" s="1">
        <v>0</v>
      </c>
      <c r="J1830" s="1" t="s">
        <v>27474</v>
      </c>
      <c r="K1830" s="1">
        <f t="shared" si="112"/>
        <v>0</v>
      </c>
      <c r="L1830" s="2">
        <f>SUMIFS('Basin Total Well Counts'!B:B,'Basin Total Well Counts'!A:A,F1830)</f>
        <v>0</v>
      </c>
      <c r="M1830" s="4">
        <f t="shared" si="113"/>
        <v>0</v>
      </c>
      <c r="N1830" s="2">
        <f>SUMIF('Basin Emissions'!A:A,F1830,'Basin Emissions'!B:B)</f>
        <v>394.54766229999996</v>
      </c>
      <c r="O1830" s="8">
        <f t="shared" si="114"/>
        <v>0</v>
      </c>
      <c r="P1830" s="7">
        <f>SUMIF('Tool Pneumatics CH4 VOC BTEX'!B:B,A1830,'Tool Pneumatics CH4 VOC BTEX'!F:F)</f>
        <v>16.949659347534201</v>
      </c>
      <c r="Q1830" s="14">
        <f t="shared" si="115"/>
        <v>0</v>
      </c>
      <c r="R1830" s="16">
        <f>SUMIF('Tool Pneumatics CH4 VOC BTEX'!B:B,A1830,'Tool Pneumatics CH4 VOC BTEX'!H:H)*Q1830</f>
        <v>0</v>
      </c>
      <c r="S1830" s="16">
        <f>SUMIF('Tool Pneumatics CH4 VOC BTEX'!B:B,A1830,'Tool Pneumatics CH4 VOC BTEX'!J:J)*Q1830</f>
        <v>0</v>
      </c>
      <c r="T1830" s="16">
        <f>SUMIF('Tool Pneumatics CH4 VOC BTEX'!B:B,A1830,'Tool Pneumatics CH4 VOC BTEX'!L:L)*Q1830</f>
        <v>0</v>
      </c>
      <c r="U1830" s="16">
        <f>SUMIF('Tool Pneumatics CH4 VOC BTEX'!B:B,A1830,'Tool Pneumatics CH4 VOC BTEX'!N:N)*Q1830</f>
        <v>0</v>
      </c>
    </row>
    <row r="1831" spans="1:21" x14ac:dyDescent="0.25">
      <c r="A1831" s="1" t="s">
        <v>4613</v>
      </c>
      <c r="B1831" s="1" t="s">
        <v>1491</v>
      </c>
      <c r="C1831" s="1" t="s">
        <v>4614</v>
      </c>
      <c r="D1831" s="3" t="s">
        <v>2240</v>
      </c>
      <c r="E1831" s="3" t="s">
        <v>23961</v>
      </c>
      <c r="F1831" s="1" t="s">
        <v>5603</v>
      </c>
      <c r="G1831" s="1">
        <v>0</v>
      </c>
      <c r="H1831" s="1" t="s">
        <v>27474</v>
      </c>
      <c r="I1831" s="1">
        <v>0</v>
      </c>
      <c r="J1831" s="1" t="s">
        <v>27474</v>
      </c>
      <c r="K1831" s="1">
        <f t="shared" si="112"/>
        <v>0</v>
      </c>
      <c r="L1831" s="2">
        <f>SUMIFS('Basin Total Well Counts'!B:B,'Basin Total Well Counts'!A:A,F1831)</f>
        <v>0</v>
      </c>
      <c r="M1831" s="4">
        <f t="shared" si="113"/>
        <v>0</v>
      </c>
      <c r="N1831" s="2">
        <f>SUMIF('Basin Emissions'!A:A,F1831,'Basin Emissions'!B:B)</f>
        <v>0</v>
      </c>
      <c r="O1831" s="8">
        <f t="shared" si="114"/>
        <v>0</v>
      </c>
      <c r="P1831" s="7">
        <f>SUMIF('Tool Pneumatics CH4 VOC BTEX'!B:B,A1831,'Tool Pneumatics CH4 VOC BTEX'!F:F)</f>
        <v>3.07563304901123</v>
      </c>
      <c r="Q1831" s="14">
        <f t="shared" si="115"/>
        <v>0</v>
      </c>
      <c r="R1831" s="16">
        <f>SUMIF('Tool Pneumatics CH4 VOC BTEX'!B:B,A1831,'Tool Pneumatics CH4 VOC BTEX'!H:H)*Q1831</f>
        <v>0</v>
      </c>
      <c r="S1831" s="16">
        <f>SUMIF('Tool Pneumatics CH4 VOC BTEX'!B:B,A1831,'Tool Pneumatics CH4 VOC BTEX'!J:J)*Q1831</f>
        <v>0</v>
      </c>
      <c r="T1831" s="16">
        <f>SUMIF('Tool Pneumatics CH4 VOC BTEX'!B:B,A1831,'Tool Pneumatics CH4 VOC BTEX'!L:L)*Q1831</f>
        <v>0</v>
      </c>
      <c r="U1831" s="16">
        <f>SUMIF('Tool Pneumatics CH4 VOC BTEX'!B:B,A1831,'Tool Pneumatics CH4 VOC BTEX'!N:N)*Q1831</f>
        <v>0</v>
      </c>
    </row>
    <row r="1832" spans="1:21" x14ac:dyDescent="0.25">
      <c r="A1832" s="1" t="s">
        <v>4615</v>
      </c>
      <c r="B1832" s="1" t="s">
        <v>1491</v>
      </c>
      <c r="C1832" s="1" t="s">
        <v>2888</v>
      </c>
      <c r="D1832" s="3" t="s">
        <v>2732</v>
      </c>
      <c r="E1832" s="3" t="s">
        <v>23961</v>
      </c>
      <c r="F1832" s="1" t="s">
        <v>5603</v>
      </c>
      <c r="G1832" s="1">
        <v>0</v>
      </c>
      <c r="H1832" s="1" t="s">
        <v>27474</v>
      </c>
      <c r="I1832" s="1">
        <v>0</v>
      </c>
      <c r="J1832" s="1" t="s">
        <v>27474</v>
      </c>
      <c r="K1832" s="1">
        <f t="shared" si="112"/>
        <v>0</v>
      </c>
      <c r="L1832" s="2">
        <f>SUMIFS('Basin Total Well Counts'!B:B,'Basin Total Well Counts'!A:A,F1832)</f>
        <v>0</v>
      </c>
      <c r="M1832" s="4">
        <f t="shared" si="113"/>
        <v>0</v>
      </c>
      <c r="N1832" s="2">
        <f>SUMIF('Basin Emissions'!A:A,F1832,'Basin Emissions'!B:B)</f>
        <v>0</v>
      </c>
      <c r="O1832" s="8">
        <f t="shared" si="114"/>
        <v>0</v>
      </c>
      <c r="P1832" s="7">
        <f>SUMIF('Tool Pneumatics CH4 VOC BTEX'!B:B,A1832,'Tool Pneumatics CH4 VOC BTEX'!F:F)</f>
        <v>16.949659347534201</v>
      </c>
      <c r="Q1832" s="14">
        <f t="shared" si="115"/>
        <v>0</v>
      </c>
      <c r="R1832" s="16">
        <f>SUMIF('Tool Pneumatics CH4 VOC BTEX'!B:B,A1832,'Tool Pneumatics CH4 VOC BTEX'!H:H)*Q1832</f>
        <v>0</v>
      </c>
      <c r="S1832" s="16">
        <f>SUMIF('Tool Pneumatics CH4 VOC BTEX'!B:B,A1832,'Tool Pneumatics CH4 VOC BTEX'!J:J)*Q1832</f>
        <v>0</v>
      </c>
      <c r="T1832" s="16">
        <f>SUMIF('Tool Pneumatics CH4 VOC BTEX'!B:B,A1832,'Tool Pneumatics CH4 VOC BTEX'!L:L)*Q1832</f>
        <v>0</v>
      </c>
      <c r="U1832" s="16">
        <f>SUMIF('Tool Pneumatics CH4 VOC BTEX'!B:B,A1832,'Tool Pneumatics CH4 VOC BTEX'!N:N)*Q1832</f>
        <v>0</v>
      </c>
    </row>
    <row r="1833" spans="1:21" x14ac:dyDescent="0.25">
      <c r="A1833" s="1" t="s">
        <v>4616</v>
      </c>
      <c r="B1833" s="1" t="s">
        <v>1491</v>
      </c>
      <c r="C1833" s="1" t="s">
        <v>4617</v>
      </c>
      <c r="D1833" s="3" t="s">
        <v>2732</v>
      </c>
      <c r="E1833" s="3" t="s">
        <v>23961</v>
      </c>
      <c r="F1833" s="1" t="s">
        <v>2611</v>
      </c>
      <c r="G1833" s="1">
        <v>28</v>
      </c>
      <c r="H1833" s="1" t="s">
        <v>27474</v>
      </c>
      <c r="I1833" s="1">
        <v>0</v>
      </c>
      <c r="J1833" s="1" t="s">
        <v>27474</v>
      </c>
      <c r="K1833" s="1">
        <f t="shared" si="112"/>
        <v>28</v>
      </c>
      <c r="L1833" s="2">
        <f>SUMIFS('Basin Total Well Counts'!B:B,'Basin Total Well Counts'!A:A,F1833)</f>
        <v>4076</v>
      </c>
      <c r="M1833" s="4">
        <f t="shared" si="113"/>
        <v>6.8694798822374874E-3</v>
      </c>
      <c r="N1833" s="2">
        <f>SUMIF('Basin Emissions'!A:A,F1833,'Basin Emissions'!B:B)</f>
        <v>5707.3909445000027</v>
      </c>
      <c r="O1833" s="8">
        <f t="shared" si="114"/>
        <v>39.206807273307177</v>
      </c>
      <c r="P1833" s="7">
        <f>SUMIF('Tool Pneumatics CH4 VOC BTEX'!B:B,A1833,'Tool Pneumatics CH4 VOC BTEX'!F:F)</f>
        <v>3.07563304901123</v>
      </c>
      <c r="Q1833" s="14">
        <f t="shared" si="115"/>
        <v>14.051631962811797</v>
      </c>
      <c r="R1833" s="16">
        <f>SUMIF('Tool Pneumatics CH4 VOC BTEX'!B:B,A1833,'Tool Pneumatics CH4 VOC BTEX'!H:H)*Q1833</f>
        <v>3.3738179437140185E-2</v>
      </c>
      <c r="S1833" s="16">
        <f>SUMIF('Tool Pneumatics CH4 VOC BTEX'!B:B,A1833,'Tool Pneumatics CH4 VOC BTEX'!J:J)*Q1833</f>
        <v>1.6752819757811707E-3</v>
      </c>
      <c r="T1833" s="16">
        <f>SUMIF('Tool Pneumatics CH4 VOC BTEX'!B:B,A1833,'Tool Pneumatics CH4 VOC BTEX'!L:L)*Q1833</f>
        <v>4.2688620233159266E-2</v>
      </c>
      <c r="U1833" s="16">
        <f>SUMIF('Tool Pneumatics CH4 VOC BTEX'!B:B,A1833,'Tool Pneumatics CH4 VOC BTEX'!N:N)*Q1833</f>
        <v>1.3493638730501864E-2</v>
      </c>
    </row>
    <row r="1834" spans="1:21" x14ac:dyDescent="0.25">
      <c r="A1834" s="1" t="s">
        <v>4618</v>
      </c>
      <c r="B1834" s="1" t="s">
        <v>1491</v>
      </c>
      <c r="C1834" s="1" t="s">
        <v>4619</v>
      </c>
      <c r="D1834" s="3" t="s">
        <v>2732</v>
      </c>
      <c r="E1834" s="3" t="s">
        <v>23961</v>
      </c>
      <c r="F1834" s="1" t="s">
        <v>3518</v>
      </c>
      <c r="G1834" s="1">
        <v>0</v>
      </c>
      <c r="H1834" s="1" t="s">
        <v>27474</v>
      </c>
      <c r="I1834" s="1">
        <v>0</v>
      </c>
      <c r="J1834" s="1" t="s">
        <v>27474</v>
      </c>
      <c r="K1834" s="1">
        <f t="shared" si="112"/>
        <v>0</v>
      </c>
      <c r="L1834" s="2">
        <f>SUMIFS('Basin Total Well Counts'!B:B,'Basin Total Well Counts'!A:A,F1834)</f>
        <v>0</v>
      </c>
      <c r="M1834" s="4">
        <f t="shared" si="113"/>
        <v>0</v>
      </c>
      <c r="N1834" s="2">
        <f>SUMIF('Basin Emissions'!A:A,F1834,'Basin Emissions'!B:B)</f>
        <v>394.54766229999996</v>
      </c>
      <c r="O1834" s="8">
        <f t="shared" si="114"/>
        <v>0</v>
      </c>
      <c r="P1834" s="7">
        <f>SUMIF('Tool Pneumatics CH4 VOC BTEX'!B:B,A1834,'Tool Pneumatics CH4 VOC BTEX'!F:F)</f>
        <v>16.949659347534201</v>
      </c>
      <c r="Q1834" s="14">
        <f t="shared" si="115"/>
        <v>0</v>
      </c>
      <c r="R1834" s="16">
        <f>SUMIF('Tool Pneumatics CH4 VOC BTEX'!B:B,A1834,'Tool Pneumatics CH4 VOC BTEX'!H:H)*Q1834</f>
        <v>0</v>
      </c>
      <c r="S1834" s="16">
        <f>SUMIF('Tool Pneumatics CH4 VOC BTEX'!B:B,A1834,'Tool Pneumatics CH4 VOC BTEX'!J:J)*Q1834</f>
        <v>0</v>
      </c>
      <c r="T1834" s="16">
        <f>SUMIF('Tool Pneumatics CH4 VOC BTEX'!B:B,A1834,'Tool Pneumatics CH4 VOC BTEX'!L:L)*Q1834</f>
        <v>0</v>
      </c>
      <c r="U1834" s="16">
        <f>SUMIF('Tool Pneumatics CH4 VOC BTEX'!B:B,A1834,'Tool Pneumatics CH4 VOC BTEX'!N:N)*Q1834</f>
        <v>0</v>
      </c>
    </row>
    <row r="1835" spans="1:21" x14ac:dyDescent="0.25">
      <c r="A1835" s="1" t="s">
        <v>4620</v>
      </c>
      <c r="B1835" s="1" t="s">
        <v>1491</v>
      </c>
      <c r="C1835" s="1" t="s">
        <v>2173</v>
      </c>
      <c r="D1835" s="3" t="s">
        <v>2732</v>
      </c>
      <c r="E1835" s="3" t="s">
        <v>23961</v>
      </c>
      <c r="F1835" s="1" t="s">
        <v>3518</v>
      </c>
      <c r="G1835" s="1">
        <v>0</v>
      </c>
      <c r="H1835" s="1" t="s">
        <v>27474</v>
      </c>
      <c r="I1835" s="1">
        <v>0</v>
      </c>
      <c r="J1835" s="1" t="s">
        <v>27474</v>
      </c>
      <c r="K1835" s="1">
        <f t="shared" si="112"/>
        <v>0</v>
      </c>
      <c r="L1835" s="2">
        <f>SUMIFS('Basin Total Well Counts'!B:B,'Basin Total Well Counts'!A:A,F1835)</f>
        <v>0</v>
      </c>
      <c r="M1835" s="4">
        <f t="shared" si="113"/>
        <v>0</v>
      </c>
      <c r="N1835" s="2">
        <f>SUMIF('Basin Emissions'!A:A,F1835,'Basin Emissions'!B:B)</f>
        <v>394.54766229999996</v>
      </c>
      <c r="O1835" s="8">
        <f t="shared" si="114"/>
        <v>0</v>
      </c>
      <c r="P1835" s="7">
        <f>SUMIF('Tool Pneumatics CH4 VOC BTEX'!B:B,A1835,'Tool Pneumatics CH4 VOC BTEX'!F:F)</f>
        <v>16.949659347534201</v>
      </c>
      <c r="Q1835" s="14">
        <f t="shared" si="115"/>
        <v>0</v>
      </c>
      <c r="R1835" s="16">
        <f>SUMIF('Tool Pneumatics CH4 VOC BTEX'!B:B,A1835,'Tool Pneumatics CH4 VOC BTEX'!H:H)*Q1835</f>
        <v>0</v>
      </c>
      <c r="S1835" s="16">
        <f>SUMIF('Tool Pneumatics CH4 VOC BTEX'!B:B,A1835,'Tool Pneumatics CH4 VOC BTEX'!J:J)*Q1835</f>
        <v>0</v>
      </c>
      <c r="T1835" s="16">
        <f>SUMIF('Tool Pneumatics CH4 VOC BTEX'!B:B,A1835,'Tool Pneumatics CH4 VOC BTEX'!L:L)*Q1835</f>
        <v>0</v>
      </c>
      <c r="U1835" s="16">
        <f>SUMIF('Tool Pneumatics CH4 VOC BTEX'!B:B,A1835,'Tool Pneumatics CH4 VOC BTEX'!N:N)*Q1835</f>
        <v>0</v>
      </c>
    </row>
    <row r="1836" spans="1:21" x14ac:dyDescent="0.25">
      <c r="A1836" s="1" t="s">
        <v>4621</v>
      </c>
      <c r="B1836" s="1" t="s">
        <v>1491</v>
      </c>
      <c r="C1836" s="1" t="s">
        <v>1685</v>
      </c>
      <c r="D1836" s="3" t="s">
        <v>2240</v>
      </c>
      <c r="E1836" s="3" t="s">
        <v>23961</v>
      </c>
      <c r="F1836" s="1" t="s">
        <v>6801</v>
      </c>
      <c r="G1836" s="1">
        <v>0</v>
      </c>
      <c r="H1836" s="1" t="s">
        <v>27474</v>
      </c>
      <c r="I1836" s="1">
        <v>0</v>
      </c>
      <c r="J1836" s="1" t="s">
        <v>27474</v>
      </c>
      <c r="K1836" s="1">
        <f t="shared" si="112"/>
        <v>0</v>
      </c>
      <c r="L1836" s="2">
        <f>SUMIFS('Basin Total Well Counts'!B:B,'Basin Total Well Counts'!A:A,F1836)</f>
        <v>69</v>
      </c>
      <c r="M1836" s="4">
        <f t="shared" si="113"/>
        <v>0</v>
      </c>
      <c r="N1836" s="2">
        <f>SUMIF('Basin Emissions'!A:A,F1836,'Basin Emissions'!B:B)</f>
        <v>227.18555889999999</v>
      </c>
      <c r="O1836" s="8">
        <f t="shared" si="114"/>
        <v>0</v>
      </c>
      <c r="P1836" s="7">
        <f>SUMIF('Tool Pneumatics CH4 VOC BTEX'!B:B,A1836,'Tool Pneumatics CH4 VOC BTEX'!F:F)</f>
        <v>5.1165800094604501</v>
      </c>
      <c r="Q1836" s="14">
        <f t="shared" si="115"/>
        <v>0</v>
      </c>
      <c r="R1836" s="16">
        <f>SUMIF('Tool Pneumatics CH4 VOC BTEX'!B:B,A1836,'Tool Pneumatics CH4 VOC BTEX'!H:H)*Q1836</f>
        <v>0</v>
      </c>
      <c r="S1836" s="16">
        <f>SUMIF('Tool Pneumatics CH4 VOC BTEX'!B:B,A1836,'Tool Pneumatics CH4 VOC BTEX'!J:J)*Q1836</f>
        <v>0</v>
      </c>
      <c r="T1836" s="16">
        <f>SUMIF('Tool Pneumatics CH4 VOC BTEX'!B:B,A1836,'Tool Pneumatics CH4 VOC BTEX'!L:L)*Q1836</f>
        <v>0</v>
      </c>
      <c r="U1836" s="16">
        <f>SUMIF('Tool Pneumatics CH4 VOC BTEX'!B:B,A1836,'Tool Pneumatics CH4 VOC BTEX'!N:N)*Q1836</f>
        <v>0</v>
      </c>
    </row>
    <row r="1837" spans="1:21" x14ac:dyDescent="0.25">
      <c r="A1837" s="1" t="s">
        <v>4622</v>
      </c>
      <c r="B1837" s="1" t="s">
        <v>1491</v>
      </c>
      <c r="C1837" s="1" t="s">
        <v>4623</v>
      </c>
      <c r="D1837" s="3" t="s">
        <v>2240</v>
      </c>
      <c r="E1837" s="3" t="s">
        <v>23961</v>
      </c>
      <c r="F1837" s="1" t="s">
        <v>5603</v>
      </c>
      <c r="G1837" s="1">
        <v>0</v>
      </c>
      <c r="H1837" s="1" t="s">
        <v>27474</v>
      </c>
      <c r="I1837" s="1">
        <v>0</v>
      </c>
      <c r="J1837" s="1" t="s">
        <v>27474</v>
      </c>
      <c r="K1837" s="1">
        <f t="shared" si="112"/>
        <v>0</v>
      </c>
      <c r="L1837" s="2">
        <f>SUMIFS('Basin Total Well Counts'!B:B,'Basin Total Well Counts'!A:A,F1837)</f>
        <v>0</v>
      </c>
      <c r="M1837" s="4">
        <f t="shared" si="113"/>
        <v>0</v>
      </c>
      <c r="N1837" s="2">
        <f>SUMIF('Basin Emissions'!A:A,F1837,'Basin Emissions'!B:B)</f>
        <v>0</v>
      </c>
      <c r="O1837" s="8">
        <f t="shared" si="114"/>
        <v>0</v>
      </c>
      <c r="P1837" s="7">
        <f>SUMIF('Tool Pneumatics CH4 VOC BTEX'!B:B,A1837,'Tool Pneumatics CH4 VOC BTEX'!F:F)</f>
        <v>16.949659347534201</v>
      </c>
      <c r="Q1837" s="14">
        <f t="shared" si="115"/>
        <v>0</v>
      </c>
      <c r="R1837" s="16">
        <f>SUMIF('Tool Pneumatics CH4 VOC BTEX'!B:B,A1837,'Tool Pneumatics CH4 VOC BTEX'!H:H)*Q1837</f>
        <v>0</v>
      </c>
      <c r="S1837" s="16">
        <f>SUMIF('Tool Pneumatics CH4 VOC BTEX'!B:B,A1837,'Tool Pneumatics CH4 VOC BTEX'!J:J)*Q1837</f>
        <v>0</v>
      </c>
      <c r="T1837" s="16">
        <f>SUMIF('Tool Pneumatics CH4 VOC BTEX'!B:B,A1837,'Tool Pneumatics CH4 VOC BTEX'!L:L)*Q1837</f>
        <v>0</v>
      </c>
      <c r="U1837" s="16">
        <f>SUMIF('Tool Pneumatics CH4 VOC BTEX'!B:B,A1837,'Tool Pneumatics CH4 VOC BTEX'!N:N)*Q1837</f>
        <v>0</v>
      </c>
    </row>
    <row r="1838" spans="1:21" x14ac:dyDescent="0.25">
      <c r="A1838" s="1" t="s">
        <v>4624</v>
      </c>
      <c r="B1838" s="1" t="s">
        <v>1491</v>
      </c>
      <c r="C1838" s="1" t="s">
        <v>4135</v>
      </c>
      <c r="D1838" s="3" t="s">
        <v>2732</v>
      </c>
      <c r="E1838" s="3" t="s">
        <v>23961</v>
      </c>
      <c r="F1838" s="1" t="s">
        <v>3518</v>
      </c>
      <c r="G1838" s="1">
        <v>0</v>
      </c>
      <c r="H1838" s="1" t="s">
        <v>27474</v>
      </c>
      <c r="I1838" s="1">
        <v>0</v>
      </c>
      <c r="J1838" s="1" t="s">
        <v>27474</v>
      </c>
      <c r="K1838" s="1">
        <f t="shared" si="112"/>
        <v>0</v>
      </c>
      <c r="L1838" s="2">
        <f>SUMIFS('Basin Total Well Counts'!B:B,'Basin Total Well Counts'!A:A,F1838)</f>
        <v>0</v>
      </c>
      <c r="M1838" s="4">
        <f t="shared" si="113"/>
        <v>0</v>
      </c>
      <c r="N1838" s="2">
        <f>SUMIF('Basin Emissions'!A:A,F1838,'Basin Emissions'!B:B)</f>
        <v>394.54766229999996</v>
      </c>
      <c r="O1838" s="8">
        <f t="shared" si="114"/>
        <v>0</v>
      </c>
      <c r="P1838" s="7">
        <f>SUMIF('Tool Pneumatics CH4 VOC BTEX'!B:B,A1838,'Tool Pneumatics CH4 VOC BTEX'!F:F)</f>
        <v>16.949659347534201</v>
      </c>
      <c r="Q1838" s="14">
        <f t="shared" si="115"/>
        <v>0</v>
      </c>
      <c r="R1838" s="16">
        <f>SUMIF('Tool Pneumatics CH4 VOC BTEX'!B:B,A1838,'Tool Pneumatics CH4 VOC BTEX'!H:H)*Q1838</f>
        <v>0</v>
      </c>
      <c r="S1838" s="16">
        <f>SUMIF('Tool Pneumatics CH4 VOC BTEX'!B:B,A1838,'Tool Pneumatics CH4 VOC BTEX'!J:J)*Q1838</f>
        <v>0</v>
      </c>
      <c r="T1838" s="16">
        <f>SUMIF('Tool Pneumatics CH4 VOC BTEX'!B:B,A1838,'Tool Pneumatics CH4 VOC BTEX'!L:L)*Q1838</f>
        <v>0</v>
      </c>
      <c r="U1838" s="16">
        <f>SUMIF('Tool Pneumatics CH4 VOC BTEX'!B:B,A1838,'Tool Pneumatics CH4 VOC BTEX'!N:N)*Q1838</f>
        <v>0</v>
      </c>
    </row>
    <row r="1839" spans="1:21" x14ac:dyDescent="0.25">
      <c r="A1839" s="1" t="s">
        <v>4625</v>
      </c>
      <c r="B1839" s="1" t="s">
        <v>1491</v>
      </c>
      <c r="C1839" s="1" t="s">
        <v>1813</v>
      </c>
      <c r="D1839" s="3" t="s">
        <v>2240</v>
      </c>
      <c r="E1839" s="3" t="s">
        <v>23961</v>
      </c>
      <c r="F1839" s="1" t="s">
        <v>3518</v>
      </c>
      <c r="G1839" s="1">
        <v>0</v>
      </c>
      <c r="H1839" s="1" t="s">
        <v>27474</v>
      </c>
      <c r="I1839" s="1">
        <v>0</v>
      </c>
      <c r="J1839" s="1" t="s">
        <v>27474</v>
      </c>
      <c r="K1839" s="1">
        <f t="shared" si="112"/>
        <v>0</v>
      </c>
      <c r="L1839" s="2">
        <f>SUMIFS('Basin Total Well Counts'!B:B,'Basin Total Well Counts'!A:A,F1839)</f>
        <v>0</v>
      </c>
      <c r="M1839" s="4">
        <f t="shared" si="113"/>
        <v>0</v>
      </c>
      <c r="N1839" s="2">
        <f>SUMIF('Basin Emissions'!A:A,F1839,'Basin Emissions'!B:B)</f>
        <v>394.54766229999996</v>
      </c>
      <c r="O1839" s="8">
        <f t="shared" si="114"/>
        <v>0</v>
      </c>
      <c r="P1839" s="7">
        <f>SUMIF('Tool Pneumatics CH4 VOC BTEX'!B:B,A1839,'Tool Pneumatics CH4 VOC BTEX'!F:F)</f>
        <v>16.949659347534201</v>
      </c>
      <c r="Q1839" s="14">
        <f t="shared" si="115"/>
        <v>0</v>
      </c>
      <c r="R1839" s="16">
        <f>SUMIF('Tool Pneumatics CH4 VOC BTEX'!B:B,A1839,'Tool Pneumatics CH4 VOC BTEX'!H:H)*Q1839</f>
        <v>0</v>
      </c>
      <c r="S1839" s="16">
        <f>SUMIF('Tool Pneumatics CH4 VOC BTEX'!B:B,A1839,'Tool Pneumatics CH4 VOC BTEX'!J:J)*Q1839</f>
        <v>0</v>
      </c>
      <c r="T1839" s="16">
        <f>SUMIF('Tool Pneumatics CH4 VOC BTEX'!B:B,A1839,'Tool Pneumatics CH4 VOC BTEX'!L:L)*Q1839</f>
        <v>0</v>
      </c>
      <c r="U1839" s="16">
        <f>SUMIF('Tool Pneumatics CH4 VOC BTEX'!B:B,A1839,'Tool Pneumatics CH4 VOC BTEX'!N:N)*Q1839</f>
        <v>0</v>
      </c>
    </row>
    <row r="1840" spans="1:21" x14ac:dyDescent="0.25">
      <c r="A1840" s="1" t="s">
        <v>4626</v>
      </c>
      <c r="B1840" s="1" t="s">
        <v>1491</v>
      </c>
      <c r="C1840" s="1" t="s">
        <v>4627</v>
      </c>
      <c r="D1840" s="3" t="s">
        <v>2732</v>
      </c>
      <c r="E1840" s="3" t="s">
        <v>23961</v>
      </c>
      <c r="F1840" s="1" t="s">
        <v>5603</v>
      </c>
      <c r="G1840" s="1">
        <v>0</v>
      </c>
      <c r="H1840" s="1" t="s">
        <v>27474</v>
      </c>
      <c r="I1840" s="1">
        <v>0</v>
      </c>
      <c r="J1840" s="1" t="s">
        <v>27474</v>
      </c>
      <c r="K1840" s="1">
        <f t="shared" si="112"/>
        <v>0</v>
      </c>
      <c r="L1840" s="2">
        <f>SUMIFS('Basin Total Well Counts'!B:B,'Basin Total Well Counts'!A:A,F1840)</f>
        <v>0</v>
      </c>
      <c r="M1840" s="4">
        <f t="shared" si="113"/>
        <v>0</v>
      </c>
      <c r="N1840" s="2">
        <f>SUMIF('Basin Emissions'!A:A,F1840,'Basin Emissions'!B:B)</f>
        <v>0</v>
      </c>
      <c r="O1840" s="8">
        <f t="shared" si="114"/>
        <v>0</v>
      </c>
      <c r="P1840" s="7">
        <f>SUMIF('Tool Pneumatics CH4 VOC BTEX'!B:B,A1840,'Tool Pneumatics CH4 VOC BTEX'!F:F)</f>
        <v>16.949659347534201</v>
      </c>
      <c r="Q1840" s="14">
        <f t="shared" si="115"/>
        <v>0</v>
      </c>
      <c r="R1840" s="16">
        <f>SUMIF('Tool Pneumatics CH4 VOC BTEX'!B:B,A1840,'Tool Pneumatics CH4 VOC BTEX'!H:H)*Q1840</f>
        <v>0</v>
      </c>
      <c r="S1840" s="16">
        <f>SUMIF('Tool Pneumatics CH4 VOC BTEX'!B:B,A1840,'Tool Pneumatics CH4 VOC BTEX'!J:J)*Q1840</f>
        <v>0</v>
      </c>
      <c r="T1840" s="16">
        <f>SUMIF('Tool Pneumatics CH4 VOC BTEX'!B:B,A1840,'Tool Pneumatics CH4 VOC BTEX'!L:L)*Q1840</f>
        <v>0</v>
      </c>
      <c r="U1840" s="16">
        <f>SUMIF('Tool Pneumatics CH4 VOC BTEX'!B:B,A1840,'Tool Pneumatics CH4 VOC BTEX'!N:N)*Q1840</f>
        <v>0</v>
      </c>
    </row>
    <row r="1841" spans="1:21" x14ac:dyDescent="0.25">
      <c r="A1841" s="1" t="s">
        <v>4628</v>
      </c>
      <c r="B1841" s="1" t="s">
        <v>1491</v>
      </c>
      <c r="C1841" s="1" t="s">
        <v>4629</v>
      </c>
      <c r="D1841" s="3" t="s">
        <v>2240</v>
      </c>
      <c r="E1841" s="3" t="s">
        <v>23961</v>
      </c>
      <c r="F1841" s="1" t="s">
        <v>5603</v>
      </c>
      <c r="G1841" s="1">
        <v>0</v>
      </c>
      <c r="H1841" s="1" t="s">
        <v>27474</v>
      </c>
      <c r="I1841" s="1">
        <v>0</v>
      </c>
      <c r="J1841" s="1" t="s">
        <v>27474</v>
      </c>
      <c r="K1841" s="1">
        <f t="shared" si="112"/>
        <v>0</v>
      </c>
      <c r="L1841" s="2">
        <f>SUMIFS('Basin Total Well Counts'!B:B,'Basin Total Well Counts'!A:A,F1841)</f>
        <v>0</v>
      </c>
      <c r="M1841" s="4">
        <f t="shared" si="113"/>
        <v>0</v>
      </c>
      <c r="N1841" s="2">
        <f>SUMIF('Basin Emissions'!A:A,F1841,'Basin Emissions'!B:B)</f>
        <v>0</v>
      </c>
      <c r="O1841" s="8">
        <f t="shared" si="114"/>
        <v>0</v>
      </c>
      <c r="P1841" s="7">
        <f>SUMIF('Tool Pneumatics CH4 VOC BTEX'!B:B,A1841,'Tool Pneumatics CH4 VOC BTEX'!F:F)</f>
        <v>16.949659347534201</v>
      </c>
      <c r="Q1841" s="14">
        <f t="shared" si="115"/>
        <v>0</v>
      </c>
      <c r="R1841" s="16">
        <f>SUMIF('Tool Pneumatics CH4 VOC BTEX'!B:B,A1841,'Tool Pneumatics CH4 VOC BTEX'!H:H)*Q1841</f>
        <v>0</v>
      </c>
      <c r="S1841" s="16">
        <f>SUMIF('Tool Pneumatics CH4 VOC BTEX'!B:B,A1841,'Tool Pneumatics CH4 VOC BTEX'!J:J)*Q1841</f>
        <v>0</v>
      </c>
      <c r="T1841" s="16">
        <f>SUMIF('Tool Pneumatics CH4 VOC BTEX'!B:B,A1841,'Tool Pneumatics CH4 VOC BTEX'!L:L)*Q1841</f>
        <v>0</v>
      </c>
      <c r="U1841" s="16">
        <f>SUMIF('Tool Pneumatics CH4 VOC BTEX'!B:B,A1841,'Tool Pneumatics CH4 VOC BTEX'!N:N)*Q1841</f>
        <v>0</v>
      </c>
    </row>
    <row r="1842" spans="1:21" x14ac:dyDescent="0.25">
      <c r="A1842" s="1" t="s">
        <v>4630</v>
      </c>
      <c r="B1842" s="1" t="s">
        <v>1491</v>
      </c>
      <c r="C1842" s="1" t="s">
        <v>2152</v>
      </c>
      <c r="D1842" s="3" t="s">
        <v>2240</v>
      </c>
      <c r="E1842" s="3" t="s">
        <v>23961</v>
      </c>
      <c r="F1842" s="1" t="s">
        <v>6801</v>
      </c>
      <c r="G1842" s="1">
        <v>0</v>
      </c>
      <c r="H1842" s="1" t="s">
        <v>27474</v>
      </c>
      <c r="I1842" s="1">
        <v>0</v>
      </c>
      <c r="J1842" s="1" t="s">
        <v>27474</v>
      </c>
      <c r="K1842" s="1">
        <f t="shared" si="112"/>
        <v>0</v>
      </c>
      <c r="L1842" s="2">
        <f>SUMIFS('Basin Total Well Counts'!B:B,'Basin Total Well Counts'!A:A,F1842)</f>
        <v>69</v>
      </c>
      <c r="M1842" s="4">
        <f t="shared" si="113"/>
        <v>0</v>
      </c>
      <c r="N1842" s="2">
        <f>SUMIF('Basin Emissions'!A:A,F1842,'Basin Emissions'!B:B)</f>
        <v>227.18555889999999</v>
      </c>
      <c r="O1842" s="8">
        <f t="shared" si="114"/>
        <v>0</v>
      </c>
      <c r="P1842" s="7">
        <f>SUMIF('Tool Pneumatics CH4 VOC BTEX'!B:B,A1842,'Tool Pneumatics CH4 VOC BTEX'!F:F)</f>
        <v>5.1165800094604501</v>
      </c>
      <c r="Q1842" s="14">
        <f t="shared" si="115"/>
        <v>0</v>
      </c>
      <c r="R1842" s="16">
        <f>SUMIF('Tool Pneumatics CH4 VOC BTEX'!B:B,A1842,'Tool Pneumatics CH4 VOC BTEX'!H:H)*Q1842</f>
        <v>0</v>
      </c>
      <c r="S1842" s="16">
        <f>SUMIF('Tool Pneumatics CH4 VOC BTEX'!B:B,A1842,'Tool Pneumatics CH4 VOC BTEX'!J:J)*Q1842</f>
        <v>0</v>
      </c>
      <c r="T1842" s="16">
        <f>SUMIF('Tool Pneumatics CH4 VOC BTEX'!B:B,A1842,'Tool Pneumatics CH4 VOC BTEX'!L:L)*Q1842</f>
        <v>0</v>
      </c>
      <c r="U1842" s="16">
        <f>SUMIF('Tool Pneumatics CH4 VOC BTEX'!B:B,A1842,'Tool Pneumatics CH4 VOC BTEX'!N:N)*Q1842</f>
        <v>0</v>
      </c>
    </row>
    <row r="1843" spans="1:21" x14ac:dyDescent="0.25">
      <c r="A1843" s="1" t="s">
        <v>4631</v>
      </c>
      <c r="B1843" s="1" t="s">
        <v>1491</v>
      </c>
      <c r="C1843" s="1" t="s">
        <v>4632</v>
      </c>
      <c r="D1843" s="3" t="s">
        <v>2240</v>
      </c>
      <c r="E1843" s="3" t="s">
        <v>23961</v>
      </c>
      <c r="F1843" s="1" t="s">
        <v>2611</v>
      </c>
      <c r="G1843" s="1">
        <v>1</v>
      </c>
      <c r="H1843" s="1" t="s">
        <v>27474</v>
      </c>
      <c r="I1843" s="1">
        <v>0</v>
      </c>
      <c r="J1843" s="1" t="s">
        <v>27474</v>
      </c>
      <c r="K1843" s="1">
        <f t="shared" si="112"/>
        <v>1</v>
      </c>
      <c r="L1843" s="2">
        <f>SUMIFS('Basin Total Well Counts'!B:B,'Basin Total Well Counts'!A:A,F1843)</f>
        <v>4076</v>
      </c>
      <c r="M1843" s="4">
        <f t="shared" si="113"/>
        <v>2.453385672227674E-4</v>
      </c>
      <c r="N1843" s="2">
        <f>SUMIF('Basin Emissions'!A:A,F1843,'Basin Emissions'!B:B)</f>
        <v>5707.3909445000027</v>
      </c>
      <c r="O1843" s="8">
        <f t="shared" si="114"/>
        <v>1.4002431169038279</v>
      </c>
      <c r="P1843" s="7">
        <f>SUMIF('Tool Pneumatics CH4 VOC BTEX'!B:B,A1843,'Tool Pneumatics CH4 VOC BTEX'!F:F)</f>
        <v>3.07563304901123</v>
      </c>
      <c r="Q1843" s="14">
        <f t="shared" si="115"/>
        <v>0.50184399867184992</v>
      </c>
      <c r="R1843" s="16">
        <f>SUMIF('Tool Pneumatics CH4 VOC BTEX'!B:B,A1843,'Tool Pneumatics CH4 VOC BTEX'!H:H)*Q1843</f>
        <v>1.2049349798978638E-3</v>
      </c>
      <c r="S1843" s="16">
        <f>SUMIF('Tool Pneumatics CH4 VOC BTEX'!B:B,A1843,'Tool Pneumatics CH4 VOC BTEX'!J:J)*Q1843</f>
        <v>5.9831499135041814E-5</v>
      </c>
      <c r="T1843" s="16">
        <f>SUMIF('Tool Pneumatics CH4 VOC BTEX'!B:B,A1843,'Tool Pneumatics CH4 VOC BTEX'!L:L)*Q1843</f>
        <v>1.5245935797556882E-3</v>
      </c>
      <c r="U1843" s="16">
        <f>SUMIF('Tool Pneumatics CH4 VOC BTEX'!B:B,A1843,'Tool Pneumatics CH4 VOC BTEX'!N:N)*Q1843</f>
        <v>4.8191566894649517E-4</v>
      </c>
    </row>
    <row r="1844" spans="1:21" x14ac:dyDescent="0.25">
      <c r="A1844" s="1" t="s">
        <v>4633</v>
      </c>
      <c r="B1844" s="1" t="s">
        <v>1491</v>
      </c>
      <c r="C1844" s="1" t="s">
        <v>2657</v>
      </c>
      <c r="D1844" s="3" t="s">
        <v>2732</v>
      </c>
      <c r="E1844" s="3" t="s">
        <v>23961</v>
      </c>
      <c r="F1844" s="1" t="s">
        <v>3518</v>
      </c>
      <c r="G1844" s="1">
        <v>0</v>
      </c>
      <c r="H1844" s="1" t="s">
        <v>27474</v>
      </c>
      <c r="I1844" s="1">
        <v>0</v>
      </c>
      <c r="J1844" s="1" t="s">
        <v>27474</v>
      </c>
      <c r="K1844" s="1">
        <f t="shared" si="112"/>
        <v>0</v>
      </c>
      <c r="L1844" s="2">
        <f>SUMIFS('Basin Total Well Counts'!B:B,'Basin Total Well Counts'!A:A,F1844)</f>
        <v>0</v>
      </c>
      <c r="M1844" s="4">
        <f t="shared" si="113"/>
        <v>0</v>
      </c>
      <c r="N1844" s="2">
        <f>SUMIF('Basin Emissions'!A:A,F1844,'Basin Emissions'!B:B)</f>
        <v>394.54766229999996</v>
      </c>
      <c r="O1844" s="8">
        <f t="shared" si="114"/>
        <v>0</v>
      </c>
      <c r="P1844" s="7">
        <f>SUMIF('Tool Pneumatics CH4 VOC BTEX'!B:B,A1844,'Tool Pneumatics CH4 VOC BTEX'!F:F)</f>
        <v>16.949659347534201</v>
      </c>
      <c r="Q1844" s="14">
        <f t="shared" si="115"/>
        <v>0</v>
      </c>
      <c r="R1844" s="16">
        <f>SUMIF('Tool Pneumatics CH4 VOC BTEX'!B:B,A1844,'Tool Pneumatics CH4 VOC BTEX'!H:H)*Q1844</f>
        <v>0</v>
      </c>
      <c r="S1844" s="16">
        <f>SUMIF('Tool Pneumatics CH4 VOC BTEX'!B:B,A1844,'Tool Pneumatics CH4 VOC BTEX'!J:J)*Q1844</f>
        <v>0</v>
      </c>
      <c r="T1844" s="16">
        <f>SUMIF('Tool Pneumatics CH4 VOC BTEX'!B:B,A1844,'Tool Pneumatics CH4 VOC BTEX'!L:L)*Q1844</f>
        <v>0</v>
      </c>
      <c r="U1844" s="16">
        <f>SUMIF('Tool Pneumatics CH4 VOC BTEX'!B:B,A1844,'Tool Pneumatics CH4 VOC BTEX'!N:N)*Q1844</f>
        <v>0</v>
      </c>
    </row>
    <row r="1845" spans="1:21" x14ac:dyDescent="0.25">
      <c r="A1845" s="1" t="s">
        <v>4634</v>
      </c>
      <c r="B1845" s="1" t="s">
        <v>1491</v>
      </c>
      <c r="C1845" s="1" t="s">
        <v>1753</v>
      </c>
      <c r="D1845" s="3" t="s">
        <v>2240</v>
      </c>
      <c r="E1845" s="3" t="s">
        <v>23961</v>
      </c>
      <c r="F1845" s="1" t="s">
        <v>5603</v>
      </c>
      <c r="G1845" s="1">
        <v>0</v>
      </c>
      <c r="H1845" s="1" t="s">
        <v>27474</v>
      </c>
      <c r="I1845" s="1">
        <v>0</v>
      </c>
      <c r="J1845" s="1" t="s">
        <v>27474</v>
      </c>
      <c r="K1845" s="1">
        <f t="shared" si="112"/>
        <v>0</v>
      </c>
      <c r="L1845" s="2">
        <f>SUMIFS('Basin Total Well Counts'!B:B,'Basin Total Well Counts'!A:A,F1845)</f>
        <v>0</v>
      </c>
      <c r="M1845" s="4">
        <f t="shared" si="113"/>
        <v>0</v>
      </c>
      <c r="N1845" s="2">
        <f>SUMIF('Basin Emissions'!A:A,F1845,'Basin Emissions'!B:B)</f>
        <v>0</v>
      </c>
      <c r="O1845" s="8">
        <f t="shared" si="114"/>
        <v>0</v>
      </c>
      <c r="P1845" s="7">
        <f>SUMIF('Tool Pneumatics CH4 VOC BTEX'!B:B,A1845,'Tool Pneumatics CH4 VOC BTEX'!F:F)</f>
        <v>16.949659347534201</v>
      </c>
      <c r="Q1845" s="14">
        <f t="shared" si="115"/>
        <v>0</v>
      </c>
      <c r="R1845" s="16">
        <f>SUMIF('Tool Pneumatics CH4 VOC BTEX'!B:B,A1845,'Tool Pneumatics CH4 VOC BTEX'!H:H)*Q1845</f>
        <v>0</v>
      </c>
      <c r="S1845" s="16">
        <f>SUMIF('Tool Pneumatics CH4 VOC BTEX'!B:B,A1845,'Tool Pneumatics CH4 VOC BTEX'!J:J)*Q1845</f>
        <v>0</v>
      </c>
      <c r="T1845" s="16">
        <f>SUMIF('Tool Pneumatics CH4 VOC BTEX'!B:B,A1845,'Tool Pneumatics CH4 VOC BTEX'!L:L)*Q1845</f>
        <v>0</v>
      </c>
      <c r="U1845" s="16">
        <f>SUMIF('Tool Pneumatics CH4 VOC BTEX'!B:B,A1845,'Tool Pneumatics CH4 VOC BTEX'!N:N)*Q1845</f>
        <v>0</v>
      </c>
    </row>
    <row r="1846" spans="1:21" x14ac:dyDescent="0.25">
      <c r="A1846" s="1" t="s">
        <v>4635</v>
      </c>
      <c r="B1846" s="1" t="s">
        <v>1491</v>
      </c>
      <c r="C1846" s="1" t="s">
        <v>1948</v>
      </c>
      <c r="D1846" s="3" t="s">
        <v>2240</v>
      </c>
      <c r="E1846" s="3" t="s">
        <v>23961</v>
      </c>
      <c r="F1846" s="1" t="s">
        <v>5603</v>
      </c>
      <c r="G1846" s="1">
        <v>0</v>
      </c>
      <c r="H1846" s="1" t="s">
        <v>27474</v>
      </c>
      <c r="I1846" s="1">
        <v>0</v>
      </c>
      <c r="J1846" s="1" t="s">
        <v>27474</v>
      </c>
      <c r="K1846" s="1">
        <f t="shared" si="112"/>
        <v>0</v>
      </c>
      <c r="L1846" s="2">
        <f>SUMIFS('Basin Total Well Counts'!B:B,'Basin Total Well Counts'!A:A,F1846)</f>
        <v>0</v>
      </c>
      <c r="M1846" s="4">
        <f t="shared" si="113"/>
        <v>0</v>
      </c>
      <c r="N1846" s="2">
        <f>SUMIF('Basin Emissions'!A:A,F1846,'Basin Emissions'!B:B)</f>
        <v>0</v>
      </c>
      <c r="O1846" s="8">
        <f t="shared" si="114"/>
        <v>0</v>
      </c>
      <c r="P1846" s="7">
        <f>SUMIF('Tool Pneumatics CH4 VOC BTEX'!B:B,A1846,'Tool Pneumatics CH4 VOC BTEX'!F:F)</f>
        <v>16.949659347534201</v>
      </c>
      <c r="Q1846" s="14">
        <f t="shared" si="115"/>
        <v>0</v>
      </c>
      <c r="R1846" s="16">
        <f>SUMIF('Tool Pneumatics CH4 VOC BTEX'!B:B,A1846,'Tool Pneumatics CH4 VOC BTEX'!H:H)*Q1846</f>
        <v>0</v>
      </c>
      <c r="S1846" s="16">
        <f>SUMIF('Tool Pneumatics CH4 VOC BTEX'!B:B,A1846,'Tool Pneumatics CH4 VOC BTEX'!J:J)*Q1846</f>
        <v>0</v>
      </c>
      <c r="T1846" s="16">
        <f>SUMIF('Tool Pneumatics CH4 VOC BTEX'!B:B,A1846,'Tool Pneumatics CH4 VOC BTEX'!L:L)*Q1846</f>
        <v>0</v>
      </c>
      <c r="U1846" s="16">
        <f>SUMIF('Tool Pneumatics CH4 VOC BTEX'!B:B,A1846,'Tool Pneumatics CH4 VOC BTEX'!N:N)*Q1846</f>
        <v>0</v>
      </c>
    </row>
    <row r="1847" spans="1:21" x14ac:dyDescent="0.25">
      <c r="A1847" s="1" t="s">
        <v>4636</v>
      </c>
      <c r="B1847" s="1" t="s">
        <v>1491</v>
      </c>
      <c r="C1847" s="1" t="s">
        <v>1875</v>
      </c>
      <c r="D1847" s="3" t="s">
        <v>2732</v>
      </c>
      <c r="E1847" s="3" t="s">
        <v>23961</v>
      </c>
      <c r="F1847" s="1" t="s">
        <v>3518</v>
      </c>
      <c r="G1847" s="1">
        <v>0</v>
      </c>
      <c r="H1847" s="1" t="s">
        <v>27474</v>
      </c>
      <c r="I1847" s="1">
        <v>0</v>
      </c>
      <c r="J1847" s="1" t="s">
        <v>27474</v>
      </c>
      <c r="K1847" s="1">
        <f t="shared" si="112"/>
        <v>0</v>
      </c>
      <c r="L1847" s="2">
        <f>SUMIFS('Basin Total Well Counts'!B:B,'Basin Total Well Counts'!A:A,F1847)</f>
        <v>0</v>
      </c>
      <c r="M1847" s="4">
        <f t="shared" si="113"/>
        <v>0</v>
      </c>
      <c r="N1847" s="2">
        <f>SUMIF('Basin Emissions'!A:A,F1847,'Basin Emissions'!B:B)</f>
        <v>394.54766229999996</v>
      </c>
      <c r="O1847" s="8">
        <f t="shared" si="114"/>
        <v>0</v>
      </c>
      <c r="P1847" s="7">
        <f>SUMIF('Tool Pneumatics CH4 VOC BTEX'!B:B,A1847,'Tool Pneumatics CH4 VOC BTEX'!F:F)</f>
        <v>16.949659347534201</v>
      </c>
      <c r="Q1847" s="14">
        <f t="shared" si="115"/>
        <v>0</v>
      </c>
      <c r="R1847" s="16">
        <f>SUMIF('Tool Pneumatics CH4 VOC BTEX'!B:B,A1847,'Tool Pneumatics CH4 VOC BTEX'!H:H)*Q1847</f>
        <v>0</v>
      </c>
      <c r="S1847" s="16">
        <f>SUMIF('Tool Pneumatics CH4 VOC BTEX'!B:B,A1847,'Tool Pneumatics CH4 VOC BTEX'!J:J)*Q1847</f>
        <v>0</v>
      </c>
      <c r="T1847" s="16">
        <f>SUMIF('Tool Pneumatics CH4 VOC BTEX'!B:B,A1847,'Tool Pneumatics CH4 VOC BTEX'!L:L)*Q1847</f>
        <v>0</v>
      </c>
      <c r="U1847" s="16">
        <f>SUMIF('Tool Pneumatics CH4 VOC BTEX'!B:B,A1847,'Tool Pneumatics CH4 VOC BTEX'!N:N)*Q1847</f>
        <v>0</v>
      </c>
    </row>
    <row r="1848" spans="1:21" x14ac:dyDescent="0.25">
      <c r="A1848" s="1" t="s">
        <v>4637</v>
      </c>
      <c r="B1848" s="1" t="s">
        <v>1491</v>
      </c>
      <c r="C1848" s="1" t="s">
        <v>1882</v>
      </c>
      <c r="D1848" s="3" t="s">
        <v>2240</v>
      </c>
      <c r="E1848" s="3" t="s">
        <v>23961</v>
      </c>
      <c r="F1848" s="1" t="s">
        <v>3518</v>
      </c>
      <c r="G1848" s="1">
        <v>0</v>
      </c>
      <c r="H1848" s="1" t="s">
        <v>27474</v>
      </c>
      <c r="I1848" s="1">
        <v>0</v>
      </c>
      <c r="J1848" s="1" t="s">
        <v>27474</v>
      </c>
      <c r="K1848" s="1">
        <f t="shared" si="112"/>
        <v>0</v>
      </c>
      <c r="L1848" s="2">
        <f>SUMIFS('Basin Total Well Counts'!B:B,'Basin Total Well Counts'!A:A,F1848)</f>
        <v>0</v>
      </c>
      <c r="M1848" s="4">
        <f t="shared" si="113"/>
        <v>0</v>
      </c>
      <c r="N1848" s="2">
        <f>SUMIF('Basin Emissions'!A:A,F1848,'Basin Emissions'!B:B)</f>
        <v>394.54766229999996</v>
      </c>
      <c r="O1848" s="8">
        <f t="shared" si="114"/>
        <v>0</v>
      </c>
      <c r="P1848" s="7">
        <f>SUMIF('Tool Pneumatics CH4 VOC BTEX'!B:B,A1848,'Tool Pneumatics CH4 VOC BTEX'!F:F)</f>
        <v>16.949659347534201</v>
      </c>
      <c r="Q1848" s="14">
        <f t="shared" si="115"/>
        <v>0</v>
      </c>
      <c r="R1848" s="16">
        <f>SUMIF('Tool Pneumatics CH4 VOC BTEX'!B:B,A1848,'Tool Pneumatics CH4 VOC BTEX'!H:H)*Q1848</f>
        <v>0</v>
      </c>
      <c r="S1848" s="16">
        <f>SUMIF('Tool Pneumatics CH4 VOC BTEX'!B:B,A1848,'Tool Pneumatics CH4 VOC BTEX'!J:J)*Q1848</f>
        <v>0</v>
      </c>
      <c r="T1848" s="16">
        <f>SUMIF('Tool Pneumatics CH4 VOC BTEX'!B:B,A1848,'Tool Pneumatics CH4 VOC BTEX'!L:L)*Q1848</f>
        <v>0</v>
      </c>
      <c r="U1848" s="16">
        <f>SUMIF('Tool Pneumatics CH4 VOC BTEX'!B:B,A1848,'Tool Pneumatics CH4 VOC BTEX'!N:N)*Q1848</f>
        <v>0</v>
      </c>
    </row>
    <row r="1849" spans="1:21" x14ac:dyDescent="0.25">
      <c r="A1849" s="1" t="s">
        <v>4638</v>
      </c>
      <c r="B1849" s="1" t="s">
        <v>1491</v>
      </c>
      <c r="C1849" s="1" t="s">
        <v>2007</v>
      </c>
      <c r="D1849" s="3" t="s">
        <v>2732</v>
      </c>
      <c r="E1849" s="3" t="s">
        <v>23961</v>
      </c>
      <c r="F1849" s="1" t="s">
        <v>3518</v>
      </c>
      <c r="G1849" s="1">
        <v>0</v>
      </c>
      <c r="H1849" s="1" t="s">
        <v>27474</v>
      </c>
      <c r="I1849" s="1">
        <v>0</v>
      </c>
      <c r="J1849" s="1" t="s">
        <v>27474</v>
      </c>
      <c r="K1849" s="1">
        <f t="shared" si="112"/>
        <v>0</v>
      </c>
      <c r="L1849" s="2">
        <f>SUMIFS('Basin Total Well Counts'!B:B,'Basin Total Well Counts'!A:A,F1849)</f>
        <v>0</v>
      </c>
      <c r="M1849" s="4">
        <f t="shared" si="113"/>
        <v>0</v>
      </c>
      <c r="N1849" s="2">
        <f>SUMIF('Basin Emissions'!A:A,F1849,'Basin Emissions'!B:B)</f>
        <v>394.54766229999996</v>
      </c>
      <c r="O1849" s="8">
        <f t="shared" si="114"/>
        <v>0</v>
      </c>
      <c r="P1849" s="7">
        <f>SUMIF('Tool Pneumatics CH4 VOC BTEX'!B:B,A1849,'Tool Pneumatics CH4 VOC BTEX'!F:F)</f>
        <v>16.949659347534201</v>
      </c>
      <c r="Q1849" s="14">
        <f t="shared" si="115"/>
        <v>0</v>
      </c>
      <c r="R1849" s="16">
        <f>SUMIF('Tool Pneumatics CH4 VOC BTEX'!B:B,A1849,'Tool Pneumatics CH4 VOC BTEX'!H:H)*Q1849</f>
        <v>0</v>
      </c>
      <c r="S1849" s="16">
        <f>SUMIF('Tool Pneumatics CH4 VOC BTEX'!B:B,A1849,'Tool Pneumatics CH4 VOC BTEX'!J:J)*Q1849</f>
        <v>0</v>
      </c>
      <c r="T1849" s="16">
        <f>SUMIF('Tool Pneumatics CH4 VOC BTEX'!B:B,A1849,'Tool Pneumatics CH4 VOC BTEX'!L:L)*Q1849</f>
        <v>0</v>
      </c>
      <c r="U1849" s="16">
        <f>SUMIF('Tool Pneumatics CH4 VOC BTEX'!B:B,A1849,'Tool Pneumatics CH4 VOC BTEX'!N:N)*Q1849</f>
        <v>0</v>
      </c>
    </row>
    <row r="1850" spans="1:21" x14ac:dyDescent="0.25">
      <c r="A1850" s="1" t="s">
        <v>4639</v>
      </c>
      <c r="B1850" s="1" t="s">
        <v>1491</v>
      </c>
      <c r="C1850" s="1" t="s">
        <v>3717</v>
      </c>
      <c r="D1850" s="3" t="s">
        <v>2240</v>
      </c>
      <c r="E1850" s="3" t="s">
        <v>23961</v>
      </c>
      <c r="F1850" s="1" t="s">
        <v>3518</v>
      </c>
      <c r="G1850" s="1">
        <v>0</v>
      </c>
      <c r="H1850" s="1" t="s">
        <v>27474</v>
      </c>
      <c r="I1850" s="1">
        <v>0</v>
      </c>
      <c r="J1850" s="1" t="s">
        <v>27474</v>
      </c>
      <c r="K1850" s="1">
        <f t="shared" si="112"/>
        <v>0</v>
      </c>
      <c r="L1850" s="2">
        <f>SUMIFS('Basin Total Well Counts'!B:B,'Basin Total Well Counts'!A:A,F1850)</f>
        <v>0</v>
      </c>
      <c r="M1850" s="4">
        <f t="shared" si="113"/>
        <v>0</v>
      </c>
      <c r="N1850" s="2">
        <f>SUMIF('Basin Emissions'!A:A,F1850,'Basin Emissions'!B:B)</f>
        <v>394.54766229999996</v>
      </c>
      <c r="O1850" s="8">
        <f t="shared" si="114"/>
        <v>0</v>
      </c>
      <c r="P1850" s="7">
        <f>SUMIF('Tool Pneumatics CH4 VOC BTEX'!B:B,A1850,'Tool Pneumatics CH4 VOC BTEX'!F:F)</f>
        <v>16.949659347534201</v>
      </c>
      <c r="Q1850" s="14">
        <f t="shared" si="115"/>
        <v>0</v>
      </c>
      <c r="R1850" s="16">
        <f>SUMIF('Tool Pneumatics CH4 VOC BTEX'!B:B,A1850,'Tool Pneumatics CH4 VOC BTEX'!H:H)*Q1850</f>
        <v>0</v>
      </c>
      <c r="S1850" s="16">
        <f>SUMIF('Tool Pneumatics CH4 VOC BTEX'!B:B,A1850,'Tool Pneumatics CH4 VOC BTEX'!J:J)*Q1850</f>
        <v>0</v>
      </c>
      <c r="T1850" s="16">
        <f>SUMIF('Tool Pneumatics CH4 VOC BTEX'!B:B,A1850,'Tool Pneumatics CH4 VOC BTEX'!L:L)*Q1850</f>
        <v>0</v>
      </c>
      <c r="U1850" s="16">
        <f>SUMIF('Tool Pneumatics CH4 VOC BTEX'!B:B,A1850,'Tool Pneumatics CH4 VOC BTEX'!N:N)*Q1850</f>
        <v>0</v>
      </c>
    </row>
    <row r="1851" spans="1:21" x14ac:dyDescent="0.25">
      <c r="A1851" s="1" t="s">
        <v>4640</v>
      </c>
      <c r="B1851" s="1" t="s">
        <v>1491</v>
      </c>
      <c r="C1851" s="1" t="s">
        <v>4641</v>
      </c>
      <c r="D1851" s="3" t="s">
        <v>2240</v>
      </c>
      <c r="E1851" s="3" t="s">
        <v>23961</v>
      </c>
      <c r="F1851" s="1" t="s">
        <v>5603</v>
      </c>
      <c r="G1851" s="1">
        <v>0</v>
      </c>
      <c r="H1851" s="1" t="s">
        <v>27474</v>
      </c>
      <c r="I1851" s="1">
        <v>0</v>
      </c>
      <c r="J1851" s="1" t="s">
        <v>27474</v>
      </c>
      <c r="K1851" s="1">
        <f t="shared" si="112"/>
        <v>0</v>
      </c>
      <c r="L1851" s="2">
        <f>SUMIFS('Basin Total Well Counts'!B:B,'Basin Total Well Counts'!A:A,F1851)</f>
        <v>0</v>
      </c>
      <c r="M1851" s="4">
        <f t="shared" si="113"/>
        <v>0</v>
      </c>
      <c r="N1851" s="2">
        <f>SUMIF('Basin Emissions'!A:A,F1851,'Basin Emissions'!B:B)</f>
        <v>0</v>
      </c>
      <c r="O1851" s="8">
        <f t="shared" si="114"/>
        <v>0</v>
      </c>
      <c r="P1851" s="7">
        <f>SUMIF('Tool Pneumatics CH4 VOC BTEX'!B:B,A1851,'Tool Pneumatics CH4 VOC BTEX'!F:F)</f>
        <v>16.949659347534201</v>
      </c>
      <c r="Q1851" s="14">
        <f t="shared" si="115"/>
        <v>0</v>
      </c>
      <c r="R1851" s="16">
        <f>SUMIF('Tool Pneumatics CH4 VOC BTEX'!B:B,A1851,'Tool Pneumatics CH4 VOC BTEX'!H:H)*Q1851</f>
        <v>0</v>
      </c>
      <c r="S1851" s="16">
        <f>SUMIF('Tool Pneumatics CH4 VOC BTEX'!B:B,A1851,'Tool Pneumatics CH4 VOC BTEX'!J:J)*Q1851</f>
        <v>0</v>
      </c>
      <c r="T1851" s="16">
        <f>SUMIF('Tool Pneumatics CH4 VOC BTEX'!B:B,A1851,'Tool Pneumatics CH4 VOC BTEX'!L:L)*Q1851</f>
        <v>0</v>
      </c>
      <c r="U1851" s="16">
        <f>SUMIF('Tool Pneumatics CH4 VOC BTEX'!B:B,A1851,'Tool Pneumatics CH4 VOC BTEX'!N:N)*Q1851</f>
        <v>0</v>
      </c>
    </row>
    <row r="1852" spans="1:21" x14ac:dyDescent="0.25">
      <c r="A1852" s="1" t="s">
        <v>4642</v>
      </c>
      <c r="B1852" s="1" t="s">
        <v>1491</v>
      </c>
      <c r="C1852" s="1" t="s">
        <v>4643</v>
      </c>
      <c r="D1852" s="3" t="s">
        <v>2240</v>
      </c>
      <c r="E1852" s="3" t="s">
        <v>23961</v>
      </c>
      <c r="F1852" s="1" t="s">
        <v>5603</v>
      </c>
      <c r="G1852" s="1">
        <v>0</v>
      </c>
      <c r="H1852" s="1" t="s">
        <v>27474</v>
      </c>
      <c r="I1852" s="1">
        <v>0</v>
      </c>
      <c r="J1852" s="1" t="s">
        <v>27474</v>
      </c>
      <c r="K1852" s="1">
        <f t="shared" si="112"/>
        <v>0</v>
      </c>
      <c r="L1852" s="2">
        <f>SUMIFS('Basin Total Well Counts'!B:B,'Basin Total Well Counts'!A:A,F1852)</f>
        <v>0</v>
      </c>
      <c r="M1852" s="4">
        <f t="shared" si="113"/>
        <v>0</v>
      </c>
      <c r="N1852" s="2">
        <f>SUMIF('Basin Emissions'!A:A,F1852,'Basin Emissions'!B:B)</f>
        <v>0</v>
      </c>
      <c r="O1852" s="8">
        <f t="shared" si="114"/>
        <v>0</v>
      </c>
      <c r="P1852" s="7">
        <f>SUMIF('Tool Pneumatics CH4 VOC BTEX'!B:B,A1852,'Tool Pneumatics CH4 VOC BTEX'!F:F)</f>
        <v>16.949659347534201</v>
      </c>
      <c r="Q1852" s="14">
        <f t="shared" si="115"/>
        <v>0</v>
      </c>
      <c r="R1852" s="16">
        <f>SUMIF('Tool Pneumatics CH4 VOC BTEX'!B:B,A1852,'Tool Pneumatics CH4 VOC BTEX'!H:H)*Q1852</f>
        <v>0</v>
      </c>
      <c r="S1852" s="16">
        <f>SUMIF('Tool Pneumatics CH4 VOC BTEX'!B:B,A1852,'Tool Pneumatics CH4 VOC BTEX'!J:J)*Q1852</f>
        <v>0</v>
      </c>
      <c r="T1852" s="16">
        <f>SUMIF('Tool Pneumatics CH4 VOC BTEX'!B:B,A1852,'Tool Pneumatics CH4 VOC BTEX'!L:L)*Q1852</f>
        <v>0</v>
      </c>
      <c r="U1852" s="16">
        <f>SUMIF('Tool Pneumatics CH4 VOC BTEX'!B:B,A1852,'Tool Pneumatics CH4 VOC BTEX'!N:N)*Q1852</f>
        <v>0</v>
      </c>
    </row>
    <row r="1853" spans="1:21" x14ac:dyDescent="0.25">
      <c r="A1853" s="1" t="s">
        <v>4644</v>
      </c>
      <c r="B1853" s="1" t="s">
        <v>1491</v>
      </c>
      <c r="C1853" s="1" t="s">
        <v>4399</v>
      </c>
      <c r="D1853" s="3" t="s">
        <v>2732</v>
      </c>
      <c r="E1853" s="3" t="s">
        <v>23961</v>
      </c>
      <c r="F1853" s="1" t="s">
        <v>3518</v>
      </c>
      <c r="G1853" s="1">
        <v>0</v>
      </c>
      <c r="H1853" s="1" t="s">
        <v>27474</v>
      </c>
      <c r="I1853" s="1">
        <v>0</v>
      </c>
      <c r="J1853" s="1" t="s">
        <v>27474</v>
      </c>
      <c r="K1853" s="1">
        <f t="shared" si="112"/>
        <v>0</v>
      </c>
      <c r="L1853" s="2">
        <f>SUMIFS('Basin Total Well Counts'!B:B,'Basin Total Well Counts'!A:A,F1853)</f>
        <v>0</v>
      </c>
      <c r="M1853" s="4">
        <f t="shared" si="113"/>
        <v>0</v>
      </c>
      <c r="N1853" s="2">
        <f>SUMIF('Basin Emissions'!A:A,F1853,'Basin Emissions'!B:B)</f>
        <v>394.54766229999996</v>
      </c>
      <c r="O1853" s="8">
        <f t="shared" si="114"/>
        <v>0</v>
      </c>
      <c r="P1853" s="7">
        <f>SUMIF('Tool Pneumatics CH4 VOC BTEX'!B:B,A1853,'Tool Pneumatics CH4 VOC BTEX'!F:F)</f>
        <v>16.949659347534201</v>
      </c>
      <c r="Q1853" s="14">
        <f t="shared" si="115"/>
        <v>0</v>
      </c>
      <c r="R1853" s="16">
        <f>SUMIF('Tool Pneumatics CH4 VOC BTEX'!B:B,A1853,'Tool Pneumatics CH4 VOC BTEX'!H:H)*Q1853</f>
        <v>0</v>
      </c>
      <c r="S1853" s="16">
        <f>SUMIF('Tool Pneumatics CH4 VOC BTEX'!B:B,A1853,'Tool Pneumatics CH4 VOC BTEX'!J:J)*Q1853</f>
        <v>0</v>
      </c>
      <c r="T1853" s="16">
        <f>SUMIF('Tool Pneumatics CH4 VOC BTEX'!B:B,A1853,'Tool Pneumatics CH4 VOC BTEX'!L:L)*Q1853</f>
        <v>0</v>
      </c>
      <c r="U1853" s="16">
        <f>SUMIF('Tool Pneumatics CH4 VOC BTEX'!B:B,A1853,'Tool Pneumatics CH4 VOC BTEX'!N:N)*Q1853</f>
        <v>0</v>
      </c>
    </row>
    <row r="1854" spans="1:21" x14ac:dyDescent="0.25">
      <c r="A1854" s="1" t="s">
        <v>4645</v>
      </c>
      <c r="B1854" s="1" t="s">
        <v>1491</v>
      </c>
      <c r="C1854" s="1" t="s">
        <v>4646</v>
      </c>
      <c r="D1854" s="3" t="s">
        <v>2732</v>
      </c>
      <c r="E1854" s="3" t="s">
        <v>23961</v>
      </c>
      <c r="F1854" s="1" t="s">
        <v>5603</v>
      </c>
      <c r="G1854" s="1">
        <v>0</v>
      </c>
      <c r="H1854" s="1" t="s">
        <v>27474</v>
      </c>
      <c r="I1854" s="1">
        <v>0</v>
      </c>
      <c r="J1854" s="1" t="s">
        <v>27474</v>
      </c>
      <c r="K1854" s="1">
        <f t="shared" si="112"/>
        <v>0</v>
      </c>
      <c r="L1854" s="2">
        <f>SUMIFS('Basin Total Well Counts'!B:B,'Basin Total Well Counts'!A:A,F1854)</f>
        <v>0</v>
      </c>
      <c r="M1854" s="4">
        <f t="shared" si="113"/>
        <v>0</v>
      </c>
      <c r="N1854" s="2">
        <f>SUMIF('Basin Emissions'!A:A,F1854,'Basin Emissions'!B:B)</f>
        <v>0</v>
      </c>
      <c r="O1854" s="8">
        <f t="shared" si="114"/>
        <v>0</v>
      </c>
      <c r="P1854" s="7">
        <f>SUMIF('Tool Pneumatics CH4 VOC BTEX'!B:B,A1854,'Tool Pneumatics CH4 VOC BTEX'!F:F)</f>
        <v>16.949659347534201</v>
      </c>
      <c r="Q1854" s="14">
        <f t="shared" si="115"/>
        <v>0</v>
      </c>
      <c r="R1854" s="16">
        <f>SUMIF('Tool Pneumatics CH4 VOC BTEX'!B:B,A1854,'Tool Pneumatics CH4 VOC BTEX'!H:H)*Q1854</f>
        <v>0</v>
      </c>
      <c r="S1854" s="16">
        <f>SUMIF('Tool Pneumatics CH4 VOC BTEX'!B:B,A1854,'Tool Pneumatics CH4 VOC BTEX'!J:J)*Q1854</f>
        <v>0</v>
      </c>
      <c r="T1854" s="16">
        <f>SUMIF('Tool Pneumatics CH4 VOC BTEX'!B:B,A1854,'Tool Pneumatics CH4 VOC BTEX'!L:L)*Q1854</f>
        <v>0</v>
      </c>
      <c r="U1854" s="16">
        <f>SUMIF('Tool Pneumatics CH4 VOC BTEX'!B:B,A1854,'Tool Pneumatics CH4 VOC BTEX'!N:N)*Q1854</f>
        <v>0</v>
      </c>
    </row>
    <row r="1855" spans="1:21" x14ac:dyDescent="0.25">
      <c r="A1855" s="1" t="s">
        <v>4647</v>
      </c>
      <c r="B1855" s="1" t="s">
        <v>1491</v>
      </c>
      <c r="C1855" s="1" t="s">
        <v>2181</v>
      </c>
      <c r="D1855" s="3" t="s">
        <v>2732</v>
      </c>
      <c r="E1855" s="3" t="s">
        <v>23961</v>
      </c>
      <c r="F1855" s="1" t="s">
        <v>3518</v>
      </c>
      <c r="G1855" s="1">
        <v>0</v>
      </c>
      <c r="H1855" s="1" t="s">
        <v>27474</v>
      </c>
      <c r="I1855" s="1">
        <v>0</v>
      </c>
      <c r="J1855" s="1" t="s">
        <v>27474</v>
      </c>
      <c r="K1855" s="1">
        <f t="shared" si="112"/>
        <v>0</v>
      </c>
      <c r="L1855" s="2">
        <f>SUMIFS('Basin Total Well Counts'!B:B,'Basin Total Well Counts'!A:A,F1855)</f>
        <v>0</v>
      </c>
      <c r="M1855" s="4">
        <f t="shared" si="113"/>
        <v>0</v>
      </c>
      <c r="N1855" s="2">
        <f>SUMIF('Basin Emissions'!A:A,F1855,'Basin Emissions'!B:B)</f>
        <v>394.54766229999996</v>
      </c>
      <c r="O1855" s="8">
        <f t="shared" si="114"/>
        <v>0</v>
      </c>
      <c r="P1855" s="7">
        <f>SUMIF('Tool Pneumatics CH4 VOC BTEX'!B:B,A1855,'Tool Pneumatics CH4 VOC BTEX'!F:F)</f>
        <v>16.949659347534201</v>
      </c>
      <c r="Q1855" s="14">
        <f t="shared" si="115"/>
        <v>0</v>
      </c>
      <c r="R1855" s="16">
        <f>SUMIF('Tool Pneumatics CH4 VOC BTEX'!B:B,A1855,'Tool Pneumatics CH4 VOC BTEX'!H:H)*Q1855</f>
        <v>0</v>
      </c>
      <c r="S1855" s="16">
        <f>SUMIF('Tool Pneumatics CH4 VOC BTEX'!B:B,A1855,'Tool Pneumatics CH4 VOC BTEX'!J:J)*Q1855</f>
        <v>0</v>
      </c>
      <c r="T1855" s="16">
        <f>SUMIF('Tool Pneumatics CH4 VOC BTEX'!B:B,A1855,'Tool Pneumatics CH4 VOC BTEX'!L:L)*Q1855</f>
        <v>0</v>
      </c>
      <c r="U1855" s="16">
        <f>SUMIF('Tool Pneumatics CH4 VOC BTEX'!B:B,A1855,'Tool Pneumatics CH4 VOC BTEX'!N:N)*Q1855</f>
        <v>0</v>
      </c>
    </row>
    <row r="1856" spans="1:21" x14ac:dyDescent="0.25">
      <c r="A1856" s="1" t="s">
        <v>4648</v>
      </c>
      <c r="B1856" s="1" t="s">
        <v>1491</v>
      </c>
      <c r="C1856" s="1" t="s">
        <v>1502</v>
      </c>
      <c r="D1856" s="3" t="s">
        <v>2240</v>
      </c>
      <c r="E1856" s="3" t="s">
        <v>23961</v>
      </c>
      <c r="F1856" s="1" t="s">
        <v>3518</v>
      </c>
      <c r="G1856" s="1">
        <v>0</v>
      </c>
      <c r="H1856" s="1" t="s">
        <v>27474</v>
      </c>
      <c r="I1856" s="1">
        <v>0</v>
      </c>
      <c r="J1856" s="1" t="s">
        <v>27474</v>
      </c>
      <c r="K1856" s="1">
        <f t="shared" si="112"/>
        <v>0</v>
      </c>
      <c r="L1856" s="2">
        <f>SUMIFS('Basin Total Well Counts'!B:B,'Basin Total Well Counts'!A:A,F1856)</f>
        <v>0</v>
      </c>
      <c r="M1856" s="4">
        <f t="shared" si="113"/>
        <v>0</v>
      </c>
      <c r="N1856" s="2">
        <f>SUMIF('Basin Emissions'!A:A,F1856,'Basin Emissions'!B:B)</f>
        <v>394.54766229999996</v>
      </c>
      <c r="O1856" s="8">
        <f t="shared" si="114"/>
        <v>0</v>
      </c>
      <c r="P1856" s="7">
        <f>SUMIF('Tool Pneumatics CH4 VOC BTEX'!B:B,A1856,'Tool Pneumatics CH4 VOC BTEX'!F:F)</f>
        <v>16.949659347534201</v>
      </c>
      <c r="Q1856" s="14">
        <f t="shared" si="115"/>
        <v>0</v>
      </c>
      <c r="R1856" s="16">
        <f>SUMIF('Tool Pneumatics CH4 VOC BTEX'!B:B,A1856,'Tool Pneumatics CH4 VOC BTEX'!H:H)*Q1856</f>
        <v>0</v>
      </c>
      <c r="S1856" s="16">
        <f>SUMIF('Tool Pneumatics CH4 VOC BTEX'!B:B,A1856,'Tool Pneumatics CH4 VOC BTEX'!J:J)*Q1856</f>
        <v>0</v>
      </c>
      <c r="T1856" s="16">
        <f>SUMIF('Tool Pneumatics CH4 VOC BTEX'!B:B,A1856,'Tool Pneumatics CH4 VOC BTEX'!L:L)*Q1856</f>
        <v>0</v>
      </c>
      <c r="U1856" s="16">
        <f>SUMIF('Tool Pneumatics CH4 VOC BTEX'!B:B,A1856,'Tool Pneumatics CH4 VOC BTEX'!N:N)*Q1856</f>
        <v>0</v>
      </c>
    </row>
    <row r="1857" spans="1:21" x14ac:dyDescent="0.25">
      <c r="A1857" s="1" t="s">
        <v>4649</v>
      </c>
      <c r="B1857" s="1" t="s">
        <v>1491</v>
      </c>
      <c r="C1857" s="1" t="s">
        <v>1699</v>
      </c>
      <c r="D1857" s="3" t="s">
        <v>2240</v>
      </c>
      <c r="E1857" s="3" t="s">
        <v>23961</v>
      </c>
      <c r="F1857" s="1" t="s">
        <v>6801</v>
      </c>
      <c r="G1857" s="1">
        <v>0</v>
      </c>
      <c r="H1857" s="1" t="s">
        <v>27474</v>
      </c>
      <c r="I1857" s="1">
        <v>0</v>
      </c>
      <c r="J1857" s="1" t="s">
        <v>27474</v>
      </c>
      <c r="K1857" s="1">
        <f t="shared" si="112"/>
        <v>0</v>
      </c>
      <c r="L1857" s="2">
        <f>SUMIFS('Basin Total Well Counts'!B:B,'Basin Total Well Counts'!A:A,F1857)</f>
        <v>69</v>
      </c>
      <c r="M1857" s="4">
        <f t="shared" si="113"/>
        <v>0</v>
      </c>
      <c r="N1857" s="2">
        <f>SUMIF('Basin Emissions'!A:A,F1857,'Basin Emissions'!B:B)</f>
        <v>227.18555889999999</v>
      </c>
      <c r="O1857" s="8">
        <f t="shared" si="114"/>
        <v>0</v>
      </c>
      <c r="P1857" s="7">
        <f>SUMIF('Tool Pneumatics CH4 VOC BTEX'!B:B,A1857,'Tool Pneumatics CH4 VOC BTEX'!F:F)</f>
        <v>5.1165800094604501</v>
      </c>
      <c r="Q1857" s="14">
        <f t="shared" si="115"/>
        <v>0</v>
      </c>
      <c r="R1857" s="16">
        <f>SUMIF('Tool Pneumatics CH4 VOC BTEX'!B:B,A1857,'Tool Pneumatics CH4 VOC BTEX'!H:H)*Q1857</f>
        <v>0</v>
      </c>
      <c r="S1857" s="16">
        <f>SUMIF('Tool Pneumatics CH4 VOC BTEX'!B:B,A1857,'Tool Pneumatics CH4 VOC BTEX'!J:J)*Q1857</f>
        <v>0</v>
      </c>
      <c r="T1857" s="16">
        <f>SUMIF('Tool Pneumatics CH4 VOC BTEX'!B:B,A1857,'Tool Pneumatics CH4 VOC BTEX'!L:L)*Q1857</f>
        <v>0</v>
      </c>
      <c r="U1857" s="16">
        <f>SUMIF('Tool Pneumatics CH4 VOC BTEX'!B:B,A1857,'Tool Pneumatics CH4 VOC BTEX'!N:N)*Q1857</f>
        <v>0</v>
      </c>
    </row>
    <row r="1858" spans="1:21" x14ac:dyDescent="0.25">
      <c r="A1858" s="1" t="s">
        <v>4650</v>
      </c>
      <c r="B1858" s="1" t="s">
        <v>1491</v>
      </c>
      <c r="C1858" s="1" t="s">
        <v>4651</v>
      </c>
      <c r="D1858" s="3" t="s">
        <v>2240</v>
      </c>
      <c r="E1858" s="3" t="s">
        <v>23961</v>
      </c>
      <c r="F1858" s="1" t="s">
        <v>3518</v>
      </c>
      <c r="G1858" s="1">
        <v>0</v>
      </c>
      <c r="H1858" s="1" t="s">
        <v>27474</v>
      </c>
      <c r="I1858" s="1">
        <v>0</v>
      </c>
      <c r="J1858" s="1" t="s">
        <v>27474</v>
      </c>
      <c r="K1858" s="1">
        <f t="shared" ref="K1858:K1921" si="116">+I1858+G1858</f>
        <v>0</v>
      </c>
      <c r="L1858" s="2">
        <f>SUMIFS('Basin Total Well Counts'!B:B,'Basin Total Well Counts'!A:A,F1858)</f>
        <v>0</v>
      </c>
      <c r="M1858" s="4">
        <f t="shared" ref="M1858:M1921" si="117">IFERROR(+K1858/L1858,0)</f>
        <v>0</v>
      </c>
      <c r="N1858" s="2">
        <f>SUMIF('Basin Emissions'!A:A,F1858,'Basin Emissions'!B:B)</f>
        <v>394.54766229999996</v>
      </c>
      <c r="O1858" s="8">
        <f t="shared" ref="O1858:O1921" si="118">+N1858*M1858</f>
        <v>0</v>
      </c>
      <c r="P1858" s="7">
        <f>SUMIF('Tool Pneumatics CH4 VOC BTEX'!B:B,A1858,'Tool Pneumatics CH4 VOC BTEX'!F:F)</f>
        <v>16.949659347534201</v>
      </c>
      <c r="Q1858" s="14">
        <f t="shared" ref="Q1858:Q1921" si="119">IFERROR(O1858/P1858,0)*(2204.6/2000)</f>
        <v>0</v>
      </c>
      <c r="R1858" s="16">
        <f>SUMIF('Tool Pneumatics CH4 VOC BTEX'!B:B,A1858,'Tool Pneumatics CH4 VOC BTEX'!H:H)*Q1858</f>
        <v>0</v>
      </c>
      <c r="S1858" s="16">
        <f>SUMIF('Tool Pneumatics CH4 VOC BTEX'!B:B,A1858,'Tool Pneumatics CH4 VOC BTEX'!J:J)*Q1858</f>
        <v>0</v>
      </c>
      <c r="T1858" s="16">
        <f>SUMIF('Tool Pneumatics CH4 VOC BTEX'!B:B,A1858,'Tool Pneumatics CH4 VOC BTEX'!L:L)*Q1858</f>
        <v>0</v>
      </c>
      <c r="U1858" s="16">
        <f>SUMIF('Tool Pneumatics CH4 VOC BTEX'!B:B,A1858,'Tool Pneumatics CH4 VOC BTEX'!N:N)*Q1858</f>
        <v>0</v>
      </c>
    </row>
    <row r="1859" spans="1:21" x14ac:dyDescent="0.25">
      <c r="A1859" s="1" t="s">
        <v>4652</v>
      </c>
      <c r="B1859" s="1" t="s">
        <v>1491</v>
      </c>
      <c r="C1859" s="1" t="s">
        <v>4653</v>
      </c>
      <c r="D1859" s="3" t="s">
        <v>2732</v>
      </c>
      <c r="E1859" s="3" t="s">
        <v>23961</v>
      </c>
      <c r="F1859" s="1" t="s">
        <v>5603</v>
      </c>
      <c r="G1859" s="1">
        <v>0</v>
      </c>
      <c r="H1859" s="1" t="s">
        <v>27474</v>
      </c>
      <c r="I1859" s="1">
        <v>0</v>
      </c>
      <c r="J1859" s="1" t="s">
        <v>27474</v>
      </c>
      <c r="K1859" s="1">
        <f t="shared" si="116"/>
        <v>0</v>
      </c>
      <c r="L1859" s="2">
        <f>SUMIFS('Basin Total Well Counts'!B:B,'Basin Total Well Counts'!A:A,F1859)</f>
        <v>0</v>
      </c>
      <c r="M1859" s="4">
        <f t="shared" si="117"/>
        <v>0</v>
      </c>
      <c r="N1859" s="2">
        <f>SUMIF('Basin Emissions'!A:A,F1859,'Basin Emissions'!B:B)</f>
        <v>0</v>
      </c>
      <c r="O1859" s="8">
        <f t="shared" si="118"/>
        <v>0</v>
      </c>
      <c r="P1859" s="7">
        <f>SUMIF('Tool Pneumatics CH4 VOC BTEX'!B:B,A1859,'Tool Pneumatics CH4 VOC BTEX'!F:F)</f>
        <v>16.949659347534201</v>
      </c>
      <c r="Q1859" s="14">
        <f t="shared" si="119"/>
        <v>0</v>
      </c>
      <c r="R1859" s="16">
        <f>SUMIF('Tool Pneumatics CH4 VOC BTEX'!B:B,A1859,'Tool Pneumatics CH4 VOC BTEX'!H:H)*Q1859</f>
        <v>0</v>
      </c>
      <c r="S1859" s="16">
        <f>SUMIF('Tool Pneumatics CH4 VOC BTEX'!B:B,A1859,'Tool Pneumatics CH4 VOC BTEX'!J:J)*Q1859</f>
        <v>0</v>
      </c>
      <c r="T1859" s="16">
        <f>SUMIF('Tool Pneumatics CH4 VOC BTEX'!B:B,A1859,'Tool Pneumatics CH4 VOC BTEX'!L:L)*Q1859</f>
        <v>0</v>
      </c>
      <c r="U1859" s="16">
        <f>SUMIF('Tool Pneumatics CH4 VOC BTEX'!B:B,A1859,'Tool Pneumatics CH4 VOC BTEX'!N:N)*Q1859</f>
        <v>0</v>
      </c>
    </row>
    <row r="1860" spans="1:21" x14ac:dyDescent="0.25">
      <c r="A1860" s="1" t="s">
        <v>4654</v>
      </c>
      <c r="B1860" s="1" t="s">
        <v>1491</v>
      </c>
      <c r="C1860" s="1" t="s">
        <v>4655</v>
      </c>
      <c r="D1860" s="3" t="s">
        <v>2240</v>
      </c>
      <c r="E1860" s="3" t="s">
        <v>23961</v>
      </c>
      <c r="F1860" s="1" t="s">
        <v>3518</v>
      </c>
      <c r="G1860" s="1">
        <v>0</v>
      </c>
      <c r="H1860" s="1" t="s">
        <v>27474</v>
      </c>
      <c r="I1860" s="1">
        <v>0</v>
      </c>
      <c r="J1860" s="1" t="s">
        <v>27474</v>
      </c>
      <c r="K1860" s="1">
        <f t="shared" si="116"/>
        <v>0</v>
      </c>
      <c r="L1860" s="2">
        <f>SUMIFS('Basin Total Well Counts'!B:B,'Basin Total Well Counts'!A:A,F1860)</f>
        <v>0</v>
      </c>
      <c r="M1860" s="4">
        <f t="shared" si="117"/>
        <v>0</v>
      </c>
      <c r="N1860" s="2">
        <f>SUMIF('Basin Emissions'!A:A,F1860,'Basin Emissions'!B:B)</f>
        <v>394.54766229999996</v>
      </c>
      <c r="O1860" s="8">
        <f t="shared" si="118"/>
        <v>0</v>
      </c>
      <c r="P1860" s="7">
        <f>SUMIF('Tool Pneumatics CH4 VOC BTEX'!B:B,A1860,'Tool Pneumatics CH4 VOC BTEX'!F:F)</f>
        <v>16.949659347534201</v>
      </c>
      <c r="Q1860" s="14">
        <f t="shared" si="119"/>
        <v>0</v>
      </c>
      <c r="R1860" s="16">
        <f>SUMIF('Tool Pneumatics CH4 VOC BTEX'!B:B,A1860,'Tool Pneumatics CH4 VOC BTEX'!H:H)*Q1860</f>
        <v>0</v>
      </c>
      <c r="S1860" s="16">
        <f>SUMIF('Tool Pneumatics CH4 VOC BTEX'!B:B,A1860,'Tool Pneumatics CH4 VOC BTEX'!J:J)*Q1860</f>
        <v>0</v>
      </c>
      <c r="T1860" s="16">
        <f>SUMIF('Tool Pneumatics CH4 VOC BTEX'!B:B,A1860,'Tool Pneumatics CH4 VOC BTEX'!L:L)*Q1860</f>
        <v>0</v>
      </c>
      <c r="U1860" s="16">
        <f>SUMIF('Tool Pneumatics CH4 VOC BTEX'!B:B,A1860,'Tool Pneumatics CH4 VOC BTEX'!N:N)*Q1860</f>
        <v>0</v>
      </c>
    </row>
    <row r="1861" spans="1:21" x14ac:dyDescent="0.25">
      <c r="A1861" s="1" t="s">
        <v>4656</v>
      </c>
      <c r="B1861" s="1" t="s">
        <v>1491</v>
      </c>
      <c r="C1861" s="1" t="s">
        <v>4657</v>
      </c>
      <c r="D1861" s="3" t="s">
        <v>2240</v>
      </c>
      <c r="E1861" s="3" t="s">
        <v>23961</v>
      </c>
      <c r="F1861" s="1" t="s">
        <v>2611</v>
      </c>
      <c r="G1861" s="1">
        <v>0</v>
      </c>
      <c r="H1861" s="1" t="s">
        <v>27474</v>
      </c>
      <c r="I1861" s="1">
        <v>0</v>
      </c>
      <c r="J1861" s="1" t="s">
        <v>27474</v>
      </c>
      <c r="K1861" s="1">
        <f t="shared" si="116"/>
        <v>0</v>
      </c>
      <c r="L1861" s="2">
        <f>SUMIFS('Basin Total Well Counts'!B:B,'Basin Total Well Counts'!A:A,F1861)</f>
        <v>4076</v>
      </c>
      <c r="M1861" s="4">
        <f t="shared" si="117"/>
        <v>0</v>
      </c>
      <c r="N1861" s="2">
        <f>SUMIF('Basin Emissions'!A:A,F1861,'Basin Emissions'!B:B)</f>
        <v>5707.3909445000027</v>
      </c>
      <c r="O1861" s="8">
        <f t="shared" si="118"/>
        <v>0</v>
      </c>
      <c r="P1861" s="7">
        <f>SUMIF('Tool Pneumatics CH4 VOC BTEX'!B:B,A1861,'Tool Pneumatics CH4 VOC BTEX'!F:F)</f>
        <v>3.07563304901123</v>
      </c>
      <c r="Q1861" s="14">
        <f t="shared" si="119"/>
        <v>0</v>
      </c>
      <c r="R1861" s="16">
        <f>SUMIF('Tool Pneumatics CH4 VOC BTEX'!B:B,A1861,'Tool Pneumatics CH4 VOC BTEX'!H:H)*Q1861</f>
        <v>0</v>
      </c>
      <c r="S1861" s="16">
        <f>SUMIF('Tool Pneumatics CH4 VOC BTEX'!B:B,A1861,'Tool Pneumatics CH4 VOC BTEX'!J:J)*Q1861</f>
        <v>0</v>
      </c>
      <c r="T1861" s="16">
        <f>SUMIF('Tool Pneumatics CH4 VOC BTEX'!B:B,A1861,'Tool Pneumatics CH4 VOC BTEX'!L:L)*Q1861</f>
        <v>0</v>
      </c>
      <c r="U1861" s="16">
        <f>SUMIF('Tool Pneumatics CH4 VOC BTEX'!B:B,A1861,'Tool Pneumatics CH4 VOC BTEX'!N:N)*Q1861</f>
        <v>0</v>
      </c>
    </row>
    <row r="1862" spans="1:21" x14ac:dyDescent="0.25">
      <c r="A1862" s="1" t="s">
        <v>4658</v>
      </c>
      <c r="B1862" s="1" t="s">
        <v>1491</v>
      </c>
      <c r="C1862" s="1" t="s">
        <v>1941</v>
      </c>
      <c r="D1862" s="3" t="s">
        <v>2240</v>
      </c>
      <c r="E1862" s="3" t="s">
        <v>23961</v>
      </c>
      <c r="F1862" s="1" t="s">
        <v>3518</v>
      </c>
      <c r="G1862" s="1">
        <v>0</v>
      </c>
      <c r="H1862" s="1" t="s">
        <v>27474</v>
      </c>
      <c r="I1862" s="1">
        <v>0</v>
      </c>
      <c r="J1862" s="1" t="s">
        <v>27474</v>
      </c>
      <c r="K1862" s="1">
        <f t="shared" si="116"/>
        <v>0</v>
      </c>
      <c r="L1862" s="2">
        <f>SUMIFS('Basin Total Well Counts'!B:B,'Basin Total Well Counts'!A:A,F1862)</f>
        <v>0</v>
      </c>
      <c r="M1862" s="4">
        <f t="shared" si="117"/>
        <v>0</v>
      </c>
      <c r="N1862" s="2">
        <f>SUMIF('Basin Emissions'!A:A,F1862,'Basin Emissions'!B:B)</f>
        <v>394.54766229999996</v>
      </c>
      <c r="O1862" s="8">
        <f t="shared" si="118"/>
        <v>0</v>
      </c>
      <c r="P1862" s="7">
        <f>SUMIF('Tool Pneumatics CH4 VOC BTEX'!B:B,A1862,'Tool Pneumatics CH4 VOC BTEX'!F:F)</f>
        <v>16.949659347534201</v>
      </c>
      <c r="Q1862" s="14">
        <f t="shared" si="119"/>
        <v>0</v>
      </c>
      <c r="R1862" s="16">
        <f>SUMIF('Tool Pneumatics CH4 VOC BTEX'!B:B,A1862,'Tool Pneumatics CH4 VOC BTEX'!H:H)*Q1862</f>
        <v>0</v>
      </c>
      <c r="S1862" s="16">
        <f>SUMIF('Tool Pneumatics CH4 VOC BTEX'!B:B,A1862,'Tool Pneumatics CH4 VOC BTEX'!J:J)*Q1862</f>
        <v>0</v>
      </c>
      <c r="T1862" s="16">
        <f>SUMIF('Tool Pneumatics CH4 VOC BTEX'!B:B,A1862,'Tool Pneumatics CH4 VOC BTEX'!L:L)*Q1862</f>
        <v>0</v>
      </c>
      <c r="U1862" s="16">
        <f>SUMIF('Tool Pneumatics CH4 VOC BTEX'!B:B,A1862,'Tool Pneumatics CH4 VOC BTEX'!N:N)*Q1862</f>
        <v>0</v>
      </c>
    </row>
    <row r="1863" spans="1:21" x14ac:dyDescent="0.25">
      <c r="A1863" s="1" t="s">
        <v>4659</v>
      </c>
      <c r="B1863" s="1" t="s">
        <v>1491</v>
      </c>
      <c r="C1863" s="1" t="s">
        <v>1669</v>
      </c>
      <c r="D1863" s="3" t="s">
        <v>2732</v>
      </c>
      <c r="E1863" s="3" t="s">
        <v>23961</v>
      </c>
      <c r="F1863" s="1" t="s">
        <v>3518</v>
      </c>
      <c r="G1863" s="1">
        <v>0</v>
      </c>
      <c r="H1863" s="1" t="s">
        <v>27474</v>
      </c>
      <c r="I1863" s="1">
        <v>0</v>
      </c>
      <c r="J1863" s="1" t="s">
        <v>27474</v>
      </c>
      <c r="K1863" s="1">
        <f t="shared" si="116"/>
        <v>0</v>
      </c>
      <c r="L1863" s="2">
        <f>SUMIFS('Basin Total Well Counts'!B:B,'Basin Total Well Counts'!A:A,F1863)</f>
        <v>0</v>
      </c>
      <c r="M1863" s="4">
        <f t="shared" si="117"/>
        <v>0</v>
      </c>
      <c r="N1863" s="2">
        <f>SUMIF('Basin Emissions'!A:A,F1863,'Basin Emissions'!B:B)</f>
        <v>394.54766229999996</v>
      </c>
      <c r="O1863" s="8">
        <f t="shared" si="118"/>
        <v>0</v>
      </c>
      <c r="P1863" s="7">
        <f>SUMIF('Tool Pneumatics CH4 VOC BTEX'!B:B,A1863,'Tool Pneumatics CH4 VOC BTEX'!F:F)</f>
        <v>16.949659347534201</v>
      </c>
      <c r="Q1863" s="14">
        <f t="shared" si="119"/>
        <v>0</v>
      </c>
      <c r="R1863" s="16">
        <f>SUMIF('Tool Pneumatics CH4 VOC BTEX'!B:B,A1863,'Tool Pneumatics CH4 VOC BTEX'!H:H)*Q1863</f>
        <v>0</v>
      </c>
      <c r="S1863" s="16">
        <f>SUMIF('Tool Pneumatics CH4 VOC BTEX'!B:B,A1863,'Tool Pneumatics CH4 VOC BTEX'!J:J)*Q1863</f>
        <v>0</v>
      </c>
      <c r="T1863" s="16">
        <f>SUMIF('Tool Pneumatics CH4 VOC BTEX'!B:B,A1863,'Tool Pneumatics CH4 VOC BTEX'!L:L)*Q1863</f>
        <v>0</v>
      </c>
      <c r="U1863" s="16">
        <f>SUMIF('Tool Pneumatics CH4 VOC BTEX'!B:B,A1863,'Tool Pneumatics CH4 VOC BTEX'!N:N)*Q1863</f>
        <v>0</v>
      </c>
    </row>
    <row r="1864" spans="1:21" x14ac:dyDescent="0.25">
      <c r="A1864" s="1" t="s">
        <v>4660</v>
      </c>
      <c r="B1864" s="1" t="s">
        <v>1491</v>
      </c>
      <c r="C1864" s="1" t="s">
        <v>1788</v>
      </c>
      <c r="D1864" s="3" t="s">
        <v>2240</v>
      </c>
      <c r="E1864" s="3" t="s">
        <v>23961</v>
      </c>
      <c r="F1864" s="1" t="s">
        <v>5603</v>
      </c>
      <c r="G1864" s="1">
        <v>0</v>
      </c>
      <c r="H1864" s="1" t="s">
        <v>27474</v>
      </c>
      <c r="I1864" s="1">
        <v>0</v>
      </c>
      <c r="J1864" s="1" t="s">
        <v>27474</v>
      </c>
      <c r="K1864" s="1">
        <f t="shared" si="116"/>
        <v>0</v>
      </c>
      <c r="L1864" s="2">
        <f>SUMIFS('Basin Total Well Counts'!B:B,'Basin Total Well Counts'!A:A,F1864)</f>
        <v>0</v>
      </c>
      <c r="M1864" s="4">
        <f t="shared" si="117"/>
        <v>0</v>
      </c>
      <c r="N1864" s="2">
        <f>SUMIF('Basin Emissions'!A:A,F1864,'Basin Emissions'!B:B)</f>
        <v>0</v>
      </c>
      <c r="O1864" s="8">
        <f t="shared" si="118"/>
        <v>0</v>
      </c>
      <c r="P1864" s="7">
        <f>SUMIF('Tool Pneumatics CH4 VOC BTEX'!B:B,A1864,'Tool Pneumatics CH4 VOC BTEX'!F:F)</f>
        <v>16.949659347534201</v>
      </c>
      <c r="Q1864" s="14">
        <f t="shared" si="119"/>
        <v>0</v>
      </c>
      <c r="R1864" s="16">
        <f>SUMIF('Tool Pneumatics CH4 VOC BTEX'!B:B,A1864,'Tool Pneumatics CH4 VOC BTEX'!H:H)*Q1864</f>
        <v>0</v>
      </c>
      <c r="S1864" s="16">
        <f>SUMIF('Tool Pneumatics CH4 VOC BTEX'!B:B,A1864,'Tool Pneumatics CH4 VOC BTEX'!J:J)*Q1864</f>
        <v>0</v>
      </c>
      <c r="T1864" s="16">
        <f>SUMIF('Tool Pneumatics CH4 VOC BTEX'!B:B,A1864,'Tool Pneumatics CH4 VOC BTEX'!L:L)*Q1864</f>
        <v>0</v>
      </c>
      <c r="U1864" s="16">
        <f>SUMIF('Tool Pneumatics CH4 VOC BTEX'!B:B,A1864,'Tool Pneumatics CH4 VOC BTEX'!N:N)*Q1864</f>
        <v>0</v>
      </c>
    </row>
    <row r="1865" spans="1:21" x14ac:dyDescent="0.25">
      <c r="A1865" s="1" t="s">
        <v>4661</v>
      </c>
      <c r="B1865" s="1" t="s">
        <v>1491</v>
      </c>
      <c r="C1865" s="1" t="s">
        <v>2462</v>
      </c>
      <c r="D1865" s="3" t="s">
        <v>2240</v>
      </c>
      <c r="E1865" s="3" t="s">
        <v>23961</v>
      </c>
      <c r="F1865" s="1" t="s">
        <v>5603</v>
      </c>
      <c r="G1865" s="1">
        <v>0</v>
      </c>
      <c r="H1865" s="1" t="s">
        <v>27474</v>
      </c>
      <c r="I1865" s="1">
        <v>0</v>
      </c>
      <c r="J1865" s="1" t="s">
        <v>27474</v>
      </c>
      <c r="K1865" s="1">
        <f t="shared" si="116"/>
        <v>0</v>
      </c>
      <c r="L1865" s="2">
        <f>SUMIFS('Basin Total Well Counts'!B:B,'Basin Total Well Counts'!A:A,F1865)</f>
        <v>0</v>
      </c>
      <c r="M1865" s="4">
        <f t="shared" si="117"/>
        <v>0</v>
      </c>
      <c r="N1865" s="2">
        <f>SUMIF('Basin Emissions'!A:A,F1865,'Basin Emissions'!B:B)</f>
        <v>0</v>
      </c>
      <c r="O1865" s="8">
        <f t="shared" si="118"/>
        <v>0</v>
      </c>
      <c r="P1865" s="7">
        <f>SUMIF('Tool Pneumatics CH4 VOC BTEX'!B:B,A1865,'Tool Pneumatics CH4 VOC BTEX'!F:F)</f>
        <v>16.949659347534201</v>
      </c>
      <c r="Q1865" s="14">
        <f t="shared" si="119"/>
        <v>0</v>
      </c>
      <c r="R1865" s="16">
        <f>SUMIF('Tool Pneumatics CH4 VOC BTEX'!B:B,A1865,'Tool Pneumatics CH4 VOC BTEX'!H:H)*Q1865</f>
        <v>0</v>
      </c>
      <c r="S1865" s="16">
        <f>SUMIF('Tool Pneumatics CH4 VOC BTEX'!B:B,A1865,'Tool Pneumatics CH4 VOC BTEX'!J:J)*Q1865</f>
        <v>0</v>
      </c>
      <c r="T1865" s="16">
        <f>SUMIF('Tool Pneumatics CH4 VOC BTEX'!B:B,A1865,'Tool Pneumatics CH4 VOC BTEX'!L:L)*Q1865</f>
        <v>0</v>
      </c>
      <c r="U1865" s="16">
        <f>SUMIF('Tool Pneumatics CH4 VOC BTEX'!B:B,A1865,'Tool Pneumatics CH4 VOC BTEX'!N:N)*Q1865</f>
        <v>0</v>
      </c>
    </row>
    <row r="1866" spans="1:21" x14ac:dyDescent="0.25">
      <c r="A1866" s="1" t="s">
        <v>4662</v>
      </c>
      <c r="B1866" s="1" t="s">
        <v>1491</v>
      </c>
      <c r="C1866" s="1" t="s">
        <v>4663</v>
      </c>
      <c r="D1866" s="3" t="s">
        <v>2240</v>
      </c>
      <c r="E1866" s="3" t="s">
        <v>23961</v>
      </c>
      <c r="F1866" s="1" t="s">
        <v>3518</v>
      </c>
      <c r="G1866" s="1">
        <v>0</v>
      </c>
      <c r="H1866" s="1" t="s">
        <v>27474</v>
      </c>
      <c r="I1866" s="1">
        <v>0</v>
      </c>
      <c r="J1866" s="1" t="s">
        <v>27474</v>
      </c>
      <c r="K1866" s="1">
        <f t="shared" si="116"/>
        <v>0</v>
      </c>
      <c r="L1866" s="2">
        <f>SUMIFS('Basin Total Well Counts'!B:B,'Basin Total Well Counts'!A:A,F1866)</f>
        <v>0</v>
      </c>
      <c r="M1866" s="4">
        <f t="shared" si="117"/>
        <v>0</v>
      </c>
      <c r="N1866" s="2">
        <f>SUMIF('Basin Emissions'!A:A,F1866,'Basin Emissions'!B:B)</f>
        <v>394.54766229999996</v>
      </c>
      <c r="O1866" s="8">
        <f t="shared" si="118"/>
        <v>0</v>
      </c>
      <c r="P1866" s="7">
        <f>SUMIF('Tool Pneumatics CH4 VOC BTEX'!B:B,A1866,'Tool Pneumatics CH4 VOC BTEX'!F:F)</f>
        <v>16.949659347534201</v>
      </c>
      <c r="Q1866" s="14">
        <f t="shared" si="119"/>
        <v>0</v>
      </c>
      <c r="R1866" s="16">
        <f>SUMIF('Tool Pneumatics CH4 VOC BTEX'!B:B,A1866,'Tool Pneumatics CH4 VOC BTEX'!H:H)*Q1866</f>
        <v>0</v>
      </c>
      <c r="S1866" s="16">
        <f>SUMIF('Tool Pneumatics CH4 VOC BTEX'!B:B,A1866,'Tool Pneumatics CH4 VOC BTEX'!J:J)*Q1866</f>
        <v>0</v>
      </c>
      <c r="T1866" s="16">
        <f>SUMIF('Tool Pneumatics CH4 VOC BTEX'!B:B,A1866,'Tool Pneumatics CH4 VOC BTEX'!L:L)*Q1866</f>
        <v>0</v>
      </c>
      <c r="U1866" s="16">
        <f>SUMIF('Tool Pneumatics CH4 VOC BTEX'!B:B,A1866,'Tool Pneumatics CH4 VOC BTEX'!N:N)*Q1866</f>
        <v>0</v>
      </c>
    </row>
    <row r="1867" spans="1:21" x14ac:dyDescent="0.25">
      <c r="A1867" s="1" t="s">
        <v>4664</v>
      </c>
      <c r="B1867" s="1" t="s">
        <v>1491</v>
      </c>
      <c r="C1867" s="1" t="s">
        <v>3581</v>
      </c>
      <c r="D1867" s="3" t="s">
        <v>2240</v>
      </c>
      <c r="E1867" s="3" t="s">
        <v>23961</v>
      </c>
      <c r="F1867" s="1" t="s">
        <v>5603</v>
      </c>
      <c r="G1867" s="1">
        <v>0</v>
      </c>
      <c r="H1867" s="1" t="s">
        <v>27474</v>
      </c>
      <c r="I1867" s="1">
        <v>0</v>
      </c>
      <c r="J1867" s="1" t="s">
        <v>27474</v>
      </c>
      <c r="K1867" s="1">
        <f t="shared" si="116"/>
        <v>0</v>
      </c>
      <c r="L1867" s="2">
        <f>SUMIFS('Basin Total Well Counts'!B:B,'Basin Total Well Counts'!A:A,F1867)</f>
        <v>0</v>
      </c>
      <c r="M1867" s="4">
        <f t="shared" si="117"/>
        <v>0</v>
      </c>
      <c r="N1867" s="2">
        <f>SUMIF('Basin Emissions'!A:A,F1867,'Basin Emissions'!B:B)</f>
        <v>0</v>
      </c>
      <c r="O1867" s="8">
        <f t="shared" si="118"/>
        <v>0</v>
      </c>
      <c r="P1867" s="7">
        <f>SUMIF('Tool Pneumatics CH4 VOC BTEX'!B:B,A1867,'Tool Pneumatics CH4 VOC BTEX'!F:F)</f>
        <v>16.949659347534201</v>
      </c>
      <c r="Q1867" s="14">
        <f t="shared" si="119"/>
        <v>0</v>
      </c>
      <c r="R1867" s="16">
        <f>SUMIF('Tool Pneumatics CH4 VOC BTEX'!B:B,A1867,'Tool Pneumatics CH4 VOC BTEX'!H:H)*Q1867</f>
        <v>0</v>
      </c>
      <c r="S1867" s="16">
        <f>SUMIF('Tool Pneumatics CH4 VOC BTEX'!B:B,A1867,'Tool Pneumatics CH4 VOC BTEX'!J:J)*Q1867</f>
        <v>0</v>
      </c>
      <c r="T1867" s="16">
        <f>SUMIF('Tool Pneumatics CH4 VOC BTEX'!B:B,A1867,'Tool Pneumatics CH4 VOC BTEX'!L:L)*Q1867</f>
        <v>0</v>
      </c>
      <c r="U1867" s="16">
        <f>SUMIF('Tool Pneumatics CH4 VOC BTEX'!B:B,A1867,'Tool Pneumatics CH4 VOC BTEX'!N:N)*Q1867</f>
        <v>0</v>
      </c>
    </row>
    <row r="1868" spans="1:21" x14ac:dyDescent="0.25">
      <c r="A1868" s="1" t="s">
        <v>4665</v>
      </c>
      <c r="B1868" s="1" t="s">
        <v>1491</v>
      </c>
      <c r="C1868" s="1" t="s">
        <v>2004</v>
      </c>
      <c r="D1868" s="3" t="s">
        <v>2240</v>
      </c>
      <c r="E1868" s="3" t="s">
        <v>23961</v>
      </c>
      <c r="F1868" s="1" t="s">
        <v>3518</v>
      </c>
      <c r="G1868" s="1">
        <v>0</v>
      </c>
      <c r="H1868" s="1" t="s">
        <v>27474</v>
      </c>
      <c r="I1868" s="1">
        <v>0</v>
      </c>
      <c r="J1868" s="1" t="s">
        <v>27474</v>
      </c>
      <c r="K1868" s="1">
        <f t="shared" si="116"/>
        <v>0</v>
      </c>
      <c r="L1868" s="2">
        <f>SUMIFS('Basin Total Well Counts'!B:B,'Basin Total Well Counts'!A:A,F1868)</f>
        <v>0</v>
      </c>
      <c r="M1868" s="4">
        <f t="shared" si="117"/>
        <v>0</v>
      </c>
      <c r="N1868" s="2">
        <f>SUMIF('Basin Emissions'!A:A,F1868,'Basin Emissions'!B:B)</f>
        <v>394.54766229999996</v>
      </c>
      <c r="O1868" s="8">
        <f t="shared" si="118"/>
        <v>0</v>
      </c>
      <c r="P1868" s="7">
        <f>SUMIF('Tool Pneumatics CH4 VOC BTEX'!B:B,A1868,'Tool Pneumatics CH4 VOC BTEX'!F:F)</f>
        <v>16.949659347534201</v>
      </c>
      <c r="Q1868" s="14">
        <f t="shared" si="119"/>
        <v>0</v>
      </c>
      <c r="R1868" s="16">
        <f>SUMIF('Tool Pneumatics CH4 VOC BTEX'!B:B,A1868,'Tool Pneumatics CH4 VOC BTEX'!H:H)*Q1868</f>
        <v>0</v>
      </c>
      <c r="S1868" s="16">
        <f>SUMIF('Tool Pneumatics CH4 VOC BTEX'!B:B,A1868,'Tool Pneumatics CH4 VOC BTEX'!J:J)*Q1868</f>
        <v>0</v>
      </c>
      <c r="T1868" s="16">
        <f>SUMIF('Tool Pneumatics CH4 VOC BTEX'!B:B,A1868,'Tool Pneumatics CH4 VOC BTEX'!L:L)*Q1868</f>
        <v>0</v>
      </c>
      <c r="U1868" s="16">
        <f>SUMIF('Tool Pneumatics CH4 VOC BTEX'!B:B,A1868,'Tool Pneumatics CH4 VOC BTEX'!N:N)*Q1868</f>
        <v>0</v>
      </c>
    </row>
    <row r="1869" spans="1:21" x14ac:dyDescent="0.25">
      <c r="A1869" s="1" t="s">
        <v>4666</v>
      </c>
      <c r="B1869" s="1" t="s">
        <v>1491</v>
      </c>
      <c r="C1869" s="1" t="s">
        <v>4667</v>
      </c>
      <c r="D1869" s="3" t="s">
        <v>2732</v>
      </c>
      <c r="E1869" s="3" t="s">
        <v>23961</v>
      </c>
      <c r="F1869" s="1" t="s">
        <v>3518</v>
      </c>
      <c r="G1869" s="1">
        <v>0</v>
      </c>
      <c r="H1869" s="1" t="s">
        <v>27474</v>
      </c>
      <c r="I1869" s="1">
        <v>0</v>
      </c>
      <c r="J1869" s="1" t="s">
        <v>27474</v>
      </c>
      <c r="K1869" s="1">
        <f t="shared" si="116"/>
        <v>0</v>
      </c>
      <c r="L1869" s="2">
        <f>SUMIFS('Basin Total Well Counts'!B:B,'Basin Total Well Counts'!A:A,F1869)</f>
        <v>0</v>
      </c>
      <c r="M1869" s="4">
        <f t="shared" si="117"/>
        <v>0</v>
      </c>
      <c r="N1869" s="2">
        <f>SUMIF('Basin Emissions'!A:A,F1869,'Basin Emissions'!B:B)</f>
        <v>394.54766229999996</v>
      </c>
      <c r="O1869" s="8">
        <f t="shared" si="118"/>
        <v>0</v>
      </c>
      <c r="P1869" s="7">
        <f>SUMIF('Tool Pneumatics CH4 VOC BTEX'!B:B,A1869,'Tool Pneumatics CH4 VOC BTEX'!F:F)</f>
        <v>16.949659347534201</v>
      </c>
      <c r="Q1869" s="14">
        <f t="shared" si="119"/>
        <v>0</v>
      </c>
      <c r="R1869" s="16">
        <f>SUMIF('Tool Pneumatics CH4 VOC BTEX'!B:B,A1869,'Tool Pneumatics CH4 VOC BTEX'!H:H)*Q1869</f>
        <v>0</v>
      </c>
      <c r="S1869" s="16">
        <f>SUMIF('Tool Pneumatics CH4 VOC BTEX'!B:B,A1869,'Tool Pneumatics CH4 VOC BTEX'!J:J)*Q1869</f>
        <v>0</v>
      </c>
      <c r="T1869" s="16">
        <f>SUMIF('Tool Pneumatics CH4 VOC BTEX'!B:B,A1869,'Tool Pneumatics CH4 VOC BTEX'!L:L)*Q1869</f>
        <v>0</v>
      </c>
      <c r="U1869" s="16">
        <f>SUMIF('Tool Pneumatics CH4 VOC BTEX'!B:B,A1869,'Tool Pneumatics CH4 VOC BTEX'!N:N)*Q1869</f>
        <v>0</v>
      </c>
    </row>
    <row r="1870" spans="1:21" x14ac:dyDescent="0.25">
      <c r="A1870" s="1" t="s">
        <v>4668</v>
      </c>
      <c r="B1870" s="1" t="s">
        <v>1491</v>
      </c>
      <c r="C1870" s="1" t="s">
        <v>4669</v>
      </c>
      <c r="D1870" s="3" t="s">
        <v>2732</v>
      </c>
      <c r="E1870" s="3" t="s">
        <v>23961</v>
      </c>
      <c r="F1870" s="1" t="s">
        <v>2611</v>
      </c>
      <c r="G1870" s="1">
        <v>0</v>
      </c>
      <c r="H1870" s="1" t="s">
        <v>27474</v>
      </c>
      <c r="I1870" s="1">
        <v>0</v>
      </c>
      <c r="J1870" s="1" t="s">
        <v>27474</v>
      </c>
      <c r="K1870" s="1">
        <f t="shared" si="116"/>
        <v>0</v>
      </c>
      <c r="L1870" s="2">
        <f>SUMIFS('Basin Total Well Counts'!B:B,'Basin Total Well Counts'!A:A,F1870)</f>
        <v>4076</v>
      </c>
      <c r="M1870" s="4">
        <f t="shared" si="117"/>
        <v>0</v>
      </c>
      <c r="N1870" s="2">
        <f>SUMIF('Basin Emissions'!A:A,F1870,'Basin Emissions'!B:B)</f>
        <v>5707.3909445000027</v>
      </c>
      <c r="O1870" s="8">
        <f t="shared" si="118"/>
        <v>0</v>
      </c>
      <c r="P1870" s="7">
        <f>SUMIF('Tool Pneumatics CH4 VOC BTEX'!B:B,A1870,'Tool Pneumatics CH4 VOC BTEX'!F:F)</f>
        <v>3.07563304901123</v>
      </c>
      <c r="Q1870" s="14">
        <f t="shared" si="119"/>
        <v>0</v>
      </c>
      <c r="R1870" s="16">
        <f>SUMIF('Tool Pneumatics CH4 VOC BTEX'!B:B,A1870,'Tool Pneumatics CH4 VOC BTEX'!H:H)*Q1870</f>
        <v>0</v>
      </c>
      <c r="S1870" s="16">
        <f>SUMIF('Tool Pneumatics CH4 VOC BTEX'!B:B,A1870,'Tool Pneumatics CH4 VOC BTEX'!J:J)*Q1870</f>
        <v>0</v>
      </c>
      <c r="T1870" s="16">
        <f>SUMIF('Tool Pneumatics CH4 VOC BTEX'!B:B,A1870,'Tool Pneumatics CH4 VOC BTEX'!L:L)*Q1870</f>
        <v>0</v>
      </c>
      <c r="U1870" s="16">
        <f>SUMIF('Tool Pneumatics CH4 VOC BTEX'!B:B,A1870,'Tool Pneumatics CH4 VOC BTEX'!N:N)*Q1870</f>
        <v>0</v>
      </c>
    </row>
    <row r="1871" spans="1:21" x14ac:dyDescent="0.25">
      <c r="A1871" s="1" t="s">
        <v>4670</v>
      </c>
      <c r="B1871" s="1" t="s">
        <v>1491</v>
      </c>
      <c r="C1871" s="1" t="s">
        <v>4671</v>
      </c>
      <c r="D1871" s="3" t="s">
        <v>2732</v>
      </c>
      <c r="E1871" s="3" t="s">
        <v>23961</v>
      </c>
      <c r="F1871" s="1" t="s">
        <v>3518</v>
      </c>
      <c r="G1871" s="1">
        <v>0</v>
      </c>
      <c r="H1871" s="1" t="s">
        <v>27474</v>
      </c>
      <c r="I1871" s="1">
        <v>0</v>
      </c>
      <c r="J1871" s="1" t="s">
        <v>27474</v>
      </c>
      <c r="K1871" s="1">
        <f t="shared" si="116"/>
        <v>0</v>
      </c>
      <c r="L1871" s="2">
        <f>SUMIFS('Basin Total Well Counts'!B:B,'Basin Total Well Counts'!A:A,F1871)</f>
        <v>0</v>
      </c>
      <c r="M1871" s="4">
        <f t="shared" si="117"/>
        <v>0</v>
      </c>
      <c r="N1871" s="2">
        <f>SUMIF('Basin Emissions'!A:A,F1871,'Basin Emissions'!B:B)</f>
        <v>394.54766229999996</v>
      </c>
      <c r="O1871" s="8">
        <f t="shared" si="118"/>
        <v>0</v>
      </c>
      <c r="P1871" s="7">
        <f>SUMIF('Tool Pneumatics CH4 VOC BTEX'!B:B,A1871,'Tool Pneumatics CH4 VOC BTEX'!F:F)</f>
        <v>16.949659347534201</v>
      </c>
      <c r="Q1871" s="14">
        <f t="shared" si="119"/>
        <v>0</v>
      </c>
      <c r="R1871" s="16">
        <f>SUMIF('Tool Pneumatics CH4 VOC BTEX'!B:B,A1871,'Tool Pneumatics CH4 VOC BTEX'!H:H)*Q1871</f>
        <v>0</v>
      </c>
      <c r="S1871" s="16">
        <f>SUMIF('Tool Pneumatics CH4 VOC BTEX'!B:B,A1871,'Tool Pneumatics CH4 VOC BTEX'!J:J)*Q1871</f>
        <v>0</v>
      </c>
      <c r="T1871" s="16">
        <f>SUMIF('Tool Pneumatics CH4 VOC BTEX'!B:B,A1871,'Tool Pneumatics CH4 VOC BTEX'!L:L)*Q1871</f>
        <v>0</v>
      </c>
      <c r="U1871" s="16">
        <f>SUMIF('Tool Pneumatics CH4 VOC BTEX'!B:B,A1871,'Tool Pneumatics CH4 VOC BTEX'!N:N)*Q1871</f>
        <v>0</v>
      </c>
    </row>
    <row r="1872" spans="1:21" x14ac:dyDescent="0.25">
      <c r="A1872" s="1" t="s">
        <v>4672</v>
      </c>
      <c r="B1872" s="1" t="s">
        <v>1491</v>
      </c>
      <c r="C1872" s="1" t="s">
        <v>3591</v>
      </c>
      <c r="D1872" s="3" t="s">
        <v>2240</v>
      </c>
      <c r="E1872" s="3" t="s">
        <v>23961</v>
      </c>
      <c r="F1872" s="1" t="s">
        <v>3378</v>
      </c>
      <c r="G1872" s="1">
        <v>0</v>
      </c>
      <c r="H1872" s="1" t="s">
        <v>27474</v>
      </c>
      <c r="I1872" s="1">
        <v>0</v>
      </c>
      <c r="J1872" s="1" t="s">
        <v>27474</v>
      </c>
      <c r="K1872" s="1">
        <f t="shared" si="116"/>
        <v>0</v>
      </c>
      <c r="L1872" s="2">
        <f>SUMIFS('Basin Total Well Counts'!B:B,'Basin Total Well Counts'!A:A,F1872)</f>
        <v>37</v>
      </c>
      <c r="M1872" s="4">
        <f t="shared" si="117"/>
        <v>0</v>
      </c>
      <c r="N1872" s="2">
        <f>SUMIF('Basin Emissions'!A:A,F1872,'Basin Emissions'!B:B)</f>
        <v>332.78833199999997</v>
      </c>
      <c r="O1872" s="8">
        <f t="shared" si="118"/>
        <v>0</v>
      </c>
      <c r="P1872" s="7">
        <f>SUMIF('Tool Pneumatics CH4 VOC BTEX'!B:B,A1872,'Tool Pneumatics CH4 VOC BTEX'!F:F)</f>
        <v>5.1165800094604501</v>
      </c>
      <c r="Q1872" s="14">
        <f t="shared" si="119"/>
        <v>0</v>
      </c>
      <c r="R1872" s="16">
        <f>SUMIF('Tool Pneumatics CH4 VOC BTEX'!B:B,A1872,'Tool Pneumatics CH4 VOC BTEX'!H:H)*Q1872</f>
        <v>0</v>
      </c>
      <c r="S1872" s="16">
        <f>SUMIF('Tool Pneumatics CH4 VOC BTEX'!B:B,A1872,'Tool Pneumatics CH4 VOC BTEX'!J:J)*Q1872</f>
        <v>0</v>
      </c>
      <c r="T1872" s="16">
        <f>SUMIF('Tool Pneumatics CH4 VOC BTEX'!B:B,A1872,'Tool Pneumatics CH4 VOC BTEX'!L:L)*Q1872</f>
        <v>0</v>
      </c>
      <c r="U1872" s="16">
        <f>SUMIF('Tool Pneumatics CH4 VOC BTEX'!B:B,A1872,'Tool Pneumatics CH4 VOC BTEX'!N:N)*Q1872</f>
        <v>0</v>
      </c>
    </row>
    <row r="1873" spans="1:21" x14ac:dyDescent="0.25">
      <c r="A1873" s="1" t="s">
        <v>4673</v>
      </c>
      <c r="B1873" s="1" t="s">
        <v>1491</v>
      </c>
      <c r="C1873" s="1" t="s">
        <v>4674</v>
      </c>
      <c r="D1873" s="3" t="s">
        <v>2732</v>
      </c>
      <c r="E1873" s="3" t="s">
        <v>23961</v>
      </c>
      <c r="F1873" s="1" t="s">
        <v>3518</v>
      </c>
      <c r="G1873" s="1">
        <v>0</v>
      </c>
      <c r="H1873" s="1" t="s">
        <v>27474</v>
      </c>
      <c r="I1873" s="1">
        <v>0</v>
      </c>
      <c r="J1873" s="1" t="s">
        <v>27474</v>
      </c>
      <c r="K1873" s="1">
        <f t="shared" si="116"/>
        <v>0</v>
      </c>
      <c r="L1873" s="2">
        <f>SUMIFS('Basin Total Well Counts'!B:B,'Basin Total Well Counts'!A:A,F1873)</f>
        <v>0</v>
      </c>
      <c r="M1873" s="4">
        <f t="shared" si="117"/>
        <v>0</v>
      </c>
      <c r="N1873" s="2">
        <f>SUMIF('Basin Emissions'!A:A,F1873,'Basin Emissions'!B:B)</f>
        <v>394.54766229999996</v>
      </c>
      <c r="O1873" s="8">
        <f t="shared" si="118"/>
        <v>0</v>
      </c>
      <c r="P1873" s="7">
        <f>SUMIF('Tool Pneumatics CH4 VOC BTEX'!B:B,A1873,'Tool Pneumatics CH4 VOC BTEX'!F:F)</f>
        <v>16.949659347534201</v>
      </c>
      <c r="Q1873" s="14">
        <f t="shared" si="119"/>
        <v>0</v>
      </c>
      <c r="R1873" s="16">
        <f>SUMIF('Tool Pneumatics CH4 VOC BTEX'!B:B,A1873,'Tool Pneumatics CH4 VOC BTEX'!H:H)*Q1873</f>
        <v>0</v>
      </c>
      <c r="S1873" s="16">
        <f>SUMIF('Tool Pneumatics CH4 VOC BTEX'!B:B,A1873,'Tool Pneumatics CH4 VOC BTEX'!J:J)*Q1873</f>
        <v>0</v>
      </c>
      <c r="T1873" s="16">
        <f>SUMIF('Tool Pneumatics CH4 VOC BTEX'!B:B,A1873,'Tool Pneumatics CH4 VOC BTEX'!L:L)*Q1873</f>
        <v>0</v>
      </c>
      <c r="U1873" s="16">
        <f>SUMIF('Tool Pneumatics CH4 VOC BTEX'!B:B,A1873,'Tool Pneumatics CH4 VOC BTEX'!N:N)*Q1873</f>
        <v>0</v>
      </c>
    </row>
    <row r="1874" spans="1:21" x14ac:dyDescent="0.25">
      <c r="A1874" s="1" t="s">
        <v>4675</v>
      </c>
      <c r="B1874" s="1" t="s">
        <v>1491</v>
      </c>
      <c r="C1874" s="1" t="s">
        <v>2038</v>
      </c>
      <c r="D1874" s="3" t="s">
        <v>2732</v>
      </c>
      <c r="E1874" s="3" t="s">
        <v>23961</v>
      </c>
      <c r="F1874" s="1" t="s">
        <v>6801</v>
      </c>
      <c r="G1874" s="1">
        <v>0</v>
      </c>
      <c r="H1874" s="1" t="s">
        <v>27474</v>
      </c>
      <c r="I1874" s="1">
        <v>0</v>
      </c>
      <c r="J1874" s="1" t="s">
        <v>27474</v>
      </c>
      <c r="K1874" s="1">
        <f t="shared" si="116"/>
        <v>0</v>
      </c>
      <c r="L1874" s="2">
        <f>SUMIFS('Basin Total Well Counts'!B:B,'Basin Total Well Counts'!A:A,F1874)</f>
        <v>69</v>
      </c>
      <c r="M1874" s="4">
        <f t="shared" si="117"/>
        <v>0</v>
      </c>
      <c r="N1874" s="2">
        <f>SUMIF('Basin Emissions'!A:A,F1874,'Basin Emissions'!B:B)</f>
        <v>227.18555889999999</v>
      </c>
      <c r="O1874" s="8">
        <f t="shared" si="118"/>
        <v>0</v>
      </c>
      <c r="P1874" s="7">
        <f>SUMIF('Tool Pneumatics CH4 VOC BTEX'!B:B,A1874,'Tool Pneumatics CH4 VOC BTEX'!F:F)</f>
        <v>5.1165800094604501</v>
      </c>
      <c r="Q1874" s="14">
        <f t="shared" si="119"/>
        <v>0</v>
      </c>
      <c r="R1874" s="16">
        <f>SUMIF('Tool Pneumatics CH4 VOC BTEX'!B:B,A1874,'Tool Pneumatics CH4 VOC BTEX'!H:H)*Q1874</f>
        <v>0</v>
      </c>
      <c r="S1874" s="16">
        <f>SUMIF('Tool Pneumatics CH4 VOC BTEX'!B:B,A1874,'Tool Pneumatics CH4 VOC BTEX'!J:J)*Q1874</f>
        <v>0</v>
      </c>
      <c r="T1874" s="16">
        <f>SUMIF('Tool Pneumatics CH4 VOC BTEX'!B:B,A1874,'Tool Pneumatics CH4 VOC BTEX'!L:L)*Q1874</f>
        <v>0</v>
      </c>
      <c r="U1874" s="16">
        <f>SUMIF('Tool Pneumatics CH4 VOC BTEX'!B:B,A1874,'Tool Pneumatics CH4 VOC BTEX'!N:N)*Q1874</f>
        <v>0</v>
      </c>
    </row>
    <row r="1875" spans="1:21" x14ac:dyDescent="0.25">
      <c r="A1875" s="1" t="s">
        <v>4676</v>
      </c>
      <c r="B1875" s="1" t="s">
        <v>1491</v>
      </c>
      <c r="C1875" s="1" t="s">
        <v>1985</v>
      </c>
      <c r="D1875" s="3" t="s">
        <v>2732</v>
      </c>
      <c r="E1875" s="3" t="s">
        <v>23961</v>
      </c>
      <c r="F1875" s="1" t="s">
        <v>6801</v>
      </c>
      <c r="G1875" s="1">
        <v>0</v>
      </c>
      <c r="H1875" s="1" t="s">
        <v>27474</v>
      </c>
      <c r="I1875" s="1">
        <v>0</v>
      </c>
      <c r="J1875" s="1" t="s">
        <v>27474</v>
      </c>
      <c r="K1875" s="1">
        <f t="shared" si="116"/>
        <v>0</v>
      </c>
      <c r="L1875" s="2">
        <f>SUMIFS('Basin Total Well Counts'!B:B,'Basin Total Well Counts'!A:A,F1875)</f>
        <v>69</v>
      </c>
      <c r="M1875" s="4">
        <f t="shared" si="117"/>
        <v>0</v>
      </c>
      <c r="N1875" s="2">
        <f>SUMIF('Basin Emissions'!A:A,F1875,'Basin Emissions'!B:B)</f>
        <v>227.18555889999999</v>
      </c>
      <c r="O1875" s="8">
        <f t="shared" si="118"/>
        <v>0</v>
      </c>
      <c r="P1875" s="7">
        <f>SUMIF('Tool Pneumatics CH4 VOC BTEX'!B:B,A1875,'Tool Pneumatics CH4 VOC BTEX'!F:F)</f>
        <v>5.1165800094604501</v>
      </c>
      <c r="Q1875" s="14">
        <f t="shared" si="119"/>
        <v>0</v>
      </c>
      <c r="R1875" s="16">
        <f>SUMIF('Tool Pneumatics CH4 VOC BTEX'!B:B,A1875,'Tool Pneumatics CH4 VOC BTEX'!H:H)*Q1875</f>
        <v>0</v>
      </c>
      <c r="S1875" s="16">
        <f>SUMIF('Tool Pneumatics CH4 VOC BTEX'!B:B,A1875,'Tool Pneumatics CH4 VOC BTEX'!J:J)*Q1875</f>
        <v>0</v>
      </c>
      <c r="T1875" s="16">
        <f>SUMIF('Tool Pneumatics CH4 VOC BTEX'!B:B,A1875,'Tool Pneumatics CH4 VOC BTEX'!L:L)*Q1875</f>
        <v>0</v>
      </c>
      <c r="U1875" s="16">
        <f>SUMIF('Tool Pneumatics CH4 VOC BTEX'!B:B,A1875,'Tool Pneumatics CH4 VOC BTEX'!N:N)*Q1875</f>
        <v>0</v>
      </c>
    </row>
    <row r="1876" spans="1:21" x14ac:dyDescent="0.25">
      <c r="A1876" s="1" t="s">
        <v>4677</v>
      </c>
      <c r="B1876" s="1" t="s">
        <v>1491</v>
      </c>
      <c r="C1876" s="1" t="s">
        <v>4678</v>
      </c>
      <c r="D1876" s="3" t="s">
        <v>2732</v>
      </c>
      <c r="E1876" s="3" t="s">
        <v>23961</v>
      </c>
      <c r="F1876" s="1" t="s">
        <v>5603</v>
      </c>
      <c r="G1876" s="1">
        <v>0</v>
      </c>
      <c r="H1876" s="1" t="s">
        <v>27474</v>
      </c>
      <c r="I1876" s="1">
        <v>0</v>
      </c>
      <c r="J1876" s="1" t="s">
        <v>27474</v>
      </c>
      <c r="K1876" s="1">
        <f t="shared" si="116"/>
        <v>0</v>
      </c>
      <c r="L1876" s="2">
        <f>SUMIFS('Basin Total Well Counts'!B:B,'Basin Total Well Counts'!A:A,F1876)</f>
        <v>0</v>
      </c>
      <c r="M1876" s="4">
        <f t="shared" si="117"/>
        <v>0</v>
      </c>
      <c r="N1876" s="2">
        <f>SUMIF('Basin Emissions'!A:A,F1876,'Basin Emissions'!B:B)</f>
        <v>0</v>
      </c>
      <c r="O1876" s="8">
        <f t="shared" si="118"/>
        <v>0</v>
      </c>
      <c r="P1876" s="7">
        <f>SUMIF('Tool Pneumatics CH4 VOC BTEX'!B:B,A1876,'Tool Pneumatics CH4 VOC BTEX'!F:F)</f>
        <v>16.949659347534201</v>
      </c>
      <c r="Q1876" s="14">
        <f t="shared" si="119"/>
        <v>0</v>
      </c>
      <c r="R1876" s="16">
        <f>SUMIF('Tool Pneumatics CH4 VOC BTEX'!B:B,A1876,'Tool Pneumatics CH4 VOC BTEX'!H:H)*Q1876</f>
        <v>0</v>
      </c>
      <c r="S1876" s="16">
        <f>SUMIF('Tool Pneumatics CH4 VOC BTEX'!B:B,A1876,'Tool Pneumatics CH4 VOC BTEX'!J:J)*Q1876</f>
        <v>0</v>
      </c>
      <c r="T1876" s="16">
        <f>SUMIF('Tool Pneumatics CH4 VOC BTEX'!B:B,A1876,'Tool Pneumatics CH4 VOC BTEX'!L:L)*Q1876</f>
        <v>0</v>
      </c>
      <c r="U1876" s="16">
        <f>SUMIF('Tool Pneumatics CH4 VOC BTEX'!B:B,A1876,'Tool Pneumatics CH4 VOC BTEX'!N:N)*Q1876</f>
        <v>0</v>
      </c>
    </row>
    <row r="1877" spans="1:21" x14ac:dyDescent="0.25">
      <c r="A1877" s="1" t="s">
        <v>4679</v>
      </c>
      <c r="B1877" s="1" t="s">
        <v>1491</v>
      </c>
      <c r="C1877" s="1" t="s">
        <v>4446</v>
      </c>
      <c r="D1877" s="3" t="s">
        <v>2240</v>
      </c>
      <c r="E1877" s="3" t="s">
        <v>23961</v>
      </c>
      <c r="F1877" s="1" t="s">
        <v>3518</v>
      </c>
      <c r="G1877" s="1">
        <v>0</v>
      </c>
      <c r="H1877" s="1" t="s">
        <v>27474</v>
      </c>
      <c r="I1877" s="1">
        <v>0</v>
      </c>
      <c r="J1877" s="1" t="s">
        <v>27474</v>
      </c>
      <c r="K1877" s="1">
        <f t="shared" si="116"/>
        <v>0</v>
      </c>
      <c r="L1877" s="2">
        <f>SUMIFS('Basin Total Well Counts'!B:B,'Basin Total Well Counts'!A:A,F1877)</f>
        <v>0</v>
      </c>
      <c r="M1877" s="4">
        <f t="shared" si="117"/>
        <v>0</v>
      </c>
      <c r="N1877" s="2">
        <f>SUMIF('Basin Emissions'!A:A,F1877,'Basin Emissions'!B:B)</f>
        <v>394.54766229999996</v>
      </c>
      <c r="O1877" s="8">
        <f t="shared" si="118"/>
        <v>0</v>
      </c>
      <c r="P1877" s="7">
        <f>SUMIF('Tool Pneumatics CH4 VOC BTEX'!B:B,A1877,'Tool Pneumatics CH4 VOC BTEX'!F:F)</f>
        <v>16.949659347534201</v>
      </c>
      <c r="Q1877" s="14">
        <f t="shared" si="119"/>
        <v>0</v>
      </c>
      <c r="R1877" s="16">
        <f>SUMIF('Tool Pneumatics CH4 VOC BTEX'!B:B,A1877,'Tool Pneumatics CH4 VOC BTEX'!H:H)*Q1877</f>
        <v>0</v>
      </c>
      <c r="S1877" s="16">
        <f>SUMIF('Tool Pneumatics CH4 VOC BTEX'!B:B,A1877,'Tool Pneumatics CH4 VOC BTEX'!J:J)*Q1877</f>
        <v>0</v>
      </c>
      <c r="T1877" s="16">
        <f>SUMIF('Tool Pneumatics CH4 VOC BTEX'!B:B,A1877,'Tool Pneumatics CH4 VOC BTEX'!L:L)*Q1877</f>
        <v>0</v>
      </c>
      <c r="U1877" s="16">
        <f>SUMIF('Tool Pneumatics CH4 VOC BTEX'!B:B,A1877,'Tool Pneumatics CH4 VOC BTEX'!N:N)*Q1877</f>
        <v>0</v>
      </c>
    </row>
    <row r="1878" spans="1:21" x14ac:dyDescent="0.25">
      <c r="A1878" s="1" t="s">
        <v>4680</v>
      </c>
      <c r="B1878" s="1" t="s">
        <v>1491</v>
      </c>
      <c r="C1878" s="1" t="s">
        <v>2139</v>
      </c>
      <c r="D1878" s="3" t="s">
        <v>2732</v>
      </c>
      <c r="E1878" s="3" t="s">
        <v>23961</v>
      </c>
      <c r="F1878" s="1" t="s">
        <v>3518</v>
      </c>
      <c r="G1878" s="1">
        <v>0</v>
      </c>
      <c r="H1878" s="1" t="s">
        <v>27474</v>
      </c>
      <c r="I1878" s="1">
        <v>0</v>
      </c>
      <c r="J1878" s="1" t="s">
        <v>27474</v>
      </c>
      <c r="K1878" s="1">
        <f t="shared" si="116"/>
        <v>0</v>
      </c>
      <c r="L1878" s="2">
        <f>SUMIFS('Basin Total Well Counts'!B:B,'Basin Total Well Counts'!A:A,F1878)</f>
        <v>0</v>
      </c>
      <c r="M1878" s="4">
        <f t="shared" si="117"/>
        <v>0</v>
      </c>
      <c r="N1878" s="2">
        <f>SUMIF('Basin Emissions'!A:A,F1878,'Basin Emissions'!B:B)</f>
        <v>394.54766229999996</v>
      </c>
      <c r="O1878" s="8">
        <f t="shared" si="118"/>
        <v>0</v>
      </c>
      <c r="P1878" s="7">
        <f>SUMIF('Tool Pneumatics CH4 VOC BTEX'!B:B,A1878,'Tool Pneumatics CH4 VOC BTEX'!F:F)</f>
        <v>16.949659347534201</v>
      </c>
      <c r="Q1878" s="14">
        <f t="shared" si="119"/>
        <v>0</v>
      </c>
      <c r="R1878" s="16">
        <f>SUMIF('Tool Pneumatics CH4 VOC BTEX'!B:B,A1878,'Tool Pneumatics CH4 VOC BTEX'!H:H)*Q1878</f>
        <v>0</v>
      </c>
      <c r="S1878" s="16">
        <f>SUMIF('Tool Pneumatics CH4 VOC BTEX'!B:B,A1878,'Tool Pneumatics CH4 VOC BTEX'!J:J)*Q1878</f>
        <v>0</v>
      </c>
      <c r="T1878" s="16">
        <f>SUMIF('Tool Pneumatics CH4 VOC BTEX'!B:B,A1878,'Tool Pneumatics CH4 VOC BTEX'!L:L)*Q1878</f>
        <v>0</v>
      </c>
      <c r="U1878" s="16">
        <f>SUMIF('Tool Pneumatics CH4 VOC BTEX'!B:B,A1878,'Tool Pneumatics CH4 VOC BTEX'!N:N)*Q1878</f>
        <v>0</v>
      </c>
    </row>
    <row r="1879" spans="1:21" x14ac:dyDescent="0.25">
      <c r="A1879" s="1" t="s">
        <v>4681</v>
      </c>
      <c r="B1879" s="1" t="s">
        <v>1491</v>
      </c>
      <c r="C1879" s="1" t="s">
        <v>1883</v>
      </c>
      <c r="D1879" s="3" t="s">
        <v>2240</v>
      </c>
      <c r="E1879" s="3" t="s">
        <v>23961</v>
      </c>
      <c r="F1879" s="1" t="s">
        <v>3518</v>
      </c>
      <c r="G1879" s="1">
        <v>0</v>
      </c>
      <c r="H1879" s="1" t="s">
        <v>27474</v>
      </c>
      <c r="I1879" s="1">
        <v>0</v>
      </c>
      <c r="J1879" s="1" t="s">
        <v>27474</v>
      </c>
      <c r="K1879" s="1">
        <f t="shared" si="116"/>
        <v>0</v>
      </c>
      <c r="L1879" s="2">
        <f>SUMIFS('Basin Total Well Counts'!B:B,'Basin Total Well Counts'!A:A,F1879)</f>
        <v>0</v>
      </c>
      <c r="M1879" s="4">
        <f t="shared" si="117"/>
        <v>0</v>
      </c>
      <c r="N1879" s="2">
        <f>SUMIF('Basin Emissions'!A:A,F1879,'Basin Emissions'!B:B)</f>
        <v>394.54766229999996</v>
      </c>
      <c r="O1879" s="8">
        <f t="shared" si="118"/>
        <v>0</v>
      </c>
      <c r="P1879" s="7">
        <f>SUMIF('Tool Pneumatics CH4 VOC BTEX'!B:B,A1879,'Tool Pneumatics CH4 VOC BTEX'!F:F)</f>
        <v>16.949659347534201</v>
      </c>
      <c r="Q1879" s="14">
        <f t="shared" si="119"/>
        <v>0</v>
      </c>
      <c r="R1879" s="16">
        <f>SUMIF('Tool Pneumatics CH4 VOC BTEX'!B:B,A1879,'Tool Pneumatics CH4 VOC BTEX'!H:H)*Q1879</f>
        <v>0</v>
      </c>
      <c r="S1879" s="16">
        <f>SUMIF('Tool Pneumatics CH4 VOC BTEX'!B:B,A1879,'Tool Pneumatics CH4 VOC BTEX'!J:J)*Q1879</f>
        <v>0</v>
      </c>
      <c r="T1879" s="16">
        <f>SUMIF('Tool Pneumatics CH4 VOC BTEX'!B:B,A1879,'Tool Pneumatics CH4 VOC BTEX'!L:L)*Q1879</f>
        <v>0</v>
      </c>
      <c r="U1879" s="16">
        <f>SUMIF('Tool Pneumatics CH4 VOC BTEX'!B:B,A1879,'Tool Pneumatics CH4 VOC BTEX'!N:N)*Q1879</f>
        <v>0</v>
      </c>
    </row>
    <row r="1880" spans="1:21" x14ac:dyDescent="0.25">
      <c r="A1880" s="1" t="s">
        <v>4682</v>
      </c>
      <c r="B1880" s="1" t="s">
        <v>1491</v>
      </c>
      <c r="C1880" s="1" t="s">
        <v>1569</v>
      </c>
      <c r="D1880" s="3" t="s">
        <v>2240</v>
      </c>
      <c r="E1880" s="3" t="s">
        <v>23961</v>
      </c>
      <c r="F1880" s="1" t="s">
        <v>3518</v>
      </c>
      <c r="G1880" s="1">
        <v>0</v>
      </c>
      <c r="H1880" s="1" t="s">
        <v>27474</v>
      </c>
      <c r="I1880" s="1">
        <v>0</v>
      </c>
      <c r="J1880" s="1" t="s">
        <v>27474</v>
      </c>
      <c r="K1880" s="1">
        <f t="shared" si="116"/>
        <v>0</v>
      </c>
      <c r="L1880" s="2">
        <f>SUMIFS('Basin Total Well Counts'!B:B,'Basin Total Well Counts'!A:A,F1880)</f>
        <v>0</v>
      </c>
      <c r="M1880" s="4">
        <f t="shared" si="117"/>
        <v>0</v>
      </c>
      <c r="N1880" s="2">
        <f>SUMIF('Basin Emissions'!A:A,F1880,'Basin Emissions'!B:B)</f>
        <v>394.54766229999996</v>
      </c>
      <c r="O1880" s="8">
        <f t="shared" si="118"/>
        <v>0</v>
      </c>
      <c r="P1880" s="7">
        <f>SUMIF('Tool Pneumatics CH4 VOC BTEX'!B:B,A1880,'Tool Pneumatics CH4 VOC BTEX'!F:F)</f>
        <v>16.949659347534201</v>
      </c>
      <c r="Q1880" s="14">
        <f t="shared" si="119"/>
        <v>0</v>
      </c>
      <c r="R1880" s="16">
        <f>SUMIF('Tool Pneumatics CH4 VOC BTEX'!B:B,A1880,'Tool Pneumatics CH4 VOC BTEX'!H:H)*Q1880</f>
        <v>0</v>
      </c>
      <c r="S1880" s="16">
        <f>SUMIF('Tool Pneumatics CH4 VOC BTEX'!B:B,A1880,'Tool Pneumatics CH4 VOC BTEX'!J:J)*Q1880</f>
        <v>0</v>
      </c>
      <c r="T1880" s="16">
        <f>SUMIF('Tool Pneumatics CH4 VOC BTEX'!B:B,A1880,'Tool Pneumatics CH4 VOC BTEX'!L:L)*Q1880</f>
        <v>0</v>
      </c>
      <c r="U1880" s="16">
        <f>SUMIF('Tool Pneumatics CH4 VOC BTEX'!B:B,A1880,'Tool Pneumatics CH4 VOC BTEX'!N:N)*Q1880</f>
        <v>0</v>
      </c>
    </row>
    <row r="1881" spans="1:21" x14ac:dyDescent="0.25">
      <c r="A1881" s="1" t="s">
        <v>4683</v>
      </c>
      <c r="B1881" s="1" t="s">
        <v>1491</v>
      </c>
      <c r="C1881" s="1" t="s">
        <v>4684</v>
      </c>
      <c r="D1881" s="3" t="s">
        <v>2732</v>
      </c>
      <c r="E1881" s="3" t="s">
        <v>23961</v>
      </c>
      <c r="F1881" s="1" t="s">
        <v>5603</v>
      </c>
      <c r="G1881" s="1">
        <v>0</v>
      </c>
      <c r="H1881" s="1" t="s">
        <v>27474</v>
      </c>
      <c r="I1881" s="1">
        <v>0</v>
      </c>
      <c r="J1881" s="1" t="s">
        <v>27474</v>
      </c>
      <c r="K1881" s="1">
        <f t="shared" si="116"/>
        <v>0</v>
      </c>
      <c r="L1881" s="2">
        <f>SUMIFS('Basin Total Well Counts'!B:B,'Basin Total Well Counts'!A:A,F1881)</f>
        <v>0</v>
      </c>
      <c r="M1881" s="4">
        <f t="shared" si="117"/>
        <v>0</v>
      </c>
      <c r="N1881" s="2">
        <f>SUMIF('Basin Emissions'!A:A,F1881,'Basin Emissions'!B:B)</f>
        <v>0</v>
      </c>
      <c r="O1881" s="8">
        <f t="shared" si="118"/>
        <v>0</v>
      </c>
      <c r="P1881" s="7">
        <f>SUMIF('Tool Pneumatics CH4 VOC BTEX'!B:B,A1881,'Tool Pneumatics CH4 VOC BTEX'!F:F)</f>
        <v>16.949659347534201</v>
      </c>
      <c r="Q1881" s="14">
        <f t="shared" si="119"/>
        <v>0</v>
      </c>
      <c r="R1881" s="16">
        <f>SUMIF('Tool Pneumatics CH4 VOC BTEX'!B:B,A1881,'Tool Pneumatics CH4 VOC BTEX'!H:H)*Q1881</f>
        <v>0</v>
      </c>
      <c r="S1881" s="16">
        <f>SUMIF('Tool Pneumatics CH4 VOC BTEX'!B:B,A1881,'Tool Pneumatics CH4 VOC BTEX'!J:J)*Q1881</f>
        <v>0</v>
      </c>
      <c r="T1881" s="16">
        <f>SUMIF('Tool Pneumatics CH4 VOC BTEX'!B:B,A1881,'Tool Pneumatics CH4 VOC BTEX'!L:L)*Q1881</f>
        <v>0</v>
      </c>
      <c r="U1881" s="16">
        <f>SUMIF('Tool Pneumatics CH4 VOC BTEX'!B:B,A1881,'Tool Pneumatics CH4 VOC BTEX'!N:N)*Q1881</f>
        <v>0</v>
      </c>
    </row>
    <row r="1882" spans="1:21" x14ac:dyDescent="0.25">
      <c r="A1882" s="1" t="s">
        <v>4685</v>
      </c>
      <c r="B1882" s="1" t="s">
        <v>1491</v>
      </c>
      <c r="C1882" s="1" t="s">
        <v>1809</v>
      </c>
      <c r="D1882" s="3" t="s">
        <v>2732</v>
      </c>
      <c r="E1882" s="3" t="s">
        <v>23961</v>
      </c>
      <c r="F1882" s="1" t="s">
        <v>3378</v>
      </c>
      <c r="G1882" s="1">
        <v>0</v>
      </c>
      <c r="H1882" s="1" t="s">
        <v>27474</v>
      </c>
      <c r="I1882" s="1">
        <v>0</v>
      </c>
      <c r="J1882" s="1" t="s">
        <v>27474</v>
      </c>
      <c r="K1882" s="1">
        <f t="shared" si="116"/>
        <v>0</v>
      </c>
      <c r="L1882" s="2">
        <f>SUMIFS('Basin Total Well Counts'!B:B,'Basin Total Well Counts'!A:A,F1882)</f>
        <v>37</v>
      </c>
      <c r="M1882" s="4">
        <f t="shared" si="117"/>
        <v>0</v>
      </c>
      <c r="N1882" s="2">
        <f>SUMIF('Basin Emissions'!A:A,F1882,'Basin Emissions'!B:B)</f>
        <v>332.78833199999997</v>
      </c>
      <c r="O1882" s="8">
        <f t="shared" si="118"/>
        <v>0</v>
      </c>
      <c r="P1882" s="7">
        <f>SUMIF('Tool Pneumatics CH4 VOC BTEX'!B:B,A1882,'Tool Pneumatics CH4 VOC BTEX'!F:F)</f>
        <v>5.1165800094604501</v>
      </c>
      <c r="Q1882" s="14">
        <f t="shared" si="119"/>
        <v>0</v>
      </c>
      <c r="R1882" s="16">
        <f>SUMIF('Tool Pneumatics CH4 VOC BTEX'!B:B,A1882,'Tool Pneumatics CH4 VOC BTEX'!H:H)*Q1882</f>
        <v>0</v>
      </c>
      <c r="S1882" s="16">
        <f>SUMIF('Tool Pneumatics CH4 VOC BTEX'!B:B,A1882,'Tool Pneumatics CH4 VOC BTEX'!J:J)*Q1882</f>
        <v>0</v>
      </c>
      <c r="T1882" s="16">
        <f>SUMIF('Tool Pneumatics CH4 VOC BTEX'!B:B,A1882,'Tool Pneumatics CH4 VOC BTEX'!L:L)*Q1882</f>
        <v>0</v>
      </c>
      <c r="U1882" s="16">
        <f>SUMIF('Tool Pneumatics CH4 VOC BTEX'!B:B,A1882,'Tool Pneumatics CH4 VOC BTEX'!N:N)*Q1882</f>
        <v>0</v>
      </c>
    </row>
    <row r="1883" spans="1:21" x14ac:dyDescent="0.25">
      <c r="A1883" s="1" t="s">
        <v>4686</v>
      </c>
      <c r="B1883" s="1" t="s">
        <v>1491</v>
      </c>
      <c r="C1883" s="1" t="s">
        <v>1516</v>
      </c>
      <c r="D1883" s="3" t="s">
        <v>2240</v>
      </c>
      <c r="E1883" s="3" t="s">
        <v>23961</v>
      </c>
      <c r="F1883" s="1" t="s">
        <v>3518</v>
      </c>
      <c r="G1883" s="1">
        <v>0</v>
      </c>
      <c r="H1883" s="1" t="s">
        <v>27474</v>
      </c>
      <c r="I1883" s="1">
        <v>0</v>
      </c>
      <c r="J1883" s="1" t="s">
        <v>27474</v>
      </c>
      <c r="K1883" s="1">
        <f t="shared" si="116"/>
        <v>0</v>
      </c>
      <c r="L1883" s="2">
        <f>SUMIFS('Basin Total Well Counts'!B:B,'Basin Total Well Counts'!A:A,F1883)</f>
        <v>0</v>
      </c>
      <c r="M1883" s="4">
        <f t="shared" si="117"/>
        <v>0</v>
      </c>
      <c r="N1883" s="2">
        <f>SUMIF('Basin Emissions'!A:A,F1883,'Basin Emissions'!B:B)</f>
        <v>394.54766229999996</v>
      </c>
      <c r="O1883" s="8">
        <f t="shared" si="118"/>
        <v>0</v>
      </c>
      <c r="P1883" s="7">
        <f>SUMIF('Tool Pneumatics CH4 VOC BTEX'!B:B,A1883,'Tool Pneumatics CH4 VOC BTEX'!F:F)</f>
        <v>16.949659347534201</v>
      </c>
      <c r="Q1883" s="14">
        <f t="shared" si="119"/>
        <v>0</v>
      </c>
      <c r="R1883" s="16">
        <f>SUMIF('Tool Pneumatics CH4 VOC BTEX'!B:B,A1883,'Tool Pneumatics CH4 VOC BTEX'!H:H)*Q1883</f>
        <v>0</v>
      </c>
      <c r="S1883" s="16">
        <f>SUMIF('Tool Pneumatics CH4 VOC BTEX'!B:B,A1883,'Tool Pneumatics CH4 VOC BTEX'!J:J)*Q1883</f>
        <v>0</v>
      </c>
      <c r="T1883" s="16">
        <f>SUMIF('Tool Pneumatics CH4 VOC BTEX'!B:B,A1883,'Tool Pneumatics CH4 VOC BTEX'!L:L)*Q1883</f>
        <v>0</v>
      </c>
      <c r="U1883" s="16">
        <f>SUMIF('Tool Pneumatics CH4 VOC BTEX'!B:B,A1883,'Tool Pneumatics CH4 VOC BTEX'!N:N)*Q1883</f>
        <v>0</v>
      </c>
    </row>
    <row r="1884" spans="1:21" x14ac:dyDescent="0.25">
      <c r="A1884" s="1" t="s">
        <v>4687</v>
      </c>
      <c r="B1884" s="1" t="s">
        <v>1491</v>
      </c>
      <c r="C1884" s="1" t="s">
        <v>2491</v>
      </c>
      <c r="D1884" s="3" t="s">
        <v>2240</v>
      </c>
      <c r="E1884" s="3" t="s">
        <v>23961</v>
      </c>
      <c r="F1884" s="1" t="s">
        <v>3518</v>
      </c>
      <c r="G1884" s="1">
        <v>0</v>
      </c>
      <c r="H1884" s="1" t="s">
        <v>27474</v>
      </c>
      <c r="I1884" s="1">
        <v>0</v>
      </c>
      <c r="J1884" s="1" t="s">
        <v>27474</v>
      </c>
      <c r="K1884" s="1">
        <f t="shared" si="116"/>
        <v>0</v>
      </c>
      <c r="L1884" s="2">
        <f>SUMIFS('Basin Total Well Counts'!B:B,'Basin Total Well Counts'!A:A,F1884)</f>
        <v>0</v>
      </c>
      <c r="M1884" s="4">
        <f t="shared" si="117"/>
        <v>0</v>
      </c>
      <c r="N1884" s="2">
        <f>SUMIF('Basin Emissions'!A:A,F1884,'Basin Emissions'!B:B)</f>
        <v>394.54766229999996</v>
      </c>
      <c r="O1884" s="8">
        <f t="shared" si="118"/>
        <v>0</v>
      </c>
      <c r="P1884" s="7">
        <f>SUMIF('Tool Pneumatics CH4 VOC BTEX'!B:B,A1884,'Tool Pneumatics CH4 VOC BTEX'!F:F)</f>
        <v>16.949659347534201</v>
      </c>
      <c r="Q1884" s="14">
        <f t="shared" si="119"/>
        <v>0</v>
      </c>
      <c r="R1884" s="16">
        <f>SUMIF('Tool Pneumatics CH4 VOC BTEX'!B:B,A1884,'Tool Pneumatics CH4 VOC BTEX'!H:H)*Q1884</f>
        <v>0</v>
      </c>
      <c r="S1884" s="16">
        <f>SUMIF('Tool Pneumatics CH4 VOC BTEX'!B:B,A1884,'Tool Pneumatics CH4 VOC BTEX'!J:J)*Q1884</f>
        <v>0</v>
      </c>
      <c r="T1884" s="16">
        <f>SUMIF('Tool Pneumatics CH4 VOC BTEX'!B:B,A1884,'Tool Pneumatics CH4 VOC BTEX'!L:L)*Q1884</f>
        <v>0</v>
      </c>
      <c r="U1884" s="16">
        <f>SUMIF('Tool Pneumatics CH4 VOC BTEX'!B:B,A1884,'Tool Pneumatics CH4 VOC BTEX'!N:N)*Q1884</f>
        <v>0</v>
      </c>
    </row>
    <row r="1885" spans="1:21" x14ac:dyDescent="0.25">
      <c r="A1885" s="1" t="s">
        <v>4688</v>
      </c>
      <c r="B1885" s="1" t="s">
        <v>1491</v>
      </c>
      <c r="C1885" s="1" t="s">
        <v>1694</v>
      </c>
      <c r="D1885" s="3" t="s">
        <v>2732</v>
      </c>
      <c r="E1885" s="3" t="s">
        <v>23961</v>
      </c>
      <c r="F1885" s="1" t="s">
        <v>6801</v>
      </c>
      <c r="G1885" s="1">
        <v>0</v>
      </c>
      <c r="H1885" s="1" t="s">
        <v>27474</v>
      </c>
      <c r="I1885" s="1">
        <v>0</v>
      </c>
      <c r="J1885" s="1" t="s">
        <v>27474</v>
      </c>
      <c r="K1885" s="1">
        <f t="shared" si="116"/>
        <v>0</v>
      </c>
      <c r="L1885" s="2">
        <f>SUMIFS('Basin Total Well Counts'!B:B,'Basin Total Well Counts'!A:A,F1885)</f>
        <v>69</v>
      </c>
      <c r="M1885" s="4">
        <f t="shared" si="117"/>
        <v>0</v>
      </c>
      <c r="N1885" s="2">
        <f>SUMIF('Basin Emissions'!A:A,F1885,'Basin Emissions'!B:B)</f>
        <v>227.18555889999999</v>
      </c>
      <c r="O1885" s="8">
        <f t="shared" si="118"/>
        <v>0</v>
      </c>
      <c r="P1885" s="7">
        <f>SUMIF('Tool Pneumatics CH4 VOC BTEX'!B:B,A1885,'Tool Pneumatics CH4 VOC BTEX'!F:F)</f>
        <v>5.1165800094604501</v>
      </c>
      <c r="Q1885" s="14">
        <f t="shared" si="119"/>
        <v>0</v>
      </c>
      <c r="R1885" s="16">
        <f>SUMIF('Tool Pneumatics CH4 VOC BTEX'!B:B,A1885,'Tool Pneumatics CH4 VOC BTEX'!H:H)*Q1885</f>
        <v>0</v>
      </c>
      <c r="S1885" s="16">
        <f>SUMIF('Tool Pneumatics CH4 VOC BTEX'!B:B,A1885,'Tool Pneumatics CH4 VOC BTEX'!J:J)*Q1885</f>
        <v>0</v>
      </c>
      <c r="T1885" s="16">
        <f>SUMIF('Tool Pneumatics CH4 VOC BTEX'!B:B,A1885,'Tool Pneumatics CH4 VOC BTEX'!L:L)*Q1885</f>
        <v>0</v>
      </c>
      <c r="U1885" s="16">
        <f>SUMIF('Tool Pneumatics CH4 VOC BTEX'!B:B,A1885,'Tool Pneumatics CH4 VOC BTEX'!N:N)*Q1885</f>
        <v>0</v>
      </c>
    </row>
    <row r="1886" spans="1:21" x14ac:dyDescent="0.25">
      <c r="A1886" s="1" t="s">
        <v>4689</v>
      </c>
      <c r="B1886" s="1" t="s">
        <v>1491</v>
      </c>
      <c r="C1886" s="1" t="s">
        <v>4690</v>
      </c>
      <c r="D1886" s="3" t="s">
        <v>2732</v>
      </c>
      <c r="E1886" s="3" t="s">
        <v>23961</v>
      </c>
      <c r="F1886" s="1" t="s">
        <v>3518</v>
      </c>
      <c r="G1886" s="1">
        <v>0</v>
      </c>
      <c r="H1886" s="1" t="s">
        <v>27474</v>
      </c>
      <c r="I1886" s="1">
        <v>0</v>
      </c>
      <c r="J1886" s="1" t="s">
        <v>27474</v>
      </c>
      <c r="K1886" s="1">
        <f t="shared" si="116"/>
        <v>0</v>
      </c>
      <c r="L1886" s="2">
        <f>SUMIFS('Basin Total Well Counts'!B:B,'Basin Total Well Counts'!A:A,F1886)</f>
        <v>0</v>
      </c>
      <c r="M1886" s="4">
        <f t="shared" si="117"/>
        <v>0</v>
      </c>
      <c r="N1886" s="2">
        <f>SUMIF('Basin Emissions'!A:A,F1886,'Basin Emissions'!B:B)</f>
        <v>394.54766229999996</v>
      </c>
      <c r="O1886" s="8">
        <f t="shared" si="118"/>
        <v>0</v>
      </c>
      <c r="P1886" s="7">
        <f>SUMIF('Tool Pneumatics CH4 VOC BTEX'!B:B,A1886,'Tool Pneumatics CH4 VOC BTEX'!F:F)</f>
        <v>16.949659347534201</v>
      </c>
      <c r="Q1886" s="14">
        <f t="shared" si="119"/>
        <v>0</v>
      </c>
      <c r="R1886" s="16">
        <f>SUMIF('Tool Pneumatics CH4 VOC BTEX'!B:B,A1886,'Tool Pneumatics CH4 VOC BTEX'!H:H)*Q1886</f>
        <v>0</v>
      </c>
      <c r="S1886" s="16">
        <f>SUMIF('Tool Pneumatics CH4 VOC BTEX'!B:B,A1886,'Tool Pneumatics CH4 VOC BTEX'!J:J)*Q1886</f>
        <v>0</v>
      </c>
      <c r="T1886" s="16">
        <f>SUMIF('Tool Pneumatics CH4 VOC BTEX'!B:B,A1886,'Tool Pneumatics CH4 VOC BTEX'!L:L)*Q1886</f>
        <v>0</v>
      </c>
      <c r="U1886" s="16">
        <f>SUMIF('Tool Pneumatics CH4 VOC BTEX'!B:B,A1886,'Tool Pneumatics CH4 VOC BTEX'!N:N)*Q1886</f>
        <v>0</v>
      </c>
    </row>
    <row r="1887" spans="1:21" x14ac:dyDescent="0.25">
      <c r="A1887" s="1" t="s">
        <v>4691</v>
      </c>
      <c r="B1887" s="1" t="s">
        <v>1491</v>
      </c>
      <c r="C1887" s="1" t="s">
        <v>4692</v>
      </c>
      <c r="D1887" s="3" t="s">
        <v>2240</v>
      </c>
      <c r="E1887" s="3" t="s">
        <v>23961</v>
      </c>
      <c r="F1887" s="1" t="s">
        <v>2611</v>
      </c>
      <c r="G1887" s="1">
        <v>0</v>
      </c>
      <c r="H1887" s="1" t="s">
        <v>27474</v>
      </c>
      <c r="I1887" s="1">
        <v>0</v>
      </c>
      <c r="J1887" s="1" t="s">
        <v>27474</v>
      </c>
      <c r="K1887" s="1">
        <f t="shared" si="116"/>
        <v>0</v>
      </c>
      <c r="L1887" s="2">
        <f>SUMIFS('Basin Total Well Counts'!B:B,'Basin Total Well Counts'!A:A,F1887)</f>
        <v>4076</v>
      </c>
      <c r="M1887" s="4">
        <f t="shared" si="117"/>
        <v>0</v>
      </c>
      <c r="N1887" s="2">
        <f>SUMIF('Basin Emissions'!A:A,F1887,'Basin Emissions'!B:B)</f>
        <v>5707.3909445000027</v>
      </c>
      <c r="O1887" s="8">
        <f t="shared" si="118"/>
        <v>0</v>
      </c>
      <c r="P1887" s="7">
        <f>SUMIF('Tool Pneumatics CH4 VOC BTEX'!B:B,A1887,'Tool Pneumatics CH4 VOC BTEX'!F:F)</f>
        <v>3.07563304901123</v>
      </c>
      <c r="Q1887" s="14">
        <f t="shared" si="119"/>
        <v>0</v>
      </c>
      <c r="R1887" s="16">
        <f>SUMIF('Tool Pneumatics CH4 VOC BTEX'!B:B,A1887,'Tool Pneumatics CH4 VOC BTEX'!H:H)*Q1887</f>
        <v>0</v>
      </c>
      <c r="S1887" s="16">
        <f>SUMIF('Tool Pneumatics CH4 VOC BTEX'!B:B,A1887,'Tool Pneumatics CH4 VOC BTEX'!J:J)*Q1887</f>
        <v>0</v>
      </c>
      <c r="T1887" s="16">
        <f>SUMIF('Tool Pneumatics CH4 VOC BTEX'!B:B,A1887,'Tool Pneumatics CH4 VOC BTEX'!L:L)*Q1887</f>
        <v>0</v>
      </c>
      <c r="U1887" s="16">
        <f>SUMIF('Tool Pneumatics CH4 VOC BTEX'!B:B,A1887,'Tool Pneumatics CH4 VOC BTEX'!N:N)*Q1887</f>
        <v>0</v>
      </c>
    </row>
    <row r="1888" spans="1:21" x14ac:dyDescent="0.25">
      <c r="A1888" s="1" t="s">
        <v>4693</v>
      </c>
      <c r="B1888" s="1" t="s">
        <v>1491</v>
      </c>
      <c r="C1888" s="1" t="s">
        <v>2197</v>
      </c>
      <c r="D1888" s="3" t="s">
        <v>2240</v>
      </c>
      <c r="E1888" s="3" t="s">
        <v>23961</v>
      </c>
      <c r="F1888" s="1" t="s">
        <v>3518</v>
      </c>
      <c r="G1888" s="1">
        <v>0</v>
      </c>
      <c r="H1888" s="1" t="s">
        <v>27474</v>
      </c>
      <c r="I1888" s="1">
        <v>0</v>
      </c>
      <c r="J1888" s="1" t="s">
        <v>27474</v>
      </c>
      <c r="K1888" s="1">
        <f t="shared" si="116"/>
        <v>0</v>
      </c>
      <c r="L1888" s="2">
        <f>SUMIFS('Basin Total Well Counts'!B:B,'Basin Total Well Counts'!A:A,F1888)</f>
        <v>0</v>
      </c>
      <c r="M1888" s="4">
        <f t="shared" si="117"/>
        <v>0</v>
      </c>
      <c r="N1888" s="2">
        <f>SUMIF('Basin Emissions'!A:A,F1888,'Basin Emissions'!B:B)</f>
        <v>394.54766229999996</v>
      </c>
      <c r="O1888" s="8">
        <f t="shared" si="118"/>
        <v>0</v>
      </c>
      <c r="P1888" s="7">
        <f>SUMIF('Tool Pneumatics CH4 VOC BTEX'!B:B,A1888,'Tool Pneumatics CH4 VOC BTEX'!F:F)</f>
        <v>16.949659347534201</v>
      </c>
      <c r="Q1888" s="14">
        <f t="shared" si="119"/>
        <v>0</v>
      </c>
      <c r="R1888" s="16">
        <f>SUMIF('Tool Pneumatics CH4 VOC BTEX'!B:B,A1888,'Tool Pneumatics CH4 VOC BTEX'!H:H)*Q1888</f>
        <v>0</v>
      </c>
      <c r="S1888" s="16">
        <f>SUMIF('Tool Pneumatics CH4 VOC BTEX'!B:B,A1888,'Tool Pneumatics CH4 VOC BTEX'!J:J)*Q1888</f>
        <v>0</v>
      </c>
      <c r="T1888" s="16">
        <f>SUMIF('Tool Pneumatics CH4 VOC BTEX'!B:B,A1888,'Tool Pneumatics CH4 VOC BTEX'!L:L)*Q1888</f>
        <v>0</v>
      </c>
      <c r="U1888" s="16">
        <f>SUMIF('Tool Pneumatics CH4 VOC BTEX'!B:B,A1888,'Tool Pneumatics CH4 VOC BTEX'!N:N)*Q1888</f>
        <v>0</v>
      </c>
    </row>
    <row r="1889" spans="1:21" x14ac:dyDescent="0.25">
      <c r="A1889" s="1" t="s">
        <v>4694</v>
      </c>
      <c r="B1889" s="1" t="s">
        <v>1491</v>
      </c>
      <c r="C1889" s="1" t="s">
        <v>2101</v>
      </c>
      <c r="D1889" s="3" t="s">
        <v>2240</v>
      </c>
      <c r="E1889" s="3" t="s">
        <v>23961</v>
      </c>
      <c r="F1889" s="1" t="s">
        <v>5603</v>
      </c>
      <c r="G1889" s="1">
        <v>0</v>
      </c>
      <c r="H1889" s="1" t="s">
        <v>27474</v>
      </c>
      <c r="I1889" s="1">
        <v>0</v>
      </c>
      <c r="J1889" s="1" t="s">
        <v>27474</v>
      </c>
      <c r="K1889" s="1">
        <f t="shared" si="116"/>
        <v>0</v>
      </c>
      <c r="L1889" s="2">
        <f>SUMIFS('Basin Total Well Counts'!B:B,'Basin Total Well Counts'!A:A,F1889)</f>
        <v>0</v>
      </c>
      <c r="M1889" s="4">
        <f t="shared" si="117"/>
        <v>0</v>
      </c>
      <c r="N1889" s="2">
        <f>SUMIF('Basin Emissions'!A:A,F1889,'Basin Emissions'!B:B)</f>
        <v>0</v>
      </c>
      <c r="O1889" s="8">
        <f t="shared" si="118"/>
        <v>0</v>
      </c>
      <c r="P1889" s="7">
        <f>SUMIF('Tool Pneumatics CH4 VOC BTEX'!B:B,A1889,'Tool Pneumatics CH4 VOC BTEX'!F:F)</f>
        <v>3.07563304901123</v>
      </c>
      <c r="Q1889" s="14">
        <f t="shared" si="119"/>
        <v>0</v>
      </c>
      <c r="R1889" s="16">
        <f>SUMIF('Tool Pneumatics CH4 VOC BTEX'!B:B,A1889,'Tool Pneumatics CH4 VOC BTEX'!H:H)*Q1889</f>
        <v>0</v>
      </c>
      <c r="S1889" s="16">
        <f>SUMIF('Tool Pneumatics CH4 VOC BTEX'!B:B,A1889,'Tool Pneumatics CH4 VOC BTEX'!J:J)*Q1889</f>
        <v>0</v>
      </c>
      <c r="T1889" s="16">
        <f>SUMIF('Tool Pneumatics CH4 VOC BTEX'!B:B,A1889,'Tool Pneumatics CH4 VOC BTEX'!L:L)*Q1889</f>
        <v>0</v>
      </c>
      <c r="U1889" s="16">
        <f>SUMIF('Tool Pneumatics CH4 VOC BTEX'!B:B,A1889,'Tool Pneumatics CH4 VOC BTEX'!N:N)*Q1889</f>
        <v>0</v>
      </c>
    </row>
    <row r="1890" spans="1:21" x14ac:dyDescent="0.25">
      <c r="A1890" s="1" t="s">
        <v>4695</v>
      </c>
      <c r="B1890" s="1" t="s">
        <v>1491</v>
      </c>
      <c r="C1890" s="1" t="s">
        <v>1904</v>
      </c>
      <c r="D1890" s="3" t="s">
        <v>2240</v>
      </c>
      <c r="E1890" s="3" t="s">
        <v>23961</v>
      </c>
      <c r="F1890" s="1" t="s">
        <v>3518</v>
      </c>
      <c r="G1890" s="1">
        <v>0</v>
      </c>
      <c r="H1890" s="1" t="s">
        <v>27474</v>
      </c>
      <c r="I1890" s="1">
        <v>0</v>
      </c>
      <c r="J1890" s="1" t="s">
        <v>27474</v>
      </c>
      <c r="K1890" s="1">
        <f t="shared" si="116"/>
        <v>0</v>
      </c>
      <c r="L1890" s="2">
        <f>SUMIFS('Basin Total Well Counts'!B:B,'Basin Total Well Counts'!A:A,F1890)</f>
        <v>0</v>
      </c>
      <c r="M1890" s="4">
        <f t="shared" si="117"/>
        <v>0</v>
      </c>
      <c r="N1890" s="2">
        <f>SUMIF('Basin Emissions'!A:A,F1890,'Basin Emissions'!B:B)</f>
        <v>394.54766229999996</v>
      </c>
      <c r="O1890" s="8">
        <f t="shared" si="118"/>
        <v>0</v>
      </c>
      <c r="P1890" s="7">
        <f>SUMIF('Tool Pneumatics CH4 VOC BTEX'!B:B,A1890,'Tool Pneumatics CH4 VOC BTEX'!F:F)</f>
        <v>16.949659347534201</v>
      </c>
      <c r="Q1890" s="14">
        <f t="shared" si="119"/>
        <v>0</v>
      </c>
      <c r="R1890" s="16">
        <f>SUMIF('Tool Pneumatics CH4 VOC BTEX'!B:B,A1890,'Tool Pneumatics CH4 VOC BTEX'!H:H)*Q1890</f>
        <v>0</v>
      </c>
      <c r="S1890" s="16">
        <f>SUMIF('Tool Pneumatics CH4 VOC BTEX'!B:B,A1890,'Tool Pneumatics CH4 VOC BTEX'!J:J)*Q1890</f>
        <v>0</v>
      </c>
      <c r="T1890" s="16">
        <f>SUMIF('Tool Pneumatics CH4 VOC BTEX'!B:B,A1890,'Tool Pneumatics CH4 VOC BTEX'!L:L)*Q1890</f>
        <v>0</v>
      </c>
      <c r="U1890" s="16">
        <f>SUMIF('Tool Pneumatics CH4 VOC BTEX'!B:B,A1890,'Tool Pneumatics CH4 VOC BTEX'!N:N)*Q1890</f>
        <v>0</v>
      </c>
    </row>
    <row r="1891" spans="1:21" x14ac:dyDescent="0.25">
      <c r="A1891" s="1" t="s">
        <v>4696</v>
      </c>
      <c r="B1891" s="1" t="s">
        <v>1491</v>
      </c>
      <c r="C1891" s="1" t="s">
        <v>1912</v>
      </c>
      <c r="D1891" s="3" t="s">
        <v>2732</v>
      </c>
      <c r="E1891" s="3" t="s">
        <v>23961</v>
      </c>
      <c r="F1891" s="1" t="s">
        <v>2611</v>
      </c>
      <c r="G1891" s="1">
        <v>0</v>
      </c>
      <c r="H1891" s="1" t="s">
        <v>27474</v>
      </c>
      <c r="I1891" s="1">
        <v>0</v>
      </c>
      <c r="J1891" s="1" t="s">
        <v>27474</v>
      </c>
      <c r="K1891" s="1">
        <f t="shared" si="116"/>
        <v>0</v>
      </c>
      <c r="L1891" s="2">
        <f>SUMIFS('Basin Total Well Counts'!B:B,'Basin Total Well Counts'!A:A,F1891)</f>
        <v>4076</v>
      </c>
      <c r="M1891" s="4">
        <f t="shared" si="117"/>
        <v>0</v>
      </c>
      <c r="N1891" s="2">
        <f>SUMIF('Basin Emissions'!A:A,F1891,'Basin Emissions'!B:B)</f>
        <v>5707.3909445000027</v>
      </c>
      <c r="O1891" s="8">
        <f t="shared" si="118"/>
        <v>0</v>
      </c>
      <c r="P1891" s="7">
        <f>SUMIF('Tool Pneumatics CH4 VOC BTEX'!B:B,A1891,'Tool Pneumatics CH4 VOC BTEX'!F:F)</f>
        <v>3.07563304901123</v>
      </c>
      <c r="Q1891" s="14">
        <f t="shared" si="119"/>
        <v>0</v>
      </c>
      <c r="R1891" s="16">
        <f>SUMIF('Tool Pneumatics CH4 VOC BTEX'!B:B,A1891,'Tool Pneumatics CH4 VOC BTEX'!H:H)*Q1891</f>
        <v>0</v>
      </c>
      <c r="S1891" s="16">
        <f>SUMIF('Tool Pneumatics CH4 VOC BTEX'!B:B,A1891,'Tool Pneumatics CH4 VOC BTEX'!J:J)*Q1891</f>
        <v>0</v>
      </c>
      <c r="T1891" s="16">
        <f>SUMIF('Tool Pneumatics CH4 VOC BTEX'!B:B,A1891,'Tool Pneumatics CH4 VOC BTEX'!L:L)*Q1891</f>
        <v>0</v>
      </c>
      <c r="U1891" s="16">
        <f>SUMIF('Tool Pneumatics CH4 VOC BTEX'!B:B,A1891,'Tool Pneumatics CH4 VOC BTEX'!N:N)*Q1891</f>
        <v>0</v>
      </c>
    </row>
    <row r="1892" spans="1:21" x14ac:dyDescent="0.25">
      <c r="A1892" s="1" t="s">
        <v>4697</v>
      </c>
      <c r="B1892" s="1" t="s">
        <v>1491</v>
      </c>
      <c r="C1892" s="1" t="s">
        <v>1841</v>
      </c>
      <c r="D1892" s="3" t="s">
        <v>2240</v>
      </c>
      <c r="E1892" s="3" t="s">
        <v>23961</v>
      </c>
      <c r="F1892" s="1" t="s">
        <v>3518</v>
      </c>
      <c r="G1892" s="1">
        <v>0</v>
      </c>
      <c r="H1892" s="1" t="s">
        <v>27474</v>
      </c>
      <c r="I1892" s="1">
        <v>0</v>
      </c>
      <c r="J1892" s="1" t="s">
        <v>27474</v>
      </c>
      <c r="K1892" s="1">
        <f t="shared" si="116"/>
        <v>0</v>
      </c>
      <c r="L1892" s="2">
        <f>SUMIFS('Basin Total Well Counts'!B:B,'Basin Total Well Counts'!A:A,F1892)</f>
        <v>0</v>
      </c>
      <c r="M1892" s="4">
        <f t="shared" si="117"/>
        <v>0</v>
      </c>
      <c r="N1892" s="2">
        <f>SUMIF('Basin Emissions'!A:A,F1892,'Basin Emissions'!B:B)</f>
        <v>394.54766229999996</v>
      </c>
      <c r="O1892" s="8">
        <f t="shared" si="118"/>
        <v>0</v>
      </c>
      <c r="P1892" s="7">
        <f>SUMIF('Tool Pneumatics CH4 VOC BTEX'!B:B,A1892,'Tool Pneumatics CH4 VOC BTEX'!F:F)</f>
        <v>16.949659347534201</v>
      </c>
      <c r="Q1892" s="14">
        <f t="shared" si="119"/>
        <v>0</v>
      </c>
      <c r="R1892" s="16">
        <f>SUMIF('Tool Pneumatics CH4 VOC BTEX'!B:B,A1892,'Tool Pneumatics CH4 VOC BTEX'!H:H)*Q1892</f>
        <v>0</v>
      </c>
      <c r="S1892" s="16">
        <f>SUMIF('Tool Pneumatics CH4 VOC BTEX'!B:B,A1892,'Tool Pneumatics CH4 VOC BTEX'!J:J)*Q1892</f>
        <v>0</v>
      </c>
      <c r="T1892" s="16">
        <f>SUMIF('Tool Pneumatics CH4 VOC BTEX'!B:B,A1892,'Tool Pneumatics CH4 VOC BTEX'!L:L)*Q1892</f>
        <v>0</v>
      </c>
      <c r="U1892" s="16">
        <f>SUMIF('Tool Pneumatics CH4 VOC BTEX'!B:B,A1892,'Tool Pneumatics CH4 VOC BTEX'!N:N)*Q1892</f>
        <v>0</v>
      </c>
    </row>
    <row r="1893" spans="1:21" x14ac:dyDescent="0.25">
      <c r="A1893" s="1" t="s">
        <v>4698</v>
      </c>
      <c r="B1893" s="1" t="s">
        <v>1491</v>
      </c>
      <c r="C1893" s="1" t="s">
        <v>4699</v>
      </c>
      <c r="D1893" s="3" t="s">
        <v>2240</v>
      </c>
      <c r="E1893" s="3" t="s">
        <v>23961</v>
      </c>
      <c r="F1893" s="1" t="s">
        <v>3518</v>
      </c>
      <c r="G1893" s="1">
        <v>0</v>
      </c>
      <c r="H1893" s="1" t="s">
        <v>27474</v>
      </c>
      <c r="I1893" s="1">
        <v>0</v>
      </c>
      <c r="J1893" s="1" t="s">
        <v>27474</v>
      </c>
      <c r="K1893" s="1">
        <f t="shared" si="116"/>
        <v>0</v>
      </c>
      <c r="L1893" s="2">
        <f>SUMIFS('Basin Total Well Counts'!B:B,'Basin Total Well Counts'!A:A,F1893)</f>
        <v>0</v>
      </c>
      <c r="M1893" s="4">
        <f t="shared" si="117"/>
        <v>0</v>
      </c>
      <c r="N1893" s="2">
        <f>SUMIF('Basin Emissions'!A:A,F1893,'Basin Emissions'!B:B)</f>
        <v>394.54766229999996</v>
      </c>
      <c r="O1893" s="8">
        <f t="shared" si="118"/>
        <v>0</v>
      </c>
      <c r="P1893" s="7">
        <f>SUMIF('Tool Pneumatics CH4 VOC BTEX'!B:B,A1893,'Tool Pneumatics CH4 VOC BTEX'!F:F)</f>
        <v>16.949659347534201</v>
      </c>
      <c r="Q1893" s="14">
        <f t="shared" si="119"/>
        <v>0</v>
      </c>
      <c r="R1893" s="16">
        <f>SUMIF('Tool Pneumatics CH4 VOC BTEX'!B:B,A1893,'Tool Pneumatics CH4 VOC BTEX'!H:H)*Q1893</f>
        <v>0</v>
      </c>
      <c r="S1893" s="16">
        <f>SUMIF('Tool Pneumatics CH4 VOC BTEX'!B:B,A1893,'Tool Pneumatics CH4 VOC BTEX'!J:J)*Q1893</f>
        <v>0</v>
      </c>
      <c r="T1893" s="16">
        <f>SUMIF('Tool Pneumatics CH4 VOC BTEX'!B:B,A1893,'Tool Pneumatics CH4 VOC BTEX'!L:L)*Q1893</f>
        <v>0</v>
      </c>
      <c r="U1893" s="16">
        <f>SUMIF('Tool Pneumatics CH4 VOC BTEX'!B:B,A1893,'Tool Pneumatics CH4 VOC BTEX'!N:N)*Q1893</f>
        <v>0</v>
      </c>
    </row>
    <row r="1894" spans="1:21" x14ac:dyDescent="0.25">
      <c r="A1894" s="1" t="s">
        <v>4700</v>
      </c>
      <c r="B1894" s="1" t="s">
        <v>1491</v>
      </c>
      <c r="C1894" s="1" t="s">
        <v>3020</v>
      </c>
      <c r="D1894" s="3" t="s">
        <v>2240</v>
      </c>
      <c r="E1894" s="3" t="s">
        <v>23961</v>
      </c>
      <c r="F1894" s="1" t="s">
        <v>5603</v>
      </c>
      <c r="G1894" s="1">
        <v>0</v>
      </c>
      <c r="H1894" s="1" t="s">
        <v>27474</v>
      </c>
      <c r="I1894" s="1">
        <v>0</v>
      </c>
      <c r="J1894" s="1" t="s">
        <v>27474</v>
      </c>
      <c r="K1894" s="1">
        <f t="shared" si="116"/>
        <v>0</v>
      </c>
      <c r="L1894" s="2">
        <f>SUMIFS('Basin Total Well Counts'!B:B,'Basin Total Well Counts'!A:A,F1894)</f>
        <v>0</v>
      </c>
      <c r="M1894" s="4">
        <f t="shared" si="117"/>
        <v>0</v>
      </c>
      <c r="N1894" s="2">
        <f>SUMIF('Basin Emissions'!A:A,F1894,'Basin Emissions'!B:B)</f>
        <v>0</v>
      </c>
      <c r="O1894" s="8">
        <f t="shared" si="118"/>
        <v>0</v>
      </c>
      <c r="P1894" s="7">
        <f>SUMIF('Tool Pneumatics CH4 VOC BTEX'!B:B,A1894,'Tool Pneumatics CH4 VOC BTEX'!F:F)</f>
        <v>16.949659347534201</v>
      </c>
      <c r="Q1894" s="14">
        <f t="shared" si="119"/>
        <v>0</v>
      </c>
      <c r="R1894" s="16">
        <f>SUMIF('Tool Pneumatics CH4 VOC BTEX'!B:B,A1894,'Tool Pneumatics CH4 VOC BTEX'!H:H)*Q1894</f>
        <v>0</v>
      </c>
      <c r="S1894" s="16">
        <f>SUMIF('Tool Pneumatics CH4 VOC BTEX'!B:B,A1894,'Tool Pneumatics CH4 VOC BTEX'!J:J)*Q1894</f>
        <v>0</v>
      </c>
      <c r="T1894" s="16">
        <f>SUMIF('Tool Pneumatics CH4 VOC BTEX'!B:B,A1894,'Tool Pneumatics CH4 VOC BTEX'!L:L)*Q1894</f>
        <v>0</v>
      </c>
      <c r="U1894" s="16">
        <f>SUMIF('Tool Pneumatics CH4 VOC BTEX'!B:B,A1894,'Tool Pneumatics CH4 VOC BTEX'!N:N)*Q1894</f>
        <v>0</v>
      </c>
    </row>
    <row r="1895" spans="1:21" x14ac:dyDescent="0.25">
      <c r="A1895" s="1" t="s">
        <v>4701</v>
      </c>
      <c r="B1895" s="1" t="s">
        <v>1491</v>
      </c>
      <c r="C1895" s="1" t="s">
        <v>4702</v>
      </c>
      <c r="D1895" s="3" t="s">
        <v>2240</v>
      </c>
      <c r="E1895" s="3" t="s">
        <v>23961</v>
      </c>
      <c r="F1895" s="1" t="s">
        <v>3518</v>
      </c>
      <c r="G1895" s="1">
        <v>0</v>
      </c>
      <c r="H1895" s="1" t="s">
        <v>27474</v>
      </c>
      <c r="I1895" s="1">
        <v>0</v>
      </c>
      <c r="J1895" s="1" t="s">
        <v>27474</v>
      </c>
      <c r="K1895" s="1">
        <f t="shared" si="116"/>
        <v>0</v>
      </c>
      <c r="L1895" s="2">
        <f>SUMIFS('Basin Total Well Counts'!B:B,'Basin Total Well Counts'!A:A,F1895)</f>
        <v>0</v>
      </c>
      <c r="M1895" s="4">
        <f t="shared" si="117"/>
        <v>0</v>
      </c>
      <c r="N1895" s="2">
        <f>SUMIF('Basin Emissions'!A:A,F1895,'Basin Emissions'!B:B)</f>
        <v>394.54766229999996</v>
      </c>
      <c r="O1895" s="8">
        <f t="shared" si="118"/>
        <v>0</v>
      </c>
      <c r="P1895" s="7">
        <f>SUMIF('Tool Pneumatics CH4 VOC BTEX'!B:B,A1895,'Tool Pneumatics CH4 VOC BTEX'!F:F)</f>
        <v>16.949659347534201</v>
      </c>
      <c r="Q1895" s="14">
        <f t="shared" si="119"/>
        <v>0</v>
      </c>
      <c r="R1895" s="16">
        <f>SUMIF('Tool Pneumatics CH4 VOC BTEX'!B:B,A1895,'Tool Pneumatics CH4 VOC BTEX'!H:H)*Q1895</f>
        <v>0</v>
      </c>
      <c r="S1895" s="16">
        <f>SUMIF('Tool Pneumatics CH4 VOC BTEX'!B:B,A1895,'Tool Pneumatics CH4 VOC BTEX'!J:J)*Q1895</f>
        <v>0</v>
      </c>
      <c r="T1895" s="16">
        <f>SUMIF('Tool Pneumatics CH4 VOC BTEX'!B:B,A1895,'Tool Pneumatics CH4 VOC BTEX'!L:L)*Q1895</f>
        <v>0</v>
      </c>
      <c r="U1895" s="16">
        <f>SUMIF('Tool Pneumatics CH4 VOC BTEX'!B:B,A1895,'Tool Pneumatics CH4 VOC BTEX'!N:N)*Q1895</f>
        <v>0</v>
      </c>
    </row>
    <row r="1896" spans="1:21" x14ac:dyDescent="0.25">
      <c r="A1896" s="1" t="s">
        <v>4703</v>
      </c>
      <c r="B1896" s="1" t="s">
        <v>1491</v>
      </c>
      <c r="C1896" s="1" t="s">
        <v>3135</v>
      </c>
      <c r="D1896" s="3" t="s">
        <v>2732</v>
      </c>
      <c r="E1896" s="3" t="s">
        <v>23961</v>
      </c>
      <c r="F1896" s="1" t="s">
        <v>3518</v>
      </c>
      <c r="G1896" s="1">
        <v>0</v>
      </c>
      <c r="H1896" s="1" t="s">
        <v>27474</v>
      </c>
      <c r="I1896" s="1">
        <v>0</v>
      </c>
      <c r="J1896" s="1" t="s">
        <v>27474</v>
      </c>
      <c r="K1896" s="1">
        <f t="shared" si="116"/>
        <v>0</v>
      </c>
      <c r="L1896" s="2">
        <f>SUMIFS('Basin Total Well Counts'!B:B,'Basin Total Well Counts'!A:A,F1896)</f>
        <v>0</v>
      </c>
      <c r="M1896" s="4">
        <f t="shared" si="117"/>
        <v>0</v>
      </c>
      <c r="N1896" s="2">
        <f>SUMIF('Basin Emissions'!A:A,F1896,'Basin Emissions'!B:B)</f>
        <v>394.54766229999996</v>
      </c>
      <c r="O1896" s="8">
        <f t="shared" si="118"/>
        <v>0</v>
      </c>
      <c r="P1896" s="7">
        <f>SUMIF('Tool Pneumatics CH4 VOC BTEX'!B:B,A1896,'Tool Pneumatics CH4 VOC BTEX'!F:F)</f>
        <v>16.949659347534201</v>
      </c>
      <c r="Q1896" s="14">
        <f t="shared" si="119"/>
        <v>0</v>
      </c>
      <c r="R1896" s="16">
        <f>SUMIF('Tool Pneumatics CH4 VOC BTEX'!B:B,A1896,'Tool Pneumatics CH4 VOC BTEX'!H:H)*Q1896</f>
        <v>0</v>
      </c>
      <c r="S1896" s="16">
        <f>SUMIF('Tool Pneumatics CH4 VOC BTEX'!B:B,A1896,'Tool Pneumatics CH4 VOC BTEX'!J:J)*Q1896</f>
        <v>0</v>
      </c>
      <c r="T1896" s="16">
        <f>SUMIF('Tool Pneumatics CH4 VOC BTEX'!B:B,A1896,'Tool Pneumatics CH4 VOC BTEX'!L:L)*Q1896</f>
        <v>0</v>
      </c>
      <c r="U1896" s="16">
        <f>SUMIF('Tool Pneumatics CH4 VOC BTEX'!B:B,A1896,'Tool Pneumatics CH4 VOC BTEX'!N:N)*Q1896</f>
        <v>0</v>
      </c>
    </row>
    <row r="1897" spans="1:21" x14ac:dyDescent="0.25">
      <c r="A1897" s="1" t="s">
        <v>4704</v>
      </c>
      <c r="B1897" s="1" t="s">
        <v>1491</v>
      </c>
      <c r="C1897" s="1" t="s">
        <v>1127</v>
      </c>
      <c r="D1897" s="3" t="s">
        <v>2240</v>
      </c>
      <c r="E1897" s="3" t="s">
        <v>23961</v>
      </c>
      <c r="F1897" s="1" t="s">
        <v>3518</v>
      </c>
      <c r="G1897" s="1">
        <v>0</v>
      </c>
      <c r="H1897" s="1" t="s">
        <v>27474</v>
      </c>
      <c r="I1897" s="1">
        <v>0</v>
      </c>
      <c r="J1897" s="1" t="s">
        <v>27474</v>
      </c>
      <c r="K1897" s="1">
        <f t="shared" si="116"/>
        <v>0</v>
      </c>
      <c r="L1897" s="2">
        <f>SUMIFS('Basin Total Well Counts'!B:B,'Basin Total Well Counts'!A:A,F1897)</f>
        <v>0</v>
      </c>
      <c r="M1897" s="4">
        <f t="shared" si="117"/>
        <v>0</v>
      </c>
      <c r="N1897" s="2">
        <f>SUMIF('Basin Emissions'!A:A,F1897,'Basin Emissions'!B:B)</f>
        <v>394.54766229999996</v>
      </c>
      <c r="O1897" s="8">
        <f t="shared" si="118"/>
        <v>0</v>
      </c>
      <c r="P1897" s="7">
        <f>SUMIF('Tool Pneumatics CH4 VOC BTEX'!B:B,A1897,'Tool Pneumatics CH4 VOC BTEX'!F:F)</f>
        <v>16.949659347534201</v>
      </c>
      <c r="Q1897" s="14">
        <f t="shared" si="119"/>
        <v>0</v>
      </c>
      <c r="R1897" s="16">
        <f>SUMIF('Tool Pneumatics CH4 VOC BTEX'!B:B,A1897,'Tool Pneumatics CH4 VOC BTEX'!H:H)*Q1897</f>
        <v>0</v>
      </c>
      <c r="S1897" s="16">
        <f>SUMIF('Tool Pneumatics CH4 VOC BTEX'!B:B,A1897,'Tool Pneumatics CH4 VOC BTEX'!J:J)*Q1897</f>
        <v>0</v>
      </c>
      <c r="T1897" s="16">
        <f>SUMIF('Tool Pneumatics CH4 VOC BTEX'!B:B,A1897,'Tool Pneumatics CH4 VOC BTEX'!L:L)*Q1897</f>
        <v>0</v>
      </c>
      <c r="U1897" s="16">
        <f>SUMIF('Tool Pneumatics CH4 VOC BTEX'!B:B,A1897,'Tool Pneumatics CH4 VOC BTEX'!N:N)*Q1897</f>
        <v>0</v>
      </c>
    </row>
    <row r="1898" spans="1:21" x14ac:dyDescent="0.25">
      <c r="A1898" s="1" t="s">
        <v>4705</v>
      </c>
      <c r="B1898" s="1" t="s">
        <v>1491</v>
      </c>
      <c r="C1898" s="1" t="s">
        <v>1555</v>
      </c>
      <c r="D1898" s="3" t="s">
        <v>2240</v>
      </c>
      <c r="E1898" s="3" t="s">
        <v>23961</v>
      </c>
      <c r="F1898" s="1" t="s">
        <v>3518</v>
      </c>
      <c r="G1898" s="1">
        <v>0</v>
      </c>
      <c r="H1898" s="1" t="s">
        <v>27474</v>
      </c>
      <c r="I1898" s="1">
        <v>0</v>
      </c>
      <c r="J1898" s="1" t="s">
        <v>27474</v>
      </c>
      <c r="K1898" s="1">
        <f t="shared" si="116"/>
        <v>0</v>
      </c>
      <c r="L1898" s="2">
        <f>SUMIFS('Basin Total Well Counts'!B:B,'Basin Total Well Counts'!A:A,F1898)</f>
        <v>0</v>
      </c>
      <c r="M1898" s="4">
        <f t="shared" si="117"/>
        <v>0</v>
      </c>
      <c r="N1898" s="2">
        <f>SUMIF('Basin Emissions'!A:A,F1898,'Basin Emissions'!B:B)</f>
        <v>394.54766229999996</v>
      </c>
      <c r="O1898" s="8">
        <f t="shared" si="118"/>
        <v>0</v>
      </c>
      <c r="P1898" s="7">
        <f>SUMIF('Tool Pneumatics CH4 VOC BTEX'!B:B,A1898,'Tool Pneumatics CH4 VOC BTEX'!F:F)</f>
        <v>16.949659347534201</v>
      </c>
      <c r="Q1898" s="14">
        <f t="shared" si="119"/>
        <v>0</v>
      </c>
      <c r="R1898" s="16">
        <f>SUMIF('Tool Pneumatics CH4 VOC BTEX'!B:B,A1898,'Tool Pneumatics CH4 VOC BTEX'!H:H)*Q1898</f>
        <v>0</v>
      </c>
      <c r="S1898" s="16">
        <f>SUMIF('Tool Pneumatics CH4 VOC BTEX'!B:B,A1898,'Tool Pneumatics CH4 VOC BTEX'!J:J)*Q1898</f>
        <v>0</v>
      </c>
      <c r="T1898" s="16">
        <f>SUMIF('Tool Pneumatics CH4 VOC BTEX'!B:B,A1898,'Tool Pneumatics CH4 VOC BTEX'!L:L)*Q1898</f>
        <v>0</v>
      </c>
      <c r="U1898" s="16">
        <f>SUMIF('Tool Pneumatics CH4 VOC BTEX'!B:B,A1898,'Tool Pneumatics CH4 VOC BTEX'!N:N)*Q1898</f>
        <v>0</v>
      </c>
    </row>
    <row r="1899" spans="1:21" x14ac:dyDescent="0.25">
      <c r="A1899" s="1" t="s">
        <v>4706</v>
      </c>
      <c r="B1899" s="1" t="s">
        <v>1491</v>
      </c>
      <c r="C1899" s="1" t="s">
        <v>2022</v>
      </c>
      <c r="D1899" s="3" t="s">
        <v>4509</v>
      </c>
      <c r="E1899" s="3" t="s">
        <v>23961</v>
      </c>
      <c r="F1899" s="1" t="s">
        <v>3518</v>
      </c>
      <c r="G1899" s="1">
        <v>0</v>
      </c>
      <c r="H1899" s="1" t="s">
        <v>27474</v>
      </c>
      <c r="I1899" s="1">
        <v>0</v>
      </c>
      <c r="J1899" s="1" t="s">
        <v>27474</v>
      </c>
      <c r="K1899" s="1">
        <f t="shared" si="116"/>
        <v>0</v>
      </c>
      <c r="L1899" s="2">
        <f>SUMIFS('Basin Total Well Counts'!B:B,'Basin Total Well Counts'!A:A,F1899)</f>
        <v>0</v>
      </c>
      <c r="M1899" s="4">
        <f t="shared" si="117"/>
        <v>0</v>
      </c>
      <c r="N1899" s="2">
        <f>SUMIF('Basin Emissions'!A:A,F1899,'Basin Emissions'!B:B)</f>
        <v>394.54766229999996</v>
      </c>
      <c r="O1899" s="8">
        <f t="shared" si="118"/>
        <v>0</v>
      </c>
      <c r="P1899" s="7">
        <f>SUMIF('Tool Pneumatics CH4 VOC BTEX'!B:B,A1899,'Tool Pneumatics CH4 VOC BTEX'!F:F)</f>
        <v>16.949659347534201</v>
      </c>
      <c r="Q1899" s="14">
        <f t="shared" si="119"/>
        <v>0</v>
      </c>
      <c r="R1899" s="16">
        <f>SUMIF('Tool Pneumatics CH4 VOC BTEX'!B:B,A1899,'Tool Pneumatics CH4 VOC BTEX'!H:H)*Q1899</f>
        <v>0</v>
      </c>
      <c r="S1899" s="16">
        <f>SUMIF('Tool Pneumatics CH4 VOC BTEX'!B:B,A1899,'Tool Pneumatics CH4 VOC BTEX'!J:J)*Q1899</f>
        <v>0</v>
      </c>
      <c r="T1899" s="16">
        <f>SUMIF('Tool Pneumatics CH4 VOC BTEX'!B:B,A1899,'Tool Pneumatics CH4 VOC BTEX'!L:L)*Q1899</f>
        <v>0</v>
      </c>
      <c r="U1899" s="16">
        <f>SUMIF('Tool Pneumatics CH4 VOC BTEX'!B:B,A1899,'Tool Pneumatics CH4 VOC BTEX'!N:N)*Q1899</f>
        <v>0</v>
      </c>
    </row>
    <row r="1900" spans="1:21" x14ac:dyDescent="0.25">
      <c r="A1900" s="1" t="s">
        <v>4707</v>
      </c>
      <c r="B1900" s="1" t="s">
        <v>1491</v>
      </c>
      <c r="C1900" s="1" t="s">
        <v>1926</v>
      </c>
      <c r="D1900" s="3" t="s">
        <v>4509</v>
      </c>
      <c r="E1900" s="3" t="s">
        <v>23961</v>
      </c>
      <c r="F1900" s="1" t="s">
        <v>3518</v>
      </c>
      <c r="G1900" s="1">
        <v>0</v>
      </c>
      <c r="H1900" s="1" t="s">
        <v>27474</v>
      </c>
      <c r="I1900" s="1">
        <v>0</v>
      </c>
      <c r="J1900" s="1" t="s">
        <v>27474</v>
      </c>
      <c r="K1900" s="1">
        <f t="shared" si="116"/>
        <v>0</v>
      </c>
      <c r="L1900" s="2">
        <f>SUMIFS('Basin Total Well Counts'!B:B,'Basin Total Well Counts'!A:A,F1900)</f>
        <v>0</v>
      </c>
      <c r="M1900" s="4">
        <f t="shared" si="117"/>
        <v>0</v>
      </c>
      <c r="N1900" s="2">
        <f>SUMIF('Basin Emissions'!A:A,F1900,'Basin Emissions'!B:B)</f>
        <v>394.54766229999996</v>
      </c>
      <c r="O1900" s="8">
        <f t="shared" si="118"/>
        <v>0</v>
      </c>
      <c r="P1900" s="7">
        <f>SUMIF('Tool Pneumatics CH4 VOC BTEX'!B:B,A1900,'Tool Pneumatics CH4 VOC BTEX'!F:F)</f>
        <v>16.949659347534201</v>
      </c>
      <c r="Q1900" s="14">
        <f t="shared" si="119"/>
        <v>0</v>
      </c>
      <c r="R1900" s="16">
        <f>SUMIF('Tool Pneumatics CH4 VOC BTEX'!B:B,A1900,'Tool Pneumatics CH4 VOC BTEX'!H:H)*Q1900</f>
        <v>0</v>
      </c>
      <c r="S1900" s="16">
        <f>SUMIF('Tool Pneumatics CH4 VOC BTEX'!B:B,A1900,'Tool Pneumatics CH4 VOC BTEX'!J:J)*Q1900</f>
        <v>0</v>
      </c>
      <c r="T1900" s="16">
        <f>SUMIF('Tool Pneumatics CH4 VOC BTEX'!B:B,A1900,'Tool Pneumatics CH4 VOC BTEX'!L:L)*Q1900</f>
        <v>0</v>
      </c>
      <c r="U1900" s="16">
        <f>SUMIF('Tool Pneumatics CH4 VOC BTEX'!B:B,A1900,'Tool Pneumatics CH4 VOC BTEX'!N:N)*Q1900</f>
        <v>0</v>
      </c>
    </row>
    <row r="1901" spans="1:21" x14ac:dyDescent="0.25">
      <c r="A1901" s="1" t="s">
        <v>4708</v>
      </c>
      <c r="B1901" s="1" t="s">
        <v>1491</v>
      </c>
      <c r="C1901" s="1" t="s">
        <v>1621</v>
      </c>
      <c r="D1901" s="3" t="s">
        <v>4509</v>
      </c>
      <c r="E1901" s="3" t="s">
        <v>23961</v>
      </c>
      <c r="F1901" s="1" t="s">
        <v>3518</v>
      </c>
      <c r="G1901" s="1">
        <v>0</v>
      </c>
      <c r="H1901" s="1" t="s">
        <v>27474</v>
      </c>
      <c r="I1901" s="1">
        <v>0</v>
      </c>
      <c r="J1901" s="1" t="s">
        <v>27474</v>
      </c>
      <c r="K1901" s="1">
        <f t="shared" si="116"/>
        <v>0</v>
      </c>
      <c r="L1901" s="2">
        <f>SUMIFS('Basin Total Well Counts'!B:B,'Basin Total Well Counts'!A:A,F1901)</f>
        <v>0</v>
      </c>
      <c r="M1901" s="4">
        <f t="shared" si="117"/>
        <v>0</v>
      </c>
      <c r="N1901" s="2">
        <f>SUMIF('Basin Emissions'!A:A,F1901,'Basin Emissions'!B:B)</f>
        <v>394.54766229999996</v>
      </c>
      <c r="O1901" s="8">
        <f t="shared" si="118"/>
        <v>0</v>
      </c>
      <c r="P1901" s="7">
        <f>SUMIF('Tool Pneumatics CH4 VOC BTEX'!B:B,A1901,'Tool Pneumatics CH4 VOC BTEX'!F:F)</f>
        <v>16.949659347534201</v>
      </c>
      <c r="Q1901" s="14">
        <f t="shared" si="119"/>
        <v>0</v>
      </c>
      <c r="R1901" s="16">
        <f>SUMIF('Tool Pneumatics CH4 VOC BTEX'!B:B,A1901,'Tool Pneumatics CH4 VOC BTEX'!H:H)*Q1901</f>
        <v>0</v>
      </c>
      <c r="S1901" s="16">
        <f>SUMIF('Tool Pneumatics CH4 VOC BTEX'!B:B,A1901,'Tool Pneumatics CH4 VOC BTEX'!J:J)*Q1901</f>
        <v>0</v>
      </c>
      <c r="T1901" s="16">
        <f>SUMIF('Tool Pneumatics CH4 VOC BTEX'!B:B,A1901,'Tool Pneumatics CH4 VOC BTEX'!L:L)*Q1901</f>
        <v>0</v>
      </c>
      <c r="U1901" s="16">
        <f>SUMIF('Tool Pneumatics CH4 VOC BTEX'!B:B,A1901,'Tool Pneumatics CH4 VOC BTEX'!N:N)*Q1901</f>
        <v>0</v>
      </c>
    </row>
    <row r="1902" spans="1:21" x14ac:dyDescent="0.25">
      <c r="A1902" s="1" t="s">
        <v>4736</v>
      </c>
      <c r="B1902" s="1" t="s">
        <v>1667</v>
      </c>
      <c r="C1902" s="1" t="s">
        <v>4737</v>
      </c>
      <c r="D1902" s="3" t="s">
        <v>4509</v>
      </c>
      <c r="E1902" s="3" t="s">
        <v>23961</v>
      </c>
      <c r="F1902" s="1" t="s">
        <v>2721</v>
      </c>
      <c r="G1902" s="1">
        <v>0</v>
      </c>
      <c r="H1902" s="1" t="s">
        <v>27474</v>
      </c>
      <c r="I1902" s="1">
        <v>0</v>
      </c>
      <c r="J1902" s="1" t="s">
        <v>27474</v>
      </c>
      <c r="K1902" s="1">
        <f t="shared" si="116"/>
        <v>0</v>
      </c>
      <c r="L1902" s="2">
        <f>SUMIFS('Basin Total Well Counts'!B:B,'Basin Total Well Counts'!A:A,F1902)</f>
        <v>0</v>
      </c>
      <c r="M1902" s="4">
        <f t="shared" si="117"/>
        <v>0</v>
      </c>
      <c r="N1902" s="2">
        <f>SUMIF('Basin Emissions'!A:A,F1902,'Basin Emissions'!B:B)</f>
        <v>382.18323590000006</v>
      </c>
      <c r="O1902" s="8">
        <f t="shared" si="118"/>
        <v>0</v>
      </c>
      <c r="P1902" s="7">
        <f>SUMIF('Tool Pneumatics CH4 VOC BTEX'!B:B,A1902,'Tool Pneumatics CH4 VOC BTEX'!F:F)</f>
        <v>3.5899999141693102</v>
      </c>
      <c r="Q1902" s="14">
        <f t="shared" si="119"/>
        <v>0</v>
      </c>
      <c r="R1902" s="16">
        <f>SUMIF('Tool Pneumatics CH4 VOC BTEX'!B:B,A1902,'Tool Pneumatics CH4 VOC BTEX'!H:H)*Q1902</f>
        <v>0</v>
      </c>
      <c r="S1902" s="16">
        <f>SUMIF('Tool Pneumatics CH4 VOC BTEX'!B:B,A1902,'Tool Pneumatics CH4 VOC BTEX'!J:J)*Q1902</f>
        <v>0</v>
      </c>
      <c r="T1902" s="16">
        <f>SUMIF('Tool Pneumatics CH4 VOC BTEX'!B:B,A1902,'Tool Pneumatics CH4 VOC BTEX'!L:L)*Q1902</f>
        <v>0</v>
      </c>
      <c r="U1902" s="16">
        <f>SUMIF('Tool Pneumatics CH4 VOC BTEX'!B:B,A1902,'Tool Pneumatics CH4 VOC BTEX'!N:N)*Q1902</f>
        <v>0</v>
      </c>
    </row>
    <row r="1903" spans="1:21" x14ac:dyDescent="0.25">
      <c r="A1903" s="1" t="s">
        <v>4738</v>
      </c>
      <c r="B1903" s="1" t="s">
        <v>1667</v>
      </c>
      <c r="C1903" s="1" t="s">
        <v>2417</v>
      </c>
      <c r="D1903" s="3" t="s">
        <v>4509</v>
      </c>
      <c r="E1903" s="3" t="s">
        <v>23961</v>
      </c>
      <c r="F1903" s="1" t="s">
        <v>2721</v>
      </c>
      <c r="G1903" s="1">
        <v>0</v>
      </c>
      <c r="H1903" s="1" t="s">
        <v>27474</v>
      </c>
      <c r="I1903" s="1">
        <v>0</v>
      </c>
      <c r="J1903" s="1" t="s">
        <v>27474</v>
      </c>
      <c r="K1903" s="1">
        <f t="shared" si="116"/>
        <v>0</v>
      </c>
      <c r="L1903" s="2">
        <f>SUMIFS('Basin Total Well Counts'!B:B,'Basin Total Well Counts'!A:A,F1903)</f>
        <v>0</v>
      </c>
      <c r="M1903" s="4">
        <f t="shared" si="117"/>
        <v>0</v>
      </c>
      <c r="N1903" s="2">
        <f>SUMIF('Basin Emissions'!A:A,F1903,'Basin Emissions'!B:B)</f>
        <v>382.18323590000006</v>
      </c>
      <c r="O1903" s="8">
        <f t="shared" si="118"/>
        <v>0</v>
      </c>
      <c r="P1903" s="7">
        <f>SUMIF('Tool Pneumatics CH4 VOC BTEX'!B:B,A1903,'Tool Pneumatics CH4 VOC BTEX'!F:F)</f>
        <v>3.5899999141693102</v>
      </c>
      <c r="Q1903" s="14">
        <f t="shared" si="119"/>
        <v>0</v>
      </c>
      <c r="R1903" s="16">
        <f>SUMIF('Tool Pneumatics CH4 VOC BTEX'!B:B,A1903,'Tool Pneumatics CH4 VOC BTEX'!H:H)*Q1903</f>
        <v>0</v>
      </c>
      <c r="S1903" s="16">
        <f>SUMIF('Tool Pneumatics CH4 VOC BTEX'!B:B,A1903,'Tool Pneumatics CH4 VOC BTEX'!J:J)*Q1903</f>
        <v>0</v>
      </c>
      <c r="T1903" s="16">
        <f>SUMIF('Tool Pneumatics CH4 VOC BTEX'!B:B,A1903,'Tool Pneumatics CH4 VOC BTEX'!L:L)*Q1903</f>
        <v>0</v>
      </c>
      <c r="U1903" s="16">
        <f>SUMIF('Tool Pneumatics CH4 VOC BTEX'!B:B,A1903,'Tool Pneumatics CH4 VOC BTEX'!N:N)*Q1903</f>
        <v>0</v>
      </c>
    </row>
    <row r="1904" spans="1:21" x14ac:dyDescent="0.25">
      <c r="A1904" s="1" t="s">
        <v>4739</v>
      </c>
      <c r="B1904" s="1" t="s">
        <v>1667</v>
      </c>
      <c r="C1904" s="1" t="s">
        <v>4740</v>
      </c>
      <c r="D1904" s="3" t="s">
        <v>4509</v>
      </c>
      <c r="E1904" s="3" t="s">
        <v>23961</v>
      </c>
      <c r="F1904" s="1" t="s">
        <v>2721</v>
      </c>
      <c r="G1904" s="1">
        <v>0</v>
      </c>
      <c r="H1904" s="1" t="s">
        <v>27474</v>
      </c>
      <c r="I1904" s="1">
        <v>0</v>
      </c>
      <c r="J1904" s="1" t="s">
        <v>27474</v>
      </c>
      <c r="K1904" s="1">
        <f t="shared" si="116"/>
        <v>0</v>
      </c>
      <c r="L1904" s="2">
        <f>SUMIFS('Basin Total Well Counts'!B:B,'Basin Total Well Counts'!A:A,F1904)</f>
        <v>0</v>
      </c>
      <c r="M1904" s="4">
        <f t="shared" si="117"/>
        <v>0</v>
      </c>
      <c r="N1904" s="2">
        <f>SUMIF('Basin Emissions'!A:A,F1904,'Basin Emissions'!B:B)</f>
        <v>382.18323590000006</v>
      </c>
      <c r="O1904" s="8">
        <f t="shared" si="118"/>
        <v>0</v>
      </c>
      <c r="P1904" s="7">
        <f>SUMIF('Tool Pneumatics CH4 VOC BTEX'!B:B,A1904,'Tool Pneumatics CH4 VOC BTEX'!F:F)</f>
        <v>3.5899999141693102</v>
      </c>
      <c r="Q1904" s="14">
        <f t="shared" si="119"/>
        <v>0</v>
      </c>
      <c r="R1904" s="16">
        <f>SUMIF('Tool Pneumatics CH4 VOC BTEX'!B:B,A1904,'Tool Pneumatics CH4 VOC BTEX'!H:H)*Q1904</f>
        <v>0</v>
      </c>
      <c r="S1904" s="16">
        <f>SUMIF('Tool Pneumatics CH4 VOC BTEX'!B:B,A1904,'Tool Pneumatics CH4 VOC BTEX'!J:J)*Q1904</f>
        <v>0</v>
      </c>
      <c r="T1904" s="16">
        <f>SUMIF('Tool Pneumatics CH4 VOC BTEX'!B:B,A1904,'Tool Pneumatics CH4 VOC BTEX'!L:L)*Q1904</f>
        <v>0</v>
      </c>
      <c r="U1904" s="16">
        <f>SUMIF('Tool Pneumatics CH4 VOC BTEX'!B:B,A1904,'Tool Pneumatics CH4 VOC BTEX'!N:N)*Q1904</f>
        <v>0</v>
      </c>
    </row>
    <row r="1905" spans="1:21" x14ac:dyDescent="0.25">
      <c r="A1905" s="1" t="s">
        <v>4741</v>
      </c>
      <c r="B1905" s="1" t="s">
        <v>1667</v>
      </c>
      <c r="C1905" s="1" t="s">
        <v>4742</v>
      </c>
      <c r="D1905" s="3" t="s">
        <v>4509</v>
      </c>
      <c r="E1905" s="3" t="s">
        <v>23961</v>
      </c>
      <c r="F1905" s="1" t="s">
        <v>2721</v>
      </c>
      <c r="G1905" s="1">
        <v>0</v>
      </c>
      <c r="H1905" s="1" t="s">
        <v>27474</v>
      </c>
      <c r="I1905" s="1">
        <v>0</v>
      </c>
      <c r="J1905" s="1" t="s">
        <v>27474</v>
      </c>
      <c r="K1905" s="1">
        <f t="shared" si="116"/>
        <v>0</v>
      </c>
      <c r="L1905" s="2">
        <f>SUMIFS('Basin Total Well Counts'!B:B,'Basin Total Well Counts'!A:A,F1905)</f>
        <v>0</v>
      </c>
      <c r="M1905" s="4">
        <f t="shared" si="117"/>
        <v>0</v>
      </c>
      <c r="N1905" s="2">
        <f>SUMIF('Basin Emissions'!A:A,F1905,'Basin Emissions'!B:B)</f>
        <v>382.18323590000006</v>
      </c>
      <c r="O1905" s="8">
        <f t="shared" si="118"/>
        <v>0</v>
      </c>
      <c r="P1905" s="7">
        <f>SUMIF('Tool Pneumatics CH4 VOC BTEX'!B:B,A1905,'Tool Pneumatics CH4 VOC BTEX'!F:F)</f>
        <v>3.5899999141693102</v>
      </c>
      <c r="Q1905" s="14">
        <f t="shared" si="119"/>
        <v>0</v>
      </c>
      <c r="R1905" s="16">
        <f>SUMIF('Tool Pneumatics CH4 VOC BTEX'!B:B,A1905,'Tool Pneumatics CH4 VOC BTEX'!H:H)*Q1905</f>
        <v>0</v>
      </c>
      <c r="S1905" s="16">
        <f>SUMIF('Tool Pneumatics CH4 VOC BTEX'!B:B,A1905,'Tool Pneumatics CH4 VOC BTEX'!J:J)*Q1905</f>
        <v>0</v>
      </c>
      <c r="T1905" s="16">
        <f>SUMIF('Tool Pneumatics CH4 VOC BTEX'!B:B,A1905,'Tool Pneumatics CH4 VOC BTEX'!L:L)*Q1905</f>
        <v>0</v>
      </c>
      <c r="U1905" s="16">
        <f>SUMIF('Tool Pneumatics CH4 VOC BTEX'!B:B,A1905,'Tool Pneumatics CH4 VOC BTEX'!N:N)*Q1905</f>
        <v>0</v>
      </c>
    </row>
    <row r="1906" spans="1:21" x14ac:dyDescent="0.25">
      <c r="A1906" s="1" t="s">
        <v>4743</v>
      </c>
      <c r="B1906" s="1" t="s">
        <v>1667</v>
      </c>
      <c r="C1906" s="1" t="s">
        <v>2166</v>
      </c>
      <c r="D1906" s="3" t="s">
        <v>4509</v>
      </c>
      <c r="E1906" s="3" t="s">
        <v>23961</v>
      </c>
      <c r="F1906" s="1" t="s">
        <v>2721</v>
      </c>
      <c r="G1906" s="1">
        <v>0</v>
      </c>
      <c r="H1906" s="1" t="s">
        <v>27474</v>
      </c>
      <c r="I1906" s="1">
        <v>0</v>
      </c>
      <c r="J1906" s="1" t="s">
        <v>27474</v>
      </c>
      <c r="K1906" s="1">
        <f t="shared" si="116"/>
        <v>0</v>
      </c>
      <c r="L1906" s="2">
        <f>SUMIFS('Basin Total Well Counts'!B:B,'Basin Total Well Counts'!A:A,F1906)</f>
        <v>0</v>
      </c>
      <c r="M1906" s="4">
        <f t="shared" si="117"/>
        <v>0</v>
      </c>
      <c r="N1906" s="2">
        <f>SUMIF('Basin Emissions'!A:A,F1906,'Basin Emissions'!B:B)</f>
        <v>382.18323590000006</v>
      </c>
      <c r="O1906" s="8">
        <f t="shared" si="118"/>
        <v>0</v>
      </c>
      <c r="P1906" s="7">
        <f>SUMIF('Tool Pneumatics CH4 VOC BTEX'!B:B,A1906,'Tool Pneumatics CH4 VOC BTEX'!F:F)</f>
        <v>3.5899999141693102</v>
      </c>
      <c r="Q1906" s="14">
        <f t="shared" si="119"/>
        <v>0</v>
      </c>
      <c r="R1906" s="16">
        <f>SUMIF('Tool Pneumatics CH4 VOC BTEX'!B:B,A1906,'Tool Pneumatics CH4 VOC BTEX'!H:H)*Q1906</f>
        <v>0</v>
      </c>
      <c r="S1906" s="16">
        <f>SUMIF('Tool Pneumatics CH4 VOC BTEX'!B:B,A1906,'Tool Pneumatics CH4 VOC BTEX'!J:J)*Q1906</f>
        <v>0</v>
      </c>
      <c r="T1906" s="16">
        <f>SUMIF('Tool Pneumatics CH4 VOC BTEX'!B:B,A1906,'Tool Pneumatics CH4 VOC BTEX'!L:L)*Q1906</f>
        <v>0</v>
      </c>
      <c r="U1906" s="16">
        <f>SUMIF('Tool Pneumatics CH4 VOC BTEX'!B:B,A1906,'Tool Pneumatics CH4 VOC BTEX'!N:N)*Q1906</f>
        <v>0</v>
      </c>
    </row>
    <row r="1907" spans="1:21" x14ac:dyDescent="0.25">
      <c r="A1907" s="1" t="s">
        <v>4744</v>
      </c>
      <c r="B1907" s="1" t="s">
        <v>1667</v>
      </c>
      <c r="C1907" s="1" t="s">
        <v>2210</v>
      </c>
      <c r="D1907" s="3" t="s">
        <v>4509</v>
      </c>
      <c r="E1907" s="3" t="s">
        <v>23961</v>
      </c>
      <c r="F1907" s="1" t="s">
        <v>2721</v>
      </c>
      <c r="G1907" s="1">
        <v>0</v>
      </c>
      <c r="H1907" s="1" t="s">
        <v>27474</v>
      </c>
      <c r="I1907" s="1">
        <v>0</v>
      </c>
      <c r="J1907" s="1" t="s">
        <v>27474</v>
      </c>
      <c r="K1907" s="1">
        <f t="shared" si="116"/>
        <v>0</v>
      </c>
      <c r="L1907" s="2">
        <f>SUMIFS('Basin Total Well Counts'!B:B,'Basin Total Well Counts'!A:A,F1907)</f>
        <v>0</v>
      </c>
      <c r="M1907" s="4">
        <f t="shared" si="117"/>
        <v>0</v>
      </c>
      <c r="N1907" s="2">
        <f>SUMIF('Basin Emissions'!A:A,F1907,'Basin Emissions'!B:B)</f>
        <v>382.18323590000006</v>
      </c>
      <c r="O1907" s="8">
        <f t="shared" si="118"/>
        <v>0</v>
      </c>
      <c r="P1907" s="7">
        <f>SUMIF('Tool Pneumatics CH4 VOC BTEX'!B:B,A1907,'Tool Pneumatics CH4 VOC BTEX'!F:F)</f>
        <v>3.5899999141693102</v>
      </c>
      <c r="Q1907" s="14">
        <f t="shared" si="119"/>
        <v>0</v>
      </c>
      <c r="R1907" s="16">
        <f>SUMIF('Tool Pneumatics CH4 VOC BTEX'!B:B,A1907,'Tool Pneumatics CH4 VOC BTEX'!H:H)*Q1907</f>
        <v>0</v>
      </c>
      <c r="S1907" s="16">
        <f>SUMIF('Tool Pneumatics CH4 VOC BTEX'!B:B,A1907,'Tool Pneumatics CH4 VOC BTEX'!J:J)*Q1907</f>
        <v>0</v>
      </c>
      <c r="T1907" s="16">
        <f>SUMIF('Tool Pneumatics CH4 VOC BTEX'!B:B,A1907,'Tool Pneumatics CH4 VOC BTEX'!L:L)*Q1907</f>
        <v>0</v>
      </c>
      <c r="U1907" s="16">
        <f>SUMIF('Tool Pneumatics CH4 VOC BTEX'!B:B,A1907,'Tool Pneumatics CH4 VOC BTEX'!N:N)*Q1907</f>
        <v>0</v>
      </c>
    </row>
    <row r="1908" spans="1:21" x14ac:dyDescent="0.25">
      <c r="A1908" s="1" t="s">
        <v>4745</v>
      </c>
      <c r="B1908" s="1" t="s">
        <v>1667</v>
      </c>
      <c r="C1908" s="1" t="s">
        <v>2064</v>
      </c>
      <c r="D1908" s="3" t="s">
        <v>4509</v>
      </c>
      <c r="E1908" s="3" t="s">
        <v>23961</v>
      </c>
      <c r="F1908" s="1" t="s">
        <v>2721</v>
      </c>
      <c r="G1908" s="1">
        <v>0</v>
      </c>
      <c r="H1908" s="1" t="s">
        <v>27474</v>
      </c>
      <c r="I1908" s="1">
        <v>0</v>
      </c>
      <c r="J1908" s="1" t="s">
        <v>27474</v>
      </c>
      <c r="K1908" s="1">
        <f t="shared" si="116"/>
        <v>0</v>
      </c>
      <c r="L1908" s="2">
        <f>SUMIFS('Basin Total Well Counts'!B:B,'Basin Total Well Counts'!A:A,F1908)</f>
        <v>0</v>
      </c>
      <c r="M1908" s="4">
        <f t="shared" si="117"/>
        <v>0</v>
      </c>
      <c r="N1908" s="2">
        <f>SUMIF('Basin Emissions'!A:A,F1908,'Basin Emissions'!B:B)</f>
        <v>382.18323590000006</v>
      </c>
      <c r="O1908" s="8">
        <f t="shared" si="118"/>
        <v>0</v>
      </c>
      <c r="P1908" s="7">
        <f>SUMIF('Tool Pneumatics CH4 VOC BTEX'!B:B,A1908,'Tool Pneumatics CH4 VOC BTEX'!F:F)</f>
        <v>3.5899999141693102</v>
      </c>
      <c r="Q1908" s="14">
        <f t="shared" si="119"/>
        <v>0</v>
      </c>
      <c r="R1908" s="16">
        <f>SUMIF('Tool Pneumatics CH4 VOC BTEX'!B:B,A1908,'Tool Pneumatics CH4 VOC BTEX'!H:H)*Q1908</f>
        <v>0</v>
      </c>
      <c r="S1908" s="16">
        <f>SUMIF('Tool Pneumatics CH4 VOC BTEX'!B:B,A1908,'Tool Pneumatics CH4 VOC BTEX'!J:J)*Q1908</f>
        <v>0</v>
      </c>
      <c r="T1908" s="16">
        <f>SUMIF('Tool Pneumatics CH4 VOC BTEX'!B:B,A1908,'Tool Pneumatics CH4 VOC BTEX'!L:L)*Q1908</f>
        <v>0</v>
      </c>
      <c r="U1908" s="16">
        <f>SUMIF('Tool Pneumatics CH4 VOC BTEX'!B:B,A1908,'Tool Pneumatics CH4 VOC BTEX'!N:N)*Q1908</f>
        <v>0</v>
      </c>
    </row>
    <row r="1909" spans="1:21" x14ac:dyDescent="0.25">
      <c r="A1909" s="1" t="s">
        <v>4746</v>
      </c>
      <c r="B1909" s="1" t="s">
        <v>1667</v>
      </c>
      <c r="C1909" s="1" t="s">
        <v>1748</v>
      </c>
      <c r="D1909" s="3" t="s">
        <v>4509</v>
      </c>
      <c r="E1909" s="3" t="s">
        <v>23961</v>
      </c>
      <c r="F1909" s="1" t="s">
        <v>2721</v>
      </c>
      <c r="G1909" s="1">
        <v>0</v>
      </c>
      <c r="H1909" s="1" t="s">
        <v>27474</v>
      </c>
      <c r="I1909" s="1">
        <v>0</v>
      </c>
      <c r="J1909" s="1" t="s">
        <v>27474</v>
      </c>
      <c r="K1909" s="1">
        <f t="shared" si="116"/>
        <v>0</v>
      </c>
      <c r="L1909" s="2">
        <f>SUMIFS('Basin Total Well Counts'!B:B,'Basin Total Well Counts'!A:A,F1909)</f>
        <v>0</v>
      </c>
      <c r="M1909" s="4">
        <f t="shared" si="117"/>
        <v>0</v>
      </c>
      <c r="N1909" s="2">
        <f>SUMIF('Basin Emissions'!A:A,F1909,'Basin Emissions'!B:B)</f>
        <v>382.18323590000006</v>
      </c>
      <c r="O1909" s="8">
        <f t="shared" si="118"/>
        <v>0</v>
      </c>
      <c r="P1909" s="7">
        <f>SUMIF('Tool Pneumatics CH4 VOC BTEX'!B:B,A1909,'Tool Pneumatics CH4 VOC BTEX'!F:F)</f>
        <v>3.5899999141693102</v>
      </c>
      <c r="Q1909" s="14">
        <f t="shared" si="119"/>
        <v>0</v>
      </c>
      <c r="R1909" s="16">
        <f>SUMIF('Tool Pneumatics CH4 VOC BTEX'!B:B,A1909,'Tool Pneumatics CH4 VOC BTEX'!H:H)*Q1909</f>
        <v>0</v>
      </c>
      <c r="S1909" s="16">
        <f>SUMIF('Tool Pneumatics CH4 VOC BTEX'!B:B,A1909,'Tool Pneumatics CH4 VOC BTEX'!J:J)*Q1909</f>
        <v>0</v>
      </c>
      <c r="T1909" s="16">
        <f>SUMIF('Tool Pneumatics CH4 VOC BTEX'!B:B,A1909,'Tool Pneumatics CH4 VOC BTEX'!L:L)*Q1909</f>
        <v>0</v>
      </c>
      <c r="U1909" s="16">
        <f>SUMIF('Tool Pneumatics CH4 VOC BTEX'!B:B,A1909,'Tool Pneumatics CH4 VOC BTEX'!N:N)*Q1909</f>
        <v>0</v>
      </c>
    </row>
    <row r="1910" spans="1:21" x14ac:dyDescent="0.25">
      <c r="A1910" s="1" t="s">
        <v>4747</v>
      </c>
      <c r="B1910" s="1" t="s">
        <v>1667</v>
      </c>
      <c r="C1910" s="1" t="s">
        <v>4748</v>
      </c>
      <c r="D1910" s="3" t="s">
        <v>4509</v>
      </c>
      <c r="E1910" s="3" t="s">
        <v>23961</v>
      </c>
      <c r="F1910" s="1" t="s">
        <v>2721</v>
      </c>
      <c r="G1910" s="1">
        <v>0</v>
      </c>
      <c r="H1910" s="1" t="s">
        <v>27474</v>
      </c>
      <c r="I1910" s="1">
        <v>0</v>
      </c>
      <c r="J1910" s="1" t="s">
        <v>27474</v>
      </c>
      <c r="K1910" s="1">
        <f t="shared" si="116"/>
        <v>0</v>
      </c>
      <c r="L1910" s="2">
        <f>SUMIFS('Basin Total Well Counts'!B:B,'Basin Total Well Counts'!A:A,F1910)</f>
        <v>0</v>
      </c>
      <c r="M1910" s="4">
        <f t="shared" si="117"/>
        <v>0</v>
      </c>
      <c r="N1910" s="2">
        <f>SUMIF('Basin Emissions'!A:A,F1910,'Basin Emissions'!B:B)</f>
        <v>382.18323590000006</v>
      </c>
      <c r="O1910" s="8">
        <f t="shared" si="118"/>
        <v>0</v>
      </c>
      <c r="P1910" s="7">
        <f>SUMIF('Tool Pneumatics CH4 VOC BTEX'!B:B,A1910,'Tool Pneumatics CH4 VOC BTEX'!F:F)</f>
        <v>3.5899999141693102</v>
      </c>
      <c r="Q1910" s="14">
        <f t="shared" si="119"/>
        <v>0</v>
      </c>
      <c r="R1910" s="16">
        <f>SUMIF('Tool Pneumatics CH4 VOC BTEX'!B:B,A1910,'Tool Pneumatics CH4 VOC BTEX'!H:H)*Q1910</f>
        <v>0</v>
      </c>
      <c r="S1910" s="16">
        <f>SUMIF('Tool Pneumatics CH4 VOC BTEX'!B:B,A1910,'Tool Pneumatics CH4 VOC BTEX'!J:J)*Q1910</f>
        <v>0</v>
      </c>
      <c r="T1910" s="16">
        <f>SUMIF('Tool Pneumatics CH4 VOC BTEX'!B:B,A1910,'Tool Pneumatics CH4 VOC BTEX'!L:L)*Q1910</f>
        <v>0</v>
      </c>
      <c r="U1910" s="16">
        <f>SUMIF('Tool Pneumatics CH4 VOC BTEX'!B:B,A1910,'Tool Pneumatics CH4 VOC BTEX'!N:N)*Q1910</f>
        <v>0</v>
      </c>
    </row>
    <row r="1911" spans="1:21" x14ac:dyDescent="0.25">
      <c r="A1911" s="1" t="s">
        <v>4749</v>
      </c>
      <c r="B1911" s="1" t="s">
        <v>1667</v>
      </c>
      <c r="C1911" s="1" t="s">
        <v>2149</v>
      </c>
      <c r="D1911" s="3" t="s">
        <v>4509</v>
      </c>
      <c r="E1911" s="3" t="s">
        <v>23961</v>
      </c>
      <c r="F1911" s="1" t="s">
        <v>2721</v>
      </c>
      <c r="G1911" s="1">
        <v>0</v>
      </c>
      <c r="H1911" s="1" t="s">
        <v>27474</v>
      </c>
      <c r="I1911" s="1">
        <v>0</v>
      </c>
      <c r="J1911" s="1" t="s">
        <v>27474</v>
      </c>
      <c r="K1911" s="1">
        <f t="shared" si="116"/>
        <v>0</v>
      </c>
      <c r="L1911" s="2">
        <f>SUMIFS('Basin Total Well Counts'!B:B,'Basin Total Well Counts'!A:A,F1911)</f>
        <v>0</v>
      </c>
      <c r="M1911" s="4">
        <f t="shared" si="117"/>
        <v>0</v>
      </c>
      <c r="N1911" s="2">
        <f>SUMIF('Basin Emissions'!A:A,F1911,'Basin Emissions'!B:B)</f>
        <v>382.18323590000006</v>
      </c>
      <c r="O1911" s="8">
        <f t="shared" si="118"/>
        <v>0</v>
      </c>
      <c r="P1911" s="7">
        <f>SUMIF('Tool Pneumatics CH4 VOC BTEX'!B:B,A1911,'Tool Pneumatics CH4 VOC BTEX'!F:F)</f>
        <v>3.5899999141693102</v>
      </c>
      <c r="Q1911" s="14">
        <f t="shared" si="119"/>
        <v>0</v>
      </c>
      <c r="R1911" s="16">
        <f>SUMIF('Tool Pneumatics CH4 VOC BTEX'!B:B,A1911,'Tool Pneumatics CH4 VOC BTEX'!H:H)*Q1911</f>
        <v>0</v>
      </c>
      <c r="S1911" s="16">
        <f>SUMIF('Tool Pneumatics CH4 VOC BTEX'!B:B,A1911,'Tool Pneumatics CH4 VOC BTEX'!J:J)*Q1911</f>
        <v>0</v>
      </c>
      <c r="T1911" s="16">
        <f>SUMIF('Tool Pneumatics CH4 VOC BTEX'!B:B,A1911,'Tool Pneumatics CH4 VOC BTEX'!L:L)*Q1911</f>
        <v>0</v>
      </c>
      <c r="U1911" s="16">
        <f>SUMIF('Tool Pneumatics CH4 VOC BTEX'!B:B,A1911,'Tool Pneumatics CH4 VOC BTEX'!N:N)*Q1911</f>
        <v>0</v>
      </c>
    </row>
    <row r="1912" spans="1:21" x14ac:dyDescent="0.25">
      <c r="A1912" s="1" t="s">
        <v>4750</v>
      </c>
      <c r="B1912" s="1" t="s">
        <v>1536</v>
      </c>
      <c r="C1912" s="1" t="s">
        <v>1924</v>
      </c>
      <c r="D1912" s="3" t="s">
        <v>4509</v>
      </c>
      <c r="E1912" s="3" t="s">
        <v>23961</v>
      </c>
      <c r="F1912" s="1" t="s">
        <v>2732</v>
      </c>
      <c r="G1912" s="1">
        <v>0</v>
      </c>
      <c r="H1912" s="1" t="s">
        <v>27474</v>
      </c>
      <c r="I1912" s="1">
        <v>0</v>
      </c>
      <c r="J1912" s="1" t="s">
        <v>27474</v>
      </c>
      <c r="K1912" s="1">
        <f t="shared" si="116"/>
        <v>0</v>
      </c>
      <c r="L1912" s="2">
        <f>SUMIFS('Basin Total Well Counts'!B:B,'Basin Total Well Counts'!A:A,F1912)</f>
        <v>0</v>
      </c>
      <c r="M1912" s="4">
        <f t="shared" si="117"/>
        <v>0</v>
      </c>
      <c r="N1912" s="2">
        <f>SUMIF('Basin Emissions'!A:A,F1912,'Basin Emissions'!B:B)</f>
        <v>22.899069699999998</v>
      </c>
      <c r="O1912" s="8">
        <f t="shared" si="118"/>
        <v>0</v>
      </c>
      <c r="P1912" s="7">
        <f>SUMIF('Tool Pneumatics CH4 VOC BTEX'!B:B,A1912,'Tool Pneumatics CH4 VOC BTEX'!F:F)</f>
        <v>3.5899999141693102</v>
      </c>
      <c r="Q1912" s="14">
        <f t="shared" si="119"/>
        <v>0</v>
      </c>
      <c r="R1912" s="16">
        <f>SUMIF('Tool Pneumatics CH4 VOC BTEX'!B:B,A1912,'Tool Pneumatics CH4 VOC BTEX'!H:H)*Q1912</f>
        <v>0</v>
      </c>
      <c r="S1912" s="16">
        <f>SUMIF('Tool Pneumatics CH4 VOC BTEX'!B:B,A1912,'Tool Pneumatics CH4 VOC BTEX'!J:J)*Q1912</f>
        <v>0</v>
      </c>
      <c r="T1912" s="16">
        <f>SUMIF('Tool Pneumatics CH4 VOC BTEX'!B:B,A1912,'Tool Pneumatics CH4 VOC BTEX'!L:L)*Q1912</f>
        <v>0</v>
      </c>
      <c r="U1912" s="16">
        <f>SUMIF('Tool Pneumatics CH4 VOC BTEX'!B:B,A1912,'Tool Pneumatics CH4 VOC BTEX'!N:N)*Q1912</f>
        <v>0</v>
      </c>
    </row>
    <row r="1913" spans="1:21" x14ac:dyDescent="0.25">
      <c r="A1913" s="1" t="s">
        <v>4751</v>
      </c>
      <c r="B1913" s="1" t="s">
        <v>1536</v>
      </c>
      <c r="C1913" s="1" t="s">
        <v>1979</v>
      </c>
      <c r="D1913" s="3" t="s">
        <v>4509</v>
      </c>
      <c r="E1913" s="3" t="s">
        <v>23961</v>
      </c>
      <c r="F1913" s="1" t="s">
        <v>2240</v>
      </c>
      <c r="G1913" s="1">
        <v>0</v>
      </c>
      <c r="H1913" s="1" t="s">
        <v>27474</v>
      </c>
      <c r="I1913" s="1">
        <v>0</v>
      </c>
      <c r="J1913" s="1" t="s">
        <v>27474</v>
      </c>
      <c r="K1913" s="1">
        <f t="shared" si="116"/>
        <v>0</v>
      </c>
      <c r="L1913" s="2">
        <f>SUMIFS('Basin Total Well Counts'!B:B,'Basin Total Well Counts'!A:A,F1913)</f>
        <v>0</v>
      </c>
      <c r="M1913" s="4">
        <f t="shared" si="117"/>
        <v>0</v>
      </c>
      <c r="N1913" s="2">
        <f>SUMIF('Basin Emissions'!A:A,F1913,'Basin Emissions'!B:B)</f>
        <v>1897.7414753999999</v>
      </c>
      <c r="O1913" s="8">
        <f t="shared" si="118"/>
        <v>0</v>
      </c>
      <c r="P1913" s="7">
        <f>SUMIF('Tool Pneumatics CH4 VOC BTEX'!B:B,A1913,'Tool Pneumatics CH4 VOC BTEX'!F:F)</f>
        <v>3.5899999141693102</v>
      </c>
      <c r="Q1913" s="14">
        <f t="shared" si="119"/>
        <v>0</v>
      </c>
      <c r="R1913" s="16">
        <f>SUMIF('Tool Pneumatics CH4 VOC BTEX'!B:B,A1913,'Tool Pneumatics CH4 VOC BTEX'!H:H)*Q1913</f>
        <v>0</v>
      </c>
      <c r="S1913" s="16">
        <f>SUMIF('Tool Pneumatics CH4 VOC BTEX'!B:B,A1913,'Tool Pneumatics CH4 VOC BTEX'!J:J)*Q1913</f>
        <v>0</v>
      </c>
      <c r="T1913" s="16">
        <f>SUMIF('Tool Pneumatics CH4 VOC BTEX'!B:B,A1913,'Tool Pneumatics CH4 VOC BTEX'!L:L)*Q1913</f>
        <v>0</v>
      </c>
      <c r="U1913" s="16">
        <f>SUMIF('Tool Pneumatics CH4 VOC BTEX'!B:B,A1913,'Tool Pneumatics CH4 VOC BTEX'!N:N)*Q1913</f>
        <v>0</v>
      </c>
    </row>
    <row r="1914" spans="1:21" x14ac:dyDescent="0.25">
      <c r="A1914" s="1" t="s">
        <v>4752</v>
      </c>
      <c r="B1914" s="1" t="s">
        <v>1536</v>
      </c>
      <c r="C1914" s="1" t="s">
        <v>1693</v>
      </c>
      <c r="D1914" s="3" t="s">
        <v>4509</v>
      </c>
      <c r="E1914" s="3" t="s">
        <v>23961</v>
      </c>
      <c r="F1914" s="1" t="s">
        <v>2732</v>
      </c>
      <c r="G1914" s="1">
        <v>0</v>
      </c>
      <c r="H1914" s="1" t="s">
        <v>27474</v>
      </c>
      <c r="I1914" s="1">
        <v>0</v>
      </c>
      <c r="J1914" s="1" t="s">
        <v>27474</v>
      </c>
      <c r="K1914" s="1">
        <f t="shared" si="116"/>
        <v>0</v>
      </c>
      <c r="L1914" s="2">
        <f>SUMIFS('Basin Total Well Counts'!B:B,'Basin Total Well Counts'!A:A,F1914)</f>
        <v>0</v>
      </c>
      <c r="M1914" s="4">
        <f t="shared" si="117"/>
        <v>0</v>
      </c>
      <c r="N1914" s="2">
        <f>SUMIF('Basin Emissions'!A:A,F1914,'Basin Emissions'!B:B)</f>
        <v>22.899069699999998</v>
      </c>
      <c r="O1914" s="8">
        <f t="shared" si="118"/>
        <v>0</v>
      </c>
      <c r="P1914" s="7">
        <f>SUMIF('Tool Pneumatics CH4 VOC BTEX'!B:B,A1914,'Tool Pneumatics CH4 VOC BTEX'!F:F)</f>
        <v>3.5899999141693102</v>
      </c>
      <c r="Q1914" s="14">
        <f t="shared" si="119"/>
        <v>0</v>
      </c>
      <c r="R1914" s="16">
        <f>SUMIF('Tool Pneumatics CH4 VOC BTEX'!B:B,A1914,'Tool Pneumatics CH4 VOC BTEX'!H:H)*Q1914</f>
        <v>0</v>
      </c>
      <c r="S1914" s="16">
        <f>SUMIF('Tool Pneumatics CH4 VOC BTEX'!B:B,A1914,'Tool Pneumatics CH4 VOC BTEX'!J:J)*Q1914</f>
        <v>0</v>
      </c>
      <c r="T1914" s="16">
        <f>SUMIF('Tool Pneumatics CH4 VOC BTEX'!B:B,A1914,'Tool Pneumatics CH4 VOC BTEX'!L:L)*Q1914</f>
        <v>0</v>
      </c>
      <c r="U1914" s="16">
        <f>SUMIF('Tool Pneumatics CH4 VOC BTEX'!B:B,A1914,'Tool Pneumatics CH4 VOC BTEX'!N:N)*Q1914</f>
        <v>0</v>
      </c>
    </row>
    <row r="1915" spans="1:21" x14ac:dyDescent="0.25">
      <c r="A1915" s="1" t="s">
        <v>4753</v>
      </c>
      <c r="B1915" s="1" t="s">
        <v>1536</v>
      </c>
      <c r="C1915" s="1" t="s">
        <v>2093</v>
      </c>
      <c r="D1915" s="3" t="s">
        <v>4509</v>
      </c>
      <c r="E1915" s="3" t="s">
        <v>23961</v>
      </c>
      <c r="F1915" s="1" t="s">
        <v>2732</v>
      </c>
      <c r="G1915" s="1">
        <v>0</v>
      </c>
      <c r="H1915" s="1" t="s">
        <v>27474</v>
      </c>
      <c r="I1915" s="1">
        <v>0</v>
      </c>
      <c r="J1915" s="1" t="s">
        <v>27474</v>
      </c>
      <c r="K1915" s="1">
        <f t="shared" si="116"/>
        <v>0</v>
      </c>
      <c r="L1915" s="2">
        <f>SUMIFS('Basin Total Well Counts'!B:B,'Basin Total Well Counts'!A:A,F1915)</f>
        <v>0</v>
      </c>
      <c r="M1915" s="4">
        <f t="shared" si="117"/>
        <v>0</v>
      </c>
      <c r="N1915" s="2">
        <f>SUMIF('Basin Emissions'!A:A,F1915,'Basin Emissions'!B:B)</f>
        <v>22.899069699999998</v>
      </c>
      <c r="O1915" s="8">
        <f t="shared" si="118"/>
        <v>0</v>
      </c>
      <c r="P1915" s="7">
        <f>SUMIF('Tool Pneumatics CH4 VOC BTEX'!B:B,A1915,'Tool Pneumatics CH4 VOC BTEX'!F:F)</f>
        <v>3.5899999141693102</v>
      </c>
      <c r="Q1915" s="14">
        <f t="shared" si="119"/>
        <v>0</v>
      </c>
      <c r="R1915" s="16">
        <f>SUMIF('Tool Pneumatics CH4 VOC BTEX'!B:B,A1915,'Tool Pneumatics CH4 VOC BTEX'!H:H)*Q1915</f>
        <v>0</v>
      </c>
      <c r="S1915" s="16">
        <f>SUMIF('Tool Pneumatics CH4 VOC BTEX'!B:B,A1915,'Tool Pneumatics CH4 VOC BTEX'!J:J)*Q1915</f>
        <v>0</v>
      </c>
      <c r="T1915" s="16">
        <f>SUMIF('Tool Pneumatics CH4 VOC BTEX'!B:B,A1915,'Tool Pneumatics CH4 VOC BTEX'!L:L)*Q1915</f>
        <v>0</v>
      </c>
      <c r="U1915" s="16">
        <f>SUMIF('Tool Pneumatics CH4 VOC BTEX'!B:B,A1915,'Tool Pneumatics CH4 VOC BTEX'!N:N)*Q1915</f>
        <v>0</v>
      </c>
    </row>
    <row r="1916" spans="1:21" x14ac:dyDescent="0.25">
      <c r="A1916" s="1" t="s">
        <v>4754</v>
      </c>
      <c r="B1916" s="1" t="s">
        <v>1536</v>
      </c>
      <c r="C1916" s="1" t="s">
        <v>4755</v>
      </c>
      <c r="D1916" s="3" t="s">
        <v>4509</v>
      </c>
      <c r="E1916" s="3" t="s">
        <v>23961</v>
      </c>
      <c r="F1916" s="1" t="s">
        <v>2732</v>
      </c>
      <c r="G1916" s="1">
        <v>0</v>
      </c>
      <c r="H1916" s="1" t="s">
        <v>27474</v>
      </c>
      <c r="I1916" s="1">
        <v>0</v>
      </c>
      <c r="J1916" s="1" t="s">
        <v>27474</v>
      </c>
      <c r="K1916" s="1">
        <f t="shared" si="116"/>
        <v>0</v>
      </c>
      <c r="L1916" s="2">
        <f>SUMIFS('Basin Total Well Counts'!B:B,'Basin Total Well Counts'!A:A,F1916)</f>
        <v>0</v>
      </c>
      <c r="M1916" s="4">
        <f t="shared" si="117"/>
        <v>0</v>
      </c>
      <c r="N1916" s="2">
        <f>SUMIF('Basin Emissions'!A:A,F1916,'Basin Emissions'!B:B)</f>
        <v>22.899069699999998</v>
      </c>
      <c r="O1916" s="8">
        <f t="shared" si="118"/>
        <v>0</v>
      </c>
      <c r="P1916" s="7">
        <f>SUMIF('Tool Pneumatics CH4 VOC BTEX'!B:B,A1916,'Tool Pneumatics CH4 VOC BTEX'!F:F)</f>
        <v>3.5899999141693102</v>
      </c>
      <c r="Q1916" s="14">
        <f t="shared" si="119"/>
        <v>0</v>
      </c>
      <c r="R1916" s="16">
        <f>SUMIF('Tool Pneumatics CH4 VOC BTEX'!B:B,A1916,'Tool Pneumatics CH4 VOC BTEX'!H:H)*Q1916</f>
        <v>0</v>
      </c>
      <c r="S1916" s="16">
        <f>SUMIF('Tool Pneumatics CH4 VOC BTEX'!B:B,A1916,'Tool Pneumatics CH4 VOC BTEX'!J:J)*Q1916</f>
        <v>0</v>
      </c>
      <c r="T1916" s="16">
        <f>SUMIF('Tool Pneumatics CH4 VOC BTEX'!B:B,A1916,'Tool Pneumatics CH4 VOC BTEX'!L:L)*Q1916</f>
        <v>0</v>
      </c>
      <c r="U1916" s="16">
        <f>SUMIF('Tool Pneumatics CH4 VOC BTEX'!B:B,A1916,'Tool Pneumatics CH4 VOC BTEX'!N:N)*Q1916</f>
        <v>0</v>
      </c>
    </row>
    <row r="1917" spans="1:21" x14ac:dyDescent="0.25">
      <c r="A1917" s="1" t="s">
        <v>4756</v>
      </c>
      <c r="B1917" s="1" t="s">
        <v>1536</v>
      </c>
      <c r="C1917" s="1" t="s">
        <v>1576</v>
      </c>
      <c r="D1917" s="3" t="s">
        <v>4509</v>
      </c>
      <c r="E1917" s="3" t="s">
        <v>23961</v>
      </c>
      <c r="F1917" s="1" t="s">
        <v>2732</v>
      </c>
      <c r="G1917" s="1">
        <v>0</v>
      </c>
      <c r="H1917" s="1" t="s">
        <v>27474</v>
      </c>
      <c r="I1917" s="1">
        <v>0</v>
      </c>
      <c r="J1917" s="1" t="s">
        <v>27474</v>
      </c>
      <c r="K1917" s="1">
        <f t="shared" si="116"/>
        <v>0</v>
      </c>
      <c r="L1917" s="2">
        <f>SUMIFS('Basin Total Well Counts'!B:B,'Basin Total Well Counts'!A:A,F1917)</f>
        <v>0</v>
      </c>
      <c r="M1917" s="4">
        <f t="shared" si="117"/>
        <v>0</v>
      </c>
      <c r="N1917" s="2">
        <f>SUMIF('Basin Emissions'!A:A,F1917,'Basin Emissions'!B:B)</f>
        <v>22.899069699999998</v>
      </c>
      <c r="O1917" s="8">
        <f t="shared" si="118"/>
        <v>0</v>
      </c>
      <c r="P1917" s="7">
        <f>SUMIF('Tool Pneumatics CH4 VOC BTEX'!B:B,A1917,'Tool Pneumatics CH4 VOC BTEX'!F:F)</f>
        <v>3.5899999141693102</v>
      </c>
      <c r="Q1917" s="14">
        <f t="shared" si="119"/>
        <v>0</v>
      </c>
      <c r="R1917" s="16">
        <f>SUMIF('Tool Pneumatics CH4 VOC BTEX'!B:B,A1917,'Tool Pneumatics CH4 VOC BTEX'!H:H)*Q1917</f>
        <v>0</v>
      </c>
      <c r="S1917" s="16">
        <f>SUMIF('Tool Pneumatics CH4 VOC BTEX'!B:B,A1917,'Tool Pneumatics CH4 VOC BTEX'!J:J)*Q1917</f>
        <v>0</v>
      </c>
      <c r="T1917" s="16">
        <f>SUMIF('Tool Pneumatics CH4 VOC BTEX'!B:B,A1917,'Tool Pneumatics CH4 VOC BTEX'!L:L)*Q1917</f>
        <v>0</v>
      </c>
      <c r="U1917" s="16">
        <f>SUMIF('Tool Pneumatics CH4 VOC BTEX'!B:B,A1917,'Tool Pneumatics CH4 VOC BTEX'!N:N)*Q1917</f>
        <v>0</v>
      </c>
    </row>
    <row r="1918" spans="1:21" x14ac:dyDescent="0.25">
      <c r="A1918" s="1" t="s">
        <v>4757</v>
      </c>
      <c r="B1918" s="1" t="s">
        <v>1536</v>
      </c>
      <c r="C1918" s="1" t="s">
        <v>1995</v>
      </c>
      <c r="D1918" s="3" t="s">
        <v>4509</v>
      </c>
      <c r="E1918" s="3" t="s">
        <v>23961</v>
      </c>
      <c r="F1918" s="1" t="s">
        <v>2240</v>
      </c>
      <c r="G1918" s="1">
        <v>0</v>
      </c>
      <c r="H1918" s="1" t="s">
        <v>27474</v>
      </c>
      <c r="I1918" s="1">
        <v>0</v>
      </c>
      <c r="J1918" s="1" t="s">
        <v>27474</v>
      </c>
      <c r="K1918" s="1">
        <f t="shared" si="116"/>
        <v>0</v>
      </c>
      <c r="L1918" s="2">
        <f>SUMIFS('Basin Total Well Counts'!B:B,'Basin Total Well Counts'!A:A,F1918)</f>
        <v>0</v>
      </c>
      <c r="M1918" s="4">
        <f t="shared" si="117"/>
        <v>0</v>
      </c>
      <c r="N1918" s="2">
        <f>SUMIF('Basin Emissions'!A:A,F1918,'Basin Emissions'!B:B)</f>
        <v>1897.7414753999999</v>
      </c>
      <c r="O1918" s="8">
        <f t="shared" si="118"/>
        <v>0</v>
      </c>
      <c r="P1918" s="7">
        <f>SUMIF('Tool Pneumatics CH4 VOC BTEX'!B:B,A1918,'Tool Pneumatics CH4 VOC BTEX'!F:F)</f>
        <v>3.5899999141693102</v>
      </c>
      <c r="Q1918" s="14">
        <f t="shared" si="119"/>
        <v>0</v>
      </c>
      <c r="R1918" s="16">
        <f>SUMIF('Tool Pneumatics CH4 VOC BTEX'!B:B,A1918,'Tool Pneumatics CH4 VOC BTEX'!H:H)*Q1918</f>
        <v>0</v>
      </c>
      <c r="S1918" s="16">
        <f>SUMIF('Tool Pneumatics CH4 VOC BTEX'!B:B,A1918,'Tool Pneumatics CH4 VOC BTEX'!J:J)*Q1918</f>
        <v>0</v>
      </c>
      <c r="T1918" s="16">
        <f>SUMIF('Tool Pneumatics CH4 VOC BTEX'!B:B,A1918,'Tool Pneumatics CH4 VOC BTEX'!L:L)*Q1918</f>
        <v>0</v>
      </c>
      <c r="U1918" s="16">
        <f>SUMIF('Tool Pneumatics CH4 VOC BTEX'!B:B,A1918,'Tool Pneumatics CH4 VOC BTEX'!N:N)*Q1918</f>
        <v>0</v>
      </c>
    </row>
    <row r="1919" spans="1:21" x14ac:dyDescent="0.25">
      <c r="A1919" s="1" t="s">
        <v>4758</v>
      </c>
      <c r="B1919" s="1" t="s">
        <v>1536</v>
      </c>
      <c r="C1919" s="1" t="s">
        <v>1556</v>
      </c>
      <c r="D1919" s="3" t="s">
        <v>4509</v>
      </c>
      <c r="E1919" s="3" t="s">
        <v>23961</v>
      </c>
      <c r="F1919" s="1" t="s">
        <v>2732</v>
      </c>
      <c r="G1919" s="1">
        <v>0</v>
      </c>
      <c r="H1919" s="1" t="s">
        <v>27474</v>
      </c>
      <c r="I1919" s="1">
        <v>0</v>
      </c>
      <c r="J1919" s="1" t="s">
        <v>27474</v>
      </c>
      <c r="K1919" s="1">
        <f t="shared" si="116"/>
        <v>0</v>
      </c>
      <c r="L1919" s="2">
        <f>SUMIFS('Basin Total Well Counts'!B:B,'Basin Total Well Counts'!A:A,F1919)</f>
        <v>0</v>
      </c>
      <c r="M1919" s="4">
        <f t="shared" si="117"/>
        <v>0</v>
      </c>
      <c r="N1919" s="2">
        <f>SUMIF('Basin Emissions'!A:A,F1919,'Basin Emissions'!B:B)</f>
        <v>22.899069699999998</v>
      </c>
      <c r="O1919" s="8">
        <f t="shared" si="118"/>
        <v>0</v>
      </c>
      <c r="P1919" s="7">
        <f>SUMIF('Tool Pneumatics CH4 VOC BTEX'!B:B,A1919,'Tool Pneumatics CH4 VOC BTEX'!F:F)</f>
        <v>3.5899999141693102</v>
      </c>
      <c r="Q1919" s="14">
        <f t="shared" si="119"/>
        <v>0</v>
      </c>
      <c r="R1919" s="16">
        <f>SUMIF('Tool Pneumatics CH4 VOC BTEX'!B:B,A1919,'Tool Pneumatics CH4 VOC BTEX'!H:H)*Q1919</f>
        <v>0</v>
      </c>
      <c r="S1919" s="16">
        <f>SUMIF('Tool Pneumatics CH4 VOC BTEX'!B:B,A1919,'Tool Pneumatics CH4 VOC BTEX'!J:J)*Q1919</f>
        <v>0</v>
      </c>
      <c r="T1919" s="16">
        <f>SUMIF('Tool Pneumatics CH4 VOC BTEX'!B:B,A1919,'Tool Pneumatics CH4 VOC BTEX'!L:L)*Q1919</f>
        <v>0</v>
      </c>
      <c r="U1919" s="16">
        <f>SUMIF('Tool Pneumatics CH4 VOC BTEX'!B:B,A1919,'Tool Pneumatics CH4 VOC BTEX'!N:N)*Q1919</f>
        <v>0</v>
      </c>
    </row>
    <row r="1920" spans="1:21" x14ac:dyDescent="0.25">
      <c r="A1920" s="1" t="s">
        <v>4759</v>
      </c>
      <c r="B1920" s="1" t="s">
        <v>1536</v>
      </c>
      <c r="C1920" s="1" t="s">
        <v>1798</v>
      </c>
      <c r="D1920" s="3" t="s">
        <v>4509</v>
      </c>
      <c r="E1920" s="3" t="s">
        <v>23961</v>
      </c>
      <c r="F1920" s="1" t="s">
        <v>2240</v>
      </c>
      <c r="G1920" s="1">
        <v>0</v>
      </c>
      <c r="H1920" s="1" t="s">
        <v>27474</v>
      </c>
      <c r="I1920" s="1">
        <v>0</v>
      </c>
      <c r="J1920" s="1" t="s">
        <v>27474</v>
      </c>
      <c r="K1920" s="1">
        <f t="shared" si="116"/>
        <v>0</v>
      </c>
      <c r="L1920" s="2">
        <f>SUMIFS('Basin Total Well Counts'!B:B,'Basin Total Well Counts'!A:A,F1920)</f>
        <v>0</v>
      </c>
      <c r="M1920" s="4">
        <f t="shared" si="117"/>
        <v>0</v>
      </c>
      <c r="N1920" s="2">
        <f>SUMIF('Basin Emissions'!A:A,F1920,'Basin Emissions'!B:B)</f>
        <v>1897.7414753999999</v>
      </c>
      <c r="O1920" s="8">
        <f t="shared" si="118"/>
        <v>0</v>
      </c>
      <c r="P1920" s="7">
        <f>SUMIF('Tool Pneumatics CH4 VOC BTEX'!B:B,A1920,'Tool Pneumatics CH4 VOC BTEX'!F:F)</f>
        <v>3.5899999141693102</v>
      </c>
      <c r="Q1920" s="14">
        <f t="shared" si="119"/>
        <v>0</v>
      </c>
      <c r="R1920" s="16">
        <f>SUMIF('Tool Pneumatics CH4 VOC BTEX'!B:B,A1920,'Tool Pneumatics CH4 VOC BTEX'!H:H)*Q1920</f>
        <v>0</v>
      </c>
      <c r="S1920" s="16">
        <f>SUMIF('Tool Pneumatics CH4 VOC BTEX'!B:B,A1920,'Tool Pneumatics CH4 VOC BTEX'!J:J)*Q1920</f>
        <v>0</v>
      </c>
      <c r="T1920" s="16">
        <f>SUMIF('Tool Pneumatics CH4 VOC BTEX'!B:B,A1920,'Tool Pneumatics CH4 VOC BTEX'!L:L)*Q1920</f>
        <v>0</v>
      </c>
      <c r="U1920" s="16">
        <f>SUMIF('Tool Pneumatics CH4 VOC BTEX'!B:B,A1920,'Tool Pneumatics CH4 VOC BTEX'!N:N)*Q1920</f>
        <v>0</v>
      </c>
    </row>
    <row r="1921" spans="1:21" x14ac:dyDescent="0.25">
      <c r="A1921" s="1" t="s">
        <v>4760</v>
      </c>
      <c r="B1921" s="1" t="s">
        <v>1536</v>
      </c>
      <c r="C1921" s="1" t="s">
        <v>1876</v>
      </c>
      <c r="D1921" s="3" t="s">
        <v>4509</v>
      </c>
      <c r="E1921" s="3" t="s">
        <v>23961</v>
      </c>
      <c r="F1921" s="1" t="s">
        <v>2240</v>
      </c>
      <c r="G1921" s="1">
        <v>0</v>
      </c>
      <c r="H1921" s="1" t="s">
        <v>27474</v>
      </c>
      <c r="I1921" s="1">
        <v>0</v>
      </c>
      <c r="J1921" s="1" t="s">
        <v>27474</v>
      </c>
      <c r="K1921" s="1">
        <f t="shared" si="116"/>
        <v>0</v>
      </c>
      <c r="L1921" s="2">
        <f>SUMIFS('Basin Total Well Counts'!B:B,'Basin Total Well Counts'!A:A,F1921)</f>
        <v>0</v>
      </c>
      <c r="M1921" s="4">
        <f t="shared" si="117"/>
        <v>0</v>
      </c>
      <c r="N1921" s="2">
        <f>SUMIF('Basin Emissions'!A:A,F1921,'Basin Emissions'!B:B)</f>
        <v>1897.7414753999999</v>
      </c>
      <c r="O1921" s="8">
        <f t="shared" si="118"/>
        <v>0</v>
      </c>
      <c r="P1921" s="7">
        <f>SUMIF('Tool Pneumatics CH4 VOC BTEX'!B:B,A1921,'Tool Pneumatics CH4 VOC BTEX'!F:F)</f>
        <v>3.5899999141693102</v>
      </c>
      <c r="Q1921" s="14">
        <f t="shared" si="119"/>
        <v>0</v>
      </c>
      <c r="R1921" s="16">
        <f>SUMIF('Tool Pneumatics CH4 VOC BTEX'!B:B,A1921,'Tool Pneumatics CH4 VOC BTEX'!H:H)*Q1921</f>
        <v>0</v>
      </c>
      <c r="S1921" s="16">
        <f>SUMIF('Tool Pneumatics CH4 VOC BTEX'!B:B,A1921,'Tool Pneumatics CH4 VOC BTEX'!J:J)*Q1921</f>
        <v>0</v>
      </c>
      <c r="T1921" s="16">
        <f>SUMIF('Tool Pneumatics CH4 VOC BTEX'!B:B,A1921,'Tool Pneumatics CH4 VOC BTEX'!L:L)*Q1921</f>
        <v>0</v>
      </c>
      <c r="U1921" s="16">
        <f>SUMIF('Tool Pneumatics CH4 VOC BTEX'!B:B,A1921,'Tool Pneumatics CH4 VOC BTEX'!N:N)*Q1921</f>
        <v>0</v>
      </c>
    </row>
    <row r="1922" spans="1:21" x14ac:dyDescent="0.25">
      <c r="A1922" s="1" t="s">
        <v>4761</v>
      </c>
      <c r="B1922" s="1" t="s">
        <v>1536</v>
      </c>
      <c r="C1922" s="1" t="s">
        <v>1630</v>
      </c>
      <c r="D1922" s="3" t="s">
        <v>4509</v>
      </c>
      <c r="E1922" s="3" t="s">
        <v>23961</v>
      </c>
      <c r="F1922" s="1" t="s">
        <v>2240</v>
      </c>
      <c r="G1922" s="1">
        <v>0</v>
      </c>
      <c r="H1922" s="1" t="s">
        <v>27474</v>
      </c>
      <c r="I1922" s="1">
        <v>0</v>
      </c>
      <c r="J1922" s="1" t="s">
        <v>27474</v>
      </c>
      <c r="K1922" s="1">
        <f t="shared" ref="K1922:K1985" si="120">+I1922+G1922</f>
        <v>0</v>
      </c>
      <c r="L1922" s="2">
        <f>SUMIFS('Basin Total Well Counts'!B:B,'Basin Total Well Counts'!A:A,F1922)</f>
        <v>0</v>
      </c>
      <c r="M1922" s="4">
        <f t="shared" ref="M1922:M1985" si="121">IFERROR(+K1922/L1922,0)</f>
        <v>0</v>
      </c>
      <c r="N1922" s="2">
        <f>SUMIF('Basin Emissions'!A:A,F1922,'Basin Emissions'!B:B)</f>
        <v>1897.7414753999999</v>
      </c>
      <c r="O1922" s="8">
        <f t="shared" ref="O1922:O1985" si="122">+N1922*M1922</f>
        <v>0</v>
      </c>
      <c r="P1922" s="7">
        <f>SUMIF('Tool Pneumatics CH4 VOC BTEX'!B:B,A1922,'Tool Pneumatics CH4 VOC BTEX'!F:F)</f>
        <v>3.5899999141693102</v>
      </c>
      <c r="Q1922" s="14">
        <f t="shared" ref="Q1922:Q1985" si="123">IFERROR(O1922/P1922,0)*(2204.6/2000)</f>
        <v>0</v>
      </c>
      <c r="R1922" s="16">
        <f>SUMIF('Tool Pneumatics CH4 VOC BTEX'!B:B,A1922,'Tool Pneumatics CH4 VOC BTEX'!H:H)*Q1922</f>
        <v>0</v>
      </c>
      <c r="S1922" s="16">
        <f>SUMIF('Tool Pneumatics CH4 VOC BTEX'!B:B,A1922,'Tool Pneumatics CH4 VOC BTEX'!J:J)*Q1922</f>
        <v>0</v>
      </c>
      <c r="T1922" s="16">
        <f>SUMIF('Tool Pneumatics CH4 VOC BTEX'!B:B,A1922,'Tool Pneumatics CH4 VOC BTEX'!L:L)*Q1922</f>
        <v>0</v>
      </c>
      <c r="U1922" s="16">
        <f>SUMIF('Tool Pneumatics CH4 VOC BTEX'!B:B,A1922,'Tool Pneumatics CH4 VOC BTEX'!N:N)*Q1922</f>
        <v>0</v>
      </c>
    </row>
    <row r="1923" spans="1:21" x14ac:dyDescent="0.25">
      <c r="A1923" s="1" t="s">
        <v>4762</v>
      </c>
      <c r="B1923" s="1" t="s">
        <v>1536</v>
      </c>
      <c r="C1923" s="1" t="s">
        <v>1512</v>
      </c>
      <c r="D1923" s="3" t="s">
        <v>4509</v>
      </c>
      <c r="E1923" s="3" t="s">
        <v>23961</v>
      </c>
      <c r="F1923" s="1" t="s">
        <v>2240</v>
      </c>
      <c r="G1923" s="1">
        <v>0</v>
      </c>
      <c r="H1923" s="1" t="s">
        <v>27474</v>
      </c>
      <c r="I1923" s="1">
        <v>0</v>
      </c>
      <c r="J1923" s="1" t="s">
        <v>27474</v>
      </c>
      <c r="K1923" s="1">
        <f t="shared" si="120"/>
        <v>0</v>
      </c>
      <c r="L1923" s="2">
        <f>SUMIFS('Basin Total Well Counts'!B:B,'Basin Total Well Counts'!A:A,F1923)</f>
        <v>0</v>
      </c>
      <c r="M1923" s="4">
        <f t="shared" si="121"/>
        <v>0</v>
      </c>
      <c r="N1923" s="2">
        <f>SUMIF('Basin Emissions'!A:A,F1923,'Basin Emissions'!B:B)</f>
        <v>1897.7414753999999</v>
      </c>
      <c r="O1923" s="8">
        <f t="shared" si="122"/>
        <v>0</v>
      </c>
      <c r="P1923" s="7">
        <f>SUMIF('Tool Pneumatics CH4 VOC BTEX'!B:B,A1923,'Tool Pneumatics CH4 VOC BTEX'!F:F)</f>
        <v>3.5899999141693102</v>
      </c>
      <c r="Q1923" s="14">
        <f t="shared" si="123"/>
        <v>0</v>
      </c>
      <c r="R1923" s="16">
        <f>SUMIF('Tool Pneumatics CH4 VOC BTEX'!B:B,A1923,'Tool Pneumatics CH4 VOC BTEX'!H:H)*Q1923</f>
        <v>0</v>
      </c>
      <c r="S1923" s="16">
        <f>SUMIF('Tool Pneumatics CH4 VOC BTEX'!B:B,A1923,'Tool Pneumatics CH4 VOC BTEX'!J:J)*Q1923</f>
        <v>0</v>
      </c>
      <c r="T1923" s="16">
        <f>SUMIF('Tool Pneumatics CH4 VOC BTEX'!B:B,A1923,'Tool Pneumatics CH4 VOC BTEX'!L:L)*Q1923</f>
        <v>0</v>
      </c>
      <c r="U1923" s="16">
        <f>SUMIF('Tool Pneumatics CH4 VOC BTEX'!B:B,A1923,'Tool Pneumatics CH4 VOC BTEX'!N:N)*Q1923</f>
        <v>0</v>
      </c>
    </row>
    <row r="1924" spans="1:21" x14ac:dyDescent="0.25">
      <c r="A1924" s="1" t="s">
        <v>4763</v>
      </c>
      <c r="B1924" s="1" t="s">
        <v>1536</v>
      </c>
      <c r="C1924" s="1" t="s">
        <v>4764</v>
      </c>
      <c r="D1924" s="3" t="s">
        <v>4509</v>
      </c>
      <c r="E1924" s="3" t="s">
        <v>23961</v>
      </c>
      <c r="F1924" s="1" t="s">
        <v>2732</v>
      </c>
      <c r="G1924" s="1">
        <v>0</v>
      </c>
      <c r="H1924" s="1" t="s">
        <v>27474</v>
      </c>
      <c r="I1924" s="1">
        <v>0</v>
      </c>
      <c r="J1924" s="1" t="s">
        <v>27474</v>
      </c>
      <c r="K1924" s="1">
        <f t="shared" si="120"/>
        <v>0</v>
      </c>
      <c r="L1924" s="2">
        <f>SUMIFS('Basin Total Well Counts'!B:B,'Basin Total Well Counts'!A:A,F1924)</f>
        <v>0</v>
      </c>
      <c r="M1924" s="4">
        <f t="shared" si="121"/>
        <v>0</v>
      </c>
      <c r="N1924" s="2">
        <f>SUMIF('Basin Emissions'!A:A,F1924,'Basin Emissions'!B:B)</f>
        <v>22.899069699999998</v>
      </c>
      <c r="O1924" s="8">
        <f t="shared" si="122"/>
        <v>0</v>
      </c>
      <c r="P1924" s="7">
        <f>SUMIF('Tool Pneumatics CH4 VOC BTEX'!B:B,A1924,'Tool Pneumatics CH4 VOC BTEX'!F:F)</f>
        <v>3.5899999141693102</v>
      </c>
      <c r="Q1924" s="14">
        <f t="shared" si="123"/>
        <v>0</v>
      </c>
      <c r="R1924" s="16">
        <f>SUMIF('Tool Pneumatics CH4 VOC BTEX'!B:B,A1924,'Tool Pneumatics CH4 VOC BTEX'!H:H)*Q1924</f>
        <v>0</v>
      </c>
      <c r="S1924" s="16">
        <f>SUMIF('Tool Pneumatics CH4 VOC BTEX'!B:B,A1924,'Tool Pneumatics CH4 VOC BTEX'!J:J)*Q1924</f>
        <v>0</v>
      </c>
      <c r="T1924" s="16">
        <f>SUMIF('Tool Pneumatics CH4 VOC BTEX'!B:B,A1924,'Tool Pneumatics CH4 VOC BTEX'!L:L)*Q1924</f>
        <v>0</v>
      </c>
      <c r="U1924" s="16">
        <f>SUMIF('Tool Pneumatics CH4 VOC BTEX'!B:B,A1924,'Tool Pneumatics CH4 VOC BTEX'!N:N)*Q1924</f>
        <v>0</v>
      </c>
    </row>
    <row r="1925" spans="1:21" x14ac:dyDescent="0.25">
      <c r="A1925" s="1" t="s">
        <v>4765</v>
      </c>
      <c r="B1925" s="1" t="s">
        <v>1536</v>
      </c>
      <c r="C1925" s="1" t="s">
        <v>1988</v>
      </c>
      <c r="D1925" s="3" t="s">
        <v>4509</v>
      </c>
      <c r="E1925" s="3" t="s">
        <v>23961</v>
      </c>
      <c r="F1925" s="1" t="s">
        <v>2240</v>
      </c>
      <c r="G1925" s="1">
        <v>0</v>
      </c>
      <c r="H1925" s="1" t="s">
        <v>27474</v>
      </c>
      <c r="I1925" s="1">
        <v>0</v>
      </c>
      <c r="J1925" s="1" t="s">
        <v>27474</v>
      </c>
      <c r="K1925" s="1">
        <f t="shared" si="120"/>
        <v>0</v>
      </c>
      <c r="L1925" s="2">
        <f>SUMIFS('Basin Total Well Counts'!B:B,'Basin Total Well Counts'!A:A,F1925)</f>
        <v>0</v>
      </c>
      <c r="M1925" s="4">
        <f t="shared" si="121"/>
        <v>0</v>
      </c>
      <c r="N1925" s="2">
        <f>SUMIF('Basin Emissions'!A:A,F1925,'Basin Emissions'!B:B)</f>
        <v>1897.7414753999999</v>
      </c>
      <c r="O1925" s="8">
        <f t="shared" si="122"/>
        <v>0</v>
      </c>
      <c r="P1925" s="7">
        <f>SUMIF('Tool Pneumatics CH4 VOC BTEX'!B:B,A1925,'Tool Pneumatics CH4 VOC BTEX'!F:F)</f>
        <v>3.5899999141693102</v>
      </c>
      <c r="Q1925" s="14">
        <f t="shared" si="123"/>
        <v>0</v>
      </c>
      <c r="R1925" s="16">
        <f>SUMIF('Tool Pneumatics CH4 VOC BTEX'!B:B,A1925,'Tool Pneumatics CH4 VOC BTEX'!H:H)*Q1925</f>
        <v>0</v>
      </c>
      <c r="S1925" s="16">
        <f>SUMIF('Tool Pneumatics CH4 VOC BTEX'!B:B,A1925,'Tool Pneumatics CH4 VOC BTEX'!J:J)*Q1925</f>
        <v>0</v>
      </c>
      <c r="T1925" s="16">
        <f>SUMIF('Tool Pneumatics CH4 VOC BTEX'!B:B,A1925,'Tool Pneumatics CH4 VOC BTEX'!L:L)*Q1925</f>
        <v>0</v>
      </c>
      <c r="U1925" s="16">
        <f>SUMIF('Tool Pneumatics CH4 VOC BTEX'!B:B,A1925,'Tool Pneumatics CH4 VOC BTEX'!N:N)*Q1925</f>
        <v>0</v>
      </c>
    </row>
    <row r="1926" spans="1:21" x14ac:dyDescent="0.25">
      <c r="A1926" s="1" t="s">
        <v>4766</v>
      </c>
      <c r="B1926" s="1" t="s">
        <v>1536</v>
      </c>
      <c r="C1926" s="1" t="s">
        <v>1535</v>
      </c>
      <c r="D1926" s="3" t="s">
        <v>2280</v>
      </c>
      <c r="E1926" s="3" t="s">
        <v>23961</v>
      </c>
      <c r="F1926" s="1" t="s">
        <v>2732</v>
      </c>
      <c r="G1926" s="1">
        <v>0</v>
      </c>
      <c r="H1926" s="1" t="s">
        <v>27474</v>
      </c>
      <c r="I1926" s="1">
        <v>0</v>
      </c>
      <c r="J1926" s="1" t="s">
        <v>27474</v>
      </c>
      <c r="K1926" s="1">
        <f t="shared" si="120"/>
        <v>0</v>
      </c>
      <c r="L1926" s="2">
        <f>SUMIFS('Basin Total Well Counts'!B:B,'Basin Total Well Counts'!A:A,F1926)</f>
        <v>0</v>
      </c>
      <c r="M1926" s="4">
        <f t="shared" si="121"/>
        <v>0</v>
      </c>
      <c r="N1926" s="2">
        <f>SUMIF('Basin Emissions'!A:A,F1926,'Basin Emissions'!B:B)</f>
        <v>22.899069699999998</v>
      </c>
      <c r="O1926" s="8">
        <f t="shared" si="122"/>
        <v>0</v>
      </c>
      <c r="P1926" s="7">
        <f>SUMIF('Tool Pneumatics CH4 VOC BTEX'!B:B,A1926,'Tool Pneumatics CH4 VOC BTEX'!F:F)</f>
        <v>3.5899999141693102</v>
      </c>
      <c r="Q1926" s="14">
        <f t="shared" si="123"/>
        <v>0</v>
      </c>
      <c r="R1926" s="16">
        <f>SUMIF('Tool Pneumatics CH4 VOC BTEX'!B:B,A1926,'Tool Pneumatics CH4 VOC BTEX'!H:H)*Q1926</f>
        <v>0</v>
      </c>
      <c r="S1926" s="16">
        <f>SUMIF('Tool Pneumatics CH4 VOC BTEX'!B:B,A1926,'Tool Pneumatics CH4 VOC BTEX'!J:J)*Q1926</f>
        <v>0</v>
      </c>
      <c r="T1926" s="16">
        <f>SUMIF('Tool Pneumatics CH4 VOC BTEX'!B:B,A1926,'Tool Pneumatics CH4 VOC BTEX'!L:L)*Q1926</f>
        <v>0</v>
      </c>
      <c r="U1926" s="16">
        <f>SUMIF('Tool Pneumatics CH4 VOC BTEX'!B:B,A1926,'Tool Pneumatics CH4 VOC BTEX'!N:N)*Q1926</f>
        <v>0</v>
      </c>
    </row>
    <row r="1927" spans="1:21" x14ac:dyDescent="0.25">
      <c r="A1927" s="1" t="s">
        <v>4767</v>
      </c>
      <c r="B1927" s="1" t="s">
        <v>1536</v>
      </c>
      <c r="C1927" s="1" t="s">
        <v>4768</v>
      </c>
      <c r="D1927" s="3" t="s">
        <v>2280</v>
      </c>
      <c r="E1927" s="3" t="s">
        <v>23961</v>
      </c>
      <c r="F1927" s="1" t="s">
        <v>2240</v>
      </c>
      <c r="G1927" s="1">
        <v>0</v>
      </c>
      <c r="H1927" s="1" t="s">
        <v>27474</v>
      </c>
      <c r="I1927" s="1">
        <v>0</v>
      </c>
      <c r="J1927" s="1" t="s">
        <v>27474</v>
      </c>
      <c r="K1927" s="1">
        <f t="shared" si="120"/>
        <v>0</v>
      </c>
      <c r="L1927" s="2">
        <f>SUMIFS('Basin Total Well Counts'!B:B,'Basin Total Well Counts'!A:A,F1927)</f>
        <v>0</v>
      </c>
      <c r="M1927" s="4">
        <f t="shared" si="121"/>
        <v>0</v>
      </c>
      <c r="N1927" s="2">
        <f>SUMIF('Basin Emissions'!A:A,F1927,'Basin Emissions'!B:B)</f>
        <v>1897.7414753999999</v>
      </c>
      <c r="O1927" s="8">
        <f t="shared" si="122"/>
        <v>0</v>
      </c>
      <c r="P1927" s="7">
        <f>SUMIF('Tool Pneumatics CH4 VOC BTEX'!B:B,A1927,'Tool Pneumatics CH4 VOC BTEX'!F:F)</f>
        <v>3.5899999141693102</v>
      </c>
      <c r="Q1927" s="14">
        <f t="shared" si="123"/>
        <v>0</v>
      </c>
      <c r="R1927" s="16">
        <f>SUMIF('Tool Pneumatics CH4 VOC BTEX'!B:B,A1927,'Tool Pneumatics CH4 VOC BTEX'!H:H)*Q1927</f>
        <v>0</v>
      </c>
      <c r="S1927" s="16">
        <f>SUMIF('Tool Pneumatics CH4 VOC BTEX'!B:B,A1927,'Tool Pneumatics CH4 VOC BTEX'!J:J)*Q1927</f>
        <v>0</v>
      </c>
      <c r="T1927" s="16">
        <f>SUMIF('Tool Pneumatics CH4 VOC BTEX'!B:B,A1927,'Tool Pneumatics CH4 VOC BTEX'!L:L)*Q1927</f>
        <v>0</v>
      </c>
      <c r="U1927" s="16">
        <f>SUMIF('Tool Pneumatics CH4 VOC BTEX'!B:B,A1927,'Tool Pneumatics CH4 VOC BTEX'!N:N)*Q1927</f>
        <v>0</v>
      </c>
    </row>
    <row r="1928" spans="1:21" x14ac:dyDescent="0.25">
      <c r="A1928" s="1" t="s">
        <v>4769</v>
      </c>
      <c r="B1928" s="1" t="s">
        <v>1536</v>
      </c>
      <c r="C1928" s="1" t="s">
        <v>2029</v>
      </c>
      <c r="D1928" s="3" t="s">
        <v>3659</v>
      </c>
      <c r="E1928" s="3" t="s">
        <v>23961</v>
      </c>
      <c r="F1928" s="1" t="s">
        <v>2732</v>
      </c>
      <c r="G1928" s="1">
        <v>0</v>
      </c>
      <c r="H1928" s="1" t="s">
        <v>27474</v>
      </c>
      <c r="I1928" s="1">
        <v>0</v>
      </c>
      <c r="J1928" s="1" t="s">
        <v>27474</v>
      </c>
      <c r="K1928" s="1">
        <f t="shared" si="120"/>
        <v>0</v>
      </c>
      <c r="L1928" s="2">
        <f>SUMIFS('Basin Total Well Counts'!B:B,'Basin Total Well Counts'!A:A,F1928)</f>
        <v>0</v>
      </c>
      <c r="M1928" s="4">
        <f t="shared" si="121"/>
        <v>0</v>
      </c>
      <c r="N1928" s="2">
        <f>SUMIF('Basin Emissions'!A:A,F1928,'Basin Emissions'!B:B)</f>
        <v>22.899069699999998</v>
      </c>
      <c r="O1928" s="8">
        <f t="shared" si="122"/>
        <v>0</v>
      </c>
      <c r="P1928" s="7">
        <f>SUMIF('Tool Pneumatics CH4 VOC BTEX'!B:B,A1928,'Tool Pneumatics CH4 VOC BTEX'!F:F)</f>
        <v>3.5899999141693102</v>
      </c>
      <c r="Q1928" s="14">
        <f t="shared" si="123"/>
        <v>0</v>
      </c>
      <c r="R1928" s="16">
        <f>SUMIF('Tool Pneumatics CH4 VOC BTEX'!B:B,A1928,'Tool Pneumatics CH4 VOC BTEX'!H:H)*Q1928</f>
        <v>0</v>
      </c>
      <c r="S1928" s="16">
        <f>SUMIF('Tool Pneumatics CH4 VOC BTEX'!B:B,A1928,'Tool Pneumatics CH4 VOC BTEX'!J:J)*Q1928</f>
        <v>0</v>
      </c>
      <c r="T1928" s="16">
        <f>SUMIF('Tool Pneumatics CH4 VOC BTEX'!B:B,A1928,'Tool Pneumatics CH4 VOC BTEX'!L:L)*Q1928</f>
        <v>0</v>
      </c>
      <c r="U1928" s="16">
        <f>SUMIF('Tool Pneumatics CH4 VOC BTEX'!B:B,A1928,'Tool Pneumatics CH4 VOC BTEX'!N:N)*Q1928</f>
        <v>0</v>
      </c>
    </row>
    <row r="1929" spans="1:21" x14ac:dyDescent="0.25">
      <c r="A1929" s="1" t="s">
        <v>4770</v>
      </c>
      <c r="B1929" s="1" t="s">
        <v>1536</v>
      </c>
      <c r="C1929" s="1" t="s">
        <v>256</v>
      </c>
      <c r="D1929" s="3" t="s">
        <v>3659</v>
      </c>
      <c r="E1929" s="3" t="s">
        <v>23961</v>
      </c>
      <c r="F1929" s="1" t="s">
        <v>2240</v>
      </c>
      <c r="G1929" s="1">
        <v>0</v>
      </c>
      <c r="H1929" s="1" t="s">
        <v>27474</v>
      </c>
      <c r="I1929" s="1">
        <v>0</v>
      </c>
      <c r="J1929" s="1" t="s">
        <v>27474</v>
      </c>
      <c r="K1929" s="1">
        <f t="shared" si="120"/>
        <v>0</v>
      </c>
      <c r="L1929" s="2">
        <f>SUMIFS('Basin Total Well Counts'!B:B,'Basin Total Well Counts'!A:A,F1929)</f>
        <v>0</v>
      </c>
      <c r="M1929" s="4">
        <f t="shared" si="121"/>
        <v>0</v>
      </c>
      <c r="N1929" s="2">
        <f>SUMIF('Basin Emissions'!A:A,F1929,'Basin Emissions'!B:B)</f>
        <v>1897.7414753999999</v>
      </c>
      <c r="O1929" s="8">
        <f t="shared" si="122"/>
        <v>0</v>
      </c>
      <c r="P1929" s="7">
        <f>SUMIF('Tool Pneumatics CH4 VOC BTEX'!B:B,A1929,'Tool Pneumatics CH4 VOC BTEX'!F:F)</f>
        <v>3.5899999141693102</v>
      </c>
      <c r="Q1929" s="14">
        <f t="shared" si="123"/>
        <v>0</v>
      </c>
      <c r="R1929" s="16">
        <f>SUMIF('Tool Pneumatics CH4 VOC BTEX'!B:B,A1929,'Tool Pneumatics CH4 VOC BTEX'!H:H)*Q1929</f>
        <v>0</v>
      </c>
      <c r="S1929" s="16">
        <f>SUMIF('Tool Pneumatics CH4 VOC BTEX'!B:B,A1929,'Tool Pneumatics CH4 VOC BTEX'!J:J)*Q1929</f>
        <v>0</v>
      </c>
      <c r="T1929" s="16">
        <f>SUMIF('Tool Pneumatics CH4 VOC BTEX'!B:B,A1929,'Tool Pneumatics CH4 VOC BTEX'!L:L)*Q1929</f>
        <v>0</v>
      </c>
      <c r="U1929" s="16">
        <f>SUMIF('Tool Pneumatics CH4 VOC BTEX'!B:B,A1929,'Tool Pneumatics CH4 VOC BTEX'!N:N)*Q1929</f>
        <v>0</v>
      </c>
    </row>
    <row r="1930" spans="1:21" x14ac:dyDescent="0.25">
      <c r="A1930" s="1" t="s">
        <v>4771</v>
      </c>
      <c r="B1930" s="1" t="s">
        <v>1536</v>
      </c>
      <c r="C1930" s="1" t="s">
        <v>1996</v>
      </c>
      <c r="D1930" s="3" t="s">
        <v>3659</v>
      </c>
      <c r="E1930" s="3" t="s">
        <v>23961</v>
      </c>
      <c r="F1930" s="1" t="s">
        <v>1015</v>
      </c>
      <c r="G1930" s="1">
        <v>0</v>
      </c>
      <c r="H1930" s="1" t="s">
        <v>27474</v>
      </c>
      <c r="I1930" s="1">
        <v>0</v>
      </c>
      <c r="J1930" s="1" t="s">
        <v>27474</v>
      </c>
      <c r="K1930" s="1">
        <f t="shared" si="120"/>
        <v>0</v>
      </c>
      <c r="L1930" s="2">
        <f>SUMIFS('Basin Total Well Counts'!B:B,'Basin Total Well Counts'!A:A,F1930)</f>
        <v>100308</v>
      </c>
      <c r="M1930" s="4">
        <f t="shared" si="121"/>
        <v>0</v>
      </c>
      <c r="N1930" s="2">
        <f>SUMIF('Basin Emissions'!A:A,F1930,'Basin Emissions'!B:B)</f>
        <v>7867.8947644</v>
      </c>
      <c r="O1930" s="8">
        <f t="shared" si="122"/>
        <v>0</v>
      </c>
      <c r="P1930" s="7">
        <f>SUMIF('Tool Pneumatics CH4 VOC BTEX'!B:B,A1930,'Tool Pneumatics CH4 VOC BTEX'!F:F)</f>
        <v>3.5899999141693102</v>
      </c>
      <c r="Q1930" s="14">
        <f t="shared" si="123"/>
        <v>0</v>
      </c>
      <c r="R1930" s="16">
        <f>SUMIF('Tool Pneumatics CH4 VOC BTEX'!B:B,A1930,'Tool Pneumatics CH4 VOC BTEX'!H:H)*Q1930</f>
        <v>0</v>
      </c>
      <c r="S1930" s="16">
        <f>SUMIF('Tool Pneumatics CH4 VOC BTEX'!B:B,A1930,'Tool Pneumatics CH4 VOC BTEX'!J:J)*Q1930</f>
        <v>0</v>
      </c>
      <c r="T1930" s="16">
        <f>SUMIF('Tool Pneumatics CH4 VOC BTEX'!B:B,A1930,'Tool Pneumatics CH4 VOC BTEX'!L:L)*Q1930</f>
        <v>0</v>
      </c>
      <c r="U1930" s="16">
        <f>SUMIF('Tool Pneumatics CH4 VOC BTEX'!B:B,A1930,'Tool Pneumatics CH4 VOC BTEX'!N:N)*Q1930</f>
        <v>0</v>
      </c>
    </row>
    <row r="1931" spans="1:21" x14ac:dyDescent="0.25">
      <c r="A1931" s="1" t="s">
        <v>4772</v>
      </c>
      <c r="B1931" s="1" t="s">
        <v>1536</v>
      </c>
      <c r="C1931" s="1" t="s">
        <v>1717</v>
      </c>
      <c r="D1931" s="3" t="s">
        <v>2280</v>
      </c>
      <c r="E1931" s="3" t="s">
        <v>23961</v>
      </c>
      <c r="F1931" s="1" t="s">
        <v>2240</v>
      </c>
      <c r="G1931" s="1">
        <v>0</v>
      </c>
      <c r="H1931" s="1" t="s">
        <v>27474</v>
      </c>
      <c r="I1931" s="1">
        <v>0</v>
      </c>
      <c r="J1931" s="1" t="s">
        <v>27474</v>
      </c>
      <c r="K1931" s="1">
        <f t="shared" si="120"/>
        <v>0</v>
      </c>
      <c r="L1931" s="2">
        <f>SUMIFS('Basin Total Well Counts'!B:B,'Basin Total Well Counts'!A:A,F1931)</f>
        <v>0</v>
      </c>
      <c r="M1931" s="4">
        <f t="shared" si="121"/>
        <v>0</v>
      </c>
      <c r="N1931" s="2">
        <f>SUMIF('Basin Emissions'!A:A,F1931,'Basin Emissions'!B:B)</f>
        <v>1897.7414753999999</v>
      </c>
      <c r="O1931" s="8">
        <f t="shared" si="122"/>
        <v>0</v>
      </c>
      <c r="P1931" s="7">
        <f>SUMIF('Tool Pneumatics CH4 VOC BTEX'!B:B,A1931,'Tool Pneumatics CH4 VOC BTEX'!F:F)</f>
        <v>3.5899999141693102</v>
      </c>
      <c r="Q1931" s="14">
        <f t="shared" si="123"/>
        <v>0</v>
      </c>
      <c r="R1931" s="16">
        <f>SUMIF('Tool Pneumatics CH4 VOC BTEX'!B:B,A1931,'Tool Pneumatics CH4 VOC BTEX'!H:H)*Q1931</f>
        <v>0</v>
      </c>
      <c r="S1931" s="16">
        <f>SUMIF('Tool Pneumatics CH4 VOC BTEX'!B:B,A1931,'Tool Pneumatics CH4 VOC BTEX'!J:J)*Q1931</f>
        <v>0</v>
      </c>
      <c r="T1931" s="16">
        <f>SUMIF('Tool Pneumatics CH4 VOC BTEX'!B:B,A1931,'Tool Pneumatics CH4 VOC BTEX'!L:L)*Q1931</f>
        <v>0</v>
      </c>
      <c r="U1931" s="16">
        <f>SUMIF('Tool Pneumatics CH4 VOC BTEX'!B:B,A1931,'Tool Pneumatics CH4 VOC BTEX'!N:N)*Q1931</f>
        <v>0</v>
      </c>
    </row>
    <row r="1932" spans="1:21" x14ac:dyDescent="0.25">
      <c r="A1932" s="1" t="s">
        <v>4773</v>
      </c>
      <c r="B1932" s="1" t="s">
        <v>1536</v>
      </c>
      <c r="C1932" s="1" t="s">
        <v>1588</v>
      </c>
      <c r="D1932" s="3" t="s">
        <v>1015</v>
      </c>
      <c r="E1932" s="3" t="s">
        <v>23961</v>
      </c>
      <c r="F1932" s="1" t="s">
        <v>1015</v>
      </c>
      <c r="G1932" s="1">
        <v>0</v>
      </c>
      <c r="H1932" s="1" t="s">
        <v>27474</v>
      </c>
      <c r="I1932" s="1">
        <v>0</v>
      </c>
      <c r="J1932" s="1" t="s">
        <v>27474</v>
      </c>
      <c r="K1932" s="1">
        <f t="shared" si="120"/>
        <v>0</v>
      </c>
      <c r="L1932" s="2">
        <f>SUMIFS('Basin Total Well Counts'!B:B,'Basin Total Well Counts'!A:A,F1932)</f>
        <v>100308</v>
      </c>
      <c r="M1932" s="4">
        <f t="shared" si="121"/>
        <v>0</v>
      </c>
      <c r="N1932" s="2">
        <f>SUMIF('Basin Emissions'!A:A,F1932,'Basin Emissions'!B:B)</f>
        <v>7867.8947644</v>
      </c>
      <c r="O1932" s="8">
        <f t="shared" si="122"/>
        <v>0</v>
      </c>
      <c r="P1932" s="7">
        <f>SUMIF('Tool Pneumatics CH4 VOC BTEX'!B:B,A1932,'Tool Pneumatics CH4 VOC BTEX'!F:F)</f>
        <v>3.5899999141693102</v>
      </c>
      <c r="Q1932" s="14">
        <f t="shared" si="123"/>
        <v>0</v>
      </c>
      <c r="R1932" s="16">
        <f>SUMIF('Tool Pneumatics CH4 VOC BTEX'!B:B,A1932,'Tool Pneumatics CH4 VOC BTEX'!H:H)*Q1932</f>
        <v>0</v>
      </c>
      <c r="S1932" s="16">
        <f>SUMIF('Tool Pneumatics CH4 VOC BTEX'!B:B,A1932,'Tool Pneumatics CH4 VOC BTEX'!J:J)*Q1932</f>
        <v>0</v>
      </c>
      <c r="T1932" s="16">
        <f>SUMIF('Tool Pneumatics CH4 VOC BTEX'!B:B,A1932,'Tool Pneumatics CH4 VOC BTEX'!L:L)*Q1932</f>
        <v>0</v>
      </c>
      <c r="U1932" s="16">
        <f>SUMIF('Tool Pneumatics CH4 VOC BTEX'!B:B,A1932,'Tool Pneumatics CH4 VOC BTEX'!N:N)*Q1932</f>
        <v>0</v>
      </c>
    </row>
    <row r="1933" spans="1:21" x14ac:dyDescent="0.25">
      <c r="A1933" s="1" t="s">
        <v>4775</v>
      </c>
      <c r="B1933" s="1" t="s">
        <v>1537</v>
      </c>
      <c r="C1933" s="1" t="s">
        <v>2097</v>
      </c>
      <c r="D1933" s="3" t="s">
        <v>2280</v>
      </c>
      <c r="E1933" s="3" t="s">
        <v>23961</v>
      </c>
      <c r="F1933" s="1" t="s">
        <v>4774</v>
      </c>
      <c r="G1933" s="1">
        <v>0</v>
      </c>
      <c r="H1933" s="1" t="s">
        <v>27474</v>
      </c>
      <c r="I1933" s="1">
        <v>0</v>
      </c>
      <c r="J1933" s="1" t="s">
        <v>27474</v>
      </c>
      <c r="K1933" s="1">
        <f t="shared" si="120"/>
        <v>0</v>
      </c>
      <c r="L1933" s="2">
        <f>SUMIFS('Basin Total Well Counts'!B:B,'Basin Total Well Counts'!A:A,F1933)</f>
        <v>0</v>
      </c>
      <c r="M1933" s="4">
        <f t="shared" si="121"/>
        <v>0</v>
      </c>
      <c r="N1933" s="2">
        <f>SUMIF('Basin Emissions'!A:A,F1933,'Basin Emissions'!B:B)</f>
        <v>48.81024</v>
      </c>
      <c r="O1933" s="8">
        <f t="shared" si="122"/>
        <v>0</v>
      </c>
      <c r="P1933" s="7">
        <f>SUMIF('Tool Pneumatics CH4 VOC BTEX'!B:B,A1933,'Tool Pneumatics CH4 VOC BTEX'!F:F)</f>
        <v>3.5899999141693102</v>
      </c>
      <c r="Q1933" s="14">
        <f t="shared" si="123"/>
        <v>0</v>
      </c>
      <c r="R1933" s="16">
        <f>SUMIF('Tool Pneumatics CH4 VOC BTEX'!B:B,A1933,'Tool Pneumatics CH4 VOC BTEX'!H:H)*Q1933</f>
        <v>0</v>
      </c>
      <c r="S1933" s="16">
        <f>SUMIF('Tool Pneumatics CH4 VOC BTEX'!B:B,A1933,'Tool Pneumatics CH4 VOC BTEX'!J:J)*Q1933</f>
        <v>0</v>
      </c>
      <c r="T1933" s="16">
        <f>SUMIF('Tool Pneumatics CH4 VOC BTEX'!B:B,A1933,'Tool Pneumatics CH4 VOC BTEX'!L:L)*Q1933</f>
        <v>0</v>
      </c>
      <c r="U1933" s="16">
        <f>SUMIF('Tool Pneumatics CH4 VOC BTEX'!B:B,A1933,'Tool Pneumatics CH4 VOC BTEX'!N:N)*Q1933</f>
        <v>0</v>
      </c>
    </row>
    <row r="1934" spans="1:21" x14ac:dyDescent="0.25">
      <c r="A1934" s="1" t="s">
        <v>4776</v>
      </c>
      <c r="B1934" s="1" t="s">
        <v>1537</v>
      </c>
      <c r="C1934" s="1" t="s">
        <v>4777</v>
      </c>
      <c r="D1934" s="3" t="s">
        <v>2280</v>
      </c>
      <c r="E1934" s="3" t="s">
        <v>23961</v>
      </c>
      <c r="F1934" s="1" t="s">
        <v>2386</v>
      </c>
      <c r="G1934" s="1">
        <v>0</v>
      </c>
      <c r="H1934" s="1" t="s">
        <v>27474</v>
      </c>
      <c r="I1934" s="1">
        <v>0</v>
      </c>
      <c r="J1934" s="1" t="s">
        <v>27474</v>
      </c>
      <c r="K1934" s="1">
        <f t="shared" si="120"/>
        <v>0</v>
      </c>
      <c r="L1934" s="2">
        <f>SUMIFS('Basin Total Well Counts'!B:B,'Basin Total Well Counts'!A:A,F1934)</f>
        <v>0</v>
      </c>
      <c r="M1934" s="4">
        <f t="shared" si="121"/>
        <v>0</v>
      </c>
      <c r="N1934" s="2">
        <f>SUMIF('Basin Emissions'!A:A,F1934,'Basin Emissions'!B:B)</f>
        <v>187.76938669999998</v>
      </c>
      <c r="O1934" s="8">
        <f t="shared" si="122"/>
        <v>0</v>
      </c>
      <c r="P1934" s="7">
        <f>SUMIF('Tool Pneumatics CH4 VOC BTEX'!B:B,A1934,'Tool Pneumatics CH4 VOC BTEX'!F:F)</f>
        <v>3.5899999141693102</v>
      </c>
      <c r="Q1934" s="14">
        <f t="shared" si="123"/>
        <v>0</v>
      </c>
      <c r="R1934" s="16">
        <f>SUMIF('Tool Pneumatics CH4 VOC BTEX'!B:B,A1934,'Tool Pneumatics CH4 VOC BTEX'!H:H)*Q1934</f>
        <v>0</v>
      </c>
      <c r="S1934" s="16">
        <f>SUMIF('Tool Pneumatics CH4 VOC BTEX'!B:B,A1934,'Tool Pneumatics CH4 VOC BTEX'!J:J)*Q1934</f>
        <v>0</v>
      </c>
      <c r="T1934" s="16">
        <f>SUMIF('Tool Pneumatics CH4 VOC BTEX'!B:B,A1934,'Tool Pneumatics CH4 VOC BTEX'!L:L)*Q1934</f>
        <v>0</v>
      </c>
      <c r="U1934" s="16">
        <f>SUMIF('Tool Pneumatics CH4 VOC BTEX'!B:B,A1934,'Tool Pneumatics CH4 VOC BTEX'!N:N)*Q1934</f>
        <v>0</v>
      </c>
    </row>
    <row r="1935" spans="1:21" x14ac:dyDescent="0.25">
      <c r="A1935" s="1" t="s">
        <v>4778</v>
      </c>
      <c r="B1935" s="1" t="s">
        <v>1537</v>
      </c>
      <c r="C1935" s="1" t="s">
        <v>4779</v>
      </c>
      <c r="D1935" s="3" t="s">
        <v>1015</v>
      </c>
      <c r="E1935" s="3" t="s">
        <v>23961</v>
      </c>
      <c r="F1935" s="1" t="s">
        <v>997</v>
      </c>
      <c r="G1935" s="1">
        <v>1068</v>
      </c>
      <c r="H1935" s="1" t="s">
        <v>27474</v>
      </c>
      <c r="I1935" s="1">
        <v>0</v>
      </c>
      <c r="J1935" s="1" t="s">
        <v>27474</v>
      </c>
      <c r="K1935" s="1">
        <f t="shared" si="120"/>
        <v>1068</v>
      </c>
      <c r="L1935" s="2">
        <f>SUMIFS('Basin Total Well Counts'!B:B,'Basin Total Well Counts'!A:A,F1935)</f>
        <v>25017</v>
      </c>
      <c r="M1935" s="4">
        <f t="shared" si="121"/>
        <v>4.2690970140304596E-2</v>
      </c>
      <c r="N1935" s="2">
        <f>SUMIF('Basin Emissions'!A:A,F1935,'Basin Emissions'!B:B)</f>
        <v>12476.372763905796</v>
      </c>
      <c r="O1935" s="8">
        <f t="shared" si="122"/>
        <v>532.62845712321189</v>
      </c>
      <c r="P1935" s="7">
        <f>SUMIF('Tool Pneumatics CH4 VOC BTEX'!B:B,A1935,'Tool Pneumatics CH4 VOC BTEX'!F:F)</f>
        <v>3.4056410789489702</v>
      </c>
      <c r="Q1935" s="14">
        <f t="shared" si="123"/>
        <v>172.39525090180939</v>
      </c>
      <c r="R1935" s="16">
        <f>SUMIF('Tool Pneumatics CH4 VOC BTEX'!B:B,A1935,'Tool Pneumatics CH4 VOC BTEX'!H:H)*Q1935</f>
        <v>0</v>
      </c>
      <c r="S1935" s="16">
        <f>SUMIF('Tool Pneumatics CH4 VOC BTEX'!B:B,A1935,'Tool Pneumatics CH4 VOC BTEX'!J:J)*Q1935</f>
        <v>0</v>
      </c>
      <c r="T1935" s="16">
        <f>SUMIF('Tool Pneumatics CH4 VOC BTEX'!B:B,A1935,'Tool Pneumatics CH4 VOC BTEX'!L:L)*Q1935</f>
        <v>0</v>
      </c>
      <c r="U1935" s="16">
        <f>SUMIF('Tool Pneumatics CH4 VOC BTEX'!B:B,A1935,'Tool Pneumatics CH4 VOC BTEX'!N:N)*Q1935</f>
        <v>0</v>
      </c>
    </row>
    <row r="1936" spans="1:21" x14ac:dyDescent="0.25">
      <c r="A1936" s="1" t="s">
        <v>4780</v>
      </c>
      <c r="B1936" s="1" t="s">
        <v>1537</v>
      </c>
      <c r="C1936" s="1" t="s">
        <v>4781</v>
      </c>
      <c r="D1936" s="3" t="s">
        <v>3659</v>
      </c>
      <c r="E1936" s="3" t="s">
        <v>23961</v>
      </c>
      <c r="F1936" s="1" t="s">
        <v>961</v>
      </c>
      <c r="G1936" s="1">
        <v>0</v>
      </c>
      <c r="H1936" s="1" t="s">
        <v>27474</v>
      </c>
      <c r="I1936" s="1">
        <v>0</v>
      </c>
      <c r="J1936" s="1" t="s">
        <v>27474</v>
      </c>
      <c r="K1936" s="1">
        <f t="shared" si="120"/>
        <v>0</v>
      </c>
      <c r="L1936" s="2">
        <f>SUMIFS('Basin Total Well Counts'!B:B,'Basin Total Well Counts'!A:A,F1936)</f>
        <v>20291</v>
      </c>
      <c r="M1936" s="4">
        <f t="shared" si="121"/>
        <v>0</v>
      </c>
      <c r="N1936" s="2">
        <f>SUMIF('Basin Emissions'!A:A,F1936,'Basin Emissions'!B:B)</f>
        <v>1150.4144821</v>
      </c>
      <c r="O1936" s="8">
        <f t="shared" si="122"/>
        <v>0</v>
      </c>
      <c r="P1936" s="7">
        <f>SUMIF('Tool Pneumatics CH4 VOC BTEX'!B:B,A1936,'Tool Pneumatics CH4 VOC BTEX'!F:F)</f>
        <v>3.7684159278869598</v>
      </c>
      <c r="Q1936" s="14">
        <f t="shared" si="123"/>
        <v>0</v>
      </c>
      <c r="R1936" s="16">
        <f>SUMIF('Tool Pneumatics CH4 VOC BTEX'!B:B,A1936,'Tool Pneumatics CH4 VOC BTEX'!H:H)*Q1936</f>
        <v>0</v>
      </c>
      <c r="S1936" s="16">
        <f>SUMIF('Tool Pneumatics CH4 VOC BTEX'!B:B,A1936,'Tool Pneumatics CH4 VOC BTEX'!J:J)*Q1936</f>
        <v>0</v>
      </c>
      <c r="T1936" s="16">
        <f>SUMIF('Tool Pneumatics CH4 VOC BTEX'!B:B,A1936,'Tool Pneumatics CH4 VOC BTEX'!L:L)*Q1936</f>
        <v>0</v>
      </c>
      <c r="U1936" s="16">
        <f>SUMIF('Tool Pneumatics CH4 VOC BTEX'!B:B,A1936,'Tool Pneumatics CH4 VOC BTEX'!N:N)*Q1936</f>
        <v>0</v>
      </c>
    </row>
    <row r="1937" spans="1:21" x14ac:dyDescent="0.25">
      <c r="A1937" s="1" t="s">
        <v>4782</v>
      </c>
      <c r="B1937" s="1" t="s">
        <v>1537</v>
      </c>
      <c r="C1937" s="1" t="s">
        <v>4608</v>
      </c>
      <c r="D1937" s="3" t="s">
        <v>3659</v>
      </c>
      <c r="E1937" s="3" t="s">
        <v>23961</v>
      </c>
      <c r="F1937" s="1" t="s">
        <v>2641</v>
      </c>
      <c r="G1937" s="1">
        <v>10</v>
      </c>
      <c r="H1937" s="1" t="s">
        <v>27474</v>
      </c>
      <c r="I1937" s="1">
        <v>799</v>
      </c>
      <c r="J1937" s="1" t="s">
        <v>27474</v>
      </c>
      <c r="K1937" s="1">
        <f t="shared" si="120"/>
        <v>809</v>
      </c>
      <c r="L1937" s="2">
        <f>SUMIFS('Basin Total Well Counts'!B:B,'Basin Total Well Counts'!A:A,F1937)</f>
        <v>3316</v>
      </c>
      <c r="M1937" s="4">
        <f t="shared" si="121"/>
        <v>0.24396863691194209</v>
      </c>
      <c r="N1937" s="2">
        <f>SUMIF('Basin Emissions'!A:A,F1937,'Basin Emissions'!B:B)</f>
        <v>230.49412229999999</v>
      </c>
      <c r="O1937" s="8">
        <f t="shared" si="122"/>
        <v>56.233336833745469</v>
      </c>
      <c r="P1937" s="7">
        <f>SUMIF('Tool Pneumatics CH4 VOC BTEX'!B:B,A1937,'Tool Pneumatics CH4 VOC BTEX'!F:F)</f>
        <v>3.6805689334869398</v>
      </c>
      <c r="Q1937" s="14">
        <f t="shared" si="123"/>
        <v>16.84141998479366</v>
      </c>
      <c r="R1937" s="16">
        <f>SUMIF('Tool Pneumatics CH4 VOC BTEX'!B:B,A1937,'Tool Pneumatics CH4 VOC BTEX'!H:H)*Q1937</f>
        <v>0</v>
      </c>
      <c r="S1937" s="16">
        <f>SUMIF('Tool Pneumatics CH4 VOC BTEX'!B:B,A1937,'Tool Pneumatics CH4 VOC BTEX'!J:J)*Q1937</f>
        <v>0</v>
      </c>
      <c r="T1937" s="16">
        <f>SUMIF('Tool Pneumatics CH4 VOC BTEX'!B:B,A1937,'Tool Pneumatics CH4 VOC BTEX'!L:L)*Q1937</f>
        <v>0</v>
      </c>
      <c r="U1937" s="16">
        <f>SUMIF('Tool Pneumatics CH4 VOC BTEX'!B:B,A1937,'Tool Pneumatics CH4 VOC BTEX'!N:N)*Q1937</f>
        <v>0</v>
      </c>
    </row>
    <row r="1938" spans="1:21" x14ac:dyDescent="0.25">
      <c r="A1938" s="1" t="s">
        <v>4784</v>
      </c>
      <c r="B1938" s="1" t="s">
        <v>1537</v>
      </c>
      <c r="C1938" s="1" t="s">
        <v>4785</v>
      </c>
      <c r="D1938" s="3" t="s">
        <v>3659</v>
      </c>
      <c r="E1938" s="3" t="s">
        <v>23961</v>
      </c>
      <c r="F1938" s="1" t="s">
        <v>4783</v>
      </c>
      <c r="G1938" s="1">
        <v>0</v>
      </c>
      <c r="H1938" s="1" t="s">
        <v>27474</v>
      </c>
      <c r="I1938" s="1">
        <v>0</v>
      </c>
      <c r="J1938" s="1" t="s">
        <v>27474</v>
      </c>
      <c r="K1938" s="1">
        <f t="shared" si="120"/>
        <v>0</v>
      </c>
      <c r="L1938" s="2">
        <f>SUMIFS('Basin Total Well Counts'!B:B,'Basin Total Well Counts'!A:A,F1938)</f>
        <v>528</v>
      </c>
      <c r="M1938" s="4">
        <f t="shared" si="121"/>
        <v>0</v>
      </c>
      <c r="N1938" s="2">
        <f>SUMIF('Basin Emissions'!A:A,F1938,'Basin Emissions'!B:B)</f>
        <v>236.29</v>
      </c>
      <c r="O1938" s="8">
        <f t="shared" si="122"/>
        <v>0</v>
      </c>
      <c r="P1938" s="7">
        <f>SUMIF('Tool Pneumatics CH4 VOC BTEX'!B:B,A1938,'Tool Pneumatics CH4 VOC BTEX'!F:F)</f>
        <v>3.5899999141693102</v>
      </c>
      <c r="Q1938" s="14">
        <f t="shared" si="123"/>
        <v>0</v>
      </c>
      <c r="R1938" s="16">
        <f>SUMIF('Tool Pneumatics CH4 VOC BTEX'!B:B,A1938,'Tool Pneumatics CH4 VOC BTEX'!H:H)*Q1938</f>
        <v>0</v>
      </c>
      <c r="S1938" s="16">
        <f>SUMIF('Tool Pneumatics CH4 VOC BTEX'!B:B,A1938,'Tool Pneumatics CH4 VOC BTEX'!J:J)*Q1938</f>
        <v>0</v>
      </c>
      <c r="T1938" s="16">
        <f>SUMIF('Tool Pneumatics CH4 VOC BTEX'!B:B,A1938,'Tool Pneumatics CH4 VOC BTEX'!L:L)*Q1938</f>
        <v>0</v>
      </c>
      <c r="U1938" s="16">
        <f>SUMIF('Tool Pneumatics CH4 VOC BTEX'!B:B,A1938,'Tool Pneumatics CH4 VOC BTEX'!N:N)*Q1938</f>
        <v>0</v>
      </c>
    </row>
    <row r="1939" spans="1:21" x14ac:dyDescent="0.25">
      <c r="A1939" s="1" t="s">
        <v>4786</v>
      </c>
      <c r="B1939" s="1" t="s">
        <v>1537</v>
      </c>
      <c r="C1939" s="1" t="s">
        <v>4787</v>
      </c>
      <c r="D1939" s="3" t="s">
        <v>3659</v>
      </c>
      <c r="E1939" s="3" t="s">
        <v>23961</v>
      </c>
      <c r="F1939" s="1" t="s">
        <v>4783</v>
      </c>
      <c r="G1939" s="1">
        <v>0</v>
      </c>
      <c r="H1939" s="1" t="s">
        <v>27474</v>
      </c>
      <c r="I1939" s="1">
        <v>0</v>
      </c>
      <c r="J1939" s="1" t="s">
        <v>27474</v>
      </c>
      <c r="K1939" s="1">
        <f t="shared" si="120"/>
        <v>0</v>
      </c>
      <c r="L1939" s="2">
        <f>SUMIFS('Basin Total Well Counts'!B:B,'Basin Total Well Counts'!A:A,F1939)</f>
        <v>528</v>
      </c>
      <c r="M1939" s="4">
        <f t="shared" si="121"/>
        <v>0</v>
      </c>
      <c r="N1939" s="2">
        <f>SUMIF('Basin Emissions'!A:A,F1939,'Basin Emissions'!B:B)</f>
        <v>236.29</v>
      </c>
      <c r="O1939" s="8">
        <f t="shared" si="122"/>
        <v>0</v>
      </c>
      <c r="P1939" s="7">
        <f>SUMIF('Tool Pneumatics CH4 VOC BTEX'!B:B,A1939,'Tool Pneumatics CH4 VOC BTEX'!F:F)</f>
        <v>3.5899999141693102</v>
      </c>
      <c r="Q1939" s="14">
        <f t="shared" si="123"/>
        <v>0</v>
      </c>
      <c r="R1939" s="16">
        <f>SUMIF('Tool Pneumatics CH4 VOC BTEX'!B:B,A1939,'Tool Pneumatics CH4 VOC BTEX'!H:H)*Q1939</f>
        <v>0</v>
      </c>
      <c r="S1939" s="16">
        <f>SUMIF('Tool Pneumatics CH4 VOC BTEX'!B:B,A1939,'Tool Pneumatics CH4 VOC BTEX'!J:J)*Q1939</f>
        <v>0</v>
      </c>
      <c r="T1939" s="16">
        <f>SUMIF('Tool Pneumatics CH4 VOC BTEX'!B:B,A1939,'Tool Pneumatics CH4 VOC BTEX'!L:L)*Q1939</f>
        <v>0</v>
      </c>
      <c r="U1939" s="16">
        <f>SUMIF('Tool Pneumatics CH4 VOC BTEX'!B:B,A1939,'Tool Pneumatics CH4 VOC BTEX'!N:N)*Q1939</f>
        <v>0</v>
      </c>
    </row>
    <row r="1940" spans="1:21" x14ac:dyDescent="0.25">
      <c r="A1940" s="1" t="s">
        <v>4789</v>
      </c>
      <c r="B1940" s="1" t="s">
        <v>1537</v>
      </c>
      <c r="C1940" s="1" t="s">
        <v>2009</v>
      </c>
      <c r="D1940" s="3" t="s">
        <v>3659</v>
      </c>
      <c r="E1940" s="3" t="s">
        <v>23961</v>
      </c>
      <c r="F1940" s="1" t="s">
        <v>4788</v>
      </c>
      <c r="G1940" s="1">
        <v>0</v>
      </c>
      <c r="H1940" s="1" t="s">
        <v>27474</v>
      </c>
      <c r="I1940" s="1">
        <v>0</v>
      </c>
      <c r="J1940" s="1" t="s">
        <v>27474</v>
      </c>
      <c r="K1940" s="1">
        <f t="shared" si="120"/>
        <v>0</v>
      </c>
      <c r="L1940" s="2">
        <f>SUMIFS('Basin Total Well Counts'!B:B,'Basin Total Well Counts'!A:A,F1940)</f>
        <v>0</v>
      </c>
      <c r="M1940" s="4">
        <f t="shared" si="121"/>
        <v>0</v>
      </c>
      <c r="N1940" s="2">
        <f>SUMIF('Basin Emissions'!A:A,F1940,'Basin Emissions'!B:B)</f>
        <v>244.31367240000003</v>
      </c>
      <c r="O1940" s="8">
        <f t="shared" si="122"/>
        <v>0</v>
      </c>
      <c r="P1940" s="7">
        <f>SUMIF('Tool Pneumatics CH4 VOC BTEX'!B:B,A1940,'Tool Pneumatics CH4 VOC BTEX'!F:F)</f>
        <v>2.8773009777069101</v>
      </c>
      <c r="Q1940" s="14">
        <f t="shared" si="123"/>
        <v>0</v>
      </c>
      <c r="R1940" s="16">
        <f>SUMIF('Tool Pneumatics CH4 VOC BTEX'!B:B,A1940,'Tool Pneumatics CH4 VOC BTEX'!H:H)*Q1940</f>
        <v>0</v>
      </c>
      <c r="S1940" s="16">
        <f>SUMIF('Tool Pneumatics CH4 VOC BTEX'!B:B,A1940,'Tool Pneumatics CH4 VOC BTEX'!J:J)*Q1940</f>
        <v>0</v>
      </c>
      <c r="T1940" s="16">
        <f>SUMIF('Tool Pneumatics CH4 VOC BTEX'!B:B,A1940,'Tool Pneumatics CH4 VOC BTEX'!L:L)*Q1940</f>
        <v>0</v>
      </c>
      <c r="U1940" s="16">
        <f>SUMIF('Tool Pneumatics CH4 VOC BTEX'!B:B,A1940,'Tool Pneumatics CH4 VOC BTEX'!N:N)*Q1940</f>
        <v>0</v>
      </c>
    </row>
    <row r="1941" spans="1:21" x14ac:dyDescent="0.25">
      <c r="A1941" s="1" t="s">
        <v>4790</v>
      </c>
      <c r="B1941" s="1" t="s">
        <v>1537</v>
      </c>
      <c r="C1941" s="1" t="s">
        <v>4791</v>
      </c>
      <c r="D1941" s="3" t="s">
        <v>3157</v>
      </c>
      <c r="E1941" s="3" t="s">
        <v>23961</v>
      </c>
      <c r="F1941" s="1" t="s">
        <v>997</v>
      </c>
      <c r="G1941" s="1">
        <v>1872</v>
      </c>
      <c r="H1941" s="1" t="s">
        <v>27474</v>
      </c>
      <c r="I1941" s="1">
        <v>0</v>
      </c>
      <c r="J1941" s="1" t="s">
        <v>27474</v>
      </c>
      <c r="K1941" s="1">
        <f t="shared" si="120"/>
        <v>1872</v>
      </c>
      <c r="L1941" s="2">
        <f>SUMIFS('Basin Total Well Counts'!B:B,'Basin Total Well Counts'!A:A,F1941)</f>
        <v>25017</v>
      </c>
      <c r="M1941" s="4">
        <f t="shared" si="121"/>
        <v>7.4829116200983328E-2</v>
      </c>
      <c r="N1941" s="2">
        <f>SUMIF('Basin Emissions'!A:A,F1941,'Basin Emissions'!B:B)</f>
        <v>12476.372763905796</v>
      </c>
      <c r="O1941" s="8">
        <f t="shared" si="122"/>
        <v>933.59594731709035</v>
      </c>
      <c r="P1941" s="7">
        <f>SUMIF('Tool Pneumatics CH4 VOC BTEX'!B:B,A1941,'Tool Pneumatics CH4 VOC BTEX'!F:F)</f>
        <v>3.4056410789489702</v>
      </c>
      <c r="Q1941" s="14">
        <f t="shared" si="123"/>
        <v>302.17594540092421</v>
      </c>
      <c r="R1941" s="16">
        <f>SUMIF('Tool Pneumatics CH4 VOC BTEX'!B:B,A1941,'Tool Pneumatics CH4 VOC BTEX'!H:H)*Q1941</f>
        <v>0</v>
      </c>
      <c r="S1941" s="16">
        <f>SUMIF('Tool Pneumatics CH4 VOC BTEX'!B:B,A1941,'Tool Pneumatics CH4 VOC BTEX'!J:J)*Q1941</f>
        <v>0</v>
      </c>
      <c r="T1941" s="16">
        <f>SUMIF('Tool Pneumatics CH4 VOC BTEX'!B:B,A1941,'Tool Pneumatics CH4 VOC BTEX'!L:L)*Q1941</f>
        <v>0</v>
      </c>
      <c r="U1941" s="16">
        <f>SUMIF('Tool Pneumatics CH4 VOC BTEX'!B:B,A1941,'Tool Pneumatics CH4 VOC BTEX'!N:N)*Q1941</f>
        <v>0</v>
      </c>
    </row>
    <row r="1942" spans="1:21" x14ac:dyDescent="0.25">
      <c r="A1942" s="1" t="s">
        <v>4792</v>
      </c>
      <c r="B1942" s="1" t="s">
        <v>1537</v>
      </c>
      <c r="C1942" s="1" t="s">
        <v>1948</v>
      </c>
      <c r="D1942" s="3" t="s">
        <v>3659</v>
      </c>
      <c r="E1942" s="3" t="s">
        <v>23961</v>
      </c>
      <c r="F1942" s="1" t="s">
        <v>2386</v>
      </c>
      <c r="G1942" s="1">
        <v>0</v>
      </c>
      <c r="H1942" s="1" t="s">
        <v>27474</v>
      </c>
      <c r="I1942" s="1">
        <v>0</v>
      </c>
      <c r="J1942" s="1" t="s">
        <v>27474</v>
      </c>
      <c r="K1942" s="1">
        <f t="shared" si="120"/>
        <v>0</v>
      </c>
      <c r="L1942" s="2">
        <f>SUMIFS('Basin Total Well Counts'!B:B,'Basin Total Well Counts'!A:A,F1942)</f>
        <v>0</v>
      </c>
      <c r="M1942" s="4">
        <f t="shared" si="121"/>
        <v>0</v>
      </c>
      <c r="N1942" s="2">
        <f>SUMIF('Basin Emissions'!A:A,F1942,'Basin Emissions'!B:B)</f>
        <v>187.76938669999998</v>
      </c>
      <c r="O1942" s="8">
        <f t="shared" si="122"/>
        <v>0</v>
      </c>
      <c r="P1942" s="7">
        <f>SUMIF('Tool Pneumatics CH4 VOC BTEX'!B:B,A1942,'Tool Pneumatics CH4 VOC BTEX'!F:F)</f>
        <v>3.5899999141693102</v>
      </c>
      <c r="Q1942" s="14">
        <f t="shared" si="123"/>
        <v>0</v>
      </c>
      <c r="R1942" s="16">
        <f>SUMIF('Tool Pneumatics CH4 VOC BTEX'!B:B,A1942,'Tool Pneumatics CH4 VOC BTEX'!H:H)*Q1942</f>
        <v>0</v>
      </c>
      <c r="S1942" s="16">
        <f>SUMIF('Tool Pneumatics CH4 VOC BTEX'!B:B,A1942,'Tool Pneumatics CH4 VOC BTEX'!J:J)*Q1942</f>
        <v>0</v>
      </c>
      <c r="T1942" s="16">
        <f>SUMIF('Tool Pneumatics CH4 VOC BTEX'!B:B,A1942,'Tool Pneumatics CH4 VOC BTEX'!L:L)*Q1942</f>
        <v>0</v>
      </c>
      <c r="U1942" s="16">
        <f>SUMIF('Tool Pneumatics CH4 VOC BTEX'!B:B,A1942,'Tool Pneumatics CH4 VOC BTEX'!N:N)*Q1942</f>
        <v>0</v>
      </c>
    </row>
    <row r="1943" spans="1:21" x14ac:dyDescent="0.25">
      <c r="A1943" s="1" t="s">
        <v>4793</v>
      </c>
      <c r="B1943" s="1" t="s">
        <v>1537</v>
      </c>
      <c r="C1943" s="1" t="s">
        <v>1531</v>
      </c>
      <c r="D1943" s="3" t="s">
        <v>3659</v>
      </c>
      <c r="E1943" s="3" t="s">
        <v>23961</v>
      </c>
      <c r="F1943" s="1" t="s">
        <v>4783</v>
      </c>
      <c r="G1943" s="1">
        <v>0</v>
      </c>
      <c r="H1943" s="1" t="s">
        <v>27474</v>
      </c>
      <c r="I1943" s="1">
        <v>0</v>
      </c>
      <c r="J1943" s="1" t="s">
        <v>27474</v>
      </c>
      <c r="K1943" s="1">
        <f t="shared" si="120"/>
        <v>0</v>
      </c>
      <c r="L1943" s="2">
        <f>SUMIFS('Basin Total Well Counts'!B:B,'Basin Total Well Counts'!A:A,F1943)</f>
        <v>528</v>
      </c>
      <c r="M1943" s="4">
        <f t="shared" si="121"/>
        <v>0</v>
      </c>
      <c r="N1943" s="2">
        <f>SUMIF('Basin Emissions'!A:A,F1943,'Basin Emissions'!B:B)</f>
        <v>236.29</v>
      </c>
      <c r="O1943" s="8">
        <f t="shared" si="122"/>
        <v>0</v>
      </c>
      <c r="P1943" s="7">
        <f>SUMIF('Tool Pneumatics CH4 VOC BTEX'!B:B,A1943,'Tool Pneumatics CH4 VOC BTEX'!F:F)</f>
        <v>3.5899999141693102</v>
      </c>
      <c r="Q1943" s="14">
        <f t="shared" si="123"/>
        <v>0</v>
      </c>
      <c r="R1943" s="16">
        <f>SUMIF('Tool Pneumatics CH4 VOC BTEX'!B:B,A1943,'Tool Pneumatics CH4 VOC BTEX'!H:H)*Q1943</f>
        <v>0</v>
      </c>
      <c r="S1943" s="16">
        <f>SUMIF('Tool Pneumatics CH4 VOC BTEX'!B:B,A1943,'Tool Pneumatics CH4 VOC BTEX'!J:J)*Q1943</f>
        <v>0</v>
      </c>
      <c r="T1943" s="16">
        <f>SUMIF('Tool Pneumatics CH4 VOC BTEX'!B:B,A1943,'Tool Pneumatics CH4 VOC BTEX'!L:L)*Q1943</f>
        <v>0</v>
      </c>
      <c r="U1943" s="16">
        <f>SUMIF('Tool Pneumatics CH4 VOC BTEX'!B:B,A1943,'Tool Pneumatics CH4 VOC BTEX'!N:N)*Q1943</f>
        <v>0</v>
      </c>
    </row>
    <row r="1944" spans="1:21" x14ac:dyDescent="0.25">
      <c r="A1944" s="1" t="s">
        <v>4795</v>
      </c>
      <c r="B1944" s="1" t="s">
        <v>1537</v>
      </c>
      <c r="C1944" s="1" t="s">
        <v>4796</v>
      </c>
      <c r="D1944" s="3" t="s">
        <v>2280</v>
      </c>
      <c r="E1944" s="3" t="s">
        <v>23961</v>
      </c>
      <c r="F1944" s="1" t="s">
        <v>4794</v>
      </c>
      <c r="G1944" s="1">
        <v>328</v>
      </c>
      <c r="H1944" s="1" t="s">
        <v>27474</v>
      </c>
      <c r="I1944" s="1">
        <v>0</v>
      </c>
      <c r="J1944" s="1" t="s">
        <v>27474</v>
      </c>
      <c r="K1944" s="1">
        <f t="shared" si="120"/>
        <v>328</v>
      </c>
      <c r="L1944" s="2">
        <f>SUMIFS('Basin Total Well Counts'!B:B,'Basin Total Well Counts'!A:A,F1944)</f>
        <v>671</v>
      </c>
      <c r="M1944" s="4">
        <f t="shared" si="121"/>
        <v>0.48882265275707898</v>
      </c>
      <c r="N1944" s="2">
        <f>SUMIF('Basin Emissions'!A:A,F1944,'Basin Emissions'!B:B)</f>
        <v>0</v>
      </c>
      <c r="O1944" s="8">
        <f t="shared" si="122"/>
        <v>0</v>
      </c>
      <c r="P1944" s="7">
        <f>SUMIF('Tool Pneumatics CH4 VOC BTEX'!B:B,A1944,'Tool Pneumatics CH4 VOC BTEX'!F:F)</f>
        <v>3.5899999141693102</v>
      </c>
      <c r="Q1944" s="14">
        <f t="shared" si="123"/>
        <v>0</v>
      </c>
      <c r="R1944" s="16">
        <f>SUMIF('Tool Pneumatics CH4 VOC BTEX'!B:B,A1944,'Tool Pneumatics CH4 VOC BTEX'!H:H)*Q1944</f>
        <v>0</v>
      </c>
      <c r="S1944" s="16">
        <f>SUMIF('Tool Pneumatics CH4 VOC BTEX'!B:B,A1944,'Tool Pneumatics CH4 VOC BTEX'!J:J)*Q1944</f>
        <v>0</v>
      </c>
      <c r="T1944" s="16">
        <f>SUMIF('Tool Pneumatics CH4 VOC BTEX'!B:B,A1944,'Tool Pneumatics CH4 VOC BTEX'!L:L)*Q1944</f>
        <v>0</v>
      </c>
      <c r="U1944" s="16">
        <f>SUMIF('Tool Pneumatics CH4 VOC BTEX'!B:B,A1944,'Tool Pneumatics CH4 VOC BTEX'!N:N)*Q1944</f>
        <v>0</v>
      </c>
    </row>
    <row r="1945" spans="1:21" x14ac:dyDescent="0.25">
      <c r="A1945" s="1" t="s">
        <v>4797</v>
      </c>
      <c r="B1945" s="1" t="s">
        <v>1537</v>
      </c>
      <c r="C1945" s="1" t="s">
        <v>1768</v>
      </c>
      <c r="D1945" s="3" t="s">
        <v>3659</v>
      </c>
      <c r="E1945" s="3" t="s">
        <v>23961</v>
      </c>
      <c r="F1945" s="1" t="s">
        <v>2381</v>
      </c>
      <c r="G1945" s="1">
        <v>0</v>
      </c>
      <c r="H1945" s="1" t="s">
        <v>27474</v>
      </c>
      <c r="I1945" s="1">
        <v>0</v>
      </c>
      <c r="J1945" s="1" t="s">
        <v>27474</v>
      </c>
      <c r="K1945" s="1">
        <f t="shared" si="120"/>
        <v>0</v>
      </c>
      <c r="L1945" s="2">
        <f>SUMIFS('Basin Total Well Counts'!B:B,'Basin Total Well Counts'!A:A,F1945)</f>
        <v>0</v>
      </c>
      <c r="M1945" s="4">
        <f t="shared" si="121"/>
        <v>0</v>
      </c>
      <c r="N1945" s="2">
        <f>SUMIF('Basin Emissions'!A:A,F1945,'Basin Emissions'!B:B)</f>
        <v>134.64603840000001</v>
      </c>
      <c r="O1945" s="8">
        <f t="shared" si="122"/>
        <v>0</v>
      </c>
      <c r="P1945" s="7">
        <f>SUMIF('Tool Pneumatics CH4 VOC BTEX'!B:B,A1945,'Tool Pneumatics CH4 VOC BTEX'!F:F)</f>
        <v>3.5899999141693102</v>
      </c>
      <c r="Q1945" s="14">
        <f t="shared" si="123"/>
        <v>0</v>
      </c>
      <c r="R1945" s="16">
        <f>SUMIF('Tool Pneumatics CH4 VOC BTEX'!B:B,A1945,'Tool Pneumatics CH4 VOC BTEX'!H:H)*Q1945</f>
        <v>0</v>
      </c>
      <c r="S1945" s="16">
        <f>SUMIF('Tool Pneumatics CH4 VOC BTEX'!B:B,A1945,'Tool Pneumatics CH4 VOC BTEX'!J:J)*Q1945</f>
        <v>0</v>
      </c>
      <c r="T1945" s="16">
        <f>SUMIF('Tool Pneumatics CH4 VOC BTEX'!B:B,A1945,'Tool Pneumatics CH4 VOC BTEX'!L:L)*Q1945</f>
        <v>0</v>
      </c>
      <c r="U1945" s="16">
        <f>SUMIF('Tool Pneumatics CH4 VOC BTEX'!B:B,A1945,'Tool Pneumatics CH4 VOC BTEX'!N:N)*Q1945</f>
        <v>0</v>
      </c>
    </row>
    <row r="1946" spans="1:21" x14ac:dyDescent="0.25">
      <c r="A1946" s="1" t="s">
        <v>4798</v>
      </c>
      <c r="B1946" s="1" t="s">
        <v>1537</v>
      </c>
      <c r="C1946" s="1" t="s">
        <v>1563</v>
      </c>
      <c r="D1946" s="3" t="s">
        <v>2280</v>
      </c>
      <c r="E1946" s="3" t="s">
        <v>23961</v>
      </c>
      <c r="F1946" s="1" t="s">
        <v>997</v>
      </c>
      <c r="G1946" s="1">
        <v>1612</v>
      </c>
      <c r="H1946" s="1" t="s">
        <v>27474</v>
      </c>
      <c r="I1946" s="1">
        <v>0</v>
      </c>
      <c r="J1946" s="1" t="s">
        <v>27474</v>
      </c>
      <c r="K1946" s="1">
        <f t="shared" si="120"/>
        <v>1612</v>
      </c>
      <c r="L1946" s="2">
        <f>SUMIFS('Basin Total Well Counts'!B:B,'Basin Total Well Counts'!A:A,F1946)</f>
        <v>25017</v>
      </c>
      <c r="M1946" s="4">
        <f t="shared" si="121"/>
        <v>6.4436183395291197E-2</v>
      </c>
      <c r="N1946" s="2">
        <f>SUMIF('Basin Emissions'!A:A,F1946,'Basin Emissions'!B:B)</f>
        <v>12476.372763905796</v>
      </c>
      <c r="O1946" s="8">
        <f t="shared" si="122"/>
        <v>803.92984352304995</v>
      </c>
      <c r="P1946" s="7">
        <f>SUMIF('Tool Pneumatics CH4 VOC BTEX'!B:B,A1946,'Tool Pneumatics CH4 VOC BTEX'!F:F)</f>
        <v>3.4056410789489702</v>
      </c>
      <c r="Q1946" s="14">
        <f t="shared" si="123"/>
        <v>260.2070640952403</v>
      </c>
      <c r="R1946" s="16">
        <f>SUMIF('Tool Pneumatics CH4 VOC BTEX'!B:B,A1946,'Tool Pneumatics CH4 VOC BTEX'!H:H)*Q1946</f>
        <v>0</v>
      </c>
      <c r="S1946" s="16">
        <f>SUMIF('Tool Pneumatics CH4 VOC BTEX'!B:B,A1946,'Tool Pneumatics CH4 VOC BTEX'!J:J)*Q1946</f>
        <v>0</v>
      </c>
      <c r="T1946" s="16">
        <f>SUMIF('Tool Pneumatics CH4 VOC BTEX'!B:B,A1946,'Tool Pneumatics CH4 VOC BTEX'!L:L)*Q1946</f>
        <v>0</v>
      </c>
      <c r="U1946" s="16">
        <f>SUMIF('Tool Pneumatics CH4 VOC BTEX'!B:B,A1946,'Tool Pneumatics CH4 VOC BTEX'!N:N)*Q1946</f>
        <v>0</v>
      </c>
    </row>
    <row r="1947" spans="1:21" x14ac:dyDescent="0.25">
      <c r="A1947" s="1" t="s">
        <v>4799</v>
      </c>
      <c r="B1947" s="1" t="s">
        <v>1537</v>
      </c>
      <c r="C1947" s="1" t="s">
        <v>1788</v>
      </c>
      <c r="D1947" s="3" t="s">
        <v>2280</v>
      </c>
      <c r="E1947" s="3" t="s">
        <v>23961</v>
      </c>
      <c r="F1947" s="1" t="s">
        <v>4788</v>
      </c>
      <c r="G1947" s="1">
        <v>0</v>
      </c>
      <c r="H1947" s="1" t="s">
        <v>27474</v>
      </c>
      <c r="I1947" s="1">
        <v>0</v>
      </c>
      <c r="J1947" s="1" t="s">
        <v>27474</v>
      </c>
      <c r="K1947" s="1">
        <f t="shared" si="120"/>
        <v>0</v>
      </c>
      <c r="L1947" s="2">
        <f>SUMIFS('Basin Total Well Counts'!B:B,'Basin Total Well Counts'!A:A,F1947)</f>
        <v>0</v>
      </c>
      <c r="M1947" s="4">
        <f t="shared" si="121"/>
        <v>0</v>
      </c>
      <c r="N1947" s="2">
        <f>SUMIF('Basin Emissions'!A:A,F1947,'Basin Emissions'!B:B)</f>
        <v>244.31367240000003</v>
      </c>
      <c r="O1947" s="8">
        <f t="shared" si="122"/>
        <v>0</v>
      </c>
      <c r="P1947" s="7">
        <f>SUMIF('Tool Pneumatics CH4 VOC BTEX'!B:B,A1947,'Tool Pneumatics CH4 VOC BTEX'!F:F)</f>
        <v>2.8773009777069101</v>
      </c>
      <c r="Q1947" s="14">
        <f t="shared" si="123"/>
        <v>0</v>
      </c>
      <c r="R1947" s="16">
        <f>SUMIF('Tool Pneumatics CH4 VOC BTEX'!B:B,A1947,'Tool Pneumatics CH4 VOC BTEX'!H:H)*Q1947</f>
        <v>0</v>
      </c>
      <c r="S1947" s="16">
        <f>SUMIF('Tool Pneumatics CH4 VOC BTEX'!B:B,A1947,'Tool Pneumatics CH4 VOC BTEX'!J:J)*Q1947</f>
        <v>0</v>
      </c>
      <c r="T1947" s="16">
        <f>SUMIF('Tool Pneumatics CH4 VOC BTEX'!B:B,A1947,'Tool Pneumatics CH4 VOC BTEX'!L:L)*Q1947</f>
        <v>0</v>
      </c>
      <c r="U1947" s="16">
        <f>SUMIF('Tool Pneumatics CH4 VOC BTEX'!B:B,A1947,'Tool Pneumatics CH4 VOC BTEX'!N:N)*Q1947</f>
        <v>0</v>
      </c>
    </row>
    <row r="1948" spans="1:21" x14ac:dyDescent="0.25">
      <c r="A1948" s="1" t="s">
        <v>4800</v>
      </c>
      <c r="B1948" s="1" t="s">
        <v>1537</v>
      </c>
      <c r="C1948" s="1" t="s">
        <v>4801</v>
      </c>
      <c r="D1948" s="3" t="s">
        <v>1015</v>
      </c>
      <c r="E1948" s="3" t="s">
        <v>23961</v>
      </c>
      <c r="F1948" s="1" t="s">
        <v>961</v>
      </c>
      <c r="G1948" s="1">
        <v>0</v>
      </c>
      <c r="H1948" s="1" t="s">
        <v>27474</v>
      </c>
      <c r="I1948" s="1">
        <v>0</v>
      </c>
      <c r="J1948" s="1" t="s">
        <v>27474</v>
      </c>
      <c r="K1948" s="1">
        <f t="shared" si="120"/>
        <v>0</v>
      </c>
      <c r="L1948" s="2">
        <f>SUMIFS('Basin Total Well Counts'!B:B,'Basin Total Well Counts'!A:A,F1948)</f>
        <v>20291</v>
      </c>
      <c r="M1948" s="4">
        <f t="shared" si="121"/>
        <v>0</v>
      </c>
      <c r="N1948" s="2">
        <f>SUMIF('Basin Emissions'!A:A,F1948,'Basin Emissions'!B:B)</f>
        <v>1150.4144821</v>
      </c>
      <c r="O1948" s="8">
        <f t="shared" si="122"/>
        <v>0</v>
      </c>
      <c r="P1948" s="7">
        <f>SUMIF('Tool Pneumatics CH4 VOC BTEX'!B:B,A1948,'Tool Pneumatics CH4 VOC BTEX'!F:F)</f>
        <v>3.7684159278869598</v>
      </c>
      <c r="Q1948" s="14">
        <f t="shared" si="123"/>
        <v>0</v>
      </c>
      <c r="R1948" s="16">
        <f>SUMIF('Tool Pneumatics CH4 VOC BTEX'!B:B,A1948,'Tool Pneumatics CH4 VOC BTEX'!H:H)*Q1948</f>
        <v>0</v>
      </c>
      <c r="S1948" s="16">
        <f>SUMIF('Tool Pneumatics CH4 VOC BTEX'!B:B,A1948,'Tool Pneumatics CH4 VOC BTEX'!J:J)*Q1948</f>
        <v>0</v>
      </c>
      <c r="T1948" s="16">
        <f>SUMIF('Tool Pneumatics CH4 VOC BTEX'!B:B,A1948,'Tool Pneumatics CH4 VOC BTEX'!L:L)*Q1948</f>
        <v>0</v>
      </c>
      <c r="U1948" s="16">
        <f>SUMIF('Tool Pneumatics CH4 VOC BTEX'!B:B,A1948,'Tool Pneumatics CH4 VOC BTEX'!N:N)*Q1948</f>
        <v>0</v>
      </c>
    </row>
    <row r="1949" spans="1:21" x14ac:dyDescent="0.25">
      <c r="A1949" s="1" t="s">
        <v>4802</v>
      </c>
      <c r="B1949" s="1" t="s">
        <v>1537</v>
      </c>
      <c r="C1949" s="1" t="s">
        <v>2030</v>
      </c>
      <c r="D1949" s="3" t="s">
        <v>2280</v>
      </c>
      <c r="E1949" s="3" t="s">
        <v>23961</v>
      </c>
      <c r="F1949" s="1" t="s">
        <v>2386</v>
      </c>
      <c r="G1949" s="1">
        <v>0</v>
      </c>
      <c r="H1949" s="1" t="s">
        <v>27474</v>
      </c>
      <c r="I1949" s="1">
        <v>0</v>
      </c>
      <c r="J1949" s="1" t="s">
        <v>27474</v>
      </c>
      <c r="K1949" s="1">
        <f t="shared" si="120"/>
        <v>0</v>
      </c>
      <c r="L1949" s="2">
        <f>SUMIFS('Basin Total Well Counts'!B:B,'Basin Total Well Counts'!A:A,F1949)</f>
        <v>0</v>
      </c>
      <c r="M1949" s="4">
        <f t="shared" si="121"/>
        <v>0</v>
      </c>
      <c r="N1949" s="2">
        <f>SUMIF('Basin Emissions'!A:A,F1949,'Basin Emissions'!B:B)</f>
        <v>187.76938669999998</v>
      </c>
      <c r="O1949" s="8">
        <f t="shared" si="122"/>
        <v>0</v>
      </c>
      <c r="P1949" s="7">
        <f>SUMIF('Tool Pneumatics CH4 VOC BTEX'!B:B,A1949,'Tool Pneumatics CH4 VOC BTEX'!F:F)</f>
        <v>3.5899999141693102</v>
      </c>
      <c r="Q1949" s="14">
        <f t="shared" si="123"/>
        <v>0</v>
      </c>
      <c r="R1949" s="16">
        <f>SUMIF('Tool Pneumatics CH4 VOC BTEX'!B:B,A1949,'Tool Pneumatics CH4 VOC BTEX'!H:H)*Q1949</f>
        <v>0</v>
      </c>
      <c r="S1949" s="16">
        <f>SUMIF('Tool Pneumatics CH4 VOC BTEX'!B:B,A1949,'Tool Pneumatics CH4 VOC BTEX'!J:J)*Q1949</f>
        <v>0</v>
      </c>
      <c r="T1949" s="16">
        <f>SUMIF('Tool Pneumatics CH4 VOC BTEX'!B:B,A1949,'Tool Pneumatics CH4 VOC BTEX'!L:L)*Q1949</f>
        <v>0</v>
      </c>
      <c r="U1949" s="16">
        <f>SUMIF('Tool Pneumatics CH4 VOC BTEX'!B:B,A1949,'Tool Pneumatics CH4 VOC BTEX'!N:N)*Q1949</f>
        <v>0</v>
      </c>
    </row>
    <row r="1950" spans="1:21" x14ac:dyDescent="0.25">
      <c r="A1950" s="1" t="s">
        <v>4803</v>
      </c>
      <c r="B1950" s="1" t="s">
        <v>1537</v>
      </c>
      <c r="C1950" s="1" t="s">
        <v>1921</v>
      </c>
      <c r="D1950" s="3" t="s">
        <v>3659</v>
      </c>
      <c r="E1950" s="3" t="s">
        <v>23961</v>
      </c>
      <c r="F1950" s="1" t="s">
        <v>961</v>
      </c>
      <c r="G1950" s="1">
        <v>0</v>
      </c>
      <c r="H1950" s="1" t="s">
        <v>27474</v>
      </c>
      <c r="I1950" s="1">
        <v>3</v>
      </c>
      <c r="J1950" s="1" t="s">
        <v>27474</v>
      </c>
      <c r="K1950" s="1">
        <f t="shared" si="120"/>
        <v>3</v>
      </c>
      <c r="L1950" s="2">
        <f>SUMIFS('Basin Total Well Counts'!B:B,'Basin Total Well Counts'!A:A,F1950)</f>
        <v>20291</v>
      </c>
      <c r="M1950" s="4">
        <f t="shared" si="121"/>
        <v>1.4784879996057365E-4</v>
      </c>
      <c r="N1950" s="2">
        <f>SUMIF('Basin Emissions'!A:A,F1950,'Basin Emissions'!B:B)</f>
        <v>1150.4144821</v>
      </c>
      <c r="O1950" s="8">
        <f t="shared" si="122"/>
        <v>0.17008740063574984</v>
      </c>
      <c r="P1950" s="7">
        <f>SUMIF('Tool Pneumatics CH4 VOC BTEX'!B:B,A1950,'Tool Pneumatics CH4 VOC BTEX'!F:F)</f>
        <v>3.7684159278869598</v>
      </c>
      <c r="Q1950" s="14">
        <f t="shared" si="123"/>
        <v>4.9752295210660484E-2</v>
      </c>
      <c r="R1950" s="16">
        <f>SUMIF('Tool Pneumatics CH4 VOC BTEX'!B:B,A1950,'Tool Pneumatics CH4 VOC BTEX'!H:H)*Q1950</f>
        <v>0</v>
      </c>
      <c r="S1950" s="16">
        <f>SUMIF('Tool Pneumatics CH4 VOC BTEX'!B:B,A1950,'Tool Pneumatics CH4 VOC BTEX'!J:J)*Q1950</f>
        <v>0</v>
      </c>
      <c r="T1950" s="16">
        <f>SUMIF('Tool Pneumatics CH4 VOC BTEX'!B:B,A1950,'Tool Pneumatics CH4 VOC BTEX'!L:L)*Q1950</f>
        <v>0</v>
      </c>
      <c r="U1950" s="16">
        <f>SUMIF('Tool Pneumatics CH4 VOC BTEX'!B:B,A1950,'Tool Pneumatics CH4 VOC BTEX'!N:N)*Q1950</f>
        <v>0</v>
      </c>
    </row>
    <row r="1951" spans="1:21" x14ac:dyDescent="0.25">
      <c r="A1951" s="1" t="s">
        <v>4804</v>
      </c>
      <c r="B1951" s="1" t="s">
        <v>1537</v>
      </c>
      <c r="C1951" s="1" t="s">
        <v>4805</v>
      </c>
      <c r="D1951" s="3" t="s">
        <v>3659</v>
      </c>
      <c r="E1951" s="3" t="s">
        <v>23961</v>
      </c>
      <c r="F1951" s="1" t="s">
        <v>2641</v>
      </c>
      <c r="G1951" s="1">
        <v>0</v>
      </c>
      <c r="H1951" s="1" t="s">
        <v>27474</v>
      </c>
      <c r="I1951" s="1">
        <v>0</v>
      </c>
      <c r="J1951" s="1" t="s">
        <v>27474</v>
      </c>
      <c r="K1951" s="1">
        <f t="shared" si="120"/>
        <v>0</v>
      </c>
      <c r="L1951" s="2">
        <f>SUMIFS('Basin Total Well Counts'!B:B,'Basin Total Well Counts'!A:A,F1951)</f>
        <v>3316</v>
      </c>
      <c r="M1951" s="4">
        <f t="shared" si="121"/>
        <v>0</v>
      </c>
      <c r="N1951" s="2">
        <f>SUMIF('Basin Emissions'!A:A,F1951,'Basin Emissions'!B:B)</f>
        <v>230.49412229999999</v>
      </c>
      <c r="O1951" s="8">
        <f t="shared" si="122"/>
        <v>0</v>
      </c>
      <c r="P1951" s="7">
        <f>SUMIF('Tool Pneumatics CH4 VOC BTEX'!B:B,A1951,'Tool Pneumatics CH4 VOC BTEX'!F:F)</f>
        <v>3.5899999141693102</v>
      </c>
      <c r="Q1951" s="14">
        <f t="shared" si="123"/>
        <v>0</v>
      </c>
      <c r="R1951" s="16">
        <f>SUMIF('Tool Pneumatics CH4 VOC BTEX'!B:B,A1951,'Tool Pneumatics CH4 VOC BTEX'!H:H)*Q1951</f>
        <v>0</v>
      </c>
      <c r="S1951" s="16">
        <f>SUMIF('Tool Pneumatics CH4 VOC BTEX'!B:B,A1951,'Tool Pneumatics CH4 VOC BTEX'!J:J)*Q1951</f>
        <v>0</v>
      </c>
      <c r="T1951" s="16">
        <f>SUMIF('Tool Pneumatics CH4 VOC BTEX'!B:B,A1951,'Tool Pneumatics CH4 VOC BTEX'!L:L)*Q1951</f>
        <v>0</v>
      </c>
      <c r="U1951" s="16">
        <f>SUMIF('Tool Pneumatics CH4 VOC BTEX'!B:B,A1951,'Tool Pneumatics CH4 VOC BTEX'!N:N)*Q1951</f>
        <v>0</v>
      </c>
    </row>
    <row r="1952" spans="1:21" x14ac:dyDescent="0.25">
      <c r="A1952" s="1" t="s">
        <v>4806</v>
      </c>
      <c r="B1952" s="1" t="s">
        <v>1537</v>
      </c>
      <c r="C1952" s="1" t="s">
        <v>2693</v>
      </c>
      <c r="D1952" s="3" t="s">
        <v>1015</v>
      </c>
      <c r="E1952" s="3" t="s">
        <v>23961</v>
      </c>
      <c r="F1952" s="1" t="s">
        <v>4788</v>
      </c>
      <c r="G1952" s="1">
        <v>0</v>
      </c>
      <c r="H1952" s="1" t="s">
        <v>27474</v>
      </c>
      <c r="I1952" s="1">
        <v>0</v>
      </c>
      <c r="J1952" s="1" t="s">
        <v>27474</v>
      </c>
      <c r="K1952" s="1">
        <f t="shared" si="120"/>
        <v>0</v>
      </c>
      <c r="L1952" s="2">
        <f>SUMIFS('Basin Total Well Counts'!B:B,'Basin Total Well Counts'!A:A,F1952)</f>
        <v>0</v>
      </c>
      <c r="M1952" s="4">
        <f t="shared" si="121"/>
        <v>0</v>
      </c>
      <c r="N1952" s="2">
        <f>SUMIF('Basin Emissions'!A:A,F1952,'Basin Emissions'!B:B)</f>
        <v>244.31367240000003</v>
      </c>
      <c r="O1952" s="8">
        <f t="shared" si="122"/>
        <v>0</v>
      </c>
      <c r="P1952" s="7">
        <f>SUMIF('Tool Pneumatics CH4 VOC BTEX'!B:B,A1952,'Tool Pneumatics CH4 VOC BTEX'!F:F)</f>
        <v>2.8773009777069101</v>
      </c>
      <c r="Q1952" s="14">
        <f t="shared" si="123"/>
        <v>0</v>
      </c>
      <c r="R1952" s="16">
        <f>SUMIF('Tool Pneumatics CH4 VOC BTEX'!B:B,A1952,'Tool Pneumatics CH4 VOC BTEX'!H:H)*Q1952</f>
        <v>0</v>
      </c>
      <c r="S1952" s="16">
        <f>SUMIF('Tool Pneumatics CH4 VOC BTEX'!B:B,A1952,'Tool Pneumatics CH4 VOC BTEX'!J:J)*Q1952</f>
        <v>0</v>
      </c>
      <c r="T1952" s="16">
        <f>SUMIF('Tool Pneumatics CH4 VOC BTEX'!B:B,A1952,'Tool Pneumatics CH4 VOC BTEX'!L:L)*Q1952</f>
        <v>0</v>
      </c>
      <c r="U1952" s="16">
        <f>SUMIF('Tool Pneumatics CH4 VOC BTEX'!B:B,A1952,'Tool Pneumatics CH4 VOC BTEX'!N:N)*Q1952</f>
        <v>0</v>
      </c>
    </row>
    <row r="1953" spans="1:21" x14ac:dyDescent="0.25">
      <c r="A1953" s="1" t="s">
        <v>4807</v>
      </c>
      <c r="B1953" s="1" t="s">
        <v>1537</v>
      </c>
      <c r="C1953" s="1" t="s">
        <v>4808</v>
      </c>
      <c r="D1953" s="3" t="s">
        <v>3659</v>
      </c>
      <c r="E1953" s="3" t="s">
        <v>23961</v>
      </c>
      <c r="F1953" s="1" t="s">
        <v>4783</v>
      </c>
      <c r="G1953" s="1">
        <v>0</v>
      </c>
      <c r="H1953" s="1" t="s">
        <v>27474</v>
      </c>
      <c r="I1953" s="1">
        <v>0</v>
      </c>
      <c r="J1953" s="1" t="s">
        <v>27474</v>
      </c>
      <c r="K1953" s="1">
        <f t="shared" si="120"/>
        <v>0</v>
      </c>
      <c r="L1953" s="2">
        <f>SUMIFS('Basin Total Well Counts'!B:B,'Basin Total Well Counts'!A:A,F1953)</f>
        <v>528</v>
      </c>
      <c r="M1953" s="4">
        <f t="shared" si="121"/>
        <v>0</v>
      </c>
      <c r="N1953" s="2">
        <f>SUMIF('Basin Emissions'!A:A,F1953,'Basin Emissions'!B:B)</f>
        <v>236.29</v>
      </c>
      <c r="O1953" s="8">
        <f t="shared" si="122"/>
        <v>0</v>
      </c>
      <c r="P1953" s="7">
        <f>SUMIF('Tool Pneumatics CH4 VOC BTEX'!B:B,A1953,'Tool Pneumatics CH4 VOC BTEX'!F:F)</f>
        <v>3.5899999141693102</v>
      </c>
      <c r="Q1953" s="14">
        <f t="shared" si="123"/>
        <v>0</v>
      </c>
      <c r="R1953" s="16">
        <f>SUMIF('Tool Pneumatics CH4 VOC BTEX'!B:B,A1953,'Tool Pneumatics CH4 VOC BTEX'!H:H)*Q1953</f>
        <v>0</v>
      </c>
      <c r="S1953" s="16">
        <f>SUMIF('Tool Pneumatics CH4 VOC BTEX'!B:B,A1953,'Tool Pneumatics CH4 VOC BTEX'!J:J)*Q1953</f>
        <v>0</v>
      </c>
      <c r="T1953" s="16">
        <f>SUMIF('Tool Pneumatics CH4 VOC BTEX'!B:B,A1953,'Tool Pneumatics CH4 VOC BTEX'!L:L)*Q1953</f>
        <v>0</v>
      </c>
      <c r="U1953" s="16">
        <f>SUMIF('Tool Pneumatics CH4 VOC BTEX'!B:B,A1953,'Tool Pneumatics CH4 VOC BTEX'!N:N)*Q1953</f>
        <v>0</v>
      </c>
    </row>
    <row r="1954" spans="1:21" x14ac:dyDescent="0.25">
      <c r="A1954" s="1" t="s">
        <v>4809</v>
      </c>
      <c r="B1954" s="1" t="s">
        <v>1537</v>
      </c>
      <c r="C1954" s="1" t="s">
        <v>4810</v>
      </c>
      <c r="D1954" s="3" t="s">
        <v>3659</v>
      </c>
      <c r="E1954" s="3" t="s">
        <v>23961</v>
      </c>
      <c r="F1954" s="1" t="s">
        <v>961</v>
      </c>
      <c r="G1954" s="1">
        <v>5881</v>
      </c>
      <c r="H1954" s="1" t="s">
        <v>27474</v>
      </c>
      <c r="I1954" s="1">
        <v>1083</v>
      </c>
      <c r="J1954" s="1" t="s">
        <v>27474</v>
      </c>
      <c r="K1954" s="1">
        <f t="shared" si="120"/>
        <v>6964</v>
      </c>
      <c r="L1954" s="2">
        <f>SUMIFS('Basin Total Well Counts'!B:B,'Basin Total Well Counts'!A:A,F1954)</f>
        <v>20291</v>
      </c>
      <c r="M1954" s="4">
        <f t="shared" si="121"/>
        <v>0.34320634764181163</v>
      </c>
      <c r="N1954" s="2">
        <f>SUMIF('Basin Emissions'!A:A,F1954,'Basin Emissions'!B:B)</f>
        <v>1150.4144821</v>
      </c>
      <c r="O1954" s="8">
        <f t="shared" si="122"/>
        <v>394.82955267578728</v>
      </c>
      <c r="P1954" s="7">
        <f>SUMIF('Tool Pneumatics CH4 VOC BTEX'!B:B,A1954,'Tool Pneumatics CH4 VOC BTEX'!F:F)</f>
        <v>3.7684159278869598</v>
      </c>
      <c r="Q1954" s="14">
        <f t="shared" si="123"/>
        <v>115.49166128234653</v>
      </c>
      <c r="R1954" s="16">
        <f>SUMIF('Tool Pneumatics CH4 VOC BTEX'!B:B,A1954,'Tool Pneumatics CH4 VOC BTEX'!H:H)*Q1954</f>
        <v>0</v>
      </c>
      <c r="S1954" s="16">
        <f>SUMIF('Tool Pneumatics CH4 VOC BTEX'!B:B,A1954,'Tool Pneumatics CH4 VOC BTEX'!J:J)*Q1954</f>
        <v>0</v>
      </c>
      <c r="T1954" s="16">
        <f>SUMIF('Tool Pneumatics CH4 VOC BTEX'!B:B,A1954,'Tool Pneumatics CH4 VOC BTEX'!L:L)*Q1954</f>
        <v>0</v>
      </c>
      <c r="U1954" s="16">
        <f>SUMIF('Tool Pneumatics CH4 VOC BTEX'!B:B,A1954,'Tool Pneumatics CH4 VOC BTEX'!N:N)*Q1954</f>
        <v>0</v>
      </c>
    </row>
    <row r="1955" spans="1:21" x14ac:dyDescent="0.25">
      <c r="A1955" s="1" t="s">
        <v>4811</v>
      </c>
      <c r="B1955" s="1" t="s">
        <v>1537</v>
      </c>
      <c r="C1955" s="1" t="s">
        <v>1825</v>
      </c>
      <c r="D1955" s="3" t="s">
        <v>3659</v>
      </c>
      <c r="E1955" s="3" t="s">
        <v>23961</v>
      </c>
      <c r="F1955" s="1" t="s">
        <v>997</v>
      </c>
      <c r="G1955" s="1">
        <v>22</v>
      </c>
      <c r="H1955" s="1" t="s">
        <v>27474</v>
      </c>
      <c r="I1955" s="1">
        <v>0</v>
      </c>
      <c r="J1955" s="1" t="s">
        <v>27474</v>
      </c>
      <c r="K1955" s="1">
        <f t="shared" si="120"/>
        <v>22</v>
      </c>
      <c r="L1955" s="2">
        <f>SUMIFS('Basin Total Well Counts'!B:B,'Basin Total Well Counts'!A:A,F1955)</f>
        <v>25017</v>
      </c>
      <c r="M1955" s="4">
        <f t="shared" si="121"/>
        <v>8.7940200663548789E-4</v>
      </c>
      <c r="N1955" s="2">
        <f>SUMIF('Basin Emissions'!A:A,F1955,'Basin Emissions'!B:B)</f>
        <v>12476.372763905796</v>
      </c>
      <c r="O1955" s="8">
        <f t="shared" si="122"/>
        <v>10.971747244111105</v>
      </c>
      <c r="P1955" s="7">
        <f>SUMIF('Tool Pneumatics CH4 VOC BTEX'!B:B,A1955,'Tool Pneumatics CH4 VOC BTEX'!F:F)</f>
        <v>3.4056410789489702</v>
      </c>
      <c r="Q1955" s="14">
        <f t="shared" si="123"/>
        <v>3.5512130335578709</v>
      </c>
      <c r="R1955" s="16">
        <f>SUMIF('Tool Pneumatics CH4 VOC BTEX'!B:B,A1955,'Tool Pneumatics CH4 VOC BTEX'!H:H)*Q1955</f>
        <v>0</v>
      </c>
      <c r="S1955" s="16">
        <f>SUMIF('Tool Pneumatics CH4 VOC BTEX'!B:B,A1955,'Tool Pneumatics CH4 VOC BTEX'!J:J)*Q1955</f>
        <v>0</v>
      </c>
      <c r="T1955" s="16">
        <f>SUMIF('Tool Pneumatics CH4 VOC BTEX'!B:B,A1955,'Tool Pneumatics CH4 VOC BTEX'!L:L)*Q1955</f>
        <v>0</v>
      </c>
      <c r="U1955" s="16">
        <f>SUMIF('Tool Pneumatics CH4 VOC BTEX'!B:B,A1955,'Tool Pneumatics CH4 VOC BTEX'!N:N)*Q1955</f>
        <v>0</v>
      </c>
    </row>
    <row r="1956" spans="1:21" x14ac:dyDescent="0.25">
      <c r="A1956" s="1" t="s">
        <v>4812</v>
      </c>
      <c r="B1956" s="1" t="s">
        <v>1537</v>
      </c>
      <c r="C1956" s="1" t="s">
        <v>4813</v>
      </c>
      <c r="D1956" s="3" t="s">
        <v>3659</v>
      </c>
      <c r="E1956" s="3" t="s">
        <v>23961</v>
      </c>
      <c r="F1956" s="1" t="s">
        <v>961</v>
      </c>
      <c r="G1956" s="1">
        <v>93</v>
      </c>
      <c r="H1956" s="1" t="s">
        <v>27474</v>
      </c>
      <c r="I1956" s="1">
        <v>31</v>
      </c>
      <c r="J1956" s="1" t="s">
        <v>27474</v>
      </c>
      <c r="K1956" s="1">
        <f t="shared" si="120"/>
        <v>124</v>
      </c>
      <c r="L1956" s="2">
        <f>SUMIFS('Basin Total Well Counts'!B:B,'Basin Total Well Counts'!A:A,F1956)</f>
        <v>20291</v>
      </c>
      <c r="M1956" s="4">
        <f t="shared" si="121"/>
        <v>6.1110837317037113E-3</v>
      </c>
      <c r="N1956" s="2">
        <f>SUMIF('Basin Emissions'!A:A,F1956,'Basin Emissions'!B:B)</f>
        <v>1150.4144821</v>
      </c>
      <c r="O1956" s="8">
        <f t="shared" si="122"/>
        <v>7.0302792262776599</v>
      </c>
      <c r="P1956" s="7">
        <f>SUMIF('Tool Pneumatics CH4 VOC BTEX'!B:B,A1956,'Tool Pneumatics CH4 VOC BTEX'!F:F)</f>
        <v>3.7684159278869598</v>
      </c>
      <c r="Q1956" s="14">
        <f t="shared" si="123"/>
        <v>2.056428202040633</v>
      </c>
      <c r="R1956" s="16">
        <f>SUMIF('Tool Pneumatics CH4 VOC BTEX'!B:B,A1956,'Tool Pneumatics CH4 VOC BTEX'!H:H)*Q1956</f>
        <v>0</v>
      </c>
      <c r="S1956" s="16">
        <f>SUMIF('Tool Pneumatics CH4 VOC BTEX'!B:B,A1956,'Tool Pneumatics CH4 VOC BTEX'!J:J)*Q1956</f>
        <v>0</v>
      </c>
      <c r="T1956" s="16">
        <f>SUMIF('Tool Pneumatics CH4 VOC BTEX'!B:B,A1956,'Tool Pneumatics CH4 VOC BTEX'!L:L)*Q1956</f>
        <v>0</v>
      </c>
      <c r="U1956" s="16">
        <f>SUMIF('Tool Pneumatics CH4 VOC BTEX'!B:B,A1956,'Tool Pneumatics CH4 VOC BTEX'!N:N)*Q1956</f>
        <v>0</v>
      </c>
    </row>
    <row r="1957" spans="1:21" x14ac:dyDescent="0.25">
      <c r="A1957" s="1" t="s">
        <v>4814</v>
      </c>
      <c r="B1957" s="1" t="s">
        <v>1537</v>
      </c>
      <c r="C1957" s="1" t="s">
        <v>1814</v>
      </c>
      <c r="D1957" s="3" t="s">
        <v>3659</v>
      </c>
      <c r="E1957" s="3" t="s">
        <v>23961</v>
      </c>
      <c r="F1957" s="1" t="s">
        <v>961</v>
      </c>
      <c r="G1957" s="1">
        <v>6759</v>
      </c>
      <c r="H1957" s="1" t="s">
        <v>27474</v>
      </c>
      <c r="I1957" s="1">
        <v>3550</v>
      </c>
      <c r="J1957" s="1" t="s">
        <v>27474</v>
      </c>
      <c r="K1957" s="1">
        <f t="shared" si="120"/>
        <v>10309</v>
      </c>
      <c r="L1957" s="2">
        <f>SUMIFS('Basin Total Well Counts'!B:B,'Basin Total Well Counts'!A:A,F1957)</f>
        <v>20291</v>
      </c>
      <c r="M1957" s="4">
        <f t="shared" si="121"/>
        <v>0.50805775959785127</v>
      </c>
      <c r="N1957" s="2">
        <f>SUMIF('Basin Emissions'!A:A,F1957,'Basin Emissions'!B:B)</f>
        <v>1150.4144821</v>
      </c>
      <c r="O1957" s="8">
        <f t="shared" si="122"/>
        <v>584.47700438464835</v>
      </c>
      <c r="P1957" s="7">
        <f>SUMIF('Tool Pneumatics CH4 VOC BTEX'!B:B,A1957,'Tool Pneumatics CH4 VOC BTEX'!F:F)</f>
        <v>3.7684159278869598</v>
      </c>
      <c r="Q1957" s="14">
        <f t="shared" si="123"/>
        <v>170.96547044223297</v>
      </c>
      <c r="R1957" s="16">
        <f>SUMIF('Tool Pneumatics CH4 VOC BTEX'!B:B,A1957,'Tool Pneumatics CH4 VOC BTEX'!H:H)*Q1957</f>
        <v>0</v>
      </c>
      <c r="S1957" s="16">
        <f>SUMIF('Tool Pneumatics CH4 VOC BTEX'!B:B,A1957,'Tool Pneumatics CH4 VOC BTEX'!J:J)*Q1957</f>
        <v>0</v>
      </c>
      <c r="T1957" s="16">
        <f>SUMIF('Tool Pneumatics CH4 VOC BTEX'!B:B,A1957,'Tool Pneumatics CH4 VOC BTEX'!L:L)*Q1957</f>
        <v>0</v>
      </c>
      <c r="U1957" s="16">
        <f>SUMIF('Tool Pneumatics CH4 VOC BTEX'!B:B,A1957,'Tool Pneumatics CH4 VOC BTEX'!N:N)*Q1957</f>
        <v>0</v>
      </c>
    </row>
    <row r="1958" spans="1:21" x14ac:dyDescent="0.25">
      <c r="A1958" s="1" t="s">
        <v>4815</v>
      </c>
      <c r="B1958" s="1" t="s">
        <v>1537</v>
      </c>
      <c r="C1958" s="1" t="s">
        <v>1965</v>
      </c>
      <c r="D1958" s="3" t="s">
        <v>3659</v>
      </c>
      <c r="E1958" s="3" t="s">
        <v>23961</v>
      </c>
      <c r="F1958" s="1" t="s">
        <v>4783</v>
      </c>
      <c r="G1958" s="1">
        <v>0</v>
      </c>
      <c r="H1958" s="1" t="s">
        <v>27474</v>
      </c>
      <c r="I1958" s="1">
        <v>0</v>
      </c>
      <c r="J1958" s="1" t="s">
        <v>27474</v>
      </c>
      <c r="K1958" s="1">
        <f t="shared" si="120"/>
        <v>0</v>
      </c>
      <c r="L1958" s="2">
        <f>SUMIFS('Basin Total Well Counts'!B:B,'Basin Total Well Counts'!A:A,F1958)</f>
        <v>528</v>
      </c>
      <c r="M1958" s="4">
        <f t="shared" si="121"/>
        <v>0</v>
      </c>
      <c r="N1958" s="2">
        <f>SUMIF('Basin Emissions'!A:A,F1958,'Basin Emissions'!B:B)</f>
        <v>236.29</v>
      </c>
      <c r="O1958" s="8">
        <f t="shared" si="122"/>
        <v>0</v>
      </c>
      <c r="P1958" s="7">
        <f>SUMIF('Tool Pneumatics CH4 VOC BTEX'!B:B,A1958,'Tool Pneumatics CH4 VOC BTEX'!F:F)</f>
        <v>3.5899999141693102</v>
      </c>
      <c r="Q1958" s="14">
        <f t="shared" si="123"/>
        <v>0</v>
      </c>
      <c r="R1958" s="16">
        <f>SUMIF('Tool Pneumatics CH4 VOC BTEX'!B:B,A1958,'Tool Pneumatics CH4 VOC BTEX'!H:H)*Q1958</f>
        <v>0</v>
      </c>
      <c r="S1958" s="16">
        <f>SUMIF('Tool Pneumatics CH4 VOC BTEX'!B:B,A1958,'Tool Pneumatics CH4 VOC BTEX'!J:J)*Q1958</f>
        <v>0</v>
      </c>
      <c r="T1958" s="16">
        <f>SUMIF('Tool Pneumatics CH4 VOC BTEX'!B:B,A1958,'Tool Pneumatics CH4 VOC BTEX'!L:L)*Q1958</f>
        <v>0</v>
      </c>
      <c r="U1958" s="16">
        <f>SUMIF('Tool Pneumatics CH4 VOC BTEX'!B:B,A1958,'Tool Pneumatics CH4 VOC BTEX'!N:N)*Q1958</f>
        <v>0</v>
      </c>
    </row>
    <row r="1959" spans="1:21" x14ac:dyDescent="0.25">
      <c r="A1959" s="1" t="s">
        <v>4816</v>
      </c>
      <c r="B1959" s="1" t="s">
        <v>1537</v>
      </c>
      <c r="C1959" s="1" t="s">
        <v>1928</v>
      </c>
      <c r="D1959" s="3" t="s">
        <v>3659</v>
      </c>
      <c r="E1959" s="3" t="s">
        <v>23961</v>
      </c>
      <c r="F1959" s="1" t="s">
        <v>4774</v>
      </c>
      <c r="G1959" s="1">
        <v>0</v>
      </c>
      <c r="H1959" s="1" t="s">
        <v>27474</v>
      </c>
      <c r="I1959" s="1">
        <v>0</v>
      </c>
      <c r="J1959" s="1" t="s">
        <v>27474</v>
      </c>
      <c r="K1959" s="1">
        <f t="shared" si="120"/>
        <v>0</v>
      </c>
      <c r="L1959" s="2">
        <f>SUMIFS('Basin Total Well Counts'!B:B,'Basin Total Well Counts'!A:A,F1959)</f>
        <v>0</v>
      </c>
      <c r="M1959" s="4">
        <f t="shared" si="121"/>
        <v>0</v>
      </c>
      <c r="N1959" s="2">
        <f>SUMIF('Basin Emissions'!A:A,F1959,'Basin Emissions'!B:B)</f>
        <v>48.81024</v>
      </c>
      <c r="O1959" s="8">
        <f t="shared" si="122"/>
        <v>0</v>
      </c>
      <c r="P1959" s="7">
        <f>SUMIF('Tool Pneumatics CH4 VOC BTEX'!B:B,A1959,'Tool Pneumatics CH4 VOC BTEX'!F:F)</f>
        <v>3.5899999141693102</v>
      </c>
      <c r="Q1959" s="14">
        <f t="shared" si="123"/>
        <v>0</v>
      </c>
      <c r="R1959" s="16">
        <f>SUMIF('Tool Pneumatics CH4 VOC BTEX'!B:B,A1959,'Tool Pneumatics CH4 VOC BTEX'!H:H)*Q1959</f>
        <v>0</v>
      </c>
      <c r="S1959" s="16">
        <f>SUMIF('Tool Pneumatics CH4 VOC BTEX'!B:B,A1959,'Tool Pneumatics CH4 VOC BTEX'!J:J)*Q1959</f>
        <v>0</v>
      </c>
      <c r="T1959" s="16">
        <f>SUMIF('Tool Pneumatics CH4 VOC BTEX'!B:B,A1959,'Tool Pneumatics CH4 VOC BTEX'!L:L)*Q1959</f>
        <v>0</v>
      </c>
      <c r="U1959" s="16">
        <f>SUMIF('Tool Pneumatics CH4 VOC BTEX'!B:B,A1959,'Tool Pneumatics CH4 VOC BTEX'!N:N)*Q1959</f>
        <v>0</v>
      </c>
    </row>
    <row r="1960" spans="1:21" x14ac:dyDescent="0.25">
      <c r="A1960" s="1" t="s">
        <v>4817</v>
      </c>
      <c r="B1960" s="1" t="s">
        <v>1537</v>
      </c>
      <c r="C1960" s="1" t="s">
        <v>2589</v>
      </c>
      <c r="D1960" s="3" t="s">
        <v>3659</v>
      </c>
      <c r="E1960" s="3" t="s">
        <v>23961</v>
      </c>
      <c r="F1960" s="1" t="s">
        <v>4788</v>
      </c>
      <c r="G1960" s="1">
        <v>0</v>
      </c>
      <c r="H1960" s="1" t="s">
        <v>27474</v>
      </c>
      <c r="I1960" s="1">
        <v>0</v>
      </c>
      <c r="J1960" s="1" t="s">
        <v>27474</v>
      </c>
      <c r="K1960" s="1">
        <f t="shared" si="120"/>
        <v>0</v>
      </c>
      <c r="L1960" s="2">
        <f>SUMIFS('Basin Total Well Counts'!B:B,'Basin Total Well Counts'!A:A,F1960)</f>
        <v>0</v>
      </c>
      <c r="M1960" s="4">
        <f t="shared" si="121"/>
        <v>0</v>
      </c>
      <c r="N1960" s="2">
        <f>SUMIF('Basin Emissions'!A:A,F1960,'Basin Emissions'!B:B)</f>
        <v>244.31367240000003</v>
      </c>
      <c r="O1960" s="8">
        <f t="shared" si="122"/>
        <v>0</v>
      </c>
      <c r="P1960" s="7">
        <f>SUMIF('Tool Pneumatics CH4 VOC BTEX'!B:B,A1960,'Tool Pneumatics CH4 VOC BTEX'!F:F)</f>
        <v>2.8773009777069101</v>
      </c>
      <c r="Q1960" s="14">
        <f t="shared" si="123"/>
        <v>0</v>
      </c>
      <c r="R1960" s="16">
        <f>SUMIF('Tool Pneumatics CH4 VOC BTEX'!B:B,A1960,'Tool Pneumatics CH4 VOC BTEX'!H:H)*Q1960</f>
        <v>0</v>
      </c>
      <c r="S1960" s="16">
        <f>SUMIF('Tool Pneumatics CH4 VOC BTEX'!B:B,A1960,'Tool Pneumatics CH4 VOC BTEX'!J:J)*Q1960</f>
        <v>0</v>
      </c>
      <c r="T1960" s="16">
        <f>SUMIF('Tool Pneumatics CH4 VOC BTEX'!B:B,A1960,'Tool Pneumatics CH4 VOC BTEX'!L:L)*Q1960</f>
        <v>0</v>
      </c>
      <c r="U1960" s="16">
        <f>SUMIF('Tool Pneumatics CH4 VOC BTEX'!B:B,A1960,'Tool Pneumatics CH4 VOC BTEX'!N:N)*Q1960</f>
        <v>0</v>
      </c>
    </row>
    <row r="1961" spans="1:21" x14ac:dyDescent="0.25">
      <c r="A1961" s="1" t="s">
        <v>4818</v>
      </c>
      <c r="B1961" s="1" t="s">
        <v>1537</v>
      </c>
      <c r="C1961" s="1" t="s">
        <v>4819</v>
      </c>
      <c r="D1961" s="3" t="s">
        <v>2280</v>
      </c>
      <c r="E1961" s="3" t="s">
        <v>23961</v>
      </c>
      <c r="F1961" s="1" t="s">
        <v>4788</v>
      </c>
      <c r="G1961" s="1">
        <v>0</v>
      </c>
      <c r="H1961" s="1" t="s">
        <v>27474</v>
      </c>
      <c r="I1961" s="1">
        <v>0</v>
      </c>
      <c r="J1961" s="1" t="s">
        <v>27474</v>
      </c>
      <c r="K1961" s="1">
        <f t="shared" si="120"/>
        <v>0</v>
      </c>
      <c r="L1961" s="2">
        <f>SUMIFS('Basin Total Well Counts'!B:B,'Basin Total Well Counts'!A:A,F1961)</f>
        <v>0</v>
      </c>
      <c r="M1961" s="4">
        <f t="shared" si="121"/>
        <v>0</v>
      </c>
      <c r="N1961" s="2">
        <f>SUMIF('Basin Emissions'!A:A,F1961,'Basin Emissions'!B:B)</f>
        <v>244.31367240000003</v>
      </c>
      <c r="O1961" s="8">
        <f t="shared" si="122"/>
        <v>0</v>
      </c>
      <c r="P1961" s="7">
        <f>SUMIF('Tool Pneumatics CH4 VOC BTEX'!B:B,A1961,'Tool Pneumatics CH4 VOC BTEX'!F:F)</f>
        <v>2.8773009777069101</v>
      </c>
      <c r="Q1961" s="14">
        <f t="shared" si="123"/>
        <v>0</v>
      </c>
      <c r="R1961" s="16">
        <f>SUMIF('Tool Pneumatics CH4 VOC BTEX'!B:B,A1961,'Tool Pneumatics CH4 VOC BTEX'!H:H)*Q1961</f>
        <v>0</v>
      </c>
      <c r="S1961" s="16">
        <f>SUMIF('Tool Pneumatics CH4 VOC BTEX'!B:B,A1961,'Tool Pneumatics CH4 VOC BTEX'!J:J)*Q1961</f>
        <v>0</v>
      </c>
      <c r="T1961" s="16">
        <f>SUMIF('Tool Pneumatics CH4 VOC BTEX'!B:B,A1961,'Tool Pneumatics CH4 VOC BTEX'!L:L)*Q1961</f>
        <v>0</v>
      </c>
      <c r="U1961" s="16">
        <f>SUMIF('Tool Pneumatics CH4 VOC BTEX'!B:B,A1961,'Tool Pneumatics CH4 VOC BTEX'!N:N)*Q1961</f>
        <v>0</v>
      </c>
    </row>
    <row r="1962" spans="1:21" x14ac:dyDescent="0.25">
      <c r="A1962" s="1" t="s">
        <v>4820</v>
      </c>
      <c r="B1962" s="1" t="s">
        <v>1537</v>
      </c>
      <c r="C1962" s="1" t="s">
        <v>4821</v>
      </c>
      <c r="D1962" s="3" t="s">
        <v>2280</v>
      </c>
      <c r="E1962" s="3" t="s">
        <v>23961</v>
      </c>
      <c r="F1962" s="1" t="s">
        <v>2614</v>
      </c>
      <c r="G1962" s="1">
        <v>0</v>
      </c>
      <c r="H1962" s="1" t="s">
        <v>27474</v>
      </c>
      <c r="I1962" s="1">
        <v>0</v>
      </c>
      <c r="J1962" s="1" t="s">
        <v>27474</v>
      </c>
      <c r="K1962" s="1">
        <f t="shared" si="120"/>
        <v>0</v>
      </c>
      <c r="L1962" s="2">
        <f>SUMIFS('Basin Total Well Counts'!B:B,'Basin Total Well Counts'!A:A,F1962)</f>
        <v>0</v>
      </c>
      <c r="M1962" s="4">
        <f t="shared" si="121"/>
        <v>0</v>
      </c>
      <c r="N1962" s="2">
        <f>SUMIF('Basin Emissions'!A:A,F1962,'Basin Emissions'!B:B)</f>
        <v>0</v>
      </c>
      <c r="O1962" s="8">
        <f t="shared" si="122"/>
        <v>0</v>
      </c>
      <c r="P1962" s="7">
        <f>SUMIF('Tool Pneumatics CH4 VOC BTEX'!B:B,A1962,'Tool Pneumatics CH4 VOC BTEX'!F:F)</f>
        <v>3.5899999141693102</v>
      </c>
      <c r="Q1962" s="14">
        <f t="shared" si="123"/>
        <v>0</v>
      </c>
      <c r="R1962" s="16">
        <f>SUMIF('Tool Pneumatics CH4 VOC BTEX'!B:B,A1962,'Tool Pneumatics CH4 VOC BTEX'!H:H)*Q1962</f>
        <v>0</v>
      </c>
      <c r="S1962" s="16">
        <f>SUMIF('Tool Pneumatics CH4 VOC BTEX'!B:B,A1962,'Tool Pneumatics CH4 VOC BTEX'!J:J)*Q1962</f>
        <v>0</v>
      </c>
      <c r="T1962" s="16">
        <f>SUMIF('Tool Pneumatics CH4 VOC BTEX'!B:B,A1962,'Tool Pneumatics CH4 VOC BTEX'!L:L)*Q1962</f>
        <v>0</v>
      </c>
      <c r="U1962" s="16">
        <f>SUMIF('Tool Pneumatics CH4 VOC BTEX'!B:B,A1962,'Tool Pneumatics CH4 VOC BTEX'!N:N)*Q1962</f>
        <v>0</v>
      </c>
    </row>
    <row r="1963" spans="1:21" x14ac:dyDescent="0.25">
      <c r="A1963" s="1" t="s">
        <v>4822</v>
      </c>
      <c r="B1963" s="1" t="s">
        <v>1537</v>
      </c>
      <c r="C1963" s="1" t="s">
        <v>4823</v>
      </c>
      <c r="D1963" s="3" t="s">
        <v>3659</v>
      </c>
      <c r="E1963" s="3" t="s">
        <v>23961</v>
      </c>
      <c r="F1963" s="1" t="s">
        <v>4774</v>
      </c>
      <c r="G1963" s="1">
        <v>0</v>
      </c>
      <c r="H1963" s="1" t="s">
        <v>27474</v>
      </c>
      <c r="I1963" s="1">
        <v>0</v>
      </c>
      <c r="J1963" s="1" t="s">
        <v>27474</v>
      </c>
      <c r="K1963" s="1">
        <f t="shared" si="120"/>
        <v>0</v>
      </c>
      <c r="L1963" s="2">
        <f>SUMIFS('Basin Total Well Counts'!B:B,'Basin Total Well Counts'!A:A,F1963)</f>
        <v>0</v>
      </c>
      <c r="M1963" s="4">
        <f t="shared" si="121"/>
        <v>0</v>
      </c>
      <c r="N1963" s="2">
        <f>SUMIF('Basin Emissions'!A:A,F1963,'Basin Emissions'!B:B)</f>
        <v>48.81024</v>
      </c>
      <c r="O1963" s="8">
        <f t="shared" si="122"/>
        <v>0</v>
      </c>
      <c r="P1963" s="7">
        <f>SUMIF('Tool Pneumatics CH4 VOC BTEX'!B:B,A1963,'Tool Pneumatics CH4 VOC BTEX'!F:F)</f>
        <v>3.5899999141693102</v>
      </c>
      <c r="Q1963" s="14">
        <f t="shared" si="123"/>
        <v>0</v>
      </c>
      <c r="R1963" s="16">
        <f>SUMIF('Tool Pneumatics CH4 VOC BTEX'!B:B,A1963,'Tool Pneumatics CH4 VOC BTEX'!H:H)*Q1963</f>
        <v>0</v>
      </c>
      <c r="S1963" s="16">
        <f>SUMIF('Tool Pneumatics CH4 VOC BTEX'!B:B,A1963,'Tool Pneumatics CH4 VOC BTEX'!J:J)*Q1963</f>
        <v>0</v>
      </c>
      <c r="T1963" s="16">
        <f>SUMIF('Tool Pneumatics CH4 VOC BTEX'!B:B,A1963,'Tool Pneumatics CH4 VOC BTEX'!L:L)*Q1963</f>
        <v>0</v>
      </c>
      <c r="U1963" s="16">
        <f>SUMIF('Tool Pneumatics CH4 VOC BTEX'!B:B,A1963,'Tool Pneumatics CH4 VOC BTEX'!N:N)*Q1963</f>
        <v>0</v>
      </c>
    </row>
    <row r="1964" spans="1:21" x14ac:dyDescent="0.25">
      <c r="A1964" s="1" t="s">
        <v>4824</v>
      </c>
      <c r="B1964" s="1" t="s">
        <v>1537</v>
      </c>
      <c r="C1964" s="1" t="s">
        <v>1717</v>
      </c>
      <c r="D1964" s="3" t="s">
        <v>3659</v>
      </c>
      <c r="E1964" s="3" t="s">
        <v>23961</v>
      </c>
      <c r="F1964" s="1" t="s">
        <v>4794</v>
      </c>
      <c r="G1964" s="1">
        <v>343</v>
      </c>
      <c r="H1964" s="1" t="s">
        <v>27474</v>
      </c>
      <c r="I1964" s="1">
        <v>0</v>
      </c>
      <c r="J1964" s="1" t="s">
        <v>27474</v>
      </c>
      <c r="K1964" s="1">
        <f t="shared" si="120"/>
        <v>343</v>
      </c>
      <c r="L1964" s="2">
        <f>SUMIFS('Basin Total Well Counts'!B:B,'Basin Total Well Counts'!A:A,F1964)</f>
        <v>671</v>
      </c>
      <c r="M1964" s="4">
        <f t="shared" si="121"/>
        <v>0.51117734724292097</v>
      </c>
      <c r="N1964" s="2">
        <f>SUMIF('Basin Emissions'!A:A,F1964,'Basin Emissions'!B:B)</f>
        <v>0</v>
      </c>
      <c r="O1964" s="8">
        <f t="shared" si="122"/>
        <v>0</v>
      </c>
      <c r="P1964" s="7">
        <f>SUMIF('Tool Pneumatics CH4 VOC BTEX'!B:B,A1964,'Tool Pneumatics CH4 VOC BTEX'!F:F)</f>
        <v>3.5899999141693102</v>
      </c>
      <c r="Q1964" s="14">
        <f t="shared" si="123"/>
        <v>0</v>
      </c>
      <c r="R1964" s="16">
        <f>SUMIF('Tool Pneumatics CH4 VOC BTEX'!B:B,A1964,'Tool Pneumatics CH4 VOC BTEX'!H:H)*Q1964</f>
        <v>0</v>
      </c>
      <c r="S1964" s="16">
        <f>SUMIF('Tool Pneumatics CH4 VOC BTEX'!B:B,A1964,'Tool Pneumatics CH4 VOC BTEX'!J:J)*Q1964</f>
        <v>0</v>
      </c>
      <c r="T1964" s="16">
        <f>SUMIF('Tool Pneumatics CH4 VOC BTEX'!B:B,A1964,'Tool Pneumatics CH4 VOC BTEX'!L:L)*Q1964</f>
        <v>0</v>
      </c>
      <c r="U1964" s="16">
        <f>SUMIF('Tool Pneumatics CH4 VOC BTEX'!B:B,A1964,'Tool Pneumatics CH4 VOC BTEX'!N:N)*Q1964</f>
        <v>0</v>
      </c>
    </row>
    <row r="1965" spans="1:21" x14ac:dyDescent="0.25">
      <c r="A1965" s="1" t="s">
        <v>4825</v>
      </c>
      <c r="B1965" s="1" t="s">
        <v>1537</v>
      </c>
      <c r="C1965" s="1" t="s">
        <v>2011</v>
      </c>
      <c r="D1965" s="3" t="s">
        <v>3659</v>
      </c>
      <c r="E1965" s="3" t="s">
        <v>23961</v>
      </c>
      <c r="F1965" s="1" t="s">
        <v>961</v>
      </c>
      <c r="G1965" s="1">
        <v>0</v>
      </c>
      <c r="H1965" s="1" t="s">
        <v>27474</v>
      </c>
      <c r="I1965" s="1">
        <v>0</v>
      </c>
      <c r="J1965" s="1" t="s">
        <v>27474</v>
      </c>
      <c r="K1965" s="1">
        <f t="shared" si="120"/>
        <v>0</v>
      </c>
      <c r="L1965" s="2">
        <f>SUMIFS('Basin Total Well Counts'!B:B,'Basin Total Well Counts'!A:A,F1965)</f>
        <v>20291</v>
      </c>
      <c r="M1965" s="4">
        <f t="shared" si="121"/>
        <v>0</v>
      </c>
      <c r="N1965" s="2">
        <f>SUMIF('Basin Emissions'!A:A,F1965,'Basin Emissions'!B:B)</f>
        <v>1150.4144821</v>
      </c>
      <c r="O1965" s="8">
        <f t="shared" si="122"/>
        <v>0</v>
      </c>
      <c r="P1965" s="7">
        <f>SUMIF('Tool Pneumatics CH4 VOC BTEX'!B:B,A1965,'Tool Pneumatics CH4 VOC BTEX'!F:F)</f>
        <v>3.7684159278869598</v>
      </c>
      <c r="Q1965" s="14">
        <f t="shared" si="123"/>
        <v>0</v>
      </c>
      <c r="R1965" s="16">
        <f>SUMIF('Tool Pneumatics CH4 VOC BTEX'!B:B,A1965,'Tool Pneumatics CH4 VOC BTEX'!H:H)*Q1965</f>
        <v>0</v>
      </c>
      <c r="S1965" s="16">
        <f>SUMIF('Tool Pneumatics CH4 VOC BTEX'!B:B,A1965,'Tool Pneumatics CH4 VOC BTEX'!J:J)*Q1965</f>
        <v>0</v>
      </c>
      <c r="T1965" s="16">
        <f>SUMIF('Tool Pneumatics CH4 VOC BTEX'!B:B,A1965,'Tool Pneumatics CH4 VOC BTEX'!L:L)*Q1965</f>
        <v>0</v>
      </c>
      <c r="U1965" s="16">
        <f>SUMIF('Tool Pneumatics CH4 VOC BTEX'!B:B,A1965,'Tool Pneumatics CH4 VOC BTEX'!N:N)*Q1965</f>
        <v>0</v>
      </c>
    </row>
    <row r="1966" spans="1:21" x14ac:dyDescent="0.25">
      <c r="A1966" s="1" t="s">
        <v>4709</v>
      </c>
      <c r="B1966" s="1" t="s">
        <v>1550</v>
      </c>
      <c r="C1966" s="1" t="s">
        <v>4710</v>
      </c>
      <c r="D1966" s="3" t="s">
        <v>4509</v>
      </c>
      <c r="E1966" s="3" t="s">
        <v>23961</v>
      </c>
      <c r="F1966" s="1" t="s">
        <v>2535</v>
      </c>
      <c r="G1966" s="1">
        <v>0</v>
      </c>
      <c r="H1966" s="1" t="s">
        <v>27474</v>
      </c>
      <c r="I1966" s="1">
        <v>0</v>
      </c>
      <c r="J1966" s="1" t="s">
        <v>27474</v>
      </c>
      <c r="K1966" s="1">
        <f t="shared" si="120"/>
        <v>0</v>
      </c>
      <c r="L1966" s="2">
        <f>SUMIFS('Basin Total Well Counts'!B:B,'Basin Total Well Counts'!A:A,F1966)</f>
        <v>0</v>
      </c>
      <c r="M1966" s="4">
        <f t="shared" si="121"/>
        <v>0</v>
      </c>
      <c r="N1966" s="2">
        <f>SUMIF('Basin Emissions'!A:A,F1966,'Basin Emissions'!B:B)</f>
        <v>0</v>
      </c>
      <c r="O1966" s="8">
        <f t="shared" si="122"/>
        <v>0</v>
      </c>
      <c r="P1966" s="7">
        <f>SUMIF('Tool Pneumatics CH4 VOC BTEX'!B:B,A1966,'Tool Pneumatics CH4 VOC BTEX'!F:F)</f>
        <v>3.5899999141693102</v>
      </c>
      <c r="Q1966" s="14">
        <f t="shared" si="123"/>
        <v>0</v>
      </c>
      <c r="R1966" s="16">
        <f>SUMIF('Tool Pneumatics CH4 VOC BTEX'!B:B,A1966,'Tool Pneumatics CH4 VOC BTEX'!H:H)*Q1966</f>
        <v>0</v>
      </c>
      <c r="S1966" s="16">
        <f>SUMIF('Tool Pneumatics CH4 VOC BTEX'!B:B,A1966,'Tool Pneumatics CH4 VOC BTEX'!J:J)*Q1966</f>
        <v>0</v>
      </c>
      <c r="T1966" s="16">
        <f>SUMIF('Tool Pneumatics CH4 VOC BTEX'!B:B,A1966,'Tool Pneumatics CH4 VOC BTEX'!L:L)*Q1966</f>
        <v>0</v>
      </c>
      <c r="U1966" s="16">
        <f>SUMIF('Tool Pneumatics CH4 VOC BTEX'!B:B,A1966,'Tool Pneumatics CH4 VOC BTEX'!N:N)*Q1966</f>
        <v>0</v>
      </c>
    </row>
    <row r="1967" spans="1:21" x14ac:dyDescent="0.25">
      <c r="A1967" s="1" t="s">
        <v>4712</v>
      </c>
      <c r="B1967" s="1" t="s">
        <v>1550</v>
      </c>
      <c r="C1967" s="1" t="s">
        <v>1553</v>
      </c>
      <c r="D1967" s="3" t="s">
        <v>4509</v>
      </c>
      <c r="E1967" s="3" t="s">
        <v>23961</v>
      </c>
      <c r="F1967" s="1" t="s">
        <v>4711</v>
      </c>
      <c r="G1967" s="1">
        <v>0</v>
      </c>
      <c r="H1967" s="1" t="s">
        <v>27474</v>
      </c>
      <c r="I1967" s="1">
        <v>0</v>
      </c>
      <c r="J1967" s="1" t="s">
        <v>27474</v>
      </c>
      <c r="K1967" s="1">
        <f t="shared" si="120"/>
        <v>0</v>
      </c>
      <c r="L1967" s="2">
        <f>SUMIFS('Basin Total Well Counts'!B:B,'Basin Total Well Counts'!A:A,F1967)</f>
        <v>0</v>
      </c>
      <c r="M1967" s="4">
        <f t="shared" si="121"/>
        <v>0</v>
      </c>
      <c r="N1967" s="2">
        <f>SUMIF('Basin Emissions'!A:A,F1967,'Basin Emissions'!B:B)</f>
        <v>554.55484220000005</v>
      </c>
      <c r="O1967" s="8">
        <f t="shared" si="122"/>
        <v>0</v>
      </c>
      <c r="P1967" s="7">
        <f>SUMIF('Tool Pneumatics CH4 VOC BTEX'!B:B,A1967,'Tool Pneumatics CH4 VOC BTEX'!F:F)</f>
        <v>3.5899999141693102</v>
      </c>
      <c r="Q1967" s="14">
        <f t="shared" si="123"/>
        <v>0</v>
      </c>
      <c r="R1967" s="16">
        <f>SUMIF('Tool Pneumatics CH4 VOC BTEX'!B:B,A1967,'Tool Pneumatics CH4 VOC BTEX'!H:H)*Q1967</f>
        <v>0</v>
      </c>
      <c r="S1967" s="16">
        <f>SUMIF('Tool Pneumatics CH4 VOC BTEX'!B:B,A1967,'Tool Pneumatics CH4 VOC BTEX'!J:J)*Q1967</f>
        <v>0</v>
      </c>
      <c r="T1967" s="16">
        <f>SUMIF('Tool Pneumatics CH4 VOC BTEX'!B:B,A1967,'Tool Pneumatics CH4 VOC BTEX'!L:L)*Q1967</f>
        <v>0</v>
      </c>
      <c r="U1967" s="16">
        <f>SUMIF('Tool Pneumatics CH4 VOC BTEX'!B:B,A1967,'Tool Pneumatics CH4 VOC BTEX'!N:N)*Q1967</f>
        <v>0</v>
      </c>
    </row>
    <row r="1968" spans="1:21" x14ac:dyDescent="0.25">
      <c r="A1968" s="1" t="s">
        <v>4713</v>
      </c>
      <c r="B1968" s="1" t="s">
        <v>1550</v>
      </c>
      <c r="C1968" s="1" t="s">
        <v>1685</v>
      </c>
      <c r="D1968" s="3" t="s">
        <v>4509</v>
      </c>
      <c r="E1968" s="3" t="s">
        <v>23961</v>
      </c>
      <c r="F1968" s="1" t="s">
        <v>2535</v>
      </c>
      <c r="G1968" s="1">
        <v>0</v>
      </c>
      <c r="H1968" s="1" t="s">
        <v>27474</v>
      </c>
      <c r="I1968" s="1">
        <v>0</v>
      </c>
      <c r="J1968" s="1" t="s">
        <v>27474</v>
      </c>
      <c r="K1968" s="1">
        <f t="shared" si="120"/>
        <v>0</v>
      </c>
      <c r="L1968" s="2">
        <f>SUMIFS('Basin Total Well Counts'!B:B,'Basin Total Well Counts'!A:A,F1968)</f>
        <v>0</v>
      </c>
      <c r="M1968" s="4">
        <f t="shared" si="121"/>
        <v>0</v>
      </c>
      <c r="N1968" s="2">
        <f>SUMIF('Basin Emissions'!A:A,F1968,'Basin Emissions'!B:B)</f>
        <v>0</v>
      </c>
      <c r="O1968" s="8">
        <f t="shared" si="122"/>
        <v>0</v>
      </c>
      <c r="P1968" s="7">
        <f>SUMIF('Tool Pneumatics CH4 VOC BTEX'!B:B,A1968,'Tool Pneumatics CH4 VOC BTEX'!F:F)</f>
        <v>3.5899999141693102</v>
      </c>
      <c r="Q1968" s="14">
        <f t="shared" si="123"/>
        <v>0</v>
      </c>
      <c r="R1968" s="16">
        <f>SUMIF('Tool Pneumatics CH4 VOC BTEX'!B:B,A1968,'Tool Pneumatics CH4 VOC BTEX'!H:H)*Q1968</f>
        <v>0</v>
      </c>
      <c r="S1968" s="16">
        <f>SUMIF('Tool Pneumatics CH4 VOC BTEX'!B:B,A1968,'Tool Pneumatics CH4 VOC BTEX'!J:J)*Q1968</f>
        <v>0</v>
      </c>
      <c r="T1968" s="16">
        <f>SUMIF('Tool Pneumatics CH4 VOC BTEX'!B:B,A1968,'Tool Pneumatics CH4 VOC BTEX'!L:L)*Q1968</f>
        <v>0</v>
      </c>
      <c r="U1968" s="16">
        <f>SUMIF('Tool Pneumatics CH4 VOC BTEX'!B:B,A1968,'Tool Pneumatics CH4 VOC BTEX'!N:N)*Q1968</f>
        <v>0</v>
      </c>
    </row>
    <row r="1969" spans="1:21" x14ac:dyDescent="0.25">
      <c r="A1969" s="1" t="s">
        <v>4714</v>
      </c>
      <c r="B1969" s="1" t="s">
        <v>1550</v>
      </c>
      <c r="C1969" s="1" t="s">
        <v>4715</v>
      </c>
      <c r="D1969" s="3" t="s">
        <v>4509</v>
      </c>
      <c r="E1969" s="3" t="s">
        <v>23961</v>
      </c>
      <c r="F1969" s="1" t="s">
        <v>2535</v>
      </c>
      <c r="G1969" s="1">
        <v>0</v>
      </c>
      <c r="H1969" s="1" t="s">
        <v>27474</v>
      </c>
      <c r="I1969" s="1">
        <v>0</v>
      </c>
      <c r="J1969" s="1" t="s">
        <v>27474</v>
      </c>
      <c r="K1969" s="1">
        <f t="shared" si="120"/>
        <v>0</v>
      </c>
      <c r="L1969" s="2">
        <f>SUMIFS('Basin Total Well Counts'!B:B,'Basin Total Well Counts'!A:A,F1969)</f>
        <v>0</v>
      </c>
      <c r="M1969" s="4">
        <f t="shared" si="121"/>
        <v>0</v>
      </c>
      <c r="N1969" s="2">
        <f>SUMIF('Basin Emissions'!A:A,F1969,'Basin Emissions'!B:B)</f>
        <v>0</v>
      </c>
      <c r="O1969" s="8">
        <f t="shared" si="122"/>
        <v>0</v>
      </c>
      <c r="P1969" s="7">
        <f>SUMIF('Tool Pneumatics CH4 VOC BTEX'!B:B,A1969,'Tool Pneumatics CH4 VOC BTEX'!F:F)</f>
        <v>3.5899999141693102</v>
      </c>
      <c r="Q1969" s="14">
        <f t="shared" si="123"/>
        <v>0</v>
      </c>
      <c r="R1969" s="16">
        <f>SUMIF('Tool Pneumatics CH4 VOC BTEX'!B:B,A1969,'Tool Pneumatics CH4 VOC BTEX'!H:H)*Q1969</f>
        <v>0</v>
      </c>
      <c r="S1969" s="16">
        <f>SUMIF('Tool Pneumatics CH4 VOC BTEX'!B:B,A1969,'Tool Pneumatics CH4 VOC BTEX'!J:J)*Q1969</f>
        <v>0</v>
      </c>
      <c r="T1969" s="16">
        <f>SUMIF('Tool Pneumatics CH4 VOC BTEX'!B:B,A1969,'Tool Pneumatics CH4 VOC BTEX'!L:L)*Q1969</f>
        <v>0</v>
      </c>
      <c r="U1969" s="16">
        <f>SUMIF('Tool Pneumatics CH4 VOC BTEX'!B:B,A1969,'Tool Pneumatics CH4 VOC BTEX'!N:N)*Q1969</f>
        <v>0</v>
      </c>
    </row>
    <row r="1970" spans="1:21" x14ac:dyDescent="0.25">
      <c r="A1970" s="1" t="s">
        <v>4716</v>
      </c>
      <c r="B1970" s="1" t="s">
        <v>1550</v>
      </c>
      <c r="C1970" s="1" t="s">
        <v>4717</v>
      </c>
      <c r="D1970" s="3" t="s">
        <v>4509</v>
      </c>
      <c r="E1970" s="3" t="s">
        <v>23961</v>
      </c>
      <c r="F1970" s="1" t="s">
        <v>2535</v>
      </c>
      <c r="G1970" s="1">
        <v>0</v>
      </c>
      <c r="H1970" s="1" t="s">
        <v>27474</v>
      </c>
      <c r="I1970" s="1">
        <v>0</v>
      </c>
      <c r="J1970" s="1" t="s">
        <v>27474</v>
      </c>
      <c r="K1970" s="1">
        <f t="shared" si="120"/>
        <v>0</v>
      </c>
      <c r="L1970" s="2">
        <f>SUMIFS('Basin Total Well Counts'!B:B,'Basin Total Well Counts'!A:A,F1970)</f>
        <v>0</v>
      </c>
      <c r="M1970" s="4">
        <f t="shared" si="121"/>
        <v>0</v>
      </c>
      <c r="N1970" s="2">
        <f>SUMIF('Basin Emissions'!A:A,F1970,'Basin Emissions'!B:B)</f>
        <v>0</v>
      </c>
      <c r="O1970" s="8">
        <f t="shared" si="122"/>
        <v>0</v>
      </c>
      <c r="P1970" s="7">
        <f>SUMIF('Tool Pneumatics CH4 VOC BTEX'!B:B,A1970,'Tool Pneumatics CH4 VOC BTEX'!F:F)</f>
        <v>3.5899999141693102</v>
      </c>
      <c r="Q1970" s="14">
        <f t="shared" si="123"/>
        <v>0</v>
      </c>
      <c r="R1970" s="16">
        <f>SUMIF('Tool Pneumatics CH4 VOC BTEX'!B:B,A1970,'Tool Pneumatics CH4 VOC BTEX'!H:H)*Q1970</f>
        <v>0</v>
      </c>
      <c r="S1970" s="16">
        <f>SUMIF('Tool Pneumatics CH4 VOC BTEX'!B:B,A1970,'Tool Pneumatics CH4 VOC BTEX'!J:J)*Q1970</f>
        <v>0</v>
      </c>
      <c r="T1970" s="16">
        <f>SUMIF('Tool Pneumatics CH4 VOC BTEX'!B:B,A1970,'Tool Pneumatics CH4 VOC BTEX'!L:L)*Q1970</f>
        <v>0</v>
      </c>
      <c r="U1970" s="16">
        <f>SUMIF('Tool Pneumatics CH4 VOC BTEX'!B:B,A1970,'Tool Pneumatics CH4 VOC BTEX'!N:N)*Q1970</f>
        <v>0</v>
      </c>
    </row>
    <row r="1971" spans="1:21" x14ac:dyDescent="0.25">
      <c r="A1971" s="1" t="s">
        <v>4718</v>
      </c>
      <c r="B1971" s="1" t="s">
        <v>1550</v>
      </c>
      <c r="C1971" s="1" t="s">
        <v>2194</v>
      </c>
      <c r="D1971" s="3" t="s">
        <v>4509</v>
      </c>
      <c r="E1971" s="3" t="s">
        <v>23961</v>
      </c>
      <c r="F1971" s="1" t="s">
        <v>2535</v>
      </c>
      <c r="G1971" s="1">
        <v>0</v>
      </c>
      <c r="H1971" s="1" t="s">
        <v>27474</v>
      </c>
      <c r="I1971" s="1">
        <v>0</v>
      </c>
      <c r="J1971" s="1" t="s">
        <v>27474</v>
      </c>
      <c r="K1971" s="1">
        <f t="shared" si="120"/>
        <v>0</v>
      </c>
      <c r="L1971" s="2">
        <f>SUMIFS('Basin Total Well Counts'!B:B,'Basin Total Well Counts'!A:A,F1971)</f>
        <v>0</v>
      </c>
      <c r="M1971" s="4">
        <f t="shared" si="121"/>
        <v>0</v>
      </c>
      <c r="N1971" s="2">
        <f>SUMIF('Basin Emissions'!A:A,F1971,'Basin Emissions'!B:B)</f>
        <v>0</v>
      </c>
      <c r="O1971" s="8">
        <f t="shared" si="122"/>
        <v>0</v>
      </c>
      <c r="P1971" s="7">
        <f>SUMIF('Tool Pneumatics CH4 VOC BTEX'!B:B,A1971,'Tool Pneumatics CH4 VOC BTEX'!F:F)</f>
        <v>3.5899999141693102</v>
      </c>
      <c r="Q1971" s="14">
        <f t="shared" si="123"/>
        <v>0</v>
      </c>
      <c r="R1971" s="16">
        <f>SUMIF('Tool Pneumatics CH4 VOC BTEX'!B:B,A1971,'Tool Pneumatics CH4 VOC BTEX'!H:H)*Q1971</f>
        <v>0</v>
      </c>
      <c r="S1971" s="16">
        <f>SUMIF('Tool Pneumatics CH4 VOC BTEX'!B:B,A1971,'Tool Pneumatics CH4 VOC BTEX'!J:J)*Q1971</f>
        <v>0</v>
      </c>
      <c r="T1971" s="16">
        <f>SUMIF('Tool Pneumatics CH4 VOC BTEX'!B:B,A1971,'Tool Pneumatics CH4 VOC BTEX'!L:L)*Q1971</f>
        <v>0</v>
      </c>
      <c r="U1971" s="16">
        <f>SUMIF('Tool Pneumatics CH4 VOC BTEX'!B:B,A1971,'Tool Pneumatics CH4 VOC BTEX'!N:N)*Q1971</f>
        <v>0</v>
      </c>
    </row>
    <row r="1972" spans="1:21" x14ac:dyDescent="0.25">
      <c r="A1972" s="1" t="s">
        <v>4719</v>
      </c>
      <c r="B1972" s="1" t="s">
        <v>1550</v>
      </c>
      <c r="C1972" s="1" t="s">
        <v>1790</v>
      </c>
      <c r="D1972" s="3" t="s">
        <v>4509</v>
      </c>
      <c r="E1972" s="3" t="s">
        <v>23961</v>
      </c>
      <c r="F1972" s="1" t="s">
        <v>2535</v>
      </c>
      <c r="G1972" s="1">
        <v>0</v>
      </c>
      <c r="H1972" s="1" t="s">
        <v>27474</v>
      </c>
      <c r="I1972" s="1">
        <v>0</v>
      </c>
      <c r="J1972" s="1" t="s">
        <v>27474</v>
      </c>
      <c r="K1972" s="1">
        <f t="shared" si="120"/>
        <v>0</v>
      </c>
      <c r="L1972" s="2">
        <f>SUMIFS('Basin Total Well Counts'!B:B,'Basin Total Well Counts'!A:A,F1972)</f>
        <v>0</v>
      </c>
      <c r="M1972" s="4">
        <f t="shared" si="121"/>
        <v>0</v>
      </c>
      <c r="N1972" s="2">
        <f>SUMIF('Basin Emissions'!A:A,F1972,'Basin Emissions'!B:B)</f>
        <v>0</v>
      </c>
      <c r="O1972" s="8">
        <f t="shared" si="122"/>
        <v>0</v>
      </c>
      <c r="P1972" s="7">
        <f>SUMIF('Tool Pneumatics CH4 VOC BTEX'!B:B,A1972,'Tool Pneumatics CH4 VOC BTEX'!F:F)</f>
        <v>3.5899999141693102</v>
      </c>
      <c r="Q1972" s="14">
        <f t="shared" si="123"/>
        <v>0</v>
      </c>
      <c r="R1972" s="16">
        <f>SUMIF('Tool Pneumatics CH4 VOC BTEX'!B:B,A1972,'Tool Pneumatics CH4 VOC BTEX'!H:H)*Q1972</f>
        <v>0</v>
      </c>
      <c r="S1972" s="16">
        <f>SUMIF('Tool Pneumatics CH4 VOC BTEX'!B:B,A1972,'Tool Pneumatics CH4 VOC BTEX'!J:J)*Q1972</f>
        <v>0</v>
      </c>
      <c r="T1972" s="16">
        <f>SUMIF('Tool Pneumatics CH4 VOC BTEX'!B:B,A1972,'Tool Pneumatics CH4 VOC BTEX'!L:L)*Q1972</f>
        <v>0</v>
      </c>
      <c r="U1972" s="16">
        <f>SUMIF('Tool Pneumatics CH4 VOC BTEX'!B:B,A1972,'Tool Pneumatics CH4 VOC BTEX'!N:N)*Q1972</f>
        <v>0</v>
      </c>
    </row>
    <row r="1973" spans="1:21" x14ac:dyDescent="0.25">
      <c r="A1973" s="1" t="s">
        <v>4720</v>
      </c>
      <c r="B1973" s="1" t="s">
        <v>1550</v>
      </c>
      <c r="C1973" s="1" t="s">
        <v>4721</v>
      </c>
      <c r="D1973" s="3" t="s">
        <v>4509</v>
      </c>
      <c r="E1973" s="3" t="s">
        <v>23961</v>
      </c>
      <c r="F1973" s="1" t="s">
        <v>2535</v>
      </c>
      <c r="G1973" s="1">
        <v>0</v>
      </c>
      <c r="H1973" s="1" t="s">
        <v>27474</v>
      </c>
      <c r="I1973" s="1">
        <v>0</v>
      </c>
      <c r="J1973" s="1" t="s">
        <v>27474</v>
      </c>
      <c r="K1973" s="1">
        <f t="shared" si="120"/>
        <v>0</v>
      </c>
      <c r="L1973" s="2">
        <f>SUMIFS('Basin Total Well Counts'!B:B,'Basin Total Well Counts'!A:A,F1973)</f>
        <v>0</v>
      </c>
      <c r="M1973" s="4">
        <f t="shared" si="121"/>
        <v>0</v>
      </c>
      <c r="N1973" s="2">
        <f>SUMIF('Basin Emissions'!A:A,F1973,'Basin Emissions'!B:B)</f>
        <v>0</v>
      </c>
      <c r="O1973" s="8">
        <f t="shared" si="122"/>
        <v>0</v>
      </c>
      <c r="P1973" s="7">
        <f>SUMIF('Tool Pneumatics CH4 VOC BTEX'!B:B,A1973,'Tool Pneumatics CH4 VOC BTEX'!F:F)</f>
        <v>3.5899999141693102</v>
      </c>
      <c r="Q1973" s="14">
        <f t="shared" si="123"/>
        <v>0</v>
      </c>
      <c r="R1973" s="16">
        <f>SUMIF('Tool Pneumatics CH4 VOC BTEX'!B:B,A1973,'Tool Pneumatics CH4 VOC BTEX'!H:H)*Q1973</f>
        <v>0</v>
      </c>
      <c r="S1973" s="16">
        <f>SUMIF('Tool Pneumatics CH4 VOC BTEX'!B:B,A1973,'Tool Pneumatics CH4 VOC BTEX'!J:J)*Q1973</f>
        <v>0</v>
      </c>
      <c r="T1973" s="16">
        <f>SUMIF('Tool Pneumatics CH4 VOC BTEX'!B:B,A1973,'Tool Pneumatics CH4 VOC BTEX'!L:L)*Q1973</f>
        <v>0</v>
      </c>
      <c r="U1973" s="16">
        <f>SUMIF('Tool Pneumatics CH4 VOC BTEX'!B:B,A1973,'Tool Pneumatics CH4 VOC BTEX'!N:N)*Q1973</f>
        <v>0</v>
      </c>
    </row>
    <row r="1974" spans="1:21" x14ac:dyDescent="0.25">
      <c r="A1974" s="1" t="s">
        <v>4722</v>
      </c>
      <c r="B1974" s="1" t="s">
        <v>1550</v>
      </c>
      <c r="C1974" s="1" t="s">
        <v>1788</v>
      </c>
      <c r="D1974" s="3" t="s">
        <v>4509</v>
      </c>
      <c r="E1974" s="3" t="s">
        <v>23961</v>
      </c>
      <c r="F1974" s="1" t="s">
        <v>4711</v>
      </c>
      <c r="G1974" s="1">
        <v>0</v>
      </c>
      <c r="H1974" s="1" t="s">
        <v>27474</v>
      </c>
      <c r="I1974" s="1">
        <v>0</v>
      </c>
      <c r="J1974" s="1" t="s">
        <v>27474</v>
      </c>
      <c r="K1974" s="1">
        <f t="shared" si="120"/>
        <v>0</v>
      </c>
      <c r="L1974" s="2">
        <f>SUMIFS('Basin Total Well Counts'!B:B,'Basin Total Well Counts'!A:A,F1974)</f>
        <v>0</v>
      </c>
      <c r="M1974" s="4">
        <f t="shared" si="121"/>
        <v>0</v>
      </c>
      <c r="N1974" s="2">
        <f>SUMIF('Basin Emissions'!A:A,F1974,'Basin Emissions'!B:B)</f>
        <v>554.55484220000005</v>
      </c>
      <c r="O1974" s="8">
        <f t="shared" si="122"/>
        <v>0</v>
      </c>
      <c r="P1974" s="7">
        <f>SUMIF('Tool Pneumatics CH4 VOC BTEX'!B:B,A1974,'Tool Pneumatics CH4 VOC BTEX'!F:F)</f>
        <v>3.5899999141693102</v>
      </c>
      <c r="Q1974" s="14">
        <f t="shared" si="123"/>
        <v>0</v>
      </c>
      <c r="R1974" s="16">
        <f>SUMIF('Tool Pneumatics CH4 VOC BTEX'!B:B,A1974,'Tool Pneumatics CH4 VOC BTEX'!H:H)*Q1974</f>
        <v>0</v>
      </c>
      <c r="S1974" s="16">
        <f>SUMIF('Tool Pneumatics CH4 VOC BTEX'!B:B,A1974,'Tool Pneumatics CH4 VOC BTEX'!J:J)*Q1974</f>
        <v>0</v>
      </c>
      <c r="T1974" s="16">
        <f>SUMIF('Tool Pneumatics CH4 VOC BTEX'!B:B,A1974,'Tool Pneumatics CH4 VOC BTEX'!L:L)*Q1974</f>
        <v>0</v>
      </c>
      <c r="U1974" s="16">
        <f>SUMIF('Tool Pneumatics CH4 VOC BTEX'!B:B,A1974,'Tool Pneumatics CH4 VOC BTEX'!N:N)*Q1974</f>
        <v>0</v>
      </c>
    </row>
    <row r="1975" spans="1:21" x14ac:dyDescent="0.25">
      <c r="A1975" s="1" t="s">
        <v>4723</v>
      </c>
      <c r="B1975" s="1" t="s">
        <v>1550</v>
      </c>
      <c r="C1975" s="1" t="s">
        <v>2184</v>
      </c>
      <c r="D1975" s="3" t="s">
        <v>4509</v>
      </c>
      <c r="E1975" s="3" t="s">
        <v>23961</v>
      </c>
      <c r="F1975" s="1" t="s">
        <v>2535</v>
      </c>
      <c r="G1975" s="1">
        <v>0</v>
      </c>
      <c r="H1975" s="1" t="s">
        <v>27474</v>
      </c>
      <c r="I1975" s="1">
        <v>0</v>
      </c>
      <c r="J1975" s="1" t="s">
        <v>27474</v>
      </c>
      <c r="K1975" s="1">
        <f t="shared" si="120"/>
        <v>0</v>
      </c>
      <c r="L1975" s="2">
        <f>SUMIFS('Basin Total Well Counts'!B:B,'Basin Total Well Counts'!A:A,F1975)</f>
        <v>0</v>
      </c>
      <c r="M1975" s="4">
        <f t="shared" si="121"/>
        <v>0</v>
      </c>
      <c r="N1975" s="2">
        <f>SUMIF('Basin Emissions'!A:A,F1975,'Basin Emissions'!B:B)</f>
        <v>0</v>
      </c>
      <c r="O1975" s="8">
        <f t="shared" si="122"/>
        <v>0</v>
      </c>
      <c r="P1975" s="7">
        <f>SUMIF('Tool Pneumatics CH4 VOC BTEX'!B:B,A1975,'Tool Pneumatics CH4 VOC BTEX'!F:F)</f>
        <v>3.5899999141693102</v>
      </c>
      <c r="Q1975" s="14">
        <f t="shared" si="123"/>
        <v>0</v>
      </c>
      <c r="R1975" s="16">
        <f>SUMIF('Tool Pneumatics CH4 VOC BTEX'!B:B,A1975,'Tool Pneumatics CH4 VOC BTEX'!H:H)*Q1975</f>
        <v>0</v>
      </c>
      <c r="S1975" s="16">
        <f>SUMIF('Tool Pneumatics CH4 VOC BTEX'!B:B,A1975,'Tool Pneumatics CH4 VOC BTEX'!J:J)*Q1975</f>
        <v>0</v>
      </c>
      <c r="T1975" s="16">
        <f>SUMIF('Tool Pneumatics CH4 VOC BTEX'!B:B,A1975,'Tool Pneumatics CH4 VOC BTEX'!L:L)*Q1975</f>
        <v>0</v>
      </c>
      <c r="U1975" s="16">
        <f>SUMIF('Tool Pneumatics CH4 VOC BTEX'!B:B,A1975,'Tool Pneumatics CH4 VOC BTEX'!N:N)*Q1975</f>
        <v>0</v>
      </c>
    </row>
    <row r="1976" spans="1:21" x14ac:dyDescent="0.25">
      <c r="A1976" s="1" t="s">
        <v>4724</v>
      </c>
      <c r="B1976" s="1" t="s">
        <v>1550</v>
      </c>
      <c r="C1976" s="1" t="s">
        <v>2685</v>
      </c>
      <c r="D1976" s="3" t="s">
        <v>4509</v>
      </c>
      <c r="E1976" s="3" t="s">
        <v>23961</v>
      </c>
      <c r="F1976" s="1" t="s">
        <v>2535</v>
      </c>
      <c r="G1976" s="1">
        <v>0</v>
      </c>
      <c r="H1976" s="1" t="s">
        <v>27474</v>
      </c>
      <c r="I1976" s="1">
        <v>0</v>
      </c>
      <c r="J1976" s="1" t="s">
        <v>27474</v>
      </c>
      <c r="K1976" s="1">
        <f t="shared" si="120"/>
        <v>0</v>
      </c>
      <c r="L1976" s="2">
        <f>SUMIFS('Basin Total Well Counts'!B:B,'Basin Total Well Counts'!A:A,F1976)</f>
        <v>0</v>
      </c>
      <c r="M1976" s="4">
        <f t="shared" si="121"/>
        <v>0</v>
      </c>
      <c r="N1976" s="2">
        <f>SUMIF('Basin Emissions'!A:A,F1976,'Basin Emissions'!B:B)</f>
        <v>0</v>
      </c>
      <c r="O1976" s="8">
        <f t="shared" si="122"/>
        <v>0</v>
      </c>
      <c r="P1976" s="7">
        <f>SUMIF('Tool Pneumatics CH4 VOC BTEX'!B:B,A1976,'Tool Pneumatics CH4 VOC BTEX'!F:F)</f>
        <v>3.5899999141693102</v>
      </c>
      <c r="Q1976" s="14">
        <f t="shared" si="123"/>
        <v>0</v>
      </c>
      <c r="R1976" s="16">
        <f>SUMIF('Tool Pneumatics CH4 VOC BTEX'!B:B,A1976,'Tool Pneumatics CH4 VOC BTEX'!H:H)*Q1976</f>
        <v>0</v>
      </c>
      <c r="S1976" s="16">
        <f>SUMIF('Tool Pneumatics CH4 VOC BTEX'!B:B,A1976,'Tool Pneumatics CH4 VOC BTEX'!J:J)*Q1976</f>
        <v>0</v>
      </c>
      <c r="T1976" s="16">
        <f>SUMIF('Tool Pneumatics CH4 VOC BTEX'!B:B,A1976,'Tool Pneumatics CH4 VOC BTEX'!L:L)*Q1976</f>
        <v>0</v>
      </c>
      <c r="U1976" s="16">
        <f>SUMIF('Tool Pneumatics CH4 VOC BTEX'!B:B,A1976,'Tool Pneumatics CH4 VOC BTEX'!N:N)*Q1976</f>
        <v>0</v>
      </c>
    </row>
    <row r="1977" spans="1:21" x14ac:dyDescent="0.25">
      <c r="A1977" s="1" t="s">
        <v>4725</v>
      </c>
      <c r="B1977" s="1" t="s">
        <v>1550</v>
      </c>
      <c r="C1977" s="1" t="s">
        <v>4726</v>
      </c>
      <c r="D1977" s="3" t="s">
        <v>4509</v>
      </c>
      <c r="E1977" s="3" t="s">
        <v>23961</v>
      </c>
      <c r="F1977" s="1" t="s">
        <v>2535</v>
      </c>
      <c r="G1977" s="1">
        <v>0</v>
      </c>
      <c r="H1977" s="1" t="s">
        <v>27474</v>
      </c>
      <c r="I1977" s="1">
        <v>0</v>
      </c>
      <c r="J1977" s="1" t="s">
        <v>27474</v>
      </c>
      <c r="K1977" s="1">
        <f t="shared" si="120"/>
        <v>0</v>
      </c>
      <c r="L1977" s="2">
        <f>SUMIFS('Basin Total Well Counts'!B:B,'Basin Total Well Counts'!A:A,F1977)</f>
        <v>0</v>
      </c>
      <c r="M1977" s="4">
        <f t="shared" si="121"/>
        <v>0</v>
      </c>
      <c r="N1977" s="2">
        <f>SUMIF('Basin Emissions'!A:A,F1977,'Basin Emissions'!B:B)</f>
        <v>0</v>
      </c>
      <c r="O1977" s="8">
        <f t="shared" si="122"/>
        <v>0</v>
      </c>
      <c r="P1977" s="7">
        <f>SUMIF('Tool Pneumatics CH4 VOC BTEX'!B:B,A1977,'Tool Pneumatics CH4 VOC BTEX'!F:F)</f>
        <v>3.5899999141693102</v>
      </c>
      <c r="Q1977" s="14">
        <f t="shared" si="123"/>
        <v>0</v>
      </c>
      <c r="R1977" s="16">
        <f>SUMIF('Tool Pneumatics CH4 VOC BTEX'!B:B,A1977,'Tool Pneumatics CH4 VOC BTEX'!H:H)*Q1977</f>
        <v>0</v>
      </c>
      <c r="S1977" s="16">
        <f>SUMIF('Tool Pneumatics CH4 VOC BTEX'!B:B,A1977,'Tool Pneumatics CH4 VOC BTEX'!J:J)*Q1977</f>
        <v>0</v>
      </c>
      <c r="T1977" s="16">
        <f>SUMIF('Tool Pneumatics CH4 VOC BTEX'!B:B,A1977,'Tool Pneumatics CH4 VOC BTEX'!L:L)*Q1977</f>
        <v>0</v>
      </c>
      <c r="U1977" s="16">
        <f>SUMIF('Tool Pneumatics CH4 VOC BTEX'!B:B,A1977,'Tool Pneumatics CH4 VOC BTEX'!N:N)*Q1977</f>
        <v>0</v>
      </c>
    </row>
    <row r="1978" spans="1:21" x14ac:dyDescent="0.25">
      <c r="A1978" s="1" t="s">
        <v>4727</v>
      </c>
      <c r="B1978" s="1" t="s">
        <v>1550</v>
      </c>
      <c r="C1978" s="1" t="s">
        <v>4728</v>
      </c>
      <c r="D1978" s="3" t="s">
        <v>4509</v>
      </c>
      <c r="E1978" s="3" t="s">
        <v>23961</v>
      </c>
      <c r="F1978" s="1" t="s">
        <v>2535</v>
      </c>
      <c r="G1978" s="1">
        <v>0</v>
      </c>
      <c r="H1978" s="1" t="s">
        <v>27474</v>
      </c>
      <c r="I1978" s="1">
        <v>0</v>
      </c>
      <c r="J1978" s="1" t="s">
        <v>27474</v>
      </c>
      <c r="K1978" s="1">
        <f t="shared" si="120"/>
        <v>0</v>
      </c>
      <c r="L1978" s="2">
        <f>SUMIFS('Basin Total Well Counts'!B:B,'Basin Total Well Counts'!A:A,F1978)</f>
        <v>0</v>
      </c>
      <c r="M1978" s="4">
        <f t="shared" si="121"/>
        <v>0</v>
      </c>
      <c r="N1978" s="2">
        <f>SUMIF('Basin Emissions'!A:A,F1978,'Basin Emissions'!B:B)</f>
        <v>0</v>
      </c>
      <c r="O1978" s="8">
        <f t="shared" si="122"/>
        <v>0</v>
      </c>
      <c r="P1978" s="7">
        <f>SUMIF('Tool Pneumatics CH4 VOC BTEX'!B:B,A1978,'Tool Pneumatics CH4 VOC BTEX'!F:F)</f>
        <v>3.5899999141693102</v>
      </c>
      <c r="Q1978" s="14">
        <f t="shared" si="123"/>
        <v>0</v>
      </c>
      <c r="R1978" s="16">
        <f>SUMIF('Tool Pneumatics CH4 VOC BTEX'!B:B,A1978,'Tool Pneumatics CH4 VOC BTEX'!H:H)*Q1978</f>
        <v>0</v>
      </c>
      <c r="S1978" s="16">
        <f>SUMIF('Tool Pneumatics CH4 VOC BTEX'!B:B,A1978,'Tool Pneumatics CH4 VOC BTEX'!J:J)*Q1978</f>
        <v>0</v>
      </c>
      <c r="T1978" s="16">
        <f>SUMIF('Tool Pneumatics CH4 VOC BTEX'!B:B,A1978,'Tool Pneumatics CH4 VOC BTEX'!L:L)*Q1978</f>
        <v>0</v>
      </c>
      <c r="U1978" s="16">
        <f>SUMIF('Tool Pneumatics CH4 VOC BTEX'!B:B,A1978,'Tool Pneumatics CH4 VOC BTEX'!N:N)*Q1978</f>
        <v>0</v>
      </c>
    </row>
    <row r="1979" spans="1:21" x14ac:dyDescent="0.25">
      <c r="A1979" s="1" t="s">
        <v>4729</v>
      </c>
      <c r="B1979" s="1" t="s">
        <v>1550</v>
      </c>
      <c r="C1979" s="1" t="s">
        <v>1937</v>
      </c>
      <c r="D1979" s="3" t="s">
        <v>4509</v>
      </c>
      <c r="E1979" s="3" t="s">
        <v>23961</v>
      </c>
      <c r="F1979" s="1" t="s">
        <v>2535</v>
      </c>
      <c r="G1979" s="1">
        <v>0</v>
      </c>
      <c r="H1979" s="1" t="s">
        <v>27474</v>
      </c>
      <c r="I1979" s="1">
        <v>0</v>
      </c>
      <c r="J1979" s="1" t="s">
        <v>27474</v>
      </c>
      <c r="K1979" s="1">
        <f t="shared" si="120"/>
        <v>0</v>
      </c>
      <c r="L1979" s="2">
        <f>SUMIFS('Basin Total Well Counts'!B:B,'Basin Total Well Counts'!A:A,F1979)</f>
        <v>0</v>
      </c>
      <c r="M1979" s="4">
        <f t="shared" si="121"/>
        <v>0</v>
      </c>
      <c r="N1979" s="2">
        <f>SUMIF('Basin Emissions'!A:A,F1979,'Basin Emissions'!B:B)</f>
        <v>0</v>
      </c>
      <c r="O1979" s="8">
        <f t="shared" si="122"/>
        <v>0</v>
      </c>
      <c r="P1979" s="7">
        <f>SUMIF('Tool Pneumatics CH4 VOC BTEX'!B:B,A1979,'Tool Pneumatics CH4 VOC BTEX'!F:F)</f>
        <v>3.5899999141693102</v>
      </c>
      <c r="Q1979" s="14">
        <f t="shared" si="123"/>
        <v>0</v>
      </c>
      <c r="R1979" s="16">
        <f>SUMIF('Tool Pneumatics CH4 VOC BTEX'!B:B,A1979,'Tool Pneumatics CH4 VOC BTEX'!H:H)*Q1979</f>
        <v>0</v>
      </c>
      <c r="S1979" s="16">
        <f>SUMIF('Tool Pneumatics CH4 VOC BTEX'!B:B,A1979,'Tool Pneumatics CH4 VOC BTEX'!J:J)*Q1979</f>
        <v>0</v>
      </c>
      <c r="T1979" s="16">
        <f>SUMIF('Tool Pneumatics CH4 VOC BTEX'!B:B,A1979,'Tool Pneumatics CH4 VOC BTEX'!L:L)*Q1979</f>
        <v>0</v>
      </c>
      <c r="U1979" s="16">
        <f>SUMIF('Tool Pneumatics CH4 VOC BTEX'!B:B,A1979,'Tool Pneumatics CH4 VOC BTEX'!N:N)*Q1979</f>
        <v>0</v>
      </c>
    </row>
    <row r="1980" spans="1:21" x14ac:dyDescent="0.25">
      <c r="A1980" s="1" t="s">
        <v>4730</v>
      </c>
      <c r="B1980" s="1" t="s">
        <v>1550</v>
      </c>
      <c r="C1980" s="1" t="s">
        <v>4731</v>
      </c>
      <c r="D1980" s="3" t="s">
        <v>4509</v>
      </c>
      <c r="E1980" s="3" t="s">
        <v>23961</v>
      </c>
      <c r="F1980" s="1" t="s">
        <v>2541</v>
      </c>
      <c r="G1980" s="1">
        <v>0</v>
      </c>
      <c r="H1980" s="1" t="s">
        <v>27474</v>
      </c>
      <c r="I1980" s="1">
        <v>0</v>
      </c>
      <c r="J1980" s="1" t="s">
        <v>27474</v>
      </c>
      <c r="K1980" s="1">
        <f t="shared" si="120"/>
        <v>0</v>
      </c>
      <c r="L1980" s="2">
        <f>SUMIFS('Basin Total Well Counts'!B:B,'Basin Total Well Counts'!A:A,F1980)</f>
        <v>0</v>
      </c>
      <c r="M1980" s="4">
        <f t="shared" si="121"/>
        <v>0</v>
      </c>
      <c r="N1980" s="2">
        <f>SUMIF('Basin Emissions'!A:A,F1980,'Basin Emissions'!B:B)</f>
        <v>92.076544699999999</v>
      </c>
      <c r="O1980" s="8">
        <f t="shared" si="122"/>
        <v>0</v>
      </c>
      <c r="P1980" s="7">
        <f>SUMIF('Tool Pneumatics CH4 VOC BTEX'!B:B,A1980,'Tool Pneumatics CH4 VOC BTEX'!F:F)</f>
        <v>3.5899999141693102</v>
      </c>
      <c r="Q1980" s="14">
        <f t="shared" si="123"/>
        <v>0</v>
      </c>
      <c r="R1980" s="16">
        <f>SUMIF('Tool Pneumatics CH4 VOC BTEX'!B:B,A1980,'Tool Pneumatics CH4 VOC BTEX'!H:H)*Q1980</f>
        <v>0</v>
      </c>
      <c r="S1980" s="16">
        <f>SUMIF('Tool Pneumatics CH4 VOC BTEX'!B:B,A1980,'Tool Pneumatics CH4 VOC BTEX'!J:J)*Q1980</f>
        <v>0</v>
      </c>
      <c r="T1980" s="16">
        <f>SUMIF('Tool Pneumatics CH4 VOC BTEX'!B:B,A1980,'Tool Pneumatics CH4 VOC BTEX'!L:L)*Q1980</f>
        <v>0</v>
      </c>
      <c r="U1980" s="16">
        <f>SUMIF('Tool Pneumatics CH4 VOC BTEX'!B:B,A1980,'Tool Pneumatics CH4 VOC BTEX'!N:N)*Q1980</f>
        <v>0</v>
      </c>
    </row>
    <row r="1981" spans="1:21" x14ac:dyDescent="0.25">
      <c r="A1981" s="1" t="s">
        <v>4732</v>
      </c>
      <c r="B1981" s="1" t="s">
        <v>1550</v>
      </c>
      <c r="C1981" s="1" t="s">
        <v>4733</v>
      </c>
      <c r="D1981" s="3" t="s">
        <v>4509</v>
      </c>
      <c r="E1981" s="3" t="s">
        <v>23961</v>
      </c>
      <c r="F1981" s="1" t="s">
        <v>2535</v>
      </c>
      <c r="G1981" s="1">
        <v>0</v>
      </c>
      <c r="H1981" s="1" t="s">
        <v>27474</v>
      </c>
      <c r="I1981" s="1">
        <v>0</v>
      </c>
      <c r="J1981" s="1" t="s">
        <v>27474</v>
      </c>
      <c r="K1981" s="1">
        <f t="shared" si="120"/>
        <v>0</v>
      </c>
      <c r="L1981" s="2">
        <f>SUMIFS('Basin Total Well Counts'!B:B,'Basin Total Well Counts'!A:A,F1981)</f>
        <v>0</v>
      </c>
      <c r="M1981" s="4">
        <f t="shared" si="121"/>
        <v>0</v>
      </c>
      <c r="N1981" s="2">
        <f>SUMIF('Basin Emissions'!A:A,F1981,'Basin Emissions'!B:B)</f>
        <v>0</v>
      </c>
      <c r="O1981" s="8">
        <f t="shared" si="122"/>
        <v>0</v>
      </c>
      <c r="P1981" s="7">
        <f>SUMIF('Tool Pneumatics CH4 VOC BTEX'!B:B,A1981,'Tool Pneumatics CH4 VOC BTEX'!F:F)</f>
        <v>3.5899999141693102</v>
      </c>
      <c r="Q1981" s="14">
        <f t="shared" si="123"/>
        <v>0</v>
      </c>
      <c r="R1981" s="16">
        <f>SUMIF('Tool Pneumatics CH4 VOC BTEX'!B:B,A1981,'Tool Pneumatics CH4 VOC BTEX'!H:H)*Q1981</f>
        <v>0</v>
      </c>
      <c r="S1981" s="16">
        <f>SUMIF('Tool Pneumatics CH4 VOC BTEX'!B:B,A1981,'Tool Pneumatics CH4 VOC BTEX'!J:J)*Q1981</f>
        <v>0</v>
      </c>
      <c r="T1981" s="16">
        <f>SUMIF('Tool Pneumatics CH4 VOC BTEX'!B:B,A1981,'Tool Pneumatics CH4 VOC BTEX'!L:L)*Q1981</f>
        <v>0</v>
      </c>
      <c r="U1981" s="16">
        <f>SUMIF('Tool Pneumatics CH4 VOC BTEX'!B:B,A1981,'Tool Pneumatics CH4 VOC BTEX'!N:N)*Q1981</f>
        <v>0</v>
      </c>
    </row>
    <row r="1982" spans="1:21" x14ac:dyDescent="0.25">
      <c r="A1982" s="1" t="s">
        <v>4734</v>
      </c>
      <c r="B1982" s="1" t="s">
        <v>1550</v>
      </c>
      <c r="C1982" s="1" t="s">
        <v>4735</v>
      </c>
      <c r="D1982" s="3" t="s">
        <v>4509</v>
      </c>
      <c r="E1982" s="3" t="s">
        <v>23961</v>
      </c>
      <c r="F1982" s="1" t="s">
        <v>2535</v>
      </c>
      <c r="G1982" s="1">
        <v>0</v>
      </c>
      <c r="H1982" s="1" t="s">
        <v>27474</v>
      </c>
      <c r="I1982" s="1">
        <v>0</v>
      </c>
      <c r="J1982" s="1" t="s">
        <v>27474</v>
      </c>
      <c r="K1982" s="1">
        <f t="shared" si="120"/>
        <v>0</v>
      </c>
      <c r="L1982" s="2">
        <f>SUMIFS('Basin Total Well Counts'!B:B,'Basin Total Well Counts'!A:A,F1982)</f>
        <v>0</v>
      </c>
      <c r="M1982" s="4">
        <f t="shared" si="121"/>
        <v>0</v>
      </c>
      <c r="N1982" s="2">
        <f>SUMIF('Basin Emissions'!A:A,F1982,'Basin Emissions'!B:B)</f>
        <v>0</v>
      </c>
      <c r="O1982" s="8">
        <f t="shared" si="122"/>
        <v>0</v>
      </c>
      <c r="P1982" s="7">
        <f>SUMIF('Tool Pneumatics CH4 VOC BTEX'!B:B,A1982,'Tool Pneumatics CH4 VOC BTEX'!F:F)</f>
        <v>3.5899999141693102</v>
      </c>
      <c r="Q1982" s="14">
        <f t="shared" si="123"/>
        <v>0</v>
      </c>
      <c r="R1982" s="16">
        <f>SUMIF('Tool Pneumatics CH4 VOC BTEX'!B:B,A1982,'Tool Pneumatics CH4 VOC BTEX'!H:H)*Q1982</f>
        <v>0</v>
      </c>
      <c r="S1982" s="16">
        <f>SUMIF('Tool Pneumatics CH4 VOC BTEX'!B:B,A1982,'Tool Pneumatics CH4 VOC BTEX'!J:J)*Q1982</f>
        <v>0</v>
      </c>
      <c r="T1982" s="16">
        <f>SUMIF('Tool Pneumatics CH4 VOC BTEX'!B:B,A1982,'Tool Pneumatics CH4 VOC BTEX'!L:L)*Q1982</f>
        <v>0</v>
      </c>
      <c r="U1982" s="16">
        <f>SUMIF('Tool Pneumatics CH4 VOC BTEX'!B:B,A1982,'Tool Pneumatics CH4 VOC BTEX'!N:N)*Q1982</f>
        <v>0</v>
      </c>
    </row>
    <row r="1983" spans="1:21" x14ac:dyDescent="0.25">
      <c r="A1983" s="1" t="s">
        <v>4826</v>
      </c>
      <c r="B1983" s="1" t="s">
        <v>1481</v>
      </c>
      <c r="C1983" s="1" t="s">
        <v>485</v>
      </c>
      <c r="D1983" s="3" t="s">
        <v>3659</v>
      </c>
      <c r="E1983" s="3" t="s">
        <v>23961</v>
      </c>
      <c r="F1983" s="1" t="s">
        <v>3659</v>
      </c>
      <c r="G1983" s="1">
        <v>0</v>
      </c>
      <c r="H1983" s="1" t="s">
        <v>27474</v>
      </c>
      <c r="I1983" s="1">
        <v>0</v>
      </c>
      <c r="J1983" s="1" t="s">
        <v>27474</v>
      </c>
      <c r="K1983" s="1">
        <f t="shared" si="120"/>
        <v>0</v>
      </c>
      <c r="L1983" s="2">
        <f>SUMIFS('Basin Total Well Counts'!B:B,'Basin Total Well Counts'!A:A,F1983)</f>
        <v>49164</v>
      </c>
      <c r="M1983" s="4">
        <f t="shared" si="121"/>
        <v>0</v>
      </c>
      <c r="N1983" s="2">
        <f>SUMIF('Basin Emissions'!A:A,F1983,'Basin Emissions'!B:B)</f>
        <v>2442.1369048000001</v>
      </c>
      <c r="O1983" s="8">
        <f t="shared" si="122"/>
        <v>0</v>
      </c>
      <c r="P1983" s="7">
        <f>SUMIF('Tool Pneumatics CH4 VOC BTEX'!B:B,A1983,'Tool Pneumatics CH4 VOC BTEX'!F:F)</f>
        <v>3.5899999141693102</v>
      </c>
      <c r="Q1983" s="14">
        <f t="shared" si="123"/>
        <v>0</v>
      </c>
      <c r="R1983" s="16">
        <f>SUMIF('Tool Pneumatics CH4 VOC BTEX'!B:B,A1983,'Tool Pneumatics CH4 VOC BTEX'!H:H)*Q1983</f>
        <v>0</v>
      </c>
      <c r="S1983" s="16">
        <f>SUMIF('Tool Pneumatics CH4 VOC BTEX'!B:B,A1983,'Tool Pneumatics CH4 VOC BTEX'!J:J)*Q1983</f>
        <v>0</v>
      </c>
      <c r="T1983" s="16">
        <f>SUMIF('Tool Pneumatics CH4 VOC BTEX'!B:B,A1983,'Tool Pneumatics CH4 VOC BTEX'!L:L)*Q1983</f>
        <v>0</v>
      </c>
      <c r="U1983" s="16">
        <f>SUMIF('Tool Pneumatics CH4 VOC BTEX'!B:B,A1983,'Tool Pneumatics CH4 VOC BTEX'!N:N)*Q1983</f>
        <v>0</v>
      </c>
    </row>
    <row r="1984" spans="1:21" x14ac:dyDescent="0.25">
      <c r="A1984" s="1" t="s">
        <v>4827</v>
      </c>
      <c r="B1984" s="1" t="s">
        <v>1481</v>
      </c>
      <c r="C1984" s="1" t="s">
        <v>1797</v>
      </c>
      <c r="D1984" s="3" t="s">
        <v>2280</v>
      </c>
      <c r="E1984" s="3" t="s">
        <v>23961</v>
      </c>
      <c r="F1984" s="1" t="s">
        <v>1015</v>
      </c>
      <c r="G1984" s="1">
        <v>252</v>
      </c>
      <c r="H1984" s="1" t="s">
        <v>27474</v>
      </c>
      <c r="I1984" s="1">
        <v>0</v>
      </c>
      <c r="J1984" s="1" t="s">
        <v>27474</v>
      </c>
      <c r="K1984" s="1">
        <f t="shared" si="120"/>
        <v>252</v>
      </c>
      <c r="L1984" s="2">
        <f>SUMIFS('Basin Total Well Counts'!B:B,'Basin Total Well Counts'!A:A,F1984)</f>
        <v>100308</v>
      </c>
      <c r="M1984" s="4">
        <f t="shared" si="121"/>
        <v>2.5122622323244409E-3</v>
      </c>
      <c r="N1984" s="2">
        <f>SUMIF('Basin Emissions'!A:A,F1984,'Basin Emissions'!B:B)</f>
        <v>7867.8947644</v>
      </c>
      <c r="O1984" s="8">
        <f t="shared" si="122"/>
        <v>19.766214864505326</v>
      </c>
      <c r="P1984" s="7">
        <f>SUMIF('Tool Pneumatics CH4 VOC BTEX'!B:B,A1984,'Tool Pneumatics CH4 VOC BTEX'!F:F)</f>
        <v>3.5899999141693102</v>
      </c>
      <c r="Q1984" s="14">
        <f t="shared" si="123"/>
        <v>6.0691641131099621</v>
      </c>
      <c r="R1984" s="16">
        <f>SUMIF('Tool Pneumatics CH4 VOC BTEX'!B:B,A1984,'Tool Pneumatics CH4 VOC BTEX'!H:H)*Q1984</f>
        <v>2.7554005746374923E-2</v>
      </c>
      <c r="S1984" s="16">
        <f>SUMIF('Tool Pneumatics CH4 VOC BTEX'!B:B,A1984,'Tool Pneumatics CH4 VOC BTEX'!J:J)*Q1984</f>
        <v>1.5597752193601425E-3</v>
      </c>
      <c r="T1984" s="16">
        <f>SUMIF('Tool Pneumatics CH4 VOC BTEX'!B:B,A1984,'Tool Pneumatics CH4 VOC BTEX'!L:L)*Q1984</f>
        <v>2.4567976875026935E-2</v>
      </c>
      <c r="U1984" s="16">
        <f>SUMIF('Tool Pneumatics CH4 VOC BTEX'!B:B,A1984,'Tool Pneumatics CH4 VOC BTEX'!N:N)*Q1984</f>
        <v>6.9734696746241434E-3</v>
      </c>
    </row>
    <row r="1985" spans="1:21" x14ac:dyDescent="0.25">
      <c r="A1985" s="1" t="s">
        <v>4828</v>
      </c>
      <c r="B1985" s="1" t="s">
        <v>1481</v>
      </c>
      <c r="C1985" s="1" t="s">
        <v>1659</v>
      </c>
      <c r="D1985" s="3" t="s">
        <v>3659</v>
      </c>
      <c r="E1985" s="3" t="s">
        <v>23961</v>
      </c>
      <c r="F1985" s="1" t="s">
        <v>2721</v>
      </c>
      <c r="G1985" s="1">
        <v>0</v>
      </c>
      <c r="H1985" s="1" t="s">
        <v>27474</v>
      </c>
      <c r="I1985" s="1">
        <v>0</v>
      </c>
      <c r="J1985" s="1" t="s">
        <v>27474</v>
      </c>
      <c r="K1985" s="1">
        <f t="shared" si="120"/>
        <v>0</v>
      </c>
      <c r="L1985" s="2">
        <f>SUMIFS('Basin Total Well Counts'!B:B,'Basin Total Well Counts'!A:A,F1985)</f>
        <v>0</v>
      </c>
      <c r="M1985" s="4">
        <f t="shared" si="121"/>
        <v>0</v>
      </c>
      <c r="N1985" s="2">
        <f>SUMIF('Basin Emissions'!A:A,F1985,'Basin Emissions'!B:B)</f>
        <v>382.18323590000006</v>
      </c>
      <c r="O1985" s="8">
        <f t="shared" si="122"/>
        <v>0</v>
      </c>
      <c r="P1985" s="7">
        <f>SUMIF('Tool Pneumatics CH4 VOC BTEX'!B:B,A1985,'Tool Pneumatics CH4 VOC BTEX'!F:F)</f>
        <v>3.5899999141693102</v>
      </c>
      <c r="Q1985" s="14">
        <f t="shared" si="123"/>
        <v>0</v>
      </c>
      <c r="R1985" s="16">
        <f>SUMIF('Tool Pneumatics CH4 VOC BTEX'!B:B,A1985,'Tool Pneumatics CH4 VOC BTEX'!H:H)*Q1985</f>
        <v>0</v>
      </c>
      <c r="S1985" s="16">
        <f>SUMIF('Tool Pneumatics CH4 VOC BTEX'!B:B,A1985,'Tool Pneumatics CH4 VOC BTEX'!J:J)*Q1985</f>
        <v>0</v>
      </c>
      <c r="T1985" s="16">
        <f>SUMIF('Tool Pneumatics CH4 VOC BTEX'!B:B,A1985,'Tool Pneumatics CH4 VOC BTEX'!L:L)*Q1985</f>
        <v>0</v>
      </c>
      <c r="U1985" s="16">
        <f>SUMIF('Tool Pneumatics CH4 VOC BTEX'!B:B,A1985,'Tool Pneumatics CH4 VOC BTEX'!N:N)*Q1985</f>
        <v>0</v>
      </c>
    </row>
    <row r="1986" spans="1:21" x14ac:dyDescent="0.25">
      <c r="A1986" s="1" t="s">
        <v>4829</v>
      </c>
      <c r="B1986" s="1" t="s">
        <v>1481</v>
      </c>
      <c r="C1986" s="1" t="s">
        <v>4830</v>
      </c>
      <c r="D1986" s="3" t="s">
        <v>3157</v>
      </c>
      <c r="E1986" s="3" t="s">
        <v>23961</v>
      </c>
      <c r="F1986" s="1" t="s">
        <v>3659</v>
      </c>
      <c r="G1986" s="1">
        <v>0</v>
      </c>
      <c r="H1986" s="1" t="s">
        <v>27474</v>
      </c>
      <c r="I1986" s="1">
        <v>0</v>
      </c>
      <c r="J1986" s="1" t="s">
        <v>27474</v>
      </c>
      <c r="K1986" s="1">
        <f t="shared" ref="K1986:K2049" si="124">+I1986+G1986</f>
        <v>0</v>
      </c>
      <c r="L1986" s="2">
        <f>SUMIFS('Basin Total Well Counts'!B:B,'Basin Total Well Counts'!A:A,F1986)</f>
        <v>49164</v>
      </c>
      <c r="M1986" s="4">
        <f t="shared" ref="M1986:M2049" si="125">IFERROR(+K1986/L1986,0)</f>
        <v>0</v>
      </c>
      <c r="N1986" s="2">
        <f>SUMIF('Basin Emissions'!A:A,F1986,'Basin Emissions'!B:B)</f>
        <v>2442.1369048000001</v>
      </c>
      <c r="O1986" s="8">
        <f t="shared" ref="O1986:O2049" si="126">+N1986*M1986</f>
        <v>0</v>
      </c>
      <c r="P1986" s="7">
        <f>SUMIF('Tool Pneumatics CH4 VOC BTEX'!B:B,A1986,'Tool Pneumatics CH4 VOC BTEX'!F:F)</f>
        <v>3.5899999141693102</v>
      </c>
      <c r="Q1986" s="14">
        <f t="shared" ref="Q1986:Q2049" si="127">IFERROR(O1986/P1986,0)*(2204.6/2000)</f>
        <v>0</v>
      </c>
      <c r="R1986" s="16">
        <f>SUMIF('Tool Pneumatics CH4 VOC BTEX'!B:B,A1986,'Tool Pneumatics CH4 VOC BTEX'!H:H)*Q1986</f>
        <v>0</v>
      </c>
      <c r="S1986" s="16">
        <f>SUMIF('Tool Pneumatics CH4 VOC BTEX'!B:B,A1986,'Tool Pneumatics CH4 VOC BTEX'!J:J)*Q1986</f>
        <v>0</v>
      </c>
      <c r="T1986" s="16">
        <f>SUMIF('Tool Pneumatics CH4 VOC BTEX'!B:B,A1986,'Tool Pneumatics CH4 VOC BTEX'!L:L)*Q1986</f>
        <v>0</v>
      </c>
      <c r="U1986" s="16">
        <f>SUMIF('Tool Pneumatics CH4 VOC BTEX'!B:B,A1986,'Tool Pneumatics CH4 VOC BTEX'!N:N)*Q1986</f>
        <v>0</v>
      </c>
    </row>
    <row r="1987" spans="1:21" x14ac:dyDescent="0.25">
      <c r="A1987" s="1" t="s">
        <v>4831</v>
      </c>
      <c r="B1987" s="1" t="s">
        <v>1481</v>
      </c>
      <c r="C1987" s="1" t="s">
        <v>2175</v>
      </c>
      <c r="D1987" s="3" t="s">
        <v>2280</v>
      </c>
      <c r="E1987" s="3" t="s">
        <v>23961</v>
      </c>
      <c r="F1987" s="1" t="s">
        <v>1015</v>
      </c>
      <c r="G1987" s="1">
        <v>664</v>
      </c>
      <c r="H1987" s="1" t="s">
        <v>27474</v>
      </c>
      <c r="I1987" s="1">
        <v>0</v>
      </c>
      <c r="J1987" s="1" t="s">
        <v>27474</v>
      </c>
      <c r="K1987" s="1">
        <f t="shared" si="124"/>
        <v>664</v>
      </c>
      <c r="L1987" s="2">
        <f>SUMIFS('Basin Total Well Counts'!B:B,'Basin Total Well Counts'!A:A,F1987)</f>
        <v>100308</v>
      </c>
      <c r="M1987" s="4">
        <f t="shared" si="125"/>
        <v>6.6196115962834472E-3</v>
      </c>
      <c r="N1987" s="2">
        <f>SUMIF('Basin Emissions'!A:A,F1987,'Basin Emissions'!B:B)</f>
        <v>7867.8947644</v>
      </c>
      <c r="O1987" s="8">
        <f t="shared" si="126"/>
        <v>52.082407420760063</v>
      </c>
      <c r="P1987" s="7">
        <f>SUMIF('Tool Pneumatics CH4 VOC BTEX'!B:B,A1987,'Tool Pneumatics CH4 VOC BTEX'!F:F)</f>
        <v>3.5899999141693102</v>
      </c>
      <c r="Q1987" s="14">
        <f t="shared" si="127"/>
        <v>15.991765758353234</v>
      </c>
      <c r="R1987" s="16">
        <f>SUMIF('Tool Pneumatics CH4 VOC BTEX'!B:B,A1987,'Tool Pneumatics CH4 VOC BTEX'!H:H)*Q1987</f>
        <v>7.2602618315845038E-2</v>
      </c>
      <c r="S1987" s="16">
        <f>SUMIF('Tool Pneumatics CH4 VOC BTEX'!B:B,A1987,'Tool Pneumatics CH4 VOC BTEX'!J:J)*Q1987</f>
        <v>4.1098839113298995E-3</v>
      </c>
      <c r="T1987" s="16">
        <f>SUMIF('Tool Pneumatics CH4 VOC BTEX'!B:B,A1987,'Tool Pneumatics CH4 VOC BTEX'!L:L)*Q1987</f>
        <v>6.4734669226261449E-2</v>
      </c>
      <c r="U1987" s="16">
        <f>SUMIF('Tool Pneumatics CH4 VOC BTEX'!B:B,A1987,'Tool Pneumatics CH4 VOC BTEX'!N:N)*Q1987</f>
        <v>1.8374539142660441E-2</v>
      </c>
    </row>
    <row r="1988" spans="1:21" x14ac:dyDescent="0.25">
      <c r="A1988" s="1" t="s">
        <v>4832</v>
      </c>
      <c r="B1988" s="1" t="s">
        <v>1481</v>
      </c>
      <c r="C1988" s="1" t="s">
        <v>1832</v>
      </c>
      <c r="D1988" s="3" t="s">
        <v>3496</v>
      </c>
      <c r="E1988" s="3" t="s">
        <v>3496</v>
      </c>
      <c r="F1988" s="1" t="s">
        <v>3659</v>
      </c>
      <c r="G1988" s="1">
        <v>274</v>
      </c>
      <c r="H1988" s="1" t="s">
        <v>27474</v>
      </c>
      <c r="I1988" s="1">
        <v>0</v>
      </c>
      <c r="J1988" s="1" t="s">
        <v>27474</v>
      </c>
      <c r="K1988" s="1">
        <f t="shared" si="124"/>
        <v>274</v>
      </c>
      <c r="L1988" s="2">
        <f>SUMIFS('Basin Total Well Counts'!B:B,'Basin Total Well Counts'!A:A,F1988)</f>
        <v>49164</v>
      </c>
      <c r="M1988" s="4">
        <f t="shared" si="125"/>
        <v>5.5731836302985926E-3</v>
      </c>
      <c r="N1988" s="2">
        <f>SUMIF('Basin Emissions'!A:A,F1988,'Basin Emissions'!B:B)</f>
        <v>2442.1369048000001</v>
      </c>
      <c r="O1988" s="8">
        <f t="shared" si="126"/>
        <v>13.610477420779434</v>
      </c>
      <c r="P1988" s="7">
        <f>SUMIF('Tool Pneumatics CH4 VOC BTEX'!B:B,A1988,'Tool Pneumatics CH4 VOC BTEX'!F:F)</f>
        <v>3.5899999141693102</v>
      </c>
      <c r="Q1988" s="14">
        <f t="shared" si="127"/>
        <v>4.1790611753807445</v>
      </c>
      <c r="R1988" s="16">
        <f>SUMIF('Tool Pneumatics CH4 VOC BTEX'!B:B,A1988,'Tool Pneumatics CH4 VOC BTEX'!H:H)*Q1988</f>
        <v>1.8972938199538693E-2</v>
      </c>
      <c r="S1988" s="16">
        <f>SUMIF('Tool Pneumatics CH4 VOC BTEX'!B:B,A1988,'Tool Pneumatics CH4 VOC BTEX'!J:J)*Q1988</f>
        <v>1.0740187511932015E-3</v>
      </c>
      <c r="T1988" s="16">
        <f>SUMIF('Tool Pneumatics CH4 VOC BTEX'!B:B,A1988,'Tool Pneumatics CH4 VOC BTEX'!L:L)*Q1988</f>
        <v>1.6916840013322079E-2</v>
      </c>
      <c r="U1988" s="16">
        <f>SUMIF('Tool Pneumatics CH4 VOC BTEX'!B:B,A1988,'Tool Pneumatics CH4 VOC BTEX'!N:N)*Q1988</f>
        <v>4.8017413653333417E-3</v>
      </c>
    </row>
    <row r="1989" spans="1:21" x14ac:dyDescent="0.25">
      <c r="A1989" s="1" t="s">
        <v>4833</v>
      </c>
      <c r="B1989" s="1" t="s">
        <v>1481</v>
      </c>
      <c r="C1989" s="1" t="s">
        <v>2143</v>
      </c>
      <c r="D1989" s="3" t="s">
        <v>996</v>
      </c>
      <c r="E1989" s="3" t="s">
        <v>996</v>
      </c>
      <c r="F1989" s="1" t="s">
        <v>1015</v>
      </c>
      <c r="G1989" s="1">
        <v>3218</v>
      </c>
      <c r="H1989" s="1" t="s">
        <v>27474</v>
      </c>
      <c r="I1989" s="1">
        <v>0</v>
      </c>
      <c r="J1989" s="1" t="s">
        <v>27474</v>
      </c>
      <c r="K1989" s="1">
        <f t="shared" si="124"/>
        <v>3218</v>
      </c>
      <c r="L1989" s="2">
        <f>SUMIFS('Basin Total Well Counts'!B:B,'Basin Total Well Counts'!A:A,F1989)</f>
        <v>100308</v>
      </c>
      <c r="M1989" s="4">
        <f t="shared" si="125"/>
        <v>3.2081189935000198E-2</v>
      </c>
      <c r="N1989" s="2">
        <f>SUMIF('Basin Emissions'!A:A,F1989,'Basin Emissions'!B:B)</f>
        <v>7867.8947644</v>
      </c>
      <c r="O1989" s="8">
        <f t="shared" si="126"/>
        <v>252.41142632531003</v>
      </c>
      <c r="P1989" s="7">
        <f>SUMIF('Tool Pneumatics CH4 VOC BTEX'!B:B,A1989,'Tool Pneumatics CH4 VOC BTEX'!F:F)</f>
        <v>3.5899999141693102</v>
      </c>
      <c r="Q1989" s="14">
        <f t="shared" si="127"/>
        <v>77.502262365031171</v>
      </c>
      <c r="R1989" s="16">
        <f>SUMIF('Tool Pneumatics CH4 VOC BTEX'!B:B,A1989,'Tool Pneumatics CH4 VOC BTEX'!H:H)*Q1989</f>
        <v>0.35186027972950196</v>
      </c>
      <c r="S1989" s="16">
        <f>SUMIF('Tool Pneumatics CH4 VOC BTEX'!B:B,A1989,'Tool Pneumatics CH4 VOC BTEX'!J:J)*Q1989</f>
        <v>1.9918081967860865E-2</v>
      </c>
      <c r="T1989" s="16">
        <f>SUMIF('Tool Pneumatics CH4 VOC BTEX'!B:B,A1989,'Tool Pneumatics CH4 VOC BTEX'!L:L)*Q1989</f>
        <v>0.31372916501522485</v>
      </c>
      <c r="U1989" s="16">
        <f>SUMIF('Tool Pneumatics CH4 VOC BTEX'!B:B,A1989,'Tool Pneumatics CH4 VOC BTEX'!N:N)*Q1989</f>
        <v>8.9050100845001937E-2</v>
      </c>
    </row>
    <row r="1990" spans="1:21" x14ac:dyDescent="0.25">
      <c r="A1990" s="1" t="s">
        <v>4834</v>
      </c>
      <c r="B1990" s="1" t="s">
        <v>1481</v>
      </c>
      <c r="C1990" s="1" t="s">
        <v>4835</v>
      </c>
      <c r="D1990" s="3" t="s">
        <v>996</v>
      </c>
      <c r="E1990" s="3" t="s">
        <v>996</v>
      </c>
      <c r="F1990" s="1" t="s">
        <v>1015</v>
      </c>
      <c r="G1990" s="1">
        <v>15</v>
      </c>
      <c r="H1990" s="1" t="s">
        <v>27474</v>
      </c>
      <c r="I1990" s="1">
        <v>0</v>
      </c>
      <c r="J1990" s="1" t="s">
        <v>27474</v>
      </c>
      <c r="K1990" s="1">
        <f t="shared" si="124"/>
        <v>15</v>
      </c>
      <c r="L1990" s="2">
        <f>SUMIFS('Basin Total Well Counts'!B:B,'Basin Total Well Counts'!A:A,F1990)</f>
        <v>100308</v>
      </c>
      <c r="M1990" s="4">
        <f t="shared" si="125"/>
        <v>1.4953941859074051E-4</v>
      </c>
      <c r="N1990" s="2">
        <f>SUMIF('Basin Emissions'!A:A,F1990,'Basin Emissions'!B:B)</f>
        <v>7867.8947644</v>
      </c>
      <c r="O1990" s="8">
        <f t="shared" si="126"/>
        <v>1.1765604086015073</v>
      </c>
      <c r="P1990" s="7">
        <f>SUMIF('Tool Pneumatics CH4 VOC BTEX'!B:B,A1990,'Tool Pneumatics CH4 VOC BTEX'!F:F)</f>
        <v>3.5899999141693102</v>
      </c>
      <c r="Q1990" s="14">
        <f t="shared" si="127"/>
        <v>0.3612597686374977</v>
      </c>
      <c r="R1990" s="16">
        <f>SUMIF('Tool Pneumatics CH4 VOC BTEX'!B:B,A1990,'Tool Pneumatics CH4 VOC BTEX'!H:H)*Q1990</f>
        <v>1.6401193896651738E-3</v>
      </c>
      <c r="S1990" s="16">
        <f>SUMIF('Tool Pneumatics CH4 VOC BTEX'!B:B,A1990,'Tool Pneumatics CH4 VOC BTEX'!J:J)*Q1990</f>
        <v>9.2843763057151325E-5</v>
      </c>
      <c r="T1990" s="16">
        <f>SUMIF('Tool Pneumatics CH4 VOC BTEX'!B:B,A1990,'Tool Pneumatics CH4 VOC BTEX'!L:L)*Q1990</f>
        <v>1.4623795758944604E-3</v>
      </c>
      <c r="U1990" s="16">
        <f>SUMIF('Tool Pneumatics CH4 VOC BTEX'!B:B,A1990,'Tool Pneumatics CH4 VOC BTEX'!N:N)*Q1990</f>
        <v>4.1508748063238943E-4</v>
      </c>
    </row>
    <row r="1991" spans="1:21" x14ac:dyDescent="0.25">
      <c r="A1991" s="1" t="s">
        <v>4836</v>
      </c>
      <c r="B1991" s="1" t="s">
        <v>1481</v>
      </c>
      <c r="C1991" s="1" t="s">
        <v>4837</v>
      </c>
      <c r="D1991" s="3" t="s">
        <v>996</v>
      </c>
      <c r="E1991" s="3" t="s">
        <v>996</v>
      </c>
      <c r="F1991" s="1" t="s">
        <v>3659</v>
      </c>
      <c r="G1991" s="1">
        <v>41</v>
      </c>
      <c r="H1991" s="1" t="s">
        <v>27474</v>
      </c>
      <c r="I1991" s="1">
        <v>0</v>
      </c>
      <c r="J1991" s="1" t="s">
        <v>27474</v>
      </c>
      <c r="K1991" s="1">
        <f t="shared" si="124"/>
        <v>41</v>
      </c>
      <c r="L1991" s="2">
        <f>SUMIFS('Basin Total Well Counts'!B:B,'Basin Total Well Counts'!A:A,F1991)</f>
        <v>49164</v>
      </c>
      <c r="M1991" s="4">
        <f t="shared" si="125"/>
        <v>8.3394353592059227E-4</v>
      </c>
      <c r="N1991" s="2">
        <f>SUMIF('Basin Emissions'!A:A,F1991,'Basin Emissions'!B:B)</f>
        <v>2442.1369048000001</v>
      </c>
      <c r="O1991" s="8">
        <f t="shared" si="126"/>
        <v>2.0366042855910829</v>
      </c>
      <c r="P1991" s="7">
        <f>SUMIF('Tool Pneumatics CH4 VOC BTEX'!B:B,A1991,'Tool Pneumatics CH4 VOC BTEX'!F:F)</f>
        <v>3.5899999141693102</v>
      </c>
      <c r="Q1991" s="14">
        <f t="shared" si="127"/>
        <v>0.6253339714985785</v>
      </c>
      <c r="R1991" s="16">
        <f>SUMIF('Tool Pneumatics CH4 VOC BTEX'!B:B,A1991,'Tool Pneumatics CH4 VOC BTEX'!H:H)*Q1991</f>
        <v>2.8390162999309722E-3</v>
      </c>
      <c r="S1991" s="16">
        <f>SUMIF('Tool Pneumatics CH4 VOC BTEX'!B:B,A1991,'Tool Pneumatics CH4 VOC BTEX'!J:J)*Q1991</f>
        <v>1.6071083503255935E-4</v>
      </c>
      <c r="T1991" s="16">
        <f>SUMIF('Tool Pneumatics CH4 VOC BTEX'!B:B,A1991,'Tool Pneumatics CH4 VOC BTEX'!L:L)*Q1991</f>
        <v>2.5313519727963693E-3</v>
      </c>
      <c r="U1991" s="16">
        <f>SUMIF('Tool Pneumatics CH4 VOC BTEX'!B:B,A1991,'Tool Pneumatics CH4 VOC BTEX'!N:N)*Q1991</f>
        <v>7.1850874444768977E-4</v>
      </c>
    </row>
    <row r="1992" spans="1:21" x14ac:dyDescent="0.25">
      <c r="A1992" s="1" t="s">
        <v>4839</v>
      </c>
      <c r="B1992" s="1" t="s">
        <v>1481</v>
      </c>
      <c r="C1992" s="1" t="s">
        <v>863</v>
      </c>
      <c r="D1992" s="3" t="s">
        <v>996</v>
      </c>
      <c r="E1992" s="3" t="s">
        <v>996</v>
      </c>
      <c r="F1992" s="1" t="s">
        <v>4838</v>
      </c>
      <c r="G1992" s="1">
        <v>0</v>
      </c>
      <c r="H1992" s="1" t="s">
        <v>27474</v>
      </c>
      <c r="I1992" s="1">
        <v>0</v>
      </c>
      <c r="J1992" s="1" t="s">
        <v>27474</v>
      </c>
      <c r="K1992" s="1">
        <f t="shared" si="124"/>
        <v>0</v>
      </c>
      <c r="L1992" s="2">
        <f>SUMIFS('Basin Total Well Counts'!B:B,'Basin Total Well Counts'!A:A,F1992)</f>
        <v>0</v>
      </c>
      <c r="M1992" s="4">
        <f t="shared" si="125"/>
        <v>0</v>
      </c>
      <c r="N1992" s="2">
        <f>SUMIF('Basin Emissions'!A:A,F1992,'Basin Emissions'!B:B)</f>
        <v>11.058</v>
      </c>
      <c r="O1992" s="8">
        <f t="shared" si="126"/>
        <v>0</v>
      </c>
      <c r="P1992" s="7">
        <f>SUMIF('Tool Pneumatics CH4 VOC BTEX'!B:B,A1992,'Tool Pneumatics CH4 VOC BTEX'!F:F)</f>
        <v>3.5899999141693102</v>
      </c>
      <c r="Q1992" s="14">
        <f t="shared" si="127"/>
        <v>0</v>
      </c>
      <c r="R1992" s="16">
        <f>SUMIF('Tool Pneumatics CH4 VOC BTEX'!B:B,A1992,'Tool Pneumatics CH4 VOC BTEX'!H:H)*Q1992</f>
        <v>0</v>
      </c>
      <c r="S1992" s="16">
        <f>SUMIF('Tool Pneumatics CH4 VOC BTEX'!B:B,A1992,'Tool Pneumatics CH4 VOC BTEX'!J:J)*Q1992</f>
        <v>0</v>
      </c>
      <c r="T1992" s="16">
        <f>SUMIF('Tool Pneumatics CH4 VOC BTEX'!B:B,A1992,'Tool Pneumatics CH4 VOC BTEX'!L:L)*Q1992</f>
        <v>0</v>
      </c>
      <c r="U1992" s="16">
        <f>SUMIF('Tool Pneumatics CH4 VOC BTEX'!B:B,A1992,'Tool Pneumatics CH4 VOC BTEX'!N:N)*Q1992</f>
        <v>0</v>
      </c>
    </row>
    <row r="1993" spans="1:21" x14ac:dyDescent="0.25">
      <c r="A1993" s="1" t="s">
        <v>4840</v>
      </c>
      <c r="B1993" s="1" t="s">
        <v>1481</v>
      </c>
      <c r="C1993" s="1" t="s">
        <v>1742</v>
      </c>
      <c r="D1993" s="3" t="s">
        <v>1006</v>
      </c>
      <c r="E1993" s="3" t="s">
        <v>1006</v>
      </c>
      <c r="F1993" s="1" t="s">
        <v>2721</v>
      </c>
      <c r="G1993" s="1">
        <v>0</v>
      </c>
      <c r="H1993" s="1" t="s">
        <v>27474</v>
      </c>
      <c r="I1993" s="1">
        <v>0</v>
      </c>
      <c r="J1993" s="1" t="s">
        <v>27474</v>
      </c>
      <c r="K1993" s="1">
        <f t="shared" si="124"/>
        <v>0</v>
      </c>
      <c r="L1993" s="2">
        <f>SUMIFS('Basin Total Well Counts'!B:B,'Basin Total Well Counts'!A:A,F1993)</f>
        <v>0</v>
      </c>
      <c r="M1993" s="4">
        <f t="shared" si="125"/>
        <v>0</v>
      </c>
      <c r="N1993" s="2">
        <f>SUMIF('Basin Emissions'!A:A,F1993,'Basin Emissions'!B:B)</f>
        <v>382.18323590000006</v>
      </c>
      <c r="O1993" s="8">
        <f t="shared" si="126"/>
        <v>0</v>
      </c>
      <c r="P1993" s="7">
        <f>SUMIF('Tool Pneumatics CH4 VOC BTEX'!B:B,A1993,'Tool Pneumatics CH4 VOC BTEX'!F:F)</f>
        <v>3.5899999141693102</v>
      </c>
      <c r="Q1993" s="14">
        <f t="shared" si="127"/>
        <v>0</v>
      </c>
      <c r="R1993" s="16">
        <f>SUMIF('Tool Pneumatics CH4 VOC BTEX'!B:B,A1993,'Tool Pneumatics CH4 VOC BTEX'!H:H)*Q1993</f>
        <v>0</v>
      </c>
      <c r="S1993" s="16">
        <f>SUMIF('Tool Pneumatics CH4 VOC BTEX'!B:B,A1993,'Tool Pneumatics CH4 VOC BTEX'!J:J)*Q1993</f>
        <v>0</v>
      </c>
      <c r="T1993" s="16">
        <f>SUMIF('Tool Pneumatics CH4 VOC BTEX'!B:B,A1993,'Tool Pneumatics CH4 VOC BTEX'!L:L)*Q1993</f>
        <v>0</v>
      </c>
      <c r="U1993" s="16">
        <f>SUMIF('Tool Pneumatics CH4 VOC BTEX'!B:B,A1993,'Tool Pneumatics CH4 VOC BTEX'!N:N)*Q1993</f>
        <v>0</v>
      </c>
    </row>
    <row r="1994" spans="1:21" x14ac:dyDescent="0.25">
      <c r="A1994" s="1" t="s">
        <v>4841</v>
      </c>
      <c r="B1994" s="1" t="s">
        <v>1481</v>
      </c>
      <c r="C1994" s="1" t="s">
        <v>4842</v>
      </c>
      <c r="D1994" s="3" t="s">
        <v>996</v>
      </c>
      <c r="E1994" s="3" t="s">
        <v>996</v>
      </c>
      <c r="F1994" s="1" t="s">
        <v>3659</v>
      </c>
      <c r="G1994" s="1">
        <v>0</v>
      </c>
      <c r="H1994" s="1" t="s">
        <v>27474</v>
      </c>
      <c r="I1994" s="1">
        <v>0</v>
      </c>
      <c r="J1994" s="1" t="s">
        <v>27474</v>
      </c>
      <c r="K1994" s="1">
        <f t="shared" si="124"/>
        <v>0</v>
      </c>
      <c r="L1994" s="2">
        <f>SUMIFS('Basin Total Well Counts'!B:B,'Basin Total Well Counts'!A:A,F1994)</f>
        <v>49164</v>
      </c>
      <c r="M1994" s="4">
        <f t="shared" si="125"/>
        <v>0</v>
      </c>
      <c r="N1994" s="2">
        <f>SUMIF('Basin Emissions'!A:A,F1994,'Basin Emissions'!B:B)</f>
        <v>2442.1369048000001</v>
      </c>
      <c r="O1994" s="8">
        <f t="shared" si="126"/>
        <v>0</v>
      </c>
      <c r="P1994" s="7">
        <f>SUMIF('Tool Pneumatics CH4 VOC BTEX'!B:B,A1994,'Tool Pneumatics CH4 VOC BTEX'!F:F)</f>
        <v>3.5899999141693102</v>
      </c>
      <c r="Q1994" s="14">
        <f t="shared" si="127"/>
        <v>0</v>
      </c>
      <c r="R1994" s="16">
        <f>SUMIF('Tool Pneumatics CH4 VOC BTEX'!B:B,A1994,'Tool Pneumatics CH4 VOC BTEX'!H:H)*Q1994</f>
        <v>0</v>
      </c>
      <c r="S1994" s="16">
        <f>SUMIF('Tool Pneumatics CH4 VOC BTEX'!B:B,A1994,'Tool Pneumatics CH4 VOC BTEX'!J:J)*Q1994</f>
        <v>0</v>
      </c>
      <c r="T1994" s="16">
        <f>SUMIF('Tool Pneumatics CH4 VOC BTEX'!B:B,A1994,'Tool Pneumatics CH4 VOC BTEX'!L:L)*Q1994</f>
        <v>0</v>
      </c>
      <c r="U1994" s="16">
        <f>SUMIF('Tool Pneumatics CH4 VOC BTEX'!B:B,A1994,'Tool Pneumatics CH4 VOC BTEX'!N:N)*Q1994</f>
        <v>0</v>
      </c>
    </row>
    <row r="1995" spans="1:21" x14ac:dyDescent="0.25">
      <c r="A1995" s="1" t="s">
        <v>4843</v>
      </c>
      <c r="B1995" s="1" t="s">
        <v>1481</v>
      </c>
      <c r="C1995" s="1" t="s">
        <v>1125</v>
      </c>
      <c r="D1995" s="3" t="s">
        <v>996</v>
      </c>
      <c r="E1995" s="3" t="s">
        <v>996</v>
      </c>
      <c r="F1995" s="1" t="s">
        <v>3659</v>
      </c>
      <c r="G1995" s="1">
        <v>0</v>
      </c>
      <c r="H1995" s="1" t="s">
        <v>27474</v>
      </c>
      <c r="I1995" s="1">
        <v>0</v>
      </c>
      <c r="J1995" s="1" t="s">
        <v>27474</v>
      </c>
      <c r="K1995" s="1">
        <f t="shared" si="124"/>
        <v>0</v>
      </c>
      <c r="L1995" s="2">
        <f>SUMIFS('Basin Total Well Counts'!B:B,'Basin Total Well Counts'!A:A,F1995)</f>
        <v>49164</v>
      </c>
      <c r="M1995" s="4">
        <f t="shared" si="125"/>
        <v>0</v>
      </c>
      <c r="N1995" s="2">
        <f>SUMIF('Basin Emissions'!A:A,F1995,'Basin Emissions'!B:B)</f>
        <v>2442.1369048000001</v>
      </c>
      <c r="O1995" s="8">
        <f t="shared" si="126"/>
        <v>0</v>
      </c>
      <c r="P1995" s="7">
        <f>SUMIF('Tool Pneumatics CH4 VOC BTEX'!B:B,A1995,'Tool Pneumatics CH4 VOC BTEX'!F:F)</f>
        <v>3.5899999141693102</v>
      </c>
      <c r="Q1995" s="14">
        <f t="shared" si="127"/>
        <v>0</v>
      </c>
      <c r="R1995" s="16">
        <f>SUMIF('Tool Pneumatics CH4 VOC BTEX'!B:B,A1995,'Tool Pneumatics CH4 VOC BTEX'!H:H)*Q1995</f>
        <v>0</v>
      </c>
      <c r="S1995" s="16">
        <f>SUMIF('Tool Pneumatics CH4 VOC BTEX'!B:B,A1995,'Tool Pneumatics CH4 VOC BTEX'!J:J)*Q1995</f>
        <v>0</v>
      </c>
      <c r="T1995" s="16">
        <f>SUMIF('Tool Pneumatics CH4 VOC BTEX'!B:B,A1995,'Tool Pneumatics CH4 VOC BTEX'!L:L)*Q1995</f>
        <v>0</v>
      </c>
      <c r="U1995" s="16">
        <f>SUMIF('Tool Pneumatics CH4 VOC BTEX'!B:B,A1995,'Tool Pneumatics CH4 VOC BTEX'!N:N)*Q1995</f>
        <v>0</v>
      </c>
    </row>
    <row r="1996" spans="1:21" x14ac:dyDescent="0.25">
      <c r="A1996" s="1" t="s">
        <v>4844</v>
      </c>
      <c r="B1996" s="1" t="s">
        <v>1481</v>
      </c>
      <c r="C1996" s="1" t="s">
        <v>4845</v>
      </c>
      <c r="D1996" s="3" t="s">
        <v>5243</v>
      </c>
      <c r="E1996" s="3" t="s">
        <v>5243</v>
      </c>
      <c r="F1996" s="1" t="s">
        <v>2721</v>
      </c>
      <c r="G1996" s="1">
        <v>0</v>
      </c>
      <c r="H1996" s="1" t="s">
        <v>27474</v>
      </c>
      <c r="I1996" s="1">
        <v>0</v>
      </c>
      <c r="J1996" s="1" t="s">
        <v>27474</v>
      </c>
      <c r="K1996" s="1">
        <f t="shared" si="124"/>
        <v>0</v>
      </c>
      <c r="L1996" s="2">
        <f>SUMIFS('Basin Total Well Counts'!B:B,'Basin Total Well Counts'!A:A,F1996)</f>
        <v>0</v>
      </c>
      <c r="M1996" s="4">
        <f t="shared" si="125"/>
        <v>0</v>
      </c>
      <c r="N1996" s="2">
        <f>SUMIF('Basin Emissions'!A:A,F1996,'Basin Emissions'!B:B)</f>
        <v>382.18323590000006</v>
      </c>
      <c r="O1996" s="8">
        <f t="shared" si="126"/>
        <v>0</v>
      </c>
      <c r="P1996" s="7">
        <f>SUMIF('Tool Pneumatics CH4 VOC BTEX'!B:B,A1996,'Tool Pneumatics CH4 VOC BTEX'!F:F)</f>
        <v>3.5899999141693102</v>
      </c>
      <c r="Q1996" s="14">
        <f t="shared" si="127"/>
        <v>0</v>
      </c>
      <c r="R1996" s="16">
        <f>SUMIF('Tool Pneumatics CH4 VOC BTEX'!B:B,A1996,'Tool Pneumatics CH4 VOC BTEX'!H:H)*Q1996</f>
        <v>0</v>
      </c>
      <c r="S1996" s="16">
        <f>SUMIF('Tool Pneumatics CH4 VOC BTEX'!B:B,A1996,'Tool Pneumatics CH4 VOC BTEX'!J:J)*Q1996</f>
        <v>0</v>
      </c>
      <c r="T1996" s="16">
        <f>SUMIF('Tool Pneumatics CH4 VOC BTEX'!B:B,A1996,'Tool Pneumatics CH4 VOC BTEX'!L:L)*Q1996</f>
        <v>0</v>
      </c>
      <c r="U1996" s="16">
        <f>SUMIF('Tool Pneumatics CH4 VOC BTEX'!B:B,A1996,'Tool Pneumatics CH4 VOC BTEX'!N:N)*Q1996</f>
        <v>0</v>
      </c>
    </row>
    <row r="1997" spans="1:21" x14ac:dyDescent="0.25">
      <c r="A1997" s="1" t="s">
        <v>4846</v>
      </c>
      <c r="B1997" s="1" t="s">
        <v>1481</v>
      </c>
      <c r="C1997" s="1" t="s">
        <v>1770</v>
      </c>
      <c r="D1997" s="3" t="s">
        <v>3496</v>
      </c>
      <c r="E1997" s="3" t="s">
        <v>3496</v>
      </c>
      <c r="F1997" s="1" t="s">
        <v>3659</v>
      </c>
      <c r="G1997" s="1">
        <v>1041</v>
      </c>
      <c r="H1997" s="1" t="s">
        <v>27474</v>
      </c>
      <c r="I1997" s="1">
        <v>0</v>
      </c>
      <c r="J1997" s="1" t="s">
        <v>27474</v>
      </c>
      <c r="K1997" s="1">
        <f t="shared" si="124"/>
        <v>1041</v>
      </c>
      <c r="L1997" s="2">
        <f>SUMIFS('Basin Total Well Counts'!B:B,'Basin Total Well Counts'!A:A,F1997)</f>
        <v>49164</v>
      </c>
      <c r="M1997" s="4">
        <f t="shared" si="125"/>
        <v>2.1174029777886259E-2</v>
      </c>
      <c r="N1997" s="2">
        <f>SUMIF('Basin Emissions'!A:A,F1997,'Basin Emissions'!B:B)</f>
        <v>2442.1369048000001</v>
      </c>
      <c r="O1997" s="8">
        <f t="shared" si="126"/>
        <v>51.709879543910183</v>
      </c>
      <c r="P1997" s="7">
        <f>SUMIF('Tool Pneumatics CH4 VOC BTEX'!B:B,A1997,'Tool Pneumatics CH4 VOC BTEX'!F:F)</f>
        <v>3.5899999141693102</v>
      </c>
      <c r="Q1997" s="14">
        <f t="shared" si="127"/>
        <v>15.877382056829765</v>
      </c>
      <c r="R1997" s="16">
        <f>SUMIF('Tool Pneumatics CH4 VOC BTEX'!B:B,A1997,'Tool Pneumatics CH4 VOC BTEX'!H:H)*Q1997</f>
        <v>7.208331629824738E-2</v>
      </c>
      <c r="S1997" s="16">
        <f>SUMIF('Tool Pneumatics CH4 VOC BTEX'!B:B,A1997,'Tool Pneumatics CH4 VOC BTEX'!J:J)*Q1997</f>
        <v>4.0804872992413243E-3</v>
      </c>
      <c r="T1997" s="16">
        <f>SUMIF('Tool Pneumatics CH4 VOC BTEX'!B:B,A1997,'Tool Pneumatics CH4 VOC BTEX'!L:L)*Q1997</f>
        <v>6.4271643992220018E-2</v>
      </c>
      <c r="U1997" s="16">
        <f>SUMIF('Tool Pneumatics CH4 VOC BTEX'!B:B,A1997,'Tool Pneumatics CH4 VOC BTEX'!N:N)*Q1997</f>
        <v>1.8243112267562079E-2</v>
      </c>
    </row>
    <row r="1998" spans="1:21" x14ac:dyDescent="0.25">
      <c r="A1998" s="1" t="s">
        <v>4847</v>
      </c>
      <c r="B1998" s="1" t="s">
        <v>1481</v>
      </c>
      <c r="C1998" s="1" t="s">
        <v>1995</v>
      </c>
      <c r="D1998" s="3" t="s">
        <v>4783</v>
      </c>
      <c r="E1998" s="3" t="s">
        <v>4783</v>
      </c>
      <c r="F1998" s="1" t="s">
        <v>4838</v>
      </c>
      <c r="G1998" s="1">
        <v>0</v>
      </c>
      <c r="H1998" s="1" t="s">
        <v>27474</v>
      </c>
      <c r="I1998" s="1">
        <v>0</v>
      </c>
      <c r="J1998" s="1" t="s">
        <v>27474</v>
      </c>
      <c r="K1998" s="1">
        <f t="shared" si="124"/>
        <v>0</v>
      </c>
      <c r="L1998" s="2">
        <f>SUMIFS('Basin Total Well Counts'!B:B,'Basin Total Well Counts'!A:A,F1998)</f>
        <v>0</v>
      </c>
      <c r="M1998" s="4">
        <f t="shared" si="125"/>
        <v>0</v>
      </c>
      <c r="N1998" s="2">
        <f>SUMIF('Basin Emissions'!A:A,F1998,'Basin Emissions'!B:B)</f>
        <v>11.058</v>
      </c>
      <c r="O1998" s="8">
        <f t="shared" si="126"/>
        <v>0</v>
      </c>
      <c r="P1998" s="7">
        <f>SUMIF('Tool Pneumatics CH4 VOC BTEX'!B:B,A1998,'Tool Pneumatics CH4 VOC BTEX'!F:F)</f>
        <v>3.5899999141693102</v>
      </c>
      <c r="Q1998" s="14">
        <f t="shared" si="127"/>
        <v>0</v>
      </c>
      <c r="R1998" s="16">
        <f>SUMIF('Tool Pneumatics CH4 VOC BTEX'!B:B,A1998,'Tool Pneumatics CH4 VOC BTEX'!H:H)*Q1998</f>
        <v>0</v>
      </c>
      <c r="S1998" s="16">
        <f>SUMIF('Tool Pneumatics CH4 VOC BTEX'!B:B,A1998,'Tool Pneumatics CH4 VOC BTEX'!J:J)*Q1998</f>
        <v>0</v>
      </c>
      <c r="T1998" s="16">
        <f>SUMIF('Tool Pneumatics CH4 VOC BTEX'!B:B,A1998,'Tool Pneumatics CH4 VOC BTEX'!L:L)*Q1998</f>
        <v>0</v>
      </c>
      <c r="U1998" s="16">
        <f>SUMIF('Tool Pneumatics CH4 VOC BTEX'!B:B,A1998,'Tool Pneumatics CH4 VOC BTEX'!N:N)*Q1998</f>
        <v>0</v>
      </c>
    </row>
    <row r="1999" spans="1:21" x14ac:dyDescent="0.25">
      <c r="A1999" s="1" t="s">
        <v>4848</v>
      </c>
      <c r="B1999" s="1" t="s">
        <v>1481</v>
      </c>
      <c r="C1999" s="1" t="s">
        <v>1813</v>
      </c>
      <c r="D1999" s="3" t="s">
        <v>3510</v>
      </c>
      <c r="E1999" s="3" t="s">
        <v>3510</v>
      </c>
      <c r="F1999" s="1" t="s">
        <v>4838</v>
      </c>
      <c r="G1999" s="1">
        <v>0</v>
      </c>
      <c r="H1999" s="1" t="s">
        <v>27474</v>
      </c>
      <c r="I1999" s="1">
        <v>0</v>
      </c>
      <c r="J1999" s="1" t="s">
        <v>27474</v>
      </c>
      <c r="K1999" s="1">
        <f t="shared" si="124"/>
        <v>0</v>
      </c>
      <c r="L1999" s="2">
        <f>SUMIFS('Basin Total Well Counts'!B:B,'Basin Total Well Counts'!A:A,F1999)</f>
        <v>0</v>
      </c>
      <c r="M1999" s="4">
        <f t="shared" si="125"/>
        <v>0</v>
      </c>
      <c r="N1999" s="2">
        <f>SUMIF('Basin Emissions'!A:A,F1999,'Basin Emissions'!B:B)</f>
        <v>11.058</v>
      </c>
      <c r="O1999" s="8">
        <f t="shared" si="126"/>
        <v>0</v>
      </c>
      <c r="P1999" s="7">
        <f>SUMIF('Tool Pneumatics CH4 VOC BTEX'!B:B,A1999,'Tool Pneumatics CH4 VOC BTEX'!F:F)</f>
        <v>3.5899999141693102</v>
      </c>
      <c r="Q1999" s="14">
        <f t="shared" si="127"/>
        <v>0</v>
      </c>
      <c r="R1999" s="16">
        <f>SUMIF('Tool Pneumatics CH4 VOC BTEX'!B:B,A1999,'Tool Pneumatics CH4 VOC BTEX'!H:H)*Q1999</f>
        <v>0</v>
      </c>
      <c r="S1999" s="16">
        <f>SUMIF('Tool Pneumatics CH4 VOC BTEX'!B:B,A1999,'Tool Pneumatics CH4 VOC BTEX'!J:J)*Q1999</f>
        <v>0</v>
      </c>
      <c r="T1999" s="16">
        <f>SUMIF('Tool Pneumatics CH4 VOC BTEX'!B:B,A1999,'Tool Pneumatics CH4 VOC BTEX'!L:L)*Q1999</f>
        <v>0</v>
      </c>
      <c r="U1999" s="16">
        <f>SUMIF('Tool Pneumatics CH4 VOC BTEX'!B:B,A1999,'Tool Pneumatics CH4 VOC BTEX'!N:N)*Q1999</f>
        <v>0</v>
      </c>
    </row>
    <row r="2000" spans="1:21" x14ac:dyDescent="0.25">
      <c r="A2000" s="1" t="s">
        <v>4849</v>
      </c>
      <c r="B2000" s="1" t="s">
        <v>1481</v>
      </c>
      <c r="C2000" s="1" t="s">
        <v>1673</v>
      </c>
      <c r="D2000" s="3" t="s">
        <v>5243</v>
      </c>
      <c r="E2000" s="3" t="s">
        <v>5243</v>
      </c>
      <c r="F2000" s="1" t="s">
        <v>4838</v>
      </c>
      <c r="G2000" s="1">
        <v>0</v>
      </c>
      <c r="H2000" s="1" t="s">
        <v>27474</v>
      </c>
      <c r="I2000" s="1">
        <v>0</v>
      </c>
      <c r="J2000" s="1" t="s">
        <v>27474</v>
      </c>
      <c r="K2000" s="1">
        <f t="shared" si="124"/>
        <v>0</v>
      </c>
      <c r="L2000" s="2">
        <f>SUMIFS('Basin Total Well Counts'!B:B,'Basin Total Well Counts'!A:A,F2000)</f>
        <v>0</v>
      </c>
      <c r="M2000" s="4">
        <f t="shared" si="125"/>
        <v>0</v>
      </c>
      <c r="N2000" s="2">
        <f>SUMIF('Basin Emissions'!A:A,F2000,'Basin Emissions'!B:B)</f>
        <v>11.058</v>
      </c>
      <c r="O2000" s="8">
        <f t="shared" si="126"/>
        <v>0</v>
      </c>
      <c r="P2000" s="7">
        <f>SUMIF('Tool Pneumatics CH4 VOC BTEX'!B:B,A2000,'Tool Pneumatics CH4 VOC BTEX'!F:F)</f>
        <v>3.5899999141693102</v>
      </c>
      <c r="Q2000" s="14">
        <f t="shared" si="127"/>
        <v>0</v>
      </c>
      <c r="R2000" s="16">
        <f>SUMIF('Tool Pneumatics CH4 VOC BTEX'!B:B,A2000,'Tool Pneumatics CH4 VOC BTEX'!H:H)*Q2000</f>
        <v>0</v>
      </c>
      <c r="S2000" s="16">
        <f>SUMIF('Tool Pneumatics CH4 VOC BTEX'!B:B,A2000,'Tool Pneumatics CH4 VOC BTEX'!J:J)*Q2000</f>
        <v>0</v>
      </c>
      <c r="T2000" s="16">
        <f>SUMIF('Tool Pneumatics CH4 VOC BTEX'!B:B,A2000,'Tool Pneumatics CH4 VOC BTEX'!L:L)*Q2000</f>
        <v>0</v>
      </c>
      <c r="U2000" s="16">
        <f>SUMIF('Tool Pneumatics CH4 VOC BTEX'!B:B,A2000,'Tool Pneumatics CH4 VOC BTEX'!N:N)*Q2000</f>
        <v>0</v>
      </c>
    </row>
    <row r="2001" spans="1:21" x14ac:dyDescent="0.25">
      <c r="A2001" s="1" t="s">
        <v>4850</v>
      </c>
      <c r="B2001" s="1" t="s">
        <v>1481</v>
      </c>
      <c r="C2001" s="1" t="s">
        <v>4014</v>
      </c>
      <c r="D2001" s="3" t="s">
        <v>5243</v>
      </c>
      <c r="E2001" s="3" t="s">
        <v>5243</v>
      </c>
      <c r="F2001" s="1" t="s">
        <v>3659</v>
      </c>
      <c r="G2001" s="1">
        <v>501</v>
      </c>
      <c r="H2001" s="1" t="s">
        <v>27474</v>
      </c>
      <c r="I2001" s="1">
        <v>0</v>
      </c>
      <c r="J2001" s="1" t="s">
        <v>27474</v>
      </c>
      <c r="K2001" s="1">
        <f t="shared" si="124"/>
        <v>501</v>
      </c>
      <c r="L2001" s="2">
        <f>SUMIFS('Basin Total Well Counts'!B:B,'Basin Total Well Counts'!A:A,F2001)</f>
        <v>49164</v>
      </c>
      <c r="M2001" s="4">
        <f t="shared" si="125"/>
        <v>1.0190383207224799E-2</v>
      </c>
      <c r="N2001" s="2">
        <f>SUMIF('Basin Emissions'!A:A,F2001,'Basin Emissions'!B:B)</f>
        <v>2442.1369048000001</v>
      </c>
      <c r="O2001" s="8">
        <f t="shared" si="126"/>
        <v>24.886310904417869</v>
      </c>
      <c r="P2001" s="7">
        <f>SUMIF('Tool Pneumatics CH4 VOC BTEX'!B:B,A2001,'Tool Pneumatics CH4 VOC BTEX'!F:F)</f>
        <v>3.5899999141693102</v>
      </c>
      <c r="Q2001" s="14">
        <f t="shared" si="127"/>
        <v>7.6412760907509236</v>
      </c>
      <c r="R2001" s="16">
        <f>SUMIF('Tool Pneumatics CH4 VOC BTEX'!B:B,A2001,'Tool Pneumatics CH4 VOC BTEX'!H:H)*Q2001</f>
        <v>3.4691394299156519E-2</v>
      </c>
      <c r="S2001" s="16">
        <f>SUMIF('Tool Pneumatics CH4 VOC BTEX'!B:B,A2001,'Tool Pneumatics CH4 VOC BTEX'!J:J)*Q2001</f>
        <v>1.9638080085685912E-3</v>
      </c>
      <c r="T2001" s="16">
        <f>SUMIF('Tool Pneumatics CH4 VOC BTEX'!B:B,A2001,'Tool Pneumatics CH4 VOC BTEX'!L:L)*Q2001</f>
        <v>3.093188630173125E-2</v>
      </c>
      <c r="U2001" s="16">
        <f>SUMIF('Tool Pneumatics CH4 VOC BTEX'!B:B,A2001,'Tool Pneumatics CH4 VOC BTEX'!N:N)*Q2001</f>
        <v>8.7798263650803073E-3</v>
      </c>
    </row>
    <row r="2002" spans="1:21" x14ac:dyDescent="0.25">
      <c r="A2002" s="1" t="s">
        <v>4851</v>
      </c>
      <c r="B2002" s="1" t="s">
        <v>1481</v>
      </c>
      <c r="C2002" s="1" t="s">
        <v>1737</v>
      </c>
      <c r="D2002" s="3" t="s">
        <v>3496</v>
      </c>
      <c r="E2002" s="3" t="s">
        <v>3496</v>
      </c>
      <c r="F2002" s="1" t="s">
        <v>3659</v>
      </c>
      <c r="G2002" s="1">
        <v>0</v>
      </c>
      <c r="H2002" s="1" t="s">
        <v>27474</v>
      </c>
      <c r="I2002" s="1">
        <v>0</v>
      </c>
      <c r="J2002" s="1" t="s">
        <v>27474</v>
      </c>
      <c r="K2002" s="1">
        <f t="shared" si="124"/>
        <v>0</v>
      </c>
      <c r="L2002" s="2">
        <f>SUMIFS('Basin Total Well Counts'!B:B,'Basin Total Well Counts'!A:A,F2002)</f>
        <v>49164</v>
      </c>
      <c r="M2002" s="4">
        <f t="shared" si="125"/>
        <v>0</v>
      </c>
      <c r="N2002" s="2">
        <f>SUMIF('Basin Emissions'!A:A,F2002,'Basin Emissions'!B:B)</f>
        <v>2442.1369048000001</v>
      </c>
      <c r="O2002" s="8">
        <f t="shared" si="126"/>
        <v>0</v>
      </c>
      <c r="P2002" s="7">
        <f>SUMIF('Tool Pneumatics CH4 VOC BTEX'!B:B,A2002,'Tool Pneumatics CH4 VOC BTEX'!F:F)</f>
        <v>3.5899999141693102</v>
      </c>
      <c r="Q2002" s="14">
        <f t="shared" si="127"/>
        <v>0</v>
      </c>
      <c r="R2002" s="16">
        <f>SUMIF('Tool Pneumatics CH4 VOC BTEX'!B:B,A2002,'Tool Pneumatics CH4 VOC BTEX'!H:H)*Q2002</f>
        <v>0</v>
      </c>
      <c r="S2002" s="16">
        <f>SUMIF('Tool Pneumatics CH4 VOC BTEX'!B:B,A2002,'Tool Pneumatics CH4 VOC BTEX'!J:J)*Q2002</f>
        <v>0</v>
      </c>
      <c r="T2002" s="16">
        <f>SUMIF('Tool Pneumatics CH4 VOC BTEX'!B:B,A2002,'Tool Pneumatics CH4 VOC BTEX'!L:L)*Q2002</f>
        <v>0</v>
      </c>
      <c r="U2002" s="16">
        <f>SUMIF('Tool Pneumatics CH4 VOC BTEX'!B:B,A2002,'Tool Pneumatics CH4 VOC BTEX'!N:N)*Q2002</f>
        <v>0</v>
      </c>
    </row>
    <row r="2003" spans="1:21" x14ac:dyDescent="0.25">
      <c r="A2003" s="1" t="s">
        <v>4852</v>
      </c>
      <c r="B2003" s="1" t="s">
        <v>1481</v>
      </c>
      <c r="C2003" s="1" t="s">
        <v>2007</v>
      </c>
      <c r="D2003" s="3" t="s">
        <v>3496</v>
      </c>
      <c r="E2003" s="3" t="s">
        <v>3496</v>
      </c>
      <c r="F2003" s="1" t="s">
        <v>4838</v>
      </c>
      <c r="G2003" s="1">
        <v>0</v>
      </c>
      <c r="H2003" s="1" t="s">
        <v>27474</v>
      </c>
      <c r="I2003" s="1">
        <v>0</v>
      </c>
      <c r="J2003" s="1" t="s">
        <v>27474</v>
      </c>
      <c r="K2003" s="1">
        <f t="shared" si="124"/>
        <v>0</v>
      </c>
      <c r="L2003" s="2">
        <f>SUMIFS('Basin Total Well Counts'!B:B,'Basin Total Well Counts'!A:A,F2003)</f>
        <v>0</v>
      </c>
      <c r="M2003" s="4">
        <f t="shared" si="125"/>
        <v>0</v>
      </c>
      <c r="N2003" s="2">
        <f>SUMIF('Basin Emissions'!A:A,F2003,'Basin Emissions'!B:B)</f>
        <v>11.058</v>
      </c>
      <c r="O2003" s="8">
        <f t="shared" si="126"/>
        <v>0</v>
      </c>
      <c r="P2003" s="7">
        <f>SUMIF('Tool Pneumatics CH4 VOC BTEX'!B:B,A2003,'Tool Pneumatics CH4 VOC BTEX'!F:F)</f>
        <v>3.5899999141693102</v>
      </c>
      <c r="Q2003" s="14">
        <f t="shared" si="127"/>
        <v>0</v>
      </c>
      <c r="R2003" s="16">
        <f>SUMIF('Tool Pneumatics CH4 VOC BTEX'!B:B,A2003,'Tool Pneumatics CH4 VOC BTEX'!H:H)*Q2003</f>
        <v>0</v>
      </c>
      <c r="S2003" s="16">
        <f>SUMIF('Tool Pneumatics CH4 VOC BTEX'!B:B,A2003,'Tool Pneumatics CH4 VOC BTEX'!J:J)*Q2003</f>
        <v>0</v>
      </c>
      <c r="T2003" s="16">
        <f>SUMIF('Tool Pneumatics CH4 VOC BTEX'!B:B,A2003,'Tool Pneumatics CH4 VOC BTEX'!L:L)*Q2003</f>
        <v>0</v>
      </c>
      <c r="U2003" s="16">
        <f>SUMIF('Tool Pneumatics CH4 VOC BTEX'!B:B,A2003,'Tool Pneumatics CH4 VOC BTEX'!N:N)*Q2003</f>
        <v>0</v>
      </c>
    </row>
    <row r="2004" spans="1:21" x14ac:dyDescent="0.25">
      <c r="A2004" s="1" t="s">
        <v>4853</v>
      </c>
      <c r="B2004" s="1" t="s">
        <v>1481</v>
      </c>
      <c r="C2004" s="1" t="s">
        <v>4854</v>
      </c>
      <c r="D2004" s="3" t="s">
        <v>996</v>
      </c>
      <c r="E2004" s="3" t="s">
        <v>996</v>
      </c>
      <c r="F2004" s="1" t="s">
        <v>4838</v>
      </c>
      <c r="G2004" s="1">
        <v>0</v>
      </c>
      <c r="H2004" s="1" t="s">
        <v>27474</v>
      </c>
      <c r="I2004" s="1">
        <v>0</v>
      </c>
      <c r="J2004" s="1" t="s">
        <v>27474</v>
      </c>
      <c r="K2004" s="1">
        <f t="shared" si="124"/>
        <v>0</v>
      </c>
      <c r="L2004" s="2">
        <f>SUMIFS('Basin Total Well Counts'!B:B,'Basin Total Well Counts'!A:A,F2004)</f>
        <v>0</v>
      </c>
      <c r="M2004" s="4">
        <f t="shared" si="125"/>
        <v>0</v>
      </c>
      <c r="N2004" s="2">
        <f>SUMIF('Basin Emissions'!A:A,F2004,'Basin Emissions'!B:B)</f>
        <v>11.058</v>
      </c>
      <c r="O2004" s="8">
        <f t="shared" si="126"/>
        <v>0</v>
      </c>
      <c r="P2004" s="7">
        <f>SUMIF('Tool Pneumatics CH4 VOC BTEX'!B:B,A2004,'Tool Pneumatics CH4 VOC BTEX'!F:F)</f>
        <v>3.5899999141693102</v>
      </c>
      <c r="Q2004" s="14">
        <f t="shared" si="127"/>
        <v>0</v>
      </c>
      <c r="R2004" s="16">
        <f>SUMIF('Tool Pneumatics CH4 VOC BTEX'!B:B,A2004,'Tool Pneumatics CH4 VOC BTEX'!H:H)*Q2004</f>
        <v>0</v>
      </c>
      <c r="S2004" s="16">
        <f>SUMIF('Tool Pneumatics CH4 VOC BTEX'!B:B,A2004,'Tool Pneumatics CH4 VOC BTEX'!J:J)*Q2004</f>
        <v>0</v>
      </c>
      <c r="T2004" s="16">
        <f>SUMIF('Tool Pneumatics CH4 VOC BTEX'!B:B,A2004,'Tool Pneumatics CH4 VOC BTEX'!L:L)*Q2004</f>
        <v>0</v>
      </c>
      <c r="U2004" s="16">
        <f>SUMIF('Tool Pneumatics CH4 VOC BTEX'!B:B,A2004,'Tool Pneumatics CH4 VOC BTEX'!N:N)*Q2004</f>
        <v>0</v>
      </c>
    </row>
    <row r="2005" spans="1:21" x14ac:dyDescent="0.25">
      <c r="A2005" s="1" t="s">
        <v>4855</v>
      </c>
      <c r="B2005" s="1" t="s">
        <v>1481</v>
      </c>
      <c r="C2005" s="1" t="s">
        <v>1502</v>
      </c>
      <c r="D2005" s="3" t="s">
        <v>3496</v>
      </c>
      <c r="E2005" s="3" t="s">
        <v>3496</v>
      </c>
      <c r="F2005" s="1" t="s">
        <v>3659</v>
      </c>
      <c r="G2005" s="1">
        <v>0</v>
      </c>
      <c r="H2005" s="1" t="s">
        <v>27474</v>
      </c>
      <c r="I2005" s="1">
        <v>0</v>
      </c>
      <c r="J2005" s="1" t="s">
        <v>27474</v>
      </c>
      <c r="K2005" s="1">
        <f t="shared" si="124"/>
        <v>0</v>
      </c>
      <c r="L2005" s="2">
        <f>SUMIFS('Basin Total Well Counts'!B:B,'Basin Total Well Counts'!A:A,F2005)</f>
        <v>49164</v>
      </c>
      <c r="M2005" s="4">
        <f t="shared" si="125"/>
        <v>0</v>
      </c>
      <c r="N2005" s="2">
        <f>SUMIF('Basin Emissions'!A:A,F2005,'Basin Emissions'!B:B)</f>
        <v>2442.1369048000001</v>
      </c>
      <c r="O2005" s="8">
        <f t="shared" si="126"/>
        <v>0</v>
      </c>
      <c r="P2005" s="7">
        <f>SUMIF('Tool Pneumatics CH4 VOC BTEX'!B:B,A2005,'Tool Pneumatics CH4 VOC BTEX'!F:F)</f>
        <v>3.5899999141693102</v>
      </c>
      <c r="Q2005" s="14">
        <f t="shared" si="127"/>
        <v>0</v>
      </c>
      <c r="R2005" s="16">
        <f>SUMIF('Tool Pneumatics CH4 VOC BTEX'!B:B,A2005,'Tool Pneumatics CH4 VOC BTEX'!H:H)*Q2005</f>
        <v>0</v>
      </c>
      <c r="S2005" s="16">
        <f>SUMIF('Tool Pneumatics CH4 VOC BTEX'!B:B,A2005,'Tool Pneumatics CH4 VOC BTEX'!J:J)*Q2005</f>
        <v>0</v>
      </c>
      <c r="T2005" s="16">
        <f>SUMIF('Tool Pneumatics CH4 VOC BTEX'!B:B,A2005,'Tool Pneumatics CH4 VOC BTEX'!L:L)*Q2005</f>
        <v>0</v>
      </c>
      <c r="U2005" s="16">
        <f>SUMIF('Tool Pneumatics CH4 VOC BTEX'!B:B,A2005,'Tool Pneumatics CH4 VOC BTEX'!N:N)*Q2005</f>
        <v>0</v>
      </c>
    </row>
    <row r="2006" spans="1:21" x14ac:dyDescent="0.25">
      <c r="A2006" s="1" t="s">
        <v>4856</v>
      </c>
      <c r="B2006" s="1" t="s">
        <v>1481</v>
      </c>
      <c r="C2006" s="1" t="s">
        <v>1827</v>
      </c>
      <c r="D2006" s="3" t="s">
        <v>996</v>
      </c>
      <c r="E2006" s="3" t="s">
        <v>996</v>
      </c>
      <c r="F2006" s="1" t="s">
        <v>2732</v>
      </c>
      <c r="G2006" s="1">
        <v>0</v>
      </c>
      <c r="H2006" s="1" t="s">
        <v>27474</v>
      </c>
      <c r="I2006" s="1">
        <v>0</v>
      </c>
      <c r="J2006" s="1" t="s">
        <v>27474</v>
      </c>
      <c r="K2006" s="1">
        <f t="shared" si="124"/>
        <v>0</v>
      </c>
      <c r="L2006" s="2">
        <f>SUMIFS('Basin Total Well Counts'!B:B,'Basin Total Well Counts'!A:A,F2006)</f>
        <v>0</v>
      </c>
      <c r="M2006" s="4">
        <f t="shared" si="125"/>
        <v>0</v>
      </c>
      <c r="N2006" s="2">
        <f>SUMIF('Basin Emissions'!A:A,F2006,'Basin Emissions'!B:B)</f>
        <v>22.899069699999998</v>
      </c>
      <c r="O2006" s="8">
        <f t="shared" si="126"/>
        <v>0</v>
      </c>
      <c r="P2006" s="7">
        <f>SUMIF('Tool Pneumatics CH4 VOC BTEX'!B:B,A2006,'Tool Pneumatics CH4 VOC BTEX'!F:F)</f>
        <v>3.5899999141693102</v>
      </c>
      <c r="Q2006" s="14">
        <f t="shared" si="127"/>
        <v>0</v>
      </c>
      <c r="R2006" s="16">
        <f>SUMIF('Tool Pneumatics CH4 VOC BTEX'!B:B,A2006,'Tool Pneumatics CH4 VOC BTEX'!H:H)*Q2006</f>
        <v>0</v>
      </c>
      <c r="S2006" s="16">
        <f>SUMIF('Tool Pneumatics CH4 VOC BTEX'!B:B,A2006,'Tool Pneumatics CH4 VOC BTEX'!J:J)*Q2006</f>
        <v>0</v>
      </c>
      <c r="T2006" s="16">
        <f>SUMIF('Tool Pneumatics CH4 VOC BTEX'!B:B,A2006,'Tool Pneumatics CH4 VOC BTEX'!L:L)*Q2006</f>
        <v>0</v>
      </c>
      <c r="U2006" s="16">
        <f>SUMIF('Tool Pneumatics CH4 VOC BTEX'!B:B,A2006,'Tool Pneumatics CH4 VOC BTEX'!N:N)*Q2006</f>
        <v>0</v>
      </c>
    </row>
    <row r="2007" spans="1:21" x14ac:dyDescent="0.25">
      <c r="A2007" s="1" t="s">
        <v>4857</v>
      </c>
      <c r="B2007" s="1" t="s">
        <v>1481</v>
      </c>
      <c r="C2007" s="1" t="s">
        <v>1639</v>
      </c>
      <c r="D2007" s="3" t="s">
        <v>996</v>
      </c>
      <c r="E2007" s="3" t="s">
        <v>996</v>
      </c>
      <c r="F2007" s="1" t="s">
        <v>3659</v>
      </c>
      <c r="G2007" s="1">
        <v>0</v>
      </c>
      <c r="H2007" s="1" t="s">
        <v>27474</v>
      </c>
      <c r="I2007" s="1">
        <v>0</v>
      </c>
      <c r="J2007" s="1" t="s">
        <v>27474</v>
      </c>
      <c r="K2007" s="1">
        <f t="shared" si="124"/>
        <v>0</v>
      </c>
      <c r="L2007" s="2">
        <f>SUMIFS('Basin Total Well Counts'!B:B,'Basin Total Well Counts'!A:A,F2007)</f>
        <v>49164</v>
      </c>
      <c r="M2007" s="4">
        <f t="shared" si="125"/>
        <v>0</v>
      </c>
      <c r="N2007" s="2">
        <f>SUMIF('Basin Emissions'!A:A,F2007,'Basin Emissions'!B:B)</f>
        <v>2442.1369048000001</v>
      </c>
      <c r="O2007" s="8">
        <f t="shared" si="126"/>
        <v>0</v>
      </c>
      <c r="P2007" s="7">
        <f>SUMIF('Tool Pneumatics CH4 VOC BTEX'!B:B,A2007,'Tool Pneumatics CH4 VOC BTEX'!F:F)</f>
        <v>3.5899999141693102</v>
      </c>
      <c r="Q2007" s="14">
        <f t="shared" si="127"/>
        <v>0</v>
      </c>
      <c r="R2007" s="16">
        <f>SUMIF('Tool Pneumatics CH4 VOC BTEX'!B:B,A2007,'Tool Pneumatics CH4 VOC BTEX'!H:H)*Q2007</f>
        <v>0</v>
      </c>
      <c r="S2007" s="16">
        <f>SUMIF('Tool Pneumatics CH4 VOC BTEX'!B:B,A2007,'Tool Pneumatics CH4 VOC BTEX'!J:J)*Q2007</f>
        <v>0</v>
      </c>
      <c r="T2007" s="16">
        <f>SUMIF('Tool Pneumatics CH4 VOC BTEX'!B:B,A2007,'Tool Pneumatics CH4 VOC BTEX'!L:L)*Q2007</f>
        <v>0</v>
      </c>
      <c r="U2007" s="16">
        <f>SUMIF('Tool Pneumatics CH4 VOC BTEX'!B:B,A2007,'Tool Pneumatics CH4 VOC BTEX'!N:N)*Q2007</f>
        <v>0</v>
      </c>
    </row>
    <row r="2008" spans="1:21" x14ac:dyDescent="0.25">
      <c r="A2008" s="1" t="s">
        <v>4858</v>
      </c>
      <c r="B2008" s="1" t="s">
        <v>1481</v>
      </c>
      <c r="C2008" s="1" t="s">
        <v>3205</v>
      </c>
      <c r="D2008" s="3" t="s">
        <v>996</v>
      </c>
      <c r="E2008" s="3" t="s">
        <v>996</v>
      </c>
      <c r="F2008" s="1" t="s">
        <v>3659</v>
      </c>
      <c r="G2008" s="1">
        <v>126</v>
      </c>
      <c r="H2008" s="1" t="s">
        <v>27474</v>
      </c>
      <c r="I2008" s="1">
        <v>0</v>
      </c>
      <c r="J2008" s="1" t="s">
        <v>27474</v>
      </c>
      <c r="K2008" s="1">
        <f t="shared" si="124"/>
        <v>126</v>
      </c>
      <c r="L2008" s="2">
        <f>SUMIFS('Basin Total Well Counts'!B:B,'Basin Total Well Counts'!A:A,F2008)</f>
        <v>49164</v>
      </c>
      <c r="M2008" s="4">
        <f t="shared" si="125"/>
        <v>2.5628508664876739E-3</v>
      </c>
      <c r="N2008" s="2">
        <f>SUMIF('Basin Emissions'!A:A,F2008,'Basin Emissions'!B:B)</f>
        <v>2442.1369048000001</v>
      </c>
      <c r="O2008" s="8">
        <f t="shared" si="126"/>
        <v>6.2588326825482063</v>
      </c>
      <c r="P2008" s="7">
        <f>SUMIF('Tool Pneumatics CH4 VOC BTEX'!B:B,A2008,'Tool Pneumatics CH4 VOC BTEX'!F:F)</f>
        <v>3.5899999141693102</v>
      </c>
      <c r="Q2008" s="14">
        <f t="shared" si="127"/>
        <v>1.9217580587517291</v>
      </c>
      <c r="R2008" s="16">
        <f>SUMIF('Tool Pneumatics CH4 VOC BTEX'!B:B,A2008,'Tool Pneumatics CH4 VOC BTEX'!H:H)*Q2008</f>
        <v>8.7247817997878653E-3</v>
      </c>
      <c r="S2008" s="16">
        <f>SUMIF('Tool Pneumatics CH4 VOC BTEX'!B:B,A2008,'Tool Pneumatics CH4 VOC BTEX'!J:J)*Q2008</f>
        <v>4.9389183449030432E-4</v>
      </c>
      <c r="T2008" s="16">
        <f>SUMIF('Tool Pneumatics CH4 VOC BTEX'!B:B,A2008,'Tool Pneumatics CH4 VOC BTEX'!L:L)*Q2008</f>
        <v>7.7792767944473793E-3</v>
      </c>
      <c r="U2008" s="16">
        <f>SUMIF('Tool Pneumatics CH4 VOC BTEX'!B:B,A2008,'Tool Pneumatics CH4 VOC BTEX'!N:N)*Q2008</f>
        <v>2.2081000439124125E-3</v>
      </c>
    </row>
    <row r="2009" spans="1:21" x14ac:dyDescent="0.25">
      <c r="A2009" s="1" t="s">
        <v>4859</v>
      </c>
      <c r="B2009" s="1" t="s">
        <v>1481</v>
      </c>
      <c r="C2009" s="1" t="s">
        <v>2004</v>
      </c>
      <c r="D2009" s="3" t="s">
        <v>5243</v>
      </c>
      <c r="E2009" s="3" t="s">
        <v>5243</v>
      </c>
      <c r="F2009" s="1" t="s">
        <v>3659</v>
      </c>
      <c r="G2009" s="1">
        <v>51</v>
      </c>
      <c r="H2009" s="1" t="s">
        <v>27474</v>
      </c>
      <c r="I2009" s="1">
        <v>0</v>
      </c>
      <c r="J2009" s="1" t="s">
        <v>27474</v>
      </c>
      <c r="K2009" s="1">
        <f t="shared" si="124"/>
        <v>51</v>
      </c>
      <c r="L2009" s="2">
        <f>SUMIFS('Basin Total Well Counts'!B:B,'Basin Total Well Counts'!A:A,F2009)</f>
        <v>49164</v>
      </c>
      <c r="M2009" s="4">
        <f t="shared" si="125"/>
        <v>1.037344398340249E-3</v>
      </c>
      <c r="N2009" s="2">
        <f>SUMIF('Basin Emissions'!A:A,F2009,'Basin Emissions'!B:B)</f>
        <v>2442.1369048000001</v>
      </c>
      <c r="O2009" s="8">
        <f t="shared" si="126"/>
        <v>2.5333370381742739</v>
      </c>
      <c r="P2009" s="7">
        <f>SUMIF('Tool Pneumatics CH4 VOC BTEX'!B:B,A2009,'Tool Pneumatics CH4 VOC BTEX'!F:F)</f>
        <v>3.5899999141693102</v>
      </c>
      <c r="Q2009" s="14">
        <f t="shared" si="127"/>
        <v>0.77785445235189044</v>
      </c>
      <c r="R2009" s="16">
        <f>SUMIF('Tool Pneumatics CH4 VOC BTEX'!B:B,A2009,'Tool Pneumatics CH4 VOC BTEX'!H:H)*Q2009</f>
        <v>3.5314592999141367E-3</v>
      </c>
      <c r="S2009" s="16">
        <f>SUMIF('Tool Pneumatics CH4 VOC BTEX'!B:B,A2009,'Tool Pneumatics CH4 VOC BTEX'!J:J)*Q2009</f>
        <v>1.9990859967464701E-4</v>
      </c>
      <c r="T2009" s="16">
        <f>SUMIF('Tool Pneumatics CH4 VOC BTEX'!B:B,A2009,'Tool Pneumatics CH4 VOC BTEX'!L:L)*Q2009</f>
        <v>3.1487548929906061E-3</v>
      </c>
      <c r="U2009" s="16">
        <f>SUMIF('Tool Pneumatics CH4 VOC BTEX'!B:B,A2009,'Tool Pneumatics CH4 VOC BTEX'!N:N)*Q2009</f>
        <v>8.9375477967883372E-4</v>
      </c>
    </row>
    <row r="2010" spans="1:21" x14ac:dyDescent="0.25">
      <c r="A2010" s="1" t="s">
        <v>4860</v>
      </c>
      <c r="B2010" s="1" t="s">
        <v>1481</v>
      </c>
      <c r="C2010" s="1" t="s">
        <v>1544</v>
      </c>
      <c r="D2010" s="3" t="s">
        <v>996</v>
      </c>
      <c r="E2010" s="3" t="s">
        <v>996</v>
      </c>
      <c r="F2010" s="1" t="s">
        <v>3659</v>
      </c>
      <c r="G2010" s="1">
        <v>0</v>
      </c>
      <c r="H2010" s="1" t="s">
        <v>27474</v>
      </c>
      <c r="I2010" s="1">
        <v>0</v>
      </c>
      <c r="J2010" s="1" t="s">
        <v>27474</v>
      </c>
      <c r="K2010" s="1">
        <f t="shared" si="124"/>
        <v>0</v>
      </c>
      <c r="L2010" s="2">
        <f>SUMIFS('Basin Total Well Counts'!B:B,'Basin Total Well Counts'!A:A,F2010)</f>
        <v>49164</v>
      </c>
      <c r="M2010" s="4">
        <f t="shared" si="125"/>
        <v>0</v>
      </c>
      <c r="N2010" s="2">
        <f>SUMIF('Basin Emissions'!A:A,F2010,'Basin Emissions'!B:B)</f>
        <v>2442.1369048000001</v>
      </c>
      <c r="O2010" s="8">
        <f t="shared" si="126"/>
        <v>0</v>
      </c>
      <c r="P2010" s="7">
        <f>SUMIF('Tool Pneumatics CH4 VOC BTEX'!B:B,A2010,'Tool Pneumatics CH4 VOC BTEX'!F:F)</f>
        <v>3.5899999141693102</v>
      </c>
      <c r="Q2010" s="14">
        <f t="shared" si="127"/>
        <v>0</v>
      </c>
      <c r="R2010" s="16">
        <f>SUMIF('Tool Pneumatics CH4 VOC BTEX'!B:B,A2010,'Tool Pneumatics CH4 VOC BTEX'!H:H)*Q2010</f>
        <v>0</v>
      </c>
      <c r="S2010" s="16">
        <f>SUMIF('Tool Pneumatics CH4 VOC BTEX'!B:B,A2010,'Tool Pneumatics CH4 VOC BTEX'!J:J)*Q2010</f>
        <v>0</v>
      </c>
      <c r="T2010" s="16">
        <f>SUMIF('Tool Pneumatics CH4 VOC BTEX'!B:B,A2010,'Tool Pneumatics CH4 VOC BTEX'!L:L)*Q2010</f>
        <v>0</v>
      </c>
      <c r="U2010" s="16">
        <f>SUMIF('Tool Pneumatics CH4 VOC BTEX'!B:B,A2010,'Tool Pneumatics CH4 VOC BTEX'!N:N)*Q2010</f>
        <v>0</v>
      </c>
    </row>
    <row r="2011" spans="1:21" x14ac:dyDescent="0.25">
      <c r="A2011" s="1" t="s">
        <v>4861</v>
      </c>
      <c r="B2011" s="1" t="s">
        <v>1481</v>
      </c>
      <c r="C2011" s="1" t="s">
        <v>1626</v>
      </c>
      <c r="D2011" s="3" t="s">
        <v>996</v>
      </c>
      <c r="E2011" s="3" t="s">
        <v>996</v>
      </c>
      <c r="F2011" s="1" t="s">
        <v>3659</v>
      </c>
      <c r="G2011" s="1">
        <v>0</v>
      </c>
      <c r="H2011" s="1" t="s">
        <v>27474</v>
      </c>
      <c r="I2011" s="1">
        <v>0</v>
      </c>
      <c r="J2011" s="1" t="s">
        <v>27474</v>
      </c>
      <c r="K2011" s="1">
        <f t="shared" si="124"/>
        <v>0</v>
      </c>
      <c r="L2011" s="2">
        <f>SUMIFS('Basin Total Well Counts'!B:B,'Basin Total Well Counts'!A:A,F2011)</f>
        <v>49164</v>
      </c>
      <c r="M2011" s="4">
        <f t="shared" si="125"/>
        <v>0</v>
      </c>
      <c r="N2011" s="2">
        <f>SUMIF('Basin Emissions'!A:A,F2011,'Basin Emissions'!B:B)</f>
        <v>2442.1369048000001</v>
      </c>
      <c r="O2011" s="8">
        <f t="shared" si="126"/>
        <v>0</v>
      </c>
      <c r="P2011" s="7">
        <f>SUMIF('Tool Pneumatics CH4 VOC BTEX'!B:B,A2011,'Tool Pneumatics CH4 VOC BTEX'!F:F)</f>
        <v>3.5899999141693102</v>
      </c>
      <c r="Q2011" s="14">
        <f t="shared" si="127"/>
        <v>0</v>
      </c>
      <c r="R2011" s="16">
        <f>SUMIF('Tool Pneumatics CH4 VOC BTEX'!B:B,A2011,'Tool Pneumatics CH4 VOC BTEX'!H:H)*Q2011</f>
        <v>0</v>
      </c>
      <c r="S2011" s="16">
        <f>SUMIF('Tool Pneumatics CH4 VOC BTEX'!B:B,A2011,'Tool Pneumatics CH4 VOC BTEX'!J:J)*Q2011</f>
        <v>0</v>
      </c>
      <c r="T2011" s="16">
        <f>SUMIF('Tool Pneumatics CH4 VOC BTEX'!B:B,A2011,'Tool Pneumatics CH4 VOC BTEX'!L:L)*Q2011</f>
        <v>0</v>
      </c>
      <c r="U2011" s="16">
        <f>SUMIF('Tool Pneumatics CH4 VOC BTEX'!B:B,A2011,'Tool Pneumatics CH4 VOC BTEX'!N:N)*Q2011</f>
        <v>0</v>
      </c>
    </row>
    <row r="2012" spans="1:21" x14ac:dyDescent="0.25">
      <c r="A2012" s="1" t="s">
        <v>4862</v>
      </c>
      <c r="B2012" s="1" t="s">
        <v>1481</v>
      </c>
      <c r="C2012" s="1" t="s">
        <v>1528</v>
      </c>
      <c r="D2012" s="3" t="s">
        <v>996</v>
      </c>
      <c r="E2012" s="3" t="s">
        <v>996</v>
      </c>
      <c r="F2012" s="1" t="s">
        <v>2732</v>
      </c>
      <c r="G2012" s="1">
        <v>0</v>
      </c>
      <c r="H2012" s="1" t="s">
        <v>27474</v>
      </c>
      <c r="I2012" s="1">
        <v>0</v>
      </c>
      <c r="J2012" s="1" t="s">
        <v>27474</v>
      </c>
      <c r="K2012" s="1">
        <f t="shared" si="124"/>
        <v>0</v>
      </c>
      <c r="L2012" s="2">
        <f>SUMIFS('Basin Total Well Counts'!B:B,'Basin Total Well Counts'!A:A,F2012)</f>
        <v>0</v>
      </c>
      <c r="M2012" s="4">
        <f t="shared" si="125"/>
        <v>0</v>
      </c>
      <c r="N2012" s="2">
        <f>SUMIF('Basin Emissions'!A:A,F2012,'Basin Emissions'!B:B)</f>
        <v>22.899069699999998</v>
      </c>
      <c r="O2012" s="8">
        <f t="shared" si="126"/>
        <v>0</v>
      </c>
      <c r="P2012" s="7">
        <f>SUMIF('Tool Pneumatics CH4 VOC BTEX'!B:B,A2012,'Tool Pneumatics CH4 VOC BTEX'!F:F)</f>
        <v>3.5899999141693102</v>
      </c>
      <c r="Q2012" s="14">
        <f t="shared" si="127"/>
        <v>0</v>
      </c>
      <c r="R2012" s="16">
        <f>SUMIF('Tool Pneumatics CH4 VOC BTEX'!B:B,A2012,'Tool Pneumatics CH4 VOC BTEX'!H:H)*Q2012</f>
        <v>0</v>
      </c>
      <c r="S2012" s="16">
        <f>SUMIF('Tool Pneumatics CH4 VOC BTEX'!B:B,A2012,'Tool Pneumatics CH4 VOC BTEX'!J:J)*Q2012</f>
        <v>0</v>
      </c>
      <c r="T2012" s="16">
        <f>SUMIF('Tool Pneumatics CH4 VOC BTEX'!B:B,A2012,'Tool Pneumatics CH4 VOC BTEX'!L:L)*Q2012</f>
        <v>0</v>
      </c>
      <c r="U2012" s="16">
        <f>SUMIF('Tool Pneumatics CH4 VOC BTEX'!B:B,A2012,'Tool Pneumatics CH4 VOC BTEX'!N:N)*Q2012</f>
        <v>0</v>
      </c>
    </row>
    <row r="2013" spans="1:21" x14ac:dyDescent="0.25">
      <c r="A2013" s="1" t="s">
        <v>4863</v>
      </c>
      <c r="B2013" s="1" t="s">
        <v>1481</v>
      </c>
      <c r="C2013" s="1" t="s">
        <v>1115</v>
      </c>
      <c r="D2013" s="3" t="s">
        <v>5270</v>
      </c>
      <c r="E2013" s="3" t="s">
        <v>5270</v>
      </c>
      <c r="F2013" s="1" t="s">
        <v>2240</v>
      </c>
      <c r="G2013" s="1">
        <v>0</v>
      </c>
      <c r="H2013" s="1" t="s">
        <v>27474</v>
      </c>
      <c r="I2013" s="1">
        <v>0</v>
      </c>
      <c r="J2013" s="1" t="s">
        <v>27474</v>
      </c>
      <c r="K2013" s="1">
        <f t="shared" si="124"/>
        <v>0</v>
      </c>
      <c r="L2013" s="2">
        <f>SUMIFS('Basin Total Well Counts'!B:B,'Basin Total Well Counts'!A:A,F2013)</f>
        <v>0</v>
      </c>
      <c r="M2013" s="4">
        <f t="shared" si="125"/>
        <v>0</v>
      </c>
      <c r="N2013" s="2">
        <f>SUMIF('Basin Emissions'!A:A,F2013,'Basin Emissions'!B:B)</f>
        <v>1897.7414753999999</v>
      </c>
      <c r="O2013" s="8">
        <f t="shared" si="126"/>
        <v>0</v>
      </c>
      <c r="P2013" s="7">
        <f>SUMIF('Tool Pneumatics CH4 VOC BTEX'!B:B,A2013,'Tool Pneumatics CH4 VOC BTEX'!F:F)</f>
        <v>3.5899999141693102</v>
      </c>
      <c r="Q2013" s="14">
        <f t="shared" si="127"/>
        <v>0</v>
      </c>
      <c r="R2013" s="16">
        <f>SUMIF('Tool Pneumatics CH4 VOC BTEX'!B:B,A2013,'Tool Pneumatics CH4 VOC BTEX'!H:H)*Q2013</f>
        <v>0</v>
      </c>
      <c r="S2013" s="16">
        <f>SUMIF('Tool Pneumatics CH4 VOC BTEX'!B:B,A2013,'Tool Pneumatics CH4 VOC BTEX'!J:J)*Q2013</f>
        <v>0</v>
      </c>
      <c r="T2013" s="16">
        <f>SUMIF('Tool Pneumatics CH4 VOC BTEX'!B:B,A2013,'Tool Pneumatics CH4 VOC BTEX'!L:L)*Q2013</f>
        <v>0</v>
      </c>
      <c r="U2013" s="16">
        <f>SUMIF('Tool Pneumatics CH4 VOC BTEX'!B:B,A2013,'Tool Pneumatics CH4 VOC BTEX'!N:N)*Q2013</f>
        <v>0</v>
      </c>
    </row>
    <row r="2014" spans="1:21" x14ac:dyDescent="0.25">
      <c r="A2014" s="1" t="s">
        <v>4864</v>
      </c>
      <c r="B2014" s="1" t="s">
        <v>1481</v>
      </c>
      <c r="C2014" s="1" t="s">
        <v>1777</v>
      </c>
      <c r="D2014" s="3" t="s">
        <v>996</v>
      </c>
      <c r="E2014" s="3" t="s">
        <v>996</v>
      </c>
      <c r="F2014" s="1" t="s">
        <v>3659</v>
      </c>
      <c r="G2014" s="1">
        <v>1</v>
      </c>
      <c r="H2014" s="1" t="s">
        <v>27474</v>
      </c>
      <c r="I2014" s="1">
        <v>0</v>
      </c>
      <c r="J2014" s="1" t="s">
        <v>27474</v>
      </c>
      <c r="K2014" s="1">
        <f t="shared" si="124"/>
        <v>1</v>
      </c>
      <c r="L2014" s="2">
        <f>SUMIFS('Basin Total Well Counts'!B:B,'Basin Total Well Counts'!A:A,F2014)</f>
        <v>49164</v>
      </c>
      <c r="M2014" s="4">
        <f t="shared" si="125"/>
        <v>2.0340086241965665E-5</v>
      </c>
      <c r="N2014" s="2">
        <f>SUMIF('Basin Emissions'!A:A,F2014,'Basin Emissions'!B:B)</f>
        <v>2442.1369048000001</v>
      </c>
      <c r="O2014" s="8">
        <f t="shared" si="126"/>
        <v>4.9673275258319098E-2</v>
      </c>
      <c r="P2014" s="7">
        <f>SUMIF('Tool Pneumatics CH4 VOC BTEX'!B:B,A2014,'Tool Pneumatics CH4 VOC BTEX'!F:F)</f>
        <v>3.5899999141693102</v>
      </c>
      <c r="Q2014" s="14">
        <f t="shared" si="127"/>
        <v>1.5252048085331184E-2</v>
      </c>
      <c r="R2014" s="16">
        <f>SUMIF('Tool Pneumatics CH4 VOC BTEX'!B:B,A2014,'Tool Pneumatics CH4 VOC BTEX'!H:H)*Q2014</f>
        <v>6.9244299998316394E-5</v>
      </c>
      <c r="S2014" s="16">
        <f>SUMIF('Tool Pneumatics CH4 VOC BTEX'!B:B,A2014,'Tool Pneumatics CH4 VOC BTEX'!J:J)*Q2014</f>
        <v>3.9197764642087643E-6</v>
      </c>
      <c r="T2014" s="16">
        <f>SUMIF('Tool Pneumatics CH4 VOC BTEX'!B:B,A2014,'Tool Pneumatics CH4 VOC BTEX'!L:L)*Q2014</f>
        <v>6.1740292019423645E-5</v>
      </c>
      <c r="U2014" s="16">
        <f>SUMIF('Tool Pneumatics CH4 VOC BTEX'!B:B,A2014,'Tool Pneumatics CH4 VOC BTEX'!N:N)*Q2014</f>
        <v>1.7524603523114385E-5</v>
      </c>
    </row>
    <row r="2015" spans="1:21" x14ac:dyDescent="0.25">
      <c r="A2015" s="1" t="s">
        <v>4865</v>
      </c>
      <c r="B2015" s="1" t="s">
        <v>1481</v>
      </c>
      <c r="C2015" s="1" t="s">
        <v>1487</v>
      </c>
      <c r="D2015" s="3" t="s">
        <v>1006</v>
      </c>
      <c r="E2015" s="3" t="s">
        <v>1006</v>
      </c>
      <c r="F2015" s="1" t="s">
        <v>3659</v>
      </c>
      <c r="G2015" s="1">
        <v>2</v>
      </c>
      <c r="H2015" s="1" t="s">
        <v>27474</v>
      </c>
      <c r="I2015" s="1">
        <v>0</v>
      </c>
      <c r="J2015" s="1" t="s">
        <v>27474</v>
      </c>
      <c r="K2015" s="1">
        <f t="shared" si="124"/>
        <v>2</v>
      </c>
      <c r="L2015" s="2">
        <f>SUMIFS('Basin Total Well Counts'!B:B,'Basin Total Well Counts'!A:A,F2015)</f>
        <v>49164</v>
      </c>
      <c r="M2015" s="4">
        <f t="shared" si="125"/>
        <v>4.068017248393133E-5</v>
      </c>
      <c r="N2015" s="2">
        <f>SUMIF('Basin Emissions'!A:A,F2015,'Basin Emissions'!B:B)</f>
        <v>2442.1369048000001</v>
      </c>
      <c r="O2015" s="8">
        <f t="shared" si="126"/>
        <v>9.9346550516638196E-2</v>
      </c>
      <c r="P2015" s="7">
        <f>SUMIF('Tool Pneumatics CH4 VOC BTEX'!B:B,A2015,'Tool Pneumatics CH4 VOC BTEX'!F:F)</f>
        <v>3.5899999141693102</v>
      </c>
      <c r="Q2015" s="14">
        <f t="shared" si="127"/>
        <v>3.0504096170662368E-2</v>
      </c>
      <c r="R2015" s="16">
        <f>SUMIF('Tool Pneumatics CH4 VOC BTEX'!B:B,A2015,'Tool Pneumatics CH4 VOC BTEX'!H:H)*Q2015</f>
        <v>1.3848859999663279E-4</v>
      </c>
      <c r="S2015" s="16">
        <f>SUMIF('Tool Pneumatics CH4 VOC BTEX'!B:B,A2015,'Tool Pneumatics CH4 VOC BTEX'!J:J)*Q2015</f>
        <v>7.8395529284175286E-6</v>
      </c>
      <c r="T2015" s="16">
        <f>SUMIF('Tool Pneumatics CH4 VOC BTEX'!B:B,A2015,'Tool Pneumatics CH4 VOC BTEX'!L:L)*Q2015</f>
        <v>1.2348058403884729E-4</v>
      </c>
      <c r="U2015" s="16">
        <f>SUMIF('Tool Pneumatics CH4 VOC BTEX'!B:B,A2015,'Tool Pneumatics CH4 VOC BTEX'!N:N)*Q2015</f>
        <v>3.504920704622877E-5</v>
      </c>
    </row>
    <row r="2016" spans="1:21" x14ac:dyDescent="0.25">
      <c r="A2016" s="1" t="s">
        <v>4866</v>
      </c>
      <c r="B2016" s="1" t="s">
        <v>1481</v>
      </c>
      <c r="C2016" s="1" t="s">
        <v>2138</v>
      </c>
      <c r="D2016" s="3" t="s">
        <v>1006</v>
      </c>
      <c r="E2016" s="3" t="s">
        <v>1006</v>
      </c>
      <c r="F2016" s="1" t="s">
        <v>3659</v>
      </c>
      <c r="G2016" s="1">
        <v>1</v>
      </c>
      <c r="H2016" s="1" t="s">
        <v>27474</v>
      </c>
      <c r="I2016" s="1">
        <v>0</v>
      </c>
      <c r="J2016" s="1" t="s">
        <v>27474</v>
      </c>
      <c r="K2016" s="1">
        <f t="shared" si="124"/>
        <v>1</v>
      </c>
      <c r="L2016" s="2">
        <f>SUMIFS('Basin Total Well Counts'!B:B,'Basin Total Well Counts'!A:A,F2016)</f>
        <v>49164</v>
      </c>
      <c r="M2016" s="4">
        <f t="shared" si="125"/>
        <v>2.0340086241965665E-5</v>
      </c>
      <c r="N2016" s="2">
        <f>SUMIF('Basin Emissions'!A:A,F2016,'Basin Emissions'!B:B)</f>
        <v>2442.1369048000001</v>
      </c>
      <c r="O2016" s="8">
        <f t="shared" si="126"/>
        <v>4.9673275258319098E-2</v>
      </c>
      <c r="P2016" s="7">
        <f>SUMIF('Tool Pneumatics CH4 VOC BTEX'!B:B,A2016,'Tool Pneumatics CH4 VOC BTEX'!F:F)</f>
        <v>3.5899999141693102</v>
      </c>
      <c r="Q2016" s="14">
        <f t="shared" si="127"/>
        <v>1.5252048085331184E-2</v>
      </c>
      <c r="R2016" s="16">
        <f>SUMIF('Tool Pneumatics CH4 VOC BTEX'!B:B,A2016,'Tool Pneumatics CH4 VOC BTEX'!H:H)*Q2016</f>
        <v>6.9244299998316394E-5</v>
      </c>
      <c r="S2016" s="16">
        <f>SUMIF('Tool Pneumatics CH4 VOC BTEX'!B:B,A2016,'Tool Pneumatics CH4 VOC BTEX'!J:J)*Q2016</f>
        <v>3.9197764642087643E-6</v>
      </c>
      <c r="T2016" s="16">
        <f>SUMIF('Tool Pneumatics CH4 VOC BTEX'!B:B,A2016,'Tool Pneumatics CH4 VOC BTEX'!L:L)*Q2016</f>
        <v>6.1740292019423645E-5</v>
      </c>
      <c r="U2016" s="16">
        <f>SUMIF('Tool Pneumatics CH4 VOC BTEX'!B:B,A2016,'Tool Pneumatics CH4 VOC BTEX'!N:N)*Q2016</f>
        <v>1.7524603523114385E-5</v>
      </c>
    </row>
    <row r="2017" spans="1:21" x14ac:dyDescent="0.25">
      <c r="A2017" s="1" t="s">
        <v>4867</v>
      </c>
      <c r="B2017" s="1" t="s">
        <v>1481</v>
      </c>
      <c r="C2017" s="1" t="s">
        <v>4868</v>
      </c>
      <c r="D2017" s="3" t="s">
        <v>5270</v>
      </c>
      <c r="E2017" s="3" t="s">
        <v>5270</v>
      </c>
      <c r="F2017" s="1" t="s">
        <v>3659</v>
      </c>
      <c r="G2017" s="1">
        <v>22</v>
      </c>
      <c r="H2017" s="1" t="s">
        <v>27474</v>
      </c>
      <c r="I2017" s="1">
        <v>0</v>
      </c>
      <c r="J2017" s="1" t="s">
        <v>27474</v>
      </c>
      <c r="K2017" s="1">
        <f t="shared" si="124"/>
        <v>22</v>
      </c>
      <c r="L2017" s="2">
        <f>SUMIFS('Basin Total Well Counts'!B:B,'Basin Total Well Counts'!A:A,F2017)</f>
        <v>49164</v>
      </c>
      <c r="M2017" s="4">
        <f t="shared" si="125"/>
        <v>4.4748189732324463E-4</v>
      </c>
      <c r="N2017" s="2">
        <f>SUMIF('Basin Emissions'!A:A,F2017,'Basin Emissions'!B:B)</f>
        <v>2442.1369048000001</v>
      </c>
      <c r="O2017" s="8">
        <f t="shared" si="126"/>
        <v>1.0928120556830201</v>
      </c>
      <c r="P2017" s="7">
        <f>SUMIF('Tool Pneumatics CH4 VOC BTEX'!B:B,A2017,'Tool Pneumatics CH4 VOC BTEX'!F:F)</f>
        <v>3.5899999141693102</v>
      </c>
      <c r="Q2017" s="14">
        <f t="shared" si="127"/>
        <v>0.33554505787728606</v>
      </c>
      <c r="R2017" s="16">
        <f>SUMIF('Tool Pneumatics CH4 VOC BTEX'!B:B,A2017,'Tool Pneumatics CH4 VOC BTEX'!H:H)*Q2017</f>
        <v>1.5233745999629607E-3</v>
      </c>
      <c r="S2017" s="16">
        <f>SUMIF('Tool Pneumatics CH4 VOC BTEX'!B:B,A2017,'Tool Pneumatics CH4 VOC BTEX'!J:J)*Q2017</f>
        <v>8.6235082212592816E-5</v>
      </c>
      <c r="T2017" s="16">
        <f>SUMIF('Tool Pneumatics CH4 VOC BTEX'!B:B,A2017,'Tool Pneumatics CH4 VOC BTEX'!L:L)*Q2017</f>
        <v>1.3582864244273203E-3</v>
      </c>
      <c r="U2017" s="16">
        <f>SUMIF('Tool Pneumatics CH4 VOC BTEX'!B:B,A2017,'Tool Pneumatics CH4 VOC BTEX'!N:N)*Q2017</f>
        <v>3.8554127750851648E-4</v>
      </c>
    </row>
    <row r="2018" spans="1:21" x14ac:dyDescent="0.25">
      <c r="A2018" s="1" t="s">
        <v>4869</v>
      </c>
      <c r="B2018" s="1" t="s">
        <v>1481</v>
      </c>
      <c r="C2018" s="1" t="s">
        <v>1549</v>
      </c>
      <c r="D2018" s="3" t="s">
        <v>5243</v>
      </c>
      <c r="E2018" s="3" t="s">
        <v>5243</v>
      </c>
      <c r="F2018" s="1" t="s">
        <v>1015</v>
      </c>
      <c r="G2018" s="1">
        <v>0</v>
      </c>
      <c r="H2018" s="1" t="s">
        <v>27474</v>
      </c>
      <c r="I2018" s="1">
        <v>0</v>
      </c>
      <c r="J2018" s="1" t="s">
        <v>27474</v>
      </c>
      <c r="K2018" s="1">
        <f t="shared" si="124"/>
        <v>0</v>
      </c>
      <c r="L2018" s="2">
        <f>SUMIFS('Basin Total Well Counts'!B:B,'Basin Total Well Counts'!A:A,F2018)</f>
        <v>100308</v>
      </c>
      <c r="M2018" s="4">
        <f t="shared" si="125"/>
        <v>0</v>
      </c>
      <c r="N2018" s="2">
        <f>SUMIF('Basin Emissions'!A:A,F2018,'Basin Emissions'!B:B)</f>
        <v>7867.8947644</v>
      </c>
      <c r="O2018" s="8">
        <f t="shared" si="126"/>
        <v>0</v>
      </c>
      <c r="P2018" s="7">
        <f>SUMIF('Tool Pneumatics CH4 VOC BTEX'!B:B,A2018,'Tool Pneumatics CH4 VOC BTEX'!F:F)</f>
        <v>3.5899999141693102</v>
      </c>
      <c r="Q2018" s="14">
        <f t="shared" si="127"/>
        <v>0</v>
      </c>
      <c r="R2018" s="16">
        <f>SUMIF('Tool Pneumatics CH4 VOC BTEX'!B:B,A2018,'Tool Pneumatics CH4 VOC BTEX'!H:H)*Q2018</f>
        <v>0</v>
      </c>
      <c r="S2018" s="16">
        <f>SUMIF('Tool Pneumatics CH4 VOC BTEX'!B:B,A2018,'Tool Pneumatics CH4 VOC BTEX'!J:J)*Q2018</f>
        <v>0</v>
      </c>
      <c r="T2018" s="16">
        <f>SUMIF('Tool Pneumatics CH4 VOC BTEX'!B:B,A2018,'Tool Pneumatics CH4 VOC BTEX'!L:L)*Q2018</f>
        <v>0</v>
      </c>
      <c r="U2018" s="16">
        <f>SUMIF('Tool Pneumatics CH4 VOC BTEX'!B:B,A2018,'Tool Pneumatics CH4 VOC BTEX'!N:N)*Q2018</f>
        <v>0</v>
      </c>
    </row>
    <row r="2019" spans="1:21" x14ac:dyDescent="0.25">
      <c r="A2019" s="1" t="s">
        <v>4870</v>
      </c>
      <c r="B2019" s="1" t="s">
        <v>1481</v>
      </c>
      <c r="C2019" s="1" t="s">
        <v>3864</v>
      </c>
      <c r="D2019" s="3" t="s">
        <v>5243</v>
      </c>
      <c r="E2019" s="3" t="s">
        <v>5243</v>
      </c>
      <c r="F2019" s="1" t="s">
        <v>3659</v>
      </c>
      <c r="G2019" s="1">
        <v>0</v>
      </c>
      <c r="H2019" s="1" t="s">
        <v>27474</v>
      </c>
      <c r="I2019" s="1">
        <v>0</v>
      </c>
      <c r="J2019" s="1" t="s">
        <v>27474</v>
      </c>
      <c r="K2019" s="1">
        <f t="shared" si="124"/>
        <v>0</v>
      </c>
      <c r="L2019" s="2">
        <f>SUMIFS('Basin Total Well Counts'!B:B,'Basin Total Well Counts'!A:A,F2019)</f>
        <v>49164</v>
      </c>
      <c r="M2019" s="4">
        <f t="shared" si="125"/>
        <v>0</v>
      </c>
      <c r="N2019" s="2">
        <f>SUMIF('Basin Emissions'!A:A,F2019,'Basin Emissions'!B:B)</f>
        <v>2442.1369048000001</v>
      </c>
      <c r="O2019" s="8">
        <f t="shared" si="126"/>
        <v>0</v>
      </c>
      <c r="P2019" s="7">
        <f>SUMIF('Tool Pneumatics CH4 VOC BTEX'!B:B,A2019,'Tool Pneumatics CH4 VOC BTEX'!F:F)</f>
        <v>3.5899999141693102</v>
      </c>
      <c r="Q2019" s="14">
        <f t="shared" si="127"/>
        <v>0</v>
      </c>
      <c r="R2019" s="16">
        <f>SUMIF('Tool Pneumatics CH4 VOC BTEX'!B:B,A2019,'Tool Pneumatics CH4 VOC BTEX'!H:H)*Q2019</f>
        <v>0</v>
      </c>
      <c r="S2019" s="16">
        <f>SUMIF('Tool Pneumatics CH4 VOC BTEX'!B:B,A2019,'Tool Pneumatics CH4 VOC BTEX'!J:J)*Q2019</f>
        <v>0</v>
      </c>
      <c r="T2019" s="16">
        <f>SUMIF('Tool Pneumatics CH4 VOC BTEX'!B:B,A2019,'Tool Pneumatics CH4 VOC BTEX'!L:L)*Q2019</f>
        <v>0</v>
      </c>
      <c r="U2019" s="16">
        <f>SUMIF('Tool Pneumatics CH4 VOC BTEX'!B:B,A2019,'Tool Pneumatics CH4 VOC BTEX'!N:N)*Q2019</f>
        <v>0</v>
      </c>
    </row>
    <row r="2020" spans="1:21" x14ac:dyDescent="0.25">
      <c r="A2020" s="1" t="s">
        <v>4871</v>
      </c>
      <c r="B2020" s="1" t="s">
        <v>1481</v>
      </c>
      <c r="C2020" s="1" t="s">
        <v>1992</v>
      </c>
      <c r="D2020" s="3" t="s">
        <v>3510</v>
      </c>
      <c r="E2020" s="3" t="s">
        <v>3510</v>
      </c>
      <c r="F2020" s="1" t="s">
        <v>3659</v>
      </c>
      <c r="G2020" s="1">
        <v>3</v>
      </c>
      <c r="H2020" s="1" t="s">
        <v>27474</v>
      </c>
      <c r="I2020" s="1">
        <v>0</v>
      </c>
      <c r="J2020" s="1" t="s">
        <v>27474</v>
      </c>
      <c r="K2020" s="1">
        <f t="shared" si="124"/>
        <v>3</v>
      </c>
      <c r="L2020" s="2">
        <f>SUMIFS('Basin Total Well Counts'!B:B,'Basin Total Well Counts'!A:A,F2020)</f>
        <v>49164</v>
      </c>
      <c r="M2020" s="4">
        <f t="shared" si="125"/>
        <v>6.1020258725896998E-5</v>
      </c>
      <c r="N2020" s="2">
        <f>SUMIF('Basin Emissions'!A:A,F2020,'Basin Emissions'!B:B)</f>
        <v>2442.1369048000001</v>
      </c>
      <c r="O2020" s="8">
        <f t="shared" si="126"/>
        <v>0.14901982577495729</v>
      </c>
      <c r="P2020" s="7">
        <f>SUMIF('Tool Pneumatics CH4 VOC BTEX'!B:B,A2020,'Tool Pneumatics CH4 VOC BTEX'!F:F)</f>
        <v>3.5899999141693102</v>
      </c>
      <c r="Q2020" s="14">
        <f t="shared" si="127"/>
        <v>4.5756144255993551E-2</v>
      </c>
      <c r="R2020" s="16">
        <f>SUMIF('Tool Pneumatics CH4 VOC BTEX'!B:B,A2020,'Tool Pneumatics CH4 VOC BTEX'!H:H)*Q2020</f>
        <v>2.0773289999494919E-4</v>
      </c>
      <c r="S2020" s="16">
        <f>SUMIF('Tool Pneumatics CH4 VOC BTEX'!B:B,A2020,'Tool Pneumatics CH4 VOC BTEX'!J:J)*Q2020</f>
        <v>1.1759329392626294E-5</v>
      </c>
      <c r="T2020" s="16">
        <f>SUMIF('Tool Pneumatics CH4 VOC BTEX'!B:B,A2020,'Tool Pneumatics CH4 VOC BTEX'!L:L)*Q2020</f>
        <v>1.8522087605827092E-4</v>
      </c>
      <c r="U2020" s="16">
        <f>SUMIF('Tool Pneumatics CH4 VOC BTEX'!B:B,A2020,'Tool Pneumatics CH4 VOC BTEX'!N:N)*Q2020</f>
        <v>5.2573810569343159E-5</v>
      </c>
    </row>
    <row r="2021" spans="1:21" x14ac:dyDescent="0.25">
      <c r="A2021" s="1" t="s">
        <v>4872</v>
      </c>
      <c r="B2021" s="1" t="s">
        <v>1481</v>
      </c>
      <c r="C2021" s="1" t="s">
        <v>2089</v>
      </c>
      <c r="D2021" s="3" t="s">
        <v>996</v>
      </c>
      <c r="E2021" s="3" t="s">
        <v>996</v>
      </c>
      <c r="F2021" s="1" t="s">
        <v>3659</v>
      </c>
      <c r="G2021" s="1">
        <v>0</v>
      </c>
      <c r="H2021" s="1" t="s">
        <v>27474</v>
      </c>
      <c r="I2021" s="1">
        <v>0</v>
      </c>
      <c r="J2021" s="1" t="s">
        <v>27474</v>
      </c>
      <c r="K2021" s="1">
        <f t="shared" si="124"/>
        <v>0</v>
      </c>
      <c r="L2021" s="2">
        <f>SUMIFS('Basin Total Well Counts'!B:B,'Basin Total Well Counts'!A:A,F2021)</f>
        <v>49164</v>
      </c>
      <c r="M2021" s="4">
        <f t="shared" si="125"/>
        <v>0</v>
      </c>
      <c r="N2021" s="2">
        <f>SUMIF('Basin Emissions'!A:A,F2021,'Basin Emissions'!B:B)</f>
        <v>2442.1369048000001</v>
      </c>
      <c r="O2021" s="8">
        <f t="shared" si="126"/>
        <v>0</v>
      </c>
      <c r="P2021" s="7">
        <f>SUMIF('Tool Pneumatics CH4 VOC BTEX'!B:B,A2021,'Tool Pneumatics CH4 VOC BTEX'!F:F)</f>
        <v>3.5899999141693102</v>
      </c>
      <c r="Q2021" s="14">
        <f t="shared" si="127"/>
        <v>0</v>
      </c>
      <c r="R2021" s="16">
        <f>SUMIF('Tool Pneumatics CH4 VOC BTEX'!B:B,A2021,'Tool Pneumatics CH4 VOC BTEX'!H:H)*Q2021</f>
        <v>0</v>
      </c>
      <c r="S2021" s="16">
        <f>SUMIF('Tool Pneumatics CH4 VOC BTEX'!B:B,A2021,'Tool Pneumatics CH4 VOC BTEX'!J:J)*Q2021</f>
        <v>0</v>
      </c>
      <c r="T2021" s="16">
        <f>SUMIF('Tool Pneumatics CH4 VOC BTEX'!B:B,A2021,'Tool Pneumatics CH4 VOC BTEX'!L:L)*Q2021</f>
        <v>0</v>
      </c>
      <c r="U2021" s="16">
        <f>SUMIF('Tool Pneumatics CH4 VOC BTEX'!B:B,A2021,'Tool Pneumatics CH4 VOC BTEX'!N:N)*Q2021</f>
        <v>0</v>
      </c>
    </row>
    <row r="2022" spans="1:21" x14ac:dyDescent="0.25">
      <c r="A2022" s="1" t="s">
        <v>4873</v>
      </c>
      <c r="B2022" s="1" t="s">
        <v>1481</v>
      </c>
      <c r="C2022" s="1" t="s">
        <v>1616</v>
      </c>
      <c r="D2022" s="3" t="s">
        <v>996</v>
      </c>
      <c r="E2022" s="3" t="s">
        <v>996</v>
      </c>
      <c r="F2022" s="1" t="s">
        <v>2721</v>
      </c>
      <c r="G2022" s="1">
        <v>0</v>
      </c>
      <c r="H2022" s="1" t="s">
        <v>27474</v>
      </c>
      <c r="I2022" s="1">
        <v>0</v>
      </c>
      <c r="J2022" s="1" t="s">
        <v>27474</v>
      </c>
      <c r="K2022" s="1">
        <f t="shared" si="124"/>
        <v>0</v>
      </c>
      <c r="L2022" s="2">
        <f>SUMIFS('Basin Total Well Counts'!B:B,'Basin Total Well Counts'!A:A,F2022)</f>
        <v>0</v>
      </c>
      <c r="M2022" s="4">
        <f t="shared" si="125"/>
        <v>0</v>
      </c>
      <c r="N2022" s="2">
        <f>SUMIF('Basin Emissions'!A:A,F2022,'Basin Emissions'!B:B)</f>
        <v>382.18323590000006</v>
      </c>
      <c r="O2022" s="8">
        <f t="shared" si="126"/>
        <v>0</v>
      </c>
      <c r="P2022" s="7">
        <f>SUMIF('Tool Pneumatics CH4 VOC BTEX'!B:B,A2022,'Tool Pneumatics CH4 VOC BTEX'!F:F)</f>
        <v>3.5899999141693102</v>
      </c>
      <c r="Q2022" s="14">
        <f t="shared" si="127"/>
        <v>0</v>
      </c>
      <c r="R2022" s="16">
        <f>SUMIF('Tool Pneumatics CH4 VOC BTEX'!B:B,A2022,'Tool Pneumatics CH4 VOC BTEX'!H:H)*Q2022</f>
        <v>0</v>
      </c>
      <c r="S2022" s="16">
        <f>SUMIF('Tool Pneumatics CH4 VOC BTEX'!B:B,A2022,'Tool Pneumatics CH4 VOC BTEX'!J:J)*Q2022</f>
        <v>0</v>
      </c>
      <c r="T2022" s="16">
        <f>SUMIF('Tool Pneumatics CH4 VOC BTEX'!B:B,A2022,'Tool Pneumatics CH4 VOC BTEX'!L:L)*Q2022</f>
        <v>0</v>
      </c>
      <c r="U2022" s="16">
        <f>SUMIF('Tool Pneumatics CH4 VOC BTEX'!B:B,A2022,'Tool Pneumatics CH4 VOC BTEX'!N:N)*Q2022</f>
        <v>0</v>
      </c>
    </row>
    <row r="2023" spans="1:21" x14ac:dyDescent="0.25">
      <c r="A2023" s="1" t="s">
        <v>4874</v>
      </c>
      <c r="B2023" s="1" t="s">
        <v>1481</v>
      </c>
      <c r="C2023" s="1" t="s">
        <v>1721</v>
      </c>
      <c r="D2023" s="3" t="s">
        <v>1006</v>
      </c>
      <c r="E2023" s="3" t="s">
        <v>1006</v>
      </c>
      <c r="F2023" s="1" t="s">
        <v>2732</v>
      </c>
      <c r="G2023" s="1">
        <v>0</v>
      </c>
      <c r="H2023" s="1" t="s">
        <v>27474</v>
      </c>
      <c r="I2023" s="1">
        <v>0</v>
      </c>
      <c r="J2023" s="1" t="s">
        <v>27474</v>
      </c>
      <c r="K2023" s="1">
        <f t="shared" si="124"/>
        <v>0</v>
      </c>
      <c r="L2023" s="2">
        <f>SUMIFS('Basin Total Well Counts'!B:B,'Basin Total Well Counts'!A:A,F2023)</f>
        <v>0</v>
      </c>
      <c r="M2023" s="4">
        <f t="shared" si="125"/>
        <v>0</v>
      </c>
      <c r="N2023" s="2">
        <f>SUMIF('Basin Emissions'!A:A,F2023,'Basin Emissions'!B:B)</f>
        <v>22.899069699999998</v>
      </c>
      <c r="O2023" s="8">
        <f t="shared" si="126"/>
        <v>0</v>
      </c>
      <c r="P2023" s="7">
        <f>SUMIF('Tool Pneumatics CH4 VOC BTEX'!B:B,A2023,'Tool Pneumatics CH4 VOC BTEX'!F:F)</f>
        <v>3.5899999141693102</v>
      </c>
      <c r="Q2023" s="14">
        <f t="shared" si="127"/>
        <v>0</v>
      </c>
      <c r="R2023" s="16">
        <f>SUMIF('Tool Pneumatics CH4 VOC BTEX'!B:B,A2023,'Tool Pneumatics CH4 VOC BTEX'!H:H)*Q2023</f>
        <v>0</v>
      </c>
      <c r="S2023" s="16">
        <f>SUMIF('Tool Pneumatics CH4 VOC BTEX'!B:B,A2023,'Tool Pneumatics CH4 VOC BTEX'!J:J)*Q2023</f>
        <v>0</v>
      </c>
      <c r="T2023" s="16">
        <f>SUMIF('Tool Pneumatics CH4 VOC BTEX'!B:B,A2023,'Tool Pneumatics CH4 VOC BTEX'!L:L)*Q2023</f>
        <v>0</v>
      </c>
      <c r="U2023" s="16">
        <f>SUMIF('Tool Pneumatics CH4 VOC BTEX'!B:B,A2023,'Tool Pneumatics CH4 VOC BTEX'!N:N)*Q2023</f>
        <v>0</v>
      </c>
    </row>
    <row r="2024" spans="1:21" x14ac:dyDescent="0.25">
      <c r="A2024" s="1" t="s">
        <v>4875</v>
      </c>
      <c r="B2024" s="1" t="s">
        <v>1481</v>
      </c>
      <c r="C2024" s="1" t="s">
        <v>1886</v>
      </c>
      <c r="D2024" s="3" t="s">
        <v>1006</v>
      </c>
      <c r="E2024" s="3" t="s">
        <v>1006</v>
      </c>
      <c r="F2024" s="1" t="s">
        <v>2721</v>
      </c>
      <c r="G2024" s="1">
        <v>0</v>
      </c>
      <c r="H2024" s="1" t="s">
        <v>27474</v>
      </c>
      <c r="I2024" s="1">
        <v>0</v>
      </c>
      <c r="J2024" s="1" t="s">
        <v>27474</v>
      </c>
      <c r="K2024" s="1">
        <f t="shared" si="124"/>
        <v>0</v>
      </c>
      <c r="L2024" s="2">
        <f>SUMIFS('Basin Total Well Counts'!B:B,'Basin Total Well Counts'!A:A,F2024)</f>
        <v>0</v>
      </c>
      <c r="M2024" s="4">
        <f t="shared" si="125"/>
        <v>0</v>
      </c>
      <c r="N2024" s="2">
        <f>SUMIF('Basin Emissions'!A:A,F2024,'Basin Emissions'!B:B)</f>
        <v>382.18323590000006</v>
      </c>
      <c r="O2024" s="8">
        <f t="shared" si="126"/>
        <v>0</v>
      </c>
      <c r="P2024" s="7">
        <f>SUMIF('Tool Pneumatics CH4 VOC BTEX'!B:B,A2024,'Tool Pneumatics CH4 VOC BTEX'!F:F)</f>
        <v>3.5899999141693102</v>
      </c>
      <c r="Q2024" s="14">
        <f t="shared" si="127"/>
        <v>0</v>
      </c>
      <c r="R2024" s="16">
        <f>SUMIF('Tool Pneumatics CH4 VOC BTEX'!B:B,A2024,'Tool Pneumatics CH4 VOC BTEX'!H:H)*Q2024</f>
        <v>0</v>
      </c>
      <c r="S2024" s="16">
        <f>SUMIF('Tool Pneumatics CH4 VOC BTEX'!B:B,A2024,'Tool Pneumatics CH4 VOC BTEX'!J:J)*Q2024</f>
        <v>0</v>
      </c>
      <c r="T2024" s="16">
        <f>SUMIF('Tool Pneumatics CH4 VOC BTEX'!B:B,A2024,'Tool Pneumatics CH4 VOC BTEX'!L:L)*Q2024</f>
        <v>0</v>
      </c>
      <c r="U2024" s="16">
        <f>SUMIF('Tool Pneumatics CH4 VOC BTEX'!B:B,A2024,'Tool Pneumatics CH4 VOC BTEX'!N:N)*Q2024</f>
        <v>0</v>
      </c>
    </row>
    <row r="2025" spans="1:21" x14ac:dyDescent="0.25">
      <c r="A2025" s="1" t="s">
        <v>4876</v>
      </c>
      <c r="B2025" s="1" t="s">
        <v>1481</v>
      </c>
      <c r="C2025" s="1" t="s">
        <v>1514</v>
      </c>
      <c r="D2025" s="3" t="s">
        <v>3496</v>
      </c>
      <c r="E2025" s="3" t="s">
        <v>3496</v>
      </c>
      <c r="F2025" s="1" t="s">
        <v>2732</v>
      </c>
      <c r="G2025" s="1">
        <v>0</v>
      </c>
      <c r="H2025" s="1" t="s">
        <v>27474</v>
      </c>
      <c r="I2025" s="1">
        <v>0</v>
      </c>
      <c r="J2025" s="1" t="s">
        <v>27474</v>
      </c>
      <c r="K2025" s="1">
        <f t="shared" si="124"/>
        <v>0</v>
      </c>
      <c r="L2025" s="2">
        <f>SUMIFS('Basin Total Well Counts'!B:B,'Basin Total Well Counts'!A:A,F2025)</f>
        <v>0</v>
      </c>
      <c r="M2025" s="4">
        <f t="shared" si="125"/>
        <v>0</v>
      </c>
      <c r="N2025" s="2">
        <f>SUMIF('Basin Emissions'!A:A,F2025,'Basin Emissions'!B:B)</f>
        <v>22.899069699999998</v>
      </c>
      <c r="O2025" s="8">
        <f t="shared" si="126"/>
        <v>0</v>
      </c>
      <c r="P2025" s="7">
        <f>SUMIF('Tool Pneumatics CH4 VOC BTEX'!B:B,A2025,'Tool Pneumatics CH4 VOC BTEX'!F:F)</f>
        <v>3.5899999141693102</v>
      </c>
      <c r="Q2025" s="14">
        <f t="shared" si="127"/>
        <v>0</v>
      </c>
      <c r="R2025" s="16">
        <f>SUMIF('Tool Pneumatics CH4 VOC BTEX'!B:B,A2025,'Tool Pneumatics CH4 VOC BTEX'!H:H)*Q2025</f>
        <v>0</v>
      </c>
      <c r="S2025" s="16">
        <f>SUMIF('Tool Pneumatics CH4 VOC BTEX'!B:B,A2025,'Tool Pneumatics CH4 VOC BTEX'!J:J)*Q2025</f>
        <v>0</v>
      </c>
      <c r="T2025" s="16">
        <f>SUMIF('Tool Pneumatics CH4 VOC BTEX'!B:B,A2025,'Tool Pneumatics CH4 VOC BTEX'!L:L)*Q2025</f>
        <v>0</v>
      </c>
      <c r="U2025" s="16">
        <f>SUMIF('Tool Pneumatics CH4 VOC BTEX'!B:B,A2025,'Tool Pneumatics CH4 VOC BTEX'!N:N)*Q2025</f>
        <v>0</v>
      </c>
    </row>
    <row r="2026" spans="1:21" x14ac:dyDescent="0.25">
      <c r="A2026" s="1" t="s">
        <v>4877</v>
      </c>
      <c r="B2026" s="1" t="s">
        <v>1481</v>
      </c>
      <c r="C2026" s="1" t="s">
        <v>1983</v>
      </c>
      <c r="D2026" s="3" t="s">
        <v>3510</v>
      </c>
      <c r="E2026" s="3" t="s">
        <v>3510</v>
      </c>
      <c r="F2026" s="1" t="s">
        <v>2721</v>
      </c>
      <c r="G2026" s="1">
        <v>0</v>
      </c>
      <c r="H2026" s="1" t="s">
        <v>27474</v>
      </c>
      <c r="I2026" s="1">
        <v>0</v>
      </c>
      <c r="J2026" s="1" t="s">
        <v>27474</v>
      </c>
      <c r="K2026" s="1">
        <f t="shared" si="124"/>
        <v>0</v>
      </c>
      <c r="L2026" s="2">
        <f>SUMIFS('Basin Total Well Counts'!B:B,'Basin Total Well Counts'!A:A,F2026)</f>
        <v>0</v>
      </c>
      <c r="M2026" s="4">
        <f t="shared" si="125"/>
        <v>0</v>
      </c>
      <c r="N2026" s="2">
        <f>SUMIF('Basin Emissions'!A:A,F2026,'Basin Emissions'!B:B)</f>
        <v>382.18323590000006</v>
      </c>
      <c r="O2026" s="8">
        <f t="shared" si="126"/>
        <v>0</v>
      </c>
      <c r="P2026" s="7">
        <f>SUMIF('Tool Pneumatics CH4 VOC BTEX'!B:B,A2026,'Tool Pneumatics CH4 VOC BTEX'!F:F)</f>
        <v>3.5899999141693102</v>
      </c>
      <c r="Q2026" s="14">
        <f t="shared" si="127"/>
        <v>0</v>
      </c>
      <c r="R2026" s="16">
        <f>SUMIF('Tool Pneumatics CH4 VOC BTEX'!B:B,A2026,'Tool Pneumatics CH4 VOC BTEX'!H:H)*Q2026</f>
        <v>0</v>
      </c>
      <c r="S2026" s="16">
        <f>SUMIF('Tool Pneumatics CH4 VOC BTEX'!B:B,A2026,'Tool Pneumatics CH4 VOC BTEX'!J:J)*Q2026</f>
        <v>0</v>
      </c>
      <c r="T2026" s="16">
        <f>SUMIF('Tool Pneumatics CH4 VOC BTEX'!B:B,A2026,'Tool Pneumatics CH4 VOC BTEX'!L:L)*Q2026</f>
        <v>0</v>
      </c>
      <c r="U2026" s="16">
        <f>SUMIF('Tool Pneumatics CH4 VOC BTEX'!B:B,A2026,'Tool Pneumatics CH4 VOC BTEX'!N:N)*Q2026</f>
        <v>0</v>
      </c>
    </row>
    <row r="2027" spans="1:21" x14ac:dyDescent="0.25">
      <c r="A2027" s="1" t="s">
        <v>4878</v>
      </c>
      <c r="B2027" s="1" t="s">
        <v>1481</v>
      </c>
      <c r="C2027" s="1" t="s">
        <v>1782</v>
      </c>
      <c r="D2027" s="3" t="s">
        <v>5243</v>
      </c>
      <c r="E2027" s="3" t="s">
        <v>5243</v>
      </c>
      <c r="F2027" s="1" t="s">
        <v>4838</v>
      </c>
      <c r="G2027" s="1">
        <v>0</v>
      </c>
      <c r="H2027" s="1" t="s">
        <v>27474</v>
      </c>
      <c r="I2027" s="1">
        <v>0</v>
      </c>
      <c r="J2027" s="1" t="s">
        <v>27474</v>
      </c>
      <c r="K2027" s="1">
        <f t="shared" si="124"/>
        <v>0</v>
      </c>
      <c r="L2027" s="2">
        <f>SUMIFS('Basin Total Well Counts'!B:B,'Basin Total Well Counts'!A:A,F2027)</f>
        <v>0</v>
      </c>
      <c r="M2027" s="4">
        <f t="shared" si="125"/>
        <v>0</v>
      </c>
      <c r="N2027" s="2">
        <f>SUMIF('Basin Emissions'!A:A,F2027,'Basin Emissions'!B:B)</f>
        <v>11.058</v>
      </c>
      <c r="O2027" s="8">
        <f t="shared" si="126"/>
        <v>0</v>
      </c>
      <c r="P2027" s="7">
        <f>SUMIF('Tool Pneumatics CH4 VOC BTEX'!B:B,A2027,'Tool Pneumatics CH4 VOC BTEX'!F:F)</f>
        <v>3.5899999141693102</v>
      </c>
      <c r="Q2027" s="14">
        <f t="shared" si="127"/>
        <v>0</v>
      </c>
      <c r="R2027" s="16">
        <f>SUMIF('Tool Pneumatics CH4 VOC BTEX'!B:B,A2027,'Tool Pneumatics CH4 VOC BTEX'!H:H)*Q2027</f>
        <v>0</v>
      </c>
      <c r="S2027" s="16">
        <f>SUMIF('Tool Pneumatics CH4 VOC BTEX'!B:B,A2027,'Tool Pneumatics CH4 VOC BTEX'!J:J)*Q2027</f>
        <v>0</v>
      </c>
      <c r="T2027" s="16">
        <f>SUMIF('Tool Pneumatics CH4 VOC BTEX'!B:B,A2027,'Tool Pneumatics CH4 VOC BTEX'!L:L)*Q2027</f>
        <v>0</v>
      </c>
      <c r="U2027" s="16">
        <f>SUMIF('Tool Pneumatics CH4 VOC BTEX'!B:B,A2027,'Tool Pneumatics CH4 VOC BTEX'!N:N)*Q2027</f>
        <v>0</v>
      </c>
    </row>
    <row r="2028" spans="1:21" x14ac:dyDescent="0.25">
      <c r="A2028" s="1" t="s">
        <v>4879</v>
      </c>
      <c r="B2028" s="1" t="s">
        <v>1481</v>
      </c>
      <c r="C2028" s="1" t="s">
        <v>2080</v>
      </c>
      <c r="D2028" s="3" t="s">
        <v>1006</v>
      </c>
      <c r="E2028" s="3" t="s">
        <v>1006</v>
      </c>
      <c r="F2028" s="1" t="s">
        <v>3659</v>
      </c>
      <c r="G2028" s="1">
        <v>0</v>
      </c>
      <c r="H2028" s="1" t="s">
        <v>27474</v>
      </c>
      <c r="I2028" s="1">
        <v>0</v>
      </c>
      <c r="J2028" s="1" t="s">
        <v>27474</v>
      </c>
      <c r="K2028" s="1">
        <f t="shared" si="124"/>
        <v>0</v>
      </c>
      <c r="L2028" s="2">
        <f>SUMIFS('Basin Total Well Counts'!B:B,'Basin Total Well Counts'!A:A,F2028)</f>
        <v>49164</v>
      </c>
      <c r="M2028" s="4">
        <f t="shared" si="125"/>
        <v>0</v>
      </c>
      <c r="N2028" s="2">
        <f>SUMIF('Basin Emissions'!A:A,F2028,'Basin Emissions'!B:B)</f>
        <v>2442.1369048000001</v>
      </c>
      <c r="O2028" s="8">
        <f t="shared" si="126"/>
        <v>0</v>
      </c>
      <c r="P2028" s="7">
        <f>SUMIF('Tool Pneumatics CH4 VOC BTEX'!B:B,A2028,'Tool Pneumatics CH4 VOC BTEX'!F:F)</f>
        <v>3.5899999141693102</v>
      </c>
      <c r="Q2028" s="14">
        <f t="shared" si="127"/>
        <v>0</v>
      </c>
      <c r="R2028" s="16">
        <f>SUMIF('Tool Pneumatics CH4 VOC BTEX'!B:B,A2028,'Tool Pneumatics CH4 VOC BTEX'!H:H)*Q2028</f>
        <v>0</v>
      </c>
      <c r="S2028" s="16">
        <f>SUMIF('Tool Pneumatics CH4 VOC BTEX'!B:B,A2028,'Tool Pneumatics CH4 VOC BTEX'!J:J)*Q2028</f>
        <v>0</v>
      </c>
      <c r="T2028" s="16">
        <f>SUMIF('Tool Pneumatics CH4 VOC BTEX'!B:B,A2028,'Tool Pneumatics CH4 VOC BTEX'!L:L)*Q2028</f>
        <v>0</v>
      </c>
      <c r="U2028" s="16">
        <f>SUMIF('Tool Pneumatics CH4 VOC BTEX'!B:B,A2028,'Tool Pneumatics CH4 VOC BTEX'!N:N)*Q2028</f>
        <v>0</v>
      </c>
    </row>
    <row r="2029" spans="1:21" x14ac:dyDescent="0.25">
      <c r="A2029" s="1" t="s">
        <v>4880</v>
      </c>
      <c r="B2029" s="1" t="s">
        <v>1481</v>
      </c>
      <c r="C2029" s="1" t="s">
        <v>1890</v>
      </c>
      <c r="D2029" s="3" t="s">
        <v>1006</v>
      </c>
      <c r="E2029" s="3" t="s">
        <v>1006</v>
      </c>
      <c r="F2029" s="1" t="s">
        <v>3659</v>
      </c>
      <c r="G2029" s="1">
        <v>0</v>
      </c>
      <c r="H2029" s="1" t="s">
        <v>27474</v>
      </c>
      <c r="I2029" s="1">
        <v>0</v>
      </c>
      <c r="J2029" s="1" t="s">
        <v>27474</v>
      </c>
      <c r="K2029" s="1">
        <f t="shared" si="124"/>
        <v>0</v>
      </c>
      <c r="L2029" s="2">
        <f>SUMIFS('Basin Total Well Counts'!B:B,'Basin Total Well Counts'!A:A,F2029)</f>
        <v>49164</v>
      </c>
      <c r="M2029" s="4">
        <f t="shared" si="125"/>
        <v>0</v>
      </c>
      <c r="N2029" s="2">
        <f>SUMIF('Basin Emissions'!A:A,F2029,'Basin Emissions'!B:B)</f>
        <v>2442.1369048000001</v>
      </c>
      <c r="O2029" s="8">
        <f t="shared" si="126"/>
        <v>0</v>
      </c>
      <c r="P2029" s="7">
        <f>SUMIF('Tool Pneumatics CH4 VOC BTEX'!B:B,A2029,'Tool Pneumatics CH4 VOC BTEX'!F:F)</f>
        <v>3.5899999141693102</v>
      </c>
      <c r="Q2029" s="14">
        <f t="shared" si="127"/>
        <v>0</v>
      </c>
      <c r="R2029" s="16">
        <f>SUMIF('Tool Pneumatics CH4 VOC BTEX'!B:B,A2029,'Tool Pneumatics CH4 VOC BTEX'!H:H)*Q2029</f>
        <v>0</v>
      </c>
      <c r="S2029" s="16">
        <f>SUMIF('Tool Pneumatics CH4 VOC BTEX'!B:B,A2029,'Tool Pneumatics CH4 VOC BTEX'!J:J)*Q2029</f>
        <v>0</v>
      </c>
      <c r="T2029" s="16">
        <f>SUMIF('Tool Pneumatics CH4 VOC BTEX'!B:B,A2029,'Tool Pneumatics CH4 VOC BTEX'!L:L)*Q2029</f>
        <v>0</v>
      </c>
      <c r="U2029" s="16">
        <f>SUMIF('Tool Pneumatics CH4 VOC BTEX'!B:B,A2029,'Tool Pneumatics CH4 VOC BTEX'!N:N)*Q2029</f>
        <v>0</v>
      </c>
    </row>
    <row r="2030" spans="1:21" x14ac:dyDescent="0.25">
      <c r="A2030" s="1" t="s">
        <v>4881</v>
      </c>
      <c r="B2030" s="1" t="s">
        <v>1481</v>
      </c>
      <c r="C2030" s="1" t="s">
        <v>4882</v>
      </c>
      <c r="D2030" s="3" t="s">
        <v>996</v>
      </c>
      <c r="E2030" s="3" t="s">
        <v>996</v>
      </c>
      <c r="F2030" s="1" t="s">
        <v>3659</v>
      </c>
      <c r="G2030" s="1">
        <v>0</v>
      </c>
      <c r="H2030" s="1" t="s">
        <v>27474</v>
      </c>
      <c r="I2030" s="1">
        <v>0</v>
      </c>
      <c r="J2030" s="1" t="s">
        <v>27474</v>
      </c>
      <c r="K2030" s="1">
        <f t="shared" si="124"/>
        <v>0</v>
      </c>
      <c r="L2030" s="2">
        <f>SUMIFS('Basin Total Well Counts'!B:B,'Basin Total Well Counts'!A:A,F2030)</f>
        <v>49164</v>
      </c>
      <c r="M2030" s="4">
        <f t="shared" si="125"/>
        <v>0</v>
      </c>
      <c r="N2030" s="2">
        <f>SUMIF('Basin Emissions'!A:A,F2030,'Basin Emissions'!B:B)</f>
        <v>2442.1369048000001</v>
      </c>
      <c r="O2030" s="8">
        <f t="shared" si="126"/>
        <v>0</v>
      </c>
      <c r="P2030" s="7">
        <f>SUMIF('Tool Pneumatics CH4 VOC BTEX'!B:B,A2030,'Tool Pneumatics CH4 VOC BTEX'!F:F)</f>
        <v>3.5899999141693102</v>
      </c>
      <c r="Q2030" s="14">
        <f t="shared" si="127"/>
        <v>0</v>
      </c>
      <c r="R2030" s="16">
        <f>SUMIF('Tool Pneumatics CH4 VOC BTEX'!B:B,A2030,'Tool Pneumatics CH4 VOC BTEX'!H:H)*Q2030</f>
        <v>0</v>
      </c>
      <c r="S2030" s="16">
        <f>SUMIF('Tool Pneumatics CH4 VOC BTEX'!B:B,A2030,'Tool Pneumatics CH4 VOC BTEX'!J:J)*Q2030</f>
        <v>0</v>
      </c>
      <c r="T2030" s="16">
        <f>SUMIF('Tool Pneumatics CH4 VOC BTEX'!B:B,A2030,'Tool Pneumatics CH4 VOC BTEX'!L:L)*Q2030</f>
        <v>0</v>
      </c>
      <c r="U2030" s="16">
        <f>SUMIF('Tool Pneumatics CH4 VOC BTEX'!B:B,A2030,'Tool Pneumatics CH4 VOC BTEX'!N:N)*Q2030</f>
        <v>0</v>
      </c>
    </row>
    <row r="2031" spans="1:21" x14ac:dyDescent="0.25">
      <c r="A2031" s="1" t="s">
        <v>4883</v>
      </c>
      <c r="B2031" s="1" t="s">
        <v>1481</v>
      </c>
      <c r="C2031" s="1" t="s">
        <v>3244</v>
      </c>
      <c r="D2031" s="3" t="s">
        <v>5243</v>
      </c>
      <c r="E2031" s="3" t="s">
        <v>5243</v>
      </c>
      <c r="F2031" s="1" t="s">
        <v>1015</v>
      </c>
      <c r="G2031" s="1">
        <v>0</v>
      </c>
      <c r="H2031" s="1" t="s">
        <v>27474</v>
      </c>
      <c r="I2031" s="1">
        <v>0</v>
      </c>
      <c r="J2031" s="1" t="s">
        <v>27474</v>
      </c>
      <c r="K2031" s="1">
        <f t="shared" si="124"/>
        <v>0</v>
      </c>
      <c r="L2031" s="2">
        <f>SUMIFS('Basin Total Well Counts'!B:B,'Basin Total Well Counts'!A:A,F2031)</f>
        <v>100308</v>
      </c>
      <c r="M2031" s="4">
        <f t="shared" si="125"/>
        <v>0</v>
      </c>
      <c r="N2031" s="2">
        <f>SUMIF('Basin Emissions'!A:A,F2031,'Basin Emissions'!B:B)</f>
        <v>7867.8947644</v>
      </c>
      <c r="O2031" s="8">
        <f t="shared" si="126"/>
        <v>0</v>
      </c>
      <c r="P2031" s="7">
        <f>SUMIF('Tool Pneumatics CH4 VOC BTEX'!B:B,A2031,'Tool Pneumatics CH4 VOC BTEX'!F:F)</f>
        <v>3.5899999141693102</v>
      </c>
      <c r="Q2031" s="14">
        <f t="shared" si="127"/>
        <v>0</v>
      </c>
      <c r="R2031" s="16">
        <f>SUMIF('Tool Pneumatics CH4 VOC BTEX'!B:B,A2031,'Tool Pneumatics CH4 VOC BTEX'!H:H)*Q2031</f>
        <v>0</v>
      </c>
      <c r="S2031" s="16">
        <f>SUMIF('Tool Pneumatics CH4 VOC BTEX'!B:B,A2031,'Tool Pneumatics CH4 VOC BTEX'!J:J)*Q2031</f>
        <v>0</v>
      </c>
      <c r="T2031" s="16">
        <f>SUMIF('Tool Pneumatics CH4 VOC BTEX'!B:B,A2031,'Tool Pneumatics CH4 VOC BTEX'!L:L)*Q2031</f>
        <v>0</v>
      </c>
      <c r="U2031" s="16">
        <f>SUMIF('Tool Pneumatics CH4 VOC BTEX'!B:B,A2031,'Tool Pneumatics CH4 VOC BTEX'!N:N)*Q2031</f>
        <v>0</v>
      </c>
    </row>
    <row r="2032" spans="1:21" x14ac:dyDescent="0.25">
      <c r="A2032" s="1" t="s">
        <v>4884</v>
      </c>
      <c r="B2032" s="1" t="s">
        <v>1481</v>
      </c>
      <c r="C2032" s="1" t="s">
        <v>1806</v>
      </c>
      <c r="D2032" s="3" t="s">
        <v>3496</v>
      </c>
      <c r="E2032" s="3" t="s">
        <v>3496</v>
      </c>
      <c r="F2032" s="1" t="s">
        <v>3659</v>
      </c>
      <c r="G2032" s="1">
        <v>220</v>
      </c>
      <c r="H2032" s="1" t="s">
        <v>27474</v>
      </c>
      <c r="I2032" s="1">
        <v>0</v>
      </c>
      <c r="J2032" s="1" t="s">
        <v>27474</v>
      </c>
      <c r="K2032" s="1">
        <f t="shared" si="124"/>
        <v>220</v>
      </c>
      <c r="L2032" s="2">
        <f>SUMIFS('Basin Total Well Counts'!B:B,'Basin Total Well Counts'!A:A,F2032)</f>
        <v>49164</v>
      </c>
      <c r="M2032" s="4">
        <f t="shared" si="125"/>
        <v>4.4748189732324462E-3</v>
      </c>
      <c r="N2032" s="2">
        <f>SUMIF('Basin Emissions'!A:A,F2032,'Basin Emissions'!B:B)</f>
        <v>2442.1369048000001</v>
      </c>
      <c r="O2032" s="8">
        <f t="shared" si="126"/>
        <v>10.928120556830201</v>
      </c>
      <c r="P2032" s="7">
        <f>SUMIF('Tool Pneumatics CH4 VOC BTEX'!B:B,A2032,'Tool Pneumatics CH4 VOC BTEX'!F:F)</f>
        <v>3.5899999141693102</v>
      </c>
      <c r="Q2032" s="14">
        <f t="shared" si="127"/>
        <v>3.3554505787728601</v>
      </c>
      <c r="R2032" s="16">
        <f>SUMIF('Tool Pneumatics CH4 VOC BTEX'!B:B,A2032,'Tool Pneumatics CH4 VOC BTEX'!H:H)*Q2032</f>
        <v>1.5233745999629606E-2</v>
      </c>
      <c r="S2032" s="16">
        <f>SUMIF('Tool Pneumatics CH4 VOC BTEX'!B:B,A2032,'Tool Pneumatics CH4 VOC BTEX'!J:J)*Q2032</f>
        <v>8.6235082212592811E-4</v>
      </c>
      <c r="T2032" s="16">
        <f>SUMIF('Tool Pneumatics CH4 VOC BTEX'!B:B,A2032,'Tool Pneumatics CH4 VOC BTEX'!L:L)*Q2032</f>
        <v>1.3582864244273201E-2</v>
      </c>
      <c r="U2032" s="16">
        <f>SUMIF('Tool Pneumatics CH4 VOC BTEX'!B:B,A2032,'Tool Pneumatics CH4 VOC BTEX'!N:N)*Q2032</f>
        <v>3.8554127750851644E-3</v>
      </c>
    </row>
    <row r="2033" spans="1:21" x14ac:dyDescent="0.25">
      <c r="A2033" s="1" t="s">
        <v>4885</v>
      </c>
      <c r="B2033" s="1" t="s">
        <v>1481</v>
      </c>
      <c r="C2033" s="1" t="s">
        <v>3357</v>
      </c>
      <c r="D2033" s="3" t="s">
        <v>5243</v>
      </c>
      <c r="E2033" s="3" t="s">
        <v>5243</v>
      </c>
      <c r="F2033" s="1" t="s">
        <v>1015</v>
      </c>
      <c r="G2033" s="1">
        <v>28</v>
      </c>
      <c r="H2033" s="1" t="s">
        <v>27474</v>
      </c>
      <c r="I2033" s="1">
        <v>0</v>
      </c>
      <c r="J2033" s="1" t="s">
        <v>27474</v>
      </c>
      <c r="K2033" s="1">
        <f t="shared" si="124"/>
        <v>28</v>
      </c>
      <c r="L2033" s="2">
        <f>SUMIFS('Basin Total Well Counts'!B:B,'Basin Total Well Counts'!A:A,F2033)</f>
        <v>100308</v>
      </c>
      <c r="M2033" s="4">
        <f t="shared" si="125"/>
        <v>2.7914024803604899E-4</v>
      </c>
      <c r="N2033" s="2">
        <f>SUMIF('Basin Emissions'!A:A,F2033,'Basin Emissions'!B:B)</f>
        <v>7867.8947644</v>
      </c>
      <c r="O2033" s="8">
        <f t="shared" si="126"/>
        <v>2.1962460960561474</v>
      </c>
      <c r="P2033" s="7">
        <f>SUMIF('Tool Pneumatics CH4 VOC BTEX'!B:B,A2033,'Tool Pneumatics CH4 VOC BTEX'!F:F)</f>
        <v>3.5899999141693102</v>
      </c>
      <c r="Q2033" s="14">
        <f t="shared" si="127"/>
        <v>0.67435156812332919</v>
      </c>
      <c r="R2033" s="16">
        <f>SUMIF('Tool Pneumatics CH4 VOC BTEX'!B:B,A2033,'Tool Pneumatics CH4 VOC BTEX'!H:H)*Q2033</f>
        <v>3.0615561940416586E-3</v>
      </c>
      <c r="S2033" s="16">
        <f>SUMIF('Tool Pneumatics CH4 VOC BTEX'!B:B,A2033,'Tool Pneumatics CH4 VOC BTEX'!J:J)*Q2033</f>
        <v>1.7330835770668253E-4</v>
      </c>
      <c r="T2033" s="16">
        <f>SUMIF('Tool Pneumatics CH4 VOC BTEX'!B:B,A2033,'Tool Pneumatics CH4 VOC BTEX'!L:L)*Q2033</f>
        <v>2.7297752083363263E-3</v>
      </c>
      <c r="U2033" s="16">
        <f>SUMIF('Tool Pneumatics CH4 VOC BTEX'!B:B,A2033,'Tool Pneumatics CH4 VOC BTEX'!N:N)*Q2033</f>
        <v>7.748299638471271E-4</v>
      </c>
    </row>
    <row r="2034" spans="1:21" x14ac:dyDescent="0.25">
      <c r="A2034" s="1" t="s">
        <v>4886</v>
      </c>
      <c r="B2034" s="1" t="s">
        <v>1481</v>
      </c>
      <c r="C2034" s="1" t="s">
        <v>1595</v>
      </c>
      <c r="D2034" s="3" t="s">
        <v>3496</v>
      </c>
      <c r="E2034" s="3" t="s">
        <v>3496</v>
      </c>
      <c r="F2034" s="1" t="s">
        <v>2732</v>
      </c>
      <c r="G2034" s="1">
        <v>0</v>
      </c>
      <c r="H2034" s="1" t="s">
        <v>27474</v>
      </c>
      <c r="I2034" s="1">
        <v>0</v>
      </c>
      <c r="J2034" s="1" t="s">
        <v>27474</v>
      </c>
      <c r="K2034" s="1">
        <f t="shared" si="124"/>
        <v>0</v>
      </c>
      <c r="L2034" s="2">
        <f>SUMIFS('Basin Total Well Counts'!B:B,'Basin Total Well Counts'!A:A,F2034)</f>
        <v>0</v>
      </c>
      <c r="M2034" s="4">
        <f t="shared" si="125"/>
        <v>0</v>
      </c>
      <c r="N2034" s="2">
        <f>SUMIF('Basin Emissions'!A:A,F2034,'Basin Emissions'!B:B)</f>
        <v>22.899069699999998</v>
      </c>
      <c r="O2034" s="8">
        <f t="shared" si="126"/>
        <v>0</v>
      </c>
      <c r="P2034" s="7">
        <f>SUMIF('Tool Pneumatics CH4 VOC BTEX'!B:B,A2034,'Tool Pneumatics CH4 VOC BTEX'!F:F)</f>
        <v>3.5899999141693102</v>
      </c>
      <c r="Q2034" s="14">
        <f t="shared" si="127"/>
        <v>0</v>
      </c>
      <c r="R2034" s="16">
        <f>SUMIF('Tool Pneumatics CH4 VOC BTEX'!B:B,A2034,'Tool Pneumatics CH4 VOC BTEX'!H:H)*Q2034</f>
        <v>0</v>
      </c>
      <c r="S2034" s="16">
        <f>SUMIF('Tool Pneumatics CH4 VOC BTEX'!B:B,A2034,'Tool Pneumatics CH4 VOC BTEX'!J:J)*Q2034</f>
        <v>0</v>
      </c>
      <c r="T2034" s="16">
        <f>SUMIF('Tool Pneumatics CH4 VOC BTEX'!B:B,A2034,'Tool Pneumatics CH4 VOC BTEX'!L:L)*Q2034</f>
        <v>0</v>
      </c>
      <c r="U2034" s="16">
        <f>SUMIF('Tool Pneumatics CH4 VOC BTEX'!B:B,A2034,'Tool Pneumatics CH4 VOC BTEX'!N:N)*Q2034</f>
        <v>0</v>
      </c>
    </row>
    <row r="2035" spans="1:21" x14ac:dyDescent="0.25">
      <c r="A2035" s="1" t="s">
        <v>4887</v>
      </c>
      <c r="B2035" s="1" t="s">
        <v>1481</v>
      </c>
      <c r="C2035" s="1" t="s">
        <v>2149</v>
      </c>
      <c r="D2035" s="3" t="s">
        <v>3510</v>
      </c>
      <c r="E2035" s="3" t="s">
        <v>3510</v>
      </c>
      <c r="F2035" s="1" t="s">
        <v>3659</v>
      </c>
      <c r="G2035" s="1">
        <v>0</v>
      </c>
      <c r="H2035" s="1" t="s">
        <v>27474</v>
      </c>
      <c r="I2035" s="1">
        <v>0</v>
      </c>
      <c r="J2035" s="1" t="s">
        <v>27474</v>
      </c>
      <c r="K2035" s="1">
        <f t="shared" si="124"/>
        <v>0</v>
      </c>
      <c r="L2035" s="2">
        <f>SUMIFS('Basin Total Well Counts'!B:B,'Basin Total Well Counts'!A:A,F2035)</f>
        <v>49164</v>
      </c>
      <c r="M2035" s="4">
        <f t="shared" si="125"/>
        <v>0</v>
      </c>
      <c r="N2035" s="2">
        <f>SUMIF('Basin Emissions'!A:A,F2035,'Basin Emissions'!B:B)</f>
        <v>2442.1369048000001</v>
      </c>
      <c r="O2035" s="8">
        <f t="shared" si="126"/>
        <v>0</v>
      </c>
      <c r="P2035" s="7">
        <f>SUMIF('Tool Pneumatics CH4 VOC BTEX'!B:B,A2035,'Tool Pneumatics CH4 VOC BTEX'!F:F)</f>
        <v>3.5899999141693102</v>
      </c>
      <c r="Q2035" s="14">
        <f t="shared" si="127"/>
        <v>0</v>
      </c>
      <c r="R2035" s="16">
        <f>SUMIF('Tool Pneumatics CH4 VOC BTEX'!B:B,A2035,'Tool Pneumatics CH4 VOC BTEX'!H:H)*Q2035</f>
        <v>0</v>
      </c>
      <c r="S2035" s="16">
        <f>SUMIF('Tool Pneumatics CH4 VOC BTEX'!B:B,A2035,'Tool Pneumatics CH4 VOC BTEX'!J:J)*Q2035</f>
        <v>0</v>
      </c>
      <c r="T2035" s="16">
        <f>SUMIF('Tool Pneumatics CH4 VOC BTEX'!B:B,A2035,'Tool Pneumatics CH4 VOC BTEX'!L:L)*Q2035</f>
        <v>0</v>
      </c>
      <c r="U2035" s="16">
        <f>SUMIF('Tool Pneumatics CH4 VOC BTEX'!B:B,A2035,'Tool Pneumatics CH4 VOC BTEX'!N:N)*Q2035</f>
        <v>0</v>
      </c>
    </row>
    <row r="2036" spans="1:21" x14ac:dyDescent="0.25">
      <c r="A2036" s="1" t="s">
        <v>4888</v>
      </c>
      <c r="B2036" s="1" t="s">
        <v>1481</v>
      </c>
      <c r="C2036" s="1" t="s">
        <v>1641</v>
      </c>
      <c r="D2036" s="3" t="s">
        <v>3496</v>
      </c>
      <c r="E2036" s="3" t="s">
        <v>3496</v>
      </c>
      <c r="F2036" s="1" t="s">
        <v>1015</v>
      </c>
      <c r="G2036" s="1">
        <v>0</v>
      </c>
      <c r="H2036" s="1" t="s">
        <v>27474</v>
      </c>
      <c r="I2036" s="1">
        <v>0</v>
      </c>
      <c r="J2036" s="1" t="s">
        <v>27474</v>
      </c>
      <c r="K2036" s="1">
        <f t="shared" si="124"/>
        <v>0</v>
      </c>
      <c r="L2036" s="2">
        <f>SUMIFS('Basin Total Well Counts'!B:B,'Basin Total Well Counts'!A:A,F2036)</f>
        <v>100308</v>
      </c>
      <c r="M2036" s="4">
        <f t="shared" si="125"/>
        <v>0</v>
      </c>
      <c r="N2036" s="2">
        <f>SUMIF('Basin Emissions'!A:A,F2036,'Basin Emissions'!B:B)</f>
        <v>7867.8947644</v>
      </c>
      <c r="O2036" s="8">
        <f t="shared" si="126"/>
        <v>0</v>
      </c>
      <c r="P2036" s="7">
        <f>SUMIF('Tool Pneumatics CH4 VOC BTEX'!B:B,A2036,'Tool Pneumatics CH4 VOC BTEX'!F:F)</f>
        <v>3.5899999141693102</v>
      </c>
      <c r="Q2036" s="14">
        <f t="shared" si="127"/>
        <v>0</v>
      </c>
      <c r="R2036" s="16">
        <f>SUMIF('Tool Pneumatics CH4 VOC BTEX'!B:B,A2036,'Tool Pneumatics CH4 VOC BTEX'!H:H)*Q2036</f>
        <v>0</v>
      </c>
      <c r="S2036" s="16">
        <f>SUMIF('Tool Pneumatics CH4 VOC BTEX'!B:B,A2036,'Tool Pneumatics CH4 VOC BTEX'!J:J)*Q2036</f>
        <v>0</v>
      </c>
      <c r="T2036" s="16">
        <f>SUMIF('Tool Pneumatics CH4 VOC BTEX'!B:B,A2036,'Tool Pneumatics CH4 VOC BTEX'!L:L)*Q2036</f>
        <v>0</v>
      </c>
      <c r="U2036" s="16">
        <f>SUMIF('Tool Pneumatics CH4 VOC BTEX'!B:B,A2036,'Tool Pneumatics CH4 VOC BTEX'!N:N)*Q2036</f>
        <v>0</v>
      </c>
    </row>
    <row r="2037" spans="1:21" x14ac:dyDescent="0.25">
      <c r="A2037" s="1" t="s">
        <v>4889</v>
      </c>
      <c r="B2037" s="1" t="s">
        <v>1481</v>
      </c>
      <c r="C2037" s="1" t="s">
        <v>1561</v>
      </c>
      <c r="D2037" s="3" t="s">
        <v>3496</v>
      </c>
      <c r="E2037" s="3" t="s">
        <v>3496</v>
      </c>
      <c r="F2037" s="1" t="s">
        <v>1015</v>
      </c>
      <c r="G2037" s="1">
        <v>0</v>
      </c>
      <c r="H2037" s="1" t="s">
        <v>27474</v>
      </c>
      <c r="I2037" s="1">
        <v>0</v>
      </c>
      <c r="J2037" s="1" t="s">
        <v>27474</v>
      </c>
      <c r="K2037" s="1">
        <f t="shared" si="124"/>
        <v>0</v>
      </c>
      <c r="L2037" s="2">
        <f>SUMIFS('Basin Total Well Counts'!B:B,'Basin Total Well Counts'!A:A,F2037)</f>
        <v>100308</v>
      </c>
      <c r="M2037" s="4">
        <f t="shared" si="125"/>
        <v>0</v>
      </c>
      <c r="N2037" s="2">
        <f>SUMIF('Basin Emissions'!A:A,F2037,'Basin Emissions'!B:B)</f>
        <v>7867.8947644</v>
      </c>
      <c r="O2037" s="8">
        <f t="shared" si="126"/>
        <v>0</v>
      </c>
      <c r="P2037" s="7">
        <f>SUMIF('Tool Pneumatics CH4 VOC BTEX'!B:B,A2037,'Tool Pneumatics CH4 VOC BTEX'!F:F)</f>
        <v>3.5899999141693102</v>
      </c>
      <c r="Q2037" s="14">
        <f t="shared" si="127"/>
        <v>0</v>
      </c>
      <c r="R2037" s="16">
        <f>SUMIF('Tool Pneumatics CH4 VOC BTEX'!B:B,A2037,'Tool Pneumatics CH4 VOC BTEX'!H:H)*Q2037</f>
        <v>0</v>
      </c>
      <c r="S2037" s="16">
        <f>SUMIF('Tool Pneumatics CH4 VOC BTEX'!B:B,A2037,'Tool Pneumatics CH4 VOC BTEX'!J:J)*Q2037</f>
        <v>0</v>
      </c>
      <c r="T2037" s="16">
        <f>SUMIF('Tool Pneumatics CH4 VOC BTEX'!B:B,A2037,'Tool Pneumatics CH4 VOC BTEX'!L:L)*Q2037</f>
        <v>0</v>
      </c>
      <c r="U2037" s="16">
        <f>SUMIF('Tool Pneumatics CH4 VOC BTEX'!B:B,A2037,'Tool Pneumatics CH4 VOC BTEX'!N:N)*Q2037</f>
        <v>0</v>
      </c>
    </row>
    <row r="2038" spans="1:21" x14ac:dyDescent="0.25">
      <c r="A2038" s="1" t="s">
        <v>4890</v>
      </c>
      <c r="B2038" s="1" t="s">
        <v>1481</v>
      </c>
      <c r="C2038" s="1" t="s">
        <v>4891</v>
      </c>
      <c r="D2038" s="3" t="s">
        <v>3510</v>
      </c>
      <c r="E2038" s="3" t="s">
        <v>3510</v>
      </c>
      <c r="F2038" s="1" t="s">
        <v>1015</v>
      </c>
      <c r="G2038" s="1">
        <v>0</v>
      </c>
      <c r="H2038" s="1" t="s">
        <v>27474</v>
      </c>
      <c r="I2038" s="1">
        <v>0</v>
      </c>
      <c r="J2038" s="1" t="s">
        <v>27474</v>
      </c>
      <c r="K2038" s="1">
        <f t="shared" si="124"/>
        <v>0</v>
      </c>
      <c r="L2038" s="2">
        <f>SUMIFS('Basin Total Well Counts'!B:B,'Basin Total Well Counts'!A:A,F2038)</f>
        <v>100308</v>
      </c>
      <c r="M2038" s="4">
        <f t="shared" si="125"/>
        <v>0</v>
      </c>
      <c r="N2038" s="2">
        <f>SUMIF('Basin Emissions'!A:A,F2038,'Basin Emissions'!B:B)</f>
        <v>7867.8947644</v>
      </c>
      <c r="O2038" s="8">
        <f t="shared" si="126"/>
        <v>0</v>
      </c>
      <c r="P2038" s="7">
        <f>SUMIF('Tool Pneumatics CH4 VOC BTEX'!B:B,A2038,'Tool Pneumatics CH4 VOC BTEX'!F:F)</f>
        <v>3.5899999141693102</v>
      </c>
      <c r="Q2038" s="14">
        <f t="shared" si="127"/>
        <v>0</v>
      </c>
      <c r="R2038" s="16">
        <f>SUMIF('Tool Pneumatics CH4 VOC BTEX'!B:B,A2038,'Tool Pneumatics CH4 VOC BTEX'!H:H)*Q2038</f>
        <v>0</v>
      </c>
      <c r="S2038" s="16">
        <f>SUMIF('Tool Pneumatics CH4 VOC BTEX'!B:B,A2038,'Tool Pneumatics CH4 VOC BTEX'!J:J)*Q2038</f>
        <v>0</v>
      </c>
      <c r="T2038" s="16">
        <f>SUMIF('Tool Pneumatics CH4 VOC BTEX'!B:B,A2038,'Tool Pneumatics CH4 VOC BTEX'!L:L)*Q2038</f>
        <v>0</v>
      </c>
      <c r="U2038" s="16">
        <f>SUMIF('Tool Pneumatics CH4 VOC BTEX'!B:B,A2038,'Tool Pneumatics CH4 VOC BTEX'!N:N)*Q2038</f>
        <v>0</v>
      </c>
    </row>
    <row r="2039" spans="1:21" x14ac:dyDescent="0.25">
      <c r="A2039" s="1" t="s">
        <v>4892</v>
      </c>
      <c r="B2039" s="1" t="s">
        <v>1481</v>
      </c>
      <c r="C2039" s="1" t="s">
        <v>1588</v>
      </c>
      <c r="D2039" s="3" t="s">
        <v>3496</v>
      </c>
      <c r="E2039" s="3" t="s">
        <v>3496</v>
      </c>
      <c r="F2039" s="1" t="s">
        <v>4838</v>
      </c>
      <c r="G2039" s="1">
        <v>0</v>
      </c>
      <c r="H2039" s="1" t="s">
        <v>27474</v>
      </c>
      <c r="I2039" s="1">
        <v>0</v>
      </c>
      <c r="J2039" s="1" t="s">
        <v>27474</v>
      </c>
      <c r="K2039" s="1">
        <f t="shared" si="124"/>
        <v>0</v>
      </c>
      <c r="L2039" s="2">
        <f>SUMIFS('Basin Total Well Counts'!B:B,'Basin Total Well Counts'!A:A,F2039)</f>
        <v>0</v>
      </c>
      <c r="M2039" s="4">
        <f t="shared" si="125"/>
        <v>0</v>
      </c>
      <c r="N2039" s="2">
        <f>SUMIF('Basin Emissions'!A:A,F2039,'Basin Emissions'!B:B)</f>
        <v>11.058</v>
      </c>
      <c r="O2039" s="8">
        <f t="shared" si="126"/>
        <v>0</v>
      </c>
      <c r="P2039" s="7">
        <f>SUMIF('Tool Pneumatics CH4 VOC BTEX'!B:B,A2039,'Tool Pneumatics CH4 VOC BTEX'!F:F)</f>
        <v>3.5899999141693102</v>
      </c>
      <c r="Q2039" s="14">
        <f t="shared" si="127"/>
        <v>0</v>
      </c>
      <c r="R2039" s="16">
        <f>SUMIF('Tool Pneumatics CH4 VOC BTEX'!B:B,A2039,'Tool Pneumatics CH4 VOC BTEX'!H:H)*Q2039</f>
        <v>0</v>
      </c>
      <c r="S2039" s="16">
        <f>SUMIF('Tool Pneumatics CH4 VOC BTEX'!B:B,A2039,'Tool Pneumatics CH4 VOC BTEX'!J:J)*Q2039</f>
        <v>0</v>
      </c>
      <c r="T2039" s="16">
        <f>SUMIF('Tool Pneumatics CH4 VOC BTEX'!B:B,A2039,'Tool Pneumatics CH4 VOC BTEX'!L:L)*Q2039</f>
        <v>0</v>
      </c>
      <c r="U2039" s="16">
        <f>SUMIF('Tool Pneumatics CH4 VOC BTEX'!B:B,A2039,'Tool Pneumatics CH4 VOC BTEX'!N:N)*Q2039</f>
        <v>0</v>
      </c>
    </row>
    <row r="2040" spans="1:21" x14ac:dyDescent="0.25">
      <c r="A2040" s="1" t="s">
        <v>4893</v>
      </c>
      <c r="B2040" s="1" t="s">
        <v>1481</v>
      </c>
      <c r="C2040" s="1" t="s">
        <v>1127</v>
      </c>
      <c r="D2040" s="3" t="s">
        <v>3496</v>
      </c>
      <c r="E2040" s="3" t="s">
        <v>3496</v>
      </c>
      <c r="F2040" s="1" t="s">
        <v>2721</v>
      </c>
      <c r="G2040" s="1">
        <v>0</v>
      </c>
      <c r="H2040" s="1" t="s">
        <v>27474</v>
      </c>
      <c r="I2040" s="1">
        <v>0</v>
      </c>
      <c r="J2040" s="1" t="s">
        <v>27474</v>
      </c>
      <c r="K2040" s="1">
        <f t="shared" si="124"/>
        <v>0</v>
      </c>
      <c r="L2040" s="2">
        <f>SUMIFS('Basin Total Well Counts'!B:B,'Basin Total Well Counts'!A:A,F2040)</f>
        <v>0</v>
      </c>
      <c r="M2040" s="4">
        <f t="shared" si="125"/>
        <v>0</v>
      </c>
      <c r="N2040" s="2">
        <f>SUMIF('Basin Emissions'!A:A,F2040,'Basin Emissions'!B:B)</f>
        <v>382.18323590000006</v>
      </c>
      <c r="O2040" s="8">
        <f t="shared" si="126"/>
        <v>0</v>
      </c>
      <c r="P2040" s="7">
        <f>SUMIF('Tool Pneumatics CH4 VOC BTEX'!B:B,A2040,'Tool Pneumatics CH4 VOC BTEX'!F:F)</f>
        <v>3.5899999141693102</v>
      </c>
      <c r="Q2040" s="14">
        <f t="shared" si="127"/>
        <v>0</v>
      </c>
      <c r="R2040" s="16">
        <f>SUMIF('Tool Pneumatics CH4 VOC BTEX'!B:B,A2040,'Tool Pneumatics CH4 VOC BTEX'!H:H)*Q2040</f>
        <v>0</v>
      </c>
      <c r="S2040" s="16">
        <f>SUMIF('Tool Pneumatics CH4 VOC BTEX'!B:B,A2040,'Tool Pneumatics CH4 VOC BTEX'!J:J)*Q2040</f>
        <v>0</v>
      </c>
      <c r="T2040" s="16">
        <f>SUMIF('Tool Pneumatics CH4 VOC BTEX'!B:B,A2040,'Tool Pneumatics CH4 VOC BTEX'!L:L)*Q2040</f>
        <v>0</v>
      </c>
      <c r="U2040" s="16">
        <f>SUMIF('Tool Pneumatics CH4 VOC BTEX'!B:B,A2040,'Tool Pneumatics CH4 VOC BTEX'!N:N)*Q2040</f>
        <v>0</v>
      </c>
    </row>
    <row r="2041" spans="1:21" x14ac:dyDescent="0.25">
      <c r="A2041" s="1" t="s">
        <v>4894</v>
      </c>
      <c r="B2041" s="1" t="s">
        <v>1481</v>
      </c>
      <c r="C2041" s="1" t="s">
        <v>1555</v>
      </c>
      <c r="D2041" s="3" t="s">
        <v>3496</v>
      </c>
      <c r="E2041" s="3" t="s">
        <v>3496</v>
      </c>
      <c r="F2041" s="1" t="s">
        <v>3659</v>
      </c>
      <c r="G2041" s="1">
        <v>4</v>
      </c>
      <c r="H2041" s="1" t="s">
        <v>27474</v>
      </c>
      <c r="I2041" s="1">
        <v>0</v>
      </c>
      <c r="J2041" s="1" t="s">
        <v>27474</v>
      </c>
      <c r="K2041" s="1">
        <f t="shared" si="124"/>
        <v>4</v>
      </c>
      <c r="L2041" s="2">
        <f>SUMIFS('Basin Total Well Counts'!B:B,'Basin Total Well Counts'!A:A,F2041)</f>
        <v>49164</v>
      </c>
      <c r="M2041" s="4">
        <f t="shared" si="125"/>
        <v>8.1360344967862659E-5</v>
      </c>
      <c r="N2041" s="2">
        <f>SUMIF('Basin Emissions'!A:A,F2041,'Basin Emissions'!B:B)</f>
        <v>2442.1369048000001</v>
      </c>
      <c r="O2041" s="8">
        <f t="shared" si="126"/>
        <v>0.19869310103327639</v>
      </c>
      <c r="P2041" s="7">
        <f>SUMIF('Tool Pneumatics CH4 VOC BTEX'!B:B,A2041,'Tool Pneumatics CH4 VOC BTEX'!F:F)</f>
        <v>3.5899999141693102</v>
      </c>
      <c r="Q2041" s="14">
        <f t="shared" si="127"/>
        <v>6.1008192341324735E-2</v>
      </c>
      <c r="R2041" s="16">
        <f>SUMIF('Tool Pneumatics CH4 VOC BTEX'!B:B,A2041,'Tool Pneumatics CH4 VOC BTEX'!H:H)*Q2041</f>
        <v>2.7697719999326557E-4</v>
      </c>
      <c r="S2041" s="16">
        <f>SUMIF('Tool Pneumatics CH4 VOC BTEX'!B:B,A2041,'Tool Pneumatics CH4 VOC BTEX'!J:J)*Q2041</f>
        <v>1.5679105856835057E-5</v>
      </c>
      <c r="T2041" s="16">
        <f>SUMIF('Tool Pneumatics CH4 VOC BTEX'!B:B,A2041,'Tool Pneumatics CH4 VOC BTEX'!L:L)*Q2041</f>
        <v>2.4696116807769458E-4</v>
      </c>
      <c r="U2041" s="16">
        <f>SUMIF('Tool Pneumatics CH4 VOC BTEX'!B:B,A2041,'Tool Pneumatics CH4 VOC BTEX'!N:N)*Q2041</f>
        <v>7.009841409245754E-5</v>
      </c>
    </row>
    <row r="2042" spans="1:21" x14ac:dyDescent="0.25">
      <c r="A2042" s="1" t="s">
        <v>4895</v>
      </c>
      <c r="B2042" s="1" t="s">
        <v>1481</v>
      </c>
      <c r="C2042" s="1" t="s">
        <v>4896</v>
      </c>
      <c r="D2042" s="3" t="s">
        <v>3496</v>
      </c>
      <c r="E2042" s="3" t="s">
        <v>3496</v>
      </c>
      <c r="F2042" s="1" t="s">
        <v>2721</v>
      </c>
      <c r="G2042" s="1">
        <v>0</v>
      </c>
      <c r="H2042" s="1" t="s">
        <v>27474</v>
      </c>
      <c r="I2042" s="1">
        <v>0</v>
      </c>
      <c r="J2042" s="1" t="s">
        <v>27474</v>
      </c>
      <c r="K2042" s="1">
        <f t="shared" si="124"/>
        <v>0</v>
      </c>
      <c r="L2042" s="2">
        <f>SUMIFS('Basin Total Well Counts'!B:B,'Basin Total Well Counts'!A:A,F2042)</f>
        <v>0</v>
      </c>
      <c r="M2042" s="4">
        <f t="shared" si="125"/>
        <v>0</v>
      </c>
      <c r="N2042" s="2">
        <f>SUMIF('Basin Emissions'!A:A,F2042,'Basin Emissions'!B:B)</f>
        <v>382.18323590000006</v>
      </c>
      <c r="O2042" s="8">
        <f t="shared" si="126"/>
        <v>0</v>
      </c>
      <c r="P2042" s="7">
        <f>SUMIF('Tool Pneumatics CH4 VOC BTEX'!B:B,A2042,'Tool Pneumatics CH4 VOC BTEX'!F:F)</f>
        <v>3.5899999141693102</v>
      </c>
      <c r="Q2042" s="14">
        <f t="shared" si="127"/>
        <v>0</v>
      </c>
      <c r="R2042" s="16">
        <f>SUMIF('Tool Pneumatics CH4 VOC BTEX'!B:B,A2042,'Tool Pneumatics CH4 VOC BTEX'!H:H)*Q2042</f>
        <v>0</v>
      </c>
      <c r="S2042" s="16">
        <f>SUMIF('Tool Pneumatics CH4 VOC BTEX'!B:B,A2042,'Tool Pneumatics CH4 VOC BTEX'!J:J)*Q2042</f>
        <v>0</v>
      </c>
      <c r="T2042" s="16">
        <f>SUMIF('Tool Pneumatics CH4 VOC BTEX'!B:B,A2042,'Tool Pneumatics CH4 VOC BTEX'!L:L)*Q2042</f>
        <v>0</v>
      </c>
      <c r="U2042" s="16">
        <f>SUMIF('Tool Pneumatics CH4 VOC BTEX'!B:B,A2042,'Tool Pneumatics CH4 VOC BTEX'!N:N)*Q2042</f>
        <v>0</v>
      </c>
    </row>
    <row r="2043" spans="1:21" x14ac:dyDescent="0.25">
      <c r="A2043" s="1" t="s">
        <v>4897</v>
      </c>
      <c r="B2043" s="1" t="s">
        <v>1481</v>
      </c>
      <c r="C2043" s="1" t="s">
        <v>1121</v>
      </c>
      <c r="D2043" s="3" t="s">
        <v>3496</v>
      </c>
      <c r="E2043" s="3" t="s">
        <v>3496</v>
      </c>
      <c r="F2043" s="1" t="s">
        <v>3659</v>
      </c>
      <c r="G2043" s="1">
        <v>247</v>
      </c>
      <c r="H2043" s="1" t="s">
        <v>27474</v>
      </c>
      <c r="I2043" s="1">
        <v>0</v>
      </c>
      <c r="J2043" s="1" t="s">
        <v>27474</v>
      </c>
      <c r="K2043" s="1">
        <f t="shared" si="124"/>
        <v>247</v>
      </c>
      <c r="L2043" s="2">
        <f>SUMIFS('Basin Total Well Counts'!B:B,'Basin Total Well Counts'!A:A,F2043)</f>
        <v>49164</v>
      </c>
      <c r="M2043" s="4">
        <f t="shared" si="125"/>
        <v>5.0240013017655199E-3</v>
      </c>
      <c r="N2043" s="2">
        <f>SUMIF('Basin Emissions'!A:A,F2043,'Basin Emissions'!B:B)</f>
        <v>2442.1369048000001</v>
      </c>
      <c r="O2043" s="8">
        <f t="shared" si="126"/>
        <v>12.269298988804819</v>
      </c>
      <c r="P2043" s="7">
        <f>SUMIF('Tool Pneumatics CH4 VOC BTEX'!B:B,A2043,'Tool Pneumatics CH4 VOC BTEX'!F:F)</f>
        <v>3.5899999141693102</v>
      </c>
      <c r="Q2043" s="14">
        <f t="shared" si="127"/>
        <v>3.7672558770768028</v>
      </c>
      <c r="R2043" s="16">
        <f>SUMIF('Tool Pneumatics CH4 VOC BTEX'!B:B,A2043,'Tool Pneumatics CH4 VOC BTEX'!H:H)*Q2043</f>
        <v>1.710334209958415E-2</v>
      </c>
      <c r="S2043" s="16">
        <f>SUMIF('Tool Pneumatics CH4 VOC BTEX'!B:B,A2043,'Tool Pneumatics CH4 VOC BTEX'!J:J)*Q2043</f>
        <v>9.6818478665956493E-4</v>
      </c>
      <c r="T2043" s="16">
        <f>SUMIF('Tool Pneumatics CH4 VOC BTEX'!B:B,A2043,'Tool Pneumatics CH4 VOC BTEX'!L:L)*Q2043</f>
        <v>1.5249852128797642E-2</v>
      </c>
      <c r="U2043" s="16">
        <f>SUMIF('Tool Pneumatics CH4 VOC BTEX'!B:B,A2043,'Tool Pneumatics CH4 VOC BTEX'!N:N)*Q2043</f>
        <v>4.3285770702092535E-3</v>
      </c>
    </row>
    <row r="2044" spans="1:21" x14ac:dyDescent="0.25">
      <c r="A2044" s="1" t="s">
        <v>4898</v>
      </c>
      <c r="B2044" s="1" t="s">
        <v>1481</v>
      </c>
      <c r="C2044" s="1" t="s">
        <v>1920</v>
      </c>
      <c r="D2044" s="3" t="s">
        <v>1006</v>
      </c>
      <c r="E2044" s="3" t="s">
        <v>1006</v>
      </c>
      <c r="F2044" s="1" t="s">
        <v>1015</v>
      </c>
      <c r="G2044" s="1">
        <v>16</v>
      </c>
      <c r="H2044" s="1" t="s">
        <v>27474</v>
      </c>
      <c r="I2044" s="1">
        <v>0</v>
      </c>
      <c r="J2044" s="1" t="s">
        <v>27474</v>
      </c>
      <c r="K2044" s="1">
        <f t="shared" si="124"/>
        <v>16</v>
      </c>
      <c r="L2044" s="2">
        <f>SUMIFS('Basin Total Well Counts'!B:B,'Basin Total Well Counts'!A:A,F2044)</f>
        <v>100308</v>
      </c>
      <c r="M2044" s="4">
        <f t="shared" si="125"/>
        <v>1.5950871316345656E-4</v>
      </c>
      <c r="N2044" s="2">
        <f>SUMIF('Basin Emissions'!A:A,F2044,'Basin Emissions'!B:B)</f>
        <v>7867.8947644</v>
      </c>
      <c r="O2044" s="8">
        <f t="shared" si="126"/>
        <v>1.2549977691749412</v>
      </c>
      <c r="P2044" s="7">
        <f>SUMIF('Tool Pneumatics CH4 VOC BTEX'!B:B,A2044,'Tool Pneumatics CH4 VOC BTEX'!F:F)</f>
        <v>3.5899999141693102</v>
      </c>
      <c r="Q2044" s="14">
        <f t="shared" si="127"/>
        <v>0.38534375321333092</v>
      </c>
      <c r="R2044" s="16">
        <f>SUMIF('Tool Pneumatics CH4 VOC BTEX'!B:B,A2044,'Tool Pneumatics CH4 VOC BTEX'!H:H)*Q2044</f>
        <v>1.749460682309519E-3</v>
      </c>
      <c r="S2044" s="16">
        <f>SUMIF('Tool Pneumatics CH4 VOC BTEX'!B:B,A2044,'Tool Pneumatics CH4 VOC BTEX'!J:J)*Q2044</f>
        <v>9.9033347260961426E-5</v>
      </c>
      <c r="T2044" s="16">
        <f>SUMIF('Tool Pneumatics CH4 VOC BTEX'!B:B,A2044,'Tool Pneumatics CH4 VOC BTEX'!L:L)*Q2044</f>
        <v>1.5598715476207578E-3</v>
      </c>
      <c r="U2044" s="16">
        <f>SUMIF('Tool Pneumatics CH4 VOC BTEX'!B:B,A2044,'Tool Pneumatics CH4 VOC BTEX'!N:N)*Q2044</f>
        <v>4.4275997934121542E-4</v>
      </c>
    </row>
    <row r="2045" spans="1:21" x14ac:dyDescent="0.25">
      <c r="A2045" s="1" t="s">
        <v>5124</v>
      </c>
      <c r="B2045" s="1" t="s">
        <v>1542</v>
      </c>
      <c r="C2045" s="1" t="s">
        <v>1618</v>
      </c>
      <c r="D2045" s="3" t="s">
        <v>4105</v>
      </c>
      <c r="E2045" s="3" t="s">
        <v>23961</v>
      </c>
      <c r="F2045" s="1" t="s">
        <v>2280</v>
      </c>
      <c r="G2045" s="1">
        <v>0</v>
      </c>
      <c r="H2045" s="1" t="s">
        <v>27474</v>
      </c>
      <c r="I2045" s="1">
        <v>0</v>
      </c>
      <c r="J2045" s="1" t="s">
        <v>27474</v>
      </c>
      <c r="K2045" s="1">
        <f t="shared" si="124"/>
        <v>0</v>
      </c>
      <c r="L2045" s="2">
        <f>SUMIFS('Basin Total Well Counts'!B:B,'Basin Total Well Counts'!A:A,F2045)</f>
        <v>246</v>
      </c>
      <c r="M2045" s="4">
        <f t="shared" si="125"/>
        <v>0</v>
      </c>
      <c r="N2045" s="2">
        <f>SUMIF('Basin Emissions'!A:A,F2045,'Basin Emissions'!B:B)</f>
        <v>1726.0071354000004</v>
      </c>
      <c r="O2045" s="8">
        <f t="shared" si="126"/>
        <v>0</v>
      </c>
      <c r="P2045" s="7">
        <f>SUMIF('Tool Pneumatics CH4 VOC BTEX'!B:B,A2045,'Tool Pneumatics CH4 VOC BTEX'!F:F)</f>
        <v>3.5899999141693102</v>
      </c>
      <c r="Q2045" s="14">
        <f t="shared" si="127"/>
        <v>0</v>
      </c>
      <c r="R2045" s="16">
        <f>SUMIF('Tool Pneumatics CH4 VOC BTEX'!B:B,A2045,'Tool Pneumatics CH4 VOC BTEX'!H:H)*Q2045</f>
        <v>0</v>
      </c>
      <c r="S2045" s="16">
        <f>SUMIF('Tool Pneumatics CH4 VOC BTEX'!B:B,A2045,'Tool Pneumatics CH4 VOC BTEX'!J:J)*Q2045</f>
        <v>0</v>
      </c>
      <c r="T2045" s="16">
        <f>SUMIF('Tool Pneumatics CH4 VOC BTEX'!B:B,A2045,'Tool Pneumatics CH4 VOC BTEX'!L:L)*Q2045</f>
        <v>0</v>
      </c>
      <c r="U2045" s="16">
        <f>SUMIF('Tool Pneumatics CH4 VOC BTEX'!B:B,A2045,'Tool Pneumatics CH4 VOC BTEX'!N:N)*Q2045</f>
        <v>0</v>
      </c>
    </row>
    <row r="2046" spans="1:21" x14ac:dyDescent="0.25">
      <c r="A2046" s="1" t="s">
        <v>5125</v>
      </c>
      <c r="B2046" s="1" t="s">
        <v>1542</v>
      </c>
      <c r="C2046" s="1" t="s">
        <v>654</v>
      </c>
      <c r="D2046" s="3" t="s">
        <v>4509</v>
      </c>
      <c r="E2046" s="3" t="s">
        <v>23961</v>
      </c>
      <c r="F2046" s="1" t="s">
        <v>2280</v>
      </c>
      <c r="G2046" s="1">
        <v>0</v>
      </c>
      <c r="H2046" s="1" t="s">
        <v>27474</v>
      </c>
      <c r="I2046" s="1">
        <v>0</v>
      </c>
      <c r="J2046" s="1" t="s">
        <v>27474</v>
      </c>
      <c r="K2046" s="1">
        <f t="shared" si="124"/>
        <v>0</v>
      </c>
      <c r="L2046" s="2">
        <f>SUMIFS('Basin Total Well Counts'!B:B,'Basin Total Well Counts'!A:A,F2046)</f>
        <v>246</v>
      </c>
      <c r="M2046" s="4">
        <f t="shared" si="125"/>
        <v>0</v>
      </c>
      <c r="N2046" s="2">
        <f>SUMIF('Basin Emissions'!A:A,F2046,'Basin Emissions'!B:B)</f>
        <v>1726.0071354000004</v>
      </c>
      <c r="O2046" s="8">
        <f t="shared" si="126"/>
        <v>0</v>
      </c>
      <c r="P2046" s="7">
        <f>SUMIF('Tool Pneumatics CH4 VOC BTEX'!B:B,A2046,'Tool Pneumatics CH4 VOC BTEX'!F:F)</f>
        <v>3.5899999141693102</v>
      </c>
      <c r="Q2046" s="14">
        <f t="shared" si="127"/>
        <v>0</v>
      </c>
      <c r="R2046" s="16">
        <f>SUMIF('Tool Pneumatics CH4 VOC BTEX'!B:B,A2046,'Tool Pneumatics CH4 VOC BTEX'!H:H)*Q2046</f>
        <v>0</v>
      </c>
      <c r="S2046" s="16">
        <f>SUMIF('Tool Pneumatics CH4 VOC BTEX'!B:B,A2046,'Tool Pneumatics CH4 VOC BTEX'!J:J)*Q2046</f>
        <v>0</v>
      </c>
      <c r="T2046" s="16">
        <f>SUMIF('Tool Pneumatics CH4 VOC BTEX'!B:B,A2046,'Tool Pneumatics CH4 VOC BTEX'!L:L)*Q2046</f>
        <v>0</v>
      </c>
      <c r="U2046" s="16">
        <f>SUMIF('Tool Pneumatics CH4 VOC BTEX'!B:B,A2046,'Tool Pneumatics CH4 VOC BTEX'!N:N)*Q2046</f>
        <v>0</v>
      </c>
    </row>
    <row r="2047" spans="1:21" x14ac:dyDescent="0.25">
      <c r="A2047" s="1" t="s">
        <v>5126</v>
      </c>
      <c r="B2047" s="1" t="s">
        <v>1542</v>
      </c>
      <c r="C2047" s="1" t="s">
        <v>1903</v>
      </c>
      <c r="D2047" s="3" t="s">
        <v>4493</v>
      </c>
      <c r="E2047" s="3" t="s">
        <v>23961</v>
      </c>
      <c r="F2047" s="1" t="s">
        <v>3659</v>
      </c>
      <c r="G2047" s="1">
        <v>34</v>
      </c>
      <c r="H2047" s="1" t="s">
        <v>27474</v>
      </c>
      <c r="I2047" s="1">
        <v>0</v>
      </c>
      <c r="J2047" s="1" t="s">
        <v>27474</v>
      </c>
      <c r="K2047" s="1">
        <f t="shared" si="124"/>
        <v>34</v>
      </c>
      <c r="L2047" s="2">
        <f>SUMIFS('Basin Total Well Counts'!B:B,'Basin Total Well Counts'!A:A,F2047)</f>
        <v>49164</v>
      </c>
      <c r="M2047" s="4">
        <f t="shared" si="125"/>
        <v>6.9156293222683268E-4</v>
      </c>
      <c r="N2047" s="2">
        <f>SUMIF('Basin Emissions'!A:A,F2047,'Basin Emissions'!B:B)</f>
        <v>2442.1369048000001</v>
      </c>
      <c r="O2047" s="8">
        <f t="shared" si="126"/>
        <v>1.6888913587828494</v>
      </c>
      <c r="P2047" s="7">
        <f>SUMIF('Tool Pneumatics CH4 VOC BTEX'!B:B,A2047,'Tool Pneumatics CH4 VOC BTEX'!F:F)</f>
        <v>3.5899999141693102</v>
      </c>
      <c r="Q2047" s="14">
        <f t="shared" si="127"/>
        <v>0.51856963490126029</v>
      </c>
      <c r="R2047" s="16">
        <f>SUMIF('Tool Pneumatics CH4 VOC BTEX'!B:B,A2047,'Tool Pneumatics CH4 VOC BTEX'!H:H)*Q2047</f>
        <v>2.3543061999427577E-3</v>
      </c>
      <c r="S2047" s="16">
        <f>SUMIF('Tool Pneumatics CH4 VOC BTEX'!B:B,A2047,'Tool Pneumatics CH4 VOC BTEX'!J:J)*Q2047</f>
        <v>1.3327239978309799E-4</v>
      </c>
      <c r="T2047" s="16">
        <f>SUMIF('Tool Pneumatics CH4 VOC BTEX'!B:B,A2047,'Tool Pneumatics CH4 VOC BTEX'!L:L)*Q2047</f>
        <v>2.0991699286604039E-3</v>
      </c>
      <c r="U2047" s="16">
        <f>SUMIF('Tool Pneumatics CH4 VOC BTEX'!B:B,A2047,'Tool Pneumatics CH4 VOC BTEX'!N:N)*Q2047</f>
        <v>5.9583651978588911E-4</v>
      </c>
    </row>
    <row r="2048" spans="1:21" x14ac:dyDescent="0.25">
      <c r="A2048" s="1" t="s">
        <v>5127</v>
      </c>
      <c r="B2048" s="1" t="s">
        <v>1542</v>
      </c>
      <c r="C2048" s="1" t="s">
        <v>2178</v>
      </c>
      <c r="D2048" s="3" t="s">
        <v>4105</v>
      </c>
      <c r="E2048" s="3" t="s">
        <v>23961</v>
      </c>
      <c r="F2048" s="1" t="s">
        <v>3659</v>
      </c>
      <c r="G2048" s="1">
        <v>770</v>
      </c>
      <c r="H2048" s="1" t="s">
        <v>27474</v>
      </c>
      <c r="I2048" s="1">
        <v>0</v>
      </c>
      <c r="J2048" s="1" t="s">
        <v>27474</v>
      </c>
      <c r="K2048" s="1">
        <f t="shared" si="124"/>
        <v>770</v>
      </c>
      <c r="L2048" s="2">
        <f>SUMIFS('Basin Total Well Counts'!B:B,'Basin Total Well Counts'!A:A,F2048)</f>
        <v>49164</v>
      </c>
      <c r="M2048" s="4">
        <f t="shared" si="125"/>
        <v>1.5661866406313563E-2</v>
      </c>
      <c r="N2048" s="2">
        <f>SUMIF('Basin Emissions'!A:A,F2048,'Basin Emissions'!B:B)</f>
        <v>2442.1369048000001</v>
      </c>
      <c r="O2048" s="8">
        <f t="shared" si="126"/>
        <v>38.248421948905708</v>
      </c>
      <c r="P2048" s="7">
        <f>SUMIF('Tool Pneumatics CH4 VOC BTEX'!B:B,A2048,'Tool Pneumatics CH4 VOC BTEX'!F:F)</f>
        <v>3.5899999141693102</v>
      </c>
      <c r="Q2048" s="14">
        <f t="shared" si="127"/>
        <v>11.744077025705014</v>
      </c>
      <c r="R2048" s="16">
        <f>SUMIF('Tool Pneumatics CH4 VOC BTEX'!B:B,A2048,'Tool Pneumatics CH4 VOC BTEX'!H:H)*Q2048</f>
        <v>5.3318110998703636E-2</v>
      </c>
      <c r="S2048" s="16">
        <f>SUMIF('Tool Pneumatics CH4 VOC BTEX'!B:B,A2048,'Tool Pneumatics CH4 VOC BTEX'!J:J)*Q2048</f>
        <v>3.0182278774407495E-3</v>
      </c>
      <c r="T2048" s="16">
        <f>SUMIF('Tool Pneumatics CH4 VOC BTEX'!B:B,A2048,'Tool Pneumatics CH4 VOC BTEX'!L:L)*Q2048</f>
        <v>4.7540024854956217E-2</v>
      </c>
      <c r="U2048" s="16">
        <f>SUMIF('Tool Pneumatics CH4 VOC BTEX'!B:B,A2048,'Tool Pneumatics CH4 VOC BTEX'!N:N)*Q2048</f>
        <v>1.349394471279808E-2</v>
      </c>
    </row>
    <row r="2049" spans="1:21" x14ac:dyDescent="0.25">
      <c r="A2049" s="1" t="s">
        <v>5128</v>
      </c>
      <c r="B2049" s="1" t="s">
        <v>1542</v>
      </c>
      <c r="C2049" s="1" t="s">
        <v>46</v>
      </c>
      <c r="D2049" s="3" t="s">
        <v>4105</v>
      </c>
      <c r="E2049" s="3" t="s">
        <v>23961</v>
      </c>
      <c r="F2049" s="1" t="s">
        <v>3659</v>
      </c>
      <c r="G2049" s="1">
        <v>425</v>
      </c>
      <c r="H2049" s="1" t="s">
        <v>27474</v>
      </c>
      <c r="I2049" s="1">
        <v>1</v>
      </c>
      <c r="J2049" s="1" t="s">
        <v>27474</v>
      </c>
      <c r="K2049" s="1">
        <f t="shared" si="124"/>
        <v>426</v>
      </c>
      <c r="L2049" s="2">
        <f>SUMIFS('Basin Total Well Counts'!B:B,'Basin Total Well Counts'!A:A,F2049)</f>
        <v>49164</v>
      </c>
      <c r="M2049" s="4">
        <f t="shared" si="125"/>
        <v>8.6648767390773741E-3</v>
      </c>
      <c r="N2049" s="2">
        <f>SUMIF('Basin Emissions'!A:A,F2049,'Basin Emissions'!B:B)</f>
        <v>2442.1369048000001</v>
      </c>
      <c r="O2049" s="8">
        <f t="shared" si="126"/>
        <v>21.160815260043936</v>
      </c>
      <c r="P2049" s="7">
        <f>SUMIF('Tool Pneumatics CH4 VOC BTEX'!B:B,A2049,'Tool Pneumatics CH4 VOC BTEX'!F:F)</f>
        <v>3.5899999141693102</v>
      </c>
      <c r="Q2049" s="14">
        <f t="shared" si="127"/>
        <v>6.4973724843510849</v>
      </c>
      <c r="R2049" s="16">
        <f>SUMIF('Tool Pneumatics CH4 VOC BTEX'!B:B,A2049,'Tool Pneumatics CH4 VOC BTEX'!H:H)*Q2049</f>
        <v>2.9498071799282786E-2</v>
      </c>
      <c r="S2049" s="16">
        <f>SUMIF('Tool Pneumatics CH4 VOC BTEX'!B:B,A2049,'Tool Pneumatics CH4 VOC BTEX'!J:J)*Q2049</f>
        <v>1.6698247737529338E-3</v>
      </c>
      <c r="T2049" s="16">
        <f>SUMIF('Tool Pneumatics CH4 VOC BTEX'!B:B,A2049,'Tool Pneumatics CH4 VOC BTEX'!L:L)*Q2049</f>
        <v>2.6301364400274474E-2</v>
      </c>
      <c r="U2049" s="16">
        <f>SUMIF('Tool Pneumatics CH4 VOC BTEX'!B:B,A2049,'Tool Pneumatics CH4 VOC BTEX'!N:N)*Q2049</f>
        <v>7.4654811008467289E-3</v>
      </c>
    </row>
    <row r="2050" spans="1:21" x14ac:dyDescent="0.25">
      <c r="A2050" s="1" t="s">
        <v>5129</v>
      </c>
      <c r="B2050" s="1" t="s">
        <v>1542</v>
      </c>
      <c r="C2050" s="1" t="s">
        <v>5130</v>
      </c>
      <c r="D2050" s="3" t="s">
        <v>4105</v>
      </c>
      <c r="E2050" s="3" t="s">
        <v>23961</v>
      </c>
      <c r="F2050" s="1" t="s">
        <v>2280</v>
      </c>
      <c r="G2050" s="1">
        <v>4</v>
      </c>
      <c r="H2050" s="1" t="s">
        <v>27474</v>
      </c>
      <c r="I2050" s="1">
        <v>0</v>
      </c>
      <c r="J2050" s="1" t="s">
        <v>27474</v>
      </c>
      <c r="K2050" s="1">
        <f t="shared" ref="K2050:K2113" si="128">+I2050+G2050</f>
        <v>4</v>
      </c>
      <c r="L2050" s="2">
        <f>SUMIFS('Basin Total Well Counts'!B:B,'Basin Total Well Counts'!A:A,F2050)</f>
        <v>246</v>
      </c>
      <c r="M2050" s="4">
        <f t="shared" ref="M2050:M2113" si="129">IFERROR(+K2050/L2050,0)</f>
        <v>1.6260162601626018E-2</v>
      </c>
      <c r="N2050" s="2">
        <f>SUMIF('Basin Emissions'!A:A,F2050,'Basin Emissions'!B:B)</f>
        <v>1726.0071354000004</v>
      </c>
      <c r="O2050" s="8">
        <f t="shared" ref="O2050:O2113" si="130">+N2050*M2050</f>
        <v>28.06515667317074</v>
      </c>
      <c r="P2050" s="7">
        <f>SUMIF('Tool Pneumatics CH4 VOC BTEX'!B:B,A2050,'Tool Pneumatics CH4 VOC BTEX'!F:F)</f>
        <v>3.5899999141693102</v>
      </c>
      <c r="Q2050" s="14">
        <f t="shared" ref="Q2050:Q2113" si="131">IFERROR(O2050/P2050,0)*(2204.6/2000)</f>
        <v>8.617332295394899</v>
      </c>
      <c r="R2050" s="16">
        <f>SUMIF('Tool Pneumatics CH4 VOC BTEX'!B:B,A2050,'Tool Pneumatics CH4 VOC BTEX'!H:H)*Q2050</f>
        <v>3.9122689576450285E-2</v>
      </c>
      <c r="S2050" s="16">
        <f>SUMIF('Tool Pneumatics CH4 VOC BTEX'!B:B,A2050,'Tool Pneumatics CH4 VOC BTEX'!J:J)*Q2050</f>
        <v>2.2146544599634045E-3</v>
      </c>
      <c r="T2050" s="16">
        <f>SUMIF('Tool Pneumatics CH4 VOC BTEX'!B:B,A2050,'Tool Pneumatics CH4 VOC BTEX'!L:L)*Q2050</f>
        <v>3.4882961905803526E-2</v>
      </c>
      <c r="U2050" s="16">
        <f>SUMIF('Tool Pneumatics CH4 VOC BTEX'!B:B,A2050,'Tool Pneumatics CH4 VOC BTEX'!N:N)*Q2050</f>
        <v>9.9013149616913008E-3</v>
      </c>
    </row>
    <row r="2051" spans="1:21" x14ac:dyDescent="0.25">
      <c r="A2051" s="1" t="s">
        <v>5131</v>
      </c>
      <c r="B2051" s="1" t="s">
        <v>1542</v>
      </c>
      <c r="C2051" s="1" t="s">
        <v>5132</v>
      </c>
      <c r="D2051" s="3" t="s">
        <v>4509</v>
      </c>
      <c r="E2051" s="3" t="s">
        <v>23961</v>
      </c>
      <c r="F2051" s="1" t="s">
        <v>1015</v>
      </c>
      <c r="G2051" s="1">
        <v>649</v>
      </c>
      <c r="H2051" s="1" t="s">
        <v>27474</v>
      </c>
      <c r="I2051" s="1">
        <v>0</v>
      </c>
      <c r="J2051" s="1" t="s">
        <v>27474</v>
      </c>
      <c r="K2051" s="1">
        <f t="shared" si="128"/>
        <v>649</v>
      </c>
      <c r="L2051" s="2">
        <f>SUMIFS('Basin Total Well Counts'!B:B,'Basin Total Well Counts'!A:A,F2051)</f>
        <v>100308</v>
      </c>
      <c r="M2051" s="4">
        <f t="shared" si="129"/>
        <v>6.4700721776927064E-3</v>
      </c>
      <c r="N2051" s="2">
        <f>SUMIF('Basin Emissions'!A:A,F2051,'Basin Emissions'!B:B)</f>
        <v>7867.8947644</v>
      </c>
      <c r="O2051" s="8">
        <f t="shared" si="130"/>
        <v>50.905847012158553</v>
      </c>
      <c r="P2051" s="7">
        <f>SUMIF('Tool Pneumatics CH4 VOC BTEX'!B:B,A2051,'Tool Pneumatics CH4 VOC BTEX'!F:F)</f>
        <v>3.5899999141693102</v>
      </c>
      <c r="Q2051" s="14">
        <f t="shared" si="131"/>
        <v>15.630505989715735</v>
      </c>
      <c r="R2051" s="16">
        <f>SUMIF('Tool Pneumatics CH4 VOC BTEX'!B:B,A2051,'Tool Pneumatics CH4 VOC BTEX'!H:H)*Q2051</f>
        <v>7.0962498926179854E-2</v>
      </c>
      <c r="S2051" s="16">
        <f>SUMIF('Tool Pneumatics CH4 VOC BTEX'!B:B,A2051,'Tool Pneumatics CH4 VOC BTEX'!J:J)*Q2051</f>
        <v>4.0170401482727477E-3</v>
      </c>
      <c r="T2051" s="16">
        <f>SUMIF('Tool Pneumatics CH4 VOC BTEX'!B:B,A2051,'Tool Pneumatics CH4 VOC BTEX'!L:L)*Q2051</f>
        <v>6.3272289650366978E-2</v>
      </c>
      <c r="U2051" s="16">
        <f>SUMIF('Tool Pneumatics CH4 VOC BTEX'!B:B,A2051,'Tool Pneumatics CH4 VOC BTEX'!N:N)*Q2051</f>
        <v>1.7959451662028048E-2</v>
      </c>
    </row>
    <row r="2052" spans="1:21" x14ac:dyDescent="0.25">
      <c r="A2052" s="1" t="s">
        <v>5133</v>
      </c>
      <c r="B2052" s="1" t="s">
        <v>1542</v>
      </c>
      <c r="C2052" s="1" t="s">
        <v>1633</v>
      </c>
      <c r="D2052" s="3" t="s">
        <v>4105</v>
      </c>
      <c r="E2052" s="3" t="s">
        <v>23961</v>
      </c>
      <c r="F2052" s="1" t="s">
        <v>2280</v>
      </c>
      <c r="G2052" s="1">
        <v>0</v>
      </c>
      <c r="H2052" s="1" t="s">
        <v>27474</v>
      </c>
      <c r="I2052" s="1">
        <v>0</v>
      </c>
      <c r="J2052" s="1" t="s">
        <v>27474</v>
      </c>
      <c r="K2052" s="1">
        <f t="shared" si="128"/>
        <v>0</v>
      </c>
      <c r="L2052" s="2">
        <f>SUMIFS('Basin Total Well Counts'!B:B,'Basin Total Well Counts'!A:A,F2052)</f>
        <v>246</v>
      </c>
      <c r="M2052" s="4">
        <f t="shared" si="129"/>
        <v>0</v>
      </c>
      <c r="N2052" s="2">
        <f>SUMIF('Basin Emissions'!A:A,F2052,'Basin Emissions'!B:B)</f>
        <v>1726.0071354000004</v>
      </c>
      <c r="O2052" s="8">
        <f t="shared" si="130"/>
        <v>0</v>
      </c>
      <c r="P2052" s="7">
        <f>SUMIF('Tool Pneumatics CH4 VOC BTEX'!B:B,A2052,'Tool Pneumatics CH4 VOC BTEX'!F:F)</f>
        <v>3.5899999141693102</v>
      </c>
      <c r="Q2052" s="14">
        <f t="shared" si="131"/>
        <v>0</v>
      </c>
      <c r="R2052" s="16">
        <f>SUMIF('Tool Pneumatics CH4 VOC BTEX'!B:B,A2052,'Tool Pneumatics CH4 VOC BTEX'!H:H)*Q2052</f>
        <v>0</v>
      </c>
      <c r="S2052" s="16">
        <f>SUMIF('Tool Pneumatics CH4 VOC BTEX'!B:B,A2052,'Tool Pneumatics CH4 VOC BTEX'!J:J)*Q2052</f>
        <v>0</v>
      </c>
      <c r="T2052" s="16">
        <f>SUMIF('Tool Pneumatics CH4 VOC BTEX'!B:B,A2052,'Tool Pneumatics CH4 VOC BTEX'!L:L)*Q2052</f>
        <v>0</v>
      </c>
      <c r="U2052" s="16">
        <f>SUMIF('Tool Pneumatics CH4 VOC BTEX'!B:B,A2052,'Tool Pneumatics CH4 VOC BTEX'!N:N)*Q2052</f>
        <v>0</v>
      </c>
    </row>
    <row r="2053" spans="1:21" x14ac:dyDescent="0.25">
      <c r="A2053" s="1" t="s">
        <v>5134</v>
      </c>
      <c r="B2053" s="1" t="s">
        <v>1542</v>
      </c>
      <c r="C2053" s="1" t="s">
        <v>1664</v>
      </c>
      <c r="D2053" s="3" t="s">
        <v>4509</v>
      </c>
      <c r="E2053" s="3" t="s">
        <v>23961</v>
      </c>
      <c r="F2053" s="1" t="s">
        <v>2280</v>
      </c>
      <c r="G2053" s="1">
        <v>0</v>
      </c>
      <c r="H2053" s="1" t="s">
        <v>27474</v>
      </c>
      <c r="I2053" s="1">
        <v>0</v>
      </c>
      <c r="J2053" s="1" t="s">
        <v>27474</v>
      </c>
      <c r="K2053" s="1">
        <f t="shared" si="128"/>
        <v>0</v>
      </c>
      <c r="L2053" s="2">
        <f>SUMIFS('Basin Total Well Counts'!B:B,'Basin Total Well Counts'!A:A,F2053)</f>
        <v>246</v>
      </c>
      <c r="M2053" s="4">
        <f t="shared" si="129"/>
        <v>0</v>
      </c>
      <c r="N2053" s="2">
        <f>SUMIF('Basin Emissions'!A:A,F2053,'Basin Emissions'!B:B)</f>
        <v>1726.0071354000004</v>
      </c>
      <c r="O2053" s="8">
        <f t="shared" si="130"/>
        <v>0</v>
      </c>
      <c r="P2053" s="7">
        <f>SUMIF('Tool Pneumatics CH4 VOC BTEX'!B:B,A2053,'Tool Pneumatics CH4 VOC BTEX'!F:F)</f>
        <v>3.5899999141693102</v>
      </c>
      <c r="Q2053" s="14">
        <f t="shared" si="131"/>
        <v>0</v>
      </c>
      <c r="R2053" s="16">
        <f>SUMIF('Tool Pneumatics CH4 VOC BTEX'!B:B,A2053,'Tool Pneumatics CH4 VOC BTEX'!H:H)*Q2053</f>
        <v>0</v>
      </c>
      <c r="S2053" s="16">
        <f>SUMIF('Tool Pneumatics CH4 VOC BTEX'!B:B,A2053,'Tool Pneumatics CH4 VOC BTEX'!J:J)*Q2053</f>
        <v>0</v>
      </c>
      <c r="T2053" s="16">
        <f>SUMIF('Tool Pneumatics CH4 VOC BTEX'!B:B,A2053,'Tool Pneumatics CH4 VOC BTEX'!L:L)*Q2053</f>
        <v>0</v>
      </c>
      <c r="U2053" s="16">
        <f>SUMIF('Tool Pneumatics CH4 VOC BTEX'!B:B,A2053,'Tool Pneumatics CH4 VOC BTEX'!N:N)*Q2053</f>
        <v>0</v>
      </c>
    </row>
    <row r="2054" spans="1:21" x14ac:dyDescent="0.25">
      <c r="A2054" s="1" t="s">
        <v>5135</v>
      </c>
      <c r="B2054" s="1" t="s">
        <v>1542</v>
      </c>
      <c r="C2054" s="1" t="s">
        <v>2417</v>
      </c>
      <c r="D2054" s="3" t="s">
        <v>4493</v>
      </c>
      <c r="E2054" s="3" t="s">
        <v>23961</v>
      </c>
      <c r="F2054" s="1" t="s">
        <v>1015</v>
      </c>
      <c r="G2054" s="1">
        <v>404</v>
      </c>
      <c r="H2054" s="1" t="s">
        <v>27474</v>
      </c>
      <c r="I2054" s="1">
        <v>0</v>
      </c>
      <c r="J2054" s="1" t="s">
        <v>27474</v>
      </c>
      <c r="K2054" s="1">
        <f t="shared" si="128"/>
        <v>404</v>
      </c>
      <c r="L2054" s="2">
        <f>SUMIFS('Basin Total Well Counts'!B:B,'Basin Total Well Counts'!A:A,F2054)</f>
        <v>100308</v>
      </c>
      <c r="M2054" s="4">
        <f t="shared" si="129"/>
        <v>4.0275950073772777E-3</v>
      </c>
      <c r="N2054" s="2">
        <f>SUMIF('Basin Emissions'!A:A,F2054,'Basin Emissions'!B:B)</f>
        <v>7867.8947644</v>
      </c>
      <c r="O2054" s="8">
        <f t="shared" si="130"/>
        <v>31.688693671667263</v>
      </c>
      <c r="P2054" s="7">
        <f>SUMIF('Tool Pneumatics CH4 VOC BTEX'!B:B,A2054,'Tool Pneumatics CH4 VOC BTEX'!F:F)</f>
        <v>3.5899999141693102</v>
      </c>
      <c r="Q2054" s="14">
        <f t="shared" si="131"/>
        <v>9.7299297686366053</v>
      </c>
      <c r="R2054" s="16">
        <f>SUMIF('Tool Pneumatics CH4 VOC BTEX'!B:B,A2054,'Tool Pneumatics CH4 VOC BTEX'!H:H)*Q2054</f>
        <v>4.417388222831535E-2</v>
      </c>
      <c r="S2054" s="16">
        <f>SUMIF('Tool Pneumatics CH4 VOC BTEX'!B:B,A2054,'Tool Pneumatics CH4 VOC BTEX'!J:J)*Q2054</f>
        <v>2.5005920183392761E-3</v>
      </c>
      <c r="T2054" s="16">
        <f>SUMIF('Tool Pneumatics CH4 VOC BTEX'!B:B,A2054,'Tool Pneumatics CH4 VOC BTEX'!L:L)*Q2054</f>
        <v>3.9386756577424131E-2</v>
      </c>
      <c r="U2054" s="16">
        <f>SUMIF('Tool Pneumatics CH4 VOC BTEX'!B:B,A2054,'Tool Pneumatics CH4 VOC BTEX'!N:N)*Q2054</f>
        <v>1.1179689478365689E-2</v>
      </c>
    </row>
    <row r="2055" spans="1:21" x14ac:dyDescent="0.25">
      <c r="A2055" s="1" t="s">
        <v>5136</v>
      </c>
      <c r="B2055" s="1" t="s">
        <v>1542</v>
      </c>
      <c r="C2055" s="1" t="s">
        <v>3150</v>
      </c>
      <c r="D2055" s="3" t="s">
        <v>4105</v>
      </c>
      <c r="E2055" s="3" t="s">
        <v>23961</v>
      </c>
      <c r="F2055" s="1" t="s">
        <v>2280</v>
      </c>
      <c r="G2055" s="1">
        <v>0</v>
      </c>
      <c r="H2055" s="1" t="s">
        <v>27474</v>
      </c>
      <c r="I2055" s="1">
        <v>0</v>
      </c>
      <c r="J2055" s="1" t="s">
        <v>27474</v>
      </c>
      <c r="K2055" s="1">
        <f t="shared" si="128"/>
        <v>0</v>
      </c>
      <c r="L2055" s="2">
        <f>SUMIFS('Basin Total Well Counts'!B:B,'Basin Total Well Counts'!A:A,F2055)</f>
        <v>246</v>
      </c>
      <c r="M2055" s="4">
        <f t="shared" si="129"/>
        <v>0</v>
      </c>
      <c r="N2055" s="2">
        <f>SUMIF('Basin Emissions'!A:A,F2055,'Basin Emissions'!B:B)</f>
        <v>1726.0071354000004</v>
      </c>
      <c r="O2055" s="8">
        <f t="shared" si="130"/>
        <v>0</v>
      </c>
      <c r="P2055" s="7">
        <f>SUMIF('Tool Pneumatics CH4 VOC BTEX'!B:B,A2055,'Tool Pneumatics CH4 VOC BTEX'!F:F)</f>
        <v>3.5899999141693102</v>
      </c>
      <c r="Q2055" s="14">
        <f t="shared" si="131"/>
        <v>0</v>
      </c>
      <c r="R2055" s="16">
        <f>SUMIF('Tool Pneumatics CH4 VOC BTEX'!B:B,A2055,'Tool Pneumatics CH4 VOC BTEX'!H:H)*Q2055</f>
        <v>0</v>
      </c>
      <c r="S2055" s="16">
        <f>SUMIF('Tool Pneumatics CH4 VOC BTEX'!B:B,A2055,'Tool Pneumatics CH4 VOC BTEX'!J:J)*Q2055</f>
        <v>0</v>
      </c>
      <c r="T2055" s="16">
        <f>SUMIF('Tool Pneumatics CH4 VOC BTEX'!B:B,A2055,'Tool Pneumatics CH4 VOC BTEX'!L:L)*Q2055</f>
        <v>0</v>
      </c>
      <c r="U2055" s="16">
        <f>SUMIF('Tool Pneumatics CH4 VOC BTEX'!B:B,A2055,'Tool Pneumatics CH4 VOC BTEX'!N:N)*Q2055</f>
        <v>0</v>
      </c>
    </row>
    <row r="2056" spans="1:21" x14ac:dyDescent="0.25">
      <c r="A2056" s="1" t="s">
        <v>5137</v>
      </c>
      <c r="B2056" s="1" t="s">
        <v>1542</v>
      </c>
      <c r="C2056" s="1" t="s">
        <v>1553</v>
      </c>
      <c r="D2056" s="3" t="s">
        <v>4105</v>
      </c>
      <c r="E2056" s="3" t="s">
        <v>23961</v>
      </c>
      <c r="F2056" s="1" t="s">
        <v>2280</v>
      </c>
      <c r="G2056" s="1">
        <v>0</v>
      </c>
      <c r="H2056" s="1" t="s">
        <v>27474</v>
      </c>
      <c r="I2056" s="1">
        <v>0</v>
      </c>
      <c r="J2056" s="1" t="s">
        <v>27474</v>
      </c>
      <c r="K2056" s="1">
        <f t="shared" si="128"/>
        <v>0</v>
      </c>
      <c r="L2056" s="2">
        <f>SUMIFS('Basin Total Well Counts'!B:B,'Basin Total Well Counts'!A:A,F2056)</f>
        <v>246</v>
      </c>
      <c r="M2056" s="4">
        <f t="shared" si="129"/>
        <v>0</v>
      </c>
      <c r="N2056" s="2">
        <f>SUMIF('Basin Emissions'!A:A,F2056,'Basin Emissions'!B:B)</f>
        <v>1726.0071354000004</v>
      </c>
      <c r="O2056" s="8">
        <f t="shared" si="130"/>
        <v>0</v>
      </c>
      <c r="P2056" s="7">
        <f>SUMIF('Tool Pneumatics CH4 VOC BTEX'!B:B,A2056,'Tool Pneumatics CH4 VOC BTEX'!F:F)</f>
        <v>3.5899999141693102</v>
      </c>
      <c r="Q2056" s="14">
        <f t="shared" si="131"/>
        <v>0</v>
      </c>
      <c r="R2056" s="16">
        <f>SUMIF('Tool Pneumatics CH4 VOC BTEX'!B:B,A2056,'Tool Pneumatics CH4 VOC BTEX'!H:H)*Q2056</f>
        <v>0</v>
      </c>
      <c r="S2056" s="16">
        <f>SUMIF('Tool Pneumatics CH4 VOC BTEX'!B:B,A2056,'Tool Pneumatics CH4 VOC BTEX'!J:J)*Q2056</f>
        <v>0</v>
      </c>
      <c r="T2056" s="16">
        <f>SUMIF('Tool Pneumatics CH4 VOC BTEX'!B:B,A2056,'Tool Pneumatics CH4 VOC BTEX'!L:L)*Q2056</f>
        <v>0</v>
      </c>
      <c r="U2056" s="16">
        <f>SUMIF('Tool Pneumatics CH4 VOC BTEX'!B:B,A2056,'Tool Pneumatics CH4 VOC BTEX'!N:N)*Q2056</f>
        <v>0</v>
      </c>
    </row>
    <row r="2057" spans="1:21" x14ac:dyDescent="0.25">
      <c r="A2057" s="1" t="s">
        <v>5138</v>
      </c>
      <c r="B2057" s="1" t="s">
        <v>1542</v>
      </c>
      <c r="C2057" s="1" t="s">
        <v>2037</v>
      </c>
      <c r="D2057" s="3" t="s">
        <v>4105</v>
      </c>
      <c r="E2057" s="3" t="s">
        <v>23961</v>
      </c>
      <c r="F2057" s="1" t="s">
        <v>2280</v>
      </c>
      <c r="G2057" s="1">
        <v>0</v>
      </c>
      <c r="H2057" s="1" t="s">
        <v>27474</v>
      </c>
      <c r="I2057" s="1">
        <v>0</v>
      </c>
      <c r="J2057" s="1" t="s">
        <v>27474</v>
      </c>
      <c r="K2057" s="1">
        <f t="shared" si="128"/>
        <v>0</v>
      </c>
      <c r="L2057" s="2">
        <f>SUMIFS('Basin Total Well Counts'!B:B,'Basin Total Well Counts'!A:A,F2057)</f>
        <v>246</v>
      </c>
      <c r="M2057" s="4">
        <f t="shared" si="129"/>
        <v>0</v>
      </c>
      <c r="N2057" s="2">
        <f>SUMIF('Basin Emissions'!A:A,F2057,'Basin Emissions'!B:B)</f>
        <v>1726.0071354000004</v>
      </c>
      <c r="O2057" s="8">
        <f t="shared" si="130"/>
        <v>0</v>
      </c>
      <c r="P2057" s="7">
        <f>SUMIF('Tool Pneumatics CH4 VOC BTEX'!B:B,A2057,'Tool Pneumatics CH4 VOC BTEX'!F:F)</f>
        <v>3.5899999141693102</v>
      </c>
      <c r="Q2057" s="14">
        <f t="shared" si="131"/>
        <v>0</v>
      </c>
      <c r="R2057" s="16">
        <f>SUMIF('Tool Pneumatics CH4 VOC BTEX'!B:B,A2057,'Tool Pneumatics CH4 VOC BTEX'!H:H)*Q2057</f>
        <v>0</v>
      </c>
      <c r="S2057" s="16">
        <f>SUMIF('Tool Pneumatics CH4 VOC BTEX'!B:B,A2057,'Tool Pneumatics CH4 VOC BTEX'!J:J)*Q2057</f>
        <v>0</v>
      </c>
      <c r="T2057" s="16">
        <f>SUMIF('Tool Pneumatics CH4 VOC BTEX'!B:B,A2057,'Tool Pneumatics CH4 VOC BTEX'!L:L)*Q2057</f>
        <v>0</v>
      </c>
      <c r="U2057" s="16">
        <f>SUMIF('Tool Pneumatics CH4 VOC BTEX'!B:B,A2057,'Tool Pneumatics CH4 VOC BTEX'!N:N)*Q2057</f>
        <v>0</v>
      </c>
    </row>
    <row r="2058" spans="1:21" x14ac:dyDescent="0.25">
      <c r="A2058" s="1" t="s">
        <v>5139</v>
      </c>
      <c r="B2058" s="1" t="s">
        <v>1542</v>
      </c>
      <c r="C2058" s="1" t="s">
        <v>863</v>
      </c>
      <c r="D2058" s="3" t="s">
        <v>4509</v>
      </c>
      <c r="E2058" s="3" t="s">
        <v>23961</v>
      </c>
      <c r="F2058" s="1" t="s">
        <v>2280</v>
      </c>
      <c r="G2058" s="1">
        <v>0</v>
      </c>
      <c r="H2058" s="1" t="s">
        <v>27474</v>
      </c>
      <c r="I2058" s="1">
        <v>0</v>
      </c>
      <c r="J2058" s="1" t="s">
        <v>27474</v>
      </c>
      <c r="K2058" s="1">
        <f t="shared" si="128"/>
        <v>0</v>
      </c>
      <c r="L2058" s="2">
        <f>SUMIFS('Basin Total Well Counts'!B:B,'Basin Total Well Counts'!A:A,F2058)</f>
        <v>246</v>
      </c>
      <c r="M2058" s="4">
        <f t="shared" si="129"/>
        <v>0</v>
      </c>
      <c r="N2058" s="2">
        <f>SUMIF('Basin Emissions'!A:A,F2058,'Basin Emissions'!B:B)</f>
        <v>1726.0071354000004</v>
      </c>
      <c r="O2058" s="8">
        <f t="shared" si="130"/>
        <v>0</v>
      </c>
      <c r="P2058" s="7">
        <f>SUMIF('Tool Pneumatics CH4 VOC BTEX'!B:B,A2058,'Tool Pneumatics CH4 VOC BTEX'!F:F)</f>
        <v>3.5899999141693102</v>
      </c>
      <c r="Q2058" s="14">
        <f t="shared" si="131"/>
        <v>0</v>
      </c>
      <c r="R2058" s="16">
        <f>SUMIF('Tool Pneumatics CH4 VOC BTEX'!B:B,A2058,'Tool Pneumatics CH4 VOC BTEX'!H:H)*Q2058</f>
        <v>0</v>
      </c>
      <c r="S2058" s="16">
        <f>SUMIF('Tool Pneumatics CH4 VOC BTEX'!B:B,A2058,'Tool Pneumatics CH4 VOC BTEX'!J:J)*Q2058</f>
        <v>0</v>
      </c>
      <c r="T2058" s="16">
        <f>SUMIF('Tool Pneumatics CH4 VOC BTEX'!B:B,A2058,'Tool Pneumatics CH4 VOC BTEX'!L:L)*Q2058</f>
        <v>0</v>
      </c>
      <c r="U2058" s="16">
        <f>SUMIF('Tool Pneumatics CH4 VOC BTEX'!B:B,A2058,'Tool Pneumatics CH4 VOC BTEX'!N:N)*Q2058</f>
        <v>0</v>
      </c>
    </row>
    <row r="2059" spans="1:21" x14ac:dyDescent="0.25">
      <c r="A2059" s="1" t="s">
        <v>5140</v>
      </c>
      <c r="B2059" s="1" t="s">
        <v>1542</v>
      </c>
      <c r="C2059" s="1" t="s">
        <v>5141</v>
      </c>
      <c r="D2059" s="3" t="s">
        <v>4105</v>
      </c>
      <c r="E2059" s="3" t="s">
        <v>23961</v>
      </c>
      <c r="F2059" s="1" t="s">
        <v>1015</v>
      </c>
      <c r="G2059" s="1">
        <v>425</v>
      </c>
      <c r="H2059" s="1" t="s">
        <v>27474</v>
      </c>
      <c r="I2059" s="1">
        <v>0</v>
      </c>
      <c r="J2059" s="1" t="s">
        <v>27474</v>
      </c>
      <c r="K2059" s="1">
        <f t="shared" si="128"/>
        <v>425</v>
      </c>
      <c r="L2059" s="2">
        <f>SUMIFS('Basin Total Well Counts'!B:B,'Basin Total Well Counts'!A:A,F2059)</f>
        <v>100308</v>
      </c>
      <c r="M2059" s="4">
        <f t="shared" si="129"/>
        <v>4.2369501934043149E-3</v>
      </c>
      <c r="N2059" s="2">
        <f>SUMIF('Basin Emissions'!A:A,F2059,'Basin Emissions'!B:B)</f>
        <v>7867.8947644</v>
      </c>
      <c r="O2059" s="8">
        <f t="shared" si="130"/>
        <v>33.335878243709374</v>
      </c>
      <c r="P2059" s="7">
        <f>SUMIF('Tool Pneumatics CH4 VOC BTEX'!B:B,A2059,'Tool Pneumatics CH4 VOC BTEX'!F:F)</f>
        <v>3.5899999141693102</v>
      </c>
      <c r="Q2059" s="14">
        <f t="shared" si="131"/>
        <v>10.235693444729103</v>
      </c>
      <c r="R2059" s="16">
        <f>SUMIF('Tool Pneumatics CH4 VOC BTEX'!B:B,A2059,'Tool Pneumatics CH4 VOC BTEX'!H:H)*Q2059</f>
        <v>4.6470049373846599E-2</v>
      </c>
      <c r="S2059" s="16">
        <f>SUMIF('Tool Pneumatics CH4 VOC BTEX'!B:B,A2059,'Tool Pneumatics CH4 VOC BTEX'!J:J)*Q2059</f>
        <v>2.630573286619288E-3</v>
      </c>
      <c r="T2059" s="16">
        <f>SUMIF('Tool Pneumatics CH4 VOC BTEX'!B:B,A2059,'Tool Pneumatics CH4 VOC BTEX'!L:L)*Q2059</f>
        <v>4.1434087983676378E-2</v>
      </c>
      <c r="U2059" s="16">
        <f>SUMIF('Tool Pneumatics CH4 VOC BTEX'!B:B,A2059,'Tool Pneumatics CH4 VOC BTEX'!N:N)*Q2059</f>
        <v>1.1760811951251036E-2</v>
      </c>
    </row>
    <row r="2060" spans="1:21" x14ac:dyDescent="0.25">
      <c r="A2060" s="1" t="s">
        <v>5142</v>
      </c>
      <c r="B2060" s="1" t="s">
        <v>1542</v>
      </c>
      <c r="C2060" s="1" t="s">
        <v>1739</v>
      </c>
      <c r="D2060" s="3" t="s">
        <v>4105</v>
      </c>
      <c r="E2060" s="3" t="s">
        <v>23961</v>
      </c>
      <c r="F2060" s="1" t="s">
        <v>3659</v>
      </c>
      <c r="G2060" s="1">
        <v>806</v>
      </c>
      <c r="H2060" s="1" t="s">
        <v>27474</v>
      </c>
      <c r="I2060" s="1">
        <v>0</v>
      </c>
      <c r="J2060" s="1" t="s">
        <v>27474</v>
      </c>
      <c r="K2060" s="1">
        <f t="shared" si="128"/>
        <v>806</v>
      </c>
      <c r="L2060" s="2">
        <f>SUMIFS('Basin Total Well Counts'!B:B,'Basin Total Well Counts'!A:A,F2060)</f>
        <v>49164</v>
      </c>
      <c r="M2060" s="4">
        <f t="shared" si="129"/>
        <v>1.6394109511024327E-2</v>
      </c>
      <c r="N2060" s="2">
        <f>SUMIF('Basin Emissions'!A:A,F2060,'Basin Emissions'!B:B)</f>
        <v>2442.1369048000001</v>
      </c>
      <c r="O2060" s="8">
        <f t="shared" si="130"/>
        <v>40.036659858205198</v>
      </c>
      <c r="P2060" s="7">
        <f>SUMIF('Tool Pneumatics CH4 VOC BTEX'!B:B,A2060,'Tool Pneumatics CH4 VOC BTEX'!F:F)</f>
        <v>3.5899999141693102</v>
      </c>
      <c r="Q2060" s="14">
        <f t="shared" si="131"/>
        <v>12.293150756776937</v>
      </c>
      <c r="R2060" s="16">
        <f>SUMIF('Tool Pneumatics CH4 VOC BTEX'!B:B,A2060,'Tool Pneumatics CH4 VOC BTEX'!H:H)*Q2060</f>
        <v>5.5810905798643028E-2</v>
      </c>
      <c r="S2060" s="16">
        <f>SUMIF('Tool Pneumatics CH4 VOC BTEX'!B:B,A2060,'Tool Pneumatics CH4 VOC BTEX'!J:J)*Q2060</f>
        <v>3.1593398301522648E-3</v>
      </c>
      <c r="T2060" s="16">
        <f>SUMIF('Tool Pneumatics CH4 VOC BTEX'!B:B,A2060,'Tool Pneumatics CH4 VOC BTEX'!L:L)*Q2060</f>
        <v>4.9762675367655468E-2</v>
      </c>
      <c r="U2060" s="16">
        <f>SUMIF('Tool Pneumatics CH4 VOC BTEX'!B:B,A2060,'Tool Pneumatics CH4 VOC BTEX'!N:N)*Q2060</f>
        <v>1.4124830439630198E-2</v>
      </c>
    </row>
    <row r="2061" spans="1:21" x14ac:dyDescent="0.25">
      <c r="A2061" s="1" t="s">
        <v>5143</v>
      </c>
      <c r="B2061" s="1" t="s">
        <v>1542</v>
      </c>
      <c r="C2061" s="1" t="s">
        <v>1591</v>
      </c>
      <c r="D2061" s="3" t="s">
        <v>4105</v>
      </c>
      <c r="E2061" s="3" t="s">
        <v>23961</v>
      </c>
      <c r="F2061" s="1" t="s">
        <v>3659</v>
      </c>
      <c r="G2061" s="1">
        <v>0</v>
      </c>
      <c r="H2061" s="1" t="s">
        <v>27474</v>
      </c>
      <c r="I2061" s="1">
        <v>0</v>
      </c>
      <c r="J2061" s="1" t="s">
        <v>27474</v>
      </c>
      <c r="K2061" s="1">
        <f t="shared" si="128"/>
        <v>0</v>
      </c>
      <c r="L2061" s="2">
        <f>SUMIFS('Basin Total Well Counts'!B:B,'Basin Total Well Counts'!A:A,F2061)</f>
        <v>49164</v>
      </c>
      <c r="M2061" s="4">
        <f t="shared" si="129"/>
        <v>0</v>
      </c>
      <c r="N2061" s="2">
        <f>SUMIF('Basin Emissions'!A:A,F2061,'Basin Emissions'!B:B)</f>
        <v>2442.1369048000001</v>
      </c>
      <c r="O2061" s="8">
        <f t="shared" si="130"/>
        <v>0</v>
      </c>
      <c r="P2061" s="7">
        <f>SUMIF('Tool Pneumatics CH4 VOC BTEX'!B:B,A2061,'Tool Pneumatics CH4 VOC BTEX'!F:F)</f>
        <v>3.5899999141693102</v>
      </c>
      <c r="Q2061" s="14">
        <f t="shared" si="131"/>
        <v>0</v>
      </c>
      <c r="R2061" s="16">
        <f>SUMIF('Tool Pneumatics CH4 VOC BTEX'!B:B,A2061,'Tool Pneumatics CH4 VOC BTEX'!H:H)*Q2061</f>
        <v>0</v>
      </c>
      <c r="S2061" s="16">
        <f>SUMIF('Tool Pneumatics CH4 VOC BTEX'!B:B,A2061,'Tool Pneumatics CH4 VOC BTEX'!J:J)*Q2061</f>
        <v>0</v>
      </c>
      <c r="T2061" s="16">
        <f>SUMIF('Tool Pneumatics CH4 VOC BTEX'!B:B,A2061,'Tool Pneumatics CH4 VOC BTEX'!L:L)*Q2061</f>
        <v>0</v>
      </c>
      <c r="U2061" s="16">
        <f>SUMIF('Tool Pneumatics CH4 VOC BTEX'!B:B,A2061,'Tool Pneumatics CH4 VOC BTEX'!N:N)*Q2061</f>
        <v>0</v>
      </c>
    </row>
    <row r="2062" spans="1:21" x14ac:dyDescent="0.25">
      <c r="A2062" s="1" t="s">
        <v>5144</v>
      </c>
      <c r="B2062" s="1" t="s">
        <v>1542</v>
      </c>
      <c r="C2062" s="1" t="s">
        <v>2108</v>
      </c>
      <c r="D2062" s="3" t="s">
        <v>4509</v>
      </c>
      <c r="E2062" s="3" t="s">
        <v>23961</v>
      </c>
      <c r="F2062" s="1" t="s">
        <v>3659</v>
      </c>
      <c r="G2062" s="1">
        <v>148</v>
      </c>
      <c r="H2062" s="1" t="s">
        <v>27474</v>
      </c>
      <c r="I2062" s="1">
        <v>0</v>
      </c>
      <c r="J2062" s="1" t="s">
        <v>27474</v>
      </c>
      <c r="K2062" s="1">
        <f t="shared" si="128"/>
        <v>148</v>
      </c>
      <c r="L2062" s="2">
        <f>SUMIFS('Basin Total Well Counts'!B:B,'Basin Total Well Counts'!A:A,F2062)</f>
        <v>49164</v>
      </c>
      <c r="M2062" s="4">
        <f t="shared" si="129"/>
        <v>3.0103327638109187E-3</v>
      </c>
      <c r="N2062" s="2">
        <f>SUMIF('Basin Emissions'!A:A,F2062,'Basin Emissions'!B:B)</f>
        <v>2442.1369048000001</v>
      </c>
      <c r="O2062" s="8">
        <f t="shared" si="130"/>
        <v>7.3516447382312267</v>
      </c>
      <c r="P2062" s="7">
        <f>SUMIF('Tool Pneumatics CH4 VOC BTEX'!B:B,A2062,'Tool Pneumatics CH4 VOC BTEX'!F:F)</f>
        <v>3.5899999141693102</v>
      </c>
      <c r="Q2062" s="14">
        <f t="shared" si="131"/>
        <v>2.2573031166290152</v>
      </c>
      <c r="R2062" s="16">
        <f>SUMIF('Tool Pneumatics CH4 VOC BTEX'!B:B,A2062,'Tool Pneumatics CH4 VOC BTEX'!H:H)*Q2062</f>
        <v>1.0248156399750826E-2</v>
      </c>
      <c r="S2062" s="16">
        <f>SUMIF('Tool Pneumatics CH4 VOC BTEX'!B:B,A2062,'Tool Pneumatics CH4 VOC BTEX'!J:J)*Q2062</f>
        <v>5.8012691670289711E-4</v>
      </c>
      <c r="T2062" s="16">
        <f>SUMIF('Tool Pneumatics CH4 VOC BTEX'!B:B,A2062,'Tool Pneumatics CH4 VOC BTEX'!L:L)*Q2062</f>
        <v>9.1375632188746992E-3</v>
      </c>
      <c r="U2062" s="16">
        <f>SUMIF('Tool Pneumatics CH4 VOC BTEX'!B:B,A2062,'Tool Pneumatics CH4 VOC BTEX'!N:N)*Q2062</f>
        <v>2.5936413214209292E-3</v>
      </c>
    </row>
    <row r="2063" spans="1:21" x14ac:dyDescent="0.25">
      <c r="A2063" s="1" t="s">
        <v>5145</v>
      </c>
      <c r="B2063" s="1" t="s">
        <v>1542</v>
      </c>
      <c r="C2063" s="1" t="s">
        <v>1999</v>
      </c>
      <c r="D2063" s="3" t="s">
        <v>4509</v>
      </c>
      <c r="E2063" s="3" t="s">
        <v>23961</v>
      </c>
      <c r="F2063" s="1" t="s">
        <v>2280</v>
      </c>
      <c r="G2063" s="1">
        <v>0</v>
      </c>
      <c r="H2063" s="1" t="s">
        <v>27474</v>
      </c>
      <c r="I2063" s="1">
        <v>0</v>
      </c>
      <c r="J2063" s="1" t="s">
        <v>27474</v>
      </c>
      <c r="K2063" s="1">
        <f t="shared" si="128"/>
        <v>0</v>
      </c>
      <c r="L2063" s="2">
        <f>SUMIFS('Basin Total Well Counts'!B:B,'Basin Total Well Counts'!A:A,F2063)</f>
        <v>246</v>
      </c>
      <c r="M2063" s="4">
        <f t="shared" si="129"/>
        <v>0</v>
      </c>
      <c r="N2063" s="2">
        <f>SUMIF('Basin Emissions'!A:A,F2063,'Basin Emissions'!B:B)</f>
        <v>1726.0071354000004</v>
      </c>
      <c r="O2063" s="8">
        <f t="shared" si="130"/>
        <v>0</v>
      </c>
      <c r="P2063" s="7">
        <f>SUMIF('Tool Pneumatics CH4 VOC BTEX'!B:B,A2063,'Tool Pneumatics CH4 VOC BTEX'!F:F)</f>
        <v>3.5899999141693102</v>
      </c>
      <c r="Q2063" s="14">
        <f t="shared" si="131"/>
        <v>0</v>
      </c>
      <c r="R2063" s="16">
        <f>SUMIF('Tool Pneumatics CH4 VOC BTEX'!B:B,A2063,'Tool Pneumatics CH4 VOC BTEX'!H:H)*Q2063</f>
        <v>0</v>
      </c>
      <c r="S2063" s="16">
        <f>SUMIF('Tool Pneumatics CH4 VOC BTEX'!B:B,A2063,'Tool Pneumatics CH4 VOC BTEX'!J:J)*Q2063</f>
        <v>0</v>
      </c>
      <c r="T2063" s="16">
        <f>SUMIF('Tool Pneumatics CH4 VOC BTEX'!B:B,A2063,'Tool Pneumatics CH4 VOC BTEX'!L:L)*Q2063</f>
        <v>0</v>
      </c>
      <c r="U2063" s="16">
        <f>SUMIF('Tool Pneumatics CH4 VOC BTEX'!B:B,A2063,'Tool Pneumatics CH4 VOC BTEX'!N:N)*Q2063</f>
        <v>0</v>
      </c>
    </row>
    <row r="2064" spans="1:21" x14ac:dyDescent="0.25">
      <c r="A2064" s="1" t="s">
        <v>5146</v>
      </c>
      <c r="B2064" s="1" t="s">
        <v>1542</v>
      </c>
      <c r="C2064" s="1" t="s">
        <v>1923</v>
      </c>
      <c r="D2064" s="3" t="s">
        <v>4105</v>
      </c>
      <c r="E2064" s="3" t="s">
        <v>23961</v>
      </c>
      <c r="F2064" s="1" t="s">
        <v>3157</v>
      </c>
      <c r="G2064" s="1">
        <v>0</v>
      </c>
      <c r="H2064" s="1" t="s">
        <v>27474</v>
      </c>
      <c r="I2064" s="1">
        <v>0</v>
      </c>
      <c r="J2064" s="1" t="s">
        <v>27474</v>
      </c>
      <c r="K2064" s="1">
        <f t="shared" si="128"/>
        <v>0</v>
      </c>
      <c r="L2064" s="2">
        <f>SUMIFS('Basin Total Well Counts'!B:B,'Basin Total Well Counts'!A:A,F2064)</f>
        <v>8078</v>
      </c>
      <c r="M2064" s="4">
        <f t="shared" si="129"/>
        <v>0</v>
      </c>
      <c r="N2064" s="2">
        <f>SUMIF('Basin Emissions'!A:A,F2064,'Basin Emissions'!B:B)</f>
        <v>777.69406750000007</v>
      </c>
      <c r="O2064" s="8">
        <f t="shared" si="130"/>
        <v>0</v>
      </c>
      <c r="P2064" s="7">
        <f>SUMIF('Tool Pneumatics CH4 VOC BTEX'!B:B,A2064,'Tool Pneumatics CH4 VOC BTEX'!F:F)</f>
        <v>3.5899999141693102</v>
      </c>
      <c r="Q2064" s="14">
        <f t="shared" si="131"/>
        <v>0</v>
      </c>
      <c r="R2064" s="16">
        <f>SUMIF('Tool Pneumatics CH4 VOC BTEX'!B:B,A2064,'Tool Pneumatics CH4 VOC BTEX'!H:H)*Q2064</f>
        <v>0</v>
      </c>
      <c r="S2064" s="16">
        <f>SUMIF('Tool Pneumatics CH4 VOC BTEX'!B:B,A2064,'Tool Pneumatics CH4 VOC BTEX'!J:J)*Q2064</f>
        <v>0</v>
      </c>
      <c r="T2064" s="16">
        <f>SUMIF('Tool Pneumatics CH4 VOC BTEX'!B:B,A2064,'Tool Pneumatics CH4 VOC BTEX'!L:L)*Q2064</f>
        <v>0</v>
      </c>
      <c r="U2064" s="16">
        <f>SUMIF('Tool Pneumatics CH4 VOC BTEX'!B:B,A2064,'Tool Pneumatics CH4 VOC BTEX'!N:N)*Q2064</f>
        <v>0</v>
      </c>
    </row>
    <row r="2065" spans="1:21" x14ac:dyDescent="0.25">
      <c r="A2065" s="1" t="s">
        <v>5147</v>
      </c>
      <c r="B2065" s="1" t="s">
        <v>1542</v>
      </c>
      <c r="C2065" s="1" t="s">
        <v>1125</v>
      </c>
      <c r="D2065" s="3" t="s">
        <v>4105</v>
      </c>
      <c r="E2065" s="3" t="s">
        <v>23961</v>
      </c>
      <c r="F2065" s="1" t="s">
        <v>3659</v>
      </c>
      <c r="G2065" s="1">
        <v>1</v>
      </c>
      <c r="H2065" s="1" t="s">
        <v>27474</v>
      </c>
      <c r="I2065" s="1">
        <v>0</v>
      </c>
      <c r="J2065" s="1" t="s">
        <v>27474</v>
      </c>
      <c r="K2065" s="1">
        <f t="shared" si="128"/>
        <v>1</v>
      </c>
      <c r="L2065" s="2">
        <f>SUMIFS('Basin Total Well Counts'!B:B,'Basin Total Well Counts'!A:A,F2065)</f>
        <v>49164</v>
      </c>
      <c r="M2065" s="4">
        <f t="shared" si="129"/>
        <v>2.0340086241965665E-5</v>
      </c>
      <c r="N2065" s="2">
        <f>SUMIF('Basin Emissions'!A:A,F2065,'Basin Emissions'!B:B)</f>
        <v>2442.1369048000001</v>
      </c>
      <c r="O2065" s="8">
        <f t="shared" si="130"/>
        <v>4.9673275258319098E-2</v>
      </c>
      <c r="P2065" s="7">
        <f>SUMIF('Tool Pneumatics CH4 VOC BTEX'!B:B,A2065,'Tool Pneumatics CH4 VOC BTEX'!F:F)</f>
        <v>3.5899999141693102</v>
      </c>
      <c r="Q2065" s="14">
        <f t="shared" si="131"/>
        <v>1.5252048085331184E-2</v>
      </c>
      <c r="R2065" s="16">
        <f>SUMIF('Tool Pneumatics CH4 VOC BTEX'!B:B,A2065,'Tool Pneumatics CH4 VOC BTEX'!H:H)*Q2065</f>
        <v>6.9244299998316394E-5</v>
      </c>
      <c r="S2065" s="16">
        <f>SUMIF('Tool Pneumatics CH4 VOC BTEX'!B:B,A2065,'Tool Pneumatics CH4 VOC BTEX'!J:J)*Q2065</f>
        <v>3.9197764642087643E-6</v>
      </c>
      <c r="T2065" s="16">
        <f>SUMIF('Tool Pneumatics CH4 VOC BTEX'!B:B,A2065,'Tool Pneumatics CH4 VOC BTEX'!L:L)*Q2065</f>
        <v>6.1740292019423645E-5</v>
      </c>
      <c r="U2065" s="16">
        <f>SUMIF('Tool Pneumatics CH4 VOC BTEX'!B:B,A2065,'Tool Pneumatics CH4 VOC BTEX'!N:N)*Q2065</f>
        <v>1.7524603523114385E-5</v>
      </c>
    </row>
    <row r="2066" spans="1:21" x14ac:dyDescent="0.25">
      <c r="A2066" s="1" t="s">
        <v>5148</v>
      </c>
      <c r="B2066" s="1" t="s">
        <v>1542</v>
      </c>
      <c r="C2066" s="1" t="s">
        <v>1770</v>
      </c>
      <c r="D2066" s="3" t="s">
        <v>4105</v>
      </c>
      <c r="E2066" s="3" t="s">
        <v>23961</v>
      </c>
      <c r="F2066" s="1" t="s">
        <v>3659</v>
      </c>
      <c r="G2066" s="1">
        <v>2</v>
      </c>
      <c r="H2066" s="1" t="s">
        <v>27474</v>
      </c>
      <c r="I2066" s="1">
        <v>0</v>
      </c>
      <c r="J2066" s="1" t="s">
        <v>27474</v>
      </c>
      <c r="K2066" s="1">
        <f t="shared" si="128"/>
        <v>2</v>
      </c>
      <c r="L2066" s="2">
        <f>SUMIFS('Basin Total Well Counts'!B:B,'Basin Total Well Counts'!A:A,F2066)</f>
        <v>49164</v>
      </c>
      <c r="M2066" s="4">
        <f t="shared" si="129"/>
        <v>4.068017248393133E-5</v>
      </c>
      <c r="N2066" s="2">
        <f>SUMIF('Basin Emissions'!A:A,F2066,'Basin Emissions'!B:B)</f>
        <v>2442.1369048000001</v>
      </c>
      <c r="O2066" s="8">
        <f t="shared" si="130"/>
        <v>9.9346550516638196E-2</v>
      </c>
      <c r="P2066" s="7">
        <f>SUMIF('Tool Pneumatics CH4 VOC BTEX'!B:B,A2066,'Tool Pneumatics CH4 VOC BTEX'!F:F)</f>
        <v>3.5899999141693102</v>
      </c>
      <c r="Q2066" s="14">
        <f t="shared" si="131"/>
        <v>3.0504096170662368E-2</v>
      </c>
      <c r="R2066" s="16">
        <f>SUMIF('Tool Pneumatics CH4 VOC BTEX'!B:B,A2066,'Tool Pneumatics CH4 VOC BTEX'!H:H)*Q2066</f>
        <v>1.3848859999663279E-4</v>
      </c>
      <c r="S2066" s="16">
        <f>SUMIF('Tool Pneumatics CH4 VOC BTEX'!B:B,A2066,'Tool Pneumatics CH4 VOC BTEX'!J:J)*Q2066</f>
        <v>7.8395529284175286E-6</v>
      </c>
      <c r="T2066" s="16">
        <f>SUMIF('Tool Pneumatics CH4 VOC BTEX'!B:B,A2066,'Tool Pneumatics CH4 VOC BTEX'!L:L)*Q2066</f>
        <v>1.2348058403884729E-4</v>
      </c>
      <c r="U2066" s="16">
        <f>SUMIF('Tool Pneumatics CH4 VOC BTEX'!B:B,A2066,'Tool Pneumatics CH4 VOC BTEX'!N:N)*Q2066</f>
        <v>3.504920704622877E-5</v>
      </c>
    </row>
    <row r="2067" spans="1:21" x14ac:dyDescent="0.25">
      <c r="A2067" s="1" t="s">
        <v>5149</v>
      </c>
      <c r="B2067" s="1" t="s">
        <v>1542</v>
      </c>
      <c r="C2067" s="1" t="s">
        <v>1895</v>
      </c>
      <c r="D2067" s="3" t="s">
        <v>4105</v>
      </c>
      <c r="E2067" s="3" t="s">
        <v>23961</v>
      </c>
      <c r="F2067" s="1" t="s">
        <v>3659</v>
      </c>
      <c r="G2067" s="1">
        <v>24</v>
      </c>
      <c r="H2067" s="1" t="s">
        <v>27474</v>
      </c>
      <c r="I2067" s="1">
        <v>0</v>
      </c>
      <c r="J2067" s="1" t="s">
        <v>27474</v>
      </c>
      <c r="K2067" s="1">
        <f t="shared" si="128"/>
        <v>24</v>
      </c>
      <c r="L2067" s="2">
        <f>SUMIFS('Basin Total Well Counts'!B:B,'Basin Total Well Counts'!A:A,F2067)</f>
        <v>49164</v>
      </c>
      <c r="M2067" s="4">
        <f t="shared" si="129"/>
        <v>4.8816206980717598E-4</v>
      </c>
      <c r="N2067" s="2">
        <f>SUMIF('Basin Emissions'!A:A,F2067,'Basin Emissions'!B:B)</f>
        <v>2442.1369048000001</v>
      </c>
      <c r="O2067" s="8">
        <f t="shared" si="130"/>
        <v>1.1921586061996583</v>
      </c>
      <c r="P2067" s="7">
        <f>SUMIF('Tool Pneumatics CH4 VOC BTEX'!B:B,A2067,'Tool Pneumatics CH4 VOC BTEX'!F:F)</f>
        <v>3.5899999141693102</v>
      </c>
      <c r="Q2067" s="14">
        <f t="shared" si="131"/>
        <v>0.36604915404794841</v>
      </c>
      <c r="R2067" s="16">
        <f>SUMIF('Tool Pneumatics CH4 VOC BTEX'!B:B,A2067,'Tool Pneumatics CH4 VOC BTEX'!H:H)*Q2067</f>
        <v>1.6618631999595936E-3</v>
      </c>
      <c r="S2067" s="16">
        <f>SUMIF('Tool Pneumatics CH4 VOC BTEX'!B:B,A2067,'Tool Pneumatics CH4 VOC BTEX'!J:J)*Q2067</f>
        <v>9.407463514101035E-5</v>
      </c>
      <c r="T2067" s="16">
        <f>SUMIF('Tool Pneumatics CH4 VOC BTEX'!B:B,A2067,'Tool Pneumatics CH4 VOC BTEX'!L:L)*Q2067</f>
        <v>1.4817670084661674E-3</v>
      </c>
      <c r="U2067" s="16">
        <f>SUMIF('Tool Pneumatics CH4 VOC BTEX'!B:B,A2067,'Tool Pneumatics CH4 VOC BTEX'!N:N)*Q2067</f>
        <v>4.2059048455474527E-4</v>
      </c>
    </row>
    <row r="2068" spans="1:21" x14ac:dyDescent="0.25">
      <c r="A2068" s="1" t="s">
        <v>5150</v>
      </c>
      <c r="B2068" s="1" t="s">
        <v>1542</v>
      </c>
      <c r="C2068" s="1" t="s">
        <v>1834</v>
      </c>
      <c r="D2068" s="3" t="s">
        <v>4509</v>
      </c>
      <c r="E2068" s="3" t="s">
        <v>23961</v>
      </c>
      <c r="F2068" s="1" t="s">
        <v>3659</v>
      </c>
      <c r="G2068" s="1">
        <v>0</v>
      </c>
      <c r="H2068" s="1" t="s">
        <v>27474</v>
      </c>
      <c r="I2068" s="1">
        <v>0</v>
      </c>
      <c r="J2068" s="1" t="s">
        <v>27474</v>
      </c>
      <c r="K2068" s="1">
        <f t="shared" si="128"/>
        <v>0</v>
      </c>
      <c r="L2068" s="2">
        <f>SUMIFS('Basin Total Well Counts'!B:B,'Basin Total Well Counts'!A:A,F2068)</f>
        <v>49164</v>
      </c>
      <c r="M2068" s="4">
        <f t="shared" si="129"/>
        <v>0</v>
      </c>
      <c r="N2068" s="2">
        <f>SUMIF('Basin Emissions'!A:A,F2068,'Basin Emissions'!B:B)</f>
        <v>2442.1369048000001</v>
      </c>
      <c r="O2068" s="8">
        <f t="shared" si="130"/>
        <v>0</v>
      </c>
      <c r="P2068" s="7">
        <f>SUMIF('Tool Pneumatics CH4 VOC BTEX'!B:B,A2068,'Tool Pneumatics CH4 VOC BTEX'!F:F)</f>
        <v>3.5899999141693102</v>
      </c>
      <c r="Q2068" s="14">
        <f t="shared" si="131"/>
        <v>0</v>
      </c>
      <c r="R2068" s="16">
        <f>SUMIF('Tool Pneumatics CH4 VOC BTEX'!B:B,A2068,'Tool Pneumatics CH4 VOC BTEX'!H:H)*Q2068</f>
        <v>0</v>
      </c>
      <c r="S2068" s="16">
        <f>SUMIF('Tool Pneumatics CH4 VOC BTEX'!B:B,A2068,'Tool Pneumatics CH4 VOC BTEX'!J:J)*Q2068</f>
        <v>0</v>
      </c>
      <c r="T2068" s="16">
        <f>SUMIF('Tool Pneumatics CH4 VOC BTEX'!B:B,A2068,'Tool Pneumatics CH4 VOC BTEX'!L:L)*Q2068</f>
        <v>0</v>
      </c>
      <c r="U2068" s="16">
        <f>SUMIF('Tool Pneumatics CH4 VOC BTEX'!B:B,A2068,'Tool Pneumatics CH4 VOC BTEX'!N:N)*Q2068</f>
        <v>0</v>
      </c>
    </row>
    <row r="2069" spans="1:21" x14ac:dyDescent="0.25">
      <c r="A2069" s="1" t="s">
        <v>5151</v>
      </c>
      <c r="B2069" s="1" t="s">
        <v>1542</v>
      </c>
      <c r="C2069" s="1" t="s">
        <v>1813</v>
      </c>
      <c r="D2069" s="3" t="s">
        <v>4105</v>
      </c>
      <c r="E2069" s="3" t="s">
        <v>23961</v>
      </c>
      <c r="F2069" s="1" t="s">
        <v>3659</v>
      </c>
      <c r="G2069" s="1">
        <v>0</v>
      </c>
      <c r="H2069" s="1" t="s">
        <v>27474</v>
      </c>
      <c r="I2069" s="1">
        <v>0</v>
      </c>
      <c r="J2069" s="1" t="s">
        <v>27474</v>
      </c>
      <c r="K2069" s="1">
        <f t="shared" si="128"/>
        <v>0</v>
      </c>
      <c r="L2069" s="2">
        <f>SUMIFS('Basin Total Well Counts'!B:B,'Basin Total Well Counts'!A:A,F2069)</f>
        <v>49164</v>
      </c>
      <c r="M2069" s="4">
        <f t="shared" si="129"/>
        <v>0</v>
      </c>
      <c r="N2069" s="2">
        <f>SUMIF('Basin Emissions'!A:A,F2069,'Basin Emissions'!B:B)</f>
        <v>2442.1369048000001</v>
      </c>
      <c r="O2069" s="8">
        <f t="shared" si="130"/>
        <v>0</v>
      </c>
      <c r="P2069" s="7">
        <f>SUMIF('Tool Pneumatics CH4 VOC BTEX'!B:B,A2069,'Tool Pneumatics CH4 VOC BTEX'!F:F)</f>
        <v>3.5899999141693102</v>
      </c>
      <c r="Q2069" s="14">
        <f t="shared" si="131"/>
        <v>0</v>
      </c>
      <c r="R2069" s="16">
        <f>SUMIF('Tool Pneumatics CH4 VOC BTEX'!B:B,A2069,'Tool Pneumatics CH4 VOC BTEX'!H:H)*Q2069</f>
        <v>0</v>
      </c>
      <c r="S2069" s="16">
        <f>SUMIF('Tool Pneumatics CH4 VOC BTEX'!B:B,A2069,'Tool Pneumatics CH4 VOC BTEX'!J:J)*Q2069</f>
        <v>0</v>
      </c>
      <c r="T2069" s="16">
        <f>SUMIF('Tool Pneumatics CH4 VOC BTEX'!B:B,A2069,'Tool Pneumatics CH4 VOC BTEX'!L:L)*Q2069</f>
        <v>0</v>
      </c>
      <c r="U2069" s="16">
        <f>SUMIF('Tool Pneumatics CH4 VOC BTEX'!B:B,A2069,'Tool Pneumatics CH4 VOC BTEX'!N:N)*Q2069</f>
        <v>0</v>
      </c>
    </row>
    <row r="2070" spans="1:21" x14ac:dyDescent="0.25">
      <c r="A2070" s="1" t="s">
        <v>5152</v>
      </c>
      <c r="B2070" s="1" t="s">
        <v>1542</v>
      </c>
      <c r="C2070" s="1" t="s">
        <v>1673</v>
      </c>
      <c r="D2070" s="3" t="s">
        <v>4105</v>
      </c>
      <c r="E2070" s="3" t="s">
        <v>23961</v>
      </c>
      <c r="F2070" s="1" t="s">
        <v>3157</v>
      </c>
      <c r="G2070" s="1">
        <v>0</v>
      </c>
      <c r="H2070" s="1" t="s">
        <v>27474</v>
      </c>
      <c r="I2070" s="1">
        <v>0</v>
      </c>
      <c r="J2070" s="1" t="s">
        <v>27474</v>
      </c>
      <c r="K2070" s="1">
        <f t="shared" si="128"/>
        <v>0</v>
      </c>
      <c r="L2070" s="2">
        <f>SUMIFS('Basin Total Well Counts'!B:B,'Basin Total Well Counts'!A:A,F2070)</f>
        <v>8078</v>
      </c>
      <c r="M2070" s="4">
        <f t="shared" si="129"/>
        <v>0</v>
      </c>
      <c r="N2070" s="2">
        <f>SUMIF('Basin Emissions'!A:A,F2070,'Basin Emissions'!B:B)</f>
        <v>777.69406750000007</v>
      </c>
      <c r="O2070" s="8">
        <f t="shared" si="130"/>
        <v>0</v>
      </c>
      <c r="P2070" s="7">
        <f>SUMIF('Tool Pneumatics CH4 VOC BTEX'!B:B,A2070,'Tool Pneumatics CH4 VOC BTEX'!F:F)</f>
        <v>3.5899999141693102</v>
      </c>
      <c r="Q2070" s="14">
        <f t="shared" si="131"/>
        <v>0</v>
      </c>
      <c r="R2070" s="16">
        <f>SUMIF('Tool Pneumatics CH4 VOC BTEX'!B:B,A2070,'Tool Pneumatics CH4 VOC BTEX'!H:H)*Q2070</f>
        <v>0</v>
      </c>
      <c r="S2070" s="16">
        <f>SUMIF('Tool Pneumatics CH4 VOC BTEX'!B:B,A2070,'Tool Pneumatics CH4 VOC BTEX'!J:J)*Q2070</f>
        <v>0</v>
      </c>
      <c r="T2070" s="16">
        <f>SUMIF('Tool Pneumatics CH4 VOC BTEX'!B:B,A2070,'Tool Pneumatics CH4 VOC BTEX'!L:L)*Q2070</f>
        <v>0</v>
      </c>
      <c r="U2070" s="16">
        <f>SUMIF('Tool Pneumatics CH4 VOC BTEX'!B:B,A2070,'Tool Pneumatics CH4 VOC BTEX'!N:N)*Q2070</f>
        <v>0</v>
      </c>
    </row>
    <row r="2071" spans="1:21" x14ac:dyDescent="0.25">
      <c r="A2071" s="1" t="s">
        <v>5153</v>
      </c>
      <c r="B2071" s="1" t="s">
        <v>1542</v>
      </c>
      <c r="C2071" s="1" t="s">
        <v>1805</v>
      </c>
      <c r="D2071" s="3" t="s">
        <v>4509</v>
      </c>
      <c r="E2071" s="3" t="s">
        <v>23961</v>
      </c>
      <c r="F2071" s="1" t="s">
        <v>3659</v>
      </c>
      <c r="G2071" s="1">
        <v>178</v>
      </c>
      <c r="H2071" s="1" t="s">
        <v>27474</v>
      </c>
      <c r="I2071" s="1">
        <v>0</v>
      </c>
      <c r="J2071" s="1" t="s">
        <v>27474</v>
      </c>
      <c r="K2071" s="1">
        <f t="shared" si="128"/>
        <v>178</v>
      </c>
      <c r="L2071" s="2">
        <f>SUMIFS('Basin Total Well Counts'!B:B,'Basin Total Well Counts'!A:A,F2071)</f>
        <v>49164</v>
      </c>
      <c r="M2071" s="4">
        <f t="shared" si="129"/>
        <v>3.6205353510698887E-3</v>
      </c>
      <c r="N2071" s="2">
        <f>SUMIF('Basin Emissions'!A:A,F2071,'Basin Emissions'!B:B)</f>
        <v>2442.1369048000001</v>
      </c>
      <c r="O2071" s="8">
        <f t="shared" si="130"/>
        <v>8.8418429959807998</v>
      </c>
      <c r="P2071" s="7">
        <f>SUMIF('Tool Pneumatics CH4 VOC BTEX'!B:B,A2071,'Tool Pneumatics CH4 VOC BTEX'!F:F)</f>
        <v>3.5899999141693102</v>
      </c>
      <c r="Q2071" s="14">
        <f t="shared" si="131"/>
        <v>2.7148645591889506</v>
      </c>
      <c r="R2071" s="16">
        <f>SUMIF('Tool Pneumatics CH4 VOC BTEX'!B:B,A2071,'Tool Pneumatics CH4 VOC BTEX'!H:H)*Q2071</f>
        <v>1.2325485399700319E-2</v>
      </c>
      <c r="S2071" s="16">
        <f>SUMIF('Tool Pneumatics CH4 VOC BTEX'!B:B,A2071,'Tool Pneumatics CH4 VOC BTEX'!J:J)*Q2071</f>
        <v>6.9772021062916004E-4</v>
      </c>
      <c r="T2071" s="16">
        <f>SUMIF('Tool Pneumatics CH4 VOC BTEX'!B:B,A2071,'Tool Pneumatics CH4 VOC BTEX'!L:L)*Q2071</f>
        <v>1.0989771979457408E-2</v>
      </c>
      <c r="U2071" s="16">
        <f>SUMIF('Tool Pneumatics CH4 VOC BTEX'!B:B,A2071,'Tool Pneumatics CH4 VOC BTEX'!N:N)*Q2071</f>
        <v>3.1193794271143606E-3</v>
      </c>
    </row>
    <row r="2072" spans="1:21" x14ac:dyDescent="0.25">
      <c r="A2072" s="1" t="s">
        <v>5154</v>
      </c>
      <c r="B2072" s="1" t="s">
        <v>1542</v>
      </c>
      <c r="C2072" s="1" t="s">
        <v>5155</v>
      </c>
      <c r="D2072" s="3" t="s">
        <v>4105</v>
      </c>
      <c r="E2072" s="3" t="s">
        <v>23961</v>
      </c>
      <c r="F2072" s="1" t="s">
        <v>3659</v>
      </c>
      <c r="G2072" s="1">
        <v>418</v>
      </c>
      <c r="H2072" s="1" t="s">
        <v>27474</v>
      </c>
      <c r="I2072" s="1">
        <v>0</v>
      </c>
      <c r="J2072" s="1" t="s">
        <v>27474</v>
      </c>
      <c r="K2072" s="1">
        <f t="shared" si="128"/>
        <v>418</v>
      </c>
      <c r="L2072" s="2">
        <f>SUMIFS('Basin Total Well Counts'!B:B,'Basin Total Well Counts'!A:A,F2072)</f>
        <v>49164</v>
      </c>
      <c r="M2072" s="4">
        <f t="shared" si="129"/>
        <v>8.5021560491416476E-3</v>
      </c>
      <c r="N2072" s="2">
        <f>SUMIF('Basin Emissions'!A:A,F2072,'Basin Emissions'!B:B)</f>
        <v>2442.1369048000001</v>
      </c>
      <c r="O2072" s="8">
        <f t="shared" si="130"/>
        <v>20.76342905797738</v>
      </c>
      <c r="P2072" s="7">
        <f>SUMIF('Tool Pneumatics CH4 VOC BTEX'!B:B,A2072,'Tool Pneumatics CH4 VOC BTEX'!F:F)</f>
        <v>3.5899999141693102</v>
      </c>
      <c r="Q2072" s="14">
        <f t="shared" si="131"/>
        <v>6.3753560996684344</v>
      </c>
      <c r="R2072" s="16">
        <f>SUMIF('Tool Pneumatics CH4 VOC BTEX'!B:B,A2072,'Tool Pneumatics CH4 VOC BTEX'!H:H)*Q2072</f>
        <v>2.8944117399296251E-2</v>
      </c>
      <c r="S2072" s="16">
        <f>SUMIF('Tool Pneumatics CH4 VOC BTEX'!B:B,A2072,'Tool Pneumatics CH4 VOC BTEX'!J:J)*Q2072</f>
        <v>1.6384665620392635E-3</v>
      </c>
      <c r="T2072" s="16">
        <f>SUMIF('Tool Pneumatics CH4 VOC BTEX'!B:B,A2072,'Tool Pneumatics CH4 VOC BTEX'!L:L)*Q2072</f>
        <v>2.5807442064119081E-2</v>
      </c>
      <c r="U2072" s="16">
        <f>SUMIF('Tool Pneumatics CH4 VOC BTEX'!B:B,A2072,'Tool Pneumatics CH4 VOC BTEX'!N:N)*Q2072</f>
        <v>7.3252842726618129E-3</v>
      </c>
    </row>
    <row r="2073" spans="1:21" x14ac:dyDescent="0.25">
      <c r="A2073" s="1" t="s">
        <v>5156</v>
      </c>
      <c r="B2073" s="1" t="s">
        <v>1542</v>
      </c>
      <c r="C2073" s="1" t="s">
        <v>1737</v>
      </c>
      <c r="D2073" s="3" t="s">
        <v>4105</v>
      </c>
      <c r="E2073" s="3" t="s">
        <v>23961</v>
      </c>
      <c r="F2073" s="1" t="s">
        <v>2280</v>
      </c>
      <c r="G2073" s="1">
        <v>0</v>
      </c>
      <c r="H2073" s="1" t="s">
        <v>27474</v>
      </c>
      <c r="I2073" s="1">
        <v>0</v>
      </c>
      <c r="J2073" s="1" t="s">
        <v>27474</v>
      </c>
      <c r="K2073" s="1">
        <f t="shared" si="128"/>
        <v>0</v>
      </c>
      <c r="L2073" s="2">
        <f>SUMIFS('Basin Total Well Counts'!B:B,'Basin Total Well Counts'!A:A,F2073)</f>
        <v>246</v>
      </c>
      <c r="M2073" s="4">
        <f t="shared" si="129"/>
        <v>0</v>
      </c>
      <c r="N2073" s="2">
        <f>SUMIF('Basin Emissions'!A:A,F2073,'Basin Emissions'!B:B)</f>
        <v>1726.0071354000004</v>
      </c>
      <c r="O2073" s="8">
        <f t="shared" si="130"/>
        <v>0</v>
      </c>
      <c r="P2073" s="7">
        <f>SUMIF('Tool Pneumatics CH4 VOC BTEX'!B:B,A2073,'Tool Pneumatics CH4 VOC BTEX'!F:F)</f>
        <v>3.5899999141693102</v>
      </c>
      <c r="Q2073" s="14">
        <f t="shared" si="131"/>
        <v>0</v>
      </c>
      <c r="R2073" s="16">
        <f>SUMIF('Tool Pneumatics CH4 VOC BTEX'!B:B,A2073,'Tool Pneumatics CH4 VOC BTEX'!H:H)*Q2073</f>
        <v>0</v>
      </c>
      <c r="S2073" s="16">
        <f>SUMIF('Tool Pneumatics CH4 VOC BTEX'!B:B,A2073,'Tool Pneumatics CH4 VOC BTEX'!J:J)*Q2073</f>
        <v>0</v>
      </c>
      <c r="T2073" s="16">
        <f>SUMIF('Tool Pneumatics CH4 VOC BTEX'!B:B,A2073,'Tool Pneumatics CH4 VOC BTEX'!L:L)*Q2073</f>
        <v>0</v>
      </c>
      <c r="U2073" s="16">
        <f>SUMIF('Tool Pneumatics CH4 VOC BTEX'!B:B,A2073,'Tool Pneumatics CH4 VOC BTEX'!N:N)*Q2073</f>
        <v>0</v>
      </c>
    </row>
    <row r="2074" spans="1:21" x14ac:dyDescent="0.25">
      <c r="A2074" s="1" t="s">
        <v>5157</v>
      </c>
      <c r="B2074" s="1" t="s">
        <v>1542</v>
      </c>
      <c r="C2074" s="1" t="s">
        <v>5158</v>
      </c>
      <c r="D2074" s="3" t="s">
        <v>4105</v>
      </c>
      <c r="E2074" s="3" t="s">
        <v>23961</v>
      </c>
      <c r="F2074" s="1" t="s">
        <v>3659</v>
      </c>
      <c r="G2074" s="1">
        <v>567</v>
      </c>
      <c r="H2074" s="1" t="s">
        <v>27474</v>
      </c>
      <c r="I2074" s="1">
        <v>0</v>
      </c>
      <c r="J2074" s="1" t="s">
        <v>27474</v>
      </c>
      <c r="K2074" s="1">
        <f t="shared" si="128"/>
        <v>567</v>
      </c>
      <c r="L2074" s="2">
        <f>SUMIFS('Basin Total Well Counts'!B:B,'Basin Total Well Counts'!A:A,F2074)</f>
        <v>49164</v>
      </c>
      <c r="M2074" s="4">
        <f t="shared" si="129"/>
        <v>1.1532828899194533E-2</v>
      </c>
      <c r="N2074" s="2">
        <f>SUMIF('Basin Emissions'!A:A,F2074,'Basin Emissions'!B:B)</f>
        <v>2442.1369048000001</v>
      </c>
      <c r="O2074" s="8">
        <f t="shared" si="130"/>
        <v>28.16474707146693</v>
      </c>
      <c r="P2074" s="7">
        <f>SUMIF('Tool Pneumatics CH4 VOC BTEX'!B:B,A2074,'Tool Pneumatics CH4 VOC BTEX'!F:F)</f>
        <v>3.5899999141693102</v>
      </c>
      <c r="Q2074" s="14">
        <f t="shared" si="131"/>
        <v>8.6479112643827829</v>
      </c>
      <c r="R2074" s="16">
        <f>SUMIF('Tool Pneumatics CH4 VOC BTEX'!B:B,A2074,'Tool Pneumatics CH4 VOC BTEX'!H:H)*Q2074</f>
        <v>3.9261518099045406E-2</v>
      </c>
      <c r="S2074" s="16">
        <f>SUMIF('Tool Pneumatics CH4 VOC BTEX'!B:B,A2074,'Tool Pneumatics CH4 VOC BTEX'!J:J)*Q2074</f>
        <v>2.2225132552063701E-3</v>
      </c>
      <c r="T2074" s="16">
        <f>SUMIF('Tool Pneumatics CH4 VOC BTEX'!B:B,A2074,'Tool Pneumatics CH4 VOC BTEX'!L:L)*Q2074</f>
        <v>3.5006745575013216E-2</v>
      </c>
      <c r="U2074" s="16">
        <f>SUMIF('Tool Pneumatics CH4 VOC BTEX'!B:B,A2074,'Tool Pneumatics CH4 VOC BTEX'!N:N)*Q2074</f>
        <v>9.9364501976058582E-3</v>
      </c>
    </row>
    <row r="2075" spans="1:21" x14ac:dyDescent="0.25">
      <c r="A2075" s="1" t="s">
        <v>5159</v>
      </c>
      <c r="B2075" s="1" t="s">
        <v>1542</v>
      </c>
      <c r="C2075" s="1" t="s">
        <v>2007</v>
      </c>
      <c r="D2075" s="3" t="s">
        <v>4509</v>
      </c>
      <c r="E2075" s="3" t="s">
        <v>23961</v>
      </c>
      <c r="F2075" s="1" t="s">
        <v>2280</v>
      </c>
      <c r="G2075" s="1">
        <v>0</v>
      </c>
      <c r="H2075" s="1" t="s">
        <v>27474</v>
      </c>
      <c r="I2075" s="1">
        <v>0</v>
      </c>
      <c r="J2075" s="1" t="s">
        <v>27474</v>
      </c>
      <c r="K2075" s="1">
        <f t="shared" si="128"/>
        <v>0</v>
      </c>
      <c r="L2075" s="2">
        <f>SUMIFS('Basin Total Well Counts'!B:B,'Basin Total Well Counts'!A:A,F2075)</f>
        <v>246</v>
      </c>
      <c r="M2075" s="4">
        <f t="shared" si="129"/>
        <v>0</v>
      </c>
      <c r="N2075" s="2">
        <f>SUMIF('Basin Emissions'!A:A,F2075,'Basin Emissions'!B:B)</f>
        <v>1726.0071354000004</v>
      </c>
      <c r="O2075" s="8">
        <f t="shared" si="130"/>
        <v>0</v>
      </c>
      <c r="P2075" s="7">
        <f>SUMIF('Tool Pneumatics CH4 VOC BTEX'!B:B,A2075,'Tool Pneumatics CH4 VOC BTEX'!F:F)</f>
        <v>3.5899999141693102</v>
      </c>
      <c r="Q2075" s="14">
        <f t="shared" si="131"/>
        <v>0</v>
      </c>
      <c r="R2075" s="16">
        <f>SUMIF('Tool Pneumatics CH4 VOC BTEX'!B:B,A2075,'Tool Pneumatics CH4 VOC BTEX'!H:H)*Q2075</f>
        <v>0</v>
      </c>
      <c r="S2075" s="16">
        <f>SUMIF('Tool Pneumatics CH4 VOC BTEX'!B:B,A2075,'Tool Pneumatics CH4 VOC BTEX'!J:J)*Q2075</f>
        <v>0</v>
      </c>
      <c r="T2075" s="16">
        <f>SUMIF('Tool Pneumatics CH4 VOC BTEX'!B:B,A2075,'Tool Pneumatics CH4 VOC BTEX'!L:L)*Q2075</f>
        <v>0</v>
      </c>
      <c r="U2075" s="16">
        <f>SUMIF('Tool Pneumatics CH4 VOC BTEX'!B:B,A2075,'Tool Pneumatics CH4 VOC BTEX'!N:N)*Q2075</f>
        <v>0</v>
      </c>
    </row>
    <row r="2076" spans="1:21" x14ac:dyDescent="0.25">
      <c r="A2076" s="1" t="s">
        <v>5160</v>
      </c>
      <c r="B2076" s="1" t="s">
        <v>1542</v>
      </c>
      <c r="C2076" s="1" t="s">
        <v>2067</v>
      </c>
      <c r="D2076" s="3" t="s">
        <v>4105</v>
      </c>
      <c r="E2076" s="3" t="s">
        <v>23961</v>
      </c>
      <c r="F2076" s="1" t="s">
        <v>2280</v>
      </c>
      <c r="G2076" s="1">
        <v>0</v>
      </c>
      <c r="H2076" s="1" t="s">
        <v>27474</v>
      </c>
      <c r="I2076" s="1">
        <v>0</v>
      </c>
      <c r="J2076" s="1" t="s">
        <v>27474</v>
      </c>
      <c r="K2076" s="1">
        <f t="shared" si="128"/>
        <v>0</v>
      </c>
      <c r="L2076" s="2">
        <f>SUMIFS('Basin Total Well Counts'!B:B,'Basin Total Well Counts'!A:A,F2076)</f>
        <v>246</v>
      </c>
      <c r="M2076" s="4">
        <f t="shared" si="129"/>
        <v>0</v>
      </c>
      <c r="N2076" s="2">
        <f>SUMIF('Basin Emissions'!A:A,F2076,'Basin Emissions'!B:B)</f>
        <v>1726.0071354000004</v>
      </c>
      <c r="O2076" s="8">
        <f t="shared" si="130"/>
        <v>0</v>
      </c>
      <c r="P2076" s="7">
        <f>SUMIF('Tool Pneumatics CH4 VOC BTEX'!B:B,A2076,'Tool Pneumatics CH4 VOC BTEX'!F:F)</f>
        <v>3.5899999141693102</v>
      </c>
      <c r="Q2076" s="14">
        <f t="shared" si="131"/>
        <v>0</v>
      </c>
      <c r="R2076" s="16">
        <f>SUMIF('Tool Pneumatics CH4 VOC BTEX'!B:B,A2076,'Tool Pneumatics CH4 VOC BTEX'!H:H)*Q2076</f>
        <v>0</v>
      </c>
      <c r="S2076" s="16">
        <f>SUMIF('Tool Pneumatics CH4 VOC BTEX'!B:B,A2076,'Tool Pneumatics CH4 VOC BTEX'!J:J)*Q2076</f>
        <v>0</v>
      </c>
      <c r="T2076" s="16">
        <f>SUMIF('Tool Pneumatics CH4 VOC BTEX'!B:B,A2076,'Tool Pneumatics CH4 VOC BTEX'!L:L)*Q2076</f>
        <v>0</v>
      </c>
      <c r="U2076" s="16">
        <f>SUMIF('Tool Pneumatics CH4 VOC BTEX'!B:B,A2076,'Tool Pneumatics CH4 VOC BTEX'!N:N)*Q2076</f>
        <v>0</v>
      </c>
    </row>
    <row r="2077" spans="1:21" x14ac:dyDescent="0.25">
      <c r="A2077" s="1" t="s">
        <v>5161</v>
      </c>
      <c r="B2077" s="1" t="s">
        <v>1542</v>
      </c>
      <c r="C2077" s="1" t="s">
        <v>1975</v>
      </c>
      <c r="D2077" s="3" t="s">
        <v>4509</v>
      </c>
      <c r="E2077" s="3" t="s">
        <v>23961</v>
      </c>
      <c r="F2077" s="1" t="s">
        <v>2280</v>
      </c>
      <c r="G2077" s="1">
        <v>0</v>
      </c>
      <c r="H2077" s="1" t="s">
        <v>27474</v>
      </c>
      <c r="I2077" s="1">
        <v>0</v>
      </c>
      <c r="J2077" s="1" t="s">
        <v>27474</v>
      </c>
      <c r="K2077" s="1">
        <f t="shared" si="128"/>
        <v>0</v>
      </c>
      <c r="L2077" s="2">
        <f>SUMIFS('Basin Total Well Counts'!B:B,'Basin Total Well Counts'!A:A,F2077)</f>
        <v>246</v>
      </c>
      <c r="M2077" s="4">
        <f t="shared" si="129"/>
        <v>0</v>
      </c>
      <c r="N2077" s="2">
        <f>SUMIF('Basin Emissions'!A:A,F2077,'Basin Emissions'!B:B)</f>
        <v>1726.0071354000004</v>
      </c>
      <c r="O2077" s="8">
        <f t="shared" si="130"/>
        <v>0</v>
      </c>
      <c r="P2077" s="7">
        <f>SUMIF('Tool Pneumatics CH4 VOC BTEX'!B:B,A2077,'Tool Pneumatics CH4 VOC BTEX'!F:F)</f>
        <v>3.5899999141693102</v>
      </c>
      <c r="Q2077" s="14">
        <f t="shared" si="131"/>
        <v>0</v>
      </c>
      <c r="R2077" s="16">
        <f>SUMIF('Tool Pneumatics CH4 VOC BTEX'!B:B,A2077,'Tool Pneumatics CH4 VOC BTEX'!H:H)*Q2077</f>
        <v>0</v>
      </c>
      <c r="S2077" s="16">
        <f>SUMIF('Tool Pneumatics CH4 VOC BTEX'!B:B,A2077,'Tool Pneumatics CH4 VOC BTEX'!J:J)*Q2077</f>
        <v>0</v>
      </c>
      <c r="T2077" s="16">
        <f>SUMIF('Tool Pneumatics CH4 VOC BTEX'!B:B,A2077,'Tool Pneumatics CH4 VOC BTEX'!L:L)*Q2077</f>
        <v>0</v>
      </c>
      <c r="U2077" s="16">
        <f>SUMIF('Tool Pneumatics CH4 VOC BTEX'!B:B,A2077,'Tool Pneumatics CH4 VOC BTEX'!N:N)*Q2077</f>
        <v>0</v>
      </c>
    </row>
    <row r="2078" spans="1:21" x14ac:dyDescent="0.25">
      <c r="A2078" s="1" t="s">
        <v>5162</v>
      </c>
      <c r="B2078" s="1" t="s">
        <v>1542</v>
      </c>
      <c r="C2078" s="1" t="s">
        <v>1594</v>
      </c>
      <c r="D2078" s="3" t="s">
        <v>4105</v>
      </c>
      <c r="E2078" s="3" t="s">
        <v>23961</v>
      </c>
      <c r="F2078" s="1" t="s">
        <v>1015</v>
      </c>
      <c r="G2078" s="1">
        <v>381</v>
      </c>
      <c r="H2078" s="1" t="s">
        <v>27474</v>
      </c>
      <c r="I2078" s="1">
        <v>0</v>
      </c>
      <c r="J2078" s="1" t="s">
        <v>27474</v>
      </c>
      <c r="K2078" s="1">
        <f t="shared" si="128"/>
        <v>381</v>
      </c>
      <c r="L2078" s="2">
        <f>SUMIFS('Basin Total Well Counts'!B:B,'Basin Total Well Counts'!A:A,F2078)</f>
        <v>100308</v>
      </c>
      <c r="M2078" s="4">
        <f t="shared" si="129"/>
        <v>3.7983012322048092E-3</v>
      </c>
      <c r="N2078" s="2">
        <f>SUMIF('Basin Emissions'!A:A,F2078,'Basin Emissions'!B:B)</f>
        <v>7867.8947644</v>
      </c>
      <c r="O2078" s="8">
        <f t="shared" si="130"/>
        <v>29.884634378478289</v>
      </c>
      <c r="P2078" s="7">
        <f>SUMIF('Tool Pneumatics CH4 VOC BTEX'!B:B,A2078,'Tool Pneumatics CH4 VOC BTEX'!F:F)</f>
        <v>3.5899999141693102</v>
      </c>
      <c r="Q2078" s="14">
        <f t="shared" si="131"/>
        <v>9.175998123392441</v>
      </c>
      <c r="R2078" s="16">
        <f>SUMIF('Tool Pneumatics CH4 VOC BTEX'!B:B,A2078,'Tool Pneumatics CH4 VOC BTEX'!H:H)*Q2078</f>
        <v>4.1659032497495412E-2</v>
      </c>
      <c r="S2078" s="16">
        <f>SUMIF('Tool Pneumatics CH4 VOC BTEX'!B:B,A2078,'Tool Pneumatics CH4 VOC BTEX'!J:J)*Q2078</f>
        <v>2.3582315816516436E-3</v>
      </c>
      <c r="T2078" s="16">
        <f>SUMIF('Tool Pneumatics CH4 VOC BTEX'!B:B,A2078,'Tool Pneumatics CH4 VOC BTEX'!L:L)*Q2078</f>
        <v>3.7144441227719288E-2</v>
      </c>
      <c r="U2078" s="16">
        <f>SUMIF('Tool Pneumatics CH4 VOC BTEX'!B:B,A2078,'Tool Pneumatics CH4 VOC BTEX'!N:N)*Q2078</f>
        <v>1.0543222008062691E-2</v>
      </c>
    </row>
    <row r="2079" spans="1:21" x14ac:dyDescent="0.25">
      <c r="A2079" s="1" t="s">
        <v>5163</v>
      </c>
      <c r="B2079" s="1" t="s">
        <v>1542</v>
      </c>
      <c r="C2079" s="1" t="s">
        <v>1733</v>
      </c>
      <c r="D2079" s="3" t="s">
        <v>4105</v>
      </c>
      <c r="E2079" s="3" t="s">
        <v>23961</v>
      </c>
      <c r="F2079" s="1" t="s">
        <v>3157</v>
      </c>
      <c r="G2079" s="1">
        <v>0</v>
      </c>
      <c r="H2079" s="1" t="s">
        <v>27474</v>
      </c>
      <c r="I2079" s="1">
        <v>0</v>
      </c>
      <c r="J2079" s="1" t="s">
        <v>27474</v>
      </c>
      <c r="K2079" s="1">
        <f t="shared" si="128"/>
        <v>0</v>
      </c>
      <c r="L2079" s="2">
        <f>SUMIFS('Basin Total Well Counts'!B:B,'Basin Total Well Counts'!A:A,F2079)</f>
        <v>8078</v>
      </c>
      <c r="M2079" s="4">
        <f t="shared" si="129"/>
        <v>0</v>
      </c>
      <c r="N2079" s="2">
        <f>SUMIF('Basin Emissions'!A:A,F2079,'Basin Emissions'!B:B)</f>
        <v>777.69406750000007</v>
      </c>
      <c r="O2079" s="8">
        <f t="shared" si="130"/>
        <v>0</v>
      </c>
      <c r="P2079" s="7">
        <f>SUMIF('Tool Pneumatics CH4 VOC BTEX'!B:B,A2079,'Tool Pneumatics CH4 VOC BTEX'!F:F)</f>
        <v>3.5899999141693102</v>
      </c>
      <c r="Q2079" s="14">
        <f t="shared" si="131"/>
        <v>0</v>
      </c>
      <c r="R2079" s="16">
        <f>SUMIF('Tool Pneumatics CH4 VOC BTEX'!B:B,A2079,'Tool Pneumatics CH4 VOC BTEX'!H:H)*Q2079</f>
        <v>0</v>
      </c>
      <c r="S2079" s="16">
        <f>SUMIF('Tool Pneumatics CH4 VOC BTEX'!B:B,A2079,'Tool Pneumatics CH4 VOC BTEX'!J:J)*Q2079</f>
        <v>0</v>
      </c>
      <c r="T2079" s="16">
        <f>SUMIF('Tool Pneumatics CH4 VOC BTEX'!B:B,A2079,'Tool Pneumatics CH4 VOC BTEX'!L:L)*Q2079</f>
        <v>0</v>
      </c>
      <c r="U2079" s="16">
        <f>SUMIF('Tool Pneumatics CH4 VOC BTEX'!B:B,A2079,'Tool Pneumatics CH4 VOC BTEX'!N:N)*Q2079</f>
        <v>0</v>
      </c>
    </row>
    <row r="2080" spans="1:21" x14ac:dyDescent="0.25">
      <c r="A2080" s="1" t="s">
        <v>5164</v>
      </c>
      <c r="B2080" s="1" t="s">
        <v>1542</v>
      </c>
      <c r="C2080" s="1" t="s">
        <v>5165</v>
      </c>
      <c r="D2080" s="3" t="s">
        <v>4105</v>
      </c>
      <c r="E2080" s="3" t="s">
        <v>23961</v>
      </c>
      <c r="F2080" s="1" t="s">
        <v>2280</v>
      </c>
      <c r="G2080" s="1">
        <v>0</v>
      </c>
      <c r="H2080" s="1" t="s">
        <v>27474</v>
      </c>
      <c r="I2080" s="1">
        <v>0</v>
      </c>
      <c r="J2080" s="1" t="s">
        <v>27474</v>
      </c>
      <c r="K2080" s="1">
        <f t="shared" si="128"/>
        <v>0</v>
      </c>
      <c r="L2080" s="2">
        <f>SUMIFS('Basin Total Well Counts'!B:B,'Basin Total Well Counts'!A:A,F2080)</f>
        <v>246</v>
      </c>
      <c r="M2080" s="4">
        <f t="shared" si="129"/>
        <v>0</v>
      </c>
      <c r="N2080" s="2">
        <f>SUMIF('Basin Emissions'!A:A,F2080,'Basin Emissions'!B:B)</f>
        <v>1726.0071354000004</v>
      </c>
      <c r="O2080" s="8">
        <f t="shared" si="130"/>
        <v>0</v>
      </c>
      <c r="P2080" s="7">
        <f>SUMIF('Tool Pneumatics CH4 VOC BTEX'!B:B,A2080,'Tool Pneumatics CH4 VOC BTEX'!F:F)</f>
        <v>3.5899999141693102</v>
      </c>
      <c r="Q2080" s="14">
        <f t="shared" si="131"/>
        <v>0</v>
      </c>
      <c r="R2080" s="16">
        <f>SUMIF('Tool Pneumatics CH4 VOC BTEX'!B:B,A2080,'Tool Pneumatics CH4 VOC BTEX'!H:H)*Q2080</f>
        <v>0</v>
      </c>
      <c r="S2080" s="16">
        <f>SUMIF('Tool Pneumatics CH4 VOC BTEX'!B:B,A2080,'Tool Pneumatics CH4 VOC BTEX'!J:J)*Q2080</f>
        <v>0</v>
      </c>
      <c r="T2080" s="16">
        <f>SUMIF('Tool Pneumatics CH4 VOC BTEX'!B:B,A2080,'Tool Pneumatics CH4 VOC BTEX'!L:L)*Q2080</f>
        <v>0</v>
      </c>
      <c r="U2080" s="16">
        <f>SUMIF('Tool Pneumatics CH4 VOC BTEX'!B:B,A2080,'Tool Pneumatics CH4 VOC BTEX'!N:N)*Q2080</f>
        <v>0</v>
      </c>
    </row>
    <row r="2081" spans="1:21" x14ac:dyDescent="0.25">
      <c r="A2081" s="1" t="s">
        <v>5166</v>
      </c>
      <c r="B2081" s="1" t="s">
        <v>1542</v>
      </c>
      <c r="C2081" s="1" t="s">
        <v>5167</v>
      </c>
      <c r="D2081" s="3" t="s">
        <v>4105</v>
      </c>
      <c r="E2081" s="3" t="s">
        <v>23961</v>
      </c>
      <c r="F2081" s="1" t="s">
        <v>3659</v>
      </c>
      <c r="G2081" s="1">
        <v>23</v>
      </c>
      <c r="H2081" s="1" t="s">
        <v>27474</v>
      </c>
      <c r="I2081" s="1">
        <v>0</v>
      </c>
      <c r="J2081" s="1" t="s">
        <v>27474</v>
      </c>
      <c r="K2081" s="1">
        <f t="shared" si="128"/>
        <v>23</v>
      </c>
      <c r="L2081" s="2">
        <f>SUMIFS('Basin Total Well Counts'!B:B,'Basin Total Well Counts'!A:A,F2081)</f>
        <v>49164</v>
      </c>
      <c r="M2081" s="4">
        <f t="shared" si="129"/>
        <v>4.6782198356521033E-4</v>
      </c>
      <c r="N2081" s="2">
        <f>SUMIF('Basin Emissions'!A:A,F2081,'Basin Emissions'!B:B)</f>
        <v>2442.1369048000001</v>
      </c>
      <c r="O2081" s="8">
        <f t="shared" si="130"/>
        <v>1.1424853309413392</v>
      </c>
      <c r="P2081" s="7">
        <f>SUMIF('Tool Pneumatics CH4 VOC BTEX'!B:B,A2081,'Tool Pneumatics CH4 VOC BTEX'!F:F)</f>
        <v>3.5899999141693102</v>
      </c>
      <c r="Q2081" s="14">
        <f t="shared" si="131"/>
        <v>0.35079710596261721</v>
      </c>
      <c r="R2081" s="16">
        <f>SUMIF('Tool Pneumatics CH4 VOC BTEX'!B:B,A2081,'Tool Pneumatics CH4 VOC BTEX'!H:H)*Q2081</f>
        <v>1.592618899961277E-3</v>
      </c>
      <c r="S2081" s="16">
        <f>SUMIF('Tool Pneumatics CH4 VOC BTEX'!B:B,A2081,'Tool Pneumatics CH4 VOC BTEX'!J:J)*Q2081</f>
        <v>9.0154858676801583E-5</v>
      </c>
      <c r="T2081" s="16">
        <f>SUMIF('Tool Pneumatics CH4 VOC BTEX'!B:B,A2081,'Tool Pneumatics CH4 VOC BTEX'!L:L)*Q2081</f>
        <v>1.4200267164467437E-3</v>
      </c>
      <c r="U2081" s="16">
        <f>SUMIF('Tool Pneumatics CH4 VOC BTEX'!B:B,A2081,'Tool Pneumatics CH4 VOC BTEX'!N:N)*Q2081</f>
        <v>4.0306588103163082E-4</v>
      </c>
    </row>
    <row r="2082" spans="1:21" x14ac:dyDescent="0.25">
      <c r="A2082" s="1" t="s">
        <v>5168</v>
      </c>
      <c r="B2082" s="1" t="s">
        <v>1542</v>
      </c>
      <c r="C2082" s="1" t="s">
        <v>2778</v>
      </c>
      <c r="D2082" s="3" t="s">
        <v>5603</v>
      </c>
      <c r="E2082" s="3" t="s">
        <v>3504</v>
      </c>
      <c r="F2082" s="1" t="s">
        <v>3659</v>
      </c>
      <c r="G2082" s="1">
        <v>576</v>
      </c>
      <c r="H2082" s="1" t="s">
        <v>27474</v>
      </c>
      <c r="I2082" s="1">
        <v>0</v>
      </c>
      <c r="J2082" s="1" t="s">
        <v>27474</v>
      </c>
      <c r="K2082" s="1">
        <f t="shared" si="128"/>
        <v>576</v>
      </c>
      <c r="L2082" s="2">
        <f>SUMIFS('Basin Total Well Counts'!B:B,'Basin Total Well Counts'!A:A,F2082)</f>
        <v>49164</v>
      </c>
      <c r="M2082" s="4">
        <f t="shared" si="129"/>
        <v>1.1715889675372224E-2</v>
      </c>
      <c r="N2082" s="2">
        <f>SUMIF('Basin Emissions'!A:A,F2082,'Basin Emissions'!B:B)</f>
        <v>2442.1369048000001</v>
      </c>
      <c r="O2082" s="8">
        <f t="shared" si="130"/>
        <v>28.611806548791801</v>
      </c>
      <c r="P2082" s="7">
        <f>SUMIF('Tool Pneumatics CH4 VOC BTEX'!B:B,A2082,'Tool Pneumatics CH4 VOC BTEX'!F:F)</f>
        <v>3.5899999141693102</v>
      </c>
      <c r="Q2082" s="14">
        <f t="shared" si="131"/>
        <v>8.7851796971507614</v>
      </c>
      <c r="R2082" s="16">
        <f>SUMIF('Tool Pneumatics CH4 VOC BTEX'!B:B,A2082,'Tool Pneumatics CH4 VOC BTEX'!H:H)*Q2082</f>
        <v>3.9884716799030245E-2</v>
      </c>
      <c r="S2082" s="16">
        <f>SUMIF('Tool Pneumatics CH4 VOC BTEX'!B:B,A2082,'Tool Pneumatics CH4 VOC BTEX'!J:J)*Q2082</f>
        <v>2.2577912433842484E-3</v>
      </c>
      <c r="T2082" s="16">
        <f>SUMIF('Tool Pneumatics CH4 VOC BTEX'!B:B,A2082,'Tool Pneumatics CH4 VOC BTEX'!L:L)*Q2082</f>
        <v>3.5562408203188019E-2</v>
      </c>
      <c r="U2082" s="16">
        <f>SUMIF('Tool Pneumatics CH4 VOC BTEX'!B:B,A2082,'Tool Pneumatics CH4 VOC BTEX'!N:N)*Q2082</f>
        <v>1.0094171629313885E-2</v>
      </c>
    </row>
    <row r="2083" spans="1:21" x14ac:dyDescent="0.25">
      <c r="A2083" s="1" t="s">
        <v>5169</v>
      </c>
      <c r="B2083" s="1" t="s">
        <v>1542</v>
      </c>
      <c r="C2083" s="1" t="s">
        <v>1866</v>
      </c>
      <c r="D2083" s="3" t="s">
        <v>4509</v>
      </c>
      <c r="E2083" s="3" t="s">
        <v>23961</v>
      </c>
      <c r="F2083" s="1" t="s">
        <v>3659</v>
      </c>
      <c r="G2083" s="1">
        <v>5</v>
      </c>
      <c r="H2083" s="1" t="s">
        <v>27474</v>
      </c>
      <c r="I2083" s="1">
        <v>0</v>
      </c>
      <c r="J2083" s="1" t="s">
        <v>27474</v>
      </c>
      <c r="K2083" s="1">
        <f t="shared" si="128"/>
        <v>5</v>
      </c>
      <c r="L2083" s="2">
        <f>SUMIFS('Basin Total Well Counts'!B:B,'Basin Total Well Counts'!A:A,F2083)</f>
        <v>49164</v>
      </c>
      <c r="M2083" s="4">
        <f t="shared" si="129"/>
        <v>1.0170043120982833E-4</v>
      </c>
      <c r="N2083" s="2">
        <f>SUMIF('Basin Emissions'!A:A,F2083,'Basin Emissions'!B:B)</f>
        <v>2442.1369048000001</v>
      </c>
      <c r="O2083" s="8">
        <f t="shared" si="130"/>
        <v>0.2483663762915955</v>
      </c>
      <c r="P2083" s="7">
        <f>SUMIF('Tool Pneumatics CH4 VOC BTEX'!B:B,A2083,'Tool Pneumatics CH4 VOC BTEX'!F:F)</f>
        <v>3.5899999141693102</v>
      </c>
      <c r="Q2083" s="14">
        <f t="shared" si="131"/>
        <v>7.6260240426655926E-2</v>
      </c>
      <c r="R2083" s="16">
        <f>SUMIF('Tool Pneumatics CH4 VOC BTEX'!B:B,A2083,'Tool Pneumatics CH4 VOC BTEX'!H:H)*Q2083</f>
        <v>3.4622149999158201E-4</v>
      </c>
      <c r="S2083" s="16">
        <f>SUMIF('Tool Pneumatics CH4 VOC BTEX'!B:B,A2083,'Tool Pneumatics CH4 VOC BTEX'!J:J)*Q2083</f>
        <v>1.9598882321043824E-5</v>
      </c>
      <c r="T2083" s="16">
        <f>SUMIF('Tool Pneumatics CH4 VOC BTEX'!B:B,A2083,'Tool Pneumatics CH4 VOC BTEX'!L:L)*Q2083</f>
        <v>3.0870146009711827E-4</v>
      </c>
      <c r="U2083" s="16">
        <f>SUMIF('Tool Pneumatics CH4 VOC BTEX'!B:B,A2083,'Tool Pneumatics CH4 VOC BTEX'!N:N)*Q2083</f>
        <v>8.7623017615571936E-5</v>
      </c>
    </row>
    <row r="2084" spans="1:21" x14ac:dyDescent="0.25">
      <c r="A2084" s="1" t="s">
        <v>5170</v>
      </c>
      <c r="B2084" s="1" t="s">
        <v>1542</v>
      </c>
      <c r="C2084" s="1" t="s">
        <v>1584</v>
      </c>
      <c r="D2084" s="3" t="s">
        <v>4509</v>
      </c>
      <c r="E2084" s="3" t="s">
        <v>23961</v>
      </c>
      <c r="F2084" s="1" t="s">
        <v>3659</v>
      </c>
      <c r="G2084" s="1">
        <v>3</v>
      </c>
      <c r="H2084" s="1" t="s">
        <v>27474</v>
      </c>
      <c r="I2084" s="1">
        <v>0</v>
      </c>
      <c r="J2084" s="1" t="s">
        <v>27474</v>
      </c>
      <c r="K2084" s="1">
        <f t="shared" si="128"/>
        <v>3</v>
      </c>
      <c r="L2084" s="2">
        <f>SUMIFS('Basin Total Well Counts'!B:B,'Basin Total Well Counts'!A:A,F2084)</f>
        <v>49164</v>
      </c>
      <c r="M2084" s="4">
        <f t="shared" si="129"/>
        <v>6.1020258725896998E-5</v>
      </c>
      <c r="N2084" s="2">
        <f>SUMIF('Basin Emissions'!A:A,F2084,'Basin Emissions'!B:B)</f>
        <v>2442.1369048000001</v>
      </c>
      <c r="O2084" s="8">
        <f t="shared" si="130"/>
        <v>0.14901982577495729</v>
      </c>
      <c r="P2084" s="7">
        <f>SUMIF('Tool Pneumatics CH4 VOC BTEX'!B:B,A2084,'Tool Pneumatics CH4 VOC BTEX'!F:F)</f>
        <v>3.5899999141693102</v>
      </c>
      <c r="Q2084" s="14">
        <f t="shared" si="131"/>
        <v>4.5756144255993551E-2</v>
      </c>
      <c r="R2084" s="16">
        <f>SUMIF('Tool Pneumatics CH4 VOC BTEX'!B:B,A2084,'Tool Pneumatics CH4 VOC BTEX'!H:H)*Q2084</f>
        <v>2.0773289999494919E-4</v>
      </c>
      <c r="S2084" s="16">
        <f>SUMIF('Tool Pneumatics CH4 VOC BTEX'!B:B,A2084,'Tool Pneumatics CH4 VOC BTEX'!J:J)*Q2084</f>
        <v>1.1759329392626294E-5</v>
      </c>
      <c r="T2084" s="16">
        <f>SUMIF('Tool Pneumatics CH4 VOC BTEX'!B:B,A2084,'Tool Pneumatics CH4 VOC BTEX'!L:L)*Q2084</f>
        <v>1.8522087605827092E-4</v>
      </c>
      <c r="U2084" s="16">
        <f>SUMIF('Tool Pneumatics CH4 VOC BTEX'!B:B,A2084,'Tool Pneumatics CH4 VOC BTEX'!N:N)*Q2084</f>
        <v>5.2573810569343159E-5</v>
      </c>
    </row>
    <row r="2085" spans="1:21" x14ac:dyDescent="0.25">
      <c r="A2085" s="1" t="s">
        <v>5171</v>
      </c>
      <c r="B2085" s="1" t="s">
        <v>1542</v>
      </c>
      <c r="C2085" s="1" t="s">
        <v>1502</v>
      </c>
      <c r="D2085" s="3" t="s">
        <v>4509</v>
      </c>
      <c r="E2085" s="3" t="s">
        <v>23961</v>
      </c>
      <c r="F2085" s="1" t="s">
        <v>1015</v>
      </c>
      <c r="G2085" s="1">
        <v>328</v>
      </c>
      <c r="H2085" s="1" t="s">
        <v>27474</v>
      </c>
      <c r="I2085" s="1">
        <v>0</v>
      </c>
      <c r="J2085" s="1" t="s">
        <v>27474</v>
      </c>
      <c r="K2085" s="1">
        <f t="shared" si="128"/>
        <v>328</v>
      </c>
      <c r="L2085" s="2">
        <f>SUMIFS('Basin Total Well Counts'!B:B,'Basin Total Well Counts'!A:A,F2085)</f>
        <v>100308</v>
      </c>
      <c r="M2085" s="4">
        <f t="shared" si="129"/>
        <v>3.2699286198508595E-3</v>
      </c>
      <c r="N2085" s="2">
        <f>SUMIF('Basin Emissions'!A:A,F2085,'Basin Emissions'!B:B)</f>
        <v>7867.8947644</v>
      </c>
      <c r="O2085" s="8">
        <f t="shared" si="130"/>
        <v>25.727454268086294</v>
      </c>
      <c r="P2085" s="7">
        <f>SUMIF('Tool Pneumatics CH4 VOC BTEX'!B:B,A2085,'Tool Pneumatics CH4 VOC BTEX'!F:F)</f>
        <v>3.5899999141693102</v>
      </c>
      <c r="Q2085" s="14">
        <f t="shared" si="131"/>
        <v>7.8995469408732832</v>
      </c>
      <c r="R2085" s="16">
        <f>SUMIF('Tool Pneumatics CH4 VOC BTEX'!B:B,A2085,'Tool Pneumatics CH4 VOC BTEX'!H:H)*Q2085</f>
        <v>3.5863943987345132E-2</v>
      </c>
      <c r="S2085" s="16">
        <f>SUMIF('Tool Pneumatics CH4 VOC BTEX'!B:B,A2085,'Tool Pneumatics CH4 VOC BTEX'!J:J)*Q2085</f>
        <v>2.030183618849709E-3</v>
      </c>
      <c r="T2085" s="16">
        <f>SUMIF('Tool Pneumatics CH4 VOC BTEX'!B:B,A2085,'Tool Pneumatics CH4 VOC BTEX'!L:L)*Q2085</f>
        <v>3.1977366726225531E-2</v>
      </c>
      <c r="U2085" s="16">
        <f>SUMIF('Tool Pneumatics CH4 VOC BTEX'!B:B,A2085,'Tool Pneumatics CH4 VOC BTEX'!N:N)*Q2085</f>
        <v>9.0765795764949156E-3</v>
      </c>
    </row>
    <row r="2086" spans="1:21" x14ac:dyDescent="0.25">
      <c r="A2086" s="1" t="s">
        <v>5172</v>
      </c>
      <c r="B2086" s="1" t="s">
        <v>1542</v>
      </c>
      <c r="C2086" s="1" t="s">
        <v>1941</v>
      </c>
      <c r="D2086" s="3" t="s">
        <v>4105</v>
      </c>
      <c r="E2086" s="3" t="s">
        <v>23961</v>
      </c>
      <c r="F2086" s="1" t="s">
        <v>3659</v>
      </c>
      <c r="G2086" s="1">
        <v>271</v>
      </c>
      <c r="H2086" s="1" t="s">
        <v>27474</v>
      </c>
      <c r="I2086" s="1">
        <v>0</v>
      </c>
      <c r="J2086" s="1" t="s">
        <v>27474</v>
      </c>
      <c r="K2086" s="1">
        <f t="shared" si="128"/>
        <v>271</v>
      </c>
      <c r="L2086" s="2">
        <f>SUMIFS('Basin Total Well Counts'!B:B,'Basin Total Well Counts'!A:A,F2086)</f>
        <v>49164</v>
      </c>
      <c r="M2086" s="4">
        <f t="shared" si="129"/>
        <v>5.5121633715726958E-3</v>
      </c>
      <c r="N2086" s="2">
        <f>SUMIF('Basin Emissions'!A:A,F2086,'Basin Emissions'!B:B)</f>
        <v>2442.1369048000001</v>
      </c>
      <c r="O2086" s="8">
        <f t="shared" si="130"/>
        <v>13.461457595004477</v>
      </c>
      <c r="P2086" s="7">
        <f>SUMIF('Tool Pneumatics CH4 VOC BTEX'!B:B,A2086,'Tool Pneumatics CH4 VOC BTEX'!F:F)</f>
        <v>3.5899999141693102</v>
      </c>
      <c r="Q2086" s="14">
        <f t="shared" si="131"/>
        <v>4.1333050311247517</v>
      </c>
      <c r="R2086" s="16">
        <f>SUMIF('Tool Pneumatics CH4 VOC BTEX'!B:B,A2086,'Tool Pneumatics CH4 VOC BTEX'!H:H)*Q2086</f>
        <v>1.8765205299543748E-2</v>
      </c>
      <c r="S2086" s="16">
        <f>SUMIF('Tool Pneumatics CH4 VOC BTEX'!B:B,A2086,'Tool Pneumatics CH4 VOC BTEX'!J:J)*Q2086</f>
        <v>1.0622594218005754E-3</v>
      </c>
      <c r="T2086" s="16">
        <f>SUMIF('Tool Pneumatics CH4 VOC BTEX'!B:B,A2086,'Tool Pneumatics CH4 VOC BTEX'!L:L)*Q2086</f>
        <v>1.6731619137263811E-2</v>
      </c>
      <c r="U2086" s="16">
        <f>SUMIF('Tool Pneumatics CH4 VOC BTEX'!B:B,A2086,'Tool Pneumatics CH4 VOC BTEX'!N:N)*Q2086</f>
        <v>4.7491675547639998E-3</v>
      </c>
    </row>
    <row r="2087" spans="1:21" x14ac:dyDescent="0.25">
      <c r="A2087" s="1" t="s">
        <v>5173</v>
      </c>
      <c r="B2087" s="1" t="s">
        <v>1542</v>
      </c>
      <c r="C2087" s="1" t="s">
        <v>1498</v>
      </c>
      <c r="D2087" s="3" t="s">
        <v>4105</v>
      </c>
      <c r="E2087" s="3" t="s">
        <v>23961</v>
      </c>
      <c r="F2087" s="1" t="s">
        <v>3659</v>
      </c>
      <c r="G2087" s="1">
        <v>125</v>
      </c>
      <c r="H2087" s="1" t="s">
        <v>27474</v>
      </c>
      <c r="I2087" s="1">
        <v>0</v>
      </c>
      <c r="J2087" s="1" t="s">
        <v>27474</v>
      </c>
      <c r="K2087" s="1">
        <f t="shared" si="128"/>
        <v>125</v>
      </c>
      <c r="L2087" s="2">
        <f>SUMIFS('Basin Total Well Counts'!B:B,'Basin Total Well Counts'!A:A,F2087)</f>
        <v>49164</v>
      </c>
      <c r="M2087" s="4">
        <f t="shared" si="129"/>
        <v>2.5425107802457083E-3</v>
      </c>
      <c r="N2087" s="2">
        <f>SUMIF('Basin Emissions'!A:A,F2087,'Basin Emissions'!B:B)</f>
        <v>2442.1369048000001</v>
      </c>
      <c r="O2087" s="8">
        <f t="shared" si="130"/>
        <v>6.2091594072898877</v>
      </c>
      <c r="P2087" s="7">
        <f>SUMIF('Tool Pneumatics CH4 VOC BTEX'!B:B,A2087,'Tool Pneumatics CH4 VOC BTEX'!F:F)</f>
        <v>3.5899999141693102</v>
      </c>
      <c r="Q2087" s="14">
        <f t="shared" si="131"/>
        <v>1.9065060106663982</v>
      </c>
      <c r="R2087" s="16">
        <f>SUMIF('Tool Pneumatics CH4 VOC BTEX'!B:B,A2087,'Tool Pneumatics CH4 VOC BTEX'!H:H)*Q2087</f>
        <v>8.6555374997895514E-3</v>
      </c>
      <c r="S2087" s="16">
        <f>SUMIF('Tool Pneumatics CH4 VOC BTEX'!B:B,A2087,'Tool Pneumatics CH4 VOC BTEX'!J:J)*Q2087</f>
        <v>4.8997205802609562E-4</v>
      </c>
      <c r="T2087" s="16">
        <f>SUMIF('Tool Pneumatics CH4 VOC BTEX'!B:B,A2087,'Tool Pneumatics CH4 VOC BTEX'!L:L)*Q2087</f>
        <v>7.7175365024279565E-3</v>
      </c>
      <c r="U2087" s="16">
        <f>SUMIF('Tool Pneumatics CH4 VOC BTEX'!B:B,A2087,'Tool Pneumatics CH4 VOC BTEX'!N:N)*Q2087</f>
        <v>2.1905754403892985E-3</v>
      </c>
    </row>
    <row r="2088" spans="1:21" x14ac:dyDescent="0.25">
      <c r="A2088" s="1" t="s">
        <v>5174</v>
      </c>
      <c r="B2088" s="1" t="s">
        <v>1542</v>
      </c>
      <c r="C2088" s="1" t="s">
        <v>1632</v>
      </c>
      <c r="D2088" s="3" t="s">
        <v>4105</v>
      </c>
      <c r="E2088" s="3" t="s">
        <v>23961</v>
      </c>
      <c r="F2088" s="1" t="s">
        <v>3659</v>
      </c>
      <c r="G2088" s="1">
        <v>119</v>
      </c>
      <c r="H2088" s="1" t="s">
        <v>27474</v>
      </c>
      <c r="I2088" s="1">
        <v>0</v>
      </c>
      <c r="J2088" s="1" t="s">
        <v>27474</v>
      </c>
      <c r="K2088" s="1">
        <f t="shared" si="128"/>
        <v>119</v>
      </c>
      <c r="L2088" s="2">
        <f>SUMIFS('Basin Total Well Counts'!B:B,'Basin Total Well Counts'!A:A,F2088)</f>
        <v>49164</v>
      </c>
      <c r="M2088" s="4">
        <f t="shared" si="129"/>
        <v>2.4204702627939143E-3</v>
      </c>
      <c r="N2088" s="2">
        <f>SUMIF('Basin Emissions'!A:A,F2088,'Basin Emissions'!B:B)</f>
        <v>2442.1369048000001</v>
      </c>
      <c r="O2088" s="8">
        <f t="shared" si="130"/>
        <v>5.9111197557399731</v>
      </c>
      <c r="P2088" s="7">
        <f>SUMIF('Tool Pneumatics CH4 VOC BTEX'!B:B,A2088,'Tool Pneumatics CH4 VOC BTEX'!F:F)</f>
        <v>3.5899999141693102</v>
      </c>
      <c r="Q2088" s="14">
        <f t="shared" si="131"/>
        <v>1.814993722154411</v>
      </c>
      <c r="R2088" s="16">
        <f>SUMIF('Tool Pneumatics CH4 VOC BTEX'!B:B,A2088,'Tool Pneumatics CH4 VOC BTEX'!H:H)*Q2088</f>
        <v>8.2400716997996521E-3</v>
      </c>
      <c r="S2088" s="16">
        <f>SUMIF('Tool Pneumatics CH4 VOC BTEX'!B:B,A2088,'Tool Pneumatics CH4 VOC BTEX'!J:J)*Q2088</f>
        <v>4.66453399240843E-4</v>
      </c>
      <c r="T2088" s="16">
        <f>SUMIF('Tool Pneumatics CH4 VOC BTEX'!B:B,A2088,'Tool Pneumatics CH4 VOC BTEX'!L:L)*Q2088</f>
        <v>7.3470947503114139E-3</v>
      </c>
      <c r="U2088" s="16">
        <f>SUMIF('Tool Pneumatics CH4 VOC BTEX'!B:B,A2088,'Tool Pneumatics CH4 VOC BTEX'!N:N)*Q2088</f>
        <v>2.0854278192506122E-3</v>
      </c>
    </row>
    <row r="2089" spans="1:21" x14ac:dyDescent="0.25">
      <c r="A2089" s="1" t="s">
        <v>5175</v>
      </c>
      <c r="B2089" s="1" t="s">
        <v>1542</v>
      </c>
      <c r="C2089" s="1" t="s">
        <v>5176</v>
      </c>
      <c r="D2089" s="3" t="s">
        <v>4509</v>
      </c>
      <c r="E2089" s="3" t="s">
        <v>23961</v>
      </c>
      <c r="F2089" s="1" t="s">
        <v>3659</v>
      </c>
      <c r="G2089" s="1">
        <v>298</v>
      </c>
      <c r="H2089" s="1" t="s">
        <v>27474</v>
      </c>
      <c r="I2089" s="1">
        <v>0</v>
      </c>
      <c r="J2089" s="1" t="s">
        <v>27474</v>
      </c>
      <c r="K2089" s="1">
        <f t="shared" si="128"/>
        <v>298</v>
      </c>
      <c r="L2089" s="2">
        <f>SUMIFS('Basin Total Well Counts'!B:B,'Basin Total Well Counts'!A:A,F2089)</f>
        <v>49164</v>
      </c>
      <c r="M2089" s="4">
        <f t="shared" si="129"/>
        <v>6.0613457001057686E-3</v>
      </c>
      <c r="N2089" s="2">
        <f>SUMIF('Basin Emissions'!A:A,F2089,'Basin Emissions'!B:B)</f>
        <v>2442.1369048000001</v>
      </c>
      <c r="O2089" s="8">
        <f t="shared" si="130"/>
        <v>14.802636026979092</v>
      </c>
      <c r="P2089" s="7">
        <f>SUMIF('Tool Pneumatics CH4 VOC BTEX'!B:B,A2089,'Tool Pneumatics CH4 VOC BTEX'!F:F)</f>
        <v>3.5899999141693102</v>
      </c>
      <c r="Q2089" s="14">
        <f t="shared" si="131"/>
        <v>4.5451103294286934</v>
      </c>
      <c r="R2089" s="16">
        <f>SUMIF('Tool Pneumatics CH4 VOC BTEX'!B:B,A2089,'Tool Pneumatics CH4 VOC BTEX'!H:H)*Q2089</f>
        <v>2.063480139949829E-2</v>
      </c>
      <c r="S2089" s="16">
        <f>SUMIF('Tool Pneumatics CH4 VOC BTEX'!B:B,A2089,'Tool Pneumatics CH4 VOC BTEX'!J:J)*Q2089</f>
        <v>1.1680933863342121E-3</v>
      </c>
      <c r="T2089" s="16">
        <f>SUMIF('Tool Pneumatics CH4 VOC BTEX'!B:B,A2089,'Tool Pneumatics CH4 VOC BTEX'!L:L)*Q2089</f>
        <v>1.8398607021788249E-2</v>
      </c>
      <c r="U2089" s="16">
        <f>SUMIF('Tool Pneumatics CH4 VOC BTEX'!B:B,A2089,'Tool Pneumatics CH4 VOC BTEX'!N:N)*Q2089</f>
        <v>5.2223318498880872E-3</v>
      </c>
    </row>
    <row r="2090" spans="1:21" x14ac:dyDescent="0.25">
      <c r="A2090" s="1" t="s">
        <v>5177</v>
      </c>
      <c r="B2090" s="1" t="s">
        <v>1542</v>
      </c>
      <c r="C2090" s="1" t="s">
        <v>2462</v>
      </c>
      <c r="D2090" s="3" t="s">
        <v>4509</v>
      </c>
      <c r="E2090" s="3" t="s">
        <v>23961</v>
      </c>
      <c r="F2090" s="1" t="s">
        <v>2280</v>
      </c>
      <c r="G2090" s="1">
        <v>2</v>
      </c>
      <c r="H2090" s="1" t="s">
        <v>27474</v>
      </c>
      <c r="I2090" s="1">
        <v>0</v>
      </c>
      <c r="J2090" s="1" t="s">
        <v>27474</v>
      </c>
      <c r="K2090" s="1">
        <f t="shared" si="128"/>
        <v>2</v>
      </c>
      <c r="L2090" s="2">
        <f>SUMIFS('Basin Total Well Counts'!B:B,'Basin Total Well Counts'!A:A,F2090)</f>
        <v>246</v>
      </c>
      <c r="M2090" s="4">
        <f t="shared" si="129"/>
        <v>8.130081300813009E-3</v>
      </c>
      <c r="N2090" s="2">
        <f>SUMIF('Basin Emissions'!A:A,F2090,'Basin Emissions'!B:B)</f>
        <v>1726.0071354000004</v>
      </c>
      <c r="O2090" s="8">
        <f t="shared" si="130"/>
        <v>14.03257833658537</v>
      </c>
      <c r="P2090" s="7">
        <f>SUMIF('Tool Pneumatics CH4 VOC BTEX'!B:B,A2090,'Tool Pneumatics CH4 VOC BTEX'!F:F)</f>
        <v>3.5899999141693102</v>
      </c>
      <c r="Q2090" s="14">
        <f t="shared" si="131"/>
        <v>4.3086661476974495</v>
      </c>
      <c r="R2090" s="16">
        <f>SUMIF('Tool Pneumatics CH4 VOC BTEX'!B:B,A2090,'Tool Pneumatics CH4 VOC BTEX'!H:H)*Q2090</f>
        <v>1.9561344788225143E-2</v>
      </c>
      <c r="S2090" s="16">
        <f>SUMIF('Tool Pneumatics CH4 VOC BTEX'!B:B,A2090,'Tool Pneumatics CH4 VOC BTEX'!J:J)*Q2090</f>
        <v>1.1073272299817023E-3</v>
      </c>
      <c r="T2090" s="16">
        <f>SUMIF('Tool Pneumatics CH4 VOC BTEX'!B:B,A2090,'Tool Pneumatics CH4 VOC BTEX'!L:L)*Q2090</f>
        <v>1.7441480952901763E-2</v>
      </c>
      <c r="U2090" s="16">
        <f>SUMIF('Tool Pneumatics CH4 VOC BTEX'!B:B,A2090,'Tool Pneumatics CH4 VOC BTEX'!N:N)*Q2090</f>
        <v>4.9506574808456504E-3</v>
      </c>
    </row>
    <row r="2091" spans="1:21" x14ac:dyDescent="0.25">
      <c r="A2091" s="1" t="s">
        <v>5178</v>
      </c>
      <c r="B2091" s="1" t="s">
        <v>1542</v>
      </c>
      <c r="C2091" s="1" t="s">
        <v>1714</v>
      </c>
      <c r="D2091" s="3" t="s">
        <v>4105</v>
      </c>
      <c r="E2091" s="3" t="s">
        <v>23961</v>
      </c>
      <c r="F2091" s="1" t="s">
        <v>3659</v>
      </c>
      <c r="G2091" s="1">
        <v>24</v>
      </c>
      <c r="H2091" s="1" t="s">
        <v>27474</v>
      </c>
      <c r="I2091" s="1">
        <v>0</v>
      </c>
      <c r="J2091" s="1" t="s">
        <v>27474</v>
      </c>
      <c r="K2091" s="1">
        <f t="shared" si="128"/>
        <v>24</v>
      </c>
      <c r="L2091" s="2">
        <f>SUMIFS('Basin Total Well Counts'!B:B,'Basin Total Well Counts'!A:A,F2091)</f>
        <v>49164</v>
      </c>
      <c r="M2091" s="4">
        <f t="shared" si="129"/>
        <v>4.8816206980717598E-4</v>
      </c>
      <c r="N2091" s="2">
        <f>SUMIF('Basin Emissions'!A:A,F2091,'Basin Emissions'!B:B)</f>
        <v>2442.1369048000001</v>
      </c>
      <c r="O2091" s="8">
        <f t="shared" si="130"/>
        <v>1.1921586061996583</v>
      </c>
      <c r="P2091" s="7">
        <f>SUMIF('Tool Pneumatics CH4 VOC BTEX'!B:B,A2091,'Tool Pneumatics CH4 VOC BTEX'!F:F)</f>
        <v>3.5899999141693102</v>
      </c>
      <c r="Q2091" s="14">
        <f t="shared" si="131"/>
        <v>0.36604915404794841</v>
      </c>
      <c r="R2091" s="16">
        <f>SUMIF('Tool Pneumatics CH4 VOC BTEX'!B:B,A2091,'Tool Pneumatics CH4 VOC BTEX'!H:H)*Q2091</f>
        <v>1.6618631999595936E-3</v>
      </c>
      <c r="S2091" s="16">
        <f>SUMIF('Tool Pneumatics CH4 VOC BTEX'!B:B,A2091,'Tool Pneumatics CH4 VOC BTEX'!J:J)*Q2091</f>
        <v>9.407463514101035E-5</v>
      </c>
      <c r="T2091" s="16">
        <f>SUMIF('Tool Pneumatics CH4 VOC BTEX'!B:B,A2091,'Tool Pneumatics CH4 VOC BTEX'!L:L)*Q2091</f>
        <v>1.4817670084661674E-3</v>
      </c>
      <c r="U2091" s="16">
        <f>SUMIF('Tool Pneumatics CH4 VOC BTEX'!B:B,A2091,'Tool Pneumatics CH4 VOC BTEX'!N:N)*Q2091</f>
        <v>4.2059048455474527E-4</v>
      </c>
    </row>
    <row r="2092" spans="1:21" x14ac:dyDescent="0.25">
      <c r="A2092" s="1" t="s">
        <v>5179</v>
      </c>
      <c r="B2092" s="1" t="s">
        <v>1542</v>
      </c>
      <c r="C2092" s="1" t="s">
        <v>2066</v>
      </c>
      <c r="D2092" s="3" t="s">
        <v>4105</v>
      </c>
      <c r="E2092" s="3" t="s">
        <v>23961</v>
      </c>
      <c r="F2092" s="1" t="s">
        <v>3157</v>
      </c>
      <c r="G2092" s="1">
        <v>0</v>
      </c>
      <c r="H2092" s="1" t="s">
        <v>27474</v>
      </c>
      <c r="I2092" s="1">
        <v>0</v>
      </c>
      <c r="J2092" s="1" t="s">
        <v>27474</v>
      </c>
      <c r="K2092" s="1">
        <f t="shared" si="128"/>
        <v>0</v>
      </c>
      <c r="L2092" s="2">
        <f>SUMIFS('Basin Total Well Counts'!B:B,'Basin Total Well Counts'!A:A,F2092)</f>
        <v>8078</v>
      </c>
      <c r="M2092" s="4">
        <f t="shared" si="129"/>
        <v>0</v>
      </c>
      <c r="N2092" s="2">
        <f>SUMIF('Basin Emissions'!A:A,F2092,'Basin Emissions'!B:B)</f>
        <v>777.69406750000007</v>
      </c>
      <c r="O2092" s="8">
        <f t="shared" si="130"/>
        <v>0</v>
      </c>
      <c r="P2092" s="7">
        <f>SUMIF('Tool Pneumatics CH4 VOC BTEX'!B:B,A2092,'Tool Pneumatics CH4 VOC BTEX'!F:F)</f>
        <v>3.5899999141693102</v>
      </c>
      <c r="Q2092" s="14">
        <f t="shared" si="131"/>
        <v>0</v>
      </c>
      <c r="R2092" s="16">
        <f>SUMIF('Tool Pneumatics CH4 VOC BTEX'!B:B,A2092,'Tool Pneumatics CH4 VOC BTEX'!H:H)*Q2092</f>
        <v>0</v>
      </c>
      <c r="S2092" s="16">
        <f>SUMIF('Tool Pneumatics CH4 VOC BTEX'!B:B,A2092,'Tool Pneumatics CH4 VOC BTEX'!J:J)*Q2092</f>
        <v>0</v>
      </c>
      <c r="T2092" s="16">
        <f>SUMIF('Tool Pneumatics CH4 VOC BTEX'!B:B,A2092,'Tool Pneumatics CH4 VOC BTEX'!L:L)*Q2092</f>
        <v>0</v>
      </c>
      <c r="U2092" s="16">
        <f>SUMIF('Tool Pneumatics CH4 VOC BTEX'!B:B,A2092,'Tool Pneumatics CH4 VOC BTEX'!N:N)*Q2092</f>
        <v>0</v>
      </c>
    </row>
    <row r="2093" spans="1:21" x14ac:dyDescent="0.25">
      <c r="A2093" s="1" t="s">
        <v>5180</v>
      </c>
      <c r="B2093" s="1" t="s">
        <v>1542</v>
      </c>
      <c r="C2093" s="1" t="s">
        <v>2004</v>
      </c>
      <c r="D2093" s="3" t="s">
        <v>4105</v>
      </c>
      <c r="E2093" s="3" t="s">
        <v>23961</v>
      </c>
      <c r="F2093" s="1" t="s">
        <v>3659</v>
      </c>
      <c r="G2093" s="1">
        <v>0</v>
      </c>
      <c r="H2093" s="1" t="s">
        <v>27474</v>
      </c>
      <c r="I2093" s="1">
        <v>0</v>
      </c>
      <c r="J2093" s="1" t="s">
        <v>27474</v>
      </c>
      <c r="K2093" s="1">
        <f t="shared" si="128"/>
        <v>0</v>
      </c>
      <c r="L2093" s="2">
        <f>SUMIFS('Basin Total Well Counts'!B:B,'Basin Total Well Counts'!A:A,F2093)</f>
        <v>49164</v>
      </c>
      <c r="M2093" s="4">
        <f t="shared" si="129"/>
        <v>0</v>
      </c>
      <c r="N2093" s="2">
        <f>SUMIF('Basin Emissions'!A:A,F2093,'Basin Emissions'!B:B)</f>
        <v>2442.1369048000001</v>
      </c>
      <c r="O2093" s="8">
        <f t="shared" si="130"/>
        <v>0</v>
      </c>
      <c r="P2093" s="7">
        <f>SUMIF('Tool Pneumatics CH4 VOC BTEX'!B:B,A2093,'Tool Pneumatics CH4 VOC BTEX'!F:F)</f>
        <v>3.5899999141693102</v>
      </c>
      <c r="Q2093" s="14">
        <f t="shared" si="131"/>
        <v>0</v>
      </c>
      <c r="R2093" s="16">
        <f>SUMIF('Tool Pneumatics CH4 VOC BTEX'!B:B,A2093,'Tool Pneumatics CH4 VOC BTEX'!H:H)*Q2093</f>
        <v>0</v>
      </c>
      <c r="S2093" s="16">
        <f>SUMIF('Tool Pneumatics CH4 VOC BTEX'!B:B,A2093,'Tool Pneumatics CH4 VOC BTEX'!J:J)*Q2093</f>
        <v>0</v>
      </c>
      <c r="T2093" s="16">
        <f>SUMIF('Tool Pneumatics CH4 VOC BTEX'!B:B,A2093,'Tool Pneumatics CH4 VOC BTEX'!L:L)*Q2093</f>
        <v>0</v>
      </c>
      <c r="U2093" s="16">
        <f>SUMIF('Tool Pneumatics CH4 VOC BTEX'!B:B,A2093,'Tool Pneumatics CH4 VOC BTEX'!N:N)*Q2093</f>
        <v>0</v>
      </c>
    </row>
    <row r="2094" spans="1:21" x14ac:dyDescent="0.25">
      <c r="A2094" s="1" t="s">
        <v>5181</v>
      </c>
      <c r="B2094" s="1" t="s">
        <v>1542</v>
      </c>
      <c r="C2094" s="1" t="s">
        <v>5182</v>
      </c>
      <c r="D2094" s="3" t="s">
        <v>4105</v>
      </c>
      <c r="E2094" s="3" t="s">
        <v>23961</v>
      </c>
      <c r="F2094" s="1" t="s">
        <v>1015</v>
      </c>
      <c r="G2094" s="1">
        <v>1372</v>
      </c>
      <c r="H2094" s="1" t="s">
        <v>27474</v>
      </c>
      <c r="I2094" s="1">
        <v>0</v>
      </c>
      <c r="J2094" s="1" t="s">
        <v>27474</v>
      </c>
      <c r="K2094" s="1">
        <f t="shared" si="128"/>
        <v>1372</v>
      </c>
      <c r="L2094" s="2">
        <f>SUMIFS('Basin Total Well Counts'!B:B,'Basin Total Well Counts'!A:A,F2094)</f>
        <v>100308</v>
      </c>
      <c r="M2094" s="4">
        <f t="shared" si="129"/>
        <v>1.36778721537664E-2</v>
      </c>
      <c r="N2094" s="2">
        <f>SUMIF('Basin Emissions'!A:A,F2094,'Basin Emissions'!B:B)</f>
        <v>7867.8947644</v>
      </c>
      <c r="O2094" s="8">
        <f t="shared" si="130"/>
        <v>107.6160587067512</v>
      </c>
      <c r="P2094" s="7">
        <f>SUMIF('Tool Pneumatics CH4 VOC BTEX'!B:B,A2094,'Tool Pneumatics CH4 VOC BTEX'!F:F)</f>
        <v>3.5899999141693102</v>
      </c>
      <c r="Q2094" s="14">
        <f t="shared" si="131"/>
        <v>33.043226838043125</v>
      </c>
      <c r="R2094" s="16">
        <f>SUMIF('Tool Pneumatics CH4 VOC BTEX'!B:B,A2094,'Tool Pneumatics CH4 VOC BTEX'!H:H)*Q2094</f>
        <v>0.15001625350804124</v>
      </c>
      <c r="S2094" s="16">
        <f>SUMIF('Tool Pneumatics CH4 VOC BTEX'!B:B,A2094,'Tool Pneumatics CH4 VOC BTEX'!J:J)*Q2094</f>
        <v>8.4921095276274429E-3</v>
      </c>
      <c r="T2094" s="16">
        <f>SUMIF('Tool Pneumatics CH4 VOC BTEX'!B:B,A2094,'Tool Pneumatics CH4 VOC BTEX'!L:L)*Q2094</f>
        <v>0.13375898520847998</v>
      </c>
      <c r="U2094" s="16">
        <f>SUMIF('Tool Pneumatics CH4 VOC BTEX'!B:B,A2094,'Tool Pneumatics CH4 VOC BTEX'!N:N)*Q2094</f>
        <v>3.7966668228509221E-2</v>
      </c>
    </row>
    <row r="2095" spans="1:21" x14ac:dyDescent="0.25">
      <c r="A2095" s="1" t="s">
        <v>5183</v>
      </c>
      <c r="B2095" s="1" t="s">
        <v>1542</v>
      </c>
      <c r="C2095" s="1" t="s">
        <v>1599</v>
      </c>
      <c r="D2095" s="3" t="s">
        <v>4509</v>
      </c>
      <c r="E2095" s="3" t="s">
        <v>23961</v>
      </c>
      <c r="F2095" s="1" t="s">
        <v>3659</v>
      </c>
      <c r="G2095" s="1">
        <v>0</v>
      </c>
      <c r="H2095" s="1" t="s">
        <v>27474</v>
      </c>
      <c r="I2095" s="1">
        <v>0</v>
      </c>
      <c r="J2095" s="1" t="s">
        <v>27474</v>
      </c>
      <c r="K2095" s="1">
        <f t="shared" si="128"/>
        <v>0</v>
      </c>
      <c r="L2095" s="2">
        <f>SUMIFS('Basin Total Well Counts'!B:B,'Basin Total Well Counts'!A:A,F2095)</f>
        <v>49164</v>
      </c>
      <c r="M2095" s="4">
        <f t="shared" si="129"/>
        <v>0</v>
      </c>
      <c r="N2095" s="2">
        <f>SUMIF('Basin Emissions'!A:A,F2095,'Basin Emissions'!B:B)</f>
        <v>2442.1369048000001</v>
      </c>
      <c r="O2095" s="8">
        <f t="shared" si="130"/>
        <v>0</v>
      </c>
      <c r="P2095" s="7">
        <f>SUMIF('Tool Pneumatics CH4 VOC BTEX'!B:B,A2095,'Tool Pneumatics CH4 VOC BTEX'!F:F)</f>
        <v>3.5899999141693102</v>
      </c>
      <c r="Q2095" s="14">
        <f t="shared" si="131"/>
        <v>0</v>
      </c>
      <c r="R2095" s="16">
        <f>SUMIF('Tool Pneumatics CH4 VOC BTEX'!B:B,A2095,'Tool Pneumatics CH4 VOC BTEX'!H:H)*Q2095</f>
        <v>0</v>
      </c>
      <c r="S2095" s="16">
        <f>SUMIF('Tool Pneumatics CH4 VOC BTEX'!B:B,A2095,'Tool Pneumatics CH4 VOC BTEX'!J:J)*Q2095</f>
        <v>0</v>
      </c>
      <c r="T2095" s="16">
        <f>SUMIF('Tool Pneumatics CH4 VOC BTEX'!B:B,A2095,'Tool Pneumatics CH4 VOC BTEX'!L:L)*Q2095</f>
        <v>0</v>
      </c>
      <c r="U2095" s="16">
        <f>SUMIF('Tool Pneumatics CH4 VOC BTEX'!B:B,A2095,'Tool Pneumatics CH4 VOC BTEX'!N:N)*Q2095</f>
        <v>0</v>
      </c>
    </row>
    <row r="2096" spans="1:21" x14ac:dyDescent="0.25">
      <c r="A2096" s="1" t="s">
        <v>5184</v>
      </c>
      <c r="B2096" s="1" t="s">
        <v>1542</v>
      </c>
      <c r="C2096" s="1" t="s">
        <v>5185</v>
      </c>
      <c r="D2096" s="3" t="s">
        <v>4105</v>
      </c>
      <c r="E2096" s="3" t="s">
        <v>23961</v>
      </c>
      <c r="F2096" s="1" t="s">
        <v>3659</v>
      </c>
      <c r="G2096" s="1">
        <v>352</v>
      </c>
      <c r="H2096" s="1" t="s">
        <v>27474</v>
      </c>
      <c r="I2096" s="1">
        <v>0</v>
      </c>
      <c r="J2096" s="1" t="s">
        <v>27474</v>
      </c>
      <c r="K2096" s="1">
        <f t="shared" si="128"/>
        <v>352</v>
      </c>
      <c r="L2096" s="2">
        <f>SUMIFS('Basin Total Well Counts'!B:B,'Basin Total Well Counts'!A:A,F2096)</f>
        <v>49164</v>
      </c>
      <c r="M2096" s="4">
        <f t="shared" si="129"/>
        <v>7.1597103571719141E-3</v>
      </c>
      <c r="N2096" s="2">
        <f>SUMIF('Basin Emissions'!A:A,F2096,'Basin Emissions'!B:B)</f>
        <v>2442.1369048000001</v>
      </c>
      <c r="O2096" s="8">
        <f t="shared" si="130"/>
        <v>17.484992890928321</v>
      </c>
      <c r="P2096" s="7">
        <f>SUMIF('Tool Pneumatics CH4 VOC BTEX'!B:B,A2096,'Tool Pneumatics CH4 VOC BTEX'!F:F)</f>
        <v>3.5899999141693102</v>
      </c>
      <c r="Q2096" s="14">
        <f t="shared" si="131"/>
        <v>5.3687209260365769</v>
      </c>
      <c r="R2096" s="16">
        <f>SUMIF('Tool Pneumatics CH4 VOC BTEX'!B:B,A2096,'Tool Pneumatics CH4 VOC BTEX'!H:H)*Q2096</f>
        <v>2.4373993599407371E-2</v>
      </c>
      <c r="S2096" s="16">
        <f>SUMIF('Tool Pneumatics CH4 VOC BTEX'!B:B,A2096,'Tool Pneumatics CH4 VOC BTEX'!J:J)*Q2096</f>
        <v>1.3797613154014851E-3</v>
      </c>
      <c r="T2096" s="16">
        <f>SUMIF('Tool Pneumatics CH4 VOC BTEX'!B:B,A2096,'Tool Pneumatics CH4 VOC BTEX'!L:L)*Q2096</f>
        <v>2.1732582790837125E-2</v>
      </c>
      <c r="U2096" s="16">
        <f>SUMIF('Tool Pneumatics CH4 VOC BTEX'!B:B,A2096,'Tool Pneumatics CH4 VOC BTEX'!N:N)*Q2096</f>
        <v>6.1686604401362637E-3</v>
      </c>
    </row>
    <row r="2097" spans="1:21" x14ac:dyDescent="0.25">
      <c r="A2097" s="1" t="s">
        <v>5186</v>
      </c>
      <c r="B2097" s="1" t="s">
        <v>1542</v>
      </c>
      <c r="C2097" s="1" t="s">
        <v>5187</v>
      </c>
      <c r="D2097" s="3" t="s">
        <v>4509</v>
      </c>
      <c r="E2097" s="3" t="s">
        <v>23961</v>
      </c>
      <c r="F2097" s="1" t="s">
        <v>3659</v>
      </c>
      <c r="G2097" s="1">
        <v>248</v>
      </c>
      <c r="H2097" s="1" t="s">
        <v>27474</v>
      </c>
      <c r="I2097" s="1">
        <v>4</v>
      </c>
      <c r="J2097" s="1" t="s">
        <v>27474</v>
      </c>
      <c r="K2097" s="1">
        <f t="shared" si="128"/>
        <v>252</v>
      </c>
      <c r="L2097" s="2">
        <f>SUMIFS('Basin Total Well Counts'!B:B,'Basin Total Well Counts'!A:A,F2097)</f>
        <v>49164</v>
      </c>
      <c r="M2097" s="4">
        <f t="shared" si="129"/>
        <v>5.1257017329753478E-3</v>
      </c>
      <c r="N2097" s="2">
        <f>SUMIF('Basin Emissions'!A:A,F2097,'Basin Emissions'!B:B)</f>
        <v>2442.1369048000001</v>
      </c>
      <c r="O2097" s="8">
        <f t="shared" si="130"/>
        <v>12.517665365096413</v>
      </c>
      <c r="P2097" s="7">
        <f>SUMIF('Tool Pneumatics CH4 VOC BTEX'!B:B,A2097,'Tool Pneumatics CH4 VOC BTEX'!F:F)</f>
        <v>3.5899999141693102</v>
      </c>
      <c r="Q2097" s="14">
        <f t="shared" si="131"/>
        <v>3.8435161175034582</v>
      </c>
      <c r="R2097" s="16">
        <f>SUMIF('Tool Pneumatics CH4 VOC BTEX'!B:B,A2097,'Tool Pneumatics CH4 VOC BTEX'!H:H)*Q2097</f>
        <v>1.7449563599575731E-2</v>
      </c>
      <c r="S2097" s="16">
        <f>SUMIF('Tool Pneumatics CH4 VOC BTEX'!B:B,A2097,'Tool Pneumatics CH4 VOC BTEX'!J:J)*Q2097</f>
        <v>9.8778366898060865E-4</v>
      </c>
      <c r="T2097" s="16">
        <f>SUMIF('Tool Pneumatics CH4 VOC BTEX'!B:B,A2097,'Tool Pneumatics CH4 VOC BTEX'!L:L)*Q2097</f>
        <v>1.5558553588894759E-2</v>
      </c>
      <c r="U2097" s="16">
        <f>SUMIF('Tool Pneumatics CH4 VOC BTEX'!B:B,A2097,'Tool Pneumatics CH4 VOC BTEX'!N:N)*Q2097</f>
        <v>4.416200087824825E-3</v>
      </c>
    </row>
    <row r="2098" spans="1:21" x14ac:dyDescent="0.25">
      <c r="A2098" s="1" t="s">
        <v>5188</v>
      </c>
      <c r="B2098" s="1" t="s">
        <v>1542</v>
      </c>
      <c r="C2098" s="1" t="s">
        <v>1630</v>
      </c>
      <c r="D2098" s="3" t="s">
        <v>1015</v>
      </c>
      <c r="E2098" s="3" t="s">
        <v>23961</v>
      </c>
      <c r="F2098" s="1" t="s">
        <v>2280</v>
      </c>
      <c r="G2098" s="1">
        <v>0</v>
      </c>
      <c r="H2098" s="1" t="s">
        <v>27474</v>
      </c>
      <c r="I2098" s="1">
        <v>0</v>
      </c>
      <c r="J2098" s="1" t="s">
        <v>27474</v>
      </c>
      <c r="K2098" s="1">
        <f t="shared" si="128"/>
        <v>0</v>
      </c>
      <c r="L2098" s="2">
        <f>SUMIFS('Basin Total Well Counts'!B:B,'Basin Total Well Counts'!A:A,F2098)</f>
        <v>246</v>
      </c>
      <c r="M2098" s="4">
        <f t="shared" si="129"/>
        <v>0</v>
      </c>
      <c r="N2098" s="2">
        <f>SUMIF('Basin Emissions'!A:A,F2098,'Basin Emissions'!B:B)</f>
        <v>1726.0071354000004</v>
      </c>
      <c r="O2098" s="8">
        <f t="shared" si="130"/>
        <v>0</v>
      </c>
      <c r="P2098" s="7">
        <f>SUMIF('Tool Pneumatics CH4 VOC BTEX'!B:B,A2098,'Tool Pneumatics CH4 VOC BTEX'!F:F)</f>
        <v>3.5899999141693102</v>
      </c>
      <c r="Q2098" s="14">
        <f t="shared" si="131"/>
        <v>0</v>
      </c>
      <c r="R2098" s="16">
        <f>SUMIF('Tool Pneumatics CH4 VOC BTEX'!B:B,A2098,'Tool Pneumatics CH4 VOC BTEX'!H:H)*Q2098</f>
        <v>0</v>
      </c>
      <c r="S2098" s="16">
        <f>SUMIF('Tool Pneumatics CH4 VOC BTEX'!B:B,A2098,'Tool Pneumatics CH4 VOC BTEX'!J:J)*Q2098</f>
        <v>0</v>
      </c>
      <c r="T2098" s="16">
        <f>SUMIF('Tool Pneumatics CH4 VOC BTEX'!B:B,A2098,'Tool Pneumatics CH4 VOC BTEX'!L:L)*Q2098</f>
        <v>0</v>
      </c>
      <c r="U2098" s="16">
        <f>SUMIF('Tool Pneumatics CH4 VOC BTEX'!B:B,A2098,'Tool Pneumatics CH4 VOC BTEX'!N:N)*Q2098</f>
        <v>0</v>
      </c>
    </row>
    <row r="2099" spans="1:21" x14ac:dyDescent="0.25">
      <c r="A2099" s="1" t="s">
        <v>5189</v>
      </c>
      <c r="B2099" s="1" t="s">
        <v>1542</v>
      </c>
      <c r="C2099" s="1" t="s">
        <v>3327</v>
      </c>
      <c r="D2099" s="3" t="s">
        <v>2280</v>
      </c>
      <c r="E2099" s="3" t="s">
        <v>23961</v>
      </c>
      <c r="F2099" s="1" t="s">
        <v>2280</v>
      </c>
      <c r="G2099" s="1">
        <v>0</v>
      </c>
      <c r="H2099" s="1" t="s">
        <v>27474</v>
      </c>
      <c r="I2099" s="1">
        <v>0</v>
      </c>
      <c r="J2099" s="1" t="s">
        <v>27474</v>
      </c>
      <c r="K2099" s="1">
        <f t="shared" si="128"/>
        <v>0</v>
      </c>
      <c r="L2099" s="2">
        <f>SUMIFS('Basin Total Well Counts'!B:B,'Basin Total Well Counts'!A:A,F2099)</f>
        <v>246</v>
      </c>
      <c r="M2099" s="4">
        <f t="shared" si="129"/>
        <v>0</v>
      </c>
      <c r="N2099" s="2">
        <f>SUMIF('Basin Emissions'!A:A,F2099,'Basin Emissions'!B:B)</f>
        <v>1726.0071354000004</v>
      </c>
      <c r="O2099" s="8">
        <f t="shared" si="130"/>
        <v>0</v>
      </c>
      <c r="P2099" s="7">
        <f>SUMIF('Tool Pneumatics CH4 VOC BTEX'!B:B,A2099,'Tool Pneumatics CH4 VOC BTEX'!F:F)</f>
        <v>3.5899999141693102</v>
      </c>
      <c r="Q2099" s="14">
        <f t="shared" si="131"/>
        <v>0</v>
      </c>
      <c r="R2099" s="16">
        <f>SUMIF('Tool Pneumatics CH4 VOC BTEX'!B:B,A2099,'Tool Pneumatics CH4 VOC BTEX'!H:H)*Q2099</f>
        <v>0</v>
      </c>
      <c r="S2099" s="16">
        <f>SUMIF('Tool Pneumatics CH4 VOC BTEX'!B:B,A2099,'Tool Pneumatics CH4 VOC BTEX'!J:J)*Q2099</f>
        <v>0</v>
      </c>
      <c r="T2099" s="16">
        <f>SUMIF('Tool Pneumatics CH4 VOC BTEX'!B:B,A2099,'Tool Pneumatics CH4 VOC BTEX'!L:L)*Q2099</f>
        <v>0</v>
      </c>
      <c r="U2099" s="16">
        <f>SUMIF('Tool Pneumatics CH4 VOC BTEX'!B:B,A2099,'Tool Pneumatics CH4 VOC BTEX'!N:N)*Q2099</f>
        <v>0</v>
      </c>
    </row>
    <row r="2100" spans="1:21" x14ac:dyDescent="0.25">
      <c r="A2100" s="1" t="s">
        <v>5190</v>
      </c>
      <c r="B2100" s="1" t="s">
        <v>1542</v>
      </c>
      <c r="C2100" s="1" t="s">
        <v>1544</v>
      </c>
      <c r="D2100" s="3" t="s">
        <v>2280</v>
      </c>
      <c r="E2100" s="3" t="s">
        <v>23961</v>
      </c>
      <c r="F2100" s="1" t="s">
        <v>1015</v>
      </c>
      <c r="G2100" s="1">
        <v>1514</v>
      </c>
      <c r="H2100" s="1" t="s">
        <v>27474</v>
      </c>
      <c r="I2100" s="1">
        <v>4</v>
      </c>
      <c r="J2100" s="1" t="s">
        <v>27474</v>
      </c>
      <c r="K2100" s="1">
        <f t="shared" si="128"/>
        <v>1518</v>
      </c>
      <c r="L2100" s="2">
        <f>SUMIFS('Basin Total Well Counts'!B:B,'Basin Total Well Counts'!A:A,F2100)</f>
        <v>100308</v>
      </c>
      <c r="M2100" s="4">
        <f t="shared" si="129"/>
        <v>1.5133389161382941E-2</v>
      </c>
      <c r="N2100" s="2">
        <f>SUMIF('Basin Emissions'!A:A,F2100,'Basin Emissions'!B:B)</f>
        <v>7867.8947644</v>
      </c>
      <c r="O2100" s="8">
        <f t="shared" si="130"/>
        <v>119.06791335047255</v>
      </c>
      <c r="P2100" s="7">
        <f>SUMIF('Tool Pneumatics CH4 VOC BTEX'!B:B,A2100,'Tool Pneumatics CH4 VOC BTEX'!F:F)</f>
        <v>3.5899999141693102</v>
      </c>
      <c r="Q2100" s="14">
        <f t="shared" si="131"/>
        <v>36.559488586114767</v>
      </c>
      <c r="R2100" s="16">
        <f>SUMIF('Tool Pneumatics CH4 VOC BTEX'!B:B,A2100,'Tool Pneumatics CH4 VOC BTEX'!H:H)*Q2100</f>
        <v>0.16598008223411559</v>
      </c>
      <c r="S2100" s="16">
        <f>SUMIF('Tool Pneumatics CH4 VOC BTEX'!B:B,A2100,'Tool Pneumatics CH4 VOC BTEX'!J:J)*Q2100</f>
        <v>9.3957888213837149E-3</v>
      </c>
      <c r="T2100" s="16">
        <f>SUMIF('Tool Pneumatics CH4 VOC BTEX'!B:B,A2100,'Tool Pneumatics CH4 VOC BTEX'!L:L)*Q2100</f>
        <v>0.14799281308051937</v>
      </c>
      <c r="U2100" s="16">
        <f>SUMIF('Tool Pneumatics CH4 VOC BTEX'!B:B,A2100,'Tool Pneumatics CH4 VOC BTEX'!N:N)*Q2100</f>
        <v>4.2006853039997807E-2</v>
      </c>
    </row>
    <row r="2101" spans="1:21" x14ac:dyDescent="0.25">
      <c r="A2101" s="1" t="s">
        <v>5191</v>
      </c>
      <c r="B2101" s="1" t="s">
        <v>1542</v>
      </c>
      <c r="C2101" s="1" t="s">
        <v>1626</v>
      </c>
      <c r="D2101" s="3" t="s">
        <v>3659</v>
      </c>
      <c r="E2101" s="3" t="s">
        <v>23961</v>
      </c>
      <c r="F2101" s="1" t="s">
        <v>2280</v>
      </c>
      <c r="G2101" s="1">
        <v>0</v>
      </c>
      <c r="H2101" s="1" t="s">
        <v>27474</v>
      </c>
      <c r="I2101" s="1">
        <v>0</v>
      </c>
      <c r="J2101" s="1" t="s">
        <v>27474</v>
      </c>
      <c r="K2101" s="1">
        <f t="shared" si="128"/>
        <v>0</v>
      </c>
      <c r="L2101" s="2">
        <f>SUMIFS('Basin Total Well Counts'!B:B,'Basin Total Well Counts'!A:A,F2101)</f>
        <v>246</v>
      </c>
      <c r="M2101" s="4">
        <f t="shared" si="129"/>
        <v>0</v>
      </c>
      <c r="N2101" s="2">
        <f>SUMIF('Basin Emissions'!A:A,F2101,'Basin Emissions'!B:B)</f>
        <v>1726.0071354000004</v>
      </c>
      <c r="O2101" s="8">
        <f t="shared" si="130"/>
        <v>0</v>
      </c>
      <c r="P2101" s="7">
        <f>SUMIF('Tool Pneumatics CH4 VOC BTEX'!B:B,A2101,'Tool Pneumatics CH4 VOC BTEX'!F:F)</f>
        <v>3.5899999141693102</v>
      </c>
      <c r="Q2101" s="14">
        <f t="shared" si="131"/>
        <v>0</v>
      </c>
      <c r="R2101" s="16">
        <f>SUMIF('Tool Pneumatics CH4 VOC BTEX'!B:B,A2101,'Tool Pneumatics CH4 VOC BTEX'!H:H)*Q2101</f>
        <v>0</v>
      </c>
      <c r="S2101" s="16">
        <f>SUMIF('Tool Pneumatics CH4 VOC BTEX'!B:B,A2101,'Tool Pneumatics CH4 VOC BTEX'!J:J)*Q2101</f>
        <v>0</v>
      </c>
      <c r="T2101" s="16">
        <f>SUMIF('Tool Pneumatics CH4 VOC BTEX'!B:B,A2101,'Tool Pneumatics CH4 VOC BTEX'!L:L)*Q2101</f>
        <v>0</v>
      </c>
      <c r="U2101" s="16">
        <f>SUMIF('Tool Pneumatics CH4 VOC BTEX'!B:B,A2101,'Tool Pneumatics CH4 VOC BTEX'!N:N)*Q2101</f>
        <v>0</v>
      </c>
    </row>
    <row r="2102" spans="1:21" x14ac:dyDescent="0.25">
      <c r="A2102" s="1" t="s">
        <v>5192</v>
      </c>
      <c r="B2102" s="1" t="s">
        <v>1542</v>
      </c>
      <c r="C2102" s="1" t="s">
        <v>1776</v>
      </c>
      <c r="D2102" s="3" t="s">
        <v>1015</v>
      </c>
      <c r="E2102" s="3" t="s">
        <v>23961</v>
      </c>
      <c r="F2102" s="1" t="s">
        <v>3659</v>
      </c>
      <c r="G2102" s="1">
        <v>451</v>
      </c>
      <c r="H2102" s="1" t="s">
        <v>27474</v>
      </c>
      <c r="I2102" s="1">
        <v>0</v>
      </c>
      <c r="J2102" s="1" t="s">
        <v>27474</v>
      </c>
      <c r="K2102" s="1">
        <f t="shared" si="128"/>
        <v>451</v>
      </c>
      <c r="L2102" s="2">
        <f>SUMIFS('Basin Total Well Counts'!B:B,'Basin Total Well Counts'!A:A,F2102)</f>
        <v>49164</v>
      </c>
      <c r="M2102" s="4">
        <f t="shared" si="129"/>
        <v>9.1733788951265157E-3</v>
      </c>
      <c r="N2102" s="2">
        <f>SUMIF('Basin Emissions'!A:A,F2102,'Basin Emissions'!B:B)</f>
        <v>2442.1369048000001</v>
      </c>
      <c r="O2102" s="8">
        <f t="shared" si="130"/>
        <v>22.402647141501912</v>
      </c>
      <c r="P2102" s="7">
        <f>SUMIF('Tool Pneumatics CH4 VOC BTEX'!B:B,A2102,'Tool Pneumatics CH4 VOC BTEX'!F:F)</f>
        <v>3.5899999141693102</v>
      </c>
      <c r="Q2102" s="14">
        <f t="shared" si="131"/>
        <v>6.8786736864843636</v>
      </c>
      <c r="R2102" s="16">
        <f>SUMIF('Tool Pneumatics CH4 VOC BTEX'!B:B,A2102,'Tool Pneumatics CH4 VOC BTEX'!H:H)*Q2102</f>
        <v>3.1229179299240694E-2</v>
      </c>
      <c r="S2102" s="16">
        <f>SUMIF('Tool Pneumatics CH4 VOC BTEX'!B:B,A2102,'Tool Pneumatics CH4 VOC BTEX'!J:J)*Q2102</f>
        <v>1.7678191853581528E-3</v>
      </c>
      <c r="T2102" s="16">
        <f>SUMIF('Tool Pneumatics CH4 VOC BTEX'!B:B,A2102,'Tool Pneumatics CH4 VOC BTEX'!L:L)*Q2102</f>
        <v>2.7844871700760061E-2</v>
      </c>
      <c r="U2102" s="16">
        <f>SUMIF('Tool Pneumatics CH4 VOC BTEX'!B:B,A2102,'Tool Pneumatics CH4 VOC BTEX'!N:N)*Q2102</f>
        <v>7.9035961889245866E-3</v>
      </c>
    </row>
    <row r="2103" spans="1:21" x14ac:dyDescent="0.25">
      <c r="A2103" s="1" t="s">
        <v>5193</v>
      </c>
      <c r="B2103" s="1" t="s">
        <v>1542</v>
      </c>
      <c r="C2103" s="1" t="s">
        <v>1846</v>
      </c>
      <c r="D2103" s="3" t="s">
        <v>1015</v>
      </c>
      <c r="E2103" s="3" t="s">
        <v>23961</v>
      </c>
      <c r="F2103" s="1" t="s">
        <v>3659</v>
      </c>
      <c r="G2103" s="1">
        <v>2</v>
      </c>
      <c r="H2103" s="1" t="s">
        <v>27474</v>
      </c>
      <c r="I2103" s="1">
        <v>0</v>
      </c>
      <c r="J2103" s="1" t="s">
        <v>27474</v>
      </c>
      <c r="K2103" s="1">
        <f t="shared" si="128"/>
        <v>2</v>
      </c>
      <c r="L2103" s="2">
        <f>SUMIFS('Basin Total Well Counts'!B:B,'Basin Total Well Counts'!A:A,F2103)</f>
        <v>49164</v>
      </c>
      <c r="M2103" s="4">
        <f t="shared" si="129"/>
        <v>4.068017248393133E-5</v>
      </c>
      <c r="N2103" s="2">
        <f>SUMIF('Basin Emissions'!A:A,F2103,'Basin Emissions'!B:B)</f>
        <v>2442.1369048000001</v>
      </c>
      <c r="O2103" s="8">
        <f t="shared" si="130"/>
        <v>9.9346550516638196E-2</v>
      </c>
      <c r="P2103" s="7">
        <f>SUMIF('Tool Pneumatics CH4 VOC BTEX'!B:B,A2103,'Tool Pneumatics CH4 VOC BTEX'!F:F)</f>
        <v>3.5899999141693102</v>
      </c>
      <c r="Q2103" s="14">
        <f t="shared" si="131"/>
        <v>3.0504096170662368E-2</v>
      </c>
      <c r="R2103" s="16">
        <f>SUMIF('Tool Pneumatics CH4 VOC BTEX'!B:B,A2103,'Tool Pneumatics CH4 VOC BTEX'!H:H)*Q2103</f>
        <v>1.3848859999663279E-4</v>
      </c>
      <c r="S2103" s="16">
        <f>SUMIF('Tool Pneumatics CH4 VOC BTEX'!B:B,A2103,'Tool Pneumatics CH4 VOC BTEX'!J:J)*Q2103</f>
        <v>7.8395529284175286E-6</v>
      </c>
      <c r="T2103" s="16">
        <f>SUMIF('Tool Pneumatics CH4 VOC BTEX'!B:B,A2103,'Tool Pneumatics CH4 VOC BTEX'!L:L)*Q2103</f>
        <v>1.2348058403884729E-4</v>
      </c>
      <c r="U2103" s="16">
        <f>SUMIF('Tool Pneumatics CH4 VOC BTEX'!B:B,A2103,'Tool Pneumatics CH4 VOC BTEX'!N:N)*Q2103</f>
        <v>3.504920704622877E-5</v>
      </c>
    </row>
    <row r="2104" spans="1:21" x14ac:dyDescent="0.25">
      <c r="A2104" s="1" t="s">
        <v>5194</v>
      </c>
      <c r="B2104" s="1" t="s">
        <v>1542</v>
      </c>
      <c r="C2104" s="1" t="s">
        <v>5195</v>
      </c>
      <c r="D2104" s="3" t="s">
        <v>1015</v>
      </c>
      <c r="E2104" s="3" t="s">
        <v>23961</v>
      </c>
      <c r="F2104" s="1" t="s">
        <v>3659</v>
      </c>
      <c r="G2104" s="1">
        <v>931</v>
      </c>
      <c r="H2104" s="1" t="s">
        <v>27474</v>
      </c>
      <c r="I2104" s="1">
        <v>1</v>
      </c>
      <c r="J2104" s="1" t="s">
        <v>27474</v>
      </c>
      <c r="K2104" s="1">
        <f t="shared" si="128"/>
        <v>932</v>
      </c>
      <c r="L2104" s="2">
        <f>SUMIFS('Basin Total Well Counts'!B:B,'Basin Total Well Counts'!A:A,F2104)</f>
        <v>49164</v>
      </c>
      <c r="M2104" s="4">
        <f t="shared" si="129"/>
        <v>1.8956960377511999E-2</v>
      </c>
      <c r="N2104" s="2">
        <f>SUMIF('Basin Emissions'!A:A,F2104,'Basin Emissions'!B:B)</f>
        <v>2442.1369048000001</v>
      </c>
      <c r="O2104" s="8">
        <f t="shared" si="130"/>
        <v>46.295492540753393</v>
      </c>
      <c r="P2104" s="7">
        <f>SUMIF('Tool Pneumatics CH4 VOC BTEX'!B:B,A2104,'Tool Pneumatics CH4 VOC BTEX'!F:F)</f>
        <v>3.5899999141693102</v>
      </c>
      <c r="Q2104" s="14">
        <f t="shared" si="131"/>
        <v>14.214908815528663</v>
      </c>
      <c r="R2104" s="16">
        <f>SUMIF('Tool Pneumatics CH4 VOC BTEX'!B:B,A2104,'Tool Pneumatics CH4 VOC BTEX'!H:H)*Q2104</f>
        <v>6.4535687598430883E-2</v>
      </c>
      <c r="S2104" s="16">
        <f>SUMIF('Tool Pneumatics CH4 VOC BTEX'!B:B,A2104,'Tool Pneumatics CH4 VOC BTEX'!J:J)*Q2104</f>
        <v>3.6532316646425683E-3</v>
      </c>
      <c r="T2104" s="16">
        <f>SUMIF('Tool Pneumatics CH4 VOC BTEX'!B:B,A2104,'Tool Pneumatics CH4 VOC BTEX'!L:L)*Q2104</f>
        <v>5.7541952162102832E-2</v>
      </c>
      <c r="U2104" s="16">
        <f>SUMIF('Tool Pneumatics CH4 VOC BTEX'!B:B,A2104,'Tool Pneumatics CH4 VOC BTEX'!N:N)*Q2104</f>
        <v>1.6332930483542608E-2</v>
      </c>
    </row>
    <row r="2105" spans="1:21" x14ac:dyDescent="0.25">
      <c r="A2105" s="1" t="s">
        <v>5196</v>
      </c>
      <c r="B2105" s="1" t="s">
        <v>1542</v>
      </c>
      <c r="C2105" s="1" t="s">
        <v>2062</v>
      </c>
      <c r="D2105" s="3" t="s">
        <v>2280</v>
      </c>
      <c r="E2105" s="3" t="s">
        <v>23961</v>
      </c>
      <c r="F2105" s="1" t="s">
        <v>3659</v>
      </c>
      <c r="G2105" s="1">
        <v>838</v>
      </c>
      <c r="H2105" s="1" t="s">
        <v>27474</v>
      </c>
      <c r="I2105" s="1">
        <v>0</v>
      </c>
      <c r="J2105" s="1" t="s">
        <v>27474</v>
      </c>
      <c r="K2105" s="1">
        <f t="shared" si="128"/>
        <v>838</v>
      </c>
      <c r="L2105" s="2">
        <f>SUMIFS('Basin Total Well Counts'!B:B,'Basin Total Well Counts'!A:A,F2105)</f>
        <v>49164</v>
      </c>
      <c r="M2105" s="4">
        <f t="shared" si="129"/>
        <v>1.7044992270767226E-2</v>
      </c>
      <c r="N2105" s="2">
        <f>SUMIF('Basin Emissions'!A:A,F2105,'Basin Emissions'!B:B)</f>
        <v>2442.1369048000001</v>
      </c>
      <c r="O2105" s="8">
        <f t="shared" si="130"/>
        <v>41.626204666471402</v>
      </c>
      <c r="P2105" s="7">
        <f>SUMIF('Tool Pneumatics CH4 VOC BTEX'!B:B,A2105,'Tool Pneumatics CH4 VOC BTEX'!F:F)</f>
        <v>3.5899999141693102</v>
      </c>
      <c r="Q2105" s="14">
        <f t="shared" si="131"/>
        <v>12.781216295507534</v>
      </c>
      <c r="R2105" s="16">
        <f>SUMIF('Tool Pneumatics CH4 VOC BTEX'!B:B,A2105,'Tool Pneumatics CH4 VOC BTEX'!H:H)*Q2105</f>
        <v>5.802672339858915E-2</v>
      </c>
      <c r="S2105" s="16">
        <f>SUMIF('Tool Pneumatics CH4 VOC BTEX'!B:B,A2105,'Tool Pneumatics CH4 VOC BTEX'!J:J)*Q2105</f>
        <v>3.2847726770069449E-3</v>
      </c>
      <c r="T2105" s="16">
        <f>SUMIF('Tool Pneumatics CH4 VOC BTEX'!B:B,A2105,'Tool Pneumatics CH4 VOC BTEX'!L:L)*Q2105</f>
        <v>5.1738364712277024E-2</v>
      </c>
      <c r="U2105" s="16">
        <f>SUMIF('Tool Pneumatics CH4 VOC BTEX'!B:B,A2105,'Tool Pneumatics CH4 VOC BTEX'!N:N)*Q2105</f>
        <v>1.4685617752369857E-2</v>
      </c>
    </row>
    <row r="2106" spans="1:21" x14ac:dyDescent="0.25">
      <c r="A2106" s="1" t="s">
        <v>5197</v>
      </c>
      <c r="B2106" s="1" t="s">
        <v>1542</v>
      </c>
      <c r="C2106" s="1" t="s">
        <v>2002</v>
      </c>
      <c r="D2106" s="3" t="s">
        <v>3649</v>
      </c>
      <c r="E2106" s="3" t="s">
        <v>2421</v>
      </c>
      <c r="F2106" s="1" t="s">
        <v>2280</v>
      </c>
      <c r="G2106" s="1">
        <v>0</v>
      </c>
      <c r="H2106" s="1" t="s">
        <v>27474</v>
      </c>
      <c r="I2106" s="1">
        <v>0</v>
      </c>
      <c r="J2106" s="1" t="s">
        <v>27474</v>
      </c>
      <c r="K2106" s="1">
        <f t="shared" si="128"/>
        <v>0</v>
      </c>
      <c r="L2106" s="2">
        <f>SUMIFS('Basin Total Well Counts'!B:B,'Basin Total Well Counts'!A:A,F2106)</f>
        <v>246</v>
      </c>
      <c r="M2106" s="4">
        <f t="shared" si="129"/>
        <v>0</v>
      </c>
      <c r="N2106" s="2">
        <f>SUMIF('Basin Emissions'!A:A,F2106,'Basin Emissions'!B:B)</f>
        <v>1726.0071354000004</v>
      </c>
      <c r="O2106" s="8">
        <f t="shared" si="130"/>
        <v>0</v>
      </c>
      <c r="P2106" s="7">
        <f>SUMIF('Tool Pneumatics CH4 VOC BTEX'!B:B,A2106,'Tool Pneumatics CH4 VOC BTEX'!F:F)</f>
        <v>3.5899999141693102</v>
      </c>
      <c r="Q2106" s="14">
        <f t="shared" si="131"/>
        <v>0</v>
      </c>
      <c r="R2106" s="16">
        <f>SUMIF('Tool Pneumatics CH4 VOC BTEX'!B:B,A2106,'Tool Pneumatics CH4 VOC BTEX'!H:H)*Q2106</f>
        <v>0</v>
      </c>
      <c r="S2106" s="16">
        <f>SUMIF('Tool Pneumatics CH4 VOC BTEX'!B:B,A2106,'Tool Pneumatics CH4 VOC BTEX'!J:J)*Q2106</f>
        <v>0</v>
      </c>
      <c r="T2106" s="16">
        <f>SUMIF('Tool Pneumatics CH4 VOC BTEX'!B:B,A2106,'Tool Pneumatics CH4 VOC BTEX'!L:L)*Q2106</f>
        <v>0</v>
      </c>
      <c r="U2106" s="16">
        <f>SUMIF('Tool Pneumatics CH4 VOC BTEX'!B:B,A2106,'Tool Pneumatics CH4 VOC BTEX'!N:N)*Q2106</f>
        <v>0</v>
      </c>
    </row>
    <row r="2107" spans="1:21" x14ac:dyDescent="0.25">
      <c r="A2107" s="1" t="s">
        <v>5198</v>
      </c>
      <c r="B2107" s="1" t="s">
        <v>1542</v>
      </c>
      <c r="C2107" s="1" t="s">
        <v>2982</v>
      </c>
      <c r="D2107" s="3" t="s">
        <v>2240</v>
      </c>
      <c r="E2107" s="3" t="s">
        <v>23961</v>
      </c>
      <c r="F2107" s="1" t="s">
        <v>3157</v>
      </c>
      <c r="G2107" s="1">
        <v>0</v>
      </c>
      <c r="H2107" s="1" t="s">
        <v>27474</v>
      </c>
      <c r="I2107" s="1">
        <v>0</v>
      </c>
      <c r="J2107" s="1" t="s">
        <v>27474</v>
      </c>
      <c r="K2107" s="1">
        <f t="shared" si="128"/>
        <v>0</v>
      </c>
      <c r="L2107" s="2">
        <f>SUMIFS('Basin Total Well Counts'!B:B,'Basin Total Well Counts'!A:A,F2107)</f>
        <v>8078</v>
      </c>
      <c r="M2107" s="4">
        <f t="shared" si="129"/>
        <v>0</v>
      </c>
      <c r="N2107" s="2">
        <f>SUMIF('Basin Emissions'!A:A,F2107,'Basin Emissions'!B:B)</f>
        <v>777.69406750000007</v>
      </c>
      <c r="O2107" s="8">
        <f t="shared" si="130"/>
        <v>0</v>
      </c>
      <c r="P2107" s="7">
        <f>SUMIF('Tool Pneumatics CH4 VOC BTEX'!B:B,A2107,'Tool Pneumatics CH4 VOC BTEX'!F:F)</f>
        <v>3.5899999141693102</v>
      </c>
      <c r="Q2107" s="14">
        <f t="shared" si="131"/>
        <v>0</v>
      </c>
      <c r="R2107" s="16">
        <f>SUMIF('Tool Pneumatics CH4 VOC BTEX'!B:B,A2107,'Tool Pneumatics CH4 VOC BTEX'!H:H)*Q2107</f>
        <v>0</v>
      </c>
      <c r="S2107" s="16">
        <f>SUMIF('Tool Pneumatics CH4 VOC BTEX'!B:B,A2107,'Tool Pneumatics CH4 VOC BTEX'!J:J)*Q2107</f>
        <v>0</v>
      </c>
      <c r="T2107" s="16">
        <f>SUMIF('Tool Pneumatics CH4 VOC BTEX'!B:B,A2107,'Tool Pneumatics CH4 VOC BTEX'!L:L)*Q2107</f>
        <v>0</v>
      </c>
      <c r="U2107" s="16">
        <f>SUMIF('Tool Pneumatics CH4 VOC BTEX'!B:B,A2107,'Tool Pneumatics CH4 VOC BTEX'!N:N)*Q2107</f>
        <v>0</v>
      </c>
    </row>
    <row r="2108" spans="1:21" x14ac:dyDescent="0.25">
      <c r="A2108" s="1" t="s">
        <v>5199</v>
      </c>
      <c r="B2108" s="1" t="s">
        <v>1542</v>
      </c>
      <c r="C2108" s="1" t="s">
        <v>1676</v>
      </c>
      <c r="D2108" s="3" t="s">
        <v>2280</v>
      </c>
      <c r="E2108" s="3" t="s">
        <v>23961</v>
      </c>
      <c r="F2108" s="1" t="s">
        <v>3659</v>
      </c>
      <c r="G2108" s="1">
        <v>184</v>
      </c>
      <c r="H2108" s="1" t="s">
        <v>27474</v>
      </c>
      <c r="I2108" s="1">
        <v>3</v>
      </c>
      <c r="J2108" s="1" t="s">
        <v>27474</v>
      </c>
      <c r="K2108" s="1">
        <f t="shared" si="128"/>
        <v>187</v>
      </c>
      <c r="L2108" s="2">
        <f>SUMIFS('Basin Total Well Counts'!B:B,'Basin Total Well Counts'!A:A,F2108)</f>
        <v>49164</v>
      </c>
      <c r="M2108" s="4">
        <f t="shared" si="129"/>
        <v>3.8035961272475795E-3</v>
      </c>
      <c r="N2108" s="2">
        <f>SUMIF('Basin Emissions'!A:A,F2108,'Basin Emissions'!B:B)</f>
        <v>2442.1369048000001</v>
      </c>
      <c r="O2108" s="8">
        <f t="shared" si="130"/>
        <v>9.2889024733056704</v>
      </c>
      <c r="P2108" s="7">
        <f>SUMIF('Tool Pneumatics CH4 VOC BTEX'!B:B,A2108,'Tool Pneumatics CH4 VOC BTEX'!F:F)</f>
        <v>3.5899999141693102</v>
      </c>
      <c r="Q2108" s="14">
        <f t="shared" si="131"/>
        <v>2.8521329919569314</v>
      </c>
      <c r="R2108" s="16">
        <f>SUMIF('Tool Pneumatics CH4 VOC BTEX'!B:B,A2108,'Tool Pneumatics CH4 VOC BTEX'!H:H)*Q2108</f>
        <v>1.2948684099685167E-2</v>
      </c>
      <c r="S2108" s="16">
        <f>SUMIF('Tool Pneumatics CH4 VOC BTEX'!B:B,A2108,'Tool Pneumatics CH4 VOC BTEX'!J:J)*Q2108</f>
        <v>7.3299819880703898E-4</v>
      </c>
      <c r="T2108" s="16">
        <f>SUMIF('Tool Pneumatics CH4 VOC BTEX'!B:B,A2108,'Tool Pneumatics CH4 VOC BTEX'!L:L)*Q2108</f>
        <v>1.1545434607632221E-2</v>
      </c>
      <c r="U2108" s="16">
        <f>SUMIF('Tool Pneumatics CH4 VOC BTEX'!B:B,A2108,'Tool Pneumatics CH4 VOC BTEX'!N:N)*Q2108</f>
        <v>3.2771008588223902E-3</v>
      </c>
    </row>
    <row r="2109" spans="1:21" x14ac:dyDescent="0.25">
      <c r="A2109" s="1" t="s">
        <v>5200</v>
      </c>
      <c r="B2109" s="1" t="s">
        <v>1542</v>
      </c>
      <c r="C2109" s="1" t="s">
        <v>2199</v>
      </c>
      <c r="D2109" s="3" t="s">
        <v>3649</v>
      </c>
      <c r="E2109" s="3" t="s">
        <v>2421</v>
      </c>
      <c r="F2109" s="1" t="s">
        <v>3659</v>
      </c>
      <c r="G2109" s="1">
        <v>1</v>
      </c>
      <c r="H2109" s="1" t="s">
        <v>27474</v>
      </c>
      <c r="I2109" s="1">
        <v>0</v>
      </c>
      <c r="J2109" s="1" t="s">
        <v>27474</v>
      </c>
      <c r="K2109" s="1">
        <f t="shared" si="128"/>
        <v>1</v>
      </c>
      <c r="L2109" s="2">
        <f>SUMIFS('Basin Total Well Counts'!B:B,'Basin Total Well Counts'!A:A,F2109)</f>
        <v>49164</v>
      </c>
      <c r="M2109" s="4">
        <f t="shared" si="129"/>
        <v>2.0340086241965665E-5</v>
      </c>
      <c r="N2109" s="2">
        <f>SUMIF('Basin Emissions'!A:A,F2109,'Basin Emissions'!B:B)</f>
        <v>2442.1369048000001</v>
      </c>
      <c r="O2109" s="8">
        <f t="shared" si="130"/>
        <v>4.9673275258319098E-2</v>
      </c>
      <c r="P2109" s="7">
        <f>SUMIF('Tool Pneumatics CH4 VOC BTEX'!B:B,A2109,'Tool Pneumatics CH4 VOC BTEX'!F:F)</f>
        <v>3.5899999141693102</v>
      </c>
      <c r="Q2109" s="14">
        <f t="shared" si="131"/>
        <v>1.5252048085331184E-2</v>
      </c>
      <c r="R2109" s="16">
        <f>SUMIF('Tool Pneumatics CH4 VOC BTEX'!B:B,A2109,'Tool Pneumatics CH4 VOC BTEX'!H:H)*Q2109</f>
        <v>6.9244299998316394E-5</v>
      </c>
      <c r="S2109" s="16">
        <f>SUMIF('Tool Pneumatics CH4 VOC BTEX'!B:B,A2109,'Tool Pneumatics CH4 VOC BTEX'!J:J)*Q2109</f>
        <v>3.9197764642087643E-6</v>
      </c>
      <c r="T2109" s="16">
        <f>SUMIF('Tool Pneumatics CH4 VOC BTEX'!B:B,A2109,'Tool Pneumatics CH4 VOC BTEX'!L:L)*Q2109</f>
        <v>6.1740292019423645E-5</v>
      </c>
      <c r="U2109" s="16">
        <f>SUMIF('Tool Pneumatics CH4 VOC BTEX'!B:B,A2109,'Tool Pneumatics CH4 VOC BTEX'!N:N)*Q2109</f>
        <v>1.7524603523114385E-5</v>
      </c>
    </row>
    <row r="2110" spans="1:21" x14ac:dyDescent="0.25">
      <c r="A2110" s="1" t="s">
        <v>5201</v>
      </c>
      <c r="B2110" s="1" t="s">
        <v>1542</v>
      </c>
      <c r="C2110" s="1" t="s">
        <v>1783</v>
      </c>
      <c r="D2110" s="3" t="s">
        <v>1015</v>
      </c>
      <c r="E2110" s="3" t="s">
        <v>23961</v>
      </c>
      <c r="F2110" s="1" t="s">
        <v>3659</v>
      </c>
      <c r="G2110" s="1">
        <v>0</v>
      </c>
      <c r="H2110" s="1" t="s">
        <v>27474</v>
      </c>
      <c r="I2110" s="1">
        <v>0</v>
      </c>
      <c r="J2110" s="1" t="s">
        <v>27474</v>
      </c>
      <c r="K2110" s="1">
        <f t="shared" si="128"/>
        <v>0</v>
      </c>
      <c r="L2110" s="2">
        <f>SUMIFS('Basin Total Well Counts'!B:B,'Basin Total Well Counts'!A:A,F2110)</f>
        <v>49164</v>
      </c>
      <c r="M2110" s="4">
        <f t="shared" si="129"/>
        <v>0</v>
      </c>
      <c r="N2110" s="2">
        <f>SUMIF('Basin Emissions'!A:A,F2110,'Basin Emissions'!B:B)</f>
        <v>2442.1369048000001</v>
      </c>
      <c r="O2110" s="8">
        <f t="shared" si="130"/>
        <v>0</v>
      </c>
      <c r="P2110" s="7">
        <f>SUMIF('Tool Pneumatics CH4 VOC BTEX'!B:B,A2110,'Tool Pneumatics CH4 VOC BTEX'!F:F)</f>
        <v>3.5899999141693102</v>
      </c>
      <c r="Q2110" s="14">
        <f t="shared" si="131"/>
        <v>0</v>
      </c>
      <c r="R2110" s="16">
        <f>SUMIF('Tool Pneumatics CH4 VOC BTEX'!B:B,A2110,'Tool Pneumatics CH4 VOC BTEX'!H:H)*Q2110</f>
        <v>0</v>
      </c>
      <c r="S2110" s="16">
        <f>SUMIF('Tool Pneumatics CH4 VOC BTEX'!B:B,A2110,'Tool Pneumatics CH4 VOC BTEX'!J:J)*Q2110</f>
        <v>0</v>
      </c>
      <c r="T2110" s="16">
        <f>SUMIF('Tool Pneumatics CH4 VOC BTEX'!B:B,A2110,'Tool Pneumatics CH4 VOC BTEX'!L:L)*Q2110</f>
        <v>0</v>
      </c>
      <c r="U2110" s="16">
        <f>SUMIF('Tool Pneumatics CH4 VOC BTEX'!B:B,A2110,'Tool Pneumatics CH4 VOC BTEX'!N:N)*Q2110</f>
        <v>0</v>
      </c>
    </row>
    <row r="2111" spans="1:21" x14ac:dyDescent="0.25">
      <c r="A2111" s="1" t="s">
        <v>5202</v>
      </c>
      <c r="B2111" s="1" t="s">
        <v>1542</v>
      </c>
      <c r="C2111" s="1" t="s">
        <v>5203</v>
      </c>
      <c r="D2111" s="3" t="s">
        <v>2280</v>
      </c>
      <c r="E2111" s="3" t="s">
        <v>23961</v>
      </c>
      <c r="F2111" s="1" t="s">
        <v>3659</v>
      </c>
      <c r="G2111" s="1">
        <v>576</v>
      </c>
      <c r="H2111" s="1" t="s">
        <v>27474</v>
      </c>
      <c r="I2111" s="1">
        <v>0</v>
      </c>
      <c r="J2111" s="1" t="s">
        <v>27474</v>
      </c>
      <c r="K2111" s="1">
        <f t="shared" si="128"/>
        <v>576</v>
      </c>
      <c r="L2111" s="2">
        <f>SUMIFS('Basin Total Well Counts'!B:B,'Basin Total Well Counts'!A:A,F2111)</f>
        <v>49164</v>
      </c>
      <c r="M2111" s="4">
        <f t="shared" si="129"/>
        <v>1.1715889675372224E-2</v>
      </c>
      <c r="N2111" s="2">
        <f>SUMIF('Basin Emissions'!A:A,F2111,'Basin Emissions'!B:B)</f>
        <v>2442.1369048000001</v>
      </c>
      <c r="O2111" s="8">
        <f t="shared" si="130"/>
        <v>28.611806548791801</v>
      </c>
      <c r="P2111" s="7">
        <f>SUMIF('Tool Pneumatics CH4 VOC BTEX'!B:B,A2111,'Tool Pneumatics CH4 VOC BTEX'!F:F)</f>
        <v>3.5899999141693102</v>
      </c>
      <c r="Q2111" s="14">
        <f t="shared" si="131"/>
        <v>8.7851796971507614</v>
      </c>
      <c r="R2111" s="16">
        <f>SUMIF('Tool Pneumatics CH4 VOC BTEX'!B:B,A2111,'Tool Pneumatics CH4 VOC BTEX'!H:H)*Q2111</f>
        <v>3.9884716799030245E-2</v>
      </c>
      <c r="S2111" s="16">
        <f>SUMIF('Tool Pneumatics CH4 VOC BTEX'!B:B,A2111,'Tool Pneumatics CH4 VOC BTEX'!J:J)*Q2111</f>
        <v>2.2577912433842484E-3</v>
      </c>
      <c r="T2111" s="16">
        <f>SUMIF('Tool Pneumatics CH4 VOC BTEX'!B:B,A2111,'Tool Pneumatics CH4 VOC BTEX'!L:L)*Q2111</f>
        <v>3.5562408203188019E-2</v>
      </c>
      <c r="U2111" s="16">
        <f>SUMIF('Tool Pneumatics CH4 VOC BTEX'!B:B,A2111,'Tool Pneumatics CH4 VOC BTEX'!N:N)*Q2111</f>
        <v>1.0094171629313885E-2</v>
      </c>
    </row>
    <row r="2112" spans="1:21" x14ac:dyDescent="0.25">
      <c r="A2112" s="1" t="s">
        <v>5204</v>
      </c>
      <c r="B2112" s="1" t="s">
        <v>1542</v>
      </c>
      <c r="C2112" s="1" t="s">
        <v>5205</v>
      </c>
      <c r="D2112" s="3" t="s">
        <v>1015</v>
      </c>
      <c r="E2112" s="3" t="s">
        <v>23961</v>
      </c>
      <c r="F2112" s="1" t="s">
        <v>2280</v>
      </c>
      <c r="G2112" s="1">
        <v>0</v>
      </c>
      <c r="H2112" s="1" t="s">
        <v>27474</v>
      </c>
      <c r="I2112" s="1">
        <v>0</v>
      </c>
      <c r="J2112" s="1" t="s">
        <v>27474</v>
      </c>
      <c r="K2112" s="1">
        <f t="shared" si="128"/>
        <v>0</v>
      </c>
      <c r="L2112" s="2">
        <f>SUMIFS('Basin Total Well Counts'!B:B,'Basin Total Well Counts'!A:A,F2112)</f>
        <v>246</v>
      </c>
      <c r="M2112" s="4">
        <f t="shared" si="129"/>
        <v>0</v>
      </c>
      <c r="N2112" s="2">
        <f>SUMIF('Basin Emissions'!A:A,F2112,'Basin Emissions'!B:B)</f>
        <v>1726.0071354000004</v>
      </c>
      <c r="O2112" s="8">
        <f t="shared" si="130"/>
        <v>0</v>
      </c>
      <c r="P2112" s="7">
        <f>SUMIF('Tool Pneumatics CH4 VOC BTEX'!B:B,A2112,'Tool Pneumatics CH4 VOC BTEX'!F:F)</f>
        <v>3.5899999141693102</v>
      </c>
      <c r="Q2112" s="14">
        <f t="shared" si="131"/>
        <v>0</v>
      </c>
      <c r="R2112" s="16">
        <f>SUMIF('Tool Pneumatics CH4 VOC BTEX'!B:B,A2112,'Tool Pneumatics CH4 VOC BTEX'!H:H)*Q2112</f>
        <v>0</v>
      </c>
      <c r="S2112" s="16">
        <f>SUMIF('Tool Pneumatics CH4 VOC BTEX'!B:B,A2112,'Tool Pneumatics CH4 VOC BTEX'!J:J)*Q2112</f>
        <v>0</v>
      </c>
      <c r="T2112" s="16">
        <f>SUMIF('Tool Pneumatics CH4 VOC BTEX'!B:B,A2112,'Tool Pneumatics CH4 VOC BTEX'!L:L)*Q2112</f>
        <v>0</v>
      </c>
      <c r="U2112" s="16">
        <f>SUMIF('Tool Pneumatics CH4 VOC BTEX'!B:B,A2112,'Tool Pneumatics CH4 VOC BTEX'!N:N)*Q2112</f>
        <v>0</v>
      </c>
    </row>
    <row r="2113" spans="1:21" x14ac:dyDescent="0.25">
      <c r="A2113" s="1" t="s">
        <v>5206</v>
      </c>
      <c r="B2113" s="1" t="s">
        <v>1542</v>
      </c>
      <c r="C2113" s="1" t="s">
        <v>1616</v>
      </c>
      <c r="D2113" s="3" t="s">
        <v>2280</v>
      </c>
      <c r="E2113" s="3" t="s">
        <v>23961</v>
      </c>
      <c r="F2113" s="1" t="s">
        <v>2280</v>
      </c>
      <c r="G2113" s="1">
        <v>0</v>
      </c>
      <c r="H2113" s="1" t="s">
        <v>27474</v>
      </c>
      <c r="I2113" s="1">
        <v>0</v>
      </c>
      <c r="J2113" s="1" t="s">
        <v>27474</v>
      </c>
      <c r="K2113" s="1">
        <f t="shared" si="128"/>
        <v>0</v>
      </c>
      <c r="L2113" s="2">
        <f>SUMIFS('Basin Total Well Counts'!B:B,'Basin Total Well Counts'!A:A,F2113)</f>
        <v>246</v>
      </c>
      <c r="M2113" s="4">
        <f t="shared" si="129"/>
        <v>0</v>
      </c>
      <c r="N2113" s="2">
        <f>SUMIF('Basin Emissions'!A:A,F2113,'Basin Emissions'!B:B)</f>
        <v>1726.0071354000004</v>
      </c>
      <c r="O2113" s="8">
        <f t="shared" si="130"/>
        <v>0</v>
      </c>
      <c r="P2113" s="7">
        <f>SUMIF('Tool Pneumatics CH4 VOC BTEX'!B:B,A2113,'Tool Pneumatics CH4 VOC BTEX'!F:F)</f>
        <v>3.5899999141693102</v>
      </c>
      <c r="Q2113" s="14">
        <f t="shared" si="131"/>
        <v>0</v>
      </c>
      <c r="R2113" s="16">
        <f>SUMIF('Tool Pneumatics CH4 VOC BTEX'!B:B,A2113,'Tool Pneumatics CH4 VOC BTEX'!H:H)*Q2113</f>
        <v>0</v>
      </c>
      <c r="S2113" s="16">
        <f>SUMIF('Tool Pneumatics CH4 VOC BTEX'!B:B,A2113,'Tool Pneumatics CH4 VOC BTEX'!J:J)*Q2113</f>
        <v>0</v>
      </c>
      <c r="T2113" s="16">
        <f>SUMIF('Tool Pneumatics CH4 VOC BTEX'!B:B,A2113,'Tool Pneumatics CH4 VOC BTEX'!L:L)*Q2113</f>
        <v>0</v>
      </c>
      <c r="U2113" s="16">
        <f>SUMIF('Tool Pneumatics CH4 VOC BTEX'!B:B,A2113,'Tool Pneumatics CH4 VOC BTEX'!N:N)*Q2113</f>
        <v>0</v>
      </c>
    </row>
    <row r="2114" spans="1:21" x14ac:dyDescent="0.25">
      <c r="A2114" s="1" t="s">
        <v>5207</v>
      </c>
      <c r="B2114" s="1" t="s">
        <v>1542</v>
      </c>
      <c r="C2114" s="1" t="s">
        <v>1792</v>
      </c>
      <c r="D2114" s="3" t="s">
        <v>3649</v>
      </c>
      <c r="E2114" s="3" t="s">
        <v>2421</v>
      </c>
      <c r="F2114" s="1" t="s">
        <v>3659</v>
      </c>
      <c r="G2114" s="1">
        <v>7</v>
      </c>
      <c r="H2114" s="1" t="s">
        <v>27474</v>
      </c>
      <c r="I2114" s="1">
        <v>0</v>
      </c>
      <c r="J2114" s="1" t="s">
        <v>27474</v>
      </c>
      <c r="K2114" s="1">
        <f t="shared" ref="K2114:K2177" si="132">+I2114+G2114</f>
        <v>7</v>
      </c>
      <c r="L2114" s="2">
        <f>SUMIFS('Basin Total Well Counts'!B:B,'Basin Total Well Counts'!A:A,F2114)</f>
        <v>49164</v>
      </c>
      <c r="M2114" s="4">
        <f t="shared" ref="M2114:M2177" si="133">IFERROR(+K2114/L2114,0)</f>
        <v>1.4238060369375967E-4</v>
      </c>
      <c r="N2114" s="2">
        <f>SUMIF('Basin Emissions'!A:A,F2114,'Basin Emissions'!B:B)</f>
        <v>2442.1369048000001</v>
      </c>
      <c r="O2114" s="8">
        <f t="shared" ref="O2114:O2177" si="134">+N2114*M2114</f>
        <v>0.34771292680823374</v>
      </c>
      <c r="P2114" s="7">
        <f>SUMIF('Tool Pneumatics CH4 VOC BTEX'!B:B,A2114,'Tool Pneumatics CH4 VOC BTEX'!F:F)</f>
        <v>3.5899999141693102</v>
      </c>
      <c r="Q2114" s="14">
        <f t="shared" ref="Q2114:Q2177" si="135">IFERROR(O2114/P2114,0)*(2204.6/2000)</f>
        <v>0.10676433659731831</v>
      </c>
      <c r="R2114" s="16">
        <f>SUMIF('Tool Pneumatics CH4 VOC BTEX'!B:B,A2114,'Tool Pneumatics CH4 VOC BTEX'!H:H)*Q2114</f>
        <v>4.8471009998821488E-4</v>
      </c>
      <c r="S2114" s="16">
        <f>SUMIF('Tool Pneumatics CH4 VOC BTEX'!B:B,A2114,'Tool Pneumatics CH4 VOC BTEX'!J:J)*Q2114</f>
        <v>2.7438435249461358E-5</v>
      </c>
      <c r="T2114" s="16">
        <f>SUMIF('Tool Pneumatics CH4 VOC BTEX'!B:B,A2114,'Tool Pneumatics CH4 VOC BTEX'!L:L)*Q2114</f>
        <v>4.3218204413596558E-4</v>
      </c>
      <c r="U2114" s="16">
        <f>SUMIF('Tool Pneumatics CH4 VOC BTEX'!B:B,A2114,'Tool Pneumatics CH4 VOC BTEX'!N:N)*Q2114</f>
        <v>1.2267222466180071E-4</v>
      </c>
    </row>
    <row r="2115" spans="1:21" x14ac:dyDescent="0.25">
      <c r="A2115" s="1" t="s">
        <v>5208</v>
      </c>
      <c r="B2115" s="1" t="s">
        <v>1542</v>
      </c>
      <c r="C2115" s="1" t="s">
        <v>1893</v>
      </c>
      <c r="D2115" s="3" t="s">
        <v>3659</v>
      </c>
      <c r="E2115" s="3" t="s">
        <v>23961</v>
      </c>
      <c r="F2115" s="1" t="s">
        <v>3659</v>
      </c>
      <c r="G2115" s="1">
        <v>0</v>
      </c>
      <c r="H2115" s="1" t="s">
        <v>27474</v>
      </c>
      <c r="I2115" s="1">
        <v>0</v>
      </c>
      <c r="J2115" s="1" t="s">
        <v>27474</v>
      </c>
      <c r="K2115" s="1">
        <f t="shared" si="132"/>
        <v>0</v>
      </c>
      <c r="L2115" s="2">
        <f>SUMIFS('Basin Total Well Counts'!B:B,'Basin Total Well Counts'!A:A,F2115)</f>
        <v>49164</v>
      </c>
      <c r="M2115" s="4">
        <f t="shared" si="133"/>
        <v>0</v>
      </c>
      <c r="N2115" s="2">
        <f>SUMIF('Basin Emissions'!A:A,F2115,'Basin Emissions'!B:B)</f>
        <v>2442.1369048000001</v>
      </c>
      <c r="O2115" s="8">
        <f t="shared" si="134"/>
        <v>0</v>
      </c>
      <c r="P2115" s="7">
        <f>SUMIF('Tool Pneumatics CH4 VOC BTEX'!B:B,A2115,'Tool Pneumatics CH4 VOC BTEX'!F:F)</f>
        <v>3.5899999141693102</v>
      </c>
      <c r="Q2115" s="14">
        <f t="shared" si="135"/>
        <v>0</v>
      </c>
      <c r="R2115" s="16">
        <f>SUMIF('Tool Pneumatics CH4 VOC BTEX'!B:B,A2115,'Tool Pneumatics CH4 VOC BTEX'!H:H)*Q2115</f>
        <v>0</v>
      </c>
      <c r="S2115" s="16">
        <f>SUMIF('Tool Pneumatics CH4 VOC BTEX'!B:B,A2115,'Tool Pneumatics CH4 VOC BTEX'!J:J)*Q2115</f>
        <v>0</v>
      </c>
      <c r="T2115" s="16">
        <f>SUMIF('Tool Pneumatics CH4 VOC BTEX'!B:B,A2115,'Tool Pneumatics CH4 VOC BTEX'!L:L)*Q2115</f>
        <v>0</v>
      </c>
      <c r="U2115" s="16">
        <f>SUMIF('Tool Pneumatics CH4 VOC BTEX'!B:B,A2115,'Tool Pneumatics CH4 VOC BTEX'!N:N)*Q2115</f>
        <v>0</v>
      </c>
    </row>
    <row r="2116" spans="1:21" x14ac:dyDescent="0.25">
      <c r="A2116" s="1" t="s">
        <v>5209</v>
      </c>
      <c r="B2116" s="1" t="s">
        <v>1542</v>
      </c>
      <c r="C2116" s="1" t="s">
        <v>5210</v>
      </c>
      <c r="D2116" s="3" t="s">
        <v>2280</v>
      </c>
      <c r="E2116" s="3" t="s">
        <v>23961</v>
      </c>
      <c r="F2116" s="1" t="s">
        <v>2280</v>
      </c>
      <c r="G2116" s="1">
        <v>3</v>
      </c>
      <c r="H2116" s="1" t="s">
        <v>27474</v>
      </c>
      <c r="I2116" s="1">
        <v>0</v>
      </c>
      <c r="J2116" s="1" t="s">
        <v>27474</v>
      </c>
      <c r="K2116" s="1">
        <f t="shared" si="132"/>
        <v>3</v>
      </c>
      <c r="L2116" s="2">
        <f>SUMIFS('Basin Total Well Counts'!B:B,'Basin Total Well Counts'!A:A,F2116)</f>
        <v>246</v>
      </c>
      <c r="M2116" s="4">
        <f t="shared" si="133"/>
        <v>1.2195121951219513E-2</v>
      </c>
      <c r="N2116" s="2">
        <f>SUMIF('Basin Emissions'!A:A,F2116,'Basin Emissions'!B:B)</f>
        <v>1726.0071354000004</v>
      </c>
      <c r="O2116" s="8">
        <f t="shared" si="134"/>
        <v>21.048867504878054</v>
      </c>
      <c r="P2116" s="7">
        <f>SUMIF('Tool Pneumatics CH4 VOC BTEX'!B:B,A2116,'Tool Pneumatics CH4 VOC BTEX'!F:F)</f>
        <v>3.5899999141693102</v>
      </c>
      <c r="Q2116" s="14">
        <f t="shared" si="135"/>
        <v>6.4629992215461725</v>
      </c>
      <c r="R2116" s="16">
        <f>SUMIF('Tool Pneumatics CH4 VOC BTEX'!B:B,A2116,'Tool Pneumatics CH4 VOC BTEX'!H:H)*Q2116</f>
        <v>2.9342017182337705E-2</v>
      </c>
      <c r="S2116" s="16">
        <f>SUMIF('Tool Pneumatics CH4 VOC BTEX'!B:B,A2116,'Tool Pneumatics CH4 VOC BTEX'!J:J)*Q2116</f>
        <v>1.6609908449725531E-3</v>
      </c>
      <c r="T2116" s="16">
        <f>SUMIF('Tool Pneumatics CH4 VOC BTEX'!B:B,A2116,'Tool Pneumatics CH4 VOC BTEX'!L:L)*Q2116</f>
        <v>2.616222142935264E-2</v>
      </c>
      <c r="U2116" s="16">
        <f>SUMIF('Tool Pneumatics CH4 VOC BTEX'!B:B,A2116,'Tool Pneumatics CH4 VOC BTEX'!N:N)*Q2116</f>
        <v>7.4259862212684739E-3</v>
      </c>
    </row>
    <row r="2117" spans="1:21" x14ac:dyDescent="0.25">
      <c r="A2117" s="1" t="s">
        <v>5211</v>
      </c>
      <c r="B2117" s="1" t="s">
        <v>1542</v>
      </c>
      <c r="C2117" s="1" t="s">
        <v>5212</v>
      </c>
      <c r="D2117" s="3" t="s">
        <v>2280</v>
      </c>
      <c r="E2117" s="3" t="s">
        <v>23961</v>
      </c>
      <c r="F2117" s="1" t="s">
        <v>3659</v>
      </c>
      <c r="G2117" s="1">
        <v>0</v>
      </c>
      <c r="H2117" s="1" t="s">
        <v>27474</v>
      </c>
      <c r="I2117" s="1">
        <v>0</v>
      </c>
      <c r="J2117" s="1" t="s">
        <v>27474</v>
      </c>
      <c r="K2117" s="1">
        <f t="shared" si="132"/>
        <v>0</v>
      </c>
      <c r="L2117" s="2">
        <f>SUMIFS('Basin Total Well Counts'!B:B,'Basin Total Well Counts'!A:A,F2117)</f>
        <v>49164</v>
      </c>
      <c r="M2117" s="4">
        <f t="shared" si="133"/>
        <v>0</v>
      </c>
      <c r="N2117" s="2">
        <f>SUMIF('Basin Emissions'!A:A,F2117,'Basin Emissions'!B:B)</f>
        <v>2442.1369048000001</v>
      </c>
      <c r="O2117" s="8">
        <f t="shared" si="134"/>
        <v>0</v>
      </c>
      <c r="P2117" s="7">
        <f>SUMIF('Tool Pneumatics CH4 VOC BTEX'!B:B,A2117,'Tool Pneumatics CH4 VOC BTEX'!F:F)</f>
        <v>3.5899999141693102</v>
      </c>
      <c r="Q2117" s="14">
        <f t="shared" si="135"/>
        <v>0</v>
      </c>
      <c r="R2117" s="16">
        <f>SUMIF('Tool Pneumatics CH4 VOC BTEX'!B:B,A2117,'Tool Pneumatics CH4 VOC BTEX'!H:H)*Q2117</f>
        <v>0</v>
      </c>
      <c r="S2117" s="16">
        <f>SUMIF('Tool Pneumatics CH4 VOC BTEX'!B:B,A2117,'Tool Pneumatics CH4 VOC BTEX'!J:J)*Q2117</f>
        <v>0</v>
      </c>
      <c r="T2117" s="16">
        <f>SUMIF('Tool Pneumatics CH4 VOC BTEX'!B:B,A2117,'Tool Pneumatics CH4 VOC BTEX'!L:L)*Q2117</f>
        <v>0</v>
      </c>
      <c r="U2117" s="16">
        <f>SUMIF('Tool Pneumatics CH4 VOC BTEX'!B:B,A2117,'Tool Pneumatics CH4 VOC BTEX'!N:N)*Q2117</f>
        <v>0</v>
      </c>
    </row>
    <row r="2118" spans="1:21" x14ac:dyDescent="0.25">
      <c r="A2118" s="1" t="s">
        <v>5213</v>
      </c>
      <c r="B2118" s="1" t="s">
        <v>1542</v>
      </c>
      <c r="C2118" s="1" t="s">
        <v>1806</v>
      </c>
      <c r="D2118" s="3" t="s">
        <v>2280</v>
      </c>
      <c r="E2118" s="3" t="s">
        <v>23961</v>
      </c>
      <c r="F2118" s="1" t="s">
        <v>2280</v>
      </c>
      <c r="G2118" s="1">
        <v>0</v>
      </c>
      <c r="H2118" s="1" t="s">
        <v>27474</v>
      </c>
      <c r="I2118" s="1">
        <v>0</v>
      </c>
      <c r="J2118" s="1" t="s">
        <v>27474</v>
      </c>
      <c r="K2118" s="1">
        <f t="shared" si="132"/>
        <v>0</v>
      </c>
      <c r="L2118" s="2">
        <f>SUMIFS('Basin Total Well Counts'!B:B,'Basin Total Well Counts'!A:A,F2118)</f>
        <v>246</v>
      </c>
      <c r="M2118" s="4">
        <f t="shared" si="133"/>
        <v>0</v>
      </c>
      <c r="N2118" s="2">
        <f>SUMIF('Basin Emissions'!A:A,F2118,'Basin Emissions'!B:B)</f>
        <v>1726.0071354000004</v>
      </c>
      <c r="O2118" s="8">
        <f t="shared" si="134"/>
        <v>0</v>
      </c>
      <c r="P2118" s="7">
        <f>SUMIF('Tool Pneumatics CH4 VOC BTEX'!B:B,A2118,'Tool Pneumatics CH4 VOC BTEX'!F:F)</f>
        <v>3.5899999141693102</v>
      </c>
      <c r="Q2118" s="14">
        <f t="shared" si="135"/>
        <v>0</v>
      </c>
      <c r="R2118" s="16">
        <f>SUMIF('Tool Pneumatics CH4 VOC BTEX'!B:B,A2118,'Tool Pneumatics CH4 VOC BTEX'!H:H)*Q2118</f>
        <v>0</v>
      </c>
      <c r="S2118" s="16">
        <f>SUMIF('Tool Pneumatics CH4 VOC BTEX'!B:B,A2118,'Tool Pneumatics CH4 VOC BTEX'!J:J)*Q2118</f>
        <v>0</v>
      </c>
      <c r="T2118" s="16">
        <f>SUMIF('Tool Pneumatics CH4 VOC BTEX'!B:B,A2118,'Tool Pneumatics CH4 VOC BTEX'!L:L)*Q2118</f>
        <v>0</v>
      </c>
      <c r="U2118" s="16">
        <f>SUMIF('Tool Pneumatics CH4 VOC BTEX'!B:B,A2118,'Tool Pneumatics CH4 VOC BTEX'!N:N)*Q2118</f>
        <v>0</v>
      </c>
    </row>
    <row r="2119" spans="1:21" x14ac:dyDescent="0.25">
      <c r="A2119" s="1" t="s">
        <v>5214</v>
      </c>
      <c r="B2119" s="1" t="s">
        <v>1542</v>
      </c>
      <c r="C2119" s="1" t="s">
        <v>1220</v>
      </c>
      <c r="D2119" s="3" t="s">
        <v>2280</v>
      </c>
      <c r="E2119" s="3" t="s">
        <v>23961</v>
      </c>
      <c r="F2119" s="1" t="s">
        <v>2280</v>
      </c>
      <c r="G2119" s="1">
        <v>0</v>
      </c>
      <c r="H2119" s="1" t="s">
        <v>27474</v>
      </c>
      <c r="I2119" s="1">
        <v>0</v>
      </c>
      <c r="J2119" s="1" t="s">
        <v>27474</v>
      </c>
      <c r="K2119" s="1">
        <f t="shared" si="132"/>
        <v>0</v>
      </c>
      <c r="L2119" s="2">
        <f>SUMIFS('Basin Total Well Counts'!B:B,'Basin Total Well Counts'!A:A,F2119)</f>
        <v>246</v>
      </c>
      <c r="M2119" s="4">
        <f t="shared" si="133"/>
        <v>0</v>
      </c>
      <c r="N2119" s="2">
        <f>SUMIF('Basin Emissions'!A:A,F2119,'Basin Emissions'!B:B)</f>
        <v>1726.0071354000004</v>
      </c>
      <c r="O2119" s="8">
        <f t="shared" si="134"/>
        <v>0</v>
      </c>
      <c r="P2119" s="7">
        <f>SUMIF('Tool Pneumatics CH4 VOC BTEX'!B:B,A2119,'Tool Pneumatics CH4 VOC BTEX'!F:F)</f>
        <v>3.5899999141693102</v>
      </c>
      <c r="Q2119" s="14">
        <f t="shared" si="135"/>
        <v>0</v>
      </c>
      <c r="R2119" s="16">
        <f>SUMIF('Tool Pneumatics CH4 VOC BTEX'!B:B,A2119,'Tool Pneumatics CH4 VOC BTEX'!H:H)*Q2119</f>
        <v>0</v>
      </c>
      <c r="S2119" s="16">
        <f>SUMIF('Tool Pneumatics CH4 VOC BTEX'!B:B,A2119,'Tool Pneumatics CH4 VOC BTEX'!J:J)*Q2119</f>
        <v>0</v>
      </c>
      <c r="T2119" s="16">
        <f>SUMIF('Tool Pneumatics CH4 VOC BTEX'!B:B,A2119,'Tool Pneumatics CH4 VOC BTEX'!L:L)*Q2119</f>
        <v>0</v>
      </c>
      <c r="U2119" s="16">
        <f>SUMIF('Tool Pneumatics CH4 VOC BTEX'!B:B,A2119,'Tool Pneumatics CH4 VOC BTEX'!N:N)*Q2119</f>
        <v>0</v>
      </c>
    </row>
    <row r="2120" spans="1:21" x14ac:dyDescent="0.25">
      <c r="A2120" s="1" t="s">
        <v>5215</v>
      </c>
      <c r="B2120" s="1" t="s">
        <v>1542</v>
      </c>
      <c r="C2120" s="1" t="s">
        <v>3248</v>
      </c>
      <c r="D2120" s="3" t="s">
        <v>3649</v>
      </c>
      <c r="E2120" s="3" t="s">
        <v>2421</v>
      </c>
      <c r="F2120" s="1" t="s">
        <v>3659</v>
      </c>
      <c r="G2120" s="1">
        <v>958</v>
      </c>
      <c r="H2120" s="1" t="s">
        <v>27474</v>
      </c>
      <c r="I2120" s="1">
        <v>0</v>
      </c>
      <c r="J2120" s="1" t="s">
        <v>27474</v>
      </c>
      <c r="K2120" s="1">
        <f t="shared" si="132"/>
        <v>958</v>
      </c>
      <c r="L2120" s="2">
        <f>SUMIFS('Basin Total Well Counts'!B:B,'Basin Total Well Counts'!A:A,F2120)</f>
        <v>49164</v>
      </c>
      <c r="M2120" s="4">
        <f t="shared" si="133"/>
        <v>1.9485802619803108E-2</v>
      </c>
      <c r="N2120" s="2">
        <f>SUMIF('Basin Emissions'!A:A,F2120,'Basin Emissions'!B:B)</f>
        <v>2442.1369048000001</v>
      </c>
      <c r="O2120" s="8">
        <f t="shared" si="134"/>
        <v>47.586997697469698</v>
      </c>
      <c r="P2120" s="7">
        <f>SUMIF('Tool Pneumatics CH4 VOC BTEX'!B:B,A2120,'Tool Pneumatics CH4 VOC BTEX'!F:F)</f>
        <v>3.5899999141693102</v>
      </c>
      <c r="Q2120" s="14">
        <f t="shared" si="135"/>
        <v>14.611462065747276</v>
      </c>
      <c r="R2120" s="16">
        <f>SUMIF('Tool Pneumatics CH4 VOC BTEX'!B:B,A2120,'Tool Pneumatics CH4 VOC BTEX'!H:H)*Q2120</f>
        <v>6.6336039398387114E-2</v>
      </c>
      <c r="S2120" s="16">
        <f>SUMIF('Tool Pneumatics CH4 VOC BTEX'!B:B,A2120,'Tool Pneumatics CH4 VOC BTEX'!J:J)*Q2120</f>
        <v>3.7551458527119966E-3</v>
      </c>
      <c r="T2120" s="16">
        <f>SUMIF('Tool Pneumatics CH4 VOC BTEX'!B:B,A2120,'Tool Pneumatics CH4 VOC BTEX'!L:L)*Q2120</f>
        <v>5.914719975460786E-2</v>
      </c>
      <c r="U2120" s="16">
        <f>SUMIF('Tool Pneumatics CH4 VOC BTEX'!B:B,A2120,'Tool Pneumatics CH4 VOC BTEX'!N:N)*Q2120</f>
        <v>1.6788570175143583E-2</v>
      </c>
    </row>
    <row r="2121" spans="1:21" x14ac:dyDescent="0.25">
      <c r="A2121" s="1" t="s">
        <v>5216</v>
      </c>
      <c r="B2121" s="1" t="s">
        <v>1542</v>
      </c>
      <c r="C2121" s="1" t="s">
        <v>1696</v>
      </c>
      <c r="D2121" s="3" t="s">
        <v>3649</v>
      </c>
      <c r="E2121" s="3" t="s">
        <v>2421</v>
      </c>
      <c r="F2121" s="1" t="s">
        <v>3659</v>
      </c>
      <c r="G2121" s="1">
        <v>229</v>
      </c>
      <c r="H2121" s="1" t="s">
        <v>27474</v>
      </c>
      <c r="I2121" s="1">
        <v>0</v>
      </c>
      <c r="J2121" s="1" t="s">
        <v>27474</v>
      </c>
      <c r="K2121" s="1">
        <f t="shared" si="132"/>
        <v>229</v>
      </c>
      <c r="L2121" s="2">
        <f>SUMIFS('Basin Total Well Counts'!B:B,'Basin Total Well Counts'!A:A,F2121)</f>
        <v>49164</v>
      </c>
      <c r="M2121" s="4">
        <f t="shared" si="133"/>
        <v>4.6578797494101374E-3</v>
      </c>
      <c r="N2121" s="2">
        <f>SUMIF('Basin Emissions'!A:A,F2121,'Basin Emissions'!B:B)</f>
        <v>2442.1369048000001</v>
      </c>
      <c r="O2121" s="8">
        <f t="shared" si="134"/>
        <v>11.375180034155074</v>
      </c>
      <c r="P2121" s="7">
        <f>SUMIF('Tool Pneumatics CH4 VOC BTEX'!B:B,A2121,'Tool Pneumatics CH4 VOC BTEX'!F:F)</f>
        <v>3.5899999141693102</v>
      </c>
      <c r="Q2121" s="14">
        <f t="shared" si="135"/>
        <v>3.4927190115408413</v>
      </c>
      <c r="R2121" s="16">
        <f>SUMIF('Tool Pneumatics CH4 VOC BTEX'!B:B,A2121,'Tool Pneumatics CH4 VOC BTEX'!H:H)*Q2121</f>
        <v>1.5856944699614454E-2</v>
      </c>
      <c r="S2121" s="16">
        <f>SUMIF('Tool Pneumatics CH4 VOC BTEX'!B:B,A2121,'Tool Pneumatics CH4 VOC BTEX'!J:J)*Q2121</f>
        <v>8.9762881030380716E-4</v>
      </c>
      <c r="T2121" s="16">
        <f>SUMIF('Tool Pneumatics CH4 VOC BTEX'!B:B,A2121,'Tool Pneumatics CH4 VOC BTEX'!L:L)*Q2121</f>
        <v>1.4138526872448015E-2</v>
      </c>
      <c r="U2121" s="16">
        <f>SUMIF('Tool Pneumatics CH4 VOC BTEX'!B:B,A2121,'Tool Pneumatics CH4 VOC BTEX'!N:N)*Q2121</f>
        <v>4.0131342067931943E-3</v>
      </c>
    </row>
    <row r="2122" spans="1:21" x14ac:dyDescent="0.25">
      <c r="A2122" s="1" t="s">
        <v>5217</v>
      </c>
      <c r="B2122" s="1" t="s">
        <v>1542</v>
      </c>
      <c r="C2122" s="1" t="s">
        <v>5218</v>
      </c>
      <c r="D2122" s="3" t="s">
        <v>3659</v>
      </c>
      <c r="E2122" s="3" t="s">
        <v>23961</v>
      </c>
      <c r="F2122" s="1" t="s">
        <v>3659</v>
      </c>
      <c r="G2122" s="1">
        <v>1427</v>
      </c>
      <c r="H2122" s="1" t="s">
        <v>27474</v>
      </c>
      <c r="I2122" s="1">
        <v>0</v>
      </c>
      <c r="J2122" s="1" t="s">
        <v>27474</v>
      </c>
      <c r="K2122" s="1">
        <f t="shared" si="132"/>
        <v>1427</v>
      </c>
      <c r="L2122" s="2">
        <f>SUMIFS('Basin Total Well Counts'!B:B,'Basin Total Well Counts'!A:A,F2122)</f>
        <v>49164</v>
      </c>
      <c r="M2122" s="4">
        <f t="shared" si="133"/>
        <v>2.9025303067285006E-2</v>
      </c>
      <c r="N2122" s="2">
        <f>SUMIF('Basin Emissions'!A:A,F2122,'Basin Emissions'!B:B)</f>
        <v>2442.1369048000001</v>
      </c>
      <c r="O2122" s="8">
        <f t="shared" si="134"/>
        <v>70.883763793621355</v>
      </c>
      <c r="P2122" s="7">
        <f>SUMIF('Tool Pneumatics CH4 VOC BTEX'!B:B,A2122,'Tool Pneumatics CH4 VOC BTEX'!F:F)</f>
        <v>3.5899999141693102</v>
      </c>
      <c r="Q2122" s="14">
        <f t="shared" si="135"/>
        <v>21.764672617767602</v>
      </c>
      <c r="R2122" s="16">
        <f>SUMIF('Tool Pneumatics CH4 VOC BTEX'!B:B,A2122,'Tool Pneumatics CH4 VOC BTEX'!H:H)*Q2122</f>
        <v>9.8811616097597504E-2</v>
      </c>
      <c r="S2122" s="16">
        <f>SUMIF('Tool Pneumatics CH4 VOC BTEX'!B:B,A2122,'Tool Pneumatics CH4 VOC BTEX'!J:J)*Q2122</f>
        <v>5.5935210144259073E-3</v>
      </c>
      <c r="T2122" s="16">
        <f>SUMIF('Tool Pneumatics CH4 VOC BTEX'!B:B,A2122,'Tool Pneumatics CH4 VOC BTEX'!L:L)*Q2122</f>
        <v>8.8103396711717546E-2</v>
      </c>
      <c r="U2122" s="16">
        <f>SUMIF('Tool Pneumatics CH4 VOC BTEX'!B:B,A2122,'Tool Pneumatics CH4 VOC BTEX'!N:N)*Q2122</f>
        <v>2.5007609227484229E-2</v>
      </c>
    </row>
    <row r="2123" spans="1:21" x14ac:dyDescent="0.25">
      <c r="A2123" s="1" t="s">
        <v>5219</v>
      </c>
      <c r="B2123" s="1" t="s">
        <v>1542</v>
      </c>
      <c r="C2123" s="1" t="s">
        <v>5220</v>
      </c>
      <c r="D2123" s="3" t="s">
        <v>3659</v>
      </c>
      <c r="E2123" s="3" t="s">
        <v>23961</v>
      </c>
      <c r="F2123" s="1" t="s">
        <v>3659</v>
      </c>
      <c r="G2123" s="1">
        <v>1657</v>
      </c>
      <c r="H2123" s="1" t="s">
        <v>27474</v>
      </c>
      <c r="I2123" s="1">
        <v>0</v>
      </c>
      <c r="J2123" s="1" t="s">
        <v>27474</v>
      </c>
      <c r="K2123" s="1">
        <f t="shared" si="132"/>
        <v>1657</v>
      </c>
      <c r="L2123" s="2">
        <f>SUMIFS('Basin Total Well Counts'!B:B,'Basin Total Well Counts'!A:A,F2123)</f>
        <v>49164</v>
      </c>
      <c r="M2123" s="4">
        <f t="shared" si="133"/>
        <v>3.3703522902937107E-2</v>
      </c>
      <c r="N2123" s="2">
        <f>SUMIF('Basin Emissions'!A:A,F2123,'Basin Emissions'!B:B)</f>
        <v>2442.1369048000001</v>
      </c>
      <c r="O2123" s="8">
        <f t="shared" si="134"/>
        <v>82.308617103034734</v>
      </c>
      <c r="P2123" s="7">
        <f>SUMIF('Tool Pneumatics CH4 VOC BTEX'!B:B,A2123,'Tool Pneumatics CH4 VOC BTEX'!F:F)</f>
        <v>3.5899999141693102</v>
      </c>
      <c r="Q2123" s="14">
        <f t="shared" si="135"/>
        <v>25.27264367739377</v>
      </c>
      <c r="R2123" s="16">
        <f>SUMIF('Tool Pneumatics CH4 VOC BTEX'!B:B,A2123,'Tool Pneumatics CH4 VOC BTEX'!H:H)*Q2123</f>
        <v>0.11473780509721027</v>
      </c>
      <c r="S2123" s="16">
        <f>SUMIF('Tool Pneumatics CH4 VOC BTEX'!B:B,A2123,'Tool Pneumatics CH4 VOC BTEX'!J:J)*Q2123</f>
        <v>6.4950696011939219E-3</v>
      </c>
      <c r="T2123" s="16">
        <f>SUMIF('Tool Pneumatics CH4 VOC BTEX'!B:B,A2123,'Tool Pneumatics CH4 VOC BTEX'!L:L)*Q2123</f>
        <v>0.10230366387618497</v>
      </c>
      <c r="U2123" s="16">
        <f>SUMIF('Tool Pneumatics CH4 VOC BTEX'!B:B,A2123,'Tool Pneumatics CH4 VOC BTEX'!N:N)*Q2123</f>
        <v>2.9038268037800536E-2</v>
      </c>
    </row>
    <row r="2124" spans="1:21" x14ac:dyDescent="0.25">
      <c r="A2124" s="1" t="s">
        <v>5221</v>
      </c>
      <c r="B2124" s="1" t="s">
        <v>1542</v>
      </c>
      <c r="C2124" s="1" t="s">
        <v>1717</v>
      </c>
      <c r="D2124" s="3" t="s">
        <v>3649</v>
      </c>
      <c r="E2124" s="3" t="s">
        <v>2421</v>
      </c>
      <c r="F2124" s="1" t="s">
        <v>3659</v>
      </c>
      <c r="G2124" s="1">
        <v>0</v>
      </c>
      <c r="H2124" s="1" t="s">
        <v>27474</v>
      </c>
      <c r="I2124" s="1">
        <v>0</v>
      </c>
      <c r="J2124" s="1" t="s">
        <v>27474</v>
      </c>
      <c r="K2124" s="1">
        <f t="shared" si="132"/>
        <v>0</v>
      </c>
      <c r="L2124" s="2">
        <f>SUMIFS('Basin Total Well Counts'!B:B,'Basin Total Well Counts'!A:A,F2124)</f>
        <v>49164</v>
      </c>
      <c r="M2124" s="4">
        <f t="shared" si="133"/>
        <v>0</v>
      </c>
      <c r="N2124" s="2">
        <f>SUMIF('Basin Emissions'!A:A,F2124,'Basin Emissions'!B:B)</f>
        <v>2442.1369048000001</v>
      </c>
      <c r="O2124" s="8">
        <f t="shared" si="134"/>
        <v>0</v>
      </c>
      <c r="P2124" s="7">
        <f>SUMIF('Tool Pneumatics CH4 VOC BTEX'!B:B,A2124,'Tool Pneumatics CH4 VOC BTEX'!F:F)</f>
        <v>3.5899999141693102</v>
      </c>
      <c r="Q2124" s="14">
        <f t="shared" si="135"/>
        <v>0</v>
      </c>
      <c r="R2124" s="16">
        <f>SUMIF('Tool Pneumatics CH4 VOC BTEX'!B:B,A2124,'Tool Pneumatics CH4 VOC BTEX'!H:H)*Q2124</f>
        <v>0</v>
      </c>
      <c r="S2124" s="16">
        <f>SUMIF('Tool Pneumatics CH4 VOC BTEX'!B:B,A2124,'Tool Pneumatics CH4 VOC BTEX'!J:J)*Q2124</f>
        <v>0</v>
      </c>
      <c r="T2124" s="16">
        <f>SUMIF('Tool Pneumatics CH4 VOC BTEX'!B:B,A2124,'Tool Pneumatics CH4 VOC BTEX'!L:L)*Q2124</f>
        <v>0</v>
      </c>
      <c r="U2124" s="16">
        <f>SUMIF('Tool Pneumatics CH4 VOC BTEX'!B:B,A2124,'Tool Pneumatics CH4 VOC BTEX'!N:N)*Q2124</f>
        <v>0</v>
      </c>
    </row>
    <row r="2125" spans="1:21" x14ac:dyDescent="0.25">
      <c r="A2125" s="1" t="s">
        <v>5222</v>
      </c>
      <c r="B2125" s="1" t="s">
        <v>1542</v>
      </c>
      <c r="C2125" s="1" t="s">
        <v>2113</v>
      </c>
      <c r="D2125" s="3" t="s">
        <v>2280</v>
      </c>
      <c r="E2125" s="3" t="s">
        <v>23961</v>
      </c>
      <c r="F2125" s="1" t="s">
        <v>2280</v>
      </c>
      <c r="G2125" s="1">
        <v>0</v>
      </c>
      <c r="H2125" s="1" t="s">
        <v>27474</v>
      </c>
      <c r="I2125" s="1">
        <v>0</v>
      </c>
      <c r="J2125" s="1" t="s">
        <v>27474</v>
      </c>
      <c r="K2125" s="1">
        <f t="shared" si="132"/>
        <v>0</v>
      </c>
      <c r="L2125" s="2">
        <f>SUMIFS('Basin Total Well Counts'!B:B,'Basin Total Well Counts'!A:A,F2125)</f>
        <v>246</v>
      </c>
      <c r="M2125" s="4">
        <f t="shared" si="133"/>
        <v>0</v>
      </c>
      <c r="N2125" s="2">
        <f>SUMIF('Basin Emissions'!A:A,F2125,'Basin Emissions'!B:B)</f>
        <v>1726.0071354000004</v>
      </c>
      <c r="O2125" s="8">
        <f t="shared" si="134"/>
        <v>0</v>
      </c>
      <c r="P2125" s="7">
        <f>SUMIF('Tool Pneumatics CH4 VOC BTEX'!B:B,A2125,'Tool Pneumatics CH4 VOC BTEX'!F:F)</f>
        <v>3.5899999141693102</v>
      </c>
      <c r="Q2125" s="14">
        <f t="shared" si="135"/>
        <v>0</v>
      </c>
      <c r="R2125" s="16">
        <f>SUMIF('Tool Pneumatics CH4 VOC BTEX'!B:B,A2125,'Tool Pneumatics CH4 VOC BTEX'!H:H)*Q2125</f>
        <v>0</v>
      </c>
      <c r="S2125" s="16">
        <f>SUMIF('Tool Pneumatics CH4 VOC BTEX'!B:B,A2125,'Tool Pneumatics CH4 VOC BTEX'!J:J)*Q2125</f>
        <v>0</v>
      </c>
      <c r="T2125" s="16">
        <f>SUMIF('Tool Pneumatics CH4 VOC BTEX'!B:B,A2125,'Tool Pneumatics CH4 VOC BTEX'!L:L)*Q2125</f>
        <v>0</v>
      </c>
      <c r="U2125" s="16">
        <f>SUMIF('Tool Pneumatics CH4 VOC BTEX'!B:B,A2125,'Tool Pneumatics CH4 VOC BTEX'!N:N)*Q2125</f>
        <v>0</v>
      </c>
    </row>
    <row r="2126" spans="1:21" x14ac:dyDescent="0.25">
      <c r="A2126" s="1" t="s">
        <v>5223</v>
      </c>
      <c r="B2126" s="1" t="s">
        <v>1542</v>
      </c>
      <c r="C2126" s="1" t="s">
        <v>1706</v>
      </c>
      <c r="D2126" s="3" t="s">
        <v>1015</v>
      </c>
      <c r="E2126" s="3" t="s">
        <v>23961</v>
      </c>
      <c r="F2126" s="1" t="s">
        <v>3659</v>
      </c>
      <c r="G2126" s="1">
        <v>18</v>
      </c>
      <c r="H2126" s="1" t="s">
        <v>27474</v>
      </c>
      <c r="I2126" s="1">
        <v>0</v>
      </c>
      <c r="J2126" s="1" t="s">
        <v>27474</v>
      </c>
      <c r="K2126" s="1">
        <f t="shared" si="132"/>
        <v>18</v>
      </c>
      <c r="L2126" s="2">
        <f>SUMIFS('Basin Total Well Counts'!B:B,'Basin Total Well Counts'!A:A,F2126)</f>
        <v>49164</v>
      </c>
      <c r="M2126" s="4">
        <f t="shared" si="133"/>
        <v>3.6612155235538199E-4</v>
      </c>
      <c r="N2126" s="2">
        <f>SUMIF('Basin Emissions'!A:A,F2126,'Basin Emissions'!B:B)</f>
        <v>2442.1369048000001</v>
      </c>
      <c r="O2126" s="8">
        <f t="shared" si="134"/>
        <v>0.89411895464974378</v>
      </c>
      <c r="P2126" s="7">
        <f>SUMIF('Tool Pneumatics CH4 VOC BTEX'!B:B,A2126,'Tool Pneumatics CH4 VOC BTEX'!F:F)</f>
        <v>3.5899999141693102</v>
      </c>
      <c r="Q2126" s="14">
        <f t="shared" si="135"/>
        <v>0.27453686553596129</v>
      </c>
      <c r="R2126" s="16">
        <f>SUMIF('Tool Pneumatics CH4 VOC BTEX'!B:B,A2126,'Tool Pneumatics CH4 VOC BTEX'!H:H)*Q2126</f>
        <v>1.2463973999696952E-3</v>
      </c>
      <c r="S2126" s="16">
        <f>SUMIF('Tool Pneumatics CH4 VOC BTEX'!B:B,A2126,'Tool Pneumatics CH4 VOC BTEX'!J:J)*Q2126</f>
        <v>7.0555976355757762E-5</v>
      </c>
      <c r="T2126" s="16">
        <f>SUMIF('Tool Pneumatics CH4 VOC BTEX'!B:B,A2126,'Tool Pneumatics CH4 VOC BTEX'!L:L)*Q2126</f>
        <v>1.1113252563496256E-3</v>
      </c>
      <c r="U2126" s="16">
        <f>SUMIF('Tool Pneumatics CH4 VOC BTEX'!B:B,A2126,'Tool Pneumatics CH4 VOC BTEX'!N:N)*Q2126</f>
        <v>3.154428634160589E-4</v>
      </c>
    </row>
    <row r="2127" spans="1:21" x14ac:dyDescent="0.25">
      <c r="A2127" s="1" t="s">
        <v>5224</v>
      </c>
      <c r="B2127" s="1" t="s">
        <v>1542</v>
      </c>
      <c r="C2127" s="1" t="s">
        <v>1588</v>
      </c>
      <c r="D2127" s="3" t="s">
        <v>1015</v>
      </c>
      <c r="E2127" s="3" t="s">
        <v>23961</v>
      </c>
      <c r="F2127" s="1" t="s">
        <v>2280</v>
      </c>
      <c r="G2127" s="1">
        <v>0</v>
      </c>
      <c r="H2127" s="1" t="s">
        <v>27474</v>
      </c>
      <c r="I2127" s="1">
        <v>0</v>
      </c>
      <c r="J2127" s="1" t="s">
        <v>27474</v>
      </c>
      <c r="K2127" s="1">
        <f t="shared" si="132"/>
        <v>0</v>
      </c>
      <c r="L2127" s="2">
        <f>SUMIFS('Basin Total Well Counts'!B:B,'Basin Total Well Counts'!A:A,F2127)</f>
        <v>246</v>
      </c>
      <c r="M2127" s="4">
        <f t="shared" si="133"/>
        <v>0</v>
      </c>
      <c r="N2127" s="2">
        <f>SUMIF('Basin Emissions'!A:A,F2127,'Basin Emissions'!B:B)</f>
        <v>1726.0071354000004</v>
      </c>
      <c r="O2127" s="8">
        <f t="shared" si="134"/>
        <v>0</v>
      </c>
      <c r="P2127" s="7">
        <f>SUMIF('Tool Pneumatics CH4 VOC BTEX'!B:B,A2127,'Tool Pneumatics CH4 VOC BTEX'!F:F)</f>
        <v>3.5899999141693102</v>
      </c>
      <c r="Q2127" s="14">
        <f t="shared" si="135"/>
        <v>0</v>
      </c>
      <c r="R2127" s="16">
        <f>SUMIF('Tool Pneumatics CH4 VOC BTEX'!B:B,A2127,'Tool Pneumatics CH4 VOC BTEX'!H:H)*Q2127</f>
        <v>0</v>
      </c>
      <c r="S2127" s="16">
        <f>SUMIF('Tool Pneumatics CH4 VOC BTEX'!B:B,A2127,'Tool Pneumatics CH4 VOC BTEX'!J:J)*Q2127</f>
        <v>0</v>
      </c>
      <c r="T2127" s="16">
        <f>SUMIF('Tool Pneumatics CH4 VOC BTEX'!B:B,A2127,'Tool Pneumatics CH4 VOC BTEX'!L:L)*Q2127</f>
        <v>0</v>
      </c>
      <c r="U2127" s="16">
        <f>SUMIF('Tool Pneumatics CH4 VOC BTEX'!B:B,A2127,'Tool Pneumatics CH4 VOC BTEX'!N:N)*Q2127</f>
        <v>0</v>
      </c>
    </row>
    <row r="2128" spans="1:21" x14ac:dyDescent="0.25">
      <c r="A2128" s="1" t="s">
        <v>5225</v>
      </c>
      <c r="B2128" s="1" t="s">
        <v>1542</v>
      </c>
      <c r="C2128" s="1" t="s">
        <v>1127</v>
      </c>
      <c r="D2128" s="3" t="s">
        <v>3659</v>
      </c>
      <c r="E2128" s="3" t="s">
        <v>23961</v>
      </c>
      <c r="F2128" s="1" t="s">
        <v>1015</v>
      </c>
      <c r="G2128" s="1">
        <v>1813</v>
      </c>
      <c r="H2128" s="1" t="s">
        <v>27474</v>
      </c>
      <c r="I2128" s="1">
        <v>13</v>
      </c>
      <c r="J2128" s="1" t="s">
        <v>27474</v>
      </c>
      <c r="K2128" s="1">
        <f t="shared" si="132"/>
        <v>1826</v>
      </c>
      <c r="L2128" s="2">
        <f>SUMIFS('Basin Total Well Counts'!B:B,'Basin Total Well Counts'!A:A,F2128)</f>
        <v>100308</v>
      </c>
      <c r="M2128" s="4">
        <f t="shared" si="133"/>
        <v>1.8203931889779479E-2</v>
      </c>
      <c r="N2128" s="2">
        <f>SUMIF('Basin Emissions'!A:A,F2128,'Basin Emissions'!B:B)</f>
        <v>7867.8947644</v>
      </c>
      <c r="O2128" s="8">
        <f t="shared" si="134"/>
        <v>143.22662040709017</v>
      </c>
      <c r="P2128" s="7">
        <f>SUMIF('Tool Pneumatics CH4 VOC BTEX'!B:B,A2128,'Tool Pneumatics CH4 VOC BTEX'!F:F)</f>
        <v>3.5899999141693102</v>
      </c>
      <c r="Q2128" s="14">
        <f t="shared" si="135"/>
        <v>43.977355835471393</v>
      </c>
      <c r="R2128" s="16">
        <f>SUMIF('Tool Pneumatics CH4 VOC BTEX'!B:B,A2128,'Tool Pneumatics CH4 VOC BTEX'!H:H)*Q2128</f>
        <v>0.19965720036857385</v>
      </c>
      <c r="S2128" s="16">
        <f>SUMIF('Tool Pneumatics CH4 VOC BTEX'!B:B,A2128,'Tool Pneumatics CH4 VOC BTEX'!J:J)*Q2128</f>
        <v>1.1302180756157224E-2</v>
      </c>
      <c r="T2128" s="16">
        <f>SUMIF('Tool Pneumatics CH4 VOC BTEX'!B:B,A2128,'Tool Pneumatics CH4 VOC BTEX'!L:L)*Q2128</f>
        <v>0.17802034037221898</v>
      </c>
      <c r="U2128" s="16">
        <f>SUMIF('Tool Pneumatics CH4 VOC BTEX'!B:B,A2128,'Tool Pneumatics CH4 VOC BTEX'!N:N)*Q2128</f>
        <v>5.0529982642316215E-2</v>
      </c>
    </row>
    <row r="2129" spans="1:21" x14ac:dyDescent="0.25">
      <c r="A2129" s="1" t="s">
        <v>5226</v>
      </c>
      <c r="B2129" s="1" t="s">
        <v>1542</v>
      </c>
      <c r="C2129" s="1" t="s">
        <v>1555</v>
      </c>
      <c r="D2129" s="3" t="s">
        <v>1015</v>
      </c>
      <c r="E2129" s="3" t="s">
        <v>23961</v>
      </c>
      <c r="F2129" s="1" t="s">
        <v>3659</v>
      </c>
      <c r="G2129" s="1">
        <v>727</v>
      </c>
      <c r="H2129" s="1" t="s">
        <v>27474</v>
      </c>
      <c r="I2129" s="1">
        <v>0</v>
      </c>
      <c r="J2129" s="1" t="s">
        <v>27474</v>
      </c>
      <c r="K2129" s="1">
        <f t="shared" si="132"/>
        <v>727</v>
      </c>
      <c r="L2129" s="2">
        <f>SUMIFS('Basin Total Well Counts'!B:B,'Basin Total Well Counts'!A:A,F2129)</f>
        <v>49164</v>
      </c>
      <c r="M2129" s="4">
        <f t="shared" si="133"/>
        <v>1.4787242697909039E-2</v>
      </c>
      <c r="N2129" s="2">
        <f>SUMIF('Basin Emissions'!A:A,F2129,'Basin Emissions'!B:B)</f>
        <v>2442.1369048000001</v>
      </c>
      <c r="O2129" s="8">
        <f t="shared" si="134"/>
        <v>36.112471112797984</v>
      </c>
      <c r="P2129" s="7">
        <f>SUMIF('Tool Pneumatics CH4 VOC BTEX'!B:B,A2129,'Tool Pneumatics CH4 VOC BTEX'!F:F)</f>
        <v>3.5899999141693102</v>
      </c>
      <c r="Q2129" s="14">
        <f t="shared" si="135"/>
        <v>11.088238958035772</v>
      </c>
      <c r="R2129" s="16">
        <f>SUMIF('Tool Pneumatics CH4 VOC BTEX'!B:B,A2129,'Tool Pneumatics CH4 VOC BTEX'!H:H)*Q2129</f>
        <v>5.0340606098776025E-2</v>
      </c>
      <c r="S2129" s="16">
        <f>SUMIF('Tool Pneumatics CH4 VOC BTEX'!B:B,A2129,'Tool Pneumatics CH4 VOC BTEX'!J:J)*Q2129</f>
        <v>2.8496774894797724E-3</v>
      </c>
      <c r="T2129" s="16">
        <f>SUMIF('Tool Pneumatics CH4 VOC BTEX'!B:B,A2129,'Tool Pneumatics CH4 VOC BTEX'!L:L)*Q2129</f>
        <v>4.4885192298120997E-2</v>
      </c>
      <c r="U2129" s="16">
        <f>SUMIF('Tool Pneumatics CH4 VOC BTEX'!B:B,A2129,'Tool Pneumatics CH4 VOC BTEX'!N:N)*Q2129</f>
        <v>1.274038676130416E-2</v>
      </c>
    </row>
    <row r="2130" spans="1:21" x14ac:dyDescent="0.25">
      <c r="A2130" s="1" t="s">
        <v>5227</v>
      </c>
      <c r="B2130" s="1" t="s">
        <v>1542</v>
      </c>
      <c r="C2130" s="1" t="s">
        <v>1299</v>
      </c>
      <c r="D2130" s="3" t="s">
        <v>1015</v>
      </c>
      <c r="E2130" s="3" t="s">
        <v>23961</v>
      </c>
      <c r="F2130" s="1" t="s">
        <v>3157</v>
      </c>
      <c r="G2130" s="1">
        <v>0</v>
      </c>
      <c r="H2130" s="1" t="s">
        <v>27474</v>
      </c>
      <c r="I2130" s="1">
        <v>0</v>
      </c>
      <c r="J2130" s="1" t="s">
        <v>27474</v>
      </c>
      <c r="K2130" s="1">
        <f t="shared" si="132"/>
        <v>0</v>
      </c>
      <c r="L2130" s="2">
        <f>SUMIFS('Basin Total Well Counts'!B:B,'Basin Total Well Counts'!A:A,F2130)</f>
        <v>8078</v>
      </c>
      <c r="M2130" s="4">
        <f t="shared" si="133"/>
        <v>0</v>
      </c>
      <c r="N2130" s="2">
        <f>SUMIF('Basin Emissions'!A:A,F2130,'Basin Emissions'!B:B)</f>
        <v>777.69406750000007</v>
      </c>
      <c r="O2130" s="8">
        <f t="shared" si="134"/>
        <v>0</v>
      </c>
      <c r="P2130" s="7">
        <f>SUMIF('Tool Pneumatics CH4 VOC BTEX'!B:B,A2130,'Tool Pneumatics CH4 VOC BTEX'!F:F)</f>
        <v>3.5899999141693102</v>
      </c>
      <c r="Q2130" s="14">
        <f t="shared" si="135"/>
        <v>0</v>
      </c>
      <c r="R2130" s="16">
        <f>SUMIF('Tool Pneumatics CH4 VOC BTEX'!B:B,A2130,'Tool Pneumatics CH4 VOC BTEX'!H:H)*Q2130</f>
        <v>0</v>
      </c>
      <c r="S2130" s="16">
        <f>SUMIF('Tool Pneumatics CH4 VOC BTEX'!B:B,A2130,'Tool Pneumatics CH4 VOC BTEX'!J:J)*Q2130</f>
        <v>0</v>
      </c>
      <c r="T2130" s="16">
        <f>SUMIF('Tool Pneumatics CH4 VOC BTEX'!B:B,A2130,'Tool Pneumatics CH4 VOC BTEX'!L:L)*Q2130</f>
        <v>0</v>
      </c>
      <c r="U2130" s="16">
        <f>SUMIF('Tool Pneumatics CH4 VOC BTEX'!B:B,A2130,'Tool Pneumatics CH4 VOC BTEX'!N:N)*Q2130</f>
        <v>0</v>
      </c>
    </row>
    <row r="2131" spans="1:21" x14ac:dyDescent="0.25">
      <c r="A2131" s="1" t="s">
        <v>5228</v>
      </c>
      <c r="B2131" s="1" t="s">
        <v>1542</v>
      </c>
      <c r="C2131" s="1" t="s">
        <v>2046</v>
      </c>
      <c r="D2131" s="3" t="s">
        <v>1015</v>
      </c>
      <c r="E2131" s="3" t="s">
        <v>23961</v>
      </c>
      <c r="F2131" s="1" t="s">
        <v>2280</v>
      </c>
      <c r="G2131" s="1">
        <v>0</v>
      </c>
      <c r="H2131" s="1" t="s">
        <v>27474</v>
      </c>
      <c r="I2131" s="1">
        <v>0</v>
      </c>
      <c r="J2131" s="1" t="s">
        <v>27474</v>
      </c>
      <c r="K2131" s="1">
        <f t="shared" si="132"/>
        <v>0</v>
      </c>
      <c r="L2131" s="2">
        <f>SUMIFS('Basin Total Well Counts'!B:B,'Basin Total Well Counts'!A:A,F2131)</f>
        <v>246</v>
      </c>
      <c r="M2131" s="4">
        <f t="shared" si="133"/>
        <v>0</v>
      </c>
      <c r="N2131" s="2">
        <f>SUMIF('Basin Emissions'!A:A,F2131,'Basin Emissions'!B:B)</f>
        <v>1726.0071354000004</v>
      </c>
      <c r="O2131" s="8">
        <f t="shared" si="134"/>
        <v>0</v>
      </c>
      <c r="P2131" s="7">
        <f>SUMIF('Tool Pneumatics CH4 VOC BTEX'!B:B,A2131,'Tool Pneumatics CH4 VOC BTEX'!F:F)</f>
        <v>3.5899999141693102</v>
      </c>
      <c r="Q2131" s="14">
        <f t="shared" si="135"/>
        <v>0</v>
      </c>
      <c r="R2131" s="16">
        <f>SUMIF('Tool Pneumatics CH4 VOC BTEX'!B:B,A2131,'Tool Pneumatics CH4 VOC BTEX'!H:H)*Q2131</f>
        <v>0</v>
      </c>
      <c r="S2131" s="16">
        <f>SUMIF('Tool Pneumatics CH4 VOC BTEX'!B:B,A2131,'Tool Pneumatics CH4 VOC BTEX'!J:J)*Q2131</f>
        <v>0</v>
      </c>
      <c r="T2131" s="16">
        <f>SUMIF('Tool Pneumatics CH4 VOC BTEX'!B:B,A2131,'Tool Pneumatics CH4 VOC BTEX'!L:L)*Q2131</f>
        <v>0</v>
      </c>
      <c r="U2131" s="16">
        <f>SUMIF('Tool Pneumatics CH4 VOC BTEX'!B:B,A2131,'Tool Pneumatics CH4 VOC BTEX'!N:N)*Q2131</f>
        <v>0</v>
      </c>
    </row>
    <row r="2132" spans="1:21" x14ac:dyDescent="0.25">
      <c r="A2132" s="1" t="s">
        <v>5229</v>
      </c>
      <c r="B2132" s="1" t="s">
        <v>1542</v>
      </c>
      <c r="C2132" s="1" t="s">
        <v>5230</v>
      </c>
      <c r="D2132" s="3" t="s">
        <v>3649</v>
      </c>
      <c r="E2132" s="3" t="s">
        <v>2421</v>
      </c>
      <c r="F2132" s="1" t="s">
        <v>2280</v>
      </c>
      <c r="G2132" s="1">
        <v>0</v>
      </c>
      <c r="H2132" s="1" t="s">
        <v>27474</v>
      </c>
      <c r="I2132" s="1">
        <v>0</v>
      </c>
      <c r="J2132" s="1" t="s">
        <v>27474</v>
      </c>
      <c r="K2132" s="1">
        <f t="shared" si="132"/>
        <v>0</v>
      </c>
      <c r="L2132" s="2">
        <f>SUMIFS('Basin Total Well Counts'!B:B,'Basin Total Well Counts'!A:A,F2132)</f>
        <v>246</v>
      </c>
      <c r="M2132" s="4">
        <f t="shared" si="133"/>
        <v>0</v>
      </c>
      <c r="N2132" s="2">
        <f>SUMIF('Basin Emissions'!A:A,F2132,'Basin Emissions'!B:B)</f>
        <v>1726.0071354000004</v>
      </c>
      <c r="O2132" s="8">
        <f t="shared" si="134"/>
        <v>0</v>
      </c>
      <c r="P2132" s="7">
        <f>SUMIF('Tool Pneumatics CH4 VOC BTEX'!B:B,A2132,'Tool Pneumatics CH4 VOC BTEX'!F:F)</f>
        <v>3.5899999141693102</v>
      </c>
      <c r="Q2132" s="14">
        <f t="shared" si="135"/>
        <v>0</v>
      </c>
      <c r="R2132" s="16">
        <f>SUMIF('Tool Pneumatics CH4 VOC BTEX'!B:B,A2132,'Tool Pneumatics CH4 VOC BTEX'!H:H)*Q2132</f>
        <v>0</v>
      </c>
      <c r="S2132" s="16">
        <f>SUMIF('Tool Pneumatics CH4 VOC BTEX'!B:B,A2132,'Tool Pneumatics CH4 VOC BTEX'!J:J)*Q2132</f>
        <v>0</v>
      </c>
      <c r="T2132" s="16">
        <f>SUMIF('Tool Pneumatics CH4 VOC BTEX'!B:B,A2132,'Tool Pneumatics CH4 VOC BTEX'!L:L)*Q2132</f>
        <v>0</v>
      </c>
      <c r="U2132" s="16">
        <f>SUMIF('Tool Pneumatics CH4 VOC BTEX'!B:B,A2132,'Tool Pneumatics CH4 VOC BTEX'!N:N)*Q2132</f>
        <v>0</v>
      </c>
    </row>
    <row r="2133" spans="1:21" x14ac:dyDescent="0.25">
      <c r="A2133" s="1" t="s">
        <v>5231</v>
      </c>
      <c r="B2133" s="1" t="s">
        <v>1495</v>
      </c>
      <c r="C2133" s="1" t="s">
        <v>3380</v>
      </c>
      <c r="D2133" s="3" t="s">
        <v>3649</v>
      </c>
      <c r="E2133" s="3" t="s">
        <v>2421</v>
      </c>
      <c r="F2133" s="1" t="s">
        <v>1006</v>
      </c>
      <c r="G2133" s="1">
        <v>0</v>
      </c>
      <c r="H2133" s="1" t="s">
        <v>27474</v>
      </c>
      <c r="I2133" s="1">
        <v>0</v>
      </c>
      <c r="J2133" s="1" t="s">
        <v>27474</v>
      </c>
      <c r="K2133" s="1">
        <f t="shared" si="132"/>
        <v>0</v>
      </c>
      <c r="L2133" s="2">
        <f>SUMIFS('Basin Total Well Counts'!B:B,'Basin Total Well Counts'!A:A,F2133)</f>
        <v>15782</v>
      </c>
      <c r="M2133" s="4">
        <f t="shared" si="133"/>
        <v>0</v>
      </c>
      <c r="N2133" s="2">
        <f>SUMIF('Basin Emissions'!A:A,F2133,'Basin Emissions'!B:B)</f>
        <v>399.6723537336</v>
      </c>
      <c r="O2133" s="8">
        <f t="shared" si="134"/>
        <v>0</v>
      </c>
      <c r="P2133" s="7">
        <f>SUMIF('Tool Pneumatics CH4 VOC BTEX'!B:B,A2133,'Tool Pneumatics CH4 VOC BTEX'!F:F)</f>
        <v>4.9166021347045898</v>
      </c>
      <c r="Q2133" s="14">
        <f t="shared" si="135"/>
        <v>0</v>
      </c>
      <c r="R2133" s="16">
        <f>SUMIF('Tool Pneumatics CH4 VOC BTEX'!B:B,A2133,'Tool Pneumatics CH4 VOC BTEX'!H:H)*Q2133</f>
        <v>0</v>
      </c>
      <c r="S2133" s="16">
        <f>SUMIF('Tool Pneumatics CH4 VOC BTEX'!B:B,A2133,'Tool Pneumatics CH4 VOC BTEX'!J:J)*Q2133</f>
        <v>0</v>
      </c>
      <c r="T2133" s="16">
        <f>SUMIF('Tool Pneumatics CH4 VOC BTEX'!B:B,A2133,'Tool Pneumatics CH4 VOC BTEX'!L:L)*Q2133</f>
        <v>0</v>
      </c>
      <c r="U2133" s="16">
        <f>SUMIF('Tool Pneumatics CH4 VOC BTEX'!B:B,A2133,'Tool Pneumatics CH4 VOC BTEX'!N:N)*Q2133</f>
        <v>0</v>
      </c>
    </row>
    <row r="2134" spans="1:21" x14ac:dyDescent="0.25">
      <c r="A2134" s="1" t="s">
        <v>5232</v>
      </c>
      <c r="B2134" s="1" t="s">
        <v>1495</v>
      </c>
      <c r="C2134" s="1" t="s">
        <v>5233</v>
      </c>
      <c r="D2134" s="3" t="s">
        <v>3649</v>
      </c>
      <c r="E2134" s="3" t="s">
        <v>2421</v>
      </c>
      <c r="F2134" s="1" t="s">
        <v>996</v>
      </c>
      <c r="G2134" s="1">
        <v>234</v>
      </c>
      <c r="H2134" s="1" t="s">
        <v>27474</v>
      </c>
      <c r="I2134" s="1">
        <v>0</v>
      </c>
      <c r="J2134" s="1" t="s">
        <v>27474</v>
      </c>
      <c r="K2134" s="1">
        <f t="shared" si="132"/>
        <v>234</v>
      </c>
      <c r="L2134" s="2">
        <f>SUMIFS('Basin Total Well Counts'!B:B,'Basin Total Well Counts'!A:A,F2134)</f>
        <v>36190</v>
      </c>
      <c r="M2134" s="4">
        <f t="shared" si="133"/>
        <v>6.4658745509809335E-3</v>
      </c>
      <c r="N2134" s="2">
        <f>SUMIF('Basin Emissions'!A:A,F2134,'Basin Emissions'!B:B)</f>
        <v>3364.4013914898001</v>
      </c>
      <c r="O2134" s="8">
        <f t="shared" si="134"/>
        <v>21.75379733651874</v>
      </c>
      <c r="P2134" s="7">
        <f>SUMIF('Tool Pneumatics CH4 VOC BTEX'!B:B,A2134,'Tool Pneumatics CH4 VOC BTEX'!F:F)</f>
        <v>2.5644600391387899</v>
      </c>
      <c r="Q2134" s="14">
        <f t="shared" si="135"/>
        <v>9.3505885987981436</v>
      </c>
      <c r="R2134" s="16">
        <f>SUMIF('Tool Pneumatics CH4 VOC BTEX'!B:B,A2134,'Tool Pneumatics CH4 VOC BTEX'!H:H)*Q2134</f>
        <v>2.0271888910661983E-3</v>
      </c>
      <c r="S2134" s="16">
        <f>SUMIF('Tool Pneumatics CH4 VOC BTEX'!B:B,A2134,'Tool Pneumatics CH4 VOC BTEX'!J:J)*Q2134</f>
        <v>9.8551838192857048E-4</v>
      </c>
      <c r="T2134" s="16">
        <f>SUMIF('Tool Pneumatics CH4 VOC BTEX'!B:B,A2134,'Tool Pneumatics CH4 VOC BTEX'!L:L)*Q2134</f>
        <v>8.5004937822451814E-3</v>
      </c>
      <c r="U2134" s="16">
        <f>SUMIF('Tool Pneumatics CH4 VOC BTEX'!B:B,A2134,'Tool Pneumatics CH4 VOC BTEX'!N:N)*Q2134</f>
        <v>7.0796446975418649E-3</v>
      </c>
    </row>
    <row r="2135" spans="1:21" x14ac:dyDescent="0.25">
      <c r="A2135" s="1" t="s">
        <v>5234</v>
      </c>
      <c r="B2135" s="1" t="s">
        <v>1495</v>
      </c>
      <c r="C2135" s="1" t="s">
        <v>5235</v>
      </c>
      <c r="D2135" s="3" t="s">
        <v>3649</v>
      </c>
      <c r="E2135" s="3" t="s">
        <v>2421</v>
      </c>
      <c r="F2135" s="1" t="s">
        <v>6802</v>
      </c>
      <c r="G2135" s="1">
        <v>128</v>
      </c>
      <c r="H2135" s="1" t="s">
        <v>27474</v>
      </c>
      <c r="I2135" s="1">
        <v>1</v>
      </c>
      <c r="J2135" s="1" t="s">
        <v>27474</v>
      </c>
      <c r="K2135" s="1">
        <f t="shared" si="132"/>
        <v>129</v>
      </c>
      <c r="L2135" s="2">
        <f>SUMIFS('Basin Total Well Counts'!B:B,'Basin Total Well Counts'!A:A,F2135)</f>
        <v>502</v>
      </c>
      <c r="M2135" s="4">
        <f t="shared" si="133"/>
        <v>0.25697211155378485</v>
      </c>
      <c r="N2135" s="2">
        <f>SUMIF('Basin Emissions'!A:A,F2135,'Basin Emissions'!B:B)</f>
        <v>15338.377142599998</v>
      </c>
      <c r="O2135" s="8">
        <f t="shared" si="134"/>
        <v>3941.5351621422305</v>
      </c>
      <c r="P2135" s="7">
        <f>SUMIF('Tool Pneumatics CH4 VOC BTEX'!B:B,A2135,'Tool Pneumatics CH4 VOC BTEX'!F:F)</f>
        <v>25.404619216918899</v>
      </c>
      <c r="Q2135" s="14">
        <f t="shared" si="135"/>
        <v>171.02221340660259</v>
      </c>
      <c r="R2135" s="16">
        <f>SUMIF('Tool Pneumatics CH4 VOC BTEX'!B:B,A2135,'Tool Pneumatics CH4 VOC BTEX'!H:H)*Q2135</f>
        <v>0</v>
      </c>
      <c r="S2135" s="16">
        <f>SUMIF('Tool Pneumatics CH4 VOC BTEX'!B:B,A2135,'Tool Pneumatics CH4 VOC BTEX'!J:J)*Q2135</f>
        <v>0</v>
      </c>
      <c r="T2135" s="16">
        <f>SUMIF('Tool Pneumatics CH4 VOC BTEX'!B:B,A2135,'Tool Pneumatics CH4 VOC BTEX'!L:L)*Q2135</f>
        <v>0</v>
      </c>
      <c r="U2135" s="16">
        <f>SUMIF('Tool Pneumatics CH4 VOC BTEX'!B:B,A2135,'Tool Pneumatics CH4 VOC BTEX'!N:N)*Q2135</f>
        <v>0</v>
      </c>
    </row>
    <row r="2136" spans="1:21" x14ac:dyDescent="0.25">
      <c r="A2136" s="1" t="s">
        <v>5236</v>
      </c>
      <c r="B2136" s="1" t="s">
        <v>1495</v>
      </c>
      <c r="C2136" s="1" t="s">
        <v>1807</v>
      </c>
      <c r="D2136" s="3" t="s">
        <v>2280</v>
      </c>
      <c r="E2136" s="3" t="s">
        <v>23961</v>
      </c>
      <c r="F2136" s="1" t="s">
        <v>996</v>
      </c>
      <c r="G2136" s="1">
        <v>1345</v>
      </c>
      <c r="H2136" s="1" t="s">
        <v>27474</v>
      </c>
      <c r="I2136" s="1">
        <v>5</v>
      </c>
      <c r="J2136" s="1" t="s">
        <v>27474</v>
      </c>
      <c r="K2136" s="1">
        <f t="shared" si="132"/>
        <v>1350</v>
      </c>
      <c r="L2136" s="2">
        <f>SUMIFS('Basin Total Well Counts'!B:B,'Basin Total Well Counts'!A:A,F2136)</f>
        <v>36190</v>
      </c>
      <c r="M2136" s="4">
        <f t="shared" si="133"/>
        <v>3.7303122409505389E-2</v>
      </c>
      <c r="N2136" s="2">
        <f>SUMIF('Basin Emissions'!A:A,F2136,'Basin Emissions'!B:B)</f>
        <v>3364.4013914898001</v>
      </c>
      <c r="O2136" s="8">
        <f t="shared" si="134"/>
        <v>125.50267694145427</v>
      </c>
      <c r="P2136" s="7">
        <f>SUMIF('Tool Pneumatics CH4 VOC BTEX'!B:B,A2136,'Tool Pneumatics CH4 VOC BTEX'!F:F)</f>
        <v>2.5644600391387899</v>
      </c>
      <c r="Q2136" s="14">
        <f t="shared" si="135"/>
        <v>53.945703454604669</v>
      </c>
      <c r="R2136" s="16">
        <f>SUMIF('Tool Pneumatics CH4 VOC BTEX'!B:B,A2136,'Tool Pneumatics CH4 VOC BTEX'!H:H)*Q2136</f>
        <v>1.1695320525381912E-2</v>
      </c>
      <c r="S2136" s="16">
        <f>SUMIF('Tool Pneumatics CH4 VOC BTEX'!B:B,A2136,'Tool Pneumatics CH4 VOC BTEX'!J:J)*Q2136</f>
        <v>5.685682972664829E-3</v>
      </c>
      <c r="T2136" s="16">
        <f>SUMIF('Tool Pneumatics CH4 VOC BTEX'!B:B,A2136,'Tool Pneumatics CH4 VOC BTEX'!L:L)*Q2136</f>
        <v>4.9041310282183732E-2</v>
      </c>
      <c r="U2136" s="16">
        <f>SUMIF('Tool Pneumatics CH4 VOC BTEX'!B:B,A2136,'Tool Pneumatics CH4 VOC BTEX'!N:N)*Q2136</f>
        <v>4.0844104024279987E-2</v>
      </c>
    </row>
    <row r="2137" spans="1:21" x14ac:dyDescent="0.25">
      <c r="A2137" s="1" t="s">
        <v>5237</v>
      </c>
      <c r="B2137" s="1" t="s">
        <v>1495</v>
      </c>
      <c r="C2137" s="1" t="s">
        <v>5238</v>
      </c>
      <c r="D2137" s="3" t="s">
        <v>2280</v>
      </c>
      <c r="E2137" s="3" t="s">
        <v>23961</v>
      </c>
      <c r="F2137" s="1" t="s">
        <v>996</v>
      </c>
      <c r="G2137" s="1">
        <v>500</v>
      </c>
      <c r="H2137" s="1" t="s">
        <v>27474</v>
      </c>
      <c r="I2137" s="1">
        <v>1</v>
      </c>
      <c r="J2137" s="1" t="s">
        <v>27474</v>
      </c>
      <c r="K2137" s="1">
        <f t="shared" si="132"/>
        <v>501</v>
      </c>
      <c r="L2137" s="2">
        <f>SUMIFS('Basin Total Well Counts'!B:B,'Basin Total Well Counts'!A:A,F2137)</f>
        <v>36190</v>
      </c>
      <c r="M2137" s="4">
        <f t="shared" si="133"/>
        <v>1.3843603205305333E-2</v>
      </c>
      <c r="N2137" s="2">
        <f>SUMIF('Basin Emissions'!A:A,F2137,'Basin Emissions'!B:B)</f>
        <v>3364.4013914898001</v>
      </c>
      <c r="O2137" s="8">
        <f t="shared" si="134"/>
        <v>46.575437887161918</v>
      </c>
      <c r="P2137" s="7">
        <f>SUMIF('Tool Pneumatics CH4 VOC BTEX'!B:B,A2137,'Tool Pneumatics CH4 VOC BTEX'!F:F)</f>
        <v>2.5644600391387899</v>
      </c>
      <c r="Q2137" s="14">
        <f t="shared" si="135"/>
        <v>20.019849948708845</v>
      </c>
      <c r="R2137" s="16">
        <f>SUMIF('Tool Pneumatics CH4 VOC BTEX'!B:B,A2137,'Tool Pneumatics CH4 VOC BTEX'!H:H)*Q2137</f>
        <v>4.3402633949750653E-3</v>
      </c>
      <c r="S2137" s="16">
        <f>SUMIF('Tool Pneumatics CH4 VOC BTEX'!B:B,A2137,'Tool Pneumatics CH4 VOC BTEX'!J:J)*Q2137</f>
        <v>2.1100201254111699E-3</v>
      </c>
      <c r="T2137" s="16">
        <f>SUMIF('Tool Pneumatics CH4 VOC BTEX'!B:B,A2137,'Tool Pneumatics CH4 VOC BTEX'!L:L)*Q2137</f>
        <v>1.8199775149165966E-2</v>
      </c>
      <c r="U2137" s="16">
        <f>SUMIF('Tool Pneumatics CH4 VOC BTEX'!B:B,A2137,'Tool Pneumatics CH4 VOC BTEX'!N:N)*Q2137</f>
        <v>1.5157700826788351E-2</v>
      </c>
    </row>
    <row r="2138" spans="1:21" x14ac:dyDescent="0.25">
      <c r="A2138" s="1" t="s">
        <v>5239</v>
      </c>
      <c r="B2138" s="1" t="s">
        <v>1495</v>
      </c>
      <c r="C2138" s="1" t="s">
        <v>3080</v>
      </c>
      <c r="D2138" s="3" t="s">
        <v>1015</v>
      </c>
      <c r="E2138" s="3" t="s">
        <v>23961</v>
      </c>
      <c r="F2138" s="1" t="s">
        <v>996</v>
      </c>
      <c r="G2138" s="1">
        <v>544</v>
      </c>
      <c r="H2138" s="1" t="s">
        <v>27474</v>
      </c>
      <c r="I2138" s="1">
        <v>1</v>
      </c>
      <c r="J2138" s="1" t="s">
        <v>27474</v>
      </c>
      <c r="K2138" s="1">
        <f t="shared" si="132"/>
        <v>545</v>
      </c>
      <c r="L2138" s="2">
        <f>SUMIFS('Basin Total Well Counts'!B:B,'Basin Total Well Counts'!A:A,F2138)</f>
        <v>36190</v>
      </c>
      <c r="M2138" s="4">
        <f t="shared" si="133"/>
        <v>1.5059408676429954E-2</v>
      </c>
      <c r="N2138" s="2">
        <f>SUMIF('Basin Emissions'!A:A,F2138,'Basin Emissions'!B:B)</f>
        <v>3364.4013914898001</v>
      </c>
      <c r="O2138" s="8">
        <f t="shared" si="134"/>
        <v>50.665895505994506</v>
      </c>
      <c r="P2138" s="7">
        <f>SUMIF('Tool Pneumatics CH4 VOC BTEX'!B:B,A2138,'Tool Pneumatics CH4 VOC BTEX'!F:F)</f>
        <v>2.5644600391387899</v>
      </c>
      <c r="Q2138" s="14">
        <f t="shared" si="135"/>
        <v>21.77808028352559</v>
      </c>
      <c r="R2138" s="16">
        <f>SUMIF('Tool Pneumatics CH4 VOC BTEX'!B:B,A2138,'Tool Pneumatics CH4 VOC BTEX'!H:H)*Q2138</f>
        <v>4.7214442120986242E-3</v>
      </c>
      <c r="S2138" s="16">
        <f>SUMIF('Tool Pneumatics CH4 VOC BTEX'!B:B,A2138,'Tool Pneumatics CH4 VOC BTEX'!J:J)*Q2138</f>
        <v>2.2953312741498754E-3</v>
      </c>
      <c r="T2138" s="16">
        <f>SUMIF('Tool Pneumatics CH4 VOC BTEX'!B:B,A2138,'Tool Pneumatics CH4 VOC BTEX'!L:L)*Q2138</f>
        <v>1.97981585954001E-2</v>
      </c>
      <c r="U2138" s="16">
        <f>SUMIF('Tool Pneumatics CH4 VOC BTEX'!B:B,A2138,'Tool Pneumatics CH4 VOC BTEX'!N:N)*Q2138</f>
        <v>1.648891606906118E-2</v>
      </c>
    </row>
    <row r="2139" spans="1:21" x14ac:dyDescent="0.25">
      <c r="A2139" s="1" t="s">
        <v>5240</v>
      </c>
      <c r="B2139" s="1" t="s">
        <v>1495</v>
      </c>
      <c r="C2139" s="1" t="s">
        <v>2847</v>
      </c>
      <c r="D2139" s="3" t="s">
        <v>3649</v>
      </c>
      <c r="E2139" s="3" t="s">
        <v>2421</v>
      </c>
      <c r="F2139" s="1" t="s">
        <v>6802</v>
      </c>
      <c r="G2139" s="1">
        <v>36</v>
      </c>
      <c r="H2139" s="1" t="s">
        <v>27474</v>
      </c>
      <c r="I2139" s="1">
        <v>0</v>
      </c>
      <c r="J2139" s="1" t="s">
        <v>27474</v>
      </c>
      <c r="K2139" s="1">
        <f t="shared" si="132"/>
        <v>36</v>
      </c>
      <c r="L2139" s="2">
        <f>SUMIFS('Basin Total Well Counts'!B:B,'Basin Total Well Counts'!A:A,F2139)</f>
        <v>502</v>
      </c>
      <c r="M2139" s="4">
        <f t="shared" si="133"/>
        <v>7.1713147410358571E-2</v>
      </c>
      <c r="N2139" s="2">
        <f>SUMIF('Basin Emissions'!A:A,F2139,'Basin Emissions'!B:B)</f>
        <v>15338.377142599998</v>
      </c>
      <c r="O2139" s="8">
        <f t="shared" si="134"/>
        <v>1099.9633010629482</v>
      </c>
      <c r="P2139" s="7">
        <f>SUMIF('Tool Pneumatics CH4 VOC BTEX'!B:B,A2139,'Tool Pneumatics CH4 VOC BTEX'!F:F)</f>
        <v>25.404619216918899</v>
      </c>
      <c r="Q2139" s="14">
        <f t="shared" si="135"/>
        <v>47.727129322772818</v>
      </c>
      <c r="R2139" s="16">
        <f>SUMIF('Tool Pneumatics CH4 VOC BTEX'!B:B,A2139,'Tool Pneumatics CH4 VOC BTEX'!H:H)*Q2139</f>
        <v>0</v>
      </c>
      <c r="S2139" s="16">
        <f>SUMIF('Tool Pneumatics CH4 VOC BTEX'!B:B,A2139,'Tool Pneumatics CH4 VOC BTEX'!J:J)*Q2139</f>
        <v>0</v>
      </c>
      <c r="T2139" s="16">
        <f>SUMIF('Tool Pneumatics CH4 VOC BTEX'!B:B,A2139,'Tool Pneumatics CH4 VOC BTEX'!L:L)*Q2139</f>
        <v>0</v>
      </c>
      <c r="U2139" s="16">
        <f>SUMIF('Tool Pneumatics CH4 VOC BTEX'!B:B,A2139,'Tool Pneumatics CH4 VOC BTEX'!N:N)*Q2139</f>
        <v>0</v>
      </c>
    </row>
    <row r="2140" spans="1:21" x14ac:dyDescent="0.25">
      <c r="A2140" s="1" t="s">
        <v>5241</v>
      </c>
      <c r="B2140" s="1" t="s">
        <v>1495</v>
      </c>
      <c r="C2140" s="1" t="s">
        <v>1823</v>
      </c>
      <c r="D2140" s="3" t="s">
        <v>2280</v>
      </c>
      <c r="E2140" s="3" t="s">
        <v>23961</v>
      </c>
      <c r="F2140" s="1" t="s">
        <v>996</v>
      </c>
      <c r="G2140" s="1">
        <v>604</v>
      </c>
      <c r="H2140" s="1" t="s">
        <v>27474</v>
      </c>
      <c r="I2140" s="1">
        <v>10</v>
      </c>
      <c r="J2140" s="1" t="s">
        <v>27474</v>
      </c>
      <c r="K2140" s="1">
        <f t="shared" si="132"/>
        <v>614</v>
      </c>
      <c r="L2140" s="2">
        <f>SUMIFS('Basin Total Well Counts'!B:B,'Basin Total Well Counts'!A:A,F2140)</f>
        <v>36190</v>
      </c>
      <c r="M2140" s="4">
        <f t="shared" si="133"/>
        <v>1.6966012710693562E-2</v>
      </c>
      <c r="N2140" s="2">
        <f>SUMIF('Basin Emissions'!A:A,F2140,'Basin Emissions'!B:B)</f>
        <v>3364.4013914898001</v>
      </c>
      <c r="O2140" s="8">
        <f t="shared" si="134"/>
        <v>57.080476771891057</v>
      </c>
      <c r="P2140" s="7">
        <f>SUMIF('Tool Pneumatics CH4 VOC BTEX'!B:B,A2140,'Tool Pneumatics CH4 VOC BTEX'!F:F)</f>
        <v>2.5644600391387899</v>
      </c>
      <c r="Q2140" s="14">
        <f t="shared" si="135"/>
        <v>24.535305126760942</v>
      </c>
      <c r="R2140" s="16">
        <f>SUMIF('Tool Pneumatics CH4 VOC BTEX'!B:B,A2140,'Tool Pneumatics CH4 VOC BTEX'!H:H)*Q2140</f>
        <v>5.3192050389514779E-3</v>
      </c>
      <c r="S2140" s="16">
        <f>SUMIF('Tool Pneumatics CH4 VOC BTEX'!B:B,A2140,'Tool Pneumatics CH4 VOC BTEX'!J:J)*Q2140</f>
        <v>2.5859328483083003E-3</v>
      </c>
      <c r="T2140" s="16">
        <f>SUMIF('Tool Pneumatics CH4 VOC BTEX'!B:B,A2140,'Tool Pneumatics CH4 VOC BTEX'!L:L)*Q2140</f>
        <v>2.2304714454267273E-2</v>
      </c>
      <c r="U2140" s="16">
        <f>SUMIF('Tool Pneumatics CH4 VOC BTEX'!B:B,A2140,'Tool Pneumatics CH4 VOC BTEX'!N:N)*Q2140</f>
        <v>1.8576503608079938E-2</v>
      </c>
    </row>
    <row r="2141" spans="1:21" x14ac:dyDescent="0.25">
      <c r="A2141" s="1" t="s">
        <v>5242</v>
      </c>
      <c r="B2141" s="1" t="s">
        <v>1495</v>
      </c>
      <c r="C2141" s="1" t="s">
        <v>2107</v>
      </c>
      <c r="D2141" s="3" t="s">
        <v>3649</v>
      </c>
      <c r="E2141" s="3" t="s">
        <v>2421</v>
      </c>
      <c r="F2141" s="1" t="s">
        <v>996</v>
      </c>
      <c r="G2141" s="1">
        <v>835</v>
      </c>
      <c r="H2141" s="1" t="s">
        <v>27474</v>
      </c>
      <c r="I2141" s="1">
        <v>1</v>
      </c>
      <c r="J2141" s="1" t="s">
        <v>27474</v>
      </c>
      <c r="K2141" s="1">
        <f t="shared" si="132"/>
        <v>836</v>
      </c>
      <c r="L2141" s="2">
        <f>SUMIFS('Basin Total Well Counts'!B:B,'Basin Total Well Counts'!A:A,F2141)</f>
        <v>36190</v>
      </c>
      <c r="M2141" s="4">
        <f t="shared" si="133"/>
        <v>2.3100303951367782E-2</v>
      </c>
      <c r="N2141" s="2">
        <f>SUMIF('Basin Emissions'!A:A,F2141,'Basin Emissions'!B:B)</f>
        <v>3364.4013914898001</v>
      </c>
      <c r="O2141" s="8">
        <f t="shared" si="134"/>
        <v>77.718694757819094</v>
      </c>
      <c r="P2141" s="7">
        <f>SUMIF('Tool Pneumatics CH4 VOC BTEX'!B:B,A2141,'Tool Pneumatics CH4 VOC BTEX'!F:F)</f>
        <v>2.5644600391387899</v>
      </c>
      <c r="Q2141" s="14">
        <f t="shared" si="135"/>
        <v>33.406376361518156</v>
      </c>
      <c r="R2141" s="16">
        <f>SUMIF('Tool Pneumatics CH4 VOC BTEX'!B:B,A2141,'Tool Pneumatics CH4 VOC BTEX'!H:H)*Q2141</f>
        <v>7.2424355253476154E-3</v>
      </c>
      <c r="S2141" s="16">
        <f>SUMIF('Tool Pneumatics CH4 VOC BTEX'!B:B,A2141,'Tool Pneumatics CH4 VOC BTEX'!J:J)*Q2141</f>
        <v>3.5209118260354057E-3</v>
      </c>
      <c r="T2141" s="16">
        <f>SUMIF('Tool Pneumatics CH4 VOC BTEX'!B:B,A2141,'Tool Pneumatics CH4 VOC BTEX'!L:L)*Q2141</f>
        <v>3.03692854784486E-2</v>
      </c>
      <c r="U2141" s="16">
        <f>SUMIF('Tool Pneumatics CH4 VOC BTEX'!B:B,A2141,'Tool Pneumatics CH4 VOC BTEX'!N:N)*Q2141</f>
        <v>2.5293089603183758E-2</v>
      </c>
    </row>
    <row r="2142" spans="1:21" x14ac:dyDescent="0.25">
      <c r="A2142" s="1" t="s">
        <v>5244</v>
      </c>
      <c r="B2142" s="1" t="s">
        <v>1495</v>
      </c>
      <c r="C2142" s="1" t="s">
        <v>3681</v>
      </c>
      <c r="D2142" s="3" t="s">
        <v>2280</v>
      </c>
      <c r="E2142" s="3" t="s">
        <v>23961</v>
      </c>
      <c r="F2142" s="1" t="s">
        <v>6803</v>
      </c>
      <c r="G2142" s="1">
        <v>263</v>
      </c>
      <c r="H2142" s="1" t="s">
        <v>27474</v>
      </c>
      <c r="I2142" s="1">
        <v>7</v>
      </c>
      <c r="J2142" s="1" t="s">
        <v>27474</v>
      </c>
      <c r="K2142" s="1">
        <f t="shared" si="132"/>
        <v>270</v>
      </c>
      <c r="L2142" s="2">
        <f>SUMIFS('Basin Total Well Counts'!B:B,'Basin Total Well Counts'!A:A,F2142)</f>
        <v>1825</v>
      </c>
      <c r="M2142" s="4">
        <f t="shared" si="133"/>
        <v>0.14794520547945206</v>
      </c>
      <c r="N2142" s="2">
        <f>SUMIF('Basin Emissions'!A:A,F2142,'Basin Emissions'!B:B)</f>
        <v>462.26802644949998</v>
      </c>
      <c r="O2142" s="8">
        <f t="shared" si="134"/>
        <v>68.39033815965206</v>
      </c>
      <c r="P2142" s="7">
        <f>SUMIF('Tool Pneumatics CH4 VOC BTEX'!B:B,A2142,'Tool Pneumatics CH4 VOC BTEX'!F:F)</f>
        <v>5.5065598487854004</v>
      </c>
      <c r="Q2142" s="14">
        <f t="shared" si="135"/>
        <v>13.690338763867745</v>
      </c>
      <c r="R2142" s="16">
        <f>SUMIF('Tool Pneumatics CH4 VOC BTEX'!B:B,A2142,'Tool Pneumatics CH4 VOC BTEX'!H:H)*Q2142</f>
        <v>2.5857174773670981E-3</v>
      </c>
      <c r="S2142" s="16">
        <f>SUMIF('Tool Pneumatics CH4 VOC BTEX'!B:B,A2142,'Tool Pneumatics CH4 VOC BTEX'!J:J)*Q2142</f>
        <v>1.2570476316768407E-3</v>
      </c>
      <c r="T2142" s="16">
        <f>SUMIF('Tool Pneumatics CH4 VOC BTEX'!B:B,A2142,'Tool Pneumatics CH4 VOC BTEX'!L:L)*Q2142</f>
        <v>1.0842539203987967E-2</v>
      </c>
      <c r="U2142" s="16">
        <f>SUMIF('Tool Pneumatics CH4 VOC BTEX'!B:B,A2142,'Tool Pneumatics CH4 VOC BTEX'!N:N)*Q2142</f>
        <v>9.0302201930580195E-3</v>
      </c>
    </row>
    <row r="2143" spans="1:21" x14ac:dyDescent="0.25">
      <c r="A2143" s="1" t="s">
        <v>5245</v>
      </c>
      <c r="B2143" s="1" t="s">
        <v>1495</v>
      </c>
      <c r="C2143" s="1" t="s">
        <v>1619</v>
      </c>
      <c r="D2143" s="3" t="s">
        <v>1015</v>
      </c>
      <c r="E2143" s="3" t="s">
        <v>23961</v>
      </c>
      <c r="F2143" s="1" t="s">
        <v>6794</v>
      </c>
      <c r="G2143" s="1">
        <v>0</v>
      </c>
      <c r="H2143" s="1" t="s">
        <v>27474</v>
      </c>
      <c r="I2143" s="1">
        <v>0</v>
      </c>
      <c r="J2143" s="1" t="s">
        <v>27474</v>
      </c>
      <c r="K2143" s="1">
        <f t="shared" si="132"/>
        <v>0</v>
      </c>
      <c r="L2143" s="2">
        <f>SUMIFS('Basin Total Well Counts'!B:B,'Basin Total Well Counts'!A:A,F2143)</f>
        <v>3313</v>
      </c>
      <c r="M2143" s="4">
        <f t="shared" si="133"/>
        <v>0</v>
      </c>
      <c r="N2143" s="2">
        <f>SUMIF('Basin Emissions'!A:A,F2143,'Basin Emissions'!B:B)</f>
        <v>7266.5188097413993</v>
      </c>
      <c r="O2143" s="8">
        <f t="shared" si="134"/>
        <v>0</v>
      </c>
      <c r="P2143" s="7">
        <f>SUMIF('Tool Pneumatics CH4 VOC BTEX'!B:B,A2143,'Tool Pneumatics CH4 VOC BTEX'!F:F)</f>
        <v>4.9166021347045898</v>
      </c>
      <c r="Q2143" s="14">
        <f t="shared" si="135"/>
        <v>0</v>
      </c>
      <c r="R2143" s="16">
        <f>SUMIF('Tool Pneumatics CH4 VOC BTEX'!B:B,A2143,'Tool Pneumatics CH4 VOC BTEX'!H:H)*Q2143</f>
        <v>0</v>
      </c>
      <c r="S2143" s="16">
        <f>SUMIF('Tool Pneumatics CH4 VOC BTEX'!B:B,A2143,'Tool Pneumatics CH4 VOC BTEX'!J:J)*Q2143</f>
        <v>0</v>
      </c>
      <c r="T2143" s="16">
        <f>SUMIF('Tool Pneumatics CH4 VOC BTEX'!B:B,A2143,'Tool Pneumatics CH4 VOC BTEX'!L:L)*Q2143</f>
        <v>0</v>
      </c>
      <c r="U2143" s="16">
        <f>SUMIF('Tool Pneumatics CH4 VOC BTEX'!B:B,A2143,'Tool Pneumatics CH4 VOC BTEX'!N:N)*Q2143</f>
        <v>0</v>
      </c>
    </row>
    <row r="2144" spans="1:21" x14ac:dyDescent="0.25">
      <c r="A2144" s="1" t="s">
        <v>5246</v>
      </c>
      <c r="B2144" s="1" t="s">
        <v>1495</v>
      </c>
      <c r="C2144" s="1" t="s">
        <v>1779</v>
      </c>
      <c r="D2144" s="3" t="s">
        <v>2280</v>
      </c>
      <c r="E2144" s="3" t="s">
        <v>23961</v>
      </c>
      <c r="F2144" s="1" t="s">
        <v>6802</v>
      </c>
      <c r="G2144" s="1">
        <v>0</v>
      </c>
      <c r="H2144" s="1" t="s">
        <v>27474</v>
      </c>
      <c r="I2144" s="1">
        <v>0</v>
      </c>
      <c r="J2144" s="1" t="s">
        <v>27474</v>
      </c>
      <c r="K2144" s="1">
        <f t="shared" si="132"/>
        <v>0</v>
      </c>
      <c r="L2144" s="2">
        <f>SUMIFS('Basin Total Well Counts'!B:B,'Basin Total Well Counts'!A:A,F2144)</f>
        <v>502</v>
      </c>
      <c r="M2144" s="4">
        <f t="shared" si="133"/>
        <v>0</v>
      </c>
      <c r="N2144" s="2">
        <f>SUMIF('Basin Emissions'!A:A,F2144,'Basin Emissions'!B:B)</f>
        <v>15338.377142599998</v>
      </c>
      <c r="O2144" s="8">
        <f t="shared" si="134"/>
        <v>0</v>
      </c>
      <c r="P2144" s="7">
        <f>SUMIF('Tool Pneumatics CH4 VOC BTEX'!B:B,A2144,'Tool Pneumatics CH4 VOC BTEX'!F:F)</f>
        <v>25.404619216918899</v>
      </c>
      <c r="Q2144" s="14">
        <f t="shared" si="135"/>
        <v>0</v>
      </c>
      <c r="R2144" s="16">
        <f>SUMIF('Tool Pneumatics CH4 VOC BTEX'!B:B,A2144,'Tool Pneumatics CH4 VOC BTEX'!H:H)*Q2144</f>
        <v>0</v>
      </c>
      <c r="S2144" s="16">
        <f>SUMIF('Tool Pneumatics CH4 VOC BTEX'!B:B,A2144,'Tool Pneumatics CH4 VOC BTEX'!J:J)*Q2144</f>
        <v>0</v>
      </c>
      <c r="T2144" s="16">
        <f>SUMIF('Tool Pneumatics CH4 VOC BTEX'!B:B,A2144,'Tool Pneumatics CH4 VOC BTEX'!L:L)*Q2144</f>
        <v>0</v>
      </c>
      <c r="U2144" s="16">
        <f>SUMIF('Tool Pneumatics CH4 VOC BTEX'!B:B,A2144,'Tool Pneumatics CH4 VOC BTEX'!N:N)*Q2144</f>
        <v>0</v>
      </c>
    </row>
    <row r="2145" spans="1:21" x14ac:dyDescent="0.25">
      <c r="A2145" s="1" t="s">
        <v>5247</v>
      </c>
      <c r="B2145" s="1" t="s">
        <v>1495</v>
      </c>
      <c r="C2145" s="1" t="s">
        <v>5248</v>
      </c>
      <c r="D2145" s="3" t="s">
        <v>3659</v>
      </c>
      <c r="E2145" s="3" t="s">
        <v>23961</v>
      </c>
      <c r="F2145" s="1" t="s">
        <v>4783</v>
      </c>
      <c r="G2145" s="1">
        <v>30</v>
      </c>
      <c r="H2145" s="1" t="s">
        <v>27474</v>
      </c>
      <c r="I2145" s="1">
        <v>0</v>
      </c>
      <c r="J2145" s="1" t="s">
        <v>27474</v>
      </c>
      <c r="K2145" s="1">
        <f t="shared" si="132"/>
        <v>30</v>
      </c>
      <c r="L2145" s="2">
        <f>SUMIFS('Basin Total Well Counts'!B:B,'Basin Total Well Counts'!A:A,F2145)</f>
        <v>528</v>
      </c>
      <c r="M2145" s="4">
        <f t="shared" si="133"/>
        <v>5.6818181818181816E-2</v>
      </c>
      <c r="N2145" s="2">
        <f>SUMIF('Basin Emissions'!A:A,F2145,'Basin Emissions'!B:B)</f>
        <v>236.29</v>
      </c>
      <c r="O2145" s="8">
        <f t="shared" si="134"/>
        <v>13.42556818181818</v>
      </c>
      <c r="P2145" s="7">
        <f>SUMIF('Tool Pneumatics CH4 VOC BTEX'!B:B,A2145,'Tool Pneumatics CH4 VOC BTEX'!F:F)</f>
        <v>4.9166021347045898</v>
      </c>
      <c r="Q2145" s="14">
        <f t="shared" si="135"/>
        <v>3.0100063827327301</v>
      </c>
      <c r="R2145" s="16">
        <f>SUMIF('Tool Pneumatics CH4 VOC BTEX'!B:B,A2145,'Tool Pneumatics CH4 VOC BTEX'!H:H)*Q2145</f>
        <v>4.6022065530039362E-3</v>
      </c>
      <c r="S2145" s="16">
        <f>SUMIF('Tool Pneumatics CH4 VOC BTEX'!B:B,A2145,'Tool Pneumatics CH4 VOC BTEX'!J:J)*Q2145</f>
        <v>9.6829131979592081E-5</v>
      </c>
      <c r="T2145" s="16">
        <f>SUMIF('Tool Pneumatics CH4 VOC BTEX'!B:B,A2145,'Tool Pneumatics CH4 VOC BTEX'!L:L)*Q2145</f>
        <v>1.7562319070285415E-3</v>
      </c>
      <c r="U2145" s="16">
        <f>SUMIF('Tool Pneumatics CH4 VOC BTEX'!B:B,A2145,'Tool Pneumatics CH4 VOC BTEX'!N:N)*Q2145</f>
        <v>1.4865182138658734E-3</v>
      </c>
    </row>
    <row r="2146" spans="1:21" x14ac:dyDescent="0.25">
      <c r="A2146" s="1" t="s">
        <v>5249</v>
      </c>
      <c r="B2146" s="1" t="s">
        <v>1495</v>
      </c>
      <c r="C2146" s="1" t="s">
        <v>1793</v>
      </c>
      <c r="D2146" s="3" t="s">
        <v>3649</v>
      </c>
      <c r="E2146" s="3" t="s">
        <v>2421</v>
      </c>
      <c r="F2146" s="1" t="s">
        <v>6794</v>
      </c>
      <c r="G2146" s="1">
        <v>22</v>
      </c>
      <c r="H2146" s="1" t="s">
        <v>27474</v>
      </c>
      <c r="I2146" s="1">
        <v>1</v>
      </c>
      <c r="J2146" s="1" t="s">
        <v>27474</v>
      </c>
      <c r="K2146" s="1">
        <f t="shared" si="132"/>
        <v>23</v>
      </c>
      <c r="L2146" s="2">
        <f>SUMIFS('Basin Total Well Counts'!B:B,'Basin Total Well Counts'!A:A,F2146)</f>
        <v>3313</v>
      </c>
      <c r="M2146" s="4">
        <f t="shared" si="133"/>
        <v>6.9423483247811647E-3</v>
      </c>
      <c r="N2146" s="2">
        <f>SUMIF('Basin Emissions'!A:A,F2146,'Basin Emissions'!B:B)</f>
        <v>7266.5188097413993</v>
      </c>
      <c r="O2146" s="8">
        <f t="shared" si="134"/>
        <v>50.446704685799027</v>
      </c>
      <c r="P2146" s="7">
        <f>SUMIF('Tool Pneumatics CH4 VOC BTEX'!B:B,A2146,'Tool Pneumatics CH4 VOC BTEX'!F:F)</f>
        <v>5.1165800094604501</v>
      </c>
      <c r="Q2146" s="14">
        <f t="shared" si="135"/>
        <v>10.868080333413989</v>
      </c>
      <c r="R2146" s="16">
        <f>SUMIF('Tool Pneumatics CH4 VOC BTEX'!B:B,A2146,'Tool Pneumatics CH4 VOC BTEX'!H:H)*Q2146</f>
        <v>1.0453099210039566E-2</v>
      </c>
      <c r="S2146" s="16">
        <f>SUMIF('Tool Pneumatics CH4 VOC BTEX'!B:B,A2146,'Tool Pneumatics CH4 VOC BTEX'!J:J)*Q2146</f>
        <v>1.1713225238254552E-4</v>
      </c>
      <c r="T2146" s="16">
        <f>SUMIF('Tool Pneumatics CH4 VOC BTEX'!B:B,A2146,'Tool Pneumatics CH4 VOC BTEX'!L:L)*Q2146</f>
        <v>7.4390621588582215E-3</v>
      </c>
      <c r="U2146" s="16">
        <f>SUMIF('Tool Pneumatics CH4 VOC BTEX'!B:B,A2146,'Tool Pneumatics CH4 VOC BTEX'!N:N)*Q2146</f>
        <v>3.0524852340743304E-3</v>
      </c>
    </row>
    <row r="2147" spans="1:21" x14ac:dyDescent="0.25">
      <c r="A2147" s="1" t="s">
        <v>5250</v>
      </c>
      <c r="B2147" s="1" t="s">
        <v>1495</v>
      </c>
      <c r="C2147" s="1" t="s">
        <v>5251</v>
      </c>
      <c r="D2147" s="3" t="s">
        <v>2280</v>
      </c>
      <c r="E2147" s="3" t="s">
        <v>23961</v>
      </c>
      <c r="F2147" s="1" t="s">
        <v>1006</v>
      </c>
      <c r="G2147" s="1">
        <v>612</v>
      </c>
      <c r="H2147" s="1" t="s">
        <v>27474</v>
      </c>
      <c r="I2147" s="1">
        <v>6</v>
      </c>
      <c r="J2147" s="1" t="s">
        <v>27474</v>
      </c>
      <c r="K2147" s="1">
        <f t="shared" si="132"/>
        <v>618</v>
      </c>
      <c r="L2147" s="2">
        <f>SUMIFS('Basin Total Well Counts'!B:B,'Basin Total Well Counts'!A:A,F2147)</f>
        <v>15782</v>
      </c>
      <c r="M2147" s="4">
        <f t="shared" si="133"/>
        <v>3.9158535039918896E-2</v>
      </c>
      <c r="N2147" s="2">
        <f>SUMIF('Basin Emissions'!A:A,F2147,'Basin Emissions'!B:B)</f>
        <v>399.6723537336</v>
      </c>
      <c r="O2147" s="8">
        <f t="shared" si="134"/>
        <v>15.650583868164036</v>
      </c>
      <c r="P2147" s="7">
        <f>SUMIF('Tool Pneumatics CH4 VOC BTEX'!B:B,A2147,'Tool Pneumatics CH4 VOC BTEX'!F:F)</f>
        <v>25.404619216918899</v>
      </c>
      <c r="Q2147" s="14">
        <f t="shared" si="135"/>
        <v>0.67907487416257029</v>
      </c>
      <c r="R2147" s="16">
        <f>SUMIF('Tool Pneumatics CH4 VOC BTEX'!B:B,A2147,'Tool Pneumatics CH4 VOC BTEX'!H:H)*Q2147</f>
        <v>0</v>
      </c>
      <c r="S2147" s="16">
        <f>SUMIF('Tool Pneumatics CH4 VOC BTEX'!B:B,A2147,'Tool Pneumatics CH4 VOC BTEX'!J:J)*Q2147</f>
        <v>0</v>
      </c>
      <c r="T2147" s="16">
        <f>SUMIF('Tool Pneumatics CH4 VOC BTEX'!B:B,A2147,'Tool Pneumatics CH4 VOC BTEX'!L:L)*Q2147</f>
        <v>0</v>
      </c>
      <c r="U2147" s="16">
        <f>SUMIF('Tool Pneumatics CH4 VOC BTEX'!B:B,A2147,'Tool Pneumatics CH4 VOC BTEX'!N:N)*Q2147</f>
        <v>0</v>
      </c>
    </row>
    <row r="2148" spans="1:21" x14ac:dyDescent="0.25">
      <c r="A2148" s="1" t="s">
        <v>5252</v>
      </c>
      <c r="B2148" s="1" t="s">
        <v>1495</v>
      </c>
      <c r="C2148" s="1" t="s">
        <v>1887</v>
      </c>
      <c r="D2148" s="3" t="s">
        <v>1015</v>
      </c>
      <c r="E2148" s="3" t="s">
        <v>23961</v>
      </c>
      <c r="F2148" s="1" t="s">
        <v>6803</v>
      </c>
      <c r="G2148" s="1">
        <v>45</v>
      </c>
      <c r="H2148" s="1" t="s">
        <v>27474</v>
      </c>
      <c r="I2148" s="1">
        <v>0</v>
      </c>
      <c r="J2148" s="1" t="s">
        <v>27474</v>
      </c>
      <c r="K2148" s="1">
        <f t="shared" si="132"/>
        <v>45</v>
      </c>
      <c r="L2148" s="2">
        <f>SUMIFS('Basin Total Well Counts'!B:B,'Basin Total Well Counts'!A:A,F2148)</f>
        <v>1825</v>
      </c>
      <c r="M2148" s="4">
        <f t="shared" si="133"/>
        <v>2.4657534246575342E-2</v>
      </c>
      <c r="N2148" s="2">
        <f>SUMIF('Basin Emissions'!A:A,F2148,'Basin Emissions'!B:B)</f>
        <v>462.26802644949998</v>
      </c>
      <c r="O2148" s="8">
        <f t="shared" si="134"/>
        <v>11.398389693275341</v>
      </c>
      <c r="P2148" s="7">
        <f>SUMIF('Tool Pneumatics CH4 VOC BTEX'!B:B,A2148,'Tool Pneumatics CH4 VOC BTEX'!F:F)</f>
        <v>5.5065598487854004</v>
      </c>
      <c r="Q2148" s="14">
        <f t="shared" si="135"/>
        <v>2.2817231273112899</v>
      </c>
      <c r="R2148" s="16">
        <f>SUMIF('Tool Pneumatics CH4 VOC BTEX'!B:B,A2148,'Tool Pneumatics CH4 VOC BTEX'!H:H)*Q2148</f>
        <v>4.3095291289451618E-4</v>
      </c>
      <c r="S2148" s="16">
        <f>SUMIF('Tool Pneumatics CH4 VOC BTEX'!B:B,A2148,'Tool Pneumatics CH4 VOC BTEX'!J:J)*Q2148</f>
        <v>2.0950793861280673E-4</v>
      </c>
      <c r="T2148" s="16">
        <f>SUMIF('Tool Pneumatics CH4 VOC BTEX'!B:B,A2148,'Tool Pneumatics CH4 VOC BTEX'!L:L)*Q2148</f>
        <v>1.8070898673313272E-3</v>
      </c>
      <c r="U2148" s="16">
        <f>SUMIF('Tool Pneumatics CH4 VOC BTEX'!B:B,A2148,'Tool Pneumatics CH4 VOC BTEX'!N:N)*Q2148</f>
        <v>1.5050366988430027E-3</v>
      </c>
    </row>
    <row r="2149" spans="1:21" x14ac:dyDescent="0.25">
      <c r="A2149" s="1" t="s">
        <v>5253</v>
      </c>
      <c r="B2149" s="1" t="s">
        <v>1495</v>
      </c>
      <c r="C2149" s="1" t="s">
        <v>5254</v>
      </c>
      <c r="D2149" s="3" t="s">
        <v>2280</v>
      </c>
      <c r="E2149" s="3" t="s">
        <v>23961</v>
      </c>
      <c r="F2149" s="1" t="s">
        <v>6803</v>
      </c>
      <c r="G2149" s="1">
        <v>0</v>
      </c>
      <c r="H2149" s="1" t="s">
        <v>27474</v>
      </c>
      <c r="I2149" s="1">
        <v>0</v>
      </c>
      <c r="J2149" s="1" t="s">
        <v>27474</v>
      </c>
      <c r="K2149" s="1">
        <f t="shared" si="132"/>
        <v>0</v>
      </c>
      <c r="L2149" s="2">
        <f>SUMIFS('Basin Total Well Counts'!B:B,'Basin Total Well Counts'!A:A,F2149)</f>
        <v>1825</v>
      </c>
      <c r="M2149" s="4">
        <f t="shared" si="133"/>
        <v>0</v>
      </c>
      <c r="N2149" s="2">
        <f>SUMIF('Basin Emissions'!A:A,F2149,'Basin Emissions'!B:B)</f>
        <v>462.26802644949998</v>
      </c>
      <c r="O2149" s="8">
        <f t="shared" si="134"/>
        <v>0</v>
      </c>
      <c r="P2149" s="7">
        <f>SUMIF('Tool Pneumatics CH4 VOC BTEX'!B:B,A2149,'Tool Pneumatics CH4 VOC BTEX'!F:F)</f>
        <v>5.5065598487854004</v>
      </c>
      <c r="Q2149" s="14">
        <f t="shared" si="135"/>
        <v>0</v>
      </c>
      <c r="R2149" s="16">
        <f>SUMIF('Tool Pneumatics CH4 VOC BTEX'!B:B,A2149,'Tool Pneumatics CH4 VOC BTEX'!H:H)*Q2149</f>
        <v>0</v>
      </c>
      <c r="S2149" s="16">
        <f>SUMIF('Tool Pneumatics CH4 VOC BTEX'!B:B,A2149,'Tool Pneumatics CH4 VOC BTEX'!J:J)*Q2149</f>
        <v>0</v>
      </c>
      <c r="T2149" s="16">
        <f>SUMIF('Tool Pneumatics CH4 VOC BTEX'!B:B,A2149,'Tool Pneumatics CH4 VOC BTEX'!L:L)*Q2149</f>
        <v>0</v>
      </c>
      <c r="U2149" s="16">
        <f>SUMIF('Tool Pneumatics CH4 VOC BTEX'!B:B,A2149,'Tool Pneumatics CH4 VOC BTEX'!N:N)*Q2149</f>
        <v>0</v>
      </c>
    </row>
    <row r="2150" spans="1:21" x14ac:dyDescent="0.25">
      <c r="A2150" s="1" t="s">
        <v>5255</v>
      </c>
      <c r="B2150" s="1" t="s">
        <v>1495</v>
      </c>
      <c r="C2150" s="1" t="s">
        <v>1645</v>
      </c>
      <c r="D2150" s="3" t="s">
        <v>3659</v>
      </c>
      <c r="E2150" s="3" t="s">
        <v>23961</v>
      </c>
      <c r="F2150" s="1" t="s">
        <v>6794</v>
      </c>
      <c r="G2150" s="1">
        <v>0</v>
      </c>
      <c r="H2150" s="1" t="s">
        <v>27474</v>
      </c>
      <c r="I2150" s="1">
        <v>4</v>
      </c>
      <c r="J2150" s="1" t="s">
        <v>27474</v>
      </c>
      <c r="K2150" s="1">
        <f t="shared" si="132"/>
        <v>4</v>
      </c>
      <c r="L2150" s="2">
        <f>SUMIFS('Basin Total Well Counts'!B:B,'Basin Total Well Counts'!A:A,F2150)</f>
        <v>3313</v>
      </c>
      <c r="M2150" s="4">
        <f t="shared" si="133"/>
        <v>1.2073649260488982E-3</v>
      </c>
      <c r="N2150" s="2">
        <f>SUMIF('Basin Emissions'!A:A,F2150,'Basin Emissions'!B:B)</f>
        <v>7266.5188097413993</v>
      </c>
      <c r="O2150" s="8">
        <f t="shared" si="134"/>
        <v>8.7733399453563532</v>
      </c>
      <c r="P2150" s="7">
        <f>SUMIF('Tool Pneumatics CH4 VOC BTEX'!B:B,A2150,'Tool Pneumatics CH4 VOC BTEX'!F:F)</f>
        <v>4.9166021347045898</v>
      </c>
      <c r="Q2150" s="14">
        <f t="shared" si="135"/>
        <v>1.9669788924963265</v>
      </c>
      <c r="R2150" s="16">
        <f>SUMIF('Tool Pneumatics CH4 VOC BTEX'!B:B,A2150,'Tool Pneumatics CH4 VOC BTEX'!H:H)*Q2150</f>
        <v>3.0074498182453917E-3</v>
      </c>
      <c r="S2150" s="16">
        <f>SUMIF('Tool Pneumatics CH4 VOC BTEX'!B:B,A2150,'Tool Pneumatics CH4 VOC BTEX'!J:J)*Q2150</f>
        <v>6.3275898641013091E-5</v>
      </c>
      <c r="T2150" s="16">
        <f>SUMIF('Tool Pneumatics CH4 VOC BTEX'!B:B,A2150,'Tool Pneumatics CH4 VOC BTEX'!L:L)*Q2150</f>
        <v>1.1476623808077977E-3</v>
      </c>
      <c r="U2150" s="16">
        <f>SUMIF('Tool Pneumatics CH4 VOC BTEX'!B:B,A2150,'Tool Pneumatics CH4 VOC BTEX'!N:N)*Q2150</f>
        <v>9.7140988363317424E-4</v>
      </c>
    </row>
    <row r="2151" spans="1:21" x14ac:dyDescent="0.25">
      <c r="A2151" s="1" t="s">
        <v>5256</v>
      </c>
      <c r="B2151" s="1" t="s">
        <v>1495</v>
      </c>
      <c r="C2151" s="1" t="s">
        <v>5257</v>
      </c>
      <c r="D2151" s="3" t="s">
        <v>1015</v>
      </c>
      <c r="E2151" s="3" t="s">
        <v>23961</v>
      </c>
      <c r="F2151" s="1" t="s">
        <v>6794</v>
      </c>
      <c r="G2151" s="1">
        <v>83</v>
      </c>
      <c r="H2151" s="1" t="s">
        <v>27474</v>
      </c>
      <c r="I2151" s="1">
        <v>1</v>
      </c>
      <c r="J2151" s="1" t="s">
        <v>27474</v>
      </c>
      <c r="K2151" s="1">
        <f t="shared" si="132"/>
        <v>84</v>
      </c>
      <c r="L2151" s="2">
        <f>SUMIFS('Basin Total Well Counts'!B:B,'Basin Total Well Counts'!A:A,F2151)</f>
        <v>3313</v>
      </c>
      <c r="M2151" s="4">
        <f t="shared" si="133"/>
        <v>2.5354663447026863E-2</v>
      </c>
      <c r="N2151" s="2">
        <f>SUMIF('Basin Emissions'!A:A,F2151,'Basin Emissions'!B:B)</f>
        <v>7266.5188097413993</v>
      </c>
      <c r="O2151" s="8">
        <f t="shared" si="134"/>
        <v>184.2401388524834</v>
      </c>
      <c r="P2151" s="7">
        <f>SUMIF('Tool Pneumatics CH4 VOC BTEX'!B:B,A2151,'Tool Pneumatics CH4 VOC BTEX'!F:F)</f>
        <v>4.9166021347045898</v>
      </c>
      <c r="Q2151" s="14">
        <f t="shared" si="135"/>
        <v>41.306556742422849</v>
      </c>
      <c r="R2151" s="16">
        <f>SUMIF('Tool Pneumatics CH4 VOC BTEX'!B:B,A2151,'Tool Pneumatics CH4 VOC BTEX'!H:H)*Q2151</f>
        <v>6.315644618315322E-2</v>
      </c>
      <c r="S2151" s="16">
        <f>SUMIF('Tool Pneumatics CH4 VOC BTEX'!B:B,A2151,'Tool Pneumatics CH4 VOC BTEX'!J:J)*Q2151</f>
        <v>1.3287938714612747E-3</v>
      </c>
      <c r="T2151" s="16">
        <f>SUMIF('Tool Pneumatics CH4 VOC BTEX'!B:B,A2151,'Tool Pneumatics CH4 VOC BTEX'!L:L)*Q2151</f>
        <v>2.4100909996963744E-2</v>
      </c>
      <c r="U2151" s="16">
        <f>SUMIF('Tool Pneumatics CH4 VOC BTEX'!B:B,A2151,'Tool Pneumatics CH4 VOC BTEX'!N:N)*Q2151</f>
        <v>2.0399607556296655E-2</v>
      </c>
    </row>
    <row r="2152" spans="1:21" x14ac:dyDescent="0.25">
      <c r="A2152" s="1" t="s">
        <v>5258</v>
      </c>
      <c r="B2152" s="1" t="s">
        <v>1495</v>
      </c>
      <c r="C2152" s="1" t="s">
        <v>2643</v>
      </c>
      <c r="D2152" s="3" t="s">
        <v>1015</v>
      </c>
      <c r="E2152" s="3" t="s">
        <v>23961</v>
      </c>
      <c r="F2152" s="1" t="s">
        <v>996</v>
      </c>
      <c r="G2152" s="1">
        <v>677</v>
      </c>
      <c r="H2152" s="1" t="s">
        <v>27474</v>
      </c>
      <c r="I2152" s="1">
        <v>1</v>
      </c>
      <c r="J2152" s="1" t="s">
        <v>27474</v>
      </c>
      <c r="K2152" s="1">
        <f t="shared" si="132"/>
        <v>678</v>
      </c>
      <c r="L2152" s="2">
        <f>SUMIFS('Basin Total Well Counts'!B:B,'Basin Total Well Counts'!A:A,F2152)</f>
        <v>36190</v>
      </c>
      <c r="M2152" s="4">
        <f t="shared" si="133"/>
        <v>1.8734457032329371E-2</v>
      </c>
      <c r="N2152" s="2">
        <f>SUMIF('Basin Emissions'!A:A,F2152,'Basin Emissions'!B:B)</f>
        <v>3364.4013914898001</v>
      </c>
      <c r="O2152" s="8">
        <f t="shared" si="134"/>
        <v>63.030233308374804</v>
      </c>
      <c r="P2152" s="7">
        <f>SUMIF('Tool Pneumatics CH4 VOC BTEX'!B:B,A2152,'Tool Pneumatics CH4 VOC BTEX'!F:F)</f>
        <v>2.5644600391387899</v>
      </c>
      <c r="Q2152" s="14">
        <f t="shared" si="135"/>
        <v>27.092731068312567</v>
      </c>
      <c r="R2152" s="16">
        <f>SUMIF('Tool Pneumatics CH4 VOC BTEX'!B:B,A2152,'Tool Pneumatics CH4 VOC BTEX'!H:H)*Q2152</f>
        <v>5.8736498638584716E-3</v>
      </c>
      <c r="S2152" s="16">
        <f>SUMIF('Tool Pneumatics CH4 VOC BTEX'!B:B,A2152,'Tool Pneumatics CH4 VOC BTEX'!J:J)*Q2152</f>
        <v>2.8554763373827806E-3</v>
      </c>
      <c r="T2152" s="16">
        <f>SUMIF('Tool Pneumatics CH4 VOC BTEX'!B:B,A2152,'Tool Pneumatics CH4 VOC BTEX'!L:L)*Q2152</f>
        <v>2.4629635830607833E-2</v>
      </c>
      <c r="U2152" s="16">
        <f>SUMIF('Tool Pneumatics CH4 VOC BTEX'!B:B,A2152,'Tool Pneumatics CH4 VOC BTEX'!N:N)*Q2152</f>
        <v>2.0512816687749503E-2</v>
      </c>
    </row>
    <row r="2153" spans="1:21" x14ac:dyDescent="0.25">
      <c r="A2153" s="1" t="s">
        <v>5259</v>
      </c>
      <c r="B2153" s="1" t="s">
        <v>1495</v>
      </c>
      <c r="C2153" s="1" t="s">
        <v>1125</v>
      </c>
      <c r="D2153" s="3" t="s">
        <v>2280</v>
      </c>
      <c r="E2153" s="3" t="s">
        <v>23961</v>
      </c>
      <c r="F2153" s="1" t="s">
        <v>6794</v>
      </c>
      <c r="G2153" s="1">
        <v>0</v>
      </c>
      <c r="H2153" s="1" t="s">
        <v>27474</v>
      </c>
      <c r="I2153" s="1">
        <v>0</v>
      </c>
      <c r="J2153" s="1" t="s">
        <v>27474</v>
      </c>
      <c r="K2153" s="1">
        <f t="shared" si="132"/>
        <v>0</v>
      </c>
      <c r="L2153" s="2">
        <f>SUMIFS('Basin Total Well Counts'!B:B,'Basin Total Well Counts'!A:A,F2153)</f>
        <v>3313</v>
      </c>
      <c r="M2153" s="4">
        <f t="shared" si="133"/>
        <v>0</v>
      </c>
      <c r="N2153" s="2">
        <f>SUMIF('Basin Emissions'!A:A,F2153,'Basin Emissions'!B:B)</f>
        <v>7266.5188097413993</v>
      </c>
      <c r="O2153" s="8">
        <f t="shared" si="134"/>
        <v>0</v>
      </c>
      <c r="P2153" s="7">
        <f>SUMIF('Tool Pneumatics CH4 VOC BTEX'!B:B,A2153,'Tool Pneumatics CH4 VOC BTEX'!F:F)</f>
        <v>4.9166021347045898</v>
      </c>
      <c r="Q2153" s="14">
        <f t="shared" si="135"/>
        <v>0</v>
      </c>
      <c r="R2153" s="16">
        <f>SUMIF('Tool Pneumatics CH4 VOC BTEX'!B:B,A2153,'Tool Pneumatics CH4 VOC BTEX'!H:H)*Q2153</f>
        <v>0</v>
      </c>
      <c r="S2153" s="16">
        <f>SUMIF('Tool Pneumatics CH4 VOC BTEX'!B:B,A2153,'Tool Pneumatics CH4 VOC BTEX'!J:J)*Q2153</f>
        <v>0</v>
      </c>
      <c r="T2153" s="16">
        <f>SUMIF('Tool Pneumatics CH4 VOC BTEX'!B:B,A2153,'Tool Pneumatics CH4 VOC BTEX'!L:L)*Q2153</f>
        <v>0</v>
      </c>
      <c r="U2153" s="16">
        <f>SUMIF('Tool Pneumatics CH4 VOC BTEX'!B:B,A2153,'Tool Pneumatics CH4 VOC BTEX'!N:N)*Q2153</f>
        <v>0</v>
      </c>
    </row>
    <row r="2154" spans="1:21" x14ac:dyDescent="0.25">
      <c r="A2154" s="1" t="s">
        <v>5260</v>
      </c>
      <c r="B2154" s="1" t="s">
        <v>1495</v>
      </c>
      <c r="C2154" s="1" t="s">
        <v>5261</v>
      </c>
      <c r="D2154" s="3" t="s">
        <v>1015</v>
      </c>
      <c r="E2154" s="3" t="s">
        <v>23961</v>
      </c>
      <c r="F2154" s="1" t="s">
        <v>996</v>
      </c>
      <c r="G2154" s="1">
        <v>344</v>
      </c>
      <c r="H2154" s="1" t="s">
        <v>27474</v>
      </c>
      <c r="I2154" s="1">
        <v>1</v>
      </c>
      <c r="J2154" s="1" t="s">
        <v>27474</v>
      </c>
      <c r="K2154" s="1">
        <f t="shared" si="132"/>
        <v>345</v>
      </c>
      <c r="L2154" s="2">
        <f>SUMIFS('Basin Total Well Counts'!B:B,'Basin Total Well Counts'!A:A,F2154)</f>
        <v>36190</v>
      </c>
      <c r="M2154" s="4">
        <f t="shared" si="133"/>
        <v>9.5330201713180445E-3</v>
      </c>
      <c r="N2154" s="2">
        <f>SUMIF('Basin Emissions'!A:A,F2154,'Basin Emissions'!B:B)</f>
        <v>3364.4013914898001</v>
      </c>
      <c r="O2154" s="8">
        <f t="shared" si="134"/>
        <v>32.072906329482763</v>
      </c>
      <c r="P2154" s="7">
        <f>SUMIF('Tool Pneumatics CH4 VOC BTEX'!B:B,A2154,'Tool Pneumatics CH4 VOC BTEX'!F:F)</f>
        <v>2.5644600391387899</v>
      </c>
      <c r="Q2154" s="14">
        <f t="shared" si="135"/>
        <v>13.786124216176752</v>
      </c>
      <c r="R2154" s="16">
        <f>SUMIF('Tool Pneumatics CH4 VOC BTEX'!B:B,A2154,'Tool Pneumatics CH4 VOC BTEX'!H:H)*Q2154</f>
        <v>2.9888041342642671E-3</v>
      </c>
      <c r="S2154" s="16">
        <f>SUMIF('Tool Pneumatics CH4 VOC BTEX'!B:B,A2154,'Tool Pneumatics CH4 VOC BTEX'!J:J)*Q2154</f>
        <v>1.4530078707921232E-3</v>
      </c>
      <c r="T2154" s="16">
        <f>SUMIF('Tool Pneumatics CH4 VOC BTEX'!B:B,A2154,'Tool Pneumatics CH4 VOC BTEX'!L:L)*Q2154</f>
        <v>1.2532779294335846E-2</v>
      </c>
      <c r="U2154" s="16">
        <f>SUMIF('Tool Pneumatics CH4 VOC BTEX'!B:B,A2154,'Tool Pneumatics CH4 VOC BTEX'!N:N)*Q2154</f>
        <v>1.0437937695093777E-2</v>
      </c>
    </row>
    <row r="2155" spans="1:21" x14ac:dyDescent="0.25">
      <c r="A2155" s="1" t="s">
        <v>5262</v>
      </c>
      <c r="B2155" s="1" t="s">
        <v>1495</v>
      </c>
      <c r="C2155" s="1" t="s">
        <v>1991</v>
      </c>
      <c r="D2155" s="3" t="s">
        <v>2280</v>
      </c>
      <c r="E2155" s="3" t="s">
        <v>23961</v>
      </c>
      <c r="F2155" s="1" t="s">
        <v>996</v>
      </c>
      <c r="G2155" s="1">
        <v>385</v>
      </c>
      <c r="H2155" s="1" t="s">
        <v>27474</v>
      </c>
      <c r="I2155" s="1">
        <v>1</v>
      </c>
      <c r="J2155" s="1" t="s">
        <v>27474</v>
      </c>
      <c r="K2155" s="1">
        <f t="shared" si="132"/>
        <v>386</v>
      </c>
      <c r="L2155" s="2">
        <f>SUMIFS('Basin Total Well Counts'!B:B,'Basin Total Well Counts'!A:A,F2155)</f>
        <v>36190</v>
      </c>
      <c r="M2155" s="4">
        <f t="shared" si="133"/>
        <v>1.0665929814865985E-2</v>
      </c>
      <c r="N2155" s="2">
        <f>SUMIF('Basin Emissions'!A:A,F2155,'Basin Emissions'!B:B)</f>
        <v>3364.4013914898001</v>
      </c>
      <c r="O2155" s="8">
        <f t="shared" si="134"/>
        <v>35.884469110667666</v>
      </c>
      <c r="P2155" s="7">
        <f>SUMIF('Tool Pneumatics CH4 VOC BTEX'!B:B,A2155,'Tool Pneumatics CH4 VOC BTEX'!F:F)</f>
        <v>2.5644600391387899</v>
      </c>
      <c r="Q2155" s="14">
        <f t="shared" si="135"/>
        <v>15.424475209983262</v>
      </c>
      <c r="R2155" s="16">
        <f>SUMIF('Tool Pneumatics CH4 VOC BTEX'!B:B,A2155,'Tool Pneumatics CH4 VOC BTEX'!H:H)*Q2155</f>
        <v>3.34399535022031E-3</v>
      </c>
      <c r="S2155" s="16">
        <f>SUMIF('Tool Pneumatics CH4 VOC BTEX'!B:B,A2155,'Tool Pneumatics CH4 VOC BTEX'!J:J)*Q2155</f>
        <v>1.6256841684804623E-3</v>
      </c>
      <c r="T2155" s="16">
        <f>SUMIF('Tool Pneumatics CH4 VOC BTEX'!B:B,A2155,'Tool Pneumatics CH4 VOC BTEX'!L:L)*Q2155</f>
        <v>1.4022182051054018E-2</v>
      </c>
      <c r="U2155" s="16">
        <f>SUMIF('Tool Pneumatics CH4 VOC BTEX'!B:B,A2155,'Tool Pneumatics CH4 VOC BTEX'!N:N)*Q2155</f>
        <v>1.1678388261757093E-2</v>
      </c>
    </row>
    <row r="2156" spans="1:21" x14ac:dyDescent="0.25">
      <c r="A2156" s="1" t="s">
        <v>5263</v>
      </c>
      <c r="B2156" s="1" t="s">
        <v>1495</v>
      </c>
      <c r="C2156" s="1" t="s">
        <v>2657</v>
      </c>
      <c r="D2156" s="3" t="s">
        <v>2280</v>
      </c>
      <c r="E2156" s="3" t="s">
        <v>23961</v>
      </c>
      <c r="F2156" s="1" t="s">
        <v>996</v>
      </c>
      <c r="G2156" s="1">
        <v>426</v>
      </c>
      <c r="H2156" s="1" t="s">
        <v>27474</v>
      </c>
      <c r="I2156" s="1">
        <v>0</v>
      </c>
      <c r="J2156" s="1" t="s">
        <v>27474</v>
      </c>
      <c r="K2156" s="1">
        <f t="shared" si="132"/>
        <v>426</v>
      </c>
      <c r="L2156" s="2">
        <f>SUMIFS('Basin Total Well Counts'!B:B,'Basin Total Well Counts'!A:A,F2156)</f>
        <v>36190</v>
      </c>
      <c r="M2156" s="4">
        <f t="shared" si="133"/>
        <v>1.1771207515888367E-2</v>
      </c>
      <c r="N2156" s="2">
        <f>SUMIF('Basin Emissions'!A:A,F2156,'Basin Emissions'!B:B)</f>
        <v>3364.4013914898001</v>
      </c>
      <c r="O2156" s="8">
        <f t="shared" si="134"/>
        <v>39.603066945970014</v>
      </c>
      <c r="P2156" s="7">
        <f>SUMIF('Tool Pneumatics CH4 VOC BTEX'!B:B,A2156,'Tool Pneumatics CH4 VOC BTEX'!F:F)</f>
        <v>2.5644600391387899</v>
      </c>
      <c r="Q2156" s="14">
        <f t="shared" si="135"/>
        <v>17.022866423453031</v>
      </c>
      <c r="R2156" s="16">
        <f>SUMIF('Tool Pneumatics CH4 VOC BTEX'!B:B,A2156,'Tool Pneumatics CH4 VOC BTEX'!H:H)*Q2156</f>
        <v>3.6905233657871816E-3</v>
      </c>
      <c r="S2156" s="16">
        <f>SUMIF('Tool Pneumatics CH4 VOC BTEX'!B:B,A2156,'Tool Pneumatics CH4 VOC BTEX'!J:J)*Q2156</f>
        <v>1.7941488491520128E-3</v>
      </c>
      <c r="T2156" s="16">
        <f>SUMIF('Tool Pneumatics CH4 VOC BTEX'!B:B,A2156,'Tool Pneumatics CH4 VOC BTEX'!L:L)*Q2156</f>
        <v>1.547525791126687E-2</v>
      </c>
      <c r="U2156" s="16">
        <f>SUMIF('Tool Pneumatics CH4 VOC BTEX'!B:B,A2156,'Tool Pneumatics CH4 VOC BTEX'!N:N)*Q2156</f>
        <v>1.2888583936550575E-2</v>
      </c>
    </row>
    <row r="2157" spans="1:21" x14ac:dyDescent="0.25">
      <c r="A2157" s="1" t="s">
        <v>5264</v>
      </c>
      <c r="B2157" s="1" t="s">
        <v>1495</v>
      </c>
      <c r="C2157" s="1" t="s">
        <v>5265</v>
      </c>
      <c r="D2157" s="3" t="s">
        <v>2280</v>
      </c>
      <c r="E2157" s="3" t="s">
        <v>23961</v>
      </c>
      <c r="F2157" s="1" t="s">
        <v>6803</v>
      </c>
      <c r="G2157" s="1">
        <v>537</v>
      </c>
      <c r="H2157" s="1" t="s">
        <v>27474</v>
      </c>
      <c r="I2157" s="1">
        <v>0</v>
      </c>
      <c r="J2157" s="1" t="s">
        <v>27474</v>
      </c>
      <c r="K2157" s="1">
        <f t="shared" si="132"/>
        <v>537</v>
      </c>
      <c r="L2157" s="2">
        <f>SUMIFS('Basin Total Well Counts'!B:B,'Basin Total Well Counts'!A:A,F2157)</f>
        <v>1825</v>
      </c>
      <c r="M2157" s="4">
        <f t="shared" si="133"/>
        <v>0.29424657534246573</v>
      </c>
      <c r="N2157" s="2">
        <f>SUMIF('Basin Emissions'!A:A,F2157,'Basin Emissions'!B:B)</f>
        <v>462.26802644949998</v>
      </c>
      <c r="O2157" s="8">
        <f t="shared" si="134"/>
        <v>136.02078367308573</v>
      </c>
      <c r="P2157" s="7">
        <f>SUMIF('Tool Pneumatics CH4 VOC BTEX'!B:B,A2157,'Tool Pneumatics CH4 VOC BTEX'!F:F)</f>
        <v>5.5065598487854004</v>
      </c>
      <c r="Q2157" s="14">
        <f t="shared" si="135"/>
        <v>27.228562652581395</v>
      </c>
      <c r="R2157" s="16">
        <f>SUMIF('Tool Pneumatics CH4 VOC BTEX'!B:B,A2157,'Tool Pneumatics CH4 VOC BTEX'!H:H)*Q2157</f>
        <v>5.1427047605412269E-3</v>
      </c>
      <c r="S2157" s="16">
        <f>SUMIF('Tool Pneumatics CH4 VOC BTEX'!B:B,A2157,'Tool Pneumatics CH4 VOC BTEX'!J:J)*Q2157</f>
        <v>2.5001280674461605E-3</v>
      </c>
      <c r="T2157" s="16">
        <f>SUMIF('Tool Pneumatics CH4 VOC BTEX'!B:B,A2157,'Tool Pneumatics CH4 VOC BTEX'!L:L)*Q2157</f>
        <v>2.1564605750153839E-2</v>
      </c>
      <c r="U2157" s="16">
        <f>SUMIF('Tool Pneumatics CH4 VOC BTEX'!B:B,A2157,'Tool Pneumatics CH4 VOC BTEX'!N:N)*Q2157</f>
        <v>1.7960104606193166E-2</v>
      </c>
    </row>
    <row r="2158" spans="1:21" x14ac:dyDescent="0.25">
      <c r="A2158" s="1" t="s">
        <v>5266</v>
      </c>
      <c r="B2158" s="1" t="s">
        <v>1495</v>
      </c>
      <c r="C2158" s="1" t="s">
        <v>2922</v>
      </c>
      <c r="D2158" s="3" t="s">
        <v>5743</v>
      </c>
      <c r="E2158" s="3" t="s">
        <v>5743</v>
      </c>
      <c r="F2158" s="1" t="s">
        <v>996</v>
      </c>
      <c r="G2158" s="1">
        <v>802</v>
      </c>
      <c r="H2158" s="1" t="s">
        <v>27474</v>
      </c>
      <c r="I2158" s="1">
        <v>18</v>
      </c>
      <c r="J2158" s="1" t="s">
        <v>27474</v>
      </c>
      <c r="K2158" s="1">
        <f t="shared" si="132"/>
        <v>820</v>
      </c>
      <c r="L2158" s="2">
        <f>SUMIFS('Basin Total Well Counts'!B:B,'Basin Total Well Counts'!A:A,F2158)</f>
        <v>36190</v>
      </c>
      <c r="M2158" s="4">
        <f t="shared" si="133"/>
        <v>2.265819287095883E-2</v>
      </c>
      <c r="N2158" s="2">
        <f>SUMIF('Basin Emissions'!A:A,F2158,'Basin Emissions'!B:B)</f>
        <v>3364.4013914898001</v>
      </c>
      <c r="O2158" s="8">
        <f t="shared" si="134"/>
        <v>76.231255623698161</v>
      </c>
      <c r="P2158" s="7">
        <f>SUMIF('Tool Pneumatics CH4 VOC BTEX'!B:B,A2158,'Tool Pneumatics CH4 VOC BTEX'!F:F)</f>
        <v>2.5644600391387899</v>
      </c>
      <c r="Q2158" s="14">
        <f t="shared" si="135"/>
        <v>32.767019876130249</v>
      </c>
      <c r="R2158" s="16">
        <f>SUMIF('Tool Pneumatics CH4 VOC BTEX'!B:B,A2158,'Tool Pneumatics CH4 VOC BTEX'!H:H)*Q2158</f>
        <v>7.1038243191208668E-3</v>
      </c>
      <c r="S2158" s="16">
        <f>SUMIF('Tool Pneumatics CH4 VOC BTEX'!B:B,A2158,'Tool Pneumatics CH4 VOC BTEX'!J:J)*Q2158</f>
        <v>3.4535259537667854E-3</v>
      </c>
      <c r="T2158" s="16">
        <f>SUMIF('Tool Pneumatics CH4 VOC BTEX'!B:B,A2158,'Tool Pneumatics CH4 VOC BTEX'!L:L)*Q2158</f>
        <v>2.9788055134363459E-2</v>
      </c>
      <c r="U2158" s="16">
        <f>SUMIF('Tool Pneumatics CH4 VOC BTEX'!B:B,A2158,'Tool Pneumatics CH4 VOC BTEX'!N:N)*Q2158</f>
        <v>2.4809011333266365E-2</v>
      </c>
    </row>
    <row r="2159" spans="1:21" x14ac:dyDescent="0.25">
      <c r="A2159" s="1" t="s">
        <v>5267</v>
      </c>
      <c r="B2159" s="1" t="s">
        <v>1495</v>
      </c>
      <c r="C2159" s="1" t="s">
        <v>1948</v>
      </c>
      <c r="D2159" s="3" t="s">
        <v>4783</v>
      </c>
      <c r="E2159" s="3" t="s">
        <v>4783</v>
      </c>
      <c r="F2159" s="1" t="s">
        <v>996</v>
      </c>
      <c r="G2159" s="1">
        <v>153</v>
      </c>
      <c r="H2159" s="1" t="s">
        <v>27474</v>
      </c>
      <c r="I2159" s="1">
        <v>0</v>
      </c>
      <c r="J2159" s="1" t="s">
        <v>27474</v>
      </c>
      <c r="K2159" s="1">
        <f t="shared" si="132"/>
        <v>153</v>
      </c>
      <c r="L2159" s="2">
        <f>SUMIFS('Basin Total Well Counts'!B:B,'Basin Total Well Counts'!A:A,F2159)</f>
        <v>36190</v>
      </c>
      <c r="M2159" s="4">
        <f t="shared" si="133"/>
        <v>4.2276872064106108E-3</v>
      </c>
      <c r="N2159" s="2">
        <f>SUMIF('Basin Emissions'!A:A,F2159,'Basin Emissions'!B:B)</f>
        <v>3364.4013914898001</v>
      </c>
      <c r="O2159" s="8">
        <f t="shared" si="134"/>
        <v>14.223636720031484</v>
      </c>
      <c r="P2159" s="7">
        <f>SUMIF('Tool Pneumatics CH4 VOC BTEX'!B:B,A2159,'Tool Pneumatics CH4 VOC BTEX'!F:F)</f>
        <v>2.5644600391387899</v>
      </c>
      <c r="Q2159" s="14">
        <f t="shared" si="135"/>
        <v>6.1138463915218626</v>
      </c>
      <c r="R2159" s="16">
        <f>SUMIF('Tool Pneumatics CH4 VOC BTEX'!B:B,A2159,'Tool Pneumatics CH4 VOC BTEX'!H:H)*Q2159</f>
        <v>1.3254696595432834E-3</v>
      </c>
      <c r="S2159" s="16">
        <f>SUMIF('Tool Pneumatics CH4 VOC BTEX'!B:B,A2159,'Tool Pneumatics CH4 VOC BTEX'!J:J)*Q2159</f>
        <v>6.4437740356868055E-4</v>
      </c>
      <c r="T2159" s="16">
        <f>SUMIF('Tool Pneumatics CH4 VOC BTEX'!B:B,A2159,'Tool Pneumatics CH4 VOC BTEX'!L:L)*Q2159</f>
        <v>5.5580151653141568E-3</v>
      </c>
      <c r="U2159" s="16">
        <f>SUMIF('Tool Pneumatics CH4 VOC BTEX'!B:B,A2159,'Tool Pneumatics CH4 VOC BTEX'!N:N)*Q2159</f>
        <v>4.6289984560850652E-3</v>
      </c>
    </row>
    <row r="2160" spans="1:21" x14ac:dyDescent="0.25">
      <c r="A2160" s="1" t="s">
        <v>5268</v>
      </c>
      <c r="B2160" s="1" t="s">
        <v>1495</v>
      </c>
      <c r="C2160" s="1" t="s">
        <v>5269</v>
      </c>
      <c r="D2160" s="3" t="s">
        <v>3813</v>
      </c>
      <c r="E2160" s="3" t="s">
        <v>3813</v>
      </c>
      <c r="F2160" s="1" t="s">
        <v>6803</v>
      </c>
      <c r="G2160" s="1">
        <v>8</v>
      </c>
      <c r="H2160" s="1" t="s">
        <v>27474</v>
      </c>
      <c r="I2160" s="1">
        <v>0</v>
      </c>
      <c r="J2160" s="1" t="s">
        <v>27474</v>
      </c>
      <c r="K2160" s="1">
        <f t="shared" si="132"/>
        <v>8</v>
      </c>
      <c r="L2160" s="2">
        <f>SUMIFS('Basin Total Well Counts'!B:B,'Basin Total Well Counts'!A:A,F2160)</f>
        <v>1825</v>
      </c>
      <c r="M2160" s="4">
        <f t="shared" si="133"/>
        <v>4.3835616438356161E-3</v>
      </c>
      <c r="N2160" s="2">
        <f>SUMIF('Basin Emissions'!A:A,F2160,'Basin Emissions'!B:B)</f>
        <v>462.26802644949998</v>
      </c>
      <c r="O2160" s="8">
        <f t="shared" si="134"/>
        <v>2.0263803899156163</v>
      </c>
      <c r="P2160" s="7">
        <f>SUMIF('Tool Pneumatics CH4 VOC BTEX'!B:B,A2160,'Tool Pneumatics CH4 VOC BTEX'!F:F)</f>
        <v>2.5644600391387899</v>
      </c>
      <c r="Q2160" s="14">
        <f t="shared" si="135"/>
        <v>0.8710134179178356</v>
      </c>
      <c r="R2160" s="16">
        <f>SUMIF('Tool Pneumatics CH4 VOC BTEX'!B:B,A2160,'Tool Pneumatics CH4 VOC BTEX'!H:H)*Q2160</f>
        <v>1.8883396548957226E-4</v>
      </c>
      <c r="S2160" s="16">
        <f>SUMIF('Tool Pneumatics CH4 VOC BTEX'!B:B,A2160,'Tool Pneumatics CH4 VOC BTEX'!J:J)*Q2160</f>
        <v>9.1801679134379996E-5</v>
      </c>
      <c r="T2160" s="16">
        <f>SUMIF('Tool Pneumatics CH4 VOC BTEX'!B:B,A2160,'Tool Pneumatics CH4 VOC BTEX'!L:L)*Q2160</f>
        <v>7.9182653209813414E-4</v>
      </c>
      <c r="U2160" s="16">
        <f>SUMIF('Tool Pneumatics CH4 VOC BTEX'!B:B,A2160,'Tool Pneumatics CH4 VOC BTEX'!N:N)*Q2160</f>
        <v>6.5947351447398874E-4</v>
      </c>
    </row>
    <row r="2161" spans="1:21" x14ac:dyDescent="0.25">
      <c r="A2161" s="1" t="s">
        <v>5271</v>
      </c>
      <c r="B2161" s="1" t="s">
        <v>1495</v>
      </c>
      <c r="C2161" s="1" t="s">
        <v>5272</v>
      </c>
      <c r="D2161" s="3" t="s">
        <v>3813</v>
      </c>
      <c r="E2161" s="3" t="s">
        <v>3813</v>
      </c>
      <c r="F2161" s="1" t="s">
        <v>4783</v>
      </c>
      <c r="G2161" s="1">
        <v>0</v>
      </c>
      <c r="H2161" s="1" t="s">
        <v>27474</v>
      </c>
      <c r="I2161" s="1">
        <v>0</v>
      </c>
      <c r="J2161" s="1" t="s">
        <v>27474</v>
      </c>
      <c r="K2161" s="1">
        <f t="shared" si="132"/>
        <v>0</v>
      </c>
      <c r="L2161" s="2">
        <f>SUMIFS('Basin Total Well Counts'!B:B,'Basin Total Well Counts'!A:A,F2161)</f>
        <v>528</v>
      </c>
      <c r="M2161" s="4">
        <f t="shared" si="133"/>
        <v>0</v>
      </c>
      <c r="N2161" s="2">
        <f>SUMIF('Basin Emissions'!A:A,F2161,'Basin Emissions'!B:B)</f>
        <v>236.29</v>
      </c>
      <c r="O2161" s="8">
        <f t="shared" si="134"/>
        <v>0</v>
      </c>
      <c r="P2161" s="7">
        <f>SUMIF('Tool Pneumatics CH4 VOC BTEX'!B:B,A2161,'Tool Pneumatics CH4 VOC BTEX'!F:F)</f>
        <v>4.9166021347045898</v>
      </c>
      <c r="Q2161" s="14">
        <f t="shared" si="135"/>
        <v>0</v>
      </c>
      <c r="R2161" s="16">
        <f>SUMIF('Tool Pneumatics CH4 VOC BTEX'!B:B,A2161,'Tool Pneumatics CH4 VOC BTEX'!H:H)*Q2161</f>
        <v>0</v>
      </c>
      <c r="S2161" s="16">
        <f>SUMIF('Tool Pneumatics CH4 VOC BTEX'!B:B,A2161,'Tool Pneumatics CH4 VOC BTEX'!J:J)*Q2161</f>
        <v>0</v>
      </c>
      <c r="T2161" s="16">
        <f>SUMIF('Tool Pneumatics CH4 VOC BTEX'!B:B,A2161,'Tool Pneumatics CH4 VOC BTEX'!L:L)*Q2161</f>
        <v>0</v>
      </c>
      <c r="U2161" s="16">
        <f>SUMIF('Tool Pneumatics CH4 VOC BTEX'!B:B,A2161,'Tool Pneumatics CH4 VOC BTEX'!N:N)*Q2161</f>
        <v>0</v>
      </c>
    </row>
    <row r="2162" spans="1:21" x14ac:dyDescent="0.25">
      <c r="A2162" s="1" t="s">
        <v>5273</v>
      </c>
      <c r="B2162" s="1" t="s">
        <v>1495</v>
      </c>
      <c r="C2162" s="1" t="s">
        <v>3553</v>
      </c>
      <c r="D2162" s="3" t="s">
        <v>3813</v>
      </c>
      <c r="E2162" s="3" t="s">
        <v>3813</v>
      </c>
      <c r="F2162" s="1" t="s">
        <v>996</v>
      </c>
      <c r="G2162" s="1">
        <v>562</v>
      </c>
      <c r="H2162" s="1" t="s">
        <v>27474</v>
      </c>
      <c r="I2162" s="1">
        <v>2</v>
      </c>
      <c r="J2162" s="1" t="s">
        <v>27474</v>
      </c>
      <c r="K2162" s="1">
        <f t="shared" si="132"/>
        <v>564</v>
      </c>
      <c r="L2162" s="2">
        <f>SUMIFS('Basin Total Well Counts'!B:B,'Basin Total Well Counts'!A:A,F2162)</f>
        <v>36190</v>
      </c>
      <c r="M2162" s="4">
        <f t="shared" si="133"/>
        <v>1.5584415584415584E-2</v>
      </c>
      <c r="N2162" s="2">
        <f>SUMIF('Basin Emissions'!A:A,F2162,'Basin Emissions'!B:B)</f>
        <v>3364.4013914898001</v>
      </c>
      <c r="O2162" s="8">
        <f t="shared" si="134"/>
        <v>52.432229477763116</v>
      </c>
      <c r="P2162" s="7">
        <f>SUMIF('Tool Pneumatics CH4 VOC BTEX'!B:B,A2162,'Tool Pneumatics CH4 VOC BTEX'!F:F)</f>
        <v>2.5644600391387899</v>
      </c>
      <c r="Q2162" s="14">
        <f t="shared" si="135"/>
        <v>22.537316109923729</v>
      </c>
      <c r="R2162" s="16">
        <f>SUMIF('Tool Pneumatics CH4 VOC BTEX'!B:B,A2162,'Tool Pneumatics CH4 VOC BTEX'!H:H)*Q2162</f>
        <v>4.8860450194928877E-3</v>
      </c>
      <c r="S2162" s="16">
        <f>SUMIF('Tool Pneumatics CH4 VOC BTEX'!B:B,A2162,'Tool Pneumatics CH4 VOC BTEX'!J:J)*Q2162</f>
        <v>2.3753519974688618E-3</v>
      </c>
      <c r="T2162" s="16">
        <f>SUMIF('Tool Pneumatics CH4 VOC BTEX'!B:B,A2162,'Tool Pneumatics CH4 VOC BTEX'!L:L)*Q2162</f>
        <v>2.0488369629001205E-2</v>
      </c>
      <c r="U2162" s="16">
        <f>SUMIF('Tool Pneumatics CH4 VOC BTEX'!B:B,A2162,'Tool Pneumatics CH4 VOC BTEX'!N:N)*Q2162</f>
        <v>1.7063759014588085E-2</v>
      </c>
    </row>
    <row r="2163" spans="1:21" x14ac:dyDescent="0.25">
      <c r="A2163" s="1" t="s">
        <v>5274</v>
      </c>
      <c r="B2163" s="1" t="s">
        <v>1495</v>
      </c>
      <c r="C2163" s="1" t="s">
        <v>3557</v>
      </c>
      <c r="D2163" s="3" t="s">
        <v>3813</v>
      </c>
      <c r="E2163" s="3" t="s">
        <v>3813</v>
      </c>
      <c r="F2163" s="1" t="s">
        <v>1006</v>
      </c>
      <c r="G2163" s="1">
        <v>544</v>
      </c>
      <c r="H2163" s="1" t="s">
        <v>27474</v>
      </c>
      <c r="I2163" s="1">
        <v>635</v>
      </c>
      <c r="J2163" s="1" t="s">
        <v>27474</v>
      </c>
      <c r="K2163" s="1">
        <f t="shared" si="132"/>
        <v>1179</v>
      </c>
      <c r="L2163" s="2">
        <f>SUMIFS('Basin Total Well Counts'!B:B,'Basin Total Well Counts'!A:A,F2163)</f>
        <v>15782</v>
      </c>
      <c r="M2163" s="4">
        <f t="shared" si="133"/>
        <v>7.4705360537320992E-2</v>
      </c>
      <c r="N2163" s="2">
        <f>SUMIF('Basin Emissions'!A:A,F2163,'Basin Emissions'!B:B)</f>
        <v>399.6723537336</v>
      </c>
      <c r="O2163" s="8">
        <f t="shared" si="134"/>
        <v>29.857667282468277</v>
      </c>
      <c r="P2163" s="7">
        <f>SUMIF('Tool Pneumatics CH4 VOC BTEX'!B:B,A2163,'Tool Pneumatics CH4 VOC BTEX'!F:F)</f>
        <v>25.404619216918899</v>
      </c>
      <c r="Q2163" s="14">
        <f t="shared" si="135"/>
        <v>1.295516628863544</v>
      </c>
      <c r="R2163" s="16">
        <f>SUMIF('Tool Pneumatics CH4 VOC BTEX'!B:B,A2163,'Tool Pneumatics CH4 VOC BTEX'!H:H)*Q2163</f>
        <v>0</v>
      </c>
      <c r="S2163" s="16">
        <f>SUMIF('Tool Pneumatics CH4 VOC BTEX'!B:B,A2163,'Tool Pneumatics CH4 VOC BTEX'!J:J)*Q2163</f>
        <v>0</v>
      </c>
      <c r="T2163" s="16">
        <f>SUMIF('Tool Pneumatics CH4 VOC BTEX'!B:B,A2163,'Tool Pneumatics CH4 VOC BTEX'!L:L)*Q2163</f>
        <v>0</v>
      </c>
      <c r="U2163" s="16">
        <f>SUMIF('Tool Pneumatics CH4 VOC BTEX'!B:B,A2163,'Tool Pneumatics CH4 VOC BTEX'!N:N)*Q2163</f>
        <v>0</v>
      </c>
    </row>
    <row r="2164" spans="1:21" x14ac:dyDescent="0.25">
      <c r="A2164" s="1" t="s">
        <v>5275</v>
      </c>
      <c r="B2164" s="1" t="s">
        <v>1495</v>
      </c>
      <c r="C2164" s="1" t="s">
        <v>5276</v>
      </c>
      <c r="D2164" s="3" t="s">
        <v>5270</v>
      </c>
      <c r="E2164" s="3" t="s">
        <v>5270</v>
      </c>
      <c r="F2164" s="1" t="s">
        <v>6794</v>
      </c>
      <c r="G2164" s="1">
        <v>979</v>
      </c>
      <c r="H2164" s="1" t="s">
        <v>27474</v>
      </c>
      <c r="I2164" s="1">
        <v>9</v>
      </c>
      <c r="J2164" s="1" t="s">
        <v>27474</v>
      </c>
      <c r="K2164" s="1">
        <f t="shared" si="132"/>
        <v>988</v>
      </c>
      <c r="L2164" s="2">
        <f>SUMIFS('Basin Total Well Counts'!B:B,'Basin Total Well Counts'!A:A,F2164)</f>
        <v>3313</v>
      </c>
      <c r="M2164" s="4">
        <f t="shared" si="133"/>
        <v>0.29821913673407785</v>
      </c>
      <c r="N2164" s="2">
        <f>SUMIF('Basin Emissions'!A:A,F2164,'Basin Emissions'!B:B)</f>
        <v>7266.5188097413993</v>
      </c>
      <c r="O2164" s="8">
        <f t="shared" si="134"/>
        <v>2167.014966503019</v>
      </c>
      <c r="P2164" s="7">
        <f>SUMIF('Tool Pneumatics CH4 VOC BTEX'!B:B,A2164,'Tool Pneumatics CH4 VOC BTEX'!F:F)</f>
        <v>25.404619216918899</v>
      </c>
      <c r="Q2164" s="14">
        <f t="shared" si="135"/>
        <v>94.026231103100244</v>
      </c>
      <c r="R2164" s="16">
        <f>SUMIF('Tool Pneumatics CH4 VOC BTEX'!B:B,A2164,'Tool Pneumatics CH4 VOC BTEX'!H:H)*Q2164</f>
        <v>0</v>
      </c>
      <c r="S2164" s="16">
        <f>SUMIF('Tool Pneumatics CH4 VOC BTEX'!B:B,A2164,'Tool Pneumatics CH4 VOC BTEX'!J:J)*Q2164</f>
        <v>0</v>
      </c>
      <c r="T2164" s="16">
        <f>SUMIF('Tool Pneumatics CH4 VOC BTEX'!B:B,A2164,'Tool Pneumatics CH4 VOC BTEX'!L:L)*Q2164</f>
        <v>0</v>
      </c>
      <c r="U2164" s="16">
        <f>SUMIF('Tool Pneumatics CH4 VOC BTEX'!B:B,A2164,'Tool Pneumatics CH4 VOC BTEX'!N:N)*Q2164</f>
        <v>0</v>
      </c>
    </row>
    <row r="2165" spans="1:21" x14ac:dyDescent="0.25">
      <c r="A2165" s="1" t="s">
        <v>5277</v>
      </c>
      <c r="B2165" s="1" t="s">
        <v>1495</v>
      </c>
      <c r="C2165" s="1" t="s">
        <v>1584</v>
      </c>
      <c r="D2165" s="3" t="s">
        <v>4783</v>
      </c>
      <c r="E2165" s="3" t="s">
        <v>4783</v>
      </c>
      <c r="F2165" s="1" t="s">
        <v>4783</v>
      </c>
      <c r="G2165" s="1">
        <v>0</v>
      </c>
      <c r="H2165" s="1" t="s">
        <v>27474</v>
      </c>
      <c r="I2165" s="1">
        <v>0</v>
      </c>
      <c r="J2165" s="1" t="s">
        <v>27474</v>
      </c>
      <c r="K2165" s="1">
        <f t="shared" si="132"/>
        <v>0</v>
      </c>
      <c r="L2165" s="2">
        <f>SUMIFS('Basin Total Well Counts'!B:B,'Basin Total Well Counts'!A:A,F2165)</f>
        <v>528</v>
      </c>
      <c r="M2165" s="4">
        <f t="shared" si="133"/>
        <v>0</v>
      </c>
      <c r="N2165" s="2">
        <f>SUMIF('Basin Emissions'!A:A,F2165,'Basin Emissions'!B:B)</f>
        <v>236.29</v>
      </c>
      <c r="O2165" s="8">
        <f t="shared" si="134"/>
        <v>0</v>
      </c>
      <c r="P2165" s="7">
        <f>SUMIF('Tool Pneumatics CH4 VOC BTEX'!B:B,A2165,'Tool Pneumatics CH4 VOC BTEX'!F:F)</f>
        <v>4.9166021347045898</v>
      </c>
      <c r="Q2165" s="14">
        <f t="shared" si="135"/>
        <v>0</v>
      </c>
      <c r="R2165" s="16">
        <f>SUMIF('Tool Pneumatics CH4 VOC BTEX'!B:B,A2165,'Tool Pneumatics CH4 VOC BTEX'!H:H)*Q2165</f>
        <v>0</v>
      </c>
      <c r="S2165" s="16">
        <f>SUMIF('Tool Pneumatics CH4 VOC BTEX'!B:B,A2165,'Tool Pneumatics CH4 VOC BTEX'!J:J)*Q2165</f>
        <v>0</v>
      </c>
      <c r="T2165" s="16">
        <f>SUMIF('Tool Pneumatics CH4 VOC BTEX'!B:B,A2165,'Tool Pneumatics CH4 VOC BTEX'!L:L)*Q2165</f>
        <v>0</v>
      </c>
      <c r="U2165" s="16">
        <f>SUMIF('Tool Pneumatics CH4 VOC BTEX'!B:B,A2165,'Tool Pneumatics CH4 VOC BTEX'!N:N)*Q2165</f>
        <v>0</v>
      </c>
    </row>
    <row r="2166" spans="1:21" x14ac:dyDescent="0.25">
      <c r="A2166" s="1" t="s">
        <v>5278</v>
      </c>
      <c r="B2166" s="1" t="s">
        <v>1495</v>
      </c>
      <c r="C2166" s="1" t="s">
        <v>1502</v>
      </c>
      <c r="D2166" s="3" t="s">
        <v>5270</v>
      </c>
      <c r="E2166" s="3" t="s">
        <v>5270</v>
      </c>
      <c r="F2166" s="1" t="s">
        <v>6803</v>
      </c>
      <c r="G2166" s="1">
        <v>0</v>
      </c>
      <c r="H2166" s="1" t="s">
        <v>27474</v>
      </c>
      <c r="I2166" s="1">
        <v>0</v>
      </c>
      <c r="J2166" s="1" t="s">
        <v>27474</v>
      </c>
      <c r="K2166" s="1">
        <f t="shared" si="132"/>
        <v>0</v>
      </c>
      <c r="L2166" s="2">
        <f>SUMIFS('Basin Total Well Counts'!B:B,'Basin Total Well Counts'!A:A,F2166)</f>
        <v>1825</v>
      </c>
      <c r="M2166" s="4">
        <f t="shared" si="133"/>
        <v>0</v>
      </c>
      <c r="N2166" s="2">
        <f>SUMIF('Basin Emissions'!A:A,F2166,'Basin Emissions'!B:B)</f>
        <v>462.26802644949998</v>
      </c>
      <c r="O2166" s="8">
        <f t="shared" si="134"/>
        <v>0</v>
      </c>
      <c r="P2166" s="7">
        <f>SUMIF('Tool Pneumatics CH4 VOC BTEX'!B:B,A2166,'Tool Pneumatics CH4 VOC BTEX'!F:F)</f>
        <v>5.5065598487854004</v>
      </c>
      <c r="Q2166" s="14">
        <f t="shared" si="135"/>
        <v>0</v>
      </c>
      <c r="R2166" s="16">
        <f>SUMIF('Tool Pneumatics CH4 VOC BTEX'!B:B,A2166,'Tool Pneumatics CH4 VOC BTEX'!H:H)*Q2166</f>
        <v>0</v>
      </c>
      <c r="S2166" s="16">
        <f>SUMIF('Tool Pneumatics CH4 VOC BTEX'!B:B,A2166,'Tool Pneumatics CH4 VOC BTEX'!J:J)*Q2166</f>
        <v>0</v>
      </c>
      <c r="T2166" s="16">
        <f>SUMIF('Tool Pneumatics CH4 VOC BTEX'!B:B,A2166,'Tool Pneumatics CH4 VOC BTEX'!L:L)*Q2166</f>
        <v>0</v>
      </c>
      <c r="U2166" s="16">
        <f>SUMIF('Tool Pneumatics CH4 VOC BTEX'!B:B,A2166,'Tool Pneumatics CH4 VOC BTEX'!N:N)*Q2166</f>
        <v>0</v>
      </c>
    </row>
    <row r="2167" spans="1:21" x14ac:dyDescent="0.25">
      <c r="A2167" s="1" t="s">
        <v>5279</v>
      </c>
      <c r="B2167" s="1" t="s">
        <v>1495</v>
      </c>
      <c r="C2167" s="1" t="s">
        <v>4974</v>
      </c>
      <c r="D2167" s="3" t="s">
        <v>3813</v>
      </c>
      <c r="E2167" s="3" t="s">
        <v>3813</v>
      </c>
      <c r="F2167" s="1" t="s">
        <v>6803</v>
      </c>
      <c r="G2167" s="1">
        <v>7</v>
      </c>
      <c r="H2167" s="1" t="s">
        <v>27474</v>
      </c>
      <c r="I2167" s="1">
        <v>0</v>
      </c>
      <c r="J2167" s="1" t="s">
        <v>27474</v>
      </c>
      <c r="K2167" s="1">
        <f t="shared" si="132"/>
        <v>7</v>
      </c>
      <c r="L2167" s="2">
        <f>SUMIFS('Basin Total Well Counts'!B:B,'Basin Total Well Counts'!A:A,F2167)</f>
        <v>1825</v>
      </c>
      <c r="M2167" s="4">
        <f t="shared" si="133"/>
        <v>3.8356164383561643E-3</v>
      </c>
      <c r="N2167" s="2">
        <f>SUMIF('Basin Emissions'!A:A,F2167,'Basin Emissions'!B:B)</f>
        <v>462.26802644949998</v>
      </c>
      <c r="O2167" s="8">
        <f t="shared" si="134"/>
        <v>1.7730828411761643</v>
      </c>
      <c r="P2167" s="7">
        <f>SUMIF('Tool Pneumatics CH4 VOC BTEX'!B:B,A2167,'Tool Pneumatics CH4 VOC BTEX'!F:F)</f>
        <v>5.5065598487854004</v>
      </c>
      <c r="Q2167" s="14">
        <f t="shared" si="135"/>
        <v>0.35493470869286736</v>
      </c>
      <c r="R2167" s="16">
        <f>SUMIF('Tool Pneumatics CH4 VOC BTEX'!B:B,A2167,'Tool Pneumatics CH4 VOC BTEX'!H:H)*Q2167</f>
        <v>6.7037119783591414E-5</v>
      </c>
      <c r="S2167" s="16">
        <f>SUMIF('Tool Pneumatics CH4 VOC BTEX'!B:B,A2167,'Tool Pneumatics CH4 VOC BTEX'!J:J)*Q2167</f>
        <v>3.2590123784214383E-5</v>
      </c>
      <c r="T2167" s="16">
        <f>SUMIF('Tool Pneumatics CH4 VOC BTEX'!B:B,A2167,'Tool Pneumatics CH4 VOC BTEX'!L:L)*Q2167</f>
        <v>2.8110286825153982E-4</v>
      </c>
      <c r="U2167" s="16">
        <f>SUMIF('Tool Pneumatics CH4 VOC BTEX'!B:B,A2167,'Tool Pneumatics CH4 VOC BTEX'!N:N)*Q2167</f>
        <v>2.3411681982002267E-4</v>
      </c>
    </row>
    <row r="2168" spans="1:21" x14ac:dyDescent="0.25">
      <c r="A2168" s="1" t="s">
        <v>5280</v>
      </c>
      <c r="B2168" s="1" t="s">
        <v>1495</v>
      </c>
      <c r="C2168" s="1" t="s">
        <v>1901</v>
      </c>
      <c r="D2168" s="3" t="s">
        <v>3813</v>
      </c>
      <c r="E2168" s="3" t="s">
        <v>3813</v>
      </c>
      <c r="F2168" s="1" t="s">
        <v>6794</v>
      </c>
      <c r="G2168" s="1">
        <v>43</v>
      </c>
      <c r="H2168" s="1" t="s">
        <v>27474</v>
      </c>
      <c r="I2168" s="1">
        <v>1</v>
      </c>
      <c r="J2168" s="1" t="s">
        <v>27474</v>
      </c>
      <c r="K2168" s="1">
        <f t="shared" si="132"/>
        <v>44</v>
      </c>
      <c r="L2168" s="2">
        <f>SUMIFS('Basin Total Well Counts'!B:B,'Basin Total Well Counts'!A:A,F2168)</f>
        <v>3313</v>
      </c>
      <c r="M2168" s="4">
        <f t="shared" si="133"/>
        <v>1.3281014186537881E-2</v>
      </c>
      <c r="N2168" s="2">
        <f>SUMIF('Basin Emissions'!A:A,F2168,'Basin Emissions'!B:B)</f>
        <v>7266.5188097413993</v>
      </c>
      <c r="O2168" s="8">
        <f t="shared" si="134"/>
        <v>96.506739398919891</v>
      </c>
      <c r="P2168" s="7">
        <f>SUMIF('Tool Pneumatics CH4 VOC BTEX'!B:B,A2168,'Tool Pneumatics CH4 VOC BTEX'!F:F)</f>
        <v>5.1165800094604501</v>
      </c>
      <c r="Q2168" s="14">
        <f t="shared" si="135"/>
        <v>20.791110203052849</v>
      </c>
      <c r="R2168" s="16">
        <f>SUMIF('Tool Pneumatics CH4 VOC BTEX'!B:B,A2168,'Tool Pneumatics CH4 VOC BTEX'!H:H)*Q2168</f>
        <v>1.999723327138004E-2</v>
      </c>
      <c r="S2168" s="16">
        <f>SUMIF('Tool Pneumatics CH4 VOC BTEX'!B:B,A2168,'Tool Pneumatics CH4 VOC BTEX'!J:J)*Q2168</f>
        <v>2.2407909151443491E-4</v>
      </c>
      <c r="T2168" s="16">
        <f>SUMIF('Tool Pneumatics CH4 VOC BTEX'!B:B,A2168,'Tool Pneumatics CH4 VOC BTEX'!L:L)*Q2168</f>
        <v>1.4231249347380947E-2</v>
      </c>
      <c r="U2168" s="16">
        <f>SUMIF('Tool Pneumatics CH4 VOC BTEX'!B:B,A2168,'Tool Pneumatics CH4 VOC BTEX'!N:N)*Q2168</f>
        <v>5.8395369695335014E-3</v>
      </c>
    </row>
    <row r="2169" spans="1:21" x14ac:dyDescent="0.25">
      <c r="A2169" s="1" t="s">
        <v>5281</v>
      </c>
      <c r="B2169" s="1" t="s">
        <v>1495</v>
      </c>
      <c r="C2169" s="1" t="s">
        <v>5282</v>
      </c>
      <c r="D2169" s="3" t="s">
        <v>3813</v>
      </c>
      <c r="E2169" s="3" t="s">
        <v>3813</v>
      </c>
      <c r="F2169" s="1" t="s">
        <v>996</v>
      </c>
      <c r="G2169" s="1">
        <v>362</v>
      </c>
      <c r="H2169" s="1" t="s">
        <v>27474</v>
      </c>
      <c r="I2169" s="1">
        <v>2</v>
      </c>
      <c r="J2169" s="1" t="s">
        <v>27474</v>
      </c>
      <c r="K2169" s="1">
        <f t="shared" si="132"/>
        <v>364</v>
      </c>
      <c r="L2169" s="2">
        <f>SUMIFS('Basin Total Well Counts'!B:B,'Basin Total Well Counts'!A:A,F2169)</f>
        <v>36190</v>
      </c>
      <c r="M2169" s="4">
        <f t="shared" si="133"/>
        <v>1.0058027079303675E-2</v>
      </c>
      <c r="N2169" s="2">
        <f>SUMIF('Basin Emissions'!A:A,F2169,'Basin Emissions'!B:B)</f>
        <v>3364.4013914898001</v>
      </c>
      <c r="O2169" s="8">
        <f t="shared" si="134"/>
        <v>33.839240301251373</v>
      </c>
      <c r="P2169" s="7">
        <f>SUMIF('Tool Pneumatics CH4 VOC BTEX'!B:B,A2169,'Tool Pneumatics CH4 VOC BTEX'!F:F)</f>
        <v>2.5644600391387899</v>
      </c>
      <c r="Q2169" s="14">
        <f t="shared" si="135"/>
        <v>14.545360042574888</v>
      </c>
      <c r="R2169" s="16">
        <f>SUMIF('Tool Pneumatics CH4 VOC BTEX'!B:B,A2169,'Tool Pneumatics CH4 VOC BTEX'!H:H)*Q2169</f>
        <v>3.1534049416585305E-3</v>
      </c>
      <c r="S2169" s="16">
        <f>SUMIF('Tool Pneumatics CH4 VOC BTEX'!B:B,A2169,'Tool Pneumatics CH4 VOC BTEX'!J:J)*Q2169</f>
        <v>1.5330285941111093E-3</v>
      </c>
      <c r="T2169" s="16">
        <f>SUMIF('Tool Pneumatics CH4 VOC BTEX'!B:B,A2169,'Tool Pneumatics CH4 VOC BTEX'!L:L)*Q2169</f>
        <v>1.3222990327936947E-2</v>
      </c>
      <c r="U2169" s="16">
        <f>SUMIF('Tool Pneumatics CH4 VOC BTEX'!B:B,A2169,'Tool Pneumatics CH4 VOC BTEX'!N:N)*Q2169</f>
        <v>1.1012780640620678E-2</v>
      </c>
    </row>
    <row r="2170" spans="1:21" x14ac:dyDescent="0.25">
      <c r="A2170" s="1" t="s">
        <v>5283</v>
      </c>
      <c r="B2170" s="1" t="s">
        <v>1495</v>
      </c>
      <c r="C2170" s="1" t="s">
        <v>2672</v>
      </c>
      <c r="D2170" s="3" t="s">
        <v>4783</v>
      </c>
      <c r="E2170" s="3" t="s">
        <v>4783</v>
      </c>
      <c r="F2170" s="1" t="s">
        <v>6803</v>
      </c>
      <c r="G2170" s="1">
        <v>24</v>
      </c>
      <c r="H2170" s="1" t="s">
        <v>27474</v>
      </c>
      <c r="I2170" s="1">
        <v>0</v>
      </c>
      <c r="J2170" s="1" t="s">
        <v>27474</v>
      </c>
      <c r="K2170" s="1">
        <f t="shared" si="132"/>
        <v>24</v>
      </c>
      <c r="L2170" s="2">
        <f>SUMIFS('Basin Total Well Counts'!B:B,'Basin Total Well Counts'!A:A,F2170)</f>
        <v>1825</v>
      </c>
      <c r="M2170" s="4">
        <f t="shared" si="133"/>
        <v>1.315068493150685E-2</v>
      </c>
      <c r="N2170" s="2">
        <f>SUMIF('Basin Emissions'!A:A,F2170,'Basin Emissions'!B:B)</f>
        <v>462.26802644949998</v>
      </c>
      <c r="O2170" s="8">
        <f t="shared" si="134"/>
        <v>6.0791411697468494</v>
      </c>
      <c r="P2170" s="7">
        <f>SUMIF('Tool Pneumatics CH4 VOC BTEX'!B:B,A2170,'Tool Pneumatics CH4 VOC BTEX'!F:F)</f>
        <v>2.5644600391387899</v>
      </c>
      <c r="Q2170" s="14">
        <f t="shared" si="135"/>
        <v>2.6130402537535069</v>
      </c>
      <c r="R2170" s="16">
        <f>SUMIF('Tool Pneumatics CH4 VOC BTEX'!B:B,A2170,'Tool Pneumatics CH4 VOC BTEX'!H:H)*Q2170</f>
        <v>5.6650189646871671E-4</v>
      </c>
      <c r="S2170" s="16">
        <f>SUMIF('Tool Pneumatics CH4 VOC BTEX'!B:B,A2170,'Tool Pneumatics CH4 VOC BTEX'!J:J)*Q2170</f>
        <v>2.7540503740313999E-4</v>
      </c>
      <c r="T2170" s="16">
        <f>SUMIF('Tool Pneumatics CH4 VOC BTEX'!B:B,A2170,'Tool Pneumatics CH4 VOC BTEX'!L:L)*Q2170</f>
        <v>2.3754795962944025E-3</v>
      </c>
      <c r="U2170" s="16">
        <f>SUMIF('Tool Pneumatics CH4 VOC BTEX'!B:B,A2170,'Tool Pneumatics CH4 VOC BTEX'!N:N)*Q2170</f>
        <v>1.9784205434219661E-3</v>
      </c>
    </row>
    <row r="2171" spans="1:21" x14ac:dyDescent="0.25">
      <c r="A2171" s="1" t="s">
        <v>5284</v>
      </c>
      <c r="B2171" s="1" t="s">
        <v>1495</v>
      </c>
      <c r="C2171" s="1" t="s">
        <v>5285</v>
      </c>
      <c r="D2171" s="3" t="s">
        <v>5270</v>
      </c>
      <c r="E2171" s="3" t="s">
        <v>5270</v>
      </c>
      <c r="F2171" s="1" t="s">
        <v>1006</v>
      </c>
      <c r="G2171" s="1">
        <v>1276</v>
      </c>
      <c r="H2171" s="1" t="s">
        <v>27474</v>
      </c>
      <c r="I2171" s="1">
        <v>22</v>
      </c>
      <c r="J2171" s="1" t="s">
        <v>27474</v>
      </c>
      <c r="K2171" s="1">
        <f t="shared" si="132"/>
        <v>1298</v>
      </c>
      <c r="L2171" s="2">
        <f>SUMIFS('Basin Total Well Counts'!B:B,'Basin Total Well Counts'!A:A,F2171)</f>
        <v>15782</v>
      </c>
      <c r="M2171" s="4">
        <f t="shared" si="133"/>
        <v>8.2245596248891148E-2</v>
      </c>
      <c r="N2171" s="2">
        <f>SUMIF('Basin Emissions'!A:A,F2171,'Basin Emissions'!B:B)</f>
        <v>399.6723537336</v>
      </c>
      <c r="O2171" s="8">
        <f t="shared" si="134"/>
        <v>32.87129103701767</v>
      </c>
      <c r="P2171" s="7">
        <f>SUMIF('Tool Pneumatics CH4 VOC BTEX'!B:B,A2171,'Tool Pneumatics CH4 VOC BTEX'!F:F)</f>
        <v>25.404619216918899</v>
      </c>
      <c r="Q2171" s="14">
        <f t="shared" si="135"/>
        <v>1.4262770010728421</v>
      </c>
      <c r="R2171" s="16">
        <f>SUMIF('Tool Pneumatics CH4 VOC BTEX'!B:B,A2171,'Tool Pneumatics CH4 VOC BTEX'!H:H)*Q2171</f>
        <v>0</v>
      </c>
      <c r="S2171" s="16">
        <f>SUMIF('Tool Pneumatics CH4 VOC BTEX'!B:B,A2171,'Tool Pneumatics CH4 VOC BTEX'!J:J)*Q2171</f>
        <v>0</v>
      </c>
      <c r="T2171" s="16">
        <f>SUMIF('Tool Pneumatics CH4 VOC BTEX'!B:B,A2171,'Tool Pneumatics CH4 VOC BTEX'!L:L)*Q2171</f>
        <v>0</v>
      </c>
      <c r="U2171" s="16">
        <f>SUMIF('Tool Pneumatics CH4 VOC BTEX'!B:B,A2171,'Tool Pneumatics CH4 VOC BTEX'!N:N)*Q2171</f>
        <v>0</v>
      </c>
    </row>
    <row r="2172" spans="1:21" x14ac:dyDescent="0.25">
      <c r="A2172" s="1" t="s">
        <v>5286</v>
      </c>
      <c r="B2172" s="1" t="s">
        <v>1495</v>
      </c>
      <c r="C2172" s="1" t="s">
        <v>5287</v>
      </c>
      <c r="D2172" s="3" t="s">
        <v>4783</v>
      </c>
      <c r="E2172" s="3" t="s">
        <v>4783</v>
      </c>
      <c r="F2172" s="1" t="s">
        <v>1006</v>
      </c>
      <c r="G2172" s="1">
        <v>754</v>
      </c>
      <c r="H2172" s="1" t="s">
        <v>27474</v>
      </c>
      <c r="I2172" s="1">
        <v>309</v>
      </c>
      <c r="J2172" s="1" t="s">
        <v>27474</v>
      </c>
      <c r="K2172" s="1">
        <f t="shared" si="132"/>
        <v>1063</v>
      </c>
      <c r="L2172" s="2">
        <f>SUMIFS('Basin Total Well Counts'!B:B,'Basin Total Well Counts'!A:A,F2172)</f>
        <v>15782</v>
      </c>
      <c r="M2172" s="4">
        <f t="shared" si="133"/>
        <v>6.7355214801672794E-2</v>
      </c>
      <c r="N2172" s="2">
        <f>SUMIF('Basin Emissions'!A:A,F2172,'Basin Emissions'!B:B)</f>
        <v>399.6723537336</v>
      </c>
      <c r="O2172" s="8">
        <f t="shared" si="134"/>
        <v>26.920017236016779</v>
      </c>
      <c r="P2172" s="7">
        <f>SUMIF('Tool Pneumatics CH4 VOC BTEX'!B:B,A2172,'Tool Pneumatics CH4 VOC BTEX'!F:F)</f>
        <v>25.404619216918899</v>
      </c>
      <c r="Q2172" s="14">
        <f t="shared" si="135"/>
        <v>1.1680527366259097</v>
      </c>
      <c r="R2172" s="16">
        <f>SUMIF('Tool Pneumatics CH4 VOC BTEX'!B:B,A2172,'Tool Pneumatics CH4 VOC BTEX'!H:H)*Q2172</f>
        <v>0</v>
      </c>
      <c r="S2172" s="16">
        <f>SUMIF('Tool Pneumatics CH4 VOC BTEX'!B:B,A2172,'Tool Pneumatics CH4 VOC BTEX'!J:J)*Q2172</f>
        <v>0</v>
      </c>
      <c r="T2172" s="16">
        <f>SUMIF('Tool Pneumatics CH4 VOC BTEX'!B:B,A2172,'Tool Pneumatics CH4 VOC BTEX'!L:L)*Q2172</f>
        <v>0</v>
      </c>
      <c r="U2172" s="16">
        <f>SUMIF('Tool Pneumatics CH4 VOC BTEX'!B:B,A2172,'Tool Pneumatics CH4 VOC BTEX'!N:N)*Q2172</f>
        <v>0</v>
      </c>
    </row>
    <row r="2173" spans="1:21" x14ac:dyDescent="0.25">
      <c r="A2173" s="1" t="s">
        <v>5288</v>
      </c>
      <c r="B2173" s="1" t="s">
        <v>1495</v>
      </c>
      <c r="C2173" s="1" t="s">
        <v>1788</v>
      </c>
      <c r="D2173" s="3" t="s">
        <v>5270</v>
      </c>
      <c r="E2173" s="3" t="s">
        <v>5270</v>
      </c>
      <c r="F2173" s="1" t="s">
        <v>6794</v>
      </c>
      <c r="G2173" s="1">
        <v>228</v>
      </c>
      <c r="H2173" s="1" t="s">
        <v>27474</v>
      </c>
      <c r="I2173" s="1">
        <v>1</v>
      </c>
      <c r="J2173" s="1" t="s">
        <v>27474</v>
      </c>
      <c r="K2173" s="1">
        <f t="shared" si="132"/>
        <v>229</v>
      </c>
      <c r="L2173" s="2">
        <f>SUMIFS('Basin Total Well Counts'!B:B,'Basin Total Well Counts'!A:A,F2173)</f>
        <v>3313</v>
      </c>
      <c r="M2173" s="4">
        <f t="shared" si="133"/>
        <v>6.9121642016299431E-2</v>
      </c>
      <c r="N2173" s="2">
        <f>SUMIF('Basin Emissions'!A:A,F2173,'Basin Emissions'!B:B)</f>
        <v>7266.5188097413993</v>
      </c>
      <c r="O2173" s="8">
        <f t="shared" si="134"/>
        <v>502.27371187165124</v>
      </c>
      <c r="P2173" s="7">
        <f>SUMIF('Tool Pneumatics CH4 VOC BTEX'!B:B,A2173,'Tool Pneumatics CH4 VOC BTEX'!F:F)</f>
        <v>4.9166021347045898</v>
      </c>
      <c r="Q2173" s="14">
        <f t="shared" si="135"/>
        <v>112.6095415954147</v>
      </c>
      <c r="R2173" s="16">
        <f>SUMIF('Tool Pneumatics CH4 VOC BTEX'!B:B,A2173,'Tool Pneumatics CH4 VOC BTEX'!H:H)*Q2173</f>
        <v>0.17217650209454868</v>
      </c>
      <c r="S2173" s="16">
        <f>SUMIF('Tool Pneumatics CH4 VOC BTEX'!B:B,A2173,'Tool Pneumatics CH4 VOC BTEX'!J:J)*Q2173</f>
        <v>3.6225451971979993E-3</v>
      </c>
      <c r="T2173" s="16">
        <f>SUMIF('Tool Pneumatics CH4 VOC BTEX'!B:B,A2173,'Tool Pneumatics CH4 VOC BTEX'!L:L)*Q2173</f>
        <v>6.5703671301246408E-2</v>
      </c>
      <c r="U2173" s="16">
        <f>SUMIF('Tool Pneumatics CH4 VOC BTEX'!B:B,A2173,'Tool Pneumatics CH4 VOC BTEX'!N:N)*Q2173</f>
        <v>5.5613215837999226E-2</v>
      </c>
    </row>
    <row r="2174" spans="1:21" x14ac:dyDescent="0.25">
      <c r="A2174" s="1" t="s">
        <v>5289</v>
      </c>
      <c r="B2174" s="1" t="s">
        <v>1495</v>
      </c>
      <c r="C2174" s="1" t="s">
        <v>2462</v>
      </c>
      <c r="D2174" s="3" t="s">
        <v>997</v>
      </c>
      <c r="E2174" s="3" t="s">
        <v>997</v>
      </c>
      <c r="F2174" s="1" t="s">
        <v>6794</v>
      </c>
      <c r="G2174" s="1">
        <v>161</v>
      </c>
      <c r="H2174" s="1" t="s">
        <v>27474</v>
      </c>
      <c r="I2174" s="1">
        <v>1</v>
      </c>
      <c r="J2174" s="1" t="s">
        <v>27474</v>
      </c>
      <c r="K2174" s="1">
        <f t="shared" si="132"/>
        <v>162</v>
      </c>
      <c r="L2174" s="2">
        <f>SUMIFS('Basin Total Well Counts'!B:B,'Basin Total Well Counts'!A:A,F2174)</f>
        <v>3313</v>
      </c>
      <c r="M2174" s="4">
        <f t="shared" si="133"/>
        <v>4.889827950498038E-2</v>
      </c>
      <c r="N2174" s="2">
        <f>SUMIF('Basin Emissions'!A:A,F2174,'Basin Emissions'!B:B)</f>
        <v>7266.5188097413993</v>
      </c>
      <c r="O2174" s="8">
        <f t="shared" si="134"/>
        <v>355.32026778693228</v>
      </c>
      <c r="P2174" s="7">
        <f>SUMIF('Tool Pneumatics CH4 VOC BTEX'!B:B,A2174,'Tool Pneumatics CH4 VOC BTEX'!F:F)</f>
        <v>5.1165800094604501</v>
      </c>
      <c r="Q2174" s="14">
        <f t="shared" si="135"/>
        <v>76.549087565785484</v>
      </c>
      <c r="R2174" s="16">
        <f>SUMIF('Tool Pneumatics CH4 VOC BTEX'!B:B,A2174,'Tool Pneumatics CH4 VOC BTEX'!H:H)*Q2174</f>
        <v>7.3626177044626498E-2</v>
      </c>
      <c r="S2174" s="16">
        <f>SUMIF('Tool Pneumatics CH4 VOC BTEX'!B:B,A2174,'Tool Pneumatics CH4 VOC BTEX'!J:J)*Q2174</f>
        <v>8.2501847330314663E-4</v>
      </c>
      <c r="T2174" s="16">
        <f>SUMIF('Tool Pneumatics CH4 VOC BTEX'!B:B,A2174,'Tool Pneumatics CH4 VOC BTEX'!L:L)*Q2174</f>
        <v>5.2396872597175299E-2</v>
      </c>
      <c r="U2174" s="16">
        <f>SUMIF('Tool Pneumatics CH4 VOC BTEX'!B:B,A2174,'Tool Pneumatics CH4 VOC BTEX'!N:N)*Q2174</f>
        <v>2.1500113387827889E-2</v>
      </c>
    </row>
    <row r="2175" spans="1:21" x14ac:dyDescent="0.25">
      <c r="A2175" s="1" t="s">
        <v>5290</v>
      </c>
      <c r="B2175" s="1" t="s">
        <v>1495</v>
      </c>
      <c r="C2175" s="1" t="s">
        <v>5291</v>
      </c>
      <c r="D2175" s="3" t="s">
        <v>4783</v>
      </c>
      <c r="E2175" s="3" t="s">
        <v>4783</v>
      </c>
      <c r="F2175" s="1" t="s">
        <v>6803</v>
      </c>
      <c r="G2175" s="1">
        <v>28</v>
      </c>
      <c r="H2175" s="1" t="s">
        <v>27474</v>
      </c>
      <c r="I2175" s="1">
        <v>0</v>
      </c>
      <c r="J2175" s="1" t="s">
        <v>27474</v>
      </c>
      <c r="K2175" s="1">
        <f t="shared" si="132"/>
        <v>28</v>
      </c>
      <c r="L2175" s="2">
        <f>SUMIFS('Basin Total Well Counts'!B:B,'Basin Total Well Counts'!A:A,F2175)</f>
        <v>1825</v>
      </c>
      <c r="M2175" s="4">
        <f t="shared" si="133"/>
        <v>1.5342465753424657E-2</v>
      </c>
      <c r="N2175" s="2">
        <f>SUMIF('Basin Emissions'!A:A,F2175,'Basin Emissions'!B:B)</f>
        <v>462.26802644949998</v>
      </c>
      <c r="O2175" s="8">
        <f t="shared" si="134"/>
        <v>7.0923313647046573</v>
      </c>
      <c r="P2175" s="7">
        <f>SUMIF('Tool Pneumatics CH4 VOC BTEX'!B:B,A2175,'Tool Pneumatics CH4 VOC BTEX'!F:F)</f>
        <v>5.5065598487854004</v>
      </c>
      <c r="Q2175" s="14">
        <f t="shared" si="135"/>
        <v>1.4197388347714694</v>
      </c>
      <c r="R2175" s="16">
        <f>SUMIF('Tool Pneumatics CH4 VOC BTEX'!B:B,A2175,'Tool Pneumatics CH4 VOC BTEX'!H:H)*Q2175</f>
        <v>2.6814847913436565E-4</v>
      </c>
      <c r="S2175" s="16">
        <f>SUMIF('Tool Pneumatics CH4 VOC BTEX'!B:B,A2175,'Tool Pneumatics CH4 VOC BTEX'!J:J)*Q2175</f>
        <v>1.3036049513685753E-4</v>
      </c>
      <c r="T2175" s="16">
        <f>SUMIF('Tool Pneumatics CH4 VOC BTEX'!B:B,A2175,'Tool Pneumatics CH4 VOC BTEX'!L:L)*Q2175</f>
        <v>1.1244114730061593E-3</v>
      </c>
      <c r="U2175" s="16">
        <f>SUMIF('Tool Pneumatics CH4 VOC BTEX'!B:B,A2175,'Tool Pneumatics CH4 VOC BTEX'!N:N)*Q2175</f>
        <v>9.3646727928009066E-4</v>
      </c>
    </row>
    <row r="2176" spans="1:21" x14ac:dyDescent="0.25">
      <c r="A2176" s="1" t="s">
        <v>5292</v>
      </c>
      <c r="B2176" s="1" t="s">
        <v>1495</v>
      </c>
      <c r="C2176" s="1" t="s">
        <v>5293</v>
      </c>
      <c r="D2176" s="3" t="s">
        <v>997</v>
      </c>
      <c r="E2176" s="3" t="s">
        <v>997</v>
      </c>
      <c r="F2176" s="1" t="s">
        <v>6794</v>
      </c>
      <c r="G2176" s="1">
        <v>208</v>
      </c>
      <c r="H2176" s="1" t="s">
        <v>27474</v>
      </c>
      <c r="I2176" s="1">
        <v>1</v>
      </c>
      <c r="J2176" s="1" t="s">
        <v>27474</v>
      </c>
      <c r="K2176" s="1">
        <f t="shared" si="132"/>
        <v>209</v>
      </c>
      <c r="L2176" s="2">
        <f>SUMIFS('Basin Total Well Counts'!B:B,'Basin Total Well Counts'!A:A,F2176)</f>
        <v>3313</v>
      </c>
      <c r="M2176" s="4">
        <f t="shared" si="133"/>
        <v>6.3084817386054939E-2</v>
      </c>
      <c r="N2176" s="2">
        <f>SUMIF('Basin Emissions'!A:A,F2176,'Basin Emissions'!B:B)</f>
        <v>7266.5188097413993</v>
      </c>
      <c r="O2176" s="8">
        <f t="shared" si="134"/>
        <v>458.4070121448695</v>
      </c>
      <c r="P2176" s="7">
        <f>SUMIF('Tool Pneumatics CH4 VOC BTEX'!B:B,A2176,'Tool Pneumatics CH4 VOC BTEX'!F:F)</f>
        <v>5.1165800094604501</v>
      </c>
      <c r="Q2176" s="14">
        <f t="shared" si="135"/>
        <v>98.757773464501042</v>
      </c>
      <c r="R2176" s="16">
        <f>SUMIF('Tool Pneumatics CH4 VOC BTEX'!B:B,A2176,'Tool Pneumatics CH4 VOC BTEX'!H:H)*Q2176</f>
        <v>9.4986858039055197E-2</v>
      </c>
      <c r="S2176" s="16">
        <f>SUMIF('Tool Pneumatics CH4 VOC BTEX'!B:B,A2176,'Tool Pneumatics CH4 VOC BTEX'!J:J)*Q2176</f>
        <v>1.064375684693566E-3</v>
      </c>
      <c r="T2176" s="16">
        <f>SUMIF('Tool Pneumatics CH4 VOC BTEX'!B:B,A2176,'Tool Pneumatics CH4 VOC BTEX'!L:L)*Q2176</f>
        <v>6.7598434400059498E-2</v>
      </c>
      <c r="U2176" s="16">
        <f>SUMIF('Tool Pneumatics CH4 VOC BTEX'!B:B,A2176,'Tool Pneumatics CH4 VOC BTEX'!N:N)*Q2176</f>
        <v>2.7737800605284135E-2</v>
      </c>
    </row>
    <row r="2177" spans="1:21" x14ac:dyDescent="0.25">
      <c r="A2177" s="1" t="s">
        <v>5294</v>
      </c>
      <c r="B2177" s="1" t="s">
        <v>1495</v>
      </c>
      <c r="C2177" s="1" t="s">
        <v>5295</v>
      </c>
      <c r="D2177" s="3" t="s">
        <v>5270</v>
      </c>
      <c r="E2177" s="3" t="s">
        <v>5270</v>
      </c>
      <c r="F2177" s="1" t="s">
        <v>6802</v>
      </c>
      <c r="G2177" s="1">
        <v>0</v>
      </c>
      <c r="H2177" s="1" t="s">
        <v>27474</v>
      </c>
      <c r="I2177" s="1">
        <v>0</v>
      </c>
      <c r="J2177" s="1" t="s">
        <v>27474</v>
      </c>
      <c r="K2177" s="1">
        <f t="shared" si="132"/>
        <v>0</v>
      </c>
      <c r="L2177" s="2">
        <f>SUMIFS('Basin Total Well Counts'!B:B,'Basin Total Well Counts'!A:A,F2177)</f>
        <v>502</v>
      </c>
      <c r="M2177" s="4">
        <f t="shared" si="133"/>
        <v>0</v>
      </c>
      <c r="N2177" s="2">
        <f>SUMIF('Basin Emissions'!A:A,F2177,'Basin Emissions'!B:B)</f>
        <v>15338.377142599998</v>
      </c>
      <c r="O2177" s="8">
        <f t="shared" si="134"/>
        <v>0</v>
      </c>
      <c r="P2177" s="7">
        <f>SUMIF('Tool Pneumatics CH4 VOC BTEX'!B:B,A2177,'Tool Pneumatics CH4 VOC BTEX'!F:F)</f>
        <v>25.404619216918899</v>
      </c>
      <c r="Q2177" s="14">
        <f t="shared" si="135"/>
        <v>0</v>
      </c>
      <c r="R2177" s="16">
        <f>SUMIF('Tool Pneumatics CH4 VOC BTEX'!B:B,A2177,'Tool Pneumatics CH4 VOC BTEX'!H:H)*Q2177</f>
        <v>0</v>
      </c>
      <c r="S2177" s="16">
        <f>SUMIF('Tool Pneumatics CH4 VOC BTEX'!B:B,A2177,'Tool Pneumatics CH4 VOC BTEX'!J:J)*Q2177</f>
        <v>0</v>
      </c>
      <c r="T2177" s="16">
        <f>SUMIF('Tool Pneumatics CH4 VOC BTEX'!B:B,A2177,'Tool Pneumatics CH4 VOC BTEX'!L:L)*Q2177</f>
        <v>0</v>
      </c>
      <c r="U2177" s="16">
        <f>SUMIF('Tool Pneumatics CH4 VOC BTEX'!B:B,A2177,'Tool Pneumatics CH4 VOC BTEX'!N:N)*Q2177</f>
        <v>0</v>
      </c>
    </row>
    <row r="2178" spans="1:21" x14ac:dyDescent="0.25">
      <c r="A2178" s="1" t="s">
        <v>5296</v>
      </c>
      <c r="B2178" s="1" t="s">
        <v>1495</v>
      </c>
      <c r="C2178" s="1" t="s">
        <v>1808</v>
      </c>
      <c r="D2178" s="3" t="s">
        <v>997</v>
      </c>
      <c r="E2178" s="3" t="s">
        <v>997</v>
      </c>
      <c r="F2178" s="1" t="s">
        <v>6794</v>
      </c>
      <c r="G2178" s="1">
        <v>261</v>
      </c>
      <c r="H2178" s="1" t="s">
        <v>27474</v>
      </c>
      <c r="I2178" s="1">
        <v>29</v>
      </c>
      <c r="J2178" s="1" t="s">
        <v>27474</v>
      </c>
      <c r="K2178" s="1">
        <f t="shared" ref="K2178:K2241" si="136">+I2178+G2178</f>
        <v>290</v>
      </c>
      <c r="L2178" s="2">
        <f>SUMIFS('Basin Total Well Counts'!B:B,'Basin Total Well Counts'!A:A,F2178)</f>
        <v>3313</v>
      </c>
      <c r="M2178" s="4">
        <f t="shared" ref="M2178:M2241" si="137">IFERROR(+K2178/L2178,0)</f>
        <v>8.7533957138545129E-2</v>
      </c>
      <c r="N2178" s="2">
        <f>SUMIF('Basin Emissions'!A:A,F2178,'Basin Emissions'!B:B)</f>
        <v>7266.5188097413993</v>
      </c>
      <c r="O2178" s="8">
        <f t="shared" ref="O2178:O2241" si="138">+N2178*M2178</f>
        <v>636.06714603833564</v>
      </c>
      <c r="P2178" s="7">
        <f>SUMIF('Tool Pneumatics CH4 VOC BTEX'!B:B,A2178,'Tool Pneumatics CH4 VOC BTEX'!F:F)</f>
        <v>25.404619216918899</v>
      </c>
      <c r="Q2178" s="14">
        <f t="shared" ref="Q2178:Q2241" si="139">IFERROR(O2178/P2178,0)*(2204.6/2000)</f>
        <v>27.598792530262219</v>
      </c>
      <c r="R2178" s="16">
        <f>SUMIF('Tool Pneumatics CH4 VOC BTEX'!B:B,A2178,'Tool Pneumatics CH4 VOC BTEX'!H:H)*Q2178</f>
        <v>0</v>
      </c>
      <c r="S2178" s="16">
        <f>SUMIF('Tool Pneumatics CH4 VOC BTEX'!B:B,A2178,'Tool Pneumatics CH4 VOC BTEX'!J:J)*Q2178</f>
        <v>0</v>
      </c>
      <c r="T2178" s="16">
        <f>SUMIF('Tool Pneumatics CH4 VOC BTEX'!B:B,A2178,'Tool Pneumatics CH4 VOC BTEX'!L:L)*Q2178</f>
        <v>0</v>
      </c>
      <c r="U2178" s="16">
        <f>SUMIF('Tool Pneumatics CH4 VOC BTEX'!B:B,A2178,'Tool Pneumatics CH4 VOC BTEX'!N:N)*Q2178</f>
        <v>0</v>
      </c>
    </row>
    <row r="2179" spans="1:21" x14ac:dyDescent="0.25">
      <c r="A2179" s="1" t="s">
        <v>5297</v>
      </c>
      <c r="B2179" s="1" t="s">
        <v>1495</v>
      </c>
      <c r="C2179" s="1" t="s">
        <v>5298</v>
      </c>
      <c r="D2179" s="3" t="s">
        <v>5270</v>
      </c>
      <c r="E2179" s="3" t="s">
        <v>5270</v>
      </c>
      <c r="F2179" s="1" t="s">
        <v>996</v>
      </c>
      <c r="G2179" s="1">
        <v>750</v>
      </c>
      <c r="H2179" s="1" t="s">
        <v>27474</v>
      </c>
      <c r="I2179" s="1">
        <v>1</v>
      </c>
      <c r="J2179" s="1" t="s">
        <v>27474</v>
      </c>
      <c r="K2179" s="1">
        <f t="shared" si="136"/>
        <v>751</v>
      </c>
      <c r="L2179" s="2">
        <f>SUMIFS('Basin Total Well Counts'!B:B,'Basin Total Well Counts'!A:A,F2179)</f>
        <v>36190</v>
      </c>
      <c r="M2179" s="4">
        <f t="shared" si="137"/>
        <v>2.0751588836695218E-2</v>
      </c>
      <c r="N2179" s="2">
        <f>SUMIF('Basin Emissions'!A:A,F2179,'Basin Emissions'!B:B)</f>
        <v>3364.4013914898001</v>
      </c>
      <c r="O2179" s="8">
        <f t="shared" si="138"/>
        <v>69.816674357801588</v>
      </c>
      <c r="P2179" s="7">
        <f>SUMIF('Tool Pneumatics CH4 VOC BTEX'!B:B,A2179,'Tool Pneumatics CH4 VOC BTEX'!F:F)</f>
        <v>2.5644600391387899</v>
      </c>
      <c r="Q2179" s="14">
        <f t="shared" si="139"/>
        <v>30.009795032894893</v>
      </c>
      <c r="R2179" s="16">
        <f>SUMIF('Tool Pneumatics CH4 VOC BTEX'!B:B,A2179,'Tool Pneumatics CH4 VOC BTEX'!H:H)*Q2179</f>
        <v>6.5060634922680122E-3</v>
      </c>
      <c r="S2179" s="16">
        <f>SUMIF('Tool Pneumatics CH4 VOC BTEX'!B:B,A2179,'Tool Pneumatics CH4 VOC BTEX'!J:J)*Q2179</f>
        <v>3.1629243796083601E-3</v>
      </c>
      <c r="T2179" s="16">
        <f>SUMIF('Tool Pneumatics CH4 VOC BTEX'!B:B,A2179,'Tool Pneumatics CH4 VOC BTEX'!L:L)*Q2179</f>
        <v>2.7281499275496286E-2</v>
      </c>
      <c r="U2179" s="16">
        <f>SUMIF('Tool Pneumatics CH4 VOC BTEX'!B:B,A2179,'Tool Pneumatics CH4 VOC BTEX'!N:N)*Q2179</f>
        <v>2.2721423794247606E-2</v>
      </c>
    </row>
    <row r="2180" spans="1:21" x14ac:dyDescent="0.25">
      <c r="A2180" s="1" t="s">
        <v>5299</v>
      </c>
      <c r="B2180" s="1" t="s">
        <v>1495</v>
      </c>
      <c r="C2180" s="1" t="s">
        <v>1723</v>
      </c>
      <c r="D2180" s="3" t="s">
        <v>997</v>
      </c>
      <c r="E2180" s="3" t="s">
        <v>997</v>
      </c>
      <c r="F2180" s="1" t="s">
        <v>6803</v>
      </c>
      <c r="G2180" s="1">
        <v>185</v>
      </c>
      <c r="H2180" s="1" t="s">
        <v>27474</v>
      </c>
      <c r="I2180" s="1">
        <v>0</v>
      </c>
      <c r="J2180" s="1" t="s">
        <v>27474</v>
      </c>
      <c r="K2180" s="1">
        <f t="shared" si="136"/>
        <v>185</v>
      </c>
      <c r="L2180" s="2">
        <f>SUMIFS('Basin Total Well Counts'!B:B,'Basin Total Well Counts'!A:A,F2180)</f>
        <v>1825</v>
      </c>
      <c r="M2180" s="4">
        <f t="shared" si="137"/>
        <v>0.10136986301369863</v>
      </c>
      <c r="N2180" s="2">
        <f>SUMIF('Basin Emissions'!A:A,F2180,'Basin Emissions'!B:B)</f>
        <v>462.26802644949998</v>
      </c>
      <c r="O2180" s="8">
        <f t="shared" si="138"/>
        <v>46.860046516798626</v>
      </c>
      <c r="P2180" s="7">
        <f>SUMIF('Tool Pneumatics CH4 VOC BTEX'!B:B,A2180,'Tool Pneumatics CH4 VOC BTEX'!F:F)</f>
        <v>5.5065598487854004</v>
      </c>
      <c r="Q2180" s="14">
        <f t="shared" si="139"/>
        <v>9.380417301168638</v>
      </c>
      <c r="R2180" s="16">
        <f>SUMIF('Tool Pneumatics CH4 VOC BTEX'!B:B,A2180,'Tool Pneumatics CH4 VOC BTEX'!H:H)*Q2180</f>
        <v>1.7716953085663448E-3</v>
      </c>
      <c r="S2180" s="16">
        <f>SUMIF('Tool Pneumatics CH4 VOC BTEX'!B:B,A2180,'Tool Pneumatics CH4 VOC BTEX'!J:J)*Q2180</f>
        <v>8.6131041429709447E-4</v>
      </c>
      <c r="T2180" s="16">
        <f>SUMIF('Tool Pneumatics CH4 VOC BTEX'!B:B,A2180,'Tool Pneumatics CH4 VOC BTEX'!L:L)*Q2180</f>
        <v>7.4291472323621249E-3</v>
      </c>
      <c r="U2180" s="16">
        <f>SUMIF('Tool Pneumatics CH4 VOC BTEX'!B:B,A2180,'Tool Pneumatics CH4 VOC BTEX'!N:N)*Q2180</f>
        <v>6.1873730952434567E-3</v>
      </c>
    </row>
    <row r="2181" spans="1:21" x14ac:dyDescent="0.25">
      <c r="A2181" s="1" t="s">
        <v>5300</v>
      </c>
      <c r="B2181" s="1" t="s">
        <v>1495</v>
      </c>
      <c r="C2181" s="1" t="s">
        <v>1810</v>
      </c>
      <c r="D2181" s="3" t="s">
        <v>997</v>
      </c>
      <c r="E2181" s="3" t="s">
        <v>997</v>
      </c>
      <c r="F2181" s="1" t="s">
        <v>6794</v>
      </c>
      <c r="G2181" s="1">
        <v>3</v>
      </c>
      <c r="H2181" s="1" t="s">
        <v>27474</v>
      </c>
      <c r="I2181" s="1">
        <v>0</v>
      </c>
      <c r="J2181" s="1" t="s">
        <v>27474</v>
      </c>
      <c r="K2181" s="1">
        <f t="shared" si="136"/>
        <v>3</v>
      </c>
      <c r="L2181" s="2">
        <f>SUMIFS('Basin Total Well Counts'!B:B,'Basin Total Well Counts'!A:A,F2181)</f>
        <v>3313</v>
      </c>
      <c r="M2181" s="4">
        <f t="shared" si="137"/>
        <v>9.0552369453667371E-4</v>
      </c>
      <c r="N2181" s="2">
        <f>SUMIF('Basin Emissions'!A:A,F2181,'Basin Emissions'!B:B)</f>
        <v>7266.5188097413993</v>
      </c>
      <c r="O2181" s="8">
        <f t="shared" si="138"/>
        <v>6.5800049590172645</v>
      </c>
      <c r="P2181" s="7">
        <f>SUMIF('Tool Pneumatics CH4 VOC BTEX'!B:B,A2181,'Tool Pneumatics CH4 VOC BTEX'!F:F)</f>
        <v>4.9166021347045898</v>
      </c>
      <c r="Q2181" s="14">
        <f t="shared" si="139"/>
        <v>1.4752341693722448</v>
      </c>
      <c r="R2181" s="16">
        <f>SUMIF('Tool Pneumatics CH4 VOC BTEX'!B:B,A2181,'Tool Pneumatics CH4 VOC BTEX'!H:H)*Q2181</f>
        <v>2.2555873636840437E-3</v>
      </c>
      <c r="S2181" s="16">
        <f>SUMIF('Tool Pneumatics CH4 VOC BTEX'!B:B,A2181,'Tool Pneumatics CH4 VOC BTEX'!J:J)*Q2181</f>
        <v>4.7456923980759811E-5</v>
      </c>
      <c r="T2181" s="16">
        <f>SUMIF('Tool Pneumatics CH4 VOC BTEX'!B:B,A2181,'Tool Pneumatics CH4 VOC BTEX'!L:L)*Q2181</f>
        <v>8.6074678560584819E-4</v>
      </c>
      <c r="U2181" s="16">
        <f>SUMIF('Tool Pneumatics CH4 VOC BTEX'!B:B,A2181,'Tool Pneumatics CH4 VOC BTEX'!N:N)*Q2181</f>
        <v>7.2855741272488065E-4</v>
      </c>
    </row>
    <row r="2182" spans="1:21" x14ac:dyDescent="0.25">
      <c r="A2182" s="1" t="s">
        <v>5301</v>
      </c>
      <c r="B2182" s="1" t="s">
        <v>1495</v>
      </c>
      <c r="C2182" s="1" t="s">
        <v>1801</v>
      </c>
      <c r="D2182" s="3" t="s">
        <v>5743</v>
      </c>
      <c r="E2182" s="3" t="s">
        <v>5743</v>
      </c>
      <c r="F2182" s="1" t="s">
        <v>6803</v>
      </c>
      <c r="G2182" s="1">
        <v>1</v>
      </c>
      <c r="H2182" s="1" t="s">
        <v>27474</v>
      </c>
      <c r="I2182" s="1">
        <v>0</v>
      </c>
      <c r="J2182" s="1" t="s">
        <v>27474</v>
      </c>
      <c r="K2182" s="1">
        <f t="shared" si="136"/>
        <v>1</v>
      </c>
      <c r="L2182" s="2">
        <f>SUMIFS('Basin Total Well Counts'!B:B,'Basin Total Well Counts'!A:A,F2182)</f>
        <v>1825</v>
      </c>
      <c r="M2182" s="4">
        <f t="shared" si="137"/>
        <v>5.4794520547945202E-4</v>
      </c>
      <c r="N2182" s="2">
        <f>SUMIF('Basin Emissions'!A:A,F2182,'Basin Emissions'!B:B)</f>
        <v>462.26802644949998</v>
      </c>
      <c r="O2182" s="8">
        <f t="shared" si="138"/>
        <v>0.25329754873945204</v>
      </c>
      <c r="P2182" s="7">
        <f>SUMIF('Tool Pneumatics CH4 VOC BTEX'!B:B,A2182,'Tool Pneumatics CH4 VOC BTEX'!F:F)</f>
        <v>5.5065598487854004</v>
      </c>
      <c r="Q2182" s="14">
        <f t="shared" si="139"/>
        <v>5.0704958384695346E-2</v>
      </c>
      <c r="R2182" s="16">
        <f>SUMIF('Tool Pneumatics CH4 VOC BTEX'!B:B,A2182,'Tool Pneumatics CH4 VOC BTEX'!H:H)*Q2182</f>
        <v>9.5767313976559182E-6</v>
      </c>
      <c r="S2182" s="16">
        <f>SUMIF('Tool Pneumatics CH4 VOC BTEX'!B:B,A2182,'Tool Pneumatics CH4 VOC BTEX'!J:J)*Q2182</f>
        <v>4.6557319691734838E-6</v>
      </c>
      <c r="T2182" s="16">
        <f>SUMIF('Tool Pneumatics CH4 VOC BTEX'!B:B,A2182,'Tool Pneumatics CH4 VOC BTEX'!L:L)*Q2182</f>
        <v>4.0157552607362839E-5</v>
      </c>
      <c r="U2182" s="16">
        <f>SUMIF('Tool Pneumatics CH4 VOC BTEX'!B:B,A2182,'Tool Pneumatics CH4 VOC BTEX'!N:N)*Q2182</f>
        <v>3.3445259974288959E-5</v>
      </c>
    </row>
    <row r="2183" spans="1:21" x14ac:dyDescent="0.25">
      <c r="A2183" s="1" t="s">
        <v>5302</v>
      </c>
      <c r="B2183" s="1" t="s">
        <v>1495</v>
      </c>
      <c r="C2183" s="1" t="s">
        <v>2161</v>
      </c>
      <c r="D2183" s="3" t="s">
        <v>997</v>
      </c>
      <c r="E2183" s="3" t="s">
        <v>997</v>
      </c>
      <c r="F2183" s="1" t="s">
        <v>6794</v>
      </c>
      <c r="G2183" s="1">
        <v>25</v>
      </c>
      <c r="H2183" s="1" t="s">
        <v>27474</v>
      </c>
      <c r="I2183" s="1">
        <v>0</v>
      </c>
      <c r="J2183" s="1" t="s">
        <v>27474</v>
      </c>
      <c r="K2183" s="1">
        <f t="shared" si="136"/>
        <v>25</v>
      </c>
      <c r="L2183" s="2">
        <f>SUMIFS('Basin Total Well Counts'!B:B,'Basin Total Well Counts'!A:A,F2183)</f>
        <v>3313</v>
      </c>
      <c r="M2183" s="4">
        <f t="shared" si="137"/>
        <v>7.5460307878056146E-3</v>
      </c>
      <c r="N2183" s="2">
        <f>SUMIF('Basin Emissions'!A:A,F2183,'Basin Emissions'!B:B)</f>
        <v>7266.5188097413993</v>
      </c>
      <c r="O2183" s="8">
        <f t="shared" si="138"/>
        <v>54.833374658477211</v>
      </c>
      <c r="P2183" s="7">
        <f>SUMIF('Tool Pneumatics CH4 VOC BTEX'!B:B,A2183,'Tool Pneumatics CH4 VOC BTEX'!F:F)</f>
        <v>4.9166021347045898</v>
      </c>
      <c r="Q2183" s="14">
        <f t="shared" si="139"/>
        <v>12.293618078102043</v>
      </c>
      <c r="R2183" s="16">
        <f>SUMIF('Tool Pneumatics CH4 VOC BTEX'!B:B,A2183,'Tool Pneumatics CH4 VOC BTEX'!H:H)*Q2183</f>
        <v>1.8796561364033702E-2</v>
      </c>
      <c r="S2183" s="16">
        <f>SUMIF('Tool Pneumatics CH4 VOC BTEX'!B:B,A2183,'Tool Pneumatics CH4 VOC BTEX'!J:J)*Q2183</f>
        <v>3.9547436650633184E-4</v>
      </c>
      <c r="T2183" s="16">
        <f>SUMIF('Tool Pneumatics CH4 VOC BTEX'!B:B,A2183,'Tool Pneumatics CH4 VOC BTEX'!L:L)*Q2183</f>
        <v>7.1728898800487361E-3</v>
      </c>
      <c r="U2183" s="16">
        <f>SUMIF('Tool Pneumatics CH4 VOC BTEX'!B:B,A2183,'Tool Pneumatics CH4 VOC BTEX'!N:N)*Q2183</f>
        <v>6.0713117727073402E-3</v>
      </c>
    </row>
    <row r="2184" spans="1:21" x14ac:dyDescent="0.25">
      <c r="A2184" s="1" t="s">
        <v>5303</v>
      </c>
      <c r="B2184" s="1" t="s">
        <v>1495</v>
      </c>
      <c r="C2184" s="1" t="s">
        <v>2062</v>
      </c>
      <c r="D2184" s="3" t="s">
        <v>5743</v>
      </c>
      <c r="E2184" s="3" t="s">
        <v>5743</v>
      </c>
      <c r="F2184" s="1" t="s">
        <v>6794</v>
      </c>
      <c r="G2184" s="1">
        <v>97</v>
      </c>
      <c r="H2184" s="1" t="s">
        <v>27474</v>
      </c>
      <c r="I2184" s="1">
        <v>1</v>
      </c>
      <c r="J2184" s="1" t="s">
        <v>27474</v>
      </c>
      <c r="K2184" s="1">
        <f t="shared" si="136"/>
        <v>98</v>
      </c>
      <c r="L2184" s="2">
        <f>SUMIFS('Basin Total Well Counts'!B:B,'Basin Total Well Counts'!A:A,F2184)</f>
        <v>3313</v>
      </c>
      <c r="M2184" s="4">
        <f t="shared" si="137"/>
        <v>2.9580440688198009E-2</v>
      </c>
      <c r="N2184" s="2">
        <f>SUMIF('Basin Emissions'!A:A,F2184,'Basin Emissions'!B:B)</f>
        <v>7266.5188097413993</v>
      </c>
      <c r="O2184" s="8">
        <f t="shared" si="138"/>
        <v>214.94682866123065</v>
      </c>
      <c r="P2184" s="7">
        <f>SUMIF('Tool Pneumatics CH4 VOC BTEX'!B:B,A2184,'Tool Pneumatics CH4 VOC BTEX'!F:F)</f>
        <v>5.1165800094604501</v>
      </c>
      <c r="Q2184" s="14">
        <f t="shared" si="139"/>
        <v>46.307472724981338</v>
      </c>
      <c r="R2184" s="16">
        <f>SUMIF('Tool Pneumatics CH4 VOC BTEX'!B:B,A2184,'Tool Pneumatics CH4 VOC BTEX'!H:H)*Q2184</f>
        <v>4.4539292286255534E-2</v>
      </c>
      <c r="S2184" s="16">
        <f>SUMIF('Tool Pneumatics CH4 VOC BTEX'!B:B,A2184,'Tool Pneumatics CH4 VOC BTEX'!J:J)*Q2184</f>
        <v>4.9908524928215039E-4</v>
      </c>
      <c r="T2184" s="16">
        <f>SUMIF('Tool Pneumatics CH4 VOC BTEX'!B:B,A2184,'Tool Pneumatics CH4 VOC BTEX'!L:L)*Q2184</f>
        <v>3.1696873546439373E-2</v>
      </c>
      <c r="U2184" s="16">
        <f>SUMIF('Tool Pneumatics CH4 VOC BTEX'!B:B,A2184,'Tool Pneumatics CH4 VOC BTEX'!N:N)*Q2184</f>
        <v>1.3006241432142797E-2</v>
      </c>
    </row>
    <row r="2185" spans="1:21" x14ac:dyDescent="0.25">
      <c r="A2185" s="1" t="s">
        <v>5304</v>
      </c>
      <c r="B2185" s="1" t="s">
        <v>1495</v>
      </c>
      <c r="C2185" s="1" t="s">
        <v>5305</v>
      </c>
      <c r="D2185" s="3" t="s">
        <v>5270</v>
      </c>
      <c r="E2185" s="3" t="s">
        <v>5270</v>
      </c>
      <c r="F2185" s="1" t="s">
        <v>6794</v>
      </c>
      <c r="G2185" s="1">
        <v>69</v>
      </c>
      <c r="H2185" s="1" t="s">
        <v>27474</v>
      </c>
      <c r="I2185" s="1">
        <v>116</v>
      </c>
      <c r="J2185" s="1" t="s">
        <v>27474</v>
      </c>
      <c r="K2185" s="1">
        <f t="shared" si="136"/>
        <v>185</v>
      </c>
      <c r="L2185" s="2">
        <f>SUMIFS('Basin Total Well Counts'!B:B,'Basin Total Well Counts'!A:A,F2185)</f>
        <v>3313</v>
      </c>
      <c r="M2185" s="4">
        <f t="shared" si="137"/>
        <v>5.5840627829761548E-2</v>
      </c>
      <c r="N2185" s="2">
        <f>SUMIF('Basin Emissions'!A:A,F2185,'Basin Emissions'!B:B)</f>
        <v>7266.5188097413993</v>
      </c>
      <c r="O2185" s="8">
        <f t="shared" si="138"/>
        <v>405.76697247273137</v>
      </c>
      <c r="P2185" s="7">
        <f>SUMIF('Tool Pneumatics CH4 VOC BTEX'!B:B,A2185,'Tool Pneumatics CH4 VOC BTEX'!F:F)</f>
        <v>4.9166021347045898</v>
      </c>
      <c r="Q2185" s="14">
        <f t="shared" si="139"/>
        <v>90.972773777955112</v>
      </c>
      <c r="R2185" s="16">
        <f>SUMIF('Tool Pneumatics CH4 VOC BTEX'!B:B,A2185,'Tool Pneumatics CH4 VOC BTEX'!H:H)*Q2185</f>
        <v>0.13909455409384938</v>
      </c>
      <c r="S2185" s="16">
        <f>SUMIF('Tool Pneumatics CH4 VOC BTEX'!B:B,A2185,'Tool Pneumatics CH4 VOC BTEX'!J:J)*Q2185</f>
        <v>2.9265103121468555E-3</v>
      </c>
      <c r="T2185" s="16">
        <f>SUMIF('Tool Pneumatics CH4 VOC BTEX'!B:B,A2185,'Tool Pneumatics CH4 VOC BTEX'!L:L)*Q2185</f>
        <v>5.3079385112360648E-2</v>
      </c>
      <c r="U2185" s="16">
        <f>SUMIF('Tool Pneumatics CH4 VOC BTEX'!B:B,A2185,'Tool Pneumatics CH4 VOC BTEX'!N:N)*Q2185</f>
        <v>4.4927707118034316E-2</v>
      </c>
    </row>
    <row r="2186" spans="1:21" x14ac:dyDescent="0.25">
      <c r="A2186" s="1" t="s">
        <v>5306</v>
      </c>
      <c r="B2186" s="1" t="s">
        <v>1495</v>
      </c>
      <c r="C2186" s="1" t="s">
        <v>5307</v>
      </c>
      <c r="D2186" s="3" t="s">
        <v>3813</v>
      </c>
      <c r="E2186" s="3" t="s">
        <v>3813</v>
      </c>
      <c r="F2186" s="1" t="s">
        <v>6794</v>
      </c>
      <c r="G2186" s="1">
        <v>135</v>
      </c>
      <c r="H2186" s="1" t="s">
        <v>27474</v>
      </c>
      <c r="I2186" s="1">
        <v>1</v>
      </c>
      <c r="J2186" s="1" t="s">
        <v>27474</v>
      </c>
      <c r="K2186" s="1">
        <f t="shared" si="136"/>
        <v>136</v>
      </c>
      <c r="L2186" s="2">
        <f>SUMIFS('Basin Total Well Counts'!B:B,'Basin Total Well Counts'!A:A,F2186)</f>
        <v>3313</v>
      </c>
      <c r="M2186" s="4">
        <f t="shared" si="137"/>
        <v>4.1050407485662542E-2</v>
      </c>
      <c r="N2186" s="2">
        <f>SUMIF('Basin Emissions'!A:A,F2186,'Basin Emissions'!B:B)</f>
        <v>7266.5188097413993</v>
      </c>
      <c r="O2186" s="8">
        <f t="shared" si="138"/>
        <v>298.29355814211601</v>
      </c>
      <c r="P2186" s="7">
        <f>SUMIF('Tool Pneumatics CH4 VOC BTEX'!B:B,A2186,'Tool Pneumatics CH4 VOC BTEX'!F:F)</f>
        <v>4.9166021347045898</v>
      </c>
      <c r="Q2186" s="14">
        <f t="shared" si="139"/>
        <v>66.877282344875098</v>
      </c>
      <c r="R2186" s="16">
        <f>SUMIF('Tool Pneumatics CH4 VOC BTEX'!B:B,A2186,'Tool Pneumatics CH4 VOC BTEX'!H:H)*Q2186</f>
        <v>0.10225329382034332</v>
      </c>
      <c r="S2186" s="16">
        <f>SUMIF('Tool Pneumatics CH4 VOC BTEX'!B:B,A2186,'Tool Pneumatics CH4 VOC BTEX'!J:J)*Q2186</f>
        <v>2.1513805537944448E-3</v>
      </c>
      <c r="T2186" s="16">
        <f>SUMIF('Tool Pneumatics CH4 VOC BTEX'!B:B,A2186,'Tool Pneumatics CH4 VOC BTEX'!L:L)*Q2186</f>
        <v>3.9020520947465116E-2</v>
      </c>
      <c r="U2186" s="16">
        <f>SUMIF('Tool Pneumatics CH4 VOC BTEX'!B:B,A2186,'Tool Pneumatics CH4 VOC BTEX'!N:N)*Q2186</f>
        <v>3.3027936043527925E-2</v>
      </c>
    </row>
    <row r="2187" spans="1:21" x14ac:dyDescent="0.25">
      <c r="A2187" s="1" t="s">
        <v>5308</v>
      </c>
      <c r="B2187" s="1" t="s">
        <v>1495</v>
      </c>
      <c r="C2187" s="1" t="s">
        <v>1110</v>
      </c>
      <c r="D2187" s="3" t="s">
        <v>5743</v>
      </c>
      <c r="E2187" s="3" t="s">
        <v>5743</v>
      </c>
      <c r="F2187" s="1" t="s">
        <v>6794</v>
      </c>
      <c r="G2187" s="1">
        <v>118</v>
      </c>
      <c r="H2187" s="1" t="s">
        <v>27474</v>
      </c>
      <c r="I2187" s="1">
        <v>0</v>
      </c>
      <c r="J2187" s="1" t="s">
        <v>27474</v>
      </c>
      <c r="K2187" s="1">
        <f t="shared" si="136"/>
        <v>118</v>
      </c>
      <c r="L2187" s="2">
        <f>SUMIFS('Basin Total Well Counts'!B:B,'Basin Total Well Counts'!A:A,F2187)</f>
        <v>3313</v>
      </c>
      <c r="M2187" s="4">
        <f t="shared" si="137"/>
        <v>3.5617265318442497E-2</v>
      </c>
      <c r="N2187" s="2">
        <f>SUMIF('Basin Emissions'!A:A,F2187,'Basin Emissions'!B:B)</f>
        <v>7266.5188097413993</v>
      </c>
      <c r="O2187" s="8">
        <f t="shared" si="138"/>
        <v>258.8135283880124</v>
      </c>
      <c r="P2187" s="7">
        <f>SUMIF('Tool Pneumatics CH4 VOC BTEX'!B:B,A2187,'Tool Pneumatics CH4 VOC BTEX'!F:F)</f>
        <v>5.1165800094604501</v>
      </c>
      <c r="Q2187" s="14">
        <f t="shared" si="139"/>
        <v>55.757977362732632</v>
      </c>
      <c r="R2187" s="16">
        <f>SUMIF('Tool Pneumatics CH4 VOC BTEX'!B:B,A2187,'Tool Pneumatics CH4 VOC BTEX'!H:H)*Q2187</f>
        <v>5.3628943773246458E-2</v>
      </c>
      <c r="S2187" s="16">
        <f>SUMIF('Tool Pneumatics CH4 VOC BTEX'!B:B,A2187,'Tool Pneumatics CH4 VOC BTEX'!J:J)*Q2187</f>
        <v>6.0093938178871174E-4</v>
      </c>
      <c r="T2187" s="16">
        <f>SUMIF('Tool Pneumatics CH4 VOC BTEX'!B:B,A2187,'Tool Pneumatics CH4 VOC BTEX'!L:L)*Q2187</f>
        <v>3.8165623249794348E-2</v>
      </c>
      <c r="U2187" s="16">
        <f>SUMIF('Tool Pneumatics CH4 VOC BTEX'!B:B,A2187,'Tool Pneumatics CH4 VOC BTEX'!N:N)*Q2187</f>
        <v>1.5660576418294388E-2</v>
      </c>
    </row>
    <row r="2188" spans="1:21" x14ac:dyDescent="0.25">
      <c r="A2188" s="1" t="s">
        <v>5309</v>
      </c>
      <c r="B2188" s="1" t="s">
        <v>1495</v>
      </c>
      <c r="C2188" s="1" t="s">
        <v>2047</v>
      </c>
      <c r="D2188" s="3" t="s">
        <v>5270</v>
      </c>
      <c r="E2188" s="3" t="s">
        <v>5270</v>
      </c>
      <c r="F2188" s="1" t="s">
        <v>6794</v>
      </c>
      <c r="G2188" s="1">
        <v>66</v>
      </c>
      <c r="H2188" s="1" t="s">
        <v>27474</v>
      </c>
      <c r="I2188" s="1">
        <v>0</v>
      </c>
      <c r="J2188" s="1" t="s">
        <v>27474</v>
      </c>
      <c r="K2188" s="1">
        <f t="shared" si="136"/>
        <v>66</v>
      </c>
      <c r="L2188" s="2">
        <f>SUMIFS('Basin Total Well Counts'!B:B,'Basin Total Well Counts'!A:A,F2188)</f>
        <v>3313</v>
      </c>
      <c r="M2188" s="4">
        <f t="shared" si="137"/>
        <v>1.9921521279806821E-2</v>
      </c>
      <c r="N2188" s="2">
        <f>SUMIF('Basin Emissions'!A:A,F2188,'Basin Emissions'!B:B)</f>
        <v>7266.5188097413993</v>
      </c>
      <c r="O2188" s="8">
        <f t="shared" si="138"/>
        <v>144.76010909837981</v>
      </c>
      <c r="P2188" s="7">
        <f>SUMIF('Tool Pneumatics CH4 VOC BTEX'!B:B,A2188,'Tool Pneumatics CH4 VOC BTEX'!F:F)</f>
        <v>4.9166021347045898</v>
      </c>
      <c r="Q2188" s="14">
        <f t="shared" si="139"/>
        <v>32.455151726189385</v>
      </c>
      <c r="R2188" s="16">
        <f>SUMIF('Tool Pneumatics CH4 VOC BTEX'!B:B,A2188,'Tool Pneumatics CH4 VOC BTEX'!H:H)*Q2188</f>
        <v>4.9622922001048959E-2</v>
      </c>
      <c r="S2188" s="16">
        <f>SUMIF('Tool Pneumatics CH4 VOC BTEX'!B:B,A2188,'Tool Pneumatics CH4 VOC BTEX'!J:J)*Q2188</f>
        <v>1.0440523275767159E-3</v>
      </c>
      <c r="T2188" s="16">
        <f>SUMIF('Tool Pneumatics CH4 VOC BTEX'!B:B,A2188,'Tool Pneumatics CH4 VOC BTEX'!L:L)*Q2188</f>
        <v>1.893642928332866E-2</v>
      </c>
      <c r="U2188" s="16">
        <f>SUMIF('Tool Pneumatics CH4 VOC BTEX'!B:B,A2188,'Tool Pneumatics CH4 VOC BTEX'!N:N)*Q2188</f>
        <v>1.6028263079947373E-2</v>
      </c>
    </row>
    <row r="2189" spans="1:21" x14ac:dyDescent="0.25">
      <c r="A2189" s="1" t="s">
        <v>5310</v>
      </c>
      <c r="B2189" s="1" t="s">
        <v>1495</v>
      </c>
      <c r="C2189" s="1" t="s">
        <v>3597</v>
      </c>
      <c r="D2189" s="3" t="s">
        <v>5270</v>
      </c>
      <c r="E2189" s="3" t="s">
        <v>5270</v>
      </c>
      <c r="F2189" s="1" t="s">
        <v>6794</v>
      </c>
      <c r="G2189" s="1">
        <v>34</v>
      </c>
      <c r="H2189" s="1" t="s">
        <v>27474</v>
      </c>
      <c r="I2189" s="1">
        <v>157</v>
      </c>
      <c r="J2189" s="1" t="s">
        <v>27474</v>
      </c>
      <c r="K2189" s="1">
        <f t="shared" si="136"/>
        <v>191</v>
      </c>
      <c r="L2189" s="2">
        <f>SUMIFS('Basin Total Well Counts'!B:B,'Basin Total Well Counts'!A:A,F2189)</f>
        <v>3313</v>
      </c>
      <c r="M2189" s="4">
        <f t="shared" si="137"/>
        <v>5.7651675218834894E-2</v>
      </c>
      <c r="N2189" s="2">
        <f>SUMIF('Basin Emissions'!A:A,F2189,'Basin Emissions'!B:B)</f>
        <v>7266.5188097413993</v>
      </c>
      <c r="O2189" s="8">
        <f t="shared" si="138"/>
        <v>418.92698239076589</v>
      </c>
      <c r="P2189" s="7">
        <f>SUMIF('Tool Pneumatics CH4 VOC BTEX'!B:B,A2189,'Tool Pneumatics CH4 VOC BTEX'!F:F)</f>
        <v>4.9166021347045898</v>
      </c>
      <c r="Q2189" s="14">
        <f t="shared" si="139"/>
        <v>93.923242116699598</v>
      </c>
      <c r="R2189" s="16">
        <f>SUMIF('Tool Pneumatics CH4 VOC BTEX'!B:B,A2189,'Tool Pneumatics CH4 VOC BTEX'!H:H)*Q2189</f>
        <v>0.14360572882121747</v>
      </c>
      <c r="S2189" s="16">
        <f>SUMIF('Tool Pneumatics CH4 VOC BTEX'!B:B,A2189,'Tool Pneumatics CH4 VOC BTEX'!J:J)*Q2189</f>
        <v>3.0214241601083753E-3</v>
      </c>
      <c r="T2189" s="16">
        <f>SUMIF('Tool Pneumatics CH4 VOC BTEX'!B:B,A2189,'Tool Pneumatics CH4 VOC BTEX'!L:L)*Q2189</f>
        <v>5.4800878683572342E-2</v>
      </c>
      <c r="U2189" s="16">
        <f>SUMIF('Tool Pneumatics CH4 VOC BTEX'!B:B,A2189,'Tool Pneumatics CH4 VOC BTEX'!N:N)*Q2189</f>
        <v>4.6384821943484075E-2</v>
      </c>
    </row>
    <row r="2190" spans="1:21" x14ac:dyDescent="0.25">
      <c r="A2190" s="1" t="s">
        <v>5311</v>
      </c>
      <c r="B2190" s="1" t="s">
        <v>1495</v>
      </c>
      <c r="C2190" s="1" t="s">
        <v>2002</v>
      </c>
      <c r="D2190" s="3" t="s">
        <v>5743</v>
      </c>
      <c r="E2190" s="3" t="s">
        <v>5743</v>
      </c>
      <c r="F2190" s="1" t="s">
        <v>6794</v>
      </c>
      <c r="G2190" s="1">
        <v>0</v>
      </c>
      <c r="H2190" s="1" t="s">
        <v>27474</v>
      </c>
      <c r="I2190" s="1">
        <v>0</v>
      </c>
      <c r="J2190" s="1" t="s">
        <v>27474</v>
      </c>
      <c r="K2190" s="1">
        <f t="shared" si="136"/>
        <v>0</v>
      </c>
      <c r="L2190" s="2">
        <f>SUMIFS('Basin Total Well Counts'!B:B,'Basin Total Well Counts'!A:A,F2190)</f>
        <v>3313</v>
      </c>
      <c r="M2190" s="4">
        <f t="shared" si="137"/>
        <v>0</v>
      </c>
      <c r="N2190" s="2">
        <f>SUMIF('Basin Emissions'!A:A,F2190,'Basin Emissions'!B:B)</f>
        <v>7266.5188097413993</v>
      </c>
      <c r="O2190" s="8">
        <f t="shared" si="138"/>
        <v>0</v>
      </c>
      <c r="P2190" s="7">
        <f>SUMIF('Tool Pneumatics CH4 VOC BTEX'!B:B,A2190,'Tool Pneumatics CH4 VOC BTEX'!F:F)</f>
        <v>4.9166021347045898</v>
      </c>
      <c r="Q2190" s="14">
        <f t="shared" si="139"/>
        <v>0</v>
      </c>
      <c r="R2190" s="16">
        <f>SUMIF('Tool Pneumatics CH4 VOC BTEX'!B:B,A2190,'Tool Pneumatics CH4 VOC BTEX'!H:H)*Q2190</f>
        <v>0</v>
      </c>
      <c r="S2190" s="16">
        <f>SUMIF('Tool Pneumatics CH4 VOC BTEX'!B:B,A2190,'Tool Pneumatics CH4 VOC BTEX'!J:J)*Q2190</f>
        <v>0</v>
      </c>
      <c r="T2190" s="16">
        <f>SUMIF('Tool Pneumatics CH4 VOC BTEX'!B:B,A2190,'Tool Pneumatics CH4 VOC BTEX'!L:L)*Q2190</f>
        <v>0</v>
      </c>
      <c r="U2190" s="16">
        <f>SUMIF('Tool Pneumatics CH4 VOC BTEX'!B:B,A2190,'Tool Pneumatics CH4 VOC BTEX'!N:N)*Q2190</f>
        <v>0</v>
      </c>
    </row>
    <row r="2191" spans="1:21" x14ac:dyDescent="0.25">
      <c r="A2191" s="1" t="s">
        <v>5312</v>
      </c>
      <c r="B2191" s="1" t="s">
        <v>1495</v>
      </c>
      <c r="C2191" s="1" t="s">
        <v>1985</v>
      </c>
      <c r="D2191" s="3" t="s">
        <v>997</v>
      </c>
      <c r="E2191" s="3" t="s">
        <v>997</v>
      </c>
      <c r="F2191" s="1" t="s">
        <v>6794</v>
      </c>
      <c r="G2191" s="1">
        <v>11</v>
      </c>
      <c r="H2191" s="1" t="s">
        <v>27474</v>
      </c>
      <c r="I2191" s="1">
        <v>0</v>
      </c>
      <c r="J2191" s="1" t="s">
        <v>27474</v>
      </c>
      <c r="K2191" s="1">
        <f t="shared" si="136"/>
        <v>11</v>
      </c>
      <c r="L2191" s="2">
        <f>SUMIFS('Basin Total Well Counts'!B:B,'Basin Total Well Counts'!A:A,F2191)</f>
        <v>3313</v>
      </c>
      <c r="M2191" s="4">
        <f t="shared" si="137"/>
        <v>3.3202535466344703E-3</v>
      </c>
      <c r="N2191" s="2">
        <f>SUMIF('Basin Emissions'!A:A,F2191,'Basin Emissions'!B:B)</f>
        <v>7266.5188097413993</v>
      </c>
      <c r="O2191" s="8">
        <f t="shared" si="138"/>
        <v>24.126684849729973</v>
      </c>
      <c r="P2191" s="7">
        <f>SUMIF('Tool Pneumatics CH4 VOC BTEX'!B:B,A2191,'Tool Pneumatics CH4 VOC BTEX'!F:F)</f>
        <v>4.9166021347045898</v>
      </c>
      <c r="Q2191" s="14">
        <f t="shared" si="139"/>
        <v>5.4091919543648981</v>
      </c>
      <c r="R2191" s="16">
        <f>SUMIF('Tool Pneumatics CH4 VOC BTEX'!B:B,A2191,'Tool Pneumatics CH4 VOC BTEX'!H:H)*Q2191</f>
        <v>8.2704870001748271E-3</v>
      </c>
      <c r="S2191" s="16">
        <f>SUMIF('Tool Pneumatics CH4 VOC BTEX'!B:B,A2191,'Tool Pneumatics CH4 VOC BTEX'!J:J)*Q2191</f>
        <v>1.7400872126278601E-4</v>
      </c>
      <c r="T2191" s="16">
        <f>SUMIF('Tool Pneumatics CH4 VOC BTEX'!B:B,A2191,'Tool Pneumatics CH4 VOC BTEX'!L:L)*Q2191</f>
        <v>3.1560715472214434E-3</v>
      </c>
      <c r="U2191" s="16">
        <f>SUMIF('Tool Pneumatics CH4 VOC BTEX'!B:B,A2191,'Tool Pneumatics CH4 VOC BTEX'!N:N)*Q2191</f>
        <v>2.6713771799912293E-3</v>
      </c>
    </row>
    <row r="2192" spans="1:21" x14ac:dyDescent="0.25">
      <c r="A2192" s="1" t="s">
        <v>5313</v>
      </c>
      <c r="B2192" s="1" t="s">
        <v>1495</v>
      </c>
      <c r="C2192" s="1" t="s">
        <v>5314</v>
      </c>
      <c r="D2192" s="3" t="s">
        <v>5743</v>
      </c>
      <c r="E2192" s="3" t="s">
        <v>5743</v>
      </c>
      <c r="F2192" s="1" t="s">
        <v>6794</v>
      </c>
      <c r="G2192" s="1">
        <v>24</v>
      </c>
      <c r="H2192" s="1" t="s">
        <v>27474</v>
      </c>
      <c r="I2192" s="1">
        <v>0</v>
      </c>
      <c r="J2192" s="1" t="s">
        <v>27474</v>
      </c>
      <c r="K2192" s="1">
        <f t="shared" si="136"/>
        <v>24</v>
      </c>
      <c r="L2192" s="2">
        <f>SUMIFS('Basin Total Well Counts'!B:B,'Basin Total Well Counts'!A:A,F2192)</f>
        <v>3313</v>
      </c>
      <c r="M2192" s="4">
        <f t="shared" si="137"/>
        <v>7.2441895562933897E-3</v>
      </c>
      <c r="N2192" s="2">
        <f>SUMIF('Basin Emissions'!A:A,F2192,'Basin Emissions'!B:B)</f>
        <v>7266.5188097413993</v>
      </c>
      <c r="O2192" s="8">
        <f t="shared" si="138"/>
        <v>52.640039672138116</v>
      </c>
      <c r="P2192" s="7">
        <f>SUMIF('Tool Pneumatics CH4 VOC BTEX'!B:B,A2192,'Tool Pneumatics CH4 VOC BTEX'!F:F)</f>
        <v>4.9166021347045898</v>
      </c>
      <c r="Q2192" s="14">
        <f t="shared" si="139"/>
        <v>11.801873354977959</v>
      </c>
      <c r="R2192" s="16">
        <f>SUMIF('Tool Pneumatics CH4 VOC BTEX'!B:B,A2192,'Tool Pneumatics CH4 VOC BTEX'!H:H)*Q2192</f>
        <v>1.804469890947235E-2</v>
      </c>
      <c r="S2192" s="16">
        <f>SUMIF('Tool Pneumatics CH4 VOC BTEX'!B:B,A2192,'Tool Pneumatics CH4 VOC BTEX'!J:J)*Q2192</f>
        <v>3.7965539184607849E-4</v>
      </c>
      <c r="T2192" s="16">
        <f>SUMIF('Tool Pneumatics CH4 VOC BTEX'!B:B,A2192,'Tool Pneumatics CH4 VOC BTEX'!L:L)*Q2192</f>
        <v>6.8859742848467855E-3</v>
      </c>
      <c r="U2192" s="16">
        <f>SUMIF('Tool Pneumatics CH4 VOC BTEX'!B:B,A2192,'Tool Pneumatics CH4 VOC BTEX'!N:N)*Q2192</f>
        <v>5.8284593017990452E-3</v>
      </c>
    </row>
    <row r="2193" spans="1:21" x14ac:dyDescent="0.25">
      <c r="A2193" s="1" t="s">
        <v>5315</v>
      </c>
      <c r="B2193" s="1" t="s">
        <v>1495</v>
      </c>
      <c r="C2193" s="1" t="s">
        <v>2070</v>
      </c>
      <c r="D2193" s="3" t="s">
        <v>3813</v>
      </c>
      <c r="E2193" s="3" t="s">
        <v>3813</v>
      </c>
      <c r="F2193" s="1" t="s">
        <v>1006</v>
      </c>
      <c r="G2193" s="1">
        <v>1921</v>
      </c>
      <c r="H2193" s="1" t="s">
        <v>27474</v>
      </c>
      <c r="I2193" s="1">
        <v>532</v>
      </c>
      <c r="J2193" s="1" t="s">
        <v>27474</v>
      </c>
      <c r="K2193" s="1">
        <f t="shared" si="136"/>
        <v>2453</v>
      </c>
      <c r="L2193" s="2">
        <f>SUMIFS('Basin Total Well Counts'!B:B,'Basin Total Well Counts'!A:A,F2193)</f>
        <v>15782</v>
      </c>
      <c r="M2193" s="4">
        <f t="shared" si="137"/>
        <v>0.15543023697883665</v>
      </c>
      <c r="N2193" s="2">
        <f>SUMIF('Basin Emissions'!A:A,F2193,'Basin Emissions'!B:B)</f>
        <v>399.6723537336</v>
      </c>
      <c r="O2193" s="8">
        <f t="shared" si="138"/>
        <v>62.121168654702878</v>
      </c>
      <c r="P2193" s="7">
        <f>SUMIF('Tool Pneumatics CH4 VOC BTEX'!B:B,A2193,'Tool Pneumatics CH4 VOC BTEX'!F:F)</f>
        <v>25.404619216918899</v>
      </c>
      <c r="Q2193" s="14">
        <f t="shared" si="139"/>
        <v>2.6954217901630826</v>
      </c>
      <c r="R2193" s="16">
        <f>SUMIF('Tool Pneumatics CH4 VOC BTEX'!B:B,A2193,'Tool Pneumatics CH4 VOC BTEX'!H:H)*Q2193</f>
        <v>0</v>
      </c>
      <c r="S2193" s="16">
        <f>SUMIF('Tool Pneumatics CH4 VOC BTEX'!B:B,A2193,'Tool Pneumatics CH4 VOC BTEX'!J:J)*Q2193</f>
        <v>0</v>
      </c>
      <c r="T2193" s="16">
        <f>SUMIF('Tool Pneumatics CH4 VOC BTEX'!B:B,A2193,'Tool Pneumatics CH4 VOC BTEX'!L:L)*Q2193</f>
        <v>0</v>
      </c>
      <c r="U2193" s="16">
        <f>SUMIF('Tool Pneumatics CH4 VOC BTEX'!B:B,A2193,'Tool Pneumatics CH4 VOC BTEX'!N:N)*Q2193</f>
        <v>0</v>
      </c>
    </row>
    <row r="2194" spans="1:21" x14ac:dyDescent="0.25">
      <c r="A2194" s="1" t="s">
        <v>5316</v>
      </c>
      <c r="B2194" s="1" t="s">
        <v>1495</v>
      </c>
      <c r="C2194" s="1" t="s">
        <v>4308</v>
      </c>
      <c r="D2194" s="3" t="s">
        <v>3813</v>
      </c>
      <c r="E2194" s="3" t="s">
        <v>3813</v>
      </c>
      <c r="F2194" s="1" t="s">
        <v>1006</v>
      </c>
      <c r="G2194" s="1">
        <v>18</v>
      </c>
      <c r="H2194" s="1" t="s">
        <v>27474</v>
      </c>
      <c r="I2194" s="1">
        <v>0</v>
      </c>
      <c r="J2194" s="1" t="s">
        <v>27474</v>
      </c>
      <c r="K2194" s="1">
        <f t="shared" si="136"/>
        <v>18</v>
      </c>
      <c r="L2194" s="2">
        <f>SUMIFS('Basin Total Well Counts'!B:B,'Basin Total Well Counts'!A:A,F2194)</f>
        <v>15782</v>
      </c>
      <c r="M2194" s="4">
        <f t="shared" si="137"/>
        <v>1.1405398555316183E-3</v>
      </c>
      <c r="N2194" s="2">
        <f>SUMIF('Basin Emissions'!A:A,F2194,'Basin Emissions'!B:B)</f>
        <v>399.6723537336</v>
      </c>
      <c r="O2194" s="8">
        <f t="shared" si="138"/>
        <v>0.45584224858730199</v>
      </c>
      <c r="P2194" s="7">
        <f>SUMIF('Tool Pneumatics CH4 VOC BTEX'!B:B,A2194,'Tool Pneumatics CH4 VOC BTEX'!F:F)</f>
        <v>25.404619216918899</v>
      </c>
      <c r="Q2194" s="14">
        <f t="shared" si="139"/>
        <v>1.9778879829977777E-2</v>
      </c>
      <c r="R2194" s="16">
        <f>SUMIF('Tool Pneumatics CH4 VOC BTEX'!B:B,A2194,'Tool Pneumatics CH4 VOC BTEX'!H:H)*Q2194</f>
        <v>0</v>
      </c>
      <c r="S2194" s="16">
        <f>SUMIF('Tool Pneumatics CH4 VOC BTEX'!B:B,A2194,'Tool Pneumatics CH4 VOC BTEX'!J:J)*Q2194</f>
        <v>0</v>
      </c>
      <c r="T2194" s="16">
        <f>SUMIF('Tool Pneumatics CH4 VOC BTEX'!B:B,A2194,'Tool Pneumatics CH4 VOC BTEX'!L:L)*Q2194</f>
        <v>0</v>
      </c>
      <c r="U2194" s="16">
        <f>SUMIF('Tool Pneumatics CH4 VOC BTEX'!B:B,A2194,'Tool Pneumatics CH4 VOC BTEX'!N:N)*Q2194</f>
        <v>0</v>
      </c>
    </row>
    <row r="2195" spans="1:21" x14ac:dyDescent="0.25">
      <c r="A2195" s="1" t="s">
        <v>5317</v>
      </c>
      <c r="B2195" s="1" t="s">
        <v>1495</v>
      </c>
      <c r="C2195" s="1" t="s">
        <v>3604</v>
      </c>
      <c r="D2195" s="3" t="s">
        <v>997</v>
      </c>
      <c r="E2195" s="3" t="s">
        <v>997</v>
      </c>
      <c r="F2195" s="1" t="s">
        <v>6794</v>
      </c>
      <c r="G2195" s="1">
        <v>39</v>
      </c>
      <c r="H2195" s="1" t="s">
        <v>27474</v>
      </c>
      <c r="I2195" s="1">
        <v>0</v>
      </c>
      <c r="J2195" s="1" t="s">
        <v>27474</v>
      </c>
      <c r="K2195" s="1">
        <f t="shared" si="136"/>
        <v>39</v>
      </c>
      <c r="L2195" s="2">
        <f>SUMIFS('Basin Total Well Counts'!B:B,'Basin Total Well Counts'!A:A,F2195)</f>
        <v>3313</v>
      </c>
      <c r="M2195" s="4">
        <f t="shared" si="137"/>
        <v>1.1771808028976758E-2</v>
      </c>
      <c r="N2195" s="2">
        <f>SUMIF('Basin Emissions'!A:A,F2195,'Basin Emissions'!B:B)</f>
        <v>7266.5188097413993</v>
      </c>
      <c r="O2195" s="8">
        <f t="shared" si="138"/>
        <v>85.54006446722444</v>
      </c>
      <c r="P2195" s="7">
        <f>SUMIF('Tool Pneumatics CH4 VOC BTEX'!B:B,A2195,'Tool Pneumatics CH4 VOC BTEX'!F:F)</f>
        <v>4.9166021347045898</v>
      </c>
      <c r="Q2195" s="14">
        <f t="shared" si="139"/>
        <v>19.178044201839182</v>
      </c>
      <c r="R2195" s="16">
        <f>SUMIF('Tool Pneumatics CH4 VOC BTEX'!B:B,A2195,'Tool Pneumatics CH4 VOC BTEX'!H:H)*Q2195</f>
        <v>2.9322635727892569E-2</v>
      </c>
      <c r="S2195" s="16">
        <f>SUMIF('Tool Pneumatics CH4 VOC BTEX'!B:B,A2195,'Tool Pneumatics CH4 VOC BTEX'!J:J)*Q2195</f>
        <v>6.169400117498775E-4</v>
      </c>
      <c r="T2195" s="16">
        <f>SUMIF('Tool Pneumatics CH4 VOC BTEX'!B:B,A2195,'Tool Pneumatics CH4 VOC BTEX'!L:L)*Q2195</f>
        <v>1.1189708212876025E-2</v>
      </c>
      <c r="U2195" s="16">
        <f>SUMIF('Tool Pneumatics CH4 VOC BTEX'!B:B,A2195,'Tool Pneumatics CH4 VOC BTEX'!N:N)*Q2195</f>
        <v>9.4712463654234476E-3</v>
      </c>
    </row>
    <row r="2196" spans="1:21" x14ac:dyDescent="0.25">
      <c r="A2196" s="1" t="s">
        <v>5318</v>
      </c>
      <c r="B2196" s="1" t="s">
        <v>1495</v>
      </c>
      <c r="C2196" s="1" t="s">
        <v>5319</v>
      </c>
      <c r="D2196" s="3" t="s">
        <v>5743</v>
      </c>
      <c r="E2196" s="3" t="s">
        <v>5743</v>
      </c>
      <c r="F2196" s="1" t="s">
        <v>6802</v>
      </c>
      <c r="G2196" s="1">
        <v>34</v>
      </c>
      <c r="H2196" s="1" t="s">
        <v>27474</v>
      </c>
      <c r="I2196" s="1">
        <v>0</v>
      </c>
      <c r="J2196" s="1" t="s">
        <v>27474</v>
      </c>
      <c r="K2196" s="1">
        <f t="shared" si="136"/>
        <v>34</v>
      </c>
      <c r="L2196" s="2">
        <f>SUMIFS('Basin Total Well Counts'!B:B,'Basin Total Well Counts'!A:A,F2196)</f>
        <v>502</v>
      </c>
      <c r="M2196" s="4">
        <f t="shared" si="137"/>
        <v>6.7729083665338641E-2</v>
      </c>
      <c r="N2196" s="2">
        <f>SUMIF('Basin Emissions'!A:A,F2196,'Basin Emissions'!B:B)</f>
        <v>15338.377142599998</v>
      </c>
      <c r="O2196" s="8">
        <f t="shared" si="138"/>
        <v>1038.8542287816731</v>
      </c>
      <c r="P2196" s="7">
        <f>SUMIF('Tool Pneumatics CH4 VOC BTEX'!B:B,A2196,'Tool Pneumatics CH4 VOC BTEX'!F:F)</f>
        <v>25.404619216918899</v>
      </c>
      <c r="Q2196" s="14">
        <f t="shared" si="139"/>
        <v>45.075622138174325</v>
      </c>
      <c r="R2196" s="16">
        <f>SUMIF('Tool Pneumatics CH4 VOC BTEX'!B:B,A2196,'Tool Pneumatics CH4 VOC BTEX'!H:H)*Q2196</f>
        <v>0</v>
      </c>
      <c r="S2196" s="16">
        <f>SUMIF('Tool Pneumatics CH4 VOC BTEX'!B:B,A2196,'Tool Pneumatics CH4 VOC BTEX'!J:J)*Q2196</f>
        <v>0</v>
      </c>
      <c r="T2196" s="16">
        <f>SUMIF('Tool Pneumatics CH4 VOC BTEX'!B:B,A2196,'Tool Pneumatics CH4 VOC BTEX'!L:L)*Q2196</f>
        <v>0</v>
      </c>
      <c r="U2196" s="16">
        <f>SUMIF('Tool Pneumatics CH4 VOC BTEX'!B:B,A2196,'Tool Pneumatics CH4 VOC BTEX'!N:N)*Q2196</f>
        <v>0</v>
      </c>
    </row>
    <row r="2197" spans="1:21" x14ac:dyDescent="0.25">
      <c r="A2197" s="1" t="s">
        <v>5320</v>
      </c>
      <c r="B2197" s="1" t="s">
        <v>1495</v>
      </c>
      <c r="C2197" s="1" t="s">
        <v>5321</v>
      </c>
      <c r="D2197" s="3" t="s">
        <v>5270</v>
      </c>
      <c r="E2197" s="3" t="s">
        <v>5270</v>
      </c>
      <c r="F2197" s="1" t="s">
        <v>996</v>
      </c>
      <c r="G2197" s="1">
        <v>1394</v>
      </c>
      <c r="H2197" s="1" t="s">
        <v>27474</v>
      </c>
      <c r="I2197" s="1">
        <v>2</v>
      </c>
      <c r="J2197" s="1" t="s">
        <v>27474</v>
      </c>
      <c r="K2197" s="1">
        <f t="shared" si="136"/>
        <v>1396</v>
      </c>
      <c r="L2197" s="2">
        <f>SUMIFS('Basin Total Well Counts'!B:B,'Basin Total Well Counts'!A:A,F2197)</f>
        <v>36190</v>
      </c>
      <c r="M2197" s="4">
        <f t="shared" si="137"/>
        <v>3.857419176568113E-2</v>
      </c>
      <c r="N2197" s="2">
        <f>SUMIF('Basin Emissions'!A:A,F2197,'Basin Emissions'!B:B)</f>
        <v>3364.4013914898001</v>
      </c>
      <c r="O2197" s="8">
        <f t="shared" si="138"/>
        <v>129.77906445205198</v>
      </c>
      <c r="P2197" s="7">
        <f>SUMIF('Tool Pneumatics CH4 VOC BTEX'!B:B,A2197,'Tool Pneumatics CH4 VOC BTEX'!F:F)</f>
        <v>2.5644600391387899</v>
      </c>
      <c r="Q2197" s="14">
        <f t="shared" si="139"/>
        <v>55.783853350094908</v>
      </c>
      <c r="R2197" s="16">
        <f>SUMIF('Tool Pneumatics CH4 VOC BTEX'!B:B,A2197,'Tool Pneumatics CH4 VOC BTEX'!H:H)*Q2197</f>
        <v>1.2093827743283816E-2</v>
      </c>
      <c r="S2197" s="16">
        <f>SUMIF('Tool Pneumatics CH4 VOC BTEX'!B:B,A2197,'Tool Pneumatics CH4 VOC BTEX'!J:J)*Q2197</f>
        <v>5.8794173554371125E-3</v>
      </c>
      <c r="T2197" s="16">
        <f>SUMIF('Tool Pneumatics CH4 VOC BTEX'!B:B,A2197,'Tool Pneumatics CH4 VOC BTEX'!L:L)*Q2197</f>
        <v>5.0712347521428523E-2</v>
      </c>
      <c r="U2197" s="16">
        <f>SUMIF('Tool Pneumatics CH4 VOC BTEX'!B:B,A2197,'Tool Pneumatics CH4 VOC BTEX'!N:N)*Q2197</f>
        <v>4.2235829050292495E-2</v>
      </c>
    </row>
    <row r="2198" spans="1:21" x14ac:dyDescent="0.25">
      <c r="A2198" s="1" t="s">
        <v>5322</v>
      </c>
      <c r="B2198" s="1" t="s">
        <v>1495</v>
      </c>
      <c r="C2198" s="1" t="s">
        <v>1922</v>
      </c>
      <c r="D2198" s="3" t="s">
        <v>3813</v>
      </c>
      <c r="E2198" s="3" t="s">
        <v>3813</v>
      </c>
      <c r="F2198" s="1" t="s">
        <v>6794</v>
      </c>
      <c r="G2198" s="1">
        <v>32</v>
      </c>
      <c r="H2198" s="1" t="s">
        <v>27474</v>
      </c>
      <c r="I2198" s="1">
        <v>60</v>
      </c>
      <c r="J2198" s="1" t="s">
        <v>27474</v>
      </c>
      <c r="K2198" s="1">
        <f t="shared" si="136"/>
        <v>92</v>
      </c>
      <c r="L2198" s="2">
        <f>SUMIFS('Basin Total Well Counts'!B:B,'Basin Total Well Counts'!A:A,F2198)</f>
        <v>3313</v>
      </c>
      <c r="M2198" s="4">
        <f t="shared" si="137"/>
        <v>2.7769393299124659E-2</v>
      </c>
      <c r="N2198" s="2">
        <f>SUMIF('Basin Emissions'!A:A,F2198,'Basin Emissions'!B:B)</f>
        <v>7266.5188097413993</v>
      </c>
      <c r="O2198" s="8">
        <f t="shared" si="138"/>
        <v>201.78681874319611</v>
      </c>
      <c r="P2198" s="7">
        <f>SUMIF('Tool Pneumatics CH4 VOC BTEX'!B:B,A2198,'Tool Pneumatics CH4 VOC BTEX'!F:F)</f>
        <v>4.9166021347045898</v>
      </c>
      <c r="Q2198" s="14">
        <f t="shared" si="139"/>
        <v>45.240514527415506</v>
      </c>
      <c r="R2198" s="16">
        <f>SUMIF('Tool Pneumatics CH4 VOC BTEX'!B:B,A2198,'Tool Pneumatics CH4 VOC BTEX'!H:H)*Q2198</f>
        <v>6.9171345819644001E-2</v>
      </c>
      <c r="S2198" s="16">
        <f>SUMIF('Tool Pneumatics CH4 VOC BTEX'!B:B,A2198,'Tool Pneumatics CH4 VOC BTEX'!J:J)*Q2198</f>
        <v>1.4553456687433008E-3</v>
      </c>
      <c r="T2198" s="16">
        <f>SUMIF('Tool Pneumatics CH4 VOC BTEX'!B:B,A2198,'Tool Pneumatics CH4 VOC BTEX'!L:L)*Q2198</f>
        <v>2.6396234758579343E-2</v>
      </c>
      <c r="U2198" s="16">
        <f>SUMIF('Tool Pneumatics CH4 VOC BTEX'!B:B,A2198,'Tool Pneumatics CH4 VOC BTEX'!N:N)*Q2198</f>
        <v>2.2342427323563008E-2</v>
      </c>
    </row>
    <row r="2199" spans="1:21" x14ac:dyDescent="0.25">
      <c r="A2199" s="1" t="s">
        <v>5323</v>
      </c>
      <c r="B2199" s="1" t="s">
        <v>1495</v>
      </c>
      <c r="C2199" s="1" t="s">
        <v>1774</v>
      </c>
      <c r="D2199" s="3" t="s">
        <v>3813</v>
      </c>
      <c r="E2199" s="3" t="s">
        <v>3813</v>
      </c>
      <c r="F2199" s="1" t="s">
        <v>6794</v>
      </c>
      <c r="G2199" s="1">
        <v>179</v>
      </c>
      <c r="H2199" s="1" t="s">
        <v>27474</v>
      </c>
      <c r="I2199" s="1">
        <v>0</v>
      </c>
      <c r="J2199" s="1" t="s">
        <v>27474</v>
      </c>
      <c r="K2199" s="1">
        <f t="shared" si="136"/>
        <v>179</v>
      </c>
      <c r="L2199" s="2">
        <f>SUMIFS('Basin Total Well Counts'!B:B,'Basin Total Well Counts'!A:A,F2199)</f>
        <v>3313</v>
      </c>
      <c r="M2199" s="4">
        <f t="shared" si="137"/>
        <v>5.4029580440688195E-2</v>
      </c>
      <c r="N2199" s="2">
        <f>SUMIF('Basin Emissions'!A:A,F2199,'Basin Emissions'!B:B)</f>
        <v>7266.5188097413993</v>
      </c>
      <c r="O2199" s="8">
        <f t="shared" si="138"/>
        <v>392.60696255469679</v>
      </c>
      <c r="P2199" s="7">
        <f>SUMIF('Tool Pneumatics CH4 VOC BTEX'!B:B,A2199,'Tool Pneumatics CH4 VOC BTEX'!F:F)</f>
        <v>4.9166021347045898</v>
      </c>
      <c r="Q2199" s="14">
        <f t="shared" si="139"/>
        <v>88.022305439210598</v>
      </c>
      <c r="R2199" s="16">
        <f>SUMIF('Tool Pneumatics CH4 VOC BTEX'!B:B,A2199,'Tool Pneumatics CH4 VOC BTEX'!H:H)*Q2199</f>
        <v>0.13458337936648126</v>
      </c>
      <c r="S2199" s="16">
        <f>SUMIF('Tool Pneumatics CH4 VOC BTEX'!B:B,A2199,'Tool Pneumatics CH4 VOC BTEX'!J:J)*Q2199</f>
        <v>2.8315964641853352E-3</v>
      </c>
      <c r="T2199" s="16">
        <f>SUMIF('Tool Pneumatics CH4 VOC BTEX'!B:B,A2199,'Tool Pneumatics CH4 VOC BTEX'!L:L)*Q2199</f>
        <v>5.1357891541148934E-2</v>
      </c>
      <c r="U2199" s="16">
        <f>SUMIF('Tool Pneumatics CH4 VOC BTEX'!B:B,A2199,'Tool Pneumatics CH4 VOC BTEX'!N:N)*Q2199</f>
        <v>4.3470592292584542E-2</v>
      </c>
    </row>
    <row r="2200" spans="1:21" x14ac:dyDescent="0.25">
      <c r="A2200" s="1" t="s">
        <v>5324</v>
      </c>
      <c r="B2200" s="1" t="s">
        <v>1495</v>
      </c>
      <c r="C2200" s="1" t="s">
        <v>5325</v>
      </c>
      <c r="D2200" s="3" t="s">
        <v>997</v>
      </c>
      <c r="E2200" s="3" t="s">
        <v>997</v>
      </c>
      <c r="F2200" s="1" t="s">
        <v>1006</v>
      </c>
      <c r="G2200" s="1">
        <v>113</v>
      </c>
      <c r="H2200" s="1" t="s">
        <v>27474</v>
      </c>
      <c r="I2200" s="1">
        <v>0</v>
      </c>
      <c r="J2200" s="1" t="s">
        <v>27474</v>
      </c>
      <c r="K2200" s="1">
        <f t="shared" si="136"/>
        <v>113</v>
      </c>
      <c r="L2200" s="2">
        <f>SUMIFS('Basin Total Well Counts'!B:B,'Basin Total Well Counts'!A:A,F2200)</f>
        <v>15782</v>
      </c>
      <c r="M2200" s="4">
        <f t="shared" si="137"/>
        <v>7.1600557597262708E-3</v>
      </c>
      <c r="N2200" s="2">
        <f>SUMIF('Basin Emissions'!A:A,F2200,'Basin Emissions'!B:B)</f>
        <v>399.6723537336</v>
      </c>
      <c r="O2200" s="8">
        <f t="shared" si="138"/>
        <v>2.8616763383536181</v>
      </c>
      <c r="P2200" s="7">
        <f>SUMIF('Tool Pneumatics CH4 VOC BTEX'!B:B,A2200,'Tool Pneumatics CH4 VOC BTEX'!F:F)</f>
        <v>25.404619216918899</v>
      </c>
      <c r="Q2200" s="14">
        <f t="shared" si="139"/>
        <v>0.12416741226597158</v>
      </c>
      <c r="R2200" s="16">
        <f>SUMIF('Tool Pneumatics CH4 VOC BTEX'!B:B,A2200,'Tool Pneumatics CH4 VOC BTEX'!H:H)*Q2200</f>
        <v>0</v>
      </c>
      <c r="S2200" s="16">
        <f>SUMIF('Tool Pneumatics CH4 VOC BTEX'!B:B,A2200,'Tool Pneumatics CH4 VOC BTEX'!J:J)*Q2200</f>
        <v>0</v>
      </c>
      <c r="T2200" s="16">
        <f>SUMIF('Tool Pneumatics CH4 VOC BTEX'!B:B,A2200,'Tool Pneumatics CH4 VOC BTEX'!L:L)*Q2200</f>
        <v>0</v>
      </c>
      <c r="U2200" s="16">
        <f>SUMIF('Tool Pneumatics CH4 VOC BTEX'!B:B,A2200,'Tool Pneumatics CH4 VOC BTEX'!N:N)*Q2200</f>
        <v>0</v>
      </c>
    </row>
    <row r="2201" spans="1:21" x14ac:dyDescent="0.25">
      <c r="A2201" s="1" t="s">
        <v>5326</v>
      </c>
      <c r="B2201" s="1" t="s">
        <v>1495</v>
      </c>
      <c r="C2201" s="1" t="s">
        <v>3006</v>
      </c>
      <c r="D2201" s="3" t="s">
        <v>5270</v>
      </c>
      <c r="E2201" s="3" t="s">
        <v>5270</v>
      </c>
      <c r="F2201" s="1" t="s">
        <v>6803</v>
      </c>
      <c r="G2201" s="1">
        <v>401</v>
      </c>
      <c r="H2201" s="1" t="s">
        <v>27474</v>
      </c>
      <c r="I2201" s="1">
        <v>1</v>
      </c>
      <c r="J2201" s="1" t="s">
        <v>27474</v>
      </c>
      <c r="K2201" s="1">
        <f t="shared" si="136"/>
        <v>402</v>
      </c>
      <c r="L2201" s="2">
        <f>SUMIFS('Basin Total Well Counts'!B:B,'Basin Total Well Counts'!A:A,F2201)</f>
        <v>1825</v>
      </c>
      <c r="M2201" s="4">
        <f t="shared" si="137"/>
        <v>0.22027397260273973</v>
      </c>
      <c r="N2201" s="2">
        <f>SUMIF('Basin Emissions'!A:A,F2201,'Basin Emissions'!B:B)</f>
        <v>462.26802644949998</v>
      </c>
      <c r="O2201" s="8">
        <f t="shared" si="138"/>
        <v>101.82561459325973</v>
      </c>
      <c r="P2201" s="7">
        <f>SUMIF('Tool Pneumatics CH4 VOC BTEX'!B:B,A2201,'Tool Pneumatics CH4 VOC BTEX'!F:F)</f>
        <v>5.5065598487854004</v>
      </c>
      <c r="Q2201" s="14">
        <f t="shared" si="139"/>
        <v>20.383393270647531</v>
      </c>
      <c r="R2201" s="16">
        <f>SUMIF('Tool Pneumatics CH4 VOC BTEX'!B:B,A2201,'Tool Pneumatics CH4 VOC BTEX'!H:H)*Q2201</f>
        <v>3.8498460218576794E-3</v>
      </c>
      <c r="S2201" s="16">
        <f>SUMIF('Tool Pneumatics CH4 VOC BTEX'!B:B,A2201,'Tool Pneumatics CH4 VOC BTEX'!J:J)*Q2201</f>
        <v>1.8716042516077407E-3</v>
      </c>
      <c r="T2201" s="16">
        <f>SUMIF('Tool Pneumatics CH4 VOC BTEX'!B:B,A2201,'Tool Pneumatics CH4 VOC BTEX'!L:L)*Q2201</f>
        <v>1.6143336148159864E-2</v>
      </c>
      <c r="U2201" s="16">
        <f>SUMIF('Tool Pneumatics CH4 VOC BTEX'!B:B,A2201,'Tool Pneumatics CH4 VOC BTEX'!N:N)*Q2201</f>
        <v>1.3444994509664163E-2</v>
      </c>
    </row>
    <row r="2202" spans="1:21" x14ac:dyDescent="0.25">
      <c r="A2202" s="1" t="s">
        <v>5327</v>
      </c>
      <c r="B2202" s="1" t="s">
        <v>1495</v>
      </c>
      <c r="C2202" s="1" t="s">
        <v>1112</v>
      </c>
      <c r="D2202" s="3" t="s">
        <v>5743</v>
      </c>
      <c r="E2202" s="3" t="s">
        <v>5743</v>
      </c>
      <c r="F2202" s="1" t="s">
        <v>996</v>
      </c>
      <c r="G2202" s="1">
        <v>1828</v>
      </c>
      <c r="H2202" s="1" t="s">
        <v>27474</v>
      </c>
      <c r="I2202" s="1">
        <v>2</v>
      </c>
      <c r="J2202" s="1" t="s">
        <v>27474</v>
      </c>
      <c r="K2202" s="1">
        <f t="shared" si="136"/>
        <v>1830</v>
      </c>
      <c r="L2202" s="2">
        <f>SUMIFS('Basin Total Well Counts'!B:B,'Basin Total Well Counts'!A:A,F2202)</f>
        <v>36190</v>
      </c>
      <c r="M2202" s="4">
        <f t="shared" si="137"/>
        <v>5.0566454821773972E-2</v>
      </c>
      <c r="N2202" s="2">
        <f>SUMIF('Basin Emissions'!A:A,F2202,'Basin Emissions'!B:B)</f>
        <v>3364.4013914898001</v>
      </c>
      <c r="O2202" s="8">
        <f t="shared" si="138"/>
        <v>170.12585096508246</v>
      </c>
      <c r="P2202" s="7">
        <f>SUMIF('Tool Pneumatics CH4 VOC BTEX'!B:B,A2202,'Tool Pneumatics CH4 VOC BTEX'!F:F)</f>
        <v>2.5644600391387899</v>
      </c>
      <c r="Q2202" s="14">
        <f t="shared" si="139"/>
        <v>73.126398016241893</v>
      </c>
      <c r="R2202" s="16">
        <f>SUMIF('Tool Pneumatics CH4 VOC BTEX'!B:B,A2202,'Tool Pneumatics CH4 VOC BTEX'!H:H)*Q2202</f>
        <v>1.5853656712184371E-2</v>
      </c>
      <c r="S2202" s="16">
        <f>SUMIF('Tool Pneumatics CH4 VOC BTEX'!B:B,A2202,'Tool Pneumatics CH4 VOC BTEX'!J:J)*Q2202</f>
        <v>7.7072591407234348E-3</v>
      </c>
      <c r="T2202" s="16">
        <f>SUMIF('Tool Pneumatics CH4 VOC BTEX'!B:B,A2202,'Tool Pneumatics CH4 VOC BTEX'!L:L)*Q2202</f>
        <v>6.6478220604737959E-2</v>
      </c>
      <c r="U2202" s="16">
        <f>SUMIF('Tool Pneumatics CH4 VOC BTEX'!B:B,A2202,'Tool Pneumatics CH4 VOC BTEX'!N:N)*Q2202</f>
        <v>5.5366452121801767E-2</v>
      </c>
    </row>
    <row r="2203" spans="1:21" x14ac:dyDescent="0.25">
      <c r="A2203" s="1" t="s">
        <v>5328</v>
      </c>
      <c r="B2203" s="1" t="s">
        <v>1495</v>
      </c>
      <c r="C2203" s="1" t="s">
        <v>5329</v>
      </c>
      <c r="D2203" s="3" t="s">
        <v>997</v>
      </c>
      <c r="E2203" s="3" t="s">
        <v>997</v>
      </c>
      <c r="F2203" s="1" t="s">
        <v>4783</v>
      </c>
      <c r="G2203" s="1">
        <v>0</v>
      </c>
      <c r="H2203" s="1" t="s">
        <v>27474</v>
      </c>
      <c r="I2203" s="1">
        <v>0</v>
      </c>
      <c r="J2203" s="1" t="s">
        <v>27474</v>
      </c>
      <c r="K2203" s="1">
        <f t="shared" si="136"/>
        <v>0</v>
      </c>
      <c r="L2203" s="2">
        <f>SUMIFS('Basin Total Well Counts'!B:B,'Basin Total Well Counts'!A:A,F2203)</f>
        <v>528</v>
      </c>
      <c r="M2203" s="4">
        <f t="shared" si="137"/>
        <v>0</v>
      </c>
      <c r="N2203" s="2">
        <f>SUMIF('Basin Emissions'!A:A,F2203,'Basin Emissions'!B:B)</f>
        <v>236.29</v>
      </c>
      <c r="O2203" s="8">
        <f t="shared" si="138"/>
        <v>0</v>
      </c>
      <c r="P2203" s="7">
        <f>SUMIF('Tool Pneumatics CH4 VOC BTEX'!B:B,A2203,'Tool Pneumatics CH4 VOC BTEX'!F:F)</f>
        <v>4.9166021347045898</v>
      </c>
      <c r="Q2203" s="14">
        <f t="shared" si="139"/>
        <v>0</v>
      </c>
      <c r="R2203" s="16">
        <f>SUMIF('Tool Pneumatics CH4 VOC BTEX'!B:B,A2203,'Tool Pneumatics CH4 VOC BTEX'!H:H)*Q2203</f>
        <v>0</v>
      </c>
      <c r="S2203" s="16">
        <f>SUMIF('Tool Pneumatics CH4 VOC BTEX'!B:B,A2203,'Tool Pneumatics CH4 VOC BTEX'!J:J)*Q2203</f>
        <v>0</v>
      </c>
      <c r="T2203" s="16">
        <f>SUMIF('Tool Pneumatics CH4 VOC BTEX'!B:B,A2203,'Tool Pneumatics CH4 VOC BTEX'!L:L)*Q2203</f>
        <v>0</v>
      </c>
      <c r="U2203" s="16">
        <f>SUMIF('Tool Pneumatics CH4 VOC BTEX'!B:B,A2203,'Tool Pneumatics CH4 VOC BTEX'!N:N)*Q2203</f>
        <v>0</v>
      </c>
    </row>
    <row r="2204" spans="1:21" x14ac:dyDescent="0.25">
      <c r="A2204" s="1" t="s">
        <v>5330</v>
      </c>
      <c r="B2204" s="1" t="s">
        <v>1495</v>
      </c>
      <c r="C2204" s="1" t="s">
        <v>1539</v>
      </c>
      <c r="D2204" s="3" t="s">
        <v>3813</v>
      </c>
      <c r="E2204" s="3" t="s">
        <v>3813</v>
      </c>
      <c r="F2204" s="1" t="s">
        <v>6794</v>
      </c>
      <c r="G2204" s="1">
        <v>6</v>
      </c>
      <c r="H2204" s="1" t="s">
        <v>27474</v>
      </c>
      <c r="I2204" s="1">
        <v>10</v>
      </c>
      <c r="J2204" s="1" t="s">
        <v>27474</v>
      </c>
      <c r="K2204" s="1">
        <f t="shared" si="136"/>
        <v>16</v>
      </c>
      <c r="L2204" s="2">
        <f>SUMIFS('Basin Total Well Counts'!B:B,'Basin Total Well Counts'!A:A,F2204)</f>
        <v>3313</v>
      </c>
      <c r="M2204" s="4">
        <f t="shared" si="137"/>
        <v>4.8294597041955928E-3</v>
      </c>
      <c r="N2204" s="2">
        <f>SUMIF('Basin Emissions'!A:A,F2204,'Basin Emissions'!B:B)</f>
        <v>7266.5188097413993</v>
      </c>
      <c r="O2204" s="8">
        <f t="shared" si="138"/>
        <v>35.093359781425413</v>
      </c>
      <c r="P2204" s="7">
        <f>SUMIF('Tool Pneumatics CH4 VOC BTEX'!B:B,A2204,'Tool Pneumatics CH4 VOC BTEX'!F:F)</f>
        <v>4.9166021347045898</v>
      </c>
      <c r="Q2204" s="14">
        <f t="shared" si="139"/>
        <v>7.8679155699853061</v>
      </c>
      <c r="R2204" s="16">
        <f>SUMIF('Tool Pneumatics CH4 VOC BTEX'!B:B,A2204,'Tool Pneumatics CH4 VOC BTEX'!H:H)*Q2204</f>
        <v>1.2029799272981567E-2</v>
      </c>
      <c r="S2204" s="16">
        <f>SUMIF('Tool Pneumatics CH4 VOC BTEX'!B:B,A2204,'Tool Pneumatics CH4 VOC BTEX'!J:J)*Q2204</f>
        <v>2.5310359456405236E-4</v>
      </c>
      <c r="T2204" s="16">
        <f>SUMIF('Tool Pneumatics CH4 VOC BTEX'!B:B,A2204,'Tool Pneumatics CH4 VOC BTEX'!L:L)*Q2204</f>
        <v>4.5906495232311906E-3</v>
      </c>
      <c r="U2204" s="16">
        <f>SUMIF('Tool Pneumatics CH4 VOC BTEX'!B:B,A2204,'Tool Pneumatics CH4 VOC BTEX'!N:N)*Q2204</f>
        <v>3.8856395345326969E-3</v>
      </c>
    </row>
    <row r="2205" spans="1:21" x14ac:dyDescent="0.25">
      <c r="A2205" s="1" t="s">
        <v>5331</v>
      </c>
      <c r="B2205" s="1" t="s">
        <v>1495</v>
      </c>
      <c r="C2205" s="1" t="s">
        <v>2174</v>
      </c>
      <c r="D2205" s="3" t="s">
        <v>3813</v>
      </c>
      <c r="E2205" s="3" t="s">
        <v>3813</v>
      </c>
      <c r="F2205" s="1" t="s">
        <v>6794</v>
      </c>
      <c r="G2205" s="1">
        <v>0</v>
      </c>
      <c r="H2205" s="1" t="s">
        <v>27474</v>
      </c>
      <c r="I2205" s="1">
        <v>0</v>
      </c>
      <c r="J2205" s="1" t="s">
        <v>27474</v>
      </c>
      <c r="K2205" s="1">
        <f t="shared" si="136"/>
        <v>0</v>
      </c>
      <c r="L2205" s="2">
        <f>SUMIFS('Basin Total Well Counts'!B:B,'Basin Total Well Counts'!A:A,F2205)</f>
        <v>3313</v>
      </c>
      <c r="M2205" s="4">
        <f t="shared" si="137"/>
        <v>0</v>
      </c>
      <c r="N2205" s="2">
        <f>SUMIF('Basin Emissions'!A:A,F2205,'Basin Emissions'!B:B)</f>
        <v>7266.5188097413993</v>
      </c>
      <c r="O2205" s="8">
        <f t="shared" si="138"/>
        <v>0</v>
      </c>
      <c r="P2205" s="7">
        <f>SUMIF('Tool Pneumatics CH4 VOC BTEX'!B:B,A2205,'Tool Pneumatics CH4 VOC BTEX'!F:F)</f>
        <v>4.9166021347045898</v>
      </c>
      <c r="Q2205" s="14">
        <f t="shared" si="139"/>
        <v>0</v>
      </c>
      <c r="R2205" s="16">
        <f>SUMIF('Tool Pneumatics CH4 VOC BTEX'!B:B,A2205,'Tool Pneumatics CH4 VOC BTEX'!H:H)*Q2205</f>
        <v>0</v>
      </c>
      <c r="S2205" s="16">
        <f>SUMIF('Tool Pneumatics CH4 VOC BTEX'!B:B,A2205,'Tool Pneumatics CH4 VOC BTEX'!J:J)*Q2205</f>
        <v>0</v>
      </c>
      <c r="T2205" s="16">
        <f>SUMIF('Tool Pneumatics CH4 VOC BTEX'!B:B,A2205,'Tool Pneumatics CH4 VOC BTEX'!L:L)*Q2205</f>
        <v>0</v>
      </c>
      <c r="U2205" s="16">
        <f>SUMIF('Tool Pneumatics CH4 VOC BTEX'!B:B,A2205,'Tool Pneumatics CH4 VOC BTEX'!N:N)*Q2205</f>
        <v>0</v>
      </c>
    </row>
    <row r="2206" spans="1:21" x14ac:dyDescent="0.25">
      <c r="A2206" s="1" t="s">
        <v>5332</v>
      </c>
      <c r="B2206" s="1" t="s">
        <v>1495</v>
      </c>
      <c r="C2206" s="1" t="s">
        <v>1127</v>
      </c>
      <c r="D2206" s="3" t="s">
        <v>5270</v>
      </c>
      <c r="E2206" s="3" t="s">
        <v>5270</v>
      </c>
      <c r="F2206" s="1" t="s">
        <v>6794</v>
      </c>
      <c r="G2206" s="1">
        <v>37</v>
      </c>
      <c r="H2206" s="1" t="s">
        <v>27474</v>
      </c>
      <c r="I2206" s="1">
        <v>60</v>
      </c>
      <c r="J2206" s="1" t="s">
        <v>27474</v>
      </c>
      <c r="K2206" s="1">
        <f t="shared" si="136"/>
        <v>97</v>
      </c>
      <c r="L2206" s="2">
        <f>SUMIFS('Basin Total Well Counts'!B:B,'Basin Total Well Counts'!A:A,F2206)</f>
        <v>3313</v>
      </c>
      <c r="M2206" s="4">
        <f t="shared" si="137"/>
        <v>2.9278599456685782E-2</v>
      </c>
      <c r="N2206" s="2">
        <f>SUMIF('Basin Emissions'!A:A,F2206,'Basin Emissions'!B:B)</f>
        <v>7266.5188097413993</v>
      </c>
      <c r="O2206" s="8">
        <f t="shared" si="138"/>
        <v>212.75349367489156</v>
      </c>
      <c r="P2206" s="7">
        <f>SUMIF('Tool Pneumatics CH4 VOC BTEX'!B:B,A2206,'Tool Pneumatics CH4 VOC BTEX'!F:F)</f>
        <v>4.9166021347045898</v>
      </c>
      <c r="Q2206" s="14">
        <f t="shared" si="139"/>
        <v>47.699238143035913</v>
      </c>
      <c r="R2206" s="16">
        <f>SUMIF('Tool Pneumatics CH4 VOC BTEX'!B:B,A2206,'Tool Pneumatics CH4 VOC BTEX'!H:H)*Q2206</f>
        <v>7.2930658092450737E-2</v>
      </c>
      <c r="S2206" s="16">
        <f>SUMIF('Tool Pneumatics CH4 VOC BTEX'!B:B,A2206,'Tool Pneumatics CH4 VOC BTEX'!J:J)*Q2206</f>
        <v>1.5344405420445672E-3</v>
      </c>
      <c r="T2206" s="16">
        <f>SUMIF('Tool Pneumatics CH4 VOC BTEX'!B:B,A2206,'Tool Pneumatics CH4 VOC BTEX'!L:L)*Q2206</f>
        <v>2.7830812734589087E-2</v>
      </c>
      <c r="U2206" s="16">
        <f>SUMIF('Tool Pneumatics CH4 VOC BTEX'!B:B,A2206,'Tool Pneumatics CH4 VOC BTEX'!N:N)*Q2206</f>
        <v>2.3556689678104474E-2</v>
      </c>
    </row>
    <row r="2207" spans="1:21" x14ac:dyDescent="0.25">
      <c r="A2207" s="1" t="s">
        <v>5333</v>
      </c>
      <c r="B2207" s="1" t="s">
        <v>1495</v>
      </c>
      <c r="C2207" s="1" t="s">
        <v>5334</v>
      </c>
      <c r="D2207" s="3" t="s">
        <v>5743</v>
      </c>
      <c r="E2207" s="3" t="s">
        <v>5743</v>
      </c>
      <c r="F2207" s="1" t="s">
        <v>996</v>
      </c>
      <c r="G2207" s="1">
        <v>465</v>
      </c>
      <c r="H2207" s="1" t="s">
        <v>27474</v>
      </c>
      <c r="I2207" s="1">
        <v>1</v>
      </c>
      <c r="J2207" s="1" t="s">
        <v>27474</v>
      </c>
      <c r="K2207" s="1">
        <f t="shared" si="136"/>
        <v>466</v>
      </c>
      <c r="L2207" s="2">
        <f>SUMIFS('Basin Total Well Counts'!B:B,'Basin Total Well Counts'!A:A,F2207)</f>
        <v>36190</v>
      </c>
      <c r="M2207" s="4">
        <f t="shared" si="137"/>
        <v>1.2876485216910748E-2</v>
      </c>
      <c r="N2207" s="2">
        <f>SUMIF('Basin Emissions'!A:A,F2207,'Basin Emissions'!B:B)</f>
        <v>3364.4013914898001</v>
      </c>
      <c r="O2207" s="8">
        <f t="shared" si="138"/>
        <v>43.321664781272361</v>
      </c>
      <c r="P2207" s="7">
        <f>SUMIF('Tool Pneumatics CH4 VOC BTEX'!B:B,A2207,'Tool Pneumatics CH4 VOC BTEX'!F:F)</f>
        <v>2.5644600391387899</v>
      </c>
      <c r="Q2207" s="14">
        <f t="shared" si="139"/>
        <v>18.621257636922795</v>
      </c>
      <c r="R2207" s="16">
        <f>SUMIF('Tool Pneumatics CH4 VOC BTEX'!B:B,A2207,'Tool Pneumatics CH4 VOC BTEX'!H:H)*Q2207</f>
        <v>4.0370513813540523E-3</v>
      </c>
      <c r="S2207" s="16">
        <f>SUMIF('Tool Pneumatics CH4 VOC BTEX'!B:B,A2207,'Tool Pneumatics CH4 VOC BTEX'!J:J)*Q2207</f>
        <v>1.9626135298235628E-3</v>
      </c>
      <c r="T2207" s="16">
        <f>SUMIF('Tool Pneumatics CH4 VOC BTEX'!B:B,A2207,'Tool Pneumatics CH4 VOC BTEX'!L:L)*Q2207</f>
        <v>1.6928333771479717E-2</v>
      </c>
      <c r="U2207" s="16">
        <f>SUMIF('Tool Pneumatics CH4 VOC BTEX'!B:B,A2207,'Tool Pneumatics CH4 VOC BTEX'!N:N)*Q2207</f>
        <v>1.4098779611344054E-2</v>
      </c>
    </row>
    <row r="2208" spans="1:21" x14ac:dyDescent="0.25">
      <c r="A2208" s="1" t="s">
        <v>5335</v>
      </c>
      <c r="B2208" s="1" t="s">
        <v>1495</v>
      </c>
      <c r="C2208" s="1" t="s">
        <v>5336</v>
      </c>
      <c r="D2208" s="3" t="s">
        <v>3813</v>
      </c>
      <c r="E2208" s="3" t="s">
        <v>3813</v>
      </c>
      <c r="F2208" s="1" t="s">
        <v>996</v>
      </c>
      <c r="G2208" s="1">
        <v>443</v>
      </c>
      <c r="H2208" s="1" t="s">
        <v>27474</v>
      </c>
      <c r="I2208" s="1">
        <v>0</v>
      </c>
      <c r="J2208" s="1" t="s">
        <v>27474</v>
      </c>
      <c r="K2208" s="1">
        <f t="shared" si="136"/>
        <v>443</v>
      </c>
      <c r="L2208" s="2">
        <f>SUMIFS('Basin Total Well Counts'!B:B,'Basin Total Well Counts'!A:A,F2208)</f>
        <v>36190</v>
      </c>
      <c r="M2208" s="4">
        <f t="shared" si="137"/>
        <v>1.2240950538822879E-2</v>
      </c>
      <c r="N2208" s="2">
        <f>SUMIF('Basin Emissions'!A:A,F2208,'Basin Emissions'!B:B)</f>
        <v>3364.4013914898001</v>
      </c>
      <c r="O2208" s="8">
        <f t="shared" si="138"/>
        <v>41.18347102597351</v>
      </c>
      <c r="P2208" s="7">
        <f>SUMIF('Tool Pneumatics CH4 VOC BTEX'!B:B,A2208,'Tool Pneumatics CH4 VOC BTEX'!F:F)</f>
        <v>2.5644600391387899</v>
      </c>
      <c r="Q2208" s="14">
        <f t="shared" si="139"/>
        <v>17.702182689177683</v>
      </c>
      <c r="R2208" s="16">
        <f>SUMIF('Tool Pneumatics CH4 VOC BTEX'!B:B,A2208,'Tool Pneumatics CH4 VOC BTEX'!H:H)*Q2208</f>
        <v>3.837797772403102E-3</v>
      </c>
      <c r="S2208" s="16">
        <f>SUMIF('Tool Pneumatics CH4 VOC BTEX'!B:B,A2208,'Tool Pneumatics CH4 VOC BTEX'!J:J)*Q2208</f>
        <v>1.8657463384374217E-3</v>
      </c>
      <c r="T2208" s="16">
        <f>SUMIF('Tool Pneumatics CH4 VOC BTEX'!B:B,A2208,'Tool Pneumatics CH4 VOC BTEX'!L:L)*Q2208</f>
        <v>1.6092815151857332E-2</v>
      </c>
      <c r="U2208" s="16">
        <f>SUMIF('Tool Pneumatics CH4 VOC BTEX'!B:B,A2208,'Tool Pneumatics CH4 VOC BTEX'!N:N)*Q2208</f>
        <v>1.3402917098337805E-2</v>
      </c>
    </row>
    <row r="2209" spans="1:21" x14ac:dyDescent="0.25">
      <c r="A2209" s="1" t="s">
        <v>5337</v>
      </c>
      <c r="B2209" s="1" t="s">
        <v>1495</v>
      </c>
      <c r="C2209" s="1" t="s">
        <v>2060</v>
      </c>
      <c r="D2209" s="3" t="s">
        <v>997</v>
      </c>
      <c r="E2209" s="3" t="s">
        <v>997</v>
      </c>
      <c r="F2209" s="1" t="s">
        <v>996</v>
      </c>
      <c r="G2209" s="1">
        <v>852</v>
      </c>
      <c r="H2209" s="1" t="s">
        <v>27474</v>
      </c>
      <c r="I2209" s="1">
        <v>1</v>
      </c>
      <c r="J2209" s="1" t="s">
        <v>27474</v>
      </c>
      <c r="K2209" s="1">
        <f t="shared" si="136"/>
        <v>853</v>
      </c>
      <c r="L2209" s="2">
        <f>SUMIFS('Basin Total Well Counts'!B:B,'Basin Total Well Counts'!A:A,F2209)</f>
        <v>36190</v>
      </c>
      <c r="M2209" s="4">
        <f t="shared" si="137"/>
        <v>2.3570046974302292E-2</v>
      </c>
      <c r="N2209" s="2">
        <f>SUMIF('Basin Emissions'!A:A,F2209,'Basin Emissions'!B:B)</f>
        <v>3364.4013914898001</v>
      </c>
      <c r="O2209" s="8">
        <f t="shared" si="138"/>
        <v>79.299098837822584</v>
      </c>
      <c r="P2209" s="7">
        <f>SUMIF('Tool Pneumatics CH4 VOC BTEX'!B:B,A2209,'Tool Pneumatics CH4 VOC BTEX'!F:F)</f>
        <v>2.5644600391387899</v>
      </c>
      <c r="Q2209" s="14">
        <f t="shared" si="139"/>
        <v>34.0856926272428</v>
      </c>
      <c r="R2209" s="16">
        <f>SUMIF('Tool Pneumatics CH4 VOC BTEX'!B:B,A2209,'Tool Pneumatics CH4 VOC BTEX'!H:H)*Q2209</f>
        <v>7.3897099319635336E-3</v>
      </c>
      <c r="S2209" s="16">
        <f>SUMIF('Tool Pneumatics CH4 VOC BTEX'!B:B,A2209,'Tool Pneumatics CH4 VOC BTEX'!J:J)*Q2209</f>
        <v>3.5925093153208135E-3</v>
      </c>
      <c r="T2209" s="16">
        <f>SUMIF('Tool Pneumatics CH4 VOC BTEX'!B:B,A2209,'Tool Pneumatics CH4 VOC BTEX'!L:L)*Q2209</f>
        <v>3.0986842719039055E-2</v>
      </c>
      <c r="U2209" s="16">
        <f>SUMIF('Tool Pneumatics CH4 VOC BTEX'!B:B,A2209,'Tool Pneumatics CH4 VOC BTEX'!N:N)*Q2209</f>
        <v>2.5807422764970982E-2</v>
      </c>
    </row>
    <row r="2210" spans="1:21" x14ac:dyDescent="0.25">
      <c r="A2210" s="1" t="s">
        <v>5338</v>
      </c>
      <c r="B2210" s="1" t="s">
        <v>1519</v>
      </c>
      <c r="C2210" s="1" t="s">
        <v>1956</v>
      </c>
      <c r="D2210" s="3" t="s">
        <v>996</v>
      </c>
      <c r="E2210" s="3" t="s">
        <v>996</v>
      </c>
      <c r="F2210" s="1" t="s">
        <v>3065</v>
      </c>
      <c r="G2210" s="1">
        <v>0</v>
      </c>
      <c r="H2210" s="1" t="s">
        <v>27474</v>
      </c>
      <c r="I2210" s="1">
        <v>0</v>
      </c>
      <c r="J2210" s="1" t="s">
        <v>27474</v>
      </c>
      <c r="K2210" s="1">
        <f t="shared" si="136"/>
        <v>0</v>
      </c>
      <c r="L2210" s="2">
        <f>SUMIFS('Basin Total Well Counts'!B:B,'Basin Total Well Counts'!A:A,F2210)</f>
        <v>8</v>
      </c>
      <c r="M2210" s="4">
        <f t="shared" si="137"/>
        <v>0</v>
      </c>
      <c r="N2210" s="2">
        <f>SUMIF('Basin Emissions'!A:A,F2210,'Basin Emissions'!B:B)</f>
        <v>0</v>
      </c>
      <c r="O2210" s="8">
        <f t="shared" si="138"/>
        <v>0</v>
      </c>
      <c r="P2210" s="7">
        <f>SUMIF('Tool Pneumatics CH4 VOC BTEX'!B:B,A2210,'Tool Pneumatics CH4 VOC BTEX'!F:F)</f>
        <v>3.5899999141693102</v>
      </c>
      <c r="Q2210" s="14">
        <f t="shared" si="139"/>
        <v>0</v>
      </c>
      <c r="R2210" s="16">
        <f>SUMIF('Tool Pneumatics CH4 VOC BTEX'!B:B,A2210,'Tool Pneumatics CH4 VOC BTEX'!H:H)*Q2210</f>
        <v>0</v>
      </c>
      <c r="S2210" s="16">
        <f>SUMIF('Tool Pneumatics CH4 VOC BTEX'!B:B,A2210,'Tool Pneumatics CH4 VOC BTEX'!J:J)*Q2210</f>
        <v>0</v>
      </c>
      <c r="T2210" s="16">
        <f>SUMIF('Tool Pneumatics CH4 VOC BTEX'!B:B,A2210,'Tool Pneumatics CH4 VOC BTEX'!L:L)*Q2210</f>
        <v>0</v>
      </c>
      <c r="U2210" s="16">
        <f>SUMIF('Tool Pneumatics CH4 VOC BTEX'!B:B,A2210,'Tool Pneumatics CH4 VOC BTEX'!N:N)*Q2210</f>
        <v>0</v>
      </c>
    </row>
    <row r="2211" spans="1:21" x14ac:dyDescent="0.25">
      <c r="A2211" s="1" t="s">
        <v>5340</v>
      </c>
      <c r="B2211" s="1" t="s">
        <v>1519</v>
      </c>
      <c r="C2211" s="1" t="s">
        <v>1665</v>
      </c>
      <c r="D2211" s="3" t="s">
        <v>4783</v>
      </c>
      <c r="E2211" s="3" t="s">
        <v>4783</v>
      </c>
      <c r="F2211" s="1" t="s">
        <v>5339</v>
      </c>
      <c r="G2211" s="1">
        <v>0</v>
      </c>
      <c r="H2211" s="1" t="s">
        <v>27474</v>
      </c>
      <c r="I2211" s="1">
        <v>0</v>
      </c>
      <c r="J2211" s="1" t="s">
        <v>27474</v>
      </c>
      <c r="K2211" s="1">
        <f t="shared" si="136"/>
        <v>0</v>
      </c>
      <c r="L2211" s="2">
        <f>SUMIFS('Basin Total Well Counts'!B:B,'Basin Total Well Counts'!A:A,F2211)</f>
        <v>5</v>
      </c>
      <c r="M2211" s="4">
        <f t="shared" si="137"/>
        <v>0</v>
      </c>
      <c r="N2211" s="2">
        <f>SUMIF('Basin Emissions'!A:A,F2211,'Basin Emissions'!B:B)</f>
        <v>26.5570752</v>
      </c>
      <c r="O2211" s="8">
        <f t="shared" si="138"/>
        <v>0</v>
      </c>
      <c r="P2211" s="7">
        <f>SUMIF('Tool Pneumatics CH4 VOC BTEX'!B:B,A2211,'Tool Pneumatics CH4 VOC BTEX'!F:F)</f>
        <v>3.5899999141693102</v>
      </c>
      <c r="Q2211" s="14">
        <f t="shared" si="139"/>
        <v>0</v>
      </c>
      <c r="R2211" s="16">
        <f>SUMIF('Tool Pneumatics CH4 VOC BTEX'!B:B,A2211,'Tool Pneumatics CH4 VOC BTEX'!H:H)*Q2211</f>
        <v>0</v>
      </c>
      <c r="S2211" s="16">
        <f>SUMIF('Tool Pneumatics CH4 VOC BTEX'!B:B,A2211,'Tool Pneumatics CH4 VOC BTEX'!J:J)*Q2211</f>
        <v>0</v>
      </c>
      <c r="T2211" s="16">
        <f>SUMIF('Tool Pneumatics CH4 VOC BTEX'!B:B,A2211,'Tool Pneumatics CH4 VOC BTEX'!L:L)*Q2211</f>
        <v>0</v>
      </c>
      <c r="U2211" s="16">
        <f>SUMIF('Tool Pneumatics CH4 VOC BTEX'!B:B,A2211,'Tool Pneumatics CH4 VOC BTEX'!N:N)*Q2211</f>
        <v>0</v>
      </c>
    </row>
    <row r="2212" spans="1:21" x14ac:dyDescent="0.25">
      <c r="A2212" s="1" t="s">
        <v>5341</v>
      </c>
      <c r="B2212" s="1" t="s">
        <v>1519</v>
      </c>
      <c r="C2212" s="1" t="s">
        <v>5342</v>
      </c>
      <c r="D2212" s="3" t="s">
        <v>3813</v>
      </c>
      <c r="E2212" s="3" t="s">
        <v>3813</v>
      </c>
      <c r="F2212" s="1" t="s">
        <v>5339</v>
      </c>
      <c r="G2212" s="1">
        <v>0</v>
      </c>
      <c r="H2212" s="1" t="s">
        <v>27474</v>
      </c>
      <c r="I2212" s="1">
        <v>0</v>
      </c>
      <c r="J2212" s="1" t="s">
        <v>27474</v>
      </c>
      <c r="K2212" s="1">
        <f t="shared" si="136"/>
        <v>0</v>
      </c>
      <c r="L2212" s="2">
        <f>SUMIFS('Basin Total Well Counts'!B:B,'Basin Total Well Counts'!A:A,F2212)</f>
        <v>5</v>
      </c>
      <c r="M2212" s="4">
        <f t="shared" si="137"/>
        <v>0</v>
      </c>
      <c r="N2212" s="2">
        <f>SUMIF('Basin Emissions'!A:A,F2212,'Basin Emissions'!B:B)</f>
        <v>26.5570752</v>
      </c>
      <c r="O2212" s="8">
        <f t="shared" si="138"/>
        <v>0</v>
      </c>
      <c r="P2212" s="7">
        <f>SUMIF('Tool Pneumatics CH4 VOC BTEX'!B:B,A2212,'Tool Pneumatics CH4 VOC BTEX'!F:F)</f>
        <v>3.5899999141693102</v>
      </c>
      <c r="Q2212" s="14">
        <f t="shared" si="139"/>
        <v>0</v>
      </c>
      <c r="R2212" s="16">
        <f>SUMIF('Tool Pneumatics CH4 VOC BTEX'!B:B,A2212,'Tool Pneumatics CH4 VOC BTEX'!H:H)*Q2212</f>
        <v>0</v>
      </c>
      <c r="S2212" s="16">
        <f>SUMIF('Tool Pneumatics CH4 VOC BTEX'!B:B,A2212,'Tool Pneumatics CH4 VOC BTEX'!J:J)*Q2212</f>
        <v>0</v>
      </c>
      <c r="T2212" s="16">
        <f>SUMIF('Tool Pneumatics CH4 VOC BTEX'!B:B,A2212,'Tool Pneumatics CH4 VOC BTEX'!L:L)*Q2212</f>
        <v>0</v>
      </c>
      <c r="U2212" s="16">
        <f>SUMIF('Tool Pneumatics CH4 VOC BTEX'!B:B,A2212,'Tool Pneumatics CH4 VOC BTEX'!N:N)*Q2212</f>
        <v>0</v>
      </c>
    </row>
    <row r="2213" spans="1:21" x14ac:dyDescent="0.25">
      <c r="A2213" s="1" t="s">
        <v>5343</v>
      </c>
      <c r="B2213" s="1" t="s">
        <v>1519</v>
      </c>
      <c r="C2213" s="1" t="s">
        <v>5344</v>
      </c>
      <c r="D2213" s="3" t="s">
        <v>5743</v>
      </c>
      <c r="E2213" s="3" t="s">
        <v>5743</v>
      </c>
      <c r="F2213" s="1" t="s">
        <v>5339</v>
      </c>
      <c r="G2213" s="1">
        <v>0</v>
      </c>
      <c r="H2213" s="1" t="s">
        <v>27474</v>
      </c>
      <c r="I2213" s="1">
        <v>0</v>
      </c>
      <c r="J2213" s="1" t="s">
        <v>27474</v>
      </c>
      <c r="K2213" s="1">
        <f t="shared" si="136"/>
        <v>0</v>
      </c>
      <c r="L2213" s="2">
        <f>SUMIFS('Basin Total Well Counts'!B:B,'Basin Total Well Counts'!A:A,F2213)</f>
        <v>5</v>
      </c>
      <c r="M2213" s="4">
        <f t="shared" si="137"/>
        <v>0</v>
      </c>
      <c r="N2213" s="2">
        <f>SUMIF('Basin Emissions'!A:A,F2213,'Basin Emissions'!B:B)</f>
        <v>26.5570752</v>
      </c>
      <c r="O2213" s="8">
        <f t="shared" si="138"/>
        <v>0</v>
      </c>
      <c r="P2213" s="7">
        <f>SUMIF('Tool Pneumatics CH4 VOC BTEX'!B:B,A2213,'Tool Pneumatics CH4 VOC BTEX'!F:F)</f>
        <v>3.5899999141693102</v>
      </c>
      <c r="Q2213" s="14">
        <f t="shared" si="139"/>
        <v>0</v>
      </c>
      <c r="R2213" s="16">
        <f>SUMIF('Tool Pneumatics CH4 VOC BTEX'!B:B,A2213,'Tool Pneumatics CH4 VOC BTEX'!H:H)*Q2213</f>
        <v>0</v>
      </c>
      <c r="S2213" s="16">
        <f>SUMIF('Tool Pneumatics CH4 VOC BTEX'!B:B,A2213,'Tool Pneumatics CH4 VOC BTEX'!J:J)*Q2213</f>
        <v>0</v>
      </c>
      <c r="T2213" s="16">
        <f>SUMIF('Tool Pneumatics CH4 VOC BTEX'!B:B,A2213,'Tool Pneumatics CH4 VOC BTEX'!L:L)*Q2213</f>
        <v>0</v>
      </c>
      <c r="U2213" s="16">
        <f>SUMIF('Tool Pneumatics CH4 VOC BTEX'!B:B,A2213,'Tool Pneumatics CH4 VOC BTEX'!N:N)*Q2213</f>
        <v>0</v>
      </c>
    </row>
    <row r="2214" spans="1:21" x14ac:dyDescent="0.25">
      <c r="A2214" s="1" t="s">
        <v>5345</v>
      </c>
      <c r="B2214" s="1" t="s">
        <v>1519</v>
      </c>
      <c r="C2214" s="1" t="s">
        <v>1742</v>
      </c>
      <c r="D2214" s="3" t="s">
        <v>5270</v>
      </c>
      <c r="E2214" s="3" t="s">
        <v>5270</v>
      </c>
      <c r="F2214" s="1" t="s">
        <v>5339</v>
      </c>
      <c r="G2214" s="1">
        <v>5</v>
      </c>
      <c r="H2214" s="1" t="s">
        <v>27474</v>
      </c>
      <c r="I2214" s="1">
        <v>0</v>
      </c>
      <c r="J2214" s="1" t="s">
        <v>27474</v>
      </c>
      <c r="K2214" s="1">
        <f t="shared" si="136"/>
        <v>5</v>
      </c>
      <c r="L2214" s="2">
        <f>SUMIFS('Basin Total Well Counts'!B:B,'Basin Total Well Counts'!A:A,F2214)</f>
        <v>5</v>
      </c>
      <c r="M2214" s="4">
        <f t="shared" si="137"/>
        <v>1</v>
      </c>
      <c r="N2214" s="2">
        <f>SUMIF('Basin Emissions'!A:A,F2214,'Basin Emissions'!B:B)</f>
        <v>26.5570752</v>
      </c>
      <c r="O2214" s="8">
        <f t="shared" si="138"/>
        <v>26.5570752</v>
      </c>
      <c r="P2214" s="7">
        <f>SUMIF('Tool Pneumatics CH4 VOC BTEX'!B:B,A2214,'Tool Pneumatics CH4 VOC BTEX'!F:F)</f>
        <v>3.5899999141693102</v>
      </c>
      <c r="Q2214" s="14">
        <f t="shared" si="139"/>
        <v>8.1542798587318845</v>
      </c>
      <c r="R2214" s="16">
        <f>SUMIF('Tool Pneumatics CH4 VOC BTEX'!B:B,A2214,'Tool Pneumatics CH4 VOC BTEX'!H:H)*Q2214</f>
        <v>3.7020431462664059E-2</v>
      </c>
      <c r="S2214" s="16">
        <f>SUMIF('Tool Pneumatics CH4 VOC BTEX'!B:B,A2214,'Tool Pneumatics CH4 VOC BTEX'!J:J)*Q2214</f>
        <v>2.0956499805143882E-3</v>
      </c>
      <c r="T2214" s="16">
        <f>SUMIF('Tool Pneumatics CH4 VOC BTEX'!B:B,A2214,'Tool Pneumatics CH4 VOC BTEX'!L:L)*Q2214</f>
        <v>3.3008525600598332E-2</v>
      </c>
      <c r="U2214" s="16">
        <f>SUMIF('Tool Pneumatics CH4 VOC BTEX'!B:B,A2214,'Tool Pneumatics CH4 VOC BTEX'!N:N)*Q2214</f>
        <v>9.3692677036751222E-3</v>
      </c>
    </row>
    <row r="2215" spans="1:21" x14ac:dyDescent="0.25">
      <c r="A2215" s="1" t="s">
        <v>5346</v>
      </c>
      <c r="B2215" s="1" t="s">
        <v>1519</v>
      </c>
      <c r="C2215" s="1" t="s">
        <v>4742</v>
      </c>
      <c r="D2215" s="3" t="s">
        <v>4783</v>
      </c>
      <c r="E2215" s="3" t="s">
        <v>4783</v>
      </c>
      <c r="F2215" s="1" t="s">
        <v>5339</v>
      </c>
      <c r="G2215" s="1">
        <v>0</v>
      </c>
      <c r="H2215" s="1" t="s">
        <v>27474</v>
      </c>
      <c r="I2215" s="1">
        <v>0</v>
      </c>
      <c r="J2215" s="1" t="s">
        <v>27474</v>
      </c>
      <c r="K2215" s="1">
        <f t="shared" si="136"/>
        <v>0</v>
      </c>
      <c r="L2215" s="2">
        <f>SUMIFS('Basin Total Well Counts'!B:B,'Basin Total Well Counts'!A:A,F2215)</f>
        <v>5</v>
      </c>
      <c r="M2215" s="4">
        <f t="shared" si="137"/>
        <v>0</v>
      </c>
      <c r="N2215" s="2">
        <f>SUMIF('Basin Emissions'!A:A,F2215,'Basin Emissions'!B:B)</f>
        <v>26.5570752</v>
      </c>
      <c r="O2215" s="8">
        <f t="shared" si="138"/>
        <v>0</v>
      </c>
      <c r="P2215" s="7">
        <f>SUMIF('Tool Pneumatics CH4 VOC BTEX'!B:B,A2215,'Tool Pneumatics CH4 VOC BTEX'!F:F)</f>
        <v>3.5899999141693102</v>
      </c>
      <c r="Q2215" s="14">
        <f t="shared" si="139"/>
        <v>0</v>
      </c>
      <c r="R2215" s="16">
        <f>SUMIF('Tool Pneumatics CH4 VOC BTEX'!B:B,A2215,'Tool Pneumatics CH4 VOC BTEX'!H:H)*Q2215</f>
        <v>0</v>
      </c>
      <c r="S2215" s="16">
        <f>SUMIF('Tool Pneumatics CH4 VOC BTEX'!B:B,A2215,'Tool Pneumatics CH4 VOC BTEX'!J:J)*Q2215</f>
        <v>0</v>
      </c>
      <c r="T2215" s="16">
        <f>SUMIF('Tool Pneumatics CH4 VOC BTEX'!B:B,A2215,'Tool Pneumatics CH4 VOC BTEX'!L:L)*Q2215</f>
        <v>0</v>
      </c>
      <c r="U2215" s="16">
        <f>SUMIF('Tool Pneumatics CH4 VOC BTEX'!B:B,A2215,'Tool Pneumatics CH4 VOC BTEX'!N:N)*Q2215</f>
        <v>0</v>
      </c>
    </row>
    <row r="2216" spans="1:21" x14ac:dyDescent="0.25">
      <c r="A2216" s="1" t="s">
        <v>5347</v>
      </c>
      <c r="B2216" s="1" t="s">
        <v>1519</v>
      </c>
      <c r="C2216" s="1" t="s">
        <v>5348</v>
      </c>
      <c r="D2216" s="3" t="s">
        <v>997</v>
      </c>
      <c r="E2216" s="3" t="s">
        <v>997</v>
      </c>
      <c r="F2216" s="1" t="s">
        <v>3111</v>
      </c>
      <c r="G2216" s="1">
        <v>0</v>
      </c>
      <c r="H2216" s="1" t="s">
        <v>27474</v>
      </c>
      <c r="I2216" s="1">
        <v>0</v>
      </c>
      <c r="J2216" s="1" t="s">
        <v>27474</v>
      </c>
      <c r="K2216" s="1">
        <f t="shared" si="136"/>
        <v>0</v>
      </c>
      <c r="L2216" s="2">
        <f>SUMIFS('Basin Total Well Counts'!B:B,'Basin Total Well Counts'!A:A,F2216)</f>
        <v>0</v>
      </c>
      <c r="M2216" s="4">
        <f t="shared" si="137"/>
        <v>0</v>
      </c>
      <c r="N2216" s="2">
        <f>SUMIF('Basin Emissions'!A:A,F2216,'Basin Emissions'!B:B)</f>
        <v>370.54830430000004</v>
      </c>
      <c r="O2216" s="8">
        <f t="shared" si="138"/>
        <v>0</v>
      </c>
      <c r="P2216" s="7">
        <f>SUMIF('Tool Pneumatics CH4 VOC BTEX'!B:B,A2216,'Tool Pneumatics CH4 VOC BTEX'!F:F)</f>
        <v>3.5899999141693102</v>
      </c>
      <c r="Q2216" s="14">
        <f t="shared" si="139"/>
        <v>0</v>
      </c>
      <c r="R2216" s="16">
        <f>SUMIF('Tool Pneumatics CH4 VOC BTEX'!B:B,A2216,'Tool Pneumatics CH4 VOC BTEX'!H:H)*Q2216</f>
        <v>0</v>
      </c>
      <c r="S2216" s="16">
        <f>SUMIF('Tool Pneumatics CH4 VOC BTEX'!B:B,A2216,'Tool Pneumatics CH4 VOC BTEX'!J:J)*Q2216</f>
        <v>0</v>
      </c>
      <c r="T2216" s="16">
        <f>SUMIF('Tool Pneumatics CH4 VOC BTEX'!B:B,A2216,'Tool Pneumatics CH4 VOC BTEX'!L:L)*Q2216</f>
        <v>0</v>
      </c>
      <c r="U2216" s="16">
        <f>SUMIF('Tool Pneumatics CH4 VOC BTEX'!B:B,A2216,'Tool Pneumatics CH4 VOC BTEX'!N:N)*Q2216</f>
        <v>0</v>
      </c>
    </row>
    <row r="2217" spans="1:21" x14ac:dyDescent="0.25">
      <c r="A2217" s="1" t="s">
        <v>5349</v>
      </c>
      <c r="B2217" s="1" t="s">
        <v>1519</v>
      </c>
      <c r="C2217" s="1" t="s">
        <v>4785</v>
      </c>
      <c r="D2217" s="3" t="s">
        <v>3813</v>
      </c>
      <c r="E2217" s="3" t="s">
        <v>3813</v>
      </c>
      <c r="F2217" s="1" t="s">
        <v>5339</v>
      </c>
      <c r="G2217" s="1">
        <v>0</v>
      </c>
      <c r="H2217" s="1" t="s">
        <v>27474</v>
      </c>
      <c r="I2217" s="1">
        <v>0</v>
      </c>
      <c r="J2217" s="1" t="s">
        <v>27474</v>
      </c>
      <c r="K2217" s="1">
        <f t="shared" si="136"/>
        <v>0</v>
      </c>
      <c r="L2217" s="2">
        <f>SUMIFS('Basin Total Well Counts'!B:B,'Basin Total Well Counts'!A:A,F2217)</f>
        <v>5</v>
      </c>
      <c r="M2217" s="4">
        <f t="shared" si="137"/>
        <v>0</v>
      </c>
      <c r="N2217" s="2">
        <f>SUMIF('Basin Emissions'!A:A,F2217,'Basin Emissions'!B:B)</f>
        <v>26.5570752</v>
      </c>
      <c r="O2217" s="8">
        <f t="shared" si="138"/>
        <v>0</v>
      </c>
      <c r="P2217" s="7">
        <f>SUMIF('Tool Pneumatics CH4 VOC BTEX'!B:B,A2217,'Tool Pneumatics CH4 VOC BTEX'!F:F)</f>
        <v>3.5899999141693102</v>
      </c>
      <c r="Q2217" s="14">
        <f t="shared" si="139"/>
        <v>0</v>
      </c>
      <c r="R2217" s="16">
        <f>SUMIF('Tool Pneumatics CH4 VOC BTEX'!B:B,A2217,'Tool Pneumatics CH4 VOC BTEX'!H:H)*Q2217</f>
        <v>0</v>
      </c>
      <c r="S2217" s="16">
        <f>SUMIF('Tool Pneumatics CH4 VOC BTEX'!B:B,A2217,'Tool Pneumatics CH4 VOC BTEX'!J:J)*Q2217</f>
        <v>0</v>
      </c>
      <c r="T2217" s="16">
        <f>SUMIF('Tool Pneumatics CH4 VOC BTEX'!B:B,A2217,'Tool Pneumatics CH4 VOC BTEX'!L:L)*Q2217</f>
        <v>0</v>
      </c>
      <c r="U2217" s="16">
        <f>SUMIF('Tool Pneumatics CH4 VOC BTEX'!B:B,A2217,'Tool Pneumatics CH4 VOC BTEX'!N:N)*Q2217</f>
        <v>0</v>
      </c>
    </row>
    <row r="2218" spans="1:21" x14ac:dyDescent="0.25">
      <c r="A2218" s="1" t="s">
        <v>5350</v>
      </c>
      <c r="B2218" s="1" t="s">
        <v>1519</v>
      </c>
      <c r="C2218" s="1" t="s">
        <v>5351</v>
      </c>
      <c r="D2218" s="3" t="s">
        <v>4783</v>
      </c>
      <c r="E2218" s="3" t="s">
        <v>4783</v>
      </c>
      <c r="F2218" s="1" t="s">
        <v>2541</v>
      </c>
      <c r="G2218" s="1">
        <v>0</v>
      </c>
      <c r="H2218" s="1" t="s">
        <v>27474</v>
      </c>
      <c r="I2218" s="1">
        <v>0</v>
      </c>
      <c r="J2218" s="1" t="s">
        <v>27474</v>
      </c>
      <c r="K2218" s="1">
        <f t="shared" si="136"/>
        <v>0</v>
      </c>
      <c r="L2218" s="2">
        <f>SUMIFS('Basin Total Well Counts'!B:B,'Basin Total Well Counts'!A:A,F2218)</f>
        <v>0</v>
      </c>
      <c r="M2218" s="4">
        <f t="shared" si="137"/>
        <v>0</v>
      </c>
      <c r="N2218" s="2">
        <f>SUMIF('Basin Emissions'!A:A,F2218,'Basin Emissions'!B:B)</f>
        <v>92.076544699999999</v>
      </c>
      <c r="O2218" s="8">
        <f t="shared" si="138"/>
        <v>0</v>
      </c>
      <c r="P2218" s="7">
        <f>SUMIF('Tool Pneumatics CH4 VOC BTEX'!B:B,A2218,'Tool Pneumatics CH4 VOC BTEX'!F:F)</f>
        <v>3.5899999141693102</v>
      </c>
      <c r="Q2218" s="14">
        <f t="shared" si="139"/>
        <v>0</v>
      </c>
      <c r="R2218" s="16">
        <f>SUMIF('Tool Pneumatics CH4 VOC BTEX'!B:B,A2218,'Tool Pneumatics CH4 VOC BTEX'!H:H)*Q2218</f>
        <v>0</v>
      </c>
      <c r="S2218" s="16">
        <f>SUMIF('Tool Pneumatics CH4 VOC BTEX'!B:B,A2218,'Tool Pneumatics CH4 VOC BTEX'!J:J)*Q2218</f>
        <v>0</v>
      </c>
      <c r="T2218" s="16">
        <f>SUMIF('Tool Pneumatics CH4 VOC BTEX'!B:B,A2218,'Tool Pneumatics CH4 VOC BTEX'!L:L)*Q2218</f>
        <v>0</v>
      </c>
      <c r="U2218" s="16">
        <f>SUMIF('Tool Pneumatics CH4 VOC BTEX'!B:B,A2218,'Tool Pneumatics CH4 VOC BTEX'!N:N)*Q2218</f>
        <v>0</v>
      </c>
    </row>
    <row r="2219" spans="1:21" x14ac:dyDescent="0.25">
      <c r="A2219" s="1" t="s">
        <v>5352</v>
      </c>
      <c r="B2219" s="1" t="s">
        <v>1519</v>
      </c>
      <c r="C2219" s="1" t="s">
        <v>1685</v>
      </c>
      <c r="D2219" s="3" t="s">
        <v>997</v>
      </c>
      <c r="E2219" s="3" t="s">
        <v>997</v>
      </c>
      <c r="F2219" s="1" t="s">
        <v>5339</v>
      </c>
      <c r="G2219" s="1">
        <v>0</v>
      </c>
      <c r="H2219" s="1" t="s">
        <v>27474</v>
      </c>
      <c r="I2219" s="1">
        <v>0</v>
      </c>
      <c r="J2219" s="1" t="s">
        <v>27474</v>
      </c>
      <c r="K2219" s="1">
        <f t="shared" si="136"/>
        <v>0</v>
      </c>
      <c r="L2219" s="2">
        <f>SUMIFS('Basin Total Well Counts'!B:B,'Basin Total Well Counts'!A:A,F2219)</f>
        <v>5</v>
      </c>
      <c r="M2219" s="4">
        <f t="shared" si="137"/>
        <v>0</v>
      </c>
      <c r="N2219" s="2">
        <f>SUMIF('Basin Emissions'!A:A,F2219,'Basin Emissions'!B:B)</f>
        <v>26.5570752</v>
      </c>
      <c r="O2219" s="8">
        <f t="shared" si="138"/>
        <v>0</v>
      </c>
      <c r="P2219" s="7">
        <f>SUMIF('Tool Pneumatics CH4 VOC BTEX'!B:B,A2219,'Tool Pneumatics CH4 VOC BTEX'!F:F)</f>
        <v>3.5899999141693102</v>
      </c>
      <c r="Q2219" s="14">
        <f t="shared" si="139"/>
        <v>0</v>
      </c>
      <c r="R2219" s="16">
        <f>SUMIF('Tool Pneumatics CH4 VOC BTEX'!B:B,A2219,'Tool Pneumatics CH4 VOC BTEX'!H:H)*Q2219</f>
        <v>0</v>
      </c>
      <c r="S2219" s="16">
        <f>SUMIF('Tool Pneumatics CH4 VOC BTEX'!B:B,A2219,'Tool Pneumatics CH4 VOC BTEX'!J:J)*Q2219</f>
        <v>0</v>
      </c>
      <c r="T2219" s="16">
        <f>SUMIF('Tool Pneumatics CH4 VOC BTEX'!B:B,A2219,'Tool Pneumatics CH4 VOC BTEX'!L:L)*Q2219</f>
        <v>0</v>
      </c>
      <c r="U2219" s="16">
        <f>SUMIF('Tool Pneumatics CH4 VOC BTEX'!B:B,A2219,'Tool Pneumatics CH4 VOC BTEX'!N:N)*Q2219</f>
        <v>0</v>
      </c>
    </row>
    <row r="2220" spans="1:21" x14ac:dyDescent="0.25">
      <c r="A2220" s="1" t="s">
        <v>5353</v>
      </c>
      <c r="B2220" s="1" t="s">
        <v>1519</v>
      </c>
      <c r="C2220" s="1" t="s">
        <v>5354</v>
      </c>
      <c r="D2220" s="3" t="s">
        <v>5743</v>
      </c>
      <c r="E2220" s="3" t="s">
        <v>5743</v>
      </c>
      <c r="F2220" s="1" t="s">
        <v>3111</v>
      </c>
      <c r="G2220" s="1">
        <v>0</v>
      </c>
      <c r="H2220" s="1" t="s">
        <v>27474</v>
      </c>
      <c r="I2220" s="1">
        <v>0</v>
      </c>
      <c r="J2220" s="1" t="s">
        <v>27474</v>
      </c>
      <c r="K2220" s="1">
        <f t="shared" si="136"/>
        <v>0</v>
      </c>
      <c r="L2220" s="2">
        <f>SUMIFS('Basin Total Well Counts'!B:B,'Basin Total Well Counts'!A:A,F2220)</f>
        <v>0</v>
      </c>
      <c r="M2220" s="4">
        <f t="shared" si="137"/>
        <v>0</v>
      </c>
      <c r="N2220" s="2">
        <f>SUMIF('Basin Emissions'!A:A,F2220,'Basin Emissions'!B:B)</f>
        <v>370.54830430000004</v>
      </c>
      <c r="O2220" s="8">
        <f t="shared" si="138"/>
        <v>0</v>
      </c>
      <c r="P2220" s="7">
        <f>SUMIF('Tool Pneumatics CH4 VOC BTEX'!B:B,A2220,'Tool Pneumatics CH4 VOC BTEX'!F:F)</f>
        <v>3.5899999141693102</v>
      </c>
      <c r="Q2220" s="14">
        <f t="shared" si="139"/>
        <v>0</v>
      </c>
      <c r="R2220" s="16">
        <f>SUMIF('Tool Pneumatics CH4 VOC BTEX'!B:B,A2220,'Tool Pneumatics CH4 VOC BTEX'!H:H)*Q2220</f>
        <v>0</v>
      </c>
      <c r="S2220" s="16">
        <f>SUMIF('Tool Pneumatics CH4 VOC BTEX'!B:B,A2220,'Tool Pneumatics CH4 VOC BTEX'!J:J)*Q2220</f>
        <v>0</v>
      </c>
      <c r="T2220" s="16">
        <f>SUMIF('Tool Pneumatics CH4 VOC BTEX'!B:B,A2220,'Tool Pneumatics CH4 VOC BTEX'!L:L)*Q2220</f>
        <v>0</v>
      </c>
      <c r="U2220" s="16">
        <f>SUMIF('Tool Pneumatics CH4 VOC BTEX'!B:B,A2220,'Tool Pneumatics CH4 VOC BTEX'!N:N)*Q2220</f>
        <v>0</v>
      </c>
    </row>
    <row r="2221" spans="1:21" x14ac:dyDescent="0.25">
      <c r="A2221" s="1" t="s">
        <v>5355</v>
      </c>
      <c r="B2221" s="1" t="s">
        <v>1519</v>
      </c>
      <c r="C2221" s="1" t="s">
        <v>1948</v>
      </c>
      <c r="D2221" s="3" t="s">
        <v>997</v>
      </c>
      <c r="E2221" s="3" t="s">
        <v>997</v>
      </c>
      <c r="F2221" s="1" t="s">
        <v>3065</v>
      </c>
      <c r="G2221" s="1">
        <v>0</v>
      </c>
      <c r="H2221" s="1" t="s">
        <v>27474</v>
      </c>
      <c r="I2221" s="1">
        <v>0</v>
      </c>
      <c r="J2221" s="1" t="s">
        <v>27474</v>
      </c>
      <c r="K2221" s="1">
        <f t="shared" si="136"/>
        <v>0</v>
      </c>
      <c r="L2221" s="2">
        <f>SUMIFS('Basin Total Well Counts'!B:B,'Basin Total Well Counts'!A:A,F2221)</f>
        <v>8</v>
      </c>
      <c r="M2221" s="4">
        <f t="shared" si="137"/>
        <v>0</v>
      </c>
      <c r="N2221" s="2">
        <f>SUMIF('Basin Emissions'!A:A,F2221,'Basin Emissions'!B:B)</f>
        <v>0</v>
      </c>
      <c r="O2221" s="8">
        <f t="shared" si="138"/>
        <v>0</v>
      </c>
      <c r="P2221" s="7">
        <f>SUMIF('Tool Pneumatics CH4 VOC BTEX'!B:B,A2221,'Tool Pneumatics CH4 VOC BTEX'!F:F)</f>
        <v>3.5899999141693102</v>
      </c>
      <c r="Q2221" s="14">
        <f t="shared" si="139"/>
        <v>0</v>
      </c>
      <c r="R2221" s="16">
        <f>SUMIF('Tool Pneumatics CH4 VOC BTEX'!B:B,A2221,'Tool Pneumatics CH4 VOC BTEX'!H:H)*Q2221</f>
        <v>0</v>
      </c>
      <c r="S2221" s="16">
        <f>SUMIF('Tool Pneumatics CH4 VOC BTEX'!B:B,A2221,'Tool Pneumatics CH4 VOC BTEX'!J:J)*Q2221</f>
        <v>0</v>
      </c>
      <c r="T2221" s="16">
        <f>SUMIF('Tool Pneumatics CH4 VOC BTEX'!B:B,A2221,'Tool Pneumatics CH4 VOC BTEX'!L:L)*Q2221</f>
        <v>0</v>
      </c>
      <c r="U2221" s="16">
        <f>SUMIF('Tool Pneumatics CH4 VOC BTEX'!B:B,A2221,'Tool Pneumatics CH4 VOC BTEX'!N:N)*Q2221</f>
        <v>0</v>
      </c>
    </row>
    <row r="2222" spans="1:21" x14ac:dyDescent="0.25">
      <c r="A2222" s="1" t="s">
        <v>5356</v>
      </c>
      <c r="B2222" s="1" t="s">
        <v>1519</v>
      </c>
      <c r="C2222" s="1" t="s">
        <v>5357</v>
      </c>
      <c r="D2222" s="3" t="s">
        <v>5270</v>
      </c>
      <c r="E2222" s="3" t="s">
        <v>5270</v>
      </c>
      <c r="F2222" s="1" t="s">
        <v>2541</v>
      </c>
      <c r="G2222" s="1">
        <v>0</v>
      </c>
      <c r="H2222" s="1" t="s">
        <v>27474</v>
      </c>
      <c r="I2222" s="1">
        <v>0</v>
      </c>
      <c r="J2222" s="1" t="s">
        <v>27474</v>
      </c>
      <c r="K2222" s="1">
        <f t="shared" si="136"/>
        <v>0</v>
      </c>
      <c r="L2222" s="2">
        <f>SUMIFS('Basin Total Well Counts'!B:B,'Basin Total Well Counts'!A:A,F2222)</f>
        <v>0</v>
      </c>
      <c r="M2222" s="4">
        <f t="shared" si="137"/>
        <v>0</v>
      </c>
      <c r="N2222" s="2">
        <f>SUMIF('Basin Emissions'!A:A,F2222,'Basin Emissions'!B:B)</f>
        <v>92.076544699999999</v>
      </c>
      <c r="O2222" s="8">
        <f t="shared" si="138"/>
        <v>0</v>
      </c>
      <c r="P2222" s="7">
        <f>SUMIF('Tool Pneumatics CH4 VOC BTEX'!B:B,A2222,'Tool Pneumatics CH4 VOC BTEX'!F:F)</f>
        <v>3.5899999141693102</v>
      </c>
      <c r="Q2222" s="14">
        <f t="shared" si="139"/>
        <v>0</v>
      </c>
      <c r="R2222" s="16">
        <f>SUMIF('Tool Pneumatics CH4 VOC BTEX'!B:B,A2222,'Tool Pneumatics CH4 VOC BTEX'!H:H)*Q2222</f>
        <v>0</v>
      </c>
      <c r="S2222" s="16">
        <f>SUMIF('Tool Pneumatics CH4 VOC BTEX'!B:B,A2222,'Tool Pneumatics CH4 VOC BTEX'!J:J)*Q2222</f>
        <v>0</v>
      </c>
      <c r="T2222" s="16">
        <f>SUMIF('Tool Pneumatics CH4 VOC BTEX'!B:B,A2222,'Tool Pneumatics CH4 VOC BTEX'!L:L)*Q2222</f>
        <v>0</v>
      </c>
      <c r="U2222" s="16">
        <f>SUMIF('Tool Pneumatics CH4 VOC BTEX'!B:B,A2222,'Tool Pneumatics CH4 VOC BTEX'!N:N)*Q2222</f>
        <v>0</v>
      </c>
    </row>
    <row r="2223" spans="1:21" x14ac:dyDescent="0.25">
      <c r="A2223" s="1" t="s">
        <v>5358</v>
      </c>
      <c r="B2223" s="1" t="s">
        <v>1519</v>
      </c>
      <c r="C2223" s="1" t="s">
        <v>5359</v>
      </c>
      <c r="D2223" s="3" t="s">
        <v>5743</v>
      </c>
      <c r="E2223" s="3" t="s">
        <v>5743</v>
      </c>
      <c r="F2223" s="1" t="s">
        <v>3111</v>
      </c>
      <c r="G2223" s="1">
        <v>0</v>
      </c>
      <c r="H2223" s="1" t="s">
        <v>27474</v>
      </c>
      <c r="I2223" s="1">
        <v>0</v>
      </c>
      <c r="J2223" s="1" t="s">
        <v>27474</v>
      </c>
      <c r="K2223" s="1">
        <f t="shared" si="136"/>
        <v>0</v>
      </c>
      <c r="L2223" s="2">
        <f>SUMIFS('Basin Total Well Counts'!B:B,'Basin Total Well Counts'!A:A,F2223)</f>
        <v>0</v>
      </c>
      <c r="M2223" s="4">
        <f t="shared" si="137"/>
        <v>0</v>
      </c>
      <c r="N2223" s="2">
        <f>SUMIF('Basin Emissions'!A:A,F2223,'Basin Emissions'!B:B)</f>
        <v>370.54830430000004</v>
      </c>
      <c r="O2223" s="8">
        <f t="shared" si="138"/>
        <v>0</v>
      </c>
      <c r="P2223" s="7">
        <f>SUMIF('Tool Pneumatics CH4 VOC BTEX'!B:B,A2223,'Tool Pneumatics CH4 VOC BTEX'!F:F)</f>
        <v>3.5899999141693102</v>
      </c>
      <c r="Q2223" s="14">
        <f t="shared" si="139"/>
        <v>0</v>
      </c>
      <c r="R2223" s="16">
        <f>SUMIF('Tool Pneumatics CH4 VOC BTEX'!B:B,A2223,'Tool Pneumatics CH4 VOC BTEX'!H:H)*Q2223</f>
        <v>0</v>
      </c>
      <c r="S2223" s="16">
        <f>SUMIF('Tool Pneumatics CH4 VOC BTEX'!B:B,A2223,'Tool Pneumatics CH4 VOC BTEX'!J:J)*Q2223</f>
        <v>0</v>
      </c>
      <c r="T2223" s="16">
        <f>SUMIF('Tool Pneumatics CH4 VOC BTEX'!B:B,A2223,'Tool Pneumatics CH4 VOC BTEX'!L:L)*Q2223</f>
        <v>0</v>
      </c>
      <c r="U2223" s="16">
        <f>SUMIF('Tool Pneumatics CH4 VOC BTEX'!B:B,A2223,'Tool Pneumatics CH4 VOC BTEX'!N:N)*Q2223</f>
        <v>0</v>
      </c>
    </row>
    <row r="2224" spans="1:21" x14ac:dyDescent="0.25">
      <c r="A2224" s="1" t="s">
        <v>5360</v>
      </c>
      <c r="B2224" s="1" t="s">
        <v>1519</v>
      </c>
      <c r="C2224" s="1" t="s">
        <v>1584</v>
      </c>
      <c r="D2224" s="3" t="s">
        <v>3813</v>
      </c>
      <c r="E2224" s="3" t="s">
        <v>3813</v>
      </c>
      <c r="F2224" s="1" t="s">
        <v>2523</v>
      </c>
      <c r="G2224" s="1">
        <v>0</v>
      </c>
      <c r="H2224" s="1" t="s">
        <v>27474</v>
      </c>
      <c r="I2224" s="1">
        <v>0</v>
      </c>
      <c r="J2224" s="1" t="s">
        <v>27474</v>
      </c>
      <c r="K2224" s="1">
        <f t="shared" si="136"/>
        <v>0</v>
      </c>
      <c r="L2224" s="2">
        <f>SUMIFS('Basin Total Well Counts'!B:B,'Basin Total Well Counts'!A:A,F2224)</f>
        <v>0</v>
      </c>
      <c r="M2224" s="4">
        <f t="shared" si="137"/>
        <v>0</v>
      </c>
      <c r="N2224" s="2">
        <f>SUMIF('Basin Emissions'!A:A,F2224,'Basin Emissions'!B:B)</f>
        <v>49.571173199999997</v>
      </c>
      <c r="O2224" s="8">
        <f t="shared" si="138"/>
        <v>0</v>
      </c>
      <c r="P2224" s="7">
        <f>SUMIF('Tool Pneumatics CH4 VOC BTEX'!B:B,A2224,'Tool Pneumatics CH4 VOC BTEX'!F:F)</f>
        <v>3.5899999141693102</v>
      </c>
      <c r="Q2224" s="14">
        <f t="shared" si="139"/>
        <v>0</v>
      </c>
      <c r="R2224" s="16">
        <f>SUMIF('Tool Pneumatics CH4 VOC BTEX'!B:B,A2224,'Tool Pneumatics CH4 VOC BTEX'!H:H)*Q2224</f>
        <v>0</v>
      </c>
      <c r="S2224" s="16">
        <f>SUMIF('Tool Pneumatics CH4 VOC BTEX'!B:B,A2224,'Tool Pneumatics CH4 VOC BTEX'!J:J)*Q2224</f>
        <v>0</v>
      </c>
      <c r="T2224" s="16">
        <f>SUMIF('Tool Pneumatics CH4 VOC BTEX'!B:B,A2224,'Tool Pneumatics CH4 VOC BTEX'!L:L)*Q2224</f>
        <v>0</v>
      </c>
      <c r="U2224" s="16">
        <f>SUMIF('Tool Pneumatics CH4 VOC BTEX'!B:B,A2224,'Tool Pneumatics CH4 VOC BTEX'!N:N)*Q2224</f>
        <v>0</v>
      </c>
    </row>
    <row r="2225" spans="1:21" x14ac:dyDescent="0.25">
      <c r="A2225" s="1" t="s">
        <v>5361</v>
      </c>
      <c r="B2225" s="1" t="s">
        <v>1519</v>
      </c>
      <c r="C2225" s="1" t="s">
        <v>1502</v>
      </c>
      <c r="D2225" s="3" t="s">
        <v>996</v>
      </c>
      <c r="E2225" s="3" t="s">
        <v>996</v>
      </c>
      <c r="F2225" s="1" t="s">
        <v>3111</v>
      </c>
      <c r="G2225" s="1">
        <v>0</v>
      </c>
      <c r="H2225" s="1" t="s">
        <v>27474</v>
      </c>
      <c r="I2225" s="1">
        <v>0</v>
      </c>
      <c r="J2225" s="1" t="s">
        <v>27474</v>
      </c>
      <c r="K2225" s="1">
        <f t="shared" si="136"/>
        <v>0</v>
      </c>
      <c r="L2225" s="2">
        <f>SUMIFS('Basin Total Well Counts'!B:B,'Basin Total Well Counts'!A:A,F2225)</f>
        <v>0</v>
      </c>
      <c r="M2225" s="4">
        <f t="shared" si="137"/>
        <v>0</v>
      </c>
      <c r="N2225" s="2">
        <f>SUMIF('Basin Emissions'!A:A,F2225,'Basin Emissions'!B:B)</f>
        <v>370.54830430000004</v>
      </c>
      <c r="O2225" s="8">
        <f t="shared" si="138"/>
        <v>0</v>
      </c>
      <c r="P2225" s="7">
        <f>SUMIF('Tool Pneumatics CH4 VOC BTEX'!B:B,A2225,'Tool Pneumatics CH4 VOC BTEX'!F:F)</f>
        <v>3.5899999141693102</v>
      </c>
      <c r="Q2225" s="14">
        <f t="shared" si="139"/>
        <v>0</v>
      </c>
      <c r="R2225" s="16">
        <f>SUMIF('Tool Pneumatics CH4 VOC BTEX'!B:B,A2225,'Tool Pneumatics CH4 VOC BTEX'!H:H)*Q2225</f>
        <v>0</v>
      </c>
      <c r="S2225" s="16">
        <f>SUMIF('Tool Pneumatics CH4 VOC BTEX'!B:B,A2225,'Tool Pneumatics CH4 VOC BTEX'!J:J)*Q2225</f>
        <v>0</v>
      </c>
      <c r="T2225" s="16">
        <f>SUMIF('Tool Pneumatics CH4 VOC BTEX'!B:B,A2225,'Tool Pneumatics CH4 VOC BTEX'!L:L)*Q2225</f>
        <v>0</v>
      </c>
      <c r="U2225" s="16">
        <f>SUMIF('Tool Pneumatics CH4 VOC BTEX'!B:B,A2225,'Tool Pneumatics CH4 VOC BTEX'!N:N)*Q2225</f>
        <v>0</v>
      </c>
    </row>
    <row r="2226" spans="1:21" x14ac:dyDescent="0.25">
      <c r="A2226" s="1" t="s">
        <v>5362</v>
      </c>
      <c r="B2226" s="1" t="s">
        <v>1519</v>
      </c>
      <c r="C2226" s="1" t="s">
        <v>5363</v>
      </c>
      <c r="D2226" s="3" t="s">
        <v>5743</v>
      </c>
      <c r="E2226" s="3" t="s">
        <v>5743</v>
      </c>
      <c r="F2226" s="1" t="s">
        <v>2523</v>
      </c>
      <c r="G2226" s="1">
        <v>0</v>
      </c>
      <c r="H2226" s="1" t="s">
        <v>27474</v>
      </c>
      <c r="I2226" s="1">
        <v>0</v>
      </c>
      <c r="J2226" s="1" t="s">
        <v>27474</v>
      </c>
      <c r="K2226" s="1">
        <f t="shared" si="136"/>
        <v>0</v>
      </c>
      <c r="L2226" s="2">
        <f>SUMIFS('Basin Total Well Counts'!B:B,'Basin Total Well Counts'!A:A,F2226)</f>
        <v>0</v>
      </c>
      <c r="M2226" s="4">
        <f t="shared" si="137"/>
        <v>0</v>
      </c>
      <c r="N2226" s="2">
        <f>SUMIF('Basin Emissions'!A:A,F2226,'Basin Emissions'!B:B)</f>
        <v>49.571173199999997</v>
      </c>
      <c r="O2226" s="8">
        <f t="shared" si="138"/>
        <v>0</v>
      </c>
      <c r="P2226" s="7">
        <f>SUMIF('Tool Pneumatics CH4 VOC BTEX'!B:B,A2226,'Tool Pneumatics CH4 VOC BTEX'!F:F)</f>
        <v>3.5899999141693102</v>
      </c>
      <c r="Q2226" s="14">
        <f t="shared" si="139"/>
        <v>0</v>
      </c>
      <c r="R2226" s="16">
        <f>SUMIF('Tool Pneumatics CH4 VOC BTEX'!B:B,A2226,'Tool Pneumatics CH4 VOC BTEX'!H:H)*Q2226</f>
        <v>0</v>
      </c>
      <c r="S2226" s="16">
        <f>SUMIF('Tool Pneumatics CH4 VOC BTEX'!B:B,A2226,'Tool Pneumatics CH4 VOC BTEX'!J:J)*Q2226</f>
        <v>0</v>
      </c>
      <c r="T2226" s="16">
        <f>SUMIF('Tool Pneumatics CH4 VOC BTEX'!B:B,A2226,'Tool Pneumatics CH4 VOC BTEX'!L:L)*Q2226</f>
        <v>0</v>
      </c>
      <c r="U2226" s="16">
        <f>SUMIF('Tool Pneumatics CH4 VOC BTEX'!B:B,A2226,'Tool Pneumatics CH4 VOC BTEX'!N:N)*Q2226</f>
        <v>0</v>
      </c>
    </row>
    <row r="2227" spans="1:21" x14ac:dyDescent="0.25">
      <c r="A2227" s="1" t="s">
        <v>5364</v>
      </c>
      <c r="B2227" s="1" t="s">
        <v>1519</v>
      </c>
      <c r="C2227" s="1" t="s">
        <v>1725</v>
      </c>
      <c r="D2227" s="3" t="s">
        <v>5270</v>
      </c>
      <c r="E2227" s="3" t="s">
        <v>5270</v>
      </c>
      <c r="F2227" s="1" t="s">
        <v>2541</v>
      </c>
      <c r="G2227" s="1">
        <v>0</v>
      </c>
      <c r="H2227" s="1" t="s">
        <v>27474</v>
      </c>
      <c r="I2227" s="1">
        <v>0</v>
      </c>
      <c r="J2227" s="1" t="s">
        <v>27474</v>
      </c>
      <c r="K2227" s="1">
        <f t="shared" si="136"/>
        <v>0</v>
      </c>
      <c r="L2227" s="2">
        <f>SUMIFS('Basin Total Well Counts'!B:B,'Basin Total Well Counts'!A:A,F2227)</f>
        <v>0</v>
      </c>
      <c r="M2227" s="4">
        <f t="shared" si="137"/>
        <v>0</v>
      </c>
      <c r="N2227" s="2">
        <f>SUMIF('Basin Emissions'!A:A,F2227,'Basin Emissions'!B:B)</f>
        <v>92.076544699999999</v>
      </c>
      <c r="O2227" s="8">
        <f t="shared" si="138"/>
        <v>0</v>
      </c>
      <c r="P2227" s="7">
        <f>SUMIF('Tool Pneumatics CH4 VOC BTEX'!B:B,A2227,'Tool Pneumatics CH4 VOC BTEX'!F:F)</f>
        <v>3.5899999141693102</v>
      </c>
      <c r="Q2227" s="14">
        <f t="shared" si="139"/>
        <v>0</v>
      </c>
      <c r="R2227" s="16">
        <f>SUMIF('Tool Pneumatics CH4 VOC BTEX'!B:B,A2227,'Tool Pneumatics CH4 VOC BTEX'!H:H)*Q2227</f>
        <v>0</v>
      </c>
      <c r="S2227" s="16">
        <f>SUMIF('Tool Pneumatics CH4 VOC BTEX'!B:B,A2227,'Tool Pneumatics CH4 VOC BTEX'!J:J)*Q2227</f>
        <v>0</v>
      </c>
      <c r="T2227" s="16">
        <f>SUMIF('Tool Pneumatics CH4 VOC BTEX'!B:B,A2227,'Tool Pneumatics CH4 VOC BTEX'!L:L)*Q2227</f>
        <v>0</v>
      </c>
      <c r="U2227" s="16">
        <f>SUMIF('Tool Pneumatics CH4 VOC BTEX'!B:B,A2227,'Tool Pneumatics CH4 VOC BTEX'!N:N)*Q2227</f>
        <v>0</v>
      </c>
    </row>
    <row r="2228" spans="1:21" x14ac:dyDescent="0.25">
      <c r="A2228" s="1" t="s">
        <v>5365</v>
      </c>
      <c r="B2228" s="1" t="s">
        <v>1519</v>
      </c>
      <c r="C2228" s="1" t="s">
        <v>1498</v>
      </c>
      <c r="D2228" s="3" t="s">
        <v>5743</v>
      </c>
      <c r="E2228" s="3" t="s">
        <v>5743</v>
      </c>
      <c r="F2228" s="1" t="s">
        <v>2541</v>
      </c>
      <c r="G2228" s="1">
        <v>0</v>
      </c>
      <c r="H2228" s="1" t="s">
        <v>27474</v>
      </c>
      <c r="I2228" s="1">
        <v>0</v>
      </c>
      <c r="J2228" s="1" t="s">
        <v>27474</v>
      </c>
      <c r="K2228" s="1">
        <f t="shared" si="136"/>
        <v>0</v>
      </c>
      <c r="L2228" s="2">
        <f>SUMIFS('Basin Total Well Counts'!B:B,'Basin Total Well Counts'!A:A,F2228)</f>
        <v>0</v>
      </c>
      <c r="M2228" s="4">
        <f t="shared" si="137"/>
        <v>0</v>
      </c>
      <c r="N2228" s="2">
        <f>SUMIF('Basin Emissions'!A:A,F2228,'Basin Emissions'!B:B)</f>
        <v>92.076544699999999</v>
      </c>
      <c r="O2228" s="8">
        <f t="shared" si="138"/>
        <v>0</v>
      </c>
      <c r="P2228" s="7">
        <f>SUMIF('Tool Pneumatics CH4 VOC BTEX'!B:B,A2228,'Tool Pneumatics CH4 VOC BTEX'!F:F)</f>
        <v>3.5899999141693102</v>
      </c>
      <c r="Q2228" s="14">
        <f t="shared" si="139"/>
        <v>0</v>
      </c>
      <c r="R2228" s="16">
        <f>SUMIF('Tool Pneumatics CH4 VOC BTEX'!B:B,A2228,'Tool Pneumatics CH4 VOC BTEX'!H:H)*Q2228</f>
        <v>0</v>
      </c>
      <c r="S2228" s="16">
        <f>SUMIF('Tool Pneumatics CH4 VOC BTEX'!B:B,A2228,'Tool Pneumatics CH4 VOC BTEX'!J:J)*Q2228</f>
        <v>0</v>
      </c>
      <c r="T2228" s="16">
        <f>SUMIF('Tool Pneumatics CH4 VOC BTEX'!B:B,A2228,'Tool Pneumatics CH4 VOC BTEX'!L:L)*Q2228</f>
        <v>0</v>
      </c>
      <c r="U2228" s="16">
        <f>SUMIF('Tool Pneumatics CH4 VOC BTEX'!B:B,A2228,'Tool Pneumatics CH4 VOC BTEX'!N:N)*Q2228</f>
        <v>0</v>
      </c>
    </row>
    <row r="2229" spans="1:21" x14ac:dyDescent="0.25">
      <c r="A2229" s="1" t="s">
        <v>5366</v>
      </c>
      <c r="B2229" s="1" t="s">
        <v>1519</v>
      </c>
      <c r="C2229" s="1" t="s">
        <v>3573</v>
      </c>
      <c r="D2229" s="3" t="s">
        <v>5743</v>
      </c>
      <c r="E2229" s="3" t="s">
        <v>5743</v>
      </c>
      <c r="F2229" s="1" t="s">
        <v>5339</v>
      </c>
      <c r="G2229" s="1">
        <v>0</v>
      </c>
      <c r="H2229" s="1" t="s">
        <v>27474</v>
      </c>
      <c r="I2229" s="1">
        <v>0</v>
      </c>
      <c r="J2229" s="1" t="s">
        <v>27474</v>
      </c>
      <c r="K2229" s="1">
        <f t="shared" si="136"/>
        <v>0</v>
      </c>
      <c r="L2229" s="2">
        <f>SUMIFS('Basin Total Well Counts'!B:B,'Basin Total Well Counts'!A:A,F2229)</f>
        <v>5</v>
      </c>
      <c r="M2229" s="4">
        <f t="shared" si="137"/>
        <v>0</v>
      </c>
      <c r="N2229" s="2">
        <f>SUMIF('Basin Emissions'!A:A,F2229,'Basin Emissions'!B:B)</f>
        <v>26.5570752</v>
      </c>
      <c r="O2229" s="8">
        <f t="shared" si="138"/>
        <v>0</v>
      </c>
      <c r="P2229" s="7">
        <f>SUMIF('Tool Pneumatics CH4 VOC BTEX'!B:B,A2229,'Tool Pneumatics CH4 VOC BTEX'!F:F)</f>
        <v>3.5899999141693102</v>
      </c>
      <c r="Q2229" s="14">
        <f t="shared" si="139"/>
        <v>0</v>
      </c>
      <c r="R2229" s="16">
        <f>SUMIF('Tool Pneumatics CH4 VOC BTEX'!B:B,A2229,'Tool Pneumatics CH4 VOC BTEX'!H:H)*Q2229</f>
        <v>0</v>
      </c>
      <c r="S2229" s="16">
        <f>SUMIF('Tool Pneumatics CH4 VOC BTEX'!B:B,A2229,'Tool Pneumatics CH4 VOC BTEX'!J:J)*Q2229</f>
        <v>0</v>
      </c>
      <c r="T2229" s="16">
        <f>SUMIF('Tool Pneumatics CH4 VOC BTEX'!B:B,A2229,'Tool Pneumatics CH4 VOC BTEX'!L:L)*Q2229</f>
        <v>0</v>
      </c>
      <c r="U2229" s="16">
        <f>SUMIF('Tool Pneumatics CH4 VOC BTEX'!B:B,A2229,'Tool Pneumatics CH4 VOC BTEX'!N:N)*Q2229</f>
        <v>0</v>
      </c>
    </row>
    <row r="2230" spans="1:21" x14ac:dyDescent="0.25">
      <c r="A2230" s="1" t="s">
        <v>5367</v>
      </c>
      <c r="B2230" s="1" t="s">
        <v>1519</v>
      </c>
      <c r="C2230" s="1" t="s">
        <v>1788</v>
      </c>
      <c r="D2230" s="3" t="s">
        <v>3813</v>
      </c>
      <c r="E2230" s="3" t="s">
        <v>3813</v>
      </c>
      <c r="F2230" s="1" t="s">
        <v>5339</v>
      </c>
      <c r="G2230" s="1">
        <v>0</v>
      </c>
      <c r="H2230" s="1" t="s">
        <v>27474</v>
      </c>
      <c r="I2230" s="1">
        <v>0</v>
      </c>
      <c r="J2230" s="1" t="s">
        <v>27474</v>
      </c>
      <c r="K2230" s="1">
        <f t="shared" si="136"/>
        <v>0</v>
      </c>
      <c r="L2230" s="2">
        <f>SUMIFS('Basin Total Well Counts'!B:B,'Basin Total Well Counts'!A:A,F2230)</f>
        <v>5</v>
      </c>
      <c r="M2230" s="4">
        <f t="shared" si="137"/>
        <v>0</v>
      </c>
      <c r="N2230" s="2">
        <f>SUMIF('Basin Emissions'!A:A,F2230,'Basin Emissions'!B:B)</f>
        <v>26.5570752</v>
      </c>
      <c r="O2230" s="8">
        <f t="shared" si="138"/>
        <v>0</v>
      </c>
      <c r="P2230" s="7">
        <f>SUMIF('Tool Pneumatics CH4 VOC BTEX'!B:B,A2230,'Tool Pneumatics CH4 VOC BTEX'!F:F)</f>
        <v>3.5899999141693102</v>
      </c>
      <c r="Q2230" s="14">
        <f t="shared" si="139"/>
        <v>0</v>
      </c>
      <c r="R2230" s="16">
        <f>SUMIF('Tool Pneumatics CH4 VOC BTEX'!B:B,A2230,'Tool Pneumatics CH4 VOC BTEX'!H:H)*Q2230</f>
        <v>0</v>
      </c>
      <c r="S2230" s="16">
        <f>SUMIF('Tool Pneumatics CH4 VOC BTEX'!B:B,A2230,'Tool Pneumatics CH4 VOC BTEX'!J:J)*Q2230</f>
        <v>0</v>
      </c>
      <c r="T2230" s="16">
        <f>SUMIF('Tool Pneumatics CH4 VOC BTEX'!B:B,A2230,'Tool Pneumatics CH4 VOC BTEX'!L:L)*Q2230</f>
        <v>0</v>
      </c>
      <c r="U2230" s="16">
        <f>SUMIF('Tool Pneumatics CH4 VOC BTEX'!B:B,A2230,'Tool Pneumatics CH4 VOC BTEX'!N:N)*Q2230</f>
        <v>0</v>
      </c>
    </row>
    <row r="2231" spans="1:21" x14ac:dyDescent="0.25">
      <c r="A2231" s="1" t="s">
        <v>5368</v>
      </c>
      <c r="B2231" s="1" t="s">
        <v>1519</v>
      </c>
      <c r="C2231" s="1" t="s">
        <v>1815</v>
      </c>
      <c r="D2231" s="3" t="s">
        <v>5270</v>
      </c>
      <c r="E2231" s="3" t="s">
        <v>5270</v>
      </c>
      <c r="F2231" s="1" t="s">
        <v>5339</v>
      </c>
      <c r="G2231" s="1">
        <v>0</v>
      </c>
      <c r="H2231" s="1" t="s">
        <v>27474</v>
      </c>
      <c r="I2231" s="1">
        <v>0</v>
      </c>
      <c r="J2231" s="1" t="s">
        <v>27474</v>
      </c>
      <c r="K2231" s="1">
        <f t="shared" si="136"/>
        <v>0</v>
      </c>
      <c r="L2231" s="2">
        <f>SUMIFS('Basin Total Well Counts'!B:B,'Basin Total Well Counts'!A:A,F2231)</f>
        <v>5</v>
      </c>
      <c r="M2231" s="4">
        <f t="shared" si="137"/>
        <v>0</v>
      </c>
      <c r="N2231" s="2">
        <f>SUMIF('Basin Emissions'!A:A,F2231,'Basin Emissions'!B:B)</f>
        <v>26.5570752</v>
      </c>
      <c r="O2231" s="8">
        <f t="shared" si="138"/>
        <v>0</v>
      </c>
      <c r="P2231" s="7">
        <f>SUMIF('Tool Pneumatics CH4 VOC BTEX'!B:B,A2231,'Tool Pneumatics CH4 VOC BTEX'!F:F)</f>
        <v>3.5899999141693102</v>
      </c>
      <c r="Q2231" s="14">
        <f t="shared" si="139"/>
        <v>0</v>
      </c>
      <c r="R2231" s="16">
        <f>SUMIF('Tool Pneumatics CH4 VOC BTEX'!B:B,A2231,'Tool Pneumatics CH4 VOC BTEX'!H:H)*Q2231</f>
        <v>0</v>
      </c>
      <c r="S2231" s="16">
        <f>SUMIF('Tool Pneumatics CH4 VOC BTEX'!B:B,A2231,'Tool Pneumatics CH4 VOC BTEX'!J:J)*Q2231</f>
        <v>0</v>
      </c>
      <c r="T2231" s="16">
        <f>SUMIF('Tool Pneumatics CH4 VOC BTEX'!B:B,A2231,'Tool Pneumatics CH4 VOC BTEX'!L:L)*Q2231</f>
        <v>0</v>
      </c>
      <c r="U2231" s="16">
        <f>SUMIF('Tool Pneumatics CH4 VOC BTEX'!B:B,A2231,'Tool Pneumatics CH4 VOC BTEX'!N:N)*Q2231</f>
        <v>0</v>
      </c>
    </row>
    <row r="2232" spans="1:21" x14ac:dyDescent="0.25">
      <c r="A2232" s="1" t="s">
        <v>5369</v>
      </c>
      <c r="B2232" s="1" t="s">
        <v>1519</v>
      </c>
      <c r="C2232" s="1" t="s">
        <v>5370</v>
      </c>
      <c r="D2232" s="3" t="s">
        <v>997</v>
      </c>
      <c r="E2232" s="3" t="s">
        <v>997</v>
      </c>
      <c r="F2232" s="1" t="s">
        <v>3065</v>
      </c>
      <c r="G2232" s="1">
        <v>0</v>
      </c>
      <c r="H2232" s="1" t="s">
        <v>27474</v>
      </c>
      <c r="I2232" s="1">
        <v>0</v>
      </c>
      <c r="J2232" s="1" t="s">
        <v>27474</v>
      </c>
      <c r="K2232" s="1">
        <f t="shared" si="136"/>
        <v>0</v>
      </c>
      <c r="L2232" s="2">
        <f>SUMIFS('Basin Total Well Counts'!B:B,'Basin Total Well Counts'!A:A,F2232)</f>
        <v>8</v>
      </c>
      <c r="M2232" s="4">
        <f t="shared" si="137"/>
        <v>0</v>
      </c>
      <c r="N2232" s="2">
        <f>SUMIF('Basin Emissions'!A:A,F2232,'Basin Emissions'!B:B)</f>
        <v>0</v>
      </c>
      <c r="O2232" s="8">
        <f t="shared" si="138"/>
        <v>0</v>
      </c>
      <c r="P2232" s="7">
        <f>SUMIF('Tool Pneumatics CH4 VOC BTEX'!B:B,A2232,'Tool Pneumatics CH4 VOC BTEX'!F:F)</f>
        <v>3.5899999141693102</v>
      </c>
      <c r="Q2232" s="14">
        <f t="shared" si="139"/>
        <v>0</v>
      </c>
      <c r="R2232" s="16">
        <f>SUMIF('Tool Pneumatics CH4 VOC BTEX'!B:B,A2232,'Tool Pneumatics CH4 VOC BTEX'!H:H)*Q2232</f>
        <v>0</v>
      </c>
      <c r="S2232" s="16">
        <f>SUMIF('Tool Pneumatics CH4 VOC BTEX'!B:B,A2232,'Tool Pneumatics CH4 VOC BTEX'!J:J)*Q2232</f>
        <v>0</v>
      </c>
      <c r="T2232" s="16">
        <f>SUMIF('Tool Pneumatics CH4 VOC BTEX'!B:B,A2232,'Tool Pneumatics CH4 VOC BTEX'!L:L)*Q2232</f>
        <v>0</v>
      </c>
      <c r="U2232" s="16">
        <f>SUMIF('Tool Pneumatics CH4 VOC BTEX'!B:B,A2232,'Tool Pneumatics CH4 VOC BTEX'!N:N)*Q2232</f>
        <v>0</v>
      </c>
    </row>
    <row r="2233" spans="1:21" x14ac:dyDescent="0.25">
      <c r="A2233" s="1" t="s">
        <v>5371</v>
      </c>
      <c r="B2233" s="1" t="s">
        <v>1519</v>
      </c>
      <c r="C2233" s="1" t="s">
        <v>1599</v>
      </c>
      <c r="D2233" s="3" t="s">
        <v>5270</v>
      </c>
      <c r="E2233" s="3" t="s">
        <v>5270</v>
      </c>
      <c r="F2233" s="1" t="s">
        <v>5339</v>
      </c>
      <c r="G2233" s="1">
        <v>0</v>
      </c>
      <c r="H2233" s="1" t="s">
        <v>27474</v>
      </c>
      <c r="I2233" s="1">
        <v>0</v>
      </c>
      <c r="J2233" s="1" t="s">
        <v>27474</v>
      </c>
      <c r="K2233" s="1">
        <f t="shared" si="136"/>
        <v>0</v>
      </c>
      <c r="L2233" s="2">
        <f>SUMIFS('Basin Total Well Counts'!B:B,'Basin Total Well Counts'!A:A,F2233)</f>
        <v>5</v>
      </c>
      <c r="M2233" s="4">
        <f t="shared" si="137"/>
        <v>0</v>
      </c>
      <c r="N2233" s="2">
        <f>SUMIF('Basin Emissions'!A:A,F2233,'Basin Emissions'!B:B)</f>
        <v>26.5570752</v>
      </c>
      <c r="O2233" s="8">
        <f t="shared" si="138"/>
        <v>0</v>
      </c>
      <c r="P2233" s="7">
        <f>SUMIF('Tool Pneumatics CH4 VOC BTEX'!B:B,A2233,'Tool Pneumatics CH4 VOC BTEX'!F:F)</f>
        <v>3.5899999141693102</v>
      </c>
      <c r="Q2233" s="14">
        <f t="shared" si="139"/>
        <v>0</v>
      </c>
      <c r="R2233" s="16">
        <f>SUMIF('Tool Pneumatics CH4 VOC BTEX'!B:B,A2233,'Tool Pneumatics CH4 VOC BTEX'!H:H)*Q2233</f>
        <v>0</v>
      </c>
      <c r="S2233" s="16">
        <f>SUMIF('Tool Pneumatics CH4 VOC BTEX'!B:B,A2233,'Tool Pneumatics CH4 VOC BTEX'!J:J)*Q2233</f>
        <v>0</v>
      </c>
      <c r="T2233" s="16">
        <f>SUMIF('Tool Pneumatics CH4 VOC BTEX'!B:B,A2233,'Tool Pneumatics CH4 VOC BTEX'!L:L)*Q2233</f>
        <v>0</v>
      </c>
      <c r="U2233" s="16">
        <f>SUMIF('Tool Pneumatics CH4 VOC BTEX'!B:B,A2233,'Tool Pneumatics CH4 VOC BTEX'!N:N)*Q2233</f>
        <v>0</v>
      </c>
    </row>
    <row r="2234" spans="1:21" x14ac:dyDescent="0.25">
      <c r="A2234" s="1" t="s">
        <v>5372</v>
      </c>
      <c r="B2234" s="1" t="s">
        <v>1519</v>
      </c>
      <c r="C2234" s="1" t="s">
        <v>1846</v>
      </c>
      <c r="D2234" s="3" t="s">
        <v>5743</v>
      </c>
      <c r="E2234" s="3" t="s">
        <v>5743</v>
      </c>
      <c r="F2234" s="1" t="s">
        <v>3111</v>
      </c>
      <c r="G2234" s="1">
        <v>0</v>
      </c>
      <c r="H2234" s="1" t="s">
        <v>27474</v>
      </c>
      <c r="I2234" s="1">
        <v>0</v>
      </c>
      <c r="J2234" s="1" t="s">
        <v>27474</v>
      </c>
      <c r="K2234" s="1">
        <f t="shared" si="136"/>
        <v>0</v>
      </c>
      <c r="L2234" s="2">
        <f>SUMIFS('Basin Total Well Counts'!B:B,'Basin Total Well Counts'!A:A,F2234)</f>
        <v>0</v>
      </c>
      <c r="M2234" s="4">
        <f t="shared" si="137"/>
        <v>0</v>
      </c>
      <c r="N2234" s="2">
        <f>SUMIF('Basin Emissions'!A:A,F2234,'Basin Emissions'!B:B)</f>
        <v>370.54830430000004</v>
      </c>
      <c r="O2234" s="8">
        <f t="shared" si="138"/>
        <v>0</v>
      </c>
      <c r="P2234" s="7">
        <f>SUMIF('Tool Pneumatics CH4 VOC BTEX'!B:B,A2234,'Tool Pneumatics CH4 VOC BTEX'!F:F)</f>
        <v>3.5899999141693102</v>
      </c>
      <c r="Q2234" s="14">
        <f t="shared" si="139"/>
        <v>0</v>
      </c>
      <c r="R2234" s="16">
        <f>SUMIF('Tool Pneumatics CH4 VOC BTEX'!B:B,A2234,'Tool Pneumatics CH4 VOC BTEX'!H:H)*Q2234</f>
        <v>0</v>
      </c>
      <c r="S2234" s="16">
        <f>SUMIF('Tool Pneumatics CH4 VOC BTEX'!B:B,A2234,'Tool Pneumatics CH4 VOC BTEX'!J:J)*Q2234</f>
        <v>0</v>
      </c>
      <c r="T2234" s="16">
        <f>SUMIF('Tool Pneumatics CH4 VOC BTEX'!B:B,A2234,'Tool Pneumatics CH4 VOC BTEX'!L:L)*Q2234</f>
        <v>0</v>
      </c>
      <c r="U2234" s="16">
        <f>SUMIF('Tool Pneumatics CH4 VOC BTEX'!B:B,A2234,'Tool Pneumatics CH4 VOC BTEX'!N:N)*Q2234</f>
        <v>0</v>
      </c>
    </row>
    <row r="2235" spans="1:21" x14ac:dyDescent="0.25">
      <c r="A2235" s="1" t="s">
        <v>5373</v>
      </c>
      <c r="B2235" s="1" t="s">
        <v>1519</v>
      </c>
      <c r="C2235" s="1" t="s">
        <v>5374</v>
      </c>
      <c r="D2235" s="3" t="s">
        <v>5270</v>
      </c>
      <c r="E2235" s="3" t="s">
        <v>5270</v>
      </c>
      <c r="F2235" s="1" t="s">
        <v>5339</v>
      </c>
      <c r="G2235" s="1">
        <v>0</v>
      </c>
      <c r="H2235" s="1" t="s">
        <v>27474</v>
      </c>
      <c r="I2235" s="1">
        <v>0</v>
      </c>
      <c r="J2235" s="1" t="s">
        <v>27474</v>
      </c>
      <c r="K2235" s="1">
        <f t="shared" si="136"/>
        <v>0</v>
      </c>
      <c r="L2235" s="2">
        <f>SUMIFS('Basin Total Well Counts'!B:B,'Basin Total Well Counts'!A:A,F2235)</f>
        <v>5</v>
      </c>
      <c r="M2235" s="4">
        <f t="shared" si="137"/>
        <v>0</v>
      </c>
      <c r="N2235" s="2">
        <f>SUMIF('Basin Emissions'!A:A,F2235,'Basin Emissions'!B:B)</f>
        <v>26.5570752</v>
      </c>
      <c r="O2235" s="8">
        <f t="shared" si="138"/>
        <v>0</v>
      </c>
      <c r="P2235" s="7">
        <f>SUMIF('Tool Pneumatics CH4 VOC BTEX'!B:B,A2235,'Tool Pneumatics CH4 VOC BTEX'!F:F)</f>
        <v>3.5899999141693102</v>
      </c>
      <c r="Q2235" s="14">
        <f t="shared" si="139"/>
        <v>0</v>
      </c>
      <c r="R2235" s="16">
        <f>SUMIF('Tool Pneumatics CH4 VOC BTEX'!B:B,A2235,'Tool Pneumatics CH4 VOC BTEX'!H:H)*Q2235</f>
        <v>0</v>
      </c>
      <c r="S2235" s="16">
        <f>SUMIF('Tool Pneumatics CH4 VOC BTEX'!B:B,A2235,'Tool Pneumatics CH4 VOC BTEX'!J:J)*Q2235</f>
        <v>0</v>
      </c>
      <c r="T2235" s="16">
        <f>SUMIF('Tool Pneumatics CH4 VOC BTEX'!B:B,A2235,'Tool Pneumatics CH4 VOC BTEX'!L:L)*Q2235</f>
        <v>0</v>
      </c>
      <c r="U2235" s="16">
        <f>SUMIF('Tool Pneumatics CH4 VOC BTEX'!B:B,A2235,'Tool Pneumatics CH4 VOC BTEX'!N:N)*Q2235</f>
        <v>0</v>
      </c>
    </row>
    <row r="2236" spans="1:21" x14ac:dyDescent="0.25">
      <c r="A2236" s="1" t="s">
        <v>5375</v>
      </c>
      <c r="B2236" s="1" t="s">
        <v>1519</v>
      </c>
      <c r="C2236" s="1" t="s">
        <v>1569</v>
      </c>
      <c r="D2236" s="3" t="s">
        <v>3813</v>
      </c>
      <c r="E2236" s="3" t="s">
        <v>3813</v>
      </c>
      <c r="F2236" s="1" t="s">
        <v>5339</v>
      </c>
      <c r="G2236" s="1">
        <v>0</v>
      </c>
      <c r="H2236" s="1" t="s">
        <v>27474</v>
      </c>
      <c r="I2236" s="1">
        <v>0</v>
      </c>
      <c r="J2236" s="1" t="s">
        <v>27474</v>
      </c>
      <c r="K2236" s="1">
        <f t="shared" si="136"/>
        <v>0</v>
      </c>
      <c r="L2236" s="2">
        <f>SUMIFS('Basin Total Well Counts'!B:B,'Basin Total Well Counts'!A:A,F2236)</f>
        <v>5</v>
      </c>
      <c r="M2236" s="4">
        <f t="shared" si="137"/>
        <v>0</v>
      </c>
      <c r="N2236" s="2">
        <f>SUMIF('Basin Emissions'!A:A,F2236,'Basin Emissions'!B:B)</f>
        <v>26.5570752</v>
      </c>
      <c r="O2236" s="8">
        <f t="shared" si="138"/>
        <v>0</v>
      </c>
      <c r="P2236" s="7">
        <f>SUMIF('Tool Pneumatics CH4 VOC BTEX'!B:B,A2236,'Tool Pneumatics CH4 VOC BTEX'!F:F)</f>
        <v>3.5899999141693102</v>
      </c>
      <c r="Q2236" s="14">
        <f t="shared" si="139"/>
        <v>0</v>
      </c>
      <c r="R2236" s="16">
        <f>SUMIF('Tool Pneumatics CH4 VOC BTEX'!B:B,A2236,'Tool Pneumatics CH4 VOC BTEX'!H:H)*Q2236</f>
        <v>0</v>
      </c>
      <c r="S2236" s="16">
        <f>SUMIF('Tool Pneumatics CH4 VOC BTEX'!B:B,A2236,'Tool Pneumatics CH4 VOC BTEX'!J:J)*Q2236</f>
        <v>0</v>
      </c>
      <c r="T2236" s="16">
        <f>SUMIF('Tool Pneumatics CH4 VOC BTEX'!B:B,A2236,'Tool Pneumatics CH4 VOC BTEX'!L:L)*Q2236</f>
        <v>0</v>
      </c>
      <c r="U2236" s="16">
        <f>SUMIF('Tool Pneumatics CH4 VOC BTEX'!B:B,A2236,'Tool Pneumatics CH4 VOC BTEX'!N:N)*Q2236</f>
        <v>0</v>
      </c>
    </row>
    <row r="2237" spans="1:21" x14ac:dyDescent="0.25">
      <c r="A2237" s="1" t="s">
        <v>5376</v>
      </c>
      <c r="B2237" s="1" t="s">
        <v>1519</v>
      </c>
      <c r="C2237" s="1" t="s">
        <v>1904</v>
      </c>
      <c r="D2237" s="3" t="s">
        <v>997</v>
      </c>
      <c r="E2237" s="3" t="s">
        <v>997</v>
      </c>
      <c r="F2237" s="1" t="s">
        <v>3111</v>
      </c>
      <c r="G2237" s="1">
        <v>0</v>
      </c>
      <c r="H2237" s="1" t="s">
        <v>27474</v>
      </c>
      <c r="I2237" s="1">
        <v>0</v>
      </c>
      <c r="J2237" s="1" t="s">
        <v>27474</v>
      </c>
      <c r="K2237" s="1">
        <f t="shared" si="136"/>
        <v>0</v>
      </c>
      <c r="L2237" s="2">
        <f>SUMIFS('Basin Total Well Counts'!B:B,'Basin Total Well Counts'!A:A,F2237)</f>
        <v>0</v>
      </c>
      <c r="M2237" s="4">
        <f t="shared" si="137"/>
        <v>0</v>
      </c>
      <c r="N2237" s="2">
        <f>SUMIF('Basin Emissions'!A:A,F2237,'Basin Emissions'!B:B)</f>
        <v>370.54830430000004</v>
      </c>
      <c r="O2237" s="8">
        <f t="shared" si="138"/>
        <v>0</v>
      </c>
      <c r="P2237" s="7">
        <f>SUMIF('Tool Pneumatics CH4 VOC BTEX'!B:B,A2237,'Tool Pneumatics CH4 VOC BTEX'!F:F)</f>
        <v>3.5899999141693102</v>
      </c>
      <c r="Q2237" s="14">
        <f t="shared" si="139"/>
        <v>0</v>
      </c>
      <c r="R2237" s="16">
        <f>SUMIF('Tool Pneumatics CH4 VOC BTEX'!B:B,A2237,'Tool Pneumatics CH4 VOC BTEX'!H:H)*Q2237</f>
        <v>0</v>
      </c>
      <c r="S2237" s="16">
        <f>SUMIF('Tool Pneumatics CH4 VOC BTEX'!B:B,A2237,'Tool Pneumatics CH4 VOC BTEX'!J:J)*Q2237</f>
        <v>0</v>
      </c>
      <c r="T2237" s="16">
        <f>SUMIF('Tool Pneumatics CH4 VOC BTEX'!B:B,A2237,'Tool Pneumatics CH4 VOC BTEX'!L:L)*Q2237</f>
        <v>0</v>
      </c>
      <c r="U2237" s="16">
        <f>SUMIF('Tool Pneumatics CH4 VOC BTEX'!B:B,A2237,'Tool Pneumatics CH4 VOC BTEX'!N:N)*Q2237</f>
        <v>0</v>
      </c>
    </row>
    <row r="2238" spans="1:21" x14ac:dyDescent="0.25">
      <c r="A2238" s="1" t="s">
        <v>5377</v>
      </c>
      <c r="B2238" s="1" t="s">
        <v>1519</v>
      </c>
      <c r="C2238" s="1" t="s">
        <v>5378</v>
      </c>
      <c r="D2238" s="3" t="s">
        <v>4783</v>
      </c>
      <c r="E2238" s="3" t="s">
        <v>4783</v>
      </c>
      <c r="F2238" s="1" t="s">
        <v>5339</v>
      </c>
      <c r="G2238" s="1">
        <v>0</v>
      </c>
      <c r="H2238" s="1" t="s">
        <v>27474</v>
      </c>
      <c r="I2238" s="1">
        <v>0</v>
      </c>
      <c r="J2238" s="1" t="s">
        <v>27474</v>
      </c>
      <c r="K2238" s="1">
        <f t="shared" si="136"/>
        <v>0</v>
      </c>
      <c r="L2238" s="2">
        <f>SUMIFS('Basin Total Well Counts'!B:B,'Basin Total Well Counts'!A:A,F2238)</f>
        <v>5</v>
      </c>
      <c r="M2238" s="4">
        <f t="shared" si="137"/>
        <v>0</v>
      </c>
      <c r="N2238" s="2">
        <f>SUMIF('Basin Emissions'!A:A,F2238,'Basin Emissions'!B:B)</f>
        <v>26.5570752</v>
      </c>
      <c r="O2238" s="8">
        <f t="shared" si="138"/>
        <v>0</v>
      </c>
      <c r="P2238" s="7">
        <f>SUMIF('Tool Pneumatics CH4 VOC BTEX'!B:B,A2238,'Tool Pneumatics CH4 VOC BTEX'!F:F)</f>
        <v>3.5899999141693102</v>
      </c>
      <c r="Q2238" s="14">
        <f t="shared" si="139"/>
        <v>0</v>
      </c>
      <c r="R2238" s="16">
        <f>SUMIF('Tool Pneumatics CH4 VOC BTEX'!B:B,A2238,'Tool Pneumatics CH4 VOC BTEX'!H:H)*Q2238</f>
        <v>0</v>
      </c>
      <c r="S2238" s="16">
        <f>SUMIF('Tool Pneumatics CH4 VOC BTEX'!B:B,A2238,'Tool Pneumatics CH4 VOC BTEX'!J:J)*Q2238</f>
        <v>0</v>
      </c>
      <c r="T2238" s="16">
        <f>SUMIF('Tool Pneumatics CH4 VOC BTEX'!B:B,A2238,'Tool Pneumatics CH4 VOC BTEX'!L:L)*Q2238</f>
        <v>0</v>
      </c>
      <c r="U2238" s="16">
        <f>SUMIF('Tool Pneumatics CH4 VOC BTEX'!B:B,A2238,'Tool Pneumatics CH4 VOC BTEX'!N:N)*Q2238</f>
        <v>0</v>
      </c>
    </row>
    <row r="2239" spans="1:21" x14ac:dyDescent="0.25">
      <c r="A2239" s="1" t="s">
        <v>5379</v>
      </c>
      <c r="B2239" s="1" t="s">
        <v>1519</v>
      </c>
      <c r="C2239" s="1" t="s">
        <v>2196</v>
      </c>
      <c r="D2239" s="3" t="s">
        <v>5270</v>
      </c>
      <c r="E2239" s="3" t="s">
        <v>5270</v>
      </c>
      <c r="F2239" s="1" t="s">
        <v>3111</v>
      </c>
      <c r="G2239" s="1">
        <v>0</v>
      </c>
      <c r="H2239" s="1" t="s">
        <v>27474</v>
      </c>
      <c r="I2239" s="1">
        <v>0</v>
      </c>
      <c r="J2239" s="1" t="s">
        <v>27474</v>
      </c>
      <c r="K2239" s="1">
        <f t="shared" si="136"/>
        <v>0</v>
      </c>
      <c r="L2239" s="2">
        <f>SUMIFS('Basin Total Well Counts'!B:B,'Basin Total Well Counts'!A:A,F2239)</f>
        <v>0</v>
      </c>
      <c r="M2239" s="4">
        <f t="shared" si="137"/>
        <v>0</v>
      </c>
      <c r="N2239" s="2">
        <f>SUMIF('Basin Emissions'!A:A,F2239,'Basin Emissions'!B:B)</f>
        <v>370.54830430000004</v>
      </c>
      <c r="O2239" s="8">
        <f t="shared" si="138"/>
        <v>0</v>
      </c>
      <c r="P2239" s="7">
        <f>SUMIF('Tool Pneumatics CH4 VOC BTEX'!B:B,A2239,'Tool Pneumatics CH4 VOC BTEX'!F:F)</f>
        <v>3.5899999141693102</v>
      </c>
      <c r="Q2239" s="14">
        <f t="shared" si="139"/>
        <v>0</v>
      </c>
      <c r="R2239" s="16">
        <f>SUMIF('Tool Pneumatics CH4 VOC BTEX'!B:B,A2239,'Tool Pneumatics CH4 VOC BTEX'!H:H)*Q2239</f>
        <v>0</v>
      </c>
      <c r="S2239" s="16">
        <f>SUMIF('Tool Pneumatics CH4 VOC BTEX'!B:B,A2239,'Tool Pneumatics CH4 VOC BTEX'!J:J)*Q2239</f>
        <v>0</v>
      </c>
      <c r="T2239" s="16">
        <f>SUMIF('Tool Pneumatics CH4 VOC BTEX'!B:B,A2239,'Tool Pneumatics CH4 VOC BTEX'!L:L)*Q2239</f>
        <v>0</v>
      </c>
      <c r="U2239" s="16">
        <f>SUMIF('Tool Pneumatics CH4 VOC BTEX'!B:B,A2239,'Tool Pneumatics CH4 VOC BTEX'!N:N)*Q2239</f>
        <v>0</v>
      </c>
    </row>
    <row r="2240" spans="1:21" x14ac:dyDescent="0.25">
      <c r="A2240" s="1" t="s">
        <v>5380</v>
      </c>
      <c r="B2240" s="1" t="s">
        <v>1519</v>
      </c>
      <c r="C2240" s="1" t="s">
        <v>1717</v>
      </c>
      <c r="D2240" s="3" t="s">
        <v>5774</v>
      </c>
      <c r="E2240" s="3" t="s">
        <v>5774</v>
      </c>
      <c r="F2240" s="1" t="s">
        <v>3111</v>
      </c>
      <c r="G2240" s="1">
        <v>0</v>
      </c>
      <c r="H2240" s="1" t="s">
        <v>27474</v>
      </c>
      <c r="I2240" s="1">
        <v>0</v>
      </c>
      <c r="J2240" s="1" t="s">
        <v>27474</v>
      </c>
      <c r="K2240" s="1">
        <f t="shared" si="136"/>
        <v>0</v>
      </c>
      <c r="L2240" s="2">
        <f>SUMIFS('Basin Total Well Counts'!B:B,'Basin Total Well Counts'!A:A,F2240)</f>
        <v>0</v>
      </c>
      <c r="M2240" s="4">
        <f t="shared" si="137"/>
        <v>0</v>
      </c>
      <c r="N2240" s="2">
        <f>SUMIF('Basin Emissions'!A:A,F2240,'Basin Emissions'!B:B)</f>
        <v>370.54830430000004</v>
      </c>
      <c r="O2240" s="8">
        <f t="shared" si="138"/>
        <v>0</v>
      </c>
      <c r="P2240" s="7">
        <f>SUMIF('Tool Pneumatics CH4 VOC BTEX'!B:B,A2240,'Tool Pneumatics CH4 VOC BTEX'!F:F)</f>
        <v>3.5899999141693102</v>
      </c>
      <c r="Q2240" s="14">
        <f t="shared" si="139"/>
        <v>0</v>
      </c>
      <c r="R2240" s="16">
        <f>SUMIF('Tool Pneumatics CH4 VOC BTEX'!B:B,A2240,'Tool Pneumatics CH4 VOC BTEX'!H:H)*Q2240</f>
        <v>0</v>
      </c>
      <c r="S2240" s="16">
        <f>SUMIF('Tool Pneumatics CH4 VOC BTEX'!B:B,A2240,'Tool Pneumatics CH4 VOC BTEX'!J:J)*Q2240</f>
        <v>0</v>
      </c>
      <c r="T2240" s="16">
        <f>SUMIF('Tool Pneumatics CH4 VOC BTEX'!B:B,A2240,'Tool Pneumatics CH4 VOC BTEX'!L:L)*Q2240</f>
        <v>0</v>
      </c>
      <c r="U2240" s="16">
        <f>SUMIF('Tool Pneumatics CH4 VOC BTEX'!B:B,A2240,'Tool Pneumatics CH4 VOC BTEX'!N:N)*Q2240</f>
        <v>0</v>
      </c>
    </row>
    <row r="2241" spans="1:21" x14ac:dyDescent="0.25">
      <c r="A2241" s="1" t="s">
        <v>5381</v>
      </c>
      <c r="B2241" s="1" t="s">
        <v>1519</v>
      </c>
      <c r="C2241" s="1" t="s">
        <v>5382</v>
      </c>
      <c r="D2241" s="3" t="s">
        <v>5270</v>
      </c>
      <c r="E2241" s="3" t="s">
        <v>5270</v>
      </c>
      <c r="F2241" s="1" t="s">
        <v>3111</v>
      </c>
      <c r="G2241" s="1">
        <v>0</v>
      </c>
      <c r="H2241" s="1" t="s">
        <v>27474</v>
      </c>
      <c r="I2241" s="1">
        <v>0</v>
      </c>
      <c r="J2241" s="1" t="s">
        <v>27474</v>
      </c>
      <c r="K2241" s="1">
        <f t="shared" si="136"/>
        <v>0</v>
      </c>
      <c r="L2241" s="2">
        <f>SUMIFS('Basin Total Well Counts'!B:B,'Basin Total Well Counts'!A:A,F2241)</f>
        <v>0</v>
      </c>
      <c r="M2241" s="4">
        <f t="shared" si="137"/>
        <v>0</v>
      </c>
      <c r="N2241" s="2">
        <f>SUMIF('Basin Emissions'!A:A,F2241,'Basin Emissions'!B:B)</f>
        <v>370.54830430000004</v>
      </c>
      <c r="O2241" s="8">
        <f t="shared" si="138"/>
        <v>0</v>
      </c>
      <c r="P2241" s="7">
        <f>SUMIF('Tool Pneumatics CH4 VOC BTEX'!B:B,A2241,'Tool Pneumatics CH4 VOC BTEX'!F:F)</f>
        <v>3.5899999141693102</v>
      </c>
      <c r="Q2241" s="14">
        <f t="shared" si="139"/>
        <v>0</v>
      </c>
      <c r="R2241" s="16">
        <f>SUMIF('Tool Pneumatics CH4 VOC BTEX'!B:B,A2241,'Tool Pneumatics CH4 VOC BTEX'!H:H)*Q2241</f>
        <v>0</v>
      </c>
      <c r="S2241" s="16">
        <f>SUMIF('Tool Pneumatics CH4 VOC BTEX'!B:B,A2241,'Tool Pneumatics CH4 VOC BTEX'!J:J)*Q2241</f>
        <v>0</v>
      </c>
      <c r="T2241" s="16">
        <f>SUMIF('Tool Pneumatics CH4 VOC BTEX'!B:B,A2241,'Tool Pneumatics CH4 VOC BTEX'!L:L)*Q2241</f>
        <v>0</v>
      </c>
      <c r="U2241" s="16">
        <f>SUMIF('Tool Pneumatics CH4 VOC BTEX'!B:B,A2241,'Tool Pneumatics CH4 VOC BTEX'!N:N)*Q2241</f>
        <v>0</v>
      </c>
    </row>
    <row r="2242" spans="1:21" x14ac:dyDescent="0.25">
      <c r="A2242" s="1" t="s">
        <v>5383</v>
      </c>
      <c r="B2242" s="1" t="s">
        <v>1519</v>
      </c>
      <c r="C2242" s="1" t="s">
        <v>5384</v>
      </c>
      <c r="D2242" s="3" t="s">
        <v>5743</v>
      </c>
      <c r="E2242" s="3" t="s">
        <v>5743</v>
      </c>
      <c r="F2242" s="1" t="s">
        <v>3111</v>
      </c>
      <c r="G2242" s="1">
        <v>0</v>
      </c>
      <c r="H2242" s="1" t="s">
        <v>27474</v>
      </c>
      <c r="I2242" s="1">
        <v>0</v>
      </c>
      <c r="J2242" s="1" t="s">
        <v>27474</v>
      </c>
      <c r="K2242" s="1">
        <f t="shared" ref="K2242:K2305" si="140">+I2242+G2242</f>
        <v>0</v>
      </c>
      <c r="L2242" s="2">
        <f>SUMIFS('Basin Total Well Counts'!B:B,'Basin Total Well Counts'!A:A,F2242)</f>
        <v>0</v>
      </c>
      <c r="M2242" s="4">
        <f t="shared" ref="M2242:M2305" si="141">IFERROR(+K2242/L2242,0)</f>
        <v>0</v>
      </c>
      <c r="N2242" s="2">
        <f>SUMIF('Basin Emissions'!A:A,F2242,'Basin Emissions'!B:B)</f>
        <v>370.54830430000004</v>
      </c>
      <c r="O2242" s="8">
        <f t="shared" ref="O2242:O2305" si="142">+N2242*M2242</f>
        <v>0</v>
      </c>
      <c r="P2242" s="7">
        <f>SUMIF('Tool Pneumatics CH4 VOC BTEX'!B:B,A2242,'Tool Pneumatics CH4 VOC BTEX'!F:F)</f>
        <v>3.5899999141693102</v>
      </c>
      <c r="Q2242" s="14">
        <f t="shared" ref="Q2242:Q2305" si="143">IFERROR(O2242/P2242,0)*(2204.6/2000)</f>
        <v>0</v>
      </c>
      <c r="R2242" s="16">
        <f>SUMIF('Tool Pneumatics CH4 VOC BTEX'!B:B,A2242,'Tool Pneumatics CH4 VOC BTEX'!H:H)*Q2242</f>
        <v>0</v>
      </c>
      <c r="S2242" s="16">
        <f>SUMIF('Tool Pneumatics CH4 VOC BTEX'!B:B,A2242,'Tool Pneumatics CH4 VOC BTEX'!J:J)*Q2242</f>
        <v>0</v>
      </c>
      <c r="T2242" s="16">
        <f>SUMIF('Tool Pneumatics CH4 VOC BTEX'!B:B,A2242,'Tool Pneumatics CH4 VOC BTEX'!L:L)*Q2242</f>
        <v>0</v>
      </c>
      <c r="U2242" s="16">
        <f>SUMIF('Tool Pneumatics CH4 VOC BTEX'!B:B,A2242,'Tool Pneumatics CH4 VOC BTEX'!N:N)*Q2242</f>
        <v>0</v>
      </c>
    </row>
    <row r="2243" spans="1:21" x14ac:dyDescent="0.25">
      <c r="A2243" s="1" t="s">
        <v>5385</v>
      </c>
      <c r="B2243" s="1" t="s">
        <v>1519</v>
      </c>
      <c r="C2243" s="1" t="s">
        <v>1127</v>
      </c>
      <c r="D2243" s="3" t="s">
        <v>3813</v>
      </c>
      <c r="E2243" s="3" t="s">
        <v>3813</v>
      </c>
      <c r="F2243" s="1" t="s">
        <v>5339</v>
      </c>
      <c r="G2243" s="1">
        <v>0</v>
      </c>
      <c r="H2243" s="1" t="s">
        <v>27474</v>
      </c>
      <c r="I2243" s="1">
        <v>0</v>
      </c>
      <c r="J2243" s="1" t="s">
        <v>27474</v>
      </c>
      <c r="K2243" s="1">
        <f t="shared" si="140"/>
        <v>0</v>
      </c>
      <c r="L2243" s="2">
        <f>SUMIFS('Basin Total Well Counts'!B:B,'Basin Total Well Counts'!A:A,F2243)</f>
        <v>5</v>
      </c>
      <c r="M2243" s="4">
        <f t="shared" si="141"/>
        <v>0</v>
      </c>
      <c r="N2243" s="2">
        <f>SUMIF('Basin Emissions'!A:A,F2243,'Basin Emissions'!B:B)</f>
        <v>26.5570752</v>
      </c>
      <c r="O2243" s="8">
        <f t="shared" si="142"/>
        <v>0</v>
      </c>
      <c r="P2243" s="7">
        <f>SUMIF('Tool Pneumatics CH4 VOC BTEX'!B:B,A2243,'Tool Pneumatics CH4 VOC BTEX'!F:F)</f>
        <v>3.5899999141693102</v>
      </c>
      <c r="Q2243" s="14">
        <f t="shared" si="143"/>
        <v>0</v>
      </c>
      <c r="R2243" s="16">
        <f>SUMIF('Tool Pneumatics CH4 VOC BTEX'!B:B,A2243,'Tool Pneumatics CH4 VOC BTEX'!H:H)*Q2243</f>
        <v>0</v>
      </c>
      <c r="S2243" s="16">
        <f>SUMIF('Tool Pneumatics CH4 VOC BTEX'!B:B,A2243,'Tool Pneumatics CH4 VOC BTEX'!J:J)*Q2243</f>
        <v>0</v>
      </c>
      <c r="T2243" s="16">
        <f>SUMIF('Tool Pneumatics CH4 VOC BTEX'!B:B,A2243,'Tool Pneumatics CH4 VOC BTEX'!L:L)*Q2243</f>
        <v>0</v>
      </c>
      <c r="U2243" s="16">
        <f>SUMIF('Tool Pneumatics CH4 VOC BTEX'!B:B,A2243,'Tool Pneumatics CH4 VOC BTEX'!N:N)*Q2243</f>
        <v>0</v>
      </c>
    </row>
    <row r="2244" spans="1:21" x14ac:dyDescent="0.25">
      <c r="A2244" s="1" t="s">
        <v>5386</v>
      </c>
      <c r="B2244" s="1" t="s">
        <v>1519</v>
      </c>
      <c r="C2244" s="1" t="s">
        <v>1926</v>
      </c>
      <c r="D2244" s="3" t="s">
        <v>3813</v>
      </c>
      <c r="E2244" s="3" t="s">
        <v>3813</v>
      </c>
      <c r="F2244" s="1" t="s">
        <v>3111</v>
      </c>
      <c r="G2244" s="1">
        <v>0</v>
      </c>
      <c r="H2244" s="1" t="s">
        <v>27474</v>
      </c>
      <c r="I2244" s="1">
        <v>0</v>
      </c>
      <c r="J2244" s="1" t="s">
        <v>27474</v>
      </c>
      <c r="K2244" s="1">
        <f t="shared" si="140"/>
        <v>0</v>
      </c>
      <c r="L2244" s="2">
        <f>SUMIFS('Basin Total Well Counts'!B:B,'Basin Total Well Counts'!A:A,F2244)</f>
        <v>0</v>
      </c>
      <c r="M2244" s="4">
        <f t="shared" si="141"/>
        <v>0</v>
      </c>
      <c r="N2244" s="2">
        <f>SUMIF('Basin Emissions'!A:A,F2244,'Basin Emissions'!B:B)</f>
        <v>370.54830430000004</v>
      </c>
      <c r="O2244" s="8">
        <f t="shared" si="142"/>
        <v>0</v>
      </c>
      <c r="P2244" s="7">
        <f>SUMIF('Tool Pneumatics CH4 VOC BTEX'!B:B,A2244,'Tool Pneumatics CH4 VOC BTEX'!F:F)</f>
        <v>3.5899999141693102</v>
      </c>
      <c r="Q2244" s="14">
        <f t="shared" si="143"/>
        <v>0</v>
      </c>
      <c r="R2244" s="16">
        <f>SUMIF('Tool Pneumatics CH4 VOC BTEX'!B:B,A2244,'Tool Pneumatics CH4 VOC BTEX'!H:H)*Q2244</f>
        <v>0</v>
      </c>
      <c r="S2244" s="16">
        <f>SUMIF('Tool Pneumatics CH4 VOC BTEX'!B:B,A2244,'Tool Pneumatics CH4 VOC BTEX'!J:J)*Q2244</f>
        <v>0</v>
      </c>
      <c r="T2244" s="16">
        <f>SUMIF('Tool Pneumatics CH4 VOC BTEX'!B:B,A2244,'Tool Pneumatics CH4 VOC BTEX'!L:L)*Q2244</f>
        <v>0</v>
      </c>
      <c r="U2244" s="16">
        <f>SUMIF('Tool Pneumatics CH4 VOC BTEX'!B:B,A2244,'Tool Pneumatics CH4 VOC BTEX'!N:N)*Q2244</f>
        <v>0</v>
      </c>
    </row>
    <row r="2245" spans="1:21" x14ac:dyDescent="0.25">
      <c r="A2245" s="1" t="s">
        <v>5387</v>
      </c>
      <c r="B2245" s="1" t="s">
        <v>1519</v>
      </c>
      <c r="C2245" s="1" t="s">
        <v>5388</v>
      </c>
      <c r="D2245" s="3" t="s">
        <v>3813</v>
      </c>
      <c r="E2245" s="3" t="s">
        <v>3813</v>
      </c>
      <c r="F2245" s="1" t="s">
        <v>5339</v>
      </c>
      <c r="G2245" s="1">
        <v>0</v>
      </c>
      <c r="H2245" s="1" t="s">
        <v>27474</v>
      </c>
      <c r="I2245" s="1">
        <v>0</v>
      </c>
      <c r="J2245" s="1" t="s">
        <v>27474</v>
      </c>
      <c r="K2245" s="1">
        <f t="shared" si="140"/>
        <v>0</v>
      </c>
      <c r="L2245" s="2">
        <f>SUMIFS('Basin Total Well Counts'!B:B,'Basin Total Well Counts'!A:A,F2245)</f>
        <v>5</v>
      </c>
      <c r="M2245" s="4">
        <f t="shared" si="141"/>
        <v>0</v>
      </c>
      <c r="N2245" s="2">
        <f>SUMIF('Basin Emissions'!A:A,F2245,'Basin Emissions'!B:B)</f>
        <v>26.5570752</v>
      </c>
      <c r="O2245" s="8">
        <f t="shared" si="142"/>
        <v>0</v>
      </c>
      <c r="P2245" s="7">
        <f>SUMIF('Tool Pneumatics CH4 VOC BTEX'!B:B,A2245,'Tool Pneumatics CH4 VOC BTEX'!F:F)</f>
        <v>3.5899999141693102</v>
      </c>
      <c r="Q2245" s="14">
        <f t="shared" si="143"/>
        <v>0</v>
      </c>
      <c r="R2245" s="16">
        <f>SUMIF('Tool Pneumatics CH4 VOC BTEX'!B:B,A2245,'Tool Pneumatics CH4 VOC BTEX'!H:H)*Q2245</f>
        <v>0</v>
      </c>
      <c r="S2245" s="16">
        <f>SUMIF('Tool Pneumatics CH4 VOC BTEX'!B:B,A2245,'Tool Pneumatics CH4 VOC BTEX'!J:J)*Q2245</f>
        <v>0</v>
      </c>
      <c r="T2245" s="16">
        <f>SUMIF('Tool Pneumatics CH4 VOC BTEX'!B:B,A2245,'Tool Pneumatics CH4 VOC BTEX'!L:L)*Q2245</f>
        <v>0</v>
      </c>
      <c r="U2245" s="16">
        <f>SUMIF('Tool Pneumatics CH4 VOC BTEX'!B:B,A2245,'Tool Pneumatics CH4 VOC BTEX'!N:N)*Q2245</f>
        <v>0</v>
      </c>
    </row>
    <row r="2246" spans="1:21" x14ac:dyDescent="0.25">
      <c r="A2246" s="1" t="s">
        <v>5389</v>
      </c>
      <c r="B2246" s="1" t="s">
        <v>1501</v>
      </c>
      <c r="C2246" s="1" t="s">
        <v>1618</v>
      </c>
      <c r="D2246" s="3" t="s">
        <v>997</v>
      </c>
      <c r="E2246" s="3" t="s">
        <v>997</v>
      </c>
      <c r="F2246" s="1" t="s">
        <v>2240</v>
      </c>
      <c r="G2246" s="1">
        <v>0</v>
      </c>
      <c r="H2246" s="1" t="s">
        <v>27474</v>
      </c>
      <c r="I2246" s="1">
        <v>0</v>
      </c>
      <c r="J2246" s="1" t="s">
        <v>27474</v>
      </c>
      <c r="K2246" s="1">
        <f t="shared" si="140"/>
        <v>0</v>
      </c>
      <c r="L2246" s="2">
        <f>SUMIFS('Basin Total Well Counts'!B:B,'Basin Total Well Counts'!A:A,F2246)</f>
        <v>0</v>
      </c>
      <c r="M2246" s="4">
        <f t="shared" si="141"/>
        <v>0</v>
      </c>
      <c r="N2246" s="2">
        <f>SUMIF('Basin Emissions'!A:A,F2246,'Basin Emissions'!B:B)</f>
        <v>1897.7414753999999</v>
      </c>
      <c r="O2246" s="8">
        <f t="shared" si="142"/>
        <v>0</v>
      </c>
      <c r="P2246" s="7">
        <f>SUMIF('Tool Pneumatics CH4 VOC BTEX'!B:B,A2246,'Tool Pneumatics CH4 VOC BTEX'!F:F)</f>
        <v>98.321823120117202</v>
      </c>
      <c r="Q2246" s="14">
        <f t="shared" si="143"/>
        <v>0</v>
      </c>
      <c r="R2246" s="16">
        <f>SUMIF('Tool Pneumatics CH4 VOC BTEX'!B:B,A2246,'Tool Pneumatics CH4 VOC BTEX'!H:H)*Q2246</f>
        <v>0</v>
      </c>
      <c r="S2246" s="16">
        <f>SUMIF('Tool Pneumatics CH4 VOC BTEX'!B:B,A2246,'Tool Pneumatics CH4 VOC BTEX'!J:J)*Q2246</f>
        <v>0</v>
      </c>
      <c r="T2246" s="16">
        <f>SUMIF('Tool Pneumatics CH4 VOC BTEX'!B:B,A2246,'Tool Pneumatics CH4 VOC BTEX'!L:L)*Q2246</f>
        <v>0</v>
      </c>
      <c r="U2246" s="16">
        <f>SUMIF('Tool Pneumatics CH4 VOC BTEX'!B:B,A2246,'Tool Pneumatics CH4 VOC BTEX'!N:N)*Q2246</f>
        <v>0</v>
      </c>
    </row>
    <row r="2247" spans="1:21" x14ac:dyDescent="0.25">
      <c r="A2247" s="1" t="s">
        <v>5390</v>
      </c>
      <c r="B2247" s="1" t="s">
        <v>1501</v>
      </c>
      <c r="C2247" s="1" t="s">
        <v>1557</v>
      </c>
      <c r="D2247" s="3" t="s">
        <v>3813</v>
      </c>
      <c r="E2247" s="3" t="s">
        <v>3813</v>
      </c>
      <c r="F2247" s="1" t="s">
        <v>1015</v>
      </c>
      <c r="G2247" s="1">
        <v>796</v>
      </c>
      <c r="H2247" s="1" t="s">
        <v>27474</v>
      </c>
      <c r="I2247" s="1">
        <v>0</v>
      </c>
      <c r="J2247" s="1" t="s">
        <v>27474</v>
      </c>
      <c r="K2247" s="1">
        <f t="shared" si="140"/>
        <v>796</v>
      </c>
      <c r="L2247" s="2">
        <f>SUMIFS('Basin Total Well Counts'!B:B,'Basin Total Well Counts'!A:A,F2247)</f>
        <v>100308</v>
      </c>
      <c r="M2247" s="4">
        <f t="shared" si="141"/>
        <v>7.9355584798819628E-3</v>
      </c>
      <c r="N2247" s="2">
        <f>SUMIF('Basin Emissions'!A:A,F2247,'Basin Emissions'!B:B)</f>
        <v>7867.8947644</v>
      </c>
      <c r="O2247" s="8">
        <f t="shared" si="142"/>
        <v>62.436139016453318</v>
      </c>
      <c r="P2247" s="7">
        <f>SUMIF('Tool Pneumatics CH4 VOC BTEX'!B:B,A2247,'Tool Pneumatics CH4 VOC BTEX'!F:F)</f>
        <v>98.321823120117202</v>
      </c>
      <c r="Q2247" s="14">
        <f t="shared" si="143"/>
        <v>0.69998047080307702</v>
      </c>
      <c r="R2247" s="16">
        <f>SUMIF('Tool Pneumatics CH4 VOC BTEX'!B:B,A2247,'Tool Pneumatics CH4 VOC BTEX'!H:H)*Q2247</f>
        <v>3.1779114150490527E-3</v>
      </c>
      <c r="S2247" s="16">
        <f>SUMIF('Tool Pneumatics CH4 VOC BTEX'!B:B,A2247,'Tool Pneumatics CH4 VOC BTEX'!J:J)*Q2247</f>
        <v>1.798949858739639E-4</v>
      </c>
      <c r="T2247" s="16">
        <f>SUMIF('Tool Pneumatics CH4 VOC BTEX'!B:B,A2247,'Tool Pneumatics CH4 VOC BTEX'!L:L)*Q2247</f>
        <v>2.8335210086860413E-3</v>
      </c>
      <c r="U2247" s="16">
        <f>SUMIF('Tool Pneumatics CH4 VOC BTEX'!B:B,A2247,'Tool Pneumatics CH4 VOC BTEX'!N:N)*Q2247</f>
        <v>8.0427757348501083E-4</v>
      </c>
    </row>
    <row r="2248" spans="1:21" x14ac:dyDescent="0.25">
      <c r="A2248" s="1" t="s">
        <v>5391</v>
      </c>
      <c r="B2248" s="1" t="s">
        <v>1501</v>
      </c>
      <c r="C2248" s="1" t="s">
        <v>2137</v>
      </c>
      <c r="D2248" s="3" t="s">
        <v>997</v>
      </c>
      <c r="E2248" s="3" t="s">
        <v>997</v>
      </c>
      <c r="F2248" s="1" t="s">
        <v>1015</v>
      </c>
      <c r="G2248" s="1">
        <v>6934</v>
      </c>
      <c r="H2248" s="1" t="s">
        <v>27474</v>
      </c>
      <c r="I2248" s="1">
        <v>18</v>
      </c>
      <c r="J2248" s="1" t="s">
        <v>27474</v>
      </c>
      <c r="K2248" s="1">
        <f t="shared" si="140"/>
        <v>6952</v>
      </c>
      <c r="L2248" s="2">
        <f>SUMIFS('Basin Total Well Counts'!B:B,'Basin Total Well Counts'!A:A,F2248)</f>
        <v>100308</v>
      </c>
      <c r="M2248" s="4">
        <f t="shared" si="141"/>
        <v>6.9306535869521874E-2</v>
      </c>
      <c r="N2248" s="2">
        <f>SUMIF('Basin Emissions'!A:A,F2248,'Basin Emissions'!B:B)</f>
        <v>7867.8947644</v>
      </c>
      <c r="O2248" s="8">
        <f t="shared" si="142"/>
        <v>545.29653070651193</v>
      </c>
      <c r="P2248" s="7">
        <f>SUMIF('Tool Pneumatics CH4 VOC BTEX'!B:B,A2248,'Tool Pneumatics CH4 VOC BTEX'!F:F)</f>
        <v>79.038841247558594</v>
      </c>
      <c r="Q2248" s="14">
        <f t="shared" si="143"/>
        <v>7.6048732029754387</v>
      </c>
      <c r="R2248" s="16">
        <f>SUMIF('Tool Pneumatics CH4 VOC BTEX'!B:B,A2248,'Tool Pneumatics CH4 VOC BTEX'!H:H)*Q2248</f>
        <v>3.4526125184620025E-2</v>
      </c>
      <c r="S2248" s="16">
        <f>SUMIF('Tool Pneumatics CH4 VOC BTEX'!B:B,A2248,'Tool Pneumatics CH4 VOC BTEX'!J:J)*Q2248</f>
        <v>1.9544524661566304E-3</v>
      </c>
      <c r="T2248" s="16">
        <f>SUMIF('Tool Pneumatics CH4 VOC BTEX'!B:B,A2248,'Tool Pneumatics CH4 VOC BTEX'!L:L)*Q2248</f>
        <v>3.0784527408746223E-2</v>
      </c>
      <c r="U2248" s="16">
        <f>SUMIF('Tool Pneumatics CH4 VOC BTEX'!B:B,A2248,'Tool Pneumatics CH4 VOC BTEX'!N:N)*Q2248</f>
        <v>8.7379994463745274E-3</v>
      </c>
    </row>
    <row r="2249" spans="1:21" x14ac:dyDescent="0.25">
      <c r="A2249" s="1" t="s">
        <v>5392</v>
      </c>
      <c r="B2249" s="1" t="s">
        <v>1501</v>
      </c>
      <c r="C2249" s="1" t="s">
        <v>1807</v>
      </c>
      <c r="D2249" s="3" t="s">
        <v>5743</v>
      </c>
      <c r="E2249" s="3" t="s">
        <v>5743</v>
      </c>
      <c r="F2249" s="1" t="s">
        <v>1015</v>
      </c>
      <c r="G2249" s="1">
        <v>165</v>
      </c>
      <c r="H2249" s="1" t="s">
        <v>27474</v>
      </c>
      <c r="I2249" s="1">
        <v>0</v>
      </c>
      <c r="J2249" s="1" t="s">
        <v>27474</v>
      </c>
      <c r="K2249" s="1">
        <f t="shared" si="140"/>
        <v>165</v>
      </c>
      <c r="L2249" s="2">
        <f>SUMIFS('Basin Total Well Counts'!B:B,'Basin Total Well Counts'!A:A,F2249)</f>
        <v>100308</v>
      </c>
      <c r="M2249" s="4">
        <f t="shared" si="141"/>
        <v>1.6449336044981457E-3</v>
      </c>
      <c r="N2249" s="2">
        <f>SUMIF('Basin Emissions'!A:A,F2249,'Basin Emissions'!B:B)</f>
        <v>7867.8947644</v>
      </c>
      <c r="O2249" s="8">
        <f t="shared" si="142"/>
        <v>12.942164494616581</v>
      </c>
      <c r="P2249" s="7">
        <f>SUMIF('Tool Pneumatics CH4 VOC BTEX'!B:B,A2249,'Tool Pneumatics CH4 VOC BTEX'!F:F)</f>
        <v>10.488808631896999</v>
      </c>
      <c r="Q2249" s="14">
        <f t="shared" si="143"/>
        <v>1.3601304421773679</v>
      </c>
      <c r="R2249" s="16">
        <f>SUMIF('Tool Pneumatics CH4 VOC BTEX'!B:B,A2249,'Tool Pneumatics CH4 VOC BTEX'!H:H)*Q2249</f>
        <v>6.1749923582756225E-3</v>
      </c>
      <c r="S2249" s="16">
        <f>SUMIF('Tool Pneumatics CH4 VOC BTEX'!B:B,A2249,'Tool Pneumatics CH4 VOC BTEX'!J:J)*Q2249</f>
        <v>3.4955353311718463E-4</v>
      </c>
      <c r="T2249" s="16">
        <f>SUMIF('Tool Pneumatics CH4 VOC BTEX'!B:B,A2249,'Tool Pneumatics CH4 VOC BTEX'!L:L)*Q2249</f>
        <v>5.5058081521066138E-3</v>
      </c>
      <c r="U2249" s="16">
        <f>SUMIF('Tool Pneumatics CH4 VOC BTEX'!B:B,A2249,'Tool Pneumatics CH4 VOC BTEX'!N:N)*Q2249</f>
        <v>1.5627899024132311E-3</v>
      </c>
    </row>
    <row r="2250" spans="1:21" x14ac:dyDescent="0.25">
      <c r="A2250" s="1" t="s">
        <v>5393</v>
      </c>
      <c r="B2250" s="1" t="s">
        <v>1501</v>
      </c>
      <c r="C2250" s="1" t="s">
        <v>2020</v>
      </c>
      <c r="D2250" s="3" t="s">
        <v>3813</v>
      </c>
      <c r="E2250" s="3" t="s">
        <v>3813</v>
      </c>
      <c r="F2250" s="1" t="s">
        <v>1015</v>
      </c>
      <c r="G2250" s="1">
        <v>0</v>
      </c>
      <c r="H2250" s="1" t="s">
        <v>27474</v>
      </c>
      <c r="I2250" s="1">
        <v>0</v>
      </c>
      <c r="J2250" s="1" t="s">
        <v>27474</v>
      </c>
      <c r="K2250" s="1">
        <f t="shared" si="140"/>
        <v>0</v>
      </c>
      <c r="L2250" s="2">
        <f>SUMIFS('Basin Total Well Counts'!B:B,'Basin Total Well Counts'!A:A,F2250)</f>
        <v>100308</v>
      </c>
      <c r="M2250" s="4">
        <f t="shared" si="141"/>
        <v>0</v>
      </c>
      <c r="N2250" s="2">
        <f>SUMIF('Basin Emissions'!A:A,F2250,'Basin Emissions'!B:B)</f>
        <v>7867.8947644</v>
      </c>
      <c r="O2250" s="8">
        <f t="shared" si="142"/>
        <v>0</v>
      </c>
      <c r="P2250" s="7">
        <f>SUMIF('Tool Pneumatics CH4 VOC BTEX'!B:B,A2250,'Tool Pneumatics CH4 VOC BTEX'!F:F)</f>
        <v>98.321823120117202</v>
      </c>
      <c r="Q2250" s="14">
        <f t="shared" si="143"/>
        <v>0</v>
      </c>
      <c r="R2250" s="16">
        <f>SUMIF('Tool Pneumatics CH4 VOC BTEX'!B:B,A2250,'Tool Pneumatics CH4 VOC BTEX'!H:H)*Q2250</f>
        <v>0</v>
      </c>
      <c r="S2250" s="16">
        <f>SUMIF('Tool Pneumatics CH4 VOC BTEX'!B:B,A2250,'Tool Pneumatics CH4 VOC BTEX'!J:J)*Q2250</f>
        <v>0</v>
      </c>
      <c r="T2250" s="16">
        <f>SUMIF('Tool Pneumatics CH4 VOC BTEX'!B:B,A2250,'Tool Pneumatics CH4 VOC BTEX'!L:L)*Q2250</f>
        <v>0</v>
      </c>
      <c r="U2250" s="16">
        <f>SUMIF('Tool Pneumatics CH4 VOC BTEX'!B:B,A2250,'Tool Pneumatics CH4 VOC BTEX'!N:N)*Q2250</f>
        <v>0</v>
      </c>
    </row>
    <row r="2251" spans="1:21" x14ac:dyDescent="0.25">
      <c r="A2251" s="1" t="s">
        <v>5394</v>
      </c>
      <c r="B2251" s="1" t="s">
        <v>1501</v>
      </c>
      <c r="C2251" s="1" t="s">
        <v>2012</v>
      </c>
      <c r="D2251" s="3" t="s">
        <v>3813</v>
      </c>
      <c r="E2251" s="3" t="s">
        <v>3813</v>
      </c>
      <c r="F2251" s="1" t="s">
        <v>1015</v>
      </c>
      <c r="G2251" s="1">
        <v>0</v>
      </c>
      <c r="H2251" s="1" t="s">
        <v>27474</v>
      </c>
      <c r="I2251" s="1">
        <v>0</v>
      </c>
      <c r="J2251" s="1" t="s">
        <v>27474</v>
      </c>
      <c r="K2251" s="1">
        <f t="shared" si="140"/>
        <v>0</v>
      </c>
      <c r="L2251" s="2">
        <f>SUMIFS('Basin Total Well Counts'!B:B,'Basin Total Well Counts'!A:A,F2251)</f>
        <v>100308</v>
      </c>
      <c r="M2251" s="4">
        <f t="shared" si="141"/>
        <v>0</v>
      </c>
      <c r="N2251" s="2">
        <f>SUMIF('Basin Emissions'!A:A,F2251,'Basin Emissions'!B:B)</f>
        <v>7867.8947644</v>
      </c>
      <c r="O2251" s="8">
        <f t="shared" si="142"/>
        <v>0</v>
      </c>
      <c r="P2251" s="7">
        <f>SUMIF('Tool Pneumatics CH4 VOC BTEX'!B:B,A2251,'Tool Pneumatics CH4 VOC BTEX'!F:F)</f>
        <v>98.321823120117202</v>
      </c>
      <c r="Q2251" s="14">
        <f t="shared" si="143"/>
        <v>0</v>
      </c>
      <c r="R2251" s="16">
        <f>SUMIF('Tool Pneumatics CH4 VOC BTEX'!B:B,A2251,'Tool Pneumatics CH4 VOC BTEX'!H:H)*Q2251</f>
        <v>0</v>
      </c>
      <c r="S2251" s="16">
        <f>SUMIF('Tool Pneumatics CH4 VOC BTEX'!B:B,A2251,'Tool Pneumatics CH4 VOC BTEX'!J:J)*Q2251</f>
        <v>0</v>
      </c>
      <c r="T2251" s="16">
        <f>SUMIF('Tool Pneumatics CH4 VOC BTEX'!B:B,A2251,'Tool Pneumatics CH4 VOC BTEX'!L:L)*Q2251</f>
        <v>0</v>
      </c>
      <c r="U2251" s="16">
        <f>SUMIF('Tool Pneumatics CH4 VOC BTEX'!B:B,A2251,'Tool Pneumatics CH4 VOC BTEX'!N:N)*Q2251</f>
        <v>0</v>
      </c>
    </row>
    <row r="2252" spans="1:21" x14ac:dyDescent="0.25">
      <c r="A2252" s="1" t="s">
        <v>5395</v>
      </c>
      <c r="B2252" s="1" t="s">
        <v>1501</v>
      </c>
      <c r="C2252" s="1" t="s">
        <v>2159</v>
      </c>
      <c r="D2252" s="3" t="s">
        <v>3813</v>
      </c>
      <c r="E2252" s="3" t="s">
        <v>3813</v>
      </c>
      <c r="F2252" s="1" t="s">
        <v>1015</v>
      </c>
      <c r="G2252" s="1">
        <v>6</v>
      </c>
      <c r="H2252" s="1" t="s">
        <v>27474</v>
      </c>
      <c r="I2252" s="1">
        <v>0</v>
      </c>
      <c r="J2252" s="1" t="s">
        <v>27474</v>
      </c>
      <c r="K2252" s="1">
        <f t="shared" si="140"/>
        <v>6</v>
      </c>
      <c r="L2252" s="2">
        <f>SUMIFS('Basin Total Well Counts'!B:B,'Basin Total Well Counts'!A:A,F2252)</f>
        <v>100308</v>
      </c>
      <c r="M2252" s="4">
        <f t="shared" si="141"/>
        <v>5.9815767436296209E-5</v>
      </c>
      <c r="N2252" s="2">
        <f>SUMIF('Basin Emissions'!A:A,F2252,'Basin Emissions'!B:B)</f>
        <v>7867.8947644</v>
      </c>
      <c r="O2252" s="8">
        <f t="shared" si="142"/>
        <v>0.47062416344060293</v>
      </c>
      <c r="P2252" s="7">
        <f>SUMIF('Tool Pneumatics CH4 VOC BTEX'!B:B,A2252,'Tool Pneumatics CH4 VOC BTEX'!F:F)</f>
        <v>98.321823120117202</v>
      </c>
      <c r="Q2252" s="14">
        <f t="shared" si="143"/>
        <v>5.2762347045458066E-3</v>
      </c>
      <c r="R2252" s="16">
        <f>SUMIF('Tool Pneumatics CH4 VOC BTEX'!B:B,A2252,'Tool Pneumatics CH4 VOC BTEX'!H:H)*Q2252</f>
        <v>2.3954106143585825E-5</v>
      </c>
      <c r="S2252" s="16">
        <f>SUMIF('Tool Pneumatics CH4 VOC BTEX'!B:B,A2252,'Tool Pneumatics CH4 VOC BTEX'!J:J)*Q2252</f>
        <v>1.3559923558338988E-6</v>
      </c>
      <c r="T2252" s="16">
        <f>SUMIF('Tool Pneumatics CH4 VOC BTEX'!B:B,A2252,'Tool Pneumatics CH4 VOC BTEX'!L:L)*Q2252</f>
        <v>2.1358198557934984E-5</v>
      </c>
      <c r="U2252" s="16">
        <f>SUMIF('Tool Pneumatics CH4 VOC BTEX'!B:B,A2252,'Tool Pneumatics CH4 VOC BTEX'!N:N)*Q2252</f>
        <v>6.0623937699875188E-6</v>
      </c>
    </row>
    <row r="2253" spans="1:21" x14ac:dyDescent="0.25">
      <c r="A2253" s="1" t="s">
        <v>5396</v>
      </c>
      <c r="B2253" s="1" t="s">
        <v>1501</v>
      </c>
      <c r="C2253" s="1" t="s">
        <v>2743</v>
      </c>
      <c r="D2253" s="3" t="s">
        <v>997</v>
      </c>
      <c r="E2253" s="3" t="s">
        <v>997</v>
      </c>
      <c r="F2253" s="1" t="s">
        <v>1015</v>
      </c>
      <c r="G2253" s="1">
        <v>1389</v>
      </c>
      <c r="H2253" s="1" t="s">
        <v>27474</v>
      </c>
      <c r="I2253" s="1">
        <v>0</v>
      </c>
      <c r="J2253" s="1" t="s">
        <v>27474</v>
      </c>
      <c r="K2253" s="1">
        <f t="shared" si="140"/>
        <v>1389</v>
      </c>
      <c r="L2253" s="2">
        <f>SUMIFS('Basin Total Well Counts'!B:B,'Basin Total Well Counts'!A:A,F2253)</f>
        <v>100308</v>
      </c>
      <c r="M2253" s="4">
        <f t="shared" si="141"/>
        <v>1.3847350161502571E-2</v>
      </c>
      <c r="N2253" s="2">
        <f>SUMIF('Basin Emissions'!A:A,F2253,'Basin Emissions'!B:B)</f>
        <v>7867.8947644</v>
      </c>
      <c r="O2253" s="8">
        <f t="shared" si="142"/>
        <v>108.94949383649957</v>
      </c>
      <c r="P2253" s="7">
        <f>SUMIF('Tool Pneumatics CH4 VOC BTEX'!B:B,A2253,'Tool Pneumatics CH4 VOC BTEX'!F:F)</f>
        <v>281.57165527343801</v>
      </c>
      <c r="Q2253" s="14">
        <f t="shared" si="143"/>
        <v>0.42651674913565996</v>
      </c>
      <c r="R2253" s="16">
        <f>SUMIF('Tool Pneumatics CH4 VOC BTEX'!B:B,A2253,'Tool Pneumatics CH4 VOC BTEX'!H:H)*Q2253</f>
        <v>1.9363860883615221E-3</v>
      </c>
      <c r="S2253" s="16">
        <f>SUMIF('Tool Pneumatics CH4 VOC BTEX'!B:B,A2253,'Tool Pneumatics CH4 VOC BTEX'!J:J)*Q2253</f>
        <v>1.0961480749989984E-4</v>
      </c>
      <c r="T2253" s="16">
        <f>SUMIF('Tool Pneumatics CH4 VOC BTEX'!B:B,A2253,'Tool Pneumatics CH4 VOC BTEX'!L:L)*Q2253</f>
        <v>1.7265398388126771E-3</v>
      </c>
      <c r="U2253" s="16">
        <f>SUMIF('Tool Pneumatics CH4 VOC BTEX'!B:B,A2253,'Tool Pneumatics CH4 VOC BTEX'!N:N)*Q2253</f>
        <v>4.9006775239312248E-4</v>
      </c>
    </row>
    <row r="2254" spans="1:21" x14ac:dyDescent="0.25">
      <c r="A2254" s="1" t="s">
        <v>5397</v>
      </c>
      <c r="B2254" s="1" t="s">
        <v>1501</v>
      </c>
      <c r="C2254" s="1" t="s">
        <v>1819</v>
      </c>
      <c r="D2254" s="3" t="s">
        <v>3813</v>
      </c>
      <c r="E2254" s="3" t="s">
        <v>3813</v>
      </c>
      <c r="F2254" s="1" t="s">
        <v>2240</v>
      </c>
      <c r="G2254" s="1">
        <v>0</v>
      </c>
      <c r="H2254" s="1" t="s">
        <v>27474</v>
      </c>
      <c r="I2254" s="1">
        <v>0</v>
      </c>
      <c r="J2254" s="1" t="s">
        <v>27474</v>
      </c>
      <c r="K2254" s="1">
        <f t="shared" si="140"/>
        <v>0</v>
      </c>
      <c r="L2254" s="2">
        <f>SUMIFS('Basin Total Well Counts'!B:B,'Basin Total Well Counts'!A:A,F2254)</f>
        <v>0</v>
      </c>
      <c r="M2254" s="4">
        <f t="shared" si="141"/>
        <v>0</v>
      </c>
      <c r="N2254" s="2">
        <f>SUMIF('Basin Emissions'!A:A,F2254,'Basin Emissions'!B:B)</f>
        <v>1897.7414753999999</v>
      </c>
      <c r="O2254" s="8">
        <f t="shared" si="142"/>
        <v>0</v>
      </c>
      <c r="P2254" s="7">
        <f>SUMIF('Tool Pneumatics CH4 VOC BTEX'!B:B,A2254,'Tool Pneumatics CH4 VOC BTEX'!F:F)</f>
        <v>98.321823120117202</v>
      </c>
      <c r="Q2254" s="14">
        <f t="shared" si="143"/>
        <v>0</v>
      </c>
      <c r="R2254" s="16">
        <f>SUMIF('Tool Pneumatics CH4 VOC BTEX'!B:B,A2254,'Tool Pneumatics CH4 VOC BTEX'!H:H)*Q2254</f>
        <v>0</v>
      </c>
      <c r="S2254" s="16">
        <f>SUMIF('Tool Pneumatics CH4 VOC BTEX'!B:B,A2254,'Tool Pneumatics CH4 VOC BTEX'!J:J)*Q2254</f>
        <v>0</v>
      </c>
      <c r="T2254" s="16">
        <f>SUMIF('Tool Pneumatics CH4 VOC BTEX'!B:B,A2254,'Tool Pneumatics CH4 VOC BTEX'!L:L)*Q2254</f>
        <v>0</v>
      </c>
      <c r="U2254" s="16">
        <f>SUMIF('Tool Pneumatics CH4 VOC BTEX'!B:B,A2254,'Tool Pneumatics CH4 VOC BTEX'!N:N)*Q2254</f>
        <v>0</v>
      </c>
    </row>
    <row r="2255" spans="1:21" x14ac:dyDescent="0.25">
      <c r="A2255" s="1" t="s">
        <v>5398</v>
      </c>
      <c r="B2255" s="1" t="s">
        <v>1501</v>
      </c>
      <c r="C2255" s="1" t="s">
        <v>1664</v>
      </c>
      <c r="D2255" s="3" t="s">
        <v>3813</v>
      </c>
      <c r="E2255" s="3" t="s">
        <v>3813</v>
      </c>
      <c r="F2255" s="1" t="s">
        <v>1015</v>
      </c>
      <c r="G2255" s="1">
        <v>855</v>
      </c>
      <c r="H2255" s="1" t="s">
        <v>27474</v>
      </c>
      <c r="I2255" s="1">
        <v>0</v>
      </c>
      <c r="J2255" s="1" t="s">
        <v>27474</v>
      </c>
      <c r="K2255" s="1">
        <f t="shared" si="140"/>
        <v>855</v>
      </c>
      <c r="L2255" s="2">
        <f>SUMIFS('Basin Total Well Counts'!B:B,'Basin Total Well Counts'!A:A,F2255)</f>
        <v>100308</v>
      </c>
      <c r="M2255" s="4">
        <f t="shared" si="141"/>
        <v>8.5237468596722089E-3</v>
      </c>
      <c r="N2255" s="2">
        <f>SUMIF('Basin Emissions'!A:A,F2255,'Basin Emissions'!B:B)</f>
        <v>7867.8947644</v>
      </c>
      <c r="O2255" s="8">
        <f t="shared" si="142"/>
        <v>67.06394329028592</v>
      </c>
      <c r="P2255" s="7">
        <f>SUMIF('Tool Pneumatics CH4 VOC BTEX'!B:B,A2255,'Tool Pneumatics CH4 VOC BTEX'!F:F)</f>
        <v>35.204963684082003</v>
      </c>
      <c r="Q2255" s="14">
        <f t="shared" si="143"/>
        <v>2.0998341413517019</v>
      </c>
      <c r="R2255" s="16">
        <f>SUMIF('Tool Pneumatics CH4 VOC BTEX'!B:B,A2255,'Tool Pneumatics CH4 VOC BTEX'!H:H)*Q2255</f>
        <v>9.533247234534083E-3</v>
      </c>
      <c r="S2255" s="16">
        <f>SUMIF('Tool Pneumatics CH4 VOC BTEX'!B:B,A2255,'Tool Pneumatics CH4 VOC BTEX'!J:J)*Q2255</f>
        <v>5.3965738895935921E-4</v>
      </c>
      <c r="T2255" s="16">
        <f>SUMIF('Tool Pneumatics CH4 VOC BTEX'!B:B,A2255,'Tool Pneumatics CH4 VOC BTEX'!L:L)*Q2255</f>
        <v>8.5001287928076104E-3</v>
      </c>
      <c r="U2255" s="16">
        <f>SUMIF('Tool Pneumatics CH4 VOC BTEX'!B:B,A2255,'Tool Pneumatics CH4 VOC BTEX'!N:N)*Q2255</f>
        <v>2.4127094660080107E-3</v>
      </c>
    </row>
    <row r="2256" spans="1:21" x14ac:dyDescent="0.25">
      <c r="A2256" s="1" t="s">
        <v>5399</v>
      </c>
      <c r="B2256" s="1" t="s">
        <v>1501</v>
      </c>
      <c r="C2256" s="1" t="s">
        <v>1634</v>
      </c>
      <c r="D2256" s="3" t="s">
        <v>3813</v>
      </c>
      <c r="E2256" s="3" t="s">
        <v>3813</v>
      </c>
      <c r="F2256" s="1" t="s">
        <v>1015</v>
      </c>
      <c r="G2256" s="1">
        <v>423</v>
      </c>
      <c r="H2256" s="1" t="s">
        <v>27474</v>
      </c>
      <c r="I2256" s="1">
        <v>0</v>
      </c>
      <c r="J2256" s="1" t="s">
        <v>27474</v>
      </c>
      <c r="K2256" s="1">
        <f t="shared" si="140"/>
        <v>423</v>
      </c>
      <c r="L2256" s="2">
        <f>SUMIFS('Basin Total Well Counts'!B:B,'Basin Total Well Counts'!A:A,F2256)</f>
        <v>100308</v>
      </c>
      <c r="M2256" s="4">
        <f t="shared" si="141"/>
        <v>4.2170116042588831E-3</v>
      </c>
      <c r="N2256" s="2">
        <f>SUMIF('Basin Emissions'!A:A,F2256,'Basin Emissions'!B:B)</f>
        <v>7867.8947644</v>
      </c>
      <c r="O2256" s="8">
        <f t="shared" si="142"/>
        <v>33.17900352256251</v>
      </c>
      <c r="P2256" s="7">
        <f>SUMIF('Tool Pneumatics CH4 VOC BTEX'!B:B,A2256,'Tool Pneumatics CH4 VOC BTEX'!F:F)</f>
        <v>98.321823120117202</v>
      </c>
      <c r="Q2256" s="14">
        <f t="shared" si="143"/>
        <v>0.37197454667047941</v>
      </c>
      <c r="R2256" s="16">
        <f>SUMIF('Tool Pneumatics CH4 VOC BTEX'!B:B,A2256,'Tool Pneumatics CH4 VOC BTEX'!H:H)*Q2256</f>
        <v>1.6887644831228008E-3</v>
      </c>
      <c r="S2256" s="16">
        <f>SUMIF('Tool Pneumatics CH4 VOC BTEX'!B:B,A2256,'Tool Pneumatics CH4 VOC BTEX'!J:J)*Q2256</f>
        <v>9.5597461086289876E-5</v>
      </c>
      <c r="T2256" s="16">
        <f>SUMIF('Tool Pneumatics CH4 VOC BTEX'!B:B,A2256,'Tool Pneumatics CH4 VOC BTEX'!L:L)*Q2256</f>
        <v>1.5057529983344166E-3</v>
      </c>
      <c r="U2256" s="16">
        <f>SUMIF('Tool Pneumatics CH4 VOC BTEX'!B:B,A2256,'Tool Pneumatics CH4 VOC BTEX'!N:N)*Q2256</f>
        <v>4.2739876078412011E-4</v>
      </c>
    </row>
    <row r="2257" spans="1:21" x14ac:dyDescent="0.25">
      <c r="A2257" s="1" t="s">
        <v>5400</v>
      </c>
      <c r="B2257" s="1" t="s">
        <v>1501</v>
      </c>
      <c r="C2257" s="1" t="s">
        <v>1710</v>
      </c>
      <c r="D2257" s="3" t="s">
        <v>996</v>
      </c>
      <c r="E2257" s="3" t="s">
        <v>996</v>
      </c>
      <c r="F2257" s="1" t="s">
        <v>1015</v>
      </c>
      <c r="G2257" s="1">
        <v>97</v>
      </c>
      <c r="H2257" s="1" t="s">
        <v>27474</v>
      </c>
      <c r="I2257" s="1">
        <v>0</v>
      </c>
      <c r="J2257" s="1" t="s">
        <v>27474</v>
      </c>
      <c r="K2257" s="1">
        <f t="shared" si="140"/>
        <v>97</v>
      </c>
      <c r="L2257" s="2">
        <f>SUMIFS('Basin Total Well Counts'!B:B,'Basin Total Well Counts'!A:A,F2257)</f>
        <v>100308</v>
      </c>
      <c r="M2257" s="4">
        <f t="shared" si="141"/>
        <v>9.6702157355345536E-4</v>
      </c>
      <c r="N2257" s="2">
        <f>SUMIF('Basin Emissions'!A:A,F2257,'Basin Emissions'!B:B)</f>
        <v>7867.8947644</v>
      </c>
      <c r="O2257" s="8">
        <f t="shared" si="142"/>
        <v>7.6084239756230811</v>
      </c>
      <c r="P2257" s="7">
        <f>SUMIF('Tool Pneumatics CH4 VOC BTEX'!B:B,A2257,'Tool Pneumatics CH4 VOC BTEX'!F:F)</f>
        <v>98.321823120117202</v>
      </c>
      <c r="Q2257" s="14">
        <f t="shared" si="143"/>
        <v>8.5299127723490534E-2</v>
      </c>
      <c r="R2257" s="16">
        <f>SUMIF('Tool Pneumatics CH4 VOC BTEX'!B:B,A2257,'Tool Pneumatics CH4 VOC BTEX'!H:H)*Q2257</f>
        <v>3.8725804932130412E-4</v>
      </c>
      <c r="S2257" s="16">
        <f>SUMIF('Tool Pneumatics CH4 VOC BTEX'!B:B,A2257,'Tool Pneumatics CH4 VOC BTEX'!J:J)*Q2257</f>
        <v>2.1921876419314694E-5</v>
      </c>
      <c r="T2257" s="16">
        <f>SUMIF('Tool Pneumatics CH4 VOC BTEX'!B:B,A2257,'Tool Pneumatics CH4 VOC BTEX'!L:L)*Q2257</f>
        <v>3.4529087668661555E-4</v>
      </c>
      <c r="U2257" s="16">
        <f>SUMIF('Tool Pneumatics CH4 VOC BTEX'!B:B,A2257,'Tool Pneumatics CH4 VOC BTEX'!N:N)*Q2257</f>
        <v>9.8008699281464874E-5</v>
      </c>
    </row>
    <row r="2258" spans="1:21" x14ac:dyDescent="0.25">
      <c r="A2258" s="1" t="s">
        <v>5401</v>
      </c>
      <c r="B2258" s="1" t="s">
        <v>1501</v>
      </c>
      <c r="C2258" s="1" t="s">
        <v>2076</v>
      </c>
      <c r="D2258" s="3" t="s">
        <v>5270</v>
      </c>
      <c r="E2258" s="3" t="s">
        <v>5270</v>
      </c>
      <c r="F2258" s="1" t="s">
        <v>1015</v>
      </c>
      <c r="G2258" s="1">
        <v>0</v>
      </c>
      <c r="H2258" s="1" t="s">
        <v>27474</v>
      </c>
      <c r="I2258" s="1">
        <v>0</v>
      </c>
      <c r="J2258" s="1" t="s">
        <v>27474</v>
      </c>
      <c r="K2258" s="1">
        <f t="shared" si="140"/>
        <v>0</v>
      </c>
      <c r="L2258" s="2">
        <f>SUMIFS('Basin Total Well Counts'!B:B,'Basin Total Well Counts'!A:A,F2258)</f>
        <v>100308</v>
      </c>
      <c r="M2258" s="4">
        <f t="shared" si="141"/>
        <v>0</v>
      </c>
      <c r="N2258" s="2">
        <f>SUMIF('Basin Emissions'!A:A,F2258,'Basin Emissions'!B:B)</f>
        <v>7867.8947644</v>
      </c>
      <c r="O2258" s="8">
        <f t="shared" si="142"/>
        <v>0</v>
      </c>
      <c r="P2258" s="7">
        <f>SUMIF('Tool Pneumatics CH4 VOC BTEX'!B:B,A2258,'Tool Pneumatics CH4 VOC BTEX'!F:F)</f>
        <v>98.321823120117202</v>
      </c>
      <c r="Q2258" s="14">
        <f t="shared" si="143"/>
        <v>0</v>
      </c>
      <c r="R2258" s="16">
        <f>SUMIF('Tool Pneumatics CH4 VOC BTEX'!B:B,A2258,'Tool Pneumatics CH4 VOC BTEX'!H:H)*Q2258</f>
        <v>0</v>
      </c>
      <c r="S2258" s="16">
        <f>SUMIF('Tool Pneumatics CH4 VOC BTEX'!B:B,A2258,'Tool Pneumatics CH4 VOC BTEX'!J:J)*Q2258</f>
        <v>0</v>
      </c>
      <c r="T2258" s="16">
        <f>SUMIF('Tool Pneumatics CH4 VOC BTEX'!B:B,A2258,'Tool Pneumatics CH4 VOC BTEX'!L:L)*Q2258</f>
        <v>0</v>
      </c>
      <c r="U2258" s="16">
        <f>SUMIF('Tool Pneumatics CH4 VOC BTEX'!B:B,A2258,'Tool Pneumatics CH4 VOC BTEX'!N:N)*Q2258</f>
        <v>0</v>
      </c>
    </row>
    <row r="2259" spans="1:21" x14ac:dyDescent="0.25">
      <c r="A2259" s="1" t="s">
        <v>5402</v>
      </c>
      <c r="B2259" s="1" t="s">
        <v>1501</v>
      </c>
      <c r="C2259" s="1" t="s">
        <v>5403</v>
      </c>
      <c r="D2259" s="3" t="s">
        <v>5270</v>
      </c>
      <c r="E2259" s="3" t="s">
        <v>5270</v>
      </c>
      <c r="F2259" s="1" t="s">
        <v>1015</v>
      </c>
      <c r="G2259" s="1">
        <v>637</v>
      </c>
      <c r="H2259" s="1" t="s">
        <v>27474</v>
      </c>
      <c r="I2259" s="1">
        <v>0</v>
      </c>
      <c r="J2259" s="1" t="s">
        <v>27474</v>
      </c>
      <c r="K2259" s="1">
        <f t="shared" si="140"/>
        <v>637</v>
      </c>
      <c r="L2259" s="2">
        <f>SUMIFS('Basin Total Well Counts'!B:B,'Basin Total Well Counts'!A:A,F2259)</f>
        <v>100308</v>
      </c>
      <c r="M2259" s="4">
        <f t="shared" si="141"/>
        <v>6.3504406428201137E-3</v>
      </c>
      <c r="N2259" s="2">
        <f>SUMIF('Basin Emissions'!A:A,F2259,'Basin Emissions'!B:B)</f>
        <v>7867.8947644</v>
      </c>
      <c r="O2259" s="8">
        <f t="shared" si="142"/>
        <v>49.964598685277345</v>
      </c>
      <c r="P2259" s="7">
        <f>SUMIF('Tool Pneumatics CH4 VOC BTEX'!B:B,A2259,'Tool Pneumatics CH4 VOC BTEX'!F:F)</f>
        <v>98.321823120117202</v>
      </c>
      <c r="Q2259" s="14">
        <f t="shared" si="143"/>
        <v>0.56016025113261303</v>
      </c>
      <c r="R2259" s="16">
        <f>SUMIF('Tool Pneumatics CH4 VOC BTEX'!B:B,A2259,'Tool Pneumatics CH4 VOC BTEX'!H:H)*Q2259</f>
        <v>2.5431276022440277E-3</v>
      </c>
      <c r="S2259" s="16">
        <f>SUMIF('Tool Pneumatics CH4 VOC BTEX'!B:B,A2259,'Tool Pneumatics CH4 VOC BTEX'!J:J)*Q2259</f>
        <v>1.4396118844436557E-4</v>
      </c>
      <c r="T2259" s="16">
        <f>SUMIF('Tool Pneumatics CH4 VOC BTEX'!B:B,A2259,'Tool Pneumatics CH4 VOC BTEX'!L:L)*Q2259</f>
        <v>2.2675287469007639E-3</v>
      </c>
      <c r="U2259" s="16">
        <f>SUMIF('Tool Pneumatics CH4 VOC BTEX'!B:B,A2259,'Tool Pneumatics CH4 VOC BTEX'!N:N)*Q2259</f>
        <v>6.4362413858034141E-4</v>
      </c>
    </row>
    <row r="2260" spans="1:21" x14ac:dyDescent="0.25">
      <c r="A2260" s="1" t="s">
        <v>5404</v>
      </c>
      <c r="B2260" s="1" t="s">
        <v>1501</v>
      </c>
      <c r="C2260" s="1" t="s">
        <v>1567</v>
      </c>
      <c r="D2260" s="3" t="s">
        <v>3813</v>
      </c>
      <c r="E2260" s="3" t="s">
        <v>3813</v>
      </c>
      <c r="F2260" s="1" t="s">
        <v>2240</v>
      </c>
      <c r="G2260" s="1">
        <v>0</v>
      </c>
      <c r="H2260" s="1" t="s">
        <v>27474</v>
      </c>
      <c r="I2260" s="1">
        <v>0</v>
      </c>
      <c r="J2260" s="1" t="s">
        <v>27474</v>
      </c>
      <c r="K2260" s="1">
        <f t="shared" si="140"/>
        <v>0</v>
      </c>
      <c r="L2260" s="2">
        <f>SUMIFS('Basin Total Well Counts'!B:B,'Basin Total Well Counts'!A:A,F2260)</f>
        <v>0</v>
      </c>
      <c r="M2260" s="4">
        <f t="shared" si="141"/>
        <v>0</v>
      </c>
      <c r="N2260" s="2">
        <f>SUMIF('Basin Emissions'!A:A,F2260,'Basin Emissions'!B:B)</f>
        <v>1897.7414753999999</v>
      </c>
      <c r="O2260" s="8">
        <f t="shared" si="142"/>
        <v>0</v>
      </c>
      <c r="P2260" s="7">
        <f>SUMIF('Tool Pneumatics CH4 VOC BTEX'!B:B,A2260,'Tool Pneumatics CH4 VOC BTEX'!F:F)</f>
        <v>98.321823120117202</v>
      </c>
      <c r="Q2260" s="14">
        <f t="shared" si="143"/>
        <v>0</v>
      </c>
      <c r="R2260" s="16">
        <f>SUMIF('Tool Pneumatics CH4 VOC BTEX'!B:B,A2260,'Tool Pneumatics CH4 VOC BTEX'!H:H)*Q2260</f>
        <v>0</v>
      </c>
      <c r="S2260" s="16">
        <f>SUMIF('Tool Pneumatics CH4 VOC BTEX'!B:B,A2260,'Tool Pneumatics CH4 VOC BTEX'!J:J)*Q2260</f>
        <v>0</v>
      </c>
      <c r="T2260" s="16">
        <f>SUMIF('Tool Pneumatics CH4 VOC BTEX'!B:B,A2260,'Tool Pneumatics CH4 VOC BTEX'!L:L)*Q2260</f>
        <v>0</v>
      </c>
      <c r="U2260" s="16">
        <f>SUMIF('Tool Pneumatics CH4 VOC BTEX'!B:B,A2260,'Tool Pneumatics CH4 VOC BTEX'!N:N)*Q2260</f>
        <v>0</v>
      </c>
    </row>
    <row r="2261" spans="1:21" x14ac:dyDescent="0.25">
      <c r="A2261" s="1" t="s">
        <v>5405</v>
      </c>
      <c r="B2261" s="1" t="s">
        <v>1501</v>
      </c>
      <c r="C2261" s="1" t="s">
        <v>5406</v>
      </c>
      <c r="D2261" s="3" t="s">
        <v>3813</v>
      </c>
      <c r="E2261" s="3" t="s">
        <v>3813</v>
      </c>
      <c r="F2261" s="1" t="s">
        <v>1015</v>
      </c>
      <c r="G2261" s="1">
        <v>2447</v>
      </c>
      <c r="H2261" s="1" t="s">
        <v>27474</v>
      </c>
      <c r="I2261" s="1">
        <v>1</v>
      </c>
      <c r="J2261" s="1" t="s">
        <v>27474</v>
      </c>
      <c r="K2261" s="1">
        <f t="shared" si="140"/>
        <v>2448</v>
      </c>
      <c r="L2261" s="2">
        <f>SUMIFS('Basin Total Well Counts'!B:B,'Basin Total Well Counts'!A:A,F2261)</f>
        <v>100308</v>
      </c>
      <c r="M2261" s="4">
        <f t="shared" si="141"/>
        <v>2.4404833114008852E-2</v>
      </c>
      <c r="N2261" s="2">
        <f>SUMIF('Basin Emissions'!A:A,F2261,'Basin Emissions'!B:B)</f>
        <v>7867.8947644</v>
      </c>
      <c r="O2261" s="8">
        <f t="shared" si="142"/>
        <v>192.01465868376599</v>
      </c>
      <c r="P2261" s="7">
        <f>SUMIF('Tool Pneumatics CH4 VOC BTEX'!B:B,A2261,'Tool Pneumatics CH4 VOC BTEX'!F:F)</f>
        <v>98.321823120117202</v>
      </c>
      <c r="Q2261" s="14">
        <f t="shared" si="143"/>
        <v>2.1527037594546892</v>
      </c>
      <c r="R2261" s="16">
        <f>SUMIF('Tool Pneumatics CH4 VOC BTEX'!B:B,A2261,'Tool Pneumatics CH4 VOC BTEX'!H:H)*Q2261</f>
        <v>9.7732753065830173E-3</v>
      </c>
      <c r="S2261" s="16">
        <f>SUMIF('Tool Pneumatics CH4 VOC BTEX'!B:B,A2261,'Tool Pneumatics CH4 VOC BTEX'!J:J)*Q2261</f>
        <v>5.5324488118023072E-4</v>
      </c>
      <c r="T2261" s="16">
        <f>SUMIF('Tool Pneumatics CH4 VOC BTEX'!B:B,A2261,'Tool Pneumatics CH4 VOC BTEX'!L:L)*Q2261</f>
        <v>8.7141450116374735E-3</v>
      </c>
      <c r="U2261" s="16">
        <f>SUMIF('Tool Pneumatics CH4 VOC BTEX'!B:B,A2261,'Tool Pneumatics CH4 VOC BTEX'!N:N)*Q2261</f>
        <v>2.4734566581549075E-3</v>
      </c>
    </row>
    <row r="2262" spans="1:21" x14ac:dyDescent="0.25">
      <c r="A2262" s="1" t="s">
        <v>5407</v>
      </c>
      <c r="B2262" s="1" t="s">
        <v>1501</v>
      </c>
      <c r="C2262" s="1" t="s">
        <v>1892</v>
      </c>
      <c r="D2262" s="3" t="s">
        <v>3813</v>
      </c>
      <c r="E2262" s="3" t="s">
        <v>3813</v>
      </c>
      <c r="F2262" s="1" t="s">
        <v>1015</v>
      </c>
      <c r="G2262" s="1">
        <v>3633</v>
      </c>
      <c r="H2262" s="1" t="s">
        <v>27474</v>
      </c>
      <c r="I2262" s="1">
        <v>0</v>
      </c>
      <c r="J2262" s="1" t="s">
        <v>27474</v>
      </c>
      <c r="K2262" s="1">
        <f t="shared" si="140"/>
        <v>3633</v>
      </c>
      <c r="L2262" s="2">
        <f>SUMIFS('Basin Total Well Counts'!B:B,'Basin Total Well Counts'!A:A,F2262)</f>
        <v>100308</v>
      </c>
      <c r="M2262" s="4">
        <f t="shared" si="141"/>
        <v>3.6218447182677353E-2</v>
      </c>
      <c r="N2262" s="2">
        <f>SUMIF('Basin Emissions'!A:A,F2262,'Basin Emissions'!B:B)</f>
        <v>7867.8947644</v>
      </c>
      <c r="O2262" s="8">
        <f t="shared" si="142"/>
        <v>284.96293096328509</v>
      </c>
      <c r="P2262" s="7">
        <f>SUMIF('Tool Pneumatics CH4 VOC BTEX'!B:B,A2262,'Tool Pneumatics CH4 VOC BTEX'!F:F)</f>
        <v>98.321823120117202</v>
      </c>
      <c r="Q2262" s="14">
        <f t="shared" si="143"/>
        <v>3.1947601136024861</v>
      </c>
      <c r="R2262" s="16">
        <f>SUMIF('Tool Pneumatics CH4 VOC BTEX'!B:B,A2262,'Tool Pneumatics CH4 VOC BTEX'!H:H)*Q2262</f>
        <v>1.4504211269941218E-2</v>
      </c>
      <c r="S2262" s="16">
        <f>SUMIF('Tool Pneumatics CH4 VOC BTEX'!B:B,A2262,'Tool Pneumatics CH4 VOC BTEX'!J:J)*Q2262</f>
        <v>8.2105337145742577E-4</v>
      </c>
      <c r="T2262" s="16">
        <f>SUMIF('Tool Pneumatics CH4 VOC BTEX'!B:B,A2262,'Tool Pneumatics CH4 VOC BTEX'!L:L)*Q2262</f>
        <v>1.2932389226829634E-2</v>
      </c>
      <c r="U2262" s="16">
        <f>SUMIF('Tool Pneumatics CH4 VOC BTEX'!B:B,A2262,'Tool Pneumatics CH4 VOC BTEX'!N:N)*Q2262</f>
        <v>3.6707794277274428E-3</v>
      </c>
    </row>
    <row r="2263" spans="1:21" x14ac:dyDescent="0.25">
      <c r="A2263" s="1" t="s">
        <v>5408</v>
      </c>
      <c r="B2263" s="1" t="s">
        <v>1501</v>
      </c>
      <c r="C2263" s="1" t="s">
        <v>863</v>
      </c>
      <c r="D2263" s="3" t="s">
        <v>997</v>
      </c>
      <c r="E2263" s="3" t="s">
        <v>997</v>
      </c>
      <c r="F2263" s="1" t="s">
        <v>1015</v>
      </c>
      <c r="G2263" s="1">
        <v>440</v>
      </c>
      <c r="H2263" s="1" t="s">
        <v>27474</v>
      </c>
      <c r="I2263" s="1">
        <v>0</v>
      </c>
      <c r="J2263" s="1" t="s">
        <v>27474</v>
      </c>
      <c r="K2263" s="1">
        <f t="shared" si="140"/>
        <v>440</v>
      </c>
      <c r="L2263" s="2">
        <f>SUMIFS('Basin Total Well Counts'!B:B,'Basin Total Well Counts'!A:A,F2263)</f>
        <v>100308</v>
      </c>
      <c r="M2263" s="4">
        <f t="shared" si="141"/>
        <v>4.3864896119950548E-3</v>
      </c>
      <c r="N2263" s="2">
        <f>SUMIF('Basin Emissions'!A:A,F2263,'Basin Emissions'!B:B)</f>
        <v>7867.8947644</v>
      </c>
      <c r="O2263" s="8">
        <f t="shared" si="142"/>
        <v>34.512438652310877</v>
      </c>
      <c r="P2263" s="7">
        <f>SUMIF('Tool Pneumatics CH4 VOC BTEX'!B:B,A2263,'Tool Pneumatics CH4 VOC BTEX'!F:F)</f>
        <v>98.321823120117202</v>
      </c>
      <c r="Q2263" s="14">
        <f t="shared" si="143"/>
        <v>0.38692387833335906</v>
      </c>
      <c r="R2263" s="16">
        <f>SUMIF('Tool Pneumatics CH4 VOC BTEX'!B:B,A2263,'Tool Pneumatics CH4 VOC BTEX'!H:H)*Q2263</f>
        <v>1.7566344505296266E-3</v>
      </c>
      <c r="S2263" s="16">
        <f>SUMIF('Tool Pneumatics CH4 VOC BTEX'!B:B,A2263,'Tool Pneumatics CH4 VOC BTEX'!J:J)*Q2263</f>
        <v>9.9439439427819213E-5</v>
      </c>
      <c r="T2263" s="16">
        <f>SUMIF('Tool Pneumatics CH4 VOC BTEX'!B:B,A2263,'Tool Pneumatics CH4 VOC BTEX'!L:L)*Q2263</f>
        <v>1.5662678942485653E-3</v>
      </c>
      <c r="U2263" s="16">
        <f>SUMIF('Tool Pneumatics CH4 VOC BTEX'!B:B,A2263,'Tool Pneumatics CH4 VOC BTEX'!N:N)*Q2263</f>
        <v>4.4457554313241795E-4</v>
      </c>
    </row>
    <row r="2264" spans="1:21" x14ac:dyDescent="0.25">
      <c r="A2264" s="1" t="s">
        <v>5409</v>
      </c>
      <c r="B2264" s="1" t="s">
        <v>1501</v>
      </c>
      <c r="C2264" s="1" t="s">
        <v>1742</v>
      </c>
      <c r="D2264" s="3" t="s">
        <v>5270</v>
      </c>
      <c r="E2264" s="3" t="s">
        <v>5270</v>
      </c>
      <c r="F2264" s="1" t="s">
        <v>1015</v>
      </c>
      <c r="G2264" s="1">
        <v>0</v>
      </c>
      <c r="H2264" s="1" t="s">
        <v>27474</v>
      </c>
      <c r="I2264" s="1">
        <v>0</v>
      </c>
      <c r="J2264" s="1" t="s">
        <v>27474</v>
      </c>
      <c r="K2264" s="1">
        <f t="shared" si="140"/>
        <v>0</v>
      </c>
      <c r="L2264" s="2">
        <f>SUMIFS('Basin Total Well Counts'!B:B,'Basin Total Well Counts'!A:A,F2264)</f>
        <v>100308</v>
      </c>
      <c r="M2264" s="4">
        <f t="shared" si="141"/>
        <v>0</v>
      </c>
      <c r="N2264" s="2">
        <f>SUMIF('Basin Emissions'!A:A,F2264,'Basin Emissions'!B:B)</f>
        <v>7867.8947644</v>
      </c>
      <c r="O2264" s="8">
        <f t="shared" si="142"/>
        <v>0</v>
      </c>
      <c r="P2264" s="7">
        <f>SUMIF('Tool Pneumatics CH4 VOC BTEX'!B:B,A2264,'Tool Pneumatics CH4 VOC BTEX'!F:F)</f>
        <v>98.321823120117202</v>
      </c>
      <c r="Q2264" s="14">
        <f t="shared" si="143"/>
        <v>0</v>
      </c>
      <c r="R2264" s="16">
        <f>SUMIF('Tool Pneumatics CH4 VOC BTEX'!B:B,A2264,'Tool Pneumatics CH4 VOC BTEX'!H:H)*Q2264</f>
        <v>0</v>
      </c>
      <c r="S2264" s="16">
        <f>SUMIF('Tool Pneumatics CH4 VOC BTEX'!B:B,A2264,'Tool Pneumatics CH4 VOC BTEX'!J:J)*Q2264</f>
        <v>0</v>
      </c>
      <c r="T2264" s="16">
        <f>SUMIF('Tool Pneumatics CH4 VOC BTEX'!B:B,A2264,'Tool Pneumatics CH4 VOC BTEX'!L:L)*Q2264</f>
        <v>0</v>
      </c>
      <c r="U2264" s="16">
        <f>SUMIF('Tool Pneumatics CH4 VOC BTEX'!B:B,A2264,'Tool Pneumatics CH4 VOC BTEX'!N:N)*Q2264</f>
        <v>0</v>
      </c>
    </row>
    <row r="2265" spans="1:21" x14ac:dyDescent="0.25">
      <c r="A2265" s="1" t="s">
        <v>5410</v>
      </c>
      <c r="B2265" s="1" t="s">
        <v>1501</v>
      </c>
      <c r="C2265" s="1" t="s">
        <v>1591</v>
      </c>
      <c r="D2265" s="3" t="s">
        <v>5743</v>
      </c>
      <c r="E2265" s="3" t="s">
        <v>5743</v>
      </c>
      <c r="F2265" s="1" t="s">
        <v>3659</v>
      </c>
      <c r="G2265" s="1">
        <v>2345</v>
      </c>
      <c r="H2265" s="1" t="s">
        <v>27474</v>
      </c>
      <c r="I2265" s="1">
        <v>0</v>
      </c>
      <c r="J2265" s="1" t="s">
        <v>27474</v>
      </c>
      <c r="K2265" s="1">
        <f t="shared" si="140"/>
        <v>2345</v>
      </c>
      <c r="L2265" s="2">
        <f>SUMIFS('Basin Total Well Counts'!B:B,'Basin Total Well Counts'!A:A,F2265)</f>
        <v>49164</v>
      </c>
      <c r="M2265" s="4">
        <f t="shared" si="141"/>
        <v>4.7697502237409484E-2</v>
      </c>
      <c r="N2265" s="2">
        <f>SUMIF('Basin Emissions'!A:A,F2265,'Basin Emissions'!B:B)</f>
        <v>2442.1369048000001</v>
      </c>
      <c r="O2265" s="8">
        <f t="shared" si="142"/>
        <v>116.48383048075827</v>
      </c>
      <c r="P2265" s="7">
        <f>SUMIF('Tool Pneumatics CH4 VOC BTEX'!B:B,A2265,'Tool Pneumatics CH4 VOC BTEX'!F:F)</f>
        <v>98.321823120117202</v>
      </c>
      <c r="Q2265" s="14">
        <f t="shared" si="143"/>
        <v>1.3059168581737626</v>
      </c>
      <c r="R2265" s="16">
        <f>SUMIF('Tool Pneumatics CH4 VOC BTEX'!B:B,A2265,'Tool Pneumatics CH4 VOC BTEX'!H:H)*Q2265</f>
        <v>5.9288626808888844E-3</v>
      </c>
      <c r="S2265" s="16">
        <f>SUMIF('Tool Pneumatics CH4 VOC BTEX'!B:B,A2265,'Tool Pneumatics CH4 VOC BTEX'!J:J)*Q2265</f>
        <v>3.3562064165048938E-4</v>
      </c>
      <c r="T2265" s="16">
        <f>SUMIF('Tool Pneumatics CH4 VOC BTEX'!B:B,A2265,'Tool Pneumatics CH4 VOC BTEX'!L:L)*Q2265</f>
        <v>5.2863515591903276E-3</v>
      </c>
      <c r="U2265" s="16">
        <f>SUMIF('Tool Pneumatics CH4 VOC BTEX'!B:B,A2265,'Tool Pneumatics CH4 VOC BTEX'!N:N)*Q2265</f>
        <v>1.500498493422462E-3</v>
      </c>
    </row>
    <row r="2266" spans="1:21" x14ac:dyDescent="0.25">
      <c r="A2266" s="1" t="s">
        <v>5411</v>
      </c>
      <c r="B2266" s="1" t="s">
        <v>1501</v>
      </c>
      <c r="C2266" s="1" t="s">
        <v>1576</v>
      </c>
      <c r="D2266" s="3" t="s">
        <v>997</v>
      </c>
      <c r="E2266" s="3" t="s">
        <v>997</v>
      </c>
      <c r="F2266" s="1" t="s">
        <v>1015</v>
      </c>
      <c r="G2266" s="1">
        <v>0</v>
      </c>
      <c r="H2266" s="1" t="s">
        <v>27474</v>
      </c>
      <c r="I2266" s="1">
        <v>0</v>
      </c>
      <c r="J2266" s="1" t="s">
        <v>27474</v>
      </c>
      <c r="K2266" s="1">
        <f t="shared" si="140"/>
        <v>0</v>
      </c>
      <c r="L2266" s="2">
        <f>SUMIFS('Basin Total Well Counts'!B:B,'Basin Total Well Counts'!A:A,F2266)</f>
        <v>100308</v>
      </c>
      <c r="M2266" s="4">
        <f t="shared" si="141"/>
        <v>0</v>
      </c>
      <c r="N2266" s="2">
        <f>SUMIF('Basin Emissions'!A:A,F2266,'Basin Emissions'!B:B)</f>
        <v>7867.8947644</v>
      </c>
      <c r="O2266" s="8">
        <f t="shared" si="142"/>
        <v>0</v>
      </c>
      <c r="P2266" s="7">
        <f>SUMIF('Tool Pneumatics CH4 VOC BTEX'!B:B,A2266,'Tool Pneumatics CH4 VOC BTEX'!F:F)</f>
        <v>98.321823120117202</v>
      </c>
      <c r="Q2266" s="14">
        <f t="shared" si="143"/>
        <v>0</v>
      </c>
      <c r="R2266" s="16">
        <f>SUMIF('Tool Pneumatics CH4 VOC BTEX'!B:B,A2266,'Tool Pneumatics CH4 VOC BTEX'!H:H)*Q2266</f>
        <v>0</v>
      </c>
      <c r="S2266" s="16">
        <f>SUMIF('Tool Pneumatics CH4 VOC BTEX'!B:B,A2266,'Tool Pneumatics CH4 VOC BTEX'!J:J)*Q2266</f>
        <v>0</v>
      </c>
      <c r="T2266" s="16">
        <f>SUMIF('Tool Pneumatics CH4 VOC BTEX'!B:B,A2266,'Tool Pneumatics CH4 VOC BTEX'!L:L)*Q2266</f>
        <v>0</v>
      </c>
      <c r="U2266" s="16">
        <f>SUMIF('Tool Pneumatics CH4 VOC BTEX'!B:B,A2266,'Tool Pneumatics CH4 VOC BTEX'!N:N)*Q2266</f>
        <v>0</v>
      </c>
    </row>
    <row r="2267" spans="1:21" x14ac:dyDescent="0.25">
      <c r="A2267" s="1" t="s">
        <v>5412</v>
      </c>
      <c r="B2267" s="1" t="s">
        <v>1501</v>
      </c>
      <c r="C2267" s="1" t="s">
        <v>5413</v>
      </c>
      <c r="D2267" s="3" t="s">
        <v>5270</v>
      </c>
      <c r="E2267" s="3" t="s">
        <v>5270</v>
      </c>
      <c r="F2267" s="1" t="s">
        <v>1015</v>
      </c>
      <c r="G2267" s="1">
        <v>0</v>
      </c>
      <c r="H2267" s="1" t="s">
        <v>27474</v>
      </c>
      <c r="I2267" s="1">
        <v>0</v>
      </c>
      <c r="J2267" s="1" t="s">
        <v>27474</v>
      </c>
      <c r="K2267" s="1">
        <f t="shared" si="140"/>
        <v>0</v>
      </c>
      <c r="L2267" s="2">
        <f>SUMIFS('Basin Total Well Counts'!B:B,'Basin Total Well Counts'!A:A,F2267)</f>
        <v>100308</v>
      </c>
      <c r="M2267" s="4">
        <f t="shared" si="141"/>
        <v>0</v>
      </c>
      <c r="N2267" s="2">
        <f>SUMIF('Basin Emissions'!A:A,F2267,'Basin Emissions'!B:B)</f>
        <v>7867.8947644</v>
      </c>
      <c r="O2267" s="8">
        <f t="shared" si="142"/>
        <v>0</v>
      </c>
      <c r="P2267" s="7">
        <f>SUMIF('Tool Pneumatics CH4 VOC BTEX'!B:B,A2267,'Tool Pneumatics CH4 VOC BTEX'!F:F)</f>
        <v>98.321823120117202</v>
      </c>
      <c r="Q2267" s="14">
        <f t="shared" si="143"/>
        <v>0</v>
      </c>
      <c r="R2267" s="16">
        <f>SUMIF('Tool Pneumatics CH4 VOC BTEX'!B:B,A2267,'Tool Pneumatics CH4 VOC BTEX'!H:H)*Q2267</f>
        <v>0</v>
      </c>
      <c r="S2267" s="16">
        <f>SUMIF('Tool Pneumatics CH4 VOC BTEX'!B:B,A2267,'Tool Pneumatics CH4 VOC BTEX'!J:J)*Q2267</f>
        <v>0</v>
      </c>
      <c r="T2267" s="16">
        <f>SUMIF('Tool Pneumatics CH4 VOC BTEX'!B:B,A2267,'Tool Pneumatics CH4 VOC BTEX'!L:L)*Q2267</f>
        <v>0</v>
      </c>
      <c r="U2267" s="16">
        <f>SUMIF('Tool Pneumatics CH4 VOC BTEX'!B:B,A2267,'Tool Pneumatics CH4 VOC BTEX'!N:N)*Q2267</f>
        <v>0</v>
      </c>
    </row>
    <row r="2268" spans="1:21" x14ac:dyDescent="0.25">
      <c r="A2268" s="1" t="s">
        <v>5414</v>
      </c>
      <c r="B2268" s="1" t="s">
        <v>1501</v>
      </c>
      <c r="C2268" s="1" t="s">
        <v>1125</v>
      </c>
      <c r="D2268" s="3" t="s">
        <v>3813</v>
      </c>
      <c r="E2268" s="3" t="s">
        <v>3813</v>
      </c>
      <c r="F2268" s="1" t="s">
        <v>2240</v>
      </c>
      <c r="G2268" s="1">
        <v>0</v>
      </c>
      <c r="H2268" s="1" t="s">
        <v>27474</v>
      </c>
      <c r="I2268" s="1">
        <v>0</v>
      </c>
      <c r="J2268" s="1" t="s">
        <v>27474</v>
      </c>
      <c r="K2268" s="1">
        <f t="shared" si="140"/>
        <v>0</v>
      </c>
      <c r="L2268" s="2">
        <f>SUMIFS('Basin Total Well Counts'!B:B,'Basin Total Well Counts'!A:A,F2268)</f>
        <v>0</v>
      </c>
      <c r="M2268" s="4">
        <f t="shared" si="141"/>
        <v>0</v>
      </c>
      <c r="N2268" s="2">
        <f>SUMIF('Basin Emissions'!A:A,F2268,'Basin Emissions'!B:B)</f>
        <v>1897.7414753999999</v>
      </c>
      <c r="O2268" s="8">
        <f t="shared" si="142"/>
        <v>0</v>
      </c>
      <c r="P2268" s="7">
        <f>SUMIF('Tool Pneumatics CH4 VOC BTEX'!B:B,A2268,'Tool Pneumatics CH4 VOC BTEX'!F:F)</f>
        <v>98.321823120117202</v>
      </c>
      <c r="Q2268" s="14">
        <f t="shared" si="143"/>
        <v>0</v>
      </c>
      <c r="R2268" s="16">
        <f>SUMIF('Tool Pneumatics CH4 VOC BTEX'!B:B,A2268,'Tool Pneumatics CH4 VOC BTEX'!H:H)*Q2268</f>
        <v>0</v>
      </c>
      <c r="S2268" s="16">
        <f>SUMIF('Tool Pneumatics CH4 VOC BTEX'!B:B,A2268,'Tool Pneumatics CH4 VOC BTEX'!J:J)*Q2268</f>
        <v>0</v>
      </c>
      <c r="T2268" s="16">
        <f>SUMIF('Tool Pneumatics CH4 VOC BTEX'!B:B,A2268,'Tool Pneumatics CH4 VOC BTEX'!L:L)*Q2268</f>
        <v>0</v>
      </c>
      <c r="U2268" s="16">
        <f>SUMIF('Tool Pneumatics CH4 VOC BTEX'!B:B,A2268,'Tool Pneumatics CH4 VOC BTEX'!N:N)*Q2268</f>
        <v>0</v>
      </c>
    </row>
    <row r="2269" spans="1:21" x14ac:dyDescent="0.25">
      <c r="A2269" s="1" t="s">
        <v>5415</v>
      </c>
      <c r="B2269" s="1" t="s">
        <v>1501</v>
      </c>
      <c r="C2269" s="1" t="s">
        <v>1757</v>
      </c>
      <c r="D2269" s="3" t="s">
        <v>3813</v>
      </c>
      <c r="E2269" s="3" t="s">
        <v>3813</v>
      </c>
      <c r="F2269" s="1" t="s">
        <v>1015</v>
      </c>
      <c r="G2269" s="1">
        <v>1046</v>
      </c>
      <c r="H2269" s="1" t="s">
        <v>27474</v>
      </c>
      <c r="I2269" s="1">
        <v>0</v>
      </c>
      <c r="J2269" s="1" t="s">
        <v>27474</v>
      </c>
      <c r="K2269" s="1">
        <f t="shared" si="140"/>
        <v>1046</v>
      </c>
      <c r="L2269" s="2">
        <f>SUMIFS('Basin Total Well Counts'!B:B,'Basin Total Well Counts'!A:A,F2269)</f>
        <v>100308</v>
      </c>
      <c r="M2269" s="4">
        <f t="shared" si="141"/>
        <v>1.0427882123060972E-2</v>
      </c>
      <c r="N2269" s="2">
        <f>SUMIF('Basin Emissions'!A:A,F2269,'Basin Emissions'!B:B)</f>
        <v>7867.8947644</v>
      </c>
      <c r="O2269" s="8">
        <f t="shared" si="142"/>
        <v>82.045479159811777</v>
      </c>
      <c r="P2269" s="7">
        <f>SUMIF('Tool Pneumatics CH4 VOC BTEX'!B:B,A2269,'Tool Pneumatics CH4 VOC BTEX'!F:F)</f>
        <v>98.321823120117202</v>
      </c>
      <c r="Q2269" s="14">
        <f t="shared" si="143"/>
        <v>0.91982358349248561</v>
      </c>
      <c r="R2269" s="16">
        <f>SUMIF('Tool Pneumatics CH4 VOC BTEX'!B:B,A2269,'Tool Pneumatics CH4 VOC BTEX'!H:H)*Q2269</f>
        <v>4.1759991710317952E-3</v>
      </c>
      <c r="S2269" s="16">
        <f>SUMIF('Tool Pneumatics CH4 VOC BTEX'!B:B,A2269,'Tool Pneumatics CH4 VOC BTEX'!J:J)*Q2269</f>
        <v>2.3639466736704302E-4</v>
      </c>
      <c r="T2269" s="16">
        <f>SUMIF('Tool Pneumatics CH4 VOC BTEX'!B:B,A2269,'Tool Pneumatics CH4 VOC BTEX'!L:L)*Q2269</f>
        <v>3.723445948599999E-3</v>
      </c>
      <c r="U2269" s="16">
        <f>SUMIF('Tool Pneumatics CH4 VOC BTEX'!B:B,A2269,'Tool Pneumatics CH4 VOC BTEX'!N:N)*Q2269</f>
        <v>1.0568773139011574E-3</v>
      </c>
    </row>
    <row r="2270" spans="1:21" x14ac:dyDescent="0.25">
      <c r="A2270" s="1" t="s">
        <v>5416</v>
      </c>
      <c r="B2270" s="1" t="s">
        <v>1501</v>
      </c>
      <c r="C2270" s="1" t="s">
        <v>1770</v>
      </c>
      <c r="D2270" s="3" t="s">
        <v>4711</v>
      </c>
      <c r="E2270" s="3" t="s">
        <v>23961</v>
      </c>
      <c r="F2270" s="1" t="s">
        <v>3659</v>
      </c>
      <c r="G2270" s="1">
        <v>1026</v>
      </c>
      <c r="H2270" s="1" t="s">
        <v>27474</v>
      </c>
      <c r="I2270" s="1">
        <v>0</v>
      </c>
      <c r="J2270" s="1" t="s">
        <v>27474</v>
      </c>
      <c r="K2270" s="1">
        <f t="shared" si="140"/>
        <v>1026</v>
      </c>
      <c r="L2270" s="2">
        <f>SUMIFS('Basin Total Well Counts'!B:B,'Basin Total Well Counts'!A:A,F2270)</f>
        <v>49164</v>
      </c>
      <c r="M2270" s="4">
        <f t="shared" si="141"/>
        <v>2.0868928484256772E-2</v>
      </c>
      <c r="N2270" s="2">
        <f>SUMIF('Basin Emissions'!A:A,F2270,'Basin Emissions'!B:B)</f>
        <v>2442.1369048000001</v>
      </c>
      <c r="O2270" s="8">
        <f t="shared" si="142"/>
        <v>50.964780415035392</v>
      </c>
      <c r="P2270" s="7">
        <f>SUMIF('Tool Pneumatics CH4 VOC BTEX'!B:B,A2270,'Tool Pneumatics CH4 VOC BTEX'!F:F)</f>
        <v>98.321823120117202</v>
      </c>
      <c r="Q2270" s="14">
        <f t="shared" si="143"/>
        <v>0.57137343133743301</v>
      </c>
      <c r="R2270" s="16">
        <f>SUMIF('Tool Pneumatics CH4 VOC BTEX'!B:B,A2270,'Tool Pneumatics CH4 VOC BTEX'!H:H)*Q2270</f>
        <v>2.5940354416170556E-3</v>
      </c>
      <c r="S2270" s="16">
        <f>SUMIF('Tool Pneumatics CH4 VOC BTEX'!B:B,A2270,'Tool Pneumatics CH4 VOC BTEX'!J:J)*Q2270</f>
        <v>1.4684297583513947E-4</v>
      </c>
      <c r="T2270" s="16">
        <f>SUMIF('Tool Pneumatics CH4 VOC BTEX'!B:B,A2270,'Tool Pneumatics CH4 VOC BTEX'!L:L)*Q2270</f>
        <v>2.3129197013770902E-3</v>
      </c>
      <c r="U2270" s="16">
        <f>SUMIF('Tool Pneumatics CH4 VOC BTEX'!B:B,A2270,'Tool Pneumatics CH4 VOC BTEX'!N:N)*Q2270</f>
        <v>6.5650808283643756E-4</v>
      </c>
    </row>
    <row r="2271" spans="1:21" x14ac:dyDescent="0.25">
      <c r="A2271" s="1" t="s">
        <v>5417</v>
      </c>
      <c r="B2271" s="1" t="s">
        <v>1501</v>
      </c>
      <c r="C2271" s="1" t="s">
        <v>1834</v>
      </c>
      <c r="D2271" s="3" t="s">
        <v>2535</v>
      </c>
      <c r="E2271" s="3" t="s">
        <v>23961</v>
      </c>
      <c r="F2271" s="1" t="s">
        <v>1015</v>
      </c>
      <c r="G2271" s="1">
        <v>2596</v>
      </c>
      <c r="H2271" s="1" t="s">
        <v>27474</v>
      </c>
      <c r="I2271" s="1">
        <v>15</v>
      </c>
      <c r="J2271" s="1" t="s">
        <v>27474</v>
      </c>
      <c r="K2271" s="1">
        <f t="shared" si="140"/>
        <v>2611</v>
      </c>
      <c r="L2271" s="2">
        <f>SUMIFS('Basin Total Well Counts'!B:B,'Basin Total Well Counts'!A:A,F2271)</f>
        <v>100308</v>
      </c>
      <c r="M2271" s="4">
        <f t="shared" si="141"/>
        <v>2.6029828129361568E-2</v>
      </c>
      <c r="N2271" s="2">
        <f>SUMIF('Basin Emissions'!A:A,F2271,'Basin Emissions'!B:B)</f>
        <v>7867.8947644</v>
      </c>
      <c r="O2271" s="8">
        <f t="shared" si="142"/>
        <v>204.79994845723573</v>
      </c>
      <c r="P2271" s="7">
        <f>SUMIF('Tool Pneumatics CH4 VOC BTEX'!B:B,A2271,'Tool Pneumatics CH4 VOC BTEX'!F:F)</f>
        <v>98.321823120117202</v>
      </c>
      <c r="Q2271" s="14">
        <f t="shared" si="143"/>
        <v>2.2960414689281841</v>
      </c>
      <c r="R2271" s="16">
        <f>SUMIF('Tool Pneumatics CH4 VOC BTEX'!B:B,A2271,'Tool Pneumatics CH4 VOC BTEX'!H:H)*Q2271</f>
        <v>1.0424028523483767E-2</v>
      </c>
      <c r="S2271" s="16">
        <f>SUMIF('Tool Pneumatics CH4 VOC BTEX'!B:B,A2271,'Tool Pneumatics CH4 VOC BTEX'!J:J)*Q2271</f>
        <v>5.9008267351371845E-4</v>
      </c>
      <c r="T2271" s="16">
        <f>SUMIF('Tool Pneumatics CH4 VOC BTEX'!B:B,A2271,'Tool Pneumatics CH4 VOC BTEX'!L:L)*Q2271</f>
        <v>9.2943760724613772E-3</v>
      </c>
      <c r="U2271" s="16">
        <f>SUMIF('Tool Pneumatics CH4 VOC BTEX'!B:B,A2271,'Tool Pneumatics CH4 VOC BTEX'!N:N)*Q2271</f>
        <v>2.6381516889062359E-3</v>
      </c>
    </row>
    <row r="2272" spans="1:21" x14ac:dyDescent="0.25">
      <c r="A2272" s="1" t="s">
        <v>5418</v>
      </c>
      <c r="B2272" s="1" t="s">
        <v>1501</v>
      </c>
      <c r="C2272" s="1" t="s">
        <v>5419</v>
      </c>
      <c r="D2272" s="3" t="s">
        <v>6102</v>
      </c>
      <c r="E2272" s="3" t="s">
        <v>23961</v>
      </c>
      <c r="F2272" s="1" t="s">
        <v>1015</v>
      </c>
      <c r="G2272" s="1">
        <v>697</v>
      </c>
      <c r="H2272" s="1" t="s">
        <v>27474</v>
      </c>
      <c r="I2272" s="1">
        <v>0</v>
      </c>
      <c r="J2272" s="1" t="s">
        <v>27474</v>
      </c>
      <c r="K2272" s="1">
        <f t="shared" si="140"/>
        <v>697</v>
      </c>
      <c r="L2272" s="2">
        <f>SUMIFS('Basin Total Well Counts'!B:B,'Basin Total Well Counts'!A:A,F2272)</f>
        <v>100308</v>
      </c>
      <c r="M2272" s="4">
        <f t="shared" si="141"/>
        <v>6.9485983171830761E-3</v>
      </c>
      <c r="N2272" s="2">
        <f>SUMIF('Basin Emissions'!A:A,F2272,'Basin Emissions'!B:B)</f>
        <v>7867.8947644</v>
      </c>
      <c r="O2272" s="8">
        <f t="shared" si="142"/>
        <v>54.670840319683371</v>
      </c>
      <c r="P2272" s="7">
        <f>SUMIF('Tool Pneumatics CH4 VOC BTEX'!B:B,A2272,'Tool Pneumatics CH4 VOC BTEX'!F:F)</f>
        <v>98.321823120117202</v>
      </c>
      <c r="Q2272" s="14">
        <f t="shared" si="143"/>
        <v>0.61292259817807115</v>
      </c>
      <c r="R2272" s="16">
        <f>SUMIF('Tool Pneumatics CH4 VOC BTEX'!B:B,A2272,'Tool Pneumatics CH4 VOC BTEX'!H:H)*Q2272</f>
        <v>2.7826686636798865E-3</v>
      </c>
      <c r="S2272" s="16">
        <f>SUMIF('Tool Pneumatics CH4 VOC BTEX'!B:B,A2272,'Tool Pneumatics CH4 VOC BTEX'!J:J)*Q2272</f>
        <v>1.5752111200270457E-4</v>
      </c>
      <c r="T2272" s="16">
        <f>SUMIF('Tool Pneumatics CH4 VOC BTEX'!B:B,A2272,'Tool Pneumatics CH4 VOC BTEX'!L:L)*Q2272</f>
        <v>2.4811107324801138E-3</v>
      </c>
      <c r="U2272" s="16">
        <f>SUMIF('Tool Pneumatics CH4 VOC BTEX'!B:B,A2272,'Tool Pneumatics CH4 VOC BTEX'!N:N)*Q2272</f>
        <v>7.0424807628021672E-4</v>
      </c>
    </row>
    <row r="2273" spans="1:21" x14ac:dyDescent="0.25">
      <c r="A2273" s="1" t="s">
        <v>5420</v>
      </c>
      <c r="B2273" s="1" t="s">
        <v>1501</v>
      </c>
      <c r="C2273" s="1" t="s">
        <v>1813</v>
      </c>
      <c r="D2273" s="3" t="s">
        <v>6105</v>
      </c>
      <c r="E2273" s="3" t="s">
        <v>23961</v>
      </c>
      <c r="F2273" s="1" t="s">
        <v>1015</v>
      </c>
      <c r="G2273" s="1">
        <v>0</v>
      </c>
      <c r="H2273" s="1" t="s">
        <v>27474</v>
      </c>
      <c r="I2273" s="1">
        <v>0</v>
      </c>
      <c r="J2273" s="1" t="s">
        <v>27474</v>
      </c>
      <c r="K2273" s="1">
        <f t="shared" si="140"/>
        <v>0</v>
      </c>
      <c r="L2273" s="2">
        <f>SUMIFS('Basin Total Well Counts'!B:B,'Basin Total Well Counts'!A:A,F2273)</f>
        <v>100308</v>
      </c>
      <c r="M2273" s="4">
        <f t="shared" si="141"/>
        <v>0</v>
      </c>
      <c r="N2273" s="2">
        <f>SUMIF('Basin Emissions'!A:A,F2273,'Basin Emissions'!B:B)</f>
        <v>7867.8947644</v>
      </c>
      <c r="O2273" s="8">
        <f t="shared" si="142"/>
        <v>0</v>
      </c>
      <c r="P2273" s="7">
        <f>SUMIF('Tool Pneumatics CH4 VOC BTEX'!B:B,A2273,'Tool Pneumatics CH4 VOC BTEX'!F:F)</f>
        <v>98.321823120117202</v>
      </c>
      <c r="Q2273" s="14">
        <f t="shared" si="143"/>
        <v>0</v>
      </c>
      <c r="R2273" s="16">
        <f>SUMIF('Tool Pneumatics CH4 VOC BTEX'!B:B,A2273,'Tool Pneumatics CH4 VOC BTEX'!H:H)*Q2273</f>
        <v>0</v>
      </c>
      <c r="S2273" s="16">
        <f>SUMIF('Tool Pneumatics CH4 VOC BTEX'!B:B,A2273,'Tool Pneumatics CH4 VOC BTEX'!J:J)*Q2273</f>
        <v>0</v>
      </c>
      <c r="T2273" s="16">
        <f>SUMIF('Tool Pneumatics CH4 VOC BTEX'!B:B,A2273,'Tool Pneumatics CH4 VOC BTEX'!L:L)*Q2273</f>
        <v>0</v>
      </c>
      <c r="U2273" s="16">
        <f>SUMIF('Tool Pneumatics CH4 VOC BTEX'!B:B,A2273,'Tool Pneumatics CH4 VOC BTEX'!N:N)*Q2273</f>
        <v>0</v>
      </c>
    </row>
    <row r="2274" spans="1:21" x14ac:dyDescent="0.25">
      <c r="A2274" s="1" t="s">
        <v>5421</v>
      </c>
      <c r="B2274" s="1" t="s">
        <v>1501</v>
      </c>
      <c r="C2274" s="1" t="s">
        <v>1673</v>
      </c>
      <c r="D2274" s="3" t="s">
        <v>6105</v>
      </c>
      <c r="E2274" s="3" t="s">
        <v>23961</v>
      </c>
      <c r="F2274" s="1" t="s">
        <v>1015</v>
      </c>
      <c r="G2274" s="1">
        <v>0</v>
      </c>
      <c r="H2274" s="1" t="s">
        <v>27474</v>
      </c>
      <c r="I2274" s="1">
        <v>0</v>
      </c>
      <c r="J2274" s="1" t="s">
        <v>27474</v>
      </c>
      <c r="K2274" s="1">
        <f t="shared" si="140"/>
        <v>0</v>
      </c>
      <c r="L2274" s="2">
        <f>SUMIFS('Basin Total Well Counts'!B:B,'Basin Total Well Counts'!A:A,F2274)</f>
        <v>100308</v>
      </c>
      <c r="M2274" s="4">
        <f t="shared" si="141"/>
        <v>0</v>
      </c>
      <c r="N2274" s="2">
        <f>SUMIF('Basin Emissions'!A:A,F2274,'Basin Emissions'!B:B)</f>
        <v>7867.8947644</v>
      </c>
      <c r="O2274" s="8">
        <f t="shared" si="142"/>
        <v>0</v>
      </c>
      <c r="P2274" s="7">
        <f>SUMIF('Tool Pneumatics CH4 VOC BTEX'!B:B,A2274,'Tool Pneumatics CH4 VOC BTEX'!F:F)</f>
        <v>98.321823120117202</v>
      </c>
      <c r="Q2274" s="14">
        <f t="shared" si="143"/>
        <v>0</v>
      </c>
      <c r="R2274" s="16">
        <f>SUMIF('Tool Pneumatics CH4 VOC BTEX'!B:B,A2274,'Tool Pneumatics CH4 VOC BTEX'!H:H)*Q2274</f>
        <v>0</v>
      </c>
      <c r="S2274" s="16">
        <f>SUMIF('Tool Pneumatics CH4 VOC BTEX'!B:B,A2274,'Tool Pneumatics CH4 VOC BTEX'!J:J)*Q2274</f>
        <v>0</v>
      </c>
      <c r="T2274" s="16">
        <f>SUMIF('Tool Pneumatics CH4 VOC BTEX'!B:B,A2274,'Tool Pneumatics CH4 VOC BTEX'!L:L)*Q2274</f>
        <v>0</v>
      </c>
      <c r="U2274" s="16">
        <f>SUMIF('Tool Pneumatics CH4 VOC BTEX'!B:B,A2274,'Tool Pneumatics CH4 VOC BTEX'!N:N)*Q2274</f>
        <v>0</v>
      </c>
    </row>
    <row r="2275" spans="1:21" x14ac:dyDescent="0.25">
      <c r="A2275" s="1" t="s">
        <v>5422</v>
      </c>
      <c r="B2275" s="1" t="s">
        <v>1501</v>
      </c>
      <c r="C2275" s="1" t="s">
        <v>1737</v>
      </c>
      <c r="D2275" s="3" t="s">
        <v>6102</v>
      </c>
      <c r="E2275" s="3" t="s">
        <v>23961</v>
      </c>
      <c r="F2275" s="1" t="s">
        <v>1015</v>
      </c>
      <c r="G2275" s="1">
        <v>2160</v>
      </c>
      <c r="H2275" s="1" t="s">
        <v>27474</v>
      </c>
      <c r="I2275" s="1">
        <v>66</v>
      </c>
      <c r="J2275" s="1" t="s">
        <v>27474</v>
      </c>
      <c r="K2275" s="1">
        <f t="shared" si="140"/>
        <v>2226</v>
      </c>
      <c r="L2275" s="2">
        <f>SUMIFS('Basin Total Well Counts'!B:B,'Basin Total Well Counts'!A:A,F2275)</f>
        <v>100308</v>
      </c>
      <c r="M2275" s="4">
        <f t="shared" si="141"/>
        <v>2.2191649718865895E-2</v>
      </c>
      <c r="N2275" s="2">
        <f>SUMIF('Basin Emissions'!A:A,F2275,'Basin Emissions'!B:B)</f>
        <v>7867.8947644</v>
      </c>
      <c r="O2275" s="8">
        <f t="shared" si="142"/>
        <v>174.60156463646371</v>
      </c>
      <c r="P2275" s="7">
        <f>SUMIF('Tool Pneumatics CH4 VOC BTEX'!B:B,A2275,'Tool Pneumatics CH4 VOC BTEX'!F:F)</f>
        <v>146.32774353027301</v>
      </c>
      <c r="Q2275" s="14">
        <f t="shared" si="143"/>
        <v>1.3152892271516248</v>
      </c>
      <c r="R2275" s="16">
        <f>SUMIF('Tool Pneumatics CH4 VOC BTEX'!B:B,A2275,'Tool Pneumatics CH4 VOC BTEX'!H:H)*Q2275</f>
        <v>5.9714132370874435E-3</v>
      </c>
      <c r="S2275" s="16">
        <f>SUMIF('Tool Pneumatics CH4 VOC BTEX'!B:B,A2275,'Tool Pneumatics CH4 VOC BTEX'!J:J)*Q2275</f>
        <v>3.3802934054310809E-4</v>
      </c>
      <c r="T2275" s="16">
        <f>SUMIF('Tool Pneumatics CH4 VOC BTEX'!B:B,A2275,'Tool Pneumatics CH4 VOC BTEX'!L:L)*Q2275</f>
        <v>5.3242909096545788E-3</v>
      </c>
      <c r="U2275" s="16">
        <f>SUMIF('Tool Pneumatics CH4 VOC BTEX'!B:B,A2275,'Tool Pneumatics CH4 VOC BTEX'!N:N)*Q2275</f>
        <v>1.5112673455458263E-3</v>
      </c>
    </row>
    <row r="2276" spans="1:21" x14ac:dyDescent="0.25">
      <c r="A2276" s="1" t="s">
        <v>5423</v>
      </c>
      <c r="B2276" s="1" t="s">
        <v>1501</v>
      </c>
      <c r="C2276" s="1" t="s">
        <v>1678</v>
      </c>
      <c r="D2276" s="3" t="s">
        <v>6105</v>
      </c>
      <c r="E2276" s="3" t="s">
        <v>23961</v>
      </c>
      <c r="F2276" s="1" t="s">
        <v>1015</v>
      </c>
      <c r="G2276" s="1">
        <v>3</v>
      </c>
      <c r="H2276" s="1" t="s">
        <v>27474</v>
      </c>
      <c r="I2276" s="1">
        <v>0</v>
      </c>
      <c r="J2276" s="1" t="s">
        <v>27474</v>
      </c>
      <c r="K2276" s="1">
        <f t="shared" si="140"/>
        <v>3</v>
      </c>
      <c r="L2276" s="2">
        <f>SUMIFS('Basin Total Well Counts'!B:B,'Basin Total Well Counts'!A:A,F2276)</f>
        <v>100308</v>
      </c>
      <c r="M2276" s="4">
        <f t="shared" si="141"/>
        <v>2.9907883718148105E-5</v>
      </c>
      <c r="N2276" s="2">
        <f>SUMIF('Basin Emissions'!A:A,F2276,'Basin Emissions'!B:B)</f>
        <v>7867.8947644</v>
      </c>
      <c r="O2276" s="8">
        <f t="shared" si="142"/>
        <v>0.23531208172030146</v>
      </c>
      <c r="P2276" s="7">
        <f>SUMIF('Tool Pneumatics CH4 VOC BTEX'!B:B,A2276,'Tool Pneumatics CH4 VOC BTEX'!F:F)</f>
        <v>98.321823120117202</v>
      </c>
      <c r="Q2276" s="14">
        <f t="shared" si="143"/>
        <v>2.6381173522729033E-3</v>
      </c>
      <c r="R2276" s="16">
        <f>SUMIF('Tool Pneumatics CH4 VOC BTEX'!B:B,A2276,'Tool Pneumatics CH4 VOC BTEX'!H:H)*Q2276</f>
        <v>1.1977053071792912E-5</v>
      </c>
      <c r="S2276" s="16">
        <f>SUMIF('Tool Pneumatics CH4 VOC BTEX'!B:B,A2276,'Tool Pneumatics CH4 VOC BTEX'!J:J)*Q2276</f>
        <v>6.7799617791694939E-7</v>
      </c>
      <c r="T2276" s="16">
        <f>SUMIF('Tool Pneumatics CH4 VOC BTEX'!B:B,A2276,'Tool Pneumatics CH4 VOC BTEX'!L:L)*Q2276</f>
        <v>1.0679099278967492E-5</v>
      </c>
      <c r="U2276" s="16">
        <f>SUMIF('Tool Pneumatics CH4 VOC BTEX'!B:B,A2276,'Tool Pneumatics CH4 VOC BTEX'!N:N)*Q2276</f>
        <v>3.0311968849937594E-6</v>
      </c>
    </row>
    <row r="2277" spans="1:21" x14ac:dyDescent="0.25">
      <c r="A2277" s="1" t="s">
        <v>5424</v>
      </c>
      <c r="B2277" s="1" t="s">
        <v>1501</v>
      </c>
      <c r="C2277" s="1" t="s">
        <v>1118</v>
      </c>
      <c r="D2277" s="3" t="s">
        <v>2647</v>
      </c>
      <c r="E2277" s="3" t="s">
        <v>23961</v>
      </c>
      <c r="F2277" s="1" t="s">
        <v>1015</v>
      </c>
      <c r="G2277" s="1">
        <v>9588</v>
      </c>
      <c r="H2277" s="1" t="s">
        <v>27474</v>
      </c>
      <c r="I2277" s="1">
        <v>120</v>
      </c>
      <c r="J2277" s="1" t="s">
        <v>27474</v>
      </c>
      <c r="K2277" s="1">
        <f t="shared" si="140"/>
        <v>9708</v>
      </c>
      <c r="L2277" s="2">
        <f>SUMIFS('Basin Total Well Counts'!B:B,'Basin Total Well Counts'!A:A,F2277)</f>
        <v>100308</v>
      </c>
      <c r="M2277" s="4">
        <f t="shared" si="141"/>
        <v>9.6781911711927265E-2</v>
      </c>
      <c r="N2277" s="2">
        <f>SUMIF('Basin Emissions'!A:A,F2277,'Basin Emissions'!B:B)</f>
        <v>7867.8947644</v>
      </c>
      <c r="O2277" s="8">
        <f t="shared" si="142"/>
        <v>761.46989644689552</v>
      </c>
      <c r="P2277" s="7">
        <f>SUMIF('Tool Pneumatics CH4 VOC BTEX'!B:B,A2277,'Tool Pneumatics CH4 VOC BTEX'!F:F)</f>
        <v>98.321823120117202</v>
      </c>
      <c r="Q2277" s="14">
        <f t="shared" si="143"/>
        <v>8.5369477519551147</v>
      </c>
      <c r="R2277" s="16">
        <f>SUMIF('Tool Pneumatics CH4 VOC BTEX'!B:B,A2277,'Tool Pneumatics CH4 VOC BTEX'!H:H)*Q2277</f>
        <v>3.8757743740321864E-2</v>
      </c>
      <c r="S2277" s="16">
        <f>SUMIF('Tool Pneumatics CH4 VOC BTEX'!B:B,A2277,'Tool Pneumatics CH4 VOC BTEX'!J:J)*Q2277</f>
        <v>2.193995631739248E-3</v>
      </c>
      <c r="T2277" s="16">
        <f>SUMIF('Tool Pneumatics CH4 VOC BTEX'!B:B,A2277,'Tool Pneumatics CH4 VOC BTEX'!L:L)*Q2277</f>
        <v>3.4557565266738803E-2</v>
      </c>
      <c r="U2277" s="16">
        <f>SUMIF('Tool Pneumatics CH4 VOC BTEX'!B:B,A2277,'Tool Pneumatics CH4 VOC BTEX'!N:N)*Q2277</f>
        <v>9.8089531198398052E-3</v>
      </c>
    </row>
    <row r="2278" spans="1:21" x14ac:dyDescent="0.25">
      <c r="A2278" s="1" t="s">
        <v>5425</v>
      </c>
      <c r="B2278" s="1" t="s">
        <v>1501</v>
      </c>
      <c r="C2278" s="1" t="s">
        <v>1502</v>
      </c>
      <c r="D2278" s="3" t="s">
        <v>2647</v>
      </c>
      <c r="E2278" s="3" t="s">
        <v>23961</v>
      </c>
      <c r="F2278" s="1" t="s">
        <v>1015</v>
      </c>
      <c r="G2278" s="1">
        <v>3956</v>
      </c>
      <c r="H2278" s="1" t="s">
        <v>27474</v>
      </c>
      <c r="I2278" s="1">
        <v>0</v>
      </c>
      <c r="J2278" s="1" t="s">
        <v>27474</v>
      </c>
      <c r="K2278" s="1">
        <f t="shared" si="140"/>
        <v>3956</v>
      </c>
      <c r="L2278" s="2">
        <f>SUMIFS('Basin Total Well Counts'!B:B,'Basin Total Well Counts'!A:A,F2278)</f>
        <v>100308</v>
      </c>
      <c r="M2278" s="4">
        <f t="shared" si="141"/>
        <v>3.9438529329664636E-2</v>
      </c>
      <c r="N2278" s="2">
        <f>SUMIF('Basin Emissions'!A:A,F2278,'Basin Emissions'!B:B)</f>
        <v>7867.8947644</v>
      </c>
      <c r="O2278" s="8">
        <f t="shared" si="142"/>
        <v>310.29819842850424</v>
      </c>
      <c r="P2278" s="7">
        <f>SUMIF('Tool Pneumatics CH4 VOC BTEX'!B:B,A2278,'Tool Pneumatics CH4 VOC BTEX'!F:F)</f>
        <v>98.321823120117202</v>
      </c>
      <c r="Q2278" s="14">
        <f t="shared" si="143"/>
        <v>3.4787974151972025</v>
      </c>
      <c r="R2278" s="16">
        <f>SUMIF('Tool Pneumatics CH4 VOC BTEX'!B:B,A2278,'Tool Pneumatics CH4 VOC BTEX'!H:H)*Q2278</f>
        <v>1.5793740650670924E-2</v>
      </c>
      <c r="S2278" s="16">
        <f>SUMIF('Tool Pneumatics CH4 VOC BTEX'!B:B,A2278,'Tool Pneumatics CH4 VOC BTEX'!J:J)*Q2278</f>
        <v>8.9405095994648414E-4</v>
      </c>
      <c r="T2278" s="16">
        <f>SUMIF('Tool Pneumatics CH4 VOC BTEX'!B:B,A2278,'Tool Pneumatics CH4 VOC BTEX'!L:L)*Q2278</f>
        <v>1.408217224919847E-2</v>
      </c>
      <c r="U2278" s="16">
        <f>SUMIF('Tool Pneumatics CH4 VOC BTEX'!B:B,A2278,'Tool Pneumatics CH4 VOC BTEX'!N:N)*Q2278</f>
        <v>3.9971382923451046E-3</v>
      </c>
    </row>
    <row r="2279" spans="1:21" x14ac:dyDescent="0.25">
      <c r="A2279" s="1" t="s">
        <v>5426</v>
      </c>
      <c r="B2279" s="1" t="s">
        <v>1501</v>
      </c>
      <c r="C2279" s="1" t="s">
        <v>5427</v>
      </c>
      <c r="D2279" s="3" t="s">
        <v>2647</v>
      </c>
      <c r="E2279" s="3" t="s">
        <v>23961</v>
      </c>
      <c r="F2279" s="1" t="s">
        <v>1015</v>
      </c>
      <c r="G2279" s="1">
        <v>0</v>
      </c>
      <c r="H2279" s="1" t="s">
        <v>27474</v>
      </c>
      <c r="I2279" s="1">
        <v>0</v>
      </c>
      <c r="J2279" s="1" t="s">
        <v>27474</v>
      </c>
      <c r="K2279" s="1">
        <f t="shared" si="140"/>
        <v>0</v>
      </c>
      <c r="L2279" s="2">
        <f>SUMIFS('Basin Total Well Counts'!B:B,'Basin Total Well Counts'!A:A,F2279)</f>
        <v>100308</v>
      </c>
      <c r="M2279" s="4">
        <f t="shared" si="141"/>
        <v>0</v>
      </c>
      <c r="N2279" s="2">
        <f>SUMIF('Basin Emissions'!A:A,F2279,'Basin Emissions'!B:B)</f>
        <v>7867.8947644</v>
      </c>
      <c r="O2279" s="8">
        <f t="shared" si="142"/>
        <v>0</v>
      </c>
      <c r="P2279" s="7">
        <f>SUMIF('Tool Pneumatics CH4 VOC BTEX'!B:B,A2279,'Tool Pneumatics CH4 VOC BTEX'!F:F)</f>
        <v>98.321823120117202</v>
      </c>
      <c r="Q2279" s="14">
        <f t="shared" si="143"/>
        <v>0</v>
      </c>
      <c r="R2279" s="16">
        <f>SUMIF('Tool Pneumatics CH4 VOC BTEX'!B:B,A2279,'Tool Pneumatics CH4 VOC BTEX'!H:H)*Q2279</f>
        <v>0</v>
      </c>
      <c r="S2279" s="16">
        <f>SUMIF('Tool Pneumatics CH4 VOC BTEX'!B:B,A2279,'Tool Pneumatics CH4 VOC BTEX'!J:J)*Q2279</f>
        <v>0</v>
      </c>
      <c r="T2279" s="16">
        <f>SUMIF('Tool Pneumatics CH4 VOC BTEX'!B:B,A2279,'Tool Pneumatics CH4 VOC BTEX'!L:L)*Q2279</f>
        <v>0</v>
      </c>
      <c r="U2279" s="16">
        <f>SUMIF('Tool Pneumatics CH4 VOC BTEX'!B:B,A2279,'Tool Pneumatics CH4 VOC BTEX'!N:N)*Q2279</f>
        <v>0</v>
      </c>
    </row>
    <row r="2280" spans="1:21" x14ac:dyDescent="0.25">
      <c r="A2280" s="1" t="s">
        <v>5428</v>
      </c>
      <c r="B2280" s="1" t="s">
        <v>1501</v>
      </c>
      <c r="C2280" s="1" t="s">
        <v>2077</v>
      </c>
      <c r="D2280" s="3" t="s">
        <v>4711</v>
      </c>
      <c r="E2280" s="3" t="s">
        <v>23961</v>
      </c>
      <c r="F2280" s="1" t="s">
        <v>1015</v>
      </c>
      <c r="G2280" s="1">
        <v>0</v>
      </c>
      <c r="H2280" s="1" t="s">
        <v>27474</v>
      </c>
      <c r="I2280" s="1">
        <v>0</v>
      </c>
      <c r="J2280" s="1" t="s">
        <v>27474</v>
      </c>
      <c r="K2280" s="1">
        <f t="shared" si="140"/>
        <v>0</v>
      </c>
      <c r="L2280" s="2">
        <f>SUMIFS('Basin Total Well Counts'!B:B,'Basin Total Well Counts'!A:A,F2280)</f>
        <v>100308</v>
      </c>
      <c r="M2280" s="4">
        <f t="shared" si="141"/>
        <v>0</v>
      </c>
      <c r="N2280" s="2">
        <f>SUMIF('Basin Emissions'!A:A,F2280,'Basin Emissions'!B:B)</f>
        <v>7867.8947644</v>
      </c>
      <c r="O2280" s="8">
        <f t="shared" si="142"/>
        <v>0</v>
      </c>
      <c r="P2280" s="7">
        <f>SUMIF('Tool Pneumatics CH4 VOC BTEX'!B:B,A2280,'Tool Pneumatics CH4 VOC BTEX'!F:F)</f>
        <v>98.321823120117202</v>
      </c>
      <c r="Q2280" s="14">
        <f t="shared" si="143"/>
        <v>0</v>
      </c>
      <c r="R2280" s="16">
        <f>SUMIF('Tool Pneumatics CH4 VOC BTEX'!B:B,A2280,'Tool Pneumatics CH4 VOC BTEX'!H:H)*Q2280</f>
        <v>0</v>
      </c>
      <c r="S2280" s="16">
        <f>SUMIF('Tool Pneumatics CH4 VOC BTEX'!B:B,A2280,'Tool Pneumatics CH4 VOC BTEX'!J:J)*Q2280</f>
        <v>0</v>
      </c>
      <c r="T2280" s="16">
        <f>SUMIF('Tool Pneumatics CH4 VOC BTEX'!B:B,A2280,'Tool Pneumatics CH4 VOC BTEX'!L:L)*Q2280</f>
        <v>0</v>
      </c>
      <c r="U2280" s="16">
        <f>SUMIF('Tool Pneumatics CH4 VOC BTEX'!B:B,A2280,'Tool Pneumatics CH4 VOC BTEX'!N:N)*Q2280</f>
        <v>0</v>
      </c>
    </row>
    <row r="2281" spans="1:21" x14ac:dyDescent="0.25">
      <c r="A2281" s="1" t="s">
        <v>5429</v>
      </c>
      <c r="B2281" s="1" t="s">
        <v>1501</v>
      </c>
      <c r="C2281" s="1" t="s">
        <v>1669</v>
      </c>
      <c r="D2281" s="3" t="s">
        <v>4711</v>
      </c>
      <c r="E2281" s="3" t="s">
        <v>23961</v>
      </c>
      <c r="F2281" s="1" t="s">
        <v>2240</v>
      </c>
      <c r="G2281" s="1">
        <v>0</v>
      </c>
      <c r="H2281" s="1" t="s">
        <v>27474</v>
      </c>
      <c r="I2281" s="1">
        <v>0</v>
      </c>
      <c r="J2281" s="1" t="s">
        <v>27474</v>
      </c>
      <c r="K2281" s="1">
        <f t="shared" si="140"/>
        <v>0</v>
      </c>
      <c r="L2281" s="2">
        <f>SUMIFS('Basin Total Well Counts'!B:B,'Basin Total Well Counts'!A:A,F2281)</f>
        <v>0</v>
      </c>
      <c r="M2281" s="4">
        <f t="shared" si="141"/>
        <v>0</v>
      </c>
      <c r="N2281" s="2">
        <f>SUMIF('Basin Emissions'!A:A,F2281,'Basin Emissions'!B:B)</f>
        <v>1897.7414753999999</v>
      </c>
      <c r="O2281" s="8">
        <f t="shared" si="142"/>
        <v>0</v>
      </c>
      <c r="P2281" s="7">
        <f>SUMIF('Tool Pneumatics CH4 VOC BTEX'!B:B,A2281,'Tool Pneumatics CH4 VOC BTEX'!F:F)</f>
        <v>98.321823120117202</v>
      </c>
      <c r="Q2281" s="14">
        <f t="shared" si="143"/>
        <v>0</v>
      </c>
      <c r="R2281" s="16">
        <f>SUMIF('Tool Pneumatics CH4 VOC BTEX'!B:B,A2281,'Tool Pneumatics CH4 VOC BTEX'!H:H)*Q2281</f>
        <v>0</v>
      </c>
      <c r="S2281" s="16">
        <f>SUMIF('Tool Pneumatics CH4 VOC BTEX'!B:B,A2281,'Tool Pneumatics CH4 VOC BTEX'!J:J)*Q2281</f>
        <v>0</v>
      </c>
      <c r="T2281" s="16">
        <f>SUMIF('Tool Pneumatics CH4 VOC BTEX'!B:B,A2281,'Tool Pneumatics CH4 VOC BTEX'!L:L)*Q2281</f>
        <v>0</v>
      </c>
      <c r="U2281" s="16">
        <f>SUMIF('Tool Pneumatics CH4 VOC BTEX'!B:B,A2281,'Tool Pneumatics CH4 VOC BTEX'!N:N)*Q2281</f>
        <v>0</v>
      </c>
    </row>
    <row r="2282" spans="1:21" x14ac:dyDescent="0.25">
      <c r="A2282" s="1" t="s">
        <v>5430</v>
      </c>
      <c r="B2282" s="1" t="s">
        <v>1501</v>
      </c>
      <c r="C2282" s="1" t="s">
        <v>1632</v>
      </c>
      <c r="D2282" s="3" t="s">
        <v>2383</v>
      </c>
      <c r="E2282" s="3" t="s">
        <v>23961</v>
      </c>
      <c r="F2282" s="1" t="s">
        <v>1015</v>
      </c>
      <c r="G2282" s="1">
        <v>203</v>
      </c>
      <c r="H2282" s="1" t="s">
        <v>27474</v>
      </c>
      <c r="I2282" s="1">
        <v>0</v>
      </c>
      <c r="J2282" s="1" t="s">
        <v>27474</v>
      </c>
      <c r="K2282" s="1">
        <f t="shared" si="140"/>
        <v>203</v>
      </c>
      <c r="L2282" s="2">
        <f>SUMIFS('Basin Total Well Counts'!B:B,'Basin Total Well Counts'!A:A,F2282)</f>
        <v>100308</v>
      </c>
      <c r="M2282" s="4">
        <f t="shared" si="141"/>
        <v>2.0237667982613552E-3</v>
      </c>
      <c r="N2282" s="2">
        <f>SUMIF('Basin Emissions'!A:A,F2282,'Basin Emissions'!B:B)</f>
        <v>7867.8947644</v>
      </c>
      <c r="O2282" s="8">
        <f t="shared" si="142"/>
        <v>15.922784196407068</v>
      </c>
      <c r="P2282" s="7">
        <f>SUMIF('Tool Pneumatics CH4 VOC BTEX'!B:B,A2282,'Tool Pneumatics CH4 VOC BTEX'!F:F)</f>
        <v>9.3852014541625994</v>
      </c>
      <c r="Q2282" s="14">
        <f t="shared" si="143"/>
        <v>1.8701447278912535</v>
      </c>
      <c r="R2282" s="16">
        <f>SUMIF('Tool Pneumatics CH4 VOC BTEX'!B:B,A2282,'Tool Pneumatics CH4 VOC BTEX'!H:H)*Q2282</f>
        <v>8.4904572719592137E-3</v>
      </c>
      <c r="S2282" s="16">
        <f>SUMIF('Tool Pneumatics CH4 VOC BTEX'!B:B,A2282,'Tool Pneumatics CH4 VOC BTEX'!J:J)*Q2282</f>
        <v>4.8062720809951236E-4</v>
      </c>
      <c r="T2282" s="16">
        <f>SUMIF('Tool Pneumatics CH4 VOC BTEX'!B:B,A2282,'Tool Pneumatics CH4 VOC BTEX'!L:L)*Q2282</f>
        <v>7.5703460264880474E-3</v>
      </c>
      <c r="U2282" s="16">
        <f>SUMIF('Tool Pneumatics CH4 VOC BTEX'!B:B,A2282,'Tool Pneumatics CH4 VOC BTEX'!N:N)*Q2282</f>
        <v>2.1487963258296537E-3</v>
      </c>
    </row>
    <row r="2283" spans="1:21" x14ac:dyDescent="0.25">
      <c r="A2283" s="1" t="s">
        <v>5431</v>
      </c>
      <c r="B2283" s="1" t="s">
        <v>1501</v>
      </c>
      <c r="C2283" s="1" t="s">
        <v>62</v>
      </c>
      <c r="D2283" s="3" t="s">
        <v>4711</v>
      </c>
      <c r="E2283" s="3" t="s">
        <v>23961</v>
      </c>
      <c r="F2283" s="1" t="s">
        <v>1015</v>
      </c>
      <c r="G2283" s="1">
        <v>0</v>
      </c>
      <c r="H2283" s="1" t="s">
        <v>27474</v>
      </c>
      <c r="I2283" s="1">
        <v>0</v>
      </c>
      <c r="J2283" s="1" t="s">
        <v>27474</v>
      </c>
      <c r="K2283" s="1">
        <f t="shared" si="140"/>
        <v>0</v>
      </c>
      <c r="L2283" s="2">
        <f>SUMIFS('Basin Total Well Counts'!B:B,'Basin Total Well Counts'!A:A,F2283)</f>
        <v>100308</v>
      </c>
      <c r="M2283" s="4">
        <f t="shared" si="141"/>
        <v>0</v>
      </c>
      <c r="N2283" s="2">
        <f>SUMIF('Basin Emissions'!A:A,F2283,'Basin Emissions'!B:B)</f>
        <v>7867.8947644</v>
      </c>
      <c r="O2283" s="8">
        <f t="shared" si="142"/>
        <v>0</v>
      </c>
      <c r="P2283" s="7">
        <f>SUMIF('Tool Pneumatics CH4 VOC BTEX'!B:B,A2283,'Tool Pneumatics CH4 VOC BTEX'!F:F)</f>
        <v>98.321823120117202</v>
      </c>
      <c r="Q2283" s="14">
        <f t="shared" si="143"/>
        <v>0</v>
      </c>
      <c r="R2283" s="16">
        <f>SUMIF('Tool Pneumatics CH4 VOC BTEX'!B:B,A2283,'Tool Pneumatics CH4 VOC BTEX'!H:H)*Q2283</f>
        <v>0</v>
      </c>
      <c r="S2283" s="16">
        <f>SUMIF('Tool Pneumatics CH4 VOC BTEX'!B:B,A2283,'Tool Pneumatics CH4 VOC BTEX'!J:J)*Q2283</f>
        <v>0</v>
      </c>
      <c r="T2283" s="16">
        <f>SUMIF('Tool Pneumatics CH4 VOC BTEX'!B:B,A2283,'Tool Pneumatics CH4 VOC BTEX'!L:L)*Q2283</f>
        <v>0</v>
      </c>
      <c r="U2283" s="16">
        <f>SUMIF('Tool Pneumatics CH4 VOC BTEX'!B:B,A2283,'Tool Pneumatics CH4 VOC BTEX'!N:N)*Q2283</f>
        <v>0</v>
      </c>
    </row>
    <row r="2284" spans="1:21" x14ac:dyDescent="0.25">
      <c r="A2284" s="1" t="s">
        <v>5432</v>
      </c>
      <c r="B2284" s="1" t="s">
        <v>1501</v>
      </c>
      <c r="C2284" s="1" t="s">
        <v>5433</v>
      </c>
      <c r="D2284" s="3" t="s">
        <v>3071</v>
      </c>
      <c r="E2284" s="3" t="s">
        <v>23961</v>
      </c>
      <c r="F2284" s="1" t="s">
        <v>1015</v>
      </c>
      <c r="G2284" s="1">
        <v>0</v>
      </c>
      <c r="H2284" s="1" t="s">
        <v>27474</v>
      </c>
      <c r="I2284" s="1">
        <v>0</v>
      </c>
      <c r="J2284" s="1" t="s">
        <v>27474</v>
      </c>
      <c r="K2284" s="1">
        <f t="shared" si="140"/>
        <v>0</v>
      </c>
      <c r="L2284" s="2">
        <f>SUMIFS('Basin Total Well Counts'!B:B,'Basin Total Well Counts'!A:A,F2284)</f>
        <v>100308</v>
      </c>
      <c r="M2284" s="4">
        <f t="shared" si="141"/>
        <v>0</v>
      </c>
      <c r="N2284" s="2">
        <f>SUMIF('Basin Emissions'!A:A,F2284,'Basin Emissions'!B:B)</f>
        <v>7867.8947644</v>
      </c>
      <c r="O2284" s="8">
        <f t="shared" si="142"/>
        <v>0</v>
      </c>
      <c r="P2284" s="7">
        <f>SUMIF('Tool Pneumatics CH4 VOC BTEX'!B:B,A2284,'Tool Pneumatics CH4 VOC BTEX'!F:F)</f>
        <v>98.321823120117202</v>
      </c>
      <c r="Q2284" s="14">
        <f t="shared" si="143"/>
        <v>0</v>
      </c>
      <c r="R2284" s="16">
        <f>SUMIF('Tool Pneumatics CH4 VOC BTEX'!B:B,A2284,'Tool Pneumatics CH4 VOC BTEX'!H:H)*Q2284</f>
        <v>0</v>
      </c>
      <c r="S2284" s="16">
        <f>SUMIF('Tool Pneumatics CH4 VOC BTEX'!B:B,A2284,'Tool Pneumatics CH4 VOC BTEX'!J:J)*Q2284</f>
        <v>0</v>
      </c>
      <c r="T2284" s="16">
        <f>SUMIF('Tool Pneumatics CH4 VOC BTEX'!B:B,A2284,'Tool Pneumatics CH4 VOC BTEX'!L:L)*Q2284</f>
        <v>0</v>
      </c>
      <c r="U2284" s="16">
        <f>SUMIF('Tool Pneumatics CH4 VOC BTEX'!B:B,A2284,'Tool Pneumatics CH4 VOC BTEX'!N:N)*Q2284</f>
        <v>0</v>
      </c>
    </row>
    <row r="2285" spans="1:21" x14ac:dyDescent="0.25">
      <c r="A2285" s="1" t="s">
        <v>5434</v>
      </c>
      <c r="B2285" s="1" t="s">
        <v>1501</v>
      </c>
      <c r="C2285" s="1" t="s">
        <v>1601</v>
      </c>
      <c r="D2285" s="3" t="s">
        <v>6102</v>
      </c>
      <c r="E2285" s="3" t="s">
        <v>23961</v>
      </c>
      <c r="F2285" s="1" t="s">
        <v>1015</v>
      </c>
      <c r="G2285" s="1">
        <v>0</v>
      </c>
      <c r="H2285" s="1" t="s">
        <v>27474</v>
      </c>
      <c r="I2285" s="1">
        <v>0</v>
      </c>
      <c r="J2285" s="1" t="s">
        <v>27474</v>
      </c>
      <c r="K2285" s="1">
        <f t="shared" si="140"/>
        <v>0</v>
      </c>
      <c r="L2285" s="2">
        <f>SUMIFS('Basin Total Well Counts'!B:B,'Basin Total Well Counts'!A:A,F2285)</f>
        <v>100308</v>
      </c>
      <c r="M2285" s="4">
        <f t="shared" si="141"/>
        <v>0</v>
      </c>
      <c r="N2285" s="2">
        <f>SUMIF('Basin Emissions'!A:A,F2285,'Basin Emissions'!B:B)</f>
        <v>7867.8947644</v>
      </c>
      <c r="O2285" s="8">
        <f t="shared" si="142"/>
        <v>0</v>
      </c>
      <c r="P2285" s="7">
        <f>SUMIF('Tool Pneumatics CH4 VOC BTEX'!B:B,A2285,'Tool Pneumatics CH4 VOC BTEX'!F:F)</f>
        <v>98.321823120117202</v>
      </c>
      <c r="Q2285" s="14">
        <f t="shared" si="143"/>
        <v>0</v>
      </c>
      <c r="R2285" s="16">
        <f>SUMIF('Tool Pneumatics CH4 VOC BTEX'!B:B,A2285,'Tool Pneumatics CH4 VOC BTEX'!H:H)*Q2285</f>
        <v>0</v>
      </c>
      <c r="S2285" s="16">
        <f>SUMIF('Tool Pneumatics CH4 VOC BTEX'!B:B,A2285,'Tool Pneumatics CH4 VOC BTEX'!J:J)*Q2285</f>
        <v>0</v>
      </c>
      <c r="T2285" s="16">
        <f>SUMIF('Tool Pneumatics CH4 VOC BTEX'!B:B,A2285,'Tool Pneumatics CH4 VOC BTEX'!L:L)*Q2285</f>
        <v>0</v>
      </c>
      <c r="U2285" s="16">
        <f>SUMIF('Tool Pneumatics CH4 VOC BTEX'!B:B,A2285,'Tool Pneumatics CH4 VOC BTEX'!N:N)*Q2285</f>
        <v>0</v>
      </c>
    </row>
    <row r="2286" spans="1:21" x14ac:dyDescent="0.25">
      <c r="A2286" s="1" t="s">
        <v>5435</v>
      </c>
      <c r="B2286" s="1" t="s">
        <v>1501</v>
      </c>
      <c r="C2286" s="1" t="s">
        <v>5436</v>
      </c>
      <c r="D2286" s="3" t="s">
        <v>3071</v>
      </c>
      <c r="E2286" s="3" t="s">
        <v>23961</v>
      </c>
      <c r="F2286" s="1" t="s">
        <v>1015</v>
      </c>
      <c r="G2286" s="1">
        <v>924</v>
      </c>
      <c r="H2286" s="1" t="s">
        <v>27474</v>
      </c>
      <c r="I2286" s="1">
        <v>0</v>
      </c>
      <c r="J2286" s="1" t="s">
        <v>27474</v>
      </c>
      <c r="K2286" s="1">
        <f t="shared" si="140"/>
        <v>924</v>
      </c>
      <c r="L2286" s="2">
        <f>SUMIFS('Basin Total Well Counts'!B:B,'Basin Total Well Counts'!A:A,F2286)</f>
        <v>100308</v>
      </c>
      <c r="M2286" s="4">
        <f t="shared" si="141"/>
        <v>9.2116281851896166E-3</v>
      </c>
      <c r="N2286" s="2">
        <f>SUMIF('Basin Emissions'!A:A,F2286,'Basin Emissions'!B:B)</f>
        <v>7867.8947644</v>
      </c>
      <c r="O2286" s="8">
        <f t="shared" si="142"/>
        <v>72.47612116985286</v>
      </c>
      <c r="P2286" s="7">
        <f>SUMIF('Tool Pneumatics CH4 VOC BTEX'!B:B,A2286,'Tool Pneumatics CH4 VOC BTEX'!F:F)</f>
        <v>280.96389770507801</v>
      </c>
      <c r="Q2286" s="14">
        <f t="shared" si="143"/>
        <v>0.28434410619327377</v>
      </c>
      <c r="R2286" s="16">
        <f>SUMIF('Tool Pneumatics CH4 VOC BTEX'!B:B,A2286,'Tool Pneumatics CH4 VOC BTEX'!H:H)*Q2286</f>
        <v>1.29092227364117E-3</v>
      </c>
      <c r="S2286" s="16">
        <f>SUMIF('Tool Pneumatics CH4 VOC BTEX'!B:B,A2286,'Tool Pneumatics CH4 VOC BTEX'!J:J)*Q2286</f>
        <v>7.307643727302545E-5</v>
      </c>
      <c r="T2286" s="16">
        <f>SUMIF('Tool Pneumatics CH4 VOC BTEX'!B:B,A2286,'Tool Pneumatics CH4 VOC BTEX'!L:L)*Q2286</f>
        <v>1.151024967411354E-3</v>
      </c>
      <c r="U2286" s="16">
        <f>SUMIF('Tool Pneumatics CH4 VOC BTEX'!B:B,A2286,'Tool Pneumatics CH4 VOC BTEX'!N:N)*Q2286</f>
        <v>3.2671138310689732E-4</v>
      </c>
    </row>
    <row r="2287" spans="1:21" x14ac:dyDescent="0.25">
      <c r="A2287" s="1" t="s">
        <v>5437</v>
      </c>
      <c r="B2287" s="1" t="s">
        <v>1501</v>
      </c>
      <c r="C2287" s="1" t="s">
        <v>5438</v>
      </c>
      <c r="D2287" s="3" t="s">
        <v>6102</v>
      </c>
      <c r="E2287" s="3" t="s">
        <v>23961</v>
      </c>
      <c r="F2287" s="1" t="s">
        <v>1015</v>
      </c>
      <c r="G2287" s="1">
        <v>1400</v>
      </c>
      <c r="H2287" s="1" t="s">
        <v>27474</v>
      </c>
      <c r="I2287" s="1">
        <v>0</v>
      </c>
      <c r="J2287" s="1" t="s">
        <v>27474</v>
      </c>
      <c r="K2287" s="1">
        <f t="shared" si="140"/>
        <v>1400</v>
      </c>
      <c r="L2287" s="2">
        <f>SUMIFS('Basin Total Well Counts'!B:B,'Basin Total Well Counts'!A:A,F2287)</f>
        <v>100308</v>
      </c>
      <c r="M2287" s="4">
        <f t="shared" si="141"/>
        <v>1.3957012401802448E-2</v>
      </c>
      <c r="N2287" s="2">
        <f>SUMIF('Basin Emissions'!A:A,F2287,'Basin Emissions'!B:B)</f>
        <v>7867.8947644</v>
      </c>
      <c r="O2287" s="8">
        <f t="shared" si="142"/>
        <v>109.81230480280735</v>
      </c>
      <c r="P2287" s="7">
        <f>SUMIF('Tool Pneumatics CH4 VOC BTEX'!B:B,A2287,'Tool Pneumatics CH4 VOC BTEX'!F:F)</f>
        <v>98.321823120117202</v>
      </c>
      <c r="Q2287" s="14">
        <f t="shared" si="143"/>
        <v>1.2311214310606882</v>
      </c>
      <c r="R2287" s="16">
        <f>SUMIF('Tool Pneumatics CH4 VOC BTEX'!B:B,A2287,'Tool Pneumatics CH4 VOC BTEX'!H:H)*Q2287</f>
        <v>5.5892914335033588E-3</v>
      </c>
      <c r="S2287" s="16">
        <f>SUMIF('Tool Pneumatics CH4 VOC BTEX'!B:B,A2287,'Tool Pneumatics CH4 VOC BTEX'!J:J)*Q2287</f>
        <v>3.1639821636124301E-4</v>
      </c>
      <c r="T2287" s="16">
        <f>SUMIF('Tool Pneumatics CH4 VOC BTEX'!B:B,A2287,'Tool Pneumatics CH4 VOC BTEX'!L:L)*Q2287</f>
        <v>4.9835796635181633E-3</v>
      </c>
      <c r="U2287" s="16">
        <f>SUMIF('Tool Pneumatics CH4 VOC BTEX'!B:B,A2287,'Tool Pneumatics CH4 VOC BTEX'!N:N)*Q2287</f>
        <v>1.414558546330421E-3</v>
      </c>
    </row>
    <row r="2288" spans="1:21" x14ac:dyDescent="0.25">
      <c r="A2288" s="1" t="s">
        <v>5439</v>
      </c>
      <c r="B2288" s="1" t="s">
        <v>1501</v>
      </c>
      <c r="C2288" s="1" t="s">
        <v>1630</v>
      </c>
      <c r="D2288" s="3" t="s">
        <v>2647</v>
      </c>
      <c r="E2288" s="3" t="s">
        <v>23961</v>
      </c>
      <c r="F2288" s="1" t="s">
        <v>1015</v>
      </c>
      <c r="G2288" s="1">
        <v>2261</v>
      </c>
      <c r="H2288" s="1" t="s">
        <v>27474</v>
      </c>
      <c r="I2288" s="1">
        <v>0</v>
      </c>
      <c r="J2288" s="1" t="s">
        <v>27474</v>
      </c>
      <c r="K2288" s="1">
        <f t="shared" si="140"/>
        <v>2261</v>
      </c>
      <c r="L2288" s="2">
        <f>SUMIFS('Basin Total Well Counts'!B:B,'Basin Total Well Counts'!A:A,F2288)</f>
        <v>100308</v>
      </c>
      <c r="M2288" s="4">
        <f t="shared" si="141"/>
        <v>2.2540575028910954E-2</v>
      </c>
      <c r="N2288" s="2">
        <f>SUMIF('Basin Emissions'!A:A,F2288,'Basin Emissions'!B:B)</f>
        <v>7867.8947644</v>
      </c>
      <c r="O2288" s="8">
        <f t="shared" si="142"/>
        <v>177.34687225653386</v>
      </c>
      <c r="P2288" s="7">
        <f>SUMIF('Tool Pneumatics CH4 VOC BTEX'!B:B,A2288,'Tool Pneumatics CH4 VOC BTEX'!F:F)</f>
        <v>98.321823120117202</v>
      </c>
      <c r="Q2288" s="14">
        <f t="shared" si="143"/>
        <v>1.9882611111630113</v>
      </c>
      <c r="R2288" s="16">
        <f>SUMIF('Tool Pneumatics CH4 VOC BTEX'!B:B,A2288,'Tool Pneumatics CH4 VOC BTEX'!H:H)*Q2288</f>
        <v>9.026705665107923E-3</v>
      </c>
      <c r="S2288" s="16">
        <f>SUMIF('Tool Pneumatics CH4 VOC BTEX'!B:B,A2288,'Tool Pneumatics CH4 VOC BTEX'!J:J)*Q2288</f>
        <v>5.1098311942340748E-4</v>
      </c>
      <c r="T2288" s="16">
        <f>SUMIF('Tool Pneumatics CH4 VOC BTEX'!B:B,A2288,'Tool Pneumatics CH4 VOC BTEX'!L:L)*Q2288</f>
        <v>8.0484811565818323E-3</v>
      </c>
      <c r="U2288" s="16">
        <f>SUMIF('Tool Pneumatics CH4 VOC BTEX'!B:B,A2288,'Tool Pneumatics CH4 VOC BTEX'!N:N)*Q2288</f>
        <v>2.2845120523236296E-3</v>
      </c>
    </row>
    <row r="2289" spans="1:21" x14ac:dyDescent="0.25">
      <c r="A2289" s="1" t="s">
        <v>5440</v>
      </c>
      <c r="B2289" s="1" t="s">
        <v>1501</v>
      </c>
      <c r="C2289" s="1" t="s">
        <v>5441</v>
      </c>
      <c r="D2289" s="3" t="s">
        <v>6102</v>
      </c>
      <c r="E2289" s="3" t="s">
        <v>23961</v>
      </c>
      <c r="F2289" s="1" t="s">
        <v>1015</v>
      </c>
      <c r="G2289" s="1">
        <v>0</v>
      </c>
      <c r="H2289" s="1" t="s">
        <v>27474</v>
      </c>
      <c r="I2289" s="1">
        <v>0</v>
      </c>
      <c r="J2289" s="1" t="s">
        <v>27474</v>
      </c>
      <c r="K2289" s="1">
        <f t="shared" si="140"/>
        <v>0</v>
      </c>
      <c r="L2289" s="2">
        <f>SUMIFS('Basin Total Well Counts'!B:B,'Basin Total Well Counts'!A:A,F2289)</f>
        <v>100308</v>
      </c>
      <c r="M2289" s="4">
        <f t="shared" si="141"/>
        <v>0</v>
      </c>
      <c r="N2289" s="2">
        <f>SUMIF('Basin Emissions'!A:A,F2289,'Basin Emissions'!B:B)</f>
        <v>7867.8947644</v>
      </c>
      <c r="O2289" s="8">
        <f t="shared" si="142"/>
        <v>0</v>
      </c>
      <c r="P2289" s="7">
        <f>SUMIF('Tool Pneumatics CH4 VOC BTEX'!B:B,A2289,'Tool Pneumatics CH4 VOC BTEX'!F:F)</f>
        <v>98.321823120117202</v>
      </c>
      <c r="Q2289" s="14">
        <f t="shared" si="143"/>
        <v>0</v>
      </c>
      <c r="R2289" s="16">
        <f>SUMIF('Tool Pneumatics CH4 VOC BTEX'!B:B,A2289,'Tool Pneumatics CH4 VOC BTEX'!H:H)*Q2289</f>
        <v>0</v>
      </c>
      <c r="S2289" s="16">
        <f>SUMIF('Tool Pneumatics CH4 VOC BTEX'!B:B,A2289,'Tool Pneumatics CH4 VOC BTEX'!J:J)*Q2289</f>
        <v>0</v>
      </c>
      <c r="T2289" s="16">
        <f>SUMIF('Tool Pneumatics CH4 VOC BTEX'!B:B,A2289,'Tool Pneumatics CH4 VOC BTEX'!L:L)*Q2289</f>
        <v>0</v>
      </c>
      <c r="U2289" s="16">
        <f>SUMIF('Tool Pneumatics CH4 VOC BTEX'!B:B,A2289,'Tool Pneumatics CH4 VOC BTEX'!N:N)*Q2289</f>
        <v>0</v>
      </c>
    </row>
    <row r="2290" spans="1:21" x14ac:dyDescent="0.25">
      <c r="A2290" s="1" t="s">
        <v>5442</v>
      </c>
      <c r="B2290" s="1" t="s">
        <v>1501</v>
      </c>
      <c r="C2290" s="1" t="s">
        <v>1544</v>
      </c>
      <c r="D2290" s="3" t="s">
        <v>6102</v>
      </c>
      <c r="E2290" s="3" t="s">
        <v>23961</v>
      </c>
      <c r="F2290" s="1" t="s">
        <v>1015</v>
      </c>
      <c r="G2290" s="1">
        <v>0</v>
      </c>
      <c r="H2290" s="1" t="s">
        <v>27474</v>
      </c>
      <c r="I2290" s="1">
        <v>0</v>
      </c>
      <c r="J2290" s="1" t="s">
        <v>27474</v>
      </c>
      <c r="K2290" s="1">
        <f t="shared" si="140"/>
        <v>0</v>
      </c>
      <c r="L2290" s="2">
        <f>SUMIFS('Basin Total Well Counts'!B:B,'Basin Total Well Counts'!A:A,F2290)</f>
        <v>100308</v>
      </c>
      <c r="M2290" s="4">
        <f t="shared" si="141"/>
        <v>0</v>
      </c>
      <c r="N2290" s="2">
        <f>SUMIF('Basin Emissions'!A:A,F2290,'Basin Emissions'!B:B)</f>
        <v>7867.8947644</v>
      </c>
      <c r="O2290" s="8">
        <f t="shared" si="142"/>
        <v>0</v>
      </c>
      <c r="P2290" s="7">
        <f>SUMIF('Tool Pneumatics CH4 VOC BTEX'!B:B,A2290,'Tool Pneumatics CH4 VOC BTEX'!F:F)</f>
        <v>98.321823120117202</v>
      </c>
      <c r="Q2290" s="14">
        <f t="shared" si="143"/>
        <v>0</v>
      </c>
      <c r="R2290" s="16">
        <f>SUMIF('Tool Pneumatics CH4 VOC BTEX'!B:B,A2290,'Tool Pneumatics CH4 VOC BTEX'!H:H)*Q2290</f>
        <v>0</v>
      </c>
      <c r="S2290" s="16">
        <f>SUMIF('Tool Pneumatics CH4 VOC BTEX'!B:B,A2290,'Tool Pneumatics CH4 VOC BTEX'!J:J)*Q2290</f>
        <v>0</v>
      </c>
      <c r="T2290" s="16">
        <f>SUMIF('Tool Pneumatics CH4 VOC BTEX'!B:B,A2290,'Tool Pneumatics CH4 VOC BTEX'!L:L)*Q2290</f>
        <v>0</v>
      </c>
      <c r="U2290" s="16">
        <f>SUMIF('Tool Pneumatics CH4 VOC BTEX'!B:B,A2290,'Tool Pneumatics CH4 VOC BTEX'!N:N)*Q2290</f>
        <v>0</v>
      </c>
    </row>
    <row r="2291" spans="1:21" x14ac:dyDescent="0.25">
      <c r="A2291" s="1" t="s">
        <v>5443</v>
      </c>
      <c r="B2291" s="1" t="s">
        <v>1501</v>
      </c>
      <c r="C2291" s="1" t="s">
        <v>1626</v>
      </c>
      <c r="D2291" s="3" t="s">
        <v>3071</v>
      </c>
      <c r="E2291" s="3" t="s">
        <v>23961</v>
      </c>
      <c r="F2291" s="1" t="s">
        <v>2240</v>
      </c>
      <c r="G2291" s="1">
        <v>0</v>
      </c>
      <c r="H2291" s="1" t="s">
        <v>27474</v>
      </c>
      <c r="I2291" s="1">
        <v>0</v>
      </c>
      <c r="J2291" s="1" t="s">
        <v>27474</v>
      </c>
      <c r="K2291" s="1">
        <f t="shared" si="140"/>
        <v>0</v>
      </c>
      <c r="L2291" s="2">
        <f>SUMIFS('Basin Total Well Counts'!B:B,'Basin Total Well Counts'!A:A,F2291)</f>
        <v>0</v>
      </c>
      <c r="M2291" s="4">
        <f t="shared" si="141"/>
        <v>0</v>
      </c>
      <c r="N2291" s="2">
        <f>SUMIF('Basin Emissions'!A:A,F2291,'Basin Emissions'!B:B)</f>
        <v>1897.7414753999999</v>
      </c>
      <c r="O2291" s="8">
        <f t="shared" si="142"/>
        <v>0</v>
      </c>
      <c r="P2291" s="7">
        <f>SUMIF('Tool Pneumatics CH4 VOC BTEX'!B:B,A2291,'Tool Pneumatics CH4 VOC BTEX'!F:F)</f>
        <v>98.321823120117202</v>
      </c>
      <c r="Q2291" s="14">
        <f t="shared" si="143"/>
        <v>0</v>
      </c>
      <c r="R2291" s="16">
        <f>SUMIF('Tool Pneumatics CH4 VOC BTEX'!B:B,A2291,'Tool Pneumatics CH4 VOC BTEX'!H:H)*Q2291</f>
        <v>0</v>
      </c>
      <c r="S2291" s="16">
        <f>SUMIF('Tool Pneumatics CH4 VOC BTEX'!B:B,A2291,'Tool Pneumatics CH4 VOC BTEX'!J:J)*Q2291</f>
        <v>0</v>
      </c>
      <c r="T2291" s="16">
        <f>SUMIF('Tool Pneumatics CH4 VOC BTEX'!B:B,A2291,'Tool Pneumatics CH4 VOC BTEX'!L:L)*Q2291</f>
        <v>0</v>
      </c>
      <c r="U2291" s="16">
        <f>SUMIF('Tool Pneumatics CH4 VOC BTEX'!B:B,A2291,'Tool Pneumatics CH4 VOC BTEX'!N:N)*Q2291</f>
        <v>0</v>
      </c>
    </row>
    <row r="2292" spans="1:21" x14ac:dyDescent="0.25">
      <c r="A2292" s="1" t="s">
        <v>5444</v>
      </c>
      <c r="B2292" s="1" t="s">
        <v>1501</v>
      </c>
      <c r="C2292" s="1" t="s">
        <v>2160</v>
      </c>
      <c r="D2292" s="3" t="s">
        <v>2535</v>
      </c>
      <c r="E2292" s="3" t="s">
        <v>23961</v>
      </c>
      <c r="F2292" s="1" t="s">
        <v>1015</v>
      </c>
      <c r="G2292" s="1">
        <v>0</v>
      </c>
      <c r="H2292" s="1" t="s">
        <v>27474</v>
      </c>
      <c r="I2292" s="1">
        <v>0</v>
      </c>
      <c r="J2292" s="1" t="s">
        <v>27474</v>
      </c>
      <c r="K2292" s="1">
        <f t="shared" si="140"/>
        <v>0</v>
      </c>
      <c r="L2292" s="2">
        <f>SUMIFS('Basin Total Well Counts'!B:B,'Basin Total Well Counts'!A:A,F2292)</f>
        <v>100308</v>
      </c>
      <c r="M2292" s="4">
        <f t="shared" si="141"/>
        <v>0</v>
      </c>
      <c r="N2292" s="2">
        <f>SUMIF('Basin Emissions'!A:A,F2292,'Basin Emissions'!B:B)</f>
        <v>7867.8947644</v>
      </c>
      <c r="O2292" s="8">
        <f t="shared" si="142"/>
        <v>0</v>
      </c>
      <c r="P2292" s="7">
        <f>SUMIF('Tool Pneumatics CH4 VOC BTEX'!B:B,A2292,'Tool Pneumatics CH4 VOC BTEX'!F:F)</f>
        <v>98.321823120117202</v>
      </c>
      <c r="Q2292" s="14">
        <f t="shared" si="143"/>
        <v>0</v>
      </c>
      <c r="R2292" s="16">
        <f>SUMIF('Tool Pneumatics CH4 VOC BTEX'!B:B,A2292,'Tool Pneumatics CH4 VOC BTEX'!H:H)*Q2292</f>
        <v>0</v>
      </c>
      <c r="S2292" s="16">
        <f>SUMIF('Tool Pneumatics CH4 VOC BTEX'!B:B,A2292,'Tool Pneumatics CH4 VOC BTEX'!J:J)*Q2292</f>
        <v>0</v>
      </c>
      <c r="T2292" s="16">
        <f>SUMIF('Tool Pneumatics CH4 VOC BTEX'!B:B,A2292,'Tool Pneumatics CH4 VOC BTEX'!L:L)*Q2292</f>
        <v>0</v>
      </c>
      <c r="U2292" s="16">
        <f>SUMIF('Tool Pneumatics CH4 VOC BTEX'!B:B,A2292,'Tool Pneumatics CH4 VOC BTEX'!N:N)*Q2292</f>
        <v>0</v>
      </c>
    </row>
    <row r="2293" spans="1:21" x14ac:dyDescent="0.25">
      <c r="A2293" s="1" t="s">
        <v>5445</v>
      </c>
      <c r="B2293" s="1" t="s">
        <v>1501</v>
      </c>
      <c r="C2293" s="1" t="s">
        <v>1716</v>
      </c>
      <c r="D2293" s="3" t="s">
        <v>6105</v>
      </c>
      <c r="E2293" s="3" t="s">
        <v>23961</v>
      </c>
      <c r="F2293" s="1" t="s">
        <v>1015</v>
      </c>
      <c r="G2293" s="1">
        <v>0</v>
      </c>
      <c r="H2293" s="1" t="s">
        <v>27474</v>
      </c>
      <c r="I2293" s="1">
        <v>0</v>
      </c>
      <c r="J2293" s="1" t="s">
        <v>27474</v>
      </c>
      <c r="K2293" s="1">
        <f t="shared" si="140"/>
        <v>0</v>
      </c>
      <c r="L2293" s="2">
        <f>SUMIFS('Basin Total Well Counts'!B:B,'Basin Total Well Counts'!A:A,F2293)</f>
        <v>100308</v>
      </c>
      <c r="M2293" s="4">
        <f t="shared" si="141"/>
        <v>0</v>
      </c>
      <c r="N2293" s="2">
        <f>SUMIF('Basin Emissions'!A:A,F2293,'Basin Emissions'!B:B)</f>
        <v>7867.8947644</v>
      </c>
      <c r="O2293" s="8">
        <f t="shared" si="142"/>
        <v>0</v>
      </c>
      <c r="P2293" s="7">
        <f>SUMIF('Tool Pneumatics CH4 VOC BTEX'!B:B,A2293,'Tool Pneumatics CH4 VOC BTEX'!F:F)</f>
        <v>98.321823120117202</v>
      </c>
      <c r="Q2293" s="14">
        <f t="shared" si="143"/>
        <v>0</v>
      </c>
      <c r="R2293" s="16">
        <f>SUMIF('Tool Pneumatics CH4 VOC BTEX'!B:B,A2293,'Tool Pneumatics CH4 VOC BTEX'!H:H)*Q2293</f>
        <v>0</v>
      </c>
      <c r="S2293" s="16">
        <f>SUMIF('Tool Pneumatics CH4 VOC BTEX'!B:B,A2293,'Tool Pneumatics CH4 VOC BTEX'!J:J)*Q2293</f>
        <v>0</v>
      </c>
      <c r="T2293" s="16">
        <f>SUMIF('Tool Pneumatics CH4 VOC BTEX'!B:B,A2293,'Tool Pneumatics CH4 VOC BTEX'!L:L)*Q2293</f>
        <v>0</v>
      </c>
      <c r="U2293" s="16">
        <f>SUMIF('Tool Pneumatics CH4 VOC BTEX'!B:B,A2293,'Tool Pneumatics CH4 VOC BTEX'!N:N)*Q2293</f>
        <v>0</v>
      </c>
    </row>
    <row r="2294" spans="1:21" x14ac:dyDescent="0.25">
      <c r="A2294" s="1" t="s">
        <v>5446</v>
      </c>
      <c r="B2294" s="1" t="s">
        <v>1501</v>
      </c>
      <c r="C2294" s="1" t="s">
        <v>1596</v>
      </c>
      <c r="D2294" s="3" t="s">
        <v>4711</v>
      </c>
      <c r="E2294" s="3" t="s">
        <v>23961</v>
      </c>
      <c r="F2294" s="1" t="s">
        <v>1015</v>
      </c>
      <c r="G2294" s="1">
        <v>0</v>
      </c>
      <c r="H2294" s="1" t="s">
        <v>27474</v>
      </c>
      <c r="I2294" s="1">
        <v>0</v>
      </c>
      <c r="J2294" s="1" t="s">
        <v>27474</v>
      </c>
      <c r="K2294" s="1">
        <f t="shared" si="140"/>
        <v>0</v>
      </c>
      <c r="L2294" s="2">
        <f>SUMIFS('Basin Total Well Counts'!B:B,'Basin Total Well Counts'!A:A,F2294)</f>
        <v>100308</v>
      </c>
      <c r="M2294" s="4">
        <f t="shared" si="141"/>
        <v>0</v>
      </c>
      <c r="N2294" s="2">
        <f>SUMIF('Basin Emissions'!A:A,F2294,'Basin Emissions'!B:B)</f>
        <v>7867.8947644</v>
      </c>
      <c r="O2294" s="8">
        <f t="shared" si="142"/>
        <v>0</v>
      </c>
      <c r="P2294" s="7">
        <f>SUMIF('Tool Pneumatics CH4 VOC BTEX'!B:B,A2294,'Tool Pneumatics CH4 VOC BTEX'!F:F)</f>
        <v>98.321823120117202</v>
      </c>
      <c r="Q2294" s="14">
        <f t="shared" si="143"/>
        <v>0</v>
      </c>
      <c r="R2294" s="16">
        <f>SUMIF('Tool Pneumatics CH4 VOC BTEX'!B:B,A2294,'Tool Pneumatics CH4 VOC BTEX'!H:H)*Q2294</f>
        <v>0</v>
      </c>
      <c r="S2294" s="16">
        <f>SUMIF('Tool Pneumatics CH4 VOC BTEX'!B:B,A2294,'Tool Pneumatics CH4 VOC BTEX'!J:J)*Q2294</f>
        <v>0</v>
      </c>
      <c r="T2294" s="16">
        <f>SUMIF('Tool Pneumatics CH4 VOC BTEX'!B:B,A2294,'Tool Pneumatics CH4 VOC BTEX'!L:L)*Q2294</f>
        <v>0</v>
      </c>
      <c r="U2294" s="16">
        <f>SUMIF('Tool Pneumatics CH4 VOC BTEX'!B:B,A2294,'Tool Pneumatics CH4 VOC BTEX'!N:N)*Q2294</f>
        <v>0</v>
      </c>
    </row>
    <row r="2295" spans="1:21" x14ac:dyDescent="0.25">
      <c r="A2295" s="1" t="s">
        <v>5447</v>
      </c>
      <c r="B2295" s="1" t="s">
        <v>1501</v>
      </c>
      <c r="C2295" s="1" t="s">
        <v>1676</v>
      </c>
      <c r="D2295" s="3" t="s">
        <v>6105</v>
      </c>
      <c r="E2295" s="3" t="s">
        <v>23961</v>
      </c>
      <c r="F2295" s="1" t="s">
        <v>1015</v>
      </c>
      <c r="G2295" s="1">
        <v>0</v>
      </c>
      <c r="H2295" s="1" t="s">
        <v>27474</v>
      </c>
      <c r="I2295" s="1">
        <v>0</v>
      </c>
      <c r="J2295" s="1" t="s">
        <v>27474</v>
      </c>
      <c r="K2295" s="1">
        <f t="shared" si="140"/>
        <v>0</v>
      </c>
      <c r="L2295" s="2">
        <f>SUMIFS('Basin Total Well Counts'!B:B,'Basin Total Well Counts'!A:A,F2295)</f>
        <v>100308</v>
      </c>
      <c r="M2295" s="4">
        <f t="shared" si="141"/>
        <v>0</v>
      </c>
      <c r="N2295" s="2">
        <f>SUMIF('Basin Emissions'!A:A,F2295,'Basin Emissions'!B:B)</f>
        <v>7867.8947644</v>
      </c>
      <c r="O2295" s="8">
        <f t="shared" si="142"/>
        <v>0</v>
      </c>
      <c r="P2295" s="7">
        <f>SUMIF('Tool Pneumatics CH4 VOC BTEX'!B:B,A2295,'Tool Pneumatics CH4 VOC BTEX'!F:F)</f>
        <v>98.321823120117202</v>
      </c>
      <c r="Q2295" s="14">
        <f t="shared" si="143"/>
        <v>0</v>
      </c>
      <c r="R2295" s="16">
        <f>SUMIF('Tool Pneumatics CH4 VOC BTEX'!B:B,A2295,'Tool Pneumatics CH4 VOC BTEX'!H:H)*Q2295</f>
        <v>0</v>
      </c>
      <c r="S2295" s="16">
        <f>SUMIF('Tool Pneumatics CH4 VOC BTEX'!B:B,A2295,'Tool Pneumatics CH4 VOC BTEX'!J:J)*Q2295</f>
        <v>0</v>
      </c>
      <c r="T2295" s="16">
        <f>SUMIF('Tool Pneumatics CH4 VOC BTEX'!B:B,A2295,'Tool Pneumatics CH4 VOC BTEX'!L:L)*Q2295</f>
        <v>0</v>
      </c>
      <c r="U2295" s="16">
        <f>SUMIF('Tool Pneumatics CH4 VOC BTEX'!B:B,A2295,'Tool Pneumatics CH4 VOC BTEX'!N:N)*Q2295</f>
        <v>0</v>
      </c>
    </row>
    <row r="2296" spans="1:21" x14ac:dyDescent="0.25">
      <c r="A2296" s="1" t="s">
        <v>5448</v>
      </c>
      <c r="B2296" s="1" t="s">
        <v>1501</v>
      </c>
      <c r="C2296" s="1" t="s">
        <v>1747</v>
      </c>
      <c r="D2296" s="3" t="s">
        <v>4711</v>
      </c>
      <c r="E2296" s="3" t="s">
        <v>23961</v>
      </c>
      <c r="F2296" s="1" t="s">
        <v>2240</v>
      </c>
      <c r="G2296" s="1">
        <v>0</v>
      </c>
      <c r="H2296" s="1" t="s">
        <v>27474</v>
      </c>
      <c r="I2296" s="1">
        <v>0</v>
      </c>
      <c r="J2296" s="1" t="s">
        <v>27474</v>
      </c>
      <c r="K2296" s="1">
        <f t="shared" si="140"/>
        <v>0</v>
      </c>
      <c r="L2296" s="2">
        <f>SUMIFS('Basin Total Well Counts'!B:B,'Basin Total Well Counts'!A:A,F2296)</f>
        <v>0</v>
      </c>
      <c r="M2296" s="4">
        <f t="shared" si="141"/>
        <v>0</v>
      </c>
      <c r="N2296" s="2">
        <f>SUMIF('Basin Emissions'!A:A,F2296,'Basin Emissions'!B:B)</f>
        <v>1897.7414753999999</v>
      </c>
      <c r="O2296" s="8">
        <f t="shared" si="142"/>
        <v>0</v>
      </c>
      <c r="P2296" s="7">
        <f>SUMIF('Tool Pneumatics CH4 VOC BTEX'!B:B,A2296,'Tool Pneumatics CH4 VOC BTEX'!F:F)</f>
        <v>98.321823120117202</v>
      </c>
      <c r="Q2296" s="14">
        <f t="shared" si="143"/>
        <v>0</v>
      </c>
      <c r="R2296" s="16">
        <f>SUMIF('Tool Pneumatics CH4 VOC BTEX'!B:B,A2296,'Tool Pneumatics CH4 VOC BTEX'!H:H)*Q2296</f>
        <v>0</v>
      </c>
      <c r="S2296" s="16">
        <f>SUMIF('Tool Pneumatics CH4 VOC BTEX'!B:B,A2296,'Tool Pneumatics CH4 VOC BTEX'!J:J)*Q2296</f>
        <v>0</v>
      </c>
      <c r="T2296" s="16">
        <f>SUMIF('Tool Pneumatics CH4 VOC BTEX'!B:B,A2296,'Tool Pneumatics CH4 VOC BTEX'!L:L)*Q2296</f>
        <v>0</v>
      </c>
      <c r="U2296" s="16">
        <f>SUMIF('Tool Pneumatics CH4 VOC BTEX'!B:B,A2296,'Tool Pneumatics CH4 VOC BTEX'!N:N)*Q2296</f>
        <v>0</v>
      </c>
    </row>
    <row r="2297" spans="1:21" x14ac:dyDescent="0.25">
      <c r="A2297" s="1" t="s">
        <v>5449</v>
      </c>
      <c r="B2297" s="1" t="s">
        <v>1501</v>
      </c>
      <c r="C2297" s="1" t="s">
        <v>1783</v>
      </c>
      <c r="D2297" s="3" t="s">
        <v>2647</v>
      </c>
      <c r="E2297" s="3" t="s">
        <v>23961</v>
      </c>
      <c r="F2297" s="1" t="s">
        <v>3659</v>
      </c>
      <c r="G2297" s="1">
        <v>0</v>
      </c>
      <c r="H2297" s="1" t="s">
        <v>27474</v>
      </c>
      <c r="I2297" s="1">
        <v>0</v>
      </c>
      <c r="J2297" s="1" t="s">
        <v>27474</v>
      </c>
      <c r="K2297" s="1">
        <f t="shared" si="140"/>
        <v>0</v>
      </c>
      <c r="L2297" s="2">
        <f>SUMIFS('Basin Total Well Counts'!B:B,'Basin Total Well Counts'!A:A,F2297)</f>
        <v>49164</v>
      </c>
      <c r="M2297" s="4">
        <f t="shared" si="141"/>
        <v>0</v>
      </c>
      <c r="N2297" s="2">
        <f>SUMIF('Basin Emissions'!A:A,F2297,'Basin Emissions'!B:B)</f>
        <v>2442.1369048000001</v>
      </c>
      <c r="O2297" s="8">
        <f t="shared" si="142"/>
        <v>0</v>
      </c>
      <c r="P2297" s="7">
        <f>SUMIF('Tool Pneumatics CH4 VOC BTEX'!B:B,A2297,'Tool Pneumatics CH4 VOC BTEX'!F:F)</f>
        <v>98.321823120117202</v>
      </c>
      <c r="Q2297" s="14">
        <f t="shared" si="143"/>
        <v>0</v>
      </c>
      <c r="R2297" s="16">
        <f>SUMIF('Tool Pneumatics CH4 VOC BTEX'!B:B,A2297,'Tool Pneumatics CH4 VOC BTEX'!H:H)*Q2297</f>
        <v>0</v>
      </c>
      <c r="S2297" s="16">
        <f>SUMIF('Tool Pneumatics CH4 VOC BTEX'!B:B,A2297,'Tool Pneumatics CH4 VOC BTEX'!J:J)*Q2297</f>
        <v>0</v>
      </c>
      <c r="T2297" s="16">
        <f>SUMIF('Tool Pneumatics CH4 VOC BTEX'!B:B,A2297,'Tool Pneumatics CH4 VOC BTEX'!L:L)*Q2297</f>
        <v>0</v>
      </c>
      <c r="U2297" s="16">
        <f>SUMIF('Tool Pneumatics CH4 VOC BTEX'!B:B,A2297,'Tool Pneumatics CH4 VOC BTEX'!N:N)*Q2297</f>
        <v>0</v>
      </c>
    </row>
    <row r="2298" spans="1:21" x14ac:dyDescent="0.25">
      <c r="A2298" s="1" t="s">
        <v>5450</v>
      </c>
      <c r="B2298" s="1" t="s">
        <v>1501</v>
      </c>
      <c r="C2298" s="1" t="s">
        <v>1724</v>
      </c>
      <c r="D2298" s="3" t="s">
        <v>6102</v>
      </c>
      <c r="E2298" s="3" t="s">
        <v>23961</v>
      </c>
      <c r="F2298" s="1" t="s">
        <v>1015</v>
      </c>
      <c r="G2298" s="1">
        <v>435</v>
      </c>
      <c r="H2298" s="1" t="s">
        <v>27474</v>
      </c>
      <c r="I2298" s="1">
        <v>0</v>
      </c>
      <c r="J2298" s="1" t="s">
        <v>27474</v>
      </c>
      <c r="K2298" s="1">
        <f t="shared" si="140"/>
        <v>435</v>
      </c>
      <c r="L2298" s="2">
        <f>SUMIFS('Basin Total Well Counts'!B:B,'Basin Total Well Counts'!A:A,F2298)</f>
        <v>100308</v>
      </c>
      <c r="M2298" s="4">
        <f t="shared" si="141"/>
        <v>4.3366431391314748E-3</v>
      </c>
      <c r="N2298" s="2">
        <f>SUMIF('Basin Emissions'!A:A,F2298,'Basin Emissions'!B:B)</f>
        <v>7867.8947644</v>
      </c>
      <c r="O2298" s="8">
        <f t="shared" si="142"/>
        <v>34.120251849443711</v>
      </c>
      <c r="P2298" s="7">
        <f>SUMIF('Tool Pneumatics CH4 VOC BTEX'!B:B,A2298,'Tool Pneumatics CH4 VOC BTEX'!F:F)</f>
        <v>320.9755859375</v>
      </c>
      <c r="Q2298" s="14">
        <f t="shared" si="143"/>
        <v>0.11717636873779344</v>
      </c>
      <c r="R2298" s="16">
        <f>SUMIF('Tool Pneumatics CH4 VOC BTEX'!B:B,A2298,'Tool Pneumatics CH4 VOC BTEX'!H:H)*Q2298</f>
        <v>5.3198072706029818E-4</v>
      </c>
      <c r="S2298" s="16">
        <f>SUMIF('Tool Pneumatics CH4 VOC BTEX'!B:B,A2298,'Tool Pneumatics CH4 VOC BTEX'!J:J)*Q2298</f>
        <v>3.011432758211613E-5</v>
      </c>
      <c r="T2298" s="16">
        <f>SUMIF('Tool Pneumatics CH4 VOC BTEX'!B:B,A2298,'Tool Pneumatics CH4 VOC BTEX'!L:L)*Q2298</f>
        <v>4.7432995117586139E-4</v>
      </c>
      <c r="U2298" s="16">
        <f>SUMIF('Tool Pneumatics CH4 VOC BTEX'!B:B,A2298,'Tool Pneumatics CH4 VOC BTEX'!N:N)*Q2298</f>
        <v>1.3463564977762106E-4</v>
      </c>
    </row>
    <row r="2299" spans="1:21" x14ac:dyDescent="0.25">
      <c r="A2299" s="1" t="s">
        <v>5451</v>
      </c>
      <c r="B2299" s="1" t="s">
        <v>1501</v>
      </c>
      <c r="C2299" s="1" t="s">
        <v>1543</v>
      </c>
      <c r="D2299" s="3" t="s">
        <v>2721</v>
      </c>
      <c r="E2299" s="3" t="s">
        <v>23961</v>
      </c>
      <c r="F2299" s="1" t="s">
        <v>1015</v>
      </c>
      <c r="G2299" s="1">
        <v>0</v>
      </c>
      <c r="H2299" s="1" t="s">
        <v>27474</v>
      </c>
      <c r="I2299" s="1">
        <v>0</v>
      </c>
      <c r="J2299" s="1" t="s">
        <v>27474</v>
      </c>
      <c r="K2299" s="1">
        <f t="shared" si="140"/>
        <v>0</v>
      </c>
      <c r="L2299" s="2">
        <f>SUMIFS('Basin Total Well Counts'!B:B,'Basin Total Well Counts'!A:A,F2299)</f>
        <v>100308</v>
      </c>
      <c r="M2299" s="4">
        <f t="shared" si="141"/>
        <v>0</v>
      </c>
      <c r="N2299" s="2">
        <f>SUMIF('Basin Emissions'!A:A,F2299,'Basin Emissions'!B:B)</f>
        <v>7867.8947644</v>
      </c>
      <c r="O2299" s="8">
        <f t="shared" si="142"/>
        <v>0</v>
      </c>
      <c r="P2299" s="7">
        <f>SUMIF('Tool Pneumatics CH4 VOC BTEX'!B:B,A2299,'Tool Pneumatics CH4 VOC BTEX'!F:F)</f>
        <v>98.321823120117202</v>
      </c>
      <c r="Q2299" s="14">
        <f t="shared" si="143"/>
        <v>0</v>
      </c>
      <c r="R2299" s="16">
        <f>SUMIF('Tool Pneumatics CH4 VOC BTEX'!B:B,A2299,'Tool Pneumatics CH4 VOC BTEX'!H:H)*Q2299</f>
        <v>0</v>
      </c>
      <c r="S2299" s="16">
        <f>SUMIF('Tool Pneumatics CH4 VOC BTEX'!B:B,A2299,'Tool Pneumatics CH4 VOC BTEX'!J:J)*Q2299</f>
        <v>0</v>
      </c>
      <c r="T2299" s="16">
        <f>SUMIF('Tool Pneumatics CH4 VOC BTEX'!B:B,A2299,'Tool Pneumatics CH4 VOC BTEX'!L:L)*Q2299</f>
        <v>0</v>
      </c>
      <c r="U2299" s="16">
        <f>SUMIF('Tool Pneumatics CH4 VOC BTEX'!B:B,A2299,'Tool Pneumatics CH4 VOC BTEX'!N:N)*Q2299</f>
        <v>0</v>
      </c>
    </row>
    <row r="2300" spans="1:21" x14ac:dyDescent="0.25">
      <c r="A2300" s="1" t="s">
        <v>5452</v>
      </c>
      <c r="B2300" s="1" t="s">
        <v>1501</v>
      </c>
      <c r="C2300" s="1" t="s">
        <v>5453</v>
      </c>
      <c r="D2300" s="3" t="s">
        <v>2721</v>
      </c>
      <c r="E2300" s="3" t="s">
        <v>23961</v>
      </c>
      <c r="F2300" s="1" t="s">
        <v>1015</v>
      </c>
      <c r="G2300" s="1">
        <v>0</v>
      </c>
      <c r="H2300" s="1" t="s">
        <v>27474</v>
      </c>
      <c r="I2300" s="1">
        <v>0</v>
      </c>
      <c r="J2300" s="1" t="s">
        <v>27474</v>
      </c>
      <c r="K2300" s="1">
        <f t="shared" si="140"/>
        <v>0</v>
      </c>
      <c r="L2300" s="2">
        <f>SUMIFS('Basin Total Well Counts'!B:B,'Basin Total Well Counts'!A:A,F2300)</f>
        <v>100308</v>
      </c>
      <c r="M2300" s="4">
        <f t="shared" si="141"/>
        <v>0</v>
      </c>
      <c r="N2300" s="2">
        <f>SUMIF('Basin Emissions'!A:A,F2300,'Basin Emissions'!B:B)</f>
        <v>7867.8947644</v>
      </c>
      <c r="O2300" s="8">
        <f t="shared" si="142"/>
        <v>0</v>
      </c>
      <c r="P2300" s="7">
        <f>SUMIF('Tool Pneumatics CH4 VOC BTEX'!B:B,A2300,'Tool Pneumatics CH4 VOC BTEX'!F:F)</f>
        <v>98.321823120117202</v>
      </c>
      <c r="Q2300" s="14">
        <f t="shared" si="143"/>
        <v>0</v>
      </c>
      <c r="R2300" s="16">
        <f>SUMIF('Tool Pneumatics CH4 VOC BTEX'!B:B,A2300,'Tool Pneumatics CH4 VOC BTEX'!H:H)*Q2300</f>
        <v>0</v>
      </c>
      <c r="S2300" s="16">
        <f>SUMIF('Tool Pneumatics CH4 VOC BTEX'!B:B,A2300,'Tool Pneumatics CH4 VOC BTEX'!J:J)*Q2300</f>
        <v>0</v>
      </c>
      <c r="T2300" s="16">
        <f>SUMIF('Tool Pneumatics CH4 VOC BTEX'!B:B,A2300,'Tool Pneumatics CH4 VOC BTEX'!L:L)*Q2300</f>
        <v>0</v>
      </c>
      <c r="U2300" s="16">
        <f>SUMIF('Tool Pneumatics CH4 VOC BTEX'!B:B,A2300,'Tool Pneumatics CH4 VOC BTEX'!N:N)*Q2300</f>
        <v>0</v>
      </c>
    </row>
    <row r="2301" spans="1:21" x14ac:dyDescent="0.25">
      <c r="A2301" s="1" t="s">
        <v>5454</v>
      </c>
      <c r="B2301" s="1" t="s">
        <v>1501</v>
      </c>
      <c r="C2301" s="1" t="s">
        <v>256</v>
      </c>
      <c r="D2301" s="3" t="s">
        <v>2721</v>
      </c>
      <c r="E2301" s="3" t="s">
        <v>23961</v>
      </c>
      <c r="F2301" s="1" t="s">
        <v>1015</v>
      </c>
      <c r="G2301" s="1">
        <v>39</v>
      </c>
      <c r="H2301" s="1" t="s">
        <v>27474</v>
      </c>
      <c r="I2301" s="1">
        <v>0</v>
      </c>
      <c r="J2301" s="1" t="s">
        <v>27474</v>
      </c>
      <c r="K2301" s="1">
        <f t="shared" si="140"/>
        <v>39</v>
      </c>
      <c r="L2301" s="2">
        <f>SUMIFS('Basin Total Well Counts'!B:B,'Basin Total Well Counts'!A:A,F2301)</f>
        <v>100308</v>
      </c>
      <c r="M2301" s="4">
        <f t="shared" si="141"/>
        <v>3.8880248833592535E-4</v>
      </c>
      <c r="N2301" s="2">
        <f>SUMIF('Basin Emissions'!A:A,F2301,'Basin Emissions'!B:B)</f>
        <v>7867.8947644</v>
      </c>
      <c r="O2301" s="8">
        <f t="shared" si="142"/>
        <v>3.0590570623639191</v>
      </c>
      <c r="P2301" s="7">
        <f>SUMIF('Tool Pneumatics CH4 VOC BTEX'!B:B,A2301,'Tool Pneumatics CH4 VOC BTEX'!F:F)</f>
        <v>98.321823120117202</v>
      </c>
      <c r="Q2301" s="14">
        <f t="shared" si="143"/>
        <v>3.4295525579547743E-2</v>
      </c>
      <c r="R2301" s="16">
        <f>SUMIF('Tool Pneumatics CH4 VOC BTEX'!B:B,A2301,'Tool Pneumatics CH4 VOC BTEX'!H:H)*Q2301</f>
        <v>1.5570168993330786E-4</v>
      </c>
      <c r="S2301" s="16">
        <f>SUMIF('Tool Pneumatics CH4 VOC BTEX'!B:B,A2301,'Tool Pneumatics CH4 VOC BTEX'!J:J)*Q2301</f>
        <v>8.8139503129203428E-6</v>
      </c>
      <c r="T2301" s="16">
        <f>SUMIF('Tool Pneumatics CH4 VOC BTEX'!B:B,A2301,'Tool Pneumatics CH4 VOC BTEX'!L:L)*Q2301</f>
        <v>1.388282906265774E-4</v>
      </c>
      <c r="U2301" s="16">
        <f>SUMIF('Tool Pneumatics CH4 VOC BTEX'!B:B,A2301,'Tool Pneumatics CH4 VOC BTEX'!N:N)*Q2301</f>
        <v>3.940555950491887E-5</v>
      </c>
    </row>
    <row r="2302" spans="1:21" x14ac:dyDescent="0.25">
      <c r="A2302" s="1" t="s">
        <v>5455</v>
      </c>
      <c r="B2302" s="1" t="s">
        <v>1501</v>
      </c>
      <c r="C2302" s="1" t="s">
        <v>2149</v>
      </c>
      <c r="D2302" s="3" t="s">
        <v>2721</v>
      </c>
      <c r="E2302" s="3" t="s">
        <v>23961</v>
      </c>
      <c r="F2302" s="1" t="s">
        <v>1015</v>
      </c>
      <c r="G2302" s="1">
        <v>110</v>
      </c>
      <c r="H2302" s="1" t="s">
        <v>27474</v>
      </c>
      <c r="I2302" s="1">
        <v>0</v>
      </c>
      <c r="J2302" s="1" t="s">
        <v>27474</v>
      </c>
      <c r="K2302" s="1">
        <f t="shared" si="140"/>
        <v>110</v>
      </c>
      <c r="L2302" s="2">
        <f>SUMIFS('Basin Total Well Counts'!B:B,'Basin Total Well Counts'!A:A,F2302)</f>
        <v>100308</v>
      </c>
      <c r="M2302" s="4">
        <f t="shared" si="141"/>
        <v>1.0966224029987637E-3</v>
      </c>
      <c r="N2302" s="2">
        <f>SUMIF('Basin Emissions'!A:A,F2302,'Basin Emissions'!B:B)</f>
        <v>7867.8947644</v>
      </c>
      <c r="O2302" s="8">
        <f t="shared" si="142"/>
        <v>8.6281096630777192</v>
      </c>
      <c r="P2302" s="7">
        <f>SUMIF('Tool Pneumatics CH4 VOC BTEX'!B:B,A2302,'Tool Pneumatics CH4 VOC BTEX'!F:F)</f>
        <v>281.184326171875</v>
      </c>
      <c r="Q2302" s="14">
        <f t="shared" si="143"/>
        <v>3.382395246240389E-2</v>
      </c>
      <c r="R2302" s="16">
        <f>SUMIF('Tool Pneumatics CH4 VOC BTEX'!B:B,A2302,'Tool Pneumatics CH4 VOC BTEX'!H:H)*Q2302</f>
        <v>1.5356074792919399E-4</v>
      </c>
      <c r="S2302" s="16">
        <f>SUMIF('Tool Pneumatics CH4 VOC BTEX'!B:B,A2302,'Tool Pneumatics CH4 VOC BTEX'!J:J)*Q2302</f>
        <v>8.692756018528377E-6</v>
      </c>
      <c r="T2302" s="16">
        <f>SUMIF('Tool Pneumatics CH4 VOC BTEX'!B:B,A2302,'Tool Pneumatics CH4 VOC BTEX'!L:L)*Q2302</f>
        <v>1.369193626060204E-4</v>
      </c>
      <c r="U2302" s="16">
        <f>SUMIF('Tool Pneumatics CH4 VOC BTEX'!B:B,A2302,'Tool Pneumatics CH4 VOC BTEX'!N:N)*Q2302</f>
        <v>3.8863721984877655E-5</v>
      </c>
    </row>
    <row r="2303" spans="1:21" x14ac:dyDescent="0.25">
      <c r="A2303" s="1" t="s">
        <v>5456</v>
      </c>
      <c r="B2303" s="1" t="s">
        <v>1501</v>
      </c>
      <c r="C2303" s="1" t="s">
        <v>5457</v>
      </c>
      <c r="D2303" s="3" t="s">
        <v>2721</v>
      </c>
      <c r="E2303" s="3" t="s">
        <v>23961</v>
      </c>
      <c r="F2303" s="1" t="s">
        <v>1015</v>
      </c>
      <c r="G2303" s="1">
        <v>1756</v>
      </c>
      <c r="H2303" s="1" t="s">
        <v>27474</v>
      </c>
      <c r="I2303" s="1">
        <v>0</v>
      </c>
      <c r="J2303" s="1" t="s">
        <v>27474</v>
      </c>
      <c r="K2303" s="1">
        <f t="shared" si="140"/>
        <v>1756</v>
      </c>
      <c r="L2303" s="2">
        <f>SUMIFS('Basin Total Well Counts'!B:B,'Basin Total Well Counts'!A:A,F2303)</f>
        <v>100308</v>
      </c>
      <c r="M2303" s="4">
        <f t="shared" si="141"/>
        <v>1.7506081269689357E-2</v>
      </c>
      <c r="N2303" s="2">
        <f>SUMIF('Basin Emissions'!A:A,F2303,'Basin Emissions'!B:B)</f>
        <v>7867.8947644</v>
      </c>
      <c r="O2303" s="8">
        <f t="shared" si="142"/>
        <v>137.73600516694981</v>
      </c>
      <c r="P2303" s="7">
        <f>SUMIF('Tool Pneumatics CH4 VOC BTEX'!B:B,A2303,'Tool Pneumatics CH4 VOC BTEX'!F:F)</f>
        <v>362.62368774414102</v>
      </c>
      <c r="Q2303" s="14">
        <f t="shared" si="143"/>
        <v>0.41868858441110451</v>
      </c>
      <c r="R2303" s="16">
        <f>SUMIF('Tool Pneumatics CH4 VOC BTEX'!B:B,A2303,'Tool Pneumatics CH4 VOC BTEX'!H:H)*Q2303</f>
        <v>1.9008462196441738E-3</v>
      </c>
      <c r="S2303" s="16">
        <f>SUMIF('Tool Pneumatics CH4 VOC BTEX'!B:B,A2303,'Tool Pneumatics CH4 VOC BTEX'!J:J)*Q2303</f>
        <v>1.0760296911114123E-4</v>
      </c>
      <c r="T2303" s="16">
        <f>SUMIF('Tool Pneumatics CH4 VOC BTEX'!B:B,A2303,'Tool Pneumatics CH4 VOC BTEX'!L:L)*Q2303</f>
        <v>1.694851427304518E-3</v>
      </c>
      <c r="U2303" s="16">
        <f>SUMIF('Tool Pneumatics CH4 VOC BTEX'!B:B,A2303,'Tool Pneumatics CH4 VOC BTEX'!N:N)*Q2303</f>
        <v>4.8107319098445481E-4</v>
      </c>
    </row>
    <row r="2304" spans="1:21" x14ac:dyDescent="0.25">
      <c r="A2304" s="1" t="s">
        <v>5458</v>
      </c>
      <c r="B2304" s="1" t="s">
        <v>1501</v>
      </c>
      <c r="C2304" s="1" t="s">
        <v>1641</v>
      </c>
      <c r="D2304" s="3" t="s">
        <v>2721</v>
      </c>
      <c r="E2304" s="3" t="s">
        <v>23961</v>
      </c>
      <c r="F2304" s="1" t="s">
        <v>1015</v>
      </c>
      <c r="G2304" s="1">
        <v>732</v>
      </c>
      <c r="H2304" s="1" t="s">
        <v>27474</v>
      </c>
      <c r="I2304" s="1">
        <v>0</v>
      </c>
      <c r="J2304" s="1" t="s">
        <v>27474</v>
      </c>
      <c r="K2304" s="1">
        <f t="shared" si="140"/>
        <v>732</v>
      </c>
      <c r="L2304" s="2">
        <f>SUMIFS('Basin Total Well Counts'!B:B,'Basin Total Well Counts'!A:A,F2304)</f>
        <v>100308</v>
      </c>
      <c r="M2304" s="4">
        <f t="shared" si="141"/>
        <v>7.2975236272281377E-3</v>
      </c>
      <c r="N2304" s="2">
        <f>SUMIF('Basin Emissions'!A:A,F2304,'Basin Emissions'!B:B)</f>
        <v>7867.8947644</v>
      </c>
      <c r="O2304" s="8">
        <f t="shared" si="142"/>
        <v>57.416147939753564</v>
      </c>
      <c r="P2304" s="7">
        <f>SUMIF('Tool Pneumatics CH4 VOC BTEX'!B:B,A2304,'Tool Pneumatics CH4 VOC BTEX'!F:F)</f>
        <v>412.883056640625</v>
      </c>
      <c r="Q2304" s="14">
        <f t="shared" si="143"/>
        <v>0.15328752017324379</v>
      </c>
      <c r="R2304" s="16">
        <f>SUMIF('Tool Pneumatics CH4 VOC BTEX'!B:B,A2304,'Tool Pneumatics CH4 VOC BTEX'!H:H)*Q2304</f>
        <v>6.9592535858069261E-4</v>
      </c>
      <c r="S2304" s="16">
        <f>SUMIF('Tool Pneumatics CH4 VOC BTEX'!B:B,A2304,'Tool Pneumatics CH4 VOC BTEX'!J:J)*Q2304</f>
        <v>3.9394893752655004E-5</v>
      </c>
      <c r="T2304" s="16">
        <f>SUMIF('Tool Pneumatics CH4 VOC BTEX'!B:B,A2304,'Tool Pneumatics CH4 VOC BTEX'!L:L)*Q2304</f>
        <v>6.2050789543021973E-4</v>
      </c>
      <c r="U2304" s="16">
        <f>SUMIF('Tool Pneumatics CH4 VOC BTEX'!B:B,A2304,'Tool Pneumatics CH4 VOC BTEX'!N:N)*Q2304</f>
        <v>1.7612736342347856E-4</v>
      </c>
    </row>
    <row r="2305" spans="1:21" x14ac:dyDescent="0.25">
      <c r="A2305" s="1" t="s">
        <v>5459</v>
      </c>
      <c r="B2305" s="1" t="s">
        <v>1501</v>
      </c>
      <c r="C2305" s="1" t="s">
        <v>1717</v>
      </c>
      <c r="D2305" s="3" t="s">
        <v>2721</v>
      </c>
      <c r="E2305" s="3" t="s">
        <v>23961</v>
      </c>
      <c r="F2305" s="1" t="s">
        <v>1015</v>
      </c>
      <c r="G2305" s="1">
        <v>0</v>
      </c>
      <c r="H2305" s="1" t="s">
        <v>27474</v>
      </c>
      <c r="I2305" s="1">
        <v>0</v>
      </c>
      <c r="J2305" s="1" t="s">
        <v>27474</v>
      </c>
      <c r="K2305" s="1">
        <f t="shared" si="140"/>
        <v>0</v>
      </c>
      <c r="L2305" s="2">
        <f>SUMIFS('Basin Total Well Counts'!B:B,'Basin Total Well Counts'!A:A,F2305)</f>
        <v>100308</v>
      </c>
      <c r="M2305" s="4">
        <f t="shared" si="141"/>
        <v>0</v>
      </c>
      <c r="N2305" s="2">
        <f>SUMIF('Basin Emissions'!A:A,F2305,'Basin Emissions'!B:B)</f>
        <v>7867.8947644</v>
      </c>
      <c r="O2305" s="8">
        <f t="shared" si="142"/>
        <v>0</v>
      </c>
      <c r="P2305" s="7">
        <f>SUMIF('Tool Pneumatics CH4 VOC BTEX'!B:B,A2305,'Tool Pneumatics CH4 VOC BTEX'!F:F)</f>
        <v>98.321823120117202</v>
      </c>
      <c r="Q2305" s="14">
        <f t="shared" si="143"/>
        <v>0</v>
      </c>
      <c r="R2305" s="16">
        <f>SUMIF('Tool Pneumatics CH4 VOC BTEX'!B:B,A2305,'Tool Pneumatics CH4 VOC BTEX'!H:H)*Q2305</f>
        <v>0</v>
      </c>
      <c r="S2305" s="16">
        <f>SUMIF('Tool Pneumatics CH4 VOC BTEX'!B:B,A2305,'Tool Pneumatics CH4 VOC BTEX'!J:J)*Q2305</f>
        <v>0</v>
      </c>
      <c r="T2305" s="16">
        <f>SUMIF('Tool Pneumatics CH4 VOC BTEX'!B:B,A2305,'Tool Pneumatics CH4 VOC BTEX'!L:L)*Q2305</f>
        <v>0</v>
      </c>
      <c r="U2305" s="16">
        <f>SUMIF('Tool Pneumatics CH4 VOC BTEX'!B:B,A2305,'Tool Pneumatics CH4 VOC BTEX'!N:N)*Q2305</f>
        <v>0</v>
      </c>
    </row>
    <row r="2306" spans="1:21" x14ac:dyDescent="0.25">
      <c r="A2306" s="1" t="s">
        <v>5460</v>
      </c>
      <c r="B2306" s="1" t="s">
        <v>1501</v>
      </c>
      <c r="C2306" s="1" t="s">
        <v>1515</v>
      </c>
      <c r="D2306" s="3" t="s">
        <v>2721</v>
      </c>
      <c r="E2306" s="3" t="s">
        <v>23961</v>
      </c>
      <c r="F2306" s="1" t="s">
        <v>1015</v>
      </c>
      <c r="G2306" s="1">
        <v>1077</v>
      </c>
      <c r="H2306" s="1" t="s">
        <v>27474</v>
      </c>
      <c r="I2306" s="1">
        <v>0</v>
      </c>
      <c r="J2306" s="1" t="s">
        <v>27474</v>
      </c>
      <c r="K2306" s="1">
        <f t="shared" ref="K2306:K2369" si="144">+I2306+G2306</f>
        <v>1077</v>
      </c>
      <c r="L2306" s="2">
        <f>SUMIFS('Basin Total Well Counts'!B:B,'Basin Total Well Counts'!A:A,F2306)</f>
        <v>100308</v>
      </c>
      <c r="M2306" s="4">
        <f t="shared" ref="M2306:M2369" si="145">IFERROR(+K2306/L2306,0)</f>
        <v>1.0736930254815169E-2</v>
      </c>
      <c r="N2306" s="2">
        <f>SUMIF('Basin Emissions'!A:A,F2306,'Basin Emissions'!B:B)</f>
        <v>7867.8947644</v>
      </c>
      <c r="O2306" s="8">
        <f t="shared" ref="O2306:O2369" si="146">+N2306*M2306</f>
        <v>84.477037337588229</v>
      </c>
      <c r="P2306" s="7">
        <f>SUMIF('Tool Pneumatics CH4 VOC BTEX'!B:B,A2306,'Tool Pneumatics CH4 VOC BTEX'!F:F)</f>
        <v>98.321823120117202</v>
      </c>
      <c r="Q2306" s="14">
        <f t="shared" ref="Q2306:Q2369" si="147">IFERROR(O2306/P2306,0)*(2204.6/2000)</f>
        <v>0.94708412946597231</v>
      </c>
      <c r="R2306" s="16">
        <f>SUMIF('Tool Pneumatics CH4 VOC BTEX'!B:B,A2306,'Tool Pneumatics CH4 VOC BTEX'!H:H)*Q2306</f>
        <v>4.2997620527736556E-3</v>
      </c>
      <c r="S2306" s="16">
        <f>SUMIF('Tool Pneumatics CH4 VOC BTEX'!B:B,A2306,'Tool Pneumatics CH4 VOC BTEX'!J:J)*Q2306</f>
        <v>2.4340062787218483E-4</v>
      </c>
      <c r="T2306" s="16">
        <f>SUMIF('Tool Pneumatics CH4 VOC BTEX'!B:B,A2306,'Tool Pneumatics CH4 VOC BTEX'!L:L)*Q2306</f>
        <v>3.8337966411493298E-3</v>
      </c>
      <c r="U2306" s="16">
        <f>SUMIF('Tool Pneumatics CH4 VOC BTEX'!B:B,A2306,'Tool Pneumatics CH4 VOC BTEX'!N:N)*Q2306</f>
        <v>1.0881996817127596E-3</v>
      </c>
    </row>
    <row r="2307" spans="1:21" x14ac:dyDescent="0.25">
      <c r="A2307" s="1" t="s">
        <v>5461</v>
      </c>
      <c r="B2307" s="1" t="s">
        <v>1501</v>
      </c>
      <c r="C2307" s="1" t="s">
        <v>1588</v>
      </c>
      <c r="D2307" s="3" t="s">
        <v>2721</v>
      </c>
      <c r="E2307" s="3" t="s">
        <v>23961</v>
      </c>
      <c r="F2307" s="1" t="s">
        <v>1015</v>
      </c>
      <c r="G2307" s="1">
        <v>1140</v>
      </c>
      <c r="H2307" s="1" t="s">
        <v>27474</v>
      </c>
      <c r="I2307" s="1">
        <v>0</v>
      </c>
      <c r="J2307" s="1" t="s">
        <v>27474</v>
      </c>
      <c r="K2307" s="1">
        <f t="shared" si="144"/>
        <v>1140</v>
      </c>
      <c r="L2307" s="2">
        <f>SUMIFS('Basin Total Well Counts'!B:B,'Basin Total Well Counts'!A:A,F2307)</f>
        <v>100308</v>
      </c>
      <c r="M2307" s="4">
        <f t="shared" si="145"/>
        <v>1.1364995812896279E-2</v>
      </c>
      <c r="N2307" s="2">
        <f>SUMIF('Basin Emissions'!A:A,F2307,'Basin Emissions'!B:B)</f>
        <v>7867.8947644</v>
      </c>
      <c r="O2307" s="8">
        <f t="shared" si="146"/>
        <v>89.41859105371455</v>
      </c>
      <c r="P2307" s="7">
        <f>SUMIF('Tool Pneumatics CH4 VOC BTEX'!B:B,A2307,'Tool Pneumatics CH4 VOC BTEX'!F:F)</f>
        <v>98.321823120117202</v>
      </c>
      <c r="Q2307" s="14">
        <f t="shared" si="147"/>
        <v>1.0024845938637033</v>
      </c>
      <c r="R2307" s="16">
        <f>SUMIF('Tool Pneumatics CH4 VOC BTEX'!B:B,A2307,'Tool Pneumatics CH4 VOC BTEX'!H:H)*Q2307</f>
        <v>4.5512801672813064E-3</v>
      </c>
      <c r="S2307" s="16">
        <f>SUMIF('Tool Pneumatics CH4 VOC BTEX'!B:B,A2307,'Tool Pneumatics CH4 VOC BTEX'!J:J)*Q2307</f>
        <v>2.5763854760844077E-4</v>
      </c>
      <c r="T2307" s="16">
        <f>SUMIF('Tool Pneumatics CH4 VOC BTEX'!B:B,A2307,'Tool Pneumatics CH4 VOC BTEX'!L:L)*Q2307</f>
        <v>4.0580577260076467E-3</v>
      </c>
      <c r="U2307" s="16">
        <f>SUMIF('Tool Pneumatics CH4 VOC BTEX'!B:B,A2307,'Tool Pneumatics CH4 VOC BTEX'!N:N)*Q2307</f>
        <v>1.1518548162976286E-3</v>
      </c>
    </row>
    <row r="2308" spans="1:21" x14ac:dyDescent="0.25">
      <c r="A2308" s="1" t="s">
        <v>5462</v>
      </c>
      <c r="B2308" s="1" t="s">
        <v>1501</v>
      </c>
      <c r="C2308" s="1" t="s">
        <v>1127</v>
      </c>
      <c r="D2308" s="3" t="s">
        <v>2721</v>
      </c>
      <c r="E2308" s="3" t="s">
        <v>23961</v>
      </c>
      <c r="F2308" s="1" t="s">
        <v>1015</v>
      </c>
      <c r="G2308" s="1">
        <v>2633</v>
      </c>
      <c r="H2308" s="1" t="s">
        <v>27474</v>
      </c>
      <c r="I2308" s="1">
        <v>36</v>
      </c>
      <c r="J2308" s="1" t="s">
        <v>27474</v>
      </c>
      <c r="K2308" s="1">
        <f t="shared" si="144"/>
        <v>2669</v>
      </c>
      <c r="L2308" s="2">
        <f>SUMIFS('Basin Total Well Counts'!B:B,'Basin Total Well Counts'!A:A,F2308)</f>
        <v>100308</v>
      </c>
      <c r="M2308" s="4">
        <f t="shared" si="145"/>
        <v>2.6608047214579097E-2</v>
      </c>
      <c r="N2308" s="2">
        <f>SUMIF('Basin Emissions'!A:A,F2308,'Basin Emissions'!B:B)</f>
        <v>7867.8947644</v>
      </c>
      <c r="O2308" s="8">
        <f t="shared" si="146"/>
        <v>209.34931537049488</v>
      </c>
      <c r="P2308" s="7">
        <f>SUMIF('Tool Pneumatics CH4 VOC BTEX'!B:B,A2308,'Tool Pneumatics CH4 VOC BTEX'!F:F)</f>
        <v>12.353517532348601</v>
      </c>
      <c r="Q2308" s="14">
        <f t="shared" si="147"/>
        <v>18.680165364125589</v>
      </c>
      <c r="R2308" s="16">
        <f>SUMIF('Tool Pneumatics CH4 VOC BTEX'!B:B,A2308,'Tool Pneumatics CH4 VOC BTEX'!H:H)*Q2308</f>
        <v>8.4807952824099989E-2</v>
      </c>
      <c r="S2308" s="16">
        <f>SUMIF('Tool Pneumatics CH4 VOC BTEX'!B:B,A2308,'Tool Pneumatics CH4 VOC BTEX'!J:J)*Q2308</f>
        <v>4.8008026287465824E-3</v>
      </c>
      <c r="T2308" s="16">
        <f>SUMIF('Tool Pneumatics CH4 VOC BTEX'!B:B,A2308,'Tool Pneumatics CH4 VOC BTEX'!L:L)*Q2308</f>
        <v>7.5617311071911289E-2</v>
      </c>
      <c r="U2308" s="16">
        <f>SUMIF('Tool Pneumatics CH4 VOC BTEX'!B:B,A2308,'Tool Pneumatics CH4 VOC BTEX'!N:N)*Q2308</f>
        <v>2.1463510337825311E-2</v>
      </c>
    </row>
    <row r="2309" spans="1:21" x14ac:dyDescent="0.25">
      <c r="A2309" s="1" t="s">
        <v>5463</v>
      </c>
      <c r="B2309" s="1" t="s">
        <v>1501</v>
      </c>
      <c r="C2309" s="1" t="s">
        <v>1555</v>
      </c>
      <c r="D2309" s="3" t="s">
        <v>2721</v>
      </c>
      <c r="E2309" s="3" t="s">
        <v>23961</v>
      </c>
      <c r="F2309" s="1" t="s">
        <v>3659</v>
      </c>
      <c r="G2309" s="1">
        <v>0</v>
      </c>
      <c r="H2309" s="1" t="s">
        <v>27474</v>
      </c>
      <c r="I2309" s="1">
        <v>0</v>
      </c>
      <c r="J2309" s="1" t="s">
        <v>27474</v>
      </c>
      <c r="K2309" s="1">
        <f t="shared" si="144"/>
        <v>0</v>
      </c>
      <c r="L2309" s="2">
        <f>SUMIFS('Basin Total Well Counts'!B:B,'Basin Total Well Counts'!A:A,F2309)</f>
        <v>49164</v>
      </c>
      <c r="M2309" s="4">
        <f t="shared" si="145"/>
        <v>0</v>
      </c>
      <c r="N2309" s="2">
        <f>SUMIF('Basin Emissions'!A:A,F2309,'Basin Emissions'!B:B)</f>
        <v>2442.1369048000001</v>
      </c>
      <c r="O2309" s="8">
        <f t="shared" si="146"/>
        <v>0</v>
      </c>
      <c r="P2309" s="7">
        <f>SUMIF('Tool Pneumatics CH4 VOC BTEX'!B:B,A2309,'Tool Pneumatics CH4 VOC BTEX'!F:F)</f>
        <v>98.321823120117202</v>
      </c>
      <c r="Q2309" s="14">
        <f t="shared" si="147"/>
        <v>0</v>
      </c>
      <c r="R2309" s="16">
        <f>SUMIF('Tool Pneumatics CH4 VOC BTEX'!B:B,A2309,'Tool Pneumatics CH4 VOC BTEX'!H:H)*Q2309</f>
        <v>0</v>
      </c>
      <c r="S2309" s="16">
        <f>SUMIF('Tool Pneumatics CH4 VOC BTEX'!B:B,A2309,'Tool Pneumatics CH4 VOC BTEX'!J:J)*Q2309</f>
        <v>0</v>
      </c>
      <c r="T2309" s="16">
        <f>SUMIF('Tool Pneumatics CH4 VOC BTEX'!B:B,A2309,'Tool Pneumatics CH4 VOC BTEX'!L:L)*Q2309</f>
        <v>0</v>
      </c>
      <c r="U2309" s="16">
        <f>SUMIF('Tool Pneumatics CH4 VOC BTEX'!B:B,A2309,'Tool Pneumatics CH4 VOC BTEX'!N:N)*Q2309</f>
        <v>0</v>
      </c>
    </row>
    <row r="2310" spans="1:21" x14ac:dyDescent="0.25">
      <c r="A2310" s="1" t="s">
        <v>5464</v>
      </c>
      <c r="B2310" s="1" t="s">
        <v>1501</v>
      </c>
      <c r="C2310" s="1" t="s">
        <v>5465</v>
      </c>
      <c r="D2310" s="3" t="s">
        <v>2721</v>
      </c>
      <c r="E2310" s="3" t="s">
        <v>23961</v>
      </c>
      <c r="F2310" s="1" t="s">
        <v>1015</v>
      </c>
      <c r="G2310" s="1">
        <v>4446</v>
      </c>
      <c r="H2310" s="1" t="s">
        <v>27474</v>
      </c>
      <c r="I2310" s="1">
        <v>54</v>
      </c>
      <c r="J2310" s="1" t="s">
        <v>27474</v>
      </c>
      <c r="K2310" s="1">
        <f t="shared" si="144"/>
        <v>4500</v>
      </c>
      <c r="L2310" s="2">
        <f>SUMIFS('Basin Total Well Counts'!B:B,'Basin Total Well Counts'!A:A,F2310)</f>
        <v>100308</v>
      </c>
      <c r="M2310" s="4">
        <f t="shared" si="145"/>
        <v>4.4861825577222153E-2</v>
      </c>
      <c r="N2310" s="2">
        <f>SUMIF('Basin Emissions'!A:A,F2310,'Basin Emissions'!B:B)</f>
        <v>7867.8947644</v>
      </c>
      <c r="O2310" s="8">
        <f t="shared" si="146"/>
        <v>352.96812258045219</v>
      </c>
      <c r="P2310" s="7">
        <f>SUMIF('Tool Pneumatics CH4 VOC BTEX'!B:B,A2310,'Tool Pneumatics CH4 VOC BTEX'!F:F)</f>
        <v>396.00604248046898</v>
      </c>
      <c r="Q2310" s="14">
        <f t="shared" si="147"/>
        <v>0.98250208275451179</v>
      </c>
      <c r="R2310" s="16">
        <f>SUMIF('Tool Pneumatics CH4 VOC BTEX'!B:B,A2310,'Tool Pneumatics CH4 VOC BTEX'!H:H)*Q2310</f>
        <v>4.460559564630223E-3</v>
      </c>
      <c r="S2310" s="16">
        <f>SUMIF('Tool Pneumatics CH4 VOC BTEX'!B:B,A2310,'Tool Pneumatics CH4 VOC BTEX'!J:J)*Q2310</f>
        <v>2.5250304211413732E-4</v>
      </c>
      <c r="T2310" s="16">
        <f>SUMIF('Tool Pneumatics CH4 VOC BTEX'!B:B,A2310,'Tool Pneumatics CH4 VOC BTEX'!L:L)*Q2310</f>
        <v>3.9771685192427266E-3</v>
      </c>
      <c r="U2310" s="16">
        <f>SUMIF('Tool Pneumatics CH4 VOC BTEX'!B:B,A2310,'Tool Pneumatics CH4 VOC BTEX'!N:N)*Q2310</f>
        <v>1.1288949106754056E-3</v>
      </c>
    </row>
    <row r="2311" spans="1:21" x14ac:dyDescent="0.25">
      <c r="A2311" s="1" t="s">
        <v>5466</v>
      </c>
      <c r="B2311" s="1" t="s">
        <v>1501</v>
      </c>
      <c r="C2311" s="1" t="s">
        <v>1121</v>
      </c>
      <c r="D2311" s="3" t="s">
        <v>2721</v>
      </c>
      <c r="E2311" s="3" t="s">
        <v>23961</v>
      </c>
      <c r="F2311" s="1" t="s">
        <v>1015</v>
      </c>
      <c r="G2311" s="1">
        <v>308</v>
      </c>
      <c r="H2311" s="1" t="s">
        <v>27474</v>
      </c>
      <c r="I2311" s="1">
        <v>0</v>
      </c>
      <c r="J2311" s="1" t="s">
        <v>27474</v>
      </c>
      <c r="K2311" s="1">
        <f t="shared" si="144"/>
        <v>308</v>
      </c>
      <c r="L2311" s="2">
        <f>SUMIFS('Basin Total Well Counts'!B:B,'Basin Total Well Counts'!A:A,F2311)</f>
        <v>100308</v>
      </c>
      <c r="M2311" s="4">
        <f t="shared" si="145"/>
        <v>3.0705427283965387E-3</v>
      </c>
      <c r="N2311" s="2">
        <f>SUMIF('Basin Emissions'!A:A,F2311,'Basin Emissions'!B:B)</f>
        <v>7867.8947644</v>
      </c>
      <c r="O2311" s="8">
        <f t="shared" si="146"/>
        <v>24.158707056617619</v>
      </c>
      <c r="P2311" s="7">
        <f>SUMIF('Tool Pneumatics CH4 VOC BTEX'!B:B,A2311,'Tool Pneumatics CH4 VOC BTEX'!F:F)</f>
        <v>296.76931762695301</v>
      </c>
      <c r="Q2311" s="14">
        <f t="shared" si="147"/>
        <v>8.9733477171600351E-2</v>
      </c>
      <c r="R2311" s="16">
        <f>SUMIF('Tool Pneumatics CH4 VOC BTEX'!B:B,A2311,'Tool Pneumatics CH4 VOC BTEX'!H:H)*Q2311</f>
        <v>4.0738999630733527E-4</v>
      </c>
      <c r="S2311" s="16">
        <f>SUMIF('Tool Pneumatics CH4 VOC BTEX'!B:B,A2311,'Tool Pneumatics CH4 VOC BTEX'!J:J)*Q2311</f>
        <v>2.3061504258378158E-5</v>
      </c>
      <c r="T2311" s="16">
        <f>SUMIF('Tool Pneumatics CH4 VOC BTEX'!B:B,A2311,'Tool Pneumatics CH4 VOC BTEX'!L:L)*Q2311</f>
        <v>3.6324112365087598E-4</v>
      </c>
      <c r="U2311" s="16">
        <f>SUMIF('Tool Pneumatics CH4 VOC BTEX'!B:B,A2311,'Tool Pneumatics CH4 VOC BTEX'!N:N)*Q2311</f>
        <v>1.0310376687673454E-4</v>
      </c>
    </row>
    <row r="2312" spans="1:21" x14ac:dyDescent="0.25">
      <c r="A2312" s="1" t="s">
        <v>5467</v>
      </c>
      <c r="B2312" s="1" t="s">
        <v>1501</v>
      </c>
      <c r="C2312" s="1" t="s">
        <v>1621</v>
      </c>
      <c r="D2312" s="3" t="s">
        <v>2732</v>
      </c>
      <c r="E2312" s="3" t="s">
        <v>23961</v>
      </c>
      <c r="F2312" s="1" t="s">
        <v>2240</v>
      </c>
      <c r="G2312" s="1">
        <v>0</v>
      </c>
      <c r="H2312" s="1" t="s">
        <v>27474</v>
      </c>
      <c r="I2312" s="1">
        <v>0</v>
      </c>
      <c r="J2312" s="1" t="s">
        <v>27474</v>
      </c>
      <c r="K2312" s="1">
        <f t="shared" si="144"/>
        <v>0</v>
      </c>
      <c r="L2312" s="2">
        <f>SUMIFS('Basin Total Well Counts'!B:B,'Basin Total Well Counts'!A:A,F2312)</f>
        <v>0</v>
      </c>
      <c r="M2312" s="4">
        <f t="shared" si="145"/>
        <v>0</v>
      </c>
      <c r="N2312" s="2">
        <f>SUMIF('Basin Emissions'!A:A,F2312,'Basin Emissions'!B:B)</f>
        <v>1897.7414753999999</v>
      </c>
      <c r="O2312" s="8">
        <f t="shared" si="146"/>
        <v>0</v>
      </c>
      <c r="P2312" s="7">
        <f>SUMIF('Tool Pneumatics CH4 VOC BTEX'!B:B,A2312,'Tool Pneumatics CH4 VOC BTEX'!F:F)</f>
        <v>98.321823120117202</v>
      </c>
      <c r="Q2312" s="14">
        <f t="shared" si="147"/>
        <v>0</v>
      </c>
      <c r="R2312" s="16">
        <f>SUMIF('Tool Pneumatics CH4 VOC BTEX'!B:B,A2312,'Tool Pneumatics CH4 VOC BTEX'!H:H)*Q2312</f>
        <v>0</v>
      </c>
      <c r="S2312" s="16">
        <f>SUMIF('Tool Pneumatics CH4 VOC BTEX'!B:B,A2312,'Tool Pneumatics CH4 VOC BTEX'!J:J)*Q2312</f>
        <v>0</v>
      </c>
      <c r="T2312" s="16">
        <f>SUMIF('Tool Pneumatics CH4 VOC BTEX'!B:B,A2312,'Tool Pneumatics CH4 VOC BTEX'!L:L)*Q2312</f>
        <v>0</v>
      </c>
      <c r="U2312" s="16">
        <f>SUMIF('Tool Pneumatics CH4 VOC BTEX'!B:B,A2312,'Tool Pneumatics CH4 VOC BTEX'!N:N)*Q2312</f>
        <v>0</v>
      </c>
    </row>
    <row r="2313" spans="1:21" x14ac:dyDescent="0.25">
      <c r="A2313" s="1" t="s">
        <v>6612</v>
      </c>
      <c r="B2313" s="1" t="s">
        <v>1607</v>
      </c>
      <c r="C2313" s="1" t="s">
        <v>6613</v>
      </c>
      <c r="D2313" s="1"/>
      <c r="E2313" s="1"/>
      <c r="F2313" s="1"/>
      <c r="G2313" s="1">
        <v>0</v>
      </c>
      <c r="H2313" s="1" t="s">
        <v>27474</v>
      </c>
      <c r="I2313" s="1">
        <v>0</v>
      </c>
      <c r="J2313" s="1" t="s">
        <v>27474</v>
      </c>
      <c r="K2313" s="1">
        <f t="shared" si="144"/>
        <v>0</v>
      </c>
      <c r="L2313" s="2">
        <f>SUMIFS('Basin Total Well Counts'!B:B,'Basin Total Well Counts'!A:A,F2313)</f>
        <v>0</v>
      </c>
      <c r="M2313" s="4">
        <f t="shared" si="145"/>
        <v>0</v>
      </c>
      <c r="N2313" s="2">
        <f>SUMIF('Basin Emissions'!A:A,F2313,'Basin Emissions'!B:B)</f>
        <v>0</v>
      </c>
      <c r="O2313" s="8">
        <f t="shared" si="146"/>
        <v>0</v>
      </c>
      <c r="P2313" s="7">
        <f>SUMIF('Tool Pneumatics CH4 VOC BTEX'!B:B,A2313,'Tool Pneumatics CH4 VOC BTEX'!F:F)</f>
        <v>3.5899999141693102</v>
      </c>
      <c r="Q2313" s="14">
        <f t="shared" si="147"/>
        <v>0</v>
      </c>
      <c r="R2313" s="16">
        <f>SUMIF('Tool Pneumatics CH4 VOC BTEX'!B:B,A2313,'Tool Pneumatics CH4 VOC BTEX'!H:H)*Q2313</f>
        <v>0</v>
      </c>
      <c r="S2313" s="16">
        <f>SUMIF('Tool Pneumatics CH4 VOC BTEX'!B:B,A2313,'Tool Pneumatics CH4 VOC BTEX'!J:J)*Q2313</f>
        <v>0</v>
      </c>
      <c r="T2313" s="16">
        <f>SUMIF('Tool Pneumatics CH4 VOC BTEX'!B:B,A2313,'Tool Pneumatics CH4 VOC BTEX'!L:L)*Q2313</f>
        <v>0</v>
      </c>
      <c r="U2313" s="16">
        <f>SUMIF('Tool Pneumatics CH4 VOC BTEX'!B:B,A2313,'Tool Pneumatics CH4 VOC BTEX'!N:N)*Q2313</f>
        <v>0</v>
      </c>
    </row>
    <row r="2314" spans="1:21" x14ac:dyDescent="0.25">
      <c r="A2314" s="1" t="s">
        <v>6614</v>
      </c>
      <c r="B2314" s="1" t="s">
        <v>1607</v>
      </c>
      <c r="C2314" s="1" t="s">
        <v>6615</v>
      </c>
      <c r="D2314" s="1"/>
      <c r="E2314" s="1"/>
      <c r="F2314" s="1"/>
      <c r="G2314" s="1">
        <v>0</v>
      </c>
      <c r="H2314" s="1" t="s">
        <v>27474</v>
      </c>
      <c r="I2314" s="1">
        <v>0</v>
      </c>
      <c r="J2314" s="1" t="s">
        <v>27474</v>
      </c>
      <c r="K2314" s="1">
        <f t="shared" si="144"/>
        <v>0</v>
      </c>
      <c r="L2314" s="2">
        <f>SUMIFS('Basin Total Well Counts'!B:B,'Basin Total Well Counts'!A:A,F2314)</f>
        <v>0</v>
      </c>
      <c r="M2314" s="4">
        <f t="shared" si="145"/>
        <v>0</v>
      </c>
      <c r="N2314" s="2">
        <f>SUMIF('Basin Emissions'!A:A,F2314,'Basin Emissions'!B:B)</f>
        <v>0</v>
      </c>
      <c r="O2314" s="8">
        <f t="shared" si="146"/>
        <v>0</v>
      </c>
      <c r="P2314" s="7">
        <f>SUMIF('Tool Pneumatics CH4 VOC BTEX'!B:B,A2314,'Tool Pneumatics CH4 VOC BTEX'!F:F)</f>
        <v>3.5899999141693102</v>
      </c>
      <c r="Q2314" s="14">
        <f t="shared" si="147"/>
        <v>0</v>
      </c>
      <c r="R2314" s="16">
        <f>SUMIF('Tool Pneumatics CH4 VOC BTEX'!B:B,A2314,'Tool Pneumatics CH4 VOC BTEX'!H:H)*Q2314</f>
        <v>0</v>
      </c>
      <c r="S2314" s="16">
        <f>SUMIF('Tool Pneumatics CH4 VOC BTEX'!B:B,A2314,'Tool Pneumatics CH4 VOC BTEX'!J:J)*Q2314</f>
        <v>0</v>
      </c>
      <c r="T2314" s="16">
        <f>SUMIF('Tool Pneumatics CH4 VOC BTEX'!B:B,A2314,'Tool Pneumatics CH4 VOC BTEX'!L:L)*Q2314</f>
        <v>0</v>
      </c>
      <c r="U2314" s="16">
        <f>SUMIF('Tool Pneumatics CH4 VOC BTEX'!B:B,A2314,'Tool Pneumatics CH4 VOC BTEX'!N:N)*Q2314</f>
        <v>0</v>
      </c>
    </row>
    <row r="2315" spans="1:21" x14ac:dyDescent="0.25">
      <c r="A2315" s="1" t="s">
        <v>6616</v>
      </c>
      <c r="B2315" s="1" t="s">
        <v>1607</v>
      </c>
      <c r="C2315" s="1" t="s">
        <v>6617</v>
      </c>
      <c r="D2315" s="1"/>
      <c r="E2315" s="1"/>
      <c r="F2315" s="1"/>
      <c r="G2315" s="1">
        <v>0</v>
      </c>
      <c r="H2315" s="1" t="s">
        <v>27474</v>
      </c>
      <c r="I2315" s="1">
        <v>0</v>
      </c>
      <c r="J2315" s="1" t="s">
        <v>27474</v>
      </c>
      <c r="K2315" s="1">
        <f t="shared" si="144"/>
        <v>0</v>
      </c>
      <c r="L2315" s="2">
        <f>SUMIFS('Basin Total Well Counts'!B:B,'Basin Total Well Counts'!A:A,F2315)</f>
        <v>0</v>
      </c>
      <c r="M2315" s="4">
        <f t="shared" si="145"/>
        <v>0</v>
      </c>
      <c r="N2315" s="2">
        <f>SUMIF('Basin Emissions'!A:A,F2315,'Basin Emissions'!B:B)</f>
        <v>0</v>
      </c>
      <c r="O2315" s="8">
        <f t="shared" si="146"/>
        <v>0</v>
      </c>
      <c r="P2315" s="7">
        <f>SUMIF('Tool Pneumatics CH4 VOC BTEX'!B:B,A2315,'Tool Pneumatics CH4 VOC BTEX'!F:F)</f>
        <v>3.5899999141693102</v>
      </c>
      <c r="Q2315" s="14">
        <f t="shared" si="147"/>
        <v>0</v>
      </c>
      <c r="R2315" s="16">
        <f>SUMIF('Tool Pneumatics CH4 VOC BTEX'!B:B,A2315,'Tool Pneumatics CH4 VOC BTEX'!H:H)*Q2315</f>
        <v>0</v>
      </c>
      <c r="S2315" s="16">
        <f>SUMIF('Tool Pneumatics CH4 VOC BTEX'!B:B,A2315,'Tool Pneumatics CH4 VOC BTEX'!J:J)*Q2315</f>
        <v>0</v>
      </c>
      <c r="T2315" s="16">
        <f>SUMIF('Tool Pneumatics CH4 VOC BTEX'!B:B,A2315,'Tool Pneumatics CH4 VOC BTEX'!L:L)*Q2315</f>
        <v>0</v>
      </c>
      <c r="U2315" s="16">
        <f>SUMIF('Tool Pneumatics CH4 VOC BTEX'!B:B,A2315,'Tool Pneumatics CH4 VOC BTEX'!N:N)*Q2315</f>
        <v>0</v>
      </c>
    </row>
    <row r="2316" spans="1:21" x14ac:dyDescent="0.25">
      <c r="A2316" s="1" t="s">
        <v>6618</v>
      </c>
      <c r="B2316" s="1" t="s">
        <v>1607</v>
      </c>
      <c r="C2316" s="1" t="s">
        <v>6619</v>
      </c>
      <c r="D2316" s="1"/>
      <c r="E2316" s="1"/>
      <c r="F2316" s="1"/>
      <c r="G2316" s="1">
        <v>0</v>
      </c>
      <c r="H2316" s="1" t="s">
        <v>27474</v>
      </c>
      <c r="I2316" s="1">
        <v>0</v>
      </c>
      <c r="J2316" s="1" t="s">
        <v>27474</v>
      </c>
      <c r="K2316" s="1">
        <f t="shared" si="144"/>
        <v>0</v>
      </c>
      <c r="L2316" s="2">
        <f>SUMIFS('Basin Total Well Counts'!B:B,'Basin Total Well Counts'!A:A,F2316)</f>
        <v>0</v>
      </c>
      <c r="M2316" s="4">
        <f t="shared" si="145"/>
        <v>0</v>
      </c>
      <c r="N2316" s="2">
        <f>SUMIF('Basin Emissions'!A:A,F2316,'Basin Emissions'!B:B)</f>
        <v>0</v>
      </c>
      <c r="O2316" s="8">
        <f t="shared" si="146"/>
        <v>0</v>
      </c>
      <c r="P2316" s="7">
        <f>SUMIF('Tool Pneumatics CH4 VOC BTEX'!B:B,A2316,'Tool Pneumatics CH4 VOC BTEX'!F:F)</f>
        <v>3.5899999141693102</v>
      </c>
      <c r="Q2316" s="14">
        <f t="shared" si="147"/>
        <v>0</v>
      </c>
      <c r="R2316" s="16">
        <f>SUMIF('Tool Pneumatics CH4 VOC BTEX'!B:B,A2316,'Tool Pneumatics CH4 VOC BTEX'!H:H)*Q2316</f>
        <v>0</v>
      </c>
      <c r="S2316" s="16">
        <f>SUMIF('Tool Pneumatics CH4 VOC BTEX'!B:B,A2316,'Tool Pneumatics CH4 VOC BTEX'!J:J)*Q2316</f>
        <v>0</v>
      </c>
      <c r="T2316" s="16">
        <f>SUMIF('Tool Pneumatics CH4 VOC BTEX'!B:B,A2316,'Tool Pneumatics CH4 VOC BTEX'!L:L)*Q2316</f>
        <v>0</v>
      </c>
      <c r="U2316" s="16">
        <f>SUMIF('Tool Pneumatics CH4 VOC BTEX'!B:B,A2316,'Tool Pneumatics CH4 VOC BTEX'!N:N)*Q2316</f>
        <v>0</v>
      </c>
    </row>
    <row r="2317" spans="1:21" x14ac:dyDescent="0.25">
      <c r="A2317" s="1" t="s">
        <v>6620</v>
      </c>
      <c r="B2317" s="1" t="s">
        <v>1607</v>
      </c>
      <c r="C2317" s="1" t="s">
        <v>6621</v>
      </c>
      <c r="D2317" s="1"/>
      <c r="E2317" s="1"/>
      <c r="F2317" s="1"/>
      <c r="G2317" s="1">
        <v>0</v>
      </c>
      <c r="H2317" s="1" t="s">
        <v>27474</v>
      </c>
      <c r="I2317" s="1">
        <v>0</v>
      </c>
      <c r="J2317" s="1" t="s">
        <v>27474</v>
      </c>
      <c r="K2317" s="1">
        <f t="shared" si="144"/>
        <v>0</v>
      </c>
      <c r="L2317" s="2">
        <f>SUMIFS('Basin Total Well Counts'!B:B,'Basin Total Well Counts'!A:A,F2317)</f>
        <v>0</v>
      </c>
      <c r="M2317" s="4">
        <f t="shared" si="145"/>
        <v>0</v>
      </c>
      <c r="N2317" s="2">
        <f>SUMIF('Basin Emissions'!A:A,F2317,'Basin Emissions'!B:B)</f>
        <v>0</v>
      </c>
      <c r="O2317" s="8">
        <f t="shared" si="146"/>
        <v>0</v>
      </c>
      <c r="P2317" s="7">
        <f>SUMIF('Tool Pneumatics CH4 VOC BTEX'!B:B,A2317,'Tool Pneumatics CH4 VOC BTEX'!F:F)</f>
        <v>3.5899999141693102</v>
      </c>
      <c r="Q2317" s="14">
        <f t="shared" si="147"/>
        <v>0</v>
      </c>
      <c r="R2317" s="16">
        <f>SUMIF('Tool Pneumatics CH4 VOC BTEX'!B:B,A2317,'Tool Pneumatics CH4 VOC BTEX'!H:H)*Q2317</f>
        <v>0</v>
      </c>
      <c r="S2317" s="16">
        <f>SUMIF('Tool Pneumatics CH4 VOC BTEX'!B:B,A2317,'Tool Pneumatics CH4 VOC BTEX'!J:J)*Q2317</f>
        <v>0</v>
      </c>
      <c r="T2317" s="16">
        <f>SUMIF('Tool Pneumatics CH4 VOC BTEX'!B:B,A2317,'Tool Pneumatics CH4 VOC BTEX'!L:L)*Q2317</f>
        <v>0</v>
      </c>
      <c r="U2317" s="16">
        <f>SUMIF('Tool Pneumatics CH4 VOC BTEX'!B:B,A2317,'Tool Pneumatics CH4 VOC BTEX'!N:N)*Q2317</f>
        <v>0</v>
      </c>
    </row>
    <row r="2318" spans="1:21" x14ac:dyDescent="0.25">
      <c r="A2318" s="1" t="s">
        <v>6622</v>
      </c>
      <c r="B2318" s="1" t="s">
        <v>1607</v>
      </c>
      <c r="C2318" s="1" t="s">
        <v>6623</v>
      </c>
      <c r="D2318" s="1"/>
      <c r="E2318" s="1"/>
      <c r="F2318" s="1"/>
      <c r="G2318" s="1">
        <v>0</v>
      </c>
      <c r="H2318" s="1" t="s">
        <v>27474</v>
      </c>
      <c r="I2318" s="1">
        <v>0</v>
      </c>
      <c r="J2318" s="1" t="s">
        <v>27474</v>
      </c>
      <c r="K2318" s="1">
        <f t="shared" si="144"/>
        <v>0</v>
      </c>
      <c r="L2318" s="2">
        <f>SUMIFS('Basin Total Well Counts'!B:B,'Basin Total Well Counts'!A:A,F2318)</f>
        <v>0</v>
      </c>
      <c r="M2318" s="4">
        <f t="shared" si="145"/>
        <v>0</v>
      </c>
      <c r="N2318" s="2">
        <f>SUMIF('Basin Emissions'!A:A,F2318,'Basin Emissions'!B:B)</f>
        <v>0</v>
      </c>
      <c r="O2318" s="8">
        <f t="shared" si="146"/>
        <v>0</v>
      </c>
      <c r="P2318" s="7">
        <f>SUMIF('Tool Pneumatics CH4 VOC BTEX'!B:B,A2318,'Tool Pneumatics CH4 VOC BTEX'!F:F)</f>
        <v>3.5899999141693102</v>
      </c>
      <c r="Q2318" s="14">
        <f t="shared" si="147"/>
        <v>0</v>
      </c>
      <c r="R2318" s="16">
        <f>SUMIF('Tool Pneumatics CH4 VOC BTEX'!B:B,A2318,'Tool Pneumatics CH4 VOC BTEX'!H:H)*Q2318</f>
        <v>0</v>
      </c>
      <c r="S2318" s="16">
        <f>SUMIF('Tool Pneumatics CH4 VOC BTEX'!B:B,A2318,'Tool Pneumatics CH4 VOC BTEX'!J:J)*Q2318</f>
        <v>0</v>
      </c>
      <c r="T2318" s="16">
        <f>SUMIF('Tool Pneumatics CH4 VOC BTEX'!B:B,A2318,'Tool Pneumatics CH4 VOC BTEX'!L:L)*Q2318</f>
        <v>0</v>
      </c>
      <c r="U2318" s="16">
        <f>SUMIF('Tool Pneumatics CH4 VOC BTEX'!B:B,A2318,'Tool Pneumatics CH4 VOC BTEX'!N:N)*Q2318</f>
        <v>0</v>
      </c>
    </row>
    <row r="2319" spans="1:21" x14ac:dyDescent="0.25">
      <c r="A2319" s="1" t="s">
        <v>6624</v>
      </c>
      <c r="B2319" s="1" t="s">
        <v>1607</v>
      </c>
      <c r="C2319" s="1" t="s">
        <v>1968</v>
      </c>
      <c r="D2319" s="1"/>
      <c r="E2319" s="1"/>
      <c r="F2319" s="1"/>
      <c r="G2319" s="1">
        <v>0</v>
      </c>
      <c r="H2319" s="1" t="s">
        <v>27474</v>
      </c>
      <c r="I2319" s="1">
        <v>0</v>
      </c>
      <c r="J2319" s="1" t="s">
        <v>27474</v>
      </c>
      <c r="K2319" s="1">
        <f t="shared" si="144"/>
        <v>0</v>
      </c>
      <c r="L2319" s="2">
        <f>SUMIFS('Basin Total Well Counts'!B:B,'Basin Total Well Counts'!A:A,F2319)</f>
        <v>0</v>
      </c>
      <c r="M2319" s="4">
        <f t="shared" si="145"/>
        <v>0</v>
      </c>
      <c r="N2319" s="2">
        <f>SUMIF('Basin Emissions'!A:A,F2319,'Basin Emissions'!B:B)</f>
        <v>0</v>
      </c>
      <c r="O2319" s="8">
        <f t="shared" si="146"/>
        <v>0</v>
      </c>
      <c r="P2319" s="7">
        <f>SUMIF('Tool Pneumatics CH4 VOC BTEX'!B:B,A2319,'Tool Pneumatics CH4 VOC BTEX'!F:F)</f>
        <v>3.5899999141693102</v>
      </c>
      <c r="Q2319" s="14">
        <f t="shared" si="147"/>
        <v>0</v>
      </c>
      <c r="R2319" s="16">
        <f>SUMIF('Tool Pneumatics CH4 VOC BTEX'!B:B,A2319,'Tool Pneumatics CH4 VOC BTEX'!H:H)*Q2319</f>
        <v>0</v>
      </c>
      <c r="S2319" s="16">
        <f>SUMIF('Tool Pneumatics CH4 VOC BTEX'!B:B,A2319,'Tool Pneumatics CH4 VOC BTEX'!J:J)*Q2319</f>
        <v>0</v>
      </c>
      <c r="T2319" s="16">
        <f>SUMIF('Tool Pneumatics CH4 VOC BTEX'!B:B,A2319,'Tool Pneumatics CH4 VOC BTEX'!L:L)*Q2319</f>
        <v>0</v>
      </c>
      <c r="U2319" s="16">
        <f>SUMIF('Tool Pneumatics CH4 VOC BTEX'!B:B,A2319,'Tool Pneumatics CH4 VOC BTEX'!N:N)*Q2319</f>
        <v>0</v>
      </c>
    </row>
    <row r="2320" spans="1:21" x14ac:dyDescent="0.25">
      <c r="A2320" s="1" t="s">
        <v>6625</v>
      </c>
      <c r="B2320" s="1" t="s">
        <v>1607</v>
      </c>
      <c r="C2320" s="1" t="s">
        <v>6626</v>
      </c>
      <c r="D2320" s="1"/>
      <c r="E2320" s="1"/>
      <c r="F2320" s="1"/>
      <c r="G2320" s="1">
        <v>0</v>
      </c>
      <c r="H2320" s="1" t="s">
        <v>27474</v>
      </c>
      <c r="I2320" s="1">
        <v>0</v>
      </c>
      <c r="J2320" s="1" t="s">
        <v>27474</v>
      </c>
      <c r="K2320" s="1">
        <f t="shared" si="144"/>
        <v>0</v>
      </c>
      <c r="L2320" s="2">
        <f>SUMIFS('Basin Total Well Counts'!B:B,'Basin Total Well Counts'!A:A,F2320)</f>
        <v>0</v>
      </c>
      <c r="M2320" s="4">
        <f t="shared" si="145"/>
        <v>0</v>
      </c>
      <c r="N2320" s="2">
        <f>SUMIF('Basin Emissions'!A:A,F2320,'Basin Emissions'!B:B)</f>
        <v>0</v>
      </c>
      <c r="O2320" s="8">
        <f t="shared" si="146"/>
        <v>0</v>
      </c>
      <c r="P2320" s="7">
        <f>SUMIF('Tool Pneumatics CH4 VOC BTEX'!B:B,A2320,'Tool Pneumatics CH4 VOC BTEX'!F:F)</f>
        <v>3.5899999141693102</v>
      </c>
      <c r="Q2320" s="14">
        <f t="shared" si="147"/>
        <v>0</v>
      </c>
      <c r="R2320" s="16">
        <f>SUMIF('Tool Pneumatics CH4 VOC BTEX'!B:B,A2320,'Tool Pneumatics CH4 VOC BTEX'!H:H)*Q2320</f>
        <v>0</v>
      </c>
      <c r="S2320" s="16">
        <f>SUMIF('Tool Pneumatics CH4 VOC BTEX'!B:B,A2320,'Tool Pneumatics CH4 VOC BTEX'!J:J)*Q2320</f>
        <v>0</v>
      </c>
      <c r="T2320" s="16">
        <f>SUMIF('Tool Pneumatics CH4 VOC BTEX'!B:B,A2320,'Tool Pneumatics CH4 VOC BTEX'!L:L)*Q2320</f>
        <v>0</v>
      </c>
      <c r="U2320" s="16">
        <f>SUMIF('Tool Pneumatics CH4 VOC BTEX'!B:B,A2320,'Tool Pneumatics CH4 VOC BTEX'!N:N)*Q2320</f>
        <v>0</v>
      </c>
    </row>
    <row r="2321" spans="1:21" x14ac:dyDescent="0.25">
      <c r="A2321" s="1" t="s">
        <v>6627</v>
      </c>
      <c r="B2321" s="1" t="s">
        <v>1607</v>
      </c>
      <c r="C2321" s="1" t="s">
        <v>6628</v>
      </c>
      <c r="D2321" s="1"/>
      <c r="E2321" s="1"/>
      <c r="F2321" s="1"/>
      <c r="G2321" s="1">
        <v>0</v>
      </c>
      <c r="H2321" s="1" t="s">
        <v>27474</v>
      </c>
      <c r="I2321" s="1">
        <v>0</v>
      </c>
      <c r="J2321" s="1" t="s">
        <v>27474</v>
      </c>
      <c r="K2321" s="1">
        <f t="shared" si="144"/>
        <v>0</v>
      </c>
      <c r="L2321" s="2">
        <f>SUMIFS('Basin Total Well Counts'!B:B,'Basin Total Well Counts'!A:A,F2321)</f>
        <v>0</v>
      </c>
      <c r="M2321" s="4">
        <f t="shared" si="145"/>
        <v>0</v>
      </c>
      <c r="N2321" s="2">
        <f>SUMIF('Basin Emissions'!A:A,F2321,'Basin Emissions'!B:B)</f>
        <v>0</v>
      </c>
      <c r="O2321" s="8">
        <f t="shared" si="146"/>
        <v>0</v>
      </c>
      <c r="P2321" s="7">
        <f>SUMIF('Tool Pneumatics CH4 VOC BTEX'!B:B,A2321,'Tool Pneumatics CH4 VOC BTEX'!F:F)</f>
        <v>3.5899999141693102</v>
      </c>
      <c r="Q2321" s="14">
        <f t="shared" si="147"/>
        <v>0</v>
      </c>
      <c r="R2321" s="16">
        <f>SUMIF('Tool Pneumatics CH4 VOC BTEX'!B:B,A2321,'Tool Pneumatics CH4 VOC BTEX'!H:H)*Q2321</f>
        <v>0</v>
      </c>
      <c r="S2321" s="16">
        <f>SUMIF('Tool Pneumatics CH4 VOC BTEX'!B:B,A2321,'Tool Pneumatics CH4 VOC BTEX'!J:J)*Q2321</f>
        <v>0</v>
      </c>
      <c r="T2321" s="16">
        <f>SUMIF('Tool Pneumatics CH4 VOC BTEX'!B:B,A2321,'Tool Pneumatics CH4 VOC BTEX'!L:L)*Q2321</f>
        <v>0</v>
      </c>
      <c r="U2321" s="16">
        <f>SUMIF('Tool Pneumatics CH4 VOC BTEX'!B:B,A2321,'Tool Pneumatics CH4 VOC BTEX'!N:N)*Q2321</f>
        <v>0</v>
      </c>
    </row>
    <row r="2322" spans="1:21" x14ac:dyDescent="0.25">
      <c r="A2322" s="1" t="s">
        <v>6629</v>
      </c>
      <c r="B2322" s="1" t="s">
        <v>1607</v>
      </c>
      <c r="C2322" s="1" t="s">
        <v>6630</v>
      </c>
      <c r="D2322" s="1"/>
      <c r="E2322" s="1"/>
      <c r="F2322" s="1"/>
      <c r="G2322" s="1">
        <v>0</v>
      </c>
      <c r="H2322" s="1" t="s">
        <v>27474</v>
      </c>
      <c r="I2322" s="1">
        <v>0</v>
      </c>
      <c r="J2322" s="1" t="s">
        <v>27474</v>
      </c>
      <c r="K2322" s="1">
        <f t="shared" si="144"/>
        <v>0</v>
      </c>
      <c r="L2322" s="2">
        <f>SUMIFS('Basin Total Well Counts'!B:B,'Basin Total Well Counts'!A:A,F2322)</f>
        <v>0</v>
      </c>
      <c r="M2322" s="4">
        <f t="shared" si="145"/>
        <v>0</v>
      </c>
      <c r="N2322" s="2">
        <f>SUMIF('Basin Emissions'!A:A,F2322,'Basin Emissions'!B:B)</f>
        <v>0</v>
      </c>
      <c r="O2322" s="8">
        <f t="shared" si="146"/>
        <v>0</v>
      </c>
      <c r="P2322" s="7">
        <f>SUMIF('Tool Pneumatics CH4 VOC BTEX'!B:B,A2322,'Tool Pneumatics CH4 VOC BTEX'!F:F)</f>
        <v>3.5899999141693102</v>
      </c>
      <c r="Q2322" s="14">
        <f t="shared" si="147"/>
        <v>0</v>
      </c>
      <c r="R2322" s="16">
        <f>SUMIF('Tool Pneumatics CH4 VOC BTEX'!B:B,A2322,'Tool Pneumatics CH4 VOC BTEX'!H:H)*Q2322</f>
        <v>0</v>
      </c>
      <c r="S2322" s="16">
        <f>SUMIF('Tool Pneumatics CH4 VOC BTEX'!B:B,A2322,'Tool Pneumatics CH4 VOC BTEX'!J:J)*Q2322</f>
        <v>0</v>
      </c>
      <c r="T2322" s="16">
        <f>SUMIF('Tool Pneumatics CH4 VOC BTEX'!B:B,A2322,'Tool Pneumatics CH4 VOC BTEX'!L:L)*Q2322</f>
        <v>0</v>
      </c>
      <c r="U2322" s="16">
        <f>SUMIF('Tool Pneumatics CH4 VOC BTEX'!B:B,A2322,'Tool Pneumatics CH4 VOC BTEX'!N:N)*Q2322</f>
        <v>0</v>
      </c>
    </row>
    <row r="2323" spans="1:21" x14ac:dyDescent="0.25">
      <c r="A2323" s="1" t="s">
        <v>6631</v>
      </c>
      <c r="B2323" s="1" t="s">
        <v>1607</v>
      </c>
      <c r="C2323" s="1" t="s">
        <v>6632</v>
      </c>
      <c r="D2323" s="1"/>
      <c r="E2323" s="1"/>
      <c r="F2323" s="1"/>
      <c r="G2323" s="1">
        <v>0</v>
      </c>
      <c r="H2323" s="1" t="s">
        <v>27474</v>
      </c>
      <c r="I2323" s="1">
        <v>0</v>
      </c>
      <c r="J2323" s="1" t="s">
        <v>27474</v>
      </c>
      <c r="K2323" s="1">
        <f t="shared" si="144"/>
        <v>0</v>
      </c>
      <c r="L2323" s="2">
        <f>SUMIFS('Basin Total Well Counts'!B:B,'Basin Total Well Counts'!A:A,F2323)</f>
        <v>0</v>
      </c>
      <c r="M2323" s="4">
        <f t="shared" si="145"/>
        <v>0</v>
      </c>
      <c r="N2323" s="2">
        <f>SUMIF('Basin Emissions'!A:A,F2323,'Basin Emissions'!B:B)</f>
        <v>0</v>
      </c>
      <c r="O2323" s="8">
        <f t="shared" si="146"/>
        <v>0</v>
      </c>
      <c r="P2323" s="7">
        <f>SUMIF('Tool Pneumatics CH4 VOC BTEX'!B:B,A2323,'Tool Pneumatics CH4 VOC BTEX'!F:F)</f>
        <v>3.5899999141693102</v>
      </c>
      <c r="Q2323" s="14">
        <f t="shared" si="147"/>
        <v>0</v>
      </c>
      <c r="R2323" s="16">
        <f>SUMIF('Tool Pneumatics CH4 VOC BTEX'!B:B,A2323,'Tool Pneumatics CH4 VOC BTEX'!H:H)*Q2323</f>
        <v>0</v>
      </c>
      <c r="S2323" s="16">
        <f>SUMIF('Tool Pneumatics CH4 VOC BTEX'!B:B,A2323,'Tool Pneumatics CH4 VOC BTEX'!J:J)*Q2323</f>
        <v>0</v>
      </c>
      <c r="T2323" s="16">
        <f>SUMIF('Tool Pneumatics CH4 VOC BTEX'!B:B,A2323,'Tool Pneumatics CH4 VOC BTEX'!L:L)*Q2323</f>
        <v>0</v>
      </c>
      <c r="U2323" s="16">
        <f>SUMIF('Tool Pneumatics CH4 VOC BTEX'!B:B,A2323,'Tool Pneumatics CH4 VOC BTEX'!N:N)*Q2323</f>
        <v>0</v>
      </c>
    </row>
    <row r="2324" spans="1:21" x14ac:dyDescent="0.25">
      <c r="A2324" s="1" t="s">
        <v>6633</v>
      </c>
      <c r="B2324" s="1" t="s">
        <v>1607</v>
      </c>
      <c r="C2324" s="1" t="s">
        <v>6634</v>
      </c>
      <c r="D2324" s="1"/>
      <c r="E2324" s="1"/>
      <c r="F2324" s="1"/>
      <c r="G2324" s="1">
        <v>0</v>
      </c>
      <c r="H2324" s="1" t="s">
        <v>27474</v>
      </c>
      <c r="I2324" s="1">
        <v>0</v>
      </c>
      <c r="J2324" s="1" t="s">
        <v>27474</v>
      </c>
      <c r="K2324" s="1">
        <f t="shared" si="144"/>
        <v>0</v>
      </c>
      <c r="L2324" s="2">
        <f>SUMIFS('Basin Total Well Counts'!B:B,'Basin Total Well Counts'!A:A,F2324)</f>
        <v>0</v>
      </c>
      <c r="M2324" s="4">
        <f t="shared" si="145"/>
        <v>0</v>
      </c>
      <c r="N2324" s="2">
        <f>SUMIF('Basin Emissions'!A:A,F2324,'Basin Emissions'!B:B)</f>
        <v>0</v>
      </c>
      <c r="O2324" s="8">
        <f t="shared" si="146"/>
        <v>0</v>
      </c>
      <c r="P2324" s="7">
        <f>SUMIF('Tool Pneumatics CH4 VOC BTEX'!B:B,A2324,'Tool Pneumatics CH4 VOC BTEX'!F:F)</f>
        <v>3.5899999141693102</v>
      </c>
      <c r="Q2324" s="14">
        <f t="shared" si="147"/>
        <v>0</v>
      </c>
      <c r="R2324" s="16">
        <f>SUMIF('Tool Pneumatics CH4 VOC BTEX'!B:B,A2324,'Tool Pneumatics CH4 VOC BTEX'!H:H)*Q2324</f>
        <v>0</v>
      </c>
      <c r="S2324" s="16">
        <f>SUMIF('Tool Pneumatics CH4 VOC BTEX'!B:B,A2324,'Tool Pneumatics CH4 VOC BTEX'!J:J)*Q2324</f>
        <v>0</v>
      </c>
      <c r="T2324" s="16">
        <f>SUMIF('Tool Pneumatics CH4 VOC BTEX'!B:B,A2324,'Tool Pneumatics CH4 VOC BTEX'!L:L)*Q2324</f>
        <v>0</v>
      </c>
      <c r="U2324" s="16">
        <f>SUMIF('Tool Pneumatics CH4 VOC BTEX'!B:B,A2324,'Tool Pneumatics CH4 VOC BTEX'!N:N)*Q2324</f>
        <v>0</v>
      </c>
    </row>
    <row r="2325" spans="1:21" x14ac:dyDescent="0.25">
      <c r="A2325" s="1" t="s">
        <v>6635</v>
      </c>
      <c r="B2325" s="1" t="s">
        <v>1607</v>
      </c>
      <c r="C2325" s="1" t="s">
        <v>6636</v>
      </c>
      <c r="D2325" s="1"/>
      <c r="E2325" s="1"/>
      <c r="F2325" s="1"/>
      <c r="G2325" s="1">
        <v>0</v>
      </c>
      <c r="H2325" s="1" t="s">
        <v>27474</v>
      </c>
      <c r="I2325" s="1">
        <v>0</v>
      </c>
      <c r="J2325" s="1" t="s">
        <v>27474</v>
      </c>
      <c r="K2325" s="1">
        <f t="shared" si="144"/>
        <v>0</v>
      </c>
      <c r="L2325" s="2">
        <f>SUMIFS('Basin Total Well Counts'!B:B,'Basin Total Well Counts'!A:A,F2325)</f>
        <v>0</v>
      </c>
      <c r="M2325" s="4">
        <f t="shared" si="145"/>
        <v>0</v>
      </c>
      <c r="N2325" s="2">
        <f>SUMIF('Basin Emissions'!A:A,F2325,'Basin Emissions'!B:B)</f>
        <v>0</v>
      </c>
      <c r="O2325" s="8">
        <f t="shared" si="146"/>
        <v>0</v>
      </c>
      <c r="P2325" s="7">
        <f>SUMIF('Tool Pneumatics CH4 VOC BTEX'!B:B,A2325,'Tool Pneumatics CH4 VOC BTEX'!F:F)</f>
        <v>3.5899999141693102</v>
      </c>
      <c r="Q2325" s="14">
        <f t="shared" si="147"/>
        <v>0</v>
      </c>
      <c r="R2325" s="16">
        <f>SUMIF('Tool Pneumatics CH4 VOC BTEX'!B:B,A2325,'Tool Pneumatics CH4 VOC BTEX'!H:H)*Q2325</f>
        <v>0</v>
      </c>
      <c r="S2325" s="16">
        <f>SUMIF('Tool Pneumatics CH4 VOC BTEX'!B:B,A2325,'Tool Pneumatics CH4 VOC BTEX'!J:J)*Q2325</f>
        <v>0</v>
      </c>
      <c r="T2325" s="16">
        <f>SUMIF('Tool Pneumatics CH4 VOC BTEX'!B:B,A2325,'Tool Pneumatics CH4 VOC BTEX'!L:L)*Q2325</f>
        <v>0</v>
      </c>
      <c r="U2325" s="16">
        <f>SUMIF('Tool Pneumatics CH4 VOC BTEX'!B:B,A2325,'Tool Pneumatics CH4 VOC BTEX'!N:N)*Q2325</f>
        <v>0</v>
      </c>
    </row>
    <row r="2326" spans="1:21" x14ac:dyDescent="0.25">
      <c r="A2326" s="1" t="s">
        <v>6637</v>
      </c>
      <c r="B2326" s="1" t="s">
        <v>1607</v>
      </c>
      <c r="C2326" s="1" t="s">
        <v>6638</v>
      </c>
      <c r="D2326" s="1"/>
      <c r="E2326" s="1"/>
      <c r="F2326" s="1"/>
      <c r="G2326" s="1">
        <v>0</v>
      </c>
      <c r="H2326" s="1" t="s">
        <v>27474</v>
      </c>
      <c r="I2326" s="1">
        <v>0</v>
      </c>
      <c r="J2326" s="1" t="s">
        <v>27474</v>
      </c>
      <c r="K2326" s="1">
        <f t="shared" si="144"/>
        <v>0</v>
      </c>
      <c r="L2326" s="2">
        <f>SUMIFS('Basin Total Well Counts'!B:B,'Basin Total Well Counts'!A:A,F2326)</f>
        <v>0</v>
      </c>
      <c r="M2326" s="4">
        <f t="shared" si="145"/>
        <v>0</v>
      </c>
      <c r="N2326" s="2">
        <f>SUMIF('Basin Emissions'!A:A,F2326,'Basin Emissions'!B:B)</f>
        <v>0</v>
      </c>
      <c r="O2326" s="8">
        <f t="shared" si="146"/>
        <v>0</v>
      </c>
      <c r="P2326" s="7">
        <f>SUMIF('Tool Pneumatics CH4 VOC BTEX'!B:B,A2326,'Tool Pneumatics CH4 VOC BTEX'!F:F)</f>
        <v>3.5899999141693102</v>
      </c>
      <c r="Q2326" s="14">
        <f t="shared" si="147"/>
        <v>0</v>
      </c>
      <c r="R2326" s="16">
        <f>SUMIF('Tool Pneumatics CH4 VOC BTEX'!B:B,A2326,'Tool Pneumatics CH4 VOC BTEX'!H:H)*Q2326</f>
        <v>0</v>
      </c>
      <c r="S2326" s="16">
        <f>SUMIF('Tool Pneumatics CH4 VOC BTEX'!B:B,A2326,'Tool Pneumatics CH4 VOC BTEX'!J:J)*Q2326</f>
        <v>0</v>
      </c>
      <c r="T2326" s="16">
        <f>SUMIF('Tool Pneumatics CH4 VOC BTEX'!B:B,A2326,'Tool Pneumatics CH4 VOC BTEX'!L:L)*Q2326</f>
        <v>0</v>
      </c>
      <c r="U2326" s="16">
        <f>SUMIF('Tool Pneumatics CH4 VOC BTEX'!B:B,A2326,'Tool Pneumatics CH4 VOC BTEX'!N:N)*Q2326</f>
        <v>0</v>
      </c>
    </row>
    <row r="2327" spans="1:21" x14ac:dyDescent="0.25">
      <c r="A2327" s="1" t="s">
        <v>6639</v>
      </c>
      <c r="B2327" s="1" t="s">
        <v>1607</v>
      </c>
      <c r="C2327" s="1" t="s">
        <v>6640</v>
      </c>
      <c r="D2327" s="1"/>
      <c r="E2327" s="1"/>
      <c r="F2327" s="1"/>
      <c r="G2327" s="1">
        <v>0</v>
      </c>
      <c r="H2327" s="1" t="s">
        <v>27474</v>
      </c>
      <c r="I2327" s="1">
        <v>0</v>
      </c>
      <c r="J2327" s="1" t="s">
        <v>27474</v>
      </c>
      <c r="K2327" s="1">
        <f t="shared" si="144"/>
        <v>0</v>
      </c>
      <c r="L2327" s="2">
        <f>SUMIFS('Basin Total Well Counts'!B:B,'Basin Total Well Counts'!A:A,F2327)</f>
        <v>0</v>
      </c>
      <c r="M2327" s="4">
        <f t="shared" si="145"/>
        <v>0</v>
      </c>
      <c r="N2327" s="2">
        <f>SUMIF('Basin Emissions'!A:A,F2327,'Basin Emissions'!B:B)</f>
        <v>0</v>
      </c>
      <c r="O2327" s="8">
        <f t="shared" si="146"/>
        <v>0</v>
      </c>
      <c r="P2327" s="7">
        <f>SUMIF('Tool Pneumatics CH4 VOC BTEX'!B:B,A2327,'Tool Pneumatics CH4 VOC BTEX'!F:F)</f>
        <v>3.5899999141693102</v>
      </c>
      <c r="Q2327" s="14">
        <f t="shared" si="147"/>
        <v>0</v>
      </c>
      <c r="R2327" s="16">
        <f>SUMIF('Tool Pneumatics CH4 VOC BTEX'!B:B,A2327,'Tool Pneumatics CH4 VOC BTEX'!H:H)*Q2327</f>
        <v>0</v>
      </c>
      <c r="S2327" s="16">
        <f>SUMIF('Tool Pneumatics CH4 VOC BTEX'!B:B,A2327,'Tool Pneumatics CH4 VOC BTEX'!J:J)*Q2327</f>
        <v>0</v>
      </c>
      <c r="T2327" s="16">
        <f>SUMIF('Tool Pneumatics CH4 VOC BTEX'!B:B,A2327,'Tool Pneumatics CH4 VOC BTEX'!L:L)*Q2327</f>
        <v>0</v>
      </c>
      <c r="U2327" s="16">
        <f>SUMIF('Tool Pneumatics CH4 VOC BTEX'!B:B,A2327,'Tool Pneumatics CH4 VOC BTEX'!N:N)*Q2327</f>
        <v>0</v>
      </c>
    </row>
    <row r="2328" spans="1:21" x14ac:dyDescent="0.25">
      <c r="A2328" s="1" t="s">
        <v>6641</v>
      </c>
      <c r="B2328" s="1" t="s">
        <v>1607</v>
      </c>
      <c r="C2328" s="1" t="s">
        <v>1951</v>
      </c>
      <c r="D2328" s="1"/>
      <c r="E2328" s="1"/>
      <c r="F2328" s="1"/>
      <c r="G2328" s="1">
        <v>0</v>
      </c>
      <c r="H2328" s="1" t="s">
        <v>27474</v>
      </c>
      <c r="I2328" s="1">
        <v>0</v>
      </c>
      <c r="J2328" s="1" t="s">
        <v>27474</v>
      </c>
      <c r="K2328" s="1">
        <f t="shared" si="144"/>
        <v>0</v>
      </c>
      <c r="L2328" s="2">
        <f>SUMIFS('Basin Total Well Counts'!B:B,'Basin Total Well Counts'!A:A,F2328)</f>
        <v>0</v>
      </c>
      <c r="M2328" s="4">
        <f t="shared" si="145"/>
        <v>0</v>
      </c>
      <c r="N2328" s="2">
        <f>SUMIF('Basin Emissions'!A:A,F2328,'Basin Emissions'!B:B)</f>
        <v>0</v>
      </c>
      <c r="O2328" s="8">
        <f t="shared" si="146"/>
        <v>0</v>
      </c>
      <c r="P2328" s="7">
        <f>SUMIF('Tool Pneumatics CH4 VOC BTEX'!B:B,A2328,'Tool Pneumatics CH4 VOC BTEX'!F:F)</f>
        <v>3.5899999141693102</v>
      </c>
      <c r="Q2328" s="14">
        <f t="shared" si="147"/>
        <v>0</v>
      </c>
      <c r="R2328" s="16">
        <f>SUMIF('Tool Pneumatics CH4 VOC BTEX'!B:B,A2328,'Tool Pneumatics CH4 VOC BTEX'!H:H)*Q2328</f>
        <v>0</v>
      </c>
      <c r="S2328" s="16">
        <f>SUMIF('Tool Pneumatics CH4 VOC BTEX'!B:B,A2328,'Tool Pneumatics CH4 VOC BTEX'!J:J)*Q2328</f>
        <v>0</v>
      </c>
      <c r="T2328" s="16">
        <f>SUMIF('Tool Pneumatics CH4 VOC BTEX'!B:B,A2328,'Tool Pneumatics CH4 VOC BTEX'!L:L)*Q2328</f>
        <v>0</v>
      </c>
      <c r="U2328" s="16">
        <f>SUMIF('Tool Pneumatics CH4 VOC BTEX'!B:B,A2328,'Tool Pneumatics CH4 VOC BTEX'!N:N)*Q2328</f>
        <v>0</v>
      </c>
    </row>
    <row r="2329" spans="1:21" x14ac:dyDescent="0.25">
      <c r="A2329" s="1" t="s">
        <v>6642</v>
      </c>
      <c r="B2329" s="1" t="s">
        <v>1607</v>
      </c>
      <c r="C2329" s="1" t="s">
        <v>6643</v>
      </c>
      <c r="D2329" s="1"/>
      <c r="E2329" s="1"/>
      <c r="F2329" s="1"/>
      <c r="G2329" s="1">
        <v>0</v>
      </c>
      <c r="H2329" s="1" t="s">
        <v>27474</v>
      </c>
      <c r="I2329" s="1">
        <v>0</v>
      </c>
      <c r="J2329" s="1" t="s">
        <v>27474</v>
      </c>
      <c r="K2329" s="1">
        <f t="shared" si="144"/>
        <v>0</v>
      </c>
      <c r="L2329" s="2">
        <f>SUMIFS('Basin Total Well Counts'!B:B,'Basin Total Well Counts'!A:A,F2329)</f>
        <v>0</v>
      </c>
      <c r="M2329" s="4">
        <f t="shared" si="145"/>
        <v>0</v>
      </c>
      <c r="N2329" s="2">
        <f>SUMIF('Basin Emissions'!A:A,F2329,'Basin Emissions'!B:B)</f>
        <v>0</v>
      </c>
      <c r="O2329" s="8">
        <f t="shared" si="146"/>
        <v>0</v>
      </c>
      <c r="P2329" s="7">
        <f>SUMIF('Tool Pneumatics CH4 VOC BTEX'!B:B,A2329,'Tool Pneumatics CH4 VOC BTEX'!F:F)</f>
        <v>3.5899999141693102</v>
      </c>
      <c r="Q2329" s="14">
        <f t="shared" si="147"/>
        <v>0</v>
      </c>
      <c r="R2329" s="16">
        <f>SUMIF('Tool Pneumatics CH4 VOC BTEX'!B:B,A2329,'Tool Pneumatics CH4 VOC BTEX'!H:H)*Q2329</f>
        <v>0</v>
      </c>
      <c r="S2329" s="16">
        <f>SUMIF('Tool Pneumatics CH4 VOC BTEX'!B:B,A2329,'Tool Pneumatics CH4 VOC BTEX'!J:J)*Q2329</f>
        <v>0</v>
      </c>
      <c r="T2329" s="16">
        <f>SUMIF('Tool Pneumatics CH4 VOC BTEX'!B:B,A2329,'Tool Pneumatics CH4 VOC BTEX'!L:L)*Q2329</f>
        <v>0</v>
      </c>
      <c r="U2329" s="16">
        <f>SUMIF('Tool Pneumatics CH4 VOC BTEX'!B:B,A2329,'Tool Pneumatics CH4 VOC BTEX'!N:N)*Q2329</f>
        <v>0</v>
      </c>
    </row>
    <row r="2330" spans="1:21" x14ac:dyDescent="0.25">
      <c r="A2330" s="1" t="s">
        <v>6644</v>
      </c>
      <c r="B2330" s="1" t="s">
        <v>1607</v>
      </c>
      <c r="C2330" s="1" t="s">
        <v>6645</v>
      </c>
      <c r="D2330" s="1"/>
      <c r="E2330" s="1"/>
      <c r="F2330" s="1"/>
      <c r="G2330" s="1">
        <v>0</v>
      </c>
      <c r="H2330" s="1" t="s">
        <v>27474</v>
      </c>
      <c r="I2330" s="1">
        <v>0</v>
      </c>
      <c r="J2330" s="1" t="s">
        <v>27474</v>
      </c>
      <c r="K2330" s="1">
        <f t="shared" si="144"/>
        <v>0</v>
      </c>
      <c r="L2330" s="2">
        <f>SUMIFS('Basin Total Well Counts'!B:B,'Basin Total Well Counts'!A:A,F2330)</f>
        <v>0</v>
      </c>
      <c r="M2330" s="4">
        <f t="shared" si="145"/>
        <v>0</v>
      </c>
      <c r="N2330" s="2">
        <f>SUMIF('Basin Emissions'!A:A,F2330,'Basin Emissions'!B:B)</f>
        <v>0</v>
      </c>
      <c r="O2330" s="8">
        <f t="shared" si="146"/>
        <v>0</v>
      </c>
      <c r="P2330" s="7">
        <f>SUMIF('Tool Pneumatics CH4 VOC BTEX'!B:B,A2330,'Tool Pneumatics CH4 VOC BTEX'!F:F)</f>
        <v>3.5899999141693102</v>
      </c>
      <c r="Q2330" s="14">
        <f t="shared" si="147"/>
        <v>0</v>
      </c>
      <c r="R2330" s="16">
        <f>SUMIF('Tool Pneumatics CH4 VOC BTEX'!B:B,A2330,'Tool Pneumatics CH4 VOC BTEX'!H:H)*Q2330</f>
        <v>0</v>
      </c>
      <c r="S2330" s="16">
        <f>SUMIF('Tool Pneumatics CH4 VOC BTEX'!B:B,A2330,'Tool Pneumatics CH4 VOC BTEX'!J:J)*Q2330</f>
        <v>0</v>
      </c>
      <c r="T2330" s="16">
        <f>SUMIF('Tool Pneumatics CH4 VOC BTEX'!B:B,A2330,'Tool Pneumatics CH4 VOC BTEX'!L:L)*Q2330</f>
        <v>0</v>
      </c>
      <c r="U2330" s="16">
        <f>SUMIF('Tool Pneumatics CH4 VOC BTEX'!B:B,A2330,'Tool Pneumatics CH4 VOC BTEX'!N:N)*Q2330</f>
        <v>0</v>
      </c>
    </row>
    <row r="2331" spans="1:21" x14ac:dyDescent="0.25">
      <c r="A2331" s="1" t="s">
        <v>6646</v>
      </c>
      <c r="B2331" s="1" t="s">
        <v>1607</v>
      </c>
      <c r="C2331" s="1" t="s">
        <v>6647</v>
      </c>
      <c r="D2331" s="1"/>
      <c r="E2331" s="1"/>
      <c r="F2331" s="1"/>
      <c r="G2331" s="1">
        <v>0</v>
      </c>
      <c r="H2331" s="1" t="s">
        <v>27474</v>
      </c>
      <c r="I2331" s="1">
        <v>0</v>
      </c>
      <c r="J2331" s="1" t="s">
        <v>27474</v>
      </c>
      <c r="K2331" s="1">
        <f t="shared" si="144"/>
        <v>0</v>
      </c>
      <c r="L2331" s="2">
        <f>SUMIFS('Basin Total Well Counts'!B:B,'Basin Total Well Counts'!A:A,F2331)</f>
        <v>0</v>
      </c>
      <c r="M2331" s="4">
        <f t="shared" si="145"/>
        <v>0</v>
      </c>
      <c r="N2331" s="2">
        <f>SUMIF('Basin Emissions'!A:A,F2331,'Basin Emissions'!B:B)</f>
        <v>0</v>
      </c>
      <c r="O2331" s="8">
        <f t="shared" si="146"/>
        <v>0</v>
      </c>
      <c r="P2331" s="7">
        <f>SUMIF('Tool Pneumatics CH4 VOC BTEX'!B:B,A2331,'Tool Pneumatics CH4 VOC BTEX'!F:F)</f>
        <v>3.5899999141693102</v>
      </c>
      <c r="Q2331" s="14">
        <f t="shared" si="147"/>
        <v>0</v>
      </c>
      <c r="R2331" s="16">
        <f>SUMIF('Tool Pneumatics CH4 VOC BTEX'!B:B,A2331,'Tool Pneumatics CH4 VOC BTEX'!H:H)*Q2331</f>
        <v>0</v>
      </c>
      <c r="S2331" s="16">
        <f>SUMIF('Tool Pneumatics CH4 VOC BTEX'!B:B,A2331,'Tool Pneumatics CH4 VOC BTEX'!J:J)*Q2331</f>
        <v>0</v>
      </c>
      <c r="T2331" s="16">
        <f>SUMIF('Tool Pneumatics CH4 VOC BTEX'!B:B,A2331,'Tool Pneumatics CH4 VOC BTEX'!L:L)*Q2331</f>
        <v>0</v>
      </c>
      <c r="U2331" s="16">
        <f>SUMIF('Tool Pneumatics CH4 VOC BTEX'!B:B,A2331,'Tool Pneumatics CH4 VOC BTEX'!N:N)*Q2331</f>
        <v>0</v>
      </c>
    </row>
    <row r="2332" spans="1:21" x14ac:dyDescent="0.25">
      <c r="A2332" s="1" t="s">
        <v>6648</v>
      </c>
      <c r="B2332" s="1" t="s">
        <v>1607</v>
      </c>
      <c r="C2332" s="1" t="s">
        <v>6649</v>
      </c>
      <c r="D2332" s="1"/>
      <c r="E2332" s="1"/>
      <c r="F2332" s="1"/>
      <c r="G2332" s="1">
        <v>0</v>
      </c>
      <c r="H2332" s="1" t="s">
        <v>27474</v>
      </c>
      <c r="I2332" s="1">
        <v>0</v>
      </c>
      <c r="J2332" s="1" t="s">
        <v>27474</v>
      </c>
      <c r="K2332" s="1">
        <f t="shared" si="144"/>
        <v>0</v>
      </c>
      <c r="L2332" s="2">
        <f>SUMIFS('Basin Total Well Counts'!B:B,'Basin Total Well Counts'!A:A,F2332)</f>
        <v>0</v>
      </c>
      <c r="M2332" s="4">
        <f t="shared" si="145"/>
        <v>0</v>
      </c>
      <c r="N2332" s="2">
        <f>SUMIF('Basin Emissions'!A:A,F2332,'Basin Emissions'!B:B)</f>
        <v>0</v>
      </c>
      <c r="O2332" s="8">
        <f t="shared" si="146"/>
        <v>0</v>
      </c>
      <c r="P2332" s="7">
        <f>SUMIF('Tool Pneumatics CH4 VOC BTEX'!B:B,A2332,'Tool Pneumatics CH4 VOC BTEX'!F:F)</f>
        <v>3.5899999141693102</v>
      </c>
      <c r="Q2332" s="14">
        <f t="shared" si="147"/>
        <v>0</v>
      </c>
      <c r="R2332" s="16">
        <f>SUMIF('Tool Pneumatics CH4 VOC BTEX'!B:B,A2332,'Tool Pneumatics CH4 VOC BTEX'!H:H)*Q2332</f>
        <v>0</v>
      </c>
      <c r="S2332" s="16">
        <f>SUMIF('Tool Pneumatics CH4 VOC BTEX'!B:B,A2332,'Tool Pneumatics CH4 VOC BTEX'!J:J)*Q2332</f>
        <v>0</v>
      </c>
      <c r="T2332" s="16">
        <f>SUMIF('Tool Pneumatics CH4 VOC BTEX'!B:B,A2332,'Tool Pneumatics CH4 VOC BTEX'!L:L)*Q2332</f>
        <v>0</v>
      </c>
      <c r="U2332" s="16">
        <f>SUMIF('Tool Pneumatics CH4 VOC BTEX'!B:B,A2332,'Tool Pneumatics CH4 VOC BTEX'!N:N)*Q2332</f>
        <v>0</v>
      </c>
    </row>
    <row r="2333" spans="1:21" x14ac:dyDescent="0.25">
      <c r="A2333" s="1" t="s">
        <v>6650</v>
      </c>
      <c r="B2333" s="1" t="s">
        <v>1607</v>
      </c>
      <c r="C2333" s="1" t="s">
        <v>6651</v>
      </c>
      <c r="D2333" s="1"/>
      <c r="E2333" s="1"/>
      <c r="F2333" s="1"/>
      <c r="G2333" s="1">
        <v>0</v>
      </c>
      <c r="H2333" s="1" t="s">
        <v>27474</v>
      </c>
      <c r="I2333" s="1">
        <v>0</v>
      </c>
      <c r="J2333" s="1" t="s">
        <v>27474</v>
      </c>
      <c r="K2333" s="1">
        <f t="shared" si="144"/>
        <v>0</v>
      </c>
      <c r="L2333" s="2">
        <f>SUMIFS('Basin Total Well Counts'!B:B,'Basin Total Well Counts'!A:A,F2333)</f>
        <v>0</v>
      </c>
      <c r="M2333" s="4">
        <f t="shared" si="145"/>
        <v>0</v>
      </c>
      <c r="N2333" s="2">
        <f>SUMIF('Basin Emissions'!A:A,F2333,'Basin Emissions'!B:B)</f>
        <v>0</v>
      </c>
      <c r="O2333" s="8">
        <f t="shared" si="146"/>
        <v>0</v>
      </c>
      <c r="P2333" s="7">
        <f>SUMIF('Tool Pneumatics CH4 VOC BTEX'!B:B,A2333,'Tool Pneumatics CH4 VOC BTEX'!F:F)</f>
        <v>3.5899999141693102</v>
      </c>
      <c r="Q2333" s="14">
        <f t="shared" si="147"/>
        <v>0</v>
      </c>
      <c r="R2333" s="16">
        <f>SUMIF('Tool Pneumatics CH4 VOC BTEX'!B:B,A2333,'Tool Pneumatics CH4 VOC BTEX'!H:H)*Q2333</f>
        <v>0</v>
      </c>
      <c r="S2333" s="16">
        <f>SUMIF('Tool Pneumatics CH4 VOC BTEX'!B:B,A2333,'Tool Pneumatics CH4 VOC BTEX'!J:J)*Q2333</f>
        <v>0</v>
      </c>
      <c r="T2333" s="16">
        <f>SUMIF('Tool Pneumatics CH4 VOC BTEX'!B:B,A2333,'Tool Pneumatics CH4 VOC BTEX'!L:L)*Q2333</f>
        <v>0</v>
      </c>
      <c r="U2333" s="16">
        <f>SUMIF('Tool Pneumatics CH4 VOC BTEX'!B:B,A2333,'Tool Pneumatics CH4 VOC BTEX'!N:N)*Q2333</f>
        <v>0</v>
      </c>
    </row>
    <row r="2334" spans="1:21" x14ac:dyDescent="0.25">
      <c r="A2334" s="1" t="s">
        <v>6652</v>
      </c>
      <c r="B2334" s="1" t="s">
        <v>1607</v>
      </c>
      <c r="C2334" s="1" t="s">
        <v>6653</v>
      </c>
      <c r="D2334" s="1"/>
      <c r="E2334" s="1"/>
      <c r="F2334" s="1"/>
      <c r="G2334" s="1">
        <v>0</v>
      </c>
      <c r="H2334" s="1" t="s">
        <v>27474</v>
      </c>
      <c r="I2334" s="1">
        <v>0</v>
      </c>
      <c r="J2334" s="1" t="s">
        <v>27474</v>
      </c>
      <c r="K2334" s="1">
        <f t="shared" si="144"/>
        <v>0</v>
      </c>
      <c r="L2334" s="2">
        <f>SUMIFS('Basin Total Well Counts'!B:B,'Basin Total Well Counts'!A:A,F2334)</f>
        <v>0</v>
      </c>
      <c r="M2334" s="4">
        <f t="shared" si="145"/>
        <v>0</v>
      </c>
      <c r="N2334" s="2">
        <f>SUMIF('Basin Emissions'!A:A,F2334,'Basin Emissions'!B:B)</f>
        <v>0</v>
      </c>
      <c r="O2334" s="8">
        <f t="shared" si="146"/>
        <v>0</v>
      </c>
      <c r="P2334" s="7">
        <f>SUMIF('Tool Pneumatics CH4 VOC BTEX'!B:B,A2334,'Tool Pneumatics CH4 VOC BTEX'!F:F)</f>
        <v>3.5899999141693102</v>
      </c>
      <c r="Q2334" s="14">
        <f t="shared" si="147"/>
        <v>0</v>
      </c>
      <c r="R2334" s="16">
        <f>SUMIF('Tool Pneumatics CH4 VOC BTEX'!B:B,A2334,'Tool Pneumatics CH4 VOC BTEX'!H:H)*Q2334</f>
        <v>0</v>
      </c>
      <c r="S2334" s="16">
        <f>SUMIF('Tool Pneumatics CH4 VOC BTEX'!B:B,A2334,'Tool Pneumatics CH4 VOC BTEX'!J:J)*Q2334</f>
        <v>0</v>
      </c>
      <c r="T2334" s="16">
        <f>SUMIF('Tool Pneumatics CH4 VOC BTEX'!B:B,A2334,'Tool Pneumatics CH4 VOC BTEX'!L:L)*Q2334</f>
        <v>0</v>
      </c>
      <c r="U2334" s="16">
        <f>SUMIF('Tool Pneumatics CH4 VOC BTEX'!B:B,A2334,'Tool Pneumatics CH4 VOC BTEX'!N:N)*Q2334</f>
        <v>0</v>
      </c>
    </row>
    <row r="2335" spans="1:21" x14ac:dyDescent="0.25">
      <c r="A2335" s="1" t="s">
        <v>6654</v>
      </c>
      <c r="B2335" s="1" t="s">
        <v>1607</v>
      </c>
      <c r="C2335" s="1" t="s">
        <v>6655</v>
      </c>
      <c r="D2335" s="1"/>
      <c r="E2335" s="1"/>
      <c r="F2335" s="1"/>
      <c r="G2335" s="1">
        <v>0</v>
      </c>
      <c r="H2335" s="1" t="s">
        <v>27474</v>
      </c>
      <c r="I2335" s="1">
        <v>0</v>
      </c>
      <c r="J2335" s="1" t="s">
        <v>27474</v>
      </c>
      <c r="K2335" s="1">
        <f t="shared" si="144"/>
        <v>0</v>
      </c>
      <c r="L2335" s="2">
        <f>SUMIFS('Basin Total Well Counts'!B:B,'Basin Total Well Counts'!A:A,F2335)</f>
        <v>0</v>
      </c>
      <c r="M2335" s="4">
        <f t="shared" si="145"/>
        <v>0</v>
      </c>
      <c r="N2335" s="2">
        <f>SUMIF('Basin Emissions'!A:A,F2335,'Basin Emissions'!B:B)</f>
        <v>0</v>
      </c>
      <c r="O2335" s="8">
        <f t="shared" si="146"/>
        <v>0</v>
      </c>
      <c r="P2335" s="7">
        <f>SUMIF('Tool Pneumatics CH4 VOC BTEX'!B:B,A2335,'Tool Pneumatics CH4 VOC BTEX'!F:F)</f>
        <v>3.5899999141693102</v>
      </c>
      <c r="Q2335" s="14">
        <f t="shared" si="147"/>
        <v>0</v>
      </c>
      <c r="R2335" s="16">
        <f>SUMIF('Tool Pneumatics CH4 VOC BTEX'!B:B,A2335,'Tool Pneumatics CH4 VOC BTEX'!H:H)*Q2335</f>
        <v>0</v>
      </c>
      <c r="S2335" s="16">
        <f>SUMIF('Tool Pneumatics CH4 VOC BTEX'!B:B,A2335,'Tool Pneumatics CH4 VOC BTEX'!J:J)*Q2335</f>
        <v>0</v>
      </c>
      <c r="T2335" s="16">
        <f>SUMIF('Tool Pneumatics CH4 VOC BTEX'!B:B,A2335,'Tool Pneumatics CH4 VOC BTEX'!L:L)*Q2335</f>
        <v>0</v>
      </c>
      <c r="U2335" s="16">
        <f>SUMIF('Tool Pneumatics CH4 VOC BTEX'!B:B,A2335,'Tool Pneumatics CH4 VOC BTEX'!N:N)*Q2335</f>
        <v>0</v>
      </c>
    </row>
    <row r="2336" spans="1:21" x14ac:dyDescent="0.25">
      <c r="A2336" s="1" t="s">
        <v>6656</v>
      </c>
      <c r="B2336" s="1" t="s">
        <v>1607</v>
      </c>
      <c r="C2336" s="1" t="s">
        <v>6657</v>
      </c>
      <c r="D2336" s="1"/>
      <c r="E2336" s="1"/>
      <c r="F2336" s="1"/>
      <c r="G2336" s="1">
        <v>0</v>
      </c>
      <c r="H2336" s="1" t="s">
        <v>27474</v>
      </c>
      <c r="I2336" s="1">
        <v>0</v>
      </c>
      <c r="J2336" s="1" t="s">
        <v>27474</v>
      </c>
      <c r="K2336" s="1">
        <f t="shared" si="144"/>
        <v>0</v>
      </c>
      <c r="L2336" s="2">
        <f>SUMIFS('Basin Total Well Counts'!B:B,'Basin Total Well Counts'!A:A,F2336)</f>
        <v>0</v>
      </c>
      <c r="M2336" s="4">
        <f t="shared" si="145"/>
        <v>0</v>
      </c>
      <c r="N2336" s="2">
        <f>SUMIF('Basin Emissions'!A:A,F2336,'Basin Emissions'!B:B)</f>
        <v>0</v>
      </c>
      <c r="O2336" s="8">
        <f t="shared" si="146"/>
        <v>0</v>
      </c>
      <c r="P2336" s="7">
        <f>SUMIF('Tool Pneumatics CH4 VOC BTEX'!B:B,A2336,'Tool Pneumatics CH4 VOC BTEX'!F:F)</f>
        <v>3.5899999141693102</v>
      </c>
      <c r="Q2336" s="14">
        <f t="shared" si="147"/>
        <v>0</v>
      </c>
      <c r="R2336" s="16">
        <f>SUMIF('Tool Pneumatics CH4 VOC BTEX'!B:B,A2336,'Tool Pneumatics CH4 VOC BTEX'!H:H)*Q2336</f>
        <v>0</v>
      </c>
      <c r="S2336" s="16">
        <f>SUMIF('Tool Pneumatics CH4 VOC BTEX'!B:B,A2336,'Tool Pneumatics CH4 VOC BTEX'!J:J)*Q2336</f>
        <v>0</v>
      </c>
      <c r="T2336" s="16">
        <f>SUMIF('Tool Pneumatics CH4 VOC BTEX'!B:B,A2336,'Tool Pneumatics CH4 VOC BTEX'!L:L)*Q2336</f>
        <v>0</v>
      </c>
      <c r="U2336" s="16">
        <f>SUMIF('Tool Pneumatics CH4 VOC BTEX'!B:B,A2336,'Tool Pneumatics CH4 VOC BTEX'!N:N)*Q2336</f>
        <v>0</v>
      </c>
    </row>
    <row r="2337" spans="1:21" x14ac:dyDescent="0.25">
      <c r="A2337" s="1" t="s">
        <v>6658</v>
      </c>
      <c r="B2337" s="1" t="s">
        <v>1607</v>
      </c>
      <c r="C2337" s="1" t="s">
        <v>6659</v>
      </c>
      <c r="D2337" s="1"/>
      <c r="E2337" s="1"/>
      <c r="F2337" s="1"/>
      <c r="G2337" s="1">
        <v>0</v>
      </c>
      <c r="H2337" s="1" t="s">
        <v>27474</v>
      </c>
      <c r="I2337" s="1">
        <v>0</v>
      </c>
      <c r="J2337" s="1" t="s">
        <v>27474</v>
      </c>
      <c r="K2337" s="1">
        <f t="shared" si="144"/>
        <v>0</v>
      </c>
      <c r="L2337" s="2">
        <f>SUMIFS('Basin Total Well Counts'!B:B,'Basin Total Well Counts'!A:A,F2337)</f>
        <v>0</v>
      </c>
      <c r="M2337" s="4">
        <f t="shared" si="145"/>
        <v>0</v>
      </c>
      <c r="N2337" s="2">
        <f>SUMIF('Basin Emissions'!A:A,F2337,'Basin Emissions'!B:B)</f>
        <v>0</v>
      </c>
      <c r="O2337" s="8">
        <f t="shared" si="146"/>
        <v>0</v>
      </c>
      <c r="P2337" s="7">
        <f>SUMIF('Tool Pneumatics CH4 VOC BTEX'!B:B,A2337,'Tool Pneumatics CH4 VOC BTEX'!F:F)</f>
        <v>3.5899999141693102</v>
      </c>
      <c r="Q2337" s="14">
        <f t="shared" si="147"/>
        <v>0</v>
      </c>
      <c r="R2337" s="16">
        <f>SUMIF('Tool Pneumatics CH4 VOC BTEX'!B:B,A2337,'Tool Pneumatics CH4 VOC BTEX'!H:H)*Q2337</f>
        <v>0</v>
      </c>
      <c r="S2337" s="16">
        <f>SUMIF('Tool Pneumatics CH4 VOC BTEX'!B:B,A2337,'Tool Pneumatics CH4 VOC BTEX'!J:J)*Q2337</f>
        <v>0</v>
      </c>
      <c r="T2337" s="16">
        <f>SUMIF('Tool Pneumatics CH4 VOC BTEX'!B:B,A2337,'Tool Pneumatics CH4 VOC BTEX'!L:L)*Q2337</f>
        <v>0</v>
      </c>
      <c r="U2337" s="16">
        <f>SUMIF('Tool Pneumatics CH4 VOC BTEX'!B:B,A2337,'Tool Pneumatics CH4 VOC BTEX'!N:N)*Q2337</f>
        <v>0</v>
      </c>
    </row>
    <row r="2338" spans="1:21" x14ac:dyDescent="0.25">
      <c r="A2338" s="1" t="s">
        <v>6660</v>
      </c>
      <c r="B2338" s="1" t="s">
        <v>1607</v>
      </c>
      <c r="C2338" s="1" t="s">
        <v>2167</v>
      </c>
      <c r="D2338" s="1"/>
      <c r="E2338" s="1"/>
      <c r="F2338" s="1"/>
      <c r="G2338" s="1">
        <v>0</v>
      </c>
      <c r="H2338" s="1" t="s">
        <v>27474</v>
      </c>
      <c r="I2338" s="1">
        <v>0</v>
      </c>
      <c r="J2338" s="1" t="s">
        <v>27474</v>
      </c>
      <c r="K2338" s="1">
        <f t="shared" si="144"/>
        <v>0</v>
      </c>
      <c r="L2338" s="2">
        <f>SUMIFS('Basin Total Well Counts'!B:B,'Basin Total Well Counts'!A:A,F2338)</f>
        <v>0</v>
      </c>
      <c r="M2338" s="4">
        <f t="shared" si="145"/>
        <v>0</v>
      </c>
      <c r="N2338" s="2">
        <f>SUMIF('Basin Emissions'!A:A,F2338,'Basin Emissions'!B:B)</f>
        <v>0</v>
      </c>
      <c r="O2338" s="8">
        <f t="shared" si="146"/>
        <v>0</v>
      </c>
      <c r="P2338" s="7">
        <f>SUMIF('Tool Pneumatics CH4 VOC BTEX'!B:B,A2338,'Tool Pneumatics CH4 VOC BTEX'!F:F)</f>
        <v>3.5899999141693102</v>
      </c>
      <c r="Q2338" s="14">
        <f t="shared" si="147"/>
        <v>0</v>
      </c>
      <c r="R2338" s="16">
        <f>SUMIF('Tool Pneumatics CH4 VOC BTEX'!B:B,A2338,'Tool Pneumatics CH4 VOC BTEX'!H:H)*Q2338</f>
        <v>0</v>
      </c>
      <c r="S2338" s="16">
        <f>SUMIF('Tool Pneumatics CH4 VOC BTEX'!B:B,A2338,'Tool Pneumatics CH4 VOC BTEX'!J:J)*Q2338</f>
        <v>0</v>
      </c>
      <c r="T2338" s="16">
        <f>SUMIF('Tool Pneumatics CH4 VOC BTEX'!B:B,A2338,'Tool Pneumatics CH4 VOC BTEX'!L:L)*Q2338</f>
        <v>0</v>
      </c>
      <c r="U2338" s="16">
        <f>SUMIF('Tool Pneumatics CH4 VOC BTEX'!B:B,A2338,'Tool Pneumatics CH4 VOC BTEX'!N:N)*Q2338</f>
        <v>0</v>
      </c>
    </row>
    <row r="2339" spans="1:21" x14ac:dyDescent="0.25">
      <c r="A2339" s="1" t="s">
        <v>6661</v>
      </c>
      <c r="B2339" s="1" t="s">
        <v>1607</v>
      </c>
      <c r="C2339" s="1" t="s">
        <v>2056</v>
      </c>
      <c r="D2339" s="1"/>
      <c r="E2339" s="1"/>
      <c r="F2339" s="1"/>
      <c r="G2339" s="1">
        <v>0</v>
      </c>
      <c r="H2339" s="1" t="s">
        <v>27474</v>
      </c>
      <c r="I2339" s="1">
        <v>0</v>
      </c>
      <c r="J2339" s="1" t="s">
        <v>27474</v>
      </c>
      <c r="K2339" s="1">
        <f t="shared" si="144"/>
        <v>0</v>
      </c>
      <c r="L2339" s="2">
        <f>SUMIFS('Basin Total Well Counts'!B:B,'Basin Total Well Counts'!A:A,F2339)</f>
        <v>0</v>
      </c>
      <c r="M2339" s="4">
        <f t="shared" si="145"/>
        <v>0</v>
      </c>
      <c r="N2339" s="2">
        <f>SUMIF('Basin Emissions'!A:A,F2339,'Basin Emissions'!B:B)</f>
        <v>0</v>
      </c>
      <c r="O2339" s="8">
        <f t="shared" si="146"/>
        <v>0</v>
      </c>
      <c r="P2339" s="7">
        <f>SUMIF('Tool Pneumatics CH4 VOC BTEX'!B:B,A2339,'Tool Pneumatics CH4 VOC BTEX'!F:F)</f>
        <v>3.5899999141693102</v>
      </c>
      <c r="Q2339" s="14">
        <f t="shared" si="147"/>
        <v>0</v>
      </c>
      <c r="R2339" s="16">
        <f>SUMIF('Tool Pneumatics CH4 VOC BTEX'!B:B,A2339,'Tool Pneumatics CH4 VOC BTEX'!H:H)*Q2339</f>
        <v>0</v>
      </c>
      <c r="S2339" s="16">
        <f>SUMIF('Tool Pneumatics CH4 VOC BTEX'!B:B,A2339,'Tool Pneumatics CH4 VOC BTEX'!J:J)*Q2339</f>
        <v>0</v>
      </c>
      <c r="T2339" s="16">
        <f>SUMIF('Tool Pneumatics CH4 VOC BTEX'!B:B,A2339,'Tool Pneumatics CH4 VOC BTEX'!L:L)*Q2339</f>
        <v>0</v>
      </c>
      <c r="U2339" s="16">
        <f>SUMIF('Tool Pneumatics CH4 VOC BTEX'!B:B,A2339,'Tool Pneumatics CH4 VOC BTEX'!N:N)*Q2339</f>
        <v>0</v>
      </c>
    </row>
    <row r="2340" spans="1:21" x14ac:dyDescent="0.25">
      <c r="A2340" s="1" t="s">
        <v>6662</v>
      </c>
      <c r="B2340" s="1" t="s">
        <v>1607</v>
      </c>
      <c r="C2340" s="1" t="s">
        <v>1116</v>
      </c>
      <c r="D2340" s="1"/>
      <c r="E2340" s="1"/>
      <c r="F2340" s="1"/>
      <c r="G2340" s="1">
        <v>0</v>
      </c>
      <c r="H2340" s="1" t="s">
        <v>27474</v>
      </c>
      <c r="I2340" s="1">
        <v>0</v>
      </c>
      <c r="J2340" s="1" t="s">
        <v>27474</v>
      </c>
      <c r="K2340" s="1">
        <f t="shared" si="144"/>
        <v>0</v>
      </c>
      <c r="L2340" s="2">
        <f>SUMIFS('Basin Total Well Counts'!B:B,'Basin Total Well Counts'!A:A,F2340)</f>
        <v>0</v>
      </c>
      <c r="M2340" s="4">
        <f t="shared" si="145"/>
        <v>0</v>
      </c>
      <c r="N2340" s="2">
        <f>SUMIF('Basin Emissions'!A:A,F2340,'Basin Emissions'!B:B)</f>
        <v>0</v>
      </c>
      <c r="O2340" s="8">
        <f t="shared" si="146"/>
        <v>0</v>
      </c>
      <c r="P2340" s="7">
        <f>SUMIF('Tool Pneumatics CH4 VOC BTEX'!B:B,A2340,'Tool Pneumatics CH4 VOC BTEX'!F:F)</f>
        <v>3.5899999141693102</v>
      </c>
      <c r="Q2340" s="14">
        <f t="shared" si="147"/>
        <v>0</v>
      </c>
      <c r="R2340" s="16">
        <f>SUMIF('Tool Pneumatics CH4 VOC BTEX'!B:B,A2340,'Tool Pneumatics CH4 VOC BTEX'!H:H)*Q2340</f>
        <v>0</v>
      </c>
      <c r="S2340" s="16">
        <f>SUMIF('Tool Pneumatics CH4 VOC BTEX'!B:B,A2340,'Tool Pneumatics CH4 VOC BTEX'!J:J)*Q2340</f>
        <v>0</v>
      </c>
      <c r="T2340" s="16">
        <f>SUMIF('Tool Pneumatics CH4 VOC BTEX'!B:B,A2340,'Tool Pneumatics CH4 VOC BTEX'!L:L)*Q2340</f>
        <v>0</v>
      </c>
      <c r="U2340" s="16">
        <f>SUMIF('Tool Pneumatics CH4 VOC BTEX'!B:B,A2340,'Tool Pneumatics CH4 VOC BTEX'!N:N)*Q2340</f>
        <v>0</v>
      </c>
    </row>
    <row r="2341" spans="1:21" x14ac:dyDescent="0.25">
      <c r="A2341" s="1" t="s">
        <v>6663</v>
      </c>
      <c r="B2341" s="1" t="s">
        <v>1607</v>
      </c>
      <c r="C2341" s="1" t="s">
        <v>6664</v>
      </c>
      <c r="D2341" s="1"/>
      <c r="E2341" s="1"/>
      <c r="F2341" s="1"/>
      <c r="G2341" s="1">
        <v>0</v>
      </c>
      <c r="H2341" s="1" t="s">
        <v>27474</v>
      </c>
      <c r="I2341" s="1">
        <v>0</v>
      </c>
      <c r="J2341" s="1" t="s">
        <v>27474</v>
      </c>
      <c r="K2341" s="1">
        <f t="shared" si="144"/>
        <v>0</v>
      </c>
      <c r="L2341" s="2">
        <f>SUMIFS('Basin Total Well Counts'!B:B,'Basin Total Well Counts'!A:A,F2341)</f>
        <v>0</v>
      </c>
      <c r="M2341" s="4">
        <f t="shared" si="145"/>
        <v>0</v>
      </c>
      <c r="N2341" s="2">
        <f>SUMIF('Basin Emissions'!A:A,F2341,'Basin Emissions'!B:B)</f>
        <v>0</v>
      </c>
      <c r="O2341" s="8">
        <f t="shared" si="146"/>
        <v>0</v>
      </c>
      <c r="P2341" s="7">
        <f>SUMIF('Tool Pneumatics CH4 VOC BTEX'!B:B,A2341,'Tool Pneumatics CH4 VOC BTEX'!F:F)</f>
        <v>3.5899999141693102</v>
      </c>
      <c r="Q2341" s="14">
        <f t="shared" si="147"/>
        <v>0</v>
      </c>
      <c r="R2341" s="16">
        <f>SUMIF('Tool Pneumatics CH4 VOC BTEX'!B:B,A2341,'Tool Pneumatics CH4 VOC BTEX'!H:H)*Q2341</f>
        <v>0</v>
      </c>
      <c r="S2341" s="16">
        <f>SUMIF('Tool Pneumatics CH4 VOC BTEX'!B:B,A2341,'Tool Pneumatics CH4 VOC BTEX'!J:J)*Q2341</f>
        <v>0</v>
      </c>
      <c r="T2341" s="16">
        <f>SUMIF('Tool Pneumatics CH4 VOC BTEX'!B:B,A2341,'Tool Pneumatics CH4 VOC BTEX'!L:L)*Q2341</f>
        <v>0</v>
      </c>
      <c r="U2341" s="16">
        <f>SUMIF('Tool Pneumatics CH4 VOC BTEX'!B:B,A2341,'Tool Pneumatics CH4 VOC BTEX'!N:N)*Q2341</f>
        <v>0</v>
      </c>
    </row>
    <row r="2342" spans="1:21" x14ac:dyDescent="0.25">
      <c r="A2342" s="1" t="s">
        <v>6665</v>
      </c>
      <c r="B2342" s="1" t="s">
        <v>1607</v>
      </c>
      <c r="C2342" s="1" t="s">
        <v>6666</v>
      </c>
      <c r="D2342" s="1"/>
      <c r="E2342" s="1"/>
      <c r="F2342" s="1"/>
      <c r="G2342" s="1">
        <v>0</v>
      </c>
      <c r="H2342" s="1" t="s">
        <v>27474</v>
      </c>
      <c r="I2342" s="1">
        <v>0</v>
      </c>
      <c r="J2342" s="1" t="s">
        <v>27474</v>
      </c>
      <c r="K2342" s="1">
        <f t="shared" si="144"/>
        <v>0</v>
      </c>
      <c r="L2342" s="2">
        <f>SUMIFS('Basin Total Well Counts'!B:B,'Basin Total Well Counts'!A:A,F2342)</f>
        <v>0</v>
      </c>
      <c r="M2342" s="4">
        <f t="shared" si="145"/>
        <v>0</v>
      </c>
      <c r="N2342" s="2">
        <f>SUMIF('Basin Emissions'!A:A,F2342,'Basin Emissions'!B:B)</f>
        <v>0</v>
      </c>
      <c r="O2342" s="8">
        <f t="shared" si="146"/>
        <v>0</v>
      </c>
      <c r="P2342" s="7">
        <f>SUMIF('Tool Pneumatics CH4 VOC BTEX'!B:B,A2342,'Tool Pneumatics CH4 VOC BTEX'!F:F)</f>
        <v>3.5899999141693102</v>
      </c>
      <c r="Q2342" s="14">
        <f t="shared" si="147"/>
        <v>0</v>
      </c>
      <c r="R2342" s="16">
        <f>SUMIF('Tool Pneumatics CH4 VOC BTEX'!B:B,A2342,'Tool Pneumatics CH4 VOC BTEX'!H:H)*Q2342</f>
        <v>0</v>
      </c>
      <c r="S2342" s="16">
        <f>SUMIF('Tool Pneumatics CH4 VOC BTEX'!B:B,A2342,'Tool Pneumatics CH4 VOC BTEX'!J:J)*Q2342</f>
        <v>0</v>
      </c>
      <c r="T2342" s="16">
        <f>SUMIF('Tool Pneumatics CH4 VOC BTEX'!B:B,A2342,'Tool Pneumatics CH4 VOC BTEX'!L:L)*Q2342</f>
        <v>0</v>
      </c>
      <c r="U2342" s="16">
        <f>SUMIF('Tool Pneumatics CH4 VOC BTEX'!B:B,A2342,'Tool Pneumatics CH4 VOC BTEX'!N:N)*Q2342</f>
        <v>0</v>
      </c>
    </row>
    <row r="2343" spans="1:21" x14ac:dyDescent="0.25">
      <c r="A2343" s="1" t="s">
        <v>6667</v>
      </c>
      <c r="B2343" s="1" t="s">
        <v>1607</v>
      </c>
      <c r="C2343" s="1" t="s">
        <v>6668</v>
      </c>
      <c r="D2343" s="1"/>
      <c r="E2343" s="1"/>
      <c r="F2343" s="1"/>
      <c r="G2343" s="1">
        <v>0</v>
      </c>
      <c r="H2343" s="1" t="s">
        <v>27474</v>
      </c>
      <c r="I2343" s="1">
        <v>0</v>
      </c>
      <c r="J2343" s="1" t="s">
        <v>27474</v>
      </c>
      <c r="K2343" s="1">
        <f t="shared" si="144"/>
        <v>0</v>
      </c>
      <c r="L2343" s="2">
        <f>SUMIFS('Basin Total Well Counts'!B:B,'Basin Total Well Counts'!A:A,F2343)</f>
        <v>0</v>
      </c>
      <c r="M2343" s="4">
        <f t="shared" si="145"/>
        <v>0</v>
      </c>
      <c r="N2343" s="2">
        <f>SUMIF('Basin Emissions'!A:A,F2343,'Basin Emissions'!B:B)</f>
        <v>0</v>
      </c>
      <c r="O2343" s="8">
        <f t="shared" si="146"/>
        <v>0</v>
      </c>
      <c r="P2343" s="7">
        <f>SUMIF('Tool Pneumatics CH4 VOC BTEX'!B:B,A2343,'Tool Pneumatics CH4 VOC BTEX'!F:F)</f>
        <v>3.5899999141693102</v>
      </c>
      <c r="Q2343" s="14">
        <f t="shared" si="147"/>
        <v>0</v>
      </c>
      <c r="R2343" s="16">
        <f>SUMIF('Tool Pneumatics CH4 VOC BTEX'!B:B,A2343,'Tool Pneumatics CH4 VOC BTEX'!H:H)*Q2343</f>
        <v>0</v>
      </c>
      <c r="S2343" s="16">
        <f>SUMIF('Tool Pneumatics CH4 VOC BTEX'!B:B,A2343,'Tool Pneumatics CH4 VOC BTEX'!J:J)*Q2343</f>
        <v>0</v>
      </c>
      <c r="T2343" s="16">
        <f>SUMIF('Tool Pneumatics CH4 VOC BTEX'!B:B,A2343,'Tool Pneumatics CH4 VOC BTEX'!L:L)*Q2343</f>
        <v>0</v>
      </c>
      <c r="U2343" s="16">
        <f>SUMIF('Tool Pneumatics CH4 VOC BTEX'!B:B,A2343,'Tool Pneumatics CH4 VOC BTEX'!N:N)*Q2343</f>
        <v>0</v>
      </c>
    </row>
    <row r="2344" spans="1:21" x14ac:dyDescent="0.25">
      <c r="A2344" s="1" t="s">
        <v>6669</v>
      </c>
      <c r="B2344" s="1" t="s">
        <v>1607</v>
      </c>
      <c r="C2344" s="1" t="s">
        <v>2145</v>
      </c>
      <c r="D2344" s="1"/>
      <c r="E2344" s="1"/>
      <c r="F2344" s="1"/>
      <c r="G2344" s="1">
        <v>0</v>
      </c>
      <c r="H2344" s="1" t="s">
        <v>27474</v>
      </c>
      <c r="I2344" s="1">
        <v>0</v>
      </c>
      <c r="J2344" s="1" t="s">
        <v>27474</v>
      </c>
      <c r="K2344" s="1">
        <f t="shared" si="144"/>
        <v>0</v>
      </c>
      <c r="L2344" s="2">
        <f>SUMIFS('Basin Total Well Counts'!B:B,'Basin Total Well Counts'!A:A,F2344)</f>
        <v>0</v>
      </c>
      <c r="M2344" s="4">
        <f t="shared" si="145"/>
        <v>0</v>
      </c>
      <c r="N2344" s="2">
        <f>SUMIF('Basin Emissions'!A:A,F2344,'Basin Emissions'!B:B)</f>
        <v>0</v>
      </c>
      <c r="O2344" s="8">
        <f t="shared" si="146"/>
        <v>0</v>
      </c>
      <c r="P2344" s="7">
        <f>SUMIF('Tool Pneumatics CH4 VOC BTEX'!B:B,A2344,'Tool Pneumatics CH4 VOC BTEX'!F:F)</f>
        <v>3.5899999141693102</v>
      </c>
      <c r="Q2344" s="14">
        <f t="shared" si="147"/>
        <v>0</v>
      </c>
      <c r="R2344" s="16">
        <f>SUMIF('Tool Pneumatics CH4 VOC BTEX'!B:B,A2344,'Tool Pneumatics CH4 VOC BTEX'!H:H)*Q2344</f>
        <v>0</v>
      </c>
      <c r="S2344" s="16">
        <f>SUMIF('Tool Pneumatics CH4 VOC BTEX'!B:B,A2344,'Tool Pneumatics CH4 VOC BTEX'!J:J)*Q2344</f>
        <v>0</v>
      </c>
      <c r="T2344" s="16">
        <f>SUMIF('Tool Pneumatics CH4 VOC BTEX'!B:B,A2344,'Tool Pneumatics CH4 VOC BTEX'!L:L)*Q2344</f>
        <v>0</v>
      </c>
      <c r="U2344" s="16">
        <f>SUMIF('Tool Pneumatics CH4 VOC BTEX'!B:B,A2344,'Tool Pneumatics CH4 VOC BTEX'!N:N)*Q2344</f>
        <v>0</v>
      </c>
    </row>
    <row r="2345" spans="1:21" x14ac:dyDescent="0.25">
      <c r="A2345" s="1" t="s">
        <v>6670</v>
      </c>
      <c r="B2345" s="1" t="s">
        <v>1607</v>
      </c>
      <c r="C2345" s="1" t="s">
        <v>6671</v>
      </c>
      <c r="D2345" s="1"/>
      <c r="E2345" s="1"/>
      <c r="F2345" s="1"/>
      <c r="G2345" s="1">
        <v>0</v>
      </c>
      <c r="H2345" s="1" t="s">
        <v>27474</v>
      </c>
      <c r="I2345" s="1">
        <v>0</v>
      </c>
      <c r="J2345" s="1" t="s">
        <v>27474</v>
      </c>
      <c r="K2345" s="1">
        <f t="shared" si="144"/>
        <v>0</v>
      </c>
      <c r="L2345" s="2">
        <f>SUMIFS('Basin Total Well Counts'!B:B,'Basin Total Well Counts'!A:A,F2345)</f>
        <v>0</v>
      </c>
      <c r="M2345" s="4">
        <f t="shared" si="145"/>
        <v>0</v>
      </c>
      <c r="N2345" s="2">
        <f>SUMIF('Basin Emissions'!A:A,F2345,'Basin Emissions'!B:B)</f>
        <v>0</v>
      </c>
      <c r="O2345" s="8">
        <f t="shared" si="146"/>
        <v>0</v>
      </c>
      <c r="P2345" s="7">
        <f>SUMIF('Tool Pneumatics CH4 VOC BTEX'!B:B,A2345,'Tool Pneumatics CH4 VOC BTEX'!F:F)</f>
        <v>3.5899999141693102</v>
      </c>
      <c r="Q2345" s="14">
        <f t="shared" si="147"/>
        <v>0</v>
      </c>
      <c r="R2345" s="16">
        <f>SUMIF('Tool Pneumatics CH4 VOC BTEX'!B:B,A2345,'Tool Pneumatics CH4 VOC BTEX'!H:H)*Q2345</f>
        <v>0</v>
      </c>
      <c r="S2345" s="16">
        <f>SUMIF('Tool Pneumatics CH4 VOC BTEX'!B:B,A2345,'Tool Pneumatics CH4 VOC BTEX'!J:J)*Q2345</f>
        <v>0</v>
      </c>
      <c r="T2345" s="16">
        <f>SUMIF('Tool Pneumatics CH4 VOC BTEX'!B:B,A2345,'Tool Pneumatics CH4 VOC BTEX'!L:L)*Q2345</f>
        <v>0</v>
      </c>
      <c r="U2345" s="16">
        <f>SUMIF('Tool Pneumatics CH4 VOC BTEX'!B:B,A2345,'Tool Pneumatics CH4 VOC BTEX'!N:N)*Q2345</f>
        <v>0</v>
      </c>
    </row>
    <row r="2346" spans="1:21" x14ac:dyDescent="0.25">
      <c r="A2346" s="1" t="s">
        <v>6672</v>
      </c>
      <c r="B2346" s="1" t="s">
        <v>1607</v>
      </c>
      <c r="C2346" s="1" t="s">
        <v>6673</v>
      </c>
      <c r="D2346" s="1"/>
      <c r="E2346" s="1"/>
      <c r="F2346" s="1"/>
      <c r="G2346" s="1">
        <v>0</v>
      </c>
      <c r="H2346" s="1" t="s">
        <v>27474</v>
      </c>
      <c r="I2346" s="1">
        <v>0</v>
      </c>
      <c r="J2346" s="1" t="s">
        <v>27474</v>
      </c>
      <c r="K2346" s="1">
        <f t="shared" si="144"/>
        <v>0</v>
      </c>
      <c r="L2346" s="2">
        <f>SUMIFS('Basin Total Well Counts'!B:B,'Basin Total Well Counts'!A:A,F2346)</f>
        <v>0</v>
      </c>
      <c r="M2346" s="4">
        <f t="shared" si="145"/>
        <v>0</v>
      </c>
      <c r="N2346" s="2">
        <f>SUMIF('Basin Emissions'!A:A,F2346,'Basin Emissions'!B:B)</f>
        <v>0</v>
      </c>
      <c r="O2346" s="8">
        <f t="shared" si="146"/>
        <v>0</v>
      </c>
      <c r="P2346" s="7">
        <f>SUMIF('Tool Pneumatics CH4 VOC BTEX'!B:B,A2346,'Tool Pneumatics CH4 VOC BTEX'!F:F)</f>
        <v>3.5899999141693102</v>
      </c>
      <c r="Q2346" s="14">
        <f t="shared" si="147"/>
        <v>0</v>
      </c>
      <c r="R2346" s="16">
        <f>SUMIF('Tool Pneumatics CH4 VOC BTEX'!B:B,A2346,'Tool Pneumatics CH4 VOC BTEX'!H:H)*Q2346</f>
        <v>0</v>
      </c>
      <c r="S2346" s="16">
        <f>SUMIF('Tool Pneumatics CH4 VOC BTEX'!B:B,A2346,'Tool Pneumatics CH4 VOC BTEX'!J:J)*Q2346</f>
        <v>0</v>
      </c>
      <c r="T2346" s="16">
        <f>SUMIF('Tool Pneumatics CH4 VOC BTEX'!B:B,A2346,'Tool Pneumatics CH4 VOC BTEX'!L:L)*Q2346</f>
        <v>0</v>
      </c>
      <c r="U2346" s="16">
        <f>SUMIF('Tool Pneumatics CH4 VOC BTEX'!B:B,A2346,'Tool Pneumatics CH4 VOC BTEX'!N:N)*Q2346</f>
        <v>0</v>
      </c>
    </row>
    <row r="2347" spans="1:21" x14ac:dyDescent="0.25">
      <c r="A2347" s="1" t="s">
        <v>6674</v>
      </c>
      <c r="B2347" s="1" t="s">
        <v>1607</v>
      </c>
      <c r="C2347" s="1" t="s">
        <v>6675</v>
      </c>
      <c r="D2347" s="1"/>
      <c r="E2347" s="1"/>
      <c r="F2347" s="1"/>
      <c r="G2347" s="1">
        <v>0</v>
      </c>
      <c r="H2347" s="1" t="s">
        <v>27474</v>
      </c>
      <c r="I2347" s="1">
        <v>0</v>
      </c>
      <c r="J2347" s="1" t="s">
        <v>27474</v>
      </c>
      <c r="K2347" s="1">
        <f t="shared" si="144"/>
        <v>0</v>
      </c>
      <c r="L2347" s="2">
        <f>SUMIFS('Basin Total Well Counts'!B:B,'Basin Total Well Counts'!A:A,F2347)</f>
        <v>0</v>
      </c>
      <c r="M2347" s="4">
        <f t="shared" si="145"/>
        <v>0</v>
      </c>
      <c r="N2347" s="2">
        <f>SUMIF('Basin Emissions'!A:A,F2347,'Basin Emissions'!B:B)</f>
        <v>0</v>
      </c>
      <c r="O2347" s="8">
        <f t="shared" si="146"/>
        <v>0</v>
      </c>
      <c r="P2347" s="7">
        <f>SUMIF('Tool Pneumatics CH4 VOC BTEX'!B:B,A2347,'Tool Pneumatics CH4 VOC BTEX'!F:F)</f>
        <v>3.5899999141693102</v>
      </c>
      <c r="Q2347" s="14">
        <f t="shared" si="147"/>
        <v>0</v>
      </c>
      <c r="R2347" s="16">
        <f>SUMIF('Tool Pneumatics CH4 VOC BTEX'!B:B,A2347,'Tool Pneumatics CH4 VOC BTEX'!H:H)*Q2347</f>
        <v>0</v>
      </c>
      <c r="S2347" s="16">
        <f>SUMIF('Tool Pneumatics CH4 VOC BTEX'!B:B,A2347,'Tool Pneumatics CH4 VOC BTEX'!J:J)*Q2347</f>
        <v>0</v>
      </c>
      <c r="T2347" s="16">
        <f>SUMIF('Tool Pneumatics CH4 VOC BTEX'!B:B,A2347,'Tool Pneumatics CH4 VOC BTEX'!L:L)*Q2347</f>
        <v>0</v>
      </c>
      <c r="U2347" s="16">
        <f>SUMIF('Tool Pneumatics CH4 VOC BTEX'!B:B,A2347,'Tool Pneumatics CH4 VOC BTEX'!N:N)*Q2347</f>
        <v>0</v>
      </c>
    </row>
    <row r="2348" spans="1:21" x14ac:dyDescent="0.25">
      <c r="A2348" s="1" t="s">
        <v>6676</v>
      </c>
      <c r="B2348" s="1" t="s">
        <v>1607</v>
      </c>
      <c r="C2348" s="1" t="s">
        <v>2027</v>
      </c>
      <c r="D2348" s="1"/>
      <c r="E2348" s="1"/>
      <c r="F2348" s="1"/>
      <c r="G2348" s="1">
        <v>0</v>
      </c>
      <c r="H2348" s="1" t="s">
        <v>27474</v>
      </c>
      <c r="I2348" s="1">
        <v>0</v>
      </c>
      <c r="J2348" s="1" t="s">
        <v>27474</v>
      </c>
      <c r="K2348" s="1">
        <f t="shared" si="144"/>
        <v>0</v>
      </c>
      <c r="L2348" s="2">
        <f>SUMIFS('Basin Total Well Counts'!B:B,'Basin Total Well Counts'!A:A,F2348)</f>
        <v>0</v>
      </c>
      <c r="M2348" s="4">
        <f t="shared" si="145"/>
        <v>0</v>
      </c>
      <c r="N2348" s="2">
        <f>SUMIF('Basin Emissions'!A:A,F2348,'Basin Emissions'!B:B)</f>
        <v>0</v>
      </c>
      <c r="O2348" s="8">
        <f t="shared" si="146"/>
        <v>0</v>
      </c>
      <c r="P2348" s="7">
        <f>SUMIF('Tool Pneumatics CH4 VOC BTEX'!B:B,A2348,'Tool Pneumatics CH4 VOC BTEX'!F:F)</f>
        <v>3.5899999141693102</v>
      </c>
      <c r="Q2348" s="14">
        <f t="shared" si="147"/>
        <v>0</v>
      </c>
      <c r="R2348" s="16">
        <f>SUMIF('Tool Pneumatics CH4 VOC BTEX'!B:B,A2348,'Tool Pneumatics CH4 VOC BTEX'!H:H)*Q2348</f>
        <v>0</v>
      </c>
      <c r="S2348" s="16">
        <f>SUMIF('Tool Pneumatics CH4 VOC BTEX'!B:B,A2348,'Tool Pneumatics CH4 VOC BTEX'!J:J)*Q2348</f>
        <v>0</v>
      </c>
      <c r="T2348" s="16">
        <f>SUMIF('Tool Pneumatics CH4 VOC BTEX'!B:B,A2348,'Tool Pneumatics CH4 VOC BTEX'!L:L)*Q2348</f>
        <v>0</v>
      </c>
      <c r="U2348" s="16">
        <f>SUMIF('Tool Pneumatics CH4 VOC BTEX'!B:B,A2348,'Tool Pneumatics CH4 VOC BTEX'!N:N)*Q2348</f>
        <v>0</v>
      </c>
    </row>
    <row r="2349" spans="1:21" x14ac:dyDescent="0.25">
      <c r="A2349" s="1" t="s">
        <v>6677</v>
      </c>
      <c r="B2349" s="1" t="s">
        <v>1607</v>
      </c>
      <c r="C2349" s="1" t="s">
        <v>6678</v>
      </c>
      <c r="D2349" s="1"/>
      <c r="E2349" s="1"/>
      <c r="F2349" s="1"/>
      <c r="G2349" s="1">
        <v>0</v>
      </c>
      <c r="H2349" s="1" t="s">
        <v>27474</v>
      </c>
      <c r="I2349" s="1">
        <v>0</v>
      </c>
      <c r="J2349" s="1" t="s">
        <v>27474</v>
      </c>
      <c r="K2349" s="1">
        <f t="shared" si="144"/>
        <v>0</v>
      </c>
      <c r="L2349" s="2">
        <f>SUMIFS('Basin Total Well Counts'!B:B,'Basin Total Well Counts'!A:A,F2349)</f>
        <v>0</v>
      </c>
      <c r="M2349" s="4">
        <f t="shared" si="145"/>
        <v>0</v>
      </c>
      <c r="N2349" s="2">
        <f>SUMIF('Basin Emissions'!A:A,F2349,'Basin Emissions'!B:B)</f>
        <v>0</v>
      </c>
      <c r="O2349" s="8">
        <f t="shared" si="146"/>
        <v>0</v>
      </c>
      <c r="P2349" s="7">
        <f>SUMIF('Tool Pneumatics CH4 VOC BTEX'!B:B,A2349,'Tool Pneumatics CH4 VOC BTEX'!F:F)</f>
        <v>3.5899999141693102</v>
      </c>
      <c r="Q2349" s="14">
        <f t="shared" si="147"/>
        <v>0</v>
      </c>
      <c r="R2349" s="16">
        <f>SUMIF('Tool Pneumatics CH4 VOC BTEX'!B:B,A2349,'Tool Pneumatics CH4 VOC BTEX'!H:H)*Q2349</f>
        <v>0</v>
      </c>
      <c r="S2349" s="16">
        <f>SUMIF('Tool Pneumatics CH4 VOC BTEX'!B:B,A2349,'Tool Pneumatics CH4 VOC BTEX'!J:J)*Q2349</f>
        <v>0</v>
      </c>
      <c r="T2349" s="16">
        <f>SUMIF('Tool Pneumatics CH4 VOC BTEX'!B:B,A2349,'Tool Pneumatics CH4 VOC BTEX'!L:L)*Q2349</f>
        <v>0</v>
      </c>
      <c r="U2349" s="16">
        <f>SUMIF('Tool Pneumatics CH4 VOC BTEX'!B:B,A2349,'Tool Pneumatics CH4 VOC BTEX'!N:N)*Q2349</f>
        <v>0</v>
      </c>
    </row>
    <row r="2350" spans="1:21" x14ac:dyDescent="0.25">
      <c r="A2350" s="1" t="s">
        <v>6679</v>
      </c>
      <c r="B2350" s="1" t="s">
        <v>1607</v>
      </c>
      <c r="C2350" s="1" t="s">
        <v>6680</v>
      </c>
      <c r="D2350" s="1"/>
      <c r="E2350" s="1"/>
      <c r="F2350" s="1"/>
      <c r="G2350" s="1">
        <v>0</v>
      </c>
      <c r="H2350" s="1" t="s">
        <v>27474</v>
      </c>
      <c r="I2350" s="1">
        <v>0</v>
      </c>
      <c r="J2350" s="1" t="s">
        <v>27474</v>
      </c>
      <c r="K2350" s="1">
        <f t="shared" si="144"/>
        <v>0</v>
      </c>
      <c r="L2350" s="2">
        <f>SUMIFS('Basin Total Well Counts'!B:B,'Basin Total Well Counts'!A:A,F2350)</f>
        <v>0</v>
      </c>
      <c r="M2350" s="4">
        <f t="shared" si="145"/>
        <v>0</v>
      </c>
      <c r="N2350" s="2">
        <f>SUMIF('Basin Emissions'!A:A,F2350,'Basin Emissions'!B:B)</f>
        <v>0</v>
      </c>
      <c r="O2350" s="8">
        <f t="shared" si="146"/>
        <v>0</v>
      </c>
      <c r="P2350" s="7">
        <f>SUMIF('Tool Pneumatics CH4 VOC BTEX'!B:B,A2350,'Tool Pneumatics CH4 VOC BTEX'!F:F)</f>
        <v>3.5899999141693102</v>
      </c>
      <c r="Q2350" s="14">
        <f t="shared" si="147"/>
        <v>0</v>
      </c>
      <c r="R2350" s="16">
        <f>SUMIF('Tool Pneumatics CH4 VOC BTEX'!B:B,A2350,'Tool Pneumatics CH4 VOC BTEX'!H:H)*Q2350</f>
        <v>0</v>
      </c>
      <c r="S2350" s="16">
        <f>SUMIF('Tool Pneumatics CH4 VOC BTEX'!B:B,A2350,'Tool Pneumatics CH4 VOC BTEX'!J:J)*Q2350</f>
        <v>0</v>
      </c>
      <c r="T2350" s="16">
        <f>SUMIF('Tool Pneumatics CH4 VOC BTEX'!B:B,A2350,'Tool Pneumatics CH4 VOC BTEX'!L:L)*Q2350</f>
        <v>0</v>
      </c>
      <c r="U2350" s="16">
        <f>SUMIF('Tool Pneumatics CH4 VOC BTEX'!B:B,A2350,'Tool Pneumatics CH4 VOC BTEX'!N:N)*Q2350</f>
        <v>0</v>
      </c>
    </row>
    <row r="2351" spans="1:21" x14ac:dyDescent="0.25">
      <c r="A2351" s="1" t="s">
        <v>6681</v>
      </c>
      <c r="B2351" s="1" t="s">
        <v>1607</v>
      </c>
      <c r="C2351" s="1" t="s">
        <v>6682</v>
      </c>
      <c r="D2351" s="1"/>
      <c r="E2351" s="1"/>
      <c r="F2351" s="1"/>
      <c r="G2351" s="1">
        <v>0</v>
      </c>
      <c r="H2351" s="1" t="s">
        <v>27474</v>
      </c>
      <c r="I2351" s="1">
        <v>0</v>
      </c>
      <c r="J2351" s="1" t="s">
        <v>27474</v>
      </c>
      <c r="K2351" s="1">
        <f t="shared" si="144"/>
        <v>0</v>
      </c>
      <c r="L2351" s="2">
        <f>SUMIFS('Basin Total Well Counts'!B:B,'Basin Total Well Counts'!A:A,F2351)</f>
        <v>0</v>
      </c>
      <c r="M2351" s="4">
        <f t="shared" si="145"/>
        <v>0</v>
      </c>
      <c r="N2351" s="2">
        <f>SUMIF('Basin Emissions'!A:A,F2351,'Basin Emissions'!B:B)</f>
        <v>0</v>
      </c>
      <c r="O2351" s="8">
        <f t="shared" si="146"/>
        <v>0</v>
      </c>
      <c r="P2351" s="7">
        <f>SUMIF('Tool Pneumatics CH4 VOC BTEX'!B:B,A2351,'Tool Pneumatics CH4 VOC BTEX'!F:F)</f>
        <v>3.5899999141693102</v>
      </c>
      <c r="Q2351" s="14">
        <f t="shared" si="147"/>
        <v>0</v>
      </c>
      <c r="R2351" s="16">
        <f>SUMIF('Tool Pneumatics CH4 VOC BTEX'!B:B,A2351,'Tool Pneumatics CH4 VOC BTEX'!H:H)*Q2351</f>
        <v>0</v>
      </c>
      <c r="S2351" s="16">
        <f>SUMIF('Tool Pneumatics CH4 VOC BTEX'!B:B,A2351,'Tool Pneumatics CH4 VOC BTEX'!J:J)*Q2351</f>
        <v>0</v>
      </c>
      <c r="T2351" s="16">
        <f>SUMIF('Tool Pneumatics CH4 VOC BTEX'!B:B,A2351,'Tool Pneumatics CH4 VOC BTEX'!L:L)*Q2351</f>
        <v>0</v>
      </c>
      <c r="U2351" s="16">
        <f>SUMIF('Tool Pneumatics CH4 VOC BTEX'!B:B,A2351,'Tool Pneumatics CH4 VOC BTEX'!N:N)*Q2351</f>
        <v>0</v>
      </c>
    </row>
    <row r="2352" spans="1:21" x14ac:dyDescent="0.25">
      <c r="A2352" s="1" t="s">
        <v>6683</v>
      </c>
      <c r="B2352" s="1" t="s">
        <v>1607</v>
      </c>
      <c r="C2352" s="1" t="s">
        <v>6684</v>
      </c>
      <c r="D2352" s="1"/>
      <c r="E2352" s="1"/>
      <c r="F2352" s="1"/>
      <c r="G2352" s="1">
        <v>0</v>
      </c>
      <c r="H2352" s="1" t="s">
        <v>27474</v>
      </c>
      <c r="I2352" s="1">
        <v>0</v>
      </c>
      <c r="J2352" s="1" t="s">
        <v>27474</v>
      </c>
      <c r="K2352" s="1">
        <f t="shared" si="144"/>
        <v>0</v>
      </c>
      <c r="L2352" s="2">
        <f>SUMIFS('Basin Total Well Counts'!B:B,'Basin Total Well Counts'!A:A,F2352)</f>
        <v>0</v>
      </c>
      <c r="M2352" s="4">
        <f t="shared" si="145"/>
        <v>0</v>
      </c>
      <c r="N2352" s="2">
        <f>SUMIF('Basin Emissions'!A:A,F2352,'Basin Emissions'!B:B)</f>
        <v>0</v>
      </c>
      <c r="O2352" s="8">
        <f t="shared" si="146"/>
        <v>0</v>
      </c>
      <c r="P2352" s="7">
        <f>SUMIF('Tool Pneumatics CH4 VOC BTEX'!B:B,A2352,'Tool Pneumatics CH4 VOC BTEX'!F:F)</f>
        <v>3.5899999141693102</v>
      </c>
      <c r="Q2352" s="14">
        <f t="shared" si="147"/>
        <v>0</v>
      </c>
      <c r="R2352" s="16">
        <f>SUMIF('Tool Pneumatics CH4 VOC BTEX'!B:B,A2352,'Tool Pneumatics CH4 VOC BTEX'!H:H)*Q2352</f>
        <v>0</v>
      </c>
      <c r="S2352" s="16">
        <f>SUMIF('Tool Pneumatics CH4 VOC BTEX'!B:B,A2352,'Tool Pneumatics CH4 VOC BTEX'!J:J)*Q2352</f>
        <v>0</v>
      </c>
      <c r="T2352" s="16">
        <f>SUMIF('Tool Pneumatics CH4 VOC BTEX'!B:B,A2352,'Tool Pneumatics CH4 VOC BTEX'!L:L)*Q2352</f>
        <v>0</v>
      </c>
      <c r="U2352" s="16">
        <f>SUMIF('Tool Pneumatics CH4 VOC BTEX'!B:B,A2352,'Tool Pneumatics CH4 VOC BTEX'!N:N)*Q2352</f>
        <v>0</v>
      </c>
    </row>
    <row r="2353" spans="1:21" x14ac:dyDescent="0.25">
      <c r="A2353" s="1" t="s">
        <v>6685</v>
      </c>
      <c r="B2353" s="1" t="s">
        <v>1607</v>
      </c>
      <c r="C2353" s="1" t="s">
        <v>6686</v>
      </c>
      <c r="D2353" s="1"/>
      <c r="E2353" s="1"/>
      <c r="F2353" s="1"/>
      <c r="G2353" s="1">
        <v>0</v>
      </c>
      <c r="H2353" s="1" t="s">
        <v>27474</v>
      </c>
      <c r="I2353" s="1">
        <v>0</v>
      </c>
      <c r="J2353" s="1" t="s">
        <v>27474</v>
      </c>
      <c r="K2353" s="1">
        <f t="shared" si="144"/>
        <v>0</v>
      </c>
      <c r="L2353" s="2">
        <f>SUMIFS('Basin Total Well Counts'!B:B,'Basin Total Well Counts'!A:A,F2353)</f>
        <v>0</v>
      </c>
      <c r="M2353" s="4">
        <f t="shared" si="145"/>
        <v>0</v>
      </c>
      <c r="N2353" s="2">
        <f>SUMIF('Basin Emissions'!A:A,F2353,'Basin Emissions'!B:B)</f>
        <v>0</v>
      </c>
      <c r="O2353" s="8">
        <f t="shared" si="146"/>
        <v>0</v>
      </c>
      <c r="P2353" s="7">
        <f>SUMIF('Tool Pneumatics CH4 VOC BTEX'!B:B,A2353,'Tool Pneumatics CH4 VOC BTEX'!F:F)</f>
        <v>3.5899999141693102</v>
      </c>
      <c r="Q2353" s="14">
        <f t="shared" si="147"/>
        <v>0</v>
      </c>
      <c r="R2353" s="16">
        <f>SUMIF('Tool Pneumatics CH4 VOC BTEX'!B:B,A2353,'Tool Pneumatics CH4 VOC BTEX'!H:H)*Q2353</f>
        <v>0</v>
      </c>
      <c r="S2353" s="16">
        <f>SUMIF('Tool Pneumatics CH4 VOC BTEX'!B:B,A2353,'Tool Pneumatics CH4 VOC BTEX'!J:J)*Q2353</f>
        <v>0</v>
      </c>
      <c r="T2353" s="16">
        <f>SUMIF('Tool Pneumatics CH4 VOC BTEX'!B:B,A2353,'Tool Pneumatics CH4 VOC BTEX'!L:L)*Q2353</f>
        <v>0</v>
      </c>
      <c r="U2353" s="16">
        <f>SUMIF('Tool Pneumatics CH4 VOC BTEX'!B:B,A2353,'Tool Pneumatics CH4 VOC BTEX'!N:N)*Q2353</f>
        <v>0</v>
      </c>
    </row>
    <row r="2354" spans="1:21" x14ac:dyDescent="0.25">
      <c r="A2354" s="1" t="s">
        <v>6687</v>
      </c>
      <c r="B2354" s="1" t="s">
        <v>1607</v>
      </c>
      <c r="C2354" s="1" t="s">
        <v>6688</v>
      </c>
      <c r="D2354" s="1"/>
      <c r="E2354" s="1"/>
      <c r="F2354" s="1"/>
      <c r="G2354" s="1">
        <v>0</v>
      </c>
      <c r="H2354" s="1" t="s">
        <v>27474</v>
      </c>
      <c r="I2354" s="1">
        <v>0</v>
      </c>
      <c r="J2354" s="1" t="s">
        <v>27474</v>
      </c>
      <c r="K2354" s="1">
        <f t="shared" si="144"/>
        <v>0</v>
      </c>
      <c r="L2354" s="2">
        <f>SUMIFS('Basin Total Well Counts'!B:B,'Basin Total Well Counts'!A:A,F2354)</f>
        <v>0</v>
      </c>
      <c r="M2354" s="4">
        <f t="shared" si="145"/>
        <v>0</v>
      </c>
      <c r="N2354" s="2">
        <f>SUMIF('Basin Emissions'!A:A,F2354,'Basin Emissions'!B:B)</f>
        <v>0</v>
      </c>
      <c r="O2354" s="8">
        <f t="shared" si="146"/>
        <v>0</v>
      </c>
      <c r="P2354" s="7">
        <f>SUMIF('Tool Pneumatics CH4 VOC BTEX'!B:B,A2354,'Tool Pneumatics CH4 VOC BTEX'!F:F)</f>
        <v>3.5899999141693102</v>
      </c>
      <c r="Q2354" s="14">
        <f t="shared" si="147"/>
        <v>0</v>
      </c>
      <c r="R2354" s="16">
        <f>SUMIF('Tool Pneumatics CH4 VOC BTEX'!B:B,A2354,'Tool Pneumatics CH4 VOC BTEX'!H:H)*Q2354</f>
        <v>0</v>
      </c>
      <c r="S2354" s="16">
        <f>SUMIF('Tool Pneumatics CH4 VOC BTEX'!B:B,A2354,'Tool Pneumatics CH4 VOC BTEX'!J:J)*Q2354</f>
        <v>0</v>
      </c>
      <c r="T2354" s="16">
        <f>SUMIF('Tool Pneumatics CH4 VOC BTEX'!B:B,A2354,'Tool Pneumatics CH4 VOC BTEX'!L:L)*Q2354</f>
        <v>0</v>
      </c>
      <c r="U2354" s="16">
        <f>SUMIF('Tool Pneumatics CH4 VOC BTEX'!B:B,A2354,'Tool Pneumatics CH4 VOC BTEX'!N:N)*Q2354</f>
        <v>0</v>
      </c>
    </row>
    <row r="2355" spans="1:21" x14ac:dyDescent="0.25">
      <c r="A2355" s="1" t="s">
        <v>6689</v>
      </c>
      <c r="B2355" s="1" t="s">
        <v>1607</v>
      </c>
      <c r="C2355" s="1" t="s">
        <v>6690</v>
      </c>
      <c r="D2355" s="1"/>
      <c r="E2355" s="1"/>
      <c r="F2355" s="1"/>
      <c r="G2355" s="1">
        <v>0</v>
      </c>
      <c r="H2355" s="1" t="s">
        <v>27474</v>
      </c>
      <c r="I2355" s="1">
        <v>0</v>
      </c>
      <c r="J2355" s="1" t="s">
        <v>27474</v>
      </c>
      <c r="K2355" s="1">
        <f t="shared" si="144"/>
        <v>0</v>
      </c>
      <c r="L2355" s="2">
        <f>SUMIFS('Basin Total Well Counts'!B:B,'Basin Total Well Counts'!A:A,F2355)</f>
        <v>0</v>
      </c>
      <c r="M2355" s="4">
        <f t="shared" si="145"/>
        <v>0</v>
      </c>
      <c r="N2355" s="2">
        <f>SUMIF('Basin Emissions'!A:A,F2355,'Basin Emissions'!B:B)</f>
        <v>0</v>
      </c>
      <c r="O2355" s="8">
        <f t="shared" si="146"/>
        <v>0</v>
      </c>
      <c r="P2355" s="7">
        <f>SUMIF('Tool Pneumatics CH4 VOC BTEX'!B:B,A2355,'Tool Pneumatics CH4 VOC BTEX'!F:F)</f>
        <v>3.5899999141693102</v>
      </c>
      <c r="Q2355" s="14">
        <f t="shared" si="147"/>
        <v>0</v>
      </c>
      <c r="R2355" s="16">
        <f>SUMIF('Tool Pneumatics CH4 VOC BTEX'!B:B,A2355,'Tool Pneumatics CH4 VOC BTEX'!H:H)*Q2355</f>
        <v>0</v>
      </c>
      <c r="S2355" s="16">
        <f>SUMIF('Tool Pneumatics CH4 VOC BTEX'!B:B,A2355,'Tool Pneumatics CH4 VOC BTEX'!J:J)*Q2355</f>
        <v>0</v>
      </c>
      <c r="T2355" s="16">
        <f>SUMIF('Tool Pneumatics CH4 VOC BTEX'!B:B,A2355,'Tool Pneumatics CH4 VOC BTEX'!L:L)*Q2355</f>
        <v>0</v>
      </c>
      <c r="U2355" s="16">
        <f>SUMIF('Tool Pneumatics CH4 VOC BTEX'!B:B,A2355,'Tool Pneumatics CH4 VOC BTEX'!N:N)*Q2355</f>
        <v>0</v>
      </c>
    </row>
    <row r="2356" spans="1:21" x14ac:dyDescent="0.25">
      <c r="A2356" s="1" t="s">
        <v>6691</v>
      </c>
      <c r="B2356" s="1" t="s">
        <v>1607</v>
      </c>
      <c r="C2356" s="1" t="s">
        <v>6692</v>
      </c>
      <c r="D2356" s="1"/>
      <c r="E2356" s="1"/>
      <c r="F2356" s="1"/>
      <c r="G2356" s="1">
        <v>0</v>
      </c>
      <c r="H2356" s="1" t="s">
        <v>27474</v>
      </c>
      <c r="I2356" s="1">
        <v>0</v>
      </c>
      <c r="J2356" s="1" t="s">
        <v>27474</v>
      </c>
      <c r="K2356" s="1">
        <f t="shared" si="144"/>
        <v>0</v>
      </c>
      <c r="L2356" s="2">
        <f>SUMIFS('Basin Total Well Counts'!B:B,'Basin Total Well Counts'!A:A,F2356)</f>
        <v>0</v>
      </c>
      <c r="M2356" s="4">
        <f t="shared" si="145"/>
        <v>0</v>
      </c>
      <c r="N2356" s="2">
        <f>SUMIF('Basin Emissions'!A:A,F2356,'Basin Emissions'!B:B)</f>
        <v>0</v>
      </c>
      <c r="O2356" s="8">
        <f t="shared" si="146"/>
        <v>0</v>
      </c>
      <c r="P2356" s="7">
        <f>SUMIF('Tool Pneumatics CH4 VOC BTEX'!B:B,A2356,'Tool Pneumatics CH4 VOC BTEX'!F:F)</f>
        <v>3.5899999141693102</v>
      </c>
      <c r="Q2356" s="14">
        <f t="shared" si="147"/>
        <v>0</v>
      </c>
      <c r="R2356" s="16">
        <f>SUMIF('Tool Pneumatics CH4 VOC BTEX'!B:B,A2356,'Tool Pneumatics CH4 VOC BTEX'!H:H)*Q2356</f>
        <v>0</v>
      </c>
      <c r="S2356" s="16">
        <f>SUMIF('Tool Pneumatics CH4 VOC BTEX'!B:B,A2356,'Tool Pneumatics CH4 VOC BTEX'!J:J)*Q2356</f>
        <v>0</v>
      </c>
      <c r="T2356" s="16">
        <f>SUMIF('Tool Pneumatics CH4 VOC BTEX'!B:B,A2356,'Tool Pneumatics CH4 VOC BTEX'!L:L)*Q2356</f>
        <v>0</v>
      </c>
      <c r="U2356" s="16">
        <f>SUMIF('Tool Pneumatics CH4 VOC BTEX'!B:B,A2356,'Tool Pneumatics CH4 VOC BTEX'!N:N)*Q2356</f>
        <v>0</v>
      </c>
    </row>
    <row r="2357" spans="1:21" x14ac:dyDescent="0.25">
      <c r="A2357" s="1" t="s">
        <v>6693</v>
      </c>
      <c r="B2357" s="1" t="s">
        <v>1607</v>
      </c>
      <c r="C2357" s="1" t="s">
        <v>6694</v>
      </c>
      <c r="D2357" s="1"/>
      <c r="E2357" s="1"/>
      <c r="F2357" s="1"/>
      <c r="G2357" s="1">
        <v>0</v>
      </c>
      <c r="H2357" s="1" t="s">
        <v>27474</v>
      </c>
      <c r="I2357" s="1">
        <v>0</v>
      </c>
      <c r="J2357" s="1" t="s">
        <v>27474</v>
      </c>
      <c r="K2357" s="1">
        <f t="shared" si="144"/>
        <v>0</v>
      </c>
      <c r="L2357" s="2">
        <f>SUMIFS('Basin Total Well Counts'!B:B,'Basin Total Well Counts'!A:A,F2357)</f>
        <v>0</v>
      </c>
      <c r="M2357" s="4">
        <f t="shared" si="145"/>
        <v>0</v>
      </c>
      <c r="N2357" s="2">
        <f>SUMIF('Basin Emissions'!A:A,F2357,'Basin Emissions'!B:B)</f>
        <v>0</v>
      </c>
      <c r="O2357" s="8">
        <f t="shared" si="146"/>
        <v>0</v>
      </c>
      <c r="P2357" s="7">
        <f>SUMIF('Tool Pneumatics CH4 VOC BTEX'!B:B,A2357,'Tool Pneumatics CH4 VOC BTEX'!F:F)</f>
        <v>3.5899999141693102</v>
      </c>
      <c r="Q2357" s="14">
        <f t="shared" si="147"/>
        <v>0</v>
      </c>
      <c r="R2357" s="16">
        <f>SUMIF('Tool Pneumatics CH4 VOC BTEX'!B:B,A2357,'Tool Pneumatics CH4 VOC BTEX'!H:H)*Q2357</f>
        <v>0</v>
      </c>
      <c r="S2357" s="16">
        <f>SUMIF('Tool Pneumatics CH4 VOC BTEX'!B:B,A2357,'Tool Pneumatics CH4 VOC BTEX'!J:J)*Q2357</f>
        <v>0</v>
      </c>
      <c r="T2357" s="16">
        <f>SUMIF('Tool Pneumatics CH4 VOC BTEX'!B:B,A2357,'Tool Pneumatics CH4 VOC BTEX'!L:L)*Q2357</f>
        <v>0</v>
      </c>
      <c r="U2357" s="16">
        <f>SUMIF('Tool Pneumatics CH4 VOC BTEX'!B:B,A2357,'Tool Pneumatics CH4 VOC BTEX'!N:N)*Q2357</f>
        <v>0</v>
      </c>
    </row>
    <row r="2358" spans="1:21" x14ac:dyDescent="0.25">
      <c r="A2358" s="1" t="s">
        <v>6695</v>
      </c>
      <c r="B2358" s="1" t="s">
        <v>1607</v>
      </c>
      <c r="C2358" s="1" t="s">
        <v>6696</v>
      </c>
      <c r="D2358" s="1"/>
      <c r="E2358" s="1"/>
      <c r="F2358" s="1"/>
      <c r="G2358" s="1">
        <v>0</v>
      </c>
      <c r="H2358" s="1" t="s">
        <v>27474</v>
      </c>
      <c r="I2358" s="1">
        <v>0</v>
      </c>
      <c r="J2358" s="1" t="s">
        <v>27474</v>
      </c>
      <c r="K2358" s="1">
        <f t="shared" si="144"/>
        <v>0</v>
      </c>
      <c r="L2358" s="2">
        <f>SUMIFS('Basin Total Well Counts'!B:B,'Basin Total Well Counts'!A:A,F2358)</f>
        <v>0</v>
      </c>
      <c r="M2358" s="4">
        <f t="shared" si="145"/>
        <v>0</v>
      </c>
      <c r="N2358" s="2">
        <f>SUMIF('Basin Emissions'!A:A,F2358,'Basin Emissions'!B:B)</f>
        <v>0</v>
      </c>
      <c r="O2358" s="8">
        <f t="shared" si="146"/>
        <v>0</v>
      </c>
      <c r="P2358" s="7">
        <f>SUMIF('Tool Pneumatics CH4 VOC BTEX'!B:B,A2358,'Tool Pneumatics CH4 VOC BTEX'!F:F)</f>
        <v>3.5899999141693102</v>
      </c>
      <c r="Q2358" s="14">
        <f t="shared" si="147"/>
        <v>0</v>
      </c>
      <c r="R2358" s="16">
        <f>SUMIF('Tool Pneumatics CH4 VOC BTEX'!B:B,A2358,'Tool Pneumatics CH4 VOC BTEX'!H:H)*Q2358</f>
        <v>0</v>
      </c>
      <c r="S2358" s="16">
        <f>SUMIF('Tool Pneumatics CH4 VOC BTEX'!B:B,A2358,'Tool Pneumatics CH4 VOC BTEX'!J:J)*Q2358</f>
        <v>0</v>
      </c>
      <c r="T2358" s="16">
        <f>SUMIF('Tool Pneumatics CH4 VOC BTEX'!B:B,A2358,'Tool Pneumatics CH4 VOC BTEX'!L:L)*Q2358</f>
        <v>0</v>
      </c>
      <c r="U2358" s="16">
        <f>SUMIF('Tool Pneumatics CH4 VOC BTEX'!B:B,A2358,'Tool Pneumatics CH4 VOC BTEX'!N:N)*Q2358</f>
        <v>0</v>
      </c>
    </row>
    <row r="2359" spans="1:21" x14ac:dyDescent="0.25">
      <c r="A2359" s="1" t="s">
        <v>6697</v>
      </c>
      <c r="B2359" s="1" t="s">
        <v>1607</v>
      </c>
      <c r="C2359" s="1" t="s">
        <v>6698</v>
      </c>
      <c r="D2359" s="1"/>
      <c r="E2359" s="1"/>
      <c r="F2359" s="1"/>
      <c r="G2359" s="1">
        <v>0</v>
      </c>
      <c r="H2359" s="1" t="s">
        <v>27474</v>
      </c>
      <c r="I2359" s="1">
        <v>0</v>
      </c>
      <c r="J2359" s="1" t="s">
        <v>27474</v>
      </c>
      <c r="K2359" s="1">
        <f t="shared" si="144"/>
        <v>0</v>
      </c>
      <c r="L2359" s="2">
        <f>SUMIFS('Basin Total Well Counts'!B:B,'Basin Total Well Counts'!A:A,F2359)</f>
        <v>0</v>
      </c>
      <c r="M2359" s="4">
        <f t="shared" si="145"/>
        <v>0</v>
      </c>
      <c r="N2359" s="2">
        <f>SUMIF('Basin Emissions'!A:A,F2359,'Basin Emissions'!B:B)</f>
        <v>0</v>
      </c>
      <c r="O2359" s="8">
        <f t="shared" si="146"/>
        <v>0</v>
      </c>
      <c r="P2359" s="7">
        <f>SUMIF('Tool Pneumatics CH4 VOC BTEX'!B:B,A2359,'Tool Pneumatics CH4 VOC BTEX'!F:F)</f>
        <v>3.5899999141693102</v>
      </c>
      <c r="Q2359" s="14">
        <f t="shared" si="147"/>
        <v>0</v>
      </c>
      <c r="R2359" s="16">
        <f>SUMIF('Tool Pneumatics CH4 VOC BTEX'!B:B,A2359,'Tool Pneumatics CH4 VOC BTEX'!H:H)*Q2359</f>
        <v>0</v>
      </c>
      <c r="S2359" s="16">
        <f>SUMIF('Tool Pneumatics CH4 VOC BTEX'!B:B,A2359,'Tool Pneumatics CH4 VOC BTEX'!J:J)*Q2359</f>
        <v>0</v>
      </c>
      <c r="T2359" s="16">
        <f>SUMIF('Tool Pneumatics CH4 VOC BTEX'!B:B,A2359,'Tool Pneumatics CH4 VOC BTEX'!L:L)*Q2359</f>
        <v>0</v>
      </c>
      <c r="U2359" s="16">
        <f>SUMIF('Tool Pneumatics CH4 VOC BTEX'!B:B,A2359,'Tool Pneumatics CH4 VOC BTEX'!N:N)*Q2359</f>
        <v>0</v>
      </c>
    </row>
    <row r="2360" spans="1:21" x14ac:dyDescent="0.25">
      <c r="A2360" s="1" t="s">
        <v>6699</v>
      </c>
      <c r="B2360" s="1" t="s">
        <v>1607</v>
      </c>
      <c r="C2360" s="1" t="s">
        <v>6700</v>
      </c>
      <c r="D2360" s="1"/>
      <c r="E2360" s="1"/>
      <c r="F2360" s="1"/>
      <c r="G2360" s="1">
        <v>0</v>
      </c>
      <c r="H2360" s="1" t="s">
        <v>27474</v>
      </c>
      <c r="I2360" s="1">
        <v>0</v>
      </c>
      <c r="J2360" s="1" t="s">
        <v>27474</v>
      </c>
      <c r="K2360" s="1">
        <f t="shared" si="144"/>
        <v>0</v>
      </c>
      <c r="L2360" s="2">
        <f>SUMIFS('Basin Total Well Counts'!B:B,'Basin Total Well Counts'!A:A,F2360)</f>
        <v>0</v>
      </c>
      <c r="M2360" s="4">
        <f t="shared" si="145"/>
        <v>0</v>
      </c>
      <c r="N2360" s="2">
        <f>SUMIF('Basin Emissions'!A:A,F2360,'Basin Emissions'!B:B)</f>
        <v>0</v>
      </c>
      <c r="O2360" s="8">
        <f t="shared" si="146"/>
        <v>0</v>
      </c>
      <c r="P2360" s="7">
        <f>SUMIF('Tool Pneumatics CH4 VOC BTEX'!B:B,A2360,'Tool Pneumatics CH4 VOC BTEX'!F:F)</f>
        <v>3.5899999141693102</v>
      </c>
      <c r="Q2360" s="14">
        <f t="shared" si="147"/>
        <v>0</v>
      </c>
      <c r="R2360" s="16">
        <f>SUMIF('Tool Pneumatics CH4 VOC BTEX'!B:B,A2360,'Tool Pneumatics CH4 VOC BTEX'!H:H)*Q2360</f>
        <v>0</v>
      </c>
      <c r="S2360" s="16">
        <f>SUMIF('Tool Pneumatics CH4 VOC BTEX'!B:B,A2360,'Tool Pneumatics CH4 VOC BTEX'!J:J)*Q2360</f>
        <v>0</v>
      </c>
      <c r="T2360" s="16">
        <f>SUMIF('Tool Pneumatics CH4 VOC BTEX'!B:B,A2360,'Tool Pneumatics CH4 VOC BTEX'!L:L)*Q2360</f>
        <v>0</v>
      </c>
      <c r="U2360" s="16">
        <f>SUMIF('Tool Pneumatics CH4 VOC BTEX'!B:B,A2360,'Tool Pneumatics CH4 VOC BTEX'!N:N)*Q2360</f>
        <v>0</v>
      </c>
    </row>
    <row r="2361" spans="1:21" x14ac:dyDescent="0.25">
      <c r="A2361" s="1" t="s">
        <v>6701</v>
      </c>
      <c r="B2361" s="1" t="s">
        <v>1607</v>
      </c>
      <c r="C2361" s="1" t="s">
        <v>6702</v>
      </c>
      <c r="D2361" s="1"/>
      <c r="E2361" s="1"/>
      <c r="F2361" s="1"/>
      <c r="G2361" s="1">
        <v>0</v>
      </c>
      <c r="H2361" s="1" t="s">
        <v>27474</v>
      </c>
      <c r="I2361" s="1">
        <v>0</v>
      </c>
      <c r="J2361" s="1" t="s">
        <v>27474</v>
      </c>
      <c r="K2361" s="1">
        <f t="shared" si="144"/>
        <v>0</v>
      </c>
      <c r="L2361" s="2">
        <f>SUMIFS('Basin Total Well Counts'!B:B,'Basin Total Well Counts'!A:A,F2361)</f>
        <v>0</v>
      </c>
      <c r="M2361" s="4">
        <f t="shared" si="145"/>
        <v>0</v>
      </c>
      <c r="N2361" s="2">
        <f>SUMIF('Basin Emissions'!A:A,F2361,'Basin Emissions'!B:B)</f>
        <v>0</v>
      </c>
      <c r="O2361" s="8">
        <f t="shared" si="146"/>
        <v>0</v>
      </c>
      <c r="P2361" s="7">
        <f>SUMIF('Tool Pneumatics CH4 VOC BTEX'!B:B,A2361,'Tool Pneumatics CH4 VOC BTEX'!F:F)</f>
        <v>3.5899999141693102</v>
      </c>
      <c r="Q2361" s="14">
        <f t="shared" si="147"/>
        <v>0</v>
      </c>
      <c r="R2361" s="16">
        <f>SUMIF('Tool Pneumatics CH4 VOC BTEX'!B:B,A2361,'Tool Pneumatics CH4 VOC BTEX'!H:H)*Q2361</f>
        <v>0</v>
      </c>
      <c r="S2361" s="16">
        <f>SUMIF('Tool Pneumatics CH4 VOC BTEX'!B:B,A2361,'Tool Pneumatics CH4 VOC BTEX'!J:J)*Q2361</f>
        <v>0</v>
      </c>
      <c r="T2361" s="16">
        <f>SUMIF('Tool Pneumatics CH4 VOC BTEX'!B:B,A2361,'Tool Pneumatics CH4 VOC BTEX'!L:L)*Q2361</f>
        <v>0</v>
      </c>
      <c r="U2361" s="16">
        <f>SUMIF('Tool Pneumatics CH4 VOC BTEX'!B:B,A2361,'Tool Pneumatics CH4 VOC BTEX'!N:N)*Q2361</f>
        <v>0</v>
      </c>
    </row>
    <row r="2362" spans="1:21" x14ac:dyDescent="0.25">
      <c r="A2362" s="1" t="s">
        <v>6703</v>
      </c>
      <c r="B2362" s="1" t="s">
        <v>1607</v>
      </c>
      <c r="C2362" s="1" t="s">
        <v>6704</v>
      </c>
      <c r="D2362" s="1"/>
      <c r="E2362" s="1"/>
      <c r="F2362" s="1"/>
      <c r="G2362" s="1">
        <v>0</v>
      </c>
      <c r="H2362" s="1" t="s">
        <v>27474</v>
      </c>
      <c r="I2362" s="1">
        <v>0</v>
      </c>
      <c r="J2362" s="1" t="s">
        <v>27474</v>
      </c>
      <c r="K2362" s="1">
        <f t="shared" si="144"/>
        <v>0</v>
      </c>
      <c r="L2362" s="2">
        <f>SUMIFS('Basin Total Well Counts'!B:B,'Basin Total Well Counts'!A:A,F2362)</f>
        <v>0</v>
      </c>
      <c r="M2362" s="4">
        <f t="shared" si="145"/>
        <v>0</v>
      </c>
      <c r="N2362" s="2">
        <f>SUMIF('Basin Emissions'!A:A,F2362,'Basin Emissions'!B:B)</f>
        <v>0</v>
      </c>
      <c r="O2362" s="8">
        <f t="shared" si="146"/>
        <v>0</v>
      </c>
      <c r="P2362" s="7">
        <f>SUMIF('Tool Pneumatics CH4 VOC BTEX'!B:B,A2362,'Tool Pneumatics CH4 VOC BTEX'!F:F)</f>
        <v>3.5899999141693102</v>
      </c>
      <c r="Q2362" s="14">
        <f t="shared" si="147"/>
        <v>0</v>
      </c>
      <c r="R2362" s="16">
        <f>SUMIF('Tool Pneumatics CH4 VOC BTEX'!B:B,A2362,'Tool Pneumatics CH4 VOC BTEX'!H:H)*Q2362</f>
        <v>0</v>
      </c>
      <c r="S2362" s="16">
        <f>SUMIF('Tool Pneumatics CH4 VOC BTEX'!B:B,A2362,'Tool Pneumatics CH4 VOC BTEX'!J:J)*Q2362</f>
        <v>0</v>
      </c>
      <c r="T2362" s="16">
        <f>SUMIF('Tool Pneumatics CH4 VOC BTEX'!B:B,A2362,'Tool Pneumatics CH4 VOC BTEX'!L:L)*Q2362</f>
        <v>0</v>
      </c>
      <c r="U2362" s="16">
        <f>SUMIF('Tool Pneumatics CH4 VOC BTEX'!B:B,A2362,'Tool Pneumatics CH4 VOC BTEX'!N:N)*Q2362</f>
        <v>0</v>
      </c>
    </row>
    <row r="2363" spans="1:21" x14ac:dyDescent="0.25">
      <c r="A2363" s="1" t="s">
        <v>6705</v>
      </c>
      <c r="B2363" s="1" t="s">
        <v>1607</v>
      </c>
      <c r="C2363" s="1" t="s">
        <v>6706</v>
      </c>
      <c r="D2363" s="1"/>
      <c r="E2363" s="1"/>
      <c r="F2363" s="1"/>
      <c r="G2363" s="1">
        <v>0</v>
      </c>
      <c r="H2363" s="1" t="s">
        <v>27474</v>
      </c>
      <c r="I2363" s="1">
        <v>0</v>
      </c>
      <c r="J2363" s="1" t="s">
        <v>27474</v>
      </c>
      <c r="K2363" s="1">
        <f t="shared" si="144"/>
        <v>0</v>
      </c>
      <c r="L2363" s="2">
        <f>SUMIFS('Basin Total Well Counts'!B:B,'Basin Total Well Counts'!A:A,F2363)</f>
        <v>0</v>
      </c>
      <c r="M2363" s="4">
        <f t="shared" si="145"/>
        <v>0</v>
      </c>
      <c r="N2363" s="2">
        <f>SUMIF('Basin Emissions'!A:A,F2363,'Basin Emissions'!B:B)</f>
        <v>0</v>
      </c>
      <c r="O2363" s="8">
        <f t="shared" si="146"/>
        <v>0</v>
      </c>
      <c r="P2363" s="7">
        <f>SUMIF('Tool Pneumatics CH4 VOC BTEX'!B:B,A2363,'Tool Pneumatics CH4 VOC BTEX'!F:F)</f>
        <v>3.5899999141693102</v>
      </c>
      <c r="Q2363" s="14">
        <f t="shared" si="147"/>
        <v>0</v>
      </c>
      <c r="R2363" s="16">
        <f>SUMIF('Tool Pneumatics CH4 VOC BTEX'!B:B,A2363,'Tool Pneumatics CH4 VOC BTEX'!H:H)*Q2363</f>
        <v>0</v>
      </c>
      <c r="S2363" s="16">
        <f>SUMIF('Tool Pneumatics CH4 VOC BTEX'!B:B,A2363,'Tool Pneumatics CH4 VOC BTEX'!J:J)*Q2363</f>
        <v>0</v>
      </c>
      <c r="T2363" s="16">
        <f>SUMIF('Tool Pneumatics CH4 VOC BTEX'!B:B,A2363,'Tool Pneumatics CH4 VOC BTEX'!L:L)*Q2363</f>
        <v>0</v>
      </c>
      <c r="U2363" s="16">
        <f>SUMIF('Tool Pneumatics CH4 VOC BTEX'!B:B,A2363,'Tool Pneumatics CH4 VOC BTEX'!N:N)*Q2363</f>
        <v>0</v>
      </c>
    </row>
    <row r="2364" spans="1:21" x14ac:dyDescent="0.25">
      <c r="A2364" s="1" t="s">
        <v>6707</v>
      </c>
      <c r="B2364" s="1" t="s">
        <v>1607</v>
      </c>
      <c r="C2364" s="1" t="s">
        <v>6708</v>
      </c>
      <c r="D2364" s="1"/>
      <c r="E2364" s="1"/>
      <c r="F2364" s="1"/>
      <c r="G2364" s="1">
        <v>0</v>
      </c>
      <c r="H2364" s="1" t="s">
        <v>27474</v>
      </c>
      <c r="I2364" s="1">
        <v>0</v>
      </c>
      <c r="J2364" s="1" t="s">
        <v>27474</v>
      </c>
      <c r="K2364" s="1">
        <f t="shared" si="144"/>
        <v>0</v>
      </c>
      <c r="L2364" s="2">
        <f>SUMIFS('Basin Total Well Counts'!B:B,'Basin Total Well Counts'!A:A,F2364)</f>
        <v>0</v>
      </c>
      <c r="M2364" s="4">
        <f t="shared" si="145"/>
        <v>0</v>
      </c>
      <c r="N2364" s="2">
        <f>SUMIF('Basin Emissions'!A:A,F2364,'Basin Emissions'!B:B)</f>
        <v>0</v>
      </c>
      <c r="O2364" s="8">
        <f t="shared" si="146"/>
        <v>0</v>
      </c>
      <c r="P2364" s="7">
        <f>SUMIF('Tool Pneumatics CH4 VOC BTEX'!B:B,A2364,'Tool Pneumatics CH4 VOC BTEX'!F:F)</f>
        <v>3.5899999141693102</v>
      </c>
      <c r="Q2364" s="14">
        <f t="shared" si="147"/>
        <v>0</v>
      </c>
      <c r="R2364" s="16">
        <f>SUMIF('Tool Pneumatics CH4 VOC BTEX'!B:B,A2364,'Tool Pneumatics CH4 VOC BTEX'!H:H)*Q2364</f>
        <v>0</v>
      </c>
      <c r="S2364" s="16">
        <f>SUMIF('Tool Pneumatics CH4 VOC BTEX'!B:B,A2364,'Tool Pneumatics CH4 VOC BTEX'!J:J)*Q2364</f>
        <v>0</v>
      </c>
      <c r="T2364" s="16">
        <f>SUMIF('Tool Pneumatics CH4 VOC BTEX'!B:B,A2364,'Tool Pneumatics CH4 VOC BTEX'!L:L)*Q2364</f>
        <v>0</v>
      </c>
      <c r="U2364" s="16">
        <f>SUMIF('Tool Pneumatics CH4 VOC BTEX'!B:B,A2364,'Tool Pneumatics CH4 VOC BTEX'!N:N)*Q2364</f>
        <v>0</v>
      </c>
    </row>
    <row r="2365" spans="1:21" x14ac:dyDescent="0.25">
      <c r="A2365" s="1" t="s">
        <v>6709</v>
      </c>
      <c r="B2365" s="1" t="s">
        <v>1607</v>
      </c>
      <c r="C2365" s="1" t="s">
        <v>6710</v>
      </c>
      <c r="D2365" s="1"/>
      <c r="E2365" s="1"/>
      <c r="F2365" s="1"/>
      <c r="G2365" s="1">
        <v>0</v>
      </c>
      <c r="H2365" s="1" t="s">
        <v>27474</v>
      </c>
      <c r="I2365" s="1">
        <v>0</v>
      </c>
      <c r="J2365" s="1" t="s">
        <v>27474</v>
      </c>
      <c r="K2365" s="1">
        <f t="shared" si="144"/>
        <v>0</v>
      </c>
      <c r="L2365" s="2">
        <f>SUMIFS('Basin Total Well Counts'!B:B,'Basin Total Well Counts'!A:A,F2365)</f>
        <v>0</v>
      </c>
      <c r="M2365" s="4">
        <f t="shared" si="145"/>
        <v>0</v>
      </c>
      <c r="N2365" s="2">
        <f>SUMIF('Basin Emissions'!A:A,F2365,'Basin Emissions'!B:B)</f>
        <v>0</v>
      </c>
      <c r="O2365" s="8">
        <f t="shared" si="146"/>
        <v>0</v>
      </c>
      <c r="P2365" s="7">
        <f>SUMIF('Tool Pneumatics CH4 VOC BTEX'!B:B,A2365,'Tool Pneumatics CH4 VOC BTEX'!F:F)</f>
        <v>3.5899999141693102</v>
      </c>
      <c r="Q2365" s="14">
        <f t="shared" si="147"/>
        <v>0</v>
      </c>
      <c r="R2365" s="16">
        <f>SUMIF('Tool Pneumatics CH4 VOC BTEX'!B:B,A2365,'Tool Pneumatics CH4 VOC BTEX'!H:H)*Q2365</f>
        <v>0</v>
      </c>
      <c r="S2365" s="16">
        <f>SUMIF('Tool Pneumatics CH4 VOC BTEX'!B:B,A2365,'Tool Pneumatics CH4 VOC BTEX'!J:J)*Q2365</f>
        <v>0</v>
      </c>
      <c r="T2365" s="16">
        <f>SUMIF('Tool Pneumatics CH4 VOC BTEX'!B:B,A2365,'Tool Pneumatics CH4 VOC BTEX'!L:L)*Q2365</f>
        <v>0</v>
      </c>
      <c r="U2365" s="16">
        <f>SUMIF('Tool Pneumatics CH4 VOC BTEX'!B:B,A2365,'Tool Pneumatics CH4 VOC BTEX'!N:N)*Q2365</f>
        <v>0</v>
      </c>
    </row>
    <row r="2366" spans="1:21" x14ac:dyDescent="0.25">
      <c r="A2366" s="1" t="s">
        <v>6711</v>
      </c>
      <c r="B2366" s="1" t="s">
        <v>1607</v>
      </c>
      <c r="C2366" s="1" t="s">
        <v>6712</v>
      </c>
      <c r="D2366" s="1"/>
      <c r="E2366" s="1"/>
      <c r="F2366" s="1"/>
      <c r="G2366" s="1">
        <v>0</v>
      </c>
      <c r="H2366" s="1" t="s">
        <v>27474</v>
      </c>
      <c r="I2366" s="1">
        <v>0</v>
      </c>
      <c r="J2366" s="1" t="s">
        <v>27474</v>
      </c>
      <c r="K2366" s="1">
        <f t="shared" si="144"/>
        <v>0</v>
      </c>
      <c r="L2366" s="2">
        <f>SUMIFS('Basin Total Well Counts'!B:B,'Basin Total Well Counts'!A:A,F2366)</f>
        <v>0</v>
      </c>
      <c r="M2366" s="4">
        <f t="shared" si="145"/>
        <v>0</v>
      </c>
      <c r="N2366" s="2">
        <f>SUMIF('Basin Emissions'!A:A,F2366,'Basin Emissions'!B:B)</f>
        <v>0</v>
      </c>
      <c r="O2366" s="8">
        <f t="shared" si="146"/>
        <v>0</v>
      </c>
      <c r="P2366" s="7">
        <f>SUMIF('Tool Pneumatics CH4 VOC BTEX'!B:B,A2366,'Tool Pneumatics CH4 VOC BTEX'!F:F)</f>
        <v>3.5899999141693102</v>
      </c>
      <c r="Q2366" s="14">
        <f t="shared" si="147"/>
        <v>0</v>
      </c>
      <c r="R2366" s="16">
        <f>SUMIF('Tool Pneumatics CH4 VOC BTEX'!B:B,A2366,'Tool Pneumatics CH4 VOC BTEX'!H:H)*Q2366</f>
        <v>0</v>
      </c>
      <c r="S2366" s="16">
        <f>SUMIF('Tool Pneumatics CH4 VOC BTEX'!B:B,A2366,'Tool Pneumatics CH4 VOC BTEX'!J:J)*Q2366</f>
        <v>0</v>
      </c>
      <c r="T2366" s="16">
        <f>SUMIF('Tool Pneumatics CH4 VOC BTEX'!B:B,A2366,'Tool Pneumatics CH4 VOC BTEX'!L:L)*Q2366</f>
        <v>0</v>
      </c>
      <c r="U2366" s="16">
        <f>SUMIF('Tool Pneumatics CH4 VOC BTEX'!B:B,A2366,'Tool Pneumatics CH4 VOC BTEX'!N:N)*Q2366</f>
        <v>0</v>
      </c>
    </row>
    <row r="2367" spans="1:21" x14ac:dyDescent="0.25">
      <c r="A2367" s="1" t="s">
        <v>6713</v>
      </c>
      <c r="B2367" s="1" t="s">
        <v>1607</v>
      </c>
      <c r="C2367" s="1" t="s">
        <v>6714</v>
      </c>
      <c r="D2367" s="1"/>
      <c r="E2367" s="1"/>
      <c r="F2367" s="1"/>
      <c r="G2367" s="1">
        <v>0</v>
      </c>
      <c r="H2367" s="1" t="s">
        <v>27474</v>
      </c>
      <c r="I2367" s="1">
        <v>0</v>
      </c>
      <c r="J2367" s="1" t="s">
        <v>27474</v>
      </c>
      <c r="K2367" s="1">
        <f t="shared" si="144"/>
        <v>0</v>
      </c>
      <c r="L2367" s="2">
        <f>SUMIFS('Basin Total Well Counts'!B:B,'Basin Total Well Counts'!A:A,F2367)</f>
        <v>0</v>
      </c>
      <c r="M2367" s="4">
        <f t="shared" si="145"/>
        <v>0</v>
      </c>
      <c r="N2367" s="2">
        <f>SUMIF('Basin Emissions'!A:A,F2367,'Basin Emissions'!B:B)</f>
        <v>0</v>
      </c>
      <c r="O2367" s="8">
        <f t="shared" si="146"/>
        <v>0</v>
      </c>
      <c r="P2367" s="7">
        <f>SUMIF('Tool Pneumatics CH4 VOC BTEX'!B:B,A2367,'Tool Pneumatics CH4 VOC BTEX'!F:F)</f>
        <v>3.5899999141693102</v>
      </c>
      <c r="Q2367" s="14">
        <f t="shared" si="147"/>
        <v>0</v>
      </c>
      <c r="R2367" s="16">
        <f>SUMIF('Tool Pneumatics CH4 VOC BTEX'!B:B,A2367,'Tool Pneumatics CH4 VOC BTEX'!H:H)*Q2367</f>
        <v>0</v>
      </c>
      <c r="S2367" s="16">
        <f>SUMIF('Tool Pneumatics CH4 VOC BTEX'!B:B,A2367,'Tool Pneumatics CH4 VOC BTEX'!J:J)*Q2367</f>
        <v>0</v>
      </c>
      <c r="T2367" s="16">
        <f>SUMIF('Tool Pneumatics CH4 VOC BTEX'!B:B,A2367,'Tool Pneumatics CH4 VOC BTEX'!L:L)*Q2367</f>
        <v>0</v>
      </c>
      <c r="U2367" s="16">
        <f>SUMIF('Tool Pneumatics CH4 VOC BTEX'!B:B,A2367,'Tool Pneumatics CH4 VOC BTEX'!N:N)*Q2367</f>
        <v>0</v>
      </c>
    </row>
    <row r="2368" spans="1:21" x14ac:dyDescent="0.25">
      <c r="A2368" s="1" t="s">
        <v>6715</v>
      </c>
      <c r="B2368" s="1" t="s">
        <v>1607</v>
      </c>
      <c r="C2368" s="1" t="s">
        <v>6716</v>
      </c>
      <c r="D2368" s="1"/>
      <c r="E2368" s="1"/>
      <c r="F2368" s="1"/>
      <c r="G2368" s="1">
        <v>0</v>
      </c>
      <c r="H2368" s="1" t="s">
        <v>27474</v>
      </c>
      <c r="I2368" s="1">
        <v>0</v>
      </c>
      <c r="J2368" s="1" t="s">
        <v>27474</v>
      </c>
      <c r="K2368" s="1">
        <f t="shared" si="144"/>
        <v>0</v>
      </c>
      <c r="L2368" s="2">
        <f>SUMIFS('Basin Total Well Counts'!B:B,'Basin Total Well Counts'!A:A,F2368)</f>
        <v>0</v>
      </c>
      <c r="M2368" s="4">
        <f t="shared" si="145"/>
        <v>0</v>
      </c>
      <c r="N2368" s="2">
        <f>SUMIF('Basin Emissions'!A:A,F2368,'Basin Emissions'!B:B)</f>
        <v>0</v>
      </c>
      <c r="O2368" s="8">
        <f t="shared" si="146"/>
        <v>0</v>
      </c>
      <c r="P2368" s="7">
        <f>SUMIF('Tool Pneumatics CH4 VOC BTEX'!B:B,A2368,'Tool Pneumatics CH4 VOC BTEX'!F:F)</f>
        <v>3.5899999141693102</v>
      </c>
      <c r="Q2368" s="14">
        <f t="shared" si="147"/>
        <v>0</v>
      </c>
      <c r="R2368" s="16">
        <f>SUMIF('Tool Pneumatics CH4 VOC BTEX'!B:B,A2368,'Tool Pneumatics CH4 VOC BTEX'!H:H)*Q2368</f>
        <v>0</v>
      </c>
      <c r="S2368" s="16">
        <f>SUMIF('Tool Pneumatics CH4 VOC BTEX'!B:B,A2368,'Tool Pneumatics CH4 VOC BTEX'!J:J)*Q2368</f>
        <v>0</v>
      </c>
      <c r="T2368" s="16">
        <f>SUMIF('Tool Pneumatics CH4 VOC BTEX'!B:B,A2368,'Tool Pneumatics CH4 VOC BTEX'!L:L)*Q2368</f>
        <v>0</v>
      </c>
      <c r="U2368" s="16">
        <f>SUMIF('Tool Pneumatics CH4 VOC BTEX'!B:B,A2368,'Tool Pneumatics CH4 VOC BTEX'!N:N)*Q2368</f>
        <v>0</v>
      </c>
    </row>
    <row r="2369" spans="1:21" x14ac:dyDescent="0.25">
      <c r="A2369" s="1" t="s">
        <v>6717</v>
      </c>
      <c r="B2369" s="1" t="s">
        <v>1607</v>
      </c>
      <c r="C2369" s="1" t="s">
        <v>6718</v>
      </c>
      <c r="D2369" s="1"/>
      <c r="E2369" s="1"/>
      <c r="F2369" s="1"/>
      <c r="G2369" s="1">
        <v>0</v>
      </c>
      <c r="H2369" s="1" t="s">
        <v>27474</v>
      </c>
      <c r="I2369" s="1">
        <v>0</v>
      </c>
      <c r="J2369" s="1" t="s">
        <v>27474</v>
      </c>
      <c r="K2369" s="1">
        <f t="shared" si="144"/>
        <v>0</v>
      </c>
      <c r="L2369" s="2">
        <f>SUMIFS('Basin Total Well Counts'!B:B,'Basin Total Well Counts'!A:A,F2369)</f>
        <v>0</v>
      </c>
      <c r="M2369" s="4">
        <f t="shared" si="145"/>
        <v>0</v>
      </c>
      <c r="N2369" s="2">
        <f>SUMIF('Basin Emissions'!A:A,F2369,'Basin Emissions'!B:B)</f>
        <v>0</v>
      </c>
      <c r="O2369" s="8">
        <f t="shared" si="146"/>
        <v>0</v>
      </c>
      <c r="P2369" s="7">
        <f>SUMIF('Tool Pneumatics CH4 VOC BTEX'!B:B,A2369,'Tool Pneumatics CH4 VOC BTEX'!F:F)</f>
        <v>3.5899999141693102</v>
      </c>
      <c r="Q2369" s="14">
        <f t="shared" si="147"/>
        <v>0</v>
      </c>
      <c r="R2369" s="16">
        <f>SUMIF('Tool Pneumatics CH4 VOC BTEX'!B:B,A2369,'Tool Pneumatics CH4 VOC BTEX'!H:H)*Q2369</f>
        <v>0</v>
      </c>
      <c r="S2369" s="16">
        <f>SUMIF('Tool Pneumatics CH4 VOC BTEX'!B:B,A2369,'Tool Pneumatics CH4 VOC BTEX'!J:J)*Q2369</f>
        <v>0</v>
      </c>
      <c r="T2369" s="16">
        <f>SUMIF('Tool Pneumatics CH4 VOC BTEX'!B:B,A2369,'Tool Pneumatics CH4 VOC BTEX'!L:L)*Q2369</f>
        <v>0</v>
      </c>
      <c r="U2369" s="16">
        <f>SUMIF('Tool Pneumatics CH4 VOC BTEX'!B:B,A2369,'Tool Pneumatics CH4 VOC BTEX'!N:N)*Q2369</f>
        <v>0</v>
      </c>
    </row>
    <row r="2370" spans="1:21" x14ac:dyDescent="0.25">
      <c r="A2370" s="1" t="s">
        <v>6719</v>
      </c>
      <c r="B2370" s="1" t="s">
        <v>1607</v>
      </c>
      <c r="C2370" s="1" t="s">
        <v>6720</v>
      </c>
      <c r="D2370" s="1"/>
      <c r="E2370" s="1"/>
      <c r="F2370" s="1"/>
      <c r="G2370" s="1">
        <v>0</v>
      </c>
      <c r="H2370" s="1" t="s">
        <v>27474</v>
      </c>
      <c r="I2370" s="1">
        <v>0</v>
      </c>
      <c r="J2370" s="1" t="s">
        <v>27474</v>
      </c>
      <c r="K2370" s="1">
        <f t="shared" ref="K2370:K2433" si="148">+I2370+G2370</f>
        <v>0</v>
      </c>
      <c r="L2370" s="2">
        <f>SUMIFS('Basin Total Well Counts'!B:B,'Basin Total Well Counts'!A:A,F2370)</f>
        <v>0</v>
      </c>
      <c r="M2370" s="4">
        <f t="shared" ref="M2370:M2433" si="149">IFERROR(+K2370/L2370,0)</f>
        <v>0</v>
      </c>
      <c r="N2370" s="2">
        <f>SUMIF('Basin Emissions'!A:A,F2370,'Basin Emissions'!B:B)</f>
        <v>0</v>
      </c>
      <c r="O2370" s="8">
        <f t="shared" ref="O2370:O2433" si="150">+N2370*M2370</f>
        <v>0</v>
      </c>
      <c r="P2370" s="7">
        <f>SUMIF('Tool Pneumatics CH4 VOC BTEX'!B:B,A2370,'Tool Pneumatics CH4 VOC BTEX'!F:F)</f>
        <v>3.5899999141693102</v>
      </c>
      <c r="Q2370" s="14">
        <f t="shared" ref="Q2370:Q2433" si="151">IFERROR(O2370/P2370,0)*(2204.6/2000)</f>
        <v>0</v>
      </c>
      <c r="R2370" s="16">
        <f>SUMIF('Tool Pneumatics CH4 VOC BTEX'!B:B,A2370,'Tool Pneumatics CH4 VOC BTEX'!H:H)*Q2370</f>
        <v>0</v>
      </c>
      <c r="S2370" s="16">
        <f>SUMIF('Tool Pneumatics CH4 VOC BTEX'!B:B,A2370,'Tool Pneumatics CH4 VOC BTEX'!J:J)*Q2370</f>
        <v>0</v>
      </c>
      <c r="T2370" s="16">
        <f>SUMIF('Tool Pneumatics CH4 VOC BTEX'!B:B,A2370,'Tool Pneumatics CH4 VOC BTEX'!L:L)*Q2370</f>
        <v>0</v>
      </c>
      <c r="U2370" s="16">
        <f>SUMIF('Tool Pneumatics CH4 VOC BTEX'!B:B,A2370,'Tool Pneumatics CH4 VOC BTEX'!N:N)*Q2370</f>
        <v>0</v>
      </c>
    </row>
    <row r="2371" spans="1:21" x14ac:dyDescent="0.25">
      <c r="A2371" s="1" t="s">
        <v>6721</v>
      </c>
      <c r="B2371" s="1" t="s">
        <v>1607</v>
      </c>
      <c r="C2371" s="1" t="s">
        <v>6722</v>
      </c>
      <c r="D2371" s="1"/>
      <c r="E2371" s="1"/>
      <c r="F2371" s="1"/>
      <c r="G2371" s="1">
        <v>0</v>
      </c>
      <c r="H2371" s="1" t="s">
        <v>27474</v>
      </c>
      <c r="I2371" s="1">
        <v>0</v>
      </c>
      <c r="J2371" s="1" t="s">
        <v>27474</v>
      </c>
      <c r="K2371" s="1">
        <f t="shared" si="148"/>
        <v>0</v>
      </c>
      <c r="L2371" s="2">
        <f>SUMIFS('Basin Total Well Counts'!B:B,'Basin Total Well Counts'!A:A,F2371)</f>
        <v>0</v>
      </c>
      <c r="M2371" s="4">
        <f t="shared" si="149"/>
        <v>0</v>
      </c>
      <c r="N2371" s="2">
        <f>SUMIF('Basin Emissions'!A:A,F2371,'Basin Emissions'!B:B)</f>
        <v>0</v>
      </c>
      <c r="O2371" s="8">
        <f t="shared" si="150"/>
        <v>0</v>
      </c>
      <c r="P2371" s="7">
        <f>SUMIF('Tool Pneumatics CH4 VOC BTEX'!B:B,A2371,'Tool Pneumatics CH4 VOC BTEX'!F:F)</f>
        <v>3.5899999141693102</v>
      </c>
      <c r="Q2371" s="14">
        <f t="shared" si="151"/>
        <v>0</v>
      </c>
      <c r="R2371" s="16">
        <f>SUMIF('Tool Pneumatics CH4 VOC BTEX'!B:B,A2371,'Tool Pneumatics CH4 VOC BTEX'!H:H)*Q2371</f>
        <v>0</v>
      </c>
      <c r="S2371" s="16">
        <f>SUMIF('Tool Pneumatics CH4 VOC BTEX'!B:B,A2371,'Tool Pneumatics CH4 VOC BTEX'!J:J)*Q2371</f>
        <v>0</v>
      </c>
      <c r="T2371" s="16">
        <f>SUMIF('Tool Pneumatics CH4 VOC BTEX'!B:B,A2371,'Tool Pneumatics CH4 VOC BTEX'!L:L)*Q2371</f>
        <v>0</v>
      </c>
      <c r="U2371" s="16">
        <f>SUMIF('Tool Pneumatics CH4 VOC BTEX'!B:B,A2371,'Tool Pneumatics CH4 VOC BTEX'!N:N)*Q2371</f>
        <v>0</v>
      </c>
    </row>
    <row r="2372" spans="1:21" x14ac:dyDescent="0.25">
      <c r="A2372" s="1" t="s">
        <v>6723</v>
      </c>
      <c r="B2372" s="1" t="s">
        <v>1607</v>
      </c>
      <c r="C2372" s="1" t="s">
        <v>6724</v>
      </c>
      <c r="D2372" s="1"/>
      <c r="E2372" s="1"/>
      <c r="F2372" s="1"/>
      <c r="G2372" s="1">
        <v>0</v>
      </c>
      <c r="H2372" s="1" t="s">
        <v>27474</v>
      </c>
      <c r="I2372" s="1">
        <v>0</v>
      </c>
      <c r="J2372" s="1" t="s">
        <v>27474</v>
      </c>
      <c r="K2372" s="1">
        <f t="shared" si="148"/>
        <v>0</v>
      </c>
      <c r="L2372" s="2">
        <f>SUMIFS('Basin Total Well Counts'!B:B,'Basin Total Well Counts'!A:A,F2372)</f>
        <v>0</v>
      </c>
      <c r="M2372" s="4">
        <f t="shared" si="149"/>
        <v>0</v>
      </c>
      <c r="N2372" s="2">
        <f>SUMIF('Basin Emissions'!A:A,F2372,'Basin Emissions'!B:B)</f>
        <v>0</v>
      </c>
      <c r="O2372" s="8">
        <f t="shared" si="150"/>
        <v>0</v>
      </c>
      <c r="P2372" s="7">
        <f>SUMIF('Tool Pneumatics CH4 VOC BTEX'!B:B,A2372,'Tool Pneumatics CH4 VOC BTEX'!F:F)</f>
        <v>3.5899999141693102</v>
      </c>
      <c r="Q2372" s="14">
        <f t="shared" si="151"/>
        <v>0</v>
      </c>
      <c r="R2372" s="16">
        <f>SUMIF('Tool Pneumatics CH4 VOC BTEX'!B:B,A2372,'Tool Pneumatics CH4 VOC BTEX'!H:H)*Q2372</f>
        <v>0</v>
      </c>
      <c r="S2372" s="16">
        <f>SUMIF('Tool Pneumatics CH4 VOC BTEX'!B:B,A2372,'Tool Pneumatics CH4 VOC BTEX'!J:J)*Q2372</f>
        <v>0</v>
      </c>
      <c r="T2372" s="16">
        <f>SUMIF('Tool Pneumatics CH4 VOC BTEX'!B:B,A2372,'Tool Pneumatics CH4 VOC BTEX'!L:L)*Q2372</f>
        <v>0</v>
      </c>
      <c r="U2372" s="16">
        <f>SUMIF('Tool Pneumatics CH4 VOC BTEX'!B:B,A2372,'Tool Pneumatics CH4 VOC BTEX'!N:N)*Q2372</f>
        <v>0</v>
      </c>
    </row>
    <row r="2373" spans="1:21" x14ac:dyDescent="0.25">
      <c r="A2373" s="1" t="s">
        <v>6725</v>
      </c>
      <c r="B2373" s="1" t="s">
        <v>1607</v>
      </c>
      <c r="C2373" s="1" t="s">
        <v>2010</v>
      </c>
      <c r="D2373" s="1"/>
      <c r="E2373" s="1"/>
      <c r="F2373" s="1"/>
      <c r="G2373" s="1">
        <v>0</v>
      </c>
      <c r="H2373" s="1" t="s">
        <v>27474</v>
      </c>
      <c r="I2373" s="1">
        <v>0</v>
      </c>
      <c r="J2373" s="1" t="s">
        <v>27474</v>
      </c>
      <c r="K2373" s="1">
        <f t="shared" si="148"/>
        <v>0</v>
      </c>
      <c r="L2373" s="2">
        <f>SUMIFS('Basin Total Well Counts'!B:B,'Basin Total Well Counts'!A:A,F2373)</f>
        <v>0</v>
      </c>
      <c r="M2373" s="4">
        <f t="shared" si="149"/>
        <v>0</v>
      </c>
      <c r="N2373" s="2">
        <f>SUMIF('Basin Emissions'!A:A,F2373,'Basin Emissions'!B:B)</f>
        <v>0</v>
      </c>
      <c r="O2373" s="8">
        <f t="shared" si="150"/>
        <v>0</v>
      </c>
      <c r="P2373" s="7">
        <f>SUMIF('Tool Pneumatics CH4 VOC BTEX'!B:B,A2373,'Tool Pneumatics CH4 VOC BTEX'!F:F)</f>
        <v>3.5899999141693102</v>
      </c>
      <c r="Q2373" s="14">
        <f t="shared" si="151"/>
        <v>0</v>
      </c>
      <c r="R2373" s="16">
        <f>SUMIF('Tool Pneumatics CH4 VOC BTEX'!B:B,A2373,'Tool Pneumatics CH4 VOC BTEX'!H:H)*Q2373</f>
        <v>0</v>
      </c>
      <c r="S2373" s="16">
        <f>SUMIF('Tool Pneumatics CH4 VOC BTEX'!B:B,A2373,'Tool Pneumatics CH4 VOC BTEX'!J:J)*Q2373</f>
        <v>0</v>
      </c>
      <c r="T2373" s="16">
        <f>SUMIF('Tool Pneumatics CH4 VOC BTEX'!B:B,A2373,'Tool Pneumatics CH4 VOC BTEX'!L:L)*Q2373</f>
        <v>0</v>
      </c>
      <c r="U2373" s="16">
        <f>SUMIF('Tool Pneumatics CH4 VOC BTEX'!B:B,A2373,'Tool Pneumatics CH4 VOC BTEX'!N:N)*Q2373</f>
        <v>0</v>
      </c>
    </row>
    <row r="2374" spans="1:21" x14ac:dyDescent="0.25">
      <c r="A2374" s="1" t="s">
        <v>6726</v>
      </c>
      <c r="B2374" s="1" t="s">
        <v>1607</v>
      </c>
      <c r="C2374" s="1" t="s">
        <v>6727</v>
      </c>
      <c r="D2374" s="1"/>
      <c r="E2374" s="1"/>
      <c r="F2374" s="1"/>
      <c r="G2374" s="1">
        <v>0</v>
      </c>
      <c r="H2374" s="1" t="s">
        <v>27474</v>
      </c>
      <c r="I2374" s="1">
        <v>0</v>
      </c>
      <c r="J2374" s="1" t="s">
        <v>27474</v>
      </c>
      <c r="K2374" s="1">
        <f t="shared" si="148"/>
        <v>0</v>
      </c>
      <c r="L2374" s="2">
        <f>SUMIFS('Basin Total Well Counts'!B:B,'Basin Total Well Counts'!A:A,F2374)</f>
        <v>0</v>
      </c>
      <c r="M2374" s="4">
        <f t="shared" si="149"/>
        <v>0</v>
      </c>
      <c r="N2374" s="2">
        <f>SUMIF('Basin Emissions'!A:A,F2374,'Basin Emissions'!B:B)</f>
        <v>0</v>
      </c>
      <c r="O2374" s="8">
        <f t="shared" si="150"/>
        <v>0</v>
      </c>
      <c r="P2374" s="7">
        <f>SUMIF('Tool Pneumatics CH4 VOC BTEX'!B:B,A2374,'Tool Pneumatics CH4 VOC BTEX'!F:F)</f>
        <v>3.5899999141693102</v>
      </c>
      <c r="Q2374" s="14">
        <f t="shared" si="151"/>
        <v>0</v>
      </c>
      <c r="R2374" s="16">
        <f>SUMIF('Tool Pneumatics CH4 VOC BTEX'!B:B,A2374,'Tool Pneumatics CH4 VOC BTEX'!H:H)*Q2374</f>
        <v>0</v>
      </c>
      <c r="S2374" s="16">
        <f>SUMIF('Tool Pneumatics CH4 VOC BTEX'!B:B,A2374,'Tool Pneumatics CH4 VOC BTEX'!J:J)*Q2374</f>
        <v>0</v>
      </c>
      <c r="T2374" s="16">
        <f>SUMIF('Tool Pneumatics CH4 VOC BTEX'!B:B,A2374,'Tool Pneumatics CH4 VOC BTEX'!L:L)*Q2374</f>
        <v>0</v>
      </c>
      <c r="U2374" s="16">
        <f>SUMIF('Tool Pneumatics CH4 VOC BTEX'!B:B,A2374,'Tool Pneumatics CH4 VOC BTEX'!N:N)*Q2374</f>
        <v>0</v>
      </c>
    </row>
    <row r="2375" spans="1:21" x14ac:dyDescent="0.25">
      <c r="A2375" s="1" t="s">
        <v>6728</v>
      </c>
      <c r="B2375" s="1" t="s">
        <v>1607</v>
      </c>
      <c r="C2375" s="1" t="s">
        <v>6729</v>
      </c>
      <c r="D2375" s="1"/>
      <c r="E2375" s="1"/>
      <c r="F2375" s="1"/>
      <c r="G2375" s="1">
        <v>0</v>
      </c>
      <c r="H2375" s="1" t="s">
        <v>27474</v>
      </c>
      <c r="I2375" s="1">
        <v>0</v>
      </c>
      <c r="J2375" s="1" t="s">
        <v>27474</v>
      </c>
      <c r="K2375" s="1">
        <f t="shared" si="148"/>
        <v>0</v>
      </c>
      <c r="L2375" s="2">
        <f>SUMIFS('Basin Total Well Counts'!B:B,'Basin Total Well Counts'!A:A,F2375)</f>
        <v>0</v>
      </c>
      <c r="M2375" s="4">
        <f t="shared" si="149"/>
        <v>0</v>
      </c>
      <c r="N2375" s="2">
        <f>SUMIF('Basin Emissions'!A:A,F2375,'Basin Emissions'!B:B)</f>
        <v>0</v>
      </c>
      <c r="O2375" s="8">
        <f t="shared" si="150"/>
        <v>0</v>
      </c>
      <c r="P2375" s="7">
        <f>SUMIF('Tool Pneumatics CH4 VOC BTEX'!B:B,A2375,'Tool Pneumatics CH4 VOC BTEX'!F:F)</f>
        <v>3.5899999141693102</v>
      </c>
      <c r="Q2375" s="14">
        <f t="shared" si="151"/>
        <v>0</v>
      </c>
      <c r="R2375" s="16">
        <f>SUMIF('Tool Pneumatics CH4 VOC BTEX'!B:B,A2375,'Tool Pneumatics CH4 VOC BTEX'!H:H)*Q2375</f>
        <v>0</v>
      </c>
      <c r="S2375" s="16">
        <f>SUMIF('Tool Pneumatics CH4 VOC BTEX'!B:B,A2375,'Tool Pneumatics CH4 VOC BTEX'!J:J)*Q2375</f>
        <v>0</v>
      </c>
      <c r="T2375" s="16">
        <f>SUMIF('Tool Pneumatics CH4 VOC BTEX'!B:B,A2375,'Tool Pneumatics CH4 VOC BTEX'!L:L)*Q2375</f>
        <v>0</v>
      </c>
      <c r="U2375" s="16">
        <f>SUMIF('Tool Pneumatics CH4 VOC BTEX'!B:B,A2375,'Tool Pneumatics CH4 VOC BTEX'!N:N)*Q2375</f>
        <v>0</v>
      </c>
    </row>
    <row r="2376" spans="1:21" x14ac:dyDescent="0.25">
      <c r="A2376" s="1" t="s">
        <v>6730</v>
      </c>
      <c r="B2376" s="1" t="s">
        <v>1607</v>
      </c>
      <c r="C2376" s="1" t="s">
        <v>6731</v>
      </c>
      <c r="D2376" s="1"/>
      <c r="E2376" s="1"/>
      <c r="F2376" s="1"/>
      <c r="G2376" s="1">
        <v>0</v>
      </c>
      <c r="H2376" s="1" t="s">
        <v>27474</v>
      </c>
      <c r="I2376" s="1">
        <v>0</v>
      </c>
      <c r="J2376" s="1" t="s">
        <v>27474</v>
      </c>
      <c r="K2376" s="1">
        <f t="shared" si="148"/>
        <v>0</v>
      </c>
      <c r="L2376" s="2">
        <f>SUMIFS('Basin Total Well Counts'!B:B,'Basin Total Well Counts'!A:A,F2376)</f>
        <v>0</v>
      </c>
      <c r="M2376" s="4">
        <f t="shared" si="149"/>
        <v>0</v>
      </c>
      <c r="N2376" s="2">
        <f>SUMIF('Basin Emissions'!A:A,F2376,'Basin Emissions'!B:B)</f>
        <v>0</v>
      </c>
      <c r="O2376" s="8">
        <f t="shared" si="150"/>
        <v>0</v>
      </c>
      <c r="P2376" s="7">
        <f>SUMIF('Tool Pneumatics CH4 VOC BTEX'!B:B,A2376,'Tool Pneumatics CH4 VOC BTEX'!F:F)</f>
        <v>3.5899999141693102</v>
      </c>
      <c r="Q2376" s="14">
        <f t="shared" si="151"/>
        <v>0</v>
      </c>
      <c r="R2376" s="16">
        <f>SUMIF('Tool Pneumatics CH4 VOC BTEX'!B:B,A2376,'Tool Pneumatics CH4 VOC BTEX'!H:H)*Q2376</f>
        <v>0</v>
      </c>
      <c r="S2376" s="16">
        <f>SUMIF('Tool Pneumatics CH4 VOC BTEX'!B:B,A2376,'Tool Pneumatics CH4 VOC BTEX'!J:J)*Q2376</f>
        <v>0</v>
      </c>
      <c r="T2376" s="16">
        <f>SUMIF('Tool Pneumatics CH4 VOC BTEX'!B:B,A2376,'Tool Pneumatics CH4 VOC BTEX'!L:L)*Q2376</f>
        <v>0</v>
      </c>
      <c r="U2376" s="16">
        <f>SUMIF('Tool Pneumatics CH4 VOC BTEX'!B:B,A2376,'Tool Pneumatics CH4 VOC BTEX'!N:N)*Q2376</f>
        <v>0</v>
      </c>
    </row>
    <row r="2377" spans="1:21" x14ac:dyDescent="0.25">
      <c r="A2377" s="1" t="s">
        <v>6732</v>
      </c>
      <c r="B2377" s="1" t="s">
        <v>1607</v>
      </c>
      <c r="C2377" s="1" t="s">
        <v>1814</v>
      </c>
      <c r="D2377" s="1"/>
      <c r="E2377" s="1"/>
      <c r="F2377" s="1"/>
      <c r="G2377" s="1">
        <v>0</v>
      </c>
      <c r="H2377" s="1" t="s">
        <v>27474</v>
      </c>
      <c r="I2377" s="1">
        <v>0</v>
      </c>
      <c r="J2377" s="1" t="s">
        <v>27474</v>
      </c>
      <c r="K2377" s="1">
        <f t="shared" si="148"/>
        <v>0</v>
      </c>
      <c r="L2377" s="2">
        <f>SUMIFS('Basin Total Well Counts'!B:B,'Basin Total Well Counts'!A:A,F2377)</f>
        <v>0</v>
      </c>
      <c r="M2377" s="4">
        <f t="shared" si="149"/>
        <v>0</v>
      </c>
      <c r="N2377" s="2">
        <f>SUMIF('Basin Emissions'!A:A,F2377,'Basin Emissions'!B:B)</f>
        <v>0</v>
      </c>
      <c r="O2377" s="8">
        <f t="shared" si="150"/>
        <v>0</v>
      </c>
      <c r="P2377" s="7">
        <f>SUMIF('Tool Pneumatics CH4 VOC BTEX'!B:B,A2377,'Tool Pneumatics CH4 VOC BTEX'!F:F)</f>
        <v>3.5899999141693102</v>
      </c>
      <c r="Q2377" s="14">
        <f t="shared" si="151"/>
        <v>0</v>
      </c>
      <c r="R2377" s="16">
        <f>SUMIF('Tool Pneumatics CH4 VOC BTEX'!B:B,A2377,'Tool Pneumatics CH4 VOC BTEX'!H:H)*Q2377</f>
        <v>0</v>
      </c>
      <c r="S2377" s="16">
        <f>SUMIF('Tool Pneumatics CH4 VOC BTEX'!B:B,A2377,'Tool Pneumatics CH4 VOC BTEX'!J:J)*Q2377</f>
        <v>0</v>
      </c>
      <c r="T2377" s="16">
        <f>SUMIF('Tool Pneumatics CH4 VOC BTEX'!B:B,A2377,'Tool Pneumatics CH4 VOC BTEX'!L:L)*Q2377</f>
        <v>0</v>
      </c>
      <c r="U2377" s="16">
        <f>SUMIF('Tool Pneumatics CH4 VOC BTEX'!B:B,A2377,'Tool Pneumatics CH4 VOC BTEX'!N:N)*Q2377</f>
        <v>0</v>
      </c>
    </row>
    <row r="2378" spans="1:21" x14ac:dyDescent="0.25">
      <c r="A2378" s="1" t="s">
        <v>6733</v>
      </c>
      <c r="B2378" s="1" t="s">
        <v>1607</v>
      </c>
      <c r="C2378" s="1" t="s">
        <v>6734</v>
      </c>
      <c r="D2378" s="1"/>
      <c r="E2378" s="1"/>
      <c r="F2378" s="1"/>
      <c r="G2378" s="1">
        <v>0</v>
      </c>
      <c r="H2378" s="1" t="s">
        <v>27474</v>
      </c>
      <c r="I2378" s="1">
        <v>0</v>
      </c>
      <c r="J2378" s="1" t="s">
        <v>27474</v>
      </c>
      <c r="K2378" s="1">
        <f t="shared" si="148"/>
        <v>0</v>
      </c>
      <c r="L2378" s="2">
        <f>SUMIFS('Basin Total Well Counts'!B:B,'Basin Total Well Counts'!A:A,F2378)</f>
        <v>0</v>
      </c>
      <c r="M2378" s="4">
        <f t="shared" si="149"/>
        <v>0</v>
      </c>
      <c r="N2378" s="2">
        <f>SUMIF('Basin Emissions'!A:A,F2378,'Basin Emissions'!B:B)</f>
        <v>0</v>
      </c>
      <c r="O2378" s="8">
        <f t="shared" si="150"/>
        <v>0</v>
      </c>
      <c r="P2378" s="7">
        <f>SUMIF('Tool Pneumatics CH4 VOC BTEX'!B:B,A2378,'Tool Pneumatics CH4 VOC BTEX'!F:F)</f>
        <v>3.5899999141693102</v>
      </c>
      <c r="Q2378" s="14">
        <f t="shared" si="151"/>
        <v>0</v>
      </c>
      <c r="R2378" s="16">
        <f>SUMIF('Tool Pneumatics CH4 VOC BTEX'!B:B,A2378,'Tool Pneumatics CH4 VOC BTEX'!H:H)*Q2378</f>
        <v>0</v>
      </c>
      <c r="S2378" s="16">
        <f>SUMIF('Tool Pneumatics CH4 VOC BTEX'!B:B,A2378,'Tool Pneumatics CH4 VOC BTEX'!J:J)*Q2378</f>
        <v>0</v>
      </c>
      <c r="T2378" s="16">
        <f>SUMIF('Tool Pneumatics CH4 VOC BTEX'!B:B,A2378,'Tool Pneumatics CH4 VOC BTEX'!L:L)*Q2378</f>
        <v>0</v>
      </c>
      <c r="U2378" s="16">
        <f>SUMIF('Tool Pneumatics CH4 VOC BTEX'!B:B,A2378,'Tool Pneumatics CH4 VOC BTEX'!N:N)*Q2378</f>
        <v>0</v>
      </c>
    </row>
    <row r="2379" spans="1:21" x14ac:dyDescent="0.25">
      <c r="A2379" s="1" t="s">
        <v>6735</v>
      </c>
      <c r="B2379" s="1" t="s">
        <v>1607</v>
      </c>
      <c r="C2379" s="1" t="s">
        <v>6736</v>
      </c>
      <c r="D2379" s="1"/>
      <c r="E2379" s="1"/>
      <c r="F2379" s="1"/>
      <c r="G2379" s="1">
        <v>0</v>
      </c>
      <c r="H2379" s="1" t="s">
        <v>27474</v>
      </c>
      <c r="I2379" s="1">
        <v>0</v>
      </c>
      <c r="J2379" s="1" t="s">
        <v>27474</v>
      </c>
      <c r="K2379" s="1">
        <f t="shared" si="148"/>
        <v>0</v>
      </c>
      <c r="L2379" s="2">
        <f>SUMIFS('Basin Total Well Counts'!B:B,'Basin Total Well Counts'!A:A,F2379)</f>
        <v>0</v>
      </c>
      <c r="M2379" s="4">
        <f t="shared" si="149"/>
        <v>0</v>
      </c>
      <c r="N2379" s="2">
        <f>SUMIF('Basin Emissions'!A:A,F2379,'Basin Emissions'!B:B)</f>
        <v>0</v>
      </c>
      <c r="O2379" s="8">
        <f t="shared" si="150"/>
        <v>0</v>
      </c>
      <c r="P2379" s="7">
        <f>SUMIF('Tool Pneumatics CH4 VOC BTEX'!B:B,A2379,'Tool Pneumatics CH4 VOC BTEX'!F:F)</f>
        <v>3.5899999141693102</v>
      </c>
      <c r="Q2379" s="14">
        <f t="shared" si="151"/>
        <v>0</v>
      </c>
      <c r="R2379" s="16">
        <f>SUMIF('Tool Pneumatics CH4 VOC BTEX'!B:B,A2379,'Tool Pneumatics CH4 VOC BTEX'!H:H)*Q2379</f>
        <v>0</v>
      </c>
      <c r="S2379" s="16">
        <f>SUMIF('Tool Pneumatics CH4 VOC BTEX'!B:B,A2379,'Tool Pneumatics CH4 VOC BTEX'!J:J)*Q2379</f>
        <v>0</v>
      </c>
      <c r="T2379" s="16">
        <f>SUMIF('Tool Pneumatics CH4 VOC BTEX'!B:B,A2379,'Tool Pneumatics CH4 VOC BTEX'!L:L)*Q2379</f>
        <v>0</v>
      </c>
      <c r="U2379" s="16">
        <f>SUMIF('Tool Pneumatics CH4 VOC BTEX'!B:B,A2379,'Tool Pneumatics CH4 VOC BTEX'!N:N)*Q2379</f>
        <v>0</v>
      </c>
    </row>
    <row r="2380" spans="1:21" x14ac:dyDescent="0.25">
      <c r="A2380" s="1" t="s">
        <v>6737</v>
      </c>
      <c r="B2380" s="1" t="s">
        <v>1607</v>
      </c>
      <c r="C2380" s="1" t="s">
        <v>6738</v>
      </c>
      <c r="D2380" s="1"/>
      <c r="E2380" s="1"/>
      <c r="F2380" s="1"/>
      <c r="G2380" s="1">
        <v>0</v>
      </c>
      <c r="H2380" s="1" t="s">
        <v>27474</v>
      </c>
      <c r="I2380" s="1">
        <v>0</v>
      </c>
      <c r="J2380" s="1" t="s">
        <v>27474</v>
      </c>
      <c r="K2380" s="1">
        <f t="shared" si="148"/>
        <v>0</v>
      </c>
      <c r="L2380" s="2">
        <f>SUMIFS('Basin Total Well Counts'!B:B,'Basin Total Well Counts'!A:A,F2380)</f>
        <v>0</v>
      </c>
      <c r="M2380" s="4">
        <f t="shared" si="149"/>
        <v>0</v>
      </c>
      <c r="N2380" s="2">
        <f>SUMIF('Basin Emissions'!A:A,F2380,'Basin Emissions'!B:B)</f>
        <v>0</v>
      </c>
      <c r="O2380" s="8">
        <f t="shared" si="150"/>
        <v>0</v>
      </c>
      <c r="P2380" s="7">
        <f>SUMIF('Tool Pneumatics CH4 VOC BTEX'!B:B,A2380,'Tool Pneumatics CH4 VOC BTEX'!F:F)</f>
        <v>3.5899999141693102</v>
      </c>
      <c r="Q2380" s="14">
        <f t="shared" si="151"/>
        <v>0</v>
      </c>
      <c r="R2380" s="16">
        <f>SUMIF('Tool Pneumatics CH4 VOC BTEX'!B:B,A2380,'Tool Pneumatics CH4 VOC BTEX'!H:H)*Q2380</f>
        <v>0</v>
      </c>
      <c r="S2380" s="16">
        <f>SUMIF('Tool Pneumatics CH4 VOC BTEX'!B:B,A2380,'Tool Pneumatics CH4 VOC BTEX'!J:J)*Q2380</f>
        <v>0</v>
      </c>
      <c r="T2380" s="16">
        <f>SUMIF('Tool Pneumatics CH4 VOC BTEX'!B:B,A2380,'Tool Pneumatics CH4 VOC BTEX'!L:L)*Q2380</f>
        <v>0</v>
      </c>
      <c r="U2380" s="16">
        <f>SUMIF('Tool Pneumatics CH4 VOC BTEX'!B:B,A2380,'Tool Pneumatics CH4 VOC BTEX'!N:N)*Q2380</f>
        <v>0</v>
      </c>
    </row>
    <row r="2381" spans="1:21" x14ac:dyDescent="0.25">
      <c r="A2381" s="1" t="s">
        <v>6739</v>
      </c>
      <c r="B2381" s="1" t="s">
        <v>1607</v>
      </c>
      <c r="C2381" s="1" t="s">
        <v>6740</v>
      </c>
      <c r="D2381" s="1"/>
      <c r="E2381" s="1"/>
      <c r="F2381" s="1"/>
      <c r="G2381" s="1">
        <v>0</v>
      </c>
      <c r="H2381" s="1" t="s">
        <v>27474</v>
      </c>
      <c r="I2381" s="1">
        <v>0</v>
      </c>
      <c r="J2381" s="1" t="s">
        <v>27474</v>
      </c>
      <c r="K2381" s="1">
        <f t="shared" si="148"/>
        <v>0</v>
      </c>
      <c r="L2381" s="2">
        <f>SUMIFS('Basin Total Well Counts'!B:B,'Basin Total Well Counts'!A:A,F2381)</f>
        <v>0</v>
      </c>
      <c r="M2381" s="4">
        <f t="shared" si="149"/>
        <v>0</v>
      </c>
      <c r="N2381" s="2">
        <f>SUMIF('Basin Emissions'!A:A,F2381,'Basin Emissions'!B:B)</f>
        <v>0</v>
      </c>
      <c r="O2381" s="8">
        <f t="shared" si="150"/>
        <v>0</v>
      </c>
      <c r="P2381" s="7">
        <f>SUMIF('Tool Pneumatics CH4 VOC BTEX'!B:B,A2381,'Tool Pneumatics CH4 VOC BTEX'!F:F)</f>
        <v>3.5899999141693102</v>
      </c>
      <c r="Q2381" s="14">
        <f t="shared" si="151"/>
        <v>0</v>
      </c>
      <c r="R2381" s="16">
        <f>SUMIF('Tool Pneumatics CH4 VOC BTEX'!B:B,A2381,'Tool Pneumatics CH4 VOC BTEX'!H:H)*Q2381</f>
        <v>0</v>
      </c>
      <c r="S2381" s="16">
        <f>SUMIF('Tool Pneumatics CH4 VOC BTEX'!B:B,A2381,'Tool Pneumatics CH4 VOC BTEX'!J:J)*Q2381</f>
        <v>0</v>
      </c>
      <c r="T2381" s="16">
        <f>SUMIF('Tool Pneumatics CH4 VOC BTEX'!B:B,A2381,'Tool Pneumatics CH4 VOC BTEX'!L:L)*Q2381</f>
        <v>0</v>
      </c>
      <c r="U2381" s="16">
        <f>SUMIF('Tool Pneumatics CH4 VOC BTEX'!B:B,A2381,'Tool Pneumatics CH4 VOC BTEX'!N:N)*Q2381</f>
        <v>0</v>
      </c>
    </row>
    <row r="2382" spans="1:21" x14ac:dyDescent="0.25">
      <c r="A2382" s="1" t="s">
        <v>6741</v>
      </c>
      <c r="B2382" s="1" t="s">
        <v>1607</v>
      </c>
      <c r="C2382" s="1" t="s">
        <v>1606</v>
      </c>
      <c r="D2382" s="1"/>
      <c r="E2382" s="1"/>
      <c r="F2382" s="1"/>
      <c r="G2382" s="1">
        <v>0</v>
      </c>
      <c r="H2382" s="1" t="s">
        <v>27474</v>
      </c>
      <c r="I2382" s="1">
        <v>0</v>
      </c>
      <c r="J2382" s="1" t="s">
        <v>27474</v>
      </c>
      <c r="K2382" s="1">
        <f t="shared" si="148"/>
        <v>0</v>
      </c>
      <c r="L2382" s="2">
        <f>SUMIFS('Basin Total Well Counts'!B:B,'Basin Total Well Counts'!A:A,F2382)</f>
        <v>0</v>
      </c>
      <c r="M2382" s="4">
        <f t="shared" si="149"/>
        <v>0</v>
      </c>
      <c r="N2382" s="2">
        <f>SUMIF('Basin Emissions'!A:A,F2382,'Basin Emissions'!B:B)</f>
        <v>0</v>
      </c>
      <c r="O2382" s="8">
        <f t="shared" si="150"/>
        <v>0</v>
      </c>
      <c r="P2382" s="7">
        <f>SUMIF('Tool Pneumatics CH4 VOC BTEX'!B:B,A2382,'Tool Pneumatics CH4 VOC BTEX'!F:F)</f>
        <v>3.5899999141693102</v>
      </c>
      <c r="Q2382" s="14">
        <f t="shared" si="151"/>
        <v>0</v>
      </c>
      <c r="R2382" s="16">
        <f>SUMIF('Tool Pneumatics CH4 VOC BTEX'!B:B,A2382,'Tool Pneumatics CH4 VOC BTEX'!H:H)*Q2382</f>
        <v>0</v>
      </c>
      <c r="S2382" s="16">
        <f>SUMIF('Tool Pneumatics CH4 VOC BTEX'!B:B,A2382,'Tool Pneumatics CH4 VOC BTEX'!J:J)*Q2382</f>
        <v>0</v>
      </c>
      <c r="T2382" s="16">
        <f>SUMIF('Tool Pneumatics CH4 VOC BTEX'!B:B,A2382,'Tool Pneumatics CH4 VOC BTEX'!L:L)*Q2382</f>
        <v>0</v>
      </c>
      <c r="U2382" s="16">
        <f>SUMIF('Tool Pneumatics CH4 VOC BTEX'!B:B,A2382,'Tool Pneumatics CH4 VOC BTEX'!N:N)*Q2382</f>
        <v>0</v>
      </c>
    </row>
    <row r="2383" spans="1:21" x14ac:dyDescent="0.25">
      <c r="A2383" s="1" t="s">
        <v>6742</v>
      </c>
      <c r="B2383" s="1" t="s">
        <v>1607</v>
      </c>
      <c r="C2383" s="1" t="s">
        <v>6743</v>
      </c>
      <c r="D2383" s="1"/>
      <c r="E2383" s="1"/>
      <c r="F2383" s="1"/>
      <c r="G2383" s="1">
        <v>0</v>
      </c>
      <c r="H2383" s="1" t="s">
        <v>27474</v>
      </c>
      <c r="I2383" s="1">
        <v>0</v>
      </c>
      <c r="J2383" s="1" t="s">
        <v>27474</v>
      </c>
      <c r="K2383" s="1">
        <f t="shared" si="148"/>
        <v>0</v>
      </c>
      <c r="L2383" s="2">
        <f>SUMIFS('Basin Total Well Counts'!B:B,'Basin Total Well Counts'!A:A,F2383)</f>
        <v>0</v>
      </c>
      <c r="M2383" s="4">
        <f t="shared" si="149"/>
        <v>0</v>
      </c>
      <c r="N2383" s="2">
        <f>SUMIF('Basin Emissions'!A:A,F2383,'Basin Emissions'!B:B)</f>
        <v>0</v>
      </c>
      <c r="O2383" s="8">
        <f t="shared" si="150"/>
        <v>0</v>
      </c>
      <c r="P2383" s="7">
        <f>SUMIF('Tool Pneumatics CH4 VOC BTEX'!B:B,A2383,'Tool Pneumatics CH4 VOC BTEX'!F:F)</f>
        <v>3.5899999141693102</v>
      </c>
      <c r="Q2383" s="14">
        <f t="shared" si="151"/>
        <v>0</v>
      </c>
      <c r="R2383" s="16">
        <f>SUMIF('Tool Pneumatics CH4 VOC BTEX'!B:B,A2383,'Tool Pneumatics CH4 VOC BTEX'!H:H)*Q2383</f>
        <v>0</v>
      </c>
      <c r="S2383" s="16">
        <f>SUMIF('Tool Pneumatics CH4 VOC BTEX'!B:B,A2383,'Tool Pneumatics CH4 VOC BTEX'!J:J)*Q2383</f>
        <v>0</v>
      </c>
      <c r="T2383" s="16">
        <f>SUMIF('Tool Pneumatics CH4 VOC BTEX'!B:B,A2383,'Tool Pneumatics CH4 VOC BTEX'!L:L)*Q2383</f>
        <v>0</v>
      </c>
      <c r="U2383" s="16">
        <f>SUMIF('Tool Pneumatics CH4 VOC BTEX'!B:B,A2383,'Tool Pneumatics CH4 VOC BTEX'!N:N)*Q2383</f>
        <v>0</v>
      </c>
    </row>
    <row r="2384" spans="1:21" x14ac:dyDescent="0.25">
      <c r="A2384" s="1" t="s">
        <v>6744</v>
      </c>
      <c r="B2384" s="1" t="s">
        <v>1607</v>
      </c>
      <c r="C2384" s="1" t="s">
        <v>6745</v>
      </c>
      <c r="D2384" s="1"/>
      <c r="E2384" s="1"/>
      <c r="F2384" s="1"/>
      <c r="G2384" s="1">
        <v>0</v>
      </c>
      <c r="H2384" s="1" t="s">
        <v>27474</v>
      </c>
      <c r="I2384" s="1">
        <v>0</v>
      </c>
      <c r="J2384" s="1" t="s">
        <v>27474</v>
      </c>
      <c r="K2384" s="1">
        <f t="shared" si="148"/>
        <v>0</v>
      </c>
      <c r="L2384" s="2">
        <f>SUMIFS('Basin Total Well Counts'!B:B,'Basin Total Well Counts'!A:A,F2384)</f>
        <v>0</v>
      </c>
      <c r="M2384" s="4">
        <f t="shared" si="149"/>
        <v>0</v>
      </c>
      <c r="N2384" s="2">
        <f>SUMIF('Basin Emissions'!A:A,F2384,'Basin Emissions'!B:B)</f>
        <v>0</v>
      </c>
      <c r="O2384" s="8">
        <f t="shared" si="150"/>
        <v>0</v>
      </c>
      <c r="P2384" s="7">
        <f>SUMIF('Tool Pneumatics CH4 VOC BTEX'!B:B,A2384,'Tool Pneumatics CH4 VOC BTEX'!F:F)</f>
        <v>3.5899999141693102</v>
      </c>
      <c r="Q2384" s="14">
        <f t="shared" si="151"/>
        <v>0</v>
      </c>
      <c r="R2384" s="16">
        <f>SUMIF('Tool Pneumatics CH4 VOC BTEX'!B:B,A2384,'Tool Pneumatics CH4 VOC BTEX'!H:H)*Q2384</f>
        <v>0</v>
      </c>
      <c r="S2384" s="16">
        <f>SUMIF('Tool Pneumatics CH4 VOC BTEX'!B:B,A2384,'Tool Pneumatics CH4 VOC BTEX'!J:J)*Q2384</f>
        <v>0</v>
      </c>
      <c r="T2384" s="16">
        <f>SUMIF('Tool Pneumatics CH4 VOC BTEX'!B:B,A2384,'Tool Pneumatics CH4 VOC BTEX'!L:L)*Q2384</f>
        <v>0</v>
      </c>
      <c r="U2384" s="16">
        <f>SUMIF('Tool Pneumatics CH4 VOC BTEX'!B:B,A2384,'Tool Pneumatics CH4 VOC BTEX'!N:N)*Q2384</f>
        <v>0</v>
      </c>
    </row>
    <row r="2385" spans="1:21" x14ac:dyDescent="0.25">
      <c r="A2385" s="1" t="s">
        <v>6746</v>
      </c>
      <c r="B2385" s="1" t="s">
        <v>1607</v>
      </c>
      <c r="C2385" s="1" t="s">
        <v>6747</v>
      </c>
      <c r="D2385" s="1"/>
      <c r="E2385" s="1"/>
      <c r="F2385" s="1"/>
      <c r="G2385" s="1">
        <v>0</v>
      </c>
      <c r="H2385" s="1" t="s">
        <v>27474</v>
      </c>
      <c r="I2385" s="1">
        <v>0</v>
      </c>
      <c r="J2385" s="1" t="s">
        <v>27474</v>
      </c>
      <c r="K2385" s="1">
        <f t="shared" si="148"/>
        <v>0</v>
      </c>
      <c r="L2385" s="2">
        <f>SUMIFS('Basin Total Well Counts'!B:B,'Basin Total Well Counts'!A:A,F2385)</f>
        <v>0</v>
      </c>
      <c r="M2385" s="4">
        <f t="shared" si="149"/>
        <v>0</v>
      </c>
      <c r="N2385" s="2">
        <f>SUMIF('Basin Emissions'!A:A,F2385,'Basin Emissions'!B:B)</f>
        <v>0</v>
      </c>
      <c r="O2385" s="8">
        <f t="shared" si="150"/>
        <v>0</v>
      </c>
      <c r="P2385" s="7">
        <f>SUMIF('Tool Pneumatics CH4 VOC BTEX'!B:B,A2385,'Tool Pneumatics CH4 VOC BTEX'!F:F)</f>
        <v>3.5899999141693102</v>
      </c>
      <c r="Q2385" s="14">
        <f t="shared" si="151"/>
        <v>0</v>
      </c>
      <c r="R2385" s="16">
        <f>SUMIF('Tool Pneumatics CH4 VOC BTEX'!B:B,A2385,'Tool Pneumatics CH4 VOC BTEX'!H:H)*Q2385</f>
        <v>0</v>
      </c>
      <c r="S2385" s="16">
        <f>SUMIF('Tool Pneumatics CH4 VOC BTEX'!B:B,A2385,'Tool Pneumatics CH4 VOC BTEX'!J:J)*Q2385</f>
        <v>0</v>
      </c>
      <c r="T2385" s="16">
        <f>SUMIF('Tool Pneumatics CH4 VOC BTEX'!B:B,A2385,'Tool Pneumatics CH4 VOC BTEX'!L:L)*Q2385</f>
        <v>0</v>
      </c>
      <c r="U2385" s="16">
        <f>SUMIF('Tool Pneumatics CH4 VOC BTEX'!B:B,A2385,'Tool Pneumatics CH4 VOC BTEX'!N:N)*Q2385</f>
        <v>0</v>
      </c>
    </row>
    <row r="2386" spans="1:21" x14ac:dyDescent="0.25">
      <c r="A2386" s="1" t="s">
        <v>6748</v>
      </c>
      <c r="B2386" s="1" t="s">
        <v>1607</v>
      </c>
      <c r="C2386" s="1" t="s">
        <v>6749</v>
      </c>
      <c r="D2386" s="1"/>
      <c r="E2386" s="1"/>
      <c r="F2386" s="1"/>
      <c r="G2386" s="1">
        <v>0</v>
      </c>
      <c r="H2386" s="1" t="s">
        <v>27474</v>
      </c>
      <c r="I2386" s="1">
        <v>0</v>
      </c>
      <c r="J2386" s="1" t="s">
        <v>27474</v>
      </c>
      <c r="K2386" s="1">
        <f t="shared" si="148"/>
        <v>0</v>
      </c>
      <c r="L2386" s="2">
        <f>SUMIFS('Basin Total Well Counts'!B:B,'Basin Total Well Counts'!A:A,F2386)</f>
        <v>0</v>
      </c>
      <c r="M2386" s="4">
        <f t="shared" si="149"/>
        <v>0</v>
      </c>
      <c r="N2386" s="2">
        <f>SUMIF('Basin Emissions'!A:A,F2386,'Basin Emissions'!B:B)</f>
        <v>0</v>
      </c>
      <c r="O2386" s="8">
        <f t="shared" si="150"/>
        <v>0</v>
      </c>
      <c r="P2386" s="7">
        <f>SUMIF('Tool Pneumatics CH4 VOC BTEX'!B:B,A2386,'Tool Pneumatics CH4 VOC BTEX'!F:F)</f>
        <v>3.5899999141693102</v>
      </c>
      <c r="Q2386" s="14">
        <f t="shared" si="151"/>
        <v>0</v>
      </c>
      <c r="R2386" s="16">
        <f>SUMIF('Tool Pneumatics CH4 VOC BTEX'!B:B,A2386,'Tool Pneumatics CH4 VOC BTEX'!H:H)*Q2386</f>
        <v>0</v>
      </c>
      <c r="S2386" s="16">
        <f>SUMIF('Tool Pneumatics CH4 VOC BTEX'!B:B,A2386,'Tool Pneumatics CH4 VOC BTEX'!J:J)*Q2386</f>
        <v>0</v>
      </c>
      <c r="T2386" s="16">
        <f>SUMIF('Tool Pneumatics CH4 VOC BTEX'!B:B,A2386,'Tool Pneumatics CH4 VOC BTEX'!L:L)*Q2386</f>
        <v>0</v>
      </c>
      <c r="U2386" s="16">
        <f>SUMIF('Tool Pneumatics CH4 VOC BTEX'!B:B,A2386,'Tool Pneumatics CH4 VOC BTEX'!N:N)*Q2386</f>
        <v>0</v>
      </c>
    </row>
    <row r="2387" spans="1:21" x14ac:dyDescent="0.25">
      <c r="A2387" s="1" t="s">
        <v>6750</v>
      </c>
      <c r="B2387" s="1" t="s">
        <v>1607</v>
      </c>
      <c r="C2387" s="1" t="s">
        <v>6751</v>
      </c>
      <c r="D2387" s="1"/>
      <c r="E2387" s="1"/>
      <c r="F2387" s="1"/>
      <c r="G2387" s="1">
        <v>0</v>
      </c>
      <c r="H2387" s="1" t="s">
        <v>27474</v>
      </c>
      <c r="I2387" s="1">
        <v>0</v>
      </c>
      <c r="J2387" s="1" t="s">
        <v>27474</v>
      </c>
      <c r="K2387" s="1">
        <f t="shared" si="148"/>
        <v>0</v>
      </c>
      <c r="L2387" s="2">
        <f>SUMIFS('Basin Total Well Counts'!B:B,'Basin Total Well Counts'!A:A,F2387)</f>
        <v>0</v>
      </c>
      <c r="M2387" s="4">
        <f t="shared" si="149"/>
        <v>0</v>
      </c>
      <c r="N2387" s="2">
        <f>SUMIF('Basin Emissions'!A:A,F2387,'Basin Emissions'!B:B)</f>
        <v>0</v>
      </c>
      <c r="O2387" s="8">
        <f t="shared" si="150"/>
        <v>0</v>
      </c>
      <c r="P2387" s="7">
        <f>SUMIF('Tool Pneumatics CH4 VOC BTEX'!B:B,A2387,'Tool Pneumatics CH4 VOC BTEX'!F:F)</f>
        <v>3.5899999141693102</v>
      </c>
      <c r="Q2387" s="14">
        <f t="shared" si="151"/>
        <v>0</v>
      </c>
      <c r="R2387" s="16">
        <f>SUMIF('Tool Pneumatics CH4 VOC BTEX'!B:B,A2387,'Tool Pneumatics CH4 VOC BTEX'!H:H)*Q2387</f>
        <v>0</v>
      </c>
      <c r="S2387" s="16">
        <f>SUMIF('Tool Pneumatics CH4 VOC BTEX'!B:B,A2387,'Tool Pneumatics CH4 VOC BTEX'!J:J)*Q2387</f>
        <v>0</v>
      </c>
      <c r="T2387" s="16">
        <f>SUMIF('Tool Pneumatics CH4 VOC BTEX'!B:B,A2387,'Tool Pneumatics CH4 VOC BTEX'!L:L)*Q2387</f>
        <v>0</v>
      </c>
      <c r="U2387" s="16">
        <f>SUMIF('Tool Pneumatics CH4 VOC BTEX'!B:B,A2387,'Tool Pneumatics CH4 VOC BTEX'!N:N)*Q2387</f>
        <v>0</v>
      </c>
    </row>
    <row r="2388" spans="1:21" x14ac:dyDescent="0.25">
      <c r="A2388" s="1" t="s">
        <v>6752</v>
      </c>
      <c r="B2388" s="1" t="s">
        <v>1607</v>
      </c>
      <c r="C2388" s="1" t="s">
        <v>6753</v>
      </c>
      <c r="D2388" s="1"/>
      <c r="E2388" s="1"/>
      <c r="F2388" s="1"/>
      <c r="G2388" s="1">
        <v>0</v>
      </c>
      <c r="H2388" s="1" t="s">
        <v>27474</v>
      </c>
      <c r="I2388" s="1">
        <v>0</v>
      </c>
      <c r="J2388" s="1" t="s">
        <v>27474</v>
      </c>
      <c r="K2388" s="1">
        <f t="shared" si="148"/>
        <v>0</v>
      </c>
      <c r="L2388" s="2">
        <f>SUMIFS('Basin Total Well Counts'!B:B,'Basin Total Well Counts'!A:A,F2388)</f>
        <v>0</v>
      </c>
      <c r="M2388" s="4">
        <f t="shared" si="149"/>
        <v>0</v>
      </c>
      <c r="N2388" s="2">
        <f>SUMIF('Basin Emissions'!A:A,F2388,'Basin Emissions'!B:B)</f>
        <v>0</v>
      </c>
      <c r="O2388" s="8">
        <f t="shared" si="150"/>
        <v>0</v>
      </c>
      <c r="P2388" s="7">
        <f>SUMIF('Tool Pneumatics CH4 VOC BTEX'!B:B,A2388,'Tool Pneumatics CH4 VOC BTEX'!F:F)</f>
        <v>3.5899999141693102</v>
      </c>
      <c r="Q2388" s="14">
        <f t="shared" si="151"/>
        <v>0</v>
      </c>
      <c r="R2388" s="16">
        <f>SUMIF('Tool Pneumatics CH4 VOC BTEX'!B:B,A2388,'Tool Pneumatics CH4 VOC BTEX'!H:H)*Q2388</f>
        <v>0</v>
      </c>
      <c r="S2388" s="16">
        <f>SUMIF('Tool Pneumatics CH4 VOC BTEX'!B:B,A2388,'Tool Pneumatics CH4 VOC BTEX'!J:J)*Q2388</f>
        <v>0</v>
      </c>
      <c r="T2388" s="16">
        <f>SUMIF('Tool Pneumatics CH4 VOC BTEX'!B:B,A2388,'Tool Pneumatics CH4 VOC BTEX'!L:L)*Q2388</f>
        <v>0</v>
      </c>
      <c r="U2388" s="16">
        <f>SUMIF('Tool Pneumatics CH4 VOC BTEX'!B:B,A2388,'Tool Pneumatics CH4 VOC BTEX'!N:N)*Q2388</f>
        <v>0</v>
      </c>
    </row>
    <row r="2389" spans="1:21" x14ac:dyDescent="0.25">
      <c r="A2389" s="1" t="s">
        <v>6754</v>
      </c>
      <c r="B2389" s="1" t="s">
        <v>1607</v>
      </c>
      <c r="C2389" s="1" t="s">
        <v>6755</v>
      </c>
      <c r="D2389" s="1"/>
      <c r="E2389" s="1"/>
      <c r="F2389" s="1"/>
      <c r="G2389" s="1">
        <v>0</v>
      </c>
      <c r="H2389" s="1" t="s">
        <v>27474</v>
      </c>
      <c r="I2389" s="1">
        <v>0</v>
      </c>
      <c r="J2389" s="1" t="s">
        <v>27474</v>
      </c>
      <c r="K2389" s="1">
        <f t="shared" si="148"/>
        <v>0</v>
      </c>
      <c r="L2389" s="2">
        <f>SUMIFS('Basin Total Well Counts'!B:B,'Basin Total Well Counts'!A:A,F2389)</f>
        <v>0</v>
      </c>
      <c r="M2389" s="4">
        <f t="shared" si="149"/>
        <v>0</v>
      </c>
      <c r="N2389" s="2">
        <f>SUMIF('Basin Emissions'!A:A,F2389,'Basin Emissions'!B:B)</f>
        <v>0</v>
      </c>
      <c r="O2389" s="8">
        <f t="shared" si="150"/>
        <v>0</v>
      </c>
      <c r="P2389" s="7">
        <f>SUMIF('Tool Pneumatics CH4 VOC BTEX'!B:B,A2389,'Tool Pneumatics CH4 VOC BTEX'!F:F)</f>
        <v>3.5899999141693102</v>
      </c>
      <c r="Q2389" s="14">
        <f t="shared" si="151"/>
        <v>0</v>
      </c>
      <c r="R2389" s="16">
        <f>SUMIF('Tool Pneumatics CH4 VOC BTEX'!B:B,A2389,'Tool Pneumatics CH4 VOC BTEX'!H:H)*Q2389</f>
        <v>0</v>
      </c>
      <c r="S2389" s="16">
        <f>SUMIF('Tool Pneumatics CH4 VOC BTEX'!B:B,A2389,'Tool Pneumatics CH4 VOC BTEX'!J:J)*Q2389</f>
        <v>0</v>
      </c>
      <c r="T2389" s="16">
        <f>SUMIF('Tool Pneumatics CH4 VOC BTEX'!B:B,A2389,'Tool Pneumatics CH4 VOC BTEX'!L:L)*Q2389</f>
        <v>0</v>
      </c>
      <c r="U2389" s="16">
        <f>SUMIF('Tool Pneumatics CH4 VOC BTEX'!B:B,A2389,'Tool Pneumatics CH4 VOC BTEX'!N:N)*Q2389</f>
        <v>0</v>
      </c>
    </row>
    <row r="2390" spans="1:21" x14ac:dyDescent="0.25">
      <c r="A2390" s="1" t="s">
        <v>6756</v>
      </c>
      <c r="B2390" s="1" t="s">
        <v>1607</v>
      </c>
      <c r="C2390" s="1" t="s">
        <v>6757</v>
      </c>
      <c r="D2390" s="1"/>
      <c r="E2390" s="1"/>
      <c r="F2390" s="1"/>
      <c r="G2390" s="1">
        <v>0</v>
      </c>
      <c r="H2390" s="1" t="s">
        <v>27474</v>
      </c>
      <c r="I2390" s="1">
        <v>0</v>
      </c>
      <c r="J2390" s="1" t="s">
        <v>27474</v>
      </c>
      <c r="K2390" s="1">
        <f t="shared" si="148"/>
        <v>0</v>
      </c>
      <c r="L2390" s="2">
        <f>SUMIFS('Basin Total Well Counts'!B:B,'Basin Total Well Counts'!A:A,F2390)</f>
        <v>0</v>
      </c>
      <c r="M2390" s="4">
        <f t="shared" si="149"/>
        <v>0</v>
      </c>
      <c r="N2390" s="2">
        <f>SUMIF('Basin Emissions'!A:A,F2390,'Basin Emissions'!B:B)</f>
        <v>0</v>
      </c>
      <c r="O2390" s="8">
        <f t="shared" si="150"/>
        <v>0</v>
      </c>
      <c r="P2390" s="7">
        <f>SUMIF('Tool Pneumatics CH4 VOC BTEX'!B:B,A2390,'Tool Pneumatics CH4 VOC BTEX'!F:F)</f>
        <v>3.5899999141693102</v>
      </c>
      <c r="Q2390" s="14">
        <f t="shared" si="151"/>
        <v>0</v>
      </c>
      <c r="R2390" s="16">
        <f>SUMIF('Tool Pneumatics CH4 VOC BTEX'!B:B,A2390,'Tool Pneumatics CH4 VOC BTEX'!H:H)*Q2390</f>
        <v>0</v>
      </c>
      <c r="S2390" s="16">
        <f>SUMIF('Tool Pneumatics CH4 VOC BTEX'!B:B,A2390,'Tool Pneumatics CH4 VOC BTEX'!J:J)*Q2390</f>
        <v>0</v>
      </c>
      <c r="T2390" s="16">
        <f>SUMIF('Tool Pneumatics CH4 VOC BTEX'!B:B,A2390,'Tool Pneumatics CH4 VOC BTEX'!L:L)*Q2390</f>
        <v>0</v>
      </c>
      <c r="U2390" s="16">
        <f>SUMIF('Tool Pneumatics CH4 VOC BTEX'!B:B,A2390,'Tool Pneumatics CH4 VOC BTEX'!N:N)*Q2390</f>
        <v>0</v>
      </c>
    </row>
    <row r="2391" spans="1:21" x14ac:dyDescent="0.25">
      <c r="A2391" s="1" t="s">
        <v>5468</v>
      </c>
      <c r="B2391" s="1" t="s">
        <v>1682</v>
      </c>
      <c r="C2391" s="1" t="s">
        <v>1587</v>
      </c>
      <c r="D2391" s="3" t="s">
        <v>2240</v>
      </c>
      <c r="E2391" s="3" t="s">
        <v>23961</v>
      </c>
      <c r="F2391" s="1" t="s">
        <v>2721</v>
      </c>
      <c r="G2391" s="1">
        <v>0</v>
      </c>
      <c r="H2391" s="1" t="s">
        <v>27474</v>
      </c>
      <c r="I2391" s="1">
        <v>0</v>
      </c>
      <c r="J2391" s="1" t="s">
        <v>27474</v>
      </c>
      <c r="K2391" s="1">
        <f t="shared" si="148"/>
        <v>0</v>
      </c>
      <c r="L2391" s="2">
        <f>SUMIFS('Basin Total Well Counts'!B:B,'Basin Total Well Counts'!A:A,F2391)</f>
        <v>0</v>
      </c>
      <c r="M2391" s="4">
        <f t="shared" si="149"/>
        <v>0</v>
      </c>
      <c r="N2391" s="2">
        <f>SUMIF('Basin Emissions'!A:A,F2391,'Basin Emissions'!B:B)</f>
        <v>382.18323590000006</v>
      </c>
      <c r="O2391" s="8">
        <f t="shared" si="150"/>
        <v>0</v>
      </c>
      <c r="P2391" s="7">
        <f>SUMIF('Tool Pneumatics CH4 VOC BTEX'!B:B,A2391,'Tool Pneumatics CH4 VOC BTEX'!F:F)</f>
        <v>3.5899999141693102</v>
      </c>
      <c r="Q2391" s="14">
        <f t="shared" si="151"/>
        <v>0</v>
      </c>
      <c r="R2391" s="16">
        <f>SUMIF('Tool Pneumatics CH4 VOC BTEX'!B:B,A2391,'Tool Pneumatics CH4 VOC BTEX'!H:H)*Q2391</f>
        <v>0</v>
      </c>
      <c r="S2391" s="16">
        <f>SUMIF('Tool Pneumatics CH4 VOC BTEX'!B:B,A2391,'Tool Pneumatics CH4 VOC BTEX'!J:J)*Q2391</f>
        <v>0</v>
      </c>
      <c r="T2391" s="16">
        <f>SUMIF('Tool Pneumatics CH4 VOC BTEX'!B:B,A2391,'Tool Pneumatics CH4 VOC BTEX'!L:L)*Q2391</f>
        <v>0</v>
      </c>
      <c r="U2391" s="16">
        <f>SUMIF('Tool Pneumatics CH4 VOC BTEX'!B:B,A2391,'Tool Pneumatics CH4 VOC BTEX'!N:N)*Q2391</f>
        <v>0</v>
      </c>
    </row>
    <row r="2392" spans="1:21" x14ac:dyDescent="0.25">
      <c r="A2392" s="1" t="s">
        <v>5469</v>
      </c>
      <c r="B2392" s="1" t="s">
        <v>1682</v>
      </c>
      <c r="C2392" s="1" t="s">
        <v>2006</v>
      </c>
      <c r="D2392" s="3" t="s">
        <v>1015</v>
      </c>
      <c r="E2392" s="3" t="s">
        <v>23961</v>
      </c>
      <c r="F2392" s="1" t="s">
        <v>2721</v>
      </c>
      <c r="G2392" s="1">
        <v>0</v>
      </c>
      <c r="H2392" s="1" t="s">
        <v>27474</v>
      </c>
      <c r="I2392" s="1">
        <v>0</v>
      </c>
      <c r="J2392" s="1" t="s">
        <v>27474</v>
      </c>
      <c r="K2392" s="1">
        <f t="shared" si="148"/>
        <v>0</v>
      </c>
      <c r="L2392" s="2">
        <f>SUMIFS('Basin Total Well Counts'!B:B,'Basin Total Well Counts'!A:A,F2392)</f>
        <v>0</v>
      </c>
      <c r="M2392" s="4">
        <f t="shared" si="149"/>
        <v>0</v>
      </c>
      <c r="N2392" s="2">
        <f>SUMIF('Basin Emissions'!A:A,F2392,'Basin Emissions'!B:B)</f>
        <v>382.18323590000006</v>
      </c>
      <c r="O2392" s="8">
        <f t="shared" si="150"/>
        <v>0</v>
      </c>
      <c r="P2392" s="7">
        <f>SUMIF('Tool Pneumatics CH4 VOC BTEX'!B:B,A2392,'Tool Pneumatics CH4 VOC BTEX'!F:F)</f>
        <v>3.5899999141693102</v>
      </c>
      <c r="Q2392" s="14">
        <f t="shared" si="151"/>
        <v>0</v>
      </c>
      <c r="R2392" s="16">
        <f>SUMIF('Tool Pneumatics CH4 VOC BTEX'!B:B,A2392,'Tool Pneumatics CH4 VOC BTEX'!H:H)*Q2392</f>
        <v>0</v>
      </c>
      <c r="S2392" s="16">
        <f>SUMIF('Tool Pneumatics CH4 VOC BTEX'!B:B,A2392,'Tool Pneumatics CH4 VOC BTEX'!J:J)*Q2392</f>
        <v>0</v>
      </c>
      <c r="T2392" s="16">
        <f>SUMIF('Tool Pneumatics CH4 VOC BTEX'!B:B,A2392,'Tool Pneumatics CH4 VOC BTEX'!L:L)*Q2392</f>
        <v>0</v>
      </c>
      <c r="U2392" s="16">
        <f>SUMIF('Tool Pneumatics CH4 VOC BTEX'!B:B,A2392,'Tool Pneumatics CH4 VOC BTEX'!N:N)*Q2392</f>
        <v>0</v>
      </c>
    </row>
    <row r="2393" spans="1:21" x14ac:dyDescent="0.25">
      <c r="A2393" s="1" t="s">
        <v>5470</v>
      </c>
      <c r="B2393" s="1" t="s">
        <v>1682</v>
      </c>
      <c r="C2393" s="1" t="s">
        <v>2147</v>
      </c>
      <c r="D2393" s="3" t="s">
        <v>2240</v>
      </c>
      <c r="E2393" s="3" t="s">
        <v>23961</v>
      </c>
      <c r="F2393" s="1" t="s">
        <v>2721</v>
      </c>
      <c r="G2393" s="1">
        <v>0</v>
      </c>
      <c r="H2393" s="1" t="s">
        <v>27474</v>
      </c>
      <c r="I2393" s="1">
        <v>0</v>
      </c>
      <c r="J2393" s="1" t="s">
        <v>27474</v>
      </c>
      <c r="K2393" s="1">
        <f t="shared" si="148"/>
        <v>0</v>
      </c>
      <c r="L2393" s="2">
        <f>SUMIFS('Basin Total Well Counts'!B:B,'Basin Total Well Counts'!A:A,F2393)</f>
        <v>0</v>
      </c>
      <c r="M2393" s="4">
        <f t="shared" si="149"/>
        <v>0</v>
      </c>
      <c r="N2393" s="2">
        <f>SUMIF('Basin Emissions'!A:A,F2393,'Basin Emissions'!B:B)</f>
        <v>382.18323590000006</v>
      </c>
      <c r="O2393" s="8">
        <f t="shared" si="150"/>
        <v>0</v>
      </c>
      <c r="P2393" s="7">
        <f>SUMIF('Tool Pneumatics CH4 VOC BTEX'!B:B,A2393,'Tool Pneumatics CH4 VOC BTEX'!F:F)</f>
        <v>3.5899999141693102</v>
      </c>
      <c r="Q2393" s="14">
        <f t="shared" si="151"/>
        <v>0</v>
      </c>
      <c r="R2393" s="16">
        <f>SUMIF('Tool Pneumatics CH4 VOC BTEX'!B:B,A2393,'Tool Pneumatics CH4 VOC BTEX'!H:H)*Q2393</f>
        <v>0</v>
      </c>
      <c r="S2393" s="16">
        <f>SUMIF('Tool Pneumatics CH4 VOC BTEX'!B:B,A2393,'Tool Pneumatics CH4 VOC BTEX'!J:J)*Q2393</f>
        <v>0</v>
      </c>
      <c r="T2393" s="16">
        <f>SUMIF('Tool Pneumatics CH4 VOC BTEX'!B:B,A2393,'Tool Pneumatics CH4 VOC BTEX'!L:L)*Q2393</f>
        <v>0</v>
      </c>
      <c r="U2393" s="16">
        <f>SUMIF('Tool Pneumatics CH4 VOC BTEX'!B:B,A2393,'Tool Pneumatics CH4 VOC BTEX'!N:N)*Q2393</f>
        <v>0</v>
      </c>
    </row>
    <row r="2394" spans="1:21" x14ac:dyDescent="0.25">
      <c r="A2394" s="1" t="s">
        <v>5471</v>
      </c>
      <c r="B2394" s="1" t="s">
        <v>1682</v>
      </c>
      <c r="C2394" s="1" t="s">
        <v>1681</v>
      </c>
      <c r="D2394" s="3" t="s">
        <v>2240</v>
      </c>
      <c r="E2394" s="3" t="s">
        <v>23961</v>
      </c>
      <c r="F2394" s="1" t="s">
        <v>2721</v>
      </c>
      <c r="G2394" s="1">
        <v>0</v>
      </c>
      <c r="H2394" s="1" t="s">
        <v>27474</v>
      </c>
      <c r="I2394" s="1">
        <v>0</v>
      </c>
      <c r="J2394" s="1" t="s">
        <v>27474</v>
      </c>
      <c r="K2394" s="1">
        <f t="shared" si="148"/>
        <v>0</v>
      </c>
      <c r="L2394" s="2">
        <f>SUMIFS('Basin Total Well Counts'!B:B,'Basin Total Well Counts'!A:A,F2394)</f>
        <v>0</v>
      </c>
      <c r="M2394" s="4">
        <f t="shared" si="149"/>
        <v>0</v>
      </c>
      <c r="N2394" s="2">
        <f>SUMIF('Basin Emissions'!A:A,F2394,'Basin Emissions'!B:B)</f>
        <v>382.18323590000006</v>
      </c>
      <c r="O2394" s="8">
        <f t="shared" si="150"/>
        <v>0</v>
      </c>
      <c r="P2394" s="7">
        <f>SUMIF('Tool Pneumatics CH4 VOC BTEX'!B:B,A2394,'Tool Pneumatics CH4 VOC BTEX'!F:F)</f>
        <v>3.5899999141693102</v>
      </c>
      <c r="Q2394" s="14">
        <f t="shared" si="151"/>
        <v>0</v>
      </c>
      <c r="R2394" s="16">
        <f>SUMIF('Tool Pneumatics CH4 VOC BTEX'!B:B,A2394,'Tool Pneumatics CH4 VOC BTEX'!H:H)*Q2394</f>
        <v>0</v>
      </c>
      <c r="S2394" s="16">
        <f>SUMIF('Tool Pneumatics CH4 VOC BTEX'!B:B,A2394,'Tool Pneumatics CH4 VOC BTEX'!J:J)*Q2394</f>
        <v>0</v>
      </c>
      <c r="T2394" s="16">
        <f>SUMIF('Tool Pneumatics CH4 VOC BTEX'!B:B,A2394,'Tool Pneumatics CH4 VOC BTEX'!L:L)*Q2394</f>
        <v>0</v>
      </c>
      <c r="U2394" s="16">
        <f>SUMIF('Tool Pneumatics CH4 VOC BTEX'!B:B,A2394,'Tool Pneumatics CH4 VOC BTEX'!N:N)*Q2394</f>
        <v>0</v>
      </c>
    </row>
    <row r="2395" spans="1:21" x14ac:dyDescent="0.25">
      <c r="A2395" s="1" t="s">
        <v>5472</v>
      </c>
      <c r="B2395" s="1" t="s">
        <v>1682</v>
      </c>
      <c r="C2395" s="1" t="s">
        <v>1127</v>
      </c>
      <c r="D2395" s="3" t="s">
        <v>2240</v>
      </c>
      <c r="E2395" s="3" t="s">
        <v>23961</v>
      </c>
      <c r="F2395" s="1" t="s">
        <v>2721</v>
      </c>
      <c r="G2395" s="1">
        <v>0</v>
      </c>
      <c r="H2395" s="1" t="s">
        <v>27474</v>
      </c>
      <c r="I2395" s="1">
        <v>0</v>
      </c>
      <c r="J2395" s="1" t="s">
        <v>27474</v>
      </c>
      <c r="K2395" s="1">
        <f t="shared" si="148"/>
        <v>0</v>
      </c>
      <c r="L2395" s="2">
        <f>SUMIFS('Basin Total Well Counts'!B:B,'Basin Total Well Counts'!A:A,F2395)</f>
        <v>0</v>
      </c>
      <c r="M2395" s="4">
        <f t="shared" si="149"/>
        <v>0</v>
      </c>
      <c r="N2395" s="2">
        <f>SUMIF('Basin Emissions'!A:A,F2395,'Basin Emissions'!B:B)</f>
        <v>382.18323590000006</v>
      </c>
      <c r="O2395" s="8">
        <f t="shared" si="150"/>
        <v>0</v>
      </c>
      <c r="P2395" s="7">
        <f>SUMIF('Tool Pneumatics CH4 VOC BTEX'!B:B,A2395,'Tool Pneumatics CH4 VOC BTEX'!F:F)</f>
        <v>3.5899999141693102</v>
      </c>
      <c r="Q2395" s="14">
        <f t="shared" si="151"/>
        <v>0</v>
      </c>
      <c r="R2395" s="16">
        <f>SUMIF('Tool Pneumatics CH4 VOC BTEX'!B:B,A2395,'Tool Pneumatics CH4 VOC BTEX'!H:H)*Q2395</f>
        <v>0</v>
      </c>
      <c r="S2395" s="16">
        <f>SUMIF('Tool Pneumatics CH4 VOC BTEX'!B:B,A2395,'Tool Pneumatics CH4 VOC BTEX'!J:J)*Q2395</f>
        <v>0</v>
      </c>
      <c r="T2395" s="16">
        <f>SUMIF('Tool Pneumatics CH4 VOC BTEX'!B:B,A2395,'Tool Pneumatics CH4 VOC BTEX'!L:L)*Q2395</f>
        <v>0</v>
      </c>
      <c r="U2395" s="16">
        <f>SUMIF('Tool Pneumatics CH4 VOC BTEX'!B:B,A2395,'Tool Pneumatics CH4 VOC BTEX'!N:N)*Q2395</f>
        <v>0</v>
      </c>
    </row>
    <row r="2396" spans="1:21" x14ac:dyDescent="0.25">
      <c r="A2396" s="1" t="s">
        <v>5473</v>
      </c>
      <c r="B2396" s="1" t="s">
        <v>1527</v>
      </c>
      <c r="C2396" s="1" t="s">
        <v>2208</v>
      </c>
      <c r="D2396" s="3" t="s">
        <v>2732</v>
      </c>
      <c r="E2396" s="3" t="s">
        <v>23961</v>
      </c>
      <c r="F2396" s="1" t="s">
        <v>2240</v>
      </c>
      <c r="G2396" s="1">
        <v>0</v>
      </c>
      <c r="H2396" s="1" t="s">
        <v>27474</v>
      </c>
      <c r="I2396" s="1">
        <v>0</v>
      </c>
      <c r="J2396" s="1" t="s">
        <v>27474</v>
      </c>
      <c r="K2396" s="1">
        <f t="shared" si="148"/>
        <v>0</v>
      </c>
      <c r="L2396" s="2">
        <f>SUMIFS('Basin Total Well Counts'!B:B,'Basin Total Well Counts'!A:A,F2396)</f>
        <v>0</v>
      </c>
      <c r="M2396" s="4">
        <f t="shared" si="149"/>
        <v>0</v>
      </c>
      <c r="N2396" s="2">
        <f>SUMIF('Basin Emissions'!A:A,F2396,'Basin Emissions'!B:B)</f>
        <v>1897.7414753999999</v>
      </c>
      <c r="O2396" s="8">
        <f t="shared" si="150"/>
        <v>0</v>
      </c>
      <c r="P2396" s="7">
        <f>SUMIF('Tool Pneumatics CH4 VOC BTEX'!B:B,A2396,'Tool Pneumatics CH4 VOC BTEX'!F:F)</f>
        <v>3.5899999141693102</v>
      </c>
      <c r="Q2396" s="14">
        <f t="shared" si="151"/>
        <v>0</v>
      </c>
      <c r="R2396" s="16">
        <f>SUMIF('Tool Pneumatics CH4 VOC BTEX'!B:B,A2396,'Tool Pneumatics CH4 VOC BTEX'!H:H)*Q2396</f>
        <v>0</v>
      </c>
      <c r="S2396" s="16">
        <f>SUMIF('Tool Pneumatics CH4 VOC BTEX'!B:B,A2396,'Tool Pneumatics CH4 VOC BTEX'!J:J)*Q2396</f>
        <v>0</v>
      </c>
      <c r="T2396" s="16">
        <f>SUMIF('Tool Pneumatics CH4 VOC BTEX'!B:B,A2396,'Tool Pneumatics CH4 VOC BTEX'!L:L)*Q2396</f>
        <v>0</v>
      </c>
      <c r="U2396" s="16">
        <f>SUMIF('Tool Pneumatics CH4 VOC BTEX'!B:B,A2396,'Tool Pneumatics CH4 VOC BTEX'!N:N)*Q2396</f>
        <v>0</v>
      </c>
    </row>
    <row r="2397" spans="1:21" x14ac:dyDescent="0.25">
      <c r="A2397" s="1" t="s">
        <v>5474</v>
      </c>
      <c r="B2397" s="1" t="s">
        <v>1527</v>
      </c>
      <c r="C2397" s="1" t="s">
        <v>1946</v>
      </c>
      <c r="D2397" s="3" t="s">
        <v>1015</v>
      </c>
      <c r="E2397" s="3" t="s">
        <v>23961</v>
      </c>
      <c r="F2397" s="1" t="s">
        <v>2732</v>
      </c>
      <c r="G2397" s="1">
        <v>0</v>
      </c>
      <c r="H2397" s="1" t="s">
        <v>27474</v>
      </c>
      <c r="I2397" s="1">
        <v>0</v>
      </c>
      <c r="J2397" s="1" t="s">
        <v>27474</v>
      </c>
      <c r="K2397" s="1">
        <f t="shared" si="148"/>
        <v>0</v>
      </c>
      <c r="L2397" s="2">
        <f>SUMIFS('Basin Total Well Counts'!B:B,'Basin Total Well Counts'!A:A,F2397)</f>
        <v>0</v>
      </c>
      <c r="M2397" s="4">
        <f t="shared" si="149"/>
        <v>0</v>
      </c>
      <c r="N2397" s="2">
        <f>SUMIF('Basin Emissions'!A:A,F2397,'Basin Emissions'!B:B)</f>
        <v>22.899069699999998</v>
      </c>
      <c r="O2397" s="8">
        <f t="shared" si="150"/>
        <v>0</v>
      </c>
      <c r="P2397" s="7">
        <f>SUMIF('Tool Pneumatics CH4 VOC BTEX'!B:B,A2397,'Tool Pneumatics CH4 VOC BTEX'!F:F)</f>
        <v>3.5899999141693102</v>
      </c>
      <c r="Q2397" s="14">
        <f t="shared" si="151"/>
        <v>0</v>
      </c>
      <c r="R2397" s="16">
        <f>SUMIF('Tool Pneumatics CH4 VOC BTEX'!B:B,A2397,'Tool Pneumatics CH4 VOC BTEX'!H:H)*Q2397</f>
        <v>0</v>
      </c>
      <c r="S2397" s="16">
        <f>SUMIF('Tool Pneumatics CH4 VOC BTEX'!B:B,A2397,'Tool Pneumatics CH4 VOC BTEX'!J:J)*Q2397</f>
        <v>0</v>
      </c>
      <c r="T2397" s="16">
        <f>SUMIF('Tool Pneumatics CH4 VOC BTEX'!B:B,A2397,'Tool Pneumatics CH4 VOC BTEX'!L:L)*Q2397</f>
        <v>0</v>
      </c>
      <c r="U2397" s="16">
        <f>SUMIF('Tool Pneumatics CH4 VOC BTEX'!B:B,A2397,'Tool Pneumatics CH4 VOC BTEX'!N:N)*Q2397</f>
        <v>0</v>
      </c>
    </row>
    <row r="2398" spans="1:21" x14ac:dyDescent="0.25">
      <c r="A2398" s="1" t="s">
        <v>5475</v>
      </c>
      <c r="B2398" s="1" t="s">
        <v>1527</v>
      </c>
      <c r="C2398" s="1" t="s">
        <v>5476</v>
      </c>
      <c r="D2398" s="3" t="s">
        <v>1015</v>
      </c>
      <c r="E2398" s="3" t="s">
        <v>23961</v>
      </c>
      <c r="F2398" s="1" t="s">
        <v>2732</v>
      </c>
      <c r="G2398" s="1">
        <v>0</v>
      </c>
      <c r="H2398" s="1" t="s">
        <v>27474</v>
      </c>
      <c r="I2398" s="1">
        <v>0</v>
      </c>
      <c r="J2398" s="1" t="s">
        <v>27474</v>
      </c>
      <c r="K2398" s="1">
        <f t="shared" si="148"/>
        <v>0</v>
      </c>
      <c r="L2398" s="2">
        <f>SUMIFS('Basin Total Well Counts'!B:B,'Basin Total Well Counts'!A:A,F2398)</f>
        <v>0</v>
      </c>
      <c r="M2398" s="4">
        <f t="shared" si="149"/>
        <v>0</v>
      </c>
      <c r="N2398" s="2">
        <f>SUMIF('Basin Emissions'!A:A,F2398,'Basin Emissions'!B:B)</f>
        <v>22.899069699999998</v>
      </c>
      <c r="O2398" s="8">
        <f t="shared" si="150"/>
        <v>0</v>
      </c>
      <c r="P2398" s="7">
        <f>SUMIF('Tool Pneumatics CH4 VOC BTEX'!B:B,A2398,'Tool Pneumatics CH4 VOC BTEX'!F:F)</f>
        <v>3.5899999141693102</v>
      </c>
      <c r="Q2398" s="14">
        <f t="shared" si="151"/>
        <v>0</v>
      </c>
      <c r="R2398" s="16">
        <f>SUMIF('Tool Pneumatics CH4 VOC BTEX'!B:B,A2398,'Tool Pneumatics CH4 VOC BTEX'!H:H)*Q2398</f>
        <v>0</v>
      </c>
      <c r="S2398" s="16">
        <f>SUMIF('Tool Pneumatics CH4 VOC BTEX'!B:B,A2398,'Tool Pneumatics CH4 VOC BTEX'!J:J)*Q2398</f>
        <v>0</v>
      </c>
      <c r="T2398" s="16">
        <f>SUMIF('Tool Pneumatics CH4 VOC BTEX'!B:B,A2398,'Tool Pneumatics CH4 VOC BTEX'!L:L)*Q2398</f>
        <v>0</v>
      </c>
      <c r="U2398" s="16">
        <f>SUMIF('Tool Pneumatics CH4 VOC BTEX'!B:B,A2398,'Tool Pneumatics CH4 VOC BTEX'!N:N)*Q2398</f>
        <v>0</v>
      </c>
    </row>
    <row r="2399" spans="1:21" x14ac:dyDescent="0.25">
      <c r="A2399" s="1" t="s">
        <v>5477</v>
      </c>
      <c r="B2399" s="1" t="s">
        <v>1527</v>
      </c>
      <c r="C2399" s="1" t="s">
        <v>1631</v>
      </c>
      <c r="D2399" s="3" t="s">
        <v>2240</v>
      </c>
      <c r="E2399" s="3" t="s">
        <v>23961</v>
      </c>
      <c r="F2399" s="1" t="s">
        <v>2240</v>
      </c>
      <c r="G2399" s="1">
        <v>0</v>
      </c>
      <c r="H2399" s="1" t="s">
        <v>27474</v>
      </c>
      <c r="I2399" s="1">
        <v>0</v>
      </c>
      <c r="J2399" s="1" t="s">
        <v>27474</v>
      </c>
      <c r="K2399" s="1">
        <f t="shared" si="148"/>
        <v>0</v>
      </c>
      <c r="L2399" s="2">
        <f>SUMIFS('Basin Total Well Counts'!B:B,'Basin Total Well Counts'!A:A,F2399)</f>
        <v>0</v>
      </c>
      <c r="M2399" s="4">
        <f t="shared" si="149"/>
        <v>0</v>
      </c>
      <c r="N2399" s="2">
        <f>SUMIF('Basin Emissions'!A:A,F2399,'Basin Emissions'!B:B)</f>
        <v>1897.7414753999999</v>
      </c>
      <c r="O2399" s="8">
        <f t="shared" si="150"/>
        <v>0</v>
      </c>
      <c r="P2399" s="7">
        <f>SUMIF('Tool Pneumatics CH4 VOC BTEX'!B:B,A2399,'Tool Pneumatics CH4 VOC BTEX'!F:F)</f>
        <v>3.5899999141693102</v>
      </c>
      <c r="Q2399" s="14">
        <f t="shared" si="151"/>
        <v>0</v>
      </c>
      <c r="R2399" s="16">
        <f>SUMIF('Tool Pneumatics CH4 VOC BTEX'!B:B,A2399,'Tool Pneumatics CH4 VOC BTEX'!H:H)*Q2399</f>
        <v>0</v>
      </c>
      <c r="S2399" s="16">
        <f>SUMIF('Tool Pneumatics CH4 VOC BTEX'!B:B,A2399,'Tool Pneumatics CH4 VOC BTEX'!J:J)*Q2399</f>
        <v>0</v>
      </c>
      <c r="T2399" s="16">
        <f>SUMIF('Tool Pneumatics CH4 VOC BTEX'!B:B,A2399,'Tool Pneumatics CH4 VOC BTEX'!L:L)*Q2399</f>
        <v>0</v>
      </c>
      <c r="U2399" s="16">
        <f>SUMIF('Tool Pneumatics CH4 VOC BTEX'!B:B,A2399,'Tool Pneumatics CH4 VOC BTEX'!N:N)*Q2399</f>
        <v>0</v>
      </c>
    </row>
    <row r="2400" spans="1:21" x14ac:dyDescent="0.25">
      <c r="A2400" s="1" t="s">
        <v>5478</v>
      </c>
      <c r="B2400" s="1" t="s">
        <v>1527</v>
      </c>
      <c r="C2400" s="1" t="s">
        <v>5479</v>
      </c>
      <c r="D2400" s="3" t="s">
        <v>1015</v>
      </c>
      <c r="E2400" s="3" t="s">
        <v>23961</v>
      </c>
      <c r="F2400" s="1" t="s">
        <v>2732</v>
      </c>
      <c r="G2400" s="1">
        <v>0</v>
      </c>
      <c r="H2400" s="1" t="s">
        <v>27474</v>
      </c>
      <c r="I2400" s="1">
        <v>0</v>
      </c>
      <c r="J2400" s="1" t="s">
        <v>27474</v>
      </c>
      <c r="K2400" s="1">
        <f t="shared" si="148"/>
        <v>0</v>
      </c>
      <c r="L2400" s="2">
        <f>SUMIFS('Basin Total Well Counts'!B:B,'Basin Total Well Counts'!A:A,F2400)</f>
        <v>0</v>
      </c>
      <c r="M2400" s="4">
        <f t="shared" si="149"/>
        <v>0</v>
      </c>
      <c r="N2400" s="2">
        <f>SUMIF('Basin Emissions'!A:A,F2400,'Basin Emissions'!B:B)</f>
        <v>22.899069699999998</v>
      </c>
      <c r="O2400" s="8">
        <f t="shared" si="150"/>
        <v>0</v>
      </c>
      <c r="P2400" s="7">
        <f>SUMIF('Tool Pneumatics CH4 VOC BTEX'!B:B,A2400,'Tool Pneumatics CH4 VOC BTEX'!F:F)</f>
        <v>3.5899999141693102</v>
      </c>
      <c r="Q2400" s="14">
        <f t="shared" si="151"/>
        <v>0</v>
      </c>
      <c r="R2400" s="16">
        <f>SUMIF('Tool Pneumatics CH4 VOC BTEX'!B:B,A2400,'Tool Pneumatics CH4 VOC BTEX'!H:H)*Q2400</f>
        <v>0</v>
      </c>
      <c r="S2400" s="16">
        <f>SUMIF('Tool Pneumatics CH4 VOC BTEX'!B:B,A2400,'Tool Pneumatics CH4 VOC BTEX'!J:J)*Q2400</f>
        <v>0</v>
      </c>
      <c r="T2400" s="16">
        <f>SUMIF('Tool Pneumatics CH4 VOC BTEX'!B:B,A2400,'Tool Pneumatics CH4 VOC BTEX'!L:L)*Q2400</f>
        <v>0</v>
      </c>
      <c r="U2400" s="16">
        <f>SUMIF('Tool Pneumatics CH4 VOC BTEX'!B:B,A2400,'Tool Pneumatics CH4 VOC BTEX'!N:N)*Q2400</f>
        <v>0</v>
      </c>
    </row>
    <row r="2401" spans="1:21" x14ac:dyDescent="0.25">
      <c r="A2401" s="1" t="s">
        <v>5480</v>
      </c>
      <c r="B2401" s="1" t="s">
        <v>1527</v>
      </c>
      <c r="C2401" s="1" t="s">
        <v>1628</v>
      </c>
      <c r="D2401" s="3" t="s">
        <v>1015</v>
      </c>
      <c r="E2401" s="3" t="s">
        <v>23961</v>
      </c>
      <c r="F2401" s="1" t="s">
        <v>2732</v>
      </c>
      <c r="G2401" s="1">
        <v>0</v>
      </c>
      <c r="H2401" s="1" t="s">
        <v>27474</v>
      </c>
      <c r="I2401" s="1">
        <v>0</v>
      </c>
      <c r="J2401" s="1" t="s">
        <v>27474</v>
      </c>
      <c r="K2401" s="1">
        <f t="shared" si="148"/>
        <v>0</v>
      </c>
      <c r="L2401" s="2">
        <f>SUMIFS('Basin Total Well Counts'!B:B,'Basin Total Well Counts'!A:A,F2401)</f>
        <v>0</v>
      </c>
      <c r="M2401" s="4">
        <f t="shared" si="149"/>
        <v>0</v>
      </c>
      <c r="N2401" s="2">
        <f>SUMIF('Basin Emissions'!A:A,F2401,'Basin Emissions'!B:B)</f>
        <v>22.899069699999998</v>
      </c>
      <c r="O2401" s="8">
        <f t="shared" si="150"/>
        <v>0</v>
      </c>
      <c r="P2401" s="7">
        <f>SUMIF('Tool Pneumatics CH4 VOC BTEX'!B:B,A2401,'Tool Pneumatics CH4 VOC BTEX'!F:F)</f>
        <v>3.5899999141693102</v>
      </c>
      <c r="Q2401" s="14">
        <f t="shared" si="151"/>
        <v>0</v>
      </c>
      <c r="R2401" s="16">
        <f>SUMIF('Tool Pneumatics CH4 VOC BTEX'!B:B,A2401,'Tool Pneumatics CH4 VOC BTEX'!H:H)*Q2401</f>
        <v>0</v>
      </c>
      <c r="S2401" s="16">
        <f>SUMIF('Tool Pneumatics CH4 VOC BTEX'!B:B,A2401,'Tool Pneumatics CH4 VOC BTEX'!J:J)*Q2401</f>
        <v>0</v>
      </c>
      <c r="T2401" s="16">
        <f>SUMIF('Tool Pneumatics CH4 VOC BTEX'!B:B,A2401,'Tool Pneumatics CH4 VOC BTEX'!L:L)*Q2401</f>
        <v>0</v>
      </c>
      <c r="U2401" s="16">
        <f>SUMIF('Tool Pneumatics CH4 VOC BTEX'!B:B,A2401,'Tool Pneumatics CH4 VOC BTEX'!N:N)*Q2401</f>
        <v>0</v>
      </c>
    </row>
    <row r="2402" spans="1:21" x14ac:dyDescent="0.25">
      <c r="A2402" s="1" t="s">
        <v>5481</v>
      </c>
      <c r="B2402" s="1" t="s">
        <v>1527</v>
      </c>
      <c r="C2402" s="1" t="s">
        <v>4909</v>
      </c>
      <c r="D2402" s="3" t="s">
        <v>2240</v>
      </c>
      <c r="E2402" s="3" t="s">
        <v>23961</v>
      </c>
      <c r="F2402" s="1" t="s">
        <v>2732</v>
      </c>
      <c r="G2402" s="1">
        <v>0</v>
      </c>
      <c r="H2402" s="1" t="s">
        <v>27474</v>
      </c>
      <c r="I2402" s="1">
        <v>0</v>
      </c>
      <c r="J2402" s="1" t="s">
        <v>27474</v>
      </c>
      <c r="K2402" s="1">
        <f t="shared" si="148"/>
        <v>0</v>
      </c>
      <c r="L2402" s="2">
        <f>SUMIFS('Basin Total Well Counts'!B:B,'Basin Total Well Counts'!A:A,F2402)</f>
        <v>0</v>
      </c>
      <c r="M2402" s="4">
        <f t="shared" si="149"/>
        <v>0</v>
      </c>
      <c r="N2402" s="2">
        <f>SUMIF('Basin Emissions'!A:A,F2402,'Basin Emissions'!B:B)</f>
        <v>22.899069699999998</v>
      </c>
      <c r="O2402" s="8">
        <f t="shared" si="150"/>
        <v>0</v>
      </c>
      <c r="P2402" s="7">
        <f>SUMIF('Tool Pneumatics CH4 VOC BTEX'!B:B,A2402,'Tool Pneumatics CH4 VOC BTEX'!F:F)</f>
        <v>3.5899999141693102</v>
      </c>
      <c r="Q2402" s="14">
        <f t="shared" si="151"/>
        <v>0</v>
      </c>
      <c r="R2402" s="16">
        <f>SUMIF('Tool Pneumatics CH4 VOC BTEX'!B:B,A2402,'Tool Pneumatics CH4 VOC BTEX'!H:H)*Q2402</f>
        <v>0</v>
      </c>
      <c r="S2402" s="16">
        <f>SUMIF('Tool Pneumatics CH4 VOC BTEX'!B:B,A2402,'Tool Pneumatics CH4 VOC BTEX'!J:J)*Q2402</f>
        <v>0</v>
      </c>
      <c r="T2402" s="16">
        <f>SUMIF('Tool Pneumatics CH4 VOC BTEX'!B:B,A2402,'Tool Pneumatics CH4 VOC BTEX'!L:L)*Q2402</f>
        <v>0</v>
      </c>
      <c r="U2402" s="16">
        <f>SUMIF('Tool Pneumatics CH4 VOC BTEX'!B:B,A2402,'Tool Pneumatics CH4 VOC BTEX'!N:N)*Q2402</f>
        <v>0</v>
      </c>
    </row>
    <row r="2403" spans="1:21" x14ac:dyDescent="0.25">
      <c r="A2403" s="1" t="s">
        <v>5482</v>
      </c>
      <c r="B2403" s="1" t="s">
        <v>1527</v>
      </c>
      <c r="C2403" s="1" t="s">
        <v>1764</v>
      </c>
      <c r="D2403" s="3" t="s">
        <v>1015</v>
      </c>
      <c r="E2403" s="3" t="s">
        <v>23961</v>
      </c>
      <c r="F2403" s="1" t="s">
        <v>2732</v>
      </c>
      <c r="G2403" s="1">
        <v>0</v>
      </c>
      <c r="H2403" s="1" t="s">
        <v>27474</v>
      </c>
      <c r="I2403" s="1">
        <v>0</v>
      </c>
      <c r="J2403" s="1" t="s">
        <v>27474</v>
      </c>
      <c r="K2403" s="1">
        <f t="shared" si="148"/>
        <v>0</v>
      </c>
      <c r="L2403" s="2">
        <f>SUMIFS('Basin Total Well Counts'!B:B,'Basin Total Well Counts'!A:A,F2403)</f>
        <v>0</v>
      </c>
      <c r="M2403" s="4">
        <f t="shared" si="149"/>
        <v>0</v>
      </c>
      <c r="N2403" s="2">
        <f>SUMIF('Basin Emissions'!A:A,F2403,'Basin Emissions'!B:B)</f>
        <v>22.899069699999998</v>
      </c>
      <c r="O2403" s="8">
        <f t="shared" si="150"/>
        <v>0</v>
      </c>
      <c r="P2403" s="7">
        <f>SUMIF('Tool Pneumatics CH4 VOC BTEX'!B:B,A2403,'Tool Pneumatics CH4 VOC BTEX'!F:F)</f>
        <v>3.5899999141693102</v>
      </c>
      <c r="Q2403" s="14">
        <f t="shared" si="151"/>
        <v>0</v>
      </c>
      <c r="R2403" s="16">
        <f>SUMIF('Tool Pneumatics CH4 VOC BTEX'!B:B,A2403,'Tool Pneumatics CH4 VOC BTEX'!H:H)*Q2403</f>
        <v>0</v>
      </c>
      <c r="S2403" s="16">
        <f>SUMIF('Tool Pneumatics CH4 VOC BTEX'!B:B,A2403,'Tool Pneumatics CH4 VOC BTEX'!J:J)*Q2403</f>
        <v>0</v>
      </c>
      <c r="T2403" s="16">
        <f>SUMIF('Tool Pneumatics CH4 VOC BTEX'!B:B,A2403,'Tool Pneumatics CH4 VOC BTEX'!L:L)*Q2403</f>
        <v>0</v>
      </c>
      <c r="U2403" s="16">
        <f>SUMIF('Tool Pneumatics CH4 VOC BTEX'!B:B,A2403,'Tool Pneumatics CH4 VOC BTEX'!N:N)*Q2403</f>
        <v>0</v>
      </c>
    </row>
    <row r="2404" spans="1:21" x14ac:dyDescent="0.25">
      <c r="A2404" s="1" t="s">
        <v>5483</v>
      </c>
      <c r="B2404" s="1" t="s">
        <v>1527</v>
      </c>
      <c r="C2404" s="1" t="s">
        <v>1548</v>
      </c>
      <c r="D2404" s="3" t="s">
        <v>2240</v>
      </c>
      <c r="E2404" s="3" t="s">
        <v>23961</v>
      </c>
      <c r="F2404" s="1" t="s">
        <v>2732</v>
      </c>
      <c r="G2404" s="1">
        <v>0</v>
      </c>
      <c r="H2404" s="1" t="s">
        <v>27474</v>
      </c>
      <c r="I2404" s="1">
        <v>0</v>
      </c>
      <c r="J2404" s="1" t="s">
        <v>27474</v>
      </c>
      <c r="K2404" s="1">
        <f t="shared" si="148"/>
        <v>0</v>
      </c>
      <c r="L2404" s="2">
        <f>SUMIFS('Basin Total Well Counts'!B:B,'Basin Total Well Counts'!A:A,F2404)</f>
        <v>0</v>
      </c>
      <c r="M2404" s="4">
        <f t="shared" si="149"/>
        <v>0</v>
      </c>
      <c r="N2404" s="2">
        <f>SUMIF('Basin Emissions'!A:A,F2404,'Basin Emissions'!B:B)</f>
        <v>22.899069699999998</v>
      </c>
      <c r="O2404" s="8">
        <f t="shared" si="150"/>
        <v>0</v>
      </c>
      <c r="P2404" s="7">
        <f>SUMIF('Tool Pneumatics CH4 VOC BTEX'!B:B,A2404,'Tool Pneumatics CH4 VOC BTEX'!F:F)</f>
        <v>3.5899999141693102</v>
      </c>
      <c r="Q2404" s="14">
        <f t="shared" si="151"/>
        <v>0</v>
      </c>
      <c r="R2404" s="16">
        <f>SUMIF('Tool Pneumatics CH4 VOC BTEX'!B:B,A2404,'Tool Pneumatics CH4 VOC BTEX'!H:H)*Q2404</f>
        <v>0</v>
      </c>
      <c r="S2404" s="16">
        <f>SUMIF('Tool Pneumatics CH4 VOC BTEX'!B:B,A2404,'Tool Pneumatics CH4 VOC BTEX'!J:J)*Q2404</f>
        <v>0</v>
      </c>
      <c r="T2404" s="16">
        <f>SUMIF('Tool Pneumatics CH4 VOC BTEX'!B:B,A2404,'Tool Pneumatics CH4 VOC BTEX'!L:L)*Q2404</f>
        <v>0</v>
      </c>
      <c r="U2404" s="16">
        <f>SUMIF('Tool Pneumatics CH4 VOC BTEX'!B:B,A2404,'Tool Pneumatics CH4 VOC BTEX'!N:N)*Q2404</f>
        <v>0</v>
      </c>
    </row>
    <row r="2405" spans="1:21" x14ac:dyDescent="0.25">
      <c r="A2405" s="1" t="s">
        <v>5484</v>
      </c>
      <c r="B2405" s="1" t="s">
        <v>1527</v>
      </c>
      <c r="C2405" s="1" t="s">
        <v>1698</v>
      </c>
      <c r="D2405" s="3" t="s">
        <v>2240</v>
      </c>
      <c r="E2405" s="3" t="s">
        <v>23961</v>
      </c>
      <c r="F2405" s="1" t="s">
        <v>2732</v>
      </c>
      <c r="G2405" s="1">
        <v>0</v>
      </c>
      <c r="H2405" s="1" t="s">
        <v>27474</v>
      </c>
      <c r="I2405" s="1">
        <v>0</v>
      </c>
      <c r="J2405" s="1" t="s">
        <v>27474</v>
      </c>
      <c r="K2405" s="1">
        <f t="shared" si="148"/>
        <v>0</v>
      </c>
      <c r="L2405" s="2">
        <f>SUMIFS('Basin Total Well Counts'!B:B,'Basin Total Well Counts'!A:A,F2405)</f>
        <v>0</v>
      </c>
      <c r="M2405" s="4">
        <f t="shared" si="149"/>
        <v>0</v>
      </c>
      <c r="N2405" s="2">
        <f>SUMIF('Basin Emissions'!A:A,F2405,'Basin Emissions'!B:B)</f>
        <v>22.899069699999998</v>
      </c>
      <c r="O2405" s="8">
        <f t="shared" si="150"/>
        <v>0</v>
      </c>
      <c r="P2405" s="7">
        <f>SUMIF('Tool Pneumatics CH4 VOC BTEX'!B:B,A2405,'Tool Pneumatics CH4 VOC BTEX'!F:F)</f>
        <v>3.5899999141693102</v>
      </c>
      <c r="Q2405" s="14">
        <f t="shared" si="151"/>
        <v>0</v>
      </c>
      <c r="R2405" s="16">
        <f>SUMIF('Tool Pneumatics CH4 VOC BTEX'!B:B,A2405,'Tool Pneumatics CH4 VOC BTEX'!H:H)*Q2405</f>
        <v>0</v>
      </c>
      <c r="S2405" s="16">
        <f>SUMIF('Tool Pneumatics CH4 VOC BTEX'!B:B,A2405,'Tool Pneumatics CH4 VOC BTEX'!J:J)*Q2405</f>
        <v>0</v>
      </c>
      <c r="T2405" s="16">
        <f>SUMIF('Tool Pneumatics CH4 VOC BTEX'!B:B,A2405,'Tool Pneumatics CH4 VOC BTEX'!L:L)*Q2405</f>
        <v>0</v>
      </c>
      <c r="U2405" s="16">
        <f>SUMIF('Tool Pneumatics CH4 VOC BTEX'!B:B,A2405,'Tool Pneumatics CH4 VOC BTEX'!N:N)*Q2405</f>
        <v>0</v>
      </c>
    </row>
    <row r="2406" spans="1:21" x14ac:dyDescent="0.25">
      <c r="A2406" s="1" t="s">
        <v>5485</v>
      </c>
      <c r="B2406" s="1" t="s">
        <v>1527</v>
      </c>
      <c r="C2406" s="1" t="s">
        <v>1619</v>
      </c>
      <c r="D2406" s="3" t="s">
        <v>2732</v>
      </c>
      <c r="E2406" s="3" t="s">
        <v>23961</v>
      </c>
      <c r="F2406" s="1" t="s">
        <v>2240</v>
      </c>
      <c r="G2406" s="1">
        <v>0</v>
      </c>
      <c r="H2406" s="1" t="s">
        <v>27474</v>
      </c>
      <c r="I2406" s="1">
        <v>0</v>
      </c>
      <c r="J2406" s="1" t="s">
        <v>27474</v>
      </c>
      <c r="K2406" s="1">
        <f t="shared" si="148"/>
        <v>0</v>
      </c>
      <c r="L2406" s="2">
        <f>SUMIFS('Basin Total Well Counts'!B:B,'Basin Total Well Counts'!A:A,F2406)</f>
        <v>0</v>
      </c>
      <c r="M2406" s="4">
        <f t="shared" si="149"/>
        <v>0</v>
      </c>
      <c r="N2406" s="2">
        <f>SUMIF('Basin Emissions'!A:A,F2406,'Basin Emissions'!B:B)</f>
        <v>1897.7414753999999</v>
      </c>
      <c r="O2406" s="8">
        <f t="shared" si="150"/>
        <v>0</v>
      </c>
      <c r="P2406" s="7">
        <f>SUMIF('Tool Pneumatics CH4 VOC BTEX'!B:B,A2406,'Tool Pneumatics CH4 VOC BTEX'!F:F)</f>
        <v>3.5899999141693102</v>
      </c>
      <c r="Q2406" s="14">
        <f t="shared" si="151"/>
        <v>0</v>
      </c>
      <c r="R2406" s="16">
        <f>SUMIF('Tool Pneumatics CH4 VOC BTEX'!B:B,A2406,'Tool Pneumatics CH4 VOC BTEX'!H:H)*Q2406</f>
        <v>0</v>
      </c>
      <c r="S2406" s="16">
        <f>SUMIF('Tool Pneumatics CH4 VOC BTEX'!B:B,A2406,'Tool Pneumatics CH4 VOC BTEX'!J:J)*Q2406</f>
        <v>0</v>
      </c>
      <c r="T2406" s="16">
        <f>SUMIF('Tool Pneumatics CH4 VOC BTEX'!B:B,A2406,'Tool Pneumatics CH4 VOC BTEX'!L:L)*Q2406</f>
        <v>0</v>
      </c>
      <c r="U2406" s="16">
        <f>SUMIF('Tool Pneumatics CH4 VOC BTEX'!B:B,A2406,'Tool Pneumatics CH4 VOC BTEX'!N:N)*Q2406</f>
        <v>0</v>
      </c>
    </row>
    <row r="2407" spans="1:21" x14ac:dyDescent="0.25">
      <c r="A2407" s="1" t="s">
        <v>5486</v>
      </c>
      <c r="B2407" s="1" t="s">
        <v>1527</v>
      </c>
      <c r="C2407" s="1" t="s">
        <v>1567</v>
      </c>
      <c r="D2407" s="3" t="s">
        <v>2240</v>
      </c>
      <c r="E2407" s="3" t="s">
        <v>23961</v>
      </c>
      <c r="F2407" s="1" t="s">
        <v>2240</v>
      </c>
      <c r="G2407" s="1">
        <v>0</v>
      </c>
      <c r="H2407" s="1" t="s">
        <v>27474</v>
      </c>
      <c r="I2407" s="1">
        <v>0</v>
      </c>
      <c r="J2407" s="1" t="s">
        <v>27474</v>
      </c>
      <c r="K2407" s="1">
        <f t="shared" si="148"/>
        <v>0</v>
      </c>
      <c r="L2407" s="2">
        <f>SUMIFS('Basin Total Well Counts'!B:B,'Basin Total Well Counts'!A:A,F2407)</f>
        <v>0</v>
      </c>
      <c r="M2407" s="4">
        <f t="shared" si="149"/>
        <v>0</v>
      </c>
      <c r="N2407" s="2">
        <f>SUMIF('Basin Emissions'!A:A,F2407,'Basin Emissions'!B:B)</f>
        <v>1897.7414753999999</v>
      </c>
      <c r="O2407" s="8">
        <f t="shared" si="150"/>
        <v>0</v>
      </c>
      <c r="P2407" s="7">
        <f>SUMIF('Tool Pneumatics CH4 VOC BTEX'!B:B,A2407,'Tool Pneumatics CH4 VOC BTEX'!F:F)</f>
        <v>3.5899999141693102</v>
      </c>
      <c r="Q2407" s="14">
        <f t="shared" si="151"/>
        <v>0</v>
      </c>
      <c r="R2407" s="16">
        <f>SUMIF('Tool Pneumatics CH4 VOC BTEX'!B:B,A2407,'Tool Pneumatics CH4 VOC BTEX'!H:H)*Q2407</f>
        <v>0</v>
      </c>
      <c r="S2407" s="16">
        <f>SUMIF('Tool Pneumatics CH4 VOC BTEX'!B:B,A2407,'Tool Pneumatics CH4 VOC BTEX'!J:J)*Q2407</f>
        <v>0</v>
      </c>
      <c r="T2407" s="16">
        <f>SUMIF('Tool Pneumatics CH4 VOC BTEX'!B:B,A2407,'Tool Pneumatics CH4 VOC BTEX'!L:L)*Q2407</f>
        <v>0</v>
      </c>
      <c r="U2407" s="16">
        <f>SUMIF('Tool Pneumatics CH4 VOC BTEX'!B:B,A2407,'Tool Pneumatics CH4 VOC BTEX'!N:N)*Q2407</f>
        <v>0</v>
      </c>
    </row>
    <row r="2408" spans="1:21" x14ac:dyDescent="0.25">
      <c r="A2408" s="1" t="s">
        <v>5487</v>
      </c>
      <c r="B2408" s="1" t="s">
        <v>1527</v>
      </c>
      <c r="C2408" s="1" t="s">
        <v>1966</v>
      </c>
      <c r="D2408" s="3" t="s">
        <v>2732</v>
      </c>
      <c r="E2408" s="3" t="s">
        <v>23961</v>
      </c>
      <c r="F2408" s="1" t="s">
        <v>2732</v>
      </c>
      <c r="G2408" s="1">
        <v>0</v>
      </c>
      <c r="H2408" s="1" t="s">
        <v>27474</v>
      </c>
      <c r="I2408" s="1">
        <v>0</v>
      </c>
      <c r="J2408" s="1" t="s">
        <v>27474</v>
      </c>
      <c r="K2408" s="1">
        <f t="shared" si="148"/>
        <v>0</v>
      </c>
      <c r="L2408" s="2">
        <f>SUMIFS('Basin Total Well Counts'!B:B,'Basin Total Well Counts'!A:A,F2408)</f>
        <v>0</v>
      </c>
      <c r="M2408" s="4">
        <f t="shared" si="149"/>
        <v>0</v>
      </c>
      <c r="N2408" s="2">
        <f>SUMIF('Basin Emissions'!A:A,F2408,'Basin Emissions'!B:B)</f>
        <v>22.899069699999998</v>
      </c>
      <c r="O2408" s="8">
        <f t="shared" si="150"/>
        <v>0</v>
      </c>
      <c r="P2408" s="7">
        <f>SUMIF('Tool Pneumatics CH4 VOC BTEX'!B:B,A2408,'Tool Pneumatics CH4 VOC BTEX'!F:F)</f>
        <v>3.5899999141693102</v>
      </c>
      <c r="Q2408" s="14">
        <f t="shared" si="151"/>
        <v>0</v>
      </c>
      <c r="R2408" s="16">
        <f>SUMIF('Tool Pneumatics CH4 VOC BTEX'!B:B,A2408,'Tool Pneumatics CH4 VOC BTEX'!H:H)*Q2408</f>
        <v>0</v>
      </c>
      <c r="S2408" s="16">
        <f>SUMIF('Tool Pneumatics CH4 VOC BTEX'!B:B,A2408,'Tool Pneumatics CH4 VOC BTEX'!J:J)*Q2408</f>
        <v>0</v>
      </c>
      <c r="T2408" s="16">
        <f>SUMIF('Tool Pneumatics CH4 VOC BTEX'!B:B,A2408,'Tool Pneumatics CH4 VOC BTEX'!L:L)*Q2408</f>
        <v>0</v>
      </c>
      <c r="U2408" s="16">
        <f>SUMIF('Tool Pneumatics CH4 VOC BTEX'!B:B,A2408,'Tool Pneumatics CH4 VOC BTEX'!N:N)*Q2408</f>
        <v>0</v>
      </c>
    </row>
    <row r="2409" spans="1:21" x14ac:dyDescent="0.25">
      <c r="A2409" s="1" t="s">
        <v>5488</v>
      </c>
      <c r="B2409" s="1" t="s">
        <v>1527</v>
      </c>
      <c r="C2409" s="1" t="s">
        <v>5489</v>
      </c>
      <c r="D2409" s="3" t="s">
        <v>2240</v>
      </c>
      <c r="E2409" s="3" t="s">
        <v>23961</v>
      </c>
      <c r="F2409" s="1" t="s">
        <v>2732</v>
      </c>
      <c r="G2409" s="1">
        <v>0</v>
      </c>
      <c r="H2409" s="1" t="s">
        <v>27474</v>
      </c>
      <c r="I2409" s="1">
        <v>0</v>
      </c>
      <c r="J2409" s="1" t="s">
        <v>27474</v>
      </c>
      <c r="K2409" s="1">
        <f t="shared" si="148"/>
        <v>0</v>
      </c>
      <c r="L2409" s="2">
        <f>SUMIFS('Basin Total Well Counts'!B:B,'Basin Total Well Counts'!A:A,F2409)</f>
        <v>0</v>
      </c>
      <c r="M2409" s="4">
        <f t="shared" si="149"/>
        <v>0</v>
      </c>
      <c r="N2409" s="2">
        <f>SUMIF('Basin Emissions'!A:A,F2409,'Basin Emissions'!B:B)</f>
        <v>22.899069699999998</v>
      </c>
      <c r="O2409" s="8">
        <f t="shared" si="150"/>
        <v>0</v>
      </c>
      <c r="P2409" s="7">
        <f>SUMIF('Tool Pneumatics CH4 VOC BTEX'!B:B,A2409,'Tool Pneumatics CH4 VOC BTEX'!F:F)</f>
        <v>3.5899999141693102</v>
      </c>
      <c r="Q2409" s="14">
        <f t="shared" si="151"/>
        <v>0</v>
      </c>
      <c r="R2409" s="16">
        <f>SUMIF('Tool Pneumatics CH4 VOC BTEX'!B:B,A2409,'Tool Pneumatics CH4 VOC BTEX'!H:H)*Q2409</f>
        <v>0</v>
      </c>
      <c r="S2409" s="16">
        <f>SUMIF('Tool Pneumatics CH4 VOC BTEX'!B:B,A2409,'Tool Pneumatics CH4 VOC BTEX'!J:J)*Q2409</f>
        <v>0</v>
      </c>
      <c r="T2409" s="16">
        <f>SUMIF('Tool Pneumatics CH4 VOC BTEX'!B:B,A2409,'Tool Pneumatics CH4 VOC BTEX'!L:L)*Q2409</f>
        <v>0</v>
      </c>
      <c r="U2409" s="16">
        <f>SUMIF('Tool Pneumatics CH4 VOC BTEX'!B:B,A2409,'Tool Pneumatics CH4 VOC BTEX'!N:N)*Q2409</f>
        <v>0</v>
      </c>
    </row>
    <row r="2410" spans="1:21" x14ac:dyDescent="0.25">
      <c r="A2410" s="1" t="s">
        <v>5490</v>
      </c>
      <c r="B2410" s="1" t="s">
        <v>1527</v>
      </c>
      <c r="C2410" s="1" t="s">
        <v>5491</v>
      </c>
      <c r="D2410" s="3" t="s">
        <v>2240</v>
      </c>
      <c r="E2410" s="3" t="s">
        <v>23961</v>
      </c>
      <c r="F2410" s="1" t="s">
        <v>2732</v>
      </c>
      <c r="G2410" s="1">
        <v>0</v>
      </c>
      <c r="H2410" s="1" t="s">
        <v>27474</v>
      </c>
      <c r="I2410" s="1">
        <v>0</v>
      </c>
      <c r="J2410" s="1" t="s">
        <v>27474</v>
      </c>
      <c r="K2410" s="1">
        <f t="shared" si="148"/>
        <v>0</v>
      </c>
      <c r="L2410" s="2">
        <f>SUMIFS('Basin Total Well Counts'!B:B,'Basin Total Well Counts'!A:A,F2410)</f>
        <v>0</v>
      </c>
      <c r="M2410" s="4">
        <f t="shared" si="149"/>
        <v>0</v>
      </c>
      <c r="N2410" s="2">
        <f>SUMIF('Basin Emissions'!A:A,F2410,'Basin Emissions'!B:B)</f>
        <v>22.899069699999998</v>
      </c>
      <c r="O2410" s="8">
        <f t="shared" si="150"/>
        <v>0</v>
      </c>
      <c r="P2410" s="7">
        <f>SUMIF('Tool Pneumatics CH4 VOC BTEX'!B:B,A2410,'Tool Pneumatics CH4 VOC BTEX'!F:F)</f>
        <v>3.5899999141693102</v>
      </c>
      <c r="Q2410" s="14">
        <f t="shared" si="151"/>
        <v>0</v>
      </c>
      <c r="R2410" s="16">
        <f>SUMIF('Tool Pneumatics CH4 VOC BTEX'!B:B,A2410,'Tool Pneumatics CH4 VOC BTEX'!H:H)*Q2410</f>
        <v>0</v>
      </c>
      <c r="S2410" s="16">
        <f>SUMIF('Tool Pneumatics CH4 VOC BTEX'!B:B,A2410,'Tool Pneumatics CH4 VOC BTEX'!J:J)*Q2410</f>
        <v>0</v>
      </c>
      <c r="T2410" s="16">
        <f>SUMIF('Tool Pneumatics CH4 VOC BTEX'!B:B,A2410,'Tool Pneumatics CH4 VOC BTEX'!L:L)*Q2410</f>
        <v>0</v>
      </c>
      <c r="U2410" s="16">
        <f>SUMIF('Tool Pneumatics CH4 VOC BTEX'!B:B,A2410,'Tool Pneumatics CH4 VOC BTEX'!N:N)*Q2410</f>
        <v>0</v>
      </c>
    </row>
    <row r="2411" spans="1:21" x14ac:dyDescent="0.25">
      <c r="A2411" s="1" t="s">
        <v>5492</v>
      </c>
      <c r="B2411" s="1" t="s">
        <v>1527</v>
      </c>
      <c r="C2411" s="1" t="s">
        <v>1731</v>
      </c>
      <c r="D2411" s="3" t="s">
        <v>1015</v>
      </c>
      <c r="E2411" s="3" t="s">
        <v>23961</v>
      </c>
      <c r="F2411" s="1" t="s">
        <v>2732</v>
      </c>
      <c r="G2411" s="1">
        <v>0</v>
      </c>
      <c r="H2411" s="1" t="s">
        <v>27474</v>
      </c>
      <c r="I2411" s="1">
        <v>0</v>
      </c>
      <c r="J2411" s="1" t="s">
        <v>27474</v>
      </c>
      <c r="K2411" s="1">
        <f t="shared" si="148"/>
        <v>0</v>
      </c>
      <c r="L2411" s="2">
        <f>SUMIFS('Basin Total Well Counts'!B:B,'Basin Total Well Counts'!A:A,F2411)</f>
        <v>0</v>
      </c>
      <c r="M2411" s="4">
        <f t="shared" si="149"/>
        <v>0</v>
      </c>
      <c r="N2411" s="2">
        <f>SUMIF('Basin Emissions'!A:A,F2411,'Basin Emissions'!B:B)</f>
        <v>22.899069699999998</v>
      </c>
      <c r="O2411" s="8">
        <f t="shared" si="150"/>
        <v>0</v>
      </c>
      <c r="P2411" s="7">
        <f>SUMIF('Tool Pneumatics CH4 VOC BTEX'!B:B,A2411,'Tool Pneumatics CH4 VOC BTEX'!F:F)</f>
        <v>3.5899999141693102</v>
      </c>
      <c r="Q2411" s="14">
        <f t="shared" si="151"/>
        <v>0</v>
      </c>
      <c r="R2411" s="16">
        <f>SUMIF('Tool Pneumatics CH4 VOC BTEX'!B:B,A2411,'Tool Pneumatics CH4 VOC BTEX'!H:H)*Q2411</f>
        <v>0</v>
      </c>
      <c r="S2411" s="16">
        <f>SUMIF('Tool Pneumatics CH4 VOC BTEX'!B:B,A2411,'Tool Pneumatics CH4 VOC BTEX'!J:J)*Q2411</f>
        <v>0</v>
      </c>
      <c r="T2411" s="16">
        <f>SUMIF('Tool Pneumatics CH4 VOC BTEX'!B:B,A2411,'Tool Pneumatics CH4 VOC BTEX'!L:L)*Q2411</f>
        <v>0</v>
      </c>
      <c r="U2411" s="16">
        <f>SUMIF('Tool Pneumatics CH4 VOC BTEX'!B:B,A2411,'Tool Pneumatics CH4 VOC BTEX'!N:N)*Q2411</f>
        <v>0</v>
      </c>
    </row>
    <row r="2412" spans="1:21" x14ac:dyDescent="0.25">
      <c r="A2412" s="1" t="s">
        <v>5493</v>
      </c>
      <c r="B2412" s="1" t="s">
        <v>1527</v>
      </c>
      <c r="C2412" s="1" t="s">
        <v>5494</v>
      </c>
      <c r="D2412" s="3" t="s">
        <v>1015</v>
      </c>
      <c r="E2412" s="3" t="s">
        <v>23961</v>
      </c>
      <c r="F2412" s="1" t="s">
        <v>2732</v>
      </c>
      <c r="G2412" s="1">
        <v>0</v>
      </c>
      <c r="H2412" s="1" t="s">
        <v>27474</v>
      </c>
      <c r="I2412" s="1">
        <v>0</v>
      </c>
      <c r="J2412" s="1" t="s">
        <v>27474</v>
      </c>
      <c r="K2412" s="1">
        <f t="shared" si="148"/>
        <v>0</v>
      </c>
      <c r="L2412" s="2">
        <f>SUMIFS('Basin Total Well Counts'!B:B,'Basin Total Well Counts'!A:A,F2412)</f>
        <v>0</v>
      </c>
      <c r="M2412" s="4">
        <f t="shared" si="149"/>
        <v>0</v>
      </c>
      <c r="N2412" s="2">
        <f>SUMIF('Basin Emissions'!A:A,F2412,'Basin Emissions'!B:B)</f>
        <v>22.899069699999998</v>
      </c>
      <c r="O2412" s="8">
        <f t="shared" si="150"/>
        <v>0</v>
      </c>
      <c r="P2412" s="7">
        <f>SUMIF('Tool Pneumatics CH4 VOC BTEX'!B:B,A2412,'Tool Pneumatics CH4 VOC BTEX'!F:F)</f>
        <v>3.5899999141693102</v>
      </c>
      <c r="Q2412" s="14">
        <f t="shared" si="151"/>
        <v>0</v>
      </c>
      <c r="R2412" s="16">
        <f>SUMIF('Tool Pneumatics CH4 VOC BTEX'!B:B,A2412,'Tool Pneumatics CH4 VOC BTEX'!H:H)*Q2412</f>
        <v>0</v>
      </c>
      <c r="S2412" s="16">
        <f>SUMIF('Tool Pneumatics CH4 VOC BTEX'!B:B,A2412,'Tool Pneumatics CH4 VOC BTEX'!J:J)*Q2412</f>
        <v>0</v>
      </c>
      <c r="T2412" s="16">
        <f>SUMIF('Tool Pneumatics CH4 VOC BTEX'!B:B,A2412,'Tool Pneumatics CH4 VOC BTEX'!L:L)*Q2412</f>
        <v>0</v>
      </c>
      <c r="U2412" s="16">
        <f>SUMIF('Tool Pneumatics CH4 VOC BTEX'!B:B,A2412,'Tool Pneumatics CH4 VOC BTEX'!N:N)*Q2412</f>
        <v>0</v>
      </c>
    </row>
    <row r="2413" spans="1:21" x14ac:dyDescent="0.25">
      <c r="A2413" s="1" t="s">
        <v>5495</v>
      </c>
      <c r="B2413" s="1" t="s">
        <v>1527</v>
      </c>
      <c r="C2413" s="1" t="s">
        <v>3939</v>
      </c>
      <c r="D2413" s="3" t="s">
        <v>2240</v>
      </c>
      <c r="E2413" s="3" t="s">
        <v>23961</v>
      </c>
      <c r="F2413" s="1" t="s">
        <v>2732</v>
      </c>
      <c r="G2413" s="1">
        <v>0</v>
      </c>
      <c r="H2413" s="1" t="s">
        <v>27474</v>
      </c>
      <c r="I2413" s="1">
        <v>0</v>
      </c>
      <c r="J2413" s="1" t="s">
        <v>27474</v>
      </c>
      <c r="K2413" s="1">
        <f t="shared" si="148"/>
        <v>0</v>
      </c>
      <c r="L2413" s="2">
        <f>SUMIFS('Basin Total Well Counts'!B:B,'Basin Total Well Counts'!A:A,F2413)</f>
        <v>0</v>
      </c>
      <c r="M2413" s="4">
        <f t="shared" si="149"/>
        <v>0</v>
      </c>
      <c r="N2413" s="2">
        <f>SUMIF('Basin Emissions'!A:A,F2413,'Basin Emissions'!B:B)</f>
        <v>22.899069699999998</v>
      </c>
      <c r="O2413" s="8">
        <f t="shared" si="150"/>
        <v>0</v>
      </c>
      <c r="P2413" s="7">
        <f>SUMIF('Tool Pneumatics CH4 VOC BTEX'!B:B,A2413,'Tool Pneumatics CH4 VOC BTEX'!F:F)</f>
        <v>3.5899999141693102</v>
      </c>
      <c r="Q2413" s="14">
        <f t="shared" si="151"/>
        <v>0</v>
      </c>
      <c r="R2413" s="16">
        <f>SUMIF('Tool Pneumatics CH4 VOC BTEX'!B:B,A2413,'Tool Pneumatics CH4 VOC BTEX'!H:H)*Q2413</f>
        <v>0</v>
      </c>
      <c r="S2413" s="16">
        <f>SUMIF('Tool Pneumatics CH4 VOC BTEX'!B:B,A2413,'Tool Pneumatics CH4 VOC BTEX'!J:J)*Q2413</f>
        <v>0</v>
      </c>
      <c r="T2413" s="16">
        <f>SUMIF('Tool Pneumatics CH4 VOC BTEX'!B:B,A2413,'Tool Pneumatics CH4 VOC BTEX'!L:L)*Q2413</f>
        <v>0</v>
      </c>
      <c r="U2413" s="16">
        <f>SUMIF('Tool Pneumatics CH4 VOC BTEX'!B:B,A2413,'Tool Pneumatics CH4 VOC BTEX'!N:N)*Q2413</f>
        <v>0</v>
      </c>
    </row>
    <row r="2414" spans="1:21" x14ac:dyDescent="0.25">
      <c r="A2414" s="1" t="s">
        <v>5496</v>
      </c>
      <c r="B2414" s="1" t="s">
        <v>1527</v>
      </c>
      <c r="C2414" s="1" t="s">
        <v>5497</v>
      </c>
      <c r="D2414" s="3" t="s">
        <v>2240</v>
      </c>
      <c r="E2414" s="3" t="s">
        <v>23961</v>
      </c>
      <c r="F2414" s="1" t="s">
        <v>2240</v>
      </c>
      <c r="G2414" s="1">
        <v>0</v>
      </c>
      <c r="H2414" s="1" t="s">
        <v>27474</v>
      </c>
      <c r="I2414" s="1">
        <v>0</v>
      </c>
      <c r="J2414" s="1" t="s">
        <v>27474</v>
      </c>
      <c r="K2414" s="1">
        <f t="shared" si="148"/>
        <v>0</v>
      </c>
      <c r="L2414" s="2">
        <f>SUMIFS('Basin Total Well Counts'!B:B,'Basin Total Well Counts'!A:A,F2414)</f>
        <v>0</v>
      </c>
      <c r="M2414" s="4">
        <f t="shared" si="149"/>
        <v>0</v>
      </c>
      <c r="N2414" s="2">
        <f>SUMIF('Basin Emissions'!A:A,F2414,'Basin Emissions'!B:B)</f>
        <v>1897.7414753999999</v>
      </c>
      <c r="O2414" s="8">
        <f t="shared" si="150"/>
        <v>0</v>
      </c>
      <c r="P2414" s="7">
        <f>SUMIF('Tool Pneumatics CH4 VOC BTEX'!B:B,A2414,'Tool Pneumatics CH4 VOC BTEX'!F:F)</f>
        <v>3.5899999141693102</v>
      </c>
      <c r="Q2414" s="14">
        <f t="shared" si="151"/>
        <v>0</v>
      </c>
      <c r="R2414" s="16">
        <f>SUMIF('Tool Pneumatics CH4 VOC BTEX'!B:B,A2414,'Tool Pneumatics CH4 VOC BTEX'!H:H)*Q2414</f>
        <v>0</v>
      </c>
      <c r="S2414" s="16">
        <f>SUMIF('Tool Pneumatics CH4 VOC BTEX'!B:B,A2414,'Tool Pneumatics CH4 VOC BTEX'!J:J)*Q2414</f>
        <v>0</v>
      </c>
      <c r="T2414" s="16">
        <f>SUMIF('Tool Pneumatics CH4 VOC BTEX'!B:B,A2414,'Tool Pneumatics CH4 VOC BTEX'!L:L)*Q2414</f>
        <v>0</v>
      </c>
      <c r="U2414" s="16">
        <f>SUMIF('Tool Pneumatics CH4 VOC BTEX'!B:B,A2414,'Tool Pneumatics CH4 VOC BTEX'!N:N)*Q2414</f>
        <v>0</v>
      </c>
    </row>
    <row r="2415" spans="1:21" x14ac:dyDescent="0.25">
      <c r="A2415" s="1" t="s">
        <v>5498</v>
      </c>
      <c r="B2415" s="1" t="s">
        <v>1527</v>
      </c>
      <c r="C2415" s="1" t="s">
        <v>1895</v>
      </c>
      <c r="D2415" s="3" t="s">
        <v>1015</v>
      </c>
      <c r="E2415" s="3" t="s">
        <v>23961</v>
      </c>
      <c r="F2415" s="1" t="s">
        <v>2240</v>
      </c>
      <c r="G2415" s="1">
        <v>0</v>
      </c>
      <c r="H2415" s="1" t="s">
        <v>27474</v>
      </c>
      <c r="I2415" s="1">
        <v>0</v>
      </c>
      <c r="J2415" s="1" t="s">
        <v>27474</v>
      </c>
      <c r="K2415" s="1">
        <f t="shared" si="148"/>
        <v>0</v>
      </c>
      <c r="L2415" s="2">
        <f>SUMIFS('Basin Total Well Counts'!B:B,'Basin Total Well Counts'!A:A,F2415)</f>
        <v>0</v>
      </c>
      <c r="M2415" s="4">
        <f t="shared" si="149"/>
        <v>0</v>
      </c>
      <c r="N2415" s="2">
        <f>SUMIF('Basin Emissions'!A:A,F2415,'Basin Emissions'!B:B)</f>
        <v>1897.7414753999999</v>
      </c>
      <c r="O2415" s="8">
        <f t="shared" si="150"/>
        <v>0</v>
      </c>
      <c r="P2415" s="7">
        <f>SUMIF('Tool Pneumatics CH4 VOC BTEX'!B:B,A2415,'Tool Pneumatics CH4 VOC BTEX'!F:F)</f>
        <v>3.5899999141693102</v>
      </c>
      <c r="Q2415" s="14">
        <f t="shared" si="151"/>
        <v>0</v>
      </c>
      <c r="R2415" s="16">
        <f>SUMIF('Tool Pneumatics CH4 VOC BTEX'!B:B,A2415,'Tool Pneumatics CH4 VOC BTEX'!H:H)*Q2415</f>
        <v>0</v>
      </c>
      <c r="S2415" s="16">
        <f>SUMIF('Tool Pneumatics CH4 VOC BTEX'!B:B,A2415,'Tool Pneumatics CH4 VOC BTEX'!J:J)*Q2415</f>
        <v>0</v>
      </c>
      <c r="T2415" s="16">
        <f>SUMIF('Tool Pneumatics CH4 VOC BTEX'!B:B,A2415,'Tool Pneumatics CH4 VOC BTEX'!L:L)*Q2415</f>
        <v>0</v>
      </c>
      <c r="U2415" s="16">
        <f>SUMIF('Tool Pneumatics CH4 VOC BTEX'!B:B,A2415,'Tool Pneumatics CH4 VOC BTEX'!N:N)*Q2415</f>
        <v>0</v>
      </c>
    </row>
    <row r="2416" spans="1:21" x14ac:dyDescent="0.25">
      <c r="A2416" s="1" t="s">
        <v>5499</v>
      </c>
      <c r="B2416" s="1" t="s">
        <v>1527</v>
      </c>
      <c r="C2416" s="1" t="s">
        <v>1910</v>
      </c>
      <c r="D2416" s="3" t="s">
        <v>2240</v>
      </c>
      <c r="E2416" s="3" t="s">
        <v>23961</v>
      </c>
      <c r="F2416" s="1" t="s">
        <v>2732</v>
      </c>
      <c r="G2416" s="1">
        <v>0</v>
      </c>
      <c r="H2416" s="1" t="s">
        <v>27474</v>
      </c>
      <c r="I2416" s="1">
        <v>0</v>
      </c>
      <c r="J2416" s="1" t="s">
        <v>27474</v>
      </c>
      <c r="K2416" s="1">
        <f t="shared" si="148"/>
        <v>0</v>
      </c>
      <c r="L2416" s="2">
        <f>SUMIFS('Basin Total Well Counts'!B:B,'Basin Total Well Counts'!A:A,F2416)</f>
        <v>0</v>
      </c>
      <c r="M2416" s="4">
        <f t="shared" si="149"/>
        <v>0</v>
      </c>
      <c r="N2416" s="2">
        <f>SUMIF('Basin Emissions'!A:A,F2416,'Basin Emissions'!B:B)</f>
        <v>22.899069699999998</v>
      </c>
      <c r="O2416" s="8">
        <f t="shared" si="150"/>
        <v>0</v>
      </c>
      <c r="P2416" s="7">
        <f>SUMIF('Tool Pneumatics CH4 VOC BTEX'!B:B,A2416,'Tool Pneumatics CH4 VOC BTEX'!F:F)</f>
        <v>3.5899999141693102</v>
      </c>
      <c r="Q2416" s="14">
        <f t="shared" si="151"/>
        <v>0</v>
      </c>
      <c r="R2416" s="16">
        <f>SUMIF('Tool Pneumatics CH4 VOC BTEX'!B:B,A2416,'Tool Pneumatics CH4 VOC BTEX'!H:H)*Q2416</f>
        <v>0</v>
      </c>
      <c r="S2416" s="16">
        <f>SUMIF('Tool Pneumatics CH4 VOC BTEX'!B:B,A2416,'Tool Pneumatics CH4 VOC BTEX'!J:J)*Q2416</f>
        <v>0</v>
      </c>
      <c r="T2416" s="16">
        <f>SUMIF('Tool Pneumatics CH4 VOC BTEX'!B:B,A2416,'Tool Pneumatics CH4 VOC BTEX'!L:L)*Q2416</f>
        <v>0</v>
      </c>
      <c r="U2416" s="16">
        <f>SUMIF('Tool Pneumatics CH4 VOC BTEX'!B:B,A2416,'Tool Pneumatics CH4 VOC BTEX'!N:N)*Q2416</f>
        <v>0</v>
      </c>
    </row>
    <row r="2417" spans="1:21" x14ac:dyDescent="0.25">
      <c r="A2417" s="1" t="s">
        <v>5500</v>
      </c>
      <c r="B2417" s="1" t="s">
        <v>1527</v>
      </c>
      <c r="C2417" s="1" t="s">
        <v>1679</v>
      </c>
      <c r="D2417" s="3" t="s">
        <v>2732</v>
      </c>
      <c r="E2417" s="3" t="s">
        <v>23961</v>
      </c>
      <c r="F2417" s="1" t="s">
        <v>2732</v>
      </c>
      <c r="G2417" s="1">
        <v>0</v>
      </c>
      <c r="H2417" s="1" t="s">
        <v>27474</v>
      </c>
      <c r="I2417" s="1">
        <v>0</v>
      </c>
      <c r="J2417" s="1" t="s">
        <v>27474</v>
      </c>
      <c r="K2417" s="1">
        <f t="shared" si="148"/>
        <v>0</v>
      </c>
      <c r="L2417" s="2">
        <f>SUMIFS('Basin Total Well Counts'!B:B,'Basin Total Well Counts'!A:A,F2417)</f>
        <v>0</v>
      </c>
      <c r="M2417" s="4">
        <f t="shared" si="149"/>
        <v>0</v>
      </c>
      <c r="N2417" s="2">
        <f>SUMIF('Basin Emissions'!A:A,F2417,'Basin Emissions'!B:B)</f>
        <v>22.899069699999998</v>
      </c>
      <c r="O2417" s="8">
        <f t="shared" si="150"/>
        <v>0</v>
      </c>
      <c r="P2417" s="7">
        <f>SUMIF('Tool Pneumatics CH4 VOC BTEX'!B:B,A2417,'Tool Pneumatics CH4 VOC BTEX'!F:F)</f>
        <v>3.5899999141693102</v>
      </c>
      <c r="Q2417" s="14">
        <f t="shared" si="151"/>
        <v>0</v>
      </c>
      <c r="R2417" s="16">
        <f>SUMIF('Tool Pneumatics CH4 VOC BTEX'!B:B,A2417,'Tool Pneumatics CH4 VOC BTEX'!H:H)*Q2417</f>
        <v>0</v>
      </c>
      <c r="S2417" s="16">
        <f>SUMIF('Tool Pneumatics CH4 VOC BTEX'!B:B,A2417,'Tool Pneumatics CH4 VOC BTEX'!J:J)*Q2417</f>
        <v>0</v>
      </c>
      <c r="T2417" s="16">
        <f>SUMIF('Tool Pneumatics CH4 VOC BTEX'!B:B,A2417,'Tool Pneumatics CH4 VOC BTEX'!L:L)*Q2417</f>
        <v>0</v>
      </c>
      <c r="U2417" s="16">
        <f>SUMIF('Tool Pneumatics CH4 VOC BTEX'!B:B,A2417,'Tool Pneumatics CH4 VOC BTEX'!N:N)*Q2417</f>
        <v>0</v>
      </c>
    </row>
    <row r="2418" spans="1:21" x14ac:dyDescent="0.25">
      <c r="A2418" s="1" t="s">
        <v>5501</v>
      </c>
      <c r="B2418" s="1" t="s">
        <v>1527</v>
      </c>
      <c r="C2418" s="1" t="s">
        <v>1772</v>
      </c>
      <c r="D2418" s="3" t="s">
        <v>2240</v>
      </c>
      <c r="E2418" s="3" t="s">
        <v>23961</v>
      </c>
      <c r="F2418" s="1" t="s">
        <v>2240</v>
      </c>
      <c r="G2418" s="1">
        <v>0</v>
      </c>
      <c r="H2418" s="1" t="s">
        <v>27474</v>
      </c>
      <c r="I2418" s="1">
        <v>0</v>
      </c>
      <c r="J2418" s="1" t="s">
        <v>27474</v>
      </c>
      <c r="K2418" s="1">
        <f t="shared" si="148"/>
        <v>0</v>
      </c>
      <c r="L2418" s="2">
        <f>SUMIFS('Basin Total Well Counts'!B:B,'Basin Total Well Counts'!A:A,F2418)</f>
        <v>0</v>
      </c>
      <c r="M2418" s="4">
        <f t="shared" si="149"/>
        <v>0</v>
      </c>
      <c r="N2418" s="2">
        <f>SUMIF('Basin Emissions'!A:A,F2418,'Basin Emissions'!B:B)</f>
        <v>1897.7414753999999</v>
      </c>
      <c r="O2418" s="8">
        <f t="shared" si="150"/>
        <v>0</v>
      </c>
      <c r="P2418" s="7">
        <f>SUMIF('Tool Pneumatics CH4 VOC BTEX'!B:B,A2418,'Tool Pneumatics CH4 VOC BTEX'!F:F)</f>
        <v>3.5899999141693102</v>
      </c>
      <c r="Q2418" s="14">
        <f t="shared" si="151"/>
        <v>0</v>
      </c>
      <c r="R2418" s="16">
        <f>SUMIF('Tool Pneumatics CH4 VOC BTEX'!B:B,A2418,'Tool Pneumatics CH4 VOC BTEX'!H:H)*Q2418</f>
        <v>0</v>
      </c>
      <c r="S2418" s="16">
        <f>SUMIF('Tool Pneumatics CH4 VOC BTEX'!B:B,A2418,'Tool Pneumatics CH4 VOC BTEX'!J:J)*Q2418</f>
        <v>0</v>
      </c>
      <c r="T2418" s="16">
        <f>SUMIF('Tool Pneumatics CH4 VOC BTEX'!B:B,A2418,'Tool Pneumatics CH4 VOC BTEX'!L:L)*Q2418</f>
        <v>0</v>
      </c>
      <c r="U2418" s="16">
        <f>SUMIF('Tool Pneumatics CH4 VOC BTEX'!B:B,A2418,'Tool Pneumatics CH4 VOC BTEX'!N:N)*Q2418</f>
        <v>0</v>
      </c>
    </row>
    <row r="2419" spans="1:21" x14ac:dyDescent="0.25">
      <c r="A2419" s="1" t="s">
        <v>5502</v>
      </c>
      <c r="B2419" s="1" t="s">
        <v>1527</v>
      </c>
      <c r="C2419" s="1" t="s">
        <v>1828</v>
      </c>
      <c r="D2419" s="3" t="s">
        <v>2240</v>
      </c>
      <c r="E2419" s="3" t="s">
        <v>23961</v>
      </c>
      <c r="F2419" s="1" t="s">
        <v>2240</v>
      </c>
      <c r="G2419" s="1">
        <v>0</v>
      </c>
      <c r="H2419" s="1" t="s">
        <v>27474</v>
      </c>
      <c r="I2419" s="1">
        <v>0</v>
      </c>
      <c r="J2419" s="1" t="s">
        <v>27474</v>
      </c>
      <c r="K2419" s="1">
        <f t="shared" si="148"/>
        <v>0</v>
      </c>
      <c r="L2419" s="2">
        <f>SUMIFS('Basin Total Well Counts'!B:B,'Basin Total Well Counts'!A:A,F2419)</f>
        <v>0</v>
      </c>
      <c r="M2419" s="4">
        <f t="shared" si="149"/>
        <v>0</v>
      </c>
      <c r="N2419" s="2">
        <f>SUMIF('Basin Emissions'!A:A,F2419,'Basin Emissions'!B:B)</f>
        <v>1897.7414753999999</v>
      </c>
      <c r="O2419" s="8">
        <f t="shared" si="150"/>
        <v>0</v>
      </c>
      <c r="P2419" s="7">
        <f>SUMIF('Tool Pneumatics CH4 VOC BTEX'!B:B,A2419,'Tool Pneumatics CH4 VOC BTEX'!F:F)</f>
        <v>3.5899999141693102</v>
      </c>
      <c r="Q2419" s="14">
        <f t="shared" si="151"/>
        <v>0</v>
      </c>
      <c r="R2419" s="16">
        <f>SUMIF('Tool Pneumatics CH4 VOC BTEX'!B:B,A2419,'Tool Pneumatics CH4 VOC BTEX'!H:H)*Q2419</f>
        <v>0</v>
      </c>
      <c r="S2419" s="16">
        <f>SUMIF('Tool Pneumatics CH4 VOC BTEX'!B:B,A2419,'Tool Pneumatics CH4 VOC BTEX'!J:J)*Q2419</f>
        <v>0</v>
      </c>
      <c r="T2419" s="16">
        <f>SUMIF('Tool Pneumatics CH4 VOC BTEX'!B:B,A2419,'Tool Pneumatics CH4 VOC BTEX'!L:L)*Q2419</f>
        <v>0</v>
      </c>
      <c r="U2419" s="16">
        <f>SUMIF('Tool Pneumatics CH4 VOC BTEX'!B:B,A2419,'Tool Pneumatics CH4 VOC BTEX'!N:N)*Q2419</f>
        <v>0</v>
      </c>
    </row>
    <row r="2420" spans="1:21" x14ac:dyDescent="0.25">
      <c r="A2420" s="1" t="s">
        <v>5503</v>
      </c>
      <c r="B2420" s="1" t="s">
        <v>1527</v>
      </c>
      <c r="C2420" s="1" t="s">
        <v>5504</v>
      </c>
      <c r="D2420" s="3" t="s">
        <v>2240</v>
      </c>
      <c r="E2420" s="3" t="s">
        <v>23961</v>
      </c>
      <c r="F2420" s="1" t="s">
        <v>2732</v>
      </c>
      <c r="G2420" s="1">
        <v>0</v>
      </c>
      <c r="H2420" s="1" t="s">
        <v>27474</v>
      </c>
      <c r="I2420" s="1">
        <v>0</v>
      </c>
      <c r="J2420" s="1" t="s">
        <v>27474</v>
      </c>
      <c r="K2420" s="1">
        <f t="shared" si="148"/>
        <v>0</v>
      </c>
      <c r="L2420" s="2">
        <f>SUMIFS('Basin Total Well Counts'!B:B,'Basin Total Well Counts'!A:A,F2420)</f>
        <v>0</v>
      </c>
      <c r="M2420" s="4">
        <f t="shared" si="149"/>
        <v>0</v>
      </c>
      <c r="N2420" s="2">
        <f>SUMIF('Basin Emissions'!A:A,F2420,'Basin Emissions'!B:B)</f>
        <v>22.899069699999998</v>
      </c>
      <c r="O2420" s="8">
        <f t="shared" si="150"/>
        <v>0</v>
      </c>
      <c r="P2420" s="7">
        <f>SUMIF('Tool Pneumatics CH4 VOC BTEX'!B:B,A2420,'Tool Pneumatics CH4 VOC BTEX'!F:F)</f>
        <v>3.5899999141693102</v>
      </c>
      <c r="Q2420" s="14">
        <f t="shared" si="151"/>
        <v>0</v>
      </c>
      <c r="R2420" s="16">
        <f>SUMIF('Tool Pneumatics CH4 VOC BTEX'!B:B,A2420,'Tool Pneumatics CH4 VOC BTEX'!H:H)*Q2420</f>
        <v>0</v>
      </c>
      <c r="S2420" s="16">
        <f>SUMIF('Tool Pneumatics CH4 VOC BTEX'!B:B,A2420,'Tool Pneumatics CH4 VOC BTEX'!J:J)*Q2420</f>
        <v>0</v>
      </c>
      <c r="T2420" s="16">
        <f>SUMIF('Tool Pneumatics CH4 VOC BTEX'!B:B,A2420,'Tool Pneumatics CH4 VOC BTEX'!L:L)*Q2420</f>
        <v>0</v>
      </c>
      <c r="U2420" s="16">
        <f>SUMIF('Tool Pneumatics CH4 VOC BTEX'!B:B,A2420,'Tool Pneumatics CH4 VOC BTEX'!N:N)*Q2420</f>
        <v>0</v>
      </c>
    </row>
    <row r="2421" spans="1:21" x14ac:dyDescent="0.25">
      <c r="A2421" s="1" t="s">
        <v>5505</v>
      </c>
      <c r="B2421" s="1" t="s">
        <v>1527</v>
      </c>
      <c r="C2421" s="1" t="s">
        <v>5506</v>
      </c>
      <c r="D2421" s="3" t="s">
        <v>2240</v>
      </c>
      <c r="E2421" s="3" t="s">
        <v>23961</v>
      </c>
      <c r="F2421" s="1" t="s">
        <v>2732</v>
      </c>
      <c r="G2421" s="1">
        <v>0</v>
      </c>
      <c r="H2421" s="1" t="s">
        <v>27474</v>
      </c>
      <c r="I2421" s="1">
        <v>0</v>
      </c>
      <c r="J2421" s="1" t="s">
        <v>27474</v>
      </c>
      <c r="K2421" s="1">
        <f t="shared" si="148"/>
        <v>0</v>
      </c>
      <c r="L2421" s="2">
        <f>SUMIFS('Basin Total Well Counts'!B:B,'Basin Total Well Counts'!A:A,F2421)</f>
        <v>0</v>
      </c>
      <c r="M2421" s="4">
        <f t="shared" si="149"/>
        <v>0</v>
      </c>
      <c r="N2421" s="2">
        <f>SUMIF('Basin Emissions'!A:A,F2421,'Basin Emissions'!B:B)</f>
        <v>22.899069699999998</v>
      </c>
      <c r="O2421" s="8">
        <f t="shared" si="150"/>
        <v>0</v>
      </c>
      <c r="P2421" s="7">
        <f>SUMIF('Tool Pneumatics CH4 VOC BTEX'!B:B,A2421,'Tool Pneumatics CH4 VOC BTEX'!F:F)</f>
        <v>3.5899999141693102</v>
      </c>
      <c r="Q2421" s="14">
        <f t="shared" si="151"/>
        <v>0</v>
      </c>
      <c r="R2421" s="16">
        <f>SUMIF('Tool Pneumatics CH4 VOC BTEX'!B:B,A2421,'Tool Pneumatics CH4 VOC BTEX'!H:H)*Q2421</f>
        <v>0</v>
      </c>
      <c r="S2421" s="16">
        <f>SUMIF('Tool Pneumatics CH4 VOC BTEX'!B:B,A2421,'Tool Pneumatics CH4 VOC BTEX'!J:J)*Q2421</f>
        <v>0</v>
      </c>
      <c r="T2421" s="16">
        <f>SUMIF('Tool Pneumatics CH4 VOC BTEX'!B:B,A2421,'Tool Pneumatics CH4 VOC BTEX'!L:L)*Q2421</f>
        <v>0</v>
      </c>
      <c r="U2421" s="16">
        <f>SUMIF('Tool Pneumatics CH4 VOC BTEX'!B:B,A2421,'Tool Pneumatics CH4 VOC BTEX'!N:N)*Q2421</f>
        <v>0</v>
      </c>
    </row>
    <row r="2422" spans="1:21" x14ac:dyDescent="0.25">
      <c r="A2422" s="1" t="s">
        <v>5507</v>
      </c>
      <c r="B2422" s="1" t="s">
        <v>1527</v>
      </c>
      <c r="C2422" s="1" t="s">
        <v>1526</v>
      </c>
      <c r="D2422" s="3" t="s">
        <v>2240</v>
      </c>
      <c r="E2422" s="3" t="s">
        <v>23961</v>
      </c>
      <c r="F2422" s="1" t="s">
        <v>2732</v>
      </c>
      <c r="G2422" s="1">
        <v>0</v>
      </c>
      <c r="H2422" s="1" t="s">
        <v>27474</v>
      </c>
      <c r="I2422" s="1">
        <v>0</v>
      </c>
      <c r="J2422" s="1" t="s">
        <v>27474</v>
      </c>
      <c r="K2422" s="1">
        <f t="shared" si="148"/>
        <v>0</v>
      </c>
      <c r="L2422" s="2">
        <f>SUMIFS('Basin Total Well Counts'!B:B,'Basin Total Well Counts'!A:A,F2422)</f>
        <v>0</v>
      </c>
      <c r="M2422" s="4">
        <f t="shared" si="149"/>
        <v>0</v>
      </c>
      <c r="N2422" s="2">
        <f>SUMIF('Basin Emissions'!A:A,F2422,'Basin Emissions'!B:B)</f>
        <v>22.899069699999998</v>
      </c>
      <c r="O2422" s="8">
        <f t="shared" si="150"/>
        <v>0</v>
      </c>
      <c r="P2422" s="7">
        <f>SUMIF('Tool Pneumatics CH4 VOC BTEX'!B:B,A2422,'Tool Pneumatics CH4 VOC BTEX'!F:F)</f>
        <v>3.5899999141693102</v>
      </c>
      <c r="Q2422" s="14">
        <f t="shared" si="151"/>
        <v>0</v>
      </c>
      <c r="R2422" s="16">
        <f>SUMIF('Tool Pneumatics CH4 VOC BTEX'!B:B,A2422,'Tool Pneumatics CH4 VOC BTEX'!H:H)*Q2422</f>
        <v>0</v>
      </c>
      <c r="S2422" s="16">
        <f>SUMIF('Tool Pneumatics CH4 VOC BTEX'!B:B,A2422,'Tool Pneumatics CH4 VOC BTEX'!J:J)*Q2422</f>
        <v>0</v>
      </c>
      <c r="T2422" s="16">
        <f>SUMIF('Tool Pneumatics CH4 VOC BTEX'!B:B,A2422,'Tool Pneumatics CH4 VOC BTEX'!L:L)*Q2422</f>
        <v>0</v>
      </c>
      <c r="U2422" s="16">
        <f>SUMIF('Tool Pneumatics CH4 VOC BTEX'!B:B,A2422,'Tool Pneumatics CH4 VOC BTEX'!N:N)*Q2422</f>
        <v>0</v>
      </c>
    </row>
    <row r="2423" spans="1:21" x14ac:dyDescent="0.25">
      <c r="A2423" s="1" t="s">
        <v>5508</v>
      </c>
      <c r="B2423" s="1" t="s">
        <v>1527</v>
      </c>
      <c r="C2423" s="1" t="s">
        <v>1604</v>
      </c>
      <c r="D2423" s="3" t="s">
        <v>1015</v>
      </c>
      <c r="E2423" s="3" t="s">
        <v>23961</v>
      </c>
      <c r="F2423" s="1" t="s">
        <v>2240</v>
      </c>
      <c r="G2423" s="1">
        <v>0</v>
      </c>
      <c r="H2423" s="1" t="s">
        <v>27474</v>
      </c>
      <c r="I2423" s="1">
        <v>0</v>
      </c>
      <c r="J2423" s="1" t="s">
        <v>27474</v>
      </c>
      <c r="K2423" s="1">
        <f t="shared" si="148"/>
        <v>0</v>
      </c>
      <c r="L2423" s="2">
        <f>SUMIFS('Basin Total Well Counts'!B:B,'Basin Total Well Counts'!A:A,F2423)</f>
        <v>0</v>
      </c>
      <c r="M2423" s="4">
        <f t="shared" si="149"/>
        <v>0</v>
      </c>
      <c r="N2423" s="2">
        <f>SUMIF('Basin Emissions'!A:A,F2423,'Basin Emissions'!B:B)</f>
        <v>1897.7414753999999</v>
      </c>
      <c r="O2423" s="8">
        <f t="shared" si="150"/>
        <v>0</v>
      </c>
      <c r="P2423" s="7">
        <f>SUMIF('Tool Pneumatics CH4 VOC BTEX'!B:B,A2423,'Tool Pneumatics CH4 VOC BTEX'!F:F)</f>
        <v>3.5899999141693102</v>
      </c>
      <c r="Q2423" s="14">
        <f t="shared" si="151"/>
        <v>0</v>
      </c>
      <c r="R2423" s="16">
        <f>SUMIF('Tool Pneumatics CH4 VOC BTEX'!B:B,A2423,'Tool Pneumatics CH4 VOC BTEX'!H:H)*Q2423</f>
        <v>0</v>
      </c>
      <c r="S2423" s="16">
        <f>SUMIF('Tool Pneumatics CH4 VOC BTEX'!B:B,A2423,'Tool Pneumatics CH4 VOC BTEX'!J:J)*Q2423</f>
        <v>0</v>
      </c>
      <c r="T2423" s="16">
        <f>SUMIF('Tool Pneumatics CH4 VOC BTEX'!B:B,A2423,'Tool Pneumatics CH4 VOC BTEX'!L:L)*Q2423</f>
        <v>0</v>
      </c>
      <c r="U2423" s="16">
        <f>SUMIF('Tool Pneumatics CH4 VOC BTEX'!B:B,A2423,'Tool Pneumatics CH4 VOC BTEX'!N:N)*Q2423</f>
        <v>0</v>
      </c>
    </row>
    <row r="2424" spans="1:21" x14ac:dyDescent="0.25">
      <c r="A2424" s="1" t="s">
        <v>5509</v>
      </c>
      <c r="B2424" s="1" t="s">
        <v>1527</v>
      </c>
      <c r="C2424" s="1" t="s">
        <v>1669</v>
      </c>
      <c r="D2424" s="3" t="s">
        <v>1015</v>
      </c>
      <c r="E2424" s="3" t="s">
        <v>23961</v>
      </c>
      <c r="F2424" s="1" t="s">
        <v>2240</v>
      </c>
      <c r="G2424" s="1">
        <v>0</v>
      </c>
      <c r="H2424" s="1" t="s">
        <v>27474</v>
      </c>
      <c r="I2424" s="1">
        <v>0</v>
      </c>
      <c r="J2424" s="1" t="s">
        <v>27474</v>
      </c>
      <c r="K2424" s="1">
        <f t="shared" si="148"/>
        <v>0</v>
      </c>
      <c r="L2424" s="2">
        <f>SUMIFS('Basin Total Well Counts'!B:B,'Basin Total Well Counts'!A:A,F2424)</f>
        <v>0</v>
      </c>
      <c r="M2424" s="4">
        <f t="shared" si="149"/>
        <v>0</v>
      </c>
      <c r="N2424" s="2">
        <f>SUMIF('Basin Emissions'!A:A,F2424,'Basin Emissions'!B:B)</f>
        <v>1897.7414753999999</v>
      </c>
      <c r="O2424" s="8">
        <f t="shared" si="150"/>
        <v>0</v>
      </c>
      <c r="P2424" s="7">
        <f>SUMIF('Tool Pneumatics CH4 VOC BTEX'!B:B,A2424,'Tool Pneumatics CH4 VOC BTEX'!F:F)</f>
        <v>3.5899999141693102</v>
      </c>
      <c r="Q2424" s="14">
        <f t="shared" si="151"/>
        <v>0</v>
      </c>
      <c r="R2424" s="16">
        <f>SUMIF('Tool Pneumatics CH4 VOC BTEX'!B:B,A2424,'Tool Pneumatics CH4 VOC BTEX'!H:H)*Q2424</f>
        <v>0</v>
      </c>
      <c r="S2424" s="16">
        <f>SUMIF('Tool Pneumatics CH4 VOC BTEX'!B:B,A2424,'Tool Pneumatics CH4 VOC BTEX'!J:J)*Q2424</f>
        <v>0</v>
      </c>
      <c r="T2424" s="16">
        <f>SUMIF('Tool Pneumatics CH4 VOC BTEX'!B:B,A2424,'Tool Pneumatics CH4 VOC BTEX'!L:L)*Q2424</f>
        <v>0</v>
      </c>
      <c r="U2424" s="16">
        <f>SUMIF('Tool Pneumatics CH4 VOC BTEX'!B:B,A2424,'Tool Pneumatics CH4 VOC BTEX'!N:N)*Q2424</f>
        <v>0</v>
      </c>
    </row>
    <row r="2425" spans="1:21" x14ac:dyDescent="0.25">
      <c r="A2425" s="1" t="s">
        <v>5510</v>
      </c>
      <c r="B2425" s="1" t="s">
        <v>1527</v>
      </c>
      <c r="C2425" s="1" t="s">
        <v>2952</v>
      </c>
      <c r="D2425" s="3" t="s">
        <v>2732</v>
      </c>
      <c r="E2425" s="3" t="s">
        <v>23961</v>
      </c>
      <c r="F2425" s="1" t="s">
        <v>2240</v>
      </c>
      <c r="G2425" s="1">
        <v>0</v>
      </c>
      <c r="H2425" s="1" t="s">
        <v>27474</v>
      </c>
      <c r="I2425" s="1">
        <v>0</v>
      </c>
      <c r="J2425" s="1" t="s">
        <v>27474</v>
      </c>
      <c r="K2425" s="1">
        <f t="shared" si="148"/>
        <v>0</v>
      </c>
      <c r="L2425" s="2">
        <f>SUMIFS('Basin Total Well Counts'!B:B,'Basin Total Well Counts'!A:A,F2425)</f>
        <v>0</v>
      </c>
      <c r="M2425" s="4">
        <f t="shared" si="149"/>
        <v>0</v>
      </c>
      <c r="N2425" s="2">
        <f>SUMIF('Basin Emissions'!A:A,F2425,'Basin Emissions'!B:B)</f>
        <v>1897.7414753999999</v>
      </c>
      <c r="O2425" s="8">
        <f t="shared" si="150"/>
        <v>0</v>
      </c>
      <c r="P2425" s="7">
        <f>SUMIF('Tool Pneumatics CH4 VOC BTEX'!B:B,A2425,'Tool Pneumatics CH4 VOC BTEX'!F:F)</f>
        <v>3.5899999141693102</v>
      </c>
      <c r="Q2425" s="14">
        <f t="shared" si="151"/>
        <v>0</v>
      </c>
      <c r="R2425" s="16">
        <f>SUMIF('Tool Pneumatics CH4 VOC BTEX'!B:B,A2425,'Tool Pneumatics CH4 VOC BTEX'!H:H)*Q2425</f>
        <v>0</v>
      </c>
      <c r="S2425" s="16">
        <f>SUMIF('Tool Pneumatics CH4 VOC BTEX'!B:B,A2425,'Tool Pneumatics CH4 VOC BTEX'!J:J)*Q2425</f>
        <v>0</v>
      </c>
      <c r="T2425" s="16">
        <f>SUMIF('Tool Pneumatics CH4 VOC BTEX'!B:B,A2425,'Tool Pneumatics CH4 VOC BTEX'!L:L)*Q2425</f>
        <v>0</v>
      </c>
      <c r="U2425" s="16">
        <f>SUMIF('Tool Pneumatics CH4 VOC BTEX'!B:B,A2425,'Tool Pneumatics CH4 VOC BTEX'!N:N)*Q2425</f>
        <v>0</v>
      </c>
    </row>
    <row r="2426" spans="1:21" x14ac:dyDescent="0.25">
      <c r="A2426" s="1" t="s">
        <v>5511</v>
      </c>
      <c r="B2426" s="1" t="s">
        <v>1527</v>
      </c>
      <c r="C2426" s="1" t="s">
        <v>1585</v>
      </c>
      <c r="D2426" s="3" t="s">
        <v>2240</v>
      </c>
      <c r="E2426" s="3" t="s">
        <v>23961</v>
      </c>
      <c r="F2426" s="1" t="s">
        <v>2732</v>
      </c>
      <c r="G2426" s="1">
        <v>0</v>
      </c>
      <c r="H2426" s="1" t="s">
        <v>27474</v>
      </c>
      <c r="I2426" s="1">
        <v>0</v>
      </c>
      <c r="J2426" s="1" t="s">
        <v>27474</v>
      </c>
      <c r="K2426" s="1">
        <f t="shared" si="148"/>
        <v>0</v>
      </c>
      <c r="L2426" s="2">
        <f>SUMIFS('Basin Total Well Counts'!B:B,'Basin Total Well Counts'!A:A,F2426)</f>
        <v>0</v>
      </c>
      <c r="M2426" s="4">
        <f t="shared" si="149"/>
        <v>0</v>
      </c>
      <c r="N2426" s="2">
        <f>SUMIF('Basin Emissions'!A:A,F2426,'Basin Emissions'!B:B)</f>
        <v>22.899069699999998</v>
      </c>
      <c r="O2426" s="8">
        <f t="shared" si="150"/>
        <v>0</v>
      </c>
      <c r="P2426" s="7">
        <f>SUMIF('Tool Pneumatics CH4 VOC BTEX'!B:B,A2426,'Tool Pneumatics CH4 VOC BTEX'!F:F)</f>
        <v>3.5899999141693102</v>
      </c>
      <c r="Q2426" s="14">
        <f t="shared" si="151"/>
        <v>0</v>
      </c>
      <c r="R2426" s="16">
        <f>SUMIF('Tool Pneumatics CH4 VOC BTEX'!B:B,A2426,'Tool Pneumatics CH4 VOC BTEX'!H:H)*Q2426</f>
        <v>0</v>
      </c>
      <c r="S2426" s="16">
        <f>SUMIF('Tool Pneumatics CH4 VOC BTEX'!B:B,A2426,'Tool Pneumatics CH4 VOC BTEX'!J:J)*Q2426</f>
        <v>0</v>
      </c>
      <c r="T2426" s="16">
        <f>SUMIF('Tool Pneumatics CH4 VOC BTEX'!B:B,A2426,'Tool Pneumatics CH4 VOC BTEX'!L:L)*Q2426</f>
        <v>0</v>
      </c>
      <c r="U2426" s="16">
        <f>SUMIF('Tool Pneumatics CH4 VOC BTEX'!B:B,A2426,'Tool Pneumatics CH4 VOC BTEX'!N:N)*Q2426</f>
        <v>0</v>
      </c>
    </row>
    <row r="2427" spans="1:21" x14ac:dyDescent="0.25">
      <c r="A2427" s="1" t="s">
        <v>5512</v>
      </c>
      <c r="B2427" s="1" t="s">
        <v>1527</v>
      </c>
      <c r="C2427" s="1" t="s">
        <v>1540</v>
      </c>
      <c r="D2427" s="3" t="s">
        <v>2240</v>
      </c>
      <c r="E2427" s="3" t="s">
        <v>23961</v>
      </c>
      <c r="F2427" s="1" t="s">
        <v>2732</v>
      </c>
      <c r="G2427" s="1">
        <v>0</v>
      </c>
      <c r="H2427" s="1" t="s">
        <v>27474</v>
      </c>
      <c r="I2427" s="1">
        <v>0</v>
      </c>
      <c r="J2427" s="1" t="s">
        <v>27474</v>
      </c>
      <c r="K2427" s="1">
        <f t="shared" si="148"/>
        <v>0</v>
      </c>
      <c r="L2427" s="2">
        <f>SUMIFS('Basin Total Well Counts'!B:B,'Basin Total Well Counts'!A:A,F2427)</f>
        <v>0</v>
      </c>
      <c r="M2427" s="4">
        <f t="shared" si="149"/>
        <v>0</v>
      </c>
      <c r="N2427" s="2">
        <f>SUMIF('Basin Emissions'!A:A,F2427,'Basin Emissions'!B:B)</f>
        <v>22.899069699999998</v>
      </c>
      <c r="O2427" s="8">
        <f t="shared" si="150"/>
        <v>0</v>
      </c>
      <c r="P2427" s="7">
        <f>SUMIF('Tool Pneumatics CH4 VOC BTEX'!B:B,A2427,'Tool Pneumatics CH4 VOC BTEX'!F:F)</f>
        <v>3.5899999141693102</v>
      </c>
      <c r="Q2427" s="14">
        <f t="shared" si="151"/>
        <v>0</v>
      </c>
      <c r="R2427" s="16">
        <f>SUMIF('Tool Pneumatics CH4 VOC BTEX'!B:B,A2427,'Tool Pneumatics CH4 VOC BTEX'!H:H)*Q2427</f>
        <v>0</v>
      </c>
      <c r="S2427" s="16">
        <f>SUMIF('Tool Pneumatics CH4 VOC BTEX'!B:B,A2427,'Tool Pneumatics CH4 VOC BTEX'!J:J)*Q2427</f>
        <v>0</v>
      </c>
      <c r="T2427" s="16">
        <f>SUMIF('Tool Pneumatics CH4 VOC BTEX'!B:B,A2427,'Tool Pneumatics CH4 VOC BTEX'!L:L)*Q2427</f>
        <v>0</v>
      </c>
      <c r="U2427" s="16">
        <f>SUMIF('Tool Pneumatics CH4 VOC BTEX'!B:B,A2427,'Tool Pneumatics CH4 VOC BTEX'!N:N)*Q2427</f>
        <v>0</v>
      </c>
    </row>
    <row r="2428" spans="1:21" x14ac:dyDescent="0.25">
      <c r="A2428" s="1" t="s">
        <v>5513</v>
      </c>
      <c r="B2428" s="1" t="s">
        <v>1527</v>
      </c>
      <c r="C2428" s="1" t="s">
        <v>5514</v>
      </c>
      <c r="D2428" s="3" t="s">
        <v>2240</v>
      </c>
      <c r="E2428" s="3" t="s">
        <v>23961</v>
      </c>
      <c r="F2428" s="1" t="s">
        <v>2240</v>
      </c>
      <c r="G2428" s="1">
        <v>0</v>
      </c>
      <c r="H2428" s="1" t="s">
        <v>27474</v>
      </c>
      <c r="I2428" s="1">
        <v>0</v>
      </c>
      <c r="J2428" s="1" t="s">
        <v>27474</v>
      </c>
      <c r="K2428" s="1">
        <f t="shared" si="148"/>
        <v>0</v>
      </c>
      <c r="L2428" s="2">
        <f>SUMIFS('Basin Total Well Counts'!B:B,'Basin Total Well Counts'!A:A,F2428)</f>
        <v>0</v>
      </c>
      <c r="M2428" s="4">
        <f t="shared" si="149"/>
        <v>0</v>
      </c>
      <c r="N2428" s="2">
        <f>SUMIF('Basin Emissions'!A:A,F2428,'Basin Emissions'!B:B)</f>
        <v>1897.7414753999999</v>
      </c>
      <c r="O2428" s="8">
        <f t="shared" si="150"/>
        <v>0</v>
      </c>
      <c r="P2428" s="7">
        <f>SUMIF('Tool Pneumatics CH4 VOC BTEX'!B:B,A2428,'Tool Pneumatics CH4 VOC BTEX'!F:F)</f>
        <v>3.5899999141693102</v>
      </c>
      <c r="Q2428" s="14">
        <f t="shared" si="151"/>
        <v>0</v>
      </c>
      <c r="R2428" s="16">
        <f>SUMIF('Tool Pneumatics CH4 VOC BTEX'!B:B,A2428,'Tool Pneumatics CH4 VOC BTEX'!H:H)*Q2428</f>
        <v>0</v>
      </c>
      <c r="S2428" s="16">
        <f>SUMIF('Tool Pneumatics CH4 VOC BTEX'!B:B,A2428,'Tool Pneumatics CH4 VOC BTEX'!J:J)*Q2428</f>
        <v>0</v>
      </c>
      <c r="T2428" s="16">
        <f>SUMIF('Tool Pneumatics CH4 VOC BTEX'!B:B,A2428,'Tool Pneumatics CH4 VOC BTEX'!L:L)*Q2428</f>
        <v>0</v>
      </c>
      <c r="U2428" s="16">
        <f>SUMIF('Tool Pneumatics CH4 VOC BTEX'!B:B,A2428,'Tool Pneumatics CH4 VOC BTEX'!N:N)*Q2428</f>
        <v>0</v>
      </c>
    </row>
    <row r="2429" spans="1:21" x14ac:dyDescent="0.25">
      <c r="A2429" s="1" t="s">
        <v>5515</v>
      </c>
      <c r="B2429" s="1" t="s">
        <v>1527</v>
      </c>
      <c r="C2429" s="1" t="s">
        <v>1599</v>
      </c>
      <c r="D2429" s="3" t="s">
        <v>2240</v>
      </c>
      <c r="E2429" s="3" t="s">
        <v>23961</v>
      </c>
      <c r="F2429" s="1" t="s">
        <v>2732</v>
      </c>
      <c r="G2429" s="1">
        <v>0</v>
      </c>
      <c r="H2429" s="1" t="s">
        <v>27474</v>
      </c>
      <c r="I2429" s="1">
        <v>0</v>
      </c>
      <c r="J2429" s="1" t="s">
        <v>27474</v>
      </c>
      <c r="K2429" s="1">
        <f t="shared" si="148"/>
        <v>0</v>
      </c>
      <c r="L2429" s="2">
        <f>SUMIFS('Basin Total Well Counts'!B:B,'Basin Total Well Counts'!A:A,F2429)</f>
        <v>0</v>
      </c>
      <c r="M2429" s="4">
        <f t="shared" si="149"/>
        <v>0</v>
      </c>
      <c r="N2429" s="2">
        <f>SUMIF('Basin Emissions'!A:A,F2429,'Basin Emissions'!B:B)</f>
        <v>22.899069699999998</v>
      </c>
      <c r="O2429" s="8">
        <f t="shared" si="150"/>
        <v>0</v>
      </c>
      <c r="P2429" s="7">
        <f>SUMIF('Tool Pneumatics CH4 VOC BTEX'!B:B,A2429,'Tool Pneumatics CH4 VOC BTEX'!F:F)</f>
        <v>3.5899999141693102</v>
      </c>
      <c r="Q2429" s="14">
        <f t="shared" si="151"/>
        <v>0</v>
      </c>
      <c r="R2429" s="16">
        <f>SUMIF('Tool Pneumatics CH4 VOC BTEX'!B:B,A2429,'Tool Pneumatics CH4 VOC BTEX'!H:H)*Q2429</f>
        <v>0</v>
      </c>
      <c r="S2429" s="16">
        <f>SUMIF('Tool Pneumatics CH4 VOC BTEX'!B:B,A2429,'Tool Pneumatics CH4 VOC BTEX'!J:J)*Q2429</f>
        <v>0</v>
      </c>
      <c r="T2429" s="16">
        <f>SUMIF('Tool Pneumatics CH4 VOC BTEX'!B:B,A2429,'Tool Pneumatics CH4 VOC BTEX'!L:L)*Q2429</f>
        <v>0</v>
      </c>
      <c r="U2429" s="16">
        <f>SUMIF('Tool Pneumatics CH4 VOC BTEX'!B:B,A2429,'Tool Pneumatics CH4 VOC BTEX'!N:N)*Q2429</f>
        <v>0</v>
      </c>
    </row>
    <row r="2430" spans="1:21" x14ac:dyDescent="0.25">
      <c r="A2430" s="1" t="s">
        <v>5516</v>
      </c>
      <c r="B2430" s="1" t="s">
        <v>1527</v>
      </c>
      <c r="C2430" s="1" t="s">
        <v>2055</v>
      </c>
      <c r="D2430" s="3" t="s">
        <v>2240</v>
      </c>
      <c r="E2430" s="3" t="s">
        <v>23961</v>
      </c>
      <c r="F2430" s="1" t="s">
        <v>2732</v>
      </c>
      <c r="G2430" s="1">
        <v>0</v>
      </c>
      <c r="H2430" s="1" t="s">
        <v>27474</v>
      </c>
      <c r="I2430" s="1">
        <v>0</v>
      </c>
      <c r="J2430" s="1" t="s">
        <v>27474</v>
      </c>
      <c r="K2430" s="1">
        <f t="shared" si="148"/>
        <v>0</v>
      </c>
      <c r="L2430" s="2">
        <f>SUMIFS('Basin Total Well Counts'!B:B,'Basin Total Well Counts'!A:A,F2430)</f>
        <v>0</v>
      </c>
      <c r="M2430" s="4">
        <f t="shared" si="149"/>
        <v>0</v>
      </c>
      <c r="N2430" s="2">
        <f>SUMIF('Basin Emissions'!A:A,F2430,'Basin Emissions'!B:B)</f>
        <v>22.899069699999998</v>
      </c>
      <c r="O2430" s="8">
        <f t="shared" si="150"/>
        <v>0</v>
      </c>
      <c r="P2430" s="7">
        <f>SUMIF('Tool Pneumatics CH4 VOC BTEX'!B:B,A2430,'Tool Pneumatics CH4 VOC BTEX'!F:F)</f>
        <v>3.5899999141693102</v>
      </c>
      <c r="Q2430" s="14">
        <f t="shared" si="151"/>
        <v>0</v>
      </c>
      <c r="R2430" s="16">
        <f>SUMIF('Tool Pneumatics CH4 VOC BTEX'!B:B,A2430,'Tool Pneumatics CH4 VOC BTEX'!H:H)*Q2430</f>
        <v>0</v>
      </c>
      <c r="S2430" s="16">
        <f>SUMIF('Tool Pneumatics CH4 VOC BTEX'!B:B,A2430,'Tool Pneumatics CH4 VOC BTEX'!J:J)*Q2430</f>
        <v>0</v>
      </c>
      <c r="T2430" s="16">
        <f>SUMIF('Tool Pneumatics CH4 VOC BTEX'!B:B,A2430,'Tool Pneumatics CH4 VOC BTEX'!L:L)*Q2430</f>
        <v>0</v>
      </c>
      <c r="U2430" s="16">
        <f>SUMIF('Tool Pneumatics CH4 VOC BTEX'!B:B,A2430,'Tool Pneumatics CH4 VOC BTEX'!N:N)*Q2430</f>
        <v>0</v>
      </c>
    </row>
    <row r="2431" spans="1:21" x14ac:dyDescent="0.25">
      <c r="A2431" s="1" t="s">
        <v>5517</v>
      </c>
      <c r="B2431" s="1" t="s">
        <v>1527</v>
      </c>
      <c r="C2431" s="1" t="s">
        <v>5518</v>
      </c>
      <c r="D2431" s="3" t="s">
        <v>2732</v>
      </c>
      <c r="E2431" s="3" t="s">
        <v>23961</v>
      </c>
      <c r="F2431" s="1" t="s">
        <v>2240</v>
      </c>
      <c r="G2431" s="1">
        <v>0</v>
      </c>
      <c r="H2431" s="1" t="s">
        <v>27474</v>
      </c>
      <c r="I2431" s="1">
        <v>0</v>
      </c>
      <c r="J2431" s="1" t="s">
        <v>27474</v>
      </c>
      <c r="K2431" s="1">
        <f t="shared" si="148"/>
        <v>0</v>
      </c>
      <c r="L2431" s="2">
        <f>SUMIFS('Basin Total Well Counts'!B:B,'Basin Total Well Counts'!A:A,F2431)</f>
        <v>0</v>
      </c>
      <c r="M2431" s="4">
        <f t="shared" si="149"/>
        <v>0</v>
      </c>
      <c r="N2431" s="2">
        <f>SUMIF('Basin Emissions'!A:A,F2431,'Basin Emissions'!B:B)</f>
        <v>1897.7414753999999</v>
      </c>
      <c r="O2431" s="8">
        <f t="shared" si="150"/>
        <v>0</v>
      </c>
      <c r="P2431" s="7">
        <f>SUMIF('Tool Pneumatics CH4 VOC BTEX'!B:B,A2431,'Tool Pneumatics CH4 VOC BTEX'!F:F)</f>
        <v>3.5899999141693102</v>
      </c>
      <c r="Q2431" s="14">
        <f t="shared" si="151"/>
        <v>0</v>
      </c>
      <c r="R2431" s="16">
        <f>SUMIF('Tool Pneumatics CH4 VOC BTEX'!B:B,A2431,'Tool Pneumatics CH4 VOC BTEX'!H:H)*Q2431</f>
        <v>0</v>
      </c>
      <c r="S2431" s="16">
        <f>SUMIF('Tool Pneumatics CH4 VOC BTEX'!B:B,A2431,'Tool Pneumatics CH4 VOC BTEX'!J:J)*Q2431</f>
        <v>0</v>
      </c>
      <c r="T2431" s="16">
        <f>SUMIF('Tool Pneumatics CH4 VOC BTEX'!B:B,A2431,'Tool Pneumatics CH4 VOC BTEX'!L:L)*Q2431</f>
        <v>0</v>
      </c>
      <c r="U2431" s="16">
        <f>SUMIF('Tool Pneumatics CH4 VOC BTEX'!B:B,A2431,'Tool Pneumatics CH4 VOC BTEX'!N:N)*Q2431</f>
        <v>0</v>
      </c>
    </row>
    <row r="2432" spans="1:21" x14ac:dyDescent="0.25">
      <c r="A2432" s="1" t="s">
        <v>5519</v>
      </c>
      <c r="B2432" s="1" t="s">
        <v>1527</v>
      </c>
      <c r="C2432" s="1" t="s">
        <v>2979</v>
      </c>
      <c r="D2432" s="3" t="s">
        <v>2732</v>
      </c>
      <c r="E2432" s="3" t="s">
        <v>23961</v>
      </c>
      <c r="F2432" s="1" t="s">
        <v>2240</v>
      </c>
      <c r="G2432" s="1">
        <v>0</v>
      </c>
      <c r="H2432" s="1" t="s">
        <v>27474</v>
      </c>
      <c r="I2432" s="1">
        <v>0</v>
      </c>
      <c r="J2432" s="1" t="s">
        <v>27474</v>
      </c>
      <c r="K2432" s="1">
        <f t="shared" si="148"/>
        <v>0</v>
      </c>
      <c r="L2432" s="2">
        <f>SUMIFS('Basin Total Well Counts'!B:B,'Basin Total Well Counts'!A:A,F2432)</f>
        <v>0</v>
      </c>
      <c r="M2432" s="4">
        <f t="shared" si="149"/>
        <v>0</v>
      </c>
      <c r="N2432" s="2">
        <f>SUMIF('Basin Emissions'!A:A,F2432,'Basin Emissions'!B:B)</f>
        <v>1897.7414753999999</v>
      </c>
      <c r="O2432" s="8">
        <f t="shared" si="150"/>
        <v>0</v>
      </c>
      <c r="P2432" s="7">
        <f>SUMIF('Tool Pneumatics CH4 VOC BTEX'!B:B,A2432,'Tool Pneumatics CH4 VOC BTEX'!F:F)</f>
        <v>3.5899999141693102</v>
      </c>
      <c r="Q2432" s="14">
        <f t="shared" si="151"/>
        <v>0</v>
      </c>
      <c r="R2432" s="16">
        <f>SUMIF('Tool Pneumatics CH4 VOC BTEX'!B:B,A2432,'Tool Pneumatics CH4 VOC BTEX'!H:H)*Q2432</f>
        <v>0</v>
      </c>
      <c r="S2432" s="16">
        <f>SUMIF('Tool Pneumatics CH4 VOC BTEX'!B:B,A2432,'Tool Pneumatics CH4 VOC BTEX'!J:J)*Q2432</f>
        <v>0</v>
      </c>
      <c r="T2432" s="16">
        <f>SUMIF('Tool Pneumatics CH4 VOC BTEX'!B:B,A2432,'Tool Pneumatics CH4 VOC BTEX'!L:L)*Q2432</f>
        <v>0</v>
      </c>
      <c r="U2432" s="16">
        <f>SUMIF('Tool Pneumatics CH4 VOC BTEX'!B:B,A2432,'Tool Pneumatics CH4 VOC BTEX'!N:N)*Q2432</f>
        <v>0</v>
      </c>
    </row>
    <row r="2433" spans="1:21" x14ac:dyDescent="0.25">
      <c r="A2433" s="1" t="s">
        <v>5520</v>
      </c>
      <c r="B2433" s="1" t="s">
        <v>1527</v>
      </c>
      <c r="C2433" s="1" t="s">
        <v>2114</v>
      </c>
      <c r="D2433" s="3" t="s">
        <v>2240</v>
      </c>
      <c r="E2433" s="3" t="s">
        <v>23961</v>
      </c>
      <c r="F2433" s="1" t="s">
        <v>2732</v>
      </c>
      <c r="G2433" s="1">
        <v>0</v>
      </c>
      <c r="H2433" s="1" t="s">
        <v>27474</v>
      </c>
      <c r="I2433" s="1">
        <v>0</v>
      </c>
      <c r="J2433" s="1" t="s">
        <v>27474</v>
      </c>
      <c r="K2433" s="1">
        <f t="shared" si="148"/>
        <v>0</v>
      </c>
      <c r="L2433" s="2">
        <f>SUMIFS('Basin Total Well Counts'!B:B,'Basin Total Well Counts'!A:A,F2433)</f>
        <v>0</v>
      </c>
      <c r="M2433" s="4">
        <f t="shared" si="149"/>
        <v>0</v>
      </c>
      <c r="N2433" s="2">
        <f>SUMIF('Basin Emissions'!A:A,F2433,'Basin Emissions'!B:B)</f>
        <v>22.899069699999998</v>
      </c>
      <c r="O2433" s="8">
        <f t="shared" si="150"/>
        <v>0</v>
      </c>
      <c r="P2433" s="7">
        <f>SUMIF('Tool Pneumatics CH4 VOC BTEX'!B:B,A2433,'Tool Pneumatics CH4 VOC BTEX'!F:F)</f>
        <v>3.5899999141693102</v>
      </c>
      <c r="Q2433" s="14">
        <f t="shared" si="151"/>
        <v>0</v>
      </c>
      <c r="R2433" s="16">
        <f>SUMIF('Tool Pneumatics CH4 VOC BTEX'!B:B,A2433,'Tool Pneumatics CH4 VOC BTEX'!H:H)*Q2433</f>
        <v>0</v>
      </c>
      <c r="S2433" s="16">
        <f>SUMIF('Tool Pneumatics CH4 VOC BTEX'!B:B,A2433,'Tool Pneumatics CH4 VOC BTEX'!J:J)*Q2433</f>
        <v>0</v>
      </c>
      <c r="T2433" s="16">
        <f>SUMIF('Tool Pneumatics CH4 VOC BTEX'!B:B,A2433,'Tool Pneumatics CH4 VOC BTEX'!L:L)*Q2433</f>
        <v>0</v>
      </c>
      <c r="U2433" s="16">
        <f>SUMIF('Tool Pneumatics CH4 VOC BTEX'!B:B,A2433,'Tool Pneumatics CH4 VOC BTEX'!N:N)*Q2433</f>
        <v>0</v>
      </c>
    </row>
    <row r="2434" spans="1:21" x14ac:dyDescent="0.25">
      <c r="A2434" s="1" t="s">
        <v>5521</v>
      </c>
      <c r="B2434" s="1" t="s">
        <v>1527</v>
      </c>
      <c r="C2434" s="1" t="s">
        <v>2298</v>
      </c>
      <c r="D2434" s="3" t="s">
        <v>1015</v>
      </c>
      <c r="E2434" s="3" t="s">
        <v>23961</v>
      </c>
      <c r="F2434" s="1" t="s">
        <v>2240</v>
      </c>
      <c r="G2434" s="1">
        <v>0</v>
      </c>
      <c r="H2434" s="1" t="s">
        <v>27474</v>
      </c>
      <c r="I2434" s="1">
        <v>0</v>
      </c>
      <c r="J2434" s="1" t="s">
        <v>27474</v>
      </c>
      <c r="K2434" s="1">
        <f t="shared" ref="K2434:K2497" si="152">+I2434+G2434</f>
        <v>0</v>
      </c>
      <c r="L2434" s="2">
        <f>SUMIFS('Basin Total Well Counts'!B:B,'Basin Total Well Counts'!A:A,F2434)</f>
        <v>0</v>
      </c>
      <c r="M2434" s="4">
        <f t="shared" ref="M2434:M2497" si="153">IFERROR(+K2434/L2434,0)</f>
        <v>0</v>
      </c>
      <c r="N2434" s="2">
        <f>SUMIF('Basin Emissions'!A:A,F2434,'Basin Emissions'!B:B)</f>
        <v>1897.7414753999999</v>
      </c>
      <c r="O2434" s="8">
        <f t="shared" ref="O2434:O2497" si="154">+N2434*M2434</f>
        <v>0</v>
      </c>
      <c r="P2434" s="7">
        <f>SUMIF('Tool Pneumatics CH4 VOC BTEX'!B:B,A2434,'Tool Pneumatics CH4 VOC BTEX'!F:F)</f>
        <v>3.5899999141693102</v>
      </c>
      <c r="Q2434" s="14">
        <f t="shared" ref="Q2434:Q2497" si="155">IFERROR(O2434/P2434,0)*(2204.6/2000)</f>
        <v>0</v>
      </c>
      <c r="R2434" s="16">
        <f>SUMIF('Tool Pneumatics CH4 VOC BTEX'!B:B,A2434,'Tool Pneumatics CH4 VOC BTEX'!H:H)*Q2434</f>
        <v>0</v>
      </c>
      <c r="S2434" s="16">
        <f>SUMIF('Tool Pneumatics CH4 VOC BTEX'!B:B,A2434,'Tool Pneumatics CH4 VOC BTEX'!J:J)*Q2434</f>
        <v>0</v>
      </c>
      <c r="T2434" s="16">
        <f>SUMIF('Tool Pneumatics CH4 VOC BTEX'!B:B,A2434,'Tool Pneumatics CH4 VOC BTEX'!L:L)*Q2434</f>
        <v>0</v>
      </c>
      <c r="U2434" s="16">
        <f>SUMIF('Tool Pneumatics CH4 VOC BTEX'!B:B,A2434,'Tool Pneumatics CH4 VOC BTEX'!N:N)*Q2434</f>
        <v>0</v>
      </c>
    </row>
    <row r="2435" spans="1:21" x14ac:dyDescent="0.25">
      <c r="A2435" s="1" t="s">
        <v>5522</v>
      </c>
      <c r="B2435" s="1" t="s">
        <v>1527</v>
      </c>
      <c r="C2435" s="1" t="s">
        <v>1792</v>
      </c>
      <c r="D2435" s="3" t="s">
        <v>2732</v>
      </c>
      <c r="E2435" s="3" t="s">
        <v>23961</v>
      </c>
      <c r="F2435" s="1" t="s">
        <v>2732</v>
      </c>
      <c r="G2435" s="1">
        <v>0</v>
      </c>
      <c r="H2435" s="1" t="s">
        <v>27474</v>
      </c>
      <c r="I2435" s="1">
        <v>0</v>
      </c>
      <c r="J2435" s="1" t="s">
        <v>27474</v>
      </c>
      <c r="K2435" s="1">
        <f t="shared" si="152"/>
        <v>0</v>
      </c>
      <c r="L2435" s="2">
        <f>SUMIFS('Basin Total Well Counts'!B:B,'Basin Total Well Counts'!A:A,F2435)</f>
        <v>0</v>
      </c>
      <c r="M2435" s="4">
        <f t="shared" si="153"/>
        <v>0</v>
      </c>
      <c r="N2435" s="2">
        <f>SUMIF('Basin Emissions'!A:A,F2435,'Basin Emissions'!B:B)</f>
        <v>22.899069699999998</v>
      </c>
      <c r="O2435" s="8">
        <f t="shared" si="154"/>
        <v>0</v>
      </c>
      <c r="P2435" s="7">
        <f>SUMIF('Tool Pneumatics CH4 VOC BTEX'!B:B,A2435,'Tool Pneumatics CH4 VOC BTEX'!F:F)</f>
        <v>3.5899999141693102</v>
      </c>
      <c r="Q2435" s="14">
        <f t="shared" si="155"/>
        <v>0</v>
      </c>
      <c r="R2435" s="16">
        <f>SUMIF('Tool Pneumatics CH4 VOC BTEX'!B:B,A2435,'Tool Pneumatics CH4 VOC BTEX'!H:H)*Q2435</f>
        <v>0</v>
      </c>
      <c r="S2435" s="16">
        <f>SUMIF('Tool Pneumatics CH4 VOC BTEX'!B:B,A2435,'Tool Pneumatics CH4 VOC BTEX'!J:J)*Q2435</f>
        <v>0</v>
      </c>
      <c r="T2435" s="16">
        <f>SUMIF('Tool Pneumatics CH4 VOC BTEX'!B:B,A2435,'Tool Pneumatics CH4 VOC BTEX'!L:L)*Q2435</f>
        <v>0</v>
      </c>
      <c r="U2435" s="16">
        <f>SUMIF('Tool Pneumatics CH4 VOC BTEX'!B:B,A2435,'Tool Pneumatics CH4 VOC BTEX'!N:N)*Q2435</f>
        <v>0</v>
      </c>
    </row>
    <row r="2436" spans="1:21" x14ac:dyDescent="0.25">
      <c r="A2436" s="1" t="s">
        <v>5523</v>
      </c>
      <c r="B2436" s="1" t="s">
        <v>1527</v>
      </c>
      <c r="C2436" s="1" t="s">
        <v>5524</v>
      </c>
      <c r="D2436" s="3" t="s">
        <v>2732</v>
      </c>
      <c r="E2436" s="3" t="s">
        <v>23961</v>
      </c>
      <c r="F2436" s="1" t="s">
        <v>2240</v>
      </c>
      <c r="G2436" s="1">
        <v>0</v>
      </c>
      <c r="H2436" s="1" t="s">
        <v>27474</v>
      </c>
      <c r="I2436" s="1">
        <v>0</v>
      </c>
      <c r="J2436" s="1" t="s">
        <v>27474</v>
      </c>
      <c r="K2436" s="1">
        <f t="shared" si="152"/>
        <v>0</v>
      </c>
      <c r="L2436" s="2">
        <f>SUMIFS('Basin Total Well Counts'!B:B,'Basin Total Well Counts'!A:A,F2436)</f>
        <v>0</v>
      </c>
      <c r="M2436" s="4">
        <f t="shared" si="153"/>
        <v>0</v>
      </c>
      <c r="N2436" s="2">
        <f>SUMIF('Basin Emissions'!A:A,F2436,'Basin Emissions'!B:B)</f>
        <v>1897.7414753999999</v>
      </c>
      <c r="O2436" s="8">
        <f t="shared" si="154"/>
        <v>0</v>
      </c>
      <c r="P2436" s="7">
        <f>SUMIF('Tool Pneumatics CH4 VOC BTEX'!B:B,A2436,'Tool Pneumatics CH4 VOC BTEX'!F:F)</f>
        <v>3.5899999141693102</v>
      </c>
      <c r="Q2436" s="14">
        <f t="shared" si="155"/>
        <v>0</v>
      </c>
      <c r="R2436" s="16">
        <f>SUMIF('Tool Pneumatics CH4 VOC BTEX'!B:B,A2436,'Tool Pneumatics CH4 VOC BTEX'!H:H)*Q2436</f>
        <v>0</v>
      </c>
      <c r="S2436" s="16">
        <f>SUMIF('Tool Pneumatics CH4 VOC BTEX'!B:B,A2436,'Tool Pneumatics CH4 VOC BTEX'!J:J)*Q2436</f>
        <v>0</v>
      </c>
      <c r="T2436" s="16">
        <f>SUMIF('Tool Pneumatics CH4 VOC BTEX'!B:B,A2436,'Tool Pneumatics CH4 VOC BTEX'!L:L)*Q2436</f>
        <v>0</v>
      </c>
      <c r="U2436" s="16">
        <f>SUMIF('Tool Pneumatics CH4 VOC BTEX'!B:B,A2436,'Tool Pneumatics CH4 VOC BTEX'!N:N)*Q2436</f>
        <v>0</v>
      </c>
    </row>
    <row r="2437" spans="1:21" x14ac:dyDescent="0.25">
      <c r="A2437" s="1" t="s">
        <v>5525</v>
      </c>
      <c r="B2437" s="1" t="s">
        <v>1527</v>
      </c>
      <c r="C2437" s="1" t="s">
        <v>1822</v>
      </c>
      <c r="D2437" s="3" t="s">
        <v>2732</v>
      </c>
      <c r="E2437" s="3" t="s">
        <v>23961</v>
      </c>
      <c r="F2437" s="1" t="s">
        <v>2240</v>
      </c>
      <c r="G2437" s="1">
        <v>0</v>
      </c>
      <c r="H2437" s="1" t="s">
        <v>27474</v>
      </c>
      <c r="I2437" s="1">
        <v>0</v>
      </c>
      <c r="J2437" s="1" t="s">
        <v>27474</v>
      </c>
      <c r="K2437" s="1">
        <f t="shared" si="152"/>
        <v>0</v>
      </c>
      <c r="L2437" s="2">
        <f>SUMIFS('Basin Total Well Counts'!B:B,'Basin Total Well Counts'!A:A,F2437)</f>
        <v>0</v>
      </c>
      <c r="M2437" s="4">
        <f t="shared" si="153"/>
        <v>0</v>
      </c>
      <c r="N2437" s="2">
        <f>SUMIF('Basin Emissions'!A:A,F2437,'Basin Emissions'!B:B)</f>
        <v>1897.7414753999999</v>
      </c>
      <c r="O2437" s="8">
        <f t="shared" si="154"/>
        <v>0</v>
      </c>
      <c r="P2437" s="7">
        <f>SUMIF('Tool Pneumatics CH4 VOC BTEX'!B:B,A2437,'Tool Pneumatics CH4 VOC BTEX'!F:F)</f>
        <v>3.5899999141693102</v>
      </c>
      <c r="Q2437" s="14">
        <f t="shared" si="155"/>
        <v>0</v>
      </c>
      <c r="R2437" s="16">
        <f>SUMIF('Tool Pneumatics CH4 VOC BTEX'!B:B,A2437,'Tool Pneumatics CH4 VOC BTEX'!H:H)*Q2437</f>
        <v>0</v>
      </c>
      <c r="S2437" s="16">
        <f>SUMIF('Tool Pneumatics CH4 VOC BTEX'!B:B,A2437,'Tool Pneumatics CH4 VOC BTEX'!J:J)*Q2437</f>
        <v>0</v>
      </c>
      <c r="T2437" s="16">
        <f>SUMIF('Tool Pneumatics CH4 VOC BTEX'!B:B,A2437,'Tool Pneumatics CH4 VOC BTEX'!L:L)*Q2437</f>
        <v>0</v>
      </c>
      <c r="U2437" s="16">
        <f>SUMIF('Tool Pneumatics CH4 VOC BTEX'!B:B,A2437,'Tool Pneumatics CH4 VOC BTEX'!N:N)*Q2437</f>
        <v>0</v>
      </c>
    </row>
    <row r="2438" spans="1:21" x14ac:dyDescent="0.25">
      <c r="A2438" s="1" t="s">
        <v>5526</v>
      </c>
      <c r="B2438" s="1" t="s">
        <v>1527</v>
      </c>
      <c r="C2438" s="1" t="s">
        <v>2305</v>
      </c>
      <c r="D2438" s="3" t="s">
        <v>2732</v>
      </c>
      <c r="E2438" s="3" t="s">
        <v>23961</v>
      </c>
      <c r="F2438" s="1" t="s">
        <v>2732</v>
      </c>
      <c r="G2438" s="1">
        <v>0</v>
      </c>
      <c r="H2438" s="1" t="s">
        <v>27474</v>
      </c>
      <c r="I2438" s="1">
        <v>0</v>
      </c>
      <c r="J2438" s="1" t="s">
        <v>27474</v>
      </c>
      <c r="K2438" s="1">
        <f t="shared" si="152"/>
        <v>0</v>
      </c>
      <c r="L2438" s="2">
        <f>SUMIFS('Basin Total Well Counts'!B:B,'Basin Total Well Counts'!A:A,F2438)</f>
        <v>0</v>
      </c>
      <c r="M2438" s="4">
        <f t="shared" si="153"/>
        <v>0</v>
      </c>
      <c r="N2438" s="2">
        <f>SUMIF('Basin Emissions'!A:A,F2438,'Basin Emissions'!B:B)</f>
        <v>22.899069699999998</v>
      </c>
      <c r="O2438" s="8">
        <f t="shared" si="154"/>
        <v>0</v>
      </c>
      <c r="P2438" s="7">
        <f>SUMIF('Tool Pneumatics CH4 VOC BTEX'!B:B,A2438,'Tool Pneumatics CH4 VOC BTEX'!F:F)</f>
        <v>3.5899999141693102</v>
      </c>
      <c r="Q2438" s="14">
        <f t="shared" si="155"/>
        <v>0</v>
      </c>
      <c r="R2438" s="16">
        <f>SUMIF('Tool Pneumatics CH4 VOC BTEX'!B:B,A2438,'Tool Pneumatics CH4 VOC BTEX'!H:H)*Q2438</f>
        <v>0</v>
      </c>
      <c r="S2438" s="16">
        <f>SUMIF('Tool Pneumatics CH4 VOC BTEX'!B:B,A2438,'Tool Pneumatics CH4 VOC BTEX'!J:J)*Q2438</f>
        <v>0</v>
      </c>
      <c r="T2438" s="16">
        <f>SUMIF('Tool Pneumatics CH4 VOC BTEX'!B:B,A2438,'Tool Pneumatics CH4 VOC BTEX'!L:L)*Q2438</f>
        <v>0</v>
      </c>
      <c r="U2438" s="16">
        <f>SUMIF('Tool Pneumatics CH4 VOC BTEX'!B:B,A2438,'Tool Pneumatics CH4 VOC BTEX'!N:N)*Q2438</f>
        <v>0</v>
      </c>
    </row>
    <row r="2439" spans="1:21" x14ac:dyDescent="0.25">
      <c r="A2439" s="1" t="s">
        <v>5527</v>
      </c>
      <c r="B2439" s="1" t="s">
        <v>1527</v>
      </c>
      <c r="C2439" s="1" t="s">
        <v>1717</v>
      </c>
      <c r="D2439" s="3" t="s">
        <v>2732</v>
      </c>
      <c r="E2439" s="3" t="s">
        <v>23961</v>
      </c>
      <c r="F2439" s="1" t="s">
        <v>2240</v>
      </c>
      <c r="G2439" s="1">
        <v>0</v>
      </c>
      <c r="H2439" s="1" t="s">
        <v>27474</v>
      </c>
      <c r="I2439" s="1">
        <v>0</v>
      </c>
      <c r="J2439" s="1" t="s">
        <v>27474</v>
      </c>
      <c r="K2439" s="1">
        <f t="shared" si="152"/>
        <v>0</v>
      </c>
      <c r="L2439" s="2">
        <f>SUMIFS('Basin Total Well Counts'!B:B,'Basin Total Well Counts'!A:A,F2439)</f>
        <v>0</v>
      </c>
      <c r="M2439" s="4">
        <f t="shared" si="153"/>
        <v>0</v>
      </c>
      <c r="N2439" s="2">
        <f>SUMIF('Basin Emissions'!A:A,F2439,'Basin Emissions'!B:B)</f>
        <v>1897.7414753999999</v>
      </c>
      <c r="O2439" s="8">
        <f t="shared" si="154"/>
        <v>0</v>
      </c>
      <c r="P2439" s="7">
        <f>SUMIF('Tool Pneumatics CH4 VOC BTEX'!B:B,A2439,'Tool Pneumatics CH4 VOC BTEX'!F:F)</f>
        <v>3.5899999141693102</v>
      </c>
      <c r="Q2439" s="14">
        <f t="shared" si="155"/>
        <v>0</v>
      </c>
      <c r="R2439" s="16">
        <f>SUMIF('Tool Pneumatics CH4 VOC BTEX'!B:B,A2439,'Tool Pneumatics CH4 VOC BTEX'!H:H)*Q2439</f>
        <v>0</v>
      </c>
      <c r="S2439" s="16">
        <f>SUMIF('Tool Pneumatics CH4 VOC BTEX'!B:B,A2439,'Tool Pneumatics CH4 VOC BTEX'!J:J)*Q2439</f>
        <v>0</v>
      </c>
      <c r="T2439" s="16">
        <f>SUMIF('Tool Pneumatics CH4 VOC BTEX'!B:B,A2439,'Tool Pneumatics CH4 VOC BTEX'!L:L)*Q2439</f>
        <v>0</v>
      </c>
      <c r="U2439" s="16">
        <f>SUMIF('Tool Pneumatics CH4 VOC BTEX'!B:B,A2439,'Tool Pneumatics CH4 VOC BTEX'!N:N)*Q2439</f>
        <v>0</v>
      </c>
    </row>
    <row r="2440" spans="1:21" x14ac:dyDescent="0.25">
      <c r="A2440" s="1" t="s">
        <v>5528</v>
      </c>
      <c r="B2440" s="1" t="s">
        <v>1527</v>
      </c>
      <c r="C2440" s="1" t="s">
        <v>5529</v>
      </c>
      <c r="D2440" s="3" t="s">
        <v>2732</v>
      </c>
      <c r="E2440" s="3" t="s">
        <v>23961</v>
      </c>
      <c r="F2440" s="1" t="s">
        <v>2732</v>
      </c>
      <c r="G2440" s="1">
        <v>0</v>
      </c>
      <c r="H2440" s="1" t="s">
        <v>27474</v>
      </c>
      <c r="I2440" s="1">
        <v>0</v>
      </c>
      <c r="J2440" s="1" t="s">
        <v>27474</v>
      </c>
      <c r="K2440" s="1">
        <f t="shared" si="152"/>
        <v>0</v>
      </c>
      <c r="L2440" s="2">
        <f>SUMIFS('Basin Total Well Counts'!B:B,'Basin Total Well Counts'!A:A,F2440)</f>
        <v>0</v>
      </c>
      <c r="M2440" s="4">
        <f t="shared" si="153"/>
        <v>0</v>
      </c>
      <c r="N2440" s="2">
        <f>SUMIF('Basin Emissions'!A:A,F2440,'Basin Emissions'!B:B)</f>
        <v>22.899069699999998</v>
      </c>
      <c r="O2440" s="8">
        <f t="shared" si="154"/>
        <v>0</v>
      </c>
      <c r="P2440" s="7">
        <f>SUMIF('Tool Pneumatics CH4 VOC BTEX'!B:B,A2440,'Tool Pneumatics CH4 VOC BTEX'!F:F)</f>
        <v>3.5899999141693102</v>
      </c>
      <c r="Q2440" s="14">
        <f t="shared" si="155"/>
        <v>0</v>
      </c>
      <c r="R2440" s="16">
        <f>SUMIF('Tool Pneumatics CH4 VOC BTEX'!B:B,A2440,'Tool Pneumatics CH4 VOC BTEX'!H:H)*Q2440</f>
        <v>0</v>
      </c>
      <c r="S2440" s="16">
        <f>SUMIF('Tool Pneumatics CH4 VOC BTEX'!B:B,A2440,'Tool Pneumatics CH4 VOC BTEX'!J:J)*Q2440</f>
        <v>0</v>
      </c>
      <c r="T2440" s="16">
        <f>SUMIF('Tool Pneumatics CH4 VOC BTEX'!B:B,A2440,'Tool Pneumatics CH4 VOC BTEX'!L:L)*Q2440</f>
        <v>0</v>
      </c>
      <c r="U2440" s="16">
        <f>SUMIF('Tool Pneumatics CH4 VOC BTEX'!B:B,A2440,'Tool Pneumatics CH4 VOC BTEX'!N:N)*Q2440</f>
        <v>0</v>
      </c>
    </row>
    <row r="2441" spans="1:21" x14ac:dyDescent="0.25">
      <c r="A2441" s="1" t="s">
        <v>5530</v>
      </c>
      <c r="B2441" s="1" t="s">
        <v>1527</v>
      </c>
      <c r="C2441" s="1" t="s">
        <v>1621</v>
      </c>
      <c r="D2441" s="3" t="s">
        <v>1015</v>
      </c>
      <c r="E2441" s="3" t="s">
        <v>23961</v>
      </c>
      <c r="F2441" s="1" t="s">
        <v>2240</v>
      </c>
      <c r="G2441" s="1">
        <v>0</v>
      </c>
      <c r="H2441" s="1" t="s">
        <v>27474</v>
      </c>
      <c r="I2441" s="1">
        <v>0</v>
      </c>
      <c r="J2441" s="1" t="s">
        <v>27474</v>
      </c>
      <c r="K2441" s="1">
        <f t="shared" si="152"/>
        <v>0</v>
      </c>
      <c r="L2441" s="2">
        <f>SUMIFS('Basin Total Well Counts'!B:B,'Basin Total Well Counts'!A:A,F2441)</f>
        <v>0</v>
      </c>
      <c r="M2441" s="4">
        <f t="shared" si="153"/>
        <v>0</v>
      </c>
      <c r="N2441" s="2">
        <f>SUMIF('Basin Emissions'!A:A,F2441,'Basin Emissions'!B:B)</f>
        <v>1897.7414753999999</v>
      </c>
      <c r="O2441" s="8">
        <f t="shared" si="154"/>
        <v>0</v>
      </c>
      <c r="P2441" s="7">
        <f>SUMIF('Tool Pneumatics CH4 VOC BTEX'!B:B,A2441,'Tool Pneumatics CH4 VOC BTEX'!F:F)</f>
        <v>3.5899999141693102</v>
      </c>
      <c r="Q2441" s="14">
        <f t="shared" si="155"/>
        <v>0</v>
      </c>
      <c r="R2441" s="16">
        <f>SUMIF('Tool Pneumatics CH4 VOC BTEX'!B:B,A2441,'Tool Pneumatics CH4 VOC BTEX'!H:H)*Q2441</f>
        <v>0</v>
      </c>
      <c r="S2441" s="16">
        <f>SUMIF('Tool Pneumatics CH4 VOC BTEX'!B:B,A2441,'Tool Pneumatics CH4 VOC BTEX'!J:J)*Q2441</f>
        <v>0</v>
      </c>
      <c r="T2441" s="16">
        <f>SUMIF('Tool Pneumatics CH4 VOC BTEX'!B:B,A2441,'Tool Pneumatics CH4 VOC BTEX'!L:L)*Q2441</f>
        <v>0</v>
      </c>
      <c r="U2441" s="16">
        <f>SUMIF('Tool Pneumatics CH4 VOC BTEX'!B:B,A2441,'Tool Pneumatics CH4 VOC BTEX'!N:N)*Q2441</f>
        <v>0</v>
      </c>
    </row>
    <row r="2442" spans="1:21" x14ac:dyDescent="0.25">
      <c r="A2442" s="1" t="s">
        <v>5531</v>
      </c>
      <c r="B2442" s="1" t="s">
        <v>1562</v>
      </c>
      <c r="C2442" s="1" t="s">
        <v>1854</v>
      </c>
      <c r="D2442" s="3" t="s">
        <v>2240</v>
      </c>
      <c r="E2442" s="3" t="s">
        <v>23961</v>
      </c>
      <c r="F2442" s="1" t="s">
        <v>4105</v>
      </c>
      <c r="G2442" s="1">
        <v>0</v>
      </c>
      <c r="H2442" s="1" t="s">
        <v>27474</v>
      </c>
      <c r="I2442" s="1">
        <v>0</v>
      </c>
      <c r="J2442" s="1" t="s">
        <v>27474</v>
      </c>
      <c r="K2442" s="1">
        <f t="shared" si="152"/>
        <v>0</v>
      </c>
      <c r="L2442" s="2">
        <f>SUMIFS('Basin Total Well Counts'!B:B,'Basin Total Well Counts'!A:A,F2442)</f>
        <v>0</v>
      </c>
      <c r="M2442" s="4">
        <f t="shared" si="153"/>
        <v>0</v>
      </c>
      <c r="N2442" s="2">
        <f>SUMIF('Basin Emissions'!A:A,F2442,'Basin Emissions'!B:B)</f>
        <v>469.23660810000001</v>
      </c>
      <c r="O2442" s="8">
        <f t="shared" si="154"/>
        <v>0</v>
      </c>
      <c r="P2442" s="7">
        <f>SUMIF('Tool Pneumatics CH4 VOC BTEX'!B:B,A2442,'Tool Pneumatics CH4 VOC BTEX'!F:F)</f>
        <v>3.5899999141693102</v>
      </c>
      <c r="Q2442" s="14">
        <f t="shared" si="155"/>
        <v>0</v>
      </c>
      <c r="R2442" s="16">
        <f>SUMIF('Tool Pneumatics CH4 VOC BTEX'!B:B,A2442,'Tool Pneumatics CH4 VOC BTEX'!H:H)*Q2442</f>
        <v>0</v>
      </c>
      <c r="S2442" s="16">
        <f>SUMIF('Tool Pneumatics CH4 VOC BTEX'!B:B,A2442,'Tool Pneumatics CH4 VOC BTEX'!J:J)*Q2442</f>
        <v>0</v>
      </c>
      <c r="T2442" s="16">
        <f>SUMIF('Tool Pneumatics CH4 VOC BTEX'!B:B,A2442,'Tool Pneumatics CH4 VOC BTEX'!L:L)*Q2442</f>
        <v>0</v>
      </c>
      <c r="U2442" s="16">
        <f>SUMIF('Tool Pneumatics CH4 VOC BTEX'!B:B,A2442,'Tool Pneumatics CH4 VOC BTEX'!N:N)*Q2442</f>
        <v>0</v>
      </c>
    </row>
    <row r="2443" spans="1:21" x14ac:dyDescent="0.25">
      <c r="A2443" s="1" t="s">
        <v>5532</v>
      </c>
      <c r="B2443" s="1" t="s">
        <v>1562</v>
      </c>
      <c r="C2443" s="1" t="s">
        <v>5533</v>
      </c>
      <c r="D2443" s="3" t="s">
        <v>2240</v>
      </c>
      <c r="E2443" s="3" t="s">
        <v>23961</v>
      </c>
      <c r="F2443" s="1" t="s">
        <v>4105</v>
      </c>
      <c r="G2443" s="1">
        <v>0</v>
      </c>
      <c r="H2443" s="1" t="s">
        <v>27474</v>
      </c>
      <c r="I2443" s="1">
        <v>0</v>
      </c>
      <c r="J2443" s="1" t="s">
        <v>27474</v>
      </c>
      <c r="K2443" s="1">
        <f t="shared" si="152"/>
        <v>0</v>
      </c>
      <c r="L2443" s="2">
        <f>SUMIFS('Basin Total Well Counts'!B:B,'Basin Total Well Counts'!A:A,F2443)</f>
        <v>0</v>
      </c>
      <c r="M2443" s="4">
        <f t="shared" si="153"/>
        <v>0</v>
      </c>
      <c r="N2443" s="2">
        <f>SUMIF('Basin Emissions'!A:A,F2443,'Basin Emissions'!B:B)</f>
        <v>469.23660810000001</v>
      </c>
      <c r="O2443" s="8">
        <f t="shared" si="154"/>
        <v>0</v>
      </c>
      <c r="P2443" s="7">
        <f>SUMIF('Tool Pneumatics CH4 VOC BTEX'!B:B,A2443,'Tool Pneumatics CH4 VOC BTEX'!F:F)</f>
        <v>3.5899999141693102</v>
      </c>
      <c r="Q2443" s="14">
        <f t="shared" si="155"/>
        <v>0</v>
      </c>
      <c r="R2443" s="16">
        <f>SUMIF('Tool Pneumatics CH4 VOC BTEX'!B:B,A2443,'Tool Pneumatics CH4 VOC BTEX'!H:H)*Q2443</f>
        <v>0</v>
      </c>
      <c r="S2443" s="16">
        <f>SUMIF('Tool Pneumatics CH4 VOC BTEX'!B:B,A2443,'Tool Pneumatics CH4 VOC BTEX'!J:J)*Q2443</f>
        <v>0</v>
      </c>
      <c r="T2443" s="16">
        <f>SUMIF('Tool Pneumatics CH4 VOC BTEX'!B:B,A2443,'Tool Pneumatics CH4 VOC BTEX'!L:L)*Q2443</f>
        <v>0</v>
      </c>
      <c r="U2443" s="16">
        <f>SUMIF('Tool Pneumatics CH4 VOC BTEX'!B:B,A2443,'Tool Pneumatics CH4 VOC BTEX'!N:N)*Q2443</f>
        <v>0</v>
      </c>
    </row>
    <row r="2444" spans="1:21" x14ac:dyDescent="0.25">
      <c r="A2444" s="1" t="s">
        <v>5534</v>
      </c>
      <c r="B2444" s="1" t="s">
        <v>1562</v>
      </c>
      <c r="C2444" s="1" t="s">
        <v>2188</v>
      </c>
      <c r="D2444" s="3" t="s">
        <v>2240</v>
      </c>
      <c r="E2444" s="3" t="s">
        <v>23961</v>
      </c>
      <c r="F2444" s="1" t="s">
        <v>4105</v>
      </c>
      <c r="G2444" s="1">
        <v>0</v>
      </c>
      <c r="H2444" s="1" t="s">
        <v>27474</v>
      </c>
      <c r="I2444" s="1">
        <v>0</v>
      </c>
      <c r="J2444" s="1" t="s">
        <v>27474</v>
      </c>
      <c r="K2444" s="1">
        <f t="shared" si="152"/>
        <v>0</v>
      </c>
      <c r="L2444" s="2">
        <f>SUMIFS('Basin Total Well Counts'!B:B,'Basin Total Well Counts'!A:A,F2444)</f>
        <v>0</v>
      </c>
      <c r="M2444" s="4">
        <f t="shared" si="153"/>
        <v>0</v>
      </c>
      <c r="N2444" s="2">
        <f>SUMIF('Basin Emissions'!A:A,F2444,'Basin Emissions'!B:B)</f>
        <v>469.23660810000001</v>
      </c>
      <c r="O2444" s="8">
        <f t="shared" si="154"/>
        <v>0</v>
      </c>
      <c r="P2444" s="7">
        <f>SUMIF('Tool Pneumatics CH4 VOC BTEX'!B:B,A2444,'Tool Pneumatics CH4 VOC BTEX'!F:F)</f>
        <v>3.5899999141693102</v>
      </c>
      <c r="Q2444" s="14">
        <f t="shared" si="155"/>
        <v>0</v>
      </c>
      <c r="R2444" s="16">
        <f>SUMIF('Tool Pneumatics CH4 VOC BTEX'!B:B,A2444,'Tool Pneumatics CH4 VOC BTEX'!H:H)*Q2444</f>
        <v>0</v>
      </c>
      <c r="S2444" s="16">
        <f>SUMIF('Tool Pneumatics CH4 VOC BTEX'!B:B,A2444,'Tool Pneumatics CH4 VOC BTEX'!J:J)*Q2444</f>
        <v>0</v>
      </c>
      <c r="T2444" s="16">
        <f>SUMIF('Tool Pneumatics CH4 VOC BTEX'!B:B,A2444,'Tool Pneumatics CH4 VOC BTEX'!L:L)*Q2444</f>
        <v>0</v>
      </c>
      <c r="U2444" s="16">
        <f>SUMIF('Tool Pneumatics CH4 VOC BTEX'!B:B,A2444,'Tool Pneumatics CH4 VOC BTEX'!N:N)*Q2444</f>
        <v>0</v>
      </c>
    </row>
    <row r="2445" spans="1:21" x14ac:dyDescent="0.25">
      <c r="A2445" s="1" t="s">
        <v>5535</v>
      </c>
      <c r="B2445" s="1" t="s">
        <v>1562</v>
      </c>
      <c r="C2445" s="1" t="s">
        <v>5536</v>
      </c>
      <c r="D2445" s="3" t="s">
        <v>2732</v>
      </c>
      <c r="E2445" s="3" t="s">
        <v>23961</v>
      </c>
      <c r="F2445" s="1" t="s">
        <v>4105</v>
      </c>
      <c r="G2445" s="1">
        <v>0</v>
      </c>
      <c r="H2445" s="1" t="s">
        <v>27474</v>
      </c>
      <c r="I2445" s="1">
        <v>0</v>
      </c>
      <c r="J2445" s="1" t="s">
        <v>27474</v>
      </c>
      <c r="K2445" s="1">
        <f t="shared" si="152"/>
        <v>0</v>
      </c>
      <c r="L2445" s="2">
        <f>SUMIFS('Basin Total Well Counts'!B:B,'Basin Total Well Counts'!A:A,F2445)</f>
        <v>0</v>
      </c>
      <c r="M2445" s="4">
        <f t="shared" si="153"/>
        <v>0</v>
      </c>
      <c r="N2445" s="2">
        <f>SUMIF('Basin Emissions'!A:A,F2445,'Basin Emissions'!B:B)</f>
        <v>469.23660810000001</v>
      </c>
      <c r="O2445" s="8">
        <f t="shared" si="154"/>
        <v>0</v>
      </c>
      <c r="P2445" s="7">
        <f>SUMIF('Tool Pneumatics CH4 VOC BTEX'!B:B,A2445,'Tool Pneumatics CH4 VOC BTEX'!F:F)</f>
        <v>3.5899999141693102</v>
      </c>
      <c r="Q2445" s="14">
        <f t="shared" si="155"/>
        <v>0</v>
      </c>
      <c r="R2445" s="16">
        <f>SUMIF('Tool Pneumatics CH4 VOC BTEX'!B:B,A2445,'Tool Pneumatics CH4 VOC BTEX'!H:H)*Q2445</f>
        <v>0</v>
      </c>
      <c r="S2445" s="16">
        <f>SUMIF('Tool Pneumatics CH4 VOC BTEX'!B:B,A2445,'Tool Pneumatics CH4 VOC BTEX'!J:J)*Q2445</f>
        <v>0</v>
      </c>
      <c r="T2445" s="16">
        <f>SUMIF('Tool Pneumatics CH4 VOC BTEX'!B:B,A2445,'Tool Pneumatics CH4 VOC BTEX'!L:L)*Q2445</f>
        <v>0</v>
      </c>
      <c r="U2445" s="16">
        <f>SUMIF('Tool Pneumatics CH4 VOC BTEX'!B:B,A2445,'Tool Pneumatics CH4 VOC BTEX'!N:N)*Q2445</f>
        <v>0</v>
      </c>
    </row>
    <row r="2446" spans="1:21" x14ac:dyDescent="0.25">
      <c r="A2446" s="1" t="s">
        <v>5537</v>
      </c>
      <c r="B2446" s="1" t="s">
        <v>1562</v>
      </c>
      <c r="C2446" s="1" t="s">
        <v>1590</v>
      </c>
      <c r="D2446" s="3" t="s">
        <v>2732</v>
      </c>
      <c r="E2446" s="3" t="s">
        <v>23961</v>
      </c>
      <c r="F2446" s="1" t="s">
        <v>4105</v>
      </c>
      <c r="G2446" s="1">
        <v>0</v>
      </c>
      <c r="H2446" s="1" t="s">
        <v>27474</v>
      </c>
      <c r="I2446" s="1">
        <v>0</v>
      </c>
      <c r="J2446" s="1" t="s">
        <v>27474</v>
      </c>
      <c r="K2446" s="1">
        <f t="shared" si="152"/>
        <v>0</v>
      </c>
      <c r="L2446" s="2">
        <f>SUMIFS('Basin Total Well Counts'!B:B,'Basin Total Well Counts'!A:A,F2446)</f>
        <v>0</v>
      </c>
      <c r="M2446" s="4">
        <f t="shared" si="153"/>
        <v>0</v>
      </c>
      <c r="N2446" s="2">
        <f>SUMIF('Basin Emissions'!A:A,F2446,'Basin Emissions'!B:B)</f>
        <v>469.23660810000001</v>
      </c>
      <c r="O2446" s="8">
        <f t="shared" si="154"/>
        <v>0</v>
      </c>
      <c r="P2446" s="7">
        <f>SUMIF('Tool Pneumatics CH4 VOC BTEX'!B:B,A2446,'Tool Pneumatics CH4 VOC BTEX'!F:F)</f>
        <v>3.5899999141693102</v>
      </c>
      <c r="Q2446" s="14">
        <f t="shared" si="155"/>
        <v>0</v>
      </c>
      <c r="R2446" s="16">
        <f>SUMIF('Tool Pneumatics CH4 VOC BTEX'!B:B,A2446,'Tool Pneumatics CH4 VOC BTEX'!H:H)*Q2446</f>
        <v>0</v>
      </c>
      <c r="S2446" s="16">
        <f>SUMIF('Tool Pneumatics CH4 VOC BTEX'!B:B,A2446,'Tool Pneumatics CH4 VOC BTEX'!J:J)*Q2446</f>
        <v>0</v>
      </c>
      <c r="T2446" s="16">
        <f>SUMIF('Tool Pneumatics CH4 VOC BTEX'!B:B,A2446,'Tool Pneumatics CH4 VOC BTEX'!L:L)*Q2446</f>
        <v>0</v>
      </c>
      <c r="U2446" s="16">
        <f>SUMIF('Tool Pneumatics CH4 VOC BTEX'!B:B,A2446,'Tool Pneumatics CH4 VOC BTEX'!N:N)*Q2446</f>
        <v>0</v>
      </c>
    </row>
    <row r="2447" spans="1:21" x14ac:dyDescent="0.25">
      <c r="A2447" s="1" t="s">
        <v>5538</v>
      </c>
      <c r="B2447" s="1" t="s">
        <v>1562</v>
      </c>
      <c r="C2447" s="1" t="s">
        <v>1633</v>
      </c>
      <c r="D2447" s="3" t="s">
        <v>2732</v>
      </c>
      <c r="E2447" s="3" t="s">
        <v>23961</v>
      </c>
      <c r="F2447" s="1" t="s">
        <v>4105</v>
      </c>
      <c r="G2447" s="1">
        <v>0</v>
      </c>
      <c r="H2447" s="1" t="s">
        <v>27474</v>
      </c>
      <c r="I2447" s="1">
        <v>0</v>
      </c>
      <c r="J2447" s="1" t="s">
        <v>27474</v>
      </c>
      <c r="K2447" s="1">
        <f t="shared" si="152"/>
        <v>0</v>
      </c>
      <c r="L2447" s="2">
        <f>SUMIFS('Basin Total Well Counts'!B:B,'Basin Total Well Counts'!A:A,F2447)</f>
        <v>0</v>
      </c>
      <c r="M2447" s="4">
        <f t="shared" si="153"/>
        <v>0</v>
      </c>
      <c r="N2447" s="2">
        <f>SUMIF('Basin Emissions'!A:A,F2447,'Basin Emissions'!B:B)</f>
        <v>469.23660810000001</v>
      </c>
      <c r="O2447" s="8">
        <f t="shared" si="154"/>
        <v>0</v>
      </c>
      <c r="P2447" s="7">
        <f>SUMIF('Tool Pneumatics CH4 VOC BTEX'!B:B,A2447,'Tool Pneumatics CH4 VOC BTEX'!F:F)</f>
        <v>3.5899999141693102</v>
      </c>
      <c r="Q2447" s="14">
        <f t="shared" si="155"/>
        <v>0</v>
      </c>
      <c r="R2447" s="16">
        <f>SUMIF('Tool Pneumatics CH4 VOC BTEX'!B:B,A2447,'Tool Pneumatics CH4 VOC BTEX'!H:H)*Q2447</f>
        <v>0</v>
      </c>
      <c r="S2447" s="16">
        <f>SUMIF('Tool Pneumatics CH4 VOC BTEX'!B:B,A2447,'Tool Pneumatics CH4 VOC BTEX'!J:J)*Q2447</f>
        <v>0</v>
      </c>
      <c r="T2447" s="16">
        <f>SUMIF('Tool Pneumatics CH4 VOC BTEX'!B:B,A2447,'Tool Pneumatics CH4 VOC BTEX'!L:L)*Q2447</f>
        <v>0</v>
      </c>
      <c r="U2447" s="16">
        <f>SUMIF('Tool Pneumatics CH4 VOC BTEX'!B:B,A2447,'Tool Pneumatics CH4 VOC BTEX'!N:N)*Q2447</f>
        <v>0</v>
      </c>
    </row>
    <row r="2448" spans="1:21" x14ac:dyDescent="0.25">
      <c r="A2448" s="1" t="s">
        <v>5539</v>
      </c>
      <c r="B2448" s="1" t="s">
        <v>1562</v>
      </c>
      <c r="C2448" s="1" t="s">
        <v>5540</v>
      </c>
      <c r="D2448" s="3" t="s">
        <v>2732</v>
      </c>
      <c r="E2448" s="3" t="s">
        <v>23961</v>
      </c>
      <c r="F2448" s="1" t="s">
        <v>4105</v>
      </c>
      <c r="G2448" s="1">
        <v>0</v>
      </c>
      <c r="H2448" s="1" t="s">
        <v>27474</v>
      </c>
      <c r="I2448" s="1">
        <v>0</v>
      </c>
      <c r="J2448" s="1" t="s">
        <v>27474</v>
      </c>
      <c r="K2448" s="1">
        <f t="shared" si="152"/>
        <v>0</v>
      </c>
      <c r="L2448" s="2">
        <f>SUMIFS('Basin Total Well Counts'!B:B,'Basin Total Well Counts'!A:A,F2448)</f>
        <v>0</v>
      </c>
      <c r="M2448" s="4">
        <f t="shared" si="153"/>
        <v>0</v>
      </c>
      <c r="N2448" s="2">
        <f>SUMIF('Basin Emissions'!A:A,F2448,'Basin Emissions'!B:B)</f>
        <v>469.23660810000001</v>
      </c>
      <c r="O2448" s="8">
        <f t="shared" si="154"/>
        <v>0</v>
      </c>
      <c r="P2448" s="7">
        <f>SUMIF('Tool Pneumatics CH4 VOC BTEX'!B:B,A2448,'Tool Pneumatics CH4 VOC BTEX'!F:F)</f>
        <v>3.5899999141693102</v>
      </c>
      <c r="Q2448" s="14">
        <f t="shared" si="155"/>
        <v>0</v>
      </c>
      <c r="R2448" s="16">
        <f>SUMIF('Tool Pneumatics CH4 VOC BTEX'!B:B,A2448,'Tool Pneumatics CH4 VOC BTEX'!H:H)*Q2448</f>
        <v>0</v>
      </c>
      <c r="S2448" s="16">
        <f>SUMIF('Tool Pneumatics CH4 VOC BTEX'!B:B,A2448,'Tool Pneumatics CH4 VOC BTEX'!J:J)*Q2448</f>
        <v>0</v>
      </c>
      <c r="T2448" s="16">
        <f>SUMIF('Tool Pneumatics CH4 VOC BTEX'!B:B,A2448,'Tool Pneumatics CH4 VOC BTEX'!L:L)*Q2448</f>
        <v>0</v>
      </c>
      <c r="U2448" s="16">
        <f>SUMIF('Tool Pneumatics CH4 VOC BTEX'!B:B,A2448,'Tool Pneumatics CH4 VOC BTEX'!N:N)*Q2448</f>
        <v>0</v>
      </c>
    </row>
    <row r="2449" spans="1:21" x14ac:dyDescent="0.25">
      <c r="A2449" s="1" t="s">
        <v>5541</v>
      </c>
      <c r="B2449" s="1" t="s">
        <v>1562</v>
      </c>
      <c r="C2449" s="1" t="s">
        <v>1821</v>
      </c>
      <c r="D2449" s="3" t="s">
        <v>1015</v>
      </c>
      <c r="E2449" s="3" t="s">
        <v>23961</v>
      </c>
      <c r="F2449" s="1" t="s">
        <v>4105</v>
      </c>
      <c r="G2449" s="1">
        <v>0</v>
      </c>
      <c r="H2449" s="1" t="s">
        <v>27474</v>
      </c>
      <c r="I2449" s="1">
        <v>0</v>
      </c>
      <c r="J2449" s="1" t="s">
        <v>27474</v>
      </c>
      <c r="K2449" s="1">
        <f t="shared" si="152"/>
        <v>0</v>
      </c>
      <c r="L2449" s="2">
        <f>SUMIFS('Basin Total Well Counts'!B:B,'Basin Total Well Counts'!A:A,F2449)</f>
        <v>0</v>
      </c>
      <c r="M2449" s="4">
        <f t="shared" si="153"/>
        <v>0</v>
      </c>
      <c r="N2449" s="2">
        <f>SUMIF('Basin Emissions'!A:A,F2449,'Basin Emissions'!B:B)</f>
        <v>469.23660810000001</v>
      </c>
      <c r="O2449" s="8">
        <f t="shared" si="154"/>
        <v>0</v>
      </c>
      <c r="P2449" s="7">
        <f>SUMIF('Tool Pneumatics CH4 VOC BTEX'!B:B,A2449,'Tool Pneumatics CH4 VOC BTEX'!F:F)</f>
        <v>3.5899999141693102</v>
      </c>
      <c r="Q2449" s="14">
        <f t="shared" si="155"/>
        <v>0</v>
      </c>
      <c r="R2449" s="16">
        <f>SUMIF('Tool Pneumatics CH4 VOC BTEX'!B:B,A2449,'Tool Pneumatics CH4 VOC BTEX'!H:H)*Q2449</f>
        <v>0</v>
      </c>
      <c r="S2449" s="16">
        <f>SUMIF('Tool Pneumatics CH4 VOC BTEX'!B:B,A2449,'Tool Pneumatics CH4 VOC BTEX'!J:J)*Q2449</f>
        <v>0</v>
      </c>
      <c r="T2449" s="16">
        <f>SUMIF('Tool Pneumatics CH4 VOC BTEX'!B:B,A2449,'Tool Pneumatics CH4 VOC BTEX'!L:L)*Q2449</f>
        <v>0</v>
      </c>
      <c r="U2449" s="16">
        <f>SUMIF('Tool Pneumatics CH4 VOC BTEX'!B:B,A2449,'Tool Pneumatics CH4 VOC BTEX'!N:N)*Q2449</f>
        <v>0</v>
      </c>
    </row>
    <row r="2450" spans="1:21" x14ac:dyDescent="0.25">
      <c r="A2450" s="1" t="s">
        <v>5542</v>
      </c>
      <c r="B2450" s="1" t="s">
        <v>1562</v>
      </c>
      <c r="C2450" s="1" t="s">
        <v>2119</v>
      </c>
      <c r="D2450" s="3" t="s">
        <v>2240</v>
      </c>
      <c r="E2450" s="3" t="s">
        <v>23961</v>
      </c>
      <c r="F2450" s="1" t="s">
        <v>4509</v>
      </c>
      <c r="G2450" s="1">
        <v>0</v>
      </c>
      <c r="H2450" s="1" t="s">
        <v>27474</v>
      </c>
      <c r="I2450" s="1">
        <v>0</v>
      </c>
      <c r="J2450" s="1" t="s">
        <v>27474</v>
      </c>
      <c r="K2450" s="1">
        <f t="shared" si="152"/>
        <v>0</v>
      </c>
      <c r="L2450" s="2">
        <f>SUMIFS('Basin Total Well Counts'!B:B,'Basin Total Well Counts'!A:A,F2450)</f>
        <v>2709</v>
      </c>
      <c r="M2450" s="4">
        <f t="shared" si="153"/>
        <v>0</v>
      </c>
      <c r="N2450" s="2">
        <f>SUMIF('Basin Emissions'!A:A,F2450,'Basin Emissions'!B:B)</f>
        <v>514.71889158399995</v>
      </c>
      <c r="O2450" s="8">
        <f t="shared" si="154"/>
        <v>0</v>
      </c>
      <c r="P2450" s="7">
        <f>SUMIF('Tool Pneumatics CH4 VOC BTEX'!B:B,A2450,'Tool Pneumatics CH4 VOC BTEX'!F:F)</f>
        <v>3.5899999141693102</v>
      </c>
      <c r="Q2450" s="14">
        <f t="shared" si="155"/>
        <v>0</v>
      </c>
      <c r="R2450" s="16">
        <f>SUMIF('Tool Pneumatics CH4 VOC BTEX'!B:B,A2450,'Tool Pneumatics CH4 VOC BTEX'!H:H)*Q2450</f>
        <v>0</v>
      </c>
      <c r="S2450" s="16">
        <f>SUMIF('Tool Pneumatics CH4 VOC BTEX'!B:B,A2450,'Tool Pneumatics CH4 VOC BTEX'!J:J)*Q2450</f>
        <v>0</v>
      </c>
      <c r="T2450" s="16">
        <f>SUMIF('Tool Pneumatics CH4 VOC BTEX'!B:B,A2450,'Tool Pneumatics CH4 VOC BTEX'!L:L)*Q2450</f>
        <v>0</v>
      </c>
      <c r="U2450" s="16">
        <f>SUMIF('Tool Pneumatics CH4 VOC BTEX'!B:B,A2450,'Tool Pneumatics CH4 VOC BTEX'!N:N)*Q2450</f>
        <v>0</v>
      </c>
    </row>
    <row r="2451" spans="1:21" x14ac:dyDescent="0.25">
      <c r="A2451" s="1" t="s">
        <v>5543</v>
      </c>
      <c r="B2451" s="1" t="s">
        <v>1562</v>
      </c>
      <c r="C2451" s="1" t="s">
        <v>1534</v>
      </c>
      <c r="D2451" s="3" t="s">
        <v>2240</v>
      </c>
      <c r="E2451" s="3" t="s">
        <v>23961</v>
      </c>
      <c r="F2451" s="1" t="s">
        <v>4509</v>
      </c>
      <c r="G2451" s="1">
        <v>0</v>
      </c>
      <c r="H2451" s="1" t="s">
        <v>27474</v>
      </c>
      <c r="I2451" s="1">
        <v>0</v>
      </c>
      <c r="J2451" s="1" t="s">
        <v>27474</v>
      </c>
      <c r="K2451" s="1">
        <f t="shared" si="152"/>
        <v>0</v>
      </c>
      <c r="L2451" s="2">
        <f>SUMIFS('Basin Total Well Counts'!B:B,'Basin Total Well Counts'!A:A,F2451)</f>
        <v>2709</v>
      </c>
      <c r="M2451" s="4">
        <f t="shared" si="153"/>
        <v>0</v>
      </c>
      <c r="N2451" s="2">
        <f>SUMIF('Basin Emissions'!A:A,F2451,'Basin Emissions'!B:B)</f>
        <v>514.71889158399995</v>
      </c>
      <c r="O2451" s="8">
        <f t="shared" si="154"/>
        <v>0</v>
      </c>
      <c r="P2451" s="7">
        <f>SUMIF('Tool Pneumatics CH4 VOC BTEX'!B:B,A2451,'Tool Pneumatics CH4 VOC BTEX'!F:F)</f>
        <v>3.5899999141693102</v>
      </c>
      <c r="Q2451" s="14">
        <f t="shared" si="155"/>
        <v>0</v>
      </c>
      <c r="R2451" s="16">
        <f>SUMIF('Tool Pneumatics CH4 VOC BTEX'!B:B,A2451,'Tool Pneumatics CH4 VOC BTEX'!H:H)*Q2451</f>
        <v>0</v>
      </c>
      <c r="S2451" s="16">
        <f>SUMIF('Tool Pneumatics CH4 VOC BTEX'!B:B,A2451,'Tool Pneumatics CH4 VOC BTEX'!J:J)*Q2451</f>
        <v>0</v>
      </c>
      <c r="T2451" s="16">
        <f>SUMIF('Tool Pneumatics CH4 VOC BTEX'!B:B,A2451,'Tool Pneumatics CH4 VOC BTEX'!L:L)*Q2451</f>
        <v>0</v>
      </c>
      <c r="U2451" s="16">
        <f>SUMIF('Tool Pneumatics CH4 VOC BTEX'!B:B,A2451,'Tool Pneumatics CH4 VOC BTEX'!N:N)*Q2451</f>
        <v>0</v>
      </c>
    </row>
    <row r="2452" spans="1:21" x14ac:dyDescent="0.25">
      <c r="A2452" s="1" t="s">
        <v>5544</v>
      </c>
      <c r="B2452" s="1" t="s">
        <v>1562</v>
      </c>
      <c r="C2452" s="1" t="s">
        <v>5545</v>
      </c>
      <c r="D2452" s="3" t="s">
        <v>2240</v>
      </c>
      <c r="E2452" s="3" t="s">
        <v>23961</v>
      </c>
      <c r="F2452" s="1" t="s">
        <v>4105</v>
      </c>
      <c r="G2452" s="1">
        <v>0</v>
      </c>
      <c r="H2452" s="1" t="s">
        <v>27474</v>
      </c>
      <c r="I2452" s="1">
        <v>0</v>
      </c>
      <c r="J2452" s="1" t="s">
        <v>27474</v>
      </c>
      <c r="K2452" s="1">
        <f t="shared" si="152"/>
        <v>0</v>
      </c>
      <c r="L2452" s="2">
        <f>SUMIFS('Basin Total Well Counts'!B:B,'Basin Total Well Counts'!A:A,F2452)</f>
        <v>0</v>
      </c>
      <c r="M2452" s="4">
        <f t="shared" si="153"/>
        <v>0</v>
      </c>
      <c r="N2452" s="2">
        <f>SUMIF('Basin Emissions'!A:A,F2452,'Basin Emissions'!B:B)</f>
        <v>469.23660810000001</v>
      </c>
      <c r="O2452" s="8">
        <f t="shared" si="154"/>
        <v>0</v>
      </c>
      <c r="P2452" s="7">
        <f>SUMIF('Tool Pneumatics CH4 VOC BTEX'!B:B,A2452,'Tool Pneumatics CH4 VOC BTEX'!F:F)</f>
        <v>3.5899999141693102</v>
      </c>
      <c r="Q2452" s="14">
        <f t="shared" si="155"/>
        <v>0</v>
      </c>
      <c r="R2452" s="16">
        <f>SUMIF('Tool Pneumatics CH4 VOC BTEX'!B:B,A2452,'Tool Pneumatics CH4 VOC BTEX'!H:H)*Q2452</f>
        <v>0</v>
      </c>
      <c r="S2452" s="16">
        <f>SUMIF('Tool Pneumatics CH4 VOC BTEX'!B:B,A2452,'Tool Pneumatics CH4 VOC BTEX'!J:J)*Q2452</f>
        <v>0</v>
      </c>
      <c r="T2452" s="16">
        <f>SUMIF('Tool Pneumatics CH4 VOC BTEX'!B:B,A2452,'Tool Pneumatics CH4 VOC BTEX'!L:L)*Q2452</f>
        <v>0</v>
      </c>
      <c r="U2452" s="16">
        <f>SUMIF('Tool Pneumatics CH4 VOC BTEX'!B:B,A2452,'Tool Pneumatics CH4 VOC BTEX'!N:N)*Q2452</f>
        <v>0</v>
      </c>
    </row>
    <row r="2453" spans="1:21" x14ac:dyDescent="0.25">
      <c r="A2453" s="1" t="s">
        <v>5546</v>
      </c>
      <c r="B2453" s="1" t="s">
        <v>1562</v>
      </c>
      <c r="C2453" s="1" t="s">
        <v>1553</v>
      </c>
      <c r="D2453" s="3" t="s">
        <v>2240</v>
      </c>
      <c r="E2453" s="3" t="s">
        <v>23961</v>
      </c>
      <c r="F2453" s="1" t="s">
        <v>4105</v>
      </c>
      <c r="G2453" s="1">
        <v>0</v>
      </c>
      <c r="H2453" s="1" t="s">
        <v>27474</v>
      </c>
      <c r="I2453" s="1">
        <v>0</v>
      </c>
      <c r="J2453" s="1" t="s">
        <v>27474</v>
      </c>
      <c r="K2453" s="1">
        <f t="shared" si="152"/>
        <v>0</v>
      </c>
      <c r="L2453" s="2">
        <f>SUMIFS('Basin Total Well Counts'!B:B,'Basin Total Well Counts'!A:A,F2453)</f>
        <v>0</v>
      </c>
      <c r="M2453" s="4">
        <f t="shared" si="153"/>
        <v>0</v>
      </c>
      <c r="N2453" s="2">
        <f>SUMIF('Basin Emissions'!A:A,F2453,'Basin Emissions'!B:B)</f>
        <v>469.23660810000001</v>
      </c>
      <c r="O2453" s="8">
        <f t="shared" si="154"/>
        <v>0</v>
      </c>
      <c r="P2453" s="7">
        <f>SUMIF('Tool Pneumatics CH4 VOC BTEX'!B:B,A2453,'Tool Pneumatics CH4 VOC BTEX'!F:F)</f>
        <v>3.5899999141693102</v>
      </c>
      <c r="Q2453" s="14">
        <f t="shared" si="155"/>
        <v>0</v>
      </c>
      <c r="R2453" s="16">
        <f>SUMIF('Tool Pneumatics CH4 VOC BTEX'!B:B,A2453,'Tool Pneumatics CH4 VOC BTEX'!H:H)*Q2453</f>
        <v>0</v>
      </c>
      <c r="S2453" s="16">
        <f>SUMIF('Tool Pneumatics CH4 VOC BTEX'!B:B,A2453,'Tool Pneumatics CH4 VOC BTEX'!J:J)*Q2453</f>
        <v>0</v>
      </c>
      <c r="T2453" s="16">
        <f>SUMIF('Tool Pneumatics CH4 VOC BTEX'!B:B,A2453,'Tool Pneumatics CH4 VOC BTEX'!L:L)*Q2453</f>
        <v>0</v>
      </c>
      <c r="U2453" s="16">
        <f>SUMIF('Tool Pneumatics CH4 VOC BTEX'!B:B,A2453,'Tool Pneumatics CH4 VOC BTEX'!N:N)*Q2453</f>
        <v>0</v>
      </c>
    </row>
    <row r="2454" spans="1:21" x14ac:dyDescent="0.25">
      <c r="A2454" s="1" t="s">
        <v>5547</v>
      </c>
      <c r="B2454" s="1" t="s">
        <v>1562</v>
      </c>
      <c r="C2454" s="1" t="s">
        <v>1931</v>
      </c>
      <c r="D2454" s="3" t="s">
        <v>2732</v>
      </c>
      <c r="E2454" s="3" t="s">
        <v>23961</v>
      </c>
      <c r="F2454" s="1" t="s">
        <v>4105</v>
      </c>
      <c r="G2454" s="1">
        <v>0</v>
      </c>
      <c r="H2454" s="1" t="s">
        <v>27474</v>
      </c>
      <c r="I2454" s="1">
        <v>0</v>
      </c>
      <c r="J2454" s="1" t="s">
        <v>27474</v>
      </c>
      <c r="K2454" s="1">
        <f t="shared" si="152"/>
        <v>0</v>
      </c>
      <c r="L2454" s="2">
        <f>SUMIFS('Basin Total Well Counts'!B:B,'Basin Total Well Counts'!A:A,F2454)</f>
        <v>0</v>
      </c>
      <c r="M2454" s="4">
        <f t="shared" si="153"/>
        <v>0</v>
      </c>
      <c r="N2454" s="2">
        <f>SUMIF('Basin Emissions'!A:A,F2454,'Basin Emissions'!B:B)</f>
        <v>469.23660810000001</v>
      </c>
      <c r="O2454" s="8">
        <f t="shared" si="154"/>
        <v>0</v>
      </c>
      <c r="P2454" s="7">
        <f>SUMIF('Tool Pneumatics CH4 VOC BTEX'!B:B,A2454,'Tool Pneumatics CH4 VOC BTEX'!F:F)</f>
        <v>3.5899999141693102</v>
      </c>
      <c r="Q2454" s="14">
        <f t="shared" si="155"/>
        <v>0</v>
      </c>
      <c r="R2454" s="16">
        <f>SUMIF('Tool Pneumatics CH4 VOC BTEX'!B:B,A2454,'Tool Pneumatics CH4 VOC BTEX'!H:H)*Q2454</f>
        <v>0</v>
      </c>
      <c r="S2454" s="16">
        <f>SUMIF('Tool Pneumatics CH4 VOC BTEX'!B:B,A2454,'Tool Pneumatics CH4 VOC BTEX'!J:J)*Q2454</f>
        <v>0</v>
      </c>
      <c r="T2454" s="16">
        <f>SUMIF('Tool Pneumatics CH4 VOC BTEX'!B:B,A2454,'Tool Pneumatics CH4 VOC BTEX'!L:L)*Q2454</f>
        <v>0</v>
      </c>
      <c r="U2454" s="16">
        <f>SUMIF('Tool Pneumatics CH4 VOC BTEX'!B:B,A2454,'Tool Pneumatics CH4 VOC BTEX'!N:N)*Q2454</f>
        <v>0</v>
      </c>
    </row>
    <row r="2455" spans="1:21" x14ac:dyDescent="0.25">
      <c r="A2455" s="1" t="s">
        <v>5548</v>
      </c>
      <c r="B2455" s="1" t="s">
        <v>1562</v>
      </c>
      <c r="C2455" s="1" t="s">
        <v>5549</v>
      </c>
      <c r="D2455" s="3" t="s">
        <v>1015</v>
      </c>
      <c r="E2455" s="3" t="s">
        <v>23961</v>
      </c>
      <c r="F2455" s="1" t="s">
        <v>4105</v>
      </c>
      <c r="G2455" s="1">
        <v>0</v>
      </c>
      <c r="H2455" s="1" t="s">
        <v>27474</v>
      </c>
      <c r="I2455" s="1">
        <v>0</v>
      </c>
      <c r="J2455" s="1" t="s">
        <v>27474</v>
      </c>
      <c r="K2455" s="1">
        <f t="shared" si="152"/>
        <v>0</v>
      </c>
      <c r="L2455" s="2">
        <f>SUMIFS('Basin Total Well Counts'!B:B,'Basin Total Well Counts'!A:A,F2455)</f>
        <v>0</v>
      </c>
      <c r="M2455" s="4">
        <f t="shared" si="153"/>
        <v>0</v>
      </c>
      <c r="N2455" s="2">
        <f>SUMIF('Basin Emissions'!A:A,F2455,'Basin Emissions'!B:B)</f>
        <v>469.23660810000001</v>
      </c>
      <c r="O2455" s="8">
        <f t="shared" si="154"/>
        <v>0</v>
      </c>
      <c r="P2455" s="7">
        <f>SUMIF('Tool Pneumatics CH4 VOC BTEX'!B:B,A2455,'Tool Pneumatics CH4 VOC BTEX'!F:F)</f>
        <v>3.5899999141693102</v>
      </c>
      <c r="Q2455" s="14">
        <f t="shared" si="155"/>
        <v>0</v>
      </c>
      <c r="R2455" s="16">
        <f>SUMIF('Tool Pneumatics CH4 VOC BTEX'!B:B,A2455,'Tool Pneumatics CH4 VOC BTEX'!H:H)*Q2455</f>
        <v>0</v>
      </c>
      <c r="S2455" s="16">
        <f>SUMIF('Tool Pneumatics CH4 VOC BTEX'!B:B,A2455,'Tool Pneumatics CH4 VOC BTEX'!J:J)*Q2455</f>
        <v>0</v>
      </c>
      <c r="T2455" s="16">
        <f>SUMIF('Tool Pneumatics CH4 VOC BTEX'!B:B,A2455,'Tool Pneumatics CH4 VOC BTEX'!L:L)*Q2455</f>
        <v>0</v>
      </c>
      <c r="U2455" s="16">
        <f>SUMIF('Tool Pneumatics CH4 VOC BTEX'!B:B,A2455,'Tool Pneumatics CH4 VOC BTEX'!N:N)*Q2455</f>
        <v>0</v>
      </c>
    </row>
    <row r="2456" spans="1:21" x14ac:dyDescent="0.25">
      <c r="A2456" s="1" t="s">
        <v>5550</v>
      </c>
      <c r="B2456" s="1" t="s">
        <v>1562</v>
      </c>
      <c r="C2456" s="1" t="s">
        <v>5551</v>
      </c>
      <c r="D2456" s="3" t="s">
        <v>1015</v>
      </c>
      <c r="E2456" s="3" t="s">
        <v>23961</v>
      </c>
      <c r="F2456" s="1" t="s">
        <v>4509</v>
      </c>
      <c r="G2456" s="1">
        <v>0</v>
      </c>
      <c r="H2456" s="1" t="s">
        <v>27474</v>
      </c>
      <c r="I2456" s="1">
        <v>0</v>
      </c>
      <c r="J2456" s="1" t="s">
        <v>27474</v>
      </c>
      <c r="K2456" s="1">
        <f t="shared" si="152"/>
        <v>0</v>
      </c>
      <c r="L2456" s="2">
        <f>SUMIFS('Basin Total Well Counts'!B:B,'Basin Total Well Counts'!A:A,F2456)</f>
        <v>2709</v>
      </c>
      <c r="M2456" s="4">
        <f t="shared" si="153"/>
        <v>0</v>
      </c>
      <c r="N2456" s="2">
        <f>SUMIF('Basin Emissions'!A:A,F2456,'Basin Emissions'!B:B)</f>
        <v>514.71889158399995</v>
      </c>
      <c r="O2456" s="8">
        <f t="shared" si="154"/>
        <v>0</v>
      </c>
      <c r="P2456" s="7">
        <f>SUMIF('Tool Pneumatics CH4 VOC BTEX'!B:B,A2456,'Tool Pneumatics CH4 VOC BTEX'!F:F)</f>
        <v>3.5899999141693102</v>
      </c>
      <c r="Q2456" s="14">
        <f t="shared" si="155"/>
        <v>0</v>
      </c>
      <c r="R2456" s="16">
        <f>SUMIF('Tool Pneumatics CH4 VOC BTEX'!B:B,A2456,'Tool Pneumatics CH4 VOC BTEX'!H:H)*Q2456</f>
        <v>0</v>
      </c>
      <c r="S2456" s="16">
        <f>SUMIF('Tool Pneumatics CH4 VOC BTEX'!B:B,A2456,'Tool Pneumatics CH4 VOC BTEX'!J:J)*Q2456</f>
        <v>0</v>
      </c>
      <c r="T2456" s="16">
        <f>SUMIF('Tool Pneumatics CH4 VOC BTEX'!B:B,A2456,'Tool Pneumatics CH4 VOC BTEX'!L:L)*Q2456</f>
        <v>0</v>
      </c>
      <c r="U2456" s="16">
        <f>SUMIF('Tool Pneumatics CH4 VOC BTEX'!B:B,A2456,'Tool Pneumatics CH4 VOC BTEX'!N:N)*Q2456</f>
        <v>0</v>
      </c>
    </row>
    <row r="2457" spans="1:21" x14ac:dyDescent="0.25">
      <c r="A2457" s="1" t="s">
        <v>5552</v>
      </c>
      <c r="B2457" s="1" t="s">
        <v>1562</v>
      </c>
      <c r="C2457" s="1" t="s">
        <v>2643</v>
      </c>
      <c r="D2457" s="3" t="s">
        <v>1015</v>
      </c>
      <c r="E2457" s="3" t="s">
        <v>23961</v>
      </c>
      <c r="F2457" s="1" t="s">
        <v>4493</v>
      </c>
      <c r="G2457" s="1">
        <v>0</v>
      </c>
      <c r="H2457" s="1" t="s">
        <v>27474</v>
      </c>
      <c r="I2457" s="1">
        <v>0</v>
      </c>
      <c r="J2457" s="1" t="s">
        <v>27474</v>
      </c>
      <c r="K2457" s="1">
        <f t="shared" si="152"/>
        <v>0</v>
      </c>
      <c r="L2457" s="2">
        <f>SUMIFS('Basin Total Well Counts'!B:B,'Basin Total Well Counts'!A:A,F2457)</f>
        <v>4231</v>
      </c>
      <c r="M2457" s="4">
        <f t="shared" si="153"/>
        <v>0</v>
      </c>
      <c r="N2457" s="2">
        <f>SUMIF('Basin Emissions'!A:A,F2457,'Basin Emissions'!B:B)</f>
        <v>1256.6046336999998</v>
      </c>
      <c r="O2457" s="8">
        <f t="shared" si="154"/>
        <v>0</v>
      </c>
      <c r="P2457" s="7">
        <f>SUMIF('Tool Pneumatics CH4 VOC BTEX'!B:B,A2457,'Tool Pneumatics CH4 VOC BTEX'!F:F)</f>
        <v>5.2682189941406303</v>
      </c>
      <c r="Q2457" s="14">
        <f t="shared" si="155"/>
        <v>0</v>
      </c>
      <c r="R2457" s="16">
        <f>SUMIF('Tool Pneumatics CH4 VOC BTEX'!B:B,A2457,'Tool Pneumatics CH4 VOC BTEX'!H:H)*Q2457</f>
        <v>0</v>
      </c>
      <c r="S2457" s="16">
        <f>SUMIF('Tool Pneumatics CH4 VOC BTEX'!B:B,A2457,'Tool Pneumatics CH4 VOC BTEX'!J:J)*Q2457</f>
        <v>0</v>
      </c>
      <c r="T2457" s="16">
        <f>SUMIF('Tool Pneumatics CH4 VOC BTEX'!B:B,A2457,'Tool Pneumatics CH4 VOC BTEX'!L:L)*Q2457</f>
        <v>0</v>
      </c>
      <c r="U2457" s="16">
        <f>SUMIF('Tool Pneumatics CH4 VOC BTEX'!B:B,A2457,'Tool Pneumatics CH4 VOC BTEX'!N:N)*Q2457</f>
        <v>0</v>
      </c>
    </row>
    <row r="2458" spans="1:21" x14ac:dyDescent="0.25">
      <c r="A2458" s="1" t="s">
        <v>5553</v>
      </c>
      <c r="B2458" s="1" t="s">
        <v>1562</v>
      </c>
      <c r="C2458" s="1" t="s">
        <v>5554</v>
      </c>
      <c r="D2458" s="3" t="s">
        <v>1015</v>
      </c>
      <c r="E2458" s="3" t="s">
        <v>23961</v>
      </c>
      <c r="F2458" s="1" t="s">
        <v>4105</v>
      </c>
      <c r="G2458" s="1">
        <v>0</v>
      </c>
      <c r="H2458" s="1" t="s">
        <v>27474</v>
      </c>
      <c r="I2458" s="1">
        <v>0</v>
      </c>
      <c r="J2458" s="1" t="s">
        <v>27474</v>
      </c>
      <c r="K2458" s="1">
        <f t="shared" si="152"/>
        <v>0</v>
      </c>
      <c r="L2458" s="2">
        <f>SUMIFS('Basin Total Well Counts'!B:B,'Basin Total Well Counts'!A:A,F2458)</f>
        <v>0</v>
      </c>
      <c r="M2458" s="4">
        <f t="shared" si="153"/>
        <v>0</v>
      </c>
      <c r="N2458" s="2">
        <f>SUMIF('Basin Emissions'!A:A,F2458,'Basin Emissions'!B:B)</f>
        <v>469.23660810000001</v>
      </c>
      <c r="O2458" s="8">
        <f t="shared" si="154"/>
        <v>0</v>
      </c>
      <c r="P2458" s="7">
        <f>SUMIF('Tool Pneumatics CH4 VOC BTEX'!B:B,A2458,'Tool Pneumatics CH4 VOC BTEX'!F:F)</f>
        <v>3.5899999141693102</v>
      </c>
      <c r="Q2458" s="14">
        <f t="shared" si="155"/>
        <v>0</v>
      </c>
      <c r="R2458" s="16">
        <f>SUMIF('Tool Pneumatics CH4 VOC BTEX'!B:B,A2458,'Tool Pneumatics CH4 VOC BTEX'!H:H)*Q2458</f>
        <v>0</v>
      </c>
      <c r="S2458" s="16">
        <f>SUMIF('Tool Pneumatics CH4 VOC BTEX'!B:B,A2458,'Tool Pneumatics CH4 VOC BTEX'!J:J)*Q2458</f>
        <v>0</v>
      </c>
      <c r="T2458" s="16">
        <f>SUMIF('Tool Pneumatics CH4 VOC BTEX'!B:B,A2458,'Tool Pneumatics CH4 VOC BTEX'!L:L)*Q2458</f>
        <v>0</v>
      </c>
      <c r="U2458" s="16">
        <f>SUMIF('Tool Pneumatics CH4 VOC BTEX'!B:B,A2458,'Tool Pneumatics CH4 VOC BTEX'!N:N)*Q2458</f>
        <v>0</v>
      </c>
    </row>
    <row r="2459" spans="1:21" x14ac:dyDescent="0.25">
      <c r="A2459" s="1" t="s">
        <v>5555</v>
      </c>
      <c r="B2459" s="1" t="s">
        <v>1562</v>
      </c>
      <c r="C2459" s="1" t="s">
        <v>5556</v>
      </c>
      <c r="D2459" s="3" t="s">
        <v>2732</v>
      </c>
      <c r="E2459" s="3" t="s">
        <v>23961</v>
      </c>
      <c r="F2459" s="1" t="s">
        <v>4105</v>
      </c>
      <c r="G2459" s="1">
        <v>0</v>
      </c>
      <c r="H2459" s="1" t="s">
        <v>27474</v>
      </c>
      <c r="I2459" s="1">
        <v>0</v>
      </c>
      <c r="J2459" s="1" t="s">
        <v>27474</v>
      </c>
      <c r="K2459" s="1">
        <f t="shared" si="152"/>
        <v>0</v>
      </c>
      <c r="L2459" s="2">
        <f>SUMIFS('Basin Total Well Counts'!B:B,'Basin Total Well Counts'!A:A,F2459)</f>
        <v>0</v>
      </c>
      <c r="M2459" s="4">
        <f t="shared" si="153"/>
        <v>0</v>
      </c>
      <c r="N2459" s="2">
        <f>SUMIF('Basin Emissions'!A:A,F2459,'Basin Emissions'!B:B)</f>
        <v>469.23660810000001</v>
      </c>
      <c r="O2459" s="8">
        <f t="shared" si="154"/>
        <v>0</v>
      </c>
      <c r="P2459" s="7">
        <f>SUMIF('Tool Pneumatics CH4 VOC BTEX'!B:B,A2459,'Tool Pneumatics CH4 VOC BTEX'!F:F)</f>
        <v>3.5899999141693102</v>
      </c>
      <c r="Q2459" s="14">
        <f t="shared" si="155"/>
        <v>0</v>
      </c>
      <c r="R2459" s="16">
        <f>SUMIF('Tool Pneumatics CH4 VOC BTEX'!B:B,A2459,'Tool Pneumatics CH4 VOC BTEX'!H:H)*Q2459</f>
        <v>0</v>
      </c>
      <c r="S2459" s="16">
        <f>SUMIF('Tool Pneumatics CH4 VOC BTEX'!B:B,A2459,'Tool Pneumatics CH4 VOC BTEX'!J:J)*Q2459</f>
        <v>0</v>
      </c>
      <c r="T2459" s="16">
        <f>SUMIF('Tool Pneumatics CH4 VOC BTEX'!B:B,A2459,'Tool Pneumatics CH4 VOC BTEX'!L:L)*Q2459</f>
        <v>0</v>
      </c>
      <c r="U2459" s="16">
        <f>SUMIF('Tool Pneumatics CH4 VOC BTEX'!B:B,A2459,'Tool Pneumatics CH4 VOC BTEX'!N:N)*Q2459</f>
        <v>0</v>
      </c>
    </row>
    <row r="2460" spans="1:21" x14ac:dyDescent="0.25">
      <c r="A2460" s="1" t="s">
        <v>5557</v>
      </c>
      <c r="B2460" s="1" t="s">
        <v>1562</v>
      </c>
      <c r="C2460" s="1" t="s">
        <v>4617</v>
      </c>
      <c r="D2460" s="3" t="s">
        <v>2240</v>
      </c>
      <c r="E2460" s="3" t="s">
        <v>23961</v>
      </c>
      <c r="F2460" s="1" t="s">
        <v>4105</v>
      </c>
      <c r="G2460" s="1">
        <v>0</v>
      </c>
      <c r="H2460" s="1" t="s">
        <v>27474</v>
      </c>
      <c r="I2460" s="1">
        <v>0</v>
      </c>
      <c r="J2460" s="1" t="s">
        <v>27474</v>
      </c>
      <c r="K2460" s="1">
        <f t="shared" si="152"/>
        <v>0</v>
      </c>
      <c r="L2460" s="2">
        <f>SUMIFS('Basin Total Well Counts'!B:B,'Basin Total Well Counts'!A:A,F2460)</f>
        <v>0</v>
      </c>
      <c r="M2460" s="4">
        <f t="shared" si="153"/>
        <v>0</v>
      </c>
      <c r="N2460" s="2">
        <f>SUMIF('Basin Emissions'!A:A,F2460,'Basin Emissions'!B:B)</f>
        <v>469.23660810000001</v>
      </c>
      <c r="O2460" s="8">
        <f t="shared" si="154"/>
        <v>0</v>
      </c>
      <c r="P2460" s="7">
        <f>SUMIF('Tool Pneumatics CH4 VOC BTEX'!B:B,A2460,'Tool Pneumatics CH4 VOC BTEX'!F:F)</f>
        <v>3.5899999141693102</v>
      </c>
      <c r="Q2460" s="14">
        <f t="shared" si="155"/>
        <v>0</v>
      </c>
      <c r="R2460" s="16">
        <f>SUMIF('Tool Pneumatics CH4 VOC BTEX'!B:B,A2460,'Tool Pneumatics CH4 VOC BTEX'!H:H)*Q2460</f>
        <v>0</v>
      </c>
      <c r="S2460" s="16">
        <f>SUMIF('Tool Pneumatics CH4 VOC BTEX'!B:B,A2460,'Tool Pneumatics CH4 VOC BTEX'!J:J)*Q2460</f>
        <v>0</v>
      </c>
      <c r="T2460" s="16">
        <f>SUMIF('Tool Pneumatics CH4 VOC BTEX'!B:B,A2460,'Tool Pneumatics CH4 VOC BTEX'!L:L)*Q2460</f>
        <v>0</v>
      </c>
      <c r="U2460" s="16">
        <f>SUMIF('Tool Pneumatics CH4 VOC BTEX'!B:B,A2460,'Tool Pneumatics CH4 VOC BTEX'!N:N)*Q2460</f>
        <v>0</v>
      </c>
    </row>
    <row r="2461" spans="1:21" x14ac:dyDescent="0.25">
      <c r="A2461" s="1" t="s">
        <v>5558</v>
      </c>
      <c r="B2461" s="1" t="s">
        <v>1562</v>
      </c>
      <c r="C2461" s="1" t="s">
        <v>5261</v>
      </c>
      <c r="D2461" s="3" t="s">
        <v>2732</v>
      </c>
      <c r="E2461" s="3" t="s">
        <v>23961</v>
      </c>
      <c r="F2461" s="1" t="s">
        <v>4509</v>
      </c>
      <c r="G2461" s="1">
        <v>0</v>
      </c>
      <c r="H2461" s="1" t="s">
        <v>27474</v>
      </c>
      <c r="I2461" s="1">
        <v>0</v>
      </c>
      <c r="J2461" s="1" t="s">
        <v>27474</v>
      </c>
      <c r="K2461" s="1">
        <f t="shared" si="152"/>
        <v>0</v>
      </c>
      <c r="L2461" s="2">
        <f>SUMIFS('Basin Total Well Counts'!B:B,'Basin Total Well Counts'!A:A,F2461)</f>
        <v>2709</v>
      </c>
      <c r="M2461" s="4">
        <f t="shared" si="153"/>
        <v>0</v>
      </c>
      <c r="N2461" s="2">
        <f>SUMIF('Basin Emissions'!A:A,F2461,'Basin Emissions'!B:B)</f>
        <v>514.71889158399995</v>
      </c>
      <c r="O2461" s="8">
        <f t="shared" si="154"/>
        <v>0</v>
      </c>
      <c r="P2461" s="7">
        <f>SUMIF('Tool Pneumatics CH4 VOC BTEX'!B:B,A2461,'Tool Pneumatics CH4 VOC BTEX'!F:F)</f>
        <v>3.5899999141693102</v>
      </c>
      <c r="Q2461" s="14">
        <f t="shared" si="155"/>
        <v>0</v>
      </c>
      <c r="R2461" s="16">
        <f>SUMIF('Tool Pneumatics CH4 VOC BTEX'!B:B,A2461,'Tool Pneumatics CH4 VOC BTEX'!H:H)*Q2461</f>
        <v>0</v>
      </c>
      <c r="S2461" s="16">
        <f>SUMIF('Tool Pneumatics CH4 VOC BTEX'!B:B,A2461,'Tool Pneumatics CH4 VOC BTEX'!J:J)*Q2461</f>
        <v>0</v>
      </c>
      <c r="T2461" s="16">
        <f>SUMIF('Tool Pneumatics CH4 VOC BTEX'!B:B,A2461,'Tool Pneumatics CH4 VOC BTEX'!L:L)*Q2461</f>
        <v>0</v>
      </c>
      <c r="U2461" s="16">
        <f>SUMIF('Tool Pneumatics CH4 VOC BTEX'!B:B,A2461,'Tool Pneumatics CH4 VOC BTEX'!N:N)*Q2461</f>
        <v>0</v>
      </c>
    </row>
    <row r="2462" spans="1:21" x14ac:dyDescent="0.25">
      <c r="A2462" s="1" t="s">
        <v>5559</v>
      </c>
      <c r="B2462" s="1" t="s">
        <v>1562</v>
      </c>
      <c r="C2462" s="1" t="s">
        <v>1685</v>
      </c>
      <c r="D2462" s="3" t="s">
        <v>1015</v>
      </c>
      <c r="E2462" s="3" t="s">
        <v>23961</v>
      </c>
      <c r="F2462" s="1" t="s">
        <v>4105</v>
      </c>
      <c r="G2462" s="1">
        <v>0</v>
      </c>
      <c r="H2462" s="1" t="s">
        <v>27474</v>
      </c>
      <c r="I2462" s="1">
        <v>0</v>
      </c>
      <c r="J2462" s="1" t="s">
        <v>27474</v>
      </c>
      <c r="K2462" s="1">
        <f t="shared" si="152"/>
        <v>0</v>
      </c>
      <c r="L2462" s="2">
        <f>SUMIFS('Basin Total Well Counts'!B:B,'Basin Total Well Counts'!A:A,F2462)</f>
        <v>0</v>
      </c>
      <c r="M2462" s="4">
        <f t="shared" si="153"/>
        <v>0</v>
      </c>
      <c r="N2462" s="2">
        <f>SUMIF('Basin Emissions'!A:A,F2462,'Basin Emissions'!B:B)</f>
        <v>469.23660810000001</v>
      </c>
      <c r="O2462" s="8">
        <f t="shared" si="154"/>
        <v>0</v>
      </c>
      <c r="P2462" s="7">
        <f>SUMIF('Tool Pneumatics CH4 VOC BTEX'!B:B,A2462,'Tool Pneumatics CH4 VOC BTEX'!F:F)</f>
        <v>3.5899999141693102</v>
      </c>
      <c r="Q2462" s="14">
        <f t="shared" si="155"/>
        <v>0</v>
      </c>
      <c r="R2462" s="16">
        <f>SUMIF('Tool Pneumatics CH4 VOC BTEX'!B:B,A2462,'Tool Pneumatics CH4 VOC BTEX'!H:H)*Q2462</f>
        <v>0</v>
      </c>
      <c r="S2462" s="16">
        <f>SUMIF('Tool Pneumatics CH4 VOC BTEX'!B:B,A2462,'Tool Pneumatics CH4 VOC BTEX'!J:J)*Q2462</f>
        <v>0</v>
      </c>
      <c r="T2462" s="16">
        <f>SUMIF('Tool Pneumatics CH4 VOC BTEX'!B:B,A2462,'Tool Pneumatics CH4 VOC BTEX'!L:L)*Q2462</f>
        <v>0</v>
      </c>
      <c r="U2462" s="16">
        <f>SUMIF('Tool Pneumatics CH4 VOC BTEX'!B:B,A2462,'Tool Pneumatics CH4 VOC BTEX'!N:N)*Q2462</f>
        <v>0</v>
      </c>
    </row>
    <row r="2463" spans="1:21" x14ac:dyDescent="0.25">
      <c r="A2463" s="1" t="s">
        <v>5560</v>
      </c>
      <c r="B2463" s="1" t="s">
        <v>1562</v>
      </c>
      <c r="C2463" s="1" t="s">
        <v>5561</v>
      </c>
      <c r="D2463" s="3" t="s">
        <v>2732</v>
      </c>
      <c r="E2463" s="3" t="s">
        <v>23961</v>
      </c>
      <c r="F2463" s="1" t="s">
        <v>4509</v>
      </c>
      <c r="G2463" s="1">
        <v>0</v>
      </c>
      <c r="H2463" s="1" t="s">
        <v>27474</v>
      </c>
      <c r="I2463" s="1">
        <v>0</v>
      </c>
      <c r="J2463" s="1" t="s">
        <v>27474</v>
      </c>
      <c r="K2463" s="1">
        <f t="shared" si="152"/>
        <v>0</v>
      </c>
      <c r="L2463" s="2">
        <f>SUMIFS('Basin Total Well Counts'!B:B,'Basin Total Well Counts'!A:A,F2463)</f>
        <v>2709</v>
      </c>
      <c r="M2463" s="4">
        <f t="shared" si="153"/>
        <v>0</v>
      </c>
      <c r="N2463" s="2">
        <f>SUMIF('Basin Emissions'!A:A,F2463,'Basin Emissions'!B:B)</f>
        <v>514.71889158399995</v>
      </c>
      <c r="O2463" s="8">
        <f t="shared" si="154"/>
        <v>0</v>
      </c>
      <c r="P2463" s="7">
        <f>SUMIF('Tool Pneumatics CH4 VOC BTEX'!B:B,A2463,'Tool Pneumatics CH4 VOC BTEX'!F:F)</f>
        <v>3.5899999141693102</v>
      </c>
      <c r="Q2463" s="14">
        <f t="shared" si="155"/>
        <v>0</v>
      </c>
      <c r="R2463" s="16">
        <f>SUMIF('Tool Pneumatics CH4 VOC BTEX'!B:B,A2463,'Tool Pneumatics CH4 VOC BTEX'!H:H)*Q2463</f>
        <v>0</v>
      </c>
      <c r="S2463" s="16">
        <f>SUMIF('Tool Pneumatics CH4 VOC BTEX'!B:B,A2463,'Tool Pneumatics CH4 VOC BTEX'!J:J)*Q2463</f>
        <v>0</v>
      </c>
      <c r="T2463" s="16">
        <f>SUMIF('Tool Pneumatics CH4 VOC BTEX'!B:B,A2463,'Tool Pneumatics CH4 VOC BTEX'!L:L)*Q2463</f>
        <v>0</v>
      </c>
      <c r="U2463" s="16">
        <f>SUMIF('Tool Pneumatics CH4 VOC BTEX'!B:B,A2463,'Tool Pneumatics CH4 VOC BTEX'!N:N)*Q2463</f>
        <v>0</v>
      </c>
    </row>
    <row r="2464" spans="1:21" x14ac:dyDescent="0.25">
      <c r="A2464" s="1" t="s">
        <v>5562</v>
      </c>
      <c r="B2464" s="1" t="s">
        <v>1562</v>
      </c>
      <c r="C2464" s="1" t="s">
        <v>5563</v>
      </c>
      <c r="D2464" s="3" t="s">
        <v>1015</v>
      </c>
      <c r="E2464" s="3" t="s">
        <v>23961</v>
      </c>
      <c r="F2464" s="1" t="s">
        <v>4493</v>
      </c>
      <c r="G2464" s="1">
        <v>0</v>
      </c>
      <c r="H2464" s="1" t="s">
        <v>27474</v>
      </c>
      <c r="I2464" s="1">
        <v>0</v>
      </c>
      <c r="J2464" s="1" t="s">
        <v>27474</v>
      </c>
      <c r="K2464" s="1">
        <f t="shared" si="152"/>
        <v>0</v>
      </c>
      <c r="L2464" s="2">
        <f>SUMIFS('Basin Total Well Counts'!B:B,'Basin Total Well Counts'!A:A,F2464)</f>
        <v>4231</v>
      </c>
      <c r="M2464" s="4">
        <f t="shared" si="153"/>
        <v>0</v>
      </c>
      <c r="N2464" s="2">
        <f>SUMIF('Basin Emissions'!A:A,F2464,'Basin Emissions'!B:B)</f>
        <v>1256.6046336999998</v>
      </c>
      <c r="O2464" s="8">
        <f t="shared" si="154"/>
        <v>0</v>
      </c>
      <c r="P2464" s="7">
        <f>SUMIF('Tool Pneumatics CH4 VOC BTEX'!B:B,A2464,'Tool Pneumatics CH4 VOC BTEX'!F:F)</f>
        <v>5.2682189941406303</v>
      </c>
      <c r="Q2464" s="14">
        <f t="shared" si="155"/>
        <v>0</v>
      </c>
      <c r="R2464" s="16">
        <f>SUMIF('Tool Pneumatics CH4 VOC BTEX'!B:B,A2464,'Tool Pneumatics CH4 VOC BTEX'!H:H)*Q2464</f>
        <v>0</v>
      </c>
      <c r="S2464" s="16">
        <f>SUMIF('Tool Pneumatics CH4 VOC BTEX'!B:B,A2464,'Tool Pneumatics CH4 VOC BTEX'!J:J)*Q2464</f>
        <v>0</v>
      </c>
      <c r="T2464" s="16">
        <f>SUMIF('Tool Pneumatics CH4 VOC BTEX'!B:B,A2464,'Tool Pneumatics CH4 VOC BTEX'!L:L)*Q2464</f>
        <v>0</v>
      </c>
      <c r="U2464" s="16">
        <f>SUMIF('Tool Pneumatics CH4 VOC BTEX'!B:B,A2464,'Tool Pneumatics CH4 VOC BTEX'!N:N)*Q2464</f>
        <v>0</v>
      </c>
    </row>
    <row r="2465" spans="1:21" x14ac:dyDescent="0.25">
      <c r="A2465" s="1" t="s">
        <v>5564</v>
      </c>
      <c r="B2465" s="1" t="s">
        <v>1562</v>
      </c>
      <c r="C2465" s="1" t="s">
        <v>5565</v>
      </c>
      <c r="D2465" s="3" t="s">
        <v>2732</v>
      </c>
      <c r="E2465" s="3" t="s">
        <v>23961</v>
      </c>
      <c r="F2465" s="1" t="s">
        <v>4105</v>
      </c>
      <c r="G2465" s="1">
        <v>0</v>
      </c>
      <c r="H2465" s="1" t="s">
        <v>27474</v>
      </c>
      <c r="I2465" s="1">
        <v>0</v>
      </c>
      <c r="J2465" s="1" t="s">
        <v>27474</v>
      </c>
      <c r="K2465" s="1">
        <f t="shared" si="152"/>
        <v>0</v>
      </c>
      <c r="L2465" s="2">
        <f>SUMIFS('Basin Total Well Counts'!B:B,'Basin Total Well Counts'!A:A,F2465)</f>
        <v>0</v>
      </c>
      <c r="M2465" s="4">
        <f t="shared" si="153"/>
        <v>0</v>
      </c>
      <c r="N2465" s="2">
        <f>SUMIF('Basin Emissions'!A:A,F2465,'Basin Emissions'!B:B)</f>
        <v>469.23660810000001</v>
      </c>
      <c r="O2465" s="8">
        <f t="shared" si="154"/>
        <v>0</v>
      </c>
      <c r="P2465" s="7">
        <f>SUMIF('Tool Pneumatics CH4 VOC BTEX'!B:B,A2465,'Tool Pneumatics CH4 VOC BTEX'!F:F)</f>
        <v>3.5899999141693102</v>
      </c>
      <c r="Q2465" s="14">
        <f t="shared" si="155"/>
        <v>0</v>
      </c>
      <c r="R2465" s="16">
        <f>SUMIF('Tool Pneumatics CH4 VOC BTEX'!B:B,A2465,'Tool Pneumatics CH4 VOC BTEX'!H:H)*Q2465</f>
        <v>0</v>
      </c>
      <c r="S2465" s="16">
        <f>SUMIF('Tool Pneumatics CH4 VOC BTEX'!B:B,A2465,'Tool Pneumatics CH4 VOC BTEX'!J:J)*Q2465</f>
        <v>0</v>
      </c>
      <c r="T2465" s="16">
        <f>SUMIF('Tool Pneumatics CH4 VOC BTEX'!B:B,A2465,'Tool Pneumatics CH4 VOC BTEX'!L:L)*Q2465</f>
        <v>0</v>
      </c>
      <c r="U2465" s="16">
        <f>SUMIF('Tool Pneumatics CH4 VOC BTEX'!B:B,A2465,'Tool Pneumatics CH4 VOC BTEX'!N:N)*Q2465</f>
        <v>0</v>
      </c>
    </row>
    <row r="2466" spans="1:21" x14ac:dyDescent="0.25">
      <c r="A2466" s="1" t="s">
        <v>5566</v>
      </c>
      <c r="B2466" s="1" t="s">
        <v>1562</v>
      </c>
      <c r="C2466" s="1" t="s">
        <v>1948</v>
      </c>
      <c r="D2466" s="3" t="s">
        <v>2240</v>
      </c>
      <c r="E2466" s="3" t="s">
        <v>23961</v>
      </c>
      <c r="F2466" s="1" t="s">
        <v>4105</v>
      </c>
      <c r="G2466" s="1">
        <v>0</v>
      </c>
      <c r="H2466" s="1" t="s">
        <v>27474</v>
      </c>
      <c r="I2466" s="1">
        <v>0</v>
      </c>
      <c r="J2466" s="1" t="s">
        <v>27474</v>
      </c>
      <c r="K2466" s="1">
        <f t="shared" si="152"/>
        <v>0</v>
      </c>
      <c r="L2466" s="2">
        <f>SUMIFS('Basin Total Well Counts'!B:B,'Basin Total Well Counts'!A:A,F2466)</f>
        <v>0</v>
      </c>
      <c r="M2466" s="4">
        <f t="shared" si="153"/>
        <v>0</v>
      </c>
      <c r="N2466" s="2">
        <f>SUMIF('Basin Emissions'!A:A,F2466,'Basin Emissions'!B:B)</f>
        <v>469.23660810000001</v>
      </c>
      <c r="O2466" s="8">
        <f t="shared" si="154"/>
        <v>0</v>
      </c>
      <c r="P2466" s="7">
        <f>SUMIF('Tool Pneumatics CH4 VOC BTEX'!B:B,A2466,'Tool Pneumatics CH4 VOC BTEX'!F:F)</f>
        <v>3.5899999141693102</v>
      </c>
      <c r="Q2466" s="14">
        <f t="shared" si="155"/>
        <v>0</v>
      </c>
      <c r="R2466" s="16">
        <f>SUMIF('Tool Pneumatics CH4 VOC BTEX'!B:B,A2466,'Tool Pneumatics CH4 VOC BTEX'!H:H)*Q2466</f>
        <v>0</v>
      </c>
      <c r="S2466" s="16">
        <f>SUMIF('Tool Pneumatics CH4 VOC BTEX'!B:B,A2466,'Tool Pneumatics CH4 VOC BTEX'!J:J)*Q2466</f>
        <v>0</v>
      </c>
      <c r="T2466" s="16">
        <f>SUMIF('Tool Pneumatics CH4 VOC BTEX'!B:B,A2466,'Tool Pneumatics CH4 VOC BTEX'!L:L)*Q2466</f>
        <v>0</v>
      </c>
      <c r="U2466" s="16">
        <f>SUMIF('Tool Pneumatics CH4 VOC BTEX'!B:B,A2466,'Tool Pneumatics CH4 VOC BTEX'!N:N)*Q2466</f>
        <v>0</v>
      </c>
    </row>
    <row r="2467" spans="1:21" x14ac:dyDescent="0.25">
      <c r="A2467" s="1" t="s">
        <v>5567</v>
      </c>
      <c r="B2467" s="1" t="s">
        <v>1562</v>
      </c>
      <c r="C2467" s="1" t="s">
        <v>1738</v>
      </c>
      <c r="D2467" s="3" t="s">
        <v>3659</v>
      </c>
      <c r="E2467" s="3" t="s">
        <v>23961</v>
      </c>
      <c r="F2467" s="1" t="s">
        <v>4105</v>
      </c>
      <c r="G2467" s="1">
        <v>0</v>
      </c>
      <c r="H2467" s="1" t="s">
        <v>27474</v>
      </c>
      <c r="I2467" s="1">
        <v>0</v>
      </c>
      <c r="J2467" s="1" t="s">
        <v>27474</v>
      </c>
      <c r="K2467" s="1">
        <f t="shared" si="152"/>
        <v>0</v>
      </c>
      <c r="L2467" s="2">
        <f>SUMIFS('Basin Total Well Counts'!B:B,'Basin Total Well Counts'!A:A,F2467)</f>
        <v>0</v>
      </c>
      <c r="M2467" s="4">
        <f t="shared" si="153"/>
        <v>0</v>
      </c>
      <c r="N2467" s="2">
        <f>SUMIF('Basin Emissions'!A:A,F2467,'Basin Emissions'!B:B)</f>
        <v>469.23660810000001</v>
      </c>
      <c r="O2467" s="8">
        <f t="shared" si="154"/>
        <v>0</v>
      </c>
      <c r="P2467" s="7">
        <f>SUMIF('Tool Pneumatics CH4 VOC BTEX'!B:B,A2467,'Tool Pneumatics CH4 VOC BTEX'!F:F)</f>
        <v>3.5899999141693102</v>
      </c>
      <c r="Q2467" s="14">
        <f t="shared" si="155"/>
        <v>0</v>
      </c>
      <c r="R2467" s="16">
        <f>SUMIF('Tool Pneumatics CH4 VOC BTEX'!B:B,A2467,'Tool Pneumatics CH4 VOC BTEX'!H:H)*Q2467</f>
        <v>0</v>
      </c>
      <c r="S2467" s="16">
        <f>SUMIF('Tool Pneumatics CH4 VOC BTEX'!B:B,A2467,'Tool Pneumatics CH4 VOC BTEX'!J:J)*Q2467</f>
        <v>0</v>
      </c>
      <c r="T2467" s="16">
        <f>SUMIF('Tool Pneumatics CH4 VOC BTEX'!B:B,A2467,'Tool Pneumatics CH4 VOC BTEX'!L:L)*Q2467</f>
        <v>0</v>
      </c>
      <c r="U2467" s="16">
        <f>SUMIF('Tool Pneumatics CH4 VOC BTEX'!B:B,A2467,'Tool Pneumatics CH4 VOC BTEX'!N:N)*Q2467</f>
        <v>0</v>
      </c>
    </row>
    <row r="2468" spans="1:21" x14ac:dyDescent="0.25">
      <c r="A2468" s="1" t="s">
        <v>5568</v>
      </c>
      <c r="B2468" s="1" t="s">
        <v>1562</v>
      </c>
      <c r="C2468" s="1" t="s">
        <v>5569</v>
      </c>
      <c r="D2468" s="3" t="s">
        <v>2240</v>
      </c>
      <c r="E2468" s="3" t="s">
        <v>23961</v>
      </c>
      <c r="F2468" s="1" t="s">
        <v>4509</v>
      </c>
      <c r="G2468" s="1">
        <v>0</v>
      </c>
      <c r="H2468" s="1" t="s">
        <v>27474</v>
      </c>
      <c r="I2468" s="1">
        <v>0</v>
      </c>
      <c r="J2468" s="1" t="s">
        <v>27474</v>
      </c>
      <c r="K2468" s="1">
        <f t="shared" si="152"/>
        <v>0</v>
      </c>
      <c r="L2468" s="2">
        <f>SUMIFS('Basin Total Well Counts'!B:B,'Basin Total Well Counts'!A:A,F2468)</f>
        <v>2709</v>
      </c>
      <c r="M2468" s="4">
        <f t="shared" si="153"/>
        <v>0</v>
      </c>
      <c r="N2468" s="2">
        <f>SUMIF('Basin Emissions'!A:A,F2468,'Basin Emissions'!B:B)</f>
        <v>514.71889158399995</v>
      </c>
      <c r="O2468" s="8">
        <f t="shared" si="154"/>
        <v>0</v>
      </c>
      <c r="P2468" s="7">
        <f>SUMIF('Tool Pneumatics CH4 VOC BTEX'!B:B,A2468,'Tool Pneumatics CH4 VOC BTEX'!F:F)</f>
        <v>3.5899999141693102</v>
      </c>
      <c r="Q2468" s="14">
        <f t="shared" si="155"/>
        <v>0</v>
      </c>
      <c r="R2468" s="16">
        <f>SUMIF('Tool Pneumatics CH4 VOC BTEX'!B:B,A2468,'Tool Pneumatics CH4 VOC BTEX'!H:H)*Q2468</f>
        <v>0</v>
      </c>
      <c r="S2468" s="16">
        <f>SUMIF('Tool Pneumatics CH4 VOC BTEX'!B:B,A2468,'Tool Pneumatics CH4 VOC BTEX'!J:J)*Q2468</f>
        <v>0</v>
      </c>
      <c r="T2468" s="16">
        <f>SUMIF('Tool Pneumatics CH4 VOC BTEX'!B:B,A2468,'Tool Pneumatics CH4 VOC BTEX'!L:L)*Q2468</f>
        <v>0</v>
      </c>
      <c r="U2468" s="16">
        <f>SUMIF('Tool Pneumatics CH4 VOC BTEX'!B:B,A2468,'Tool Pneumatics CH4 VOC BTEX'!N:N)*Q2468</f>
        <v>0</v>
      </c>
    </row>
    <row r="2469" spans="1:21" x14ac:dyDescent="0.25">
      <c r="A2469" s="1" t="s">
        <v>5570</v>
      </c>
      <c r="B2469" s="1" t="s">
        <v>1562</v>
      </c>
      <c r="C2469" s="1" t="s">
        <v>5571</v>
      </c>
      <c r="D2469" s="3" t="s">
        <v>2240</v>
      </c>
      <c r="E2469" s="3" t="s">
        <v>23961</v>
      </c>
      <c r="F2469" s="1" t="s">
        <v>4105</v>
      </c>
      <c r="G2469" s="1">
        <v>0</v>
      </c>
      <c r="H2469" s="1" t="s">
        <v>27474</v>
      </c>
      <c r="I2469" s="1">
        <v>0</v>
      </c>
      <c r="J2469" s="1" t="s">
        <v>27474</v>
      </c>
      <c r="K2469" s="1">
        <f t="shared" si="152"/>
        <v>0</v>
      </c>
      <c r="L2469" s="2">
        <f>SUMIFS('Basin Total Well Counts'!B:B,'Basin Total Well Counts'!A:A,F2469)</f>
        <v>0</v>
      </c>
      <c r="M2469" s="4">
        <f t="shared" si="153"/>
        <v>0</v>
      </c>
      <c r="N2469" s="2">
        <f>SUMIF('Basin Emissions'!A:A,F2469,'Basin Emissions'!B:B)</f>
        <v>469.23660810000001</v>
      </c>
      <c r="O2469" s="8">
        <f t="shared" si="154"/>
        <v>0</v>
      </c>
      <c r="P2469" s="7">
        <f>SUMIF('Tool Pneumatics CH4 VOC BTEX'!B:B,A2469,'Tool Pneumatics CH4 VOC BTEX'!F:F)</f>
        <v>3.5899999141693102</v>
      </c>
      <c r="Q2469" s="14">
        <f t="shared" si="155"/>
        <v>0</v>
      </c>
      <c r="R2469" s="16">
        <f>SUMIF('Tool Pneumatics CH4 VOC BTEX'!B:B,A2469,'Tool Pneumatics CH4 VOC BTEX'!H:H)*Q2469</f>
        <v>0</v>
      </c>
      <c r="S2469" s="16">
        <f>SUMIF('Tool Pneumatics CH4 VOC BTEX'!B:B,A2469,'Tool Pneumatics CH4 VOC BTEX'!J:J)*Q2469</f>
        <v>0</v>
      </c>
      <c r="T2469" s="16">
        <f>SUMIF('Tool Pneumatics CH4 VOC BTEX'!B:B,A2469,'Tool Pneumatics CH4 VOC BTEX'!L:L)*Q2469</f>
        <v>0</v>
      </c>
      <c r="U2469" s="16">
        <f>SUMIF('Tool Pneumatics CH4 VOC BTEX'!B:B,A2469,'Tool Pneumatics CH4 VOC BTEX'!N:N)*Q2469</f>
        <v>0</v>
      </c>
    </row>
    <row r="2470" spans="1:21" x14ac:dyDescent="0.25">
      <c r="A2470" s="1" t="s">
        <v>5572</v>
      </c>
      <c r="B2470" s="1" t="s">
        <v>1562</v>
      </c>
      <c r="C2470" s="1" t="s">
        <v>5573</v>
      </c>
      <c r="D2470" s="3" t="s">
        <v>2240</v>
      </c>
      <c r="E2470" s="3" t="s">
        <v>23961</v>
      </c>
      <c r="F2470" s="1" t="s">
        <v>4105</v>
      </c>
      <c r="G2470" s="1">
        <v>0</v>
      </c>
      <c r="H2470" s="1" t="s">
        <v>27474</v>
      </c>
      <c r="I2470" s="1">
        <v>0</v>
      </c>
      <c r="J2470" s="1" t="s">
        <v>27474</v>
      </c>
      <c r="K2470" s="1">
        <f t="shared" si="152"/>
        <v>0</v>
      </c>
      <c r="L2470" s="2">
        <f>SUMIFS('Basin Total Well Counts'!B:B,'Basin Total Well Counts'!A:A,F2470)</f>
        <v>0</v>
      </c>
      <c r="M2470" s="4">
        <f t="shared" si="153"/>
        <v>0</v>
      </c>
      <c r="N2470" s="2">
        <f>SUMIF('Basin Emissions'!A:A,F2470,'Basin Emissions'!B:B)</f>
        <v>469.23660810000001</v>
      </c>
      <c r="O2470" s="8">
        <f t="shared" si="154"/>
        <v>0</v>
      </c>
      <c r="P2470" s="7">
        <f>SUMIF('Tool Pneumatics CH4 VOC BTEX'!B:B,A2470,'Tool Pneumatics CH4 VOC BTEX'!F:F)</f>
        <v>3.5899999141693102</v>
      </c>
      <c r="Q2470" s="14">
        <f t="shared" si="155"/>
        <v>0</v>
      </c>
      <c r="R2470" s="16">
        <f>SUMIF('Tool Pneumatics CH4 VOC BTEX'!B:B,A2470,'Tool Pneumatics CH4 VOC BTEX'!H:H)*Q2470</f>
        <v>0</v>
      </c>
      <c r="S2470" s="16">
        <f>SUMIF('Tool Pneumatics CH4 VOC BTEX'!B:B,A2470,'Tool Pneumatics CH4 VOC BTEX'!J:J)*Q2470</f>
        <v>0</v>
      </c>
      <c r="T2470" s="16">
        <f>SUMIF('Tool Pneumatics CH4 VOC BTEX'!B:B,A2470,'Tool Pneumatics CH4 VOC BTEX'!L:L)*Q2470</f>
        <v>0</v>
      </c>
      <c r="U2470" s="16">
        <f>SUMIF('Tool Pneumatics CH4 VOC BTEX'!B:B,A2470,'Tool Pneumatics CH4 VOC BTEX'!N:N)*Q2470</f>
        <v>0</v>
      </c>
    </row>
    <row r="2471" spans="1:21" x14ac:dyDescent="0.25">
      <c r="A2471" s="1" t="s">
        <v>5574</v>
      </c>
      <c r="B2471" s="1" t="s">
        <v>1562</v>
      </c>
      <c r="C2471" s="1" t="s">
        <v>5575</v>
      </c>
      <c r="D2471" s="3" t="s">
        <v>2240</v>
      </c>
      <c r="E2471" s="3" t="s">
        <v>23961</v>
      </c>
      <c r="F2471" s="1" t="s">
        <v>4105</v>
      </c>
      <c r="G2471" s="1">
        <v>0</v>
      </c>
      <c r="H2471" s="1" t="s">
        <v>27474</v>
      </c>
      <c r="I2471" s="1">
        <v>0</v>
      </c>
      <c r="J2471" s="1" t="s">
        <v>27474</v>
      </c>
      <c r="K2471" s="1">
        <f t="shared" si="152"/>
        <v>0</v>
      </c>
      <c r="L2471" s="2">
        <f>SUMIFS('Basin Total Well Counts'!B:B,'Basin Total Well Counts'!A:A,F2471)</f>
        <v>0</v>
      </c>
      <c r="M2471" s="4">
        <f t="shared" si="153"/>
        <v>0</v>
      </c>
      <c r="N2471" s="2">
        <f>SUMIF('Basin Emissions'!A:A,F2471,'Basin Emissions'!B:B)</f>
        <v>469.23660810000001</v>
      </c>
      <c r="O2471" s="8">
        <f t="shared" si="154"/>
        <v>0</v>
      </c>
      <c r="P2471" s="7">
        <f>SUMIF('Tool Pneumatics CH4 VOC BTEX'!B:B,A2471,'Tool Pneumatics CH4 VOC BTEX'!F:F)</f>
        <v>3.5899999141693102</v>
      </c>
      <c r="Q2471" s="14">
        <f t="shared" si="155"/>
        <v>0</v>
      </c>
      <c r="R2471" s="16">
        <f>SUMIF('Tool Pneumatics CH4 VOC BTEX'!B:B,A2471,'Tool Pneumatics CH4 VOC BTEX'!H:H)*Q2471</f>
        <v>0</v>
      </c>
      <c r="S2471" s="16">
        <f>SUMIF('Tool Pneumatics CH4 VOC BTEX'!B:B,A2471,'Tool Pneumatics CH4 VOC BTEX'!J:J)*Q2471</f>
        <v>0</v>
      </c>
      <c r="T2471" s="16">
        <f>SUMIF('Tool Pneumatics CH4 VOC BTEX'!B:B,A2471,'Tool Pneumatics CH4 VOC BTEX'!L:L)*Q2471</f>
        <v>0</v>
      </c>
      <c r="U2471" s="16">
        <f>SUMIF('Tool Pneumatics CH4 VOC BTEX'!B:B,A2471,'Tool Pneumatics CH4 VOC BTEX'!N:N)*Q2471</f>
        <v>0</v>
      </c>
    </row>
    <row r="2472" spans="1:21" x14ac:dyDescent="0.25">
      <c r="A2472" s="1" t="s">
        <v>5576</v>
      </c>
      <c r="B2472" s="1" t="s">
        <v>1562</v>
      </c>
      <c r="C2472" s="1" t="s">
        <v>4796</v>
      </c>
      <c r="D2472" s="3" t="s">
        <v>2732</v>
      </c>
      <c r="E2472" s="3" t="s">
        <v>23961</v>
      </c>
      <c r="F2472" s="1" t="s">
        <v>4509</v>
      </c>
      <c r="G2472" s="1">
        <v>37</v>
      </c>
      <c r="H2472" s="1" t="s">
        <v>27474</v>
      </c>
      <c r="I2472" s="1">
        <v>0</v>
      </c>
      <c r="J2472" s="1" t="s">
        <v>27474</v>
      </c>
      <c r="K2472" s="1">
        <f t="shared" si="152"/>
        <v>37</v>
      </c>
      <c r="L2472" s="2">
        <f>SUMIFS('Basin Total Well Counts'!B:B,'Basin Total Well Counts'!A:A,F2472)</f>
        <v>2709</v>
      </c>
      <c r="M2472" s="4">
        <f t="shared" si="153"/>
        <v>1.3658176448874123E-2</v>
      </c>
      <c r="N2472" s="2">
        <f>SUMIF('Basin Emissions'!A:A,F2472,'Basin Emissions'!B:B)</f>
        <v>514.71889158399995</v>
      </c>
      <c r="O2472" s="8">
        <f t="shared" si="154"/>
        <v>7.0301214428231811</v>
      </c>
      <c r="P2472" s="7">
        <f>SUMIF('Tool Pneumatics CH4 VOC BTEX'!B:B,A2472,'Tool Pneumatics CH4 VOC BTEX'!F:F)</f>
        <v>3.5899999141693102</v>
      </c>
      <c r="Q2472" s="14">
        <f t="shared" si="155"/>
        <v>2.1585802372413436</v>
      </c>
      <c r="R2472" s="16">
        <f>SUMIF('Tool Pneumatics CH4 VOC BTEX'!B:B,A2472,'Tool Pneumatics CH4 VOC BTEX'!H:H)*Q2472</f>
        <v>9.7999545163859215E-3</v>
      </c>
      <c r="S2472" s="16">
        <f>SUMIF('Tool Pneumatics CH4 VOC BTEX'!B:B,A2472,'Tool Pneumatics CH4 VOC BTEX'!J:J)*Q2472</f>
        <v>5.5475513601234915E-4</v>
      </c>
      <c r="T2472" s="16">
        <f>SUMIF('Tool Pneumatics CH4 VOC BTEX'!B:B,A2472,'Tool Pneumatics CH4 VOC BTEX'!L:L)*Q2472</f>
        <v>8.7379329942457017E-3</v>
      </c>
      <c r="U2472" s="16">
        <f>SUMIF('Tool Pneumatics CH4 VOC BTEX'!B:B,A2472,'Tool Pneumatics CH4 VOC BTEX'!N:N)*Q2472</f>
        <v>2.4802087312369848E-3</v>
      </c>
    </row>
    <row r="2473" spans="1:21" x14ac:dyDescent="0.25">
      <c r="A2473" s="1" t="s">
        <v>5577</v>
      </c>
      <c r="B2473" s="1" t="s">
        <v>1562</v>
      </c>
      <c r="C2473" s="1" t="s">
        <v>5276</v>
      </c>
      <c r="D2473" s="3" t="s">
        <v>2240</v>
      </c>
      <c r="E2473" s="3" t="s">
        <v>23961</v>
      </c>
      <c r="F2473" s="1" t="s">
        <v>4509</v>
      </c>
      <c r="G2473" s="1">
        <v>0</v>
      </c>
      <c r="H2473" s="1" t="s">
        <v>27474</v>
      </c>
      <c r="I2473" s="1">
        <v>0</v>
      </c>
      <c r="J2473" s="1" t="s">
        <v>27474</v>
      </c>
      <c r="K2473" s="1">
        <f t="shared" si="152"/>
        <v>0</v>
      </c>
      <c r="L2473" s="2">
        <f>SUMIFS('Basin Total Well Counts'!B:B,'Basin Total Well Counts'!A:A,F2473)</f>
        <v>2709</v>
      </c>
      <c r="M2473" s="4">
        <f t="shared" si="153"/>
        <v>0</v>
      </c>
      <c r="N2473" s="2">
        <f>SUMIF('Basin Emissions'!A:A,F2473,'Basin Emissions'!B:B)</f>
        <v>514.71889158399995</v>
      </c>
      <c r="O2473" s="8">
        <f t="shared" si="154"/>
        <v>0</v>
      </c>
      <c r="P2473" s="7">
        <f>SUMIF('Tool Pneumatics CH4 VOC BTEX'!B:B,A2473,'Tool Pneumatics CH4 VOC BTEX'!F:F)</f>
        <v>3.5899999141693102</v>
      </c>
      <c r="Q2473" s="14">
        <f t="shared" si="155"/>
        <v>0</v>
      </c>
      <c r="R2473" s="16">
        <f>SUMIF('Tool Pneumatics CH4 VOC BTEX'!B:B,A2473,'Tool Pneumatics CH4 VOC BTEX'!H:H)*Q2473</f>
        <v>0</v>
      </c>
      <c r="S2473" s="16">
        <f>SUMIF('Tool Pneumatics CH4 VOC BTEX'!B:B,A2473,'Tool Pneumatics CH4 VOC BTEX'!J:J)*Q2473</f>
        <v>0</v>
      </c>
      <c r="T2473" s="16">
        <f>SUMIF('Tool Pneumatics CH4 VOC BTEX'!B:B,A2473,'Tool Pneumatics CH4 VOC BTEX'!L:L)*Q2473</f>
        <v>0</v>
      </c>
      <c r="U2473" s="16">
        <f>SUMIF('Tool Pneumatics CH4 VOC BTEX'!B:B,A2473,'Tool Pneumatics CH4 VOC BTEX'!N:N)*Q2473</f>
        <v>0</v>
      </c>
    </row>
    <row r="2474" spans="1:21" x14ac:dyDescent="0.25">
      <c r="A2474" s="1" t="s">
        <v>5578</v>
      </c>
      <c r="B2474" s="1" t="s">
        <v>1562</v>
      </c>
      <c r="C2474" s="1" t="s">
        <v>1524</v>
      </c>
      <c r="D2474" s="3" t="s">
        <v>3659</v>
      </c>
      <c r="E2474" s="3" t="s">
        <v>23961</v>
      </c>
      <c r="F2474" s="1" t="s">
        <v>4105</v>
      </c>
      <c r="G2474" s="1">
        <v>0</v>
      </c>
      <c r="H2474" s="1" t="s">
        <v>27474</v>
      </c>
      <c r="I2474" s="1">
        <v>0</v>
      </c>
      <c r="J2474" s="1" t="s">
        <v>27474</v>
      </c>
      <c r="K2474" s="1">
        <f t="shared" si="152"/>
        <v>0</v>
      </c>
      <c r="L2474" s="2">
        <f>SUMIFS('Basin Total Well Counts'!B:B,'Basin Total Well Counts'!A:A,F2474)</f>
        <v>0</v>
      </c>
      <c r="M2474" s="4">
        <f t="shared" si="153"/>
        <v>0</v>
      </c>
      <c r="N2474" s="2">
        <f>SUMIF('Basin Emissions'!A:A,F2474,'Basin Emissions'!B:B)</f>
        <v>469.23660810000001</v>
      </c>
      <c r="O2474" s="8">
        <f t="shared" si="154"/>
        <v>0</v>
      </c>
      <c r="P2474" s="7">
        <f>SUMIF('Tool Pneumatics CH4 VOC BTEX'!B:B,A2474,'Tool Pneumatics CH4 VOC BTEX'!F:F)</f>
        <v>3.5899999141693102</v>
      </c>
      <c r="Q2474" s="14">
        <f t="shared" si="155"/>
        <v>0</v>
      </c>
      <c r="R2474" s="16">
        <f>SUMIF('Tool Pneumatics CH4 VOC BTEX'!B:B,A2474,'Tool Pneumatics CH4 VOC BTEX'!H:H)*Q2474</f>
        <v>0</v>
      </c>
      <c r="S2474" s="16">
        <f>SUMIF('Tool Pneumatics CH4 VOC BTEX'!B:B,A2474,'Tool Pneumatics CH4 VOC BTEX'!J:J)*Q2474</f>
        <v>0</v>
      </c>
      <c r="T2474" s="16">
        <f>SUMIF('Tool Pneumatics CH4 VOC BTEX'!B:B,A2474,'Tool Pneumatics CH4 VOC BTEX'!L:L)*Q2474</f>
        <v>0</v>
      </c>
      <c r="U2474" s="16">
        <f>SUMIF('Tool Pneumatics CH4 VOC BTEX'!B:B,A2474,'Tool Pneumatics CH4 VOC BTEX'!N:N)*Q2474</f>
        <v>0</v>
      </c>
    </row>
    <row r="2475" spans="1:21" x14ac:dyDescent="0.25">
      <c r="A2475" s="1" t="s">
        <v>5579</v>
      </c>
      <c r="B2475" s="1" t="s">
        <v>1562</v>
      </c>
      <c r="C2475" s="1" t="s">
        <v>4969</v>
      </c>
      <c r="D2475" s="3" t="s">
        <v>1015</v>
      </c>
      <c r="E2475" s="3" t="s">
        <v>23961</v>
      </c>
      <c r="F2475" s="1" t="s">
        <v>4105</v>
      </c>
      <c r="G2475" s="1">
        <v>0</v>
      </c>
      <c r="H2475" s="1" t="s">
        <v>27474</v>
      </c>
      <c r="I2475" s="1">
        <v>0</v>
      </c>
      <c r="J2475" s="1" t="s">
        <v>27474</v>
      </c>
      <c r="K2475" s="1">
        <f t="shared" si="152"/>
        <v>0</v>
      </c>
      <c r="L2475" s="2">
        <f>SUMIFS('Basin Total Well Counts'!B:B,'Basin Total Well Counts'!A:A,F2475)</f>
        <v>0</v>
      </c>
      <c r="M2475" s="4">
        <f t="shared" si="153"/>
        <v>0</v>
      </c>
      <c r="N2475" s="2">
        <f>SUMIF('Basin Emissions'!A:A,F2475,'Basin Emissions'!B:B)</f>
        <v>469.23660810000001</v>
      </c>
      <c r="O2475" s="8">
        <f t="shared" si="154"/>
        <v>0</v>
      </c>
      <c r="P2475" s="7">
        <f>SUMIF('Tool Pneumatics CH4 VOC BTEX'!B:B,A2475,'Tool Pneumatics CH4 VOC BTEX'!F:F)</f>
        <v>3.5899999141693102</v>
      </c>
      <c r="Q2475" s="14">
        <f t="shared" si="155"/>
        <v>0</v>
      </c>
      <c r="R2475" s="16">
        <f>SUMIF('Tool Pneumatics CH4 VOC BTEX'!B:B,A2475,'Tool Pneumatics CH4 VOC BTEX'!H:H)*Q2475</f>
        <v>0</v>
      </c>
      <c r="S2475" s="16">
        <f>SUMIF('Tool Pneumatics CH4 VOC BTEX'!B:B,A2475,'Tool Pneumatics CH4 VOC BTEX'!J:J)*Q2475</f>
        <v>0</v>
      </c>
      <c r="T2475" s="16">
        <f>SUMIF('Tool Pneumatics CH4 VOC BTEX'!B:B,A2475,'Tool Pneumatics CH4 VOC BTEX'!L:L)*Q2475</f>
        <v>0</v>
      </c>
      <c r="U2475" s="16">
        <f>SUMIF('Tool Pneumatics CH4 VOC BTEX'!B:B,A2475,'Tool Pneumatics CH4 VOC BTEX'!N:N)*Q2475</f>
        <v>0</v>
      </c>
    </row>
    <row r="2476" spans="1:21" x14ac:dyDescent="0.25">
      <c r="A2476" s="1" t="s">
        <v>5580</v>
      </c>
      <c r="B2476" s="1" t="s">
        <v>1562</v>
      </c>
      <c r="C2476" s="1" t="s">
        <v>1584</v>
      </c>
      <c r="D2476" s="3" t="s">
        <v>2240</v>
      </c>
      <c r="E2476" s="3" t="s">
        <v>23961</v>
      </c>
      <c r="F2476" s="1" t="s">
        <v>4105</v>
      </c>
      <c r="G2476" s="1">
        <v>0</v>
      </c>
      <c r="H2476" s="1" t="s">
        <v>27474</v>
      </c>
      <c r="I2476" s="1">
        <v>0</v>
      </c>
      <c r="J2476" s="1" t="s">
        <v>27474</v>
      </c>
      <c r="K2476" s="1">
        <f t="shared" si="152"/>
        <v>0</v>
      </c>
      <c r="L2476" s="2">
        <f>SUMIFS('Basin Total Well Counts'!B:B,'Basin Total Well Counts'!A:A,F2476)</f>
        <v>0</v>
      </c>
      <c r="M2476" s="4">
        <f t="shared" si="153"/>
        <v>0</v>
      </c>
      <c r="N2476" s="2">
        <f>SUMIF('Basin Emissions'!A:A,F2476,'Basin Emissions'!B:B)</f>
        <v>469.23660810000001</v>
      </c>
      <c r="O2476" s="8">
        <f t="shared" si="154"/>
        <v>0</v>
      </c>
      <c r="P2476" s="7">
        <f>SUMIF('Tool Pneumatics CH4 VOC BTEX'!B:B,A2476,'Tool Pneumatics CH4 VOC BTEX'!F:F)</f>
        <v>3.5899999141693102</v>
      </c>
      <c r="Q2476" s="14">
        <f t="shared" si="155"/>
        <v>0</v>
      </c>
      <c r="R2476" s="16">
        <f>SUMIF('Tool Pneumatics CH4 VOC BTEX'!B:B,A2476,'Tool Pneumatics CH4 VOC BTEX'!H:H)*Q2476</f>
        <v>0</v>
      </c>
      <c r="S2476" s="16">
        <f>SUMIF('Tool Pneumatics CH4 VOC BTEX'!B:B,A2476,'Tool Pneumatics CH4 VOC BTEX'!J:J)*Q2476</f>
        <v>0</v>
      </c>
      <c r="T2476" s="16">
        <f>SUMIF('Tool Pneumatics CH4 VOC BTEX'!B:B,A2476,'Tool Pneumatics CH4 VOC BTEX'!L:L)*Q2476</f>
        <v>0</v>
      </c>
      <c r="U2476" s="16">
        <f>SUMIF('Tool Pneumatics CH4 VOC BTEX'!B:B,A2476,'Tool Pneumatics CH4 VOC BTEX'!N:N)*Q2476</f>
        <v>0</v>
      </c>
    </row>
    <row r="2477" spans="1:21" x14ac:dyDescent="0.25">
      <c r="A2477" s="1" t="s">
        <v>5581</v>
      </c>
      <c r="B2477" s="1" t="s">
        <v>1562</v>
      </c>
      <c r="C2477" s="1" t="s">
        <v>5582</v>
      </c>
      <c r="D2477" s="3" t="s">
        <v>2732</v>
      </c>
      <c r="E2477" s="3" t="s">
        <v>23961</v>
      </c>
      <c r="F2477" s="1" t="s">
        <v>4105</v>
      </c>
      <c r="G2477" s="1">
        <v>0</v>
      </c>
      <c r="H2477" s="1" t="s">
        <v>27474</v>
      </c>
      <c r="I2477" s="1">
        <v>0</v>
      </c>
      <c r="J2477" s="1" t="s">
        <v>27474</v>
      </c>
      <c r="K2477" s="1">
        <f t="shared" si="152"/>
        <v>0</v>
      </c>
      <c r="L2477" s="2">
        <f>SUMIFS('Basin Total Well Counts'!B:B,'Basin Total Well Counts'!A:A,F2477)</f>
        <v>0</v>
      </c>
      <c r="M2477" s="4">
        <f t="shared" si="153"/>
        <v>0</v>
      </c>
      <c r="N2477" s="2">
        <f>SUMIF('Basin Emissions'!A:A,F2477,'Basin Emissions'!B:B)</f>
        <v>469.23660810000001</v>
      </c>
      <c r="O2477" s="8">
        <f t="shared" si="154"/>
        <v>0</v>
      </c>
      <c r="P2477" s="7">
        <f>SUMIF('Tool Pneumatics CH4 VOC BTEX'!B:B,A2477,'Tool Pneumatics CH4 VOC BTEX'!F:F)</f>
        <v>3.5899999141693102</v>
      </c>
      <c r="Q2477" s="14">
        <f t="shared" si="155"/>
        <v>0</v>
      </c>
      <c r="R2477" s="16">
        <f>SUMIF('Tool Pneumatics CH4 VOC BTEX'!B:B,A2477,'Tool Pneumatics CH4 VOC BTEX'!H:H)*Q2477</f>
        <v>0</v>
      </c>
      <c r="S2477" s="16">
        <f>SUMIF('Tool Pneumatics CH4 VOC BTEX'!B:B,A2477,'Tool Pneumatics CH4 VOC BTEX'!J:J)*Q2477</f>
        <v>0</v>
      </c>
      <c r="T2477" s="16">
        <f>SUMIF('Tool Pneumatics CH4 VOC BTEX'!B:B,A2477,'Tool Pneumatics CH4 VOC BTEX'!L:L)*Q2477</f>
        <v>0</v>
      </c>
      <c r="U2477" s="16">
        <f>SUMIF('Tool Pneumatics CH4 VOC BTEX'!B:B,A2477,'Tool Pneumatics CH4 VOC BTEX'!N:N)*Q2477</f>
        <v>0</v>
      </c>
    </row>
    <row r="2478" spans="1:21" x14ac:dyDescent="0.25">
      <c r="A2478" s="1" t="s">
        <v>5583</v>
      </c>
      <c r="B2478" s="1" t="s">
        <v>1562</v>
      </c>
      <c r="C2478" s="1" t="s">
        <v>1913</v>
      </c>
      <c r="D2478" s="3" t="s">
        <v>3659</v>
      </c>
      <c r="E2478" s="3" t="s">
        <v>23961</v>
      </c>
      <c r="F2478" s="1" t="s">
        <v>4509</v>
      </c>
      <c r="G2478" s="1">
        <v>0</v>
      </c>
      <c r="H2478" s="1" t="s">
        <v>27474</v>
      </c>
      <c r="I2478" s="1">
        <v>0</v>
      </c>
      <c r="J2478" s="1" t="s">
        <v>27474</v>
      </c>
      <c r="K2478" s="1">
        <f t="shared" si="152"/>
        <v>0</v>
      </c>
      <c r="L2478" s="2">
        <f>SUMIFS('Basin Total Well Counts'!B:B,'Basin Total Well Counts'!A:A,F2478)</f>
        <v>2709</v>
      </c>
      <c r="M2478" s="4">
        <f t="shared" si="153"/>
        <v>0</v>
      </c>
      <c r="N2478" s="2">
        <f>SUMIF('Basin Emissions'!A:A,F2478,'Basin Emissions'!B:B)</f>
        <v>514.71889158399995</v>
      </c>
      <c r="O2478" s="8">
        <f t="shared" si="154"/>
        <v>0</v>
      </c>
      <c r="P2478" s="7">
        <f>SUMIF('Tool Pneumatics CH4 VOC BTEX'!B:B,A2478,'Tool Pneumatics CH4 VOC BTEX'!F:F)</f>
        <v>3.5899999141693102</v>
      </c>
      <c r="Q2478" s="14">
        <f t="shared" si="155"/>
        <v>0</v>
      </c>
      <c r="R2478" s="16">
        <f>SUMIF('Tool Pneumatics CH4 VOC BTEX'!B:B,A2478,'Tool Pneumatics CH4 VOC BTEX'!H:H)*Q2478</f>
        <v>0</v>
      </c>
      <c r="S2478" s="16">
        <f>SUMIF('Tool Pneumatics CH4 VOC BTEX'!B:B,A2478,'Tool Pneumatics CH4 VOC BTEX'!J:J)*Q2478</f>
        <v>0</v>
      </c>
      <c r="T2478" s="16">
        <f>SUMIF('Tool Pneumatics CH4 VOC BTEX'!B:B,A2478,'Tool Pneumatics CH4 VOC BTEX'!L:L)*Q2478</f>
        <v>0</v>
      </c>
      <c r="U2478" s="16">
        <f>SUMIF('Tool Pneumatics CH4 VOC BTEX'!B:B,A2478,'Tool Pneumatics CH4 VOC BTEX'!N:N)*Q2478</f>
        <v>0</v>
      </c>
    </row>
    <row r="2479" spans="1:21" x14ac:dyDescent="0.25">
      <c r="A2479" s="1" t="s">
        <v>5584</v>
      </c>
      <c r="B2479" s="1" t="s">
        <v>1562</v>
      </c>
      <c r="C2479" s="1" t="s">
        <v>5585</v>
      </c>
      <c r="D2479" s="3" t="s">
        <v>2732</v>
      </c>
      <c r="E2479" s="3" t="s">
        <v>23961</v>
      </c>
      <c r="F2479" s="1" t="s">
        <v>4105</v>
      </c>
      <c r="G2479" s="1">
        <v>0</v>
      </c>
      <c r="H2479" s="1" t="s">
        <v>27474</v>
      </c>
      <c r="I2479" s="1">
        <v>0</v>
      </c>
      <c r="J2479" s="1" t="s">
        <v>27474</v>
      </c>
      <c r="K2479" s="1">
        <f t="shared" si="152"/>
        <v>0</v>
      </c>
      <c r="L2479" s="2">
        <f>SUMIFS('Basin Total Well Counts'!B:B,'Basin Total Well Counts'!A:A,F2479)</f>
        <v>0</v>
      </c>
      <c r="M2479" s="4">
        <f t="shared" si="153"/>
        <v>0</v>
      </c>
      <c r="N2479" s="2">
        <f>SUMIF('Basin Emissions'!A:A,F2479,'Basin Emissions'!B:B)</f>
        <v>469.23660810000001</v>
      </c>
      <c r="O2479" s="8">
        <f t="shared" si="154"/>
        <v>0</v>
      </c>
      <c r="P2479" s="7">
        <f>SUMIF('Tool Pneumatics CH4 VOC BTEX'!B:B,A2479,'Tool Pneumatics CH4 VOC BTEX'!F:F)</f>
        <v>3.5899999141693102</v>
      </c>
      <c r="Q2479" s="14">
        <f t="shared" si="155"/>
        <v>0</v>
      </c>
      <c r="R2479" s="16">
        <f>SUMIF('Tool Pneumatics CH4 VOC BTEX'!B:B,A2479,'Tool Pneumatics CH4 VOC BTEX'!H:H)*Q2479</f>
        <v>0</v>
      </c>
      <c r="S2479" s="16">
        <f>SUMIF('Tool Pneumatics CH4 VOC BTEX'!B:B,A2479,'Tool Pneumatics CH4 VOC BTEX'!J:J)*Q2479</f>
        <v>0</v>
      </c>
      <c r="T2479" s="16">
        <f>SUMIF('Tool Pneumatics CH4 VOC BTEX'!B:B,A2479,'Tool Pneumatics CH4 VOC BTEX'!L:L)*Q2479</f>
        <v>0</v>
      </c>
      <c r="U2479" s="16">
        <f>SUMIF('Tool Pneumatics CH4 VOC BTEX'!B:B,A2479,'Tool Pneumatics CH4 VOC BTEX'!N:N)*Q2479</f>
        <v>0</v>
      </c>
    </row>
    <row r="2480" spans="1:21" x14ac:dyDescent="0.25">
      <c r="A2480" s="1" t="s">
        <v>5586</v>
      </c>
      <c r="B2480" s="1" t="s">
        <v>1562</v>
      </c>
      <c r="C2480" s="1" t="s">
        <v>1498</v>
      </c>
      <c r="D2480" s="3" t="s">
        <v>2732</v>
      </c>
      <c r="E2480" s="3" t="s">
        <v>23961</v>
      </c>
      <c r="F2480" s="1" t="s">
        <v>4105</v>
      </c>
      <c r="G2480" s="1">
        <v>0</v>
      </c>
      <c r="H2480" s="1" t="s">
        <v>27474</v>
      </c>
      <c r="I2480" s="1">
        <v>0</v>
      </c>
      <c r="J2480" s="1" t="s">
        <v>27474</v>
      </c>
      <c r="K2480" s="1">
        <f t="shared" si="152"/>
        <v>0</v>
      </c>
      <c r="L2480" s="2">
        <f>SUMIFS('Basin Total Well Counts'!B:B,'Basin Total Well Counts'!A:A,F2480)</f>
        <v>0</v>
      </c>
      <c r="M2480" s="4">
        <f t="shared" si="153"/>
        <v>0</v>
      </c>
      <c r="N2480" s="2">
        <f>SUMIF('Basin Emissions'!A:A,F2480,'Basin Emissions'!B:B)</f>
        <v>469.23660810000001</v>
      </c>
      <c r="O2480" s="8">
        <f t="shared" si="154"/>
        <v>0</v>
      </c>
      <c r="P2480" s="7">
        <f>SUMIF('Tool Pneumatics CH4 VOC BTEX'!B:B,A2480,'Tool Pneumatics CH4 VOC BTEX'!F:F)</f>
        <v>3.5899999141693102</v>
      </c>
      <c r="Q2480" s="14">
        <f t="shared" si="155"/>
        <v>0</v>
      </c>
      <c r="R2480" s="16">
        <f>SUMIF('Tool Pneumatics CH4 VOC BTEX'!B:B,A2480,'Tool Pneumatics CH4 VOC BTEX'!H:H)*Q2480</f>
        <v>0</v>
      </c>
      <c r="S2480" s="16">
        <f>SUMIF('Tool Pneumatics CH4 VOC BTEX'!B:B,A2480,'Tool Pneumatics CH4 VOC BTEX'!J:J)*Q2480</f>
        <v>0</v>
      </c>
      <c r="T2480" s="16">
        <f>SUMIF('Tool Pneumatics CH4 VOC BTEX'!B:B,A2480,'Tool Pneumatics CH4 VOC BTEX'!L:L)*Q2480</f>
        <v>0</v>
      </c>
      <c r="U2480" s="16">
        <f>SUMIF('Tool Pneumatics CH4 VOC BTEX'!B:B,A2480,'Tool Pneumatics CH4 VOC BTEX'!N:N)*Q2480</f>
        <v>0</v>
      </c>
    </row>
    <row r="2481" spans="1:21" x14ac:dyDescent="0.25">
      <c r="A2481" s="1" t="s">
        <v>5587</v>
      </c>
      <c r="B2481" s="1" t="s">
        <v>1562</v>
      </c>
      <c r="C2481" s="1" t="s">
        <v>1632</v>
      </c>
      <c r="D2481" s="3" t="s">
        <v>3659</v>
      </c>
      <c r="E2481" s="3" t="s">
        <v>23961</v>
      </c>
      <c r="F2481" s="1" t="s">
        <v>4509</v>
      </c>
      <c r="G2481" s="1">
        <v>0</v>
      </c>
      <c r="H2481" s="1" t="s">
        <v>27474</v>
      </c>
      <c r="I2481" s="1">
        <v>0</v>
      </c>
      <c r="J2481" s="1" t="s">
        <v>27474</v>
      </c>
      <c r="K2481" s="1">
        <f t="shared" si="152"/>
        <v>0</v>
      </c>
      <c r="L2481" s="2">
        <f>SUMIFS('Basin Total Well Counts'!B:B,'Basin Total Well Counts'!A:A,F2481)</f>
        <v>2709</v>
      </c>
      <c r="M2481" s="4">
        <f t="shared" si="153"/>
        <v>0</v>
      </c>
      <c r="N2481" s="2">
        <f>SUMIF('Basin Emissions'!A:A,F2481,'Basin Emissions'!B:B)</f>
        <v>514.71889158399995</v>
      </c>
      <c r="O2481" s="8">
        <f t="shared" si="154"/>
        <v>0</v>
      </c>
      <c r="P2481" s="7">
        <f>SUMIF('Tool Pneumatics CH4 VOC BTEX'!B:B,A2481,'Tool Pneumatics CH4 VOC BTEX'!F:F)</f>
        <v>3.5899999141693102</v>
      </c>
      <c r="Q2481" s="14">
        <f t="shared" si="155"/>
        <v>0</v>
      </c>
      <c r="R2481" s="16">
        <f>SUMIF('Tool Pneumatics CH4 VOC BTEX'!B:B,A2481,'Tool Pneumatics CH4 VOC BTEX'!H:H)*Q2481</f>
        <v>0</v>
      </c>
      <c r="S2481" s="16">
        <f>SUMIF('Tool Pneumatics CH4 VOC BTEX'!B:B,A2481,'Tool Pneumatics CH4 VOC BTEX'!J:J)*Q2481</f>
        <v>0</v>
      </c>
      <c r="T2481" s="16">
        <f>SUMIF('Tool Pneumatics CH4 VOC BTEX'!B:B,A2481,'Tool Pneumatics CH4 VOC BTEX'!L:L)*Q2481</f>
        <v>0</v>
      </c>
      <c r="U2481" s="16">
        <f>SUMIF('Tool Pneumatics CH4 VOC BTEX'!B:B,A2481,'Tool Pneumatics CH4 VOC BTEX'!N:N)*Q2481</f>
        <v>0</v>
      </c>
    </row>
    <row r="2482" spans="1:21" x14ac:dyDescent="0.25">
      <c r="A2482" s="1" t="s">
        <v>5588</v>
      </c>
      <c r="B2482" s="1" t="s">
        <v>1562</v>
      </c>
      <c r="C2482" s="1" t="s">
        <v>1788</v>
      </c>
      <c r="D2482" s="3" t="s">
        <v>2732</v>
      </c>
      <c r="E2482" s="3" t="s">
        <v>23961</v>
      </c>
      <c r="F2482" s="1" t="s">
        <v>4105</v>
      </c>
      <c r="G2482" s="1">
        <v>0</v>
      </c>
      <c r="H2482" s="1" t="s">
        <v>27474</v>
      </c>
      <c r="I2482" s="1">
        <v>0</v>
      </c>
      <c r="J2482" s="1" t="s">
        <v>27474</v>
      </c>
      <c r="K2482" s="1">
        <f t="shared" si="152"/>
        <v>0</v>
      </c>
      <c r="L2482" s="2">
        <f>SUMIFS('Basin Total Well Counts'!B:B,'Basin Total Well Counts'!A:A,F2482)</f>
        <v>0</v>
      </c>
      <c r="M2482" s="4">
        <f t="shared" si="153"/>
        <v>0</v>
      </c>
      <c r="N2482" s="2">
        <f>SUMIF('Basin Emissions'!A:A,F2482,'Basin Emissions'!B:B)</f>
        <v>469.23660810000001</v>
      </c>
      <c r="O2482" s="8">
        <f t="shared" si="154"/>
        <v>0</v>
      </c>
      <c r="P2482" s="7">
        <f>SUMIF('Tool Pneumatics CH4 VOC BTEX'!B:B,A2482,'Tool Pneumatics CH4 VOC BTEX'!F:F)</f>
        <v>3.5899999141693102</v>
      </c>
      <c r="Q2482" s="14">
        <f t="shared" si="155"/>
        <v>0</v>
      </c>
      <c r="R2482" s="16">
        <f>SUMIF('Tool Pneumatics CH4 VOC BTEX'!B:B,A2482,'Tool Pneumatics CH4 VOC BTEX'!H:H)*Q2482</f>
        <v>0</v>
      </c>
      <c r="S2482" s="16">
        <f>SUMIF('Tool Pneumatics CH4 VOC BTEX'!B:B,A2482,'Tool Pneumatics CH4 VOC BTEX'!J:J)*Q2482</f>
        <v>0</v>
      </c>
      <c r="T2482" s="16">
        <f>SUMIF('Tool Pneumatics CH4 VOC BTEX'!B:B,A2482,'Tool Pneumatics CH4 VOC BTEX'!L:L)*Q2482</f>
        <v>0</v>
      </c>
      <c r="U2482" s="16">
        <f>SUMIF('Tool Pneumatics CH4 VOC BTEX'!B:B,A2482,'Tool Pneumatics CH4 VOC BTEX'!N:N)*Q2482</f>
        <v>0</v>
      </c>
    </row>
    <row r="2483" spans="1:21" x14ac:dyDescent="0.25">
      <c r="A2483" s="1" t="s">
        <v>5589</v>
      </c>
      <c r="B2483" s="1" t="s">
        <v>1562</v>
      </c>
      <c r="C2483" s="1" t="s">
        <v>5590</v>
      </c>
      <c r="D2483" s="3" t="s">
        <v>1015</v>
      </c>
      <c r="E2483" s="3" t="s">
        <v>23961</v>
      </c>
      <c r="F2483" s="1" t="s">
        <v>4105</v>
      </c>
      <c r="G2483" s="1">
        <v>0</v>
      </c>
      <c r="H2483" s="1" t="s">
        <v>27474</v>
      </c>
      <c r="I2483" s="1">
        <v>0</v>
      </c>
      <c r="J2483" s="1" t="s">
        <v>27474</v>
      </c>
      <c r="K2483" s="1">
        <f t="shared" si="152"/>
        <v>0</v>
      </c>
      <c r="L2483" s="2">
        <f>SUMIFS('Basin Total Well Counts'!B:B,'Basin Total Well Counts'!A:A,F2483)</f>
        <v>0</v>
      </c>
      <c r="M2483" s="4">
        <f t="shared" si="153"/>
        <v>0</v>
      </c>
      <c r="N2483" s="2">
        <f>SUMIF('Basin Emissions'!A:A,F2483,'Basin Emissions'!B:B)</f>
        <v>469.23660810000001</v>
      </c>
      <c r="O2483" s="8">
        <f t="shared" si="154"/>
        <v>0</v>
      </c>
      <c r="P2483" s="7">
        <f>SUMIF('Tool Pneumatics CH4 VOC BTEX'!B:B,A2483,'Tool Pneumatics CH4 VOC BTEX'!F:F)</f>
        <v>3.5899999141693102</v>
      </c>
      <c r="Q2483" s="14">
        <f t="shared" si="155"/>
        <v>0</v>
      </c>
      <c r="R2483" s="16">
        <f>SUMIF('Tool Pneumatics CH4 VOC BTEX'!B:B,A2483,'Tool Pneumatics CH4 VOC BTEX'!H:H)*Q2483</f>
        <v>0</v>
      </c>
      <c r="S2483" s="16">
        <f>SUMIF('Tool Pneumatics CH4 VOC BTEX'!B:B,A2483,'Tool Pneumatics CH4 VOC BTEX'!J:J)*Q2483</f>
        <v>0</v>
      </c>
      <c r="T2483" s="16">
        <f>SUMIF('Tool Pneumatics CH4 VOC BTEX'!B:B,A2483,'Tool Pneumatics CH4 VOC BTEX'!L:L)*Q2483</f>
        <v>0</v>
      </c>
      <c r="U2483" s="16">
        <f>SUMIF('Tool Pneumatics CH4 VOC BTEX'!B:B,A2483,'Tool Pneumatics CH4 VOC BTEX'!N:N)*Q2483</f>
        <v>0</v>
      </c>
    </row>
    <row r="2484" spans="1:21" x14ac:dyDescent="0.25">
      <c r="A2484" s="1" t="s">
        <v>5591</v>
      </c>
      <c r="B2484" s="1" t="s">
        <v>1562</v>
      </c>
      <c r="C2484" s="1" t="s">
        <v>5592</v>
      </c>
      <c r="D2484" s="3" t="s">
        <v>2732</v>
      </c>
      <c r="E2484" s="3" t="s">
        <v>23961</v>
      </c>
      <c r="F2484" s="1" t="s">
        <v>4105</v>
      </c>
      <c r="G2484" s="1">
        <v>0</v>
      </c>
      <c r="H2484" s="1" t="s">
        <v>27474</v>
      </c>
      <c r="I2484" s="1">
        <v>0</v>
      </c>
      <c r="J2484" s="1" t="s">
        <v>27474</v>
      </c>
      <c r="K2484" s="1">
        <f t="shared" si="152"/>
        <v>0</v>
      </c>
      <c r="L2484" s="2">
        <f>SUMIFS('Basin Total Well Counts'!B:B,'Basin Total Well Counts'!A:A,F2484)</f>
        <v>0</v>
      </c>
      <c r="M2484" s="4">
        <f t="shared" si="153"/>
        <v>0</v>
      </c>
      <c r="N2484" s="2">
        <f>SUMIF('Basin Emissions'!A:A,F2484,'Basin Emissions'!B:B)</f>
        <v>469.23660810000001</v>
      </c>
      <c r="O2484" s="8">
        <f t="shared" si="154"/>
        <v>0</v>
      </c>
      <c r="P2484" s="7">
        <f>SUMIF('Tool Pneumatics CH4 VOC BTEX'!B:B,A2484,'Tool Pneumatics CH4 VOC BTEX'!F:F)</f>
        <v>3.5899999141693102</v>
      </c>
      <c r="Q2484" s="14">
        <f t="shared" si="155"/>
        <v>0</v>
      </c>
      <c r="R2484" s="16">
        <f>SUMIF('Tool Pneumatics CH4 VOC BTEX'!B:B,A2484,'Tool Pneumatics CH4 VOC BTEX'!H:H)*Q2484</f>
        <v>0</v>
      </c>
      <c r="S2484" s="16">
        <f>SUMIF('Tool Pneumatics CH4 VOC BTEX'!B:B,A2484,'Tool Pneumatics CH4 VOC BTEX'!J:J)*Q2484</f>
        <v>0</v>
      </c>
      <c r="T2484" s="16">
        <f>SUMIF('Tool Pneumatics CH4 VOC BTEX'!B:B,A2484,'Tool Pneumatics CH4 VOC BTEX'!L:L)*Q2484</f>
        <v>0</v>
      </c>
      <c r="U2484" s="16">
        <f>SUMIF('Tool Pneumatics CH4 VOC BTEX'!B:B,A2484,'Tool Pneumatics CH4 VOC BTEX'!N:N)*Q2484</f>
        <v>0</v>
      </c>
    </row>
    <row r="2485" spans="1:21" x14ac:dyDescent="0.25">
      <c r="A2485" s="1" t="s">
        <v>5593</v>
      </c>
      <c r="B2485" s="1" t="s">
        <v>1562</v>
      </c>
      <c r="C2485" s="1" t="s">
        <v>3581</v>
      </c>
      <c r="D2485" s="3" t="s">
        <v>2732</v>
      </c>
      <c r="E2485" s="3" t="s">
        <v>23961</v>
      </c>
      <c r="F2485" s="1" t="s">
        <v>4509</v>
      </c>
      <c r="G2485" s="1">
        <v>0</v>
      </c>
      <c r="H2485" s="1" t="s">
        <v>27474</v>
      </c>
      <c r="I2485" s="1">
        <v>0</v>
      </c>
      <c r="J2485" s="1" t="s">
        <v>27474</v>
      </c>
      <c r="K2485" s="1">
        <f t="shared" si="152"/>
        <v>0</v>
      </c>
      <c r="L2485" s="2">
        <f>SUMIFS('Basin Total Well Counts'!B:B,'Basin Total Well Counts'!A:A,F2485)</f>
        <v>2709</v>
      </c>
      <c r="M2485" s="4">
        <f t="shared" si="153"/>
        <v>0</v>
      </c>
      <c r="N2485" s="2">
        <f>SUMIF('Basin Emissions'!A:A,F2485,'Basin Emissions'!B:B)</f>
        <v>514.71889158399995</v>
      </c>
      <c r="O2485" s="8">
        <f t="shared" si="154"/>
        <v>0</v>
      </c>
      <c r="P2485" s="7">
        <f>SUMIF('Tool Pneumatics CH4 VOC BTEX'!B:B,A2485,'Tool Pneumatics CH4 VOC BTEX'!F:F)</f>
        <v>3.5899999141693102</v>
      </c>
      <c r="Q2485" s="14">
        <f t="shared" si="155"/>
        <v>0</v>
      </c>
      <c r="R2485" s="16">
        <f>SUMIF('Tool Pneumatics CH4 VOC BTEX'!B:B,A2485,'Tool Pneumatics CH4 VOC BTEX'!H:H)*Q2485</f>
        <v>0</v>
      </c>
      <c r="S2485" s="16">
        <f>SUMIF('Tool Pneumatics CH4 VOC BTEX'!B:B,A2485,'Tool Pneumatics CH4 VOC BTEX'!J:J)*Q2485</f>
        <v>0</v>
      </c>
      <c r="T2485" s="16">
        <f>SUMIF('Tool Pneumatics CH4 VOC BTEX'!B:B,A2485,'Tool Pneumatics CH4 VOC BTEX'!L:L)*Q2485</f>
        <v>0</v>
      </c>
      <c r="U2485" s="16">
        <f>SUMIF('Tool Pneumatics CH4 VOC BTEX'!B:B,A2485,'Tool Pneumatics CH4 VOC BTEX'!N:N)*Q2485</f>
        <v>0</v>
      </c>
    </row>
    <row r="2486" spans="1:21" x14ac:dyDescent="0.25">
      <c r="A2486" s="1" t="s">
        <v>5594</v>
      </c>
      <c r="B2486" s="1" t="s">
        <v>1562</v>
      </c>
      <c r="C2486" s="1" t="s">
        <v>1723</v>
      </c>
      <c r="D2486" s="3" t="s">
        <v>2732</v>
      </c>
      <c r="E2486" s="3" t="s">
        <v>23961</v>
      </c>
      <c r="F2486" s="1" t="s">
        <v>4105</v>
      </c>
      <c r="G2486" s="1">
        <v>0</v>
      </c>
      <c r="H2486" s="1" t="s">
        <v>27474</v>
      </c>
      <c r="I2486" s="1">
        <v>0</v>
      </c>
      <c r="J2486" s="1" t="s">
        <v>27474</v>
      </c>
      <c r="K2486" s="1">
        <f t="shared" si="152"/>
        <v>0</v>
      </c>
      <c r="L2486" s="2">
        <f>SUMIFS('Basin Total Well Counts'!B:B,'Basin Total Well Counts'!A:A,F2486)</f>
        <v>0</v>
      </c>
      <c r="M2486" s="4">
        <f t="shared" si="153"/>
        <v>0</v>
      </c>
      <c r="N2486" s="2">
        <f>SUMIF('Basin Emissions'!A:A,F2486,'Basin Emissions'!B:B)</f>
        <v>469.23660810000001</v>
      </c>
      <c r="O2486" s="8">
        <f t="shared" si="154"/>
        <v>0</v>
      </c>
      <c r="P2486" s="7">
        <f>SUMIF('Tool Pneumatics CH4 VOC BTEX'!B:B,A2486,'Tool Pneumatics CH4 VOC BTEX'!F:F)</f>
        <v>3.5899999141693102</v>
      </c>
      <c r="Q2486" s="14">
        <f t="shared" si="155"/>
        <v>0</v>
      </c>
      <c r="R2486" s="16">
        <f>SUMIF('Tool Pneumatics CH4 VOC BTEX'!B:B,A2486,'Tool Pneumatics CH4 VOC BTEX'!H:H)*Q2486</f>
        <v>0</v>
      </c>
      <c r="S2486" s="16">
        <f>SUMIF('Tool Pneumatics CH4 VOC BTEX'!B:B,A2486,'Tool Pneumatics CH4 VOC BTEX'!J:J)*Q2486</f>
        <v>0</v>
      </c>
      <c r="T2486" s="16">
        <f>SUMIF('Tool Pneumatics CH4 VOC BTEX'!B:B,A2486,'Tool Pneumatics CH4 VOC BTEX'!L:L)*Q2486</f>
        <v>0</v>
      </c>
      <c r="U2486" s="16">
        <f>SUMIF('Tool Pneumatics CH4 VOC BTEX'!B:B,A2486,'Tool Pneumatics CH4 VOC BTEX'!N:N)*Q2486</f>
        <v>0</v>
      </c>
    </row>
    <row r="2487" spans="1:21" x14ac:dyDescent="0.25">
      <c r="A2487" s="1" t="s">
        <v>5595</v>
      </c>
      <c r="B2487" s="1" t="s">
        <v>1562</v>
      </c>
      <c r="C2487" s="1" t="s">
        <v>2024</v>
      </c>
      <c r="D2487" s="3" t="s">
        <v>3111</v>
      </c>
      <c r="E2487" s="3" t="s">
        <v>23961</v>
      </c>
      <c r="F2487" s="1" t="s">
        <v>4509</v>
      </c>
      <c r="G2487" s="1">
        <v>0</v>
      </c>
      <c r="H2487" s="1" t="s">
        <v>27474</v>
      </c>
      <c r="I2487" s="1">
        <v>0</v>
      </c>
      <c r="J2487" s="1" t="s">
        <v>27474</v>
      </c>
      <c r="K2487" s="1">
        <f t="shared" si="152"/>
        <v>0</v>
      </c>
      <c r="L2487" s="2">
        <f>SUMIFS('Basin Total Well Counts'!B:B,'Basin Total Well Counts'!A:A,F2487)</f>
        <v>2709</v>
      </c>
      <c r="M2487" s="4">
        <f t="shared" si="153"/>
        <v>0</v>
      </c>
      <c r="N2487" s="2">
        <f>SUMIF('Basin Emissions'!A:A,F2487,'Basin Emissions'!B:B)</f>
        <v>514.71889158399995</v>
      </c>
      <c r="O2487" s="8">
        <f t="shared" si="154"/>
        <v>0</v>
      </c>
      <c r="P2487" s="7">
        <f>SUMIF('Tool Pneumatics CH4 VOC BTEX'!B:B,A2487,'Tool Pneumatics CH4 VOC BTEX'!F:F)</f>
        <v>3.5899999141693102</v>
      </c>
      <c r="Q2487" s="14">
        <f t="shared" si="155"/>
        <v>0</v>
      </c>
      <c r="R2487" s="16">
        <f>SUMIF('Tool Pneumatics CH4 VOC BTEX'!B:B,A2487,'Tool Pneumatics CH4 VOC BTEX'!H:H)*Q2487</f>
        <v>0</v>
      </c>
      <c r="S2487" s="16">
        <f>SUMIF('Tool Pneumatics CH4 VOC BTEX'!B:B,A2487,'Tool Pneumatics CH4 VOC BTEX'!J:J)*Q2487</f>
        <v>0</v>
      </c>
      <c r="T2487" s="16">
        <f>SUMIF('Tool Pneumatics CH4 VOC BTEX'!B:B,A2487,'Tool Pneumatics CH4 VOC BTEX'!L:L)*Q2487</f>
        <v>0</v>
      </c>
      <c r="U2487" s="16">
        <f>SUMIF('Tool Pneumatics CH4 VOC BTEX'!B:B,A2487,'Tool Pneumatics CH4 VOC BTEX'!N:N)*Q2487</f>
        <v>0</v>
      </c>
    </row>
    <row r="2488" spans="1:21" x14ac:dyDescent="0.25">
      <c r="A2488" s="1" t="s">
        <v>5596</v>
      </c>
      <c r="B2488" s="1" t="s">
        <v>1562</v>
      </c>
      <c r="C2488" s="1" t="s">
        <v>5597</v>
      </c>
      <c r="D2488" s="3" t="s">
        <v>6363</v>
      </c>
      <c r="E2488" s="3" t="s">
        <v>23961</v>
      </c>
      <c r="F2488" s="1" t="s">
        <v>4105</v>
      </c>
      <c r="G2488" s="1">
        <v>0</v>
      </c>
      <c r="H2488" s="1" t="s">
        <v>27474</v>
      </c>
      <c r="I2488" s="1">
        <v>0</v>
      </c>
      <c r="J2488" s="1" t="s">
        <v>27474</v>
      </c>
      <c r="K2488" s="1">
        <f t="shared" si="152"/>
        <v>0</v>
      </c>
      <c r="L2488" s="2">
        <f>SUMIFS('Basin Total Well Counts'!B:B,'Basin Total Well Counts'!A:A,F2488)</f>
        <v>0</v>
      </c>
      <c r="M2488" s="4">
        <f t="shared" si="153"/>
        <v>0</v>
      </c>
      <c r="N2488" s="2">
        <f>SUMIF('Basin Emissions'!A:A,F2488,'Basin Emissions'!B:B)</f>
        <v>469.23660810000001</v>
      </c>
      <c r="O2488" s="8">
        <f t="shared" si="154"/>
        <v>0</v>
      </c>
      <c r="P2488" s="7">
        <f>SUMIF('Tool Pneumatics CH4 VOC BTEX'!B:B,A2488,'Tool Pneumatics CH4 VOC BTEX'!F:F)</f>
        <v>3.5899999141693102</v>
      </c>
      <c r="Q2488" s="14">
        <f t="shared" si="155"/>
        <v>0</v>
      </c>
      <c r="R2488" s="16">
        <f>SUMIF('Tool Pneumatics CH4 VOC BTEX'!B:B,A2488,'Tool Pneumatics CH4 VOC BTEX'!H:H)*Q2488</f>
        <v>0</v>
      </c>
      <c r="S2488" s="16">
        <f>SUMIF('Tool Pneumatics CH4 VOC BTEX'!B:B,A2488,'Tool Pneumatics CH4 VOC BTEX'!J:J)*Q2488</f>
        <v>0</v>
      </c>
      <c r="T2488" s="16">
        <f>SUMIF('Tool Pneumatics CH4 VOC BTEX'!B:B,A2488,'Tool Pneumatics CH4 VOC BTEX'!L:L)*Q2488</f>
        <v>0</v>
      </c>
      <c r="U2488" s="16">
        <f>SUMIF('Tool Pneumatics CH4 VOC BTEX'!B:B,A2488,'Tool Pneumatics CH4 VOC BTEX'!N:N)*Q2488</f>
        <v>0</v>
      </c>
    </row>
    <row r="2489" spans="1:21" x14ac:dyDescent="0.25">
      <c r="A2489" s="1" t="s">
        <v>5598</v>
      </c>
      <c r="B2489" s="1" t="s">
        <v>1562</v>
      </c>
      <c r="C2489" s="1" t="s">
        <v>5599</v>
      </c>
      <c r="D2489" s="3" t="s">
        <v>3111</v>
      </c>
      <c r="E2489" s="3" t="s">
        <v>23961</v>
      </c>
      <c r="F2489" s="1" t="s">
        <v>4105</v>
      </c>
      <c r="G2489" s="1">
        <v>0</v>
      </c>
      <c r="H2489" s="1" t="s">
        <v>27474</v>
      </c>
      <c r="I2489" s="1">
        <v>0</v>
      </c>
      <c r="J2489" s="1" t="s">
        <v>27474</v>
      </c>
      <c r="K2489" s="1">
        <f t="shared" si="152"/>
        <v>0</v>
      </c>
      <c r="L2489" s="2">
        <f>SUMIFS('Basin Total Well Counts'!B:B,'Basin Total Well Counts'!A:A,F2489)</f>
        <v>0</v>
      </c>
      <c r="M2489" s="4">
        <f t="shared" si="153"/>
        <v>0</v>
      </c>
      <c r="N2489" s="2">
        <f>SUMIF('Basin Emissions'!A:A,F2489,'Basin Emissions'!B:B)</f>
        <v>469.23660810000001</v>
      </c>
      <c r="O2489" s="8">
        <f t="shared" si="154"/>
        <v>0</v>
      </c>
      <c r="P2489" s="7">
        <f>SUMIF('Tool Pneumatics CH4 VOC BTEX'!B:B,A2489,'Tool Pneumatics CH4 VOC BTEX'!F:F)</f>
        <v>3.5899999141693102</v>
      </c>
      <c r="Q2489" s="14">
        <f t="shared" si="155"/>
        <v>0</v>
      </c>
      <c r="R2489" s="16">
        <f>SUMIF('Tool Pneumatics CH4 VOC BTEX'!B:B,A2489,'Tool Pneumatics CH4 VOC BTEX'!H:H)*Q2489</f>
        <v>0</v>
      </c>
      <c r="S2489" s="16">
        <f>SUMIF('Tool Pneumatics CH4 VOC BTEX'!B:B,A2489,'Tool Pneumatics CH4 VOC BTEX'!J:J)*Q2489</f>
        <v>0</v>
      </c>
      <c r="T2489" s="16">
        <f>SUMIF('Tool Pneumatics CH4 VOC BTEX'!B:B,A2489,'Tool Pneumatics CH4 VOC BTEX'!L:L)*Q2489</f>
        <v>0</v>
      </c>
      <c r="U2489" s="16">
        <f>SUMIF('Tool Pneumatics CH4 VOC BTEX'!B:B,A2489,'Tool Pneumatics CH4 VOC BTEX'!N:N)*Q2489</f>
        <v>0</v>
      </c>
    </row>
    <row r="2490" spans="1:21" x14ac:dyDescent="0.25">
      <c r="A2490" s="1" t="s">
        <v>5600</v>
      </c>
      <c r="B2490" s="1" t="s">
        <v>1562</v>
      </c>
      <c r="C2490" s="1" t="s">
        <v>1620</v>
      </c>
      <c r="D2490" s="3" t="s">
        <v>5339</v>
      </c>
      <c r="E2490" s="3" t="s">
        <v>23961</v>
      </c>
      <c r="F2490" s="1" t="s">
        <v>4105</v>
      </c>
      <c r="G2490" s="1">
        <v>0</v>
      </c>
      <c r="H2490" s="1" t="s">
        <v>27474</v>
      </c>
      <c r="I2490" s="1">
        <v>0</v>
      </c>
      <c r="J2490" s="1" t="s">
        <v>27474</v>
      </c>
      <c r="K2490" s="1">
        <f t="shared" si="152"/>
        <v>0</v>
      </c>
      <c r="L2490" s="2">
        <f>SUMIFS('Basin Total Well Counts'!B:B,'Basin Total Well Counts'!A:A,F2490)</f>
        <v>0</v>
      </c>
      <c r="M2490" s="4">
        <f t="shared" si="153"/>
        <v>0</v>
      </c>
      <c r="N2490" s="2">
        <f>SUMIF('Basin Emissions'!A:A,F2490,'Basin Emissions'!B:B)</f>
        <v>469.23660810000001</v>
      </c>
      <c r="O2490" s="8">
        <f t="shared" si="154"/>
        <v>0</v>
      </c>
      <c r="P2490" s="7">
        <f>SUMIF('Tool Pneumatics CH4 VOC BTEX'!B:B,A2490,'Tool Pneumatics CH4 VOC BTEX'!F:F)</f>
        <v>3.5899999141693102</v>
      </c>
      <c r="Q2490" s="14">
        <f t="shared" si="155"/>
        <v>0</v>
      </c>
      <c r="R2490" s="16">
        <f>SUMIF('Tool Pneumatics CH4 VOC BTEX'!B:B,A2490,'Tool Pneumatics CH4 VOC BTEX'!H:H)*Q2490</f>
        <v>0</v>
      </c>
      <c r="S2490" s="16">
        <f>SUMIF('Tool Pneumatics CH4 VOC BTEX'!B:B,A2490,'Tool Pneumatics CH4 VOC BTEX'!J:J)*Q2490</f>
        <v>0</v>
      </c>
      <c r="T2490" s="16">
        <f>SUMIF('Tool Pneumatics CH4 VOC BTEX'!B:B,A2490,'Tool Pneumatics CH4 VOC BTEX'!L:L)*Q2490</f>
        <v>0</v>
      </c>
      <c r="U2490" s="16">
        <f>SUMIF('Tool Pneumatics CH4 VOC BTEX'!B:B,A2490,'Tool Pneumatics CH4 VOC BTEX'!N:N)*Q2490</f>
        <v>0</v>
      </c>
    </row>
    <row r="2491" spans="1:21" x14ac:dyDescent="0.25">
      <c r="A2491" s="1" t="s">
        <v>5601</v>
      </c>
      <c r="B2491" s="1" t="s">
        <v>1562</v>
      </c>
      <c r="C2491" s="1" t="s">
        <v>5602</v>
      </c>
      <c r="D2491" s="3" t="s">
        <v>3111</v>
      </c>
      <c r="E2491" s="3" t="s">
        <v>23961</v>
      </c>
      <c r="F2491" s="1" t="s">
        <v>4105</v>
      </c>
      <c r="G2491" s="1">
        <v>0</v>
      </c>
      <c r="H2491" s="1" t="s">
        <v>27474</v>
      </c>
      <c r="I2491" s="1">
        <v>0</v>
      </c>
      <c r="J2491" s="1" t="s">
        <v>27474</v>
      </c>
      <c r="K2491" s="1">
        <f t="shared" si="152"/>
        <v>0</v>
      </c>
      <c r="L2491" s="2">
        <f>SUMIFS('Basin Total Well Counts'!B:B,'Basin Total Well Counts'!A:A,F2491)</f>
        <v>0</v>
      </c>
      <c r="M2491" s="4">
        <f t="shared" si="153"/>
        <v>0</v>
      </c>
      <c r="N2491" s="2">
        <f>SUMIF('Basin Emissions'!A:A,F2491,'Basin Emissions'!B:B)</f>
        <v>469.23660810000001</v>
      </c>
      <c r="O2491" s="8">
        <f t="shared" si="154"/>
        <v>0</v>
      </c>
      <c r="P2491" s="7">
        <f>SUMIF('Tool Pneumatics CH4 VOC BTEX'!B:B,A2491,'Tool Pneumatics CH4 VOC BTEX'!F:F)</f>
        <v>3.5899999141693102</v>
      </c>
      <c r="Q2491" s="14">
        <f t="shared" si="155"/>
        <v>0</v>
      </c>
      <c r="R2491" s="16">
        <f>SUMIF('Tool Pneumatics CH4 VOC BTEX'!B:B,A2491,'Tool Pneumatics CH4 VOC BTEX'!H:H)*Q2491</f>
        <v>0</v>
      </c>
      <c r="S2491" s="16">
        <f>SUMIF('Tool Pneumatics CH4 VOC BTEX'!B:B,A2491,'Tool Pneumatics CH4 VOC BTEX'!J:J)*Q2491</f>
        <v>0</v>
      </c>
      <c r="T2491" s="16">
        <f>SUMIF('Tool Pneumatics CH4 VOC BTEX'!B:B,A2491,'Tool Pneumatics CH4 VOC BTEX'!L:L)*Q2491</f>
        <v>0</v>
      </c>
      <c r="U2491" s="16">
        <f>SUMIF('Tool Pneumatics CH4 VOC BTEX'!B:B,A2491,'Tool Pneumatics CH4 VOC BTEX'!N:N)*Q2491</f>
        <v>0</v>
      </c>
    </row>
    <row r="2492" spans="1:21" x14ac:dyDescent="0.25">
      <c r="A2492" s="1" t="s">
        <v>5604</v>
      </c>
      <c r="B2492" s="1" t="s">
        <v>1562</v>
      </c>
      <c r="C2492" s="1" t="s">
        <v>5605</v>
      </c>
      <c r="D2492" s="3" t="s">
        <v>6363</v>
      </c>
      <c r="E2492" s="3" t="s">
        <v>23961</v>
      </c>
      <c r="F2492" s="1" t="s">
        <v>5603</v>
      </c>
      <c r="G2492" s="1">
        <v>0</v>
      </c>
      <c r="H2492" s="1" t="s">
        <v>27474</v>
      </c>
      <c r="I2492" s="1">
        <v>0</v>
      </c>
      <c r="J2492" s="1" t="s">
        <v>27474</v>
      </c>
      <c r="K2492" s="1">
        <f t="shared" si="152"/>
        <v>0</v>
      </c>
      <c r="L2492" s="2">
        <f>SUMIFS('Basin Total Well Counts'!B:B,'Basin Total Well Counts'!A:A,F2492)</f>
        <v>0</v>
      </c>
      <c r="M2492" s="4">
        <f t="shared" si="153"/>
        <v>0</v>
      </c>
      <c r="N2492" s="2">
        <f>SUMIF('Basin Emissions'!A:A,F2492,'Basin Emissions'!B:B)</f>
        <v>0</v>
      </c>
      <c r="O2492" s="8">
        <f t="shared" si="154"/>
        <v>0</v>
      </c>
      <c r="P2492" s="7">
        <f>SUMIF('Tool Pneumatics CH4 VOC BTEX'!B:B,A2492,'Tool Pneumatics CH4 VOC BTEX'!F:F)</f>
        <v>16.949659347534201</v>
      </c>
      <c r="Q2492" s="14">
        <f t="shared" si="155"/>
        <v>0</v>
      </c>
      <c r="R2492" s="16">
        <f>SUMIF('Tool Pneumatics CH4 VOC BTEX'!B:B,A2492,'Tool Pneumatics CH4 VOC BTEX'!H:H)*Q2492</f>
        <v>0</v>
      </c>
      <c r="S2492" s="16">
        <f>SUMIF('Tool Pneumatics CH4 VOC BTEX'!B:B,A2492,'Tool Pneumatics CH4 VOC BTEX'!J:J)*Q2492</f>
        <v>0</v>
      </c>
      <c r="T2492" s="16">
        <f>SUMIF('Tool Pneumatics CH4 VOC BTEX'!B:B,A2492,'Tool Pneumatics CH4 VOC BTEX'!L:L)*Q2492</f>
        <v>0</v>
      </c>
      <c r="U2492" s="16">
        <f>SUMIF('Tool Pneumatics CH4 VOC BTEX'!B:B,A2492,'Tool Pneumatics CH4 VOC BTEX'!N:N)*Q2492</f>
        <v>0</v>
      </c>
    </row>
    <row r="2493" spans="1:21" x14ac:dyDescent="0.25">
      <c r="A2493" s="1" t="s">
        <v>5606</v>
      </c>
      <c r="B2493" s="1" t="s">
        <v>1562</v>
      </c>
      <c r="C2493" s="1" t="s">
        <v>1874</v>
      </c>
      <c r="D2493" s="3" t="s">
        <v>3111</v>
      </c>
      <c r="E2493" s="3" t="s">
        <v>23961</v>
      </c>
      <c r="F2493" s="1" t="s">
        <v>4509</v>
      </c>
      <c r="G2493" s="1">
        <v>0</v>
      </c>
      <c r="H2493" s="1" t="s">
        <v>27474</v>
      </c>
      <c r="I2493" s="1">
        <v>0</v>
      </c>
      <c r="J2493" s="1" t="s">
        <v>27474</v>
      </c>
      <c r="K2493" s="1">
        <f t="shared" si="152"/>
        <v>0</v>
      </c>
      <c r="L2493" s="2">
        <f>SUMIFS('Basin Total Well Counts'!B:B,'Basin Total Well Counts'!A:A,F2493)</f>
        <v>2709</v>
      </c>
      <c r="M2493" s="4">
        <f t="shared" si="153"/>
        <v>0</v>
      </c>
      <c r="N2493" s="2">
        <f>SUMIF('Basin Emissions'!A:A,F2493,'Basin Emissions'!B:B)</f>
        <v>514.71889158399995</v>
      </c>
      <c r="O2493" s="8">
        <f t="shared" si="154"/>
        <v>0</v>
      </c>
      <c r="P2493" s="7">
        <f>SUMIF('Tool Pneumatics CH4 VOC BTEX'!B:B,A2493,'Tool Pneumatics CH4 VOC BTEX'!F:F)</f>
        <v>3.5899999141693102</v>
      </c>
      <c r="Q2493" s="14">
        <f t="shared" si="155"/>
        <v>0</v>
      </c>
      <c r="R2493" s="16">
        <f>SUMIF('Tool Pneumatics CH4 VOC BTEX'!B:B,A2493,'Tool Pneumatics CH4 VOC BTEX'!H:H)*Q2493</f>
        <v>0</v>
      </c>
      <c r="S2493" s="16">
        <f>SUMIF('Tool Pneumatics CH4 VOC BTEX'!B:B,A2493,'Tool Pneumatics CH4 VOC BTEX'!J:J)*Q2493</f>
        <v>0</v>
      </c>
      <c r="T2493" s="16">
        <f>SUMIF('Tool Pneumatics CH4 VOC BTEX'!B:B,A2493,'Tool Pneumatics CH4 VOC BTEX'!L:L)*Q2493</f>
        <v>0</v>
      </c>
      <c r="U2493" s="16">
        <f>SUMIF('Tool Pneumatics CH4 VOC BTEX'!B:B,A2493,'Tool Pneumatics CH4 VOC BTEX'!N:N)*Q2493</f>
        <v>0</v>
      </c>
    </row>
    <row r="2494" spans="1:21" x14ac:dyDescent="0.25">
      <c r="A2494" s="1" t="s">
        <v>5607</v>
      </c>
      <c r="B2494" s="1" t="s">
        <v>1562</v>
      </c>
      <c r="C2494" s="1" t="s">
        <v>4678</v>
      </c>
      <c r="D2494" s="3" t="s">
        <v>5339</v>
      </c>
      <c r="E2494" s="3" t="s">
        <v>23961</v>
      </c>
      <c r="F2494" s="1" t="s">
        <v>4509</v>
      </c>
      <c r="G2494" s="1">
        <v>0</v>
      </c>
      <c r="H2494" s="1" t="s">
        <v>27474</v>
      </c>
      <c r="I2494" s="1">
        <v>0</v>
      </c>
      <c r="J2494" s="1" t="s">
        <v>27474</v>
      </c>
      <c r="K2494" s="1">
        <f t="shared" si="152"/>
        <v>0</v>
      </c>
      <c r="L2494" s="2">
        <f>SUMIFS('Basin Total Well Counts'!B:B,'Basin Total Well Counts'!A:A,F2494)</f>
        <v>2709</v>
      </c>
      <c r="M2494" s="4">
        <f t="shared" si="153"/>
        <v>0</v>
      </c>
      <c r="N2494" s="2">
        <f>SUMIF('Basin Emissions'!A:A,F2494,'Basin Emissions'!B:B)</f>
        <v>514.71889158399995</v>
      </c>
      <c r="O2494" s="8">
        <f t="shared" si="154"/>
        <v>0</v>
      </c>
      <c r="P2494" s="7">
        <f>SUMIF('Tool Pneumatics CH4 VOC BTEX'!B:B,A2494,'Tool Pneumatics CH4 VOC BTEX'!F:F)</f>
        <v>3.5899999141693102</v>
      </c>
      <c r="Q2494" s="14">
        <f t="shared" si="155"/>
        <v>0</v>
      </c>
      <c r="R2494" s="16">
        <f>SUMIF('Tool Pneumatics CH4 VOC BTEX'!B:B,A2494,'Tool Pneumatics CH4 VOC BTEX'!H:H)*Q2494</f>
        <v>0</v>
      </c>
      <c r="S2494" s="16">
        <f>SUMIF('Tool Pneumatics CH4 VOC BTEX'!B:B,A2494,'Tool Pneumatics CH4 VOC BTEX'!J:J)*Q2494</f>
        <v>0</v>
      </c>
      <c r="T2494" s="16">
        <f>SUMIF('Tool Pneumatics CH4 VOC BTEX'!B:B,A2494,'Tool Pneumatics CH4 VOC BTEX'!L:L)*Q2494</f>
        <v>0</v>
      </c>
      <c r="U2494" s="16">
        <f>SUMIF('Tool Pneumatics CH4 VOC BTEX'!B:B,A2494,'Tool Pneumatics CH4 VOC BTEX'!N:N)*Q2494</f>
        <v>0</v>
      </c>
    </row>
    <row r="2495" spans="1:21" x14ac:dyDescent="0.25">
      <c r="A2495" s="1" t="s">
        <v>5608</v>
      </c>
      <c r="B2495" s="1" t="s">
        <v>1562</v>
      </c>
      <c r="C2495" s="1" t="s">
        <v>1724</v>
      </c>
      <c r="D2495" s="3" t="s">
        <v>6380</v>
      </c>
      <c r="E2495" s="3" t="s">
        <v>23961</v>
      </c>
      <c r="F2495" s="1" t="s">
        <v>4509</v>
      </c>
      <c r="G2495" s="1">
        <v>0</v>
      </c>
      <c r="H2495" s="1" t="s">
        <v>27474</v>
      </c>
      <c r="I2495" s="1">
        <v>0</v>
      </c>
      <c r="J2495" s="1" t="s">
        <v>27474</v>
      </c>
      <c r="K2495" s="1">
        <f t="shared" si="152"/>
        <v>0</v>
      </c>
      <c r="L2495" s="2">
        <f>SUMIFS('Basin Total Well Counts'!B:B,'Basin Total Well Counts'!A:A,F2495)</f>
        <v>2709</v>
      </c>
      <c r="M2495" s="4">
        <f t="shared" si="153"/>
        <v>0</v>
      </c>
      <c r="N2495" s="2">
        <f>SUMIF('Basin Emissions'!A:A,F2495,'Basin Emissions'!B:B)</f>
        <v>514.71889158399995</v>
      </c>
      <c r="O2495" s="8">
        <f t="shared" si="154"/>
        <v>0</v>
      </c>
      <c r="P2495" s="7">
        <f>SUMIF('Tool Pneumatics CH4 VOC BTEX'!B:B,A2495,'Tool Pneumatics CH4 VOC BTEX'!F:F)</f>
        <v>3.5899999141693102</v>
      </c>
      <c r="Q2495" s="14">
        <f t="shared" si="155"/>
        <v>0</v>
      </c>
      <c r="R2495" s="16">
        <f>SUMIF('Tool Pneumatics CH4 VOC BTEX'!B:B,A2495,'Tool Pneumatics CH4 VOC BTEX'!H:H)*Q2495</f>
        <v>0</v>
      </c>
      <c r="S2495" s="16">
        <f>SUMIF('Tool Pneumatics CH4 VOC BTEX'!B:B,A2495,'Tool Pneumatics CH4 VOC BTEX'!J:J)*Q2495</f>
        <v>0</v>
      </c>
      <c r="T2495" s="16">
        <f>SUMIF('Tool Pneumatics CH4 VOC BTEX'!B:B,A2495,'Tool Pneumatics CH4 VOC BTEX'!L:L)*Q2495</f>
        <v>0</v>
      </c>
      <c r="U2495" s="16">
        <f>SUMIF('Tool Pneumatics CH4 VOC BTEX'!B:B,A2495,'Tool Pneumatics CH4 VOC BTEX'!N:N)*Q2495</f>
        <v>0</v>
      </c>
    </row>
    <row r="2496" spans="1:21" x14ac:dyDescent="0.25">
      <c r="A2496" s="1" t="s">
        <v>5609</v>
      </c>
      <c r="B2496" s="1" t="s">
        <v>1562</v>
      </c>
      <c r="C2496" s="1" t="s">
        <v>5610</v>
      </c>
      <c r="D2496" s="3" t="s">
        <v>3111</v>
      </c>
      <c r="E2496" s="3" t="s">
        <v>23961</v>
      </c>
      <c r="F2496" s="1" t="s">
        <v>4105</v>
      </c>
      <c r="G2496" s="1">
        <v>0</v>
      </c>
      <c r="H2496" s="1" t="s">
        <v>27474</v>
      </c>
      <c r="I2496" s="1">
        <v>0</v>
      </c>
      <c r="J2496" s="1" t="s">
        <v>27474</v>
      </c>
      <c r="K2496" s="1">
        <f t="shared" si="152"/>
        <v>0</v>
      </c>
      <c r="L2496" s="2">
        <f>SUMIFS('Basin Total Well Counts'!B:B,'Basin Total Well Counts'!A:A,F2496)</f>
        <v>0</v>
      </c>
      <c r="M2496" s="4">
        <f t="shared" si="153"/>
        <v>0</v>
      </c>
      <c r="N2496" s="2">
        <f>SUMIF('Basin Emissions'!A:A,F2496,'Basin Emissions'!B:B)</f>
        <v>469.23660810000001</v>
      </c>
      <c r="O2496" s="8">
        <f t="shared" si="154"/>
        <v>0</v>
      </c>
      <c r="P2496" s="7">
        <f>SUMIF('Tool Pneumatics CH4 VOC BTEX'!B:B,A2496,'Tool Pneumatics CH4 VOC BTEX'!F:F)</f>
        <v>3.5899999141693102</v>
      </c>
      <c r="Q2496" s="14">
        <f t="shared" si="155"/>
        <v>0</v>
      </c>
      <c r="R2496" s="16">
        <f>SUMIF('Tool Pneumatics CH4 VOC BTEX'!B:B,A2496,'Tool Pneumatics CH4 VOC BTEX'!H:H)*Q2496</f>
        <v>0</v>
      </c>
      <c r="S2496" s="16">
        <f>SUMIF('Tool Pneumatics CH4 VOC BTEX'!B:B,A2496,'Tool Pneumatics CH4 VOC BTEX'!J:J)*Q2496</f>
        <v>0</v>
      </c>
      <c r="T2496" s="16">
        <f>SUMIF('Tool Pneumatics CH4 VOC BTEX'!B:B,A2496,'Tool Pneumatics CH4 VOC BTEX'!L:L)*Q2496</f>
        <v>0</v>
      </c>
      <c r="U2496" s="16">
        <f>SUMIF('Tool Pneumatics CH4 VOC BTEX'!B:B,A2496,'Tool Pneumatics CH4 VOC BTEX'!N:N)*Q2496</f>
        <v>0</v>
      </c>
    </row>
    <row r="2497" spans="1:21" x14ac:dyDescent="0.25">
      <c r="A2497" s="1" t="s">
        <v>5611</v>
      </c>
      <c r="B2497" s="1" t="s">
        <v>1562</v>
      </c>
      <c r="C2497" s="1" t="s">
        <v>5612</v>
      </c>
      <c r="D2497" s="3" t="s">
        <v>3111</v>
      </c>
      <c r="E2497" s="3" t="s">
        <v>23961</v>
      </c>
      <c r="F2497" s="1" t="s">
        <v>4105</v>
      </c>
      <c r="G2497" s="1">
        <v>0</v>
      </c>
      <c r="H2497" s="1" t="s">
        <v>27474</v>
      </c>
      <c r="I2497" s="1">
        <v>0</v>
      </c>
      <c r="J2497" s="1" t="s">
        <v>27474</v>
      </c>
      <c r="K2497" s="1">
        <f t="shared" si="152"/>
        <v>0</v>
      </c>
      <c r="L2497" s="2">
        <f>SUMIFS('Basin Total Well Counts'!B:B,'Basin Total Well Counts'!A:A,F2497)</f>
        <v>0</v>
      </c>
      <c r="M2497" s="4">
        <f t="shared" si="153"/>
        <v>0</v>
      </c>
      <c r="N2497" s="2">
        <f>SUMIF('Basin Emissions'!A:A,F2497,'Basin Emissions'!B:B)</f>
        <v>469.23660810000001</v>
      </c>
      <c r="O2497" s="8">
        <f t="shared" si="154"/>
        <v>0</v>
      </c>
      <c r="P2497" s="7">
        <f>SUMIF('Tool Pneumatics CH4 VOC BTEX'!B:B,A2497,'Tool Pneumatics CH4 VOC BTEX'!F:F)</f>
        <v>3.5899999141693102</v>
      </c>
      <c r="Q2497" s="14">
        <f t="shared" si="155"/>
        <v>0</v>
      </c>
      <c r="R2497" s="16">
        <f>SUMIF('Tool Pneumatics CH4 VOC BTEX'!B:B,A2497,'Tool Pneumatics CH4 VOC BTEX'!H:H)*Q2497</f>
        <v>0</v>
      </c>
      <c r="S2497" s="16">
        <f>SUMIF('Tool Pneumatics CH4 VOC BTEX'!B:B,A2497,'Tool Pneumatics CH4 VOC BTEX'!J:J)*Q2497</f>
        <v>0</v>
      </c>
      <c r="T2497" s="16">
        <f>SUMIF('Tool Pneumatics CH4 VOC BTEX'!B:B,A2497,'Tool Pneumatics CH4 VOC BTEX'!L:L)*Q2497</f>
        <v>0</v>
      </c>
      <c r="U2497" s="16">
        <f>SUMIF('Tool Pneumatics CH4 VOC BTEX'!B:B,A2497,'Tool Pneumatics CH4 VOC BTEX'!N:N)*Q2497</f>
        <v>0</v>
      </c>
    </row>
    <row r="2498" spans="1:21" x14ac:dyDescent="0.25">
      <c r="A2498" s="1" t="s">
        <v>5613</v>
      </c>
      <c r="B2498" s="1" t="s">
        <v>1562</v>
      </c>
      <c r="C2498" s="1" t="s">
        <v>5614</v>
      </c>
      <c r="D2498" s="3" t="s">
        <v>6380</v>
      </c>
      <c r="E2498" s="3" t="s">
        <v>23961</v>
      </c>
      <c r="F2498" s="1" t="s">
        <v>4105</v>
      </c>
      <c r="G2498" s="1">
        <v>0</v>
      </c>
      <c r="H2498" s="1" t="s">
        <v>27474</v>
      </c>
      <c r="I2498" s="1">
        <v>0</v>
      </c>
      <c r="J2498" s="1" t="s">
        <v>27474</v>
      </c>
      <c r="K2498" s="1">
        <f t="shared" ref="K2498:K2561" si="156">+I2498+G2498</f>
        <v>0</v>
      </c>
      <c r="L2498" s="2">
        <f>SUMIFS('Basin Total Well Counts'!B:B,'Basin Total Well Counts'!A:A,F2498)</f>
        <v>0</v>
      </c>
      <c r="M2498" s="4">
        <f t="shared" ref="M2498:M2561" si="157">IFERROR(+K2498/L2498,0)</f>
        <v>0</v>
      </c>
      <c r="N2498" s="2">
        <f>SUMIF('Basin Emissions'!A:A,F2498,'Basin Emissions'!B:B)</f>
        <v>469.23660810000001</v>
      </c>
      <c r="O2498" s="8">
        <f t="shared" ref="O2498:O2561" si="158">+N2498*M2498</f>
        <v>0</v>
      </c>
      <c r="P2498" s="7">
        <f>SUMIF('Tool Pneumatics CH4 VOC BTEX'!B:B,A2498,'Tool Pneumatics CH4 VOC BTEX'!F:F)</f>
        <v>3.5899999141693102</v>
      </c>
      <c r="Q2498" s="14">
        <f t="shared" ref="Q2498:Q2561" si="159">IFERROR(O2498/P2498,0)*(2204.6/2000)</f>
        <v>0</v>
      </c>
      <c r="R2498" s="16">
        <f>SUMIF('Tool Pneumatics CH4 VOC BTEX'!B:B,A2498,'Tool Pneumatics CH4 VOC BTEX'!H:H)*Q2498</f>
        <v>0</v>
      </c>
      <c r="S2498" s="16">
        <f>SUMIF('Tool Pneumatics CH4 VOC BTEX'!B:B,A2498,'Tool Pneumatics CH4 VOC BTEX'!J:J)*Q2498</f>
        <v>0</v>
      </c>
      <c r="T2498" s="16">
        <f>SUMIF('Tool Pneumatics CH4 VOC BTEX'!B:B,A2498,'Tool Pneumatics CH4 VOC BTEX'!L:L)*Q2498</f>
        <v>0</v>
      </c>
      <c r="U2498" s="16">
        <f>SUMIF('Tool Pneumatics CH4 VOC BTEX'!B:B,A2498,'Tool Pneumatics CH4 VOC BTEX'!N:N)*Q2498</f>
        <v>0</v>
      </c>
    </row>
    <row r="2499" spans="1:21" x14ac:dyDescent="0.25">
      <c r="A2499" s="1" t="s">
        <v>5615</v>
      </c>
      <c r="B2499" s="1" t="s">
        <v>1562</v>
      </c>
      <c r="C2499" s="1" t="s">
        <v>1818</v>
      </c>
      <c r="D2499" s="3" t="s">
        <v>6363</v>
      </c>
      <c r="E2499" s="3" t="s">
        <v>23961</v>
      </c>
      <c r="F2499" s="1" t="s">
        <v>4509</v>
      </c>
      <c r="G2499" s="1">
        <v>0</v>
      </c>
      <c r="H2499" s="1" t="s">
        <v>27474</v>
      </c>
      <c r="I2499" s="1">
        <v>0</v>
      </c>
      <c r="J2499" s="1" t="s">
        <v>27474</v>
      </c>
      <c r="K2499" s="1">
        <f t="shared" si="156"/>
        <v>0</v>
      </c>
      <c r="L2499" s="2">
        <f>SUMIFS('Basin Total Well Counts'!B:B,'Basin Total Well Counts'!A:A,F2499)</f>
        <v>2709</v>
      </c>
      <c r="M2499" s="4">
        <f t="shared" si="157"/>
        <v>0</v>
      </c>
      <c r="N2499" s="2">
        <f>SUMIF('Basin Emissions'!A:A,F2499,'Basin Emissions'!B:B)</f>
        <v>514.71889158399995</v>
      </c>
      <c r="O2499" s="8">
        <f t="shared" si="158"/>
        <v>0</v>
      </c>
      <c r="P2499" s="7">
        <f>SUMIF('Tool Pneumatics CH4 VOC BTEX'!B:B,A2499,'Tool Pneumatics CH4 VOC BTEX'!F:F)</f>
        <v>3.5899999141693102</v>
      </c>
      <c r="Q2499" s="14">
        <f t="shared" si="159"/>
        <v>0</v>
      </c>
      <c r="R2499" s="16">
        <f>SUMIF('Tool Pneumatics CH4 VOC BTEX'!B:B,A2499,'Tool Pneumatics CH4 VOC BTEX'!H:H)*Q2499</f>
        <v>0</v>
      </c>
      <c r="S2499" s="16">
        <f>SUMIF('Tool Pneumatics CH4 VOC BTEX'!B:B,A2499,'Tool Pneumatics CH4 VOC BTEX'!J:J)*Q2499</f>
        <v>0</v>
      </c>
      <c r="T2499" s="16">
        <f>SUMIF('Tool Pneumatics CH4 VOC BTEX'!B:B,A2499,'Tool Pneumatics CH4 VOC BTEX'!L:L)*Q2499</f>
        <v>0</v>
      </c>
      <c r="U2499" s="16">
        <f>SUMIF('Tool Pneumatics CH4 VOC BTEX'!B:B,A2499,'Tool Pneumatics CH4 VOC BTEX'!N:N)*Q2499</f>
        <v>0</v>
      </c>
    </row>
    <row r="2500" spans="1:21" x14ac:dyDescent="0.25">
      <c r="A2500" s="1" t="s">
        <v>5616</v>
      </c>
      <c r="B2500" s="1" t="s">
        <v>1562</v>
      </c>
      <c r="C2500" s="1" t="s">
        <v>5617</v>
      </c>
      <c r="D2500" s="3" t="s">
        <v>6363</v>
      </c>
      <c r="E2500" s="3" t="s">
        <v>23961</v>
      </c>
      <c r="F2500" s="1" t="s">
        <v>4509</v>
      </c>
      <c r="G2500" s="1">
        <v>0</v>
      </c>
      <c r="H2500" s="1" t="s">
        <v>27474</v>
      </c>
      <c r="I2500" s="1">
        <v>0</v>
      </c>
      <c r="J2500" s="1" t="s">
        <v>27474</v>
      </c>
      <c r="K2500" s="1">
        <f t="shared" si="156"/>
        <v>0</v>
      </c>
      <c r="L2500" s="2">
        <f>SUMIFS('Basin Total Well Counts'!B:B,'Basin Total Well Counts'!A:A,F2500)</f>
        <v>2709</v>
      </c>
      <c r="M2500" s="4">
        <f t="shared" si="157"/>
        <v>0</v>
      </c>
      <c r="N2500" s="2">
        <f>SUMIF('Basin Emissions'!A:A,F2500,'Basin Emissions'!B:B)</f>
        <v>514.71889158399995</v>
      </c>
      <c r="O2500" s="8">
        <f t="shared" si="158"/>
        <v>0</v>
      </c>
      <c r="P2500" s="7">
        <f>SUMIF('Tool Pneumatics CH4 VOC BTEX'!B:B,A2500,'Tool Pneumatics CH4 VOC BTEX'!F:F)</f>
        <v>3.5899999141693102</v>
      </c>
      <c r="Q2500" s="14">
        <f t="shared" si="159"/>
        <v>0</v>
      </c>
      <c r="R2500" s="16">
        <f>SUMIF('Tool Pneumatics CH4 VOC BTEX'!B:B,A2500,'Tool Pneumatics CH4 VOC BTEX'!H:H)*Q2500</f>
        <v>0</v>
      </c>
      <c r="S2500" s="16">
        <f>SUMIF('Tool Pneumatics CH4 VOC BTEX'!B:B,A2500,'Tool Pneumatics CH4 VOC BTEX'!J:J)*Q2500</f>
        <v>0</v>
      </c>
      <c r="T2500" s="16">
        <f>SUMIF('Tool Pneumatics CH4 VOC BTEX'!B:B,A2500,'Tool Pneumatics CH4 VOC BTEX'!L:L)*Q2500</f>
        <v>0</v>
      </c>
      <c r="U2500" s="16">
        <f>SUMIF('Tool Pneumatics CH4 VOC BTEX'!B:B,A2500,'Tool Pneumatics CH4 VOC BTEX'!N:N)*Q2500</f>
        <v>0</v>
      </c>
    </row>
    <row r="2501" spans="1:21" x14ac:dyDescent="0.25">
      <c r="A2501" s="1" t="s">
        <v>5618</v>
      </c>
      <c r="B2501" s="1" t="s">
        <v>1562</v>
      </c>
      <c r="C2501" s="1" t="s">
        <v>3800</v>
      </c>
      <c r="D2501" s="3" t="s">
        <v>3111</v>
      </c>
      <c r="E2501" s="3" t="s">
        <v>23961</v>
      </c>
      <c r="F2501" s="1" t="s">
        <v>4105</v>
      </c>
      <c r="G2501" s="1">
        <v>0</v>
      </c>
      <c r="H2501" s="1" t="s">
        <v>27474</v>
      </c>
      <c r="I2501" s="1">
        <v>0</v>
      </c>
      <c r="J2501" s="1" t="s">
        <v>27474</v>
      </c>
      <c r="K2501" s="1">
        <f t="shared" si="156"/>
        <v>0</v>
      </c>
      <c r="L2501" s="2">
        <f>SUMIFS('Basin Total Well Counts'!B:B,'Basin Total Well Counts'!A:A,F2501)</f>
        <v>0</v>
      </c>
      <c r="M2501" s="4">
        <f t="shared" si="157"/>
        <v>0</v>
      </c>
      <c r="N2501" s="2">
        <f>SUMIF('Basin Emissions'!A:A,F2501,'Basin Emissions'!B:B)</f>
        <v>469.23660810000001</v>
      </c>
      <c r="O2501" s="8">
        <f t="shared" si="158"/>
        <v>0</v>
      </c>
      <c r="P2501" s="7">
        <f>SUMIF('Tool Pneumatics CH4 VOC BTEX'!B:B,A2501,'Tool Pneumatics CH4 VOC BTEX'!F:F)</f>
        <v>3.5899999141693102</v>
      </c>
      <c r="Q2501" s="14">
        <f t="shared" si="159"/>
        <v>0</v>
      </c>
      <c r="R2501" s="16">
        <f>SUMIF('Tool Pneumatics CH4 VOC BTEX'!B:B,A2501,'Tool Pneumatics CH4 VOC BTEX'!H:H)*Q2501</f>
        <v>0</v>
      </c>
      <c r="S2501" s="16">
        <f>SUMIF('Tool Pneumatics CH4 VOC BTEX'!B:B,A2501,'Tool Pneumatics CH4 VOC BTEX'!J:J)*Q2501</f>
        <v>0</v>
      </c>
      <c r="T2501" s="16">
        <f>SUMIF('Tool Pneumatics CH4 VOC BTEX'!B:B,A2501,'Tool Pneumatics CH4 VOC BTEX'!L:L)*Q2501</f>
        <v>0</v>
      </c>
      <c r="U2501" s="16">
        <f>SUMIF('Tool Pneumatics CH4 VOC BTEX'!B:B,A2501,'Tool Pneumatics CH4 VOC BTEX'!N:N)*Q2501</f>
        <v>0</v>
      </c>
    </row>
    <row r="2502" spans="1:21" x14ac:dyDescent="0.25">
      <c r="A2502" s="1" t="s">
        <v>5619</v>
      </c>
      <c r="B2502" s="1" t="s">
        <v>1562</v>
      </c>
      <c r="C2502" s="1" t="s">
        <v>5620</v>
      </c>
      <c r="D2502" s="3" t="s">
        <v>6363</v>
      </c>
      <c r="E2502" s="3" t="s">
        <v>23961</v>
      </c>
      <c r="F2502" s="1" t="s">
        <v>4105</v>
      </c>
      <c r="G2502" s="1">
        <v>0</v>
      </c>
      <c r="H2502" s="1" t="s">
        <v>27474</v>
      </c>
      <c r="I2502" s="1">
        <v>0</v>
      </c>
      <c r="J2502" s="1" t="s">
        <v>27474</v>
      </c>
      <c r="K2502" s="1">
        <f t="shared" si="156"/>
        <v>0</v>
      </c>
      <c r="L2502" s="2">
        <f>SUMIFS('Basin Total Well Counts'!B:B,'Basin Total Well Counts'!A:A,F2502)</f>
        <v>0</v>
      </c>
      <c r="M2502" s="4">
        <f t="shared" si="157"/>
        <v>0</v>
      </c>
      <c r="N2502" s="2">
        <f>SUMIF('Basin Emissions'!A:A,F2502,'Basin Emissions'!B:B)</f>
        <v>469.23660810000001</v>
      </c>
      <c r="O2502" s="8">
        <f t="shared" si="158"/>
        <v>0</v>
      </c>
      <c r="P2502" s="7">
        <f>SUMIF('Tool Pneumatics CH4 VOC BTEX'!B:B,A2502,'Tool Pneumatics CH4 VOC BTEX'!F:F)</f>
        <v>3.5899999141693102</v>
      </c>
      <c r="Q2502" s="14">
        <f t="shared" si="159"/>
        <v>0</v>
      </c>
      <c r="R2502" s="16">
        <f>SUMIF('Tool Pneumatics CH4 VOC BTEX'!B:B,A2502,'Tool Pneumatics CH4 VOC BTEX'!H:H)*Q2502</f>
        <v>0</v>
      </c>
      <c r="S2502" s="16">
        <f>SUMIF('Tool Pneumatics CH4 VOC BTEX'!B:B,A2502,'Tool Pneumatics CH4 VOC BTEX'!J:J)*Q2502</f>
        <v>0</v>
      </c>
      <c r="T2502" s="16">
        <f>SUMIF('Tool Pneumatics CH4 VOC BTEX'!B:B,A2502,'Tool Pneumatics CH4 VOC BTEX'!L:L)*Q2502</f>
        <v>0</v>
      </c>
      <c r="U2502" s="16">
        <f>SUMIF('Tool Pneumatics CH4 VOC BTEX'!B:B,A2502,'Tool Pneumatics CH4 VOC BTEX'!N:N)*Q2502</f>
        <v>0</v>
      </c>
    </row>
    <row r="2503" spans="1:21" x14ac:dyDescent="0.25">
      <c r="A2503" s="1" t="s">
        <v>5621</v>
      </c>
      <c r="B2503" s="1" t="s">
        <v>1562</v>
      </c>
      <c r="C2503" s="1" t="s">
        <v>3032</v>
      </c>
      <c r="D2503" s="3" t="s">
        <v>5339</v>
      </c>
      <c r="E2503" s="3" t="s">
        <v>23961</v>
      </c>
      <c r="F2503" s="1" t="s">
        <v>4105</v>
      </c>
      <c r="G2503" s="1">
        <v>0</v>
      </c>
      <c r="H2503" s="1" t="s">
        <v>27474</v>
      </c>
      <c r="I2503" s="1">
        <v>0</v>
      </c>
      <c r="J2503" s="1" t="s">
        <v>27474</v>
      </c>
      <c r="K2503" s="1">
        <f t="shared" si="156"/>
        <v>0</v>
      </c>
      <c r="L2503" s="2">
        <f>SUMIFS('Basin Total Well Counts'!B:B,'Basin Total Well Counts'!A:A,F2503)</f>
        <v>0</v>
      </c>
      <c r="M2503" s="4">
        <f t="shared" si="157"/>
        <v>0</v>
      </c>
      <c r="N2503" s="2">
        <f>SUMIF('Basin Emissions'!A:A,F2503,'Basin Emissions'!B:B)</f>
        <v>469.23660810000001</v>
      </c>
      <c r="O2503" s="8">
        <f t="shared" si="158"/>
        <v>0</v>
      </c>
      <c r="P2503" s="7">
        <f>SUMIF('Tool Pneumatics CH4 VOC BTEX'!B:B,A2503,'Tool Pneumatics CH4 VOC BTEX'!F:F)</f>
        <v>3.5899999141693102</v>
      </c>
      <c r="Q2503" s="14">
        <f t="shared" si="159"/>
        <v>0</v>
      </c>
      <c r="R2503" s="16">
        <f>SUMIF('Tool Pneumatics CH4 VOC BTEX'!B:B,A2503,'Tool Pneumatics CH4 VOC BTEX'!H:H)*Q2503</f>
        <v>0</v>
      </c>
      <c r="S2503" s="16">
        <f>SUMIF('Tool Pneumatics CH4 VOC BTEX'!B:B,A2503,'Tool Pneumatics CH4 VOC BTEX'!J:J)*Q2503</f>
        <v>0</v>
      </c>
      <c r="T2503" s="16">
        <f>SUMIF('Tool Pneumatics CH4 VOC BTEX'!B:B,A2503,'Tool Pneumatics CH4 VOC BTEX'!L:L)*Q2503</f>
        <v>0</v>
      </c>
      <c r="U2503" s="16">
        <f>SUMIF('Tool Pneumatics CH4 VOC BTEX'!B:B,A2503,'Tool Pneumatics CH4 VOC BTEX'!N:N)*Q2503</f>
        <v>0</v>
      </c>
    </row>
    <row r="2504" spans="1:21" x14ac:dyDescent="0.25">
      <c r="A2504" s="1" t="s">
        <v>5622</v>
      </c>
      <c r="B2504" s="1" t="s">
        <v>1562</v>
      </c>
      <c r="C2504" s="1" t="s">
        <v>1717</v>
      </c>
      <c r="D2504" s="3" t="s">
        <v>3111</v>
      </c>
      <c r="E2504" s="3" t="s">
        <v>23961</v>
      </c>
      <c r="F2504" s="1" t="s">
        <v>4105</v>
      </c>
      <c r="G2504" s="1">
        <v>0</v>
      </c>
      <c r="H2504" s="1" t="s">
        <v>27474</v>
      </c>
      <c r="I2504" s="1">
        <v>0</v>
      </c>
      <c r="J2504" s="1" t="s">
        <v>27474</v>
      </c>
      <c r="K2504" s="1">
        <f t="shared" si="156"/>
        <v>0</v>
      </c>
      <c r="L2504" s="2">
        <f>SUMIFS('Basin Total Well Counts'!B:B,'Basin Total Well Counts'!A:A,F2504)</f>
        <v>0</v>
      </c>
      <c r="M2504" s="4">
        <f t="shared" si="157"/>
        <v>0</v>
      </c>
      <c r="N2504" s="2">
        <f>SUMIF('Basin Emissions'!A:A,F2504,'Basin Emissions'!B:B)</f>
        <v>469.23660810000001</v>
      </c>
      <c r="O2504" s="8">
        <f t="shared" si="158"/>
        <v>0</v>
      </c>
      <c r="P2504" s="7">
        <f>SUMIF('Tool Pneumatics CH4 VOC BTEX'!B:B,A2504,'Tool Pneumatics CH4 VOC BTEX'!F:F)</f>
        <v>3.5899999141693102</v>
      </c>
      <c r="Q2504" s="14">
        <f t="shared" si="159"/>
        <v>0</v>
      </c>
      <c r="R2504" s="16">
        <f>SUMIF('Tool Pneumatics CH4 VOC BTEX'!B:B,A2504,'Tool Pneumatics CH4 VOC BTEX'!H:H)*Q2504</f>
        <v>0</v>
      </c>
      <c r="S2504" s="16">
        <f>SUMIF('Tool Pneumatics CH4 VOC BTEX'!B:B,A2504,'Tool Pneumatics CH4 VOC BTEX'!J:J)*Q2504</f>
        <v>0</v>
      </c>
      <c r="T2504" s="16">
        <f>SUMIF('Tool Pneumatics CH4 VOC BTEX'!B:B,A2504,'Tool Pneumatics CH4 VOC BTEX'!L:L)*Q2504</f>
        <v>0</v>
      </c>
      <c r="U2504" s="16">
        <f>SUMIF('Tool Pneumatics CH4 VOC BTEX'!B:B,A2504,'Tool Pneumatics CH4 VOC BTEX'!N:N)*Q2504</f>
        <v>0</v>
      </c>
    </row>
    <row r="2505" spans="1:21" x14ac:dyDescent="0.25">
      <c r="A2505" s="1" t="s">
        <v>5623</v>
      </c>
      <c r="B2505" s="1" t="s">
        <v>1562</v>
      </c>
      <c r="C2505" s="1" t="s">
        <v>5624</v>
      </c>
      <c r="D2505" s="3" t="s">
        <v>6413</v>
      </c>
      <c r="E2505" s="3" t="s">
        <v>23961</v>
      </c>
      <c r="F2505" s="1" t="s">
        <v>4509</v>
      </c>
      <c r="G2505" s="1">
        <v>0</v>
      </c>
      <c r="H2505" s="1" t="s">
        <v>27474</v>
      </c>
      <c r="I2505" s="1">
        <v>0</v>
      </c>
      <c r="J2505" s="1" t="s">
        <v>27474</v>
      </c>
      <c r="K2505" s="1">
        <f t="shared" si="156"/>
        <v>0</v>
      </c>
      <c r="L2505" s="2">
        <f>SUMIFS('Basin Total Well Counts'!B:B,'Basin Total Well Counts'!A:A,F2505)</f>
        <v>2709</v>
      </c>
      <c r="M2505" s="4">
        <f t="shared" si="157"/>
        <v>0</v>
      </c>
      <c r="N2505" s="2">
        <f>SUMIF('Basin Emissions'!A:A,F2505,'Basin Emissions'!B:B)</f>
        <v>514.71889158399995</v>
      </c>
      <c r="O2505" s="8">
        <f t="shared" si="158"/>
        <v>0</v>
      </c>
      <c r="P2505" s="7">
        <f>SUMIF('Tool Pneumatics CH4 VOC BTEX'!B:B,A2505,'Tool Pneumatics CH4 VOC BTEX'!F:F)</f>
        <v>3.5899999141693102</v>
      </c>
      <c r="Q2505" s="14">
        <f t="shared" si="159"/>
        <v>0</v>
      </c>
      <c r="R2505" s="16">
        <f>SUMIF('Tool Pneumatics CH4 VOC BTEX'!B:B,A2505,'Tool Pneumatics CH4 VOC BTEX'!H:H)*Q2505</f>
        <v>0</v>
      </c>
      <c r="S2505" s="16">
        <f>SUMIF('Tool Pneumatics CH4 VOC BTEX'!B:B,A2505,'Tool Pneumatics CH4 VOC BTEX'!J:J)*Q2505</f>
        <v>0</v>
      </c>
      <c r="T2505" s="16">
        <f>SUMIF('Tool Pneumatics CH4 VOC BTEX'!B:B,A2505,'Tool Pneumatics CH4 VOC BTEX'!L:L)*Q2505</f>
        <v>0</v>
      </c>
      <c r="U2505" s="16">
        <f>SUMIF('Tool Pneumatics CH4 VOC BTEX'!B:B,A2505,'Tool Pneumatics CH4 VOC BTEX'!N:N)*Q2505</f>
        <v>0</v>
      </c>
    </row>
    <row r="2506" spans="1:21" x14ac:dyDescent="0.25">
      <c r="A2506" s="1" t="s">
        <v>5625</v>
      </c>
      <c r="B2506" s="1" t="s">
        <v>1562</v>
      </c>
      <c r="C2506" s="1" t="s">
        <v>1652</v>
      </c>
      <c r="D2506" s="3" t="s">
        <v>1015</v>
      </c>
      <c r="E2506" s="3" t="s">
        <v>23961</v>
      </c>
      <c r="F2506" s="1" t="s">
        <v>4105</v>
      </c>
      <c r="G2506" s="1">
        <v>0</v>
      </c>
      <c r="H2506" s="1" t="s">
        <v>27474</v>
      </c>
      <c r="I2506" s="1">
        <v>0</v>
      </c>
      <c r="J2506" s="1" t="s">
        <v>27474</v>
      </c>
      <c r="K2506" s="1">
        <f t="shared" si="156"/>
        <v>0</v>
      </c>
      <c r="L2506" s="2">
        <f>SUMIFS('Basin Total Well Counts'!B:B,'Basin Total Well Counts'!A:A,F2506)</f>
        <v>0</v>
      </c>
      <c r="M2506" s="4">
        <f t="shared" si="157"/>
        <v>0</v>
      </c>
      <c r="N2506" s="2">
        <f>SUMIF('Basin Emissions'!A:A,F2506,'Basin Emissions'!B:B)</f>
        <v>469.23660810000001</v>
      </c>
      <c r="O2506" s="8">
        <f t="shared" si="158"/>
        <v>0</v>
      </c>
      <c r="P2506" s="7">
        <f>SUMIF('Tool Pneumatics CH4 VOC BTEX'!B:B,A2506,'Tool Pneumatics CH4 VOC BTEX'!F:F)</f>
        <v>3.5899999141693102</v>
      </c>
      <c r="Q2506" s="14">
        <f t="shared" si="159"/>
        <v>0</v>
      </c>
      <c r="R2506" s="16">
        <f>SUMIF('Tool Pneumatics CH4 VOC BTEX'!B:B,A2506,'Tool Pneumatics CH4 VOC BTEX'!H:H)*Q2506</f>
        <v>0</v>
      </c>
      <c r="S2506" s="16">
        <f>SUMIF('Tool Pneumatics CH4 VOC BTEX'!B:B,A2506,'Tool Pneumatics CH4 VOC BTEX'!J:J)*Q2506</f>
        <v>0</v>
      </c>
      <c r="T2506" s="16">
        <f>SUMIF('Tool Pneumatics CH4 VOC BTEX'!B:B,A2506,'Tool Pneumatics CH4 VOC BTEX'!L:L)*Q2506</f>
        <v>0</v>
      </c>
      <c r="U2506" s="16">
        <f>SUMIF('Tool Pneumatics CH4 VOC BTEX'!B:B,A2506,'Tool Pneumatics CH4 VOC BTEX'!N:N)*Q2506</f>
        <v>0</v>
      </c>
    </row>
    <row r="2507" spans="1:21" x14ac:dyDescent="0.25">
      <c r="A2507" s="1" t="s">
        <v>5626</v>
      </c>
      <c r="B2507" s="1" t="s">
        <v>1562</v>
      </c>
      <c r="C2507" s="1" t="s">
        <v>5627</v>
      </c>
      <c r="D2507" s="3" t="s">
        <v>1015</v>
      </c>
      <c r="E2507" s="3" t="s">
        <v>23961</v>
      </c>
      <c r="F2507" s="1" t="s">
        <v>4509</v>
      </c>
      <c r="G2507" s="1">
        <v>0</v>
      </c>
      <c r="H2507" s="1" t="s">
        <v>27474</v>
      </c>
      <c r="I2507" s="1">
        <v>0</v>
      </c>
      <c r="J2507" s="1" t="s">
        <v>27474</v>
      </c>
      <c r="K2507" s="1">
        <f t="shared" si="156"/>
        <v>0</v>
      </c>
      <c r="L2507" s="2">
        <f>SUMIFS('Basin Total Well Counts'!B:B,'Basin Total Well Counts'!A:A,F2507)</f>
        <v>2709</v>
      </c>
      <c r="M2507" s="4">
        <f t="shared" si="157"/>
        <v>0</v>
      </c>
      <c r="N2507" s="2">
        <f>SUMIF('Basin Emissions'!A:A,F2507,'Basin Emissions'!B:B)</f>
        <v>514.71889158399995</v>
      </c>
      <c r="O2507" s="8">
        <f t="shared" si="158"/>
        <v>0</v>
      </c>
      <c r="P2507" s="7">
        <f>SUMIF('Tool Pneumatics CH4 VOC BTEX'!B:B,A2507,'Tool Pneumatics CH4 VOC BTEX'!F:F)</f>
        <v>3.5899999141693102</v>
      </c>
      <c r="Q2507" s="14">
        <f t="shared" si="159"/>
        <v>0</v>
      </c>
      <c r="R2507" s="16">
        <f>SUMIF('Tool Pneumatics CH4 VOC BTEX'!B:B,A2507,'Tool Pneumatics CH4 VOC BTEX'!H:H)*Q2507</f>
        <v>0</v>
      </c>
      <c r="S2507" s="16">
        <f>SUMIF('Tool Pneumatics CH4 VOC BTEX'!B:B,A2507,'Tool Pneumatics CH4 VOC BTEX'!J:J)*Q2507</f>
        <v>0</v>
      </c>
      <c r="T2507" s="16">
        <f>SUMIF('Tool Pneumatics CH4 VOC BTEX'!B:B,A2507,'Tool Pneumatics CH4 VOC BTEX'!L:L)*Q2507</f>
        <v>0</v>
      </c>
      <c r="U2507" s="16">
        <f>SUMIF('Tool Pneumatics CH4 VOC BTEX'!B:B,A2507,'Tool Pneumatics CH4 VOC BTEX'!N:N)*Q2507</f>
        <v>0</v>
      </c>
    </row>
    <row r="2508" spans="1:21" x14ac:dyDescent="0.25">
      <c r="A2508" s="1" t="s">
        <v>5628</v>
      </c>
      <c r="B2508" s="1" t="s">
        <v>1538</v>
      </c>
      <c r="C2508" s="1" t="s">
        <v>1631</v>
      </c>
      <c r="D2508" s="3" t="s">
        <v>1015</v>
      </c>
      <c r="E2508" s="3" t="s">
        <v>23961</v>
      </c>
      <c r="F2508" s="1" t="s">
        <v>1015</v>
      </c>
      <c r="G2508" s="1">
        <v>182</v>
      </c>
      <c r="H2508" s="1" t="s">
        <v>27482</v>
      </c>
      <c r="I2508" s="1">
        <v>0</v>
      </c>
      <c r="J2508" s="1" t="s">
        <v>27474</v>
      </c>
      <c r="K2508" s="1">
        <f t="shared" si="156"/>
        <v>182</v>
      </c>
      <c r="L2508" s="2">
        <f>SUMIFS('Basin Total Well Counts'!B:B,'Basin Total Well Counts'!A:A,F2508)</f>
        <v>100308</v>
      </c>
      <c r="M2508" s="4">
        <f t="shared" si="157"/>
        <v>1.8144116122343183E-3</v>
      </c>
      <c r="N2508" s="2">
        <f>SUMIF('Basin Emissions'!A:A,F2508,'Basin Emissions'!B:B)</f>
        <v>7867.8947644</v>
      </c>
      <c r="O2508" s="8">
        <f t="shared" si="158"/>
        <v>14.275599624364956</v>
      </c>
      <c r="P2508" s="7">
        <f>SUMIF('Tool Pneumatics CH4 VOC BTEX'!B:B,A2508,'Tool Pneumatics CH4 VOC BTEX'!F:F)</f>
        <v>3.5899999141693102</v>
      </c>
      <c r="Q2508" s="14">
        <f t="shared" si="159"/>
        <v>4.3832851928016385</v>
      </c>
      <c r="R2508" s="16">
        <f>SUMIF('Tool Pneumatics CH4 VOC BTEX'!B:B,A2508,'Tool Pneumatics CH4 VOC BTEX'!H:H)*Q2508</f>
        <v>1.9900115261270775E-2</v>
      </c>
      <c r="S2508" s="16">
        <f>SUMIF('Tool Pneumatics CH4 VOC BTEX'!B:B,A2508,'Tool Pneumatics CH4 VOC BTEX'!J:J)*Q2508</f>
        <v>1.1265043250934361E-3</v>
      </c>
      <c r="T2508" s="16">
        <f>SUMIF('Tool Pneumatics CH4 VOC BTEX'!B:B,A2508,'Tool Pneumatics CH4 VOC BTEX'!L:L)*Q2508</f>
        <v>1.7743538854186117E-2</v>
      </c>
      <c r="U2508" s="16">
        <f>SUMIF('Tool Pneumatics CH4 VOC BTEX'!B:B,A2508,'Tool Pneumatics CH4 VOC BTEX'!N:N)*Q2508</f>
        <v>5.0363947650063244E-3</v>
      </c>
    </row>
    <row r="2509" spans="1:21" x14ac:dyDescent="0.25">
      <c r="A2509" s="1" t="s">
        <v>5629</v>
      </c>
      <c r="B2509" s="1" t="s">
        <v>1538</v>
      </c>
      <c r="C2509" s="1" t="s">
        <v>2020</v>
      </c>
      <c r="D2509" s="3" t="s">
        <v>3659</v>
      </c>
      <c r="E2509" s="3" t="s">
        <v>23961</v>
      </c>
      <c r="F2509" s="1" t="s">
        <v>2280</v>
      </c>
      <c r="G2509" s="1">
        <v>0</v>
      </c>
      <c r="H2509" s="1" t="s">
        <v>27474</v>
      </c>
      <c r="I2509" s="1">
        <v>0</v>
      </c>
      <c r="J2509" s="1" t="s">
        <v>27474</v>
      </c>
      <c r="K2509" s="1">
        <f t="shared" si="156"/>
        <v>0</v>
      </c>
      <c r="L2509" s="2">
        <f>SUMIFS('Basin Total Well Counts'!B:B,'Basin Total Well Counts'!A:A,F2509)</f>
        <v>246</v>
      </c>
      <c r="M2509" s="4">
        <f t="shared" si="157"/>
        <v>0</v>
      </c>
      <c r="N2509" s="2">
        <f>SUMIF('Basin Emissions'!A:A,F2509,'Basin Emissions'!B:B)</f>
        <v>1726.0071354000004</v>
      </c>
      <c r="O2509" s="8">
        <f t="shared" si="158"/>
        <v>0</v>
      </c>
      <c r="P2509" s="7">
        <f>SUMIF('Tool Pneumatics CH4 VOC BTEX'!B:B,A2509,'Tool Pneumatics CH4 VOC BTEX'!F:F)</f>
        <v>3.5899999141693102</v>
      </c>
      <c r="Q2509" s="14">
        <f t="shared" si="159"/>
        <v>0</v>
      </c>
      <c r="R2509" s="16">
        <f>SUMIF('Tool Pneumatics CH4 VOC BTEX'!B:B,A2509,'Tool Pneumatics CH4 VOC BTEX'!H:H)*Q2509</f>
        <v>0</v>
      </c>
      <c r="S2509" s="16">
        <f>SUMIF('Tool Pneumatics CH4 VOC BTEX'!B:B,A2509,'Tool Pneumatics CH4 VOC BTEX'!J:J)*Q2509</f>
        <v>0</v>
      </c>
      <c r="T2509" s="16">
        <f>SUMIF('Tool Pneumatics CH4 VOC BTEX'!B:B,A2509,'Tool Pneumatics CH4 VOC BTEX'!L:L)*Q2509</f>
        <v>0</v>
      </c>
      <c r="U2509" s="16">
        <f>SUMIF('Tool Pneumatics CH4 VOC BTEX'!B:B,A2509,'Tool Pneumatics CH4 VOC BTEX'!N:N)*Q2509</f>
        <v>0</v>
      </c>
    </row>
    <row r="2510" spans="1:21" x14ac:dyDescent="0.25">
      <c r="A2510" s="1" t="s">
        <v>5630</v>
      </c>
      <c r="B2510" s="1" t="s">
        <v>1538</v>
      </c>
      <c r="C2510" s="1" t="s">
        <v>1665</v>
      </c>
      <c r="D2510" s="3" t="s">
        <v>1015</v>
      </c>
      <c r="E2510" s="3" t="s">
        <v>23961</v>
      </c>
      <c r="F2510" s="1" t="s">
        <v>2280</v>
      </c>
      <c r="G2510" s="1">
        <v>0</v>
      </c>
      <c r="H2510" s="1" t="s">
        <v>27474</v>
      </c>
      <c r="I2510" s="1">
        <v>0</v>
      </c>
      <c r="J2510" s="1" t="s">
        <v>27474</v>
      </c>
      <c r="K2510" s="1">
        <f t="shared" si="156"/>
        <v>0</v>
      </c>
      <c r="L2510" s="2">
        <f>SUMIFS('Basin Total Well Counts'!B:B,'Basin Total Well Counts'!A:A,F2510)</f>
        <v>246</v>
      </c>
      <c r="M2510" s="4">
        <f t="shared" si="157"/>
        <v>0</v>
      </c>
      <c r="N2510" s="2">
        <f>SUMIF('Basin Emissions'!A:A,F2510,'Basin Emissions'!B:B)</f>
        <v>1726.0071354000004</v>
      </c>
      <c r="O2510" s="8">
        <f t="shared" si="158"/>
        <v>0</v>
      </c>
      <c r="P2510" s="7">
        <f>SUMIF('Tool Pneumatics CH4 VOC BTEX'!B:B,A2510,'Tool Pneumatics CH4 VOC BTEX'!F:F)</f>
        <v>3.5899999141693102</v>
      </c>
      <c r="Q2510" s="14">
        <f t="shared" si="159"/>
        <v>0</v>
      </c>
      <c r="R2510" s="16">
        <f>SUMIF('Tool Pneumatics CH4 VOC BTEX'!B:B,A2510,'Tool Pneumatics CH4 VOC BTEX'!H:H)*Q2510</f>
        <v>0</v>
      </c>
      <c r="S2510" s="16">
        <f>SUMIF('Tool Pneumatics CH4 VOC BTEX'!B:B,A2510,'Tool Pneumatics CH4 VOC BTEX'!J:J)*Q2510</f>
        <v>0</v>
      </c>
      <c r="T2510" s="16">
        <f>SUMIF('Tool Pneumatics CH4 VOC BTEX'!B:B,A2510,'Tool Pneumatics CH4 VOC BTEX'!L:L)*Q2510</f>
        <v>0</v>
      </c>
      <c r="U2510" s="16">
        <f>SUMIF('Tool Pneumatics CH4 VOC BTEX'!B:B,A2510,'Tool Pneumatics CH4 VOC BTEX'!N:N)*Q2510</f>
        <v>0</v>
      </c>
    </row>
    <row r="2511" spans="1:21" x14ac:dyDescent="0.25">
      <c r="A2511" s="1" t="s">
        <v>5631</v>
      </c>
      <c r="B2511" s="1" t="s">
        <v>1538</v>
      </c>
      <c r="C2511" s="1" t="s">
        <v>5632</v>
      </c>
      <c r="D2511" s="3" t="s">
        <v>3659</v>
      </c>
      <c r="E2511" s="3" t="s">
        <v>23961</v>
      </c>
      <c r="F2511" s="1" t="s">
        <v>3659</v>
      </c>
      <c r="G2511" s="1">
        <v>0</v>
      </c>
      <c r="H2511" s="1" t="s">
        <v>27474</v>
      </c>
      <c r="I2511" s="1">
        <v>0</v>
      </c>
      <c r="J2511" s="1" t="s">
        <v>27474</v>
      </c>
      <c r="K2511" s="1">
        <f t="shared" si="156"/>
        <v>0</v>
      </c>
      <c r="L2511" s="2">
        <f>SUMIFS('Basin Total Well Counts'!B:B,'Basin Total Well Counts'!A:A,F2511)</f>
        <v>49164</v>
      </c>
      <c r="M2511" s="4">
        <f t="shared" si="157"/>
        <v>0</v>
      </c>
      <c r="N2511" s="2">
        <f>SUMIF('Basin Emissions'!A:A,F2511,'Basin Emissions'!B:B)</f>
        <v>2442.1369048000001</v>
      </c>
      <c r="O2511" s="8">
        <f t="shared" si="158"/>
        <v>0</v>
      </c>
      <c r="P2511" s="7">
        <f>SUMIF('Tool Pneumatics CH4 VOC BTEX'!B:B,A2511,'Tool Pneumatics CH4 VOC BTEX'!F:F)</f>
        <v>3.5899999141693102</v>
      </c>
      <c r="Q2511" s="14">
        <f t="shared" si="159"/>
        <v>0</v>
      </c>
      <c r="R2511" s="16">
        <f>SUMIF('Tool Pneumatics CH4 VOC BTEX'!B:B,A2511,'Tool Pneumatics CH4 VOC BTEX'!H:H)*Q2511</f>
        <v>0</v>
      </c>
      <c r="S2511" s="16">
        <f>SUMIF('Tool Pneumatics CH4 VOC BTEX'!B:B,A2511,'Tool Pneumatics CH4 VOC BTEX'!J:J)*Q2511</f>
        <v>0</v>
      </c>
      <c r="T2511" s="16">
        <f>SUMIF('Tool Pneumatics CH4 VOC BTEX'!B:B,A2511,'Tool Pneumatics CH4 VOC BTEX'!L:L)*Q2511</f>
        <v>0</v>
      </c>
      <c r="U2511" s="16">
        <f>SUMIF('Tool Pneumatics CH4 VOC BTEX'!B:B,A2511,'Tool Pneumatics CH4 VOC BTEX'!N:N)*Q2511</f>
        <v>0</v>
      </c>
    </row>
    <row r="2512" spans="1:21" x14ac:dyDescent="0.25">
      <c r="A2512" s="1" t="s">
        <v>5633</v>
      </c>
      <c r="B2512" s="1" t="s">
        <v>1538</v>
      </c>
      <c r="C2512" s="1" t="s">
        <v>2235</v>
      </c>
      <c r="D2512" s="3" t="s">
        <v>1015</v>
      </c>
      <c r="E2512" s="3" t="s">
        <v>23961</v>
      </c>
      <c r="F2512" s="1" t="s">
        <v>1015</v>
      </c>
      <c r="G2512" s="1">
        <v>0</v>
      </c>
      <c r="H2512" s="1" t="s">
        <v>27474</v>
      </c>
      <c r="I2512" s="1">
        <v>0</v>
      </c>
      <c r="J2512" s="1" t="s">
        <v>27474</v>
      </c>
      <c r="K2512" s="1">
        <f t="shared" si="156"/>
        <v>0</v>
      </c>
      <c r="L2512" s="2">
        <f>SUMIFS('Basin Total Well Counts'!B:B,'Basin Total Well Counts'!A:A,F2512)</f>
        <v>100308</v>
      </c>
      <c r="M2512" s="4">
        <f t="shared" si="157"/>
        <v>0</v>
      </c>
      <c r="N2512" s="2">
        <f>SUMIF('Basin Emissions'!A:A,F2512,'Basin Emissions'!B:B)</f>
        <v>7867.8947644</v>
      </c>
      <c r="O2512" s="8">
        <f t="shared" si="158"/>
        <v>0</v>
      </c>
      <c r="P2512" s="7">
        <f>SUMIF('Tool Pneumatics CH4 VOC BTEX'!B:B,A2512,'Tool Pneumatics CH4 VOC BTEX'!F:F)</f>
        <v>3.5899999141693102</v>
      </c>
      <c r="Q2512" s="14">
        <f t="shared" si="159"/>
        <v>0</v>
      </c>
      <c r="R2512" s="16">
        <f>SUMIF('Tool Pneumatics CH4 VOC BTEX'!B:B,A2512,'Tool Pneumatics CH4 VOC BTEX'!H:H)*Q2512</f>
        <v>0</v>
      </c>
      <c r="S2512" s="16">
        <f>SUMIF('Tool Pneumatics CH4 VOC BTEX'!B:B,A2512,'Tool Pneumatics CH4 VOC BTEX'!J:J)*Q2512</f>
        <v>0</v>
      </c>
      <c r="T2512" s="16">
        <f>SUMIF('Tool Pneumatics CH4 VOC BTEX'!B:B,A2512,'Tool Pneumatics CH4 VOC BTEX'!L:L)*Q2512</f>
        <v>0</v>
      </c>
      <c r="U2512" s="16">
        <f>SUMIF('Tool Pneumatics CH4 VOC BTEX'!B:B,A2512,'Tool Pneumatics CH4 VOC BTEX'!N:N)*Q2512</f>
        <v>0</v>
      </c>
    </row>
    <row r="2513" spans="1:21" x14ac:dyDescent="0.25">
      <c r="A2513" s="1" t="s">
        <v>5634</v>
      </c>
      <c r="B2513" s="1" t="s">
        <v>1538</v>
      </c>
      <c r="C2513" s="1" t="s">
        <v>2032</v>
      </c>
      <c r="D2513" s="3" t="s">
        <v>3659</v>
      </c>
      <c r="E2513" s="3" t="s">
        <v>23961</v>
      </c>
      <c r="F2513" s="1" t="s">
        <v>1015</v>
      </c>
      <c r="G2513" s="1">
        <v>0</v>
      </c>
      <c r="H2513" s="1" t="s">
        <v>27474</v>
      </c>
      <c r="I2513" s="1">
        <v>0</v>
      </c>
      <c r="J2513" s="1" t="s">
        <v>27474</v>
      </c>
      <c r="K2513" s="1">
        <f t="shared" si="156"/>
        <v>0</v>
      </c>
      <c r="L2513" s="2">
        <f>SUMIFS('Basin Total Well Counts'!B:B,'Basin Total Well Counts'!A:A,F2513)</f>
        <v>100308</v>
      </c>
      <c r="M2513" s="4">
        <f t="shared" si="157"/>
        <v>0</v>
      </c>
      <c r="N2513" s="2">
        <f>SUMIF('Basin Emissions'!A:A,F2513,'Basin Emissions'!B:B)</f>
        <v>7867.8947644</v>
      </c>
      <c r="O2513" s="8">
        <f t="shared" si="158"/>
        <v>0</v>
      </c>
      <c r="P2513" s="7">
        <f>SUMIF('Tool Pneumatics CH4 VOC BTEX'!B:B,A2513,'Tool Pneumatics CH4 VOC BTEX'!F:F)</f>
        <v>3.5899999141693102</v>
      </c>
      <c r="Q2513" s="14">
        <f t="shared" si="159"/>
        <v>0</v>
      </c>
      <c r="R2513" s="16">
        <f>SUMIF('Tool Pneumatics CH4 VOC BTEX'!B:B,A2513,'Tool Pneumatics CH4 VOC BTEX'!H:H)*Q2513</f>
        <v>0</v>
      </c>
      <c r="S2513" s="16">
        <f>SUMIF('Tool Pneumatics CH4 VOC BTEX'!B:B,A2513,'Tool Pneumatics CH4 VOC BTEX'!J:J)*Q2513</f>
        <v>0</v>
      </c>
      <c r="T2513" s="16">
        <f>SUMIF('Tool Pneumatics CH4 VOC BTEX'!B:B,A2513,'Tool Pneumatics CH4 VOC BTEX'!L:L)*Q2513</f>
        <v>0</v>
      </c>
      <c r="U2513" s="16">
        <f>SUMIF('Tool Pneumatics CH4 VOC BTEX'!B:B,A2513,'Tool Pneumatics CH4 VOC BTEX'!N:N)*Q2513</f>
        <v>0</v>
      </c>
    </row>
    <row r="2514" spans="1:21" x14ac:dyDescent="0.25">
      <c r="A2514" s="1" t="s">
        <v>5635</v>
      </c>
      <c r="B2514" s="1" t="s">
        <v>1538</v>
      </c>
      <c r="C2514" s="1" t="s">
        <v>1534</v>
      </c>
      <c r="D2514" s="3" t="s">
        <v>1015</v>
      </c>
      <c r="E2514" s="3" t="s">
        <v>23961</v>
      </c>
      <c r="F2514" s="1" t="s">
        <v>1015</v>
      </c>
      <c r="G2514" s="1">
        <v>85</v>
      </c>
      <c r="H2514" s="1" t="s">
        <v>27482</v>
      </c>
      <c r="I2514" s="1">
        <v>0</v>
      </c>
      <c r="J2514" s="1" t="s">
        <v>27474</v>
      </c>
      <c r="K2514" s="1">
        <f t="shared" si="156"/>
        <v>85</v>
      </c>
      <c r="L2514" s="2">
        <f>SUMIFS('Basin Total Well Counts'!B:B,'Basin Total Well Counts'!A:A,F2514)</f>
        <v>100308</v>
      </c>
      <c r="M2514" s="4">
        <f t="shared" si="157"/>
        <v>8.4739003868086293E-4</v>
      </c>
      <c r="N2514" s="2">
        <f>SUMIF('Basin Emissions'!A:A,F2514,'Basin Emissions'!B:B)</f>
        <v>7867.8947644</v>
      </c>
      <c r="O2514" s="8">
        <f t="shared" si="158"/>
        <v>6.6671756487418747</v>
      </c>
      <c r="P2514" s="7">
        <f>SUMIF('Tool Pneumatics CH4 VOC BTEX'!B:B,A2514,'Tool Pneumatics CH4 VOC BTEX'!F:F)</f>
        <v>3.5899999141693102</v>
      </c>
      <c r="Q2514" s="14">
        <f t="shared" si="159"/>
        <v>2.0471386889458203</v>
      </c>
      <c r="R2514" s="16">
        <f>SUMIF('Tool Pneumatics CH4 VOC BTEX'!B:B,A2514,'Tool Pneumatics CH4 VOC BTEX'!H:H)*Q2514</f>
        <v>9.2940098747693184E-3</v>
      </c>
      <c r="S2514" s="16">
        <f>SUMIF('Tool Pneumatics CH4 VOC BTEX'!B:B,A2514,'Tool Pneumatics CH4 VOC BTEX'!J:J)*Q2514</f>
        <v>5.2611465732385751E-4</v>
      </c>
      <c r="T2514" s="16">
        <f>SUMIF('Tool Pneumatics CH4 VOC BTEX'!B:B,A2514,'Tool Pneumatics CH4 VOC BTEX'!L:L)*Q2514</f>
        <v>8.2868175967352742E-3</v>
      </c>
      <c r="U2514" s="16">
        <f>SUMIF('Tool Pneumatics CH4 VOC BTEX'!B:B,A2514,'Tool Pneumatics CH4 VOC BTEX'!N:N)*Q2514</f>
        <v>2.3521623902502068E-3</v>
      </c>
    </row>
    <row r="2515" spans="1:21" x14ac:dyDescent="0.25">
      <c r="A2515" s="1" t="s">
        <v>5636</v>
      </c>
      <c r="B2515" s="1" t="s">
        <v>1538</v>
      </c>
      <c r="C2515" s="1" t="s">
        <v>5637</v>
      </c>
      <c r="D2515" s="3" t="s">
        <v>1015</v>
      </c>
      <c r="E2515" s="3" t="s">
        <v>23961</v>
      </c>
      <c r="F2515" s="1" t="s">
        <v>2280</v>
      </c>
      <c r="G2515" s="1">
        <v>0</v>
      </c>
      <c r="H2515" s="1" t="s">
        <v>27474</v>
      </c>
      <c r="I2515" s="1">
        <v>0</v>
      </c>
      <c r="J2515" s="1" t="s">
        <v>27474</v>
      </c>
      <c r="K2515" s="1">
        <f t="shared" si="156"/>
        <v>0</v>
      </c>
      <c r="L2515" s="2">
        <f>SUMIFS('Basin Total Well Counts'!B:B,'Basin Total Well Counts'!A:A,F2515)</f>
        <v>246</v>
      </c>
      <c r="M2515" s="4">
        <f t="shared" si="157"/>
        <v>0</v>
      </c>
      <c r="N2515" s="2">
        <f>SUMIF('Basin Emissions'!A:A,F2515,'Basin Emissions'!B:B)</f>
        <v>1726.0071354000004</v>
      </c>
      <c r="O2515" s="8">
        <f t="shared" si="158"/>
        <v>0</v>
      </c>
      <c r="P2515" s="7">
        <f>SUMIF('Tool Pneumatics CH4 VOC BTEX'!B:B,A2515,'Tool Pneumatics CH4 VOC BTEX'!F:F)</f>
        <v>3.5899999141693102</v>
      </c>
      <c r="Q2515" s="14">
        <f t="shared" si="159"/>
        <v>0</v>
      </c>
      <c r="R2515" s="16">
        <f>SUMIF('Tool Pneumatics CH4 VOC BTEX'!B:B,A2515,'Tool Pneumatics CH4 VOC BTEX'!H:H)*Q2515</f>
        <v>0</v>
      </c>
      <c r="S2515" s="16">
        <f>SUMIF('Tool Pneumatics CH4 VOC BTEX'!B:B,A2515,'Tool Pneumatics CH4 VOC BTEX'!J:J)*Q2515</f>
        <v>0</v>
      </c>
      <c r="T2515" s="16">
        <f>SUMIF('Tool Pneumatics CH4 VOC BTEX'!B:B,A2515,'Tool Pneumatics CH4 VOC BTEX'!L:L)*Q2515</f>
        <v>0</v>
      </c>
      <c r="U2515" s="16">
        <f>SUMIF('Tool Pneumatics CH4 VOC BTEX'!B:B,A2515,'Tool Pneumatics CH4 VOC BTEX'!N:N)*Q2515</f>
        <v>0</v>
      </c>
    </row>
    <row r="2516" spans="1:21" x14ac:dyDescent="0.25">
      <c r="A2516" s="1" t="s">
        <v>5638</v>
      </c>
      <c r="B2516" s="1" t="s">
        <v>1538</v>
      </c>
      <c r="C2516" s="1" t="s">
        <v>2417</v>
      </c>
      <c r="D2516" s="3" t="s">
        <v>1015</v>
      </c>
      <c r="E2516" s="3" t="s">
        <v>23961</v>
      </c>
      <c r="F2516" s="1" t="s">
        <v>3649</v>
      </c>
      <c r="G2516" s="1">
        <v>0</v>
      </c>
      <c r="H2516" s="1" t="s">
        <v>27474</v>
      </c>
      <c r="I2516" s="1">
        <v>0</v>
      </c>
      <c r="J2516" s="1" t="s">
        <v>27474</v>
      </c>
      <c r="K2516" s="1">
        <f t="shared" si="156"/>
        <v>0</v>
      </c>
      <c r="L2516" s="2">
        <f>SUMIFS('Basin Total Well Counts'!B:B,'Basin Total Well Counts'!A:A,F2516)</f>
        <v>20</v>
      </c>
      <c r="M2516" s="4">
        <f t="shared" si="157"/>
        <v>0</v>
      </c>
      <c r="N2516" s="2">
        <f>SUMIF('Basin Emissions'!A:A,F2516,'Basin Emissions'!B:B)</f>
        <v>253.02431440000004</v>
      </c>
      <c r="O2516" s="8">
        <f t="shared" si="158"/>
        <v>0</v>
      </c>
      <c r="P2516" s="7">
        <f>SUMIF('Tool Pneumatics CH4 VOC BTEX'!B:B,A2516,'Tool Pneumatics CH4 VOC BTEX'!F:F)</f>
        <v>25.404619216918899</v>
      </c>
      <c r="Q2516" s="14">
        <f t="shared" si="159"/>
        <v>0</v>
      </c>
      <c r="R2516" s="16">
        <f>SUMIF('Tool Pneumatics CH4 VOC BTEX'!B:B,A2516,'Tool Pneumatics CH4 VOC BTEX'!H:H)*Q2516</f>
        <v>0</v>
      </c>
      <c r="S2516" s="16">
        <f>SUMIF('Tool Pneumatics CH4 VOC BTEX'!B:B,A2516,'Tool Pneumatics CH4 VOC BTEX'!J:J)*Q2516</f>
        <v>0</v>
      </c>
      <c r="T2516" s="16">
        <f>SUMIF('Tool Pneumatics CH4 VOC BTEX'!B:B,A2516,'Tool Pneumatics CH4 VOC BTEX'!L:L)*Q2516</f>
        <v>0</v>
      </c>
      <c r="U2516" s="16">
        <f>SUMIF('Tool Pneumatics CH4 VOC BTEX'!B:B,A2516,'Tool Pneumatics CH4 VOC BTEX'!N:N)*Q2516</f>
        <v>0</v>
      </c>
    </row>
    <row r="2517" spans="1:21" x14ac:dyDescent="0.25">
      <c r="A2517" s="1" t="s">
        <v>5639</v>
      </c>
      <c r="B2517" s="1" t="s">
        <v>1538</v>
      </c>
      <c r="C2517" s="1" t="s">
        <v>3681</v>
      </c>
      <c r="D2517" s="3" t="s">
        <v>1015</v>
      </c>
      <c r="E2517" s="3" t="s">
        <v>23961</v>
      </c>
      <c r="F2517" s="1" t="s">
        <v>2240</v>
      </c>
      <c r="G2517" s="1">
        <v>0</v>
      </c>
      <c r="H2517" s="1" t="s">
        <v>27474</v>
      </c>
      <c r="I2517" s="1">
        <v>0</v>
      </c>
      <c r="J2517" s="1" t="s">
        <v>27474</v>
      </c>
      <c r="K2517" s="1">
        <f t="shared" si="156"/>
        <v>0</v>
      </c>
      <c r="L2517" s="2">
        <f>SUMIFS('Basin Total Well Counts'!B:B,'Basin Total Well Counts'!A:A,F2517)</f>
        <v>0</v>
      </c>
      <c r="M2517" s="4">
        <f t="shared" si="157"/>
        <v>0</v>
      </c>
      <c r="N2517" s="2">
        <f>SUMIF('Basin Emissions'!A:A,F2517,'Basin Emissions'!B:B)</f>
        <v>1897.7414753999999</v>
      </c>
      <c r="O2517" s="8">
        <f t="shared" si="158"/>
        <v>0</v>
      </c>
      <c r="P2517" s="7">
        <f>SUMIF('Tool Pneumatics CH4 VOC BTEX'!B:B,A2517,'Tool Pneumatics CH4 VOC BTEX'!F:F)</f>
        <v>3.5899999141693102</v>
      </c>
      <c r="Q2517" s="14">
        <f t="shared" si="159"/>
        <v>0</v>
      </c>
      <c r="R2517" s="16">
        <f>SUMIF('Tool Pneumatics CH4 VOC BTEX'!B:B,A2517,'Tool Pneumatics CH4 VOC BTEX'!H:H)*Q2517</f>
        <v>0</v>
      </c>
      <c r="S2517" s="16">
        <f>SUMIF('Tool Pneumatics CH4 VOC BTEX'!B:B,A2517,'Tool Pneumatics CH4 VOC BTEX'!J:J)*Q2517</f>
        <v>0</v>
      </c>
      <c r="T2517" s="16">
        <f>SUMIF('Tool Pneumatics CH4 VOC BTEX'!B:B,A2517,'Tool Pneumatics CH4 VOC BTEX'!L:L)*Q2517</f>
        <v>0</v>
      </c>
      <c r="U2517" s="16">
        <f>SUMIF('Tool Pneumatics CH4 VOC BTEX'!B:B,A2517,'Tool Pneumatics CH4 VOC BTEX'!N:N)*Q2517</f>
        <v>0</v>
      </c>
    </row>
    <row r="2518" spans="1:21" x14ac:dyDescent="0.25">
      <c r="A2518" s="1" t="s">
        <v>5640</v>
      </c>
      <c r="B2518" s="1" t="s">
        <v>1538</v>
      </c>
      <c r="C2518" s="1" t="s">
        <v>5641</v>
      </c>
      <c r="D2518" s="3" t="s">
        <v>1015</v>
      </c>
      <c r="E2518" s="3" t="s">
        <v>23961</v>
      </c>
      <c r="F2518" s="1" t="s">
        <v>2280</v>
      </c>
      <c r="G2518" s="1">
        <v>0</v>
      </c>
      <c r="H2518" s="1" t="s">
        <v>27474</v>
      </c>
      <c r="I2518" s="1">
        <v>0</v>
      </c>
      <c r="J2518" s="1" t="s">
        <v>27474</v>
      </c>
      <c r="K2518" s="1">
        <f t="shared" si="156"/>
        <v>0</v>
      </c>
      <c r="L2518" s="2">
        <f>SUMIFS('Basin Total Well Counts'!B:B,'Basin Total Well Counts'!A:A,F2518)</f>
        <v>246</v>
      </c>
      <c r="M2518" s="4">
        <f t="shared" si="157"/>
        <v>0</v>
      </c>
      <c r="N2518" s="2">
        <f>SUMIF('Basin Emissions'!A:A,F2518,'Basin Emissions'!B:B)</f>
        <v>1726.0071354000004</v>
      </c>
      <c r="O2518" s="8">
        <f t="shared" si="158"/>
        <v>0</v>
      </c>
      <c r="P2518" s="7">
        <f>SUMIF('Tool Pneumatics CH4 VOC BTEX'!B:B,A2518,'Tool Pneumatics CH4 VOC BTEX'!F:F)</f>
        <v>3.5899999141693102</v>
      </c>
      <c r="Q2518" s="14">
        <f t="shared" si="159"/>
        <v>0</v>
      </c>
      <c r="R2518" s="16">
        <f>SUMIF('Tool Pneumatics CH4 VOC BTEX'!B:B,A2518,'Tool Pneumatics CH4 VOC BTEX'!H:H)*Q2518</f>
        <v>0</v>
      </c>
      <c r="S2518" s="16">
        <f>SUMIF('Tool Pneumatics CH4 VOC BTEX'!B:B,A2518,'Tool Pneumatics CH4 VOC BTEX'!J:J)*Q2518</f>
        <v>0</v>
      </c>
      <c r="T2518" s="16">
        <f>SUMIF('Tool Pneumatics CH4 VOC BTEX'!B:B,A2518,'Tool Pneumatics CH4 VOC BTEX'!L:L)*Q2518</f>
        <v>0</v>
      </c>
      <c r="U2518" s="16">
        <f>SUMIF('Tool Pneumatics CH4 VOC BTEX'!B:B,A2518,'Tool Pneumatics CH4 VOC BTEX'!N:N)*Q2518</f>
        <v>0</v>
      </c>
    </row>
    <row r="2519" spans="1:21" x14ac:dyDescent="0.25">
      <c r="A2519" s="1" t="s">
        <v>5642</v>
      </c>
      <c r="B2519" s="1" t="s">
        <v>1538</v>
      </c>
      <c r="C2519" s="1" t="s">
        <v>1567</v>
      </c>
      <c r="D2519" s="3" t="s">
        <v>1015</v>
      </c>
      <c r="E2519" s="3" t="s">
        <v>23961</v>
      </c>
      <c r="F2519" s="1" t="s">
        <v>3649</v>
      </c>
      <c r="G2519" s="1">
        <v>0</v>
      </c>
      <c r="H2519" s="1" t="s">
        <v>27474</v>
      </c>
      <c r="I2519" s="1">
        <v>0</v>
      </c>
      <c r="J2519" s="1" t="s">
        <v>27474</v>
      </c>
      <c r="K2519" s="1">
        <f t="shared" si="156"/>
        <v>0</v>
      </c>
      <c r="L2519" s="2">
        <f>SUMIFS('Basin Total Well Counts'!B:B,'Basin Total Well Counts'!A:A,F2519)</f>
        <v>20</v>
      </c>
      <c r="M2519" s="4">
        <f t="shared" si="157"/>
        <v>0</v>
      </c>
      <c r="N2519" s="2">
        <f>SUMIF('Basin Emissions'!A:A,F2519,'Basin Emissions'!B:B)</f>
        <v>253.02431440000004</v>
      </c>
      <c r="O2519" s="8">
        <f t="shared" si="158"/>
        <v>0</v>
      </c>
      <c r="P2519" s="7">
        <f>SUMIF('Tool Pneumatics CH4 VOC BTEX'!B:B,A2519,'Tool Pneumatics CH4 VOC BTEX'!F:F)</f>
        <v>25.404619216918899</v>
      </c>
      <c r="Q2519" s="14">
        <f t="shared" si="159"/>
        <v>0</v>
      </c>
      <c r="R2519" s="16">
        <f>SUMIF('Tool Pneumatics CH4 VOC BTEX'!B:B,A2519,'Tool Pneumatics CH4 VOC BTEX'!H:H)*Q2519</f>
        <v>0</v>
      </c>
      <c r="S2519" s="16">
        <f>SUMIF('Tool Pneumatics CH4 VOC BTEX'!B:B,A2519,'Tool Pneumatics CH4 VOC BTEX'!J:J)*Q2519</f>
        <v>0</v>
      </c>
      <c r="T2519" s="16">
        <f>SUMIF('Tool Pneumatics CH4 VOC BTEX'!B:B,A2519,'Tool Pneumatics CH4 VOC BTEX'!L:L)*Q2519</f>
        <v>0</v>
      </c>
      <c r="U2519" s="16">
        <f>SUMIF('Tool Pneumatics CH4 VOC BTEX'!B:B,A2519,'Tool Pneumatics CH4 VOC BTEX'!N:N)*Q2519</f>
        <v>0</v>
      </c>
    </row>
    <row r="2520" spans="1:21" x14ac:dyDescent="0.25">
      <c r="A2520" s="1" t="s">
        <v>5643</v>
      </c>
      <c r="B2520" s="1" t="s">
        <v>1538</v>
      </c>
      <c r="C2520" s="1" t="s">
        <v>3835</v>
      </c>
      <c r="D2520" s="3" t="s">
        <v>1015</v>
      </c>
      <c r="E2520" s="3" t="s">
        <v>23961</v>
      </c>
      <c r="F2520" s="1" t="s">
        <v>1015</v>
      </c>
      <c r="G2520" s="1">
        <v>38</v>
      </c>
      <c r="H2520" s="1" t="s">
        <v>27482</v>
      </c>
      <c r="I2520" s="1">
        <v>0</v>
      </c>
      <c r="J2520" s="1" t="s">
        <v>27474</v>
      </c>
      <c r="K2520" s="1">
        <f t="shared" si="156"/>
        <v>38</v>
      </c>
      <c r="L2520" s="2">
        <f>SUMIFS('Basin Total Well Counts'!B:B,'Basin Total Well Counts'!A:A,F2520)</f>
        <v>100308</v>
      </c>
      <c r="M2520" s="4">
        <f t="shared" si="157"/>
        <v>3.7883319376320933E-4</v>
      </c>
      <c r="N2520" s="2">
        <f>SUMIF('Basin Emissions'!A:A,F2520,'Basin Emissions'!B:B)</f>
        <v>7867.8947644</v>
      </c>
      <c r="O2520" s="8">
        <f t="shared" si="158"/>
        <v>2.9806197017904856</v>
      </c>
      <c r="P2520" s="7">
        <f>SUMIF('Tool Pneumatics CH4 VOC BTEX'!B:B,A2520,'Tool Pneumatics CH4 VOC BTEX'!F:F)</f>
        <v>3.5899999141693102</v>
      </c>
      <c r="Q2520" s="14">
        <f t="shared" si="159"/>
        <v>0.91519141388166092</v>
      </c>
      <c r="R2520" s="16">
        <f>SUMIF('Tool Pneumatics CH4 VOC BTEX'!B:B,A2520,'Tool Pneumatics CH4 VOC BTEX'!H:H)*Q2520</f>
        <v>4.1549691204851077E-3</v>
      </c>
      <c r="S2520" s="16">
        <f>SUMIF('Tool Pneumatics CH4 VOC BTEX'!B:B,A2520,'Tool Pneumatics CH4 VOC BTEX'!J:J)*Q2520</f>
        <v>2.3520419974478338E-4</v>
      </c>
      <c r="T2520" s="16">
        <f>SUMIF('Tool Pneumatics CH4 VOC BTEX'!B:B,A2520,'Tool Pneumatics CH4 VOC BTEX'!L:L)*Q2520</f>
        <v>3.7046949255992996E-3</v>
      </c>
      <c r="U2520" s="16">
        <f>SUMIF('Tool Pneumatics CH4 VOC BTEX'!B:B,A2520,'Tool Pneumatics CH4 VOC BTEX'!N:N)*Q2520</f>
        <v>1.0515549509353865E-3</v>
      </c>
    </row>
    <row r="2521" spans="1:21" x14ac:dyDescent="0.25">
      <c r="A2521" s="1" t="s">
        <v>5644</v>
      </c>
      <c r="B2521" s="1" t="s">
        <v>1538</v>
      </c>
      <c r="C2521" s="1" t="s">
        <v>1931</v>
      </c>
      <c r="D2521" s="3" t="s">
        <v>3659</v>
      </c>
      <c r="E2521" s="3" t="s">
        <v>23961</v>
      </c>
      <c r="F2521" s="1" t="s">
        <v>2280</v>
      </c>
      <c r="G2521" s="1">
        <v>0</v>
      </c>
      <c r="H2521" s="1" t="s">
        <v>27474</v>
      </c>
      <c r="I2521" s="1">
        <v>0</v>
      </c>
      <c r="J2521" s="1" t="s">
        <v>27474</v>
      </c>
      <c r="K2521" s="1">
        <f t="shared" si="156"/>
        <v>0</v>
      </c>
      <c r="L2521" s="2">
        <f>SUMIFS('Basin Total Well Counts'!B:B,'Basin Total Well Counts'!A:A,F2521)</f>
        <v>246</v>
      </c>
      <c r="M2521" s="4">
        <f t="shared" si="157"/>
        <v>0</v>
      </c>
      <c r="N2521" s="2">
        <f>SUMIF('Basin Emissions'!A:A,F2521,'Basin Emissions'!B:B)</f>
        <v>1726.0071354000004</v>
      </c>
      <c r="O2521" s="8">
        <f t="shared" si="158"/>
        <v>0</v>
      </c>
      <c r="P2521" s="7">
        <f>SUMIF('Tool Pneumatics CH4 VOC BTEX'!B:B,A2521,'Tool Pneumatics CH4 VOC BTEX'!F:F)</f>
        <v>3.5899999141693102</v>
      </c>
      <c r="Q2521" s="14">
        <f t="shared" si="159"/>
        <v>0</v>
      </c>
      <c r="R2521" s="16">
        <f>SUMIF('Tool Pneumatics CH4 VOC BTEX'!B:B,A2521,'Tool Pneumatics CH4 VOC BTEX'!H:H)*Q2521</f>
        <v>0</v>
      </c>
      <c r="S2521" s="16">
        <f>SUMIF('Tool Pneumatics CH4 VOC BTEX'!B:B,A2521,'Tool Pneumatics CH4 VOC BTEX'!J:J)*Q2521</f>
        <v>0</v>
      </c>
      <c r="T2521" s="16">
        <f>SUMIF('Tool Pneumatics CH4 VOC BTEX'!B:B,A2521,'Tool Pneumatics CH4 VOC BTEX'!L:L)*Q2521</f>
        <v>0</v>
      </c>
      <c r="U2521" s="16">
        <f>SUMIF('Tool Pneumatics CH4 VOC BTEX'!B:B,A2521,'Tool Pneumatics CH4 VOC BTEX'!N:N)*Q2521</f>
        <v>0</v>
      </c>
    </row>
    <row r="2522" spans="1:21" x14ac:dyDescent="0.25">
      <c r="A2522" s="1" t="s">
        <v>5645</v>
      </c>
      <c r="B2522" s="1" t="s">
        <v>1538</v>
      </c>
      <c r="C2522" s="1" t="s">
        <v>5646</v>
      </c>
      <c r="D2522" s="3" t="s">
        <v>1015</v>
      </c>
      <c r="E2522" s="3" t="s">
        <v>23961</v>
      </c>
      <c r="F2522" s="1" t="s">
        <v>1015</v>
      </c>
      <c r="G2522" s="1">
        <v>0</v>
      </c>
      <c r="H2522" s="1" t="s">
        <v>27474</v>
      </c>
      <c r="I2522" s="1">
        <v>0</v>
      </c>
      <c r="J2522" s="1" t="s">
        <v>27474</v>
      </c>
      <c r="K2522" s="1">
        <f t="shared" si="156"/>
        <v>0</v>
      </c>
      <c r="L2522" s="2">
        <f>SUMIFS('Basin Total Well Counts'!B:B,'Basin Total Well Counts'!A:A,F2522)</f>
        <v>100308</v>
      </c>
      <c r="M2522" s="4">
        <f t="shared" si="157"/>
        <v>0</v>
      </c>
      <c r="N2522" s="2">
        <f>SUMIF('Basin Emissions'!A:A,F2522,'Basin Emissions'!B:B)</f>
        <v>7867.8947644</v>
      </c>
      <c r="O2522" s="8">
        <f t="shared" si="158"/>
        <v>0</v>
      </c>
      <c r="P2522" s="7">
        <f>SUMIF('Tool Pneumatics CH4 VOC BTEX'!B:B,A2522,'Tool Pneumatics CH4 VOC BTEX'!F:F)</f>
        <v>3.5899999141693102</v>
      </c>
      <c r="Q2522" s="14">
        <f t="shared" si="159"/>
        <v>0</v>
      </c>
      <c r="R2522" s="16">
        <f>SUMIF('Tool Pneumatics CH4 VOC BTEX'!B:B,A2522,'Tool Pneumatics CH4 VOC BTEX'!H:H)*Q2522</f>
        <v>0</v>
      </c>
      <c r="S2522" s="16">
        <f>SUMIF('Tool Pneumatics CH4 VOC BTEX'!B:B,A2522,'Tool Pneumatics CH4 VOC BTEX'!J:J)*Q2522</f>
        <v>0</v>
      </c>
      <c r="T2522" s="16">
        <f>SUMIF('Tool Pneumatics CH4 VOC BTEX'!B:B,A2522,'Tool Pneumatics CH4 VOC BTEX'!L:L)*Q2522</f>
        <v>0</v>
      </c>
      <c r="U2522" s="16">
        <f>SUMIF('Tool Pneumatics CH4 VOC BTEX'!B:B,A2522,'Tool Pneumatics CH4 VOC BTEX'!N:N)*Q2522</f>
        <v>0</v>
      </c>
    </row>
    <row r="2523" spans="1:21" x14ac:dyDescent="0.25">
      <c r="A2523" s="1" t="s">
        <v>5647</v>
      </c>
      <c r="B2523" s="1" t="s">
        <v>1538</v>
      </c>
      <c r="C2523" s="1" t="s">
        <v>2251</v>
      </c>
      <c r="D2523" s="3" t="s">
        <v>3659</v>
      </c>
      <c r="E2523" s="3" t="s">
        <v>23961</v>
      </c>
      <c r="F2523" s="1" t="s">
        <v>2280</v>
      </c>
      <c r="G2523" s="1">
        <v>0</v>
      </c>
      <c r="H2523" s="1" t="s">
        <v>27474</v>
      </c>
      <c r="I2523" s="1">
        <v>0</v>
      </c>
      <c r="J2523" s="1" t="s">
        <v>27474</v>
      </c>
      <c r="K2523" s="1">
        <f t="shared" si="156"/>
        <v>0</v>
      </c>
      <c r="L2523" s="2">
        <f>SUMIFS('Basin Total Well Counts'!B:B,'Basin Total Well Counts'!A:A,F2523)</f>
        <v>246</v>
      </c>
      <c r="M2523" s="4">
        <f t="shared" si="157"/>
        <v>0</v>
      </c>
      <c r="N2523" s="2">
        <f>SUMIF('Basin Emissions'!A:A,F2523,'Basin Emissions'!B:B)</f>
        <v>1726.0071354000004</v>
      </c>
      <c r="O2523" s="8">
        <f t="shared" si="158"/>
        <v>0</v>
      </c>
      <c r="P2523" s="7">
        <f>SUMIF('Tool Pneumatics CH4 VOC BTEX'!B:B,A2523,'Tool Pneumatics CH4 VOC BTEX'!F:F)</f>
        <v>3.5899999141693102</v>
      </c>
      <c r="Q2523" s="14">
        <f t="shared" si="159"/>
        <v>0</v>
      </c>
      <c r="R2523" s="16">
        <f>SUMIF('Tool Pneumatics CH4 VOC BTEX'!B:B,A2523,'Tool Pneumatics CH4 VOC BTEX'!H:H)*Q2523</f>
        <v>0</v>
      </c>
      <c r="S2523" s="16">
        <f>SUMIF('Tool Pneumatics CH4 VOC BTEX'!B:B,A2523,'Tool Pneumatics CH4 VOC BTEX'!J:J)*Q2523</f>
        <v>0</v>
      </c>
      <c r="T2523" s="16">
        <f>SUMIF('Tool Pneumatics CH4 VOC BTEX'!B:B,A2523,'Tool Pneumatics CH4 VOC BTEX'!L:L)*Q2523</f>
        <v>0</v>
      </c>
      <c r="U2523" s="16">
        <f>SUMIF('Tool Pneumatics CH4 VOC BTEX'!B:B,A2523,'Tool Pneumatics CH4 VOC BTEX'!N:N)*Q2523</f>
        <v>0</v>
      </c>
    </row>
    <row r="2524" spans="1:21" x14ac:dyDescent="0.25">
      <c r="A2524" s="1" t="s">
        <v>5648</v>
      </c>
      <c r="B2524" s="1" t="s">
        <v>1538</v>
      </c>
      <c r="C2524" s="1" t="s">
        <v>1712</v>
      </c>
      <c r="D2524" s="3" t="s">
        <v>1015</v>
      </c>
      <c r="E2524" s="3" t="s">
        <v>23961</v>
      </c>
      <c r="F2524" s="1" t="s">
        <v>3649</v>
      </c>
      <c r="G2524" s="1">
        <v>0</v>
      </c>
      <c r="H2524" s="1" t="s">
        <v>27474</v>
      </c>
      <c r="I2524" s="1">
        <v>0</v>
      </c>
      <c r="J2524" s="1" t="s">
        <v>27474</v>
      </c>
      <c r="K2524" s="1">
        <f t="shared" si="156"/>
        <v>0</v>
      </c>
      <c r="L2524" s="2">
        <f>SUMIFS('Basin Total Well Counts'!B:B,'Basin Total Well Counts'!A:A,F2524)</f>
        <v>20</v>
      </c>
      <c r="M2524" s="4">
        <f t="shared" si="157"/>
        <v>0</v>
      </c>
      <c r="N2524" s="2">
        <f>SUMIF('Basin Emissions'!A:A,F2524,'Basin Emissions'!B:B)</f>
        <v>253.02431440000004</v>
      </c>
      <c r="O2524" s="8">
        <f t="shared" si="158"/>
        <v>0</v>
      </c>
      <c r="P2524" s="7">
        <f>SUMIF('Tool Pneumatics CH4 VOC BTEX'!B:B,A2524,'Tool Pneumatics CH4 VOC BTEX'!F:F)</f>
        <v>25.404619216918899</v>
      </c>
      <c r="Q2524" s="14">
        <f t="shared" si="159"/>
        <v>0</v>
      </c>
      <c r="R2524" s="16">
        <f>SUMIF('Tool Pneumatics CH4 VOC BTEX'!B:B,A2524,'Tool Pneumatics CH4 VOC BTEX'!H:H)*Q2524</f>
        <v>0</v>
      </c>
      <c r="S2524" s="16">
        <f>SUMIF('Tool Pneumatics CH4 VOC BTEX'!B:B,A2524,'Tool Pneumatics CH4 VOC BTEX'!J:J)*Q2524</f>
        <v>0</v>
      </c>
      <c r="T2524" s="16">
        <f>SUMIF('Tool Pneumatics CH4 VOC BTEX'!B:B,A2524,'Tool Pneumatics CH4 VOC BTEX'!L:L)*Q2524</f>
        <v>0</v>
      </c>
      <c r="U2524" s="16">
        <f>SUMIF('Tool Pneumatics CH4 VOC BTEX'!B:B,A2524,'Tool Pneumatics CH4 VOC BTEX'!N:N)*Q2524</f>
        <v>0</v>
      </c>
    </row>
    <row r="2525" spans="1:21" x14ac:dyDescent="0.25">
      <c r="A2525" s="1" t="s">
        <v>5649</v>
      </c>
      <c r="B2525" s="1" t="s">
        <v>1538</v>
      </c>
      <c r="C2525" s="1" t="s">
        <v>1576</v>
      </c>
      <c r="D2525" s="3" t="s">
        <v>3659</v>
      </c>
      <c r="E2525" s="3" t="s">
        <v>23961</v>
      </c>
      <c r="F2525" s="1" t="s">
        <v>3659</v>
      </c>
      <c r="G2525" s="1">
        <v>0</v>
      </c>
      <c r="H2525" s="1" t="s">
        <v>27474</v>
      </c>
      <c r="I2525" s="1">
        <v>0</v>
      </c>
      <c r="J2525" s="1" t="s">
        <v>27474</v>
      </c>
      <c r="K2525" s="1">
        <f t="shared" si="156"/>
        <v>0</v>
      </c>
      <c r="L2525" s="2">
        <f>SUMIFS('Basin Total Well Counts'!B:B,'Basin Total Well Counts'!A:A,F2525)</f>
        <v>49164</v>
      </c>
      <c r="M2525" s="4">
        <f t="shared" si="157"/>
        <v>0</v>
      </c>
      <c r="N2525" s="2">
        <f>SUMIF('Basin Emissions'!A:A,F2525,'Basin Emissions'!B:B)</f>
        <v>2442.1369048000001</v>
      </c>
      <c r="O2525" s="8">
        <f t="shared" si="158"/>
        <v>0</v>
      </c>
      <c r="P2525" s="7">
        <f>SUMIF('Tool Pneumatics CH4 VOC BTEX'!B:B,A2525,'Tool Pneumatics CH4 VOC BTEX'!F:F)</f>
        <v>3.5899999141693102</v>
      </c>
      <c r="Q2525" s="14">
        <f t="shared" si="159"/>
        <v>0</v>
      </c>
      <c r="R2525" s="16">
        <f>SUMIF('Tool Pneumatics CH4 VOC BTEX'!B:B,A2525,'Tool Pneumatics CH4 VOC BTEX'!H:H)*Q2525</f>
        <v>0</v>
      </c>
      <c r="S2525" s="16">
        <f>SUMIF('Tool Pneumatics CH4 VOC BTEX'!B:B,A2525,'Tool Pneumatics CH4 VOC BTEX'!J:J)*Q2525</f>
        <v>0</v>
      </c>
      <c r="T2525" s="16">
        <f>SUMIF('Tool Pneumatics CH4 VOC BTEX'!B:B,A2525,'Tool Pneumatics CH4 VOC BTEX'!L:L)*Q2525</f>
        <v>0</v>
      </c>
      <c r="U2525" s="16">
        <f>SUMIF('Tool Pneumatics CH4 VOC BTEX'!B:B,A2525,'Tool Pneumatics CH4 VOC BTEX'!N:N)*Q2525</f>
        <v>0</v>
      </c>
    </row>
    <row r="2526" spans="1:21" x14ac:dyDescent="0.25">
      <c r="A2526" s="1" t="s">
        <v>5650</v>
      </c>
      <c r="B2526" s="1" t="s">
        <v>1538</v>
      </c>
      <c r="C2526" s="1" t="s">
        <v>4940</v>
      </c>
      <c r="D2526" s="3" t="s">
        <v>3659</v>
      </c>
      <c r="E2526" s="3" t="s">
        <v>23961</v>
      </c>
      <c r="F2526" s="1" t="s">
        <v>2280</v>
      </c>
      <c r="G2526" s="1">
        <v>0</v>
      </c>
      <c r="H2526" s="1" t="s">
        <v>27474</v>
      </c>
      <c r="I2526" s="1">
        <v>0</v>
      </c>
      <c r="J2526" s="1" t="s">
        <v>27474</v>
      </c>
      <c r="K2526" s="1">
        <f t="shared" si="156"/>
        <v>0</v>
      </c>
      <c r="L2526" s="2">
        <f>SUMIFS('Basin Total Well Counts'!B:B,'Basin Total Well Counts'!A:A,F2526)</f>
        <v>246</v>
      </c>
      <c r="M2526" s="4">
        <f t="shared" si="157"/>
        <v>0</v>
      </c>
      <c r="N2526" s="2">
        <f>SUMIF('Basin Emissions'!A:A,F2526,'Basin Emissions'!B:B)</f>
        <v>1726.0071354000004</v>
      </c>
      <c r="O2526" s="8">
        <f t="shared" si="158"/>
        <v>0</v>
      </c>
      <c r="P2526" s="7">
        <f>SUMIF('Tool Pneumatics CH4 VOC BTEX'!B:B,A2526,'Tool Pneumatics CH4 VOC BTEX'!F:F)</f>
        <v>3.5899999141693102</v>
      </c>
      <c r="Q2526" s="14">
        <f t="shared" si="159"/>
        <v>0</v>
      </c>
      <c r="R2526" s="16">
        <f>SUMIF('Tool Pneumatics CH4 VOC BTEX'!B:B,A2526,'Tool Pneumatics CH4 VOC BTEX'!H:H)*Q2526</f>
        <v>0</v>
      </c>
      <c r="S2526" s="16">
        <f>SUMIF('Tool Pneumatics CH4 VOC BTEX'!B:B,A2526,'Tool Pneumatics CH4 VOC BTEX'!J:J)*Q2526</f>
        <v>0</v>
      </c>
      <c r="T2526" s="16">
        <f>SUMIF('Tool Pneumatics CH4 VOC BTEX'!B:B,A2526,'Tool Pneumatics CH4 VOC BTEX'!L:L)*Q2526</f>
        <v>0</v>
      </c>
      <c r="U2526" s="16">
        <f>SUMIF('Tool Pneumatics CH4 VOC BTEX'!B:B,A2526,'Tool Pneumatics CH4 VOC BTEX'!N:N)*Q2526</f>
        <v>0</v>
      </c>
    </row>
    <row r="2527" spans="1:21" x14ac:dyDescent="0.25">
      <c r="A2527" s="1" t="s">
        <v>5651</v>
      </c>
      <c r="B2527" s="1" t="s">
        <v>1538</v>
      </c>
      <c r="C2527" s="1" t="s">
        <v>1746</v>
      </c>
      <c r="D2527" s="3" t="s">
        <v>3659</v>
      </c>
      <c r="E2527" s="3" t="s">
        <v>23961</v>
      </c>
      <c r="F2527" s="1" t="s">
        <v>2280</v>
      </c>
      <c r="G2527" s="1">
        <v>0</v>
      </c>
      <c r="H2527" s="1" t="s">
        <v>27474</v>
      </c>
      <c r="I2527" s="1">
        <v>0</v>
      </c>
      <c r="J2527" s="1" t="s">
        <v>27474</v>
      </c>
      <c r="K2527" s="1">
        <f t="shared" si="156"/>
        <v>0</v>
      </c>
      <c r="L2527" s="2">
        <f>SUMIFS('Basin Total Well Counts'!B:B,'Basin Total Well Counts'!A:A,F2527)</f>
        <v>246</v>
      </c>
      <c r="M2527" s="4">
        <f t="shared" si="157"/>
        <v>0</v>
      </c>
      <c r="N2527" s="2">
        <f>SUMIF('Basin Emissions'!A:A,F2527,'Basin Emissions'!B:B)</f>
        <v>1726.0071354000004</v>
      </c>
      <c r="O2527" s="8">
        <f t="shared" si="158"/>
        <v>0</v>
      </c>
      <c r="P2527" s="7">
        <f>SUMIF('Tool Pneumatics CH4 VOC BTEX'!B:B,A2527,'Tool Pneumatics CH4 VOC BTEX'!F:F)</f>
        <v>3.5899999141693102</v>
      </c>
      <c r="Q2527" s="14">
        <f t="shared" si="159"/>
        <v>0</v>
      </c>
      <c r="R2527" s="16">
        <f>SUMIF('Tool Pneumatics CH4 VOC BTEX'!B:B,A2527,'Tool Pneumatics CH4 VOC BTEX'!H:H)*Q2527</f>
        <v>0</v>
      </c>
      <c r="S2527" s="16">
        <f>SUMIF('Tool Pneumatics CH4 VOC BTEX'!B:B,A2527,'Tool Pneumatics CH4 VOC BTEX'!J:J)*Q2527</f>
        <v>0</v>
      </c>
      <c r="T2527" s="16">
        <f>SUMIF('Tool Pneumatics CH4 VOC BTEX'!B:B,A2527,'Tool Pneumatics CH4 VOC BTEX'!L:L)*Q2527</f>
        <v>0</v>
      </c>
      <c r="U2527" s="16">
        <f>SUMIF('Tool Pneumatics CH4 VOC BTEX'!B:B,A2527,'Tool Pneumatics CH4 VOC BTEX'!N:N)*Q2527</f>
        <v>0</v>
      </c>
    </row>
    <row r="2528" spans="1:21" x14ac:dyDescent="0.25">
      <c r="A2528" s="1" t="s">
        <v>5652</v>
      </c>
      <c r="B2528" s="1" t="s">
        <v>1538</v>
      </c>
      <c r="C2528" s="1" t="s">
        <v>2266</v>
      </c>
      <c r="D2528" s="3" t="s">
        <v>1015</v>
      </c>
      <c r="E2528" s="3" t="s">
        <v>23961</v>
      </c>
      <c r="F2528" s="1" t="s">
        <v>2280</v>
      </c>
      <c r="G2528" s="1">
        <v>0</v>
      </c>
      <c r="H2528" s="1" t="s">
        <v>27474</v>
      </c>
      <c r="I2528" s="1">
        <v>0</v>
      </c>
      <c r="J2528" s="1" t="s">
        <v>27474</v>
      </c>
      <c r="K2528" s="1">
        <f t="shared" si="156"/>
        <v>0</v>
      </c>
      <c r="L2528" s="2">
        <f>SUMIFS('Basin Total Well Counts'!B:B,'Basin Total Well Counts'!A:A,F2528)</f>
        <v>246</v>
      </c>
      <c r="M2528" s="4">
        <f t="shared" si="157"/>
        <v>0</v>
      </c>
      <c r="N2528" s="2">
        <f>SUMIF('Basin Emissions'!A:A,F2528,'Basin Emissions'!B:B)</f>
        <v>1726.0071354000004</v>
      </c>
      <c r="O2528" s="8">
        <f t="shared" si="158"/>
        <v>0</v>
      </c>
      <c r="P2528" s="7">
        <f>SUMIF('Tool Pneumatics CH4 VOC BTEX'!B:B,A2528,'Tool Pneumatics CH4 VOC BTEX'!F:F)</f>
        <v>3.5899999141693102</v>
      </c>
      <c r="Q2528" s="14">
        <f t="shared" si="159"/>
        <v>0</v>
      </c>
      <c r="R2528" s="16">
        <f>SUMIF('Tool Pneumatics CH4 VOC BTEX'!B:B,A2528,'Tool Pneumatics CH4 VOC BTEX'!H:H)*Q2528</f>
        <v>0</v>
      </c>
      <c r="S2528" s="16">
        <f>SUMIF('Tool Pneumatics CH4 VOC BTEX'!B:B,A2528,'Tool Pneumatics CH4 VOC BTEX'!J:J)*Q2528</f>
        <v>0</v>
      </c>
      <c r="T2528" s="16">
        <f>SUMIF('Tool Pneumatics CH4 VOC BTEX'!B:B,A2528,'Tool Pneumatics CH4 VOC BTEX'!L:L)*Q2528</f>
        <v>0</v>
      </c>
      <c r="U2528" s="16">
        <f>SUMIF('Tool Pneumatics CH4 VOC BTEX'!B:B,A2528,'Tool Pneumatics CH4 VOC BTEX'!N:N)*Q2528</f>
        <v>0</v>
      </c>
    </row>
    <row r="2529" spans="1:21" x14ac:dyDescent="0.25">
      <c r="A2529" s="1" t="s">
        <v>5653</v>
      </c>
      <c r="B2529" s="1" t="s">
        <v>1538</v>
      </c>
      <c r="C2529" s="1" t="s">
        <v>1933</v>
      </c>
      <c r="D2529" s="3" t="s">
        <v>1015</v>
      </c>
      <c r="E2529" s="3" t="s">
        <v>23961</v>
      </c>
      <c r="F2529" s="1" t="s">
        <v>2280</v>
      </c>
      <c r="G2529" s="1">
        <v>0</v>
      </c>
      <c r="H2529" s="1" t="s">
        <v>27474</v>
      </c>
      <c r="I2529" s="1">
        <v>0</v>
      </c>
      <c r="J2529" s="1" t="s">
        <v>27474</v>
      </c>
      <c r="K2529" s="1">
        <f t="shared" si="156"/>
        <v>0</v>
      </c>
      <c r="L2529" s="2">
        <f>SUMIFS('Basin Total Well Counts'!B:B,'Basin Total Well Counts'!A:A,F2529)</f>
        <v>246</v>
      </c>
      <c r="M2529" s="4">
        <f t="shared" si="157"/>
        <v>0</v>
      </c>
      <c r="N2529" s="2">
        <f>SUMIF('Basin Emissions'!A:A,F2529,'Basin Emissions'!B:B)</f>
        <v>1726.0071354000004</v>
      </c>
      <c r="O2529" s="8">
        <f t="shared" si="158"/>
        <v>0</v>
      </c>
      <c r="P2529" s="7">
        <f>SUMIF('Tool Pneumatics CH4 VOC BTEX'!B:B,A2529,'Tool Pneumatics CH4 VOC BTEX'!F:F)</f>
        <v>3.5899999141693102</v>
      </c>
      <c r="Q2529" s="14">
        <f t="shared" si="159"/>
        <v>0</v>
      </c>
      <c r="R2529" s="16">
        <f>SUMIF('Tool Pneumatics CH4 VOC BTEX'!B:B,A2529,'Tool Pneumatics CH4 VOC BTEX'!H:H)*Q2529</f>
        <v>0</v>
      </c>
      <c r="S2529" s="16">
        <f>SUMIF('Tool Pneumatics CH4 VOC BTEX'!B:B,A2529,'Tool Pneumatics CH4 VOC BTEX'!J:J)*Q2529</f>
        <v>0</v>
      </c>
      <c r="T2529" s="16">
        <f>SUMIF('Tool Pneumatics CH4 VOC BTEX'!B:B,A2529,'Tool Pneumatics CH4 VOC BTEX'!L:L)*Q2529</f>
        <v>0</v>
      </c>
      <c r="U2529" s="16">
        <f>SUMIF('Tool Pneumatics CH4 VOC BTEX'!B:B,A2529,'Tool Pneumatics CH4 VOC BTEX'!N:N)*Q2529</f>
        <v>0</v>
      </c>
    </row>
    <row r="2530" spans="1:21" x14ac:dyDescent="0.25">
      <c r="A2530" s="1" t="s">
        <v>5654</v>
      </c>
      <c r="B2530" s="1" t="s">
        <v>1538</v>
      </c>
      <c r="C2530" s="1" t="s">
        <v>5655</v>
      </c>
      <c r="D2530" s="3" t="s">
        <v>3659</v>
      </c>
      <c r="E2530" s="3" t="s">
        <v>23961</v>
      </c>
      <c r="F2530" s="1" t="s">
        <v>3649</v>
      </c>
      <c r="G2530" s="1">
        <v>0</v>
      </c>
      <c r="H2530" s="1" t="s">
        <v>27474</v>
      </c>
      <c r="I2530" s="1">
        <v>0</v>
      </c>
      <c r="J2530" s="1" t="s">
        <v>27474</v>
      </c>
      <c r="K2530" s="1">
        <f t="shared" si="156"/>
        <v>0</v>
      </c>
      <c r="L2530" s="2">
        <f>SUMIFS('Basin Total Well Counts'!B:B,'Basin Total Well Counts'!A:A,F2530)</f>
        <v>20</v>
      </c>
      <c r="M2530" s="4">
        <f t="shared" si="157"/>
        <v>0</v>
      </c>
      <c r="N2530" s="2">
        <f>SUMIF('Basin Emissions'!A:A,F2530,'Basin Emissions'!B:B)</f>
        <v>253.02431440000004</v>
      </c>
      <c r="O2530" s="8">
        <f t="shared" si="158"/>
        <v>0</v>
      </c>
      <c r="P2530" s="7">
        <f>SUMIF('Tool Pneumatics CH4 VOC BTEX'!B:B,A2530,'Tool Pneumatics CH4 VOC BTEX'!F:F)</f>
        <v>25.404619216918899</v>
      </c>
      <c r="Q2530" s="14">
        <f t="shared" si="159"/>
        <v>0</v>
      </c>
      <c r="R2530" s="16">
        <f>SUMIF('Tool Pneumatics CH4 VOC BTEX'!B:B,A2530,'Tool Pneumatics CH4 VOC BTEX'!H:H)*Q2530</f>
        <v>0</v>
      </c>
      <c r="S2530" s="16">
        <f>SUMIF('Tool Pneumatics CH4 VOC BTEX'!B:B,A2530,'Tool Pneumatics CH4 VOC BTEX'!J:J)*Q2530</f>
        <v>0</v>
      </c>
      <c r="T2530" s="16">
        <f>SUMIF('Tool Pneumatics CH4 VOC BTEX'!B:B,A2530,'Tool Pneumatics CH4 VOC BTEX'!L:L)*Q2530</f>
        <v>0</v>
      </c>
      <c r="U2530" s="16">
        <f>SUMIF('Tool Pneumatics CH4 VOC BTEX'!B:B,A2530,'Tool Pneumatics CH4 VOC BTEX'!N:N)*Q2530</f>
        <v>0</v>
      </c>
    </row>
    <row r="2531" spans="1:21" x14ac:dyDescent="0.25">
      <c r="A2531" s="1" t="s">
        <v>5656</v>
      </c>
      <c r="B2531" s="1" t="s">
        <v>1538</v>
      </c>
      <c r="C2531" s="1" t="s">
        <v>1834</v>
      </c>
      <c r="D2531" s="3" t="s">
        <v>1015</v>
      </c>
      <c r="E2531" s="3" t="s">
        <v>23961</v>
      </c>
      <c r="F2531" s="1" t="s">
        <v>3649</v>
      </c>
      <c r="G2531" s="1">
        <v>0</v>
      </c>
      <c r="H2531" s="1" t="s">
        <v>27474</v>
      </c>
      <c r="I2531" s="1">
        <v>0</v>
      </c>
      <c r="J2531" s="1" t="s">
        <v>27474</v>
      </c>
      <c r="K2531" s="1">
        <f t="shared" si="156"/>
        <v>0</v>
      </c>
      <c r="L2531" s="2">
        <f>SUMIFS('Basin Total Well Counts'!B:B,'Basin Total Well Counts'!A:A,F2531)</f>
        <v>20</v>
      </c>
      <c r="M2531" s="4">
        <f t="shared" si="157"/>
        <v>0</v>
      </c>
      <c r="N2531" s="2">
        <f>SUMIF('Basin Emissions'!A:A,F2531,'Basin Emissions'!B:B)</f>
        <v>253.02431440000004</v>
      </c>
      <c r="O2531" s="8">
        <f t="shared" si="158"/>
        <v>0</v>
      </c>
      <c r="P2531" s="7">
        <f>SUMIF('Tool Pneumatics CH4 VOC BTEX'!B:B,A2531,'Tool Pneumatics CH4 VOC BTEX'!F:F)</f>
        <v>25.404619216918899</v>
      </c>
      <c r="Q2531" s="14">
        <f t="shared" si="159"/>
        <v>0</v>
      </c>
      <c r="R2531" s="16">
        <f>SUMIF('Tool Pneumatics CH4 VOC BTEX'!B:B,A2531,'Tool Pneumatics CH4 VOC BTEX'!H:H)*Q2531</f>
        <v>0</v>
      </c>
      <c r="S2531" s="16">
        <f>SUMIF('Tool Pneumatics CH4 VOC BTEX'!B:B,A2531,'Tool Pneumatics CH4 VOC BTEX'!J:J)*Q2531</f>
        <v>0</v>
      </c>
      <c r="T2531" s="16">
        <f>SUMIF('Tool Pneumatics CH4 VOC BTEX'!B:B,A2531,'Tool Pneumatics CH4 VOC BTEX'!L:L)*Q2531</f>
        <v>0</v>
      </c>
      <c r="U2531" s="16">
        <f>SUMIF('Tool Pneumatics CH4 VOC BTEX'!B:B,A2531,'Tool Pneumatics CH4 VOC BTEX'!N:N)*Q2531</f>
        <v>0</v>
      </c>
    </row>
    <row r="2532" spans="1:21" x14ac:dyDescent="0.25">
      <c r="A2532" s="1" t="s">
        <v>5657</v>
      </c>
      <c r="B2532" s="1" t="s">
        <v>1538</v>
      </c>
      <c r="C2532" s="1" t="s">
        <v>5658</v>
      </c>
      <c r="D2532" s="3" t="s">
        <v>1015</v>
      </c>
      <c r="E2532" s="3" t="s">
        <v>23961</v>
      </c>
      <c r="F2532" s="1" t="s">
        <v>3659</v>
      </c>
      <c r="G2532" s="1">
        <v>45</v>
      </c>
      <c r="H2532" s="1" t="s">
        <v>27482</v>
      </c>
      <c r="I2532" s="1">
        <v>0</v>
      </c>
      <c r="J2532" s="1" t="s">
        <v>27474</v>
      </c>
      <c r="K2532" s="1">
        <f t="shared" si="156"/>
        <v>45</v>
      </c>
      <c r="L2532" s="2">
        <f>SUMIFS('Basin Total Well Counts'!B:B,'Basin Total Well Counts'!A:A,F2532)</f>
        <v>49164</v>
      </c>
      <c r="M2532" s="4">
        <f t="shared" si="157"/>
        <v>9.1530388088845497E-4</v>
      </c>
      <c r="N2532" s="2">
        <f>SUMIF('Basin Emissions'!A:A,F2532,'Basin Emissions'!B:B)</f>
        <v>2442.1369048000001</v>
      </c>
      <c r="O2532" s="8">
        <f t="shared" si="158"/>
        <v>2.2352973866243593</v>
      </c>
      <c r="P2532" s="7">
        <f>SUMIF('Tool Pneumatics CH4 VOC BTEX'!B:B,A2532,'Tool Pneumatics CH4 VOC BTEX'!F:F)</f>
        <v>3.5899999141693102</v>
      </c>
      <c r="Q2532" s="14">
        <f t="shared" si="159"/>
        <v>0.68634216383990332</v>
      </c>
      <c r="R2532" s="16">
        <f>SUMIF('Tool Pneumatics CH4 VOC BTEX'!B:B,A2532,'Tool Pneumatics CH4 VOC BTEX'!H:H)*Q2532</f>
        <v>3.1159934999242379E-3</v>
      </c>
      <c r="S2532" s="16">
        <f>SUMIF('Tool Pneumatics CH4 VOC BTEX'!B:B,A2532,'Tool Pneumatics CH4 VOC BTEX'!J:J)*Q2532</f>
        <v>1.7638994088939441E-4</v>
      </c>
      <c r="T2532" s="16">
        <f>SUMIF('Tool Pneumatics CH4 VOC BTEX'!B:B,A2532,'Tool Pneumatics CH4 VOC BTEX'!L:L)*Q2532</f>
        <v>2.7783131408740643E-3</v>
      </c>
      <c r="U2532" s="16">
        <f>SUMIF('Tool Pneumatics CH4 VOC BTEX'!B:B,A2532,'Tool Pneumatics CH4 VOC BTEX'!N:N)*Q2532</f>
        <v>7.8860715854014735E-4</v>
      </c>
    </row>
    <row r="2533" spans="1:21" x14ac:dyDescent="0.25">
      <c r="A2533" s="1" t="s">
        <v>5659</v>
      </c>
      <c r="B2533" s="1" t="s">
        <v>1538</v>
      </c>
      <c r="C2533" s="1" t="s">
        <v>1813</v>
      </c>
      <c r="D2533" s="3" t="s">
        <v>3659</v>
      </c>
      <c r="E2533" s="3" t="s">
        <v>23961</v>
      </c>
      <c r="F2533" s="1" t="s">
        <v>3659</v>
      </c>
      <c r="G2533" s="1">
        <v>0</v>
      </c>
      <c r="H2533" s="1" t="s">
        <v>27474</v>
      </c>
      <c r="I2533" s="1">
        <v>0</v>
      </c>
      <c r="J2533" s="1" t="s">
        <v>27474</v>
      </c>
      <c r="K2533" s="1">
        <f t="shared" si="156"/>
        <v>0</v>
      </c>
      <c r="L2533" s="2">
        <f>SUMIFS('Basin Total Well Counts'!B:B,'Basin Total Well Counts'!A:A,F2533)</f>
        <v>49164</v>
      </c>
      <c r="M2533" s="4">
        <f t="shared" si="157"/>
        <v>0</v>
      </c>
      <c r="N2533" s="2">
        <f>SUMIF('Basin Emissions'!A:A,F2533,'Basin Emissions'!B:B)</f>
        <v>2442.1369048000001</v>
      </c>
      <c r="O2533" s="8">
        <f t="shared" si="158"/>
        <v>0</v>
      </c>
      <c r="P2533" s="7">
        <f>SUMIF('Tool Pneumatics CH4 VOC BTEX'!B:B,A2533,'Tool Pneumatics CH4 VOC BTEX'!F:F)</f>
        <v>3.5899999141693102</v>
      </c>
      <c r="Q2533" s="14">
        <f t="shared" si="159"/>
        <v>0</v>
      </c>
      <c r="R2533" s="16">
        <f>SUMIF('Tool Pneumatics CH4 VOC BTEX'!B:B,A2533,'Tool Pneumatics CH4 VOC BTEX'!H:H)*Q2533</f>
        <v>0</v>
      </c>
      <c r="S2533" s="16">
        <f>SUMIF('Tool Pneumatics CH4 VOC BTEX'!B:B,A2533,'Tool Pneumatics CH4 VOC BTEX'!J:J)*Q2533</f>
        <v>0</v>
      </c>
      <c r="T2533" s="16">
        <f>SUMIF('Tool Pneumatics CH4 VOC BTEX'!B:B,A2533,'Tool Pneumatics CH4 VOC BTEX'!L:L)*Q2533</f>
        <v>0</v>
      </c>
      <c r="U2533" s="16">
        <f>SUMIF('Tool Pneumatics CH4 VOC BTEX'!B:B,A2533,'Tool Pneumatics CH4 VOC BTEX'!N:N)*Q2533</f>
        <v>0</v>
      </c>
    </row>
    <row r="2534" spans="1:21" x14ac:dyDescent="0.25">
      <c r="A2534" s="1" t="s">
        <v>5660</v>
      </c>
      <c r="B2534" s="1" t="s">
        <v>1538</v>
      </c>
      <c r="C2534" s="1" t="s">
        <v>1891</v>
      </c>
      <c r="D2534" s="3" t="s">
        <v>1015</v>
      </c>
      <c r="E2534" s="3" t="s">
        <v>23961</v>
      </c>
      <c r="F2534" s="1" t="s">
        <v>3649</v>
      </c>
      <c r="G2534" s="1">
        <v>0</v>
      </c>
      <c r="H2534" s="1" t="s">
        <v>27474</v>
      </c>
      <c r="I2534" s="1">
        <v>0</v>
      </c>
      <c r="J2534" s="1" t="s">
        <v>27474</v>
      </c>
      <c r="K2534" s="1">
        <f t="shared" si="156"/>
        <v>0</v>
      </c>
      <c r="L2534" s="2">
        <f>SUMIFS('Basin Total Well Counts'!B:B,'Basin Total Well Counts'!A:A,F2534)</f>
        <v>20</v>
      </c>
      <c r="M2534" s="4">
        <f t="shared" si="157"/>
        <v>0</v>
      </c>
      <c r="N2534" s="2">
        <f>SUMIF('Basin Emissions'!A:A,F2534,'Basin Emissions'!B:B)</f>
        <v>253.02431440000004</v>
      </c>
      <c r="O2534" s="8">
        <f t="shared" si="158"/>
        <v>0</v>
      </c>
      <c r="P2534" s="7">
        <f>SUMIF('Tool Pneumatics CH4 VOC BTEX'!B:B,A2534,'Tool Pneumatics CH4 VOC BTEX'!F:F)</f>
        <v>25.404619216918899</v>
      </c>
      <c r="Q2534" s="14">
        <f t="shared" si="159"/>
        <v>0</v>
      </c>
      <c r="R2534" s="16">
        <f>SUMIF('Tool Pneumatics CH4 VOC BTEX'!B:B,A2534,'Tool Pneumatics CH4 VOC BTEX'!H:H)*Q2534</f>
        <v>0</v>
      </c>
      <c r="S2534" s="16">
        <f>SUMIF('Tool Pneumatics CH4 VOC BTEX'!B:B,A2534,'Tool Pneumatics CH4 VOC BTEX'!J:J)*Q2534</f>
        <v>0</v>
      </c>
      <c r="T2534" s="16">
        <f>SUMIF('Tool Pneumatics CH4 VOC BTEX'!B:B,A2534,'Tool Pneumatics CH4 VOC BTEX'!L:L)*Q2534</f>
        <v>0</v>
      </c>
      <c r="U2534" s="16">
        <f>SUMIF('Tool Pneumatics CH4 VOC BTEX'!B:B,A2534,'Tool Pneumatics CH4 VOC BTEX'!N:N)*Q2534</f>
        <v>0</v>
      </c>
    </row>
    <row r="2535" spans="1:21" x14ac:dyDescent="0.25">
      <c r="A2535" s="1" t="s">
        <v>5661</v>
      </c>
      <c r="B2535" s="1" t="s">
        <v>1538</v>
      </c>
      <c r="C2535" s="1" t="s">
        <v>5662</v>
      </c>
      <c r="D2535" s="3" t="s">
        <v>1015</v>
      </c>
      <c r="E2535" s="3" t="s">
        <v>23961</v>
      </c>
      <c r="F2535" s="1" t="s">
        <v>2280</v>
      </c>
      <c r="G2535" s="1">
        <v>0</v>
      </c>
      <c r="H2535" s="1" t="s">
        <v>27474</v>
      </c>
      <c r="I2535" s="1">
        <v>0</v>
      </c>
      <c r="J2535" s="1" t="s">
        <v>27474</v>
      </c>
      <c r="K2535" s="1">
        <f t="shared" si="156"/>
        <v>0</v>
      </c>
      <c r="L2535" s="2">
        <f>SUMIFS('Basin Total Well Counts'!B:B,'Basin Total Well Counts'!A:A,F2535)</f>
        <v>246</v>
      </c>
      <c r="M2535" s="4">
        <f t="shared" si="157"/>
        <v>0</v>
      </c>
      <c r="N2535" s="2">
        <f>SUMIF('Basin Emissions'!A:A,F2535,'Basin Emissions'!B:B)</f>
        <v>1726.0071354000004</v>
      </c>
      <c r="O2535" s="8">
        <f t="shared" si="158"/>
        <v>0</v>
      </c>
      <c r="P2535" s="7">
        <f>SUMIF('Tool Pneumatics CH4 VOC BTEX'!B:B,A2535,'Tool Pneumatics CH4 VOC BTEX'!F:F)</f>
        <v>3.5899999141693102</v>
      </c>
      <c r="Q2535" s="14">
        <f t="shared" si="159"/>
        <v>0</v>
      </c>
      <c r="R2535" s="16">
        <f>SUMIF('Tool Pneumatics CH4 VOC BTEX'!B:B,A2535,'Tool Pneumatics CH4 VOC BTEX'!H:H)*Q2535</f>
        <v>0</v>
      </c>
      <c r="S2535" s="16">
        <f>SUMIF('Tool Pneumatics CH4 VOC BTEX'!B:B,A2535,'Tool Pneumatics CH4 VOC BTEX'!J:J)*Q2535</f>
        <v>0</v>
      </c>
      <c r="T2535" s="16">
        <f>SUMIF('Tool Pneumatics CH4 VOC BTEX'!B:B,A2535,'Tool Pneumatics CH4 VOC BTEX'!L:L)*Q2535</f>
        <v>0</v>
      </c>
      <c r="U2535" s="16">
        <f>SUMIF('Tool Pneumatics CH4 VOC BTEX'!B:B,A2535,'Tool Pneumatics CH4 VOC BTEX'!N:N)*Q2535</f>
        <v>0</v>
      </c>
    </row>
    <row r="2536" spans="1:21" x14ac:dyDescent="0.25">
      <c r="A2536" s="1" t="s">
        <v>5663</v>
      </c>
      <c r="B2536" s="1" t="s">
        <v>1538</v>
      </c>
      <c r="C2536" s="1" t="s">
        <v>5664</v>
      </c>
      <c r="D2536" s="3" t="s">
        <v>1015</v>
      </c>
      <c r="E2536" s="3" t="s">
        <v>23961</v>
      </c>
      <c r="F2536" s="1" t="s">
        <v>1015</v>
      </c>
      <c r="G2536" s="1">
        <v>0</v>
      </c>
      <c r="H2536" s="1" t="s">
        <v>27474</v>
      </c>
      <c r="I2536" s="1">
        <v>0</v>
      </c>
      <c r="J2536" s="1" t="s">
        <v>27474</v>
      </c>
      <c r="K2536" s="1">
        <f t="shared" si="156"/>
        <v>0</v>
      </c>
      <c r="L2536" s="2">
        <f>SUMIFS('Basin Total Well Counts'!B:B,'Basin Total Well Counts'!A:A,F2536)</f>
        <v>100308</v>
      </c>
      <c r="M2536" s="4">
        <f t="shared" si="157"/>
        <v>0</v>
      </c>
      <c r="N2536" s="2">
        <f>SUMIF('Basin Emissions'!A:A,F2536,'Basin Emissions'!B:B)</f>
        <v>7867.8947644</v>
      </c>
      <c r="O2536" s="8">
        <f t="shared" si="158"/>
        <v>0</v>
      </c>
      <c r="P2536" s="7">
        <f>SUMIF('Tool Pneumatics CH4 VOC BTEX'!B:B,A2536,'Tool Pneumatics CH4 VOC BTEX'!F:F)</f>
        <v>3.5899999141693102</v>
      </c>
      <c r="Q2536" s="14">
        <f t="shared" si="159"/>
        <v>0</v>
      </c>
      <c r="R2536" s="16">
        <f>SUMIF('Tool Pneumatics CH4 VOC BTEX'!B:B,A2536,'Tool Pneumatics CH4 VOC BTEX'!H:H)*Q2536</f>
        <v>0</v>
      </c>
      <c r="S2536" s="16">
        <f>SUMIF('Tool Pneumatics CH4 VOC BTEX'!B:B,A2536,'Tool Pneumatics CH4 VOC BTEX'!J:J)*Q2536</f>
        <v>0</v>
      </c>
      <c r="T2536" s="16">
        <f>SUMIF('Tool Pneumatics CH4 VOC BTEX'!B:B,A2536,'Tool Pneumatics CH4 VOC BTEX'!L:L)*Q2536</f>
        <v>0</v>
      </c>
      <c r="U2536" s="16">
        <f>SUMIF('Tool Pneumatics CH4 VOC BTEX'!B:B,A2536,'Tool Pneumatics CH4 VOC BTEX'!N:N)*Q2536</f>
        <v>0</v>
      </c>
    </row>
    <row r="2537" spans="1:21" x14ac:dyDescent="0.25">
      <c r="A2537" s="1" t="s">
        <v>5665</v>
      </c>
      <c r="B2537" s="1" t="s">
        <v>1538</v>
      </c>
      <c r="C2537" s="1" t="s">
        <v>1737</v>
      </c>
      <c r="D2537" s="3" t="s">
        <v>3659</v>
      </c>
      <c r="E2537" s="3" t="s">
        <v>23961</v>
      </c>
      <c r="F2537" s="1" t="s">
        <v>1015</v>
      </c>
      <c r="G2537" s="1">
        <v>0</v>
      </c>
      <c r="H2537" s="1" t="s">
        <v>27474</v>
      </c>
      <c r="I2537" s="1">
        <v>0</v>
      </c>
      <c r="J2537" s="1" t="s">
        <v>27474</v>
      </c>
      <c r="K2537" s="1">
        <f t="shared" si="156"/>
        <v>0</v>
      </c>
      <c r="L2537" s="2">
        <f>SUMIFS('Basin Total Well Counts'!B:B,'Basin Total Well Counts'!A:A,F2537)</f>
        <v>100308</v>
      </c>
      <c r="M2537" s="4">
        <f t="shared" si="157"/>
        <v>0</v>
      </c>
      <c r="N2537" s="2">
        <f>SUMIF('Basin Emissions'!A:A,F2537,'Basin Emissions'!B:B)</f>
        <v>7867.8947644</v>
      </c>
      <c r="O2537" s="8">
        <f t="shared" si="158"/>
        <v>0</v>
      </c>
      <c r="P2537" s="7">
        <f>SUMIF('Tool Pneumatics CH4 VOC BTEX'!B:B,A2537,'Tool Pneumatics CH4 VOC BTEX'!F:F)</f>
        <v>3.5899999141693102</v>
      </c>
      <c r="Q2537" s="14">
        <f t="shared" si="159"/>
        <v>0</v>
      </c>
      <c r="R2537" s="16">
        <f>SUMIF('Tool Pneumatics CH4 VOC BTEX'!B:B,A2537,'Tool Pneumatics CH4 VOC BTEX'!H:H)*Q2537</f>
        <v>0</v>
      </c>
      <c r="S2537" s="16">
        <f>SUMIF('Tool Pneumatics CH4 VOC BTEX'!B:B,A2537,'Tool Pneumatics CH4 VOC BTEX'!J:J)*Q2537</f>
        <v>0</v>
      </c>
      <c r="T2537" s="16">
        <f>SUMIF('Tool Pneumatics CH4 VOC BTEX'!B:B,A2537,'Tool Pneumatics CH4 VOC BTEX'!L:L)*Q2537</f>
        <v>0</v>
      </c>
      <c r="U2537" s="16">
        <f>SUMIF('Tool Pneumatics CH4 VOC BTEX'!B:B,A2537,'Tool Pneumatics CH4 VOC BTEX'!N:N)*Q2537</f>
        <v>0</v>
      </c>
    </row>
    <row r="2538" spans="1:21" x14ac:dyDescent="0.25">
      <c r="A2538" s="1" t="s">
        <v>5666</v>
      </c>
      <c r="B2538" s="1" t="s">
        <v>1538</v>
      </c>
      <c r="C2538" s="1" t="s">
        <v>1615</v>
      </c>
      <c r="D2538" s="3" t="s">
        <v>1015</v>
      </c>
      <c r="E2538" s="3" t="s">
        <v>23961</v>
      </c>
      <c r="F2538" s="1" t="s">
        <v>3659</v>
      </c>
      <c r="G2538" s="1">
        <v>0</v>
      </c>
      <c r="H2538" s="1" t="s">
        <v>27474</v>
      </c>
      <c r="I2538" s="1">
        <v>0</v>
      </c>
      <c r="J2538" s="1" t="s">
        <v>27474</v>
      </c>
      <c r="K2538" s="1">
        <f t="shared" si="156"/>
        <v>0</v>
      </c>
      <c r="L2538" s="2">
        <f>SUMIFS('Basin Total Well Counts'!B:B,'Basin Total Well Counts'!A:A,F2538)</f>
        <v>49164</v>
      </c>
      <c r="M2538" s="4">
        <f t="shared" si="157"/>
        <v>0</v>
      </c>
      <c r="N2538" s="2">
        <f>SUMIF('Basin Emissions'!A:A,F2538,'Basin Emissions'!B:B)</f>
        <v>2442.1369048000001</v>
      </c>
      <c r="O2538" s="8">
        <f t="shared" si="158"/>
        <v>0</v>
      </c>
      <c r="P2538" s="7">
        <f>SUMIF('Tool Pneumatics CH4 VOC BTEX'!B:B,A2538,'Tool Pneumatics CH4 VOC BTEX'!F:F)</f>
        <v>3.5899999141693102</v>
      </c>
      <c r="Q2538" s="14">
        <f t="shared" si="159"/>
        <v>0</v>
      </c>
      <c r="R2538" s="16">
        <f>SUMIF('Tool Pneumatics CH4 VOC BTEX'!B:B,A2538,'Tool Pneumatics CH4 VOC BTEX'!H:H)*Q2538</f>
        <v>0</v>
      </c>
      <c r="S2538" s="16">
        <f>SUMIF('Tool Pneumatics CH4 VOC BTEX'!B:B,A2538,'Tool Pneumatics CH4 VOC BTEX'!J:J)*Q2538</f>
        <v>0</v>
      </c>
      <c r="T2538" s="16">
        <f>SUMIF('Tool Pneumatics CH4 VOC BTEX'!B:B,A2538,'Tool Pneumatics CH4 VOC BTEX'!L:L)*Q2538</f>
        <v>0</v>
      </c>
      <c r="U2538" s="16">
        <f>SUMIF('Tool Pneumatics CH4 VOC BTEX'!B:B,A2538,'Tool Pneumatics CH4 VOC BTEX'!N:N)*Q2538</f>
        <v>0</v>
      </c>
    </row>
    <row r="2539" spans="1:21" x14ac:dyDescent="0.25">
      <c r="A2539" s="1" t="s">
        <v>5667</v>
      </c>
      <c r="B2539" s="1" t="s">
        <v>1538</v>
      </c>
      <c r="C2539" s="1" t="s">
        <v>5668</v>
      </c>
      <c r="D2539" s="3" t="s">
        <v>1015</v>
      </c>
      <c r="E2539" s="3" t="s">
        <v>23961</v>
      </c>
      <c r="F2539" s="1" t="s">
        <v>1015</v>
      </c>
      <c r="G2539" s="1">
        <v>0</v>
      </c>
      <c r="H2539" s="1" t="s">
        <v>27474</v>
      </c>
      <c r="I2539" s="1">
        <v>0</v>
      </c>
      <c r="J2539" s="1" t="s">
        <v>27474</v>
      </c>
      <c r="K2539" s="1">
        <f t="shared" si="156"/>
        <v>0</v>
      </c>
      <c r="L2539" s="2">
        <f>SUMIFS('Basin Total Well Counts'!B:B,'Basin Total Well Counts'!A:A,F2539)</f>
        <v>100308</v>
      </c>
      <c r="M2539" s="4">
        <f t="shared" si="157"/>
        <v>0</v>
      </c>
      <c r="N2539" s="2">
        <f>SUMIF('Basin Emissions'!A:A,F2539,'Basin Emissions'!B:B)</f>
        <v>7867.8947644</v>
      </c>
      <c r="O2539" s="8">
        <f t="shared" si="158"/>
        <v>0</v>
      </c>
      <c r="P2539" s="7">
        <f>SUMIF('Tool Pneumatics CH4 VOC BTEX'!B:B,A2539,'Tool Pneumatics CH4 VOC BTEX'!F:F)</f>
        <v>3.5899999141693102</v>
      </c>
      <c r="Q2539" s="14">
        <f t="shared" si="159"/>
        <v>0</v>
      </c>
      <c r="R2539" s="16">
        <f>SUMIF('Tool Pneumatics CH4 VOC BTEX'!B:B,A2539,'Tool Pneumatics CH4 VOC BTEX'!H:H)*Q2539</f>
        <v>0</v>
      </c>
      <c r="S2539" s="16">
        <f>SUMIF('Tool Pneumatics CH4 VOC BTEX'!B:B,A2539,'Tool Pneumatics CH4 VOC BTEX'!J:J)*Q2539</f>
        <v>0</v>
      </c>
      <c r="T2539" s="16">
        <f>SUMIF('Tool Pneumatics CH4 VOC BTEX'!B:B,A2539,'Tool Pneumatics CH4 VOC BTEX'!L:L)*Q2539</f>
        <v>0</v>
      </c>
      <c r="U2539" s="16">
        <f>SUMIF('Tool Pneumatics CH4 VOC BTEX'!B:B,A2539,'Tool Pneumatics CH4 VOC BTEX'!N:N)*Q2539</f>
        <v>0</v>
      </c>
    </row>
    <row r="2540" spans="1:21" x14ac:dyDescent="0.25">
      <c r="A2540" s="1" t="s">
        <v>5669</v>
      </c>
      <c r="B2540" s="1" t="s">
        <v>1538</v>
      </c>
      <c r="C2540" s="1" t="s">
        <v>2007</v>
      </c>
      <c r="D2540" s="3" t="s">
        <v>1015</v>
      </c>
      <c r="E2540" s="3" t="s">
        <v>23961</v>
      </c>
      <c r="F2540" s="1" t="s">
        <v>1015</v>
      </c>
      <c r="G2540" s="1">
        <v>0</v>
      </c>
      <c r="H2540" s="1" t="s">
        <v>27474</v>
      </c>
      <c r="I2540" s="1">
        <v>0</v>
      </c>
      <c r="J2540" s="1" t="s">
        <v>27474</v>
      </c>
      <c r="K2540" s="1">
        <f t="shared" si="156"/>
        <v>0</v>
      </c>
      <c r="L2540" s="2">
        <f>SUMIFS('Basin Total Well Counts'!B:B,'Basin Total Well Counts'!A:A,F2540)</f>
        <v>100308</v>
      </c>
      <c r="M2540" s="4">
        <f t="shared" si="157"/>
        <v>0</v>
      </c>
      <c r="N2540" s="2">
        <f>SUMIF('Basin Emissions'!A:A,F2540,'Basin Emissions'!B:B)</f>
        <v>7867.8947644</v>
      </c>
      <c r="O2540" s="8">
        <f t="shared" si="158"/>
        <v>0</v>
      </c>
      <c r="P2540" s="7">
        <f>SUMIF('Tool Pneumatics CH4 VOC BTEX'!B:B,A2540,'Tool Pneumatics CH4 VOC BTEX'!F:F)</f>
        <v>3.5899999141693102</v>
      </c>
      <c r="Q2540" s="14">
        <f t="shared" si="159"/>
        <v>0</v>
      </c>
      <c r="R2540" s="16">
        <f>SUMIF('Tool Pneumatics CH4 VOC BTEX'!B:B,A2540,'Tool Pneumatics CH4 VOC BTEX'!H:H)*Q2540</f>
        <v>0</v>
      </c>
      <c r="S2540" s="16">
        <f>SUMIF('Tool Pneumatics CH4 VOC BTEX'!B:B,A2540,'Tool Pneumatics CH4 VOC BTEX'!J:J)*Q2540</f>
        <v>0</v>
      </c>
      <c r="T2540" s="16">
        <f>SUMIF('Tool Pneumatics CH4 VOC BTEX'!B:B,A2540,'Tool Pneumatics CH4 VOC BTEX'!L:L)*Q2540</f>
        <v>0</v>
      </c>
      <c r="U2540" s="16">
        <f>SUMIF('Tool Pneumatics CH4 VOC BTEX'!B:B,A2540,'Tool Pneumatics CH4 VOC BTEX'!N:N)*Q2540</f>
        <v>0</v>
      </c>
    </row>
    <row r="2541" spans="1:21" x14ac:dyDescent="0.25">
      <c r="A2541" s="1" t="s">
        <v>5670</v>
      </c>
      <c r="B2541" s="1" t="s">
        <v>1538</v>
      </c>
      <c r="C2541" s="1" t="s">
        <v>2067</v>
      </c>
      <c r="D2541" s="3" t="s">
        <v>1015</v>
      </c>
      <c r="E2541" s="3" t="s">
        <v>23961</v>
      </c>
      <c r="F2541" s="1" t="s">
        <v>1015</v>
      </c>
      <c r="G2541" s="1">
        <v>0</v>
      </c>
      <c r="H2541" s="1" t="s">
        <v>27474</v>
      </c>
      <c r="I2541" s="1">
        <v>0</v>
      </c>
      <c r="J2541" s="1" t="s">
        <v>27474</v>
      </c>
      <c r="K2541" s="1">
        <f t="shared" si="156"/>
        <v>0</v>
      </c>
      <c r="L2541" s="2">
        <f>SUMIFS('Basin Total Well Counts'!B:B,'Basin Total Well Counts'!A:A,F2541)</f>
        <v>100308</v>
      </c>
      <c r="M2541" s="4">
        <f t="shared" si="157"/>
        <v>0</v>
      </c>
      <c r="N2541" s="2">
        <f>SUMIF('Basin Emissions'!A:A,F2541,'Basin Emissions'!B:B)</f>
        <v>7867.8947644</v>
      </c>
      <c r="O2541" s="8">
        <f t="shared" si="158"/>
        <v>0</v>
      </c>
      <c r="P2541" s="7">
        <f>SUMIF('Tool Pneumatics CH4 VOC BTEX'!B:B,A2541,'Tool Pneumatics CH4 VOC BTEX'!F:F)</f>
        <v>3.5899999141693102</v>
      </c>
      <c r="Q2541" s="14">
        <f t="shared" si="159"/>
        <v>0</v>
      </c>
      <c r="R2541" s="16">
        <f>SUMIF('Tool Pneumatics CH4 VOC BTEX'!B:B,A2541,'Tool Pneumatics CH4 VOC BTEX'!H:H)*Q2541</f>
        <v>0</v>
      </c>
      <c r="S2541" s="16">
        <f>SUMIF('Tool Pneumatics CH4 VOC BTEX'!B:B,A2541,'Tool Pneumatics CH4 VOC BTEX'!J:J)*Q2541</f>
        <v>0</v>
      </c>
      <c r="T2541" s="16">
        <f>SUMIF('Tool Pneumatics CH4 VOC BTEX'!B:B,A2541,'Tool Pneumatics CH4 VOC BTEX'!L:L)*Q2541</f>
        <v>0</v>
      </c>
      <c r="U2541" s="16">
        <f>SUMIF('Tool Pneumatics CH4 VOC BTEX'!B:B,A2541,'Tool Pneumatics CH4 VOC BTEX'!N:N)*Q2541</f>
        <v>0</v>
      </c>
    </row>
    <row r="2542" spans="1:21" x14ac:dyDescent="0.25">
      <c r="A2542" s="1" t="s">
        <v>5671</v>
      </c>
      <c r="B2542" s="1" t="s">
        <v>1538</v>
      </c>
      <c r="C2542" s="1" t="s">
        <v>5672</v>
      </c>
      <c r="D2542" s="3" t="s">
        <v>1015</v>
      </c>
      <c r="E2542" s="3" t="s">
        <v>23961</v>
      </c>
      <c r="F2542" s="1" t="s">
        <v>3649</v>
      </c>
      <c r="G2542" s="1">
        <v>0</v>
      </c>
      <c r="H2542" s="1" t="s">
        <v>27474</v>
      </c>
      <c r="I2542" s="1">
        <v>0</v>
      </c>
      <c r="J2542" s="1" t="s">
        <v>27474</v>
      </c>
      <c r="K2542" s="1">
        <f t="shared" si="156"/>
        <v>0</v>
      </c>
      <c r="L2542" s="2">
        <f>SUMIFS('Basin Total Well Counts'!B:B,'Basin Total Well Counts'!A:A,F2542)</f>
        <v>20</v>
      </c>
      <c r="M2542" s="4">
        <f t="shared" si="157"/>
        <v>0</v>
      </c>
      <c r="N2542" s="2">
        <f>SUMIF('Basin Emissions'!A:A,F2542,'Basin Emissions'!B:B)</f>
        <v>253.02431440000004</v>
      </c>
      <c r="O2542" s="8">
        <f t="shared" si="158"/>
        <v>0</v>
      </c>
      <c r="P2542" s="7">
        <f>SUMIF('Tool Pneumatics CH4 VOC BTEX'!B:B,A2542,'Tool Pneumatics CH4 VOC BTEX'!F:F)</f>
        <v>25.404619216918899</v>
      </c>
      <c r="Q2542" s="14">
        <f t="shared" si="159"/>
        <v>0</v>
      </c>
      <c r="R2542" s="16">
        <f>SUMIF('Tool Pneumatics CH4 VOC BTEX'!B:B,A2542,'Tool Pneumatics CH4 VOC BTEX'!H:H)*Q2542</f>
        <v>0</v>
      </c>
      <c r="S2542" s="16">
        <f>SUMIF('Tool Pneumatics CH4 VOC BTEX'!B:B,A2542,'Tool Pneumatics CH4 VOC BTEX'!J:J)*Q2542</f>
        <v>0</v>
      </c>
      <c r="T2542" s="16">
        <f>SUMIF('Tool Pneumatics CH4 VOC BTEX'!B:B,A2542,'Tool Pneumatics CH4 VOC BTEX'!L:L)*Q2542</f>
        <v>0</v>
      </c>
      <c r="U2542" s="16">
        <f>SUMIF('Tool Pneumatics CH4 VOC BTEX'!B:B,A2542,'Tool Pneumatics CH4 VOC BTEX'!N:N)*Q2542</f>
        <v>0</v>
      </c>
    </row>
    <row r="2543" spans="1:21" x14ac:dyDescent="0.25">
      <c r="A2543" s="1" t="s">
        <v>5673</v>
      </c>
      <c r="B2543" s="1" t="s">
        <v>1538</v>
      </c>
      <c r="C2543" s="1" t="s">
        <v>1975</v>
      </c>
      <c r="D2543" s="3" t="s">
        <v>3659</v>
      </c>
      <c r="E2543" s="3" t="s">
        <v>23961</v>
      </c>
      <c r="F2543" s="1" t="s">
        <v>3649</v>
      </c>
      <c r="G2543" s="1">
        <v>0</v>
      </c>
      <c r="H2543" s="1" t="s">
        <v>27474</v>
      </c>
      <c r="I2543" s="1">
        <v>0</v>
      </c>
      <c r="J2543" s="1" t="s">
        <v>27474</v>
      </c>
      <c r="K2543" s="1">
        <f t="shared" si="156"/>
        <v>0</v>
      </c>
      <c r="L2543" s="2">
        <f>SUMIFS('Basin Total Well Counts'!B:B,'Basin Total Well Counts'!A:A,F2543)</f>
        <v>20</v>
      </c>
      <c r="M2543" s="4">
        <f t="shared" si="157"/>
        <v>0</v>
      </c>
      <c r="N2543" s="2">
        <f>SUMIF('Basin Emissions'!A:A,F2543,'Basin Emissions'!B:B)</f>
        <v>253.02431440000004</v>
      </c>
      <c r="O2543" s="8">
        <f t="shared" si="158"/>
        <v>0</v>
      </c>
      <c r="P2543" s="7">
        <f>SUMIF('Tool Pneumatics CH4 VOC BTEX'!B:B,A2543,'Tool Pneumatics CH4 VOC BTEX'!F:F)</f>
        <v>25.404619216918899</v>
      </c>
      <c r="Q2543" s="14">
        <f t="shared" si="159"/>
        <v>0</v>
      </c>
      <c r="R2543" s="16">
        <f>SUMIF('Tool Pneumatics CH4 VOC BTEX'!B:B,A2543,'Tool Pneumatics CH4 VOC BTEX'!H:H)*Q2543</f>
        <v>0</v>
      </c>
      <c r="S2543" s="16">
        <f>SUMIF('Tool Pneumatics CH4 VOC BTEX'!B:B,A2543,'Tool Pneumatics CH4 VOC BTEX'!J:J)*Q2543</f>
        <v>0</v>
      </c>
      <c r="T2543" s="16">
        <f>SUMIF('Tool Pneumatics CH4 VOC BTEX'!B:B,A2543,'Tool Pneumatics CH4 VOC BTEX'!L:L)*Q2543</f>
        <v>0</v>
      </c>
      <c r="U2543" s="16">
        <f>SUMIF('Tool Pneumatics CH4 VOC BTEX'!B:B,A2543,'Tool Pneumatics CH4 VOC BTEX'!N:N)*Q2543</f>
        <v>0</v>
      </c>
    </row>
    <row r="2544" spans="1:21" x14ac:dyDescent="0.25">
      <c r="A2544" s="1" t="s">
        <v>5674</v>
      </c>
      <c r="B2544" s="1" t="s">
        <v>1538</v>
      </c>
      <c r="C2544" s="1" t="s">
        <v>1611</v>
      </c>
      <c r="D2544" s="3" t="s">
        <v>3659</v>
      </c>
      <c r="E2544" s="3" t="s">
        <v>23961</v>
      </c>
      <c r="F2544" s="1" t="s">
        <v>1015</v>
      </c>
      <c r="G2544" s="1">
        <v>0</v>
      </c>
      <c r="H2544" s="1" t="s">
        <v>27474</v>
      </c>
      <c r="I2544" s="1">
        <v>0</v>
      </c>
      <c r="J2544" s="1" t="s">
        <v>27474</v>
      </c>
      <c r="K2544" s="1">
        <f t="shared" si="156"/>
        <v>0</v>
      </c>
      <c r="L2544" s="2">
        <f>SUMIFS('Basin Total Well Counts'!B:B,'Basin Total Well Counts'!A:A,F2544)</f>
        <v>100308</v>
      </c>
      <c r="M2544" s="4">
        <f t="shared" si="157"/>
        <v>0</v>
      </c>
      <c r="N2544" s="2">
        <f>SUMIF('Basin Emissions'!A:A,F2544,'Basin Emissions'!B:B)</f>
        <v>7867.8947644</v>
      </c>
      <c r="O2544" s="8">
        <f t="shared" si="158"/>
        <v>0</v>
      </c>
      <c r="P2544" s="7">
        <f>SUMIF('Tool Pneumatics CH4 VOC BTEX'!B:B,A2544,'Tool Pneumatics CH4 VOC BTEX'!F:F)</f>
        <v>3.5899999141693102</v>
      </c>
      <c r="Q2544" s="14">
        <f t="shared" si="159"/>
        <v>0</v>
      </c>
      <c r="R2544" s="16">
        <f>SUMIF('Tool Pneumatics CH4 VOC BTEX'!B:B,A2544,'Tool Pneumatics CH4 VOC BTEX'!H:H)*Q2544</f>
        <v>0</v>
      </c>
      <c r="S2544" s="16">
        <f>SUMIF('Tool Pneumatics CH4 VOC BTEX'!B:B,A2544,'Tool Pneumatics CH4 VOC BTEX'!J:J)*Q2544</f>
        <v>0</v>
      </c>
      <c r="T2544" s="16">
        <f>SUMIF('Tool Pneumatics CH4 VOC BTEX'!B:B,A2544,'Tool Pneumatics CH4 VOC BTEX'!L:L)*Q2544</f>
        <v>0</v>
      </c>
      <c r="U2544" s="16">
        <f>SUMIF('Tool Pneumatics CH4 VOC BTEX'!B:B,A2544,'Tool Pneumatics CH4 VOC BTEX'!N:N)*Q2544</f>
        <v>0</v>
      </c>
    </row>
    <row r="2545" spans="1:21" x14ac:dyDescent="0.25">
      <c r="A2545" s="1" t="s">
        <v>5675</v>
      </c>
      <c r="B2545" s="1" t="s">
        <v>1538</v>
      </c>
      <c r="C2545" s="1" t="s">
        <v>1571</v>
      </c>
      <c r="D2545" s="3" t="s">
        <v>1015</v>
      </c>
      <c r="E2545" s="3" t="s">
        <v>23961</v>
      </c>
      <c r="F2545" s="1" t="s">
        <v>3649</v>
      </c>
      <c r="G2545" s="1">
        <v>0</v>
      </c>
      <c r="H2545" s="1" t="s">
        <v>27474</v>
      </c>
      <c r="I2545" s="1">
        <v>0</v>
      </c>
      <c r="J2545" s="1" t="s">
        <v>27474</v>
      </c>
      <c r="K2545" s="1">
        <f t="shared" si="156"/>
        <v>0</v>
      </c>
      <c r="L2545" s="2">
        <f>SUMIFS('Basin Total Well Counts'!B:B,'Basin Total Well Counts'!A:A,F2545)</f>
        <v>20</v>
      </c>
      <c r="M2545" s="4">
        <f t="shared" si="157"/>
        <v>0</v>
      </c>
      <c r="N2545" s="2">
        <f>SUMIF('Basin Emissions'!A:A,F2545,'Basin Emissions'!B:B)</f>
        <v>253.02431440000004</v>
      </c>
      <c r="O2545" s="8">
        <f t="shared" si="158"/>
        <v>0</v>
      </c>
      <c r="P2545" s="7">
        <f>SUMIF('Tool Pneumatics CH4 VOC BTEX'!B:B,A2545,'Tool Pneumatics CH4 VOC BTEX'!F:F)</f>
        <v>25.404619216918899</v>
      </c>
      <c r="Q2545" s="14">
        <f t="shared" si="159"/>
        <v>0</v>
      </c>
      <c r="R2545" s="16">
        <f>SUMIF('Tool Pneumatics CH4 VOC BTEX'!B:B,A2545,'Tool Pneumatics CH4 VOC BTEX'!H:H)*Q2545</f>
        <v>0</v>
      </c>
      <c r="S2545" s="16">
        <f>SUMIF('Tool Pneumatics CH4 VOC BTEX'!B:B,A2545,'Tool Pneumatics CH4 VOC BTEX'!J:J)*Q2545</f>
        <v>0</v>
      </c>
      <c r="T2545" s="16">
        <f>SUMIF('Tool Pneumatics CH4 VOC BTEX'!B:B,A2545,'Tool Pneumatics CH4 VOC BTEX'!L:L)*Q2545</f>
        <v>0</v>
      </c>
      <c r="U2545" s="16">
        <f>SUMIF('Tool Pneumatics CH4 VOC BTEX'!B:B,A2545,'Tool Pneumatics CH4 VOC BTEX'!N:N)*Q2545</f>
        <v>0</v>
      </c>
    </row>
    <row r="2546" spans="1:21" x14ac:dyDescent="0.25">
      <c r="A2546" s="1" t="s">
        <v>5676</v>
      </c>
      <c r="B2546" s="1" t="s">
        <v>1538</v>
      </c>
      <c r="C2546" s="1" t="s">
        <v>1570</v>
      </c>
      <c r="D2546" s="3" t="s">
        <v>1015</v>
      </c>
      <c r="E2546" s="3" t="s">
        <v>23961</v>
      </c>
      <c r="F2546" s="1" t="s">
        <v>3649</v>
      </c>
      <c r="G2546" s="1">
        <v>0</v>
      </c>
      <c r="H2546" s="1" t="s">
        <v>27474</v>
      </c>
      <c r="I2546" s="1">
        <v>0</v>
      </c>
      <c r="J2546" s="1" t="s">
        <v>27474</v>
      </c>
      <c r="K2546" s="1">
        <f t="shared" si="156"/>
        <v>0</v>
      </c>
      <c r="L2546" s="2">
        <f>SUMIFS('Basin Total Well Counts'!B:B,'Basin Total Well Counts'!A:A,F2546)</f>
        <v>20</v>
      </c>
      <c r="M2546" s="4">
        <f t="shared" si="157"/>
        <v>0</v>
      </c>
      <c r="N2546" s="2">
        <f>SUMIF('Basin Emissions'!A:A,F2546,'Basin Emissions'!B:B)</f>
        <v>253.02431440000004</v>
      </c>
      <c r="O2546" s="8">
        <f t="shared" si="158"/>
        <v>0</v>
      </c>
      <c r="P2546" s="7">
        <f>SUMIF('Tool Pneumatics CH4 VOC BTEX'!B:B,A2546,'Tool Pneumatics CH4 VOC BTEX'!F:F)</f>
        <v>25.404619216918899</v>
      </c>
      <c r="Q2546" s="14">
        <f t="shared" si="159"/>
        <v>0</v>
      </c>
      <c r="R2546" s="16">
        <f>SUMIF('Tool Pneumatics CH4 VOC BTEX'!B:B,A2546,'Tool Pneumatics CH4 VOC BTEX'!H:H)*Q2546</f>
        <v>0</v>
      </c>
      <c r="S2546" s="16">
        <f>SUMIF('Tool Pneumatics CH4 VOC BTEX'!B:B,A2546,'Tool Pneumatics CH4 VOC BTEX'!J:J)*Q2546</f>
        <v>0</v>
      </c>
      <c r="T2546" s="16">
        <f>SUMIF('Tool Pneumatics CH4 VOC BTEX'!B:B,A2546,'Tool Pneumatics CH4 VOC BTEX'!L:L)*Q2546</f>
        <v>0</v>
      </c>
      <c r="U2546" s="16">
        <f>SUMIF('Tool Pneumatics CH4 VOC BTEX'!B:B,A2546,'Tool Pneumatics CH4 VOC BTEX'!N:N)*Q2546</f>
        <v>0</v>
      </c>
    </row>
    <row r="2547" spans="1:21" x14ac:dyDescent="0.25">
      <c r="A2547" s="1" t="s">
        <v>5677</v>
      </c>
      <c r="B2547" s="1" t="s">
        <v>1538</v>
      </c>
      <c r="C2547" s="1" t="s">
        <v>1733</v>
      </c>
      <c r="D2547" s="3" t="s">
        <v>3659</v>
      </c>
      <c r="E2547" s="3" t="s">
        <v>23961</v>
      </c>
      <c r="F2547" s="1" t="s">
        <v>3649</v>
      </c>
      <c r="G2547" s="1">
        <v>0</v>
      </c>
      <c r="H2547" s="1" t="s">
        <v>27474</v>
      </c>
      <c r="I2547" s="1">
        <v>0</v>
      </c>
      <c r="J2547" s="1" t="s">
        <v>27474</v>
      </c>
      <c r="K2547" s="1">
        <f t="shared" si="156"/>
        <v>0</v>
      </c>
      <c r="L2547" s="2">
        <f>SUMIFS('Basin Total Well Counts'!B:B,'Basin Total Well Counts'!A:A,F2547)</f>
        <v>20</v>
      </c>
      <c r="M2547" s="4">
        <f t="shared" si="157"/>
        <v>0</v>
      </c>
      <c r="N2547" s="2">
        <f>SUMIF('Basin Emissions'!A:A,F2547,'Basin Emissions'!B:B)</f>
        <v>253.02431440000004</v>
      </c>
      <c r="O2547" s="8">
        <f t="shared" si="158"/>
        <v>0</v>
      </c>
      <c r="P2547" s="7">
        <f>SUMIF('Tool Pneumatics CH4 VOC BTEX'!B:B,A2547,'Tool Pneumatics CH4 VOC BTEX'!F:F)</f>
        <v>25.404619216918899</v>
      </c>
      <c r="Q2547" s="14">
        <f t="shared" si="159"/>
        <v>0</v>
      </c>
      <c r="R2547" s="16">
        <f>SUMIF('Tool Pneumatics CH4 VOC BTEX'!B:B,A2547,'Tool Pneumatics CH4 VOC BTEX'!H:H)*Q2547</f>
        <v>0</v>
      </c>
      <c r="S2547" s="16">
        <f>SUMIF('Tool Pneumatics CH4 VOC BTEX'!B:B,A2547,'Tool Pneumatics CH4 VOC BTEX'!J:J)*Q2547</f>
        <v>0</v>
      </c>
      <c r="T2547" s="16">
        <f>SUMIF('Tool Pneumatics CH4 VOC BTEX'!B:B,A2547,'Tool Pneumatics CH4 VOC BTEX'!L:L)*Q2547</f>
        <v>0</v>
      </c>
      <c r="U2547" s="16">
        <f>SUMIF('Tool Pneumatics CH4 VOC BTEX'!B:B,A2547,'Tool Pneumatics CH4 VOC BTEX'!N:N)*Q2547</f>
        <v>0</v>
      </c>
    </row>
    <row r="2548" spans="1:21" x14ac:dyDescent="0.25">
      <c r="A2548" s="1" t="s">
        <v>5678</v>
      </c>
      <c r="B2548" s="1" t="s">
        <v>1538</v>
      </c>
      <c r="C2548" s="1" t="s">
        <v>3723</v>
      </c>
      <c r="D2548" s="3" t="s">
        <v>1015</v>
      </c>
      <c r="E2548" s="3" t="s">
        <v>23961</v>
      </c>
      <c r="F2548" s="1" t="s">
        <v>2280</v>
      </c>
      <c r="G2548" s="1">
        <v>0</v>
      </c>
      <c r="H2548" s="1" t="s">
        <v>27474</v>
      </c>
      <c r="I2548" s="1">
        <v>0</v>
      </c>
      <c r="J2548" s="1" t="s">
        <v>27474</v>
      </c>
      <c r="K2548" s="1">
        <f t="shared" si="156"/>
        <v>0</v>
      </c>
      <c r="L2548" s="2">
        <f>SUMIFS('Basin Total Well Counts'!B:B,'Basin Total Well Counts'!A:A,F2548)</f>
        <v>246</v>
      </c>
      <c r="M2548" s="4">
        <f t="shared" si="157"/>
        <v>0</v>
      </c>
      <c r="N2548" s="2">
        <f>SUMIF('Basin Emissions'!A:A,F2548,'Basin Emissions'!B:B)</f>
        <v>1726.0071354000004</v>
      </c>
      <c r="O2548" s="8">
        <f t="shared" si="158"/>
        <v>0</v>
      </c>
      <c r="P2548" s="7">
        <f>SUMIF('Tool Pneumatics CH4 VOC BTEX'!B:B,A2548,'Tool Pneumatics CH4 VOC BTEX'!F:F)</f>
        <v>3.5899999141693102</v>
      </c>
      <c r="Q2548" s="14">
        <f t="shared" si="159"/>
        <v>0</v>
      </c>
      <c r="R2548" s="16">
        <f>SUMIF('Tool Pneumatics CH4 VOC BTEX'!B:B,A2548,'Tool Pneumatics CH4 VOC BTEX'!H:H)*Q2548</f>
        <v>0</v>
      </c>
      <c r="S2548" s="16">
        <f>SUMIF('Tool Pneumatics CH4 VOC BTEX'!B:B,A2548,'Tool Pneumatics CH4 VOC BTEX'!J:J)*Q2548</f>
        <v>0</v>
      </c>
      <c r="T2548" s="16">
        <f>SUMIF('Tool Pneumatics CH4 VOC BTEX'!B:B,A2548,'Tool Pneumatics CH4 VOC BTEX'!L:L)*Q2548</f>
        <v>0</v>
      </c>
      <c r="U2548" s="16">
        <f>SUMIF('Tool Pneumatics CH4 VOC BTEX'!B:B,A2548,'Tool Pneumatics CH4 VOC BTEX'!N:N)*Q2548</f>
        <v>0</v>
      </c>
    </row>
    <row r="2549" spans="1:21" x14ac:dyDescent="0.25">
      <c r="A2549" s="1" t="s">
        <v>5679</v>
      </c>
      <c r="B2549" s="1" t="s">
        <v>1538</v>
      </c>
      <c r="C2549" s="1" t="s">
        <v>1484</v>
      </c>
      <c r="D2549" s="3" t="s">
        <v>1015</v>
      </c>
      <c r="E2549" s="3" t="s">
        <v>23961</v>
      </c>
      <c r="F2549" s="1" t="s">
        <v>2280</v>
      </c>
      <c r="G2549" s="1">
        <v>0</v>
      </c>
      <c r="H2549" s="1" t="s">
        <v>27474</v>
      </c>
      <c r="I2549" s="1">
        <v>0</v>
      </c>
      <c r="J2549" s="1" t="s">
        <v>27474</v>
      </c>
      <c r="K2549" s="1">
        <f t="shared" si="156"/>
        <v>0</v>
      </c>
      <c r="L2549" s="2">
        <f>SUMIFS('Basin Total Well Counts'!B:B,'Basin Total Well Counts'!A:A,F2549)</f>
        <v>246</v>
      </c>
      <c r="M2549" s="4">
        <f t="shared" si="157"/>
        <v>0</v>
      </c>
      <c r="N2549" s="2">
        <f>SUMIF('Basin Emissions'!A:A,F2549,'Basin Emissions'!B:B)</f>
        <v>1726.0071354000004</v>
      </c>
      <c r="O2549" s="8">
        <f t="shared" si="158"/>
        <v>0</v>
      </c>
      <c r="P2549" s="7">
        <f>SUMIF('Tool Pneumatics CH4 VOC BTEX'!B:B,A2549,'Tool Pneumatics CH4 VOC BTEX'!F:F)</f>
        <v>3.5899999141693102</v>
      </c>
      <c r="Q2549" s="14">
        <f t="shared" si="159"/>
        <v>0</v>
      </c>
      <c r="R2549" s="16">
        <f>SUMIF('Tool Pneumatics CH4 VOC BTEX'!B:B,A2549,'Tool Pneumatics CH4 VOC BTEX'!H:H)*Q2549</f>
        <v>0</v>
      </c>
      <c r="S2549" s="16">
        <f>SUMIF('Tool Pneumatics CH4 VOC BTEX'!B:B,A2549,'Tool Pneumatics CH4 VOC BTEX'!J:J)*Q2549</f>
        <v>0</v>
      </c>
      <c r="T2549" s="16">
        <f>SUMIF('Tool Pneumatics CH4 VOC BTEX'!B:B,A2549,'Tool Pneumatics CH4 VOC BTEX'!L:L)*Q2549</f>
        <v>0</v>
      </c>
      <c r="U2549" s="16">
        <f>SUMIF('Tool Pneumatics CH4 VOC BTEX'!B:B,A2549,'Tool Pneumatics CH4 VOC BTEX'!N:N)*Q2549</f>
        <v>0</v>
      </c>
    </row>
    <row r="2550" spans="1:21" x14ac:dyDescent="0.25">
      <c r="A2550" s="1" t="s">
        <v>5680</v>
      </c>
      <c r="B2550" s="1" t="s">
        <v>1538</v>
      </c>
      <c r="C2550" s="1" t="s">
        <v>1998</v>
      </c>
      <c r="D2550" s="3" t="s">
        <v>1015</v>
      </c>
      <c r="E2550" s="3" t="s">
        <v>23961</v>
      </c>
      <c r="F2550" s="1" t="s">
        <v>2280</v>
      </c>
      <c r="G2550" s="1">
        <v>0</v>
      </c>
      <c r="H2550" s="1" t="s">
        <v>27474</v>
      </c>
      <c r="I2550" s="1">
        <v>0</v>
      </c>
      <c r="J2550" s="1" t="s">
        <v>27474</v>
      </c>
      <c r="K2550" s="1">
        <f t="shared" si="156"/>
        <v>0</v>
      </c>
      <c r="L2550" s="2">
        <f>SUMIFS('Basin Total Well Counts'!B:B,'Basin Total Well Counts'!A:A,F2550)</f>
        <v>246</v>
      </c>
      <c r="M2550" s="4">
        <f t="shared" si="157"/>
        <v>0</v>
      </c>
      <c r="N2550" s="2">
        <f>SUMIF('Basin Emissions'!A:A,F2550,'Basin Emissions'!B:B)</f>
        <v>1726.0071354000004</v>
      </c>
      <c r="O2550" s="8">
        <f t="shared" si="158"/>
        <v>0</v>
      </c>
      <c r="P2550" s="7">
        <f>SUMIF('Tool Pneumatics CH4 VOC BTEX'!B:B,A2550,'Tool Pneumatics CH4 VOC BTEX'!F:F)</f>
        <v>3.5899999141693102</v>
      </c>
      <c r="Q2550" s="14">
        <f t="shared" si="159"/>
        <v>0</v>
      </c>
      <c r="R2550" s="16">
        <f>SUMIF('Tool Pneumatics CH4 VOC BTEX'!B:B,A2550,'Tool Pneumatics CH4 VOC BTEX'!H:H)*Q2550</f>
        <v>0</v>
      </c>
      <c r="S2550" s="16">
        <f>SUMIF('Tool Pneumatics CH4 VOC BTEX'!B:B,A2550,'Tool Pneumatics CH4 VOC BTEX'!J:J)*Q2550</f>
        <v>0</v>
      </c>
      <c r="T2550" s="16">
        <f>SUMIF('Tool Pneumatics CH4 VOC BTEX'!B:B,A2550,'Tool Pneumatics CH4 VOC BTEX'!L:L)*Q2550</f>
        <v>0</v>
      </c>
      <c r="U2550" s="16">
        <f>SUMIF('Tool Pneumatics CH4 VOC BTEX'!B:B,A2550,'Tool Pneumatics CH4 VOC BTEX'!N:N)*Q2550</f>
        <v>0</v>
      </c>
    </row>
    <row r="2551" spans="1:21" x14ac:dyDescent="0.25">
      <c r="A2551" s="1" t="s">
        <v>5681</v>
      </c>
      <c r="B2551" s="1" t="s">
        <v>1538</v>
      </c>
      <c r="C2551" s="1" t="s">
        <v>1584</v>
      </c>
      <c r="D2551" s="3" t="s">
        <v>1015</v>
      </c>
      <c r="E2551" s="3" t="s">
        <v>23961</v>
      </c>
      <c r="F2551" s="1" t="s">
        <v>2280</v>
      </c>
      <c r="G2551" s="1">
        <v>0</v>
      </c>
      <c r="H2551" s="1" t="s">
        <v>27474</v>
      </c>
      <c r="I2551" s="1">
        <v>0</v>
      </c>
      <c r="J2551" s="1" t="s">
        <v>27474</v>
      </c>
      <c r="K2551" s="1">
        <f t="shared" si="156"/>
        <v>0</v>
      </c>
      <c r="L2551" s="2">
        <f>SUMIFS('Basin Total Well Counts'!B:B,'Basin Total Well Counts'!A:A,F2551)</f>
        <v>246</v>
      </c>
      <c r="M2551" s="4">
        <f t="shared" si="157"/>
        <v>0</v>
      </c>
      <c r="N2551" s="2">
        <f>SUMIF('Basin Emissions'!A:A,F2551,'Basin Emissions'!B:B)</f>
        <v>1726.0071354000004</v>
      </c>
      <c r="O2551" s="8">
        <f t="shared" si="158"/>
        <v>0</v>
      </c>
      <c r="P2551" s="7">
        <f>SUMIF('Tool Pneumatics CH4 VOC BTEX'!B:B,A2551,'Tool Pneumatics CH4 VOC BTEX'!F:F)</f>
        <v>3.5899999141693102</v>
      </c>
      <c r="Q2551" s="14">
        <f t="shared" si="159"/>
        <v>0</v>
      </c>
      <c r="R2551" s="16">
        <f>SUMIF('Tool Pneumatics CH4 VOC BTEX'!B:B,A2551,'Tool Pneumatics CH4 VOC BTEX'!H:H)*Q2551</f>
        <v>0</v>
      </c>
      <c r="S2551" s="16">
        <f>SUMIF('Tool Pneumatics CH4 VOC BTEX'!B:B,A2551,'Tool Pneumatics CH4 VOC BTEX'!J:J)*Q2551</f>
        <v>0</v>
      </c>
      <c r="T2551" s="16">
        <f>SUMIF('Tool Pneumatics CH4 VOC BTEX'!B:B,A2551,'Tool Pneumatics CH4 VOC BTEX'!L:L)*Q2551</f>
        <v>0</v>
      </c>
      <c r="U2551" s="16">
        <f>SUMIF('Tool Pneumatics CH4 VOC BTEX'!B:B,A2551,'Tool Pneumatics CH4 VOC BTEX'!N:N)*Q2551</f>
        <v>0</v>
      </c>
    </row>
    <row r="2552" spans="1:21" x14ac:dyDescent="0.25">
      <c r="A2552" s="1" t="s">
        <v>5682</v>
      </c>
      <c r="B2552" s="1" t="s">
        <v>1538</v>
      </c>
      <c r="C2552" s="1" t="s">
        <v>1502</v>
      </c>
      <c r="D2552" s="3" t="s">
        <v>1015</v>
      </c>
      <c r="E2552" s="3" t="s">
        <v>23961</v>
      </c>
      <c r="F2552" s="1" t="s">
        <v>1015</v>
      </c>
      <c r="G2552" s="1">
        <v>0</v>
      </c>
      <c r="H2552" s="1" t="s">
        <v>27474</v>
      </c>
      <c r="I2552" s="1">
        <v>0</v>
      </c>
      <c r="J2552" s="1" t="s">
        <v>27474</v>
      </c>
      <c r="K2552" s="1">
        <f t="shared" si="156"/>
        <v>0</v>
      </c>
      <c r="L2552" s="2">
        <f>SUMIFS('Basin Total Well Counts'!B:B,'Basin Total Well Counts'!A:A,F2552)</f>
        <v>100308</v>
      </c>
      <c r="M2552" s="4">
        <f t="shared" si="157"/>
        <v>0</v>
      </c>
      <c r="N2552" s="2">
        <f>SUMIF('Basin Emissions'!A:A,F2552,'Basin Emissions'!B:B)</f>
        <v>7867.8947644</v>
      </c>
      <c r="O2552" s="8">
        <f t="shared" si="158"/>
        <v>0</v>
      </c>
      <c r="P2552" s="7">
        <f>SUMIF('Tool Pneumatics CH4 VOC BTEX'!B:B,A2552,'Tool Pneumatics CH4 VOC BTEX'!F:F)</f>
        <v>3.5899999141693102</v>
      </c>
      <c r="Q2552" s="14">
        <f t="shared" si="159"/>
        <v>0</v>
      </c>
      <c r="R2552" s="16">
        <f>SUMIF('Tool Pneumatics CH4 VOC BTEX'!B:B,A2552,'Tool Pneumatics CH4 VOC BTEX'!H:H)*Q2552</f>
        <v>0</v>
      </c>
      <c r="S2552" s="16">
        <f>SUMIF('Tool Pneumatics CH4 VOC BTEX'!B:B,A2552,'Tool Pneumatics CH4 VOC BTEX'!J:J)*Q2552</f>
        <v>0</v>
      </c>
      <c r="T2552" s="16">
        <f>SUMIF('Tool Pneumatics CH4 VOC BTEX'!B:B,A2552,'Tool Pneumatics CH4 VOC BTEX'!L:L)*Q2552</f>
        <v>0</v>
      </c>
      <c r="U2552" s="16">
        <f>SUMIF('Tool Pneumatics CH4 VOC BTEX'!B:B,A2552,'Tool Pneumatics CH4 VOC BTEX'!N:N)*Q2552</f>
        <v>0</v>
      </c>
    </row>
    <row r="2553" spans="1:21" x14ac:dyDescent="0.25">
      <c r="A2553" s="1" t="s">
        <v>5683</v>
      </c>
      <c r="B2553" s="1" t="s">
        <v>1538</v>
      </c>
      <c r="C2553" s="1" t="s">
        <v>1699</v>
      </c>
      <c r="D2553" s="3" t="s">
        <v>3659</v>
      </c>
      <c r="E2553" s="3" t="s">
        <v>23961</v>
      </c>
      <c r="F2553" s="1" t="s">
        <v>2240</v>
      </c>
      <c r="G2553" s="1">
        <v>0</v>
      </c>
      <c r="H2553" s="1" t="s">
        <v>27474</v>
      </c>
      <c r="I2553" s="1">
        <v>0</v>
      </c>
      <c r="J2553" s="1" t="s">
        <v>27474</v>
      </c>
      <c r="K2553" s="1">
        <f t="shared" si="156"/>
        <v>0</v>
      </c>
      <c r="L2553" s="2">
        <f>SUMIFS('Basin Total Well Counts'!B:B,'Basin Total Well Counts'!A:A,F2553)</f>
        <v>0</v>
      </c>
      <c r="M2553" s="4">
        <f t="shared" si="157"/>
        <v>0</v>
      </c>
      <c r="N2553" s="2">
        <f>SUMIF('Basin Emissions'!A:A,F2553,'Basin Emissions'!B:B)</f>
        <v>1897.7414753999999</v>
      </c>
      <c r="O2553" s="8">
        <f t="shared" si="158"/>
        <v>0</v>
      </c>
      <c r="P2553" s="7">
        <f>SUMIF('Tool Pneumatics CH4 VOC BTEX'!B:B,A2553,'Tool Pneumatics CH4 VOC BTEX'!F:F)</f>
        <v>3.5899999141693102</v>
      </c>
      <c r="Q2553" s="14">
        <f t="shared" si="159"/>
        <v>0</v>
      </c>
      <c r="R2553" s="16">
        <f>SUMIF('Tool Pneumatics CH4 VOC BTEX'!B:B,A2553,'Tool Pneumatics CH4 VOC BTEX'!H:H)*Q2553</f>
        <v>0</v>
      </c>
      <c r="S2553" s="16">
        <f>SUMIF('Tool Pneumatics CH4 VOC BTEX'!B:B,A2553,'Tool Pneumatics CH4 VOC BTEX'!J:J)*Q2553</f>
        <v>0</v>
      </c>
      <c r="T2553" s="16">
        <f>SUMIF('Tool Pneumatics CH4 VOC BTEX'!B:B,A2553,'Tool Pneumatics CH4 VOC BTEX'!L:L)*Q2553</f>
        <v>0</v>
      </c>
      <c r="U2553" s="16">
        <f>SUMIF('Tool Pneumatics CH4 VOC BTEX'!B:B,A2553,'Tool Pneumatics CH4 VOC BTEX'!N:N)*Q2553</f>
        <v>0</v>
      </c>
    </row>
    <row r="2554" spans="1:21" x14ac:dyDescent="0.25">
      <c r="A2554" s="1" t="s">
        <v>5684</v>
      </c>
      <c r="B2554" s="1" t="s">
        <v>1538</v>
      </c>
      <c r="C2554" s="1" t="s">
        <v>1941</v>
      </c>
      <c r="D2554" s="3" t="s">
        <v>1015</v>
      </c>
      <c r="E2554" s="3" t="s">
        <v>23961</v>
      </c>
      <c r="F2554" s="1" t="s">
        <v>1015</v>
      </c>
      <c r="G2554" s="1">
        <v>0</v>
      </c>
      <c r="H2554" s="1" t="s">
        <v>27474</v>
      </c>
      <c r="I2554" s="1">
        <v>0</v>
      </c>
      <c r="J2554" s="1" t="s">
        <v>27474</v>
      </c>
      <c r="K2554" s="1">
        <f t="shared" si="156"/>
        <v>0</v>
      </c>
      <c r="L2554" s="2">
        <f>SUMIFS('Basin Total Well Counts'!B:B,'Basin Total Well Counts'!A:A,F2554)</f>
        <v>100308</v>
      </c>
      <c r="M2554" s="4">
        <f t="shared" si="157"/>
        <v>0</v>
      </c>
      <c r="N2554" s="2">
        <f>SUMIF('Basin Emissions'!A:A,F2554,'Basin Emissions'!B:B)</f>
        <v>7867.8947644</v>
      </c>
      <c r="O2554" s="8">
        <f t="shared" si="158"/>
        <v>0</v>
      </c>
      <c r="P2554" s="7">
        <f>SUMIF('Tool Pneumatics CH4 VOC BTEX'!B:B,A2554,'Tool Pneumatics CH4 VOC BTEX'!F:F)</f>
        <v>3.5899999141693102</v>
      </c>
      <c r="Q2554" s="14">
        <f t="shared" si="159"/>
        <v>0</v>
      </c>
      <c r="R2554" s="16">
        <f>SUMIF('Tool Pneumatics CH4 VOC BTEX'!B:B,A2554,'Tool Pneumatics CH4 VOC BTEX'!H:H)*Q2554</f>
        <v>0</v>
      </c>
      <c r="S2554" s="16">
        <f>SUMIF('Tool Pneumatics CH4 VOC BTEX'!B:B,A2554,'Tool Pneumatics CH4 VOC BTEX'!J:J)*Q2554</f>
        <v>0</v>
      </c>
      <c r="T2554" s="16">
        <f>SUMIF('Tool Pneumatics CH4 VOC BTEX'!B:B,A2554,'Tool Pneumatics CH4 VOC BTEX'!L:L)*Q2554</f>
        <v>0</v>
      </c>
      <c r="U2554" s="16">
        <f>SUMIF('Tool Pneumatics CH4 VOC BTEX'!B:B,A2554,'Tool Pneumatics CH4 VOC BTEX'!N:N)*Q2554</f>
        <v>0</v>
      </c>
    </row>
    <row r="2555" spans="1:21" x14ac:dyDescent="0.25">
      <c r="A2555" s="1" t="s">
        <v>5685</v>
      </c>
      <c r="B2555" s="1" t="s">
        <v>1538</v>
      </c>
      <c r="C2555" s="1" t="s">
        <v>1498</v>
      </c>
      <c r="D2555" s="3" t="s">
        <v>1015</v>
      </c>
      <c r="E2555" s="3" t="s">
        <v>23961</v>
      </c>
      <c r="F2555" s="1" t="s">
        <v>3649</v>
      </c>
      <c r="G2555" s="1">
        <v>0</v>
      </c>
      <c r="H2555" s="1" t="s">
        <v>27474</v>
      </c>
      <c r="I2555" s="1">
        <v>0</v>
      </c>
      <c r="J2555" s="1" t="s">
        <v>27474</v>
      </c>
      <c r="K2555" s="1">
        <f t="shared" si="156"/>
        <v>0</v>
      </c>
      <c r="L2555" s="2">
        <f>SUMIFS('Basin Total Well Counts'!B:B,'Basin Total Well Counts'!A:A,F2555)</f>
        <v>20</v>
      </c>
      <c r="M2555" s="4">
        <f t="shared" si="157"/>
        <v>0</v>
      </c>
      <c r="N2555" s="2">
        <f>SUMIF('Basin Emissions'!A:A,F2555,'Basin Emissions'!B:B)</f>
        <v>253.02431440000004</v>
      </c>
      <c r="O2555" s="8">
        <f t="shared" si="158"/>
        <v>0</v>
      </c>
      <c r="P2555" s="7">
        <f>SUMIF('Tool Pneumatics CH4 VOC BTEX'!B:B,A2555,'Tool Pneumatics CH4 VOC BTEX'!F:F)</f>
        <v>25.404619216918899</v>
      </c>
      <c r="Q2555" s="14">
        <f t="shared" si="159"/>
        <v>0</v>
      </c>
      <c r="R2555" s="16">
        <f>SUMIF('Tool Pneumatics CH4 VOC BTEX'!B:B,A2555,'Tool Pneumatics CH4 VOC BTEX'!H:H)*Q2555</f>
        <v>0</v>
      </c>
      <c r="S2555" s="16">
        <f>SUMIF('Tool Pneumatics CH4 VOC BTEX'!B:B,A2555,'Tool Pneumatics CH4 VOC BTEX'!J:J)*Q2555</f>
        <v>0</v>
      </c>
      <c r="T2555" s="16">
        <f>SUMIF('Tool Pneumatics CH4 VOC BTEX'!B:B,A2555,'Tool Pneumatics CH4 VOC BTEX'!L:L)*Q2555</f>
        <v>0</v>
      </c>
      <c r="U2555" s="16">
        <f>SUMIF('Tool Pneumatics CH4 VOC BTEX'!B:B,A2555,'Tool Pneumatics CH4 VOC BTEX'!N:N)*Q2555</f>
        <v>0</v>
      </c>
    </row>
    <row r="2556" spans="1:21" x14ac:dyDescent="0.25">
      <c r="A2556" s="1" t="s">
        <v>5686</v>
      </c>
      <c r="B2556" s="1" t="s">
        <v>1538</v>
      </c>
      <c r="C2556" s="1" t="s">
        <v>1981</v>
      </c>
      <c r="D2556" s="3" t="s">
        <v>1015</v>
      </c>
      <c r="E2556" s="3" t="s">
        <v>23961</v>
      </c>
      <c r="F2556" s="1" t="s">
        <v>3649</v>
      </c>
      <c r="G2556" s="1">
        <v>0</v>
      </c>
      <c r="H2556" s="1" t="s">
        <v>27474</v>
      </c>
      <c r="I2556" s="1">
        <v>0</v>
      </c>
      <c r="J2556" s="1" t="s">
        <v>27474</v>
      </c>
      <c r="K2556" s="1">
        <f t="shared" si="156"/>
        <v>0</v>
      </c>
      <c r="L2556" s="2">
        <f>SUMIFS('Basin Total Well Counts'!B:B,'Basin Total Well Counts'!A:A,F2556)</f>
        <v>20</v>
      </c>
      <c r="M2556" s="4">
        <f t="shared" si="157"/>
        <v>0</v>
      </c>
      <c r="N2556" s="2">
        <f>SUMIF('Basin Emissions'!A:A,F2556,'Basin Emissions'!B:B)</f>
        <v>253.02431440000004</v>
      </c>
      <c r="O2556" s="8">
        <f t="shared" si="158"/>
        <v>0</v>
      </c>
      <c r="P2556" s="7">
        <f>SUMIF('Tool Pneumatics CH4 VOC BTEX'!B:B,A2556,'Tool Pneumatics CH4 VOC BTEX'!F:F)</f>
        <v>25.404619216918899</v>
      </c>
      <c r="Q2556" s="14">
        <f t="shared" si="159"/>
        <v>0</v>
      </c>
      <c r="R2556" s="16">
        <f>SUMIF('Tool Pneumatics CH4 VOC BTEX'!B:B,A2556,'Tool Pneumatics CH4 VOC BTEX'!H:H)*Q2556</f>
        <v>0</v>
      </c>
      <c r="S2556" s="16">
        <f>SUMIF('Tool Pneumatics CH4 VOC BTEX'!B:B,A2556,'Tool Pneumatics CH4 VOC BTEX'!J:J)*Q2556</f>
        <v>0</v>
      </c>
      <c r="T2556" s="16">
        <f>SUMIF('Tool Pneumatics CH4 VOC BTEX'!B:B,A2556,'Tool Pneumatics CH4 VOC BTEX'!L:L)*Q2556</f>
        <v>0</v>
      </c>
      <c r="U2556" s="16">
        <f>SUMIF('Tool Pneumatics CH4 VOC BTEX'!B:B,A2556,'Tool Pneumatics CH4 VOC BTEX'!N:N)*Q2556</f>
        <v>0</v>
      </c>
    </row>
    <row r="2557" spans="1:21" x14ac:dyDescent="0.25">
      <c r="A2557" s="1" t="s">
        <v>5687</v>
      </c>
      <c r="B2557" s="1" t="s">
        <v>1538</v>
      </c>
      <c r="C2557" s="1" t="s">
        <v>1632</v>
      </c>
      <c r="D2557" s="3" t="s">
        <v>3659</v>
      </c>
      <c r="E2557" s="3" t="s">
        <v>23961</v>
      </c>
      <c r="F2557" s="1" t="s">
        <v>2280</v>
      </c>
      <c r="G2557" s="1">
        <v>0</v>
      </c>
      <c r="H2557" s="1" t="s">
        <v>27474</v>
      </c>
      <c r="I2557" s="1">
        <v>0</v>
      </c>
      <c r="J2557" s="1" t="s">
        <v>27474</v>
      </c>
      <c r="K2557" s="1">
        <f t="shared" si="156"/>
        <v>0</v>
      </c>
      <c r="L2557" s="2">
        <f>SUMIFS('Basin Total Well Counts'!B:B,'Basin Total Well Counts'!A:A,F2557)</f>
        <v>246</v>
      </c>
      <c r="M2557" s="4">
        <f t="shared" si="157"/>
        <v>0</v>
      </c>
      <c r="N2557" s="2">
        <f>SUMIF('Basin Emissions'!A:A,F2557,'Basin Emissions'!B:B)</f>
        <v>1726.0071354000004</v>
      </c>
      <c r="O2557" s="8">
        <f t="shared" si="158"/>
        <v>0</v>
      </c>
      <c r="P2557" s="7">
        <f>SUMIF('Tool Pneumatics CH4 VOC BTEX'!B:B,A2557,'Tool Pneumatics CH4 VOC BTEX'!F:F)</f>
        <v>3.5899999141693102</v>
      </c>
      <c r="Q2557" s="14">
        <f t="shared" si="159"/>
        <v>0</v>
      </c>
      <c r="R2557" s="16">
        <f>SUMIF('Tool Pneumatics CH4 VOC BTEX'!B:B,A2557,'Tool Pneumatics CH4 VOC BTEX'!H:H)*Q2557</f>
        <v>0</v>
      </c>
      <c r="S2557" s="16">
        <f>SUMIF('Tool Pneumatics CH4 VOC BTEX'!B:B,A2557,'Tool Pneumatics CH4 VOC BTEX'!J:J)*Q2557</f>
        <v>0</v>
      </c>
      <c r="T2557" s="16">
        <f>SUMIF('Tool Pneumatics CH4 VOC BTEX'!B:B,A2557,'Tool Pneumatics CH4 VOC BTEX'!L:L)*Q2557</f>
        <v>0</v>
      </c>
      <c r="U2557" s="16">
        <f>SUMIF('Tool Pneumatics CH4 VOC BTEX'!B:B,A2557,'Tool Pneumatics CH4 VOC BTEX'!N:N)*Q2557</f>
        <v>0</v>
      </c>
    </row>
    <row r="2558" spans="1:21" x14ac:dyDescent="0.25">
      <c r="A2558" s="1" t="s">
        <v>5688</v>
      </c>
      <c r="B2558" s="1" t="s">
        <v>1538</v>
      </c>
      <c r="C2558" s="1" t="s">
        <v>1639</v>
      </c>
      <c r="D2558" s="3" t="s">
        <v>3141</v>
      </c>
      <c r="E2558" s="3" t="s">
        <v>23961</v>
      </c>
      <c r="F2558" s="1" t="s">
        <v>2280</v>
      </c>
      <c r="G2558" s="1">
        <v>0</v>
      </c>
      <c r="H2558" s="1" t="s">
        <v>27474</v>
      </c>
      <c r="I2558" s="1">
        <v>0</v>
      </c>
      <c r="J2558" s="1" t="s">
        <v>27474</v>
      </c>
      <c r="K2558" s="1">
        <f t="shared" si="156"/>
        <v>0</v>
      </c>
      <c r="L2558" s="2">
        <f>SUMIFS('Basin Total Well Counts'!B:B,'Basin Total Well Counts'!A:A,F2558)</f>
        <v>246</v>
      </c>
      <c r="M2558" s="4">
        <f t="shared" si="157"/>
        <v>0</v>
      </c>
      <c r="N2558" s="2">
        <f>SUMIF('Basin Emissions'!A:A,F2558,'Basin Emissions'!B:B)</f>
        <v>1726.0071354000004</v>
      </c>
      <c r="O2558" s="8">
        <f t="shared" si="158"/>
        <v>0</v>
      </c>
      <c r="P2558" s="7">
        <f>SUMIF('Tool Pneumatics CH4 VOC BTEX'!B:B,A2558,'Tool Pneumatics CH4 VOC BTEX'!F:F)</f>
        <v>3.5899999141693102</v>
      </c>
      <c r="Q2558" s="14">
        <f t="shared" si="159"/>
        <v>0</v>
      </c>
      <c r="R2558" s="16">
        <f>SUMIF('Tool Pneumatics CH4 VOC BTEX'!B:B,A2558,'Tool Pneumatics CH4 VOC BTEX'!H:H)*Q2558</f>
        <v>0</v>
      </c>
      <c r="S2558" s="16">
        <f>SUMIF('Tool Pneumatics CH4 VOC BTEX'!B:B,A2558,'Tool Pneumatics CH4 VOC BTEX'!J:J)*Q2558</f>
        <v>0</v>
      </c>
      <c r="T2558" s="16">
        <f>SUMIF('Tool Pneumatics CH4 VOC BTEX'!B:B,A2558,'Tool Pneumatics CH4 VOC BTEX'!L:L)*Q2558</f>
        <v>0</v>
      </c>
      <c r="U2558" s="16">
        <f>SUMIF('Tool Pneumatics CH4 VOC BTEX'!B:B,A2558,'Tool Pneumatics CH4 VOC BTEX'!N:N)*Q2558</f>
        <v>0</v>
      </c>
    </row>
    <row r="2559" spans="1:21" x14ac:dyDescent="0.25">
      <c r="A2559" s="1" t="s">
        <v>5689</v>
      </c>
      <c r="B2559" s="1" t="s">
        <v>1538</v>
      </c>
      <c r="C2559" s="1" t="s">
        <v>1788</v>
      </c>
      <c r="D2559" s="3" t="s">
        <v>3141</v>
      </c>
      <c r="E2559" s="3" t="s">
        <v>23961</v>
      </c>
      <c r="F2559" s="1" t="s">
        <v>2280</v>
      </c>
      <c r="G2559" s="1">
        <v>0</v>
      </c>
      <c r="H2559" s="1" t="s">
        <v>27474</v>
      </c>
      <c r="I2559" s="1">
        <v>0</v>
      </c>
      <c r="J2559" s="1" t="s">
        <v>27474</v>
      </c>
      <c r="K2559" s="1">
        <f t="shared" si="156"/>
        <v>0</v>
      </c>
      <c r="L2559" s="2">
        <f>SUMIFS('Basin Total Well Counts'!B:B,'Basin Total Well Counts'!A:A,F2559)</f>
        <v>246</v>
      </c>
      <c r="M2559" s="4">
        <f t="shared" si="157"/>
        <v>0</v>
      </c>
      <c r="N2559" s="2">
        <f>SUMIF('Basin Emissions'!A:A,F2559,'Basin Emissions'!B:B)</f>
        <v>1726.0071354000004</v>
      </c>
      <c r="O2559" s="8">
        <f t="shared" si="158"/>
        <v>0</v>
      </c>
      <c r="P2559" s="7">
        <f>SUMIF('Tool Pneumatics CH4 VOC BTEX'!B:B,A2559,'Tool Pneumatics CH4 VOC BTEX'!F:F)</f>
        <v>3.5899999141693102</v>
      </c>
      <c r="Q2559" s="14">
        <f t="shared" si="159"/>
        <v>0</v>
      </c>
      <c r="R2559" s="16">
        <f>SUMIF('Tool Pneumatics CH4 VOC BTEX'!B:B,A2559,'Tool Pneumatics CH4 VOC BTEX'!H:H)*Q2559</f>
        <v>0</v>
      </c>
      <c r="S2559" s="16">
        <f>SUMIF('Tool Pneumatics CH4 VOC BTEX'!B:B,A2559,'Tool Pneumatics CH4 VOC BTEX'!J:J)*Q2559</f>
        <v>0</v>
      </c>
      <c r="T2559" s="16">
        <f>SUMIF('Tool Pneumatics CH4 VOC BTEX'!B:B,A2559,'Tool Pneumatics CH4 VOC BTEX'!L:L)*Q2559</f>
        <v>0</v>
      </c>
      <c r="U2559" s="16">
        <f>SUMIF('Tool Pneumatics CH4 VOC BTEX'!B:B,A2559,'Tool Pneumatics CH4 VOC BTEX'!N:N)*Q2559</f>
        <v>0</v>
      </c>
    </row>
    <row r="2560" spans="1:21" x14ac:dyDescent="0.25">
      <c r="A2560" s="1" t="s">
        <v>5690</v>
      </c>
      <c r="B2560" s="1" t="s">
        <v>1538</v>
      </c>
      <c r="C2560" s="1" t="s">
        <v>1554</v>
      </c>
      <c r="D2560" s="3" t="s">
        <v>3141</v>
      </c>
      <c r="E2560" s="3" t="s">
        <v>23961</v>
      </c>
      <c r="F2560" s="1" t="s">
        <v>1015</v>
      </c>
      <c r="G2560" s="1">
        <v>0</v>
      </c>
      <c r="H2560" s="1" t="s">
        <v>27474</v>
      </c>
      <c r="I2560" s="1">
        <v>0</v>
      </c>
      <c r="J2560" s="1" t="s">
        <v>27474</v>
      </c>
      <c r="K2560" s="1">
        <f t="shared" si="156"/>
        <v>0</v>
      </c>
      <c r="L2560" s="2">
        <f>SUMIFS('Basin Total Well Counts'!B:B,'Basin Total Well Counts'!A:A,F2560)</f>
        <v>100308</v>
      </c>
      <c r="M2560" s="4">
        <f t="shared" si="157"/>
        <v>0</v>
      </c>
      <c r="N2560" s="2">
        <f>SUMIF('Basin Emissions'!A:A,F2560,'Basin Emissions'!B:B)</f>
        <v>7867.8947644</v>
      </c>
      <c r="O2560" s="8">
        <f t="shared" si="158"/>
        <v>0</v>
      </c>
      <c r="P2560" s="7">
        <f>SUMIF('Tool Pneumatics CH4 VOC BTEX'!B:B,A2560,'Tool Pneumatics CH4 VOC BTEX'!F:F)</f>
        <v>3.5899999141693102</v>
      </c>
      <c r="Q2560" s="14">
        <f t="shared" si="159"/>
        <v>0</v>
      </c>
      <c r="R2560" s="16">
        <f>SUMIF('Tool Pneumatics CH4 VOC BTEX'!B:B,A2560,'Tool Pneumatics CH4 VOC BTEX'!H:H)*Q2560</f>
        <v>0</v>
      </c>
      <c r="S2560" s="16">
        <f>SUMIF('Tool Pneumatics CH4 VOC BTEX'!B:B,A2560,'Tool Pneumatics CH4 VOC BTEX'!J:J)*Q2560</f>
        <v>0</v>
      </c>
      <c r="T2560" s="16">
        <f>SUMIF('Tool Pneumatics CH4 VOC BTEX'!B:B,A2560,'Tool Pneumatics CH4 VOC BTEX'!L:L)*Q2560</f>
        <v>0</v>
      </c>
      <c r="U2560" s="16">
        <f>SUMIF('Tool Pneumatics CH4 VOC BTEX'!B:B,A2560,'Tool Pneumatics CH4 VOC BTEX'!N:N)*Q2560</f>
        <v>0</v>
      </c>
    </row>
    <row r="2561" spans="1:21" x14ac:dyDescent="0.25">
      <c r="A2561" s="1" t="s">
        <v>5691</v>
      </c>
      <c r="B2561" s="1" t="s">
        <v>1538</v>
      </c>
      <c r="C2561" s="1" t="s">
        <v>5692</v>
      </c>
      <c r="D2561" s="3" t="s">
        <v>3141</v>
      </c>
      <c r="E2561" s="3" t="s">
        <v>23961</v>
      </c>
      <c r="F2561" s="1" t="s">
        <v>1015</v>
      </c>
      <c r="G2561" s="1">
        <v>0</v>
      </c>
      <c r="H2561" s="1" t="s">
        <v>27474</v>
      </c>
      <c r="I2561" s="1">
        <v>0</v>
      </c>
      <c r="J2561" s="1" t="s">
        <v>27474</v>
      </c>
      <c r="K2561" s="1">
        <f t="shared" si="156"/>
        <v>0</v>
      </c>
      <c r="L2561" s="2">
        <f>SUMIFS('Basin Total Well Counts'!B:B,'Basin Total Well Counts'!A:A,F2561)</f>
        <v>100308</v>
      </c>
      <c r="M2561" s="4">
        <f t="shared" si="157"/>
        <v>0</v>
      </c>
      <c r="N2561" s="2">
        <f>SUMIF('Basin Emissions'!A:A,F2561,'Basin Emissions'!B:B)</f>
        <v>7867.8947644</v>
      </c>
      <c r="O2561" s="8">
        <f t="shared" si="158"/>
        <v>0</v>
      </c>
      <c r="P2561" s="7">
        <f>SUMIF('Tool Pneumatics CH4 VOC BTEX'!B:B,A2561,'Tool Pneumatics CH4 VOC BTEX'!F:F)</f>
        <v>3.5899999141693102</v>
      </c>
      <c r="Q2561" s="14">
        <f t="shared" si="159"/>
        <v>0</v>
      </c>
      <c r="R2561" s="16">
        <f>SUMIF('Tool Pneumatics CH4 VOC BTEX'!B:B,A2561,'Tool Pneumatics CH4 VOC BTEX'!H:H)*Q2561</f>
        <v>0</v>
      </c>
      <c r="S2561" s="16">
        <f>SUMIF('Tool Pneumatics CH4 VOC BTEX'!B:B,A2561,'Tool Pneumatics CH4 VOC BTEX'!J:J)*Q2561</f>
        <v>0</v>
      </c>
      <c r="T2561" s="16">
        <f>SUMIF('Tool Pneumatics CH4 VOC BTEX'!B:B,A2561,'Tool Pneumatics CH4 VOC BTEX'!L:L)*Q2561</f>
        <v>0</v>
      </c>
      <c r="U2561" s="16">
        <f>SUMIF('Tool Pneumatics CH4 VOC BTEX'!B:B,A2561,'Tool Pneumatics CH4 VOC BTEX'!N:N)*Q2561</f>
        <v>0</v>
      </c>
    </row>
    <row r="2562" spans="1:21" x14ac:dyDescent="0.25">
      <c r="A2562" s="1" t="s">
        <v>5693</v>
      </c>
      <c r="B2562" s="1" t="s">
        <v>1538</v>
      </c>
      <c r="C2562" s="1" t="s">
        <v>5694</v>
      </c>
      <c r="D2562" s="3" t="s">
        <v>3141</v>
      </c>
      <c r="E2562" s="3" t="s">
        <v>23961</v>
      </c>
      <c r="F2562" s="1" t="s">
        <v>3649</v>
      </c>
      <c r="G2562" s="1">
        <v>0</v>
      </c>
      <c r="H2562" s="1" t="s">
        <v>27474</v>
      </c>
      <c r="I2562" s="1">
        <v>0</v>
      </c>
      <c r="J2562" s="1" t="s">
        <v>27474</v>
      </c>
      <c r="K2562" s="1">
        <f t="shared" ref="K2562:K2625" si="160">+I2562+G2562</f>
        <v>0</v>
      </c>
      <c r="L2562" s="2">
        <f>SUMIFS('Basin Total Well Counts'!B:B,'Basin Total Well Counts'!A:A,F2562)</f>
        <v>20</v>
      </c>
      <c r="M2562" s="4">
        <f t="shared" ref="M2562:M2625" si="161">IFERROR(+K2562/L2562,0)</f>
        <v>0</v>
      </c>
      <c r="N2562" s="2">
        <f>SUMIF('Basin Emissions'!A:A,F2562,'Basin Emissions'!B:B)</f>
        <v>253.02431440000004</v>
      </c>
      <c r="O2562" s="8">
        <f t="shared" ref="O2562:O2625" si="162">+N2562*M2562</f>
        <v>0</v>
      </c>
      <c r="P2562" s="7">
        <f>SUMIF('Tool Pneumatics CH4 VOC BTEX'!B:B,A2562,'Tool Pneumatics CH4 VOC BTEX'!F:F)</f>
        <v>25.404619216918899</v>
      </c>
      <c r="Q2562" s="14">
        <f t="shared" ref="Q2562:Q2625" si="163">IFERROR(O2562/P2562,0)*(2204.6/2000)</f>
        <v>0</v>
      </c>
      <c r="R2562" s="16">
        <f>SUMIF('Tool Pneumatics CH4 VOC BTEX'!B:B,A2562,'Tool Pneumatics CH4 VOC BTEX'!H:H)*Q2562</f>
        <v>0</v>
      </c>
      <c r="S2562" s="16">
        <f>SUMIF('Tool Pneumatics CH4 VOC BTEX'!B:B,A2562,'Tool Pneumatics CH4 VOC BTEX'!J:J)*Q2562</f>
        <v>0</v>
      </c>
      <c r="T2562" s="16">
        <f>SUMIF('Tool Pneumatics CH4 VOC BTEX'!B:B,A2562,'Tool Pneumatics CH4 VOC BTEX'!L:L)*Q2562</f>
        <v>0</v>
      </c>
      <c r="U2562" s="16">
        <f>SUMIF('Tool Pneumatics CH4 VOC BTEX'!B:B,A2562,'Tool Pneumatics CH4 VOC BTEX'!N:N)*Q2562</f>
        <v>0</v>
      </c>
    </row>
    <row r="2563" spans="1:21" x14ac:dyDescent="0.25">
      <c r="A2563" s="1" t="s">
        <v>5695</v>
      </c>
      <c r="B2563" s="1" t="s">
        <v>1538</v>
      </c>
      <c r="C2563" s="1" t="s">
        <v>1566</v>
      </c>
      <c r="D2563" s="3" t="s">
        <v>3141</v>
      </c>
      <c r="E2563" s="3" t="s">
        <v>23961</v>
      </c>
      <c r="F2563" s="1" t="s">
        <v>2280</v>
      </c>
      <c r="G2563" s="1">
        <v>0</v>
      </c>
      <c r="H2563" s="1" t="s">
        <v>27474</v>
      </c>
      <c r="I2563" s="1">
        <v>0</v>
      </c>
      <c r="J2563" s="1" t="s">
        <v>27474</v>
      </c>
      <c r="K2563" s="1">
        <f t="shared" si="160"/>
        <v>0</v>
      </c>
      <c r="L2563" s="2">
        <f>SUMIFS('Basin Total Well Counts'!B:B,'Basin Total Well Counts'!A:A,F2563)</f>
        <v>246</v>
      </c>
      <c r="M2563" s="4">
        <f t="shared" si="161"/>
        <v>0</v>
      </c>
      <c r="N2563" s="2">
        <f>SUMIF('Basin Emissions'!A:A,F2563,'Basin Emissions'!B:B)</f>
        <v>1726.0071354000004</v>
      </c>
      <c r="O2563" s="8">
        <f t="shared" si="162"/>
        <v>0</v>
      </c>
      <c r="P2563" s="7">
        <f>SUMIF('Tool Pneumatics CH4 VOC BTEX'!B:B,A2563,'Tool Pneumatics CH4 VOC BTEX'!F:F)</f>
        <v>3.5899999141693102</v>
      </c>
      <c r="Q2563" s="14">
        <f t="shared" si="163"/>
        <v>0</v>
      </c>
      <c r="R2563" s="16">
        <f>SUMIF('Tool Pneumatics CH4 VOC BTEX'!B:B,A2563,'Tool Pneumatics CH4 VOC BTEX'!H:H)*Q2563</f>
        <v>0</v>
      </c>
      <c r="S2563" s="16">
        <f>SUMIF('Tool Pneumatics CH4 VOC BTEX'!B:B,A2563,'Tool Pneumatics CH4 VOC BTEX'!J:J)*Q2563</f>
        <v>0</v>
      </c>
      <c r="T2563" s="16">
        <f>SUMIF('Tool Pneumatics CH4 VOC BTEX'!B:B,A2563,'Tool Pneumatics CH4 VOC BTEX'!L:L)*Q2563</f>
        <v>0</v>
      </c>
      <c r="U2563" s="16">
        <f>SUMIF('Tool Pneumatics CH4 VOC BTEX'!B:B,A2563,'Tool Pneumatics CH4 VOC BTEX'!N:N)*Q2563</f>
        <v>0</v>
      </c>
    </row>
    <row r="2564" spans="1:21" x14ac:dyDescent="0.25">
      <c r="A2564" s="1" t="s">
        <v>5696</v>
      </c>
      <c r="B2564" s="1" t="s">
        <v>1538</v>
      </c>
      <c r="C2564" s="1" t="s">
        <v>2004</v>
      </c>
      <c r="D2564" s="3" t="s">
        <v>3141</v>
      </c>
      <c r="E2564" s="3" t="s">
        <v>23961</v>
      </c>
      <c r="F2564" s="1" t="s">
        <v>3649</v>
      </c>
      <c r="G2564" s="1">
        <v>0</v>
      </c>
      <c r="H2564" s="1" t="s">
        <v>27474</v>
      </c>
      <c r="I2564" s="1">
        <v>0</v>
      </c>
      <c r="J2564" s="1" t="s">
        <v>27474</v>
      </c>
      <c r="K2564" s="1">
        <f t="shared" si="160"/>
        <v>0</v>
      </c>
      <c r="L2564" s="2">
        <f>SUMIFS('Basin Total Well Counts'!B:B,'Basin Total Well Counts'!A:A,F2564)</f>
        <v>20</v>
      </c>
      <c r="M2564" s="4">
        <f t="shared" si="161"/>
        <v>0</v>
      </c>
      <c r="N2564" s="2">
        <f>SUMIF('Basin Emissions'!A:A,F2564,'Basin Emissions'!B:B)</f>
        <v>253.02431440000004</v>
      </c>
      <c r="O2564" s="8">
        <f t="shared" si="162"/>
        <v>0</v>
      </c>
      <c r="P2564" s="7">
        <f>SUMIF('Tool Pneumatics CH4 VOC BTEX'!B:B,A2564,'Tool Pneumatics CH4 VOC BTEX'!F:F)</f>
        <v>25.404619216918899</v>
      </c>
      <c r="Q2564" s="14">
        <f t="shared" si="163"/>
        <v>0</v>
      </c>
      <c r="R2564" s="16">
        <f>SUMIF('Tool Pneumatics CH4 VOC BTEX'!B:B,A2564,'Tool Pneumatics CH4 VOC BTEX'!H:H)*Q2564</f>
        <v>0</v>
      </c>
      <c r="S2564" s="16">
        <f>SUMIF('Tool Pneumatics CH4 VOC BTEX'!B:B,A2564,'Tool Pneumatics CH4 VOC BTEX'!J:J)*Q2564</f>
        <v>0</v>
      </c>
      <c r="T2564" s="16">
        <f>SUMIF('Tool Pneumatics CH4 VOC BTEX'!B:B,A2564,'Tool Pneumatics CH4 VOC BTEX'!L:L)*Q2564</f>
        <v>0</v>
      </c>
      <c r="U2564" s="16">
        <f>SUMIF('Tool Pneumatics CH4 VOC BTEX'!B:B,A2564,'Tool Pneumatics CH4 VOC BTEX'!N:N)*Q2564</f>
        <v>0</v>
      </c>
    </row>
    <row r="2565" spans="1:21" x14ac:dyDescent="0.25">
      <c r="A2565" s="1" t="s">
        <v>5697</v>
      </c>
      <c r="B2565" s="1" t="s">
        <v>1538</v>
      </c>
      <c r="C2565" s="1" t="s">
        <v>1599</v>
      </c>
      <c r="D2565" s="3" t="s">
        <v>3141</v>
      </c>
      <c r="E2565" s="3" t="s">
        <v>23961</v>
      </c>
      <c r="F2565" s="1" t="s">
        <v>3659</v>
      </c>
      <c r="G2565" s="1">
        <v>0</v>
      </c>
      <c r="H2565" s="1" t="s">
        <v>27474</v>
      </c>
      <c r="I2565" s="1">
        <v>0</v>
      </c>
      <c r="J2565" s="1" t="s">
        <v>27474</v>
      </c>
      <c r="K2565" s="1">
        <f t="shared" si="160"/>
        <v>0</v>
      </c>
      <c r="L2565" s="2">
        <f>SUMIFS('Basin Total Well Counts'!B:B,'Basin Total Well Counts'!A:A,F2565)</f>
        <v>49164</v>
      </c>
      <c r="M2565" s="4">
        <f t="shared" si="161"/>
        <v>0</v>
      </c>
      <c r="N2565" s="2">
        <f>SUMIF('Basin Emissions'!A:A,F2565,'Basin Emissions'!B:B)</f>
        <v>2442.1369048000001</v>
      </c>
      <c r="O2565" s="8">
        <f t="shared" si="162"/>
        <v>0</v>
      </c>
      <c r="P2565" s="7">
        <f>SUMIF('Tool Pneumatics CH4 VOC BTEX'!B:B,A2565,'Tool Pneumatics CH4 VOC BTEX'!F:F)</f>
        <v>3.5899999141693102</v>
      </c>
      <c r="Q2565" s="14">
        <f t="shared" si="163"/>
        <v>0</v>
      </c>
      <c r="R2565" s="16">
        <f>SUMIF('Tool Pneumatics CH4 VOC BTEX'!B:B,A2565,'Tool Pneumatics CH4 VOC BTEX'!H:H)*Q2565</f>
        <v>0</v>
      </c>
      <c r="S2565" s="16">
        <f>SUMIF('Tool Pneumatics CH4 VOC BTEX'!B:B,A2565,'Tool Pneumatics CH4 VOC BTEX'!J:J)*Q2565</f>
        <v>0</v>
      </c>
      <c r="T2565" s="16">
        <f>SUMIF('Tool Pneumatics CH4 VOC BTEX'!B:B,A2565,'Tool Pneumatics CH4 VOC BTEX'!L:L)*Q2565</f>
        <v>0</v>
      </c>
      <c r="U2565" s="16">
        <f>SUMIF('Tool Pneumatics CH4 VOC BTEX'!B:B,A2565,'Tool Pneumatics CH4 VOC BTEX'!N:N)*Q2565</f>
        <v>0</v>
      </c>
    </row>
    <row r="2566" spans="1:21" x14ac:dyDescent="0.25">
      <c r="A2566" s="1" t="s">
        <v>5698</v>
      </c>
      <c r="B2566" s="1" t="s">
        <v>1538</v>
      </c>
      <c r="C2566" s="1" t="s">
        <v>1723</v>
      </c>
      <c r="D2566" s="3" t="s">
        <v>3141</v>
      </c>
      <c r="E2566" s="3" t="s">
        <v>23961</v>
      </c>
      <c r="F2566" s="1" t="s">
        <v>2280</v>
      </c>
      <c r="G2566" s="1">
        <v>0</v>
      </c>
      <c r="H2566" s="1" t="s">
        <v>27474</v>
      </c>
      <c r="I2566" s="1">
        <v>0</v>
      </c>
      <c r="J2566" s="1" t="s">
        <v>27474</v>
      </c>
      <c r="K2566" s="1">
        <f t="shared" si="160"/>
        <v>0</v>
      </c>
      <c r="L2566" s="2">
        <f>SUMIFS('Basin Total Well Counts'!B:B,'Basin Total Well Counts'!A:A,F2566)</f>
        <v>246</v>
      </c>
      <c r="M2566" s="4">
        <f t="shared" si="161"/>
        <v>0</v>
      </c>
      <c r="N2566" s="2">
        <f>SUMIF('Basin Emissions'!A:A,F2566,'Basin Emissions'!B:B)</f>
        <v>1726.0071354000004</v>
      </c>
      <c r="O2566" s="8">
        <f t="shared" si="162"/>
        <v>0</v>
      </c>
      <c r="P2566" s="7">
        <f>SUMIF('Tool Pneumatics CH4 VOC BTEX'!B:B,A2566,'Tool Pneumatics CH4 VOC BTEX'!F:F)</f>
        <v>3.5899999141693102</v>
      </c>
      <c r="Q2566" s="14">
        <f t="shared" si="163"/>
        <v>0</v>
      </c>
      <c r="R2566" s="16">
        <f>SUMIF('Tool Pneumatics CH4 VOC BTEX'!B:B,A2566,'Tool Pneumatics CH4 VOC BTEX'!H:H)*Q2566</f>
        <v>0</v>
      </c>
      <c r="S2566" s="16">
        <f>SUMIF('Tool Pneumatics CH4 VOC BTEX'!B:B,A2566,'Tool Pneumatics CH4 VOC BTEX'!J:J)*Q2566</f>
        <v>0</v>
      </c>
      <c r="T2566" s="16">
        <f>SUMIF('Tool Pneumatics CH4 VOC BTEX'!B:B,A2566,'Tool Pneumatics CH4 VOC BTEX'!L:L)*Q2566</f>
        <v>0</v>
      </c>
      <c r="U2566" s="16">
        <f>SUMIF('Tool Pneumatics CH4 VOC BTEX'!B:B,A2566,'Tool Pneumatics CH4 VOC BTEX'!N:N)*Q2566</f>
        <v>0</v>
      </c>
    </row>
    <row r="2567" spans="1:21" x14ac:dyDescent="0.25">
      <c r="A2567" s="1" t="s">
        <v>5699</v>
      </c>
      <c r="B2567" s="1" t="s">
        <v>1538</v>
      </c>
      <c r="C2567" s="1" t="s">
        <v>5700</v>
      </c>
      <c r="D2567" s="3" t="s">
        <v>3141</v>
      </c>
      <c r="E2567" s="3" t="s">
        <v>23961</v>
      </c>
      <c r="F2567" s="1" t="s">
        <v>2280</v>
      </c>
      <c r="G2567" s="1">
        <v>0</v>
      </c>
      <c r="H2567" s="1" t="s">
        <v>27474</v>
      </c>
      <c r="I2567" s="1">
        <v>0</v>
      </c>
      <c r="J2567" s="1" t="s">
        <v>27474</v>
      </c>
      <c r="K2567" s="1">
        <f t="shared" si="160"/>
        <v>0</v>
      </c>
      <c r="L2567" s="2">
        <f>SUMIFS('Basin Total Well Counts'!B:B,'Basin Total Well Counts'!A:A,F2567)</f>
        <v>246</v>
      </c>
      <c r="M2567" s="4">
        <f t="shared" si="161"/>
        <v>0</v>
      </c>
      <c r="N2567" s="2">
        <f>SUMIF('Basin Emissions'!A:A,F2567,'Basin Emissions'!B:B)</f>
        <v>1726.0071354000004</v>
      </c>
      <c r="O2567" s="8">
        <f t="shared" si="162"/>
        <v>0</v>
      </c>
      <c r="P2567" s="7">
        <f>SUMIF('Tool Pneumatics CH4 VOC BTEX'!B:B,A2567,'Tool Pneumatics CH4 VOC BTEX'!F:F)</f>
        <v>3.5899999141693102</v>
      </c>
      <c r="Q2567" s="14">
        <f t="shared" si="163"/>
        <v>0</v>
      </c>
      <c r="R2567" s="16">
        <f>SUMIF('Tool Pneumatics CH4 VOC BTEX'!B:B,A2567,'Tool Pneumatics CH4 VOC BTEX'!H:H)*Q2567</f>
        <v>0</v>
      </c>
      <c r="S2567" s="16">
        <f>SUMIF('Tool Pneumatics CH4 VOC BTEX'!B:B,A2567,'Tool Pneumatics CH4 VOC BTEX'!J:J)*Q2567</f>
        <v>0</v>
      </c>
      <c r="T2567" s="16">
        <f>SUMIF('Tool Pneumatics CH4 VOC BTEX'!B:B,A2567,'Tool Pneumatics CH4 VOC BTEX'!L:L)*Q2567</f>
        <v>0</v>
      </c>
      <c r="U2567" s="16">
        <f>SUMIF('Tool Pneumatics CH4 VOC BTEX'!B:B,A2567,'Tool Pneumatics CH4 VOC BTEX'!N:N)*Q2567</f>
        <v>0</v>
      </c>
    </row>
    <row r="2568" spans="1:21" x14ac:dyDescent="0.25">
      <c r="A2568" s="1" t="s">
        <v>5701</v>
      </c>
      <c r="B2568" s="1" t="s">
        <v>1538</v>
      </c>
      <c r="C2568" s="1" t="s">
        <v>5187</v>
      </c>
      <c r="D2568" s="3" t="s">
        <v>3141</v>
      </c>
      <c r="E2568" s="3" t="s">
        <v>23961</v>
      </c>
      <c r="F2568" s="1" t="s">
        <v>1015</v>
      </c>
      <c r="G2568" s="1">
        <v>0</v>
      </c>
      <c r="H2568" s="1" t="s">
        <v>27474</v>
      </c>
      <c r="I2568" s="1">
        <v>0</v>
      </c>
      <c r="J2568" s="1" t="s">
        <v>27474</v>
      </c>
      <c r="K2568" s="1">
        <f t="shared" si="160"/>
        <v>0</v>
      </c>
      <c r="L2568" s="2">
        <f>SUMIFS('Basin Total Well Counts'!B:B,'Basin Total Well Counts'!A:A,F2568)</f>
        <v>100308</v>
      </c>
      <c r="M2568" s="4">
        <f t="shared" si="161"/>
        <v>0</v>
      </c>
      <c r="N2568" s="2">
        <f>SUMIF('Basin Emissions'!A:A,F2568,'Basin Emissions'!B:B)</f>
        <v>7867.8947644</v>
      </c>
      <c r="O2568" s="8">
        <f t="shared" si="162"/>
        <v>0</v>
      </c>
      <c r="P2568" s="7">
        <f>SUMIF('Tool Pneumatics CH4 VOC BTEX'!B:B,A2568,'Tool Pneumatics CH4 VOC BTEX'!F:F)</f>
        <v>3.5899999141693102</v>
      </c>
      <c r="Q2568" s="14">
        <f t="shared" si="163"/>
        <v>0</v>
      </c>
      <c r="R2568" s="16">
        <f>SUMIF('Tool Pneumatics CH4 VOC BTEX'!B:B,A2568,'Tool Pneumatics CH4 VOC BTEX'!H:H)*Q2568</f>
        <v>0</v>
      </c>
      <c r="S2568" s="16">
        <f>SUMIF('Tool Pneumatics CH4 VOC BTEX'!B:B,A2568,'Tool Pneumatics CH4 VOC BTEX'!J:J)*Q2568</f>
        <v>0</v>
      </c>
      <c r="T2568" s="16">
        <f>SUMIF('Tool Pneumatics CH4 VOC BTEX'!B:B,A2568,'Tool Pneumatics CH4 VOC BTEX'!L:L)*Q2568</f>
        <v>0</v>
      </c>
      <c r="U2568" s="16">
        <f>SUMIF('Tool Pneumatics CH4 VOC BTEX'!B:B,A2568,'Tool Pneumatics CH4 VOC BTEX'!N:N)*Q2568</f>
        <v>0</v>
      </c>
    </row>
    <row r="2569" spans="1:21" x14ac:dyDescent="0.25">
      <c r="A2569" s="1" t="s">
        <v>5702</v>
      </c>
      <c r="B2569" s="1" t="s">
        <v>1538</v>
      </c>
      <c r="C2569" s="1" t="s">
        <v>1544</v>
      </c>
      <c r="D2569" s="3" t="s">
        <v>3141</v>
      </c>
      <c r="E2569" s="3" t="s">
        <v>23961</v>
      </c>
      <c r="F2569" s="1" t="s">
        <v>1015</v>
      </c>
      <c r="G2569" s="1">
        <v>0</v>
      </c>
      <c r="H2569" s="1" t="s">
        <v>27474</v>
      </c>
      <c r="I2569" s="1">
        <v>0</v>
      </c>
      <c r="J2569" s="1" t="s">
        <v>27474</v>
      </c>
      <c r="K2569" s="1">
        <f t="shared" si="160"/>
        <v>0</v>
      </c>
      <c r="L2569" s="2">
        <f>SUMIFS('Basin Total Well Counts'!B:B,'Basin Total Well Counts'!A:A,F2569)</f>
        <v>100308</v>
      </c>
      <c r="M2569" s="4">
        <f t="shared" si="161"/>
        <v>0</v>
      </c>
      <c r="N2569" s="2">
        <f>SUMIF('Basin Emissions'!A:A,F2569,'Basin Emissions'!B:B)</f>
        <v>7867.8947644</v>
      </c>
      <c r="O2569" s="8">
        <f t="shared" si="162"/>
        <v>0</v>
      </c>
      <c r="P2569" s="7">
        <f>SUMIF('Tool Pneumatics CH4 VOC BTEX'!B:B,A2569,'Tool Pneumatics CH4 VOC BTEX'!F:F)</f>
        <v>3.5899999141693102</v>
      </c>
      <c r="Q2569" s="14">
        <f t="shared" si="163"/>
        <v>0</v>
      </c>
      <c r="R2569" s="16">
        <f>SUMIF('Tool Pneumatics CH4 VOC BTEX'!B:B,A2569,'Tool Pneumatics CH4 VOC BTEX'!H:H)*Q2569</f>
        <v>0</v>
      </c>
      <c r="S2569" s="16">
        <f>SUMIF('Tool Pneumatics CH4 VOC BTEX'!B:B,A2569,'Tool Pneumatics CH4 VOC BTEX'!J:J)*Q2569</f>
        <v>0</v>
      </c>
      <c r="T2569" s="16">
        <f>SUMIF('Tool Pneumatics CH4 VOC BTEX'!B:B,A2569,'Tool Pneumatics CH4 VOC BTEX'!L:L)*Q2569</f>
        <v>0</v>
      </c>
      <c r="U2569" s="16">
        <f>SUMIF('Tool Pneumatics CH4 VOC BTEX'!B:B,A2569,'Tool Pneumatics CH4 VOC BTEX'!N:N)*Q2569</f>
        <v>0</v>
      </c>
    </row>
    <row r="2570" spans="1:21" x14ac:dyDescent="0.25">
      <c r="A2570" s="1" t="s">
        <v>5703</v>
      </c>
      <c r="B2570" s="1" t="s">
        <v>1538</v>
      </c>
      <c r="C2570" s="1" t="s">
        <v>1626</v>
      </c>
      <c r="D2570" s="3" t="s">
        <v>3141</v>
      </c>
      <c r="E2570" s="3" t="s">
        <v>23961</v>
      </c>
      <c r="F2570" s="1" t="s">
        <v>2280</v>
      </c>
      <c r="G2570" s="1">
        <v>0</v>
      </c>
      <c r="H2570" s="1" t="s">
        <v>27474</v>
      </c>
      <c r="I2570" s="1">
        <v>0</v>
      </c>
      <c r="J2570" s="1" t="s">
        <v>27474</v>
      </c>
      <c r="K2570" s="1">
        <f t="shared" si="160"/>
        <v>0</v>
      </c>
      <c r="L2570" s="2">
        <f>SUMIFS('Basin Total Well Counts'!B:B,'Basin Total Well Counts'!A:A,F2570)</f>
        <v>246</v>
      </c>
      <c r="M2570" s="4">
        <f t="shared" si="161"/>
        <v>0</v>
      </c>
      <c r="N2570" s="2">
        <f>SUMIF('Basin Emissions'!A:A,F2570,'Basin Emissions'!B:B)</f>
        <v>1726.0071354000004</v>
      </c>
      <c r="O2570" s="8">
        <f t="shared" si="162"/>
        <v>0</v>
      </c>
      <c r="P2570" s="7">
        <f>SUMIF('Tool Pneumatics CH4 VOC BTEX'!B:B,A2570,'Tool Pneumatics CH4 VOC BTEX'!F:F)</f>
        <v>3.5899999141693102</v>
      </c>
      <c r="Q2570" s="14">
        <f t="shared" si="163"/>
        <v>0</v>
      </c>
      <c r="R2570" s="16">
        <f>SUMIF('Tool Pneumatics CH4 VOC BTEX'!B:B,A2570,'Tool Pneumatics CH4 VOC BTEX'!H:H)*Q2570</f>
        <v>0</v>
      </c>
      <c r="S2570" s="16">
        <f>SUMIF('Tool Pneumatics CH4 VOC BTEX'!B:B,A2570,'Tool Pneumatics CH4 VOC BTEX'!J:J)*Q2570</f>
        <v>0</v>
      </c>
      <c r="T2570" s="16">
        <f>SUMIF('Tool Pneumatics CH4 VOC BTEX'!B:B,A2570,'Tool Pneumatics CH4 VOC BTEX'!L:L)*Q2570</f>
        <v>0</v>
      </c>
      <c r="U2570" s="16">
        <f>SUMIF('Tool Pneumatics CH4 VOC BTEX'!B:B,A2570,'Tool Pneumatics CH4 VOC BTEX'!N:N)*Q2570</f>
        <v>0</v>
      </c>
    </row>
    <row r="2571" spans="1:21" x14ac:dyDescent="0.25">
      <c r="A2571" s="1" t="s">
        <v>5704</v>
      </c>
      <c r="B2571" s="1" t="s">
        <v>1538</v>
      </c>
      <c r="C2571" s="1" t="s">
        <v>4989</v>
      </c>
      <c r="D2571" s="3" t="s">
        <v>3141</v>
      </c>
      <c r="E2571" s="3" t="s">
        <v>23961</v>
      </c>
      <c r="F2571" s="1" t="s">
        <v>2280</v>
      </c>
      <c r="G2571" s="1">
        <v>0</v>
      </c>
      <c r="H2571" s="1" t="s">
        <v>27474</v>
      </c>
      <c r="I2571" s="1">
        <v>0</v>
      </c>
      <c r="J2571" s="1" t="s">
        <v>27474</v>
      </c>
      <c r="K2571" s="1">
        <f t="shared" si="160"/>
        <v>0</v>
      </c>
      <c r="L2571" s="2">
        <f>SUMIFS('Basin Total Well Counts'!B:B,'Basin Total Well Counts'!A:A,F2571)</f>
        <v>246</v>
      </c>
      <c r="M2571" s="4">
        <f t="shared" si="161"/>
        <v>0</v>
      </c>
      <c r="N2571" s="2">
        <f>SUMIF('Basin Emissions'!A:A,F2571,'Basin Emissions'!B:B)</f>
        <v>1726.0071354000004</v>
      </c>
      <c r="O2571" s="8">
        <f t="shared" si="162"/>
        <v>0</v>
      </c>
      <c r="P2571" s="7">
        <f>SUMIF('Tool Pneumatics CH4 VOC BTEX'!B:B,A2571,'Tool Pneumatics CH4 VOC BTEX'!F:F)</f>
        <v>3.5899999141693102</v>
      </c>
      <c r="Q2571" s="14">
        <f t="shared" si="163"/>
        <v>0</v>
      </c>
      <c r="R2571" s="16">
        <f>SUMIF('Tool Pneumatics CH4 VOC BTEX'!B:B,A2571,'Tool Pneumatics CH4 VOC BTEX'!H:H)*Q2571</f>
        <v>0</v>
      </c>
      <c r="S2571" s="16">
        <f>SUMIF('Tool Pneumatics CH4 VOC BTEX'!B:B,A2571,'Tool Pneumatics CH4 VOC BTEX'!J:J)*Q2571</f>
        <v>0</v>
      </c>
      <c r="T2571" s="16">
        <f>SUMIF('Tool Pneumatics CH4 VOC BTEX'!B:B,A2571,'Tool Pneumatics CH4 VOC BTEX'!L:L)*Q2571</f>
        <v>0</v>
      </c>
      <c r="U2571" s="16">
        <f>SUMIF('Tool Pneumatics CH4 VOC BTEX'!B:B,A2571,'Tool Pneumatics CH4 VOC BTEX'!N:N)*Q2571</f>
        <v>0</v>
      </c>
    </row>
    <row r="2572" spans="1:21" x14ac:dyDescent="0.25">
      <c r="A2572" s="1" t="s">
        <v>5705</v>
      </c>
      <c r="B2572" s="1" t="s">
        <v>1538</v>
      </c>
      <c r="C2572" s="1" t="s">
        <v>1776</v>
      </c>
      <c r="D2572" s="3" t="s">
        <v>3157</v>
      </c>
      <c r="E2572" s="3" t="s">
        <v>23961</v>
      </c>
      <c r="F2572" s="1" t="s">
        <v>3659</v>
      </c>
      <c r="G2572" s="1">
        <v>164</v>
      </c>
      <c r="H2572" s="1" t="s">
        <v>27482</v>
      </c>
      <c r="I2572" s="1">
        <v>1</v>
      </c>
      <c r="J2572" s="1" t="s">
        <v>27482</v>
      </c>
      <c r="K2572" s="1">
        <f t="shared" si="160"/>
        <v>165</v>
      </c>
      <c r="L2572" s="2">
        <f>SUMIFS('Basin Total Well Counts'!B:B,'Basin Total Well Counts'!A:A,F2572)</f>
        <v>49164</v>
      </c>
      <c r="M2572" s="4">
        <f t="shared" si="161"/>
        <v>3.3561142299243347E-3</v>
      </c>
      <c r="N2572" s="2">
        <f>SUMIF('Basin Emissions'!A:A,F2572,'Basin Emissions'!B:B)</f>
        <v>2442.1369048000001</v>
      </c>
      <c r="O2572" s="8">
        <f t="shared" si="162"/>
        <v>8.196090417622651</v>
      </c>
      <c r="P2572" s="7">
        <f>SUMIF('Tool Pneumatics CH4 VOC BTEX'!B:B,A2572,'Tool Pneumatics CH4 VOC BTEX'!F:F)</f>
        <v>3.5899999141693102</v>
      </c>
      <c r="Q2572" s="14">
        <f t="shared" si="163"/>
        <v>2.5165879340796451</v>
      </c>
      <c r="R2572" s="16">
        <f>SUMIF('Tool Pneumatics CH4 VOC BTEX'!B:B,A2572,'Tool Pneumatics CH4 VOC BTEX'!H:H)*Q2572</f>
        <v>1.1425309499722204E-2</v>
      </c>
      <c r="S2572" s="16">
        <f>SUMIF('Tool Pneumatics CH4 VOC BTEX'!B:B,A2572,'Tool Pneumatics CH4 VOC BTEX'!J:J)*Q2572</f>
        <v>6.4676311659444608E-4</v>
      </c>
      <c r="T2572" s="16">
        <f>SUMIF('Tool Pneumatics CH4 VOC BTEX'!B:B,A2572,'Tool Pneumatics CH4 VOC BTEX'!L:L)*Q2572</f>
        <v>1.0187148183204901E-2</v>
      </c>
      <c r="U2572" s="16">
        <f>SUMIF('Tool Pneumatics CH4 VOC BTEX'!B:B,A2572,'Tool Pneumatics CH4 VOC BTEX'!N:N)*Q2572</f>
        <v>2.8915595813138735E-3</v>
      </c>
    </row>
    <row r="2573" spans="1:21" x14ac:dyDescent="0.25">
      <c r="A2573" s="1" t="s">
        <v>5706</v>
      </c>
      <c r="B2573" s="1" t="s">
        <v>1538</v>
      </c>
      <c r="C2573" s="1" t="s">
        <v>5707</v>
      </c>
      <c r="D2573" s="3" t="s">
        <v>3141</v>
      </c>
      <c r="E2573" s="3" t="s">
        <v>23961</v>
      </c>
      <c r="F2573" s="1" t="s">
        <v>3649</v>
      </c>
      <c r="G2573" s="1">
        <v>0</v>
      </c>
      <c r="H2573" s="1" t="s">
        <v>27474</v>
      </c>
      <c r="I2573" s="1">
        <v>0</v>
      </c>
      <c r="J2573" s="1" t="s">
        <v>27474</v>
      </c>
      <c r="K2573" s="1">
        <f t="shared" si="160"/>
        <v>0</v>
      </c>
      <c r="L2573" s="2">
        <f>SUMIFS('Basin Total Well Counts'!B:B,'Basin Total Well Counts'!A:A,F2573)</f>
        <v>20</v>
      </c>
      <c r="M2573" s="4">
        <f t="shared" si="161"/>
        <v>0</v>
      </c>
      <c r="N2573" s="2">
        <f>SUMIF('Basin Emissions'!A:A,F2573,'Basin Emissions'!B:B)</f>
        <v>253.02431440000004</v>
      </c>
      <c r="O2573" s="8">
        <f t="shared" si="162"/>
        <v>0</v>
      </c>
      <c r="P2573" s="7">
        <f>SUMIF('Tool Pneumatics CH4 VOC BTEX'!B:B,A2573,'Tool Pneumatics CH4 VOC BTEX'!F:F)</f>
        <v>25.404619216918899</v>
      </c>
      <c r="Q2573" s="14">
        <f t="shared" si="163"/>
        <v>0</v>
      </c>
      <c r="R2573" s="16">
        <f>SUMIF('Tool Pneumatics CH4 VOC BTEX'!B:B,A2573,'Tool Pneumatics CH4 VOC BTEX'!H:H)*Q2573</f>
        <v>0</v>
      </c>
      <c r="S2573" s="16">
        <f>SUMIF('Tool Pneumatics CH4 VOC BTEX'!B:B,A2573,'Tool Pneumatics CH4 VOC BTEX'!J:J)*Q2573</f>
        <v>0</v>
      </c>
      <c r="T2573" s="16">
        <f>SUMIF('Tool Pneumatics CH4 VOC BTEX'!B:B,A2573,'Tool Pneumatics CH4 VOC BTEX'!L:L)*Q2573</f>
        <v>0</v>
      </c>
      <c r="U2573" s="16">
        <f>SUMIF('Tool Pneumatics CH4 VOC BTEX'!B:B,A2573,'Tool Pneumatics CH4 VOC BTEX'!N:N)*Q2573</f>
        <v>0</v>
      </c>
    </row>
    <row r="2574" spans="1:21" x14ac:dyDescent="0.25">
      <c r="A2574" s="1" t="s">
        <v>5708</v>
      </c>
      <c r="B2574" s="1" t="s">
        <v>1538</v>
      </c>
      <c r="C2574" s="1" t="s">
        <v>5709</v>
      </c>
      <c r="D2574" s="3" t="s">
        <v>3141</v>
      </c>
      <c r="E2574" s="3" t="s">
        <v>23961</v>
      </c>
      <c r="F2574" s="1" t="s">
        <v>2280</v>
      </c>
      <c r="G2574" s="1">
        <v>0</v>
      </c>
      <c r="H2574" s="1" t="s">
        <v>27474</v>
      </c>
      <c r="I2574" s="1">
        <v>0</v>
      </c>
      <c r="J2574" s="1" t="s">
        <v>27474</v>
      </c>
      <c r="K2574" s="1">
        <f t="shared" si="160"/>
        <v>0</v>
      </c>
      <c r="L2574" s="2">
        <f>SUMIFS('Basin Total Well Counts'!B:B,'Basin Total Well Counts'!A:A,F2574)</f>
        <v>246</v>
      </c>
      <c r="M2574" s="4">
        <f t="shared" si="161"/>
        <v>0</v>
      </c>
      <c r="N2574" s="2">
        <f>SUMIF('Basin Emissions'!A:A,F2574,'Basin Emissions'!B:B)</f>
        <v>1726.0071354000004</v>
      </c>
      <c r="O2574" s="8">
        <f t="shared" si="162"/>
        <v>0</v>
      </c>
      <c r="P2574" s="7">
        <f>SUMIF('Tool Pneumatics CH4 VOC BTEX'!B:B,A2574,'Tool Pneumatics CH4 VOC BTEX'!F:F)</f>
        <v>3.5899999141693102</v>
      </c>
      <c r="Q2574" s="14">
        <f t="shared" si="163"/>
        <v>0</v>
      </c>
      <c r="R2574" s="16">
        <f>SUMIF('Tool Pneumatics CH4 VOC BTEX'!B:B,A2574,'Tool Pneumatics CH4 VOC BTEX'!H:H)*Q2574</f>
        <v>0</v>
      </c>
      <c r="S2574" s="16">
        <f>SUMIF('Tool Pneumatics CH4 VOC BTEX'!B:B,A2574,'Tool Pneumatics CH4 VOC BTEX'!J:J)*Q2574</f>
        <v>0</v>
      </c>
      <c r="T2574" s="16">
        <f>SUMIF('Tool Pneumatics CH4 VOC BTEX'!B:B,A2574,'Tool Pneumatics CH4 VOC BTEX'!L:L)*Q2574</f>
        <v>0</v>
      </c>
      <c r="U2574" s="16">
        <f>SUMIF('Tool Pneumatics CH4 VOC BTEX'!B:B,A2574,'Tool Pneumatics CH4 VOC BTEX'!N:N)*Q2574</f>
        <v>0</v>
      </c>
    </row>
    <row r="2575" spans="1:21" x14ac:dyDescent="0.25">
      <c r="A2575" s="1" t="s">
        <v>5710</v>
      </c>
      <c r="B2575" s="1" t="s">
        <v>1538</v>
      </c>
      <c r="C2575" s="1" t="s">
        <v>1676</v>
      </c>
      <c r="D2575" s="3" t="s">
        <v>3141</v>
      </c>
      <c r="E2575" s="3" t="s">
        <v>23961</v>
      </c>
      <c r="F2575" s="1" t="s">
        <v>2280</v>
      </c>
      <c r="G2575" s="1">
        <v>0</v>
      </c>
      <c r="H2575" s="1" t="s">
        <v>27474</v>
      </c>
      <c r="I2575" s="1">
        <v>0</v>
      </c>
      <c r="J2575" s="1" t="s">
        <v>27474</v>
      </c>
      <c r="K2575" s="1">
        <f t="shared" si="160"/>
        <v>0</v>
      </c>
      <c r="L2575" s="2">
        <f>SUMIFS('Basin Total Well Counts'!B:B,'Basin Total Well Counts'!A:A,F2575)</f>
        <v>246</v>
      </c>
      <c r="M2575" s="4">
        <f t="shared" si="161"/>
        <v>0</v>
      </c>
      <c r="N2575" s="2">
        <f>SUMIF('Basin Emissions'!A:A,F2575,'Basin Emissions'!B:B)</f>
        <v>1726.0071354000004</v>
      </c>
      <c r="O2575" s="8">
        <f t="shared" si="162"/>
        <v>0</v>
      </c>
      <c r="P2575" s="7">
        <f>SUMIF('Tool Pneumatics CH4 VOC BTEX'!B:B,A2575,'Tool Pneumatics CH4 VOC BTEX'!F:F)</f>
        <v>3.5899999141693102</v>
      </c>
      <c r="Q2575" s="14">
        <f t="shared" si="163"/>
        <v>0</v>
      </c>
      <c r="R2575" s="16">
        <f>SUMIF('Tool Pneumatics CH4 VOC BTEX'!B:B,A2575,'Tool Pneumatics CH4 VOC BTEX'!H:H)*Q2575</f>
        <v>0</v>
      </c>
      <c r="S2575" s="16">
        <f>SUMIF('Tool Pneumatics CH4 VOC BTEX'!B:B,A2575,'Tool Pneumatics CH4 VOC BTEX'!J:J)*Q2575</f>
        <v>0</v>
      </c>
      <c r="T2575" s="16">
        <f>SUMIF('Tool Pneumatics CH4 VOC BTEX'!B:B,A2575,'Tool Pneumatics CH4 VOC BTEX'!L:L)*Q2575</f>
        <v>0</v>
      </c>
      <c r="U2575" s="16">
        <f>SUMIF('Tool Pneumatics CH4 VOC BTEX'!B:B,A2575,'Tool Pneumatics CH4 VOC BTEX'!N:N)*Q2575</f>
        <v>0</v>
      </c>
    </row>
    <row r="2576" spans="1:21" x14ac:dyDescent="0.25">
      <c r="A2576" s="1" t="s">
        <v>5711</v>
      </c>
      <c r="B2576" s="1" t="s">
        <v>1538</v>
      </c>
      <c r="C2576" s="1" t="s">
        <v>5712</v>
      </c>
      <c r="D2576" s="3" t="s">
        <v>3141</v>
      </c>
      <c r="E2576" s="3" t="s">
        <v>23961</v>
      </c>
      <c r="F2576" s="1" t="s">
        <v>2280</v>
      </c>
      <c r="G2576" s="1">
        <v>0</v>
      </c>
      <c r="H2576" s="1" t="s">
        <v>27474</v>
      </c>
      <c r="I2576" s="1">
        <v>0</v>
      </c>
      <c r="J2576" s="1" t="s">
        <v>27474</v>
      </c>
      <c r="K2576" s="1">
        <f t="shared" si="160"/>
        <v>0</v>
      </c>
      <c r="L2576" s="2">
        <f>SUMIFS('Basin Total Well Counts'!B:B,'Basin Total Well Counts'!A:A,F2576)</f>
        <v>246</v>
      </c>
      <c r="M2576" s="4">
        <f t="shared" si="161"/>
        <v>0</v>
      </c>
      <c r="N2576" s="2">
        <f>SUMIF('Basin Emissions'!A:A,F2576,'Basin Emissions'!B:B)</f>
        <v>1726.0071354000004</v>
      </c>
      <c r="O2576" s="8">
        <f t="shared" si="162"/>
        <v>0</v>
      </c>
      <c r="P2576" s="7">
        <f>SUMIF('Tool Pneumatics CH4 VOC BTEX'!B:B,A2576,'Tool Pneumatics CH4 VOC BTEX'!F:F)</f>
        <v>3.5899999141693102</v>
      </c>
      <c r="Q2576" s="14">
        <f t="shared" si="163"/>
        <v>0</v>
      </c>
      <c r="R2576" s="16">
        <f>SUMIF('Tool Pneumatics CH4 VOC BTEX'!B:B,A2576,'Tool Pneumatics CH4 VOC BTEX'!H:H)*Q2576</f>
        <v>0</v>
      </c>
      <c r="S2576" s="16">
        <f>SUMIF('Tool Pneumatics CH4 VOC BTEX'!B:B,A2576,'Tool Pneumatics CH4 VOC BTEX'!J:J)*Q2576</f>
        <v>0</v>
      </c>
      <c r="T2576" s="16">
        <f>SUMIF('Tool Pneumatics CH4 VOC BTEX'!B:B,A2576,'Tool Pneumatics CH4 VOC BTEX'!L:L)*Q2576</f>
        <v>0</v>
      </c>
      <c r="U2576" s="16">
        <f>SUMIF('Tool Pneumatics CH4 VOC BTEX'!B:B,A2576,'Tool Pneumatics CH4 VOC BTEX'!N:N)*Q2576</f>
        <v>0</v>
      </c>
    </row>
    <row r="2577" spans="1:21" x14ac:dyDescent="0.25">
      <c r="A2577" s="1" t="s">
        <v>5713</v>
      </c>
      <c r="B2577" s="1" t="s">
        <v>1538</v>
      </c>
      <c r="C2577" s="1" t="s">
        <v>1569</v>
      </c>
      <c r="D2577" s="3" t="s">
        <v>3141</v>
      </c>
      <c r="E2577" s="3" t="s">
        <v>23961</v>
      </c>
      <c r="F2577" s="1" t="s">
        <v>1015</v>
      </c>
      <c r="G2577" s="1">
        <v>0</v>
      </c>
      <c r="H2577" s="1" t="s">
        <v>27474</v>
      </c>
      <c r="I2577" s="1">
        <v>0</v>
      </c>
      <c r="J2577" s="1" t="s">
        <v>27474</v>
      </c>
      <c r="K2577" s="1">
        <f t="shared" si="160"/>
        <v>0</v>
      </c>
      <c r="L2577" s="2">
        <f>SUMIFS('Basin Total Well Counts'!B:B,'Basin Total Well Counts'!A:A,F2577)</f>
        <v>100308</v>
      </c>
      <c r="M2577" s="4">
        <f t="shared" si="161"/>
        <v>0</v>
      </c>
      <c r="N2577" s="2">
        <f>SUMIF('Basin Emissions'!A:A,F2577,'Basin Emissions'!B:B)</f>
        <v>7867.8947644</v>
      </c>
      <c r="O2577" s="8">
        <f t="shared" si="162"/>
        <v>0</v>
      </c>
      <c r="P2577" s="7">
        <f>SUMIF('Tool Pneumatics CH4 VOC BTEX'!B:B,A2577,'Tool Pneumatics CH4 VOC BTEX'!F:F)</f>
        <v>3.5899999141693102</v>
      </c>
      <c r="Q2577" s="14">
        <f t="shared" si="163"/>
        <v>0</v>
      </c>
      <c r="R2577" s="16">
        <f>SUMIF('Tool Pneumatics CH4 VOC BTEX'!B:B,A2577,'Tool Pneumatics CH4 VOC BTEX'!H:H)*Q2577</f>
        <v>0</v>
      </c>
      <c r="S2577" s="16">
        <f>SUMIF('Tool Pneumatics CH4 VOC BTEX'!B:B,A2577,'Tool Pneumatics CH4 VOC BTEX'!J:J)*Q2577</f>
        <v>0</v>
      </c>
      <c r="T2577" s="16">
        <f>SUMIF('Tool Pneumatics CH4 VOC BTEX'!B:B,A2577,'Tool Pneumatics CH4 VOC BTEX'!L:L)*Q2577</f>
        <v>0</v>
      </c>
      <c r="U2577" s="16">
        <f>SUMIF('Tool Pneumatics CH4 VOC BTEX'!B:B,A2577,'Tool Pneumatics CH4 VOC BTEX'!N:N)*Q2577</f>
        <v>0</v>
      </c>
    </row>
    <row r="2578" spans="1:21" x14ac:dyDescent="0.25">
      <c r="A2578" s="1" t="s">
        <v>5714</v>
      </c>
      <c r="B2578" s="1" t="s">
        <v>1538</v>
      </c>
      <c r="C2578" s="1" t="s">
        <v>1616</v>
      </c>
      <c r="D2578" s="3" t="s">
        <v>3141</v>
      </c>
      <c r="E2578" s="3" t="s">
        <v>23961</v>
      </c>
      <c r="F2578" s="1" t="s">
        <v>2280</v>
      </c>
      <c r="G2578" s="1">
        <v>0</v>
      </c>
      <c r="H2578" s="1" t="s">
        <v>27474</v>
      </c>
      <c r="I2578" s="1">
        <v>0</v>
      </c>
      <c r="J2578" s="1" t="s">
        <v>27474</v>
      </c>
      <c r="K2578" s="1">
        <f t="shared" si="160"/>
        <v>0</v>
      </c>
      <c r="L2578" s="2">
        <f>SUMIFS('Basin Total Well Counts'!B:B,'Basin Total Well Counts'!A:A,F2578)</f>
        <v>246</v>
      </c>
      <c r="M2578" s="4">
        <f t="shared" si="161"/>
        <v>0</v>
      </c>
      <c r="N2578" s="2">
        <f>SUMIF('Basin Emissions'!A:A,F2578,'Basin Emissions'!B:B)</f>
        <v>1726.0071354000004</v>
      </c>
      <c r="O2578" s="8">
        <f t="shared" si="162"/>
        <v>0</v>
      </c>
      <c r="P2578" s="7">
        <f>SUMIF('Tool Pneumatics CH4 VOC BTEX'!B:B,A2578,'Tool Pneumatics CH4 VOC BTEX'!F:F)</f>
        <v>3.5899999141693102</v>
      </c>
      <c r="Q2578" s="14">
        <f t="shared" si="163"/>
        <v>0</v>
      </c>
      <c r="R2578" s="16">
        <f>SUMIF('Tool Pneumatics CH4 VOC BTEX'!B:B,A2578,'Tool Pneumatics CH4 VOC BTEX'!H:H)*Q2578</f>
        <v>0</v>
      </c>
      <c r="S2578" s="16">
        <f>SUMIF('Tool Pneumatics CH4 VOC BTEX'!B:B,A2578,'Tool Pneumatics CH4 VOC BTEX'!J:J)*Q2578</f>
        <v>0</v>
      </c>
      <c r="T2578" s="16">
        <f>SUMIF('Tool Pneumatics CH4 VOC BTEX'!B:B,A2578,'Tool Pneumatics CH4 VOC BTEX'!L:L)*Q2578</f>
        <v>0</v>
      </c>
      <c r="U2578" s="16">
        <f>SUMIF('Tool Pneumatics CH4 VOC BTEX'!B:B,A2578,'Tool Pneumatics CH4 VOC BTEX'!N:N)*Q2578</f>
        <v>0</v>
      </c>
    </row>
    <row r="2579" spans="1:21" x14ac:dyDescent="0.25">
      <c r="A2579" s="1" t="s">
        <v>5715</v>
      </c>
      <c r="B2579" s="1" t="s">
        <v>1538</v>
      </c>
      <c r="C2579" s="1" t="s">
        <v>5716</v>
      </c>
      <c r="D2579" s="3" t="s">
        <v>3141</v>
      </c>
      <c r="E2579" s="3" t="s">
        <v>23961</v>
      </c>
      <c r="F2579" s="1" t="s">
        <v>1015</v>
      </c>
      <c r="G2579" s="1">
        <v>0</v>
      </c>
      <c r="H2579" s="1" t="s">
        <v>27474</v>
      </c>
      <c r="I2579" s="1">
        <v>0</v>
      </c>
      <c r="J2579" s="1" t="s">
        <v>27474</v>
      </c>
      <c r="K2579" s="1">
        <f t="shared" si="160"/>
        <v>0</v>
      </c>
      <c r="L2579" s="2">
        <f>SUMIFS('Basin Total Well Counts'!B:B,'Basin Total Well Counts'!A:A,F2579)</f>
        <v>100308</v>
      </c>
      <c r="M2579" s="4">
        <f t="shared" si="161"/>
        <v>0</v>
      </c>
      <c r="N2579" s="2">
        <f>SUMIF('Basin Emissions'!A:A,F2579,'Basin Emissions'!B:B)</f>
        <v>7867.8947644</v>
      </c>
      <c r="O2579" s="8">
        <f t="shared" si="162"/>
        <v>0</v>
      </c>
      <c r="P2579" s="7">
        <f>SUMIF('Tool Pneumatics CH4 VOC BTEX'!B:B,A2579,'Tool Pneumatics CH4 VOC BTEX'!F:F)</f>
        <v>3.5899999141693102</v>
      </c>
      <c r="Q2579" s="14">
        <f t="shared" si="163"/>
        <v>0</v>
      </c>
      <c r="R2579" s="16">
        <f>SUMIF('Tool Pneumatics CH4 VOC BTEX'!B:B,A2579,'Tool Pneumatics CH4 VOC BTEX'!H:H)*Q2579</f>
        <v>0</v>
      </c>
      <c r="S2579" s="16">
        <f>SUMIF('Tool Pneumatics CH4 VOC BTEX'!B:B,A2579,'Tool Pneumatics CH4 VOC BTEX'!J:J)*Q2579</f>
        <v>0</v>
      </c>
      <c r="T2579" s="16">
        <f>SUMIF('Tool Pneumatics CH4 VOC BTEX'!B:B,A2579,'Tool Pneumatics CH4 VOC BTEX'!L:L)*Q2579</f>
        <v>0</v>
      </c>
      <c r="U2579" s="16">
        <f>SUMIF('Tool Pneumatics CH4 VOC BTEX'!B:B,A2579,'Tool Pneumatics CH4 VOC BTEX'!N:N)*Q2579</f>
        <v>0</v>
      </c>
    </row>
    <row r="2580" spans="1:21" x14ac:dyDescent="0.25">
      <c r="A2580" s="1" t="s">
        <v>5717</v>
      </c>
      <c r="B2580" s="1" t="s">
        <v>1538</v>
      </c>
      <c r="C2580" s="1" t="s">
        <v>2209</v>
      </c>
      <c r="D2580" s="3" t="s">
        <v>3141</v>
      </c>
      <c r="E2580" s="3" t="s">
        <v>23961</v>
      </c>
      <c r="F2580" s="1" t="s">
        <v>1015</v>
      </c>
      <c r="G2580" s="1">
        <v>1</v>
      </c>
      <c r="H2580" s="1" t="s">
        <v>27482</v>
      </c>
      <c r="I2580" s="1">
        <v>0</v>
      </c>
      <c r="J2580" s="1" t="s">
        <v>27474</v>
      </c>
      <c r="K2580" s="1">
        <f t="shared" si="160"/>
        <v>1</v>
      </c>
      <c r="L2580" s="2">
        <f>SUMIFS('Basin Total Well Counts'!B:B,'Basin Total Well Counts'!A:A,F2580)</f>
        <v>100308</v>
      </c>
      <c r="M2580" s="4">
        <f t="shared" si="161"/>
        <v>9.9692945727160349E-6</v>
      </c>
      <c r="N2580" s="2">
        <f>SUMIF('Basin Emissions'!A:A,F2580,'Basin Emissions'!B:B)</f>
        <v>7867.8947644</v>
      </c>
      <c r="O2580" s="8">
        <f t="shared" si="162"/>
        <v>7.8437360573433826E-2</v>
      </c>
      <c r="P2580" s="7">
        <f>SUMIF('Tool Pneumatics CH4 VOC BTEX'!B:B,A2580,'Tool Pneumatics CH4 VOC BTEX'!F:F)</f>
        <v>3.5899999141693102</v>
      </c>
      <c r="Q2580" s="14">
        <f t="shared" si="163"/>
        <v>2.4083984575833182E-2</v>
      </c>
      <c r="R2580" s="16">
        <f>SUMIF('Tool Pneumatics CH4 VOC BTEX'!B:B,A2580,'Tool Pneumatics CH4 VOC BTEX'!H:H)*Q2580</f>
        <v>1.0934129264434494E-4</v>
      </c>
      <c r="S2580" s="16">
        <f>SUMIF('Tool Pneumatics CH4 VOC BTEX'!B:B,A2580,'Tool Pneumatics CH4 VOC BTEX'!J:J)*Q2580</f>
        <v>6.1895842038100892E-6</v>
      </c>
      <c r="T2580" s="16">
        <f>SUMIF('Tool Pneumatics CH4 VOC BTEX'!B:B,A2580,'Tool Pneumatics CH4 VOC BTEX'!L:L)*Q2580</f>
        <v>9.7491971726297361E-5</v>
      </c>
      <c r="U2580" s="16">
        <f>SUMIF('Tool Pneumatics CH4 VOC BTEX'!B:B,A2580,'Tool Pneumatics CH4 VOC BTEX'!N:N)*Q2580</f>
        <v>2.7672498708825964E-5</v>
      </c>
    </row>
    <row r="2581" spans="1:21" x14ac:dyDescent="0.25">
      <c r="A2581" s="1" t="s">
        <v>5718</v>
      </c>
      <c r="B2581" s="1" t="s">
        <v>1538</v>
      </c>
      <c r="C2581" s="1" t="s">
        <v>1726</v>
      </c>
      <c r="D2581" s="3" t="s">
        <v>3141</v>
      </c>
      <c r="E2581" s="3" t="s">
        <v>23961</v>
      </c>
      <c r="F2581" s="1" t="s">
        <v>2280</v>
      </c>
      <c r="G2581" s="1">
        <v>0</v>
      </c>
      <c r="H2581" s="1" t="s">
        <v>27474</v>
      </c>
      <c r="I2581" s="1">
        <v>0</v>
      </c>
      <c r="J2581" s="1" t="s">
        <v>27474</v>
      </c>
      <c r="K2581" s="1">
        <f t="shared" si="160"/>
        <v>0</v>
      </c>
      <c r="L2581" s="2">
        <f>SUMIFS('Basin Total Well Counts'!B:B,'Basin Total Well Counts'!A:A,F2581)</f>
        <v>246</v>
      </c>
      <c r="M2581" s="4">
        <f t="shared" si="161"/>
        <v>0</v>
      </c>
      <c r="N2581" s="2">
        <f>SUMIF('Basin Emissions'!A:A,F2581,'Basin Emissions'!B:B)</f>
        <v>1726.0071354000004</v>
      </c>
      <c r="O2581" s="8">
        <f t="shared" si="162"/>
        <v>0</v>
      </c>
      <c r="P2581" s="7">
        <f>SUMIF('Tool Pneumatics CH4 VOC BTEX'!B:B,A2581,'Tool Pneumatics CH4 VOC BTEX'!F:F)</f>
        <v>3.5899999141693102</v>
      </c>
      <c r="Q2581" s="14">
        <f t="shared" si="163"/>
        <v>0</v>
      </c>
      <c r="R2581" s="16">
        <f>SUMIF('Tool Pneumatics CH4 VOC BTEX'!B:B,A2581,'Tool Pneumatics CH4 VOC BTEX'!H:H)*Q2581</f>
        <v>0</v>
      </c>
      <c r="S2581" s="16">
        <f>SUMIF('Tool Pneumatics CH4 VOC BTEX'!B:B,A2581,'Tool Pneumatics CH4 VOC BTEX'!J:J)*Q2581</f>
        <v>0</v>
      </c>
      <c r="T2581" s="16">
        <f>SUMIF('Tool Pneumatics CH4 VOC BTEX'!B:B,A2581,'Tool Pneumatics CH4 VOC BTEX'!L:L)*Q2581</f>
        <v>0</v>
      </c>
      <c r="U2581" s="16">
        <f>SUMIF('Tool Pneumatics CH4 VOC BTEX'!B:B,A2581,'Tool Pneumatics CH4 VOC BTEX'!N:N)*Q2581</f>
        <v>0</v>
      </c>
    </row>
    <row r="2582" spans="1:21" x14ac:dyDescent="0.25">
      <c r="A2582" s="1" t="s">
        <v>5719</v>
      </c>
      <c r="B2582" s="1" t="s">
        <v>1538</v>
      </c>
      <c r="C2582" s="1" t="s">
        <v>5016</v>
      </c>
      <c r="D2582" s="3" t="s">
        <v>3141</v>
      </c>
      <c r="E2582" s="3" t="s">
        <v>23961</v>
      </c>
      <c r="F2582" s="1" t="s">
        <v>2280</v>
      </c>
      <c r="G2582" s="1">
        <v>0</v>
      </c>
      <c r="H2582" s="1" t="s">
        <v>27474</v>
      </c>
      <c r="I2582" s="1">
        <v>0</v>
      </c>
      <c r="J2582" s="1" t="s">
        <v>27474</v>
      </c>
      <c r="K2582" s="1">
        <f t="shared" si="160"/>
        <v>0</v>
      </c>
      <c r="L2582" s="2">
        <f>SUMIFS('Basin Total Well Counts'!B:B,'Basin Total Well Counts'!A:A,F2582)</f>
        <v>246</v>
      </c>
      <c r="M2582" s="4">
        <f t="shared" si="161"/>
        <v>0</v>
      </c>
      <c r="N2582" s="2">
        <f>SUMIF('Basin Emissions'!A:A,F2582,'Basin Emissions'!B:B)</f>
        <v>1726.0071354000004</v>
      </c>
      <c r="O2582" s="8">
        <f t="shared" si="162"/>
        <v>0</v>
      </c>
      <c r="P2582" s="7">
        <f>SUMIF('Tool Pneumatics CH4 VOC BTEX'!B:B,A2582,'Tool Pneumatics CH4 VOC BTEX'!F:F)</f>
        <v>3.5899999141693102</v>
      </c>
      <c r="Q2582" s="14">
        <f t="shared" si="163"/>
        <v>0</v>
      </c>
      <c r="R2582" s="16">
        <f>SUMIF('Tool Pneumatics CH4 VOC BTEX'!B:B,A2582,'Tool Pneumatics CH4 VOC BTEX'!H:H)*Q2582</f>
        <v>0</v>
      </c>
      <c r="S2582" s="16">
        <f>SUMIF('Tool Pneumatics CH4 VOC BTEX'!B:B,A2582,'Tool Pneumatics CH4 VOC BTEX'!J:J)*Q2582</f>
        <v>0</v>
      </c>
      <c r="T2582" s="16">
        <f>SUMIF('Tool Pneumatics CH4 VOC BTEX'!B:B,A2582,'Tool Pneumatics CH4 VOC BTEX'!L:L)*Q2582</f>
        <v>0</v>
      </c>
      <c r="U2582" s="16">
        <f>SUMIF('Tool Pneumatics CH4 VOC BTEX'!B:B,A2582,'Tool Pneumatics CH4 VOC BTEX'!N:N)*Q2582</f>
        <v>0</v>
      </c>
    </row>
    <row r="2583" spans="1:21" x14ac:dyDescent="0.25">
      <c r="A2583" s="1" t="s">
        <v>5720</v>
      </c>
      <c r="B2583" s="1" t="s">
        <v>1538</v>
      </c>
      <c r="C2583" s="1" t="s">
        <v>1622</v>
      </c>
      <c r="D2583" s="3" t="s">
        <v>3141</v>
      </c>
      <c r="E2583" s="3" t="s">
        <v>23961</v>
      </c>
      <c r="F2583" s="1" t="s">
        <v>3659</v>
      </c>
      <c r="G2583" s="1">
        <v>156</v>
      </c>
      <c r="H2583" s="1" t="s">
        <v>27482</v>
      </c>
      <c r="I2583" s="1">
        <v>2</v>
      </c>
      <c r="J2583" s="1" t="s">
        <v>27482</v>
      </c>
      <c r="K2583" s="1">
        <f t="shared" si="160"/>
        <v>158</v>
      </c>
      <c r="L2583" s="2">
        <f>SUMIFS('Basin Total Well Counts'!B:B,'Basin Total Well Counts'!A:A,F2583)</f>
        <v>49164</v>
      </c>
      <c r="M2583" s="4">
        <f t="shared" si="161"/>
        <v>3.2137336262305751E-3</v>
      </c>
      <c r="N2583" s="2">
        <f>SUMIF('Basin Emissions'!A:A,F2583,'Basin Emissions'!B:B)</f>
        <v>2442.1369048000001</v>
      </c>
      <c r="O2583" s="8">
        <f t="shared" si="162"/>
        <v>7.8483774908144168</v>
      </c>
      <c r="P2583" s="7">
        <f>SUMIF('Tool Pneumatics CH4 VOC BTEX'!B:B,A2583,'Tool Pneumatics CH4 VOC BTEX'!F:F)</f>
        <v>3.5899999141693102</v>
      </c>
      <c r="Q2583" s="14">
        <f t="shared" si="163"/>
        <v>2.409823597482327</v>
      </c>
      <c r="R2583" s="16">
        <f>SUMIF('Tool Pneumatics CH4 VOC BTEX'!B:B,A2583,'Tool Pneumatics CH4 VOC BTEX'!H:H)*Q2583</f>
        <v>1.0940599399733991E-2</v>
      </c>
      <c r="S2583" s="16">
        <f>SUMIF('Tool Pneumatics CH4 VOC BTEX'!B:B,A2583,'Tool Pneumatics CH4 VOC BTEX'!J:J)*Q2583</f>
        <v>6.1932468134498475E-4</v>
      </c>
      <c r="T2583" s="16">
        <f>SUMIF('Tool Pneumatics CH4 VOC BTEX'!B:B,A2583,'Tool Pneumatics CH4 VOC BTEX'!L:L)*Q2583</f>
        <v>9.7549661390689355E-3</v>
      </c>
      <c r="U2583" s="16">
        <f>SUMIF('Tool Pneumatics CH4 VOC BTEX'!B:B,A2583,'Tool Pneumatics CH4 VOC BTEX'!N:N)*Q2583</f>
        <v>2.7688873566520727E-3</v>
      </c>
    </row>
    <row r="2584" spans="1:21" x14ac:dyDescent="0.25">
      <c r="A2584" s="1" t="s">
        <v>5721</v>
      </c>
      <c r="B2584" s="1" t="s">
        <v>1538</v>
      </c>
      <c r="C2584" s="1" t="s">
        <v>5722</v>
      </c>
      <c r="D2584" s="3" t="s">
        <v>3141</v>
      </c>
      <c r="E2584" s="3" t="s">
        <v>23961</v>
      </c>
      <c r="F2584" s="1" t="s">
        <v>3659</v>
      </c>
      <c r="G2584" s="1">
        <v>0</v>
      </c>
      <c r="H2584" s="1" t="s">
        <v>27474</v>
      </c>
      <c r="I2584" s="1">
        <v>0</v>
      </c>
      <c r="J2584" s="1" t="s">
        <v>27474</v>
      </c>
      <c r="K2584" s="1">
        <f t="shared" si="160"/>
        <v>0</v>
      </c>
      <c r="L2584" s="2">
        <f>SUMIFS('Basin Total Well Counts'!B:B,'Basin Total Well Counts'!A:A,F2584)</f>
        <v>49164</v>
      </c>
      <c r="M2584" s="4">
        <f t="shared" si="161"/>
        <v>0</v>
      </c>
      <c r="N2584" s="2">
        <f>SUMIF('Basin Emissions'!A:A,F2584,'Basin Emissions'!B:B)</f>
        <v>2442.1369048000001</v>
      </c>
      <c r="O2584" s="8">
        <f t="shared" si="162"/>
        <v>0</v>
      </c>
      <c r="P2584" s="7">
        <f>SUMIF('Tool Pneumatics CH4 VOC BTEX'!B:B,A2584,'Tool Pneumatics CH4 VOC BTEX'!F:F)</f>
        <v>3.5899999141693102</v>
      </c>
      <c r="Q2584" s="14">
        <f t="shared" si="163"/>
        <v>0</v>
      </c>
      <c r="R2584" s="16">
        <f>SUMIF('Tool Pneumatics CH4 VOC BTEX'!B:B,A2584,'Tool Pneumatics CH4 VOC BTEX'!H:H)*Q2584</f>
        <v>0</v>
      </c>
      <c r="S2584" s="16">
        <f>SUMIF('Tool Pneumatics CH4 VOC BTEX'!B:B,A2584,'Tool Pneumatics CH4 VOC BTEX'!J:J)*Q2584</f>
        <v>0</v>
      </c>
      <c r="T2584" s="16">
        <f>SUMIF('Tool Pneumatics CH4 VOC BTEX'!B:B,A2584,'Tool Pneumatics CH4 VOC BTEX'!L:L)*Q2584</f>
        <v>0</v>
      </c>
      <c r="U2584" s="16">
        <f>SUMIF('Tool Pneumatics CH4 VOC BTEX'!B:B,A2584,'Tool Pneumatics CH4 VOC BTEX'!N:N)*Q2584</f>
        <v>0</v>
      </c>
    </row>
    <row r="2585" spans="1:21" x14ac:dyDescent="0.25">
      <c r="A2585" s="1" t="s">
        <v>5723</v>
      </c>
      <c r="B2585" s="1" t="s">
        <v>1538</v>
      </c>
      <c r="C2585" s="1" t="s">
        <v>2497</v>
      </c>
      <c r="D2585" s="3" t="s">
        <v>3141</v>
      </c>
      <c r="E2585" s="3" t="s">
        <v>23961</v>
      </c>
      <c r="F2585" s="1" t="s">
        <v>1015</v>
      </c>
      <c r="G2585" s="1">
        <v>0</v>
      </c>
      <c r="H2585" s="1" t="s">
        <v>27474</v>
      </c>
      <c r="I2585" s="1">
        <v>0</v>
      </c>
      <c r="J2585" s="1" t="s">
        <v>27474</v>
      </c>
      <c r="K2585" s="1">
        <f t="shared" si="160"/>
        <v>0</v>
      </c>
      <c r="L2585" s="2">
        <f>SUMIFS('Basin Total Well Counts'!B:B,'Basin Total Well Counts'!A:A,F2585)</f>
        <v>100308</v>
      </c>
      <c r="M2585" s="4">
        <f t="shared" si="161"/>
        <v>0</v>
      </c>
      <c r="N2585" s="2">
        <f>SUMIF('Basin Emissions'!A:A,F2585,'Basin Emissions'!B:B)</f>
        <v>7867.8947644</v>
      </c>
      <c r="O2585" s="8">
        <f t="shared" si="162"/>
        <v>0</v>
      </c>
      <c r="P2585" s="7">
        <f>SUMIF('Tool Pneumatics CH4 VOC BTEX'!B:B,A2585,'Tool Pneumatics CH4 VOC BTEX'!F:F)</f>
        <v>3.5899999141693102</v>
      </c>
      <c r="Q2585" s="14">
        <f t="shared" si="163"/>
        <v>0</v>
      </c>
      <c r="R2585" s="16">
        <f>SUMIF('Tool Pneumatics CH4 VOC BTEX'!B:B,A2585,'Tool Pneumatics CH4 VOC BTEX'!H:H)*Q2585</f>
        <v>0</v>
      </c>
      <c r="S2585" s="16">
        <f>SUMIF('Tool Pneumatics CH4 VOC BTEX'!B:B,A2585,'Tool Pneumatics CH4 VOC BTEX'!J:J)*Q2585</f>
        <v>0</v>
      </c>
      <c r="T2585" s="16">
        <f>SUMIF('Tool Pneumatics CH4 VOC BTEX'!B:B,A2585,'Tool Pneumatics CH4 VOC BTEX'!L:L)*Q2585</f>
        <v>0</v>
      </c>
      <c r="U2585" s="16">
        <f>SUMIF('Tool Pneumatics CH4 VOC BTEX'!B:B,A2585,'Tool Pneumatics CH4 VOC BTEX'!N:N)*Q2585</f>
        <v>0</v>
      </c>
    </row>
    <row r="2586" spans="1:21" x14ac:dyDescent="0.25">
      <c r="A2586" s="1" t="s">
        <v>5724</v>
      </c>
      <c r="B2586" s="1" t="s">
        <v>1538</v>
      </c>
      <c r="C2586" s="1" t="s">
        <v>1220</v>
      </c>
      <c r="D2586" s="3" t="s">
        <v>3141</v>
      </c>
      <c r="E2586" s="3" t="s">
        <v>23961</v>
      </c>
      <c r="F2586" s="1" t="s">
        <v>3649</v>
      </c>
      <c r="G2586" s="1">
        <v>0</v>
      </c>
      <c r="H2586" s="1" t="s">
        <v>27474</v>
      </c>
      <c r="I2586" s="1">
        <v>0</v>
      </c>
      <c r="J2586" s="1" t="s">
        <v>27474</v>
      </c>
      <c r="K2586" s="1">
        <f t="shared" si="160"/>
        <v>0</v>
      </c>
      <c r="L2586" s="2">
        <f>SUMIFS('Basin Total Well Counts'!B:B,'Basin Total Well Counts'!A:A,F2586)</f>
        <v>20</v>
      </c>
      <c r="M2586" s="4">
        <f t="shared" si="161"/>
        <v>0</v>
      </c>
      <c r="N2586" s="2">
        <f>SUMIF('Basin Emissions'!A:A,F2586,'Basin Emissions'!B:B)</f>
        <v>253.02431440000004</v>
      </c>
      <c r="O2586" s="8">
        <f t="shared" si="162"/>
        <v>0</v>
      </c>
      <c r="P2586" s="7">
        <f>SUMIF('Tool Pneumatics CH4 VOC BTEX'!B:B,A2586,'Tool Pneumatics CH4 VOC BTEX'!F:F)</f>
        <v>25.404619216918899</v>
      </c>
      <c r="Q2586" s="14">
        <f t="shared" si="163"/>
        <v>0</v>
      </c>
      <c r="R2586" s="16">
        <f>SUMIF('Tool Pneumatics CH4 VOC BTEX'!B:B,A2586,'Tool Pneumatics CH4 VOC BTEX'!H:H)*Q2586</f>
        <v>0</v>
      </c>
      <c r="S2586" s="16">
        <f>SUMIF('Tool Pneumatics CH4 VOC BTEX'!B:B,A2586,'Tool Pneumatics CH4 VOC BTEX'!J:J)*Q2586</f>
        <v>0</v>
      </c>
      <c r="T2586" s="16">
        <f>SUMIF('Tool Pneumatics CH4 VOC BTEX'!B:B,A2586,'Tool Pneumatics CH4 VOC BTEX'!L:L)*Q2586</f>
        <v>0</v>
      </c>
      <c r="U2586" s="16">
        <f>SUMIF('Tool Pneumatics CH4 VOC BTEX'!B:B,A2586,'Tool Pneumatics CH4 VOC BTEX'!N:N)*Q2586</f>
        <v>0</v>
      </c>
    </row>
    <row r="2587" spans="1:21" x14ac:dyDescent="0.25">
      <c r="A2587" s="1" t="s">
        <v>5725</v>
      </c>
      <c r="B2587" s="1" t="s">
        <v>1538</v>
      </c>
      <c r="C2587" s="1" t="s">
        <v>2074</v>
      </c>
      <c r="D2587" s="3" t="s">
        <v>3157</v>
      </c>
      <c r="E2587" s="3" t="s">
        <v>23961</v>
      </c>
      <c r="F2587" s="1" t="s">
        <v>2280</v>
      </c>
      <c r="G2587" s="1">
        <v>0</v>
      </c>
      <c r="H2587" s="1" t="s">
        <v>27474</v>
      </c>
      <c r="I2587" s="1">
        <v>0</v>
      </c>
      <c r="J2587" s="1" t="s">
        <v>27474</v>
      </c>
      <c r="K2587" s="1">
        <f t="shared" si="160"/>
        <v>0</v>
      </c>
      <c r="L2587" s="2">
        <f>SUMIFS('Basin Total Well Counts'!B:B,'Basin Total Well Counts'!A:A,F2587)</f>
        <v>246</v>
      </c>
      <c r="M2587" s="4">
        <f t="shared" si="161"/>
        <v>0</v>
      </c>
      <c r="N2587" s="2">
        <f>SUMIF('Basin Emissions'!A:A,F2587,'Basin Emissions'!B:B)</f>
        <v>1726.0071354000004</v>
      </c>
      <c r="O2587" s="8">
        <f t="shared" si="162"/>
        <v>0</v>
      </c>
      <c r="P2587" s="7">
        <f>SUMIF('Tool Pneumatics CH4 VOC BTEX'!B:B,A2587,'Tool Pneumatics CH4 VOC BTEX'!F:F)</f>
        <v>3.5899999141693102</v>
      </c>
      <c r="Q2587" s="14">
        <f t="shared" si="163"/>
        <v>0</v>
      </c>
      <c r="R2587" s="16">
        <f>SUMIF('Tool Pneumatics CH4 VOC BTEX'!B:B,A2587,'Tool Pneumatics CH4 VOC BTEX'!H:H)*Q2587</f>
        <v>0</v>
      </c>
      <c r="S2587" s="16">
        <f>SUMIF('Tool Pneumatics CH4 VOC BTEX'!B:B,A2587,'Tool Pneumatics CH4 VOC BTEX'!J:J)*Q2587</f>
        <v>0</v>
      </c>
      <c r="T2587" s="16">
        <f>SUMIF('Tool Pneumatics CH4 VOC BTEX'!B:B,A2587,'Tool Pneumatics CH4 VOC BTEX'!L:L)*Q2587</f>
        <v>0</v>
      </c>
      <c r="U2587" s="16">
        <f>SUMIF('Tool Pneumatics CH4 VOC BTEX'!B:B,A2587,'Tool Pneumatics CH4 VOC BTEX'!N:N)*Q2587</f>
        <v>0</v>
      </c>
    </row>
    <row r="2588" spans="1:21" x14ac:dyDescent="0.25">
      <c r="A2588" s="1" t="s">
        <v>5726</v>
      </c>
      <c r="B2588" s="1" t="s">
        <v>1538</v>
      </c>
      <c r="C2588" s="1" t="s">
        <v>2099</v>
      </c>
      <c r="D2588" s="3" t="s">
        <v>3157</v>
      </c>
      <c r="E2588" s="3" t="s">
        <v>23961</v>
      </c>
      <c r="F2588" s="1" t="s">
        <v>2280</v>
      </c>
      <c r="G2588" s="1">
        <v>0</v>
      </c>
      <c r="H2588" s="1" t="s">
        <v>27474</v>
      </c>
      <c r="I2588" s="1">
        <v>0</v>
      </c>
      <c r="J2588" s="1" t="s">
        <v>27474</v>
      </c>
      <c r="K2588" s="1">
        <f t="shared" si="160"/>
        <v>0</v>
      </c>
      <c r="L2588" s="2">
        <f>SUMIFS('Basin Total Well Counts'!B:B,'Basin Total Well Counts'!A:A,F2588)</f>
        <v>246</v>
      </c>
      <c r="M2588" s="4">
        <f t="shared" si="161"/>
        <v>0</v>
      </c>
      <c r="N2588" s="2">
        <f>SUMIF('Basin Emissions'!A:A,F2588,'Basin Emissions'!B:B)</f>
        <v>1726.0071354000004</v>
      </c>
      <c r="O2588" s="8">
        <f t="shared" si="162"/>
        <v>0</v>
      </c>
      <c r="P2588" s="7">
        <f>SUMIF('Tool Pneumatics CH4 VOC BTEX'!B:B,A2588,'Tool Pneumatics CH4 VOC BTEX'!F:F)</f>
        <v>3.5899999141693102</v>
      </c>
      <c r="Q2588" s="14">
        <f t="shared" si="163"/>
        <v>0</v>
      </c>
      <c r="R2588" s="16">
        <f>SUMIF('Tool Pneumatics CH4 VOC BTEX'!B:B,A2588,'Tool Pneumatics CH4 VOC BTEX'!H:H)*Q2588</f>
        <v>0</v>
      </c>
      <c r="S2588" s="16">
        <f>SUMIF('Tool Pneumatics CH4 VOC BTEX'!B:B,A2588,'Tool Pneumatics CH4 VOC BTEX'!J:J)*Q2588</f>
        <v>0</v>
      </c>
      <c r="T2588" s="16">
        <f>SUMIF('Tool Pneumatics CH4 VOC BTEX'!B:B,A2588,'Tool Pneumatics CH4 VOC BTEX'!L:L)*Q2588</f>
        <v>0</v>
      </c>
      <c r="U2588" s="16">
        <f>SUMIF('Tool Pneumatics CH4 VOC BTEX'!B:B,A2588,'Tool Pneumatics CH4 VOC BTEX'!N:N)*Q2588</f>
        <v>0</v>
      </c>
    </row>
    <row r="2589" spans="1:21" x14ac:dyDescent="0.25">
      <c r="A2589" s="1" t="s">
        <v>5727</v>
      </c>
      <c r="B2589" s="1" t="s">
        <v>1538</v>
      </c>
      <c r="C2589" s="1" t="s">
        <v>2149</v>
      </c>
      <c r="D2589" s="3" t="s">
        <v>3141</v>
      </c>
      <c r="E2589" s="3" t="s">
        <v>23961</v>
      </c>
      <c r="F2589" s="1" t="s">
        <v>1015</v>
      </c>
      <c r="G2589" s="1">
        <v>0</v>
      </c>
      <c r="H2589" s="1" t="s">
        <v>27474</v>
      </c>
      <c r="I2589" s="1">
        <v>0</v>
      </c>
      <c r="J2589" s="1" t="s">
        <v>27474</v>
      </c>
      <c r="K2589" s="1">
        <f t="shared" si="160"/>
        <v>0</v>
      </c>
      <c r="L2589" s="2">
        <f>SUMIFS('Basin Total Well Counts'!B:B,'Basin Total Well Counts'!A:A,F2589)</f>
        <v>100308</v>
      </c>
      <c r="M2589" s="4">
        <f t="shared" si="161"/>
        <v>0</v>
      </c>
      <c r="N2589" s="2">
        <f>SUMIF('Basin Emissions'!A:A,F2589,'Basin Emissions'!B:B)</f>
        <v>7867.8947644</v>
      </c>
      <c r="O2589" s="8">
        <f t="shared" si="162"/>
        <v>0</v>
      </c>
      <c r="P2589" s="7">
        <f>SUMIF('Tool Pneumatics CH4 VOC BTEX'!B:B,A2589,'Tool Pneumatics CH4 VOC BTEX'!F:F)</f>
        <v>3.5899999141693102</v>
      </c>
      <c r="Q2589" s="14">
        <f t="shared" si="163"/>
        <v>0</v>
      </c>
      <c r="R2589" s="16">
        <f>SUMIF('Tool Pneumatics CH4 VOC BTEX'!B:B,A2589,'Tool Pneumatics CH4 VOC BTEX'!H:H)*Q2589</f>
        <v>0</v>
      </c>
      <c r="S2589" s="16">
        <f>SUMIF('Tool Pneumatics CH4 VOC BTEX'!B:B,A2589,'Tool Pneumatics CH4 VOC BTEX'!J:J)*Q2589</f>
        <v>0</v>
      </c>
      <c r="T2589" s="16">
        <f>SUMIF('Tool Pneumatics CH4 VOC BTEX'!B:B,A2589,'Tool Pneumatics CH4 VOC BTEX'!L:L)*Q2589</f>
        <v>0</v>
      </c>
      <c r="U2589" s="16">
        <f>SUMIF('Tool Pneumatics CH4 VOC BTEX'!B:B,A2589,'Tool Pneumatics CH4 VOC BTEX'!N:N)*Q2589</f>
        <v>0</v>
      </c>
    </row>
    <row r="2590" spans="1:21" x14ac:dyDescent="0.25">
      <c r="A2590" s="1" t="s">
        <v>5728</v>
      </c>
      <c r="B2590" s="1" t="s">
        <v>1538</v>
      </c>
      <c r="C2590" s="1" t="s">
        <v>1984</v>
      </c>
      <c r="D2590" s="3" t="s">
        <v>3141</v>
      </c>
      <c r="E2590" s="3" t="s">
        <v>23961</v>
      </c>
      <c r="F2590" s="1" t="s">
        <v>2280</v>
      </c>
      <c r="G2590" s="1">
        <v>0</v>
      </c>
      <c r="H2590" s="1" t="s">
        <v>27474</v>
      </c>
      <c r="I2590" s="1">
        <v>0</v>
      </c>
      <c r="J2590" s="1" t="s">
        <v>27474</v>
      </c>
      <c r="K2590" s="1">
        <f t="shared" si="160"/>
        <v>0</v>
      </c>
      <c r="L2590" s="2">
        <f>SUMIFS('Basin Total Well Counts'!B:B,'Basin Total Well Counts'!A:A,F2590)</f>
        <v>246</v>
      </c>
      <c r="M2590" s="4">
        <f t="shared" si="161"/>
        <v>0</v>
      </c>
      <c r="N2590" s="2">
        <f>SUMIF('Basin Emissions'!A:A,F2590,'Basin Emissions'!B:B)</f>
        <v>1726.0071354000004</v>
      </c>
      <c r="O2590" s="8">
        <f t="shared" si="162"/>
        <v>0</v>
      </c>
      <c r="P2590" s="7">
        <f>SUMIF('Tool Pneumatics CH4 VOC BTEX'!B:B,A2590,'Tool Pneumatics CH4 VOC BTEX'!F:F)</f>
        <v>3.5899999141693102</v>
      </c>
      <c r="Q2590" s="14">
        <f t="shared" si="163"/>
        <v>0</v>
      </c>
      <c r="R2590" s="16">
        <f>SUMIF('Tool Pneumatics CH4 VOC BTEX'!B:B,A2590,'Tool Pneumatics CH4 VOC BTEX'!H:H)*Q2590</f>
        <v>0</v>
      </c>
      <c r="S2590" s="16">
        <f>SUMIF('Tool Pneumatics CH4 VOC BTEX'!B:B,A2590,'Tool Pneumatics CH4 VOC BTEX'!J:J)*Q2590</f>
        <v>0</v>
      </c>
      <c r="T2590" s="16">
        <f>SUMIF('Tool Pneumatics CH4 VOC BTEX'!B:B,A2590,'Tool Pneumatics CH4 VOC BTEX'!L:L)*Q2590</f>
        <v>0</v>
      </c>
      <c r="U2590" s="16">
        <f>SUMIF('Tool Pneumatics CH4 VOC BTEX'!B:B,A2590,'Tool Pneumatics CH4 VOC BTEX'!N:N)*Q2590</f>
        <v>0</v>
      </c>
    </row>
    <row r="2591" spans="1:21" x14ac:dyDescent="0.25">
      <c r="A2591" s="1" t="s">
        <v>5729</v>
      </c>
      <c r="B2591" s="1" t="s">
        <v>1538</v>
      </c>
      <c r="C2591" s="1" t="s">
        <v>3363</v>
      </c>
      <c r="D2591" s="3" t="s">
        <v>3141</v>
      </c>
      <c r="E2591" s="3" t="s">
        <v>23961</v>
      </c>
      <c r="F2591" s="1" t="s">
        <v>3649</v>
      </c>
      <c r="G2591" s="1">
        <v>0</v>
      </c>
      <c r="H2591" s="1" t="s">
        <v>27474</v>
      </c>
      <c r="I2591" s="1">
        <v>0</v>
      </c>
      <c r="J2591" s="1" t="s">
        <v>27474</v>
      </c>
      <c r="K2591" s="1">
        <f t="shared" si="160"/>
        <v>0</v>
      </c>
      <c r="L2591" s="2">
        <f>SUMIFS('Basin Total Well Counts'!B:B,'Basin Total Well Counts'!A:A,F2591)</f>
        <v>20</v>
      </c>
      <c r="M2591" s="4">
        <f t="shared" si="161"/>
        <v>0</v>
      </c>
      <c r="N2591" s="2">
        <f>SUMIF('Basin Emissions'!A:A,F2591,'Basin Emissions'!B:B)</f>
        <v>253.02431440000004</v>
      </c>
      <c r="O2591" s="8">
        <f t="shared" si="162"/>
        <v>0</v>
      </c>
      <c r="P2591" s="7">
        <f>SUMIF('Tool Pneumatics CH4 VOC BTEX'!B:B,A2591,'Tool Pneumatics CH4 VOC BTEX'!F:F)</f>
        <v>25.404619216918899</v>
      </c>
      <c r="Q2591" s="14">
        <f t="shared" si="163"/>
        <v>0</v>
      </c>
      <c r="R2591" s="16">
        <f>SUMIF('Tool Pneumatics CH4 VOC BTEX'!B:B,A2591,'Tool Pneumatics CH4 VOC BTEX'!H:H)*Q2591</f>
        <v>0</v>
      </c>
      <c r="S2591" s="16">
        <f>SUMIF('Tool Pneumatics CH4 VOC BTEX'!B:B,A2591,'Tool Pneumatics CH4 VOC BTEX'!J:J)*Q2591</f>
        <v>0</v>
      </c>
      <c r="T2591" s="16">
        <f>SUMIF('Tool Pneumatics CH4 VOC BTEX'!B:B,A2591,'Tool Pneumatics CH4 VOC BTEX'!L:L)*Q2591</f>
        <v>0</v>
      </c>
      <c r="U2591" s="16">
        <f>SUMIF('Tool Pneumatics CH4 VOC BTEX'!B:B,A2591,'Tool Pneumatics CH4 VOC BTEX'!N:N)*Q2591</f>
        <v>0</v>
      </c>
    </row>
    <row r="2592" spans="1:21" x14ac:dyDescent="0.25">
      <c r="A2592" s="1" t="s">
        <v>5730</v>
      </c>
      <c r="B2592" s="1" t="s">
        <v>1538</v>
      </c>
      <c r="C2592" s="1" t="s">
        <v>5731</v>
      </c>
      <c r="D2592" s="3" t="s">
        <v>3141</v>
      </c>
      <c r="E2592" s="3" t="s">
        <v>23961</v>
      </c>
      <c r="F2592" s="1" t="s">
        <v>2280</v>
      </c>
      <c r="G2592" s="1">
        <v>0</v>
      </c>
      <c r="H2592" s="1" t="s">
        <v>27474</v>
      </c>
      <c r="I2592" s="1">
        <v>0</v>
      </c>
      <c r="J2592" s="1" t="s">
        <v>27474</v>
      </c>
      <c r="K2592" s="1">
        <f t="shared" si="160"/>
        <v>0</v>
      </c>
      <c r="L2592" s="2">
        <f>SUMIFS('Basin Total Well Counts'!B:B,'Basin Total Well Counts'!A:A,F2592)</f>
        <v>246</v>
      </c>
      <c r="M2592" s="4">
        <f t="shared" si="161"/>
        <v>0</v>
      </c>
      <c r="N2592" s="2">
        <f>SUMIF('Basin Emissions'!A:A,F2592,'Basin Emissions'!B:B)</f>
        <v>1726.0071354000004</v>
      </c>
      <c r="O2592" s="8">
        <f t="shared" si="162"/>
        <v>0</v>
      </c>
      <c r="P2592" s="7">
        <f>SUMIF('Tool Pneumatics CH4 VOC BTEX'!B:B,A2592,'Tool Pneumatics CH4 VOC BTEX'!F:F)</f>
        <v>3.5899999141693102</v>
      </c>
      <c r="Q2592" s="14">
        <f t="shared" si="163"/>
        <v>0</v>
      </c>
      <c r="R2592" s="16">
        <f>SUMIF('Tool Pneumatics CH4 VOC BTEX'!B:B,A2592,'Tool Pneumatics CH4 VOC BTEX'!H:H)*Q2592</f>
        <v>0</v>
      </c>
      <c r="S2592" s="16">
        <f>SUMIF('Tool Pneumatics CH4 VOC BTEX'!B:B,A2592,'Tool Pneumatics CH4 VOC BTEX'!J:J)*Q2592</f>
        <v>0</v>
      </c>
      <c r="T2592" s="16">
        <f>SUMIF('Tool Pneumatics CH4 VOC BTEX'!B:B,A2592,'Tool Pneumatics CH4 VOC BTEX'!L:L)*Q2592</f>
        <v>0</v>
      </c>
      <c r="U2592" s="16">
        <f>SUMIF('Tool Pneumatics CH4 VOC BTEX'!B:B,A2592,'Tool Pneumatics CH4 VOC BTEX'!N:N)*Q2592</f>
        <v>0</v>
      </c>
    </row>
    <row r="2593" spans="1:21" x14ac:dyDescent="0.25">
      <c r="A2593" s="1" t="s">
        <v>5732</v>
      </c>
      <c r="B2593" s="1" t="s">
        <v>1538</v>
      </c>
      <c r="C2593" s="1" t="s">
        <v>5733</v>
      </c>
      <c r="D2593" s="3" t="s">
        <v>3157</v>
      </c>
      <c r="E2593" s="3" t="s">
        <v>23961</v>
      </c>
      <c r="F2593" s="1" t="s">
        <v>1015</v>
      </c>
      <c r="G2593" s="1">
        <v>0</v>
      </c>
      <c r="H2593" s="1" t="s">
        <v>27474</v>
      </c>
      <c r="I2593" s="1">
        <v>0</v>
      </c>
      <c r="J2593" s="1" t="s">
        <v>27474</v>
      </c>
      <c r="K2593" s="1">
        <f t="shared" si="160"/>
        <v>0</v>
      </c>
      <c r="L2593" s="2">
        <f>SUMIFS('Basin Total Well Counts'!B:B,'Basin Total Well Counts'!A:A,F2593)</f>
        <v>100308</v>
      </c>
      <c r="M2593" s="4">
        <f t="shared" si="161"/>
        <v>0</v>
      </c>
      <c r="N2593" s="2">
        <f>SUMIF('Basin Emissions'!A:A,F2593,'Basin Emissions'!B:B)</f>
        <v>7867.8947644</v>
      </c>
      <c r="O2593" s="8">
        <f t="shared" si="162"/>
        <v>0</v>
      </c>
      <c r="P2593" s="7">
        <f>SUMIF('Tool Pneumatics CH4 VOC BTEX'!B:B,A2593,'Tool Pneumatics CH4 VOC BTEX'!F:F)</f>
        <v>3.5899999141693102</v>
      </c>
      <c r="Q2593" s="14">
        <f t="shared" si="163"/>
        <v>0</v>
      </c>
      <c r="R2593" s="16">
        <f>SUMIF('Tool Pneumatics CH4 VOC BTEX'!B:B,A2593,'Tool Pneumatics CH4 VOC BTEX'!H:H)*Q2593</f>
        <v>0</v>
      </c>
      <c r="S2593" s="16">
        <f>SUMIF('Tool Pneumatics CH4 VOC BTEX'!B:B,A2593,'Tool Pneumatics CH4 VOC BTEX'!J:J)*Q2593</f>
        <v>0</v>
      </c>
      <c r="T2593" s="16">
        <f>SUMIF('Tool Pneumatics CH4 VOC BTEX'!B:B,A2593,'Tool Pneumatics CH4 VOC BTEX'!L:L)*Q2593</f>
        <v>0</v>
      </c>
      <c r="U2593" s="16">
        <f>SUMIF('Tool Pneumatics CH4 VOC BTEX'!B:B,A2593,'Tool Pneumatics CH4 VOC BTEX'!N:N)*Q2593</f>
        <v>0</v>
      </c>
    </row>
    <row r="2594" spans="1:21" x14ac:dyDescent="0.25">
      <c r="A2594" s="1" t="s">
        <v>5734</v>
      </c>
      <c r="B2594" s="1" t="s">
        <v>1538</v>
      </c>
      <c r="C2594" s="1" t="s">
        <v>1717</v>
      </c>
      <c r="D2594" s="3" t="s">
        <v>3141</v>
      </c>
      <c r="E2594" s="3" t="s">
        <v>23961</v>
      </c>
      <c r="F2594" s="1" t="s">
        <v>1015</v>
      </c>
      <c r="G2594" s="1">
        <v>0</v>
      </c>
      <c r="H2594" s="1" t="s">
        <v>27474</v>
      </c>
      <c r="I2594" s="1">
        <v>0</v>
      </c>
      <c r="J2594" s="1" t="s">
        <v>27474</v>
      </c>
      <c r="K2594" s="1">
        <f t="shared" si="160"/>
        <v>0</v>
      </c>
      <c r="L2594" s="2">
        <f>SUMIFS('Basin Total Well Counts'!B:B,'Basin Total Well Counts'!A:A,F2594)</f>
        <v>100308</v>
      </c>
      <c r="M2594" s="4">
        <f t="shared" si="161"/>
        <v>0</v>
      </c>
      <c r="N2594" s="2">
        <f>SUMIF('Basin Emissions'!A:A,F2594,'Basin Emissions'!B:B)</f>
        <v>7867.8947644</v>
      </c>
      <c r="O2594" s="8">
        <f t="shared" si="162"/>
        <v>0</v>
      </c>
      <c r="P2594" s="7">
        <f>SUMIF('Tool Pneumatics CH4 VOC BTEX'!B:B,A2594,'Tool Pneumatics CH4 VOC BTEX'!F:F)</f>
        <v>3.5899999141693102</v>
      </c>
      <c r="Q2594" s="14">
        <f t="shared" si="163"/>
        <v>0</v>
      </c>
      <c r="R2594" s="16">
        <f>SUMIF('Tool Pneumatics CH4 VOC BTEX'!B:B,A2594,'Tool Pneumatics CH4 VOC BTEX'!H:H)*Q2594</f>
        <v>0</v>
      </c>
      <c r="S2594" s="16">
        <f>SUMIF('Tool Pneumatics CH4 VOC BTEX'!B:B,A2594,'Tool Pneumatics CH4 VOC BTEX'!J:J)*Q2594</f>
        <v>0</v>
      </c>
      <c r="T2594" s="16">
        <f>SUMIF('Tool Pneumatics CH4 VOC BTEX'!B:B,A2594,'Tool Pneumatics CH4 VOC BTEX'!L:L)*Q2594</f>
        <v>0</v>
      </c>
      <c r="U2594" s="16">
        <f>SUMIF('Tool Pneumatics CH4 VOC BTEX'!B:B,A2594,'Tool Pneumatics CH4 VOC BTEX'!N:N)*Q2594</f>
        <v>0</v>
      </c>
    </row>
    <row r="2595" spans="1:21" x14ac:dyDescent="0.25">
      <c r="A2595" s="1" t="s">
        <v>5735</v>
      </c>
      <c r="B2595" s="1" t="s">
        <v>1538</v>
      </c>
      <c r="C2595" s="1" t="s">
        <v>1889</v>
      </c>
      <c r="D2595" s="3" t="s">
        <v>3141</v>
      </c>
      <c r="E2595" s="3" t="s">
        <v>23961</v>
      </c>
      <c r="F2595" s="1" t="s">
        <v>3659</v>
      </c>
      <c r="G2595" s="1">
        <v>0</v>
      </c>
      <c r="H2595" s="1" t="s">
        <v>27474</v>
      </c>
      <c r="I2595" s="1">
        <v>0</v>
      </c>
      <c r="J2595" s="1" t="s">
        <v>27474</v>
      </c>
      <c r="K2595" s="1">
        <f t="shared" si="160"/>
        <v>0</v>
      </c>
      <c r="L2595" s="2">
        <f>SUMIFS('Basin Total Well Counts'!B:B,'Basin Total Well Counts'!A:A,F2595)</f>
        <v>49164</v>
      </c>
      <c r="M2595" s="4">
        <f t="shared" si="161"/>
        <v>0</v>
      </c>
      <c r="N2595" s="2">
        <f>SUMIF('Basin Emissions'!A:A,F2595,'Basin Emissions'!B:B)</f>
        <v>2442.1369048000001</v>
      </c>
      <c r="O2595" s="8">
        <f t="shared" si="162"/>
        <v>0</v>
      </c>
      <c r="P2595" s="7">
        <f>SUMIF('Tool Pneumatics CH4 VOC BTEX'!B:B,A2595,'Tool Pneumatics CH4 VOC BTEX'!F:F)</f>
        <v>3.5899999141693102</v>
      </c>
      <c r="Q2595" s="14">
        <f t="shared" si="163"/>
        <v>0</v>
      </c>
      <c r="R2595" s="16">
        <f>SUMIF('Tool Pneumatics CH4 VOC BTEX'!B:B,A2595,'Tool Pneumatics CH4 VOC BTEX'!H:H)*Q2595</f>
        <v>0</v>
      </c>
      <c r="S2595" s="16">
        <f>SUMIF('Tool Pneumatics CH4 VOC BTEX'!B:B,A2595,'Tool Pneumatics CH4 VOC BTEX'!J:J)*Q2595</f>
        <v>0</v>
      </c>
      <c r="T2595" s="16">
        <f>SUMIF('Tool Pneumatics CH4 VOC BTEX'!B:B,A2595,'Tool Pneumatics CH4 VOC BTEX'!L:L)*Q2595</f>
        <v>0</v>
      </c>
      <c r="U2595" s="16">
        <f>SUMIF('Tool Pneumatics CH4 VOC BTEX'!B:B,A2595,'Tool Pneumatics CH4 VOC BTEX'!N:N)*Q2595</f>
        <v>0</v>
      </c>
    </row>
    <row r="2596" spans="1:21" x14ac:dyDescent="0.25">
      <c r="A2596" s="1" t="s">
        <v>5736</v>
      </c>
      <c r="B2596" s="1" t="s">
        <v>1538</v>
      </c>
      <c r="C2596" s="1" t="s">
        <v>1588</v>
      </c>
      <c r="D2596" s="3" t="s">
        <v>3141</v>
      </c>
      <c r="E2596" s="3" t="s">
        <v>23961</v>
      </c>
      <c r="F2596" s="1" t="s">
        <v>2280</v>
      </c>
      <c r="G2596" s="1">
        <v>0</v>
      </c>
      <c r="H2596" s="1" t="s">
        <v>27474</v>
      </c>
      <c r="I2596" s="1">
        <v>0</v>
      </c>
      <c r="J2596" s="1" t="s">
        <v>27474</v>
      </c>
      <c r="K2596" s="1">
        <f t="shared" si="160"/>
        <v>0</v>
      </c>
      <c r="L2596" s="2">
        <f>SUMIFS('Basin Total Well Counts'!B:B,'Basin Total Well Counts'!A:A,F2596)</f>
        <v>246</v>
      </c>
      <c r="M2596" s="4">
        <f t="shared" si="161"/>
        <v>0</v>
      </c>
      <c r="N2596" s="2">
        <f>SUMIF('Basin Emissions'!A:A,F2596,'Basin Emissions'!B:B)</f>
        <v>1726.0071354000004</v>
      </c>
      <c r="O2596" s="8">
        <f t="shared" si="162"/>
        <v>0</v>
      </c>
      <c r="P2596" s="7">
        <f>SUMIF('Tool Pneumatics CH4 VOC BTEX'!B:B,A2596,'Tool Pneumatics CH4 VOC BTEX'!F:F)</f>
        <v>3.5899999141693102</v>
      </c>
      <c r="Q2596" s="14">
        <f t="shared" si="163"/>
        <v>0</v>
      </c>
      <c r="R2596" s="16">
        <f>SUMIF('Tool Pneumatics CH4 VOC BTEX'!B:B,A2596,'Tool Pneumatics CH4 VOC BTEX'!H:H)*Q2596</f>
        <v>0</v>
      </c>
      <c r="S2596" s="16">
        <f>SUMIF('Tool Pneumatics CH4 VOC BTEX'!B:B,A2596,'Tool Pneumatics CH4 VOC BTEX'!J:J)*Q2596</f>
        <v>0</v>
      </c>
      <c r="T2596" s="16">
        <f>SUMIF('Tool Pneumatics CH4 VOC BTEX'!B:B,A2596,'Tool Pneumatics CH4 VOC BTEX'!L:L)*Q2596</f>
        <v>0</v>
      </c>
      <c r="U2596" s="16">
        <f>SUMIF('Tool Pneumatics CH4 VOC BTEX'!B:B,A2596,'Tool Pneumatics CH4 VOC BTEX'!N:N)*Q2596</f>
        <v>0</v>
      </c>
    </row>
    <row r="2597" spans="1:21" x14ac:dyDescent="0.25">
      <c r="A2597" s="1" t="s">
        <v>5737</v>
      </c>
      <c r="B2597" s="1" t="s">
        <v>1538</v>
      </c>
      <c r="C2597" s="1" t="s">
        <v>1127</v>
      </c>
      <c r="D2597" s="3" t="s">
        <v>3141</v>
      </c>
      <c r="E2597" s="3" t="s">
        <v>23961</v>
      </c>
      <c r="F2597" s="1" t="s">
        <v>1015</v>
      </c>
      <c r="G2597" s="1">
        <v>0</v>
      </c>
      <c r="H2597" s="1" t="s">
        <v>27474</v>
      </c>
      <c r="I2597" s="1">
        <v>0</v>
      </c>
      <c r="J2597" s="1" t="s">
        <v>27474</v>
      </c>
      <c r="K2597" s="1">
        <f t="shared" si="160"/>
        <v>0</v>
      </c>
      <c r="L2597" s="2">
        <f>SUMIFS('Basin Total Well Counts'!B:B,'Basin Total Well Counts'!A:A,F2597)</f>
        <v>100308</v>
      </c>
      <c r="M2597" s="4">
        <f t="shared" si="161"/>
        <v>0</v>
      </c>
      <c r="N2597" s="2">
        <f>SUMIF('Basin Emissions'!A:A,F2597,'Basin Emissions'!B:B)</f>
        <v>7867.8947644</v>
      </c>
      <c r="O2597" s="8">
        <f t="shared" si="162"/>
        <v>0</v>
      </c>
      <c r="P2597" s="7">
        <f>SUMIF('Tool Pneumatics CH4 VOC BTEX'!B:B,A2597,'Tool Pneumatics CH4 VOC BTEX'!F:F)</f>
        <v>3.5899999141693102</v>
      </c>
      <c r="Q2597" s="14">
        <f t="shared" si="163"/>
        <v>0</v>
      </c>
      <c r="R2597" s="16">
        <f>SUMIF('Tool Pneumatics CH4 VOC BTEX'!B:B,A2597,'Tool Pneumatics CH4 VOC BTEX'!H:H)*Q2597</f>
        <v>0</v>
      </c>
      <c r="S2597" s="16">
        <f>SUMIF('Tool Pneumatics CH4 VOC BTEX'!B:B,A2597,'Tool Pneumatics CH4 VOC BTEX'!J:J)*Q2597</f>
        <v>0</v>
      </c>
      <c r="T2597" s="16">
        <f>SUMIF('Tool Pneumatics CH4 VOC BTEX'!B:B,A2597,'Tool Pneumatics CH4 VOC BTEX'!L:L)*Q2597</f>
        <v>0</v>
      </c>
      <c r="U2597" s="16">
        <f>SUMIF('Tool Pneumatics CH4 VOC BTEX'!B:B,A2597,'Tool Pneumatics CH4 VOC BTEX'!N:N)*Q2597</f>
        <v>0</v>
      </c>
    </row>
    <row r="2598" spans="1:21" x14ac:dyDescent="0.25">
      <c r="A2598" s="1" t="s">
        <v>5738</v>
      </c>
      <c r="B2598" s="1" t="s">
        <v>1538</v>
      </c>
      <c r="C2598" s="1" t="s">
        <v>1555</v>
      </c>
      <c r="D2598" s="3" t="s">
        <v>3157</v>
      </c>
      <c r="E2598" s="3" t="s">
        <v>23961</v>
      </c>
      <c r="F2598" s="1" t="s">
        <v>2280</v>
      </c>
      <c r="G2598" s="1">
        <v>0</v>
      </c>
      <c r="H2598" s="1" t="s">
        <v>27474</v>
      </c>
      <c r="I2598" s="1">
        <v>0</v>
      </c>
      <c r="J2598" s="1" t="s">
        <v>27474</v>
      </c>
      <c r="K2598" s="1">
        <f t="shared" si="160"/>
        <v>0</v>
      </c>
      <c r="L2598" s="2">
        <f>SUMIFS('Basin Total Well Counts'!B:B,'Basin Total Well Counts'!A:A,F2598)</f>
        <v>246</v>
      </c>
      <c r="M2598" s="4">
        <f t="shared" si="161"/>
        <v>0</v>
      </c>
      <c r="N2598" s="2">
        <f>SUMIF('Basin Emissions'!A:A,F2598,'Basin Emissions'!B:B)</f>
        <v>1726.0071354000004</v>
      </c>
      <c r="O2598" s="8">
        <f t="shared" si="162"/>
        <v>0</v>
      </c>
      <c r="P2598" s="7">
        <f>SUMIF('Tool Pneumatics CH4 VOC BTEX'!B:B,A2598,'Tool Pneumatics CH4 VOC BTEX'!F:F)</f>
        <v>3.5899999141693102</v>
      </c>
      <c r="Q2598" s="14">
        <f t="shared" si="163"/>
        <v>0</v>
      </c>
      <c r="R2598" s="16">
        <f>SUMIF('Tool Pneumatics CH4 VOC BTEX'!B:B,A2598,'Tool Pneumatics CH4 VOC BTEX'!H:H)*Q2598</f>
        <v>0</v>
      </c>
      <c r="S2598" s="16">
        <f>SUMIF('Tool Pneumatics CH4 VOC BTEX'!B:B,A2598,'Tool Pneumatics CH4 VOC BTEX'!J:J)*Q2598</f>
        <v>0</v>
      </c>
      <c r="T2598" s="16">
        <f>SUMIF('Tool Pneumatics CH4 VOC BTEX'!B:B,A2598,'Tool Pneumatics CH4 VOC BTEX'!L:L)*Q2598</f>
        <v>0</v>
      </c>
      <c r="U2598" s="16">
        <f>SUMIF('Tool Pneumatics CH4 VOC BTEX'!B:B,A2598,'Tool Pneumatics CH4 VOC BTEX'!N:N)*Q2598</f>
        <v>0</v>
      </c>
    </row>
    <row r="2599" spans="1:21" x14ac:dyDescent="0.25">
      <c r="A2599" s="1" t="s">
        <v>5739</v>
      </c>
      <c r="B2599" s="1" t="s">
        <v>1538</v>
      </c>
      <c r="C2599" s="1" t="s">
        <v>1936</v>
      </c>
      <c r="D2599" s="3" t="s">
        <v>3141</v>
      </c>
      <c r="E2599" s="3" t="s">
        <v>23961</v>
      </c>
      <c r="F2599" s="1" t="s">
        <v>3649</v>
      </c>
      <c r="G2599" s="1">
        <v>0</v>
      </c>
      <c r="H2599" s="1" t="s">
        <v>27474</v>
      </c>
      <c r="I2599" s="1">
        <v>0</v>
      </c>
      <c r="J2599" s="1" t="s">
        <v>27474</v>
      </c>
      <c r="K2599" s="1">
        <f t="shared" si="160"/>
        <v>0</v>
      </c>
      <c r="L2599" s="2">
        <f>SUMIFS('Basin Total Well Counts'!B:B,'Basin Total Well Counts'!A:A,F2599)</f>
        <v>20</v>
      </c>
      <c r="M2599" s="4">
        <f t="shared" si="161"/>
        <v>0</v>
      </c>
      <c r="N2599" s="2">
        <f>SUMIF('Basin Emissions'!A:A,F2599,'Basin Emissions'!B:B)</f>
        <v>253.02431440000004</v>
      </c>
      <c r="O2599" s="8">
        <f t="shared" si="162"/>
        <v>0</v>
      </c>
      <c r="P2599" s="7">
        <f>SUMIF('Tool Pneumatics CH4 VOC BTEX'!B:B,A2599,'Tool Pneumatics CH4 VOC BTEX'!F:F)</f>
        <v>25.404619216918899</v>
      </c>
      <c r="Q2599" s="14">
        <f t="shared" si="163"/>
        <v>0</v>
      </c>
      <c r="R2599" s="16">
        <f>SUMIF('Tool Pneumatics CH4 VOC BTEX'!B:B,A2599,'Tool Pneumatics CH4 VOC BTEX'!H:H)*Q2599</f>
        <v>0</v>
      </c>
      <c r="S2599" s="16">
        <f>SUMIF('Tool Pneumatics CH4 VOC BTEX'!B:B,A2599,'Tool Pneumatics CH4 VOC BTEX'!J:J)*Q2599</f>
        <v>0</v>
      </c>
      <c r="T2599" s="16">
        <f>SUMIF('Tool Pneumatics CH4 VOC BTEX'!B:B,A2599,'Tool Pneumatics CH4 VOC BTEX'!L:L)*Q2599</f>
        <v>0</v>
      </c>
      <c r="U2599" s="16">
        <f>SUMIF('Tool Pneumatics CH4 VOC BTEX'!B:B,A2599,'Tool Pneumatics CH4 VOC BTEX'!N:N)*Q2599</f>
        <v>0</v>
      </c>
    </row>
    <row r="2600" spans="1:21" x14ac:dyDescent="0.25">
      <c r="A2600" s="1" t="s">
        <v>5740</v>
      </c>
      <c r="B2600" s="1" t="s">
        <v>1538</v>
      </c>
      <c r="C2600" s="1" t="s">
        <v>2506</v>
      </c>
      <c r="D2600" s="3" t="s">
        <v>3141</v>
      </c>
      <c r="E2600" s="3" t="s">
        <v>23961</v>
      </c>
      <c r="F2600" s="1" t="s">
        <v>3659</v>
      </c>
      <c r="G2600" s="1">
        <v>0</v>
      </c>
      <c r="H2600" s="1" t="s">
        <v>27474</v>
      </c>
      <c r="I2600" s="1">
        <v>0</v>
      </c>
      <c r="J2600" s="1" t="s">
        <v>27474</v>
      </c>
      <c r="K2600" s="1">
        <f t="shared" si="160"/>
        <v>0</v>
      </c>
      <c r="L2600" s="2">
        <f>SUMIFS('Basin Total Well Counts'!B:B,'Basin Total Well Counts'!A:A,F2600)</f>
        <v>49164</v>
      </c>
      <c r="M2600" s="4">
        <f t="shared" si="161"/>
        <v>0</v>
      </c>
      <c r="N2600" s="2">
        <f>SUMIF('Basin Emissions'!A:A,F2600,'Basin Emissions'!B:B)</f>
        <v>2442.1369048000001</v>
      </c>
      <c r="O2600" s="8">
        <f t="shared" si="162"/>
        <v>0</v>
      </c>
      <c r="P2600" s="7">
        <f>SUMIF('Tool Pneumatics CH4 VOC BTEX'!B:B,A2600,'Tool Pneumatics CH4 VOC BTEX'!F:F)</f>
        <v>3.5899999141693102</v>
      </c>
      <c r="Q2600" s="14">
        <f t="shared" si="163"/>
        <v>0</v>
      </c>
      <c r="R2600" s="16">
        <f>SUMIF('Tool Pneumatics CH4 VOC BTEX'!B:B,A2600,'Tool Pneumatics CH4 VOC BTEX'!H:H)*Q2600</f>
        <v>0</v>
      </c>
      <c r="S2600" s="16">
        <f>SUMIF('Tool Pneumatics CH4 VOC BTEX'!B:B,A2600,'Tool Pneumatics CH4 VOC BTEX'!J:J)*Q2600</f>
        <v>0</v>
      </c>
      <c r="T2600" s="16">
        <f>SUMIF('Tool Pneumatics CH4 VOC BTEX'!B:B,A2600,'Tool Pneumatics CH4 VOC BTEX'!L:L)*Q2600</f>
        <v>0</v>
      </c>
      <c r="U2600" s="16">
        <f>SUMIF('Tool Pneumatics CH4 VOC BTEX'!B:B,A2600,'Tool Pneumatics CH4 VOC BTEX'!N:N)*Q2600</f>
        <v>0</v>
      </c>
    </row>
    <row r="2601" spans="1:21" x14ac:dyDescent="0.25">
      <c r="A2601" s="1" t="s">
        <v>5741</v>
      </c>
      <c r="B2601" s="1" t="s">
        <v>1538</v>
      </c>
      <c r="C2601" s="1" t="s">
        <v>1750</v>
      </c>
      <c r="D2601" s="3" t="s">
        <v>3141</v>
      </c>
      <c r="E2601" s="3" t="s">
        <v>23961</v>
      </c>
      <c r="F2601" s="1" t="s">
        <v>2280</v>
      </c>
      <c r="G2601" s="1">
        <v>0</v>
      </c>
      <c r="H2601" s="1" t="s">
        <v>27474</v>
      </c>
      <c r="I2601" s="1">
        <v>0</v>
      </c>
      <c r="J2601" s="1" t="s">
        <v>27474</v>
      </c>
      <c r="K2601" s="1">
        <f t="shared" si="160"/>
        <v>0</v>
      </c>
      <c r="L2601" s="2">
        <f>SUMIFS('Basin Total Well Counts'!B:B,'Basin Total Well Counts'!A:A,F2601)</f>
        <v>246</v>
      </c>
      <c r="M2601" s="4">
        <f t="shared" si="161"/>
        <v>0</v>
      </c>
      <c r="N2601" s="2">
        <f>SUMIF('Basin Emissions'!A:A,F2601,'Basin Emissions'!B:B)</f>
        <v>1726.0071354000004</v>
      </c>
      <c r="O2601" s="8">
        <f t="shared" si="162"/>
        <v>0</v>
      </c>
      <c r="P2601" s="7">
        <f>SUMIF('Tool Pneumatics CH4 VOC BTEX'!B:B,A2601,'Tool Pneumatics CH4 VOC BTEX'!F:F)</f>
        <v>3.5899999141693102</v>
      </c>
      <c r="Q2601" s="14">
        <f t="shared" si="163"/>
        <v>0</v>
      </c>
      <c r="R2601" s="16">
        <f>SUMIF('Tool Pneumatics CH4 VOC BTEX'!B:B,A2601,'Tool Pneumatics CH4 VOC BTEX'!H:H)*Q2601</f>
        <v>0</v>
      </c>
      <c r="S2601" s="16">
        <f>SUMIF('Tool Pneumatics CH4 VOC BTEX'!B:B,A2601,'Tool Pneumatics CH4 VOC BTEX'!J:J)*Q2601</f>
        <v>0</v>
      </c>
      <c r="T2601" s="16">
        <f>SUMIF('Tool Pneumatics CH4 VOC BTEX'!B:B,A2601,'Tool Pneumatics CH4 VOC BTEX'!L:L)*Q2601</f>
        <v>0</v>
      </c>
      <c r="U2601" s="16">
        <f>SUMIF('Tool Pneumatics CH4 VOC BTEX'!B:B,A2601,'Tool Pneumatics CH4 VOC BTEX'!N:N)*Q2601</f>
        <v>0</v>
      </c>
    </row>
    <row r="2602" spans="1:21" x14ac:dyDescent="0.25">
      <c r="A2602" s="1" t="s">
        <v>5742</v>
      </c>
      <c r="B2602" s="1" t="s">
        <v>1538</v>
      </c>
      <c r="C2602" s="1" t="s">
        <v>1655</v>
      </c>
      <c r="D2602" s="3" t="s">
        <v>3141</v>
      </c>
      <c r="E2602" s="3" t="s">
        <v>23961</v>
      </c>
      <c r="F2602" s="1" t="s">
        <v>2280</v>
      </c>
      <c r="G2602" s="1">
        <v>0</v>
      </c>
      <c r="H2602" s="1" t="s">
        <v>27474</v>
      </c>
      <c r="I2602" s="1">
        <v>0</v>
      </c>
      <c r="J2602" s="1" t="s">
        <v>27474</v>
      </c>
      <c r="K2602" s="1">
        <f t="shared" si="160"/>
        <v>0</v>
      </c>
      <c r="L2602" s="2">
        <f>SUMIFS('Basin Total Well Counts'!B:B,'Basin Total Well Counts'!A:A,F2602)</f>
        <v>246</v>
      </c>
      <c r="M2602" s="4">
        <f t="shared" si="161"/>
        <v>0</v>
      </c>
      <c r="N2602" s="2">
        <f>SUMIF('Basin Emissions'!A:A,F2602,'Basin Emissions'!B:B)</f>
        <v>1726.0071354000004</v>
      </c>
      <c r="O2602" s="8">
        <f t="shared" si="162"/>
        <v>0</v>
      </c>
      <c r="P2602" s="7">
        <f>SUMIF('Tool Pneumatics CH4 VOC BTEX'!B:B,A2602,'Tool Pneumatics CH4 VOC BTEX'!F:F)</f>
        <v>3.5899999141693102</v>
      </c>
      <c r="Q2602" s="14">
        <f t="shared" si="163"/>
        <v>0</v>
      </c>
      <c r="R2602" s="16">
        <f>SUMIF('Tool Pneumatics CH4 VOC BTEX'!B:B,A2602,'Tool Pneumatics CH4 VOC BTEX'!H:H)*Q2602</f>
        <v>0</v>
      </c>
      <c r="S2602" s="16">
        <f>SUMIF('Tool Pneumatics CH4 VOC BTEX'!B:B,A2602,'Tool Pneumatics CH4 VOC BTEX'!J:J)*Q2602</f>
        <v>0</v>
      </c>
      <c r="T2602" s="16">
        <f>SUMIF('Tool Pneumatics CH4 VOC BTEX'!B:B,A2602,'Tool Pneumatics CH4 VOC BTEX'!L:L)*Q2602</f>
        <v>0</v>
      </c>
      <c r="U2602" s="16">
        <f>SUMIF('Tool Pneumatics CH4 VOC BTEX'!B:B,A2602,'Tool Pneumatics CH4 VOC BTEX'!N:N)*Q2602</f>
        <v>0</v>
      </c>
    </row>
    <row r="2603" spans="1:21" x14ac:dyDescent="0.25">
      <c r="A2603" s="1" t="s">
        <v>5744</v>
      </c>
      <c r="B2603" s="1" t="s">
        <v>1485</v>
      </c>
      <c r="C2603" s="1" t="s">
        <v>1631</v>
      </c>
      <c r="D2603" s="3" t="s">
        <v>3157</v>
      </c>
      <c r="E2603" s="3" t="s">
        <v>23961</v>
      </c>
      <c r="F2603" s="1" t="s">
        <v>5743</v>
      </c>
      <c r="G2603" s="1">
        <v>86</v>
      </c>
      <c r="H2603" s="1" t="s">
        <v>27483</v>
      </c>
      <c r="I2603" s="1">
        <v>0</v>
      </c>
      <c r="J2603" s="1" t="s">
        <v>27474</v>
      </c>
      <c r="K2603" s="1">
        <f t="shared" si="160"/>
        <v>86</v>
      </c>
      <c r="L2603" s="2">
        <f>SUMIFS('Basin Total Well Counts'!B:B,'Basin Total Well Counts'!A:A,F2603)</f>
        <v>19752</v>
      </c>
      <c r="M2603" s="4">
        <f t="shared" si="161"/>
        <v>4.3539894694208181E-3</v>
      </c>
      <c r="N2603" s="2">
        <f>SUMIF('Basin Emissions'!A:A,F2603,'Basin Emissions'!B:B)</f>
        <v>3736.8053106999996</v>
      </c>
      <c r="O2603" s="8">
        <f t="shared" si="162"/>
        <v>16.270010972063588</v>
      </c>
      <c r="P2603" s="7">
        <f>SUMIF('Tool Pneumatics CH4 VOC BTEX'!B:B,A2603,'Tool Pneumatics CH4 VOC BTEX'!F:F)</f>
        <v>4.9166021347045898</v>
      </c>
      <c r="Q2603" s="14">
        <f t="shared" si="163"/>
        <v>3.6477291843309323</v>
      </c>
      <c r="R2603" s="16">
        <f>SUMIF('Tool Pneumatics CH4 VOC BTEX'!B:B,A2603,'Tool Pneumatics CH4 VOC BTEX'!H:H)*Q2603</f>
        <v>5.5772649692756989E-3</v>
      </c>
      <c r="S2603" s="16">
        <f>SUMIF('Tool Pneumatics CH4 VOC BTEX'!B:B,A2603,'Tool Pneumatics CH4 VOC BTEX'!J:J)*Q2603</f>
        <v>1.1734408692340377E-4</v>
      </c>
      <c r="T2603" s="16">
        <f>SUMIF('Tool Pneumatics CH4 VOC BTEX'!B:B,A2603,'Tool Pneumatics CH4 VOC BTEX'!L:L)*Q2603</f>
        <v>2.1283205306378964E-3</v>
      </c>
      <c r="U2603" s="16">
        <f>SUMIF('Tool Pneumatics CH4 VOC BTEX'!B:B,A2603,'Tool Pneumatics CH4 VOC BTEX'!N:N)*Q2603</f>
        <v>1.8014632470098365E-3</v>
      </c>
    </row>
    <row r="2604" spans="1:21" x14ac:dyDescent="0.25">
      <c r="A2604" s="1" t="s">
        <v>5745</v>
      </c>
      <c r="B2604" s="1" t="s">
        <v>1485</v>
      </c>
      <c r="C2604" s="1" t="s">
        <v>2039</v>
      </c>
      <c r="D2604" s="3" t="s">
        <v>3141</v>
      </c>
      <c r="E2604" s="3" t="s">
        <v>23961</v>
      </c>
      <c r="F2604" s="1" t="s">
        <v>997</v>
      </c>
      <c r="G2604" s="1">
        <v>122</v>
      </c>
      <c r="H2604" s="1" t="s">
        <v>27483</v>
      </c>
      <c r="I2604" s="1">
        <v>0</v>
      </c>
      <c r="J2604" s="1" t="s">
        <v>27474</v>
      </c>
      <c r="K2604" s="1">
        <f t="shared" si="160"/>
        <v>122</v>
      </c>
      <c r="L2604" s="2">
        <f>SUMIFS('Basin Total Well Counts'!B:B,'Basin Total Well Counts'!A:A,F2604)</f>
        <v>25017</v>
      </c>
      <c r="M2604" s="4">
        <f t="shared" si="161"/>
        <v>4.8766838549786145E-3</v>
      </c>
      <c r="N2604" s="2">
        <f>SUMIF('Basin Emissions'!A:A,F2604,'Basin Emissions'!B:B)</f>
        <v>12476.372763905796</v>
      </c>
      <c r="O2604" s="8">
        <f t="shared" si="162"/>
        <v>60.843325626434307</v>
      </c>
      <c r="P2604" s="7">
        <f>SUMIF('Tool Pneumatics CH4 VOC BTEX'!B:B,A2604,'Tool Pneumatics CH4 VOC BTEX'!F:F)</f>
        <v>3.4056410789489702</v>
      </c>
      <c r="Q2604" s="14">
        <f t="shared" si="163"/>
        <v>19.693090458820915</v>
      </c>
      <c r="R2604" s="16">
        <f>SUMIF('Tool Pneumatics CH4 VOC BTEX'!B:B,A2604,'Tool Pneumatics CH4 VOC BTEX'!H:H)*Q2604</f>
        <v>0</v>
      </c>
      <c r="S2604" s="16">
        <f>SUMIF('Tool Pneumatics CH4 VOC BTEX'!B:B,A2604,'Tool Pneumatics CH4 VOC BTEX'!J:J)*Q2604</f>
        <v>0</v>
      </c>
      <c r="T2604" s="16">
        <f>SUMIF('Tool Pneumatics CH4 VOC BTEX'!B:B,A2604,'Tool Pneumatics CH4 VOC BTEX'!L:L)*Q2604</f>
        <v>0</v>
      </c>
      <c r="U2604" s="16">
        <f>SUMIF('Tool Pneumatics CH4 VOC BTEX'!B:B,A2604,'Tool Pneumatics CH4 VOC BTEX'!N:N)*Q2604</f>
        <v>0</v>
      </c>
    </row>
    <row r="2605" spans="1:21" x14ac:dyDescent="0.25">
      <c r="A2605" s="1" t="s">
        <v>5746</v>
      </c>
      <c r="B2605" s="1" t="s">
        <v>1485</v>
      </c>
      <c r="C2605" s="1" t="s">
        <v>5747</v>
      </c>
      <c r="D2605" s="3" t="s">
        <v>3141</v>
      </c>
      <c r="E2605" s="3" t="s">
        <v>23961</v>
      </c>
      <c r="F2605" s="1" t="s">
        <v>5743</v>
      </c>
      <c r="G2605" s="1">
        <v>118</v>
      </c>
      <c r="H2605" s="1" t="s">
        <v>27483</v>
      </c>
      <c r="I2605" s="1">
        <v>0</v>
      </c>
      <c r="J2605" s="1" t="s">
        <v>27474</v>
      </c>
      <c r="K2605" s="1">
        <f t="shared" si="160"/>
        <v>118</v>
      </c>
      <c r="L2605" s="2">
        <f>SUMIFS('Basin Total Well Counts'!B:B,'Basin Total Well Counts'!A:A,F2605)</f>
        <v>19752</v>
      </c>
      <c r="M2605" s="4">
        <f t="shared" si="161"/>
        <v>5.9740785743215875E-3</v>
      </c>
      <c r="N2605" s="2">
        <f>SUMIF('Basin Emissions'!A:A,F2605,'Basin Emissions'!B:B)</f>
        <v>3736.8053106999996</v>
      </c>
      <c r="O2605" s="8">
        <f t="shared" si="162"/>
        <v>22.323968543063991</v>
      </c>
      <c r="P2605" s="7">
        <f>SUMIF('Tool Pneumatics CH4 VOC BTEX'!B:B,A2605,'Tool Pneumatics CH4 VOC BTEX'!F:F)</f>
        <v>4.9166021347045898</v>
      </c>
      <c r="Q2605" s="14">
        <f t="shared" si="163"/>
        <v>5.0050237645470927</v>
      </c>
      <c r="R2605" s="16">
        <f>SUMIF('Tool Pneumatics CH4 VOC BTEX'!B:B,A2605,'Tool Pneumatics CH4 VOC BTEX'!H:H)*Q2605</f>
        <v>7.6525263531922382E-3</v>
      </c>
      <c r="S2605" s="16">
        <f>SUMIF('Tool Pneumatics CH4 VOC BTEX'!B:B,A2605,'Tool Pneumatics CH4 VOC BTEX'!J:J)*Q2605</f>
        <v>1.6100700298792608E-4</v>
      </c>
      <c r="T2605" s="16">
        <f>SUMIF('Tool Pneumatics CH4 VOC BTEX'!B:B,A2605,'Tool Pneumatics CH4 VOC BTEX'!L:L)*Q2605</f>
        <v>2.9202537513403691E-3</v>
      </c>
      <c r="U2605" s="16">
        <f>SUMIF('Tool Pneumatics CH4 VOC BTEX'!B:B,A2605,'Tool Pneumatics CH4 VOC BTEX'!N:N)*Q2605</f>
        <v>2.4717751528739616E-3</v>
      </c>
    </row>
    <row r="2606" spans="1:21" x14ac:dyDescent="0.25">
      <c r="A2606" s="1" t="s">
        <v>5748</v>
      </c>
      <c r="B2606" s="1" t="s">
        <v>1485</v>
      </c>
      <c r="C2606" s="1" t="s">
        <v>5749</v>
      </c>
      <c r="D2606" s="3" t="s">
        <v>3141</v>
      </c>
      <c r="E2606" s="3" t="s">
        <v>23961</v>
      </c>
      <c r="F2606" s="1" t="s">
        <v>6797</v>
      </c>
      <c r="G2606" s="1">
        <v>54</v>
      </c>
      <c r="H2606" s="1" t="s">
        <v>27483</v>
      </c>
      <c r="I2606" s="1">
        <v>0</v>
      </c>
      <c r="J2606" s="1" t="s">
        <v>27474</v>
      </c>
      <c r="K2606" s="1">
        <f t="shared" si="160"/>
        <v>54</v>
      </c>
      <c r="L2606" s="2">
        <f>SUMIFS('Basin Total Well Counts'!B:B,'Basin Total Well Counts'!A:A,F2606)</f>
        <v>24650</v>
      </c>
      <c r="M2606" s="4">
        <f t="shared" si="161"/>
        <v>2.1906693711967544E-3</v>
      </c>
      <c r="N2606" s="2">
        <f>SUMIF('Basin Emissions'!A:A,F2606,'Basin Emissions'!B:B)</f>
        <v>9860.8637137035021</v>
      </c>
      <c r="O2606" s="8">
        <f t="shared" si="162"/>
        <v>21.601892111155745</v>
      </c>
      <c r="P2606" s="7">
        <f>SUMIF('Tool Pneumatics CH4 VOC BTEX'!B:B,A2606,'Tool Pneumatics CH4 VOC BTEX'!F:F)</f>
        <v>4.9166021347045898</v>
      </c>
      <c r="Q2606" s="14">
        <f t="shared" si="163"/>
        <v>4.8431345514106132</v>
      </c>
      <c r="R2606" s="16">
        <f>SUMIF('Tool Pneumatics CH4 VOC BTEX'!B:B,A2606,'Tool Pneumatics CH4 VOC BTEX'!H:H)*Q2606</f>
        <v>7.4050027592784794E-3</v>
      </c>
      <c r="S2606" s="16">
        <f>SUMIF('Tool Pneumatics CH4 VOC BTEX'!B:B,A2606,'Tool Pneumatics CH4 VOC BTEX'!J:J)*Q2606</f>
        <v>1.557991761624451E-4</v>
      </c>
      <c r="T2606" s="16">
        <f>SUMIF('Tool Pneumatics CH4 VOC BTEX'!B:B,A2606,'Tool Pneumatics CH4 VOC BTEX'!L:L)*Q2606</f>
        <v>2.8257971405022536E-3</v>
      </c>
      <c r="U2606" s="16">
        <f>SUMIF('Tool Pneumatics CH4 VOC BTEX'!B:B,A2606,'Tool Pneumatics CH4 VOC BTEX'!N:N)*Q2606</f>
        <v>2.3918247363777321E-3</v>
      </c>
    </row>
    <row r="2607" spans="1:21" x14ac:dyDescent="0.25">
      <c r="A2607" s="1" t="s">
        <v>5750</v>
      </c>
      <c r="B2607" s="1" t="s">
        <v>1485</v>
      </c>
      <c r="C2607" s="1" t="s">
        <v>5751</v>
      </c>
      <c r="D2607" s="3" t="s">
        <v>3141</v>
      </c>
      <c r="E2607" s="3" t="s">
        <v>23961</v>
      </c>
      <c r="F2607" s="1" t="s">
        <v>6792</v>
      </c>
      <c r="G2607" s="1">
        <v>3</v>
      </c>
      <c r="H2607" s="1" t="s">
        <v>27483</v>
      </c>
      <c r="I2607" s="1">
        <v>0</v>
      </c>
      <c r="J2607" s="1" t="s">
        <v>27474</v>
      </c>
      <c r="K2607" s="1">
        <f t="shared" si="160"/>
        <v>3</v>
      </c>
      <c r="L2607" s="2">
        <f>SUMIFS('Basin Total Well Counts'!B:B,'Basin Total Well Counts'!A:A,F2607)</f>
        <v>3536</v>
      </c>
      <c r="M2607" s="4">
        <f t="shared" si="161"/>
        <v>8.484162895927602E-4</v>
      </c>
      <c r="N2607" s="2">
        <f>SUMIF('Basin Emissions'!A:A,F2607,'Basin Emissions'!B:B)</f>
        <v>31.469877000000004</v>
      </c>
      <c r="O2607" s="8">
        <f t="shared" si="162"/>
        <v>2.6699556278280547E-2</v>
      </c>
      <c r="P2607" s="7">
        <f>SUMIF('Tool Pneumatics CH4 VOC BTEX'!B:B,A2607,'Tool Pneumatics CH4 VOC BTEX'!F:F)</f>
        <v>4.9166021347045898</v>
      </c>
      <c r="Q2607" s="14">
        <f t="shared" si="163"/>
        <v>5.9860285781121033E-3</v>
      </c>
      <c r="R2607" s="16">
        <f>SUMIF('Tool Pneumatics CH4 VOC BTEX'!B:B,A2607,'Tool Pneumatics CH4 VOC BTEX'!H:H)*Q2607</f>
        <v>9.1524523358801558E-6</v>
      </c>
      <c r="S2607" s="16">
        <f>SUMIF('Tool Pneumatics CH4 VOC BTEX'!B:B,A2607,'Tool Pneumatics CH4 VOC BTEX'!J:J)*Q2607</f>
        <v>1.9256502396430088E-7</v>
      </c>
      <c r="T2607" s="16">
        <f>SUMIF('Tool Pneumatics CH4 VOC BTEX'!B:B,A2607,'Tool Pneumatics CH4 VOC BTEX'!L:L)*Q2607</f>
        <v>3.4926352467467984E-6</v>
      </c>
      <c r="U2607" s="16">
        <f>SUMIF('Tool Pneumatics CH4 VOC BTEX'!B:B,A2607,'Tool Pneumatics CH4 VOC BTEX'!N:N)*Q2607</f>
        <v>2.9562530369143724E-6</v>
      </c>
    </row>
    <row r="2608" spans="1:21" x14ac:dyDescent="0.25">
      <c r="A2608" s="1" t="s">
        <v>5752</v>
      </c>
      <c r="B2608" s="1" t="s">
        <v>1485</v>
      </c>
      <c r="C2608" s="1" t="s">
        <v>2137</v>
      </c>
      <c r="D2608" s="3" t="s">
        <v>3141</v>
      </c>
      <c r="E2608" s="3" t="s">
        <v>23961</v>
      </c>
      <c r="F2608" s="1" t="s">
        <v>4783</v>
      </c>
      <c r="G2608" s="1">
        <v>0</v>
      </c>
      <c r="H2608" s="1" t="s">
        <v>27483</v>
      </c>
      <c r="I2608" s="1">
        <v>0</v>
      </c>
      <c r="J2608" s="1" t="s">
        <v>27474</v>
      </c>
      <c r="K2608" s="1">
        <f t="shared" si="160"/>
        <v>0</v>
      </c>
      <c r="L2608" s="2">
        <f>SUMIFS('Basin Total Well Counts'!B:B,'Basin Total Well Counts'!A:A,F2608)</f>
        <v>528</v>
      </c>
      <c r="M2608" s="4">
        <f t="shared" si="161"/>
        <v>0</v>
      </c>
      <c r="N2608" s="2">
        <f>SUMIF('Basin Emissions'!A:A,F2608,'Basin Emissions'!B:B)</f>
        <v>236.29</v>
      </c>
      <c r="O2608" s="8">
        <f t="shared" si="162"/>
        <v>0</v>
      </c>
      <c r="P2608" s="7">
        <f>SUMIF('Tool Pneumatics CH4 VOC BTEX'!B:B,A2608,'Tool Pneumatics CH4 VOC BTEX'!F:F)</f>
        <v>4.9166021347045898</v>
      </c>
      <c r="Q2608" s="14">
        <f t="shared" si="163"/>
        <v>0</v>
      </c>
      <c r="R2608" s="16">
        <f>SUMIF('Tool Pneumatics CH4 VOC BTEX'!B:B,A2608,'Tool Pneumatics CH4 VOC BTEX'!H:H)*Q2608</f>
        <v>0</v>
      </c>
      <c r="S2608" s="16">
        <f>SUMIF('Tool Pneumatics CH4 VOC BTEX'!B:B,A2608,'Tool Pneumatics CH4 VOC BTEX'!J:J)*Q2608</f>
        <v>0</v>
      </c>
      <c r="T2608" s="16">
        <f>SUMIF('Tool Pneumatics CH4 VOC BTEX'!B:B,A2608,'Tool Pneumatics CH4 VOC BTEX'!L:L)*Q2608</f>
        <v>0</v>
      </c>
      <c r="U2608" s="16">
        <f>SUMIF('Tool Pneumatics CH4 VOC BTEX'!B:B,A2608,'Tool Pneumatics CH4 VOC BTEX'!N:N)*Q2608</f>
        <v>0</v>
      </c>
    </row>
    <row r="2609" spans="1:21" x14ac:dyDescent="0.25">
      <c r="A2609" s="1" t="s">
        <v>5753</v>
      </c>
      <c r="B2609" s="1" t="s">
        <v>1485</v>
      </c>
      <c r="C2609" s="1" t="s">
        <v>1964</v>
      </c>
      <c r="D2609" s="3" t="s">
        <v>3157</v>
      </c>
      <c r="E2609" s="3" t="s">
        <v>23961</v>
      </c>
      <c r="F2609" s="1" t="s">
        <v>6797</v>
      </c>
      <c r="G2609" s="1">
        <v>68</v>
      </c>
      <c r="H2609" s="1" t="s">
        <v>27483</v>
      </c>
      <c r="I2609" s="1">
        <v>0</v>
      </c>
      <c r="J2609" s="1" t="s">
        <v>27474</v>
      </c>
      <c r="K2609" s="1">
        <f t="shared" si="160"/>
        <v>68</v>
      </c>
      <c r="L2609" s="2">
        <f>SUMIFS('Basin Total Well Counts'!B:B,'Basin Total Well Counts'!A:A,F2609)</f>
        <v>24650</v>
      </c>
      <c r="M2609" s="4">
        <f t="shared" si="161"/>
        <v>2.7586206896551722E-3</v>
      </c>
      <c r="N2609" s="2">
        <f>SUMIF('Basin Emissions'!A:A,F2609,'Basin Emissions'!B:B)</f>
        <v>9860.8637137035021</v>
      </c>
      <c r="O2609" s="8">
        <f t="shared" si="162"/>
        <v>27.202382658492418</v>
      </c>
      <c r="P2609" s="7">
        <f>SUMIF('Tool Pneumatics CH4 VOC BTEX'!B:B,A2609,'Tool Pneumatics CH4 VOC BTEX'!F:F)</f>
        <v>4.9166021347045898</v>
      </c>
      <c r="Q2609" s="14">
        <f t="shared" si="163"/>
        <v>6.0987620277022536</v>
      </c>
      <c r="R2609" s="16">
        <f>SUMIF('Tool Pneumatics CH4 VOC BTEX'!B:B,A2609,'Tool Pneumatics CH4 VOC BTEX'!H:H)*Q2609</f>
        <v>9.3248182894617899E-3</v>
      </c>
      <c r="S2609" s="16">
        <f>SUMIF('Tool Pneumatics CH4 VOC BTEX'!B:B,A2609,'Tool Pneumatics CH4 VOC BTEX'!J:J)*Q2609</f>
        <v>1.9619155516752346E-4</v>
      </c>
      <c r="T2609" s="16">
        <f>SUMIF('Tool Pneumatics CH4 VOC BTEX'!B:B,A2609,'Tool Pneumatics CH4 VOC BTEX'!L:L)*Q2609</f>
        <v>3.5584112139658008E-3</v>
      </c>
      <c r="U2609" s="16">
        <f>SUMIF('Tool Pneumatics CH4 VOC BTEX'!B:B,A2609,'Tool Pneumatics CH4 VOC BTEX'!N:N)*Q2609</f>
        <v>3.0119274458089958E-3</v>
      </c>
    </row>
    <row r="2610" spans="1:21" x14ac:dyDescent="0.25">
      <c r="A2610" s="1" t="s">
        <v>5754</v>
      </c>
      <c r="B2610" s="1" t="s">
        <v>1485</v>
      </c>
      <c r="C2610" s="1" t="s">
        <v>1689</v>
      </c>
      <c r="D2610" s="3" t="s">
        <v>3141</v>
      </c>
      <c r="E2610" s="3" t="s">
        <v>23961</v>
      </c>
      <c r="F2610" s="1" t="s">
        <v>6797</v>
      </c>
      <c r="G2610" s="1">
        <v>71</v>
      </c>
      <c r="H2610" s="1" t="s">
        <v>27483</v>
      </c>
      <c r="I2610" s="1">
        <v>0</v>
      </c>
      <c r="J2610" s="1" t="s">
        <v>27474</v>
      </c>
      <c r="K2610" s="1">
        <f t="shared" si="160"/>
        <v>71</v>
      </c>
      <c r="L2610" s="2">
        <f>SUMIFS('Basin Total Well Counts'!B:B,'Basin Total Well Counts'!A:A,F2610)</f>
        <v>24650</v>
      </c>
      <c r="M2610" s="4">
        <f t="shared" si="161"/>
        <v>2.8803245436105477E-3</v>
      </c>
      <c r="N2610" s="2">
        <f>SUMIF('Basin Emissions'!A:A,F2610,'Basin Emissions'!B:B)</f>
        <v>9860.8637137035021</v>
      </c>
      <c r="O2610" s="8">
        <f t="shared" si="162"/>
        <v>28.402487775778852</v>
      </c>
      <c r="P2610" s="7">
        <f>SUMIF('Tool Pneumatics CH4 VOC BTEX'!B:B,A2610,'Tool Pneumatics CH4 VOC BTEX'!F:F)</f>
        <v>4.9166021347045898</v>
      </c>
      <c r="Q2610" s="14">
        <f t="shared" si="163"/>
        <v>6.3678250583361775</v>
      </c>
      <c r="R2610" s="16">
        <f>SUMIF('Tool Pneumatics CH4 VOC BTEX'!B:B,A2610,'Tool Pneumatics CH4 VOC BTEX'!H:H)*Q2610</f>
        <v>9.7362073316439278E-3</v>
      </c>
      <c r="S2610" s="16">
        <f>SUMIF('Tool Pneumatics CH4 VOC BTEX'!B:B,A2610,'Tool Pneumatics CH4 VOC BTEX'!J:J)*Q2610</f>
        <v>2.0484706495432599E-4</v>
      </c>
      <c r="T2610" s="16">
        <f>SUMIF('Tool Pneumatics CH4 VOC BTEX'!B:B,A2610,'Tool Pneumatics CH4 VOC BTEX'!L:L)*Q2610</f>
        <v>3.7153999439937043E-3</v>
      </c>
      <c r="U2610" s="16">
        <f>SUMIF('Tool Pneumatics CH4 VOC BTEX'!B:B,A2610,'Tool Pneumatics CH4 VOC BTEX'!N:N)*Q2610</f>
        <v>3.1448065978299813E-3</v>
      </c>
    </row>
    <row r="2611" spans="1:21" x14ac:dyDescent="0.25">
      <c r="A2611" s="1" t="s">
        <v>5755</v>
      </c>
      <c r="B2611" s="1" t="s">
        <v>1485</v>
      </c>
      <c r="C2611" s="1" t="s">
        <v>1898</v>
      </c>
      <c r="D2611" s="3" t="s">
        <v>3141</v>
      </c>
      <c r="E2611" s="3" t="s">
        <v>23961</v>
      </c>
      <c r="F2611" s="1" t="s">
        <v>997</v>
      </c>
      <c r="G2611" s="1">
        <v>0</v>
      </c>
      <c r="H2611" s="1" t="s">
        <v>27483</v>
      </c>
      <c r="I2611" s="1">
        <v>0</v>
      </c>
      <c r="J2611" s="1" t="s">
        <v>27474</v>
      </c>
      <c r="K2611" s="1">
        <f t="shared" si="160"/>
        <v>0</v>
      </c>
      <c r="L2611" s="2">
        <f>SUMIFS('Basin Total Well Counts'!B:B,'Basin Total Well Counts'!A:A,F2611)</f>
        <v>25017</v>
      </c>
      <c r="M2611" s="4">
        <f t="shared" si="161"/>
        <v>0</v>
      </c>
      <c r="N2611" s="2">
        <f>SUMIF('Basin Emissions'!A:A,F2611,'Basin Emissions'!B:B)</f>
        <v>12476.372763905796</v>
      </c>
      <c r="O2611" s="8">
        <f t="shared" si="162"/>
        <v>0</v>
      </c>
      <c r="P2611" s="7">
        <f>SUMIF('Tool Pneumatics CH4 VOC BTEX'!B:B,A2611,'Tool Pneumatics CH4 VOC BTEX'!F:F)</f>
        <v>4.9166021347045898</v>
      </c>
      <c r="Q2611" s="14">
        <f t="shared" si="163"/>
        <v>0</v>
      </c>
      <c r="R2611" s="16">
        <f>SUMIF('Tool Pneumatics CH4 VOC BTEX'!B:B,A2611,'Tool Pneumatics CH4 VOC BTEX'!H:H)*Q2611</f>
        <v>0</v>
      </c>
      <c r="S2611" s="16">
        <f>SUMIF('Tool Pneumatics CH4 VOC BTEX'!B:B,A2611,'Tool Pneumatics CH4 VOC BTEX'!J:J)*Q2611</f>
        <v>0</v>
      </c>
      <c r="T2611" s="16">
        <f>SUMIF('Tool Pneumatics CH4 VOC BTEX'!B:B,A2611,'Tool Pneumatics CH4 VOC BTEX'!L:L)*Q2611</f>
        <v>0</v>
      </c>
      <c r="U2611" s="16">
        <f>SUMIF('Tool Pneumatics CH4 VOC BTEX'!B:B,A2611,'Tool Pneumatics CH4 VOC BTEX'!N:N)*Q2611</f>
        <v>0</v>
      </c>
    </row>
    <row r="2612" spans="1:21" x14ac:dyDescent="0.25">
      <c r="A2612" s="1" t="s">
        <v>5756</v>
      </c>
      <c r="B2612" s="1" t="s">
        <v>1485</v>
      </c>
      <c r="C2612" s="1" t="s">
        <v>2177</v>
      </c>
      <c r="D2612" s="3" t="s">
        <v>3141</v>
      </c>
      <c r="E2612" s="3" t="s">
        <v>23961</v>
      </c>
      <c r="F2612" s="1" t="s">
        <v>6798</v>
      </c>
      <c r="G2612" s="1">
        <v>0</v>
      </c>
      <c r="H2612" s="1" t="s">
        <v>27483</v>
      </c>
      <c r="I2612" s="1">
        <v>0</v>
      </c>
      <c r="J2612" s="1" t="s">
        <v>27474</v>
      </c>
      <c r="K2612" s="1">
        <f t="shared" si="160"/>
        <v>0</v>
      </c>
      <c r="L2612" s="2">
        <f>SUMIFS('Basin Total Well Counts'!B:B,'Basin Total Well Counts'!A:A,F2612)</f>
        <v>0</v>
      </c>
      <c r="M2612" s="4">
        <f t="shared" si="161"/>
        <v>0</v>
      </c>
      <c r="N2612" s="2">
        <f>SUMIF('Basin Emissions'!A:A,F2612,'Basin Emissions'!B:B)</f>
        <v>117.21308570000001</v>
      </c>
      <c r="O2612" s="8">
        <f t="shared" si="162"/>
        <v>0</v>
      </c>
      <c r="P2612" s="7">
        <f>SUMIF('Tool Pneumatics CH4 VOC BTEX'!B:B,A2612,'Tool Pneumatics CH4 VOC BTEX'!F:F)</f>
        <v>4.9166021347045898</v>
      </c>
      <c r="Q2612" s="14">
        <f t="shared" si="163"/>
        <v>0</v>
      </c>
      <c r="R2612" s="16">
        <f>SUMIF('Tool Pneumatics CH4 VOC BTEX'!B:B,A2612,'Tool Pneumatics CH4 VOC BTEX'!H:H)*Q2612</f>
        <v>0</v>
      </c>
      <c r="S2612" s="16">
        <f>SUMIF('Tool Pneumatics CH4 VOC BTEX'!B:B,A2612,'Tool Pneumatics CH4 VOC BTEX'!J:J)*Q2612</f>
        <v>0</v>
      </c>
      <c r="T2612" s="16">
        <f>SUMIF('Tool Pneumatics CH4 VOC BTEX'!B:B,A2612,'Tool Pneumatics CH4 VOC BTEX'!L:L)*Q2612</f>
        <v>0</v>
      </c>
      <c r="U2612" s="16">
        <f>SUMIF('Tool Pneumatics CH4 VOC BTEX'!B:B,A2612,'Tool Pneumatics CH4 VOC BTEX'!N:N)*Q2612</f>
        <v>0</v>
      </c>
    </row>
    <row r="2613" spans="1:21" x14ac:dyDescent="0.25">
      <c r="A2613" s="1" t="s">
        <v>5757</v>
      </c>
      <c r="B2613" s="1" t="s">
        <v>1485</v>
      </c>
      <c r="C2613" s="1" t="s">
        <v>1578</v>
      </c>
      <c r="D2613" s="3" t="s">
        <v>3141</v>
      </c>
      <c r="E2613" s="3" t="s">
        <v>23961</v>
      </c>
      <c r="F2613" s="1" t="s">
        <v>6797</v>
      </c>
      <c r="G2613" s="1">
        <v>51</v>
      </c>
      <c r="H2613" s="1" t="s">
        <v>27483</v>
      </c>
      <c r="I2613" s="1">
        <v>0</v>
      </c>
      <c r="J2613" s="1" t="s">
        <v>27474</v>
      </c>
      <c r="K2613" s="1">
        <f t="shared" si="160"/>
        <v>51</v>
      </c>
      <c r="L2613" s="2">
        <f>SUMIFS('Basin Total Well Counts'!B:B,'Basin Total Well Counts'!A:A,F2613)</f>
        <v>24650</v>
      </c>
      <c r="M2613" s="4">
        <f t="shared" si="161"/>
        <v>2.0689655172413794E-3</v>
      </c>
      <c r="N2613" s="2">
        <f>SUMIF('Basin Emissions'!A:A,F2613,'Basin Emissions'!B:B)</f>
        <v>9860.8637137035021</v>
      </c>
      <c r="O2613" s="8">
        <f t="shared" si="162"/>
        <v>20.401786993869315</v>
      </c>
      <c r="P2613" s="7">
        <f>SUMIF('Tool Pneumatics CH4 VOC BTEX'!B:B,A2613,'Tool Pneumatics CH4 VOC BTEX'!F:F)</f>
        <v>4.9166021347045898</v>
      </c>
      <c r="Q2613" s="14">
        <f t="shared" si="163"/>
        <v>4.5740715207766902</v>
      </c>
      <c r="R2613" s="16">
        <f>SUMIF('Tool Pneumatics CH4 VOC BTEX'!B:B,A2613,'Tool Pneumatics CH4 VOC BTEX'!H:H)*Q2613</f>
        <v>6.9936137170963416E-3</v>
      </c>
      <c r="S2613" s="16">
        <f>SUMIF('Tool Pneumatics CH4 VOC BTEX'!B:B,A2613,'Tool Pneumatics CH4 VOC BTEX'!J:J)*Q2613</f>
        <v>1.471436663756426E-4</v>
      </c>
      <c r="T2613" s="16">
        <f>SUMIF('Tool Pneumatics CH4 VOC BTEX'!B:B,A2613,'Tool Pneumatics CH4 VOC BTEX'!L:L)*Q2613</f>
        <v>2.6688084104743506E-3</v>
      </c>
      <c r="U2613" s="16">
        <f>SUMIF('Tool Pneumatics CH4 VOC BTEX'!B:B,A2613,'Tool Pneumatics CH4 VOC BTEX'!N:N)*Q2613</f>
        <v>2.2589455843567471E-3</v>
      </c>
    </row>
    <row r="2614" spans="1:21" x14ac:dyDescent="0.25">
      <c r="A2614" s="1" t="s">
        <v>5758</v>
      </c>
      <c r="B2614" s="1" t="s">
        <v>1485</v>
      </c>
      <c r="C2614" s="1" t="s">
        <v>5759</v>
      </c>
      <c r="D2614" s="3" t="s">
        <v>3141</v>
      </c>
      <c r="E2614" s="3" t="s">
        <v>23961</v>
      </c>
      <c r="F2614" s="1" t="s">
        <v>6792</v>
      </c>
      <c r="G2614" s="1">
        <v>0</v>
      </c>
      <c r="H2614" s="1" t="s">
        <v>27483</v>
      </c>
      <c r="I2614" s="1">
        <v>0</v>
      </c>
      <c r="J2614" s="1" t="s">
        <v>27474</v>
      </c>
      <c r="K2614" s="1">
        <f t="shared" si="160"/>
        <v>0</v>
      </c>
      <c r="L2614" s="2">
        <f>SUMIFS('Basin Total Well Counts'!B:B,'Basin Total Well Counts'!A:A,F2614)</f>
        <v>3536</v>
      </c>
      <c r="M2614" s="4">
        <f t="shared" si="161"/>
        <v>0</v>
      </c>
      <c r="N2614" s="2">
        <f>SUMIF('Basin Emissions'!A:A,F2614,'Basin Emissions'!B:B)</f>
        <v>31.469877000000004</v>
      </c>
      <c r="O2614" s="8">
        <f t="shared" si="162"/>
        <v>0</v>
      </c>
      <c r="P2614" s="7">
        <f>SUMIF('Tool Pneumatics CH4 VOC BTEX'!B:B,A2614,'Tool Pneumatics CH4 VOC BTEX'!F:F)</f>
        <v>4.9166021347045898</v>
      </c>
      <c r="Q2614" s="14">
        <f t="shared" si="163"/>
        <v>0</v>
      </c>
      <c r="R2614" s="16">
        <f>SUMIF('Tool Pneumatics CH4 VOC BTEX'!B:B,A2614,'Tool Pneumatics CH4 VOC BTEX'!H:H)*Q2614</f>
        <v>0</v>
      </c>
      <c r="S2614" s="16">
        <f>SUMIF('Tool Pneumatics CH4 VOC BTEX'!B:B,A2614,'Tool Pneumatics CH4 VOC BTEX'!J:J)*Q2614</f>
        <v>0</v>
      </c>
      <c r="T2614" s="16">
        <f>SUMIF('Tool Pneumatics CH4 VOC BTEX'!B:B,A2614,'Tool Pneumatics CH4 VOC BTEX'!L:L)*Q2614</f>
        <v>0</v>
      </c>
      <c r="U2614" s="16">
        <f>SUMIF('Tool Pneumatics CH4 VOC BTEX'!B:B,A2614,'Tool Pneumatics CH4 VOC BTEX'!N:N)*Q2614</f>
        <v>0</v>
      </c>
    </row>
    <row r="2615" spans="1:21" x14ac:dyDescent="0.25">
      <c r="A2615" s="1" t="s">
        <v>5760</v>
      </c>
      <c r="B2615" s="1" t="s">
        <v>1485</v>
      </c>
      <c r="C2615" s="1" t="s">
        <v>5761</v>
      </c>
      <c r="D2615" s="3" t="s">
        <v>3141</v>
      </c>
      <c r="E2615" s="3" t="s">
        <v>23961</v>
      </c>
      <c r="F2615" s="1" t="s">
        <v>6797</v>
      </c>
      <c r="G2615" s="1">
        <v>287</v>
      </c>
      <c r="H2615" s="1" t="s">
        <v>27483</v>
      </c>
      <c r="I2615" s="1">
        <v>0</v>
      </c>
      <c r="J2615" s="1" t="s">
        <v>27474</v>
      </c>
      <c r="K2615" s="1">
        <f t="shared" si="160"/>
        <v>287</v>
      </c>
      <c r="L2615" s="2">
        <f>SUMIFS('Basin Total Well Counts'!B:B,'Basin Total Well Counts'!A:A,F2615)</f>
        <v>24650</v>
      </c>
      <c r="M2615" s="4">
        <f t="shared" si="161"/>
        <v>1.1643002028397565E-2</v>
      </c>
      <c r="N2615" s="2">
        <f>SUMIF('Basin Emissions'!A:A,F2615,'Basin Emissions'!B:B)</f>
        <v>9860.8637137035021</v>
      </c>
      <c r="O2615" s="8">
        <f t="shared" si="162"/>
        <v>114.81005622040182</v>
      </c>
      <c r="P2615" s="7">
        <f>SUMIF('Tool Pneumatics CH4 VOC BTEX'!B:B,A2615,'Tool Pneumatics CH4 VOC BTEX'!F:F)</f>
        <v>4.9166021347045898</v>
      </c>
      <c r="Q2615" s="14">
        <f t="shared" si="163"/>
        <v>25.74036326397863</v>
      </c>
      <c r="R2615" s="16">
        <f>SUMIF('Tool Pneumatics CH4 VOC BTEX'!B:B,A2615,'Tool Pneumatics CH4 VOC BTEX'!H:H)*Q2615</f>
        <v>3.9356218368757849E-2</v>
      </c>
      <c r="S2615" s="16">
        <f>SUMIF('Tool Pneumatics CH4 VOC BTEX'!B:B,A2615,'Tool Pneumatics CH4 VOC BTEX'!J:J)*Q2615</f>
        <v>8.2804376960410645E-4</v>
      </c>
      <c r="T2615" s="16">
        <f>SUMIF('Tool Pneumatics CH4 VOC BTEX'!B:B,A2615,'Tool Pneumatics CH4 VOC BTEX'!L:L)*Q2615</f>
        <v>1.5018588506002718E-2</v>
      </c>
      <c r="U2615" s="16">
        <f>SUMIF('Tool Pneumatics CH4 VOC BTEX'!B:B,A2615,'Tool Pneumatics CH4 VOC BTEX'!N:N)*Q2615</f>
        <v>1.2712105543340908E-2</v>
      </c>
    </row>
    <row r="2616" spans="1:21" x14ac:dyDescent="0.25">
      <c r="A2616" s="1" t="s">
        <v>5762</v>
      </c>
      <c r="B2616" s="1" t="s">
        <v>1485</v>
      </c>
      <c r="C2616" s="1" t="s">
        <v>3656</v>
      </c>
      <c r="D2616" s="3" t="s">
        <v>3141</v>
      </c>
      <c r="E2616" s="3" t="s">
        <v>23961</v>
      </c>
      <c r="F2616" s="1" t="s">
        <v>6802</v>
      </c>
      <c r="G2616" s="1">
        <v>0</v>
      </c>
      <c r="H2616" s="1" t="s">
        <v>27483</v>
      </c>
      <c r="I2616" s="1">
        <v>0</v>
      </c>
      <c r="J2616" s="1" t="s">
        <v>27474</v>
      </c>
      <c r="K2616" s="1">
        <f t="shared" si="160"/>
        <v>0</v>
      </c>
      <c r="L2616" s="2">
        <f>SUMIFS('Basin Total Well Counts'!B:B,'Basin Total Well Counts'!A:A,F2616)</f>
        <v>502</v>
      </c>
      <c r="M2616" s="4">
        <f t="shared" si="161"/>
        <v>0</v>
      </c>
      <c r="N2616" s="2">
        <f>SUMIF('Basin Emissions'!A:A,F2616,'Basin Emissions'!B:B)</f>
        <v>15338.377142599998</v>
      </c>
      <c r="O2616" s="8">
        <f t="shared" si="162"/>
        <v>0</v>
      </c>
      <c r="P2616" s="7">
        <f>SUMIF('Tool Pneumatics CH4 VOC BTEX'!B:B,A2616,'Tool Pneumatics CH4 VOC BTEX'!F:F)</f>
        <v>4.9166021347045898</v>
      </c>
      <c r="Q2616" s="14">
        <f t="shared" si="163"/>
        <v>0</v>
      </c>
      <c r="R2616" s="16">
        <f>SUMIF('Tool Pneumatics CH4 VOC BTEX'!B:B,A2616,'Tool Pneumatics CH4 VOC BTEX'!H:H)*Q2616</f>
        <v>0</v>
      </c>
      <c r="S2616" s="16">
        <f>SUMIF('Tool Pneumatics CH4 VOC BTEX'!B:B,A2616,'Tool Pneumatics CH4 VOC BTEX'!J:J)*Q2616</f>
        <v>0</v>
      </c>
      <c r="T2616" s="16">
        <f>SUMIF('Tool Pneumatics CH4 VOC BTEX'!B:B,A2616,'Tool Pneumatics CH4 VOC BTEX'!L:L)*Q2616</f>
        <v>0</v>
      </c>
      <c r="U2616" s="16">
        <f>SUMIF('Tool Pneumatics CH4 VOC BTEX'!B:B,A2616,'Tool Pneumatics CH4 VOC BTEX'!N:N)*Q2616</f>
        <v>0</v>
      </c>
    </row>
    <row r="2617" spans="1:21" x14ac:dyDescent="0.25">
      <c r="A2617" s="1" t="s">
        <v>5763</v>
      </c>
      <c r="B2617" s="1" t="s">
        <v>1485</v>
      </c>
      <c r="C2617" s="1" t="s">
        <v>1916</v>
      </c>
      <c r="D2617" s="3" t="s">
        <v>3157</v>
      </c>
      <c r="E2617" s="3" t="s">
        <v>23961</v>
      </c>
      <c r="F2617" s="1" t="s">
        <v>6802</v>
      </c>
      <c r="G2617" s="1">
        <v>0</v>
      </c>
      <c r="H2617" s="1" t="s">
        <v>27483</v>
      </c>
      <c r="I2617" s="1">
        <v>0</v>
      </c>
      <c r="J2617" s="1" t="s">
        <v>27474</v>
      </c>
      <c r="K2617" s="1">
        <f t="shared" si="160"/>
        <v>0</v>
      </c>
      <c r="L2617" s="2">
        <f>SUMIFS('Basin Total Well Counts'!B:B,'Basin Total Well Counts'!A:A,F2617)</f>
        <v>502</v>
      </c>
      <c r="M2617" s="4">
        <f t="shared" si="161"/>
        <v>0</v>
      </c>
      <c r="N2617" s="2">
        <f>SUMIF('Basin Emissions'!A:A,F2617,'Basin Emissions'!B:B)</f>
        <v>15338.377142599998</v>
      </c>
      <c r="O2617" s="8">
        <f t="shared" si="162"/>
        <v>0</v>
      </c>
      <c r="P2617" s="7">
        <f>SUMIF('Tool Pneumatics CH4 VOC BTEX'!B:B,A2617,'Tool Pneumatics CH4 VOC BTEX'!F:F)</f>
        <v>4.9166021347045898</v>
      </c>
      <c r="Q2617" s="14">
        <f t="shared" si="163"/>
        <v>0</v>
      </c>
      <c r="R2617" s="16">
        <f>SUMIF('Tool Pneumatics CH4 VOC BTEX'!B:B,A2617,'Tool Pneumatics CH4 VOC BTEX'!H:H)*Q2617</f>
        <v>0</v>
      </c>
      <c r="S2617" s="16">
        <f>SUMIF('Tool Pneumatics CH4 VOC BTEX'!B:B,A2617,'Tool Pneumatics CH4 VOC BTEX'!J:J)*Q2617</f>
        <v>0</v>
      </c>
      <c r="T2617" s="16">
        <f>SUMIF('Tool Pneumatics CH4 VOC BTEX'!B:B,A2617,'Tool Pneumatics CH4 VOC BTEX'!L:L)*Q2617</f>
        <v>0</v>
      </c>
      <c r="U2617" s="16">
        <f>SUMIF('Tool Pneumatics CH4 VOC BTEX'!B:B,A2617,'Tool Pneumatics CH4 VOC BTEX'!N:N)*Q2617</f>
        <v>0</v>
      </c>
    </row>
    <row r="2618" spans="1:21" x14ac:dyDescent="0.25">
      <c r="A2618" s="1" t="s">
        <v>5764</v>
      </c>
      <c r="B2618" s="1" t="s">
        <v>1485</v>
      </c>
      <c r="C2618" s="1" t="s">
        <v>5765</v>
      </c>
      <c r="D2618" s="3" t="s">
        <v>3141</v>
      </c>
      <c r="E2618" s="3" t="s">
        <v>23961</v>
      </c>
      <c r="F2618" s="1" t="s">
        <v>6800</v>
      </c>
      <c r="G2618" s="1">
        <v>0</v>
      </c>
      <c r="H2618" s="1" t="s">
        <v>27483</v>
      </c>
      <c r="I2618" s="1">
        <v>0</v>
      </c>
      <c r="J2618" s="1" t="s">
        <v>27474</v>
      </c>
      <c r="K2618" s="1">
        <f t="shared" si="160"/>
        <v>0</v>
      </c>
      <c r="L2618" s="2">
        <f>SUMIFS('Basin Total Well Counts'!B:B,'Basin Total Well Counts'!A:A,F2618)</f>
        <v>0</v>
      </c>
      <c r="M2618" s="4">
        <f t="shared" si="161"/>
        <v>0</v>
      </c>
      <c r="N2618" s="2">
        <f>SUMIF('Basin Emissions'!A:A,F2618,'Basin Emissions'!B:B)</f>
        <v>11.2088448</v>
      </c>
      <c r="O2618" s="8">
        <f t="shared" si="162"/>
        <v>0</v>
      </c>
      <c r="P2618" s="7">
        <f>SUMIF('Tool Pneumatics CH4 VOC BTEX'!B:B,A2618,'Tool Pneumatics CH4 VOC BTEX'!F:F)</f>
        <v>4.9166021347045898</v>
      </c>
      <c r="Q2618" s="14">
        <f t="shared" si="163"/>
        <v>0</v>
      </c>
      <c r="R2618" s="16">
        <f>SUMIF('Tool Pneumatics CH4 VOC BTEX'!B:B,A2618,'Tool Pneumatics CH4 VOC BTEX'!H:H)*Q2618</f>
        <v>0</v>
      </c>
      <c r="S2618" s="16">
        <f>SUMIF('Tool Pneumatics CH4 VOC BTEX'!B:B,A2618,'Tool Pneumatics CH4 VOC BTEX'!J:J)*Q2618</f>
        <v>0</v>
      </c>
      <c r="T2618" s="16">
        <f>SUMIF('Tool Pneumatics CH4 VOC BTEX'!B:B,A2618,'Tool Pneumatics CH4 VOC BTEX'!L:L)*Q2618</f>
        <v>0</v>
      </c>
      <c r="U2618" s="16">
        <f>SUMIF('Tool Pneumatics CH4 VOC BTEX'!B:B,A2618,'Tool Pneumatics CH4 VOC BTEX'!N:N)*Q2618</f>
        <v>0</v>
      </c>
    </row>
    <row r="2619" spans="1:21" x14ac:dyDescent="0.25">
      <c r="A2619" s="1" t="s">
        <v>5766</v>
      </c>
      <c r="B2619" s="1" t="s">
        <v>1485</v>
      </c>
      <c r="C2619" s="1" t="s">
        <v>5767</v>
      </c>
      <c r="D2619" s="3" t="s">
        <v>3141</v>
      </c>
      <c r="E2619" s="3" t="s">
        <v>23961</v>
      </c>
      <c r="F2619" s="1" t="s">
        <v>997</v>
      </c>
      <c r="G2619" s="1">
        <v>0</v>
      </c>
      <c r="H2619" s="1" t="s">
        <v>27483</v>
      </c>
      <c r="I2619" s="1">
        <v>0</v>
      </c>
      <c r="J2619" s="1" t="s">
        <v>27474</v>
      </c>
      <c r="K2619" s="1">
        <f t="shared" si="160"/>
        <v>0</v>
      </c>
      <c r="L2619" s="2">
        <f>SUMIFS('Basin Total Well Counts'!B:B,'Basin Total Well Counts'!A:A,F2619)</f>
        <v>25017</v>
      </c>
      <c r="M2619" s="4">
        <f t="shared" si="161"/>
        <v>0</v>
      </c>
      <c r="N2619" s="2">
        <f>SUMIF('Basin Emissions'!A:A,F2619,'Basin Emissions'!B:B)</f>
        <v>12476.372763905796</v>
      </c>
      <c r="O2619" s="8">
        <f t="shared" si="162"/>
        <v>0</v>
      </c>
      <c r="P2619" s="7">
        <f>SUMIF('Tool Pneumatics CH4 VOC BTEX'!B:B,A2619,'Tool Pneumatics CH4 VOC BTEX'!F:F)</f>
        <v>3.4056410789489702</v>
      </c>
      <c r="Q2619" s="14">
        <f t="shared" si="163"/>
        <v>0</v>
      </c>
      <c r="R2619" s="16">
        <f>SUMIF('Tool Pneumatics CH4 VOC BTEX'!B:B,A2619,'Tool Pneumatics CH4 VOC BTEX'!H:H)*Q2619</f>
        <v>0</v>
      </c>
      <c r="S2619" s="16">
        <f>SUMIF('Tool Pneumatics CH4 VOC BTEX'!B:B,A2619,'Tool Pneumatics CH4 VOC BTEX'!J:J)*Q2619</f>
        <v>0</v>
      </c>
      <c r="T2619" s="16">
        <f>SUMIF('Tool Pneumatics CH4 VOC BTEX'!B:B,A2619,'Tool Pneumatics CH4 VOC BTEX'!L:L)*Q2619</f>
        <v>0</v>
      </c>
      <c r="U2619" s="16">
        <f>SUMIF('Tool Pneumatics CH4 VOC BTEX'!B:B,A2619,'Tool Pneumatics CH4 VOC BTEX'!N:N)*Q2619</f>
        <v>0</v>
      </c>
    </row>
    <row r="2620" spans="1:21" x14ac:dyDescent="0.25">
      <c r="A2620" s="1" t="s">
        <v>5768</v>
      </c>
      <c r="B2620" s="1" t="s">
        <v>1485</v>
      </c>
      <c r="C2620" s="1" t="s">
        <v>2132</v>
      </c>
      <c r="D2620" s="3" t="s">
        <v>3141</v>
      </c>
      <c r="E2620" s="3" t="s">
        <v>23961</v>
      </c>
      <c r="F2620" s="1" t="s">
        <v>6804</v>
      </c>
      <c r="G2620" s="1">
        <v>0</v>
      </c>
      <c r="H2620" s="1" t="s">
        <v>27483</v>
      </c>
      <c r="I2620" s="1">
        <v>0</v>
      </c>
      <c r="J2620" s="1" t="s">
        <v>27474</v>
      </c>
      <c r="K2620" s="1">
        <f t="shared" si="160"/>
        <v>0</v>
      </c>
      <c r="L2620" s="2">
        <f>SUMIFS('Basin Total Well Counts'!B:B,'Basin Total Well Counts'!A:A,F2620)</f>
        <v>7808</v>
      </c>
      <c r="M2620" s="4">
        <f t="shared" si="161"/>
        <v>0</v>
      </c>
      <c r="N2620" s="2">
        <f>SUMIF('Basin Emissions'!A:A,F2620,'Basin Emissions'!B:B)</f>
        <v>2853.8011198999993</v>
      </c>
      <c r="O2620" s="8">
        <f t="shared" si="162"/>
        <v>0</v>
      </c>
      <c r="P2620" s="7">
        <f>SUMIF('Tool Pneumatics CH4 VOC BTEX'!B:B,A2620,'Tool Pneumatics CH4 VOC BTEX'!F:F)</f>
        <v>4.9166021347045898</v>
      </c>
      <c r="Q2620" s="14">
        <f t="shared" si="163"/>
        <v>0</v>
      </c>
      <c r="R2620" s="16">
        <f>SUMIF('Tool Pneumatics CH4 VOC BTEX'!B:B,A2620,'Tool Pneumatics CH4 VOC BTEX'!H:H)*Q2620</f>
        <v>0</v>
      </c>
      <c r="S2620" s="16">
        <f>SUMIF('Tool Pneumatics CH4 VOC BTEX'!B:B,A2620,'Tool Pneumatics CH4 VOC BTEX'!J:J)*Q2620</f>
        <v>0</v>
      </c>
      <c r="T2620" s="16">
        <f>SUMIF('Tool Pneumatics CH4 VOC BTEX'!B:B,A2620,'Tool Pneumatics CH4 VOC BTEX'!L:L)*Q2620</f>
        <v>0</v>
      </c>
      <c r="U2620" s="16">
        <f>SUMIF('Tool Pneumatics CH4 VOC BTEX'!B:B,A2620,'Tool Pneumatics CH4 VOC BTEX'!N:N)*Q2620</f>
        <v>0</v>
      </c>
    </row>
    <row r="2621" spans="1:21" x14ac:dyDescent="0.25">
      <c r="A2621" s="1" t="s">
        <v>5769</v>
      </c>
      <c r="B2621" s="1" t="s">
        <v>1485</v>
      </c>
      <c r="C2621" s="1" t="s">
        <v>5770</v>
      </c>
      <c r="D2621" s="3" t="s">
        <v>3141</v>
      </c>
      <c r="E2621" s="3" t="s">
        <v>23961</v>
      </c>
      <c r="F2621" s="1" t="s">
        <v>5743</v>
      </c>
      <c r="G2621" s="1">
        <v>4</v>
      </c>
      <c r="H2621" s="1" t="s">
        <v>27483</v>
      </c>
      <c r="I2621" s="1">
        <v>0</v>
      </c>
      <c r="J2621" s="1" t="s">
        <v>27474</v>
      </c>
      <c r="K2621" s="1">
        <f t="shared" si="160"/>
        <v>4</v>
      </c>
      <c r="L2621" s="2">
        <f>SUMIFS('Basin Total Well Counts'!B:B,'Basin Total Well Counts'!A:A,F2621)</f>
        <v>19752</v>
      </c>
      <c r="M2621" s="4">
        <f t="shared" si="161"/>
        <v>2.025111381125962E-4</v>
      </c>
      <c r="N2621" s="2">
        <f>SUMIF('Basin Emissions'!A:A,F2621,'Basin Emissions'!B:B)</f>
        <v>3736.8053106999996</v>
      </c>
      <c r="O2621" s="8">
        <f t="shared" si="162"/>
        <v>0.7567446963750506</v>
      </c>
      <c r="P2621" s="7">
        <f>SUMIF('Tool Pneumatics CH4 VOC BTEX'!B:B,A2621,'Tool Pneumatics CH4 VOC BTEX'!F:F)</f>
        <v>4.9166021347045898</v>
      </c>
      <c r="Q2621" s="14">
        <f t="shared" si="163"/>
        <v>0.16966182252702011</v>
      </c>
      <c r="R2621" s="16">
        <f>SUMIF('Tool Pneumatics CH4 VOC BTEX'!B:B,A2621,'Tool Pneumatics CH4 VOC BTEX'!H:H)*Q2621</f>
        <v>2.5940767298956741E-4</v>
      </c>
      <c r="S2621" s="16">
        <f>SUMIF('Tool Pneumatics CH4 VOC BTEX'!B:B,A2621,'Tool Pneumatics CH4 VOC BTEX'!J:J)*Q2621</f>
        <v>5.4578645080652921E-6</v>
      </c>
      <c r="T2621" s="16">
        <f>SUMIF('Tool Pneumatics CH4 VOC BTEX'!B:B,A2621,'Tool Pneumatics CH4 VOC BTEX'!L:L)*Q2621</f>
        <v>9.8991652587809137E-5</v>
      </c>
      <c r="U2621" s="16">
        <f>SUMIF('Tool Pneumatics CH4 VOC BTEX'!B:B,A2621,'Tool Pneumatics CH4 VOC BTEX'!N:N)*Q2621</f>
        <v>8.3788988233015661E-5</v>
      </c>
    </row>
    <row r="2622" spans="1:21" x14ac:dyDescent="0.25">
      <c r="A2622" s="1" t="s">
        <v>5771</v>
      </c>
      <c r="B2622" s="1" t="s">
        <v>1485</v>
      </c>
      <c r="C2622" s="1" t="s">
        <v>5772</v>
      </c>
      <c r="D2622" s="3" t="s">
        <v>3141</v>
      </c>
      <c r="E2622" s="3" t="s">
        <v>23961</v>
      </c>
      <c r="F2622" s="1" t="s">
        <v>6797</v>
      </c>
      <c r="G2622" s="1">
        <v>120</v>
      </c>
      <c r="H2622" s="1" t="s">
        <v>27483</v>
      </c>
      <c r="I2622" s="1">
        <v>0</v>
      </c>
      <c r="J2622" s="1" t="s">
        <v>27474</v>
      </c>
      <c r="K2622" s="1">
        <f t="shared" si="160"/>
        <v>120</v>
      </c>
      <c r="L2622" s="2">
        <f>SUMIFS('Basin Total Well Counts'!B:B,'Basin Total Well Counts'!A:A,F2622)</f>
        <v>24650</v>
      </c>
      <c r="M2622" s="4">
        <f t="shared" si="161"/>
        <v>4.8681541582150101E-3</v>
      </c>
      <c r="N2622" s="2">
        <f>SUMIF('Basin Emissions'!A:A,F2622,'Basin Emissions'!B:B)</f>
        <v>9860.8637137035021</v>
      </c>
      <c r="O2622" s="8">
        <f t="shared" si="162"/>
        <v>48.004204691457211</v>
      </c>
      <c r="P2622" s="7">
        <f>SUMIF('Tool Pneumatics CH4 VOC BTEX'!B:B,A2622,'Tool Pneumatics CH4 VOC BTEX'!F:F)</f>
        <v>4.9166021347045898</v>
      </c>
      <c r="Q2622" s="14">
        <f t="shared" si="163"/>
        <v>10.76252122535692</v>
      </c>
      <c r="R2622" s="16">
        <f>SUMIF('Tool Pneumatics CH4 VOC BTEX'!B:B,A2622,'Tool Pneumatics CH4 VOC BTEX'!H:H)*Q2622</f>
        <v>1.6455561687285514E-2</v>
      </c>
      <c r="S2622" s="16">
        <f>SUMIF('Tool Pneumatics CH4 VOC BTEX'!B:B,A2622,'Tool Pneumatics CH4 VOC BTEX'!J:J)*Q2622</f>
        <v>3.4622039147210029E-4</v>
      </c>
      <c r="T2622" s="16">
        <f>SUMIF('Tool Pneumatics CH4 VOC BTEX'!B:B,A2622,'Tool Pneumatics CH4 VOC BTEX'!L:L)*Q2622</f>
        <v>6.27954920111612E-3</v>
      </c>
      <c r="U2622" s="16">
        <f>SUMIF('Tool Pneumatics CH4 VOC BTEX'!B:B,A2622,'Tool Pneumatics CH4 VOC BTEX'!N:N)*Q2622</f>
        <v>5.3151660808394051E-3</v>
      </c>
    </row>
    <row r="2623" spans="1:21" x14ac:dyDescent="0.25">
      <c r="A2623" s="1" t="s">
        <v>5773</v>
      </c>
      <c r="B2623" s="1" t="s">
        <v>1485</v>
      </c>
      <c r="C2623" s="1" t="s">
        <v>1735</v>
      </c>
      <c r="D2623" s="3" t="s">
        <v>3141</v>
      </c>
      <c r="E2623" s="3" t="s">
        <v>23961</v>
      </c>
      <c r="F2623" s="1" t="s">
        <v>6797</v>
      </c>
      <c r="G2623" s="1">
        <v>89</v>
      </c>
      <c r="H2623" s="1" t="s">
        <v>27483</v>
      </c>
      <c r="I2623" s="1">
        <v>0</v>
      </c>
      <c r="J2623" s="1" t="s">
        <v>27474</v>
      </c>
      <c r="K2623" s="1">
        <f t="shared" si="160"/>
        <v>89</v>
      </c>
      <c r="L2623" s="2">
        <f>SUMIFS('Basin Total Well Counts'!B:B,'Basin Total Well Counts'!A:A,F2623)</f>
        <v>24650</v>
      </c>
      <c r="M2623" s="4">
        <f t="shared" si="161"/>
        <v>3.6105476673427991E-3</v>
      </c>
      <c r="N2623" s="2">
        <f>SUMIF('Basin Emissions'!A:A,F2623,'Basin Emissions'!B:B)</f>
        <v>9860.8637137035021</v>
      </c>
      <c r="O2623" s="8">
        <f t="shared" si="162"/>
        <v>35.603118479497432</v>
      </c>
      <c r="P2623" s="7">
        <f>SUMIF('Tool Pneumatics CH4 VOC BTEX'!B:B,A2623,'Tool Pneumatics CH4 VOC BTEX'!F:F)</f>
        <v>4.9166021347045898</v>
      </c>
      <c r="Q2623" s="14">
        <f t="shared" si="163"/>
        <v>7.9822032421397155</v>
      </c>
      <c r="R2623" s="16">
        <f>SUMIF('Tool Pneumatics CH4 VOC BTEX'!B:B,A2623,'Tool Pneumatics CH4 VOC BTEX'!H:H)*Q2623</f>
        <v>1.2204541584736755E-2</v>
      </c>
      <c r="S2623" s="16">
        <f>SUMIF('Tool Pneumatics CH4 VOC BTEX'!B:B,A2623,'Tool Pneumatics CH4 VOC BTEX'!J:J)*Q2623</f>
        <v>2.5678012367514106E-4</v>
      </c>
      <c r="T2623" s="16">
        <f>SUMIF('Tool Pneumatics CH4 VOC BTEX'!B:B,A2623,'Tool Pneumatics CH4 VOC BTEX'!L:L)*Q2623</f>
        <v>4.6573323241611226E-3</v>
      </c>
      <c r="U2623" s="16">
        <f>SUMIF('Tool Pneumatics CH4 VOC BTEX'!B:B,A2623,'Tool Pneumatics CH4 VOC BTEX'!N:N)*Q2623</f>
        <v>3.9420815099558918E-3</v>
      </c>
    </row>
    <row r="2624" spans="1:21" x14ac:dyDescent="0.25">
      <c r="A2624" s="1" t="s">
        <v>5775</v>
      </c>
      <c r="B2624" s="1" t="s">
        <v>1485</v>
      </c>
      <c r="C2624" s="1" t="s">
        <v>1780</v>
      </c>
      <c r="D2624" s="3" t="s">
        <v>3141</v>
      </c>
      <c r="E2624" s="3" t="s">
        <v>23961</v>
      </c>
      <c r="F2624" s="1" t="s">
        <v>997</v>
      </c>
      <c r="G2624" s="1">
        <v>0</v>
      </c>
      <c r="H2624" s="1" t="s">
        <v>27483</v>
      </c>
      <c r="I2624" s="1">
        <v>0</v>
      </c>
      <c r="J2624" s="1" t="s">
        <v>27474</v>
      </c>
      <c r="K2624" s="1">
        <f t="shared" si="160"/>
        <v>0</v>
      </c>
      <c r="L2624" s="2">
        <f>SUMIFS('Basin Total Well Counts'!B:B,'Basin Total Well Counts'!A:A,F2624)</f>
        <v>25017</v>
      </c>
      <c r="M2624" s="4">
        <f t="shared" si="161"/>
        <v>0</v>
      </c>
      <c r="N2624" s="2">
        <f>SUMIF('Basin Emissions'!A:A,F2624,'Basin Emissions'!B:B)</f>
        <v>12476.372763905796</v>
      </c>
      <c r="O2624" s="8">
        <f t="shared" si="162"/>
        <v>0</v>
      </c>
      <c r="P2624" s="7">
        <f>SUMIF('Tool Pneumatics CH4 VOC BTEX'!B:B,A2624,'Tool Pneumatics CH4 VOC BTEX'!F:F)</f>
        <v>2.8773009777069101</v>
      </c>
      <c r="Q2624" s="14">
        <f t="shared" si="163"/>
        <v>0</v>
      </c>
      <c r="R2624" s="16">
        <f>SUMIF('Tool Pneumatics CH4 VOC BTEX'!B:B,A2624,'Tool Pneumatics CH4 VOC BTEX'!H:H)*Q2624</f>
        <v>0</v>
      </c>
      <c r="S2624" s="16">
        <f>SUMIF('Tool Pneumatics CH4 VOC BTEX'!B:B,A2624,'Tool Pneumatics CH4 VOC BTEX'!J:J)*Q2624</f>
        <v>0</v>
      </c>
      <c r="T2624" s="16">
        <f>SUMIF('Tool Pneumatics CH4 VOC BTEX'!B:B,A2624,'Tool Pneumatics CH4 VOC BTEX'!L:L)*Q2624</f>
        <v>0</v>
      </c>
      <c r="U2624" s="16">
        <f>SUMIF('Tool Pneumatics CH4 VOC BTEX'!B:B,A2624,'Tool Pneumatics CH4 VOC BTEX'!N:N)*Q2624</f>
        <v>0</v>
      </c>
    </row>
    <row r="2625" spans="1:21" x14ac:dyDescent="0.25">
      <c r="A2625" s="1" t="s">
        <v>5776</v>
      </c>
      <c r="B2625" s="1" t="s">
        <v>1485</v>
      </c>
      <c r="C2625" s="1" t="s">
        <v>1909</v>
      </c>
      <c r="D2625" s="3" t="s">
        <v>3141</v>
      </c>
      <c r="E2625" s="3" t="s">
        <v>23961</v>
      </c>
      <c r="F2625" s="1" t="s">
        <v>4783</v>
      </c>
      <c r="G2625" s="1">
        <v>0</v>
      </c>
      <c r="H2625" s="1" t="s">
        <v>27483</v>
      </c>
      <c r="I2625" s="1">
        <v>0</v>
      </c>
      <c r="J2625" s="1" t="s">
        <v>27474</v>
      </c>
      <c r="K2625" s="1">
        <f t="shared" si="160"/>
        <v>0</v>
      </c>
      <c r="L2625" s="2">
        <f>SUMIFS('Basin Total Well Counts'!B:B,'Basin Total Well Counts'!A:A,F2625)</f>
        <v>528</v>
      </c>
      <c r="M2625" s="4">
        <f t="shared" si="161"/>
        <v>0</v>
      </c>
      <c r="N2625" s="2">
        <f>SUMIF('Basin Emissions'!A:A,F2625,'Basin Emissions'!B:B)</f>
        <v>236.29</v>
      </c>
      <c r="O2625" s="8">
        <f t="shared" si="162"/>
        <v>0</v>
      </c>
      <c r="P2625" s="7">
        <f>SUMIF('Tool Pneumatics CH4 VOC BTEX'!B:B,A2625,'Tool Pneumatics CH4 VOC BTEX'!F:F)</f>
        <v>4.9166021347045898</v>
      </c>
      <c r="Q2625" s="14">
        <f t="shared" si="163"/>
        <v>0</v>
      </c>
      <c r="R2625" s="16">
        <f>SUMIF('Tool Pneumatics CH4 VOC BTEX'!B:B,A2625,'Tool Pneumatics CH4 VOC BTEX'!H:H)*Q2625</f>
        <v>0</v>
      </c>
      <c r="S2625" s="16">
        <f>SUMIF('Tool Pneumatics CH4 VOC BTEX'!B:B,A2625,'Tool Pneumatics CH4 VOC BTEX'!J:J)*Q2625</f>
        <v>0</v>
      </c>
      <c r="T2625" s="16">
        <f>SUMIF('Tool Pneumatics CH4 VOC BTEX'!B:B,A2625,'Tool Pneumatics CH4 VOC BTEX'!L:L)*Q2625</f>
        <v>0</v>
      </c>
      <c r="U2625" s="16">
        <f>SUMIF('Tool Pneumatics CH4 VOC BTEX'!B:B,A2625,'Tool Pneumatics CH4 VOC BTEX'!N:N)*Q2625</f>
        <v>0</v>
      </c>
    </row>
    <row r="2626" spans="1:21" x14ac:dyDescent="0.25">
      <c r="A2626" s="1" t="s">
        <v>5777</v>
      </c>
      <c r="B2626" s="1" t="s">
        <v>1485</v>
      </c>
      <c r="C2626" s="1" t="s">
        <v>2845</v>
      </c>
      <c r="D2626" s="3" t="s">
        <v>3141</v>
      </c>
      <c r="E2626" s="3" t="s">
        <v>23961</v>
      </c>
      <c r="F2626" s="1" t="s">
        <v>6797</v>
      </c>
      <c r="G2626" s="1">
        <v>352</v>
      </c>
      <c r="H2626" s="1" t="s">
        <v>27483</v>
      </c>
      <c r="I2626" s="1">
        <v>0</v>
      </c>
      <c r="J2626" s="1" t="s">
        <v>27474</v>
      </c>
      <c r="K2626" s="1">
        <f t="shared" ref="K2626:K2689" si="164">+I2626+G2626</f>
        <v>352</v>
      </c>
      <c r="L2626" s="2">
        <f>SUMIFS('Basin Total Well Counts'!B:B,'Basin Total Well Counts'!A:A,F2626)</f>
        <v>24650</v>
      </c>
      <c r="M2626" s="4">
        <f t="shared" ref="M2626:M2689" si="165">IFERROR(+K2626/L2626,0)</f>
        <v>1.4279918864097364E-2</v>
      </c>
      <c r="N2626" s="2">
        <f>SUMIF('Basin Emissions'!A:A,F2626,'Basin Emissions'!B:B)</f>
        <v>9860.8637137035021</v>
      </c>
      <c r="O2626" s="8">
        <f t="shared" ref="O2626:O2689" si="166">+N2626*M2626</f>
        <v>140.81233376160782</v>
      </c>
      <c r="P2626" s="7">
        <f>SUMIF('Tool Pneumatics CH4 VOC BTEX'!B:B,A2626,'Tool Pneumatics CH4 VOC BTEX'!F:F)</f>
        <v>4.9166021347045898</v>
      </c>
      <c r="Q2626" s="14">
        <f t="shared" ref="Q2626:Q2689" si="167">IFERROR(O2626/P2626,0)*(2204.6/2000)</f>
        <v>31.57006226104696</v>
      </c>
      <c r="R2626" s="16">
        <f>SUMIF('Tool Pneumatics CH4 VOC BTEX'!B:B,A2626,'Tool Pneumatics CH4 VOC BTEX'!H:H)*Q2626</f>
        <v>4.8269647616037498E-2</v>
      </c>
      <c r="S2626" s="16">
        <f>SUMIF('Tool Pneumatics CH4 VOC BTEX'!B:B,A2626,'Tool Pneumatics CH4 VOC BTEX'!J:J)*Q2626</f>
        <v>1.0155798149848274E-3</v>
      </c>
      <c r="T2626" s="16">
        <f>SUMIF('Tool Pneumatics CH4 VOC BTEX'!B:B,A2626,'Tool Pneumatics CH4 VOC BTEX'!L:L)*Q2626</f>
        <v>1.8420010989940616E-2</v>
      </c>
      <c r="U2626" s="16">
        <f>SUMIF('Tool Pneumatics CH4 VOC BTEX'!B:B,A2626,'Tool Pneumatics CH4 VOC BTEX'!N:N)*Q2626</f>
        <v>1.559115383712892E-2</v>
      </c>
    </row>
    <row r="2627" spans="1:21" x14ac:dyDescent="0.25">
      <c r="A2627" s="1" t="s">
        <v>5778</v>
      </c>
      <c r="B2627" s="1" t="s">
        <v>1485</v>
      </c>
      <c r="C2627" s="1" t="s">
        <v>1633</v>
      </c>
      <c r="D2627" s="3" t="s">
        <v>3141</v>
      </c>
      <c r="E2627" s="3" t="s">
        <v>23961</v>
      </c>
      <c r="F2627" s="1" t="s">
        <v>6792</v>
      </c>
      <c r="G2627" s="1">
        <v>348</v>
      </c>
      <c r="H2627" s="1" t="s">
        <v>27483</v>
      </c>
      <c r="I2627" s="1">
        <v>0</v>
      </c>
      <c r="J2627" s="1" t="s">
        <v>27474</v>
      </c>
      <c r="K2627" s="1">
        <f t="shared" si="164"/>
        <v>348</v>
      </c>
      <c r="L2627" s="2">
        <f>SUMIFS('Basin Total Well Counts'!B:B,'Basin Total Well Counts'!A:A,F2627)</f>
        <v>3536</v>
      </c>
      <c r="M2627" s="4">
        <f t="shared" si="165"/>
        <v>9.8416289592760178E-2</v>
      </c>
      <c r="N2627" s="2">
        <f>SUMIF('Basin Emissions'!A:A,F2627,'Basin Emissions'!B:B)</f>
        <v>31.469877000000004</v>
      </c>
      <c r="O2627" s="8">
        <f t="shared" si="166"/>
        <v>3.0971485282805431</v>
      </c>
      <c r="P2627" s="7">
        <f>SUMIF('Tool Pneumatics CH4 VOC BTEX'!B:B,A2627,'Tool Pneumatics CH4 VOC BTEX'!F:F)</f>
        <v>4.9166021347045898</v>
      </c>
      <c r="Q2627" s="14">
        <f t="shared" si="167"/>
        <v>0.69437931506100392</v>
      </c>
      <c r="R2627" s="16">
        <f>SUMIF('Tool Pneumatics CH4 VOC BTEX'!B:B,A2627,'Tool Pneumatics CH4 VOC BTEX'!H:H)*Q2627</f>
        <v>1.0616844709620981E-3</v>
      </c>
      <c r="S2627" s="16">
        <f>SUMIF('Tool Pneumatics CH4 VOC BTEX'!B:B,A2627,'Tool Pneumatics CH4 VOC BTEX'!J:J)*Q2627</f>
        <v>2.23375427798589E-5</v>
      </c>
      <c r="T2627" s="16">
        <f>SUMIF('Tool Pneumatics CH4 VOC BTEX'!B:B,A2627,'Tool Pneumatics CH4 VOC BTEX'!L:L)*Q2627</f>
        <v>4.0514568862262858E-4</v>
      </c>
      <c r="U2627" s="16">
        <f>SUMIF('Tool Pneumatics CH4 VOC BTEX'!B:B,A2627,'Tool Pneumatics CH4 VOC BTEX'!N:N)*Q2627</f>
        <v>3.4292535228206718E-4</v>
      </c>
    </row>
    <row r="2628" spans="1:21" x14ac:dyDescent="0.25">
      <c r="A2628" s="1" t="s">
        <v>5779</v>
      </c>
      <c r="B2628" s="1" t="s">
        <v>1485</v>
      </c>
      <c r="C2628" s="1" t="s">
        <v>5780</v>
      </c>
      <c r="D2628" s="3" t="s">
        <v>3141</v>
      </c>
      <c r="E2628" s="3" t="s">
        <v>23961</v>
      </c>
      <c r="F2628" s="1" t="s">
        <v>6797</v>
      </c>
      <c r="G2628" s="1">
        <v>86</v>
      </c>
      <c r="H2628" s="1" t="s">
        <v>27483</v>
      </c>
      <c r="I2628" s="1">
        <v>0</v>
      </c>
      <c r="J2628" s="1" t="s">
        <v>27474</v>
      </c>
      <c r="K2628" s="1">
        <f t="shared" si="164"/>
        <v>86</v>
      </c>
      <c r="L2628" s="2">
        <f>SUMIFS('Basin Total Well Counts'!B:B,'Basin Total Well Counts'!A:A,F2628)</f>
        <v>24650</v>
      </c>
      <c r="M2628" s="4">
        <f t="shared" si="165"/>
        <v>3.488843813387424E-3</v>
      </c>
      <c r="N2628" s="2">
        <f>SUMIF('Basin Emissions'!A:A,F2628,'Basin Emissions'!B:B)</f>
        <v>9860.8637137035021</v>
      </c>
      <c r="O2628" s="8">
        <f t="shared" si="166"/>
        <v>34.403013362210999</v>
      </c>
      <c r="P2628" s="7">
        <f>SUMIF('Tool Pneumatics CH4 VOC BTEX'!B:B,A2628,'Tool Pneumatics CH4 VOC BTEX'!F:F)</f>
        <v>4.9166021347045898</v>
      </c>
      <c r="Q2628" s="14">
        <f t="shared" si="167"/>
        <v>7.7131402115057917</v>
      </c>
      <c r="R2628" s="16">
        <f>SUMIF('Tool Pneumatics CH4 VOC BTEX'!B:B,A2628,'Tool Pneumatics CH4 VOC BTEX'!H:H)*Q2628</f>
        <v>1.1793152542554615E-2</v>
      </c>
      <c r="S2628" s="16">
        <f>SUMIF('Tool Pneumatics CH4 VOC BTEX'!B:B,A2628,'Tool Pneumatics CH4 VOC BTEX'!J:J)*Q2628</f>
        <v>2.481246138883385E-4</v>
      </c>
      <c r="T2628" s="16">
        <f>SUMIF('Tool Pneumatics CH4 VOC BTEX'!B:B,A2628,'Tool Pneumatics CH4 VOC BTEX'!L:L)*Q2628</f>
        <v>4.5003435941332187E-3</v>
      </c>
      <c r="U2628" s="16">
        <f>SUMIF('Tool Pneumatics CH4 VOC BTEX'!B:B,A2628,'Tool Pneumatics CH4 VOC BTEX'!N:N)*Q2628</f>
        <v>3.8092023579349068E-3</v>
      </c>
    </row>
    <row r="2629" spans="1:21" x14ac:dyDescent="0.25">
      <c r="A2629" s="1" t="s">
        <v>5781</v>
      </c>
      <c r="B2629" s="1" t="s">
        <v>1485</v>
      </c>
      <c r="C2629" s="1" t="s">
        <v>5782</v>
      </c>
      <c r="D2629" s="3" t="s">
        <v>2686</v>
      </c>
      <c r="E2629" s="3" t="s">
        <v>23961</v>
      </c>
      <c r="F2629" s="1" t="s">
        <v>6800</v>
      </c>
      <c r="G2629" s="1">
        <v>0</v>
      </c>
      <c r="H2629" s="1" t="s">
        <v>27483</v>
      </c>
      <c r="I2629" s="1">
        <v>0</v>
      </c>
      <c r="J2629" s="1" t="s">
        <v>27474</v>
      </c>
      <c r="K2629" s="1">
        <f t="shared" si="164"/>
        <v>0</v>
      </c>
      <c r="L2629" s="2">
        <f>SUMIFS('Basin Total Well Counts'!B:B,'Basin Total Well Counts'!A:A,F2629)</f>
        <v>0</v>
      </c>
      <c r="M2629" s="4">
        <f t="shared" si="165"/>
        <v>0</v>
      </c>
      <c r="N2629" s="2">
        <f>SUMIF('Basin Emissions'!A:A,F2629,'Basin Emissions'!B:B)</f>
        <v>11.2088448</v>
      </c>
      <c r="O2629" s="8">
        <f t="shared" si="166"/>
        <v>0</v>
      </c>
      <c r="P2629" s="7">
        <f>SUMIF('Tool Pneumatics CH4 VOC BTEX'!B:B,A2629,'Tool Pneumatics CH4 VOC BTEX'!F:F)</f>
        <v>4.9166021347045898</v>
      </c>
      <c r="Q2629" s="14">
        <f t="shared" si="167"/>
        <v>0</v>
      </c>
      <c r="R2629" s="16">
        <f>SUMIF('Tool Pneumatics CH4 VOC BTEX'!B:B,A2629,'Tool Pneumatics CH4 VOC BTEX'!H:H)*Q2629</f>
        <v>0</v>
      </c>
      <c r="S2629" s="16">
        <f>SUMIF('Tool Pneumatics CH4 VOC BTEX'!B:B,A2629,'Tool Pneumatics CH4 VOC BTEX'!J:J)*Q2629</f>
        <v>0</v>
      </c>
      <c r="T2629" s="16">
        <f>SUMIF('Tool Pneumatics CH4 VOC BTEX'!B:B,A2629,'Tool Pneumatics CH4 VOC BTEX'!L:L)*Q2629</f>
        <v>0</v>
      </c>
      <c r="U2629" s="16">
        <f>SUMIF('Tool Pneumatics CH4 VOC BTEX'!B:B,A2629,'Tool Pneumatics CH4 VOC BTEX'!N:N)*Q2629</f>
        <v>0</v>
      </c>
    </row>
    <row r="2630" spans="1:21" x14ac:dyDescent="0.25">
      <c r="A2630" s="1" t="s">
        <v>5783</v>
      </c>
      <c r="B2630" s="1" t="s">
        <v>1485</v>
      </c>
      <c r="C2630" s="1" t="s">
        <v>3674</v>
      </c>
      <c r="D2630" s="3" t="s">
        <v>4500</v>
      </c>
      <c r="E2630" s="3" t="s">
        <v>23961</v>
      </c>
      <c r="F2630" s="1" t="s">
        <v>6797</v>
      </c>
      <c r="G2630" s="1">
        <v>0</v>
      </c>
      <c r="H2630" s="1" t="s">
        <v>27483</v>
      </c>
      <c r="I2630" s="1">
        <v>0</v>
      </c>
      <c r="J2630" s="1" t="s">
        <v>27474</v>
      </c>
      <c r="K2630" s="1">
        <f t="shared" si="164"/>
        <v>0</v>
      </c>
      <c r="L2630" s="2">
        <f>SUMIFS('Basin Total Well Counts'!B:B,'Basin Total Well Counts'!A:A,F2630)</f>
        <v>24650</v>
      </c>
      <c r="M2630" s="4">
        <f t="shared" si="165"/>
        <v>0</v>
      </c>
      <c r="N2630" s="2">
        <f>SUMIF('Basin Emissions'!A:A,F2630,'Basin Emissions'!B:B)</f>
        <v>9860.8637137035021</v>
      </c>
      <c r="O2630" s="8">
        <f t="shared" si="166"/>
        <v>0</v>
      </c>
      <c r="P2630" s="7">
        <f>SUMIF('Tool Pneumatics CH4 VOC BTEX'!B:B,A2630,'Tool Pneumatics CH4 VOC BTEX'!F:F)</f>
        <v>4.9166021347045898</v>
      </c>
      <c r="Q2630" s="14">
        <f t="shared" si="167"/>
        <v>0</v>
      </c>
      <c r="R2630" s="16">
        <f>SUMIF('Tool Pneumatics CH4 VOC BTEX'!B:B,A2630,'Tool Pneumatics CH4 VOC BTEX'!H:H)*Q2630</f>
        <v>0</v>
      </c>
      <c r="S2630" s="16">
        <f>SUMIF('Tool Pneumatics CH4 VOC BTEX'!B:B,A2630,'Tool Pneumatics CH4 VOC BTEX'!J:J)*Q2630</f>
        <v>0</v>
      </c>
      <c r="T2630" s="16">
        <f>SUMIF('Tool Pneumatics CH4 VOC BTEX'!B:B,A2630,'Tool Pneumatics CH4 VOC BTEX'!L:L)*Q2630</f>
        <v>0</v>
      </c>
      <c r="U2630" s="16">
        <f>SUMIF('Tool Pneumatics CH4 VOC BTEX'!B:B,A2630,'Tool Pneumatics CH4 VOC BTEX'!N:N)*Q2630</f>
        <v>0</v>
      </c>
    </row>
    <row r="2631" spans="1:21" x14ac:dyDescent="0.25">
      <c r="A2631" s="1" t="s">
        <v>5784</v>
      </c>
      <c r="B2631" s="1" t="s">
        <v>1485</v>
      </c>
      <c r="C2631" s="1" t="s">
        <v>1548</v>
      </c>
      <c r="D2631" s="3" t="s">
        <v>4493</v>
      </c>
      <c r="E2631" s="3" t="s">
        <v>23961</v>
      </c>
      <c r="F2631" s="1" t="s">
        <v>6797</v>
      </c>
      <c r="G2631" s="1">
        <v>43</v>
      </c>
      <c r="H2631" s="1" t="s">
        <v>27483</v>
      </c>
      <c r="I2631" s="1">
        <v>0</v>
      </c>
      <c r="J2631" s="1" t="s">
        <v>27474</v>
      </c>
      <c r="K2631" s="1">
        <f t="shared" si="164"/>
        <v>43</v>
      </c>
      <c r="L2631" s="2">
        <f>SUMIFS('Basin Total Well Counts'!B:B,'Basin Total Well Counts'!A:A,F2631)</f>
        <v>24650</v>
      </c>
      <c r="M2631" s="4">
        <f t="shared" si="165"/>
        <v>1.744421906693712E-3</v>
      </c>
      <c r="N2631" s="2">
        <f>SUMIF('Basin Emissions'!A:A,F2631,'Basin Emissions'!B:B)</f>
        <v>9860.8637137035021</v>
      </c>
      <c r="O2631" s="8">
        <f t="shared" si="166"/>
        <v>17.201506681105499</v>
      </c>
      <c r="P2631" s="7">
        <f>SUMIF('Tool Pneumatics CH4 VOC BTEX'!B:B,A2631,'Tool Pneumatics CH4 VOC BTEX'!F:F)</f>
        <v>4.9166021347045898</v>
      </c>
      <c r="Q2631" s="14">
        <f t="shared" si="167"/>
        <v>3.8565701057528958</v>
      </c>
      <c r="R2631" s="16">
        <f>SUMIF('Tool Pneumatics CH4 VOC BTEX'!B:B,A2631,'Tool Pneumatics CH4 VOC BTEX'!H:H)*Q2631</f>
        <v>5.8965762712773076E-3</v>
      </c>
      <c r="S2631" s="16">
        <f>SUMIF('Tool Pneumatics CH4 VOC BTEX'!B:B,A2631,'Tool Pneumatics CH4 VOC BTEX'!J:J)*Q2631</f>
        <v>1.2406230694416925E-4</v>
      </c>
      <c r="T2631" s="16">
        <f>SUMIF('Tool Pneumatics CH4 VOC BTEX'!B:B,A2631,'Tool Pneumatics CH4 VOC BTEX'!L:L)*Q2631</f>
        <v>2.2501717970666094E-3</v>
      </c>
      <c r="U2631" s="16">
        <f>SUMIF('Tool Pneumatics CH4 VOC BTEX'!B:B,A2631,'Tool Pneumatics CH4 VOC BTEX'!N:N)*Q2631</f>
        <v>1.9046011789674534E-3</v>
      </c>
    </row>
    <row r="2632" spans="1:21" x14ac:dyDescent="0.25">
      <c r="A2632" s="1" t="s">
        <v>5785</v>
      </c>
      <c r="B2632" s="1" t="s">
        <v>1485</v>
      </c>
      <c r="C2632" s="1" t="s">
        <v>5786</v>
      </c>
      <c r="D2632" s="3" t="s">
        <v>2686</v>
      </c>
      <c r="E2632" s="3" t="s">
        <v>23961</v>
      </c>
      <c r="F2632" s="1" t="s">
        <v>6792</v>
      </c>
      <c r="G2632" s="1">
        <v>53</v>
      </c>
      <c r="H2632" s="1" t="s">
        <v>27483</v>
      </c>
      <c r="I2632" s="1">
        <v>0</v>
      </c>
      <c r="J2632" s="1" t="s">
        <v>27474</v>
      </c>
      <c r="K2632" s="1">
        <f t="shared" si="164"/>
        <v>53</v>
      </c>
      <c r="L2632" s="2">
        <f>SUMIFS('Basin Total Well Counts'!B:B,'Basin Total Well Counts'!A:A,F2632)</f>
        <v>3536</v>
      </c>
      <c r="M2632" s="4">
        <f t="shared" si="165"/>
        <v>1.498868778280543E-2</v>
      </c>
      <c r="N2632" s="2">
        <f>SUMIF('Basin Emissions'!A:A,F2632,'Basin Emissions'!B:B)</f>
        <v>31.469877000000004</v>
      </c>
      <c r="O2632" s="8">
        <f t="shared" si="166"/>
        <v>0.47169216091628968</v>
      </c>
      <c r="P2632" s="7">
        <f>SUMIF('Tool Pneumatics CH4 VOC BTEX'!B:B,A2632,'Tool Pneumatics CH4 VOC BTEX'!F:F)</f>
        <v>4.9166021347045898</v>
      </c>
      <c r="Q2632" s="14">
        <f t="shared" si="167"/>
        <v>0.10575317154664717</v>
      </c>
      <c r="R2632" s="16">
        <f>SUMIF('Tool Pneumatics CH4 VOC BTEX'!B:B,A2632,'Tool Pneumatics CH4 VOC BTEX'!H:H)*Q2632</f>
        <v>1.6169332460054943E-4</v>
      </c>
      <c r="S2632" s="16">
        <f>SUMIF('Tool Pneumatics CH4 VOC BTEX'!B:B,A2632,'Tool Pneumatics CH4 VOC BTEX'!J:J)*Q2632</f>
        <v>3.4019820900359826E-6</v>
      </c>
      <c r="T2632" s="16">
        <f>SUMIF('Tool Pneumatics CH4 VOC BTEX'!B:B,A2632,'Tool Pneumatics CH4 VOC BTEX'!L:L)*Q2632</f>
        <v>6.1703222692526774E-5</v>
      </c>
      <c r="U2632" s="16">
        <f>SUMIF('Tool Pneumatics CH4 VOC BTEX'!B:B,A2632,'Tool Pneumatics CH4 VOC BTEX'!N:N)*Q2632</f>
        <v>5.2227136985487251E-5</v>
      </c>
    </row>
    <row r="2633" spans="1:21" x14ac:dyDescent="0.25">
      <c r="A2633" s="1" t="s">
        <v>5787</v>
      </c>
      <c r="B2633" s="1" t="s">
        <v>1485</v>
      </c>
      <c r="C2633" s="1" t="s">
        <v>1710</v>
      </c>
      <c r="D2633" s="3" t="s">
        <v>4493</v>
      </c>
      <c r="E2633" s="3" t="s">
        <v>23961</v>
      </c>
      <c r="F2633" s="1" t="s">
        <v>6797</v>
      </c>
      <c r="G2633" s="1">
        <v>2</v>
      </c>
      <c r="H2633" s="1" t="s">
        <v>27483</v>
      </c>
      <c r="I2633" s="1">
        <v>0</v>
      </c>
      <c r="J2633" s="1" t="s">
        <v>27474</v>
      </c>
      <c r="K2633" s="1">
        <f t="shared" si="164"/>
        <v>2</v>
      </c>
      <c r="L2633" s="2">
        <f>SUMIFS('Basin Total Well Counts'!B:B,'Basin Total Well Counts'!A:A,F2633)</f>
        <v>24650</v>
      </c>
      <c r="M2633" s="4">
        <f t="shared" si="165"/>
        <v>8.1135902636916832E-5</v>
      </c>
      <c r="N2633" s="2">
        <f>SUMIF('Basin Emissions'!A:A,F2633,'Basin Emissions'!B:B)</f>
        <v>9860.8637137035021</v>
      </c>
      <c r="O2633" s="8">
        <f t="shared" si="166"/>
        <v>0.80007007819095344</v>
      </c>
      <c r="P2633" s="7">
        <f>SUMIF('Tool Pneumatics CH4 VOC BTEX'!B:B,A2633,'Tool Pneumatics CH4 VOC BTEX'!F:F)</f>
        <v>4.9166021347045898</v>
      </c>
      <c r="Q2633" s="14">
        <f t="shared" si="167"/>
        <v>0.17937535375594862</v>
      </c>
      <c r="R2633" s="16">
        <f>SUMIF('Tool Pneumatics CH4 VOC BTEX'!B:B,A2633,'Tool Pneumatics CH4 VOC BTEX'!H:H)*Q2633</f>
        <v>2.7425936145475849E-4</v>
      </c>
      <c r="S2633" s="16">
        <f>SUMIF('Tool Pneumatics CH4 VOC BTEX'!B:B,A2633,'Tool Pneumatics CH4 VOC BTEX'!J:J)*Q2633</f>
        <v>5.7703398578683372E-6</v>
      </c>
      <c r="T2633" s="16">
        <f>SUMIF('Tool Pneumatics CH4 VOC BTEX'!B:B,A2633,'Tool Pneumatics CH4 VOC BTEX'!L:L)*Q2633</f>
        <v>1.0465915335193531E-4</v>
      </c>
      <c r="U2633" s="16">
        <f>SUMIF('Tool Pneumatics CH4 VOC BTEX'!B:B,A2633,'Tool Pneumatics CH4 VOC BTEX'!N:N)*Q2633</f>
        <v>8.8586101347323405E-5</v>
      </c>
    </row>
    <row r="2634" spans="1:21" x14ac:dyDescent="0.25">
      <c r="A2634" s="1" t="s">
        <v>5788</v>
      </c>
      <c r="B2634" s="1" t="s">
        <v>1485</v>
      </c>
      <c r="C2634" s="1" t="s">
        <v>5789</v>
      </c>
      <c r="D2634" s="3" t="s">
        <v>4493</v>
      </c>
      <c r="E2634" s="3" t="s">
        <v>23961</v>
      </c>
      <c r="F2634" s="1" t="s">
        <v>5743</v>
      </c>
      <c r="G2634" s="1">
        <v>0</v>
      </c>
      <c r="H2634" s="1" t="s">
        <v>27483</v>
      </c>
      <c r="I2634" s="1">
        <v>0</v>
      </c>
      <c r="J2634" s="1" t="s">
        <v>27474</v>
      </c>
      <c r="K2634" s="1">
        <f t="shared" si="164"/>
        <v>0</v>
      </c>
      <c r="L2634" s="2">
        <f>SUMIFS('Basin Total Well Counts'!B:B,'Basin Total Well Counts'!A:A,F2634)</f>
        <v>19752</v>
      </c>
      <c r="M2634" s="4">
        <f t="shared" si="165"/>
        <v>0</v>
      </c>
      <c r="N2634" s="2">
        <f>SUMIF('Basin Emissions'!A:A,F2634,'Basin Emissions'!B:B)</f>
        <v>3736.8053106999996</v>
      </c>
      <c r="O2634" s="8">
        <f t="shared" si="166"/>
        <v>0</v>
      </c>
      <c r="P2634" s="7">
        <f>SUMIF('Tool Pneumatics CH4 VOC BTEX'!B:B,A2634,'Tool Pneumatics CH4 VOC BTEX'!F:F)</f>
        <v>4.9166021347045898</v>
      </c>
      <c r="Q2634" s="14">
        <f t="shared" si="167"/>
        <v>0</v>
      </c>
      <c r="R2634" s="16">
        <f>SUMIF('Tool Pneumatics CH4 VOC BTEX'!B:B,A2634,'Tool Pneumatics CH4 VOC BTEX'!H:H)*Q2634</f>
        <v>0</v>
      </c>
      <c r="S2634" s="16">
        <f>SUMIF('Tool Pneumatics CH4 VOC BTEX'!B:B,A2634,'Tool Pneumatics CH4 VOC BTEX'!J:J)*Q2634</f>
        <v>0</v>
      </c>
      <c r="T2634" s="16">
        <f>SUMIF('Tool Pneumatics CH4 VOC BTEX'!B:B,A2634,'Tool Pneumatics CH4 VOC BTEX'!L:L)*Q2634</f>
        <v>0</v>
      </c>
      <c r="U2634" s="16">
        <f>SUMIF('Tool Pneumatics CH4 VOC BTEX'!B:B,A2634,'Tool Pneumatics CH4 VOC BTEX'!N:N)*Q2634</f>
        <v>0</v>
      </c>
    </row>
    <row r="2635" spans="1:21" x14ac:dyDescent="0.25">
      <c r="A2635" s="1" t="s">
        <v>5790</v>
      </c>
      <c r="B2635" s="1" t="s">
        <v>1485</v>
      </c>
      <c r="C2635" s="1" t="s">
        <v>5791</v>
      </c>
      <c r="D2635" s="3" t="s">
        <v>6586</v>
      </c>
      <c r="E2635" s="3" t="s">
        <v>23961</v>
      </c>
      <c r="F2635" s="1" t="s">
        <v>996</v>
      </c>
      <c r="G2635" s="1">
        <v>546</v>
      </c>
      <c r="H2635" s="1" t="s">
        <v>27483</v>
      </c>
      <c r="I2635" s="1">
        <v>0</v>
      </c>
      <c r="J2635" s="1" t="s">
        <v>27474</v>
      </c>
      <c r="K2635" s="1">
        <f t="shared" si="164"/>
        <v>546</v>
      </c>
      <c r="L2635" s="2">
        <f>SUMIFS('Basin Total Well Counts'!B:B,'Basin Total Well Counts'!A:A,F2635)</f>
        <v>36190</v>
      </c>
      <c r="M2635" s="4">
        <f t="shared" si="165"/>
        <v>1.5087040618955513E-2</v>
      </c>
      <c r="N2635" s="2">
        <f>SUMIF('Basin Emissions'!A:A,F2635,'Basin Emissions'!B:B)</f>
        <v>3364.4013914898001</v>
      </c>
      <c r="O2635" s="8">
        <f t="shared" si="166"/>
        <v>50.758860451877062</v>
      </c>
      <c r="P2635" s="7">
        <f>SUMIF('Tool Pneumatics CH4 VOC BTEX'!B:B,A2635,'Tool Pneumatics CH4 VOC BTEX'!F:F)</f>
        <v>2.5644600391387899</v>
      </c>
      <c r="Q2635" s="14">
        <f t="shared" si="167"/>
        <v>21.818040063862334</v>
      </c>
      <c r="R2635" s="16">
        <f>SUMIF('Tool Pneumatics CH4 VOC BTEX'!B:B,A2635,'Tool Pneumatics CH4 VOC BTEX'!H:H)*Q2635</f>
        <v>4.7301074124877955E-3</v>
      </c>
      <c r="S2635" s="16">
        <f>SUMIF('Tool Pneumatics CH4 VOC BTEX'!B:B,A2635,'Tool Pneumatics CH4 VOC BTEX'!J:J)*Q2635</f>
        <v>2.2995428911666642E-3</v>
      </c>
      <c r="T2635" s="16">
        <f>SUMIF('Tool Pneumatics CH4 VOC BTEX'!B:B,A2635,'Tool Pneumatics CH4 VOC BTEX'!L:L)*Q2635</f>
        <v>1.9834485491905422E-2</v>
      </c>
      <c r="U2635" s="16">
        <f>SUMIF('Tool Pneumatics CH4 VOC BTEX'!B:B,A2635,'Tool Pneumatics CH4 VOC BTEX'!N:N)*Q2635</f>
        <v>1.6519170960931018E-2</v>
      </c>
    </row>
    <row r="2636" spans="1:21" x14ac:dyDescent="0.25">
      <c r="A2636" s="1" t="s">
        <v>5792</v>
      </c>
      <c r="B2636" s="1" t="s">
        <v>1485</v>
      </c>
      <c r="C2636" s="1" t="s">
        <v>2031</v>
      </c>
      <c r="D2636" s="3" t="s">
        <v>2611</v>
      </c>
      <c r="E2636" s="3" t="s">
        <v>2611</v>
      </c>
      <c r="F2636" s="1" t="s">
        <v>5743</v>
      </c>
      <c r="G2636" s="1">
        <v>30</v>
      </c>
      <c r="H2636" s="1" t="s">
        <v>27483</v>
      </c>
      <c r="I2636" s="1">
        <v>0</v>
      </c>
      <c r="J2636" s="1" t="s">
        <v>27474</v>
      </c>
      <c r="K2636" s="1">
        <f t="shared" si="164"/>
        <v>30</v>
      </c>
      <c r="L2636" s="2">
        <f>SUMIFS('Basin Total Well Counts'!B:B,'Basin Total Well Counts'!A:A,F2636)</f>
        <v>19752</v>
      </c>
      <c r="M2636" s="4">
        <f t="shared" si="165"/>
        <v>1.5188335358444715E-3</v>
      </c>
      <c r="N2636" s="2">
        <f>SUMIF('Basin Emissions'!A:A,F2636,'Basin Emissions'!B:B)</f>
        <v>3736.8053106999996</v>
      </c>
      <c r="O2636" s="8">
        <f t="shared" si="166"/>
        <v>5.6755852228128791</v>
      </c>
      <c r="P2636" s="7">
        <f>SUMIF('Tool Pneumatics CH4 VOC BTEX'!B:B,A2636,'Tool Pneumatics CH4 VOC BTEX'!F:F)</f>
        <v>4.9166021347045898</v>
      </c>
      <c r="Q2636" s="14">
        <f t="shared" si="167"/>
        <v>1.2724636689526505</v>
      </c>
      <c r="R2636" s="16">
        <f>SUMIF('Tool Pneumatics CH4 VOC BTEX'!B:B,A2636,'Tool Pneumatics CH4 VOC BTEX'!H:H)*Q2636</f>
        <v>1.9455575474217552E-3</v>
      </c>
      <c r="S2636" s="16">
        <f>SUMIF('Tool Pneumatics CH4 VOC BTEX'!B:B,A2636,'Tool Pneumatics CH4 VOC BTEX'!J:J)*Q2636</f>
        <v>4.0933983810489674E-5</v>
      </c>
      <c r="T2636" s="16">
        <f>SUMIF('Tool Pneumatics CH4 VOC BTEX'!B:B,A2636,'Tool Pneumatics CH4 VOC BTEX'!L:L)*Q2636</f>
        <v>7.4243739440856828E-4</v>
      </c>
      <c r="U2636" s="16">
        <f>SUMIF('Tool Pneumatics CH4 VOC BTEX'!B:B,A2636,'Tool Pneumatics CH4 VOC BTEX'!N:N)*Q2636</f>
        <v>6.2841741174761727E-4</v>
      </c>
    </row>
    <row r="2637" spans="1:21" x14ac:dyDescent="0.25">
      <c r="A2637" s="1" t="s">
        <v>5793</v>
      </c>
      <c r="B2637" s="1" t="s">
        <v>1485</v>
      </c>
      <c r="C2637" s="1" t="s">
        <v>5794</v>
      </c>
      <c r="D2637" s="3" t="s">
        <v>4500</v>
      </c>
      <c r="E2637" s="3" t="s">
        <v>23961</v>
      </c>
      <c r="F2637" s="1" t="s">
        <v>4783</v>
      </c>
      <c r="G2637" s="1">
        <v>0</v>
      </c>
      <c r="H2637" s="1" t="s">
        <v>27483</v>
      </c>
      <c r="I2637" s="1">
        <v>0</v>
      </c>
      <c r="J2637" s="1" t="s">
        <v>27474</v>
      </c>
      <c r="K2637" s="1">
        <f t="shared" si="164"/>
        <v>0</v>
      </c>
      <c r="L2637" s="2">
        <f>SUMIFS('Basin Total Well Counts'!B:B,'Basin Total Well Counts'!A:A,F2637)</f>
        <v>528</v>
      </c>
      <c r="M2637" s="4">
        <f t="shared" si="165"/>
        <v>0</v>
      </c>
      <c r="N2637" s="2">
        <f>SUMIF('Basin Emissions'!A:A,F2637,'Basin Emissions'!B:B)</f>
        <v>236.29</v>
      </c>
      <c r="O2637" s="8">
        <f t="shared" si="166"/>
        <v>0</v>
      </c>
      <c r="P2637" s="7">
        <f>SUMIF('Tool Pneumatics CH4 VOC BTEX'!B:B,A2637,'Tool Pneumatics CH4 VOC BTEX'!F:F)</f>
        <v>4.9166021347045898</v>
      </c>
      <c r="Q2637" s="14">
        <f t="shared" si="167"/>
        <v>0</v>
      </c>
      <c r="R2637" s="16">
        <f>SUMIF('Tool Pneumatics CH4 VOC BTEX'!B:B,A2637,'Tool Pneumatics CH4 VOC BTEX'!H:H)*Q2637</f>
        <v>0</v>
      </c>
      <c r="S2637" s="16">
        <f>SUMIF('Tool Pneumatics CH4 VOC BTEX'!B:B,A2637,'Tool Pneumatics CH4 VOC BTEX'!J:J)*Q2637</f>
        <v>0</v>
      </c>
      <c r="T2637" s="16">
        <f>SUMIF('Tool Pneumatics CH4 VOC BTEX'!B:B,A2637,'Tool Pneumatics CH4 VOC BTEX'!L:L)*Q2637</f>
        <v>0</v>
      </c>
      <c r="U2637" s="16">
        <f>SUMIF('Tool Pneumatics CH4 VOC BTEX'!B:B,A2637,'Tool Pneumatics CH4 VOC BTEX'!N:N)*Q2637</f>
        <v>0</v>
      </c>
    </row>
    <row r="2638" spans="1:21" x14ac:dyDescent="0.25">
      <c r="A2638" s="1" t="s">
        <v>5795</v>
      </c>
      <c r="B2638" s="1" t="s">
        <v>1485</v>
      </c>
      <c r="C2638" s="1" t="s">
        <v>1811</v>
      </c>
      <c r="D2638" s="3" t="s">
        <v>4493</v>
      </c>
      <c r="E2638" s="3" t="s">
        <v>23961</v>
      </c>
      <c r="F2638" s="1" t="s">
        <v>6797</v>
      </c>
      <c r="G2638" s="1">
        <v>45</v>
      </c>
      <c r="H2638" s="1" t="s">
        <v>27483</v>
      </c>
      <c r="I2638" s="1">
        <v>0</v>
      </c>
      <c r="J2638" s="1" t="s">
        <v>27474</v>
      </c>
      <c r="K2638" s="1">
        <f t="shared" si="164"/>
        <v>45</v>
      </c>
      <c r="L2638" s="2">
        <f>SUMIFS('Basin Total Well Counts'!B:B,'Basin Total Well Counts'!A:A,F2638)</f>
        <v>24650</v>
      </c>
      <c r="M2638" s="4">
        <f t="shared" si="165"/>
        <v>1.8255578093306288E-3</v>
      </c>
      <c r="N2638" s="2">
        <f>SUMIF('Basin Emissions'!A:A,F2638,'Basin Emissions'!B:B)</f>
        <v>9860.8637137035021</v>
      </c>
      <c r="O2638" s="8">
        <f t="shared" si="166"/>
        <v>18.001576759296455</v>
      </c>
      <c r="P2638" s="7">
        <f>SUMIF('Tool Pneumatics CH4 VOC BTEX'!B:B,A2638,'Tool Pneumatics CH4 VOC BTEX'!F:F)</f>
        <v>4.9166021347045898</v>
      </c>
      <c r="Q2638" s="14">
        <f t="shared" si="167"/>
        <v>4.0359454595088451</v>
      </c>
      <c r="R2638" s="16">
        <f>SUMIF('Tool Pneumatics CH4 VOC BTEX'!B:B,A2638,'Tool Pneumatics CH4 VOC BTEX'!H:H)*Q2638</f>
        <v>6.1708356327320676E-3</v>
      </c>
      <c r="S2638" s="16">
        <f>SUMIF('Tool Pneumatics CH4 VOC BTEX'!B:B,A2638,'Tool Pneumatics CH4 VOC BTEX'!J:J)*Q2638</f>
        <v>1.298326468020376E-4</v>
      </c>
      <c r="T2638" s="16">
        <f>SUMIF('Tool Pneumatics CH4 VOC BTEX'!B:B,A2638,'Tool Pneumatics CH4 VOC BTEX'!L:L)*Q2638</f>
        <v>2.3548309504185451E-3</v>
      </c>
      <c r="U2638" s="16">
        <f>SUMIF('Tool Pneumatics CH4 VOC BTEX'!B:B,A2638,'Tool Pneumatics CH4 VOC BTEX'!N:N)*Q2638</f>
        <v>1.993187280314777E-3</v>
      </c>
    </row>
    <row r="2639" spans="1:21" x14ac:dyDescent="0.25">
      <c r="A2639" s="1" t="s">
        <v>5796</v>
      </c>
      <c r="B2639" s="1" t="s">
        <v>1485</v>
      </c>
      <c r="C2639" s="1" t="s">
        <v>1619</v>
      </c>
      <c r="D2639" s="3" t="s">
        <v>2611</v>
      </c>
      <c r="E2639" s="3" t="s">
        <v>2611</v>
      </c>
      <c r="F2639" s="1" t="s">
        <v>5743</v>
      </c>
      <c r="G2639" s="1">
        <v>464</v>
      </c>
      <c r="H2639" s="1" t="s">
        <v>27483</v>
      </c>
      <c r="I2639" s="1">
        <v>0</v>
      </c>
      <c r="J2639" s="1" t="s">
        <v>27474</v>
      </c>
      <c r="K2639" s="1">
        <f t="shared" si="164"/>
        <v>464</v>
      </c>
      <c r="L2639" s="2">
        <f>SUMIFS('Basin Total Well Counts'!B:B,'Basin Total Well Counts'!A:A,F2639)</f>
        <v>19752</v>
      </c>
      <c r="M2639" s="4">
        <f t="shared" si="165"/>
        <v>2.3491292021061157E-2</v>
      </c>
      <c r="N2639" s="2">
        <f>SUMIF('Basin Emissions'!A:A,F2639,'Basin Emissions'!B:B)</f>
        <v>3736.8053106999996</v>
      </c>
      <c r="O2639" s="8">
        <f t="shared" si="166"/>
        <v>87.782384779505861</v>
      </c>
      <c r="P2639" s="7">
        <f>SUMIF('Tool Pneumatics CH4 VOC BTEX'!B:B,A2639,'Tool Pneumatics CH4 VOC BTEX'!F:F)</f>
        <v>4.9166021347045898</v>
      </c>
      <c r="Q2639" s="14">
        <f t="shared" si="167"/>
        <v>19.68077141313433</v>
      </c>
      <c r="R2639" s="16">
        <f>SUMIF('Tool Pneumatics CH4 VOC BTEX'!B:B,A2639,'Tool Pneumatics CH4 VOC BTEX'!H:H)*Q2639</f>
        <v>3.0091290066789816E-2</v>
      </c>
      <c r="S2639" s="16">
        <f>SUMIF('Tool Pneumatics CH4 VOC BTEX'!B:B,A2639,'Tool Pneumatics CH4 VOC BTEX'!J:J)*Q2639</f>
        <v>6.3311228293557375E-4</v>
      </c>
      <c r="T2639" s="16">
        <f>SUMIF('Tool Pneumatics CH4 VOC BTEX'!B:B,A2639,'Tool Pneumatics CH4 VOC BTEX'!L:L)*Q2639</f>
        <v>1.1483031700185858E-2</v>
      </c>
      <c r="U2639" s="16">
        <f>SUMIF('Tool Pneumatics CH4 VOC BTEX'!B:B,A2639,'Tool Pneumatics CH4 VOC BTEX'!N:N)*Q2639</f>
        <v>9.7195226350298147E-3</v>
      </c>
    </row>
    <row r="2640" spans="1:21" x14ac:dyDescent="0.25">
      <c r="A2640" s="1" t="s">
        <v>5797</v>
      </c>
      <c r="B2640" s="1" t="s">
        <v>1485</v>
      </c>
      <c r="C2640" s="1" t="s">
        <v>5798</v>
      </c>
      <c r="D2640" s="3" t="s">
        <v>3071</v>
      </c>
      <c r="E2640" s="3" t="s">
        <v>23961</v>
      </c>
      <c r="F2640" s="1" t="s">
        <v>4783</v>
      </c>
      <c r="G2640" s="1">
        <v>0</v>
      </c>
      <c r="H2640" s="1" t="s">
        <v>27483</v>
      </c>
      <c r="I2640" s="1">
        <v>0</v>
      </c>
      <c r="J2640" s="1" t="s">
        <v>27474</v>
      </c>
      <c r="K2640" s="1">
        <f t="shared" si="164"/>
        <v>0</v>
      </c>
      <c r="L2640" s="2">
        <f>SUMIFS('Basin Total Well Counts'!B:B,'Basin Total Well Counts'!A:A,F2640)</f>
        <v>528</v>
      </c>
      <c r="M2640" s="4">
        <f t="shared" si="165"/>
        <v>0</v>
      </c>
      <c r="N2640" s="2">
        <f>SUMIF('Basin Emissions'!A:A,F2640,'Basin Emissions'!B:B)</f>
        <v>236.29</v>
      </c>
      <c r="O2640" s="8">
        <f t="shared" si="166"/>
        <v>0</v>
      </c>
      <c r="P2640" s="7">
        <f>SUMIF('Tool Pneumatics CH4 VOC BTEX'!B:B,A2640,'Tool Pneumatics CH4 VOC BTEX'!F:F)</f>
        <v>4.9166021347045898</v>
      </c>
      <c r="Q2640" s="14">
        <f t="shared" si="167"/>
        <v>0</v>
      </c>
      <c r="R2640" s="16">
        <f>SUMIF('Tool Pneumatics CH4 VOC BTEX'!B:B,A2640,'Tool Pneumatics CH4 VOC BTEX'!H:H)*Q2640</f>
        <v>0</v>
      </c>
      <c r="S2640" s="16">
        <f>SUMIF('Tool Pneumatics CH4 VOC BTEX'!B:B,A2640,'Tool Pneumatics CH4 VOC BTEX'!J:J)*Q2640</f>
        <v>0</v>
      </c>
      <c r="T2640" s="16">
        <f>SUMIF('Tool Pneumatics CH4 VOC BTEX'!B:B,A2640,'Tool Pneumatics CH4 VOC BTEX'!L:L)*Q2640</f>
        <v>0</v>
      </c>
      <c r="U2640" s="16">
        <f>SUMIF('Tool Pneumatics CH4 VOC BTEX'!B:B,A2640,'Tool Pneumatics CH4 VOC BTEX'!N:N)*Q2640</f>
        <v>0</v>
      </c>
    </row>
    <row r="2641" spans="1:21" x14ac:dyDescent="0.25">
      <c r="A2641" s="1" t="s">
        <v>5799</v>
      </c>
      <c r="B2641" s="1" t="s">
        <v>1485</v>
      </c>
      <c r="C2641" s="1" t="s">
        <v>1931</v>
      </c>
      <c r="D2641" s="3" t="s">
        <v>4493</v>
      </c>
      <c r="E2641" s="3" t="s">
        <v>23961</v>
      </c>
      <c r="F2641" s="1" t="s">
        <v>6796</v>
      </c>
      <c r="G2641" s="1">
        <v>23</v>
      </c>
      <c r="H2641" s="1" t="s">
        <v>27483</v>
      </c>
      <c r="I2641" s="1">
        <v>0</v>
      </c>
      <c r="J2641" s="1" t="s">
        <v>27474</v>
      </c>
      <c r="K2641" s="1">
        <f t="shared" si="164"/>
        <v>23</v>
      </c>
      <c r="L2641" s="2">
        <f>SUMIFS('Basin Total Well Counts'!B:B,'Basin Total Well Counts'!A:A,F2641)</f>
        <v>10047</v>
      </c>
      <c r="M2641" s="4">
        <f t="shared" si="165"/>
        <v>2.2892405693241765E-3</v>
      </c>
      <c r="N2641" s="2">
        <f>SUMIF('Basin Emissions'!A:A,F2641,'Basin Emissions'!B:B)</f>
        <v>20.314047500000001</v>
      </c>
      <c r="O2641" s="8">
        <f t="shared" si="166"/>
        <v>4.6503741664178366E-2</v>
      </c>
      <c r="P2641" s="7">
        <f>SUMIF('Tool Pneumatics CH4 VOC BTEX'!B:B,A2641,'Tool Pneumatics CH4 VOC BTEX'!F:F)</f>
        <v>4.9166021347045898</v>
      </c>
      <c r="Q2641" s="14">
        <f t="shared" si="167"/>
        <v>1.0426118085616418E-2</v>
      </c>
      <c r="R2641" s="16">
        <f>SUMIF('Tool Pneumatics CH4 VOC BTEX'!B:B,A2641,'Tool Pneumatics CH4 VOC BTEX'!H:H)*Q2641</f>
        <v>1.5941211703496024E-5</v>
      </c>
      <c r="S2641" s="16">
        <f>SUMIF('Tool Pneumatics CH4 VOC BTEX'!B:B,A2641,'Tool Pneumatics CH4 VOC BTEX'!J:J)*Q2641</f>
        <v>3.3539861242101761E-7</v>
      </c>
      <c r="T2641" s="16">
        <f>SUMIF('Tool Pneumatics CH4 VOC BTEX'!B:B,A2641,'Tool Pneumatics CH4 VOC BTEX'!L:L)*Q2641</f>
        <v>6.0832699071498156E-6</v>
      </c>
      <c r="U2641" s="16">
        <f>SUMIF('Tool Pneumatics CH4 VOC BTEX'!B:B,A2641,'Tool Pneumatics CH4 VOC BTEX'!N:N)*Q2641</f>
        <v>5.1490304216944174E-6</v>
      </c>
    </row>
    <row r="2642" spans="1:21" x14ac:dyDescent="0.25">
      <c r="A2642" s="1" t="s">
        <v>5800</v>
      </c>
      <c r="B2642" s="1" t="s">
        <v>1485</v>
      </c>
      <c r="C2642" s="1" t="s">
        <v>5801</v>
      </c>
      <c r="D2642" s="3" t="s">
        <v>4493</v>
      </c>
      <c r="E2642" s="3" t="s">
        <v>23961</v>
      </c>
      <c r="F2642" s="1" t="s">
        <v>997</v>
      </c>
      <c r="G2642" s="1">
        <v>15</v>
      </c>
      <c r="H2642" s="1" t="s">
        <v>27483</v>
      </c>
      <c r="I2642" s="1">
        <v>0</v>
      </c>
      <c r="J2642" s="1" t="s">
        <v>27474</v>
      </c>
      <c r="K2642" s="1">
        <f t="shared" si="164"/>
        <v>15</v>
      </c>
      <c r="L2642" s="2">
        <f>SUMIFS('Basin Total Well Counts'!B:B,'Basin Total Well Counts'!A:A,F2642)</f>
        <v>25017</v>
      </c>
      <c r="M2642" s="4">
        <f t="shared" si="165"/>
        <v>5.9959227725146899E-4</v>
      </c>
      <c r="N2642" s="2">
        <f>SUMIF('Basin Emissions'!A:A,F2642,'Basin Emissions'!B:B)</f>
        <v>12476.372763905796</v>
      </c>
      <c r="O2642" s="8">
        <f t="shared" si="166"/>
        <v>7.4807367573484802</v>
      </c>
      <c r="P2642" s="7">
        <f>SUMIF('Tool Pneumatics CH4 VOC BTEX'!B:B,A2642,'Tool Pneumatics CH4 VOC BTEX'!F:F)</f>
        <v>3.4056410789489702</v>
      </c>
      <c r="Q2642" s="14">
        <f t="shared" si="167"/>
        <v>2.4212816137894571</v>
      </c>
      <c r="R2642" s="16">
        <f>SUMIF('Tool Pneumatics CH4 VOC BTEX'!B:B,A2642,'Tool Pneumatics CH4 VOC BTEX'!H:H)*Q2642</f>
        <v>0</v>
      </c>
      <c r="S2642" s="16">
        <f>SUMIF('Tool Pneumatics CH4 VOC BTEX'!B:B,A2642,'Tool Pneumatics CH4 VOC BTEX'!J:J)*Q2642</f>
        <v>0</v>
      </c>
      <c r="T2642" s="16">
        <f>SUMIF('Tool Pneumatics CH4 VOC BTEX'!B:B,A2642,'Tool Pneumatics CH4 VOC BTEX'!L:L)*Q2642</f>
        <v>0</v>
      </c>
      <c r="U2642" s="16">
        <f>SUMIF('Tool Pneumatics CH4 VOC BTEX'!B:B,A2642,'Tool Pneumatics CH4 VOC BTEX'!N:N)*Q2642</f>
        <v>0</v>
      </c>
    </row>
    <row r="2643" spans="1:21" x14ac:dyDescent="0.25">
      <c r="A2643" s="1" t="s">
        <v>5802</v>
      </c>
      <c r="B2643" s="1" t="s">
        <v>1485</v>
      </c>
      <c r="C2643" s="1" t="s">
        <v>5803</v>
      </c>
      <c r="D2643" s="3" t="s">
        <v>2686</v>
      </c>
      <c r="E2643" s="3" t="s">
        <v>23961</v>
      </c>
      <c r="F2643" s="1" t="s">
        <v>997</v>
      </c>
      <c r="G2643" s="1">
        <v>24</v>
      </c>
      <c r="H2643" s="1" t="s">
        <v>27483</v>
      </c>
      <c r="I2643" s="1">
        <v>0</v>
      </c>
      <c r="J2643" s="1" t="s">
        <v>27474</v>
      </c>
      <c r="K2643" s="1">
        <f t="shared" si="164"/>
        <v>24</v>
      </c>
      <c r="L2643" s="2">
        <f>SUMIFS('Basin Total Well Counts'!B:B,'Basin Total Well Counts'!A:A,F2643)</f>
        <v>25017</v>
      </c>
      <c r="M2643" s="4">
        <f t="shared" si="165"/>
        <v>9.5934764360235038E-4</v>
      </c>
      <c r="N2643" s="2">
        <f>SUMIF('Basin Emissions'!A:A,F2643,'Basin Emissions'!B:B)</f>
        <v>12476.372763905796</v>
      </c>
      <c r="O2643" s="8">
        <f t="shared" si="166"/>
        <v>11.969178811757569</v>
      </c>
      <c r="P2643" s="7">
        <f>SUMIF('Tool Pneumatics CH4 VOC BTEX'!B:B,A2643,'Tool Pneumatics CH4 VOC BTEX'!F:F)</f>
        <v>3.4056410789489702</v>
      </c>
      <c r="Q2643" s="14">
        <f t="shared" si="167"/>
        <v>3.8740505820631315</v>
      </c>
      <c r="R2643" s="16">
        <f>SUMIF('Tool Pneumatics CH4 VOC BTEX'!B:B,A2643,'Tool Pneumatics CH4 VOC BTEX'!H:H)*Q2643</f>
        <v>0</v>
      </c>
      <c r="S2643" s="16">
        <f>SUMIF('Tool Pneumatics CH4 VOC BTEX'!B:B,A2643,'Tool Pneumatics CH4 VOC BTEX'!J:J)*Q2643</f>
        <v>0</v>
      </c>
      <c r="T2643" s="16">
        <f>SUMIF('Tool Pneumatics CH4 VOC BTEX'!B:B,A2643,'Tool Pneumatics CH4 VOC BTEX'!L:L)*Q2643</f>
        <v>0</v>
      </c>
      <c r="U2643" s="16">
        <f>SUMIF('Tool Pneumatics CH4 VOC BTEX'!B:B,A2643,'Tool Pneumatics CH4 VOC BTEX'!N:N)*Q2643</f>
        <v>0</v>
      </c>
    </row>
    <row r="2644" spans="1:21" x14ac:dyDescent="0.25">
      <c r="A2644" s="1" t="s">
        <v>5804</v>
      </c>
      <c r="B2644" s="1" t="s">
        <v>1485</v>
      </c>
      <c r="C2644" s="1" t="s">
        <v>2100</v>
      </c>
      <c r="D2644" s="3" t="s">
        <v>2686</v>
      </c>
      <c r="E2644" s="3" t="s">
        <v>23961</v>
      </c>
      <c r="F2644" s="1" t="s">
        <v>6792</v>
      </c>
      <c r="G2644" s="1">
        <v>170</v>
      </c>
      <c r="H2644" s="1" t="s">
        <v>27483</v>
      </c>
      <c r="I2644" s="1">
        <v>0</v>
      </c>
      <c r="J2644" s="1" t="s">
        <v>27474</v>
      </c>
      <c r="K2644" s="1">
        <f t="shared" si="164"/>
        <v>170</v>
      </c>
      <c r="L2644" s="2">
        <f>SUMIFS('Basin Total Well Counts'!B:B,'Basin Total Well Counts'!A:A,F2644)</f>
        <v>3536</v>
      </c>
      <c r="M2644" s="4">
        <f t="shared" si="165"/>
        <v>4.807692307692308E-2</v>
      </c>
      <c r="N2644" s="2">
        <f>SUMIF('Basin Emissions'!A:A,F2644,'Basin Emissions'!B:B)</f>
        <v>31.469877000000004</v>
      </c>
      <c r="O2644" s="8">
        <f t="shared" si="166"/>
        <v>1.5129748557692311</v>
      </c>
      <c r="P2644" s="7">
        <f>SUMIF('Tool Pneumatics CH4 VOC BTEX'!B:B,A2644,'Tool Pneumatics CH4 VOC BTEX'!F:F)</f>
        <v>4.9166021347045898</v>
      </c>
      <c r="Q2644" s="14">
        <f t="shared" si="167"/>
        <v>0.33920828609301923</v>
      </c>
      <c r="R2644" s="16">
        <f>SUMIF('Tool Pneumatics CH4 VOC BTEX'!B:B,A2644,'Tool Pneumatics CH4 VOC BTEX'!H:H)*Q2644</f>
        <v>5.1863896569987562E-4</v>
      </c>
      <c r="S2644" s="16">
        <f>SUMIF('Tool Pneumatics CH4 VOC BTEX'!B:B,A2644,'Tool Pneumatics CH4 VOC BTEX'!J:J)*Q2644</f>
        <v>1.0912018024643718E-5</v>
      </c>
      <c r="T2644" s="16">
        <f>SUMIF('Tool Pneumatics CH4 VOC BTEX'!B:B,A2644,'Tool Pneumatics CH4 VOC BTEX'!L:L)*Q2644</f>
        <v>1.9791599731565194E-4</v>
      </c>
      <c r="U2644" s="16">
        <f>SUMIF('Tool Pneumatics CH4 VOC BTEX'!B:B,A2644,'Tool Pneumatics CH4 VOC BTEX'!N:N)*Q2644</f>
        <v>1.6752100542514778E-4</v>
      </c>
    </row>
    <row r="2645" spans="1:21" x14ac:dyDescent="0.25">
      <c r="A2645" s="1" t="s">
        <v>5805</v>
      </c>
      <c r="B2645" s="1" t="s">
        <v>1485</v>
      </c>
      <c r="C2645" s="1" t="s">
        <v>1837</v>
      </c>
      <c r="D2645" s="3" t="s">
        <v>6605</v>
      </c>
      <c r="E2645" s="3" t="s">
        <v>23961</v>
      </c>
      <c r="F2645" s="1" t="s">
        <v>6802</v>
      </c>
      <c r="G2645" s="1">
        <v>0</v>
      </c>
      <c r="H2645" s="1" t="s">
        <v>27483</v>
      </c>
      <c r="I2645" s="1">
        <v>0</v>
      </c>
      <c r="J2645" s="1" t="s">
        <v>27474</v>
      </c>
      <c r="K2645" s="1">
        <f t="shared" si="164"/>
        <v>0</v>
      </c>
      <c r="L2645" s="2">
        <f>SUMIFS('Basin Total Well Counts'!B:B,'Basin Total Well Counts'!A:A,F2645)</f>
        <v>502</v>
      </c>
      <c r="M2645" s="4">
        <f t="shared" si="165"/>
        <v>0</v>
      </c>
      <c r="N2645" s="2">
        <f>SUMIF('Basin Emissions'!A:A,F2645,'Basin Emissions'!B:B)</f>
        <v>15338.377142599998</v>
      </c>
      <c r="O2645" s="8">
        <f t="shared" si="166"/>
        <v>0</v>
      </c>
      <c r="P2645" s="7">
        <f>SUMIF('Tool Pneumatics CH4 VOC BTEX'!B:B,A2645,'Tool Pneumatics CH4 VOC BTEX'!F:F)</f>
        <v>4.9166021347045898</v>
      </c>
      <c r="Q2645" s="14">
        <f t="shared" si="167"/>
        <v>0</v>
      </c>
      <c r="R2645" s="16">
        <f>SUMIF('Tool Pneumatics CH4 VOC BTEX'!B:B,A2645,'Tool Pneumatics CH4 VOC BTEX'!H:H)*Q2645</f>
        <v>0</v>
      </c>
      <c r="S2645" s="16">
        <f>SUMIF('Tool Pneumatics CH4 VOC BTEX'!B:B,A2645,'Tool Pneumatics CH4 VOC BTEX'!J:J)*Q2645</f>
        <v>0</v>
      </c>
      <c r="T2645" s="16">
        <f>SUMIF('Tool Pneumatics CH4 VOC BTEX'!B:B,A2645,'Tool Pneumatics CH4 VOC BTEX'!L:L)*Q2645</f>
        <v>0</v>
      </c>
      <c r="U2645" s="16">
        <f>SUMIF('Tool Pneumatics CH4 VOC BTEX'!B:B,A2645,'Tool Pneumatics CH4 VOC BTEX'!N:N)*Q2645</f>
        <v>0</v>
      </c>
    </row>
    <row r="2646" spans="1:21" x14ac:dyDescent="0.25">
      <c r="A2646" s="1" t="s">
        <v>5806</v>
      </c>
      <c r="B2646" s="1" t="s">
        <v>1485</v>
      </c>
      <c r="C2646" s="1" t="s">
        <v>5807</v>
      </c>
      <c r="D2646" s="3" t="s">
        <v>3071</v>
      </c>
      <c r="E2646" s="3" t="s">
        <v>23961</v>
      </c>
      <c r="F2646" s="1" t="s">
        <v>4783</v>
      </c>
      <c r="G2646" s="1">
        <v>293</v>
      </c>
      <c r="H2646" s="1" t="s">
        <v>27483</v>
      </c>
      <c r="I2646" s="1">
        <v>0</v>
      </c>
      <c r="J2646" s="1" t="s">
        <v>27474</v>
      </c>
      <c r="K2646" s="1">
        <f t="shared" si="164"/>
        <v>293</v>
      </c>
      <c r="L2646" s="2">
        <f>SUMIFS('Basin Total Well Counts'!B:B,'Basin Total Well Counts'!A:A,F2646)</f>
        <v>528</v>
      </c>
      <c r="M2646" s="4">
        <f t="shared" si="165"/>
        <v>0.55492424242424243</v>
      </c>
      <c r="N2646" s="2">
        <f>SUMIF('Basin Emissions'!A:A,F2646,'Basin Emissions'!B:B)</f>
        <v>236.29</v>
      </c>
      <c r="O2646" s="8">
        <f t="shared" si="166"/>
        <v>131.12304924242423</v>
      </c>
      <c r="P2646" s="7">
        <f>SUMIF('Tool Pneumatics CH4 VOC BTEX'!B:B,A2646,'Tool Pneumatics CH4 VOC BTEX'!F:F)</f>
        <v>4.9166021347045898</v>
      </c>
      <c r="Q2646" s="14">
        <f t="shared" si="167"/>
        <v>29.397729004689662</v>
      </c>
      <c r="R2646" s="16">
        <f>SUMIF('Tool Pneumatics CH4 VOC BTEX'!B:B,A2646,'Tool Pneumatics CH4 VOC BTEX'!H:H)*Q2646</f>
        <v>4.4948217334338438E-2</v>
      </c>
      <c r="S2646" s="16">
        <f>SUMIF('Tool Pneumatics CH4 VOC BTEX'!B:B,A2646,'Tool Pneumatics CH4 VOC BTEX'!J:J)*Q2646</f>
        <v>9.4569785566734927E-4</v>
      </c>
      <c r="T2646" s="16">
        <f>SUMIF('Tool Pneumatics CH4 VOC BTEX'!B:B,A2646,'Tool Pneumatics CH4 VOC BTEX'!L:L)*Q2646</f>
        <v>1.7152531625312085E-2</v>
      </c>
      <c r="U2646" s="16">
        <f>SUMIF('Tool Pneumatics CH4 VOC BTEX'!B:B,A2646,'Tool Pneumatics CH4 VOC BTEX'!N:N)*Q2646</f>
        <v>1.4518327888756696E-2</v>
      </c>
    </row>
    <row r="2647" spans="1:21" x14ac:dyDescent="0.25">
      <c r="A2647" s="1" t="s">
        <v>5808</v>
      </c>
      <c r="B2647" s="1" t="s">
        <v>1485</v>
      </c>
      <c r="C2647" s="1" t="s">
        <v>1111</v>
      </c>
      <c r="D2647" s="3" t="s">
        <v>2316</v>
      </c>
      <c r="E2647" s="3" t="s">
        <v>23961</v>
      </c>
      <c r="F2647" s="1" t="s">
        <v>6797</v>
      </c>
      <c r="G2647" s="1">
        <v>165</v>
      </c>
      <c r="H2647" s="1" t="s">
        <v>27483</v>
      </c>
      <c r="I2647" s="1">
        <v>0</v>
      </c>
      <c r="J2647" s="1" t="s">
        <v>27474</v>
      </c>
      <c r="K2647" s="1">
        <f t="shared" si="164"/>
        <v>165</v>
      </c>
      <c r="L2647" s="2">
        <f>SUMIFS('Basin Total Well Counts'!B:B,'Basin Total Well Counts'!A:A,F2647)</f>
        <v>24650</v>
      </c>
      <c r="M2647" s="4">
        <f t="shared" si="165"/>
        <v>6.6937119675456389E-3</v>
      </c>
      <c r="N2647" s="2">
        <f>SUMIF('Basin Emissions'!A:A,F2647,'Basin Emissions'!B:B)</f>
        <v>9860.8637137035021</v>
      </c>
      <c r="O2647" s="8">
        <f t="shared" si="166"/>
        <v>66.005781450753659</v>
      </c>
      <c r="P2647" s="7">
        <f>SUMIF('Tool Pneumatics CH4 VOC BTEX'!B:B,A2647,'Tool Pneumatics CH4 VOC BTEX'!F:F)</f>
        <v>4.9166021347045898</v>
      </c>
      <c r="Q2647" s="14">
        <f t="shared" si="167"/>
        <v>14.798466684865762</v>
      </c>
      <c r="R2647" s="16">
        <f>SUMIF('Tool Pneumatics CH4 VOC BTEX'!B:B,A2647,'Tool Pneumatics CH4 VOC BTEX'!H:H)*Q2647</f>
        <v>2.2626397320017574E-2</v>
      </c>
      <c r="S2647" s="16">
        <f>SUMIF('Tool Pneumatics CH4 VOC BTEX'!B:B,A2647,'Tool Pneumatics CH4 VOC BTEX'!J:J)*Q2647</f>
        <v>4.7605303827413781E-4</v>
      </c>
      <c r="T2647" s="16">
        <f>SUMIF('Tool Pneumatics CH4 VOC BTEX'!B:B,A2647,'Tool Pneumatics CH4 VOC BTEX'!L:L)*Q2647</f>
        <v>8.6343801515346638E-3</v>
      </c>
      <c r="U2647" s="16">
        <f>SUMIF('Tool Pneumatics CH4 VOC BTEX'!B:B,A2647,'Tool Pneumatics CH4 VOC BTEX'!N:N)*Q2647</f>
        <v>7.3083533611541804E-3</v>
      </c>
    </row>
    <row r="2648" spans="1:21" x14ac:dyDescent="0.25">
      <c r="A2648" s="1" t="s">
        <v>5809</v>
      </c>
      <c r="B2648" s="1" t="s">
        <v>1485</v>
      </c>
      <c r="C2648" s="1" t="s">
        <v>5810</v>
      </c>
      <c r="D2648" s="3" t="s">
        <v>2316</v>
      </c>
      <c r="E2648" s="3" t="s">
        <v>23961</v>
      </c>
      <c r="F2648" s="1" t="s">
        <v>6802</v>
      </c>
      <c r="G2648" s="1">
        <v>0</v>
      </c>
      <c r="H2648" s="1" t="s">
        <v>27483</v>
      </c>
      <c r="I2648" s="1">
        <v>0</v>
      </c>
      <c r="J2648" s="1" t="s">
        <v>27474</v>
      </c>
      <c r="K2648" s="1">
        <f t="shared" si="164"/>
        <v>0</v>
      </c>
      <c r="L2648" s="2">
        <f>SUMIFS('Basin Total Well Counts'!B:B,'Basin Total Well Counts'!A:A,F2648)</f>
        <v>502</v>
      </c>
      <c r="M2648" s="4">
        <f t="shared" si="165"/>
        <v>0</v>
      </c>
      <c r="N2648" s="2">
        <f>SUMIF('Basin Emissions'!A:A,F2648,'Basin Emissions'!B:B)</f>
        <v>15338.377142599998</v>
      </c>
      <c r="O2648" s="8">
        <f t="shared" si="166"/>
        <v>0</v>
      </c>
      <c r="P2648" s="7">
        <f>SUMIF('Tool Pneumatics CH4 VOC BTEX'!B:B,A2648,'Tool Pneumatics CH4 VOC BTEX'!F:F)</f>
        <v>4.9166021347045898</v>
      </c>
      <c r="Q2648" s="14">
        <f t="shared" si="167"/>
        <v>0</v>
      </c>
      <c r="R2648" s="16">
        <f>SUMIF('Tool Pneumatics CH4 VOC BTEX'!B:B,A2648,'Tool Pneumatics CH4 VOC BTEX'!H:H)*Q2648</f>
        <v>0</v>
      </c>
      <c r="S2648" s="16">
        <f>SUMIF('Tool Pneumatics CH4 VOC BTEX'!B:B,A2648,'Tool Pneumatics CH4 VOC BTEX'!J:J)*Q2648</f>
        <v>0</v>
      </c>
      <c r="T2648" s="16">
        <f>SUMIF('Tool Pneumatics CH4 VOC BTEX'!B:B,A2648,'Tool Pneumatics CH4 VOC BTEX'!L:L)*Q2648</f>
        <v>0</v>
      </c>
      <c r="U2648" s="16">
        <f>SUMIF('Tool Pneumatics CH4 VOC BTEX'!B:B,A2648,'Tool Pneumatics CH4 VOC BTEX'!N:N)*Q2648</f>
        <v>0</v>
      </c>
    </row>
    <row r="2649" spans="1:21" x14ac:dyDescent="0.25">
      <c r="A2649" s="1" t="s">
        <v>5811</v>
      </c>
      <c r="B2649" s="1" t="s">
        <v>1485</v>
      </c>
      <c r="C2649" s="1" t="s">
        <v>1887</v>
      </c>
      <c r="D2649" s="3" t="s">
        <v>2316</v>
      </c>
      <c r="E2649" s="3" t="s">
        <v>23961</v>
      </c>
      <c r="F2649" s="1" t="s">
        <v>6792</v>
      </c>
      <c r="G2649" s="1">
        <v>146</v>
      </c>
      <c r="H2649" s="1" t="s">
        <v>27483</v>
      </c>
      <c r="I2649" s="1">
        <v>0</v>
      </c>
      <c r="J2649" s="1" t="s">
        <v>27474</v>
      </c>
      <c r="K2649" s="1">
        <f t="shared" si="164"/>
        <v>146</v>
      </c>
      <c r="L2649" s="2">
        <f>SUMIFS('Basin Total Well Counts'!B:B,'Basin Total Well Counts'!A:A,F2649)</f>
        <v>3536</v>
      </c>
      <c r="M2649" s="4">
        <f t="shared" si="165"/>
        <v>4.1289592760180995E-2</v>
      </c>
      <c r="N2649" s="2">
        <f>SUMIF('Basin Emissions'!A:A,F2649,'Basin Emissions'!B:B)</f>
        <v>31.469877000000004</v>
      </c>
      <c r="O2649" s="8">
        <f t="shared" si="166"/>
        <v>1.2993784055429864</v>
      </c>
      <c r="P2649" s="7">
        <f>SUMIF('Tool Pneumatics CH4 VOC BTEX'!B:B,A2649,'Tool Pneumatics CH4 VOC BTEX'!F:F)</f>
        <v>4.9166021347045898</v>
      </c>
      <c r="Q2649" s="14">
        <f t="shared" si="167"/>
        <v>0.29132005746812234</v>
      </c>
      <c r="R2649" s="16">
        <f>SUMIF('Tool Pneumatics CH4 VOC BTEX'!B:B,A2649,'Tool Pneumatics CH4 VOC BTEX'!H:H)*Q2649</f>
        <v>4.4541934701283422E-4</v>
      </c>
      <c r="S2649" s="16">
        <f>SUMIF('Tool Pneumatics CH4 VOC BTEX'!B:B,A2649,'Tool Pneumatics CH4 VOC BTEX'!J:J)*Q2649</f>
        <v>9.3714978329293101E-6</v>
      </c>
      <c r="T2649" s="16">
        <f>SUMIF('Tool Pneumatics CH4 VOC BTEX'!B:B,A2649,'Tool Pneumatics CH4 VOC BTEX'!L:L)*Q2649</f>
        <v>1.6997491534167752E-4</v>
      </c>
      <c r="U2649" s="16">
        <f>SUMIF('Tool Pneumatics CH4 VOC BTEX'!B:B,A2649,'Tool Pneumatics CH4 VOC BTEX'!N:N)*Q2649</f>
        <v>1.4387098112983278E-4</v>
      </c>
    </row>
    <row r="2650" spans="1:21" x14ac:dyDescent="0.25">
      <c r="A2650" s="1" t="s">
        <v>5812</v>
      </c>
      <c r="B2650" s="1" t="s">
        <v>1485</v>
      </c>
      <c r="C2650" s="1" t="s">
        <v>5813</v>
      </c>
      <c r="D2650" s="3" t="s">
        <v>2316</v>
      </c>
      <c r="E2650" s="3" t="s">
        <v>23961</v>
      </c>
      <c r="F2650" s="1" t="s">
        <v>997</v>
      </c>
      <c r="G2650" s="1">
        <v>48</v>
      </c>
      <c r="H2650" s="1" t="s">
        <v>27483</v>
      </c>
      <c r="I2650" s="1">
        <v>0</v>
      </c>
      <c r="J2650" s="1" t="s">
        <v>27474</v>
      </c>
      <c r="K2650" s="1">
        <f t="shared" si="164"/>
        <v>48</v>
      </c>
      <c r="L2650" s="2">
        <f>SUMIFS('Basin Total Well Counts'!B:B,'Basin Total Well Counts'!A:A,F2650)</f>
        <v>25017</v>
      </c>
      <c r="M2650" s="4">
        <f t="shared" si="165"/>
        <v>1.9186952872047008E-3</v>
      </c>
      <c r="N2650" s="2">
        <f>SUMIF('Basin Emissions'!A:A,F2650,'Basin Emissions'!B:B)</f>
        <v>12476.372763905796</v>
      </c>
      <c r="O2650" s="8">
        <f t="shared" si="166"/>
        <v>23.938357623515138</v>
      </c>
      <c r="P2650" s="7">
        <f>SUMIF('Tool Pneumatics CH4 VOC BTEX'!B:B,A2650,'Tool Pneumatics CH4 VOC BTEX'!F:F)</f>
        <v>4.9166021347045898</v>
      </c>
      <c r="Q2650" s="14">
        <f t="shared" si="167"/>
        <v>5.366969074463495</v>
      </c>
      <c r="R2650" s="16">
        <f>SUMIF('Tool Pneumatics CH4 VOC BTEX'!B:B,A2650,'Tool Pneumatics CH4 VOC BTEX'!H:H)*Q2650</f>
        <v>8.2059295242559501E-3</v>
      </c>
      <c r="S2650" s="16">
        <f>SUMIF('Tool Pneumatics CH4 VOC BTEX'!B:B,A2650,'Tool Pneumatics CH4 VOC BTEX'!J:J)*Q2650</f>
        <v>1.7265045011958011E-4</v>
      </c>
      <c r="T2650" s="16">
        <f>SUMIF('Tool Pneumatics CH4 VOC BTEX'!B:B,A2650,'Tool Pneumatics CH4 VOC BTEX'!L:L)*Q2650</f>
        <v>3.1314359951791397E-3</v>
      </c>
      <c r="U2650" s="16">
        <f>SUMIF('Tool Pneumatics CH4 VOC BTEX'!B:B,A2650,'Tool Pneumatics CH4 VOC BTEX'!N:N)*Q2650</f>
        <v>2.650525038156791E-3</v>
      </c>
    </row>
    <row r="2651" spans="1:21" x14ac:dyDescent="0.25">
      <c r="A2651" s="1" t="s">
        <v>5814</v>
      </c>
      <c r="B2651" s="1" t="s">
        <v>1485</v>
      </c>
      <c r="C2651" s="1" t="s">
        <v>5815</v>
      </c>
      <c r="D2651" s="3" t="s">
        <v>2316</v>
      </c>
      <c r="E2651" s="3" t="s">
        <v>23961</v>
      </c>
      <c r="F2651" s="1" t="s">
        <v>6803</v>
      </c>
      <c r="G2651" s="1">
        <v>259</v>
      </c>
      <c r="H2651" s="1" t="s">
        <v>27483</v>
      </c>
      <c r="I2651" s="1">
        <v>0</v>
      </c>
      <c r="J2651" s="1" t="s">
        <v>27474</v>
      </c>
      <c r="K2651" s="1">
        <f t="shared" si="164"/>
        <v>259</v>
      </c>
      <c r="L2651" s="2">
        <f>SUMIFS('Basin Total Well Counts'!B:B,'Basin Total Well Counts'!A:A,F2651)</f>
        <v>1825</v>
      </c>
      <c r="M2651" s="4">
        <f t="shared" si="165"/>
        <v>0.14191780821917807</v>
      </c>
      <c r="N2651" s="2">
        <f>SUMIF('Basin Emissions'!A:A,F2651,'Basin Emissions'!B:B)</f>
        <v>462.26802644949998</v>
      </c>
      <c r="O2651" s="8">
        <f t="shared" si="166"/>
        <v>65.604065123518069</v>
      </c>
      <c r="P2651" s="7">
        <f>SUMIF('Tool Pneumatics CH4 VOC BTEX'!B:B,A2651,'Tool Pneumatics CH4 VOC BTEX'!F:F)</f>
        <v>4.9166021347045898</v>
      </c>
      <c r="Q2651" s="14">
        <f t="shared" si="167"/>
        <v>14.708402063938612</v>
      </c>
      <c r="R2651" s="16">
        <f>SUMIF('Tool Pneumatics CH4 VOC BTEX'!B:B,A2651,'Tool Pneumatics CH4 VOC BTEX'!H:H)*Q2651</f>
        <v>2.2488691303511249E-2</v>
      </c>
      <c r="S2651" s="16">
        <f>SUMIF('Tool Pneumatics CH4 VOC BTEX'!B:B,A2651,'Tool Pneumatics CH4 VOC BTEX'!J:J)*Q2651</f>
        <v>4.7315574240244953E-4</v>
      </c>
      <c r="T2651" s="16">
        <f>SUMIF('Tool Pneumatics CH4 VOC BTEX'!B:B,A2651,'Tool Pneumatics CH4 VOC BTEX'!L:L)*Q2651</f>
        <v>8.581830641382765E-3</v>
      </c>
      <c r="U2651" s="16">
        <f>SUMIF('Tool Pneumatics CH4 VOC BTEX'!B:B,A2651,'Tool Pneumatics CH4 VOC BTEX'!N:N)*Q2651</f>
        <v>7.2638741533354971E-3</v>
      </c>
    </row>
    <row r="2652" spans="1:21" x14ac:dyDescent="0.25">
      <c r="A2652" s="1" t="s">
        <v>5816</v>
      </c>
      <c r="B2652" s="1" t="s">
        <v>1485</v>
      </c>
      <c r="C2652" s="1" t="s">
        <v>5817</v>
      </c>
      <c r="D2652" s="3" t="s">
        <v>2316</v>
      </c>
      <c r="E2652" s="3" t="s">
        <v>23961</v>
      </c>
      <c r="F2652" s="1" t="s">
        <v>6804</v>
      </c>
      <c r="G2652" s="1">
        <v>0</v>
      </c>
      <c r="H2652" s="1" t="s">
        <v>27483</v>
      </c>
      <c r="I2652" s="1">
        <v>0</v>
      </c>
      <c r="J2652" s="1" t="s">
        <v>27474</v>
      </c>
      <c r="K2652" s="1">
        <f t="shared" si="164"/>
        <v>0</v>
      </c>
      <c r="L2652" s="2">
        <f>SUMIFS('Basin Total Well Counts'!B:B,'Basin Total Well Counts'!A:A,F2652)</f>
        <v>7808</v>
      </c>
      <c r="M2652" s="4">
        <f t="shared" si="165"/>
        <v>0</v>
      </c>
      <c r="N2652" s="2">
        <f>SUMIF('Basin Emissions'!A:A,F2652,'Basin Emissions'!B:B)</f>
        <v>2853.8011198999993</v>
      </c>
      <c r="O2652" s="8">
        <f t="shared" si="166"/>
        <v>0</v>
      </c>
      <c r="P2652" s="7">
        <f>SUMIF('Tool Pneumatics CH4 VOC BTEX'!B:B,A2652,'Tool Pneumatics CH4 VOC BTEX'!F:F)</f>
        <v>4.9166021347045898</v>
      </c>
      <c r="Q2652" s="14">
        <f t="shared" si="167"/>
        <v>0</v>
      </c>
      <c r="R2652" s="16">
        <f>SUMIF('Tool Pneumatics CH4 VOC BTEX'!B:B,A2652,'Tool Pneumatics CH4 VOC BTEX'!H:H)*Q2652</f>
        <v>0</v>
      </c>
      <c r="S2652" s="16">
        <f>SUMIF('Tool Pneumatics CH4 VOC BTEX'!B:B,A2652,'Tool Pneumatics CH4 VOC BTEX'!J:J)*Q2652</f>
        <v>0</v>
      </c>
      <c r="T2652" s="16">
        <f>SUMIF('Tool Pneumatics CH4 VOC BTEX'!B:B,A2652,'Tool Pneumatics CH4 VOC BTEX'!L:L)*Q2652</f>
        <v>0</v>
      </c>
      <c r="U2652" s="16">
        <f>SUMIF('Tool Pneumatics CH4 VOC BTEX'!B:B,A2652,'Tool Pneumatics CH4 VOC BTEX'!N:N)*Q2652</f>
        <v>0</v>
      </c>
    </row>
    <row r="2653" spans="1:21" x14ac:dyDescent="0.25">
      <c r="A2653" s="1" t="s">
        <v>5818</v>
      </c>
      <c r="B2653" s="1" t="s">
        <v>1485</v>
      </c>
      <c r="C2653" s="1" t="s">
        <v>5819</v>
      </c>
      <c r="D2653" s="3" t="s">
        <v>2316</v>
      </c>
      <c r="E2653" s="3" t="s">
        <v>23961</v>
      </c>
      <c r="F2653" s="1" t="s">
        <v>997</v>
      </c>
      <c r="G2653" s="1">
        <v>66</v>
      </c>
      <c r="H2653" s="1" t="s">
        <v>27483</v>
      </c>
      <c r="I2653" s="1">
        <v>0</v>
      </c>
      <c r="J2653" s="1" t="s">
        <v>27474</v>
      </c>
      <c r="K2653" s="1">
        <f t="shared" si="164"/>
        <v>66</v>
      </c>
      <c r="L2653" s="2">
        <f>SUMIFS('Basin Total Well Counts'!B:B,'Basin Total Well Counts'!A:A,F2653)</f>
        <v>25017</v>
      </c>
      <c r="M2653" s="4">
        <f t="shared" si="165"/>
        <v>2.6382060199064638E-3</v>
      </c>
      <c r="N2653" s="2">
        <f>SUMIF('Basin Emissions'!A:A,F2653,'Basin Emissions'!B:B)</f>
        <v>12476.372763905796</v>
      </c>
      <c r="O2653" s="8">
        <f t="shared" si="166"/>
        <v>32.915241732333314</v>
      </c>
      <c r="P2653" s="7">
        <f>SUMIF('Tool Pneumatics CH4 VOC BTEX'!B:B,A2653,'Tool Pneumatics CH4 VOC BTEX'!F:F)</f>
        <v>4.9166021347045898</v>
      </c>
      <c r="Q2653" s="14">
        <f t="shared" si="167"/>
        <v>7.3795824773873067</v>
      </c>
      <c r="R2653" s="16">
        <f>SUMIF('Tool Pneumatics CH4 VOC BTEX'!B:B,A2653,'Tool Pneumatics CH4 VOC BTEX'!H:H)*Q2653</f>
        <v>1.1283153095851933E-2</v>
      </c>
      <c r="S2653" s="16">
        <f>SUMIF('Tool Pneumatics CH4 VOC BTEX'!B:B,A2653,'Tool Pneumatics CH4 VOC BTEX'!J:J)*Q2653</f>
        <v>2.3739436891442268E-4</v>
      </c>
      <c r="T2653" s="16">
        <f>SUMIF('Tool Pneumatics CH4 VOC BTEX'!B:B,A2653,'Tool Pneumatics CH4 VOC BTEX'!L:L)*Q2653</f>
        <v>4.3057244933713181E-3</v>
      </c>
      <c r="U2653" s="16">
        <f>SUMIF('Tool Pneumatics CH4 VOC BTEX'!B:B,A2653,'Tool Pneumatics CH4 VOC BTEX'!N:N)*Q2653</f>
        <v>3.6444719274655885E-3</v>
      </c>
    </row>
    <row r="2654" spans="1:21" x14ac:dyDescent="0.25">
      <c r="A2654" s="1" t="s">
        <v>5820</v>
      </c>
      <c r="B2654" s="1" t="s">
        <v>1485</v>
      </c>
      <c r="C2654" s="1" t="s">
        <v>2085</v>
      </c>
      <c r="D2654" s="3" t="s">
        <v>2316</v>
      </c>
      <c r="E2654" s="3" t="s">
        <v>23961</v>
      </c>
      <c r="F2654" s="1" t="s">
        <v>997</v>
      </c>
      <c r="G2654" s="1">
        <v>369</v>
      </c>
      <c r="H2654" s="1" t="s">
        <v>27483</v>
      </c>
      <c r="I2654" s="1">
        <v>0</v>
      </c>
      <c r="J2654" s="1" t="s">
        <v>27474</v>
      </c>
      <c r="K2654" s="1">
        <f t="shared" si="164"/>
        <v>369</v>
      </c>
      <c r="L2654" s="2">
        <f>SUMIFS('Basin Total Well Counts'!B:B,'Basin Total Well Counts'!A:A,F2654)</f>
        <v>25017</v>
      </c>
      <c r="M2654" s="4">
        <f t="shared" si="165"/>
        <v>1.4749970020386137E-2</v>
      </c>
      <c r="N2654" s="2">
        <f>SUMIF('Basin Emissions'!A:A,F2654,'Basin Emissions'!B:B)</f>
        <v>12476.372763905796</v>
      </c>
      <c r="O2654" s="8">
        <f t="shared" si="166"/>
        <v>184.02612423077261</v>
      </c>
      <c r="P2654" s="7">
        <f>SUMIF('Tool Pneumatics CH4 VOC BTEX'!B:B,A2654,'Tool Pneumatics CH4 VOC BTEX'!F:F)</f>
        <v>3.4056410789489702</v>
      </c>
      <c r="Q2654" s="14">
        <f t="shared" si="167"/>
        <v>59.563527699220643</v>
      </c>
      <c r="R2654" s="16">
        <f>SUMIF('Tool Pneumatics CH4 VOC BTEX'!B:B,A2654,'Tool Pneumatics CH4 VOC BTEX'!H:H)*Q2654</f>
        <v>0</v>
      </c>
      <c r="S2654" s="16">
        <f>SUMIF('Tool Pneumatics CH4 VOC BTEX'!B:B,A2654,'Tool Pneumatics CH4 VOC BTEX'!J:J)*Q2654</f>
        <v>0</v>
      </c>
      <c r="T2654" s="16">
        <f>SUMIF('Tool Pneumatics CH4 VOC BTEX'!B:B,A2654,'Tool Pneumatics CH4 VOC BTEX'!L:L)*Q2654</f>
        <v>0</v>
      </c>
      <c r="U2654" s="16">
        <f>SUMIF('Tool Pneumatics CH4 VOC BTEX'!B:B,A2654,'Tool Pneumatics CH4 VOC BTEX'!N:N)*Q2654</f>
        <v>0</v>
      </c>
    </row>
    <row r="2655" spans="1:21" x14ac:dyDescent="0.25">
      <c r="A2655" s="1" t="s">
        <v>5821</v>
      </c>
      <c r="B2655" s="1" t="s">
        <v>1485</v>
      </c>
      <c r="C2655" s="1" t="s">
        <v>1712</v>
      </c>
      <c r="D2655" s="3" t="s">
        <v>2316</v>
      </c>
      <c r="E2655" s="3" t="s">
        <v>23961</v>
      </c>
      <c r="F2655" s="1" t="s">
        <v>997</v>
      </c>
      <c r="G2655" s="1">
        <v>5404</v>
      </c>
      <c r="H2655" s="1" t="s">
        <v>27483</v>
      </c>
      <c r="I2655" s="1">
        <v>0</v>
      </c>
      <c r="J2655" s="1" t="s">
        <v>27474</v>
      </c>
      <c r="K2655" s="1">
        <f t="shared" si="164"/>
        <v>5404</v>
      </c>
      <c r="L2655" s="2">
        <f>SUMIFS('Basin Total Well Counts'!B:B,'Basin Total Well Counts'!A:A,F2655)</f>
        <v>25017</v>
      </c>
      <c r="M2655" s="4">
        <f t="shared" si="165"/>
        <v>0.21601311108446256</v>
      </c>
      <c r="N2655" s="2">
        <f>SUMIF('Basin Emissions'!A:A,F2655,'Basin Emissions'!B:B)</f>
        <v>12476.372763905796</v>
      </c>
      <c r="O2655" s="8">
        <f t="shared" si="166"/>
        <v>2695.060095780746</v>
      </c>
      <c r="P2655" s="7">
        <f>SUMIF('Tool Pneumatics CH4 VOC BTEX'!B:B,A2655,'Tool Pneumatics CH4 VOC BTEX'!F:F)</f>
        <v>3.4056410789489702</v>
      </c>
      <c r="Q2655" s="14">
        <f t="shared" si="167"/>
        <v>872.30705606121512</v>
      </c>
      <c r="R2655" s="16">
        <f>SUMIF('Tool Pneumatics CH4 VOC BTEX'!B:B,A2655,'Tool Pneumatics CH4 VOC BTEX'!H:H)*Q2655</f>
        <v>0</v>
      </c>
      <c r="S2655" s="16">
        <f>SUMIF('Tool Pneumatics CH4 VOC BTEX'!B:B,A2655,'Tool Pneumatics CH4 VOC BTEX'!J:J)*Q2655</f>
        <v>0</v>
      </c>
      <c r="T2655" s="16">
        <f>SUMIF('Tool Pneumatics CH4 VOC BTEX'!B:B,A2655,'Tool Pneumatics CH4 VOC BTEX'!L:L)*Q2655</f>
        <v>0</v>
      </c>
      <c r="U2655" s="16">
        <f>SUMIF('Tool Pneumatics CH4 VOC BTEX'!B:B,A2655,'Tool Pneumatics CH4 VOC BTEX'!N:N)*Q2655</f>
        <v>0</v>
      </c>
    </row>
    <row r="2656" spans="1:21" x14ac:dyDescent="0.25">
      <c r="A2656" s="1" t="s">
        <v>5822</v>
      </c>
      <c r="B2656" s="1" t="s">
        <v>1485</v>
      </c>
      <c r="C2656" s="1" t="s">
        <v>5823</v>
      </c>
      <c r="D2656" s="3" t="s">
        <v>2316</v>
      </c>
      <c r="E2656" s="3" t="s">
        <v>23961</v>
      </c>
      <c r="F2656" s="1" t="s">
        <v>997</v>
      </c>
      <c r="G2656" s="1">
        <v>0</v>
      </c>
      <c r="H2656" s="1" t="s">
        <v>27483</v>
      </c>
      <c r="I2656" s="1">
        <v>0</v>
      </c>
      <c r="J2656" s="1" t="s">
        <v>27474</v>
      </c>
      <c r="K2656" s="1">
        <f t="shared" si="164"/>
        <v>0</v>
      </c>
      <c r="L2656" s="2">
        <f>SUMIFS('Basin Total Well Counts'!B:B,'Basin Total Well Counts'!A:A,F2656)</f>
        <v>25017</v>
      </c>
      <c r="M2656" s="4">
        <f t="shared" si="165"/>
        <v>0</v>
      </c>
      <c r="N2656" s="2">
        <f>SUMIF('Basin Emissions'!A:A,F2656,'Basin Emissions'!B:B)</f>
        <v>12476.372763905796</v>
      </c>
      <c r="O2656" s="8">
        <f t="shared" si="166"/>
        <v>0</v>
      </c>
      <c r="P2656" s="7">
        <f>SUMIF('Tool Pneumatics CH4 VOC BTEX'!B:B,A2656,'Tool Pneumatics CH4 VOC BTEX'!F:F)</f>
        <v>3.4056410789489702</v>
      </c>
      <c r="Q2656" s="14">
        <f t="shared" si="167"/>
        <v>0</v>
      </c>
      <c r="R2656" s="16">
        <f>SUMIF('Tool Pneumatics CH4 VOC BTEX'!B:B,A2656,'Tool Pneumatics CH4 VOC BTEX'!H:H)*Q2656</f>
        <v>0</v>
      </c>
      <c r="S2656" s="16">
        <f>SUMIF('Tool Pneumatics CH4 VOC BTEX'!B:B,A2656,'Tool Pneumatics CH4 VOC BTEX'!J:J)*Q2656</f>
        <v>0</v>
      </c>
      <c r="T2656" s="16">
        <f>SUMIF('Tool Pneumatics CH4 VOC BTEX'!B:B,A2656,'Tool Pneumatics CH4 VOC BTEX'!L:L)*Q2656</f>
        <v>0</v>
      </c>
      <c r="U2656" s="16">
        <f>SUMIF('Tool Pneumatics CH4 VOC BTEX'!B:B,A2656,'Tool Pneumatics CH4 VOC BTEX'!N:N)*Q2656</f>
        <v>0</v>
      </c>
    </row>
    <row r="2657" spans="1:21" x14ac:dyDescent="0.25">
      <c r="A2657" s="1" t="s">
        <v>5824</v>
      </c>
      <c r="B2657" s="1" t="s">
        <v>1485</v>
      </c>
      <c r="C2657" s="1" t="s">
        <v>5825</v>
      </c>
      <c r="D2657" s="3" t="s">
        <v>2316</v>
      </c>
      <c r="E2657" s="3" t="s">
        <v>23961</v>
      </c>
      <c r="F2657" s="1" t="s">
        <v>997</v>
      </c>
      <c r="G2657" s="1">
        <v>743</v>
      </c>
      <c r="H2657" s="1" t="s">
        <v>27483</v>
      </c>
      <c r="I2657" s="1">
        <v>0</v>
      </c>
      <c r="J2657" s="1" t="s">
        <v>27474</v>
      </c>
      <c r="K2657" s="1">
        <f t="shared" si="164"/>
        <v>743</v>
      </c>
      <c r="L2657" s="2">
        <f>SUMIFS('Basin Total Well Counts'!B:B,'Basin Total Well Counts'!A:A,F2657)</f>
        <v>25017</v>
      </c>
      <c r="M2657" s="4">
        <f t="shared" si="165"/>
        <v>2.9699804133189431E-2</v>
      </c>
      <c r="N2657" s="2">
        <f>SUMIF('Basin Emissions'!A:A,F2657,'Basin Emissions'!B:B)</f>
        <v>12476.372763905796</v>
      </c>
      <c r="O2657" s="8">
        <f t="shared" si="166"/>
        <v>370.54582738066142</v>
      </c>
      <c r="P2657" s="7">
        <f>SUMIF('Tool Pneumatics CH4 VOC BTEX'!B:B,A2657,'Tool Pneumatics CH4 VOC BTEX'!F:F)</f>
        <v>3.4056410789489702</v>
      </c>
      <c r="Q2657" s="14">
        <f t="shared" si="167"/>
        <v>119.93414926970446</v>
      </c>
      <c r="R2657" s="16">
        <f>SUMIF('Tool Pneumatics CH4 VOC BTEX'!B:B,A2657,'Tool Pneumatics CH4 VOC BTEX'!H:H)*Q2657</f>
        <v>0</v>
      </c>
      <c r="S2657" s="16">
        <f>SUMIF('Tool Pneumatics CH4 VOC BTEX'!B:B,A2657,'Tool Pneumatics CH4 VOC BTEX'!J:J)*Q2657</f>
        <v>0</v>
      </c>
      <c r="T2657" s="16">
        <f>SUMIF('Tool Pneumatics CH4 VOC BTEX'!B:B,A2657,'Tool Pneumatics CH4 VOC BTEX'!L:L)*Q2657</f>
        <v>0</v>
      </c>
      <c r="U2657" s="16">
        <f>SUMIF('Tool Pneumatics CH4 VOC BTEX'!B:B,A2657,'Tool Pneumatics CH4 VOC BTEX'!N:N)*Q2657</f>
        <v>0</v>
      </c>
    </row>
    <row r="2658" spans="1:21" x14ac:dyDescent="0.25">
      <c r="A2658" s="1" t="s">
        <v>5826</v>
      </c>
      <c r="B2658" s="1" t="s">
        <v>1485</v>
      </c>
      <c r="C2658" s="1" t="s">
        <v>5827</v>
      </c>
      <c r="D2658" s="3" t="s">
        <v>2316</v>
      </c>
      <c r="E2658" s="3" t="s">
        <v>23961</v>
      </c>
      <c r="F2658" s="1" t="s">
        <v>4783</v>
      </c>
      <c r="G2658" s="1">
        <v>0</v>
      </c>
      <c r="H2658" s="1" t="s">
        <v>27483</v>
      </c>
      <c r="I2658" s="1">
        <v>0</v>
      </c>
      <c r="J2658" s="1" t="s">
        <v>27474</v>
      </c>
      <c r="K2658" s="1">
        <f t="shared" si="164"/>
        <v>0</v>
      </c>
      <c r="L2658" s="2">
        <f>SUMIFS('Basin Total Well Counts'!B:B,'Basin Total Well Counts'!A:A,F2658)</f>
        <v>528</v>
      </c>
      <c r="M2658" s="4">
        <f t="shared" si="165"/>
        <v>0</v>
      </c>
      <c r="N2658" s="2">
        <f>SUMIF('Basin Emissions'!A:A,F2658,'Basin Emissions'!B:B)</f>
        <v>236.29</v>
      </c>
      <c r="O2658" s="8">
        <f t="shared" si="166"/>
        <v>0</v>
      </c>
      <c r="P2658" s="7">
        <f>SUMIF('Tool Pneumatics CH4 VOC BTEX'!B:B,A2658,'Tool Pneumatics CH4 VOC BTEX'!F:F)</f>
        <v>4.9166021347045898</v>
      </c>
      <c r="Q2658" s="14">
        <f t="shared" si="167"/>
        <v>0</v>
      </c>
      <c r="R2658" s="16">
        <f>SUMIF('Tool Pneumatics CH4 VOC BTEX'!B:B,A2658,'Tool Pneumatics CH4 VOC BTEX'!H:H)*Q2658</f>
        <v>0</v>
      </c>
      <c r="S2658" s="16">
        <f>SUMIF('Tool Pneumatics CH4 VOC BTEX'!B:B,A2658,'Tool Pneumatics CH4 VOC BTEX'!J:J)*Q2658</f>
        <v>0</v>
      </c>
      <c r="T2658" s="16">
        <f>SUMIF('Tool Pneumatics CH4 VOC BTEX'!B:B,A2658,'Tool Pneumatics CH4 VOC BTEX'!L:L)*Q2658</f>
        <v>0</v>
      </c>
      <c r="U2658" s="16">
        <f>SUMIF('Tool Pneumatics CH4 VOC BTEX'!B:B,A2658,'Tool Pneumatics CH4 VOC BTEX'!N:N)*Q2658</f>
        <v>0</v>
      </c>
    </row>
    <row r="2659" spans="1:21" x14ac:dyDescent="0.25">
      <c r="A2659" s="1" t="s">
        <v>5828</v>
      </c>
      <c r="B2659" s="1" t="s">
        <v>1485</v>
      </c>
      <c r="C2659" s="1" t="s">
        <v>1496</v>
      </c>
      <c r="D2659" s="3" t="s">
        <v>2316</v>
      </c>
      <c r="E2659" s="3" t="s">
        <v>23961</v>
      </c>
      <c r="F2659" s="1" t="s">
        <v>6802</v>
      </c>
      <c r="G2659" s="1">
        <v>39</v>
      </c>
      <c r="H2659" s="1" t="s">
        <v>27483</v>
      </c>
      <c r="I2659" s="1">
        <v>0</v>
      </c>
      <c r="J2659" s="1" t="s">
        <v>27474</v>
      </c>
      <c r="K2659" s="1">
        <f t="shared" si="164"/>
        <v>39</v>
      </c>
      <c r="L2659" s="2">
        <f>SUMIFS('Basin Total Well Counts'!B:B,'Basin Total Well Counts'!A:A,F2659)</f>
        <v>502</v>
      </c>
      <c r="M2659" s="4">
        <f t="shared" si="165"/>
        <v>7.7689243027888447E-2</v>
      </c>
      <c r="N2659" s="2">
        <f>SUMIF('Basin Emissions'!A:A,F2659,'Basin Emissions'!B:B)</f>
        <v>15338.377142599998</v>
      </c>
      <c r="O2659" s="8">
        <f t="shared" si="166"/>
        <v>1191.6269094848603</v>
      </c>
      <c r="P2659" s="7">
        <f>SUMIF('Tool Pneumatics CH4 VOC BTEX'!B:B,A2659,'Tool Pneumatics CH4 VOC BTEX'!F:F)</f>
        <v>4.9166021347045898</v>
      </c>
      <c r="Q2659" s="14">
        <f t="shared" si="167"/>
        <v>267.16222023608668</v>
      </c>
      <c r="R2659" s="16">
        <f>SUMIF('Tool Pneumatics CH4 VOC BTEX'!B:B,A2659,'Tool Pneumatics CH4 VOC BTEX'!H:H)*Q2659</f>
        <v>0.40848276194329053</v>
      </c>
      <c r="S2659" s="16">
        <f>SUMIF('Tool Pneumatics CH4 VOC BTEX'!B:B,A2659,'Tool Pneumatics CH4 VOC BTEX'!J:J)*Q2659</f>
        <v>8.5943624676685284E-3</v>
      </c>
      <c r="T2659" s="16">
        <f>SUMIF('Tool Pneumatics CH4 VOC BTEX'!B:B,A2659,'Tool Pneumatics CH4 VOC BTEX'!L:L)*Q2659</f>
        <v>0.15587967461558158</v>
      </c>
      <c r="U2659" s="16">
        <f>SUMIF('Tool Pneumatics CH4 VOC BTEX'!B:B,A2659,'Tool Pneumatics CH4 VOC BTEX'!N:N)*Q2659</f>
        <v>0.13194042003234263</v>
      </c>
    </row>
    <row r="2660" spans="1:21" x14ac:dyDescent="0.25">
      <c r="A2660" s="1" t="s">
        <v>5829</v>
      </c>
      <c r="B2660" s="1" t="s">
        <v>1485</v>
      </c>
      <c r="C2660" s="1" t="s">
        <v>2888</v>
      </c>
      <c r="D2660" s="3" t="s">
        <v>2316</v>
      </c>
      <c r="E2660" s="3" t="s">
        <v>23961</v>
      </c>
      <c r="F2660" s="1" t="s">
        <v>997</v>
      </c>
      <c r="G2660" s="1">
        <v>0</v>
      </c>
      <c r="H2660" s="1" t="s">
        <v>27483</v>
      </c>
      <c r="I2660" s="1">
        <v>0</v>
      </c>
      <c r="J2660" s="1" t="s">
        <v>27474</v>
      </c>
      <c r="K2660" s="1">
        <f t="shared" si="164"/>
        <v>0</v>
      </c>
      <c r="L2660" s="2">
        <f>SUMIFS('Basin Total Well Counts'!B:B,'Basin Total Well Counts'!A:A,F2660)</f>
        <v>25017</v>
      </c>
      <c r="M2660" s="4">
        <f t="shared" si="165"/>
        <v>0</v>
      </c>
      <c r="N2660" s="2">
        <f>SUMIF('Basin Emissions'!A:A,F2660,'Basin Emissions'!B:B)</f>
        <v>12476.372763905796</v>
      </c>
      <c r="O2660" s="8">
        <f t="shared" si="166"/>
        <v>0</v>
      </c>
      <c r="P2660" s="7">
        <f>SUMIF('Tool Pneumatics CH4 VOC BTEX'!B:B,A2660,'Tool Pneumatics CH4 VOC BTEX'!F:F)</f>
        <v>3.4056410789489702</v>
      </c>
      <c r="Q2660" s="14">
        <f t="shared" si="167"/>
        <v>0</v>
      </c>
      <c r="R2660" s="16">
        <f>SUMIF('Tool Pneumatics CH4 VOC BTEX'!B:B,A2660,'Tool Pneumatics CH4 VOC BTEX'!H:H)*Q2660</f>
        <v>0</v>
      </c>
      <c r="S2660" s="16">
        <f>SUMIF('Tool Pneumatics CH4 VOC BTEX'!B:B,A2660,'Tool Pneumatics CH4 VOC BTEX'!J:J)*Q2660</f>
        <v>0</v>
      </c>
      <c r="T2660" s="16">
        <f>SUMIF('Tool Pneumatics CH4 VOC BTEX'!B:B,A2660,'Tool Pneumatics CH4 VOC BTEX'!L:L)*Q2660</f>
        <v>0</v>
      </c>
      <c r="U2660" s="16">
        <f>SUMIF('Tool Pneumatics CH4 VOC BTEX'!B:B,A2660,'Tool Pneumatics CH4 VOC BTEX'!N:N)*Q2660</f>
        <v>0</v>
      </c>
    </row>
    <row r="2661" spans="1:21" x14ac:dyDescent="0.25">
      <c r="A2661" s="1" t="s">
        <v>5830</v>
      </c>
      <c r="B2661" s="1" t="s">
        <v>1485</v>
      </c>
      <c r="C2661" s="1" t="s">
        <v>5831</v>
      </c>
      <c r="D2661" s="3" t="s">
        <v>2316</v>
      </c>
      <c r="E2661" s="3" t="s">
        <v>23961</v>
      </c>
      <c r="F2661" s="1" t="s">
        <v>4783</v>
      </c>
      <c r="G2661" s="1">
        <v>0</v>
      </c>
      <c r="H2661" s="1" t="s">
        <v>27483</v>
      </c>
      <c r="I2661" s="1">
        <v>0</v>
      </c>
      <c r="J2661" s="1" t="s">
        <v>27474</v>
      </c>
      <c r="K2661" s="1">
        <f t="shared" si="164"/>
        <v>0</v>
      </c>
      <c r="L2661" s="2">
        <f>SUMIFS('Basin Total Well Counts'!B:B,'Basin Total Well Counts'!A:A,F2661)</f>
        <v>528</v>
      </c>
      <c r="M2661" s="4">
        <f t="shared" si="165"/>
        <v>0</v>
      </c>
      <c r="N2661" s="2">
        <f>SUMIF('Basin Emissions'!A:A,F2661,'Basin Emissions'!B:B)</f>
        <v>236.29</v>
      </c>
      <c r="O2661" s="8">
        <f t="shared" si="166"/>
        <v>0</v>
      </c>
      <c r="P2661" s="7">
        <f>SUMIF('Tool Pneumatics CH4 VOC BTEX'!B:B,A2661,'Tool Pneumatics CH4 VOC BTEX'!F:F)</f>
        <v>4.9166021347045898</v>
      </c>
      <c r="Q2661" s="14">
        <f t="shared" si="167"/>
        <v>0</v>
      </c>
      <c r="R2661" s="16">
        <f>SUMIF('Tool Pneumatics CH4 VOC BTEX'!B:B,A2661,'Tool Pneumatics CH4 VOC BTEX'!H:H)*Q2661</f>
        <v>0</v>
      </c>
      <c r="S2661" s="16">
        <f>SUMIF('Tool Pneumatics CH4 VOC BTEX'!B:B,A2661,'Tool Pneumatics CH4 VOC BTEX'!J:J)*Q2661</f>
        <v>0</v>
      </c>
      <c r="T2661" s="16">
        <f>SUMIF('Tool Pneumatics CH4 VOC BTEX'!B:B,A2661,'Tool Pneumatics CH4 VOC BTEX'!L:L)*Q2661</f>
        <v>0</v>
      </c>
      <c r="U2661" s="16">
        <f>SUMIF('Tool Pneumatics CH4 VOC BTEX'!B:B,A2661,'Tool Pneumatics CH4 VOC BTEX'!N:N)*Q2661</f>
        <v>0</v>
      </c>
    </row>
    <row r="2662" spans="1:21" x14ac:dyDescent="0.25">
      <c r="A2662" s="1" t="s">
        <v>5832</v>
      </c>
      <c r="B2662" s="1" t="s">
        <v>1485</v>
      </c>
      <c r="C2662" s="1" t="s">
        <v>1708</v>
      </c>
      <c r="D2662" s="3" t="s">
        <v>2316</v>
      </c>
      <c r="E2662" s="3" t="s">
        <v>23961</v>
      </c>
      <c r="F2662" s="1" t="s">
        <v>5743</v>
      </c>
      <c r="G2662" s="1">
        <v>0</v>
      </c>
      <c r="H2662" s="1" t="s">
        <v>27483</v>
      </c>
      <c r="I2662" s="1">
        <v>0</v>
      </c>
      <c r="J2662" s="1" t="s">
        <v>27474</v>
      </c>
      <c r="K2662" s="1">
        <f t="shared" si="164"/>
        <v>0</v>
      </c>
      <c r="L2662" s="2">
        <f>SUMIFS('Basin Total Well Counts'!B:B,'Basin Total Well Counts'!A:A,F2662)</f>
        <v>19752</v>
      </c>
      <c r="M2662" s="4">
        <f t="shared" si="165"/>
        <v>0</v>
      </c>
      <c r="N2662" s="2">
        <f>SUMIF('Basin Emissions'!A:A,F2662,'Basin Emissions'!B:B)</f>
        <v>3736.8053106999996</v>
      </c>
      <c r="O2662" s="8">
        <f t="shared" si="166"/>
        <v>0</v>
      </c>
      <c r="P2662" s="7">
        <f>SUMIF('Tool Pneumatics CH4 VOC BTEX'!B:B,A2662,'Tool Pneumatics CH4 VOC BTEX'!F:F)</f>
        <v>4.9166021347045898</v>
      </c>
      <c r="Q2662" s="14">
        <f t="shared" si="167"/>
        <v>0</v>
      </c>
      <c r="R2662" s="16">
        <f>SUMIF('Tool Pneumatics CH4 VOC BTEX'!B:B,A2662,'Tool Pneumatics CH4 VOC BTEX'!H:H)*Q2662</f>
        <v>0</v>
      </c>
      <c r="S2662" s="16">
        <f>SUMIF('Tool Pneumatics CH4 VOC BTEX'!B:B,A2662,'Tool Pneumatics CH4 VOC BTEX'!J:J)*Q2662</f>
        <v>0</v>
      </c>
      <c r="T2662" s="16">
        <f>SUMIF('Tool Pneumatics CH4 VOC BTEX'!B:B,A2662,'Tool Pneumatics CH4 VOC BTEX'!L:L)*Q2662</f>
        <v>0</v>
      </c>
      <c r="U2662" s="16">
        <f>SUMIF('Tool Pneumatics CH4 VOC BTEX'!B:B,A2662,'Tool Pneumatics CH4 VOC BTEX'!N:N)*Q2662</f>
        <v>0</v>
      </c>
    </row>
    <row r="2663" spans="1:21" x14ac:dyDescent="0.25">
      <c r="A2663" s="1" t="s">
        <v>5833</v>
      </c>
      <c r="B2663" s="1" t="s">
        <v>1485</v>
      </c>
      <c r="C2663" s="1" t="s">
        <v>1741</v>
      </c>
      <c r="D2663" s="3" t="s">
        <v>2316</v>
      </c>
      <c r="E2663" s="3" t="s">
        <v>23961</v>
      </c>
      <c r="F2663" s="1" t="s">
        <v>6796</v>
      </c>
      <c r="G2663" s="1">
        <v>2733</v>
      </c>
      <c r="H2663" s="1" t="s">
        <v>27483</v>
      </c>
      <c r="I2663" s="1">
        <v>0</v>
      </c>
      <c r="J2663" s="1" t="s">
        <v>27474</v>
      </c>
      <c r="K2663" s="1">
        <f t="shared" si="164"/>
        <v>2733</v>
      </c>
      <c r="L2663" s="2">
        <f>SUMIFS('Basin Total Well Counts'!B:B,'Basin Total Well Counts'!A:A,F2663)</f>
        <v>10047</v>
      </c>
      <c r="M2663" s="4">
        <f t="shared" si="165"/>
        <v>0.2720214989549119</v>
      </c>
      <c r="N2663" s="2">
        <f>SUMIF('Basin Emissions'!A:A,F2663,'Basin Emissions'!B:B)</f>
        <v>20.314047500000001</v>
      </c>
      <c r="O2663" s="8">
        <f t="shared" si="166"/>
        <v>5.5258576507912807</v>
      </c>
      <c r="P2663" s="7">
        <f>SUMIF('Tool Pneumatics CH4 VOC BTEX'!B:B,A2663,'Tool Pneumatics CH4 VOC BTEX'!F:F)</f>
        <v>4.9166021347045898</v>
      </c>
      <c r="Q2663" s="14">
        <f t="shared" si="167"/>
        <v>1.2388948142604204</v>
      </c>
      <c r="R2663" s="16">
        <f>SUMIF('Tool Pneumatics CH4 VOC BTEX'!B:B,A2663,'Tool Pneumatics CH4 VOC BTEX'!H:H)*Q2663</f>
        <v>1.8942318080719404E-3</v>
      </c>
      <c r="S2663" s="16">
        <f>SUMIF('Tool Pneumatics CH4 VOC BTEX'!B:B,A2663,'Tool Pneumatics CH4 VOC BTEX'!J:J)*Q2663</f>
        <v>3.9854104684636565E-5</v>
      </c>
      <c r="T2663" s="16">
        <f>SUMIF('Tool Pneumatics CH4 VOC BTEX'!B:B,A2663,'Tool Pneumatics CH4 VOC BTEX'!L:L)*Q2663</f>
        <v>7.2285115896697581E-4</v>
      </c>
      <c r="U2663" s="16">
        <f>SUMIF('Tool Pneumatics CH4 VOC BTEX'!B:B,A2663,'Tool Pneumatics CH4 VOC BTEX'!N:N)*Q2663</f>
        <v>6.1183913663003658E-4</v>
      </c>
    </row>
    <row r="2664" spans="1:21" x14ac:dyDescent="0.25">
      <c r="A2664" s="1" t="s">
        <v>5834</v>
      </c>
      <c r="B2664" s="1" t="s">
        <v>1485</v>
      </c>
      <c r="C2664" s="1" t="s">
        <v>5835</v>
      </c>
      <c r="D2664" s="3" t="s">
        <v>2316</v>
      </c>
      <c r="E2664" s="3" t="s">
        <v>23961</v>
      </c>
      <c r="F2664" s="1" t="s">
        <v>6797</v>
      </c>
      <c r="G2664" s="1">
        <v>1014</v>
      </c>
      <c r="H2664" s="1" t="s">
        <v>27483</v>
      </c>
      <c r="I2664" s="1">
        <v>0</v>
      </c>
      <c r="J2664" s="1" t="s">
        <v>27474</v>
      </c>
      <c r="K2664" s="1">
        <f t="shared" si="164"/>
        <v>1014</v>
      </c>
      <c r="L2664" s="2">
        <f>SUMIFS('Basin Total Well Counts'!B:B,'Basin Total Well Counts'!A:A,F2664)</f>
        <v>24650</v>
      </c>
      <c r="M2664" s="4">
        <f t="shared" si="165"/>
        <v>4.1135902636916834E-2</v>
      </c>
      <c r="N2664" s="2">
        <f>SUMIF('Basin Emissions'!A:A,F2664,'Basin Emissions'!B:B)</f>
        <v>9860.8637137035021</v>
      </c>
      <c r="O2664" s="8">
        <f t="shared" si="166"/>
        <v>405.63552964281342</v>
      </c>
      <c r="P2664" s="7">
        <f>SUMIF('Tool Pneumatics CH4 VOC BTEX'!B:B,A2664,'Tool Pneumatics CH4 VOC BTEX'!F:F)</f>
        <v>4.9166021347045898</v>
      </c>
      <c r="Q2664" s="14">
        <f t="shared" si="167"/>
        <v>90.943304354265976</v>
      </c>
      <c r="R2664" s="16">
        <f>SUMIF('Tool Pneumatics CH4 VOC BTEX'!B:B,A2664,'Tool Pneumatics CH4 VOC BTEX'!H:H)*Q2664</f>
        <v>0.13904949625756258</v>
      </c>
      <c r="S2664" s="16">
        <f>SUMIF('Tool Pneumatics CH4 VOC BTEX'!B:B,A2664,'Tool Pneumatics CH4 VOC BTEX'!J:J)*Q2664</f>
        <v>2.9255623079392475E-3</v>
      </c>
      <c r="T2664" s="16">
        <f>SUMIF('Tool Pneumatics CH4 VOC BTEX'!B:B,A2664,'Tool Pneumatics CH4 VOC BTEX'!L:L)*Q2664</f>
        <v>5.3062190749431214E-2</v>
      </c>
      <c r="U2664" s="16">
        <f>SUMIF('Tool Pneumatics CH4 VOC BTEX'!B:B,A2664,'Tool Pneumatics CH4 VOC BTEX'!N:N)*Q2664</f>
        <v>4.4913153383092978E-2</v>
      </c>
    </row>
    <row r="2665" spans="1:21" x14ac:dyDescent="0.25">
      <c r="A2665" s="1" t="s">
        <v>5836</v>
      </c>
      <c r="B2665" s="1" t="s">
        <v>1485</v>
      </c>
      <c r="C2665" s="1" t="s">
        <v>5837</v>
      </c>
      <c r="D2665" s="3" t="s">
        <v>2316</v>
      </c>
      <c r="E2665" s="3" t="s">
        <v>23961</v>
      </c>
      <c r="F2665" s="1" t="s">
        <v>997</v>
      </c>
      <c r="G2665" s="1">
        <v>0</v>
      </c>
      <c r="H2665" s="1" t="s">
        <v>27483</v>
      </c>
      <c r="I2665" s="1">
        <v>0</v>
      </c>
      <c r="J2665" s="1" t="s">
        <v>27474</v>
      </c>
      <c r="K2665" s="1">
        <f t="shared" si="164"/>
        <v>0</v>
      </c>
      <c r="L2665" s="2">
        <f>SUMIFS('Basin Total Well Counts'!B:B,'Basin Total Well Counts'!A:A,F2665)</f>
        <v>25017</v>
      </c>
      <c r="M2665" s="4">
        <f t="shared" si="165"/>
        <v>0</v>
      </c>
      <c r="N2665" s="2">
        <f>SUMIF('Basin Emissions'!A:A,F2665,'Basin Emissions'!B:B)</f>
        <v>12476.372763905796</v>
      </c>
      <c r="O2665" s="8">
        <f t="shared" si="166"/>
        <v>0</v>
      </c>
      <c r="P2665" s="7">
        <f>SUMIF('Tool Pneumatics CH4 VOC BTEX'!B:B,A2665,'Tool Pneumatics CH4 VOC BTEX'!F:F)</f>
        <v>3.4056410789489702</v>
      </c>
      <c r="Q2665" s="14">
        <f t="shared" si="167"/>
        <v>0</v>
      </c>
      <c r="R2665" s="16">
        <f>SUMIF('Tool Pneumatics CH4 VOC BTEX'!B:B,A2665,'Tool Pneumatics CH4 VOC BTEX'!H:H)*Q2665</f>
        <v>0</v>
      </c>
      <c r="S2665" s="16">
        <f>SUMIF('Tool Pneumatics CH4 VOC BTEX'!B:B,A2665,'Tool Pneumatics CH4 VOC BTEX'!J:J)*Q2665</f>
        <v>0</v>
      </c>
      <c r="T2665" s="16">
        <f>SUMIF('Tool Pneumatics CH4 VOC BTEX'!B:B,A2665,'Tool Pneumatics CH4 VOC BTEX'!L:L)*Q2665</f>
        <v>0</v>
      </c>
      <c r="U2665" s="16">
        <f>SUMIF('Tool Pneumatics CH4 VOC BTEX'!B:B,A2665,'Tool Pneumatics CH4 VOC BTEX'!N:N)*Q2665</f>
        <v>0</v>
      </c>
    </row>
    <row r="2666" spans="1:21" x14ac:dyDescent="0.25">
      <c r="A2666" s="1" t="s">
        <v>5838</v>
      </c>
      <c r="B2666" s="1" t="s">
        <v>1485</v>
      </c>
      <c r="C2666" s="1" t="s">
        <v>5839</v>
      </c>
      <c r="D2666" s="3" t="s">
        <v>2316</v>
      </c>
      <c r="E2666" s="3" t="s">
        <v>23961</v>
      </c>
      <c r="F2666" s="1" t="s">
        <v>6797</v>
      </c>
      <c r="G2666" s="1">
        <v>1844</v>
      </c>
      <c r="H2666" s="1" t="s">
        <v>27483</v>
      </c>
      <c r="I2666" s="1">
        <v>0</v>
      </c>
      <c r="J2666" s="1" t="s">
        <v>27474</v>
      </c>
      <c r="K2666" s="1">
        <f t="shared" si="164"/>
        <v>1844</v>
      </c>
      <c r="L2666" s="2">
        <f>SUMIFS('Basin Total Well Counts'!B:B,'Basin Total Well Counts'!A:A,F2666)</f>
        <v>24650</v>
      </c>
      <c r="M2666" s="4">
        <f t="shared" si="165"/>
        <v>7.4807302231237327E-2</v>
      </c>
      <c r="N2666" s="2">
        <f>SUMIF('Basin Emissions'!A:A,F2666,'Basin Emissions'!B:B)</f>
        <v>9860.8637137035021</v>
      </c>
      <c r="O2666" s="8">
        <f t="shared" si="166"/>
        <v>737.6646120920592</v>
      </c>
      <c r="P2666" s="7">
        <f>SUMIF('Tool Pneumatics CH4 VOC BTEX'!B:B,A2666,'Tool Pneumatics CH4 VOC BTEX'!F:F)</f>
        <v>4.9166021347045898</v>
      </c>
      <c r="Q2666" s="14">
        <f t="shared" si="167"/>
        <v>165.38407616298468</v>
      </c>
      <c r="R2666" s="16">
        <f>SUMIF('Tool Pneumatics CH4 VOC BTEX'!B:B,A2666,'Tool Pneumatics CH4 VOC BTEX'!H:H)*Q2666</f>
        <v>0.2528671312612874</v>
      </c>
      <c r="S2666" s="16">
        <f>SUMIF('Tool Pneumatics CH4 VOC BTEX'!B:B,A2666,'Tool Pneumatics CH4 VOC BTEX'!J:J)*Q2666</f>
        <v>5.3202533489546079E-3</v>
      </c>
      <c r="T2666" s="16">
        <f>SUMIF('Tool Pneumatics CH4 VOC BTEX'!B:B,A2666,'Tool Pneumatics CH4 VOC BTEX'!L:L)*Q2666</f>
        <v>9.6495739390484392E-2</v>
      </c>
      <c r="U2666" s="16">
        <f>SUMIF('Tool Pneumatics CH4 VOC BTEX'!B:B,A2666,'Tool Pneumatics CH4 VOC BTEX'!N:N)*Q2666</f>
        <v>8.1676385442232199E-2</v>
      </c>
    </row>
    <row r="2667" spans="1:21" x14ac:dyDescent="0.25">
      <c r="A2667" s="1" t="s">
        <v>5840</v>
      </c>
      <c r="B2667" s="1" t="s">
        <v>1485</v>
      </c>
      <c r="C2667" s="1" t="s">
        <v>5841</v>
      </c>
      <c r="D2667" s="3" t="s">
        <v>2316</v>
      </c>
      <c r="E2667" s="3" t="s">
        <v>23961</v>
      </c>
      <c r="F2667" s="1" t="s">
        <v>4783</v>
      </c>
      <c r="G2667" s="1">
        <v>4</v>
      </c>
      <c r="H2667" s="1" t="s">
        <v>27483</v>
      </c>
      <c r="I2667" s="1">
        <v>0</v>
      </c>
      <c r="J2667" s="1" t="s">
        <v>27474</v>
      </c>
      <c r="K2667" s="1">
        <f t="shared" si="164"/>
        <v>4</v>
      </c>
      <c r="L2667" s="2">
        <f>SUMIFS('Basin Total Well Counts'!B:B,'Basin Total Well Counts'!A:A,F2667)</f>
        <v>528</v>
      </c>
      <c r="M2667" s="4">
        <f t="shared" si="165"/>
        <v>7.575757575757576E-3</v>
      </c>
      <c r="N2667" s="2">
        <f>SUMIF('Basin Emissions'!A:A,F2667,'Basin Emissions'!B:B)</f>
        <v>236.29</v>
      </c>
      <c r="O2667" s="8">
        <f t="shared" si="166"/>
        <v>1.7900757575757575</v>
      </c>
      <c r="P2667" s="7">
        <f>SUMIF('Tool Pneumatics CH4 VOC BTEX'!B:B,A2667,'Tool Pneumatics CH4 VOC BTEX'!F:F)</f>
        <v>4.9166021347045898</v>
      </c>
      <c r="Q2667" s="14">
        <f t="shared" si="167"/>
        <v>0.40133418436436402</v>
      </c>
      <c r="R2667" s="16">
        <f>SUMIF('Tool Pneumatics CH4 VOC BTEX'!B:B,A2667,'Tool Pneumatics CH4 VOC BTEX'!H:H)*Q2667</f>
        <v>6.1362754040052484E-4</v>
      </c>
      <c r="S2667" s="16">
        <f>SUMIF('Tool Pneumatics CH4 VOC BTEX'!B:B,A2667,'Tool Pneumatics CH4 VOC BTEX'!J:J)*Q2667</f>
        <v>1.2910550930612278E-5</v>
      </c>
      <c r="T2667" s="16">
        <f>SUMIF('Tool Pneumatics CH4 VOC BTEX'!B:B,A2667,'Tool Pneumatics CH4 VOC BTEX'!L:L)*Q2667</f>
        <v>2.3416425427047219E-4</v>
      </c>
      <c r="U2667" s="16">
        <f>SUMIF('Tool Pneumatics CH4 VOC BTEX'!B:B,A2667,'Tool Pneumatics CH4 VOC BTEX'!N:N)*Q2667</f>
        <v>1.9820242851544979E-4</v>
      </c>
    </row>
    <row r="2668" spans="1:21" x14ac:dyDescent="0.25">
      <c r="A2668" s="1" t="s">
        <v>5842</v>
      </c>
      <c r="B2668" s="1" t="s">
        <v>1485</v>
      </c>
      <c r="C2668" s="1" t="s">
        <v>1938</v>
      </c>
      <c r="D2668" s="3" t="s">
        <v>2316</v>
      </c>
      <c r="E2668" s="3" t="s">
        <v>23961</v>
      </c>
      <c r="F2668" s="1" t="s">
        <v>6797</v>
      </c>
      <c r="G2668" s="1">
        <v>322</v>
      </c>
      <c r="H2668" s="1" t="s">
        <v>27483</v>
      </c>
      <c r="I2668" s="1">
        <v>0</v>
      </c>
      <c r="J2668" s="1" t="s">
        <v>27474</v>
      </c>
      <c r="K2668" s="1">
        <f t="shared" si="164"/>
        <v>322</v>
      </c>
      <c r="L2668" s="2">
        <f>SUMIFS('Basin Total Well Counts'!B:B,'Basin Total Well Counts'!A:A,F2668)</f>
        <v>24650</v>
      </c>
      <c r="M2668" s="4">
        <f t="shared" si="165"/>
        <v>1.3062880324543611E-2</v>
      </c>
      <c r="N2668" s="2">
        <f>SUMIF('Basin Emissions'!A:A,F2668,'Basin Emissions'!B:B)</f>
        <v>9860.8637137035021</v>
      </c>
      <c r="O2668" s="8">
        <f t="shared" si="166"/>
        <v>128.81128258874352</v>
      </c>
      <c r="P2668" s="7">
        <f>SUMIF('Tool Pneumatics CH4 VOC BTEX'!B:B,A2668,'Tool Pneumatics CH4 VOC BTEX'!F:F)</f>
        <v>4.9166021347045898</v>
      </c>
      <c r="Q2668" s="14">
        <f t="shared" si="167"/>
        <v>28.879431954707737</v>
      </c>
      <c r="R2668" s="16">
        <f>SUMIF('Tool Pneumatics CH4 VOC BTEX'!B:B,A2668,'Tool Pneumatics CH4 VOC BTEX'!H:H)*Q2668</f>
        <v>4.4155757194216126E-2</v>
      </c>
      <c r="S2668" s="16">
        <f>SUMIF('Tool Pneumatics CH4 VOC BTEX'!B:B,A2668,'Tool Pneumatics CH4 VOC BTEX'!J:J)*Q2668</f>
        <v>9.2902471711680255E-4</v>
      </c>
      <c r="T2668" s="16">
        <f>SUMIF('Tool Pneumatics CH4 VOC BTEX'!B:B,A2668,'Tool Pneumatics CH4 VOC BTEX'!L:L)*Q2668</f>
        <v>1.685012368966159E-2</v>
      </c>
      <c r="U2668" s="16">
        <f>SUMIF('Tool Pneumatics CH4 VOC BTEX'!B:B,A2668,'Tool Pneumatics CH4 VOC BTEX'!N:N)*Q2668</f>
        <v>1.4262362316919071E-2</v>
      </c>
    </row>
    <row r="2669" spans="1:21" x14ac:dyDescent="0.25">
      <c r="A2669" s="1" t="s">
        <v>5843</v>
      </c>
      <c r="B2669" s="1" t="s">
        <v>1485</v>
      </c>
      <c r="C2669" s="1" t="s">
        <v>5844</v>
      </c>
      <c r="D2669" s="3" t="s">
        <v>2316</v>
      </c>
      <c r="E2669" s="3" t="s">
        <v>23961</v>
      </c>
      <c r="F2669" s="1" t="s">
        <v>6792</v>
      </c>
      <c r="G2669" s="1">
        <v>591</v>
      </c>
      <c r="H2669" s="1" t="s">
        <v>27483</v>
      </c>
      <c r="I2669" s="1">
        <v>0</v>
      </c>
      <c r="J2669" s="1" t="s">
        <v>27474</v>
      </c>
      <c r="K2669" s="1">
        <f t="shared" si="164"/>
        <v>591</v>
      </c>
      <c r="L2669" s="2">
        <f>SUMIFS('Basin Total Well Counts'!B:B,'Basin Total Well Counts'!A:A,F2669)</f>
        <v>3536</v>
      </c>
      <c r="M2669" s="4">
        <f t="shared" si="165"/>
        <v>0.16713800904977374</v>
      </c>
      <c r="N2669" s="2">
        <f>SUMIF('Basin Emissions'!A:A,F2669,'Basin Emissions'!B:B)</f>
        <v>31.469877000000004</v>
      </c>
      <c r="O2669" s="8">
        <f t="shared" si="166"/>
        <v>5.2598125868212673</v>
      </c>
      <c r="P2669" s="7">
        <f>SUMIF('Tool Pneumatics CH4 VOC BTEX'!B:B,A2669,'Tool Pneumatics CH4 VOC BTEX'!F:F)</f>
        <v>4.9166021347045898</v>
      </c>
      <c r="Q2669" s="14">
        <f t="shared" si="167"/>
        <v>1.1792476298880841</v>
      </c>
      <c r="R2669" s="16">
        <f>SUMIF('Tool Pneumatics CH4 VOC BTEX'!B:B,A2669,'Tool Pneumatics CH4 VOC BTEX'!H:H)*Q2669</f>
        <v>1.8030331101683904E-3</v>
      </c>
      <c r="S2669" s="16">
        <f>SUMIF('Tool Pneumatics CH4 VOC BTEX'!B:B,A2669,'Tool Pneumatics CH4 VOC BTEX'!J:J)*Q2669</f>
        <v>3.7935309720967266E-5</v>
      </c>
      <c r="T2669" s="16">
        <f>SUMIF('Tool Pneumatics CH4 VOC BTEX'!B:B,A2669,'Tool Pneumatics CH4 VOC BTEX'!L:L)*Q2669</f>
        <v>6.880491436091191E-4</v>
      </c>
      <c r="U2669" s="16">
        <f>SUMIF('Tool Pneumatics CH4 VOC BTEX'!B:B,A2669,'Tool Pneumatics CH4 VOC BTEX'!N:N)*Q2669</f>
        <v>5.8238184827213123E-4</v>
      </c>
    </row>
    <row r="2670" spans="1:21" x14ac:dyDescent="0.25">
      <c r="A2670" s="1" t="s">
        <v>5845</v>
      </c>
      <c r="B2670" s="1" t="s">
        <v>1485</v>
      </c>
      <c r="C2670" s="1" t="s">
        <v>2003</v>
      </c>
      <c r="D2670" s="3" t="s">
        <v>2316</v>
      </c>
      <c r="E2670" s="3" t="s">
        <v>23961</v>
      </c>
      <c r="F2670" s="1" t="s">
        <v>997</v>
      </c>
      <c r="G2670" s="1">
        <v>52</v>
      </c>
      <c r="H2670" s="1" t="s">
        <v>27483</v>
      </c>
      <c r="I2670" s="1">
        <v>0</v>
      </c>
      <c r="J2670" s="1" t="s">
        <v>27474</v>
      </c>
      <c r="K2670" s="1">
        <f t="shared" si="164"/>
        <v>52</v>
      </c>
      <c r="L2670" s="2">
        <f>SUMIFS('Basin Total Well Counts'!B:B,'Basin Total Well Counts'!A:A,F2670)</f>
        <v>25017</v>
      </c>
      <c r="M2670" s="4">
        <f t="shared" si="165"/>
        <v>2.078586561138426E-3</v>
      </c>
      <c r="N2670" s="2">
        <f>SUMIF('Basin Emissions'!A:A,F2670,'Basin Emissions'!B:B)</f>
        <v>12476.372763905796</v>
      </c>
      <c r="O2670" s="8">
        <f t="shared" si="166"/>
        <v>25.933220758808069</v>
      </c>
      <c r="P2670" s="7">
        <f>SUMIF('Tool Pneumatics CH4 VOC BTEX'!B:B,A2670,'Tool Pneumatics CH4 VOC BTEX'!F:F)</f>
        <v>3.4056410789489702</v>
      </c>
      <c r="Q2670" s="14">
        <f t="shared" si="167"/>
        <v>8.3937762611367859</v>
      </c>
      <c r="R2670" s="16">
        <f>SUMIF('Tool Pneumatics CH4 VOC BTEX'!B:B,A2670,'Tool Pneumatics CH4 VOC BTEX'!H:H)*Q2670</f>
        <v>0</v>
      </c>
      <c r="S2670" s="16">
        <f>SUMIF('Tool Pneumatics CH4 VOC BTEX'!B:B,A2670,'Tool Pneumatics CH4 VOC BTEX'!J:J)*Q2670</f>
        <v>0</v>
      </c>
      <c r="T2670" s="16">
        <f>SUMIF('Tool Pneumatics CH4 VOC BTEX'!B:B,A2670,'Tool Pneumatics CH4 VOC BTEX'!L:L)*Q2670</f>
        <v>0</v>
      </c>
      <c r="U2670" s="16">
        <f>SUMIF('Tool Pneumatics CH4 VOC BTEX'!B:B,A2670,'Tool Pneumatics CH4 VOC BTEX'!N:N)*Q2670</f>
        <v>0</v>
      </c>
    </row>
    <row r="2671" spans="1:21" x14ac:dyDescent="0.25">
      <c r="A2671" s="1" t="s">
        <v>5846</v>
      </c>
      <c r="B2671" s="1" t="s">
        <v>1485</v>
      </c>
      <c r="C2671" s="1" t="s">
        <v>3170</v>
      </c>
      <c r="D2671" s="3" t="s">
        <v>2316</v>
      </c>
      <c r="E2671" s="3" t="s">
        <v>23961</v>
      </c>
      <c r="F2671" s="1" t="s">
        <v>997</v>
      </c>
      <c r="G2671" s="1">
        <v>435</v>
      </c>
      <c r="H2671" s="1" t="s">
        <v>27483</v>
      </c>
      <c r="I2671" s="1">
        <v>0</v>
      </c>
      <c r="J2671" s="1" t="s">
        <v>27474</v>
      </c>
      <c r="K2671" s="1">
        <f t="shared" si="164"/>
        <v>435</v>
      </c>
      <c r="L2671" s="2">
        <f>SUMIFS('Basin Total Well Counts'!B:B,'Basin Total Well Counts'!A:A,F2671)</f>
        <v>25017</v>
      </c>
      <c r="M2671" s="4">
        <f t="shared" si="165"/>
        <v>1.7388176040292601E-2</v>
      </c>
      <c r="N2671" s="2">
        <f>SUMIF('Basin Emissions'!A:A,F2671,'Basin Emissions'!B:B)</f>
        <v>12476.372763905796</v>
      </c>
      <c r="O2671" s="8">
        <f t="shared" si="166"/>
        <v>216.94136596310594</v>
      </c>
      <c r="P2671" s="7">
        <f>SUMIF('Tool Pneumatics CH4 VOC BTEX'!B:B,A2671,'Tool Pneumatics CH4 VOC BTEX'!F:F)</f>
        <v>3.4056410789489702</v>
      </c>
      <c r="Q2671" s="14">
        <f t="shared" si="167"/>
        <v>70.217166799894258</v>
      </c>
      <c r="R2671" s="16">
        <f>SUMIF('Tool Pneumatics CH4 VOC BTEX'!B:B,A2671,'Tool Pneumatics CH4 VOC BTEX'!H:H)*Q2671</f>
        <v>0</v>
      </c>
      <c r="S2671" s="16">
        <f>SUMIF('Tool Pneumatics CH4 VOC BTEX'!B:B,A2671,'Tool Pneumatics CH4 VOC BTEX'!J:J)*Q2671</f>
        <v>0</v>
      </c>
      <c r="T2671" s="16">
        <f>SUMIF('Tool Pneumatics CH4 VOC BTEX'!B:B,A2671,'Tool Pneumatics CH4 VOC BTEX'!L:L)*Q2671</f>
        <v>0</v>
      </c>
      <c r="U2671" s="16">
        <f>SUMIF('Tool Pneumatics CH4 VOC BTEX'!B:B,A2671,'Tool Pneumatics CH4 VOC BTEX'!N:N)*Q2671</f>
        <v>0</v>
      </c>
    </row>
    <row r="2672" spans="1:21" x14ac:dyDescent="0.25">
      <c r="A2672" s="1" t="s">
        <v>5847</v>
      </c>
      <c r="B2672" s="1" t="s">
        <v>1485</v>
      </c>
      <c r="C2672" s="1" t="s">
        <v>1991</v>
      </c>
      <c r="D2672" s="3" t="s">
        <v>2316</v>
      </c>
      <c r="E2672" s="3" t="s">
        <v>23961</v>
      </c>
      <c r="F2672" s="1" t="s">
        <v>6802</v>
      </c>
      <c r="G2672" s="1">
        <v>47</v>
      </c>
      <c r="H2672" s="1" t="s">
        <v>27483</v>
      </c>
      <c r="I2672" s="1">
        <v>0</v>
      </c>
      <c r="J2672" s="1" t="s">
        <v>27474</v>
      </c>
      <c r="K2672" s="1">
        <f t="shared" si="164"/>
        <v>47</v>
      </c>
      <c r="L2672" s="2">
        <f>SUMIFS('Basin Total Well Counts'!B:B,'Basin Total Well Counts'!A:A,F2672)</f>
        <v>502</v>
      </c>
      <c r="M2672" s="4">
        <f t="shared" si="165"/>
        <v>9.3625498007968128E-2</v>
      </c>
      <c r="N2672" s="2">
        <f>SUMIF('Basin Emissions'!A:A,F2672,'Basin Emissions'!B:B)</f>
        <v>15338.377142599998</v>
      </c>
      <c r="O2672" s="8">
        <f t="shared" si="166"/>
        <v>1436.06319860996</v>
      </c>
      <c r="P2672" s="7">
        <f>SUMIF('Tool Pneumatics CH4 VOC BTEX'!B:B,A2672,'Tool Pneumatics CH4 VOC BTEX'!F:F)</f>
        <v>4.9166021347045898</v>
      </c>
      <c r="Q2672" s="14">
        <f t="shared" si="167"/>
        <v>321.96472695118143</v>
      </c>
      <c r="R2672" s="16">
        <f>SUMIF('Tool Pneumatics CH4 VOC BTEX'!B:B,A2672,'Tool Pneumatics CH4 VOC BTEX'!H:H)*Q2672</f>
        <v>0.49227409772652969</v>
      </c>
      <c r="S2672" s="16">
        <f>SUMIF('Tool Pneumatics CH4 VOC BTEX'!B:B,A2672,'Tool Pneumatics CH4 VOC BTEX'!J:J)*Q2672</f>
        <v>1.0357308614882587E-2</v>
      </c>
      <c r="T2672" s="16">
        <f>SUMIF('Tool Pneumatics CH4 VOC BTEX'!B:B,A2672,'Tool Pneumatics CH4 VOC BTEX'!L:L)*Q2672</f>
        <v>0.18785499248544449</v>
      </c>
      <c r="U2672" s="16">
        <f>SUMIF('Tool Pneumatics CH4 VOC BTEX'!B:B,A2672,'Tool Pneumatics CH4 VOC BTEX'!N:N)*Q2672</f>
        <v>0.15900512157743857</v>
      </c>
    </row>
    <row r="2673" spans="1:21" x14ac:dyDescent="0.25">
      <c r="A2673" s="1" t="s">
        <v>5848</v>
      </c>
      <c r="B2673" s="1" t="s">
        <v>1485</v>
      </c>
      <c r="C2673" s="1" t="s">
        <v>1600</v>
      </c>
      <c r="D2673" s="3" t="s">
        <v>2316</v>
      </c>
      <c r="E2673" s="3" t="s">
        <v>23961</v>
      </c>
      <c r="F2673" s="1" t="s">
        <v>4788</v>
      </c>
      <c r="G2673" s="1">
        <v>0</v>
      </c>
      <c r="H2673" s="1" t="s">
        <v>27483</v>
      </c>
      <c r="I2673" s="1">
        <v>0</v>
      </c>
      <c r="J2673" s="1" t="s">
        <v>27474</v>
      </c>
      <c r="K2673" s="1">
        <f t="shared" si="164"/>
        <v>0</v>
      </c>
      <c r="L2673" s="2">
        <f>SUMIFS('Basin Total Well Counts'!B:B,'Basin Total Well Counts'!A:A,F2673)</f>
        <v>0</v>
      </c>
      <c r="M2673" s="4">
        <f t="shared" si="165"/>
        <v>0</v>
      </c>
      <c r="N2673" s="2">
        <f>SUMIF('Basin Emissions'!A:A,F2673,'Basin Emissions'!B:B)</f>
        <v>244.31367240000003</v>
      </c>
      <c r="O2673" s="8">
        <f t="shared" si="166"/>
        <v>0</v>
      </c>
      <c r="P2673" s="7">
        <f>SUMIF('Tool Pneumatics CH4 VOC BTEX'!B:B,A2673,'Tool Pneumatics CH4 VOC BTEX'!F:F)</f>
        <v>3.4056410789489702</v>
      </c>
      <c r="Q2673" s="14">
        <f t="shared" si="167"/>
        <v>0</v>
      </c>
      <c r="R2673" s="16">
        <f>SUMIF('Tool Pneumatics CH4 VOC BTEX'!B:B,A2673,'Tool Pneumatics CH4 VOC BTEX'!H:H)*Q2673</f>
        <v>0</v>
      </c>
      <c r="S2673" s="16">
        <f>SUMIF('Tool Pneumatics CH4 VOC BTEX'!B:B,A2673,'Tool Pneumatics CH4 VOC BTEX'!J:J)*Q2673</f>
        <v>0</v>
      </c>
      <c r="T2673" s="16">
        <f>SUMIF('Tool Pneumatics CH4 VOC BTEX'!B:B,A2673,'Tool Pneumatics CH4 VOC BTEX'!L:L)*Q2673</f>
        <v>0</v>
      </c>
      <c r="U2673" s="16">
        <f>SUMIF('Tool Pneumatics CH4 VOC BTEX'!B:B,A2673,'Tool Pneumatics CH4 VOC BTEX'!N:N)*Q2673</f>
        <v>0</v>
      </c>
    </row>
    <row r="2674" spans="1:21" x14ac:dyDescent="0.25">
      <c r="A2674" s="1" t="s">
        <v>5849</v>
      </c>
      <c r="B2674" s="1" t="s">
        <v>1485</v>
      </c>
      <c r="C2674" s="1" t="s">
        <v>5850</v>
      </c>
      <c r="D2674" s="3" t="s">
        <v>2316</v>
      </c>
      <c r="E2674" s="3" t="s">
        <v>23961</v>
      </c>
      <c r="F2674" s="1" t="s">
        <v>6804</v>
      </c>
      <c r="G2674" s="1">
        <v>179</v>
      </c>
      <c r="H2674" s="1" t="s">
        <v>27483</v>
      </c>
      <c r="I2674" s="1">
        <v>0</v>
      </c>
      <c r="J2674" s="1" t="s">
        <v>27474</v>
      </c>
      <c r="K2674" s="1">
        <f t="shared" si="164"/>
        <v>179</v>
      </c>
      <c r="L2674" s="2">
        <f>SUMIFS('Basin Total Well Counts'!B:B,'Basin Total Well Counts'!A:A,F2674)</f>
        <v>7808</v>
      </c>
      <c r="M2674" s="4">
        <f t="shared" si="165"/>
        <v>2.2925204918032786E-2</v>
      </c>
      <c r="N2674" s="2">
        <f>SUMIF('Basin Emissions'!A:A,F2674,'Basin Emissions'!B:B)</f>
        <v>2853.8011198999993</v>
      </c>
      <c r="O2674" s="8">
        <f t="shared" si="166"/>
        <v>65.423975469018941</v>
      </c>
      <c r="P2674" s="7">
        <f>SUMIF('Tool Pneumatics CH4 VOC BTEX'!B:B,A2674,'Tool Pneumatics CH4 VOC BTEX'!F:F)</f>
        <v>4.9166021347045898</v>
      </c>
      <c r="Q2674" s="14">
        <f t="shared" si="167"/>
        <v>14.668026043932201</v>
      </c>
      <c r="R2674" s="16">
        <f>SUMIF('Tool Pneumatics CH4 VOC BTEX'!B:B,A2674,'Tool Pneumatics CH4 VOC BTEX'!H:H)*Q2674</f>
        <v>2.242695761918297E-2</v>
      </c>
      <c r="S2674" s="16">
        <f>SUMIF('Tool Pneumatics CH4 VOC BTEX'!B:B,A2674,'Tool Pneumatics CH4 VOC BTEX'!J:J)*Q2674</f>
        <v>4.7185688304040988E-4</v>
      </c>
      <c r="T2674" s="16">
        <f>SUMIF('Tool Pneumatics CH4 VOC BTEX'!B:B,A2674,'Tool Pneumatics CH4 VOC BTEX'!L:L)*Q2674</f>
        <v>8.5582726665489363E-3</v>
      </c>
      <c r="U2674" s="16">
        <f>SUMIF('Tool Pneumatics CH4 VOC BTEX'!B:B,A2674,'Tool Pneumatics CH4 VOC BTEX'!N:N)*Q2674</f>
        <v>7.2439340995577861E-3</v>
      </c>
    </row>
    <row r="2675" spans="1:21" x14ac:dyDescent="0.25">
      <c r="A2675" s="1" t="s">
        <v>5851</v>
      </c>
      <c r="B2675" s="1" t="s">
        <v>1485</v>
      </c>
      <c r="C2675" s="1" t="s">
        <v>5852</v>
      </c>
      <c r="D2675" s="3" t="s">
        <v>2316</v>
      </c>
      <c r="E2675" s="3" t="s">
        <v>23961</v>
      </c>
      <c r="F2675" s="1" t="s">
        <v>5743</v>
      </c>
      <c r="G2675" s="1">
        <v>0</v>
      </c>
      <c r="H2675" s="1" t="s">
        <v>27483</v>
      </c>
      <c r="I2675" s="1">
        <v>0</v>
      </c>
      <c r="J2675" s="1" t="s">
        <v>27474</v>
      </c>
      <c r="K2675" s="1">
        <f t="shared" si="164"/>
        <v>0</v>
      </c>
      <c r="L2675" s="2">
        <f>SUMIFS('Basin Total Well Counts'!B:B,'Basin Total Well Counts'!A:A,F2675)</f>
        <v>19752</v>
      </c>
      <c r="M2675" s="4">
        <f t="shared" si="165"/>
        <v>0</v>
      </c>
      <c r="N2675" s="2">
        <f>SUMIF('Basin Emissions'!A:A,F2675,'Basin Emissions'!B:B)</f>
        <v>3736.8053106999996</v>
      </c>
      <c r="O2675" s="8">
        <f t="shared" si="166"/>
        <v>0</v>
      </c>
      <c r="P2675" s="7">
        <f>SUMIF('Tool Pneumatics CH4 VOC BTEX'!B:B,A2675,'Tool Pneumatics CH4 VOC BTEX'!F:F)</f>
        <v>4.9166021347045898</v>
      </c>
      <c r="Q2675" s="14">
        <f t="shared" si="167"/>
        <v>0</v>
      </c>
      <c r="R2675" s="16">
        <f>SUMIF('Tool Pneumatics CH4 VOC BTEX'!B:B,A2675,'Tool Pneumatics CH4 VOC BTEX'!H:H)*Q2675</f>
        <v>0</v>
      </c>
      <c r="S2675" s="16">
        <f>SUMIF('Tool Pneumatics CH4 VOC BTEX'!B:B,A2675,'Tool Pneumatics CH4 VOC BTEX'!J:J)*Q2675</f>
        <v>0</v>
      </c>
      <c r="T2675" s="16">
        <f>SUMIF('Tool Pneumatics CH4 VOC BTEX'!B:B,A2675,'Tool Pneumatics CH4 VOC BTEX'!L:L)*Q2675</f>
        <v>0</v>
      </c>
      <c r="U2675" s="16">
        <f>SUMIF('Tool Pneumatics CH4 VOC BTEX'!B:B,A2675,'Tool Pneumatics CH4 VOC BTEX'!N:N)*Q2675</f>
        <v>0</v>
      </c>
    </row>
    <row r="2676" spans="1:21" x14ac:dyDescent="0.25">
      <c r="A2676" s="1" t="s">
        <v>5853</v>
      </c>
      <c r="B2676" s="1" t="s">
        <v>1485</v>
      </c>
      <c r="C2676" s="1" t="s">
        <v>2907</v>
      </c>
      <c r="D2676" s="3" t="s">
        <v>2316</v>
      </c>
      <c r="E2676" s="3" t="s">
        <v>23961</v>
      </c>
      <c r="F2676" s="1" t="s">
        <v>6802</v>
      </c>
      <c r="G2676" s="1">
        <v>0</v>
      </c>
      <c r="H2676" s="1" t="s">
        <v>27483</v>
      </c>
      <c r="I2676" s="1">
        <v>0</v>
      </c>
      <c r="J2676" s="1" t="s">
        <v>27474</v>
      </c>
      <c r="K2676" s="1">
        <f t="shared" si="164"/>
        <v>0</v>
      </c>
      <c r="L2676" s="2">
        <f>SUMIFS('Basin Total Well Counts'!B:B,'Basin Total Well Counts'!A:A,F2676)</f>
        <v>502</v>
      </c>
      <c r="M2676" s="4">
        <f t="shared" si="165"/>
        <v>0</v>
      </c>
      <c r="N2676" s="2">
        <f>SUMIF('Basin Emissions'!A:A,F2676,'Basin Emissions'!B:B)</f>
        <v>15338.377142599998</v>
      </c>
      <c r="O2676" s="8">
        <f t="shared" si="166"/>
        <v>0</v>
      </c>
      <c r="P2676" s="7">
        <f>SUMIF('Tool Pneumatics CH4 VOC BTEX'!B:B,A2676,'Tool Pneumatics CH4 VOC BTEX'!F:F)</f>
        <v>4.9166021347045898</v>
      </c>
      <c r="Q2676" s="14">
        <f t="shared" si="167"/>
        <v>0</v>
      </c>
      <c r="R2676" s="16">
        <f>SUMIF('Tool Pneumatics CH4 VOC BTEX'!B:B,A2676,'Tool Pneumatics CH4 VOC BTEX'!H:H)*Q2676</f>
        <v>0</v>
      </c>
      <c r="S2676" s="16">
        <f>SUMIF('Tool Pneumatics CH4 VOC BTEX'!B:B,A2676,'Tool Pneumatics CH4 VOC BTEX'!J:J)*Q2676</f>
        <v>0</v>
      </c>
      <c r="T2676" s="16">
        <f>SUMIF('Tool Pneumatics CH4 VOC BTEX'!B:B,A2676,'Tool Pneumatics CH4 VOC BTEX'!L:L)*Q2676</f>
        <v>0</v>
      </c>
      <c r="U2676" s="16">
        <f>SUMIF('Tool Pneumatics CH4 VOC BTEX'!B:B,A2676,'Tool Pneumatics CH4 VOC BTEX'!N:N)*Q2676</f>
        <v>0</v>
      </c>
    </row>
    <row r="2677" spans="1:21" x14ac:dyDescent="0.25">
      <c r="A2677" s="1" t="s">
        <v>5854</v>
      </c>
      <c r="B2677" s="1" t="s">
        <v>1485</v>
      </c>
      <c r="C2677" s="1" t="s">
        <v>1834</v>
      </c>
      <c r="D2677" s="3" t="s">
        <v>2316</v>
      </c>
      <c r="E2677" s="3" t="s">
        <v>23961</v>
      </c>
      <c r="F2677" s="1" t="s">
        <v>6797</v>
      </c>
      <c r="G2677" s="1">
        <v>212</v>
      </c>
      <c r="H2677" s="1" t="s">
        <v>27483</v>
      </c>
      <c r="I2677" s="1">
        <v>0</v>
      </c>
      <c r="J2677" s="1" t="s">
        <v>27474</v>
      </c>
      <c r="K2677" s="1">
        <f t="shared" si="164"/>
        <v>212</v>
      </c>
      <c r="L2677" s="2">
        <f>SUMIFS('Basin Total Well Counts'!B:B,'Basin Total Well Counts'!A:A,F2677)</f>
        <v>24650</v>
      </c>
      <c r="M2677" s="4">
        <f t="shared" si="165"/>
        <v>8.6004056795131838E-3</v>
      </c>
      <c r="N2677" s="2">
        <f>SUMIF('Basin Emissions'!A:A,F2677,'Basin Emissions'!B:B)</f>
        <v>9860.8637137035021</v>
      </c>
      <c r="O2677" s="8">
        <f t="shared" si="166"/>
        <v>84.80742828824107</v>
      </c>
      <c r="P2677" s="7">
        <f>SUMIF('Tool Pneumatics CH4 VOC BTEX'!B:B,A2677,'Tool Pneumatics CH4 VOC BTEX'!F:F)</f>
        <v>4.9166021347045898</v>
      </c>
      <c r="Q2677" s="14">
        <f t="shared" si="167"/>
        <v>19.013787498130558</v>
      </c>
      <c r="R2677" s="16">
        <f>SUMIF('Tool Pneumatics CH4 VOC BTEX'!B:B,A2677,'Tool Pneumatics CH4 VOC BTEX'!H:H)*Q2677</f>
        <v>2.9071492314204406E-2</v>
      </c>
      <c r="S2677" s="16">
        <f>SUMIF('Tool Pneumatics CH4 VOC BTEX'!B:B,A2677,'Tool Pneumatics CH4 VOC BTEX'!J:J)*Q2677</f>
        <v>6.1165602493404379E-4</v>
      </c>
      <c r="T2677" s="16">
        <f>SUMIF('Tool Pneumatics CH4 VOC BTEX'!B:B,A2677,'Tool Pneumatics CH4 VOC BTEX'!L:L)*Q2677</f>
        <v>1.1093870255305146E-2</v>
      </c>
      <c r="U2677" s="16">
        <f>SUMIF('Tool Pneumatics CH4 VOC BTEX'!B:B,A2677,'Tool Pneumatics CH4 VOC BTEX'!N:N)*Q2677</f>
        <v>9.3901267428162828E-3</v>
      </c>
    </row>
    <row r="2678" spans="1:21" x14ac:dyDescent="0.25">
      <c r="A2678" s="1" t="s">
        <v>5855</v>
      </c>
      <c r="B2678" s="1" t="s">
        <v>1485</v>
      </c>
      <c r="C2678" s="1" t="s">
        <v>5856</v>
      </c>
      <c r="D2678" s="3" t="s">
        <v>2316</v>
      </c>
      <c r="E2678" s="3" t="s">
        <v>23961</v>
      </c>
      <c r="F2678" s="1" t="s">
        <v>997</v>
      </c>
      <c r="G2678" s="1">
        <v>9</v>
      </c>
      <c r="H2678" s="1" t="s">
        <v>27483</v>
      </c>
      <c r="I2678" s="1">
        <v>0</v>
      </c>
      <c r="J2678" s="1" t="s">
        <v>27474</v>
      </c>
      <c r="K2678" s="1">
        <f t="shared" si="164"/>
        <v>9</v>
      </c>
      <c r="L2678" s="2">
        <f>SUMIFS('Basin Total Well Counts'!B:B,'Basin Total Well Counts'!A:A,F2678)</f>
        <v>25017</v>
      </c>
      <c r="M2678" s="4">
        <f t="shared" si="165"/>
        <v>3.5975536635088139E-4</v>
      </c>
      <c r="N2678" s="2">
        <f>SUMIF('Basin Emissions'!A:A,F2678,'Basin Emissions'!B:B)</f>
        <v>12476.372763905796</v>
      </c>
      <c r="O2678" s="8">
        <f t="shared" si="166"/>
        <v>4.4884420544090879</v>
      </c>
      <c r="P2678" s="7">
        <f>SUMIF('Tool Pneumatics CH4 VOC BTEX'!B:B,A2678,'Tool Pneumatics CH4 VOC BTEX'!F:F)</f>
        <v>3.4056410789489702</v>
      </c>
      <c r="Q2678" s="14">
        <f t="shared" si="167"/>
        <v>1.4527689682736742</v>
      </c>
      <c r="R2678" s="16">
        <f>SUMIF('Tool Pneumatics CH4 VOC BTEX'!B:B,A2678,'Tool Pneumatics CH4 VOC BTEX'!H:H)*Q2678</f>
        <v>0</v>
      </c>
      <c r="S2678" s="16">
        <f>SUMIF('Tool Pneumatics CH4 VOC BTEX'!B:B,A2678,'Tool Pneumatics CH4 VOC BTEX'!J:J)*Q2678</f>
        <v>0</v>
      </c>
      <c r="T2678" s="16">
        <f>SUMIF('Tool Pneumatics CH4 VOC BTEX'!B:B,A2678,'Tool Pneumatics CH4 VOC BTEX'!L:L)*Q2678</f>
        <v>0</v>
      </c>
      <c r="U2678" s="16">
        <f>SUMIF('Tool Pneumatics CH4 VOC BTEX'!B:B,A2678,'Tool Pneumatics CH4 VOC BTEX'!N:N)*Q2678</f>
        <v>0</v>
      </c>
    </row>
    <row r="2679" spans="1:21" x14ac:dyDescent="0.25">
      <c r="A2679" s="1" t="s">
        <v>5857</v>
      </c>
      <c r="B2679" s="1" t="s">
        <v>1485</v>
      </c>
      <c r="C2679" s="1" t="s">
        <v>2014</v>
      </c>
      <c r="D2679" s="3" t="s">
        <v>2316</v>
      </c>
      <c r="E2679" s="3" t="s">
        <v>23961</v>
      </c>
      <c r="F2679" s="1" t="s">
        <v>997</v>
      </c>
      <c r="G2679" s="1">
        <v>0</v>
      </c>
      <c r="H2679" s="1" t="s">
        <v>27483</v>
      </c>
      <c r="I2679" s="1">
        <v>0</v>
      </c>
      <c r="J2679" s="1" t="s">
        <v>27474</v>
      </c>
      <c r="K2679" s="1">
        <f t="shared" si="164"/>
        <v>0</v>
      </c>
      <c r="L2679" s="2">
        <f>SUMIFS('Basin Total Well Counts'!B:B,'Basin Total Well Counts'!A:A,F2679)</f>
        <v>25017</v>
      </c>
      <c r="M2679" s="4">
        <f t="shared" si="165"/>
        <v>0</v>
      </c>
      <c r="N2679" s="2">
        <f>SUMIF('Basin Emissions'!A:A,F2679,'Basin Emissions'!B:B)</f>
        <v>12476.372763905796</v>
      </c>
      <c r="O2679" s="8">
        <f t="shared" si="166"/>
        <v>0</v>
      </c>
      <c r="P2679" s="7">
        <f>SUMIF('Tool Pneumatics CH4 VOC BTEX'!B:B,A2679,'Tool Pneumatics CH4 VOC BTEX'!F:F)</f>
        <v>4.9166021347045898</v>
      </c>
      <c r="Q2679" s="14">
        <f t="shared" si="167"/>
        <v>0</v>
      </c>
      <c r="R2679" s="16">
        <f>SUMIF('Tool Pneumatics CH4 VOC BTEX'!B:B,A2679,'Tool Pneumatics CH4 VOC BTEX'!H:H)*Q2679</f>
        <v>0</v>
      </c>
      <c r="S2679" s="16">
        <f>SUMIF('Tool Pneumatics CH4 VOC BTEX'!B:B,A2679,'Tool Pneumatics CH4 VOC BTEX'!J:J)*Q2679</f>
        <v>0</v>
      </c>
      <c r="T2679" s="16">
        <f>SUMIF('Tool Pneumatics CH4 VOC BTEX'!B:B,A2679,'Tool Pneumatics CH4 VOC BTEX'!L:L)*Q2679</f>
        <v>0</v>
      </c>
      <c r="U2679" s="16">
        <f>SUMIF('Tool Pneumatics CH4 VOC BTEX'!B:B,A2679,'Tool Pneumatics CH4 VOC BTEX'!N:N)*Q2679</f>
        <v>0</v>
      </c>
    </row>
    <row r="2680" spans="1:21" x14ac:dyDescent="0.25">
      <c r="A2680" s="1" t="s">
        <v>5858</v>
      </c>
      <c r="B2680" s="1" t="s">
        <v>1485</v>
      </c>
      <c r="C2680" s="1" t="s">
        <v>5859</v>
      </c>
      <c r="D2680" s="3" t="s">
        <v>2316</v>
      </c>
      <c r="E2680" s="3" t="s">
        <v>23961</v>
      </c>
      <c r="F2680" s="1" t="s">
        <v>4783</v>
      </c>
      <c r="G2680" s="1">
        <v>131</v>
      </c>
      <c r="H2680" s="1" t="s">
        <v>27483</v>
      </c>
      <c r="I2680" s="1">
        <v>0</v>
      </c>
      <c r="J2680" s="1" t="s">
        <v>27474</v>
      </c>
      <c r="K2680" s="1">
        <f t="shared" si="164"/>
        <v>131</v>
      </c>
      <c r="L2680" s="2">
        <f>SUMIFS('Basin Total Well Counts'!B:B,'Basin Total Well Counts'!A:A,F2680)</f>
        <v>528</v>
      </c>
      <c r="M2680" s="4">
        <f t="shared" si="165"/>
        <v>0.24810606060606061</v>
      </c>
      <c r="N2680" s="2">
        <f>SUMIF('Basin Emissions'!A:A,F2680,'Basin Emissions'!B:B)</f>
        <v>236.29</v>
      </c>
      <c r="O2680" s="8">
        <f t="shared" si="166"/>
        <v>58.624981060606061</v>
      </c>
      <c r="P2680" s="7">
        <f>SUMIF('Tool Pneumatics CH4 VOC BTEX'!B:B,A2680,'Tool Pneumatics CH4 VOC BTEX'!F:F)</f>
        <v>4.9166021347045898</v>
      </c>
      <c r="Q2680" s="14">
        <f t="shared" si="167"/>
        <v>13.143694537932921</v>
      </c>
      <c r="R2680" s="16">
        <f>SUMIF('Tool Pneumatics CH4 VOC BTEX'!B:B,A2680,'Tool Pneumatics CH4 VOC BTEX'!H:H)*Q2680</f>
        <v>2.0096301948117186E-2</v>
      </c>
      <c r="S2680" s="16">
        <f>SUMIF('Tool Pneumatics CH4 VOC BTEX'!B:B,A2680,'Tool Pneumatics CH4 VOC BTEX'!J:J)*Q2680</f>
        <v>4.228205429775521E-4</v>
      </c>
      <c r="T2680" s="16">
        <f>SUMIF('Tool Pneumatics CH4 VOC BTEX'!B:B,A2680,'Tool Pneumatics CH4 VOC BTEX'!L:L)*Q2680</f>
        <v>7.6688793273579636E-3</v>
      </c>
      <c r="U2680" s="16">
        <f>SUMIF('Tool Pneumatics CH4 VOC BTEX'!B:B,A2680,'Tool Pneumatics CH4 VOC BTEX'!N:N)*Q2680</f>
        <v>6.4911295338809802E-3</v>
      </c>
    </row>
    <row r="2681" spans="1:21" x14ac:dyDescent="0.25">
      <c r="A2681" s="1" t="s">
        <v>5860</v>
      </c>
      <c r="B2681" s="1" t="s">
        <v>1485</v>
      </c>
      <c r="C2681" s="1" t="s">
        <v>1711</v>
      </c>
      <c r="D2681" s="3" t="s">
        <v>2316</v>
      </c>
      <c r="E2681" s="3" t="s">
        <v>23961</v>
      </c>
      <c r="F2681" s="1" t="s">
        <v>6797</v>
      </c>
      <c r="G2681" s="1">
        <v>89</v>
      </c>
      <c r="H2681" s="1" t="s">
        <v>27483</v>
      </c>
      <c r="I2681" s="1">
        <v>0</v>
      </c>
      <c r="J2681" s="1" t="s">
        <v>27474</v>
      </c>
      <c r="K2681" s="1">
        <f t="shared" si="164"/>
        <v>89</v>
      </c>
      <c r="L2681" s="2">
        <f>SUMIFS('Basin Total Well Counts'!B:B,'Basin Total Well Counts'!A:A,F2681)</f>
        <v>24650</v>
      </c>
      <c r="M2681" s="4">
        <f t="shared" si="165"/>
        <v>3.6105476673427991E-3</v>
      </c>
      <c r="N2681" s="2">
        <f>SUMIF('Basin Emissions'!A:A,F2681,'Basin Emissions'!B:B)</f>
        <v>9860.8637137035021</v>
      </c>
      <c r="O2681" s="8">
        <f t="shared" si="166"/>
        <v>35.603118479497432</v>
      </c>
      <c r="P2681" s="7">
        <f>SUMIF('Tool Pneumatics CH4 VOC BTEX'!B:B,A2681,'Tool Pneumatics CH4 VOC BTEX'!F:F)</f>
        <v>4.9166021347045898</v>
      </c>
      <c r="Q2681" s="14">
        <f t="shared" si="167"/>
        <v>7.9822032421397155</v>
      </c>
      <c r="R2681" s="16">
        <f>SUMIF('Tool Pneumatics CH4 VOC BTEX'!B:B,A2681,'Tool Pneumatics CH4 VOC BTEX'!H:H)*Q2681</f>
        <v>1.2204541584736755E-2</v>
      </c>
      <c r="S2681" s="16">
        <f>SUMIF('Tool Pneumatics CH4 VOC BTEX'!B:B,A2681,'Tool Pneumatics CH4 VOC BTEX'!J:J)*Q2681</f>
        <v>2.5678012367514106E-4</v>
      </c>
      <c r="T2681" s="16">
        <f>SUMIF('Tool Pneumatics CH4 VOC BTEX'!B:B,A2681,'Tool Pneumatics CH4 VOC BTEX'!L:L)*Q2681</f>
        <v>4.6573323241611226E-3</v>
      </c>
      <c r="U2681" s="16">
        <f>SUMIF('Tool Pneumatics CH4 VOC BTEX'!B:B,A2681,'Tool Pneumatics CH4 VOC BTEX'!N:N)*Q2681</f>
        <v>3.9420815099558918E-3</v>
      </c>
    </row>
    <row r="2682" spans="1:21" x14ac:dyDescent="0.25">
      <c r="A2682" s="1" t="s">
        <v>5861</v>
      </c>
      <c r="B2682" s="1" t="s">
        <v>1485</v>
      </c>
      <c r="C2682" s="1" t="s">
        <v>1813</v>
      </c>
      <c r="D2682" s="3" t="s">
        <v>2316</v>
      </c>
      <c r="E2682" s="3" t="s">
        <v>23961</v>
      </c>
      <c r="F2682" s="1" t="s">
        <v>5743</v>
      </c>
      <c r="G2682" s="1">
        <v>29</v>
      </c>
      <c r="H2682" s="1" t="s">
        <v>27483</v>
      </c>
      <c r="I2682" s="1">
        <v>0</v>
      </c>
      <c r="J2682" s="1" t="s">
        <v>27474</v>
      </c>
      <c r="K2682" s="1">
        <f t="shared" si="164"/>
        <v>29</v>
      </c>
      <c r="L2682" s="2">
        <f>SUMIFS('Basin Total Well Counts'!B:B,'Basin Total Well Counts'!A:A,F2682)</f>
        <v>19752</v>
      </c>
      <c r="M2682" s="4">
        <f t="shared" si="165"/>
        <v>1.4682057513163223E-3</v>
      </c>
      <c r="N2682" s="2">
        <f>SUMIF('Basin Emissions'!A:A,F2682,'Basin Emissions'!B:B)</f>
        <v>3736.8053106999996</v>
      </c>
      <c r="O2682" s="8">
        <f t="shared" si="166"/>
        <v>5.4863990487191163</v>
      </c>
      <c r="P2682" s="7">
        <f>SUMIF('Tool Pneumatics CH4 VOC BTEX'!B:B,A2682,'Tool Pneumatics CH4 VOC BTEX'!F:F)</f>
        <v>4.9166021347045898</v>
      </c>
      <c r="Q2682" s="14">
        <f t="shared" si="167"/>
        <v>1.2300482133208956</v>
      </c>
      <c r="R2682" s="16">
        <f>SUMIF('Tool Pneumatics CH4 VOC BTEX'!B:B,A2682,'Tool Pneumatics CH4 VOC BTEX'!H:H)*Q2682</f>
        <v>1.8807056291743635E-3</v>
      </c>
      <c r="S2682" s="16">
        <f>SUMIF('Tool Pneumatics CH4 VOC BTEX'!B:B,A2682,'Tool Pneumatics CH4 VOC BTEX'!J:J)*Q2682</f>
        <v>3.956951768347336E-5</v>
      </c>
      <c r="T2682" s="16">
        <f>SUMIF('Tool Pneumatics CH4 VOC BTEX'!B:B,A2682,'Tool Pneumatics CH4 VOC BTEX'!L:L)*Q2682</f>
        <v>7.1768948126161615E-4</v>
      </c>
      <c r="U2682" s="16">
        <f>SUMIF('Tool Pneumatics CH4 VOC BTEX'!B:B,A2682,'Tool Pneumatics CH4 VOC BTEX'!N:N)*Q2682</f>
        <v>6.0747016468936342E-4</v>
      </c>
    </row>
    <row r="2683" spans="1:21" x14ac:dyDescent="0.25">
      <c r="A2683" s="1" t="s">
        <v>5862</v>
      </c>
      <c r="B2683" s="1" t="s">
        <v>1485</v>
      </c>
      <c r="C2683" s="1" t="s">
        <v>2118</v>
      </c>
      <c r="D2683" s="3" t="s">
        <v>2316</v>
      </c>
      <c r="E2683" s="3" t="s">
        <v>23961</v>
      </c>
      <c r="F2683" s="1" t="s">
        <v>5743</v>
      </c>
      <c r="G2683" s="1">
        <v>2856</v>
      </c>
      <c r="H2683" s="1" t="s">
        <v>27483</v>
      </c>
      <c r="I2683" s="1">
        <v>0</v>
      </c>
      <c r="J2683" s="1" t="s">
        <v>27474</v>
      </c>
      <c r="K2683" s="1">
        <f t="shared" si="164"/>
        <v>2856</v>
      </c>
      <c r="L2683" s="2">
        <f>SUMIFS('Basin Total Well Counts'!B:B,'Basin Total Well Counts'!A:A,F2683)</f>
        <v>19752</v>
      </c>
      <c r="M2683" s="4">
        <f t="shared" si="165"/>
        <v>0.14459295261239369</v>
      </c>
      <c r="N2683" s="2">
        <f>SUMIF('Basin Emissions'!A:A,F2683,'Basin Emissions'!B:B)</f>
        <v>3736.8053106999996</v>
      </c>
      <c r="O2683" s="8">
        <f t="shared" si="166"/>
        <v>540.31571321178615</v>
      </c>
      <c r="P2683" s="7">
        <f>SUMIF('Tool Pneumatics CH4 VOC BTEX'!B:B,A2683,'Tool Pneumatics CH4 VOC BTEX'!F:F)</f>
        <v>4.9166021347045898</v>
      </c>
      <c r="Q2683" s="14">
        <f t="shared" si="167"/>
        <v>121.13854128429236</v>
      </c>
      <c r="R2683" s="16">
        <f>SUMIF('Tool Pneumatics CH4 VOC BTEX'!B:B,A2683,'Tool Pneumatics CH4 VOC BTEX'!H:H)*Q2683</f>
        <v>0.18521707851455113</v>
      </c>
      <c r="S2683" s="16">
        <f>SUMIF('Tool Pneumatics CH4 VOC BTEX'!B:B,A2683,'Tool Pneumatics CH4 VOC BTEX'!J:J)*Q2683</f>
        <v>3.8969152587586182E-3</v>
      </c>
      <c r="T2683" s="16">
        <f>SUMIF('Tool Pneumatics CH4 VOC BTEX'!B:B,A2683,'Tool Pneumatics CH4 VOC BTEX'!L:L)*Q2683</f>
        <v>7.0680039947695728E-2</v>
      </c>
      <c r="U2683" s="16">
        <f>SUMIF('Tool Pneumatics CH4 VOC BTEX'!B:B,A2683,'Tool Pneumatics CH4 VOC BTEX'!N:N)*Q2683</f>
        <v>5.9825337598373177E-2</v>
      </c>
    </row>
    <row r="2684" spans="1:21" x14ac:dyDescent="0.25">
      <c r="A2684" s="1" t="s">
        <v>5863</v>
      </c>
      <c r="B2684" s="1" t="s">
        <v>1485</v>
      </c>
      <c r="C2684" s="1" t="s">
        <v>5864</v>
      </c>
      <c r="D2684" s="3" t="s">
        <v>2316</v>
      </c>
      <c r="E2684" s="3" t="s">
        <v>23961</v>
      </c>
      <c r="F2684" s="1" t="s">
        <v>6797</v>
      </c>
      <c r="G2684" s="1">
        <v>65</v>
      </c>
      <c r="H2684" s="1" t="s">
        <v>27483</v>
      </c>
      <c r="I2684" s="1">
        <v>0</v>
      </c>
      <c r="J2684" s="1" t="s">
        <v>27474</v>
      </c>
      <c r="K2684" s="1">
        <f t="shared" si="164"/>
        <v>65</v>
      </c>
      <c r="L2684" s="2">
        <f>SUMIFS('Basin Total Well Counts'!B:B,'Basin Total Well Counts'!A:A,F2684)</f>
        <v>24650</v>
      </c>
      <c r="M2684" s="4">
        <f t="shared" si="165"/>
        <v>2.6369168356997971E-3</v>
      </c>
      <c r="N2684" s="2">
        <f>SUMIF('Basin Emissions'!A:A,F2684,'Basin Emissions'!B:B)</f>
        <v>9860.8637137035021</v>
      </c>
      <c r="O2684" s="8">
        <f t="shared" si="166"/>
        <v>26.002277541205988</v>
      </c>
      <c r="P2684" s="7">
        <f>SUMIF('Tool Pneumatics CH4 VOC BTEX'!B:B,A2684,'Tool Pneumatics CH4 VOC BTEX'!F:F)</f>
        <v>4.9166021347045898</v>
      </c>
      <c r="Q2684" s="14">
        <f t="shared" si="167"/>
        <v>5.8296989970683315</v>
      </c>
      <c r="R2684" s="16">
        <f>SUMIF('Tool Pneumatics CH4 VOC BTEX'!B:B,A2684,'Tool Pneumatics CH4 VOC BTEX'!H:H)*Q2684</f>
        <v>8.9134292472796521E-3</v>
      </c>
      <c r="S2684" s="16">
        <f>SUMIF('Tool Pneumatics CH4 VOC BTEX'!B:B,A2684,'Tool Pneumatics CH4 VOC BTEX'!J:J)*Q2684</f>
        <v>1.8753604538072099E-4</v>
      </c>
      <c r="T2684" s="16">
        <f>SUMIF('Tool Pneumatics CH4 VOC BTEX'!B:B,A2684,'Tool Pneumatics CH4 VOC BTEX'!L:L)*Q2684</f>
        <v>3.4014224839378983E-3</v>
      </c>
      <c r="U2684" s="16">
        <f>SUMIF('Tool Pneumatics CH4 VOC BTEX'!B:B,A2684,'Tool Pneumatics CH4 VOC BTEX'!N:N)*Q2684</f>
        <v>2.8790482937880112E-3</v>
      </c>
    </row>
    <row r="2685" spans="1:21" x14ac:dyDescent="0.25">
      <c r="A2685" s="1" t="s">
        <v>5865</v>
      </c>
      <c r="B2685" s="1" t="s">
        <v>1485</v>
      </c>
      <c r="C2685" s="1" t="s">
        <v>1989</v>
      </c>
      <c r="D2685" s="3" t="s">
        <v>2316</v>
      </c>
      <c r="E2685" s="3" t="s">
        <v>23961</v>
      </c>
      <c r="F2685" s="1" t="s">
        <v>997</v>
      </c>
      <c r="G2685" s="1">
        <v>37</v>
      </c>
      <c r="H2685" s="1" t="s">
        <v>27483</v>
      </c>
      <c r="I2685" s="1">
        <v>0</v>
      </c>
      <c r="J2685" s="1" t="s">
        <v>27474</v>
      </c>
      <c r="K2685" s="1">
        <f t="shared" si="164"/>
        <v>37</v>
      </c>
      <c r="L2685" s="2">
        <f>SUMIFS('Basin Total Well Counts'!B:B,'Basin Total Well Counts'!A:A,F2685)</f>
        <v>25017</v>
      </c>
      <c r="M2685" s="4">
        <f t="shared" si="165"/>
        <v>1.4789942838869569E-3</v>
      </c>
      <c r="N2685" s="2">
        <f>SUMIF('Basin Emissions'!A:A,F2685,'Basin Emissions'!B:B)</f>
        <v>12476.372763905796</v>
      </c>
      <c r="O2685" s="8">
        <f t="shared" si="166"/>
        <v>18.452484001459585</v>
      </c>
      <c r="P2685" s="7">
        <f>SUMIF('Tool Pneumatics CH4 VOC BTEX'!B:B,A2685,'Tool Pneumatics CH4 VOC BTEX'!F:F)</f>
        <v>3.4056410789489702</v>
      </c>
      <c r="Q2685" s="14">
        <f t="shared" si="167"/>
        <v>5.972494647347327</v>
      </c>
      <c r="R2685" s="16">
        <f>SUMIF('Tool Pneumatics CH4 VOC BTEX'!B:B,A2685,'Tool Pneumatics CH4 VOC BTEX'!H:H)*Q2685</f>
        <v>0</v>
      </c>
      <c r="S2685" s="16">
        <f>SUMIF('Tool Pneumatics CH4 VOC BTEX'!B:B,A2685,'Tool Pneumatics CH4 VOC BTEX'!J:J)*Q2685</f>
        <v>0</v>
      </c>
      <c r="T2685" s="16">
        <f>SUMIF('Tool Pneumatics CH4 VOC BTEX'!B:B,A2685,'Tool Pneumatics CH4 VOC BTEX'!L:L)*Q2685</f>
        <v>0</v>
      </c>
      <c r="U2685" s="16">
        <f>SUMIF('Tool Pneumatics CH4 VOC BTEX'!B:B,A2685,'Tool Pneumatics CH4 VOC BTEX'!N:N)*Q2685</f>
        <v>0</v>
      </c>
    </row>
    <row r="2686" spans="1:21" x14ac:dyDescent="0.25">
      <c r="A2686" s="1" t="s">
        <v>5866</v>
      </c>
      <c r="B2686" s="1" t="s">
        <v>1485</v>
      </c>
      <c r="C2686" s="1" t="s">
        <v>1597</v>
      </c>
      <c r="D2686" s="3" t="s">
        <v>2316</v>
      </c>
      <c r="E2686" s="3" t="s">
        <v>23961</v>
      </c>
      <c r="F2686" s="1" t="s">
        <v>6797</v>
      </c>
      <c r="G2686" s="1">
        <v>19</v>
      </c>
      <c r="H2686" s="1" t="s">
        <v>27483</v>
      </c>
      <c r="I2686" s="1">
        <v>0</v>
      </c>
      <c r="J2686" s="1" t="s">
        <v>27474</v>
      </c>
      <c r="K2686" s="1">
        <f t="shared" si="164"/>
        <v>19</v>
      </c>
      <c r="L2686" s="2">
        <f>SUMIFS('Basin Total Well Counts'!B:B,'Basin Total Well Counts'!A:A,F2686)</f>
        <v>24650</v>
      </c>
      <c r="M2686" s="4">
        <f t="shared" si="165"/>
        <v>7.7079107505070995E-4</v>
      </c>
      <c r="N2686" s="2">
        <f>SUMIF('Basin Emissions'!A:A,F2686,'Basin Emissions'!B:B)</f>
        <v>9860.8637137035021</v>
      </c>
      <c r="O2686" s="8">
        <f t="shared" si="166"/>
        <v>7.6006657428140585</v>
      </c>
      <c r="P2686" s="7">
        <f>SUMIF('Tool Pneumatics CH4 VOC BTEX'!B:B,A2686,'Tool Pneumatics CH4 VOC BTEX'!F:F)</f>
        <v>4.9166021347045898</v>
      </c>
      <c r="Q2686" s="14">
        <f t="shared" si="167"/>
        <v>1.7040658606815122</v>
      </c>
      <c r="R2686" s="16">
        <f>SUMIF('Tool Pneumatics CH4 VOC BTEX'!B:B,A2686,'Tool Pneumatics CH4 VOC BTEX'!H:H)*Q2686</f>
        <v>2.6054639338202062E-3</v>
      </c>
      <c r="S2686" s="16">
        <f>SUMIF('Tool Pneumatics CH4 VOC BTEX'!B:B,A2686,'Tool Pneumatics CH4 VOC BTEX'!J:J)*Q2686</f>
        <v>5.4818228649749209E-5</v>
      </c>
      <c r="T2686" s="16">
        <f>SUMIF('Tool Pneumatics CH4 VOC BTEX'!B:B,A2686,'Tool Pneumatics CH4 VOC BTEX'!L:L)*Q2686</f>
        <v>9.9426195684338553E-4</v>
      </c>
      <c r="U2686" s="16">
        <f>SUMIF('Tool Pneumatics CH4 VOC BTEX'!B:B,A2686,'Tool Pneumatics CH4 VOC BTEX'!N:N)*Q2686</f>
        <v>8.4156796279957248E-4</v>
      </c>
    </row>
    <row r="2687" spans="1:21" x14ac:dyDescent="0.25">
      <c r="A2687" s="1" t="s">
        <v>5867</v>
      </c>
      <c r="B2687" s="1" t="s">
        <v>1485</v>
      </c>
      <c r="C2687" s="1" t="s">
        <v>5868</v>
      </c>
      <c r="D2687" s="3" t="s">
        <v>2316</v>
      </c>
      <c r="E2687" s="3" t="s">
        <v>23961</v>
      </c>
      <c r="F2687" s="1" t="s">
        <v>997</v>
      </c>
      <c r="G2687" s="1">
        <v>0</v>
      </c>
      <c r="H2687" s="1" t="s">
        <v>27483</v>
      </c>
      <c r="I2687" s="1">
        <v>0</v>
      </c>
      <c r="J2687" s="1" t="s">
        <v>27474</v>
      </c>
      <c r="K2687" s="1">
        <f t="shared" si="164"/>
        <v>0</v>
      </c>
      <c r="L2687" s="2">
        <f>SUMIFS('Basin Total Well Counts'!B:B,'Basin Total Well Counts'!A:A,F2687)</f>
        <v>25017</v>
      </c>
      <c r="M2687" s="4">
        <f t="shared" si="165"/>
        <v>0</v>
      </c>
      <c r="N2687" s="2">
        <f>SUMIF('Basin Emissions'!A:A,F2687,'Basin Emissions'!B:B)</f>
        <v>12476.372763905796</v>
      </c>
      <c r="O2687" s="8">
        <f t="shared" si="166"/>
        <v>0</v>
      </c>
      <c r="P2687" s="7">
        <f>SUMIF('Tool Pneumatics CH4 VOC BTEX'!B:B,A2687,'Tool Pneumatics CH4 VOC BTEX'!F:F)</f>
        <v>3.4056410789489702</v>
      </c>
      <c r="Q2687" s="14">
        <f t="shared" si="167"/>
        <v>0</v>
      </c>
      <c r="R2687" s="16">
        <f>SUMIF('Tool Pneumatics CH4 VOC BTEX'!B:B,A2687,'Tool Pneumatics CH4 VOC BTEX'!H:H)*Q2687</f>
        <v>0</v>
      </c>
      <c r="S2687" s="16">
        <f>SUMIF('Tool Pneumatics CH4 VOC BTEX'!B:B,A2687,'Tool Pneumatics CH4 VOC BTEX'!J:J)*Q2687</f>
        <v>0</v>
      </c>
      <c r="T2687" s="16">
        <f>SUMIF('Tool Pneumatics CH4 VOC BTEX'!B:B,A2687,'Tool Pneumatics CH4 VOC BTEX'!L:L)*Q2687</f>
        <v>0</v>
      </c>
      <c r="U2687" s="16">
        <f>SUMIF('Tool Pneumatics CH4 VOC BTEX'!B:B,A2687,'Tool Pneumatics CH4 VOC BTEX'!N:N)*Q2687</f>
        <v>0</v>
      </c>
    </row>
    <row r="2688" spans="1:21" x14ac:dyDescent="0.25">
      <c r="A2688" s="1" t="s">
        <v>5869</v>
      </c>
      <c r="B2688" s="1" t="s">
        <v>1485</v>
      </c>
      <c r="C2688" s="1" t="s">
        <v>5870</v>
      </c>
      <c r="D2688" s="3" t="s">
        <v>2316</v>
      </c>
      <c r="E2688" s="3" t="s">
        <v>23961</v>
      </c>
      <c r="F2688" s="1" t="s">
        <v>6800</v>
      </c>
      <c r="G2688" s="1">
        <v>0</v>
      </c>
      <c r="H2688" s="1" t="s">
        <v>27483</v>
      </c>
      <c r="I2688" s="1">
        <v>0</v>
      </c>
      <c r="J2688" s="1" t="s">
        <v>27474</v>
      </c>
      <c r="K2688" s="1">
        <f t="shared" si="164"/>
        <v>0</v>
      </c>
      <c r="L2688" s="2">
        <f>SUMIFS('Basin Total Well Counts'!B:B,'Basin Total Well Counts'!A:A,F2688)</f>
        <v>0</v>
      </c>
      <c r="M2688" s="4">
        <f t="shared" si="165"/>
        <v>0</v>
      </c>
      <c r="N2688" s="2">
        <f>SUMIF('Basin Emissions'!A:A,F2688,'Basin Emissions'!B:B)</f>
        <v>11.2088448</v>
      </c>
      <c r="O2688" s="8">
        <f t="shared" si="166"/>
        <v>0</v>
      </c>
      <c r="P2688" s="7">
        <f>SUMIF('Tool Pneumatics CH4 VOC BTEX'!B:B,A2688,'Tool Pneumatics CH4 VOC BTEX'!F:F)</f>
        <v>4.9166021347045898</v>
      </c>
      <c r="Q2688" s="14">
        <f t="shared" si="167"/>
        <v>0</v>
      </c>
      <c r="R2688" s="16">
        <f>SUMIF('Tool Pneumatics CH4 VOC BTEX'!B:B,A2688,'Tool Pneumatics CH4 VOC BTEX'!H:H)*Q2688</f>
        <v>0</v>
      </c>
      <c r="S2688" s="16">
        <f>SUMIF('Tool Pneumatics CH4 VOC BTEX'!B:B,A2688,'Tool Pneumatics CH4 VOC BTEX'!J:J)*Q2688</f>
        <v>0</v>
      </c>
      <c r="T2688" s="16">
        <f>SUMIF('Tool Pneumatics CH4 VOC BTEX'!B:B,A2688,'Tool Pneumatics CH4 VOC BTEX'!L:L)*Q2688</f>
        <v>0</v>
      </c>
      <c r="U2688" s="16">
        <f>SUMIF('Tool Pneumatics CH4 VOC BTEX'!B:B,A2688,'Tool Pneumatics CH4 VOC BTEX'!N:N)*Q2688</f>
        <v>0</v>
      </c>
    </row>
    <row r="2689" spans="1:21" x14ac:dyDescent="0.25">
      <c r="A2689" s="1" t="s">
        <v>5871</v>
      </c>
      <c r="B2689" s="1" t="s">
        <v>1485</v>
      </c>
      <c r="C2689" s="1" t="s">
        <v>5872</v>
      </c>
      <c r="D2689" s="3" t="s">
        <v>2316</v>
      </c>
      <c r="E2689" s="3" t="s">
        <v>23961</v>
      </c>
      <c r="F2689" s="1" t="s">
        <v>997</v>
      </c>
      <c r="G2689" s="1">
        <v>98</v>
      </c>
      <c r="H2689" s="1" t="s">
        <v>27483</v>
      </c>
      <c r="I2689" s="1">
        <v>0</v>
      </c>
      <c r="J2689" s="1" t="s">
        <v>27474</v>
      </c>
      <c r="K2689" s="1">
        <f t="shared" si="164"/>
        <v>98</v>
      </c>
      <c r="L2689" s="2">
        <f>SUMIFS('Basin Total Well Counts'!B:B,'Basin Total Well Counts'!A:A,F2689)</f>
        <v>25017</v>
      </c>
      <c r="M2689" s="4">
        <f t="shared" si="165"/>
        <v>3.9173362113762641E-3</v>
      </c>
      <c r="N2689" s="2">
        <f>SUMIF('Basin Emissions'!A:A,F2689,'Basin Emissions'!B:B)</f>
        <v>12476.372763905796</v>
      </c>
      <c r="O2689" s="8">
        <f t="shared" si="166"/>
        <v>48.874146814676742</v>
      </c>
      <c r="P2689" s="7">
        <f>SUMIF('Tool Pneumatics CH4 VOC BTEX'!B:B,A2689,'Tool Pneumatics CH4 VOC BTEX'!F:F)</f>
        <v>3.4056410789489702</v>
      </c>
      <c r="Q2689" s="14">
        <f t="shared" si="167"/>
        <v>15.819039876757788</v>
      </c>
      <c r="R2689" s="16">
        <f>SUMIF('Tool Pneumatics CH4 VOC BTEX'!B:B,A2689,'Tool Pneumatics CH4 VOC BTEX'!H:H)*Q2689</f>
        <v>0</v>
      </c>
      <c r="S2689" s="16">
        <f>SUMIF('Tool Pneumatics CH4 VOC BTEX'!B:B,A2689,'Tool Pneumatics CH4 VOC BTEX'!J:J)*Q2689</f>
        <v>0</v>
      </c>
      <c r="T2689" s="16">
        <f>SUMIF('Tool Pneumatics CH4 VOC BTEX'!B:B,A2689,'Tool Pneumatics CH4 VOC BTEX'!L:L)*Q2689</f>
        <v>0</v>
      </c>
      <c r="U2689" s="16">
        <f>SUMIF('Tool Pneumatics CH4 VOC BTEX'!B:B,A2689,'Tool Pneumatics CH4 VOC BTEX'!N:N)*Q2689</f>
        <v>0</v>
      </c>
    </row>
    <row r="2690" spans="1:21" x14ac:dyDescent="0.25">
      <c r="A2690" s="1" t="s">
        <v>5873</v>
      </c>
      <c r="B2690" s="1" t="s">
        <v>1485</v>
      </c>
      <c r="C2690" s="1" t="s">
        <v>1817</v>
      </c>
      <c r="D2690" s="3" t="s">
        <v>2316</v>
      </c>
      <c r="E2690" s="3" t="s">
        <v>23961</v>
      </c>
      <c r="F2690" s="1" t="s">
        <v>6797</v>
      </c>
      <c r="G2690" s="1">
        <v>235</v>
      </c>
      <c r="H2690" s="1" t="s">
        <v>27483</v>
      </c>
      <c r="I2690" s="1">
        <v>3</v>
      </c>
      <c r="J2690" s="1" t="s">
        <v>27474</v>
      </c>
      <c r="K2690" s="1">
        <f t="shared" ref="K2690:K2753" si="168">+I2690+G2690</f>
        <v>238</v>
      </c>
      <c r="L2690" s="2">
        <f>SUMIFS('Basin Total Well Counts'!B:B,'Basin Total Well Counts'!A:A,F2690)</f>
        <v>24650</v>
      </c>
      <c r="M2690" s="4">
        <f t="shared" ref="M2690:M2753" si="169">IFERROR(+K2690/L2690,0)</f>
        <v>9.655172413793104E-3</v>
      </c>
      <c r="N2690" s="2">
        <f>SUMIF('Basin Emissions'!A:A,F2690,'Basin Emissions'!B:B)</f>
        <v>9860.8637137035021</v>
      </c>
      <c r="O2690" s="8">
        <f t="shared" ref="O2690:O2753" si="170">+N2690*M2690</f>
        <v>95.208339304723481</v>
      </c>
      <c r="P2690" s="7">
        <f>SUMIF('Tool Pneumatics CH4 VOC BTEX'!B:B,A2690,'Tool Pneumatics CH4 VOC BTEX'!F:F)</f>
        <v>4.9166021347045898</v>
      </c>
      <c r="Q2690" s="14">
        <f t="shared" ref="Q2690:Q2753" si="171">IFERROR(O2690/P2690,0)*(2204.6/2000)</f>
        <v>21.345667096957889</v>
      </c>
      <c r="R2690" s="16">
        <f>SUMIF('Tool Pneumatics CH4 VOC BTEX'!B:B,A2690,'Tool Pneumatics CH4 VOC BTEX'!H:H)*Q2690</f>
        <v>3.2636864013116267E-2</v>
      </c>
      <c r="S2690" s="16">
        <f>SUMIF('Tool Pneumatics CH4 VOC BTEX'!B:B,A2690,'Tool Pneumatics CH4 VOC BTEX'!J:J)*Q2690</f>
        <v>6.8667044308633218E-4</v>
      </c>
      <c r="T2690" s="16">
        <f>SUMIF('Tool Pneumatics CH4 VOC BTEX'!B:B,A2690,'Tool Pneumatics CH4 VOC BTEX'!L:L)*Q2690</f>
        <v>1.2454439248880303E-2</v>
      </c>
      <c r="U2690" s="16">
        <f>SUMIF('Tool Pneumatics CH4 VOC BTEX'!B:B,A2690,'Tool Pneumatics CH4 VOC BTEX'!N:N)*Q2690</f>
        <v>1.0541746060331486E-2</v>
      </c>
    </row>
    <row r="2691" spans="1:21" x14ac:dyDescent="0.25">
      <c r="A2691" s="1" t="s">
        <v>5874</v>
      </c>
      <c r="B2691" s="1" t="s">
        <v>1485</v>
      </c>
      <c r="C2691" s="1" t="s">
        <v>1865</v>
      </c>
      <c r="D2691" s="3" t="s">
        <v>2316</v>
      </c>
      <c r="E2691" s="3" t="s">
        <v>23961</v>
      </c>
      <c r="F2691" s="1" t="s">
        <v>6797</v>
      </c>
      <c r="G2691" s="1">
        <v>46</v>
      </c>
      <c r="H2691" s="1" t="s">
        <v>27483</v>
      </c>
      <c r="I2691" s="1">
        <v>0</v>
      </c>
      <c r="J2691" s="1" t="s">
        <v>27474</v>
      </c>
      <c r="K2691" s="1">
        <f t="shared" si="168"/>
        <v>46</v>
      </c>
      <c r="L2691" s="2">
        <f>SUMIFS('Basin Total Well Counts'!B:B,'Basin Total Well Counts'!A:A,F2691)</f>
        <v>24650</v>
      </c>
      <c r="M2691" s="4">
        <f t="shared" si="169"/>
        <v>1.8661257606490873E-3</v>
      </c>
      <c r="N2691" s="2">
        <f>SUMIF('Basin Emissions'!A:A,F2691,'Basin Emissions'!B:B)</f>
        <v>9860.8637137035021</v>
      </c>
      <c r="O2691" s="8">
        <f t="shared" si="170"/>
        <v>18.401611798391933</v>
      </c>
      <c r="P2691" s="7">
        <f>SUMIF('Tool Pneumatics CH4 VOC BTEX'!B:B,A2691,'Tool Pneumatics CH4 VOC BTEX'!F:F)</f>
        <v>4.9166021347045898</v>
      </c>
      <c r="Q2691" s="14">
        <f t="shared" si="171"/>
        <v>4.1256331363868197</v>
      </c>
      <c r="R2691" s="16">
        <f>SUMIF('Tool Pneumatics CH4 VOC BTEX'!B:B,A2691,'Tool Pneumatics CH4 VOC BTEX'!H:H)*Q2691</f>
        <v>6.3079653134594472E-3</v>
      </c>
      <c r="S2691" s="16">
        <f>SUMIF('Tool Pneumatics CH4 VOC BTEX'!B:B,A2691,'Tool Pneumatics CH4 VOC BTEX'!J:J)*Q2691</f>
        <v>1.327178167309718E-4</v>
      </c>
      <c r="T2691" s="16">
        <f>SUMIF('Tool Pneumatics CH4 VOC BTEX'!B:B,A2691,'Tool Pneumatics CH4 VOC BTEX'!L:L)*Q2691</f>
        <v>2.4071605270945128E-3</v>
      </c>
      <c r="U2691" s="16">
        <f>SUMIF('Tool Pneumatics CH4 VOC BTEX'!B:B,A2691,'Tool Pneumatics CH4 VOC BTEX'!N:N)*Q2691</f>
        <v>2.0374803309884388E-3</v>
      </c>
    </row>
    <row r="2692" spans="1:21" x14ac:dyDescent="0.25">
      <c r="A2692" s="1" t="s">
        <v>5875</v>
      </c>
      <c r="B2692" s="1" t="s">
        <v>1485</v>
      </c>
      <c r="C2692" s="1" t="s">
        <v>3548</v>
      </c>
      <c r="D2692" s="3" t="s">
        <v>2316</v>
      </c>
      <c r="E2692" s="3" t="s">
        <v>23961</v>
      </c>
      <c r="F2692" s="1" t="s">
        <v>996</v>
      </c>
      <c r="G2692" s="1">
        <v>917</v>
      </c>
      <c r="H2692" s="1" t="s">
        <v>27483</v>
      </c>
      <c r="I2692" s="1">
        <v>0</v>
      </c>
      <c r="J2692" s="1" t="s">
        <v>27474</v>
      </c>
      <c r="K2692" s="1">
        <f t="shared" si="168"/>
        <v>917</v>
      </c>
      <c r="L2692" s="2">
        <f>SUMIFS('Basin Total Well Counts'!B:B,'Basin Total Well Counts'!A:A,F2692)</f>
        <v>36190</v>
      </c>
      <c r="M2692" s="4">
        <f t="shared" si="169"/>
        <v>2.5338491295938105E-2</v>
      </c>
      <c r="N2692" s="2">
        <f>SUMIF('Basin Emissions'!A:A,F2692,'Basin Emissions'!B:B)</f>
        <v>3364.4013914898001</v>
      </c>
      <c r="O2692" s="8">
        <f t="shared" si="170"/>
        <v>85.248855374306345</v>
      </c>
      <c r="P2692" s="7">
        <f>SUMIF('Tool Pneumatics CH4 VOC BTEX'!B:B,A2692,'Tool Pneumatics CH4 VOC BTEX'!F:F)</f>
        <v>2.5644600391387899</v>
      </c>
      <c r="Q2692" s="14">
        <f t="shared" si="171"/>
        <v>36.643118568794435</v>
      </c>
      <c r="R2692" s="16">
        <f>SUMIF('Tool Pneumatics CH4 VOC BTEX'!B:B,A2692,'Tool Pneumatics CH4 VOC BTEX'!H:H)*Q2692</f>
        <v>7.9441547568705299E-3</v>
      </c>
      <c r="S2692" s="16">
        <f>SUMIF('Tool Pneumatics CH4 VOC BTEX'!B:B,A2692,'Tool Pneumatics CH4 VOC BTEX'!J:J)*Q2692</f>
        <v>3.8620528043952951E-3</v>
      </c>
      <c r="T2692" s="16">
        <f>SUMIF('Tool Pneumatics CH4 VOC BTEX'!B:B,A2692,'Tool Pneumatics CH4 VOC BTEX'!L:L)*Q2692</f>
        <v>3.3311764095379622E-2</v>
      </c>
      <c r="U2692" s="16">
        <f>SUMIF('Tool Pneumatics CH4 VOC BTEX'!B:B,A2692,'Tool Pneumatics CH4 VOC BTEX'!N:N)*Q2692</f>
        <v>2.7743735844640557E-2</v>
      </c>
    </row>
    <row r="2693" spans="1:21" x14ac:dyDescent="0.25">
      <c r="A2693" s="1" t="s">
        <v>5876</v>
      </c>
      <c r="B2693" s="1" t="s">
        <v>1485</v>
      </c>
      <c r="C2693" s="1" t="s">
        <v>1824</v>
      </c>
      <c r="D2693" s="3" t="s">
        <v>2316</v>
      </c>
      <c r="E2693" s="3" t="s">
        <v>23961</v>
      </c>
      <c r="F2693" s="1" t="s">
        <v>6803</v>
      </c>
      <c r="G2693" s="1">
        <v>59</v>
      </c>
      <c r="H2693" s="1" t="s">
        <v>27483</v>
      </c>
      <c r="I2693" s="1">
        <v>0</v>
      </c>
      <c r="J2693" s="1" t="s">
        <v>27474</v>
      </c>
      <c r="K2693" s="1">
        <f t="shared" si="168"/>
        <v>59</v>
      </c>
      <c r="L2693" s="2">
        <f>SUMIFS('Basin Total Well Counts'!B:B,'Basin Total Well Counts'!A:A,F2693)</f>
        <v>1825</v>
      </c>
      <c r="M2693" s="4">
        <f t="shared" si="169"/>
        <v>3.2328767123287673E-2</v>
      </c>
      <c r="N2693" s="2">
        <f>SUMIF('Basin Emissions'!A:A,F2693,'Basin Emissions'!B:B)</f>
        <v>462.26802644949998</v>
      </c>
      <c r="O2693" s="8">
        <f t="shared" si="170"/>
        <v>14.944555375627672</v>
      </c>
      <c r="P2693" s="7">
        <f>SUMIF('Tool Pneumatics CH4 VOC BTEX'!B:B,A2693,'Tool Pneumatics CH4 VOC BTEX'!F:F)</f>
        <v>4.9166021347045898</v>
      </c>
      <c r="Q2693" s="14">
        <f t="shared" si="171"/>
        <v>3.3505626323257847</v>
      </c>
      <c r="R2693" s="16">
        <f>SUMIF('Tool Pneumatics CH4 VOC BTEX'!B:B,A2693,'Tool Pneumatics CH4 VOC BTEX'!H:H)*Q2693</f>
        <v>5.1229065131550722E-3</v>
      </c>
      <c r="S2693" s="16">
        <f>SUMIF('Tool Pneumatics CH4 VOC BTEX'!B:B,A2693,'Tool Pneumatics CH4 VOC BTEX'!J:J)*Q2693</f>
        <v>1.0778451274804836E-4</v>
      </c>
      <c r="T2693" s="16">
        <f>SUMIF('Tool Pneumatics CH4 VOC BTEX'!B:B,A2693,'Tool Pneumatics CH4 VOC BTEX'!L:L)*Q2693</f>
        <v>1.9549343932107463E-3</v>
      </c>
      <c r="U2693" s="16">
        <f>SUMIF('Tool Pneumatics CH4 VOC BTEX'!B:B,A2693,'Tool Pneumatics CH4 VOC BTEX'!N:N)*Q2693</f>
        <v>1.6547049229605961E-3</v>
      </c>
    </row>
    <row r="2694" spans="1:21" x14ac:dyDescent="0.25">
      <c r="A2694" s="1" t="s">
        <v>5877</v>
      </c>
      <c r="B2694" s="1" t="s">
        <v>1485</v>
      </c>
      <c r="C2694" s="1" t="s">
        <v>1851</v>
      </c>
      <c r="D2694" s="3" t="s">
        <v>2316</v>
      </c>
      <c r="E2694" s="3" t="s">
        <v>23961</v>
      </c>
      <c r="F2694" s="1" t="s">
        <v>5743</v>
      </c>
      <c r="G2694" s="1">
        <v>793</v>
      </c>
      <c r="H2694" s="1" t="s">
        <v>27483</v>
      </c>
      <c r="I2694" s="1">
        <v>0</v>
      </c>
      <c r="J2694" s="1" t="s">
        <v>27474</v>
      </c>
      <c r="K2694" s="1">
        <f t="shared" si="168"/>
        <v>793</v>
      </c>
      <c r="L2694" s="2">
        <f>SUMIFS('Basin Total Well Counts'!B:B,'Basin Total Well Counts'!A:A,F2694)</f>
        <v>19752</v>
      </c>
      <c r="M2694" s="4">
        <f t="shared" si="169"/>
        <v>4.0147833130822194E-2</v>
      </c>
      <c r="N2694" s="2">
        <f>SUMIF('Basin Emissions'!A:A,F2694,'Basin Emissions'!B:B)</f>
        <v>3736.8053106999996</v>
      </c>
      <c r="O2694" s="8">
        <f t="shared" si="170"/>
        <v>150.02463605635376</v>
      </c>
      <c r="P2694" s="7">
        <f>SUMIF('Tool Pneumatics CH4 VOC BTEX'!B:B,A2694,'Tool Pneumatics CH4 VOC BTEX'!F:F)</f>
        <v>4.9166021347045898</v>
      </c>
      <c r="Q2694" s="14">
        <f t="shared" si="171"/>
        <v>33.635456315981727</v>
      </c>
      <c r="R2694" s="16">
        <f>SUMIF('Tool Pneumatics CH4 VOC BTEX'!B:B,A2694,'Tool Pneumatics CH4 VOC BTEX'!H:H)*Q2694</f>
        <v>5.1427571170181728E-2</v>
      </c>
      <c r="S2694" s="16">
        <f>SUMIF('Tool Pneumatics CH4 VOC BTEX'!B:B,A2694,'Tool Pneumatics CH4 VOC BTEX'!J:J)*Q2694</f>
        <v>1.0820216387239438E-3</v>
      </c>
      <c r="T2694" s="16">
        <f>SUMIF('Tool Pneumatics CH4 VOC BTEX'!B:B,A2694,'Tool Pneumatics CH4 VOC BTEX'!L:L)*Q2694</f>
        <v>1.9625095125533155E-2</v>
      </c>
      <c r="U2694" s="16">
        <f>SUMIF('Tool Pneumatics CH4 VOC BTEX'!B:B,A2694,'Tool Pneumatics CH4 VOC BTEX'!N:N)*Q2694</f>
        <v>1.6611166917195348E-2</v>
      </c>
    </row>
    <row r="2695" spans="1:21" x14ac:dyDescent="0.25">
      <c r="A2695" s="1" t="s">
        <v>5878</v>
      </c>
      <c r="B2695" s="1" t="s">
        <v>1485</v>
      </c>
      <c r="C2695" s="1" t="s">
        <v>2102</v>
      </c>
      <c r="D2695" s="3" t="s">
        <v>2316</v>
      </c>
      <c r="E2695" s="3" t="s">
        <v>23961</v>
      </c>
      <c r="F2695" s="1" t="s">
        <v>6797</v>
      </c>
      <c r="G2695" s="1">
        <v>174</v>
      </c>
      <c r="H2695" s="1" t="s">
        <v>27483</v>
      </c>
      <c r="I2695" s="1">
        <v>0</v>
      </c>
      <c r="J2695" s="1" t="s">
        <v>27474</v>
      </c>
      <c r="K2695" s="1">
        <f t="shared" si="168"/>
        <v>174</v>
      </c>
      <c r="L2695" s="2">
        <f>SUMIFS('Basin Total Well Counts'!B:B,'Basin Total Well Counts'!A:A,F2695)</f>
        <v>24650</v>
      </c>
      <c r="M2695" s="4">
        <f t="shared" si="169"/>
        <v>7.058823529411765E-3</v>
      </c>
      <c r="N2695" s="2">
        <f>SUMIF('Basin Emissions'!A:A,F2695,'Basin Emissions'!B:B)</f>
        <v>9860.8637137035021</v>
      </c>
      <c r="O2695" s="8">
        <f t="shared" si="170"/>
        <v>69.606096802612953</v>
      </c>
      <c r="P2695" s="7">
        <f>SUMIF('Tool Pneumatics CH4 VOC BTEX'!B:B,A2695,'Tool Pneumatics CH4 VOC BTEX'!F:F)</f>
        <v>4.9166021347045898</v>
      </c>
      <c r="Q2695" s="14">
        <f t="shared" si="171"/>
        <v>15.605655776767533</v>
      </c>
      <c r="R2695" s="16">
        <f>SUMIF('Tool Pneumatics CH4 VOC BTEX'!B:B,A2695,'Tool Pneumatics CH4 VOC BTEX'!H:H)*Q2695</f>
        <v>2.3860564446563991E-2</v>
      </c>
      <c r="S2695" s="16">
        <f>SUMIF('Tool Pneumatics CH4 VOC BTEX'!B:B,A2695,'Tool Pneumatics CH4 VOC BTEX'!J:J)*Q2695</f>
        <v>5.0201956763454541E-4</v>
      </c>
      <c r="T2695" s="16">
        <f>SUMIF('Tool Pneumatics CH4 VOC BTEX'!B:B,A2695,'Tool Pneumatics CH4 VOC BTEX'!L:L)*Q2695</f>
        <v>9.1053463416183728E-3</v>
      </c>
      <c r="U2695" s="16">
        <f>SUMIF('Tool Pneumatics CH4 VOC BTEX'!B:B,A2695,'Tool Pneumatics CH4 VOC BTEX'!N:N)*Q2695</f>
        <v>7.7069908172171372E-3</v>
      </c>
    </row>
    <row r="2696" spans="1:21" x14ac:dyDescent="0.25">
      <c r="A2696" s="1" t="s">
        <v>5879</v>
      </c>
      <c r="B2696" s="1" t="s">
        <v>1485</v>
      </c>
      <c r="C2696" s="1" t="s">
        <v>1531</v>
      </c>
      <c r="D2696" s="3" t="s">
        <v>2316</v>
      </c>
      <c r="E2696" s="3" t="s">
        <v>23961</v>
      </c>
      <c r="F2696" s="1" t="s">
        <v>6797</v>
      </c>
      <c r="G2696" s="1">
        <v>0</v>
      </c>
      <c r="H2696" s="1" t="s">
        <v>27483</v>
      </c>
      <c r="I2696" s="1">
        <v>0</v>
      </c>
      <c r="J2696" s="1" t="s">
        <v>27474</v>
      </c>
      <c r="K2696" s="1">
        <f t="shared" si="168"/>
        <v>0</v>
      </c>
      <c r="L2696" s="2">
        <f>SUMIFS('Basin Total Well Counts'!B:B,'Basin Total Well Counts'!A:A,F2696)</f>
        <v>24650</v>
      </c>
      <c r="M2696" s="4">
        <f t="shared" si="169"/>
        <v>0</v>
      </c>
      <c r="N2696" s="2">
        <f>SUMIF('Basin Emissions'!A:A,F2696,'Basin Emissions'!B:B)</f>
        <v>9860.8637137035021</v>
      </c>
      <c r="O2696" s="8">
        <f t="shared" si="170"/>
        <v>0</v>
      </c>
      <c r="P2696" s="7">
        <f>SUMIF('Tool Pneumatics CH4 VOC BTEX'!B:B,A2696,'Tool Pneumatics CH4 VOC BTEX'!F:F)</f>
        <v>4.9166021347045898</v>
      </c>
      <c r="Q2696" s="14">
        <f t="shared" si="171"/>
        <v>0</v>
      </c>
      <c r="R2696" s="16">
        <f>SUMIF('Tool Pneumatics CH4 VOC BTEX'!B:B,A2696,'Tool Pneumatics CH4 VOC BTEX'!H:H)*Q2696</f>
        <v>0</v>
      </c>
      <c r="S2696" s="16">
        <f>SUMIF('Tool Pneumatics CH4 VOC BTEX'!B:B,A2696,'Tool Pneumatics CH4 VOC BTEX'!J:J)*Q2696</f>
        <v>0</v>
      </c>
      <c r="T2696" s="16">
        <f>SUMIF('Tool Pneumatics CH4 VOC BTEX'!B:B,A2696,'Tool Pneumatics CH4 VOC BTEX'!L:L)*Q2696</f>
        <v>0</v>
      </c>
      <c r="U2696" s="16">
        <f>SUMIF('Tool Pneumatics CH4 VOC BTEX'!B:B,A2696,'Tool Pneumatics CH4 VOC BTEX'!N:N)*Q2696</f>
        <v>0</v>
      </c>
    </row>
    <row r="2697" spans="1:21" x14ac:dyDescent="0.25">
      <c r="A2697" s="1" t="s">
        <v>5880</v>
      </c>
      <c r="B2697" s="1" t="s">
        <v>1485</v>
      </c>
      <c r="C2697" s="1" t="s">
        <v>1987</v>
      </c>
      <c r="D2697" s="3" t="s">
        <v>2316</v>
      </c>
      <c r="E2697" s="3" t="s">
        <v>23961</v>
      </c>
      <c r="F2697" s="1" t="s">
        <v>997</v>
      </c>
      <c r="G2697" s="1">
        <v>0</v>
      </c>
      <c r="H2697" s="1" t="s">
        <v>27483</v>
      </c>
      <c r="I2697" s="1">
        <v>0</v>
      </c>
      <c r="J2697" s="1" t="s">
        <v>27474</v>
      </c>
      <c r="K2697" s="1">
        <f t="shared" si="168"/>
        <v>0</v>
      </c>
      <c r="L2697" s="2">
        <f>SUMIFS('Basin Total Well Counts'!B:B,'Basin Total Well Counts'!A:A,F2697)</f>
        <v>25017</v>
      </c>
      <c r="M2697" s="4">
        <f t="shared" si="169"/>
        <v>0</v>
      </c>
      <c r="N2697" s="2">
        <f>SUMIF('Basin Emissions'!A:A,F2697,'Basin Emissions'!B:B)</f>
        <v>12476.372763905796</v>
      </c>
      <c r="O2697" s="8">
        <f t="shared" si="170"/>
        <v>0</v>
      </c>
      <c r="P2697" s="7">
        <f>SUMIF('Tool Pneumatics CH4 VOC BTEX'!B:B,A2697,'Tool Pneumatics CH4 VOC BTEX'!F:F)</f>
        <v>4.9166021347045898</v>
      </c>
      <c r="Q2697" s="14">
        <f t="shared" si="171"/>
        <v>0</v>
      </c>
      <c r="R2697" s="16">
        <f>SUMIF('Tool Pneumatics CH4 VOC BTEX'!B:B,A2697,'Tool Pneumatics CH4 VOC BTEX'!H:H)*Q2697</f>
        <v>0</v>
      </c>
      <c r="S2697" s="16">
        <f>SUMIF('Tool Pneumatics CH4 VOC BTEX'!B:B,A2697,'Tool Pneumatics CH4 VOC BTEX'!J:J)*Q2697</f>
        <v>0</v>
      </c>
      <c r="T2697" s="16">
        <f>SUMIF('Tool Pneumatics CH4 VOC BTEX'!B:B,A2697,'Tool Pneumatics CH4 VOC BTEX'!L:L)*Q2697</f>
        <v>0</v>
      </c>
      <c r="U2697" s="16">
        <f>SUMIF('Tool Pneumatics CH4 VOC BTEX'!B:B,A2697,'Tool Pneumatics CH4 VOC BTEX'!N:N)*Q2697</f>
        <v>0</v>
      </c>
    </row>
    <row r="2698" spans="1:21" x14ac:dyDescent="0.25">
      <c r="A2698" s="1" t="s">
        <v>5881</v>
      </c>
      <c r="B2698" s="1" t="s">
        <v>1485</v>
      </c>
      <c r="C2698" s="1" t="s">
        <v>1882</v>
      </c>
      <c r="D2698" s="3" t="s">
        <v>2316</v>
      </c>
      <c r="E2698" s="3" t="s">
        <v>23961</v>
      </c>
      <c r="F2698" s="1" t="s">
        <v>4783</v>
      </c>
      <c r="G2698" s="1">
        <v>0</v>
      </c>
      <c r="H2698" s="1" t="s">
        <v>27483</v>
      </c>
      <c r="I2698" s="1">
        <v>0</v>
      </c>
      <c r="J2698" s="1" t="s">
        <v>27474</v>
      </c>
      <c r="K2698" s="1">
        <f t="shared" si="168"/>
        <v>0</v>
      </c>
      <c r="L2698" s="2">
        <f>SUMIFS('Basin Total Well Counts'!B:B,'Basin Total Well Counts'!A:A,F2698)</f>
        <v>528</v>
      </c>
      <c r="M2698" s="4">
        <f t="shared" si="169"/>
        <v>0</v>
      </c>
      <c r="N2698" s="2">
        <f>SUMIF('Basin Emissions'!A:A,F2698,'Basin Emissions'!B:B)</f>
        <v>236.29</v>
      </c>
      <c r="O2698" s="8">
        <f t="shared" si="170"/>
        <v>0</v>
      </c>
      <c r="P2698" s="7">
        <f>SUMIF('Tool Pneumatics CH4 VOC BTEX'!B:B,A2698,'Tool Pneumatics CH4 VOC BTEX'!F:F)</f>
        <v>4.9166021347045898</v>
      </c>
      <c r="Q2698" s="14">
        <f t="shared" si="171"/>
        <v>0</v>
      </c>
      <c r="R2698" s="16">
        <f>SUMIF('Tool Pneumatics CH4 VOC BTEX'!B:B,A2698,'Tool Pneumatics CH4 VOC BTEX'!H:H)*Q2698</f>
        <v>0</v>
      </c>
      <c r="S2698" s="16">
        <f>SUMIF('Tool Pneumatics CH4 VOC BTEX'!B:B,A2698,'Tool Pneumatics CH4 VOC BTEX'!J:J)*Q2698</f>
        <v>0</v>
      </c>
      <c r="T2698" s="16">
        <f>SUMIF('Tool Pneumatics CH4 VOC BTEX'!B:B,A2698,'Tool Pneumatics CH4 VOC BTEX'!L:L)*Q2698</f>
        <v>0</v>
      </c>
      <c r="U2698" s="16">
        <f>SUMIF('Tool Pneumatics CH4 VOC BTEX'!B:B,A2698,'Tool Pneumatics CH4 VOC BTEX'!N:N)*Q2698</f>
        <v>0</v>
      </c>
    </row>
    <row r="2699" spans="1:21" x14ac:dyDescent="0.25">
      <c r="A2699" s="1" t="s">
        <v>5882</v>
      </c>
      <c r="B2699" s="1" t="s">
        <v>1485</v>
      </c>
      <c r="C2699" s="1" t="s">
        <v>2007</v>
      </c>
      <c r="D2699" s="3" t="s">
        <v>2316</v>
      </c>
      <c r="E2699" s="3" t="s">
        <v>23961</v>
      </c>
      <c r="F2699" s="1" t="s">
        <v>6804</v>
      </c>
      <c r="G2699" s="1">
        <v>6</v>
      </c>
      <c r="H2699" s="1" t="s">
        <v>27483</v>
      </c>
      <c r="I2699" s="1">
        <v>0</v>
      </c>
      <c r="J2699" s="1" t="s">
        <v>27474</v>
      </c>
      <c r="K2699" s="1">
        <f t="shared" si="168"/>
        <v>6</v>
      </c>
      <c r="L2699" s="2">
        <f>SUMIFS('Basin Total Well Counts'!B:B,'Basin Total Well Counts'!A:A,F2699)</f>
        <v>7808</v>
      </c>
      <c r="M2699" s="4">
        <f t="shared" si="169"/>
        <v>7.6844262295081966E-4</v>
      </c>
      <c r="N2699" s="2">
        <f>SUMIF('Basin Emissions'!A:A,F2699,'Basin Emissions'!B:B)</f>
        <v>2853.8011198999993</v>
      </c>
      <c r="O2699" s="8">
        <f t="shared" si="170"/>
        <v>2.1929824179559421</v>
      </c>
      <c r="P2699" s="7">
        <f>SUMIF('Tool Pneumatics CH4 VOC BTEX'!B:B,A2699,'Tool Pneumatics CH4 VOC BTEX'!F:F)</f>
        <v>4.9166021347045898</v>
      </c>
      <c r="Q2699" s="14">
        <f t="shared" si="171"/>
        <v>0.49166567745024137</v>
      </c>
      <c r="R2699" s="16">
        <f>SUMIF('Tool Pneumatics CH4 VOC BTEX'!B:B,A2699,'Tool Pneumatics CH4 VOC BTEX'!H:H)*Q2699</f>
        <v>7.5174159617373082E-4</v>
      </c>
      <c r="S2699" s="16">
        <f>SUMIF('Tool Pneumatics CH4 VOC BTEX'!B:B,A2699,'Tool Pneumatics CH4 VOC BTEX'!J:J)*Q2699</f>
        <v>1.5816431833756757E-5</v>
      </c>
      <c r="T2699" s="16">
        <f>SUMIF('Tool Pneumatics CH4 VOC BTEX'!B:B,A2699,'Tool Pneumatics CH4 VOC BTEX'!L:L)*Q2699</f>
        <v>2.8686947485638895E-4</v>
      </c>
      <c r="U2699" s="16">
        <f>SUMIF('Tool Pneumatics CH4 VOC BTEX'!B:B,A2699,'Tool Pneumatics CH4 VOC BTEX'!N:N)*Q2699</f>
        <v>2.4281343350473028E-4</v>
      </c>
    </row>
    <row r="2700" spans="1:21" x14ac:dyDescent="0.25">
      <c r="A2700" s="1" t="s">
        <v>5883</v>
      </c>
      <c r="B2700" s="1" t="s">
        <v>1485</v>
      </c>
      <c r="C2700" s="1" t="s">
        <v>5884</v>
      </c>
      <c r="D2700" s="3" t="s">
        <v>2316</v>
      </c>
      <c r="E2700" s="3" t="s">
        <v>23961</v>
      </c>
      <c r="F2700" s="1" t="s">
        <v>996</v>
      </c>
      <c r="G2700" s="1">
        <v>586</v>
      </c>
      <c r="H2700" s="1" t="s">
        <v>27483</v>
      </c>
      <c r="I2700" s="1">
        <v>0</v>
      </c>
      <c r="J2700" s="1" t="s">
        <v>27474</v>
      </c>
      <c r="K2700" s="1">
        <f t="shared" si="168"/>
        <v>586</v>
      </c>
      <c r="L2700" s="2">
        <f>SUMIFS('Basin Total Well Counts'!B:B,'Basin Total Well Counts'!A:A,F2700)</f>
        <v>36190</v>
      </c>
      <c r="M2700" s="4">
        <f t="shared" si="169"/>
        <v>1.6192318319977896E-2</v>
      </c>
      <c r="N2700" s="2">
        <f>SUMIF('Basin Emissions'!A:A,F2700,'Basin Emissions'!B:B)</f>
        <v>3364.4013914898001</v>
      </c>
      <c r="O2700" s="8">
        <f t="shared" si="170"/>
        <v>54.477458287179417</v>
      </c>
      <c r="P2700" s="7">
        <f>SUMIF('Tool Pneumatics CH4 VOC BTEX'!B:B,A2700,'Tool Pneumatics CH4 VOC BTEX'!F:F)</f>
        <v>2.5644600391387899</v>
      </c>
      <c r="Q2700" s="14">
        <f t="shared" si="171"/>
        <v>23.416431277332105</v>
      </c>
      <c r="R2700" s="16">
        <f>SUMIF('Tool Pneumatics CH4 VOC BTEX'!B:B,A2700,'Tool Pneumatics CH4 VOC BTEX'!H:H)*Q2700</f>
        <v>5.0766354280546684E-3</v>
      </c>
      <c r="S2700" s="16">
        <f>SUMIF('Tool Pneumatics CH4 VOC BTEX'!B:B,A2700,'Tool Pneumatics CH4 VOC BTEX'!J:J)*Q2700</f>
        <v>2.4680075718382147E-3</v>
      </c>
      <c r="T2700" s="16">
        <f>SUMIF('Tool Pneumatics CH4 VOC BTEX'!B:B,A2700,'Tool Pneumatics CH4 VOC BTEX'!L:L)*Q2700</f>
        <v>2.1287561352118279E-2</v>
      </c>
      <c r="U2700" s="16">
        <f>SUMIF('Tool Pneumatics CH4 VOC BTEX'!B:B,A2700,'Tool Pneumatics CH4 VOC BTEX'!N:N)*Q2700</f>
        <v>1.7729366635724501E-2</v>
      </c>
    </row>
    <row r="2701" spans="1:21" x14ac:dyDescent="0.25">
      <c r="A2701" s="1" t="s">
        <v>5885</v>
      </c>
      <c r="B2701" s="1" t="s">
        <v>1485</v>
      </c>
      <c r="C2701" s="1" t="s">
        <v>5672</v>
      </c>
      <c r="D2701" s="3" t="s">
        <v>2316</v>
      </c>
      <c r="E2701" s="3" t="s">
        <v>23961</v>
      </c>
      <c r="F2701" s="1" t="s">
        <v>4783</v>
      </c>
      <c r="G2701" s="1">
        <v>0</v>
      </c>
      <c r="H2701" s="1" t="s">
        <v>27483</v>
      </c>
      <c r="I2701" s="1">
        <v>0</v>
      </c>
      <c r="J2701" s="1" t="s">
        <v>27474</v>
      </c>
      <c r="K2701" s="1">
        <f t="shared" si="168"/>
        <v>0</v>
      </c>
      <c r="L2701" s="2">
        <f>SUMIFS('Basin Total Well Counts'!B:B,'Basin Total Well Counts'!A:A,F2701)</f>
        <v>528</v>
      </c>
      <c r="M2701" s="4">
        <f t="shared" si="169"/>
        <v>0</v>
      </c>
      <c r="N2701" s="2">
        <f>SUMIF('Basin Emissions'!A:A,F2701,'Basin Emissions'!B:B)</f>
        <v>236.29</v>
      </c>
      <c r="O2701" s="8">
        <f t="shared" si="170"/>
        <v>0</v>
      </c>
      <c r="P2701" s="7">
        <f>SUMIF('Tool Pneumatics CH4 VOC BTEX'!B:B,A2701,'Tool Pneumatics CH4 VOC BTEX'!F:F)</f>
        <v>4.9166021347045898</v>
      </c>
      <c r="Q2701" s="14">
        <f t="shared" si="171"/>
        <v>0</v>
      </c>
      <c r="R2701" s="16">
        <f>SUMIF('Tool Pneumatics CH4 VOC BTEX'!B:B,A2701,'Tool Pneumatics CH4 VOC BTEX'!H:H)*Q2701</f>
        <v>0</v>
      </c>
      <c r="S2701" s="16">
        <f>SUMIF('Tool Pneumatics CH4 VOC BTEX'!B:B,A2701,'Tool Pneumatics CH4 VOC BTEX'!J:J)*Q2701</f>
        <v>0</v>
      </c>
      <c r="T2701" s="16">
        <f>SUMIF('Tool Pneumatics CH4 VOC BTEX'!B:B,A2701,'Tool Pneumatics CH4 VOC BTEX'!L:L)*Q2701</f>
        <v>0</v>
      </c>
      <c r="U2701" s="16">
        <f>SUMIF('Tool Pneumatics CH4 VOC BTEX'!B:B,A2701,'Tool Pneumatics CH4 VOC BTEX'!N:N)*Q2701</f>
        <v>0</v>
      </c>
    </row>
    <row r="2702" spans="1:21" x14ac:dyDescent="0.25">
      <c r="A2702" s="1" t="s">
        <v>5886</v>
      </c>
      <c r="B2702" s="1" t="s">
        <v>1485</v>
      </c>
      <c r="C2702" s="1" t="s">
        <v>1975</v>
      </c>
      <c r="D2702" s="3" t="s">
        <v>2316</v>
      </c>
      <c r="E2702" s="3" t="s">
        <v>23961</v>
      </c>
      <c r="F2702" s="1" t="s">
        <v>6797</v>
      </c>
      <c r="G2702" s="1">
        <v>64</v>
      </c>
      <c r="H2702" s="1" t="s">
        <v>27483</v>
      </c>
      <c r="I2702" s="1">
        <v>0</v>
      </c>
      <c r="J2702" s="1" t="s">
        <v>27474</v>
      </c>
      <c r="K2702" s="1">
        <f t="shared" si="168"/>
        <v>64</v>
      </c>
      <c r="L2702" s="2">
        <f>SUMIFS('Basin Total Well Counts'!B:B,'Basin Total Well Counts'!A:A,F2702)</f>
        <v>24650</v>
      </c>
      <c r="M2702" s="4">
        <f t="shared" si="169"/>
        <v>2.5963488843813386E-3</v>
      </c>
      <c r="N2702" s="2">
        <f>SUMIF('Basin Emissions'!A:A,F2702,'Basin Emissions'!B:B)</f>
        <v>9860.8637137035021</v>
      </c>
      <c r="O2702" s="8">
        <f t="shared" si="170"/>
        <v>25.60224250211051</v>
      </c>
      <c r="P2702" s="7">
        <f>SUMIF('Tool Pneumatics CH4 VOC BTEX'!B:B,A2702,'Tool Pneumatics CH4 VOC BTEX'!F:F)</f>
        <v>4.9166021347045898</v>
      </c>
      <c r="Q2702" s="14">
        <f t="shared" si="171"/>
        <v>5.740011320190356</v>
      </c>
      <c r="R2702" s="16">
        <f>SUMIF('Tool Pneumatics CH4 VOC BTEX'!B:B,A2702,'Tool Pneumatics CH4 VOC BTEX'!H:H)*Q2702</f>
        <v>8.7762995665522717E-3</v>
      </c>
      <c r="S2702" s="16">
        <f>SUMIF('Tool Pneumatics CH4 VOC BTEX'!B:B,A2702,'Tool Pneumatics CH4 VOC BTEX'!J:J)*Q2702</f>
        <v>1.8465087545178679E-4</v>
      </c>
      <c r="T2702" s="16">
        <f>SUMIF('Tool Pneumatics CH4 VOC BTEX'!B:B,A2702,'Tool Pneumatics CH4 VOC BTEX'!L:L)*Q2702</f>
        <v>3.3490929072619298E-3</v>
      </c>
      <c r="U2702" s="16">
        <f>SUMIF('Tool Pneumatics CH4 VOC BTEX'!B:B,A2702,'Tool Pneumatics CH4 VOC BTEX'!N:N)*Q2702</f>
        <v>2.834755243114349E-3</v>
      </c>
    </row>
    <row r="2703" spans="1:21" x14ac:dyDescent="0.25">
      <c r="A2703" s="1" t="s">
        <v>5887</v>
      </c>
      <c r="B2703" s="1" t="s">
        <v>1485</v>
      </c>
      <c r="C2703" s="1" t="s">
        <v>1914</v>
      </c>
      <c r="D2703" s="3" t="s">
        <v>2316</v>
      </c>
      <c r="E2703" s="3" t="s">
        <v>23961</v>
      </c>
      <c r="F2703" s="1" t="s">
        <v>6797</v>
      </c>
      <c r="G2703" s="1">
        <v>88</v>
      </c>
      <c r="H2703" s="1" t="s">
        <v>27483</v>
      </c>
      <c r="I2703" s="1">
        <v>2</v>
      </c>
      <c r="J2703" s="1" t="s">
        <v>27474</v>
      </c>
      <c r="K2703" s="1">
        <f t="shared" si="168"/>
        <v>90</v>
      </c>
      <c r="L2703" s="2">
        <f>SUMIFS('Basin Total Well Counts'!B:B,'Basin Total Well Counts'!A:A,F2703)</f>
        <v>24650</v>
      </c>
      <c r="M2703" s="4">
        <f t="shared" si="169"/>
        <v>3.6511156186612576E-3</v>
      </c>
      <c r="N2703" s="2">
        <f>SUMIF('Basin Emissions'!A:A,F2703,'Basin Emissions'!B:B)</f>
        <v>9860.8637137035021</v>
      </c>
      <c r="O2703" s="8">
        <f t="shared" si="170"/>
        <v>36.00315351859291</v>
      </c>
      <c r="P2703" s="7">
        <f>SUMIF('Tool Pneumatics CH4 VOC BTEX'!B:B,A2703,'Tool Pneumatics CH4 VOC BTEX'!F:F)</f>
        <v>4.9166021347045898</v>
      </c>
      <c r="Q2703" s="14">
        <f t="shared" si="171"/>
        <v>8.0718909190176902</v>
      </c>
      <c r="R2703" s="16">
        <f>SUMIF('Tool Pneumatics CH4 VOC BTEX'!B:B,A2703,'Tool Pneumatics CH4 VOC BTEX'!H:H)*Q2703</f>
        <v>1.2341671265464135E-2</v>
      </c>
      <c r="S2703" s="16">
        <f>SUMIF('Tool Pneumatics CH4 VOC BTEX'!B:B,A2703,'Tool Pneumatics CH4 VOC BTEX'!J:J)*Q2703</f>
        <v>2.596652936040752E-4</v>
      </c>
      <c r="T2703" s="16">
        <f>SUMIF('Tool Pneumatics CH4 VOC BTEX'!B:B,A2703,'Tool Pneumatics CH4 VOC BTEX'!L:L)*Q2703</f>
        <v>4.7096619008370902E-3</v>
      </c>
      <c r="U2703" s="16">
        <f>SUMIF('Tool Pneumatics CH4 VOC BTEX'!B:B,A2703,'Tool Pneumatics CH4 VOC BTEX'!N:N)*Q2703</f>
        <v>3.9863745606295541E-3</v>
      </c>
    </row>
    <row r="2704" spans="1:21" x14ac:dyDescent="0.25">
      <c r="A2704" s="1" t="s">
        <v>5888</v>
      </c>
      <c r="B2704" s="1" t="s">
        <v>1485</v>
      </c>
      <c r="C2704" s="1" t="s">
        <v>1594</v>
      </c>
      <c r="D2704" s="3" t="s">
        <v>2316</v>
      </c>
      <c r="E2704" s="3" t="s">
        <v>23961</v>
      </c>
      <c r="F2704" s="1" t="s">
        <v>5743</v>
      </c>
      <c r="G2704" s="1">
        <v>2084</v>
      </c>
      <c r="H2704" s="1" t="s">
        <v>27483</v>
      </c>
      <c r="I2704" s="1">
        <v>0</v>
      </c>
      <c r="J2704" s="1" t="s">
        <v>27474</v>
      </c>
      <c r="K2704" s="1">
        <f t="shared" si="168"/>
        <v>2084</v>
      </c>
      <c r="L2704" s="2">
        <f>SUMIFS('Basin Total Well Counts'!B:B,'Basin Total Well Counts'!A:A,F2704)</f>
        <v>19752</v>
      </c>
      <c r="M2704" s="4">
        <f t="shared" si="169"/>
        <v>0.10550830295666262</v>
      </c>
      <c r="N2704" s="2">
        <f>SUMIF('Basin Emissions'!A:A,F2704,'Basin Emissions'!B:B)</f>
        <v>3736.8053106999996</v>
      </c>
      <c r="O2704" s="8">
        <f t="shared" si="170"/>
        <v>394.26398681140137</v>
      </c>
      <c r="P2704" s="7">
        <f>SUMIF('Tool Pneumatics CH4 VOC BTEX'!B:B,A2704,'Tool Pneumatics CH4 VOC BTEX'!F:F)</f>
        <v>4.9166021347045898</v>
      </c>
      <c r="Q2704" s="14">
        <f t="shared" si="171"/>
        <v>88.393809536577464</v>
      </c>
      <c r="R2704" s="16">
        <f>SUMIF('Tool Pneumatics CH4 VOC BTEX'!B:B,A2704,'Tool Pneumatics CH4 VOC BTEX'!H:H)*Q2704</f>
        <v>0.13515139762756462</v>
      </c>
      <c r="S2704" s="16">
        <f>SUMIF('Tool Pneumatics CH4 VOC BTEX'!B:B,A2704,'Tool Pneumatics CH4 VOC BTEX'!J:J)*Q2704</f>
        <v>2.8435474087020168E-3</v>
      </c>
      <c r="T2704" s="16">
        <f>SUMIF('Tool Pneumatics CH4 VOC BTEX'!B:B,A2704,'Tool Pneumatics CH4 VOC BTEX'!L:L)*Q2704</f>
        <v>5.1574650998248553E-2</v>
      </c>
      <c r="U2704" s="16">
        <f>SUMIF('Tool Pneumatics CH4 VOC BTEX'!B:B,A2704,'Tool Pneumatics CH4 VOC BTEX'!N:N)*Q2704</f>
        <v>4.3654062869401149E-2</v>
      </c>
    </row>
    <row r="2705" spans="1:21" x14ac:dyDescent="0.25">
      <c r="A2705" s="1" t="s">
        <v>5889</v>
      </c>
      <c r="B2705" s="1" t="s">
        <v>1485</v>
      </c>
      <c r="C2705" s="1" t="s">
        <v>5890</v>
      </c>
      <c r="D2705" s="3" t="s">
        <v>2316</v>
      </c>
      <c r="E2705" s="3" t="s">
        <v>23961</v>
      </c>
      <c r="F2705" s="1" t="s">
        <v>4783</v>
      </c>
      <c r="G2705" s="1">
        <v>63</v>
      </c>
      <c r="H2705" s="1" t="s">
        <v>27483</v>
      </c>
      <c r="I2705" s="1">
        <v>0</v>
      </c>
      <c r="J2705" s="1" t="s">
        <v>27474</v>
      </c>
      <c r="K2705" s="1">
        <f t="shared" si="168"/>
        <v>63</v>
      </c>
      <c r="L2705" s="2">
        <f>SUMIFS('Basin Total Well Counts'!B:B,'Basin Total Well Counts'!A:A,F2705)</f>
        <v>528</v>
      </c>
      <c r="M2705" s="4">
        <f t="shared" si="169"/>
        <v>0.11931818181818182</v>
      </c>
      <c r="N2705" s="2">
        <f>SUMIF('Basin Emissions'!A:A,F2705,'Basin Emissions'!B:B)</f>
        <v>236.29</v>
      </c>
      <c r="O2705" s="8">
        <f t="shared" si="170"/>
        <v>28.193693181818183</v>
      </c>
      <c r="P2705" s="7">
        <f>SUMIF('Tool Pneumatics CH4 VOC BTEX'!B:B,A2705,'Tool Pneumatics CH4 VOC BTEX'!F:F)</f>
        <v>4.9166021347045898</v>
      </c>
      <c r="Q2705" s="14">
        <f t="shared" si="171"/>
        <v>6.3210134037387338</v>
      </c>
      <c r="R2705" s="16">
        <f>SUMIF('Tool Pneumatics CH4 VOC BTEX'!B:B,A2705,'Tool Pneumatics CH4 VOC BTEX'!H:H)*Q2705</f>
        <v>9.664633761308267E-3</v>
      </c>
      <c r="S2705" s="16">
        <f>SUMIF('Tool Pneumatics CH4 VOC BTEX'!B:B,A2705,'Tool Pneumatics CH4 VOC BTEX'!J:J)*Q2705</f>
        <v>2.033411771571434E-4</v>
      </c>
      <c r="T2705" s="16">
        <f>SUMIF('Tool Pneumatics CH4 VOC BTEX'!B:B,A2705,'Tool Pneumatics CH4 VOC BTEX'!L:L)*Q2705</f>
        <v>3.6880870047599373E-3</v>
      </c>
      <c r="U2705" s="16">
        <f>SUMIF('Tool Pneumatics CH4 VOC BTEX'!B:B,A2705,'Tool Pneumatics CH4 VOC BTEX'!N:N)*Q2705</f>
        <v>3.1216882491183345E-3</v>
      </c>
    </row>
    <row r="2706" spans="1:21" x14ac:dyDescent="0.25">
      <c r="A2706" s="1" t="s">
        <v>5891</v>
      </c>
      <c r="B2706" s="1" t="s">
        <v>1485</v>
      </c>
      <c r="C2706" s="1" t="s">
        <v>3557</v>
      </c>
      <c r="D2706" s="3" t="s">
        <v>2316</v>
      </c>
      <c r="E2706" s="3" t="s">
        <v>23961</v>
      </c>
      <c r="F2706" s="1" t="s">
        <v>997</v>
      </c>
      <c r="G2706" s="1">
        <v>0</v>
      </c>
      <c r="H2706" s="1" t="s">
        <v>27483</v>
      </c>
      <c r="I2706" s="1">
        <v>0</v>
      </c>
      <c r="J2706" s="1" t="s">
        <v>27474</v>
      </c>
      <c r="K2706" s="1">
        <f t="shared" si="168"/>
        <v>0</v>
      </c>
      <c r="L2706" s="2">
        <f>SUMIFS('Basin Total Well Counts'!B:B,'Basin Total Well Counts'!A:A,F2706)</f>
        <v>25017</v>
      </c>
      <c r="M2706" s="4">
        <f t="shared" si="169"/>
        <v>0</v>
      </c>
      <c r="N2706" s="2">
        <f>SUMIF('Basin Emissions'!A:A,F2706,'Basin Emissions'!B:B)</f>
        <v>12476.372763905796</v>
      </c>
      <c r="O2706" s="8">
        <f t="shared" si="170"/>
        <v>0</v>
      </c>
      <c r="P2706" s="7">
        <f>SUMIF('Tool Pneumatics CH4 VOC BTEX'!B:B,A2706,'Tool Pneumatics CH4 VOC BTEX'!F:F)</f>
        <v>4.9166021347045898</v>
      </c>
      <c r="Q2706" s="14">
        <f t="shared" si="171"/>
        <v>0</v>
      </c>
      <c r="R2706" s="16">
        <f>SUMIF('Tool Pneumatics CH4 VOC BTEX'!B:B,A2706,'Tool Pneumatics CH4 VOC BTEX'!H:H)*Q2706</f>
        <v>0</v>
      </c>
      <c r="S2706" s="16">
        <f>SUMIF('Tool Pneumatics CH4 VOC BTEX'!B:B,A2706,'Tool Pneumatics CH4 VOC BTEX'!J:J)*Q2706</f>
        <v>0</v>
      </c>
      <c r="T2706" s="16">
        <f>SUMIF('Tool Pneumatics CH4 VOC BTEX'!B:B,A2706,'Tool Pneumatics CH4 VOC BTEX'!L:L)*Q2706</f>
        <v>0</v>
      </c>
      <c r="U2706" s="16">
        <f>SUMIF('Tool Pneumatics CH4 VOC BTEX'!B:B,A2706,'Tool Pneumatics CH4 VOC BTEX'!N:N)*Q2706</f>
        <v>0</v>
      </c>
    </row>
    <row r="2707" spans="1:21" x14ac:dyDescent="0.25">
      <c r="A2707" s="1" t="s">
        <v>5892</v>
      </c>
      <c r="B2707" s="1" t="s">
        <v>1485</v>
      </c>
      <c r="C2707" s="1" t="s">
        <v>2035</v>
      </c>
      <c r="D2707" s="3" t="s">
        <v>2316</v>
      </c>
      <c r="E2707" s="3" t="s">
        <v>23961</v>
      </c>
      <c r="F2707" s="1" t="s">
        <v>6802</v>
      </c>
      <c r="G2707" s="1">
        <v>0</v>
      </c>
      <c r="H2707" s="1" t="s">
        <v>27483</v>
      </c>
      <c r="I2707" s="1">
        <v>0</v>
      </c>
      <c r="J2707" s="1" t="s">
        <v>27474</v>
      </c>
      <c r="K2707" s="1">
        <f t="shared" si="168"/>
        <v>0</v>
      </c>
      <c r="L2707" s="2">
        <f>SUMIFS('Basin Total Well Counts'!B:B,'Basin Total Well Counts'!A:A,F2707)</f>
        <v>502</v>
      </c>
      <c r="M2707" s="4">
        <f t="shared" si="169"/>
        <v>0</v>
      </c>
      <c r="N2707" s="2">
        <f>SUMIF('Basin Emissions'!A:A,F2707,'Basin Emissions'!B:B)</f>
        <v>15338.377142599998</v>
      </c>
      <c r="O2707" s="8">
        <f t="shared" si="170"/>
        <v>0</v>
      </c>
      <c r="P2707" s="7">
        <f>SUMIF('Tool Pneumatics CH4 VOC BTEX'!B:B,A2707,'Tool Pneumatics CH4 VOC BTEX'!F:F)</f>
        <v>4.9166021347045898</v>
      </c>
      <c r="Q2707" s="14">
        <f t="shared" si="171"/>
        <v>0</v>
      </c>
      <c r="R2707" s="16">
        <f>SUMIF('Tool Pneumatics CH4 VOC BTEX'!B:B,A2707,'Tool Pneumatics CH4 VOC BTEX'!H:H)*Q2707</f>
        <v>0</v>
      </c>
      <c r="S2707" s="16">
        <f>SUMIF('Tool Pneumatics CH4 VOC BTEX'!B:B,A2707,'Tool Pneumatics CH4 VOC BTEX'!J:J)*Q2707</f>
        <v>0</v>
      </c>
      <c r="T2707" s="16">
        <f>SUMIF('Tool Pneumatics CH4 VOC BTEX'!B:B,A2707,'Tool Pneumatics CH4 VOC BTEX'!L:L)*Q2707</f>
        <v>0</v>
      </c>
      <c r="U2707" s="16">
        <f>SUMIF('Tool Pneumatics CH4 VOC BTEX'!B:B,A2707,'Tool Pneumatics CH4 VOC BTEX'!N:N)*Q2707</f>
        <v>0</v>
      </c>
    </row>
    <row r="2708" spans="1:21" x14ac:dyDescent="0.25">
      <c r="A2708" s="1" t="s">
        <v>5893</v>
      </c>
      <c r="B2708" s="1" t="s">
        <v>1485</v>
      </c>
      <c r="C2708" s="1" t="s">
        <v>5894</v>
      </c>
      <c r="D2708" s="3" t="s">
        <v>2316</v>
      </c>
      <c r="E2708" s="3" t="s">
        <v>23961</v>
      </c>
      <c r="F2708" s="1" t="s">
        <v>996</v>
      </c>
      <c r="G2708" s="1">
        <v>2125</v>
      </c>
      <c r="H2708" s="1" t="s">
        <v>27483</v>
      </c>
      <c r="I2708" s="1">
        <v>5</v>
      </c>
      <c r="J2708" s="1" t="s">
        <v>27474</v>
      </c>
      <c r="K2708" s="1">
        <f t="shared" si="168"/>
        <v>2130</v>
      </c>
      <c r="L2708" s="2">
        <f>SUMIFS('Basin Total Well Counts'!B:B,'Basin Total Well Counts'!A:A,F2708)</f>
        <v>36190</v>
      </c>
      <c r="M2708" s="4">
        <f t="shared" si="169"/>
        <v>5.8856037579441835E-2</v>
      </c>
      <c r="N2708" s="2">
        <f>SUMIF('Basin Emissions'!A:A,F2708,'Basin Emissions'!B:B)</f>
        <v>3364.4013914898001</v>
      </c>
      <c r="O2708" s="8">
        <f t="shared" si="170"/>
        <v>198.01533472985008</v>
      </c>
      <c r="P2708" s="7">
        <f>SUMIF('Tool Pneumatics CH4 VOC BTEX'!B:B,A2708,'Tool Pneumatics CH4 VOC BTEX'!F:F)</f>
        <v>2.5644600391387899</v>
      </c>
      <c r="Q2708" s="14">
        <f t="shared" si="171"/>
        <v>85.11433211726515</v>
      </c>
      <c r="R2708" s="16">
        <f>SUMIF('Tool Pneumatics CH4 VOC BTEX'!B:B,A2708,'Tool Pneumatics CH4 VOC BTEX'!H:H)*Q2708</f>
        <v>1.8452616828935908E-2</v>
      </c>
      <c r="S2708" s="16">
        <f>SUMIF('Tool Pneumatics CH4 VOC BTEX'!B:B,A2708,'Tool Pneumatics CH4 VOC BTEX'!J:J)*Q2708</f>
        <v>8.9707442457600626E-3</v>
      </c>
      <c r="T2708" s="16">
        <f>SUMIF('Tool Pneumatics CH4 VOC BTEX'!B:B,A2708,'Tool Pneumatics CH4 VOC BTEX'!L:L)*Q2708</f>
        <v>7.7376289556334341E-2</v>
      </c>
      <c r="U2708" s="16">
        <f>SUMIF('Tool Pneumatics CH4 VOC BTEX'!B:B,A2708,'Tool Pneumatics CH4 VOC BTEX'!N:N)*Q2708</f>
        <v>6.4442919682752869E-2</v>
      </c>
    </row>
    <row r="2709" spans="1:21" x14ac:dyDescent="0.25">
      <c r="A2709" s="1" t="s">
        <v>5895</v>
      </c>
      <c r="B2709" s="1" t="s">
        <v>1485</v>
      </c>
      <c r="C2709" s="1" t="s">
        <v>1570</v>
      </c>
      <c r="D2709" s="3" t="s">
        <v>2316</v>
      </c>
      <c r="E2709" s="3" t="s">
        <v>23961</v>
      </c>
      <c r="F2709" s="1" t="s">
        <v>5743</v>
      </c>
      <c r="G2709" s="1">
        <v>331</v>
      </c>
      <c r="H2709" s="1" t="s">
        <v>27483</v>
      </c>
      <c r="I2709" s="1">
        <v>0</v>
      </c>
      <c r="J2709" s="1" t="s">
        <v>27474</v>
      </c>
      <c r="K2709" s="1">
        <f t="shared" si="168"/>
        <v>331</v>
      </c>
      <c r="L2709" s="2">
        <f>SUMIFS('Basin Total Well Counts'!B:B,'Basin Total Well Counts'!A:A,F2709)</f>
        <v>19752</v>
      </c>
      <c r="M2709" s="4">
        <f t="shared" si="169"/>
        <v>1.6757796678817334E-2</v>
      </c>
      <c r="N2709" s="2">
        <f>SUMIF('Basin Emissions'!A:A,F2709,'Basin Emissions'!B:B)</f>
        <v>3736.8053106999996</v>
      </c>
      <c r="O2709" s="8">
        <f t="shared" si="170"/>
        <v>62.620623625035428</v>
      </c>
      <c r="P2709" s="7">
        <f>SUMIF('Tool Pneumatics CH4 VOC BTEX'!B:B,A2709,'Tool Pneumatics CH4 VOC BTEX'!F:F)</f>
        <v>4.9166021347045898</v>
      </c>
      <c r="Q2709" s="14">
        <f t="shared" si="171"/>
        <v>14.039515814110912</v>
      </c>
      <c r="R2709" s="16">
        <f>SUMIF('Tool Pneumatics CH4 VOC BTEX'!B:B,A2709,'Tool Pneumatics CH4 VOC BTEX'!H:H)*Q2709</f>
        <v>2.14659849398867E-2</v>
      </c>
      <c r="S2709" s="16">
        <f>SUMIF('Tool Pneumatics CH4 VOC BTEX'!B:B,A2709,'Tool Pneumatics CH4 VOC BTEX'!J:J)*Q2709</f>
        <v>4.5163828804240284E-4</v>
      </c>
      <c r="T2709" s="16">
        <f>SUMIF('Tool Pneumatics CH4 VOC BTEX'!B:B,A2709,'Tool Pneumatics CH4 VOC BTEX'!L:L)*Q2709</f>
        <v>8.1915592516412037E-3</v>
      </c>
      <c r="U2709" s="16">
        <f>SUMIF('Tool Pneumatics CH4 VOC BTEX'!B:B,A2709,'Tool Pneumatics CH4 VOC BTEX'!N:N)*Q2709</f>
        <v>6.9335387762820442E-3</v>
      </c>
    </row>
    <row r="2710" spans="1:21" x14ac:dyDescent="0.25">
      <c r="A2710" s="1" t="s">
        <v>5896</v>
      </c>
      <c r="B2710" s="1" t="s">
        <v>1485</v>
      </c>
      <c r="C2710" s="1" t="s">
        <v>1768</v>
      </c>
      <c r="D2710" s="3" t="s">
        <v>2316</v>
      </c>
      <c r="E2710" s="3" t="s">
        <v>23961</v>
      </c>
      <c r="F2710" s="1" t="s">
        <v>6797</v>
      </c>
      <c r="G2710" s="1">
        <v>1202</v>
      </c>
      <c r="H2710" s="1" t="s">
        <v>27483</v>
      </c>
      <c r="I2710" s="1">
        <v>0</v>
      </c>
      <c r="J2710" s="1" t="s">
        <v>27474</v>
      </c>
      <c r="K2710" s="1">
        <f t="shared" si="168"/>
        <v>1202</v>
      </c>
      <c r="L2710" s="2">
        <f>SUMIFS('Basin Total Well Counts'!B:B,'Basin Total Well Counts'!A:A,F2710)</f>
        <v>24650</v>
      </c>
      <c r="M2710" s="4">
        <f t="shared" si="169"/>
        <v>4.876267748478702E-2</v>
      </c>
      <c r="N2710" s="2">
        <f>SUMIF('Basin Emissions'!A:A,F2710,'Basin Emissions'!B:B)</f>
        <v>9860.8637137035021</v>
      </c>
      <c r="O2710" s="8">
        <f t="shared" si="170"/>
        <v>480.84211699276307</v>
      </c>
      <c r="P2710" s="7">
        <f>SUMIF('Tool Pneumatics CH4 VOC BTEX'!B:B,A2710,'Tool Pneumatics CH4 VOC BTEX'!F:F)</f>
        <v>4.9166021347045898</v>
      </c>
      <c r="Q2710" s="14">
        <f t="shared" si="171"/>
        <v>107.80458760732515</v>
      </c>
      <c r="R2710" s="16">
        <f>SUMIF('Tool Pneumatics CH4 VOC BTEX'!B:B,A2710,'Tool Pneumatics CH4 VOC BTEX'!H:H)*Q2710</f>
        <v>0.16482987623430989</v>
      </c>
      <c r="S2710" s="16">
        <f>SUMIF('Tool Pneumatics CH4 VOC BTEX'!B:B,A2710,'Tool Pneumatics CH4 VOC BTEX'!J:J)*Q2710</f>
        <v>3.467974254578871E-3</v>
      </c>
      <c r="T2710" s="16">
        <f>SUMIF('Tool Pneumatics CH4 VOC BTEX'!B:B,A2710,'Tool Pneumatics CH4 VOC BTEX'!L:L)*Q2710</f>
        <v>6.2900151164513141E-2</v>
      </c>
      <c r="U2710" s="16">
        <f>SUMIF('Tool Pneumatics CH4 VOC BTEX'!B:B,A2710,'Tool Pneumatics CH4 VOC BTEX'!N:N)*Q2710</f>
        <v>5.3240246909741377E-2</v>
      </c>
    </row>
    <row r="2711" spans="1:21" x14ac:dyDescent="0.25">
      <c r="A2711" s="1" t="s">
        <v>5897</v>
      </c>
      <c r="B2711" s="1" t="s">
        <v>1485</v>
      </c>
      <c r="C2711" s="1" t="s">
        <v>4529</v>
      </c>
      <c r="D2711" s="3" t="s">
        <v>2316</v>
      </c>
      <c r="E2711" s="3" t="s">
        <v>23961</v>
      </c>
      <c r="F2711" s="1" t="s">
        <v>6802</v>
      </c>
      <c r="G2711" s="1">
        <v>203</v>
      </c>
      <c r="H2711" s="1" t="s">
        <v>27483</v>
      </c>
      <c r="I2711" s="1">
        <v>0</v>
      </c>
      <c r="J2711" s="1" t="s">
        <v>27474</v>
      </c>
      <c r="K2711" s="1">
        <f t="shared" si="168"/>
        <v>203</v>
      </c>
      <c r="L2711" s="2">
        <f>SUMIFS('Basin Total Well Counts'!B:B,'Basin Total Well Counts'!A:A,F2711)</f>
        <v>502</v>
      </c>
      <c r="M2711" s="4">
        <f t="shared" si="169"/>
        <v>0.40438247011952189</v>
      </c>
      <c r="N2711" s="2">
        <f>SUMIF('Basin Emissions'!A:A,F2711,'Basin Emissions'!B:B)</f>
        <v>15338.377142599998</v>
      </c>
      <c r="O2711" s="8">
        <f t="shared" si="170"/>
        <v>6202.5708365494011</v>
      </c>
      <c r="P2711" s="7">
        <f>SUMIF('Tool Pneumatics CH4 VOC BTEX'!B:B,A2711,'Tool Pneumatics CH4 VOC BTEX'!F:F)</f>
        <v>4.9166021347045898</v>
      </c>
      <c r="Q2711" s="14">
        <f t="shared" si="171"/>
        <v>1390.613607895528</v>
      </c>
      <c r="R2711" s="16">
        <f>SUMIF('Tool Pneumatics CH4 VOC BTEX'!B:B,A2711,'Tool Pneumatics CH4 VOC BTEX'!H:H)*Q2711</f>
        <v>2.1262051454996915</v>
      </c>
      <c r="S2711" s="16">
        <f>SUMIF('Tool Pneumatics CH4 VOC BTEX'!B:B,A2711,'Tool Pneumatics CH4 VOC BTEX'!J:J)*Q2711</f>
        <v>4.4734758485556692E-2</v>
      </c>
      <c r="T2711" s="16">
        <f>SUMIF('Tool Pneumatics CH4 VOC BTEX'!B:B,A2711,'Tool Pneumatics CH4 VOC BTEX'!L:L)*Q2711</f>
        <v>0.81137369094777079</v>
      </c>
      <c r="U2711" s="16">
        <f>SUMIF('Tool Pneumatics CH4 VOC BTEX'!B:B,A2711,'Tool Pneumatics CH4 VOC BTEX'!N:N)*Q2711</f>
        <v>0.68676680170680904</v>
      </c>
    </row>
    <row r="2712" spans="1:21" x14ac:dyDescent="0.25">
      <c r="A2712" s="1" t="s">
        <v>5898</v>
      </c>
      <c r="B2712" s="1" t="s">
        <v>1485</v>
      </c>
      <c r="C2712" s="1" t="s">
        <v>5899</v>
      </c>
      <c r="D2712" s="3" t="s">
        <v>2316</v>
      </c>
      <c r="E2712" s="3" t="s">
        <v>23961</v>
      </c>
      <c r="F2712" s="1" t="s">
        <v>997</v>
      </c>
      <c r="G2712" s="1">
        <v>12</v>
      </c>
      <c r="H2712" s="1" t="s">
        <v>27483</v>
      </c>
      <c r="I2712" s="1">
        <v>0</v>
      </c>
      <c r="J2712" s="1" t="s">
        <v>27474</v>
      </c>
      <c r="K2712" s="1">
        <f t="shared" si="168"/>
        <v>12</v>
      </c>
      <c r="L2712" s="2">
        <f>SUMIFS('Basin Total Well Counts'!B:B,'Basin Total Well Counts'!A:A,F2712)</f>
        <v>25017</v>
      </c>
      <c r="M2712" s="4">
        <f t="shared" si="169"/>
        <v>4.7967382180117519E-4</v>
      </c>
      <c r="N2712" s="2">
        <f>SUMIF('Basin Emissions'!A:A,F2712,'Basin Emissions'!B:B)</f>
        <v>12476.372763905796</v>
      </c>
      <c r="O2712" s="8">
        <f t="shared" si="170"/>
        <v>5.9845894058787845</v>
      </c>
      <c r="P2712" s="7">
        <f>SUMIF('Tool Pneumatics CH4 VOC BTEX'!B:B,A2712,'Tool Pneumatics CH4 VOC BTEX'!F:F)</f>
        <v>3.4056410789489702</v>
      </c>
      <c r="Q2712" s="14">
        <f t="shared" si="171"/>
        <v>1.9370252910315657</v>
      </c>
      <c r="R2712" s="16">
        <f>SUMIF('Tool Pneumatics CH4 VOC BTEX'!B:B,A2712,'Tool Pneumatics CH4 VOC BTEX'!H:H)*Q2712</f>
        <v>0</v>
      </c>
      <c r="S2712" s="16">
        <f>SUMIF('Tool Pneumatics CH4 VOC BTEX'!B:B,A2712,'Tool Pneumatics CH4 VOC BTEX'!J:J)*Q2712</f>
        <v>0</v>
      </c>
      <c r="T2712" s="16">
        <f>SUMIF('Tool Pneumatics CH4 VOC BTEX'!B:B,A2712,'Tool Pneumatics CH4 VOC BTEX'!L:L)*Q2712</f>
        <v>0</v>
      </c>
      <c r="U2712" s="16">
        <f>SUMIF('Tool Pneumatics CH4 VOC BTEX'!B:B,A2712,'Tool Pneumatics CH4 VOC BTEX'!N:N)*Q2712</f>
        <v>0</v>
      </c>
    </row>
    <row r="2713" spans="1:21" x14ac:dyDescent="0.25">
      <c r="A2713" s="1" t="s">
        <v>5900</v>
      </c>
      <c r="B2713" s="1" t="s">
        <v>1485</v>
      </c>
      <c r="C2713" s="1" t="s">
        <v>1740</v>
      </c>
      <c r="D2713" s="3" t="s">
        <v>2316</v>
      </c>
      <c r="E2713" s="3" t="s">
        <v>23961</v>
      </c>
      <c r="F2713" s="1" t="s">
        <v>6804</v>
      </c>
      <c r="G2713" s="1">
        <v>691</v>
      </c>
      <c r="H2713" s="1" t="s">
        <v>27483</v>
      </c>
      <c r="I2713" s="1">
        <v>0</v>
      </c>
      <c r="J2713" s="1" t="s">
        <v>27474</v>
      </c>
      <c r="K2713" s="1">
        <f t="shared" si="168"/>
        <v>691</v>
      </c>
      <c r="L2713" s="2">
        <f>SUMIFS('Basin Total Well Counts'!B:B,'Basin Total Well Counts'!A:A,F2713)</f>
        <v>7808</v>
      </c>
      <c r="M2713" s="4">
        <f t="shared" si="169"/>
        <v>8.8498975409836061E-2</v>
      </c>
      <c r="N2713" s="2">
        <f>SUMIF('Basin Emissions'!A:A,F2713,'Basin Emissions'!B:B)</f>
        <v>2853.8011198999993</v>
      </c>
      <c r="O2713" s="8">
        <f t="shared" si="170"/>
        <v>252.55847513459264</v>
      </c>
      <c r="P2713" s="7">
        <f>SUMIF('Tool Pneumatics CH4 VOC BTEX'!B:B,A2713,'Tool Pneumatics CH4 VOC BTEX'!F:F)</f>
        <v>4.9166021347045898</v>
      </c>
      <c r="Q2713" s="14">
        <f t="shared" si="171"/>
        <v>56.623497186352793</v>
      </c>
      <c r="R2713" s="16">
        <f>SUMIF('Tool Pneumatics CH4 VOC BTEX'!B:B,A2713,'Tool Pneumatics CH4 VOC BTEX'!H:H)*Q2713</f>
        <v>8.6575573826008001E-2</v>
      </c>
      <c r="S2713" s="16">
        <f>SUMIF('Tool Pneumatics CH4 VOC BTEX'!B:B,A2713,'Tool Pneumatics CH4 VOC BTEX'!J:J)*Q2713</f>
        <v>1.8215257328543196E-3</v>
      </c>
      <c r="T2713" s="16">
        <f>SUMIF('Tool Pneumatics CH4 VOC BTEX'!B:B,A2713,'Tool Pneumatics CH4 VOC BTEX'!L:L)*Q2713</f>
        <v>3.3037801187627454E-2</v>
      </c>
      <c r="U2713" s="16">
        <f>SUMIF('Tool Pneumatics CH4 VOC BTEX'!B:B,A2713,'Tool Pneumatics CH4 VOC BTEX'!N:N)*Q2713</f>
        <v>2.7964013758628101E-2</v>
      </c>
    </row>
    <row r="2714" spans="1:21" x14ac:dyDescent="0.25">
      <c r="A2714" s="1" t="s">
        <v>5901</v>
      </c>
      <c r="B2714" s="1" t="s">
        <v>1485</v>
      </c>
      <c r="C2714" s="1" t="s">
        <v>3725</v>
      </c>
      <c r="D2714" s="3" t="s">
        <v>2316</v>
      </c>
      <c r="E2714" s="3" t="s">
        <v>23961</v>
      </c>
      <c r="F2714" s="1" t="s">
        <v>5743</v>
      </c>
      <c r="G2714" s="1">
        <v>3</v>
      </c>
      <c r="H2714" s="1" t="s">
        <v>27483</v>
      </c>
      <c r="I2714" s="1">
        <v>0</v>
      </c>
      <c r="J2714" s="1" t="s">
        <v>27474</v>
      </c>
      <c r="K2714" s="1">
        <f t="shared" si="168"/>
        <v>3</v>
      </c>
      <c r="L2714" s="2">
        <f>SUMIFS('Basin Total Well Counts'!B:B,'Basin Total Well Counts'!A:A,F2714)</f>
        <v>19752</v>
      </c>
      <c r="M2714" s="4">
        <f t="shared" si="169"/>
        <v>1.5188335358444713E-4</v>
      </c>
      <c r="N2714" s="2">
        <f>SUMIF('Basin Emissions'!A:A,F2714,'Basin Emissions'!B:B)</f>
        <v>3736.8053106999996</v>
      </c>
      <c r="O2714" s="8">
        <f t="shared" si="170"/>
        <v>0.56755852228128789</v>
      </c>
      <c r="P2714" s="7">
        <f>SUMIF('Tool Pneumatics CH4 VOC BTEX'!B:B,A2714,'Tool Pneumatics CH4 VOC BTEX'!F:F)</f>
        <v>4.9166021347045898</v>
      </c>
      <c r="Q2714" s="14">
        <f t="shared" si="171"/>
        <v>0.12724636689526506</v>
      </c>
      <c r="R2714" s="16">
        <f>SUMIF('Tool Pneumatics CH4 VOC BTEX'!B:B,A2714,'Tool Pneumatics CH4 VOC BTEX'!H:H)*Q2714</f>
        <v>1.9455575474217553E-4</v>
      </c>
      <c r="S2714" s="16">
        <f>SUMIF('Tool Pneumatics CH4 VOC BTEX'!B:B,A2714,'Tool Pneumatics CH4 VOC BTEX'!J:J)*Q2714</f>
        <v>4.0933983810489683E-6</v>
      </c>
      <c r="T2714" s="16">
        <f>SUMIF('Tool Pneumatics CH4 VOC BTEX'!B:B,A2714,'Tool Pneumatics CH4 VOC BTEX'!L:L)*Q2714</f>
        <v>7.4243739440856839E-5</v>
      </c>
      <c r="U2714" s="16">
        <f>SUMIF('Tool Pneumatics CH4 VOC BTEX'!B:B,A2714,'Tool Pneumatics CH4 VOC BTEX'!N:N)*Q2714</f>
        <v>6.2841741174761732E-5</v>
      </c>
    </row>
    <row r="2715" spans="1:21" x14ac:dyDescent="0.25">
      <c r="A2715" s="1" t="s">
        <v>5902</v>
      </c>
      <c r="B2715" s="1" t="s">
        <v>1485</v>
      </c>
      <c r="C2715" s="1" t="s">
        <v>1484</v>
      </c>
      <c r="D2715" s="3" t="s">
        <v>2316</v>
      </c>
      <c r="E2715" s="3" t="s">
        <v>23961</v>
      </c>
      <c r="F2715" s="1" t="s">
        <v>5743</v>
      </c>
      <c r="G2715" s="1">
        <v>105</v>
      </c>
      <c r="H2715" s="1" t="s">
        <v>27483</v>
      </c>
      <c r="I2715" s="1">
        <v>0</v>
      </c>
      <c r="J2715" s="1" t="s">
        <v>27474</v>
      </c>
      <c r="K2715" s="1">
        <f t="shared" si="168"/>
        <v>105</v>
      </c>
      <c r="L2715" s="2">
        <f>SUMIFS('Basin Total Well Counts'!B:B,'Basin Total Well Counts'!A:A,F2715)</f>
        <v>19752</v>
      </c>
      <c r="M2715" s="4">
        <f t="shared" si="169"/>
        <v>5.3159173754556499E-3</v>
      </c>
      <c r="N2715" s="2">
        <f>SUMIF('Basin Emissions'!A:A,F2715,'Basin Emissions'!B:B)</f>
        <v>3736.8053106999996</v>
      </c>
      <c r="O2715" s="8">
        <f t="shared" si="170"/>
        <v>19.864548279845078</v>
      </c>
      <c r="P2715" s="7">
        <f>SUMIF('Tool Pneumatics CH4 VOC BTEX'!B:B,A2715,'Tool Pneumatics CH4 VOC BTEX'!F:F)</f>
        <v>4.9166021347045898</v>
      </c>
      <c r="Q2715" s="14">
        <f t="shared" si="171"/>
        <v>4.453622841334278</v>
      </c>
      <c r="R2715" s="16">
        <f>SUMIF('Tool Pneumatics CH4 VOC BTEX'!B:B,A2715,'Tool Pneumatics CH4 VOC BTEX'!H:H)*Q2715</f>
        <v>6.8094514159761452E-3</v>
      </c>
      <c r="S2715" s="16">
        <f>SUMIF('Tool Pneumatics CH4 VOC BTEX'!B:B,A2715,'Tool Pneumatics CH4 VOC BTEX'!J:J)*Q2715</f>
        <v>1.4326894333671392E-4</v>
      </c>
      <c r="T2715" s="16">
        <f>SUMIF('Tool Pneumatics CH4 VOC BTEX'!B:B,A2715,'Tool Pneumatics CH4 VOC BTEX'!L:L)*Q2715</f>
        <v>2.5985308804299897E-3</v>
      </c>
      <c r="U2715" s="16">
        <f>SUMIF('Tool Pneumatics CH4 VOC BTEX'!B:B,A2715,'Tool Pneumatics CH4 VOC BTEX'!N:N)*Q2715</f>
        <v>2.199460941116661E-3</v>
      </c>
    </row>
    <row r="2716" spans="1:21" x14ac:dyDescent="0.25">
      <c r="A2716" s="1" t="s">
        <v>5903</v>
      </c>
      <c r="B2716" s="1" t="s">
        <v>1485</v>
      </c>
      <c r="C2716" s="1" t="s">
        <v>2181</v>
      </c>
      <c r="D2716" s="3" t="s">
        <v>2316</v>
      </c>
      <c r="E2716" s="3" t="s">
        <v>23961</v>
      </c>
      <c r="F2716" s="1" t="s">
        <v>997</v>
      </c>
      <c r="G2716" s="1">
        <v>28</v>
      </c>
      <c r="H2716" s="1" t="s">
        <v>27483</v>
      </c>
      <c r="I2716" s="1">
        <v>0</v>
      </c>
      <c r="J2716" s="1" t="s">
        <v>27474</v>
      </c>
      <c r="K2716" s="1">
        <f t="shared" si="168"/>
        <v>28</v>
      </c>
      <c r="L2716" s="2">
        <f>SUMIFS('Basin Total Well Counts'!B:B,'Basin Total Well Counts'!A:A,F2716)</f>
        <v>25017</v>
      </c>
      <c r="M2716" s="4">
        <f t="shared" si="169"/>
        <v>1.1192389175360754E-3</v>
      </c>
      <c r="N2716" s="2">
        <f>SUMIF('Basin Emissions'!A:A,F2716,'Basin Emissions'!B:B)</f>
        <v>12476.372763905796</v>
      </c>
      <c r="O2716" s="8">
        <f t="shared" si="170"/>
        <v>13.964041947050497</v>
      </c>
      <c r="P2716" s="7">
        <f>SUMIF('Tool Pneumatics CH4 VOC BTEX'!B:B,A2716,'Tool Pneumatics CH4 VOC BTEX'!F:F)</f>
        <v>3.4056410789489702</v>
      </c>
      <c r="Q2716" s="14">
        <f t="shared" si="171"/>
        <v>4.5197256790736535</v>
      </c>
      <c r="R2716" s="16">
        <f>SUMIF('Tool Pneumatics CH4 VOC BTEX'!B:B,A2716,'Tool Pneumatics CH4 VOC BTEX'!H:H)*Q2716</f>
        <v>0</v>
      </c>
      <c r="S2716" s="16">
        <f>SUMIF('Tool Pneumatics CH4 VOC BTEX'!B:B,A2716,'Tool Pneumatics CH4 VOC BTEX'!J:J)*Q2716</f>
        <v>0</v>
      </c>
      <c r="T2716" s="16">
        <f>SUMIF('Tool Pneumatics CH4 VOC BTEX'!B:B,A2716,'Tool Pneumatics CH4 VOC BTEX'!L:L)*Q2716</f>
        <v>0</v>
      </c>
      <c r="U2716" s="16">
        <f>SUMIF('Tool Pneumatics CH4 VOC BTEX'!B:B,A2716,'Tool Pneumatics CH4 VOC BTEX'!N:N)*Q2716</f>
        <v>0</v>
      </c>
    </row>
    <row r="2717" spans="1:21" x14ac:dyDescent="0.25">
      <c r="A2717" s="1" t="s">
        <v>5904</v>
      </c>
      <c r="B2717" s="1" t="s">
        <v>1485</v>
      </c>
      <c r="C2717" s="1" t="s">
        <v>5905</v>
      </c>
      <c r="D2717" s="3" t="s">
        <v>2316</v>
      </c>
      <c r="E2717" s="3" t="s">
        <v>23961</v>
      </c>
      <c r="F2717" s="1" t="s">
        <v>997</v>
      </c>
      <c r="G2717" s="1">
        <v>0</v>
      </c>
      <c r="H2717" s="1" t="s">
        <v>27483</v>
      </c>
      <c r="I2717" s="1">
        <v>0</v>
      </c>
      <c r="J2717" s="1" t="s">
        <v>27474</v>
      </c>
      <c r="K2717" s="1">
        <f t="shared" si="168"/>
        <v>0</v>
      </c>
      <c r="L2717" s="2">
        <f>SUMIFS('Basin Total Well Counts'!B:B,'Basin Total Well Counts'!A:A,F2717)</f>
        <v>25017</v>
      </c>
      <c r="M2717" s="4">
        <f t="shared" si="169"/>
        <v>0</v>
      </c>
      <c r="N2717" s="2">
        <f>SUMIF('Basin Emissions'!A:A,F2717,'Basin Emissions'!B:B)</f>
        <v>12476.372763905796</v>
      </c>
      <c r="O2717" s="8">
        <f t="shared" si="170"/>
        <v>0</v>
      </c>
      <c r="P2717" s="7">
        <f>SUMIF('Tool Pneumatics CH4 VOC BTEX'!B:B,A2717,'Tool Pneumatics CH4 VOC BTEX'!F:F)</f>
        <v>3.4056410789489702</v>
      </c>
      <c r="Q2717" s="14">
        <f t="shared" si="171"/>
        <v>0</v>
      </c>
      <c r="R2717" s="16">
        <f>SUMIF('Tool Pneumatics CH4 VOC BTEX'!B:B,A2717,'Tool Pneumatics CH4 VOC BTEX'!H:H)*Q2717</f>
        <v>0</v>
      </c>
      <c r="S2717" s="16">
        <f>SUMIF('Tool Pneumatics CH4 VOC BTEX'!B:B,A2717,'Tool Pneumatics CH4 VOC BTEX'!J:J)*Q2717</f>
        <v>0</v>
      </c>
      <c r="T2717" s="16">
        <f>SUMIF('Tool Pneumatics CH4 VOC BTEX'!B:B,A2717,'Tool Pneumatics CH4 VOC BTEX'!L:L)*Q2717</f>
        <v>0</v>
      </c>
      <c r="U2717" s="16">
        <f>SUMIF('Tool Pneumatics CH4 VOC BTEX'!B:B,A2717,'Tool Pneumatics CH4 VOC BTEX'!N:N)*Q2717</f>
        <v>0</v>
      </c>
    </row>
    <row r="2718" spans="1:21" x14ac:dyDescent="0.25">
      <c r="A2718" s="1" t="s">
        <v>5906</v>
      </c>
      <c r="B2718" s="1" t="s">
        <v>1485</v>
      </c>
      <c r="C2718" s="1" t="s">
        <v>2071</v>
      </c>
      <c r="D2718" s="3" t="s">
        <v>2316</v>
      </c>
      <c r="E2718" s="3" t="s">
        <v>23961</v>
      </c>
      <c r="F2718" s="1" t="s">
        <v>5743</v>
      </c>
      <c r="G2718" s="1">
        <v>0</v>
      </c>
      <c r="H2718" s="1" t="s">
        <v>27483</v>
      </c>
      <c r="I2718" s="1">
        <v>0</v>
      </c>
      <c r="J2718" s="1" t="s">
        <v>27474</v>
      </c>
      <c r="K2718" s="1">
        <f t="shared" si="168"/>
        <v>0</v>
      </c>
      <c r="L2718" s="2">
        <f>SUMIFS('Basin Total Well Counts'!B:B,'Basin Total Well Counts'!A:A,F2718)</f>
        <v>19752</v>
      </c>
      <c r="M2718" s="4">
        <f t="shared" si="169"/>
        <v>0</v>
      </c>
      <c r="N2718" s="2">
        <f>SUMIF('Basin Emissions'!A:A,F2718,'Basin Emissions'!B:B)</f>
        <v>3736.8053106999996</v>
      </c>
      <c r="O2718" s="8">
        <f t="shared" si="170"/>
        <v>0</v>
      </c>
      <c r="P2718" s="7">
        <f>SUMIF('Tool Pneumatics CH4 VOC BTEX'!B:B,A2718,'Tool Pneumatics CH4 VOC BTEX'!F:F)</f>
        <v>4.9166021347045898</v>
      </c>
      <c r="Q2718" s="14">
        <f t="shared" si="171"/>
        <v>0</v>
      </c>
      <c r="R2718" s="16">
        <f>SUMIF('Tool Pneumatics CH4 VOC BTEX'!B:B,A2718,'Tool Pneumatics CH4 VOC BTEX'!H:H)*Q2718</f>
        <v>0</v>
      </c>
      <c r="S2718" s="16">
        <f>SUMIF('Tool Pneumatics CH4 VOC BTEX'!B:B,A2718,'Tool Pneumatics CH4 VOC BTEX'!J:J)*Q2718</f>
        <v>0</v>
      </c>
      <c r="T2718" s="16">
        <f>SUMIF('Tool Pneumatics CH4 VOC BTEX'!B:B,A2718,'Tool Pneumatics CH4 VOC BTEX'!L:L)*Q2718</f>
        <v>0</v>
      </c>
      <c r="U2718" s="16">
        <f>SUMIF('Tool Pneumatics CH4 VOC BTEX'!B:B,A2718,'Tool Pneumatics CH4 VOC BTEX'!N:N)*Q2718</f>
        <v>0</v>
      </c>
    </row>
    <row r="2719" spans="1:21" x14ac:dyDescent="0.25">
      <c r="A2719" s="1" t="s">
        <v>5907</v>
      </c>
      <c r="B2719" s="1" t="s">
        <v>1485</v>
      </c>
      <c r="C2719" s="1" t="s">
        <v>1524</v>
      </c>
      <c r="D2719" s="3" t="s">
        <v>2316</v>
      </c>
      <c r="E2719" s="3" t="s">
        <v>23961</v>
      </c>
      <c r="F2719" s="1" t="s">
        <v>996</v>
      </c>
      <c r="G2719" s="1">
        <v>541</v>
      </c>
      <c r="H2719" s="1" t="s">
        <v>27483</v>
      </c>
      <c r="I2719" s="1">
        <v>2</v>
      </c>
      <c r="J2719" s="1" t="s">
        <v>27474</v>
      </c>
      <c r="K2719" s="1">
        <f t="shared" si="168"/>
        <v>543</v>
      </c>
      <c r="L2719" s="2">
        <f>SUMIFS('Basin Total Well Counts'!B:B,'Basin Total Well Counts'!A:A,F2719)</f>
        <v>36190</v>
      </c>
      <c r="M2719" s="4">
        <f t="shared" si="169"/>
        <v>1.5004144791378835E-2</v>
      </c>
      <c r="N2719" s="2">
        <f>SUMIF('Basin Emissions'!A:A,F2719,'Basin Emissions'!B:B)</f>
        <v>3364.4013914898001</v>
      </c>
      <c r="O2719" s="8">
        <f t="shared" si="170"/>
        <v>50.479965614229386</v>
      </c>
      <c r="P2719" s="7">
        <f>SUMIF('Tool Pneumatics CH4 VOC BTEX'!B:B,A2719,'Tool Pneumatics CH4 VOC BTEX'!F:F)</f>
        <v>2.5644600391387899</v>
      </c>
      <c r="Q2719" s="14">
        <f t="shared" si="171"/>
        <v>21.698160722852101</v>
      </c>
      <c r="R2719" s="16">
        <f>SUMIF('Tool Pneumatics CH4 VOC BTEX'!B:B,A2719,'Tool Pneumatics CH4 VOC BTEX'!H:H)*Q2719</f>
        <v>4.7041178113202808E-3</v>
      </c>
      <c r="S2719" s="16">
        <f>SUMIF('Tool Pneumatics CH4 VOC BTEX'!B:B,A2719,'Tool Pneumatics CH4 VOC BTEX'!J:J)*Q2719</f>
        <v>2.2869080401162977E-3</v>
      </c>
      <c r="T2719" s="16">
        <f>SUMIF('Tool Pneumatics CH4 VOC BTEX'!B:B,A2719,'Tool Pneumatics CH4 VOC BTEX'!L:L)*Q2719</f>
        <v>1.9725504802389458E-2</v>
      </c>
      <c r="U2719" s="16">
        <f>SUMIF('Tool Pneumatics CH4 VOC BTEX'!B:B,A2719,'Tool Pneumatics CH4 VOC BTEX'!N:N)*Q2719</f>
        <v>1.6428406285321506E-2</v>
      </c>
    </row>
    <row r="2720" spans="1:21" x14ac:dyDescent="0.25">
      <c r="A2720" s="1" t="s">
        <v>5908</v>
      </c>
      <c r="B2720" s="1" t="s">
        <v>1485</v>
      </c>
      <c r="C2720" s="1" t="s">
        <v>5909</v>
      </c>
      <c r="D2720" s="3" t="s">
        <v>2316</v>
      </c>
      <c r="E2720" s="3" t="s">
        <v>23961</v>
      </c>
      <c r="F2720" s="1" t="s">
        <v>997</v>
      </c>
      <c r="G2720" s="1">
        <v>210</v>
      </c>
      <c r="H2720" s="1" t="s">
        <v>27483</v>
      </c>
      <c r="I2720" s="1">
        <v>0</v>
      </c>
      <c r="J2720" s="1" t="s">
        <v>27474</v>
      </c>
      <c r="K2720" s="1">
        <f t="shared" si="168"/>
        <v>210</v>
      </c>
      <c r="L2720" s="2">
        <f>SUMIFS('Basin Total Well Counts'!B:B,'Basin Total Well Counts'!A:A,F2720)</f>
        <v>25017</v>
      </c>
      <c r="M2720" s="4">
        <f t="shared" si="169"/>
        <v>8.3942918815205665E-3</v>
      </c>
      <c r="N2720" s="2">
        <f>SUMIF('Basin Emissions'!A:A,F2720,'Basin Emissions'!B:B)</f>
        <v>12476.372763905796</v>
      </c>
      <c r="O2720" s="8">
        <f t="shared" si="170"/>
        <v>104.73031460287874</v>
      </c>
      <c r="P2720" s="7">
        <f>SUMIF('Tool Pneumatics CH4 VOC BTEX'!B:B,A2720,'Tool Pneumatics CH4 VOC BTEX'!F:F)</f>
        <v>3.4056410789489702</v>
      </c>
      <c r="Q2720" s="14">
        <f t="shared" si="171"/>
        <v>33.897942593052406</v>
      </c>
      <c r="R2720" s="16">
        <f>SUMIF('Tool Pneumatics CH4 VOC BTEX'!B:B,A2720,'Tool Pneumatics CH4 VOC BTEX'!H:H)*Q2720</f>
        <v>0</v>
      </c>
      <c r="S2720" s="16">
        <f>SUMIF('Tool Pneumatics CH4 VOC BTEX'!B:B,A2720,'Tool Pneumatics CH4 VOC BTEX'!J:J)*Q2720</f>
        <v>0</v>
      </c>
      <c r="T2720" s="16">
        <f>SUMIF('Tool Pneumatics CH4 VOC BTEX'!B:B,A2720,'Tool Pneumatics CH4 VOC BTEX'!L:L)*Q2720</f>
        <v>0</v>
      </c>
      <c r="U2720" s="16">
        <f>SUMIF('Tool Pneumatics CH4 VOC BTEX'!B:B,A2720,'Tool Pneumatics CH4 VOC BTEX'!N:N)*Q2720</f>
        <v>0</v>
      </c>
    </row>
    <row r="2721" spans="1:21" x14ac:dyDescent="0.25">
      <c r="A2721" s="1" t="s">
        <v>5910</v>
      </c>
      <c r="B2721" s="1" t="s">
        <v>1485</v>
      </c>
      <c r="C2721" s="1" t="s">
        <v>1896</v>
      </c>
      <c r="D2721" s="3" t="s">
        <v>2316</v>
      </c>
      <c r="E2721" s="3" t="s">
        <v>23961</v>
      </c>
      <c r="F2721" s="1" t="s">
        <v>6796</v>
      </c>
      <c r="G2721" s="1">
        <v>979</v>
      </c>
      <c r="H2721" s="1" t="s">
        <v>27483</v>
      </c>
      <c r="I2721" s="1">
        <v>0</v>
      </c>
      <c r="J2721" s="1" t="s">
        <v>27474</v>
      </c>
      <c r="K2721" s="1">
        <f t="shared" si="168"/>
        <v>979</v>
      </c>
      <c r="L2721" s="2">
        <f>SUMIFS('Basin Total Well Counts'!B:B,'Basin Total Well Counts'!A:A,F2721)</f>
        <v>10047</v>
      </c>
      <c r="M2721" s="4">
        <f t="shared" si="169"/>
        <v>9.74420224942769E-2</v>
      </c>
      <c r="N2721" s="2">
        <f>SUMIF('Basin Emissions'!A:A,F2721,'Basin Emissions'!B:B)</f>
        <v>20.314047500000001</v>
      </c>
      <c r="O2721" s="8">
        <f t="shared" si="170"/>
        <v>1.9794418734448096</v>
      </c>
      <c r="P2721" s="7">
        <f>SUMIF('Tool Pneumatics CH4 VOC BTEX'!B:B,A2721,'Tool Pneumatics CH4 VOC BTEX'!F:F)</f>
        <v>4.9166021347045898</v>
      </c>
      <c r="Q2721" s="14">
        <f t="shared" si="171"/>
        <v>0.44378998286167276</v>
      </c>
      <c r="R2721" s="16">
        <f>SUMIF('Tool Pneumatics CH4 VOC BTEX'!B:B,A2721,'Tool Pneumatics CH4 VOC BTEX'!H:H)*Q2721</f>
        <v>6.7854114164011344E-4</v>
      </c>
      <c r="S2721" s="16">
        <f>SUMIF('Tool Pneumatics CH4 VOC BTEX'!B:B,A2721,'Tool Pneumatics CH4 VOC BTEX'!J:J)*Q2721</f>
        <v>1.4276314850442445E-5</v>
      </c>
      <c r="T2721" s="16">
        <f>SUMIF('Tool Pneumatics CH4 VOC BTEX'!B:B,A2721,'Tool Pneumatics CH4 VOC BTEX'!L:L)*Q2721</f>
        <v>2.589357060478117E-4</v>
      </c>
      <c r="U2721" s="16">
        <f>SUMIF('Tool Pneumatics CH4 VOC BTEX'!B:B,A2721,'Tool Pneumatics CH4 VOC BTEX'!N:N)*Q2721</f>
        <v>2.1916959925386239E-4</v>
      </c>
    </row>
    <row r="2722" spans="1:21" x14ac:dyDescent="0.25">
      <c r="A2722" s="1" t="s">
        <v>5911</v>
      </c>
      <c r="B2722" s="1" t="s">
        <v>1485</v>
      </c>
      <c r="C2722" s="1" t="s">
        <v>1584</v>
      </c>
      <c r="D2722" s="1"/>
      <c r="E2722" s="1"/>
      <c r="F2722" s="1" t="s">
        <v>6797</v>
      </c>
      <c r="G2722" s="1">
        <v>85</v>
      </c>
      <c r="H2722" s="1" t="s">
        <v>27483</v>
      </c>
      <c r="I2722" s="1">
        <v>0</v>
      </c>
      <c r="J2722" s="1" t="s">
        <v>27474</v>
      </c>
      <c r="K2722" s="1">
        <f t="shared" si="168"/>
        <v>85</v>
      </c>
      <c r="L2722" s="2">
        <f>SUMIFS('Basin Total Well Counts'!B:B,'Basin Total Well Counts'!A:A,F2722)</f>
        <v>24650</v>
      </c>
      <c r="M2722" s="4">
        <f t="shared" si="169"/>
        <v>3.4482758620689655E-3</v>
      </c>
      <c r="N2722" s="2">
        <f>SUMIF('Basin Emissions'!A:A,F2722,'Basin Emissions'!B:B)</f>
        <v>9860.8637137035021</v>
      </c>
      <c r="O2722" s="8">
        <f t="shared" si="170"/>
        <v>34.002978323115521</v>
      </c>
      <c r="P2722" s="7">
        <f>SUMIF('Tool Pneumatics CH4 VOC BTEX'!B:B,A2722,'Tool Pneumatics CH4 VOC BTEX'!F:F)</f>
        <v>4.9166021347045898</v>
      </c>
      <c r="Q2722" s="14">
        <f t="shared" si="171"/>
        <v>7.6234525346278161</v>
      </c>
      <c r="R2722" s="16">
        <f>SUMIF('Tool Pneumatics CH4 VOC BTEX'!B:B,A2722,'Tool Pneumatics CH4 VOC BTEX'!H:H)*Q2722</f>
        <v>1.1656022861827235E-2</v>
      </c>
      <c r="S2722" s="16">
        <f>SUMIF('Tool Pneumatics CH4 VOC BTEX'!B:B,A2722,'Tool Pneumatics CH4 VOC BTEX'!J:J)*Q2722</f>
        <v>2.452394439594043E-4</v>
      </c>
      <c r="T2722" s="16">
        <f>SUMIF('Tool Pneumatics CH4 VOC BTEX'!B:B,A2722,'Tool Pneumatics CH4 VOC BTEX'!L:L)*Q2722</f>
        <v>4.4480140174572502E-3</v>
      </c>
      <c r="U2722" s="16">
        <f>SUMIF('Tool Pneumatics CH4 VOC BTEX'!B:B,A2722,'Tool Pneumatics CH4 VOC BTEX'!N:N)*Q2722</f>
        <v>3.7649093072612445E-3</v>
      </c>
    </row>
    <row r="2723" spans="1:21" x14ac:dyDescent="0.25">
      <c r="A2723" s="1" t="s">
        <v>5912</v>
      </c>
      <c r="B2723" s="1" t="s">
        <v>1485</v>
      </c>
      <c r="C2723" s="1" t="s">
        <v>1526</v>
      </c>
      <c r="D2723" s="1"/>
      <c r="E2723" s="1"/>
      <c r="F2723" s="1" t="s">
        <v>6797</v>
      </c>
      <c r="G2723" s="1">
        <v>114</v>
      </c>
      <c r="H2723" s="1" t="s">
        <v>27483</v>
      </c>
      <c r="I2723" s="1">
        <v>0</v>
      </c>
      <c r="J2723" s="1" t="s">
        <v>27474</v>
      </c>
      <c r="K2723" s="1">
        <f t="shared" si="168"/>
        <v>114</v>
      </c>
      <c r="L2723" s="2">
        <f>SUMIFS('Basin Total Well Counts'!B:B,'Basin Total Well Counts'!A:A,F2723)</f>
        <v>24650</v>
      </c>
      <c r="M2723" s="4">
        <f t="shared" si="169"/>
        <v>4.6247464503042599E-3</v>
      </c>
      <c r="N2723" s="2">
        <f>SUMIF('Basin Emissions'!A:A,F2723,'Basin Emissions'!B:B)</f>
        <v>9860.8637137035021</v>
      </c>
      <c r="O2723" s="8">
        <f t="shared" si="170"/>
        <v>45.603994456884351</v>
      </c>
      <c r="P2723" s="7">
        <f>SUMIF('Tool Pneumatics CH4 VOC BTEX'!B:B,A2723,'Tool Pneumatics CH4 VOC BTEX'!F:F)</f>
        <v>4.9166021347045898</v>
      </c>
      <c r="Q2723" s="14">
        <f t="shared" si="171"/>
        <v>10.224395164089074</v>
      </c>
      <c r="R2723" s="16">
        <f>SUMIF('Tool Pneumatics CH4 VOC BTEX'!B:B,A2723,'Tool Pneumatics CH4 VOC BTEX'!H:H)*Q2723</f>
        <v>1.5632783602921238E-2</v>
      </c>
      <c r="S2723" s="16">
        <f>SUMIF('Tool Pneumatics CH4 VOC BTEX'!B:B,A2723,'Tool Pneumatics CH4 VOC BTEX'!J:J)*Q2723</f>
        <v>3.2890937189849529E-4</v>
      </c>
      <c r="T2723" s="16">
        <f>SUMIF('Tool Pneumatics CH4 VOC BTEX'!B:B,A2723,'Tool Pneumatics CH4 VOC BTEX'!L:L)*Q2723</f>
        <v>5.965571741060314E-3</v>
      </c>
      <c r="U2723" s="16">
        <f>SUMIF('Tool Pneumatics CH4 VOC BTEX'!B:B,A2723,'Tool Pneumatics CH4 VOC BTEX'!N:N)*Q2723</f>
        <v>5.0494077767974351E-3</v>
      </c>
    </row>
    <row r="2724" spans="1:21" x14ac:dyDescent="0.25">
      <c r="A2724" s="1" t="s">
        <v>5913</v>
      </c>
      <c r="B2724" s="1" t="s">
        <v>1485</v>
      </c>
      <c r="C2724" s="1" t="s">
        <v>2942</v>
      </c>
      <c r="D2724" s="1"/>
      <c r="E2724" s="1"/>
      <c r="F2724" s="1" t="s">
        <v>997</v>
      </c>
      <c r="G2724" s="1">
        <v>0</v>
      </c>
      <c r="H2724" s="1" t="s">
        <v>27483</v>
      </c>
      <c r="I2724" s="1">
        <v>0</v>
      </c>
      <c r="J2724" s="1" t="s">
        <v>27474</v>
      </c>
      <c r="K2724" s="1">
        <f t="shared" si="168"/>
        <v>0</v>
      </c>
      <c r="L2724" s="2">
        <f>SUMIFS('Basin Total Well Counts'!B:B,'Basin Total Well Counts'!A:A,F2724)</f>
        <v>25017</v>
      </c>
      <c r="M2724" s="4">
        <f t="shared" si="169"/>
        <v>0</v>
      </c>
      <c r="N2724" s="2">
        <f>SUMIF('Basin Emissions'!A:A,F2724,'Basin Emissions'!B:B)</f>
        <v>12476.372763905796</v>
      </c>
      <c r="O2724" s="8">
        <f t="shared" si="170"/>
        <v>0</v>
      </c>
      <c r="P2724" s="7">
        <f>SUMIF('Tool Pneumatics CH4 VOC BTEX'!B:B,A2724,'Tool Pneumatics CH4 VOC BTEX'!F:F)</f>
        <v>3.4056410789489702</v>
      </c>
      <c r="Q2724" s="14">
        <f t="shared" si="171"/>
        <v>0</v>
      </c>
      <c r="R2724" s="16">
        <f>SUMIF('Tool Pneumatics CH4 VOC BTEX'!B:B,A2724,'Tool Pneumatics CH4 VOC BTEX'!H:H)*Q2724</f>
        <v>0</v>
      </c>
      <c r="S2724" s="16">
        <f>SUMIF('Tool Pneumatics CH4 VOC BTEX'!B:B,A2724,'Tool Pneumatics CH4 VOC BTEX'!J:J)*Q2724</f>
        <v>0</v>
      </c>
      <c r="T2724" s="16">
        <f>SUMIF('Tool Pneumatics CH4 VOC BTEX'!B:B,A2724,'Tool Pneumatics CH4 VOC BTEX'!L:L)*Q2724</f>
        <v>0</v>
      </c>
      <c r="U2724" s="16">
        <f>SUMIF('Tool Pneumatics CH4 VOC BTEX'!B:B,A2724,'Tool Pneumatics CH4 VOC BTEX'!N:N)*Q2724</f>
        <v>0</v>
      </c>
    </row>
    <row r="2725" spans="1:21" x14ac:dyDescent="0.25">
      <c r="A2725" s="1" t="s">
        <v>5914</v>
      </c>
      <c r="B2725" s="1" t="s">
        <v>1485</v>
      </c>
      <c r="C2725" s="1" t="s">
        <v>1502</v>
      </c>
      <c r="D2725" s="1"/>
      <c r="E2725" s="1"/>
      <c r="F2725" s="1" t="s">
        <v>6797</v>
      </c>
      <c r="G2725" s="1">
        <v>67</v>
      </c>
      <c r="H2725" s="1" t="s">
        <v>27483</v>
      </c>
      <c r="I2725" s="1">
        <v>0</v>
      </c>
      <c r="J2725" s="1" t="s">
        <v>27474</v>
      </c>
      <c r="K2725" s="1">
        <f t="shared" si="168"/>
        <v>67</v>
      </c>
      <c r="L2725" s="2">
        <f>SUMIFS('Basin Total Well Counts'!B:B,'Basin Total Well Counts'!A:A,F2725)</f>
        <v>24650</v>
      </c>
      <c r="M2725" s="4">
        <f t="shared" si="169"/>
        <v>2.7180527383367141E-3</v>
      </c>
      <c r="N2725" s="2">
        <f>SUMIF('Basin Emissions'!A:A,F2725,'Basin Emissions'!B:B)</f>
        <v>9860.8637137035021</v>
      </c>
      <c r="O2725" s="8">
        <f t="shared" si="170"/>
        <v>26.802347619396944</v>
      </c>
      <c r="P2725" s="7">
        <f>SUMIF('Tool Pneumatics CH4 VOC BTEX'!B:B,A2725,'Tool Pneumatics CH4 VOC BTEX'!F:F)</f>
        <v>4.9166021347045898</v>
      </c>
      <c r="Q2725" s="14">
        <f t="shared" si="171"/>
        <v>6.0090743508242799</v>
      </c>
      <c r="R2725" s="16">
        <f>SUMIF('Tool Pneumatics CH4 VOC BTEX'!B:B,A2725,'Tool Pneumatics CH4 VOC BTEX'!H:H)*Q2725</f>
        <v>9.1876886087344112E-3</v>
      </c>
      <c r="S2725" s="16">
        <f>SUMIF('Tool Pneumatics CH4 VOC BTEX'!B:B,A2725,'Tool Pneumatics CH4 VOC BTEX'!J:J)*Q2725</f>
        <v>1.9330638523858932E-4</v>
      </c>
      <c r="T2725" s="16">
        <f>SUMIF('Tool Pneumatics CH4 VOC BTEX'!B:B,A2725,'Tool Pneumatics CH4 VOC BTEX'!L:L)*Q2725</f>
        <v>3.5060816372898336E-3</v>
      </c>
      <c r="U2725" s="16">
        <f>SUMIF('Tool Pneumatics CH4 VOC BTEX'!B:B,A2725,'Tool Pneumatics CH4 VOC BTEX'!N:N)*Q2725</f>
        <v>2.9676343951353344E-3</v>
      </c>
    </row>
    <row r="2726" spans="1:21" x14ac:dyDescent="0.25">
      <c r="A2726" s="1" t="s">
        <v>5915</v>
      </c>
      <c r="B2726" s="1" t="s">
        <v>1485</v>
      </c>
      <c r="C2726" s="1" t="s">
        <v>5916</v>
      </c>
      <c r="D2726" s="1"/>
      <c r="E2726" s="1"/>
      <c r="F2726" s="1" t="s">
        <v>6797</v>
      </c>
      <c r="G2726" s="1">
        <v>185</v>
      </c>
      <c r="H2726" s="1" t="s">
        <v>27483</v>
      </c>
      <c r="I2726" s="1">
        <v>2</v>
      </c>
      <c r="J2726" s="1" t="s">
        <v>27474</v>
      </c>
      <c r="K2726" s="1">
        <f t="shared" si="168"/>
        <v>187</v>
      </c>
      <c r="L2726" s="2">
        <f>SUMIFS('Basin Total Well Counts'!B:B,'Basin Total Well Counts'!A:A,F2726)</f>
        <v>24650</v>
      </c>
      <c r="M2726" s="4">
        <f t="shared" si="169"/>
        <v>7.5862068965517242E-3</v>
      </c>
      <c r="N2726" s="2">
        <f>SUMIF('Basin Emissions'!A:A,F2726,'Basin Emissions'!B:B)</f>
        <v>9860.8637137035021</v>
      </c>
      <c r="O2726" s="8">
        <f t="shared" si="170"/>
        <v>74.806552310854158</v>
      </c>
      <c r="P2726" s="7">
        <f>SUMIF('Tool Pneumatics CH4 VOC BTEX'!B:B,A2726,'Tool Pneumatics CH4 VOC BTEX'!F:F)</f>
        <v>4.9166021347045898</v>
      </c>
      <c r="Q2726" s="14">
        <f t="shared" si="171"/>
        <v>16.771595576181198</v>
      </c>
      <c r="R2726" s="16">
        <f>SUMIF('Tool Pneumatics CH4 VOC BTEX'!B:B,A2726,'Tool Pneumatics CH4 VOC BTEX'!H:H)*Q2726</f>
        <v>2.564325029601992E-2</v>
      </c>
      <c r="S2726" s="16">
        <f>SUMIF('Tool Pneumatics CH4 VOC BTEX'!B:B,A2726,'Tool Pneumatics CH4 VOC BTEX'!J:J)*Q2726</f>
        <v>5.395267767106896E-4</v>
      </c>
      <c r="T2726" s="16">
        <f>SUMIF('Tool Pneumatics CH4 VOC BTEX'!B:B,A2726,'Tool Pneumatics CH4 VOC BTEX'!L:L)*Q2726</f>
        <v>9.7856308384059523E-3</v>
      </c>
      <c r="U2726" s="16">
        <f>SUMIF('Tool Pneumatics CH4 VOC BTEX'!B:B,A2726,'Tool Pneumatics CH4 VOC BTEX'!N:N)*Q2726</f>
        <v>8.2828004759747387E-3</v>
      </c>
    </row>
    <row r="2727" spans="1:21" x14ac:dyDescent="0.25">
      <c r="A2727" s="1" t="s">
        <v>5917</v>
      </c>
      <c r="B2727" s="1" t="s">
        <v>1485</v>
      </c>
      <c r="C2727" s="1" t="s">
        <v>5918</v>
      </c>
      <c r="D2727" s="1"/>
      <c r="E2727" s="1"/>
      <c r="F2727" s="1" t="s">
        <v>6797</v>
      </c>
      <c r="G2727" s="1">
        <v>181</v>
      </c>
      <c r="H2727" s="1" t="s">
        <v>27483</v>
      </c>
      <c r="I2727" s="1">
        <v>0</v>
      </c>
      <c r="J2727" s="1" t="s">
        <v>27474</v>
      </c>
      <c r="K2727" s="1">
        <f t="shared" si="168"/>
        <v>181</v>
      </c>
      <c r="L2727" s="2">
        <f>SUMIFS('Basin Total Well Counts'!B:B,'Basin Total Well Counts'!A:A,F2727)</f>
        <v>24650</v>
      </c>
      <c r="M2727" s="4">
        <f t="shared" si="169"/>
        <v>7.342799188640974E-3</v>
      </c>
      <c r="N2727" s="2">
        <f>SUMIF('Basin Emissions'!A:A,F2727,'Basin Emissions'!B:B)</f>
        <v>9860.8637137035021</v>
      </c>
      <c r="O2727" s="8">
        <f t="shared" si="170"/>
        <v>72.406342076281291</v>
      </c>
      <c r="P2727" s="7">
        <f>SUMIF('Tool Pneumatics CH4 VOC BTEX'!B:B,A2727,'Tool Pneumatics CH4 VOC BTEX'!F:F)</f>
        <v>4.9166021347045898</v>
      </c>
      <c r="Q2727" s="14">
        <f t="shared" si="171"/>
        <v>16.233469514913352</v>
      </c>
      <c r="R2727" s="16">
        <f>SUMIF('Tool Pneumatics CH4 VOC BTEX'!B:B,A2727,'Tool Pneumatics CH4 VOC BTEX'!H:H)*Q2727</f>
        <v>2.4820472211655644E-2</v>
      </c>
      <c r="S2727" s="16">
        <f>SUMIF('Tool Pneumatics CH4 VOC BTEX'!B:B,A2727,'Tool Pneumatics CH4 VOC BTEX'!J:J)*Q2727</f>
        <v>5.222157571370845E-4</v>
      </c>
      <c r="T2727" s="16">
        <f>SUMIF('Tool Pneumatics CH4 VOC BTEX'!B:B,A2727,'Tool Pneumatics CH4 VOC BTEX'!L:L)*Q2727</f>
        <v>9.4716533783501464E-3</v>
      </c>
      <c r="U2727" s="16">
        <f>SUMIF('Tool Pneumatics CH4 VOC BTEX'!B:B,A2727,'Tool Pneumatics CH4 VOC BTEX'!N:N)*Q2727</f>
        <v>8.0170421719327686E-3</v>
      </c>
    </row>
    <row r="2728" spans="1:21" x14ac:dyDescent="0.25">
      <c r="A2728" s="1" t="s">
        <v>5919</v>
      </c>
      <c r="B2728" s="1" t="s">
        <v>1485</v>
      </c>
      <c r="C2728" s="1" t="s">
        <v>1699</v>
      </c>
      <c r="D2728" s="1"/>
      <c r="E2728" s="1"/>
      <c r="F2728" s="1" t="s">
        <v>6804</v>
      </c>
      <c r="G2728" s="1">
        <v>2835</v>
      </c>
      <c r="H2728" s="1" t="s">
        <v>27483</v>
      </c>
      <c r="I2728" s="1">
        <v>0</v>
      </c>
      <c r="J2728" s="1" t="s">
        <v>27474</v>
      </c>
      <c r="K2728" s="1">
        <f t="shared" si="168"/>
        <v>2835</v>
      </c>
      <c r="L2728" s="2">
        <f>SUMIFS('Basin Total Well Counts'!B:B,'Basin Total Well Counts'!A:A,F2728)</f>
        <v>7808</v>
      </c>
      <c r="M2728" s="4">
        <f t="shared" si="169"/>
        <v>0.36308913934426229</v>
      </c>
      <c r="N2728" s="2">
        <f>SUMIF('Basin Emissions'!A:A,F2728,'Basin Emissions'!B:B)</f>
        <v>2853.8011198999993</v>
      </c>
      <c r="O2728" s="8">
        <f t="shared" si="170"/>
        <v>1036.1841924841826</v>
      </c>
      <c r="P2728" s="7">
        <f>SUMIF('Tool Pneumatics CH4 VOC BTEX'!B:B,A2728,'Tool Pneumatics CH4 VOC BTEX'!F:F)</f>
        <v>4.9166021347045898</v>
      </c>
      <c r="Q2728" s="14">
        <f t="shared" si="171"/>
        <v>232.31203259523903</v>
      </c>
      <c r="R2728" s="16">
        <f>SUMIF('Tool Pneumatics CH4 VOC BTEX'!B:B,A2728,'Tool Pneumatics CH4 VOC BTEX'!H:H)*Q2728</f>
        <v>0.3551979041920878</v>
      </c>
      <c r="S2728" s="16">
        <f>SUMIF('Tool Pneumatics CH4 VOC BTEX'!B:B,A2728,'Tool Pneumatics CH4 VOC BTEX'!J:J)*Q2728</f>
        <v>7.4732640414500668E-3</v>
      </c>
      <c r="T2728" s="16">
        <f>SUMIF('Tool Pneumatics CH4 VOC BTEX'!B:B,A2728,'Tool Pneumatics CH4 VOC BTEX'!L:L)*Q2728</f>
        <v>0.13554582686964375</v>
      </c>
      <c r="U2728" s="16">
        <f>SUMIF('Tool Pneumatics CH4 VOC BTEX'!B:B,A2728,'Tool Pneumatics CH4 VOC BTEX'!N:N)*Q2728</f>
        <v>0.11472934733098504</v>
      </c>
    </row>
    <row r="2729" spans="1:21" x14ac:dyDescent="0.25">
      <c r="A2729" s="1" t="s">
        <v>5920</v>
      </c>
      <c r="B2729" s="1" t="s">
        <v>1485</v>
      </c>
      <c r="C2729" s="1" t="s">
        <v>1913</v>
      </c>
      <c r="D2729" s="1"/>
      <c r="E2729" s="1"/>
      <c r="F2729" s="1" t="s">
        <v>997</v>
      </c>
      <c r="G2729" s="1">
        <v>4</v>
      </c>
      <c r="H2729" s="1" t="s">
        <v>27483</v>
      </c>
      <c r="I2729" s="1">
        <v>0</v>
      </c>
      <c r="J2729" s="1" t="s">
        <v>27474</v>
      </c>
      <c r="K2729" s="1">
        <f t="shared" si="168"/>
        <v>4</v>
      </c>
      <c r="L2729" s="2">
        <f>SUMIFS('Basin Total Well Counts'!B:B,'Basin Total Well Counts'!A:A,F2729)</f>
        <v>25017</v>
      </c>
      <c r="M2729" s="4">
        <f t="shared" si="169"/>
        <v>1.5989127393372507E-4</v>
      </c>
      <c r="N2729" s="2">
        <f>SUMIF('Basin Emissions'!A:A,F2729,'Basin Emissions'!B:B)</f>
        <v>12476.372763905796</v>
      </c>
      <c r="O2729" s="8">
        <f t="shared" si="170"/>
        <v>1.9948631352929282</v>
      </c>
      <c r="P2729" s="7">
        <f>SUMIF('Tool Pneumatics CH4 VOC BTEX'!B:B,A2729,'Tool Pneumatics CH4 VOC BTEX'!F:F)</f>
        <v>4.9166021347045898</v>
      </c>
      <c r="Q2729" s="14">
        <f t="shared" si="171"/>
        <v>0.44724742287195796</v>
      </c>
      <c r="R2729" s="16">
        <f>SUMIF('Tool Pneumatics CH4 VOC BTEX'!B:B,A2729,'Tool Pneumatics CH4 VOC BTEX'!H:H)*Q2729</f>
        <v>6.8382746035466262E-4</v>
      </c>
      <c r="S2729" s="16">
        <f>SUMIF('Tool Pneumatics CH4 VOC BTEX'!B:B,A2729,'Tool Pneumatics CH4 VOC BTEX'!J:J)*Q2729</f>
        <v>1.4387537509965009E-5</v>
      </c>
      <c r="T2729" s="16">
        <f>SUMIF('Tool Pneumatics CH4 VOC BTEX'!B:B,A2729,'Tool Pneumatics CH4 VOC BTEX'!L:L)*Q2729</f>
        <v>2.609529995982617E-4</v>
      </c>
      <c r="U2729" s="16">
        <f>SUMIF('Tool Pneumatics CH4 VOC BTEX'!B:B,A2729,'Tool Pneumatics CH4 VOC BTEX'!N:N)*Q2729</f>
        <v>2.2087708651306596E-4</v>
      </c>
    </row>
    <row r="2730" spans="1:21" x14ac:dyDescent="0.25">
      <c r="A2730" s="1" t="s">
        <v>5921</v>
      </c>
      <c r="B2730" s="1" t="s">
        <v>1485</v>
      </c>
      <c r="C2730" s="1" t="s">
        <v>2124</v>
      </c>
      <c r="D2730" s="1"/>
      <c r="E2730" s="1"/>
      <c r="F2730" s="1" t="s">
        <v>6797</v>
      </c>
      <c r="G2730" s="1">
        <v>1041</v>
      </c>
      <c r="H2730" s="1" t="s">
        <v>27483</v>
      </c>
      <c r="I2730" s="1">
        <v>0</v>
      </c>
      <c r="J2730" s="1" t="s">
        <v>27474</v>
      </c>
      <c r="K2730" s="1">
        <f t="shared" si="168"/>
        <v>1041</v>
      </c>
      <c r="L2730" s="2">
        <f>SUMIFS('Basin Total Well Counts'!B:B,'Basin Total Well Counts'!A:A,F2730)</f>
        <v>24650</v>
      </c>
      <c r="M2730" s="4">
        <f t="shared" si="169"/>
        <v>4.2231237322515214E-2</v>
      </c>
      <c r="N2730" s="2">
        <f>SUMIF('Basin Emissions'!A:A,F2730,'Basin Emissions'!B:B)</f>
        <v>9860.8637137035021</v>
      </c>
      <c r="O2730" s="8">
        <f t="shared" si="170"/>
        <v>416.43647569839129</v>
      </c>
      <c r="P2730" s="7">
        <f>SUMIF('Tool Pneumatics CH4 VOC BTEX'!B:B,A2730,'Tool Pneumatics CH4 VOC BTEX'!F:F)</f>
        <v>4.9166021347045898</v>
      </c>
      <c r="Q2730" s="14">
        <f t="shared" si="171"/>
        <v>93.364871629971262</v>
      </c>
      <c r="R2730" s="16">
        <f>SUMIF('Tool Pneumatics CH4 VOC BTEX'!B:B,A2730,'Tool Pneumatics CH4 VOC BTEX'!H:H)*Q2730</f>
        <v>0.14275199763720178</v>
      </c>
      <c r="S2730" s="16">
        <f>SUMIF('Tool Pneumatics CH4 VOC BTEX'!B:B,A2730,'Tool Pneumatics CH4 VOC BTEX'!J:J)*Q2730</f>
        <v>3.0034618960204694E-3</v>
      </c>
      <c r="T2730" s="16">
        <f>SUMIF('Tool Pneumatics CH4 VOC BTEX'!B:B,A2730,'Tool Pneumatics CH4 VOC BTEX'!L:L)*Q2730</f>
        <v>5.4475089319682334E-2</v>
      </c>
      <c r="U2730" s="16">
        <f>SUMIF('Tool Pneumatics CH4 VOC BTEX'!B:B,A2730,'Tool Pneumatics CH4 VOC BTEX'!N:N)*Q2730</f>
        <v>4.6109065751281833E-2</v>
      </c>
    </row>
    <row r="2731" spans="1:21" x14ac:dyDescent="0.25">
      <c r="A2731" s="1" t="s">
        <v>5922</v>
      </c>
      <c r="B2731" s="1" t="s">
        <v>1485</v>
      </c>
      <c r="C2731" s="1" t="s">
        <v>5923</v>
      </c>
      <c r="D2731" s="1"/>
      <c r="E2731" s="1"/>
      <c r="F2731" s="1" t="s">
        <v>5743</v>
      </c>
      <c r="G2731" s="1">
        <v>0</v>
      </c>
      <c r="H2731" s="1" t="s">
        <v>27483</v>
      </c>
      <c r="I2731" s="1">
        <v>0</v>
      </c>
      <c r="J2731" s="1" t="s">
        <v>27474</v>
      </c>
      <c r="K2731" s="1">
        <f t="shared" si="168"/>
        <v>0</v>
      </c>
      <c r="L2731" s="2">
        <f>SUMIFS('Basin Total Well Counts'!B:B,'Basin Total Well Counts'!A:A,F2731)</f>
        <v>19752</v>
      </c>
      <c r="M2731" s="4">
        <f t="shared" si="169"/>
        <v>0</v>
      </c>
      <c r="N2731" s="2">
        <f>SUMIF('Basin Emissions'!A:A,F2731,'Basin Emissions'!B:B)</f>
        <v>3736.8053106999996</v>
      </c>
      <c r="O2731" s="8">
        <f t="shared" si="170"/>
        <v>0</v>
      </c>
      <c r="P2731" s="7">
        <f>SUMIF('Tool Pneumatics CH4 VOC BTEX'!B:B,A2731,'Tool Pneumatics CH4 VOC BTEX'!F:F)</f>
        <v>4.9166021347045898</v>
      </c>
      <c r="Q2731" s="14">
        <f t="shared" si="171"/>
        <v>0</v>
      </c>
      <c r="R2731" s="16">
        <f>SUMIF('Tool Pneumatics CH4 VOC BTEX'!B:B,A2731,'Tool Pneumatics CH4 VOC BTEX'!H:H)*Q2731</f>
        <v>0</v>
      </c>
      <c r="S2731" s="16">
        <f>SUMIF('Tool Pneumatics CH4 VOC BTEX'!B:B,A2731,'Tool Pneumatics CH4 VOC BTEX'!J:J)*Q2731</f>
        <v>0</v>
      </c>
      <c r="T2731" s="16">
        <f>SUMIF('Tool Pneumatics CH4 VOC BTEX'!B:B,A2731,'Tool Pneumatics CH4 VOC BTEX'!L:L)*Q2731</f>
        <v>0</v>
      </c>
      <c r="U2731" s="16">
        <f>SUMIF('Tool Pneumatics CH4 VOC BTEX'!B:B,A2731,'Tool Pneumatics CH4 VOC BTEX'!N:N)*Q2731</f>
        <v>0</v>
      </c>
    </row>
    <row r="2732" spans="1:21" x14ac:dyDescent="0.25">
      <c r="A2732" s="1" t="s">
        <v>5924</v>
      </c>
      <c r="B2732" s="1" t="s">
        <v>1485</v>
      </c>
      <c r="C2732" s="1" t="s">
        <v>1759</v>
      </c>
      <c r="D2732" s="1"/>
      <c r="E2732" s="1"/>
      <c r="F2732" s="1" t="s">
        <v>6798</v>
      </c>
      <c r="G2732" s="1">
        <v>0</v>
      </c>
      <c r="H2732" s="1" t="s">
        <v>27483</v>
      </c>
      <c r="I2732" s="1">
        <v>0</v>
      </c>
      <c r="J2732" s="1" t="s">
        <v>27474</v>
      </c>
      <c r="K2732" s="1">
        <f t="shared" si="168"/>
        <v>0</v>
      </c>
      <c r="L2732" s="2">
        <f>SUMIFS('Basin Total Well Counts'!B:B,'Basin Total Well Counts'!A:A,F2732)</f>
        <v>0</v>
      </c>
      <c r="M2732" s="4">
        <f t="shared" si="169"/>
        <v>0</v>
      </c>
      <c r="N2732" s="2">
        <f>SUMIF('Basin Emissions'!A:A,F2732,'Basin Emissions'!B:B)</f>
        <v>117.21308570000001</v>
      </c>
      <c r="O2732" s="8">
        <f t="shared" si="170"/>
        <v>0</v>
      </c>
      <c r="P2732" s="7">
        <f>SUMIF('Tool Pneumatics CH4 VOC BTEX'!B:B,A2732,'Tool Pneumatics CH4 VOC BTEX'!F:F)</f>
        <v>4.9166021347045898</v>
      </c>
      <c r="Q2732" s="14">
        <f t="shared" si="171"/>
        <v>0</v>
      </c>
      <c r="R2732" s="16">
        <f>SUMIF('Tool Pneumatics CH4 VOC BTEX'!B:B,A2732,'Tool Pneumatics CH4 VOC BTEX'!H:H)*Q2732</f>
        <v>0</v>
      </c>
      <c r="S2732" s="16">
        <f>SUMIF('Tool Pneumatics CH4 VOC BTEX'!B:B,A2732,'Tool Pneumatics CH4 VOC BTEX'!J:J)*Q2732</f>
        <v>0</v>
      </c>
      <c r="T2732" s="16">
        <f>SUMIF('Tool Pneumatics CH4 VOC BTEX'!B:B,A2732,'Tool Pneumatics CH4 VOC BTEX'!L:L)*Q2732</f>
        <v>0</v>
      </c>
      <c r="U2732" s="16">
        <f>SUMIF('Tool Pneumatics CH4 VOC BTEX'!B:B,A2732,'Tool Pneumatics CH4 VOC BTEX'!N:N)*Q2732</f>
        <v>0</v>
      </c>
    </row>
    <row r="2733" spans="1:21" x14ac:dyDescent="0.25">
      <c r="A2733" s="1" t="s">
        <v>5925</v>
      </c>
      <c r="B2733" s="1" t="s">
        <v>1485</v>
      </c>
      <c r="C2733" s="1" t="s">
        <v>1939</v>
      </c>
      <c r="D2733" s="1"/>
      <c r="E2733" s="1"/>
      <c r="F2733" s="1" t="s">
        <v>6797</v>
      </c>
      <c r="G2733" s="1">
        <v>158</v>
      </c>
      <c r="H2733" s="1" t="s">
        <v>27483</v>
      </c>
      <c r="I2733" s="1">
        <v>0</v>
      </c>
      <c r="J2733" s="1" t="s">
        <v>27474</v>
      </c>
      <c r="K2733" s="1">
        <f t="shared" si="168"/>
        <v>158</v>
      </c>
      <c r="L2733" s="2">
        <f>SUMIFS('Basin Total Well Counts'!B:B,'Basin Total Well Counts'!A:A,F2733)</f>
        <v>24650</v>
      </c>
      <c r="M2733" s="4">
        <f t="shared" si="169"/>
        <v>6.4097363083164298E-3</v>
      </c>
      <c r="N2733" s="2">
        <f>SUMIF('Basin Emissions'!A:A,F2733,'Basin Emissions'!B:B)</f>
        <v>9860.8637137035021</v>
      </c>
      <c r="O2733" s="8">
        <f t="shared" si="170"/>
        <v>63.205536177085328</v>
      </c>
      <c r="P2733" s="7">
        <f>SUMIF('Tool Pneumatics CH4 VOC BTEX'!B:B,A2733,'Tool Pneumatics CH4 VOC BTEX'!F:F)</f>
        <v>4.9166021347045898</v>
      </c>
      <c r="Q2733" s="14">
        <f t="shared" si="171"/>
        <v>14.170652946719944</v>
      </c>
      <c r="R2733" s="16">
        <f>SUMIF('Tool Pneumatics CH4 VOC BTEX'!B:B,A2733,'Tool Pneumatics CH4 VOC BTEX'!H:H)*Q2733</f>
        <v>2.1666489554925925E-2</v>
      </c>
      <c r="S2733" s="16">
        <f>SUMIF('Tool Pneumatics CH4 VOC BTEX'!B:B,A2733,'Tool Pneumatics CH4 VOC BTEX'!J:J)*Q2733</f>
        <v>4.5585684877159867E-4</v>
      </c>
      <c r="T2733" s="16">
        <f>SUMIF('Tool Pneumatics CH4 VOC BTEX'!B:B,A2733,'Tool Pneumatics CH4 VOC BTEX'!L:L)*Q2733</f>
        <v>8.2680731148028902E-3</v>
      </c>
      <c r="U2733" s="16">
        <f>SUMIF('Tool Pneumatics CH4 VOC BTEX'!B:B,A2733,'Tool Pneumatics CH4 VOC BTEX'!N:N)*Q2733</f>
        <v>6.9983020064385499E-3</v>
      </c>
    </row>
    <row r="2734" spans="1:21" x14ac:dyDescent="0.25">
      <c r="A2734" s="1" t="s">
        <v>5926</v>
      </c>
      <c r="B2734" s="1" t="s">
        <v>1485</v>
      </c>
      <c r="C2734" s="1" t="s">
        <v>2006</v>
      </c>
      <c r="D2734" s="1"/>
      <c r="E2734" s="1"/>
      <c r="F2734" s="1" t="s">
        <v>997</v>
      </c>
      <c r="G2734" s="1">
        <v>0</v>
      </c>
      <c r="H2734" s="1" t="s">
        <v>27483</v>
      </c>
      <c r="I2734" s="1">
        <v>0</v>
      </c>
      <c r="J2734" s="1" t="s">
        <v>27474</v>
      </c>
      <c r="K2734" s="1">
        <f t="shared" si="168"/>
        <v>0</v>
      </c>
      <c r="L2734" s="2">
        <f>SUMIFS('Basin Total Well Counts'!B:B,'Basin Total Well Counts'!A:A,F2734)</f>
        <v>25017</v>
      </c>
      <c r="M2734" s="4">
        <f t="shared" si="169"/>
        <v>0</v>
      </c>
      <c r="N2734" s="2">
        <f>SUMIF('Basin Emissions'!A:A,F2734,'Basin Emissions'!B:B)</f>
        <v>12476.372763905796</v>
      </c>
      <c r="O2734" s="8">
        <f t="shared" si="170"/>
        <v>0</v>
      </c>
      <c r="P2734" s="7">
        <f>SUMIF('Tool Pneumatics CH4 VOC BTEX'!B:B,A2734,'Tool Pneumatics CH4 VOC BTEX'!F:F)</f>
        <v>3.4056410789489702</v>
      </c>
      <c r="Q2734" s="14">
        <f t="shared" si="171"/>
        <v>0</v>
      </c>
      <c r="R2734" s="16">
        <f>SUMIF('Tool Pneumatics CH4 VOC BTEX'!B:B,A2734,'Tool Pneumatics CH4 VOC BTEX'!H:H)*Q2734</f>
        <v>0</v>
      </c>
      <c r="S2734" s="16">
        <f>SUMIF('Tool Pneumatics CH4 VOC BTEX'!B:B,A2734,'Tool Pneumatics CH4 VOC BTEX'!J:J)*Q2734</f>
        <v>0</v>
      </c>
      <c r="T2734" s="16">
        <f>SUMIF('Tool Pneumatics CH4 VOC BTEX'!B:B,A2734,'Tool Pneumatics CH4 VOC BTEX'!L:L)*Q2734</f>
        <v>0</v>
      </c>
      <c r="U2734" s="16">
        <f>SUMIF('Tool Pneumatics CH4 VOC BTEX'!B:B,A2734,'Tool Pneumatics CH4 VOC BTEX'!N:N)*Q2734</f>
        <v>0</v>
      </c>
    </row>
    <row r="2735" spans="1:21" x14ac:dyDescent="0.25">
      <c r="A2735" s="1" t="s">
        <v>5927</v>
      </c>
      <c r="B2735" s="1" t="s">
        <v>1485</v>
      </c>
      <c r="C2735" s="1" t="s">
        <v>5928</v>
      </c>
      <c r="D2735" s="1"/>
      <c r="E2735" s="1"/>
      <c r="F2735" s="1" t="s">
        <v>6798</v>
      </c>
      <c r="G2735" s="1">
        <v>0</v>
      </c>
      <c r="H2735" s="1" t="s">
        <v>27483</v>
      </c>
      <c r="I2735" s="1">
        <v>0</v>
      </c>
      <c r="J2735" s="1" t="s">
        <v>27474</v>
      </c>
      <c r="K2735" s="1">
        <f t="shared" si="168"/>
        <v>0</v>
      </c>
      <c r="L2735" s="2">
        <f>SUMIFS('Basin Total Well Counts'!B:B,'Basin Total Well Counts'!A:A,F2735)</f>
        <v>0</v>
      </c>
      <c r="M2735" s="4">
        <f t="shared" si="169"/>
        <v>0</v>
      </c>
      <c r="N2735" s="2">
        <f>SUMIF('Basin Emissions'!A:A,F2735,'Basin Emissions'!B:B)</f>
        <v>117.21308570000001</v>
      </c>
      <c r="O2735" s="8">
        <f t="shared" si="170"/>
        <v>0</v>
      </c>
      <c r="P2735" s="7">
        <f>SUMIF('Tool Pneumatics CH4 VOC BTEX'!B:B,A2735,'Tool Pneumatics CH4 VOC BTEX'!F:F)</f>
        <v>4.9166021347045898</v>
      </c>
      <c r="Q2735" s="14">
        <f t="shared" si="171"/>
        <v>0</v>
      </c>
      <c r="R2735" s="16">
        <f>SUMIF('Tool Pneumatics CH4 VOC BTEX'!B:B,A2735,'Tool Pneumatics CH4 VOC BTEX'!H:H)*Q2735</f>
        <v>0</v>
      </c>
      <c r="S2735" s="16">
        <f>SUMIF('Tool Pneumatics CH4 VOC BTEX'!B:B,A2735,'Tool Pneumatics CH4 VOC BTEX'!J:J)*Q2735</f>
        <v>0</v>
      </c>
      <c r="T2735" s="16">
        <f>SUMIF('Tool Pneumatics CH4 VOC BTEX'!B:B,A2735,'Tool Pneumatics CH4 VOC BTEX'!L:L)*Q2735</f>
        <v>0</v>
      </c>
      <c r="U2735" s="16">
        <f>SUMIF('Tool Pneumatics CH4 VOC BTEX'!B:B,A2735,'Tool Pneumatics CH4 VOC BTEX'!N:N)*Q2735</f>
        <v>0</v>
      </c>
    </row>
    <row r="2736" spans="1:21" x14ac:dyDescent="0.25">
      <c r="A2736" s="1" t="s">
        <v>5929</v>
      </c>
      <c r="B2736" s="1" t="s">
        <v>1485</v>
      </c>
      <c r="C2736" s="1" t="s">
        <v>5930</v>
      </c>
      <c r="D2736" s="1"/>
      <c r="E2736" s="1"/>
      <c r="F2736" s="1" t="s">
        <v>997</v>
      </c>
      <c r="G2736" s="1">
        <v>0</v>
      </c>
      <c r="H2736" s="1" t="s">
        <v>27483</v>
      </c>
      <c r="I2736" s="1">
        <v>0</v>
      </c>
      <c r="J2736" s="1" t="s">
        <v>27474</v>
      </c>
      <c r="K2736" s="1">
        <f t="shared" si="168"/>
        <v>0</v>
      </c>
      <c r="L2736" s="2">
        <f>SUMIFS('Basin Total Well Counts'!B:B,'Basin Total Well Counts'!A:A,F2736)</f>
        <v>25017</v>
      </c>
      <c r="M2736" s="4">
        <f t="shared" si="169"/>
        <v>0</v>
      </c>
      <c r="N2736" s="2">
        <f>SUMIF('Basin Emissions'!A:A,F2736,'Basin Emissions'!B:B)</f>
        <v>12476.372763905796</v>
      </c>
      <c r="O2736" s="8">
        <f t="shared" si="170"/>
        <v>0</v>
      </c>
      <c r="P2736" s="7">
        <f>SUMIF('Tool Pneumatics CH4 VOC BTEX'!B:B,A2736,'Tool Pneumatics CH4 VOC BTEX'!F:F)</f>
        <v>4.9166021347045898</v>
      </c>
      <c r="Q2736" s="14">
        <f t="shared" si="171"/>
        <v>0</v>
      </c>
      <c r="R2736" s="16">
        <f>SUMIF('Tool Pneumatics CH4 VOC BTEX'!B:B,A2736,'Tool Pneumatics CH4 VOC BTEX'!H:H)*Q2736</f>
        <v>0</v>
      </c>
      <c r="S2736" s="16">
        <f>SUMIF('Tool Pneumatics CH4 VOC BTEX'!B:B,A2736,'Tool Pneumatics CH4 VOC BTEX'!J:J)*Q2736</f>
        <v>0</v>
      </c>
      <c r="T2736" s="16">
        <f>SUMIF('Tool Pneumatics CH4 VOC BTEX'!B:B,A2736,'Tool Pneumatics CH4 VOC BTEX'!L:L)*Q2736</f>
        <v>0</v>
      </c>
      <c r="U2736" s="16">
        <f>SUMIF('Tool Pneumatics CH4 VOC BTEX'!B:B,A2736,'Tool Pneumatics CH4 VOC BTEX'!N:N)*Q2736</f>
        <v>0</v>
      </c>
    </row>
    <row r="2737" spans="1:21" x14ac:dyDescent="0.25">
      <c r="A2737" s="1" t="s">
        <v>5931</v>
      </c>
      <c r="B2737" s="1" t="s">
        <v>1485</v>
      </c>
      <c r="C2737" s="1" t="s">
        <v>5932</v>
      </c>
      <c r="D2737" s="1"/>
      <c r="E2737" s="1"/>
      <c r="F2737" s="1" t="s">
        <v>997</v>
      </c>
      <c r="G2737" s="1">
        <v>13</v>
      </c>
      <c r="H2737" s="1" t="s">
        <v>27483</v>
      </c>
      <c r="I2737" s="1">
        <v>0</v>
      </c>
      <c r="J2737" s="1" t="s">
        <v>27474</v>
      </c>
      <c r="K2737" s="1">
        <f t="shared" si="168"/>
        <v>13</v>
      </c>
      <c r="L2737" s="2">
        <f>SUMIFS('Basin Total Well Counts'!B:B,'Basin Total Well Counts'!A:A,F2737)</f>
        <v>25017</v>
      </c>
      <c r="M2737" s="4">
        <f t="shared" si="169"/>
        <v>5.1964664028460649E-4</v>
      </c>
      <c r="N2737" s="2">
        <f>SUMIF('Basin Emissions'!A:A,F2737,'Basin Emissions'!B:B)</f>
        <v>12476.372763905796</v>
      </c>
      <c r="O2737" s="8">
        <f t="shared" si="170"/>
        <v>6.4833051897020173</v>
      </c>
      <c r="P2737" s="7">
        <f>SUMIF('Tool Pneumatics CH4 VOC BTEX'!B:B,A2737,'Tool Pneumatics CH4 VOC BTEX'!F:F)</f>
        <v>3.4056410789489702</v>
      </c>
      <c r="Q2737" s="14">
        <f t="shared" si="171"/>
        <v>2.0984440652841965</v>
      </c>
      <c r="R2737" s="16">
        <f>SUMIF('Tool Pneumatics CH4 VOC BTEX'!B:B,A2737,'Tool Pneumatics CH4 VOC BTEX'!H:H)*Q2737</f>
        <v>0</v>
      </c>
      <c r="S2737" s="16">
        <f>SUMIF('Tool Pneumatics CH4 VOC BTEX'!B:B,A2737,'Tool Pneumatics CH4 VOC BTEX'!J:J)*Q2737</f>
        <v>0</v>
      </c>
      <c r="T2737" s="16">
        <f>SUMIF('Tool Pneumatics CH4 VOC BTEX'!B:B,A2737,'Tool Pneumatics CH4 VOC BTEX'!L:L)*Q2737</f>
        <v>0</v>
      </c>
      <c r="U2737" s="16">
        <f>SUMIF('Tool Pneumatics CH4 VOC BTEX'!B:B,A2737,'Tool Pneumatics CH4 VOC BTEX'!N:N)*Q2737</f>
        <v>0</v>
      </c>
    </row>
    <row r="2738" spans="1:21" x14ac:dyDescent="0.25">
      <c r="A2738" s="1" t="s">
        <v>5933</v>
      </c>
      <c r="B2738" s="1" t="s">
        <v>1485</v>
      </c>
      <c r="C2738" s="1" t="s">
        <v>5934</v>
      </c>
      <c r="D2738" s="1"/>
      <c r="E2738" s="1"/>
      <c r="F2738" s="1" t="s">
        <v>6802</v>
      </c>
      <c r="G2738" s="1">
        <v>0</v>
      </c>
      <c r="H2738" s="1" t="s">
        <v>27483</v>
      </c>
      <c r="I2738" s="1">
        <v>0</v>
      </c>
      <c r="J2738" s="1" t="s">
        <v>27474</v>
      </c>
      <c r="K2738" s="1">
        <f t="shared" si="168"/>
        <v>0</v>
      </c>
      <c r="L2738" s="2">
        <f>SUMIFS('Basin Total Well Counts'!B:B,'Basin Total Well Counts'!A:A,F2738)</f>
        <v>502</v>
      </c>
      <c r="M2738" s="4">
        <f t="shared" si="169"/>
        <v>0</v>
      </c>
      <c r="N2738" s="2">
        <f>SUMIF('Basin Emissions'!A:A,F2738,'Basin Emissions'!B:B)</f>
        <v>15338.377142599998</v>
      </c>
      <c r="O2738" s="8">
        <f t="shared" si="170"/>
        <v>0</v>
      </c>
      <c r="P2738" s="7">
        <f>SUMIF('Tool Pneumatics CH4 VOC BTEX'!B:B,A2738,'Tool Pneumatics CH4 VOC BTEX'!F:F)</f>
        <v>4.9166021347045898</v>
      </c>
      <c r="Q2738" s="14">
        <f t="shared" si="171"/>
        <v>0</v>
      </c>
      <c r="R2738" s="16">
        <f>SUMIF('Tool Pneumatics CH4 VOC BTEX'!B:B,A2738,'Tool Pneumatics CH4 VOC BTEX'!H:H)*Q2738</f>
        <v>0</v>
      </c>
      <c r="S2738" s="16">
        <f>SUMIF('Tool Pneumatics CH4 VOC BTEX'!B:B,A2738,'Tool Pneumatics CH4 VOC BTEX'!J:J)*Q2738</f>
        <v>0</v>
      </c>
      <c r="T2738" s="16">
        <f>SUMIF('Tool Pneumatics CH4 VOC BTEX'!B:B,A2738,'Tool Pneumatics CH4 VOC BTEX'!L:L)*Q2738</f>
        <v>0</v>
      </c>
      <c r="U2738" s="16">
        <f>SUMIF('Tool Pneumatics CH4 VOC BTEX'!B:B,A2738,'Tool Pneumatics CH4 VOC BTEX'!N:N)*Q2738</f>
        <v>0</v>
      </c>
    </row>
    <row r="2739" spans="1:21" x14ac:dyDescent="0.25">
      <c r="A2739" s="1" t="s">
        <v>5935</v>
      </c>
      <c r="B2739" s="1" t="s">
        <v>1485</v>
      </c>
      <c r="C2739" s="1" t="s">
        <v>5936</v>
      </c>
      <c r="D2739" s="1"/>
      <c r="E2739" s="1"/>
      <c r="F2739" s="1" t="s">
        <v>6797</v>
      </c>
      <c r="G2739" s="1">
        <v>143</v>
      </c>
      <c r="H2739" s="1" t="s">
        <v>27483</v>
      </c>
      <c r="I2739" s="1">
        <v>0</v>
      </c>
      <c r="J2739" s="1" t="s">
        <v>27474</v>
      </c>
      <c r="K2739" s="1">
        <f t="shared" si="168"/>
        <v>143</v>
      </c>
      <c r="L2739" s="2">
        <f>SUMIFS('Basin Total Well Counts'!B:B,'Basin Total Well Counts'!A:A,F2739)</f>
        <v>24650</v>
      </c>
      <c r="M2739" s="4">
        <f t="shared" si="169"/>
        <v>5.8012170385395535E-3</v>
      </c>
      <c r="N2739" s="2">
        <f>SUMIF('Basin Emissions'!A:A,F2739,'Basin Emissions'!B:B)</f>
        <v>9860.8637137035021</v>
      </c>
      <c r="O2739" s="8">
        <f t="shared" si="170"/>
        <v>57.205010590653174</v>
      </c>
      <c r="P2739" s="7">
        <f>SUMIF('Tool Pneumatics CH4 VOC BTEX'!B:B,A2739,'Tool Pneumatics CH4 VOC BTEX'!F:F)</f>
        <v>4.9166021347045898</v>
      </c>
      <c r="Q2739" s="14">
        <f t="shared" si="171"/>
        <v>12.825337793550327</v>
      </c>
      <c r="R2739" s="16">
        <f>SUMIF('Tool Pneumatics CH4 VOC BTEX'!B:B,A2739,'Tool Pneumatics CH4 VOC BTEX'!H:H)*Q2739</f>
        <v>1.9609544344015233E-2</v>
      </c>
      <c r="S2739" s="16">
        <f>SUMIF('Tool Pneumatics CH4 VOC BTEX'!B:B,A2739,'Tool Pneumatics CH4 VOC BTEX'!J:J)*Q2739</f>
        <v>4.1257929983758607E-4</v>
      </c>
      <c r="T2739" s="16">
        <f>SUMIF('Tool Pneumatics CH4 VOC BTEX'!B:B,A2739,'Tool Pneumatics CH4 VOC BTEX'!L:L)*Q2739</f>
        <v>7.4831294646633753E-3</v>
      </c>
      <c r="U2739" s="16">
        <f>SUMIF('Tool Pneumatics CH4 VOC BTEX'!B:B,A2739,'Tool Pneumatics CH4 VOC BTEX'!N:N)*Q2739</f>
        <v>6.333906246333623E-3</v>
      </c>
    </row>
    <row r="2740" spans="1:21" x14ac:dyDescent="0.25">
      <c r="A2740" s="1" t="s">
        <v>5937</v>
      </c>
      <c r="B2740" s="1" t="s">
        <v>1485</v>
      </c>
      <c r="C2740" s="1" t="s">
        <v>1941</v>
      </c>
      <c r="D2740" s="1"/>
      <c r="E2740" s="1"/>
      <c r="F2740" s="1" t="s">
        <v>997</v>
      </c>
      <c r="G2740" s="1">
        <v>0</v>
      </c>
      <c r="H2740" s="1" t="s">
        <v>27483</v>
      </c>
      <c r="I2740" s="1">
        <v>0</v>
      </c>
      <c r="J2740" s="1" t="s">
        <v>27474</v>
      </c>
      <c r="K2740" s="1">
        <f t="shared" si="168"/>
        <v>0</v>
      </c>
      <c r="L2740" s="2">
        <f>SUMIFS('Basin Total Well Counts'!B:B,'Basin Total Well Counts'!A:A,F2740)</f>
        <v>25017</v>
      </c>
      <c r="M2740" s="4">
        <f t="shared" si="169"/>
        <v>0</v>
      </c>
      <c r="N2740" s="2">
        <f>SUMIF('Basin Emissions'!A:A,F2740,'Basin Emissions'!B:B)</f>
        <v>12476.372763905796</v>
      </c>
      <c r="O2740" s="8">
        <f t="shared" si="170"/>
        <v>0</v>
      </c>
      <c r="P2740" s="7">
        <f>SUMIF('Tool Pneumatics CH4 VOC BTEX'!B:B,A2740,'Tool Pneumatics CH4 VOC BTEX'!F:F)</f>
        <v>4.9166021347045898</v>
      </c>
      <c r="Q2740" s="14">
        <f t="shared" si="171"/>
        <v>0</v>
      </c>
      <c r="R2740" s="16">
        <f>SUMIF('Tool Pneumatics CH4 VOC BTEX'!B:B,A2740,'Tool Pneumatics CH4 VOC BTEX'!H:H)*Q2740</f>
        <v>0</v>
      </c>
      <c r="S2740" s="16">
        <f>SUMIF('Tool Pneumatics CH4 VOC BTEX'!B:B,A2740,'Tool Pneumatics CH4 VOC BTEX'!J:J)*Q2740</f>
        <v>0</v>
      </c>
      <c r="T2740" s="16">
        <f>SUMIF('Tool Pneumatics CH4 VOC BTEX'!B:B,A2740,'Tool Pneumatics CH4 VOC BTEX'!L:L)*Q2740</f>
        <v>0</v>
      </c>
      <c r="U2740" s="16">
        <f>SUMIF('Tool Pneumatics CH4 VOC BTEX'!B:B,A2740,'Tool Pneumatics CH4 VOC BTEX'!N:N)*Q2740</f>
        <v>0</v>
      </c>
    </row>
    <row r="2741" spans="1:21" x14ac:dyDescent="0.25">
      <c r="A2741" s="1" t="s">
        <v>5938</v>
      </c>
      <c r="B2741" s="1" t="s">
        <v>1485</v>
      </c>
      <c r="C2741" s="1" t="s">
        <v>1635</v>
      </c>
      <c r="D2741" s="1"/>
      <c r="E2741" s="1"/>
      <c r="F2741" s="1" t="s">
        <v>6802</v>
      </c>
      <c r="G2741" s="1">
        <v>0</v>
      </c>
      <c r="H2741" s="1" t="s">
        <v>27483</v>
      </c>
      <c r="I2741" s="1">
        <v>0</v>
      </c>
      <c r="J2741" s="1" t="s">
        <v>27474</v>
      </c>
      <c r="K2741" s="1">
        <f t="shared" si="168"/>
        <v>0</v>
      </c>
      <c r="L2741" s="2">
        <f>SUMIFS('Basin Total Well Counts'!B:B,'Basin Total Well Counts'!A:A,F2741)</f>
        <v>502</v>
      </c>
      <c r="M2741" s="4">
        <f t="shared" si="169"/>
        <v>0</v>
      </c>
      <c r="N2741" s="2">
        <f>SUMIF('Basin Emissions'!A:A,F2741,'Basin Emissions'!B:B)</f>
        <v>15338.377142599998</v>
      </c>
      <c r="O2741" s="8">
        <f t="shared" si="170"/>
        <v>0</v>
      </c>
      <c r="P2741" s="7">
        <f>SUMIF('Tool Pneumatics CH4 VOC BTEX'!B:B,A2741,'Tool Pneumatics CH4 VOC BTEX'!F:F)</f>
        <v>4.9166021347045898</v>
      </c>
      <c r="Q2741" s="14">
        <f t="shared" si="171"/>
        <v>0</v>
      </c>
      <c r="R2741" s="16">
        <f>SUMIF('Tool Pneumatics CH4 VOC BTEX'!B:B,A2741,'Tool Pneumatics CH4 VOC BTEX'!H:H)*Q2741</f>
        <v>0</v>
      </c>
      <c r="S2741" s="16">
        <f>SUMIF('Tool Pneumatics CH4 VOC BTEX'!B:B,A2741,'Tool Pneumatics CH4 VOC BTEX'!J:J)*Q2741</f>
        <v>0</v>
      </c>
      <c r="T2741" s="16">
        <f>SUMIF('Tool Pneumatics CH4 VOC BTEX'!B:B,A2741,'Tool Pneumatics CH4 VOC BTEX'!L:L)*Q2741</f>
        <v>0</v>
      </c>
      <c r="U2741" s="16">
        <f>SUMIF('Tool Pneumatics CH4 VOC BTEX'!B:B,A2741,'Tool Pneumatics CH4 VOC BTEX'!N:N)*Q2741</f>
        <v>0</v>
      </c>
    </row>
    <row r="2742" spans="1:21" x14ac:dyDescent="0.25">
      <c r="A2742" s="1" t="s">
        <v>5939</v>
      </c>
      <c r="B2742" s="1" t="s">
        <v>1485</v>
      </c>
      <c r="C2742" s="1" t="s">
        <v>2193</v>
      </c>
      <c r="D2742" s="1"/>
      <c r="E2742" s="1"/>
      <c r="F2742" s="1" t="s">
        <v>997</v>
      </c>
      <c r="G2742" s="1">
        <v>0</v>
      </c>
      <c r="H2742" s="1" t="s">
        <v>27483</v>
      </c>
      <c r="I2742" s="1">
        <v>0</v>
      </c>
      <c r="J2742" s="1" t="s">
        <v>27474</v>
      </c>
      <c r="K2742" s="1">
        <f t="shared" si="168"/>
        <v>0</v>
      </c>
      <c r="L2742" s="2">
        <f>SUMIFS('Basin Total Well Counts'!B:B,'Basin Total Well Counts'!A:A,F2742)</f>
        <v>25017</v>
      </c>
      <c r="M2742" s="4">
        <f t="shared" si="169"/>
        <v>0</v>
      </c>
      <c r="N2742" s="2">
        <f>SUMIF('Basin Emissions'!A:A,F2742,'Basin Emissions'!B:B)</f>
        <v>12476.372763905796</v>
      </c>
      <c r="O2742" s="8">
        <f t="shared" si="170"/>
        <v>0</v>
      </c>
      <c r="P2742" s="7">
        <f>SUMIF('Tool Pneumatics CH4 VOC BTEX'!B:B,A2742,'Tool Pneumatics CH4 VOC BTEX'!F:F)</f>
        <v>4.9166021347045898</v>
      </c>
      <c r="Q2742" s="14">
        <f t="shared" si="171"/>
        <v>0</v>
      </c>
      <c r="R2742" s="16">
        <f>SUMIF('Tool Pneumatics CH4 VOC BTEX'!B:B,A2742,'Tool Pneumatics CH4 VOC BTEX'!H:H)*Q2742</f>
        <v>0</v>
      </c>
      <c r="S2742" s="16">
        <f>SUMIF('Tool Pneumatics CH4 VOC BTEX'!B:B,A2742,'Tool Pneumatics CH4 VOC BTEX'!J:J)*Q2742</f>
        <v>0</v>
      </c>
      <c r="T2742" s="16">
        <f>SUMIF('Tool Pneumatics CH4 VOC BTEX'!B:B,A2742,'Tool Pneumatics CH4 VOC BTEX'!L:L)*Q2742</f>
        <v>0</v>
      </c>
      <c r="U2742" s="16">
        <f>SUMIF('Tool Pneumatics CH4 VOC BTEX'!B:B,A2742,'Tool Pneumatics CH4 VOC BTEX'!N:N)*Q2742</f>
        <v>0</v>
      </c>
    </row>
    <row r="2743" spans="1:21" x14ac:dyDescent="0.25">
      <c r="A2743" s="1" t="s">
        <v>5940</v>
      </c>
      <c r="B2743" s="1" t="s">
        <v>1485</v>
      </c>
      <c r="C2743" s="1" t="s">
        <v>5941</v>
      </c>
      <c r="D2743" s="1"/>
      <c r="E2743" s="1"/>
      <c r="F2743" s="1" t="s">
        <v>6792</v>
      </c>
      <c r="G2743" s="1">
        <v>0</v>
      </c>
      <c r="H2743" s="1" t="s">
        <v>27483</v>
      </c>
      <c r="I2743" s="1">
        <v>0</v>
      </c>
      <c r="J2743" s="1" t="s">
        <v>27474</v>
      </c>
      <c r="K2743" s="1">
        <f t="shared" si="168"/>
        <v>0</v>
      </c>
      <c r="L2743" s="2">
        <f>SUMIFS('Basin Total Well Counts'!B:B,'Basin Total Well Counts'!A:A,F2743)</f>
        <v>3536</v>
      </c>
      <c r="M2743" s="4">
        <f t="shared" si="169"/>
        <v>0</v>
      </c>
      <c r="N2743" s="2">
        <f>SUMIF('Basin Emissions'!A:A,F2743,'Basin Emissions'!B:B)</f>
        <v>31.469877000000004</v>
      </c>
      <c r="O2743" s="8">
        <f t="shared" si="170"/>
        <v>0</v>
      </c>
      <c r="P2743" s="7">
        <f>SUMIF('Tool Pneumatics CH4 VOC BTEX'!B:B,A2743,'Tool Pneumatics CH4 VOC BTEX'!F:F)</f>
        <v>4.9166021347045898</v>
      </c>
      <c r="Q2743" s="14">
        <f t="shared" si="171"/>
        <v>0</v>
      </c>
      <c r="R2743" s="16">
        <f>SUMIF('Tool Pneumatics CH4 VOC BTEX'!B:B,A2743,'Tool Pneumatics CH4 VOC BTEX'!H:H)*Q2743</f>
        <v>0</v>
      </c>
      <c r="S2743" s="16">
        <f>SUMIF('Tool Pneumatics CH4 VOC BTEX'!B:B,A2743,'Tool Pneumatics CH4 VOC BTEX'!J:J)*Q2743</f>
        <v>0</v>
      </c>
      <c r="T2743" s="16">
        <f>SUMIF('Tool Pneumatics CH4 VOC BTEX'!B:B,A2743,'Tool Pneumatics CH4 VOC BTEX'!L:L)*Q2743</f>
        <v>0</v>
      </c>
      <c r="U2743" s="16">
        <f>SUMIF('Tool Pneumatics CH4 VOC BTEX'!B:B,A2743,'Tool Pneumatics CH4 VOC BTEX'!N:N)*Q2743</f>
        <v>0</v>
      </c>
    </row>
    <row r="2744" spans="1:21" x14ac:dyDescent="0.25">
      <c r="A2744" s="1" t="s">
        <v>5942</v>
      </c>
      <c r="B2744" s="1" t="s">
        <v>1485</v>
      </c>
      <c r="C2744" s="1" t="s">
        <v>3201</v>
      </c>
      <c r="D2744" s="1"/>
      <c r="E2744" s="1"/>
      <c r="F2744" s="1" t="s">
        <v>6797</v>
      </c>
      <c r="G2744" s="1">
        <v>1243</v>
      </c>
      <c r="H2744" s="1" t="s">
        <v>27483</v>
      </c>
      <c r="I2744" s="1">
        <v>0</v>
      </c>
      <c r="J2744" s="1" t="s">
        <v>27474</v>
      </c>
      <c r="K2744" s="1">
        <f t="shared" si="168"/>
        <v>1243</v>
      </c>
      <c r="L2744" s="2">
        <f>SUMIFS('Basin Total Well Counts'!B:B,'Basin Total Well Counts'!A:A,F2744)</f>
        <v>24650</v>
      </c>
      <c r="M2744" s="4">
        <f t="shared" si="169"/>
        <v>5.0425963488843817E-2</v>
      </c>
      <c r="N2744" s="2">
        <f>SUMIF('Basin Emissions'!A:A,F2744,'Basin Emissions'!B:B)</f>
        <v>9860.8637137035021</v>
      </c>
      <c r="O2744" s="8">
        <f t="shared" si="170"/>
        <v>497.24355359567767</v>
      </c>
      <c r="P2744" s="7">
        <f>SUMIF('Tool Pneumatics CH4 VOC BTEX'!B:B,A2744,'Tool Pneumatics CH4 VOC BTEX'!F:F)</f>
        <v>4.9166021347045898</v>
      </c>
      <c r="Q2744" s="14">
        <f t="shared" si="171"/>
        <v>111.4817823593221</v>
      </c>
      <c r="R2744" s="16">
        <f>SUMIF('Tool Pneumatics CH4 VOC BTEX'!B:B,A2744,'Tool Pneumatics CH4 VOC BTEX'!H:H)*Q2744</f>
        <v>0.17045219314413243</v>
      </c>
      <c r="S2744" s="16">
        <f>SUMIF('Tool Pneumatics CH4 VOC BTEX'!B:B,A2744,'Tool Pneumatics CH4 VOC BTEX'!J:J)*Q2744</f>
        <v>3.5862662216651722E-3</v>
      </c>
      <c r="T2744" s="16">
        <f>SUMIF('Tool Pneumatics CH4 VOC BTEX'!B:B,A2744,'Tool Pneumatics CH4 VOC BTEX'!L:L)*Q2744</f>
        <v>6.5045663808227808E-2</v>
      </c>
      <c r="U2744" s="16">
        <f>SUMIF('Tool Pneumatics CH4 VOC BTEX'!B:B,A2744,'Tool Pneumatics CH4 VOC BTEX'!N:N)*Q2744</f>
        <v>5.5056261987361507E-2</v>
      </c>
    </row>
    <row r="2745" spans="1:21" x14ac:dyDescent="0.25">
      <c r="A2745" s="1" t="s">
        <v>5943</v>
      </c>
      <c r="B2745" s="1" t="s">
        <v>1485</v>
      </c>
      <c r="C2745" s="1" t="s">
        <v>5944</v>
      </c>
      <c r="D2745" s="1"/>
      <c r="E2745" s="1"/>
      <c r="F2745" s="1" t="s">
        <v>6797</v>
      </c>
      <c r="G2745" s="1">
        <v>428</v>
      </c>
      <c r="H2745" s="1" t="s">
        <v>27483</v>
      </c>
      <c r="I2745" s="1">
        <v>0</v>
      </c>
      <c r="J2745" s="1" t="s">
        <v>27474</v>
      </c>
      <c r="K2745" s="1">
        <f t="shared" si="168"/>
        <v>428</v>
      </c>
      <c r="L2745" s="2">
        <f>SUMIFS('Basin Total Well Counts'!B:B,'Basin Total Well Counts'!A:A,F2745)</f>
        <v>24650</v>
      </c>
      <c r="M2745" s="4">
        <f t="shared" si="169"/>
        <v>1.7363083164300203E-2</v>
      </c>
      <c r="N2745" s="2">
        <f>SUMIF('Basin Emissions'!A:A,F2745,'Basin Emissions'!B:B)</f>
        <v>9860.8637137035021</v>
      </c>
      <c r="O2745" s="8">
        <f t="shared" si="170"/>
        <v>171.21499673286405</v>
      </c>
      <c r="P2745" s="7">
        <f>SUMIF('Tool Pneumatics CH4 VOC BTEX'!B:B,A2745,'Tool Pneumatics CH4 VOC BTEX'!F:F)</f>
        <v>4.9166021347045898</v>
      </c>
      <c r="Q2745" s="14">
        <f t="shared" si="171"/>
        <v>38.386325703773011</v>
      </c>
      <c r="R2745" s="16">
        <f>SUMIF('Tool Pneumatics CH4 VOC BTEX'!B:B,A2745,'Tool Pneumatics CH4 VOC BTEX'!H:H)*Q2745</f>
        <v>5.8691503351318321E-2</v>
      </c>
      <c r="S2745" s="16">
        <f>SUMIF('Tool Pneumatics CH4 VOC BTEX'!B:B,A2745,'Tool Pneumatics CH4 VOC BTEX'!J:J)*Q2745</f>
        <v>1.2348527295838242E-3</v>
      </c>
      <c r="T2745" s="16">
        <f>SUMIF('Tool Pneumatics CH4 VOC BTEX'!B:B,A2745,'Tool Pneumatics CH4 VOC BTEX'!L:L)*Q2745</f>
        <v>2.2397058817314158E-2</v>
      </c>
      <c r="U2745" s="16">
        <f>SUMIF('Tool Pneumatics CH4 VOC BTEX'!B:B,A2745,'Tool Pneumatics CH4 VOC BTEX'!N:N)*Q2745</f>
        <v>1.8957425688327211E-2</v>
      </c>
    </row>
    <row r="2746" spans="1:21" x14ac:dyDescent="0.25">
      <c r="A2746" s="1" t="s">
        <v>5945</v>
      </c>
      <c r="B2746" s="1" t="s">
        <v>1485</v>
      </c>
      <c r="C2746" s="1" t="s">
        <v>1585</v>
      </c>
      <c r="D2746" s="1"/>
      <c r="E2746" s="1"/>
      <c r="F2746" s="1" t="s">
        <v>6797</v>
      </c>
      <c r="G2746" s="1">
        <v>67</v>
      </c>
      <c r="H2746" s="1" t="s">
        <v>27483</v>
      </c>
      <c r="I2746" s="1">
        <v>0</v>
      </c>
      <c r="J2746" s="1" t="s">
        <v>27474</v>
      </c>
      <c r="K2746" s="1">
        <f t="shared" si="168"/>
        <v>67</v>
      </c>
      <c r="L2746" s="2">
        <f>SUMIFS('Basin Total Well Counts'!B:B,'Basin Total Well Counts'!A:A,F2746)</f>
        <v>24650</v>
      </c>
      <c r="M2746" s="4">
        <f t="shared" si="169"/>
        <v>2.7180527383367141E-3</v>
      </c>
      <c r="N2746" s="2">
        <f>SUMIF('Basin Emissions'!A:A,F2746,'Basin Emissions'!B:B)</f>
        <v>9860.8637137035021</v>
      </c>
      <c r="O2746" s="8">
        <f t="shared" si="170"/>
        <v>26.802347619396944</v>
      </c>
      <c r="P2746" s="7">
        <f>SUMIF('Tool Pneumatics CH4 VOC BTEX'!B:B,A2746,'Tool Pneumatics CH4 VOC BTEX'!F:F)</f>
        <v>4.9166021347045898</v>
      </c>
      <c r="Q2746" s="14">
        <f t="shared" si="171"/>
        <v>6.0090743508242799</v>
      </c>
      <c r="R2746" s="16">
        <f>SUMIF('Tool Pneumatics CH4 VOC BTEX'!B:B,A2746,'Tool Pneumatics CH4 VOC BTEX'!H:H)*Q2746</f>
        <v>9.1876886087344112E-3</v>
      </c>
      <c r="S2746" s="16">
        <f>SUMIF('Tool Pneumatics CH4 VOC BTEX'!B:B,A2746,'Tool Pneumatics CH4 VOC BTEX'!J:J)*Q2746</f>
        <v>1.9330638523858932E-4</v>
      </c>
      <c r="T2746" s="16">
        <f>SUMIF('Tool Pneumatics CH4 VOC BTEX'!B:B,A2746,'Tool Pneumatics CH4 VOC BTEX'!L:L)*Q2746</f>
        <v>3.5060816372898336E-3</v>
      </c>
      <c r="U2746" s="16">
        <f>SUMIF('Tool Pneumatics CH4 VOC BTEX'!B:B,A2746,'Tool Pneumatics CH4 VOC BTEX'!N:N)*Q2746</f>
        <v>2.9676343951353344E-3</v>
      </c>
    </row>
    <row r="2747" spans="1:21" x14ac:dyDescent="0.25">
      <c r="A2747" s="1" t="s">
        <v>5946</v>
      </c>
      <c r="B2747" s="1" t="s">
        <v>1485</v>
      </c>
      <c r="C2747" s="1" t="s">
        <v>1929</v>
      </c>
      <c r="D2747" s="1"/>
      <c r="E2747" s="1"/>
      <c r="F2747" s="1" t="s">
        <v>5743</v>
      </c>
      <c r="G2747" s="1">
        <v>544</v>
      </c>
      <c r="H2747" s="1" t="s">
        <v>27483</v>
      </c>
      <c r="I2747" s="1">
        <v>0</v>
      </c>
      <c r="J2747" s="1" t="s">
        <v>27474</v>
      </c>
      <c r="K2747" s="1">
        <f t="shared" si="168"/>
        <v>544</v>
      </c>
      <c r="L2747" s="2">
        <f>SUMIFS('Basin Total Well Counts'!B:B,'Basin Total Well Counts'!A:A,F2747)</f>
        <v>19752</v>
      </c>
      <c r="M2747" s="4">
        <f t="shared" si="169"/>
        <v>2.7541514783313081E-2</v>
      </c>
      <c r="N2747" s="2">
        <f>SUMIF('Basin Emissions'!A:A,F2747,'Basin Emissions'!B:B)</f>
        <v>3736.8053106999996</v>
      </c>
      <c r="O2747" s="8">
        <f t="shared" si="170"/>
        <v>102.91727870700687</v>
      </c>
      <c r="P2747" s="7">
        <f>SUMIF('Tool Pneumatics CH4 VOC BTEX'!B:B,A2747,'Tool Pneumatics CH4 VOC BTEX'!F:F)</f>
        <v>4.9166021347045898</v>
      </c>
      <c r="Q2747" s="14">
        <f t="shared" si="171"/>
        <v>23.074007863674733</v>
      </c>
      <c r="R2747" s="16">
        <f>SUMIF('Tool Pneumatics CH4 VOC BTEX'!B:B,A2747,'Tool Pneumatics CH4 VOC BTEX'!H:H)*Q2747</f>
        <v>3.5279443526581168E-2</v>
      </c>
      <c r="S2747" s="16">
        <f>SUMIF('Tool Pneumatics CH4 VOC BTEX'!B:B,A2747,'Tool Pneumatics CH4 VOC BTEX'!J:J)*Q2747</f>
        <v>7.4226957309687957E-4</v>
      </c>
      <c r="T2747" s="16">
        <f>SUMIF('Tool Pneumatics CH4 VOC BTEX'!B:B,A2747,'Tool Pneumatics CH4 VOC BTEX'!L:L)*Q2747</f>
        <v>1.3462864751942041E-2</v>
      </c>
      <c r="U2747" s="16">
        <f>SUMIF('Tool Pneumatics CH4 VOC BTEX'!B:B,A2747,'Tool Pneumatics CH4 VOC BTEX'!N:N)*Q2747</f>
        <v>1.1395302399690128E-2</v>
      </c>
    </row>
    <row r="2748" spans="1:21" x14ac:dyDescent="0.25">
      <c r="A2748" s="1" t="s">
        <v>5947</v>
      </c>
      <c r="B2748" s="1" t="s">
        <v>1485</v>
      </c>
      <c r="C2748" s="1" t="s">
        <v>2789</v>
      </c>
      <c r="D2748" s="1"/>
      <c r="E2748" s="1"/>
      <c r="F2748" s="1" t="s">
        <v>6797</v>
      </c>
      <c r="G2748" s="1">
        <v>85</v>
      </c>
      <c r="H2748" s="1" t="s">
        <v>27483</v>
      </c>
      <c r="I2748" s="1">
        <v>4</v>
      </c>
      <c r="J2748" s="1" t="s">
        <v>27474</v>
      </c>
      <c r="K2748" s="1">
        <f t="shared" si="168"/>
        <v>89</v>
      </c>
      <c r="L2748" s="2">
        <f>SUMIFS('Basin Total Well Counts'!B:B,'Basin Total Well Counts'!A:A,F2748)</f>
        <v>24650</v>
      </c>
      <c r="M2748" s="4">
        <f t="shared" si="169"/>
        <v>3.6105476673427991E-3</v>
      </c>
      <c r="N2748" s="2">
        <f>SUMIF('Basin Emissions'!A:A,F2748,'Basin Emissions'!B:B)</f>
        <v>9860.8637137035021</v>
      </c>
      <c r="O2748" s="8">
        <f t="shared" si="170"/>
        <v>35.603118479497432</v>
      </c>
      <c r="P2748" s="7">
        <f>SUMIF('Tool Pneumatics CH4 VOC BTEX'!B:B,A2748,'Tool Pneumatics CH4 VOC BTEX'!F:F)</f>
        <v>4.9166021347045898</v>
      </c>
      <c r="Q2748" s="14">
        <f t="shared" si="171"/>
        <v>7.9822032421397155</v>
      </c>
      <c r="R2748" s="16">
        <f>SUMIF('Tool Pneumatics CH4 VOC BTEX'!B:B,A2748,'Tool Pneumatics CH4 VOC BTEX'!H:H)*Q2748</f>
        <v>1.2204541584736755E-2</v>
      </c>
      <c r="S2748" s="16">
        <f>SUMIF('Tool Pneumatics CH4 VOC BTEX'!B:B,A2748,'Tool Pneumatics CH4 VOC BTEX'!J:J)*Q2748</f>
        <v>2.5678012367514106E-4</v>
      </c>
      <c r="T2748" s="16">
        <f>SUMIF('Tool Pneumatics CH4 VOC BTEX'!B:B,A2748,'Tool Pneumatics CH4 VOC BTEX'!L:L)*Q2748</f>
        <v>4.6573323241611226E-3</v>
      </c>
      <c r="U2748" s="16">
        <f>SUMIF('Tool Pneumatics CH4 VOC BTEX'!B:B,A2748,'Tool Pneumatics CH4 VOC BTEX'!N:N)*Q2748</f>
        <v>3.9420815099558918E-3</v>
      </c>
    </row>
    <row r="2749" spans="1:21" x14ac:dyDescent="0.25">
      <c r="A2749" s="1" t="s">
        <v>5948</v>
      </c>
      <c r="B2749" s="1" t="s">
        <v>1485</v>
      </c>
      <c r="C2749" s="1" t="s">
        <v>1610</v>
      </c>
      <c r="D2749" s="1"/>
      <c r="E2749" s="1"/>
      <c r="F2749" s="1" t="s">
        <v>5743</v>
      </c>
      <c r="G2749" s="1">
        <v>1099</v>
      </c>
      <c r="H2749" s="1" t="s">
        <v>27483</v>
      </c>
      <c r="I2749" s="1">
        <v>0</v>
      </c>
      <c r="J2749" s="1" t="s">
        <v>27474</v>
      </c>
      <c r="K2749" s="1">
        <f t="shared" si="168"/>
        <v>1099</v>
      </c>
      <c r="L2749" s="2">
        <f>SUMIFS('Basin Total Well Counts'!B:B,'Basin Total Well Counts'!A:A,F2749)</f>
        <v>19752</v>
      </c>
      <c r="M2749" s="4">
        <f t="shared" si="169"/>
        <v>5.5639935196435807E-2</v>
      </c>
      <c r="N2749" s="2">
        <f>SUMIF('Basin Emissions'!A:A,F2749,'Basin Emissions'!B:B)</f>
        <v>3736.8053106999996</v>
      </c>
      <c r="O2749" s="8">
        <f t="shared" si="170"/>
        <v>207.91560532904515</v>
      </c>
      <c r="P2749" s="7">
        <f>SUMIF('Tool Pneumatics CH4 VOC BTEX'!B:B,A2749,'Tool Pneumatics CH4 VOC BTEX'!F:F)</f>
        <v>4.9166021347045898</v>
      </c>
      <c r="Q2749" s="14">
        <f t="shared" si="171"/>
        <v>46.614585739298768</v>
      </c>
      <c r="R2749" s="16">
        <f>SUMIF('Tool Pneumatics CH4 VOC BTEX'!B:B,A2749,'Tool Pneumatics CH4 VOC BTEX'!H:H)*Q2749</f>
        <v>7.1272258153883633E-2</v>
      </c>
      <c r="S2749" s="16">
        <f>SUMIF('Tool Pneumatics CH4 VOC BTEX'!B:B,A2749,'Tool Pneumatics CH4 VOC BTEX'!J:J)*Q2749</f>
        <v>1.4995482735909386E-3</v>
      </c>
      <c r="T2749" s="16">
        <f>SUMIF('Tool Pneumatics CH4 VOC BTEX'!B:B,A2749,'Tool Pneumatics CH4 VOC BTEX'!L:L)*Q2749</f>
        <v>2.7197956548500556E-2</v>
      </c>
      <c r="U2749" s="16">
        <f>SUMIF('Tool Pneumatics CH4 VOC BTEX'!B:B,A2749,'Tool Pneumatics CH4 VOC BTEX'!N:N)*Q2749</f>
        <v>2.3021024517021049E-2</v>
      </c>
    </row>
    <row r="2750" spans="1:21" x14ac:dyDescent="0.25">
      <c r="A2750" s="1" t="s">
        <v>5949</v>
      </c>
      <c r="B2750" s="1" t="s">
        <v>1485</v>
      </c>
      <c r="C2750" s="1" t="s">
        <v>5950</v>
      </c>
      <c r="D2750" s="1"/>
      <c r="E2750" s="1"/>
      <c r="F2750" s="1" t="s">
        <v>996</v>
      </c>
      <c r="G2750" s="1">
        <v>1281</v>
      </c>
      <c r="H2750" s="1" t="s">
        <v>27483</v>
      </c>
      <c r="I2750" s="1">
        <v>12</v>
      </c>
      <c r="J2750" s="1" t="s">
        <v>27474</v>
      </c>
      <c r="K2750" s="1">
        <f t="shared" si="168"/>
        <v>1293</v>
      </c>
      <c r="L2750" s="2">
        <f>SUMIFS('Basin Total Well Counts'!B:B,'Basin Total Well Counts'!A:A,F2750)</f>
        <v>36190</v>
      </c>
      <c r="M2750" s="4">
        <f t="shared" si="169"/>
        <v>3.5728101685548491E-2</v>
      </c>
      <c r="N2750" s="2">
        <f>SUMIF('Basin Emissions'!A:A,F2750,'Basin Emissions'!B:B)</f>
        <v>3364.4013914898001</v>
      </c>
      <c r="O2750" s="8">
        <f t="shared" si="170"/>
        <v>120.20367502614842</v>
      </c>
      <c r="P2750" s="7">
        <f>SUMIF('Tool Pneumatics CH4 VOC BTEX'!B:B,A2750,'Tool Pneumatics CH4 VOC BTEX'!F:F)</f>
        <v>2.5644600391387899</v>
      </c>
      <c r="Q2750" s="14">
        <f t="shared" si="171"/>
        <v>51.667995975410243</v>
      </c>
      <c r="R2750" s="16">
        <f>SUMIF('Tool Pneumatics CH4 VOC BTEX'!B:B,A2750,'Tool Pneumatics CH4 VOC BTEX'!H:H)*Q2750</f>
        <v>1.1201518103199118E-2</v>
      </c>
      <c r="S2750" s="16">
        <f>SUMIF('Tool Pneumatics CH4 VOC BTEX'!B:B,A2750,'Tool Pneumatics CH4 VOC BTEX'!J:J)*Q2750</f>
        <v>5.445620802707868E-3</v>
      </c>
      <c r="T2750" s="16">
        <f>SUMIF('Tool Pneumatics CH4 VOC BTEX'!B:B,A2750,'Tool Pneumatics CH4 VOC BTEX'!L:L)*Q2750</f>
        <v>4.6970677181380413E-2</v>
      </c>
      <c r="U2750" s="16">
        <f>SUMIF('Tool Pneumatics CH4 VOC BTEX'!B:B,A2750,'Tool Pneumatics CH4 VOC BTEX'!N:N)*Q2750</f>
        <v>3.911957518769927E-2</v>
      </c>
    </row>
    <row r="2751" spans="1:21" x14ac:dyDescent="0.25">
      <c r="A2751" s="1" t="s">
        <v>5951</v>
      </c>
      <c r="B2751" s="1" t="s">
        <v>1485</v>
      </c>
      <c r="C2751" s="1" t="s">
        <v>1918</v>
      </c>
      <c r="D2751" s="1"/>
      <c r="E2751" s="1"/>
      <c r="F2751" s="1" t="s">
        <v>6797</v>
      </c>
      <c r="G2751" s="1">
        <v>601</v>
      </c>
      <c r="H2751" s="1" t="s">
        <v>27483</v>
      </c>
      <c r="I2751" s="1">
        <v>1</v>
      </c>
      <c r="J2751" s="1" t="s">
        <v>27474</v>
      </c>
      <c r="K2751" s="1">
        <f t="shared" si="168"/>
        <v>602</v>
      </c>
      <c r="L2751" s="2">
        <f>SUMIFS('Basin Total Well Counts'!B:B,'Basin Total Well Counts'!A:A,F2751)</f>
        <v>24650</v>
      </c>
      <c r="M2751" s="4">
        <f t="shared" si="169"/>
        <v>2.4421906693711967E-2</v>
      </c>
      <c r="N2751" s="2">
        <f>SUMIF('Basin Emissions'!A:A,F2751,'Basin Emissions'!B:B)</f>
        <v>9860.8637137035021</v>
      </c>
      <c r="O2751" s="8">
        <f t="shared" si="170"/>
        <v>240.82109353547699</v>
      </c>
      <c r="P2751" s="7">
        <f>SUMIF('Tool Pneumatics CH4 VOC BTEX'!B:B,A2751,'Tool Pneumatics CH4 VOC BTEX'!F:F)</f>
        <v>4.9166021347045898</v>
      </c>
      <c r="Q2751" s="14">
        <f t="shared" si="171"/>
        <v>53.991981480540545</v>
      </c>
      <c r="R2751" s="16">
        <f>SUMIF('Tool Pneumatics CH4 VOC BTEX'!B:B,A2751,'Tool Pneumatics CH4 VOC BTEX'!H:H)*Q2751</f>
        <v>8.2552067797882323E-2</v>
      </c>
      <c r="S2751" s="16">
        <f>SUMIF('Tool Pneumatics CH4 VOC BTEX'!B:B,A2751,'Tool Pneumatics CH4 VOC BTEX'!J:J)*Q2751</f>
        <v>1.7368722972183697E-3</v>
      </c>
      <c r="T2751" s="16">
        <f>SUMIF('Tool Pneumatics CH4 VOC BTEX'!B:B,A2751,'Tool Pneumatics CH4 VOC BTEX'!L:L)*Q2751</f>
        <v>3.1502405158932531E-2</v>
      </c>
      <c r="U2751" s="16">
        <f>SUMIF('Tool Pneumatics CH4 VOC BTEX'!B:B,A2751,'Tool Pneumatics CH4 VOC BTEX'!N:N)*Q2751</f>
        <v>2.6664416505544349E-2</v>
      </c>
    </row>
    <row r="2752" spans="1:21" x14ac:dyDescent="0.25">
      <c r="A2752" s="1" t="s">
        <v>5952</v>
      </c>
      <c r="B2752" s="1" t="s">
        <v>1485</v>
      </c>
      <c r="C2752" s="1" t="s">
        <v>1695</v>
      </c>
      <c r="D2752" s="1"/>
      <c r="E2752" s="1"/>
      <c r="F2752" s="1" t="s">
        <v>6800</v>
      </c>
      <c r="G2752" s="1">
        <v>0</v>
      </c>
      <c r="H2752" s="1" t="s">
        <v>27483</v>
      </c>
      <c r="I2752" s="1">
        <v>0</v>
      </c>
      <c r="J2752" s="1" t="s">
        <v>27474</v>
      </c>
      <c r="K2752" s="1">
        <f t="shared" si="168"/>
        <v>0</v>
      </c>
      <c r="L2752" s="2">
        <f>SUMIFS('Basin Total Well Counts'!B:B,'Basin Total Well Counts'!A:A,F2752)</f>
        <v>0</v>
      </c>
      <c r="M2752" s="4">
        <f t="shared" si="169"/>
        <v>0</v>
      </c>
      <c r="N2752" s="2">
        <f>SUMIF('Basin Emissions'!A:A,F2752,'Basin Emissions'!B:B)</f>
        <v>11.2088448</v>
      </c>
      <c r="O2752" s="8">
        <f t="shared" si="170"/>
        <v>0</v>
      </c>
      <c r="P2752" s="7">
        <f>SUMIF('Tool Pneumatics CH4 VOC BTEX'!B:B,A2752,'Tool Pneumatics CH4 VOC BTEX'!F:F)</f>
        <v>4.9166021347045898</v>
      </c>
      <c r="Q2752" s="14">
        <f t="shared" si="171"/>
        <v>0</v>
      </c>
      <c r="R2752" s="16">
        <f>SUMIF('Tool Pneumatics CH4 VOC BTEX'!B:B,A2752,'Tool Pneumatics CH4 VOC BTEX'!H:H)*Q2752</f>
        <v>0</v>
      </c>
      <c r="S2752" s="16">
        <f>SUMIF('Tool Pneumatics CH4 VOC BTEX'!B:B,A2752,'Tool Pneumatics CH4 VOC BTEX'!J:J)*Q2752</f>
        <v>0</v>
      </c>
      <c r="T2752" s="16">
        <f>SUMIF('Tool Pneumatics CH4 VOC BTEX'!B:B,A2752,'Tool Pneumatics CH4 VOC BTEX'!L:L)*Q2752</f>
        <v>0</v>
      </c>
      <c r="U2752" s="16">
        <f>SUMIF('Tool Pneumatics CH4 VOC BTEX'!B:B,A2752,'Tool Pneumatics CH4 VOC BTEX'!N:N)*Q2752</f>
        <v>0</v>
      </c>
    </row>
    <row r="2753" spans="1:21" x14ac:dyDescent="0.25">
      <c r="A2753" s="1" t="s">
        <v>5953</v>
      </c>
      <c r="B2753" s="1" t="s">
        <v>1485</v>
      </c>
      <c r="C2753" s="1" t="s">
        <v>1911</v>
      </c>
      <c r="D2753" s="1"/>
      <c r="E2753" s="1"/>
      <c r="F2753" s="1" t="s">
        <v>997</v>
      </c>
      <c r="G2753" s="1">
        <v>1006</v>
      </c>
      <c r="H2753" s="1" t="s">
        <v>27483</v>
      </c>
      <c r="I2753" s="1">
        <v>0</v>
      </c>
      <c r="J2753" s="1" t="s">
        <v>27474</v>
      </c>
      <c r="K2753" s="1">
        <f t="shared" si="168"/>
        <v>1006</v>
      </c>
      <c r="L2753" s="2">
        <f>SUMIFS('Basin Total Well Counts'!B:B,'Basin Total Well Counts'!A:A,F2753)</f>
        <v>25017</v>
      </c>
      <c r="M2753" s="4">
        <f t="shared" si="169"/>
        <v>4.0212655394331852E-2</v>
      </c>
      <c r="N2753" s="2">
        <f>SUMIF('Basin Emissions'!A:A,F2753,'Basin Emissions'!B:B)</f>
        <v>12476.372763905796</v>
      </c>
      <c r="O2753" s="8">
        <f t="shared" si="170"/>
        <v>501.70807852617139</v>
      </c>
      <c r="P2753" s="7">
        <f>SUMIF('Tool Pneumatics CH4 VOC BTEX'!B:B,A2753,'Tool Pneumatics CH4 VOC BTEX'!F:F)</f>
        <v>3.4056410789489702</v>
      </c>
      <c r="Q2753" s="14">
        <f t="shared" si="171"/>
        <v>162.38728689814624</v>
      </c>
      <c r="R2753" s="16">
        <f>SUMIF('Tool Pneumatics CH4 VOC BTEX'!B:B,A2753,'Tool Pneumatics CH4 VOC BTEX'!H:H)*Q2753</f>
        <v>0</v>
      </c>
      <c r="S2753" s="16">
        <f>SUMIF('Tool Pneumatics CH4 VOC BTEX'!B:B,A2753,'Tool Pneumatics CH4 VOC BTEX'!J:J)*Q2753</f>
        <v>0</v>
      </c>
      <c r="T2753" s="16">
        <f>SUMIF('Tool Pneumatics CH4 VOC BTEX'!B:B,A2753,'Tool Pneumatics CH4 VOC BTEX'!L:L)*Q2753</f>
        <v>0</v>
      </c>
      <c r="U2753" s="16">
        <f>SUMIF('Tool Pneumatics CH4 VOC BTEX'!B:B,A2753,'Tool Pneumatics CH4 VOC BTEX'!N:N)*Q2753</f>
        <v>0</v>
      </c>
    </row>
    <row r="2754" spans="1:21" x14ac:dyDescent="0.25">
      <c r="A2754" s="1" t="s">
        <v>5954</v>
      </c>
      <c r="B2754" s="1" t="s">
        <v>1485</v>
      </c>
      <c r="C2754" s="1" t="s">
        <v>1766</v>
      </c>
      <c r="D2754" s="1"/>
      <c r="E2754" s="1"/>
      <c r="F2754" s="1" t="s">
        <v>997</v>
      </c>
      <c r="G2754" s="1">
        <v>0</v>
      </c>
      <c r="H2754" s="1" t="s">
        <v>27483</v>
      </c>
      <c r="I2754" s="1">
        <v>0</v>
      </c>
      <c r="J2754" s="1" t="s">
        <v>27474</v>
      </c>
      <c r="K2754" s="1">
        <f t="shared" ref="K2754:K2817" si="172">+I2754+G2754</f>
        <v>0</v>
      </c>
      <c r="L2754" s="2">
        <f>SUMIFS('Basin Total Well Counts'!B:B,'Basin Total Well Counts'!A:A,F2754)</f>
        <v>25017</v>
      </c>
      <c r="M2754" s="4">
        <f t="shared" ref="M2754:M2817" si="173">IFERROR(+K2754/L2754,0)</f>
        <v>0</v>
      </c>
      <c r="N2754" s="2">
        <f>SUMIF('Basin Emissions'!A:A,F2754,'Basin Emissions'!B:B)</f>
        <v>12476.372763905796</v>
      </c>
      <c r="O2754" s="8">
        <f t="shared" ref="O2754:O2817" si="174">+N2754*M2754</f>
        <v>0</v>
      </c>
      <c r="P2754" s="7">
        <f>SUMIF('Tool Pneumatics CH4 VOC BTEX'!B:B,A2754,'Tool Pneumatics CH4 VOC BTEX'!F:F)</f>
        <v>3.4056410789489702</v>
      </c>
      <c r="Q2754" s="14">
        <f t="shared" ref="Q2754:Q2817" si="175">IFERROR(O2754/P2754,0)*(2204.6/2000)</f>
        <v>0</v>
      </c>
      <c r="R2754" s="16">
        <f>SUMIF('Tool Pneumatics CH4 VOC BTEX'!B:B,A2754,'Tool Pneumatics CH4 VOC BTEX'!H:H)*Q2754</f>
        <v>0</v>
      </c>
      <c r="S2754" s="16">
        <f>SUMIF('Tool Pneumatics CH4 VOC BTEX'!B:B,A2754,'Tool Pneumatics CH4 VOC BTEX'!J:J)*Q2754</f>
        <v>0</v>
      </c>
      <c r="T2754" s="16">
        <f>SUMIF('Tool Pneumatics CH4 VOC BTEX'!B:B,A2754,'Tool Pneumatics CH4 VOC BTEX'!L:L)*Q2754</f>
        <v>0</v>
      </c>
      <c r="U2754" s="16">
        <f>SUMIF('Tool Pneumatics CH4 VOC BTEX'!B:B,A2754,'Tool Pneumatics CH4 VOC BTEX'!N:N)*Q2754</f>
        <v>0</v>
      </c>
    </row>
    <row r="2755" spans="1:21" x14ac:dyDescent="0.25">
      <c r="A2755" s="1" t="s">
        <v>5955</v>
      </c>
      <c r="B2755" s="1" t="s">
        <v>1485</v>
      </c>
      <c r="C2755" s="1" t="s">
        <v>5956</v>
      </c>
      <c r="D2755" s="1"/>
      <c r="E2755" s="1"/>
      <c r="F2755" s="1" t="s">
        <v>997</v>
      </c>
      <c r="G2755" s="1">
        <v>0</v>
      </c>
      <c r="H2755" s="1" t="s">
        <v>27483</v>
      </c>
      <c r="I2755" s="1">
        <v>0</v>
      </c>
      <c r="J2755" s="1" t="s">
        <v>27474</v>
      </c>
      <c r="K2755" s="1">
        <f t="shared" si="172"/>
        <v>0</v>
      </c>
      <c r="L2755" s="2">
        <f>SUMIFS('Basin Total Well Counts'!B:B,'Basin Total Well Counts'!A:A,F2755)</f>
        <v>25017</v>
      </c>
      <c r="M2755" s="4">
        <f t="shared" si="173"/>
        <v>0</v>
      </c>
      <c r="N2755" s="2">
        <f>SUMIF('Basin Emissions'!A:A,F2755,'Basin Emissions'!B:B)</f>
        <v>12476.372763905796</v>
      </c>
      <c r="O2755" s="8">
        <f t="shared" si="174"/>
        <v>0</v>
      </c>
      <c r="P2755" s="7">
        <f>SUMIF('Tool Pneumatics CH4 VOC BTEX'!B:B,A2755,'Tool Pneumatics CH4 VOC BTEX'!F:F)</f>
        <v>3.4056410789489702</v>
      </c>
      <c r="Q2755" s="14">
        <f t="shared" si="175"/>
        <v>0</v>
      </c>
      <c r="R2755" s="16">
        <f>SUMIF('Tool Pneumatics CH4 VOC BTEX'!B:B,A2755,'Tool Pneumatics CH4 VOC BTEX'!H:H)*Q2755</f>
        <v>0</v>
      </c>
      <c r="S2755" s="16">
        <f>SUMIF('Tool Pneumatics CH4 VOC BTEX'!B:B,A2755,'Tool Pneumatics CH4 VOC BTEX'!J:J)*Q2755</f>
        <v>0</v>
      </c>
      <c r="T2755" s="16">
        <f>SUMIF('Tool Pneumatics CH4 VOC BTEX'!B:B,A2755,'Tool Pneumatics CH4 VOC BTEX'!L:L)*Q2755</f>
        <v>0</v>
      </c>
      <c r="U2755" s="16">
        <f>SUMIF('Tool Pneumatics CH4 VOC BTEX'!B:B,A2755,'Tool Pneumatics CH4 VOC BTEX'!N:N)*Q2755</f>
        <v>0</v>
      </c>
    </row>
    <row r="2756" spans="1:21" x14ac:dyDescent="0.25">
      <c r="A2756" s="1" t="s">
        <v>5957</v>
      </c>
      <c r="B2756" s="1" t="s">
        <v>1485</v>
      </c>
      <c r="C2756" s="1" t="s">
        <v>5958</v>
      </c>
      <c r="D2756" s="1"/>
      <c r="E2756" s="1"/>
      <c r="F2756" s="1" t="s">
        <v>6800</v>
      </c>
      <c r="G2756" s="1">
        <v>0</v>
      </c>
      <c r="H2756" s="1" t="s">
        <v>27483</v>
      </c>
      <c r="I2756" s="1">
        <v>0</v>
      </c>
      <c r="J2756" s="1" t="s">
        <v>27474</v>
      </c>
      <c r="K2756" s="1">
        <f t="shared" si="172"/>
        <v>0</v>
      </c>
      <c r="L2756" s="2">
        <f>SUMIFS('Basin Total Well Counts'!B:B,'Basin Total Well Counts'!A:A,F2756)</f>
        <v>0</v>
      </c>
      <c r="M2756" s="4">
        <f t="shared" si="173"/>
        <v>0</v>
      </c>
      <c r="N2756" s="2">
        <f>SUMIF('Basin Emissions'!A:A,F2756,'Basin Emissions'!B:B)</f>
        <v>11.2088448</v>
      </c>
      <c r="O2756" s="8">
        <f t="shared" si="174"/>
        <v>0</v>
      </c>
      <c r="P2756" s="7">
        <f>SUMIF('Tool Pneumatics CH4 VOC BTEX'!B:B,A2756,'Tool Pneumatics CH4 VOC BTEX'!F:F)</f>
        <v>4.9166021347045898</v>
      </c>
      <c r="Q2756" s="14">
        <f t="shared" si="175"/>
        <v>0</v>
      </c>
      <c r="R2756" s="16">
        <f>SUMIF('Tool Pneumatics CH4 VOC BTEX'!B:B,A2756,'Tool Pneumatics CH4 VOC BTEX'!H:H)*Q2756</f>
        <v>0</v>
      </c>
      <c r="S2756" s="16">
        <f>SUMIF('Tool Pneumatics CH4 VOC BTEX'!B:B,A2756,'Tool Pneumatics CH4 VOC BTEX'!J:J)*Q2756</f>
        <v>0</v>
      </c>
      <c r="T2756" s="16">
        <f>SUMIF('Tool Pneumatics CH4 VOC BTEX'!B:B,A2756,'Tool Pneumatics CH4 VOC BTEX'!L:L)*Q2756</f>
        <v>0</v>
      </c>
      <c r="U2756" s="16">
        <f>SUMIF('Tool Pneumatics CH4 VOC BTEX'!B:B,A2756,'Tool Pneumatics CH4 VOC BTEX'!N:N)*Q2756</f>
        <v>0</v>
      </c>
    </row>
    <row r="2757" spans="1:21" x14ac:dyDescent="0.25">
      <c r="A2757" s="1" t="s">
        <v>5959</v>
      </c>
      <c r="B2757" s="1" t="s">
        <v>1485</v>
      </c>
      <c r="C2757" s="1" t="s">
        <v>1605</v>
      </c>
      <c r="D2757" s="1"/>
      <c r="E2757" s="1"/>
      <c r="F2757" s="1" t="s">
        <v>6802</v>
      </c>
      <c r="G2757" s="1">
        <v>0</v>
      </c>
      <c r="H2757" s="1" t="s">
        <v>27483</v>
      </c>
      <c r="I2757" s="1">
        <v>0</v>
      </c>
      <c r="J2757" s="1" t="s">
        <v>27474</v>
      </c>
      <c r="K2757" s="1">
        <f t="shared" si="172"/>
        <v>0</v>
      </c>
      <c r="L2757" s="2">
        <f>SUMIFS('Basin Total Well Counts'!B:B,'Basin Total Well Counts'!A:A,F2757)</f>
        <v>502</v>
      </c>
      <c r="M2757" s="4">
        <f t="shared" si="173"/>
        <v>0</v>
      </c>
      <c r="N2757" s="2">
        <f>SUMIF('Basin Emissions'!A:A,F2757,'Basin Emissions'!B:B)</f>
        <v>15338.377142599998</v>
      </c>
      <c r="O2757" s="8">
        <f t="shared" si="174"/>
        <v>0</v>
      </c>
      <c r="P2757" s="7">
        <f>SUMIF('Tool Pneumatics CH4 VOC BTEX'!B:B,A2757,'Tool Pneumatics CH4 VOC BTEX'!F:F)</f>
        <v>4.9166021347045898</v>
      </c>
      <c r="Q2757" s="14">
        <f t="shared" si="175"/>
        <v>0</v>
      </c>
      <c r="R2757" s="16">
        <f>SUMIF('Tool Pneumatics CH4 VOC BTEX'!B:B,A2757,'Tool Pneumatics CH4 VOC BTEX'!H:H)*Q2757</f>
        <v>0</v>
      </c>
      <c r="S2757" s="16">
        <f>SUMIF('Tool Pneumatics CH4 VOC BTEX'!B:B,A2757,'Tool Pneumatics CH4 VOC BTEX'!J:J)*Q2757</f>
        <v>0</v>
      </c>
      <c r="T2757" s="16">
        <f>SUMIF('Tool Pneumatics CH4 VOC BTEX'!B:B,A2757,'Tool Pneumatics CH4 VOC BTEX'!L:L)*Q2757</f>
        <v>0</v>
      </c>
      <c r="U2757" s="16">
        <f>SUMIF('Tool Pneumatics CH4 VOC BTEX'!B:B,A2757,'Tool Pneumatics CH4 VOC BTEX'!N:N)*Q2757</f>
        <v>0</v>
      </c>
    </row>
    <row r="2758" spans="1:21" x14ac:dyDescent="0.25">
      <c r="A2758" s="1" t="s">
        <v>5960</v>
      </c>
      <c r="B2758" s="1" t="s">
        <v>1485</v>
      </c>
      <c r="C2758" s="1" t="s">
        <v>5961</v>
      </c>
      <c r="D2758" s="1"/>
      <c r="E2758" s="1"/>
      <c r="F2758" s="1" t="s">
        <v>6797</v>
      </c>
      <c r="G2758" s="1">
        <v>822</v>
      </c>
      <c r="H2758" s="1" t="s">
        <v>27483</v>
      </c>
      <c r="I2758" s="1">
        <v>0</v>
      </c>
      <c r="J2758" s="1" t="s">
        <v>27474</v>
      </c>
      <c r="K2758" s="1">
        <f t="shared" si="172"/>
        <v>822</v>
      </c>
      <c r="L2758" s="2">
        <f>SUMIFS('Basin Total Well Counts'!B:B,'Basin Total Well Counts'!A:A,F2758)</f>
        <v>24650</v>
      </c>
      <c r="M2758" s="4">
        <f t="shared" si="173"/>
        <v>3.3346855983772822E-2</v>
      </c>
      <c r="N2758" s="2">
        <f>SUMIF('Basin Emissions'!A:A,F2758,'Basin Emissions'!B:B)</f>
        <v>9860.8637137035021</v>
      </c>
      <c r="O2758" s="8">
        <f t="shared" si="174"/>
        <v>328.8288021364819</v>
      </c>
      <c r="P2758" s="7">
        <f>SUMIF('Tool Pneumatics CH4 VOC BTEX'!B:B,A2758,'Tool Pneumatics CH4 VOC BTEX'!F:F)</f>
        <v>4.9166021347045898</v>
      </c>
      <c r="Q2758" s="14">
        <f t="shared" si="175"/>
        <v>73.723270393694904</v>
      </c>
      <c r="R2758" s="16">
        <f>SUMIF('Tool Pneumatics CH4 VOC BTEX'!B:B,A2758,'Tool Pneumatics CH4 VOC BTEX'!H:H)*Q2758</f>
        <v>0.11272059755790577</v>
      </c>
      <c r="S2758" s="16">
        <f>SUMIF('Tool Pneumatics CH4 VOC BTEX'!B:B,A2758,'Tool Pneumatics CH4 VOC BTEX'!J:J)*Q2758</f>
        <v>2.3716096815838872E-3</v>
      </c>
      <c r="T2758" s="16">
        <f>SUMIF('Tool Pneumatics CH4 VOC BTEX'!B:B,A2758,'Tool Pneumatics CH4 VOC BTEX'!L:L)*Q2758</f>
        <v>4.3014912027645423E-2</v>
      </c>
      <c r="U2758" s="16">
        <f>SUMIF('Tool Pneumatics CH4 VOC BTEX'!B:B,A2758,'Tool Pneumatics CH4 VOC BTEX'!N:N)*Q2758</f>
        <v>3.640888765374993E-2</v>
      </c>
    </row>
    <row r="2759" spans="1:21" x14ac:dyDescent="0.25">
      <c r="A2759" s="1" t="s">
        <v>5962</v>
      </c>
      <c r="B2759" s="1" t="s">
        <v>1485</v>
      </c>
      <c r="C2759" s="1" t="s">
        <v>2004</v>
      </c>
      <c r="D2759" s="1"/>
      <c r="E2759" s="1"/>
      <c r="F2759" s="1" t="s">
        <v>6797</v>
      </c>
      <c r="G2759" s="1">
        <v>135</v>
      </c>
      <c r="H2759" s="1" t="s">
        <v>27483</v>
      </c>
      <c r="I2759" s="1">
        <v>0</v>
      </c>
      <c r="J2759" s="1" t="s">
        <v>27474</v>
      </c>
      <c r="K2759" s="1">
        <f t="shared" si="172"/>
        <v>135</v>
      </c>
      <c r="L2759" s="2">
        <f>SUMIFS('Basin Total Well Counts'!B:B,'Basin Total Well Counts'!A:A,F2759)</f>
        <v>24650</v>
      </c>
      <c r="M2759" s="4">
        <f t="shared" si="173"/>
        <v>5.4766734279918863E-3</v>
      </c>
      <c r="N2759" s="2">
        <f>SUMIF('Basin Emissions'!A:A,F2759,'Basin Emissions'!B:B)</f>
        <v>9860.8637137035021</v>
      </c>
      <c r="O2759" s="8">
        <f t="shared" si="174"/>
        <v>54.004730277889358</v>
      </c>
      <c r="P2759" s="7">
        <f>SUMIF('Tool Pneumatics CH4 VOC BTEX'!B:B,A2759,'Tool Pneumatics CH4 VOC BTEX'!F:F)</f>
        <v>4.9166021347045898</v>
      </c>
      <c r="Q2759" s="14">
        <f t="shared" si="175"/>
        <v>12.107836378526532</v>
      </c>
      <c r="R2759" s="16">
        <f>SUMIF('Tool Pneumatics CH4 VOC BTEX'!B:B,A2759,'Tool Pneumatics CH4 VOC BTEX'!H:H)*Q2759</f>
        <v>1.8512506898196196E-2</v>
      </c>
      <c r="S2759" s="16">
        <f>SUMIF('Tool Pneumatics CH4 VOC BTEX'!B:B,A2759,'Tool Pneumatics CH4 VOC BTEX'!J:J)*Q2759</f>
        <v>3.8949794040611272E-4</v>
      </c>
      <c r="T2759" s="16">
        <f>SUMIF('Tool Pneumatics CH4 VOC BTEX'!B:B,A2759,'Tool Pneumatics CH4 VOC BTEX'!L:L)*Q2759</f>
        <v>7.0644928512556332E-3</v>
      </c>
      <c r="U2759" s="16">
        <f>SUMIF('Tool Pneumatics CH4 VOC BTEX'!B:B,A2759,'Tool Pneumatics CH4 VOC BTEX'!N:N)*Q2759</f>
        <v>5.9795618409443294E-3</v>
      </c>
    </row>
    <row r="2760" spans="1:21" x14ac:dyDescent="0.25">
      <c r="A2760" s="1" t="s">
        <v>5963</v>
      </c>
      <c r="B2760" s="1" t="s">
        <v>1485</v>
      </c>
      <c r="C2760" s="1" t="s">
        <v>1599</v>
      </c>
      <c r="D2760" s="1"/>
      <c r="E2760" s="1"/>
      <c r="F2760" s="1" t="s">
        <v>5743</v>
      </c>
      <c r="G2760" s="1">
        <v>75</v>
      </c>
      <c r="H2760" s="1" t="s">
        <v>27483</v>
      </c>
      <c r="I2760" s="1">
        <v>0</v>
      </c>
      <c r="J2760" s="1" t="s">
        <v>27474</v>
      </c>
      <c r="K2760" s="1">
        <f t="shared" si="172"/>
        <v>75</v>
      </c>
      <c r="L2760" s="2">
        <f>SUMIFS('Basin Total Well Counts'!B:B,'Basin Total Well Counts'!A:A,F2760)</f>
        <v>19752</v>
      </c>
      <c r="M2760" s="4">
        <f t="shared" si="173"/>
        <v>3.7970838396111785E-3</v>
      </c>
      <c r="N2760" s="2">
        <f>SUMIF('Basin Emissions'!A:A,F2760,'Basin Emissions'!B:B)</f>
        <v>3736.8053106999996</v>
      </c>
      <c r="O2760" s="8">
        <f t="shared" si="174"/>
        <v>14.188963057032197</v>
      </c>
      <c r="P2760" s="7">
        <f>SUMIF('Tool Pneumatics CH4 VOC BTEX'!B:B,A2760,'Tool Pneumatics CH4 VOC BTEX'!F:F)</f>
        <v>4.9166021347045898</v>
      </c>
      <c r="Q2760" s="14">
        <f t="shared" si="175"/>
        <v>3.1811591723816264</v>
      </c>
      <c r="R2760" s="16">
        <f>SUMIF('Tool Pneumatics CH4 VOC BTEX'!B:B,A2760,'Tool Pneumatics CH4 VOC BTEX'!H:H)*Q2760</f>
        <v>4.8638938685543883E-3</v>
      </c>
      <c r="S2760" s="16">
        <f>SUMIF('Tool Pneumatics CH4 VOC BTEX'!B:B,A2760,'Tool Pneumatics CH4 VOC BTEX'!J:J)*Q2760</f>
        <v>1.023349595262242E-4</v>
      </c>
      <c r="T2760" s="16">
        <f>SUMIF('Tool Pneumatics CH4 VOC BTEX'!B:B,A2760,'Tool Pneumatics CH4 VOC BTEX'!L:L)*Q2760</f>
        <v>1.8560934860214209E-3</v>
      </c>
      <c r="U2760" s="16">
        <f>SUMIF('Tool Pneumatics CH4 VOC BTEX'!B:B,A2760,'Tool Pneumatics CH4 VOC BTEX'!N:N)*Q2760</f>
        <v>1.5710435293690432E-3</v>
      </c>
    </row>
    <row r="2761" spans="1:21" x14ac:dyDescent="0.25">
      <c r="A2761" s="1" t="s">
        <v>5964</v>
      </c>
      <c r="B2761" s="1" t="s">
        <v>1485</v>
      </c>
      <c r="C2761" s="1" t="s">
        <v>1953</v>
      </c>
      <c r="D2761" s="1"/>
      <c r="E2761" s="1"/>
      <c r="F2761" s="1" t="s">
        <v>997</v>
      </c>
      <c r="G2761" s="1">
        <v>1</v>
      </c>
      <c r="H2761" s="1" t="s">
        <v>27483</v>
      </c>
      <c r="I2761" s="1">
        <v>0</v>
      </c>
      <c r="J2761" s="1" t="s">
        <v>27474</v>
      </c>
      <c r="K2761" s="1">
        <f t="shared" si="172"/>
        <v>1</v>
      </c>
      <c r="L2761" s="2">
        <f>SUMIFS('Basin Total Well Counts'!B:B,'Basin Total Well Counts'!A:A,F2761)</f>
        <v>25017</v>
      </c>
      <c r="M2761" s="4">
        <f t="shared" si="173"/>
        <v>3.9972818483431268E-5</v>
      </c>
      <c r="N2761" s="2">
        <f>SUMIF('Basin Emissions'!A:A,F2761,'Basin Emissions'!B:B)</f>
        <v>12476.372763905796</v>
      </c>
      <c r="O2761" s="8">
        <f t="shared" si="174"/>
        <v>0.49871578382323206</v>
      </c>
      <c r="P2761" s="7">
        <f>SUMIF('Tool Pneumatics CH4 VOC BTEX'!B:B,A2761,'Tool Pneumatics CH4 VOC BTEX'!F:F)</f>
        <v>3.4056410789489702</v>
      </c>
      <c r="Q2761" s="14">
        <f t="shared" si="175"/>
        <v>0.16141877425263049</v>
      </c>
      <c r="R2761" s="16">
        <f>SUMIF('Tool Pneumatics CH4 VOC BTEX'!B:B,A2761,'Tool Pneumatics CH4 VOC BTEX'!H:H)*Q2761</f>
        <v>0</v>
      </c>
      <c r="S2761" s="16">
        <f>SUMIF('Tool Pneumatics CH4 VOC BTEX'!B:B,A2761,'Tool Pneumatics CH4 VOC BTEX'!J:J)*Q2761</f>
        <v>0</v>
      </c>
      <c r="T2761" s="16">
        <f>SUMIF('Tool Pneumatics CH4 VOC BTEX'!B:B,A2761,'Tool Pneumatics CH4 VOC BTEX'!L:L)*Q2761</f>
        <v>0</v>
      </c>
      <c r="U2761" s="16">
        <f>SUMIF('Tool Pneumatics CH4 VOC BTEX'!B:B,A2761,'Tool Pneumatics CH4 VOC BTEX'!N:N)*Q2761</f>
        <v>0</v>
      </c>
    </row>
    <row r="2762" spans="1:21" x14ac:dyDescent="0.25">
      <c r="A2762" s="1" t="s">
        <v>5965</v>
      </c>
      <c r="B2762" s="1" t="s">
        <v>1485</v>
      </c>
      <c r="C2762" s="1" t="s">
        <v>1833</v>
      </c>
      <c r="D2762" s="1"/>
      <c r="E2762" s="1"/>
      <c r="F2762" s="1" t="s">
        <v>6800</v>
      </c>
      <c r="G2762" s="1">
        <v>0</v>
      </c>
      <c r="H2762" s="1" t="s">
        <v>27483</v>
      </c>
      <c r="I2762" s="1">
        <v>0</v>
      </c>
      <c r="J2762" s="1" t="s">
        <v>27474</v>
      </c>
      <c r="K2762" s="1">
        <f t="shared" si="172"/>
        <v>0</v>
      </c>
      <c r="L2762" s="2">
        <f>SUMIFS('Basin Total Well Counts'!B:B,'Basin Total Well Counts'!A:A,F2762)</f>
        <v>0</v>
      </c>
      <c r="M2762" s="4">
        <f t="shared" si="173"/>
        <v>0</v>
      </c>
      <c r="N2762" s="2">
        <f>SUMIF('Basin Emissions'!A:A,F2762,'Basin Emissions'!B:B)</f>
        <v>11.2088448</v>
      </c>
      <c r="O2762" s="8">
        <f t="shared" si="174"/>
        <v>0</v>
      </c>
      <c r="P2762" s="7">
        <f>SUMIF('Tool Pneumatics CH4 VOC BTEX'!B:B,A2762,'Tool Pneumatics CH4 VOC BTEX'!F:F)</f>
        <v>4.9166021347045898</v>
      </c>
      <c r="Q2762" s="14">
        <f t="shared" si="175"/>
        <v>0</v>
      </c>
      <c r="R2762" s="16">
        <f>SUMIF('Tool Pneumatics CH4 VOC BTEX'!B:B,A2762,'Tool Pneumatics CH4 VOC BTEX'!H:H)*Q2762</f>
        <v>0</v>
      </c>
      <c r="S2762" s="16">
        <f>SUMIF('Tool Pneumatics CH4 VOC BTEX'!B:B,A2762,'Tool Pneumatics CH4 VOC BTEX'!J:J)*Q2762</f>
        <v>0</v>
      </c>
      <c r="T2762" s="16">
        <f>SUMIF('Tool Pneumatics CH4 VOC BTEX'!B:B,A2762,'Tool Pneumatics CH4 VOC BTEX'!L:L)*Q2762</f>
        <v>0</v>
      </c>
      <c r="U2762" s="16">
        <f>SUMIF('Tool Pneumatics CH4 VOC BTEX'!B:B,A2762,'Tool Pneumatics CH4 VOC BTEX'!N:N)*Q2762</f>
        <v>0</v>
      </c>
    </row>
    <row r="2763" spans="1:21" x14ac:dyDescent="0.25">
      <c r="A2763" s="1" t="s">
        <v>5966</v>
      </c>
      <c r="B2763" s="1" t="s">
        <v>1485</v>
      </c>
      <c r="C2763" s="1" t="s">
        <v>5967</v>
      </c>
      <c r="D2763" s="1"/>
      <c r="E2763" s="1"/>
      <c r="F2763" s="1" t="s">
        <v>6797</v>
      </c>
      <c r="G2763" s="1">
        <v>150</v>
      </c>
      <c r="H2763" s="1" t="s">
        <v>27483</v>
      </c>
      <c r="I2763" s="1">
        <v>0</v>
      </c>
      <c r="J2763" s="1" t="s">
        <v>27474</v>
      </c>
      <c r="K2763" s="1">
        <f t="shared" si="172"/>
        <v>150</v>
      </c>
      <c r="L2763" s="2">
        <f>SUMIFS('Basin Total Well Counts'!B:B,'Basin Total Well Counts'!A:A,F2763)</f>
        <v>24650</v>
      </c>
      <c r="M2763" s="4">
        <f t="shared" si="173"/>
        <v>6.0851926977687626E-3</v>
      </c>
      <c r="N2763" s="2">
        <f>SUMIF('Basin Emissions'!A:A,F2763,'Basin Emissions'!B:B)</f>
        <v>9860.8637137035021</v>
      </c>
      <c r="O2763" s="8">
        <f t="shared" si="174"/>
        <v>60.005255864321512</v>
      </c>
      <c r="P2763" s="7">
        <f>SUMIF('Tool Pneumatics CH4 VOC BTEX'!B:B,A2763,'Tool Pneumatics CH4 VOC BTEX'!F:F)</f>
        <v>4.9166021347045898</v>
      </c>
      <c r="Q2763" s="14">
        <f t="shared" si="175"/>
        <v>13.453151531696149</v>
      </c>
      <c r="R2763" s="16">
        <f>SUMIF('Tool Pneumatics CH4 VOC BTEX'!B:B,A2763,'Tool Pneumatics CH4 VOC BTEX'!H:H)*Q2763</f>
        <v>2.0569452109106889E-2</v>
      </c>
      <c r="S2763" s="16">
        <f>SUMIF('Tool Pneumatics CH4 VOC BTEX'!B:B,A2763,'Tool Pneumatics CH4 VOC BTEX'!J:J)*Q2763</f>
        <v>4.3277548934012532E-4</v>
      </c>
      <c r="T2763" s="16">
        <f>SUMIF('Tool Pneumatics CH4 VOC BTEX'!B:B,A2763,'Tool Pneumatics CH4 VOC BTEX'!L:L)*Q2763</f>
        <v>7.8494365013951489E-3</v>
      </c>
      <c r="U2763" s="16">
        <f>SUMIF('Tool Pneumatics CH4 VOC BTEX'!B:B,A2763,'Tool Pneumatics CH4 VOC BTEX'!N:N)*Q2763</f>
        <v>6.6439576010492562E-3</v>
      </c>
    </row>
    <row r="2764" spans="1:21" x14ac:dyDescent="0.25">
      <c r="A2764" s="1" t="s">
        <v>5968</v>
      </c>
      <c r="B2764" s="1" t="s">
        <v>1485</v>
      </c>
      <c r="C2764" s="1" t="s">
        <v>5969</v>
      </c>
      <c r="D2764" s="1"/>
      <c r="E2764" s="1"/>
      <c r="F2764" s="1" t="s">
        <v>6797</v>
      </c>
      <c r="G2764" s="1">
        <v>90</v>
      </c>
      <c r="H2764" s="1" t="s">
        <v>27483</v>
      </c>
      <c r="I2764" s="1">
        <v>0</v>
      </c>
      <c r="J2764" s="1" t="s">
        <v>27474</v>
      </c>
      <c r="K2764" s="1">
        <f t="shared" si="172"/>
        <v>90</v>
      </c>
      <c r="L2764" s="2">
        <f>SUMIFS('Basin Total Well Counts'!B:B,'Basin Total Well Counts'!A:A,F2764)</f>
        <v>24650</v>
      </c>
      <c r="M2764" s="4">
        <f t="shared" si="173"/>
        <v>3.6511156186612576E-3</v>
      </c>
      <c r="N2764" s="2">
        <f>SUMIF('Basin Emissions'!A:A,F2764,'Basin Emissions'!B:B)</f>
        <v>9860.8637137035021</v>
      </c>
      <c r="O2764" s="8">
        <f t="shared" si="174"/>
        <v>36.00315351859291</v>
      </c>
      <c r="P2764" s="7">
        <f>SUMIF('Tool Pneumatics CH4 VOC BTEX'!B:B,A2764,'Tool Pneumatics CH4 VOC BTEX'!F:F)</f>
        <v>4.9166021347045898</v>
      </c>
      <c r="Q2764" s="14">
        <f t="shared" si="175"/>
        <v>8.0718909190176902</v>
      </c>
      <c r="R2764" s="16">
        <f>SUMIF('Tool Pneumatics CH4 VOC BTEX'!B:B,A2764,'Tool Pneumatics CH4 VOC BTEX'!H:H)*Q2764</f>
        <v>1.2341671265464135E-2</v>
      </c>
      <c r="S2764" s="16">
        <f>SUMIF('Tool Pneumatics CH4 VOC BTEX'!B:B,A2764,'Tool Pneumatics CH4 VOC BTEX'!J:J)*Q2764</f>
        <v>2.596652936040752E-4</v>
      </c>
      <c r="T2764" s="16">
        <f>SUMIF('Tool Pneumatics CH4 VOC BTEX'!B:B,A2764,'Tool Pneumatics CH4 VOC BTEX'!L:L)*Q2764</f>
        <v>4.7096619008370902E-3</v>
      </c>
      <c r="U2764" s="16">
        <f>SUMIF('Tool Pneumatics CH4 VOC BTEX'!B:B,A2764,'Tool Pneumatics CH4 VOC BTEX'!N:N)*Q2764</f>
        <v>3.9863745606295541E-3</v>
      </c>
    </row>
    <row r="2765" spans="1:21" x14ac:dyDescent="0.25">
      <c r="A2765" s="1" t="s">
        <v>5970</v>
      </c>
      <c r="B2765" s="1" t="s">
        <v>1485</v>
      </c>
      <c r="C2765" s="1" t="s">
        <v>5185</v>
      </c>
      <c r="D2765" s="1"/>
      <c r="E2765" s="1"/>
      <c r="F2765" s="1" t="s">
        <v>6802</v>
      </c>
      <c r="G2765" s="1">
        <v>14</v>
      </c>
      <c r="H2765" s="1" t="s">
        <v>27483</v>
      </c>
      <c r="I2765" s="1">
        <v>0</v>
      </c>
      <c r="J2765" s="1" t="s">
        <v>27474</v>
      </c>
      <c r="K2765" s="1">
        <f t="shared" si="172"/>
        <v>14</v>
      </c>
      <c r="L2765" s="2">
        <f>SUMIFS('Basin Total Well Counts'!B:B,'Basin Total Well Counts'!A:A,F2765)</f>
        <v>502</v>
      </c>
      <c r="M2765" s="4">
        <f t="shared" si="173"/>
        <v>2.7888446215139442E-2</v>
      </c>
      <c r="N2765" s="2">
        <f>SUMIF('Basin Emissions'!A:A,F2765,'Basin Emissions'!B:B)</f>
        <v>15338.377142599998</v>
      </c>
      <c r="O2765" s="8">
        <f t="shared" si="174"/>
        <v>427.76350596892428</v>
      </c>
      <c r="P2765" s="7">
        <f>SUMIF('Tool Pneumatics CH4 VOC BTEX'!B:B,A2765,'Tool Pneumatics CH4 VOC BTEX'!F:F)</f>
        <v>4.9166021347045898</v>
      </c>
      <c r="Q2765" s="14">
        <f t="shared" si="175"/>
        <v>95.904386751415757</v>
      </c>
      <c r="R2765" s="16">
        <f>SUMIF('Tool Pneumatics CH4 VOC BTEX'!B:B,A2765,'Tool Pneumatics CH4 VOC BTEX'!H:H)*Q2765</f>
        <v>0.14663483762066845</v>
      </c>
      <c r="S2765" s="16">
        <f>SUMIF('Tool Pneumatics CH4 VOC BTEX'!B:B,A2765,'Tool Pneumatics CH4 VOC BTEX'!J:J)*Q2765</f>
        <v>3.0851557576246007E-3</v>
      </c>
      <c r="T2765" s="16">
        <f>SUMIF('Tool Pneumatics CH4 VOC BTEX'!B:B,A2765,'Tool Pneumatics CH4 VOC BTEX'!L:L)*Q2765</f>
        <v>5.5956806272260066E-2</v>
      </c>
      <c r="U2765" s="16">
        <f>SUMIF('Tool Pneumatics CH4 VOC BTEX'!B:B,A2765,'Tool Pneumatics CH4 VOC BTEX'!N:N)*Q2765</f>
        <v>4.7363227703917876E-2</v>
      </c>
    </row>
    <row r="2766" spans="1:21" x14ac:dyDescent="0.25">
      <c r="A2766" s="1" t="s">
        <v>5971</v>
      </c>
      <c r="B2766" s="1" t="s">
        <v>1485</v>
      </c>
      <c r="C2766" s="1" t="s">
        <v>3221</v>
      </c>
      <c r="D2766" s="1"/>
      <c r="E2766" s="1"/>
      <c r="F2766" s="1" t="s">
        <v>997</v>
      </c>
      <c r="G2766" s="1">
        <v>4</v>
      </c>
      <c r="H2766" s="1" t="s">
        <v>27483</v>
      </c>
      <c r="I2766" s="1">
        <v>0</v>
      </c>
      <c r="J2766" s="1" t="s">
        <v>27474</v>
      </c>
      <c r="K2766" s="1">
        <f t="shared" si="172"/>
        <v>4</v>
      </c>
      <c r="L2766" s="2">
        <f>SUMIFS('Basin Total Well Counts'!B:B,'Basin Total Well Counts'!A:A,F2766)</f>
        <v>25017</v>
      </c>
      <c r="M2766" s="4">
        <f t="shared" si="173"/>
        <v>1.5989127393372507E-4</v>
      </c>
      <c r="N2766" s="2">
        <f>SUMIF('Basin Emissions'!A:A,F2766,'Basin Emissions'!B:B)</f>
        <v>12476.372763905796</v>
      </c>
      <c r="O2766" s="8">
        <f t="shared" si="174"/>
        <v>1.9948631352929282</v>
      </c>
      <c r="P2766" s="7">
        <f>SUMIF('Tool Pneumatics CH4 VOC BTEX'!B:B,A2766,'Tool Pneumatics CH4 VOC BTEX'!F:F)</f>
        <v>4.9166021347045898</v>
      </c>
      <c r="Q2766" s="14">
        <f t="shared" si="175"/>
        <v>0.44724742287195796</v>
      </c>
      <c r="R2766" s="16">
        <f>SUMIF('Tool Pneumatics CH4 VOC BTEX'!B:B,A2766,'Tool Pneumatics CH4 VOC BTEX'!H:H)*Q2766</f>
        <v>6.8382746035466262E-4</v>
      </c>
      <c r="S2766" s="16">
        <f>SUMIF('Tool Pneumatics CH4 VOC BTEX'!B:B,A2766,'Tool Pneumatics CH4 VOC BTEX'!J:J)*Q2766</f>
        <v>1.4387537509965009E-5</v>
      </c>
      <c r="T2766" s="16">
        <f>SUMIF('Tool Pneumatics CH4 VOC BTEX'!B:B,A2766,'Tool Pneumatics CH4 VOC BTEX'!L:L)*Q2766</f>
        <v>2.609529995982617E-4</v>
      </c>
      <c r="U2766" s="16">
        <f>SUMIF('Tool Pneumatics CH4 VOC BTEX'!B:B,A2766,'Tool Pneumatics CH4 VOC BTEX'!N:N)*Q2766</f>
        <v>2.2087708651306596E-4</v>
      </c>
    </row>
    <row r="2767" spans="1:21" x14ac:dyDescent="0.25">
      <c r="A2767" s="1" t="s">
        <v>5972</v>
      </c>
      <c r="B2767" s="1" t="s">
        <v>1485</v>
      </c>
      <c r="C2767" s="1" t="s">
        <v>1577</v>
      </c>
      <c r="D2767" s="1"/>
      <c r="E2767" s="1"/>
      <c r="F2767" s="1" t="s">
        <v>997</v>
      </c>
      <c r="G2767" s="1">
        <v>76</v>
      </c>
      <c r="H2767" s="1" t="s">
        <v>27483</v>
      </c>
      <c r="I2767" s="1">
        <v>0</v>
      </c>
      <c r="J2767" s="1" t="s">
        <v>27474</v>
      </c>
      <c r="K2767" s="1">
        <f t="shared" si="172"/>
        <v>76</v>
      </c>
      <c r="L2767" s="2">
        <f>SUMIFS('Basin Total Well Counts'!B:B,'Basin Total Well Counts'!A:A,F2767)</f>
        <v>25017</v>
      </c>
      <c r="M2767" s="4">
        <f t="shared" si="173"/>
        <v>3.0379342047407764E-3</v>
      </c>
      <c r="N2767" s="2">
        <f>SUMIF('Basin Emissions'!A:A,F2767,'Basin Emissions'!B:B)</f>
        <v>12476.372763905796</v>
      </c>
      <c r="O2767" s="8">
        <f t="shared" si="174"/>
        <v>37.902399570565635</v>
      </c>
      <c r="P2767" s="7">
        <f>SUMIF('Tool Pneumatics CH4 VOC BTEX'!B:B,A2767,'Tool Pneumatics CH4 VOC BTEX'!F:F)</f>
        <v>3.4056410789489702</v>
      </c>
      <c r="Q2767" s="14">
        <f t="shared" si="175"/>
        <v>12.267826843199916</v>
      </c>
      <c r="R2767" s="16">
        <f>SUMIF('Tool Pneumatics CH4 VOC BTEX'!B:B,A2767,'Tool Pneumatics CH4 VOC BTEX'!H:H)*Q2767</f>
        <v>0</v>
      </c>
      <c r="S2767" s="16">
        <f>SUMIF('Tool Pneumatics CH4 VOC BTEX'!B:B,A2767,'Tool Pneumatics CH4 VOC BTEX'!J:J)*Q2767</f>
        <v>0</v>
      </c>
      <c r="T2767" s="16">
        <f>SUMIF('Tool Pneumatics CH4 VOC BTEX'!B:B,A2767,'Tool Pneumatics CH4 VOC BTEX'!L:L)*Q2767</f>
        <v>0</v>
      </c>
      <c r="U2767" s="16">
        <f>SUMIF('Tool Pneumatics CH4 VOC BTEX'!B:B,A2767,'Tool Pneumatics CH4 VOC BTEX'!N:N)*Q2767</f>
        <v>0</v>
      </c>
    </row>
    <row r="2768" spans="1:21" x14ac:dyDescent="0.25">
      <c r="A2768" s="1" t="s">
        <v>5973</v>
      </c>
      <c r="B2768" s="1" t="s">
        <v>1485</v>
      </c>
      <c r="C2768" s="1" t="s">
        <v>5974</v>
      </c>
      <c r="D2768" s="1"/>
      <c r="E2768" s="1"/>
      <c r="F2768" s="1" t="s">
        <v>6797</v>
      </c>
      <c r="G2768" s="1">
        <v>6</v>
      </c>
      <c r="H2768" s="1" t="s">
        <v>27483</v>
      </c>
      <c r="I2768" s="1">
        <v>0</v>
      </c>
      <c r="J2768" s="1" t="s">
        <v>27474</v>
      </c>
      <c r="K2768" s="1">
        <f t="shared" si="172"/>
        <v>6</v>
      </c>
      <c r="L2768" s="2">
        <f>SUMIFS('Basin Total Well Counts'!B:B,'Basin Total Well Counts'!A:A,F2768)</f>
        <v>24650</v>
      </c>
      <c r="M2768" s="4">
        <f t="shared" si="173"/>
        <v>2.4340770791075051E-4</v>
      </c>
      <c r="N2768" s="2">
        <f>SUMIF('Basin Emissions'!A:A,F2768,'Basin Emissions'!B:B)</f>
        <v>9860.8637137035021</v>
      </c>
      <c r="O2768" s="8">
        <f t="shared" si="174"/>
        <v>2.4002102345728606</v>
      </c>
      <c r="P2768" s="7">
        <f>SUMIF('Tool Pneumatics CH4 VOC BTEX'!B:B,A2768,'Tool Pneumatics CH4 VOC BTEX'!F:F)</f>
        <v>4.9166021347045898</v>
      </c>
      <c r="Q2768" s="14">
        <f t="shared" si="175"/>
        <v>0.53812606126784601</v>
      </c>
      <c r="R2768" s="16">
        <f>SUMIF('Tool Pneumatics CH4 VOC BTEX'!B:B,A2768,'Tool Pneumatics CH4 VOC BTEX'!H:H)*Q2768</f>
        <v>8.2277808436427569E-4</v>
      </c>
      <c r="S2768" s="16">
        <f>SUMIF('Tool Pneumatics CH4 VOC BTEX'!B:B,A2768,'Tool Pneumatics CH4 VOC BTEX'!J:J)*Q2768</f>
        <v>1.7311019573605016E-5</v>
      </c>
      <c r="T2768" s="16">
        <f>SUMIF('Tool Pneumatics CH4 VOC BTEX'!B:B,A2768,'Tool Pneumatics CH4 VOC BTEX'!L:L)*Q2768</f>
        <v>3.1397746005580601E-4</v>
      </c>
      <c r="U2768" s="16">
        <f>SUMIF('Tool Pneumatics CH4 VOC BTEX'!B:B,A2768,'Tool Pneumatics CH4 VOC BTEX'!N:N)*Q2768</f>
        <v>2.6575830404197026E-4</v>
      </c>
    </row>
    <row r="2769" spans="1:21" x14ac:dyDescent="0.25">
      <c r="A2769" s="1" t="s">
        <v>5975</v>
      </c>
      <c r="B2769" s="1" t="s">
        <v>1485</v>
      </c>
      <c r="C2769" s="1" t="s">
        <v>3456</v>
      </c>
      <c r="D2769" s="1"/>
      <c r="E2769" s="1"/>
      <c r="F2769" s="1" t="s">
        <v>6792</v>
      </c>
      <c r="G2769" s="1">
        <v>3</v>
      </c>
      <c r="H2769" s="1" t="s">
        <v>27483</v>
      </c>
      <c r="I2769" s="1">
        <v>0</v>
      </c>
      <c r="J2769" s="1" t="s">
        <v>27474</v>
      </c>
      <c r="K2769" s="1">
        <f t="shared" si="172"/>
        <v>3</v>
      </c>
      <c r="L2769" s="2">
        <f>SUMIFS('Basin Total Well Counts'!B:B,'Basin Total Well Counts'!A:A,F2769)</f>
        <v>3536</v>
      </c>
      <c r="M2769" s="4">
        <f t="shared" si="173"/>
        <v>8.484162895927602E-4</v>
      </c>
      <c r="N2769" s="2">
        <f>SUMIF('Basin Emissions'!A:A,F2769,'Basin Emissions'!B:B)</f>
        <v>31.469877000000004</v>
      </c>
      <c r="O2769" s="8">
        <f t="shared" si="174"/>
        <v>2.6699556278280547E-2</v>
      </c>
      <c r="P2769" s="7">
        <f>SUMIF('Tool Pneumatics CH4 VOC BTEX'!B:B,A2769,'Tool Pneumatics CH4 VOC BTEX'!F:F)</f>
        <v>4.9166021347045898</v>
      </c>
      <c r="Q2769" s="14">
        <f t="shared" si="175"/>
        <v>5.9860285781121033E-3</v>
      </c>
      <c r="R2769" s="16">
        <f>SUMIF('Tool Pneumatics CH4 VOC BTEX'!B:B,A2769,'Tool Pneumatics CH4 VOC BTEX'!H:H)*Q2769</f>
        <v>9.1524523358801558E-6</v>
      </c>
      <c r="S2769" s="16">
        <f>SUMIF('Tool Pneumatics CH4 VOC BTEX'!B:B,A2769,'Tool Pneumatics CH4 VOC BTEX'!J:J)*Q2769</f>
        <v>1.9256502396430088E-7</v>
      </c>
      <c r="T2769" s="16">
        <f>SUMIF('Tool Pneumatics CH4 VOC BTEX'!B:B,A2769,'Tool Pneumatics CH4 VOC BTEX'!L:L)*Q2769</f>
        <v>3.4926352467467984E-6</v>
      </c>
      <c r="U2769" s="16">
        <f>SUMIF('Tool Pneumatics CH4 VOC BTEX'!B:B,A2769,'Tool Pneumatics CH4 VOC BTEX'!N:N)*Q2769</f>
        <v>2.9562530369143724E-6</v>
      </c>
    </row>
    <row r="2770" spans="1:21" x14ac:dyDescent="0.25">
      <c r="A2770" s="1" t="s">
        <v>5976</v>
      </c>
      <c r="B2770" s="1" t="s">
        <v>1485</v>
      </c>
      <c r="C2770" s="1" t="s">
        <v>1580</v>
      </c>
      <c r="D2770" s="1"/>
      <c r="E2770" s="1"/>
      <c r="F2770" s="1" t="s">
        <v>997</v>
      </c>
      <c r="G2770" s="1">
        <v>0</v>
      </c>
      <c r="H2770" s="1" t="s">
        <v>27483</v>
      </c>
      <c r="I2770" s="1">
        <v>0</v>
      </c>
      <c r="J2770" s="1" t="s">
        <v>27474</v>
      </c>
      <c r="K2770" s="1">
        <f t="shared" si="172"/>
        <v>0</v>
      </c>
      <c r="L2770" s="2">
        <f>SUMIFS('Basin Total Well Counts'!B:B,'Basin Total Well Counts'!A:A,F2770)</f>
        <v>25017</v>
      </c>
      <c r="M2770" s="4">
        <f t="shared" si="173"/>
        <v>0</v>
      </c>
      <c r="N2770" s="2">
        <f>SUMIF('Basin Emissions'!A:A,F2770,'Basin Emissions'!B:B)</f>
        <v>12476.372763905796</v>
      </c>
      <c r="O2770" s="8">
        <f t="shared" si="174"/>
        <v>0</v>
      </c>
      <c r="P2770" s="7">
        <f>SUMIF('Tool Pneumatics CH4 VOC BTEX'!B:B,A2770,'Tool Pneumatics CH4 VOC BTEX'!F:F)</f>
        <v>3.4056410789489702</v>
      </c>
      <c r="Q2770" s="14">
        <f t="shared" si="175"/>
        <v>0</v>
      </c>
      <c r="R2770" s="16">
        <f>SUMIF('Tool Pneumatics CH4 VOC BTEX'!B:B,A2770,'Tool Pneumatics CH4 VOC BTEX'!H:H)*Q2770</f>
        <v>0</v>
      </c>
      <c r="S2770" s="16">
        <f>SUMIF('Tool Pneumatics CH4 VOC BTEX'!B:B,A2770,'Tool Pneumatics CH4 VOC BTEX'!J:J)*Q2770</f>
        <v>0</v>
      </c>
      <c r="T2770" s="16">
        <f>SUMIF('Tool Pneumatics CH4 VOC BTEX'!B:B,A2770,'Tool Pneumatics CH4 VOC BTEX'!L:L)*Q2770</f>
        <v>0</v>
      </c>
      <c r="U2770" s="16">
        <f>SUMIF('Tool Pneumatics CH4 VOC BTEX'!B:B,A2770,'Tool Pneumatics CH4 VOC BTEX'!N:N)*Q2770</f>
        <v>0</v>
      </c>
    </row>
    <row r="2771" spans="1:21" x14ac:dyDescent="0.25">
      <c r="A2771" s="1" t="s">
        <v>5977</v>
      </c>
      <c r="B2771" s="1" t="s">
        <v>1485</v>
      </c>
      <c r="C2771" s="1" t="s">
        <v>5978</v>
      </c>
      <c r="D2771" s="1"/>
      <c r="E2771" s="1"/>
      <c r="F2771" s="1" t="s">
        <v>6796</v>
      </c>
      <c r="G2771" s="1">
        <v>807</v>
      </c>
      <c r="H2771" s="1" t="s">
        <v>27483</v>
      </c>
      <c r="I2771" s="1">
        <v>0</v>
      </c>
      <c r="J2771" s="1" t="s">
        <v>27474</v>
      </c>
      <c r="K2771" s="1">
        <f t="shared" si="172"/>
        <v>807</v>
      </c>
      <c r="L2771" s="2">
        <f>SUMIFS('Basin Total Well Counts'!B:B,'Basin Total Well Counts'!A:A,F2771)</f>
        <v>10047</v>
      </c>
      <c r="M2771" s="4">
        <f t="shared" si="173"/>
        <v>8.0322484323678708E-2</v>
      </c>
      <c r="N2771" s="2">
        <f>SUMIF('Basin Emissions'!A:A,F2771,'Basin Emissions'!B:B)</f>
        <v>20.314047500000001</v>
      </c>
      <c r="O2771" s="8">
        <f t="shared" si="174"/>
        <v>1.6316747618692147</v>
      </c>
      <c r="P2771" s="7">
        <f>SUMIF('Tool Pneumatics CH4 VOC BTEX'!B:B,A2771,'Tool Pneumatics CH4 VOC BTEX'!F:F)</f>
        <v>4.9166021347045898</v>
      </c>
      <c r="Q2771" s="14">
        <f t="shared" si="175"/>
        <v>0.36582075196054126</v>
      </c>
      <c r="R2771" s="16">
        <f>SUMIF('Tool Pneumatics CH4 VOC BTEX'!B:B,A2771,'Tool Pneumatics CH4 VOC BTEX'!H:H)*Q2771</f>
        <v>5.5932860194440393E-4</v>
      </c>
      <c r="S2771" s="16">
        <f>SUMIF('Tool Pneumatics CH4 VOC BTEX'!B:B,A2771,'Tool Pneumatics CH4 VOC BTEX'!J:J)*Q2771</f>
        <v>1.1768116531467877E-5</v>
      </c>
      <c r="T2771" s="16">
        <f>SUMIF('Tool Pneumatics CH4 VOC BTEX'!B:B,A2771,'Tool Pneumatics CH4 VOC BTEX'!L:L)*Q2771</f>
        <v>2.1344342674216961E-4</v>
      </c>
      <c r="U2771" s="16">
        <f>SUMIF('Tool Pneumatics CH4 VOC BTEX'!B:B,A2771,'Tool Pneumatics CH4 VOC BTEX'!N:N)*Q2771</f>
        <v>1.8066380653510413E-4</v>
      </c>
    </row>
    <row r="2772" spans="1:21" x14ac:dyDescent="0.25">
      <c r="A2772" s="1" t="s">
        <v>5979</v>
      </c>
      <c r="B2772" s="1" t="s">
        <v>1485</v>
      </c>
      <c r="C2772" s="1" t="s">
        <v>1626</v>
      </c>
      <c r="D2772" s="1"/>
      <c r="E2772" s="1"/>
      <c r="F2772" s="1" t="s">
        <v>6797</v>
      </c>
      <c r="G2772" s="1">
        <v>54</v>
      </c>
      <c r="H2772" s="1" t="s">
        <v>27483</v>
      </c>
      <c r="I2772" s="1">
        <v>0</v>
      </c>
      <c r="J2772" s="1" t="s">
        <v>27474</v>
      </c>
      <c r="K2772" s="1">
        <f t="shared" si="172"/>
        <v>54</v>
      </c>
      <c r="L2772" s="2">
        <f>SUMIFS('Basin Total Well Counts'!B:B,'Basin Total Well Counts'!A:A,F2772)</f>
        <v>24650</v>
      </c>
      <c r="M2772" s="4">
        <f t="shared" si="173"/>
        <v>2.1906693711967544E-3</v>
      </c>
      <c r="N2772" s="2">
        <f>SUMIF('Basin Emissions'!A:A,F2772,'Basin Emissions'!B:B)</f>
        <v>9860.8637137035021</v>
      </c>
      <c r="O2772" s="8">
        <f t="shared" si="174"/>
        <v>21.601892111155745</v>
      </c>
      <c r="P2772" s="7">
        <f>SUMIF('Tool Pneumatics CH4 VOC BTEX'!B:B,A2772,'Tool Pneumatics CH4 VOC BTEX'!F:F)</f>
        <v>4.9166021347045898</v>
      </c>
      <c r="Q2772" s="14">
        <f t="shared" si="175"/>
        <v>4.8431345514106132</v>
      </c>
      <c r="R2772" s="16">
        <f>SUMIF('Tool Pneumatics CH4 VOC BTEX'!B:B,A2772,'Tool Pneumatics CH4 VOC BTEX'!H:H)*Q2772</f>
        <v>7.4050027592784794E-3</v>
      </c>
      <c r="S2772" s="16">
        <f>SUMIF('Tool Pneumatics CH4 VOC BTEX'!B:B,A2772,'Tool Pneumatics CH4 VOC BTEX'!J:J)*Q2772</f>
        <v>1.557991761624451E-4</v>
      </c>
      <c r="T2772" s="16">
        <f>SUMIF('Tool Pneumatics CH4 VOC BTEX'!B:B,A2772,'Tool Pneumatics CH4 VOC BTEX'!L:L)*Q2772</f>
        <v>2.8257971405022536E-3</v>
      </c>
      <c r="U2772" s="16">
        <f>SUMIF('Tool Pneumatics CH4 VOC BTEX'!B:B,A2772,'Tool Pneumatics CH4 VOC BTEX'!N:N)*Q2772</f>
        <v>2.3918247363777321E-3</v>
      </c>
    </row>
    <row r="2773" spans="1:21" x14ac:dyDescent="0.25">
      <c r="A2773" s="1" t="s">
        <v>5980</v>
      </c>
      <c r="B2773" s="1" t="s">
        <v>1485</v>
      </c>
      <c r="C2773" s="1" t="s">
        <v>4989</v>
      </c>
      <c r="D2773" s="1"/>
      <c r="E2773" s="1"/>
      <c r="F2773" s="1" t="s">
        <v>996</v>
      </c>
      <c r="G2773" s="1">
        <v>1453</v>
      </c>
      <c r="H2773" s="1" t="s">
        <v>27483</v>
      </c>
      <c r="I2773" s="1">
        <v>0</v>
      </c>
      <c r="J2773" s="1" t="s">
        <v>27474</v>
      </c>
      <c r="K2773" s="1">
        <f t="shared" si="172"/>
        <v>1453</v>
      </c>
      <c r="L2773" s="2">
        <f>SUMIFS('Basin Total Well Counts'!B:B,'Basin Total Well Counts'!A:A,F2773)</f>
        <v>36190</v>
      </c>
      <c r="M2773" s="4">
        <f t="shared" si="173"/>
        <v>4.0149212489638021E-2</v>
      </c>
      <c r="N2773" s="2">
        <f>SUMIF('Basin Emissions'!A:A,F2773,'Basin Emissions'!B:B)</f>
        <v>3364.4013914898001</v>
      </c>
      <c r="O2773" s="8">
        <f t="shared" si="174"/>
        <v>135.07806636735782</v>
      </c>
      <c r="P2773" s="7">
        <f>SUMIF('Tool Pneumatics CH4 VOC BTEX'!B:B,A2773,'Tool Pneumatics CH4 VOC BTEX'!F:F)</f>
        <v>2.5644600391387899</v>
      </c>
      <c r="Q2773" s="14">
        <f t="shared" si="175"/>
        <v>58.061560829289327</v>
      </c>
      <c r="R2773" s="16">
        <f>SUMIF('Tool Pneumatics CH4 VOC BTEX'!B:B,A2773,'Tool Pneumatics CH4 VOC BTEX'!H:H)*Q2773</f>
        <v>1.2587630165466608E-2</v>
      </c>
      <c r="S2773" s="16">
        <f>SUMIF('Tool Pneumatics CH4 VOC BTEX'!B:B,A2773,'Tool Pneumatics CH4 VOC BTEX'!J:J)*Q2773</f>
        <v>6.1194795253940717E-3</v>
      </c>
      <c r="T2773" s="16">
        <f>SUMIF('Tool Pneumatics CH4 VOC BTEX'!B:B,A2773,'Tool Pneumatics CH4 VOC BTEX'!L:L)*Q2773</f>
        <v>5.2782980622231836E-2</v>
      </c>
      <c r="U2773" s="16">
        <f>SUMIF('Tool Pneumatics CH4 VOC BTEX'!B:B,A2773,'Tool Pneumatics CH4 VOC BTEX'!N:N)*Q2773</f>
        <v>4.3960357886873205E-2</v>
      </c>
    </row>
    <row r="2774" spans="1:21" x14ac:dyDescent="0.25">
      <c r="A2774" s="1" t="s">
        <v>5981</v>
      </c>
      <c r="B2774" s="1" t="s">
        <v>1485</v>
      </c>
      <c r="C2774" s="1" t="s">
        <v>1988</v>
      </c>
      <c r="D2774" s="1"/>
      <c r="E2774" s="1"/>
      <c r="F2774" s="1" t="s">
        <v>5743</v>
      </c>
      <c r="G2774" s="1">
        <v>0</v>
      </c>
      <c r="H2774" s="1" t="s">
        <v>27483</v>
      </c>
      <c r="I2774" s="1">
        <v>0</v>
      </c>
      <c r="J2774" s="1" t="s">
        <v>27474</v>
      </c>
      <c r="K2774" s="1">
        <f t="shared" si="172"/>
        <v>0</v>
      </c>
      <c r="L2774" s="2">
        <f>SUMIFS('Basin Total Well Counts'!B:B,'Basin Total Well Counts'!A:A,F2774)</f>
        <v>19752</v>
      </c>
      <c r="M2774" s="4">
        <f t="shared" si="173"/>
        <v>0</v>
      </c>
      <c r="N2774" s="2">
        <f>SUMIF('Basin Emissions'!A:A,F2774,'Basin Emissions'!B:B)</f>
        <v>3736.8053106999996</v>
      </c>
      <c r="O2774" s="8">
        <f t="shared" si="174"/>
        <v>0</v>
      </c>
      <c r="P2774" s="7">
        <f>SUMIF('Tool Pneumatics CH4 VOC BTEX'!B:B,A2774,'Tool Pneumatics CH4 VOC BTEX'!F:F)</f>
        <v>4.9166021347045898</v>
      </c>
      <c r="Q2774" s="14">
        <f t="shared" si="175"/>
        <v>0</v>
      </c>
      <c r="R2774" s="16">
        <f>SUMIF('Tool Pneumatics CH4 VOC BTEX'!B:B,A2774,'Tool Pneumatics CH4 VOC BTEX'!H:H)*Q2774</f>
        <v>0</v>
      </c>
      <c r="S2774" s="16">
        <f>SUMIF('Tool Pneumatics CH4 VOC BTEX'!B:B,A2774,'Tool Pneumatics CH4 VOC BTEX'!J:J)*Q2774</f>
        <v>0</v>
      </c>
      <c r="T2774" s="16">
        <f>SUMIF('Tool Pneumatics CH4 VOC BTEX'!B:B,A2774,'Tool Pneumatics CH4 VOC BTEX'!L:L)*Q2774</f>
        <v>0</v>
      </c>
      <c r="U2774" s="16">
        <f>SUMIF('Tool Pneumatics CH4 VOC BTEX'!B:B,A2774,'Tool Pneumatics CH4 VOC BTEX'!N:N)*Q2774</f>
        <v>0</v>
      </c>
    </row>
    <row r="2775" spans="1:21" x14ac:dyDescent="0.25">
      <c r="A2775" s="1" t="s">
        <v>5982</v>
      </c>
      <c r="B2775" s="1" t="s">
        <v>1485</v>
      </c>
      <c r="C2775" s="1" t="s">
        <v>5983</v>
      </c>
      <c r="D2775" s="1"/>
      <c r="E2775" s="1"/>
      <c r="F2775" s="1" t="s">
        <v>997</v>
      </c>
      <c r="G2775" s="1">
        <v>0</v>
      </c>
      <c r="H2775" s="1" t="s">
        <v>27483</v>
      </c>
      <c r="I2775" s="1">
        <v>0</v>
      </c>
      <c r="J2775" s="1" t="s">
        <v>27474</v>
      </c>
      <c r="K2775" s="1">
        <f t="shared" si="172"/>
        <v>0</v>
      </c>
      <c r="L2775" s="2">
        <f>SUMIFS('Basin Total Well Counts'!B:B,'Basin Total Well Counts'!A:A,F2775)</f>
        <v>25017</v>
      </c>
      <c r="M2775" s="4">
        <f t="shared" si="173"/>
        <v>0</v>
      </c>
      <c r="N2775" s="2">
        <f>SUMIF('Basin Emissions'!A:A,F2775,'Basin Emissions'!B:B)</f>
        <v>12476.372763905796</v>
      </c>
      <c r="O2775" s="8">
        <f t="shared" si="174"/>
        <v>0</v>
      </c>
      <c r="P2775" s="7">
        <f>SUMIF('Tool Pneumatics CH4 VOC BTEX'!B:B,A2775,'Tool Pneumatics CH4 VOC BTEX'!F:F)</f>
        <v>4.9166021347045898</v>
      </c>
      <c r="Q2775" s="14">
        <f t="shared" si="175"/>
        <v>0</v>
      </c>
      <c r="R2775" s="16">
        <f>SUMIF('Tool Pneumatics CH4 VOC BTEX'!B:B,A2775,'Tool Pneumatics CH4 VOC BTEX'!H:H)*Q2775</f>
        <v>0</v>
      </c>
      <c r="S2775" s="16">
        <f>SUMIF('Tool Pneumatics CH4 VOC BTEX'!B:B,A2775,'Tool Pneumatics CH4 VOC BTEX'!J:J)*Q2775</f>
        <v>0</v>
      </c>
      <c r="T2775" s="16">
        <f>SUMIF('Tool Pneumatics CH4 VOC BTEX'!B:B,A2775,'Tool Pneumatics CH4 VOC BTEX'!L:L)*Q2775</f>
        <v>0</v>
      </c>
      <c r="U2775" s="16">
        <f>SUMIF('Tool Pneumatics CH4 VOC BTEX'!B:B,A2775,'Tool Pneumatics CH4 VOC BTEX'!N:N)*Q2775</f>
        <v>0</v>
      </c>
    </row>
    <row r="2776" spans="1:21" x14ac:dyDescent="0.25">
      <c r="A2776" s="1" t="s">
        <v>5984</v>
      </c>
      <c r="B2776" s="1" t="s">
        <v>1485</v>
      </c>
      <c r="C2776" s="1" t="s">
        <v>1849</v>
      </c>
      <c r="D2776" s="1"/>
      <c r="E2776" s="1"/>
      <c r="F2776" s="1" t="s">
        <v>5743</v>
      </c>
      <c r="G2776" s="1">
        <v>1225</v>
      </c>
      <c r="H2776" s="1" t="s">
        <v>27483</v>
      </c>
      <c r="I2776" s="1">
        <v>0</v>
      </c>
      <c r="J2776" s="1" t="s">
        <v>27474</v>
      </c>
      <c r="K2776" s="1">
        <f t="shared" si="172"/>
        <v>1225</v>
      </c>
      <c r="L2776" s="2">
        <f>SUMIFS('Basin Total Well Counts'!B:B,'Basin Total Well Counts'!A:A,F2776)</f>
        <v>19752</v>
      </c>
      <c r="M2776" s="4">
        <f t="shared" si="173"/>
        <v>6.2019036046982584E-2</v>
      </c>
      <c r="N2776" s="2">
        <f>SUMIF('Basin Emissions'!A:A,F2776,'Basin Emissions'!B:B)</f>
        <v>3736.8053106999996</v>
      </c>
      <c r="O2776" s="8">
        <f t="shared" si="174"/>
        <v>231.75306326485924</v>
      </c>
      <c r="P2776" s="7">
        <f>SUMIF('Tool Pneumatics CH4 VOC BTEX'!B:B,A2776,'Tool Pneumatics CH4 VOC BTEX'!F:F)</f>
        <v>4.9166021347045898</v>
      </c>
      <c r="Q2776" s="14">
        <f t="shared" si="175"/>
        <v>51.958933148899902</v>
      </c>
      <c r="R2776" s="16">
        <f>SUMIF('Tool Pneumatics CH4 VOC BTEX'!B:B,A2776,'Tool Pneumatics CH4 VOC BTEX'!H:H)*Q2776</f>
        <v>7.9443599853055005E-2</v>
      </c>
      <c r="S2776" s="16">
        <f>SUMIF('Tool Pneumatics CH4 VOC BTEX'!B:B,A2776,'Tool Pneumatics CH4 VOC BTEX'!J:J)*Q2776</f>
        <v>1.6714710055949953E-3</v>
      </c>
      <c r="T2776" s="16">
        <f>SUMIF('Tool Pneumatics CH4 VOC BTEX'!B:B,A2776,'Tool Pneumatics CH4 VOC BTEX'!L:L)*Q2776</f>
        <v>3.0316193605016542E-2</v>
      </c>
      <c r="U2776" s="16">
        <f>SUMIF('Tool Pneumatics CH4 VOC BTEX'!B:B,A2776,'Tool Pneumatics CH4 VOC BTEX'!N:N)*Q2776</f>
        <v>2.5660377646361043E-2</v>
      </c>
    </row>
    <row r="2777" spans="1:21" x14ac:dyDescent="0.25">
      <c r="A2777" s="1" t="s">
        <v>5985</v>
      </c>
      <c r="B2777" s="1" t="s">
        <v>1485</v>
      </c>
      <c r="C2777" s="1" t="s">
        <v>5986</v>
      </c>
      <c r="D2777" s="1"/>
      <c r="E2777" s="1"/>
      <c r="F2777" s="1" t="s">
        <v>5743</v>
      </c>
      <c r="G2777" s="1">
        <v>27</v>
      </c>
      <c r="H2777" s="1" t="s">
        <v>27483</v>
      </c>
      <c r="I2777" s="1">
        <v>0</v>
      </c>
      <c r="J2777" s="1" t="s">
        <v>27474</v>
      </c>
      <c r="K2777" s="1">
        <f t="shared" si="172"/>
        <v>27</v>
      </c>
      <c r="L2777" s="2">
        <f>SUMIFS('Basin Total Well Counts'!B:B,'Basin Total Well Counts'!A:A,F2777)</f>
        <v>19752</v>
      </c>
      <c r="M2777" s="4">
        <f t="shared" si="173"/>
        <v>1.3669501822600244E-3</v>
      </c>
      <c r="N2777" s="2">
        <f>SUMIF('Basin Emissions'!A:A,F2777,'Basin Emissions'!B:B)</f>
        <v>3736.8053106999996</v>
      </c>
      <c r="O2777" s="8">
        <f t="shared" si="174"/>
        <v>5.1080267005315916</v>
      </c>
      <c r="P2777" s="7">
        <f>SUMIF('Tool Pneumatics CH4 VOC BTEX'!B:B,A2777,'Tool Pneumatics CH4 VOC BTEX'!F:F)</f>
        <v>4.9166021347045898</v>
      </c>
      <c r="Q2777" s="14">
        <f t="shared" si="175"/>
        <v>1.1452173020573857</v>
      </c>
      <c r="R2777" s="16">
        <f>SUMIF('Tool Pneumatics CH4 VOC BTEX'!B:B,A2777,'Tool Pneumatics CH4 VOC BTEX'!H:H)*Q2777</f>
        <v>1.75100179267958E-3</v>
      </c>
      <c r="S2777" s="16">
        <f>SUMIF('Tool Pneumatics CH4 VOC BTEX'!B:B,A2777,'Tool Pneumatics CH4 VOC BTEX'!J:J)*Q2777</f>
        <v>3.6840585429440717E-5</v>
      </c>
      <c r="T2777" s="16">
        <f>SUMIF('Tool Pneumatics CH4 VOC BTEX'!B:B,A2777,'Tool Pneumatics CH4 VOC BTEX'!L:L)*Q2777</f>
        <v>6.6819365496771166E-4</v>
      </c>
      <c r="U2777" s="16">
        <f>SUMIF('Tool Pneumatics CH4 VOC BTEX'!B:B,A2777,'Tool Pneumatics CH4 VOC BTEX'!N:N)*Q2777</f>
        <v>5.6557567057285562E-4</v>
      </c>
    </row>
    <row r="2778" spans="1:21" x14ac:dyDescent="0.25">
      <c r="A2778" s="1" t="s">
        <v>5987</v>
      </c>
      <c r="B2778" s="1" t="s">
        <v>1485</v>
      </c>
      <c r="C2778" s="1" t="s">
        <v>1674</v>
      </c>
      <c r="D2778" s="1"/>
      <c r="E2778" s="1"/>
      <c r="F2778" s="1" t="s">
        <v>6797</v>
      </c>
      <c r="G2778" s="1">
        <v>42</v>
      </c>
      <c r="H2778" s="1" t="s">
        <v>27483</v>
      </c>
      <c r="I2778" s="1">
        <v>0</v>
      </c>
      <c r="J2778" s="1" t="s">
        <v>27474</v>
      </c>
      <c r="K2778" s="1">
        <f t="shared" si="172"/>
        <v>42</v>
      </c>
      <c r="L2778" s="2">
        <f>SUMIFS('Basin Total Well Counts'!B:B,'Basin Total Well Counts'!A:A,F2778)</f>
        <v>24650</v>
      </c>
      <c r="M2778" s="4">
        <f t="shared" si="173"/>
        <v>1.7038539553752535E-3</v>
      </c>
      <c r="N2778" s="2">
        <f>SUMIF('Basin Emissions'!A:A,F2778,'Basin Emissions'!B:B)</f>
        <v>9860.8637137035021</v>
      </c>
      <c r="O2778" s="8">
        <f t="shared" si="174"/>
        <v>16.801471642010021</v>
      </c>
      <c r="P2778" s="7">
        <f>SUMIF('Tool Pneumatics CH4 VOC BTEX'!B:B,A2778,'Tool Pneumatics CH4 VOC BTEX'!F:F)</f>
        <v>4.9166021347045898</v>
      </c>
      <c r="Q2778" s="14">
        <f t="shared" si="175"/>
        <v>3.7668824288749212</v>
      </c>
      <c r="R2778" s="16">
        <f>SUMIF('Tool Pneumatics CH4 VOC BTEX'!B:B,A2778,'Tool Pneumatics CH4 VOC BTEX'!H:H)*Q2778</f>
        <v>5.7594465905499281E-3</v>
      </c>
      <c r="S2778" s="16">
        <f>SUMIF('Tool Pneumatics CH4 VOC BTEX'!B:B,A2778,'Tool Pneumatics CH4 VOC BTEX'!J:J)*Q2778</f>
        <v>1.2117713701523508E-4</v>
      </c>
      <c r="T2778" s="16">
        <f>SUMIF('Tool Pneumatics CH4 VOC BTEX'!B:B,A2778,'Tool Pneumatics CH4 VOC BTEX'!L:L)*Q2778</f>
        <v>2.1978422203906417E-3</v>
      </c>
      <c r="U2778" s="16">
        <f>SUMIF('Tool Pneumatics CH4 VOC BTEX'!B:B,A2778,'Tool Pneumatics CH4 VOC BTEX'!N:N)*Q2778</f>
        <v>1.8603081282937916E-3</v>
      </c>
    </row>
    <row r="2779" spans="1:21" x14ac:dyDescent="0.25">
      <c r="A2779" s="1" t="s">
        <v>5988</v>
      </c>
      <c r="B2779" s="1" t="s">
        <v>1485</v>
      </c>
      <c r="C2779" s="1" t="s">
        <v>5989</v>
      </c>
      <c r="D2779" s="1"/>
      <c r="E2779" s="1"/>
      <c r="F2779" s="1" t="s">
        <v>997</v>
      </c>
      <c r="G2779" s="1">
        <v>31</v>
      </c>
      <c r="H2779" s="1" t="s">
        <v>27483</v>
      </c>
      <c r="I2779" s="1">
        <v>0</v>
      </c>
      <c r="J2779" s="1" t="s">
        <v>27474</v>
      </c>
      <c r="K2779" s="1">
        <f t="shared" si="172"/>
        <v>31</v>
      </c>
      <c r="L2779" s="2">
        <f>SUMIFS('Basin Total Well Counts'!B:B,'Basin Total Well Counts'!A:A,F2779)</f>
        <v>25017</v>
      </c>
      <c r="M2779" s="4">
        <f t="shared" si="173"/>
        <v>1.2391573729863693E-3</v>
      </c>
      <c r="N2779" s="2">
        <f>SUMIF('Basin Emissions'!A:A,F2779,'Basin Emissions'!B:B)</f>
        <v>12476.372763905796</v>
      </c>
      <c r="O2779" s="8">
        <f t="shared" si="174"/>
        <v>15.460189298520193</v>
      </c>
      <c r="P2779" s="7">
        <f>SUMIF('Tool Pneumatics CH4 VOC BTEX'!B:B,A2779,'Tool Pneumatics CH4 VOC BTEX'!F:F)</f>
        <v>3.4056410789489702</v>
      </c>
      <c r="Q2779" s="14">
        <f t="shared" si="175"/>
        <v>5.0039820018315453</v>
      </c>
      <c r="R2779" s="16">
        <f>SUMIF('Tool Pneumatics CH4 VOC BTEX'!B:B,A2779,'Tool Pneumatics CH4 VOC BTEX'!H:H)*Q2779</f>
        <v>0</v>
      </c>
      <c r="S2779" s="16">
        <f>SUMIF('Tool Pneumatics CH4 VOC BTEX'!B:B,A2779,'Tool Pneumatics CH4 VOC BTEX'!J:J)*Q2779</f>
        <v>0</v>
      </c>
      <c r="T2779" s="16">
        <f>SUMIF('Tool Pneumatics CH4 VOC BTEX'!B:B,A2779,'Tool Pneumatics CH4 VOC BTEX'!L:L)*Q2779</f>
        <v>0</v>
      </c>
      <c r="U2779" s="16">
        <f>SUMIF('Tool Pneumatics CH4 VOC BTEX'!B:B,A2779,'Tool Pneumatics CH4 VOC BTEX'!N:N)*Q2779</f>
        <v>0</v>
      </c>
    </row>
    <row r="2780" spans="1:21" x14ac:dyDescent="0.25">
      <c r="A2780" s="1" t="s">
        <v>5990</v>
      </c>
      <c r="B2780" s="1" t="s">
        <v>1485</v>
      </c>
      <c r="C2780" s="1" t="s">
        <v>1586</v>
      </c>
      <c r="D2780" s="1"/>
      <c r="E2780" s="1"/>
      <c r="F2780" s="1" t="s">
        <v>6797</v>
      </c>
      <c r="G2780" s="1">
        <v>535</v>
      </c>
      <c r="H2780" s="1" t="s">
        <v>27483</v>
      </c>
      <c r="I2780" s="1">
        <v>0</v>
      </c>
      <c r="J2780" s="1" t="s">
        <v>27474</v>
      </c>
      <c r="K2780" s="1">
        <f t="shared" si="172"/>
        <v>535</v>
      </c>
      <c r="L2780" s="2">
        <f>SUMIFS('Basin Total Well Counts'!B:B,'Basin Total Well Counts'!A:A,F2780)</f>
        <v>24650</v>
      </c>
      <c r="M2780" s="4">
        <f t="shared" si="173"/>
        <v>2.1703853955375253E-2</v>
      </c>
      <c r="N2780" s="2">
        <f>SUMIF('Basin Emissions'!A:A,F2780,'Basin Emissions'!B:B)</f>
        <v>9860.8637137035021</v>
      </c>
      <c r="O2780" s="8">
        <f t="shared" si="174"/>
        <v>214.01874591608006</v>
      </c>
      <c r="P2780" s="7">
        <f>SUMIF('Tool Pneumatics CH4 VOC BTEX'!B:B,A2780,'Tool Pneumatics CH4 VOC BTEX'!F:F)</f>
        <v>4.9166021347045898</v>
      </c>
      <c r="Q2780" s="14">
        <f t="shared" si="175"/>
        <v>47.98290712971626</v>
      </c>
      <c r="R2780" s="16">
        <f>SUMIF('Tool Pneumatics CH4 VOC BTEX'!B:B,A2780,'Tool Pneumatics CH4 VOC BTEX'!H:H)*Q2780</f>
        <v>7.3364379189147899E-2</v>
      </c>
      <c r="S2780" s="16">
        <f>SUMIF('Tool Pneumatics CH4 VOC BTEX'!B:B,A2780,'Tool Pneumatics CH4 VOC BTEX'!J:J)*Q2780</f>
        <v>1.5435659119797801E-3</v>
      </c>
      <c r="T2780" s="16">
        <f>SUMIF('Tool Pneumatics CH4 VOC BTEX'!B:B,A2780,'Tool Pneumatics CH4 VOC BTEX'!L:L)*Q2780</f>
        <v>2.7996323521642698E-2</v>
      </c>
      <c r="U2780" s="16">
        <f>SUMIF('Tool Pneumatics CH4 VOC BTEX'!B:B,A2780,'Tool Pneumatics CH4 VOC BTEX'!N:N)*Q2780</f>
        <v>2.3696782110409011E-2</v>
      </c>
    </row>
    <row r="2781" spans="1:21" x14ac:dyDescent="0.25">
      <c r="A2781" s="1" t="s">
        <v>5991</v>
      </c>
      <c r="B2781" s="1" t="s">
        <v>1485</v>
      </c>
      <c r="C2781" s="1" t="s">
        <v>5992</v>
      </c>
      <c r="D2781" s="1"/>
      <c r="E2781" s="1"/>
      <c r="F2781" s="1" t="s">
        <v>996</v>
      </c>
      <c r="G2781" s="1">
        <v>609</v>
      </c>
      <c r="H2781" s="1" t="s">
        <v>27483</v>
      </c>
      <c r="I2781" s="1">
        <v>0</v>
      </c>
      <c r="J2781" s="1" t="s">
        <v>27474</v>
      </c>
      <c r="K2781" s="1">
        <f t="shared" si="172"/>
        <v>609</v>
      </c>
      <c r="L2781" s="2">
        <f>SUMIFS('Basin Total Well Counts'!B:B,'Basin Total Well Counts'!A:A,F2781)</f>
        <v>36190</v>
      </c>
      <c r="M2781" s="4">
        <f t="shared" si="173"/>
        <v>1.6827852998065763E-2</v>
      </c>
      <c r="N2781" s="2">
        <f>SUMIF('Basin Emissions'!A:A,F2781,'Basin Emissions'!B:B)</f>
        <v>3364.4013914898001</v>
      </c>
      <c r="O2781" s="8">
        <f t="shared" si="174"/>
        <v>56.615652042478253</v>
      </c>
      <c r="P2781" s="7">
        <f>SUMIF('Tool Pneumatics CH4 VOC BTEX'!B:B,A2781,'Tool Pneumatics CH4 VOC BTEX'!F:F)</f>
        <v>2.5644600391387899</v>
      </c>
      <c r="Q2781" s="14">
        <f t="shared" si="175"/>
        <v>24.335506225077214</v>
      </c>
      <c r="R2781" s="16">
        <f>SUMIF('Tool Pneumatics CH4 VOC BTEX'!B:B,A2781,'Tool Pneumatics CH4 VOC BTEX'!H:H)*Q2781</f>
        <v>5.2758890370056179E-3</v>
      </c>
      <c r="S2781" s="16">
        <f>SUMIF('Tool Pneumatics CH4 VOC BTEX'!B:B,A2781,'Tool Pneumatics CH4 VOC BTEX'!J:J)*Q2781</f>
        <v>2.5648747632243557E-3</v>
      </c>
      <c r="T2781" s="16">
        <f>SUMIF('Tool Pneumatics CH4 VOC BTEX'!B:B,A2781,'Tool Pneumatics CH4 VOC BTEX'!L:L)*Q2781</f>
        <v>2.2123079971740661E-2</v>
      </c>
      <c r="U2781" s="16">
        <f>SUMIF('Tool Pneumatics CH4 VOC BTEX'!B:B,A2781,'Tool Pneumatics CH4 VOC BTEX'!N:N)*Q2781</f>
        <v>1.8425229148730748E-2</v>
      </c>
    </row>
    <row r="2782" spans="1:21" x14ac:dyDescent="0.25">
      <c r="A2782" s="1" t="s">
        <v>5993</v>
      </c>
      <c r="B2782" s="1" t="s">
        <v>1485</v>
      </c>
      <c r="C2782" s="1" t="s">
        <v>2163</v>
      </c>
      <c r="D2782" s="1"/>
      <c r="E2782" s="1"/>
      <c r="F2782" s="1" t="s">
        <v>4783</v>
      </c>
      <c r="G2782" s="1">
        <v>7</v>
      </c>
      <c r="H2782" s="1" t="s">
        <v>27483</v>
      </c>
      <c r="I2782" s="1">
        <v>0</v>
      </c>
      <c r="J2782" s="1" t="s">
        <v>27474</v>
      </c>
      <c r="K2782" s="1">
        <f t="shared" si="172"/>
        <v>7</v>
      </c>
      <c r="L2782" s="2">
        <f>SUMIFS('Basin Total Well Counts'!B:B,'Basin Total Well Counts'!A:A,F2782)</f>
        <v>528</v>
      </c>
      <c r="M2782" s="4">
        <f t="shared" si="173"/>
        <v>1.3257575757575758E-2</v>
      </c>
      <c r="N2782" s="2">
        <f>SUMIF('Basin Emissions'!A:A,F2782,'Basin Emissions'!B:B)</f>
        <v>236.29</v>
      </c>
      <c r="O2782" s="8">
        <f t="shared" si="174"/>
        <v>3.1326325757575759</v>
      </c>
      <c r="P2782" s="7">
        <f>SUMIF('Tool Pneumatics CH4 VOC BTEX'!B:B,A2782,'Tool Pneumatics CH4 VOC BTEX'!F:F)</f>
        <v>4.9166021347045898</v>
      </c>
      <c r="Q2782" s="14">
        <f t="shared" si="175"/>
        <v>0.70233482263763714</v>
      </c>
      <c r="R2782" s="16">
        <f>SUMIF('Tool Pneumatics CH4 VOC BTEX'!B:B,A2782,'Tool Pneumatics CH4 VOC BTEX'!H:H)*Q2782</f>
        <v>1.0738481957009187E-3</v>
      </c>
      <c r="S2782" s="16">
        <f>SUMIF('Tool Pneumatics CH4 VOC BTEX'!B:B,A2782,'Tool Pneumatics CH4 VOC BTEX'!J:J)*Q2782</f>
        <v>2.2593464128571492E-5</v>
      </c>
      <c r="T2782" s="16">
        <f>SUMIF('Tool Pneumatics CH4 VOC BTEX'!B:B,A2782,'Tool Pneumatics CH4 VOC BTEX'!L:L)*Q2782</f>
        <v>4.0978744497332641E-4</v>
      </c>
      <c r="U2782" s="16">
        <f>SUMIF('Tool Pneumatics CH4 VOC BTEX'!B:B,A2782,'Tool Pneumatics CH4 VOC BTEX'!N:N)*Q2782</f>
        <v>3.4685424990203717E-4</v>
      </c>
    </row>
    <row r="2783" spans="1:21" x14ac:dyDescent="0.25">
      <c r="A2783" s="1" t="s">
        <v>5994</v>
      </c>
      <c r="B2783" s="1" t="s">
        <v>1485</v>
      </c>
      <c r="C2783" s="1" t="s">
        <v>1549</v>
      </c>
      <c r="D2783" s="1"/>
      <c r="E2783" s="1"/>
      <c r="F2783" s="1" t="s">
        <v>6797</v>
      </c>
      <c r="G2783" s="1">
        <v>38</v>
      </c>
      <c r="H2783" s="1" t="s">
        <v>27483</v>
      </c>
      <c r="I2783" s="1">
        <v>0</v>
      </c>
      <c r="J2783" s="1" t="s">
        <v>27474</v>
      </c>
      <c r="K2783" s="1">
        <f t="shared" si="172"/>
        <v>38</v>
      </c>
      <c r="L2783" s="2">
        <f>SUMIFS('Basin Total Well Counts'!B:B,'Basin Total Well Counts'!A:A,F2783)</f>
        <v>24650</v>
      </c>
      <c r="M2783" s="4">
        <f t="shared" si="173"/>
        <v>1.5415821501014199E-3</v>
      </c>
      <c r="N2783" s="2">
        <f>SUMIF('Basin Emissions'!A:A,F2783,'Basin Emissions'!B:B)</f>
        <v>9860.8637137035021</v>
      </c>
      <c r="O2783" s="8">
        <f t="shared" si="174"/>
        <v>15.201331485628117</v>
      </c>
      <c r="P2783" s="7">
        <f>SUMIF('Tool Pneumatics CH4 VOC BTEX'!B:B,A2783,'Tool Pneumatics CH4 VOC BTEX'!F:F)</f>
        <v>4.9166021347045898</v>
      </c>
      <c r="Q2783" s="14">
        <f t="shared" si="175"/>
        <v>3.4081317213630244</v>
      </c>
      <c r="R2783" s="16">
        <f>SUMIF('Tool Pneumatics CH4 VOC BTEX'!B:B,A2783,'Tool Pneumatics CH4 VOC BTEX'!H:H)*Q2783</f>
        <v>5.2109278676404124E-3</v>
      </c>
      <c r="S2783" s="16">
        <f>SUMIF('Tool Pneumatics CH4 VOC BTEX'!B:B,A2783,'Tool Pneumatics CH4 VOC BTEX'!J:J)*Q2783</f>
        <v>1.0963645729949842E-4</v>
      </c>
      <c r="T2783" s="16">
        <f>SUMIF('Tool Pneumatics CH4 VOC BTEX'!B:B,A2783,'Tool Pneumatics CH4 VOC BTEX'!L:L)*Q2783</f>
        <v>1.9885239136867711E-3</v>
      </c>
      <c r="U2783" s="16">
        <f>SUMIF('Tool Pneumatics CH4 VOC BTEX'!B:B,A2783,'Tool Pneumatics CH4 VOC BTEX'!N:N)*Q2783</f>
        <v>1.683135925599145E-3</v>
      </c>
    </row>
    <row r="2784" spans="1:21" x14ac:dyDescent="0.25">
      <c r="A2784" s="1" t="s">
        <v>5995</v>
      </c>
      <c r="B2784" s="1" t="s">
        <v>1485</v>
      </c>
      <c r="C2784" s="1" t="s">
        <v>1786</v>
      </c>
      <c r="D2784" s="1"/>
      <c r="E2784" s="1"/>
      <c r="F2784" s="1" t="s">
        <v>6792</v>
      </c>
      <c r="G2784" s="1">
        <v>1025</v>
      </c>
      <c r="H2784" s="1" t="s">
        <v>27483</v>
      </c>
      <c r="I2784" s="1">
        <v>0</v>
      </c>
      <c r="J2784" s="1" t="s">
        <v>27474</v>
      </c>
      <c r="K2784" s="1">
        <f t="shared" si="172"/>
        <v>1025</v>
      </c>
      <c r="L2784" s="2">
        <f>SUMIFS('Basin Total Well Counts'!B:B,'Basin Total Well Counts'!A:A,F2784)</f>
        <v>3536</v>
      </c>
      <c r="M2784" s="4">
        <f t="shared" si="173"/>
        <v>0.28987556561085975</v>
      </c>
      <c r="N2784" s="2">
        <f>SUMIF('Basin Emissions'!A:A,F2784,'Basin Emissions'!B:B)</f>
        <v>31.469877000000004</v>
      </c>
      <c r="O2784" s="8">
        <f t="shared" si="174"/>
        <v>9.1223483950791877</v>
      </c>
      <c r="P2784" s="7">
        <f>SUMIF('Tool Pneumatics CH4 VOC BTEX'!B:B,A2784,'Tool Pneumatics CH4 VOC BTEX'!F:F)</f>
        <v>4.9166021347045898</v>
      </c>
      <c r="Q2784" s="14">
        <f t="shared" si="175"/>
        <v>2.045226430854969</v>
      </c>
      <c r="R2784" s="16">
        <f>SUMIF('Tool Pneumatics CH4 VOC BTEX'!B:B,A2784,'Tool Pneumatics CH4 VOC BTEX'!H:H)*Q2784</f>
        <v>3.1270878814257208E-3</v>
      </c>
      <c r="S2784" s="16">
        <f>SUMIF('Tool Pneumatics CH4 VOC BTEX'!B:B,A2784,'Tool Pneumatics CH4 VOC BTEX'!J:J)*Q2784</f>
        <v>6.5793049854469482E-5</v>
      </c>
      <c r="T2784" s="16">
        <f>SUMIF('Tool Pneumatics CH4 VOC BTEX'!B:B,A2784,'Tool Pneumatics CH4 VOC BTEX'!L:L)*Q2784</f>
        <v>1.1933170426384897E-3</v>
      </c>
      <c r="U2784" s="16">
        <f>SUMIF('Tool Pneumatics CH4 VOC BTEX'!B:B,A2784,'Tool Pneumatics CH4 VOC BTEX'!N:N)*Q2784</f>
        <v>1.010053120945744E-3</v>
      </c>
    </row>
    <row r="2785" spans="1:21" x14ac:dyDescent="0.25">
      <c r="A2785" s="1" t="s">
        <v>5996</v>
      </c>
      <c r="B2785" s="1" t="s">
        <v>1485</v>
      </c>
      <c r="C2785" s="1" t="s">
        <v>1963</v>
      </c>
      <c r="D2785" s="1"/>
      <c r="E2785" s="1"/>
      <c r="F2785" s="1" t="s">
        <v>5743</v>
      </c>
      <c r="G2785" s="1">
        <v>4844</v>
      </c>
      <c r="H2785" s="1" t="s">
        <v>27483</v>
      </c>
      <c r="I2785" s="1">
        <v>0</v>
      </c>
      <c r="J2785" s="1" t="s">
        <v>27474</v>
      </c>
      <c r="K2785" s="1">
        <f t="shared" si="172"/>
        <v>4844</v>
      </c>
      <c r="L2785" s="2">
        <f>SUMIFS('Basin Total Well Counts'!B:B,'Basin Total Well Counts'!A:A,F2785)</f>
        <v>19752</v>
      </c>
      <c r="M2785" s="4">
        <f t="shared" si="173"/>
        <v>0.245240988254354</v>
      </c>
      <c r="N2785" s="2">
        <f>SUMIF('Basin Emissions'!A:A,F2785,'Basin Emissions'!B:B)</f>
        <v>3736.8053106999996</v>
      </c>
      <c r="O2785" s="8">
        <f t="shared" si="174"/>
        <v>916.41782731018623</v>
      </c>
      <c r="P2785" s="7">
        <f>SUMIF('Tool Pneumatics CH4 VOC BTEX'!B:B,A2785,'Tool Pneumatics CH4 VOC BTEX'!F:F)</f>
        <v>4.9166021347045898</v>
      </c>
      <c r="Q2785" s="14">
        <f t="shared" si="175"/>
        <v>205.46046708022132</v>
      </c>
      <c r="R2785" s="16">
        <f>SUMIF('Tool Pneumatics CH4 VOC BTEX'!B:B,A2785,'Tool Pneumatics CH4 VOC BTEX'!H:H)*Q2785</f>
        <v>0.3141426919903661</v>
      </c>
      <c r="S2785" s="16">
        <f>SUMIF('Tool Pneumatics CH4 VOC BTEX'!B:B,A2785,'Tool Pneumatics CH4 VOC BTEX'!J:J)*Q2785</f>
        <v>6.6094739192670672E-3</v>
      </c>
      <c r="T2785" s="16">
        <f>SUMIF('Tool Pneumatics CH4 VOC BTEX'!B:B,A2785,'Tool Pneumatics CH4 VOC BTEX'!L:L)*Q2785</f>
        <v>0.11987889128383684</v>
      </c>
      <c r="U2785" s="16">
        <f>SUMIF('Tool Pneumatics CH4 VOC BTEX'!B:B,A2785,'Tool Pneumatics CH4 VOC BTEX'!N:N)*Q2785</f>
        <v>0.10146846475018194</v>
      </c>
    </row>
    <row r="2786" spans="1:21" x14ac:dyDescent="0.25">
      <c r="A2786" s="1" t="s">
        <v>5997</v>
      </c>
      <c r="B2786" s="1" t="s">
        <v>1485</v>
      </c>
      <c r="C2786" s="1" t="s">
        <v>5998</v>
      </c>
      <c r="D2786" s="1"/>
      <c r="E2786" s="1"/>
      <c r="F2786" s="1" t="s">
        <v>6796</v>
      </c>
      <c r="G2786" s="1">
        <v>1401</v>
      </c>
      <c r="H2786" s="1" t="s">
        <v>27483</v>
      </c>
      <c r="I2786" s="1">
        <v>0</v>
      </c>
      <c r="J2786" s="1" t="s">
        <v>27474</v>
      </c>
      <c r="K2786" s="1">
        <f t="shared" si="172"/>
        <v>1401</v>
      </c>
      <c r="L2786" s="2">
        <f>SUMIFS('Basin Total Well Counts'!B:B,'Basin Total Well Counts'!A:A,F2786)</f>
        <v>10047</v>
      </c>
      <c r="M2786" s="4">
        <f t="shared" si="173"/>
        <v>0.13944461033144223</v>
      </c>
      <c r="N2786" s="2">
        <f>SUMIF('Basin Emissions'!A:A,F2786,'Basin Emissions'!B:B)</f>
        <v>20.314047500000001</v>
      </c>
      <c r="O2786" s="8">
        <f t="shared" si="174"/>
        <v>2.8326844378919085</v>
      </c>
      <c r="P2786" s="7">
        <f>SUMIF('Tool Pneumatics CH4 VOC BTEX'!B:B,A2786,'Tool Pneumatics CH4 VOC BTEX'!F:F)</f>
        <v>4.9166021347045898</v>
      </c>
      <c r="Q2786" s="14">
        <f t="shared" si="175"/>
        <v>0.63508658425863496</v>
      </c>
      <c r="R2786" s="16">
        <f>SUMIF('Tool Pneumatics CH4 VOC BTEX'!B:B,A2786,'Tool Pneumatics CH4 VOC BTEX'!H:H)*Q2786</f>
        <v>9.7102772159121447E-4</v>
      </c>
      <c r="S2786" s="16">
        <f>SUMIF('Tool Pneumatics CH4 VOC BTEX'!B:B,A2786,'Tool Pneumatics CH4 VOC BTEX'!J:J)*Q2786</f>
        <v>2.0430150260949814E-5</v>
      </c>
      <c r="T2786" s="16">
        <f>SUMIF('Tool Pneumatics CH4 VOC BTEX'!B:B,A2786,'Tool Pneumatics CH4 VOC BTEX'!L:L)*Q2786</f>
        <v>3.7055048434421272E-4</v>
      </c>
      <c r="U2786" s="16">
        <f>SUMIF('Tool Pneumatics CH4 VOC BTEX'!B:B,A2786,'Tool Pneumatics CH4 VOC BTEX'!N:N)*Q2786</f>
        <v>3.1364311394756E-4</v>
      </c>
    </row>
    <row r="2787" spans="1:21" x14ac:dyDescent="0.25">
      <c r="A2787" s="1" t="s">
        <v>5999</v>
      </c>
      <c r="B2787" s="1" t="s">
        <v>1485</v>
      </c>
      <c r="C2787" s="1" t="s">
        <v>6000</v>
      </c>
      <c r="D2787" s="1"/>
      <c r="E2787" s="1"/>
      <c r="F2787" s="1" t="s">
        <v>4783</v>
      </c>
      <c r="G2787" s="1">
        <v>0</v>
      </c>
      <c r="H2787" s="1" t="s">
        <v>27483</v>
      </c>
      <c r="I2787" s="1">
        <v>0</v>
      </c>
      <c r="J2787" s="1" t="s">
        <v>27474</v>
      </c>
      <c r="K2787" s="1">
        <f t="shared" si="172"/>
        <v>0</v>
      </c>
      <c r="L2787" s="2">
        <f>SUMIFS('Basin Total Well Counts'!B:B,'Basin Total Well Counts'!A:A,F2787)</f>
        <v>528</v>
      </c>
      <c r="M2787" s="4">
        <f t="shared" si="173"/>
        <v>0</v>
      </c>
      <c r="N2787" s="2">
        <f>SUMIF('Basin Emissions'!A:A,F2787,'Basin Emissions'!B:B)</f>
        <v>236.29</v>
      </c>
      <c r="O2787" s="8">
        <f t="shared" si="174"/>
        <v>0</v>
      </c>
      <c r="P2787" s="7">
        <f>SUMIF('Tool Pneumatics CH4 VOC BTEX'!B:B,A2787,'Tool Pneumatics CH4 VOC BTEX'!F:F)</f>
        <v>4.9166021347045898</v>
      </c>
      <c r="Q2787" s="14">
        <f t="shared" si="175"/>
        <v>0</v>
      </c>
      <c r="R2787" s="16">
        <f>SUMIF('Tool Pneumatics CH4 VOC BTEX'!B:B,A2787,'Tool Pneumatics CH4 VOC BTEX'!H:H)*Q2787</f>
        <v>0</v>
      </c>
      <c r="S2787" s="16">
        <f>SUMIF('Tool Pneumatics CH4 VOC BTEX'!B:B,A2787,'Tool Pneumatics CH4 VOC BTEX'!J:J)*Q2787</f>
        <v>0</v>
      </c>
      <c r="T2787" s="16">
        <f>SUMIF('Tool Pneumatics CH4 VOC BTEX'!B:B,A2787,'Tool Pneumatics CH4 VOC BTEX'!L:L)*Q2787</f>
        <v>0</v>
      </c>
      <c r="U2787" s="16">
        <f>SUMIF('Tool Pneumatics CH4 VOC BTEX'!B:B,A2787,'Tool Pneumatics CH4 VOC BTEX'!N:N)*Q2787</f>
        <v>0</v>
      </c>
    </row>
    <row r="2788" spans="1:21" x14ac:dyDescent="0.25">
      <c r="A2788" s="1" t="s">
        <v>6001</v>
      </c>
      <c r="B2788" s="1" t="s">
        <v>1485</v>
      </c>
      <c r="C2788" s="1" t="s">
        <v>1784</v>
      </c>
      <c r="D2788" s="1"/>
      <c r="E2788" s="1"/>
      <c r="F2788" s="1" t="s">
        <v>997</v>
      </c>
      <c r="G2788" s="1">
        <v>1178</v>
      </c>
      <c r="H2788" s="1" t="s">
        <v>27483</v>
      </c>
      <c r="I2788" s="1">
        <v>0</v>
      </c>
      <c r="J2788" s="1" t="s">
        <v>27474</v>
      </c>
      <c r="K2788" s="1">
        <f t="shared" si="172"/>
        <v>1178</v>
      </c>
      <c r="L2788" s="2">
        <f>SUMIFS('Basin Total Well Counts'!B:B,'Basin Total Well Counts'!A:A,F2788)</f>
        <v>25017</v>
      </c>
      <c r="M2788" s="4">
        <f t="shared" si="173"/>
        <v>4.7087980173482029E-2</v>
      </c>
      <c r="N2788" s="2">
        <f>SUMIF('Basin Emissions'!A:A,F2788,'Basin Emissions'!B:B)</f>
        <v>12476.372763905796</v>
      </c>
      <c r="O2788" s="8">
        <f t="shared" si="174"/>
        <v>587.48719334376733</v>
      </c>
      <c r="P2788" s="7">
        <f>SUMIF('Tool Pneumatics CH4 VOC BTEX'!B:B,A2788,'Tool Pneumatics CH4 VOC BTEX'!F:F)</f>
        <v>3.4056410789489702</v>
      </c>
      <c r="Q2788" s="14">
        <f t="shared" si="175"/>
        <v>190.15131606959869</v>
      </c>
      <c r="R2788" s="16">
        <f>SUMIF('Tool Pneumatics CH4 VOC BTEX'!B:B,A2788,'Tool Pneumatics CH4 VOC BTEX'!H:H)*Q2788</f>
        <v>0</v>
      </c>
      <c r="S2788" s="16">
        <f>SUMIF('Tool Pneumatics CH4 VOC BTEX'!B:B,A2788,'Tool Pneumatics CH4 VOC BTEX'!J:J)*Q2788</f>
        <v>0</v>
      </c>
      <c r="T2788" s="16">
        <f>SUMIF('Tool Pneumatics CH4 VOC BTEX'!B:B,A2788,'Tool Pneumatics CH4 VOC BTEX'!L:L)*Q2788</f>
        <v>0</v>
      </c>
      <c r="U2788" s="16">
        <f>SUMIF('Tool Pneumatics CH4 VOC BTEX'!B:B,A2788,'Tool Pneumatics CH4 VOC BTEX'!N:N)*Q2788</f>
        <v>0</v>
      </c>
    </row>
    <row r="2789" spans="1:21" x14ac:dyDescent="0.25">
      <c r="A2789" s="1" t="s">
        <v>6002</v>
      </c>
      <c r="B2789" s="1" t="s">
        <v>1485</v>
      </c>
      <c r="C2789" s="1" t="s">
        <v>1569</v>
      </c>
      <c r="D2789" s="1"/>
      <c r="E2789" s="1"/>
      <c r="F2789" s="1" t="s">
        <v>6797</v>
      </c>
      <c r="G2789" s="1">
        <v>185</v>
      </c>
      <c r="H2789" s="1" t="s">
        <v>27483</v>
      </c>
      <c r="I2789" s="1">
        <v>0</v>
      </c>
      <c r="J2789" s="1" t="s">
        <v>27474</v>
      </c>
      <c r="K2789" s="1">
        <f t="shared" si="172"/>
        <v>185</v>
      </c>
      <c r="L2789" s="2">
        <f>SUMIFS('Basin Total Well Counts'!B:B,'Basin Total Well Counts'!A:A,F2789)</f>
        <v>24650</v>
      </c>
      <c r="M2789" s="4">
        <f t="shared" si="173"/>
        <v>7.5050709939148072E-3</v>
      </c>
      <c r="N2789" s="2">
        <f>SUMIF('Basin Emissions'!A:A,F2789,'Basin Emissions'!B:B)</f>
        <v>9860.8637137035021</v>
      </c>
      <c r="O2789" s="8">
        <f t="shared" si="174"/>
        <v>74.006482232663203</v>
      </c>
      <c r="P2789" s="7">
        <f>SUMIF('Tool Pneumatics CH4 VOC BTEX'!B:B,A2789,'Tool Pneumatics CH4 VOC BTEX'!F:F)</f>
        <v>4.9166021347045898</v>
      </c>
      <c r="Q2789" s="14">
        <f t="shared" si="175"/>
        <v>16.592220222425251</v>
      </c>
      <c r="R2789" s="16">
        <f>SUMIF('Tool Pneumatics CH4 VOC BTEX'!B:B,A2789,'Tool Pneumatics CH4 VOC BTEX'!H:H)*Q2789</f>
        <v>2.5368990934565166E-2</v>
      </c>
      <c r="S2789" s="16">
        <f>SUMIF('Tool Pneumatics CH4 VOC BTEX'!B:B,A2789,'Tool Pneumatics CH4 VOC BTEX'!J:J)*Q2789</f>
        <v>5.3375643685282131E-4</v>
      </c>
      <c r="T2789" s="16">
        <f>SUMIF('Tool Pneumatics CH4 VOC BTEX'!B:B,A2789,'Tool Pneumatics CH4 VOC BTEX'!L:L)*Q2789</f>
        <v>9.6809716850540187E-3</v>
      </c>
      <c r="U2789" s="16">
        <f>SUMIF('Tool Pneumatics CH4 VOC BTEX'!B:B,A2789,'Tool Pneumatics CH4 VOC BTEX'!N:N)*Q2789</f>
        <v>8.1942143746274159E-3</v>
      </c>
    </row>
    <row r="2790" spans="1:21" x14ac:dyDescent="0.25">
      <c r="A2790" s="1" t="s">
        <v>6003</v>
      </c>
      <c r="B2790" s="1" t="s">
        <v>1485</v>
      </c>
      <c r="C2790" s="1" t="s">
        <v>1724</v>
      </c>
      <c r="D2790" s="1"/>
      <c r="E2790" s="1"/>
      <c r="F2790" s="1" t="s">
        <v>996</v>
      </c>
      <c r="G2790" s="1">
        <v>520</v>
      </c>
      <c r="H2790" s="1" t="s">
        <v>27483</v>
      </c>
      <c r="I2790" s="1">
        <v>0</v>
      </c>
      <c r="J2790" s="1" t="s">
        <v>27474</v>
      </c>
      <c r="K2790" s="1">
        <f t="shared" si="172"/>
        <v>520</v>
      </c>
      <c r="L2790" s="2">
        <f>SUMIFS('Basin Total Well Counts'!B:B,'Basin Total Well Counts'!A:A,F2790)</f>
        <v>36190</v>
      </c>
      <c r="M2790" s="4">
        <f t="shared" si="173"/>
        <v>1.4368610113290964E-2</v>
      </c>
      <c r="N2790" s="2">
        <f>SUMIF('Basin Emissions'!A:A,F2790,'Basin Emissions'!B:B)</f>
        <v>3364.4013914898001</v>
      </c>
      <c r="O2790" s="8">
        <f t="shared" si="174"/>
        <v>48.341771858930535</v>
      </c>
      <c r="P2790" s="7">
        <f>SUMIF('Tool Pneumatics CH4 VOC BTEX'!B:B,A2790,'Tool Pneumatics CH4 VOC BTEX'!F:F)</f>
        <v>4.9166021347045898</v>
      </c>
      <c r="Q2790" s="14">
        <f t="shared" si="175"/>
        <v>10.838203633351522</v>
      </c>
      <c r="R2790" s="16">
        <f>SUMIF('Tool Pneumatics CH4 VOC BTEX'!B:B,A2790,'Tool Pneumatics CH4 VOC BTEX'!H:H)*Q2790</f>
        <v>1.6571277745569633E-2</v>
      </c>
      <c r="S2790" s="16">
        <f>SUMIF('Tool Pneumatics CH4 VOC BTEX'!B:B,A2790,'Tool Pneumatics CH4 VOC BTEX'!J:J)*Q2790</f>
        <v>3.4865502480519958E-4</v>
      </c>
      <c r="T2790" s="16">
        <f>SUMIF('Tool Pneumatics CH4 VOC BTEX'!B:B,A2790,'Tool Pneumatics CH4 VOC BTEX'!L:L)*Q2790</f>
        <v>6.3237072004091984E-3</v>
      </c>
      <c r="U2790" s="16">
        <f>SUMIF('Tool Pneumatics CH4 VOC BTEX'!B:B,A2790,'Tool Pneumatics CH4 VOC BTEX'!N:N)*Q2790</f>
        <v>5.3525425058857422E-3</v>
      </c>
    </row>
    <row r="2791" spans="1:21" x14ac:dyDescent="0.25">
      <c r="A2791" s="1" t="s">
        <v>6004</v>
      </c>
      <c r="B2791" s="1" t="s">
        <v>1485</v>
      </c>
      <c r="C2791" s="1" t="s">
        <v>6005</v>
      </c>
      <c r="D2791" s="1"/>
      <c r="E2791" s="1"/>
      <c r="F2791" s="1" t="s">
        <v>997</v>
      </c>
      <c r="G2791" s="1">
        <v>0</v>
      </c>
      <c r="H2791" s="1" t="s">
        <v>27483</v>
      </c>
      <c r="I2791" s="1">
        <v>0</v>
      </c>
      <c r="J2791" s="1" t="s">
        <v>27474</v>
      </c>
      <c r="K2791" s="1">
        <f t="shared" si="172"/>
        <v>0</v>
      </c>
      <c r="L2791" s="2">
        <f>SUMIFS('Basin Total Well Counts'!B:B,'Basin Total Well Counts'!A:A,F2791)</f>
        <v>25017</v>
      </c>
      <c r="M2791" s="4">
        <f t="shared" si="173"/>
        <v>0</v>
      </c>
      <c r="N2791" s="2">
        <f>SUMIF('Basin Emissions'!A:A,F2791,'Basin Emissions'!B:B)</f>
        <v>12476.372763905796</v>
      </c>
      <c r="O2791" s="8">
        <f t="shared" si="174"/>
        <v>0</v>
      </c>
      <c r="P2791" s="7">
        <f>SUMIF('Tool Pneumatics CH4 VOC BTEX'!B:B,A2791,'Tool Pneumatics CH4 VOC BTEX'!F:F)</f>
        <v>3.4056410789489702</v>
      </c>
      <c r="Q2791" s="14">
        <f t="shared" si="175"/>
        <v>0</v>
      </c>
      <c r="R2791" s="16">
        <f>SUMIF('Tool Pneumatics CH4 VOC BTEX'!B:B,A2791,'Tool Pneumatics CH4 VOC BTEX'!H:H)*Q2791</f>
        <v>0</v>
      </c>
      <c r="S2791" s="16">
        <f>SUMIF('Tool Pneumatics CH4 VOC BTEX'!B:B,A2791,'Tool Pneumatics CH4 VOC BTEX'!J:J)*Q2791</f>
        <v>0</v>
      </c>
      <c r="T2791" s="16">
        <f>SUMIF('Tool Pneumatics CH4 VOC BTEX'!B:B,A2791,'Tool Pneumatics CH4 VOC BTEX'!L:L)*Q2791</f>
        <v>0</v>
      </c>
      <c r="U2791" s="16">
        <f>SUMIF('Tool Pneumatics CH4 VOC BTEX'!B:B,A2791,'Tool Pneumatics CH4 VOC BTEX'!N:N)*Q2791</f>
        <v>0</v>
      </c>
    </row>
    <row r="2792" spans="1:21" x14ac:dyDescent="0.25">
      <c r="A2792" s="1" t="s">
        <v>6006</v>
      </c>
      <c r="B2792" s="1" t="s">
        <v>1485</v>
      </c>
      <c r="C2792" s="1" t="s">
        <v>6007</v>
      </c>
      <c r="D2792" s="1"/>
      <c r="E2792" s="1"/>
      <c r="F2792" s="1" t="s">
        <v>5743</v>
      </c>
      <c r="G2792" s="1">
        <v>5</v>
      </c>
      <c r="H2792" s="1" t="s">
        <v>27483</v>
      </c>
      <c r="I2792" s="1">
        <v>0</v>
      </c>
      <c r="J2792" s="1" t="s">
        <v>27474</v>
      </c>
      <c r="K2792" s="1">
        <f t="shared" si="172"/>
        <v>5</v>
      </c>
      <c r="L2792" s="2">
        <f>SUMIFS('Basin Total Well Counts'!B:B,'Basin Total Well Counts'!A:A,F2792)</f>
        <v>19752</v>
      </c>
      <c r="M2792" s="4">
        <f t="shared" si="173"/>
        <v>2.5313892264074525E-4</v>
      </c>
      <c r="N2792" s="2">
        <f>SUMIF('Basin Emissions'!A:A,F2792,'Basin Emissions'!B:B)</f>
        <v>3736.8053106999996</v>
      </c>
      <c r="O2792" s="8">
        <f t="shared" si="174"/>
        <v>0.94593087046881319</v>
      </c>
      <c r="P2792" s="7">
        <f>SUMIF('Tool Pneumatics CH4 VOC BTEX'!B:B,A2792,'Tool Pneumatics CH4 VOC BTEX'!F:F)</f>
        <v>4.9166021347045898</v>
      </c>
      <c r="Q2792" s="14">
        <f t="shared" si="175"/>
        <v>0.21207727815877514</v>
      </c>
      <c r="R2792" s="16">
        <f>SUMIF('Tool Pneumatics CH4 VOC BTEX'!B:B,A2792,'Tool Pneumatics CH4 VOC BTEX'!H:H)*Q2792</f>
        <v>3.2425959123695927E-4</v>
      </c>
      <c r="S2792" s="16">
        <f>SUMIF('Tool Pneumatics CH4 VOC BTEX'!B:B,A2792,'Tool Pneumatics CH4 VOC BTEX'!J:J)*Q2792</f>
        <v>6.8223306350816143E-6</v>
      </c>
      <c r="T2792" s="16">
        <f>SUMIF('Tool Pneumatics CH4 VOC BTEX'!B:B,A2792,'Tool Pneumatics CH4 VOC BTEX'!L:L)*Q2792</f>
        <v>1.2373956573476141E-4</v>
      </c>
      <c r="U2792" s="16">
        <f>SUMIF('Tool Pneumatics CH4 VOC BTEX'!B:B,A2792,'Tool Pneumatics CH4 VOC BTEX'!N:N)*Q2792</f>
        <v>1.0473623529126958E-4</v>
      </c>
    </row>
    <row r="2793" spans="1:21" x14ac:dyDescent="0.25">
      <c r="A2793" s="1" t="s">
        <v>6008</v>
      </c>
      <c r="B2793" s="1" t="s">
        <v>1485</v>
      </c>
      <c r="C2793" s="1" t="s">
        <v>6009</v>
      </c>
      <c r="D2793" s="1"/>
      <c r="E2793" s="1"/>
      <c r="F2793" s="1" t="s">
        <v>4783</v>
      </c>
      <c r="G2793" s="1">
        <v>0</v>
      </c>
      <c r="H2793" s="1" t="s">
        <v>27483</v>
      </c>
      <c r="I2793" s="1">
        <v>0</v>
      </c>
      <c r="J2793" s="1" t="s">
        <v>27474</v>
      </c>
      <c r="K2793" s="1">
        <f t="shared" si="172"/>
        <v>0</v>
      </c>
      <c r="L2793" s="2">
        <f>SUMIFS('Basin Total Well Counts'!B:B,'Basin Total Well Counts'!A:A,F2793)</f>
        <v>528</v>
      </c>
      <c r="M2793" s="4">
        <f t="shared" si="173"/>
        <v>0</v>
      </c>
      <c r="N2793" s="2">
        <f>SUMIF('Basin Emissions'!A:A,F2793,'Basin Emissions'!B:B)</f>
        <v>236.29</v>
      </c>
      <c r="O2793" s="8">
        <f t="shared" si="174"/>
        <v>0</v>
      </c>
      <c r="P2793" s="7">
        <f>SUMIF('Tool Pneumatics CH4 VOC BTEX'!B:B,A2793,'Tool Pneumatics CH4 VOC BTEX'!F:F)</f>
        <v>4.9166021347045898</v>
      </c>
      <c r="Q2793" s="14">
        <f t="shared" si="175"/>
        <v>0</v>
      </c>
      <c r="R2793" s="16">
        <f>SUMIF('Tool Pneumatics CH4 VOC BTEX'!B:B,A2793,'Tool Pneumatics CH4 VOC BTEX'!H:H)*Q2793</f>
        <v>0</v>
      </c>
      <c r="S2793" s="16">
        <f>SUMIF('Tool Pneumatics CH4 VOC BTEX'!B:B,A2793,'Tool Pneumatics CH4 VOC BTEX'!J:J)*Q2793</f>
        <v>0</v>
      </c>
      <c r="T2793" s="16">
        <f>SUMIF('Tool Pneumatics CH4 VOC BTEX'!B:B,A2793,'Tool Pneumatics CH4 VOC BTEX'!L:L)*Q2793</f>
        <v>0</v>
      </c>
      <c r="U2793" s="16">
        <f>SUMIF('Tool Pneumatics CH4 VOC BTEX'!B:B,A2793,'Tool Pneumatics CH4 VOC BTEX'!N:N)*Q2793</f>
        <v>0</v>
      </c>
    </row>
    <row r="2794" spans="1:21" x14ac:dyDescent="0.25">
      <c r="A2794" s="1" t="s">
        <v>6010</v>
      </c>
      <c r="B2794" s="1" t="s">
        <v>1485</v>
      </c>
      <c r="C2794" s="1" t="s">
        <v>6011</v>
      </c>
      <c r="D2794" s="1"/>
      <c r="E2794" s="1"/>
      <c r="F2794" s="1" t="s">
        <v>997</v>
      </c>
      <c r="G2794" s="1">
        <v>40</v>
      </c>
      <c r="H2794" s="1" t="s">
        <v>27483</v>
      </c>
      <c r="I2794" s="1">
        <v>0</v>
      </c>
      <c r="J2794" s="1" t="s">
        <v>27474</v>
      </c>
      <c r="K2794" s="1">
        <f t="shared" si="172"/>
        <v>40</v>
      </c>
      <c r="L2794" s="2">
        <f>SUMIFS('Basin Total Well Counts'!B:B,'Basin Total Well Counts'!A:A,F2794)</f>
        <v>25017</v>
      </c>
      <c r="M2794" s="4">
        <f t="shared" si="173"/>
        <v>1.5989127393372506E-3</v>
      </c>
      <c r="N2794" s="2">
        <f>SUMIF('Basin Emissions'!A:A,F2794,'Basin Emissions'!B:B)</f>
        <v>12476.372763905796</v>
      </c>
      <c r="O2794" s="8">
        <f t="shared" si="174"/>
        <v>19.948631352929279</v>
      </c>
      <c r="P2794" s="7">
        <f>SUMIF('Tool Pneumatics CH4 VOC BTEX'!B:B,A2794,'Tool Pneumatics CH4 VOC BTEX'!F:F)</f>
        <v>3.4056410789489702</v>
      </c>
      <c r="Q2794" s="14">
        <f t="shared" si="175"/>
        <v>6.4567509701052179</v>
      </c>
      <c r="R2794" s="16">
        <f>SUMIF('Tool Pneumatics CH4 VOC BTEX'!B:B,A2794,'Tool Pneumatics CH4 VOC BTEX'!H:H)*Q2794</f>
        <v>0</v>
      </c>
      <c r="S2794" s="16">
        <f>SUMIF('Tool Pneumatics CH4 VOC BTEX'!B:B,A2794,'Tool Pneumatics CH4 VOC BTEX'!J:J)*Q2794</f>
        <v>0</v>
      </c>
      <c r="T2794" s="16">
        <f>SUMIF('Tool Pneumatics CH4 VOC BTEX'!B:B,A2794,'Tool Pneumatics CH4 VOC BTEX'!L:L)*Q2794</f>
        <v>0</v>
      </c>
      <c r="U2794" s="16">
        <f>SUMIF('Tool Pneumatics CH4 VOC BTEX'!B:B,A2794,'Tool Pneumatics CH4 VOC BTEX'!N:N)*Q2794</f>
        <v>0</v>
      </c>
    </row>
    <row r="2795" spans="1:21" x14ac:dyDescent="0.25">
      <c r="A2795" s="1" t="s">
        <v>6012</v>
      </c>
      <c r="B2795" s="1" t="s">
        <v>1485</v>
      </c>
      <c r="C2795" s="1" t="s">
        <v>1765</v>
      </c>
      <c r="D2795" s="1"/>
      <c r="E2795" s="1"/>
      <c r="F2795" s="1" t="s">
        <v>6798</v>
      </c>
      <c r="G2795" s="1">
        <v>0</v>
      </c>
      <c r="H2795" s="1" t="s">
        <v>27483</v>
      </c>
      <c r="I2795" s="1">
        <v>0</v>
      </c>
      <c r="J2795" s="1" t="s">
        <v>27474</v>
      </c>
      <c r="K2795" s="1">
        <f t="shared" si="172"/>
        <v>0</v>
      </c>
      <c r="L2795" s="2">
        <f>SUMIFS('Basin Total Well Counts'!B:B,'Basin Total Well Counts'!A:A,F2795)</f>
        <v>0</v>
      </c>
      <c r="M2795" s="4">
        <f t="shared" si="173"/>
        <v>0</v>
      </c>
      <c r="N2795" s="2">
        <f>SUMIF('Basin Emissions'!A:A,F2795,'Basin Emissions'!B:B)</f>
        <v>117.21308570000001</v>
      </c>
      <c r="O2795" s="8">
        <f t="shared" si="174"/>
        <v>0</v>
      </c>
      <c r="P2795" s="7">
        <f>SUMIF('Tool Pneumatics CH4 VOC BTEX'!B:B,A2795,'Tool Pneumatics CH4 VOC BTEX'!F:F)</f>
        <v>4.9166021347045898</v>
      </c>
      <c r="Q2795" s="14">
        <f t="shared" si="175"/>
        <v>0</v>
      </c>
      <c r="R2795" s="16">
        <f>SUMIF('Tool Pneumatics CH4 VOC BTEX'!B:B,A2795,'Tool Pneumatics CH4 VOC BTEX'!H:H)*Q2795</f>
        <v>0</v>
      </c>
      <c r="S2795" s="16">
        <f>SUMIF('Tool Pneumatics CH4 VOC BTEX'!B:B,A2795,'Tool Pneumatics CH4 VOC BTEX'!J:J)*Q2795</f>
        <v>0</v>
      </c>
      <c r="T2795" s="16">
        <f>SUMIF('Tool Pneumatics CH4 VOC BTEX'!B:B,A2795,'Tool Pneumatics CH4 VOC BTEX'!L:L)*Q2795</f>
        <v>0</v>
      </c>
      <c r="U2795" s="16">
        <f>SUMIF('Tool Pneumatics CH4 VOC BTEX'!B:B,A2795,'Tool Pneumatics CH4 VOC BTEX'!N:N)*Q2795</f>
        <v>0</v>
      </c>
    </row>
    <row r="2796" spans="1:21" x14ac:dyDescent="0.25">
      <c r="A2796" s="1" t="s">
        <v>6013</v>
      </c>
      <c r="B2796" s="1" t="s">
        <v>1485</v>
      </c>
      <c r="C2796" s="1" t="s">
        <v>3871</v>
      </c>
      <c r="D2796" s="1"/>
      <c r="E2796" s="1"/>
      <c r="F2796" s="1" t="s">
        <v>6802</v>
      </c>
      <c r="G2796" s="1">
        <v>0</v>
      </c>
      <c r="H2796" s="1" t="s">
        <v>27483</v>
      </c>
      <c r="I2796" s="1">
        <v>0</v>
      </c>
      <c r="J2796" s="1" t="s">
        <v>27474</v>
      </c>
      <c r="K2796" s="1">
        <f t="shared" si="172"/>
        <v>0</v>
      </c>
      <c r="L2796" s="2">
        <f>SUMIFS('Basin Total Well Counts'!B:B,'Basin Total Well Counts'!A:A,F2796)</f>
        <v>502</v>
      </c>
      <c r="M2796" s="4">
        <f t="shared" si="173"/>
        <v>0</v>
      </c>
      <c r="N2796" s="2">
        <f>SUMIF('Basin Emissions'!A:A,F2796,'Basin Emissions'!B:B)</f>
        <v>15338.377142599998</v>
      </c>
      <c r="O2796" s="8">
        <f t="shared" si="174"/>
        <v>0</v>
      </c>
      <c r="P2796" s="7">
        <f>SUMIF('Tool Pneumatics CH4 VOC BTEX'!B:B,A2796,'Tool Pneumatics CH4 VOC BTEX'!F:F)</f>
        <v>4.9166021347045898</v>
      </c>
      <c r="Q2796" s="14">
        <f t="shared" si="175"/>
        <v>0</v>
      </c>
      <c r="R2796" s="16">
        <f>SUMIF('Tool Pneumatics CH4 VOC BTEX'!B:B,A2796,'Tool Pneumatics CH4 VOC BTEX'!H:H)*Q2796</f>
        <v>0</v>
      </c>
      <c r="S2796" s="16">
        <f>SUMIF('Tool Pneumatics CH4 VOC BTEX'!B:B,A2796,'Tool Pneumatics CH4 VOC BTEX'!J:J)*Q2796</f>
        <v>0</v>
      </c>
      <c r="T2796" s="16">
        <f>SUMIF('Tool Pneumatics CH4 VOC BTEX'!B:B,A2796,'Tool Pneumatics CH4 VOC BTEX'!L:L)*Q2796</f>
        <v>0</v>
      </c>
      <c r="U2796" s="16">
        <f>SUMIF('Tool Pneumatics CH4 VOC BTEX'!B:B,A2796,'Tool Pneumatics CH4 VOC BTEX'!N:N)*Q2796</f>
        <v>0</v>
      </c>
    </row>
    <row r="2797" spans="1:21" x14ac:dyDescent="0.25">
      <c r="A2797" s="1" t="s">
        <v>6014</v>
      </c>
      <c r="B2797" s="1" t="s">
        <v>1485</v>
      </c>
      <c r="C2797" s="1" t="s">
        <v>6015</v>
      </c>
      <c r="D2797" s="1"/>
      <c r="E2797" s="1"/>
      <c r="F2797" s="1" t="s">
        <v>997</v>
      </c>
      <c r="G2797" s="1">
        <v>2009</v>
      </c>
      <c r="H2797" s="1" t="s">
        <v>27483</v>
      </c>
      <c r="I2797" s="1">
        <v>0</v>
      </c>
      <c r="J2797" s="1" t="s">
        <v>27474</v>
      </c>
      <c r="K2797" s="1">
        <f t="shared" si="172"/>
        <v>2009</v>
      </c>
      <c r="L2797" s="2">
        <f>SUMIFS('Basin Total Well Counts'!B:B,'Basin Total Well Counts'!A:A,F2797)</f>
        <v>25017</v>
      </c>
      <c r="M2797" s="4">
        <f t="shared" si="173"/>
        <v>8.0305392333213418E-2</v>
      </c>
      <c r="N2797" s="2">
        <f>SUMIF('Basin Emissions'!A:A,F2797,'Basin Emissions'!B:B)</f>
        <v>12476.372763905796</v>
      </c>
      <c r="O2797" s="8">
        <f t="shared" si="174"/>
        <v>1001.9200097008733</v>
      </c>
      <c r="P2797" s="7">
        <f>SUMIF('Tool Pneumatics CH4 VOC BTEX'!B:B,A2797,'Tool Pneumatics CH4 VOC BTEX'!F:F)</f>
        <v>3.4056410789489702</v>
      </c>
      <c r="Q2797" s="14">
        <f t="shared" si="175"/>
        <v>324.29031747353469</v>
      </c>
      <c r="R2797" s="16">
        <f>SUMIF('Tool Pneumatics CH4 VOC BTEX'!B:B,A2797,'Tool Pneumatics CH4 VOC BTEX'!H:H)*Q2797</f>
        <v>0</v>
      </c>
      <c r="S2797" s="16">
        <f>SUMIF('Tool Pneumatics CH4 VOC BTEX'!B:B,A2797,'Tool Pneumatics CH4 VOC BTEX'!J:J)*Q2797</f>
        <v>0</v>
      </c>
      <c r="T2797" s="16">
        <f>SUMIF('Tool Pneumatics CH4 VOC BTEX'!B:B,A2797,'Tool Pneumatics CH4 VOC BTEX'!L:L)*Q2797</f>
        <v>0</v>
      </c>
      <c r="U2797" s="16">
        <f>SUMIF('Tool Pneumatics CH4 VOC BTEX'!B:B,A2797,'Tool Pneumatics CH4 VOC BTEX'!N:N)*Q2797</f>
        <v>0</v>
      </c>
    </row>
    <row r="2798" spans="1:21" x14ac:dyDescent="0.25">
      <c r="A2798" s="1" t="s">
        <v>6016</v>
      </c>
      <c r="B2798" s="1" t="s">
        <v>1485</v>
      </c>
      <c r="C2798" s="1" t="s">
        <v>6017</v>
      </c>
      <c r="D2798" s="1"/>
      <c r="E2798" s="1"/>
      <c r="F2798" s="1" t="s">
        <v>6797</v>
      </c>
      <c r="G2798" s="1">
        <v>92</v>
      </c>
      <c r="H2798" s="1" t="s">
        <v>27483</v>
      </c>
      <c r="I2798" s="1">
        <v>0</v>
      </c>
      <c r="J2798" s="1" t="s">
        <v>27474</v>
      </c>
      <c r="K2798" s="1">
        <f t="shared" si="172"/>
        <v>92</v>
      </c>
      <c r="L2798" s="2">
        <f>SUMIFS('Basin Total Well Counts'!B:B,'Basin Total Well Counts'!A:A,F2798)</f>
        <v>24650</v>
      </c>
      <c r="M2798" s="4">
        <f t="shared" si="173"/>
        <v>3.7322515212981746E-3</v>
      </c>
      <c r="N2798" s="2">
        <f>SUMIF('Basin Emissions'!A:A,F2798,'Basin Emissions'!B:B)</f>
        <v>9860.8637137035021</v>
      </c>
      <c r="O2798" s="8">
        <f t="shared" si="174"/>
        <v>36.803223596783866</v>
      </c>
      <c r="P2798" s="7">
        <f>SUMIF('Tool Pneumatics CH4 VOC BTEX'!B:B,A2798,'Tool Pneumatics CH4 VOC BTEX'!F:F)</f>
        <v>4.9166021347045898</v>
      </c>
      <c r="Q2798" s="14">
        <f t="shared" si="175"/>
        <v>8.2512662727736394</v>
      </c>
      <c r="R2798" s="16">
        <f>SUMIF('Tool Pneumatics CH4 VOC BTEX'!B:B,A2798,'Tool Pneumatics CH4 VOC BTEX'!H:H)*Q2798</f>
        <v>1.2615930626918894E-2</v>
      </c>
      <c r="S2798" s="16">
        <f>SUMIF('Tool Pneumatics CH4 VOC BTEX'!B:B,A2798,'Tool Pneumatics CH4 VOC BTEX'!J:J)*Q2798</f>
        <v>2.6543563346194361E-4</v>
      </c>
      <c r="T2798" s="16">
        <f>SUMIF('Tool Pneumatics CH4 VOC BTEX'!B:B,A2798,'Tool Pneumatics CH4 VOC BTEX'!L:L)*Q2798</f>
        <v>4.8143210541890255E-3</v>
      </c>
      <c r="U2798" s="16">
        <f>SUMIF('Tool Pneumatics CH4 VOC BTEX'!B:B,A2798,'Tool Pneumatics CH4 VOC BTEX'!N:N)*Q2798</f>
        <v>4.0749606619768777E-3</v>
      </c>
    </row>
    <row r="2799" spans="1:21" x14ac:dyDescent="0.25">
      <c r="A2799" s="1" t="s">
        <v>6018</v>
      </c>
      <c r="B2799" s="1" t="s">
        <v>1485</v>
      </c>
      <c r="C2799" s="1" t="s">
        <v>5610</v>
      </c>
      <c r="D2799" s="1"/>
      <c r="E2799" s="1"/>
      <c r="F2799" s="1" t="s">
        <v>996</v>
      </c>
      <c r="G2799" s="1">
        <v>733</v>
      </c>
      <c r="H2799" s="1" t="s">
        <v>27483</v>
      </c>
      <c r="I2799" s="1">
        <v>1</v>
      </c>
      <c r="J2799" s="1" t="s">
        <v>27474</v>
      </c>
      <c r="K2799" s="1">
        <f t="shared" si="172"/>
        <v>734</v>
      </c>
      <c r="L2799" s="2">
        <f>SUMIFS('Basin Total Well Counts'!B:B,'Basin Total Well Counts'!A:A,F2799)</f>
        <v>36190</v>
      </c>
      <c r="M2799" s="4">
        <f t="shared" si="173"/>
        <v>2.0281845813760708E-2</v>
      </c>
      <c r="N2799" s="2">
        <f>SUMIF('Basin Emissions'!A:A,F2799,'Basin Emissions'!B:B)</f>
        <v>3364.4013914898001</v>
      </c>
      <c r="O2799" s="8">
        <f t="shared" si="174"/>
        <v>68.236270277798099</v>
      </c>
      <c r="P2799" s="7">
        <f>SUMIF('Tool Pneumatics CH4 VOC BTEX'!B:B,A2799,'Tool Pneumatics CH4 VOC BTEX'!F:F)</f>
        <v>2.5644600391387899</v>
      </c>
      <c r="Q2799" s="14">
        <f t="shared" si="175"/>
        <v>29.330478767170245</v>
      </c>
      <c r="R2799" s="16">
        <f>SUMIF('Tool Pneumatics CH4 VOC BTEX'!B:B,A2799,'Tool Pneumatics CH4 VOC BTEX'!H:H)*Q2799</f>
        <v>6.3587890856520923E-3</v>
      </c>
      <c r="S2799" s="16">
        <f>SUMIF('Tool Pneumatics CH4 VOC BTEX'!B:B,A2799,'Tool Pneumatics CH4 VOC BTEX'!J:J)*Q2799</f>
        <v>3.0913268903229514E-3</v>
      </c>
      <c r="T2799" s="16">
        <f>SUMIF('Tool Pneumatics CH4 VOC BTEX'!B:B,A2799,'Tool Pneumatics CH4 VOC BTEX'!L:L)*Q2799</f>
        <v>2.6663942034905828E-2</v>
      </c>
      <c r="U2799" s="16">
        <f>SUMIF('Tool Pneumatics CH4 VOC BTEX'!B:B,A2799,'Tool Pneumatics CH4 VOC BTEX'!N:N)*Q2799</f>
        <v>2.2207090632460381E-2</v>
      </c>
    </row>
    <row r="2800" spans="1:21" x14ac:dyDescent="0.25">
      <c r="A2800" s="1" t="s">
        <v>6019</v>
      </c>
      <c r="B2800" s="1" t="s">
        <v>1485</v>
      </c>
      <c r="C2800" s="1" t="s">
        <v>1726</v>
      </c>
      <c r="D2800" s="1"/>
      <c r="E2800" s="1"/>
      <c r="F2800" s="1" t="s">
        <v>5743</v>
      </c>
      <c r="G2800" s="1">
        <v>861</v>
      </c>
      <c r="H2800" s="1" t="s">
        <v>27483</v>
      </c>
      <c r="I2800" s="1">
        <v>0</v>
      </c>
      <c r="J2800" s="1" t="s">
        <v>27474</v>
      </c>
      <c r="K2800" s="1">
        <f t="shared" si="172"/>
        <v>861</v>
      </c>
      <c r="L2800" s="2">
        <f>SUMIFS('Basin Total Well Counts'!B:B,'Basin Total Well Counts'!A:A,F2800)</f>
        <v>19752</v>
      </c>
      <c r="M2800" s="4">
        <f t="shared" si="173"/>
        <v>4.3590522478736328E-2</v>
      </c>
      <c r="N2800" s="2">
        <f>SUMIF('Basin Emissions'!A:A,F2800,'Basin Emissions'!B:B)</f>
        <v>3736.8053106999996</v>
      </c>
      <c r="O2800" s="8">
        <f t="shared" si="174"/>
        <v>162.88929589472963</v>
      </c>
      <c r="P2800" s="7">
        <f>SUMIF('Tool Pneumatics CH4 VOC BTEX'!B:B,A2800,'Tool Pneumatics CH4 VOC BTEX'!F:F)</f>
        <v>4.9166021347045898</v>
      </c>
      <c r="Q2800" s="14">
        <f t="shared" si="175"/>
        <v>36.519707298941071</v>
      </c>
      <c r="R2800" s="16">
        <f>SUMIF('Tool Pneumatics CH4 VOC BTEX'!B:B,A2800,'Tool Pneumatics CH4 VOC BTEX'!H:H)*Q2800</f>
        <v>5.5837501611004377E-2</v>
      </c>
      <c r="S2800" s="16">
        <f>SUMIF('Tool Pneumatics CH4 VOC BTEX'!B:B,A2800,'Tool Pneumatics CH4 VOC BTEX'!J:J)*Q2800</f>
        <v>1.1748053353610537E-3</v>
      </c>
      <c r="T2800" s="16">
        <f>SUMIF('Tool Pneumatics CH4 VOC BTEX'!B:B,A2800,'Tool Pneumatics CH4 VOC BTEX'!L:L)*Q2800</f>
        <v>2.1307953219525912E-2</v>
      </c>
      <c r="U2800" s="16">
        <f>SUMIF('Tool Pneumatics CH4 VOC BTEX'!B:B,A2800,'Tool Pneumatics CH4 VOC BTEX'!N:N)*Q2800</f>
        <v>1.8035579717156615E-2</v>
      </c>
    </row>
    <row r="2801" spans="1:21" x14ac:dyDescent="0.25">
      <c r="A2801" s="1" t="s">
        <v>6020</v>
      </c>
      <c r="B2801" s="1" t="s">
        <v>1485</v>
      </c>
      <c r="C2801" s="1" t="s">
        <v>6021</v>
      </c>
      <c r="D2801" s="1"/>
      <c r="E2801" s="1"/>
      <c r="F2801" s="1" t="s">
        <v>5743</v>
      </c>
      <c r="G2801" s="1">
        <v>0</v>
      </c>
      <c r="H2801" s="1" t="s">
        <v>27483</v>
      </c>
      <c r="I2801" s="1">
        <v>0</v>
      </c>
      <c r="J2801" s="1" t="s">
        <v>27474</v>
      </c>
      <c r="K2801" s="1">
        <f t="shared" si="172"/>
        <v>0</v>
      </c>
      <c r="L2801" s="2">
        <f>SUMIFS('Basin Total Well Counts'!B:B,'Basin Total Well Counts'!A:A,F2801)</f>
        <v>19752</v>
      </c>
      <c r="M2801" s="4">
        <f t="shared" si="173"/>
        <v>0</v>
      </c>
      <c r="N2801" s="2">
        <f>SUMIF('Basin Emissions'!A:A,F2801,'Basin Emissions'!B:B)</f>
        <v>3736.8053106999996</v>
      </c>
      <c r="O2801" s="8">
        <f t="shared" si="174"/>
        <v>0</v>
      </c>
      <c r="P2801" s="7">
        <f>SUMIF('Tool Pneumatics CH4 VOC BTEX'!B:B,A2801,'Tool Pneumatics CH4 VOC BTEX'!F:F)</f>
        <v>4.9166021347045898</v>
      </c>
      <c r="Q2801" s="14">
        <f t="shared" si="175"/>
        <v>0</v>
      </c>
      <c r="R2801" s="16">
        <f>SUMIF('Tool Pneumatics CH4 VOC BTEX'!B:B,A2801,'Tool Pneumatics CH4 VOC BTEX'!H:H)*Q2801</f>
        <v>0</v>
      </c>
      <c r="S2801" s="16">
        <f>SUMIF('Tool Pneumatics CH4 VOC BTEX'!B:B,A2801,'Tool Pneumatics CH4 VOC BTEX'!J:J)*Q2801</f>
        <v>0</v>
      </c>
      <c r="T2801" s="16">
        <f>SUMIF('Tool Pneumatics CH4 VOC BTEX'!B:B,A2801,'Tool Pneumatics CH4 VOC BTEX'!L:L)*Q2801</f>
        <v>0</v>
      </c>
      <c r="U2801" s="16">
        <f>SUMIF('Tool Pneumatics CH4 VOC BTEX'!B:B,A2801,'Tool Pneumatics CH4 VOC BTEX'!N:N)*Q2801</f>
        <v>0</v>
      </c>
    </row>
    <row r="2802" spans="1:21" x14ac:dyDescent="0.25">
      <c r="A2802" s="1" t="s">
        <v>6022</v>
      </c>
      <c r="B2802" s="1" t="s">
        <v>1485</v>
      </c>
      <c r="C2802" s="1" t="s">
        <v>6023</v>
      </c>
      <c r="D2802" s="1"/>
      <c r="E2802" s="1"/>
      <c r="F2802" s="1" t="s">
        <v>997</v>
      </c>
      <c r="G2802" s="1">
        <v>16</v>
      </c>
      <c r="H2802" s="1" t="s">
        <v>27483</v>
      </c>
      <c r="I2802" s="1">
        <v>0</v>
      </c>
      <c r="J2802" s="1" t="s">
        <v>27474</v>
      </c>
      <c r="K2802" s="1">
        <f t="shared" si="172"/>
        <v>16</v>
      </c>
      <c r="L2802" s="2">
        <f>SUMIFS('Basin Total Well Counts'!B:B,'Basin Total Well Counts'!A:A,F2802)</f>
        <v>25017</v>
      </c>
      <c r="M2802" s="4">
        <f t="shared" si="173"/>
        <v>6.3956509573490029E-4</v>
      </c>
      <c r="N2802" s="2">
        <f>SUMIF('Basin Emissions'!A:A,F2802,'Basin Emissions'!B:B)</f>
        <v>12476.372763905796</v>
      </c>
      <c r="O2802" s="8">
        <f t="shared" si="174"/>
        <v>7.979452541171713</v>
      </c>
      <c r="P2802" s="7">
        <f>SUMIF('Tool Pneumatics CH4 VOC BTEX'!B:B,A2802,'Tool Pneumatics CH4 VOC BTEX'!F:F)</f>
        <v>4.9166021347045898</v>
      </c>
      <c r="Q2802" s="14">
        <f t="shared" si="175"/>
        <v>1.7889896914878318</v>
      </c>
      <c r="R2802" s="16">
        <f>SUMIF('Tool Pneumatics CH4 VOC BTEX'!B:B,A2802,'Tool Pneumatics CH4 VOC BTEX'!H:H)*Q2802</f>
        <v>2.7353098414186505E-3</v>
      </c>
      <c r="S2802" s="16">
        <f>SUMIF('Tool Pneumatics CH4 VOC BTEX'!B:B,A2802,'Tool Pneumatics CH4 VOC BTEX'!J:J)*Q2802</f>
        <v>5.7550150039860035E-5</v>
      </c>
      <c r="T2802" s="16">
        <f>SUMIF('Tool Pneumatics CH4 VOC BTEX'!B:B,A2802,'Tool Pneumatics CH4 VOC BTEX'!L:L)*Q2802</f>
        <v>1.0438119983930468E-3</v>
      </c>
      <c r="U2802" s="16">
        <f>SUMIF('Tool Pneumatics CH4 VOC BTEX'!B:B,A2802,'Tool Pneumatics CH4 VOC BTEX'!N:N)*Q2802</f>
        <v>8.8350834605226386E-4</v>
      </c>
    </row>
    <row r="2803" spans="1:21" x14ac:dyDescent="0.25">
      <c r="A2803" s="1" t="s">
        <v>6024</v>
      </c>
      <c r="B2803" s="1" t="s">
        <v>1485</v>
      </c>
      <c r="C2803" s="1" t="s">
        <v>1589</v>
      </c>
      <c r="D2803" s="1"/>
      <c r="E2803" s="1"/>
      <c r="F2803" s="1" t="s">
        <v>5743</v>
      </c>
      <c r="G2803" s="1">
        <v>2023</v>
      </c>
      <c r="H2803" s="1" t="s">
        <v>27483</v>
      </c>
      <c r="I2803" s="1">
        <v>0</v>
      </c>
      <c r="J2803" s="1" t="s">
        <v>27474</v>
      </c>
      <c r="K2803" s="1">
        <f t="shared" si="172"/>
        <v>2023</v>
      </c>
      <c r="L2803" s="2">
        <f>SUMIFS('Basin Total Well Counts'!B:B,'Basin Total Well Counts'!A:A,F2803)</f>
        <v>19752</v>
      </c>
      <c r="M2803" s="4">
        <f t="shared" si="173"/>
        <v>0.10242000810044552</v>
      </c>
      <c r="N2803" s="2">
        <f>SUMIF('Basin Emissions'!A:A,F2803,'Basin Emissions'!B:B)</f>
        <v>3736.8053106999996</v>
      </c>
      <c r="O2803" s="8">
        <f t="shared" si="174"/>
        <v>382.72363019168182</v>
      </c>
      <c r="P2803" s="7">
        <f>SUMIF('Tool Pneumatics CH4 VOC BTEX'!B:B,A2803,'Tool Pneumatics CH4 VOC BTEX'!F:F)</f>
        <v>4.9166021347045898</v>
      </c>
      <c r="Q2803" s="14">
        <f t="shared" si="175"/>
        <v>85.806466743040417</v>
      </c>
      <c r="R2803" s="16">
        <f>SUMIF('Tool Pneumatics CH4 VOC BTEX'!B:B,A2803,'Tool Pneumatics CH4 VOC BTEX'!H:H)*Q2803</f>
        <v>0.13119543061447372</v>
      </c>
      <c r="S2803" s="16">
        <f>SUMIF('Tool Pneumatics CH4 VOC BTEX'!B:B,A2803,'Tool Pneumatics CH4 VOC BTEX'!J:J)*Q2803</f>
        <v>2.760314974954021E-3</v>
      </c>
      <c r="T2803" s="16">
        <f>SUMIF('Tool Pneumatics CH4 VOC BTEX'!B:B,A2803,'Tool Pneumatics CH4 VOC BTEX'!L:L)*Q2803</f>
        <v>5.0065028296284467E-2</v>
      </c>
      <c r="U2803" s="16">
        <f>SUMIF('Tool Pneumatics CH4 VOC BTEX'!B:B,A2803,'Tool Pneumatics CH4 VOC BTEX'!N:N)*Q2803</f>
        <v>4.2376280798847664E-2</v>
      </c>
    </row>
    <row r="2804" spans="1:21" x14ac:dyDescent="0.25">
      <c r="A2804" s="1" t="s">
        <v>6025</v>
      </c>
      <c r="B2804" s="1" t="s">
        <v>1485</v>
      </c>
      <c r="C2804" s="1" t="s">
        <v>2040</v>
      </c>
      <c r="D2804" s="1"/>
      <c r="E2804" s="1"/>
      <c r="F2804" s="1" t="s">
        <v>5743</v>
      </c>
      <c r="G2804" s="1">
        <v>12</v>
      </c>
      <c r="H2804" s="1" t="s">
        <v>27483</v>
      </c>
      <c r="I2804" s="1">
        <v>0</v>
      </c>
      <c r="J2804" s="1" t="s">
        <v>27474</v>
      </c>
      <c r="K2804" s="1">
        <f t="shared" si="172"/>
        <v>12</v>
      </c>
      <c r="L2804" s="2">
        <f>SUMIFS('Basin Total Well Counts'!B:B,'Basin Total Well Counts'!A:A,F2804)</f>
        <v>19752</v>
      </c>
      <c r="M2804" s="4">
        <f t="shared" si="173"/>
        <v>6.0753341433778852E-4</v>
      </c>
      <c r="N2804" s="2">
        <f>SUMIF('Basin Emissions'!A:A,F2804,'Basin Emissions'!B:B)</f>
        <v>3736.8053106999996</v>
      </c>
      <c r="O2804" s="8">
        <f t="shared" si="174"/>
        <v>2.2702340891251516</v>
      </c>
      <c r="P2804" s="7">
        <f>SUMIF('Tool Pneumatics CH4 VOC BTEX'!B:B,A2804,'Tool Pneumatics CH4 VOC BTEX'!F:F)</f>
        <v>4.9166021347045898</v>
      </c>
      <c r="Q2804" s="14">
        <f t="shared" si="175"/>
        <v>0.50898546758106022</v>
      </c>
      <c r="R2804" s="16">
        <f>SUMIF('Tool Pneumatics CH4 VOC BTEX'!B:B,A2804,'Tool Pneumatics CH4 VOC BTEX'!H:H)*Q2804</f>
        <v>7.7822301896870213E-4</v>
      </c>
      <c r="S2804" s="16">
        <f>SUMIF('Tool Pneumatics CH4 VOC BTEX'!B:B,A2804,'Tool Pneumatics CH4 VOC BTEX'!J:J)*Q2804</f>
        <v>1.6373593524195873E-5</v>
      </c>
      <c r="T2804" s="16">
        <f>SUMIF('Tool Pneumatics CH4 VOC BTEX'!B:B,A2804,'Tool Pneumatics CH4 VOC BTEX'!L:L)*Q2804</f>
        <v>2.9697495776342736E-4</v>
      </c>
      <c r="U2804" s="16">
        <f>SUMIF('Tool Pneumatics CH4 VOC BTEX'!B:B,A2804,'Tool Pneumatics CH4 VOC BTEX'!N:N)*Q2804</f>
        <v>2.5136696469904693E-4</v>
      </c>
    </row>
    <row r="2805" spans="1:21" x14ac:dyDescent="0.25">
      <c r="A2805" s="1" t="s">
        <v>6026</v>
      </c>
      <c r="B2805" s="1" t="s">
        <v>1485</v>
      </c>
      <c r="C2805" s="1" t="s">
        <v>2073</v>
      </c>
      <c r="D2805" s="1"/>
      <c r="E2805" s="1"/>
      <c r="F2805" s="1" t="s">
        <v>5743</v>
      </c>
      <c r="G2805" s="1">
        <v>340</v>
      </c>
      <c r="H2805" s="1" t="s">
        <v>27483</v>
      </c>
      <c r="I2805" s="1">
        <v>0</v>
      </c>
      <c r="J2805" s="1" t="s">
        <v>27474</v>
      </c>
      <c r="K2805" s="1">
        <f t="shared" si="172"/>
        <v>340</v>
      </c>
      <c r="L2805" s="2">
        <f>SUMIFS('Basin Total Well Counts'!B:B,'Basin Total Well Counts'!A:A,F2805)</f>
        <v>19752</v>
      </c>
      <c r="M2805" s="4">
        <f t="shared" si="173"/>
        <v>1.7213446739570676E-2</v>
      </c>
      <c r="N2805" s="2">
        <f>SUMIF('Basin Emissions'!A:A,F2805,'Basin Emissions'!B:B)</f>
        <v>3736.8053106999996</v>
      </c>
      <c r="O2805" s="8">
        <f t="shared" si="174"/>
        <v>64.3232991918793</v>
      </c>
      <c r="P2805" s="7">
        <f>SUMIF('Tool Pneumatics CH4 VOC BTEX'!B:B,A2805,'Tool Pneumatics CH4 VOC BTEX'!F:F)</f>
        <v>4.9166021347045898</v>
      </c>
      <c r="Q2805" s="14">
        <f t="shared" si="175"/>
        <v>14.421254914796709</v>
      </c>
      <c r="R2805" s="16">
        <f>SUMIF('Tool Pneumatics CH4 VOC BTEX'!B:B,A2805,'Tool Pneumatics CH4 VOC BTEX'!H:H)*Q2805</f>
        <v>2.2049652204113229E-2</v>
      </c>
      <c r="S2805" s="16">
        <f>SUMIF('Tool Pneumatics CH4 VOC BTEX'!B:B,A2805,'Tool Pneumatics CH4 VOC BTEX'!J:J)*Q2805</f>
        <v>4.639184831855498E-4</v>
      </c>
      <c r="T2805" s="16">
        <f>SUMIF('Tool Pneumatics CH4 VOC BTEX'!B:B,A2805,'Tool Pneumatics CH4 VOC BTEX'!L:L)*Q2805</f>
        <v>8.4142904699637758E-3</v>
      </c>
      <c r="U2805" s="16">
        <f>SUMIF('Tool Pneumatics CH4 VOC BTEX'!B:B,A2805,'Tool Pneumatics CH4 VOC BTEX'!N:N)*Q2805</f>
        <v>7.1220639998063303E-3</v>
      </c>
    </row>
    <row r="2806" spans="1:21" x14ac:dyDescent="0.25">
      <c r="A2806" s="1" t="s">
        <v>6027</v>
      </c>
      <c r="B2806" s="1" t="s">
        <v>1485</v>
      </c>
      <c r="C2806" s="1" t="s">
        <v>1982</v>
      </c>
      <c r="D2806" s="1"/>
      <c r="E2806" s="1"/>
      <c r="F2806" s="1" t="s">
        <v>6797</v>
      </c>
      <c r="G2806" s="1">
        <v>78</v>
      </c>
      <c r="H2806" s="1" t="s">
        <v>27483</v>
      </c>
      <c r="I2806" s="1">
        <v>0</v>
      </c>
      <c r="J2806" s="1" t="s">
        <v>27474</v>
      </c>
      <c r="K2806" s="1">
        <f t="shared" si="172"/>
        <v>78</v>
      </c>
      <c r="L2806" s="2">
        <f>SUMIFS('Basin Total Well Counts'!B:B,'Basin Total Well Counts'!A:A,F2806)</f>
        <v>24650</v>
      </c>
      <c r="M2806" s="4">
        <f t="shared" si="173"/>
        <v>3.1643002028397568E-3</v>
      </c>
      <c r="N2806" s="2">
        <f>SUMIF('Basin Emissions'!A:A,F2806,'Basin Emissions'!B:B)</f>
        <v>9860.8637137035021</v>
      </c>
      <c r="O2806" s="8">
        <f t="shared" si="174"/>
        <v>31.20273304944719</v>
      </c>
      <c r="P2806" s="7">
        <f>SUMIF('Tool Pneumatics CH4 VOC BTEX'!B:B,A2806,'Tool Pneumatics CH4 VOC BTEX'!F:F)</f>
        <v>4.9166021347045898</v>
      </c>
      <c r="Q2806" s="14">
        <f t="shared" si="175"/>
        <v>6.9956387964819982</v>
      </c>
      <c r="R2806" s="16">
        <f>SUMIF('Tool Pneumatics CH4 VOC BTEX'!B:B,A2806,'Tool Pneumatics CH4 VOC BTEX'!H:H)*Q2806</f>
        <v>1.0696115096735584E-2</v>
      </c>
      <c r="S2806" s="16">
        <f>SUMIF('Tool Pneumatics CH4 VOC BTEX'!B:B,A2806,'Tool Pneumatics CH4 VOC BTEX'!J:J)*Q2806</f>
        <v>2.2504325445686519E-4</v>
      </c>
      <c r="T2806" s="16">
        <f>SUMIF('Tool Pneumatics CH4 VOC BTEX'!B:B,A2806,'Tool Pneumatics CH4 VOC BTEX'!L:L)*Q2806</f>
        <v>4.0817069807254783E-3</v>
      </c>
      <c r="U2806" s="16">
        <f>SUMIF('Tool Pneumatics CH4 VOC BTEX'!B:B,A2806,'Tool Pneumatics CH4 VOC BTEX'!N:N)*Q2806</f>
        <v>3.4548579525456135E-3</v>
      </c>
    </row>
    <row r="2807" spans="1:21" x14ac:dyDescent="0.25">
      <c r="A2807" s="1" t="s">
        <v>6028</v>
      </c>
      <c r="B2807" s="1" t="s">
        <v>1485</v>
      </c>
      <c r="C2807" s="1" t="s">
        <v>1650</v>
      </c>
      <c r="D2807" s="1"/>
      <c r="E2807" s="1"/>
      <c r="F2807" s="1" t="s">
        <v>6797</v>
      </c>
      <c r="G2807" s="1">
        <v>115</v>
      </c>
      <c r="H2807" s="1" t="s">
        <v>27483</v>
      </c>
      <c r="I2807" s="1">
        <v>0</v>
      </c>
      <c r="J2807" s="1" t="s">
        <v>27474</v>
      </c>
      <c r="K2807" s="1">
        <f t="shared" si="172"/>
        <v>115</v>
      </c>
      <c r="L2807" s="2">
        <f>SUMIFS('Basin Total Well Counts'!B:B,'Basin Total Well Counts'!A:A,F2807)</f>
        <v>24650</v>
      </c>
      <c r="M2807" s="4">
        <f t="shared" si="173"/>
        <v>4.665314401622718E-3</v>
      </c>
      <c r="N2807" s="2">
        <f>SUMIF('Basin Emissions'!A:A,F2807,'Basin Emissions'!B:B)</f>
        <v>9860.8637137035021</v>
      </c>
      <c r="O2807" s="8">
        <f t="shared" si="174"/>
        <v>46.004029495979829</v>
      </c>
      <c r="P2807" s="7">
        <f>SUMIF('Tool Pneumatics CH4 VOC BTEX'!B:B,A2807,'Tool Pneumatics CH4 VOC BTEX'!F:F)</f>
        <v>4.9166021347045898</v>
      </c>
      <c r="Q2807" s="14">
        <f t="shared" si="175"/>
        <v>10.314082840967048</v>
      </c>
      <c r="R2807" s="16">
        <f>SUMIF('Tool Pneumatics CH4 VOC BTEX'!B:B,A2807,'Tool Pneumatics CH4 VOC BTEX'!H:H)*Q2807</f>
        <v>1.5769913283648615E-2</v>
      </c>
      <c r="S2807" s="16">
        <f>SUMIF('Tool Pneumatics CH4 VOC BTEX'!B:B,A2807,'Tool Pneumatics CH4 VOC BTEX'!J:J)*Q2807</f>
        <v>3.3179454182742944E-4</v>
      </c>
      <c r="T2807" s="16">
        <f>SUMIF('Tool Pneumatics CH4 VOC BTEX'!B:B,A2807,'Tool Pneumatics CH4 VOC BTEX'!L:L)*Q2807</f>
        <v>6.0179013177362817E-3</v>
      </c>
      <c r="U2807" s="16">
        <f>SUMIF('Tool Pneumatics CH4 VOC BTEX'!B:B,A2807,'Tool Pneumatics CH4 VOC BTEX'!N:N)*Q2807</f>
        <v>5.0937008274710965E-3</v>
      </c>
    </row>
    <row r="2808" spans="1:21" x14ac:dyDescent="0.25">
      <c r="A2808" s="1" t="s">
        <v>6029</v>
      </c>
      <c r="B2808" s="1" t="s">
        <v>1485</v>
      </c>
      <c r="C2808" s="1" t="s">
        <v>6030</v>
      </c>
      <c r="D2808" s="1"/>
      <c r="E2808" s="1"/>
      <c r="F2808" s="1" t="s">
        <v>6800</v>
      </c>
      <c r="G2808" s="1">
        <v>0</v>
      </c>
      <c r="H2808" s="1" t="s">
        <v>27483</v>
      </c>
      <c r="I2808" s="1">
        <v>0</v>
      </c>
      <c r="J2808" s="1" t="s">
        <v>27474</v>
      </c>
      <c r="K2808" s="1">
        <f t="shared" si="172"/>
        <v>0</v>
      </c>
      <c r="L2808" s="2">
        <f>SUMIFS('Basin Total Well Counts'!B:B,'Basin Total Well Counts'!A:A,F2808)</f>
        <v>0</v>
      </c>
      <c r="M2808" s="4">
        <f t="shared" si="173"/>
        <v>0</v>
      </c>
      <c r="N2808" s="2">
        <f>SUMIF('Basin Emissions'!A:A,F2808,'Basin Emissions'!B:B)</f>
        <v>11.2088448</v>
      </c>
      <c r="O2808" s="8">
        <f t="shared" si="174"/>
        <v>0</v>
      </c>
      <c r="P2808" s="7">
        <f>SUMIF('Tool Pneumatics CH4 VOC BTEX'!B:B,A2808,'Tool Pneumatics CH4 VOC BTEX'!F:F)</f>
        <v>4.9166021347045898</v>
      </c>
      <c r="Q2808" s="14">
        <f t="shared" si="175"/>
        <v>0</v>
      </c>
      <c r="R2808" s="16">
        <f>SUMIF('Tool Pneumatics CH4 VOC BTEX'!B:B,A2808,'Tool Pneumatics CH4 VOC BTEX'!H:H)*Q2808</f>
        <v>0</v>
      </c>
      <c r="S2808" s="16">
        <f>SUMIF('Tool Pneumatics CH4 VOC BTEX'!B:B,A2808,'Tool Pneumatics CH4 VOC BTEX'!J:J)*Q2808</f>
        <v>0</v>
      </c>
      <c r="T2808" s="16">
        <f>SUMIF('Tool Pneumatics CH4 VOC BTEX'!B:B,A2808,'Tool Pneumatics CH4 VOC BTEX'!L:L)*Q2808</f>
        <v>0</v>
      </c>
      <c r="U2808" s="16">
        <f>SUMIF('Tool Pneumatics CH4 VOC BTEX'!B:B,A2808,'Tool Pneumatics CH4 VOC BTEX'!N:N)*Q2808</f>
        <v>0</v>
      </c>
    </row>
    <row r="2809" spans="1:21" x14ac:dyDescent="0.25">
      <c r="A2809" s="1" t="s">
        <v>6031</v>
      </c>
      <c r="B2809" s="1" t="s">
        <v>1485</v>
      </c>
      <c r="C2809" s="1" t="s">
        <v>6032</v>
      </c>
      <c r="D2809" s="1"/>
      <c r="E2809" s="1"/>
      <c r="F2809" s="1" t="s">
        <v>997</v>
      </c>
      <c r="G2809" s="1">
        <v>736</v>
      </c>
      <c r="H2809" s="1" t="s">
        <v>27483</v>
      </c>
      <c r="I2809" s="1">
        <v>0</v>
      </c>
      <c r="J2809" s="1" t="s">
        <v>27474</v>
      </c>
      <c r="K2809" s="1">
        <f t="shared" si="172"/>
        <v>736</v>
      </c>
      <c r="L2809" s="2">
        <f>SUMIFS('Basin Total Well Counts'!B:B,'Basin Total Well Counts'!A:A,F2809)</f>
        <v>25017</v>
      </c>
      <c r="M2809" s="4">
        <f t="shared" si="173"/>
        <v>2.9419994403805411E-2</v>
      </c>
      <c r="N2809" s="2">
        <f>SUMIF('Basin Emissions'!A:A,F2809,'Basin Emissions'!B:B)</f>
        <v>12476.372763905796</v>
      </c>
      <c r="O2809" s="8">
        <f t="shared" si="174"/>
        <v>367.05481689389876</v>
      </c>
      <c r="P2809" s="7">
        <f>SUMIF('Tool Pneumatics CH4 VOC BTEX'!B:B,A2809,'Tool Pneumatics CH4 VOC BTEX'!F:F)</f>
        <v>3.4056410789489702</v>
      </c>
      <c r="Q2809" s="14">
        <f t="shared" si="175"/>
        <v>118.80421784993602</v>
      </c>
      <c r="R2809" s="16">
        <f>SUMIF('Tool Pneumatics CH4 VOC BTEX'!B:B,A2809,'Tool Pneumatics CH4 VOC BTEX'!H:H)*Q2809</f>
        <v>0</v>
      </c>
      <c r="S2809" s="16">
        <f>SUMIF('Tool Pneumatics CH4 VOC BTEX'!B:B,A2809,'Tool Pneumatics CH4 VOC BTEX'!J:J)*Q2809</f>
        <v>0</v>
      </c>
      <c r="T2809" s="16">
        <f>SUMIF('Tool Pneumatics CH4 VOC BTEX'!B:B,A2809,'Tool Pneumatics CH4 VOC BTEX'!L:L)*Q2809</f>
        <v>0</v>
      </c>
      <c r="U2809" s="16">
        <f>SUMIF('Tool Pneumatics CH4 VOC BTEX'!B:B,A2809,'Tool Pneumatics CH4 VOC BTEX'!N:N)*Q2809</f>
        <v>0</v>
      </c>
    </row>
    <row r="2810" spans="1:21" x14ac:dyDescent="0.25">
      <c r="A2810" s="1" t="s">
        <v>6033</v>
      </c>
      <c r="B2810" s="1" t="s">
        <v>1485</v>
      </c>
      <c r="C2810" s="1" t="s">
        <v>6034</v>
      </c>
      <c r="D2810" s="1"/>
      <c r="E2810" s="1"/>
      <c r="F2810" s="1" t="s">
        <v>997</v>
      </c>
      <c r="G2810" s="1">
        <v>0</v>
      </c>
      <c r="H2810" s="1" t="s">
        <v>27483</v>
      </c>
      <c r="I2810" s="1">
        <v>0</v>
      </c>
      <c r="J2810" s="1" t="s">
        <v>27474</v>
      </c>
      <c r="K2810" s="1">
        <f t="shared" si="172"/>
        <v>0</v>
      </c>
      <c r="L2810" s="2">
        <f>SUMIFS('Basin Total Well Counts'!B:B,'Basin Total Well Counts'!A:A,F2810)</f>
        <v>25017</v>
      </c>
      <c r="M2810" s="4">
        <f t="shared" si="173"/>
        <v>0</v>
      </c>
      <c r="N2810" s="2">
        <f>SUMIF('Basin Emissions'!A:A,F2810,'Basin Emissions'!B:B)</f>
        <v>12476.372763905796</v>
      </c>
      <c r="O2810" s="8">
        <f t="shared" si="174"/>
        <v>0</v>
      </c>
      <c r="P2810" s="7">
        <f>SUMIF('Tool Pneumatics CH4 VOC BTEX'!B:B,A2810,'Tool Pneumatics CH4 VOC BTEX'!F:F)</f>
        <v>3.4056410789489702</v>
      </c>
      <c r="Q2810" s="14">
        <f t="shared" si="175"/>
        <v>0</v>
      </c>
      <c r="R2810" s="16">
        <f>SUMIF('Tool Pneumatics CH4 VOC BTEX'!B:B,A2810,'Tool Pneumatics CH4 VOC BTEX'!H:H)*Q2810</f>
        <v>0</v>
      </c>
      <c r="S2810" s="16">
        <f>SUMIF('Tool Pneumatics CH4 VOC BTEX'!B:B,A2810,'Tool Pneumatics CH4 VOC BTEX'!J:J)*Q2810</f>
        <v>0</v>
      </c>
      <c r="T2810" s="16">
        <f>SUMIF('Tool Pneumatics CH4 VOC BTEX'!B:B,A2810,'Tool Pneumatics CH4 VOC BTEX'!L:L)*Q2810</f>
        <v>0</v>
      </c>
      <c r="U2810" s="16">
        <f>SUMIF('Tool Pneumatics CH4 VOC BTEX'!B:B,A2810,'Tool Pneumatics CH4 VOC BTEX'!N:N)*Q2810</f>
        <v>0</v>
      </c>
    </row>
    <row r="2811" spans="1:21" x14ac:dyDescent="0.25">
      <c r="A2811" s="1" t="s">
        <v>6035</v>
      </c>
      <c r="B2811" s="1" t="s">
        <v>1485</v>
      </c>
      <c r="C2811" s="1" t="s">
        <v>6036</v>
      </c>
      <c r="D2811" s="1"/>
      <c r="E2811" s="1"/>
      <c r="F2811" s="1" t="s">
        <v>6792</v>
      </c>
      <c r="G2811" s="1">
        <v>121</v>
      </c>
      <c r="H2811" s="1" t="s">
        <v>27483</v>
      </c>
      <c r="I2811" s="1">
        <v>0</v>
      </c>
      <c r="J2811" s="1" t="s">
        <v>27474</v>
      </c>
      <c r="K2811" s="1">
        <f t="shared" si="172"/>
        <v>121</v>
      </c>
      <c r="L2811" s="2">
        <f>SUMIFS('Basin Total Well Counts'!B:B,'Basin Total Well Counts'!A:A,F2811)</f>
        <v>3536</v>
      </c>
      <c r="M2811" s="4">
        <f t="shared" si="173"/>
        <v>3.4219457013574664E-2</v>
      </c>
      <c r="N2811" s="2">
        <f>SUMIF('Basin Emissions'!A:A,F2811,'Basin Emissions'!B:B)</f>
        <v>31.469877000000004</v>
      </c>
      <c r="O2811" s="8">
        <f t="shared" si="174"/>
        <v>1.0768821032239821</v>
      </c>
      <c r="P2811" s="7">
        <f>SUMIF('Tool Pneumatics CH4 VOC BTEX'!B:B,A2811,'Tool Pneumatics CH4 VOC BTEX'!F:F)</f>
        <v>4.9166021347045898</v>
      </c>
      <c r="Q2811" s="14">
        <f t="shared" si="175"/>
        <v>0.24143648598385484</v>
      </c>
      <c r="R2811" s="16">
        <f>SUMIF('Tool Pneumatics CH4 VOC BTEX'!B:B,A2811,'Tool Pneumatics CH4 VOC BTEX'!H:H)*Q2811</f>
        <v>3.6914891088049963E-4</v>
      </c>
      <c r="S2811" s="16">
        <f>SUMIF('Tool Pneumatics CH4 VOC BTEX'!B:B,A2811,'Tool Pneumatics CH4 VOC BTEX'!J:J)*Q2811</f>
        <v>7.76678929989347E-6</v>
      </c>
      <c r="T2811" s="16">
        <f>SUMIF('Tool Pneumatics CH4 VOC BTEX'!B:B,A2811,'Tool Pneumatics CH4 VOC BTEX'!L:L)*Q2811</f>
        <v>1.4086962161878754E-4</v>
      </c>
      <c r="U2811" s="16">
        <f>SUMIF('Tool Pneumatics CH4 VOC BTEX'!B:B,A2811,'Tool Pneumatics CH4 VOC BTEX'!N:N)*Q2811</f>
        <v>1.1923553915554635E-4</v>
      </c>
    </row>
    <row r="2812" spans="1:21" x14ac:dyDescent="0.25">
      <c r="A2812" s="1" t="s">
        <v>6037</v>
      </c>
      <c r="B2812" s="1" t="s">
        <v>1485</v>
      </c>
      <c r="C2812" s="1" t="s">
        <v>1220</v>
      </c>
      <c r="D2812" s="1"/>
      <c r="E2812" s="1"/>
      <c r="F2812" s="1" t="s">
        <v>5743</v>
      </c>
      <c r="G2812" s="1">
        <v>599</v>
      </c>
      <c r="H2812" s="1" t="s">
        <v>27483</v>
      </c>
      <c r="I2812" s="1">
        <v>0</v>
      </c>
      <c r="J2812" s="1" t="s">
        <v>27474</v>
      </c>
      <c r="K2812" s="1">
        <f t="shared" si="172"/>
        <v>599</v>
      </c>
      <c r="L2812" s="2">
        <f>SUMIFS('Basin Total Well Counts'!B:B,'Basin Total Well Counts'!A:A,F2812)</f>
        <v>19752</v>
      </c>
      <c r="M2812" s="4">
        <f t="shared" si="173"/>
        <v>3.0326042932361279E-2</v>
      </c>
      <c r="N2812" s="2">
        <f>SUMIF('Basin Emissions'!A:A,F2812,'Basin Emissions'!B:B)</f>
        <v>3736.8053106999996</v>
      </c>
      <c r="O2812" s="8">
        <f t="shared" si="174"/>
        <v>113.32251828216381</v>
      </c>
      <c r="P2812" s="7">
        <f>SUMIF('Tool Pneumatics CH4 VOC BTEX'!B:B,A2812,'Tool Pneumatics CH4 VOC BTEX'!F:F)</f>
        <v>4.9166021347045898</v>
      </c>
      <c r="Q2812" s="14">
        <f t="shared" si="175"/>
        <v>25.40685792342126</v>
      </c>
      <c r="R2812" s="16">
        <f>SUMIF('Tool Pneumatics CH4 VOC BTEX'!B:B,A2812,'Tool Pneumatics CH4 VOC BTEX'!H:H)*Q2812</f>
        <v>3.8846299030187721E-2</v>
      </c>
      <c r="S2812" s="16">
        <f>SUMIF('Tool Pneumatics CH4 VOC BTEX'!B:B,A2812,'Tool Pneumatics CH4 VOC BTEX'!J:J)*Q2812</f>
        <v>8.1731521008277734E-4</v>
      </c>
      <c r="T2812" s="16">
        <f>SUMIF('Tool Pneumatics CH4 VOC BTEX'!B:B,A2812,'Tool Pneumatics CH4 VOC BTEX'!L:L)*Q2812</f>
        <v>1.4823999975024416E-2</v>
      </c>
      <c r="U2812" s="16">
        <f>SUMIF('Tool Pneumatics CH4 VOC BTEX'!B:B,A2812,'Tool Pneumatics CH4 VOC BTEX'!N:N)*Q2812</f>
        <v>1.2547400987894093E-2</v>
      </c>
    </row>
    <row r="2813" spans="1:21" x14ac:dyDescent="0.25">
      <c r="A2813" s="1" t="s">
        <v>6038</v>
      </c>
      <c r="B2813" s="1" t="s">
        <v>1485</v>
      </c>
      <c r="C2813" s="1" t="s">
        <v>1904</v>
      </c>
      <c r="D2813" s="1"/>
      <c r="E2813" s="1"/>
      <c r="F2813" s="1" t="s">
        <v>996</v>
      </c>
      <c r="G2813" s="1">
        <v>815</v>
      </c>
      <c r="H2813" s="1" t="s">
        <v>27483</v>
      </c>
      <c r="I2813" s="1">
        <v>0</v>
      </c>
      <c r="J2813" s="1" t="s">
        <v>27474</v>
      </c>
      <c r="K2813" s="1">
        <f t="shared" si="172"/>
        <v>815</v>
      </c>
      <c r="L2813" s="2">
        <f>SUMIFS('Basin Total Well Counts'!B:B,'Basin Total Well Counts'!A:A,F2813)</f>
        <v>36190</v>
      </c>
      <c r="M2813" s="4">
        <f t="shared" si="173"/>
        <v>2.2520033158331031E-2</v>
      </c>
      <c r="N2813" s="2">
        <f>SUMIF('Basin Emissions'!A:A,F2813,'Basin Emissions'!B:B)</f>
        <v>3364.4013914898001</v>
      </c>
      <c r="O2813" s="8">
        <f t="shared" si="174"/>
        <v>75.766430894285349</v>
      </c>
      <c r="P2813" s="7">
        <f>SUMIF('Tool Pneumatics CH4 VOC BTEX'!B:B,A2813,'Tool Pneumatics CH4 VOC BTEX'!F:F)</f>
        <v>2.5644600391387899</v>
      </c>
      <c r="Q2813" s="14">
        <f t="shared" si="175"/>
        <v>32.567220974446521</v>
      </c>
      <c r="R2813" s="16">
        <f>SUMIF('Tool Pneumatics CH4 VOC BTEX'!B:B,A2813,'Tool Pneumatics CH4 VOC BTEX'!H:H)*Q2813</f>
        <v>7.0605083171750059E-3</v>
      </c>
      <c r="S2813" s="16">
        <f>SUMIF('Tool Pneumatics CH4 VOC BTEX'!B:B,A2813,'Tool Pneumatics CH4 VOC BTEX'!J:J)*Q2813</f>
        <v>3.4324678686828407E-3</v>
      </c>
      <c r="T2813" s="16">
        <f>SUMIF('Tool Pneumatics CH4 VOC BTEX'!B:B,A2813,'Tool Pneumatics CH4 VOC BTEX'!L:L)*Q2813</f>
        <v>2.9606420651836846E-2</v>
      </c>
      <c r="U2813" s="16">
        <f>SUMIF('Tool Pneumatics CH4 VOC BTEX'!B:B,A2813,'Tool Pneumatics CH4 VOC BTEX'!N:N)*Q2813</f>
        <v>2.4657736873917174E-2</v>
      </c>
    </row>
    <row r="2814" spans="1:21" x14ac:dyDescent="0.25">
      <c r="A2814" s="1" t="s">
        <v>6039</v>
      </c>
      <c r="B2814" s="1" t="s">
        <v>1485</v>
      </c>
      <c r="C2814" s="1" t="s">
        <v>2074</v>
      </c>
      <c r="D2814" s="1"/>
      <c r="E2814" s="1"/>
      <c r="F2814" s="1" t="s">
        <v>5743</v>
      </c>
      <c r="G2814" s="1">
        <v>514</v>
      </c>
      <c r="H2814" s="1" t="s">
        <v>27483</v>
      </c>
      <c r="I2814" s="1">
        <v>0</v>
      </c>
      <c r="J2814" s="1" t="s">
        <v>27474</v>
      </c>
      <c r="K2814" s="1">
        <f t="shared" si="172"/>
        <v>514</v>
      </c>
      <c r="L2814" s="2">
        <f>SUMIFS('Basin Total Well Counts'!B:B,'Basin Total Well Counts'!A:A,F2814)</f>
        <v>19752</v>
      </c>
      <c r="M2814" s="4">
        <f t="shared" si="173"/>
        <v>2.602268124746861E-2</v>
      </c>
      <c r="N2814" s="2">
        <f>SUMIF('Basin Emissions'!A:A,F2814,'Basin Emissions'!B:B)</f>
        <v>3736.8053106999996</v>
      </c>
      <c r="O2814" s="8">
        <f t="shared" si="174"/>
        <v>97.241693484193988</v>
      </c>
      <c r="P2814" s="7">
        <f>SUMIF('Tool Pneumatics CH4 VOC BTEX'!B:B,A2814,'Tool Pneumatics CH4 VOC BTEX'!F:F)</f>
        <v>4.9166021347045898</v>
      </c>
      <c r="Q2814" s="14">
        <f t="shared" si="175"/>
        <v>21.801544194722084</v>
      </c>
      <c r="R2814" s="16">
        <f>SUMIF('Tool Pneumatics CH4 VOC BTEX'!B:B,A2814,'Tool Pneumatics CH4 VOC BTEX'!H:H)*Q2814</f>
        <v>3.3333885979159414E-2</v>
      </c>
      <c r="S2814" s="16">
        <f>SUMIF('Tool Pneumatics CH4 VOC BTEX'!B:B,A2814,'Tool Pneumatics CH4 VOC BTEX'!J:J)*Q2814</f>
        <v>7.0133558928638995E-4</v>
      </c>
      <c r="T2814" s="16">
        <f>SUMIF('Tool Pneumatics CH4 VOC BTEX'!B:B,A2814,'Tool Pneumatics CH4 VOC BTEX'!L:L)*Q2814</f>
        <v>1.2720427357533473E-2</v>
      </c>
      <c r="U2814" s="16">
        <f>SUMIF('Tool Pneumatics CH4 VOC BTEX'!B:B,A2814,'Tool Pneumatics CH4 VOC BTEX'!N:N)*Q2814</f>
        <v>1.0766884987942512E-2</v>
      </c>
    </row>
    <row r="2815" spans="1:21" x14ac:dyDescent="0.25">
      <c r="A2815" s="1" t="s">
        <v>6040</v>
      </c>
      <c r="B2815" s="1" t="s">
        <v>1485</v>
      </c>
      <c r="C2815" s="1" t="s">
        <v>6041</v>
      </c>
      <c r="D2815" s="1"/>
      <c r="E2815" s="1"/>
      <c r="F2815" s="1" t="s">
        <v>6804</v>
      </c>
      <c r="G2815" s="1">
        <v>93</v>
      </c>
      <c r="H2815" s="1" t="s">
        <v>27483</v>
      </c>
      <c r="I2815" s="1">
        <v>0</v>
      </c>
      <c r="J2815" s="1" t="s">
        <v>27474</v>
      </c>
      <c r="K2815" s="1">
        <f t="shared" si="172"/>
        <v>93</v>
      </c>
      <c r="L2815" s="2">
        <f>SUMIFS('Basin Total Well Counts'!B:B,'Basin Total Well Counts'!A:A,F2815)</f>
        <v>7808</v>
      </c>
      <c r="M2815" s="4">
        <f t="shared" si="173"/>
        <v>1.1910860655737704E-2</v>
      </c>
      <c r="N2815" s="2">
        <f>SUMIF('Basin Emissions'!A:A,F2815,'Basin Emissions'!B:B)</f>
        <v>2853.8011198999993</v>
      </c>
      <c r="O2815" s="8">
        <f t="shared" si="174"/>
        <v>33.9912274783171</v>
      </c>
      <c r="P2815" s="7">
        <f>SUMIF('Tool Pneumatics CH4 VOC BTEX'!B:B,A2815,'Tool Pneumatics CH4 VOC BTEX'!F:F)</f>
        <v>4.9166021347045898</v>
      </c>
      <c r="Q2815" s="14">
        <f t="shared" si="175"/>
        <v>7.6208180004787405</v>
      </c>
      <c r="R2815" s="16">
        <f>SUMIF('Tool Pneumatics CH4 VOC BTEX'!B:B,A2815,'Tool Pneumatics CH4 VOC BTEX'!H:H)*Q2815</f>
        <v>1.1651994740692827E-2</v>
      </c>
      <c r="S2815" s="16">
        <f>SUMIF('Tool Pneumatics CH4 VOC BTEX'!B:B,A2815,'Tool Pneumatics CH4 VOC BTEX'!J:J)*Q2815</f>
        <v>2.4515469342322968E-4</v>
      </c>
      <c r="T2815" s="16">
        <f>SUMIF('Tool Pneumatics CH4 VOC BTEX'!B:B,A2815,'Tool Pneumatics CH4 VOC BTEX'!L:L)*Q2815</f>
        <v>4.4464768602740278E-3</v>
      </c>
      <c r="U2815" s="16">
        <f>SUMIF('Tool Pneumatics CH4 VOC BTEX'!B:B,A2815,'Tool Pneumatics CH4 VOC BTEX'!N:N)*Q2815</f>
        <v>3.7636082193233189E-3</v>
      </c>
    </row>
    <row r="2816" spans="1:21" x14ac:dyDescent="0.25">
      <c r="A2816" s="1" t="s">
        <v>6042</v>
      </c>
      <c r="B2816" s="1" t="s">
        <v>1485</v>
      </c>
      <c r="C2816" s="1" t="s">
        <v>1794</v>
      </c>
      <c r="D2816" s="1"/>
      <c r="E2816" s="1"/>
      <c r="F2816" s="1" t="s">
        <v>6797</v>
      </c>
      <c r="G2816" s="1">
        <v>1005</v>
      </c>
      <c r="H2816" s="1" t="s">
        <v>27483</v>
      </c>
      <c r="I2816" s="1">
        <v>4</v>
      </c>
      <c r="J2816" s="1" t="s">
        <v>27474</v>
      </c>
      <c r="K2816" s="1">
        <f t="shared" si="172"/>
        <v>1009</v>
      </c>
      <c r="L2816" s="2">
        <f>SUMIFS('Basin Total Well Counts'!B:B,'Basin Total Well Counts'!A:A,F2816)</f>
        <v>24650</v>
      </c>
      <c r="M2816" s="4">
        <f t="shared" si="173"/>
        <v>4.0933062880324542E-2</v>
      </c>
      <c r="N2816" s="2">
        <f>SUMIF('Basin Emissions'!A:A,F2816,'Basin Emissions'!B:B)</f>
        <v>9860.8637137035021</v>
      </c>
      <c r="O2816" s="8">
        <f t="shared" si="174"/>
        <v>403.63535444733606</v>
      </c>
      <c r="P2816" s="7">
        <f>SUMIF('Tool Pneumatics CH4 VOC BTEX'!B:B,A2816,'Tool Pneumatics CH4 VOC BTEX'!F:F)</f>
        <v>4.9166021347045898</v>
      </c>
      <c r="Q2816" s="14">
        <f t="shared" si="175"/>
        <v>90.494865969876102</v>
      </c>
      <c r="R2816" s="16">
        <f>SUMIF('Tool Pneumatics CH4 VOC BTEX'!B:B,A2816,'Tool Pneumatics CH4 VOC BTEX'!H:H)*Q2816</f>
        <v>0.13836384785392569</v>
      </c>
      <c r="S2816" s="16">
        <f>SUMIF('Tool Pneumatics CH4 VOC BTEX'!B:B,A2816,'Tool Pneumatics CH4 VOC BTEX'!J:J)*Q2816</f>
        <v>2.9111364582945767E-3</v>
      </c>
      <c r="T2816" s="16">
        <f>SUMIF('Tool Pneumatics CH4 VOC BTEX'!B:B,A2816,'Tool Pneumatics CH4 VOC BTEX'!L:L)*Q2816</f>
        <v>5.2800542866051375E-2</v>
      </c>
      <c r="U2816" s="16">
        <f>SUMIF('Tool Pneumatics CH4 VOC BTEX'!B:B,A2816,'Tool Pneumatics CH4 VOC BTEX'!N:N)*Q2816</f>
        <v>4.4691688129724669E-2</v>
      </c>
    </row>
    <row r="2817" spans="1:21" x14ac:dyDescent="0.25">
      <c r="A2817" s="1" t="s">
        <v>6043</v>
      </c>
      <c r="B2817" s="1" t="s">
        <v>1485</v>
      </c>
      <c r="C2817" s="1" t="s">
        <v>3006</v>
      </c>
      <c r="D2817" s="1"/>
      <c r="E2817" s="1"/>
      <c r="F2817" s="1" t="s">
        <v>6792</v>
      </c>
      <c r="G2817" s="1">
        <v>896</v>
      </c>
      <c r="H2817" s="1" t="s">
        <v>27483</v>
      </c>
      <c r="I2817" s="1">
        <v>0</v>
      </c>
      <c r="J2817" s="1" t="s">
        <v>27474</v>
      </c>
      <c r="K2817" s="1">
        <f t="shared" si="172"/>
        <v>896</v>
      </c>
      <c r="L2817" s="2">
        <f>SUMIFS('Basin Total Well Counts'!B:B,'Basin Total Well Counts'!A:A,F2817)</f>
        <v>3536</v>
      </c>
      <c r="M2817" s="4">
        <f t="shared" si="173"/>
        <v>0.25339366515837103</v>
      </c>
      <c r="N2817" s="2">
        <f>SUMIF('Basin Emissions'!A:A,F2817,'Basin Emissions'!B:B)</f>
        <v>31.469877000000004</v>
      </c>
      <c r="O2817" s="8">
        <f t="shared" si="174"/>
        <v>7.9742674751131224</v>
      </c>
      <c r="P2817" s="7">
        <f>SUMIF('Tool Pneumatics CH4 VOC BTEX'!B:B,A2817,'Tool Pneumatics CH4 VOC BTEX'!F:F)</f>
        <v>4.9166021347045898</v>
      </c>
      <c r="Q2817" s="14">
        <f t="shared" si="175"/>
        <v>1.7878272019961479</v>
      </c>
      <c r="R2817" s="16">
        <f>SUMIF('Tool Pneumatics CH4 VOC BTEX'!B:B,A2817,'Tool Pneumatics CH4 VOC BTEX'!H:H)*Q2817</f>
        <v>2.733532430982873E-3</v>
      </c>
      <c r="S2817" s="16">
        <f>SUMIF('Tool Pneumatics CH4 VOC BTEX'!B:B,A2817,'Tool Pneumatics CH4 VOC BTEX'!J:J)*Q2817</f>
        <v>5.7512753824004521E-5</v>
      </c>
      <c r="T2817" s="16">
        <f>SUMIF('Tool Pneumatics CH4 VOC BTEX'!B:B,A2817,'Tool Pneumatics CH4 VOC BTEX'!L:L)*Q2817</f>
        <v>1.0431337270283771E-3</v>
      </c>
      <c r="U2817" s="16">
        <f>SUMIF('Tool Pneumatics CH4 VOC BTEX'!B:B,A2817,'Tool Pneumatics CH4 VOC BTEX'!N:N)*Q2817</f>
        <v>8.8293424035842569E-4</v>
      </c>
    </row>
    <row r="2818" spans="1:21" x14ac:dyDescent="0.25">
      <c r="A2818" s="1" t="s">
        <v>6044</v>
      </c>
      <c r="B2818" s="1" t="s">
        <v>1485</v>
      </c>
      <c r="C2818" s="1" t="s">
        <v>1751</v>
      </c>
      <c r="D2818" s="1"/>
      <c r="E2818" s="1"/>
      <c r="F2818" s="1" t="s">
        <v>997</v>
      </c>
      <c r="G2818" s="1">
        <v>644</v>
      </c>
      <c r="H2818" s="1" t="s">
        <v>27483</v>
      </c>
      <c r="I2818" s="1">
        <v>0</v>
      </c>
      <c r="J2818" s="1" t="s">
        <v>27474</v>
      </c>
      <c r="K2818" s="1">
        <f t="shared" ref="K2818:K2881" si="176">+I2818+G2818</f>
        <v>644</v>
      </c>
      <c r="L2818" s="2">
        <f>SUMIFS('Basin Total Well Counts'!B:B,'Basin Total Well Counts'!A:A,F2818)</f>
        <v>25017</v>
      </c>
      <c r="M2818" s="4">
        <f t="shared" ref="M2818:M2881" si="177">IFERROR(+K2818/L2818,0)</f>
        <v>2.5742495103329734E-2</v>
      </c>
      <c r="N2818" s="2">
        <f>SUMIF('Basin Emissions'!A:A,F2818,'Basin Emissions'!B:B)</f>
        <v>12476.372763905796</v>
      </c>
      <c r="O2818" s="8">
        <f t="shared" ref="O2818:O2881" si="178">+N2818*M2818</f>
        <v>321.17296478216144</v>
      </c>
      <c r="P2818" s="7">
        <f>SUMIF('Tool Pneumatics CH4 VOC BTEX'!B:B,A2818,'Tool Pneumatics CH4 VOC BTEX'!F:F)</f>
        <v>3.4056410789489702</v>
      </c>
      <c r="Q2818" s="14">
        <f t="shared" ref="Q2818:Q2881" si="179">IFERROR(O2818/P2818,0)*(2204.6/2000)</f>
        <v>103.95369061869403</v>
      </c>
      <c r="R2818" s="16">
        <f>SUMIF('Tool Pneumatics CH4 VOC BTEX'!B:B,A2818,'Tool Pneumatics CH4 VOC BTEX'!H:H)*Q2818</f>
        <v>0</v>
      </c>
      <c r="S2818" s="16">
        <f>SUMIF('Tool Pneumatics CH4 VOC BTEX'!B:B,A2818,'Tool Pneumatics CH4 VOC BTEX'!J:J)*Q2818</f>
        <v>0</v>
      </c>
      <c r="T2818" s="16">
        <f>SUMIF('Tool Pneumatics CH4 VOC BTEX'!B:B,A2818,'Tool Pneumatics CH4 VOC BTEX'!L:L)*Q2818</f>
        <v>0</v>
      </c>
      <c r="U2818" s="16">
        <f>SUMIF('Tool Pneumatics CH4 VOC BTEX'!B:B,A2818,'Tool Pneumatics CH4 VOC BTEX'!N:N)*Q2818</f>
        <v>0</v>
      </c>
    </row>
    <row r="2819" spans="1:21" x14ac:dyDescent="0.25">
      <c r="A2819" s="1" t="s">
        <v>6045</v>
      </c>
      <c r="B2819" s="1" t="s">
        <v>1485</v>
      </c>
      <c r="C2819" s="1" t="s">
        <v>6046</v>
      </c>
      <c r="D2819" s="1"/>
      <c r="E2819" s="1"/>
      <c r="F2819" s="1" t="s">
        <v>997</v>
      </c>
      <c r="G2819" s="1">
        <v>0</v>
      </c>
      <c r="H2819" s="1" t="s">
        <v>27483</v>
      </c>
      <c r="I2819" s="1">
        <v>0</v>
      </c>
      <c r="J2819" s="1" t="s">
        <v>27474</v>
      </c>
      <c r="K2819" s="1">
        <f t="shared" si="176"/>
        <v>0</v>
      </c>
      <c r="L2819" s="2">
        <f>SUMIFS('Basin Total Well Counts'!B:B,'Basin Total Well Counts'!A:A,F2819)</f>
        <v>25017</v>
      </c>
      <c r="M2819" s="4">
        <f t="shared" si="177"/>
        <v>0</v>
      </c>
      <c r="N2819" s="2">
        <f>SUMIF('Basin Emissions'!A:A,F2819,'Basin Emissions'!B:B)</f>
        <v>12476.372763905796</v>
      </c>
      <c r="O2819" s="8">
        <f t="shared" si="178"/>
        <v>0</v>
      </c>
      <c r="P2819" s="7">
        <f>SUMIF('Tool Pneumatics CH4 VOC BTEX'!B:B,A2819,'Tool Pneumatics CH4 VOC BTEX'!F:F)</f>
        <v>3.4056410789489702</v>
      </c>
      <c r="Q2819" s="14">
        <f t="shared" si="179"/>
        <v>0</v>
      </c>
      <c r="R2819" s="16">
        <f>SUMIF('Tool Pneumatics CH4 VOC BTEX'!B:B,A2819,'Tool Pneumatics CH4 VOC BTEX'!H:H)*Q2819</f>
        <v>0</v>
      </c>
      <c r="S2819" s="16">
        <f>SUMIF('Tool Pneumatics CH4 VOC BTEX'!B:B,A2819,'Tool Pneumatics CH4 VOC BTEX'!J:J)*Q2819</f>
        <v>0</v>
      </c>
      <c r="T2819" s="16">
        <f>SUMIF('Tool Pneumatics CH4 VOC BTEX'!B:B,A2819,'Tool Pneumatics CH4 VOC BTEX'!L:L)*Q2819</f>
        <v>0</v>
      </c>
      <c r="U2819" s="16">
        <f>SUMIF('Tool Pneumatics CH4 VOC BTEX'!B:B,A2819,'Tool Pneumatics CH4 VOC BTEX'!N:N)*Q2819</f>
        <v>0</v>
      </c>
    </row>
    <row r="2820" spans="1:21" x14ac:dyDescent="0.25">
      <c r="A2820" s="1" t="s">
        <v>6047</v>
      </c>
      <c r="B2820" s="1" t="s">
        <v>1485</v>
      </c>
      <c r="C2820" s="1" t="s">
        <v>6048</v>
      </c>
      <c r="D2820" s="1"/>
      <c r="E2820" s="1"/>
      <c r="F2820" s="1" t="s">
        <v>997</v>
      </c>
      <c r="G2820" s="1">
        <v>5286</v>
      </c>
      <c r="H2820" s="1" t="s">
        <v>27483</v>
      </c>
      <c r="I2820" s="1">
        <v>0</v>
      </c>
      <c r="J2820" s="1" t="s">
        <v>27474</v>
      </c>
      <c r="K2820" s="1">
        <f t="shared" si="176"/>
        <v>5286</v>
      </c>
      <c r="L2820" s="2">
        <f>SUMIFS('Basin Total Well Counts'!B:B,'Basin Total Well Counts'!A:A,F2820)</f>
        <v>25017</v>
      </c>
      <c r="M2820" s="4">
        <f t="shared" si="177"/>
        <v>0.21129631850341768</v>
      </c>
      <c r="N2820" s="2">
        <f>SUMIF('Basin Emissions'!A:A,F2820,'Basin Emissions'!B:B)</f>
        <v>12476.372763905796</v>
      </c>
      <c r="O2820" s="8">
        <f t="shared" si="178"/>
        <v>2636.2116332896048</v>
      </c>
      <c r="P2820" s="7">
        <f>SUMIF('Tool Pneumatics CH4 VOC BTEX'!B:B,A2820,'Tool Pneumatics CH4 VOC BTEX'!F:F)</f>
        <v>3.4056410789489702</v>
      </c>
      <c r="Q2820" s="14">
        <f t="shared" si="179"/>
        <v>853.25964069940483</v>
      </c>
      <c r="R2820" s="16">
        <f>SUMIF('Tool Pneumatics CH4 VOC BTEX'!B:B,A2820,'Tool Pneumatics CH4 VOC BTEX'!H:H)*Q2820</f>
        <v>0</v>
      </c>
      <c r="S2820" s="16">
        <f>SUMIF('Tool Pneumatics CH4 VOC BTEX'!B:B,A2820,'Tool Pneumatics CH4 VOC BTEX'!J:J)*Q2820</f>
        <v>0</v>
      </c>
      <c r="T2820" s="16">
        <f>SUMIF('Tool Pneumatics CH4 VOC BTEX'!B:B,A2820,'Tool Pneumatics CH4 VOC BTEX'!L:L)*Q2820</f>
        <v>0</v>
      </c>
      <c r="U2820" s="16">
        <f>SUMIF('Tool Pneumatics CH4 VOC BTEX'!B:B,A2820,'Tool Pneumatics CH4 VOC BTEX'!N:N)*Q2820</f>
        <v>0</v>
      </c>
    </row>
    <row r="2821" spans="1:21" x14ac:dyDescent="0.25">
      <c r="A2821" s="1" t="s">
        <v>6049</v>
      </c>
      <c r="B2821" s="1" t="s">
        <v>1485</v>
      </c>
      <c r="C2821" s="1" t="s">
        <v>6050</v>
      </c>
      <c r="D2821" s="1"/>
      <c r="E2821" s="1"/>
      <c r="F2821" s="1" t="s">
        <v>4783</v>
      </c>
      <c r="G2821" s="1">
        <v>0</v>
      </c>
      <c r="H2821" s="1" t="s">
        <v>27483</v>
      </c>
      <c r="I2821" s="1">
        <v>0</v>
      </c>
      <c r="J2821" s="1" t="s">
        <v>27474</v>
      </c>
      <c r="K2821" s="1">
        <f t="shared" si="176"/>
        <v>0</v>
      </c>
      <c r="L2821" s="2">
        <f>SUMIFS('Basin Total Well Counts'!B:B,'Basin Total Well Counts'!A:A,F2821)</f>
        <v>528</v>
      </c>
      <c r="M2821" s="4">
        <f t="shared" si="177"/>
        <v>0</v>
      </c>
      <c r="N2821" s="2">
        <f>SUMIF('Basin Emissions'!A:A,F2821,'Basin Emissions'!B:B)</f>
        <v>236.29</v>
      </c>
      <c r="O2821" s="8">
        <f t="shared" si="178"/>
        <v>0</v>
      </c>
      <c r="P2821" s="7">
        <f>SUMIF('Tool Pneumatics CH4 VOC BTEX'!B:B,A2821,'Tool Pneumatics CH4 VOC BTEX'!F:F)</f>
        <v>4.9166021347045898</v>
      </c>
      <c r="Q2821" s="14">
        <f t="shared" si="179"/>
        <v>0</v>
      </c>
      <c r="R2821" s="16">
        <f>SUMIF('Tool Pneumatics CH4 VOC BTEX'!B:B,A2821,'Tool Pneumatics CH4 VOC BTEX'!H:H)*Q2821</f>
        <v>0</v>
      </c>
      <c r="S2821" s="16">
        <f>SUMIF('Tool Pneumatics CH4 VOC BTEX'!B:B,A2821,'Tool Pneumatics CH4 VOC BTEX'!J:J)*Q2821</f>
        <v>0</v>
      </c>
      <c r="T2821" s="16">
        <f>SUMIF('Tool Pneumatics CH4 VOC BTEX'!B:B,A2821,'Tool Pneumatics CH4 VOC BTEX'!L:L)*Q2821</f>
        <v>0</v>
      </c>
      <c r="U2821" s="16">
        <f>SUMIF('Tool Pneumatics CH4 VOC BTEX'!B:B,A2821,'Tool Pneumatics CH4 VOC BTEX'!N:N)*Q2821</f>
        <v>0</v>
      </c>
    </row>
    <row r="2822" spans="1:21" x14ac:dyDescent="0.25">
      <c r="A2822" s="1" t="s">
        <v>6051</v>
      </c>
      <c r="B2822" s="1" t="s">
        <v>1485</v>
      </c>
      <c r="C2822" s="1" t="s">
        <v>1767</v>
      </c>
      <c r="D2822" s="1"/>
      <c r="E2822" s="1"/>
      <c r="F2822" s="1" t="s">
        <v>6804</v>
      </c>
      <c r="G2822" s="1">
        <v>4004</v>
      </c>
      <c r="H2822" s="1" t="s">
        <v>27483</v>
      </c>
      <c r="I2822" s="1">
        <v>0</v>
      </c>
      <c r="J2822" s="1" t="s">
        <v>27474</v>
      </c>
      <c r="K2822" s="1">
        <f t="shared" si="176"/>
        <v>4004</v>
      </c>
      <c r="L2822" s="2">
        <f>SUMIFS('Basin Total Well Counts'!B:B,'Basin Total Well Counts'!A:A,F2822)</f>
        <v>7808</v>
      </c>
      <c r="M2822" s="4">
        <f t="shared" si="177"/>
        <v>0.51280737704918034</v>
      </c>
      <c r="N2822" s="2">
        <f>SUMIF('Basin Emissions'!A:A,F2822,'Basin Emissions'!B:B)</f>
        <v>2853.8011198999993</v>
      </c>
      <c r="O2822" s="8">
        <f t="shared" si="178"/>
        <v>1463.4502669159322</v>
      </c>
      <c r="P2822" s="7">
        <f>SUMIF('Tool Pneumatics CH4 VOC BTEX'!B:B,A2822,'Tool Pneumatics CH4 VOC BTEX'!F:F)</f>
        <v>4.9166021347045898</v>
      </c>
      <c r="Q2822" s="14">
        <f t="shared" si="179"/>
        <v>328.10489541846113</v>
      </c>
      <c r="R2822" s="16">
        <f>SUMIF('Tool Pneumatics CH4 VOC BTEX'!B:B,A2822,'Tool Pneumatics CH4 VOC BTEX'!H:H)*Q2822</f>
        <v>0.50166222517993642</v>
      </c>
      <c r="S2822" s="16">
        <f>SUMIF('Tool Pneumatics CH4 VOC BTEX'!B:B,A2822,'Tool Pneumatics CH4 VOC BTEX'!J:J)*Q2822</f>
        <v>1.0554832177060344E-2</v>
      </c>
      <c r="T2822" s="16">
        <f>SUMIF('Tool Pneumatics CH4 VOC BTEX'!B:B,A2822,'Tool Pneumatics CH4 VOC BTEX'!L:L)*Q2822</f>
        <v>0.19143756288749691</v>
      </c>
      <c r="U2822" s="16">
        <f>SUMIF('Tool Pneumatics CH4 VOC BTEX'!B:B,A2822,'Tool Pneumatics CH4 VOC BTEX'!N:N)*Q2822</f>
        <v>0.16203749795882336</v>
      </c>
    </row>
    <row r="2823" spans="1:21" x14ac:dyDescent="0.25">
      <c r="A2823" s="1" t="s">
        <v>6052</v>
      </c>
      <c r="B2823" s="1" t="s">
        <v>1485</v>
      </c>
      <c r="C2823" s="1" t="s">
        <v>1954</v>
      </c>
      <c r="D2823" s="1"/>
      <c r="E2823" s="1"/>
      <c r="F2823" s="1" t="s">
        <v>997</v>
      </c>
      <c r="G2823" s="1">
        <v>1</v>
      </c>
      <c r="H2823" s="1" t="s">
        <v>27483</v>
      </c>
      <c r="I2823" s="1">
        <v>0</v>
      </c>
      <c r="J2823" s="1" t="s">
        <v>27474</v>
      </c>
      <c r="K2823" s="1">
        <f t="shared" si="176"/>
        <v>1</v>
      </c>
      <c r="L2823" s="2">
        <f>SUMIFS('Basin Total Well Counts'!B:B,'Basin Total Well Counts'!A:A,F2823)</f>
        <v>25017</v>
      </c>
      <c r="M2823" s="4">
        <f t="shared" si="177"/>
        <v>3.9972818483431268E-5</v>
      </c>
      <c r="N2823" s="2">
        <f>SUMIF('Basin Emissions'!A:A,F2823,'Basin Emissions'!B:B)</f>
        <v>12476.372763905796</v>
      </c>
      <c r="O2823" s="8">
        <f t="shared" si="178"/>
        <v>0.49871578382323206</v>
      </c>
      <c r="P2823" s="7">
        <f>SUMIF('Tool Pneumatics CH4 VOC BTEX'!B:B,A2823,'Tool Pneumatics CH4 VOC BTEX'!F:F)</f>
        <v>4.9166021347045898</v>
      </c>
      <c r="Q2823" s="14">
        <f t="shared" si="179"/>
        <v>0.11181185571798949</v>
      </c>
      <c r="R2823" s="16">
        <f>SUMIF('Tool Pneumatics CH4 VOC BTEX'!B:B,A2823,'Tool Pneumatics CH4 VOC BTEX'!H:H)*Q2823</f>
        <v>1.7095686508866565E-4</v>
      </c>
      <c r="S2823" s="16">
        <f>SUMIF('Tool Pneumatics CH4 VOC BTEX'!B:B,A2823,'Tool Pneumatics CH4 VOC BTEX'!J:J)*Q2823</f>
        <v>3.5968843774912522E-6</v>
      </c>
      <c r="T2823" s="16">
        <f>SUMIF('Tool Pneumatics CH4 VOC BTEX'!B:B,A2823,'Tool Pneumatics CH4 VOC BTEX'!L:L)*Q2823</f>
        <v>6.5238249899565425E-5</v>
      </c>
      <c r="U2823" s="16">
        <f>SUMIF('Tool Pneumatics CH4 VOC BTEX'!B:B,A2823,'Tool Pneumatics CH4 VOC BTEX'!N:N)*Q2823</f>
        <v>5.5219271628266491E-5</v>
      </c>
    </row>
    <row r="2824" spans="1:21" x14ac:dyDescent="0.25">
      <c r="A2824" s="1" t="s">
        <v>6053</v>
      </c>
      <c r="B2824" s="1" t="s">
        <v>1485</v>
      </c>
      <c r="C2824" s="1" t="s">
        <v>3018</v>
      </c>
      <c r="D2824" s="1"/>
      <c r="E2824" s="1"/>
      <c r="F2824" s="1" t="s">
        <v>997</v>
      </c>
      <c r="G2824" s="1">
        <v>594</v>
      </c>
      <c r="H2824" s="1" t="s">
        <v>27483</v>
      </c>
      <c r="I2824" s="1">
        <v>0</v>
      </c>
      <c r="J2824" s="1" t="s">
        <v>27474</v>
      </c>
      <c r="K2824" s="1">
        <f t="shared" si="176"/>
        <v>594</v>
      </c>
      <c r="L2824" s="2">
        <f>SUMIFS('Basin Total Well Counts'!B:B,'Basin Total Well Counts'!A:A,F2824)</f>
        <v>25017</v>
      </c>
      <c r="M2824" s="4">
        <f t="shared" si="177"/>
        <v>2.3743854179158173E-2</v>
      </c>
      <c r="N2824" s="2">
        <f>SUMIF('Basin Emissions'!A:A,F2824,'Basin Emissions'!B:B)</f>
        <v>12476.372763905796</v>
      </c>
      <c r="O2824" s="8">
        <f t="shared" si="178"/>
        <v>296.23717559099981</v>
      </c>
      <c r="P2824" s="7">
        <f>SUMIF('Tool Pneumatics CH4 VOC BTEX'!B:B,A2824,'Tool Pneumatics CH4 VOC BTEX'!F:F)</f>
        <v>2.8773009777069101</v>
      </c>
      <c r="Q2824" s="14">
        <f t="shared" si="179"/>
        <v>113.48907923918331</v>
      </c>
      <c r="R2824" s="16">
        <f>SUMIF('Tool Pneumatics CH4 VOC BTEX'!B:B,A2824,'Tool Pneumatics CH4 VOC BTEX'!H:H)*Q2824</f>
        <v>0</v>
      </c>
      <c r="S2824" s="16">
        <f>SUMIF('Tool Pneumatics CH4 VOC BTEX'!B:B,A2824,'Tool Pneumatics CH4 VOC BTEX'!J:J)*Q2824</f>
        <v>0</v>
      </c>
      <c r="T2824" s="16">
        <f>SUMIF('Tool Pneumatics CH4 VOC BTEX'!B:B,A2824,'Tool Pneumatics CH4 VOC BTEX'!L:L)*Q2824</f>
        <v>0</v>
      </c>
      <c r="U2824" s="16">
        <f>SUMIF('Tool Pneumatics CH4 VOC BTEX'!B:B,A2824,'Tool Pneumatics CH4 VOC BTEX'!N:N)*Q2824</f>
        <v>0</v>
      </c>
    </row>
    <row r="2825" spans="1:21" x14ac:dyDescent="0.25">
      <c r="A2825" s="1" t="s">
        <v>6054</v>
      </c>
      <c r="B2825" s="1" t="s">
        <v>1485</v>
      </c>
      <c r="C2825" s="1" t="s">
        <v>6055</v>
      </c>
      <c r="D2825" s="1"/>
      <c r="E2825" s="1"/>
      <c r="F2825" s="1" t="s">
        <v>997</v>
      </c>
      <c r="G2825" s="1">
        <v>0</v>
      </c>
      <c r="H2825" s="1" t="s">
        <v>27483</v>
      </c>
      <c r="I2825" s="1">
        <v>0</v>
      </c>
      <c r="J2825" s="1" t="s">
        <v>27474</v>
      </c>
      <c r="K2825" s="1">
        <f t="shared" si="176"/>
        <v>0</v>
      </c>
      <c r="L2825" s="2">
        <f>SUMIFS('Basin Total Well Counts'!B:B,'Basin Total Well Counts'!A:A,F2825)</f>
        <v>25017</v>
      </c>
      <c r="M2825" s="4">
        <f t="shared" si="177"/>
        <v>0</v>
      </c>
      <c r="N2825" s="2">
        <f>SUMIF('Basin Emissions'!A:A,F2825,'Basin Emissions'!B:B)</f>
        <v>12476.372763905796</v>
      </c>
      <c r="O2825" s="8">
        <f t="shared" si="178"/>
        <v>0</v>
      </c>
      <c r="P2825" s="7">
        <f>SUMIF('Tool Pneumatics CH4 VOC BTEX'!B:B,A2825,'Tool Pneumatics CH4 VOC BTEX'!F:F)</f>
        <v>3.4056410789489702</v>
      </c>
      <c r="Q2825" s="14">
        <f t="shared" si="179"/>
        <v>0</v>
      </c>
      <c r="R2825" s="16">
        <f>SUMIF('Tool Pneumatics CH4 VOC BTEX'!B:B,A2825,'Tool Pneumatics CH4 VOC BTEX'!H:H)*Q2825</f>
        <v>0</v>
      </c>
      <c r="S2825" s="16">
        <f>SUMIF('Tool Pneumatics CH4 VOC BTEX'!B:B,A2825,'Tool Pneumatics CH4 VOC BTEX'!J:J)*Q2825</f>
        <v>0</v>
      </c>
      <c r="T2825" s="16">
        <f>SUMIF('Tool Pneumatics CH4 VOC BTEX'!B:B,A2825,'Tool Pneumatics CH4 VOC BTEX'!L:L)*Q2825</f>
        <v>0</v>
      </c>
      <c r="U2825" s="16">
        <f>SUMIF('Tool Pneumatics CH4 VOC BTEX'!B:B,A2825,'Tool Pneumatics CH4 VOC BTEX'!N:N)*Q2825</f>
        <v>0</v>
      </c>
    </row>
    <row r="2826" spans="1:21" x14ac:dyDescent="0.25">
      <c r="A2826" s="1" t="s">
        <v>6056</v>
      </c>
      <c r="B2826" s="1" t="s">
        <v>1485</v>
      </c>
      <c r="C2826" s="1" t="s">
        <v>6057</v>
      </c>
      <c r="D2826" s="1"/>
      <c r="E2826" s="1"/>
      <c r="F2826" s="1" t="s">
        <v>6792</v>
      </c>
      <c r="G2826" s="1">
        <v>14</v>
      </c>
      <c r="H2826" s="1" t="s">
        <v>27483</v>
      </c>
      <c r="I2826" s="1">
        <v>0</v>
      </c>
      <c r="J2826" s="1" t="s">
        <v>27474</v>
      </c>
      <c r="K2826" s="1">
        <f t="shared" si="176"/>
        <v>14</v>
      </c>
      <c r="L2826" s="2">
        <f>SUMIFS('Basin Total Well Counts'!B:B,'Basin Total Well Counts'!A:A,F2826)</f>
        <v>3536</v>
      </c>
      <c r="M2826" s="4">
        <f t="shared" si="177"/>
        <v>3.9592760180995473E-3</v>
      </c>
      <c r="N2826" s="2">
        <f>SUMIF('Basin Emissions'!A:A,F2826,'Basin Emissions'!B:B)</f>
        <v>31.469877000000004</v>
      </c>
      <c r="O2826" s="8">
        <f t="shared" si="178"/>
        <v>0.12459792929864254</v>
      </c>
      <c r="P2826" s="7">
        <f>SUMIF('Tool Pneumatics CH4 VOC BTEX'!B:B,A2826,'Tool Pneumatics CH4 VOC BTEX'!F:F)</f>
        <v>4.9166021347045898</v>
      </c>
      <c r="Q2826" s="14">
        <f t="shared" si="179"/>
        <v>2.793480003118981E-2</v>
      </c>
      <c r="R2826" s="16">
        <f>SUMIF('Tool Pneumatics CH4 VOC BTEX'!B:B,A2826,'Tool Pneumatics CH4 VOC BTEX'!H:H)*Q2826</f>
        <v>4.271144423410739E-5</v>
      </c>
      <c r="S2826" s="16">
        <f>SUMIF('Tool Pneumatics CH4 VOC BTEX'!B:B,A2826,'Tool Pneumatics CH4 VOC BTEX'!J:J)*Q2826</f>
        <v>8.9863677850007064E-7</v>
      </c>
      <c r="T2826" s="16">
        <f>SUMIF('Tool Pneumatics CH4 VOC BTEX'!B:B,A2826,'Tool Pneumatics CH4 VOC BTEX'!L:L)*Q2826</f>
        <v>1.6298964484818392E-5</v>
      </c>
      <c r="U2826" s="16">
        <f>SUMIF('Tool Pneumatics CH4 VOC BTEX'!B:B,A2826,'Tool Pneumatics CH4 VOC BTEX'!N:N)*Q2826</f>
        <v>1.3795847505600401E-5</v>
      </c>
    </row>
    <row r="2827" spans="1:21" x14ac:dyDescent="0.25">
      <c r="A2827" s="1" t="s">
        <v>6058</v>
      </c>
      <c r="B2827" s="1" t="s">
        <v>1485</v>
      </c>
      <c r="C2827" s="1" t="s">
        <v>1994</v>
      </c>
      <c r="D2827" s="1"/>
      <c r="E2827" s="1"/>
      <c r="F2827" s="1" t="s">
        <v>5743</v>
      </c>
      <c r="G2827" s="1">
        <v>0</v>
      </c>
      <c r="H2827" s="1" t="s">
        <v>27483</v>
      </c>
      <c r="I2827" s="1">
        <v>0</v>
      </c>
      <c r="J2827" s="1" t="s">
        <v>27474</v>
      </c>
      <c r="K2827" s="1">
        <f t="shared" si="176"/>
        <v>0</v>
      </c>
      <c r="L2827" s="2">
        <f>SUMIFS('Basin Total Well Counts'!B:B,'Basin Total Well Counts'!A:A,F2827)</f>
        <v>19752</v>
      </c>
      <c r="M2827" s="4">
        <f t="shared" si="177"/>
        <v>0</v>
      </c>
      <c r="N2827" s="2">
        <f>SUMIF('Basin Emissions'!A:A,F2827,'Basin Emissions'!B:B)</f>
        <v>3736.8053106999996</v>
      </c>
      <c r="O2827" s="8">
        <f t="shared" si="178"/>
        <v>0</v>
      </c>
      <c r="P2827" s="7">
        <f>SUMIF('Tool Pneumatics CH4 VOC BTEX'!B:B,A2827,'Tool Pneumatics CH4 VOC BTEX'!F:F)</f>
        <v>4.9166021347045898</v>
      </c>
      <c r="Q2827" s="14">
        <f t="shared" si="179"/>
        <v>0</v>
      </c>
      <c r="R2827" s="16">
        <f>SUMIF('Tool Pneumatics CH4 VOC BTEX'!B:B,A2827,'Tool Pneumatics CH4 VOC BTEX'!H:H)*Q2827</f>
        <v>0</v>
      </c>
      <c r="S2827" s="16">
        <f>SUMIF('Tool Pneumatics CH4 VOC BTEX'!B:B,A2827,'Tool Pneumatics CH4 VOC BTEX'!J:J)*Q2827</f>
        <v>0</v>
      </c>
      <c r="T2827" s="16">
        <f>SUMIF('Tool Pneumatics CH4 VOC BTEX'!B:B,A2827,'Tool Pneumatics CH4 VOC BTEX'!L:L)*Q2827</f>
        <v>0</v>
      </c>
      <c r="U2827" s="16">
        <f>SUMIF('Tool Pneumatics CH4 VOC BTEX'!B:B,A2827,'Tool Pneumatics CH4 VOC BTEX'!N:N)*Q2827</f>
        <v>0</v>
      </c>
    </row>
    <row r="2828" spans="1:21" x14ac:dyDescent="0.25">
      <c r="A2828" s="1" t="s">
        <v>6059</v>
      </c>
      <c r="B2828" s="1" t="s">
        <v>1485</v>
      </c>
      <c r="C2828" s="1" t="s">
        <v>6060</v>
      </c>
      <c r="D2828" s="1"/>
      <c r="E2828" s="1"/>
      <c r="F2828" s="1" t="s">
        <v>997</v>
      </c>
      <c r="G2828" s="1">
        <v>64</v>
      </c>
      <c r="H2828" s="1" t="s">
        <v>27483</v>
      </c>
      <c r="I2828" s="1">
        <v>0</v>
      </c>
      <c r="J2828" s="1" t="s">
        <v>27474</v>
      </c>
      <c r="K2828" s="1">
        <f t="shared" si="176"/>
        <v>64</v>
      </c>
      <c r="L2828" s="2">
        <f>SUMIFS('Basin Total Well Counts'!B:B,'Basin Total Well Counts'!A:A,F2828)</f>
        <v>25017</v>
      </c>
      <c r="M2828" s="4">
        <f t="shared" si="177"/>
        <v>2.5582603829396012E-3</v>
      </c>
      <c r="N2828" s="2">
        <f>SUMIF('Basin Emissions'!A:A,F2828,'Basin Emissions'!B:B)</f>
        <v>12476.372763905796</v>
      </c>
      <c r="O2828" s="8">
        <f t="shared" si="178"/>
        <v>31.917810164686852</v>
      </c>
      <c r="P2828" s="7">
        <f>SUMIF('Tool Pneumatics CH4 VOC BTEX'!B:B,A2828,'Tool Pneumatics CH4 VOC BTEX'!F:F)</f>
        <v>3.4056410789489702</v>
      </c>
      <c r="Q2828" s="14">
        <f t="shared" si="179"/>
        <v>10.330801552168351</v>
      </c>
      <c r="R2828" s="16">
        <f>SUMIF('Tool Pneumatics CH4 VOC BTEX'!B:B,A2828,'Tool Pneumatics CH4 VOC BTEX'!H:H)*Q2828</f>
        <v>0</v>
      </c>
      <c r="S2828" s="16">
        <f>SUMIF('Tool Pneumatics CH4 VOC BTEX'!B:B,A2828,'Tool Pneumatics CH4 VOC BTEX'!J:J)*Q2828</f>
        <v>0</v>
      </c>
      <c r="T2828" s="16">
        <f>SUMIF('Tool Pneumatics CH4 VOC BTEX'!B:B,A2828,'Tool Pneumatics CH4 VOC BTEX'!L:L)*Q2828</f>
        <v>0</v>
      </c>
      <c r="U2828" s="16">
        <f>SUMIF('Tool Pneumatics CH4 VOC BTEX'!B:B,A2828,'Tool Pneumatics CH4 VOC BTEX'!N:N)*Q2828</f>
        <v>0</v>
      </c>
    </row>
    <row r="2829" spans="1:21" x14ac:dyDescent="0.25">
      <c r="A2829" s="1" t="s">
        <v>6061</v>
      </c>
      <c r="B2829" s="1" t="s">
        <v>1485</v>
      </c>
      <c r="C2829" s="1" t="s">
        <v>2164</v>
      </c>
      <c r="D2829" s="1"/>
      <c r="E2829" s="1"/>
      <c r="F2829" s="1" t="s">
        <v>6802</v>
      </c>
      <c r="G2829" s="1">
        <v>0</v>
      </c>
      <c r="H2829" s="1" t="s">
        <v>27483</v>
      </c>
      <c r="I2829" s="1">
        <v>0</v>
      </c>
      <c r="J2829" s="1" t="s">
        <v>27474</v>
      </c>
      <c r="K2829" s="1">
        <f t="shared" si="176"/>
        <v>0</v>
      </c>
      <c r="L2829" s="2">
        <f>SUMIFS('Basin Total Well Counts'!B:B,'Basin Total Well Counts'!A:A,F2829)</f>
        <v>502</v>
      </c>
      <c r="M2829" s="4">
        <f t="shared" si="177"/>
        <v>0</v>
      </c>
      <c r="N2829" s="2">
        <f>SUMIF('Basin Emissions'!A:A,F2829,'Basin Emissions'!B:B)</f>
        <v>15338.377142599998</v>
      </c>
      <c r="O2829" s="8">
        <f t="shared" si="178"/>
        <v>0</v>
      </c>
      <c r="P2829" s="7">
        <f>SUMIF('Tool Pneumatics CH4 VOC BTEX'!B:B,A2829,'Tool Pneumatics CH4 VOC BTEX'!F:F)</f>
        <v>4.9166021347045898</v>
      </c>
      <c r="Q2829" s="14">
        <f t="shared" si="179"/>
        <v>0</v>
      </c>
      <c r="R2829" s="16">
        <f>SUMIF('Tool Pneumatics CH4 VOC BTEX'!B:B,A2829,'Tool Pneumatics CH4 VOC BTEX'!H:H)*Q2829</f>
        <v>0</v>
      </c>
      <c r="S2829" s="16">
        <f>SUMIF('Tool Pneumatics CH4 VOC BTEX'!B:B,A2829,'Tool Pneumatics CH4 VOC BTEX'!J:J)*Q2829</f>
        <v>0</v>
      </c>
      <c r="T2829" s="16">
        <f>SUMIF('Tool Pneumatics CH4 VOC BTEX'!B:B,A2829,'Tool Pneumatics CH4 VOC BTEX'!L:L)*Q2829</f>
        <v>0</v>
      </c>
      <c r="U2829" s="16">
        <f>SUMIF('Tool Pneumatics CH4 VOC BTEX'!B:B,A2829,'Tool Pneumatics CH4 VOC BTEX'!N:N)*Q2829</f>
        <v>0</v>
      </c>
    </row>
    <row r="2830" spans="1:21" x14ac:dyDescent="0.25">
      <c r="A2830" s="1" t="s">
        <v>6062</v>
      </c>
      <c r="B2830" s="1" t="s">
        <v>1485</v>
      </c>
      <c r="C2830" s="1" t="s">
        <v>2601</v>
      </c>
      <c r="D2830" s="1"/>
      <c r="E2830" s="1"/>
      <c r="F2830" s="1" t="s">
        <v>6797</v>
      </c>
      <c r="G2830" s="1">
        <v>5</v>
      </c>
      <c r="H2830" s="1" t="s">
        <v>27483</v>
      </c>
      <c r="I2830" s="1">
        <v>0</v>
      </c>
      <c r="J2830" s="1" t="s">
        <v>27474</v>
      </c>
      <c r="K2830" s="1">
        <f t="shared" si="176"/>
        <v>5</v>
      </c>
      <c r="L2830" s="2">
        <f>SUMIFS('Basin Total Well Counts'!B:B,'Basin Total Well Counts'!A:A,F2830)</f>
        <v>24650</v>
      </c>
      <c r="M2830" s="4">
        <f t="shared" si="177"/>
        <v>2.0283975659229209E-4</v>
      </c>
      <c r="N2830" s="2">
        <f>SUMIF('Basin Emissions'!A:A,F2830,'Basin Emissions'!B:B)</f>
        <v>9860.8637137035021</v>
      </c>
      <c r="O2830" s="8">
        <f t="shared" si="178"/>
        <v>2.0001751954773836</v>
      </c>
      <c r="P2830" s="7">
        <f>SUMIF('Tool Pneumatics CH4 VOC BTEX'!B:B,A2830,'Tool Pneumatics CH4 VOC BTEX'!F:F)</f>
        <v>4.9166021347045898</v>
      </c>
      <c r="Q2830" s="14">
        <f t="shared" si="179"/>
        <v>0.4484383843898716</v>
      </c>
      <c r="R2830" s="16">
        <f>SUMIF('Tool Pneumatics CH4 VOC BTEX'!B:B,A2830,'Tool Pneumatics CH4 VOC BTEX'!H:H)*Q2830</f>
        <v>6.8564840363689633E-4</v>
      </c>
      <c r="S2830" s="16">
        <f>SUMIF('Tool Pneumatics CH4 VOC BTEX'!B:B,A2830,'Tool Pneumatics CH4 VOC BTEX'!J:J)*Q2830</f>
        <v>1.4425849644670843E-5</v>
      </c>
      <c r="T2830" s="16">
        <f>SUMIF('Tool Pneumatics CH4 VOC BTEX'!B:B,A2830,'Tool Pneumatics CH4 VOC BTEX'!L:L)*Q2830</f>
        <v>2.616478833798383E-4</v>
      </c>
      <c r="U2830" s="16">
        <f>SUMIF('Tool Pneumatics CH4 VOC BTEX'!B:B,A2830,'Tool Pneumatics CH4 VOC BTEX'!N:N)*Q2830</f>
        <v>2.2146525336830852E-4</v>
      </c>
    </row>
    <row r="2831" spans="1:21" x14ac:dyDescent="0.25">
      <c r="A2831" s="1" t="s">
        <v>6063</v>
      </c>
      <c r="B2831" s="1" t="s">
        <v>1485</v>
      </c>
      <c r="C2831" s="1" t="s">
        <v>1518</v>
      </c>
      <c r="D2831" s="1"/>
      <c r="E2831" s="1"/>
      <c r="F2831" s="1" t="s">
        <v>6797</v>
      </c>
      <c r="G2831" s="1">
        <v>158</v>
      </c>
      <c r="H2831" s="1" t="s">
        <v>27483</v>
      </c>
      <c r="I2831" s="1">
        <v>0</v>
      </c>
      <c r="J2831" s="1" t="s">
        <v>27474</v>
      </c>
      <c r="K2831" s="1">
        <f t="shared" si="176"/>
        <v>158</v>
      </c>
      <c r="L2831" s="2">
        <f>SUMIFS('Basin Total Well Counts'!B:B,'Basin Total Well Counts'!A:A,F2831)</f>
        <v>24650</v>
      </c>
      <c r="M2831" s="4">
        <f t="shared" si="177"/>
        <v>6.4097363083164298E-3</v>
      </c>
      <c r="N2831" s="2">
        <f>SUMIF('Basin Emissions'!A:A,F2831,'Basin Emissions'!B:B)</f>
        <v>9860.8637137035021</v>
      </c>
      <c r="O2831" s="8">
        <f t="shared" si="178"/>
        <v>63.205536177085328</v>
      </c>
      <c r="P2831" s="7">
        <f>SUMIF('Tool Pneumatics CH4 VOC BTEX'!B:B,A2831,'Tool Pneumatics CH4 VOC BTEX'!F:F)</f>
        <v>4.9166021347045898</v>
      </c>
      <c r="Q2831" s="14">
        <f t="shared" si="179"/>
        <v>14.170652946719944</v>
      </c>
      <c r="R2831" s="16">
        <f>SUMIF('Tool Pneumatics CH4 VOC BTEX'!B:B,A2831,'Tool Pneumatics CH4 VOC BTEX'!H:H)*Q2831</f>
        <v>2.1666489554925925E-2</v>
      </c>
      <c r="S2831" s="16">
        <f>SUMIF('Tool Pneumatics CH4 VOC BTEX'!B:B,A2831,'Tool Pneumatics CH4 VOC BTEX'!J:J)*Q2831</f>
        <v>4.5585684877159867E-4</v>
      </c>
      <c r="T2831" s="16">
        <f>SUMIF('Tool Pneumatics CH4 VOC BTEX'!B:B,A2831,'Tool Pneumatics CH4 VOC BTEX'!L:L)*Q2831</f>
        <v>8.2680731148028902E-3</v>
      </c>
      <c r="U2831" s="16">
        <f>SUMIF('Tool Pneumatics CH4 VOC BTEX'!B:B,A2831,'Tool Pneumatics CH4 VOC BTEX'!N:N)*Q2831</f>
        <v>6.9983020064385499E-3</v>
      </c>
    </row>
    <row r="2832" spans="1:21" x14ac:dyDescent="0.25">
      <c r="A2832" s="1" t="s">
        <v>6064</v>
      </c>
      <c r="B2832" s="1" t="s">
        <v>1485</v>
      </c>
      <c r="C2832" s="1" t="s">
        <v>6065</v>
      </c>
      <c r="D2832" s="1"/>
      <c r="E2832" s="1"/>
      <c r="F2832" s="1" t="s">
        <v>5743</v>
      </c>
      <c r="G2832" s="1">
        <v>632</v>
      </c>
      <c r="H2832" s="1" t="s">
        <v>27483</v>
      </c>
      <c r="I2832" s="1">
        <v>0</v>
      </c>
      <c r="J2832" s="1" t="s">
        <v>27474</v>
      </c>
      <c r="K2832" s="1">
        <f t="shared" si="176"/>
        <v>632</v>
      </c>
      <c r="L2832" s="2">
        <f>SUMIFS('Basin Total Well Counts'!B:B,'Basin Total Well Counts'!A:A,F2832)</f>
        <v>19752</v>
      </c>
      <c r="M2832" s="4">
        <f t="shared" si="177"/>
        <v>3.1996759821790198E-2</v>
      </c>
      <c r="N2832" s="2">
        <f>SUMIF('Basin Emissions'!A:A,F2832,'Basin Emissions'!B:B)</f>
        <v>3736.8053106999996</v>
      </c>
      <c r="O2832" s="8">
        <f t="shared" si="178"/>
        <v>119.56566202725799</v>
      </c>
      <c r="P2832" s="7">
        <f>SUMIF('Tool Pneumatics CH4 VOC BTEX'!B:B,A2832,'Tool Pneumatics CH4 VOC BTEX'!F:F)</f>
        <v>4.9166021347045898</v>
      </c>
      <c r="Q2832" s="14">
        <f t="shared" si="179"/>
        <v>26.806567959269174</v>
      </c>
      <c r="R2832" s="16">
        <f>SUMIF('Tool Pneumatics CH4 VOC BTEX'!B:B,A2832,'Tool Pneumatics CH4 VOC BTEX'!H:H)*Q2832</f>
        <v>4.0986412332351646E-2</v>
      </c>
      <c r="S2832" s="16">
        <f>SUMIF('Tool Pneumatics CH4 VOC BTEX'!B:B,A2832,'Tool Pneumatics CH4 VOC BTEX'!J:J)*Q2832</f>
        <v>8.6234259227431595E-4</v>
      </c>
      <c r="T2832" s="16">
        <f>SUMIF('Tool Pneumatics CH4 VOC BTEX'!B:B,A2832,'Tool Pneumatics CH4 VOC BTEX'!L:L)*Q2832</f>
        <v>1.5640681108873841E-2</v>
      </c>
      <c r="U2832" s="16">
        <f>SUMIF('Tool Pneumatics CH4 VOC BTEX'!B:B,A2832,'Tool Pneumatics CH4 VOC BTEX'!N:N)*Q2832</f>
        <v>1.3238660140816472E-2</v>
      </c>
    </row>
    <row r="2833" spans="1:21" x14ac:dyDescent="0.25">
      <c r="A2833" s="1" t="s">
        <v>6066</v>
      </c>
      <c r="B2833" s="1" t="s">
        <v>1485</v>
      </c>
      <c r="C2833" s="1" t="s">
        <v>6067</v>
      </c>
      <c r="D2833" s="1"/>
      <c r="E2833" s="1"/>
      <c r="F2833" s="1" t="s">
        <v>997</v>
      </c>
      <c r="G2833" s="1">
        <v>252</v>
      </c>
      <c r="H2833" s="1" t="s">
        <v>27483</v>
      </c>
      <c r="I2833" s="1">
        <v>0</v>
      </c>
      <c r="J2833" s="1" t="s">
        <v>27474</v>
      </c>
      <c r="K2833" s="1">
        <f t="shared" si="176"/>
        <v>252</v>
      </c>
      <c r="L2833" s="2">
        <f>SUMIFS('Basin Total Well Counts'!B:B,'Basin Total Well Counts'!A:A,F2833)</f>
        <v>25017</v>
      </c>
      <c r="M2833" s="4">
        <f t="shared" si="177"/>
        <v>1.0073150257824679E-2</v>
      </c>
      <c r="N2833" s="2">
        <f>SUMIF('Basin Emissions'!A:A,F2833,'Basin Emissions'!B:B)</f>
        <v>12476.372763905796</v>
      </c>
      <c r="O2833" s="8">
        <f t="shared" si="178"/>
        <v>125.67637752345448</v>
      </c>
      <c r="P2833" s="7">
        <f>SUMIF('Tool Pneumatics CH4 VOC BTEX'!B:B,A2833,'Tool Pneumatics CH4 VOC BTEX'!F:F)</f>
        <v>3.4056410789489702</v>
      </c>
      <c r="Q2833" s="14">
        <f t="shared" si="179"/>
        <v>40.67753111166288</v>
      </c>
      <c r="R2833" s="16">
        <f>SUMIF('Tool Pneumatics CH4 VOC BTEX'!B:B,A2833,'Tool Pneumatics CH4 VOC BTEX'!H:H)*Q2833</f>
        <v>0</v>
      </c>
      <c r="S2833" s="16">
        <f>SUMIF('Tool Pneumatics CH4 VOC BTEX'!B:B,A2833,'Tool Pneumatics CH4 VOC BTEX'!J:J)*Q2833</f>
        <v>0</v>
      </c>
      <c r="T2833" s="16">
        <f>SUMIF('Tool Pneumatics CH4 VOC BTEX'!B:B,A2833,'Tool Pneumatics CH4 VOC BTEX'!L:L)*Q2833</f>
        <v>0</v>
      </c>
      <c r="U2833" s="16">
        <f>SUMIF('Tool Pneumatics CH4 VOC BTEX'!B:B,A2833,'Tool Pneumatics CH4 VOC BTEX'!N:N)*Q2833</f>
        <v>0</v>
      </c>
    </row>
    <row r="2834" spans="1:21" x14ac:dyDescent="0.25">
      <c r="A2834" s="1" t="s">
        <v>6068</v>
      </c>
      <c r="B2834" s="1" t="s">
        <v>1485</v>
      </c>
      <c r="C2834" s="1" t="s">
        <v>6069</v>
      </c>
      <c r="D2834" s="1"/>
      <c r="E2834" s="1"/>
      <c r="F2834" s="1" t="s">
        <v>6802</v>
      </c>
      <c r="G2834" s="1">
        <v>0</v>
      </c>
      <c r="H2834" s="1" t="s">
        <v>27483</v>
      </c>
      <c r="I2834" s="1">
        <v>0</v>
      </c>
      <c r="J2834" s="1" t="s">
        <v>27474</v>
      </c>
      <c r="K2834" s="1">
        <f t="shared" si="176"/>
        <v>0</v>
      </c>
      <c r="L2834" s="2">
        <f>SUMIFS('Basin Total Well Counts'!B:B,'Basin Total Well Counts'!A:A,F2834)</f>
        <v>502</v>
      </c>
      <c r="M2834" s="4">
        <f t="shared" si="177"/>
        <v>0</v>
      </c>
      <c r="N2834" s="2">
        <f>SUMIF('Basin Emissions'!A:A,F2834,'Basin Emissions'!B:B)</f>
        <v>15338.377142599998</v>
      </c>
      <c r="O2834" s="8">
        <f t="shared" si="178"/>
        <v>0</v>
      </c>
      <c r="P2834" s="7">
        <f>SUMIF('Tool Pneumatics CH4 VOC BTEX'!B:B,A2834,'Tool Pneumatics CH4 VOC BTEX'!F:F)</f>
        <v>4.9166021347045898</v>
      </c>
      <c r="Q2834" s="14">
        <f t="shared" si="179"/>
        <v>0</v>
      </c>
      <c r="R2834" s="16">
        <f>SUMIF('Tool Pneumatics CH4 VOC BTEX'!B:B,A2834,'Tool Pneumatics CH4 VOC BTEX'!H:H)*Q2834</f>
        <v>0</v>
      </c>
      <c r="S2834" s="16">
        <f>SUMIF('Tool Pneumatics CH4 VOC BTEX'!B:B,A2834,'Tool Pneumatics CH4 VOC BTEX'!J:J)*Q2834</f>
        <v>0</v>
      </c>
      <c r="T2834" s="16">
        <f>SUMIF('Tool Pneumatics CH4 VOC BTEX'!B:B,A2834,'Tool Pneumatics CH4 VOC BTEX'!L:L)*Q2834</f>
        <v>0</v>
      </c>
      <c r="U2834" s="16">
        <f>SUMIF('Tool Pneumatics CH4 VOC BTEX'!B:B,A2834,'Tool Pneumatics CH4 VOC BTEX'!N:N)*Q2834</f>
        <v>0</v>
      </c>
    </row>
    <row r="2835" spans="1:21" x14ac:dyDescent="0.25">
      <c r="A2835" s="1" t="s">
        <v>6070</v>
      </c>
      <c r="B2835" s="1" t="s">
        <v>1485</v>
      </c>
      <c r="C2835" s="1" t="s">
        <v>6071</v>
      </c>
      <c r="D2835" s="1"/>
      <c r="E2835" s="1"/>
      <c r="F2835" s="1" t="s">
        <v>997</v>
      </c>
      <c r="G2835" s="1">
        <v>220</v>
      </c>
      <c r="H2835" s="1" t="s">
        <v>27483</v>
      </c>
      <c r="I2835" s="1">
        <v>0</v>
      </c>
      <c r="J2835" s="1" t="s">
        <v>27474</v>
      </c>
      <c r="K2835" s="1">
        <f t="shared" si="176"/>
        <v>220</v>
      </c>
      <c r="L2835" s="2">
        <f>SUMIFS('Basin Total Well Counts'!B:B,'Basin Total Well Counts'!A:A,F2835)</f>
        <v>25017</v>
      </c>
      <c r="M2835" s="4">
        <f t="shared" si="177"/>
        <v>8.7940200663548795E-3</v>
      </c>
      <c r="N2835" s="2">
        <f>SUMIF('Basin Emissions'!A:A,F2835,'Basin Emissions'!B:B)</f>
        <v>12476.372763905796</v>
      </c>
      <c r="O2835" s="8">
        <f t="shared" si="178"/>
        <v>109.71747244111106</v>
      </c>
      <c r="P2835" s="7">
        <f>SUMIF('Tool Pneumatics CH4 VOC BTEX'!B:B,A2835,'Tool Pneumatics CH4 VOC BTEX'!F:F)</f>
        <v>3.4056410789489702</v>
      </c>
      <c r="Q2835" s="14">
        <f t="shared" si="179"/>
        <v>35.512130335578703</v>
      </c>
      <c r="R2835" s="16">
        <f>SUMIF('Tool Pneumatics CH4 VOC BTEX'!B:B,A2835,'Tool Pneumatics CH4 VOC BTEX'!H:H)*Q2835</f>
        <v>0</v>
      </c>
      <c r="S2835" s="16">
        <f>SUMIF('Tool Pneumatics CH4 VOC BTEX'!B:B,A2835,'Tool Pneumatics CH4 VOC BTEX'!J:J)*Q2835</f>
        <v>0</v>
      </c>
      <c r="T2835" s="16">
        <f>SUMIF('Tool Pneumatics CH4 VOC BTEX'!B:B,A2835,'Tool Pneumatics CH4 VOC BTEX'!L:L)*Q2835</f>
        <v>0</v>
      </c>
      <c r="U2835" s="16">
        <f>SUMIF('Tool Pneumatics CH4 VOC BTEX'!B:B,A2835,'Tool Pneumatics CH4 VOC BTEX'!N:N)*Q2835</f>
        <v>0</v>
      </c>
    </row>
    <row r="2836" spans="1:21" x14ac:dyDescent="0.25">
      <c r="A2836" s="1" t="s">
        <v>6072</v>
      </c>
      <c r="B2836" s="1" t="s">
        <v>1485</v>
      </c>
      <c r="C2836" s="1" t="s">
        <v>6073</v>
      </c>
      <c r="D2836" s="1"/>
      <c r="E2836" s="1"/>
      <c r="F2836" s="1" t="s">
        <v>5743</v>
      </c>
      <c r="G2836" s="1">
        <v>15</v>
      </c>
      <c r="H2836" s="1" t="s">
        <v>27483</v>
      </c>
      <c r="I2836" s="1">
        <v>0</v>
      </c>
      <c r="J2836" s="1" t="s">
        <v>27474</v>
      </c>
      <c r="K2836" s="1">
        <f t="shared" si="176"/>
        <v>15</v>
      </c>
      <c r="L2836" s="2">
        <f>SUMIFS('Basin Total Well Counts'!B:B,'Basin Total Well Counts'!A:A,F2836)</f>
        <v>19752</v>
      </c>
      <c r="M2836" s="4">
        <f t="shared" si="177"/>
        <v>7.5941676792223574E-4</v>
      </c>
      <c r="N2836" s="2">
        <f>SUMIF('Basin Emissions'!A:A,F2836,'Basin Emissions'!B:B)</f>
        <v>3736.8053106999996</v>
      </c>
      <c r="O2836" s="8">
        <f t="shared" si="178"/>
        <v>2.8377926114064396</v>
      </c>
      <c r="P2836" s="7">
        <f>SUMIF('Tool Pneumatics CH4 VOC BTEX'!B:B,A2836,'Tool Pneumatics CH4 VOC BTEX'!F:F)</f>
        <v>4.9166021347045898</v>
      </c>
      <c r="Q2836" s="14">
        <f t="shared" si="179"/>
        <v>0.63623183447632525</v>
      </c>
      <c r="R2836" s="16">
        <f>SUMIF('Tool Pneumatics CH4 VOC BTEX'!B:B,A2836,'Tool Pneumatics CH4 VOC BTEX'!H:H)*Q2836</f>
        <v>9.7277877371087758E-4</v>
      </c>
      <c r="S2836" s="16">
        <f>SUMIF('Tool Pneumatics CH4 VOC BTEX'!B:B,A2836,'Tool Pneumatics CH4 VOC BTEX'!J:J)*Q2836</f>
        <v>2.0466991905244837E-5</v>
      </c>
      <c r="T2836" s="16">
        <f>SUMIF('Tool Pneumatics CH4 VOC BTEX'!B:B,A2836,'Tool Pneumatics CH4 VOC BTEX'!L:L)*Q2836</f>
        <v>3.7121869720428414E-4</v>
      </c>
      <c r="U2836" s="16">
        <f>SUMIF('Tool Pneumatics CH4 VOC BTEX'!B:B,A2836,'Tool Pneumatics CH4 VOC BTEX'!N:N)*Q2836</f>
        <v>3.1420870587380863E-4</v>
      </c>
    </row>
    <row r="2837" spans="1:21" x14ac:dyDescent="0.25">
      <c r="A2837" s="1" t="s">
        <v>6074</v>
      </c>
      <c r="B2837" s="1" t="s">
        <v>1485</v>
      </c>
      <c r="C2837" s="1" t="s">
        <v>1510</v>
      </c>
      <c r="D2837" s="1"/>
      <c r="E2837" s="1"/>
      <c r="F2837" s="1" t="s">
        <v>6797</v>
      </c>
      <c r="G2837" s="1">
        <v>118</v>
      </c>
      <c r="H2837" s="1" t="s">
        <v>27483</v>
      </c>
      <c r="I2837" s="1">
        <v>0</v>
      </c>
      <c r="J2837" s="1" t="s">
        <v>27474</v>
      </c>
      <c r="K2837" s="1">
        <f t="shared" si="176"/>
        <v>118</v>
      </c>
      <c r="L2837" s="2">
        <f>SUMIFS('Basin Total Well Counts'!B:B,'Basin Total Well Counts'!A:A,F2837)</f>
        <v>24650</v>
      </c>
      <c r="M2837" s="4">
        <f t="shared" si="177"/>
        <v>4.7870182555780931E-3</v>
      </c>
      <c r="N2837" s="2">
        <f>SUMIF('Basin Emissions'!A:A,F2837,'Basin Emissions'!B:B)</f>
        <v>9860.8637137035021</v>
      </c>
      <c r="O2837" s="8">
        <f t="shared" si="178"/>
        <v>47.204134613266255</v>
      </c>
      <c r="P2837" s="7">
        <f>SUMIF('Tool Pneumatics CH4 VOC BTEX'!B:B,A2837,'Tool Pneumatics CH4 VOC BTEX'!F:F)</f>
        <v>4.9166021347045898</v>
      </c>
      <c r="Q2837" s="14">
        <f t="shared" si="179"/>
        <v>10.583145871600969</v>
      </c>
      <c r="R2837" s="16">
        <f>SUMIF('Tool Pneumatics CH4 VOC BTEX'!B:B,A2837,'Tool Pneumatics CH4 VOC BTEX'!H:H)*Q2837</f>
        <v>1.6181302325830753E-2</v>
      </c>
      <c r="S2837" s="16">
        <f>SUMIF('Tool Pneumatics CH4 VOC BTEX'!B:B,A2837,'Tool Pneumatics CH4 VOC BTEX'!J:J)*Q2837</f>
        <v>3.4045005161423189E-4</v>
      </c>
      <c r="T2837" s="16">
        <f>SUMIF('Tool Pneumatics CH4 VOC BTEX'!B:B,A2837,'Tool Pneumatics CH4 VOC BTEX'!L:L)*Q2837</f>
        <v>6.1748900477641838E-3</v>
      </c>
      <c r="U2837" s="16">
        <f>SUMIF('Tool Pneumatics CH4 VOC BTEX'!B:B,A2837,'Tool Pneumatics CH4 VOC BTEX'!N:N)*Q2837</f>
        <v>5.2265799794920806E-3</v>
      </c>
    </row>
    <row r="2838" spans="1:21" x14ac:dyDescent="0.25">
      <c r="A2838" s="1" t="s">
        <v>6075</v>
      </c>
      <c r="B2838" s="1" t="s">
        <v>1485</v>
      </c>
      <c r="C2838" s="1" t="s">
        <v>2310</v>
      </c>
      <c r="D2838" s="1"/>
      <c r="E2838" s="1"/>
      <c r="F2838" s="1" t="s">
        <v>6797</v>
      </c>
      <c r="G2838" s="1">
        <v>12</v>
      </c>
      <c r="H2838" s="1" t="s">
        <v>27483</v>
      </c>
      <c r="I2838" s="1">
        <v>0</v>
      </c>
      <c r="J2838" s="1" t="s">
        <v>27474</v>
      </c>
      <c r="K2838" s="1">
        <f t="shared" si="176"/>
        <v>12</v>
      </c>
      <c r="L2838" s="2">
        <f>SUMIFS('Basin Total Well Counts'!B:B,'Basin Total Well Counts'!A:A,F2838)</f>
        <v>24650</v>
      </c>
      <c r="M2838" s="4">
        <f t="shared" si="177"/>
        <v>4.8681541582150102E-4</v>
      </c>
      <c r="N2838" s="2">
        <f>SUMIF('Basin Emissions'!A:A,F2838,'Basin Emissions'!B:B)</f>
        <v>9860.8637137035021</v>
      </c>
      <c r="O2838" s="8">
        <f t="shared" si="178"/>
        <v>4.8004204691457213</v>
      </c>
      <c r="P2838" s="7">
        <f>SUMIF('Tool Pneumatics CH4 VOC BTEX'!B:B,A2838,'Tool Pneumatics CH4 VOC BTEX'!F:F)</f>
        <v>4.9166021347045898</v>
      </c>
      <c r="Q2838" s="14">
        <f t="shared" si="179"/>
        <v>1.076252122535692</v>
      </c>
      <c r="R2838" s="16">
        <f>SUMIF('Tool Pneumatics CH4 VOC BTEX'!B:B,A2838,'Tool Pneumatics CH4 VOC BTEX'!H:H)*Q2838</f>
        <v>1.6455561687285514E-3</v>
      </c>
      <c r="S2838" s="16">
        <f>SUMIF('Tool Pneumatics CH4 VOC BTEX'!B:B,A2838,'Tool Pneumatics CH4 VOC BTEX'!J:J)*Q2838</f>
        <v>3.4622039147210032E-5</v>
      </c>
      <c r="T2838" s="16">
        <f>SUMIF('Tool Pneumatics CH4 VOC BTEX'!B:B,A2838,'Tool Pneumatics CH4 VOC BTEX'!L:L)*Q2838</f>
        <v>6.2795492011161202E-4</v>
      </c>
      <c r="U2838" s="16">
        <f>SUMIF('Tool Pneumatics CH4 VOC BTEX'!B:B,A2838,'Tool Pneumatics CH4 VOC BTEX'!N:N)*Q2838</f>
        <v>5.3151660808394051E-4</v>
      </c>
    </row>
    <row r="2839" spans="1:21" x14ac:dyDescent="0.25">
      <c r="A2839" s="1" t="s">
        <v>6076</v>
      </c>
      <c r="B2839" s="1" t="s">
        <v>1485</v>
      </c>
      <c r="C2839" s="1" t="s">
        <v>6077</v>
      </c>
      <c r="D2839" s="1"/>
      <c r="E2839" s="1"/>
      <c r="F2839" s="1" t="s">
        <v>6797</v>
      </c>
      <c r="G2839" s="1">
        <v>42</v>
      </c>
      <c r="H2839" s="1" t="s">
        <v>27483</v>
      </c>
      <c r="I2839" s="1">
        <v>1</v>
      </c>
      <c r="J2839" s="1" t="s">
        <v>27474</v>
      </c>
      <c r="K2839" s="1">
        <f t="shared" si="176"/>
        <v>43</v>
      </c>
      <c r="L2839" s="2">
        <f>SUMIFS('Basin Total Well Counts'!B:B,'Basin Total Well Counts'!A:A,F2839)</f>
        <v>24650</v>
      </c>
      <c r="M2839" s="4">
        <f t="shared" si="177"/>
        <v>1.744421906693712E-3</v>
      </c>
      <c r="N2839" s="2">
        <f>SUMIF('Basin Emissions'!A:A,F2839,'Basin Emissions'!B:B)</f>
        <v>9860.8637137035021</v>
      </c>
      <c r="O2839" s="8">
        <f t="shared" si="178"/>
        <v>17.201506681105499</v>
      </c>
      <c r="P2839" s="7">
        <f>SUMIF('Tool Pneumatics CH4 VOC BTEX'!B:B,A2839,'Tool Pneumatics CH4 VOC BTEX'!F:F)</f>
        <v>4.9166021347045898</v>
      </c>
      <c r="Q2839" s="14">
        <f t="shared" si="179"/>
        <v>3.8565701057528958</v>
      </c>
      <c r="R2839" s="16">
        <f>SUMIF('Tool Pneumatics CH4 VOC BTEX'!B:B,A2839,'Tool Pneumatics CH4 VOC BTEX'!H:H)*Q2839</f>
        <v>5.8965762712773076E-3</v>
      </c>
      <c r="S2839" s="16">
        <f>SUMIF('Tool Pneumatics CH4 VOC BTEX'!B:B,A2839,'Tool Pneumatics CH4 VOC BTEX'!J:J)*Q2839</f>
        <v>1.2406230694416925E-4</v>
      </c>
      <c r="T2839" s="16">
        <f>SUMIF('Tool Pneumatics CH4 VOC BTEX'!B:B,A2839,'Tool Pneumatics CH4 VOC BTEX'!L:L)*Q2839</f>
        <v>2.2501717970666094E-3</v>
      </c>
      <c r="U2839" s="16">
        <f>SUMIF('Tool Pneumatics CH4 VOC BTEX'!B:B,A2839,'Tool Pneumatics CH4 VOC BTEX'!N:N)*Q2839</f>
        <v>1.9046011789674534E-3</v>
      </c>
    </row>
    <row r="2840" spans="1:21" x14ac:dyDescent="0.25">
      <c r="A2840" s="1" t="s">
        <v>6078</v>
      </c>
      <c r="B2840" s="1" t="s">
        <v>1485</v>
      </c>
      <c r="C2840" s="1" t="s">
        <v>1680</v>
      </c>
      <c r="D2840" s="1"/>
      <c r="E2840" s="1"/>
      <c r="F2840" s="1" t="s">
        <v>997</v>
      </c>
      <c r="G2840" s="1">
        <v>361</v>
      </c>
      <c r="H2840" s="1" t="s">
        <v>27483</v>
      </c>
      <c r="I2840" s="1">
        <v>0</v>
      </c>
      <c r="J2840" s="1" t="s">
        <v>27474</v>
      </c>
      <c r="K2840" s="1">
        <f t="shared" si="176"/>
        <v>361</v>
      </c>
      <c r="L2840" s="2">
        <f>SUMIFS('Basin Total Well Counts'!B:B,'Basin Total Well Counts'!A:A,F2840)</f>
        <v>25017</v>
      </c>
      <c r="M2840" s="4">
        <f t="shared" si="177"/>
        <v>1.4430187472518688E-2</v>
      </c>
      <c r="N2840" s="2">
        <f>SUMIF('Basin Emissions'!A:A,F2840,'Basin Emissions'!B:B)</f>
        <v>12476.372763905796</v>
      </c>
      <c r="O2840" s="8">
        <f t="shared" si="178"/>
        <v>180.03639796018678</v>
      </c>
      <c r="P2840" s="7">
        <f>SUMIF('Tool Pneumatics CH4 VOC BTEX'!B:B,A2840,'Tool Pneumatics CH4 VOC BTEX'!F:F)</f>
        <v>3.4056410789489702</v>
      </c>
      <c r="Q2840" s="14">
        <f t="shared" si="179"/>
        <v>58.272177505199608</v>
      </c>
      <c r="R2840" s="16">
        <f>SUMIF('Tool Pneumatics CH4 VOC BTEX'!B:B,A2840,'Tool Pneumatics CH4 VOC BTEX'!H:H)*Q2840</f>
        <v>0</v>
      </c>
      <c r="S2840" s="16">
        <f>SUMIF('Tool Pneumatics CH4 VOC BTEX'!B:B,A2840,'Tool Pneumatics CH4 VOC BTEX'!J:J)*Q2840</f>
        <v>0</v>
      </c>
      <c r="T2840" s="16">
        <f>SUMIF('Tool Pneumatics CH4 VOC BTEX'!B:B,A2840,'Tool Pneumatics CH4 VOC BTEX'!L:L)*Q2840</f>
        <v>0</v>
      </c>
      <c r="U2840" s="16">
        <f>SUMIF('Tool Pneumatics CH4 VOC BTEX'!B:B,A2840,'Tool Pneumatics CH4 VOC BTEX'!N:N)*Q2840</f>
        <v>0</v>
      </c>
    </row>
    <row r="2841" spans="1:21" x14ac:dyDescent="0.25">
      <c r="A2841" s="1" t="s">
        <v>6079</v>
      </c>
      <c r="B2841" s="1" t="s">
        <v>1485</v>
      </c>
      <c r="C2841" s="1" t="s">
        <v>1127</v>
      </c>
      <c r="D2841" s="1"/>
      <c r="E2841" s="1"/>
      <c r="F2841" s="1" t="s">
        <v>6797</v>
      </c>
      <c r="G2841" s="1">
        <v>216</v>
      </c>
      <c r="H2841" s="1" t="s">
        <v>27483</v>
      </c>
      <c r="I2841" s="1">
        <v>0</v>
      </c>
      <c r="J2841" s="1" t="s">
        <v>27474</v>
      </c>
      <c r="K2841" s="1">
        <f t="shared" si="176"/>
        <v>216</v>
      </c>
      <c r="L2841" s="2">
        <f>SUMIFS('Basin Total Well Counts'!B:B,'Basin Total Well Counts'!A:A,F2841)</f>
        <v>24650</v>
      </c>
      <c r="M2841" s="4">
        <f t="shared" si="177"/>
        <v>8.7626774847870178E-3</v>
      </c>
      <c r="N2841" s="2">
        <f>SUMIF('Basin Emissions'!A:A,F2841,'Basin Emissions'!B:B)</f>
        <v>9860.8637137035021</v>
      </c>
      <c r="O2841" s="8">
        <f t="shared" si="178"/>
        <v>86.407568444622981</v>
      </c>
      <c r="P2841" s="7">
        <f>SUMIF('Tool Pneumatics CH4 VOC BTEX'!B:B,A2841,'Tool Pneumatics CH4 VOC BTEX'!F:F)</f>
        <v>4.9166021347045898</v>
      </c>
      <c r="Q2841" s="14">
        <f t="shared" si="179"/>
        <v>19.372538205642453</v>
      </c>
      <c r="R2841" s="16">
        <f>SUMIF('Tool Pneumatics CH4 VOC BTEX'!B:B,A2841,'Tool Pneumatics CH4 VOC BTEX'!H:H)*Q2841</f>
        <v>2.9620011037113918E-2</v>
      </c>
      <c r="S2841" s="16">
        <f>SUMIF('Tool Pneumatics CH4 VOC BTEX'!B:B,A2841,'Tool Pneumatics CH4 VOC BTEX'!J:J)*Q2841</f>
        <v>6.2319670464978038E-4</v>
      </c>
      <c r="T2841" s="16">
        <f>SUMIF('Tool Pneumatics CH4 VOC BTEX'!B:B,A2841,'Tool Pneumatics CH4 VOC BTEX'!L:L)*Q2841</f>
        <v>1.1303188562009014E-2</v>
      </c>
      <c r="U2841" s="16">
        <f>SUMIF('Tool Pneumatics CH4 VOC BTEX'!B:B,A2841,'Tool Pneumatics CH4 VOC BTEX'!N:N)*Q2841</f>
        <v>9.5672989455109284E-3</v>
      </c>
    </row>
    <row r="2842" spans="1:21" x14ac:dyDescent="0.25">
      <c r="A2842" s="1" t="s">
        <v>6080</v>
      </c>
      <c r="B2842" s="1" t="s">
        <v>1485</v>
      </c>
      <c r="C2842" s="1" t="s">
        <v>2176</v>
      </c>
      <c r="D2842" s="1"/>
      <c r="E2842" s="1"/>
      <c r="F2842" s="1" t="s">
        <v>6797</v>
      </c>
      <c r="G2842" s="1">
        <v>6272</v>
      </c>
      <c r="H2842" s="1" t="s">
        <v>27483</v>
      </c>
      <c r="I2842" s="1">
        <v>0</v>
      </c>
      <c r="J2842" s="1" t="s">
        <v>27474</v>
      </c>
      <c r="K2842" s="1">
        <f t="shared" si="176"/>
        <v>6272</v>
      </c>
      <c r="L2842" s="2">
        <f>SUMIFS('Basin Total Well Counts'!B:B,'Basin Total Well Counts'!A:A,F2842)</f>
        <v>24650</v>
      </c>
      <c r="M2842" s="4">
        <f t="shared" si="177"/>
        <v>0.25444219066937118</v>
      </c>
      <c r="N2842" s="2">
        <f>SUMIF('Basin Emissions'!A:A,F2842,'Basin Emissions'!B:B)</f>
        <v>9860.8637137035021</v>
      </c>
      <c r="O2842" s="8">
        <f t="shared" si="178"/>
        <v>2509.01976520683</v>
      </c>
      <c r="P2842" s="7">
        <f>SUMIF('Tool Pneumatics CH4 VOC BTEX'!B:B,A2842,'Tool Pneumatics CH4 VOC BTEX'!F:F)</f>
        <v>4.9166021347045898</v>
      </c>
      <c r="Q2842" s="14">
        <f t="shared" si="179"/>
        <v>562.52110937865496</v>
      </c>
      <c r="R2842" s="16">
        <f>SUMIF('Tool Pneumatics CH4 VOC BTEX'!B:B,A2842,'Tool Pneumatics CH4 VOC BTEX'!H:H)*Q2842</f>
        <v>0.86007735752212267</v>
      </c>
      <c r="S2842" s="16">
        <f>SUMIF('Tool Pneumatics CH4 VOC BTEX'!B:B,A2842,'Tool Pneumatics CH4 VOC BTEX'!J:J)*Q2842</f>
        <v>1.8095785794275107E-2</v>
      </c>
      <c r="T2842" s="16">
        <f>SUMIF('Tool Pneumatics CH4 VOC BTEX'!B:B,A2842,'Tool Pneumatics CH4 VOC BTEX'!L:L)*Q2842</f>
        <v>0.32821110491166916</v>
      </c>
      <c r="U2842" s="16">
        <f>SUMIF('Tool Pneumatics CH4 VOC BTEX'!B:B,A2842,'Tool Pneumatics CH4 VOC BTEX'!N:N)*Q2842</f>
        <v>0.2778060138252062</v>
      </c>
    </row>
    <row r="2843" spans="1:21" x14ac:dyDescent="0.25">
      <c r="A2843" s="1" t="s">
        <v>6081</v>
      </c>
      <c r="B2843" s="1" t="s">
        <v>1485</v>
      </c>
      <c r="C2843" s="1" t="s">
        <v>1881</v>
      </c>
      <c r="D2843" s="1"/>
      <c r="E2843" s="1"/>
      <c r="F2843" s="1" t="s">
        <v>6797</v>
      </c>
      <c r="G2843" s="1">
        <v>264</v>
      </c>
      <c r="H2843" s="1" t="s">
        <v>27483</v>
      </c>
      <c r="I2843" s="1">
        <v>7</v>
      </c>
      <c r="J2843" s="1" t="s">
        <v>27474</v>
      </c>
      <c r="K2843" s="1">
        <f t="shared" si="176"/>
        <v>271</v>
      </c>
      <c r="L2843" s="2">
        <f>SUMIFS('Basin Total Well Counts'!B:B,'Basin Total Well Counts'!A:A,F2843)</f>
        <v>24650</v>
      </c>
      <c r="M2843" s="4">
        <f t="shared" si="177"/>
        <v>1.0993914807302231E-2</v>
      </c>
      <c r="N2843" s="2">
        <f>SUMIF('Basin Emissions'!A:A,F2843,'Basin Emissions'!B:B)</f>
        <v>9860.8637137035021</v>
      </c>
      <c r="O2843" s="8">
        <f t="shared" si="178"/>
        <v>108.4094955948742</v>
      </c>
      <c r="P2843" s="7">
        <f>SUMIF('Tool Pneumatics CH4 VOC BTEX'!B:B,A2843,'Tool Pneumatics CH4 VOC BTEX'!F:F)</f>
        <v>4.9166021347045898</v>
      </c>
      <c r="Q2843" s="14">
        <f t="shared" si="179"/>
        <v>24.305360433931043</v>
      </c>
      <c r="R2843" s="16">
        <f>SUMIF('Tool Pneumatics CH4 VOC BTEX'!B:B,A2843,'Tool Pneumatics CH4 VOC BTEX'!H:H)*Q2843</f>
        <v>3.7162143477119783E-2</v>
      </c>
      <c r="S2843" s="16">
        <f>SUMIF('Tool Pneumatics CH4 VOC BTEX'!B:B,A2843,'Tool Pneumatics CH4 VOC BTEX'!J:J)*Q2843</f>
        <v>7.8188105074115976E-4</v>
      </c>
      <c r="T2843" s="16">
        <f>SUMIF('Tool Pneumatics CH4 VOC BTEX'!B:B,A2843,'Tool Pneumatics CH4 VOC BTEX'!L:L)*Q2843</f>
        <v>1.4181315279187237E-2</v>
      </c>
      <c r="U2843" s="16">
        <f>SUMIF('Tool Pneumatics CH4 VOC BTEX'!B:B,A2843,'Tool Pneumatics CH4 VOC BTEX'!N:N)*Q2843</f>
        <v>1.2003416732562323E-2</v>
      </c>
    </row>
    <row r="2844" spans="1:21" x14ac:dyDescent="0.25">
      <c r="A2844" s="1" t="s">
        <v>6082</v>
      </c>
      <c r="B2844" s="1" t="s">
        <v>1485</v>
      </c>
      <c r="C2844" s="1" t="s">
        <v>1926</v>
      </c>
      <c r="D2844" s="1"/>
      <c r="E2844" s="1"/>
      <c r="F2844" s="1" t="s">
        <v>996</v>
      </c>
      <c r="G2844" s="1">
        <v>1562</v>
      </c>
      <c r="H2844" s="1" t="s">
        <v>27483</v>
      </c>
      <c r="I2844" s="1">
        <v>0</v>
      </c>
      <c r="J2844" s="1" t="s">
        <v>27474</v>
      </c>
      <c r="K2844" s="1">
        <f t="shared" si="176"/>
        <v>1562</v>
      </c>
      <c r="L2844" s="2">
        <f>SUMIFS('Basin Total Well Counts'!B:B,'Basin Total Well Counts'!A:A,F2844)</f>
        <v>36190</v>
      </c>
      <c r="M2844" s="4">
        <f t="shared" si="177"/>
        <v>4.3161094224924014E-2</v>
      </c>
      <c r="N2844" s="2">
        <f>SUMIF('Basin Emissions'!A:A,F2844,'Basin Emissions'!B:B)</f>
        <v>3364.4013914898001</v>
      </c>
      <c r="O2844" s="8">
        <f t="shared" si="178"/>
        <v>145.21124546855674</v>
      </c>
      <c r="P2844" s="7">
        <f>SUMIF('Tool Pneumatics CH4 VOC BTEX'!B:B,A2844,'Tool Pneumatics CH4 VOC BTEX'!F:F)</f>
        <v>2.5644600391387899</v>
      </c>
      <c r="Q2844" s="14">
        <f t="shared" si="179"/>
        <v>62.417176885994451</v>
      </c>
      <c r="R2844" s="16">
        <f>SUMIF('Tool Pneumatics CH4 VOC BTEX'!B:B,A2844,'Tool Pneumatics CH4 VOC BTEX'!H:H)*Q2844</f>
        <v>1.3531919007886334E-2</v>
      </c>
      <c r="S2844" s="16">
        <f>SUMIF('Tool Pneumatics CH4 VOC BTEX'!B:B,A2844,'Tool Pneumatics CH4 VOC BTEX'!J:J)*Q2844</f>
        <v>6.5785457802240476E-3</v>
      </c>
      <c r="T2844" s="16">
        <f>SUMIF('Tool Pneumatics CH4 VOC BTEX'!B:B,A2844,'Tool Pneumatics CH4 VOC BTEX'!L:L)*Q2844</f>
        <v>5.6742612341311859E-2</v>
      </c>
      <c r="U2844" s="16">
        <f>SUMIF('Tool Pneumatics CH4 VOC BTEX'!B:B,A2844,'Tool Pneumatics CH4 VOC BTEX'!N:N)*Q2844</f>
        <v>4.7258141100685443E-2</v>
      </c>
    </row>
    <row r="2845" spans="1:21" x14ac:dyDescent="0.25">
      <c r="A2845" s="1" t="s">
        <v>6083</v>
      </c>
      <c r="B2845" s="1" t="s">
        <v>1485</v>
      </c>
      <c r="C2845" s="1" t="s">
        <v>2202</v>
      </c>
      <c r="D2845" s="1"/>
      <c r="E2845" s="1"/>
      <c r="F2845" s="1" t="s">
        <v>4783</v>
      </c>
      <c r="G2845" s="1">
        <v>0</v>
      </c>
      <c r="H2845" s="1" t="s">
        <v>27483</v>
      </c>
      <c r="I2845" s="1">
        <v>0</v>
      </c>
      <c r="J2845" s="1" t="s">
        <v>27474</v>
      </c>
      <c r="K2845" s="1">
        <f t="shared" si="176"/>
        <v>0</v>
      </c>
      <c r="L2845" s="2">
        <f>SUMIFS('Basin Total Well Counts'!B:B,'Basin Total Well Counts'!A:A,F2845)</f>
        <v>528</v>
      </c>
      <c r="M2845" s="4">
        <f t="shared" si="177"/>
        <v>0</v>
      </c>
      <c r="N2845" s="2">
        <f>SUMIF('Basin Emissions'!A:A,F2845,'Basin Emissions'!B:B)</f>
        <v>236.29</v>
      </c>
      <c r="O2845" s="8">
        <f t="shared" si="178"/>
        <v>0</v>
      </c>
      <c r="P2845" s="7">
        <f>SUMIF('Tool Pneumatics CH4 VOC BTEX'!B:B,A2845,'Tool Pneumatics CH4 VOC BTEX'!F:F)</f>
        <v>4.9166021347045898</v>
      </c>
      <c r="Q2845" s="14">
        <f t="shared" si="179"/>
        <v>0</v>
      </c>
      <c r="R2845" s="16">
        <f>SUMIF('Tool Pneumatics CH4 VOC BTEX'!B:B,A2845,'Tool Pneumatics CH4 VOC BTEX'!H:H)*Q2845</f>
        <v>0</v>
      </c>
      <c r="S2845" s="16">
        <f>SUMIF('Tool Pneumatics CH4 VOC BTEX'!B:B,A2845,'Tool Pneumatics CH4 VOC BTEX'!J:J)*Q2845</f>
        <v>0</v>
      </c>
      <c r="T2845" s="16">
        <f>SUMIF('Tool Pneumatics CH4 VOC BTEX'!B:B,A2845,'Tool Pneumatics CH4 VOC BTEX'!L:L)*Q2845</f>
        <v>0</v>
      </c>
      <c r="U2845" s="16">
        <f>SUMIF('Tool Pneumatics CH4 VOC BTEX'!B:B,A2845,'Tool Pneumatics CH4 VOC BTEX'!N:N)*Q2845</f>
        <v>0</v>
      </c>
    </row>
    <row r="2846" spans="1:21" x14ac:dyDescent="0.25">
      <c r="A2846" s="1" t="s">
        <v>6084</v>
      </c>
      <c r="B2846" s="1" t="s">
        <v>1485</v>
      </c>
      <c r="C2846" s="1" t="s">
        <v>1993</v>
      </c>
      <c r="D2846" s="1"/>
      <c r="E2846" s="1"/>
      <c r="F2846" s="1" t="s">
        <v>4783</v>
      </c>
      <c r="G2846" s="1">
        <v>0</v>
      </c>
      <c r="H2846" s="1" t="s">
        <v>27483</v>
      </c>
      <c r="I2846" s="1">
        <v>0</v>
      </c>
      <c r="J2846" s="1" t="s">
        <v>27474</v>
      </c>
      <c r="K2846" s="1">
        <f t="shared" si="176"/>
        <v>0</v>
      </c>
      <c r="L2846" s="2">
        <f>SUMIFS('Basin Total Well Counts'!B:B,'Basin Total Well Counts'!A:A,F2846)</f>
        <v>528</v>
      </c>
      <c r="M2846" s="4">
        <f t="shared" si="177"/>
        <v>0</v>
      </c>
      <c r="N2846" s="2">
        <f>SUMIF('Basin Emissions'!A:A,F2846,'Basin Emissions'!B:B)</f>
        <v>236.29</v>
      </c>
      <c r="O2846" s="8">
        <f t="shared" si="178"/>
        <v>0</v>
      </c>
      <c r="P2846" s="7">
        <f>SUMIF('Tool Pneumatics CH4 VOC BTEX'!B:B,A2846,'Tool Pneumatics CH4 VOC BTEX'!F:F)</f>
        <v>4.9166021347045898</v>
      </c>
      <c r="Q2846" s="14">
        <f t="shared" si="179"/>
        <v>0</v>
      </c>
      <c r="R2846" s="16">
        <f>SUMIF('Tool Pneumatics CH4 VOC BTEX'!B:B,A2846,'Tool Pneumatics CH4 VOC BTEX'!H:H)*Q2846</f>
        <v>0</v>
      </c>
      <c r="S2846" s="16">
        <f>SUMIF('Tool Pneumatics CH4 VOC BTEX'!B:B,A2846,'Tool Pneumatics CH4 VOC BTEX'!J:J)*Q2846</f>
        <v>0</v>
      </c>
      <c r="T2846" s="16">
        <f>SUMIF('Tool Pneumatics CH4 VOC BTEX'!B:B,A2846,'Tool Pneumatics CH4 VOC BTEX'!L:L)*Q2846</f>
        <v>0</v>
      </c>
      <c r="U2846" s="16">
        <f>SUMIF('Tool Pneumatics CH4 VOC BTEX'!B:B,A2846,'Tool Pneumatics CH4 VOC BTEX'!N:N)*Q2846</f>
        <v>0</v>
      </c>
    </row>
    <row r="2847" spans="1:21" x14ac:dyDescent="0.25">
      <c r="A2847" s="1" t="s">
        <v>6085</v>
      </c>
      <c r="B2847" s="1" t="s">
        <v>1485</v>
      </c>
      <c r="C2847" s="1" t="s">
        <v>6086</v>
      </c>
      <c r="D2847" s="1"/>
      <c r="E2847" s="1"/>
      <c r="F2847" s="1" t="s">
        <v>6797</v>
      </c>
      <c r="G2847" s="1">
        <v>63</v>
      </c>
      <c r="H2847" s="1" t="s">
        <v>27483</v>
      </c>
      <c r="I2847" s="1">
        <v>0</v>
      </c>
      <c r="J2847" s="1" t="s">
        <v>27474</v>
      </c>
      <c r="K2847" s="1">
        <f t="shared" si="176"/>
        <v>63</v>
      </c>
      <c r="L2847" s="2">
        <f>SUMIFS('Basin Total Well Counts'!B:B,'Basin Total Well Counts'!A:A,F2847)</f>
        <v>24650</v>
      </c>
      <c r="M2847" s="4">
        <f t="shared" si="177"/>
        <v>2.5557809330628801E-3</v>
      </c>
      <c r="N2847" s="2">
        <f>SUMIF('Basin Emissions'!A:A,F2847,'Basin Emissions'!B:B)</f>
        <v>9860.8637137035021</v>
      </c>
      <c r="O2847" s="8">
        <f t="shared" si="178"/>
        <v>25.202207463015032</v>
      </c>
      <c r="P2847" s="7">
        <f>SUMIF('Tool Pneumatics CH4 VOC BTEX'!B:B,A2847,'Tool Pneumatics CH4 VOC BTEX'!F:F)</f>
        <v>4.9166021347045898</v>
      </c>
      <c r="Q2847" s="14">
        <f t="shared" si="179"/>
        <v>5.6503236433123813</v>
      </c>
      <c r="R2847" s="16">
        <f>SUMIF('Tool Pneumatics CH4 VOC BTEX'!B:B,A2847,'Tool Pneumatics CH4 VOC BTEX'!H:H)*Q2847</f>
        <v>8.6391698858248912E-3</v>
      </c>
      <c r="S2847" s="16">
        <f>SUMIF('Tool Pneumatics CH4 VOC BTEX'!B:B,A2847,'Tool Pneumatics CH4 VOC BTEX'!J:J)*Q2847</f>
        <v>1.8176570552285259E-4</v>
      </c>
      <c r="T2847" s="16">
        <f>SUMIF('Tool Pneumatics CH4 VOC BTEX'!B:B,A2847,'Tool Pneumatics CH4 VOC BTEX'!L:L)*Q2847</f>
        <v>3.2967633305859621E-3</v>
      </c>
      <c r="U2847" s="16">
        <f>SUMIF('Tool Pneumatics CH4 VOC BTEX'!B:B,A2847,'Tool Pneumatics CH4 VOC BTEX'!N:N)*Q2847</f>
        <v>2.7904621924406871E-3</v>
      </c>
    </row>
    <row r="2848" spans="1:21" x14ac:dyDescent="0.25">
      <c r="A2848" s="1" t="s">
        <v>6087</v>
      </c>
      <c r="B2848" s="1" t="s">
        <v>1485</v>
      </c>
      <c r="C2848" s="1" t="s">
        <v>1750</v>
      </c>
      <c r="D2848" s="1"/>
      <c r="E2848" s="1"/>
      <c r="F2848" s="1" t="s">
        <v>6802</v>
      </c>
      <c r="G2848" s="1">
        <v>0</v>
      </c>
      <c r="H2848" s="1" t="s">
        <v>27483</v>
      </c>
      <c r="I2848" s="1">
        <v>0</v>
      </c>
      <c r="J2848" s="1" t="s">
        <v>27474</v>
      </c>
      <c r="K2848" s="1">
        <f t="shared" si="176"/>
        <v>0</v>
      </c>
      <c r="L2848" s="2">
        <f>SUMIFS('Basin Total Well Counts'!B:B,'Basin Total Well Counts'!A:A,F2848)</f>
        <v>502</v>
      </c>
      <c r="M2848" s="4">
        <f t="shared" si="177"/>
        <v>0</v>
      </c>
      <c r="N2848" s="2">
        <f>SUMIF('Basin Emissions'!A:A,F2848,'Basin Emissions'!B:B)</f>
        <v>15338.377142599998</v>
      </c>
      <c r="O2848" s="8">
        <f t="shared" si="178"/>
        <v>0</v>
      </c>
      <c r="P2848" s="7">
        <f>SUMIF('Tool Pneumatics CH4 VOC BTEX'!B:B,A2848,'Tool Pneumatics CH4 VOC BTEX'!F:F)</f>
        <v>4.9166021347045898</v>
      </c>
      <c r="Q2848" s="14">
        <f t="shared" si="179"/>
        <v>0</v>
      </c>
      <c r="R2848" s="16">
        <f>SUMIF('Tool Pneumatics CH4 VOC BTEX'!B:B,A2848,'Tool Pneumatics CH4 VOC BTEX'!H:H)*Q2848</f>
        <v>0</v>
      </c>
      <c r="S2848" s="16">
        <f>SUMIF('Tool Pneumatics CH4 VOC BTEX'!B:B,A2848,'Tool Pneumatics CH4 VOC BTEX'!J:J)*Q2848</f>
        <v>0</v>
      </c>
      <c r="T2848" s="16">
        <f>SUMIF('Tool Pneumatics CH4 VOC BTEX'!B:B,A2848,'Tool Pneumatics CH4 VOC BTEX'!L:L)*Q2848</f>
        <v>0</v>
      </c>
      <c r="U2848" s="16">
        <f>SUMIF('Tool Pneumatics CH4 VOC BTEX'!B:B,A2848,'Tool Pneumatics CH4 VOC BTEX'!N:N)*Q2848</f>
        <v>0</v>
      </c>
    </row>
    <row r="2849" spans="1:21" x14ac:dyDescent="0.25">
      <c r="A2849" s="1" t="s">
        <v>6088</v>
      </c>
      <c r="B2849" s="1" t="s">
        <v>1485</v>
      </c>
      <c r="C2849" s="1" t="s">
        <v>1655</v>
      </c>
      <c r="D2849" s="1"/>
      <c r="E2849" s="1"/>
      <c r="F2849" s="1" t="s">
        <v>6797</v>
      </c>
      <c r="G2849" s="1">
        <v>1</v>
      </c>
      <c r="H2849" s="1" t="s">
        <v>27483</v>
      </c>
      <c r="I2849" s="1">
        <v>0</v>
      </c>
      <c r="J2849" s="1" t="s">
        <v>27474</v>
      </c>
      <c r="K2849" s="1">
        <f t="shared" si="176"/>
        <v>1</v>
      </c>
      <c r="L2849" s="2">
        <f>SUMIFS('Basin Total Well Counts'!B:B,'Basin Total Well Counts'!A:A,F2849)</f>
        <v>24650</v>
      </c>
      <c r="M2849" s="4">
        <f t="shared" si="177"/>
        <v>4.0567951318458416E-5</v>
      </c>
      <c r="N2849" s="2">
        <f>SUMIF('Basin Emissions'!A:A,F2849,'Basin Emissions'!B:B)</f>
        <v>9860.8637137035021</v>
      </c>
      <c r="O2849" s="8">
        <f t="shared" si="178"/>
        <v>0.40003503909547672</v>
      </c>
      <c r="P2849" s="7">
        <f>SUMIF('Tool Pneumatics CH4 VOC BTEX'!B:B,A2849,'Tool Pneumatics CH4 VOC BTEX'!F:F)</f>
        <v>4.9166021347045898</v>
      </c>
      <c r="Q2849" s="14">
        <f t="shared" si="179"/>
        <v>8.9687676877974312E-2</v>
      </c>
      <c r="R2849" s="16">
        <f>SUMIF('Tool Pneumatics CH4 VOC BTEX'!B:B,A2849,'Tool Pneumatics CH4 VOC BTEX'!H:H)*Q2849</f>
        <v>1.3712968072737924E-4</v>
      </c>
      <c r="S2849" s="16">
        <f>SUMIF('Tool Pneumatics CH4 VOC BTEX'!B:B,A2849,'Tool Pneumatics CH4 VOC BTEX'!J:J)*Q2849</f>
        <v>2.8851699289341686E-6</v>
      </c>
      <c r="T2849" s="16">
        <f>SUMIF('Tool Pneumatics CH4 VOC BTEX'!B:B,A2849,'Tool Pneumatics CH4 VOC BTEX'!L:L)*Q2849</f>
        <v>5.2329576675967653E-5</v>
      </c>
      <c r="U2849" s="16">
        <f>SUMIF('Tool Pneumatics CH4 VOC BTEX'!B:B,A2849,'Tool Pneumatics CH4 VOC BTEX'!N:N)*Q2849</f>
        <v>4.4293050673661703E-5</v>
      </c>
    </row>
    <row r="2850" spans="1:21" x14ac:dyDescent="0.25">
      <c r="A2850" s="1" t="s">
        <v>6089</v>
      </c>
      <c r="B2850" s="1" t="s">
        <v>1485</v>
      </c>
      <c r="C2850" s="1" t="s">
        <v>6090</v>
      </c>
      <c r="D2850" s="1"/>
      <c r="E2850" s="1"/>
      <c r="F2850" s="1" t="s">
        <v>997</v>
      </c>
      <c r="G2850" s="1">
        <v>234</v>
      </c>
      <c r="H2850" s="1" t="s">
        <v>27483</v>
      </c>
      <c r="I2850" s="1">
        <v>0</v>
      </c>
      <c r="J2850" s="1" t="s">
        <v>27474</v>
      </c>
      <c r="K2850" s="1">
        <f t="shared" si="176"/>
        <v>234</v>
      </c>
      <c r="L2850" s="2">
        <f>SUMIFS('Basin Total Well Counts'!B:B,'Basin Total Well Counts'!A:A,F2850)</f>
        <v>25017</v>
      </c>
      <c r="M2850" s="4">
        <f t="shared" si="177"/>
        <v>9.353639525122916E-3</v>
      </c>
      <c r="N2850" s="2">
        <f>SUMIF('Basin Emissions'!A:A,F2850,'Basin Emissions'!B:B)</f>
        <v>12476.372763905796</v>
      </c>
      <c r="O2850" s="8">
        <f t="shared" si="178"/>
        <v>116.69949341463629</v>
      </c>
      <c r="P2850" s="7">
        <f>SUMIF('Tool Pneumatics CH4 VOC BTEX'!B:B,A2850,'Tool Pneumatics CH4 VOC BTEX'!F:F)</f>
        <v>3.4056410789489702</v>
      </c>
      <c r="Q2850" s="14">
        <f t="shared" si="179"/>
        <v>37.771993175115526</v>
      </c>
      <c r="R2850" s="16">
        <f>SUMIF('Tool Pneumatics CH4 VOC BTEX'!B:B,A2850,'Tool Pneumatics CH4 VOC BTEX'!H:H)*Q2850</f>
        <v>0</v>
      </c>
      <c r="S2850" s="16">
        <f>SUMIF('Tool Pneumatics CH4 VOC BTEX'!B:B,A2850,'Tool Pneumatics CH4 VOC BTEX'!J:J)*Q2850</f>
        <v>0</v>
      </c>
      <c r="T2850" s="16">
        <f>SUMIF('Tool Pneumatics CH4 VOC BTEX'!B:B,A2850,'Tool Pneumatics CH4 VOC BTEX'!L:L)*Q2850</f>
        <v>0</v>
      </c>
      <c r="U2850" s="16">
        <f>SUMIF('Tool Pneumatics CH4 VOC BTEX'!B:B,A2850,'Tool Pneumatics CH4 VOC BTEX'!N:N)*Q2850</f>
        <v>0</v>
      </c>
    </row>
    <row r="2851" spans="1:21" x14ac:dyDescent="0.25">
      <c r="A2851" s="1" t="s">
        <v>6091</v>
      </c>
      <c r="B2851" s="1" t="s">
        <v>1485</v>
      </c>
      <c r="C2851" s="1" t="s">
        <v>1756</v>
      </c>
      <c r="D2851" s="1"/>
      <c r="E2851" s="1"/>
      <c r="F2851" s="1" t="s">
        <v>6796</v>
      </c>
      <c r="G2851" s="1">
        <v>4104</v>
      </c>
      <c r="H2851" s="1" t="s">
        <v>27483</v>
      </c>
      <c r="I2851" s="1">
        <v>0</v>
      </c>
      <c r="J2851" s="1" t="s">
        <v>27474</v>
      </c>
      <c r="K2851" s="1">
        <f t="shared" si="176"/>
        <v>4104</v>
      </c>
      <c r="L2851" s="2">
        <f>SUMIFS('Basin Total Well Counts'!B:B,'Basin Total Well Counts'!A:A,F2851)</f>
        <v>10047</v>
      </c>
      <c r="M2851" s="4">
        <f t="shared" si="177"/>
        <v>0.40848014332636606</v>
      </c>
      <c r="N2851" s="2">
        <f>SUMIF('Basin Emissions'!A:A,F2851,'Basin Emissions'!B:B)</f>
        <v>20.314047500000001</v>
      </c>
      <c r="O2851" s="8">
        <f t="shared" si="178"/>
        <v>8.2978850343386092</v>
      </c>
      <c r="P2851" s="7">
        <f>SUMIF('Tool Pneumatics CH4 VOC BTEX'!B:B,A2851,'Tool Pneumatics CH4 VOC BTEX'!F:F)</f>
        <v>4.9166021347045898</v>
      </c>
      <c r="Q2851" s="14">
        <f t="shared" si="179"/>
        <v>1.8603821140595558</v>
      </c>
      <c r="R2851" s="16">
        <f>SUMIF('Tool Pneumatics CH4 VOC BTEX'!B:B,A2851,'Tool Pneumatics CH4 VOC BTEX'!H:H)*Q2851</f>
        <v>2.8444666448325081E-3</v>
      </c>
      <c r="S2851" s="16">
        <f>SUMIF('Tool Pneumatics CH4 VOC BTEX'!B:B,A2851,'Tool Pneumatics CH4 VOC BTEX'!J:J)*Q2851</f>
        <v>5.9846778494602451E-5</v>
      </c>
      <c r="T2851" s="16">
        <f>SUMIF('Tool Pneumatics CH4 VOC BTEX'!B:B,A2851,'Tool Pneumatics CH4 VOC BTEX'!L:L)*Q2851</f>
        <v>1.0854669434322976E-3</v>
      </c>
      <c r="U2851" s="16">
        <f>SUMIF('Tool Pneumatics CH4 VOC BTEX'!B:B,A2851,'Tool Pneumatics CH4 VOC BTEX'!N:N)*Q2851</f>
        <v>9.1876612394060399E-4</v>
      </c>
    </row>
    <row r="2852" spans="1:21" x14ac:dyDescent="0.25">
      <c r="A2852" s="1" t="s">
        <v>6092</v>
      </c>
      <c r="B2852" s="1" t="s">
        <v>1485</v>
      </c>
      <c r="C2852" s="1" t="s">
        <v>2046</v>
      </c>
      <c r="D2852" s="1"/>
      <c r="E2852" s="1"/>
      <c r="F2852" s="1" t="s">
        <v>5743</v>
      </c>
      <c r="G2852" s="1">
        <v>34</v>
      </c>
      <c r="H2852" s="1" t="s">
        <v>27483</v>
      </c>
      <c r="I2852" s="1">
        <v>0</v>
      </c>
      <c r="J2852" s="1" t="s">
        <v>27474</v>
      </c>
      <c r="K2852" s="1">
        <f t="shared" si="176"/>
        <v>34</v>
      </c>
      <c r="L2852" s="2">
        <f>SUMIFS('Basin Total Well Counts'!B:B,'Basin Total Well Counts'!A:A,F2852)</f>
        <v>19752</v>
      </c>
      <c r="M2852" s="4">
        <f t="shared" si="177"/>
        <v>1.7213446739570675E-3</v>
      </c>
      <c r="N2852" s="2">
        <f>SUMIF('Basin Emissions'!A:A,F2852,'Basin Emissions'!B:B)</f>
        <v>3736.8053106999996</v>
      </c>
      <c r="O2852" s="8">
        <f t="shared" si="178"/>
        <v>6.4323299191879295</v>
      </c>
      <c r="P2852" s="7">
        <f>SUMIF('Tool Pneumatics CH4 VOC BTEX'!B:B,A2852,'Tool Pneumatics CH4 VOC BTEX'!F:F)</f>
        <v>4.9166021347045898</v>
      </c>
      <c r="Q2852" s="14">
        <f t="shared" si="179"/>
        <v>1.4421254914796708</v>
      </c>
      <c r="R2852" s="16">
        <f>SUMIF('Tool Pneumatics CH4 VOC BTEX'!B:B,A2852,'Tool Pneumatics CH4 VOC BTEX'!H:H)*Q2852</f>
        <v>2.204965220411323E-3</v>
      </c>
      <c r="S2852" s="16">
        <f>SUMIF('Tool Pneumatics CH4 VOC BTEX'!B:B,A2852,'Tool Pneumatics CH4 VOC BTEX'!J:J)*Q2852</f>
        <v>4.6391848318554973E-5</v>
      </c>
      <c r="T2852" s="16">
        <f>SUMIF('Tool Pneumatics CH4 VOC BTEX'!B:B,A2852,'Tool Pneumatics CH4 VOC BTEX'!L:L)*Q2852</f>
        <v>8.4142904699637758E-4</v>
      </c>
      <c r="U2852" s="16">
        <f>SUMIF('Tool Pneumatics CH4 VOC BTEX'!B:B,A2852,'Tool Pneumatics CH4 VOC BTEX'!N:N)*Q2852</f>
        <v>7.1220639998063298E-4</v>
      </c>
    </row>
    <row r="2853" spans="1:21" x14ac:dyDescent="0.25">
      <c r="A2853" s="1" t="s">
        <v>6093</v>
      </c>
      <c r="B2853" s="1" t="s">
        <v>1485</v>
      </c>
      <c r="C2853" s="1" t="s">
        <v>1558</v>
      </c>
      <c r="D2853" s="1"/>
      <c r="E2853" s="1"/>
      <c r="F2853" s="1" t="s">
        <v>997</v>
      </c>
      <c r="G2853" s="1">
        <v>1</v>
      </c>
      <c r="H2853" s="1" t="s">
        <v>27483</v>
      </c>
      <c r="I2853" s="1">
        <v>0</v>
      </c>
      <c r="J2853" s="1" t="s">
        <v>27474</v>
      </c>
      <c r="K2853" s="1">
        <f t="shared" si="176"/>
        <v>1</v>
      </c>
      <c r="L2853" s="2">
        <f>SUMIFS('Basin Total Well Counts'!B:B,'Basin Total Well Counts'!A:A,F2853)</f>
        <v>25017</v>
      </c>
      <c r="M2853" s="4">
        <f t="shared" si="177"/>
        <v>3.9972818483431268E-5</v>
      </c>
      <c r="N2853" s="2">
        <f>SUMIF('Basin Emissions'!A:A,F2853,'Basin Emissions'!B:B)</f>
        <v>12476.372763905796</v>
      </c>
      <c r="O2853" s="8">
        <f t="shared" si="178"/>
        <v>0.49871578382323206</v>
      </c>
      <c r="P2853" s="7">
        <f>SUMIF('Tool Pneumatics CH4 VOC BTEX'!B:B,A2853,'Tool Pneumatics CH4 VOC BTEX'!F:F)</f>
        <v>3.4056410789489702</v>
      </c>
      <c r="Q2853" s="14">
        <f t="shared" si="179"/>
        <v>0.16141877425263049</v>
      </c>
      <c r="R2853" s="16">
        <f>SUMIF('Tool Pneumatics CH4 VOC BTEX'!B:B,A2853,'Tool Pneumatics CH4 VOC BTEX'!H:H)*Q2853</f>
        <v>0</v>
      </c>
      <c r="S2853" s="16">
        <f>SUMIF('Tool Pneumatics CH4 VOC BTEX'!B:B,A2853,'Tool Pneumatics CH4 VOC BTEX'!J:J)*Q2853</f>
        <v>0</v>
      </c>
      <c r="T2853" s="16">
        <f>SUMIF('Tool Pneumatics CH4 VOC BTEX'!B:B,A2853,'Tool Pneumatics CH4 VOC BTEX'!L:L)*Q2853</f>
        <v>0</v>
      </c>
      <c r="U2853" s="16">
        <f>SUMIF('Tool Pneumatics CH4 VOC BTEX'!B:B,A2853,'Tool Pneumatics CH4 VOC BTEX'!N:N)*Q2853</f>
        <v>0</v>
      </c>
    </row>
    <row r="2854" spans="1:21" x14ac:dyDescent="0.25">
      <c r="A2854" s="1" t="s">
        <v>6094</v>
      </c>
      <c r="B2854" s="1" t="s">
        <v>1485</v>
      </c>
      <c r="C2854" s="1" t="s">
        <v>2148</v>
      </c>
      <c r="D2854" s="1"/>
      <c r="E2854" s="1"/>
      <c r="F2854" s="1" t="s">
        <v>6792</v>
      </c>
      <c r="G2854" s="1">
        <v>166</v>
      </c>
      <c r="H2854" s="1" t="s">
        <v>27483</v>
      </c>
      <c r="I2854" s="1">
        <v>0</v>
      </c>
      <c r="J2854" s="1" t="s">
        <v>27474</v>
      </c>
      <c r="K2854" s="1">
        <f t="shared" si="176"/>
        <v>166</v>
      </c>
      <c r="L2854" s="2">
        <f>SUMIFS('Basin Total Well Counts'!B:B,'Basin Total Well Counts'!A:A,F2854)</f>
        <v>3536</v>
      </c>
      <c r="M2854" s="4">
        <f t="shared" si="177"/>
        <v>4.6945701357466063E-2</v>
      </c>
      <c r="N2854" s="2">
        <f>SUMIF('Basin Emissions'!A:A,F2854,'Basin Emissions'!B:B)</f>
        <v>31.469877000000004</v>
      </c>
      <c r="O2854" s="8">
        <f t="shared" si="178"/>
        <v>1.4773754473981902</v>
      </c>
      <c r="P2854" s="7">
        <f>SUMIF('Tool Pneumatics CH4 VOC BTEX'!B:B,A2854,'Tool Pneumatics CH4 VOC BTEX'!F:F)</f>
        <v>4.9166021347045898</v>
      </c>
      <c r="Q2854" s="14">
        <f t="shared" si="179"/>
        <v>0.33122691465553639</v>
      </c>
      <c r="R2854" s="16">
        <f>SUMIF('Tool Pneumatics CH4 VOC BTEX'!B:B,A2854,'Tool Pneumatics CH4 VOC BTEX'!H:H)*Q2854</f>
        <v>5.0643569591870196E-4</v>
      </c>
      <c r="S2854" s="16">
        <f>SUMIF('Tool Pneumatics CH4 VOC BTEX'!B:B,A2854,'Tool Pneumatics CH4 VOC BTEX'!J:J)*Q2854</f>
        <v>1.0655264659357982E-5</v>
      </c>
      <c r="T2854" s="16">
        <f>SUMIF('Tool Pneumatics CH4 VOC BTEX'!B:B,A2854,'Tool Pneumatics CH4 VOC BTEX'!L:L)*Q2854</f>
        <v>1.9325915031998952E-4</v>
      </c>
      <c r="U2854" s="16">
        <f>SUMIF('Tool Pneumatics CH4 VOC BTEX'!B:B,A2854,'Tool Pneumatics CH4 VOC BTEX'!N:N)*Q2854</f>
        <v>1.6357933470926195E-4</v>
      </c>
    </row>
    <row r="2855" spans="1:21" x14ac:dyDescent="0.25">
      <c r="A2855" s="1" t="s">
        <v>6095</v>
      </c>
      <c r="B2855" s="1" t="s">
        <v>1485</v>
      </c>
      <c r="C2855" s="1" t="s">
        <v>6096</v>
      </c>
      <c r="D2855" s="1"/>
      <c r="E2855" s="1"/>
      <c r="F2855" s="1" t="s">
        <v>6797</v>
      </c>
      <c r="G2855" s="1">
        <v>2728</v>
      </c>
      <c r="H2855" s="1" t="s">
        <v>27483</v>
      </c>
      <c r="I2855" s="1">
        <v>0</v>
      </c>
      <c r="J2855" s="1" t="s">
        <v>27474</v>
      </c>
      <c r="K2855" s="1">
        <f t="shared" si="176"/>
        <v>2728</v>
      </c>
      <c r="L2855" s="2">
        <f>SUMIFS('Basin Total Well Counts'!B:B,'Basin Total Well Counts'!A:A,F2855)</f>
        <v>24650</v>
      </c>
      <c r="M2855" s="4">
        <f t="shared" si="177"/>
        <v>0.11066937119675456</v>
      </c>
      <c r="N2855" s="2">
        <f>SUMIF('Basin Emissions'!A:A,F2855,'Basin Emissions'!B:B)</f>
        <v>9860.8637137035021</v>
      </c>
      <c r="O2855" s="8">
        <f t="shared" si="178"/>
        <v>1091.2955866524605</v>
      </c>
      <c r="P2855" s="7">
        <f>SUMIF('Tool Pneumatics CH4 VOC BTEX'!B:B,A2855,'Tool Pneumatics CH4 VOC BTEX'!F:F)</f>
        <v>4.9166021347045898</v>
      </c>
      <c r="Q2855" s="14">
        <f t="shared" si="179"/>
        <v>244.66798252311395</v>
      </c>
      <c r="R2855" s="16">
        <f>SUMIF('Tool Pneumatics CH4 VOC BTEX'!B:B,A2855,'Tool Pneumatics CH4 VOC BTEX'!H:H)*Q2855</f>
        <v>0.37408976902429059</v>
      </c>
      <c r="S2855" s="16">
        <f>SUMIF('Tool Pneumatics CH4 VOC BTEX'!B:B,A2855,'Tool Pneumatics CH4 VOC BTEX'!J:J)*Q2855</f>
        <v>7.870743566132413E-3</v>
      </c>
      <c r="T2855" s="16">
        <f>SUMIF('Tool Pneumatics CH4 VOC BTEX'!B:B,A2855,'Tool Pneumatics CH4 VOC BTEX'!L:L)*Q2855</f>
        <v>0.14275508517203978</v>
      </c>
      <c r="U2855" s="16">
        <f>SUMIF('Tool Pneumatics CH4 VOC BTEX'!B:B,A2855,'Tool Pneumatics CH4 VOC BTEX'!N:N)*Q2855</f>
        <v>0.12083144223774914</v>
      </c>
    </row>
    <row r="2856" spans="1:21" x14ac:dyDescent="0.25">
      <c r="A2856" s="1" t="s">
        <v>6097</v>
      </c>
      <c r="B2856" s="1" t="s">
        <v>1485</v>
      </c>
      <c r="C2856" s="1" t="s">
        <v>6098</v>
      </c>
      <c r="D2856" s="1"/>
      <c r="E2856" s="1"/>
      <c r="F2856" s="1" t="s">
        <v>6797</v>
      </c>
      <c r="G2856" s="1">
        <v>51</v>
      </c>
      <c r="H2856" s="1" t="s">
        <v>27483</v>
      </c>
      <c r="I2856" s="1">
        <v>0</v>
      </c>
      <c r="J2856" s="1" t="s">
        <v>27474</v>
      </c>
      <c r="K2856" s="1">
        <f t="shared" si="176"/>
        <v>51</v>
      </c>
      <c r="L2856" s="2">
        <f>SUMIFS('Basin Total Well Counts'!B:B,'Basin Total Well Counts'!A:A,F2856)</f>
        <v>24650</v>
      </c>
      <c r="M2856" s="4">
        <f t="shared" si="177"/>
        <v>2.0689655172413794E-3</v>
      </c>
      <c r="N2856" s="2">
        <f>SUMIF('Basin Emissions'!A:A,F2856,'Basin Emissions'!B:B)</f>
        <v>9860.8637137035021</v>
      </c>
      <c r="O2856" s="8">
        <f t="shared" si="178"/>
        <v>20.401786993869315</v>
      </c>
      <c r="P2856" s="7">
        <f>SUMIF('Tool Pneumatics CH4 VOC BTEX'!B:B,A2856,'Tool Pneumatics CH4 VOC BTEX'!F:F)</f>
        <v>4.9166021347045898</v>
      </c>
      <c r="Q2856" s="14">
        <f t="shared" si="179"/>
        <v>4.5740715207766902</v>
      </c>
      <c r="R2856" s="16">
        <f>SUMIF('Tool Pneumatics CH4 VOC BTEX'!B:B,A2856,'Tool Pneumatics CH4 VOC BTEX'!H:H)*Q2856</f>
        <v>6.9936137170963416E-3</v>
      </c>
      <c r="S2856" s="16">
        <f>SUMIF('Tool Pneumatics CH4 VOC BTEX'!B:B,A2856,'Tool Pneumatics CH4 VOC BTEX'!J:J)*Q2856</f>
        <v>1.471436663756426E-4</v>
      </c>
      <c r="T2856" s="16">
        <f>SUMIF('Tool Pneumatics CH4 VOC BTEX'!B:B,A2856,'Tool Pneumatics CH4 VOC BTEX'!L:L)*Q2856</f>
        <v>2.6688084104743506E-3</v>
      </c>
      <c r="U2856" s="16">
        <f>SUMIF('Tool Pneumatics CH4 VOC BTEX'!B:B,A2856,'Tool Pneumatics CH4 VOC BTEX'!N:N)*Q2856</f>
        <v>2.2589455843567471E-3</v>
      </c>
    </row>
    <row r="2857" spans="1:21" x14ac:dyDescent="0.25">
      <c r="A2857" s="1" t="s">
        <v>6099</v>
      </c>
      <c r="B2857" s="1" t="s">
        <v>1492</v>
      </c>
      <c r="C2857" s="1" t="s">
        <v>1807</v>
      </c>
      <c r="D2857" s="1"/>
      <c r="E2857" s="1"/>
      <c r="F2857" s="1" t="s">
        <v>4711</v>
      </c>
      <c r="G2857" s="1">
        <v>0</v>
      </c>
      <c r="H2857" s="1" t="s">
        <v>27474</v>
      </c>
      <c r="I2857" s="1">
        <v>0</v>
      </c>
      <c r="J2857" s="1" t="s">
        <v>27474</v>
      </c>
      <c r="K2857" s="1">
        <f t="shared" si="176"/>
        <v>0</v>
      </c>
      <c r="L2857" s="2">
        <f>SUMIFS('Basin Total Well Counts'!B:B,'Basin Total Well Counts'!A:A,F2857)</f>
        <v>0</v>
      </c>
      <c r="M2857" s="4">
        <f t="shared" si="177"/>
        <v>0</v>
      </c>
      <c r="N2857" s="2">
        <f>SUMIF('Basin Emissions'!A:A,F2857,'Basin Emissions'!B:B)</f>
        <v>554.55484220000005</v>
      </c>
      <c r="O2857" s="8">
        <f t="shared" si="178"/>
        <v>0</v>
      </c>
      <c r="P2857" s="7">
        <f>SUMIF('Tool Pneumatics CH4 VOC BTEX'!B:B,A2857,'Tool Pneumatics CH4 VOC BTEX'!F:F)</f>
        <v>3.5899999141693102</v>
      </c>
      <c r="Q2857" s="14">
        <f t="shared" si="179"/>
        <v>0</v>
      </c>
      <c r="R2857" s="16">
        <f>SUMIF('Tool Pneumatics CH4 VOC BTEX'!B:B,A2857,'Tool Pneumatics CH4 VOC BTEX'!H:H)*Q2857</f>
        <v>0</v>
      </c>
      <c r="S2857" s="16">
        <f>SUMIF('Tool Pneumatics CH4 VOC BTEX'!B:B,A2857,'Tool Pneumatics CH4 VOC BTEX'!J:J)*Q2857</f>
        <v>0</v>
      </c>
      <c r="T2857" s="16">
        <f>SUMIF('Tool Pneumatics CH4 VOC BTEX'!B:B,A2857,'Tool Pneumatics CH4 VOC BTEX'!L:L)*Q2857</f>
        <v>0</v>
      </c>
      <c r="U2857" s="16">
        <f>SUMIF('Tool Pneumatics CH4 VOC BTEX'!B:B,A2857,'Tool Pneumatics CH4 VOC BTEX'!N:N)*Q2857</f>
        <v>0</v>
      </c>
    </row>
    <row r="2858" spans="1:21" x14ac:dyDescent="0.25">
      <c r="A2858" s="1" t="s">
        <v>6100</v>
      </c>
      <c r="B2858" s="1" t="s">
        <v>1492</v>
      </c>
      <c r="C2858" s="1" t="s">
        <v>6101</v>
      </c>
      <c r="D2858" s="1"/>
      <c r="E2858" s="1"/>
      <c r="F2858" s="1" t="s">
        <v>2535</v>
      </c>
      <c r="G2858" s="1">
        <v>0</v>
      </c>
      <c r="H2858" s="1" t="s">
        <v>27474</v>
      </c>
      <c r="I2858" s="1">
        <v>0</v>
      </c>
      <c r="J2858" s="1" t="s">
        <v>27474</v>
      </c>
      <c r="K2858" s="1">
        <f t="shared" si="176"/>
        <v>0</v>
      </c>
      <c r="L2858" s="2">
        <f>SUMIFS('Basin Total Well Counts'!B:B,'Basin Total Well Counts'!A:A,F2858)</f>
        <v>0</v>
      </c>
      <c r="M2858" s="4">
        <f t="shared" si="177"/>
        <v>0</v>
      </c>
      <c r="N2858" s="2">
        <f>SUMIF('Basin Emissions'!A:A,F2858,'Basin Emissions'!B:B)</f>
        <v>0</v>
      </c>
      <c r="O2858" s="8">
        <f t="shared" si="178"/>
        <v>0</v>
      </c>
      <c r="P2858" s="7">
        <f>SUMIF('Tool Pneumatics CH4 VOC BTEX'!B:B,A2858,'Tool Pneumatics CH4 VOC BTEX'!F:F)</f>
        <v>3.5899999141693102</v>
      </c>
      <c r="Q2858" s="14">
        <f t="shared" si="179"/>
        <v>0</v>
      </c>
      <c r="R2858" s="16">
        <f>SUMIF('Tool Pneumatics CH4 VOC BTEX'!B:B,A2858,'Tool Pneumatics CH4 VOC BTEX'!H:H)*Q2858</f>
        <v>0</v>
      </c>
      <c r="S2858" s="16">
        <f>SUMIF('Tool Pneumatics CH4 VOC BTEX'!B:B,A2858,'Tool Pneumatics CH4 VOC BTEX'!J:J)*Q2858</f>
        <v>0</v>
      </c>
      <c r="T2858" s="16">
        <f>SUMIF('Tool Pneumatics CH4 VOC BTEX'!B:B,A2858,'Tool Pneumatics CH4 VOC BTEX'!L:L)*Q2858</f>
        <v>0</v>
      </c>
      <c r="U2858" s="16">
        <f>SUMIF('Tool Pneumatics CH4 VOC BTEX'!B:B,A2858,'Tool Pneumatics CH4 VOC BTEX'!N:N)*Q2858</f>
        <v>0</v>
      </c>
    </row>
    <row r="2859" spans="1:21" x14ac:dyDescent="0.25">
      <c r="A2859" s="1" t="s">
        <v>6103</v>
      </c>
      <c r="B2859" s="1" t="s">
        <v>1492</v>
      </c>
      <c r="C2859" s="1" t="s">
        <v>6104</v>
      </c>
      <c r="D2859" s="1"/>
      <c r="E2859" s="1"/>
      <c r="F2859" s="1" t="s">
        <v>6102</v>
      </c>
      <c r="G2859" s="1">
        <v>0</v>
      </c>
      <c r="H2859" s="1" t="s">
        <v>27474</v>
      </c>
      <c r="I2859" s="1">
        <v>0</v>
      </c>
      <c r="J2859" s="1" t="s">
        <v>27474</v>
      </c>
      <c r="K2859" s="1">
        <f t="shared" si="176"/>
        <v>0</v>
      </c>
      <c r="L2859" s="2">
        <f>SUMIFS('Basin Total Well Counts'!B:B,'Basin Total Well Counts'!A:A,F2859)</f>
        <v>0</v>
      </c>
      <c r="M2859" s="4">
        <f t="shared" si="177"/>
        <v>0</v>
      </c>
      <c r="N2859" s="2">
        <f>SUMIF('Basin Emissions'!A:A,F2859,'Basin Emissions'!B:B)</f>
        <v>312.83024369999998</v>
      </c>
      <c r="O2859" s="8">
        <f t="shared" si="178"/>
        <v>0</v>
      </c>
      <c r="P2859" s="7">
        <f>SUMIF('Tool Pneumatics CH4 VOC BTEX'!B:B,A2859,'Tool Pneumatics CH4 VOC BTEX'!F:F)</f>
        <v>3.5899999141693102</v>
      </c>
      <c r="Q2859" s="14">
        <f t="shared" si="179"/>
        <v>0</v>
      </c>
      <c r="R2859" s="16">
        <f>SUMIF('Tool Pneumatics CH4 VOC BTEX'!B:B,A2859,'Tool Pneumatics CH4 VOC BTEX'!H:H)*Q2859</f>
        <v>0</v>
      </c>
      <c r="S2859" s="16">
        <f>SUMIF('Tool Pneumatics CH4 VOC BTEX'!B:B,A2859,'Tool Pneumatics CH4 VOC BTEX'!J:J)*Q2859</f>
        <v>0</v>
      </c>
      <c r="T2859" s="16">
        <f>SUMIF('Tool Pneumatics CH4 VOC BTEX'!B:B,A2859,'Tool Pneumatics CH4 VOC BTEX'!L:L)*Q2859</f>
        <v>0</v>
      </c>
      <c r="U2859" s="16">
        <f>SUMIF('Tool Pneumatics CH4 VOC BTEX'!B:B,A2859,'Tool Pneumatics CH4 VOC BTEX'!N:N)*Q2859</f>
        <v>0</v>
      </c>
    </row>
    <row r="2860" spans="1:21" x14ac:dyDescent="0.25">
      <c r="A2860" s="1" t="s">
        <v>6106</v>
      </c>
      <c r="B2860" s="1" t="s">
        <v>1492</v>
      </c>
      <c r="C2860" s="1" t="s">
        <v>2076</v>
      </c>
      <c r="D2860" s="1"/>
      <c r="E2860" s="1"/>
      <c r="F2860" s="1" t="s">
        <v>6105</v>
      </c>
      <c r="G2860" s="1">
        <v>329</v>
      </c>
      <c r="H2860" s="1" t="s">
        <v>27484</v>
      </c>
      <c r="I2860" s="1">
        <v>698</v>
      </c>
      <c r="J2860" s="1" t="s">
        <v>27484</v>
      </c>
      <c r="K2860" s="1">
        <f t="shared" si="176"/>
        <v>1027</v>
      </c>
      <c r="L2860" s="2">
        <f>SUMIFS('Basin Total Well Counts'!B:B,'Basin Total Well Counts'!A:A,F2860)</f>
        <v>4968</v>
      </c>
      <c r="M2860" s="4">
        <f t="shared" si="177"/>
        <v>0.20672302737520129</v>
      </c>
      <c r="N2860" s="2">
        <f>SUMIF('Basin Emissions'!A:A,F2860,'Basin Emissions'!B:B)</f>
        <v>79.544054000000003</v>
      </c>
      <c r="O2860" s="8">
        <f t="shared" si="178"/>
        <v>16.44358765257649</v>
      </c>
      <c r="P2860" s="7">
        <f>SUMIF('Tool Pneumatics CH4 VOC BTEX'!B:B,A2860,'Tool Pneumatics CH4 VOC BTEX'!F:F)</f>
        <v>4.8737530708312997</v>
      </c>
      <c r="Q2860" s="14">
        <f t="shared" si="179"/>
        <v>3.7190572452090631</v>
      </c>
      <c r="R2860" s="16">
        <f>SUMIF('Tool Pneumatics CH4 VOC BTEX'!B:B,A2860,'Tool Pneumatics CH4 VOC BTEX'!H:H)*Q2860</f>
        <v>1.9065805985474176E-2</v>
      </c>
      <c r="S2860" s="16">
        <f>SUMIF('Tool Pneumatics CH4 VOC BTEX'!B:B,A2860,'Tool Pneumatics CH4 VOC BTEX'!J:J)*Q2860</f>
        <v>1.0691170627924365E-3</v>
      </c>
      <c r="T2860" s="16">
        <f>SUMIF('Tool Pneumatics CH4 VOC BTEX'!B:B,A2860,'Tool Pneumatics CH4 VOC BTEX'!L:L)*Q2860</f>
        <v>1.7400606422546872E-2</v>
      </c>
      <c r="U2860" s="16">
        <f>SUMIF('Tool Pneumatics CH4 VOC BTEX'!B:B,A2860,'Tool Pneumatics CH4 VOC BTEX'!N:N)*Q2860</f>
        <v>7.7063704505473726E-3</v>
      </c>
    </row>
    <row r="2861" spans="1:21" x14ac:dyDescent="0.25">
      <c r="A2861" s="1" t="s">
        <v>6107</v>
      </c>
      <c r="B2861" s="1" t="s">
        <v>1492</v>
      </c>
      <c r="C2861" s="1" t="s">
        <v>6108</v>
      </c>
      <c r="D2861" s="1"/>
      <c r="E2861" s="1"/>
      <c r="F2861" s="1" t="s">
        <v>6105</v>
      </c>
      <c r="G2861" s="1">
        <v>16</v>
      </c>
      <c r="H2861" s="1" t="s">
        <v>27474</v>
      </c>
      <c r="I2861" s="1">
        <v>0</v>
      </c>
      <c r="J2861" s="1" t="s">
        <v>27474</v>
      </c>
      <c r="K2861" s="1">
        <f t="shared" si="176"/>
        <v>16</v>
      </c>
      <c r="L2861" s="2">
        <f>SUMIFS('Basin Total Well Counts'!B:B,'Basin Total Well Counts'!A:A,F2861)</f>
        <v>4968</v>
      </c>
      <c r="M2861" s="4">
        <f t="shared" si="177"/>
        <v>3.2206119162640902E-3</v>
      </c>
      <c r="N2861" s="2">
        <f>SUMIF('Basin Emissions'!A:A,F2861,'Basin Emissions'!B:B)</f>
        <v>79.544054000000003</v>
      </c>
      <c r="O2861" s="8">
        <f t="shared" si="178"/>
        <v>0.25618052818035425</v>
      </c>
      <c r="P2861" s="7">
        <f>SUMIF('Tool Pneumatics CH4 VOC BTEX'!B:B,A2861,'Tool Pneumatics CH4 VOC BTEX'!F:F)</f>
        <v>4.8737530708312997</v>
      </c>
      <c r="Q2861" s="14">
        <f t="shared" si="179"/>
        <v>5.7940521833831554E-2</v>
      </c>
      <c r="R2861" s="16">
        <f>SUMIF('Tool Pneumatics CH4 VOC BTEX'!B:B,A2861,'Tool Pneumatics CH4 VOC BTEX'!H:H)*Q2861</f>
        <v>2.9703300464224616E-4</v>
      </c>
      <c r="S2861" s="16">
        <f>SUMIF('Tool Pneumatics CH4 VOC BTEX'!B:B,A2861,'Tool Pneumatics CH4 VOC BTEX'!J:J)*Q2861</f>
        <v>1.665615677183932E-5</v>
      </c>
      <c r="T2861" s="16">
        <f>SUMIF('Tool Pneumatics CH4 VOC BTEX'!B:B,A2861,'Tool Pneumatics CH4 VOC BTEX'!L:L)*Q2861</f>
        <v>2.7109026558982469E-4</v>
      </c>
      <c r="U2861" s="16">
        <f>SUMIF('Tool Pneumatics CH4 VOC BTEX'!B:B,A2861,'Tool Pneumatics CH4 VOC BTEX'!N:N)*Q2861</f>
        <v>1.2006029913218885E-4</v>
      </c>
    </row>
    <row r="2862" spans="1:21" x14ac:dyDescent="0.25">
      <c r="A2862" s="1" t="s">
        <v>6109</v>
      </c>
      <c r="B2862" s="1" t="s">
        <v>1492</v>
      </c>
      <c r="C2862" s="1" t="s">
        <v>3411</v>
      </c>
      <c r="D2862" s="1"/>
      <c r="E2862" s="1"/>
      <c r="F2862" s="1" t="s">
        <v>6102</v>
      </c>
      <c r="G2862" s="1">
        <v>0</v>
      </c>
      <c r="H2862" s="1" t="s">
        <v>27474</v>
      </c>
      <c r="I2862" s="1">
        <v>0</v>
      </c>
      <c r="J2862" s="1" t="s">
        <v>27474</v>
      </c>
      <c r="K2862" s="1">
        <f t="shared" si="176"/>
        <v>0</v>
      </c>
      <c r="L2862" s="2">
        <f>SUMIFS('Basin Total Well Counts'!B:B,'Basin Total Well Counts'!A:A,F2862)</f>
        <v>0</v>
      </c>
      <c r="M2862" s="4">
        <f t="shared" si="177"/>
        <v>0</v>
      </c>
      <c r="N2862" s="2">
        <f>SUMIF('Basin Emissions'!A:A,F2862,'Basin Emissions'!B:B)</f>
        <v>312.83024369999998</v>
      </c>
      <c r="O2862" s="8">
        <f t="shared" si="178"/>
        <v>0</v>
      </c>
      <c r="P2862" s="7">
        <f>SUMIF('Tool Pneumatics CH4 VOC BTEX'!B:B,A2862,'Tool Pneumatics CH4 VOC BTEX'!F:F)</f>
        <v>3.5899999141693102</v>
      </c>
      <c r="Q2862" s="14">
        <f t="shared" si="179"/>
        <v>0</v>
      </c>
      <c r="R2862" s="16">
        <f>SUMIF('Tool Pneumatics CH4 VOC BTEX'!B:B,A2862,'Tool Pneumatics CH4 VOC BTEX'!H:H)*Q2862</f>
        <v>0</v>
      </c>
      <c r="S2862" s="16">
        <f>SUMIF('Tool Pneumatics CH4 VOC BTEX'!B:B,A2862,'Tool Pneumatics CH4 VOC BTEX'!J:J)*Q2862</f>
        <v>0</v>
      </c>
      <c r="T2862" s="16">
        <f>SUMIF('Tool Pneumatics CH4 VOC BTEX'!B:B,A2862,'Tool Pneumatics CH4 VOC BTEX'!L:L)*Q2862</f>
        <v>0</v>
      </c>
      <c r="U2862" s="16">
        <f>SUMIF('Tool Pneumatics CH4 VOC BTEX'!B:B,A2862,'Tool Pneumatics CH4 VOC BTEX'!N:N)*Q2862</f>
        <v>0</v>
      </c>
    </row>
    <row r="2863" spans="1:21" x14ac:dyDescent="0.25">
      <c r="A2863" s="1" t="s">
        <v>6110</v>
      </c>
      <c r="B2863" s="1" t="s">
        <v>1492</v>
      </c>
      <c r="C2863" s="1" t="s">
        <v>6111</v>
      </c>
      <c r="D2863" s="1"/>
      <c r="E2863" s="1"/>
      <c r="F2863" s="1" t="s">
        <v>6105</v>
      </c>
      <c r="G2863" s="1">
        <v>72</v>
      </c>
      <c r="H2863" s="1" t="s">
        <v>27484</v>
      </c>
      <c r="I2863" s="1">
        <v>0</v>
      </c>
      <c r="J2863" s="1" t="s">
        <v>27474</v>
      </c>
      <c r="K2863" s="1">
        <f t="shared" si="176"/>
        <v>72</v>
      </c>
      <c r="L2863" s="2">
        <f>SUMIFS('Basin Total Well Counts'!B:B,'Basin Total Well Counts'!A:A,F2863)</f>
        <v>4968</v>
      </c>
      <c r="M2863" s="4">
        <f t="shared" si="177"/>
        <v>1.4492753623188406E-2</v>
      </c>
      <c r="N2863" s="2">
        <f>SUMIF('Basin Emissions'!A:A,F2863,'Basin Emissions'!B:B)</f>
        <v>79.544054000000003</v>
      </c>
      <c r="O2863" s="8">
        <f t="shared" si="178"/>
        <v>1.1528123768115943</v>
      </c>
      <c r="P2863" s="7">
        <f>SUMIF('Tool Pneumatics CH4 VOC BTEX'!B:B,A2863,'Tool Pneumatics CH4 VOC BTEX'!F:F)</f>
        <v>4.8737530708312997</v>
      </c>
      <c r="Q2863" s="14">
        <f t="shared" si="179"/>
        <v>0.26073234825224201</v>
      </c>
      <c r="R2863" s="16">
        <f>SUMIF('Tool Pneumatics CH4 VOC BTEX'!B:B,A2863,'Tool Pneumatics CH4 VOC BTEX'!H:H)*Q2863</f>
        <v>1.3366485208901077E-3</v>
      </c>
      <c r="S2863" s="16">
        <f>SUMIF('Tool Pneumatics CH4 VOC BTEX'!B:B,A2863,'Tool Pneumatics CH4 VOC BTEX'!J:J)*Q2863</f>
        <v>7.4952705473276947E-5</v>
      </c>
      <c r="T2863" s="16">
        <f>SUMIF('Tool Pneumatics CH4 VOC BTEX'!B:B,A2863,'Tool Pneumatics CH4 VOC BTEX'!L:L)*Q2863</f>
        <v>1.2199061951542111E-3</v>
      </c>
      <c r="U2863" s="16">
        <f>SUMIF('Tool Pneumatics CH4 VOC BTEX'!B:B,A2863,'Tool Pneumatics CH4 VOC BTEX'!N:N)*Q2863</f>
        <v>5.4027134609484987E-4</v>
      </c>
    </row>
    <row r="2864" spans="1:21" x14ac:dyDescent="0.25">
      <c r="A2864" s="1" t="s">
        <v>6112</v>
      </c>
      <c r="B2864" s="1" t="s">
        <v>1492</v>
      </c>
      <c r="C2864" s="1" t="s">
        <v>2156</v>
      </c>
      <c r="D2864" s="1"/>
      <c r="E2864" s="1"/>
      <c r="F2864" s="1" t="s">
        <v>2647</v>
      </c>
      <c r="G2864" s="1">
        <v>2</v>
      </c>
      <c r="H2864" s="1" t="s">
        <v>27474</v>
      </c>
      <c r="I2864" s="1">
        <v>229</v>
      </c>
      <c r="J2864" s="1" t="s">
        <v>27484</v>
      </c>
      <c r="K2864" s="1">
        <f t="shared" si="176"/>
        <v>231</v>
      </c>
      <c r="L2864" s="2">
        <f>SUMIFS('Basin Total Well Counts'!B:B,'Basin Total Well Counts'!A:A,F2864)</f>
        <v>524</v>
      </c>
      <c r="M2864" s="4">
        <f t="shared" si="177"/>
        <v>0.44083969465648853</v>
      </c>
      <c r="N2864" s="2">
        <f>SUMIF('Basin Emissions'!A:A,F2864,'Basin Emissions'!B:B)</f>
        <v>0</v>
      </c>
      <c r="O2864" s="8">
        <f t="shared" si="178"/>
        <v>0</v>
      </c>
      <c r="P2864" s="7">
        <f>SUMIF('Tool Pneumatics CH4 VOC BTEX'!B:B,A2864,'Tool Pneumatics CH4 VOC BTEX'!F:F)</f>
        <v>5.1622791290283203</v>
      </c>
      <c r="Q2864" s="14">
        <f t="shared" si="179"/>
        <v>0</v>
      </c>
      <c r="R2864" s="16">
        <f>SUMIF('Tool Pneumatics CH4 VOC BTEX'!B:B,A2864,'Tool Pneumatics CH4 VOC BTEX'!H:H)*Q2864</f>
        <v>0</v>
      </c>
      <c r="S2864" s="16">
        <f>SUMIF('Tool Pneumatics CH4 VOC BTEX'!B:B,A2864,'Tool Pneumatics CH4 VOC BTEX'!J:J)*Q2864</f>
        <v>0</v>
      </c>
      <c r="T2864" s="16">
        <f>SUMIF('Tool Pneumatics CH4 VOC BTEX'!B:B,A2864,'Tool Pneumatics CH4 VOC BTEX'!L:L)*Q2864</f>
        <v>0</v>
      </c>
      <c r="U2864" s="16">
        <f>SUMIF('Tool Pneumatics CH4 VOC BTEX'!B:B,A2864,'Tool Pneumatics CH4 VOC BTEX'!N:N)*Q2864</f>
        <v>0</v>
      </c>
    </row>
    <row r="2865" spans="1:21" x14ac:dyDescent="0.25">
      <c r="A2865" s="1" t="s">
        <v>6113</v>
      </c>
      <c r="B2865" s="1" t="s">
        <v>1492</v>
      </c>
      <c r="C2865" s="1" t="s">
        <v>2657</v>
      </c>
      <c r="D2865" s="1"/>
      <c r="E2865" s="1"/>
      <c r="F2865" s="1" t="s">
        <v>2647</v>
      </c>
      <c r="G2865" s="1">
        <v>0</v>
      </c>
      <c r="H2865" s="1" t="s">
        <v>27474</v>
      </c>
      <c r="I2865" s="1">
        <v>0</v>
      </c>
      <c r="J2865" s="1" t="s">
        <v>27474</v>
      </c>
      <c r="K2865" s="1">
        <f t="shared" si="176"/>
        <v>0</v>
      </c>
      <c r="L2865" s="2">
        <f>SUMIFS('Basin Total Well Counts'!B:B,'Basin Total Well Counts'!A:A,F2865)</f>
        <v>524</v>
      </c>
      <c r="M2865" s="4">
        <f t="shared" si="177"/>
        <v>0</v>
      </c>
      <c r="N2865" s="2">
        <f>SUMIF('Basin Emissions'!A:A,F2865,'Basin Emissions'!B:B)</f>
        <v>0</v>
      </c>
      <c r="O2865" s="8">
        <f t="shared" si="178"/>
        <v>0</v>
      </c>
      <c r="P2865" s="7">
        <f>SUMIF('Tool Pneumatics CH4 VOC BTEX'!B:B,A2865,'Tool Pneumatics CH4 VOC BTEX'!F:F)</f>
        <v>3.5899999141693102</v>
      </c>
      <c r="Q2865" s="14">
        <f t="shared" si="179"/>
        <v>0</v>
      </c>
      <c r="R2865" s="16">
        <f>SUMIF('Tool Pneumatics CH4 VOC BTEX'!B:B,A2865,'Tool Pneumatics CH4 VOC BTEX'!H:H)*Q2865</f>
        <v>0</v>
      </c>
      <c r="S2865" s="16">
        <f>SUMIF('Tool Pneumatics CH4 VOC BTEX'!B:B,A2865,'Tool Pneumatics CH4 VOC BTEX'!J:J)*Q2865</f>
        <v>0</v>
      </c>
      <c r="T2865" s="16">
        <f>SUMIF('Tool Pneumatics CH4 VOC BTEX'!B:B,A2865,'Tool Pneumatics CH4 VOC BTEX'!L:L)*Q2865</f>
        <v>0</v>
      </c>
      <c r="U2865" s="16">
        <f>SUMIF('Tool Pneumatics CH4 VOC BTEX'!B:B,A2865,'Tool Pneumatics CH4 VOC BTEX'!N:N)*Q2865</f>
        <v>0</v>
      </c>
    </row>
    <row r="2866" spans="1:21" x14ac:dyDescent="0.25">
      <c r="A2866" s="1" t="s">
        <v>6114</v>
      </c>
      <c r="B2866" s="1" t="s">
        <v>1492</v>
      </c>
      <c r="C2866" s="1" t="s">
        <v>2662</v>
      </c>
      <c r="D2866" s="1"/>
      <c r="E2866" s="1"/>
      <c r="F2866" s="1" t="s">
        <v>2647</v>
      </c>
      <c r="G2866" s="1">
        <v>204</v>
      </c>
      <c r="H2866" s="1" t="s">
        <v>27484</v>
      </c>
      <c r="I2866" s="1">
        <v>0</v>
      </c>
      <c r="J2866" s="1" t="s">
        <v>27474</v>
      </c>
      <c r="K2866" s="1">
        <f t="shared" si="176"/>
        <v>204</v>
      </c>
      <c r="L2866" s="2">
        <f>SUMIFS('Basin Total Well Counts'!B:B,'Basin Total Well Counts'!A:A,F2866)</f>
        <v>524</v>
      </c>
      <c r="M2866" s="4">
        <f t="shared" si="177"/>
        <v>0.38931297709923662</v>
      </c>
      <c r="N2866" s="2">
        <f>SUMIF('Basin Emissions'!A:A,F2866,'Basin Emissions'!B:B)</f>
        <v>0</v>
      </c>
      <c r="O2866" s="8">
        <f t="shared" si="178"/>
        <v>0</v>
      </c>
      <c r="P2866" s="7">
        <f>SUMIF('Tool Pneumatics CH4 VOC BTEX'!B:B,A2866,'Tool Pneumatics CH4 VOC BTEX'!F:F)</f>
        <v>5.1622791290283203</v>
      </c>
      <c r="Q2866" s="14">
        <f t="shared" si="179"/>
        <v>0</v>
      </c>
      <c r="R2866" s="16">
        <f>SUMIF('Tool Pneumatics CH4 VOC BTEX'!B:B,A2866,'Tool Pneumatics CH4 VOC BTEX'!H:H)*Q2866</f>
        <v>0</v>
      </c>
      <c r="S2866" s="16">
        <f>SUMIF('Tool Pneumatics CH4 VOC BTEX'!B:B,A2866,'Tool Pneumatics CH4 VOC BTEX'!J:J)*Q2866</f>
        <v>0</v>
      </c>
      <c r="T2866" s="16">
        <f>SUMIF('Tool Pneumatics CH4 VOC BTEX'!B:B,A2866,'Tool Pneumatics CH4 VOC BTEX'!L:L)*Q2866</f>
        <v>0</v>
      </c>
      <c r="U2866" s="16">
        <f>SUMIF('Tool Pneumatics CH4 VOC BTEX'!B:B,A2866,'Tool Pneumatics CH4 VOC BTEX'!N:N)*Q2866</f>
        <v>0</v>
      </c>
    </row>
    <row r="2867" spans="1:21" x14ac:dyDescent="0.25">
      <c r="A2867" s="1" t="s">
        <v>6115</v>
      </c>
      <c r="B2867" s="1" t="s">
        <v>1492</v>
      </c>
      <c r="C2867" s="1" t="s">
        <v>4033</v>
      </c>
      <c r="D2867" s="1"/>
      <c r="E2867" s="1"/>
      <c r="F2867" s="1" t="s">
        <v>4711</v>
      </c>
      <c r="G2867" s="1">
        <v>0</v>
      </c>
      <c r="H2867" s="1" t="s">
        <v>27474</v>
      </c>
      <c r="I2867" s="1">
        <v>0</v>
      </c>
      <c r="J2867" s="1" t="s">
        <v>27474</v>
      </c>
      <c r="K2867" s="1">
        <f t="shared" si="176"/>
        <v>0</v>
      </c>
      <c r="L2867" s="2">
        <f>SUMIFS('Basin Total Well Counts'!B:B,'Basin Total Well Counts'!A:A,F2867)</f>
        <v>0</v>
      </c>
      <c r="M2867" s="4">
        <f t="shared" si="177"/>
        <v>0</v>
      </c>
      <c r="N2867" s="2">
        <f>SUMIF('Basin Emissions'!A:A,F2867,'Basin Emissions'!B:B)</f>
        <v>554.55484220000005</v>
      </c>
      <c r="O2867" s="8">
        <f t="shared" si="178"/>
        <v>0</v>
      </c>
      <c r="P2867" s="7">
        <f>SUMIF('Tool Pneumatics CH4 VOC BTEX'!B:B,A2867,'Tool Pneumatics CH4 VOC BTEX'!F:F)</f>
        <v>3.5899999141693102</v>
      </c>
      <c r="Q2867" s="14">
        <f t="shared" si="179"/>
        <v>0</v>
      </c>
      <c r="R2867" s="16">
        <f>SUMIF('Tool Pneumatics CH4 VOC BTEX'!B:B,A2867,'Tool Pneumatics CH4 VOC BTEX'!H:H)*Q2867</f>
        <v>0</v>
      </c>
      <c r="S2867" s="16">
        <f>SUMIF('Tool Pneumatics CH4 VOC BTEX'!B:B,A2867,'Tool Pneumatics CH4 VOC BTEX'!J:J)*Q2867</f>
        <v>0</v>
      </c>
      <c r="T2867" s="16">
        <f>SUMIF('Tool Pneumatics CH4 VOC BTEX'!B:B,A2867,'Tool Pneumatics CH4 VOC BTEX'!L:L)*Q2867</f>
        <v>0</v>
      </c>
      <c r="U2867" s="16">
        <f>SUMIF('Tool Pneumatics CH4 VOC BTEX'!B:B,A2867,'Tool Pneumatics CH4 VOC BTEX'!N:N)*Q2867</f>
        <v>0</v>
      </c>
    </row>
    <row r="2868" spans="1:21" x14ac:dyDescent="0.25">
      <c r="A2868" s="1" t="s">
        <v>6116</v>
      </c>
      <c r="B2868" s="1" t="s">
        <v>1492</v>
      </c>
      <c r="C2868" s="1" t="s">
        <v>2123</v>
      </c>
      <c r="D2868" s="1"/>
      <c r="E2868" s="1"/>
      <c r="F2868" s="1" t="s">
        <v>4711</v>
      </c>
      <c r="G2868" s="1">
        <v>0</v>
      </c>
      <c r="H2868" s="1" t="s">
        <v>27474</v>
      </c>
      <c r="I2868" s="1">
        <v>0</v>
      </c>
      <c r="J2868" s="1" t="s">
        <v>27474</v>
      </c>
      <c r="K2868" s="1">
        <f t="shared" si="176"/>
        <v>0</v>
      </c>
      <c r="L2868" s="2">
        <f>SUMIFS('Basin Total Well Counts'!B:B,'Basin Total Well Counts'!A:A,F2868)</f>
        <v>0</v>
      </c>
      <c r="M2868" s="4">
        <f t="shared" si="177"/>
        <v>0</v>
      </c>
      <c r="N2868" s="2">
        <f>SUMIF('Basin Emissions'!A:A,F2868,'Basin Emissions'!B:B)</f>
        <v>554.55484220000005</v>
      </c>
      <c r="O2868" s="8">
        <f t="shared" si="178"/>
        <v>0</v>
      </c>
      <c r="P2868" s="7">
        <f>SUMIF('Tool Pneumatics CH4 VOC BTEX'!B:B,A2868,'Tool Pneumatics CH4 VOC BTEX'!F:F)</f>
        <v>3.5899999141693102</v>
      </c>
      <c r="Q2868" s="14">
        <f t="shared" si="179"/>
        <v>0</v>
      </c>
      <c r="R2868" s="16">
        <f>SUMIF('Tool Pneumatics CH4 VOC BTEX'!B:B,A2868,'Tool Pneumatics CH4 VOC BTEX'!H:H)*Q2868</f>
        <v>0</v>
      </c>
      <c r="S2868" s="16">
        <f>SUMIF('Tool Pneumatics CH4 VOC BTEX'!B:B,A2868,'Tool Pneumatics CH4 VOC BTEX'!J:J)*Q2868</f>
        <v>0</v>
      </c>
      <c r="T2868" s="16">
        <f>SUMIF('Tool Pneumatics CH4 VOC BTEX'!B:B,A2868,'Tool Pneumatics CH4 VOC BTEX'!L:L)*Q2868</f>
        <v>0</v>
      </c>
      <c r="U2868" s="16">
        <f>SUMIF('Tool Pneumatics CH4 VOC BTEX'!B:B,A2868,'Tool Pneumatics CH4 VOC BTEX'!N:N)*Q2868</f>
        <v>0</v>
      </c>
    </row>
    <row r="2869" spans="1:21" x14ac:dyDescent="0.25">
      <c r="A2869" s="1" t="s">
        <v>6117</v>
      </c>
      <c r="B2869" s="1" t="s">
        <v>1492</v>
      </c>
      <c r="C2869" s="1" t="s">
        <v>2211</v>
      </c>
      <c r="D2869" s="1"/>
      <c r="E2869" s="1"/>
      <c r="F2869" s="1" t="s">
        <v>2383</v>
      </c>
      <c r="G2869" s="1">
        <v>0</v>
      </c>
      <c r="H2869" s="1" t="s">
        <v>27474</v>
      </c>
      <c r="I2869" s="1">
        <v>0</v>
      </c>
      <c r="J2869" s="1" t="s">
        <v>27474</v>
      </c>
      <c r="K2869" s="1">
        <f t="shared" si="176"/>
        <v>0</v>
      </c>
      <c r="L2869" s="2">
        <f>SUMIFS('Basin Total Well Counts'!B:B,'Basin Total Well Counts'!A:A,F2869)</f>
        <v>0</v>
      </c>
      <c r="M2869" s="4">
        <f t="shared" si="177"/>
        <v>0</v>
      </c>
      <c r="N2869" s="2">
        <f>SUMIF('Basin Emissions'!A:A,F2869,'Basin Emissions'!B:B)</f>
        <v>343.46157119999998</v>
      </c>
      <c r="O2869" s="8">
        <f t="shared" si="178"/>
        <v>0</v>
      </c>
      <c r="P2869" s="7">
        <f>SUMIF('Tool Pneumatics CH4 VOC BTEX'!B:B,A2869,'Tool Pneumatics CH4 VOC BTEX'!F:F)</f>
        <v>3.5899999141693102</v>
      </c>
      <c r="Q2869" s="14">
        <f t="shared" si="179"/>
        <v>0</v>
      </c>
      <c r="R2869" s="16">
        <f>SUMIF('Tool Pneumatics CH4 VOC BTEX'!B:B,A2869,'Tool Pneumatics CH4 VOC BTEX'!H:H)*Q2869</f>
        <v>0</v>
      </c>
      <c r="S2869" s="16">
        <f>SUMIF('Tool Pneumatics CH4 VOC BTEX'!B:B,A2869,'Tool Pneumatics CH4 VOC BTEX'!J:J)*Q2869</f>
        <v>0</v>
      </c>
      <c r="T2869" s="16">
        <f>SUMIF('Tool Pneumatics CH4 VOC BTEX'!B:B,A2869,'Tool Pneumatics CH4 VOC BTEX'!L:L)*Q2869</f>
        <v>0</v>
      </c>
      <c r="U2869" s="16">
        <f>SUMIF('Tool Pneumatics CH4 VOC BTEX'!B:B,A2869,'Tool Pneumatics CH4 VOC BTEX'!N:N)*Q2869</f>
        <v>0</v>
      </c>
    </row>
    <row r="2870" spans="1:21" x14ac:dyDescent="0.25">
      <c r="A2870" s="1" t="s">
        <v>6118</v>
      </c>
      <c r="B2870" s="1" t="s">
        <v>1492</v>
      </c>
      <c r="C2870" s="1" t="s">
        <v>2098</v>
      </c>
      <c r="D2870" s="1"/>
      <c r="E2870" s="1"/>
      <c r="F2870" s="1" t="s">
        <v>4711</v>
      </c>
      <c r="G2870" s="1">
        <v>0</v>
      </c>
      <c r="H2870" s="1" t="s">
        <v>27474</v>
      </c>
      <c r="I2870" s="1">
        <v>0</v>
      </c>
      <c r="J2870" s="1" t="s">
        <v>27474</v>
      </c>
      <c r="K2870" s="1">
        <f t="shared" si="176"/>
        <v>0</v>
      </c>
      <c r="L2870" s="2">
        <f>SUMIFS('Basin Total Well Counts'!B:B,'Basin Total Well Counts'!A:A,F2870)</f>
        <v>0</v>
      </c>
      <c r="M2870" s="4">
        <f t="shared" si="177"/>
        <v>0</v>
      </c>
      <c r="N2870" s="2">
        <f>SUMIF('Basin Emissions'!A:A,F2870,'Basin Emissions'!B:B)</f>
        <v>554.55484220000005</v>
      </c>
      <c r="O2870" s="8">
        <f t="shared" si="178"/>
        <v>0</v>
      </c>
      <c r="P2870" s="7">
        <f>SUMIF('Tool Pneumatics CH4 VOC BTEX'!B:B,A2870,'Tool Pneumatics CH4 VOC BTEX'!F:F)</f>
        <v>3.5899999141693102</v>
      </c>
      <c r="Q2870" s="14">
        <f t="shared" si="179"/>
        <v>0</v>
      </c>
      <c r="R2870" s="16">
        <f>SUMIF('Tool Pneumatics CH4 VOC BTEX'!B:B,A2870,'Tool Pneumatics CH4 VOC BTEX'!H:H)*Q2870</f>
        <v>0</v>
      </c>
      <c r="S2870" s="16">
        <f>SUMIF('Tool Pneumatics CH4 VOC BTEX'!B:B,A2870,'Tool Pneumatics CH4 VOC BTEX'!J:J)*Q2870</f>
        <v>0</v>
      </c>
      <c r="T2870" s="16">
        <f>SUMIF('Tool Pneumatics CH4 VOC BTEX'!B:B,A2870,'Tool Pneumatics CH4 VOC BTEX'!L:L)*Q2870</f>
        <v>0</v>
      </c>
      <c r="U2870" s="16">
        <f>SUMIF('Tool Pneumatics CH4 VOC BTEX'!B:B,A2870,'Tool Pneumatics CH4 VOC BTEX'!N:N)*Q2870</f>
        <v>0</v>
      </c>
    </row>
    <row r="2871" spans="1:21" x14ac:dyDescent="0.25">
      <c r="A2871" s="1" t="s">
        <v>6119</v>
      </c>
      <c r="B2871" s="1" t="s">
        <v>1492</v>
      </c>
      <c r="C2871" s="1" t="s">
        <v>1776</v>
      </c>
      <c r="D2871" s="1"/>
      <c r="E2871" s="1"/>
      <c r="F2871" s="1" t="s">
        <v>3071</v>
      </c>
      <c r="G2871" s="1">
        <v>0</v>
      </c>
      <c r="H2871" s="1" t="s">
        <v>27474</v>
      </c>
      <c r="I2871" s="1">
        <v>0</v>
      </c>
      <c r="J2871" s="1" t="s">
        <v>27474</v>
      </c>
      <c r="K2871" s="1">
        <f t="shared" si="176"/>
        <v>0</v>
      </c>
      <c r="L2871" s="2">
        <f>SUMIFS('Basin Total Well Counts'!B:B,'Basin Total Well Counts'!A:A,F2871)</f>
        <v>1145</v>
      </c>
      <c r="M2871" s="4">
        <f t="shared" si="177"/>
        <v>0</v>
      </c>
      <c r="N2871" s="2">
        <f>SUMIF('Basin Emissions'!A:A,F2871,'Basin Emissions'!B:B)</f>
        <v>128.2142145</v>
      </c>
      <c r="O2871" s="8">
        <f t="shared" si="178"/>
        <v>0</v>
      </c>
      <c r="P2871" s="7">
        <f>SUMIF('Tool Pneumatics CH4 VOC BTEX'!B:B,A2871,'Tool Pneumatics CH4 VOC BTEX'!F:F)</f>
        <v>3.5899999141693102</v>
      </c>
      <c r="Q2871" s="14">
        <f t="shared" si="179"/>
        <v>0</v>
      </c>
      <c r="R2871" s="16">
        <f>SUMIF('Tool Pneumatics CH4 VOC BTEX'!B:B,A2871,'Tool Pneumatics CH4 VOC BTEX'!H:H)*Q2871</f>
        <v>0</v>
      </c>
      <c r="S2871" s="16">
        <f>SUMIF('Tool Pneumatics CH4 VOC BTEX'!B:B,A2871,'Tool Pneumatics CH4 VOC BTEX'!J:J)*Q2871</f>
        <v>0</v>
      </c>
      <c r="T2871" s="16">
        <f>SUMIF('Tool Pneumatics CH4 VOC BTEX'!B:B,A2871,'Tool Pneumatics CH4 VOC BTEX'!L:L)*Q2871</f>
        <v>0</v>
      </c>
      <c r="U2871" s="16">
        <f>SUMIF('Tool Pneumatics CH4 VOC BTEX'!B:B,A2871,'Tool Pneumatics CH4 VOC BTEX'!N:N)*Q2871</f>
        <v>0</v>
      </c>
    </row>
    <row r="2872" spans="1:21" x14ac:dyDescent="0.25">
      <c r="A2872" s="1" t="s">
        <v>6120</v>
      </c>
      <c r="B2872" s="1" t="s">
        <v>1492</v>
      </c>
      <c r="C2872" s="1" t="s">
        <v>6121</v>
      </c>
      <c r="D2872" s="1"/>
      <c r="E2872" s="1"/>
      <c r="F2872" s="1" t="s">
        <v>6102</v>
      </c>
      <c r="G2872" s="1">
        <v>0</v>
      </c>
      <c r="H2872" s="1" t="s">
        <v>27474</v>
      </c>
      <c r="I2872" s="1">
        <v>0</v>
      </c>
      <c r="J2872" s="1" t="s">
        <v>27474</v>
      </c>
      <c r="K2872" s="1">
        <f t="shared" si="176"/>
        <v>0</v>
      </c>
      <c r="L2872" s="2">
        <f>SUMIFS('Basin Total Well Counts'!B:B,'Basin Total Well Counts'!A:A,F2872)</f>
        <v>0</v>
      </c>
      <c r="M2872" s="4">
        <f t="shared" si="177"/>
        <v>0</v>
      </c>
      <c r="N2872" s="2">
        <f>SUMIF('Basin Emissions'!A:A,F2872,'Basin Emissions'!B:B)</f>
        <v>312.83024369999998</v>
      </c>
      <c r="O2872" s="8">
        <f t="shared" si="178"/>
        <v>0</v>
      </c>
      <c r="P2872" s="7">
        <f>SUMIF('Tool Pneumatics CH4 VOC BTEX'!B:B,A2872,'Tool Pneumatics CH4 VOC BTEX'!F:F)</f>
        <v>3.5899999141693102</v>
      </c>
      <c r="Q2872" s="14">
        <f t="shared" si="179"/>
        <v>0</v>
      </c>
      <c r="R2872" s="16">
        <f>SUMIF('Tool Pneumatics CH4 VOC BTEX'!B:B,A2872,'Tool Pneumatics CH4 VOC BTEX'!H:H)*Q2872</f>
        <v>0</v>
      </c>
      <c r="S2872" s="16">
        <f>SUMIF('Tool Pneumatics CH4 VOC BTEX'!B:B,A2872,'Tool Pneumatics CH4 VOC BTEX'!J:J)*Q2872</f>
        <v>0</v>
      </c>
      <c r="T2872" s="16">
        <f>SUMIF('Tool Pneumatics CH4 VOC BTEX'!B:B,A2872,'Tool Pneumatics CH4 VOC BTEX'!L:L)*Q2872</f>
        <v>0</v>
      </c>
      <c r="U2872" s="16">
        <f>SUMIF('Tool Pneumatics CH4 VOC BTEX'!B:B,A2872,'Tool Pneumatics CH4 VOC BTEX'!N:N)*Q2872</f>
        <v>0</v>
      </c>
    </row>
    <row r="2873" spans="1:21" x14ac:dyDescent="0.25">
      <c r="A2873" s="1" t="s">
        <v>6122</v>
      </c>
      <c r="B2873" s="1" t="s">
        <v>1492</v>
      </c>
      <c r="C2873" s="1" t="s">
        <v>6123</v>
      </c>
      <c r="D2873" s="1"/>
      <c r="E2873" s="1"/>
      <c r="F2873" s="1" t="s">
        <v>3071</v>
      </c>
      <c r="G2873" s="1">
        <v>0</v>
      </c>
      <c r="H2873" s="1" t="s">
        <v>27474</v>
      </c>
      <c r="I2873" s="1">
        <v>0</v>
      </c>
      <c r="J2873" s="1" t="s">
        <v>27474</v>
      </c>
      <c r="K2873" s="1">
        <f t="shared" si="176"/>
        <v>0</v>
      </c>
      <c r="L2873" s="2">
        <f>SUMIFS('Basin Total Well Counts'!B:B,'Basin Total Well Counts'!A:A,F2873)</f>
        <v>1145</v>
      </c>
      <c r="M2873" s="4">
        <f t="shared" si="177"/>
        <v>0</v>
      </c>
      <c r="N2873" s="2">
        <f>SUMIF('Basin Emissions'!A:A,F2873,'Basin Emissions'!B:B)</f>
        <v>128.2142145</v>
      </c>
      <c r="O2873" s="8">
        <f t="shared" si="178"/>
        <v>0</v>
      </c>
      <c r="P2873" s="7">
        <f>SUMIF('Tool Pneumatics CH4 VOC BTEX'!B:B,A2873,'Tool Pneumatics CH4 VOC BTEX'!F:F)</f>
        <v>3.5899999141693102</v>
      </c>
      <c r="Q2873" s="14">
        <f t="shared" si="179"/>
        <v>0</v>
      </c>
      <c r="R2873" s="16">
        <f>SUMIF('Tool Pneumatics CH4 VOC BTEX'!B:B,A2873,'Tool Pneumatics CH4 VOC BTEX'!H:H)*Q2873</f>
        <v>0</v>
      </c>
      <c r="S2873" s="16">
        <f>SUMIF('Tool Pneumatics CH4 VOC BTEX'!B:B,A2873,'Tool Pneumatics CH4 VOC BTEX'!J:J)*Q2873</f>
        <v>0</v>
      </c>
      <c r="T2873" s="16">
        <f>SUMIF('Tool Pneumatics CH4 VOC BTEX'!B:B,A2873,'Tool Pneumatics CH4 VOC BTEX'!L:L)*Q2873</f>
        <v>0</v>
      </c>
      <c r="U2873" s="16">
        <f>SUMIF('Tool Pneumatics CH4 VOC BTEX'!B:B,A2873,'Tool Pneumatics CH4 VOC BTEX'!N:N)*Q2873</f>
        <v>0</v>
      </c>
    </row>
    <row r="2874" spans="1:21" x14ac:dyDescent="0.25">
      <c r="A2874" s="1" t="s">
        <v>6124</v>
      </c>
      <c r="B2874" s="1" t="s">
        <v>1492</v>
      </c>
      <c r="C2874" s="1" t="s">
        <v>1932</v>
      </c>
      <c r="D2874" s="1"/>
      <c r="E2874" s="1"/>
      <c r="F2874" s="1" t="s">
        <v>6102</v>
      </c>
      <c r="G2874" s="1">
        <v>0</v>
      </c>
      <c r="H2874" s="1" t="s">
        <v>27474</v>
      </c>
      <c r="I2874" s="1">
        <v>0</v>
      </c>
      <c r="J2874" s="1" t="s">
        <v>27474</v>
      </c>
      <c r="K2874" s="1">
        <f t="shared" si="176"/>
        <v>0</v>
      </c>
      <c r="L2874" s="2">
        <f>SUMIFS('Basin Total Well Counts'!B:B,'Basin Total Well Counts'!A:A,F2874)</f>
        <v>0</v>
      </c>
      <c r="M2874" s="4">
        <f t="shared" si="177"/>
        <v>0</v>
      </c>
      <c r="N2874" s="2">
        <f>SUMIF('Basin Emissions'!A:A,F2874,'Basin Emissions'!B:B)</f>
        <v>312.83024369999998</v>
      </c>
      <c r="O2874" s="8">
        <f t="shared" si="178"/>
        <v>0</v>
      </c>
      <c r="P2874" s="7">
        <f>SUMIF('Tool Pneumatics CH4 VOC BTEX'!B:B,A2874,'Tool Pneumatics CH4 VOC BTEX'!F:F)</f>
        <v>3.5899999141693102</v>
      </c>
      <c r="Q2874" s="14">
        <f t="shared" si="179"/>
        <v>0</v>
      </c>
      <c r="R2874" s="16">
        <f>SUMIF('Tool Pneumatics CH4 VOC BTEX'!B:B,A2874,'Tool Pneumatics CH4 VOC BTEX'!H:H)*Q2874</f>
        <v>0</v>
      </c>
      <c r="S2874" s="16">
        <f>SUMIF('Tool Pneumatics CH4 VOC BTEX'!B:B,A2874,'Tool Pneumatics CH4 VOC BTEX'!J:J)*Q2874</f>
        <v>0</v>
      </c>
      <c r="T2874" s="16">
        <f>SUMIF('Tool Pneumatics CH4 VOC BTEX'!B:B,A2874,'Tool Pneumatics CH4 VOC BTEX'!L:L)*Q2874</f>
        <v>0</v>
      </c>
      <c r="U2874" s="16">
        <f>SUMIF('Tool Pneumatics CH4 VOC BTEX'!B:B,A2874,'Tool Pneumatics CH4 VOC BTEX'!N:N)*Q2874</f>
        <v>0</v>
      </c>
    </row>
    <row r="2875" spans="1:21" x14ac:dyDescent="0.25">
      <c r="A2875" s="1" t="s">
        <v>6125</v>
      </c>
      <c r="B2875" s="1" t="s">
        <v>1492</v>
      </c>
      <c r="C2875" s="1" t="s">
        <v>1814</v>
      </c>
      <c r="D2875" s="1"/>
      <c r="E2875" s="1"/>
      <c r="F2875" s="1" t="s">
        <v>2647</v>
      </c>
      <c r="G2875" s="1">
        <v>29</v>
      </c>
      <c r="H2875" s="1" t="s">
        <v>27484</v>
      </c>
      <c r="I2875" s="1">
        <v>0</v>
      </c>
      <c r="J2875" s="1" t="s">
        <v>27474</v>
      </c>
      <c r="K2875" s="1">
        <f t="shared" si="176"/>
        <v>29</v>
      </c>
      <c r="L2875" s="2">
        <f>SUMIFS('Basin Total Well Counts'!B:B,'Basin Total Well Counts'!A:A,F2875)</f>
        <v>524</v>
      </c>
      <c r="M2875" s="4">
        <f t="shared" si="177"/>
        <v>5.5343511450381681E-2</v>
      </c>
      <c r="N2875" s="2">
        <f>SUMIF('Basin Emissions'!A:A,F2875,'Basin Emissions'!B:B)</f>
        <v>0</v>
      </c>
      <c r="O2875" s="8">
        <f t="shared" si="178"/>
        <v>0</v>
      </c>
      <c r="P2875" s="7">
        <f>SUMIF('Tool Pneumatics CH4 VOC BTEX'!B:B,A2875,'Tool Pneumatics CH4 VOC BTEX'!F:F)</f>
        <v>3.6805689334869398</v>
      </c>
      <c r="Q2875" s="14">
        <f t="shared" si="179"/>
        <v>0</v>
      </c>
      <c r="R2875" s="16">
        <f>SUMIF('Tool Pneumatics CH4 VOC BTEX'!B:B,A2875,'Tool Pneumatics CH4 VOC BTEX'!H:H)*Q2875</f>
        <v>0</v>
      </c>
      <c r="S2875" s="16">
        <f>SUMIF('Tool Pneumatics CH4 VOC BTEX'!B:B,A2875,'Tool Pneumatics CH4 VOC BTEX'!J:J)*Q2875</f>
        <v>0</v>
      </c>
      <c r="T2875" s="16">
        <f>SUMIF('Tool Pneumatics CH4 VOC BTEX'!B:B,A2875,'Tool Pneumatics CH4 VOC BTEX'!L:L)*Q2875</f>
        <v>0</v>
      </c>
      <c r="U2875" s="16">
        <f>SUMIF('Tool Pneumatics CH4 VOC BTEX'!B:B,A2875,'Tool Pneumatics CH4 VOC BTEX'!N:N)*Q2875</f>
        <v>0</v>
      </c>
    </row>
    <row r="2876" spans="1:21" x14ac:dyDescent="0.25">
      <c r="A2876" s="1" t="s">
        <v>6126</v>
      </c>
      <c r="B2876" s="1" t="s">
        <v>1492</v>
      </c>
      <c r="C2876" s="1" t="s">
        <v>6127</v>
      </c>
      <c r="D2876" s="1"/>
      <c r="E2876" s="1"/>
      <c r="F2876" s="1" t="s">
        <v>6102</v>
      </c>
      <c r="G2876" s="1">
        <v>0</v>
      </c>
      <c r="H2876" s="1" t="s">
        <v>27474</v>
      </c>
      <c r="I2876" s="1">
        <v>0</v>
      </c>
      <c r="J2876" s="1" t="s">
        <v>27474</v>
      </c>
      <c r="K2876" s="1">
        <f t="shared" si="176"/>
        <v>0</v>
      </c>
      <c r="L2876" s="2">
        <f>SUMIFS('Basin Total Well Counts'!B:B,'Basin Total Well Counts'!A:A,F2876)</f>
        <v>0</v>
      </c>
      <c r="M2876" s="4">
        <f t="shared" si="177"/>
        <v>0</v>
      </c>
      <c r="N2876" s="2">
        <f>SUMIF('Basin Emissions'!A:A,F2876,'Basin Emissions'!B:B)</f>
        <v>312.83024369999998</v>
      </c>
      <c r="O2876" s="8">
        <f t="shared" si="178"/>
        <v>0</v>
      </c>
      <c r="P2876" s="7">
        <f>SUMIF('Tool Pneumatics CH4 VOC BTEX'!B:B,A2876,'Tool Pneumatics CH4 VOC BTEX'!F:F)</f>
        <v>3.5899999141693102</v>
      </c>
      <c r="Q2876" s="14">
        <f t="shared" si="179"/>
        <v>0</v>
      </c>
      <c r="R2876" s="16">
        <f>SUMIF('Tool Pneumatics CH4 VOC BTEX'!B:B,A2876,'Tool Pneumatics CH4 VOC BTEX'!H:H)*Q2876</f>
        <v>0</v>
      </c>
      <c r="S2876" s="16">
        <f>SUMIF('Tool Pneumatics CH4 VOC BTEX'!B:B,A2876,'Tool Pneumatics CH4 VOC BTEX'!J:J)*Q2876</f>
        <v>0</v>
      </c>
      <c r="T2876" s="16">
        <f>SUMIF('Tool Pneumatics CH4 VOC BTEX'!B:B,A2876,'Tool Pneumatics CH4 VOC BTEX'!L:L)*Q2876</f>
        <v>0</v>
      </c>
      <c r="U2876" s="16">
        <f>SUMIF('Tool Pneumatics CH4 VOC BTEX'!B:B,A2876,'Tool Pneumatics CH4 VOC BTEX'!N:N)*Q2876</f>
        <v>0</v>
      </c>
    </row>
    <row r="2877" spans="1:21" x14ac:dyDescent="0.25">
      <c r="A2877" s="1" t="s">
        <v>6128</v>
      </c>
      <c r="B2877" s="1" t="s">
        <v>1492</v>
      </c>
      <c r="C2877" s="1" t="s">
        <v>2497</v>
      </c>
      <c r="D2877" s="1"/>
      <c r="E2877" s="1"/>
      <c r="F2877" s="1" t="s">
        <v>6102</v>
      </c>
      <c r="G2877" s="1">
        <v>0</v>
      </c>
      <c r="H2877" s="1" t="s">
        <v>27474</v>
      </c>
      <c r="I2877" s="1">
        <v>0</v>
      </c>
      <c r="J2877" s="1" t="s">
        <v>27474</v>
      </c>
      <c r="K2877" s="1">
        <f t="shared" si="176"/>
        <v>0</v>
      </c>
      <c r="L2877" s="2">
        <f>SUMIFS('Basin Total Well Counts'!B:B,'Basin Total Well Counts'!A:A,F2877)</f>
        <v>0</v>
      </c>
      <c r="M2877" s="4">
        <f t="shared" si="177"/>
        <v>0</v>
      </c>
      <c r="N2877" s="2">
        <f>SUMIF('Basin Emissions'!A:A,F2877,'Basin Emissions'!B:B)</f>
        <v>312.83024369999998</v>
      </c>
      <c r="O2877" s="8">
        <f t="shared" si="178"/>
        <v>0</v>
      </c>
      <c r="P2877" s="7">
        <f>SUMIF('Tool Pneumatics CH4 VOC BTEX'!B:B,A2877,'Tool Pneumatics CH4 VOC BTEX'!F:F)</f>
        <v>3.5899999141693102</v>
      </c>
      <c r="Q2877" s="14">
        <f t="shared" si="179"/>
        <v>0</v>
      </c>
      <c r="R2877" s="16">
        <f>SUMIF('Tool Pneumatics CH4 VOC BTEX'!B:B,A2877,'Tool Pneumatics CH4 VOC BTEX'!H:H)*Q2877</f>
        <v>0</v>
      </c>
      <c r="S2877" s="16">
        <f>SUMIF('Tool Pneumatics CH4 VOC BTEX'!B:B,A2877,'Tool Pneumatics CH4 VOC BTEX'!J:J)*Q2877</f>
        <v>0</v>
      </c>
      <c r="T2877" s="16">
        <f>SUMIF('Tool Pneumatics CH4 VOC BTEX'!B:B,A2877,'Tool Pneumatics CH4 VOC BTEX'!L:L)*Q2877</f>
        <v>0</v>
      </c>
      <c r="U2877" s="16">
        <f>SUMIF('Tool Pneumatics CH4 VOC BTEX'!B:B,A2877,'Tool Pneumatics CH4 VOC BTEX'!N:N)*Q2877</f>
        <v>0</v>
      </c>
    </row>
    <row r="2878" spans="1:21" x14ac:dyDescent="0.25">
      <c r="A2878" s="1" t="s">
        <v>6129</v>
      </c>
      <c r="B2878" s="1" t="s">
        <v>1492</v>
      </c>
      <c r="C2878" s="1" t="s">
        <v>1696</v>
      </c>
      <c r="D2878" s="1"/>
      <c r="E2878" s="1"/>
      <c r="F2878" s="1" t="s">
        <v>3071</v>
      </c>
      <c r="G2878" s="1">
        <v>4</v>
      </c>
      <c r="H2878" s="1" t="s">
        <v>27484</v>
      </c>
      <c r="I2878" s="1">
        <v>0</v>
      </c>
      <c r="J2878" s="1" t="s">
        <v>27474</v>
      </c>
      <c r="K2878" s="1">
        <f t="shared" si="176"/>
        <v>4</v>
      </c>
      <c r="L2878" s="2">
        <f>SUMIFS('Basin Total Well Counts'!B:B,'Basin Total Well Counts'!A:A,F2878)</f>
        <v>1145</v>
      </c>
      <c r="M2878" s="4">
        <f t="shared" si="177"/>
        <v>3.4934497816593887E-3</v>
      </c>
      <c r="N2878" s="2">
        <f>SUMIF('Basin Emissions'!A:A,F2878,'Basin Emissions'!B:B)</f>
        <v>128.2142145</v>
      </c>
      <c r="O2878" s="8">
        <f t="shared" si="178"/>
        <v>0.44790991965065502</v>
      </c>
      <c r="P2878" s="7">
        <f>SUMIF('Tool Pneumatics CH4 VOC BTEX'!B:B,A2878,'Tool Pneumatics CH4 VOC BTEX'!F:F)</f>
        <v>5.8681321144104004</v>
      </c>
      <c r="Q2878" s="14">
        <f t="shared" si="179"/>
        <v>8.4137694040401584E-2</v>
      </c>
      <c r="R2878" s="16">
        <f>SUMIF('Tool Pneumatics CH4 VOC BTEX'!B:B,A2878,'Tool Pneumatics CH4 VOC BTEX'!H:H)*Q2878</f>
        <v>2.1543347323375173E-4</v>
      </c>
      <c r="S2878" s="16">
        <f>SUMIF('Tool Pneumatics CH4 VOC BTEX'!B:B,A2878,'Tool Pneumatics CH4 VOC BTEX'!J:J)*Q2878</f>
        <v>6.4240343372109481E-5</v>
      </c>
      <c r="T2878" s="16">
        <f>SUMIF('Tool Pneumatics CH4 VOC BTEX'!B:B,A2878,'Tool Pneumatics CH4 VOC BTEX'!L:L)*Q2878</f>
        <v>3.9924327421300861E-4</v>
      </c>
      <c r="U2878" s="16">
        <f>SUMIF('Tool Pneumatics CH4 VOC BTEX'!B:B,A2878,'Tool Pneumatics CH4 VOC BTEX'!N:N)*Q2878</f>
        <v>1.5215359980630315E-4</v>
      </c>
    </row>
    <row r="2879" spans="1:21" x14ac:dyDescent="0.25">
      <c r="A2879" s="1" t="s">
        <v>6130</v>
      </c>
      <c r="B2879" s="1" t="s">
        <v>1492</v>
      </c>
      <c r="C2879" s="1" t="s">
        <v>6131</v>
      </c>
      <c r="D2879" s="1"/>
      <c r="E2879" s="1"/>
      <c r="F2879" s="1" t="s">
        <v>2535</v>
      </c>
      <c r="G2879" s="1">
        <v>0</v>
      </c>
      <c r="H2879" s="1" t="s">
        <v>27474</v>
      </c>
      <c r="I2879" s="1">
        <v>0</v>
      </c>
      <c r="J2879" s="1" t="s">
        <v>27474</v>
      </c>
      <c r="K2879" s="1">
        <f t="shared" si="176"/>
        <v>0</v>
      </c>
      <c r="L2879" s="2">
        <f>SUMIFS('Basin Total Well Counts'!B:B,'Basin Total Well Counts'!A:A,F2879)</f>
        <v>0</v>
      </c>
      <c r="M2879" s="4">
        <f t="shared" si="177"/>
        <v>0</v>
      </c>
      <c r="N2879" s="2">
        <f>SUMIF('Basin Emissions'!A:A,F2879,'Basin Emissions'!B:B)</f>
        <v>0</v>
      </c>
      <c r="O2879" s="8">
        <f t="shared" si="178"/>
        <v>0</v>
      </c>
      <c r="P2879" s="7">
        <f>SUMIF('Tool Pneumatics CH4 VOC BTEX'!B:B,A2879,'Tool Pneumatics CH4 VOC BTEX'!F:F)</f>
        <v>3.5899999141693102</v>
      </c>
      <c r="Q2879" s="14">
        <f t="shared" si="179"/>
        <v>0</v>
      </c>
      <c r="R2879" s="16">
        <f>SUMIF('Tool Pneumatics CH4 VOC BTEX'!B:B,A2879,'Tool Pneumatics CH4 VOC BTEX'!H:H)*Q2879</f>
        <v>0</v>
      </c>
      <c r="S2879" s="16">
        <f>SUMIF('Tool Pneumatics CH4 VOC BTEX'!B:B,A2879,'Tool Pneumatics CH4 VOC BTEX'!J:J)*Q2879</f>
        <v>0</v>
      </c>
      <c r="T2879" s="16">
        <f>SUMIF('Tool Pneumatics CH4 VOC BTEX'!B:B,A2879,'Tool Pneumatics CH4 VOC BTEX'!L:L)*Q2879</f>
        <v>0</v>
      </c>
      <c r="U2879" s="16">
        <f>SUMIF('Tool Pneumatics CH4 VOC BTEX'!B:B,A2879,'Tool Pneumatics CH4 VOC BTEX'!N:N)*Q2879</f>
        <v>0</v>
      </c>
    </row>
    <row r="2880" spans="1:21" x14ac:dyDescent="0.25">
      <c r="A2880" s="1" t="s">
        <v>6132</v>
      </c>
      <c r="B2880" s="1" t="s">
        <v>1492</v>
      </c>
      <c r="C2880" s="1" t="s">
        <v>1860</v>
      </c>
      <c r="D2880" s="1"/>
      <c r="E2880" s="1"/>
      <c r="F2880" s="1" t="s">
        <v>6105</v>
      </c>
      <c r="G2880" s="1">
        <v>3853</v>
      </c>
      <c r="H2880" s="1" t="s">
        <v>27484</v>
      </c>
      <c r="I2880" s="1">
        <v>0</v>
      </c>
      <c r="J2880" s="1" t="s">
        <v>27474</v>
      </c>
      <c r="K2880" s="1">
        <f t="shared" si="176"/>
        <v>3853</v>
      </c>
      <c r="L2880" s="2">
        <f>SUMIFS('Basin Total Well Counts'!B:B,'Basin Total Well Counts'!A:A,F2880)</f>
        <v>4968</v>
      </c>
      <c r="M2880" s="4">
        <f t="shared" si="177"/>
        <v>0.77556360708534622</v>
      </c>
      <c r="N2880" s="2">
        <f>SUMIF('Basin Emissions'!A:A,F2880,'Basin Emissions'!B:B)</f>
        <v>79.544054000000003</v>
      </c>
      <c r="O2880" s="8">
        <f t="shared" si="178"/>
        <v>61.691473442431565</v>
      </c>
      <c r="P2880" s="7">
        <f>SUMIF('Tool Pneumatics CH4 VOC BTEX'!B:B,A2880,'Tool Pneumatics CH4 VOC BTEX'!F:F)</f>
        <v>4.8737530708312997</v>
      </c>
      <c r="Q2880" s="14">
        <f t="shared" si="179"/>
        <v>13.952801914109564</v>
      </c>
      <c r="R2880" s="16">
        <f>SUMIF('Tool Pneumatics CH4 VOC BTEX'!B:B,A2880,'Tool Pneumatics CH4 VOC BTEX'!H:H)*Q2880</f>
        <v>7.1529260430410913E-2</v>
      </c>
      <c r="S2880" s="16">
        <f>SUMIF('Tool Pneumatics CH4 VOC BTEX'!B:B,A2880,'Tool Pneumatics CH4 VOC BTEX'!J:J)*Q2880</f>
        <v>4.0110107526185575E-3</v>
      </c>
      <c r="T2880" s="16">
        <f>SUMIF('Tool Pneumatics CH4 VOC BTEX'!B:B,A2880,'Tool Pneumatics CH4 VOC BTEX'!L:L)*Q2880</f>
        <v>6.5281924582349674E-2</v>
      </c>
      <c r="U2880" s="16">
        <f>SUMIF('Tool Pneumatics CH4 VOC BTEX'!B:B,A2880,'Tool Pneumatics CH4 VOC BTEX'!N:N)*Q2880</f>
        <v>2.8912020784770232E-2</v>
      </c>
    </row>
    <row r="2881" spans="1:21" x14ac:dyDescent="0.25">
      <c r="A2881" s="1" t="s">
        <v>6133</v>
      </c>
      <c r="B2881" s="1" t="s">
        <v>1492</v>
      </c>
      <c r="C2881" s="1" t="s">
        <v>1122</v>
      </c>
      <c r="D2881" s="1"/>
      <c r="E2881" s="1"/>
      <c r="F2881" s="1" t="s">
        <v>4711</v>
      </c>
      <c r="G2881" s="1">
        <v>0</v>
      </c>
      <c r="H2881" s="1" t="s">
        <v>27474</v>
      </c>
      <c r="I2881" s="1">
        <v>0</v>
      </c>
      <c r="J2881" s="1" t="s">
        <v>27474</v>
      </c>
      <c r="K2881" s="1">
        <f t="shared" si="176"/>
        <v>0</v>
      </c>
      <c r="L2881" s="2">
        <f>SUMIFS('Basin Total Well Counts'!B:B,'Basin Total Well Counts'!A:A,F2881)</f>
        <v>0</v>
      </c>
      <c r="M2881" s="4">
        <f t="shared" si="177"/>
        <v>0</v>
      </c>
      <c r="N2881" s="2">
        <f>SUMIF('Basin Emissions'!A:A,F2881,'Basin Emissions'!B:B)</f>
        <v>554.55484220000005</v>
      </c>
      <c r="O2881" s="8">
        <f t="shared" si="178"/>
        <v>0</v>
      </c>
      <c r="P2881" s="7">
        <f>SUMIF('Tool Pneumatics CH4 VOC BTEX'!B:B,A2881,'Tool Pneumatics CH4 VOC BTEX'!F:F)</f>
        <v>3.5899999141693102</v>
      </c>
      <c r="Q2881" s="14">
        <f t="shared" si="179"/>
        <v>0</v>
      </c>
      <c r="R2881" s="16">
        <f>SUMIF('Tool Pneumatics CH4 VOC BTEX'!B:B,A2881,'Tool Pneumatics CH4 VOC BTEX'!H:H)*Q2881</f>
        <v>0</v>
      </c>
      <c r="S2881" s="16">
        <f>SUMIF('Tool Pneumatics CH4 VOC BTEX'!B:B,A2881,'Tool Pneumatics CH4 VOC BTEX'!J:J)*Q2881</f>
        <v>0</v>
      </c>
      <c r="T2881" s="16">
        <f>SUMIF('Tool Pneumatics CH4 VOC BTEX'!B:B,A2881,'Tool Pneumatics CH4 VOC BTEX'!L:L)*Q2881</f>
        <v>0</v>
      </c>
      <c r="U2881" s="16">
        <f>SUMIF('Tool Pneumatics CH4 VOC BTEX'!B:B,A2881,'Tool Pneumatics CH4 VOC BTEX'!N:N)*Q2881</f>
        <v>0</v>
      </c>
    </row>
    <row r="2882" spans="1:21" x14ac:dyDescent="0.25">
      <c r="A2882" s="1" t="s">
        <v>6134</v>
      </c>
      <c r="B2882" s="1" t="s">
        <v>1492</v>
      </c>
      <c r="C2882" s="1" t="s">
        <v>6135</v>
      </c>
      <c r="D2882" s="1"/>
      <c r="E2882" s="1"/>
      <c r="F2882" s="1" t="s">
        <v>6105</v>
      </c>
      <c r="G2882" s="1">
        <v>0</v>
      </c>
      <c r="H2882" s="1" t="s">
        <v>27474</v>
      </c>
      <c r="I2882" s="1">
        <v>0</v>
      </c>
      <c r="J2882" s="1" t="s">
        <v>27474</v>
      </c>
      <c r="K2882" s="1">
        <f t="shared" ref="K2882:K2945" si="180">+I2882+G2882</f>
        <v>0</v>
      </c>
      <c r="L2882" s="2">
        <f>SUMIFS('Basin Total Well Counts'!B:B,'Basin Total Well Counts'!A:A,F2882)</f>
        <v>4968</v>
      </c>
      <c r="M2882" s="4">
        <f t="shared" ref="M2882:M2945" si="181">IFERROR(+K2882/L2882,0)</f>
        <v>0</v>
      </c>
      <c r="N2882" s="2">
        <f>SUMIF('Basin Emissions'!A:A,F2882,'Basin Emissions'!B:B)</f>
        <v>79.544054000000003</v>
      </c>
      <c r="O2882" s="8">
        <f t="shared" ref="O2882:O2945" si="182">+N2882*M2882</f>
        <v>0</v>
      </c>
      <c r="P2882" s="7">
        <f>SUMIF('Tool Pneumatics CH4 VOC BTEX'!B:B,A2882,'Tool Pneumatics CH4 VOC BTEX'!F:F)</f>
        <v>4.8737530708312997</v>
      </c>
      <c r="Q2882" s="14">
        <f t="shared" ref="Q2882:Q2945" si="183">IFERROR(O2882/P2882,0)*(2204.6/2000)</f>
        <v>0</v>
      </c>
      <c r="R2882" s="16">
        <f>SUMIF('Tool Pneumatics CH4 VOC BTEX'!B:B,A2882,'Tool Pneumatics CH4 VOC BTEX'!H:H)*Q2882</f>
        <v>0</v>
      </c>
      <c r="S2882" s="16">
        <f>SUMIF('Tool Pneumatics CH4 VOC BTEX'!B:B,A2882,'Tool Pneumatics CH4 VOC BTEX'!J:J)*Q2882</f>
        <v>0</v>
      </c>
      <c r="T2882" s="16">
        <f>SUMIF('Tool Pneumatics CH4 VOC BTEX'!B:B,A2882,'Tool Pneumatics CH4 VOC BTEX'!L:L)*Q2882</f>
        <v>0</v>
      </c>
      <c r="U2882" s="16">
        <f>SUMIF('Tool Pneumatics CH4 VOC BTEX'!B:B,A2882,'Tool Pneumatics CH4 VOC BTEX'!N:N)*Q2882</f>
        <v>0</v>
      </c>
    </row>
    <row r="2883" spans="1:21" x14ac:dyDescent="0.25">
      <c r="A2883" s="1" t="s">
        <v>6136</v>
      </c>
      <c r="B2883" s="1" t="s">
        <v>1492</v>
      </c>
      <c r="C2883" s="1" t="s">
        <v>1127</v>
      </c>
      <c r="D2883" s="1"/>
      <c r="E2883" s="1"/>
      <c r="F2883" s="1" t="s">
        <v>4711</v>
      </c>
      <c r="G2883" s="1">
        <v>0</v>
      </c>
      <c r="H2883" s="1" t="s">
        <v>27474</v>
      </c>
      <c r="I2883" s="1">
        <v>0</v>
      </c>
      <c r="J2883" s="1" t="s">
        <v>27474</v>
      </c>
      <c r="K2883" s="1">
        <f t="shared" si="180"/>
        <v>0</v>
      </c>
      <c r="L2883" s="2">
        <f>SUMIFS('Basin Total Well Counts'!B:B,'Basin Total Well Counts'!A:A,F2883)</f>
        <v>0</v>
      </c>
      <c r="M2883" s="4">
        <f t="shared" si="181"/>
        <v>0</v>
      </c>
      <c r="N2883" s="2">
        <f>SUMIF('Basin Emissions'!A:A,F2883,'Basin Emissions'!B:B)</f>
        <v>554.55484220000005</v>
      </c>
      <c r="O2883" s="8">
        <f t="shared" si="182"/>
        <v>0</v>
      </c>
      <c r="P2883" s="7">
        <f>SUMIF('Tool Pneumatics CH4 VOC BTEX'!B:B,A2883,'Tool Pneumatics CH4 VOC BTEX'!F:F)</f>
        <v>3.5899999141693102</v>
      </c>
      <c r="Q2883" s="14">
        <f t="shared" si="183"/>
        <v>0</v>
      </c>
      <c r="R2883" s="16">
        <f>SUMIF('Tool Pneumatics CH4 VOC BTEX'!B:B,A2883,'Tool Pneumatics CH4 VOC BTEX'!H:H)*Q2883</f>
        <v>0</v>
      </c>
      <c r="S2883" s="16">
        <f>SUMIF('Tool Pneumatics CH4 VOC BTEX'!B:B,A2883,'Tool Pneumatics CH4 VOC BTEX'!J:J)*Q2883</f>
        <v>0</v>
      </c>
      <c r="T2883" s="16">
        <f>SUMIF('Tool Pneumatics CH4 VOC BTEX'!B:B,A2883,'Tool Pneumatics CH4 VOC BTEX'!L:L)*Q2883</f>
        <v>0</v>
      </c>
      <c r="U2883" s="16">
        <f>SUMIF('Tool Pneumatics CH4 VOC BTEX'!B:B,A2883,'Tool Pneumatics CH4 VOC BTEX'!N:N)*Q2883</f>
        <v>0</v>
      </c>
    </row>
    <row r="2884" spans="1:21" x14ac:dyDescent="0.25">
      <c r="A2884" s="1" t="s">
        <v>6137</v>
      </c>
      <c r="B2884" s="1" t="s">
        <v>1492</v>
      </c>
      <c r="C2884" s="1" t="s">
        <v>1555</v>
      </c>
      <c r="D2884" s="1"/>
      <c r="E2884" s="1"/>
      <c r="F2884" s="1" t="s">
        <v>2647</v>
      </c>
      <c r="G2884" s="1">
        <v>0</v>
      </c>
      <c r="H2884" s="1" t="s">
        <v>27474</v>
      </c>
      <c r="I2884" s="1">
        <v>0</v>
      </c>
      <c r="J2884" s="1" t="s">
        <v>27474</v>
      </c>
      <c r="K2884" s="1">
        <f t="shared" si="180"/>
        <v>0</v>
      </c>
      <c r="L2884" s="2">
        <f>SUMIFS('Basin Total Well Counts'!B:B,'Basin Total Well Counts'!A:A,F2884)</f>
        <v>524</v>
      </c>
      <c r="M2884" s="4">
        <f t="shared" si="181"/>
        <v>0</v>
      </c>
      <c r="N2884" s="2">
        <f>SUMIF('Basin Emissions'!A:A,F2884,'Basin Emissions'!B:B)</f>
        <v>0</v>
      </c>
      <c r="O2884" s="8">
        <f t="shared" si="182"/>
        <v>0</v>
      </c>
      <c r="P2884" s="7">
        <f>SUMIF('Tool Pneumatics CH4 VOC BTEX'!B:B,A2884,'Tool Pneumatics CH4 VOC BTEX'!F:F)</f>
        <v>3.5899999141693102</v>
      </c>
      <c r="Q2884" s="14">
        <f t="shared" si="183"/>
        <v>0</v>
      </c>
      <c r="R2884" s="16">
        <f>SUMIF('Tool Pneumatics CH4 VOC BTEX'!B:B,A2884,'Tool Pneumatics CH4 VOC BTEX'!H:H)*Q2884</f>
        <v>0</v>
      </c>
      <c r="S2884" s="16">
        <f>SUMIF('Tool Pneumatics CH4 VOC BTEX'!B:B,A2884,'Tool Pneumatics CH4 VOC BTEX'!J:J)*Q2884</f>
        <v>0</v>
      </c>
      <c r="T2884" s="16">
        <f>SUMIF('Tool Pneumatics CH4 VOC BTEX'!B:B,A2884,'Tool Pneumatics CH4 VOC BTEX'!L:L)*Q2884</f>
        <v>0</v>
      </c>
      <c r="U2884" s="16">
        <f>SUMIF('Tool Pneumatics CH4 VOC BTEX'!B:B,A2884,'Tool Pneumatics CH4 VOC BTEX'!N:N)*Q2884</f>
        <v>0</v>
      </c>
    </row>
    <row r="2885" spans="1:21" x14ac:dyDescent="0.25">
      <c r="A2885" s="1" t="s">
        <v>6138</v>
      </c>
      <c r="B2885" s="1" t="s">
        <v>1492</v>
      </c>
      <c r="C2885" s="1" t="s">
        <v>6139</v>
      </c>
      <c r="D2885" s="1"/>
      <c r="E2885" s="1"/>
      <c r="F2885" s="1" t="s">
        <v>6102</v>
      </c>
      <c r="G2885" s="1">
        <v>0</v>
      </c>
      <c r="H2885" s="1" t="s">
        <v>27474</v>
      </c>
      <c r="I2885" s="1">
        <v>0</v>
      </c>
      <c r="J2885" s="1" t="s">
        <v>27474</v>
      </c>
      <c r="K2885" s="1">
        <f t="shared" si="180"/>
        <v>0</v>
      </c>
      <c r="L2885" s="2">
        <f>SUMIFS('Basin Total Well Counts'!B:B,'Basin Total Well Counts'!A:A,F2885)</f>
        <v>0</v>
      </c>
      <c r="M2885" s="4">
        <f t="shared" si="181"/>
        <v>0</v>
      </c>
      <c r="N2885" s="2">
        <f>SUMIF('Basin Emissions'!A:A,F2885,'Basin Emissions'!B:B)</f>
        <v>312.83024369999998</v>
      </c>
      <c r="O2885" s="8">
        <f t="shared" si="182"/>
        <v>0</v>
      </c>
      <c r="P2885" s="7">
        <f>SUMIF('Tool Pneumatics CH4 VOC BTEX'!B:B,A2885,'Tool Pneumatics CH4 VOC BTEX'!F:F)</f>
        <v>3.5899999141693102</v>
      </c>
      <c r="Q2885" s="14">
        <f t="shared" si="183"/>
        <v>0</v>
      </c>
      <c r="R2885" s="16">
        <f>SUMIF('Tool Pneumatics CH4 VOC BTEX'!B:B,A2885,'Tool Pneumatics CH4 VOC BTEX'!H:H)*Q2885</f>
        <v>0</v>
      </c>
      <c r="S2885" s="16">
        <f>SUMIF('Tool Pneumatics CH4 VOC BTEX'!B:B,A2885,'Tool Pneumatics CH4 VOC BTEX'!J:J)*Q2885</f>
        <v>0</v>
      </c>
      <c r="T2885" s="16">
        <f>SUMIF('Tool Pneumatics CH4 VOC BTEX'!B:B,A2885,'Tool Pneumatics CH4 VOC BTEX'!L:L)*Q2885</f>
        <v>0</v>
      </c>
      <c r="U2885" s="16">
        <f>SUMIF('Tool Pneumatics CH4 VOC BTEX'!B:B,A2885,'Tool Pneumatics CH4 VOC BTEX'!N:N)*Q2885</f>
        <v>0</v>
      </c>
    </row>
    <row r="2886" spans="1:21" x14ac:dyDescent="0.25">
      <c r="A2886" s="1" t="s">
        <v>6157</v>
      </c>
      <c r="B2886" s="1" t="s">
        <v>1486</v>
      </c>
      <c r="C2886" s="1" t="s">
        <v>2025</v>
      </c>
      <c r="D2886" s="1"/>
      <c r="E2886" s="1"/>
      <c r="F2886" s="1" t="s">
        <v>2732</v>
      </c>
      <c r="G2886" s="1">
        <v>0</v>
      </c>
      <c r="H2886" s="1" t="s">
        <v>27474</v>
      </c>
      <c r="I2886" s="1">
        <v>0</v>
      </c>
      <c r="J2886" s="1" t="s">
        <v>27474</v>
      </c>
      <c r="K2886" s="1">
        <f t="shared" si="180"/>
        <v>0</v>
      </c>
      <c r="L2886" s="2">
        <f>SUMIFS('Basin Total Well Counts'!B:B,'Basin Total Well Counts'!A:A,F2886)</f>
        <v>0</v>
      </c>
      <c r="M2886" s="4">
        <f t="shared" si="181"/>
        <v>0</v>
      </c>
      <c r="N2886" s="2">
        <f>SUMIF('Basin Emissions'!A:A,F2886,'Basin Emissions'!B:B)</f>
        <v>22.899069699999998</v>
      </c>
      <c r="O2886" s="8">
        <f t="shared" si="182"/>
        <v>0</v>
      </c>
      <c r="P2886" s="7">
        <f>SUMIF('Tool Pneumatics CH4 VOC BTEX'!B:B,A2886,'Tool Pneumatics CH4 VOC BTEX'!F:F)</f>
        <v>3.5899999141693102</v>
      </c>
      <c r="Q2886" s="14">
        <f t="shared" si="183"/>
        <v>0</v>
      </c>
      <c r="R2886" s="16">
        <f>SUMIF('Tool Pneumatics CH4 VOC BTEX'!B:B,A2886,'Tool Pneumatics CH4 VOC BTEX'!H:H)*Q2886</f>
        <v>0</v>
      </c>
      <c r="S2886" s="16">
        <f>SUMIF('Tool Pneumatics CH4 VOC BTEX'!B:B,A2886,'Tool Pneumatics CH4 VOC BTEX'!J:J)*Q2886</f>
        <v>0</v>
      </c>
      <c r="T2886" s="16">
        <f>SUMIF('Tool Pneumatics CH4 VOC BTEX'!B:B,A2886,'Tool Pneumatics CH4 VOC BTEX'!L:L)*Q2886</f>
        <v>0</v>
      </c>
      <c r="U2886" s="16">
        <f>SUMIF('Tool Pneumatics CH4 VOC BTEX'!B:B,A2886,'Tool Pneumatics CH4 VOC BTEX'!N:N)*Q2886</f>
        <v>0</v>
      </c>
    </row>
    <row r="2887" spans="1:21" x14ac:dyDescent="0.25">
      <c r="A2887" s="1" t="s">
        <v>6158</v>
      </c>
      <c r="B2887" s="1" t="s">
        <v>1486</v>
      </c>
      <c r="C2887" s="1" t="s">
        <v>6159</v>
      </c>
      <c r="D2887" s="1"/>
      <c r="E2887" s="1"/>
      <c r="F2887" s="1" t="s">
        <v>2240</v>
      </c>
      <c r="G2887" s="1">
        <v>0</v>
      </c>
      <c r="H2887" s="1" t="s">
        <v>27474</v>
      </c>
      <c r="I2887" s="1">
        <v>0</v>
      </c>
      <c r="J2887" s="1" t="s">
        <v>27474</v>
      </c>
      <c r="K2887" s="1">
        <f t="shared" si="180"/>
        <v>0</v>
      </c>
      <c r="L2887" s="2">
        <f>SUMIFS('Basin Total Well Counts'!B:B,'Basin Total Well Counts'!A:A,F2887)</f>
        <v>0</v>
      </c>
      <c r="M2887" s="4">
        <f t="shared" si="181"/>
        <v>0</v>
      </c>
      <c r="N2887" s="2">
        <f>SUMIF('Basin Emissions'!A:A,F2887,'Basin Emissions'!B:B)</f>
        <v>1897.7414753999999</v>
      </c>
      <c r="O2887" s="8">
        <f t="shared" si="182"/>
        <v>0</v>
      </c>
      <c r="P2887" s="7">
        <f>SUMIF('Tool Pneumatics CH4 VOC BTEX'!B:B,A2887,'Tool Pneumatics CH4 VOC BTEX'!F:F)</f>
        <v>3.5899999141693102</v>
      </c>
      <c r="Q2887" s="14">
        <f t="shared" si="183"/>
        <v>0</v>
      </c>
      <c r="R2887" s="16">
        <f>SUMIF('Tool Pneumatics CH4 VOC BTEX'!B:B,A2887,'Tool Pneumatics CH4 VOC BTEX'!H:H)*Q2887</f>
        <v>0</v>
      </c>
      <c r="S2887" s="16">
        <f>SUMIF('Tool Pneumatics CH4 VOC BTEX'!B:B,A2887,'Tool Pneumatics CH4 VOC BTEX'!J:J)*Q2887</f>
        <v>0</v>
      </c>
      <c r="T2887" s="16">
        <f>SUMIF('Tool Pneumatics CH4 VOC BTEX'!B:B,A2887,'Tool Pneumatics CH4 VOC BTEX'!L:L)*Q2887</f>
        <v>0</v>
      </c>
      <c r="U2887" s="16">
        <f>SUMIF('Tool Pneumatics CH4 VOC BTEX'!B:B,A2887,'Tool Pneumatics CH4 VOC BTEX'!N:N)*Q2887</f>
        <v>0</v>
      </c>
    </row>
    <row r="2888" spans="1:21" x14ac:dyDescent="0.25">
      <c r="A2888" s="1" t="s">
        <v>6160</v>
      </c>
      <c r="B2888" s="1" t="s">
        <v>1486</v>
      </c>
      <c r="C2888" s="1" t="s">
        <v>1773</v>
      </c>
      <c r="D2888" s="1"/>
      <c r="E2888" s="1"/>
      <c r="F2888" s="1" t="s">
        <v>1015</v>
      </c>
      <c r="G2888" s="1">
        <v>0</v>
      </c>
      <c r="H2888" s="1" t="s">
        <v>27474</v>
      </c>
      <c r="I2888" s="1">
        <v>0</v>
      </c>
      <c r="J2888" s="1" t="s">
        <v>27474</v>
      </c>
      <c r="K2888" s="1">
        <f t="shared" si="180"/>
        <v>0</v>
      </c>
      <c r="L2888" s="2">
        <f>SUMIFS('Basin Total Well Counts'!B:B,'Basin Total Well Counts'!A:A,F2888)</f>
        <v>100308</v>
      </c>
      <c r="M2888" s="4">
        <f t="shared" si="181"/>
        <v>0</v>
      </c>
      <c r="N2888" s="2">
        <f>SUMIF('Basin Emissions'!A:A,F2888,'Basin Emissions'!B:B)</f>
        <v>7867.8947644</v>
      </c>
      <c r="O2888" s="8">
        <f t="shared" si="182"/>
        <v>0</v>
      </c>
      <c r="P2888" s="7">
        <f>SUMIF('Tool Pneumatics CH4 VOC BTEX'!B:B,A2888,'Tool Pneumatics CH4 VOC BTEX'!F:F)</f>
        <v>3.5899999141693102</v>
      </c>
      <c r="Q2888" s="14">
        <f t="shared" si="183"/>
        <v>0</v>
      </c>
      <c r="R2888" s="16">
        <f>SUMIF('Tool Pneumatics CH4 VOC BTEX'!B:B,A2888,'Tool Pneumatics CH4 VOC BTEX'!H:H)*Q2888</f>
        <v>0</v>
      </c>
      <c r="S2888" s="16">
        <f>SUMIF('Tool Pneumatics CH4 VOC BTEX'!B:B,A2888,'Tool Pneumatics CH4 VOC BTEX'!J:J)*Q2888</f>
        <v>0</v>
      </c>
      <c r="T2888" s="16">
        <f>SUMIF('Tool Pneumatics CH4 VOC BTEX'!B:B,A2888,'Tool Pneumatics CH4 VOC BTEX'!L:L)*Q2888</f>
        <v>0</v>
      </c>
      <c r="U2888" s="16">
        <f>SUMIF('Tool Pneumatics CH4 VOC BTEX'!B:B,A2888,'Tool Pneumatics CH4 VOC BTEX'!N:N)*Q2888</f>
        <v>0</v>
      </c>
    </row>
    <row r="2889" spans="1:21" x14ac:dyDescent="0.25">
      <c r="A2889" s="1" t="s">
        <v>6161</v>
      </c>
      <c r="B2889" s="1" t="s">
        <v>1486</v>
      </c>
      <c r="C2889" s="1" t="s">
        <v>6162</v>
      </c>
      <c r="D2889" s="1"/>
      <c r="E2889" s="1"/>
      <c r="F2889" s="1" t="s">
        <v>2240</v>
      </c>
      <c r="G2889" s="1">
        <v>0</v>
      </c>
      <c r="H2889" s="1" t="s">
        <v>27474</v>
      </c>
      <c r="I2889" s="1">
        <v>0</v>
      </c>
      <c r="J2889" s="1" t="s">
        <v>27474</v>
      </c>
      <c r="K2889" s="1">
        <f t="shared" si="180"/>
        <v>0</v>
      </c>
      <c r="L2889" s="2">
        <f>SUMIFS('Basin Total Well Counts'!B:B,'Basin Total Well Counts'!A:A,F2889)</f>
        <v>0</v>
      </c>
      <c r="M2889" s="4">
        <f t="shared" si="181"/>
        <v>0</v>
      </c>
      <c r="N2889" s="2">
        <f>SUMIF('Basin Emissions'!A:A,F2889,'Basin Emissions'!B:B)</f>
        <v>1897.7414753999999</v>
      </c>
      <c r="O2889" s="8">
        <f t="shared" si="182"/>
        <v>0</v>
      </c>
      <c r="P2889" s="7">
        <f>SUMIF('Tool Pneumatics CH4 VOC BTEX'!B:B,A2889,'Tool Pneumatics CH4 VOC BTEX'!F:F)</f>
        <v>3.5899999141693102</v>
      </c>
      <c r="Q2889" s="14">
        <f t="shared" si="183"/>
        <v>0</v>
      </c>
      <c r="R2889" s="16">
        <f>SUMIF('Tool Pneumatics CH4 VOC BTEX'!B:B,A2889,'Tool Pneumatics CH4 VOC BTEX'!H:H)*Q2889</f>
        <v>0</v>
      </c>
      <c r="S2889" s="16">
        <f>SUMIF('Tool Pneumatics CH4 VOC BTEX'!B:B,A2889,'Tool Pneumatics CH4 VOC BTEX'!J:J)*Q2889</f>
        <v>0</v>
      </c>
      <c r="T2889" s="16">
        <f>SUMIF('Tool Pneumatics CH4 VOC BTEX'!B:B,A2889,'Tool Pneumatics CH4 VOC BTEX'!L:L)*Q2889</f>
        <v>0</v>
      </c>
      <c r="U2889" s="16">
        <f>SUMIF('Tool Pneumatics CH4 VOC BTEX'!B:B,A2889,'Tool Pneumatics CH4 VOC BTEX'!N:N)*Q2889</f>
        <v>0</v>
      </c>
    </row>
    <row r="2890" spans="1:21" x14ac:dyDescent="0.25">
      <c r="A2890" s="1" t="s">
        <v>6163</v>
      </c>
      <c r="B2890" s="1" t="s">
        <v>1486</v>
      </c>
      <c r="C2890" s="1" t="s">
        <v>6164</v>
      </c>
      <c r="D2890" s="1"/>
      <c r="E2890" s="1"/>
      <c r="F2890" s="1" t="s">
        <v>2240</v>
      </c>
      <c r="G2890" s="1">
        <v>0</v>
      </c>
      <c r="H2890" s="1" t="s">
        <v>27474</v>
      </c>
      <c r="I2890" s="1">
        <v>0</v>
      </c>
      <c r="J2890" s="1" t="s">
        <v>27474</v>
      </c>
      <c r="K2890" s="1">
        <f t="shared" si="180"/>
        <v>0</v>
      </c>
      <c r="L2890" s="2">
        <f>SUMIFS('Basin Total Well Counts'!B:B,'Basin Total Well Counts'!A:A,F2890)</f>
        <v>0</v>
      </c>
      <c r="M2890" s="4">
        <f t="shared" si="181"/>
        <v>0</v>
      </c>
      <c r="N2890" s="2">
        <f>SUMIF('Basin Emissions'!A:A,F2890,'Basin Emissions'!B:B)</f>
        <v>1897.7414753999999</v>
      </c>
      <c r="O2890" s="8">
        <f t="shared" si="182"/>
        <v>0</v>
      </c>
      <c r="P2890" s="7">
        <f>SUMIF('Tool Pneumatics CH4 VOC BTEX'!B:B,A2890,'Tool Pneumatics CH4 VOC BTEX'!F:F)</f>
        <v>3.5899999141693102</v>
      </c>
      <c r="Q2890" s="14">
        <f t="shared" si="183"/>
        <v>0</v>
      </c>
      <c r="R2890" s="16">
        <f>SUMIF('Tool Pneumatics CH4 VOC BTEX'!B:B,A2890,'Tool Pneumatics CH4 VOC BTEX'!H:H)*Q2890</f>
        <v>0</v>
      </c>
      <c r="S2890" s="16">
        <f>SUMIF('Tool Pneumatics CH4 VOC BTEX'!B:B,A2890,'Tool Pneumatics CH4 VOC BTEX'!J:J)*Q2890</f>
        <v>0</v>
      </c>
      <c r="T2890" s="16">
        <f>SUMIF('Tool Pneumatics CH4 VOC BTEX'!B:B,A2890,'Tool Pneumatics CH4 VOC BTEX'!L:L)*Q2890</f>
        <v>0</v>
      </c>
      <c r="U2890" s="16">
        <f>SUMIF('Tool Pneumatics CH4 VOC BTEX'!B:B,A2890,'Tool Pneumatics CH4 VOC BTEX'!N:N)*Q2890</f>
        <v>0</v>
      </c>
    </row>
    <row r="2891" spans="1:21" x14ac:dyDescent="0.25">
      <c r="A2891" s="1" t="s">
        <v>6165</v>
      </c>
      <c r="B2891" s="1" t="s">
        <v>1486</v>
      </c>
      <c r="C2891" s="1" t="s">
        <v>6166</v>
      </c>
      <c r="D2891" s="1"/>
      <c r="E2891" s="1"/>
      <c r="F2891" s="1" t="s">
        <v>2240</v>
      </c>
      <c r="G2891" s="1">
        <v>0</v>
      </c>
      <c r="H2891" s="1" t="s">
        <v>27474</v>
      </c>
      <c r="I2891" s="1">
        <v>0</v>
      </c>
      <c r="J2891" s="1" t="s">
        <v>27474</v>
      </c>
      <c r="K2891" s="1">
        <f t="shared" si="180"/>
        <v>0</v>
      </c>
      <c r="L2891" s="2">
        <f>SUMIFS('Basin Total Well Counts'!B:B,'Basin Total Well Counts'!A:A,F2891)</f>
        <v>0</v>
      </c>
      <c r="M2891" s="4">
        <f t="shared" si="181"/>
        <v>0</v>
      </c>
      <c r="N2891" s="2">
        <f>SUMIF('Basin Emissions'!A:A,F2891,'Basin Emissions'!B:B)</f>
        <v>1897.7414753999999</v>
      </c>
      <c r="O2891" s="8">
        <f t="shared" si="182"/>
        <v>0</v>
      </c>
      <c r="P2891" s="7">
        <f>SUMIF('Tool Pneumatics CH4 VOC BTEX'!B:B,A2891,'Tool Pneumatics CH4 VOC BTEX'!F:F)</f>
        <v>3.5899999141693102</v>
      </c>
      <c r="Q2891" s="14">
        <f t="shared" si="183"/>
        <v>0</v>
      </c>
      <c r="R2891" s="16">
        <f>SUMIF('Tool Pneumatics CH4 VOC BTEX'!B:B,A2891,'Tool Pneumatics CH4 VOC BTEX'!H:H)*Q2891</f>
        <v>0</v>
      </c>
      <c r="S2891" s="16">
        <f>SUMIF('Tool Pneumatics CH4 VOC BTEX'!B:B,A2891,'Tool Pneumatics CH4 VOC BTEX'!J:J)*Q2891</f>
        <v>0</v>
      </c>
      <c r="T2891" s="16">
        <f>SUMIF('Tool Pneumatics CH4 VOC BTEX'!B:B,A2891,'Tool Pneumatics CH4 VOC BTEX'!L:L)*Q2891</f>
        <v>0</v>
      </c>
      <c r="U2891" s="16">
        <f>SUMIF('Tool Pneumatics CH4 VOC BTEX'!B:B,A2891,'Tool Pneumatics CH4 VOC BTEX'!N:N)*Q2891</f>
        <v>0</v>
      </c>
    </row>
    <row r="2892" spans="1:21" x14ac:dyDescent="0.25">
      <c r="A2892" s="1" t="s">
        <v>6167</v>
      </c>
      <c r="B2892" s="1" t="s">
        <v>1486</v>
      </c>
      <c r="C2892" s="1" t="s">
        <v>1734</v>
      </c>
      <c r="D2892" s="1"/>
      <c r="E2892" s="1"/>
      <c r="F2892" s="1" t="s">
        <v>2732</v>
      </c>
      <c r="G2892" s="1">
        <v>0</v>
      </c>
      <c r="H2892" s="1" t="s">
        <v>27474</v>
      </c>
      <c r="I2892" s="1">
        <v>0</v>
      </c>
      <c r="J2892" s="1" t="s">
        <v>27474</v>
      </c>
      <c r="K2892" s="1">
        <f t="shared" si="180"/>
        <v>0</v>
      </c>
      <c r="L2892" s="2">
        <f>SUMIFS('Basin Total Well Counts'!B:B,'Basin Total Well Counts'!A:A,F2892)</f>
        <v>0</v>
      </c>
      <c r="M2892" s="4">
        <f t="shared" si="181"/>
        <v>0</v>
      </c>
      <c r="N2892" s="2">
        <f>SUMIF('Basin Emissions'!A:A,F2892,'Basin Emissions'!B:B)</f>
        <v>22.899069699999998</v>
      </c>
      <c r="O2892" s="8">
        <f t="shared" si="182"/>
        <v>0</v>
      </c>
      <c r="P2892" s="7">
        <f>SUMIF('Tool Pneumatics CH4 VOC BTEX'!B:B,A2892,'Tool Pneumatics CH4 VOC BTEX'!F:F)</f>
        <v>3.5899999141693102</v>
      </c>
      <c r="Q2892" s="14">
        <f t="shared" si="183"/>
        <v>0</v>
      </c>
      <c r="R2892" s="16">
        <f>SUMIF('Tool Pneumatics CH4 VOC BTEX'!B:B,A2892,'Tool Pneumatics CH4 VOC BTEX'!H:H)*Q2892</f>
        <v>0</v>
      </c>
      <c r="S2892" s="16">
        <f>SUMIF('Tool Pneumatics CH4 VOC BTEX'!B:B,A2892,'Tool Pneumatics CH4 VOC BTEX'!J:J)*Q2892</f>
        <v>0</v>
      </c>
      <c r="T2892" s="16">
        <f>SUMIF('Tool Pneumatics CH4 VOC BTEX'!B:B,A2892,'Tool Pneumatics CH4 VOC BTEX'!L:L)*Q2892</f>
        <v>0</v>
      </c>
      <c r="U2892" s="16">
        <f>SUMIF('Tool Pneumatics CH4 VOC BTEX'!B:B,A2892,'Tool Pneumatics CH4 VOC BTEX'!N:N)*Q2892</f>
        <v>0</v>
      </c>
    </row>
    <row r="2893" spans="1:21" x14ac:dyDescent="0.25">
      <c r="A2893" s="1" t="s">
        <v>6168</v>
      </c>
      <c r="B2893" s="1" t="s">
        <v>1486</v>
      </c>
      <c r="C2893" s="1" t="s">
        <v>1656</v>
      </c>
      <c r="D2893" s="1"/>
      <c r="E2893" s="1"/>
      <c r="F2893" s="1" t="s">
        <v>1015</v>
      </c>
      <c r="G2893" s="1">
        <v>0</v>
      </c>
      <c r="H2893" s="1" t="s">
        <v>27474</v>
      </c>
      <c r="I2893" s="1">
        <v>0</v>
      </c>
      <c r="J2893" s="1" t="s">
        <v>27474</v>
      </c>
      <c r="K2893" s="1">
        <f t="shared" si="180"/>
        <v>0</v>
      </c>
      <c r="L2893" s="2">
        <f>SUMIFS('Basin Total Well Counts'!B:B,'Basin Total Well Counts'!A:A,F2893)</f>
        <v>100308</v>
      </c>
      <c r="M2893" s="4">
        <f t="shared" si="181"/>
        <v>0</v>
      </c>
      <c r="N2893" s="2">
        <f>SUMIF('Basin Emissions'!A:A,F2893,'Basin Emissions'!B:B)</f>
        <v>7867.8947644</v>
      </c>
      <c r="O2893" s="8">
        <f t="shared" si="182"/>
        <v>0</v>
      </c>
      <c r="P2893" s="7">
        <f>SUMIF('Tool Pneumatics CH4 VOC BTEX'!B:B,A2893,'Tool Pneumatics CH4 VOC BTEX'!F:F)</f>
        <v>3.5899999141693102</v>
      </c>
      <c r="Q2893" s="14">
        <f t="shared" si="183"/>
        <v>0</v>
      </c>
      <c r="R2893" s="16">
        <f>SUMIF('Tool Pneumatics CH4 VOC BTEX'!B:B,A2893,'Tool Pneumatics CH4 VOC BTEX'!H:H)*Q2893</f>
        <v>0</v>
      </c>
      <c r="S2893" s="16">
        <f>SUMIF('Tool Pneumatics CH4 VOC BTEX'!B:B,A2893,'Tool Pneumatics CH4 VOC BTEX'!J:J)*Q2893</f>
        <v>0</v>
      </c>
      <c r="T2893" s="16">
        <f>SUMIF('Tool Pneumatics CH4 VOC BTEX'!B:B,A2893,'Tool Pneumatics CH4 VOC BTEX'!L:L)*Q2893</f>
        <v>0</v>
      </c>
      <c r="U2893" s="16">
        <f>SUMIF('Tool Pneumatics CH4 VOC BTEX'!B:B,A2893,'Tool Pneumatics CH4 VOC BTEX'!N:N)*Q2893</f>
        <v>0</v>
      </c>
    </row>
    <row r="2894" spans="1:21" x14ac:dyDescent="0.25">
      <c r="A2894" s="1" t="s">
        <v>6169</v>
      </c>
      <c r="B2894" s="1" t="s">
        <v>1486</v>
      </c>
      <c r="C2894" s="1" t="s">
        <v>3654</v>
      </c>
      <c r="D2894" s="1"/>
      <c r="E2894" s="1"/>
      <c r="F2894" s="1" t="s">
        <v>1015</v>
      </c>
      <c r="G2894" s="1">
        <v>0</v>
      </c>
      <c r="H2894" s="1" t="s">
        <v>27474</v>
      </c>
      <c r="I2894" s="1">
        <v>0</v>
      </c>
      <c r="J2894" s="1" t="s">
        <v>27474</v>
      </c>
      <c r="K2894" s="1">
        <f t="shared" si="180"/>
        <v>0</v>
      </c>
      <c r="L2894" s="2">
        <f>SUMIFS('Basin Total Well Counts'!B:B,'Basin Total Well Counts'!A:A,F2894)</f>
        <v>100308</v>
      </c>
      <c r="M2894" s="4">
        <f t="shared" si="181"/>
        <v>0</v>
      </c>
      <c r="N2894" s="2">
        <f>SUMIF('Basin Emissions'!A:A,F2894,'Basin Emissions'!B:B)</f>
        <v>7867.8947644</v>
      </c>
      <c r="O2894" s="8">
        <f t="shared" si="182"/>
        <v>0</v>
      </c>
      <c r="P2894" s="7">
        <f>SUMIF('Tool Pneumatics CH4 VOC BTEX'!B:B,A2894,'Tool Pneumatics CH4 VOC BTEX'!F:F)</f>
        <v>3.5899999141693102</v>
      </c>
      <c r="Q2894" s="14">
        <f t="shared" si="183"/>
        <v>0</v>
      </c>
      <c r="R2894" s="16">
        <f>SUMIF('Tool Pneumatics CH4 VOC BTEX'!B:B,A2894,'Tool Pneumatics CH4 VOC BTEX'!H:H)*Q2894</f>
        <v>0</v>
      </c>
      <c r="S2894" s="16">
        <f>SUMIF('Tool Pneumatics CH4 VOC BTEX'!B:B,A2894,'Tool Pneumatics CH4 VOC BTEX'!J:J)*Q2894</f>
        <v>0</v>
      </c>
      <c r="T2894" s="16">
        <f>SUMIF('Tool Pneumatics CH4 VOC BTEX'!B:B,A2894,'Tool Pneumatics CH4 VOC BTEX'!L:L)*Q2894</f>
        <v>0</v>
      </c>
      <c r="U2894" s="16">
        <f>SUMIF('Tool Pneumatics CH4 VOC BTEX'!B:B,A2894,'Tool Pneumatics CH4 VOC BTEX'!N:N)*Q2894</f>
        <v>0</v>
      </c>
    </row>
    <row r="2895" spans="1:21" x14ac:dyDescent="0.25">
      <c r="A2895" s="1" t="s">
        <v>6170</v>
      </c>
      <c r="B2895" s="1" t="s">
        <v>1486</v>
      </c>
      <c r="C2895" s="1" t="s">
        <v>2020</v>
      </c>
      <c r="D2895" s="1"/>
      <c r="E2895" s="1"/>
      <c r="F2895" s="1" t="s">
        <v>2240</v>
      </c>
      <c r="G2895" s="1">
        <v>0</v>
      </c>
      <c r="H2895" s="1" t="s">
        <v>27474</v>
      </c>
      <c r="I2895" s="1">
        <v>0</v>
      </c>
      <c r="J2895" s="1" t="s">
        <v>27474</v>
      </c>
      <c r="K2895" s="1">
        <f t="shared" si="180"/>
        <v>0</v>
      </c>
      <c r="L2895" s="2">
        <f>SUMIFS('Basin Total Well Counts'!B:B,'Basin Total Well Counts'!A:A,F2895)</f>
        <v>0</v>
      </c>
      <c r="M2895" s="4">
        <f t="shared" si="181"/>
        <v>0</v>
      </c>
      <c r="N2895" s="2">
        <f>SUMIF('Basin Emissions'!A:A,F2895,'Basin Emissions'!B:B)</f>
        <v>1897.7414753999999</v>
      </c>
      <c r="O2895" s="8">
        <f t="shared" si="182"/>
        <v>0</v>
      </c>
      <c r="P2895" s="7">
        <f>SUMIF('Tool Pneumatics CH4 VOC BTEX'!B:B,A2895,'Tool Pneumatics CH4 VOC BTEX'!F:F)</f>
        <v>3.5899999141693102</v>
      </c>
      <c r="Q2895" s="14">
        <f t="shared" si="183"/>
        <v>0</v>
      </c>
      <c r="R2895" s="16">
        <f>SUMIF('Tool Pneumatics CH4 VOC BTEX'!B:B,A2895,'Tool Pneumatics CH4 VOC BTEX'!H:H)*Q2895</f>
        <v>0</v>
      </c>
      <c r="S2895" s="16">
        <f>SUMIF('Tool Pneumatics CH4 VOC BTEX'!B:B,A2895,'Tool Pneumatics CH4 VOC BTEX'!J:J)*Q2895</f>
        <v>0</v>
      </c>
      <c r="T2895" s="16">
        <f>SUMIF('Tool Pneumatics CH4 VOC BTEX'!B:B,A2895,'Tool Pneumatics CH4 VOC BTEX'!L:L)*Q2895</f>
        <v>0</v>
      </c>
      <c r="U2895" s="16">
        <f>SUMIF('Tool Pneumatics CH4 VOC BTEX'!B:B,A2895,'Tool Pneumatics CH4 VOC BTEX'!N:N)*Q2895</f>
        <v>0</v>
      </c>
    </row>
    <row r="2896" spans="1:21" x14ac:dyDescent="0.25">
      <c r="A2896" s="1" t="s">
        <v>6171</v>
      </c>
      <c r="B2896" s="1" t="s">
        <v>1486</v>
      </c>
      <c r="C2896" s="1" t="s">
        <v>6172</v>
      </c>
      <c r="D2896" s="1"/>
      <c r="E2896" s="1"/>
      <c r="F2896" s="1" t="s">
        <v>1015</v>
      </c>
      <c r="G2896" s="1">
        <v>0</v>
      </c>
      <c r="H2896" s="1" t="s">
        <v>27474</v>
      </c>
      <c r="I2896" s="1">
        <v>0</v>
      </c>
      <c r="J2896" s="1" t="s">
        <v>27474</v>
      </c>
      <c r="K2896" s="1">
        <f t="shared" si="180"/>
        <v>0</v>
      </c>
      <c r="L2896" s="2">
        <f>SUMIFS('Basin Total Well Counts'!B:B,'Basin Total Well Counts'!A:A,F2896)</f>
        <v>100308</v>
      </c>
      <c r="M2896" s="4">
        <f t="shared" si="181"/>
        <v>0</v>
      </c>
      <c r="N2896" s="2">
        <f>SUMIF('Basin Emissions'!A:A,F2896,'Basin Emissions'!B:B)</f>
        <v>7867.8947644</v>
      </c>
      <c r="O2896" s="8">
        <f t="shared" si="182"/>
        <v>0</v>
      </c>
      <c r="P2896" s="7">
        <f>SUMIF('Tool Pneumatics CH4 VOC BTEX'!B:B,A2896,'Tool Pneumatics CH4 VOC BTEX'!F:F)</f>
        <v>3.5899999141693102</v>
      </c>
      <c r="Q2896" s="14">
        <f t="shared" si="183"/>
        <v>0</v>
      </c>
      <c r="R2896" s="16">
        <f>SUMIF('Tool Pneumatics CH4 VOC BTEX'!B:B,A2896,'Tool Pneumatics CH4 VOC BTEX'!H:H)*Q2896</f>
        <v>0</v>
      </c>
      <c r="S2896" s="16">
        <f>SUMIF('Tool Pneumatics CH4 VOC BTEX'!B:B,A2896,'Tool Pneumatics CH4 VOC BTEX'!J:J)*Q2896</f>
        <v>0</v>
      </c>
      <c r="T2896" s="16">
        <f>SUMIF('Tool Pneumatics CH4 VOC BTEX'!B:B,A2896,'Tool Pneumatics CH4 VOC BTEX'!L:L)*Q2896</f>
        <v>0</v>
      </c>
      <c r="U2896" s="16">
        <f>SUMIF('Tool Pneumatics CH4 VOC BTEX'!B:B,A2896,'Tool Pneumatics CH4 VOC BTEX'!N:N)*Q2896</f>
        <v>0</v>
      </c>
    </row>
    <row r="2897" spans="1:21" x14ac:dyDescent="0.25">
      <c r="A2897" s="1" t="s">
        <v>6173</v>
      </c>
      <c r="B2897" s="1" t="s">
        <v>1486</v>
      </c>
      <c r="C2897" s="1" t="s">
        <v>6174</v>
      </c>
      <c r="D2897" s="1"/>
      <c r="E2897" s="1"/>
      <c r="F2897" s="1" t="s">
        <v>1015</v>
      </c>
      <c r="G2897" s="1">
        <v>0</v>
      </c>
      <c r="H2897" s="1" t="s">
        <v>27474</v>
      </c>
      <c r="I2897" s="1">
        <v>0</v>
      </c>
      <c r="J2897" s="1" t="s">
        <v>27474</v>
      </c>
      <c r="K2897" s="1">
        <f t="shared" si="180"/>
        <v>0</v>
      </c>
      <c r="L2897" s="2">
        <f>SUMIFS('Basin Total Well Counts'!B:B,'Basin Total Well Counts'!A:A,F2897)</f>
        <v>100308</v>
      </c>
      <c r="M2897" s="4">
        <f t="shared" si="181"/>
        <v>0</v>
      </c>
      <c r="N2897" s="2">
        <f>SUMIF('Basin Emissions'!A:A,F2897,'Basin Emissions'!B:B)</f>
        <v>7867.8947644</v>
      </c>
      <c r="O2897" s="8">
        <f t="shared" si="182"/>
        <v>0</v>
      </c>
      <c r="P2897" s="7">
        <f>SUMIF('Tool Pneumatics CH4 VOC BTEX'!B:B,A2897,'Tool Pneumatics CH4 VOC BTEX'!F:F)</f>
        <v>3.5899999141693102</v>
      </c>
      <c r="Q2897" s="14">
        <f t="shared" si="183"/>
        <v>0</v>
      </c>
      <c r="R2897" s="16">
        <f>SUMIF('Tool Pneumatics CH4 VOC BTEX'!B:B,A2897,'Tool Pneumatics CH4 VOC BTEX'!H:H)*Q2897</f>
        <v>0</v>
      </c>
      <c r="S2897" s="16">
        <f>SUMIF('Tool Pneumatics CH4 VOC BTEX'!B:B,A2897,'Tool Pneumatics CH4 VOC BTEX'!J:J)*Q2897</f>
        <v>0</v>
      </c>
      <c r="T2897" s="16">
        <f>SUMIF('Tool Pneumatics CH4 VOC BTEX'!B:B,A2897,'Tool Pneumatics CH4 VOC BTEX'!L:L)*Q2897</f>
        <v>0</v>
      </c>
      <c r="U2897" s="16">
        <f>SUMIF('Tool Pneumatics CH4 VOC BTEX'!B:B,A2897,'Tool Pneumatics CH4 VOC BTEX'!N:N)*Q2897</f>
        <v>0</v>
      </c>
    </row>
    <row r="2898" spans="1:21" x14ac:dyDescent="0.25">
      <c r="A2898" s="1" t="s">
        <v>6175</v>
      </c>
      <c r="B2898" s="1" t="s">
        <v>1486</v>
      </c>
      <c r="C2898" s="1" t="s">
        <v>1845</v>
      </c>
      <c r="D2898" s="1"/>
      <c r="E2898" s="1"/>
      <c r="F2898" s="1" t="s">
        <v>2240</v>
      </c>
      <c r="G2898" s="1">
        <v>0</v>
      </c>
      <c r="H2898" s="1" t="s">
        <v>27474</v>
      </c>
      <c r="I2898" s="1">
        <v>0</v>
      </c>
      <c r="J2898" s="1" t="s">
        <v>27474</v>
      </c>
      <c r="K2898" s="1">
        <f t="shared" si="180"/>
        <v>0</v>
      </c>
      <c r="L2898" s="2">
        <f>SUMIFS('Basin Total Well Counts'!B:B,'Basin Total Well Counts'!A:A,F2898)</f>
        <v>0</v>
      </c>
      <c r="M2898" s="4">
        <f t="shared" si="181"/>
        <v>0</v>
      </c>
      <c r="N2898" s="2">
        <f>SUMIF('Basin Emissions'!A:A,F2898,'Basin Emissions'!B:B)</f>
        <v>1897.7414753999999</v>
      </c>
      <c r="O2898" s="8">
        <f t="shared" si="182"/>
        <v>0</v>
      </c>
      <c r="P2898" s="7">
        <f>SUMIF('Tool Pneumatics CH4 VOC BTEX'!B:B,A2898,'Tool Pneumatics CH4 VOC BTEX'!F:F)</f>
        <v>3.5899999141693102</v>
      </c>
      <c r="Q2898" s="14">
        <f t="shared" si="183"/>
        <v>0</v>
      </c>
      <c r="R2898" s="16">
        <f>SUMIF('Tool Pneumatics CH4 VOC BTEX'!B:B,A2898,'Tool Pneumatics CH4 VOC BTEX'!H:H)*Q2898</f>
        <v>0</v>
      </c>
      <c r="S2898" s="16">
        <f>SUMIF('Tool Pneumatics CH4 VOC BTEX'!B:B,A2898,'Tool Pneumatics CH4 VOC BTEX'!J:J)*Q2898</f>
        <v>0</v>
      </c>
      <c r="T2898" s="16">
        <f>SUMIF('Tool Pneumatics CH4 VOC BTEX'!B:B,A2898,'Tool Pneumatics CH4 VOC BTEX'!L:L)*Q2898</f>
        <v>0</v>
      </c>
      <c r="U2898" s="16">
        <f>SUMIF('Tool Pneumatics CH4 VOC BTEX'!B:B,A2898,'Tool Pneumatics CH4 VOC BTEX'!N:N)*Q2898</f>
        <v>0</v>
      </c>
    </row>
    <row r="2899" spans="1:21" x14ac:dyDescent="0.25">
      <c r="A2899" s="1" t="s">
        <v>6176</v>
      </c>
      <c r="B2899" s="1" t="s">
        <v>1486</v>
      </c>
      <c r="C2899" s="1" t="s">
        <v>1671</v>
      </c>
      <c r="D2899" s="1"/>
      <c r="E2899" s="1"/>
      <c r="F2899" s="1" t="s">
        <v>1015</v>
      </c>
      <c r="G2899" s="1">
        <v>513</v>
      </c>
      <c r="H2899" s="1" t="s">
        <v>27474</v>
      </c>
      <c r="I2899" s="1">
        <v>2983</v>
      </c>
      <c r="J2899" s="1" t="s">
        <v>27474</v>
      </c>
      <c r="K2899" s="1">
        <f t="shared" si="180"/>
        <v>3496</v>
      </c>
      <c r="L2899" s="2">
        <f>SUMIFS('Basin Total Well Counts'!B:B,'Basin Total Well Counts'!A:A,F2899)</f>
        <v>100308</v>
      </c>
      <c r="M2899" s="4">
        <f t="shared" si="181"/>
        <v>3.485265382621526E-2</v>
      </c>
      <c r="N2899" s="2">
        <f>SUMIF('Basin Emissions'!A:A,F2899,'Basin Emissions'!B:B)</f>
        <v>7867.8947644</v>
      </c>
      <c r="O2899" s="8">
        <f t="shared" si="182"/>
        <v>274.21701256472466</v>
      </c>
      <c r="P2899" s="7">
        <f>SUMIF('Tool Pneumatics CH4 VOC BTEX'!B:B,A2899,'Tool Pneumatics CH4 VOC BTEX'!F:F)</f>
        <v>3.5899999141693102</v>
      </c>
      <c r="Q2899" s="14">
        <f t="shared" si="183"/>
        <v>84.197610077112799</v>
      </c>
      <c r="R2899" s="16">
        <f>SUMIF('Tool Pneumatics CH4 VOC BTEX'!B:B,A2899,'Tool Pneumatics CH4 VOC BTEX'!H:H)*Q2899</f>
        <v>0.38225715908462987</v>
      </c>
      <c r="S2899" s="16">
        <f>SUMIF('Tool Pneumatics CH4 VOC BTEX'!B:B,A2899,'Tool Pneumatics CH4 VOC BTEX'!J:J)*Q2899</f>
        <v>2.1638786376520069E-2</v>
      </c>
      <c r="T2899" s="16">
        <f>SUMIF('Tool Pneumatics CH4 VOC BTEX'!B:B,A2899,'Tool Pneumatics CH4 VOC BTEX'!L:L)*Q2899</f>
        <v>0.34083193315513555</v>
      </c>
      <c r="U2899" s="16">
        <f>SUMIF('Tool Pneumatics CH4 VOC BTEX'!B:B,A2899,'Tool Pneumatics CH4 VOC BTEX'!N:N)*Q2899</f>
        <v>9.6743055486055565E-2</v>
      </c>
    </row>
    <row r="2900" spans="1:21" x14ac:dyDescent="0.25">
      <c r="A2900" s="1" t="s">
        <v>6177</v>
      </c>
      <c r="B2900" s="1" t="s">
        <v>1486</v>
      </c>
      <c r="C2900" s="1" t="s">
        <v>2019</v>
      </c>
      <c r="D2900" s="1"/>
      <c r="E2900" s="1"/>
      <c r="F2900" s="1" t="s">
        <v>2240</v>
      </c>
      <c r="G2900" s="1">
        <v>0</v>
      </c>
      <c r="H2900" s="1" t="s">
        <v>27474</v>
      </c>
      <c r="I2900" s="1">
        <v>0</v>
      </c>
      <c r="J2900" s="1" t="s">
        <v>27474</v>
      </c>
      <c r="K2900" s="1">
        <f t="shared" si="180"/>
        <v>0</v>
      </c>
      <c r="L2900" s="2">
        <f>SUMIFS('Basin Total Well Counts'!B:B,'Basin Total Well Counts'!A:A,F2900)</f>
        <v>0</v>
      </c>
      <c r="M2900" s="4">
        <f t="shared" si="181"/>
        <v>0</v>
      </c>
      <c r="N2900" s="2">
        <f>SUMIF('Basin Emissions'!A:A,F2900,'Basin Emissions'!B:B)</f>
        <v>1897.7414753999999</v>
      </c>
      <c r="O2900" s="8">
        <f t="shared" si="182"/>
        <v>0</v>
      </c>
      <c r="P2900" s="7">
        <f>SUMIF('Tool Pneumatics CH4 VOC BTEX'!B:B,A2900,'Tool Pneumatics CH4 VOC BTEX'!F:F)</f>
        <v>3.5899999141693102</v>
      </c>
      <c r="Q2900" s="14">
        <f t="shared" si="183"/>
        <v>0</v>
      </c>
      <c r="R2900" s="16">
        <f>SUMIF('Tool Pneumatics CH4 VOC BTEX'!B:B,A2900,'Tool Pneumatics CH4 VOC BTEX'!H:H)*Q2900</f>
        <v>0</v>
      </c>
      <c r="S2900" s="16">
        <f>SUMIF('Tool Pneumatics CH4 VOC BTEX'!B:B,A2900,'Tool Pneumatics CH4 VOC BTEX'!J:J)*Q2900</f>
        <v>0</v>
      </c>
      <c r="T2900" s="16">
        <f>SUMIF('Tool Pneumatics CH4 VOC BTEX'!B:B,A2900,'Tool Pneumatics CH4 VOC BTEX'!L:L)*Q2900</f>
        <v>0</v>
      </c>
      <c r="U2900" s="16">
        <f>SUMIF('Tool Pneumatics CH4 VOC BTEX'!B:B,A2900,'Tool Pneumatics CH4 VOC BTEX'!N:N)*Q2900</f>
        <v>0</v>
      </c>
    </row>
    <row r="2901" spans="1:21" x14ac:dyDescent="0.25">
      <c r="A2901" s="1" t="s">
        <v>6178</v>
      </c>
      <c r="B2901" s="1" t="s">
        <v>1486</v>
      </c>
      <c r="C2901" s="1" t="s">
        <v>1534</v>
      </c>
      <c r="D2901" s="1"/>
      <c r="E2901" s="1"/>
      <c r="F2901" s="1" t="s">
        <v>2240</v>
      </c>
      <c r="G2901" s="1">
        <v>0</v>
      </c>
      <c r="H2901" s="1" t="s">
        <v>27474</v>
      </c>
      <c r="I2901" s="1">
        <v>0</v>
      </c>
      <c r="J2901" s="1" t="s">
        <v>27474</v>
      </c>
      <c r="K2901" s="1">
        <f t="shared" si="180"/>
        <v>0</v>
      </c>
      <c r="L2901" s="2">
        <f>SUMIFS('Basin Total Well Counts'!B:B,'Basin Total Well Counts'!A:A,F2901)</f>
        <v>0</v>
      </c>
      <c r="M2901" s="4">
        <f t="shared" si="181"/>
        <v>0</v>
      </c>
      <c r="N2901" s="2">
        <f>SUMIF('Basin Emissions'!A:A,F2901,'Basin Emissions'!B:B)</f>
        <v>1897.7414753999999</v>
      </c>
      <c r="O2901" s="8">
        <f t="shared" si="182"/>
        <v>0</v>
      </c>
      <c r="P2901" s="7">
        <f>SUMIF('Tool Pneumatics CH4 VOC BTEX'!B:B,A2901,'Tool Pneumatics CH4 VOC BTEX'!F:F)</f>
        <v>3.5899999141693102</v>
      </c>
      <c r="Q2901" s="14">
        <f t="shared" si="183"/>
        <v>0</v>
      </c>
      <c r="R2901" s="16">
        <f>SUMIF('Tool Pneumatics CH4 VOC BTEX'!B:B,A2901,'Tool Pneumatics CH4 VOC BTEX'!H:H)*Q2901</f>
        <v>0</v>
      </c>
      <c r="S2901" s="16">
        <f>SUMIF('Tool Pneumatics CH4 VOC BTEX'!B:B,A2901,'Tool Pneumatics CH4 VOC BTEX'!J:J)*Q2901</f>
        <v>0</v>
      </c>
      <c r="T2901" s="16">
        <f>SUMIF('Tool Pneumatics CH4 VOC BTEX'!B:B,A2901,'Tool Pneumatics CH4 VOC BTEX'!L:L)*Q2901</f>
        <v>0</v>
      </c>
      <c r="U2901" s="16">
        <f>SUMIF('Tool Pneumatics CH4 VOC BTEX'!B:B,A2901,'Tool Pneumatics CH4 VOC BTEX'!N:N)*Q2901</f>
        <v>0</v>
      </c>
    </row>
    <row r="2902" spans="1:21" x14ac:dyDescent="0.25">
      <c r="A2902" s="1" t="s">
        <v>6179</v>
      </c>
      <c r="B2902" s="1" t="s">
        <v>1486</v>
      </c>
      <c r="C2902" s="1" t="s">
        <v>2116</v>
      </c>
      <c r="D2902" s="1"/>
      <c r="E2902" s="1"/>
      <c r="F2902" s="1" t="s">
        <v>2732</v>
      </c>
      <c r="G2902" s="1">
        <v>0</v>
      </c>
      <c r="H2902" s="1" t="s">
        <v>27474</v>
      </c>
      <c r="I2902" s="1">
        <v>0</v>
      </c>
      <c r="J2902" s="1" t="s">
        <v>27474</v>
      </c>
      <c r="K2902" s="1">
        <f t="shared" si="180"/>
        <v>0</v>
      </c>
      <c r="L2902" s="2">
        <f>SUMIFS('Basin Total Well Counts'!B:B,'Basin Total Well Counts'!A:A,F2902)</f>
        <v>0</v>
      </c>
      <c r="M2902" s="4">
        <f t="shared" si="181"/>
        <v>0</v>
      </c>
      <c r="N2902" s="2">
        <f>SUMIF('Basin Emissions'!A:A,F2902,'Basin Emissions'!B:B)</f>
        <v>22.899069699999998</v>
      </c>
      <c r="O2902" s="8">
        <f t="shared" si="182"/>
        <v>0</v>
      </c>
      <c r="P2902" s="7">
        <f>SUMIF('Tool Pneumatics CH4 VOC BTEX'!B:B,A2902,'Tool Pneumatics CH4 VOC BTEX'!F:F)</f>
        <v>3.5899999141693102</v>
      </c>
      <c r="Q2902" s="14">
        <f t="shared" si="183"/>
        <v>0</v>
      </c>
      <c r="R2902" s="16">
        <f>SUMIF('Tool Pneumatics CH4 VOC BTEX'!B:B,A2902,'Tool Pneumatics CH4 VOC BTEX'!H:H)*Q2902</f>
        <v>0</v>
      </c>
      <c r="S2902" s="16">
        <f>SUMIF('Tool Pneumatics CH4 VOC BTEX'!B:B,A2902,'Tool Pneumatics CH4 VOC BTEX'!J:J)*Q2902</f>
        <v>0</v>
      </c>
      <c r="T2902" s="16">
        <f>SUMIF('Tool Pneumatics CH4 VOC BTEX'!B:B,A2902,'Tool Pneumatics CH4 VOC BTEX'!L:L)*Q2902</f>
        <v>0</v>
      </c>
      <c r="U2902" s="16">
        <f>SUMIF('Tool Pneumatics CH4 VOC BTEX'!B:B,A2902,'Tool Pneumatics CH4 VOC BTEX'!N:N)*Q2902</f>
        <v>0</v>
      </c>
    </row>
    <row r="2903" spans="1:21" x14ac:dyDescent="0.25">
      <c r="A2903" s="1" t="s">
        <v>6180</v>
      </c>
      <c r="B2903" s="1" t="s">
        <v>1486</v>
      </c>
      <c r="C2903" s="1" t="s">
        <v>2417</v>
      </c>
      <c r="D2903" s="1"/>
      <c r="E2903" s="1"/>
      <c r="F2903" s="1" t="s">
        <v>2240</v>
      </c>
      <c r="G2903" s="1">
        <v>0</v>
      </c>
      <c r="H2903" s="1" t="s">
        <v>27474</v>
      </c>
      <c r="I2903" s="1">
        <v>0</v>
      </c>
      <c r="J2903" s="1" t="s">
        <v>27474</v>
      </c>
      <c r="K2903" s="1">
        <f t="shared" si="180"/>
        <v>0</v>
      </c>
      <c r="L2903" s="2">
        <f>SUMIFS('Basin Total Well Counts'!B:B,'Basin Total Well Counts'!A:A,F2903)</f>
        <v>0</v>
      </c>
      <c r="M2903" s="4">
        <f t="shared" si="181"/>
        <v>0</v>
      </c>
      <c r="N2903" s="2">
        <f>SUMIF('Basin Emissions'!A:A,F2903,'Basin Emissions'!B:B)</f>
        <v>1897.7414753999999</v>
      </c>
      <c r="O2903" s="8">
        <f t="shared" si="182"/>
        <v>0</v>
      </c>
      <c r="P2903" s="7">
        <f>SUMIF('Tool Pneumatics CH4 VOC BTEX'!B:B,A2903,'Tool Pneumatics CH4 VOC BTEX'!F:F)</f>
        <v>3.5899999141693102</v>
      </c>
      <c r="Q2903" s="14">
        <f t="shared" si="183"/>
        <v>0</v>
      </c>
      <c r="R2903" s="16">
        <f>SUMIF('Tool Pneumatics CH4 VOC BTEX'!B:B,A2903,'Tool Pneumatics CH4 VOC BTEX'!H:H)*Q2903</f>
        <v>0</v>
      </c>
      <c r="S2903" s="16">
        <f>SUMIF('Tool Pneumatics CH4 VOC BTEX'!B:B,A2903,'Tool Pneumatics CH4 VOC BTEX'!J:J)*Q2903</f>
        <v>0</v>
      </c>
      <c r="T2903" s="16">
        <f>SUMIF('Tool Pneumatics CH4 VOC BTEX'!B:B,A2903,'Tool Pneumatics CH4 VOC BTEX'!L:L)*Q2903</f>
        <v>0</v>
      </c>
      <c r="U2903" s="16">
        <f>SUMIF('Tool Pneumatics CH4 VOC BTEX'!B:B,A2903,'Tool Pneumatics CH4 VOC BTEX'!N:N)*Q2903</f>
        <v>0</v>
      </c>
    </row>
    <row r="2904" spans="1:21" x14ac:dyDescent="0.25">
      <c r="A2904" s="1" t="s">
        <v>6181</v>
      </c>
      <c r="B2904" s="1" t="s">
        <v>1486</v>
      </c>
      <c r="C2904" s="1" t="s">
        <v>6182</v>
      </c>
      <c r="D2904" s="1"/>
      <c r="E2904" s="1"/>
      <c r="F2904" s="1" t="s">
        <v>2732</v>
      </c>
      <c r="G2904" s="1">
        <v>0</v>
      </c>
      <c r="H2904" s="1" t="s">
        <v>27474</v>
      </c>
      <c r="I2904" s="1">
        <v>0</v>
      </c>
      <c r="J2904" s="1" t="s">
        <v>27474</v>
      </c>
      <c r="K2904" s="1">
        <f t="shared" si="180"/>
        <v>0</v>
      </c>
      <c r="L2904" s="2">
        <f>SUMIFS('Basin Total Well Counts'!B:B,'Basin Total Well Counts'!A:A,F2904)</f>
        <v>0</v>
      </c>
      <c r="M2904" s="4">
        <f t="shared" si="181"/>
        <v>0</v>
      </c>
      <c r="N2904" s="2">
        <f>SUMIF('Basin Emissions'!A:A,F2904,'Basin Emissions'!B:B)</f>
        <v>22.899069699999998</v>
      </c>
      <c r="O2904" s="8">
        <f t="shared" si="182"/>
        <v>0</v>
      </c>
      <c r="P2904" s="7">
        <f>SUMIF('Tool Pneumatics CH4 VOC BTEX'!B:B,A2904,'Tool Pneumatics CH4 VOC BTEX'!F:F)</f>
        <v>3.5899999141693102</v>
      </c>
      <c r="Q2904" s="14">
        <f t="shared" si="183"/>
        <v>0</v>
      </c>
      <c r="R2904" s="16">
        <f>SUMIF('Tool Pneumatics CH4 VOC BTEX'!B:B,A2904,'Tool Pneumatics CH4 VOC BTEX'!H:H)*Q2904</f>
        <v>0</v>
      </c>
      <c r="S2904" s="16">
        <f>SUMIF('Tool Pneumatics CH4 VOC BTEX'!B:B,A2904,'Tool Pneumatics CH4 VOC BTEX'!J:J)*Q2904</f>
        <v>0</v>
      </c>
      <c r="T2904" s="16">
        <f>SUMIF('Tool Pneumatics CH4 VOC BTEX'!B:B,A2904,'Tool Pneumatics CH4 VOC BTEX'!L:L)*Q2904</f>
        <v>0</v>
      </c>
      <c r="U2904" s="16">
        <f>SUMIF('Tool Pneumatics CH4 VOC BTEX'!B:B,A2904,'Tool Pneumatics CH4 VOC BTEX'!N:N)*Q2904</f>
        <v>0</v>
      </c>
    </row>
    <row r="2905" spans="1:21" x14ac:dyDescent="0.25">
      <c r="A2905" s="1" t="s">
        <v>6183</v>
      </c>
      <c r="B2905" s="1" t="s">
        <v>1486</v>
      </c>
      <c r="C2905" s="1" t="s">
        <v>1529</v>
      </c>
      <c r="D2905" s="1"/>
      <c r="E2905" s="1"/>
      <c r="F2905" s="1" t="s">
        <v>2240</v>
      </c>
      <c r="G2905" s="1">
        <v>0</v>
      </c>
      <c r="H2905" s="1" t="s">
        <v>27474</v>
      </c>
      <c r="I2905" s="1">
        <v>0</v>
      </c>
      <c r="J2905" s="1" t="s">
        <v>27474</v>
      </c>
      <c r="K2905" s="1">
        <f t="shared" si="180"/>
        <v>0</v>
      </c>
      <c r="L2905" s="2">
        <f>SUMIFS('Basin Total Well Counts'!B:B,'Basin Total Well Counts'!A:A,F2905)</f>
        <v>0</v>
      </c>
      <c r="M2905" s="4">
        <f t="shared" si="181"/>
        <v>0</v>
      </c>
      <c r="N2905" s="2">
        <f>SUMIF('Basin Emissions'!A:A,F2905,'Basin Emissions'!B:B)</f>
        <v>1897.7414753999999</v>
      </c>
      <c r="O2905" s="8">
        <f t="shared" si="182"/>
        <v>0</v>
      </c>
      <c r="P2905" s="7">
        <f>SUMIF('Tool Pneumatics CH4 VOC BTEX'!B:B,A2905,'Tool Pneumatics CH4 VOC BTEX'!F:F)</f>
        <v>3.5899999141693102</v>
      </c>
      <c r="Q2905" s="14">
        <f t="shared" si="183"/>
        <v>0</v>
      </c>
      <c r="R2905" s="16">
        <f>SUMIF('Tool Pneumatics CH4 VOC BTEX'!B:B,A2905,'Tool Pneumatics CH4 VOC BTEX'!H:H)*Q2905</f>
        <v>0</v>
      </c>
      <c r="S2905" s="16">
        <f>SUMIF('Tool Pneumatics CH4 VOC BTEX'!B:B,A2905,'Tool Pneumatics CH4 VOC BTEX'!J:J)*Q2905</f>
        <v>0</v>
      </c>
      <c r="T2905" s="16">
        <f>SUMIF('Tool Pneumatics CH4 VOC BTEX'!B:B,A2905,'Tool Pneumatics CH4 VOC BTEX'!L:L)*Q2905</f>
        <v>0</v>
      </c>
      <c r="U2905" s="16">
        <f>SUMIF('Tool Pneumatics CH4 VOC BTEX'!B:B,A2905,'Tool Pneumatics CH4 VOC BTEX'!N:N)*Q2905</f>
        <v>0</v>
      </c>
    </row>
    <row r="2906" spans="1:21" x14ac:dyDescent="0.25">
      <c r="A2906" s="1" t="s">
        <v>6184</v>
      </c>
      <c r="B2906" s="1" t="s">
        <v>1486</v>
      </c>
      <c r="C2906" s="1" t="s">
        <v>1966</v>
      </c>
      <c r="D2906" s="1"/>
      <c r="E2906" s="1"/>
      <c r="F2906" s="1" t="s">
        <v>2240</v>
      </c>
      <c r="G2906" s="1">
        <v>0</v>
      </c>
      <c r="H2906" s="1" t="s">
        <v>27474</v>
      </c>
      <c r="I2906" s="1">
        <v>0</v>
      </c>
      <c r="J2906" s="1" t="s">
        <v>27474</v>
      </c>
      <c r="K2906" s="1">
        <f t="shared" si="180"/>
        <v>0</v>
      </c>
      <c r="L2906" s="2">
        <f>SUMIFS('Basin Total Well Counts'!B:B,'Basin Total Well Counts'!A:A,F2906)</f>
        <v>0</v>
      </c>
      <c r="M2906" s="4">
        <f t="shared" si="181"/>
        <v>0</v>
      </c>
      <c r="N2906" s="2">
        <f>SUMIF('Basin Emissions'!A:A,F2906,'Basin Emissions'!B:B)</f>
        <v>1897.7414753999999</v>
      </c>
      <c r="O2906" s="8">
        <f t="shared" si="182"/>
        <v>0</v>
      </c>
      <c r="P2906" s="7">
        <f>SUMIF('Tool Pneumatics CH4 VOC BTEX'!B:B,A2906,'Tool Pneumatics CH4 VOC BTEX'!F:F)</f>
        <v>3.5899999141693102</v>
      </c>
      <c r="Q2906" s="14">
        <f t="shared" si="183"/>
        <v>0</v>
      </c>
      <c r="R2906" s="16">
        <f>SUMIF('Tool Pneumatics CH4 VOC BTEX'!B:B,A2906,'Tool Pneumatics CH4 VOC BTEX'!H:H)*Q2906</f>
        <v>0</v>
      </c>
      <c r="S2906" s="16">
        <f>SUMIF('Tool Pneumatics CH4 VOC BTEX'!B:B,A2906,'Tool Pneumatics CH4 VOC BTEX'!J:J)*Q2906</f>
        <v>0</v>
      </c>
      <c r="T2906" s="16">
        <f>SUMIF('Tool Pneumatics CH4 VOC BTEX'!B:B,A2906,'Tool Pneumatics CH4 VOC BTEX'!L:L)*Q2906</f>
        <v>0</v>
      </c>
      <c r="U2906" s="16">
        <f>SUMIF('Tool Pneumatics CH4 VOC BTEX'!B:B,A2906,'Tool Pneumatics CH4 VOC BTEX'!N:N)*Q2906</f>
        <v>0</v>
      </c>
    </row>
    <row r="2907" spans="1:21" x14ac:dyDescent="0.25">
      <c r="A2907" s="1" t="s">
        <v>6185</v>
      </c>
      <c r="B2907" s="1" t="s">
        <v>1486</v>
      </c>
      <c r="C2907" s="1" t="s">
        <v>2247</v>
      </c>
      <c r="D2907" s="1"/>
      <c r="E2907" s="1"/>
      <c r="F2907" s="1" t="s">
        <v>1015</v>
      </c>
      <c r="G2907" s="1">
        <v>0</v>
      </c>
      <c r="H2907" s="1" t="s">
        <v>27474</v>
      </c>
      <c r="I2907" s="1">
        <v>0</v>
      </c>
      <c r="J2907" s="1" t="s">
        <v>27474</v>
      </c>
      <c r="K2907" s="1">
        <f t="shared" si="180"/>
        <v>0</v>
      </c>
      <c r="L2907" s="2">
        <f>SUMIFS('Basin Total Well Counts'!B:B,'Basin Total Well Counts'!A:A,F2907)</f>
        <v>100308</v>
      </c>
      <c r="M2907" s="4">
        <f t="shared" si="181"/>
        <v>0</v>
      </c>
      <c r="N2907" s="2">
        <f>SUMIF('Basin Emissions'!A:A,F2907,'Basin Emissions'!B:B)</f>
        <v>7867.8947644</v>
      </c>
      <c r="O2907" s="8">
        <f t="shared" si="182"/>
        <v>0</v>
      </c>
      <c r="P2907" s="7">
        <f>SUMIF('Tool Pneumatics CH4 VOC BTEX'!B:B,A2907,'Tool Pneumatics CH4 VOC BTEX'!F:F)</f>
        <v>3.5899999141693102</v>
      </c>
      <c r="Q2907" s="14">
        <f t="shared" si="183"/>
        <v>0</v>
      </c>
      <c r="R2907" s="16">
        <f>SUMIF('Tool Pneumatics CH4 VOC BTEX'!B:B,A2907,'Tool Pneumatics CH4 VOC BTEX'!H:H)*Q2907</f>
        <v>0</v>
      </c>
      <c r="S2907" s="16">
        <f>SUMIF('Tool Pneumatics CH4 VOC BTEX'!B:B,A2907,'Tool Pneumatics CH4 VOC BTEX'!J:J)*Q2907</f>
        <v>0</v>
      </c>
      <c r="T2907" s="16">
        <f>SUMIF('Tool Pneumatics CH4 VOC BTEX'!B:B,A2907,'Tool Pneumatics CH4 VOC BTEX'!L:L)*Q2907</f>
        <v>0</v>
      </c>
      <c r="U2907" s="16">
        <f>SUMIF('Tool Pneumatics CH4 VOC BTEX'!B:B,A2907,'Tool Pneumatics CH4 VOC BTEX'!N:N)*Q2907</f>
        <v>0</v>
      </c>
    </row>
    <row r="2908" spans="1:21" x14ac:dyDescent="0.25">
      <c r="A2908" s="1" t="s">
        <v>6186</v>
      </c>
      <c r="B2908" s="1" t="s">
        <v>1486</v>
      </c>
      <c r="C2908" s="1" t="s">
        <v>1645</v>
      </c>
      <c r="D2908" s="1"/>
      <c r="E2908" s="1"/>
      <c r="F2908" s="1" t="s">
        <v>1015</v>
      </c>
      <c r="G2908" s="1">
        <v>0</v>
      </c>
      <c r="H2908" s="1" t="s">
        <v>27474</v>
      </c>
      <c r="I2908" s="1">
        <v>0</v>
      </c>
      <c r="J2908" s="1" t="s">
        <v>27474</v>
      </c>
      <c r="K2908" s="1">
        <f t="shared" si="180"/>
        <v>0</v>
      </c>
      <c r="L2908" s="2">
        <f>SUMIFS('Basin Total Well Counts'!B:B,'Basin Total Well Counts'!A:A,F2908)</f>
        <v>100308</v>
      </c>
      <c r="M2908" s="4">
        <f t="shared" si="181"/>
        <v>0</v>
      </c>
      <c r="N2908" s="2">
        <f>SUMIF('Basin Emissions'!A:A,F2908,'Basin Emissions'!B:B)</f>
        <v>7867.8947644</v>
      </c>
      <c r="O2908" s="8">
        <f t="shared" si="182"/>
        <v>0</v>
      </c>
      <c r="P2908" s="7">
        <f>SUMIF('Tool Pneumatics CH4 VOC BTEX'!B:B,A2908,'Tool Pneumatics CH4 VOC BTEX'!F:F)</f>
        <v>3.5899999141693102</v>
      </c>
      <c r="Q2908" s="14">
        <f t="shared" si="183"/>
        <v>0</v>
      </c>
      <c r="R2908" s="16">
        <f>SUMIF('Tool Pneumatics CH4 VOC BTEX'!B:B,A2908,'Tool Pneumatics CH4 VOC BTEX'!H:H)*Q2908</f>
        <v>0</v>
      </c>
      <c r="S2908" s="16">
        <f>SUMIF('Tool Pneumatics CH4 VOC BTEX'!B:B,A2908,'Tool Pneumatics CH4 VOC BTEX'!J:J)*Q2908</f>
        <v>0</v>
      </c>
      <c r="T2908" s="16">
        <f>SUMIF('Tool Pneumatics CH4 VOC BTEX'!B:B,A2908,'Tool Pneumatics CH4 VOC BTEX'!L:L)*Q2908</f>
        <v>0</v>
      </c>
      <c r="U2908" s="16">
        <f>SUMIF('Tool Pneumatics CH4 VOC BTEX'!B:B,A2908,'Tool Pneumatics CH4 VOC BTEX'!N:N)*Q2908</f>
        <v>0</v>
      </c>
    </row>
    <row r="2909" spans="1:21" x14ac:dyDescent="0.25">
      <c r="A2909" s="1" t="s">
        <v>6187</v>
      </c>
      <c r="B2909" s="1" t="s">
        <v>1486</v>
      </c>
      <c r="C2909" s="1" t="s">
        <v>6188</v>
      </c>
      <c r="D2909" s="1"/>
      <c r="E2909" s="1"/>
      <c r="F2909" s="1" t="s">
        <v>2240</v>
      </c>
      <c r="G2909" s="1">
        <v>0</v>
      </c>
      <c r="H2909" s="1" t="s">
        <v>27474</v>
      </c>
      <c r="I2909" s="1">
        <v>0</v>
      </c>
      <c r="J2909" s="1" t="s">
        <v>27474</v>
      </c>
      <c r="K2909" s="1">
        <f t="shared" si="180"/>
        <v>0</v>
      </c>
      <c r="L2909" s="2">
        <f>SUMIFS('Basin Total Well Counts'!B:B,'Basin Total Well Counts'!A:A,F2909)</f>
        <v>0</v>
      </c>
      <c r="M2909" s="4">
        <f t="shared" si="181"/>
        <v>0</v>
      </c>
      <c r="N2909" s="2">
        <f>SUMIF('Basin Emissions'!A:A,F2909,'Basin Emissions'!B:B)</f>
        <v>1897.7414753999999</v>
      </c>
      <c r="O2909" s="8">
        <f t="shared" si="182"/>
        <v>0</v>
      </c>
      <c r="P2909" s="7">
        <f>SUMIF('Tool Pneumatics CH4 VOC BTEX'!B:B,A2909,'Tool Pneumatics CH4 VOC BTEX'!F:F)</f>
        <v>3.5899999141693102</v>
      </c>
      <c r="Q2909" s="14">
        <f t="shared" si="183"/>
        <v>0</v>
      </c>
      <c r="R2909" s="16">
        <f>SUMIF('Tool Pneumatics CH4 VOC BTEX'!B:B,A2909,'Tool Pneumatics CH4 VOC BTEX'!H:H)*Q2909</f>
        <v>0</v>
      </c>
      <c r="S2909" s="16">
        <f>SUMIF('Tool Pneumatics CH4 VOC BTEX'!B:B,A2909,'Tool Pneumatics CH4 VOC BTEX'!J:J)*Q2909</f>
        <v>0</v>
      </c>
      <c r="T2909" s="16">
        <f>SUMIF('Tool Pneumatics CH4 VOC BTEX'!B:B,A2909,'Tool Pneumatics CH4 VOC BTEX'!L:L)*Q2909</f>
        <v>0</v>
      </c>
      <c r="U2909" s="16">
        <f>SUMIF('Tool Pneumatics CH4 VOC BTEX'!B:B,A2909,'Tool Pneumatics CH4 VOC BTEX'!N:N)*Q2909</f>
        <v>0</v>
      </c>
    </row>
    <row r="2910" spans="1:21" x14ac:dyDescent="0.25">
      <c r="A2910" s="1" t="s">
        <v>6189</v>
      </c>
      <c r="B2910" s="1" t="s">
        <v>1486</v>
      </c>
      <c r="C2910" s="1" t="s">
        <v>1576</v>
      </c>
      <c r="D2910" s="1"/>
      <c r="E2910" s="1"/>
      <c r="F2910" s="1" t="s">
        <v>2240</v>
      </c>
      <c r="G2910" s="1">
        <v>0</v>
      </c>
      <c r="H2910" s="1" t="s">
        <v>27474</v>
      </c>
      <c r="I2910" s="1">
        <v>0</v>
      </c>
      <c r="J2910" s="1" t="s">
        <v>27474</v>
      </c>
      <c r="K2910" s="1">
        <f t="shared" si="180"/>
        <v>0</v>
      </c>
      <c r="L2910" s="2">
        <f>SUMIFS('Basin Total Well Counts'!B:B,'Basin Total Well Counts'!A:A,F2910)</f>
        <v>0</v>
      </c>
      <c r="M2910" s="4">
        <f t="shared" si="181"/>
        <v>0</v>
      </c>
      <c r="N2910" s="2">
        <f>SUMIF('Basin Emissions'!A:A,F2910,'Basin Emissions'!B:B)</f>
        <v>1897.7414753999999</v>
      </c>
      <c r="O2910" s="8">
        <f t="shared" si="182"/>
        <v>0</v>
      </c>
      <c r="P2910" s="7">
        <f>SUMIF('Tool Pneumatics CH4 VOC BTEX'!B:B,A2910,'Tool Pneumatics CH4 VOC BTEX'!F:F)</f>
        <v>3.5899999141693102</v>
      </c>
      <c r="Q2910" s="14">
        <f t="shared" si="183"/>
        <v>0</v>
      </c>
      <c r="R2910" s="16">
        <f>SUMIF('Tool Pneumatics CH4 VOC BTEX'!B:B,A2910,'Tool Pneumatics CH4 VOC BTEX'!H:H)*Q2910</f>
        <v>0</v>
      </c>
      <c r="S2910" s="16">
        <f>SUMIF('Tool Pneumatics CH4 VOC BTEX'!B:B,A2910,'Tool Pneumatics CH4 VOC BTEX'!J:J)*Q2910</f>
        <v>0</v>
      </c>
      <c r="T2910" s="16">
        <f>SUMIF('Tool Pneumatics CH4 VOC BTEX'!B:B,A2910,'Tool Pneumatics CH4 VOC BTEX'!L:L)*Q2910</f>
        <v>0</v>
      </c>
      <c r="U2910" s="16">
        <f>SUMIF('Tool Pneumatics CH4 VOC BTEX'!B:B,A2910,'Tool Pneumatics CH4 VOC BTEX'!N:N)*Q2910</f>
        <v>0</v>
      </c>
    </row>
    <row r="2911" spans="1:21" x14ac:dyDescent="0.25">
      <c r="A2911" s="1" t="s">
        <v>6190</v>
      </c>
      <c r="B2911" s="1" t="s">
        <v>1486</v>
      </c>
      <c r="C2911" s="1" t="s">
        <v>6191</v>
      </c>
      <c r="D2911" s="1"/>
      <c r="E2911" s="1"/>
      <c r="F2911" s="1" t="s">
        <v>1015</v>
      </c>
      <c r="G2911" s="1">
        <v>772</v>
      </c>
      <c r="H2911" s="1" t="s">
        <v>27474</v>
      </c>
      <c r="I2911" s="1">
        <v>1504</v>
      </c>
      <c r="J2911" s="1" t="s">
        <v>27474</v>
      </c>
      <c r="K2911" s="1">
        <f t="shared" si="180"/>
        <v>2276</v>
      </c>
      <c r="L2911" s="2">
        <f>SUMIFS('Basin Total Well Counts'!B:B,'Basin Total Well Counts'!A:A,F2911)</f>
        <v>100308</v>
      </c>
      <c r="M2911" s="4">
        <f t="shared" si="181"/>
        <v>2.2690114447501696E-2</v>
      </c>
      <c r="N2911" s="2">
        <f>SUMIF('Basin Emissions'!A:A,F2911,'Basin Emissions'!B:B)</f>
        <v>7867.8947644</v>
      </c>
      <c r="O2911" s="8">
        <f t="shared" si="182"/>
        <v>178.5234326651354</v>
      </c>
      <c r="P2911" s="7">
        <f>SUMIF('Tool Pneumatics CH4 VOC BTEX'!B:B,A2911,'Tool Pneumatics CH4 VOC BTEX'!F:F)</f>
        <v>3.5899999141693102</v>
      </c>
      <c r="Q2911" s="14">
        <f t="shared" si="183"/>
        <v>54.815148894596327</v>
      </c>
      <c r="R2911" s="16">
        <f>SUMIF('Tool Pneumatics CH4 VOC BTEX'!B:B,A2911,'Tool Pneumatics CH4 VOC BTEX'!H:H)*Q2911</f>
        <v>0.24886078205852907</v>
      </c>
      <c r="S2911" s="16">
        <f>SUMIF('Tool Pneumatics CH4 VOC BTEX'!B:B,A2911,'Tool Pneumatics CH4 VOC BTEX'!J:J)*Q2911</f>
        <v>1.4087493647871764E-2</v>
      </c>
      <c r="T2911" s="16">
        <f>SUMIF('Tool Pneumatics CH4 VOC BTEX'!B:B,A2911,'Tool Pneumatics CH4 VOC BTEX'!L:L)*Q2911</f>
        <v>0.22189172764905282</v>
      </c>
      <c r="U2911" s="16">
        <f>SUMIF('Tool Pneumatics CH4 VOC BTEX'!B:B,A2911,'Tool Pneumatics CH4 VOC BTEX'!N:N)*Q2911</f>
        <v>6.2982607061287901E-2</v>
      </c>
    </row>
    <row r="2912" spans="1:21" x14ac:dyDescent="0.25">
      <c r="A2912" s="1" t="s">
        <v>6192</v>
      </c>
      <c r="B2912" s="1" t="s">
        <v>1486</v>
      </c>
      <c r="C2912" s="1" t="s">
        <v>6193</v>
      </c>
      <c r="D2912" s="1"/>
      <c r="E2912" s="1"/>
      <c r="F2912" s="1" t="s">
        <v>2240</v>
      </c>
      <c r="G2912" s="1">
        <v>0</v>
      </c>
      <c r="H2912" s="1" t="s">
        <v>27474</v>
      </c>
      <c r="I2912" s="1">
        <v>0</v>
      </c>
      <c r="J2912" s="1" t="s">
        <v>27474</v>
      </c>
      <c r="K2912" s="1">
        <f t="shared" si="180"/>
        <v>0</v>
      </c>
      <c r="L2912" s="2">
        <f>SUMIFS('Basin Total Well Counts'!B:B,'Basin Total Well Counts'!A:A,F2912)</f>
        <v>0</v>
      </c>
      <c r="M2912" s="4">
        <f t="shared" si="181"/>
        <v>0</v>
      </c>
      <c r="N2912" s="2">
        <f>SUMIF('Basin Emissions'!A:A,F2912,'Basin Emissions'!B:B)</f>
        <v>1897.7414753999999</v>
      </c>
      <c r="O2912" s="8">
        <f t="shared" si="182"/>
        <v>0</v>
      </c>
      <c r="P2912" s="7">
        <f>SUMIF('Tool Pneumatics CH4 VOC BTEX'!B:B,A2912,'Tool Pneumatics CH4 VOC BTEX'!F:F)</f>
        <v>3.5899999141693102</v>
      </c>
      <c r="Q2912" s="14">
        <f t="shared" si="183"/>
        <v>0</v>
      </c>
      <c r="R2912" s="16">
        <f>SUMIF('Tool Pneumatics CH4 VOC BTEX'!B:B,A2912,'Tool Pneumatics CH4 VOC BTEX'!H:H)*Q2912</f>
        <v>0</v>
      </c>
      <c r="S2912" s="16">
        <f>SUMIF('Tool Pneumatics CH4 VOC BTEX'!B:B,A2912,'Tool Pneumatics CH4 VOC BTEX'!J:J)*Q2912</f>
        <v>0</v>
      </c>
      <c r="T2912" s="16">
        <f>SUMIF('Tool Pneumatics CH4 VOC BTEX'!B:B,A2912,'Tool Pneumatics CH4 VOC BTEX'!L:L)*Q2912</f>
        <v>0</v>
      </c>
      <c r="U2912" s="16">
        <f>SUMIF('Tool Pneumatics CH4 VOC BTEX'!B:B,A2912,'Tool Pneumatics CH4 VOC BTEX'!N:N)*Q2912</f>
        <v>0</v>
      </c>
    </row>
    <row r="2913" spans="1:21" x14ac:dyDescent="0.25">
      <c r="A2913" s="1" t="s">
        <v>6194</v>
      </c>
      <c r="B2913" s="1" t="s">
        <v>1486</v>
      </c>
      <c r="C2913" s="1" t="s">
        <v>1995</v>
      </c>
      <c r="D2913" s="1"/>
      <c r="E2913" s="1"/>
      <c r="F2913" s="1" t="s">
        <v>2732</v>
      </c>
      <c r="G2913" s="1">
        <v>0</v>
      </c>
      <c r="H2913" s="1" t="s">
        <v>27474</v>
      </c>
      <c r="I2913" s="1">
        <v>0</v>
      </c>
      <c r="J2913" s="1" t="s">
        <v>27474</v>
      </c>
      <c r="K2913" s="1">
        <f t="shared" si="180"/>
        <v>0</v>
      </c>
      <c r="L2913" s="2">
        <f>SUMIFS('Basin Total Well Counts'!B:B,'Basin Total Well Counts'!A:A,F2913)</f>
        <v>0</v>
      </c>
      <c r="M2913" s="4">
        <f t="shared" si="181"/>
        <v>0</v>
      </c>
      <c r="N2913" s="2">
        <f>SUMIF('Basin Emissions'!A:A,F2913,'Basin Emissions'!B:B)</f>
        <v>22.899069699999998</v>
      </c>
      <c r="O2913" s="8">
        <f t="shared" si="182"/>
        <v>0</v>
      </c>
      <c r="P2913" s="7">
        <f>SUMIF('Tool Pneumatics CH4 VOC BTEX'!B:B,A2913,'Tool Pneumatics CH4 VOC BTEX'!F:F)</f>
        <v>3.5899999141693102</v>
      </c>
      <c r="Q2913" s="14">
        <f t="shared" si="183"/>
        <v>0</v>
      </c>
      <c r="R2913" s="16">
        <f>SUMIF('Tool Pneumatics CH4 VOC BTEX'!B:B,A2913,'Tool Pneumatics CH4 VOC BTEX'!H:H)*Q2913</f>
        <v>0</v>
      </c>
      <c r="S2913" s="16">
        <f>SUMIF('Tool Pneumatics CH4 VOC BTEX'!B:B,A2913,'Tool Pneumatics CH4 VOC BTEX'!J:J)*Q2913</f>
        <v>0</v>
      </c>
      <c r="T2913" s="16">
        <f>SUMIF('Tool Pneumatics CH4 VOC BTEX'!B:B,A2913,'Tool Pneumatics CH4 VOC BTEX'!L:L)*Q2913</f>
        <v>0</v>
      </c>
      <c r="U2913" s="16">
        <f>SUMIF('Tool Pneumatics CH4 VOC BTEX'!B:B,A2913,'Tool Pneumatics CH4 VOC BTEX'!N:N)*Q2913</f>
        <v>0</v>
      </c>
    </row>
    <row r="2914" spans="1:21" x14ac:dyDescent="0.25">
      <c r="A2914" s="1" t="s">
        <v>6195</v>
      </c>
      <c r="B2914" s="1" t="s">
        <v>1486</v>
      </c>
      <c r="C2914" s="1" t="s">
        <v>6196</v>
      </c>
      <c r="D2914" s="1"/>
      <c r="E2914" s="1"/>
      <c r="F2914" s="1" t="s">
        <v>2240</v>
      </c>
      <c r="G2914" s="1">
        <v>0</v>
      </c>
      <c r="H2914" s="1" t="s">
        <v>27474</v>
      </c>
      <c r="I2914" s="1">
        <v>0</v>
      </c>
      <c r="J2914" s="1" t="s">
        <v>27474</v>
      </c>
      <c r="K2914" s="1">
        <f t="shared" si="180"/>
        <v>0</v>
      </c>
      <c r="L2914" s="2">
        <f>SUMIFS('Basin Total Well Counts'!B:B,'Basin Total Well Counts'!A:A,F2914)</f>
        <v>0</v>
      </c>
      <c r="M2914" s="4">
        <f t="shared" si="181"/>
        <v>0</v>
      </c>
      <c r="N2914" s="2">
        <f>SUMIF('Basin Emissions'!A:A,F2914,'Basin Emissions'!B:B)</f>
        <v>1897.7414753999999</v>
      </c>
      <c r="O2914" s="8">
        <f t="shared" si="182"/>
        <v>0</v>
      </c>
      <c r="P2914" s="7">
        <f>SUMIF('Tool Pneumatics CH4 VOC BTEX'!B:B,A2914,'Tool Pneumatics CH4 VOC BTEX'!F:F)</f>
        <v>3.5899999141693102</v>
      </c>
      <c r="Q2914" s="14">
        <f t="shared" si="183"/>
        <v>0</v>
      </c>
      <c r="R2914" s="16">
        <f>SUMIF('Tool Pneumatics CH4 VOC BTEX'!B:B,A2914,'Tool Pneumatics CH4 VOC BTEX'!H:H)*Q2914</f>
        <v>0</v>
      </c>
      <c r="S2914" s="16">
        <f>SUMIF('Tool Pneumatics CH4 VOC BTEX'!B:B,A2914,'Tool Pneumatics CH4 VOC BTEX'!J:J)*Q2914</f>
        <v>0</v>
      </c>
      <c r="T2914" s="16">
        <f>SUMIF('Tool Pneumatics CH4 VOC BTEX'!B:B,A2914,'Tool Pneumatics CH4 VOC BTEX'!L:L)*Q2914</f>
        <v>0</v>
      </c>
      <c r="U2914" s="16">
        <f>SUMIF('Tool Pneumatics CH4 VOC BTEX'!B:B,A2914,'Tool Pneumatics CH4 VOC BTEX'!N:N)*Q2914</f>
        <v>0</v>
      </c>
    </row>
    <row r="2915" spans="1:21" x14ac:dyDescent="0.25">
      <c r="A2915" s="1" t="s">
        <v>6197</v>
      </c>
      <c r="B2915" s="1" t="s">
        <v>1486</v>
      </c>
      <c r="C2915" s="1" t="s">
        <v>1843</v>
      </c>
      <c r="D2915" s="1"/>
      <c r="E2915" s="1"/>
      <c r="F2915" s="1" t="s">
        <v>2240</v>
      </c>
      <c r="G2915" s="1">
        <v>0</v>
      </c>
      <c r="H2915" s="1" t="s">
        <v>27474</v>
      </c>
      <c r="I2915" s="1">
        <v>0</v>
      </c>
      <c r="J2915" s="1" t="s">
        <v>27474</v>
      </c>
      <c r="K2915" s="1">
        <f t="shared" si="180"/>
        <v>0</v>
      </c>
      <c r="L2915" s="2">
        <f>SUMIFS('Basin Total Well Counts'!B:B,'Basin Total Well Counts'!A:A,F2915)</f>
        <v>0</v>
      </c>
      <c r="M2915" s="4">
        <f t="shared" si="181"/>
        <v>0</v>
      </c>
      <c r="N2915" s="2">
        <f>SUMIF('Basin Emissions'!A:A,F2915,'Basin Emissions'!B:B)</f>
        <v>1897.7414753999999</v>
      </c>
      <c r="O2915" s="8">
        <f t="shared" si="182"/>
        <v>0</v>
      </c>
      <c r="P2915" s="7">
        <f>SUMIF('Tool Pneumatics CH4 VOC BTEX'!B:B,A2915,'Tool Pneumatics CH4 VOC BTEX'!F:F)</f>
        <v>3.5899999141693102</v>
      </c>
      <c r="Q2915" s="14">
        <f t="shared" si="183"/>
        <v>0</v>
      </c>
      <c r="R2915" s="16">
        <f>SUMIF('Tool Pneumatics CH4 VOC BTEX'!B:B,A2915,'Tool Pneumatics CH4 VOC BTEX'!H:H)*Q2915</f>
        <v>0</v>
      </c>
      <c r="S2915" s="16">
        <f>SUMIF('Tool Pneumatics CH4 VOC BTEX'!B:B,A2915,'Tool Pneumatics CH4 VOC BTEX'!J:J)*Q2915</f>
        <v>0</v>
      </c>
      <c r="T2915" s="16">
        <f>SUMIF('Tool Pneumatics CH4 VOC BTEX'!B:B,A2915,'Tool Pneumatics CH4 VOC BTEX'!L:L)*Q2915</f>
        <v>0</v>
      </c>
      <c r="U2915" s="16">
        <f>SUMIF('Tool Pneumatics CH4 VOC BTEX'!B:B,A2915,'Tool Pneumatics CH4 VOC BTEX'!N:N)*Q2915</f>
        <v>0</v>
      </c>
    </row>
    <row r="2916" spans="1:21" x14ac:dyDescent="0.25">
      <c r="A2916" s="1" t="s">
        <v>6198</v>
      </c>
      <c r="B2916" s="1" t="s">
        <v>1486</v>
      </c>
      <c r="C2916" s="1" t="s">
        <v>2014</v>
      </c>
      <c r="D2916" s="1"/>
      <c r="E2916" s="1"/>
      <c r="F2916" s="1" t="s">
        <v>2240</v>
      </c>
      <c r="G2916" s="1">
        <v>0</v>
      </c>
      <c r="H2916" s="1" t="s">
        <v>27474</v>
      </c>
      <c r="I2916" s="1">
        <v>0</v>
      </c>
      <c r="J2916" s="1" t="s">
        <v>27474</v>
      </c>
      <c r="K2916" s="1">
        <f t="shared" si="180"/>
        <v>0</v>
      </c>
      <c r="L2916" s="2">
        <f>SUMIFS('Basin Total Well Counts'!B:B,'Basin Total Well Counts'!A:A,F2916)</f>
        <v>0</v>
      </c>
      <c r="M2916" s="4">
        <f t="shared" si="181"/>
        <v>0</v>
      </c>
      <c r="N2916" s="2">
        <f>SUMIF('Basin Emissions'!A:A,F2916,'Basin Emissions'!B:B)</f>
        <v>1897.7414753999999</v>
      </c>
      <c r="O2916" s="8">
        <f t="shared" si="182"/>
        <v>0</v>
      </c>
      <c r="P2916" s="7">
        <f>SUMIF('Tool Pneumatics CH4 VOC BTEX'!B:B,A2916,'Tool Pneumatics CH4 VOC BTEX'!F:F)</f>
        <v>3.5899999141693102</v>
      </c>
      <c r="Q2916" s="14">
        <f t="shared" si="183"/>
        <v>0</v>
      </c>
      <c r="R2916" s="16">
        <f>SUMIF('Tool Pneumatics CH4 VOC BTEX'!B:B,A2916,'Tool Pneumatics CH4 VOC BTEX'!H:H)*Q2916</f>
        <v>0</v>
      </c>
      <c r="S2916" s="16">
        <f>SUMIF('Tool Pneumatics CH4 VOC BTEX'!B:B,A2916,'Tool Pneumatics CH4 VOC BTEX'!J:J)*Q2916</f>
        <v>0</v>
      </c>
      <c r="T2916" s="16">
        <f>SUMIF('Tool Pneumatics CH4 VOC BTEX'!B:B,A2916,'Tool Pneumatics CH4 VOC BTEX'!L:L)*Q2916</f>
        <v>0</v>
      </c>
      <c r="U2916" s="16">
        <f>SUMIF('Tool Pneumatics CH4 VOC BTEX'!B:B,A2916,'Tool Pneumatics CH4 VOC BTEX'!N:N)*Q2916</f>
        <v>0</v>
      </c>
    </row>
    <row r="2917" spans="1:21" x14ac:dyDescent="0.25">
      <c r="A2917" s="1" t="s">
        <v>6199</v>
      </c>
      <c r="B2917" s="1" t="s">
        <v>1486</v>
      </c>
      <c r="C2917" s="1" t="s">
        <v>1868</v>
      </c>
      <c r="D2917" s="1"/>
      <c r="E2917" s="1"/>
      <c r="F2917" s="1" t="s">
        <v>2240</v>
      </c>
      <c r="G2917" s="1">
        <v>0</v>
      </c>
      <c r="H2917" s="1" t="s">
        <v>27474</v>
      </c>
      <c r="I2917" s="1">
        <v>0</v>
      </c>
      <c r="J2917" s="1" t="s">
        <v>27474</v>
      </c>
      <c r="K2917" s="1">
        <f t="shared" si="180"/>
        <v>0</v>
      </c>
      <c r="L2917" s="2">
        <f>SUMIFS('Basin Total Well Counts'!B:B,'Basin Total Well Counts'!A:A,F2917)</f>
        <v>0</v>
      </c>
      <c r="M2917" s="4">
        <f t="shared" si="181"/>
        <v>0</v>
      </c>
      <c r="N2917" s="2">
        <f>SUMIF('Basin Emissions'!A:A,F2917,'Basin Emissions'!B:B)</f>
        <v>1897.7414753999999</v>
      </c>
      <c r="O2917" s="8">
        <f t="shared" si="182"/>
        <v>0</v>
      </c>
      <c r="P2917" s="7">
        <f>SUMIF('Tool Pneumatics CH4 VOC BTEX'!B:B,A2917,'Tool Pneumatics CH4 VOC BTEX'!F:F)</f>
        <v>3.5899999141693102</v>
      </c>
      <c r="Q2917" s="14">
        <f t="shared" si="183"/>
        <v>0</v>
      </c>
      <c r="R2917" s="16">
        <f>SUMIF('Tool Pneumatics CH4 VOC BTEX'!B:B,A2917,'Tool Pneumatics CH4 VOC BTEX'!H:H)*Q2917</f>
        <v>0</v>
      </c>
      <c r="S2917" s="16">
        <f>SUMIF('Tool Pneumatics CH4 VOC BTEX'!B:B,A2917,'Tool Pneumatics CH4 VOC BTEX'!J:J)*Q2917</f>
        <v>0</v>
      </c>
      <c r="T2917" s="16">
        <f>SUMIF('Tool Pneumatics CH4 VOC BTEX'!B:B,A2917,'Tool Pneumatics CH4 VOC BTEX'!L:L)*Q2917</f>
        <v>0</v>
      </c>
      <c r="U2917" s="16">
        <f>SUMIF('Tool Pneumatics CH4 VOC BTEX'!B:B,A2917,'Tool Pneumatics CH4 VOC BTEX'!N:N)*Q2917</f>
        <v>0</v>
      </c>
    </row>
    <row r="2918" spans="1:21" x14ac:dyDescent="0.25">
      <c r="A2918" s="1" t="s">
        <v>6200</v>
      </c>
      <c r="B2918" s="1" t="s">
        <v>1486</v>
      </c>
      <c r="C2918" s="1" t="s">
        <v>1813</v>
      </c>
      <c r="D2918" s="1"/>
      <c r="E2918" s="1"/>
      <c r="F2918" s="1" t="s">
        <v>2240</v>
      </c>
      <c r="G2918" s="1">
        <v>0</v>
      </c>
      <c r="H2918" s="1" t="s">
        <v>27474</v>
      </c>
      <c r="I2918" s="1">
        <v>0</v>
      </c>
      <c r="J2918" s="1" t="s">
        <v>27474</v>
      </c>
      <c r="K2918" s="1">
        <f t="shared" si="180"/>
        <v>0</v>
      </c>
      <c r="L2918" s="2">
        <f>SUMIFS('Basin Total Well Counts'!B:B,'Basin Total Well Counts'!A:A,F2918)</f>
        <v>0</v>
      </c>
      <c r="M2918" s="4">
        <f t="shared" si="181"/>
        <v>0</v>
      </c>
      <c r="N2918" s="2">
        <f>SUMIF('Basin Emissions'!A:A,F2918,'Basin Emissions'!B:B)</f>
        <v>1897.7414753999999</v>
      </c>
      <c r="O2918" s="8">
        <f t="shared" si="182"/>
        <v>0</v>
      </c>
      <c r="P2918" s="7">
        <f>SUMIF('Tool Pneumatics CH4 VOC BTEX'!B:B,A2918,'Tool Pneumatics CH4 VOC BTEX'!F:F)</f>
        <v>3.5899999141693102</v>
      </c>
      <c r="Q2918" s="14">
        <f t="shared" si="183"/>
        <v>0</v>
      </c>
      <c r="R2918" s="16">
        <f>SUMIF('Tool Pneumatics CH4 VOC BTEX'!B:B,A2918,'Tool Pneumatics CH4 VOC BTEX'!H:H)*Q2918</f>
        <v>0</v>
      </c>
      <c r="S2918" s="16">
        <f>SUMIF('Tool Pneumatics CH4 VOC BTEX'!B:B,A2918,'Tool Pneumatics CH4 VOC BTEX'!J:J)*Q2918</f>
        <v>0</v>
      </c>
      <c r="T2918" s="16">
        <f>SUMIF('Tool Pneumatics CH4 VOC BTEX'!B:B,A2918,'Tool Pneumatics CH4 VOC BTEX'!L:L)*Q2918</f>
        <v>0</v>
      </c>
      <c r="U2918" s="16">
        <f>SUMIF('Tool Pneumatics CH4 VOC BTEX'!B:B,A2918,'Tool Pneumatics CH4 VOC BTEX'!N:N)*Q2918</f>
        <v>0</v>
      </c>
    </row>
    <row r="2919" spans="1:21" x14ac:dyDescent="0.25">
      <c r="A2919" s="1" t="s">
        <v>6201</v>
      </c>
      <c r="B2919" s="1" t="s">
        <v>1486</v>
      </c>
      <c r="C2919" s="1" t="s">
        <v>3941</v>
      </c>
      <c r="D2919" s="1"/>
      <c r="E2919" s="1"/>
      <c r="F2919" s="1" t="s">
        <v>1015</v>
      </c>
      <c r="G2919" s="1">
        <v>0</v>
      </c>
      <c r="H2919" s="1" t="s">
        <v>27474</v>
      </c>
      <c r="I2919" s="1">
        <v>0</v>
      </c>
      <c r="J2919" s="1" t="s">
        <v>27474</v>
      </c>
      <c r="K2919" s="1">
        <f t="shared" si="180"/>
        <v>0</v>
      </c>
      <c r="L2919" s="2">
        <f>SUMIFS('Basin Total Well Counts'!B:B,'Basin Total Well Counts'!A:A,F2919)</f>
        <v>100308</v>
      </c>
      <c r="M2919" s="4">
        <f t="shared" si="181"/>
        <v>0</v>
      </c>
      <c r="N2919" s="2">
        <f>SUMIF('Basin Emissions'!A:A,F2919,'Basin Emissions'!B:B)</f>
        <v>7867.8947644</v>
      </c>
      <c r="O2919" s="8">
        <f t="shared" si="182"/>
        <v>0</v>
      </c>
      <c r="P2919" s="7">
        <f>SUMIF('Tool Pneumatics CH4 VOC BTEX'!B:B,A2919,'Tool Pneumatics CH4 VOC BTEX'!F:F)</f>
        <v>3.5899999141693102</v>
      </c>
      <c r="Q2919" s="14">
        <f t="shared" si="183"/>
        <v>0</v>
      </c>
      <c r="R2919" s="16">
        <f>SUMIF('Tool Pneumatics CH4 VOC BTEX'!B:B,A2919,'Tool Pneumatics CH4 VOC BTEX'!H:H)*Q2919</f>
        <v>0</v>
      </c>
      <c r="S2919" s="16">
        <f>SUMIF('Tool Pneumatics CH4 VOC BTEX'!B:B,A2919,'Tool Pneumatics CH4 VOC BTEX'!J:J)*Q2919</f>
        <v>0</v>
      </c>
      <c r="T2919" s="16">
        <f>SUMIF('Tool Pneumatics CH4 VOC BTEX'!B:B,A2919,'Tool Pneumatics CH4 VOC BTEX'!L:L)*Q2919</f>
        <v>0</v>
      </c>
      <c r="U2919" s="16">
        <f>SUMIF('Tool Pneumatics CH4 VOC BTEX'!B:B,A2919,'Tool Pneumatics CH4 VOC BTEX'!N:N)*Q2919</f>
        <v>0</v>
      </c>
    </row>
    <row r="2920" spans="1:21" x14ac:dyDescent="0.25">
      <c r="A2920" s="1" t="s">
        <v>6202</v>
      </c>
      <c r="B2920" s="1" t="s">
        <v>1486</v>
      </c>
      <c r="C2920" s="1" t="s">
        <v>5662</v>
      </c>
      <c r="D2920" s="1"/>
      <c r="E2920" s="1"/>
      <c r="F2920" s="1" t="s">
        <v>1015</v>
      </c>
      <c r="G2920" s="1">
        <v>0</v>
      </c>
      <c r="H2920" s="1" t="s">
        <v>27474</v>
      </c>
      <c r="I2920" s="1">
        <v>0</v>
      </c>
      <c r="J2920" s="1" t="s">
        <v>27474</v>
      </c>
      <c r="K2920" s="1">
        <f t="shared" si="180"/>
        <v>0</v>
      </c>
      <c r="L2920" s="2">
        <f>SUMIFS('Basin Total Well Counts'!B:B,'Basin Total Well Counts'!A:A,F2920)</f>
        <v>100308</v>
      </c>
      <c r="M2920" s="4">
        <f t="shared" si="181"/>
        <v>0</v>
      </c>
      <c r="N2920" s="2">
        <f>SUMIF('Basin Emissions'!A:A,F2920,'Basin Emissions'!B:B)</f>
        <v>7867.8947644</v>
      </c>
      <c r="O2920" s="8">
        <f t="shared" si="182"/>
        <v>0</v>
      </c>
      <c r="P2920" s="7">
        <f>SUMIF('Tool Pneumatics CH4 VOC BTEX'!B:B,A2920,'Tool Pneumatics CH4 VOC BTEX'!F:F)</f>
        <v>3.5899999141693102</v>
      </c>
      <c r="Q2920" s="14">
        <f t="shared" si="183"/>
        <v>0</v>
      </c>
      <c r="R2920" s="16">
        <f>SUMIF('Tool Pneumatics CH4 VOC BTEX'!B:B,A2920,'Tool Pneumatics CH4 VOC BTEX'!H:H)*Q2920</f>
        <v>0</v>
      </c>
      <c r="S2920" s="16">
        <f>SUMIF('Tool Pneumatics CH4 VOC BTEX'!B:B,A2920,'Tool Pneumatics CH4 VOC BTEX'!J:J)*Q2920</f>
        <v>0</v>
      </c>
      <c r="T2920" s="16">
        <f>SUMIF('Tool Pneumatics CH4 VOC BTEX'!B:B,A2920,'Tool Pneumatics CH4 VOC BTEX'!L:L)*Q2920</f>
        <v>0</v>
      </c>
      <c r="U2920" s="16">
        <f>SUMIF('Tool Pneumatics CH4 VOC BTEX'!B:B,A2920,'Tool Pneumatics CH4 VOC BTEX'!N:N)*Q2920</f>
        <v>0</v>
      </c>
    </row>
    <row r="2921" spans="1:21" x14ac:dyDescent="0.25">
      <c r="A2921" s="1" t="s">
        <v>6203</v>
      </c>
      <c r="B2921" s="1" t="s">
        <v>1486</v>
      </c>
      <c r="C2921" s="1" t="s">
        <v>1556</v>
      </c>
      <c r="D2921" s="1"/>
      <c r="E2921" s="1"/>
      <c r="F2921" s="1" t="s">
        <v>2732</v>
      </c>
      <c r="G2921" s="1">
        <v>0</v>
      </c>
      <c r="H2921" s="1" t="s">
        <v>27474</v>
      </c>
      <c r="I2921" s="1">
        <v>0</v>
      </c>
      <c r="J2921" s="1" t="s">
        <v>27474</v>
      </c>
      <c r="K2921" s="1">
        <f t="shared" si="180"/>
        <v>0</v>
      </c>
      <c r="L2921" s="2">
        <f>SUMIFS('Basin Total Well Counts'!B:B,'Basin Total Well Counts'!A:A,F2921)</f>
        <v>0</v>
      </c>
      <c r="M2921" s="4">
        <f t="shared" si="181"/>
        <v>0</v>
      </c>
      <c r="N2921" s="2">
        <f>SUMIF('Basin Emissions'!A:A,F2921,'Basin Emissions'!B:B)</f>
        <v>22.899069699999998</v>
      </c>
      <c r="O2921" s="8">
        <f t="shared" si="182"/>
        <v>0</v>
      </c>
      <c r="P2921" s="7">
        <f>SUMIF('Tool Pneumatics CH4 VOC BTEX'!B:B,A2921,'Tool Pneumatics CH4 VOC BTEX'!F:F)</f>
        <v>3.5899999141693102</v>
      </c>
      <c r="Q2921" s="14">
        <f t="shared" si="183"/>
        <v>0</v>
      </c>
      <c r="R2921" s="16">
        <f>SUMIF('Tool Pneumatics CH4 VOC BTEX'!B:B,A2921,'Tool Pneumatics CH4 VOC BTEX'!H:H)*Q2921</f>
        <v>0</v>
      </c>
      <c r="S2921" s="16">
        <f>SUMIF('Tool Pneumatics CH4 VOC BTEX'!B:B,A2921,'Tool Pneumatics CH4 VOC BTEX'!J:J)*Q2921</f>
        <v>0</v>
      </c>
      <c r="T2921" s="16">
        <f>SUMIF('Tool Pneumatics CH4 VOC BTEX'!B:B,A2921,'Tool Pneumatics CH4 VOC BTEX'!L:L)*Q2921</f>
        <v>0</v>
      </c>
      <c r="U2921" s="16">
        <f>SUMIF('Tool Pneumatics CH4 VOC BTEX'!B:B,A2921,'Tool Pneumatics CH4 VOC BTEX'!N:N)*Q2921</f>
        <v>0</v>
      </c>
    </row>
    <row r="2922" spans="1:21" x14ac:dyDescent="0.25">
      <c r="A2922" s="1" t="s">
        <v>6204</v>
      </c>
      <c r="B2922" s="1" t="s">
        <v>1486</v>
      </c>
      <c r="C2922" s="1" t="s">
        <v>6205</v>
      </c>
      <c r="D2922" s="1"/>
      <c r="E2922" s="1"/>
      <c r="F2922" s="1" t="s">
        <v>2240</v>
      </c>
      <c r="G2922" s="1">
        <v>0</v>
      </c>
      <c r="H2922" s="1" t="s">
        <v>27474</v>
      </c>
      <c r="I2922" s="1">
        <v>0</v>
      </c>
      <c r="J2922" s="1" t="s">
        <v>27474</v>
      </c>
      <c r="K2922" s="1">
        <f t="shared" si="180"/>
        <v>0</v>
      </c>
      <c r="L2922" s="2">
        <f>SUMIFS('Basin Total Well Counts'!B:B,'Basin Total Well Counts'!A:A,F2922)</f>
        <v>0</v>
      </c>
      <c r="M2922" s="4">
        <f t="shared" si="181"/>
        <v>0</v>
      </c>
      <c r="N2922" s="2">
        <f>SUMIF('Basin Emissions'!A:A,F2922,'Basin Emissions'!B:B)</f>
        <v>1897.7414753999999</v>
      </c>
      <c r="O2922" s="8">
        <f t="shared" si="182"/>
        <v>0</v>
      </c>
      <c r="P2922" s="7">
        <f>SUMIF('Tool Pneumatics CH4 VOC BTEX'!B:B,A2922,'Tool Pneumatics CH4 VOC BTEX'!F:F)</f>
        <v>3.5899999141693102</v>
      </c>
      <c r="Q2922" s="14">
        <f t="shared" si="183"/>
        <v>0</v>
      </c>
      <c r="R2922" s="16">
        <f>SUMIF('Tool Pneumatics CH4 VOC BTEX'!B:B,A2922,'Tool Pneumatics CH4 VOC BTEX'!H:H)*Q2922</f>
        <v>0</v>
      </c>
      <c r="S2922" s="16">
        <f>SUMIF('Tool Pneumatics CH4 VOC BTEX'!B:B,A2922,'Tool Pneumatics CH4 VOC BTEX'!J:J)*Q2922</f>
        <v>0</v>
      </c>
      <c r="T2922" s="16">
        <f>SUMIF('Tool Pneumatics CH4 VOC BTEX'!B:B,A2922,'Tool Pneumatics CH4 VOC BTEX'!L:L)*Q2922</f>
        <v>0</v>
      </c>
      <c r="U2922" s="16">
        <f>SUMIF('Tool Pneumatics CH4 VOC BTEX'!B:B,A2922,'Tool Pneumatics CH4 VOC BTEX'!N:N)*Q2922</f>
        <v>0</v>
      </c>
    </row>
    <row r="2923" spans="1:21" x14ac:dyDescent="0.25">
      <c r="A2923" s="1" t="s">
        <v>6206</v>
      </c>
      <c r="B2923" s="1" t="s">
        <v>1486</v>
      </c>
      <c r="C2923" s="1" t="s">
        <v>1824</v>
      </c>
      <c r="D2923" s="1"/>
      <c r="E2923" s="1"/>
      <c r="F2923" s="1" t="s">
        <v>2240</v>
      </c>
      <c r="G2923" s="1">
        <v>0</v>
      </c>
      <c r="H2923" s="1" t="s">
        <v>27474</v>
      </c>
      <c r="I2923" s="1">
        <v>0</v>
      </c>
      <c r="J2923" s="1" t="s">
        <v>27474</v>
      </c>
      <c r="K2923" s="1">
        <f t="shared" si="180"/>
        <v>0</v>
      </c>
      <c r="L2923" s="2">
        <f>SUMIFS('Basin Total Well Counts'!B:B,'Basin Total Well Counts'!A:A,F2923)</f>
        <v>0</v>
      </c>
      <c r="M2923" s="4">
        <f t="shared" si="181"/>
        <v>0</v>
      </c>
      <c r="N2923" s="2">
        <f>SUMIF('Basin Emissions'!A:A,F2923,'Basin Emissions'!B:B)</f>
        <v>1897.7414753999999</v>
      </c>
      <c r="O2923" s="8">
        <f t="shared" si="182"/>
        <v>0</v>
      </c>
      <c r="P2923" s="7">
        <f>SUMIF('Tool Pneumatics CH4 VOC BTEX'!B:B,A2923,'Tool Pneumatics CH4 VOC BTEX'!F:F)</f>
        <v>3.5899999141693102</v>
      </c>
      <c r="Q2923" s="14">
        <f t="shared" si="183"/>
        <v>0</v>
      </c>
      <c r="R2923" s="16">
        <f>SUMIF('Tool Pneumatics CH4 VOC BTEX'!B:B,A2923,'Tool Pneumatics CH4 VOC BTEX'!H:H)*Q2923</f>
        <v>0</v>
      </c>
      <c r="S2923" s="16">
        <f>SUMIF('Tool Pneumatics CH4 VOC BTEX'!B:B,A2923,'Tool Pneumatics CH4 VOC BTEX'!J:J)*Q2923</f>
        <v>0</v>
      </c>
      <c r="T2923" s="16">
        <f>SUMIF('Tool Pneumatics CH4 VOC BTEX'!B:B,A2923,'Tool Pneumatics CH4 VOC BTEX'!L:L)*Q2923</f>
        <v>0</v>
      </c>
      <c r="U2923" s="16">
        <f>SUMIF('Tool Pneumatics CH4 VOC BTEX'!B:B,A2923,'Tool Pneumatics CH4 VOC BTEX'!N:N)*Q2923</f>
        <v>0</v>
      </c>
    </row>
    <row r="2924" spans="1:21" x14ac:dyDescent="0.25">
      <c r="A2924" s="1" t="s">
        <v>6207</v>
      </c>
      <c r="B2924" s="1" t="s">
        <v>1486</v>
      </c>
      <c r="C2924" s="1" t="s">
        <v>1737</v>
      </c>
      <c r="D2924" s="1"/>
      <c r="E2924" s="1"/>
      <c r="F2924" s="1" t="s">
        <v>2240</v>
      </c>
      <c r="G2924" s="1">
        <v>0</v>
      </c>
      <c r="H2924" s="1" t="s">
        <v>27474</v>
      </c>
      <c r="I2924" s="1">
        <v>0</v>
      </c>
      <c r="J2924" s="1" t="s">
        <v>27474</v>
      </c>
      <c r="K2924" s="1">
        <f t="shared" si="180"/>
        <v>0</v>
      </c>
      <c r="L2924" s="2">
        <f>SUMIFS('Basin Total Well Counts'!B:B,'Basin Total Well Counts'!A:A,F2924)</f>
        <v>0</v>
      </c>
      <c r="M2924" s="4">
        <f t="shared" si="181"/>
        <v>0</v>
      </c>
      <c r="N2924" s="2">
        <f>SUMIF('Basin Emissions'!A:A,F2924,'Basin Emissions'!B:B)</f>
        <v>1897.7414753999999</v>
      </c>
      <c r="O2924" s="8">
        <f t="shared" si="182"/>
        <v>0</v>
      </c>
      <c r="P2924" s="7">
        <f>SUMIF('Tool Pneumatics CH4 VOC BTEX'!B:B,A2924,'Tool Pneumatics CH4 VOC BTEX'!F:F)</f>
        <v>3.5899999141693102</v>
      </c>
      <c r="Q2924" s="14">
        <f t="shared" si="183"/>
        <v>0</v>
      </c>
      <c r="R2924" s="16">
        <f>SUMIF('Tool Pneumatics CH4 VOC BTEX'!B:B,A2924,'Tool Pneumatics CH4 VOC BTEX'!H:H)*Q2924</f>
        <v>0</v>
      </c>
      <c r="S2924" s="16">
        <f>SUMIF('Tool Pneumatics CH4 VOC BTEX'!B:B,A2924,'Tool Pneumatics CH4 VOC BTEX'!J:J)*Q2924</f>
        <v>0</v>
      </c>
      <c r="T2924" s="16">
        <f>SUMIF('Tool Pneumatics CH4 VOC BTEX'!B:B,A2924,'Tool Pneumatics CH4 VOC BTEX'!L:L)*Q2924</f>
        <v>0</v>
      </c>
      <c r="U2924" s="16">
        <f>SUMIF('Tool Pneumatics CH4 VOC BTEX'!B:B,A2924,'Tool Pneumatics CH4 VOC BTEX'!N:N)*Q2924</f>
        <v>0</v>
      </c>
    </row>
    <row r="2925" spans="1:21" x14ac:dyDescent="0.25">
      <c r="A2925" s="1" t="s">
        <v>6208</v>
      </c>
      <c r="B2925" s="1" t="s">
        <v>1486</v>
      </c>
      <c r="C2925" s="1" t="s">
        <v>6209</v>
      </c>
      <c r="D2925" s="1"/>
      <c r="E2925" s="1"/>
      <c r="F2925" s="1" t="s">
        <v>2240</v>
      </c>
      <c r="G2925" s="1">
        <v>0</v>
      </c>
      <c r="H2925" s="1" t="s">
        <v>27474</v>
      </c>
      <c r="I2925" s="1">
        <v>0</v>
      </c>
      <c r="J2925" s="1" t="s">
        <v>27474</v>
      </c>
      <c r="K2925" s="1">
        <f t="shared" si="180"/>
        <v>0</v>
      </c>
      <c r="L2925" s="2">
        <f>SUMIFS('Basin Total Well Counts'!B:B,'Basin Total Well Counts'!A:A,F2925)</f>
        <v>0</v>
      </c>
      <c r="M2925" s="4">
        <f t="shared" si="181"/>
        <v>0</v>
      </c>
      <c r="N2925" s="2">
        <f>SUMIF('Basin Emissions'!A:A,F2925,'Basin Emissions'!B:B)</f>
        <v>1897.7414753999999</v>
      </c>
      <c r="O2925" s="8">
        <f t="shared" si="182"/>
        <v>0</v>
      </c>
      <c r="P2925" s="7">
        <f>SUMIF('Tool Pneumatics CH4 VOC BTEX'!B:B,A2925,'Tool Pneumatics CH4 VOC BTEX'!F:F)</f>
        <v>3.5899999141693102</v>
      </c>
      <c r="Q2925" s="14">
        <f t="shared" si="183"/>
        <v>0</v>
      </c>
      <c r="R2925" s="16">
        <f>SUMIF('Tool Pneumatics CH4 VOC BTEX'!B:B,A2925,'Tool Pneumatics CH4 VOC BTEX'!H:H)*Q2925</f>
        <v>0</v>
      </c>
      <c r="S2925" s="16">
        <f>SUMIF('Tool Pneumatics CH4 VOC BTEX'!B:B,A2925,'Tool Pneumatics CH4 VOC BTEX'!J:J)*Q2925</f>
        <v>0</v>
      </c>
      <c r="T2925" s="16">
        <f>SUMIF('Tool Pneumatics CH4 VOC BTEX'!B:B,A2925,'Tool Pneumatics CH4 VOC BTEX'!L:L)*Q2925</f>
        <v>0</v>
      </c>
      <c r="U2925" s="16">
        <f>SUMIF('Tool Pneumatics CH4 VOC BTEX'!B:B,A2925,'Tool Pneumatics CH4 VOC BTEX'!N:N)*Q2925</f>
        <v>0</v>
      </c>
    </row>
    <row r="2926" spans="1:21" x14ac:dyDescent="0.25">
      <c r="A2926" s="1" t="s">
        <v>6210</v>
      </c>
      <c r="B2926" s="1" t="s">
        <v>1486</v>
      </c>
      <c r="C2926" s="1" t="s">
        <v>1713</v>
      </c>
      <c r="D2926" s="1"/>
      <c r="E2926" s="1"/>
      <c r="F2926" s="1" t="s">
        <v>2240</v>
      </c>
      <c r="G2926" s="1">
        <v>0</v>
      </c>
      <c r="H2926" s="1" t="s">
        <v>27474</v>
      </c>
      <c r="I2926" s="1">
        <v>0</v>
      </c>
      <c r="J2926" s="1" t="s">
        <v>27474</v>
      </c>
      <c r="K2926" s="1">
        <f t="shared" si="180"/>
        <v>0</v>
      </c>
      <c r="L2926" s="2">
        <f>SUMIFS('Basin Total Well Counts'!B:B,'Basin Total Well Counts'!A:A,F2926)</f>
        <v>0</v>
      </c>
      <c r="M2926" s="4">
        <f t="shared" si="181"/>
        <v>0</v>
      </c>
      <c r="N2926" s="2">
        <f>SUMIF('Basin Emissions'!A:A,F2926,'Basin Emissions'!B:B)</f>
        <v>1897.7414753999999</v>
      </c>
      <c r="O2926" s="8">
        <f t="shared" si="182"/>
        <v>0</v>
      </c>
      <c r="P2926" s="7">
        <f>SUMIF('Tool Pneumatics CH4 VOC BTEX'!B:B,A2926,'Tool Pneumatics CH4 VOC BTEX'!F:F)</f>
        <v>3.5899999141693102</v>
      </c>
      <c r="Q2926" s="14">
        <f t="shared" si="183"/>
        <v>0</v>
      </c>
      <c r="R2926" s="16">
        <f>SUMIF('Tool Pneumatics CH4 VOC BTEX'!B:B,A2926,'Tool Pneumatics CH4 VOC BTEX'!H:H)*Q2926</f>
        <v>0</v>
      </c>
      <c r="S2926" s="16">
        <f>SUMIF('Tool Pneumatics CH4 VOC BTEX'!B:B,A2926,'Tool Pneumatics CH4 VOC BTEX'!J:J)*Q2926</f>
        <v>0</v>
      </c>
      <c r="T2926" s="16">
        <f>SUMIF('Tool Pneumatics CH4 VOC BTEX'!B:B,A2926,'Tool Pneumatics CH4 VOC BTEX'!L:L)*Q2926</f>
        <v>0</v>
      </c>
      <c r="U2926" s="16">
        <f>SUMIF('Tool Pneumatics CH4 VOC BTEX'!B:B,A2926,'Tool Pneumatics CH4 VOC BTEX'!N:N)*Q2926</f>
        <v>0</v>
      </c>
    </row>
    <row r="2927" spans="1:21" x14ac:dyDescent="0.25">
      <c r="A2927" s="1" t="s">
        <v>6211</v>
      </c>
      <c r="B2927" s="1" t="s">
        <v>1486</v>
      </c>
      <c r="C2927" s="1" t="s">
        <v>2103</v>
      </c>
      <c r="D2927" s="1"/>
      <c r="E2927" s="1"/>
      <c r="F2927" s="1" t="s">
        <v>2732</v>
      </c>
      <c r="G2927" s="1">
        <v>0</v>
      </c>
      <c r="H2927" s="1" t="s">
        <v>27474</v>
      </c>
      <c r="I2927" s="1">
        <v>0</v>
      </c>
      <c r="J2927" s="1" t="s">
        <v>27474</v>
      </c>
      <c r="K2927" s="1">
        <f t="shared" si="180"/>
        <v>0</v>
      </c>
      <c r="L2927" s="2">
        <f>SUMIFS('Basin Total Well Counts'!B:B,'Basin Total Well Counts'!A:A,F2927)</f>
        <v>0</v>
      </c>
      <c r="M2927" s="4">
        <f t="shared" si="181"/>
        <v>0</v>
      </c>
      <c r="N2927" s="2">
        <f>SUMIF('Basin Emissions'!A:A,F2927,'Basin Emissions'!B:B)</f>
        <v>22.899069699999998</v>
      </c>
      <c r="O2927" s="8">
        <f t="shared" si="182"/>
        <v>0</v>
      </c>
      <c r="P2927" s="7">
        <f>SUMIF('Tool Pneumatics CH4 VOC BTEX'!B:B,A2927,'Tool Pneumatics CH4 VOC BTEX'!F:F)</f>
        <v>3.5899999141693102</v>
      </c>
      <c r="Q2927" s="14">
        <f t="shared" si="183"/>
        <v>0</v>
      </c>
      <c r="R2927" s="16">
        <f>SUMIF('Tool Pneumatics CH4 VOC BTEX'!B:B,A2927,'Tool Pneumatics CH4 VOC BTEX'!H:H)*Q2927</f>
        <v>0</v>
      </c>
      <c r="S2927" s="16">
        <f>SUMIF('Tool Pneumatics CH4 VOC BTEX'!B:B,A2927,'Tool Pneumatics CH4 VOC BTEX'!J:J)*Q2927</f>
        <v>0</v>
      </c>
      <c r="T2927" s="16">
        <f>SUMIF('Tool Pneumatics CH4 VOC BTEX'!B:B,A2927,'Tool Pneumatics CH4 VOC BTEX'!L:L)*Q2927</f>
        <v>0</v>
      </c>
      <c r="U2927" s="16">
        <f>SUMIF('Tool Pneumatics CH4 VOC BTEX'!B:B,A2927,'Tool Pneumatics CH4 VOC BTEX'!N:N)*Q2927</f>
        <v>0</v>
      </c>
    </row>
    <row r="2928" spans="1:21" x14ac:dyDescent="0.25">
      <c r="A2928" s="1" t="s">
        <v>6212</v>
      </c>
      <c r="B2928" s="1" t="s">
        <v>1486</v>
      </c>
      <c r="C2928" s="1" t="s">
        <v>2059</v>
      </c>
      <c r="D2928" s="1"/>
      <c r="E2928" s="1"/>
      <c r="F2928" s="1" t="s">
        <v>2732</v>
      </c>
      <c r="G2928" s="1">
        <v>0</v>
      </c>
      <c r="H2928" s="1" t="s">
        <v>27474</v>
      </c>
      <c r="I2928" s="1">
        <v>0</v>
      </c>
      <c r="J2928" s="1" t="s">
        <v>27474</v>
      </c>
      <c r="K2928" s="1">
        <f t="shared" si="180"/>
        <v>0</v>
      </c>
      <c r="L2928" s="2">
        <f>SUMIFS('Basin Total Well Counts'!B:B,'Basin Total Well Counts'!A:A,F2928)</f>
        <v>0</v>
      </c>
      <c r="M2928" s="4">
        <f t="shared" si="181"/>
        <v>0</v>
      </c>
      <c r="N2928" s="2">
        <f>SUMIF('Basin Emissions'!A:A,F2928,'Basin Emissions'!B:B)</f>
        <v>22.899069699999998</v>
      </c>
      <c r="O2928" s="8">
        <f t="shared" si="182"/>
        <v>0</v>
      </c>
      <c r="P2928" s="7">
        <f>SUMIF('Tool Pneumatics CH4 VOC BTEX'!B:B,A2928,'Tool Pneumatics CH4 VOC BTEX'!F:F)</f>
        <v>3.5899999141693102</v>
      </c>
      <c r="Q2928" s="14">
        <f t="shared" si="183"/>
        <v>0</v>
      </c>
      <c r="R2928" s="16">
        <f>SUMIF('Tool Pneumatics CH4 VOC BTEX'!B:B,A2928,'Tool Pneumatics CH4 VOC BTEX'!H:H)*Q2928</f>
        <v>0</v>
      </c>
      <c r="S2928" s="16">
        <f>SUMIF('Tool Pneumatics CH4 VOC BTEX'!B:B,A2928,'Tool Pneumatics CH4 VOC BTEX'!J:J)*Q2928</f>
        <v>0</v>
      </c>
      <c r="T2928" s="16">
        <f>SUMIF('Tool Pneumatics CH4 VOC BTEX'!B:B,A2928,'Tool Pneumatics CH4 VOC BTEX'!L:L)*Q2928</f>
        <v>0</v>
      </c>
      <c r="U2928" s="16">
        <f>SUMIF('Tool Pneumatics CH4 VOC BTEX'!B:B,A2928,'Tool Pneumatics CH4 VOC BTEX'!N:N)*Q2928</f>
        <v>0</v>
      </c>
    </row>
    <row r="2929" spans="1:21" x14ac:dyDescent="0.25">
      <c r="A2929" s="1" t="s">
        <v>6213</v>
      </c>
      <c r="B2929" s="1" t="s">
        <v>1486</v>
      </c>
      <c r="C2929" s="1" t="s">
        <v>1733</v>
      </c>
      <c r="D2929" s="1"/>
      <c r="E2929" s="1"/>
      <c r="F2929" s="1" t="s">
        <v>2240</v>
      </c>
      <c r="G2929" s="1">
        <v>0</v>
      </c>
      <c r="H2929" s="1" t="s">
        <v>27474</v>
      </c>
      <c r="I2929" s="1">
        <v>0</v>
      </c>
      <c r="J2929" s="1" t="s">
        <v>27474</v>
      </c>
      <c r="K2929" s="1">
        <f t="shared" si="180"/>
        <v>0</v>
      </c>
      <c r="L2929" s="2">
        <f>SUMIFS('Basin Total Well Counts'!B:B,'Basin Total Well Counts'!A:A,F2929)</f>
        <v>0</v>
      </c>
      <c r="M2929" s="4">
        <f t="shared" si="181"/>
        <v>0</v>
      </c>
      <c r="N2929" s="2">
        <f>SUMIF('Basin Emissions'!A:A,F2929,'Basin Emissions'!B:B)</f>
        <v>1897.7414753999999</v>
      </c>
      <c r="O2929" s="8">
        <f t="shared" si="182"/>
        <v>0</v>
      </c>
      <c r="P2929" s="7">
        <f>SUMIF('Tool Pneumatics CH4 VOC BTEX'!B:B,A2929,'Tool Pneumatics CH4 VOC BTEX'!F:F)</f>
        <v>3.5899999141693102</v>
      </c>
      <c r="Q2929" s="14">
        <f t="shared" si="183"/>
        <v>0</v>
      </c>
      <c r="R2929" s="16">
        <f>SUMIF('Tool Pneumatics CH4 VOC BTEX'!B:B,A2929,'Tool Pneumatics CH4 VOC BTEX'!H:H)*Q2929</f>
        <v>0</v>
      </c>
      <c r="S2929" s="16">
        <f>SUMIF('Tool Pneumatics CH4 VOC BTEX'!B:B,A2929,'Tool Pneumatics CH4 VOC BTEX'!J:J)*Q2929</f>
        <v>0</v>
      </c>
      <c r="T2929" s="16">
        <f>SUMIF('Tool Pneumatics CH4 VOC BTEX'!B:B,A2929,'Tool Pneumatics CH4 VOC BTEX'!L:L)*Q2929</f>
        <v>0</v>
      </c>
      <c r="U2929" s="16">
        <f>SUMIF('Tool Pneumatics CH4 VOC BTEX'!B:B,A2929,'Tool Pneumatics CH4 VOC BTEX'!N:N)*Q2929</f>
        <v>0</v>
      </c>
    </row>
    <row r="2930" spans="1:21" x14ac:dyDescent="0.25">
      <c r="A2930" s="1" t="s">
        <v>6214</v>
      </c>
      <c r="B2930" s="1" t="s">
        <v>1486</v>
      </c>
      <c r="C2930" s="1" t="s">
        <v>5165</v>
      </c>
      <c r="D2930" s="1"/>
      <c r="E2930" s="1"/>
      <c r="F2930" s="1" t="s">
        <v>1015</v>
      </c>
      <c r="G2930" s="1">
        <v>0</v>
      </c>
      <c r="H2930" s="1" t="s">
        <v>27474</v>
      </c>
      <c r="I2930" s="1">
        <v>0</v>
      </c>
      <c r="J2930" s="1" t="s">
        <v>27474</v>
      </c>
      <c r="K2930" s="1">
        <f t="shared" si="180"/>
        <v>0</v>
      </c>
      <c r="L2930" s="2">
        <f>SUMIFS('Basin Total Well Counts'!B:B,'Basin Total Well Counts'!A:A,F2930)</f>
        <v>100308</v>
      </c>
      <c r="M2930" s="4">
        <f t="shared" si="181"/>
        <v>0</v>
      </c>
      <c r="N2930" s="2">
        <f>SUMIF('Basin Emissions'!A:A,F2930,'Basin Emissions'!B:B)</f>
        <v>7867.8947644</v>
      </c>
      <c r="O2930" s="8">
        <f t="shared" si="182"/>
        <v>0</v>
      </c>
      <c r="P2930" s="7">
        <f>SUMIF('Tool Pneumatics CH4 VOC BTEX'!B:B,A2930,'Tool Pneumatics CH4 VOC BTEX'!F:F)</f>
        <v>3.5899999141693102</v>
      </c>
      <c r="Q2930" s="14">
        <f t="shared" si="183"/>
        <v>0</v>
      </c>
      <c r="R2930" s="16">
        <f>SUMIF('Tool Pneumatics CH4 VOC BTEX'!B:B,A2930,'Tool Pneumatics CH4 VOC BTEX'!H:H)*Q2930</f>
        <v>0</v>
      </c>
      <c r="S2930" s="16">
        <f>SUMIF('Tool Pneumatics CH4 VOC BTEX'!B:B,A2930,'Tool Pneumatics CH4 VOC BTEX'!J:J)*Q2930</f>
        <v>0</v>
      </c>
      <c r="T2930" s="16">
        <f>SUMIF('Tool Pneumatics CH4 VOC BTEX'!B:B,A2930,'Tool Pneumatics CH4 VOC BTEX'!L:L)*Q2930</f>
        <v>0</v>
      </c>
      <c r="U2930" s="16">
        <f>SUMIF('Tool Pneumatics CH4 VOC BTEX'!B:B,A2930,'Tool Pneumatics CH4 VOC BTEX'!N:N)*Q2930</f>
        <v>0</v>
      </c>
    </row>
    <row r="2931" spans="1:21" x14ac:dyDescent="0.25">
      <c r="A2931" s="1" t="s">
        <v>6215</v>
      </c>
      <c r="B2931" s="1" t="s">
        <v>1486</v>
      </c>
      <c r="C2931" s="1" t="s">
        <v>1643</v>
      </c>
      <c r="D2931" s="1"/>
      <c r="E2931" s="1"/>
      <c r="F2931" s="1" t="s">
        <v>2732</v>
      </c>
      <c r="G2931" s="1">
        <v>0</v>
      </c>
      <c r="H2931" s="1" t="s">
        <v>27474</v>
      </c>
      <c r="I2931" s="1">
        <v>0</v>
      </c>
      <c r="J2931" s="1" t="s">
        <v>27474</v>
      </c>
      <c r="K2931" s="1">
        <f t="shared" si="180"/>
        <v>0</v>
      </c>
      <c r="L2931" s="2">
        <f>SUMIFS('Basin Total Well Counts'!B:B,'Basin Total Well Counts'!A:A,F2931)</f>
        <v>0</v>
      </c>
      <c r="M2931" s="4">
        <f t="shared" si="181"/>
        <v>0</v>
      </c>
      <c r="N2931" s="2">
        <f>SUMIF('Basin Emissions'!A:A,F2931,'Basin Emissions'!B:B)</f>
        <v>22.899069699999998</v>
      </c>
      <c r="O2931" s="8">
        <f t="shared" si="182"/>
        <v>0</v>
      </c>
      <c r="P2931" s="7">
        <f>SUMIF('Tool Pneumatics CH4 VOC BTEX'!B:B,A2931,'Tool Pneumatics CH4 VOC BTEX'!F:F)</f>
        <v>3.5899999141693102</v>
      </c>
      <c r="Q2931" s="14">
        <f t="shared" si="183"/>
        <v>0</v>
      </c>
      <c r="R2931" s="16">
        <f>SUMIF('Tool Pneumatics CH4 VOC BTEX'!B:B,A2931,'Tool Pneumatics CH4 VOC BTEX'!H:H)*Q2931</f>
        <v>0</v>
      </c>
      <c r="S2931" s="16">
        <f>SUMIF('Tool Pneumatics CH4 VOC BTEX'!B:B,A2931,'Tool Pneumatics CH4 VOC BTEX'!J:J)*Q2931</f>
        <v>0</v>
      </c>
      <c r="T2931" s="16">
        <f>SUMIF('Tool Pneumatics CH4 VOC BTEX'!B:B,A2931,'Tool Pneumatics CH4 VOC BTEX'!L:L)*Q2931</f>
        <v>0</v>
      </c>
      <c r="U2931" s="16">
        <f>SUMIF('Tool Pneumatics CH4 VOC BTEX'!B:B,A2931,'Tool Pneumatics CH4 VOC BTEX'!N:N)*Q2931</f>
        <v>0</v>
      </c>
    </row>
    <row r="2932" spans="1:21" x14ac:dyDescent="0.25">
      <c r="A2932" s="1" t="s">
        <v>6216</v>
      </c>
      <c r="B2932" s="1" t="s">
        <v>1486</v>
      </c>
      <c r="C2932" s="1" t="s">
        <v>6217</v>
      </c>
      <c r="D2932" s="1"/>
      <c r="E2932" s="1"/>
      <c r="F2932" s="1" t="s">
        <v>2732</v>
      </c>
      <c r="G2932" s="1">
        <v>0</v>
      </c>
      <c r="H2932" s="1" t="s">
        <v>27474</v>
      </c>
      <c r="I2932" s="1">
        <v>0</v>
      </c>
      <c r="J2932" s="1" t="s">
        <v>27474</v>
      </c>
      <c r="K2932" s="1">
        <f t="shared" si="180"/>
        <v>0</v>
      </c>
      <c r="L2932" s="2">
        <f>SUMIFS('Basin Total Well Counts'!B:B,'Basin Total Well Counts'!A:A,F2932)</f>
        <v>0</v>
      </c>
      <c r="M2932" s="4">
        <f t="shared" si="181"/>
        <v>0</v>
      </c>
      <c r="N2932" s="2">
        <f>SUMIF('Basin Emissions'!A:A,F2932,'Basin Emissions'!B:B)</f>
        <v>22.899069699999998</v>
      </c>
      <c r="O2932" s="8">
        <f t="shared" si="182"/>
        <v>0</v>
      </c>
      <c r="P2932" s="7">
        <f>SUMIF('Tool Pneumatics CH4 VOC BTEX'!B:B,A2932,'Tool Pneumatics CH4 VOC BTEX'!F:F)</f>
        <v>3.5899999141693102</v>
      </c>
      <c r="Q2932" s="14">
        <f t="shared" si="183"/>
        <v>0</v>
      </c>
      <c r="R2932" s="16">
        <f>SUMIF('Tool Pneumatics CH4 VOC BTEX'!B:B,A2932,'Tool Pneumatics CH4 VOC BTEX'!H:H)*Q2932</f>
        <v>0</v>
      </c>
      <c r="S2932" s="16">
        <f>SUMIF('Tool Pneumatics CH4 VOC BTEX'!B:B,A2932,'Tool Pneumatics CH4 VOC BTEX'!J:J)*Q2932</f>
        <v>0</v>
      </c>
      <c r="T2932" s="16">
        <f>SUMIF('Tool Pneumatics CH4 VOC BTEX'!B:B,A2932,'Tool Pneumatics CH4 VOC BTEX'!L:L)*Q2932</f>
        <v>0</v>
      </c>
      <c r="U2932" s="16">
        <f>SUMIF('Tool Pneumatics CH4 VOC BTEX'!B:B,A2932,'Tool Pneumatics CH4 VOC BTEX'!N:N)*Q2932</f>
        <v>0</v>
      </c>
    </row>
    <row r="2933" spans="1:21" x14ac:dyDescent="0.25">
      <c r="A2933" s="1" t="s">
        <v>6218</v>
      </c>
      <c r="B2933" s="1" t="s">
        <v>1486</v>
      </c>
      <c r="C2933" s="1" t="s">
        <v>6219</v>
      </c>
      <c r="D2933" s="1"/>
      <c r="E2933" s="1"/>
      <c r="F2933" s="1" t="s">
        <v>2732</v>
      </c>
      <c r="G2933" s="1">
        <v>0</v>
      </c>
      <c r="H2933" s="1" t="s">
        <v>27474</v>
      </c>
      <c r="I2933" s="1">
        <v>0</v>
      </c>
      <c r="J2933" s="1" t="s">
        <v>27474</v>
      </c>
      <c r="K2933" s="1">
        <f t="shared" si="180"/>
        <v>0</v>
      </c>
      <c r="L2933" s="2">
        <f>SUMIFS('Basin Total Well Counts'!B:B,'Basin Total Well Counts'!A:A,F2933)</f>
        <v>0</v>
      </c>
      <c r="M2933" s="4">
        <f t="shared" si="181"/>
        <v>0</v>
      </c>
      <c r="N2933" s="2">
        <f>SUMIF('Basin Emissions'!A:A,F2933,'Basin Emissions'!B:B)</f>
        <v>22.899069699999998</v>
      </c>
      <c r="O2933" s="8">
        <f t="shared" si="182"/>
        <v>0</v>
      </c>
      <c r="P2933" s="7">
        <f>SUMIF('Tool Pneumatics CH4 VOC BTEX'!B:B,A2933,'Tool Pneumatics CH4 VOC BTEX'!F:F)</f>
        <v>3.5899999141693102</v>
      </c>
      <c r="Q2933" s="14">
        <f t="shared" si="183"/>
        <v>0</v>
      </c>
      <c r="R2933" s="16">
        <f>SUMIF('Tool Pneumatics CH4 VOC BTEX'!B:B,A2933,'Tool Pneumatics CH4 VOC BTEX'!H:H)*Q2933</f>
        <v>0</v>
      </c>
      <c r="S2933" s="16">
        <f>SUMIF('Tool Pneumatics CH4 VOC BTEX'!B:B,A2933,'Tool Pneumatics CH4 VOC BTEX'!J:J)*Q2933</f>
        <v>0</v>
      </c>
      <c r="T2933" s="16">
        <f>SUMIF('Tool Pneumatics CH4 VOC BTEX'!B:B,A2933,'Tool Pneumatics CH4 VOC BTEX'!L:L)*Q2933</f>
        <v>0</v>
      </c>
      <c r="U2933" s="16">
        <f>SUMIF('Tool Pneumatics CH4 VOC BTEX'!B:B,A2933,'Tool Pneumatics CH4 VOC BTEX'!N:N)*Q2933</f>
        <v>0</v>
      </c>
    </row>
    <row r="2934" spans="1:21" x14ac:dyDescent="0.25">
      <c r="A2934" s="1" t="s">
        <v>6220</v>
      </c>
      <c r="B2934" s="1" t="s">
        <v>1486</v>
      </c>
      <c r="C2934" s="1" t="s">
        <v>1579</v>
      </c>
      <c r="D2934" s="1"/>
      <c r="E2934" s="1"/>
      <c r="F2934" s="1" t="s">
        <v>2732</v>
      </c>
      <c r="G2934" s="1">
        <v>0</v>
      </c>
      <c r="H2934" s="1" t="s">
        <v>27474</v>
      </c>
      <c r="I2934" s="1">
        <v>0</v>
      </c>
      <c r="J2934" s="1" t="s">
        <v>27474</v>
      </c>
      <c r="K2934" s="1">
        <f t="shared" si="180"/>
        <v>0</v>
      </c>
      <c r="L2934" s="2">
        <f>SUMIFS('Basin Total Well Counts'!B:B,'Basin Total Well Counts'!A:A,F2934)</f>
        <v>0</v>
      </c>
      <c r="M2934" s="4">
        <f t="shared" si="181"/>
        <v>0</v>
      </c>
      <c r="N2934" s="2">
        <f>SUMIF('Basin Emissions'!A:A,F2934,'Basin Emissions'!B:B)</f>
        <v>22.899069699999998</v>
      </c>
      <c r="O2934" s="8">
        <f t="shared" si="182"/>
        <v>0</v>
      </c>
      <c r="P2934" s="7">
        <f>SUMIF('Tool Pneumatics CH4 VOC BTEX'!B:B,A2934,'Tool Pneumatics CH4 VOC BTEX'!F:F)</f>
        <v>3.5899999141693102</v>
      </c>
      <c r="Q2934" s="14">
        <f t="shared" si="183"/>
        <v>0</v>
      </c>
      <c r="R2934" s="16">
        <f>SUMIF('Tool Pneumatics CH4 VOC BTEX'!B:B,A2934,'Tool Pneumatics CH4 VOC BTEX'!H:H)*Q2934</f>
        <v>0</v>
      </c>
      <c r="S2934" s="16">
        <f>SUMIF('Tool Pneumatics CH4 VOC BTEX'!B:B,A2934,'Tool Pneumatics CH4 VOC BTEX'!J:J)*Q2934</f>
        <v>0</v>
      </c>
      <c r="T2934" s="16">
        <f>SUMIF('Tool Pneumatics CH4 VOC BTEX'!B:B,A2934,'Tool Pneumatics CH4 VOC BTEX'!L:L)*Q2934</f>
        <v>0</v>
      </c>
      <c r="U2934" s="16">
        <f>SUMIF('Tool Pneumatics CH4 VOC BTEX'!B:B,A2934,'Tool Pneumatics CH4 VOC BTEX'!N:N)*Q2934</f>
        <v>0</v>
      </c>
    </row>
    <row r="2935" spans="1:21" x14ac:dyDescent="0.25">
      <c r="A2935" s="1" t="s">
        <v>6221</v>
      </c>
      <c r="B2935" s="1" t="s">
        <v>1486</v>
      </c>
      <c r="C2935" s="1" t="s">
        <v>6222</v>
      </c>
      <c r="D2935" s="1"/>
      <c r="E2935" s="1"/>
      <c r="F2935" s="1" t="s">
        <v>2732</v>
      </c>
      <c r="G2935" s="1">
        <v>0</v>
      </c>
      <c r="H2935" s="1" t="s">
        <v>27474</v>
      </c>
      <c r="I2935" s="1">
        <v>0</v>
      </c>
      <c r="J2935" s="1" t="s">
        <v>27474</v>
      </c>
      <c r="K2935" s="1">
        <f t="shared" si="180"/>
        <v>0</v>
      </c>
      <c r="L2935" s="2">
        <f>SUMIFS('Basin Total Well Counts'!B:B,'Basin Total Well Counts'!A:A,F2935)</f>
        <v>0</v>
      </c>
      <c r="M2935" s="4">
        <f t="shared" si="181"/>
        <v>0</v>
      </c>
      <c r="N2935" s="2">
        <f>SUMIF('Basin Emissions'!A:A,F2935,'Basin Emissions'!B:B)</f>
        <v>22.899069699999998</v>
      </c>
      <c r="O2935" s="8">
        <f t="shared" si="182"/>
        <v>0</v>
      </c>
      <c r="P2935" s="7">
        <f>SUMIF('Tool Pneumatics CH4 VOC BTEX'!B:B,A2935,'Tool Pneumatics CH4 VOC BTEX'!F:F)</f>
        <v>3.5899999141693102</v>
      </c>
      <c r="Q2935" s="14">
        <f t="shared" si="183"/>
        <v>0</v>
      </c>
      <c r="R2935" s="16">
        <f>SUMIF('Tool Pneumatics CH4 VOC BTEX'!B:B,A2935,'Tool Pneumatics CH4 VOC BTEX'!H:H)*Q2935</f>
        <v>0</v>
      </c>
      <c r="S2935" s="16">
        <f>SUMIF('Tool Pneumatics CH4 VOC BTEX'!B:B,A2935,'Tool Pneumatics CH4 VOC BTEX'!J:J)*Q2935</f>
        <v>0</v>
      </c>
      <c r="T2935" s="16">
        <f>SUMIF('Tool Pneumatics CH4 VOC BTEX'!B:B,A2935,'Tool Pneumatics CH4 VOC BTEX'!L:L)*Q2935</f>
        <v>0</v>
      </c>
      <c r="U2935" s="16">
        <f>SUMIF('Tool Pneumatics CH4 VOC BTEX'!B:B,A2935,'Tool Pneumatics CH4 VOC BTEX'!N:N)*Q2935</f>
        <v>0</v>
      </c>
    </row>
    <row r="2936" spans="1:21" x14ac:dyDescent="0.25">
      <c r="A2936" s="1" t="s">
        <v>6223</v>
      </c>
      <c r="B2936" s="1" t="s">
        <v>1486</v>
      </c>
      <c r="C2936" s="1" t="s">
        <v>1669</v>
      </c>
      <c r="D2936" s="1"/>
      <c r="E2936" s="1"/>
      <c r="F2936" s="1" t="s">
        <v>2732</v>
      </c>
      <c r="G2936" s="1">
        <v>0</v>
      </c>
      <c r="H2936" s="1" t="s">
        <v>27474</v>
      </c>
      <c r="I2936" s="1">
        <v>0</v>
      </c>
      <c r="J2936" s="1" t="s">
        <v>27474</v>
      </c>
      <c r="K2936" s="1">
        <f t="shared" si="180"/>
        <v>0</v>
      </c>
      <c r="L2936" s="2">
        <f>SUMIFS('Basin Total Well Counts'!B:B,'Basin Total Well Counts'!A:A,F2936)</f>
        <v>0</v>
      </c>
      <c r="M2936" s="4">
        <f t="shared" si="181"/>
        <v>0</v>
      </c>
      <c r="N2936" s="2">
        <f>SUMIF('Basin Emissions'!A:A,F2936,'Basin Emissions'!B:B)</f>
        <v>22.899069699999998</v>
      </c>
      <c r="O2936" s="8">
        <f t="shared" si="182"/>
        <v>0</v>
      </c>
      <c r="P2936" s="7">
        <f>SUMIF('Tool Pneumatics CH4 VOC BTEX'!B:B,A2936,'Tool Pneumatics CH4 VOC BTEX'!F:F)</f>
        <v>3.5899999141693102</v>
      </c>
      <c r="Q2936" s="14">
        <f t="shared" si="183"/>
        <v>0</v>
      </c>
      <c r="R2936" s="16">
        <f>SUMIF('Tool Pneumatics CH4 VOC BTEX'!B:B,A2936,'Tool Pneumatics CH4 VOC BTEX'!H:H)*Q2936</f>
        <v>0</v>
      </c>
      <c r="S2936" s="16">
        <f>SUMIF('Tool Pneumatics CH4 VOC BTEX'!B:B,A2936,'Tool Pneumatics CH4 VOC BTEX'!J:J)*Q2936</f>
        <v>0</v>
      </c>
      <c r="T2936" s="16">
        <f>SUMIF('Tool Pneumatics CH4 VOC BTEX'!B:B,A2936,'Tool Pneumatics CH4 VOC BTEX'!L:L)*Q2936</f>
        <v>0</v>
      </c>
      <c r="U2936" s="16">
        <f>SUMIF('Tool Pneumatics CH4 VOC BTEX'!B:B,A2936,'Tool Pneumatics CH4 VOC BTEX'!N:N)*Q2936</f>
        <v>0</v>
      </c>
    </row>
    <row r="2937" spans="1:21" x14ac:dyDescent="0.25">
      <c r="A2937" s="1" t="s">
        <v>6224</v>
      </c>
      <c r="B2937" s="1" t="s">
        <v>1486</v>
      </c>
      <c r="C2937" s="1" t="s">
        <v>1585</v>
      </c>
      <c r="D2937" s="1"/>
      <c r="E2937" s="1"/>
      <c r="F2937" s="1" t="s">
        <v>1015</v>
      </c>
      <c r="G2937" s="1">
        <v>11</v>
      </c>
      <c r="H2937" s="1" t="s">
        <v>27474</v>
      </c>
      <c r="I2937" s="1">
        <v>0</v>
      </c>
      <c r="J2937" s="1" t="s">
        <v>27474</v>
      </c>
      <c r="K2937" s="1">
        <f t="shared" si="180"/>
        <v>11</v>
      </c>
      <c r="L2937" s="2">
        <f>SUMIFS('Basin Total Well Counts'!B:B,'Basin Total Well Counts'!A:A,F2937)</f>
        <v>100308</v>
      </c>
      <c r="M2937" s="4">
        <f t="shared" si="181"/>
        <v>1.0966224029987639E-4</v>
      </c>
      <c r="N2937" s="2">
        <f>SUMIF('Basin Emissions'!A:A,F2937,'Basin Emissions'!B:B)</f>
        <v>7867.8947644</v>
      </c>
      <c r="O2937" s="8">
        <f t="shared" si="182"/>
        <v>0.8628109663077721</v>
      </c>
      <c r="P2937" s="7">
        <f>SUMIF('Tool Pneumatics CH4 VOC BTEX'!B:B,A2937,'Tool Pneumatics CH4 VOC BTEX'!F:F)</f>
        <v>3.5899999141693102</v>
      </c>
      <c r="Q2937" s="14">
        <f t="shared" si="183"/>
        <v>0.264923830334165</v>
      </c>
      <c r="R2937" s="16">
        <f>SUMIF('Tool Pneumatics CH4 VOC BTEX'!B:B,A2937,'Tool Pneumatics CH4 VOC BTEX'!H:H)*Q2937</f>
        <v>1.2027542190877942E-3</v>
      </c>
      <c r="S2937" s="16">
        <f>SUMIF('Tool Pneumatics CH4 VOC BTEX'!B:B,A2937,'Tool Pneumatics CH4 VOC BTEX'!J:J)*Q2937</f>
        <v>6.8085426241910985E-5</v>
      </c>
      <c r="T2937" s="16">
        <f>SUMIF('Tool Pneumatics CH4 VOC BTEX'!B:B,A2937,'Tool Pneumatics CH4 VOC BTEX'!L:L)*Q2937</f>
        <v>1.0724116889892709E-3</v>
      </c>
      <c r="U2937" s="16">
        <f>SUMIF('Tool Pneumatics CH4 VOC BTEX'!B:B,A2937,'Tool Pneumatics CH4 VOC BTEX'!N:N)*Q2937</f>
        <v>3.0439748579708559E-4</v>
      </c>
    </row>
    <row r="2938" spans="1:21" x14ac:dyDescent="0.25">
      <c r="A2938" s="1" t="s">
        <v>6225</v>
      </c>
      <c r="B2938" s="1" t="s">
        <v>1486</v>
      </c>
      <c r="C2938" s="1" t="s">
        <v>6226</v>
      </c>
      <c r="D2938" s="1"/>
      <c r="E2938" s="1"/>
      <c r="F2938" s="1" t="s">
        <v>2240</v>
      </c>
      <c r="G2938" s="1">
        <v>0</v>
      </c>
      <c r="H2938" s="1" t="s">
        <v>27474</v>
      </c>
      <c r="I2938" s="1">
        <v>0</v>
      </c>
      <c r="J2938" s="1" t="s">
        <v>27474</v>
      </c>
      <c r="K2938" s="1">
        <f t="shared" si="180"/>
        <v>0</v>
      </c>
      <c r="L2938" s="2">
        <f>SUMIFS('Basin Total Well Counts'!B:B,'Basin Total Well Counts'!A:A,F2938)</f>
        <v>0</v>
      </c>
      <c r="M2938" s="4">
        <f t="shared" si="181"/>
        <v>0</v>
      </c>
      <c r="N2938" s="2">
        <f>SUMIF('Basin Emissions'!A:A,F2938,'Basin Emissions'!B:B)</f>
        <v>1897.7414753999999</v>
      </c>
      <c r="O2938" s="8">
        <f t="shared" si="182"/>
        <v>0</v>
      </c>
      <c r="P2938" s="7">
        <f>SUMIF('Tool Pneumatics CH4 VOC BTEX'!B:B,A2938,'Tool Pneumatics CH4 VOC BTEX'!F:F)</f>
        <v>3.5899999141693102</v>
      </c>
      <c r="Q2938" s="14">
        <f t="shared" si="183"/>
        <v>0</v>
      </c>
      <c r="R2938" s="16">
        <f>SUMIF('Tool Pneumatics CH4 VOC BTEX'!B:B,A2938,'Tool Pneumatics CH4 VOC BTEX'!H:H)*Q2938</f>
        <v>0</v>
      </c>
      <c r="S2938" s="16">
        <f>SUMIF('Tool Pneumatics CH4 VOC BTEX'!B:B,A2938,'Tool Pneumatics CH4 VOC BTEX'!J:J)*Q2938</f>
        <v>0</v>
      </c>
      <c r="T2938" s="16">
        <f>SUMIF('Tool Pneumatics CH4 VOC BTEX'!B:B,A2938,'Tool Pneumatics CH4 VOC BTEX'!L:L)*Q2938</f>
        <v>0</v>
      </c>
      <c r="U2938" s="16">
        <f>SUMIF('Tool Pneumatics CH4 VOC BTEX'!B:B,A2938,'Tool Pneumatics CH4 VOC BTEX'!N:N)*Q2938</f>
        <v>0</v>
      </c>
    </row>
    <row r="2939" spans="1:21" x14ac:dyDescent="0.25">
      <c r="A2939" s="1" t="s">
        <v>6227</v>
      </c>
      <c r="B2939" s="1" t="s">
        <v>1486</v>
      </c>
      <c r="C2939" s="1" t="s">
        <v>2094</v>
      </c>
      <c r="D2939" s="1"/>
      <c r="E2939" s="1"/>
      <c r="F2939" s="1" t="s">
        <v>2240</v>
      </c>
      <c r="G2939" s="1">
        <v>0</v>
      </c>
      <c r="H2939" s="1" t="s">
        <v>27474</v>
      </c>
      <c r="I2939" s="1">
        <v>0</v>
      </c>
      <c r="J2939" s="1" t="s">
        <v>27474</v>
      </c>
      <c r="K2939" s="1">
        <f t="shared" si="180"/>
        <v>0</v>
      </c>
      <c r="L2939" s="2">
        <f>SUMIFS('Basin Total Well Counts'!B:B,'Basin Total Well Counts'!A:A,F2939)</f>
        <v>0</v>
      </c>
      <c r="M2939" s="4">
        <f t="shared" si="181"/>
        <v>0</v>
      </c>
      <c r="N2939" s="2">
        <f>SUMIF('Basin Emissions'!A:A,F2939,'Basin Emissions'!B:B)</f>
        <v>1897.7414753999999</v>
      </c>
      <c r="O2939" s="8">
        <f t="shared" si="182"/>
        <v>0</v>
      </c>
      <c r="P2939" s="7">
        <f>SUMIF('Tool Pneumatics CH4 VOC BTEX'!B:B,A2939,'Tool Pneumatics CH4 VOC BTEX'!F:F)</f>
        <v>3.5899999141693102</v>
      </c>
      <c r="Q2939" s="14">
        <f t="shared" si="183"/>
        <v>0</v>
      </c>
      <c r="R2939" s="16">
        <f>SUMIF('Tool Pneumatics CH4 VOC BTEX'!B:B,A2939,'Tool Pneumatics CH4 VOC BTEX'!H:H)*Q2939</f>
        <v>0</v>
      </c>
      <c r="S2939" s="16">
        <f>SUMIF('Tool Pneumatics CH4 VOC BTEX'!B:B,A2939,'Tool Pneumatics CH4 VOC BTEX'!J:J)*Q2939</f>
        <v>0</v>
      </c>
      <c r="T2939" s="16">
        <f>SUMIF('Tool Pneumatics CH4 VOC BTEX'!B:B,A2939,'Tool Pneumatics CH4 VOC BTEX'!L:L)*Q2939</f>
        <v>0</v>
      </c>
      <c r="U2939" s="16">
        <f>SUMIF('Tool Pneumatics CH4 VOC BTEX'!B:B,A2939,'Tool Pneumatics CH4 VOC BTEX'!N:N)*Q2939</f>
        <v>0</v>
      </c>
    </row>
    <row r="2940" spans="1:21" x14ac:dyDescent="0.25">
      <c r="A2940" s="1" t="s">
        <v>6228</v>
      </c>
      <c r="B2940" s="1" t="s">
        <v>1486</v>
      </c>
      <c r="C2940" s="1" t="s">
        <v>1802</v>
      </c>
      <c r="D2940" s="1"/>
      <c r="E2940" s="1"/>
      <c r="F2940" s="1" t="s">
        <v>2240</v>
      </c>
      <c r="G2940" s="1">
        <v>0</v>
      </c>
      <c r="H2940" s="1" t="s">
        <v>27474</v>
      </c>
      <c r="I2940" s="1">
        <v>0</v>
      </c>
      <c r="J2940" s="1" t="s">
        <v>27474</v>
      </c>
      <c r="K2940" s="1">
        <f t="shared" si="180"/>
        <v>0</v>
      </c>
      <c r="L2940" s="2">
        <f>SUMIFS('Basin Total Well Counts'!B:B,'Basin Total Well Counts'!A:A,F2940)</f>
        <v>0</v>
      </c>
      <c r="M2940" s="4">
        <f t="shared" si="181"/>
        <v>0</v>
      </c>
      <c r="N2940" s="2">
        <f>SUMIF('Basin Emissions'!A:A,F2940,'Basin Emissions'!B:B)</f>
        <v>1897.7414753999999</v>
      </c>
      <c r="O2940" s="8">
        <f t="shared" si="182"/>
        <v>0</v>
      </c>
      <c r="P2940" s="7">
        <f>SUMIF('Tool Pneumatics CH4 VOC BTEX'!B:B,A2940,'Tool Pneumatics CH4 VOC BTEX'!F:F)</f>
        <v>3.5899999141693102</v>
      </c>
      <c r="Q2940" s="14">
        <f t="shared" si="183"/>
        <v>0</v>
      </c>
      <c r="R2940" s="16">
        <f>SUMIF('Tool Pneumatics CH4 VOC BTEX'!B:B,A2940,'Tool Pneumatics CH4 VOC BTEX'!H:H)*Q2940</f>
        <v>0</v>
      </c>
      <c r="S2940" s="16">
        <f>SUMIF('Tool Pneumatics CH4 VOC BTEX'!B:B,A2940,'Tool Pneumatics CH4 VOC BTEX'!J:J)*Q2940</f>
        <v>0</v>
      </c>
      <c r="T2940" s="16">
        <f>SUMIF('Tool Pneumatics CH4 VOC BTEX'!B:B,A2940,'Tool Pneumatics CH4 VOC BTEX'!L:L)*Q2940</f>
        <v>0</v>
      </c>
      <c r="U2940" s="16">
        <f>SUMIF('Tool Pneumatics CH4 VOC BTEX'!B:B,A2940,'Tool Pneumatics CH4 VOC BTEX'!N:N)*Q2940</f>
        <v>0</v>
      </c>
    </row>
    <row r="2941" spans="1:21" x14ac:dyDescent="0.25">
      <c r="A2941" s="1" t="s">
        <v>6229</v>
      </c>
      <c r="B2941" s="1" t="s">
        <v>1486</v>
      </c>
      <c r="C2941" s="1" t="s">
        <v>2004</v>
      </c>
      <c r="D2941" s="1"/>
      <c r="E2941" s="1"/>
      <c r="F2941" s="1" t="s">
        <v>2240</v>
      </c>
      <c r="G2941" s="1">
        <v>0</v>
      </c>
      <c r="H2941" s="1" t="s">
        <v>27474</v>
      </c>
      <c r="I2941" s="1">
        <v>0</v>
      </c>
      <c r="J2941" s="1" t="s">
        <v>27474</v>
      </c>
      <c r="K2941" s="1">
        <f t="shared" si="180"/>
        <v>0</v>
      </c>
      <c r="L2941" s="2">
        <f>SUMIFS('Basin Total Well Counts'!B:B,'Basin Total Well Counts'!A:A,F2941)</f>
        <v>0</v>
      </c>
      <c r="M2941" s="4">
        <f t="shared" si="181"/>
        <v>0</v>
      </c>
      <c r="N2941" s="2">
        <f>SUMIF('Basin Emissions'!A:A,F2941,'Basin Emissions'!B:B)</f>
        <v>1897.7414753999999</v>
      </c>
      <c r="O2941" s="8">
        <f t="shared" si="182"/>
        <v>0</v>
      </c>
      <c r="P2941" s="7">
        <f>SUMIF('Tool Pneumatics CH4 VOC BTEX'!B:B,A2941,'Tool Pneumatics CH4 VOC BTEX'!F:F)</f>
        <v>3.5899999141693102</v>
      </c>
      <c r="Q2941" s="14">
        <f t="shared" si="183"/>
        <v>0</v>
      </c>
      <c r="R2941" s="16">
        <f>SUMIF('Tool Pneumatics CH4 VOC BTEX'!B:B,A2941,'Tool Pneumatics CH4 VOC BTEX'!H:H)*Q2941</f>
        <v>0</v>
      </c>
      <c r="S2941" s="16">
        <f>SUMIF('Tool Pneumatics CH4 VOC BTEX'!B:B,A2941,'Tool Pneumatics CH4 VOC BTEX'!J:J)*Q2941</f>
        <v>0</v>
      </c>
      <c r="T2941" s="16">
        <f>SUMIF('Tool Pneumatics CH4 VOC BTEX'!B:B,A2941,'Tool Pneumatics CH4 VOC BTEX'!L:L)*Q2941</f>
        <v>0</v>
      </c>
      <c r="U2941" s="16">
        <f>SUMIF('Tool Pneumatics CH4 VOC BTEX'!B:B,A2941,'Tool Pneumatics CH4 VOC BTEX'!N:N)*Q2941</f>
        <v>0</v>
      </c>
    </row>
    <row r="2942" spans="1:21" x14ac:dyDescent="0.25">
      <c r="A2942" s="1" t="s">
        <v>6230</v>
      </c>
      <c r="B2942" s="1" t="s">
        <v>1486</v>
      </c>
      <c r="C2942" s="1" t="s">
        <v>6231</v>
      </c>
      <c r="D2942" s="1"/>
      <c r="E2942" s="1"/>
      <c r="F2942" s="1" t="s">
        <v>2732</v>
      </c>
      <c r="G2942" s="1">
        <v>0</v>
      </c>
      <c r="H2942" s="1" t="s">
        <v>27474</v>
      </c>
      <c r="I2942" s="1">
        <v>0</v>
      </c>
      <c r="J2942" s="1" t="s">
        <v>27474</v>
      </c>
      <c r="K2942" s="1">
        <f t="shared" si="180"/>
        <v>0</v>
      </c>
      <c r="L2942" s="2">
        <f>SUMIFS('Basin Total Well Counts'!B:B,'Basin Total Well Counts'!A:A,F2942)</f>
        <v>0</v>
      </c>
      <c r="M2942" s="4">
        <f t="shared" si="181"/>
        <v>0</v>
      </c>
      <c r="N2942" s="2">
        <f>SUMIF('Basin Emissions'!A:A,F2942,'Basin Emissions'!B:B)</f>
        <v>22.899069699999998</v>
      </c>
      <c r="O2942" s="8">
        <f t="shared" si="182"/>
        <v>0</v>
      </c>
      <c r="P2942" s="7">
        <f>SUMIF('Tool Pneumatics CH4 VOC BTEX'!B:B,A2942,'Tool Pneumatics CH4 VOC BTEX'!F:F)</f>
        <v>3.5899999141693102</v>
      </c>
      <c r="Q2942" s="14">
        <f t="shared" si="183"/>
        <v>0</v>
      </c>
      <c r="R2942" s="16">
        <f>SUMIF('Tool Pneumatics CH4 VOC BTEX'!B:B,A2942,'Tool Pneumatics CH4 VOC BTEX'!H:H)*Q2942</f>
        <v>0</v>
      </c>
      <c r="S2942" s="16">
        <f>SUMIF('Tool Pneumatics CH4 VOC BTEX'!B:B,A2942,'Tool Pneumatics CH4 VOC BTEX'!J:J)*Q2942</f>
        <v>0</v>
      </c>
      <c r="T2942" s="16">
        <f>SUMIF('Tool Pneumatics CH4 VOC BTEX'!B:B,A2942,'Tool Pneumatics CH4 VOC BTEX'!L:L)*Q2942</f>
        <v>0</v>
      </c>
      <c r="U2942" s="16">
        <f>SUMIF('Tool Pneumatics CH4 VOC BTEX'!B:B,A2942,'Tool Pneumatics CH4 VOC BTEX'!N:N)*Q2942</f>
        <v>0</v>
      </c>
    </row>
    <row r="2943" spans="1:21" x14ac:dyDescent="0.25">
      <c r="A2943" s="1" t="s">
        <v>6232</v>
      </c>
      <c r="B2943" s="1" t="s">
        <v>1486</v>
      </c>
      <c r="C2943" s="1" t="s">
        <v>4985</v>
      </c>
      <c r="D2943" s="1"/>
      <c r="E2943" s="1"/>
      <c r="F2943" s="1" t="s">
        <v>2240</v>
      </c>
      <c r="G2943" s="1">
        <v>0</v>
      </c>
      <c r="H2943" s="1" t="s">
        <v>27474</v>
      </c>
      <c r="I2943" s="1">
        <v>0</v>
      </c>
      <c r="J2943" s="1" t="s">
        <v>27474</v>
      </c>
      <c r="K2943" s="1">
        <f t="shared" si="180"/>
        <v>0</v>
      </c>
      <c r="L2943" s="2">
        <f>SUMIFS('Basin Total Well Counts'!B:B,'Basin Total Well Counts'!A:A,F2943)</f>
        <v>0</v>
      </c>
      <c r="M2943" s="4">
        <f t="shared" si="181"/>
        <v>0</v>
      </c>
      <c r="N2943" s="2">
        <f>SUMIF('Basin Emissions'!A:A,F2943,'Basin Emissions'!B:B)</f>
        <v>1897.7414753999999</v>
      </c>
      <c r="O2943" s="8">
        <f t="shared" si="182"/>
        <v>0</v>
      </c>
      <c r="P2943" s="7">
        <f>SUMIF('Tool Pneumatics CH4 VOC BTEX'!B:B,A2943,'Tool Pneumatics CH4 VOC BTEX'!F:F)</f>
        <v>3.5899999141693102</v>
      </c>
      <c r="Q2943" s="14">
        <f t="shared" si="183"/>
        <v>0</v>
      </c>
      <c r="R2943" s="16">
        <f>SUMIF('Tool Pneumatics CH4 VOC BTEX'!B:B,A2943,'Tool Pneumatics CH4 VOC BTEX'!H:H)*Q2943</f>
        <v>0</v>
      </c>
      <c r="S2943" s="16">
        <f>SUMIF('Tool Pneumatics CH4 VOC BTEX'!B:B,A2943,'Tool Pneumatics CH4 VOC BTEX'!J:J)*Q2943</f>
        <v>0</v>
      </c>
      <c r="T2943" s="16">
        <f>SUMIF('Tool Pneumatics CH4 VOC BTEX'!B:B,A2943,'Tool Pneumatics CH4 VOC BTEX'!L:L)*Q2943</f>
        <v>0</v>
      </c>
      <c r="U2943" s="16">
        <f>SUMIF('Tool Pneumatics CH4 VOC BTEX'!B:B,A2943,'Tool Pneumatics CH4 VOC BTEX'!N:N)*Q2943</f>
        <v>0</v>
      </c>
    </row>
    <row r="2944" spans="1:21" x14ac:dyDescent="0.25">
      <c r="A2944" s="1" t="s">
        <v>6233</v>
      </c>
      <c r="B2944" s="1" t="s">
        <v>1486</v>
      </c>
      <c r="C2944" s="1" t="s">
        <v>1512</v>
      </c>
      <c r="D2944" s="1"/>
      <c r="E2944" s="1"/>
      <c r="F2944" s="1" t="s">
        <v>2732</v>
      </c>
      <c r="G2944" s="1">
        <v>0</v>
      </c>
      <c r="H2944" s="1" t="s">
        <v>27474</v>
      </c>
      <c r="I2944" s="1">
        <v>0</v>
      </c>
      <c r="J2944" s="1" t="s">
        <v>27474</v>
      </c>
      <c r="K2944" s="1">
        <f t="shared" si="180"/>
        <v>0</v>
      </c>
      <c r="L2944" s="2">
        <f>SUMIFS('Basin Total Well Counts'!B:B,'Basin Total Well Counts'!A:A,F2944)</f>
        <v>0</v>
      </c>
      <c r="M2944" s="4">
        <f t="shared" si="181"/>
        <v>0</v>
      </c>
      <c r="N2944" s="2">
        <f>SUMIF('Basin Emissions'!A:A,F2944,'Basin Emissions'!B:B)</f>
        <v>22.899069699999998</v>
      </c>
      <c r="O2944" s="8">
        <f t="shared" si="182"/>
        <v>0</v>
      </c>
      <c r="P2944" s="7">
        <f>SUMIF('Tool Pneumatics CH4 VOC BTEX'!B:B,A2944,'Tool Pneumatics CH4 VOC BTEX'!F:F)</f>
        <v>3.5899999141693102</v>
      </c>
      <c r="Q2944" s="14">
        <f t="shared" si="183"/>
        <v>0</v>
      </c>
      <c r="R2944" s="16">
        <f>SUMIF('Tool Pneumatics CH4 VOC BTEX'!B:B,A2944,'Tool Pneumatics CH4 VOC BTEX'!H:H)*Q2944</f>
        <v>0</v>
      </c>
      <c r="S2944" s="16">
        <f>SUMIF('Tool Pneumatics CH4 VOC BTEX'!B:B,A2944,'Tool Pneumatics CH4 VOC BTEX'!J:J)*Q2944</f>
        <v>0</v>
      </c>
      <c r="T2944" s="16">
        <f>SUMIF('Tool Pneumatics CH4 VOC BTEX'!B:B,A2944,'Tool Pneumatics CH4 VOC BTEX'!L:L)*Q2944</f>
        <v>0</v>
      </c>
      <c r="U2944" s="16">
        <f>SUMIF('Tool Pneumatics CH4 VOC BTEX'!B:B,A2944,'Tool Pneumatics CH4 VOC BTEX'!N:N)*Q2944</f>
        <v>0</v>
      </c>
    </row>
    <row r="2945" spans="1:21" x14ac:dyDescent="0.25">
      <c r="A2945" s="1" t="s">
        <v>6234</v>
      </c>
      <c r="B2945" s="1" t="s">
        <v>1486</v>
      </c>
      <c r="C2945" s="1" t="s">
        <v>1626</v>
      </c>
      <c r="D2945" s="1"/>
      <c r="E2945" s="1"/>
      <c r="F2945" s="1" t="s">
        <v>1015</v>
      </c>
      <c r="G2945" s="1">
        <v>0</v>
      </c>
      <c r="H2945" s="1" t="s">
        <v>27474</v>
      </c>
      <c r="I2945" s="1">
        <v>0</v>
      </c>
      <c r="J2945" s="1" t="s">
        <v>27474</v>
      </c>
      <c r="K2945" s="1">
        <f t="shared" si="180"/>
        <v>0</v>
      </c>
      <c r="L2945" s="2">
        <f>SUMIFS('Basin Total Well Counts'!B:B,'Basin Total Well Counts'!A:A,F2945)</f>
        <v>100308</v>
      </c>
      <c r="M2945" s="4">
        <f t="shared" si="181"/>
        <v>0</v>
      </c>
      <c r="N2945" s="2">
        <f>SUMIF('Basin Emissions'!A:A,F2945,'Basin Emissions'!B:B)</f>
        <v>7867.8947644</v>
      </c>
      <c r="O2945" s="8">
        <f t="shared" si="182"/>
        <v>0</v>
      </c>
      <c r="P2945" s="7">
        <f>SUMIF('Tool Pneumatics CH4 VOC BTEX'!B:B,A2945,'Tool Pneumatics CH4 VOC BTEX'!F:F)</f>
        <v>3.5899999141693102</v>
      </c>
      <c r="Q2945" s="14">
        <f t="shared" si="183"/>
        <v>0</v>
      </c>
      <c r="R2945" s="16">
        <f>SUMIF('Tool Pneumatics CH4 VOC BTEX'!B:B,A2945,'Tool Pneumatics CH4 VOC BTEX'!H:H)*Q2945</f>
        <v>0</v>
      </c>
      <c r="S2945" s="16">
        <f>SUMIF('Tool Pneumatics CH4 VOC BTEX'!B:B,A2945,'Tool Pneumatics CH4 VOC BTEX'!J:J)*Q2945</f>
        <v>0</v>
      </c>
      <c r="T2945" s="16">
        <f>SUMIF('Tool Pneumatics CH4 VOC BTEX'!B:B,A2945,'Tool Pneumatics CH4 VOC BTEX'!L:L)*Q2945</f>
        <v>0</v>
      </c>
      <c r="U2945" s="16">
        <f>SUMIF('Tool Pneumatics CH4 VOC BTEX'!B:B,A2945,'Tool Pneumatics CH4 VOC BTEX'!N:N)*Q2945</f>
        <v>0</v>
      </c>
    </row>
    <row r="2946" spans="1:21" x14ac:dyDescent="0.25">
      <c r="A2946" s="1" t="s">
        <v>6235</v>
      </c>
      <c r="B2946" s="1" t="s">
        <v>1486</v>
      </c>
      <c r="C2946" s="1" t="s">
        <v>3773</v>
      </c>
      <c r="D2946" s="1"/>
      <c r="E2946" s="1"/>
      <c r="F2946" s="1" t="s">
        <v>2240</v>
      </c>
      <c r="G2946" s="1">
        <v>0</v>
      </c>
      <c r="H2946" s="1" t="s">
        <v>27474</v>
      </c>
      <c r="I2946" s="1">
        <v>0</v>
      </c>
      <c r="J2946" s="1" t="s">
        <v>27474</v>
      </c>
      <c r="K2946" s="1">
        <f t="shared" ref="K2946:K3009" si="184">+I2946+G2946</f>
        <v>0</v>
      </c>
      <c r="L2946" s="2">
        <f>SUMIFS('Basin Total Well Counts'!B:B,'Basin Total Well Counts'!A:A,F2946)</f>
        <v>0</v>
      </c>
      <c r="M2946" s="4">
        <f t="shared" ref="M2946:M3009" si="185">IFERROR(+K2946/L2946,0)</f>
        <v>0</v>
      </c>
      <c r="N2946" s="2">
        <f>SUMIF('Basin Emissions'!A:A,F2946,'Basin Emissions'!B:B)</f>
        <v>1897.7414753999999</v>
      </c>
      <c r="O2946" s="8">
        <f t="shared" ref="O2946:O3009" si="186">+N2946*M2946</f>
        <v>0</v>
      </c>
      <c r="P2946" s="7">
        <f>SUMIF('Tool Pneumatics CH4 VOC BTEX'!B:B,A2946,'Tool Pneumatics CH4 VOC BTEX'!F:F)</f>
        <v>3.5899999141693102</v>
      </c>
      <c r="Q2946" s="14">
        <f t="shared" ref="Q2946:Q3009" si="187">IFERROR(O2946/P2946,0)*(2204.6/2000)</f>
        <v>0</v>
      </c>
      <c r="R2946" s="16">
        <f>SUMIF('Tool Pneumatics CH4 VOC BTEX'!B:B,A2946,'Tool Pneumatics CH4 VOC BTEX'!H:H)*Q2946</f>
        <v>0</v>
      </c>
      <c r="S2946" s="16">
        <f>SUMIF('Tool Pneumatics CH4 VOC BTEX'!B:B,A2946,'Tool Pneumatics CH4 VOC BTEX'!J:J)*Q2946</f>
        <v>0</v>
      </c>
      <c r="T2946" s="16">
        <f>SUMIF('Tool Pneumatics CH4 VOC BTEX'!B:B,A2946,'Tool Pneumatics CH4 VOC BTEX'!L:L)*Q2946</f>
        <v>0</v>
      </c>
      <c r="U2946" s="16">
        <f>SUMIF('Tool Pneumatics CH4 VOC BTEX'!B:B,A2946,'Tool Pneumatics CH4 VOC BTEX'!N:N)*Q2946</f>
        <v>0</v>
      </c>
    </row>
    <row r="2947" spans="1:21" x14ac:dyDescent="0.25">
      <c r="A2947" s="1" t="s">
        <v>6236</v>
      </c>
      <c r="B2947" s="1" t="s">
        <v>1486</v>
      </c>
      <c r="C2947" s="1" t="s">
        <v>6237</v>
      </c>
      <c r="D2947" s="1"/>
      <c r="E2947" s="1"/>
      <c r="F2947" s="1" t="s">
        <v>2732</v>
      </c>
      <c r="G2947" s="1">
        <v>0</v>
      </c>
      <c r="H2947" s="1" t="s">
        <v>27474</v>
      </c>
      <c r="I2947" s="1">
        <v>0</v>
      </c>
      <c r="J2947" s="1" t="s">
        <v>27474</v>
      </c>
      <c r="K2947" s="1">
        <f t="shared" si="184"/>
        <v>0</v>
      </c>
      <c r="L2947" s="2">
        <f>SUMIFS('Basin Total Well Counts'!B:B,'Basin Total Well Counts'!A:A,F2947)</f>
        <v>0</v>
      </c>
      <c r="M2947" s="4">
        <f t="shared" si="185"/>
        <v>0</v>
      </c>
      <c r="N2947" s="2">
        <f>SUMIF('Basin Emissions'!A:A,F2947,'Basin Emissions'!B:B)</f>
        <v>22.899069699999998</v>
      </c>
      <c r="O2947" s="8">
        <f t="shared" si="186"/>
        <v>0</v>
      </c>
      <c r="P2947" s="7">
        <f>SUMIF('Tool Pneumatics CH4 VOC BTEX'!B:B,A2947,'Tool Pneumatics CH4 VOC BTEX'!F:F)</f>
        <v>3.5899999141693102</v>
      </c>
      <c r="Q2947" s="14">
        <f t="shared" si="187"/>
        <v>0</v>
      </c>
      <c r="R2947" s="16">
        <f>SUMIF('Tool Pneumatics CH4 VOC BTEX'!B:B,A2947,'Tool Pneumatics CH4 VOC BTEX'!H:H)*Q2947</f>
        <v>0</v>
      </c>
      <c r="S2947" s="16">
        <f>SUMIF('Tool Pneumatics CH4 VOC BTEX'!B:B,A2947,'Tool Pneumatics CH4 VOC BTEX'!J:J)*Q2947</f>
        <v>0</v>
      </c>
      <c r="T2947" s="16">
        <f>SUMIF('Tool Pneumatics CH4 VOC BTEX'!B:B,A2947,'Tool Pneumatics CH4 VOC BTEX'!L:L)*Q2947</f>
        <v>0</v>
      </c>
      <c r="U2947" s="16">
        <f>SUMIF('Tool Pneumatics CH4 VOC BTEX'!B:B,A2947,'Tool Pneumatics CH4 VOC BTEX'!N:N)*Q2947</f>
        <v>0</v>
      </c>
    </row>
    <row r="2948" spans="1:21" x14ac:dyDescent="0.25">
      <c r="A2948" s="1" t="s">
        <v>6238</v>
      </c>
      <c r="B2948" s="1" t="s">
        <v>1486</v>
      </c>
      <c r="C2948" s="1" t="s">
        <v>1716</v>
      </c>
      <c r="D2948" s="1"/>
      <c r="E2948" s="1"/>
      <c r="F2948" s="1" t="s">
        <v>2732</v>
      </c>
      <c r="G2948" s="1">
        <v>0</v>
      </c>
      <c r="H2948" s="1" t="s">
        <v>27474</v>
      </c>
      <c r="I2948" s="1">
        <v>0</v>
      </c>
      <c r="J2948" s="1" t="s">
        <v>27474</v>
      </c>
      <c r="K2948" s="1">
        <f t="shared" si="184"/>
        <v>0</v>
      </c>
      <c r="L2948" s="2">
        <f>SUMIFS('Basin Total Well Counts'!B:B,'Basin Total Well Counts'!A:A,F2948)</f>
        <v>0</v>
      </c>
      <c r="M2948" s="4">
        <f t="shared" si="185"/>
        <v>0</v>
      </c>
      <c r="N2948" s="2">
        <f>SUMIF('Basin Emissions'!A:A,F2948,'Basin Emissions'!B:B)</f>
        <v>22.899069699999998</v>
      </c>
      <c r="O2948" s="8">
        <f t="shared" si="186"/>
        <v>0</v>
      </c>
      <c r="P2948" s="7">
        <f>SUMIF('Tool Pneumatics CH4 VOC BTEX'!B:B,A2948,'Tool Pneumatics CH4 VOC BTEX'!F:F)</f>
        <v>3.5899999141693102</v>
      </c>
      <c r="Q2948" s="14">
        <f t="shared" si="187"/>
        <v>0</v>
      </c>
      <c r="R2948" s="16">
        <f>SUMIF('Tool Pneumatics CH4 VOC BTEX'!B:B,A2948,'Tool Pneumatics CH4 VOC BTEX'!H:H)*Q2948</f>
        <v>0</v>
      </c>
      <c r="S2948" s="16">
        <f>SUMIF('Tool Pneumatics CH4 VOC BTEX'!B:B,A2948,'Tool Pneumatics CH4 VOC BTEX'!J:J)*Q2948</f>
        <v>0</v>
      </c>
      <c r="T2948" s="16">
        <f>SUMIF('Tool Pneumatics CH4 VOC BTEX'!B:B,A2948,'Tool Pneumatics CH4 VOC BTEX'!L:L)*Q2948</f>
        <v>0</v>
      </c>
      <c r="U2948" s="16">
        <f>SUMIF('Tool Pneumatics CH4 VOC BTEX'!B:B,A2948,'Tool Pneumatics CH4 VOC BTEX'!N:N)*Q2948</f>
        <v>0</v>
      </c>
    </row>
    <row r="2949" spans="1:21" x14ac:dyDescent="0.25">
      <c r="A2949" s="1" t="s">
        <v>6239</v>
      </c>
      <c r="B2949" s="1" t="s">
        <v>1486</v>
      </c>
      <c r="C2949" s="1" t="s">
        <v>1596</v>
      </c>
      <c r="D2949" s="1"/>
      <c r="E2949" s="1"/>
      <c r="F2949" s="1" t="s">
        <v>2732</v>
      </c>
      <c r="G2949" s="1">
        <v>0</v>
      </c>
      <c r="H2949" s="1" t="s">
        <v>27474</v>
      </c>
      <c r="I2949" s="1">
        <v>0</v>
      </c>
      <c r="J2949" s="1" t="s">
        <v>27474</v>
      </c>
      <c r="K2949" s="1">
        <f t="shared" si="184"/>
        <v>0</v>
      </c>
      <c r="L2949" s="2">
        <f>SUMIFS('Basin Total Well Counts'!B:B,'Basin Total Well Counts'!A:A,F2949)</f>
        <v>0</v>
      </c>
      <c r="M2949" s="4">
        <f t="shared" si="185"/>
        <v>0</v>
      </c>
      <c r="N2949" s="2">
        <f>SUMIF('Basin Emissions'!A:A,F2949,'Basin Emissions'!B:B)</f>
        <v>22.899069699999998</v>
      </c>
      <c r="O2949" s="8">
        <f t="shared" si="186"/>
        <v>0</v>
      </c>
      <c r="P2949" s="7">
        <f>SUMIF('Tool Pneumatics CH4 VOC BTEX'!B:B,A2949,'Tool Pneumatics CH4 VOC BTEX'!F:F)</f>
        <v>3.5899999141693102</v>
      </c>
      <c r="Q2949" s="14">
        <f t="shared" si="187"/>
        <v>0</v>
      </c>
      <c r="R2949" s="16">
        <f>SUMIF('Tool Pneumatics CH4 VOC BTEX'!B:B,A2949,'Tool Pneumatics CH4 VOC BTEX'!H:H)*Q2949</f>
        <v>0</v>
      </c>
      <c r="S2949" s="16">
        <f>SUMIF('Tool Pneumatics CH4 VOC BTEX'!B:B,A2949,'Tool Pneumatics CH4 VOC BTEX'!J:J)*Q2949</f>
        <v>0</v>
      </c>
      <c r="T2949" s="16">
        <f>SUMIF('Tool Pneumatics CH4 VOC BTEX'!B:B,A2949,'Tool Pneumatics CH4 VOC BTEX'!L:L)*Q2949</f>
        <v>0</v>
      </c>
      <c r="U2949" s="16">
        <f>SUMIF('Tool Pneumatics CH4 VOC BTEX'!B:B,A2949,'Tool Pneumatics CH4 VOC BTEX'!N:N)*Q2949</f>
        <v>0</v>
      </c>
    </row>
    <row r="2950" spans="1:21" x14ac:dyDescent="0.25">
      <c r="A2950" s="1" t="s">
        <v>6240</v>
      </c>
      <c r="B2950" s="1" t="s">
        <v>1486</v>
      </c>
      <c r="C2950" s="1" t="s">
        <v>6241</v>
      </c>
      <c r="D2950" s="1"/>
      <c r="E2950" s="1"/>
      <c r="F2950" s="1" t="s">
        <v>2240</v>
      </c>
      <c r="G2950" s="1">
        <v>0</v>
      </c>
      <c r="H2950" s="1" t="s">
        <v>27474</v>
      </c>
      <c r="I2950" s="1">
        <v>0</v>
      </c>
      <c r="J2950" s="1" t="s">
        <v>27474</v>
      </c>
      <c r="K2950" s="1">
        <f t="shared" si="184"/>
        <v>0</v>
      </c>
      <c r="L2950" s="2">
        <f>SUMIFS('Basin Total Well Counts'!B:B,'Basin Total Well Counts'!A:A,F2950)</f>
        <v>0</v>
      </c>
      <c r="M2950" s="4">
        <f t="shared" si="185"/>
        <v>0</v>
      </c>
      <c r="N2950" s="2">
        <f>SUMIF('Basin Emissions'!A:A,F2950,'Basin Emissions'!B:B)</f>
        <v>1897.7414753999999</v>
      </c>
      <c r="O2950" s="8">
        <f t="shared" si="186"/>
        <v>0</v>
      </c>
      <c r="P2950" s="7">
        <f>SUMIF('Tool Pneumatics CH4 VOC BTEX'!B:B,A2950,'Tool Pneumatics CH4 VOC BTEX'!F:F)</f>
        <v>3.5899999141693102</v>
      </c>
      <c r="Q2950" s="14">
        <f t="shared" si="187"/>
        <v>0</v>
      </c>
      <c r="R2950" s="16">
        <f>SUMIF('Tool Pneumatics CH4 VOC BTEX'!B:B,A2950,'Tool Pneumatics CH4 VOC BTEX'!H:H)*Q2950</f>
        <v>0</v>
      </c>
      <c r="S2950" s="16">
        <f>SUMIF('Tool Pneumatics CH4 VOC BTEX'!B:B,A2950,'Tool Pneumatics CH4 VOC BTEX'!J:J)*Q2950</f>
        <v>0</v>
      </c>
      <c r="T2950" s="16">
        <f>SUMIF('Tool Pneumatics CH4 VOC BTEX'!B:B,A2950,'Tool Pneumatics CH4 VOC BTEX'!L:L)*Q2950</f>
        <v>0</v>
      </c>
      <c r="U2950" s="16">
        <f>SUMIF('Tool Pneumatics CH4 VOC BTEX'!B:B,A2950,'Tool Pneumatics CH4 VOC BTEX'!N:N)*Q2950</f>
        <v>0</v>
      </c>
    </row>
    <row r="2951" spans="1:21" x14ac:dyDescent="0.25">
      <c r="A2951" s="1" t="s">
        <v>6242</v>
      </c>
      <c r="B2951" s="1" t="s">
        <v>1486</v>
      </c>
      <c r="C2951" s="1" t="s">
        <v>1549</v>
      </c>
      <c r="D2951" s="1"/>
      <c r="E2951" s="1"/>
      <c r="F2951" s="1" t="s">
        <v>2240</v>
      </c>
      <c r="G2951" s="1">
        <v>0</v>
      </c>
      <c r="H2951" s="1" t="s">
        <v>27474</v>
      </c>
      <c r="I2951" s="1">
        <v>0</v>
      </c>
      <c r="J2951" s="1" t="s">
        <v>27474</v>
      </c>
      <c r="K2951" s="1">
        <f t="shared" si="184"/>
        <v>0</v>
      </c>
      <c r="L2951" s="2">
        <f>SUMIFS('Basin Total Well Counts'!B:B,'Basin Total Well Counts'!A:A,F2951)</f>
        <v>0</v>
      </c>
      <c r="M2951" s="4">
        <f t="shared" si="185"/>
        <v>0</v>
      </c>
      <c r="N2951" s="2">
        <f>SUMIF('Basin Emissions'!A:A,F2951,'Basin Emissions'!B:B)</f>
        <v>1897.7414753999999</v>
      </c>
      <c r="O2951" s="8">
        <f t="shared" si="186"/>
        <v>0</v>
      </c>
      <c r="P2951" s="7">
        <f>SUMIF('Tool Pneumatics CH4 VOC BTEX'!B:B,A2951,'Tool Pneumatics CH4 VOC BTEX'!F:F)</f>
        <v>3.5899999141693102</v>
      </c>
      <c r="Q2951" s="14">
        <f t="shared" si="187"/>
        <v>0</v>
      </c>
      <c r="R2951" s="16">
        <f>SUMIF('Tool Pneumatics CH4 VOC BTEX'!B:B,A2951,'Tool Pneumatics CH4 VOC BTEX'!H:H)*Q2951</f>
        <v>0</v>
      </c>
      <c r="S2951" s="16">
        <f>SUMIF('Tool Pneumatics CH4 VOC BTEX'!B:B,A2951,'Tool Pneumatics CH4 VOC BTEX'!J:J)*Q2951</f>
        <v>0</v>
      </c>
      <c r="T2951" s="16">
        <f>SUMIF('Tool Pneumatics CH4 VOC BTEX'!B:B,A2951,'Tool Pneumatics CH4 VOC BTEX'!L:L)*Q2951</f>
        <v>0</v>
      </c>
      <c r="U2951" s="16">
        <f>SUMIF('Tool Pneumatics CH4 VOC BTEX'!B:B,A2951,'Tool Pneumatics CH4 VOC BTEX'!N:N)*Q2951</f>
        <v>0</v>
      </c>
    </row>
    <row r="2952" spans="1:21" x14ac:dyDescent="0.25">
      <c r="A2952" s="1" t="s">
        <v>6243</v>
      </c>
      <c r="B2952" s="1" t="s">
        <v>1486</v>
      </c>
      <c r="C2952" s="1" t="s">
        <v>3466</v>
      </c>
      <c r="D2952" s="1"/>
      <c r="E2952" s="1"/>
      <c r="F2952" s="1" t="s">
        <v>1015</v>
      </c>
      <c r="G2952" s="1">
        <v>0</v>
      </c>
      <c r="H2952" s="1" t="s">
        <v>27474</v>
      </c>
      <c r="I2952" s="1">
        <v>0</v>
      </c>
      <c r="J2952" s="1" t="s">
        <v>27474</v>
      </c>
      <c r="K2952" s="1">
        <f t="shared" si="184"/>
        <v>0</v>
      </c>
      <c r="L2952" s="2">
        <f>SUMIFS('Basin Total Well Counts'!B:B,'Basin Total Well Counts'!A:A,F2952)</f>
        <v>100308</v>
      </c>
      <c r="M2952" s="4">
        <f t="shared" si="185"/>
        <v>0</v>
      </c>
      <c r="N2952" s="2">
        <f>SUMIF('Basin Emissions'!A:A,F2952,'Basin Emissions'!B:B)</f>
        <v>7867.8947644</v>
      </c>
      <c r="O2952" s="8">
        <f t="shared" si="186"/>
        <v>0</v>
      </c>
      <c r="P2952" s="7">
        <f>SUMIF('Tool Pneumatics CH4 VOC BTEX'!B:B,A2952,'Tool Pneumatics CH4 VOC BTEX'!F:F)</f>
        <v>3.5899999141693102</v>
      </c>
      <c r="Q2952" s="14">
        <f t="shared" si="187"/>
        <v>0</v>
      </c>
      <c r="R2952" s="16">
        <f>SUMIF('Tool Pneumatics CH4 VOC BTEX'!B:B,A2952,'Tool Pneumatics CH4 VOC BTEX'!H:H)*Q2952</f>
        <v>0</v>
      </c>
      <c r="S2952" s="16">
        <f>SUMIF('Tool Pneumatics CH4 VOC BTEX'!B:B,A2952,'Tool Pneumatics CH4 VOC BTEX'!J:J)*Q2952</f>
        <v>0</v>
      </c>
      <c r="T2952" s="16">
        <f>SUMIF('Tool Pneumatics CH4 VOC BTEX'!B:B,A2952,'Tool Pneumatics CH4 VOC BTEX'!L:L)*Q2952</f>
        <v>0</v>
      </c>
      <c r="U2952" s="16">
        <f>SUMIF('Tool Pneumatics CH4 VOC BTEX'!B:B,A2952,'Tool Pneumatics CH4 VOC BTEX'!N:N)*Q2952</f>
        <v>0</v>
      </c>
    </row>
    <row r="2953" spans="1:21" x14ac:dyDescent="0.25">
      <c r="A2953" s="1" t="s">
        <v>6244</v>
      </c>
      <c r="B2953" s="1" t="s">
        <v>1486</v>
      </c>
      <c r="C2953" s="1" t="s">
        <v>6245</v>
      </c>
      <c r="D2953" s="1"/>
      <c r="E2953" s="1"/>
      <c r="F2953" s="1" t="s">
        <v>2240</v>
      </c>
      <c r="G2953" s="1">
        <v>0</v>
      </c>
      <c r="H2953" s="1" t="s">
        <v>27474</v>
      </c>
      <c r="I2953" s="1">
        <v>0</v>
      </c>
      <c r="J2953" s="1" t="s">
        <v>27474</v>
      </c>
      <c r="K2953" s="1">
        <f t="shared" si="184"/>
        <v>0</v>
      </c>
      <c r="L2953" s="2">
        <f>SUMIFS('Basin Total Well Counts'!B:B,'Basin Total Well Counts'!A:A,F2953)</f>
        <v>0</v>
      </c>
      <c r="M2953" s="4">
        <f t="shared" si="185"/>
        <v>0</v>
      </c>
      <c r="N2953" s="2">
        <f>SUMIF('Basin Emissions'!A:A,F2953,'Basin Emissions'!B:B)</f>
        <v>1897.7414753999999</v>
      </c>
      <c r="O2953" s="8">
        <f t="shared" si="186"/>
        <v>0</v>
      </c>
      <c r="P2953" s="7">
        <f>SUMIF('Tool Pneumatics CH4 VOC BTEX'!B:B,A2953,'Tool Pneumatics CH4 VOC BTEX'!F:F)</f>
        <v>3.5899999141693102</v>
      </c>
      <c r="Q2953" s="14">
        <f t="shared" si="187"/>
        <v>0</v>
      </c>
      <c r="R2953" s="16">
        <f>SUMIF('Tool Pneumatics CH4 VOC BTEX'!B:B,A2953,'Tool Pneumatics CH4 VOC BTEX'!H:H)*Q2953</f>
        <v>0</v>
      </c>
      <c r="S2953" s="16">
        <f>SUMIF('Tool Pneumatics CH4 VOC BTEX'!B:B,A2953,'Tool Pneumatics CH4 VOC BTEX'!J:J)*Q2953</f>
        <v>0</v>
      </c>
      <c r="T2953" s="16">
        <f>SUMIF('Tool Pneumatics CH4 VOC BTEX'!B:B,A2953,'Tool Pneumatics CH4 VOC BTEX'!L:L)*Q2953</f>
        <v>0</v>
      </c>
      <c r="U2953" s="16">
        <f>SUMIF('Tool Pneumatics CH4 VOC BTEX'!B:B,A2953,'Tool Pneumatics CH4 VOC BTEX'!N:N)*Q2953</f>
        <v>0</v>
      </c>
    </row>
    <row r="2954" spans="1:21" x14ac:dyDescent="0.25">
      <c r="A2954" s="1" t="s">
        <v>6246</v>
      </c>
      <c r="B2954" s="1" t="s">
        <v>1486</v>
      </c>
      <c r="C2954" s="1" t="s">
        <v>6247</v>
      </c>
      <c r="D2954" s="1"/>
      <c r="E2954" s="1"/>
      <c r="F2954" s="1" t="s">
        <v>2240</v>
      </c>
      <c r="G2954" s="1">
        <v>0</v>
      </c>
      <c r="H2954" s="1" t="s">
        <v>27474</v>
      </c>
      <c r="I2954" s="1">
        <v>0</v>
      </c>
      <c r="J2954" s="1" t="s">
        <v>27474</v>
      </c>
      <c r="K2954" s="1">
        <f t="shared" si="184"/>
        <v>0</v>
      </c>
      <c r="L2954" s="2">
        <f>SUMIFS('Basin Total Well Counts'!B:B,'Basin Total Well Counts'!A:A,F2954)</f>
        <v>0</v>
      </c>
      <c r="M2954" s="4">
        <f t="shared" si="185"/>
        <v>0</v>
      </c>
      <c r="N2954" s="2">
        <f>SUMIF('Basin Emissions'!A:A,F2954,'Basin Emissions'!B:B)</f>
        <v>1897.7414753999999</v>
      </c>
      <c r="O2954" s="8">
        <f t="shared" si="186"/>
        <v>0</v>
      </c>
      <c r="P2954" s="7">
        <f>SUMIF('Tool Pneumatics CH4 VOC BTEX'!B:B,A2954,'Tool Pneumatics CH4 VOC BTEX'!F:F)</f>
        <v>3.5899999141693102</v>
      </c>
      <c r="Q2954" s="14">
        <f t="shared" si="187"/>
        <v>0</v>
      </c>
      <c r="R2954" s="16">
        <f>SUMIF('Tool Pneumatics CH4 VOC BTEX'!B:B,A2954,'Tool Pneumatics CH4 VOC BTEX'!H:H)*Q2954</f>
        <v>0</v>
      </c>
      <c r="S2954" s="16">
        <f>SUMIF('Tool Pneumatics CH4 VOC BTEX'!B:B,A2954,'Tool Pneumatics CH4 VOC BTEX'!J:J)*Q2954</f>
        <v>0</v>
      </c>
      <c r="T2954" s="16">
        <f>SUMIF('Tool Pneumatics CH4 VOC BTEX'!B:B,A2954,'Tool Pneumatics CH4 VOC BTEX'!L:L)*Q2954</f>
        <v>0</v>
      </c>
      <c r="U2954" s="16">
        <f>SUMIF('Tool Pneumatics CH4 VOC BTEX'!B:B,A2954,'Tool Pneumatics CH4 VOC BTEX'!N:N)*Q2954</f>
        <v>0</v>
      </c>
    </row>
    <row r="2955" spans="1:21" x14ac:dyDescent="0.25">
      <c r="A2955" s="1" t="s">
        <v>6248</v>
      </c>
      <c r="B2955" s="1" t="s">
        <v>1486</v>
      </c>
      <c r="C2955" s="1" t="s">
        <v>6249</v>
      </c>
      <c r="D2955" s="1"/>
      <c r="E2955" s="1"/>
      <c r="F2955" s="1" t="s">
        <v>2240</v>
      </c>
      <c r="G2955" s="1">
        <v>0</v>
      </c>
      <c r="H2955" s="1" t="s">
        <v>27474</v>
      </c>
      <c r="I2955" s="1">
        <v>0</v>
      </c>
      <c r="J2955" s="1" t="s">
        <v>27474</v>
      </c>
      <c r="K2955" s="1">
        <f t="shared" si="184"/>
        <v>0</v>
      </c>
      <c r="L2955" s="2">
        <f>SUMIFS('Basin Total Well Counts'!B:B,'Basin Total Well Counts'!A:A,F2955)</f>
        <v>0</v>
      </c>
      <c r="M2955" s="4">
        <f t="shared" si="185"/>
        <v>0</v>
      </c>
      <c r="N2955" s="2">
        <f>SUMIF('Basin Emissions'!A:A,F2955,'Basin Emissions'!B:B)</f>
        <v>1897.7414753999999</v>
      </c>
      <c r="O2955" s="8">
        <f t="shared" si="186"/>
        <v>0</v>
      </c>
      <c r="P2955" s="7">
        <f>SUMIF('Tool Pneumatics CH4 VOC BTEX'!B:B,A2955,'Tool Pneumatics CH4 VOC BTEX'!F:F)</f>
        <v>3.5899999141693102</v>
      </c>
      <c r="Q2955" s="14">
        <f t="shared" si="187"/>
        <v>0</v>
      </c>
      <c r="R2955" s="16">
        <f>SUMIF('Tool Pneumatics CH4 VOC BTEX'!B:B,A2955,'Tool Pneumatics CH4 VOC BTEX'!H:H)*Q2955</f>
        <v>0</v>
      </c>
      <c r="S2955" s="16">
        <f>SUMIF('Tool Pneumatics CH4 VOC BTEX'!B:B,A2955,'Tool Pneumatics CH4 VOC BTEX'!J:J)*Q2955</f>
        <v>0</v>
      </c>
      <c r="T2955" s="16">
        <f>SUMIF('Tool Pneumatics CH4 VOC BTEX'!B:B,A2955,'Tool Pneumatics CH4 VOC BTEX'!L:L)*Q2955</f>
        <v>0</v>
      </c>
      <c r="U2955" s="16">
        <f>SUMIF('Tool Pneumatics CH4 VOC BTEX'!B:B,A2955,'Tool Pneumatics CH4 VOC BTEX'!N:N)*Q2955</f>
        <v>0</v>
      </c>
    </row>
    <row r="2956" spans="1:21" x14ac:dyDescent="0.25">
      <c r="A2956" s="1" t="s">
        <v>6250</v>
      </c>
      <c r="B2956" s="1" t="s">
        <v>1486</v>
      </c>
      <c r="C2956" s="1" t="s">
        <v>6251</v>
      </c>
      <c r="D2956" s="1"/>
      <c r="E2956" s="1"/>
      <c r="F2956" s="1" t="s">
        <v>2240</v>
      </c>
      <c r="G2956" s="1">
        <v>0</v>
      </c>
      <c r="H2956" s="1" t="s">
        <v>27474</v>
      </c>
      <c r="I2956" s="1">
        <v>0</v>
      </c>
      <c r="J2956" s="1" t="s">
        <v>27474</v>
      </c>
      <c r="K2956" s="1">
        <f t="shared" si="184"/>
        <v>0</v>
      </c>
      <c r="L2956" s="2">
        <f>SUMIFS('Basin Total Well Counts'!B:B,'Basin Total Well Counts'!A:A,F2956)</f>
        <v>0</v>
      </c>
      <c r="M2956" s="4">
        <f t="shared" si="185"/>
        <v>0</v>
      </c>
      <c r="N2956" s="2">
        <f>SUMIF('Basin Emissions'!A:A,F2956,'Basin Emissions'!B:B)</f>
        <v>1897.7414753999999</v>
      </c>
      <c r="O2956" s="8">
        <f t="shared" si="186"/>
        <v>0</v>
      </c>
      <c r="P2956" s="7">
        <f>SUMIF('Tool Pneumatics CH4 VOC BTEX'!B:B,A2956,'Tool Pneumatics CH4 VOC BTEX'!F:F)</f>
        <v>3.5899999141693102</v>
      </c>
      <c r="Q2956" s="14">
        <f t="shared" si="187"/>
        <v>0</v>
      </c>
      <c r="R2956" s="16">
        <f>SUMIF('Tool Pneumatics CH4 VOC BTEX'!B:B,A2956,'Tool Pneumatics CH4 VOC BTEX'!H:H)*Q2956</f>
        <v>0</v>
      </c>
      <c r="S2956" s="16">
        <f>SUMIF('Tool Pneumatics CH4 VOC BTEX'!B:B,A2956,'Tool Pneumatics CH4 VOC BTEX'!J:J)*Q2956</f>
        <v>0</v>
      </c>
      <c r="T2956" s="16">
        <f>SUMIF('Tool Pneumatics CH4 VOC BTEX'!B:B,A2956,'Tool Pneumatics CH4 VOC BTEX'!L:L)*Q2956</f>
        <v>0</v>
      </c>
      <c r="U2956" s="16">
        <f>SUMIF('Tool Pneumatics CH4 VOC BTEX'!B:B,A2956,'Tool Pneumatics CH4 VOC BTEX'!N:N)*Q2956</f>
        <v>0</v>
      </c>
    </row>
    <row r="2957" spans="1:21" x14ac:dyDescent="0.25">
      <c r="A2957" s="1" t="s">
        <v>6252</v>
      </c>
      <c r="B2957" s="1" t="s">
        <v>1486</v>
      </c>
      <c r="C2957" s="1" t="s">
        <v>6253</v>
      </c>
      <c r="D2957" s="1"/>
      <c r="E2957" s="1"/>
      <c r="F2957" s="1" t="s">
        <v>2732</v>
      </c>
      <c r="G2957" s="1">
        <v>0</v>
      </c>
      <c r="H2957" s="1" t="s">
        <v>27474</v>
      </c>
      <c r="I2957" s="1">
        <v>0</v>
      </c>
      <c r="J2957" s="1" t="s">
        <v>27474</v>
      </c>
      <c r="K2957" s="1">
        <f t="shared" si="184"/>
        <v>0</v>
      </c>
      <c r="L2957" s="2">
        <f>SUMIFS('Basin Total Well Counts'!B:B,'Basin Total Well Counts'!A:A,F2957)</f>
        <v>0</v>
      </c>
      <c r="M2957" s="4">
        <f t="shared" si="185"/>
        <v>0</v>
      </c>
      <c r="N2957" s="2">
        <f>SUMIF('Basin Emissions'!A:A,F2957,'Basin Emissions'!B:B)</f>
        <v>22.899069699999998</v>
      </c>
      <c r="O2957" s="8">
        <f t="shared" si="186"/>
        <v>0</v>
      </c>
      <c r="P2957" s="7">
        <f>SUMIF('Tool Pneumatics CH4 VOC BTEX'!B:B,A2957,'Tool Pneumatics CH4 VOC BTEX'!F:F)</f>
        <v>3.5899999141693102</v>
      </c>
      <c r="Q2957" s="14">
        <f t="shared" si="187"/>
        <v>0</v>
      </c>
      <c r="R2957" s="16">
        <f>SUMIF('Tool Pneumatics CH4 VOC BTEX'!B:B,A2957,'Tool Pneumatics CH4 VOC BTEX'!H:H)*Q2957</f>
        <v>0</v>
      </c>
      <c r="S2957" s="16">
        <f>SUMIF('Tool Pneumatics CH4 VOC BTEX'!B:B,A2957,'Tool Pneumatics CH4 VOC BTEX'!J:J)*Q2957</f>
        <v>0</v>
      </c>
      <c r="T2957" s="16">
        <f>SUMIF('Tool Pneumatics CH4 VOC BTEX'!B:B,A2957,'Tool Pneumatics CH4 VOC BTEX'!L:L)*Q2957</f>
        <v>0</v>
      </c>
      <c r="U2957" s="16">
        <f>SUMIF('Tool Pneumatics CH4 VOC BTEX'!B:B,A2957,'Tool Pneumatics CH4 VOC BTEX'!N:N)*Q2957</f>
        <v>0</v>
      </c>
    </row>
    <row r="2958" spans="1:21" x14ac:dyDescent="0.25">
      <c r="A2958" s="1" t="s">
        <v>6254</v>
      </c>
      <c r="B2958" s="1" t="s">
        <v>1486</v>
      </c>
      <c r="C2958" s="1" t="s">
        <v>1730</v>
      </c>
      <c r="D2958" s="1"/>
      <c r="E2958" s="1"/>
      <c r="F2958" s="1" t="s">
        <v>2240</v>
      </c>
      <c r="G2958" s="1">
        <v>0</v>
      </c>
      <c r="H2958" s="1" t="s">
        <v>27474</v>
      </c>
      <c r="I2958" s="1">
        <v>0</v>
      </c>
      <c r="J2958" s="1" t="s">
        <v>27474</v>
      </c>
      <c r="K2958" s="1">
        <f t="shared" si="184"/>
        <v>0</v>
      </c>
      <c r="L2958" s="2">
        <f>SUMIFS('Basin Total Well Counts'!B:B,'Basin Total Well Counts'!A:A,F2958)</f>
        <v>0</v>
      </c>
      <c r="M2958" s="4">
        <f t="shared" si="185"/>
        <v>0</v>
      </c>
      <c r="N2958" s="2">
        <f>SUMIF('Basin Emissions'!A:A,F2958,'Basin Emissions'!B:B)</f>
        <v>1897.7414753999999</v>
      </c>
      <c r="O2958" s="8">
        <f t="shared" si="186"/>
        <v>0</v>
      </c>
      <c r="P2958" s="7">
        <f>SUMIF('Tool Pneumatics CH4 VOC BTEX'!B:B,A2958,'Tool Pneumatics CH4 VOC BTEX'!F:F)</f>
        <v>3.5899999141693102</v>
      </c>
      <c r="Q2958" s="14">
        <f t="shared" si="187"/>
        <v>0</v>
      </c>
      <c r="R2958" s="16">
        <f>SUMIF('Tool Pneumatics CH4 VOC BTEX'!B:B,A2958,'Tool Pneumatics CH4 VOC BTEX'!H:H)*Q2958</f>
        <v>0</v>
      </c>
      <c r="S2958" s="16">
        <f>SUMIF('Tool Pneumatics CH4 VOC BTEX'!B:B,A2958,'Tool Pneumatics CH4 VOC BTEX'!J:J)*Q2958</f>
        <v>0</v>
      </c>
      <c r="T2958" s="16">
        <f>SUMIF('Tool Pneumatics CH4 VOC BTEX'!B:B,A2958,'Tool Pneumatics CH4 VOC BTEX'!L:L)*Q2958</f>
        <v>0</v>
      </c>
      <c r="U2958" s="16">
        <f>SUMIF('Tool Pneumatics CH4 VOC BTEX'!B:B,A2958,'Tool Pneumatics CH4 VOC BTEX'!N:N)*Q2958</f>
        <v>0</v>
      </c>
    </row>
    <row r="2959" spans="1:21" x14ac:dyDescent="0.25">
      <c r="A2959" s="1" t="s">
        <v>6255</v>
      </c>
      <c r="B2959" s="1" t="s">
        <v>1486</v>
      </c>
      <c r="C2959" s="1" t="s">
        <v>1691</v>
      </c>
      <c r="D2959" s="1"/>
      <c r="E2959" s="1"/>
      <c r="F2959" s="1" t="s">
        <v>1015</v>
      </c>
      <c r="G2959" s="1">
        <v>0</v>
      </c>
      <c r="H2959" s="1" t="s">
        <v>27474</v>
      </c>
      <c r="I2959" s="1">
        <v>0</v>
      </c>
      <c r="J2959" s="1" t="s">
        <v>27474</v>
      </c>
      <c r="K2959" s="1">
        <f t="shared" si="184"/>
        <v>0</v>
      </c>
      <c r="L2959" s="2">
        <f>SUMIFS('Basin Total Well Counts'!B:B,'Basin Total Well Counts'!A:A,F2959)</f>
        <v>100308</v>
      </c>
      <c r="M2959" s="4">
        <f t="shared" si="185"/>
        <v>0</v>
      </c>
      <c r="N2959" s="2">
        <f>SUMIF('Basin Emissions'!A:A,F2959,'Basin Emissions'!B:B)</f>
        <v>7867.8947644</v>
      </c>
      <c r="O2959" s="8">
        <f t="shared" si="186"/>
        <v>0</v>
      </c>
      <c r="P2959" s="7">
        <f>SUMIF('Tool Pneumatics CH4 VOC BTEX'!B:B,A2959,'Tool Pneumatics CH4 VOC BTEX'!F:F)</f>
        <v>3.5899999141693102</v>
      </c>
      <c r="Q2959" s="14">
        <f t="shared" si="187"/>
        <v>0</v>
      </c>
      <c r="R2959" s="16">
        <f>SUMIF('Tool Pneumatics CH4 VOC BTEX'!B:B,A2959,'Tool Pneumatics CH4 VOC BTEX'!H:H)*Q2959</f>
        <v>0</v>
      </c>
      <c r="S2959" s="16">
        <f>SUMIF('Tool Pneumatics CH4 VOC BTEX'!B:B,A2959,'Tool Pneumatics CH4 VOC BTEX'!J:J)*Q2959</f>
        <v>0</v>
      </c>
      <c r="T2959" s="16">
        <f>SUMIF('Tool Pneumatics CH4 VOC BTEX'!B:B,A2959,'Tool Pneumatics CH4 VOC BTEX'!L:L)*Q2959</f>
        <v>0</v>
      </c>
      <c r="U2959" s="16">
        <f>SUMIF('Tool Pneumatics CH4 VOC BTEX'!B:B,A2959,'Tool Pneumatics CH4 VOC BTEX'!N:N)*Q2959</f>
        <v>0</v>
      </c>
    </row>
    <row r="2960" spans="1:21" x14ac:dyDescent="0.25">
      <c r="A2960" s="1" t="s">
        <v>6256</v>
      </c>
      <c r="B2960" s="1" t="s">
        <v>1486</v>
      </c>
      <c r="C2960" s="1" t="s">
        <v>6257</v>
      </c>
      <c r="D2960" s="1"/>
      <c r="E2960" s="1"/>
      <c r="F2960" s="1" t="s">
        <v>2240</v>
      </c>
      <c r="G2960" s="1">
        <v>0</v>
      </c>
      <c r="H2960" s="1" t="s">
        <v>27474</v>
      </c>
      <c r="I2960" s="1">
        <v>0</v>
      </c>
      <c r="J2960" s="1" t="s">
        <v>27474</v>
      </c>
      <c r="K2960" s="1">
        <f t="shared" si="184"/>
        <v>0</v>
      </c>
      <c r="L2960" s="2">
        <f>SUMIFS('Basin Total Well Counts'!B:B,'Basin Total Well Counts'!A:A,F2960)</f>
        <v>0</v>
      </c>
      <c r="M2960" s="4">
        <f t="shared" si="185"/>
        <v>0</v>
      </c>
      <c r="N2960" s="2">
        <f>SUMIF('Basin Emissions'!A:A,F2960,'Basin Emissions'!B:B)</f>
        <v>1897.7414753999999</v>
      </c>
      <c r="O2960" s="8">
        <f t="shared" si="186"/>
        <v>0</v>
      </c>
      <c r="P2960" s="7">
        <f>SUMIF('Tool Pneumatics CH4 VOC BTEX'!B:B,A2960,'Tool Pneumatics CH4 VOC BTEX'!F:F)</f>
        <v>3.5899999141693102</v>
      </c>
      <c r="Q2960" s="14">
        <f t="shared" si="187"/>
        <v>0</v>
      </c>
      <c r="R2960" s="16">
        <f>SUMIF('Tool Pneumatics CH4 VOC BTEX'!B:B,A2960,'Tool Pneumatics CH4 VOC BTEX'!H:H)*Q2960</f>
        <v>0</v>
      </c>
      <c r="S2960" s="16">
        <f>SUMIF('Tool Pneumatics CH4 VOC BTEX'!B:B,A2960,'Tool Pneumatics CH4 VOC BTEX'!J:J)*Q2960</f>
        <v>0</v>
      </c>
      <c r="T2960" s="16">
        <f>SUMIF('Tool Pneumatics CH4 VOC BTEX'!B:B,A2960,'Tool Pneumatics CH4 VOC BTEX'!L:L)*Q2960</f>
        <v>0</v>
      </c>
      <c r="U2960" s="16">
        <f>SUMIF('Tool Pneumatics CH4 VOC BTEX'!B:B,A2960,'Tool Pneumatics CH4 VOC BTEX'!N:N)*Q2960</f>
        <v>0</v>
      </c>
    </row>
    <row r="2961" spans="1:21" x14ac:dyDescent="0.25">
      <c r="A2961" s="1" t="s">
        <v>6258</v>
      </c>
      <c r="B2961" s="1" t="s">
        <v>1486</v>
      </c>
      <c r="C2961" s="1" t="s">
        <v>1514</v>
      </c>
      <c r="D2961" s="1"/>
      <c r="E2961" s="1"/>
      <c r="F2961" s="1" t="s">
        <v>2732</v>
      </c>
      <c r="G2961" s="1">
        <v>0</v>
      </c>
      <c r="H2961" s="1" t="s">
        <v>27474</v>
      </c>
      <c r="I2961" s="1">
        <v>0</v>
      </c>
      <c r="J2961" s="1" t="s">
        <v>27474</v>
      </c>
      <c r="K2961" s="1">
        <f t="shared" si="184"/>
        <v>0</v>
      </c>
      <c r="L2961" s="2">
        <f>SUMIFS('Basin Total Well Counts'!B:B,'Basin Total Well Counts'!A:A,F2961)</f>
        <v>0</v>
      </c>
      <c r="M2961" s="4">
        <f t="shared" si="185"/>
        <v>0</v>
      </c>
      <c r="N2961" s="2">
        <f>SUMIF('Basin Emissions'!A:A,F2961,'Basin Emissions'!B:B)</f>
        <v>22.899069699999998</v>
      </c>
      <c r="O2961" s="8">
        <f t="shared" si="186"/>
        <v>0</v>
      </c>
      <c r="P2961" s="7">
        <f>SUMIF('Tool Pneumatics CH4 VOC BTEX'!B:B,A2961,'Tool Pneumatics CH4 VOC BTEX'!F:F)</f>
        <v>3.5899999141693102</v>
      </c>
      <c r="Q2961" s="14">
        <f t="shared" si="187"/>
        <v>0</v>
      </c>
      <c r="R2961" s="16">
        <f>SUMIF('Tool Pneumatics CH4 VOC BTEX'!B:B,A2961,'Tool Pneumatics CH4 VOC BTEX'!H:H)*Q2961</f>
        <v>0</v>
      </c>
      <c r="S2961" s="16">
        <f>SUMIF('Tool Pneumatics CH4 VOC BTEX'!B:B,A2961,'Tool Pneumatics CH4 VOC BTEX'!J:J)*Q2961</f>
        <v>0</v>
      </c>
      <c r="T2961" s="16">
        <f>SUMIF('Tool Pneumatics CH4 VOC BTEX'!B:B,A2961,'Tool Pneumatics CH4 VOC BTEX'!L:L)*Q2961</f>
        <v>0</v>
      </c>
      <c r="U2961" s="16">
        <f>SUMIF('Tool Pneumatics CH4 VOC BTEX'!B:B,A2961,'Tool Pneumatics CH4 VOC BTEX'!N:N)*Q2961</f>
        <v>0</v>
      </c>
    </row>
    <row r="2962" spans="1:21" x14ac:dyDescent="0.25">
      <c r="A2962" s="1" t="s">
        <v>6259</v>
      </c>
      <c r="B2962" s="1" t="s">
        <v>1486</v>
      </c>
      <c r="C2962" s="1" t="s">
        <v>1840</v>
      </c>
      <c r="D2962" s="1"/>
      <c r="E2962" s="1"/>
      <c r="F2962" s="1" t="s">
        <v>1015</v>
      </c>
      <c r="G2962" s="1">
        <v>0</v>
      </c>
      <c r="H2962" s="1" t="s">
        <v>27474</v>
      </c>
      <c r="I2962" s="1">
        <v>0</v>
      </c>
      <c r="J2962" s="1" t="s">
        <v>27474</v>
      </c>
      <c r="K2962" s="1">
        <f t="shared" si="184"/>
        <v>0</v>
      </c>
      <c r="L2962" s="2">
        <f>SUMIFS('Basin Total Well Counts'!B:B,'Basin Total Well Counts'!A:A,F2962)</f>
        <v>100308</v>
      </c>
      <c r="M2962" s="4">
        <f t="shared" si="185"/>
        <v>0</v>
      </c>
      <c r="N2962" s="2">
        <f>SUMIF('Basin Emissions'!A:A,F2962,'Basin Emissions'!B:B)</f>
        <v>7867.8947644</v>
      </c>
      <c r="O2962" s="8">
        <f t="shared" si="186"/>
        <v>0</v>
      </c>
      <c r="P2962" s="7">
        <f>SUMIF('Tool Pneumatics CH4 VOC BTEX'!B:B,A2962,'Tool Pneumatics CH4 VOC BTEX'!F:F)</f>
        <v>3.5899999141693102</v>
      </c>
      <c r="Q2962" s="14">
        <f t="shared" si="187"/>
        <v>0</v>
      </c>
      <c r="R2962" s="16">
        <f>SUMIF('Tool Pneumatics CH4 VOC BTEX'!B:B,A2962,'Tool Pneumatics CH4 VOC BTEX'!H:H)*Q2962</f>
        <v>0</v>
      </c>
      <c r="S2962" s="16">
        <f>SUMIF('Tool Pneumatics CH4 VOC BTEX'!B:B,A2962,'Tool Pneumatics CH4 VOC BTEX'!J:J)*Q2962</f>
        <v>0</v>
      </c>
      <c r="T2962" s="16">
        <f>SUMIF('Tool Pneumatics CH4 VOC BTEX'!B:B,A2962,'Tool Pneumatics CH4 VOC BTEX'!L:L)*Q2962</f>
        <v>0</v>
      </c>
      <c r="U2962" s="16">
        <f>SUMIF('Tool Pneumatics CH4 VOC BTEX'!B:B,A2962,'Tool Pneumatics CH4 VOC BTEX'!N:N)*Q2962</f>
        <v>0</v>
      </c>
    </row>
    <row r="2963" spans="1:21" x14ac:dyDescent="0.25">
      <c r="A2963" s="1" t="s">
        <v>6260</v>
      </c>
      <c r="B2963" s="1" t="s">
        <v>1486</v>
      </c>
      <c r="C2963" s="1" t="s">
        <v>6261</v>
      </c>
      <c r="D2963" s="1"/>
      <c r="E2963" s="1"/>
      <c r="F2963" s="1" t="s">
        <v>1015</v>
      </c>
      <c r="G2963" s="1">
        <v>0</v>
      </c>
      <c r="H2963" s="1" t="s">
        <v>27474</v>
      </c>
      <c r="I2963" s="1">
        <v>0</v>
      </c>
      <c r="J2963" s="1" t="s">
        <v>27474</v>
      </c>
      <c r="K2963" s="1">
        <f t="shared" si="184"/>
        <v>0</v>
      </c>
      <c r="L2963" s="2">
        <f>SUMIFS('Basin Total Well Counts'!B:B,'Basin Total Well Counts'!A:A,F2963)</f>
        <v>100308</v>
      </c>
      <c r="M2963" s="4">
        <f t="shared" si="185"/>
        <v>0</v>
      </c>
      <c r="N2963" s="2">
        <f>SUMIF('Basin Emissions'!A:A,F2963,'Basin Emissions'!B:B)</f>
        <v>7867.8947644</v>
      </c>
      <c r="O2963" s="8">
        <f t="shared" si="186"/>
        <v>0</v>
      </c>
      <c r="P2963" s="7">
        <f>SUMIF('Tool Pneumatics CH4 VOC BTEX'!B:B,A2963,'Tool Pneumatics CH4 VOC BTEX'!F:F)</f>
        <v>3.5899999141693102</v>
      </c>
      <c r="Q2963" s="14">
        <f t="shared" si="187"/>
        <v>0</v>
      </c>
      <c r="R2963" s="16">
        <f>SUMIF('Tool Pneumatics CH4 VOC BTEX'!B:B,A2963,'Tool Pneumatics CH4 VOC BTEX'!H:H)*Q2963</f>
        <v>0</v>
      </c>
      <c r="S2963" s="16">
        <f>SUMIF('Tool Pneumatics CH4 VOC BTEX'!B:B,A2963,'Tool Pneumatics CH4 VOC BTEX'!J:J)*Q2963</f>
        <v>0</v>
      </c>
      <c r="T2963" s="16">
        <f>SUMIF('Tool Pneumatics CH4 VOC BTEX'!B:B,A2963,'Tool Pneumatics CH4 VOC BTEX'!L:L)*Q2963</f>
        <v>0</v>
      </c>
      <c r="U2963" s="16">
        <f>SUMIF('Tool Pneumatics CH4 VOC BTEX'!B:B,A2963,'Tool Pneumatics CH4 VOC BTEX'!N:N)*Q2963</f>
        <v>0</v>
      </c>
    </row>
    <row r="2964" spans="1:21" x14ac:dyDescent="0.25">
      <c r="A2964" s="1" t="s">
        <v>6262</v>
      </c>
      <c r="B2964" s="1" t="s">
        <v>1486</v>
      </c>
      <c r="C2964" s="1" t="s">
        <v>1748</v>
      </c>
      <c r="D2964" s="1"/>
      <c r="E2964" s="1"/>
      <c r="F2964" s="1" t="s">
        <v>1015</v>
      </c>
      <c r="G2964" s="1">
        <v>0</v>
      </c>
      <c r="H2964" s="1" t="s">
        <v>27474</v>
      </c>
      <c r="I2964" s="1">
        <v>0</v>
      </c>
      <c r="J2964" s="1" t="s">
        <v>27474</v>
      </c>
      <c r="K2964" s="1">
        <f t="shared" si="184"/>
        <v>0</v>
      </c>
      <c r="L2964" s="2">
        <f>SUMIFS('Basin Total Well Counts'!B:B,'Basin Total Well Counts'!A:A,F2964)</f>
        <v>100308</v>
      </c>
      <c r="M2964" s="4">
        <f t="shared" si="185"/>
        <v>0</v>
      </c>
      <c r="N2964" s="2">
        <f>SUMIF('Basin Emissions'!A:A,F2964,'Basin Emissions'!B:B)</f>
        <v>7867.8947644</v>
      </c>
      <c r="O2964" s="8">
        <f t="shared" si="186"/>
        <v>0</v>
      </c>
      <c r="P2964" s="7">
        <f>SUMIF('Tool Pneumatics CH4 VOC BTEX'!B:B,A2964,'Tool Pneumatics CH4 VOC BTEX'!F:F)</f>
        <v>3.5899999141693102</v>
      </c>
      <c r="Q2964" s="14">
        <f t="shared" si="187"/>
        <v>0</v>
      </c>
      <c r="R2964" s="16">
        <f>SUMIF('Tool Pneumatics CH4 VOC BTEX'!B:B,A2964,'Tool Pneumatics CH4 VOC BTEX'!H:H)*Q2964</f>
        <v>0</v>
      </c>
      <c r="S2964" s="16">
        <f>SUMIF('Tool Pneumatics CH4 VOC BTEX'!B:B,A2964,'Tool Pneumatics CH4 VOC BTEX'!J:J)*Q2964</f>
        <v>0</v>
      </c>
      <c r="T2964" s="16">
        <f>SUMIF('Tool Pneumatics CH4 VOC BTEX'!B:B,A2964,'Tool Pneumatics CH4 VOC BTEX'!L:L)*Q2964</f>
        <v>0</v>
      </c>
      <c r="U2964" s="16">
        <f>SUMIF('Tool Pneumatics CH4 VOC BTEX'!B:B,A2964,'Tool Pneumatics CH4 VOC BTEX'!N:N)*Q2964</f>
        <v>0</v>
      </c>
    </row>
    <row r="2965" spans="1:21" x14ac:dyDescent="0.25">
      <c r="A2965" s="1" t="s">
        <v>6263</v>
      </c>
      <c r="B2965" s="1" t="s">
        <v>1486</v>
      </c>
      <c r="C2965" s="1" t="s">
        <v>1850</v>
      </c>
      <c r="D2965" s="1"/>
      <c r="E2965" s="1"/>
      <c r="F2965" s="1" t="s">
        <v>1015</v>
      </c>
      <c r="G2965" s="1">
        <v>38</v>
      </c>
      <c r="H2965" s="1" t="s">
        <v>27474</v>
      </c>
      <c r="I2965" s="1">
        <v>583</v>
      </c>
      <c r="J2965" s="1" t="s">
        <v>27474</v>
      </c>
      <c r="K2965" s="1">
        <f t="shared" si="184"/>
        <v>621</v>
      </c>
      <c r="L2965" s="2">
        <f>SUMIFS('Basin Total Well Counts'!B:B,'Basin Total Well Counts'!A:A,F2965)</f>
        <v>100308</v>
      </c>
      <c r="M2965" s="4">
        <f t="shared" si="185"/>
        <v>6.1909319296566574E-3</v>
      </c>
      <c r="N2965" s="2">
        <f>SUMIF('Basin Emissions'!A:A,F2965,'Basin Emissions'!B:B)</f>
        <v>7867.8947644</v>
      </c>
      <c r="O2965" s="8">
        <f t="shared" si="186"/>
        <v>48.709600916102403</v>
      </c>
      <c r="P2965" s="7">
        <f>SUMIF('Tool Pneumatics CH4 VOC BTEX'!B:B,A2965,'Tool Pneumatics CH4 VOC BTEX'!F:F)</f>
        <v>3.5899999141693102</v>
      </c>
      <c r="Q2965" s="14">
        <f t="shared" si="187"/>
        <v>14.956154421592403</v>
      </c>
      <c r="R2965" s="16">
        <f>SUMIF('Tool Pneumatics CH4 VOC BTEX'!B:B,A2965,'Tool Pneumatics CH4 VOC BTEX'!H:H)*Q2965</f>
        <v>6.7900942732138189E-2</v>
      </c>
      <c r="S2965" s="16">
        <f>SUMIF('Tool Pneumatics CH4 VOC BTEX'!B:B,A2965,'Tool Pneumatics CH4 VOC BTEX'!J:J)*Q2965</f>
        <v>3.8437317905660648E-3</v>
      </c>
      <c r="T2965" s="16">
        <f>SUMIF('Tool Pneumatics CH4 VOC BTEX'!B:B,A2965,'Tool Pneumatics CH4 VOC BTEX'!L:L)*Q2965</f>
        <v>6.0542514442030647E-2</v>
      </c>
      <c r="U2965" s="16">
        <f>SUMIF('Tool Pneumatics CH4 VOC BTEX'!B:B,A2965,'Tool Pneumatics CH4 VOC BTEX'!N:N)*Q2965</f>
        <v>1.718462169818092E-2</v>
      </c>
    </row>
    <row r="2966" spans="1:21" x14ac:dyDescent="0.25">
      <c r="A2966" s="1" t="s">
        <v>6264</v>
      </c>
      <c r="B2966" s="1" t="s">
        <v>1486</v>
      </c>
      <c r="C2966" s="1" t="s">
        <v>1622</v>
      </c>
      <c r="D2966" s="1"/>
      <c r="E2966" s="1"/>
      <c r="F2966" s="1" t="s">
        <v>1015</v>
      </c>
      <c r="G2966" s="1">
        <v>14</v>
      </c>
      <c r="H2966" s="1" t="s">
        <v>27474</v>
      </c>
      <c r="I2966" s="1">
        <v>0</v>
      </c>
      <c r="J2966" s="1" t="s">
        <v>27474</v>
      </c>
      <c r="K2966" s="1">
        <f t="shared" si="184"/>
        <v>14</v>
      </c>
      <c r="L2966" s="2">
        <f>SUMIFS('Basin Total Well Counts'!B:B,'Basin Total Well Counts'!A:A,F2966)</f>
        <v>100308</v>
      </c>
      <c r="M2966" s="4">
        <f t="shared" si="185"/>
        <v>1.3957012401802449E-4</v>
      </c>
      <c r="N2966" s="2">
        <f>SUMIF('Basin Emissions'!A:A,F2966,'Basin Emissions'!B:B)</f>
        <v>7867.8947644</v>
      </c>
      <c r="O2966" s="8">
        <f t="shared" si="186"/>
        <v>1.0981230480280737</v>
      </c>
      <c r="P2966" s="7">
        <f>SUMIF('Tool Pneumatics CH4 VOC BTEX'!B:B,A2966,'Tool Pneumatics CH4 VOC BTEX'!F:F)</f>
        <v>3.5899999141693102</v>
      </c>
      <c r="Q2966" s="14">
        <f t="shared" si="187"/>
        <v>0.3371757840616646</v>
      </c>
      <c r="R2966" s="16">
        <f>SUMIF('Tool Pneumatics CH4 VOC BTEX'!B:B,A2966,'Tool Pneumatics CH4 VOC BTEX'!H:H)*Q2966</f>
        <v>1.5307780970208293E-3</v>
      </c>
      <c r="S2966" s="16">
        <f>SUMIF('Tool Pneumatics CH4 VOC BTEX'!B:B,A2966,'Tool Pneumatics CH4 VOC BTEX'!J:J)*Q2966</f>
        <v>8.6654178853341263E-5</v>
      </c>
      <c r="T2966" s="16">
        <f>SUMIF('Tool Pneumatics CH4 VOC BTEX'!B:B,A2966,'Tool Pneumatics CH4 VOC BTEX'!L:L)*Q2966</f>
        <v>1.3648876041681632E-3</v>
      </c>
      <c r="U2966" s="16">
        <f>SUMIF('Tool Pneumatics CH4 VOC BTEX'!B:B,A2966,'Tool Pneumatics CH4 VOC BTEX'!N:N)*Q2966</f>
        <v>3.8741498192356355E-4</v>
      </c>
    </row>
    <row r="2967" spans="1:21" x14ac:dyDescent="0.25">
      <c r="A2967" s="1" t="s">
        <v>6265</v>
      </c>
      <c r="B2967" s="1" t="s">
        <v>1486</v>
      </c>
      <c r="C2967" s="1" t="s">
        <v>6266</v>
      </c>
      <c r="D2967" s="1"/>
      <c r="E2967" s="1"/>
      <c r="F2967" s="1" t="s">
        <v>1015</v>
      </c>
      <c r="G2967" s="1">
        <v>0</v>
      </c>
      <c r="H2967" s="1" t="s">
        <v>27474</v>
      </c>
      <c r="I2967" s="1">
        <v>0</v>
      </c>
      <c r="J2967" s="1" t="s">
        <v>27474</v>
      </c>
      <c r="K2967" s="1">
        <f t="shared" si="184"/>
        <v>0</v>
      </c>
      <c r="L2967" s="2">
        <f>SUMIFS('Basin Total Well Counts'!B:B,'Basin Total Well Counts'!A:A,F2967)</f>
        <v>100308</v>
      </c>
      <c r="M2967" s="4">
        <f t="shared" si="185"/>
        <v>0</v>
      </c>
      <c r="N2967" s="2">
        <f>SUMIF('Basin Emissions'!A:A,F2967,'Basin Emissions'!B:B)</f>
        <v>7867.8947644</v>
      </c>
      <c r="O2967" s="8">
        <f t="shared" si="186"/>
        <v>0</v>
      </c>
      <c r="P2967" s="7">
        <f>SUMIF('Tool Pneumatics CH4 VOC BTEX'!B:B,A2967,'Tool Pneumatics CH4 VOC BTEX'!F:F)</f>
        <v>3.5899999141693102</v>
      </c>
      <c r="Q2967" s="14">
        <f t="shared" si="187"/>
        <v>0</v>
      </c>
      <c r="R2967" s="16">
        <f>SUMIF('Tool Pneumatics CH4 VOC BTEX'!B:B,A2967,'Tool Pneumatics CH4 VOC BTEX'!H:H)*Q2967</f>
        <v>0</v>
      </c>
      <c r="S2967" s="16">
        <f>SUMIF('Tool Pneumatics CH4 VOC BTEX'!B:B,A2967,'Tool Pneumatics CH4 VOC BTEX'!J:J)*Q2967</f>
        <v>0</v>
      </c>
      <c r="T2967" s="16">
        <f>SUMIF('Tool Pneumatics CH4 VOC BTEX'!B:B,A2967,'Tool Pneumatics CH4 VOC BTEX'!L:L)*Q2967</f>
        <v>0</v>
      </c>
      <c r="U2967" s="16">
        <f>SUMIF('Tool Pneumatics CH4 VOC BTEX'!B:B,A2967,'Tool Pneumatics CH4 VOC BTEX'!N:N)*Q2967</f>
        <v>0</v>
      </c>
    </row>
    <row r="2968" spans="1:21" x14ac:dyDescent="0.25">
      <c r="A2968" s="1" t="s">
        <v>6267</v>
      </c>
      <c r="B2968" s="1" t="s">
        <v>1486</v>
      </c>
      <c r="C2968" s="1" t="s">
        <v>6268</v>
      </c>
      <c r="D2968" s="1"/>
      <c r="E2968" s="1"/>
      <c r="F2968" s="1" t="s">
        <v>1015</v>
      </c>
      <c r="G2968" s="1">
        <v>0</v>
      </c>
      <c r="H2968" s="1" t="s">
        <v>27474</v>
      </c>
      <c r="I2968" s="1">
        <v>0</v>
      </c>
      <c r="J2968" s="1" t="s">
        <v>27474</v>
      </c>
      <c r="K2968" s="1">
        <f t="shared" si="184"/>
        <v>0</v>
      </c>
      <c r="L2968" s="2">
        <f>SUMIFS('Basin Total Well Counts'!B:B,'Basin Total Well Counts'!A:A,F2968)</f>
        <v>100308</v>
      </c>
      <c r="M2968" s="4">
        <f t="shared" si="185"/>
        <v>0</v>
      </c>
      <c r="N2968" s="2">
        <f>SUMIF('Basin Emissions'!A:A,F2968,'Basin Emissions'!B:B)</f>
        <v>7867.8947644</v>
      </c>
      <c r="O2968" s="8">
        <f t="shared" si="186"/>
        <v>0</v>
      </c>
      <c r="P2968" s="7">
        <f>SUMIF('Tool Pneumatics CH4 VOC BTEX'!B:B,A2968,'Tool Pneumatics CH4 VOC BTEX'!F:F)</f>
        <v>3.5899999141693102</v>
      </c>
      <c r="Q2968" s="14">
        <f t="shared" si="187"/>
        <v>0</v>
      </c>
      <c r="R2968" s="16">
        <f>SUMIF('Tool Pneumatics CH4 VOC BTEX'!B:B,A2968,'Tool Pneumatics CH4 VOC BTEX'!H:H)*Q2968</f>
        <v>0</v>
      </c>
      <c r="S2968" s="16">
        <f>SUMIF('Tool Pneumatics CH4 VOC BTEX'!B:B,A2968,'Tool Pneumatics CH4 VOC BTEX'!J:J)*Q2968</f>
        <v>0</v>
      </c>
      <c r="T2968" s="16">
        <f>SUMIF('Tool Pneumatics CH4 VOC BTEX'!B:B,A2968,'Tool Pneumatics CH4 VOC BTEX'!L:L)*Q2968</f>
        <v>0</v>
      </c>
      <c r="U2968" s="16">
        <f>SUMIF('Tool Pneumatics CH4 VOC BTEX'!B:B,A2968,'Tool Pneumatics CH4 VOC BTEX'!N:N)*Q2968</f>
        <v>0</v>
      </c>
    </row>
    <row r="2969" spans="1:21" x14ac:dyDescent="0.25">
      <c r="A2969" s="1" t="s">
        <v>6269</v>
      </c>
      <c r="B2969" s="1" t="s">
        <v>1486</v>
      </c>
      <c r="C2969" s="1" t="s">
        <v>6270</v>
      </c>
      <c r="D2969" s="1"/>
      <c r="E2969" s="1"/>
      <c r="F2969" s="1" t="s">
        <v>2732</v>
      </c>
      <c r="G2969" s="1">
        <v>0</v>
      </c>
      <c r="H2969" s="1" t="s">
        <v>27474</v>
      </c>
      <c r="I2969" s="1">
        <v>0</v>
      </c>
      <c r="J2969" s="1" t="s">
        <v>27474</v>
      </c>
      <c r="K2969" s="1">
        <f t="shared" si="184"/>
        <v>0</v>
      </c>
      <c r="L2969" s="2">
        <f>SUMIFS('Basin Total Well Counts'!B:B,'Basin Total Well Counts'!A:A,F2969)</f>
        <v>0</v>
      </c>
      <c r="M2969" s="4">
        <f t="shared" si="185"/>
        <v>0</v>
      </c>
      <c r="N2969" s="2">
        <f>SUMIF('Basin Emissions'!A:A,F2969,'Basin Emissions'!B:B)</f>
        <v>22.899069699999998</v>
      </c>
      <c r="O2969" s="8">
        <f t="shared" si="186"/>
        <v>0</v>
      </c>
      <c r="P2969" s="7">
        <f>SUMIF('Tool Pneumatics CH4 VOC BTEX'!B:B,A2969,'Tool Pneumatics CH4 VOC BTEX'!F:F)</f>
        <v>3.5899999141693102</v>
      </c>
      <c r="Q2969" s="14">
        <f t="shared" si="187"/>
        <v>0</v>
      </c>
      <c r="R2969" s="16">
        <f>SUMIF('Tool Pneumatics CH4 VOC BTEX'!B:B,A2969,'Tool Pneumatics CH4 VOC BTEX'!H:H)*Q2969</f>
        <v>0</v>
      </c>
      <c r="S2969" s="16">
        <f>SUMIF('Tool Pneumatics CH4 VOC BTEX'!B:B,A2969,'Tool Pneumatics CH4 VOC BTEX'!J:J)*Q2969</f>
        <v>0</v>
      </c>
      <c r="T2969" s="16">
        <f>SUMIF('Tool Pneumatics CH4 VOC BTEX'!B:B,A2969,'Tool Pneumatics CH4 VOC BTEX'!L:L)*Q2969</f>
        <v>0</v>
      </c>
      <c r="U2969" s="16">
        <f>SUMIF('Tool Pneumatics CH4 VOC BTEX'!B:B,A2969,'Tool Pneumatics CH4 VOC BTEX'!N:N)*Q2969</f>
        <v>0</v>
      </c>
    </row>
    <row r="2970" spans="1:21" x14ac:dyDescent="0.25">
      <c r="A2970" s="1" t="s">
        <v>6271</v>
      </c>
      <c r="B2970" s="1" t="s">
        <v>1486</v>
      </c>
      <c r="C2970" s="1" t="s">
        <v>2217</v>
      </c>
      <c r="D2970" s="1"/>
      <c r="E2970" s="1"/>
      <c r="F2970" s="1" t="s">
        <v>2240</v>
      </c>
      <c r="G2970" s="1">
        <v>0</v>
      </c>
      <c r="H2970" s="1" t="s">
        <v>27474</v>
      </c>
      <c r="I2970" s="1">
        <v>0</v>
      </c>
      <c r="J2970" s="1" t="s">
        <v>27474</v>
      </c>
      <c r="K2970" s="1">
        <f t="shared" si="184"/>
        <v>0</v>
      </c>
      <c r="L2970" s="2">
        <f>SUMIFS('Basin Total Well Counts'!B:B,'Basin Total Well Counts'!A:A,F2970)</f>
        <v>0</v>
      </c>
      <c r="M2970" s="4">
        <f t="shared" si="185"/>
        <v>0</v>
      </c>
      <c r="N2970" s="2">
        <f>SUMIF('Basin Emissions'!A:A,F2970,'Basin Emissions'!B:B)</f>
        <v>1897.7414753999999</v>
      </c>
      <c r="O2970" s="8">
        <f t="shared" si="186"/>
        <v>0</v>
      </c>
      <c r="P2970" s="7">
        <f>SUMIF('Tool Pneumatics CH4 VOC BTEX'!B:B,A2970,'Tool Pneumatics CH4 VOC BTEX'!F:F)</f>
        <v>3.5899999141693102</v>
      </c>
      <c r="Q2970" s="14">
        <f t="shared" si="187"/>
        <v>0</v>
      </c>
      <c r="R2970" s="16">
        <f>SUMIF('Tool Pneumatics CH4 VOC BTEX'!B:B,A2970,'Tool Pneumatics CH4 VOC BTEX'!H:H)*Q2970</f>
        <v>0</v>
      </c>
      <c r="S2970" s="16">
        <f>SUMIF('Tool Pneumatics CH4 VOC BTEX'!B:B,A2970,'Tool Pneumatics CH4 VOC BTEX'!J:J)*Q2970</f>
        <v>0</v>
      </c>
      <c r="T2970" s="16">
        <f>SUMIF('Tool Pneumatics CH4 VOC BTEX'!B:B,A2970,'Tool Pneumatics CH4 VOC BTEX'!L:L)*Q2970</f>
        <v>0</v>
      </c>
      <c r="U2970" s="16">
        <f>SUMIF('Tool Pneumatics CH4 VOC BTEX'!B:B,A2970,'Tool Pneumatics CH4 VOC BTEX'!N:N)*Q2970</f>
        <v>0</v>
      </c>
    </row>
    <row r="2971" spans="1:21" x14ac:dyDescent="0.25">
      <c r="A2971" s="1" t="s">
        <v>6272</v>
      </c>
      <c r="B2971" s="1" t="s">
        <v>1486</v>
      </c>
      <c r="C2971" s="1" t="s">
        <v>3628</v>
      </c>
      <c r="D2971" s="1"/>
      <c r="E2971" s="1"/>
      <c r="F2971" s="1" t="s">
        <v>2240</v>
      </c>
      <c r="G2971" s="1">
        <v>0</v>
      </c>
      <c r="H2971" s="1" t="s">
        <v>27474</v>
      </c>
      <c r="I2971" s="1">
        <v>0</v>
      </c>
      <c r="J2971" s="1" t="s">
        <v>27474</v>
      </c>
      <c r="K2971" s="1">
        <f t="shared" si="184"/>
        <v>0</v>
      </c>
      <c r="L2971" s="2">
        <f>SUMIFS('Basin Total Well Counts'!B:B,'Basin Total Well Counts'!A:A,F2971)</f>
        <v>0</v>
      </c>
      <c r="M2971" s="4">
        <f t="shared" si="185"/>
        <v>0</v>
      </c>
      <c r="N2971" s="2">
        <f>SUMIF('Basin Emissions'!A:A,F2971,'Basin Emissions'!B:B)</f>
        <v>1897.7414753999999</v>
      </c>
      <c r="O2971" s="8">
        <f t="shared" si="186"/>
        <v>0</v>
      </c>
      <c r="P2971" s="7">
        <f>SUMIF('Tool Pneumatics CH4 VOC BTEX'!B:B,A2971,'Tool Pneumatics CH4 VOC BTEX'!F:F)</f>
        <v>3.5899999141693102</v>
      </c>
      <c r="Q2971" s="14">
        <f t="shared" si="187"/>
        <v>0</v>
      </c>
      <c r="R2971" s="16">
        <f>SUMIF('Tool Pneumatics CH4 VOC BTEX'!B:B,A2971,'Tool Pneumatics CH4 VOC BTEX'!H:H)*Q2971</f>
        <v>0</v>
      </c>
      <c r="S2971" s="16">
        <f>SUMIF('Tool Pneumatics CH4 VOC BTEX'!B:B,A2971,'Tool Pneumatics CH4 VOC BTEX'!J:J)*Q2971</f>
        <v>0</v>
      </c>
      <c r="T2971" s="16">
        <f>SUMIF('Tool Pneumatics CH4 VOC BTEX'!B:B,A2971,'Tool Pneumatics CH4 VOC BTEX'!L:L)*Q2971</f>
        <v>0</v>
      </c>
      <c r="U2971" s="16">
        <f>SUMIF('Tool Pneumatics CH4 VOC BTEX'!B:B,A2971,'Tool Pneumatics CH4 VOC BTEX'!N:N)*Q2971</f>
        <v>0</v>
      </c>
    </row>
    <row r="2972" spans="1:21" x14ac:dyDescent="0.25">
      <c r="A2972" s="1" t="s">
        <v>6273</v>
      </c>
      <c r="B2972" s="1" t="s">
        <v>1486</v>
      </c>
      <c r="C2972" s="1" t="s">
        <v>1944</v>
      </c>
      <c r="D2972" s="1"/>
      <c r="E2972" s="1"/>
      <c r="F2972" s="1" t="s">
        <v>2732</v>
      </c>
      <c r="G2972" s="1">
        <v>0</v>
      </c>
      <c r="H2972" s="1" t="s">
        <v>27474</v>
      </c>
      <c r="I2972" s="1">
        <v>0</v>
      </c>
      <c r="J2972" s="1" t="s">
        <v>27474</v>
      </c>
      <c r="K2972" s="1">
        <f t="shared" si="184"/>
        <v>0</v>
      </c>
      <c r="L2972" s="2">
        <f>SUMIFS('Basin Total Well Counts'!B:B,'Basin Total Well Counts'!A:A,F2972)</f>
        <v>0</v>
      </c>
      <c r="M2972" s="4">
        <f t="shared" si="185"/>
        <v>0</v>
      </c>
      <c r="N2972" s="2">
        <f>SUMIF('Basin Emissions'!A:A,F2972,'Basin Emissions'!B:B)</f>
        <v>22.899069699999998</v>
      </c>
      <c r="O2972" s="8">
        <f t="shared" si="186"/>
        <v>0</v>
      </c>
      <c r="P2972" s="7">
        <f>SUMIF('Tool Pneumatics CH4 VOC BTEX'!B:B,A2972,'Tool Pneumatics CH4 VOC BTEX'!F:F)</f>
        <v>3.5899999141693102</v>
      </c>
      <c r="Q2972" s="14">
        <f t="shared" si="187"/>
        <v>0</v>
      </c>
      <c r="R2972" s="16">
        <f>SUMIF('Tool Pneumatics CH4 VOC BTEX'!B:B,A2972,'Tool Pneumatics CH4 VOC BTEX'!H:H)*Q2972</f>
        <v>0</v>
      </c>
      <c r="S2972" s="16">
        <f>SUMIF('Tool Pneumatics CH4 VOC BTEX'!B:B,A2972,'Tool Pneumatics CH4 VOC BTEX'!J:J)*Q2972</f>
        <v>0</v>
      </c>
      <c r="T2972" s="16">
        <f>SUMIF('Tool Pneumatics CH4 VOC BTEX'!B:B,A2972,'Tool Pneumatics CH4 VOC BTEX'!L:L)*Q2972</f>
        <v>0</v>
      </c>
      <c r="U2972" s="16">
        <f>SUMIF('Tool Pneumatics CH4 VOC BTEX'!B:B,A2972,'Tool Pneumatics CH4 VOC BTEX'!N:N)*Q2972</f>
        <v>0</v>
      </c>
    </row>
    <row r="2973" spans="1:21" x14ac:dyDescent="0.25">
      <c r="A2973" s="1" t="s">
        <v>6274</v>
      </c>
      <c r="B2973" s="1" t="s">
        <v>1486</v>
      </c>
      <c r="C2973" s="1" t="s">
        <v>1996</v>
      </c>
      <c r="D2973" s="1"/>
      <c r="E2973" s="1"/>
      <c r="F2973" s="1" t="s">
        <v>2732</v>
      </c>
      <c r="G2973" s="1">
        <v>0</v>
      </c>
      <c r="H2973" s="1" t="s">
        <v>27474</v>
      </c>
      <c r="I2973" s="1">
        <v>0</v>
      </c>
      <c r="J2973" s="1" t="s">
        <v>27474</v>
      </c>
      <c r="K2973" s="1">
        <f t="shared" si="184"/>
        <v>0</v>
      </c>
      <c r="L2973" s="2">
        <f>SUMIFS('Basin Total Well Counts'!B:B,'Basin Total Well Counts'!A:A,F2973)</f>
        <v>0</v>
      </c>
      <c r="M2973" s="4">
        <f t="shared" si="185"/>
        <v>0</v>
      </c>
      <c r="N2973" s="2">
        <f>SUMIF('Basin Emissions'!A:A,F2973,'Basin Emissions'!B:B)</f>
        <v>22.899069699999998</v>
      </c>
      <c r="O2973" s="8">
        <f t="shared" si="186"/>
        <v>0</v>
      </c>
      <c r="P2973" s="7">
        <f>SUMIF('Tool Pneumatics CH4 VOC BTEX'!B:B,A2973,'Tool Pneumatics CH4 VOC BTEX'!F:F)</f>
        <v>3.5899999141693102</v>
      </c>
      <c r="Q2973" s="14">
        <f t="shared" si="187"/>
        <v>0</v>
      </c>
      <c r="R2973" s="16">
        <f>SUMIF('Tool Pneumatics CH4 VOC BTEX'!B:B,A2973,'Tool Pneumatics CH4 VOC BTEX'!H:H)*Q2973</f>
        <v>0</v>
      </c>
      <c r="S2973" s="16">
        <f>SUMIF('Tool Pneumatics CH4 VOC BTEX'!B:B,A2973,'Tool Pneumatics CH4 VOC BTEX'!J:J)*Q2973</f>
        <v>0</v>
      </c>
      <c r="T2973" s="16">
        <f>SUMIF('Tool Pneumatics CH4 VOC BTEX'!B:B,A2973,'Tool Pneumatics CH4 VOC BTEX'!L:L)*Q2973</f>
        <v>0</v>
      </c>
      <c r="U2973" s="16">
        <f>SUMIF('Tool Pneumatics CH4 VOC BTEX'!B:B,A2973,'Tool Pneumatics CH4 VOC BTEX'!N:N)*Q2973</f>
        <v>0</v>
      </c>
    </row>
    <row r="2974" spans="1:21" x14ac:dyDescent="0.25">
      <c r="A2974" s="1" t="s">
        <v>6275</v>
      </c>
      <c r="B2974" s="1" t="s">
        <v>1486</v>
      </c>
      <c r="C2974" s="1" t="s">
        <v>1636</v>
      </c>
      <c r="D2974" s="1"/>
      <c r="E2974" s="1"/>
      <c r="F2974" s="1" t="s">
        <v>1015</v>
      </c>
      <c r="G2974" s="1">
        <v>47</v>
      </c>
      <c r="H2974" s="1" t="s">
        <v>27474</v>
      </c>
      <c r="I2974" s="1">
        <v>674</v>
      </c>
      <c r="J2974" s="1" t="s">
        <v>27474</v>
      </c>
      <c r="K2974" s="1">
        <f t="shared" si="184"/>
        <v>721</v>
      </c>
      <c r="L2974" s="2">
        <f>SUMIFS('Basin Total Well Counts'!B:B,'Basin Total Well Counts'!A:A,F2974)</f>
        <v>100308</v>
      </c>
      <c r="M2974" s="4">
        <f t="shared" si="185"/>
        <v>7.1878613869282614E-3</v>
      </c>
      <c r="N2974" s="2">
        <f>SUMIF('Basin Emissions'!A:A,F2974,'Basin Emissions'!B:B)</f>
        <v>7867.8947644</v>
      </c>
      <c r="O2974" s="8">
        <f t="shared" si="186"/>
        <v>56.553336973445788</v>
      </c>
      <c r="P2974" s="7">
        <f>SUMIF('Tool Pneumatics CH4 VOC BTEX'!B:B,A2974,'Tool Pneumatics CH4 VOC BTEX'!F:F)</f>
        <v>3.5899999141693102</v>
      </c>
      <c r="Q2974" s="14">
        <f t="shared" si="187"/>
        <v>17.364552879175722</v>
      </c>
      <c r="R2974" s="16">
        <f>SUMIF('Tool Pneumatics CH4 VOC BTEX'!B:B,A2974,'Tool Pneumatics CH4 VOC BTEX'!H:H)*Q2974</f>
        <v>7.8835071996572692E-2</v>
      </c>
      <c r="S2974" s="16">
        <f>SUMIF('Tool Pneumatics CH4 VOC BTEX'!B:B,A2974,'Tool Pneumatics CH4 VOC BTEX'!J:J)*Q2974</f>
        <v>4.4626902109470741E-3</v>
      </c>
      <c r="T2974" s="16">
        <f>SUMIF('Tool Pneumatics CH4 VOC BTEX'!B:B,A2974,'Tool Pneumatics CH4 VOC BTEX'!L:L)*Q2974</f>
        <v>7.0291711614660385E-2</v>
      </c>
      <c r="U2974" s="16">
        <f>SUMIF('Tool Pneumatics CH4 VOC BTEX'!B:B,A2974,'Tool Pneumatics CH4 VOC BTEX'!N:N)*Q2974</f>
        <v>1.9951871569063518E-2</v>
      </c>
    </row>
    <row r="2975" spans="1:21" x14ac:dyDescent="0.25">
      <c r="A2975" s="1" t="s">
        <v>6276</v>
      </c>
      <c r="B2975" s="1" t="s">
        <v>1486</v>
      </c>
      <c r="C2975" s="1" t="s">
        <v>1588</v>
      </c>
      <c r="D2975" s="1"/>
      <c r="E2975" s="1"/>
      <c r="F2975" s="1" t="s">
        <v>1015</v>
      </c>
      <c r="G2975" s="1">
        <v>0</v>
      </c>
      <c r="H2975" s="1" t="s">
        <v>27474</v>
      </c>
      <c r="I2975" s="1">
        <v>0</v>
      </c>
      <c r="J2975" s="1" t="s">
        <v>27474</v>
      </c>
      <c r="K2975" s="1">
        <f t="shared" si="184"/>
        <v>0</v>
      </c>
      <c r="L2975" s="2">
        <f>SUMIFS('Basin Total Well Counts'!B:B,'Basin Total Well Counts'!A:A,F2975)</f>
        <v>100308</v>
      </c>
      <c r="M2975" s="4">
        <f t="shared" si="185"/>
        <v>0</v>
      </c>
      <c r="N2975" s="2">
        <f>SUMIF('Basin Emissions'!A:A,F2975,'Basin Emissions'!B:B)</f>
        <v>7867.8947644</v>
      </c>
      <c r="O2975" s="8">
        <f t="shared" si="186"/>
        <v>0</v>
      </c>
      <c r="P2975" s="7">
        <f>SUMIF('Tool Pneumatics CH4 VOC BTEX'!B:B,A2975,'Tool Pneumatics CH4 VOC BTEX'!F:F)</f>
        <v>3.5899999141693102</v>
      </c>
      <c r="Q2975" s="14">
        <f t="shared" si="187"/>
        <v>0</v>
      </c>
      <c r="R2975" s="16">
        <f>SUMIF('Tool Pneumatics CH4 VOC BTEX'!B:B,A2975,'Tool Pneumatics CH4 VOC BTEX'!H:H)*Q2975</f>
        <v>0</v>
      </c>
      <c r="S2975" s="16">
        <f>SUMIF('Tool Pneumatics CH4 VOC BTEX'!B:B,A2975,'Tool Pneumatics CH4 VOC BTEX'!J:J)*Q2975</f>
        <v>0</v>
      </c>
      <c r="T2975" s="16">
        <f>SUMIF('Tool Pneumatics CH4 VOC BTEX'!B:B,A2975,'Tool Pneumatics CH4 VOC BTEX'!L:L)*Q2975</f>
        <v>0</v>
      </c>
      <c r="U2975" s="16">
        <f>SUMIF('Tool Pneumatics CH4 VOC BTEX'!B:B,A2975,'Tool Pneumatics CH4 VOC BTEX'!N:N)*Q2975</f>
        <v>0</v>
      </c>
    </row>
    <row r="2976" spans="1:21" x14ac:dyDescent="0.25">
      <c r="A2976" s="1" t="s">
        <v>6277</v>
      </c>
      <c r="B2976" s="1" t="s">
        <v>1486</v>
      </c>
      <c r="C2976" s="1" t="s">
        <v>1127</v>
      </c>
      <c r="D2976" s="1"/>
      <c r="E2976" s="1"/>
      <c r="F2976" s="1" t="s">
        <v>1015</v>
      </c>
      <c r="G2976" s="1">
        <v>0</v>
      </c>
      <c r="H2976" s="1" t="s">
        <v>27474</v>
      </c>
      <c r="I2976" s="1">
        <v>0</v>
      </c>
      <c r="J2976" s="1" t="s">
        <v>27474</v>
      </c>
      <c r="K2976" s="1">
        <f t="shared" si="184"/>
        <v>0</v>
      </c>
      <c r="L2976" s="2">
        <f>SUMIFS('Basin Total Well Counts'!B:B,'Basin Total Well Counts'!A:A,F2976)</f>
        <v>100308</v>
      </c>
      <c r="M2976" s="4">
        <f t="shared" si="185"/>
        <v>0</v>
      </c>
      <c r="N2976" s="2">
        <f>SUMIF('Basin Emissions'!A:A,F2976,'Basin Emissions'!B:B)</f>
        <v>7867.8947644</v>
      </c>
      <c r="O2976" s="8">
        <f t="shared" si="186"/>
        <v>0</v>
      </c>
      <c r="P2976" s="7">
        <f>SUMIF('Tool Pneumatics CH4 VOC BTEX'!B:B,A2976,'Tool Pneumatics CH4 VOC BTEX'!F:F)</f>
        <v>3.5899999141693102</v>
      </c>
      <c r="Q2976" s="14">
        <f t="shared" si="187"/>
        <v>0</v>
      </c>
      <c r="R2976" s="16">
        <f>SUMIF('Tool Pneumatics CH4 VOC BTEX'!B:B,A2976,'Tool Pneumatics CH4 VOC BTEX'!H:H)*Q2976</f>
        <v>0</v>
      </c>
      <c r="S2976" s="16">
        <f>SUMIF('Tool Pneumatics CH4 VOC BTEX'!B:B,A2976,'Tool Pneumatics CH4 VOC BTEX'!J:J)*Q2976</f>
        <v>0</v>
      </c>
      <c r="T2976" s="16">
        <f>SUMIF('Tool Pneumatics CH4 VOC BTEX'!B:B,A2976,'Tool Pneumatics CH4 VOC BTEX'!L:L)*Q2976</f>
        <v>0</v>
      </c>
      <c r="U2976" s="16">
        <f>SUMIF('Tool Pneumatics CH4 VOC BTEX'!B:B,A2976,'Tool Pneumatics CH4 VOC BTEX'!N:N)*Q2976</f>
        <v>0</v>
      </c>
    </row>
    <row r="2977" spans="1:21" x14ac:dyDescent="0.25">
      <c r="A2977" s="1" t="s">
        <v>6278</v>
      </c>
      <c r="B2977" s="1" t="s">
        <v>1486</v>
      </c>
      <c r="C2977" s="1" t="s">
        <v>5465</v>
      </c>
      <c r="D2977" s="1"/>
      <c r="E2977" s="1"/>
      <c r="F2977" s="1" t="s">
        <v>2732</v>
      </c>
      <c r="G2977" s="1">
        <v>0</v>
      </c>
      <c r="H2977" s="1" t="s">
        <v>27474</v>
      </c>
      <c r="I2977" s="1">
        <v>0</v>
      </c>
      <c r="J2977" s="1" t="s">
        <v>27474</v>
      </c>
      <c r="K2977" s="1">
        <f t="shared" si="184"/>
        <v>0</v>
      </c>
      <c r="L2977" s="2">
        <f>SUMIFS('Basin Total Well Counts'!B:B,'Basin Total Well Counts'!A:A,F2977)</f>
        <v>0</v>
      </c>
      <c r="M2977" s="4">
        <f t="shared" si="185"/>
        <v>0</v>
      </c>
      <c r="N2977" s="2">
        <f>SUMIF('Basin Emissions'!A:A,F2977,'Basin Emissions'!B:B)</f>
        <v>22.899069699999998</v>
      </c>
      <c r="O2977" s="8">
        <f t="shared" si="186"/>
        <v>0</v>
      </c>
      <c r="P2977" s="7">
        <f>SUMIF('Tool Pneumatics CH4 VOC BTEX'!B:B,A2977,'Tool Pneumatics CH4 VOC BTEX'!F:F)</f>
        <v>3.5899999141693102</v>
      </c>
      <c r="Q2977" s="14">
        <f t="shared" si="187"/>
        <v>0</v>
      </c>
      <c r="R2977" s="16">
        <f>SUMIF('Tool Pneumatics CH4 VOC BTEX'!B:B,A2977,'Tool Pneumatics CH4 VOC BTEX'!H:H)*Q2977</f>
        <v>0</v>
      </c>
      <c r="S2977" s="16">
        <f>SUMIF('Tool Pneumatics CH4 VOC BTEX'!B:B,A2977,'Tool Pneumatics CH4 VOC BTEX'!J:J)*Q2977</f>
        <v>0</v>
      </c>
      <c r="T2977" s="16">
        <f>SUMIF('Tool Pneumatics CH4 VOC BTEX'!B:B,A2977,'Tool Pneumatics CH4 VOC BTEX'!L:L)*Q2977</f>
        <v>0</v>
      </c>
      <c r="U2977" s="16">
        <f>SUMIF('Tool Pneumatics CH4 VOC BTEX'!B:B,A2977,'Tool Pneumatics CH4 VOC BTEX'!N:N)*Q2977</f>
        <v>0</v>
      </c>
    </row>
    <row r="2978" spans="1:21" x14ac:dyDescent="0.25">
      <c r="A2978" s="1" t="s">
        <v>6279</v>
      </c>
      <c r="B2978" s="1" t="s">
        <v>1486</v>
      </c>
      <c r="C2978" s="1" t="s">
        <v>1756</v>
      </c>
      <c r="D2978" s="1"/>
      <c r="E2978" s="1"/>
      <c r="F2978" s="1" t="s">
        <v>1015</v>
      </c>
      <c r="G2978" s="1">
        <v>534</v>
      </c>
      <c r="H2978" s="1" t="s">
        <v>27474</v>
      </c>
      <c r="I2978" s="1">
        <v>195</v>
      </c>
      <c r="J2978" s="1" t="s">
        <v>27474</v>
      </c>
      <c r="K2978" s="1">
        <f t="shared" si="184"/>
        <v>729</v>
      </c>
      <c r="L2978" s="2">
        <f>SUMIFS('Basin Total Well Counts'!B:B,'Basin Total Well Counts'!A:A,F2978)</f>
        <v>100308</v>
      </c>
      <c r="M2978" s="4">
        <f t="shared" si="185"/>
        <v>7.2676157435099895E-3</v>
      </c>
      <c r="N2978" s="2">
        <f>SUMIF('Basin Emissions'!A:A,F2978,'Basin Emissions'!B:B)</f>
        <v>7867.8947644</v>
      </c>
      <c r="O2978" s="8">
        <f t="shared" si="186"/>
        <v>57.180835858033262</v>
      </c>
      <c r="P2978" s="7">
        <f>SUMIF('Tool Pneumatics CH4 VOC BTEX'!B:B,A2978,'Tool Pneumatics CH4 VOC BTEX'!F:F)</f>
        <v>3.5899999141693102</v>
      </c>
      <c r="Q2978" s="14">
        <f t="shared" si="187"/>
        <v>17.557224755782389</v>
      </c>
      <c r="R2978" s="16">
        <f>SUMIF('Tool Pneumatics CH4 VOC BTEX'!B:B,A2978,'Tool Pneumatics CH4 VOC BTEX'!H:H)*Q2978</f>
        <v>7.9709802337727453E-2</v>
      </c>
      <c r="S2978" s="16">
        <f>SUMIF('Tool Pneumatics CH4 VOC BTEX'!B:B,A2978,'Tool Pneumatics CH4 VOC BTEX'!J:J)*Q2978</f>
        <v>4.5122068845775548E-3</v>
      </c>
      <c r="T2978" s="16">
        <f>SUMIF('Tool Pneumatics CH4 VOC BTEX'!B:B,A2978,'Tool Pneumatics CH4 VOC BTEX'!L:L)*Q2978</f>
        <v>7.1071647388470771E-2</v>
      </c>
      <c r="U2978" s="16">
        <f>SUMIF('Tool Pneumatics CH4 VOC BTEX'!B:B,A2978,'Tool Pneumatics CH4 VOC BTEX'!N:N)*Q2978</f>
        <v>2.0173251558734128E-2</v>
      </c>
    </row>
    <row r="2979" spans="1:21" x14ac:dyDescent="0.25">
      <c r="A2979" s="1" t="s">
        <v>6280</v>
      </c>
      <c r="B2979" s="1" t="s">
        <v>1486</v>
      </c>
      <c r="C2979" s="1" t="s">
        <v>6281</v>
      </c>
      <c r="D2979" s="1"/>
      <c r="E2979" s="1"/>
      <c r="F2979" s="1" t="s">
        <v>1015</v>
      </c>
      <c r="G2979" s="1">
        <v>0</v>
      </c>
      <c r="H2979" s="1" t="s">
        <v>27474</v>
      </c>
      <c r="I2979" s="1">
        <v>0</v>
      </c>
      <c r="J2979" s="1" t="s">
        <v>27474</v>
      </c>
      <c r="K2979" s="1">
        <f t="shared" si="184"/>
        <v>0</v>
      </c>
      <c r="L2979" s="2">
        <f>SUMIFS('Basin Total Well Counts'!B:B,'Basin Total Well Counts'!A:A,F2979)</f>
        <v>100308</v>
      </c>
      <c r="M2979" s="4">
        <f t="shared" si="185"/>
        <v>0</v>
      </c>
      <c r="N2979" s="2">
        <f>SUMIF('Basin Emissions'!A:A,F2979,'Basin Emissions'!B:B)</f>
        <v>7867.8947644</v>
      </c>
      <c r="O2979" s="8">
        <f t="shared" si="186"/>
        <v>0</v>
      </c>
      <c r="P2979" s="7">
        <f>SUMIF('Tool Pneumatics CH4 VOC BTEX'!B:B,A2979,'Tool Pneumatics CH4 VOC BTEX'!F:F)</f>
        <v>3.5899999141693102</v>
      </c>
      <c r="Q2979" s="14">
        <f t="shared" si="187"/>
        <v>0</v>
      </c>
      <c r="R2979" s="16">
        <f>SUMIF('Tool Pneumatics CH4 VOC BTEX'!B:B,A2979,'Tool Pneumatics CH4 VOC BTEX'!H:H)*Q2979</f>
        <v>0</v>
      </c>
      <c r="S2979" s="16">
        <f>SUMIF('Tool Pneumatics CH4 VOC BTEX'!B:B,A2979,'Tool Pneumatics CH4 VOC BTEX'!J:J)*Q2979</f>
        <v>0</v>
      </c>
      <c r="T2979" s="16">
        <f>SUMIF('Tool Pneumatics CH4 VOC BTEX'!B:B,A2979,'Tool Pneumatics CH4 VOC BTEX'!L:L)*Q2979</f>
        <v>0</v>
      </c>
      <c r="U2979" s="16">
        <f>SUMIF('Tool Pneumatics CH4 VOC BTEX'!B:B,A2979,'Tool Pneumatics CH4 VOC BTEX'!N:N)*Q2979</f>
        <v>0</v>
      </c>
    </row>
    <row r="2980" spans="1:21" x14ac:dyDescent="0.25">
      <c r="A2980" s="1" t="s">
        <v>6282</v>
      </c>
      <c r="B2980" s="1" t="s">
        <v>1486</v>
      </c>
      <c r="C2980" s="1" t="s">
        <v>1621</v>
      </c>
      <c r="D2980" s="1"/>
      <c r="E2980" s="1"/>
      <c r="F2980" s="1" t="s">
        <v>2732</v>
      </c>
      <c r="G2980" s="1">
        <v>0</v>
      </c>
      <c r="H2980" s="1" t="s">
        <v>27474</v>
      </c>
      <c r="I2980" s="1">
        <v>0</v>
      </c>
      <c r="J2980" s="1" t="s">
        <v>27474</v>
      </c>
      <c r="K2980" s="1">
        <f t="shared" si="184"/>
        <v>0</v>
      </c>
      <c r="L2980" s="2">
        <f>SUMIFS('Basin Total Well Counts'!B:B,'Basin Total Well Counts'!A:A,F2980)</f>
        <v>0</v>
      </c>
      <c r="M2980" s="4">
        <f t="shared" si="185"/>
        <v>0</v>
      </c>
      <c r="N2980" s="2">
        <f>SUMIF('Basin Emissions'!A:A,F2980,'Basin Emissions'!B:B)</f>
        <v>22.899069699999998</v>
      </c>
      <c r="O2980" s="8">
        <f t="shared" si="186"/>
        <v>0</v>
      </c>
      <c r="P2980" s="7">
        <f>SUMIF('Tool Pneumatics CH4 VOC BTEX'!B:B,A2980,'Tool Pneumatics CH4 VOC BTEX'!F:F)</f>
        <v>3.5899999141693102</v>
      </c>
      <c r="Q2980" s="14">
        <f t="shared" si="187"/>
        <v>0</v>
      </c>
      <c r="R2980" s="16">
        <f>SUMIF('Tool Pneumatics CH4 VOC BTEX'!B:B,A2980,'Tool Pneumatics CH4 VOC BTEX'!H:H)*Q2980</f>
        <v>0</v>
      </c>
      <c r="S2980" s="16">
        <f>SUMIF('Tool Pneumatics CH4 VOC BTEX'!B:B,A2980,'Tool Pneumatics CH4 VOC BTEX'!J:J)*Q2980</f>
        <v>0</v>
      </c>
      <c r="T2980" s="16">
        <f>SUMIF('Tool Pneumatics CH4 VOC BTEX'!B:B,A2980,'Tool Pneumatics CH4 VOC BTEX'!L:L)*Q2980</f>
        <v>0</v>
      </c>
      <c r="U2980" s="16">
        <f>SUMIF('Tool Pneumatics CH4 VOC BTEX'!B:B,A2980,'Tool Pneumatics CH4 VOC BTEX'!N:N)*Q2980</f>
        <v>0</v>
      </c>
    </row>
    <row r="2981" spans="1:21" x14ac:dyDescent="0.25">
      <c r="A2981" s="1" t="s">
        <v>6283</v>
      </c>
      <c r="B2981" s="1" t="s">
        <v>1486</v>
      </c>
      <c r="C2981" s="1" t="s">
        <v>6284</v>
      </c>
      <c r="D2981" s="1"/>
      <c r="E2981" s="1"/>
      <c r="F2981" s="1" t="s">
        <v>2240</v>
      </c>
      <c r="G2981" s="1">
        <v>0</v>
      </c>
      <c r="H2981" s="1" t="s">
        <v>27474</v>
      </c>
      <c r="I2981" s="1">
        <v>0</v>
      </c>
      <c r="J2981" s="1" t="s">
        <v>27474</v>
      </c>
      <c r="K2981" s="1">
        <f t="shared" si="184"/>
        <v>0</v>
      </c>
      <c r="L2981" s="2">
        <f>SUMIFS('Basin Total Well Counts'!B:B,'Basin Total Well Counts'!A:A,F2981)</f>
        <v>0</v>
      </c>
      <c r="M2981" s="4">
        <f t="shared" si="185"/>
        <v>0</v>
      </c>
      <c r="N2981" s="2">
        <f>SUMIF('Basin Emissions'!A:A,F2981,'Basin Emissions'!B:B)</f>
        <v>1897.7414753999999</v>
      </c>
      <c r="O2981" s="8">
        <f t="shared" si="186"/>
        <v>0</v>
      </c>
      <c r="P2981" s="7">
        <f>SUMIF('Tool Pneumatics CH4 VOC BTEX'!B:B,A2981,'Tool Pneumatics CH4 VOC BTEX'!F:F)</f>
        <v>3.5899999141693102</v>
      </c>
      <c r="Q2981" s="14">
        <f t="shared" si="187"/>
        <v>0</v>
      </c>
      <c r="R2981" s="16">
        <f>SUMIF('Tool Pneumatics CH4 VOC BTEX'!B:B,A2981,'Tool Pneumatics CH4 VOC BTEX'!H:H)*Q2981</f>
        <v>0</v>
      </c>
      <c r="S2981" s="16">
        <f>SUMIF('Tool Pneumatics CH4 VOC BTEX'!B:B,A2981,'Tool Pneumatics CH4 VOC BTEX'!J:J)*Q2981</f>
        <v>0</v>
      </c>
      <c r="T2981" s="16">
        <f>SUMIF('Tool Pneumatics CH4 VOC BTEX'!B:B,A2981,'Tool Pneumatics CH4 VOC BTEX'!L:L)*Q2981</f>
        <v>0</v>
      </c>
      <c r="U2981" s="16">
        <f>SUMIF('Tool Pneumatics CH4 VOC BTEX'!B:B,A2981,'Tool Pneumatics CH4 VOC BTEX'!N:N)*Q2981</f>
        <v>0</v>
      </c>
    </row>
    <row r="2982" spans="1:21" x14ac:dyDescent="0.25">
      <c r="A2982" s="1" t="s">
        <v>6285</v>
      </c>
      <c r="B2982" s="1" t="s">
        <v>1486</v>
      </c>
      <c r="C2982" s="1" t="s">
        <v>6286</v>
      </c>
      <c r="D2982" s="1"/>
      <c r="E2982" s="1"/>
      <c r="F2982" s="1" t="s">
        <v>3659</v>
      </c>
      <c r="G2982" s="1">
        <v>0</v>
      </c>
      <c r="H2982" s="1" t="s">
        <v>27474</v>
      </c>
      <c r="I2982" s="1">
        <v>0</v>
      </c>
      <c r="J2982" s="1" t="s">
        <v>27474</v>
      </c>
      <c r="K2982" s="1">
        <f t="shared" si="184"/>
        <v>0</v>
      </c>
      <c r="L2982" s="2">
        <f>SUMIFS('Basin Total Well Counts'!B:B,'Basin Total Well Counts'!A:A,F2982)</f>
        <v>49164</v>
      </c>
      <c r="M2982" s="4">
        <f t="shared" si="185"/>
        <v>0</v>
      </c>
      <c r="N2982" s="2">
        <f>SUMIF('Basin Emissions'!A:A,F2982,'Basin Emissions'!B:B)</f>
        <v>2442.1369048000001</v>
      </c>
      <c r="O2982" s="8">
        <f t="shared" si="186"/>
        <v>0</v>
      </c>
      <c r="P2982" s="7">
        <f>SUMIF('Tool Pneumatics CH4 VOC BTEX'!B:B,A2982,'Tool Pneumatics CH4 VOC BTEX'!F:F)</f>
        <v>3.5899999141693102</v>
      </c>
      <c r="Q2982" s="14">
        <f t="shared" si="187"/>
        <v>0</v>
      </c>
      <c r="R2982" s="16">
        <f>SUMIF('Tool Pneumatics CH4 VOC BTEX'!B:B,A2982,'Tool Pneumatics CH4 VOC BTEX'!H:H)*Q2982</f>
        <v>0</v>
      </c>
      <c r="S2982" s="16">
        <f>SUMIF('Tool Pneumatics CH4 VOC BTEX'!B:B,A2982,'Tool Pneumatics CH4 VOC BTEX'!J:J)*Q2982</f>
        <v>0</v>
      </c>
      <c r="T2982" s="16">
        <f>SUMIF('Tool Pneumatics CH4 VOC BTEX'!B:B,A2982,'Tool Pneumatics CH4 VOC BTEX'!L:L)*Q2982</f>
        <v>0</v>
      </c>
      <c r="U2982" s="16">
        <f>SUMIF('Tool Pneumatics CH4 VOC BTEX'!B:B,A2982,'Tool Pneumatics CH4 VOC BTEX'!N:N)*Q2982</f>
        <v>0</v>
      </c>
    </row>
    <row r="2983" spans="1:21" x14ac:dyDescent="0.25">
      <c r="A2983" s="1" t="s">
        <v>6287</v>
      </c>
      <c r="B2983" s="1" t="s">
        <v>1486</v>
      </c>
      <c r="C2983" s="1" t="s">
        <v>6288</v>
      </c>
      <c r="D2983" s="1"/>
      <c r="E2983" s="1"/>
      <c r="F2983" s="1" t="s">
        <v>3659</v>
      </c>
      <c r="G2983" s="1">
        <v>0</v>
      </c>
      <c r="H2983" s="1" t="s">
        <v>27474</v>
      </c>
      <c r="I2983" s="1">
        <v>0</v>
      </c>
      <c r="J2983" s="1" t="s">
        <v>27474</v>
      </c>
      <c r="K2983" s="1">
        <f t="shared" si="184"/>
        <v>0</v>
      </c>
      <c r="L2983" s="2">
        <f>SUMIFS('Basin Total Well Counts'!B:B,'Basin Total Well Counts'!A:A,F2983)</f>
        <v>49164</v>
      </c>
      <c r="M2983" s="4">
        <f t="shared" si="185"/>
        <v>0</v>
      </c>
      <c r="N2983" s="2">
        <f>SUMIF('Basin Emissions'!A:A,F2983,'Basin Emissions'!B:B)</f>
        <v>2442.1369048000001</v>
      </c>
      <c r="O2983" s="8">
        <f t="shared" si="186"/>
        <v>0</v>
      </c>
      <c r="P2983" s="7">
        <f>SUMIF('Tool Pneumatics CH4 VOC BTEX'!B:B,A2983,'Tool Pneumatics CH4 VOC BTEX'!F:F)</f>
        <v>3.5899999141693102</v>
      </c>
      <c r="Q2983" s="14">
        <f t="shared" si="187"/>
        <v>0</v>
      </c>
      <c r="R2983" s="16">
        <f>SUMIF('Tool Pneumatics CH4 VOC BTEX'!B:B,A2983,'Tool Pneumatics CH4 VOC BTEX'!H:H)*Q2983</f>
        <v>0</v>
      </c>
      <c r="S2983" s="16">
        <f>SUMIF('Tool Pneumatics CH4 VOC BTEX'!B:B,A2983,'Tool Pneumatics CH4 VOC BTEX'!J:J)*Q2983</f>
        <v>0</v>
      </c>
      <c r="T2983" s="16">
        <f>SUMIF('Tool Pneumatics CH4 VOC BTEX'!B:B,A2983,'Tool Pneumatics CH4 VOC BTEX'!L:L)*Q2983</f>
        <v>0</v>
      </c>
      <c r="U2983" s="16">
        <f>SUMIF('Tool Pneumatics CH4 VOC BTEX'!B:B,A2983,'Tool Pneumatics CH4 VOC BTEX'!N:N)*Q2983</f>
        <v>0</v>
      </c>
    </row>
    <row r="2984" spans="1:21" x14ac:dyDescent="0.25">
      <c r="A2984" s="1" t="s">
        <v>6289</v>
      </c>
      <c r="B2984" s="1" t="s">
        <v>1486</v>
      </c>
      <c r="C2984" s="1" t="s">
        <v>6290</v>
      </c>
      <c r="D2984" s="1"/>
      <c r="E2984" s="1"/>
      <c r="F2984" s="1" t="s">
        <v>2240</v>
      </c>
      <c r="G2984" s="1">
        <v>0</v>
      </c>
      <c r="H2984" s="1" t="s">
        <v>27474</v>
      </c>
      <c r="I2984" s="1">
        <v>0</v>
      </c>
      <c r="J2984" s="1" t="s">
        <v>27474</v>
      </c>
      <c r="K2984" s="1">
        <f t="shared" si="184"/>
        <v>0</v>
      </c>
      <c r="L2984" s="2">
        <f>SUMIFS('Basin Total Well Counts'!B:B,'Basin Total Well Counts'!A:A,F2984)</f>
        <v>0</v>
      </c>
      <c r="M2984" s="4">
        <f t="shared" si="185"/>
        <v>0</v>
      </c>
      <c r="N2984" s="2">
        <f>SUMIF('Basin Emissions'!A:A,F2984,'Basin Emissions'!B:B)</f>
        <v>1897.7414753999999</v>
      </c>
      <c r="O2984" s="8">
        <f t="shared" si="186"/>
        <v>0</v>
      </c>
      <c r="P2984" s="7">
        <f>SUMIF('Tool Pneumatics CH4 VOC BTEX'!B:B,A2984,'Tool Pneumatics CH4 VOC BTEX'!F:F)</f>
        <v>3.5899999141693102</v>
      </c>
      <c r="Q2984" s="14">
        <f t="shared" si="187"/>
        <v>0</v>
      </c>
      <c r="R2984" s="16">
        <f>SUMIF('Tool Pneumatics CH4 VOC BTEX'!B:B,A2984,'Tool Pneumatics CH4 VOC BTEX'!H:H)*Q2984</f>
        <v>0</v>
      </c>
      <c r="S2984" s="16">
        <f>SUMIF('Tool Pneumatics CH4 VOC BTEX'!B:B,A2984,'Tool Pneumatics CH4 VOC BTEX'!J:J)*Q2984</f>
        <v>0</v>
      </c>
      <c r="T2984" s="16">
        <f>SUMIF('Tool Pneumatics CH4 VOC BTEX'!B:B,A2984,'Tool Pneumatics CH4 VOC BTEX'!L:L)*Q2984</f>
        <v>0</v>
      </c>
      <c r="U2984" s="16">
        <f>SUMIF('Tool Pneumatics CH4 VOC BTEX'!B:B,A2984,'Tool Pneumatics CH4 VOC BTEX'!N:N)*Q2984</f>
        <v>0</v>
      </c>
    </row>
    <row r="2985" spans="1:21" x14ac:dyDescent="0.25">
      <c r="A2985" s="1" t="s">
        <v>6291</v>
      </c>
      <c r="B2985" s="1" t="s">
        <v>1486</v>
      </c>
      <c r="C2985" s="1" t="s">
        <v>6292</v>
      </c>
      <c r="D2985" s="1"/>
      <c r="E2985" s="1"/>
      <c r="F2985" s="1" t="s">
        <v>2732</v>
      </c>
      <c r="G2985" s="1">
        <v>0</v>
      </c>
      <c r="H2985" s="1" t="s">
        <v>27474</v>
      </c>
      <c r="I2985" s="1">
        <v>0</v>
      </c>
      <c r="J2985" s="1" t="s">
        <v>27474</v>
      </c>
      <c r="K2985" s="1">
        <f t="shared" si="184"/>
        <v>0</v>
      </c>
      <c r="L2985" s="2">
        <f>SUMIFS('Basin Total Well Counts'!B:B,'Basin Total Well Counts'!A:A,F2985)</f>
        <v>0</v>
      </c>
      <c r="M2985" s="4">
        <f t="shared" si="185"/>
        <v>0</v>
      </c>
      <c r="N2985" s="2">
        <f>SUMIF('Basin Emissions'!A:A,F2985,'Basin Emissions'!B:B)</f>
        <v>22.899069699999998</v>
      </c>
      <c r="O2985" s="8">
        <f t="shared" si="186"/>
        <v>0</v>
      </c>
      <c r="P2985" s="7">
        <f>SUMIF('Tool Pneumatics CH4 VOC BTEX'!B:B,A2985,'Tool Pneumatics CH4 VOC BTEX'!F:F)</f>
        <v>3.5899999141693102</v>
      </c>
      <c r="Q2985" s="14">
        <f t="shared" si="187"/>
        <v>0</v>
      </c>
      <c r="R2985" s="16">
        <f>SUMIF('Tool Pneumatics CH4 VOC BTEX'!B:B,A2985,'Tool Pneumatics CH4 VOC BTEX'!H:H)*Q2985</f>
        <v>0</v>
      </c>
      <c r="S2985" s="16">
        <f>SUMIF('Tool Pneumatics CH4 VOC BTEX'!B:B,A2985,'Tool Pneumatics CH4 VOC BTEX'!J:J)*Q2985</f>
        <v>0</v>
      </c>
      <c r="T2985" s="16">
        <f>SUMIF('Tool Pneumatics CH4 VOC BTEX'!B:B,A2985,'Tool Pneumatics CH4 VOC BTEX'!L:L)*Q2985</f>
        <v>0</v>
      </c>
      <c r="U2985" s="16">
        <f>SUMIF('Tool Pneumatics CH4 VOC BTEX'!B:B,A2985,'Tool Pneumatics CH4 VOC BTEX'!N:N)*Q2985</f>
        <v>0</v>
      </c>
    </row>
    <row r="2986" spans="1:21" x14ac:dyDescent="0.25">
      <c r="A2986" s="1" t="s">
        <v>6293</v>
      </c>
      <c r="B2986" s="1" t="s">
        <v>1486</v>
      </c>
      <c r="C2986" s="1" t="s">
        <v>6294</v>
      </c>
      <c r="D2986" s="1"/>
      <c r="E2986" s="1"/>
      <c r="F2986" s="1" t="s">
        <v>2240</v>
      </c>
      <c r="G2986" s="1">
        <v>0</v>
      </c>
      <c r="H2986" s="1" t="s">
        <v>27474</v>
      </c>
      <c r="I2986" s="1">
        <v>0</v>
      </c>
      <c r="J2986" s="1" t="s">
        <v>27474</v>
      </c>
      <c r="K2986" s="1">
        <f t="shared" si="184"/>
        <v>0</v>
      </c>
      <c r="L2986" s="2">
        <f>SUMIFS('Basin Total Well Counts'!B:B,'Basin Total Well Counts'!A:A,F2986)</f>
        <v>0</v>
      </c>
      <c r="M2986" s="4">
        <f t="shared" si="185"/>
        <v>0</v>
      </c>
      <c r="N2986" s="2">
        <f>SUMIF('Basin Emissions'!A:A,F2986,'Basin Emissions'!B:B)</f>
        <v>1897.7414753999999</v>
      </c>
      <c r="O2986" s="8">
        <f t="shared" si="186"/>
        <v>0</v>
      </c>
      <c r="P2986" s="7">
        <f>SUMIF('Tool Pneumatics CH4 VOC BTEX'!B:B,A2986,'Tool Pneumatics CH4 VOC BTEX'!F:F)</f>
        <v>3.5899999141693102</v>
      </c>
      <c r="Q2986" s="14">
        <f t="shared" si="187"/>
        <v>0</v>
      </c>
      <c r="R2986" s="16">
        <f>SUMIF('Tool Pneumatics CH4 VOC BTEX'!B:B,A2986,'Tool Pneumatics CH4 VOC BTEX'!H:H)*Q2986</f>
        <v>0</v>
      </c>
      <c r="S2986" s="16">
        <f>SUMIF('Tool Pneumatics CH4 VOC BTEX'!B:B,A2986,'Tool Pneumatics CH4 VOC BTEX'!J:J)*Q2986</f>
        <v>0</v>
      </c>
      <c r="T2986" s="16">
        <f>SUMIF('Tool Pneumatics CH4 VOC BTEX'!B:B,A2986,'Tool Pneumatics CH4 VOC BTEX'!L:L)*Q2986</f>
        <v>0</v>
      </c>
      <c r="U2986" s="16">
        <f>SUMIF('Tool Pneumatics CH4 VOC BTEX'!B:B,A2986,'Tool Pneumatics CH4 VOC BTEX'!N:N)*Q2986</f>
        <v>0</v>
      </c>
    </row>
    <row r="2987" spans="1:21" x14ac:dyDescent="0.25">
      <c r="A2987" s="1" t="s">
        <v>6295</v>
      </c>
      <c r="B2987" s="1" t="s">
        <v>1486</v>
      </c>
      <c r="C2987" s="1" t="s">
        <v>6296</v>
      </c>
      <c r="D2987" s="1"/>
      <c r="E2987" s="1"/>
      <c r="F2987" s="1" t="s">
        <v>3659</v>
      </c>
      <c r="G2987" s="1">
        <v>0</v>
      </c>
      <c r="H2987" s="1" t="s">
        <v>27474</v>
      </c>
      <c r="I2987" s="1">
        <v>0</v>
      </c>
      <c r="J2987" s="1" t="s">
        <v>27474</v>
      </c>
      <c r="K2987" s="1">
        <f t="shared" si="184"/>
        <v>0</v>
      </c>
      <c r="L2987" s="2">
        <f>SUMIFS('Basin Total Well Counts'!B:B,'Basin Total Well Counts'!A:A,F2987)</f>
        <v>49164</v>
      </c>
      <c r="M2987" s="4">
        <f t="shared" si="185"/>
        <v>0</v>
      </c>
      <c r="N2987" s="2">
        <f>SUMIF('Basin Emissions'!A:A,F2987,'Basin Emissions'!B:B)</f>
        <v>2442.1369048000001</v>
      </c>
      <c r="O2987" s="8">
        <f t="shared" si="186"/>
        <v>0</v>
      </c>
      <c r="P2987" s="7">
        <f>SUMIF('Tool Pneumatics CH4 VOC BTEX'!B:B,A2987,'Tool Pneumatics CH4 VOC BTEX'!F:F)</f>
        <v>3.5899999141693102</v>
      </c>
      <c r="Q2987" s="14">
        <f t="shared" si="187"/>
        <v>0</v>
      </c>
      <c r="R2987" s="16">
        <f>SUMIF('Tool Pneumatics CH4 VOC BTEX'!B:B,A2987,'Tool Pneumatics CH4 VOC BTEX'!H:H)*Q2987</f>
        <v>0</v>
      </c>
      <c r="S2987" s="16">
        <f>SUMIF('Tool Pneumatics CH4 VOC BTEX'!B:B,A2987,'Tool Pneumatics CH4 VOC BTEX'!J:J)*Q2987</f>
        <v>0</v>
      </c>
      <c r="T2987" s="16">
        <f>SUMIF('Tool Pneumatics CH4 VOC BTEX'!B:B,A2987,'Tool Pneumatics CH4 VOC BTEX'!L:L)*Q2987</f>
        <v>0</v>
      </c>
      <c r="U2987" s="16">
        <f>SUMIF('Tool Pneumatics CH4 VOC BTEX'!B:B,A2987,'Tool Pneumatics CH4 VOC BTEX'!N:N)*Q2987</f>
        <v>0</v>
      </c>
    </row>
    <row r="2988" spans="1:21" x14ac:dyDescent="0.25">
      <c r="A2988" s="1" t="s">
        <v>6297</v>
      </c>
      <c r="B2988" s="1" t="s">
        <v>1486</v>
      </c>
      <c r="C2988" s="1" t="s">
        <v>6298</v>
      </c>
      <c r="D2988" s="1"/>
      <c r="E2988" s="1"/>
      <c r="F2988" s="1" t="s">
        <v>2240</v>
      </c>
      <c r="G2988" s="1">
        <v>0</v>
      </c>
      <c r="H2988" s="1" t="s">
        <v>27474</v>
      </c>
      <c r="I2988" s="1">
        <v>0</v>
      </c>
      <c r="J2988" s="1" t="s">
        <v>27474</v>
      </c>
      <c r="K2988" s="1">
        <f t="shared" si="184"/>
        <v>0</v>
      </c>
      <c r="L2988" s="2">
        <f>SUMIFS('Basin Total Well Counts'!B:B,'Basin Total Well Counts'!A:A,F2988)</f>
        <v>0</v>
      </c>
      <c r="M2988" s="4">
        <f t="shared" si="185"/>
        <v>0</v>
      </c>
      <c r="N2988" s="2">
        <f>SUMIF('Basin Emissions'!A:A,F2988,'Basin Emissions'!B:B)</f>
        <v>1897.7414753999999</v>
      </c>
      <c r="O2988" s="8">
        <f t="shared" si="186"/>
        <v>0</v>
      </c>
      <c r="P2988" s="7">
        <f>SUMIF('Tool Pneumatics CH4 VOC BTEX'!B:B,A2988,'Tool Pneumatics CH4 VOC BTEX'!F:F)</f>
        <v>3.5899999141693102</v>
      </c>
      <c r="Q2988" s="14">
        <f t="shared" si="187"/>
        <v>0</v>
      </c>
      <c r="R2988" s="16">
        <f>SUMIF('Tool Pneumatics CH4 VOC BTEX'!B:B,A2988,'Tool Pneumatics CH4 VOC BTEX'!H:H)*Q2988</f>
        <v>0</v>
      </c>
      <c r="S2988" s="16">
        <f>SUMIF('Tool Pneumatics CH4 VOC BTEX'!B:B,A2988,'Tool Pneumatics CH4 VOC BTEX'!J:J)*Q2988</f>
        <v>0</v>
      </c>
      <c r="T2988" s="16">
        <f>SUMIF('Tool Pneumatics CH4 VOC BTEX'!B:B,A2988,'Tool Pneumatics CH4 VOC BTEX'!L:L)*Q2988</f>
        <v>0</v>
      </c>
      <c r="U2988" s="16">
        <f>SUMIF('Tool Pneumatics CH4 VOC BTEX'!B:B,A2988,'Tool Pneumatics CH4 VOC BTEX'!N:N)*Q2988</f>
        <v>0</v>
      </c>
    </row>
    <row r="2989" spans="1:21" x14ac:dyDescent="0.25">
      <c r="A2989" s="1" t="s">
        <v>6299</v>
      </c>
      <c r="B2989" s="1" t="s">
        <v>1486</v>
      </c>
      <c r="C2989" s="1" t="s">
        <v>6300</v>
      </c>
      <c r="D2989" s="1"/>
      <c r="E2989" s="1"/>
      <c r="F2989" s="1" t="s">
        <v>2240</v>
      </c>
      <c r="G2989" s="1">
        <v>0</v>
      </c>
      <c r="H2989" s="1" t="s">
        <v>27474</v>
      </c>
      <c r="I2989" s="1">
        <v>0</v>
      </c>
      <c r="J2989" s="1" t="s">
        <v>27474</v>
      </c>
      <c r="K2989" s="1">
        <f t="shared" si="184"/>
        <v>0</v>
      </c>
      <c r="L2989" s="2">
        <f>SUMIFS('Basin Total Well Counts'!B:B,'Basin Total Well Counts'!A:A,F2989)</f>
        <v>0</v>
      </c>
      <c r="M2989" s="4">
        <f t="shared" si="185"/>
        <v>0</v>
      </c>
      <c r="N2989" s="2">
        <f>SUMIF('Basin Emissions'!A:A,F2989,'Basin Emissions'!B:B)</f>
        <v>1897.7414753999999</v>
      </c>
      <c r="O2989" s="8">
        <f t="shared" si="186"/>
        <v>0</v>
      </c>
      <c r="P2989" s="7">
        <f>SUMIF('Tool Pneumatics CH4 VOC BTEX'!B:B,A2989,'Tool Pneumatics CH4 VOC BTEX'!F:F)</f>
        <v>3.5899999141693102</v>
      </c>
      <c r="Q2989" s="14">
        <f t="shared" si="187"/>
        <v>0</v>
      </c>
      <c r="R2989" s="16">
        <f>SUMIF('Tool Pneumatics CH4 VOC BTEX'!B:B,A2989,'Tool Pneumatics CH4 VOC BTEX'!H:H)*Q2989</f>
        <v>0</v>
      </c>
      <c r="S2989" s="16">
        <f>SUMIF('Tool Pneumatics CH4 VOC BTEX'!B:B,A2989,'Tool Pneumatics CH4 VOC BTEX'!J:J)*Q2989</f>
        <v>0</v>
      </c>
      <c r="T2989" s="16">
        <f>SUMIF('Tool Pneumatics CH4 VOC BTEX'!B:B,A2989,'Tool Pneumatics CH4 VOC BTEX'!L:L)*Q2989</f>
        <v>0</v>
      </c>
      <c r="U2989" s="16">
        <f>SUMIF('Tool Pneumatics CH4 VOC BTEX'!B:B,A2989,'Tool Pneumatics CH4 VOC BTEX'!N:N)*Q2989</f>
        <v>0</v>
      </c>
    </row>
    <row r="2990" spans="1:21" x14ac:dyDescent="0.25">
      <c r="A2990" s="1" t="s">
        <v>6301</v>
      </c>
      <c r="B2990" s="1" t="s">
        <v>1486</v>
      </c>
      <c r="C2990" s="1" t="s">
        <v>6302</v>
      </c>
      <c r="D2990" s="1"/>
      <c r="E2990" s="1"/>
      <c r="F2990" s="1" t="s">
        <v>2240</v>
      </c>
      <c r="G2990" s="1">
        <v>0</v>
      </c>
      <c r="H2990" s="1" t="s">
        <v>27474</v>
      </c>
      <c r="I2990" s="1">
        <v>0</v>
      </c>
      <c r="J2990" s="1" t="s">
        <v>27474</v>
      </c>
      <c r="K2990" s="1">
        <f t="shared" si="184"/>
        <v>0</v>
      </c>
      <c r="L2990" s="2">
        <f>SUMIFS('Basin Total Well Counts'!B:B,'Basin Total Well Counts'!A:A,F2990)</f>
        <v>0</v>
      </c>
      <c r="M2990" s="4">
        <f t="shared" si="185"/>
        <v>0</v>
      </c>
      <c r="N2990" s="2">
        <f>SUMIF('Basin Emissions'!A:A,F2990,'Basin Emissions'!B:B)</f>
        <v>1897.7414753999999</v>
      </c>
      <c r="O2990" s="8">
        <f t="shared" si="186"/>
        <v>0</v>
      </c>
      <c r="P2990" s="7">
        <f>SUMIF('Tool Pneumatics CH4 VOC BTEX'!B:B,A2990,'Tool Pneumatics CH4 VOC BTEX'!F:F)</f>
        <v>3.5899999141693102</v>
      </c>
      <c r="Q2990" s="14">
        <f t="shared" si="187"/>
        <v>0</v>
      </c>
      <c r="R2990" s="16">
        <f>SUMIF('Tool Pneumatics CH4 VOC BTEX'!B:B,A2990,'Tool Pneumatics CH4 VOC BTEX'!H:H)*Q2990</f>
        <v>0</v>
      </c>
      <c r="S2990" s="16">
        <f>SUMIF('Tool Pneumatics CH4 VOC BTEX'!B:B,A2990,'Tool Pneumatics CH4 VOC BTEX'!J:J)*Q2990</f>
        <v>0</v>
      </c>
      <c r="T2990" s="16">
        <f>SUMIF('Tool Pneumatics CH4 VOC BTEX'!B:B,A2990,'Tool Pneumatics CH4 VOC BTEX'!L:L)*Q2990</f>
        <v>0</v>
      </c>
      <c r="U2990" s="16">
        <f>SUMIF('Tool Pneumatics CH4 VOC BTEX'!B:B,A2990,'Tool Pneumatics CH4 VOC BTEX'!N:N)*Q2990</f>
        <v>0</v>
      </c>
    </row>
    <row r="2991" spans="1:21" x14ac:dyDescent="0.25">
      <c r="A2991" s="1" t="s">
        <v>6303</v>
      </c>
      <c r="B2991" s="1" t="s">
        <v>1486</v>
      </c>
      <c r="C2991" s="1" t="s">
        <v>6304</v>
      </c>
      <c r="D2991" s="1"/>
      <c r="E2991" s="1"/>
      <c r="F2991" s="1" t="s">
        <v>2240</v>
      </c>
      <c r="G2991" s="1">
        <v>0</v>
      </c>
      <c r="H2991" s="1" t="s">
        <v>27474</v>
      </c>
      <c r="I2991" s="1">
        <v>0</v>
      </c>
      <c r="J2991" s="1" t="s">
        <v>27474</v>
      </c>
      <c r="K2991" s="1">
        <f t="shared" si="184"/>
        <v>0</v>
      </c>
      <c r="L2991" s="2">
        <f>SUMIFS('Basin Total Well Counts'!B:B,'Basin Total Well Counts'!A:A,F2991)</f>
        <v>0</v>
      </c>
      <c r="M2991" s="4">
        <f t="shared" si="185"/>
        <v>0</v>
      </c>
      <c r="N2991" s="2">
        <f>SUMIF('Basin Emissions'!A:A,F2991,'Basin Emissions'!B:B)</f>
        <v>1897.7414753999999</v>
      </c>
      <c r="O2991" s="8">
        <f t="shared" si="186"/>
        <v>0</v>
      </c>
      <c r="P2991" s="7">
        <f>SUMIF('Tool Pneumatics CH4 VOC BTEX'!B:B,A2991,'Tool Pneumatics CH4 VOC BTEX'!F:F)</f>
        <v>3.5899999141693102</v>
      </c>
      <c r="Q2991" s="14">
        <f t="shared" si="187"/>
        <v>0</v>
      </c>
      <c r="R2991" s="16">
        <f>SUMIF('Tool Pneumatics CH4 VOC BTEX'!B:B,A2991,'Tool Pneumatics CH4 VOC BTEX'!H:H)*Q2991</f>
        <v>0</v>
      </c>
      <c r="S2991" s="16">
        <f>SUMIF('Tool Pneumatics CH4 VOC BTEX'!B:B,A2991,'Tool Pneumatics CH4 VOC BTEX'!J:J)*Q2991</f>
        <v>0</v>
      </c>
      <c r="T2991" s="16">
        <f>SUMIF('Tool Pneumatics CH4 VOC BTEX'!B:B,A2991,'Tool Pneumatics CH4 VOC BTEX'!L:L)*Q2991</f>
        <v>0</v>
      </c>
      <c r="U2991" s="16">
        <f>SUMIF('Tool Pneumatics CH4 VOC BTEX'!B:B,A2991,'Tool Pneumatics CH4 VOC BTEX'!N:N)*Q2991</f>
        <v>0</v>
      </c>
    </row>
    <row r="2992" spans="1:21" x14ac:dyDescent="0.25">
      <c r="A2992" s="1" t="s">
        <v>6305</v>
      </c>
      <c r="B2992" s="1" t="s">
        <v>1486</v>
      </c>
      <c r="C2992" s="1" t="s">
        <v>6306</v>
      </c>
      <c r="D2992" s="1"/>
      <c r="E2992" s="1"/>
      <c r="F2992" s="1" t="s">
        <v>2732</v>
      </c>
      <c r="G2992" s="1">
        <v>0</v>
      </c>
      <c r="H2992" s="1" t="s">
        <v>27474</v>
      </c>
      <c r="I2992" s="1">
        <v>0</v>
      </c>
      <c r="J2992" s="1" t="s">
        <v>27474</v>
      </c>
      <c r="K2992" s="1">
        <f t="shared" si="184"/>
        <v>0</v>
      </c>
      <c r="L2992" s="2">
        <f>SUMIFS('Basin Total Well Counts'!B:B,'Basin Total Well Counts'!A:A,F2992)</f>
        <v>0</v>
      </c>
      <c r="M2992" s="4">
        <f t="shared" si="185"/>
        <v>0</v>
      </c>
      <c r="N2992" s="2">
        <f>SUMIF('Basin Emissions'!A:A,F2992,'Basin Emissions'!B:B)</f>
        <v>22.899069699999998</v>
      </c>
      <c r="O2992" s="8">
        <f t="shared" si="186"/>
        <v>0</v>
      </c>
      <c r="P2992" s="7">
        <f>SUMIF('Tool Pneumatics CH4 VOC BTEX'!B:B,A2992,'Tool Pneumatics CH4 VOC BTEX'!F:F)</f>
        <v>3.5899999141693102</v>
      </c>
      <c r="Q2992" s="14">
        <f t="shared" si="187"/>
        <v>0</v>
      </c>
      <c r="R2992" s="16">
        <f>SUMIF('Tool Pneumatics CH4 VOC BTEX'!B:B,A2992,'Tool Pneumatics CH4 VOC BTEX'!H:H)*Q2992</f>
        <v>0</v>
      </c>
      <c r="S2992" s="16">
        <f>SUMIF('Tool Pneumatics CH4 VOC BTEX'!B:B,A2992,'Tool Pneumatics CH4 VOC BTEX'!J:J)*Q2992</f>
        <v>0</v>
      </c>
      <c r="T2992" s="16">
        <f>SUMIF('Tool Pneumatics CH4 VOC BTEX'!B:B,A2992,'Tool Pneumatics CH4 VOC BTEX'!L:L)*Q2992</f>
        <v>0</v>
      </c>
      <c r="U2992" s="16">
        <f>SUMIF('Tool Pneumatics CH4 VOC BTEX'!B:B,A2992,'Tool Pneumatics CH4 VOC BTEX'!N:N)*Q2992</f>
        <v>0</v>
      </c>
    </row>
    <row r="2993" spans="1:21" x14ac:dyDescent="0.25">
      <c r="A2993" s="1" t="s">
        <v>6307</v>
      </c>
      <c r="B2993" s="1" t="s">
        <v>1486</v>
      </c>
      <c r="C2993" s="1" t="s">
        <v>6308</v>
      </c>
      <c r="D2993" s="1"/>
      <c r="E2993" s="1"/>
      <c r="F2993" s="1" t="s">
        <v>2240</v>
      </c>
      <c r="G2993" s="1">
        <v>0</v>
      </c>
      <c r="H2993" s="1" t="s">
        <v>27474</v>
      </c>
      <c r="I2993" s="1">
        <v>0</v>
      </c>
      <c r="J2993" s="1" t="s">
        <v>27474</v>
      </c>
      <c r="K2993" s="1">
        <f t="shared" si="184"/>
        <v>0</v>
      </c>
      <c r="L2993" s="2">
        <f>SUMIFS('Basin Total Well Counts'!B:B,'Basin Total Well Counts'!A:A,F2993)</f>
        <v>0</v>
      </c>
      <c r="M2993" s="4">
        <f t="shared" si="185"/>
        <v>0</v>
      </c>
      <c r="N2993" s="2">
        <f>SUMIF('Basin Emissions'!A:A,F2993,'Basin Emissions'!B:B)</f>
        <v>1897.7414753999999</v>
      </c>
      <c r="O2993" s="8">
        <f t="shared" si="186"/>
        <v>0</v>
      </c>
      <c r="P2993" s="7">
        <f>SUMIF('Tool Pneumatics CH4 VOC BTEX'!B:B,A2993,'Tool Pneumatics CH4 VOC BTEX'!F:F)</f>
        <v>3.5899999141693102</v>
      </c>
      <c r="Q2993" s="14">
        <f t="shared" si="187"/>
        <v>0</v>
      </c>
      <c r="R2993" s="16">
        <f>SUMIF('Tool Pneumatics CH4 VOC BTEX'!B:B,A2993,'Tool Pneumatics CH4 VOC BTEX'!H:H)*Q2993</f>
        <v>0</v>
      </c>
      <c r="S2993" s="16">
        <f>SUMIF('Tool Pneumatics CH4 VOC BTEX'!B:B,A2993,'Tool Pneumatics CH4 VOC BTEX'!J:J)*Q2993</f>
        <v>0</v>
      </c>
      <c r="T2993" s="16">
        <f>SUMIF('Tool Pneumatics CH4 VOC BTEX'!B:B,A2993,'Tool Pneumatics CH4 VOC BTEX'!L:L)*Q2993</f>
        <v>0</v>
      </c>
      <c r="U2993" s="16">
        <f>SUMIF('Tool Pneumatics CH4 VOC BTEX'!B:B,A2993,'Tool Pneumatics CH4 VOC BTEX'!N:N)*Q2993</f>
        <v>0</v>
      </c>
    </row>
    <row r="2994" spans="1:21" x14ac:dyDescent="0.25">
      <c r="A2994" s="1" t="s">
        <v>6309</v>
      </c>
      <c r="B2994" s="1" t="s">
        <v>1486</v>
      </c>
      <c r="C2994" s="1" t="s">
        <v>6310</v>
      </c>
      <c r="D2994" s="1"/>
      <c r="E2994" s="1"/>
      <c r="F2994" s="1" t="s">
        <v>2240</v>
      </c>
      <c r="G2994" s="1">
        <v>0</v>
      </c>
      <c r="H2994" s="1" t="s">
        <v>27474</v>
      </c>
      <c r="I2994" s="1">
        <v>0</v>
      </c>
      <c r="J2994" s="1" t="s">
        <v>27474</v>
      </c>
      <c r="K2994" s="1">
        <f t="shared" si="184"/>
        <v>0</v>
      </c>
      <c r="L2994" s="2">
        <f>SUMIFS('Basin Total Well Counts'!B:B,'Basin Total Well Counts'!A:A,F2994)</f>
        <v>0</v>
      </c>
      <c r="M2994" s="4">
        <f t="shared" si="185"/>
        <v>0</v>
      </c>
      <c r="N2994" s="2">
        <f>SUMIF('Basin Emissions'!A:A,F2994,'Basin Emissions'!B:B)</f>
        <v>1897.7414753999999</v>
      </c>
      <c r="O2994" s="8">
        <f t="shared" si="186"/>
        <v>0</v>
      </c>
      <c r="P2994" s="7">
        <f>SUMIF('Tool Pneumatics CH4 VOC BTEX'!B:B,A2994,'Tool Pneumatics CH4 VOC BTEX'!F:F)</f>
        <v>3.5899999141693102</v>
      </c>
      <c r="Q2994" s="14">
        <f t="shared" si="187"/>
        <v>0</v>
      </c>
      <c r="R2994" s="16">
        <f>SUMIF('Tool Pneumatics CH4 VOC BTEX'!B:B,A2994,'Tool Pneumatics CH4 VOC BTEX'!H:H)*Q2994</f>
        <v>0</v>
      </c>
      <c r="S2994" s="16">
        <f>SUMIF('Tool Pneumatics CH4 VOC BTEX'!B:B,A2994,'Tool Pneumatics CH4 VOC BTEX'!J:J)*Q2994</f>
        <v>0</v>
      </c>
      <c r="T2994" s="16">
        <f>SUMIF('Tool Pneumatics CH4 VOC BTEX'!B:B,A2994,'Tool Pneumatics CH4 VOC BTEX'!L:L)*Q2994</f>
        <v>0</v>
      </c>
      <c r="U2994" s="16">
        <f>SUMIF('Tool Pneumatics CH4 VOC BTEX'!B:B,A2994,'Tool Pneumatics CH4 VOC BTEX'!N:N)*Q2994</f>
        <v>0</v>
      </c>
    </row>
    <row r="2995" spans="1:21" x14ac:dyDescent="0.25">
      <c r="A2995" s="1" t="s">
        <v>6311</v>
      </c>
      <c r="B2995" s="1" t="s">
        <v>1486</v>
      </c>
      <c r="C2995" s="1" t="s">
        <v>6312</v>
      </c>
      <c r="D2995" s="1"/>
      <c r="E2995" s="1"/>
      <c r="F2995" s="1" t="s">
        <v>2732</v>
      </c>
      <c r="G2995" s="1">
        <v>0</v>
      </c>
      <c r="H2995" s="1" t="s">
        <v>27474</v>
      </c>
      <c r="I2995" s="1">
        <v>0</v>
      </c>
      <c r="J2995" s="1" t="s">
        <v>27474</v>
      </c>
      <c r="K2995" s="1">
        <f t="shared" si="184"/>
        <v>0</v>
      </c>
      <c r="L2995" s="2">
        <f>SUMIFS('Basin Total Well Counts'!B:B,'Basin Total Well Counts'!A:A,F2995)</f>
        <v>0</v>
      </c>
      <c r="M2995" s="4">
        <f t="shared" si="185"/>
        <v>0</v>
      </c>
      <c r="N2995" s="2">
        <f>SUMIF('Basin Emissions'!A:A,F2995,'Basin Emissions'!B:B)</f>
        <v>22.899069699999998</v>
      </c>
      <c r="O2995" s="8">
        <f t="shared" si="186"/>
        <v>0</v>
      </c>
      <c r="P2995" s="7">
        <f>SUMIF('Tool Pneumatics CH4 VOC BTEX'!B:B,A2995,'Tool Pneumatics CH4 VOC BTEX'!F:F)</f>
        <v>3.5899999141693102</v>
      </c>
      <c r="Q2995" s="14">
        <f t="shared" si="187"/>
        <v>0</v>
      </c>
      <c r="R2995" s="16">
        <f>SUMIF('Tool Pneumatics CH4 VOC BTEX'!B:B,A2995,'Tool Pneumatics CH4 VOC BTEX'!H:H)*Q2995</f>
        <v>0</v>
      </c>
      <c r="S2995" s="16">
        <f>SUMIF('Tool Pneumatics CH4 VOC BTEX'!B:B,A2995,'Tool Pneumatics CH4 VOC BTEX'!J:J)*Q2995</f>
        <v>0</v>
      </c>
      <c r="T2995" s="16">
        <f>SUMIF('Tool Pneumatics CH4 VOC BTEX'!B:B,A2995,'Tool Pneumatics CH4 VOC BTEX'!L:L)*Q2995</f>
        <v>0</v>
      </c>
      <c r="U2995" s="16">
        <f>SUMIF('Tool Pneumatics CH4 VOC BTEX'!B:B,A2995,'Tool Pneumatics CH4 VOC BTEX'!N:N)*Q2995</f>
        <v>0</v>
      </c>
    </row>
    <row r="2996" spans="1:21" x14ac:dyDescent="0.25">
      <c r="A2996" s="1" t="s">
        <v>6313</v>
      </c>
      <c r="B2996" s="1" t="s">
        <v>1486</v>
      </c>
      <c r="C2996" s="1" t="s">
        <v>6314</v>
      </c>
      <c r="D2996" s="1"/>
      <c r="E2996" s="1"/>
      <c r="F2996" s="1" t="s">
        <v>3659</v>
      </c>
      <c r="G2996" s="1">
        <v>0</v>
      </c>
      <c r="H2996" s="1" t="s">
        <v>27474</v>
      </c>
      <c r="I2996" s="1">
        <v>0</v>
      </c>
      <c r="J2996" s="1" t="s">
        <v>27474</v>
      </c>
      <c r="K2996" s="1">
        <f t="shared" si="184"/>
        <v>0</v>
      </c>
      <c r="L2996" s="2">
        <f>SUMIFS('Basin Total Well Counts'!B:B,'Basin Total Well Counts'!A:A,F2996)</f>
        <v>49164</v>
      </c>
      <c r="M2996" s="4">
        <f t="shared" si="185"/>
        <v>0</v>
      </c>
      <c r="N2996" s="2">
        <f>SUMIF('Basin Emissions'!A:A,F2996,'Basin Emissions'!B:B)</f>
        <v>2442.1369048000001</v>
      </c>
      <c r="O2996" s="8">
        <f t="shared" si="186"/>
        <v>0</v>
      </c>
      <c r="P2996" s="7">
        <f>SUMIF('Tool Pneumatics CH4 VOC BTEX'!B:B,A2996,'Tool Pneumatics CH4 VOC BTEX'!F:F)</f>
        <v>3.5899999141693102</v>
      </c>
      <c r="Q2996" s="14">
        <f t="shared" si="187"/>
        <v>0</v>
      </c>
      <c r="R2996" s="16">
        <f>SUMIF('Tool Pneumatics CH4 VOC BTEX'!B:B,A2996,'Tool Pneumatics CH4 VOC BTEX'!H:H)*Q2996</f>
        <v>0</v>
      </c>
      <c r="S2996" s="16">
        <f>SUMIF('Tool Pneumatics CH4 VOC BTEX'!B:B,A2996,'Tool Pneumatics CH4 VOC BTEX'!J:J)*Q2996</f>
        <v>0</v>
      </c>
      <c r="T2996" s="16">
        <f>SUMIF('Tool Pneumatics CH4 VOC BTEX'!B:B,A2996,'Tool Pneumatics CH4 VOC BTEX'!L:L)*Q2996</f>
        <v>0</v>
      </c>
      <c r="U2996" s="16">
        <f>SUMIF('Tool Pneumatics CH4 VOC BTEX'!B:B,A2996,'Tool Pneumatics CH4 VOC BTEX'!N:N)*Q2996</f>
        <v>0</v>
      </c>
    </row>
    <row r="2997" spans="1:21" x14ac:dyDescent="0.25">
      <c r="A2997" s="1" t="s">
        <v>6315</v>
      </c>
      <c r="B2997" s="1" t="s">
        <v>1486</v>
      </c>
      <c r="C2997" s="1" t="s">
        <v>6316</v>
      </c>
      <c r="D2997" s="1"/>
      <c r="E2997" s="1"/>
      <c r="F2997" s="1" t="s">
        <v>2732</v>
      </c>
      <c r="G2997" s="1">
        <v>0</v>
      </c>
      <c r="H2997" s="1" t="s">
        <v>27474</v>
      </c>
      <c r="I2997" s="1">
        <v>0</v>
      </c>
      <c r="J2997" s="1" t="s">
        <v>27474</v>
      </c>
      <c r="K2997" s="1">
        <f t="shared" si="184"/>
        <v>0</v>
      </c>
      <c r="L2997" s="2">
        <f>SUMIFS('Basin Total Well Counts'!B:B,'Basin Total Well Counts'!A:A,F2997)</f>
        <v>0</v>
      </c>
      <c r="M2997" s="4">
        <f t="shared" si="185"/>
        <v>0</v>
      </c>
      <c r="N2997" s="2">
        <f>SUMIF('Basin Emissions'!A:A,F2997,'Basin Emissions'!B:B)</f>
        <v>22.899069699999998</v>
      </c>
      <c r="O2997" s="8">
        <f t="shared" si="186"/>
        <v>0</v>
      </c>
      <c r="P2997" s="7">
        <f>SUMIF('Tool Pneumatics CH4 VOC BTEX'!B:B,A2997,'Tool Pneumatics CH4 VOC BTEX'!F:F)</f>
        <v>3.5899999141693102</v>
      </c>
      <c r="Q2997" s="14">
        <f t="shared" si="187"/>
        <v>0</v>
      </c>
      <c r="R2997" s="16">
        <f>SUMIF('Tool Pneumatics CH4 VOC BTEX'!B:B,A2997,'Tool Pneumatics CH4 VOC BTEX'!H:H)*Q2997</f>
        <v>0</v>
      </c>
      <c r="S2997" s="16">
        <f>SUMIF('Tool Pneumatics CH4 VOC BTEX'!B:B,A2997,'Tool Pneumatics CH4 VOC BTEX'!J:J)*Q2997</f>
        <v>0</v>
      </c>
      <c r="T2997" s="16">
        <f>SUMIF('Tool Pneumatics CH4 VOC BTEX'!B:B,A2997,'Tool Pneumatics CH4 VOC BTEX'!L:L)*Q2997</f>
        <v>0</v>
      </c>
      <c r="U2997" s="16">
        <f>SUMIF('Tool Pneumatics CH4 VOC BTEX'!B:B,A2997,'Tool Pneumatics CH4 VOC BTEX'!N:N)*Q2997</f>
        <v>0</v>
      </c>
    </row>
    <row r="2998" spans="1:21" x14ac:dyDescent="0.25">
      <c r="A2998" s="1" t="s">
        <v>6317</v>
      </c>
      <c r="B2998" s="1" t="s">
        <v>1486</v>
      </c>
      <c r="C2998" s="1" t="s">
        <v>6318</v>
      </c>
      <c r="D2998" s="1"/>
      <c r="E2998" s="1"/>
      <c r="F2998" s="1" t="s">
        <v>1015</v>
      </c>
      <c r="G2998" s="1">
        <v>0</v>
      </c>
      <c r="H2998" s="1" t="s">
        <v>27474</v>
      </c>
      <c r="I2998" s="1">
        <v>0</v>
      </c>
      <c r="J2998" s="1" t="s">
        <v>27474</v>
      </c>
      <c r="K2998" s="1">
        <f t="shared" si="184"/>
        <v>0</v>
      </c>
      <c r="L2998" s="2">
        <f>SUMIFS('Basin Total Well Counts'!B:B,'Basin Total Well Counts'!A:A,F2998)</f>
        <v>100308</v>
      </c>
      <c r="M2998" s="4">
        <f t="shared" si="185"/>
        <v>0</v>
      </c>
      <c r="N2998" s="2">
        <f>SUMIF('Basin Emissions'!A:A,F2998,'Basin Emissions'!B:B)</f>
        <v>7867.8947644</v>
      </c>
      <c r="O2998" s="8">
        <f t="shared" si="186"/>
        <v>0</v>
      </c>
      <c r="P2998" s="7">
        <f>SUMIF('Tool Pneumatics CH4 VOC BTEX'!B:B,A2998,'Tool Pneumatics CH4 VOC BTEX'!F:F)</f>
        <v>3.5899999141693102</v>
      </c>
      <c r="Q2998" s="14">
        <f t="shared" si="187"/>
        <v>0</v>
      </c>
      <c r="R2998" s="16">
        <f>SUMIF('Tool Pneumatics CH4 VOC BTEX'!B:B,A2998,'Tool Pneumatics CH4 VOC BTEX'!H:H)*Q2998</f>
        <v>0</v>
      </c>
      <c r="S2998" s="16">
        <f>SUMIF('Tool Pneumatics CH4 VOC BTEX'!B:B,A2998,'Tool Pneumatics CH4 VOC BTEX'!J:J)*Q2998</f>
        <v>0</v>
      </c>
      <c r="T2998" s="16">
        <f>SUMIF('Tool Pneumatics CH4 VOC BTEX'!B:B,A2998,'Tool Pneumatics CH4 VOC BTEX'!L:L)*Q2998</f>
        <v>0</v>
      </c>
      <c r="U2998" s="16">
        <f>SUMIF('Tool Pneumatics CH4 VOC BTEX'!B:B,A2998,'Tool Pneumatics CH4 VOC BTEX'!N:N)*Q2998</f>
        <v>0</v>
      </c>
    </row>
    <row r="2999" spans="1:21" x14ac:dyDescent="0.25">
      <c r="A2999" s="1" t="s">
        <v>6319</v>
      </c>
      <c r="B2999" s="1" t="s">
        <v>1486</v>
      </c>
      <c r="C2999" s="1" t="s">
        <v>6320</v>
      </c>
      <c r="D2999" s="1"/>
      <c r="E2999" s="1"/>
      <c r="F2999" s="1" t="s">
        <v>2240</v>
      </c>
      <c r="G2999" s="1">
        <v>0</v>
      </c>
      <c r="H2999" s="1" t="s">
        <v>27474</v>
      </c>
      <c r="I2999" s="1">
        <v>0</v>
      </c>
      <c r="J2999" s="1" t="s">
        <v>27474</v>
      </c>
      <c r="K2999" s="1">
        <f t="shared" si="184"/>
        <v>0</v>
      </c>
      <c r="L2999" s="2">
        <f>SUMIFS('Basin Total Well Counts'!B:B,'Basin Total Well Counts'!A:A,F2999)</f>
        <v>0</v>
      </c>
      <c r="M2999" s="4">
        <f t="shared" si="185"/>
        <v>0</v>
      </c>
      <c r="N2999" s="2">
        <f>SUMIF('Basin Emissions'!A:A,F2999,'Basin Emissions'!B:B)</f>
        <v>1897.7414753999999</v>
      </c>
      <c r="O2999" s="8">
        <f t="shared" si="186"/>
        <v>0</v>
      </c>
      <c r="P2999" s="7">
        <f>SUMIF('Tool Pneumatics CH4 VOC BTEX'!B:B,A2999,'Tool Pneumatics CH4 VOC BTEX'!F:F)</f>
        <v>3.5899999141693102</v>
      </c>
      <c r="Q2999" s="14">
        <f t="shared" si="187"/>
        <v>0</v>
      </c>
      <c r="R2999" s="16">
        <f>SUMIF('Tool Pneumatics CH4 VOC BTEX'!B:B,A2999,'Tool Pneumatics CH4 VOC BTEX'!H:H)*Q2999</f>
        <v>0</v>
      </c>
      <c r="S2999" s="16">
        <f>SUMIF('Tool Pneumatics CH4 VOC BTEX'!B:B,A2999,'Tool Pneumatics CH4 VOC BTEX'!J:J)*Q2999</f>
        <v>0</v>
      </c>
      <c r="T2999" s="16">
        <f>SUMIF('Tool Pneumatics CH4 VOC BTEX'!B:B,A2999,'Tool Pneumatics CH4 VOC BTEX'!L:L)*Q2999</f>
        <v>0</v>
      </c>
      <c r="U2999" s="16">
        <f>SUMIF('Tool Pneumatics CH4 VOC BTEX'!B:B,A2999,'Tool Pneumatics CH4 VOC BTEX'!N:N)*Q2999</f>
        <v>0</v>
      </c>
    </row>
    <row r="3000" spans="1:21" x14ac:dyDescent="0.25">
      <c r="A3000" s="1" t="s">
        <v>6321</v>
      </c>
      <c r="B3000" s="1" t="s">
        <v>1486</v>
      </c>
      <c r="C3000" s="1" t="s">
        <v>6322</v>
      </c>
      <c r="D3000" s="1"/>
      <c r="E3000" s="1"/>
      <c r="F3000" s="1" t="s">
        <v>2240</v>
      </c>
      <c r="G3000" s="1">
        <v>0</v>
      </c>
      <c r="H3000" s="1" t="s">
        <v>27474</v>
      </c>
      <c r="I3000" s="1">
        <v>0</v>
      </c>
      <c r="J3000" s="1" t="s">
        <v>27474</v>
      </c>
      <c r="K3000" s="1">
        <f t="shared" si="184"/>
        <v>0</v>
      </c>
      <c r="L3000" s="2">
        <f>SUMIFS('Basin Total Well Counts'!B:B,'Basin Total Well Counts'!A:A,F3000)</f>
        <v>0</v>
      </c>
      <c r="M3000" s="4">
        <f t="shared" si="185"/>
        <v>0</v>
      </c>
      <c r="N3000" s="2">
        <f>SUMIF('Basin Emissions'!A:A,F3000,'Basin Emissions'!B:B)</f>
        <v>1897.7414753999999</v>
      </c>
      <c r="O3000" s="8">
        <f t="shared" si="186"/>
        <v>0</v>
      </c>
      <c r="P3000" s="7">
        <f>SUMIF('Tool Pneumatics CH4 VOC BTEX'!B:B,A3000,'Tool Pneumatics CH4 VOC BTEX'!F:F)</f>
        <v>3.5899999141693102</v>
      </c>
      <c r="Q3000" s="14">
        <f t="shared" si="187"/>
        <v>0</v>
      </c>
      <c r="R3000" s="16">
        <f>SUMIF('Tool Pneumatics CH4 VOC BTEX'!B:B,A3000,'Tool Pneumatics CH4 VOC BTEX'!H:H)*Q3000</f>
        <v>0</v>
      </c>
      <c r="S3000" s="16">
        <f>SUMIF('Tool Pneumatics CH4 VOC BTEX'!B:B,A3000,'Tool Pneumatics CH4 VOC BTEX'!J:J)*Q3000</f>
        <v>0</v>
      </c>
      <c r="T3000" s="16">
        <f>SUMIF('Tool Pneumatics CH4 VOC BTEX'!B:B,A3000,'Tool Pneumatics CH4 VOC BTEX'!L:L)*Q3000</f>
        <v>0</v>
      </c>
      <c r="U3000" s="16">
        <f>SUMIF('Tool Pneumatics CH4 VOC BTEX'!B:B,A3000,'Tool Pneumatics CH4 VOC BTEX'!N:N)*Q3000</f>
        <v>0</v>
      </c>
    </row>
    <row r="3001" spans="1:21" x14ac:dyDescent="0.25">
      <c r="A3001" s="1" t="s">
        <v>6323</v>
      </c>
      <c r="B3001" s="1" t="s">
        <v>1486</v>
      </c>
      <c r="C3001" s="1" t="s">
        <v>6324</v>
      </c>
      <c r="D3001" s="1"/>
      <c r="E3001" s="1"/>
      <c r="F3001" s="1" t="s">
        <v>2240</v>
      </c>
      <c r="G3001" s="1">
        <v>0</v>
      </c>
      <c r="H3001" s="1" t="s">
        <v>27474</v>
      </c>
      <c r="I3001" s="1">
        <v>0</v>
      </c>
      <c r="J3001" s="1" t="s">
        <v>27474</v>
      </c>
      <c r="K3001" s="1">
        <f t="shared" si="184"/>
        <v>0</v>
      </c>
      <c r="L3001" s="2">
        <f>SUMIFS('Basin Total Well Counts'!B:B,'Basin Total Well Counts'!A:A,F3001)</f>
        <v>0</v>
      </c>
      <c r="M3001" s="4">
        <f t="shared" si="185"/>
        <v>0</v>
      </c>
      <c r="N3001" s="2">
        <f>SUMIF('Basin Emissions'!A:A,F3001,'Basin Emissions'!B:B)</f>
        <v>1897.7414753999999</v>
      </c>
      <c r="O3001" s="8">
        <f t="shared" si="186"/>
        <v>0</v>
      </c>
      <c r="P3001" s="7">
        <f>SUMIF('Tool Pneumatics CH4 VOC BTEX'!B:B,A3001,'Tool Pneumatics CH4 VOC BTEX'!F:F)</f>
        <v>3.5899999141693102</v>
      </c>
      <c r="Q3001" s="14">
        <f t="shared" si="187"/>
        <v>0</v>
      </c>
      <c r="R3001" s="16">
        <f>SUMIF('Tool Pneumatics CH4 VOC BTEX'!B:B,A3001,'Tool Pneumatics CH4 VOC BTEX'!H:H)*Q3001</f>
        <v>0</v>
      </c>
      <c r="S3001" s="16">
        <f>SUMIF('Tool Pneumatics CH4 VOC BTEX'!B:B,A3001,'Tool Pneumatics CH4 VOC BTEX'!J:J)*Q3001</f>
        <v>0</v>
      </c>
      <c r="T3001" s="16">
        <f>SUMIF('Tool Pneumatics CH4 VOC BTEX'!B:B,A3001,'Tool Pneumatics CH4 VOC BTEX'!L:L)*Q3001</f>
        <v>0</v>
      </c>
      <c r="U3001" s="16">
        <f>SUMIF('Tool Pneumatics CH4 VOC BTEX'!B:B,A3001,'Tool Pneumatics CH4 VOC BTEX'!N:N)*Q3001</f>
        <v>0</v>
      </c>
    </row>
    <row r="3002" spans="1:21" x14ac:dyDescent="0.25">
      <c r="A3002" s="1" t="s">
        <v>6325</v>
      </c>
      <c r="B3002" s="1" t="s">
        <v>1486</v>
      </c>
      <c r="C3002" s="1" t="s">
        <v>6326</v>
      </c>
      <c r="D3002" s="1"/>
      <c r="E3002" s="1"/>
      <c r="F3002" s="1" t="s">
        <v>2240</v>
      </c>
      <c r="G3002" s="1">
        <v>0</v>
      </c>
      <c r="H3002" s="1" t="s">
        <v>27474</v>
      </c>
      <c r="I3002" s="1">
        <v>0</v>
      </c>
      <c r="J3002" s="1" t="s">
        <v>27474</v>
      </c>
      <c r="K3002" s="1">
        <f t="shared" si="184"/>
        <v>0</v>
      </c>
      <c r="L3002" s="2">
        <f>SUMIFS('Basin Total Well Counts'!B:B,'Basin Total Well Counts'!A:A,F3002)</f>
        <v>0</v>
      </c>
      <c r="M3002" s="4">
        <f t="shared" si="185"/>
        <v>0</v>
      </c>
      <c r="N3002" s="2">
        <f>SUMIF('Basin Emissions'!A:A,F3002,'Basin Emissions'!B:B)</f>
        <v>1897.7414753999999</v>
      </c>
      <c r="O3002" s="8">
        <f t="shared" si="186"/>
        <v>0</v>
      </c>
      <c r="P3002" s="7">
        <f>SUMIF('Tool Pneumatics CH4 VOC BTEX'!B:B,A3002,'Tool Pneumatics CH4 VOC BTEX'!F:F)</f>
        <v>3.5899999141693102</v>
      </c>
      <c r="Q3002" s="14">
        <f t="shared" si="187"/>
        <v>0</v>
      </c>
      <c r="R3002" s="16">
        <f>SUMIF('Tool Pneumatics CH4 VOC BTEX'!B:B,A3002,'Tool Pneumatics CH4 VOC BTEX'!H:H)*Q3002</f>
        <v>0</v>
      </c>
      <c r="S3002" s="16">
        <f>SUMIF('Tool Pneumatics CH4 VOC BTEX'!B:B,A3002,'Tool Pneumatics CH4 VOC BTEX'!J:J)*Q3002</f>
        <v>0</v>
      </c>
      <c r="T3002" s="16">
        <f>SUMIF('Tool Pneumatics CH4 VOC BTEX'!B:B,A3002,'Tool Pneumatics CH4 VOC BTEX'!L:L)*Q3002</f>
        <v>0</v>
      </c>
      <c r="U3002" s="16">
        <f>SUMIF('Tool Pneumatics CH4 VOC BTEX'!B:B,A3002,'Tool Pneumatics CH4 VOC BTEX'!N:N)*Q3002</f>
        <v>0</v>
      </c>
    </row>
    <row r="3003" spans="1:21" x14ac:dyDescent="0.25">
      <c r="A3003" s="1" t="s">
        <v>6327</v>
      </c>
      <c r="B3003" s="1" t="s">
        <v>1486</v>
      </c>
      <c r="C3003" s="1" t="s">
        <v>6328</v>
      </c>
      <c r="D3003" s="1"/>
      <c r="E3003" s="1"/>
      <c r="F3003" s="1" t="s">
        <v>2732</v>
      </c>
      <c r="G3003" s="1">
        <v>0</v>
      </c>
      <c r="H3003" s="1" t="s">
        <v>27474</v>
      </c>
      <c r="I3003" s="1">
        <v>0</v>
      </c>
      <c r="J3003" s="1" t="s">
        <v>27474</v>
      </c>
      <c r="K3003" s="1">
        <f t="shared" si="184"/>
        <v>0</v>
      </c>
      <c r="L3003" s="2">
        <f>SUMIFS('Basin Total Well Counts'!B:B,'Basin Total Well Counts'!A:A,F3003)</f>
        <v>0</v>
      </c>
      <c r="M3003" s="4">
        <f t="shared" si="185"/>
        <v>0</v>
      </c>
      <c r="N3003" s="2">
        <f>SUMIF('Basin Emissions'!A:A,F3003,'Basin Emissions'!B:B)</f>
        <v>22.899069699999998</v>
      </c>
      <c r="O3003" s="8">
        <f t="shared" si="186"/>
        <v>0</v>
      </c>
      <c r="P3003" s="7">
        <f>SUMIF('Tool Pneumatics CH4 VOC BTEX'!B:B,A3003,'Tool Pneumatics CH4 VOC BTEX'!F:F)</f>
        <v>3.5899999141693102</v>
      </c>
      <c r="Q3003" s="14">
        <f t="shared" si="187"/>
        <v>0</v>
      </c>
      <c r="R3003" s="16">
        <f>SUMIF('Tool Pneumatics CH4 VOC BTEX'!B:B,A3003,'Tool Pneumatics CH4 VOC BTEX'!H:H)*Q3003</f>
        <v>0</v>
      </c>
      <c r="S3003" s="16">
        <f>SUMIF('Tool Pneumatics CH4 VOC BTEX'!B:B,A3003,'Tool Pneumatics CH4 VOC BTEX'!J:J)*Q3003</f>
        <v>0</v>
      </c>
      <c r="T3003" s="16">
        <f>SUMIF('Tool Pneumatics CH4 VOC BTEX'!B:B,A3003,'Tool Pneumatics CH4 VOC BTEX'!L:L)*Q3003</f>
        <v>0</v>
      </c>
      <c r="U3003" s="16">
        <f>SUMIF('Tool Pneumatics CH4 VOC BTEX'!B:B,A3003,'Tool Pneumatics CH4 VOC BTEX'!N:N)*Q3003</f>
        <v>0</v>
      </c>
    </row>
    <row r="3004" spans="1:21" x14ac:dyDescent="0.25">
      <c r="A3004" s="1" t="s">
        <v>6329</v>
      </c>
      <c r="B3004" s="1" t="s">
        <v>1486</v>
      </c>
      <c r="C3004" s="1" t="s">
        <v>6330</v>
      </c>
      <c r="D3004" s="1"/>
      <c r="E3004" s="1"/>
      <c r="F3004" s="1" t="s">
        <v>2732</v>
      </c>
      <c r="G3004" s="1">
        <v>0</v>
      </c>
      <c r="H3004" s="1" t="s">
        <v>27474</v>
      </c>
      <c r="I3004" s="1">
        <v>0</v>
      </c>
      <c r="J3004" s="1" t="s">
        <v>27474</v>
      </c>
      <c r="K3004" s="1">
        <f t="shared" si="184"/>
        <v>0</v>
      </c>
      <c r="L3004" s="2">
        <f>SUMIFS('Basin Total Well Counts'!B:B,'Basin Total Well Counts'!A:A,F3004)</f>
        <v>0</v>
      </c>
      <c r="M3004" s="4">
        <f t="shared" si="185"/>
        <v>0</v>
      </c>
      <c r="N3004" s="2">
        <f>SUMIF('Basin Emissions'!A:A,F3004,'Basin Emissions'!B:B)</f>
        <v>22.899069699999998</v>
      </c>
      <c r="O3004" s="8">
        <f t="shared" si="186"/>
        <v>0</v>
      </c>
      <c r="P3004" s="7">
        <f>SUMIF('Tool Pneumatics CH4 VOC BTEX'!B:B,A3004,'Tool Pneumatics CH4 VOC BTEX'!F:F)</f>
        <v>3.5899999141693102</v>
      </c>
      <c r="Q3004" s="14">
        <f t="shared" si="187"/>
        <v>0</v>
      </c>
      <c r="R3004" s="16">
        <f>SUMIF('Tool Pneumatics CH4 VOC BTEX'!B:B,A3004,'Tool Pneumatics CH4 VOC BTEX'!H:H)*Q3004</f>
        <v>0</v>
      </c>
      <c r="S3004" s="16">
        <f>SUMIF('Tool Pneumatics CH4 VOC BTEX'!B:B,A3004,'Tool Pneumatics CH4 VOC BTEX'!J:J)*Q3004</f>
        <v>0</v>
      </c>
      <c r="T3004" s="16">
        <f>SUMIF('Tool Pneumatics CH4 VOC BTEX'!B:B,A3004,'Tool Pneumatics CH4 VOC BTEX'!L:L)*Q3004</f>
        <v>0</v>
      </c>
      <c r="U3004" s="16">
        <f>SUMIF('Tool Pneumatics CH4 VOC BTEX'!B:B,A3004,'Tool Pneumatics CH4 VOC BTEX'!N:N)*Q3004</f>
        <v>0</v>
      </c>
    </row>
    <row r="3005" spans="1:21" x14ac:dyDescent="0.25">
      <c r="A3005" s="1" t="s">
        <v>6331</v>
      </c>
      <c r="B3005" s="1" t="s">
        <v>1486</v>
      </c>
      <c r="C3005" s="1" t="s">
        <v>6332</v>
      </c>
      <c r="D3005" s="1"/>
      <c r="E3005" s="1"/>
      <c r="F3005" s="1" t="s">
        <v>3659</v>
      </c>
      <c r="G3005" s="1">
        <v>0</v>
      </c>
      <c r="H3005" s="1" t="s">
        <v>27474</v>
      </c>
      <c r="I3005" s="1">
        <v>0</v>
      </c>
      <c r="J3005" s="1" t="s">
        <v>27474</v>
      </c>
      <c r="K3005" s="1">
        <f t="shared" si="184"/>
        <v>0</v>
      </c>
      <c r="L3005" s="2">
        <f>SUMIFS('Basin Total Well Counts'!B:B,'Basin Total Well Counts'!A:A,F3005)</f>
        <v>49164</v>
      </c>
      <c r="M3005" s="4">
        <f t="shared" si="185"/>
        <v>0</v>
      </c>
      <c r="N3005" s="2">
        <f>SUMIF('Basin Emissions'!A:A,F3005,'Basin Emissions'!B:B)</f>
        <v>2442.1369048000001</v>
      </c>
      <c r="O3005" s="8">
        <f t="shared" si="186"/>
        <v>0</v>
      </c>
      <c r="P3005" s="7">
        <f>SUMIF('Tool Pneumatics CH4 VOC BTEX'!B:B,A3005,'Tool Pneumatics CH4 VOC BTEX'!F:F)</f>
        <v>3.5899999141693102</v>
      </c>
      <c r="Q3005" s="14">
        <f t="shared" si="187"/>
        <v>0</v>
      </c>
      <c r="R3005" s="16">
        <f>SUMIF('Tool Pneumatics CH4 VOC BTEX'!B:B,A3005,'Tool Pneumatics CH4 VOC BTEX'!H:H)*Q3005</f>
        <v>0</v>
      </c>
      <c r="S3005" s="16">
        <f>SUMIF('Tool Pneumatics CH4 VOC BTEX'!B:B,A3005,'Tool Pneumatics CH4 VOC BTEX'!J:J)*Q3005</f>
        <v>0</v>
      </c>
      <c r="T3005" s="16">
        <f>SUMIF('Tool Pneumatics CH4 VOC BTEX'!B:B,A3005,'Tool Pneumatics CH4 VOC BTEX'!L:L)*Q3005</f>
        <v>0</v>
      </c>
      <c r="U3005" s="16">
        <f>SUMIF('Tool Pneumatics CH4 VOC BTEX'!B:B,A3005,'Tool Pneumatics CH4 VOC BTEX'!N:N)*Q3005</f>
        <v>0</v>
      </c>
    </row>
    <row r="3006" spans="1:21" x14ac:dyDescent="0.25">
      <c r="A3006" s="1" t="s">
        <v>6333</v>
      </c>
      <c r="B3006" s="1" t="s">
        <v>1486</v>
      </c>
      <c r="C3006" s="1" t="s">
        <v>6334</v>
      </c>
      <c r="D3006" s="1"/>
      <c r="E3006" s="1"/>
      <c r="F3006" s="1" t="s">
        <v>2240</v>
      </c>
      <c r="G3006" s="1">
        <v>0</v>
      </c>
      <c r="H3006" s="1" t="s">
        <v>27474</v>
      </c>
      <c r="I3006" s="1">
        <v>0</v>
      </c>
      <c r="J3006" s="1" t="s">
        <v>27474</v>
      </c>
      <c r="K3006" s="1">
        <f t="shared" si="184"/>
        <v>0</v>
      </c>
      <c r="L3006" s="2">
        <f>SUMIFS('Basin Total Well Counts'!B:B,'Basin Total Well Counts'!A:A,F3006)</f>
        <v>0</v>
      </c>
      <c r="M3006" s="4">
        <f t="shared" si="185"/>
        <v>0</v>
      </c>
      <c r="N3006" s="2">
        <f>SUMIF('Basin Emissions'!A:A,F3006,'Basin Emissions'!B:B)</f>
        <v>1897.7414753999999</v>
      </c>
      <c r="O3006" s="8">
        <f t="shared" si="186"/>
        <v>0</v>
      </c>
      <c r="P3006" s="7">
        <f>SUMIF('Tool Pneumatics CH4 VOC BTEX'!B:B,A3006,'Tool Pneumatics CH4 VOC BTEX'!F:F)</f>
        <v>3.5899999141693102</v>
      </c>
      <c r="Q3006" s="14">
        <f t="shared" si="187"/>
        <v>0</v>
      </c>
      <c r="R3006" s="16">
        <f>SUMIF('Tool Pneumatics CH4 VOC BTEX'!B:B,A3006,'Tool Pneumatics CH4 VOC BTEX'!H:H)*Q3006</f>
        <v>0</v>
      </c>
      <c r="S3006" s="16">
        <f>SUMIF('Tool Pneumatics CH4 VOC BTEX'!B:B,A3006,'Tool Pneumatics CH4 VOC BTEX'!J:J)*Q3006</f>
        <v>0</v>
      </c>
      <c r="T3006" s="16">
        <f>SUMIF('Tool Pneumatics CH4 VOC BTEX'!B:B,A3006,'Tool Pneumatics CH4 VOC BTEX'!L:L)*Q3006</f>
        <v>0</v>
      </c>
      <c r="U3006" s="16">
        <f>SUMIF('Tool Pneumatics CH4 VOC BTEX'!B:B,A3006,'Tool Pneumatics CH4 VOC BTEX'!N:N)*Q3006</f>
        <v>0</v>
      </c>
    </row>
    <row r="3007" spans="1:21" x14ac:dyDescent="0.25">
      <c r="A3007" s="1" t="s">
        <v>6335</v>
      </c>
      <c r="B3007" s="1" t="s">
        <v>1486</v>
      </c>
      <c r="C3007" s="1" t="s">
        <v>6336</v>
      </c>
      <c r="D3007" s="1"/>
      <c r="E3007" s="1"/>
      <c r="F3007" s="1" t="s">
        <v>2732</v>
      </c>
      <c r="G3007" s="1">
        <v>0</v>
      </c>
      <c r="H3007" s="1" t="s">
        <v>27474</v>
      </c>
      <c r="I3007" s="1">
        <v>0</v>
      </c>
      <c r="J3007" s="1" t="s">
        <v>27474</v>
      </c>
      <c r="K3007" s="1">
        <f t="shared" si="184"/>
        <v>0</v>
      </c>
      <c r="L3007" s="2">
        <f>SUMIFS('Basin Total Well Counts'!B:B,'Basin Total Well Counts'!A:A,F3007)</f>
        <v>0</v>
      </c>
      <c r="M3007" s="4">
        <f t="shared" si="185"/>
        <v>0</v>
      </c>
      <c r="N3007" s="2">
        <f>SUMIF('Basin Emissions'!A:A,F3007,'Basin Emissions'!B:B)</f>
        <v>22.899069699999998</v>
      </c>
      <c r="O3007" s="8">
        <f t="shared" si="186"/>
        <v>0</v>
      </c>
      <c r="P3007" s="7">
        <f>SUMIF('Tool Pneumatics CH4 VOC BTEX'!B:B,A3007,'Tool Pneumatics CH4 VOC BTEX'!F:F)</f>
        <v>3.5899999141693102</v>
      </c>
      <c r="Q3007" s="14">
        <f t="shared" si="187"/>
        <v>0</v>
      </c>
      <c r="R3007" s="16">
        <f>SUMIF('Tool Pneumatics CH4 VOC BTEX'!B:B,A3007,'Tool Pneumatics CH4 VOC BTEX'!H:H)*Q3007</f>
        <v>0</v>
      </c>
      <c r="S3007" s="16">
        <f>SUMIF('Tool Pneumatics CH4 VOC BTEX'!B:B,A3007,'Tool Pneumatics CH4 VOC BTEX'!J:J)*Q3007</f>
        <v>0</v>
      </c>
      <c r="T3007" s="16">
        <f>SUMIF('Tool Pneumatics CH4 VOC BTEX'!B:B,A3007,'Tool Pneumatics CH4 VOC BTEX'!L:L)*Q3007</f>
        <v>0</v>
      </c>
      <c r="U3007" s="16">
        <f>SUMIF('Tool Pneumatics CH4 VOC BTEX'!B:B,A3007,'Tool Pneumatics CH4 VOC BTEX'!N:N)*Q3007</f>
        <v>0</v>
      </c>
    </row>
    <row r="3008" spans="1:21" x14ac:dyDescent="0.25">
      <c r="A3008" s="1" t="s">
        <v>6337</v>
      </c>
      <c r="B3008" s="1" t="s">
        <v>1486</v>
      </c>
      <c r="C3008" s="1" t="s">
        <v>6338</v>
      </c>
      <c r="D3008" s="1"/>
      <c r="E3008" s="1"/>
      <c r="F3008" s="1" t="s">
        <v>2732</v>
      </c>
      <c r="G3008" s="1">
        <v>0</v>
      </c>
      <c r="H3008" s="1" t="s">
        <v>27474</v>
      </c>
      <c r="I3008" s="1">
        <v>0</v>
      </c>
      <c r="J3008" s="1" t="s">
        <v>27474</v>
      </c>
      <c r="K3008" s="1">
        <f t="shared" si="184"/>
        <v>0</v>
      </c>
      <c r="L3008" s="2">
        <f>SUMIFS('Basin Total Well Counts'!B:B,'Basin Total Well Counts'!A:A,F3008)</f>
        <v>0</v>
      </c>
      <c r="M3008" s="4">
        <f t="shared" si="185"/>
        <v>0</v>
      </c>
      <c r="N3008" s="2">
        <f>SUMIF('Basin Emissions'!A:A,F3008,'Basin Emissions'!B:B)</f>
        <v>22.899069699999998</v>
      </c>
      <c r="O3008" s="8">
        <f t="shared" si="186"/>
        <v>0</v>
      </c>
      <c r="P3008" s="7">
        <f>SUMIF('Tool Pneumatics CH4 VOC BTEX'!B:B,A3008,'Tool Pneumatics CH4 VOC BTEX'!F:F)</f>
        <v>3.5899999141693102</v>
      </c>
      <c r="Q3008" s="14">
        <f t="shared" si="187"/>
        <v>0</v>
      </c>
      <c r="R3008" s="16">
        <f>SUMIF('Tool Pneumatics CH4 VOC BTEX'!B:B,A3008,'Tool Pneumatics CH4 VOC BTEX'!H:H)*Q3008</f>
        <v>0</v>
      </c>
      <c r="S3008" s="16">
        <f>SUMIF('Tool Pneumatics CH4 VOC BTEX'!B:B,A3008,'Tool Pneumatics CH4 VOC BTEX'!J:J)*Q3008</f>
        <v>0</v>
      </c>
      <c r="T3008" s="16">
        <f>SUMIF('Tool Pneumatics CH4 VOC BTEX'!B:B,A3008,'Tool Pneumatics CH4 VOC BTEX'!L:L)*Q3008</f>
        <v>0</v>
      </c>
      <c r="U3008" s="16">
        <f>SUMIF('Tool Pneumatics CH4 VOC BTEX'!B:B,A3008,'Tool Pneumatics CH4 VOC BTEX'!N:N)*Q3008</f>
        <v>0</v>
      </c>
    </row>
    <row r="3009" spans="1:21" x14ac:dyDescent="0.25">
      <c r="A3009" s="1" t="s">
        <v>6339</v>
      </c>
      <c r="B3009" s="1" t="s">
        <v>1486</v>
      </c>
      <c r="C3009" s="1" t="s">
        <v>6340</v>
      </c>
      <c r="D3009" s="1"/>
      <c r="E3009" s="1"/>
      <c r="F3009" s="1" t="s">
        <v>3659</v>
      </c>
      <c r="G3009" s="1">
        <v>0</v>
      </c>
      <c r="H3009" s="1" t="s">
        <v>27474</v>
      </c>
      <c r="I3009" s="1">
        <v>0</v>
      </c>
      <c r="J3009" s="1" t="s">
        <v>27474</v>
      </c>
      <c r="K3009" s="1">
        <f t="shared" si="184"/>
        <v>0</v>
      </c>
      <c r="L3009" s="2">
        <f>SUMIFS('Basin Total Well Counts'!B:B,'Basin Total Well Counts'!A:A,F3009)</f>
        <v>49164</v>
      </c>
      <c r="M3009" s="4">
        <f t="shared" si="185"/>
        <v>0</v>
      </c>
      <c r="N3009" s="2">
        <f>SUMIF('Basin Emissions'!A:A,F3009,'Basin Emissions'!B:B)</f>
        <v>2442.1369048000001</v>
      </c>
      <c r="O3009" s="8">
        <f t="shared" si="186"/>
        <v>0</v>
      </c>
      <c r="P3009" s="7">
        <f>SUMIF('Tool Pneumatics CH4 VOC BTEX'!B:B,A3009,'Tool Pneumatics CH4 VOC BTEX'!F:F)</f>
        <v>3.5899999141693102</v>
      </c>
      <c r="Q3009" s="14">
        <f t="shared" si="187"/>
        <v>0</v>
      </c>
      <c r="R3009" s="16">
        <f>SUMIF('Tool Pneumatics CH4 VOC BTEX'!B:B,A3009,'Tool Pneumatics CH4 VOC BTEX'!H:H)*Q3009</f>
        <v>0</v>
      </c>
      <c r="S3009" s="16">
        <f>SUMIF('Tool Pneumatics CH4 VOC BTEX'!B:B,A3009,'Tool Pneumatics CH4 VOC BTEX'!J:J)*Q3009</f>
        <v>0</v>
      </c>
      <c r="T3009" s="16">
        <f>SUMIF('Tool Pneumatics CH4 VOC BTEX'!B:B,A3009,'Tool Pneumatics CH4 VOC BTEX'!L:L)*Q3009</f>
        <v>0</v>
      </c>
      <c r="U3009" s="16">
        <f>SUMIF('Tool Pneumatics CH4 VOC BTEX'!B:B,A3009,'Tool Pneumatics CH4 VOC BTEX'!N:N)*Q3009</f>
        <v>0</v>
      </c>
    </row>
    <row r="3010" spans="1:21" x14ac:dyDescent="0.25">
      <c r="A3010" s="1" t="s">
        <v>6341</v>
      </c>
      <c r="B3010" s="1" t="s">
        <v>1486</v>
      </c>
      <c r="C3010" s="1" t="s">
        <v>6342</v>
      </c>
      <c r="D3010" s="1"/>
      <c r="E3010" s="1"/>
      <c r="F3010" s="1" t="s">
        <v>2732</v>
      </c>
      <c r="G3010" s="1">
        <v>0</v>
      </c>
      <c r="H3010" s="1" t="s">
        <v>27474</v>
      </c>
      <c r="I3010" s="1">
        <v>0</v>
      </c>
      <c r="J3010" s="1" t="s">
        <v>27474</v>
      </c>
      <c r="K3010" s="1">
        <f t="shared" ref="K3010:K3073" si="188">+I3010+G3010</f>
        <v>0</v>
      </c>
      <c r="L3010" s="2">
        <f>SUMIFS('Basin Total Well Counts'!B:B,'Basin Total Well Counts'!A:A,F3010)</f>
        <v>0</v>
      </c>
      <c r="M3010" s="4">
        <f t="shared" ref="M3010:M3073" si="189">IFERROR(+K3010/L3010,0)</f>
        <v>0</v>
      </c>
      <c r="N3010" s="2">
        <f>SUMIF('Basin Emissions'!A:A,F3010,'Basin Emissions'!B:B)</f>
        <v>22.899069699999998</v>
      </c>
      <c r="O3010" s="8">
        <f t="shared" ref="O3010:O3073" si="190">+N3010*M3010</f>
        <v>0</v>
      </c>
      <c r="P3010" s="7">
        <f>SUMIF('Tool Pneumatics CH4 VOC BTEX'!B:B,A3010,'Tool Pneumatics CH4 VOC BTEX'!F:F)</f>
        <v>3.5899999141693102</v>
      </c>
      <c r="Q3010" s="14">
        <f t="shared" ref="Q3010:Q3073" si="191">IFERROR(O3010/P3010,0)*(2204.6/2000)</f>
        <v>0</v>
      </c>
      <c r="R3010" s="16">
        <f>SUMIF('Tool Pneumatics CH4 VOC BTEX'!B:B,A3010,'Tool Pneumatics CH4 VOC BTEX'!H:H)*Q3010</f>
        <v>0</v>
      </c>
      <c r="S3010" s="16">
        <f>SUMIF('Tool Pneumatics CH4 VOC BTEX'!B:B,A3010,'Tool Pneumatics CH4 VOC BTEX'!J:J)*Q3010</f>
        <v>0</v>
      </c>
      <c r="T3010" s="16">
        <f>SUMIF('Tool Pneumatics CH4 VOC BTEX'!B:B,A3010,'Tool Pneumatics CH4 VOC BTEX'!L:L)*Q3010</f>
        <v>0</v>
      </c>
      <c r="U3010" s="16">
        <f>SUMIF('Tool Pneumatics CH4 VOC BTEX'!B:B,A3010,'Tool Pneumatics CH4 VOC BTEX'!N:N)*Q3010</f>
        <v>0</v>
      </c>
    </row>
    <row r="3011" spans="1:21" x14ac:dyDescent="0.25">
      <c r="A3011" s="1" t="s">
        <v>6343</v>
      </c>
      <c r="B3011" s="1" t="s">
        <v>1486</v>
      </c>
      <c r="C3011" s="1" t="s">
        <v>6344</v>
      </c>
      <c r="D3011" s="1"/>
      <c r="E3011" s="1"/>
      <c r="F3011" s="1" t="s">
        <v>1015</v>
      </c>
      <c r="G3011" s="1">
        <v>0</v>
      </c>
      <c r="H3011" s="1" t="s">
        <v>27474</v>
      </c>
      <c r="I3011" s="1">
        <v>0</v>
      </c>
      <c r="J3011" s="1" t="s">
        <v>27474</v>
      </c>
      <c r="K3011" s="1">
        <f t="shared" si="188"/>
        <v>0</v>
      </c>
      <c r="L3011" s="2">
        <f>SUMIFS('Basin Total Well Counts'!B:B,'Basin Total Well Counts'!A:A,F3011)</f>
        <v>100308</v>
      </c>
      <c r="M3011" s="4">
        <f t="shared" si="189"/>
        <v>0</v>
      </c>
      <c r="N3011" s="2">
        <f>SUMIF('Basin Emissions'!A:A,F3011,'Basin Emissions'!B:B)</f>
        <v>7867.8947644</v>
      </c>
      <c r="O3011" s="8">
        <f t="shared" si="190"/>
        <v>0</v>
      </c>
      <c r="P3011" s="7">
        <f>SUMIF('Tool Pneumatics CH4 VOC BTEX'!B:B,A3011,'Tool Pneumatics CH4 VOC BTEX'!F:F)</f>
        <v>3.5899999141693102</v>
      </c>
      <c r="Q3011" s="14">
        <f t="shared" si="191"/>
        <v>0</v>
      </c>
      <c r="R3011" s="16">
        <f>SUMIF('Tool Pneumatics CH4 VOC BTEX'!B:B,A3011,'Tool Pneumatics CH4 VOC BTEX'!H:H)*Q3011</f>
        <v>0</v>
      </c>
      <c r="S3011" s="16">
        <f>SUMIF('Tool Pneumatics CH4 VOC BTEX'!B:B,A3011,'Tool Pneumatics CH4 VOC BTEX'!J:J)*Q3011</f>
        <v>0</v>
      </c>
      <c r="T3011" s="16">
        <f>SUMIF('Tool Pneumatics CH4 VOC BTEX'!B:B,A3011,'Tool Pneumatics CH4 VOC BTEX'!L:L)*Q3011</f>
        <v>0</v>
      </c>
      <c r="U3011" s="16">
        <f>SUMIF('Tool Pneumatics CH4 VOC BTEX'!B:B,A3011,'Tool Pneumatics CH4 VOC BTEX'!N:N)*Q3011</f>
        <v>0</v>
      </c>
    </row>
    <row r="3012" spans="1:21" x14ac:dyDescent="0.25">
      <c r="A3012" s="1" t="s">
        <v>6345</v>
      </c>
      <c r="B3012" s="1" t="s">
        <v>1486</v>
      </c>
      <c r="C3012" s="1" t="s">
        <v>6346</v>
      </c>
      <c r="D3012" s="1"/>
      <c r="E3012" s="1"/>
      <c r="F3012" s="1" t="s">
        <v>1015</v>
      </c>
      <c r="G3012" s="1">
        <v>0</v>
      </c>
      <c r="H3012" s="1" t="s">
        <v>27474</v>
      </c>
      <c r="I3012" s="1">
        <v>0</v>
      </c>
      <c r="J3012" s="1" t="s">
        <v>27474</v>
      </c>
      <c r="K3012" s="1">
        <f t="shared" si="188"/>
        <v>0</v>
      </c>
      <c r="L3012" s="2">
        <f>SUMIFS('Basin Total Well Counts'!B:B,'Basin Total Well Counts'!A:A,F3012)</f>
        <v>100308</v>
      </c>
      <c r="M3012" s="4">
        <f t="shared" si="189"/>
        <v>0</v>
      </c>
      <c r="N3012" s="2">
        <f>SUMIF('Basin Emissions'!A:A,F3012,'Basin Emissions'!B:B)</f>
        <v>7867.8947644</v>
      </c>
      <c r="O3012" s="8">
        <f t="shared" si="190"/>
        <v>0</v>
      </c>
      <c r="P3012" s="7">
        <f>SUMIF('Tool Pneumatics CH4 VOC BTEX'!B:B,A3012,'Tool Pneumatics CH4 VOC BTEX'!F:F)</f>
        <v>3.5899999141693102</v>
      </c>
      <c r="Q3012" s="14">
        <f t="shared" si="191"/>
        <v>0</v>
      </c>
      <c r="R3012" s="16">
        <f>SUMIF('Tool Pneumatics CH4 VOC BTEX'!B:B,A3012,'Tool Pneumatics CH4 VOC BTEX'!H:H)*Q3012</f>
        <v>0</v>
      </c>
      <c r="S3012" s="16">
        <f>SUMIF('Tool Pneumatics CH4 VOC BTEX'!B:B,A3012,'Tool Pneumatics CH4 VOC BTEX'!J:J)*Q3012</f>
        <v>0</v>
      </c>
      <c r="T3012" s="16">
        <f>SUMIF('Tool Pneumatics CH4 VOC BTEX'!B:B,A3012,'Tool Pneumatics CH4 VOC BTEX'!L:L)*Q3012</f>
        <v>0</v>
      </c>
      <c r="U3012" s="16">
        <f>SUMIF('Tool Pneumatics CH4 VOC BTEX'!B:B,A3012,'Tool Pneumatics CH4 VOC BTEX'!N:N)*Q3012</f>
        <v>0</v>
      </c>
    </row>
    <row r="3013" spans="1:21" x14ac:dyDescent="0.25">
      <c r="A3013" s="1" t="s">
        <v>6347</v>
      </c>
      <c r="B3013" s="1" t="s">
        <v>1486</v>
      </c>
      <c r="C3013" s="1" t="s">
        <v>6348</v>
      </c>
      <c r="D3013" s="1"/>
      <c r="E3013" s="1"/>
      <c r="F3013" s="1" t="s">
        <v>3659</v>
      </c>
      <c r="G3013" s="1">
        <v>0</v>
      </c>
      <c r="H3013" s="1" t="s">
        <v>27474</v>
      </c>
      <c r="I3013" s="1">
        <v>0</v>
      </c>
      <c r="J3013" s="1" t="s">
        <v>27474</v>
      </c>
      <c r="K3013" s="1">
        <f t="shared" si="188"/>
        <v>0</v>
      </c>
      <c r="L3013" s="2">
        <f>SUMIFS('Basin Total Well Counts'!B:B,'Basin Total Well Counts'!A:A,F3013)</f>
        <v>49164</v>
      </c>
      <c r="M3013" s="4">
        <f t="shared" si="189"/>
        <v>0</v>
      </c>
      <c r="N3013" s="2">
        <f>SUMIF('Basin Emissions'!A:A,F3013,'Basin Emissions'!B:B)</f>
        <v>2442.1369048000001</v>
      </c>
      <c r="O3013" s="8">
        <f t="shared" si="190"/>
        <v>0</v>
      </c>
      <c r="P3013" s="7">
        <f>SUMIF('Tool Pneumatics CH4 VOC BTEX'!B:B,A3013,'Tool Pneumatics CH4 VOC BTEX'!F:F)</f>
        <v>3.5899999141693102</v>
      </c>
      <c r="Q3013" s="14">
        <f t="shared" si="191"/>
        <v>0</v>
      </c>
      <c r="R3013" s="16">
        <f>SUMIF('Tool Pneumatics CH4 VOC BTEX'!B:B,A3013,'Tool Pneumatics CH4 VOC BTEX'!H:H)*Q3013</f>
        <v>0</v>
      </c>
      <c r="S3013" s="16">
        <f>SUMIF('Tool Pneumatics CH4 VOC BTEX'!B:B,A3013,'Tool Pneumatics CH4 VOC BTEX'!J:J)*Q3013</f>
        <v>0</v>
      </c>
      <c r="T3013" s="16">
        <f>SUMIF('Tool Pneumatics CH4 VOC BTEX'!B:B,A3013,'Tool Pneumatics CH4 VOC BTEX'!L:L)*Q3013</f>
        <v>0</v>
      </c>
      <c r="U3013" s="16">
        <f>SUMIF('Tool Pneumatics CH4 VOC BTEX'!B:B,A3013,'Tool Pneumatics CH4 VOC BTEX'!N:N)*Q3013</f>
        <v>0</v>
      </c>
    </row>
    <row r="3014" spans="1:21" x14ac:dyDescent="0.25">
      <c r="A3014" s="1" t="s">
        <v>6349</v>
      </c>
      <c r="B3014" s="1" t="s">
        <v>1486</v>
      </c>
      <c r="C3014" s="1" t="s">
        <v>6350</v>
      </c>
      <c r="D3014" s="1"/>
      <c r="E3014" s="1"/>
      <c r="F3014" s="1" t="s">
        <v>2732</v>
      </c>
      <c r="G3014" s="1">
        <v>0</v>
      </c>
      <c r="H3014" s="1" t="s">
        <v>27474</v>
      </c>
      <c r="I3014" s="1">
        <v>0</v>
      </c>
      <c r="J3014" s="1" t="s">
        <v>27474</v>
      </c>
      <c r="K3014" s="1">
        <f t="shared" si="188"/>
        <v>0</v>
      </c>
      <c r="L3014" s="2">
        <f>SUMIFS('Basin Total Well Counts'!B:B,'Basin Total Well Counts'!A:A,F3014)</f>
        <v>0</v>
      </c>
      <c r="M3014" s="4">
        <f t="shared" si="189"/>
        <v>0</v>
      </c>
      <c r="N3014" s="2">
        <f>SUMIF('Basin Emissions'!A:A,F3014,'Basin Emissions'!B:B)</f>
        <v>22.899069699999998</v>
      </c>
      <c r="O3014" s="8">
        <f t="shared" si="190"/>
        <v>0</v>
      </c>
      <c r="P3014" s="7">
        <f>SUMIF('Tool Pneumatics CH4 VOC BTEX'!B:B,A3014,'Tool Pneumatics CH4 VOC BTEX'!F:F)</f>
        <v>3.5899999141693102</v>
      </c>
      <c r="Q3014" s="14">
        <f t="shared" si="191"/>
        <v>0</v>
      </c>
      <c r="R3014" s="16">
        <f>SUMIF('Tool Pneumatics CH4 VOC BTEX'!B:B,A3014,'Tool Pneumatics CH4 VOC BTEX'!H:H)*Q3014</f>
        <v>0</v>
      </c>
      <c r="S3014" s="16">
        <f>SUMIF('Tool Pneumatics CH4 VOC BTEX'!B:B,A3014,'Tool Pneumatics CH4 VOC BTEX'!J:J)*Q3014</f>
        <v>0</v>
      </c>
      <c r="T3014" s="16">
        <f>SUMIF('Tool Pneumatics CH4 VOC BTEX'!B:B,A3014,'Tool Pneumatics CH4 VOC BTEX'!L:L)*Q3014</f>
        <v>0</v>
      </c>
      <c r="U3014" s="16">
        <f>SUMIF('Tool Pneumatics CH4 VOC BTEX'!B:B,A3014,'Tool Pneumatics CH4 VOC BTEX'!N:N)*Q3014</f>
        <v>0</v>
      </c>
    </row>
    <row r="3015" spans="1:21" x14ac:dyDescent="0.25">
      <c r="A3015" s="1" t="s">
        <v>6351</v>
      </c>
      <c r="B3015" s="1" t="s">
        <v>1486</v>
      </c>
      <c r="C3015" s="1" t="s">
        <v>6352</v>
      </c>
      <c r="D3015" s="1"/>
      <c r="E3015" s="1"/>
      <c r="F3015" s="1" t="s">
        <v>2732</v>
      </c>
      <c r="G3015" s="1">
        <v>0</v>
      </c>
      <c r="H3015" s="1" t="s">
        <v>27474</v>
      </c>
      <c r="I3015" s="1">
        <v>0</v>
      </c>
      <c r="J3015" s="1" t="s">
        <v>27474</v>
      </c>
      <c r="K3015" s="1">
        <f t="shared" si="188"/>
        <v>0</v>
      </c>
      <c r="L3015" s="2">
        <f>SUMIFS('Basin Total Well Counts'!B:B,'Basin Total Well Counts'!A:A,F3015)</f>
        <v>0</v>
      </c>
      <c r="M3015" s="4">
        <f t="shared" si="189"/>
        <v>0</v>
      </c>
      <c r="N3015" s="2">
        <f>SUMIF('Basin Emissions'!A:A,F3015,'Basin Emissions'!B:B)</f>
        <v>22.899069699999998</v>
      </c>
      <c r="O3015" s="8">
        <f t="shared" si="190"/>
        <v>0</v>
      </c>
      <c r="P3015" s="7">
        <f>SUMIF('Tool Pneumatics CH4 VOC BTEX'!B:B,A3015,'Tool Pneumatics CH4 VOC BTEX'!F:F)</f>
        <v>3.5899999141693102</v>
      </c>
      <c r="Q3015" s="14">
        <f t="shared" si="191"/>
        <v>0</v>
      </c>
      <c r="R3015" s="16">
        <f>SUMIF('Tool Pneumatics CH4 VOC BTEX'!B:B,A3015,'Tool Pneumatics CH4 VOC BTEX'!H:H)*Q3015</f>
        <v>0</v>
      </c>
      <c r="S3015" s="16">
        <f>SUMIF('Tool Pneumatics CH4 VOC BTEX'!B:B,A3015,'Tool Pneumatics CH4 VOC BTEX'!J:J)*Q3015</f>
        <v>0</v>
      </c>
      <c r="T3015" s="16">
        <f>SUMIF('Tool Pneumatics CH4 VOC BTEX'!B:B,A3015,'Tool Pneumatics CH4 VOC BTEX'!L:L)*Q3015</f>
        <v>0</v>
      </c>
      <c r="U3015" s="16">
        <f>SUMIF('Tool Pneumatics CH4 VOC BTEX'!B:B,A3015,'Tool Pneumatics CH4 VOC BTEX'!N:N)*Q3015</f>
        <v>0</v>
      </c>
    </row>
    <row r="3016" spans="1:21" x14ac:dyDescent="0.25">
      <c r="A3016" s="1" t="s">
        <v>6353</v>
      </c>
      <c r="B3016" s="1" t="s">
        <v>1486</v>
      </c>
      <c r="C3016" s="1" t="s">
        <v>6354</v>
      </c>
      <c r="D3016" s="1"/>
      <c r="E3016" s="1"/>
      <c r="F3016" s="1" t="s">
        <v>2732</v>
      </c>
      <c r="G3016" s="1">
        <v>0</v>
      </c>
      <c r="H3016" s="1" t="s">
        <v>27474</v>
      </c>
      <c r="I3016" s="1">
        <v>0</v>
      </c>
      <c r="J3016" s="1" t="s">
        <v>27474</v>
      </c>
      <c r="K3016" s="1">
        <f t="shared" si="188"/>
        <v>0</v>
      </c>
      <c r="L3016" s="2">
        <f>SUMIFS('Basin Total Well Counts'!B:B,'Basin Total Well Counts'!A:A,F3016)</f>
        <v>0</v>
      </c>
      <c r="M3016" s="4">
        <f t="shared" si="189"/>
        <v>0</v>
      </c>
      <c r="N3016" s="2">
        <f>SUMIF('Basin Emissions'!A:A,F3016,'Basin Emissions'!B:B)</f>
        <v>22.899069699999998</v>
      </c>
      <c r="O3016" s="8">
        <f t="shared" si="190"/>
        <v>0</v>
      </c>
      <c r="P3016" s="7">
        <f>SUMIF('Tool Pneumatics CH4 VOC BTEX'!B:B,A3016,'Tool Pneumatics CH4 VOC BTEX'!F:F)</f>
        <v>3.5899999141693102</v>
      </c>
      <c r="Q3016" s="14">
        <f t="shared" si="191"/>
        <v>0</v>
      </c>
      <c r="R3016" s="16">
        <f>SUMIF('Tool Pneumatics CH4 VOC BTEX'!B:B,A3016,'Tool Pneumatics CH4 VOC BTEX'!H:H)*Q3016</f>
        <v>0</v>
      </c>
      <c r="S3016" s="16">
        <f>SUMIF('Tool Pneumatics CH4 VOC BTEX'!B:B,A3016,'Tool Pneumatics CH4 VOC BTEX'!J:J)*Q3016</f>
        <v>0</v>
      </c>
      <c r="T3016" s="16">
        <f>SUMIF('Tool Pneumatics CH4 VOC BTEX'!B:B,A3016,'Tool Pneumatics CH4 VOC BTEX'!L:L)*Q3016</f>
        <v>0</v>
      </c>
      <c r="U3016" s="16">
        <f>SUMIF('Tool Pneumatics CH4 VOC BTEX'!B:B,A3016,'Tool Pneumatics CH4 VOC BTEX'!N:N)*Q3016</f>
        <v>0</v>
      </c>
    </row>
    <row r="3017" spans="1:21" x14ac:dyDescent="0.25">
      <c r="A3017" s="1" t="s">
        <v>6355</v>
      </c>
      <c r="B3017" s="1" t="s">
        <v>1486</v>
      </c>
      <c r="C3017" s="1" t="s">
        <v>6356</v>
      </c>
      <c r="D3017" s="1"/>
      <c r="E3017" s="1"/>
      <c r="F3017" s="1" t="s">
        <v>2732</v>
      </c>
      <c r="G3017" s="1">
        <v>0</v>
      </c>
      <c r="H3017" s="1" t="s">
        <v>27474</v>
      </c>
      <c r="I3017" s="1">
        <v>0</v>
      </c>
      <c r="J3017" s="1" t="s">
        <v>27474</v>
      </c>
      <c r="K3017" s="1">
        <f t="shared" si="188"/>
        <v>0</v>
      </c>
      <c r="L3017" s="2">
        <f>SUMIFS('Basin Total Well Counts'!B:B,'Basin Total Well Counts'!A:A,F3017)</f>
        <v>0</v>
      </c>
      <c r="M3017" s="4">
        <f t="shared" si="189"/>
        <v>0</v>
      </c>
      <c r="N3017" s="2">
        <f>SUMIF('Basin Emissions'!A:A,F3017,'Basin Emissions'!B:B)</f>
        <v>22.899069699999998</v>
      </c>
      <c r="O3017" s="8">
        <f t="shared" si="190"/>
        <v>0</v>
      </c>
      <c r="P3017" s="7">
        <f>SUMIF('Tool Pneumatics CH4 VOC BTEX'!B:B,A3017,'Tool Pneumatics CH4 VOC BTEX'!F:F)</f>
        <v>3.5899999141693102</v>
      </c>
      <c r="Q3017" s="14">
        <f t="shared" si="191"/>
        <v>0</v>
      </c>
      <c r="R3017" s="16">
        <f>SUMIF('Tool Pneumatics CH4 VOC BTEX'!B:B,A3017,'Tool Pneumatics CH4 VOC BTEX'!H:H)*Q3017</f>
        <v>0</v>
      </c>
      <c r="S3017" s="16">
        <f>SUMIF('Tool Pneumatics CH4 VOC BTEX'!B:B,A3017,'Tool Pneumatics CH4 VOC BTEX'!J:J)*Q3017</f>
        <v>0</v>
      </c>
      <c r="T3017" s="16">
        <f>SUMIF('Tool Pneumatics CH4 VOC BTEX'!B:B,A3017,'Tool Pneumatics CH4 VOC BTEX'!L:L)*Q3017</f>
        <v>0</v>
      </c>
      <c r="U3017" s="16">
        <f>SUMIF('Tool Pneumatics CH4 VOC BTEX'!B:B,A3017,'Tool Pneumatics CH4 VOC BTEX'!N:N)*Q3017</f>
        <v>0</v>
      </c>
    </row>
    <row r="3018" spans="1:21" x14ac:dyDescent="0.25">
      <c r="A3018" s="1" t="s">
        <v>6357</v>
      </c>
      <c r="B3018" s="1" t="s">
        <v>1486</v>
      </c>
      <c r="C3018" s="1" t="s">
        <v>6358</v>
      </c>
      <c r="D3018" s="1"/>
      <c r="E3018" s="1"/>
      <c r="F3018" s="1" t="s">
        <v>3659</v>
      </c>
      <c r="G3018" s="1">
        <v>0</v>
      </c>
      <c r="H3018" s="1" t="s">
        <v>27474</v>
      </c>
      <c r="I3018" s="1">
        <v>0</v>
      </c>
      <c r="J3018" s="1" t="s">
        <v>27474</v>
      </c>
      <c r="K3018" s="1">
        <f t="shared" si="188"/>
        <v>0</v>
      </c>
      <c r="L3018" s="2">
        <f>SUMIFS('Basin Total Well Counts'!B:B,'Basin Total Well Counts'!A:A,F3018)</f>
        <v>49164</v>
      </c>
      <c r="M3018" s="4">
        <f t="shared" si="189"/>
        <v>0</v>
      </c>
      <c r="N3018" s="2">
        <f>SUMIF('Basin Emissions'!A:A,F3018,'Basin Emissions'!B:B)</f>
        <v>2442.1369048000001</v>
      </c>
      <c r="O3018" s="8">
        <f t="shared" si="190"/>
        <v>0</v>
      </c>
      <c r="P3018" s="7">
        <f>SUMIF('Tool Pneumatics CH4 VOC BTEX'!B:B,A3018,'Tool Pneumatics CH4 VOC BTEX'!F:F)</f>
        <v>3.5899999141693102</v>
      </c>
      <c r="Q3018" s="14">
        <f t="shared" si="191"/>
        <v>0</v>
      </c>
      <c r="R3018" s="16">
        <f>SUMIF('Tool Pneumatics CH4 VOC BTEX'!B:B,A3018,'Tool Pneumatics CH4 VOC BTEX'!H:H)*Q3018</f>
        <v>0</v>
      </c>
      <c r="S3018" s="16">
        <f>SUMIF('Tool Pneumatics CH4 VOC BTEX'!B:B,A3018,'Tool Pneumatics CH4 VOC BTEX'!J:J)*Q3018</f>
        <v>0</v>
      </c>
      <c r="T3018" s="16">
        <f>SUMIF('Tool Pneumatics CH4 VOC BTEX'!B:B,A3018,'Tool Pneumatics CH4 VOC BTEX'!L:L)*Q3018</f>
        <v>0</v>
      </c>
      <c r="U3018" s="16">
        <f>SUMIF('Tool Pneumatics CH4 VOC BTEX'!B:B,A3018,'Tool Pneumatics CH4 VOC BTEX'!N:N)*Q3018</f>
        <v>0</v>
      </c>
    </row>
    <row r="3019" spans="1:21" x14ac:dyDescent="0.25">
      <c r="A3019" s="1" t="s">
        <v>6758</v>
      </c>
      <c r="B3019" s="1" t="s">
        <v>1686</v>
      </c>
      <c r="C3019" s="1" t="s">
        <v>6556</v>
      </c>
      <c r="D3019" s="1"/>
      <c r="E3019" s="1"/>
      <c r="F3019" s="1"/>
      <c r="G3019" s="1">
        <v>0</v>
      </c>
      <c r="H3019" s="1" t="s">
        <v>27474</v>
      </c>
      <c r="I3019" s="1">
        <v>0</v>
      </c>
      <c r="J3019" s="1" t="s">
        <v>27474</v>
      </c>
      <c r="K3019" s="1">
        <f t="shared" si="188"/>
        <v>0</v>
      </c>
      <c r="L3019" s="2">
        <f>SUMIFS('Basin Total Well Counts'!B:B,'Basin Total Well Counts'!A:A,F3019)</f>
        <v>0</v>
      </c>
      <c r="M3019" s="4">
        <f t="shared" si="189"/>
        <v>0</v>
      </c>
      <c r="N3019" s="2">
        <f>SUMIF('Basin Emissions'!A:A,F3019,'Basin Emissions'!B:B)</f>
        <v>0</v>
      </c>
      <c r="O3019" s="8">
        <f t="shared" si="190"/>
        <v>0</v>
      </c>
      <c r="P3019" s="7">
        <f>SUMIF('Tool Pneumatics CH4 VOC BTEX'!B:B,A3019,'Tool Pneumatics CH4 VOC BTEX'!F:F)</f>
        <v>3.5899999141693102</v>
      </c>
      <c r="Q3019" s="14">
        <f t="shared" si="191"/>
        <v>0</v>
      </c>
      <c r="R3019" s="16">
        <f>SUMIF('Tool Pneumatics CH4 VOC BTEX'!B:B,A3019,'Tool Pneumatics CH4 VOC BTEX'!H:H)*Q3019</f>
        <v>0</v>
      </c>
      <c r="S3019" s="16">
        <f>SUMIF('Tool Pneumatics CH4 VOC BTEX'!B:B,A3019,'Tool Pneumatics CH4 VOC BTEX'!J:J)*Q3019</f>
        <v>0</v>
      </c>
      <c r="T3019" s="16">
        <f>SUMIF('Tool Pneumatics CH4 VOC BTEX'!B:B,A3019,'Tool Pneumatics CH4 VOC BTEX'!L:L)*Q3019</f>
        <v>0</v>
      </c>
      <c r="U3019" s="16">
        <f>SUMIF('Tool Pneumatics CH4 VOC BTEX'!B:B,A3019,'Tool Pneumatics CH4 VOC BTEX'!N:N)*Q3019</f>
        <v>0</v>
      </c>
    </row>
    <row r="3020" spans="1:21" x14ac:dyDescent="0.25">
      <c r="A3020" s="1" t="s">
        <v>6759</v>
      </c>
      <c r="B3020" s="1" t="s">
        <v>1686</v>
      </c>
      <c r="C3020" s="1" t="s">
        <v>6760</v>
      </c>
      <c r="D3020" s="1"/>
      <c r="E3020" s="1"/>
      <c r="F3020" s="1"/>
      <c r="G3020" s="1">
        <v>0</v>
      </c>
      <c r="H3020" s="1" t="s">
        <v>27474</v>
      </c>
      <c r="I3020" s="1">
        <v>0</v>
      </c>
      <c r="J3020" s="1" t="s">
        <v>27474</v>
      </c>
      <c r="K3020" s="1">
        <f t="shared" si="188"/>
        <v>0</v>
      </c>
      <c r="L3020" s="2">
        <f>SUMIFS('Basin Total Well Counts'!B:B,'Basin Total Well Counts'!A:A,F3020)</f>
        <v>0</v>
      </c>
      <c r="M3020" s="4">
        <f t="shared" si="189"/>
        <v>0</v>
      </c>
      <c r="N3020" s="2">
        <f>SUMIF('Basin Emissions'!A:A,F3020,'Basin Emissions'!B:B)</f>
        <v>0</v>
      </c>
      <c r="O3020" s="8">
        <f t="shared" si="190"/>
        <v>0</v>
      </c>
      <c r="P3020" s="7">
        <f>SUMIF('Tool Pneumatics CH4 VOC BTEX'!B:B,A3020,'Tool Pneumatics CH4 VOC BTEX'!F:F)</f>
        <v>3.5899999141693102</v>
      </c>
      <c r="Q3020" s="14">
        <f t="shared" si="191"/>
        <v>0</v>
      </c>
      <c r="R3020" s="16">
        <f>SUMIF('Tool Pneumatics CH4 VOC BTEX'!B:B,A3020,'Tool Pneumatics CH4 VOC BTEX'!H:H)*Q3020</f>
        <v>0</v>
      </c>
      <c r="S3020" s="16">
        <f>SUMIF('Tool Pneumatics CH4 VOC BTEX'!B:B,A3020,'Tool Pneumatics CH4 VOC BTEX'!J:J)*Q3020</f>
        <v>0</v>
      </c>
      <c r="T3020" s="16">
        <f>SUMIF('Tool Pneumatics CH4 VOC BTEX'!B:B,A3020,'Tool Pneumatics CH4 VOC BTEX'!L:L)*Q3020</f>
        <v>0</v>
      </c>
      <c r="U3020" s="16">
        <f>SUMIF('Tool Pneumatics CH4 VOC BTEX'!B:B,A3020,'Tool Pneumatics CH4 VOC BTEX'!N:N)*Q3020</f>
        <v>0</v>
      </c>
    </row>
    <row r="3021" spans="1:21" x14ac:dyDescent="0.25">
      <c r="A3021" s="1" t="s">
        <v>6761</v>
      </c>
      <c r="B3021" s="1" t="s">
        <v>1686</v>
      </c>
      <c r="C3021" s="1" t="s">
        <v>6762</v>
      </c>
      <c r="D3021" s="1"/>
      <c r="E3021" s="1"/>
      <c r="F3021" s="1"/>
      <c r="G3021" s="1">
        <v>0</v>
      </c>
      <c r="H3021" s="1" t="s">
        <v>27474</v>
      </c>
      <c r="I3021" s="1">
        <v>0</v>
      </c>
      <c r="J3021" s="1" t="s">
        <v>27474</v>
      </c>
      <c r="K3021" s="1">
        <f t="shared" si="188"/>
        <v>0</v>
      </c>
      <c r="L3021" s="2">
        <f>SUMIFS('Basin Total Well Counts'!B:B,'Basin Total Well Counts'!A:A,F3021)</f>
        <v>0</v>
      </c>
      <c r="M3021" s="4">
        <f t="shared" si="189"/>
        <v>0</v>
      </c>
      <c r="N3021" s="2">
        <f>SUMIF('Basin Emissions'!A:A,F3021,'Basin Emissions'!B:B)</f>
        <v>0</v>
      </c>
      <c r="O3021" s="8">
        <f t="shared" si="190"/>
        <v>0</v>
      </c>
      <c r="P3021" s="7">
        <f>SUMIF('Tool Pneumatics CH4 VOC BTEX'!B:B,A3021,'Tool Pneumatics CH4 VOC BTEX'!F:F)</f>
        <v>3.5899999141693102</v>
      </c>
      <c r="Q3021" s="14">
        <f t="shared" si="191"/>
        <v>0</v>
      </c>
      <c r="R3021" s="16">
        <f>SUMIF('Tool Pneumatics CH4 VOC BTEX'!B:B,A3021,'Tool Pneumatics CH4 VOC BTEX'!H:H)*Q3021</f>
        <v>0</v>
      </c>
      <c r="S3021" s="16">
        <f>SUMIF('Tool Pneumatics CH4 VOC BTEX'!B:B,A3021,'Tool Pneumatics CH4 VOC BTEX'!J:J)*Q3021</f>
        <v>0</v>
      </c>
      <c r="T3021" s="16">
        <f>SUMIF('Tool Pneumatics CH4 VOC BTEX'!B:B,A3021,'Tool Pneumatics CH4 VOC BTEX'!L:L)*Q3021</f>
        <v>0</v>
      </c>
      <c r="U3021" s="16">
        <f>SUMIF('Tool Pneumatics CH4 VOC BTEX'!B:B,A3021,'Tool Pneumatics CH4 VOC BTEX'!N:N)*Q3021</f>
        <v>0</v>
      </c>
    </row>
    <row r="3022" spans="1:21" x14ac:dyDescent="0.25">
      <c r="A3022" s="1" t="s">
        <v>6140</v>
      </c>
      <c r="B3022" s="1" t="s">
        <v>1884</v>
      </c>
      <c r="C3022" s="1" t="s">
        <v>1666</v>
      </c>
      <c r="D3022" s="1"/>
      <c r="E3022" s="1"/>
      <c r="F3022" s="1" t="s">
        <v>2721</v>
      </c>
      <c r="G3022" s="1">
        <v>0</v>
      </c>
      <c r="H3022" s="1" t="s">
        <v>27474</v>
      </c>
      <c r="I3022" s="1">
        <v>0</v>
      </c>
      <c r="J3022" s="1" t="s">
        <v>27474</v>
      </c>
      <c r="K3022" s="1">
        <f t="shared" si="188"/>
        <v>0</v>
      </c>
      <c r="L3022" s="2">
        <f>SUMIFS('Basin Total Well Counts'!B:B,'Basin Total Well Counts'!A:A,F3022)</f>
        <v>0</v>
      </c>
      <c r="M3022" s="4">
        <f t="shared" si="189"/>
        <v>0</v>
      </c>
      <c r="N3022" s="2">
        <f>SUMIF('Basin Emissions'!A:A,F3022,'Basin Emissions'!B:B)</f>
        <v>382.18323590000006</v>
      </c>
      <c r="O3022" s="8">
        <f t="shared" si="190"/>
        <v>0</v>
      </c>
      <c r="P3022" s="7">
        <f>SUMIF('Tool Pneumatics CH4 VOC BTEX'!B:B,A3022,'Tool Pneumatics CH4 VOC BTEX'!F:F)</f>
        <v>3.5899999141693102</v>
      </c>
      <c r="Q3022" s="14">
        <f t="shared" si="191"/>
        <v>0</v>
      </c>
      <c r="R3022" s="16">
        <f>SUMIF('Tool Pneumatics CH4 VOC BTEX'!B:B,A3022,'Tool Pneumatics CH4 VOC BTEX'!H:H)*Q3022</f>
        <v>0</v>
      </c>
      <c r="S3022" s="16">
        <f>SUMIF('Tool Pneumatics CH4 VOC BTEX'!B:B,A3022,'Tool Pneumatics CH4 VOC BTEX'!J:J)*Q3022</f>
        <v>0</v>
      </c>
      <c r="T3022" s="16">
        <f>SUMIF('Tool Pneumatics CH4 VOC BTEX'!B:B,A3022,'Tool Pneumatics CH4 VOC BTEX'!L:L)*Q3022</f>
        <v>0</v>
      </c>
      <c r="U3022" s="16">
        <f>SUMIF('Tool Pneumatics CH4 VOC BTEX'!B:B,A3022,'Tool Pneumatics CH4 VOC BTEX'!N:N)*Q3022</f>
        <v>0</v>
      </c>
    </row>
    <row r="3023" spans="1:21" x14ac:dyDescent="0.25">
      <c r="A3023" s="1" t="s">
        <v>6141</v>
      </c>
      <c r="B3023" s="1" t="s">
        <v>1884</v>
      </c>
      <c r="C3023" s="1" t="s">
        <v>2214</v>
      </c>
      <c r="D3023" s="1"/>
      <c r="E3023" s="1"/>
      <c r="F3023" s="1" t="s">
        <v>2721</v>
      </c>
      <c r="G3023" s="1">
        <v>0</v>
      </c>
      <c r="H3023" s="1" t="s">
        <v>27474</v>
      </c>
      <c r="I3023" s="1">
        <v>0</v>
      </c>
      <c r="J3023" s="1" t="s">
        <v>27474</v>
      </c>
      <c r="K3023" s="1">
        <f t="shared" si="188"/>
        <v>0</v>
      </c>
      <c r="L3023" s="2">
        <f>SUMIFS('Basin Total Well Counts'!B:B,'Basin Total Well Counts'!A:A,F3023)</f>
        <v>0</v>
      </c>
      <c r="M3023" s="4">
        <f t="shared" si="189"/>
        <v>0</v>
      </c>
      <c r="N3023" s="2">
        <f>SUMIF('Basin Emissions'!A:A,F3023,'Basin Emissions'!B:B)</f>
        <v>382.18323590000006</v>
      </c>
      <c r="O3023" s="8">
        <f t="shared" si="190"/>
        <v>0</v>
      </c>
      <c r="P3023" s="7">
        <f>SUMIF('Tool Pneumatics CH4 VOC BTEX'!B:B,A3023,'Tool Pneumatics CH4 VOC BTEX'!F:F)</f>
        <v>3.5899999141693102</v>
      </c>
      <c r="Q3023" s="14">
        <f t="shared" si="191"/>
        <v>0</v>
      </c>
      <c r="R3023" s="16">
        <f>SUMIF('Tool Pneumatics CH4 VOC BTEX'!B:B,A3023,'Tool Pneumatics CH4 VOC BTEX'!H:H)*Q3023</f>
        <v>0</v>
      </c>
      <c r="S3023" s="16">
        <f>SUMIF('Tool Pneumatics CH4 VOC BTEX'!B:B,A3023,'Tool Pneumatics CH4 VOC BTEX'!J:J)*Q3023</f>
        <v>0</v>
      </c>
      <c r="T3023" s="16">
        <f>SUMIF('Tool Pneumatics CH4 VOC BTEX'!B:B,A3023,'Tool Pneumatics CH4 VOC BTEX'!L:L)*Q3023</f>
        <v>0</v>
      </c>
      <c r="U3023" s="16">
        <f>SUMIF('Tool Pneumatics CH4 VOC BTEX'!B:B,A3023,'Tool Pneumatics CH4 VOC BTEX'!N:N)*Q3023</f>
        <v>0</v>
      </c>
    </row>
    <row r="3024" spans="1:21" x14ac:dyDescent="0.25">
      <c r="A3024" s="1" t="s">
        <v>6142</v>
      </c>
      <c r="B3024" s="1" t="s">
        <v>1884</v>
      </c>
      <c r="C3024" s="1" t="s">
        <v>2034</v>
      </c>
      <c r="D3024" s="1"/>
      <c r="E3024" s="1"/>
      <c r="F3024" s="1" t="s">
        <v>2721</v>
      </c>
      <c r="G3024" s="1">
        <v>0</v>
      </c>
      <c r="H3024" s="1" t="s">
        <v>27474</v>
      </c>
      <c r="I3024" s="1">
        <v>0</v>
      </c>
      <c r="J3024" s="1" t="s">
        <v>27474</v>
      </c>
      <c r="K3024" s="1">
        <f t="shared" si="188"/>
        <v>0</v>
      </c>
      <c r="L3024" s="2">
        <f>SUMIFS('Basin Total Well Counts'!B:B,'Basin Total Well Counts'!A:A,F3024)</f>
        <v>0</v>
      </c>
      <c r="M3024" s="4">
        <f t="shared" si="189"/>
        <v>0</v>
      </c>
      <c r="N3024" s="2">
        <f>SUMIF('Basin Emissions'!A:A,F3024,'Basin Emissions'!B:B)</f>
        <v>382.18323590000006</v>
      </c>
      <c r="O3024" s="8">
        <f t="shared" si="190"/>
        <v>0</v>
      </c>
      <c r="P3024" s="7">
        <f>SUMIF('Tool Pneumatics CH4 VOC BTEX'!B:B,A3024,'Tool Pneumatics CH4 VOC BTEX'!F:F)</f>
        <v>3.5899999141693102</v>
      </c>
      <c r="Q3024" s="14">
        <f t="shared" si="191"/>
        <v>0</v>
      </c>
      <c r="R3024" s="16">
        <f>SUMIF('Tool Pneumatics CH4 VOC BTEX'!B:B,A3024,'Tool Pneumatics CH4 VOC BTEX'!H:H)*Q3024</f>
        <v>0</v>
      </c>
      <c r="S3024" s="16">
        <f>SUMIF('Tool Pneumatics CH4 VOC BTEX'!B:B,A3024,'Tool Pneumatics CH4 VOC BTEX'!J:J)*Q3024</f>
        <v>0</v>
      </c>
      <c r="T3024" s="16">
        <f>SUMIF('Tool Pneumatics CH4 VOC BTEX'!B:B,A3024,'Tool Pneumatics CH4 VOC BTEX'!L:L)*Q3024</f>
        <v>0</v>
      </c>
      <c r="U3024" s="16">
        <f>SUMIF('Tool Pneumatics CH4 VOC BTEX'!B:B,A3024,'Tool Pneumatics CH4 VOC BTEX'!N:N)*Q3024</f>
        <v>0</v>
      </c>
    </row>
    <row r="3025" spans="1:21" x14ac:dyDescent="0.25">
      <c r="A3025" s="1" t="s">
        <v>6143</v>
      </c>
      <c r="B3025" s="1" t="s">
        <v>1884</v>
      </c>
      <c r="C3025" s="1" t="s">
        <v>6144</v>
      </c>
      <c r="D3025" s="1"/>
      <c r="E3025" s="1"/>
      <c r="F3025" s="1" t="s">
        <v>2721</v>
      </c>
      <c r="G3025" s="1">
        <v>0</v>
      </c>
      <c r="H3025" s="1" t="s">
        <v>27474</v>
      </c>
      <c r="I3025" s="1">
        <v>0</v>
      </c>
      <c r="J3025" s="1" t="s">
        <v>27474</v>
      </c>
      <c r="K3025" s="1">
        <f t="shared" si="188"/>
        <v>0</v>
      </c>
      <c r="L3025" s="2">
        <f>SUMIFS('Basin Total Well Counts'!B:B,'Basin Total Well Counts'!A:A,F3025)</f>
        <v>0</v>
      </c>
      <c r="M3025" s="4">
        <f t="shared" si="189"/>
        <v>0</v>
      </c>
      <c r="N3025" s="2">
        <f>SUMIF('Basin Emissions'!A:A,F3025,'Basin Emissions'!B:B)</f>
        <v>382.18323590000006</v>
      </c>
      <c r="O3025" s="8">
        <f t="shared" si="190"/>
        <v>0</v>
      </c>
      <c r="P3025" s="7">
        <f>SUMIF('Tool Pneumatics CH4 VOC BTEX'!B:B,A3025,'Tool Pneumatics CH4 VOC BTEX'!F:F)</f>
        <v>3.5899999141693102</v>
      </c>
      <c r="Q3025" s="14">
        <f t="shared" si="191"/>
        <v>0</v>
      </c>
      <c r="R3025" s="16">
        <f>SUMIF('Tool Pneumatics CH4 VOC BTEX'!B:B,A3025,'Tool Pneumatics CH4 VOC BTEX'!H:H)*Q3025</f>
        <v>0</v>
      </c>
      <c r="S3025" s="16">
        <f>SUMIF('Tool Pneumatics CH4 VOC BTEX'!B:B,A3025,'Tool Pneumatics CH4 VOC BTEX'!J:J)*Q3025</f>
        <v>0</v>
      </c>
      <c r="T3025" s="16">
        <f>SUMIF('Tool Pneumatics CH4 VOC BTEX'!B:B,A3025,'Tool Pneumatics CH4 VOC BTEX'!L:L)*Q3025</f>
        <v>0</v>
      </c>
      <c r="U3025" s="16">
        <f>SUMIF('Tool Pneumatics CH4 VOC BTEX'!B:B,A3025,'Tool Pneumatics CH4 VOC BTEX'!N:N)*Q3025</f>
        <v>0</v>
      </c>
    </row>
    <row r="3026" spans="1:21" x14ac:dyDescent="0.25">
      <c r="A3026" s="1" t="s">
        <v>6145</v>
      </c>
      <c r="B3026" s="1" t="s">
        <v>1884</v>
      </c>
      <c r="C3026" s="1" t="s">
        <v>1995</v>
      </c>
      <c r="D3026" s="1"/>
      <c r="E3026" s="1"/>
      <c r="F3026" s="1" t="s">
        <v>2721</v>
      </c>
      <c r="G3026" s="1">
        <v>0</v>
      </c>
      <c r="H3026" s="1" t="s">
        <v>27474</v>
      </c>
      <c r="I3026" s="1">
        <v>0</v>
      </c>
      <c r="J3026" s="1" t="s">
        <v>27474</v>
      </c>
      <c r="K3026" s="1">
        <f t="shared" si="188"/>
        <v>0</v>
      </c>
      <c r="L3026" s="2">
        <f>SUMIFS('Basin Total Well Counts'!B:B,'Basin Total Well Counts'!A:A,F3026)</f>
        <v>0</v>
      </c>
      <c r="M3026" s="4">
        <f t="shared" si="189"/>
        <v>0</v>
      </c>
      <c r="N3026" s="2">
        <f>SUMIF('Basin Emissions'!A:A,F3026,'Basin Emissions'!B:B)</f>
        <v>382.18323590000006</v>
      </c>
      <c r="O3026" s="8">
        <f t="shared" si="190"/>
        <v>0</v>
      </c>
      <c r="P3026" s="7">
        <f>SUMIF('Tool Pneumatics CH4 VOC BTEX'!B:B,A3026,'Tool Pneumatics CH4 VOC BTEX'!F:F)</f>
        <v>3.5899999141693102</v>
      </c>
      <c r="Q3026" s="14">
        <f t="shared" si="191"/>
        <v>0</v>
      </c>
      <c r="R3026" s="16">
        <f>SUMIF('Tool Pneumatics CH4 VOC BTEX'!B:B,A3026,'Tool Pneumatics CH4 VOC BTEX'!H:H)*Q3026</f>
        <v>0</v>
      </c>
      <c r="S3026" s="16">
        <f>SUMIF('Tool Pneumatics CH4 VOC BTEX'!B:B,A3026,'Tool Pneumatics CH4 VOC BTEX'!J:J)*Q3026</f>
        <v>0</v>
      </c>
      <c r="T3026" s="16">
        <f>SUMIF('Tool Pneumatics CH4 VOC BTEX'!B:B,A3026,'Tool Pneumatics CH4 VOC BTEX'!L:L)*Q3026</f>
        <v>0</v>
      </c>
      <c r="U3026" s="16">
        <f>SUMIF('Tool Pneumatics CH4 VOC BTEX'!B:B,A3026,'Tool Pneumatics CH4 VOC BTEX'!N:N)*Q3026</f>
        <v>0</v>
      </c>
    </row>
    <row r="3027" spans="1:21" x14ac:dyDescent="0.25">
      <c r="A3027" s="1" t="s">
        <v>6146</v>
      </c>
      <c r="B3027" s="1" t="s">
        <v>1884</v>
      </c>
      <c r="C3027" s="1" t="s">
        <v>1813</v>
      </c>
      <c r="D3027" s="1"/>
      <c r="E3027" s="1"/>
      <c r="F3027" s="1" t="s">
        <v>2721</v>
      </c>
      <c r="G3027" s="1">
        <v>0</v>
      </c>
      <c r="H3027" s="1" t="s">
        <v>27474</v>
      </c>
      <c r="I3027" s="1">
        <v>0</v>
      </c>
      <c r="J3027" s="1" t="s">
        <v>27474</v>
      </c>
      <c r="K3027" s="1">
        <f t="shared" si="188"/>
        <v>0</v>
      </c>
      <c r="L3027" s="2">
        <f>SUMIFS('Basin Total Well Counts'!B:B,'Basin Total Well Counts'!A:A,F3027)</f>
        <v>0</v>
      </c>
      <c r="M3027" s="4">
        <f t="shared" si="189"/>
        <v>0</v>
      </c>
      <c r="N3027" s="2">
        <f>SUMIF('Basin Emissions'!A:A,F3027,'Basin Emissions'!B:B)</f>
        <v>382.18323590000006</v>
      </c>
      <c r="O3027" s="8">
        <f t="shared" si="190"/>
        <v>0</v>
      </c>
      <c r="P3027" s="7">
        <f>SUMIF('Tool Pneumatics CH4 VOC BTEX'!B:B,A3027,'Tool Pneumatics CH4 VOC BTEX'!F:F)</f>
        <v>3.5899999141693102</v>
      </c>
      <c r="Q3027" s="14">
        <f t="shared" si="191"/>
        <v>0</v>
      </c>
      <c r="R3027" s="16">
        <f>SUMIF('Tool Pneumatics CH4 VOC BTEX'!B:B,A3027,'Tool Pneumatics CH4 VOC BTEX'!H:H)*Q3027</f>
        <v>0</v>
      </c>
      <c r="S3027" s="16">
        <f>SUMIF('Tool Pneumatics CH4 VOC BTEX'!B:B,A3027,'Tool Pneumatics CH4 VOC BTEX'!J:J)*Q3027</f>
        <v>0</v>
      </c>
      <c r="T3027" s="16">
        <f>SUMIF('Tool Pneumatics CH4 VOC BTEX'!B:B,A3027,'Tool Pneumatics CH4 VOC BTEX'!L:L)*Q3027</f>
        <v>0</v>
      </c>
      <c r="U3027" s="16">
        <f>SUMIF('Tool Pneumatics CH4 VOC BTEX'!B:B,A3027,'Tool Pneumatics CH4 VOC BTEX'!N:N)*Q3027</f>
        <v>0</v>
      </c>
    </row>
    <row r="3028" spans="1:21" x14ac:dyDescent="0.25">
      <c r="A3028" s="1" t="s">
        <v>6147</v>
      </c>
      <c r="B3028" s="1" t="s">
        <v>1884</v>
      </c>
      <c r="C3028" s="1" t="s">
        <v>6148</v>
      </c>
      <c r="D3028" s="1"/>
      <c r="E3028" s="1"/>
      <c r="F3028" s="1" t="s">
        <v>2721</v>
      </c>
      <c r="G3028" s="1">
        <v>0</v>
      </c>
      <c r="H3028" s="1" t="s">
        <v>27474</v>
      </c>
      <c r="I3028" s="1">
        <v>0</v>
      </c>
      <c r="J3028" s="1" t="s">
        <v>27474</v>
      </c>
      <c r="K3028" s="1">
        <f t="shared" si="188"/>
        <v>0</v>
      </c>
      <c r="L3028" s="2">
        <f>SUMIFS('Basin Total Well Counts'!B:B,'Basin Total Well Counts'!A:A,F3028)</f>
        <v>0</v>
      </c>
      <c r="M3028" s="4">
        <f t="shared" si="189"/>
        <v>0</v>
      </c>
      <c r="N3028" s="2">
        <f>SUMIF('Basin Emissions'!A:A,F3028,'Basin Emissions'!B:B)</f>
        <v>382.18323590000006</v>
      </c>
      <c r="O3028" s="8">
        <f t="shared" si="190"/>
        <v>0</v>
      </c>
      <c r="P3028" s="7">
        <f>SUMIF('Tool Pneumatics CH4 VOC BTEX'!B:B,A3028,'Tool Pneumatics CH4 VOC BTEX'!F:F)</f>
        <v>3.5899999141693102</v>
      </c>
      <c r="Q3028" s="14">
        <f t="shared" si="191"/>
        <v>0</v>
      </c>
      <c r="R3028" s="16">
        <f>SUMIF('Tool Pneumatics CH4 VOC BTEX'!B:B,A3028,'Tool Pneumatics CH4 VOC BTEX'!H:H)*Q3028</f>
        <v>0</v>
      </c>
      <c r="S3028" s="16">
        <f>SUMIF('Tool Pneumatics CH4 VOC BTEX'!B:B,A3028,'Tool Pneumatics CH4 VOC BTEX'!J:J)*Q3028</f>
        <v>0</v>
      </c>
      <c r="T3028" s="16">
        <f>SUMIF('Tool Pneumatics CH4 VOC BTEX'!B:B,A3028,'Tool Pneumatics CH4 VOC BTEX'!L:L)*Q3028</f>
        <v>0</v>
      </c>
      <c r="U3028" s="16">
        <f>SUMIF('Tool Pneumatics CH4 VOC BTEX'!B:B,A3028,'Tool Pneumatics CH4 VOC BTEX'!N:N)*Q3028</f>
        <v>0</v>
      </c>
    </row>
    <row r="3029" spans="1:21" x14ac:dyDescent="0.25">
      <c r="A3029" s="1" t="s">
        <v>6149</v>
      </c>
      <c r="B3029" s="1" t="s">
        <v>1884</v>
      </c>
      <c r="C3029" s="1" t="s">
        <v>6150</v>
      </c>
      <c r="D3029" s="1"/>
      <c r="E3029" s="1"/>
      <c r="F3029" s="1" t="s">
        <v>2721</v>
      </c>
      <c r="G3029" s="1">
        <v>0</v>
      </c>
      <c r="H3029" s="1" t="s">
        <v>27474</v>
      </c>
      <c r="I3029" s="1">
        <v>0</v>
      </c>
      <c r="J3029" s="1" t="s">
        <v>27474</v>
      </c>
      <c r="K3029" s="1">
        <f t="shared" si="188"/>
        <v>0</v>
      </c>
      <c r="L3029" s="2">
        <f>SUMIFS('Basin Total Well Counts'!B:B,'Basin Total Well Counts'!A:A,F3029)</f>
        <v>0</v>
      </c>
      <c r="M3029" s="4">
        <f t="shared" si="189"/>
        <v>0</v>
      </c>
      <c r="N3029" s="2">
        <f>SUMIF('Basin Emissions'!A:A,F3029,'Basin Emissions'!B:B)</f>
        <v>382.18323590000006</v>
      </c>
      <c r="O3029" s="8">
        <f t="shared" si="190"/>
        <v>0</v>
      </c>
      <c r="P3029" s="7">
        <f>SUMIF('Tool Pneumatics CH4 VOC BTEX'!B:B,A3029,'Tool Pneumatics CH4 VOC BTEX'!F:F)</f>
        <v>3.5899999141693102</v>
      </c>
      <c r="Q3029" s="14">
        <f t="shared" si="191"/>
        <v>0</v>
      </c>
      <c r="R3029" s="16">
        <f>SUMIF('Tool Pneumatics CH4 VOC BTEX'!B:B,A3029,'Tool Pneumatics CH4 VOC BTEX'!H:H)*Q3029</f>
        <v>0</v>
      </c>
      <c r="S3029" s="16">
        <f>SUMIF('Tool Pneumatics CH4 VOC BTEX'!B:B,A3029,'Tool Pneumatics CH4 VOC BTEX'!J:J)*Q3029</f>
        <v>0</v>
      </c>
      <c r="T3029" s="16">
        <f>SUMIF('Tool Pneumatics CH4 VOC BTEX'!B:B,A3029,'Tool Pneumatics CH4 VOC BTEX'!L:L)*Q3029</f>
        <v>0</v>
      </c>
      <c r="U3029" s="16">
        <f>SUMIF('Tool Pneumatics CH4 VOC BTEX'!B:B,A3029,'Tool Pneumatics CH4 VOC BTEX'!N:N)*Q3029</f>
        <v>0</v>
      </c>
    </row>
    <row r="3030" spans="1:21" x14ac:dyDescent="0.25">
      <c r="A3030" s="1" t="s">
        <v>6151</v>
      </c>
      <c r="B3030" s="1" t="s">
        <v>1884</v>
      </c>
      <c r="C3030" s="1" t="s">
        <v>1549</v>
      </c>
      <c r="D3030" s="1"/>
      <c r="E3030" s="1"/>
      <c r="F3030" s="1" t="s">
        <v>2721</v>
      </c>
      <c r="G3030" s="1">
        <v>0</v>
      </c>
      <c r="H3030" s="1" t="s">
        <v>27474</v>
      </c>
      <c r="I3030" s="1">
        <v>0</v>
      </c>
      <c r="J3030" s="1" t="s">
        <v>27474</v>
      </c>
      <c r="K3030" s="1">
        <f t="shared" si="188"/>
        <v>0</v>
      </c>
      <c r="L3030" s="2">
        <f>SUMIFS('Basin Total Well Counts'!B:B,'Basin Total Well Counts'!A:A,F3030)</f>
        <v>0</v>
      </c>
      <c r="M3030" s="4">
        <f t="shared" si="189"/>
        <v>0</v>
      </c>
      <c r="N3030" s="2">
        <f>SUMIF('Basin Emissions'!A:A,F3030,'Basin Emissions'!B:B)</f>
        <v>382.18323590000006</v>
      </c>
      <c r="O3030" s="8">
        <f t="shared" si="190"/>
        <v>0</v>
      </c>
      <c r="P3030" s="7">
        <f>SUMIF('Tool Pneumatics CH4 VOC BTEX'!B:B,A3030,'Tool Pneumatics CH4 VOC BTEX'!F:F)</f>
        <v>3.5899999141693102</v>
      </c>
      <c r="Q3030" s="14">
        <f t="shared" si="191"/>
        <v>0</v>
      </c>
      <c r="R3030" s="16">
        <f>SUMIF('Tool Pneumatics CH4 VOC BTEX'!B:B,A3030,'Tool Pneumatics CH4 VOC BTEX'!H:H)*Q3030</f>
        <v>0</v>
      </c>
      <c r="S3030" s="16">
        <f>SUMIF('Tool Pneumatics CH4 VOC BTEX'!B:B,A3030,'Tool Pneumatics CH4 VOC BTEX'!J:J)*Q3030</f>
        <v>0</v>
      </c>
      <c r="T3030" s="16">
        <f>SUMIF('Tool Pneumatics CH4 VOC BTEX'!B:B,A3030,'Tool Pneumatics CH4 VOC BTEX'!L:L)*Q3030</f>
        <v>0</v>
      </c>
      <c r="U3030" s="16">
        <f>SUMIF('Tool Pneumatics CH4 VOC BTEX'!B:B,A3030,'Tool Pneumatics CH4 VOC BTEX'!N:N)*Q3030</f>
        <v>0</v>
      </c>
    </row>
    <row r="3031" spans="1:21" x14ac:dyDescent="0.25">
      <c r="A3031" s="1" t="s">
        <v>6152</v>
      </c>
      <c r="B3031" s="1" t="s">
        <v>1884</v>
      </c>
      <c r="C3031" s="1" t="s">
        <v>3864</v>
      </c>
      <c r="D3031" s="1"/>
      <c r="E3031" s="1"/>
      <c r="F3031" s="1" t="s">
        <v>2721</v>
      </c>
      <c r="G3031" s="1">
        <v>0</v>
      </c>
      <c r="H3031" s="1" t="s">
        <v>27474</v>
      </c>
      <c r="I3031" s="1">
        <v>0</v>
      </c>
      <c r="J3031" s="1" t="s">
        <v>27474</v>
      </c>
      <c r="K3031" s="1">
        <f t="shared" si="188"/>
        <v>0</v>
      </c>
      <c r="L3031" s="2">
        <f>SUMIFS('Basin Total Well Counts'!B:B,'Basin Total Well Counts'!A:A,F3031)</f>
        <v>0</v>
      </c>
      <c r="M3031" s="4">
        <f t="shared" si="189"/>
        <v>0</v>
      </c>
      <c r="N3031" s="2">
        <f>SUMIF('Basin Emissions'!A:A,F3031,'Basin Emissions'!B:B)</f>
        <v>382.18323590000006</v>
      </c>
      <c r="O3031" s="8">
        <f t="shared" si="190"/>
        <v>0</v>
      </c>
      <c r="P3031" s="7">
        <f>SUMIF('Tool Pneumatics CH4 VOC BTEX'!B:B,A3031,'Tool Pneumatics CH4 VOC BTEX'!F:F)</f>
        <v>3.5899999141693102</v>
      </c>
      <c r="Q3031" s="14">
        <f t="shared" si="191"/>
        <v>0</v>
      </c>
      <c r="R3031" s="16">
        <f>SUMIF('Tool Pneumatics CH4 VOC BTEX'!B:B,A3031,'Tool Pneumatics CH4 VOC BTEX'!H:H)*Q3031</f>
        <v>0</v>
      </c>
      <c r="S3031" s="16">
        <f>SUMIF('Tool Pneumatics CH4 VOC BTEX'!B:B,A3031,'Tool Pneumatics CH4 VOC BTEX'!J:J)*Q3031</f>
        <v>0</v>
      </c>
      <c r="T3031" s="16">
        <f>SUMIF('Tool Pneumatics CH4 VOC BTEX'!B:B,A3031,'Tool Pneumatics CH4 VOC BTEX'!L:L)*Q3031</f>
        <v>0</v>
      </c>
      <c r="U3031" s="16">
        <f>SUMIF('Tool Pneumatics CH4 VOC BTEX'!B:B,A3031,'Tool Pneumatics CH4 VOC BTEX'!N:N)*Q3031</f>
        <v>0</v>
      </c>
    </row>
    <row r="3032" spans="1:21" x14ac:dyDescent="0.25">
      <c r="A3032" s="1" t="s">
        <v>6153</v>
      </c>
      <c r="B3032" s="1" t="s">
        <v>1884</v>
      </c>
      <c r="C3032" s="1" t="s">
        <v>1947</v>
      </c>
      <c r="D3032" s="1"/>
      <c r="E3032" s="1"/>
      <c r="F3032" s="1" t="s">
        <v>2721</v>
      </c>
      <c r="G3032" s="1">
        <v>0</v>
      </c>
      <c r="H3032" s="1" t="s">
        <v>27474</v>
      </c>
      <c r="I3032" s="1">
        <v>0</v>
      </c>
      <c r="J3032" s="1" t="s">
        <v>27474</v>
      </c>
      <c r="K3032" s="1">
        <f t="shared" si="188"/>
        <v>0</v>
      </c>
      <c r="L3032" s="2">
        <f>SUMIFS('Basin Total Well Counts'!B:B,'Basin Total Well Counts'!A:A,F3032)</f>
        <v>0</v>
      </c>
      <c r="M3032" s="4">
        <f t="shared" si="189"/>
        <v>0</v>
      </c>
      <c r="N3032" s="2">
        <f>SUMIF('Basin Emissions'!A:A,F3032,'Basin Emissions'!B:B)</f>
        <v>382.18323590000006</v>
      </c>
      <c r="O3032" s="8">
        <f t="shared" si="190"/>
        <v>0</v>
      </c>
      <c r="P3032" s="7">
        <f>SUMIF('Tool Pneumatics CH4 VOC BTEX'!B:B,A3032,'Tool Pneumatics CH4 VOC BTEX'!F:F)</f>
        <v>3.5899999141693102</v>
      </c>
      <c r="Q3032" s="14">
        <f t="shared" si="191"/>
        <v>0</v>
      </c>
      <c r="R3032" s="16">
        <f>SUMIF('Tool Pneumatics CH4 VOC BTEX'!B:B,A3032,'Tool Pneumatics CH4 VOC BTEX'!H:H)*Q3032</f>
        <v>0</v>
      </c>
      <c r="S3032" s="16">
        <f>SUMIF('Tool Pneumatics CH4 VOC BTEX'!B:B,A3032,'Tool Pneumatics CH4 VOC BTEX'!J:J)*Q3032</f>
        <v>0</v>
      </c>
      <c r="T3032" s="16">
        <f>SUMIF('Tool Pneumatics CH4 VOC BTEX'!B:B,A3032,'Tool Pneumatics CH4 VOC BTEX'!L:L)*Q3032</f>
        <v>0</v>
      </c>
      <c r="U3032" s="16">
        <f>SUMIF('Tool Pneumatics CH4 VOC BTEX'!B:B,A3032,'Tool Pneumatics CH4 VOC BTEX'!N:N)*Q3032</f>
        <v>0</v>
      </c>
    </row>
    <row r="3033" spans="1:21" x14ac:dyDescent="0.25">
      <c r="A3033" s="1" t="s">
        <v>6154</v>
      </c>
      <c r="B3033" s="1" t="s">
        <v>1884</v>
      </c>
      <c r="C3033" s="1" t="s">
        <v>1127</v>
      </c>
      <c r="D3033" s="1"/>
      <c r="E3033" s="1"/>
      <c r="F3033" s="1" t="s">
        <v>2721</v>
      </c>
      <c r="G3033" s="1">
        <v>0</v>
      </c>
      <c r="H3033" s="1" t="s">
        <v>27474</v>
      </c>
      <c r="I3033" s="1">
        <v>0</v>
      </c>
      <c r="J3033" s="1" t="s">
        <v>27474</v>
      </c>
      <c r="K3033" s="1">
        <f t="shared" si="188"/>
        <v>0</v>
      </c>
      <c r="L3033" s="2">
        <f>SUMIFS('Basin Total Well Counts'!B:B,'Basin Total Well Counts'!A:A,F3033)</f>
        <v>0</v>
      </c>
      <c r="M3033" s="4">
        <f t="shared" si="189"/>
        <v>0</v>
      </c>
      <c r="N3033" s="2">
        <f>SUMIF('Basin Emissions'!A:A,F3033,'Basin Emissions'!B:B)</f>
        <v>382.18323590000006</v>
      </c>
      <c r="O3033" s="8">
        <f t="shared" si="190"/>
        <v>0</v>
      </c>
      <c r="P3033" s="7">
        <f>SUMIF('Tool Pneumatics CH4 VOC BTEX'!B:B,A3033,'Tool Pneumatics CH4 VOC BTEX'!F:F)</f>
        <v>3.5899999141693102</v>
      </c>
      <c r="Q3033" s="14">
        <f t="shared" si="191"/>
        <v>0</v>
      </c>
      <c r="R3033" s="16">
        <f>SUMIF('Tool Pneumatics CH4 VOC BTEX'!B:B,A3033,'Tool Pneumatics CH4 VOC BTEX'!H:H)*Q3033</f>
        <v>0</v>
      </c>
      <c r="S3033" s="16">
        <f>SUMIF('Tool Pneumatics CH4 VOC BTEX'!B:B,A3033,'Tool Pneumatics CH4 VOC BTEX'!J:J)*Q3033</f>
        <v>0</v>
      </c>
      <c r="T3033" s="16">
        <f>SUMIF('Tool Pneumatics CH4 VOC BTEX'!B:B,A3033,'Tool Pneumatics CH4 VOC BTEX'!L:L)*Q3033</f>
        <v>0</v>
      </c>
      <c r="U3033" s="16">
        <f>SUMIF('Tool Pneumatics CH4 VOC BTEX'!B:B,A3033,'Tool Pneumatics CH4 VOC BTEX'!N:N)*Q3033</f>
        <v>0</v>
      </c>
    </row>
    <row r="3034" spans="1:21" x14ac:dyDescent="0.25">
      <c r="A3034" s="1" t="s">
        <v>6155</v>
      </c>
      <c r="B3034" s="1" t="s">
        <v>1884</v>
      </c>
      <c r="C3034" s="1" t="s">
        <v>2187</v>
      </c>
      <c r="D3034" s="1"/>
      <c r="E3034" s="1"/>
      <c r="F3034" s="1" t="s">
        <v>2721</v>
      </c>
      <c r="G3034" s="1">
        <v>0</v>
      </c>
      <c r="H3034" s="1" t="s">
        <v>27474</v>
      </c>
      <c r="I3034" s="1">
        <v>0</v>
      </c>
      <c r="J3034" s="1" t="s">
        <v>27474</v>
      </c>
      <c r="K3034" s="1">
        <f t="shared" si="188"/>
        <v>0</v>
      </c>
      <c r="L3034" s="2">
        <f>SUMIFS('Basin Total Well Counts'!B:B,'Basin Total Well Counts'!A:A,F3034)</f>
        <v>0</v>
      </c>
      <c r="M3034" s="4">
        <f t="shared" si="189"/>
        <v>0</v>
      </c>
      <c r="N3034" s="2">
        <f>SUMIF('Basin Emissions'!A:A,F3034,'Basin Emissions'!B:B)</f>
        <v>382.18323590000006</v>
      </c>
      <c r="O3034" s="8">
        <f t="shared" si="190"/>
        <v>0</v>
      </c>
      <c r="P3034" s="7">
        <f>SUMIF('Tool Pneumatics CH4 VOC BTEX'!B:B,A3034,'Tool Pneumatics CH4 VOC BTEX'!F:F)</f>
        <v>3.5899999141693102</v>
      </c>
      <c r="Q3034" s="14">
        <f t="shared" si="191"/>
        <v>0</v>
      </c>
      <c r="R3034" s="16">
        <f>SUMIF('Tool Pneumatics CH4 VOC BTEX'!B:B,A3034,'Tool Pneumatics CH4 VOC BTEX'!H:H)*Q3034</f>
        <v>0</v>
      </c>
      <c r="S3034" s="16">
        <f>SUMIF('Tool Pneumatics CH4 VOC BTEX'!B:B,A3034,'Tool Pneumatics CH4 VOC BTEX'!J:J)*Q3034</f>
        <v>0</v>
      </c>
      <c r="T3034" s="16">
        <f>SUMIF('Tool Pneumatics CH4 VOC BTEX'!B:B,A3034,'Tool Pneumatics CH4 VOC BTEX'!L:L)*Q3034</f>
        <v>0</v>
      </c>
      <c r="U3034" s="16">
        <f>SUMIF('Tool Pneumatics CH4 VOC BTEX'!B:B,A3034,'Tool Pneumatics CH4 VOC BTEX'!N:N)*Q3034</f>
        <v>0</v>
      </c>
    </row>
    <row r="3035" spans="1:21" x14ac:dyDescent="0.25">
      <c r="A3035" s="1" t="s">
        <v>6156</v>
      </c>
      <c r="B3035" s="1" t="s">
        <v>1884</v>
      </c>
      <c r="C3035" s="1" t="s">
        <v>1703</v>
      </c>
      <c r="D3035" s="1"/>
      <c r="E3035" s="1"/>
      <c r="F3035" s="1" t="s">
        <v>2721</v>
      </c>
      <c r="G3035" s="1">
        <v>0</v>
      </c>
      <c r="H3035" s="1" t="s">
        <v>27474</v>
      </c>
      <c r="I3035" s="1">
        <v>0</v>
      </c>
      <c r="J3035" s="1" t="s">
        <v>27474</v>
      </c>
      <c r="K3035" s="1">
        <f t="shared" si="188"/>
        <v>0</v>
      </c>
      <c r="L3035" s="2">
        <f>SUMIFS('Basin Total Well Counts'!B:B,'Basin Total Well Counts'!A:A,F3035)</f>
        <v>0</v>
      </c>
      <c r="M3035" s="4">
        <f t="shared" si="189"/>
        <v>0</v>
      </c>
      <c r="N3035" s="2">
        <f>SUMIF('Basin Emissions'!A:A,F3035,'Basin Emissions'!B:B)</f>
        <v>382.18323590000006</v>
      </c>
      <c r="O3035" s="8">
        <f t="shared" si="190"/>
        <v>0</v>
      </c>
      <c r="P3035" s="7">
        <f>SUMIF('Tool Pneumatics CH4 VOC BTEX'!B:B,A3035,'Tool Pneumatics CH4 VOC BTEX'!F:F)</f>
        <v>3.5899999141693102</v>
      </c>
      <c r="Q3035" s="14">
        <f t="shared" si="191"/>
        <v>0</v>
      </c>
      <c r="R3035" s="16">
        <f>SUMIF('Tool Pneumatics CH4 VOC BTEX'!B:B,A3035,'Tool Pneumatics CH4 VOC BTEX'!H:H)*Q3035</f>
        <v>0</v>
      </c>
      <c r="S3035" s="16">
        <f>SUMIF('Tool Pneumatics CH4 VOC BTEX'!B:B,A3035,'Tool Pneumatics CH4 VOC BTEX'!J:J)*Q3035</f>
        <v>0</v>
      </c>
      <c r="T3035" s="16">
        <f>SUMIF('Tool Pneumatics CH4 VOC BTEX'!B:B,A3035,'Tool Pneumatics CH4 VOC BTEX'!L:L)*Q3035</f>
        <v>0</v>
      </c>
      <c r="U3035" s="16">
        <f>SUMIF('Tool Pneumatics CH4 VOC BTEX'!B:B,A3035,'Tool Pneumatics CH4 VOC BTEX'!N:N)*Q3035</f>
        <v>0</v>
      </c>
    </row>
    <row r="3036" spans="1:21" x14ac:dyDescent="0.25">
      <c r="A3036" s="1" t="s">
        <v>6359</v>
      </c>
      <c r="B3036" s="1" t="s">
        <v>1480</v>
      </c>
      <c r="C3036" s="1" t="s">
        <v>1618</v>
      </c>
      <c r="D3036" s="1"/>
      <c r="E3036" s="1"/>
      <c r="F3036" s="1" t="s">
        <v>3111</v>
      </c>
      <c r="G3036" s="1">
        <v>0</v>
      </c>
      <c r="H3036" s="1" t="s">
        <v>27474</v>
      </c>
      <c r="I3036" s="1">
        <v>0</v>
      </c>
      <c r="J3036" s="1" t="s">
        <v>27474</v>
      </c>
      <c r="K3036" s="1">
        <f t="shared" si="188"/>
        <v>0</v>
      </c>
      <c r="L3036" s="2">
        <f>SUMIFS('Basin Total Well Counts'!B:B,'Basin Total Well Counts'!A:A,F3036)</f>
        <v>0</v>
      </c>
      <c r="M3036" s="4">
        <f t="shared" si="189"/>
        <v>0</v>
      </c>
      <c r="N3036" s="2">
        <f>SUMIF('Basin Emissions'!A:A,F3036,'Basin Emissions'!B:B)</f>
        <v>370.54830430000004</v>
      </c>
      <c r="O3036" s="8">
        <f t="shared" si="190"/>
        <v>0</v>
      </c>
      <c r="P3036" s="7">
        <f>SUMIF('Tool Pneumatics CH4 VOC BTEX'!B:B,A3036,'Tool Pneumatics CH4 VOC BTEX'!F:F)</f>
        <v>3.5899999141693102</v>
      </c>
      <c r="Q3036" s="14">
        <f t="shared" si="191"/>
        <v>0</v>
      </c>
      <c r="R3036" s="16">
        <f>SUMIF('Tool Pneumatics CH4 VOC BTEX'!B:B,A3036,'Tool Pneumatics CH4 VOC BTEX'!H:H)*Q3036</f>
        <v>0</v>
      </c>
      <c r="S3036" s="16">
        <f>SUMIF('Tool Pneumatics CH4 VOC BTEX'!B:B,A3036,'Tool Pneumatics CH4 VOC BTEX'!J:J)*Q3036</f>
        <v>0</v>
      </c>
      <c r="T3036" s="16">
        <f>SUMIF('Tool Pneumatics CH4 VOC BTEX'!B:B,A3036,'Tool Pneumatics CH4 VOC BTEX'!L:L)*Q3036</f>
        <v>0</v>
      </c>
      <c r="U3036" s="16">
        <f>SUMIF('Tool Pneumatics CH4 VOC BTEX'!B:B,A3036,'Tool Pneumatics CH4 VOC BTEX'!N:N)*Q3036</f>
        <v>0</v>
      </c>
    </row>
    <row r="3037" spans="1:21" x14ac:dyDescent="0.25">
      <c r="A3037" s="1" t="s">
        <v>6360</v>
      </c>
      <c r="B3037" s="1" t="s">
        <v>1480</v>
      </c>
      <c r="C3037" s="1" t="s">
        <v>6361</v>
      </c>
      <c r="D3037" s="1"/>
      <c r="E3037" s="1"/>
      <c r="F3037" s="1" t="s">
        <v>3111</v>
      </c>
      <c r="G3037" s="1">
        <v>0</v>
      </c>
      <c r="H3037" s="1" t="s">
        <v>27474</v>
      </c>
      <c r="I3037" s="1">
        <v>0</v>
      </c>
      <c r="J3037" s="1" t="s">
        <v>27474</v>
      </c>
      <c r="K3037" s="1">
        <f t="shared" si="188"/>
        <v>0</v>
      </c>
      <c r="L3037" s="2">
        <f>SUMIFS('Basin Total Well Counts'!B:B,'Basin Total Well Counts'!A:A,F3037)</f>
        <v>0</v>
      </c>
      <c r="M3037" s="4">
        <f t="shared" si="189"/>
        <v>0</v>
      </c>
      <c r="N3037" s="2">
        <f>SUMIF('Basin Emissions'!A:A,F3037,'Basin Emissions'!B:B)</f>
        <v>370.54830430000004</v>
      </c>
      <c r="O3037" s="8">
        <f t="shared" si="190"/>
        <v>0</v>
      </c>
      <c r="P3037" s="7">
        <f>SUMIF('Tool Pneumatics CH4 VOC BTEX'!B:B,A3037,'Tool Pneumatics CH4 VOC BTEX'!F:F)</f>
        <v>3.5899999141693102</v>
      </c>
      <c r="Q3037" s="14">
        <f t="shared" si="191"/>
        <v>0</v>
      </c>
      <c r="R3037" s="16">
        <f>SUMIF('Tool Pneumatics CH4 VOC BTEX'!B:B,A3037,'Tool Pneumatics CH4 VOC BTEX'!H:H)*Q3037</f>
        <v>0</v>
      </c>
      <c r="S3037" s="16">
        <f>SUMIF('Tool Pneumatics CH4 VOC BTEX'!B:B,A3037,'Tool Pneumatics CH4 VOC BTEX'!J:J)*Q3037</f>
        <v>0</v>
      </c>
      <c r="T3037" s="16">
        <f>SUMIF('Tool Pneumatics CH4 VOC BTEX'!B:B,A3037,'Tool Pneumatics CH4 VOC BTEX'!L:L)*Q3037</f>
        <v>0</v>
      </c>
      <c r="U3037" s="16">
        <f>SUMIF('Tool Pneumatics CH4 VOC BTEX'!B:B,A3037,'Tool Pneumatics CH4 VOC BTEX'!N:N)*Q3037</f>
        <v>0</v>
      </c>
    </row>
    <row r="3038" spans="1:21" x14ac:dyDescent="0.25">
      <c r="A3038" s="1" t="s">
        <v>6362</v>
      </c>
      <c r="B3038" s="1" t="s">
        <v>1480</v>
      </c>
      <c r="C3038" s="1" t="s">
        <v>1665</v>
      </c>
      <c r="D3038" s="1"/>
      <c r="E3038" s="1"/>
      <c r="F3038" s="1" t="s">
        <v>3111</v>
      </c>
      <c r="G3038" s="1">
        <v>0</v>
      </c>
      <c r="H3038" s="1" t="s">
        <v>27474</v>
      </c>
      <c r="I3038" s="1">
        <v>0</v>
      </c>
      <c r="J3038" s="1" t="s">
        <v>27474</v>
      </c>
      <c r="K3038" s="1">
        <f t="shared" si="188"/>
        <v>0</v>
      </c>
      <c r="L3038" s="2">
        <f>SUMIFS('Basin Total Well Counts'!B:B,'Basin Total Well Counts'!A:A,F3038)</f>
        <v>0</v>
      </c>
      <c r="M3038" s="4">
        <f t="shared" si="189"/>
        <v>0</v>
      </c>
      <c r="N3038" s="2">
        <f>SUMIF('Basin Emissions'!A:A,F3038,'Basin Emissions'!B:B)</f>
        <v>370.54830430000004</v>
      </c>
      <c r="O3038" s="8">
        <f t="shared" si="190"/>
        <v>0</v>
      </c>
      <c r="P3038" s="7">
        <f>SUMIF('Tool Pneumatics CH4 VOC BTEX'!B:B,A3038,'Tool Pneumatics CH4 VOC BTEX'!F:F)</f>
        <v>3.5899999141693102</v>
      </c>
      <c r="Q3038" s="14">
        <f t="shared" si="191"/>
        <v>0</v>
      </c>
      <c r="R3038" s="16">
        <f>SUMIF('Tool Pneumatics CH4 VOC BTEX'!B:B,A3038,'Tool Pneumatics CH4 VOC BTEX'!H:H)*Q3038</f>
        <v>0</v>
      </c>
      <c r="S3038" s="16">
        <f>SUMIF('Tool Pneumatics CH4 VOC BTEX'!B:B,A3038,'Tool Pneumatics CH4 VOC BTEX'!J:J)*Q3038</f>
        <v>0</v>
      </c>
      <c r="T3038" s="16">
        <f>SUMIF('Tool Pneumatics CH4 VOC BTEX'!B:B,A3038,'Tool Pneumatics CH4 VOC BTEX'!L:L)*Q3038</f>
        <v>0</v>
      </c>
      <c r="U3038" s="16">
        <f>SUMIF('Tool Pneumatics CH4 VOC BTEX'!B:B,A3038,'Tool Pneumatics CH4 VOC BTEX'!N:N)*Q3038</f>
        <v>0</v>
      </c>
    </row>
    <row r="3039" spans="1:21" x14ac:dyDescent="0.25">
      <c r="A3039" s="1" t="s">
        <v>6364</v>
      </c>
      <c r="B3039" s="1" t="s">
        <v>1480</v>
      </c>
      <c r="C3039" s="1" t="s">
        <v>6365</v>
      </c>
      <c r="D3039" s="1"/>
      <c r="E3039" s="1"/>
      <c r="F3039" s="1" t="s">
        <v>6363</v>
      </c>
      <c r="G3039" s="1">
        <v>0</v>
      </c>
      <c r="H3039" s="1" t="s">
        <v>27474</v>
      </c>
      <c r="I3039" s="1">
        <v>0</v>
      </c>
      <c r="J3039" s="1" t="s">
        <v>27474</v>
      </c>
      <c r="K3039" s="1">
        <f t="shared" si="188"/>
        <v>0</v>
      </c>
      <c r="L3039" s="2">
        <f>SUMIFS('Basin Total Well Counts'!B:B,'Basin Total Well Counts'!A:A,F3039)</f>
        <v>0</v>
      </c>
      <c r="M3039" s="4">
        <f t="shared" si="189"/>
        <v>0</v>
      </c>
      <c r="N3039" s="2">
        <f>SUMIF('Basin Emissions'!A:A,F3039,'Basin Emissions'!B:B)</f>
        <v>30.4825056</v>
      </c>
      <c r="O3039" s="8">
        <f t="shared" si="190"/>
        <v>0</v>
      </c>
      <c r="P3039" s="7">
        <f>SUMIF('Tool Pneumatics CH4 VOC BTEX'!B:B,A3039,'Tool Pneumatics CH4 VOC BTEX'!F:F)</f>
        <v>3.5899999141693102</v>
      </c>
      <c r="Q3039" s="14">
        <f t="shared" si="191"/>
        <v>0</v>
      </c>
      <c r="R3039" s="16">
        <f>SUMIF('Tool Pneumatics CH4 VOC BTEX'!B:B,A3039,'Tool Pneumatics CH4 VOC BTEX'!H:H)*Q3039</f>
        <v>0</v>
      </c>
      <c r="S3039" s="16">
        <f>SUMIF('Tool Pneumatics CH4 VOC BTEX'!B:B,A3039,'Tool Pneumatics CH4 VOC BTEX'!J:J)*Q3039</f>
        <v>0</v>
      </c>
      <c r="T3039" s="16">
        <f>SUMIF('Tool Pneumatics CH4 VOC BTEX'!B:B,A3039,'Tool Pneumatics CH4 VOC BTEX'!L:L)*Q3039</f>
        <v>0</v>
      </c>
      <c r="U3039" s="16">
        <f>SUMIF('Tool Pneumatics CH4 VOC BTEX'!B:B,A3039,'Tool Pneumatics CH4 VOC BTEX'!N:N)*Q3039</f>
        <v>0</v>
      </c>
    </row>
    <row r="3040" spans="1:21" x14ac:dyDescent="0.25">
      <c r="A3040" s="1" t="s">
        <v>6366</v>
      </c>
      <c r="B3040" s="1" t="s">
        <v>1480</v>
      </c>
      <c r="C3040" s="1" t="s">
        <v>6367</v>
      </c>
      <c r="D3040" s="1"/>
      <c r="E3040" s="1"/>
      <c r="F3040" s="1" t="s">
        <v>5339</v>
      </c>
      <c r="G3040" s="1">
        <v>0</v>
      </c>
      <c r="H3040" s="1" t="s">
        <v>27474</v>
      </c>
      <c r="I3040" s="1">
        <v>0</v>
      </c>
      <c r="J3040" s="1" t="s">
        <v>27474</v>
      </c>
      <c r="K3040" s="1">
        <f t="shared" si="188"/>
        <v>0</v>
      </c>
      <c r="L3040" s="2">
        <f>SUMIFS('Basin Total Well Counts'!B:B,'Basin Total Well Counts'!A:A,F3040)</f>
        <v>5</v>
      </c>
      <c r="M3040" s="4">
        <f t="shared" si="189"/>
        <v>0</v>
      </c>
      <c r="N3040" s="2">
        <f>SUMIF('Basin Emissions'!A:A,F3040,'Basin Emissions'!B:B)</f>
        <v>26.5570752</v>
      </c>
      <c r="O3040" s="8">
        <f t="shared" si="190"/>
        <v>0</v>
      </c>
      <c r="P3040" s="7">
        <f>SUMIF('Tool Pneumatics CH4 VOC BTEX'!B:B,A3040,'Tool Pneumatics CH4 VOC BTEX'!F:F)</f>
        <v>3.5899999141693102</v>
      </c>
      <c r="Q3040" s="14">
        <f t="shared" si="191"/>
        <v>0</v>
      </c>
      <c r="R3040" s="16">
        <f>SUMIF('Tool Pneumatics CH4 VOC BTEX'!B:B,A3040,'Tool Pneumatics CH4 VOC BTEX'!H:H)*Q3040</f>
        <v>0</v>
      </c>
      <c r="S3040" s="16">
        <f>SUMIF('Tool Pneumatics CH4 VOC BTEX'!B:B,A3040,'Tool Pneumatics CH4 VOC BTEX'!J:J)*Q3040</f>
        <v>0</v>
      </c>
      <c r="T3040" s="16">
        <f>SUMIF('Tool Pneumatics CH4 VOC BTEX'!B:B,A3040,'Tool Pneumatics CH4 VOC BTEX'!L:L)*Q3040</f>
        <v>0</v>
      </c>
      <c r="U3040" s="16">
        <f>SUMIF('Tool Pneumatics CH4 VOC BTEX'!B:B,A3040,'Tool Pneumatics CH4 VOC BTEX'!N:N)*Q3040</f>
        <v>0</v>
      </c>
    </row>
    <row r="3041" spans="1:21" x14ac:dyDescent="0.25">
      <c r="A3041" s="1" t="s">
        <v>6368</v>
      </c>
      <c r="B3041" s="1" t="s">
        <v>1480</v>
      </c>
      <c r="C3041" s="1" t="s">
        <v>1553</v>
      </c>
      <c r="D3041" s="1"/>
      <c r="E3041" s="1"/>
      <c r="F3041" s="1" t="s">
        <v>5339</v>
      </c>
      <c r="G3041" s="1">
        <v>0</v>
      </c>
      <c r="H3041" s="1" t="s">
        <v>27474</v>
      </c>
      <c r="I3041" s="1">
        <v>0</v>
      </c>
      <c r="J3041" s="1" t="s">
        <v>27474</v>
      </c>
      <c r="K3041" s="1">
        <f t="shared" si="188"/>
        <v>0</v>
      </c>
      <c r="L3041" s="2">
        <f>SUMIFS('Basin Total Well Counts'!B:B,'Basin Total Well Counts'!A:A,F3041)</f>
        <v>5</v>
      </c>
      <c r="M3041" s="4">
        <f t="shared" si="189"/>
        <v>0</v>
      </c>
      <c r="N3041" s="2">
        <f>SUMIF('Basin Emissions'!A:A,F3041,'Basin Emissions'!B:B)</f>
        <v>26.5570752</v>
      </c>
      <c r="O3041" s="8">
        <f t="shared" si="190"/>
        <v>0</v>
      </c>
      <c r="P3041" s="7">
        <f>SUMIF('Tool Pneumatics CH4 VOC BTEX'!B:B,A3041,'Tool Pneumatics CH4 VOC BTEX'!F:F)</f>
        <v>3.5899999141693102</v>
      </c>
      <c r="Q3041" s="14">
        <f t="shared" si="191"/>
        <v>0</v>
      </c>
      <c r="R3041" s="16">
        <f>SUMIF('Tool Pneumatics CH4 VOC BTEX'!B:B,A3041,'Tool Pneumatics CH4 VOC BTEX'!H:H)*Q3041</f>
        <v>0</v>
      </c>
      <c r="S3041" s="16">
        <f>SUMIF('Tool Pneumatics CH4 VOC BTEX'!B:B,A3041,'Tool Pneumatics CH4 VOC BTEX'!J:J)*Q3041</f>
        <v>0</v>
      </c>
      <c r="T3041" s="16">
        <f>SUMIF('Tool Pneumatics CH4 VOC BTEX'!B:B,A3041,'Tool Pneumatics CH4 VOC BTEX'!L:L)*Q3041</f>
        <v>0</v>
      </c>
      <c r="U3041" s="16">
        <f>SUMIF('Tool Pneumatics CH4 VOC BTEX'!B:B,A3041,'Tool Pneumatics CH4 VOC BTEX'!N:N)*Q3041</f>
        <v>0</v>
      </c>
    </row>
    <row r="3042" spans="1:21" x14ac:dyDescent="0.25">
      <c r="A3042" s="1" t="s">
        <v>6369</v>
      </c>
      <c r="B3042" s="1" t="s">
        <v>1480</v>
      </c>
      <c r="C3042" s="1" t="s">
        <v>1742</v>
      </c>
      <c r="D3042" s="1"/>
      <c r="E3042" s="1"/>
      <c r="F3042" s="1" t="s">
        <v>3111</v>
      </c>
      <c r="G3042" s="1">
        <v>0</v>
      </c>
      <c r="H3042" s="1" t="s">
        <v>27474</v>
      </c>
      <c r="I3042" s="1">
        <v>0</v>
      </c>
      <c r="J3042" s="1" t="s">
        <v>27474</v>
      </c>
      <c r="K3042" s="1">
        <f t="shared" si="188"/>
        <v>0</v>
      </c>
      <c r="L3042" s="2">
        <f>SUMIFS('Basin Total Well Counts'!B:B,'Basin Total Well Counts'!A:A,F3042)</f>
        <v>0</v>
      </c>
      <c r="M3042" s="4">
        <f t="shared" si="189"/>
        <v>0</v>
      </c>
      <c r="N3042" s="2">
        <f>SUMIF('Basin Emissions'!A:A,F3042,'Basin Emissions'!B:B)</f>
        <v>370.54830430000004</v>
      </c>
      <c r="O3042" s="8">
        <f t="shared" si="190"/>
        <v>0</v>
      </c>
      <c r="P3042" s="7">
        <f>SUMIF('Tool Pneumatics CH4 VOC BTEX'!B:B,A3042,'Tool Pneumatics CH4 VOC BTEX'!F:F)</f>
        <v>3.5899999141693102</v>
      </c>
      <c r="Q3042" s="14">
        <f t="shared" si="191"/>
        <v>0</v>
      </c>
      <c r="R3042" s="16">
        <f>SUMIF('Tool Pneumatics CH4 VOC BTEX'!B:B,A3042,'Tool Pneumatics CH4 VOC BTEX'!H:H)*Q3042</f>
        <v>0</v>
      </c>
      <c r="S3042" s="16">
        <f>SUMIF('Tool Pneumatics CH4 VOC BTEX'!B:B,A3042,'Tool Pneumatics CH4 VOC BTEX'!J:J)*Q3042</f>
        <v>0</v>
      </c>
      <c r="T3042" s="16">
        <f>SUMIF('Tool Pneumatics CH4 VOC BTEX'!B:B,A3042,'Tool Pneumatics CH4 VOC BTEX'!L:L)*Q3042</f>
        <v>0</v>
      </c>
      <c r="U3042" s="16">
        <f>SUMIF('Tool Pneumatics CH4 VOC BTEX'!B:B,A3042,'Tool Pneumatics CH4 VOC BTEX'!N:N)*Q3042</f>
        <v>0</v>
      </c>
    </row>
    <row r="3043" spans="1:21" x14ac:dyDescent="0.25">
      <c r="A3043" s="1" t="s">
        <v>6370</v>
      </c>
      <c r="B3043" s="1" t="s">
        <v>1480</v>
      </c>
      <c r="C3043" s="1" t="s">
        <v>6371</v>
      </c>
      <c r="D3043" s="1"/>
      <c r="E3043" s="1"/>
      <c r="F3043" s="1" t="s">
        <v>5339</v>
      </c>
      <c r="G3043" s="1">
        <v>0</v>
      </c>
      <c r="H3043" s="1" t="s">
        <v>27474</v>
      </c>
      <c r="I3043" s="1">
        <v>0</v>
      </c>
      <c r="J3043" s="1" t="s">
        <v>27474</v>
      </c>
      <c r="K3043" s="1">
        <f t="shared" si="188"/>
        <v>0</v>
      </c>
      <c r="L3043" s="2">
        <f>SUMIFS('Basin Total Well Counts'!B:B,'Basin Total Well Counts'!A:A,F3043)</f>
        <v>5</v>
      </c>
      <c r="M3043" s="4">
        <f t="shared" si="189"/>
        <v>0</v>
      </c>
      <c r="N3043" s="2">
        <f>SUMIF('Basin Emissions'!A:A,F3043,'Basin Emissions'!B:B)</f>
        <v>26.5570752</v>
      </c>
      <c r="O3043" s="8">
        <f t="shared" si="190"/>
        <v>0</v>
      </c>
      <c r="P3043" s="7">
        <f>SUMIF('Tool Pneumatics CH4 VOC BTEX'!B:B,A3043,'Tool Pneumatics CH4 VOC BTEX'!F:F)</f>
        <v>3.5899999141693102</v>
      </c>
      <c r="Q3043" s="14">
        <f t="shared" si="191"/>
        <v>0</v>
      </c>
      <c r="R3043" s="16">
        <f>SUMIF('Tool Pneumatics CH4 VOC BTEX'!B:B,A3043,'Tool Pneumatics CH4 VOC BTEX'!H:H)*Q3043</f>
        <v>0</v>
      </c>
      <c r="S3043" s="16">
        <f>SUMIF('Tool Pneumatics CH4 VOC BTEX'!B:B,A3043,'Tool Pneumatics CH4 VOC BTEX'!J:J)*Q3043</f>
        <v>0</v>
      </c>
      <c r="T3043" s="16">
        <f>SUMIF('Tool Pneumatics CH4 VOC BTEX'!B:B,A3043,'Tool Pneumatics CH4 VOC BTEX'!L:L)*Q3043</f>
        <v>0</v>
      </c>
      <c r="U3043" s="16">
        <f>SUMIF('Tool Pneumatics CH4 VOC BTEX'!B:B,A3043,'Tool Pneumatics CH4 VOC BTEX'!N:N)*Q3043</f>
        <v>0</v>
      </c>
    </row>
    <row r="3044" spans="1:21" x14ac:dyDescent="0.25">
      <c r="A3044" s="1" t="s">
        <v>6372</v>
      </c>
      <c r="B3044" s="1" t="s">
        <v>1480</v>
      </c>
      <c r="C3044" s="1" t="s">
        <v>1685</v>
      </c>
      <c r="D3044" s="1"/>
      <c r="E3044" s="1"/>
      <c r="F3044" s="1" t="s">
        <v>3111</v>
      </c>
      <c r="G3044" s="1">
        <v>0</v>
      </c>
      <c r="H3044" s="1" t="s">
        <v>27474</v>
      </c>
      <c r="I3044" s="1">
        <v>0</v>
      </c>
      <c r="J3044" s="1" t="s">
        <v>27474</v>
      </c>
      <c r="K3044" s="1">
        <f t="shared" si="188"/>
        <v>0</v>
      </c>
      <c r="L3044" s="2">
        <f>SUMIFS('Basin Total Well Counts'!B:B,'Basin Total Well Counts'!A:A,F3044)</f>
        <v>0</v>
      </c>
      <c r="M3044" s="4">
        <f t="shared" si="189"/>
        <v>0</v>
      </c>
      <c r="N3044" s="2">
        <f>SUMIF('Basin Emissions'!A:A,F3044,'Basin Emissions'!B:B)</f>
        <v>370.54830430000004</v>
      </c>
      <c r="O3044" s="8">
        <f t="shared" si="190"/>
        <v>0</v>
      </c>
      <c r="P3044" s="7">
        <f>SUMIF('Tool Pneumatics CH4 VOC BTEX'!B:B,A3044,'Tool Pneumatics CH4 VOC BTEX'!F:F)</f>
        <v>3.5899999141693102</v>
      </c>
      <c r="Q3044" s="14">
        <f t="shared" si="191"/>
        <v>0</v>
      </c>
      <c r="R3044" s="16">
        <f>SUMIF('Tool Pneumatics CH4 VOC BTEX'!B:B,A3044,'Tool Pneumatics CH4 VOC BTEX'!H:H)*Q3044</f>
        <v>0</v>
      </c>
      <c r="S3044" s="16">
        <f>SUMIF('Tool Pneumatics CH4 VOC BTEX'!B:B,A3044,'Tool Pneumatics CH4 VOC BTEX'!J:J)*Q3044</f>
        <v>0</v>
      </c>
      <c r="T3044" s="16">
        <f>SUMIF('Tool Pneumatics CH4 VOC BTEX'!B:B,A3044,'Tool Pneumatics CH4 VOC BTEX'!L:L)*Q3044</f>
        <v>0</v>
      </c>
      <c r="U3044" s="16">
        <f>SUMIF('Tool Pneumatics CH4 VOC BTEX'!B:B,A3044,'Tool Pneumatics CH4 VOC BTEX'!N:N)*Q3044</f>
        <v>0</v>
      </c>
    </row>
    <row r="3045" spans="1:21" x14ac:dyDescent="0.25">
      <c r="A3045" s="1" t="s">
        <v>6373</v>
      </c>
      <c r="B3045" s="1" t="s">
        <v>1480</v>
      </c>
      <c r="C3045" s="1" t="s">
        <v>6374</v>
      </c>
      <c r="D3045" s="1"/>
      <c r="E3045" s="1"/>
      <c r="F3045" s="1" t="s">
        <v>6363</v>
      </c>
      <c r="G3045" s="1">
        <v>0</v>
      </c>
      <c r="H3045" s="1" t="s">
        <v>27474</v>
      </c>
      <c r="I3045" s="1">
        <v>0</v>
      </c>
      <c r="J3045" s="1" t="s">
        <v>27474</v>
      </c>
      <c r="K3045" s="1">
        <f t="shared" si="188"/>
        <v>0</v>
      </c>
      <c r="L3045" s="2">
        <f>SUMIFS('Basin Total Well Counts'!B:B,'Basin Total Well Counts'!A:A,F3045)</f>
        <v>0</v>
      </c>
      <c r="M3045" s="4">
        <f t="shared" si="189"/>
        <v>0</v>
      </c>
      <c r="N3045" s="2">
        <f>SUMIF('Basin Emissions'!A:A,F3045,'Basin Emissions'!B:B)</f>
        <v>30.4825056</v>
      </c>
      <c r="O3045" s="8">
        <f t="shared" si="190"/>
        <v>0</v>
      </c>
      <c r="P3045" s="7">
        <f>SUMIF('Tool Pneumatics CH4 VOC BTEX'!B:B,A3045,'Tool Pneumatics CH4 VOC BTEX'!F:F)</f>
        <v>3.5899999141693102</v>
      </c>
      <c r="Q3045" s="14">
        <f t="shared" si="191"/>
        <v>0</v>
      </c>
      <c r="R3045" s="16">
        <f>SUMIF('Tool Pneumatics CH4 VOC BTEX'!B:B,A3045,'Tool Pneumatics CH4 VOC BTEX'!H:H)*Q3045</f>
        <v>0</v>
      </c>
      <c r="S3045" s="16">
        <f>SUMIF('Tool Pneumatics CH4 VOC BTEX'!B:B,A3045,'Tool Pneumatics CH4 VOC BTEX'!J:J)*Q3045</f>
        <v>0</v>
      </c>
      <c r="T3045" s="16">
        <f>SUMIF('Tool Pneumatics CH4 VOC BTEX'!B:B,A3045,'Tool Pneumatics CH4 VOC BTEX'!L:L)*Q3045</f>
        <v>0</v>
      </c>
      <c r="U3045" s="16">
        <f>SUMIF('Tool Pneumatics CH4 VOC BTEX'!B:B,A3045,'Tool Pneumatics CH4 VOC BTEX'!N:N)*Q3045</f>
        <v>0</v>
      </c>
    </row>
    <row r="3046" spans="1:21" x14ac:dyDescent="0.25">
      <c r="A3046" s="1" t="s">
        <v>6375</v>
      </c>
      <c r="B3046" s="1" t="s">
        <v>1480</v>
      </c>
      <c r="C3046" s="1" t="s">
        <v>1813</v>
      </c>
      <c r="D3046" s="1"/>
      <c r="E3046" s="1"/>
      <c r="F3046" s="1" t="s">
        <v>3111</v>
      </c>
      <c r="G3046" s="1">
        <v>0</v>
      </c>
      <c r="H3046" s="1" t="s">
        <v>27474</v>
      </c>
      <c r="I3046" s="1">
        <v>0</v>
      </c>
      <c r="J3046" s="1" t="s">
        <v>27474</v>
      </c>
      <c r="K3046" s="1">
        <f t="shared" si="188"/>
        <v>0</v>
      </c>
      <c r="L3046" s="2">
        <f>SUMIFS('Basin Total Well Counts'!B:B,'Basin Total Well Counts'!A:A,F3046)</f>
        <v>0</v>
      </c>
      <c r="M3046" s="4">
        <f t="shared" si="189"/>
        <v>0</v>
      </c>
      <c r="N3046" s="2">
        <f>SUMIF('Basin Emissions'!A:A,F3046,'Basin Emissions'!B:B)</f>
        <v>370.54830430000004</v>
      </c>
      <c r="O3046" s="8">
        <f t="shared" si="190"/>
        <v>0</v>
      </c>
      <c r="P3046" s="7">
        <f>SUMIF('Tool Pneumatics CH4 VOC BTEX'!B:B,A3046,'Tool Pneumatics CH4 VOC BTEX'!F:F)</f>
        <v>3.5899999141693102</v>
      </c>
      <c r="Q3046" s="14">
        <f t="shared" si="191"/>
        <v>0</v>
      </c>
      <c r="R3046" s="16">
        <f>SUMIF('Tool Pneumatics CH4 VOC BTEX'!B:B,A3046,'Tool Pneumatics CH4 VOC BTEX'!H:H)*Q3046</f>
        <v>0</v>
      </c>
      <c r="S3046" s="16">
        <f>SUMIF('Tool Pneumatics CH4 VOC BTEX'!B:B,A3046,'Tool Pneumatics CH4 VOC BTEX'!J:J)*Q3046</f>
        <v>0</v>
      </c>
      <c r="T3046" s="16">
        <f>SUMIF('Tool Pneumatics CH4 VOC BTEX'!B:B,A3046,'Tool Pneumatics CH4 VOC BTEX'!L:L)*Q3046</f>
        <v>0</v>
      </c>
      <c r="U3046" s="16">
        <f>SUMIF('Tool Pneumatics CH4 VOC BTEX'!B:B,A3046,'Tool Pneumatics CH4 VOC BTEX'!N:N)*Q3046</f>
        <v>0</v>
      </c>
    </row>
    <row r="3047" spans="1:21" x14ac:dyDescent="0.25">
      <c r="A3047" s="1" t="s">
        <v>6376</v>
      </c>
      <c r="B3047" s="1" t="s">
        <v>1480</v>
      </c>
      <c r="C3047" s="1" t="s">
        <v>2657</v>
      </c>
      <c r="D3047" s="1"/>
      <c r="E3047" s="1"/>
      <c r="F3047" s="1" t="s">
        <v>3111</v>
      </c>
      <c r="G3047" s="1">
        <v>0</v>
      </c>
      <c r="H3047" s="1" t="s">
        <v>27474</v>
      </c>
      <c r="I3047" s="1">
        <v>0</v>
      </c>
      <c r="J3047" s="1" t="s">
        <v>27474</v>
      </c>
      <c r="K3047" s="1">
        <f t="shared" si="188"/>
        <v>0</v>
      </c>
      <c r="L3047" s="2">
        <f>SUMIFS('Basin Total Well Counts'!B:B,'Basin Total Well Counts'!A:A,F3047)</f>
        <v>0</v>
      </c>
      <c r="M3047" s="4">
        <f t="shared" si="189"/>
        <v>0</v>
      </c>
      <c r="N3047" s="2">
        <f>SUMIF('Basin Emissions'!A:A,F3047,'Basin Emissions'!B:B)</f>
        <v>370.54830430000004</v>
      </c>
      <c r="O3047" s="8">
        <f t="shared" si="190"/>
        <v>0</v>
      </c>
      <c r="P3047" s="7">
        <f>SUMIF('Tool Pneumatics CH4 VOC BTEX'!B:B,A3047,'Tool Pneumatics CH4 VOC BTEX'!F:F)</f>
        <v>3.5899999141693102</v>
      </c>
      <c r="Q3047" s="14">
        <f t="shared" si="191"/>
        <v>0</v>
      </c>
      <c r="R3047" s="16">
        <f>SUMIF('Tool Pneumatics CH4 VOC BTEX'!B:B,A3047,'Tool Pneumatics CH4 VOC BTEX'!H:H)*Q3047</f>
        <v>0</v>
      </c>
      <c r="S3047" s="16">
        <f>SUMIF('Tool Pneumatics CH4 VOC BTEX'!B:B,A3047,'Tool Pneumatics CH4 VOC BTEX'!J:J)*Q3047</f>
        <v>0</v>
      </c>
      <c r="T3047" s="16">
        <f>SUMIF('Tool Pneumatics CH4 VOC BTEX'!B:B,A3047,'Tool Pneumatics CH4 VOC BTEX'!L:L)*Q3047</f>
        <v>0</v>
      </c>
      <c r="U3047" s="16">
        <f>SUMIF('Tool Pneumatics CH4 VOC BTEX'!B:B,A3047,'Tool Pneumatics CH4 VOC BTEX'!N:N)*Q3047</f>
        <v>0</v>
      </c>
    </row>
    <row r="3048" spans="1:21" x14ac:dyDescent="0.25">
      <c r="A3048" s="1" t="s">
        <v>6377</v>
      </c>
      <c r="B3048" s="1" t="s">
        <v>1480</v>
      </c>
      <c r="C3048" s="1" t="s">
        <v>1948</v>
      </c>
      <c r="D3048" s="1"/>
      <c r="E3048" s="1"/>
      <c r="F3048" s="1" t="s">
        <v>3111</v>
      </c>
      <c r="G3048" s="1">
        <v>0</v>
      </c>
      <c r="H3048" s="1" t="s">
        <v>27474</v>
      </c>
      <c r="I3048" s="1">
        <v>0</v>
      </c>
      <c r="J3048" s="1" t="s">
        <v>27474</v>
      </c>
      <c r="K3048" s="1">
        <f t="shared" si="188"/>
        <v>0</v>
      </c>
      <c r="L3048" s="2">
        <f>SUMIFS('Basin Total Well Counts'!B:B,'Basin Total Well Counts'!A:A,F3048)</f>
        <v>0</v>
      </c>
      <c r="M3048" s="4">
        <f t="shared" si="189"/>
        <v>0</v>
      </c>
      <c r="N3048" s="2">
        <f>SUMIF('Basin Emissions'!A:A,F3048,'Basin Emissions'!B:B)</f>
        <v>370.54830430000004</v>
      </c>
      <c r="O3048" s="8">
        <f t="shared" si="190"/>
        <v>0</v>
      </c>
      <c r="P3048" s="7">
        <f>SUMIF('Tool Pneumatics CH4 VOC BTEX'!B:B,A3048,'Tool Pneumatics CH4 VOC BTEX'!F:F)</f>
        <v>3.5899999141693102</v>
      </c>
      <c r="Q3048" s="14">
        <f t="shared" si="191"/>
        <v>0</v>
      </c>
      <c r="R3048" s="16">
        <f>SUMIF('Tool Pneumatics CH4 VOC BTEX'!B:B,A3048,'Tool Pneumatics CH4 VOC BTEX'!H:H)*Q3048</f>
        <v>0</v>
      </c>
      <c r="S3048" s="16">
        <f>SUMIF('Tool Pneumatics CH4 VOC BTEX'!B:B,A3048,'Tool Pneumatics CH4 VOC BTEX'!J:J)*Q3048</f>
        <v>0</v>
      </c>
      <c r="T3048" s="16">
        <f>SUMIF('Tool Pneumatics CH4 VOC BTEX'!B:B,A3048,'Tool Pneumatics CH4 VOC BTEX'!L:L)*Q3048</f>
        <v>0</v>
      </c>
      <c r="U3048" s="16">
        <f>SUMIF('Tool Pneumatics CH4 VOC BTEX'!B:B,A3048,'Tool Pneumatics CH4 VOC BTEX'!N:N)*Q3048</f>
        <v>0</v>
      </c>
    </row>
    <row r="3049" spans="1:21" x14ac:dyDescent="0.25">
      <c r="A3049" s="1" t="s">
        <v>6378</v>
      </c>
      <c r="B3049" s="1" t="s">
        <v>1480</v>
      </c>
      <c r="C3049" s="1" t="s">
        <v>6379</v>
      </c>
      <c r="D3049" s="1"/>
      <c r="E3049" s="1"/>
      <c r="F3049" s="1" t="s">
        <v>5339</v>
      </c>
      <c r="G3049" s="1">
        <v>0</v>
      </c>
      <c r="H3049" s="1" t="s">
        <v>27474</v>
      </c>
      <c r="I3049" s="1">
        <v>0</v>
      </c>
      <c r="J3049" s="1" t="s">
        <v>27474</v>
      </c>
      <c r="K3049" s="1">
        <f t="shared" si="188"/>
        <v>0</v>
      </c>
      <c r="L3049" s="2">
        <f>SUMIFS('Basin Total Well Counts'!B:B,'Basin Total Well Counts'!A:A,F3049)</f>
        <v>5</v>
      </c>
      <c r="M3049" s="4">
        <f t="shared" si="189"/>
        <v>0</v>
      </c>
      <c r="N3049" s="2">
        <f>SUMIF('Basin Emissions'!A:A,F3049,'Basin Emissions'!B:B)</f>
        <v>26.5570752</v>
      </c>
      <c r="O3049" s="8">
        <f t="shared" si="190"/>
        <v>0</v>
      </c>
      <c r="P3049" s="7">
        <f>SUMIF('Tool Pneumatics CH4 VOC BTEX'!B:B,A3049,'Tool Pneumatics CH4 VOC BTEX'!F:F)</f>
        <v>3.5899999141693102</v>
      </c>
      <c r="Q3049" s="14">
        <f t="shared" si="191"/>
        <v>0</v>
      </c>
      <c r="R3049" s="16">
        <f>SUMIF('Tool Pneumatics CH4 VOC BTEX'!B:B,A3049,'Tool Pneumatics CH4 VOC BTEX'!H:H)*Q3049</f>
        <v>0</v>
      </c>
      <c r="S3049" s="16">
        <f>SUMIF('Tool Pneumatics CH4 VOC BTEX'!B:B,A3049,'Tool Pneumatics CH4 VOC BTEX'!J:J)*Q3049</f>
        <v>0</v>
      </c>
      <c r="T3049" s="16">
        <f>SUMIF('Tool Pneumatics CH4 VOC BTEX'!B:B,A3049,'Tool Pneumatics CH4 VOC BTEX'!L:L)*Q3049</f>
        <v>0</v>
      </c>
      <c r="U3049" s="16">
        <f>SUMIF('Tool Pneumatics CH4 VOC BTEX'!B:B,A3049,'Tool Pneumatics CH4 VOC BTEX'!N:N)*Q3049</f>
        <v>0</v>
      </c>
    </row>
    <row r="3050" spans="1:21" x14ac:dyDescent="0.25">
      <c r="A3050" s="1" t="s">
        <v>6381</v>
      </c>
      <c r="B3050" s="1" t="s">
        <v>1480</v>
      </c>
      <c r="C3050" s="1" t="s">
        <v>2198</v>
      </c>
      <c r="D3050" s="1"/>
      <c r="E3050" s="1"/>
      <c r="F3050" s="1" t="s">
        <v>6380</v>
      </c>
      <c r="G3050" s="1">
        <v>0</v>
      </c>
      <c r="H3050" s="1" t="s">
        <v>27474</v>
      </c>
      <c r="I3050" s="1">
        <v>0</v>
      </c>
      <c r="J3050" s="1" t="s">
        <v>27474</v>
      </c>
      <c r="K3050" s="1">
        <f t="shared" si="188"/>
        <v>0</v>
      </c>
      <c r="L3050" s="2">
        <f>SUMIFS('Basin Total Well Counts'!B:B,'Basin Total Well Counts'!A:A,F3050)</f>
        <v>0</v>
      </c>
      <c r="M3050" s="4">
        <f t="shared" si="189"/>
        <v>0</v>
      </c>
      <c r="N3050" s="2">
        <f>SUMIF('Basin Emissions'!A:A,F3050,'Basin Emissions'!B:B)</f>
        <v>54.155107200000003</v>
      </c>
      <c r="O3050" s="8">
        <f t="shared" si="190"/>
        <v>0</v>
      </c>
      <c r="P3050" s="7">
        <f>SUMIF('Tool Pneumatics CH4 VOC BTEX'!B:B,A3050,'Tool Pneumatics CH4 VOC BTEX'!F:F)</f>
        <v>3.5899999141693102</v>
      </c>
      <c r="Q3050" s="14">
        <f t="shared" si="191"/>
        <v>0</v>
      </c>
      <c r="R3050" s="16">
        <f>SUMIF('Tool Pneumatics CH4 VOC BTEX'!B:B,A3050,'Tool Pneumatics CH4 VOC BTEX'!H:H)*Q3050</f>
        <v>0</v>
      </c>
      <c r="S3050" s="16">
        <f>SUMIF('Tool Pneumatics CH4 VOC BTEX'!B:B,A3050,'Tool Pneumatics CH4 VOC BTEX'!J:J)*Q3050</f>
        <v>0</v>
      </c>
      <c r="T3050" s="16">
        <f>SUMIF('Tool Pneumatics CH4 VOC BTEX'!B:B,A3050,'Tool Pneumatics CH4 VOC BTEX'!L:L)*Q3050</f>
        <v>0</v>
      </c>
      <c r="U3050" s="16">
        <f>SUMIF('Tool Pneumatics CH4 VOC BTEX'!B:B,A3050,'Tool Pneumatics CH4 VOC BTEX'!N:N)*Q3050</f>
        <v>0</v>
      </c>
    </row>
    <row r="3051" spans="1:21" x14ac:dyDescent="0.25">
      <c r="A3051" s="1" t="s">
        <v>6382</v>
      </c>
      <c r="B3051" s="1" t="s">
        <v>1480</v>
      </c>
      <c r="C3051" s="1" t="s">
        <v>1502</v>
      </c>
      <c r="D3051" s="1"/>
      <c r="E3051" s="1"/>
      <c r="F3051" s="1" t="s">
        <v>5339</v>
      </c>
      <c r="G3051" s="1">
        <v>0</v>
      </c>
      <c r="H3051" s="1" t="s">
        <v>27474</v>
      </c>
      <c r="I3051" s="1">
        <v>0</v>
      </c>
      <c r="J3051" s="1" t="s">
        <v>27474</v>
      </c>
      <c r="K3051" s="1">
        <f t="shared" si="188"/>
        <v>0</v>
      </c>
      <c r="L3051" s="2">
        <f>SUMIFS('Basin Total Well Counts'!B:B,'Basin Total Well Counts'!A:A,F3051)</f>
        <v>5</v>
      </c>
      <c r="M3051" s="4">
        <f t="shared" si="189"/>
        <v>0</v>
      </c>
      <c r="N3051" s="2">
        <f>SUMIF('Basin Emissions'!A:A,F3051,'Basin Emissions'!B:B)</f>
        <v>26.5570752</v>
      </c>
      <c r="O3051" s="8">
        <f t="shared" si="190"/>
        <v>0</v>
      </c>
      <c r="P3051" s="7">
        <f>SUMIF('Tool Pneumatics CH4 VOC BTEX'!B:B,A3051,'Tool Pneumatics CH4 VOC BTEX'!F:F)</f>
        <v>3.5899999141693102</v>
      </c>
      <c r="Q3051" s="14">
        <f t="shared" si="191"/>
        <v>0</v>
      </c>
      <c r="R3051" s="16">
        <f>SUMIF('Tool Pneumatics CH4 VOC BTEX'!B:B,A3051,'Tool Pneumatics CH4 VOC BTEX'!H:H)*Q3051</f>
        <v>0</v>
      </c>
      <c r="S3051" s="16">
        <f>SUMIF('Tool Pneumatics CH4 VOC BTEX'!B:B,A3051,'Tool Pneumatics CH4 VOC BTEX'!J:J)*Q3051</f>
        <v>0</v>
      </c>
      <c r="T3051" s="16">
        <f>SUMIF('Tool Pneumatics CH4 VOC BTEX'!B:B,A3051,'Tool Pneumatics CH4 VOC BTEX'!L:L)*Q3051</f>
        <v>0</v>
      </c>
      <c r="U3051" s="16">
        <f>SUMIF('Tool Pneumatics CH4 VOC BTEX'!B:B,A3051,'Tool Pneumatics CH4 VOC BTEX'!N:N)*Q3051</f>
        <v>0</v>
      </c>
    </row>
    <row r="3052" spans="1:21" x14ac:dyDescent="0.25">
      <c r="A3052" s="1" t="s">
        <v>6383</v>
      </c>
      <c r="B3052" s="1" t="s">
        <v>1480</v>
      </c>
      <c r="C3052" s="1" t="s">
        <v>5932</v>
      </c>
      <c r="D3052" s="1"/>
      <c r="E3052" s="1"/>
      <c r="F3052" s="1" t="s">
        <v>6380</v>
      </c>
      <c r="G3052" s="1">
        <v>0</v>
      </c>
      <c r="H3052" s="1" t="s">
        <v>27474</v>
      </c>
      <c r="I3052" s="1">
        <v>0</v>
      </c>
      <c r="J3052" s="1" t="s">
        <v>27474</v>
      </c>
      <c r="K3052" s="1">
        <f t="shared" si="188"/>
        <v>0</v>
      </c>
      <c r="L3052" s="2">
        <f>SUMIFS('Basin Total Well Counts'!B:B,'Basin Total Well Counts'!A:A,F3052)</f>
        <v>0</v>
      </c>
      <c r="M3052" s="4">
        <f t="shared" si="189"/>
        <v>0</v>
      </c>
      <c r="N3052" s="2">
        <f>SUMIF('Basin Emissions'!A:A,F3052,'Basin Emissions'!B:B)</f>
        <v>54.155107200000003</v>
      </c>
      <c r="O3052" s="8">
        <f t="shared" si="190"/>
        <v>0</v>
      </c>
      <c r="P3052" s="7">
        <f>SUMIF('Tool Pneumatics CH4 VOC BTEX'!B:B,A3052,'Tool Pneumatics CH4 VOC BTEX'!F:F)</f>
        <v>3.5899999141693102</v>
      </c>
      <c r="Q3052" s="14">
        <f t="shared" si="191"/>
        <v>0</v>
      </c>
      <c r="R3052" s="16">
        <f>SUMIF('Tool Pneumatics CH4 VOC BTEX'!B:B,A3052,'Tool Pneumatics CH4 VOC BTEX'!H:H)*Q3052</f>
        <v>0</v>
      </c>
      <c r="S3052" s="16">
        <f>SUMIF('Tool Pneumatics CH4 VOC BTEX'!B:B,A3052,'Tool Pneumatics CH4 VOC BTEX'!J:J)*Q3052</f>
        <v>0</v>
      </c>
      <c r="T3052" s="16">
        <f>SUMIF('Tool Pneumatics CH4 VOC BTEX'!B:B,A3052,'Tool Pneumatics CH4 VOC BTEX'!L:L)*Q3052</f>
        <v>0</v>
      </c>
      <c r="U3052" s="16">
        <f>SUMIF('Tool Pneumatics CH4 VOC BTEX'!B:B,A3052,'Tool Pneumatics CH4 VOC BTEX'!N:N)*Q3052</f>
        <v>0</v>
      </c>
    </row>
    <row r="3053" spans="1:21" x14ac:dyDescent="0.25">
      <c r="A3053" s="1" t="s">
        <v>6384</v>
      </c>
      <c r="B3053" s="1" t="s">
        <v>1480</v>
      </c>
      <c r="C3053" s="1" t="s">
        <v>6385</v>
      </c>
      <c r="D3053" s="1"/>
      <c r="E3053" s="1"/>
      <c r="F3053" s="1" t="s">
        <v>6380</v>
      </c>
      <c r="G3053" s="1">
        <v>0</v>
      </c>
      <c r="H3053" s="1" t="s">
        <v>27474</v>
      </c>
      <c r="I3053" s="1">
        <v>0</v>
      </c>
      <c r="J3053" s="1" t="s">
        <v>27474</v>
      </c>
      <c r="K3053" s="1">
        <f t="shared" si="188"/>
        <v>0</v>
      </c>
      <c r="L3053" s="2">
        <f>SUMIFS('Basin Total Well Counts'!B:B,'Basin Total Well Counts'!A:A,F3053)</f>
        <v>0</v>
      </c>
      <c r="M3053" s="4">
        <f t="shared" si="189"/>
        <v>0</v>
      </c>
      <c r="N3053" s="2">
        <f>SUMIF('Basin Emissions'!A:A,F3053,'Basin Emissions'!B:B)</f>
        <v>54.155107200000003</v>
      </c>
      <c r="O3053" s="8">
        <f t="shared" si="190"/>
        <v>0</v>
      </c>
      <c r="P3053" s="7">
        <f>SUMIF('Tool Pneumatics CH4 VOC BTEX'!B:B,A3053,'Tool Pneumatics CH4 VOC BTEX'!F:F)</f>
        <v>3.5899999141693102</v>
      </c>
      <c r="Q3053" s="14">
        <f t="shared" si="191"/>
        <v>0</v>
      </c>
      <c r="R3053" s="16">
        <f>SUMIF('Tool Pneumatics CH4 VOC BTEX'!B:B,A3053,'Tool Pneumatics CH4 VOC BTEX'!H:H)*Q3053</f>
        <v>0</v>
      </c>
      <c r="S3053" s="16">
        <f>SUMIF('Tool Pneumatics CH4 VOC BTEX'!B:B,A3053,'Tool Pneumatics CH4 VOC BTEX'!J:J)*Q3053</f>
        <v>0</v>
      </c>
      <c r="T3053" s="16">
        <f>SUMIF('Tool Pneumatics CH4 VOC BTEX'!B:B,A3053,'Tool Pneumatics CH4 VOC BTEX'!L:L)*Q3053</f>
        <v>0</v>
      </c>
      <c r="U3053" s="16">
        <f>SUMIF('Tool Pneumatics CH4 VOC BTEX'!B:B,A3053,'Tool Pneumatics CH4 VOC BTEX'!N:N)*Q3053</f>
        <v>0</v>
      </c>
    </row>
    <row r="3054" spans="1:21" x14ac:dyDescent="0.25">
      <c r="A3054" s="1" t="s">
        <v>6386</v>
      </c>
      <c r="B3054" s="1" t="s">
        <v>1480</v>
      </c>
      <c r="C3054" s="1" t="s">
        <v>6387</v>
      </c>
      <c r="D3054" s="1"/>
      <c r="E3054" s="1"/>
      <c r="F3054" s="1" t="s">
        <v>3111</v>
      </c>
      <c r="G3054" s="1">
        <v>0</v>
      </c>
      <c r="H3054" s="1" t="s">
        <v>27474</v>
      </c>
      <c r="I3054" s="1">
        <v>0</v>
      </c>
      <c r="J3054" s="1" t="s">
        <v>27474</v>
      </c>
      <c r="K3054" s="1">
        <f t="shared" si="188"/>
        <v>0</v>
      </c>
      <c r="L3054" s="2">
        <f>SUMIFS('Basin Total Well Counts'!B:B,'Basin Total Well Counts'!A:A,F3054)</f>
        <v>0</v>
      </c>
      <c r="M3054" s="4">
        <f t="shared" si="189"/>
        <v>0</v>
      </c>
      <c r="N3054" s="2">
        <f>SUMIF('Basin Emissions'!A:A,F3054,'Basin Emissions'!B:B)</f>
        <v>370.54830430000004</v>
      </c>
      <c r="O3054" s="8">
        <f t="shared" si="190"/>
        <v>0</v>
      </c>
      <c r="P3054" s="7">
        <f>SUMIF('Tool Pneumatics CH4 VOC BTEX'!B:B,A3054,'Tool Pneumatics CH4 VOC BTEX'!F:F)</f>
        <v>3.5899999141693102</v>
      </c>
      <c r="Q3054" s="14">
        <f t="shared" si="191"/>
        <v>0</v>
      </c>
      <c r="R3054" s="16">
        <f>SUMIF('Tool Pneumatics CH4 VOC BTEX'!B:B,A3054,'Tool Pneumatics CH4 VOC BTEX'!H:H)*Q3054</f>
        <v>0</v>
      </c>
      <c r="S3054" s="16">
        <f>SUMIF('Tool Pneumatics CH4 VOC BTEX'!B:B,A3054,'Tool Pneumatics CH4 VOC BTEX'!J:J)*Q3054</f>
        <v>0</v>
      </c>
      <c r="T3054" s="16">
        <f>SUMIF('Tool Pneumatics CH4 VOC BTEX'!B:B,A3054,'Tool Pneumatics CH4 VOC BTEX'!L:L)*Q3054</f>
        <v>0</v>
      </c>
      <c r="U3054" s="16">
        <f>SUMIF('Tool Pneumatics CH4 VOC BTEX'!B:B,A3054,'Tool Pneumatics CH4 VOC BTEX'!N:N)*Q3054</f>
        <v>0</v>
      </c>
    </row>
    <row r="3055" spans="1:21" x14ac:dyDescent="0.25">
      <c r="A3055" s="1" t="s">
        <v>6388</v>
      </c>
      <c r="B3055" s="1" t="s">
        <v>1480</v>
      </c>
      <c r="C3055" s="1" t="s">
        <v>6389</v>
      </c>
      <c r="D3055" s="1"/>
      <c r="E3055" s="1"/>
      <c r="F3055" s="1" t="s">
        <v>3111</v>
      </c>
      <c r="G3055" s="1">
        <v>0</v>
      </c>
      <c r="H3055" s="1" t="s">
        <v>27474</v>
      </c>
      <c r="I3055" s="1">
        <v>0</v>
      </c>
      <c r="J3055" s="1" t="s">
        <v>27474</v>
      </c>
      <c r="K3055" s="1">
        <f t="shared" si="188"/>
        <v>0</v>
      </c>
      <c r="L3055" s="2">
        <f>SUMIFS('Basin Total Well Counts'!B:B,'Basin Total Well Counts'!A:A,F3055)</f>
        <v>0</v>
      </c>
      <c r="M3055" s="4">
        <f t="shared" si="189"/>
        <v>0</v>
      </c>
      <c r="N3055" s="2">
        <f>SUMIF('Basin Emissions'!A:A,F3055,'Basin Emissions'!B:B)</f>
        <v>370.54830430000004</v>
      </c>
      <c r="O3055" s="8">
        <f t="shared" si="190"/>
        <v>0</v>
      </c>
      <c r="P3055" s="7">
        <f>SUMIF('Tool Pneumatics CH4 VOC BTEX'!B:B,A3055,'Tool Pneumatics CH4 VOC BTEX'!F:F)</f>
        <v>3.5899999141693102</v>
      </c>
      <c r="Q3055" s="14">
        <f t="shared" si="191"/>
        <v>0</v>
      </c>
      <c r="R3055" s="16">
        <f>SUMIF('Tool Pneumatics CH4 VOC BTEX'!B:B,A3055,'Tool Pneumatics CH4 VOC BTEX'!H:H)*Q3055</f>
        <v>0</v>
      </c>
      <c r="S3055" s="16">
        <f>SUMIF('Tool Pneumatics CH4 VOC BTEX'!B:B,A3055,'Tool Pneumatics CH4 VOC BTEX'!J:J)*Q3055</f>
        <v>0</v>
      </c>
      <c r="T3055" s="16">
        <f>SUMIF('Tool Pneumatics CH4 VOC BTEX'!B:B,A3055,'Tool Pneumatics CH4 VOC BTEX'!L:L)*Q3055</f>
        <v>0</v>
      </c>
      <c r="U3055" s="16">
        <f>SUMIF('Tool Pneumatics CH4 VOC BTEX'!B:B,A3055,'Tool Pneumatics CH4 VOC BTEX'!N:N)*Q3055</f>
        <v>0</v>
      </c>
    </row>
    <row r="3056" spans="1:21" x14ac:dyDescent="0.25">
      <c r="A3056" s="1" t="s">
        <v>6390</v>
      </c>
      <c r="B3056" s="1" t="s">
        <v>1480</v>
      </c>
      <c r="C3056" s="1" t="s">
        <v>1639</v>
      </c>
      <c r="D3056" s="1"/>
      <c r="E3056" s="1"/>
      <c r="F3056" s="1" t="s">
        <v>5339</v>
      </c>
      <c r="G3056" s="1">
        <v>0</v>
      </c>
      <c r="H3056" s="1" t="s">
        <v>27474</v>
      </c>
      <c r="I3056" s="1">
        <v>0</v>
      </c>
      <c r="J3056" s="1" t="s">
        <v>27474</v>
      </c>
      <c r="K3056" s="1">
        <f t="shared" si="188"/>
        <v>0</v>
      </c>
      <c r="L3056" s="2">
        <f>SUMIFS('Basin Total Well Counts'!B:B,'Basin Total Well Counts'!A:A,F3056)</f>
        <v>5</v>
      </c>
      <c r="M3056" s="4">
        <f t="shared" si="189"/>
        <v>0</v>
      </c>
      <c r="N3056" s="2">
        <f>SUMIF('Basin Emissions'!A:A,F3056,'Basin Emissions'!B:B)</f>
        <v>26.5570752</v>
      </c>
      <c r="O3056" s="8">
        <f t="shared" si="190"/>
        <v>0</v>
      </c>
      <c r="P3056" s="7">
        <f>SUMIF('Tool Pneumatics CH4 VOC BTEX'!B:B,A3056,'Tool Pneumatics CH4 VOC BTEX'!F:F)</f>
        <v>3.5899999141693102</v>
      </c>
      <c r="Q3056" s="14">
        <f t="shared" si="191"/>
        <v>0</v>
      </c>
      <c r="R3056" s="16">
        <f>SUMIF('Tool Pneumatics CH4 VOC BTEX'!B:B,A3056,'Tool Pneumatics CH4 VOC BTEX'!H:H)*Q3056</f>
        <v>0</v>
      </c>
      <c r="S3056" s="16">
        <f>SUMIF('Tool Pneumatics CH4 VOC BTEX'!B:B,A3056,'Tool Pneumatics CH4 VOC BTEX'!J:J)*Q3056</f>
        <v>0</v>
      </c>
      <c r="T3056" s="16">
        <f>SUMIF('Tool Pneumatics CH4 VOC BTEX'!B:B,A3056,'Tool Pneumatics CH4 VOC BTEX'!L:L)*Q3056</f>
        <v>0</v>
      </c>
      <c r="U3056" s="16">
        <f>SUMIF('Tool Pneumatics CH4 VOC BTEX'!B:B,A3056,'Tool Pneumatics CH4 VOC BTEX'!N:N)*Q3056</f>
        <v>0</v>
      </c>
    </row>
    <row r="3057" spans="1:21" x14ac:dyDescent="0.25">
      <c r="A3057" s="1" t="s">
        <v>6391</v>
      </c>
      <c r="B3057" s="1" t="s">
        <v>1480</v>
      </c>
      <c r="C3057" s="1" t="s">
        <v>1788</v>
      </c>
      <c r="D3057" s="1"/>
      <c r="E3057" s="1"/>
      <c r="F3057" s="1" t="s">
        <v>3111</v>
      </c>
      <c r="G3057" s="1">
        <v>0</v>
      </c>
      <c r="H3057" s="1" t="s">
        <v>27474</v>
      </c>
      <c r="I3057" s="1">
        <v>0</v>
      </c>
      <c r="J3057" s="1" t="s">
        <v>27474</v>
      </c>
      <c r="K3057" s="1">
        <f t="shared" si="188"/>
        <v>0</v>
      </c>
      <c r="L3057" s="2">
        <f>SUMIFS('Basin Total Well Counts'!B:B,'Basin Total Well Counts'!A:A,F3057)</f>
        <v>0</v>
      </c>
      <c r="M3057" s="4">
        <f t="shared" si="189"/>
        <v>0</v>
      </c>
      <c r="N3057" s="2">
        <f>SUMIF('Basin Emissions'!A:A,F3057,'Basin Emissions'!B:B)</f>
        <v>370.54830430000004</v>
      </c>
      <c r="O3057" s="8">
        <f t="shared" si="190"/>
        <v>0</v>
      </c>
      <c r="P3057" s="7">
        <f>SUMIF('Tool Pneumatics CH4 VOC BTEX'!B:B,A3057,'Tool Pneumatics CH4 VOC BTEX'!F:F)</f>
        <v>3.5899999141693102</v>
      </c>
      <c r="Q3057" s="14">
        <f t="shared" si="191"/>
        <v>0</v>
      </c>
      <c r="R3057" s="16">
        <f>SUMIF('Tool Pneumatics CH4 VOC BTEX'!B:B,A3057,'Tool Pneumatics CH4 VOC BTEX'!H:H)*Q3057</f>
        <v>0</v>
      </c>
      <c r="S3057" s="16">
        <f>SUMIF('Tool Pneumatics CH4 VOC BTEX'!B:B,A3057,'Tool Pneumatics CH4 VOC BTEX'!J:J)*Q3057</f>
        <v>0</v>
      </c>
      <c r="T3057" s="16">
        <f>SUMIF('Tool Pneumatics CH4 VOC BTEX'!B:B,A3057,'Tool Pneumatics CH4 VOC BTEX'!L:L)*Q3057</f>
        <v>0</v>
      </c>
      <c r="U3057" s="16">
        <f>SUMIF('Tool Pneumatics CH4 VOC BTEX'!B:B,A3057,'Tool Pneumatics CH4 VOC BTEX'!N:N)*Q3057</f>
        <v>0</v>
      </c>
    </row>
    <row r="3058" spans="1:21" x14ac:dyDescent="0.25">
      <c r="A3058" s="1" t="s">
        <v>6392</v>
      </c>
      <c r="B3058" s="1" t="s">
        <v>1480</v>
      </c>
      <c r="C3058" s="1" t="s">
        <v>1833</v>
      </c>
      <c r="D3058" s="1"/>
      <c r="E3058" s="1"/>
      <c r="F3058" s="1" t="s">
        <v>6380</v>
      </c>
      <c r="G3058" s="1">
        <v>0</v>
      </c>
      <c r="H3058" s="1" t="s">
        <v>27474</v>
      </c>
      <c r="I3058" s="1">
        <v>0</v>
      </c>
      <c r="J3058" s="1" t="s">
        <v>27474</v>
      </c>
      <c r="K3058" s="1">
        <f t="shared" si="188"/>
        <v>0</v>
      </c>
      <c r="L3058" s="2">
        <f>SUMIFS('Basin Total Well Counts'!B:B,'Basin Total Well Counts'!A:A,F3058)</f>
        <v>0</v>
      </c>
      <c r="M3058" s="4">
        <f t="shared" si="189"/>
        <v>0</v>
      </c>
      <c r="N3058" s="2">
        <f>SUMIF('Basin Emissions'!A:A,F3058,'Basin Emissions'!B:B)</f>
        <v>54.155107200000003</v>
      </c>
      <c r="O3058" s="8">
        <f t="shared" si="190"/>
        <v>0</v>
      </c>
      <c r="P3058" s="7">
        <f>SUMIF('Tool Pneumatics CH4 VOC BTEX'!B:B,A3058,'Tool Pneumatics CH4 VOC BTEX'!F:F)</f>
        <v>3.5899999141693102</v>
      </c>
      <c r="Q3058" s="14">
        <f t="shared" si="191"/>
        <v>0</v>
      </c>
      <c r="R3058" s="16">
        <f>SUMIF('Tool Pneumatics CH4 VOC BTEX'!B:B,A3058,'Tool Pneumatics CH4 VOC BTEX'!H:H)*Q3058</f>
        <v>0</v>
      </c>
      <c r="S3058" s="16">
        <f>SUMIF('Tool Pneumatics CH4 VOC BTEX'!B:B,A3058,'Tool Pneumatics CH4 VOC BTEX'!J:J)*Q3058</f>
        <v>0</v>
      </c>
      <c r="T3058" s="16">
        <f>SUMIF('Tool Pneumatics CH4 VOC BTEX'!B:B,A3058,'Tool Pneumatics CH4 VOC BTEX'!L:L)*Q3058</f>
        <v>0</v>
      </c>
      <c r="U3058" s="16">
        <f>SUMIF('Tool Pneumatics CH4 VOC BTEX'!B:B,A3058,'Tool Pneumatics CH4 VOC BTEX'!N:N)*Q3058</f>
        <v>0</v>
      </c>
    </row>
    <row r="3059" spans="1:21" x14ac:dyDescent="0.25">
      <c r="A3059" s="1" t="s">
        <v>6393</v>
      </c>
      <c r="B3059" s="1" t="s">
        <v>1480</v>
      </c>
      <c r="C3059" s="1" t="s">
        <v>6394</v>
      </c>
      <c r="D3059" s="1"/>
      <c r="E3059" s="1"/>
      <c r="F3059" s="1" t="s">
        <v>6363</v>
      </c>
      <c r="G3059" s="1">
        <v>0</v>
      </c>
      <c r="H3059" s="1" t="s">
        <v>27474</v>
      </c>
      <c r="I3059" s="1">
        <v>0</v>
      </c>
      <c r="J3059" s="1" t="s">
        <v>27474</v>
      </c>
      <c r="K3059" s="1">
        <f t="shared" si="188"/>
        <v>0</v>
      </c>
      <c r="L3059" s="2">
        <f>SUMIFS('Basin Total Well Counts'!B:B,'Basin Total Well Counts'!A:A,F3059)</f>
        <v>0</v>
      </c>
      <c r="M3059" s="4">
        <f t="shared" si="189"/>
        <v>0</v>
      </c>
      <c r="N3059" s="2">
        <f>SUMIF('Basin Emissions'!A:A,F3059,'Basin Emissions'!B:B)</f>
        <v>30.4825056</v>
      </c>
      <c r="O3059" s="8">
        <f t="shared" si="190"/>
        <v>0</v>
      </c>
      <c r="P3059" s="7">
        <f>SUMIF('Tool Pneumatics CH4 VOC BTEX'!B:B,A3059,'Tool Pneumatics CH4 VOC BTEX'!F:F)</f>
        <v>3.5899999141693102</v>
      </c>
      <c r="Q3059" s="14">
        <f t="shared" si="191"/>
        <v>0</v>
      </c>
      <c r="R3059" s="16">
        <f>SUMIF('Tool Pneumatics CH4 VOC BTEX'!B:B,A3059,'Tool Pneumatics CH4 VOC BTEX'!H:H)*Q3059</f>
        <v>0</v>
      </c>
      <c r="S3059" s="16">
        <f>SUMIF('Tool Pneumatics CH4 VOC BTEX'!B:B,A3059,'Tool Pneumatics CH4 VOC BTEX'!J:J)*Q3059</f>
        <v>0</v>
      </c>
      <c r="T3059" s="16">
        <f>SUMIF('Tool Pneumatics CH4 VOC BTEX'!B:B,A3059,'Tool Pneumatics CH4 VOC BTEX'!L:L)*Q3059</f>
        <v>0</v>
      </c>
      <c r="U3059" s="16">
        <f>SUMIF('Tool Pneumatics CH4 VOC BTEX'!B:B,A3059,'Tool Pneumatics CH4 VOC BTEX'!N:N)*Q3059</f>
        <v>0</v>
      </c>
    </row>
    <row r="3060" spans="1:21" x14ac:dyDescent="0.25">
      <c r="A3060" s="1" t="s">
        <v>6395</v>
      </c>
      <c r="B3060" s="1" t="s">
        <v>1480</v>
      </c>
      <c r="C3060" s="1" t="s">
        <v>6396</v>
      </c>
      <c r="D3060" s="1"/>
      <c r="E3060" s="1"/>
      <c r="F3060" s="1" t="s">
        <v>5339</v>
      </c>
      <c r="G3060" s="1">
        <v>0</v>
      </c>
      <c r="H3060" s="1" t="s">
        <v>27474</v>
      </c>
      <c r="I3060" s="1">
        <v>0</v>
      </c>
      <c r="J3060" s="1" t="s">
        <v>27474</v>
      </c>
      <c r="K3060" s="1">
        <f t="shared" si="188"/>
        <v>0</v>
      </c>
      <c r="L3060" s="2">
        <f>SUMIFS('Basin Total Well Counts'!B:B,'Basin Total Well Counts'!A:A,F3060)</f>
        <v>5</v>
      </c>
      <c r="M3060" s="4">
        <f t="shared" si="189"/>
        <v>0</v>
      </c>
      <c r="N3060" s="2">
        <f>SUMIF('Basin Emissions'!A:A,F3060,'Basin Emissions'!B:B)</f>
        <v>26.5570752</v>
      </c>
      <c r="O3060" s="8">
        <f t="shared" si="190"/>
        <v>0</v>
      </c>
      <c r="P3060" s="7">
        <f>SUMIF('Tool Pneumatics CH4 VOC BTEX'!B:B,A3060,'Tool Pneumatics CH4 VOC BTEX'!F:F)</f>
        <v>3.5899999141693102</v>
      </c>
      <c r="Q3060" s="14">
        <f t="shared" si="191"/>
        <v>0</v>
      </c>
      <c r="R3060" s="16">
        <f>SUMIF('Tool Pneumatics CH4 VOC BTEX'!B:B,A3060,'Tool Pneumatics CH4 VOC BTEX'!H:H)*Q3060</f>
        <v>0</v>
      </c>
      <c r="S3060" s="16">
        <f>SUMIF('Tool Pneumatics CH4 VOC BTEX'!B:B,A3060,'Tool Pneumatics CH4 VOC BTEX'!J:J)*Q3060</f>
        <v>0</v>
      </c>
      <c r="T3060" s="16">
        <f>SUMIF('Tool Pneumatics CH4 VOC BTEX'!B:B,A3060,'Tool Pneumatics CH4 VOC BTEX'!L:L)*Q3060</f>
        <v>0</v>
      </c>
      <c r="U3060" s="16">
        <f>SUMIF('Tool Pneumatics CH4 VOC BTEX'!B:B,A3060,'Tool Pneumatics CH4 VOC BTEX'!N:N)*Q3060</f>
        <v>0</v>
      </c>
    </row>
    <row r="3061" spans="1:21" x14ac:dyDescent="0.25">
      <c r="A3061" s="1" t="s">
        <v>6397</v>
      </c>
      <c r="B3061" s="1" t="s">
        <v>1480</v>
      </c>
      <c r="C3061" s="1" t="s">
        <v>6398</v>
      </c>
      <c r="D3061" s="1"/>
      <c r="E3061" s="1"/>
      <c r="F3061" s="1" t="s">
        <v>6363</v>
      </c>
      <c r="G3061" s="1">
        <v>0</v>
      </c>
      <c r="H3061" s="1" t="s">
        <v>27474</v>
      </c>
      <c r="I3061" s="1">
        <v>0</v>
      </c>
      <c r="J3061" s="1" t="s">
        <v>27474</v>
      </c>
      <c r="K3061" s="1">
        <f t="shared" si="188"/>
        <v>0</v>
      </c>
      <c r="L3061" s="2">
        <f>SUMIFS('Basin Total Well Counts'!B:B,'Basin Total Well Counts'!A:A,F3061)</f>
        <v>0</v>
      </c>
      <c r="M3061" s="4">
        <f t="shared" si="189"/>
        <v>0</v>
      </c>
      <c r="N3061" s="2">
        <f>SUMIF('Basin Emissions'!A:A,F3061,'Basin Emissions'!B:B)</f>
        <v>30.4825056</v>
      </c>
      <c r="O3061" s="8">
        <f t="shared" si="190"/>
        <v>0</v>
      </c>
      <c r="P3061" s="7">
        <f>SUMIF('Tool Pneumatics CH4 VOC BTEX'!B:B,A3061,'Tool Pneumatics CH4 VOC BTEX'!F:F)</f>
        <v>3.5899999141693102</v>
      </c>
      <c r="Q3061" s="14">
        <f t="shared" si="191"/>
        <v>0</v>
      </c>
      <c r="R3061" s="16">
        <f>SUMIF('Tool Pneumatics CH4 VOC BTEX'!B:B,A3061,'Tool Pneumatics CH4 VOC BTEX'!H:H)*Q3061</f>
        <v>0</v>
      </c>
      <c r="S3061" s="16">
        <f>SUMIF('Tool Pneumatics CH4 VOC BTEX'!B:B,A3061,'Tool Pneumatics CH4 VOC BTEX'!J:J)*Q3061</f>
        <v>0</v>
      </c>
      <c r="T3061" s="16">
        <f>SUMIF('Tool Pneumatics CH4 VOC BTEX'!B:B,A3061,'Tool Pneumatics CH4 VOC BTEX'!L:L)*Q3061</f>
        <v>0</v>
      </c>
      <c r="U3061" s="16">
        <f>SUMIF('Tool Pneumatics CH4 VOC BTEX'!B:B,A3061,'Tool Pneumatics CH4 VOC BTEX'!N:N)*Q3061</f>
        <v>0</v>
      </c>
    </row>
    <row r="3062" spans="1:21" x14ac:dyDescent="0.25">
      <c r="A3062" s="1" t="s">
        <v>6399</v>
      </c>
      <c r="B3062" s="1" t="s">
        <v>1480</v>
      </c>
      <c r="C3062" s="1" t="s">
        <v>2139</v>
      </c>
      <c r="D3062" s="1"/>
      <c r="E3062" s="1"/>
      <c r="F3062" s="1" t="s">
        <v>6380</v>
      </c>
      <c r="G3062" s="1">
        <v>0</v>
      </c>
      <c r="H3062" s="1" t="s">
        <v>27474</v>
      </c>
      <c r="I3062" s="1">
        <v>0</v>
      </c>
      <c r="J3062" s="1" t="s">
        <v>27474</v>
      </c>
      <c r="K3062" s="1">
        <f t="shared" si="188"/>
        <v>0</v>
      </c>
      <c r="L3062" s="2">
        <f>SUMIFS('Basin Total Well Counts'!B:B,'Basin Total Well Counts'!A:A,F3062)</f>
        <v>0</v>
      </c>
      <c r="M3062" s="4">
        <f t="shared" si="189"/>
        <v>0</v>
      </c>
      <c r="N3062" s="2">
        <f>SUMIF('Basin Emissions'!A:A,F3062,'Basin Emissions'!B:B)</f>
        <v>54.155107200000003</v>
      </c>
      <c r="O3062" s="8">
        <f t="shared" si="190"/>
        <v>0</v>
      </c>
      <c r="P3062" s="7">
        <f>SUMIF('Tool Pneumatics CH4 VOC BTEX'!B:B,A3062,'Tool Pneumatics CH4 VOC BTEX'!F:F)</f>
        <v>3.5899999141693102</v>
      </c>
      <c r="Q3062" s="14">
        <f t="shared" si="191"/>
        <v>0</v>
      </c>
      <c r="R3062" s="16">
        <f>SUMIF('Tool Pneumatics CH4 VOC BTEX'!B:B,A3062,'Tool Pneumatics CH4 VOC BTEX'!H:H)*Q3062</f>
        <v>0</v>
      </c>
      <c r="S3062" s="16">
        <f>SUMIF('Tool Pneumatics CH4 VOC BTEX'!B:B,A3062,'Tool Pneumatics CH4 VOC BTEX'!J:J)*Q3062</f>
        <v>0</v>
      </c>
      <c r="T3062" s="16">
        <f>SUMIF('Tool Pneumatics CH4 VOC BTEX'!B:B,A3062,'Tool Pneumatics CH4 VOC BTEX'!L:L)*Q3062</f>
        <v>0</v>
      </c>
      <c r="U3062" s="16">
        <f>SUMIF('Tool Pneumatics CH4 VOC BTEX'!B:B,A3062,'Tool Pneumatics CH4 VOC BTEX'!N:N)*Q3062</f>
        <v>0</v>
      </c>
    </row>
    <row r="3063" spans="1:21" x14ac:dyDescent="0.25">
      <c r="A3063" s="1" t="s">
        <v>6400</v>
      </c>
      <c r="B3063" s="1" t="s">
        <v>1480</v>
      </c>
      <c r="C3063" s="1" t="s">
        <v>1814</v>
      </c>
      <c r="D3063" s="1"/>
      <c r="E3063" s="1"/>
      <c r="F3063" s="1" t="s">
        <v>6363</v>
      </c>
      <c r="G3063" s="1">
        <v>0</v>
      </c>
      <c r="H3063" s="1" t="s">
        <v>27474</v>
      </c>
      <c r="I3063" s="1">
        <v>0</v>
      </c>
      <c r="J3063" s="1" t="s">
        <v>27474</v>
      </c>
      <c r="K3063" s="1">
        <f t="shared" si="188"/>
        <v>0</v>
      </c>
      <c r="L3063" s="2">
        <f>SUMIFS('Basin Total Well Counts'!B:B,'Basin Total Well Counts'!A:A,F3063)</f>
        <v>0</v>
      </c>
      <c r="M3063" s="4">
        <f t="shared" si="189"/>
        <v>0</v>
      </c>
      <c r="N3063" s="2">
        <f>SUMIF('Basin Emissions'!A:A,F3063,'Basin Emissions'!B:B)</f>
        <v>30.4825056</v>
      </c>
      <c r="O3063" s="8">
        <f t="shared" si="190"/>
        <v>0</v>
      </c>
      <c r="P3063" s="7">
        <f>SUMIF('Tool Pneumatics CH4 VOC BTEX'!B:B,A3063,'Tool Pneumatics CH4 VOC BTEX'!F:F)</f>
        <v>3.5899999141693102</v>
      </c>
      <c r="Q3063" s="14">
        <f t="shared" si="191"/>
        <v>0</v>
      </c>
      <c r="R3063" s="16">
        <f>SUMIF('Tool Pneumatics CH4 VOC BTEX'!B:B,A3063,'Tool Pneumatics CH4 VOC BTEX'!H:H)*Q3063</f>
        <v>0</v>
      </c>
      <c r="S3063" s="16">
        <f>SUMIF('Tool Pneumatics CH4 VOC BTEX'!B:B,A3063,'Tool Pneumatics CH4 VOC BTEX'!J:J)*Q3063</f>
        <v>0</v>
      </c>
      <c r="T3063" s="16">
        <f>SUMIF('Tool Pneumatics CH4 VOC BTEX'!B:B,A3063,'Tool Pneumatics CH4 VOC BTEX'!L:L)*Q3063</f>
        <v>0</v>
      </c>
      <c r="U3063" s="16">
        <f>SUMIF('Tool Pneumatics CH4 VOC BTEX'!B:B,A3063,'Tool Pneumatics CH4 VOC BTEX'!N:N)*Q3063</f>
        <v>0</v>
      </c>
    </row>
    <row r="3064" spans="1:21" x14ac:dyDescent="0.25">
      <c r="A3064" s="1" t="s">
        <v>6401</v>
      </c>
      <c r="B3064" s="1" t="s">
        <v>1480</v>
      </c>
      <c r="C3064" s="1" t="s">
        <v>6402</v>
      </c>
      <c r="D3064" s="1"/>
      <c r="E3064" s="1"/>
      <c r="F3064" s="1" t="s">
        <v>6363</v>
      </c>
      <c r="G3064" s="1">
        <v>0</v>
      </c>
      <c r="H3064" s="1" t="s">
        <v>27474</v>
      </c>
      <c r="I3064" s="1">
        <v>0</v>
      </c>
      <c r="J3064" s="1" t="s">
        <v>27474</v>
      </c>
      <c r="K3064" s="1">
        <f t="shared" si="188"/>
        <v>0</v>
      </c>
      <c r="L3064" s="2">
        <f>SUMIFS('Basin Total Well Counts'!B:B,'Basin Total Well Counts'!A:A,F3064)</f>
        <v>0</v>
      </c>
      <c r="M3064" s="4">
        <f t="shared" si="189"/>
        <v>0</v>
      </c>
      <c r="N3064" s="2">
        <f>SUMIF('Basin Emissions'!A:A,F3064,'Basin Emissions'!B:B)</f>
        <v>30.4825056</v>
      </c>
      <c r="O3064" s="8">
        <f t="shared" si="190"/>
        <v>0</v>
      </c>
      <c r="P3064" s="7">
        <f>SUMIF('Tool Pneumatics CH4 VOC BTEX'!B:B,A3064,'Tool Pneumatics CH4 VOC BTEX'!F:F)</f>
        <v>3.5899999141693102</v>
      </c>
      <c r="Q3064" s="14">
        <f t="shared" si="191"/>
        <v>0</v>
      </c>
      <c r="R3064" s="16">
        <f>SUMIF('Tool Pneumatics CH4 VOC BTEX'!B:B,A3064,'Tool Pneumatics CH4 VOC BTEX'!H:H)*Q3064</f>
        <v>0</v>
      </c>
      <c r="S3064" s="16">
        <f>SUMIF('Tool Pneumatics CH4 VOC BTEX'!B:B,A3064,'Tool Pneumatics CH4 VOC BTEX'!J:J)*Q3064</f>
        <v>0</v>
      </c>
      <c r="T3064" s="16">
        <f>SUMIF('Tool Pneumatics CH4 VOC BTEX'!B:B,A3064,'Tool Pneumatics CH4 VOC BTEX'!L:L)*Q3064</f>
        <v>0</v>
      </c>
      <c r="U3064" s="16">
        <f>SUMIF('Tool Pneumatics CH4 VOC BTEX'!B:B,A3064,'Tool Pneumatics CH4 VOC BTEX'!N:N)*Q3064</f>
        <v>0</v>
      </c>
    </row>
    <row r="3065" spans="1:21" x14ac:dyDescent="0.25">
      <c r="A3065" s="1" t="s">
        <v>6403</v>
      </c>
      <c r="B3065" s="1" t="s">
        <v>1480</v>
      </c>
      <c r="C3065" s="1" t="s">
        <v>6404</v>
      </c>
      <c r="D3065" s="1"/>
      <c r="E3065" s="1"/>
      <c r="F3065" s="1" t="s">
        <v>3111</v>
      </c>
      <c r="G3065" s="1">
        <v>0</v>
      </c>
      <c r="H3065" s="1" t="s">
        <v>27474</v>
      </c>
      <c r="I3065" s="1">
        <v>0</v>
      </c>
      <c r="J3065" s="1" t="s">
        <v>27474</v>
      </c>
      <c r="K3065" s="1">
        <f t="shared" si="188"/>
        <v>0</v>
      </c>
      <c r="L3065" s="2">
        <f>SUMIFS('Basin Total Well Counts'!B:B,'Basin Total Well Counts'!A:A,F3065)</f>
        <v>0</v>
      </c>
      <c r="M3065" s="4">
        <f t="shared" si="189"/>
        <v>0</v>
      </c>
      <c r="N3065" s="2">
        <f>SUMIF('Basin Emissions'!A:A,F3065,'Basin Emissions'!B:B)</f>
        <v>370.54830430000004</v>
      </c>
      <c r="O3065" s="8">
        <f t="shared" si="190"/>
        <v>0</v>
      </c>
      <c r="P3065" s="7">
        <f>SUMIF('Tool Pneumatics CH4 VOC BTEX'!B:B,A3065,'Tool Pneumatics CH4 VOC BTEX'!F:F)</f>
        <v>3.5899999141693102</v>
      </c>
      <c r="Q3065" s="14">
        <f t="shared" si="191"/>
        <v>0</v>
      </c>
      <c r="R3065" s="16">
        <f>SUMIF('Tool Pneumatics CH4 VOC BTEX'!B:B,A3065,'Tool Pneumatics CH4 VOC BTEX'!H:H)*Q3065</f>
        <v>0</v>
      </c>
      <c r="S3065" s="16">
        <f>SUMIF('Tool Pneumatics CH4 VOC BTEX'!B:B,A3065,'Tool Pneumatics CH4 VOC BTEX'!J:J)*Q3065</f>
        <v>0</v>
      </c>
      <c r="T3065" s="16">
        <f>SUMIF('Tool Pneumatics CH4 VOC BTEX'!B:B,A3065,'Tool Pneumatics CH4 VOC BTEX'!L:L)*Q3065</f>
        <v>0</v>
      </c>
      <c r="U3065" s="16">
        <f>SUMIF('Tool Pneumatics CH4 VOC BTEX'!B:B,A3065,'Tool Pneumatics CH4 VOC BTEX'!N:N)*Q3065</f>
        <v>0</v>
      </c>
    </row>
    <row r="3066" spans="1:21" x14ac:dyDescent="0.25">
      <c r="A3066" s="1" t="s">
        <v>6405</v>
      </c>
      <c r="B3066" s="1" t="s">
        <v>1480</v>
      </c>
      <c r="C3066" s="1" t="s">
        <v>2171</v>
      </c>
      <c r="D3066" s="1"/>
      <c r="E3066" s="1"/>
      <c r="F3066" s="1" t="s">
        <v>6380</v>
      </c>
      <c r="G3066" s="1">
        <v>0</v>
      </c>
      <c r="H3066" s="1" t="s">
        <v>27474</v>
      </c>
      <c r="I3066" s="1">
        <v>0</v>
      </c>
      <c r="J3066" s="1" t="s">
        <v>27474</v>
      </c>
      <c r="K3066" s="1">
        <f t="shared" si="188"/>
        <v>0</v>
      </c>
      <c r="L3066" s="2">
        <f>SUMIFS('Basin Total Well Counts'!B:B,'Basin Total Well Counts'!A:A,F3066)</f>
        <v>0</v>
      </c>
      <c r="M3066" s="4">
        <f t="shared" si="189"/>
        <v>0</v>
      </c>
      <c r="N3066" s="2">
        <f>SUMIF('Basin Emissions'!A:A,F3066,'Basin Emissions'!B:B)</f>
        <v>54.155107200000003</v>
      </c>
      <c r="O3066" s="8">
        <f t="shared" si="190"/>
        <v>0</v>
      </c>
      <c r="P3066" s="7">
        <f>SUMIF('Tool Pneumatics CH4 VOC BTEX'!B:B,A3066,'Tool Pneumatics CH4 VOC BTEX'!F:F)</f>
        <v>3.5899999141693102</v>
      </c>
      <c r="Q3066" s="14">
        <f t="shared" si="191"/>
        <v>0</v>
      </c>
      <c r="R3066" s="16">
        <f>SUMIF('Tool Pneumatics CH4 VOC BTEX'!B:B,A3066,'Tool Pneumatics CH4 VOC BTEX'!H:H)*Q3066</f>
        <v>0</v>
      </c>
      <c r="S3066" s="16">
        <f>SUMIF('Tool Pneumatics CH4 VOC BTEX'!B:B,A3066,'Tool Pneumatics CH4 VOC BTEX'!J:J)*Q3066</f>
        <v>0</v>
      </c>
      <c r="T3066" s="16">
        <f>SUMIF('Tool Pneumatics CH4 VOC BTEX'!B:B,A3066,'Tool Pneumatics CH4 VOC BTEX'!L:L)*Q3066</f>
        <v>0</v>
      </c>
      <c r="U3066" s="16">
        <f>SUMIF('Tool Pneumatics CH4 VOC BTEX'!B:B,A3066,'Tool Pneumatics CH4 VOC BTEX'!N:N)*Q3066</f>
        <v>0</v>
      </c>
    </row>
    <row r="3067" spans="1:21" x14ac:dyDescent="0.25">
      <c r="A3067" s="1" t="s">
        <v>6406</v>
      </c>
      <c r="B3067" s="1" t="s">
        <v>1480</v>
      </c>
      <c r="C3067" s="1" t="s">
        <v>1637</v>
      </c>
      <c r="D3067" s="1"/>
      <c r="E3067" s="1"/>
      <c r="F3067" s="1" t="s">
        <v>3111</v>
      </c>
      <c r="G3067" s="1">
        <v>0</v>
      </c>
      <c r="H3067" s="1" t="s">
        <v>27474</v>
      </c>
      <c r="I3067" s="1">
        <v>0</v>
      </c>
      <c r="J3067" s="1" t="s">
        <v>27474</v>
      </c>
      <c r="K3067" s="1">
        <f t="shared" si="188"/>
        <v>0</v>
      </c>
      <c r="L3067" s="2">
        <f>SUMIFS('Basin Total Well Counts'!B:B,'Basin Total Well Counts'!A:A,F3067)</f>
        <v>0</v>
      </c>
      <c r="M3067" s="4">
        <f t="shared" si="189"/>
        <v>0</v>
      </c>
      <c r="N3067" s="2">
        <f>SUMIF('Basin Emissions'!A:A,F3067,'Basin Emissions'!B:B)</f>
        <v>370.54830430000004</v>
      </c>
      <c r="O3067" s="8">
        <f t="shared" si="190"/>
        <v>0</v>
      </c>
      <c r="P3067" s="7">
        <f>SUMIF('Tool Pneumatics CH4 VOC BTEX'!B:B,A3067,'Tool Pneumatics CH4 VOC BTEX'!F:F)</f>
        <v>3.5899999141693102</v>
      </c>
      <c r="Q3067" s="14">
        <f t="shared" si="191"/>
        <v>0</v>
      </c>
      <c r="R3067" s="16">
        <f>SUMIF('Tool Pneumatics CH4 VOC BTEX'!B:B,A3067,'Tool Pneumatics CH4 VOC BTEX'!H:H)*Q3067</f>
        <v>0</v>
      </c>
      <c r="S3067" s="16">
        <f>SUMIF('Tool Pneumatics CH4 VOC BTEX'!B:B,A3067,'Tool Pneumatics CH4 VOC BTEX'!J:J)*Q3067</f>
        <v>0</v>
      </c>
      <c r="T3067" s="16">
        <f>SUMIF('Tool Pneumatics CH4 VOC BTEX'!B:B,A3067,'Tool Pneumatics CH4 VOC BTEX'!L:L)*Q3067</f>
        <v>0</v>
      </c>
      <c r="U3067" s="16">
        <f>SUMIF('Tool Pneumatics CH4 VOC BTEX'!B:B,A3067,'Tool Pneumatics CH4 VOC BTEX'!N:N)*Q3067</f>
        <v>0</v>
      </c>
    </row>
    <row r="3068" spans="1:21" x14ac:dyDescent="0.25">
      <c r="A3068" s="1" t="s">
        <v>6407</v>
      </c>
      <c r="B3068" s="1" t="s">
        <v>1480</v>
      </c>
      <c r="C3068" s="1" t="s">
        <v>3631</v>
      </c>
      <c r="D3068" s="1"/>
      <c r="E3068" s="1"/>
      <c r="F3068" s="1" t="s">
        <v>6363</v>
      </c>
      <c r="G3068" s="1">
        <v>0</v>
      </c>
      <c r="H3068" s="1" t="s">
        <v>27474</v>
      </c>
      <c r="I3068" s="1">
        <v>0</v>
      </c>
      <c r="J3068" s="1" t="s">
        <v>27474</v>
      </c>
      <c r="K3068" s="1">
        <f t="shared" si="188"/>
        <v>0</v>
      </c>
      <c r="L3068" s="2">
        <f>SUMIFS('Basin Total Well Counts'!B:B,'Basin Total Well Counts'!A:A,F3068)</f>
        <v>0</v>
      </c>
      <c r="M3068" s="4">
        <f t="shared" si="189"/>
        <v>0</v>
      </c>
      <c r="N3068" s="2">
        <f>SUMIF('Basin Emissions'!A:A,F3068,'Basin Emissions'!B:B)</f>
        <v>30.4825056</v>
      </c>
      <c r="O3068" s="8">
        <f t="shared" si="190"/>
        <v>0</v>
      </c>
      <c r="P3068" s="7">
        <f>SUMIF('Tool Pneumatics CH4 VOC BTEX'!B:B,A3068,'Tool Pneumatics CH4 VOC BTEX'!F:F)</f>
        <v>3.5899999141693102</v>
      </c>
      <c r="Q3068" s="14">
        <f t="shared" si="191"/>
        <v>0</v>
      </c>
      <c r="R3068" s="16">
        <f>SUMIF('Tool Pneumatics CH4 VOC BTEX'!B:B,A3068,'Tool Pneumatics CH4 VOC BTEX'!H:H)*Q3068</f>
        <v>0</v>
      </c>
      <c r="S3068" s="16">
        <f>SUMIF('Tool Pneumatics CH4 VOC BTEX'!B:B,A3068,'Tool Pneumatics CH4 VOC BTEX'!J:J)*Q3068</f>
        <v>0</v>
      </c>
      <c r="T3068" s="16">
        <f>SUMIF('Tool Pneumatics CH4 VOC BTEX'!B:B,A3068,'Tool Pneumatics CH4 VOC BTEX'!L:L)*Q3068</f>
        <v>0</v>
      </c>
      <c r="U3068" s="16">
        <f>SUMIF('Tool Pneumatics CH4 VOC BTEX'!B:B,A3068,'Tool Pneumatics CH4 VOC BTEX'!N:N)*Q3068</f>
        <v>0</v>
      </c>
    </row>
    <row r="3069" spans="1:21" x14ac:dyDescent="0.25">
      <c r="A3069" s="1" t="s">
        <v>6408</v>
      </c>
      <c r="B3069" s="1" t="s">
        <v>1480</v>
      </c>
      <c r="C3069" s="1" t="s">
        <v>4702</v>
      </c>
      <c r="D3069" s="1"/>
      <c r="E3069" s="1"/>
      <c r="F3069" s="1" t="s">
        <v>5339</v>
      </c>
      <c r="G3069" s="1">
        <v>0</v>
      </c>
      <c r="H3069" s="1" t="s">
        <v>27474</v>
      </c>
      <c r="I3069" s="1">
        <v>0</v>
      </c>
      <c r="J3069" s="1" t="s">
        <v>27474</v>
      </c>
      <c r="K3069" s="1">
        <f t="shared" si="188"/>
        <v>0</v>
      </c>
      <c r="L3069" s="2">
        <f>SUMIFS('Basin Total Well Counts'!B:B,'Basin Total Well Counts'!A:A,F3069)</f>
        <v>5</v>
      </c>
      <c r="M3069" s="4">
        <f t="shared" si="189"/>
        <v>0</v>
      </c>
      <c r="N3069" s="2">
        <f>SUMIF('Basin Emissions'!A:A,F3069,'Basin Emissions'!B:B)</f>
        <v>26.5570752</v>
      </c>
      <c r="O3069" s="8">
        <f t="shared" si="190"/>
        <v>0</v>
      </c>
      <c r="P3069" s="7">
        <f>SUMIF('Tool Pneumatics CH4 VOC BTEX'!B:B,A3069,'Tool Pneumatics CH4 VOC BTEX'!F:F)</f>
        <v>3.5899999141693102</v>
      </c>
      <c r="Q3069" s="14">
        <f t="shared" si="191"/>
        <v>0</v>
      </c>
      <c r="R3069" s="16">
        <f>SUMIF('Tool Pneumatics CH4 VOC BTEX'!B:B,A3069,'Tool Pneumatics CH4 VOC BTEX'!H:H)*Q3069</f>
        <v>0</v>
      </c>
      <c r="S3069" s="16">
        <f>SUMIF('Tool Pneumatics CH4 VOC BTEX'!B:B,A3069,'Tool Pneumatics CH4 VOC BTEX'!J:J)*Q3069</f>
        <v>0</v>
      </c>
      <c r="T3069" s="16">
        <f>SUMIF('Tool Pneumatics CH4 VOC BTEX'!B:B,A3069,'Tool Pneumatics CH4 VOC BTEX'!L:L)*Q3069</f>
        <v>0</v>
      </c>
      <c r="U3069" s="16">
        <f>SUMIF('Tool Pneumatics CH4 VOC BTEX'!B:B,A3069,'Tool Pneumatics CH4 VOC BTEX'!N:N)*Q3069</f>
        <v>0</v>
      </c>
    </row>
    <row r="3070" spans="1:21" x14ac:dyDescent="0.25">
      <c r="A3070" s="1" t="s">
        <v>6409</v>
      </c>
      <c r="B3070" s="1" t="s">
        <v>1480</v>
      </c>
      <c r="C3070" s="1" t="s">
        <v>6410</v>
      </c>
      <c r="D3070" s="1"/>
      <c r="E3070" s="1"/>
      <c r="F3070" s="1" t="s">
        <v>5339</v>
      </c>
      <c r="G3070" s="1">
        <v>0</v>
      </c>
      <c r="H3070" s="1" t="s">
        <v>27474</v>
      </c>
      <c r="I3070" s="1">
        <v>0</v>
      </c>
      <c r="J3070" s="1" t="s">
        <v>27474</v>
      </c>
      <c r="K3070" s="1">
        <f t="shared" si="188"/>
        <v>0</v>
      </c>
      <c r="L3070" s="2">
        <f>SUMIFS('Basin Total Well Counts'!B:B,'Basin Total Well Counts'!A:A,F3070)</f>
        <v>5</v>
      </c>
      <c r="M3070" s="4">
        <f t="shared" si="189"/>
        <v>0</v>
      </c>
      <c r="N3070" s="2">
        <f>SUMIF('Basin Emissions'!A:A,F3070,'Basin Emissions'!B:B)</f>
        <v>26.5570752</v>
      </c>
      <c r="O3070" s="8">
        <f t="shared" si="190"/>
        <v>0</v>
      </c>
      <c r="P3070" s="7">
        <f>SUMIF('Tool Pneumatics CH4 VOC BTEX'!B:B,A3070,'Tool Pneumatics CH4 VOC BTEX'!F:F)</f>
        <v>3.5899999141693102</v>
      </c>
      <c r="Q3070" s="14">
        <f t="shared" si="191"/>
        <v>0</v>
      </c>
      <c r="R3070" s="16">
        <f>SUMIF('Tool Pneumatics CH4 VOC BTEX'!B:B,A3070,'Tool Pneumatics CH4 VOC BTEX'!H:H)*Q3070</f>
        <v>0</v>
      </c>
      <c r="S3070" s="16">
        <f>SUMIF('Tool Pneumatics CH4 VOC BTEX'!B:B,A3070,'Tool Pneumatics CH4 VOC BTEX'!J:J)*Q3070</f>
        <v>0</v>
      </c>
      <c r="T3070" s="16">
        <f>SUMIF('Tool Pneumatics CH4 VOC BTEX'!B:B,A3070,'Tool Pneumatics CH4 VOC BTEX'!L:L)*Q3070</f>
        <v>0</v>
      </c>
      <c r="U3070" s="16">
        <f>SUMIF('Tool Pneumatics CH4 VOC BTEX'!B:B,A3070,'Tool Pneumatics CH4 VOC BTEX'!N:N)*Q3070</f>
        <v>0</v>
      </c>
    </row>
    <row r="3071" spans="1:21" x14ac:dyDescent="0.25">
      <c r="A3071" s="1" t="s">
        <v>6411</v>
      </c>
      <c r="B3071" s="1" t="s">
        <v>1480</v>
      </c>
      <c r="C3071" s="1" t="s">
        <v>6412</v>
      </c>
      <c r="D3071" s="1"/>
      <c r="E3071" s="1"/>
      <c r="F3071" s="1" t="s">
        <v>3111</v>
      </c>
      <c r="G3071" s="1">
        <v>0</v>
      </c>
      <c r="H3071" s="1" t="s">
        <v>27474</v>
      </c>
      <c r="I3071" s="1">
        <v>0</v>
      </c>
      <c r="J3071" s="1" t="s">
        <v>27474</v>
      </c>
      <c r="K3071" s="1">
        <f t="shared" si="188"/>
        <v>0</v>
      </c>
      <c r="L3071" s="2">
        <f>SUMIFS('Basin Total Well Counts'!B:B,'Basin Total Well Counts'!A:A,F3071)</f>
        <v>0</v>
      </c>
      <c r="M3071" s="4">
        <f t="shared" si="189"/>
        <v>0</v>
      </c>
      <c r="N3071" s="2">
        <f>SUMIF('Basin Emissions'!A:A,F3071,'Basin Emissions'!B:B)</f>
        <v>370.54830430000004</v>
      </c>
      <c r="O3071" s="8">
        <f t="shared" si="190"/>
        <v>0</v>
      </c>
      <c r="P3071" s="7">
        <f>SUMIF('Tool Pneumatics CH4 VOC BTEX'!B:B,A3071,'Tool Pneumatics CH4 VOC BTEX'!F:F)</f>
        <v>3.5899999141693102</v>
      </c>
      <c r="Q3071" s="14">
        <f t="shared" si="191"/>
        <v>0</v>
      </c>
      <c r="R3071" s="16">
        <f>SUMIF('Tool Pneumatics CH4 VOC BTEX'!B:B,A3071,'Tool Pneumatics CH4 VOC BTEX'!H:H)*Q3071</f>
        <v>0</v>
      </c>
      <c r="S3071" s="16">
        <f>SUMIF('Tool Pneumatics CH4 VOC BTEX'!B:B,A3071,'Tool Pneumatics CH4 VOC BTEX'!J:J)*Q3071</f>
        <v>0</v>
      </c>
      <c r="T3071" s="16">
        <f>SUMIF('Tool Pneumatics CH4 VOC BTEX'!B:B,A3071,'Tool Pneumatics CH4 VOC BTEX'!L:L)*Q3071</f>
        <v>0</v>
      </c>
      <c r="U3071" s="16">
        <f>SUMIF('Tool Pneumatics CH4 VOC BTEX'!B:B,A3071,'Tool Pneumatics CH4 VOC BTEX'!N:N)*Q3071</f>
        <v>0</v>
      </c>
    </row>
    <row r="3072" spans="1:21" x14ac:dyDescent="0.25">
      <c r="A3072" s="1" t="s">
        <v>6414</v>
      </c>
      <c r="B3072" s="1" t="s">
        <v>1480</v>
      </c>
      <c r="C3072" s="1" t="s">
        <v>6415</v>
      </c>
      <c r="D3072" s="1"/>
      <c r="E3072" s="1"/>
      <c r="F3072" s="1" t="s">
        <v>6413</v>
      </c>
      <c r="G3072" s="1">
        <v>0</v>
      </c>
      <c r="H3072" s="1" t="s">
        <v>27474</v>
      </c>
      <c r="I3072" s="1">
        <v>0</v>
      </c>
      <c r="J3072" s="1" t="s">
        <v>27474</v>
      </c>
      <c r="K3072" s="1">
        <f t="shared" si="188"/>
        <v>0</v>
      </c>
      <c r="L3072" s="2">
        <f>SUMIFS('Basin Total Well Counts'!B:B,'Basin Total Well Counts'!A:A,F3072)</f>
        <v>0</v>
      </c>
      <c r="M3072" s="4">
        <f t="shared" si="189"/>
        <v>0</v>
      </c>
      <c r="N3072" s="2">
        <f>SUMIF('Basin Emissions'!A:A,F3072,'Basin Emissions'!B:B)</f>
        <v>52.825958400000005</v>
      </c>
      <c r="O3072" s="8">
        <f t="shared" si="190"/>
        <v>0</v>
      </c>
      <c r="P3072" s="7">
        <f>SUMIF('Tool Pneumatics CH4 VOC BTEX'!B:B,A3072,'Tool Pneumatics CH4 VOC BTEX'!F:F)</f>
        <v>3.5899999141693102</v>
      </c>
      <c r="Q3072" s="14">
        <f t="shared" si="191"/>
        <v>0</v>
      </c>
      <c r="R3072" s="16">
        <f>SUMIF('Tool Pneumatics CH4 VOC BTEX'!B:B,A3072,'Tool Pneumatics CH4 VOC BTEX'!H:H)*Q3072</f>
        <v>0</v>
      </c>
      <c r="S3072" s="16">
        <f>SUMIF('Tool Pneumatics CH4 VOC BTEX'!B:B,A3072,'Tool Pneumatics CH4 VOC BTEX'!J:J)*Q3072</f>
        <v>0</v>
      </c>
      <c r="T3072" s="16">
        <f>SUMIF('Tool Pneumatics CH4 VOC BTEX'!B:B,A3072,'Tool Pneumatics CH4 VOC BTEX'!L:L)*Q3072</f>
        <v>0</v>
      </c>
      <c r="U3072" s="16">
        <f>SUMIF('Tool Pneumatics CH4 VOC BTEX'!B:B,A3072,'Tool Pneumatics CH4 VOC BTEX'!N:N)*Q3072</f>
        <v>0</v>
      </c>
    </row>
    <row r="3073" spans="1:21" x14ac:dyDescent="0.25">
      <c r="A3073" s="1" t="s">
        <v>6416</v>
      </c>
      <c r="B3073" s="1" t="s">
        <v>1480</v>
      </c>
      <c r="C3073" s="1" t="s">
        <v>6417</v>
      </c>
      <c r="D3073" s="1"/>
      <c r="E3073" s="1"/>
      <c r="F3073" s="1" t="s">
        <v>3111</v>
      </c>
      <c r="G3073" s="1">
        <v>0</v>
      </c>
      <c r="H3073" s="1" t="s">
        <v>27474</v>
      </c>
      <c r="I3073" s="1">
        <v>0</v>
      </c>
      <c r="J3073" s="1" t="s">
        <v>27474</v>
      </c>
      <c r="K3073" s="1">
        <f t="shared" si="188"/>
        <v>0</v>
      </c>
      <c r="L3073" s="2">
        <f>SUMIFS('Basin Total Well Counts'!B:B,'Basin Total Well Counts'!A:A,F3073)</f>
        <v>0</v>
      </c>
      <c r="M3073" s="4">
        <f t="shared" si="189"/>
        <v>0</v>
      </c>
      <c r="N3073" s="2">
        <f>SUMIF('Basin Emissions'!A:A,F3073,'Basin Emissions'!B:B)</f>
        <v>370.54830430000004</v>
      </c>
      <c r="O3073" s="8">
        <f t="shared" si="190"/>
        <v>0</v>
      </c>
      <c r="P3073" s="7">
        <f>SUMIF('Tool Pneumatics CH4 VOC BTEX'!B:B,A3073,'Tool Pneumatics CH4 VOC BTEX'!F:F)</f>
        <v>3.5899999141693102</v>
      </c>
      <c r="Q3073" s="14">
        <f t="shared" si="191"/>
        <v>0</v>
      </c>
      <c r="R3073" s="16">
        <f>SUMIF('Tool Pneumatics CH4 VOC BTEX'!B:B,A3073,'Tool Pneumatics CH4 VOC BTEX'!H:H)*Q3073</f>
        <v>0</v>
      </c>
      <c r="S3073" s="16">
        <f>SUMIF('Tool Pneumatics CH4 VOC BTEX'!B:B,A3073,'Tool Pneumatics CH4 VOC BTEX'!J:J)*Q3073</f>
        <v>0</v>
      </c>
      <c r="T3073" s="16">
        <f>SUMIF('Tool Pneumatics CH4 VOC BTEX'!B:B,A3073,'Tool Pneumatics CH4 VOC BTEX'!L:L)*Q3073</f>
        <v>0</v>
      </c>
      <c r="U3073" s="16">
        <f>SUMIF('Tool Pneumatics CH4 VOC BTEX'!B:B,A3073,'Tool Pneumatics CH4 VOC BTEX'!N:N)*Q3073</f>
        <v>0</v>
      </c>
    </row>
    <row r="3074" spans="1:21" x14ac:dyDescent="0.25">
      <c r="A3074" s="1" t="s">
        <v>6418</v>
      </c>
      <c r="B3074" s="1" t="s">
        <v>1480</v>
      </c>
      <c r="C3074" s="1" t="s">
        <v>6419</v>
      </c>
      <c r="D3074" s="1"/>
      <c r="E3074" s="1"/>
      <c r="F3074" s="1" t="s">
        <v>3111</v>
      </c>
      <c r="G3074" s="1">
        <v>0</v>
      </c>
      <c r="H3074" s="1" t="s">
        <v>27474</v>
      </c>
      <c r="I3074" s="1">
        <v>0</v>
      </c>
      <c r="J3074" s="1" t="s">
        <v>27474</v>
      </c>
      <c r="K3074" s="1">
        <f t="shared" ref="K3074:K3137" si="192">+I3074+G3074</f>
        <v>0</v>
      </c>
      <c r="L3074" s="2">
        <f>SUMIFS('Basin Total Well Counts'!B:B,'Basin Total Well Counts'!A:A,F3074)</f>
        <v>0</v>
      </c>
      <c r="M3074" s="4">
        <f t="shared" ref="M3074:M3137" si="193">IFERROR(+K3074/L3074,0)</f>
        <v>0</v>
      </c>
      <c r="N3074" s="2">
        <f>SUMIF('Basin Emissions'!A:A,F3074,'Basin Emissions'!B:B)</f>
        <v>370.54830430000004</v>
      </c>
      <c r="O3074" s="8">
        <f t="shared" ref="O3074:O3137" si="194">+N3074*M3074</f>
        <v>0</v>
      </c>
      <c r="P3074" s="7">
        <f>SUMIF('Tool Pneumatics CH4 VOC BTEX'!B:B,A3074,'Tool Pneumatics CH4 VOC BTEX'!F:F)</f>
        <v>3.5899999141693102</v>
      </c>
      <c r="Q3074" s="14">
        <f t="shared" ref="Q3074:Q3137" si="195">IFERROR(O3074/P3074,0)*(2204.6/2000)</f>
        <v>0</v>
      </c>
      <c r="R3074" s="16">
        <f>SUMIF('Tool Pneumatics CH4 VOC BTEX'!B:B,A3074,'Tool Pneumatics CH4 VOC BTEX'!H:H)*Q3074</f>
        <v>0</v>
      </c>
      <c r="S3074" s="16">
        <f>SUMIF('Tool Pneumatics CH4 VOC BTEX'!B:B,A3074,'Tool Pneumatics CH4 VOC BTEX'!J:J)*Q3074</f>
        <v>0</v>
      </c>
      <c r="T3074" s="16">
        <f>SUMIF('Tool Pneumatics CH4 VOC BTEX'!B:B,A3074,'Tool Pneumatics CH4 VOC BTEX'!L:L)*Q3074</f>
        <v>0</v>
      </c>
      <c r="U3074" s="16">
        <f>SUMIF('Tool Pneumatics CH4 VOC BTEX'!B:B,A3074,'Tool Pneumatics CH4 VOC BTEX'!N:N)*Q3074</f>
        <v>0</v>
      </c>
    </row>
    <row r="3075" spans="1:21" x14ac:dyDescent="0.25">
      <c r="A3075" s="1" t="s">
        <v>6489</v>
      </c>
      <c r="B3075" s="1" t="s">
        <v>1517</v>
      </c>
      <c r="C3075" s="1" t="s">
        <v>1618</v>
      </c>
      <c r="D3075" s="1"/>
      <c r="E3075" s="1"/>
      <c r="F3075" s="1" t="s">
        <v>3141</v>
      </c>
      <c r="G3075" s="1">
        <v>0</v>
      </c>
      <c r="H3075" s="1" t="s">
        <v>27474</v>
      </c>
      <c r="I3075" s="1">
        <v>0</v>
      </c>
      <c r="J3075" s="1" t="s">
        <v>27474</v>
      </c>
      <c r="K3075" s="1">
        <f t="shared" si="192"/>
        <v>0</v>
      </c>
      <c r="L3075" s="2">
        <f>SUMIFS('Basin Total Well Counts'!B:B,'Basin Total Well Counts'!A:A,F3075)</f>
        <v>11</v>
      </c>
      <c r="M3075" s="4">
        <f t="shared" si="193"/>
        <v>0</v>
      </c>
      <c r="N3075" s="2">
        <f>SUMIF('Basin Emissions'!A:A,F3075,'Basin Emissions'!B:B)</f>
        <v>550.58635159999994</v>
      </c>
      <c r="O3075" s="8">
        <f t="shared" si="194"/>
        <v>0</v>
      </c>
      <c r="P3075" s="7">
        <f>SUMIF('Tool Pneumatics CH4 VOC BTEX'!B:B,A3075,'Tool Pneumatics CH4 VOC BTEX'!F:F)</f>
        <v>3.5899999141693102</v>
      </c>
      <c r="Q3075" s="14">
        <f t="shared" si="195"/>
        <v>0</v>
      </c>
      <c r="R3075" s="16">
        <f>SUMIF('Tool Pneumatics CH4 VOC BTEX'!B:B,A3075,'Tool Pneumatics CH4 VOC BTEX'!H:H)*Q3075</f>
        <v>0</v>
      </c>
      <c r="S3075" s="16">
        <f>SUMIF('Tool Pneumatics CH4 VOC BTEX'!B:B,A3075,'Tool Pneumatics CH4 VOC BTEX'!J:J)*Q3075</f>
        <v>0</v>
      </c>
      <c r="T3075" s="16">
        <f>SUMIF('Tool Pneumatics CH4 VOC BTEX'!B:B,A3075,'Tool Pneumatics CH4 VOC BTEX'!L:L)*Q3075</f>
        <v>0</v>
      </c>
      <c r="U3075" s="16">
        <f>SUMIF('Tool Pneumatics CH4 VOC BTEX'!B:B,A3075,'Tool Pneumatics CH4 VOC BTEX'!N:N)*Q3075</f>
        <v>0</v>
      </c>
    </row>
    <row r="3076" spans="1:21" x14ac:dyDescent="0.25">
      <c r="A3076" s="1" t="s">
        <v>6490</v>
      </c>
      <c r="B3076" s="1" t="s">
        <v>1517</v>
      </c>
      <c r="C3076" s="1" t="s">
        <v>1903</v>
      </c>
      <c r="D3076" s="1"/>
      <c r="E3076" s="1"/>
      <c r="F3076" s="1" t="s">
        <v>3141</v>
      </c>
      <c r="G3076" s="1">
        <v>0</v>
      </c>
      <c r="H3076" s="1" t="s">
        <v>27474</v>
      </c>
      <c r="I3076" s="1">
        <v>0</v>
      </c>
      <c r="J3076" s="1" t="s">
        <v>27474</v>
      </c>
      <c r="K3076" s="1">
        <f t="shared" si="192"/>
        <v>0</v>
      </c>
      <c r="L3076" s="2">
        <f>SUMIFS('Basin Total Well Counts'!B:B,'Basin Total Well Counts'!A:A,F3076)</f>
        <v>11</v>
      </c>
      <c r="M3076" s="4">
        <f t="shared" si="193"/>
        <v>0</v>
      </c>
      <c r="N3076" s="2">
        <f>SUMIF('Basin Emissions'!A:A,F3076,'Basin Emissions'!B:B)</f>
        <v>550.58635159999994</v>
      </c>
      <c r="O3076" s="8">
        <f t="shared" si="194"/>
        <v>0</v>
      </c>
      <c r="P3076" s="7">
        <f>SUMIF('Tool Pneumatics CH4 VOC BTEX'!B:B,A3076,'Tool Pneumatics CH4 VOC BTEX'!F:F)</f>
        <v>3.5899999141693102</v>
      </c>
      <c r="Q3076" s="14">
        <f t="shared" si="195"/>
        <v>0</v>
      </c>
      <c r="R3076" s="16">
        <f>SUMIF('Tool Pneumatics CH4 VOC BTEX'!B:B,A3076,'Tool Pneumatics CH4 VOC BTEX'!H:H)*Q3076</f>
        <v>0</v>
      </c>
      <c r="S3076" s="16">
        <f>SUMIF('Tool Pneumatics CH4 VOC BTEX'!B:B,A3076,'Tool Pneumatics CH4 VOC BTEX'!J:J)*Q3076</f>
        <v>0</v>
      </c>
      <c r="T3076" s="16">
        <f>SUMIF('Tool Pneumatics CH4 VOC BTEX'!B:B,A3076,'Tool Pneumatics CH4 VOC BTEX'!L:L)*Q3076</f>
        <v>0</v>
      </c>
      <c r="U3076" s="16">
        <f>SUMIF('Tool Pneumatics CH4 VOC BTEX'!B:B,A3076,'Tool Pneumatics CH4 VOC BTEX'!N:N)*Q3076</f>
        <v>0</v>
      </c>
    </row>
    <row r="3077" spans="1:21" x14ac:dyDescent="0.25">
      <c r="A3077" s="1" t="s">
        <v>6491</v>
      </c>
      <c r="B3077" s="1" t="s">
        <v>1517</v>
      </c>
      <c r="C3077" s="1" t="s">
        <v>6492</v>
      </c>
      <c r="D3077" s="1"/>
      <c r="E3077" s="1"/>
      <c r="F3077" s="1" t="s">
        <v>3141</v>
      </c>
      <c r="G3077" s="1">
        <v>0</v>
      </c>
      <c r="H3077" s="1" t="s">
        <v>27474</v>
      </c>
      <c r="I3077" s="1">
        <v>0</v>
      </c>
      <c r="J3077" s="1" t="s">
        <v>27474</v>
      </c>
      <c r="K3077" s="1">
        <f t="shared" si="192"/>
        <v>0</v>
      </c>
      <c r="L3077" s="2">
        <f>SUMIFS('Basin Total Well Counts'!B:B,'Basin Total Well Counts'!A:A,F3077)</f>
        <v>11</v>
      </c>
      <c r="M3077" s="4">
        <f t="shared" si="193"/>
        <v>0</v>
      </c>
      <c r="N3077" s="2">
        <f>SUMIF('Basin Emissions'!A:A,F3077,'Basin Emissions'!B:B)</f>
        <v>550.58635159999994</v>
      </c>
      <c r="O3077" s="8">
        <f t="shared" si="194"/>
        <v>0</v>
      </c>
      <c r="P3077" s="7">
        <f>SUMIF('Tool Pneumatics CH4 VOC BTEX'!B:B,A3077,'Tool Pneumatics CH4 VOC BTEX'!F:F)</f>
        <v>3.5899999141693102</v>
      </c>
      <c r="Q3077" s="14">
        <f t="shared" si="195"/>
        <v>0</v>
      </c>
      <c r="R3077" s="16">
        <f>SUMIF('Tool Pneumatics CH4 VOC BTEX'!B:B,A3077,'Tool Pneumatics CH4 VOC BTEX'!H:H)*Q3077</f>
        <v>0</v>
      </c>
      <c r="S3077" s="16">
        <f>SUMIF('Tool Pneumatics CH4 VOC BTEX'!B:B,A3077,'Tool Pneumatics CH4 VOC BTEX'!J:J)*Q3077</f>
        <v>0</v>
      </c>
      <c r="T3077" s="16">
        <f>SUMIF('Tool Pneumatics CH4 VOC BTEX'!B:B,A3077,'Tool Pneumatics CH4 VOC BTEX'!L:L)*Q3077</f>
        <v>0</v>
      </c>
      <c r="U3077" s="16">
        <f>SUMIF('Tool Pneumatics CH4 VOC BTEX'!B:B,A3077,'Tool Pneumatics CH4 VOC BTEX'!N:N)*Q3077</f>
        <v>0</v>
      </c>
    </row>
    <row r="3078" spans="1:21" x14ac:dyDescent="0.25">
      <c r="A3078" s="1" t="s">
        <v>6493</v>
      </c>
      <c r="B3078" s="1" t="s">
        <v>1517</v>
      </c>
      <c r="C3078" s="1" t="s">
        <v>6494</v>
      </c>
      <c r="D3078" s="1"/>
      <c r="E3078" s="1"/>
      <c r="F3078" s="1" t="s">
        <v>3141</v>
      </c>
      <c r="G3078" s="1">
        <v>0</v>
      </c>
      <c r="H3078" s="1" t="s">
        <v>27474</v>
      </c>
      <c r="I3078" s="1">
        <v>0</v>
      </c>
      <c r="J3078" s="1" t="s">
        <v>27474</v>
      </c>
      <c r="K3078" s="1">
        <f t="shared" si="192"/>
        <v>0</v>
      </c>
      <c r="L3078" s="2">
        <f>SUMIFS('Basin Total Well Counts'!B:B,'Basin Total Well Counts'!A:A,F3078)</f>
        <v>11</v>
      </c>
      <c r="M3078" s="4">
        <f t="shared" si="193"/>
        <v>0</v>
      </c>
      <c r="N3078" s="2">
        <f>SUMIF('Basin Emissions'!A:A,F3078,'Basin Emissions'!B:B)</f>
        <v>550.58635159999994</v>
      </c>
      <c r="O3078" s="8">
        <f t="shared" si="194"/>
        <v>0</v>
      </c>
      <c r="P3078" s="7">
        <f>SUMIF('Tool Pneumatics CH4 VOC BTEX'!B:B,A3078,'Tool Pneumatics CH4 VOC BTEX'!F:F)</f>
        <v>3.5899999141693102</v>
      </c>
      <c r="Q3078" s="14">
        <f t="shared" si="195"/>
        <v>0</v>
      </c>
      <c r="R3078" s="16">
        <f>SUMIF('Tool Pneumatics CH4 VOC BTEX'!B:B,A3078,'Tool Pneumatics CH4 VOC BTEX'!H:H)*Q3078</f>
        <v>0</v>
      </c>
      <c r="S3078" s="16">
        <f>SUMIF('Tool Pneumatics CH4 VOC BTEX'!B:B,A3078,'Tool Pneumatics CH4 VOC BTEX'!J:J)*Q3078</f>
        <v>0</v>
      </c>
      <c r="T3078" s="16">
        <f>SUMIF('Tool Pneumatics CH4 VOC BTEX'!B:B,A3078,'Tool Pneumatics CH4 VOC BTEX'!L:L)*Q3078</f>
        <v>0</v>
      </c>
      <c r="U3078" s="16">
        <f>SUMIF('Tool Pneumatics CH4 VOC BTEX'!B:B,A3078,'Tool Pneumatics CH4 VOC BTEX'!N:N)*Q3078</f>
        <v>0</v>
      </c>
    </row>
    <row r="3079" spans="1:21" x14ac:dyDescent="0.25">
      <c r="A3079" s="1" t="s">
        <v>6495</v>
      </c>
      <c r="B3079" s="1" t="s">
        <v>1517</v>
      </c>
      <c r="C3079" s="1" t="s">
        <v>1633</v>
      </c>
      <c r="D3079" s="1"/>
      <c r="E3079" s="1"/>
      <c r="F3079" s="1" t="s">
        <v>3141</v>
      </c>
      <c r="G3079" s="1">
        <v>0</v>
      </c>
      <c r="H3079" s="1" t="s">
        <v>27474</v>
      </c>
      <c r="I3079" s="1">
        <v>0</v>
      </c>
      <c r="J3079" s="1" t="s">
        <v>27474</v>
      </c>
      <c r="K3079" s="1">
        <f t="shared" si="192"/>
        <v>0</v>
      </c>
      <c r="L3079" s="2">
        <f>SUMIFS('Basin Total Well Counts'!B:B,'Basin Total Well Counts'!A:A,F3079)</f>
        <v>11</v>
      </c>
      <c r="M3079" s="4">
        <f t="shared" si="193"/>
        <v>0</v>
      </c>
      <c r="N3079" s="2">
        <f>SUMIF('Basin Emissions'!A:A,F3079,'Basin Emissions'!B:B)</f>
        <v>550.58635159999994</v>
      </c>
      <c r="O3079" s="8">
        <f t="shared" si="194"/>
        <v>0</v>
      </c>
      <c r="P3079" s="7">
        <f>SUMIF('Tool Pneumatics CH4 VOC BTEX'!B:B,A3079,'Tool Pneumatics CH4 VOC BTEX'!F:F)</f>
        <v>3.5899999141693102</v>
      </c>
      <c r="Q3079" s="14">
        <f t="shared" si="195"/>
        <v>0</v>
      </c>
      <c r="R3079" s="16">
        <f>SUMIF('Tool Pneumatics CH4 VOC BTEX'!B:B,A3079,'Tool Pneumatics CH4 VOC BTEX'!H:H)*Q3079</f>
        <v>0</v>
      </c>
      <c r="S3079" s="16">
        <f>SUMIF('Tool Pneumatics CH4 VOC BTEX'!B:B,A3079,'Tool Pneumatics CH4 VOC BTEX'!J:J)*Q3079</f>
        <v>0</v>
      </c>
      <c r="T3079" s="16">
        <f>SUMIF('Tool Pneumatics CH4 VOC BTEX'!B:B,A3079,'Tool Pneumatics CH4 VOC BTEX'!L:L)*Q3079</f>
        <v>0</v>
      </c>
      <c r="U3079" s="16">
        <f>SUMIF('Tool Pneumatics CH4 VOC BTEX'!B:B,A3079,'Tool Pneumatics CH4 VOC BTEX'!N:N)*Q3079</f>
        <v>0</v>
      </c>
    </row>
    <row r="3080" spans="1:21" x14ac:dyDescent="0.25">
      <c r="A3080" s="1" t="s">
        <v>6496</v>
      </c>
      <c r="B3080" s="1" t="s">
        <v>1517</v>
      </c>
      <c r="C3080" s="1" t="s">
        <v>1821</v>
      </c>
      <c r="D3080" s="1"/>
      <c r="E3080" s="1"/>
      <c r="F3080" s="1" t="s">
        <v>3141</v>
      </c>
      <c r="G3080" s="1">
        <v>0</v>
      </c>
      <c r="H3080" s="1" t="s">
        <v>27474</v>
      </c>
      <c r="I3080" s="1">
        <v>0</v>
      </c>
      <c r="J3080" s="1" t="s">
        <v>27474</v>
      </c>
      <c r="K3080" s="1">
        <f t="shared" si="192"/>
        <v>0</v>
      </c>
      <c r="L3080" s="2">
        <f>SUMIFS('Basin Total Well Counts'!B:B,'Basin Total Well Counts'!A:A,F3080)</f>
        <v>11</v>
      </c>
      <c r="M3080" s="4">
        <f t="shared" si="193"/>
        <v>0</v>
      </c>
      <c r="N3080" s="2">
        <f>SUMIF('Basin Emissions'!A:A,F3080,'Basin Emissions'!B:B)</f>
        <v>550.58635159999994</v>
      </c>
      <c r="O3080" s="8">
        <f t="shared" si="194"/>
        <v>0</v>
      </c>
      <c r="P3080" s="7">
        <f>SUMIF('Tool Pneumatics CH4 VOC BTEX'!B:B,A3080,'Tool Pneumatics CH4 VOC BTEX'!F:F)</f>
        <v>3.5899999141693102</v>
      </c>
      <c r="Q3080" s="14">
        <f t="shared" si="195"/>
        <v>0</v>
      </c>
      <c r="R3080" s="16">
        <f>SUMIF('Tool Pneumatics CH4 VOC BTEX'!B:B,A3080,'Tool Pneumatics CH4 VOC BTEX'!H:H)*Q3080</f>
        <v>0</v>
      </c>
      <c r="S3080" s="16">
        <f>SUMIF('Tool Pneumatics CH4 VOC BTEX'!B:B,A3080,'Tool Pneumatics CH4 VOC BTEX'!J:J)*Q3080</f>
        <v>0</v>
      </c>
      <c r="T3080" s="16">
        <f>SUMIF('Tool Pneumatics CH4 VOC BTEX'!B:B,A3080,'Tool Pneumatics CH4 VOC BTEX'!L:L)*Q3080</f>
        <v>0</v>
      </c>
      <c r="U3080" s="16">
        <f>SUMIF('Tool Pneumatics CH4 VOC BTEX'!B:B,A3080,'Tool Pneumatics CH4 VOC BTEX'!N:N)*Q3080</f>
        <v>0</v>
      </c>
    </row>
    <row r="3081" spans="1:21" x14ac:dyDescent="0.25">
      <c r="A3081" s="1" t="s">
        <v>6497</v>
      </c>
      <c r="B3081" s="1" t="s">
        <v>1517</v>
      </c>
      <c r="C3081" s="1" t="s">
        <v>6498</v>
      </c>
      <c r="D3081" s="1"/>
      <c r="E3081" s="1"/>
      <c r="F3081" s="1" t="s">
        <v>3141</v>
      </c>
      <c r="G3081" s="1">
        <v>0</v>
      </c>
      <c r="H3081" s="1" t="s">
        <v>27474</v>
      </c>
      <c r="I3081" s="1">
        <v>0</v>
      </c>
      <c r="J3081" s="1" t="s">
        <v>27474</v>
      </c>
      <c r="K3081" s="1">
        <f t="shared" si="192"/>
        <v>0</v>
      </c>
      <c r="L3081" s="2">
        <f>SUMIFS('Basin Total Well Counts'!B:B,'Basin Total Well Counts'!A:A,F3081)</f>
        <v>11</v>
      </c>
      <c r="M3081" s="4">
        <f t="shared" si="193"/>
        <v>0</v>
      </c>
      <c r="N3081" s="2">
        <f>SUMIF('Basin Emissions'!A:A,F3081,'Basin Emissions'!B:B)</f>
        <v>550.58635159999994</v>
      </c>
      <c r="O3081" s="8">
        <f t="shared" si="194"/>
        <v>0</v>
      </c>
      <c r="P3081" s="7">
        <f>SUMIF('Tool Pneumatics CH4 VOC BTEX'!B:B,A3081,'Tool Pneumatics CH4 VOC BTEX'!F:F)</f>
        <v>3.5899999141693102</v>
      </c>
      <c r="Q3081" s="14">
        <f t="shared" si="195"/>
        <v>0</v>
      </c>
      <c r="R3081" s="16">
        <f>SUMIF('Tool Pneumatics CH4 VOC BTEX'!B:B,A3081,'Tool Pneumatics CH4 VOC BTEX'!H:H)*Q3081</f>
        <v>0</v>
      </c>
      <c r="S3081" s="16">
        <f>SUMIF('Tool Pneumatics CH4 VOC BTEX'!B:B,A3081,'Tool Pneumatics CH4 VOC BTEX'!J:J)*Q3081</f>
        <v>0</v>
      </c>
      <c r="T3081" s="16">
        <f>SUMIF('Tool Pneumatics CH4 VOC BTEX'!B:B,A3081,'Tool Pneumatics CH4 VOC BTEX'!L:L)*Q3081</f>
        <v>0</v>
      </c>
      <c r="U3081" s="16">
        <f>SUMIF('Tool Pneumatics CH4 VOC BTEX'!B:B,A3081,'Tool Pneumatics CH4 VOC BTEX'!N:N)*Q3081</f>
        <v>0</v>
      </c>
    </row>
    <row r="3082" spans="1:21" x14ac:dyDescent="0.25">
      <c r="A3082" s="1" t="s">
        <v>6499</v>
      </c>
      <c r="B3082" s="1" t="s">
        <v>1517</v>
      </c>
      <c r="C3082" s="1" t="s">
        <v>2026</v>
      </c>
      <c r="D3082" s="1"/>
      <c r="E3082" s="1"/>
      <c r="F3082" s="1" t="s">
        <v>3141</v>
      </c>
      <c r="G3082" s="1">
        <v>0</v>
      </c>
      <c r="H3082" s="1" t="s">
        <v>27474</v>
      </c>
      <c r="I3082" s="1">
        <v>0</v>
      </c>
      <c r="J3082" s="1" t="s">
        <v>27474</v>
      </c>
      <c r="K3082" s="1">
        <f t="shared" si="192"/>
        <v>0</v>
      </c>
      <c r="L3082" s="2">
        <f>SUMIFS('Basin Total Well Counts'!B:B,'Basin Total Well Counts'!A:A,F3082)</f>
        <v>11</v>
      </c>
      <c r="M3082" s="4">
        <f t="shared" si="193"/>
        <v>0</v>
      </c>
      <c r="N3082" s="2">
        <f>SUMIF('Basin Emissions'!A:A,F3082,'Basin Emissions'!B:B)</f>
        <v>550.58635159999994</v>
      </c>
      <c r="O3082" s="8">
        <f t="shared" si="194"/>
        <v>0</v>
      </c>
      <c r="P3082" s="7">
        <f>SUMIF('Tool Pneumatics CH4 VOC BTEX'!B:B,A3082,'Tool Pneumatics CH4 VOC BTEX'!F:F)</f>
        <v>3.5899999141693102</v>
      </c>
      <c r="Q3082" s="14">
        <f t="shared" si="195"/>
        <v>0</v>
      </c>
      <c r="R3082" s="16">
        <f>SUMIF('Tool Pneumatics CH4 VOC BTEX'!B:B,A3082,'Tool Pneumatics CH4 VOC BTEX'!H:H)*Q3082</f>
        <v>0</v>
      </c>
      <c r="S3082" s="16">
        <f>SUMIF('Tool Pneumatics CH4 VOC BTEX'!B:B,A3082,'Tool Pneumatics CH4 VOC BTEX'!J:J)*Q3082</f>
        <v>0</v>
      </c>
      <c r="T3082" s="16">
        <f>SUMIF('Tool Pneumatics CH4 VOC BTEX'!B:B,A3082,'Tool Pneumatics CH4 VOC BTEX'!L:L)*Q3082</f>
        <v>0</v>
      </c>
      <c r="U3082" s="16">
        <f>SUMIF('Tool Pneumatics CH4 VOC BTEX'!B:B,A3082,'Tool Pneumatics CH4 VOC BTEX'!N:N)*Q3082</f>
        <v>0</v>
      </c>
    </row>
    <row r="3083" spans="1:21" x14ac:dyDescent="0.25">
      <c r="A3083" s="1" t="s">
        <v>6500</v>
      </c>
      <c r="B3083" s="1" t="s">
        <v>1517</v>
      </c>
      <c r="C3083" s="1" t="s">
        <v>1775</v>
      </c>
      <c r="D3083" s="1"/>
      <c r="E3083" s="1"/>
      <c r="F3083" s="1" t="s">
        <v>3141</v>
      </c>
      <c r="G3083" s="1">
        <v>0</v>
      </c>
      <c r="H3083" s="1" t="s">
        <v>27474</v>
      </c>
      <c r="I3083" s="1">
        <v>0</v>
      </c>
      <c r="J3083" s="1" t="s">
        <v>27474</v>
      </c>
      <c r="K3083" s="1">
        <f t="shared" si="192"/>
        <v>0</v>
      </c>
      <c r="L3083" s="2">
        <f>SUMIFS('Basin Total Well Counts'!B:B,'Basin Total Well Counts'!A:A,F3083)</f>
        <v>11</v>
      </c>
      <c r="M3083" s="4">
        <f t="shared" si="193"/>
        <v>0</v>
      </c>
      <c r="N3083" s="2">
        <f>SUMIF('Basin Emissions'!A:A,F3083,'Basin Emissions'!B:B)</f>
        <v>550.58635159999994</v>
      </c>
      <c r="O3083" s="8">
        <f t="shared" si="194"/>
        <v>0</v>
      </c>
      <c r="P3083" s="7">
        <f>SUMIF('Tool Pneumatics CH4 VOC BTEX'!B:B,A3083,'Tool Pneumatics CH4 VOC BTEX'!F:F)</f>
        <v>3.5899999141693102</v>
      </c>
      <c r="Q3083" s="14">
        <f t="shared" si="195"/>
        <v>0</v>
      </c>
      <c r="R3083" s="16">
        <f>SUMIF('Tool Pneumatics CH4 VOC BTEX'!B:B,A3083,'Tool Pneumatics CH4 VOC BTEX'!H:H)*Q3083</f>
        <v>0</v>
      </c>
      <c r="S3083" s="16">
        <f>SUMIF('Tool Pneumatics CH4 VOC BTEX'!B:B,A3083,'Tool Pneumatics CH4 VOC BTEX'!J:J)*Q3083</f>
        <v>0</v>
      </c>
      <c r="T3083" s="16">
        <f>SUMIF('Tool Pneumatics CH4 VOC BTEX'!B:B,A3083,'Tool Pneumatics CH4 VOC BTEX'!L:L)*Q3083</f>
        <v>0</v>
      </c>
      <c r="U3083" s="16">
        <f>SUMIF('Tool Pneumatics CH4 VOC BTEX'!B:B,A3083,'Tool Pneumatics CH4 VOC BTEX'!N:N)*Q3083</f>
        <v>0</v>
      </c>
    </row>
    <row r="3084" spans="1:21" x14ac:dyDescent="0.25">
      <c r="A3084" s="1" t="s">
        <v>6501</v>
      </c>
      <c r="B3084" s="1" t="s">
        <v>1517</v>
      </c>
      <c r="C3084" s="1" t="s">
        <v>1553</v>
      </c>
      <c r="D3084" s="1"/>
      <c r="E3084" s="1"/>
      <c r="F3084" s="1" t="s">
        <v>3141</v>
      </c>
      <c r="G3084" s="1">
        <v>0</v>
      </c>
      <c r="H3084" s="1" t="s">
        <v>27474</v>
      </c>
      <c r="I3084" s="1">
        <v>0</v>
      </c>
      <c r="J3084" s="1" t="s">
        <v>27474</v>
      </c>
      <c r="K3084" s="1">
        <f t="shared" si="192"/>
        <v>0</v>
      </c>
      <c r="L3084" s="2">
        <f>SUMIFS('Basin Total Well Counts'!B:B,'Basin Total Well Counts'!A:A,F3084)</f>
        <v>11</v>
      </c>
      <c r="M3084" s="4">
        <f t="shared" si="193"/>
        <v>0</v>
      </c>
      <c r="N3084" s="2">
        <f>SUMIF('Basin Emissions'!A:A,F3084,'Basin Emissions'!B:B)</f>
        <v>550.58635159999994</v>
      </c>
      <c r="O3084" s="8">
        <f t="shared" si="194"/>
        <v>0</v>
      </c>
      <c r="P3084" s="7">
        <f>SUMIF('Tool Pneumatics CH4 VOC BTEX'!B:B,A3084,'Tool Pneumatics CH4 VOC BTEX'!F:F)</f>
        <v>3.5899999141693102</v>
      </c>
      <c r="Q3084" s="14">
        <f t="shared" si="195"/>
        <v>0</v>
      </c>
      <c r="R3084" s="16">
        <f>SUMIF('Tool Pneumatics CH4 VOC BTEX'!B:B,A3084,'Tool Pneumatics CH4 VOC BTEX'!H:H)*Q3084</f>
        <v>0</v>
      </c>
      <c r="S3084" s="16">
        <f>SUMIF('Tool Pneumatics CH4 VOC BTEX'!B:B,A3084,'Tool Pneumatics CH4 VOC BTEX'!J:J)*Q3084</f>
        <v>0</v>
      </c>
      <c r="T3084" s="16">
        <f>SUMIF('Tool Pneumatics CH4 VOC BTEX'!B:B,A3084,'Tool Pneumatics CH4 VOC BTEX'!L:L)*Q3084</f>
        <v>0</v>
      </c>
      <c r="U3084" s="16">
        <f>SUMIF('Tool Pneumatics CH4 VOC BTEX'!B:B,A3084,'Tool Pneumatics CH4 VOC BTEX'!N:N)*Q3084</f>
        <v>0</v>
      </c>
    </row>
    <row r="3085" spans="1:21" x14ac:dyDescent="0.25">
      <c r="A3085" s="1" t="s">
        <v>6502</v>
      </c>
      <c r="B3085" s="1" t="s">
        <v>1517</v>
      </c>
      <c r="C3085" s="1" t="s">
        <v>1742</v>
      </c>
      <c r="D3085" s="1"/>
      <c r="E3085" s="1"/>
      <c r="F3085" s="1" t="s">
        <v>3141</v>
      </c>
      <c r="G3085" s="1">
        <v>0</v>
      </c>
      <c r="H3085" s="1" t="s">
        <v>27474</v>
      </c>
      <c r="I3085" s="1">
        <v>0</v>
      </c>
      <c r="J3085" s="1" t="s">
        <v>27474</v>
      </c>
      <c r="K3085" s="1">
        <f t="shared" si="192"/>
        <v>0</v>
      </c>
      <c r="L3085" s="2">
        <f>SUMIFS('Basin Total Well Counts'!B:B,'Basin Total Well Counts'!A:A,F3085)</f>
        <v>11</v>
      </c>
      <c r="M3085" s="4">
        <f t="shared" si="193"/>
        <v>0</v>
      </c>
      <c r="N3085" s="2">
        <f>SUMIF('Basin Emissions'!A:A,F3085,'Basin Emissions'!B:B)</f>
        <v>550.58635159999994</v>
      </c>
      <c r="O3085" s="8">
        <f t="shared" si="194"/>
        <v>0</v>
      </c>
      <c r="P3085" s="7">
        <f>SUMIF('Tool Pneumatics CH4 VOC BTEX'!B:B,A3085,'Tool Pneumatics CH4 VOC BTEX'!F:F)</f>
        <v>3.5899999141693102</v>
      </c>
      <c r="Q3085" s="14">
        <f t="shared" si="195"/>
        <v>0</v>
      </c>
      <c r="R3085" s="16">
        <f>SUMIF('Tool Pneumatics CH4 VOC BTEX'!B:B,A3085,'Tool Pneumatics CH4 VOC BTEX'!H:H)*Q3085</f>
        <v>0</v>
      </c>
      <c r="S3085" s="16">
        <f>SUMIF('Tool Pneumatics CH4 VOC BTEX'!B:B,A3085,'Tool Pneumatics CH4 VOC BTEX'!J:J)*Q3085</f>
        <v>0</v>
      </c>
      <c r="T3085" s="16">
        <f>SUMIF('Tool Pneumatics CH4 VOC BTEX'!B:B,A3085,'Tool Pneumatics CH4 VOC BTEX'!L:L)*Q3085</f>
        <v>0</v>
      </c>
      <c r="U3085" s="16">
        <f>SUMIF('Tool Pneumatics CH4 VOC BTEX'!B:B,A3085,'Tool Pneumatics CH4 VOC BTEX'!N:N)*Q3085</f>
        <v>0</v>
      </c>
    </row>
    <row r="3086" spans="1:21" x14ac:dyDescent="0.25">
      <c r="A3086" s="1" t="s">
        <v>6503</v>
      </c>
      <c r="B3086" s="1" t="s">
        <v>1517</v>
      </c>
      <c r="C3086" s="1" t="s">
        <v>1591</v>
      </c>
      <c r="D3086" s="1"/>
      <c r="E3086" s="1"/>
      <c r="F3086" s="1" t="s">
        <v>3141</v>
      </c>
      <c r="G3086" s="1">
        <v>0</v>
      </c>
      <c r="H3086" s="1" t="s">
        <v>27474</v>
      </c>
      <c r="I3086" s="1">
        <v>0</v>
      </c>
      <c r="J3086" s="1" t="s">
        <v>27474</v>
      </c>
      <c r="K3086" s="1">
        <f t="shared" si="192"/>
        <v>0</v>
      </c>
      <c r="L3086" s="2">
        <f>SUMIFS('Basin Total Well Counts'!B:B,'Basin Total Well Counts'!A:A,F3086)</f>
        <v>11</v>
      </c>
      <c r="M3086" s="4">
        <f t="shared" si="193"/>
        <v>0</v>
      </c>
      <c r="N3086" s="2">
        <f>SUMIF('Basin Emissions'!A:A,F3086,'Basin Emissions'!B:B)</f>
        <v>550.58635159999994</v>
      </c>
      <c r="O3086" s="8">
        <f t="shared" si="194"/>
        <v>0</v>
      </c>
      <c r="P3086" s="7">
        <f>SUMIF('Tool Pneumatics CH4 VOC BTEX'!B:B,A3086,'Tool Pneumatics CH4 VOC BTEX'!F:F)</f>
        <v>3.5899999141693102</v>
      </c>
      <c r="Q3086" s="14">
        <f t="shared" si="195"/>
        <v>0</v>
      </c>
      <c r="R3086" s="16">
        <f>SUMIF('Tool Pneumatics CH4 VOC BTEX'!B:B,A3086,'Tool Pneumatics CH4 VOC BTEX'!H:H)*Q3086</f>
        <v>0</v>
      </c>
      <c r="S3086" s="16">
        <f>SUMIF('Tool Pneumatics CH4 VOC BTEX'!B:B,A3086,'Tool Pneumatics CH4 VOC BTEX'!J:J)*Q3086</f>
        <v>0</v>
      </c>
      <c r="T3086" s="16">
        <f>SUMIF('Tool Pneumatics CH4 VOC BTEX'!B:B,A3086,'Tool Pneumatics CH4 VOC BTEX'!L:L)*Q3086</f>
        <v>0</v>
      </c>
      <c r="U3086" s="16">
        <f>SUMIF('Tool Pneumatics CH4 VOC BTEX'!B:B,A3086,'Tool Pneumatics CH4 VOC BTEX'!N:N)*Q3086</f>
        <v>0</v>
      </c>
    </row>
    <row r="3087" spans="1:21" x14ac:dyDescent="0.25">
      <c r="A3087" s="1" t="s">
        <v>6504</v>
      </c>
      <c r="B3087" s="1" t="s">
        <v>1517</v>
      </c>
      <c r="C3087" s="1" t="s">
        <v>1707</v>
      </c>
      <c r="D3087" s="1"/>
      <c r="E3087" s="1"/>
      <c r="F3087" s="1" t="s">
        <v>3141</v>
      </c>
      <c r="G3087" s="1">
        <v>0</v>
      </c>
      <c r="H3087" s="1" t="s">
        <v>27474</v>
      </c>
      <c r="I3087" s="1">
        <v>0</v>
      </c>
      <c r="J3087" s="1" t="s">
        <v>27474</v>
      </c>
      <c r="K3087" s="1">
        <f t="shared" si="192"/>
        <v>0</v>
      </c>
      <c r="L3087" s="2">
        <f>SUMIFS('Basin Total Well Counts'!B:B,'Basin Total Well Counts'!A:A,F3087)</f>
        <v>11</v>
      </c>
      <c r="M3087" s="4">
        <f t="shared" si="193"/>
        <v>0</v>
      </c>
      <c r="N3087" s="2">
        <f>SUMIF('Basin Emissions'!A:A,F3087,'Basin Emissions'!B:B)</f>
        <v>550.58635159999994</v>
      </c>
      <c r="O3087" s="8">
        <f t="shared" si="194"/>
        <v>0</v>
      </c>
      <c r="P3087" s="7">
        <f>SUMIF('Tool Pneumatics CH4 VOC BTEX'!B:B,A3087,'Tool Pneumatics CH4 VOC BTEX'!F:F)</f>
        <v>3.5899999141693102</v>
      </c>
      <c r="Q3087" s="14">
        <f t="shared" si="195"/>
        <v>0</v>
      </c>
      <c r="R3087" s="16">
        <f>SUMIF('Tool Pneumatics CH4 VOC BTEX'!B:B,A3087,'Tool Pneumatics CH4 VOC BTEX'!H:H)*Q3087</f>
        <v>0</v>
      </c>
      <c r="S3087" s="16">
        <f>SUMIF('Tool Pneumatics CH4 VOC BTEX'!B:B,A3087,'Tool Pneumatics CH4 VOC BTEX'!J:J)*Q3087</f>
        <v>0</v>
      </c>
      <c r="T3087" s="16">
        <f>SUMIF('Tool Pneumatics CH4 VOC BTEX'!B:B,A3087,'Tool Pneumatics CH4 VOC BTEX'!L:L)*Q3087</f>
        <v>0</v>
      </c>
      <c r="U3087" s="16">
        <f>SUMIF('Tool Pneumatics CH4 VOC BTEX'!B:B,A3087,'Tool Pneumatics CH4 VOC BTEX'!N:N)*Q3087</f>
        <v>0</v>
      </c>
    </row>
    <row r="3088" spans="1:21" x14ac:dyDescent="0.25">
      <c r="A3088" s="1" t="s">
        <v>6505</v>
      </c>
      <c r="B3088" s="1" t="s">
        <v>1517</v>
      </c>
      <c r="C3088" s="1" t="s">
        <v>2173</v>
      </c>
      <c r="D3088" s="1"/>
      <c r="E3088" s="1"/>
      <c r="F3088" s="1" t="s">
        <v>3141</v>
      </c>
      <c r="G3088" s="1">
        <v>0</v>
      </c>
      <c r="H3088" s="1" t="s">
        <v>27474</v>
      </c>
      <c r="I3088" s="1">
        <v>0</v>
      </c>
      <c r="J3088" s="1" t="s">
        <v>27474</v>
      </c>
      <c r="K3088" s="1">
        <f t="shared" si="192"/>
        <v>0</v>
      </c>
      <c r="L3088" s="2">
        <f>SUMIFS('Basin Total Well Counts'!B:B,'Basin Total Well Counts'!A:A,F3088)</f>
        <v>11</v>
      </c>
      <c r="M3088" s="4">
        <f t="shared" si="193"/>
        <v>0</v>
      </c>
      <c r="N3088" s="2">
        <f>SUMIF('Basin Emissions'!A:A,F3088,'Basin Emissions'!B:B)</f>
        <v>550.58635159999994</v>
      </c>
      <c r="O3088" s="8">
        <f t="shared" si="194"/>
        <v>0</v>
      </c>
      <c r="P3088" s="7">
        <f>SUMIF('Tool Pneumatics CH4 VOC BTEX'!B:B,A3088,'Tool Pneumatics CH4 VOC BTEX'!F:F)</f>
        <v>3.5899999141693102</v>
      </c>
      <c r="Q3088" s="14">
        <f t="shared" si="195"/>
        <v>0</v>
      </c>
      <c r="R3088" s="16">
        <f>SUMIF('Tool Pneumatics CH4 VOC BTEX'!B:B,A3088,'Tool Pneumatics CH4 VOC BTEX'!H:H)*Q3088</f>
        <v>0</v>
      </c>
      <c r="S3088" s="16">
        <f>SUMIF('Tool Pneumatics CH4 VOC BTEX'!B:B,A3088,'Tool Pneumatics CH4 VOC BTEX'!J:J)*Q3088</f>
        <v>0</v>
      </c>
      <c r="T3088" s="16">
        <f>SUMIF('Tool Pneumatics CH4 VOC BTEX'!B:B,A3088,'Tool Pneumatics CH4 VOC BTEX'!L:L)*Q3088</f>
        <v>0</v>
      </c>
      <c r="U3088" s="16">
        <f>SUMIF('Tool Pneumatics CH4 VOC BTEX'!B:B,A3088,'Tool Pneumatics CH4 VOC BTEX'!N:N)*Q3088</f>
        <v>0</v>
      </c>
    </row>
    <row r="3089" spans="1:21" x14ac:dyDescent="0.25">
      <c r="A3089" s="1" t="s">
        <v>6506</v>
      </c>
      <c r="B3089" s="1" t="s">
        <v>1517</v>
      </c>
      <c r="C3089" s="1" t="s">
        <v>6507</v>
      </c>
      <c r="D3089" s="1"/>
      <c r="E3089" s="1"/>
      <c r="F3089" s="1" t="s">
        <v>3157</v>
      </c>
      <c r="G3089" s="1">
        <v>0</v>
      </c>
      <c r="H3089" s="1" t="s">
        <v>27474</v>
      </c>
      <c r="I3089" s="1">
        <v>0</v>
      </c>
      <c r="J3089" s="1" t="s">
        <v>27474</v>
      </c>
      <c r="K3089" s="1">
        <f t="shared" si="192"/>
        <v>0</v>
      </c>
      <c r="L3089" s="2">
        <f>SUMIFS('Basin Total Well Counts'!B:B,'Basin Total Well Counts'!A:A,F3089)</f>
        <v>8078</v>
      </c>
      <c r="M3089" s="4">
        <f t="shared" si="193"/>
        <v>0</v>
      </c>
      <c r="N3089" s="2">
        <f>SUMIF('Basin Emissions'!A:A,F3089,'Basin Emissions'!B:B)</f>
        <v>777.69406750000007</v>
      </c>
      <c r="O3089" s="8">
        <f t="shared" si="194"/>
        <v>0</v>
      </c>
      <c r="P3089" s="7">
        <f>SUMIF('Tool Pneumatics CH4 VOC BTEX'!B:B,A3089,'Tool Pneumatics CH4 VOC BTEX'!F:F)</f>
        <v>3.5899999141693102</v>
      </c>
      <c r="Q3089" s="14">
        <f t="shared" si="195"/>
        <v>0</v>
      </c>
      <c r="R3089" s="16">
        <f>SUMIF('Tool Pneumatics CH4 VOC BTEX'!B:B,A3089,'Tool Pneumatics CH4 VOC BTEX'!H:H)*Q3089</f>
        <v>0</v>
      </c>
      <c r="S3089" s="16">
        <f>SUMIF('Tool Pneumatics CH4 VOC BTEX'!B:B,A3089,'Tool Pneumatics CH4 VOC BTEX'!J:J)*Q3089</f>
        <v>0</v>
      </c>
      <c r="T3089" s="16">
        <f>SUMIF('Tool Pneumatics CH4 VOC BTEX'!B:B,A3089,'Tool Pneumatics CH4 VOC BTEX'!L:L)*Q3089</f>
        <v>0</v>
      </c>
      <c r="U3089" s="16">
        <f>SUMIF('Tool Pneumatics CH4 VOC BTEX'!B:B,A3089,'Tool Pneumatics CH4 VOC BTEX'!N:N)*Q3089</f>
        <v>0</v>
      </c>
    </row>
    <row r="3090" spans="1:21" x14ac:dyDescent="0.25">
      <c r="A3090" s="1" t="s">
        <v>6508</v>
      </c>
      <c r="B3090" s="1" t="s">
        <v>1517</v>
      </c>
      <c r="C3090" s="1" t="s">
        <v>1685</v>
      </c>
      <c r="D3090" s="1"/>
      <c r="E3090" s="1"/>
      <c r="F3090" s="1" t="s">
        <v>3141</v>
      </c>
      <c r="G3090" s="1">
        <v>0</v>
      </c>
      <c r="H3090" s="1" t="s">
        <v>27474</v>
      </c>
      <c r="I3090" s="1">
        <v>0</v>
      </c>
      <c r="J3090" s="1" t="s">
        <v>27474</v>
      </c>
      <c r="K3090" s="1">
        <f t="shared" si="192"/>
        <v>0</v>
      </c>
      <c r="L3090" s="2">
        <f>SUMIFS('Basin Total Well Counts'!B:B,'Basin Total Well Counts'!A:A,F3090)</f>
        <v>11</v>
      </c>
      <c r="M3090" s="4">
        <f t="shared" si="193"/>
        <v>0</v>
      </c>
      <c r="N3090" s="2">
        <f>SUMIF('Basin Emissions'!A:A,F3090,'Basin Emissions'!B:B)</f>
        <v>550.58635159999994</v>
      </c>
      <c r="O3090" s="8">
        <f t="shared" si="194"/>
        <v>0</v>
      </c>
      <c r="P3090" s="7">
        <f>SUMIF('Tool Pneumatics CH4 VOC BTEX'!B:B,A3090,'Tool Pneumatics CH4 VOC BTEX'!F:F)</f>
        <v>3.5899999141693102</v>
      </c>
      <c r="Q3090" s="14">
        <f t="shared" si="195"/>
        <v>0</v>
      </c>
      <c r="R3090" s="16">
        <f>SUMIF('Tool Pneumatics CH4 VOC BTEX'!B:B,A3090,'Tool Pneumatics CH4 VOC BTEX'!H:H)*Q3090</f>
        <v>0</v>
      </c>
      <c r="S3090" s="16">
        <f>SUMIF('Tool Pneumatics CH4 VOC BTEX'!B:B,A3090,'Tool Pneumatics CH4 VOC BTEX'!J:J)*Q3090</f>
        <v>0</v>
      </c>
      <c r="T3090" s="16">
        <f>SUMIF('Tool Pneumatics CH4 VOC BTEX'!B:B,A3090,'Tool Pneumatics CH4 VOC BTEX'!L:L)*Q3090</f>
        <v>0</v>
      </c>
      <c r="U3090" s="16">
        <f>SUMIF('Tool Pneumatics CH4 VOC BTEX'!B:B,A3090,'Tool Pneumatics CH4 VOC BTEX'!N:N)*Q3090</f>
        <v>0</v>
      </c>
    </row>
    <row r="3091" spans="1:21" x14ac:dyDescent="0.25">
      <c r="A3091" s="1" t="s">
        <v>6509</v>
      </c>
      <c r="B3091" s="1" t="s">
        <v>1517</v>
      </c>
      <c r="C3091" s="1" t="s">
        <v>5067</v>
      </c>
      <c r="D3091" s="1"/>
      <c r="E3091" s="1"/>
      <c r="F3091" s="1" t="s">
        <v>3141</v>
      </c>
      <c r="G3091" s="1">
        <v>0</v>
      </c>
      <c r="H3091" s="1" t="s">
        <v>27474</v>
      </c>
      <c r="I3091" s="1">
        <v>0</v>
      </c>
      <c r="J3091" s="1" t="s">
        <v>27474</v>
      </c>
      <c r="K3091" s="1">
        <f t="shared" si="192"/>
        <v>0</v>
      </c>
      <c r="L3091" s="2">
        <f>SUMIFS('Basin Total Well Counts'!B:B,'Basin Total Well Counts'!A:A,F3091)</f>
        <v>11</v>
      </c>
      <c r="M3091" s="4">
        <f t="shared" si="193"/>
        <v>0</v>
      </c>
      <c r="N3091" s="2">
        <f>SUMIF('Basin Emissions'!A:A,F3091,'Basin Emissions'!B:B)</f>
        <v>550.58635159999994</v>
      </c>
      <c r="O3091" s="8">
        <f t="shared" si="194"/>
        <v>0</v>
      </c>
      <c r="P3091" s="7">
        <f>SUMIF('Tool Pneumatics CH4 VOC BTEX'!B:B,A3091,'Tool Pneumatics CH4 VOC BTEX'!F:F)</f>
        <v>3.5899999141693102</v>
      </c>
      <c r="Q3091" s="14">
        <f t="shared" si="195"/>
        <v>0</v>
      </c>
      <c r="R3091" s="16">
        <f>SUMIF('Tool Pneumatics CH4 VOC BTEX'!B:B,A3091,'Tool Pneumatics CH4 VOC BTEX'!H:H)*Q3091</f>
        <v>0</v>
      </c>
      <c r="S3091" s="16">
        <f>SUMIF('Tool Pneumatics CH4 VOC BTEX'!B:B,A3091,'Tool Pneumatics CH4 VOC BTEX'!J:J)*Q3091</f>
        <v>0</v>
      </c>
      <c r="T3091" s="16">
        <f>SUMIF('Tool Pneumatics CH4 VOC BTEX'!B:B,A3091,'Tool Pneumatics CH4 VOC BTEX'!L:L)*Q3091</f>
        <v>0</v>
      </c>
      <c r="U3091" s="16">
        <f>SUMIF('Tool Pneumatics CH4 VOC BTEX'!B:B,A3091,'Tool Pneumatics CH4 VOC BTEX'!N:N)*Q3091</f>
        <v>0</v>
      </c>
    </row>
    <row r="3092" spans="1:21" x14ac:dyDescent="0.25">
      <c r="A3092" s="1" t="s">
        <v>6510</v>
      </c>
      <c r="B3092" s="1" t="s">
        <v>1517</v>
      </c>
      <c r="C3092" s="1" t="s">
        <v>2096</v>
      </c>
      <c r="D3092" s="1"/>
      <c r="E3092" s="1"/>
      <c r="F3092" s="1" t="s">
        <v>3141</v>
      </c>
      <c r="G3092" s="1">
        <v>0</v>
      </c>
      <c r="H3092" s="1" t="s">
        <v>27474</v>
      </c>
      <c r="I3092" s="1">
        <v>0</v>
      </c>
      <c r="J3092" s="1" t="s">
        <v>27474</v>
      </c>
      <c r="K3092" s="1">
        <f t="shared" si="192"/>
        <v>0</v>
      </c>
      <c r="L3092" s="2">
        <f>SUMIFS('Basin Total Well Counts'!B:B,'Basin Total Well Counts'!A:A,F3092)</f>
        <v>11</v>
      </c>
      <c r="M3092" s="4">
        <f t="shared" si="193"/>
        <v>0</v>
      </c>
      <c r="N3092" s="2">
        <f>SUMIF('Basin Emissions'!A:A,F3092,'Basin Emissions'!B:B)</f>
        <v>550.58635159999994</v>
      </c>
      <c r="O3092" s="8">
        <f t="shared" si="194"/>
        <v>0</v>
      </c>
      <c r="P3092" s="7">
        <f>SUMIF('Tool Pneumatics CH4 VOC BTEX'!B:B,A3092,'Tool Pneumatics CH4 VOC BTEX'!F:F)</f>
        <v>3.5899999141693102</v>
      </c>
      <c r="Q3092" s="14">
        <f t="shared" si="195"/>
        <v>0</v>
      </c>
      <c r="R3092" s="16">
        <f>SUMIF('Tool Pneumatics CH4 VOC BTEX'!B:B,A3092,'Tool Pneumatics CH4 VOC BTEX'!H:H)*Q3092</f>
        <v>0</v>
      </c>
      <c r="S3092" s="16">
        <f>SUMIF('Tool Pneumatics CH4 VOC BTEX'!B:B,A3092,'Tool Pneumatics CH4 VOC BTEX'!J:J)*Q3092</f>
        <v>0</v>
      </c>
      <c r="T3092" s="16">
        <f>SUMIF('Tool Pneumatics CH4 VOC BTEX'!B:B,A3092,'Tool Pneumatics CH4 VOC BTEX'!L:L)*Q3092</f>
        <v>0</v>
      </c>
      <c r="U3092" s="16">
        <f>SUMIF('Tool Pneumatics CH4 VOC BTEX'!B:B,A3092,'Tool Pneumatics CH4 VOC BTEX'!N:N)*Q3092</f>
        <v>0</v>
      </c>
    </row>
    <row r="3093" spans="1:21" x14ac:dyDescent="0.25">
      <c r="A3093" s="1" t="s">
        <v>6511</v>
      </c>
      <c r="B3093" s="1" t="s">
        <v>1517</v>
      </c>
      <c r="C3093" s="1" t="s">
        <v>1910</v>
      </c>
      <c r="D3093" s="1"/>
      <c r="E3093" s="1"/>
      <c r="F3093" s="1" t="s">
        <v>3141</v>
      </c>
      <c r="G3093" s="1">
        <v>0</v>
      </c>
      <c r="H3093" s="1" t="s">
        <v>27474</v>
      </c>
      <c r="I3093" s="1">
        <v>0</v>
      </c>
      <c r="J3093" s="1" t="s">
        <v>27474</v>
      </c>
      <c r="K3093" s="1">
        <f t="shared" si="192"/>
        <v>0</v>
      </c>
      <c r="L3093" s="2">
        <f>SUMIFS('Basin Total Well Counts'!B:B,'Basin Total Well Counts'!A:A,F3093)</f>
        <v>11</v>
      </c>
      <c r="M3093" s="4">
        <f t="shared" si="193"/>
        <v>0</v>
      </c>
      <c r="N3093" s="2">
        <f>SUMIF('Basin Emissions'!A:A,F3093,'Basin Emissions'!B:B)</f>
        <v>550.58635159999994</v>
      </c>
      <c r="O3093" s="8">
        <f t="shared" si="194"/>
        <v>0</v>
      </c>
      <c r="P3093" s="7">
        <f>SUMIF('Tool Pneumatics CH4 VOC BTEX'!B:B,A3093,'Tool Pneumatics CH4 VOC BTEX'!F:F)</f>
        <v>3.5899999141693102</v>
      </c>
      <c r="Q3093" s="14">
        <f t="shared" si="195"/>
        <v>0</v>
      </c>
      <c r="R3093" s="16">
        <f>SUMIF('Tool Pneumatics CH4 VOC BTEX'!B:B,A3093,'Tool Pneumatics CH4 VOC BTEX'!H:H)*Q3093</f>
        <v>0</v>
      </c>
      <c r="S3093" s="16">
        <f>SUMIF('Tool Pneumatics CH4 VOC BTEX'!B:B,A3093,'Tool Pneumatics CH4 VOC BTEX'!J:J)*Q3093</f>
        <v>0</v>
      </c>
      <c r="T3093" s="16">
        <f>SUMIF('Tool Pneumatics CH4 VOC BTEX'!B:B,A3093,'Tool Pneumatics CH4 VOC BTEX'!L:L)*Q3093</f>
        <v>0</v>
      </c>
      <c r="U3093" s="16">
        <f>SUMIF('Tool Pneumatics CH4 VOC BTEX'!B:B,A3093,'Tool Pneumatics CH4 VOC BTEX'!N:N)*Q3093</f>
        <v>0</v>
      </c>
    </row>
    <row r="3094" spans="1:21" x14ac:dyDescent="0.25">
      <c r="A3094" s="1" t="s">
        <v>6512</v>
      </c>
      <c r="B3094" s="1" t="s">
        <v>1517</v>
      </c>
      <c r="C3094" s="1" t="s">
        <v>2023</v>
      </c>
      <c r="D3094" s="1"/>
      <c r="E3094" s="1"/>
      <c r="F3094" s="1" t="s">
        <v>3141</v>
      </c>
      <c r="G3094" s="1">
        <v>0</v>
      </c>
      <c r="H3094" s="1" t="s">
        <v>27474</v>
      </c>
      <c r="I3094" s="1">
        <v>0</v>
      </c>
      <c r="J3094" s="1" t="s">
        <v>27474</v>
      </c>
      <c r="K3094" s="1">
        <f t="shared" si="192"/>
        <v>0</v>
      </c>
      <c r="L3094" s="2">
        <f>SUMIFS('Basin Total Well Counts'!B:B,'Basin Total Well Counts'!A:A,F3094)</f>
        <v>11</v>
      </c>
      <c r="M3094" s="4">
        <f t="shared" si="193"/>
        <v>0</v>
      </c>
      <c r="N3094" s="2">
        <f>SUMIF('Basin Emissions'!A:A,F3094,'Basin Emissions'!B:B)</f>
        <v>550.58635159999994</v>
      </c>
      <c r="O3094" s="8">
        <f t="shared" si="194"/>
        <v>0</v>
      </c>
      <c r="P3094" s="7">
        <f>SUMIF('Tool Pneumatics CH4 VOC BTEX'!B:B,A3094,'Tool Pneumatics CH4 VOC BTEX'!F:F)</f>
        <v>3.5899999141693102</v>
      </c>
      <c r="Q3094" s="14">
        <f t="shared" si="195"/>
        <v>0</v>
      </c>
      <c r="R3094" s="16">
        <f>SUMIF('Tool Pneumatics CH4 VOC BTEX'!B:B,A3094,'Tool Pneumatics CH4 VOC BTEX'!H:H)*Q3094</f>
        <v>0</v>
      </c>
      <c r="S3094" s="16">
        <f>SUMIF('Tool Pneumatics CH4 VOC BTEX'!B:B,A3094,'Tool Pneumatics CH4 VOC BTEX'!J:J)*Q3094</f>
        <v>0</v>
      </c>
      <c r="T3094" s="16">
        <f>SUMIF('Tool Pneumatics CH4 VOC BTEX'!B:B,A3094,'Tool Pneumatics CH4 VOC BTEX'!L:L)*Q3094</f>
        <v>0</v>
      </c>
      <c r="U3094" s="16">
        <f>SUMIF('Tool Pneumatics CH4 VOC BTEX'!B:B,A3094,'Tool Pneumatics CH4 VOC BTEX'!N:N)*Q3094</f>
        <v>0</v>
      </c>
    </row>
    <row r="3095" spans="1:21" x14ac:dyDescent="0.25">
      <c r="A3095" s="1" t="s">
        <v>6513</v>
      </c>
      <c r="B3095" s="1" t="s">
        <v>1517</v>
      </c>
      <c r="C3095" s="1" t="s">
        <v>5419</v>
      </c>
      <c r="D3095" s="1"/>
      <c r="E3095" s="1"/>
      <c r="F3095" s="1" t="s">
        <v>3141</v>
      </c>
      <c r="G3095" s="1">
        <v>0</v>
      </c>
      <c r="H3095" s="1" t="s">
        <v>27474</v>
      </c>
      <c r="I3095" s="1">
        <v>0</v>
      </c>
      <c r="J3095" s="1" t="s">
        <v>27474</v>
      </c>
      <c r="K3095" s="1">
        <f t="shared" si="192"/>
        <v>0</v>
      </c>
      <c r="L3095" s="2">
        <f>SUMIFS('Basin Total Well Counts'!B:B,'Basin Total Well Counts'!A:A,F3095)</f>
        <v>11</v>
      </c>
      <c r="M3095" s="4">
        <f t="shared" si="193"/>
        <v>0</v>
      </c>
      <c r="N3095" s="2">
        <f>SUMIF('Basin Emissions'!A:A,F3095,'Basin Emissions'!B:B)</f>
        <v>550.58635159999994</v>
      </c>
      <c r="O3095" s="8">
        <f t="shared" si="194"/>
        <v>0</v>
      </c>
      <c r="P3095" s="7">
        <f>SUMIF('Tool Pneumatics CH4 VOC BTEX'!B:B,A3095,'Tool Pneumatics CH4 VOC BTEX'!F:F)</f>
        <v>3.5899999141693102</v>
      </c>
      <c r="Q3095" s="14">
        <f t="shared" si="195"/>
        <v>0</v>
      </c>
      <c r="R3095" s="16">
        <f>SUMIF('Tool Pneumatics CH4 VOC BTEX'!B:B,A3095,'Tool Pneumatics CH4 VOC BTEX'!H:H)*Q3095</f>
        <v>0</v>
      </c>
      <c r="S3095" s="16">
        <f>SUMIF('Tool Pneumatics CH4 VOC BTEX'!B:B,A3095,'Tool Pneumatics CH4 VOC BTEX'!J:J)*Q3095</f>
        <v>0</v>
      </c>
      <c r="T3095" s="16">
        <f>SUMIF('Tool Pneumatics CH4 VOC BTEX'!B:B,A3095,'Tool Pneumatics CH4 VOC BTEX'!L:L)*Q3095</f>
        <v>0</v>
      </c>
      <c r="U3095" s="16">
        <f>SUMIF('Tool Pneumatics CH4 VOC BTEX'!B:B,A3095,'Tool Pneumatics CH4 VOC BTEX'!N:N)*Q3095</f>
        <v>0</v>
      </c>
    </row>
    <row r="3096" spans="1:21" x14ac:dyDescent="0.25">
      <c r="A3096" s="1" t="s">
        <v>6514</v>
      </c>
      <c r="B3096" s="1" t="s">
        <v>1517</v>
      </c>
      <c r="C3096" s="1" t="s">
        <v>1948</v>
      </c>
      <c r="D3096" s="1"/>
      <c r="E3096" s="1"/>
      <c r="F3096" s="1" t="s">
        <v>3141</v>
      </c>
      <c r="G3096" s="1">
        <v>0</v>
      </c>
      <c r="H3096" s="1" t="s">
        <v>27474</v>
      </c>
      <c r="I3096" s="1">
        <v>0</v>
      </c>
      <c r="J3096" s="1" t="s">
        <v>27474</v>
      </c>
      <c r="K3096" s="1">
        <f t="shared" si="192"/>
        <v>0</v>
      </c>
      <c r="L3096" s="2">
        <f>SUMIFS('Basin Total Well Counts'!B:B,'Basin Total Well Counts'!A:A,F3096)</f>
        <v>11</v>
      </c>
      <c r="M3096" s="4">
        <f t="shared" si="193"/>
        <v>0</v>
      </c>
      <c r="N3096" s="2">
        <f>SUMIF('Basin Emissions'!A:A,F3096,'Basin Emissions'!B:B)</f>
        <v>550.58635159999994</v>
      </c>
      <c r="O3096" s="8">
        <f t="shared" si="194"/>
        <v>0</v>
      </c>
      <c r="P3096" s="7">
        <f>SUMIF('Tool Pneumatics CH4 VOC BTEX'!B:B,A3096,'Tool Pneumatics CH4 VOC BTEX'!F:F)</f>
        <v>3.5899999141693102</v>
      </c>
      <c r="Q3096" s="14">
        <f t="shared" si="195"/>
        <v>0</v>
      </c>
      <c r="R3096" s="16">
        <f>SUMIF('Tool Pneumatics CH4 VOC BTEX'!B:B,A3096,'Tool Pneumatics CH4 VOC BTEX'!H:H)*Q3096</f>
        <v>0</v>
      </c>
      <c r="S3096" s="16">
        <f>SUMIF('Tool Pneumatics CH4 VOC BTEX'!B:B,A3096,'Tool Pneumatics CH4 VOC BTEX'!J:J)*Q3096</f>
        <v>0</v>
      </c>
      <c r="T3096" s="16">
        <f>SUMIF('Tool Pneumatics CH4 VOC BTEX'!B:B,A3096,'Tool Pneumatics CH4 VOC BTEX'!L:L)*Q3096</f>
        <v>0</v>
      </c>
      <c r="U3096" s="16">
        <f>SUMIF('Tool Pneumatics CH4 VOC BTEX'!B:B,A3096,'Tool Pneumatics CH4 VOC BTEX'!N:N)*Q3096</f>
        <v>0</v>
      </c>
    </row>
    <row r="3097" spans="1:21" x14ac:dyDescent="0.25">
      <c r="A3097" s="1" t="s">
        <v>6515</v>
      </c>
      <c r="B3097" s="1" t="s">
        <v>1517</v>
      </c>
      <c r="C3097" s="1" t="s">
        <v>3711</v>
      </c>
      <c r="D3097" s="1"/>
      <c r="E3097" s="1"/>
      <c r="F3097" s="1" t="s">
        <v>3141</v>
      </c>
      <c r="G3097" s="1">
        <v>0</v>
      </c>
      <c r="H3097" s="1" t="s">
        <v>27474</v>
      </c>
      <c r="I3097" s="1">
        <v>0</v>
      </c>
      <c r="J3097" s="1" t="s">
        <v>27474</v>
      </c>
      <c r="K3097" s="1">
        <f t="shared" si="192"/>
        <v>0</v>
      </c>
      <c r="L3097" s="2">
        <f>SUMIFS('Basin Total Well Counts'!B:B,'Basin Total Well Counts'!A:A,F3097)</f>
        <v>11</v>
      </c>
      <c r="M3097" s="4">
        <f t="shared" si="193"/>
        <v>0</v>
      </c>
      <c r="N3097" s="2">
        <f>SUMIF('Basin Emissions'!A:A,F3097,'Basin Emissions'!B:B)</f>
        <v>550.58635159999994</v>
      </c>
      <c r="O3097" s="8">
        <f t="shared" si="194"/>
        <v>0</v>
      </c>
      <c r="P3097" s="7">
        <f>SUMIF('Tool Pneumatics CH4 VOC BTEX'!B:B,A3097,'Tool Pneumatics CH4 VOC BTEX'!F:F)</f>
        <v>3.5899999141693102</v>
      </c>
      <c r="Q3097" s="14">
        <f t="shared" si="195"/>
        <v>0</v>
      </c>
      <c r="R3097" s="16">
        <f>SUMIF('Tool Pneumatics CH4 VOC BTEX'!B:B,A3097,'Tool Pneumatics CH4 VOC BTEX'!H:H)*Q3097</f>
        <v>0</v>
      </c>
      <c r="S3097" s="16">
        <f>SUMIF('Tool Pneumatics CH4 VOC BTEX'!B:B,A3097,'Tool Pneumatics CH4 VOC BTEX'!J:J)*Q3097</f>
        <v>0</v>
      </c>
      <c r="T3097" s="16">
        <f>SUMIF('Tool Pneumatics CH4 VOC BTEX'!B:B,A3097,'Tool Pneumatics CH4 VOC BTEX'!L:L)*Q3097</f>
        <v>0</v>
      </c>
      <c r="U3097" s="16">
        <f>SUMIF('Tool Pneumatics CH4 VOC BTEX'!B:B,A3097,'Tool Pneumatics CH4 VOC BTEX'!N:N)*Q3097</f>
        <v>0</v>
      </c>
    </row>
    <row r="3098" spans="1:21" x14ac:dyDescent="0.25">
      <c r="A3098" s="1" t="s">
        <v>6516</v>
      </c>
      <c r="B3098" s="1" t="s">
        <v>1517</v>
      </c>
      <c r="C3098" s="1" t="s">
        <v>6517</v>
      </c>
      <c r="D3098" s="1"/>
      <c r="E3098" s="1"/>
      <c r="F3098" s="1" t="s">
        <v>3141</v>
      </c>
      <c r="G3098" s="1">
        <v>0</v>
      </c>
      <c r="H3098" s="1" t="s">
        <v>27474</v>
      </c>
      <c r="I3098" s="1">
        <v>0</v>
      </c>
      <c r="J3098" s="1" t="s">
        <v>27474</v>
      </c>
      <c r="K3098" s="1">
        <f t="shared" si="192"/>
        <v>0</v>
      </c>
      <c r="L3098" s="2">
        <f>SUMIFS('Basin Total Well Counts'!B:B,'Basin Total Well Counts'!A:A,F3098)</f>
        <v>11</v>
      </c>
      <c r="M3098" s="4">
        <f t="shared" si="193"/>
        <v>0</v>
      </c>
      <c r="N3098" s="2">
        <f>SUMIF('Basin Emissions'!A:A,F3098,'Basin Emissions'!B:B)</f>
        <v>550.58635159999994</v>
      </c>
      <c r="O3098" s="8">
        <f t="shared" si="194"/>
        <v>0</v>
      </c>
      <c r="P3098" s="7">
        <f>SUMIF('Tool Pneumatics CH4 VOC BTEX'!B:B,A3098,'Tool Pneumatics CH4 VOC BTEX'!F:F)</f>
        <v>3.5899999141693102</v>
      </c>
      <c r="Q3098" s="14">
        <f t="shared" si="195"/>
        <v>0</v>
      </c>
      <c r="R3098" s="16">
        <f>SUMIF('Tool Pneumatics CH4 VOC BTEX'!B:B,A3098,'Tool Pneumatics CH4 VOC BTEX'!H:H)*Q3098</f>
        <v>0</v>
      </c>
      <c r="S3098" s="16">
        <f>SUMIF('Tool Pneumatics CH4 VOC BTEX'!B:B,A3098,'Tool Pneumatics CH4 VOC BTEX'!J:J)*Q3098</f>
        <v>0</v>
      </c>
      <c r="T3098" s="16">
        <f>SUMIF('Tool Pneumatics CH4 VOC BTEX'!B:B,A3098,'Tool Pneumatics CH4 VOC BTEX'!L:L)*Q3098</f>
        <v>0</v>
      </c>
      <c r="U3098" s="16">
        <f>SUMIF('Tool Pneumatics CH4 VOC BTEX'!B:B,A3098,'Tool Pneumatics CH4 VOC BTEX'!N:N)*Q3098</f>
        <v>0</v>
      </c>
    </row>
    <row r="3099" spans="1:21" x14ac:dyDescent="0.25">
      <c r="A3099" s="1" t="s">
        <v>6518</v>
      </c>
      <c r="B3099" s="1" t="s">
        <v>1517</v>
      </c>
      <c r="C3099" s="1" t="s">
        <v>1119</v>
      </c>
      <c r="D3099" s="1"/>
      <c r="E3099" s="1"/>
      <c r="F3099" s="1" t="s">
        <v>3141</v>
      </c>
      <c r="G3099" s="1">
        <v>0</v>
      </c>
      <c r="H3099" s="1" t="s">
        <v>27474</v>
      </c>
      <c r="I3099" s="1">
        <v>0</v>
      </c>
      <c r="J3099" s="1" t="s">
        <v>27474</v>
      </c>
      <c r="K3099" s="1">
        <f t="shared" si="192"/>
        <v>0</v>
      </c>
      <c r="L3099" s="2">
        <f>SUMIFS('Basin Total Well Counts'!B:B,'Basin Total Well Counts'!A:A,F3099)</f>
        <v>11</v>
      </c>
      <c r="M3099" s="4">
        <f t="shared" si="193"/>
        <v>0</v>
      </c>
      <c r="N3099" s="2">
        <f>SUMIF('Basin Emissions'!A:A,F3099,'Basin Emissions'!B:B)</f>
        <v>550.58635159999994</v>
      </c>
      <c r="O3099" s="8">
        <f t="shared" si="194"/>
        <v>0</v>
      </c>
      <c r="P3099" s="7">
        <f>SUMIF('Tool Pneumatics CH4 VOC BTEX'!B:B,A3099,'Tool Pneumatics CH4 VOC BTEX'!F:F)</f>
        <v>3.5899999141693102</v>
      </c>
      <c r="Q3099" s="14">
        <f t="shared" si="195"/>
        <v>0</v>
      </c>
      <c r="R3099" s="16">
        <f>SUMIF('Tool Pneumatics CH4 VOC BTEX'!B:B,A3099,'Tool Pneumatics CH4 VOC BTEX'!H:H)*Q3099</f>
        <v>0</v>
      </c>
      <c r="S3099" s="16">
        <f>SUMIF('Tool Pneumatics CH4 VOC BTEX'!B:B,A3099,'Tool Pneumatics CH4 VOC BTEX'!J:J)*Q3099</f>
        <v>0</v>
      </c>
      <c r="T3099" s="16">
        <f>SUMIF('Tool Pneumatics CH4 VOC BTEX'!B:B,A3099,'Tool Pneumatics CH4 VOC BTEX'!L:L)*Q3099</f>
        <v>0</v>
      </c>
      <c r="U3099" s="16">
        <f>SUMIF('Tool Pneumatics CH4 VOC BTEX'!B:B,A3099,'Tool Pneumatics CH4 VOC BTEX'!N:N)*Q3099</f>
        <v>0</v>
      </c>
    </row>
    <row r="3100" spans="1:21" x14ac:dyDescent="0.25">
      <c r="A3100" s="1" t="s">
        <v>6519</v>
      </c>
      <c r="B3100" s="1" t="s">
        <v>1517</v>
      </c>
      <c r="C3100" s="1" t="s">
        <v>4033</v>
      </c>
      <c r="D3100" s="1"/>
      <c r="E3100" s="1"/>
      <c r="F3100" s="1" t="s">
        <v>3141</v>
      </c>
      <c r="G3100" s="1">
        <v>0</v>
      </c>
      <c r="H3100" s="1" t="s">
        <v>27474</v>
      </c>
      <c r="I3100" s="1">
        <v>0</v>
      </c>
      <c r="J3100" s="1" t="s">
        <v>27474</v>
      </c>
      <c r="K3100" s="1">
        <f t="shared" si="192"/>
        <v>0</v>
      </c>
      <c r="L3100" s="2">
        <f>SUMIFS('Basin Total Well Counts'!B:B,'Basin Total Well Counts'!A:A,F3100)</f>
        <v>11</v>
      </c>
      <c r="M3100" s="4">
        <f t="shared" si="193"/>
        <v>0</v>
      </c>
      <c r="N3100" s="2">
        <f>SUMIF('Basin Emissions'!A:A,F3100,'Basin Emissions'!B:B)</f>
        <v>550.58635159999994</v>
      </c>
      <c r="O3100" s="8">
        <f t="shared" si="194"/>
        <v>0</v>
      </c>
      <c r="P3100" s="7">
        <f>SUMIF('Tool Pneumatics CH4 VOC BTEX'!B:B,A3100,'Tool Pneumatics CH4 VOC BTEX'!F:F)</f>
        <v>3.5899999141693102</v>
      </c>
      <c r="Q3100" s="14">
        <f t="shared" si="195"/>
        <v>0</v>
      </c>
      <c r="R3100" s="16">
        <f>SUMIF('Tool Pneumatics CH4 VOC BTEX'!B:B,A3100,'Tool Pneumatics CH4 VOC BTEX'!H:H)*Q3100</f>
        <v>0</v>
      </c>
      <c r="S3100" s="16">
        <f>SUMIF('Tool Pneumatics CH4 VOC BTEX'!B:B,A3100,'Tool Pneumatics CH4 VOC BTEX'!J:J)*Q3100</f>
        <v>0</v>
      </c>
      <c r="T3100" s="16">
        <f>SUMIF('Tool Pneumatics CH4 VOC BTEX'!B:B,A3100,'Tool Pneumatics CH4 VOC BTEX'!L:L)*Q3100</f>
        <v>0</v>
      </c>
      <c r="U3100" s="16">
        <f>SUMIF('Tool Pneumatics CH4 VOC BTEX'!B:B,A3100,'Tool Pneumatics CH4 VOC BTEX'!N:N)*Q3100</f>
        <v>0</v>
      </c>
    </row>
    <row r="3101" spans="1:21" x14ac:dyDescent="0.25">
      <c r="A3101" s="1" t="s">
        <v>6520</v>
      </c>
      <c r="B3101" s="1" t="s">
        <v>1517</v>
      </c>
      <c r="C3101" s="1" t="s">
        <v>1584</v>
      </c>
      <c r="D3101" s="1"/>
      <c r="E3101" s="1"/>
      <c r="F3101" s="1" t="s">
        <v>3141</v>
      </c>
      <c r="G3101" s="1">
        <v>0</v>
      </c>
      <c r="H3101" s="1" t="s">
        <v>27474</v>
      </c>
      <c r="I3101" s="1">
        <v>0</v>
      </c>
      <c r="J3101" s="1" t="s">
        <v>27474</v>
      </c>
      <c r="K3101" s="1">
        <f t="shared" si="192"/>
        <v>0</v>
      </c>
      <c r="L3101" s="2">
        <f>SUMIFS('Basin Total Well Counts'!B:B,'Basin Total Well Counts'!A:A,F3101)</f>
        <v>11</v>
      </c>
      <c r="M3101" s="4">
        <f t="shared" si="193"/>
        <v>0</v>
      </c>
      <c r="N3101" s="2">
        <f>SUMIF('Basin Emissions'!A:A,F3101,'Basin Emissions'!B:B)</f>
        <v>550.58635159999994</v>
      </c>
      <c r="O3101" s="8">
        <f t="shared" si="194"/>
        <v>0</v>
      </c>
      <c r="P3101" s="7">
        <f>SUMIF('Tool Pneumatics CH4 VOC BTEX'!B:B,A3101,'Tool Pneumatics CH4 VOC BTEX'!F:F)</f>
        <v>3.5899999141693102</v>
      </c>
      <c r="Q3101" s="14">
        <f t="shared" si="195"/>
        <v>0</v>
      </c>
      <c r="R3101" s="16">
        <f>SUMIF('Tool Pneumatics CH4 VOC BTEX'!B:B,A3101,'Tool Pneumatics CH4 VOC BTEX'!H:H)*Q3101</f>
        <v>0</v>
      </c>
      <c r="S3101" s="16">
        <f>SUMIF('Tool Pneumatics CH4 VOC BTEX'!B:B,A3101,'Tool Pneumatics CH4 VOC BTEX'!J:J)*Q3101</f>
        <v>0</v>
      </c>
      <c r="T3101" s="16">
        <f>SUMIF('Tool Pneumatics CH4 VOC BTEX'!B:B,A3101,'Tool Pneumatics CH4 VOC BTEX'!L:L)*Q3101</f>
        <v>0</v>
      </c>
      <c r="U3101" s="16">
        <f>SUMIF('Tool Pneumatics CH4 VOC BTEX'!B:B,A3101,'Tool Pneumatics CH4 VOC BTEX'!N:N)*Q3101</f>
        <v>0</v>
      </c>
    </row>
    <row r="3102" spans="1:21" x14ac:dyDescent="0.25">
      <c r="A3102" s="1" t="s">
        <v>6521</v>
      </c>
      <c r="B3102" s="1" t="s">
        <v>1517</v>
      </c>
      <c r="C3102" s="1" t="s">
        <v>1502</v>
      </c>
      <c r="D3102" s="1"/>
      <c r="E3102" s="1"/>
      <c r="F3102" s="1" t="s">
        <v>3141</v>
      </c>
      <c r="G3102" s="1">
        <v>0</v>
      </c>
      <c r="H3102" s="1" t="s">
        <v>27474</v>
      </c>
      <c r="I3102" s="1">
        <v>0</v>
      </c>
      <c r="J3102" s="1" t="s">
        <v>27474</v>
      </c>
      <c r="K3102" s="1">
        <f t="shared" si="192"/>
        <v>0</v>
      </c>
      <c r="L3102" s="2">
        <f>SUMIFS('Basin Total Well Counts'!B:B,'Basin Total Well Counts'!A:A,F3102)</f>
        <v>11</v>
      </c>
      <c r="M3102" s="4">
        <f t="shared" si="193"/>
        <v>0</v>
      </c>
      <c r="N3102" s="2">
        <f>SUMIF('Basin Emissions'!A:A,F3102,'Basin Emissions'!B:B)</f>
        <v>550.58635159999994</v>
      </c>
      <c r="O3102" s="8">
        <f t="shared" si="194"/>
        <v>0</v>
      </c>
      <c r="P3102" s="7">
        <f>SUMIF('Tool Pneumatics CH4 VOC BTEX'!B:B,A3102,'Tool Pneumatics CH4 VOC BTEX'!F:F)</f>
        <v>3.5899999141693102</v>
      </c>
      <c r="Q3102" s="14">
        <f t="shared" si="195"/>
        <v>0</v>
      </c>
      <c r="R3102" s="16">
        <f>SUMIF('Tool Pneumatics CH4 VOC BTEX'!B:B,A3102,'Tool Pneumatics CH4 VOC BTEX'!H:H)*Q3102</f>
        <v>0</v>
      </c>
      <c r="S3102" s="16">
        <f>SUMIF('Tool Pneumatics CH4 VOC BTEX'!B:B,A3102,'Tool Pneumatics CH4 VOC BTEX'!J:J)*Q3102</f>
        <v>0</v>
      </c>
      <c r="T3102" s="16">
        <f>SUMIF('Tool Pneumatics CH4 VOC BTEX'!B:B,A3102,'Tool Pneumatics CH4 VOC BTEX'!L:L)*Q3102</f>
        <v>0</v>
      </c>
      <c r="U3102" s="16">
        <f>SUMIF('Tool Pneumatics CH4 VOC BTEX'!B:B,A3102,'Tool Pneumatics CH4 VOC BTEX'!N:N)*Q3102</f>
        <v>0</v>
      </c>
    </row>
    <row r="3103" spans="1:21" x14ac:dyDescent="0.25">
      <c r="A3103" s="1" t="s">
        <v>6522</v>
      </c>
      <c r="B3103" s="1" t="s">
        <v>1517</v>
      </c>
      <c r="C3103" s="1" t="s">
        <v>1804</v>
      </c>
      <c r="D3103" s="1"/>
      <c r="E3103" s="1"/>
      <c r="F3103" s="1" t="s">
        <v>3141</v>
      </c>
      <c r="G3103" s="1">
        <v>0</v>
      </c>
      <c r="H3103" s="1" t="s">
        <v>27474</v>
      </c>
      <c r="I3103" s="1">
        <v>0</v>
      </c>
      <c r="J3103" s="1" t="s">
        <v>27474</v>
      </c>
      <c r="K3103" s="1">
        <f t="shared" si="192"/>
        <v>0</v>
      </c>
      <c r="L3103" s="2">
        <f>SUMIFS('Basin Total Well Counts'!B:B,'Basin Total Well Counts'!A:A,F3103)</f>
        <v>11</v>
      </c>
      <c r="M3103" s="4">
        <f t="shared" si="193"/>
        <v>0</v>
      </c>
      <c r="N3103" s="2">
        <f>SUMIF('Basin Emissions'!A:A,F3103,'Basin Emissions'!B:B)</f>
        <v>550.58635159999994</v>
      </c>
      <c r="O3103" s="8">
        <f t="shared" si="194"/>
        <v>0</v>
      </c>
      <c r="P3103" s="7">
        <f>SUMIF('Tool Pneumatics CH4 VOC BTEX'!B:B,A3103,'Tool Pneumatics CH4 VOC BTEX'!F:F)</f>
        <v>3.5899999141693102</v>
      </c>
      <c r="Q3103" s="14">
        <f t="shared" si="195"/>
        <v>0</v>
      </c>
      <c r="R3103" s="16">
        <f>SUMIF('Tool Pneumatics CH4 VOC BTEX'!B:B,A3103,'Tool Pneumatics CH4 VOC BTEX'!H:H)*Q3103</f>
        <v>0</v>
      </c>
      <c r="S3103" s="16">
        <f>SUMIF('Tool Pneumatics CH4 VOC BTEX'!B:B,A3103,'Tool Pneumatics CH4 VOC BTEX'!J:J)*Q3103</f>
        <v>0</v>
      </c>
      <c r="T3103" s="16">
        <f>SUMIF('Tool Pneumatics CH4 VOC BTEX'!B:B,A3103,'Tool Pneumatics CH4 VOC BTEX'!L:L)*Q3103</f>
        <v>0</v>
      </c>
      <c r="U3103" s="16">
        <f>SUMIF('Tool Pneumatics CH4 VOC BTEX'!B:B,A3103,'Tool Pneumatics CH4 VOC BTEX'!N:N)*Q3103</f>
        <v>0</v>
      </c>
    </row>
    <row r="3104" spans="1:21" x14ac:dyDescent="0.25">
      <c r="A3104" s="1" t="s">
        <v>6523</v>
      </c>
      <c r="B3104" s="1" t="s">
        <v>1517</v>
      </c>
      <c r="C3104" s="1" t="s">
        <v>2189</v>
      </c>
      <c r="D3104" s="1"/>
      <c r="E3104" s="1"/>
      <c r="F3104" s="1" t="s">
        <v>3157</v>
      </c>
      <c r="G3104" s="1">
        <v>0</v>
      </c>
      <c r="H3104" s="1" t="s">
        <v>27474</v>
      </c>
      <c r="I3104" s="1">
        <v>0</v>
      </c>
      <c r="J3104" s="1" t="s">
        <v>27474</v>
      </c>
      <c r="K3104" s="1">
        <f t="shared" si="192"/>
        <v>0</v>
      </c>
      <c r="L3104" s="2">
        <f>SUMIFS('Basin Total Well Counts'!B:B,'Basin Total Well Counts'!A:A,F3104)</f>
        <v>8078</v>
      </c>
      <c r="M3104" s="4">
        <f t="shared" si="193"/>
        <v>0</v>
      </c>
      <c r="N3104" s="2">
        <f>SUMIF('Basin Emissions'!A:A,F3104,'Basin Emissions'!B:B)</f>
        <v>777.69406750000007</v>
      </c>
      <c r="O3104" s="8">
        <f t="shared" si="194"/>
        <v>0</v>
      </c>
      <c r="P3104" s="7">
        <f>SUMIF('Tool Pneumatics CH4 VOC BTEX'!B:B,A3104,'Tool Pneumatics CH4 VOC BTEX'!F:F)</f>
        <v>3.5899999141693102</v>
      </c>
      <c r="Q3104" s="14">
        <f t="shared" si="195"/>
        <v>0</v>
      </c>
      <c r="R3104" s="16">
        <f>SUMIF('Tool Pneumatics CH4 VOC BTEX'!B:B,A3104,'Tool Pneumatics CH4 VOC BTEX'!H:H)*Q3104</f>
        <v>0</v>
      </c>
      <c r="S3104" s="16">
        <f>SUMIF('Tool Pneumatics CH4 VOC BTEX'!B:B,A3104,'Tool Pneumatics CH4 VOC BTEX'!J:J)*Q3104</f>
        <v>0</v>
      </c>
      <c r="T3104" s="16">
        <f>SUMIF('Tool Pneumatics CH4 VOC BTEX'!B:B,A3104,'Tool Pneumatics CH4 VOC BTEX'!L:L)*Q3104</f>
        <v>0</v>
      </c>
      <c r="U3104" s="16">
        <f>SUMIF('Tool Pneumatics CH4 VOC BTEX'!B:B,A3104,'Tool Pneumatics CH4 VOC BTEX'!N:N)*Q3104</f>
        <v>0</v>
      </c>
    </row>
    <row r="3105" spans="1:21" x14ac:dyDescent="0.25">
      <c r="A3105" s="1" t="s">
        <v>6524</v>
      </c>
      <c r="B3105" s="1" t="s">
        <v>1517</v>
      </c>
      <c r="C3105" s="1" t="s">
        <v>6525</v>
      </c>
      <c r="D3105" s="1"/>
      <c r="E3105" s="1"/>
      <c r="F3105" s="1" t="s">
        <v>3157</v>
      </c>
      <c r="G3105" s="1">
        <v>0</v>
      </c>
      <c r="H3105" s="1" t="s">
        <v>27474</v>
      </c>
      <c r="I3105" s="1">
        <v>0</v>
      </c>
      <c r="J3105" s="1" t="s">
        <v>27474</v>
      </c>
      <c r="K3105" s="1">
        <f t="shared" si="192"/>
        <v>0</v>
      </c>
      <c r="L3105" s="2">
        <f>SUMIFS('Basin Total Well Counts'!B:B,'Basin Total Well Counts'!A:A,F3105)</f>
        <v>8078</v>
      </c>
      <c r="M3105" s="4">
        <f t="shared" si="193"/>
        <v>0</v>
      </c>
      <c r="N3105" s="2">
        <f>SUMIF('Basin Emissions'!A:A,F3105,'Basin Emissions'!B:B)</f>
        <v>777.69406750000007</v>
      </c>
      <c r="O3105" s="8">
        <f t="shared" si="194"/>
        <v>0</v>
      </c>
      <c r="P3105" s="7">
        <f>SUMIF('Tool Pneumatics CH4 VOC BTEX'!B:B,A3105,'Tool Pneumatics CH4 VOC BTEX'!F:F)</f>
        <v>3.5899999141693102</v>
      </c>
      <c r="Q3105" s="14">
        <f t="shared" si="195"/>
        <v>0</v>
      </c>
      <c r="R3105" s="16">
        <f>SUMIF('Tool Pneumatics CH4 VOC BTEX'!B:B,A3105,'Tool Pneumatics CH4 VOC BTEX'!H:H)*Q3105</f>
        <v>0</v>
      </c>
      <c r="S3105" s="16">
        <f>SUMIF('Tool Pneumatics CH4 VOC BTEX'!B:B,A3105,'Tool Pneumatics CH4 VOC BTEX'!J:J)*Q3105</f>
        <v>0</v>
      </c>
      <c r="T3105" s="16">
        <f>SUMIF('Tool Pneumatics CH4 VOC BTEX'!B:B,A3105,'Tool Pneumatics CH4 VOC BTEX'!L:L)*Q3105</f>
        <v>0</v>
      </c>
      <c r="U3105" s="16">
        <f>SUMIF('Tool Pneumatics CH4 VOC BTEX'!B:B,A3105,'Tool Pneumatics CH4 VOC BTEX'!N:N)*Q3105</f>
        <v>0</v>
      </c>
    </row>
    <row r="3106" spans="1:21" x14ac:dyDescent="0.25">
      <c r="A3106" s="1" t="s">
        <v>6526</v>
      </c>
      <c r="B3106" s="1" t="s">
        <v>1517</v>
      </c>
      <c r="C3106" s="1" t="s">
        <v>1871</v>
      </c>
      <c r="D3106" s="1"/>
      <c r="E3106" s="1"/>
      <c r="F3106" s="1" t="s">
        <v>3141</v>
      </c>
      <c r="G3106" s="1">
        <v>0</v>
      </c>
      <c r="H3106" s="1" t="s">
        <v>27474</v>
      </c>
      <c r="I3106" s="1">
        <v>0</v>
      </c>
      <c r="J3106" s="1" t="s">
        <v>27474</v>
      </c>
      <c r="K3106" s="1">
        <f t="shared" si="192"/>
        <v>0</v>
      </c>
      <c r="L3106" s="2">
        <f>SUMIFS('Basin Total Well Counts'!B:B,'Basin Total Well Counts'!A:A,F3106)</f>
        <v>11</v>
      </c>
      <c r="M3106" s="4">
        <f t="shared" si="193"/>
        <v>0</v>
      </c>
      <c r="N3106" s="2">
        <f>SUMIF('Basin Emissions'!A:A,F3106,'Basin Emissions'!B:B)</f>
        <v>550.58635159999994</v>
      </c>
      <c r="O3106" s="8">
        <f t="shared" si="194"/>
        <v>0</v>
      </c>
      <c r="P3106" s="7">
        <f>SUMIF('Tool Pneumatics CH4 VOC BTEX'!B:B,A3106,'Tool Pneumatics CH4 VOC BTEX'!F:F)</f>
        <v>3.5899999141693102</v>
      </c>
      <c r="Q3106" s="14">
        <f t="shared" si="195"/>
        <v>0</v>
      </c>
      <c r="R3106" s="16">
        <f>SUMIF('Tool Pneumatics CH4 VOC BTEX'!B:B,A3106,'Tool Pneumatics CH4 VOC BTEX'!H:H)*Q3106</f>
        <v>0</v>
      </c>
      <c r="S3106" s="16">
        <f>SUMIF('Tool Pneumatics CH4 VOC BTEX'!B:B,A3106,'Tool Pneumatics CH4 VOC BTEX'!J:J)*Q3106</f>
        <v>0</v>
      </c>
      <c r="T3106" s="16">
        <f>SUMIF('Tool Pneumatics CH4 VOC BTEX'!B:B,A3106,'Tool Pneumatics CH4 VOC BTEX'!L:L)*Q3106</f>
        <v>0</v>
      </c>
      <c r="U3106" s="16">
        <f>SUMIF('Tool Pneumatics CH4 VOC BTEX'!B:B,A3106,'Tool Pneumatics CH4 VOC BTEX'!N:N)*Q3106</f>
        <v>0</v>
      </c>
    </row>
    <row r="3107" spans="1:21" x14ac:dyDescent="0.25">
      <c r="A3107" s="1" t="s">
        <v>6527</v>
      </c>
      <c r="B3107" s="1" t="s">
        <v>1517</v>
      </c>
      <c r="C3107" s="1" t="s">
        <v>1799</v>
      </c>
      <c r="D3107" s="1"/>
      <c r="E3107" s="1"/>
      <c r="F3107" s="1" t="s">
        <v>3141</v>
      </c>
      <c r="G3107" s="1">
        <v>0</v>
      </c>
      <c r="H3107" s="1" t="s">
        <v>27474</v>
      </c>
      <c r="I3107" s="1">
        <v>0</v>
      </c>
      <c r="J3107" s="1" t="s">
        <v>27474</v>
      </c>
      <c r="K3107" s="1">
        <f t="shared" si="192"/>
        <v>0</v>
      </c>
      <c r="L3107" s="2">
        <f>SUMIFS('Basin Total Well Counts'!B:B,'Basin Total Well Counts'!A:A,F3107)</f>
        <v>11</v>
      </c>
      <c r="M3107" s="4">
        <f t="shared" si="193"/>
        <v>0</v>
      </c>
      <c r="N3107" s="2">
        <f>SUMIF('Basin Emissions'!A:A,F3107,'Basin Emissions'!B:B)</f>
        <v>550.58635159999994</v>
      </c>
      <c r="O3107" s="8">
        <f t="shared" si="194"/>
        <v>0</v>
      </c>
      <c r="P3107" s="7">
        <f>SUMIF('Tool Pneumatics CH4 VOC BTEX'!B:B,A3107,'Tool Pneumatics CH4 VOC BTEX'!F:F)</f>
        <v>3.5899999141693102</v>
      </c>
      <c r="Q3107" s="14">
        <f t="shared" si="195"/>
        <v>0</v>
      </c>
      <c r="R3107" s="16">
        <f>SUMIF('Tool Pneumatics CH4 VOC BTEX'!B:B,A3107,'Tool Pneumatics CH4 VOC BTEX'!H:H)*Q3107</f>
        <v>0</v>
      </c>
      <c r="S3107" s="16">
        <f>SUMIF('Tool Pneumatics CH4 VOC BTEX'!B:B,A3107,'Tool Pneumatics CH4 VOC BTEX'!J:J)*Q3107</f>
        <v>0</v>
      </c>
      <c r="T3107" s="16">
        <f>SUMIF('Tool Pneumatics CH4 VOC BTEX'!B:B,A3107,'Tool Pneumatics CH4 VOC BTEX'!L:L)*Q3107</f>
        <v>0</v>
      </c>
      <c r="U3107" s="16">
        <f>SUMIF('Tool Pneumatics CH4 VOC BTEX'!B:B,A3107,'Tool Pneumatics CH4 VOC BTEX'!N:N)*Q3107</f>
        <v>0</v>
      </c>
    </row>
    <row r="3108" spans="1:21" x14ac:dyDescent="0.25">
      <c r="A3108" s="1" t="s">
        <v>6528</v>
      </c>
      <c r="B3108" s="1" t="s">
        <v>1517</v>
      </c>
      <c r="C3108" s="1" t="s">
        <v>6529</v>
      </c>
      <c r="D3108" s="1"/>
      <c r="E3108" s="1"/>
      <c r="F3108" s="1" t="s">
        <v>3141</v>
      </c>
      <c r="G3108" s="1">
        <v>0</v>
      </c>
      <c r="H3108" s="1" t="s">
        <v>27474</v>
      </c>
      <c r="I3108" s="1">
        <v>0</v>
      </c>
      <c r="J3108" s="1" t="s">
        <v>27474</v>
      </c>
      <c r="K3108" s="1">
        <f t="shared" si="192"/>
        <v>0</v>
      </c>
      <c r="L3108" s="2">
        <f>SUMIFS('Basin Total Well Counts'!B:B,'Basin Total Well Counts'!A:A,F3108)</f>
        <v>11</v>
      </c>
      <c r="M3108" s="4">
        <f t="shared" si="193"/>
        <v>0</v>
      </c>
      <c r="N3108" s="2">
        <f>SUMIF('Basin Emissions'!A:A,F3108,'Basin Emissions'!B:B)</f>
        <v>550.58635159999994</v>
      </c>
      <c r="O3108" s="8">
        <f t="shared" si="194"/>
        <v>0</v>
      </c>
      <c r="P3108" s="7">
        <f>SUMIF('Tool Pneumatics CH4 VOC BTEX'!B:B,A3108,'Tool Pneumatics CH4 VOC BTEX'!F:F)</f>
        <v>3.5899999141693102</v>
      </c>
      <c r="Q3108" s="14">
        <f t="shared" si="195"/>
        <v>0</v>
      </c>
      <c r="R3108" s="16">
        <f>SUMIF('Tool Pneumatics CH4 VOC BTEX'!B:B,A3108,'Tool Pneumatics CH4 VOC BTEX'!H:H)*Q3108</f>
        <v>0</v>
      </c>
      <c r="S3108" s="16">
        <f>SUMIF('Tool Pneumatics CH4 VOC BTEX'!B:B,A3108,'Tool Pneumatics CH4 VOC BTEX'!J:J)*Q3108</f>
        <v>0</v>
      </c>
      <c r="T3108" s="16">
        <f>SUMIF('Tool Pneumatics CH4 VOC BTEX'!B:B,A3108,'Tool Pneumatics CH4 VOC BTEX'!L:L)*Q3108</f>
        <v>0</v>
      </c>
      <c r="U3108" s="16">
        <f>SUMIF('Tool Pneumatics CH4 VOC BTEX'!B:B,A3108,'Tool Pneumatics CH4 VOC BTEX'!N:N)*Q3108</f>
        <v>0</v>
      </c>
    </row>
    <row r="3109" spans="1:21" x14ac:dyDescent="0.25">
      <c r="A3109" s="1" t="s">
        <v>6530</v>
      </c>
      <c r="B3109" s="1" t="s">
        <v>1517</v>
      </c>
      <c r="C3109" s="1" t="s">
        <v>1788</v>
      </c>
      <c r="D3109" s="1"/>
      <c r="E3109" s="1"/>
      <c r="F3109" s="1" t="s">
        <v>3141</v>
      </c>
      <c r="G3109" s="1">
        <v>0</v>
      </c>
      <c r="H3109" s="1" t="s">
        <v>27474</v>
      </c>
      <c r="I3109" s="1">
        <v>0</v>
      </c>
      <c r="J3109" s="1" t="s">
        <v>27474</v>
      </c>
      <c r="K3109" s="1">
        <f t="shared" si="192"/>
        <v>0</v>
      </c>
      <c r="L3109" s="2">
        <f>SUMIFS('Basin Total Well Counts'!B:B,'Basin Total Well Counts'!A:A,F3109)</f>
        <v>11</v>
      </c>
      <c r="M3109" s="4">
        <f t="shared" si="193"/>
        <v>0</v>
      </c>
      <c r="N3109" s="2">
        <f>SUMIF('Basin Emissions'!A:A,F3109,'Basin Emissions'!B:B)</f>
        <v>550.58635159999994</v>
      </c>
      <c r="O3109" s="8">
        <f t="shared" si="194"/>
        <v>0</v>
      </c>
      <c r="P3109" s="7">
        <f>SUMIF('Tool Pneumatics CH4 VOC BTEX'!B:B,A3109,'Tool Pneumatics CH4 VOC BTEX'!F:F)</f>
        <v>3.5899999141693102</v>
      </c>
      <c r="Q3109" s="14">
        <f t="shared" si="195"/>
        <v>0</v>
      </c>
      <c r="R3109" s="16">
        <f>SUMIF('Tool Pneumatics CH4 VOC BTEX'!B:B,A3109,'Tool Pneumatics CH4 VOC BTEX'!H:H)*Q3109</f>
        <v>0</v>
      </c>
      <c r="S3109" s="16">
        <f>SUMIF('Tool Pneumatics CH4 VOC BTEX'!B:B,A3109,'Tool Pneumatics CH4 VOC BTEX'!J:J)*Q3109</f>
        <v>0</v>
      </c>
      <c r="T3109" s="16">
        <f>SUMIF('Tool Pneumatics CH4 VOC BTEX'!B:B,A3109,'Tool Pneumatics CH4 VOC BTEX'!L:L)*Q3109</f>
        <v>0</v>
      </c>
      <c r="U3109" s="16">
        <f>SUMIF('Tool Pneumatics CH4 VOC BTEX'!B:B,A3109,'Tool Pneumatics CH4 VOC BTEX'!N:N)*Q3109</f>
        <v>0</v>
      </c>
    </row>
    <row r="3110" spans="1:21" x14ac:dyDescent="0.25">
      <c r="A3110" s="1" t="s">
        <v>6531</v>
      </c>
      <c r="B3110" s="1" t="s">
        <v>1517</v>
      </c>
      <c r="C3110" s="1" t="s">
        <v>1967</v>
      </c>
      <c r="D3110" s="1"/>
      <c r="E3110" s="1"/>
      <c r="F3110" s="1" t="s">
        <v>3157</v>
      </c>
      <c r="G3110" s="1">
        <v>0</v>
      </c>
      <c r="H3110" s="1" t="s">
        <v>27474</v>
      </c>
      <c r="I3110" s="1">
        <v>0</v>
      </c>
      <c r="J3110" s="1" t="s">
        <v>27474</v>
      </c>
      <c r="K3110" s="1">
        <f t="shared" si="192"/>
        <v>0</v>
      </c>
      <c r="L3110" s="2">
        <f>SUMIFS('Basin Total Well Counts'!B:B,'Basin Total Well Counts'!A:A,F3110)</f>
        <v>8078</v>
      </c>
      <c r="M3110" s="4">
        <f t="shared" si="193"/>
        <v>0</v>
      </c>
      <c r="N3110" s="2">
        <f>SUMIF('Basin Emissions'!A:A,F3110,'Basin Emissions'!B:B)</f>
        <v>777.69406750000007</v>
      </c>
      <c r="O3110" s="8">
        <f t="shared" si="194"/>
        <v>0</v>
      </c>
      <c r="P3110" s="7">
        <f>SUMIF('Tool Pneumatics CH4 VOC BTEX'!B:B,A3110,'Tool Pneumatics CH4 VOC BTEX'!F:F)</f>
        <v>3.5899999141693102</v>
      </c>
      <c r="Q3110" s="14">
        <f t="shared" si="195"/>
        <v>0</v>
      </c>
      <c r="R3110" s="16">
        <f>SUMIF('Tool Pneumatics CH4 VOC BTEX'!B:B,A3110,'Tool Pneumatics CH4 VOC BTEX'!H:H)*Q3110</f>
        <v>0</v>
      </c>
      <c r="S3110" s="16">
        <f>SUMIF('Tool Pneumatics CH4 VOC BTEX'!B:B,A3110,'Tool Pneumatics CH4 VOC BTEX'!J:J)*Q3110</f>
        <v>0</v>
      </c>
      <c r="T3110" s="16">
        <f>SUMIF('Tool Pneumatics CH4 VOC BTEX'!B:B,A3110,'Tool Pneumatics CH4 VOC BTEX'!L:L)*Q3110</f>
        <v>0</v>
      </c>
      <c r="U3110" s="16">
        <f>SUMIF('Tool Pneumatics CH4 VOC BTEX'!B:B,A3110,'Tool Pneumatics CH4 VOC BTEX'!N:N)*Q3110</f>
        <v>0</v>
      </c>
    </row>
    <row r="3111" spans="1:21" x14ac:dyDescent="0.25">
      <c r="A3111" s="1" t="s">
        <v>6532</v>
      </c>
      <c r="B3111" s="1" t="s">
        <v>1517</v>
      </c>
      <c r="C3111" s="1" t="s">
        <v>2154</v>
      </c>
      <c r="D3111" s="1"/>
      <c r="E3111" s="1"/>
      <c r="F3111" s="1" t="s">
        <v>3141</v>
      </c>
      <c r="G3111" s="1">
        <v>0</v>
      </c>
      <c r="H3111" s="1" t="s">
        <v>27474</v>
      </c>
      <c r="I3111" s="1">
        <v>0</v>
      </c>
      <c r="J3111" s="1" t="s">
        <v>27474</v>
      </c>
      <c r="K3111" s="1">
        <f t="shared" si="192"/>
        <v>0</v>
      </c>
      <c r="L3111" s="2">
        <f>SUMIFS('Basin Total Well Counts'!B:B,'Basin Total Well Counts'!A:A,F3111)</f>
        <v>11</v>
      </c>
      <c r="M3111" s="4">
        <f t="shared" si="193"/>
        <v>0</v>
      </c>
      <c r="N3111" s="2">
        <f>SUMIF('Basin Emissions'!A:A,F3111,'Basin Emissions'!B:B)</f>
        <v>550.58635159999994</v>
      </c>
      <c r="O3111" s="8">
        <f t="shared" si="194"/>
        <v>0</v>
      </c>
      <c r="P3111" s="7">
        <f>SUMIF('Tool Pneumatics CH4 VOC BTEX'!B:B,A3111,'Tool Pneumatics CH4 VOC BTEX'!F:F)</f>
        <v>3.5899999141693102</v>
      </c>
      <c r="Q3111" s="14">
        <f t="shared" si="195"/>
        <v>0</v>
      </c>
      <c r="R3111" s="16">
        <f>SUMIF('Tool Pneumatics CH4 VOC BTEX'!B:B,A3111,'Tool Pneumatics CH4 VOC BTEX'!H:H)*Q3111</f>
        <v>0</v>
      </c>
      <c r="S3111" s="16">
        <f>SUMIF('Tool Pneumatics CH4 VOC BTEX'!B:B,A3111,'Tool Pneumatics CH4 VOC BTEX'!J:J)*Q3111</f>
        <v>0</v>
      </c>
      <c r="T3111" s="16">
        <f>SUMIF('Tool Pneumatics CH4 VOC BTEX'!B:B,A3111,'Tool Pneumatics CH4 VOC BTEX'!L:L)*Q3111</f>
        <v>0</v>
      </c>
      <c r="U3111" s="16">
        <f>SUMIF('Tool Pneumatics CH4 VOC BTEX'!B:B,A3111,'Tool Pneumatics CH4 VOC BTEX'!N:N)*Q3111</f>
        <v>0</v>
      </c>
    </row>
    <row r="3112" spans="1:21" x14ac:dyDescent="0.25">
      <c r="A3112" s="1" t="s">
        <v>6533</v>
      </c>
      <c r="B3112" s="1" t="s">
        <v>1517</v>
      </c>
      <c r="C3112" s="1" t="s">
        <v>1573</v>
      </c>
      <c r="D3112" s="1"/>
      <c r="E3112" s="1"/>
      <c r="F3112" s="1" t="s">
        <v>3141</v>
      </c>
      <c r="G3112" s="1">
        <v>0</v>
      </c>
      <c r="H3112" s="1" t="s">
        <v>27474</v>
      </c>
      <c r="I3112" s="1">
        <v>0</v>
      </c>
      <c r="J3112" s="1" t="s">
        <v>27474</v>
      </c>
      <c r="K3112" s="1">
        <f t="shared" si="192"/>
        <v>0</v>
      </c>
      <c r="L3112" s="2">
        <f>SUMIFS('Basin Total Well Counts'!B:B,'Basin Total Well Counts'!A:A,F3112)</f>
        <v>11</v>
      </c>
      <c r="M3112" s="4">
        <f t="shared" si="193"/>
        <v>0</v>
      </c>
      <c r="N3112" s="2">
        <f>SUMIF('Basin Emissions'!A:A,F3112,'Basin Emissions'!B:B)</f>
        <v>550.58635159999994</v>
      </c>
      <c r="O3112" s="8">
        <f t="shared" si="194"/>
        <v>0</v>
      </c>
      <c r="P3112" s="7">
        <f>SUMIF('Tool Pneumatics CH4 VOC BTEX'!B:B,A3112,'Tool Pneumatics CH4 VOC BTEX'!F:F)</f>
        <v>3.5899999141693102</v>
      </c>
      <c r="Q3112" s="14">
        <f t="shared" si="195"/>
        <v>0</v>
      </c>
      <c r="R3112" s="16">
        <f>SUMIF('Tool Pneumatics CH4 VOC BTEX'!B:B,A3112,'Tool Pneumatics CH4 VOC BTEX'!H:H)*Q3112</f>
        <v>0</v>
      </c>
      <c r="S3112" s="16">
        <f>SUMIF('Tool Pneumatics CH4 VOC BTEX'!B:B,A3112,'Tool Pneumatics CH4 VOC BTEX'!J:J)*Q3112</f>
        <v>0</v>
      </c>
      <c r="T3112" s="16">
        <f>SUMIF('Tool Pneumatics CH4 VOC BTEX'!B:B,A3112,'Tool Pneumatics CH4 VOC BTEX'!L:L)*Q3112</f>
        <v>0</v>
      </c>
      <c r="U3112" s="16">
        <f>SUMIF('Tool Pneumatics CH4 VOC BTEX'!B:B,A3112,'Tool Pneumatics CH4 VOC BTEX'!N:N)*Q3112</f>
        <v>0</v>
      </c>
    </row>
    <row r="3113" spans="1:21" x14ac:dyDescent="0.25">
      <c r="A3113" s="1" t="s">
        <v>6534</v>
      </c>
      <c r="B3113" s="1" t="s">
        <v>1517</v>
      </c>
      <c r="C3113" s="1" t="s">
        <v>2072</v>
      </c>
      <c r="D3113" s="1"/>
      <c r="E3113" s="1"/>
      <c r="F3113" s="1" t="s">
        <v>3141</v>
      </c>
      <c r="G3113" s="1">
        <v>0</v>
      </c>
      <c r="H3113" s="1" t="s">
        <v>27474</v>
      </c>
      <c r="I3113" s="1">
        <v>0</v>
      </c>
      <c r="J3113" s="1" t="s">
        <v>27474</v>
      </c>
      <c r="K3113" s="1">
        <f t="shared" si="192"/>
        <v>0</v>
      </c>
      <c r="L3113" s="2">
        <f>SUMIFS('Basin Total Well Counts'!B:B,'Basin Total Well Counts'!A:A,F3113)</f>
        <v>11</v>
      </c>
      <c r="M3113" s="4">
        <f t="shared" si="193"/>
        <v>0</v>
      </c>
      <c r="N3113" s="2">
        <f>SUMIF('Basin Emissions'!A:A,F3113,'Basin Emissions'!B:B)</f>
        <v>550.58635159999994</v>
      </c>
      <c r="O3113" s="8">
        <f t="shared" si="194"/>
        <v>0</v>
      </c>
      <c r="P3113" s="7">
        <f>SUMIF('Tool Pneumatics CH4 VOC BTEX'!B:B,A3113,'Tool Pneumatics CH4 VOC BTEX'!F:F)</f>
        <v>3.5899999141693102</v>
      </c>
      <c r="Q3113" s="14">
        <f t="shared" si="195"/>
        <v>0</v>
      </c>
      <c r="R3113" s="16">
        <f>SUMIF('Tool Pneumatics CH4 VOC BTEX'!B:B,A3113,'Tool Pneumatics CH4 VOC BTEX'!H:H)*Q3113</f>
        <v>0</v>
      </c>
      <c r="S3113" s="16">
        <f>SUMIF('Tool Pneumatics CH4 VOC BTEX'!B:B,A3113,'Tool Pneumatics CH4 VOC BTEX'!J:J)*Q3113</f>
        <v>0</v>
      </c>
      <c r="T3113" s="16">
        <f>SUMIF('Tool Pneumatics CH4 VOC BTEX'!B:B,A3113,'Tool Pneumatics CH4 VOC BTEX'!L:L)*Q3113</f>
        <v>0</v>
      </c>
      <c r="U3113" s="16">
        <f>SUMIF('Tool Pneumatics CH4 VOC BTEX'!B:B,A3113,'Tool Pneumatics CH4 VOC BTEX'!N:N)*Q3113</f>
        <v>0</v>
      </c>
    </row>
    <row r="3114" spans="1:21" x14ac:dyDescent="0.25">
      <c r="A3114" s="1" t="s">
        <v>6535</v>
      </c>
      <c r="B3114" s="1" t="s">
        <v>1517</v>
      </c>
      <c r="C3114" s="1" t="s">
        <v>4062</v>
      </c>
      <c r="D3114" s="1"/>
      <c r="E3114" s="1"/>
      <c r="F3114" s="1" t="s">
        <v>3141</v>
      </c>
      <c r="G3114" s="1">
        <v>0</v>
      </c>
      <c r="H3114" s="1" t="s">
        <v>27474</v>
      </c>
      <c r="I3114" s="1">
        <v>0</v>
      </c>
      <c r="J3114" s="1" t="s">
        <v>27474</v>
      </c>
      <c r="K3114" s="1">
        <f t="shared" si="192"/>
        <v>0</v>
      </c>
      <c r="L3114" s="2">
        <f>SUMIFS('Basin Total Well Counts'!B:B,'Basin Total Well Counts'!A:A,F3114)</f>
        <v>11</v>
      </c>
      <c r="M3114" s="4">
        <f t="shared" si="193"/>
        <v>0</v>
      </c>
      <c r="N3114" s="2">
        <f>SUMIF('Basin Emissions'!A:A,F3114,'Basin Emissions'!B:B)</f>
        <v>550.58635159999994</v>
      </c>
      <c r="O3114" s="8">
        <f t="shared" si="194"/>
        <v>0</v>
      </c>
      <c r="P3114" s="7">
        <f>SUMIF('Tool Pneumatics CH4 VOC BTEX'!B:B,A3114,'Tool Pneumatics CH4 VOC BTEX'!F:F)</f>
        <v>3.5899999141693102</v>
      </c>
      <c r="Q3114" s="14">
        <f t="shared" si="195"/>
        <v>0</v>
      </c>
      <c r="R3114" s="16">
        <f>SUMIF('Tool Pneumatics CH4 VOC BTEX'!B:B,A3114,'Tool Pneumatics CH4 VOC BTEX'!H:H)*Q3114</f>
        <v>0</v>
      </c>
      <c r="S3114" s="16">
        <f>SUMIF('Tool Pneumatics CH4 VOC BTEX'!B:B,A3114,'Tool Pneumatics CH4 VOC BTEX'!J:J)*Q3114</f>
        <v>0</v>
      </c>
      <c r="T3114" s="16">
        <f>SUMIF('Tool Pneumatics CH4 VOC BTEX'!B:B,A3114,'Tool Pneumatics CH4 VOC BTEX'!L:L)*Q3114</f>
        <v>0</v>
      </c>
      <c r="U3114" s="16">
        <f>SUMIF('Tool Pneumatics CH4 VOC BTEX'!B:B,A3114,'Tool Pneumatics CH4 VOC BTEX'!N:N)*Q3114</f>
        <v>0</v>
      </c>
    </row>
    <row r="3115" spans="1:21" x14ac:dyDescent="0.25">
      <c r="A3115" s="1" t="s">
        <v>6536</v>
      </c>
      <c r="B3115" s="1" t="s">
        <v>1517</v>
      </c>
      <c r="C3115" s="1" t="s">
        <v>1638</v>
      </c>
      <c r="D3115" s="1"/>
      <c r="E3115" s="1"/>
      <c r="F3115" s="1" t="s">
        <v>3157</v>
      </c>
      <c r="G3115" s="1">
        <v>0</v>
      </c>
      <c r="H3115" s="1" t="s">
        <v>27474</v>
      </c>
      <c r="I3115" s="1">
        <v>0</v>
      </c>
      <c r="J3115" s="1" t="s">
        <v>27474</v>
      </c>
      <c r="K3115" s="1">
        <f t="shared" si="192"/>
        <v>0</v>
      </c>
      <c r="L3115" s="2">
        <f>SUMIFS('Basin Total Well Counts'!B:B,'Basin Total Well Counts'!A:A,F3115)</f>
        <v>8078</v>
      </c>
      <c r="M3115" s="4">
        <f t="shared" si="193"/>
        <v>0</v>
      </c>
      <c r="N3115" s="2">
        <f>SUMIF('Basin Emissions'!A:A,F3115,'Basin Emissions'!B:B)</f>
        <v>777.69406750000007</v>
      </c>
      <c r="O3115" s="8">
        <f t="shared" si="194"/>
        <v>0</v>
      </c>
      <c r="P3115" s="7">
        <f>SUMIF('Tool Pneumatics CH4 VOC BTEX'!B:B,A3115,'Tool Pneumatics CH4 VOC BTEX'!F:F)</f>
        <v>3.5899999141693102</v>
      </c>
      <c r="Q3115" s="14">
        <f t="shared" si="195"/>
        <v>0</v>
      </c>
      <c r="R3115" s="16">
        <f>SUMIF('Tool Pneumatics CH4 VOC BTEX'!B:B,A3115,'Tool Pneumatics CH4 VOC BTEX'!H:H)*Q3115</f>
        <v>0</v>
      </c>
      <c r="S3115" s="16">
        <f>SUMIF('Tool Pneumatics CH4 VOC BTEX'!B:B,A3115,'Tool Pneumatics CH4 VOC BTEX'!J:J)*Q3115</f>
        <v>0</v>
      </c>
      <c r="T3115" s="16">
        <f>SUMIF('Tool Pneumatics CH4 VOC BTEX'!B:B,A3115,'Tool Pneumatics CH4 VOC BTEX'!L:L)*Q3115</f>
        <v>0</v>
      </c>
      <c r="U3115" s="16">
        <f>SUMIF('Tool Pneumatics CH4 VOC BTEX'!B:B,A3115,'Tool Pneumatics CH4 VOC BTEX'!N:N)*Q3115</f>
        <v>0</v>
      </c>
    </row>
    <row r="3116" spans="1:21" x14ac:dyDescent="0.25">
      <c r="A3116" s="1" t="s">
        <v>6537</v>
      </c>
      <c r="B3116" s="1" t="s">
        <v>1517</v>
      </c>
      <c r="C3116" s="1" t="s">
        <v>1544</v>
      </c>
      <c r="D3116" s="1"/>
      <c r="E3116" s="1"/>
      <c r="F3116" s="1" t="s">
        <v>3141</v>
      </c>
      <c r="G3116" s="1">
        <v>0</v>
      </c>
      <c r="H3116" s="1" t="s">
        <v>27474</v>
      </c>
      <c r="I3116" s="1">
        <v>0</v>
      </c>
      <c r="J3116" s="1" t="s">
        <v>27474</v>
      </c>
      <c r="K3116" s="1">
        <f t="shared" si="192"/>
        <v>0</v>
      </c>
      <c r="L3116" s="2">
        <f>SUMIFS('Basin Total Well Counts'!B:B,'Basin Total Well Counts'!A:A,F3116)</f>
        <v>11</v>
      </c>
      <c r="M3116" s="4">
        <f t="shared" si="193"/>
        <v>0</v>
      </c>
      <c r="N3116" s="2">
        <f>SUMIF('Basin Emissions'!A:A,F3116,'Basin Emissions'!B:B)</f>
        <v>550.58635159999994</v>
      </c>
      <c r="O3116" s="8">
        <f t="shared" si="194"/>
        <v>0</v>
      </c>
      <c r="P3116" s="7">
        <f>SUMIF('Tool Pneumatics CH4 VOC BTEX'!B:B,A3116,'Tool Pneumatics CH4 VOC BTEX'!F:F)</f>
        <v>3.5899999141693102</v>
      </c>
      <c r="Q3116" s="14">
        <f t="shared" si="195"/>
        <v>0</v>
      </c>
      <c r="R3116" s="16">
        <f>SUMIF('Tool Pneumatics CH4 VOC BTEX'!B:B,A3116,'Tool Pneumatics CH4 VOC BTEX'!H:H)*Q3116</f>
        <v>0</v>
      </c>
      <c r="S3116" s="16">
        <f>SUMIF('Tool Pneumatics CH4 VOC BTEX'!B:B,A3116,'Tool Pneumatics CH4 VOC BTEX'!J:J)*Q3116</f>
        <v>0</v>
      </c>
      <c r="T3116" s="16">
        <f>SUMIF('Tool Pneumatics CH4 VOC BTEX'!B:B,A3116,'Tool Pneumatics CH4 VOC BTEX'!L:L)*Q3116</f>
        <v>0</v>
      </c>
      <c r="U3116" s="16">
        <f>SUMIF('Tool Pneumatics CH4 VOC BTEX'!B:B,A3116,'Tool Pneumatics CH4 VOC BTEX'!N:N)*Q3116</f>
        <v>0</v>
      </c>
    </row>
    <row r="3117" spans="1:21" x14ac:dyDescent="0.25">
      <c r="A3117" s="1" t="s">
        <v>6538</v>
      </c>
      <c r="B3117" s="1" t="s">
        <v>1517</v>
      </c>
      <c r="C3117" s="1" t="s">
        <v>6539</v>
      </c>
      <c r="D3117" s="1"/>
      <c r="E3117" s="1"/>
      <c r="F3117" s="1" t="s">
        <v>3141</v>
      </c>
      <c r="G3117" s="1">
        <v>0</v>
      </c>
      <c r="H3117" s="1" t="s">
        <v>27474</v>
      </c>
      <c r="I3117" s="1">
        <v>0</v>
      </c>
      <c r="J3117" s="1" t="s">
        <v>27474</v>
      </c>
      <c r="K3117" s="1">
        <f t="shared" si="192"/>
        <v>0</v>
      </c>
      <c r="L3117" s="2">
        <f>SUMIFS('Basin Total Well Counts'!B:B,'Basin Total Well Counts'!A:A,F3117)</f>
        <v>11</v>
      </c>
      <c r="M3117" s="4">
        <f t="shared" si="193"/>
        <v>0</v>
      </c>
      <c r="N3117" s="2">
        <f>SUMIF('Basin Emissions'!A:A,F3117,'Basin Emissions'!B:B)</f>
        <v>550.58635159999994</v>
      </c>
      <c r="O3117" s="8">
        <f t="shared" si="194"/>
        <v>0</v>
      </c>
      <c r="P3117" s="7">
        <f>SUMIF('Tool Pneumatics CH4 VOC BTEX'!B:B,A3117,'Tool Pneumatics CH4 VOC BTEX'!F:F)</f>
        <v>3.5899999141693102</v>
      </c>
      <c r="Q3117" s="14">
        <f t="shared" si="195"/>
        <v>0</v>
      </c>
      <c r="R3117" s="16">
        <f>SUMIF('Tool Pneumatics CH4 VOC BTEX'!B:B,A3117,'Tool Pneumatics CH4 VOC BTEX'!H:H)*Q3117</f>
        <v>0</v>
      </c>
      <c r="S3117" s="16">
        <f>SUMIF('Tool Pneumatics CH4 VOC BTEX'!B:B,A3117,'Tool Pneumatics CH4 VOC BTEX'!J:J)*Q3117</f>
        <v>0</v>
      </c>
      <c r="T3117" s="16">
        <f>SUMIF('Tool Pneumatics CH4 VOC BTEX'!B:B,A3117,'Tool Pneumatics CH4 VOC BTEX'!L:L)*Q3117</f>
        <v>0</v>
      </c>
      <c r="U3117" s="16">
        <f>SUMIF('Tool Pneumatics CH4 VOC BTEX'!B:B,A3117,'Tool Pneumatics CH4 VOC BTEX'!N:N)*Q3117</f>
        <v>0</v>
      </c>
    </row>
    <row r="3118" spans="1:21" x14ac:dyDescent="0.25">
      <c r="A3118" s="1" t="s">
        <v>6540</v>
      </c>
      <c r="B3118" s="1" t="s">
        <v>1517</v>
      </c>
      <c r="C3118" s="1" t="s">
        <v>1487</v>
      </c>
      <c r="D3118" s="1"/>
      <c r="E3118" s="1"/>
      <c r="F3118" s="1" t="s">
        <v>3141</v>
      </c>
      <c r="G3118" s="1">
        <v>0</v>
      </c>
      <c r="H3118" s="1" t="s">
        <v>27474</v>
      </c>
      <c r="I3118" s="1">
        <v>0</v>
      </c>
      <c r="J3118" s="1" t="s">
        <v>27474</v>
      </c>
      <c r="K3118" s="1">
        <f t="shared" si="192"/>
        <v>0</v>
      </c>
      <c r="L3118" s="2">
        <f>SUMIFS('Basin Total Well Counts'!B:B,'Basin Total Well Counts'!A:A,F3118)</f>
        <v>11</v>
      </c>
      <c r="M3118" s="4">
        <f t="shared" si="193"/>
        <v>0</v>
      </c>
      <c r="N3118" s="2">
        <f>SUMIF('Basin Emissions'!A:A,F3118,'Basin Emissions'!B:B)</f>
        <v>550.58635159999994</v>
      </c>
      <c r="O3118" s="8">
        <f t="shared" si="194"/>
        <v>0</v>
      </c>
      <c r="P3118" s="7">
        <f>SUMIF('Tool Pneumatics CH4 VOC BTEX'!B:B,A3118,'Tool Pneumatics CH4 VOC BTEX'!F:F)</f>
        <v>3.5899999141693102</v>
      </c>
      <c r="Q3118" s="14">
        <f t="shared" si="195"/>
        <v>0</v>
      </c>
      <c r="R3118" s="16">
        <f>SUMIF('Tool Pneumatics CH4 VOC BTEX'!B:B,A3118,'Tool Pneumatics CH4 VOC BTEX'!H:H)*Q3118</f>
        <v>0</v>
      </c>
      <c r="S3118" s="16">
        <f>SUMIF('Tool Pneumatics CH4 VOC BTEX'!B:B,A3118,'Tool Pneumatics CH4 VOC BTEX'!J:J)*Q3118</f>
        <v>0</v>
      </c>
      <c r="T3118" s="16">
        <f>SUMIF('Tool Pneumatics CH4 VOC BTEX'!B:B,A3118,'Tool Pneumatics CH4 VOC BTEX'!L:L)*Q3118</f>
        <v>0</v>
      </c>
      <c r="U3118" s="16">
        <f>SUMIF('Tool Pneumatics CH4 VOC BTEX'!B:B,A3118,'Tool Pneumatics CH4 VOC BTEX'!N:N)*Q3118</f>
        <v>0</v>
      </c>
    </row>
    <row r="3119" spans="1:21" x14ac:dyDescent="0.25">
      <c r="A3119" s="1" t="s">
        <v>6541</v>
      </c>
      <c r="B3119" s="1" t="s">
        <v>1517</v>
      </c>
      <c r="C3119" s="1" t="s">
        <v>1888</v>
      </c>
      <c r="D3119" s="1"/>
      <c r="E3119" s="1"/>
      <c r="F3119" s="1" t="s">
        <v>3141</v>
      </c>
      <c r="G3119" s="1">
        <v>0</v>
      </c>
      <c r="H3119" s="1" t="s">
        <v>27474</v>
      </c>
      <c r="I3119" s="1">
        <v>0</v>
      </c>
      <c r="J3119" s="1" t="s">
        <v>27474</v>
      </c>
      <c r="K3119" s="1">
        <f t="shared" si="192"/>
        <v>0</v>
      </c>
      <c r="L3119" s="2">
        <f>SUMIFS('Basin Total Well Counts'!B:B,'Basin Total Well Counts'!A:A,F3119)</f>
        <v>11</v>
      </c>
      <c r="M3119" s="4">
        <f t="shared" si="193"/>
        <v>0</v>
      </c>
      <c r="N3119" s="2">
        <f>SUMIF('Basin Emissions'!A:A,F3119,'Basin Emissions'!B:B)</f>
        <v>550.58635159999994</v>
      </c>
      <c r="O3119" s="8">
        <f t="shared" si="194"/>
        <v>0</v>
      </c>
      <c r="P3119" s="7">
        <f>SUMIF('Tool Pneumatics CH4 VOC BTEX'!B:B,A3119,'Tool Pneumatics CH4 VOC BTEX'!F:F)</f>
        <v>3.5899999141693102</v>
      </c>
      <c r="Q3119" s="14">
        <f t="shared" si="195"/>
        <v>0</v>
      </c>
      <c r="R3119" s="16">
        <f>SUMIF('Tool Pneumatics CH4 VOC BTEX'!B:B,A3119,'Tool Pneumatics CH4 VOC BTEX'!H:H)*Q3119</f>
        <v>0</v>
      </c>
      <c r="S3119" s="16">
        <f>SUMIF('Tool Pneumatics CH4 VOC BTEX'!B:B,A3119,'Tool Pneumatics CH4 VOC BTEX'!J:J)*Q3119</f>
        <v>0</v>
      </c>
      <c r="T3119" s="16">
        <f>SUMIF('Tool Pneumatics CH4 VOC BTEX'!B:B,A3119,'Tool Pneumatics CH4 VOC BTEX'!L:L)*Q3119</f>
        <v>0</v>
      </c>
      <c r="U3119" s="16">
        <f>SUMIF('Tool Pneumatics CH4 VOC BTEX'!B:B,A3119,'Tool Pneumatics CH4 VOC BTEX'!N:N)*Q3119</f>
        <v>0</v>
      </c>
    </row>
    <row r="3120" spans="1:21" x14ac:dyDescent="0.25">
      <c r="A3120" s="1" t="s">
        <v>6542</v>
      </c>
      <c r="B3120" s="1" t="s">
        <v>1517</v>
      </c>
      <c r="C3120" s="1" t="s">
        <v>1961</v>
      </c>
      <c r="D3120" s="1"/>
      <c r="E3120" s="1"/>
      <c r="F3120" s="1" t="s">
        <v>3157</v>
      </c>
      <c r="G3120" s="1">
        <v>0</v>
      </c>
      <c r="H3120" s="1" t="s">
        <v>27474</v>
      </c>
      <c r="I3120" s="1">
        <v>0</v>
      </c>
      <c r="J3120" s="1" t="s">
        <v>27474</v>
      </c>
      <c r="K3120" s="1">
        <f t="shared" si="192"/>
        <v>0</v>
      </c>
      <c r="L3120" s="2">
        <f>SUMIFS('Basin Total Well Counts'!B:B,'Basin Total Well Counts'!A:A,F3120)</f>
        <v>8078</v>
      </c>
      <c r="M3120" s="4">
        <f t="shared" si="193"/>
        <v>0</v>
      </c>
      <c r="N3120" s="2">
        <f>SUMIF('Basin Emissions'!A:A,F3120,'Basin Emissions'!B:B)</f>
        <v>777.69406750000007</v>
      </c>
      <c r="O3120" s="8">
        <f t="shared" si="194"/>
        <v>0</v>
      </c>
      <c r="P3120" s="7">
        <f>SUMIF('Tool Pneumatics CH4 VOC BTEX'!B:B,A3120,'Tool Pneumatics CH4 VOC BTEX'!F:F)</f>
        <v>3.5899999141693102</v>
      </c>
      <c r="Q3120" s="14">
        <f t="shared" si="195"/>
        <v>0</v>
      </c>
      <c r="R3120" s="16">
        <f>SUMIF('Tool Pneumatics CH4 VOC BTEX'!B:B,A3120,'Tool Pneumatics CH4 VOC BTEX'!H:H)*Q3120</f>
        <v>0</v>
      </c>
      <c r="S3120" s="16">
        <f>SUMIF('Tool Pneumatics CH4 VOC BTEX'!B:B,A3120,'Tool Pneumatics CH4 VOC BTEX'!J:J)*Q3120</f>
        <v>0</v>
      </c>
      <c r="T3120" s="16">
        <f>SUMIF('Tool Pneumatics CH4 VOC BTEX'!B:B,A3120,'Tool Pneumatics CH4 VOC BTEX'!L:L)*Q3120</f>
        <v>0</v>
      </c>
      <c r="U3120" s="16">
        <f>SUMIF('Tool Pneumatics CH4 VOC BTEX'!B:B,A3120,'Tool Pneumatics CH4 VOC BTEX'!N:N)*Q3120</f>
        <v>0</v>
      </c>
    </row>
    <row r="3121" spans="1:21" x14ac:dyDescent="0.25">
      <c r="A3121" s="1" t="s">
        <v>6543</v>
      </c>
      <c r="B3121" s="1" t="s">
        <v>1517</v>
      </c>
      <c r="C3121" s="1" t="s">
        <v>6544</v>
      </c>
      <c r="D3121" s="1"/>
      <c r="E3121" s="1"/>
      <c r="F3121" s="1" t="s">
        <v>3141</v>
      </c>
      <c r="G3121" s="1">
        <v>0</v>
      </c>
      <c r="H3121" s="1" t="s">
        <v>27474</v>
      </c>
      <c r="I3121" s="1">
        <v>0</v>
      </c>
      <c r="J3121" s="1" t="s">
        <v>27474</v>
      </c>
      <c r="K3121" s="1">
        <f t="shared" si="192"/>
        <v>0</v>
      </c>
      <c r="L3121" s="2">
        <f>SUMIFS('Basin Total Well Counts'!B:B,'Basin Total Well Counts'!A:A,F3121)</f>
        <v>11</v>
      </c>
      <c r="M3121" s="4">
        <f t="shared" si="193"/>
        <v>0</v>
      </c>
      <c r="N3121" s="2">
        <f>SUMIF('Basin Emissions'!A:A,F3121,'Basin Emissions'!B:B)</f>
        <v>550.58635159999994</v>
      </c>
      <c r="O3121" s="8">
        <f t="shared" si="194"/>
        <v>0</v>
      </c>
      <c r="P3121" s="7">
        <f>SUMIF('Tool Pneumatics CH4 VOC BTEX'!B:B,A3121,'Tool Pneumatics CH4 VOC BTEX'!F:F)</f>
        <v>3.5899999141693102</v>
      </c>
      <c r="Q3121" s="14">
        <f t="shared" si="195"/>
        <v>0</v>
      </c>
      <c r="R3121" s="16">
        <f>SUMIF('Tool Pneumatics CH4 VOC BTEX'!B:B,A3121,'Tool Pneumatics CH4 VOC BTEX'!H:H)*Q3121</f>
        <v>0</v>
      </c>
      <c r="S3121" s="16">
        <f>SUMIF('Tool Pneumatics CH4 VOC BTEX'!B:B,A3121,'Tool Pneumatics CH4 VOC BTEX'!J:J)*Q3121</f>
        <v>0</v>
      </c>
      <c r="T3121" s="16">
        <f>SUMIF('Tool Pneumatics CH4 VOC BTEX'!B:B,A3121,'Tool Pneumatics CH4 VOC BTEX'!L:L)*Q3121</f>
        <v>0</v>
      </c>
      <c r="U3121" s="16">
        <f>SUMIF('Tool Pneumatics CH4 VOC BTEX'!B:B,A3121,'Tool Pneumatics CH4 VOC BTEX'!N:N)*Q3121</f>
        <v>0</v>
      </c>
    </row>
    <row r="3122" spans="1:21" x14ac:dyDescent="0.25">
      <c r="A3122" s="1" t="s">
        <v>6545</v>
      </c>
      <c r="B3122" s="1" t="s">
        <v>1517</v>
      </c>
      <c r="C3122" s="1" t="s">
        <v>2139</v>
      </c>
      <c r="D3122" s="1"/>
      <c r="E3122" s="1"/>
      <c r="F3122" s="1" t="s">
        <v>3141</v>
      </c>
      <c r="G3122" s="1">
        <v>0</v>
      </c>
      <c r="H3122" s="1" t="s">
        <v>27474</v>
      </c>
      <c r="I3122" s="1">
        <v>0</v>
      </c>
      <c r="J3122" s="1" t="s">
        <v>27474</v>
      </c>
      <c r="K3122" s="1">
        <f t="shared" si="192"/>
        <v>0</v>
      </c>
      <c r="L3122" s="2">
        <f>SUMIFS('Basin Total Well Counts'!B:B,'Basin Total Well Counts'!A:A,F3122)</f>
        <v>11</v>
      </c>
      <c r="M3122" s="4">
        <f t="shared" si="193"/>
        <v>0</v>
      </c>
      <c r="N3122" s="2">
        <f>SUMIF('Basin Emissions'!A:A,F3122,'Basin Emissions'!B:B)</f>
        <v>550.58635159999994</v>
      </c>
      <c r="O3122" s="8">
        <f t="shared" si="194"/>
        <v>0</v>
      </c>
      <c r="P3122" s="7">
        <f>SUMIF('Tool Pneumatics CH4 VOC BTEX'!B:B,A3122,'Tool Pneumatics CH4 VOC BTEX'!F:F)</f>
        <v>3.5899999141693102</v>
      </c>
      <c r="Q3122" s="14">
        <f t="shared" si="195"/>
        <v>0</v>
      </c>
      <c r="R3122" s="16">
        <f>SUMIF('Tool Pneumatics CH4 VOC BTEX'!B:B,A3122,'Tool Pneumatics CH4 VOC BTEX'!H:H)*Q3122</f>
        <v>0</v>
      </c>
      <c r="S3122" s="16">
        <f>SUMIF('Tool Pneumatics CH4 VOC BTEX'!B:B,A3122,'Tool Pneumatics CH4 VOC BTEX'!J:J)*Q3122</f>
        <v>0</v>
      </c>
      <c r="T3122" s="16">
        <f>SUMIF('Tool Pneumatics CH4 VOC BTEX'!B:B,A3122,'Tool Pneumatics CH4 VOC BTEX'!L:L)*Q3122</f>
        <v>0</v>
      </c>
      <c r="U3122" s="16">
        <f>SUMIF('Tool Pneumatics CH4 VOC BTEX'!B:B,A3122,'Tool Pneumatics CH4 VOC BTEX'!N:N)*Q3122</f>
        <v>0</v>
      </c>
    </row>
    <row r="3123" spans="1:21" x14ac:dyDescent="0.25">
      <c r="A3123" s="1" t="s">
        <v>6546</v>
      </c>
      <c r="B3123" s="1" t="s">
        <v>1517</v>
      </c>
      <c r="C3123" s="1" t="s">
        <v>1569</v>
      </c>
      <c r="D3123" s="1"/>
      <c r="E3123" s="1"/>
      <c r="F3123" s="1" t="s">
        <v>3141</v>
      </c>
      <c r="G3123" s="1">
        <v>0</v>
      </c>
      <c r="H3123" s="1" t="s">
        <v>27474</v>
      </c>
      <c r="I3123" s="1">
        <v>0</v>
      </c>
      <c r="J3123" s="1" t="s">
        <v>27474</v>
      </c>
      <c r="K3123" s="1">
        <f t="shared" si="192"/>
        <v>0</v>
      </c>
      <c r="L3123" s="2">
        <f>SUMIFS('Basin Total Well Counts'!B:B,'Basin Total Well Counts'!A:A,F3123)</f>
        <v>11</v>
      </c>
      <c r="M3123" s="4">
        <f t="shared" si="193"/>
        <v>0</v>
      </c>
      <c r="N3123" s="2">
        <f>SUMIF('Basin Emissions'!A:A,F3123,'Basin Emissions'!B:B)</f>
        <v>550.58635159999994</v>
      </c>
      <c r="O3123" s="8">
        <f t="shared" si="194"/>
        <v>0</v>
      </c>
      <c r="P3123" s="7">
        <f>SUMIF('Tool Pneumatics CH4 VOC BTEX'!B:B,A3123,'Tool Pneumatics CH4 VOC BTEX'!F:F)</f>
        <v>3.5899999141693102</v>
      </c>
      <c r="Q3123" s="14">
        <f t="shared" si="195"/>
        <v>0</v>
      </c>
      <c r="R3123" s="16">
        <f>SUMIF('Tool Pneumatics CH4 VOC BTEX'!B:B,A3123,'Tool Pneumatics CH4 VOC BTEX'!H:H)*Q3123</f>
        <v>0</v>
      </c>
      <c r="S3123" s="16">
        <f>SUMIF('Tool Pneumatics CH4 VOC BTEX'!B:B,A3123,'Tool Pneumatics CH4 VOC BTEX'!J:J)*Q3123</f>
        <v>0</v>
      </c>
      <c r="T3123" s="16">
        <f>SUMIF('Tool Pneumatics CH4 VOC BTEX'!B:B,A3123,'Tool Pneumatics CH4 VOC BTEX'!L:L)*Q3123</f>
        <v>0</v>
      </c>
      <c r="U3123" s="16">
        <f>SUMIF('Tool Pneumatics CH4 VOC BTEX'!B:B,A3123,'Tool Pneumatics CH4 VOC BTEX'!N:N)*Q3123</f>
        <v>0</v>
      </c>
    </row>
    <row r="3124" spans="1:21" x14ac:dyDescent="0.25">
      <c r="A3124" s="1" t="s">
        <v>6547</v>
      </c>
      <c r="B3124" s="1" t="s">
        <v>1517</v>
      </c>
      <c r="C3124" s="1" t="s">
        <v>5203</v>
      </c>
      <c r="D3124" s="1"/>
      <c r="E3124" s="1"/>
      <c r="F3124" s="1" t="s">
        <v>3141</v>
      </c>
      <c r="G3124" s="1">
        <v>0</v>
      </c>
      <c r="H3124" s="1" t="s">
        <v>27474</v>
      </c>
      <c r="I3124" s="1">
        <v>0</v>
      </c>
      <c r="J3124" s="1" t="s">
        <v>27474</v>
      </c>
      <c r="K3124" s="1">
        <f t="shared" si="192"/>
        <v>0</v>
      </c>
      <c r="L3124" s="2">
        <f>SUMIFS('Basin Total Well Counts'!B:B,'Basin Total Well Counts'!A:A,F3124)</f>
        <v>11</v>
      </c>
      <c r="M3124" s="4">
        <f t="shared" si="193"/>
        <v>0</v>
      </c>
      <c r="N3124" s="2">
        <f>SUMIF('Basin Emissions'!A:A,F3124,'Basin Emissions'!B:B)</f>
        <v>550.58635159999994</v>
      </c>
      <c r="O3124" s="8">
        <f t="shared" si="194"/>
        <v>0</v>
      </c>
      <c r="P3124" s="7">
        <f>SUMIF('Tool Pneumatics CH4 VOC BTEX'!B:B,A3124,'Tool Pneumatics CH4 VOC BTEX'!F:F)</f>
        <v>3.5899999141693102</v>
      </c>
      <c r="Q3124" s="14">
        <f t="shared" si="195"/>
        <v>0</v>
      </c>
      <c r="R3124" s="16">
        <f>SUMIF('Tool Pneumatics CH4 VOC BTEX'!B:B,A3124,'Tool Pneumatics CH4 VOC BTEX'!H:H)*Q3124</f>
        <v>0</v>
      </c>
      <c r="S3124" s="16">
        <f>SUMIF('Tool Pneumatics CH4 VOC BTEX'!B:B,A3124,'Tool Pneumatics CH4 VOC BTEX'!J:J)*Q3124</f>
        <v>0</v>
      </c>
      <c r="T3124" s="16">
        <f>SUMIF('Tool Pneumatics CH4 VOC BTEX'!B:B,A3124,'Tool Pneumatics CH4 VOC BTEX'!L:L)*Q3124</f>
        <v>0</v>
      </c>
      <c r="U3124" s="16">
        <f>SUMIF('Tool Pneumatics CH4 VOC BTEX'!B:B,A3124,'Tool Pneumatics CH4 VOC BTEX'!N:N)*Q3124</f>
        <v>0</v>
      </c>
    </row>
    <row r="3125" spans="1:21" x14ac:dyDescent="0.25">
      <c r="A3125" s="1" t="s">
        <v>6548</v>
      </c>
      <c r="B3125" s="1" t="s">
        <v>1517</v>
      </c>
      <c r="C3125" s="1" t="s">
        <v>6549</v>
      </c>
      <c r="D3125" s="1"/>
      <c r="E3125" s="1"/>
      <c r="F3125" s="1" t="s">
        <v>3141</v>
      </c>
      <c r="G3125" s="1">
        <v>0</v>
      </c>
      <c r="H3125" s="1" t="s">
        <v>27474</v>
      </c>
      <c r="I3125" s="1">
        <v>0</v>
      </c>
      <c r="J3125" s="1" t="s">
        <v>27474</v>
      </c>
      <c r="K3125" s="1">
        <f t="shared" si="192"/>
        <v>0</v>
      </c>
      <c r="L3125" s="2">
        <f>SUMIFS('Basin Total Well Counts'!B:B,'Basin Total Well Counts'!A:A,F3125)</f>
        <v>11</v>
      </c>
      <c r="M3125" s="4">
        <f t="shared" si="193"/>
        <v>0</v>
      </c>
      <c r="N3125" s="2">
        <f>SUMIF('Basin Emissions'!A:A,F3125,'Basin Emissions'!B:B)</f>
        <v>550.58635159999994</v>
      </c>
      <c r="O3125" s="8">
        <f t="shared" si="194"/>
        <v>0</v>
      </c>
      <c r="P3125" s="7">
        <f>SUMIF('Tool Pneumatics CH4 VOC BTEX'!B:B,A3125,'Tool Pneumatics CH4 VOC BTEX'!F:F)</f>
        <v>3.5899999141693102</v>
      </c>
      <c r="Q3125" s="14">
        <f t="shared" si="195"/>
        <v>0</v>
      </c>
      <c r="R3125" s="16">
        <f>SUMIF('Tool Pneumatics CH4 VOC BTEX'!B:B,A3125,'Tool Pneumatics CH4 VOC BTEX'!H:H)*Q3125</f>
        <v>0</v>
      </c>
      <c r="S3125" s="16">
        <f>SUMIF('Tool Pneumatics CH4 VOC BTEX'!B:B,A3125,'Tool Pneumatics CH4 VOC BTEX'!J:J)*Q3125</f>
        <v>0</v>
      </c>
      <c r="T3125" s="16">
        <f>SUMIF('Tool Pneumatics CH4 VOC BTEX'!B:B,A3125,'Tool Pneumatics CH4 VOC BTEX'!L:L)*Q3125</f>
        <v>0</v>
      </c>
      <c r="U3125" s="16">
        <f>SUMIF('Tool Pneumatics CH4 VOC BTEX'!B:B,A3125,'Tool Pneumatics CH4 VOC BTEX'!N:N)*Q3125</f>
        <v>0</v>
      </c>
    </row>
    <row r="3126" spans="1:21" x14ac:dyDescent="0.25">
      <c r="A3126" s="1" t="s">
        <v>6550</v>
      </c>
      <c r="B3126" s="1" t="s">
        <v>1517</v>
      </c>
      <c r="C3126" s="1" t="s">
        <v>6551</v>
      </c>
      <c r="D3126" s="1"/>
      <c r="E3126" s="1"/>
      <c r="F3126" s="1" t="s">
        <v>3157</v>
      </c>
      <c r="G3126" s="1">
        <v>0</v>
      </c>
      <c r="H3126" s="1" t="s">
        <v>27474</v>
      </c>
      <c r="I3126" s="1">
        <v>0</v>
      </c>
      <c r="J3126" s="1" t="s">
        <v>27474</v>
      </c>
      <c r="K3126" s="1">
        <f t="shared" si="192"/>
        <v>0</v>
      </c>
      <c r="L3126" s="2">
        <f>SUMIFS('Basin Total Well Counts'!B:B,'Basin Total Well Counts'!A:A,F3126)</f>
        <v>8078</v>
      </c>
      <c r="M3126" s="4">
        <f t="shared" si="193"/>
        <v>0</v>
      </c>
      <c r="N3126" s="2">
        <f>SUMIF('Basin Emissions'!A:A,F3126,'Basin Emissions'!B:B)</f>
        <v>777.69406750000007</v>
      </c>
      <c r="O3126" s="8">
        <f t="shared" si="194"/>
        <v>0</v>
      </c>
      <c r="P3126" s="7">
        <f>SUMIF('Tool Pneumatics CH4 VOC BTEX'!B:B,A3126,'Tool Pneumatics CH4 VOC BTEX'!F:F)</f>
        <v>3.5899999141693102</v>
      </c>
      <c r="Q3126" s="14">
        <f t="shared" si="195"/>
        <v>0</v>
      </c>
      <c r="R3126" s="16">
        <f>SUMIF('Tool Pneumatics CH4 VOC BTEX'!B:B,A3126,'Tool Pneumatics CH4 VOC BTEX'!H:H)*Q3126</f>
        <v>0</v>
      </c>
      <c r="S3126" s="16">
        <f>SUMIF('Tool Pneumatics CH4 VOC BTEX'!B:B,A3126,'Tool Pneumatics CH4 VOC BTEX'!J:J)*Q3126</f>
        <v>0</v>
      </c>
      <c r="T3126" s="16">
        <f>SUMIF('Tool Pneumatics CH4 VOC BTEX'!B:B,A3126,'Tool Pneumatics CH4 VOC BTEX'!L:L)*Q3126</f>
        <v>0</v>
      </c>
      <c r="U3126" s="16">
        <f>SUMIF('Tool Pneumatics CH4 VOC BTEX'!B:B,A3126,'Tool Pneumatics CH4 VOC BTEX'!N:N)*Q3126</f>
        <v>0</v>
      </c>
    </row>
    <row r="3127" spans="1:21" x14ac:dyDescent="0.25">
      <c r="A3127" s="1" t="s">
        <v>6552</v>
      </c>
      <c r="B3127" s="1" t="s">
        <v>1517</v>
      </c>
      <c r="C3127" s="1" t="s">
        <v>1792</v>
      </c>
      <c r="D3127" s="1"/>
      <c r="E3127" s="1"/>
      <c r="F3127" s="1" t="s">
        <v>3141</v>
      </c>
      <c r="G3127" s="1">
        <v>0</v>
      </c>
      <c r="H3127" s="1" t="s">
        <v>27474</v>
      </c>
      <c r="I3127" s="1">
        <v>0</v>
      </c>
      <c r="J3127" s="1" t="s">
        <v>27474</v>
      </c>
      <c r="K3127" s="1">
        <f t="shared" si="192"/>
        <v>0</v>
      </c>
      <c r="L3127" s="2">
        <f>SUMIFS('Basin Total Well Counts'!B:B,'Basin Total Well Counts'!A:A,F3127)</f>
        <v>11</v>
      </c>
      <c r="M3127" s="4">
        <f t="shared" si="193"/>
        <v>0</v>
      </c>
      <c r="N3127" s="2">
        <f>SUMIF('Basin Emissions'!A:A,F3127,'Basin Emissions'!B:B)</f>
        <v>550.58635159999994</v>
      </c>
      <c r="O3127" s="8">
        <f t="shared" si="194"/>
        <v>0</v>
      </c>
      <c r="P3127" s="7">
        <f>SUMIF('Tool Pneumatics CH4 VOC BTEX'!B:B,A3127,'Tool Pneumatics CH4 VOC BTEX'!F:F)</f>
        <v>3.5899999141693102</v>
      </c>
      <c r="Q3127" s="14">
        <f t="shared" si="195"/>
        <v>0</v>
      </c>
      <c r="R3127" s="16">
        <f>SUMIF('Tool Pneumatics CH4 VOC BTEX'!B:B,A3127,'Tool Pneumatics CH4 VOC BTEX'!H:H)*Q3127</f>
        <v>0</v>
      </c>
      <c r="S3127" s="16">
        <f>SUMIF('Tool Pneumatics CH4 VOC BTEX'!B:B,A3127,'Tool Pneumatics CH4 VOC BTEX'!J:J)*Q3127</f>
        <v>0</v>
      </c>
      <c r="T3127" s="16">
        <f>SUMIF('Tool Pneumatics CH4 VOC BTEX'!B:B,A3127,'Tool Pneumatics CH4 VOC BTEX'!L:L)*Q3127</f>
        <v>0</v>
      </c>
      <c r="U3127" s="16">
        <f>SUMIF('Tool Pneumatics CH4 VOC BTEX'!B:B,A3127,'Tool Pneumatics CH4 VOC BTEX'!N:N)*Q3127</f>
        <v>0</v>
      </c>
    </row>
    <row r="3128" spans="1:21" x14ac:dyDescent="0.25">
      <c r="A3128" s="1" t="s">
        <v>6553</v>
      </c>
      <c r="B3128" s="1" t="s">
        <v>1517</v>
      </c>
      <c r="C3128" s="1" t="s">
        <v>1516</v>
      </c>
      <c r="D3128" s="1"/>
      <c r="E3128" s="1"/>
      <c r="F3128" s="1" t="s">
        <v>3141</v>
      </c>
      <c r="G3128" s="1">
        <v>0</v>
      </c>
      <c r="H3128" s="1" t="s">
        <v>27474</v>
      </c>
      <c r="I3128" s="1">
        <v>0</v>
      </c>
      <c r="J3128" s="1" t="s">
        <v>27474</v>
      </c>
      <c r="K3128" s="1">
        <f t="shared" si="192"/>
        <v>0</v>
      </c>
      <c r="L3128" s="2">
        <f>SUMIFS('Basin Total Well Counts'!B:B,'Basin Total Well Counts'!A:A,F3128)</f>
        <v>11</v>
      </c>
      <c r="M3128" s="4">
        <f t="shared" si="193"/>
        <v>0</v>
      </c>
      <c r="N3128" s="2">
        <f>SUMIF('Basin Emissions'!A:A,F3128,'Basin Emissions'!B:B)</f>
        <v>550.58635159999994</v>
      </c>
      <c r="O3128" s="8">
        <f t="shared" si="194"/>
        <v>0</v>
      </c>
      <c r="P3128" s="7">
        <f>SUMIF('Tool Pneumatics CH4 VOC BTEX'!B:B,A3128,'Tool Pneumatics CH4 VOC BTEX'!F:F)</f>
        <v>3.5899999141693102</v>
      </c>
      <c r="Q3128" s="14">
        <f t="shared" si="195"/>
        <v>0</v>
      </c>
      <c r="R3128" s="16">
        <f>SUMIF('Tool Pneumatics CH4 VOC BTEX'!B:B,A3128,'Tool Pneumatics CH4 VOC BTEX'!H:H)*Q3128</f>
        <v>0</v>
      </c>
      <c r="S3128" s="16">
        <f>SUMIF('Tool Pneumatics CH4 VOC BTEX'!B:B,A3128,'Tool Pneumatics CH4 VOC BTEX'!J:J)*Q3128</f>
        <v>0</v>
      </c>
      <c r="T3128" s="16">
        <f>SUMIF('Tool Pneumatics CH4 VOC BTEX'!B:B,A3128,'Tool Pneumatics CH4 VOC BTEX'!L:L)*Q3128</f>
        <v>0</v>
      </c>
      <c r="U3128" s="16">
        <f>SUMIF('Tool Pneumatics CH4 VOC BTEX'!B:B,A3128,'Tool Pneumatics CH4 VOC BTEX'!N:N)*Q3128</f>
        <v>0</v>
      </c>
    </row>
    <row r="3129" spans="1:21" x14ac:dyDescent="0.25">
      <c r="A3129" s="1" t="s">
        <v>6554</v>
      </c>
      <c r="B3129" s="1" t="s">
        <v>1517</v>
      </c>
      <c r="C3129" s="1" t="s">
        <v>1589</v>
      </c>
      <c r="D3129" s="1"/>
      <c r="E3129" s="1"/>
      <c r="F3129" s="1" t="s">
        <v>3141</v>
      </c>
      <c r="G3129" s="1">
        <v>0</v>
      </c>
      <c r="H3129" s="1" t="s">
        <v>27474</v>
      </c>
      <c r="I3129" s="1">
        <v>0</v>
      </c>
      <c r="J3129" s="1" t="s">
        <v>27474</v>
      </c>
      <c r="K3129" s="1">
        <f t="shared" si="192"/>
        <v>0</v>
      </c>
      <c r="L3129" s="2">
        <f>SUMIFS('Basin Total Well Counts'!B:B,'Basin Total Well Counts'!A:A,F3129)</f>
        <v>11</v>
      </c>
      <c r="M3129" s="4">
        <f t="shared" si="193"/>
        <v>0</v>
      </c>
      <c r="N3129" s="2">
        <f>SUMIF('Basin Emissions'!A:A,F3129,'Basin Emissions'!B:B)</f>
        <v>550.58635159999994</v>
      </c>
      <c r="O3129" s="8">
        <f t="shared" si="194"/>
        <v>0</v>
      </c>
      <c r="P3129" s="7">
        <f>SUMIF('Tool Pneumatics CH4 VOC BTEX'!B:B,A3129,'Tool Pneumatics CH4 VOC BTEX'!F:F)</f>
        <v>3.5899999141693102</v>
      </c>
      <c r="Q3129" s="14">
        <f t="shared" si="195"/>
        <v>0</v>
      </c>
      <c r="R3129" s="16">
        <f>SUMIF('Tool Pneumatics CH4 VOC BTEX'!B:B,A3129,'Tool Pneumatics CH4 VOC BTEX'!H:H)*Q3129</f>
        <v>0</v>
      </c>
      <c r="S3129" s="16">
        <f>SUMIF('Tool Pneumatics CH4 VOC BTEX'!B:B,A3129,'Tool Pneumatics CH4 VOC BTEX'!J:J)*Q3129</f>
        <v>0</v>
      </c>
      <c r="T3129" s="16">
        <f>SUMIF('Tool Pneumatics CH4 VOC BTEX'!B:B,A3129,'Tool Pneumatics CH4 VOC BTEX'!L:L)*Q3129</f>
        <v>0</v>
      </c>
      <c r="U3129" s="16">
        <f>SUMIF('Tool Pneumatics CH4 VOC BTEX'!B:B,A3129,'Tool Pneumatics CH4 VOC BTEX'!N:N)*Q3129</f>
        <v>0</v>
      </c>
    </row>
    <row r="3130" spans="1:21" x14ac:dyDescent="0.25">
      <c r="A3130" s="1" t="s">
        <v>6555</v>
      </c>
      <c r="B3130" s="1" t="s">
        <v>1517</v>
      </c>
      <c r="C3130" s="1" t="s">
        <v>6556</v>
      </c>
      <c r="D3130" s="1"/>
      <c r="E3130" s="1"/>
      <c r="F3130" s="1" t="s">
        <v>3141</v>
      </c>
      <c r="G3130" s="1">
        <v>0</v>
      </c>
      <c r="H3130" s="1" t="s">
        <v>27474</v>
      </c>
      <c r="I3130" s="1">
        <v>0</v>
      </c>
      <c r="J3130" s="1" t="s">
        <v>27474</v>
      </c>
      <c r="K3130" s="1">
        <f t="shared" si="192"/>
        <v>0</v>
      </c>
      <c r="L3130" s="2">
        <f>SUMIFS('Basin Total Well Counts'!B:B,'Basin Total Well Counts'!A:A,F3130)</f>
        <v>11</v>
      </c>
      <c r="M3130" s="4">
        <f t="shared" si="193"/>
        <v>0</v>
      </c>
      <c r="N3130" s="2">
        <f>SUMIF('Basin Emissions'!A:A,F3130,'Basin Emissions'!B:B)</f>
        <v>550.58635159999994</v>
      </c>
      <c r="O3130" s="8">
        <f t="shared" si="194"/>
        <v>0</v>
      </c>
      <c r="P3130" s="7">
        <f>SUMIF('Tool Pneumatics CH4 VOC BTEX'!B:B,A3130,'Tool Pneumatics CH4 VOC BTEX'!F:F)</f>
        <v>3.5899999141693102</v>
      </c>
      <c r="Q3130" s="14">
        <f t="shared" si="195"/>
        <v>0</v>
      </c>
      <c r="R3130" s="16">
        <f>SUMIF('Tool Pneumatics CH4 VOC BTEX'!B:B,A3130,'Tool Pneumatics CH4 VOC BTEX'!H:H)*Q3130</f>
        <v>0</v>
      </c>
      <c r="S3130" s="16">
        <f>SUMIF('Tool Pneumatics CH4 VOC BTEX'!B:B,A3130,'Tool Pneumatics CH4 VOC BTEX'!J:J)*Q3130</f>
        <v>0</v>
      </c>
      <c r="T3130" s="16">
        <f>SUMIF('Tool Pneumatics CH4 VOC BTEX'!B:B,A3130,'Tool Pneumatics CH4 VOC BTEX'!L:L)*Q3130</f>
        <v>0</v>
      </c>
      <c r="U3130" s="16">
        <f>SUMIF('Tool Pneumatics CH4 VOC BTEX'!B:B,A3130,'Tool Pneumatics CH4 VOC BTEX'!N:N)*Q3130</f>
        <v>0</v>
      </c>
    </row>
    <row r="3131" spans="1:21" x14ac:dyDescent="0.25">
      <c r="A3131" s="1" t="s">
        <v>6557</v>
      </c>
      <c r="B3131" s="1" t="s">
        <v>1517</v>
      </c>
      <c r="C3131" s="1" t="s">
        <v>6558</v>
      </c>
      <c r="D3131" s="1"/>
      <c r="E3131" s="1"/>
      <c r="F3131" s="1" t="s">
        <v>3141</v>
      </c>
      <c r="G3131" s="1">
        <v>0</v>
      </c>
      <c r="H3131" s="1" t="s">
        <v>27474</v>
      </c>
      <c r="I3131" s="1">
        <v>0</v>
      </c>
      <c r="J3131" s="1" t="s">
        <v>27474</v>
      </c>
      <c r="K3131" s="1">
        <f t="shared" si="192"/>
        <v>0</v>
      </c>
      <c r="L3131" s="2">
        <f>SUMIFS('Basin Total Well Counts'!B:B,'Basin Total Well Counts'!A:A,F3131)</f>
        <v>11</v>
      </c>
      <c r="M3131" s="4">
        <f t="shared" si="193"/>
        <v>0</v>
      </c>
      <c r="N3131" s="2">
        <f>SUMIF('Basin Emissions'!A:A,F3131,'Basin Emissions'!B:B)</f>
        <v>550.58635159999994</v>
      </c>
      <c r="O3131" s="8">
        <f t="shared" si="194"/>
        <v>0</v>
      </c>
      <c r="P3131" s="7">
        <f>SUMIF('Tool Pneumatics CH4 VOC BTEX'!B:B,A3131,'Tool Pneumatics CH4 VOC BTEX'!F:F)</f>
        <v>3.5899999141693102</v>
      </c>
      <c r="Q3131" s="14">
        <f t="shared" si="195"/>
        <v>0</v>
      </c>
      <c r="R3131" s="16">
        <f>SUMIF('Tool Pneumatics CH4 VOC BTEX'!B:B,A3131,'Tool Pneumatics CH4 VOC BTEX'!H:H)*Q3131</f>
        <v>0</v>
      </c>
      <c r="S3131" s="16">
        <f>SUMIF('Tool Pneumatics CH4 VOC BTEX'!B:B,A3131,'Tool Pneumatics CH4 VOC BTEX'!J:J)*Q3131</f>
        <v>0</v>
      </c>
      <c r="T3131" s="16">
        <f>SUMIF('Tool Pneumatics CH4 VOC BTEX'!B:B,A3131,'Tool Pneumatics CH4 VOC BTEX'!L:L)*Q3131</f>
        <v>0</v>
      </c>
      <c r="U3131" s="16">
        <f>SUMIF('Tool Pneumatics CH4 VOC BTEX'!B:B,A3131,'Tool Pneumatics CH4 VOC BTEX'!N:N)*Q3131</f>
        <v>0</v>
      </c>
    </row>
    <row r="3132" spans="1:21" x14ac:dyDescent="0.25">
      <c r="A3132" s="1" t="s">
        <v>6559</v>
      </c>
      <c r="B3132" s="1" t="s">
        <v>1517</v>
      </c>
      <c r="C3132" s="1" t="s">
        <v>1800</v>
      </c>
      <c r="D3132" s="1"/>
      <c r="E3132" s="1"/>
      <c r="F3132" s="1" t="s">
        <v>3141</v>
      </c>
      <c r="G3132" s="1">
        <v>0</v>
      </c>
      <c r="H3132" s="1" t="s">
        <v>27474</v>
      </c>
      <c r="I3132" s="1">
        <v>0</v>
      </c>
      <c r="J3132" s="1" t="s">
        <v>27474</v>
      </c>
      <c r="K3132" s="1">
        <f t="shared" si="192"/>
        <v>0</v>
      </c>
      <c r="L3132" s="2">
        <f>SUMIFS('Basin Total Well Counts'!B:B,'Basin Total Well Counts'!A:A,F3132)</f>
        <v>11</v>
      </c>
      <c r="M3132" s="4">
        <f t="shared" si="193"/>
        <v>0</v>
      </c>
      <c r="N3132" s="2">
        <f>SUMIF('Basin Emissions'!A:A,F3132,'Basin Emissions'!B:B)</f>
        <v>550.58635159999994</v>
      </c>
      <c r="O3132" s="8">
        <f t="shared" si="194"/>
        <v>0</v>
      </c>
      <c r="P3132" s="7">
        <f>SUMIF('Tool Pneumatics CH4 VOC BTEX'!B:B,A3132,'Tool Pneumatics CH4 VOC BTEX'!F:F)</f>
        <v>3.5899999141693102</v>
      </c>
      <c r="Q3132" s="14">
        <f t="shared" si="195"/>
        <v>0</v>
      </c>
      <c r="R3132" s="16">
        <f>SUMIF('Tool Pneumatics CH4 VOC BTEX'!B:B,A3132,'Tool Pneumatics CH4 VOC BTEX'!H:H)*Q3132</f>
        <v>0</v>
      </c>
      <c r="S3132" s="16">
        <f>SUMIF('Tool Pneumatics CH4 VOC BTEX'!B:B,A3132,'Tool Pneumatics CH4 VOC BTEX'!J:J)*Q3132</f>
        <v>0</v>
      </c>
      <c r="T3132" s="16">
        <f>SUMIF('Tool Pneumatics CH4 VOC BTEX'!B:B,A3132,'Tool Pneumatics CH4 VOC BTEX'!L:L)*Q3132</f>
        <v>0</v>
      </c>
      <c r="U3132" s="16">
        <f>SUMIF('Tool Pneumatics CH4 VOC BTEX'!B:B,A3132,'Tool Pneumatics CH4 VOC BTEX'!N:N)*Q3132</f>
        <v>0</v>
      </c>
    </row>
    <row r="3133" spans="1:21" x14ac:dyDescent="0.25">
      <c r="A3133" s="1" t="s">
        <v>6560</v>
      </c>
      <c r="B3133" s="1" t="s">
        <v>1517</v>
      </c>
      <c r="C3133" s="1" t="s">
        <v>2128</v>
      </c>
      <c r="D3133" s="1"/>
      <c r="E3133" s="1"/>
      <c r="F3133" s="1" t="s">
        <v>3141</v>
      </c>
      <c r="G3133" s="1">
        <v>0</v>
      </c>
      <c r="H3133" s="1" t="s">
        <v>27474</v>
      </c>
      <c r="I3133" s="1">
        <v>0</v>
      </c>
      <c r="J3133" s="1" t="s">
        <v>27474</v>
      </c>
      <c r="K3133" s="1">
        <f t="shared" si="192"/>
        <v>0</v>
      </c>
      <c r="L3133" s="2">
        <f>SUMIFS('Basin Total Well Counts'!B:B,'Basin Total Well Counts'!A:A,F3133)</f>
        <v>11</v>
      </c>
      <c r="M3133" s="4">
        <f t="shared" si="193"/>
        <v>0</v>
      </c>
      <c r="N3133" s="2">
        <f>SUMIF('Basin Emissions'!A:A,F3133,'Basin Emissions'!B:B)</f>
        <v>550.58635159999994</v>
      </c>
      <c r="O3133" s="8">
        <f t="shared" si="194"/>
        <v>0</v>
      </c>
      <c r="P3133" s="7">
        <f>SUMIF('Tool Pneumatics CH4 VOC BTEX'!B:B,A3133,'Tool Pneumatics CH4 VOC BTEX'!F:F)</f>
        <v>3.5899999141693102</v>
      </c>
      <c r="Q3133" s="14">
        <f t="shared" si="195"/>
        <v>0</v>
      </c>
      <c r="R3133" s="16">
        <f>SUMIF('Tool Pneumatics CH4 VOC BTEX'!B:B,A3133,'Tool Pneumatics CH4 VOC BTEX'!H:H)*Q3133</f>
        <v>0</v>
      </c>
      <c r="S3133" s="16">
        <f>SUMIF('Tool Pneumatics CH4 VOC BTEX'!B:B,A3133,'Tool Pneumatics CH4 VOC BTEX'!J:J)*Q3133</f>
        <v>0</v>
      </c>
      <c r="T3133" s="16">
        <f>SUMIF('Tool Pneumatics CH4 VOC BTEX'!B:B,A3133,'Tool Pneumatics CH4 VOC BTEX'!L:L)*Q3133</f>
        <v>0</v>
      </c>
      <c r="U3133" s="16">
        <f>SUMIF('Tool Pneumatics CH4 VOC BTEX'!B:B,A3133,'Tool Pneumatics CH4 VOC BTEX'!N:N)*Q3133</f>
        <v>0</v>
      </c>
    </row>
    <row r="3134" spans="1:21" x14ac:dyDescent="0.25">
      <c r="A3134" s="1" t="s">
        <v>6561</v>
      </c>
      <c r="B3134" s="1" t="s">
        <v>1517</v>
      </c>
      <c r="C3134" s="1" t="s">
        <v>2052</v>
      </c>
      <c r="D3134" s="1"/>
      <c r="E3134" s="1"/>
      <c r="F3134" s="1" t="s">
        <v>3157</v>
      </c>
      <c r="G3134" s="1">
        <v>0</v>
      </c>
      <c r="H3134" s="1" t="s">
        <v>27474</v>
      </c>
      <c r="I3134" s="1">
        <v>0</v>
      </c>
      <c r="J3134" s="1" t="s">
        <v>27474</v>
      </c>
      <c r="K3134" s="1">
        <f t="shared" si="192"/>
        <v>0</v>
      </c>
      <c r="L3134" s="2">
        <f>SUMIFS('Basin Total Well Counts'!B:B,'Basin Total Well Counts'!A:A,F3134)</f>
        <v>8078</v>
      </c>
      <c r="M3134" s="4">
        <f t="shared" si="193"/>
        <v>0</v>
      </c>
      <c r="N3134" s="2">
        <f>SUMIF('Basin Emissions'!A:A,F3134,'Basin Emissions'!B:B)</f>
        <v>777.69406750000007</v>
      </c>
      <c r="O3134" s="8">
        <f t="shared" si="194"/>
        <v>0</v>
      </c>
      <c r="P3134" s="7">
        <f>SUMIF('Tool Pneumatics CH4 VOC BTEX'!B:B,A3134,'Tool Pneumatics CH4 VOC BTEX'!F:F)</f>
        <v>3.5899999141693102</v>
      </c>
      <c r="Q3134" s="14">
        <f t="shared" si="195"/>
        <v>0</v>
      </c>
      <c r="R3134" s="16">
        <f>SUMIF('Tool Pneumatics CH4 VOC BTEX'!B:B,A3134,'Tool Pneumatics CH4 VOC BTEX'!H:H)*Q3134</f>
        <v>0</v>
      </c>
      <c r="S3134" s="16">
        <f>SUMIF('Tool Pneumatics CH4 VOC BTEX'!B:B,A3134,'Tool Pneumatics CH4 VOC BTEX'!J:J)*Q3134</f>
        <v>0</v>
      </c>
      <c r="T3134" s="16">
        <f>SUMIF('Tool Pneumatics CH4 VOC BTEX'!B:B,A3134,'Tool Pneumatics CH4 VOC BTEX'!L:L)*Q3134</f>
        <v>0</v>
      </c>
      <c r="U3134" s="16">
        <f>SUMIF('Tool Pneumatics CH4 VOC BTEX'!B:B,A3134,'Tool Pneumatics CH4 VOC BTEX'!N:N)*Q3134</f>
        <v>0</v>
      </c>
    </row>
    <row r="3135" spans="1:21" x14ac:dyDescent="0.25">
      <c r="A3135" s="1" t="s">
        <v>6562</v>
      </c>
      <c r="B3135" s="1" t="s">
        <v>1517</v>
      </c>
      <c r="C3135" s="1" t="s">
        <v>1954</v>
      </c>
      <c r="D3135" s="1"/>
      <c r="E3135" s="1"/>
      <c r="F3135" s="1" t="s">
        <v>3141</v>
      </c>
      <c r="G3135" s="1">
        <v>0</v>
      </c>
      <c r="H3135" s="1" t="s">
        <v>27474</v>
      </c>
      <c r="I3135" s="1">
        <v>0</v>
      </c>
      <c r="J3135" s="1" t="s">
        <v>27474</v>
      </c>
      <c r="K3135" s="1">
        <f t="shared" si="192"/>
        <v>0</v>
      </c>
      <c r="L3135" s="2">
        <f>SUMIFS('Basin Total Well Counts'!B:B,'Basin Total Well Counts'!A:A,F3135)</f>
        <v>11</v>
      </c>
      <c r="M3135" s="4">
        <f t="shared" si="193"/>
        <v>0</v>
      </c>
      <c r="N3135" s="2">
        <f>SUMIF('Basin Emissions'!A:A,F3135,'Basin Emissions'!B:B)</f>
        <v>550.58635159999994</v>
      </c>
      <c r="O3135" s="8">
        <f t="shared" si="194"/>
        <v>0</v>
      </c>
      <c r="P3135" s="7">
        <f>SUMIF('Tool Pneumatics CH4 VOC BTEX'!B:B,A3135,'Tool Pneumatics CH4 VOC BTEX'!F:F)</f>
        <v>3.5899999141693102</v>
      </c>
      <c r="Q3135" s="14">
        <f t="shared" si="195"/>
        <v>0</v>
      </c>
      <c r="R3135" s="16">
        <f>SUMIF('Tool Pneumatics CH4 VOC BTEX'!B:B,A3135,'Tool Pneumatics CH4 VOC BTEX'!H:H)*Q3135</f>
        <v>0</v>
      </c>
      <c r="S3135" s="16">
        <f>SUMIF('Tool Pneumatics CH4 VOC BTEX'!B:B,A3135,'Tool Pneumatics CH4 VOC BTEX'!J:J)*Q3135</f>
        <v>0</v>
      </c>
      <c r="T3135" s="16">
        <f>SUMIF('Tool Pneumatics CH4 VOC BTEX'!B:B,A3135,'Tool Pneumatics CH4 VOC BTEX'!L:L)*Q3135</f>
        <v>0</v>
      </c>
      <c r="U3135" s="16">
        <f>SUMIF('Tool Pneumatics CH4 VOC BTEX'!B:B,A3135,'Tool Pneumatics CH4 VOC BTEX'!N:N)*Q3135</f>
        <v>0</v>
      </c>
    </row>
    <row r="3136" spans="1:21" x14ac:dyDescent="0.25">
      <c r="A3136" s="1" t="s">
        <v>6563</v>
      </c>
      <c r="B3136" s="1" t="s">
        <v>1517</v>
      </c>
      <c r="C3136" s="1" t="s">
        <v>6564</v>
      </c>
      <c r="D3136" s="1"/>
      <c r="E3136" s="1"/>
      <c r="F3136" s="1" t="s">
        <v>3141</v>
      </c>
      <c r="G3136" s="1">
        <v>0</v>
      </c>
      <c r="H3136" s="1" t="s">
        <v>27474</v>
      </c>
      <c r="I3136" s="1">
        <v>0</v>
      </c>
      <c r="J3136" s="1" t="s">
        <v>27474</v>
      </c>
      <c r="K3136" s="1">
        <f t="shared" si="192"/>
        <v>0</v>
      </c>
      <c r="L3136" s="2">
        <f>SUMIFS('Basin Total Well Counts'!B:B,'Basin Total Well Counts'!A:A,F3136)</f>
        <v>11</v>
      </c>
      <c r="M3136" s="4">
        <f t="shared" si="193"/>
        <v>0</v>
      </c>
      <c r="N3136" s="2">
        <f>SUMIF('Basin Emissions'!A:A,F3136,'Basin Emissions'!B:B)</f>
        <v>550.58635159999994</v>
      </c>
      <c r="O3136" s="8">
        <f t="shared" si="194"/>
        <v>0</v>
      </c>
      <c r="P3136" s="7">
        <f>SUMIF('Tool Pneumatics CH4 VOC BTEX'!B:B,A3136,'Tool Pneumatics CH4 VOC BTEX'!F:F)</f>
        <v>3.5899999141693102</v>
      </c>
      <c r="Q3136" s="14">
        <f t="shared" si="195"/>
        <v>0</v>
      </c>
      <c r="R3136" s="16">
        <f>SUMIF('Tool Pneumatics CH4 VOC BTEX'!B:B,A3136,'Tool Pneumatics CH4 VOC BTEX'!H:H)*Q3136</f>
        <v>0</v>
      </c>
      <c r="S3136" s="16">
        <f>SUMIF('Tool Pneumatics CH4 VOC BTEX'!B:B,A3136,'Tool Pneumatics CH4 VOC BTEX'!J:J)*Q3136</f>
        <v>0</v>
      </c>
      <c r="T3136" s="16">
        <f>SUMIF('Tool Pneumatics CH4 VOC BTEX'!B:B,A3136,'Tool Pneumatics CH4 VOC BTEX'!L:L)*Q3136</f>
        <v>0</v>
      </c>
      <c r="U3136" s="16">
        <f>SUMIF('Tool Pneumatics CH4 VOC BTEX'!B:B,A3136,'Tool Pneumatics CH4 VOC BTEX'!N:N)*Q3136</f>
        <v>0</v>
      </c>
    </row>
    <row r="3137" spans="1:21" x14ac:dyDescent="0.25">
      <c r="A3137" s="1" t="s">
        <v>6565</v>
      </c>
      <c r="B3137" s="1" t="s">
        <v>1517</v>
      </c>
      <c r="C3137" s="1" t="s">
        <v>2082</v>
      </c>
      <c r="D3137" s="1"/>
      <c r="E3137" s="1"/>
      <c r="F3137" s="1" t="s">
        <v>3141</v>
      </c>
      <c r="G3137" s="1">
        <v>0</v>
      </c>
      <c r="H3137" s="1" t="s">
        <v>27474</v>
      </c>
      <c r="I3137" s="1">
        <v>0</v>
      </c>
      <c r="J3137" s="1" t="s">
        <v>27474</v>
      </c>
      <c r="K3137" s="1">
        <f t="shared" si="192"/>
        <v>0</v>
      </c>
      <c r="L3137" s="2">
        <f>SUMIFS('Basin Total Well Counts'!B:B,'Basin Total Well Counts'!A:A,F3137)</f>
        <v>11</v>
      </c>
      <c r="M3137" s="4">
        <f t="shared" si="193"/>
        <v>0</v>
      </c>
      <c r="N3137" s="2">
        <f>SUMIF('Basin Emissions'!A:A,F3137,'Basin Emissions'!B:B)</f>
        <v>550.58635159999994</v>
      </c>
      <c r="O3137" s="8">
        <f t="shared" si="194"/>
        <v>0</v>
      </c>
      <c r="P3137" s="7">
        <f>SUMIF('Tool Pneumatics CH4 VOC BTEX'!B:B,A3137,'Tool Pneumatics CH4 VOC BTEX'!F:F)</f>
        <v>3.5899999141693102</v>
      </c>
      <c r="Q3137" s="14">
        <f t="shared" si="195"/>
        <v>0</v>
      </c>
      <c r="R3137" s="16">
        <f>SUMIF('Tool Pneumatics CH4 VOC BTEX'!B:B,A3137,'Tool Pneumatics CH4 VOC BTEX'!H:H)*Q3137</f>
        <v>0</v>
      </c>
      <c r="S3137" s="16">
        <f>SUMIF('Tool Pneumatics CH4 VOC BTEX'!B:B,A3137,'Tool Pneumatics CH4 VOC BTEX'!J:J)*Q3137</f>
        <v>0</v>
      </c>
      <c r="T3137" s="16">
        <f>SUMIF('Tool Pneumatics CH4 VOC BTEX'!B:B,A3137,'Tool Pneumatics CH4 VOC BTEX'!L:L)*Q3137</f>
        <v>0</v>
      </c>
      <c r="U3137" s="16">
        <f>SUMIF('Tool Pneumatics CH4 VOC BTEX'!B:B,A3137,'Tool Pneumatics CH4 VOC BTEX'!N:N)*Q3137</f>
        <v>0</v>
      </c>
    </row>
    <row r="3138" spans="1:21" x14ac:dyDescent="0.25">
      <c r="A3138" s="1" t="s">
        <v>6566</v>
      </c>
      <c r="B3138" s="1" t="s">
        <v>1517</v>
      </c>
      <c r="C3138" s="1" t="s">
        <v>6567</v>
      </c>
      <c r="D3138" s="1"/>
      <c r="E3138" s="1"/>
      <c r="F3138" s="1" t="s">
        <v>3141</v>
      </c>
      <c r="G3138" s="1">
        <v>0</v>
      </c>
      <c r="H3138" s="1" t="s">
        <v>27474</v>
      </c>
      <c r="I3138" s="1">
        <v>0</v>
      </c>
      <c r="J3138" s="1" t="s">
        <v>27474</v>
      </c>
      <c r="K3138" s="1">
        <f t="shared" ref="K3138:K3201" si="196">+I3138+G3138</f>
        <v>0</v>
      </c>
      <c r="L3138" s="2">
        <f>SUMIFS('Basin Total Well Counts'!B:B,'Basin Total Well Counts'!A:A,F3138)</f>
        <v>11</v>
      </c>
      <c r="M3138" s="4">
        <f t="shared" ref="M3138:M3201" si="197">IFERROR(+K3138/L3138,0)</f>
        <v>0</v>
      </c>
      <c r="N3138" s="2">
        <f>SUMIF('Basin Emissions'!A:A,F3138,'Basin Emissions'!B:B)</f>
        <v>550.58635159999994</v>
      </c>
      <c r="O3138" s="8">
        <f t="shared" ref="O3138:O3201" si="198">+N3138*M3138</f>
        <v>0</v>
      </c>
      <c r="P3138" s="7">
        <f>SUMIF('Tool Pneumatics CH4 VOC BTEX'!B:B,A3138,'Tool Pneumatics CH4 VOC BTEX'!F:F)</f>
        <v>3.5899999141693102</v>
      </c>
      <c r="Q3138" s="14">
        <f t="shared" ref="Q3138:Q3201" si="199">IFERROR(O3138/P3138,0)*(2204.6/2000)</f>
        <v>0</v>
      </c>
      <c r="R3138" s="16">
        <f>SUMIF('Tool Pneumatics CH4 VOC BTEX'!B:B,A3138,'Tool Pneumatics CH4 VOC BTEX'!H:H)*Q3138</f>
        <v>0</v>
      </c>
      <c r="S3138" s="16">
        <f>SUMIF('Tool Pneumatics CH4 VOC BTEX'!B:B,A3138,'Tool Pneumatics CH4 VOC BTEX'!J:J)*Q3138</f>
        <v>0</v>
      </c>
      <c r="T3138" s="16">
        <f>SUMIF('Tool Pneumatics CH4 VOC BTEX'!B:B,A3138,'Tool Pneumatics CH4 VOC BTEX'!L:L)*Q3138</f>
        <v>0</v>
      </c>
      <c r="U3138" s="16">
        <f>SUMIF('Tool Pneumatics CH4 VOC BTEX'!B:B,A3138,'Tool Pneumatics CH4 VOC BTEX'!N:N)*Q3138</f>
        <v>0</v>
      </c>
    </row>
    <row r="3139" spans="1:21" x14ac:dyDescent="0.25">
      <c r="A3139" s="1" t="s">
        <v>6568</v>
      </c>
      <c r="B3139" s="1" t="s">
        <v>1517</v>
      </c>
      <c r="C3139" s="1" t="s">
        <v>5624</v>
      </c>
      <c r="D3139" s="1"/>
      <c r="E3139" s="1"/>
      <c r="F3139" s="1" t="s">
        <v>3141</v>
      </c>
      <c r="G3139" s="1">
        <v>0</v>
      </c>
      <c r="H3139" s="1" t="s">
        <v>27474</v>
      </c>
      <c r="I3139" s="1">
        <v>0</v>
      </c>
      <c r="J3139" s="1" t="s">
        <v>27474</v>
      </c>
      <c r="K3139" s="1">
        <f t="shared" si="196"/>
        <v>0</v>
      </c>
      <c r="L3139" s="2">
        <f>SUMIFS('Basin Total Well Counts'!B:B,'Basin Total Well Counts'!A:A,F3139)</f>
        <v>11</v>
      </c>
      <c r="M3139" s="4">
        <f t="shared" si="197"/>
        <v>0</v>
      </c>
      <c r="N3139" s="2">
        <f>SUMIF('Basin Emissions'!A:A,F3139,'Basin Emissions'!B:B)</f>
        <v>550.58635159999994</v>
      </c>
      <c r="O3139" s="8">
        <f t="shared" si="198"/>
        <v>0</v>
      </c>
      <c r="P3139" s="7">
        <f>SUMIF('Tool Pneumatics CH4 VOC BTEX'!B:B,A3139,'Tool Pneumatics CH4 VOC BTEX'!F:F)</f>
        <v>3.5899999141693102</v>
      </c>
      <c r="Q3139" s="14">
        <f t="shared" si="199"/>
        <v>0</v>
      </c>
      <c r="R3139" s="16">
        <f>SUMIF('Tool Pneumatics CH4 VOC BTEX'!B:B,A3139,'Tool Pneumatics CH4 VOC BTEX'!H:H)*Q3139</f>
        <v>0</v>
      </c>
      <c r="S3139" s="16">
        <f>SUMIF('Tool Pneumatics CH4 VOC BTEX'!B:B,A3139,'Tool Pneumatics CH4 VOC BTEX'!J:J)*Q3139</f>
        <v>0</v>
      </c>
      <c r="T3139" s="16">
        <f>SUMIF('Tool Pneumatics CH4 VOC BTEX'!B:B,A3139,'Tool Pneumatics CH4 VOC BTEX'!L:L)*Q3139</f>
        <v>0</v>
      </c>
      <c r="U3139" s="16">
        <f>SUMIF('Tool Pneumatics CH4 VOC BTEX'!B:B,A3139,'Tool Pneumatics CH4 VOC BTEX'!N:N)*Q3139</f>
        <v>0</v>
      </c>
    </row>
    <row r="3140" spans="1:21" x14ac:dyDescent="0.25">
      <c r="A3140" s="1" t="s">
        <v>6569</v>
      </c>
      <c r="B3140" s="1" t="s">
        <v>1517</v>
      </c>
      <c r="C3140" s="1" t="s">
        <v>6570</v>
      </c>
      <c r="D3140" s="1"/>
      <c r="E3140" s="1"/>
      <c r="F3140" s="1" t="s">
        <v>3141</v>
      </c>
      <c r="G3140" s="1">
        <v>0</v>
      </c>
      <c r="H3140" s="1" t="s">
        <v>27474</v>
      </c>
      <c r="I3140" s="1">
        <v>0</v>
      </c>
      <c r="J3140" s="1" t="s">
        <v>27474</v>
      </c>
      <c r="K3140" s="1">
        <f t="shared" si="196"/>
        <v>0</v>
      </c>
      <c r="L3140" s="2">
        <f>SUMIFS('Basin Total Well Counts'!B:B,'Basin Total Well Counts'!A:A,F3140)</f>
        <v>11</v>
      </c>
      <c r="M3140" s="4">
        <f t="shared" si="197"/>
        <v>0</v>
      </c>
      <c r="N3140" s="2">
        <f>SUMIF('Basin Emissions'!A:A,F3140,'Basin Emissions'!B:B)</f>
        <v>550.58635159999994</v>
      </c>
      <c r="O3140" s="8">
        <f t="shared" si="198"/>
        <v>0</v>
      </c>
      <c r="P3140" s="7">
        <f>SUMIF('Tool Pneumatics CH4 VOC BTEX'!B:B,A3140,'Tool Pneumatics CH4 VOC BTEX'!F:F)</f>
        <v>3.5899999141693102</v>
      </c>
      <c r="Q3140" s="14">
        <f t="shared" si="199"/>
        <v>0</v>
      </c>
      <c r="R3140" s="16">
        <f>SUMIF('Tool Pneumatics CH4 VOC BTEX'!B:B,A3140,'Tool Pneumatics CH4 VOC BTEX'!H:H)*Q3140</f>
        <v>0</v>
      </c>
      <c r="S3140" s="16">
        <f>SUMIF('Tool Pneumatics CH4 VOC BTEX'!B:B,A3140,'Tool Pneumatics CH4 VOC BTEX'!J:J)*Q3140</f>
        <v>0</v>
      </c>
      <c r="T3140" s="16">
        <f>SUMIF('Tool Pneumatics CH4 VOC BTEX'!B:B,A3140,'Tool Pneumatics CH4 VOC BTEX'!L:L)*Q3140</f>
        <v>0</v>
      </c>
      <c r="U3140" s="16">
        <f>SUMIF('Tool Pneumatics CH4 VOC BTEX'!B:B,A3140,'Tool Pneumatics CH4 VOC BTEX'!N:N)*Q3140</f>
        <v>0</v>
      </c>
    </row>
    <row r="3141" spans="1:21" x14ac:dyDescent="0.25">
      <c r="A3141" s="1" t="s">
        <v>6571</v>
      </c>
      <c r="B3141" s="1" t="s">
        <v>1517</v>
      </c>
      <c r="C3141" s="1" t="s">
        <v>1127</v>
      </c>
      <c r="D3141" s="1"/>
      <c r="E3141" s="1"/>
      <c r="F3141" s="1" t="s">
        <v>3141</v>
      </c>
      <c r="G3141" s="1">
        <v>0</v>
      </c>
      <c r="H3141" s="1" t="s">
        <v>27474</v>
      </c>
      <c r="I3141" s="1">
        <v>0</v>
      </c>
      <c r="J3141" s="1" t="s">
        <v>27474</v>
      </c>
      <c r="K3141" s="1">
        <f t="shared" si="196"/>
        <v>0</v>
      </c>
      <c r="L3141" s="2">
        <f>SUMIFS('Basin Total Well Counts'!B:B,'Basin Total Well Counts'!A:A,F3141)</f>
        <v>11</v>
      </c>
      <c r="M3141" s="4">
        <f t="shared" si="197"/>
        <v>0</v>
      </c>
      <c r="N3141" s="2">
        <f>SUMIF('Basin Emissions'!A:A,F3141,'Basin Emissions'!B:B)</f>
        <v>550.58635159999994</v>
      </c>
      <c r="O3141" s="8">
        <f t="shared" si="198"/>
        <v>0</v>
      </c>
      <c r="P3141" s="7">
        <f>SUMIF('Tool Pneumatics CH4 VOC BTEX'!B:B,A3141,'Tool Pneumatics CH4 VOC BTEX'!F:F)</f>
        <v>3.5899999141693102</v>
      </c>
      <c r="Q3141" s="14">
        <f t="shared" si="199"/>
        <v>0</v>
      </c>
      <c r="R3141" s="16">
        <f>SUMIF('Tool Pneumatics CH4 VOC BTEX'!B:B,A3141,'Tool Pneumatics CH4 VOC BTEX'!H:H)*Q3141</f>
        <v>0</v>
      </c>
      <c r="S3141" s="16">
        <f>SUMIF('Tool Pneumatics CH4 VOC BTEX'!B:B,A3141,'Tool Pneumatics CH4 VOC BTEX'!J:J)*Q3141</f>
        <v>0</v>
      </c>
      <c r="T3141" s="16">
        <f>SUMIF('Tool Pneumatics CH4 VOC BTEX'!B:B,A3141,'Tool Pneumatics CH4 VOC BTEX'!L:L)*Q3141</f>
        <v>0</v>
      </c>
      <c r="U3141" s="16">
        <f>SUMIF('Tool Pneumatics CH4 VOC BTEX'!B:B,A3141,'Tool Pneumatics CH4 VOC BTEX'!N:N)*Q3141</f>
        <v>0</v>
      </c>
    </row>
    <row r="3142" spans="1:21" x14ac:dyDescent="0.25">
      <c r="A3142" s="1" t="s">
        <v>6572</v>
      </c>
      <c r="B3142" s="1" t="s">
        <v>1517</v>
      </c>
      <c r="C3142" s="1" t="s">
        <v>6573</v>
      </c>
      <c r="D3142" s="1"/>
      <c r="E3142" s="1"/>
      <c r="F3142" s="1" t="s">
        <v>3141</v>
      </c>
      <c r="G3142" s="1">
        <v>0</v>
      </c>
      <c r="H3142" s="1" t="s">
        <v>27474</v>
      </c>
      <c r="I3142" s="1">
        <v>0</v>
      </c>
      <c r="J3142" s="1" t="s">
        <v>27474</v>
      </c>
      <c r="K3142" s="1">
        <f t="shared" si="196"/>
        <v>0</v>
      </c>
      <c r="L3142" s="2">
        <f>SUMIFS('Basin Total Well Counts'!B:B,'Basin Total Well Counts'!A:A,F3142)</f>
        <v>11</v>
      </c>
      <c r="M3142" s="4">
        <f t="shared" si="197"/>
        <v>0</v>
      </c>
      <c r="N3142" s="2">
        <f>SUMIF('Basin Emissions'!A:A,F3142,'Basin Emissions'!B:B)</f>
        <v>550.58635159999994</v>
      </c>
      <c r="O3142" s="8">
        <f t="shared" si="198"/>
        <v>0</v>
      </c>
      <c r="P3142" s="7">
        <f>SUMIF('Tool Pneumatics CH4 VOC BTEX'!B:B,A3142,'Tool Pneumatics CH4 VOC BTEX'!F:F)</f>
        <v>3.5899999141693102</v>
      </c>
      <c r="Q3142" s="14">
        <f t="shared" si="199"/>
        <v>0</v>
      </c>
      <c r="R3142" s="16">
        <f>SUMIF('Tool Pneumatics CH4 VOC BTEX'!B:B,A3142,'Tool Pneumatics CH4 VOC BTEX'!H:H)*Q3142</f>
        <v>0</v>
      </c>
      <c r="S3142" s="16">
        <f>SUMIF('Tool Pneumatics CH4 VOC BTEX'!B:B,A3142,'Tool Pneumatics CH4 VOC BTEX'!J:J)*Q3142</f>
        <v>0</v>
      </c>
      <c r="T3142" s="16">
        <f>SUMIF('Tool Pneumatics CH4 VOC BTEX'!B:B,A3142,'Tool Pneumatics CH4 VOC BTEX'!L:L)*Q3142</f>
        <v>0</v>
      </c>
      <c r="U3142" s="16">
        <f>SUMIF('Tool Pneumatics CH4 VOC BTEX'!B:B,A3142,'Tool Pneumatics CH4 VOC BTEX'!N:N)*Q3142</f>
        <v>0</v>
      </c>
    </row>
    <row r="3143" spans="1:21" x14ac:dyDescent="0.25">
      <c r="A3143" s="1" t="s">
        <v>6574</v>
      </c>
      <c r="B3143" s="1" t="s">
        <v>1517</v>
      </c>
      <c r="C3143" s="1" t="s">
        <v>6575</v>
      </c>
      <c r="D3143" s="1"/>
      <c r="E3143" s="1"/>
      <c r="F3143" s="1" t="s">
        <v>3141</v>
      </c>
      <c r="G3143" s="1">
        <v>0</v>
      </c>
      <c r="H3143" s="1" t="s">
        <v>27474</v>
      </c>
      <c r="I3143" s="1">
        <v>0</v>
      </c>
      <c r="J3143" s="1" t="s">
        <v>27474</v>
      </c>
      <c r="K3143" s="1">
        <f t="shared" si="196"/>
        <v>0</v>
      </c>
      <c r="L3143" s="2">
        <f>SUMIFS('Basin Total Well Counts'!B:B,'Basin Total Well Counts'!A:A,F3143)</f>
        <v>11</v>
      </c>
      <c r="M3143" s="4">
        <f t="shared" si="197"/>
        <v>0</v>
      </c>
      <c r="N3143" s="2">
        <f>SUMIF('Basin Emissions'!A:A,F3143,'Basin Emissions'!B:B)</f>
        <v>550.58635159999994</v>
      </c>
      <c r="O3143" s="8">
        <f t="shared" si="198"/>
        <v>0</v>
      </c>
      <c r="P3143" s="7">
        <f>SUMIF('Tool Pneumatics CH4 VOC BTEX'!B:B,A3143,'Tool Pneumatics CH4 VOC BTEX'!F:F)</f>
        <v>3.5899999141693102</v>
      </c>
      <c r="Q3143" s="14">
        <f t="shared" si="199"/>
        <v>0</v>
      </c>
      <c r="R3143" s="16">
        <f>SUMIF('Tool Pneumatics CH4 VOC BTEX'!B:B,A3143,'Tool Pneumatics CH4 VOC BTEX'!H:H)*Q3143</f>
        <v>0</v>
      </c>
      <c r="S3143" s="16">
        <f>SUMIF('Tool Pneumatics CH4 VOC BTEX'!B:B,A3143,'Tool Pneumatics CH4 VOC BTEX'!J:J)*Q3143</f>
        <v>0</v>
      </c>
      <c r="T3143" s="16">
        <f>SUMIF('Tool Pneumatics CH4 VOC BTEX'!B:B,A3143,'Tool Pneumatics CH4 VOC BTEX'!L:L)*Q3143</f>
        <v>0</v>
      </c>
      <c r="U3143" s="16">
        <f>SUMIF('Tool Pneumatics CH4 VOC BTEX'!B:B,A3143,'Tool Pneumatics CH4 VOC BTEX'!N:N)*Q3143</f>
        <v>0</v>
      </c>
    </row>
    <row r="3144" spans="1:21" x14ac:dyDescent="0.25">
      <c r="A3144" s="1" t="s">
        <v>6576</v>
      </c>
      <c r="B3144" s="1" t="s">
        <v>1517</v>
      </c>
      <c r="C3144" s="1" t="s">
        <v>6577</v>
      </c>
      <c r="D3144" s="1"/>
      <c r="E3144" s="1"/>
      <c r="F3144" s="1" t="s">
        <v>3141</v>
      </c>
      <c r="G3144" s="1">
        <v>0</v>
      </c>
      <c r="H3144" s="1" t="s">
        <v>27474</v>
      </c>
      <c r="I3144" s="1">
        <v>0</v>
      </c>
      <c r="J3144" s="1" t="s">
        <v>27474</v>
      </c>
      <c r="K3144" s="1">
        <f t="shared" si="196"/>
        <v>0</v>
      </c>
      <c r="L3144" s="2">
        <f>SUMIFS('Basin Total Well Counts'!B:B,'Basin Total Well Counts'!A:A,F3144)</f>
        <v>11</v>
      </c>
      <c r="M3144" s="4">
        <f t="shared" si="197"/>
        <v>0</v>
      </c>
      <c r="N3144" s="2">
        <f>SUMIF('Basin Emissions'!A:A,F3144,'Basin Emissions'!B:B)</f>
        <v>550.58635159999994</v>
      </c>
      <c r="O3144" s="8">
        <f t="shared" si="198"/>
        <v>0</v>
      </c>
      <c r="P3144" s="7">
        <f>SUMIF('Tool Pneumatics CH4 VOC BTEX'!B:B,A3144,'Tool Pneumatics CH4 VOC BTEX'!F:F)</f>
        <v>3.5899999141693102</v>
      </c>
      <c r="Q3144" s="14">
        <f t="shared" si="199"/>
        <v>0</v>
      </c>
      <c r="R3144" s="16">
        <f>SUMIF('Tool Pneumatics CH4 VOC BTEX'!B:B,A3144,'Tool Pneumatics CH4 VOC BTEX'!H:H)*Q3144</f>
        <v>0</v>
      </c>
      <c r="S3144" s="16">
        <f>SUMIF('Tool Pneumatics CH4 VOC BTEX'!B:B,A3144,'Tool Pneumatics CH4 VOC BTEX'!J:J)*Q3144</f>
        <v>0</v>
      </c>
      <c r="T3144" s="16">
        <f>SUMIF('Tool Pneumatics CH4 VOC BTEX'!B:B,A3144,'Tool Pneumatics CH4 VOC BTEX'!L:L)*Q3144</f>
        <v>0</v>
      </c>
      <c r="U3144" s="16">
        <f>SUMIF('Tool Pneumatics CH4 VOC BTEX'!B:B,A3144,'Tool Pneumatics CH4 VOC BTEX'!N:N)*Q3144</f>
        <v>0</v>
      </c>
    </row>
    <row r="3145" spans="1:21" x14ac:dyDescent="0.25">
      <c r="A3145" s="1" t="s">
        <v>6578</v>
      </c>
      <c r="B3145" s="1" t="s">
        <v>1517</v>
      </c>
      <c r="C3145" s="1" t="s">
        <v>2182</v>
      </c>
      <c r="D3145" s="1"/>
      <c r="E3145" s="1"/>
      <c r="F3145" s="1" t="s">
        <v>3141</v>
      </c>
      <c r="G3145" s="1">
        <v>0</v>
      </c>
      <c r="H3145" s="1" t="s">
        <v>27474</v>
      </c>
      <c r="I3145" s="1">
        <v>0</v>
      </c>
      <c r="J3145" s="1" t="s">
        <v>27474</v>
      </c>
      <c r="K3145" s="1">
        <f t="shared" si="196"/>
        <v>0</v>
      </c>
      <c r="L3145" s="2">
        <f>SUMIFS('Basin Total Well Counts'!B:B,'Basin Total Well Counts'!A:A,F3145)</f>
        <v>11</v>
      </c>
      <c r="M3145" s="4">
        <f t="shared" si="197"/>
        <v>0</v>
      </c>
      <c r="N3145" s="2">
        <f>SUMIF('Basin Emissions'!A:A,F3145,'Basin Emissions'!B:B)</f>
        <v>550.58635159999994</v>
      </c>
      <c r="O3145" s="8">
        <f t="shared" si="198"/>
        <v>0</v>
      </c>
      <c r="P3145" s="7">
        <f>SUMIF('Tool Pneumatics CH4 VOC BTEX'!B:B,A3145,'Tool Pneumatics CH4 VOC BTEX'!F:F)</f>
        <v>3.5899999141693102</v>
      </c>
      <c r="Q3145" s="14">
        <f t="shared" si="199"/>
        <v>0</v>
      </c>
      <c r="R3145" s="16">
        <f>SUMIF('Tool Pneumatics CH4 VOC BTEX'!B:B,A3145,'Tool Pneumatics CH4 VOC BTEX'!H:H)*Q3145</f>
        <v>0</v>
      </c>
      <c r="S3145" s="16">
        <f>SUMIF('Tool Pneumatics CH4 VOC BTEX'!B:B,A3145,'Tool Pneumatics CH4 VOC BTEX'!J:J)*Q3145</f>
        <v>0</v>
      </c>
      <c r="T3145" s="16">
        <f>SUMIF('Tool Pneumatics CH4 VOC BTEX'!B:B,A3145,'Tool Pneumatics CH4 VOC BTEX'!L:L)*Q3145</f>
        <v>0</v>
      </c>
      <c r="U3145" s="16">
        <f>SUMIF('Tool Pneumatics CH4 VOC BTEX'!B:B,A3145,'Tool Pneumatics CH4 VOC BTEX'!N:N)*Q3145</f>
        <v>0</v>
      </c>
    </row>
    <row r="3146" spans="1:21" x14ac:dyDescent="0.25">
      <c r="A3146" s="1" t="s">
        <v>6579</v>
      </c>
      <c r="B3146" s="1" t="s">
        <v>1517</v>
      </c>
      <c r="C3146" s="1" t="s">
        <v>2046</v>
      </c>
      <c r="D3146" s="1"/>
      <c r="E3146" s="1"/>
      <c r="F3146" s="1" t="s">
        <v>3141</v>
      </c>
      <c r="G3146" s="1">
        <v>0</v>
      </c>
      <c r="H3146" s="1" t="s">
        <v>27474</v>
      </c>
      <c r="I3146" s="1">
        <v>0</v>
      </c>
      <c r="J3146" s="1" t="s">
        <v>27474</v>
      </c>
      <c r="K3146" s="1">
        <f t="shared" si="196"/>
        <v>0</v>
      </c>
      <c r="L3146" s="2">
        <f>SUMIFS('Basin Total Well Counts'!B:B,'Basin Total Well Counts'!A:A,F3146)</f>
        <v>11</v>
      </c>
      <c r="M3146" s="4">
        <f t="shared" si="197"/>
        <v>0</v>
      </c>
      <c r="N3146" s="2">
        <f>SUMIF('Basin Emissions'!A:A,F3146,'Basin Emissions'!B:B)</f>
        <v>550.58635159999994</v>
      </c>
      <c r="O3146" s="8">
        <f t="shared" si="198"/>
        <v>0</v>
      </c>
      <c r="P3146" s="7">
        <f>SUMIF('Tool Pneumatics CH4 VOC BTEX'!B:B,A3146,'Tool Pneumatics CH4 VOC BTEX'!F:F)</f>
        <v>3.5899999141693102</v>
      </c>
      <c r="Q3146" s="14">
        <f t="shared" si="199"/>
        <v>0</v>
      </c>
      <c r="R3146" s="16">
        <f>SUMIF('Tool Pneumatics CH4 VOC BTEX'!B:B,A3146,'Tool Pneumatics CH4 VOC BTEX'!H:H)*Q3146</f>
        <v>0</v>
      </c>
      <c r="S3146" s="16">
        <f>SUMIF('Tool Pneumatics CH4 VOC BTEX'!B:B,A3146,'Tool Pneumatics CH4 VOC BTEX'!J:J)*Q3146</f>
        <v>0</v>
      </c>
      <c r="T3146" s="16">
        <f>SUMIF('Tool Pneumatics CH4 VOC BTEX'!B:B,A3146,'Tool Pneumatics CH4 VOC BTEX'!L:L)*Q3146</f>
        <v>0</v>
      </c>
      <c r="U3146" s="16">
        <f>SUMIF('Tool Pneumatics CH4 VOC BTEX'!B:B,A3146,'Tool Pneumatics CH4 VOC BTEX'!N:N)*Q3146</f>
        <v>0</v>
      </c>
    </row>
    <row r="3147" spans="1:21" x14ac:dyDescent="0.25">
      <c r="A3147" s="1" t="s">
        <v>6420</v>
      </c>
      <c r="B3147" s="1" t="s">
        <v>1521</v>
      </c>
      <c r="C3147" s="1" t="s">
        <v>2231</v>
      </c>
      <c r="D3147" s="1"/>
      <c r="E3147" s="1"/>
      <c r="F3147" s="1" t="s">
        <v>1015</v>
      </c>
      <c r="G3147" s="1">
        <v>1336</v>
      </c>
      <c r="H3147" s="1" t="s">
        <v>27474</v>
      </c>
      <c r="I3147" s="1">
        <v>2</v>
      </c>
      <c r="J3147" s="1" t="s">
        <v>27474</v>
      </c>
      <c r="K3147" s="1">
        <f t="shared" si="196"/>
        <v>1338</v>
      </c>
      <c r="L3147" s="2">
        <f>SUMIFS('Basin Total Well Counts'!B:B,'Basin Total Well Counts'!A:A,F3147)</f>
        <v>100308</v>
      </c>
      <c r="M3147" s="4">
        <f t="shared" si="197"/>
        <v>1.3338916138294054E-2</v>
      </c>
      <c r="N3147" s="2">
        <f>SUMIF('Basin Emissions'!A:A,F3147,'Basin Emissions'!B:B)</f>
        <v>7867.8947644</v>
      </c>
      <c r="O3147" s="8">
        <f t="shared" si="198"/>
        <v>104.94918844725446</v>
      </c>
      <c r="P3147" s="7">
        <f>SUMIF('Tool Pneumatics CH4 VOC BTEX'!B:B,A3147,'Tool Pneumatics CH4 VOC BTEX'!F:F)</f>
        <v>3.5899999141693102</v>
      </c>
      <c r="Q3147" s="14">
        <f t="shared" si="199"/>
        <v>32.224371362464801</v>
      </c>
      <c r="R3147" s="16">
        <f>SUMIF('Tool Pneumatics CH4 VOC BTEX'!B:B,A3147,'Tool Pneumatics CH4 VOC BTEX'!H:H)*Q3147</f>
        <v>0.14629864955813354</v>
      </c>
      <c r="S3147" s="16">
        <f>SUMIF('Tool Pneumatics CH4 VOC BTEX'!B:B,A3147,'Tool Pneumatics CH4 VOC BTEX'!J:J)*Q3147</f>
        <v>8.2816636646979008E-3</v>
      </c>
      <c r="T3147" s="16">
        <f>SUMIF('Tool Pneumatics CH4 VOC BTEX'!B:B,A3147,'Tool Pneumatics CH4 VOC BTEX'!L:L)*Q3147</f>
        <v>0.13044425816978589</v>
      </c>
      <c r="U3147" s="16">
        <f>SUMIF('Tool Pneumatics CH4 VOC BTEX'!B:B,A3147,'Tool Pneumatics CH4 VOC BTEX'!N:N)*Q3147</f>
        <v>3.702580327240914E-2</v>
      </c>
    </row>
    <row r="3148" spans="1:21" x14ac:dyDescent="0.25">
      <c r="A3148" s="1" t="s">
        <v>6421</v>
      </c>
      <c r="B3148" s="1" t="s">
        <v>1521</v>
      </c>
      <c r="C3148" s="1" t="s">
        <v>1764</v>
      </c>
      <c r="D3148" s="1"/>
      <c r="E3148" s="1"/>
      <c r="F3148" s="1" t="s">
        <v>1015</v>
      </c>
      <c r="G3148" s="1">
        <v>0</v>
      </c>
      <c r="H3148" s="1" t="s">
        <v>27474</v>
      </c>
      <c r="I3148" s="1">
        <v>0</v>
      </c>
      <c r="J3148" s="1" t="s">
        <v>27474</v>
      </c>
      <c r="K3148" s="1">
        <f t="shared" si="196"/>
        <v>0</v>
      </c>
      <c r="L3148" s="2">
        <f>SUMIFS('Basin Total Well Counts'!B:B,'Basin Total Well Counts'!A:A,F3148)</f>
        <v>100308</v>
      </c>
      <c r="M3148" s="4">
        <f t="shared" si="197"/>
        <v>0</v>
      </c>
      <c r="N3148" s="2">
        <f>SUMIF('Basin Emissions'!A:A,F3148,'Basin Emissions'!B:B)</f>
        <v>7867.8947644</v>
      </c>
      <c r="O3148" s="8">
        <f t="shared" si="198"/>
        <v>0</v>
      </c>
      <c r="P3148" s="7">
        <f>SUMIF('Tool Pneumatics CH4 VOC BTEX'!B:B,A3148,'Tool Pneumatics CH4 VOC BTEX'!F:F)</f>
        <v>3.5899999141693102</v>
      </c>
      <c r="Q3148" s="14">
        <f t="shared" si="199"/>
        <v>0</v>
      </c>
      <c r="R3148" s="16">
        <f>SUMIF('Tool Pneumatics CH4 VOC BTEX'!B:B,A3148,'Tool Pneumatics CH4 VOC BTEX'!H:H)*Q3148</f>
        <v>0</v>
      </c>
      <c r="S3148" s="16">
        <f>SUMIF('Tool Pneumatics CH4 VOC BTEX'!B:B,A3148,'Tool Pneumatics CH4 VOC BTEX'!J:J)*Q3148</f>
        <v>0</v>
      </c>
      <c r="T3148" s="16">
        <f>SUMIF('Tool Pneumatics CH4 VOC BTEX'!B:B,A3148,'Tool Pneumatics CH4 VOC BTEX'!L:L)*Q3148</f>
        <v>0</v>
      </c>
      <c r="U3148" s="16">
        <f>SUMIF('Tool Pneumatics CH4 VOC BTEX'!B:B,A3148,'Tool Pneumatics CH4 VOC BTEX'!N:N)*Q3148</f>
        <v>0</v>
      </c>
    </row>
    <row r="3149" spans="1:21" x14ac:dyDescent="0.25">
      <c r="A3149" s="1" t="s">
        <v>6422</v>
      </c>
      <c r="B3149" s="1" t="s">
        <v>1521</v>
      </c>
      <c r="C3149" s="1" t="s">
        <v>1700</v>
      </c>
      <c r="D3149" s="1"/>
      <c r="E3149" s="1"/>
      <c r="F3149" s="1" t="s">
        <v>3659</v>
      </c>
      <c r="G3149" s="1">
        <v>967</v>
      </c>
      <c r="H3149" s="1" t="s">
        <v>27474</v>
      </c>
      <c r="I3149" s="1">
        <v>1</v>
      </c>
      <c r="J3149" s="1" t="s">
        <v>27474</v>
      </c>
      <c r="K3149" s="1">
        <f t="shared" si="196"/>
        <v>968</v>
      </c>
      <c r="L3149" s="2">
        <f>SUMIFS('Basin Total Well Counts'!B:B,'Basin Total Well Counts'!A:A,F3149)</f>
        <v>49164</v>
      </c>
      <c r="M3149" s="4">
        <f t="shared" si="197"/>
        <v>1.9689203482222764E-2</v>
      </c>
      <c r="N3149" s="2">
        <f>SUMIF('Basin Emissions'!A:A,F3149,'Basin Emissions'!B:B)</f>
        <v>2442.1369048000001</v>
      </c>
      <c r="O3149" s="8">
        <f t="shared" si="198"/>
        <v>48.083730450052883</v>
      </c>
      <c r="P3149" s="7">
        <f>SUMIF('Tool Pneumatics CH4 VOC BTEX'!B:B,A3149,'Tool Pneumatics CH4 VOC BTEX'!F:F)</f>
        <v>3.5899999141693102</v>
      </c>
      <c r="Q3149" s="14">
        <f t="shared" si="199"/>
        <v>14.763982546600586</v>
      </c>
      <c r="R3149" s="16">
        <f>SUMIF('Tool Pneumatics CH4 VOC BTEX'!B:B,A3149,'Tool Pneumatics CH4 VOC BTEX'!H:H)*Q3149</f>
        <v>6.7028482398370268E-2</v>
      </c>
      <c r="S3149" s="16">
        <f>SUMIF('Tool Pneumatics CH4 VOC BTEX'!B:B,A3149,'Tool Pneumatics CH4 VOC BTEX'!J:J)*Q3149</f>
        <v>3.794343617354084E-3</v>
      </c>
      <c r="T3149" s="16">
        <f>SUMIF('Tool Pneumatics CH4 VOC BTEX'!B:B,A3149,'Tool Pneumatics CH4 VOC BTEX'!L:L)*Q3149</f>
        <v>5.9764602674802089E-2</v>
      </c>
      <c r="U3149" s="16">
        <f>SUMIF('Tool Pneumatics CH4 VOC BTEX'!B:B,A3149,'Tool Pneumatics CH4 VOC BTEX'!N:N)*Q3149</f>
        <v>1.6963816210374724E-2</v>
      </c>
    </row>
    <row r="3150" spans="1:21" x14ac:dyDescent="0.25">
      <c r="A3150" s="1" t="s">
        <v>6423</v>
      </c>
      <c r="B3150" s="1" t="s">
        <v>1521</v>
      </c>
      <c r="C3150" s="1" t="s">
        <v>6424</v>
      </c>
      <c r="D3150" s="1"/>
      <c r="E3150" s="1"/>
      <c r="F3150" s="1" t="s">
        <v>1015</v>
      </c>
      <c r="G3150" s="1">
        <v>836</v>
      </c>
      <c r="H3150" s="1" t="s">
        <v>27474</v>
      </c>
      <c r="I3150" s="1">
        <v>0</v>
      </c>
      <c r="J3150" s="1" t="s">
        <v>27474</v>
      </c>
      <c r="K3150" s="1">
        <f t="shared" si="196"/>
        <v>836</v>
      </c>
      <c r="L3150" s="2">
        <f>SUMIFS('Basin Total Well Counts'!B:B,'Basin Total Well Counts'!A:A,F3150)</f>
        <v>100308</v>
      </c>
      <c r="M3150" s="4">
        <f t="shared" si="197"/>
        <v>8.3343302627906044E-3</v>
      </c>
      <c r="N3150" s="2">
        <f>SUMIF('Basin Emissions'!A:A,F3150,'Basin Emissions'!B:B)</f>
        <v>7867.8947644</v>
      </c>
      <c r="O3150" s="8">
        <f t="shared" si="198"/>
        <v>65.573633439390676</v>
      </c>
      <c r="P3150" s="7">
        <f>SUMIF('Tool Pneumatics CH4 VOC BTEX'!B:B,A3150,'Tool Pneumatics CH4 VOC BTEX'!F:F)</f>
        <v>3.5899999141693102</v>
      </c>
      <c r="Q3150" s="14">
        <f t="shared" si="199"/>
        <v>20.134211105396538</v>
      </c>
      <c r="R3150" s="16">
        <f>SUMIF('Tool Pneumatics CH4 VOC BTEX'!B:B,A3150,'Tool Pneumatics CH4 VOC BTEX'!H:H)*Q3150</f>
        <v>9.1409320650672352E-2</v>
      </c>
      <c r="S3150" s="16">
        <f>SUMIF('Tool Pneumatics CH4 VOC BTEX'!B:B,A3150,'Tool Pneumatics CH4 VOC BTEX'!J:J)*Q3150</f>
        <v>5.1744923943852338E-3</v>
      </c>
      <c r="T3150" s="16">
        <f>SUMIF('Tool Pneumatics CH4 VOC BTEX'!B:B,A3150,'Tool Pneumatics CH4 VOC BTEX'!L:L)*Q3150</f>
        <v>8.1503288363184587E-2</v>
      </c>
      <c r="U3150" s="16">
        <f>SUMIF('Tool Pneumatics CH4 VOC BTEX'!B:B,A3150,'Tool Pneumatics CH4 VOC BTEX'!N:N)*Q3150</f>
        <v>2.3134208920578502E-2</v>
      </c>
    </row>
    <row r="3151" spans="1:21" x14ac:dyDescent="0.25">
      <c r="A3151" s="1" t="s">
        <v>6425</v>
      </c>
      <c r="B3151" s="1" t="s">
        <v>1521</v>
      </c>
      <c r="C3151" s="1" t="s">
        <v>6426</v>
      </c>
      <c r="D3151" s="1"/>
      <c r="E3151" s="1"/>
      <c r="F3151" s="1" t="s">
        <v>1015</v>
      </c>
      <c r="G3151" s="1">
        <v>17</v>
      </c>
      <c r="H3151" s="1" t="s">
        <v>27474</v>
      </c>
      <c r="I3151" s="1">
        <v>0</v>
      </c>
      <c r="J3151" s="1" t="s">
        <v>27474</v>
      </c>
      <c r="K3151" s="1">
        <f t="shared" si="196"/>
        <v>17</v>
      </c>
      <c r="L3151" s="2">
        <f>SUMIFS('Basin Total Well Counts'!B:B,'Basin Total Well Counts'!A:A,F3151)</f>
        <v>100308</v>
      </c>
      <c r="M3151" s="4">
        <f t="shared" si="197"/>
        <v>1.6947800773617258E-4</v>
      </c>
      <c r="N3151" s="2">
        <f>SUMIF('Basin Emissions'!A:A,F3151,'Basin Emissions'!B:B)</f>
        <v>7867.8947644</v>
      </c>
      <c r="O3151" s="8">
        <f t="shared" si="198"/>
        <v>1.3334351297483749</v>
      </c>
      <c r="P3151" s="7">
        <f>SUMIF('Tool Pneumatics CH4 VOC BTEX'!B:B,A3151,'Tool Pneumatics CH4 VOC BTEX'!F:F)</f>
        <v>3.5899999141693102</v>
      </c>
      <c r="Q3151" s="14">
        <f t="shared" si="199"/>
        <v>0.40942773778916403</v>
      </c>
      <c r="R3151" s="16">
        <f>SUMIF('Tool Pneumatics CH4 VOC BTEX'!B:B,A3151,'Tool Pneumatics CH4 VOC BTEX'!H:H)*Q3151</f>
        <v>1.8588019749538635E-3</v>
      </c>
      <c r="S3151" s="16">
        <f>SUMIF('Tool Pneumatics CH4 VOC BTEX'!B:B,A3151,'Tool Pneumatics CH4 VOC BTEX'!J:J)*Q3151</f>
        <v>1.052229314647715E-4</v>
      </c>
      <c r="T3151" s="16">
        <f>SUMIF('Tool Pneumatics CH4 VOC BTEX'!B:B,A3151,'Tool Pneumatics CH4 VOC BTEX'!L:L)*Q3151</f>
        <v>1.6573635193470547E-3</v>
      </c>
      <c r="U3151" s="16">
        <f>SUMIF('Tool Pneumatics CH4 VOC BTEX'!B:B,A3151,'Tool Pneumatics CH4 VOC BTEX'!N:N)*Q3151</f>
        <v>4.704324780500413E-4</v>
      </c>
    </row>
    <row r="3152" spans="1:21" x14ac:dyDescent="0.25">
      <c r="A3152" s="1" t="s">
        <v>6427</v>
      </c>
      <c r="B3152" s="1" t="s">
        <v>1521</v>
      </c>
      <c r="C3152" s="1" t="s">
        <v>6428</v>
      </c>
      <c r="D3152" s="1"/>
      <c r="E3152" s="1"/>
      <c r="F3152" s="1" t="s">
        <v>3659</v>
      </c>
      <c r="G3152" s="1">
        <v>384</v>
      </c>
      <c r="H3152" s="1" t="s">
        <v>27474</v>
      </c>
      <c r="I3152" s="1">
        <v>0</v>
      </c>
      <c r="J3152" s="1" t="s">
        <v>27474</v>
      </c>
      <c r="K3152" s="1">
        <f t="shared" si="196"/>
        <v>384</v>
      </c>
      <c r="L3152" s="2">
        <f>SUMIFS('Basin Total Well Counts'!B:B,'Basin Total Well Counts'!A:A,F3152)</f>
        <v>49164</v>
      </c>
      <c r="M3152" s="4">
        <f t="shared" si="197"/>
        <v>7.8105931169148157E-3</v>
      </c>
      <c r="N3152" s="2">
        <f>SUMIF('Basin Emissions'!A:A,F3152,'Basin Emissions'!B:B)</f>
        <v>2442.1369048000001</v>
      </c>
      <c r="O3152" s="8">
        <f t="shared" si="198"/>
        <v>19.074537699194533</v>
      </c>
      <c r="P3152" s="7">
        <f>SUMIF('Tool Pneumatics CH4 VOC BTEX'!B:B,A3152,'Tool Pneumatics CH4 VOC BTEX'!F:F)</f>
        <v>3.5899999141693102</v>
      </c>
      <c r="Q3152" s="14">
        <f t="shared" si="199"/>
        <v>5.8567864647671746</v>
      </c>
      <c r="R3152" s="16">
        <f>SUMIF('Tool Pneumatics CH4 VOC BTEX'!B:B,A3152,'Tool Pneumatics CH4 VOC BTEX'!H:H)*Q3152</f>
        <v>2.6589811199353497E-2</v>
      </c>
      <c r="S3152" s="16">
        <f>SUMIF('Tool Pneumatics CH4 VOC BTEX'!B:B,A3152,'Tool Pneumatics CH4 VOC BTEX'!J:J)*Q3152</f>
        <v>1.5051941622561656E-3</v>
      </c>
      <c r="T3152" s="16">
        <f>SUMIF('Tool Pneumatics CH4 VOC BTEX'!B:B,A3152,'Tool Pneumatics CH4 VOC BTEX'!L:L)*Q3152</f>
        <v>2.3708272135458678E-2</v>
      </c>
      <c r="U3152" s="16">
        <f>SUMIF('Tool Pneumatics CH4 VOC BTEX'!B:B,A3152,'Tool Pneumatics CH4 VOC BTEX'!N:N)*Q3152</f>
        <v>6.7294477528759243E-3</v>
      </c>
    </row>
    <row r="3153" spans="1:21" x14ac:dyDescent="0.25">
      <c r="A3153" s="1" t="s">
        <v>6429</v>
      </c>
      <c r="B3153" s="1" t="s">
        <v>1521</v>
      </c>
      <c r="C3153" s="1" t="s">
        <v>1548</v>
      </c>
      <c r="D3153" s="1"/>
      <c r="E3153" s="1"/>
      <c r="F3153" s="1" t="s">
        <v>1015</v>
      </c>
      <c r="G3153" s="1">
        <v>1823</v>
      </c>
      <c r="H3153" s="1" t="s">
        <v>27474</v>
      </c>
      <c r="I3153" s="1">
        <v>0</v>
      </c>
      <c r="J3153" s="1" t="s">
        <v>27474</v>
      </c>
      <c r="K3153" s="1">
        <f t="shared" si="196"/>
        <v>1823</v>
      </c>
      <c r="L3153" s="2">
        <f>SUMIFS('Basin Total Well Counts'!B:B,'Basin Total Well Counts'!A:A,F3153)</f>
        <v>100308</v>
      </c>
      <c r="M3153" s="4">
        <f t="shared" si="197"/>
        <v>1.8174024006061332E-2</v>
      </c>
      <c r="N3153" s="2">
        <f>SUMIF('Basin Emissions'!A:A,F3153,'Basin Emissions'!B:B)</f>
        <v>7867.8947644</v>
      </c>
      <c r="O3153" s="8">
        <f t="shared" si="198"/>
        <v>142.99130832536986</v>
      </c>
      <c r="P3153" s="7">
        <f>SUMIF('Tool Pneumatics CH4 VOC BTEX'!B:B,A3153,'Tool Pneumatics CH4 VOC BTEX'!F:F)</f>
        <v>3.5899999141693102</v>
      </c>
      <c r="Q3153" s="14">
        <f t="shared" si="199"/>
        <v>43.905103881743884</v>
      </c>
      <c r="R3153" s="16">
        <f>SUMIF('Tool Pneumatics CH4 VOC BTEX'!B:B,A3153,'Tool Pneumatics CH4 VOC BTEX'!H:H)*Q3153</f>
        <v>0.19932917649064077</v>
      </c>
      <c r="S3153" s="16">
        <f>SUMIF('Tool Pneumatics CH4 VOC BTEX'!B:B,A3153,'Tool Pneumatics CH4 VOC BTEX'!J:J)*Q3153</f>
        <v>1.1283612003545791E-2</v>
      </c>
      <c r="T3153" s="16">
        <f>SUMIF('Tool Pneumatics CH4 VOC BTEX'!B:B,A3153,'Tool Pneumatics CH4 VOC BTEX'!L:L)*Q3153</f>
        <v>0.17772786445704006</v>
      </c>
      <c r="U3153" s="16">
        <f>SUMIF('Tool Pneumatics CH4 VOC BTEX'!B:B,A3153,'Tool Pneumatics CH4 VOC BTEX'!N:N)*Q3153</f>
        <v>5.0446965146189723E-2</v>
      </c>
    </row>
    <row r="3154" spans="1:21" x14ac:dyDescent="0.25">
      <c r="A3154" s="1" t="s">
        <v>6430</v>
      </c>
      <c r="B3154" s="1" t="s">
        <v>1521</v>
      </c>
      <c r="C3154" s="1" t="s">
        <v>1931</v>
      </c>
      <c r="D3154" s="1"/>
      <c r="E3154" s="1"/>
      <c r="F3154" s="1" t="s">
        <v>3659</v>
      </c>
      <c r="G3154" s="1">
        <v>622</v>
      </c>
      <c r="H3154" s="1" t="s">
        <v>27474</v>
      </c>
      <c r="I3154" s="1">
        <v>0</v>
      </c>
      <c r="J3154" s="1" t="s">
        <v>27474</v>
      </c>
      <c r="K3154" s="1">
        <f t="shared" si="196"/>
        <v>622</v>
      </c>
      <c r="L3154" s="2">
        <f>SUMIFS('Basin Total Well Counts'!B:B,'Basin Total Well Counts'!A:A,F3154)</f>
        <v>49164</v>
      </c>
      <c r="M3154" s="4">
        <f t="shared" si="197"/>
        <v>1.2651533642502644E-2</v>
      </c>
      <c r="N3154" s="2">
        <f>SUMIF('Basin Emissions'!A:A,F3154,'Basin Emissions'!B:B)</f>
        <v>2442.1369048000001</v>
      </c>
      <c r="O3154" s="8">
        <f t="shared" si="198"/>
        <v>30.896777210674479</v>
      </c>
      <c r="P3154" s="7">
        <f>SUMIF('Tool Pneumatics CH4 VOC BTEX'!B:B,A3154,'Tool Pneumatics CH4 VOC BTEX'!F:F)</f>
        <v>3.5899999141693102</v>
      </c>
      <c r="Q3154" s="14">
        <f t="shared" si="199"/>
        <v>9.4867739090759979</v>
      </c>
      <c r="R3154" s="16">
        <f>SUMIF('Tool Pneumatics CH4 VOC BTEX'!B:B,A3154,'Tool Pneumatics CH4 VOC BTEX'!H:H)*Q3154</f>
        <v>4.3069954598952805E-2</v>
      </c>
      <c r="S3154" s="16">
        <f>SUMIF('Tool Pneumatics CH4 VOC BTEX'!B:B,A3154,'Tool Pneumatics CH4 VOC BTEX'!J:J)*Q3154</f>
        <v>2.438100960737852E-3</v>
      </c>
      <c r="T3154" s="16">
        <f>SUMIF('Tool Pneumatics CH4 VOC BTEX'!B:B,A3154,'Tool Pneumatics CH4 VOC BTEX'!L:L)*Q3154</f>
        <v>3.8402461636081513E-2</v>
      </c>
      <c r="U3154" s="16">
        <f>SUMIF('Tool Pneumatics CH4 VOC BTEX'!B:B,A3154,'Tool Pneumatics CH4 VOC BTEX'!N:N)*Q3154</f>
        <v>1.090030339137715E-2</v>
      </c>
    </row>
    <row r="3155" spans="1:21" x14ac:dyDescent="0.25">
      <c r="A3155" s="1" t="s">
        <v>6431</v>
      </c>
      <c r="B3155" s="1" t="s">
        <v>1521</v>
      </c>
      <c r="C3155" s="1" t="s">
        <v>6432</v>
      </c>
      <c r="D3155" s="1"/>
      <c r="E3155" s="1"/>
      <c r="F3155" s="1" t="s">
        <v>1015</v>
      </c>
      <c r="G3155" s="1">
        <v>2963</v>
      </c>
      <c r="H3155" s="1" t="s">
        <v>27474</v>
      </c>
      <c r="I3155" s="1">
        <v>0</v>
      </c>
      <c r="J3155" s="1" t="s">
        <v>27474</v>
      </c>
      <c r="K3155" s="1">
        <f t="shared" si="196"/>
        <v>2963</v>
      </c>
      <c r="L3155" s="2">
        <f>SUMIFS('Basin Total Well Counts'!B:B,'Basin Total Well Counts'!A:A,F3155)</f>
        <v>100308</v>
      </c>
      <c r="M3155" s="4">
        <f t="shared" si="197"/>
        <v>2.953901981895761E-2</v>
      </c>
      <c r="N3155" s="2">
        <f>SUMIF('Basin Emissions'!A:A,F3155,'Basin Emissions'!B:B)</f>
        <v>7867.8947644</v>
      </c>
      <c r="O3155" s="8">
        <f t="shared" si="198"/>
        <v>232.40989937908441</v>
      </c>
      <c r="P3155" s="7">
        <f>SUMIF('Tool Pneumatics CH4 VOC BTEX'!B:B,A3155,'Tool Pneumatics CH4 VOC BTEX'!F:F)</f>
        <v>3.5899999141693102</v>
      </c>
      <c r="Q3155" s="14">
        <f t="shared" si="199"/>
        <v>71.360846298193707</v>
      </c>
      <c r="R3155" s="16">
        <f>SUMIF('Tool Pneumatics CH4 VOC BTEX'!B:B,A3155,'Tool Pneumatics CH4 VOC BTEX'!H:H)*Q3155</f>
        <v>0.32397825010519399</v>
      </c>
      <c r="S3155" s="16">
        <f>SUMIF('Tool Pneumatics CH4 VOC BTEX'!B:B,A3155,'Tool Pneumatics CH4 VOC BTEX'!J:J)*Q3155</f>
        <v>1.8339737995889293E-2</v>
      </c>
      <c r="T3155" s="16">
        <f>SUMIF('Tool Pneumatics CH4 VOC BTEX'!B:B,A3155,'Tool Pneumatics CH4 VOC BTEX'!L:L)*Q3155</f>
        <v>0.28886871222501903</v>
      </c>
      <c r="U3155" s="16">
        <f>SUMIF('Tool Pneumatics CH4 VOC BTEX'!B:B,A3155,'Tool Pneumatics CH4 VOC BTEX'!N:N)*Q3155</f>
        <v>8.1993613674251314E-2</v>
      </c>
    </row>
    <row r="3156" spans="1:21" x14ac:dyDescent="0.25">
      <c r="A3156" s="1" t="s">
        <v>6433</v>
      </c>
      <c r="B3156" s="1" t="s">
        <v>1521</v>
      </c>
      <c r="C3156" s="1" t="s">
        <v>1834</v>
      </c>
      <c r="D3156" s="1"/>
      <c r="E3156" s="1"/>
      <c r="F3156" s="1" t="s">
        <v>3659</v>
      </c>
      <c r="G3156" s="1">
        <v>429</v>
      </c>
      <c r="H3156" s="1" t="s">
        <v>27474</v>
      </c>
      <c r="I3156" s="1">
        <v>0</v>
      </c>
      <c r="J3156" s="1" t="s">
        <v>27474</v>
      </c>
      <c r="K3156" s="1">
        <f t="shared" si="196"/>
        <v>429</v>
      </c>
      <c r="L3156" s="2">
        <f>SUMIFS('Basin Total Well Counts'!B:B,'Basin Total Well Counts'!A:A,F3156)</f>
        <v>49164</v>
      </c>
      <c r="M3156" s="4">
        <f t="shared" si="197"/>
        <v>8.7258969978032709E-3</v>
      </c>
      <c r="N3156" s="2">
        <f>SUMIF('Basin Emissions'!A:A,F3156,'Basin Emissions'!B:B)</f>
        <v>2442.1369048000001</v>
      </c>
      <c r="O3156" s="8">
        <f t="shared" si="198"/>
        <v>21.309835085818893</v>
      </c>
      <c r="P3156" s="7">
        <f>SUMIF('Tool Pneumatics CH4 VOC BTEX'!B:B,A3156,'Tool Pneumatics CH4 VOC BTEX'!F:F)</f>
        <v>3.5899999141693102</v>
      </c>
      <c r="Q3156" s="14">
        <f t="shared" si="199"/>
        <v>6.5431286286070787</v>
      </c>
      <c r="R3156" s="16">
        <f>SUMIF('Tool Pneumatics CH4 VOC BTEX'!B:B,A3156,'Tool Pneumatics CH4 VOC BTEX'!H:H)*Q3156</f>
        <v>2.9705804699277739E-2</v>
      </c>
      <c r="S3156" s="16">
        <f>SUMIF('Tool Pneumatics CH4 VOC BTEX'!B:B,A3156,'Tool Pneumatics CH4 VOC BTEX'!J:J)*Q3156</f>
        <v>1.6815841031455601E-3</v>
      </c>
      <c r="T3156" s="16">
        <f>SUMIF('Tool Pneumatics CH4 VOC BTEX'!B:B,A3156,'Tool Pneumatics CH4 VOC BTEX'!L:L)*Q3156</f>
        <v>2.6486585276332748E-2</v>
      </c>
      <c r="U3156" s="16">
        <f>SUMIF('Tool Pneumatics CH4 VOC BTEX'!B:B,A3156,'Tool Pneumatics CH4 VOC BTEX'!N:N)*Q3156</f>
        <v>7.5180549114160725E-3</v>
      </c>
    </row>
    <row r="3157" spans="1:21" x14ac:dyDescent="0.25">
      <c r="A3157" s="1" t="s">
        <v>6434</v>
      </c>
      <c r="B3157" s="1" t="s">
        <v>1521</v>
      </c>
      <c r="C3157" s="1" t="s">
        <v>2915</v>
      </c>
      <c r="D3157" s="1"/>
      <c r="E3157" s="1"/>
      <c r="F3157" s="1" t="s">
        <v>1015</v>
      </c>
      <c r="G3157" s="1">
        <v>2169</v>
      </c>
      <c r="H3157" s="1" t="s">
        <v>27474</v>
      </c>
      <c r="I3157" s="1">
        <v>0</v>
      </c>
      <c r="J3157" s="1" t="s">
        <v>27474</v>
      </c>
      <c r="K3157" s="1">
        <f t="shared" si="196"/>
        <v>2169</v>
      </c>
      <c r="L3157" s="2">
        <f>SUMIFS('Basin Total Well Counts'!B:B,'Basin Total Well Counts'!A:A,F3157)</f>
        <v>100308</v>
      </c>
      <c r="M3157" s="4">
        <f t="shared" si="197"/>
        <v>2.1623399928221078E-2</v>
      </c>
      <c r="N3157" s="2">
        <f>SUMIF('Basin Emissions'!A:A,F3157,'Basin Emissions'!B:B)</f>
        <v>7867.8947644</v>
      </c>
      <c r="O3157" s="8">
        <f t="shared" si="198"/>
        <v>170.13063508377795</v>
      </c>
      <c r="P3157" s="7">
        <f>SUMIF('Tool Pneumatics CH4 VOC BTEX'!B:B,A3157,'Tool Pneumatics CH4 VOC BTEX'!F:F)</f>
        <v>3.5899999141693102</v>
      </c>
      <c r="Q3157" s="14">
        <f t="shared" si="199"/>
        <v>52.238162544982167</v>
      </c>
      <c r="R3157" s="16">
        <f>SUMIF('Tool Pneumatics CH4 VOC BTEX'!B:B,A3157,'Tool Pneumatics CH4 VOC BTEX'!H:H)*Q3157</f>
        <v>0.23716126374558413</v>
      </c>
      <c r="S3157" s="16">
        <f>SUMIF('Tool Pneumatics CH4 VOC BTEX'!B:B,A3157,'Tool Pneumatics CH4 VOC BTEX'!J:J)*Q3157</f>
        <v>1.3425208138064082E-2</v>
      </c>
      <c r="T3157" s="16">
        <f>SUMIF('Tool Pneumatics CH4 VOC BTEX'!B:B,A3157,'Tool Pneumatics CH4 VOC BTEX'!L:L)*Q3157</f>
        <v>0.21146008667433897</v>
      </c>
      <c r="U3157" s="16">
        <f>SUMIF('Tool Pneumatics CH4 VOC BTEX'!B:B,A3157,'Tool Pneumatics CH4 VOC BTEX'!N:N)*Q3157</f>
        <v>6.0021649699443506E-2</v>
      </c>
    </row>
    <row r="3158" spans="1:21" x14ac:dyDescent="0.25">
      <c r="A3158" s="1" t="s">
        <v>6435</v>
      </c>
      <c r="B3158" s="1" t="s">
        <v>1521</v>
      </c>
      <c r="C3158" s="1" t="s">
        <v>1948</v>
      </c>
      <c r="D3158" s="1"/>
      <c r="E3158" s="1"/>
      <c r="F3158" s="1" t="s">
        <v>1015</v>
      </c>
      <c r="G3158" s="1">
        <v>0</v>
      </c>
      <c r="H3158" s="1" t="s">
        <v>27474</v>
      </c>
      <c r="I3158" s="1">
        <v>0</v>
      </c>
      <c r="J3158" s="1" t="s">
        <v>27474</v>
      </c>
      <c r="K3158" s="1">
        <f t="shared" si="196"/>
        <v>0</v>
      </c>
      <c r="L3158" s="2">
        <f>SUMIFS('Basin Total Well Counts'!B:B,'Basin Total Well Counts'!A:A,F3158)</f>
        <v>100308</v>
      </c>
      <c r="M3158" s="4">
        <f t="shared" si="197"/>
        <v>0</v>
      </c>
      <c r="N3158" s="2">
        <f>SUMIF('Basin Emissions'!A:A,F3158,'Basin Emissions'!B:B)</f>
        <v>7867.8947644</v>
      </c>
      <c r="O3158" s="8">
        <f t="shared" si="198"/>
        <v>0</v>
      </c>
      <c r="P3158" s="7">
        <f>SUMIF('Tool Pneumatics CH4 VOC BTEX'!B:B,A3158,'Tool Pneumatics CH4 VOC BTEX'!F:F)</f>
        <v>3.5899999141693102</v>
      </c>
      <c r="Q3158" s="14">
        <f t="shared" si="199"/>
        <v>0</v>
      </c>
      <c r="R3158" s="16">
        <f>SUMIF('Tool Pneumatics CH4 VOC BTEX'!B:B,A3158,'Tool Pneumatics CH4 VOC BTEX'!H:H)*Q3158</f>
        <v>0</v>
      </c>
      <c r="S3158" s="16">
        <f>SUMIF('Tool Pneumatics CH4 VOC BTEX'!B:B,A3158,'Tool Pneumatics CH4 VOC BTEX'!J:J)*Q3158</f>
        <v>0</v>
      </c>
      <c r="T3158" s="16">
        <f>SUMIF('Tool Pneumatics CH4 VOC BTEX'!B:B,A3158,'Tool Pneumatics CH4 VOC BTEX'!L:L)*Q3158</f>
        <v>0</v>
      </c>
      <c r="U3158" s="16">
        <f>SUMIF('Tool Pneumatics CH4 VOC BTEX'!B:B,A3158,'Tool Pneumatics CH4 VOC BTEX'!N:N)*Q3158</f>
        <v>0</v>
      </c>
    </row>
    <row r="3159" spans="1:21" x14ac:dyDescent="0.25">
      <c r="A3159" s="1" t="s">
        <v>6436</v>
      </c>
      <c r="B3159" s="1" t="s">
        <v>1521</v>
      </c>
      <c r="C3159" s="1" t="s">
        <v>6437</v>
      </c>
      <c r="D3159" s="1"/>
      <c r="E3159" s="1"/>
      <c r="F3159" s="1" t="s">
        <v>1015</v>
      </c>
      <c r="G3159" s="1">
        <v>0</v>
      </c>
      <c r="H3159" s="1" t="s">
        <v>27474</v>
      </c>
      <c r="I3159" s="1">
        <v>0</v>
      </c>
      <c r="J3159" s="1" t="s">
        <v>27474</v>
      </c>
      <c r="K3159" s="1">
        <f t="shared" si="196"/>
        <v>0</v>
      </c>
      <c r="L3159" s="2">
        <f>SUMIFS('Basin Total Well Counts'!B:B,'Basin Total Well Counts'!A:A,F3159)</f>
        <v>100308</v>
      </c>
      <c r="M3159" s="4">
        <f t="shared" si="197"/>
        <v>0</v>
      </c>
      <c r="N3159" s="2">
        <f>SUMIF('Basin Emissions'!A:A,F3159,'Basin Emissions'!B:B)</f>
        <v>7867.8947644</v>
      </c>
      <c r="O3159" s="8">
        <f t="shared" si="198"/>
        <v>0</v>
      </c>
      <c r="P3159" s="7">
        <f>SUMIF('Tool Pneumatics CH4 VOC BTEX'!B:B,A3159,'Tool Pneumatics CH4 VOC BTEX'!F:F)</f>
        <v>3.5899999141693102</v>
      </c>
      <c r="Q3159" s="14">
        <f t="shared" si="199"/>
        <v>0</v>
      </c>
      <c r="R3159" s="16">
        <f>SUMIF('Tool Pneumatics CH4 VOC BTEX'!B:B,A3159,'Tool Pneumatics CH4 VOC BTEX'!H:H)*Q3159</f>
        <v>0</v>
      </c>
      <c r="S3159" s="16">
        <f>SUMIF('Tool Pneumatics CH4 VOC BTEX'!B:B,A3159,'Tool Pneumatics CH4 VOC BTEX'!J:J)*Q3159</f>
        <v>0</v>
      </c>
      <c r="T3159" s="16">
        <f>SUMIF('Tool Pneumatics CH4 VOC BTEX'!B:B,A3159,'Tool Pneumatics CH4 VOC BTEX'!L:L)*Q3159</f>
        <v>0</v>
      </c>
      <c r="U3159" s="16">
        <f>SUMIF('Tool Pneumatics CH4 VOC BTEX'!B:B,A3159,'Tool Pneumatics CH4 VOC BTEX'!N:N)*Q3159</f>
        <v>0</v>
      </c>
    </row>
    <row r="3160" spans="1:21" x14ac:dyDescent="0.25">
      <c r="A3160" s="1" t="s">
        <v>6438</v>
      </c>
      <c r="B3160" s="1" t="s">
        <v>1521</v>
      </c>
      <c r="C3160" s="1" t="s">
        <v>3970</v>
      </c>
      <c r="D3160" s="1"/>
      <c r="E3160" s="1"/>
      <c r="F3160" s="1" t="s">
        <v>1015</v>
      </c>
      <c r="G3160" s="1">
        <v>0</v>
      </c>
      <c r="H3160" s="1" t="s">
        <v>27474</v>
      </c>
      <c r="I3160" s="1">
        <v>0</v>
      </c>
      <c r="J3160" s="1" t="s">
        <v>27474</v>
      </c>
      <c r="K3160" s="1">
        <f t="shared" si="196"/>
        <v>0</v>
      </c>
      <c r="L3160" s="2">
        <f>SUMIFS('Basin Total Well Counts'!B:B,'Basin Total Well Counts'!A:A,F3160)</f>
        <v>100308</v>
      </c>
      <c r="M3160" s="4">
        <f t="shared" si="197"/>
        <v>0</v>
      </c>
      <c r="N3160" s="2">
        <f>SUMIF('Basin Emissions'!A:A,F3160,'Basin Emissions'!B:B)</f>
        <v>7867.8947644</v>
      </c>
      <c r="O3160" s="8">
        <f t="shared" si="198"/>
        <v>0</v>
      </c>
      <c r="P3160" s="7">
        <f>SUMIF('Tool Pneumatics CH4 VOC BTEX'!B:B,A3160,'Tool Pneumatics CH4 VOC BTEX'!F:F)</f>
        <v>3.5899999141693102</v>
      </c>
      <c r="Q3160" s="14">
        <f t="shared" si="199"/>
        <v>0</v>
      </c>
      <c r="R3160" s="16">
        <f>SUMIF('Tool Pneumatics CH4 VOC BTEX'!B:B,A3160,'Tool Pneumatics CH4 VOC BTEX'!H:H)*Q3160</f>
        <v>0</v>
      </c>
      <c r="S3160" s="16">
        <f>SUMIF('Tool Pneumatics CH4 VOC BTEX'!B:B,A3160,'Tool Pneumatics CH4 VOC BTEX'!J:J)*Q3160</f>
        <v>0</v>
      </c>
      <c r="T3160" s="16">
        <f>SUMIF('Tool Pneumatics CH4 VOC BTEX'!B:B,A3160,'Tool Pneumatics CH4 VOC BTEX'!L:L)*Q3160</f>
        <v>0</v>
      </c>
      <c r="U3160" s="16">
        <f>SUMIF('Tool Pneumatics CH4 VOC BTEX'!B:B,A3160,'Tool Pneumatics CH4 VOC BTEX'!N:N)*Q3160</f>
        <v>0</v>
      </c>
    </row>
    <row r="3161" spans="1:21" x14ac:dyDescent="0.25">
      <c r="A3161" s="1" t="s">
        <v>6439</v>
      </c>
      <c r="B3161" s="1" t="s">
        <v>1521</v>
      </c>
      <c r="C3161" s="1" t="s">
        <v>2067</v>
      </c>
      <c r="D3161" s="1"/>
      <c r="E3161" s="1"/>
      <c r="F3161" s="1" t="s">
        <v>1015</v>
      </c>
      <c r="G3161" s="1">
        <v>5</v>
      </c>
      <c r="H3161" s="1" t="s">
        <v>27474</v>
      </c>
      <c r="I3161" s="1">
        <v>0</v>
      </c>
      <c r="J3161" s="1" t="s">
        <v>27474</v>
      </c>
      <c r="K3161" s="1">
        <f t="shared" si="196"/>
        <v>5</v>
      </c>
      <c r="L3161" s="2">
        <f>SUMIFS('Basin Total Well Counts'!B:B,'Basin Total Well Counts'!A:A,F3161)</f>
        <v>100308</v>
      </c>
      <c r="M3161" s="4">
        <f t="shared" si="197"/>
        <v>4.9846472863580171E-5</v>
      </c>
      <c r="N3161" s="2">
        <f>SUMIF('Basin Emissions'!A:A,F3161,'Basin Emissions'!B:B)</f>
        <v>7867.8947644</v>
      </c>
      <c r="O3161" s="8">
        <f t="shared" si="198"/>
        <v>0.39218680286716912</v>
      </c>
      <c r="P3161" s="7">
        <f>SUMIF('Tool Pneumatics CH4 VOC BTEX'!B:B,A3161,'Tool Pneumatics CH4 VOC BTEX'!F:F)</f>
        <v>3.5899999141693102</v>
      </c>
      <c r="Q3161" s="14">
        <f t="shared" si="199"/>
        <v>0.12041992287916591</v>
      </c>
      <c r="R3161" s="16">
        <f>SUMIF('Tool Pneumatics CH4 VOC BTEX'!B:B,A3161,'Tool Pneumatics CH4 VOC BTEX'!H:H)*Q3161</f>
        <v>5.4670646322172464E-4</v>
      </c>
      <c r="S3161" s="16">
        <f>SUMIF('Tool Pneumatics CH4 VOC BTEX'!B:B,A3161,'Tool Pneumatics CH4 VOC BTEX'!J:J)*Q3161</f>
        <v>3.0947921019050442E-5</v>
      </c>
      <c r="T3161" s="16">
        <f>SUMIF('Tool Pneumatics CH4 VOC BTEX'!B:B,A3161,'Tool Pneumatics CH4 VOC BTEX'!L:L)*Q3161</f>
        <v>4.874598586314868E-4</v>
      </c>
      <c r="U3161" s="16">
        <f>SUMIF('Tool Pneumatics CH4 VOC BTEX'!B:B,A3161,'Tool Pneumatics CH4 VOC BTEX'!N:N)*Q3161</f>
        <v>1.383624935441298E-4</v>
      </c>
    </row>
    <row r="3162" spans="1:21" x14ac:dyDescent="0.25">
      <c r="A3162" s="1" t="s">
        <v>6440</v>
      </c>
      <c r="B3162" s="1" t="s">
        <v>1521</v>
      </c>
      <c r="C3162" s="1" t="s">
        <v>6441</v>
      </c>
      <c r="D3162" s="1"/>
      <c r="E3162" s="1"/>
      <c r="F3162" s="1" t="s">
        <v>1015</v>
      </c>
      <c r="G3162" s="1">
        <v>0</v>
      </c>
      <c r="H3162" s="1" t="s">
        <v>27474</v>
      </c>
      <c r="I3162" s="1">
        <v>0</v>
      </c>
      <c r="J3162" s="1" t="s">
        <v>27474</v>
      </c>
      <c r="K3162" s="1">
        <f t="shared" si="196"/>
        <v>0</v>
      </c>
      <c r="L3162" s="2">
        <f>SUMIFS('Basin Total Well Counts'!B:B,'Basin Total Well Counts'!A:A,F3162)</f>
        <v>100308</v>
      </c>
      <c r="M3162" s="4">
        <f t="shared" si="197"/>
        <v>0</v>
      </c>
      <c r="N3162" s="2">
        <f>SUMIF('Basin Emissions'!A:A,F3162,'Basin Emissions'!B:B)</f>
        <v>7867.8947644</v>
      </c>
      <c r="O3162" s="8">
        <f t="shared" si="198"/>
        <v>0</v>
      </c>
      <c r="P3162" s="7">
        <f>SUMIF('Tool Pneumatics CH4 VOC BTEX'!B:B,A3162,'Tool Pneumatics CH4 VOC BTEX'!F:F)</f>
        <v>3.5899999141693102</v>
      </c>
      <c r="Q3162" s="14">
        <f t="shared" si="199"/>
        <v>0</v>
      </c>
      <c r="R3162" s="16">
        <f>SUMIF('Tool Pneumatics CH4 VOC BTEX'!B:B,A3162,'Tool Pneumatics CH4 VOC BTEX'!H:H)*Q3162</f>
        <v>0</v>
      </c>
      <c r="S3162" s="16">
        <f>SUMIF('Tool Pneumatics CH4 VOC BTEX'!B:B,A3162,'Tool Pneumatics CH4 VOC BTEX'!J:J)*Q3162</f>
        <v>0</v>
      </c>
      <c r="T3162" s="16">
        <f>SUMIF('Tool Pneumatics CH4 VOC BTEX'!B:B,A3162,'Tool Pneumatics CH4 VOC BTEX'!L:L)*Q3162</f>
        <v>0</v>
      </c>
      <c r="U3162" s="16">
        <f>SUMIF('Tool Pneumatics CH4 VOC BTEX'!B:B,A3162,'Tool Pneumatics CH4 VOC BTEX'!N:N)*Q3162</f>
        <v>0</v>
      </c>
    </row>
    <row r="3163" spans="1:21" x14ac:dyDescent="0.25">
      <c r="A3163" s="1" t="s">
        <v>6442</v>
      </c>
      <c r="B3163" s="1" t="s">
        <v>1521</v>
      </c>
      <c r="C3163" s="1" t="s">
        <v>1594</v>
      </c>
      <c r="D3163" s="1"/>
      <c r="E3163" s="1"/>
      <c r="F3163" s="1" t="s">
        <v>1015</v>
      </c>
      <c r="G3163" s="1">
        <v>2580</v>
      </c>
      <c r="H3163" s="1" t="s">
        <v>27474</v>
      </c>
      <c r="I3163" s="1">
        <v>2</v>
      </c>
      <c r="J3163" s="1" t="s">
        <v>27474</v>
      </c>
      <c r="K3163" s="1">
        <f t="shared" si="196"/>
        <v>2582</v>
      </c>
      <c r="L3163" s="2">
        <f>SUMIFS('Basin Total Well Counts'!B:B,'Basin Total Well Counts'!A:A,F3163)</f>
        <v>100308</v>
      </c>
      <c r="M3163" s="4">
        <f t="shared" si="197"/>
        <v>2.5740718586752802E-2</v>
      </c>
      <c r="N3163" s="2">
        <f>SUMIF('Basin Emissions'!A:A,F3163,'Basin Emissions'!B:B)</f>
        <v>7867.8947644</v>
      </c>
      <c r="O3163" s="8">
        <f t="shared" si="198"/>
        <v>202.52526500060614</v>
      </c>
      <c r="P3163" s="7">
        <f>SUMIF('Tool Pneumatics CH4 VOC BTEX'!B:B,A3163,'Tool Pneumatics CH4 VOC BTEX'!F:F)</f>
        <v>3.5899999141693102</v>
      </c>
      <c r="Q3163" s="14">
        <f t="shared" si="199"/>
        <v>62.184848174801274</v>
      </c>
      <c r="R3163" s="16">
        <f>SUMIF('Tool Pneumatics CH4 VOC BTEX'!B:B,A3163,'Tool Pneumatics CH4 VOC BTEX'!H:H)*Q3163</f>
        <v>0.28231921760769862</v>
      </c>
      <c r="S3163" s="16">
        <f>SUMIF('Tool Pneumatics CH4 VOC BTEX'!B:B,A3163,'Tool Pneumatics CH4 VOC BTEX'!J:J)*Q3163</f>
        <v>1.5981506414237651E-2</v>
      </c>
      <c r="T3163" s="16">
        <f>SUMIF('Tool Pneumatics CH4 VOC BTEX'!B:B,A3163,'Tool Pneumatics CH4 VOC BTEX'!L:L)*Q3163</f>
        <v>0.25172427099729977</v>
      </c>
      <c r="U3163" s="16">
        <f>SUMIF('Tool Pneumatics CH4 VOC BTEX'!B:B,A3163,'Tool Pneumatics CH4 VOC BTEX'!N:N)*Q3163</f>
        <v>7.1450391666188634E-2</v>
      </c>
    </row>
    <row r="3164" spans="1:21" x14ac:dyDescent="0.25">
      <c r="A3164" s="1" t="s">
        <v>6443</v>
      </c>
      <c r="B3164" s="1" t="s">
        <v>1521</v>
      </c>
      <c r="C3164" s="1" t="s">
        <v>1584</v>
      </c>
      <c r="D3164" s="1"/>
      <c r="E3164" s="1"/>
      <c r="F3164" s="1" t="s">
        <v>3659</v>
      </c>
      <c r="G3164" s="1">
        <v>1176</v>
      </c>
      <c r="H3164" s="1" t="s">
        <v>27474</v>
      </c>
      <c r="I3164" s="1">
        <v>0</v>
      </c>
      <c r="J3164" s="1" t="s">
        <v>27474</v>
      </c>
      <c r="K3164" s="1">
        <f t="shared" si="196"/>
        <v>1176</v>
      </c>
      <c r="L3164" s="2">
        <f>SUMIFS('Basin Total Well Counts'!B:B,'Basin Total Well Counts'!A:A,F3164)</f>
        <v>49164</v>
      </c>
      <c r="M3164" s="4">
        <f t="shared" si="197"/>
        <v>2.3919941420551621E-2</v>
      </c>
      <c r="N3164" s="2">
        <f>SUMIF('Basin Emissions'!A:A,F3164,'Basin Emissions'!B:B)</f>
        <v>2442.1369048000001</v>
      </c>
      <c r="O3164" s="8">
        <f t="shared" si="198"/>
        <v>58.415771703783257</v>
      </c>
      <c r="P3164" s="7">
        <f>SUMIF('Tool Pneumatics CH4 VOC BTEX'!B:B,A3164,'Tool Pneumatics CH4 VOC BTEX'!F:F)</f>
        <v>3.5899999141693102</v>
      </c>
      <c r="Q3164" s="14">
        <f t="shared" si="199"/>
        <v>17.936408548349473</v>
      </c>
      <c r="R3164" s="16">
        <f>SUMIF('Tool Pneumatics CH4 VOC BTEX'!B:B,A3164,'Tool Pneumatics CH4 VOC BTEX'!H:H)*Q3164</f>
        <v>8.1431296798020081E-2</v>
      </c>
      <c r="S3164" s="16">
        <f>SUMIF('Tool Pneumatics CH4 VOC BTEX'!B:B,A3164,'Tool Pneumatics CH4 VOC BTEX'!J:J)*Q3164</f>
        <v>4.6096571219095073E-3</v>
      </c>
      <c r="T3164" s="16">
        <f>SUMIF('Tool Pneumatics CH4 VOC BTEX'!B:B,A3164,'Tool Pneumatics CH4 VOC BTEX'!L:L)*Q3164</f>
        <v>7.2606583414842205E-2</v>
      </c>
      <c r="U3164" s="16">
        <f>SUMIF('Tool Pneumatics CH4 VOC BTEX'!B:B,A3164,'Tool Pneumatics CH4 VOC BTEX'!N:N)*Q3164</f>
        <v>2.0608933743182518E-2</v>
      </c>
    </row>
    <row r="3165" spans="1:21" x14ac:dyDescent="0.25">
      <c r="A3165" s="1" t="s">
        <v>6444</v>
      </c>
      <c r="B3165" s="1" t="s">
        <v>1521</v>
      </c>
      <c r="C3165" s="1" t="s">
        <v>1502</v>
      </c>
      <c r="D3165" s="1"/>
      <c r="E3165" s="1"/>
      <c r="F3165" s="1" t="s">
        <v>1015</v>
      </c>
      <c r="G3165" s="1">
        <v>0</v>
      </c>
      <c r="H3165" s="1" t="s">
        <v>27474</v>
      </c>
      <c r="I3165" s="1">
        <v>0</v>
      </c>
      <c r="J3165" s="1" t="s">
        <v>27474</v>
      </c>
      <c r="K3165" s="1">
        <f t="shared" si="196"/>
        <v>0</v>
      </c>
      <c r="L3165" s="2">
        <f>SUMIFS('Basin Total Well Counts'!B:B,'Basin Total Well Counts'!A:A,F3165)</f>
        <v>100308</v>
      </c>
      <c r="M3165" s="4">
        <f t="shared" si="197"/>
        <v>0</v>
      </c>
      <c r="N3165" s="2">
        <f>SUMIF('Basin Emissions'!A:A,F3165,'Basin Emissions'!B:B)</f>
        <v>7867.8947644</v>
      </c>
      <c r="O3165" s="8">
        <f t="shared" si="198"/>
        <v>0</v>
      </c>
      <c r="P3165" s="7">
        <f>SUMIF('Tool Pneumatics CH4 VOC BTEX'!B:B,A3165,'Tool Pneumatics CH4 VOC BTEX'!F:F)</f>
        <v>3.5899999141693102</v>
      </c>
      <c r="Q3165" s="14">
        <f t="shared" si="199"/>
        <v>0</v>
      </c>
      <c r="R3165" s="16">
        <f>SUMIF('Tool Pneumatics CH4 VOC BTEX'!B:B,A3165,'Tool Pneumatics CH4 VOC BTEX'!H:H)*Q3165</f>
        <v>0</v>
      </c>
      <c r="S3165" s="16">
        <f>SUMIF('Tool Pneumatics CH4 VOC BTEX'!B:B,A3165,'Tool Pneumatics CH4 VOC BTEX'!J:J)*Q3165</f>
        <v>0</v>
      </c>
      <c r="T3165" s="16">
        <f>SUMIF('Tool Pneumatics CH4 VOC BTEX'!B:B,A3165,'Tool Pneumatics CH4 VOC BTEX'!L:L)*Q3165</f>
        <v>0</v>
      </c>
      <c r="U3165" s="16">
        <f>SUMIF('Tool Pneumatics CH4 VOC BTEX'!B:B,A3165,'Tool Pneumatics CH4 VOC BTEX'!N:N)*Q3165</f>
        <v>0</v>
      </c>
    </row>
    <row r="3166" spans="1:21" x14ac:dyDescent="0.25">
      <c r="A3166" s="1" t="s">
        <v>6445</v>
      </c>
      <c r="B3166" s="1" t="s">
        <v>1521</v>
      </c>
      <c r="C3166" s="1" t="s">
        <v>1976</v>
      </c>
      <c r="D3166" s="1"/>
      <c r="E3166" s="1"/>
      <c r="F3166" s="1" t="s">
        <v>3659</v>
      </c>
      <c r="G3166" s="1">
        <v>2560</v>
      </c>
      <c r="H3166" s="1" t="s">
        <v>27474</v>
      </c>
      <c r="I3166" s="1">
        <v>0</v>
      </c>
      <c r="J3166" s="1" t="s">
        <v>27474</v>
      </c>
      <c r="K3166" s="1">
        <f t="shared" si="196"/>
        <v>2560</v>
      </c>
      <c r="L3166" s="2">
        <f>SUMIFS('Basin Total Well Counts'!B:B,'Basin Total Well Counts'!A:A,F3166)</f>
        <v>49164</v>
      </c>
      <c r="M3166" s="4">
        <f t="shared" si="197"/>
        <v>5.2070620779432107E-2</v>
      </c>
      <c r="N3166" s="2">
        <f>SUMIF('Basin Emissions'!A:A,F3166,'Basin Emissions'!B:B)</f>
        <v>2442.1369048000001</v>
      </c>
      <c r="O3166" s="8">
        <f t="shared" si="198"/>
        <v>127.16358466129689</v>
      </c>
      <c r="P3166" s="7">
        <f>SUMIF('Tool Pneumatics CH4 VOC BTEX'!B:B,A3166,'Tool Pneumatics CH4 VOC BTEX'!F:F)</f>
        <v>3.5899999141693102</v>
      </c>
      <c r="Q3166" s="14">
        <f t="shared" si="199"/>
        <v>39.045243098447834</v>
      </c>
      <c r="R3166" s="16">
        <f>SUMIF('Tool Pneumatics CH4 VOC BTEX'!B:B,A3166,'Tool Pneumatics CH4 VOC BTEX'!H:H)*Q3166</f>
        <v>0.17726540799568999</v>
      </c>
      <c r="S3166" s="16">
        <f>SUMIF('Tool Pneumatics CH4 VOC BTEX'!B:B,A3166,'Tool Pneumatics CH4 VOC BTEX'!J:J)*Q3166</f>
        <v>1.0034627748374438E-2</v>
      </c>
      <c r="T3166" s="16">
        <f>SUMIF('Tool Pneumatics CH4 VOC BTEX'!B:B,A3166,'Tool Pneumatics CH4 VOC BTEX'!L:L)*Q3166</f>
        <v>0.15805514756972455</v>
      </c>
      <c r="U3166" s="16">
        <f>SUMIF('Tool Pneumatics CH4 VOC BTEX'!B:B,A3166,'Tool Pneumatics CH4 VOC BTEX'!N:N)*Q3166</f>
        <v>4.4862985019172831E-2</v>
      </c>
    </row>
    <row r="3167" spans="1:21" x14ac:dyDescent="0.25">
      <c r="A3167" s="1" t="s">
        <v>6446</v>
      </c>
      <c r="B3167" s="1" t="s">
        <v>1521</v>
      </c>
      <c r="C3167" s="1" t="s">
        <v>1639</v>
      </c>
      <c r="D3167" s="1"/>
      <c r="E3167" s="1"/>
      <c r="F3167" s="1" t="s">
        <v>1015</v>
      </c>
      <c r="G3167" s="1">
        <v>2500</v>
      </c>
      <c r="H3167" s="1" t="s">
        <v>27474</v>
      </c>
      <c r="I3167" s="1">
        <v>2</v>
      </c>
      <c r="J3167" s="1" t="s">
        <v>27474</v>
      </c>
      <c r="K3167" s="1">
        <f t="shared" si="196"/>
        <v>2502</v>
      </c>
      <c r="L3167" s="2">
        <f>SUMIFS('Basin Total Well Counts'!B:B,'Basin Total Well Counts'!A:A,F3167)</f>
        <v>100308</v>
      </c>
      <c r="M3167" s="4">
        <f t="shared" si="197"/>
        <v>2.4943175020935519E-2</v>
      </c>
      <c r="N3167" s="2">
        <f>SUMIF('Basin Emissions'!A:A,F3167,'Basin Emissions'!B:B)</f>
        <v>7867.8947644</v>
      </c>
      <c r="O3167" s="8">
        <f t="shared" si="198"/>
        <v>196.25027615473144</v>
      </c>
      <c r="P3167" s="7">
        <f>SUMIF('Tool Pneumatics CH4 VOC BTEX'!B:B,A3167,'Tool Pneumatics CH4 VOC BTEX'!F:F)</f>
        <v>3.5899999141693102</v>
      </c>
      <c r="Q3167" s="14">
        <f t="shared" si="199"/>
        <v>60.258129408734625</v>
      </c>
      <c r="R3167" s="16">
        <f>SUMIF('Tool Pneumatics CH4 VOC BTEX'!B:B,A3167,'Tool Pneumatics CH4 VOC BTEX'!H:H)*Q3167</f>
        <v>0.27357191419615101</v>
      </c>
      <c r="S3167" s="16">
        <f>SUMIF('Tool Pneumatics CH4 VOC BTEX'!B:B,A3167,'Tool Pneumatics CH4 VOC BTEX'!J:J)*Q3167</f>
        <v>1.5486339677932844E-2</v>
      </c>
      <c r="T3167" s="16">
        <f>SUMIF('Tool Pneumatics CH4 VOC BTEX'!B:B,A3167,'Tool Pneumatics CH4 VOC BTEX'!L:L)*Q3167</f>
        <v>0.24392491325919602</v>
      </c>
      <c r="U3167" s="16">
        <f>SUMIF('Tool Pneumatics CH4 VOC BTEX'!B:B,A3167,'Tool Pneumatics CH4 VOC BTEX'!N:N)*Q3167</f>
        <v>6.9236591769482561E-2</v>
      </c>
    </row>
    <row r="3168" spans="1:21" x14ac:dyDescent="0.25">
      <c r="A3168" s="1" t="s">
        <v>6447</v>
      </c>
      <c r="B3168" s="1" t="s">
        <v>1521</v>
      </c>
      <c r="C3168" s="1" t="s">
        <v>1788</v>
      </c>
      <c r="D3168" s="1"/>
      <c r="E3168" s="1"/>
      <c r="F3168" s="1" t="s">
        <v>3659</v>
      </c>
      <c r="G3168" s="1">
        <v>1590</v>
      </c>
      <c r="H3168" s="1" t="s">
        <v>27474</v>
      </c>
      <c r="I3168" s="1">
        <v>1</v>
      </c>
      <c r="J3168" s="1" t="s">
        <v>27474</v>
      </c>
      <c r="K3168" s="1">
        <f t="shared" si="196"/>
        <v>1591</v>
      </c>
      <c r="L3168" s="2">
        <f>SUMIFS('Basin Total Well Counts'!B:B,'Basin Total Well Counts'!A:A,F3168)</f>
        <v>49164</v>
      </c>
      <c r="M3168" s="4">
        <f t="shared" si="197"/>
        <v>3.2361077210967377E-2</v>
      </c>
      <c r="N3168" s="2">
        <f>SUMIF('Basin Emissions'!A:A,F3168,'Basin Emissions'!B:B)</f>
        <v>2442.1369048000001</v>
      </c>
      <c r="O3168" s="8">
        <f t="shared" si="198"/>
        <v>79.030180935985697</v>
      </c>
      <c r="P3168" s="7">
        <f>SUMIF('Tool Pneumatics CH4 VOC BTEX'!B:B,A3168,'Tool Pneumatics CH4 VOC BTEX'!F:F)</f>
        <v>3.5899999141693102</v>
      </c>
      <c r="Q3168" s="14">
        <f t="shared" si="199"/>
        <v>24.26600850376192</v>
      </c>
      <c r="R3168" s="16">
        <f>SUMIF('Tool Pneumatics CH4 VOC BTEX'!B:B,A3168,'Tool Pneumatics CH4 VOC BTEX'!H:H)*Q3168</f>
        <v>0.11016768129732142</v>
      </c>
      <c r="S3168" s="16">
        <f>SUMIF('Tool Pneumatics CH4 VOC BTEX'!B:B,A3168,'Tool Pneumatics CH4 VOC BTEX'!J:J)*Q3168</f>
        <v>6.236364354556146E-3</v>
      </c>
      <c r="T3168" s="16">
        <f>SUMIF('Tool Pneumatics CH4 VOC BTEX'!B:B,A3168,'Tool Pneumatics CH4 VOC BTEX'!L:L)*Q3168</f>
        <v>9.822880460290305E-2</v>
      </c>
      <c r="U3168" s="16">
        <f>SUMIF('Tool Pneumatics CH4 VOC BTEX'!B:B,A3168,'Tool Pneumatics CH4 VOC BTEX'!N:N)*Q3168</f>
        <v>2.7881644205274995E-2</v>
      </c>
    </row>
    <row r="3169" spans="1:21" x14ac:dyDescent="0.25">
      <c r="A3169" s="1" t="s">
        <v>6448</v>
      </c>
      <c r="B3169" s="1" t="s">
        <v>1521</v>
      </c>
      <c r="C3169" s="1" t="s">
        <v>2462</v>
      </c>
      <c r="D3169" s="1"/>
      <c r="E3169" s="1"/>
      <c r="F3169" s="1" t="s">
        <v>3659</v>
      </c>
      <c r="G3169" s="1">
        <v>1366</v>
      </c>
      <c r="H3169" s="1" t="s">
        <v>27474</v>
      </c>
      <c r="I3169" s="1">
        <v>2</v>
      </c>
      <c r="J3169" s="1" t="s">
        <v>27474</v>
      </c>
      <c r="K3169" s="1">
        <f t="shared" si="196"/>
        <v>1368</v>
      </c>
      <c r="L3169" s="2">
        <f>SUMIFS('Basin Total Well Counts'!B:B,'Basin Total Well Counts'!A:A,F3169)</f>
        <v>49164</v>
      </c>
      <c r="M3169" s="4">
        <f t="shared" si="197"/>
        <v>2.7825237979009029E-2</v>
      </c>
      <c r="N3169" s="2">
        <f>SUMIF('Basin Emissions'!A:A,F3169,'Basin Emissions'!B:B)</f>
        <v>2442.1369048000001</v>
      </c>
      <c r="O3169" s="8">
        <f t="shared" si="198"/>
        <v>67.953040553380518</v>
      </c>
      <c r="P3169" s="7">
        <f>SUMIF('Tool Pneumatics CH4 VOC BTEX'!B:B,A3169,'Tool Pneumatics CH4 VOC BTEX'!F:F)</f>
        <v>3.5899999141693102</v>
      </c>
      <c r="Q3169" s="14">
        <f t="shared" si="199"/>
        <v>20.86480178073306</v>
      </c>
      <c r="R3169" s="16">
        <f>SUMIF('Tool Pneumatics CH4 VOC BTEX'!B:B,A3169,'Tool Pneumatics CH4 VOC BTEX'!H:H)*Q3169</f>
        <v>9.4726202397696829E-2</v>
      </c>
      <c r="S3169" s="16">
        <f>SUMIF('Tool Pneumatics CH4 VOC BTEX'!B:B,A3169,'Tool Pneumatics CH4 VOC BTEX'!J:J)*Q3169</f>
        <v>5.3622542030375897E-3</v>
      </c>
      <c r="T3169" s="16">
        <f>SUMIF('Tool Pneumatics CH4 VOC BTEX'!B:B,A3169,'Tool Pneumatics CH4 VOC BTEX'!L:L)*Q3169</f>
        <v>8.4460719482571556E-2</v>
      </c>
      <c r="U3169" s="16">
        <f>SUMIF('Tool Pneumatics CH4 VOC BTEX'!B:B,A3169,'Tool Pneumatics CH4 VOC BTEX'!N:N)*Q3169</f>
        <v>2.3973657619620479E-2</v>
      </c>
    </row>
    <row r="3170" spans="1:21" x14ac:dyDescent="0.25">
      <c r="A3170" s="1" t="s">
        <v>6449</v>
      </c>
      <c r="B3170" s="1" t="s">
        <v>1521</v>
      </c>
      <c r="C3170" s="1" t="s">
        <v>4980</v>
      </c>
      <c r="D3170" s="1"/>
      <c r="E3170" s="1"/>
      <c r="F3170" s="1" t="s">
        <v>3659</v>
      </c>
      <c r="G3170" s="1">
        <v>1480</v>
      </c>
      <c r="H3170" s="1" t="s">
        <v>27474</v>
      </c>
      <c r="I3170" s="1">
        <v>318</v>
      </c>
      <c r="J3170" s="1" t="s">
        <v>27474</v>
      </c>
      <c r="K3170" s="1">
        <f t="shared" si="196"/>
        <v>1798</v>
      </c>
      <c r="L3170" s="2">
        <f>SUMIFS('Basin Total Well Counts'!B:B,'Basin Total Well Counts'!A:A,F3170)</f>
        <v>49164</v>
      </c>
      <c r="M3170" s="4">
        <f t="shared" si="197"/>
        <v>3.6571475063054269E-2</v>
      </c>
      <c r="N3170" s="2">
        <f>SUMIF('Basin Emissions'!A:A,F3170,'Basin Emissions'!B:B)</f>
        <v>2442.1369048000001</v>
      </c>
      <c r="O3170" s="8">
        <f t="shared" si="198"/>
        <v>89.31254891445775</v>
      </c>
      <c r="P3170" s="7">
        <f>SUMIF('Tool Pneumatics CH4 VOC BTEX'!B:B,A3170,'Tool Pneumatics CH4 VOC BTEX'!F:F)</f>
        <v>3.5899999141693102</v>
      </c>
      <c r="Q3170" s="14">
        <f t="shared" si="199"/>
        <v>27.423182457425472</v>
      </c>
      <c r="R3170" s="16">
        <f>SUMIF('Tool Pneumatics CH4 VOC BTEX'!B:B,A3170,'Tool Pneumatics CH4 VOC BTEX'!H:H)*Q3170</f>
        <v>0.12450125139697291</v>
      </c>
      <c r="S3170" s="16">
        <f>SUMIF('Tool Pneumatics CH4 VOC BTEX'!B:B,A3170,'Tool Pneumatics CH4 VOC BTEX'!J:J)*Q3170</f>
        <v>7.0477580826473598E-3</v>
      </c>
      <c r="T3170" s="16">
        <f>SUMIF('Tool Pneumatics CH4 VOC BTEX'!B:B,A3170,'Tool Pneumatics CH4 VOC BTEX'!L:L)*Q3170</f>
        <v>0.11100904505092372</v>
      </c>
      <c r="U3170" s="16">
        <f>SUMIF('Tool Pneumatics CH4 VOC BTEX'!B:B,A3170,'Tool Pneumatics CH4 VOC BTEX'!N:N)*Q3170</f>
        <v>3.1509237134559671E-2</v>
      </c>
    </row>
    <row r="3171" spans="1:21" x14ac:dyDescent="0.25">
      <c r="A3171" s="1" t="s">
        <v>6450</v>
      </c>
      <c r="B3171" s="1" t="s">
        <v>1521</v>
      </c>
      <c r="C3171" s="1" t="s">
        <v>1599</v>
      </c>
      <c r="D3171" s="1"/>
      <c r="E3171" s="1"/>
      <c r="F3171" s="1" t="s">
        <v>1015</v>
      </c>
      <c r="G3171" s="1">
        <v>582</v>
      </c>
      <c r="H3171" s="1" t="s">
        <v>27474</v>
      </c>
      <c r="I3171" s="1">
        <v>4</v>
      </c>
      <c r="J3171" s="1" t="s">
        <v>27474</v>
      </c>
      <c r="K3171" s="1">
        <f t="shared" si="196"/>
        <v>586</v>
      </c>
      <c r="L3171" s="2">
        <f>SUMIFS('Basin Total Well Counts'!B:B,'Basin Total Well Counts'!A:A,F3171)</f>
        <v>100308</v>
      </c>
      <c r="M3171" s="4">
        <f t="shared" si="197"/>
        <v>5.8420066196115967E-3</v>
      </c>
      <c r="N3171" s="2">
        <f>SUMIF('Basin Emissions'!A:A,F3171,'Basin Emissions'!B:B)</f>
        <v>7867.8947644</v>
      </c>
      <c r="O3171" s="8">
        <f t="shared" si="198"/>
        <v>45.964293296032224</v>
      </c>
      <c r="P3171" s="7">
        <f>SUMIF('Tool Pneumatics CH4 VOC BTEX'!B:B,A3171,'Tool Pneumatics CH4 VOC BTEX'!F:F)</f>
        <v>3.5899999141693102</v>
      </c>
      <c r="Q3171" s="14">
        <f t="shared" si="199"/>
        <v>14.113214961438246</v>
      </c>
      <c r="R3171" s="16">
        <f>SUMIF('Tool Pneumatics CH4 VOC BTEX'!B:B,A3171,'Tool Pneumatics CH4 VOC BTEX'!H:H)*Q3171</f>
        <v>6.4073997489586129E-2</v>
      </c>
      <c r="S3171" s="16">
        <f>SUMIF('Tool Pneumatics CH4 VOC BTEX'!B:B,A3171,'Tool Pneumatics CH4 VOC BTEX'!J:J)*Q3171</f>
        <v>3.6270963434327126E-3</v>
      </c>
      <c r="T3171" s="16">
        <f>SUMIF('Tool Pneumatics CH4 VOC BTEX'!B:B,A3171,'Tool Pneumatics CH4 VOC BTEX'!L:L)*Q3171</f>
        <v>5.7130295431610259E-2</v>
      </c>
      <c r="U3171" s="16">
        <f>SUMIF('Tool Pneumatics CH4 VOC BTEX'!B:B,A3171,'Tool Pneumatics CH4 VOC BTEX'!N:N)*Q3171</f>
        <v>1.6216084243372016E-2</v>
      </c>
    </row>
    <row r="3172" spans="1:21" x14ac:dyDescent="0.25">
      <c r="A3172" s="1" t="s">
        <v>6451</v>
      </c>
      <c r="B3172" s="1" t="s">
        <v>1521</v>
      </c>
      <c r="C3172" s="1" t="s">
        <v>1723</v>
      </c>
      <c r="D3172" s="1"/>
      <c r="E3172" s="1"/>
      <c r="F3172" s="1" t="s">
        <v>1015</v>
      </c>
      <c r="G3172" s="1">
        <v>412</v>
      </c>
      <c r="H3172" s="1" t="s">
        <v>27474</v>
      </c>
      <c r="I3172" s="1">
        <v>13</v>
      </c>
      <c r="J3172" s="1" t="s">
        <v>27474</v>
      </c>
      <c r="K3172" s="1">
        <f t="shared" si="196"/>
        <v>425</v>
      </c>
      <c r="L3172" s="2">
        <f>SUMIFS('Basin Total Well Counts'!B:B,'Basin Total Well Counts'!A:A,F3172)</f>
        <v>100308</v>
      </c>
      <c r="M3172" s="4">
        <f t="shared" si="197"/>
        <v>4.2369501934043149E-3</v>
      </c>
      <c r="N3172" s="2">
        <f>SUMIF('Basin Emissions'!A:A,F3172,'Basin Emissions'!B:B)</f>
        <v>7867.8947644</v>
      </c>
      <c r="O3172" s="8">
        <f t="shared" si="198"/>
        <v>33.335878243709374</v>
      </c>
      <c r="P3172" s="7">
        <f>SUMIF('Tool Pneumatics CH4 VOC BTEX'!B:B,A3172,'Tool Pneumatics CH4 VOC BTEX'!F:F)</f>
        <v>3.5899999141693102</v>
      </c>
      <c r="Q3172" s="14">
        <f t="shared" si="199"/>
        <v>10.235693444729103</v>
      </c>
      <c r="R3172" s="16">
        <f>SUMIF('Tool Pneumatics CH4 VOC BTEX'!B:B,A3172,'Tool Pneumatics CH4 VOC BTEX'!H:H)*Q3172</f>
        <v>4.6470049373846599E-2</v>
      </c>
      <c r="S3172" s="16">
        <f>SUMIF('Tool Pneumatics CH4 VOC BTEX'!B:B,A3172,'Tool Pneumatics CH4 VOC BTEX'!J:J)*Q3172</f>
        <v>2.630573286619288E-3</v>
      </c>
      <c r="T3172" s="16">
        <f>SUMIF('Tool Pneumatics CH4 VOC BTEX'!B:B,A3172,'Tool Pneumatics CH4 VOC BTEX'!L:L)*Q3172</f>
        <v>4.1434087983676378E-2</v>
      </c>
      <c r="U3172" s="16">
        <f>SUMIF('Tool Pneumatics CH4 VOC BTEX'!B:B,A3172,'Tool Pneumatics CH4 VOC BTEX'!N:N)*Q3172</f>
        <v>1.1760811951251036E-2</v>
      </c>
    </row>
    <row r="3173" spans="1:21" x14ac:dyDescent="0.25">
      <c r="A3173" s="1" t="s">
        <v>6452</v>
      </c>
      <c r="B3173" s="1" t="s">
        <v>1521</v>
      </c>
      <c r="C3173" s="1" t="s">
        <v>1833</v>
      </c>
      <c r="D3173" s="1"/>
      <c r="E3173" s="1"/>
      <c r="F3173" s="1" t="s">
        <v>3659</v>
      </c>
      <c r="G3173" s="1">
        <v>139</v>
      </c>
      <c r="H3173" s="1" t="s">
        <v>27474</v>
      </c>
      <c r="I3173" s="1">
        <v>0</v>
      </c>
      <c r="J3173" s="1" t="s">
        <v>27474</v>
      </c>
      <c r="K3173" s="1">
        <f t="shared" si="196"/>
        <v>139</v>
      </c>
      <c r="L3173" s="2">
        <f>SUMIFS('Basin Total Well Counts'!B:B,'Basin Total Well Counts'!A:A,F3173)</f>
        <v>49164</v>
      </c>
      <c r="M3173" s="4">
        <f t="shared" si="197"/>
        <v>2.8272719876332275E-3</v>
      </c>
      <c r="N3173" s="2">
        <f>SUMIF('Basin Emissions'!A:A,F3173,'Basin Emissions'!B:B)</f>
        <v>2442.1369048000001</v>
      </c>
      <c r="O3173" s="8">
        <f t="shared" si="198"/>
        <v>6.9045852609063543</v>
      </c>
      <c r="P3173" s="7">
        <f>SUMIF('Tool Pneumatics CH4 VOC BTEX'!B:B,A3173,'Tool Pneumatics CH4 VOC BTEX'!F:F)</f>
        <v>3.5899999141693102</v>
      </c>
      <c r="Q3173" s="14">
        <f t="shared" si="199"/>
        <v>2.1200346838610344</v>
      </c>
      <c r="R3173" s="16">
        <f>SUMIF('Tool Pneumatics CH4 VOC BTEX'!B:B,A3173,'Tool Pneumatics CH4 VOC BTEX'!H:H)*Q3173</f>
        <v>9.6249576997659795E-3</v>
      </c>
      <c r="S3173" s="16">
        <f>SUMIF('Tool Pneumatics CH4 VOC BTEX'!B:B,A3173,'Tool Pneumatics CH4 VOC BTEX'!J:J)*Q3173</f>
        <v>5.4484892852501828E-4</v>
      </c>
      <c r="T3173" s="16">
        <f>SUMIF('Tool Pneumatics CH4 VOC BTEX'!B:B,A3173,'Tool Pneumatics CH4 VOC BTEX'!L:L)*Q3173</f>
        <v>8.5819005906998865E-3</v>
      </c>
      <c r="U3173" s="16">
        <f>SUMIF('Tool Pneumatics CH4 VOC BTEX'!B:B,A3173,'Tool Pneumatics CH4 VOC BTEX'!N:N)*Q3173</f>
        <v>2.4359198897128996E-3</v>
      </c>
    </row>
    <row r="3174" spans="1:21" x14ac:dyDescent="0.25">
      <c r="A3174" s="1" t="s">
        <v>6453</v>
      </c>
      <c r="B3174" s="1" t="s">
        <v>1521</v>
      </c>
      <c r="C3174" s="1" t="s">
        <v>1630</v>
      </c>
      <c r="D3174" s="1"/>
      <c r="E3174" s="1"/>
      <c r="F3174" s="1" t="s">
        <v>1015</v>
      </c>
      <c r="G3174" s="1">
        <v>239</v>
      </c>
      <c r="H3174" s="1" t="s">
        <v>27474</v>
      </c>
      <c r="I3174" s="1">
        <v>0</v>
      </c>
      <c r="J3174" s="1" t="s">
        <v>27474</v>
      </c>
      <c r="K3174" s="1">
        <f t="shared" si="196"/>
        <v>239</v>
      </c>
      <c r="L3174" s="2">
        <f>SUMIFS('Basin Total Well Counts'!B:B,'Basin Total Well Counts'!A:A,F3174)</f>
        <v>100308</v>
      </c>
      <c r="M3174" s="4">
        <f t="shared" si="197"/>
        <v>2.3826614028791323E-3</v>
      </c>
      <c r="N3174" s="2">
        <f>SUMIF('Basin Emissions'!A:A,F3174,'Basin Emissions'!B:B)</f>
        <v>7867.8947644</v>
      </c>
      <c r="O3174" s="8">
        <f t="shared" si="198"/>
        <v>18.746529177050682</v>
      </c>
      <c r="P3174" s="7">
        <f>SUMIF('Tool Pneumatics CH4 VOC BTEX'!B:B,A3174,'Tool Pneumatics CH4 VOC BTEX'!F:F)</f>
        <v>3.5899999141693102</v>
      </c>
      <c r="Q3174" s="14">
        <f t="shared" si="199"/>
        <v>5.756072313624129</v>
      </c>
      <c r="R3174" s="16">
        <f>SUMIF('Tool Pneumatics CH4 VOC BTEX'!B:B,A3174,'Tool Pneumatics CH4 VOC BTEX'!H:H)*Q3174</f>
        <v>2.6132568941998432E-2</v>
      </c>
      <c r="S3174" s="16">
        <f>SUMIF('Tool Pneumatics CH4 VOC BTEX'!B:B,A3174,'Tool Pneumatics CH4 VOC BTEX'!J:J)*Q3174</f>
        <v>1.4793106247106109E-3</v>
      </c>
      <c r="T3174" s="16">
        <f>SUMIF('Tool Pneumatics CH4 VOC BTEX'!B:B,A3174,'Tool Pneumatics CH4 VOC BTEX'!L:L)*Q3174</f>
        <v>2.3300581242585064E-2</v>
      </c>
      <c r="U3174" s="16">
        <f>SUMIF('Tool Pneumatics CH4 VOC BTEX'!B:B,A3174,'Tool Pneumatics CH4 VOC BTEX'!N:N)*Q3174</f>
        <v>6.6137271914094038E-3</v>
      </c>
    </row>
    <row r="3175" spans="1:21" x14ac:dyDescent="0.25">
      <c r="A3175" s="1" t="s">
        <v>6454</v>
      </c>
      <c r="B3175" s="1" t="s">
        <v>1521</v>
      </c>
      <c r="C3175" s="1" t="s">
        <v>2685</v>
      </c>
      <c r="D3175" s="1"/>
      <c r="E3175" s="1"/>
      <c r="F3175" s="1" t="s">
        <v>1015</v>
      </c>
      <c r="G3175" s="1">
        <v>3</v>
      </c>
      <c r="H3175" s="1" t="s">
        <v>27474</v>
      </c>
      <c r="I3175" s="1">
        <v>0</v>
      </c>
      <c r="J3175" s="1" t="s">
        <v>27474</v>
      </c>
      <c r="K3175" s="1">
        <f t="shared" si="196"/>
        <v>3</v>
      </c>
      <c r="L3175" s="2">
        <f>SUMIFS('Basin Total Well Counts'!B:B,'Basin Total Well Counts'!A:A,F3175)</f>
        <v>100308</v>
      </c>
      <c r="M3175" s="4">
        <f t="shared" si="197"/>
        <v>2.9907883718148105E-5</v>
      </c>
      <c r="N3175" s="2">
        <f>SUMIF('Basin Emissions'!A:A,F3175,'Basin Emissions'!B:B)</f>
        <v>7867.8947644</v>
      </c>
      <c r="O3175" s="8">
        <f t="shared" si="198"/>
        <v>0.23531208172030146</v>
      </c>
      <c r="P3175" s="7">
        <f>SUMIF('Tool Pneumatics CH4 VOC BTEX'!B:B,A3175,'Tool Pneumatics CH4 VOC BTEX'!F:F)</f>
        <v>3.5899999141693102</v>
      </c>
      <c r="Q3175" s="14">
        <f t="shared" si="199"/>
        <v>7.225195372749954E-2</v>
      </c>
      <c r="R3175" s="16">
        <f>SUMIF('Tool Pneumatics CH4 VOC BTEX'!B:B,A3175,'Tool Pneumatics CH4 VOC BTEX'!H:H)*Q3175</f>
        <v>3.2802387793303474E-4</v>
      </c>
      <c r="S3175" s="16">
        <f>SUMIF('Tool Pneumatics CH4 VOC BTEX'!B:B,A3175,'Tool Pneumatics CH4 VOC BTEX'!J:J)*Q3175</f>
        <v>1.8568752611430265E-5</v>
      </c>
      <c r="T3175" s="16">
        <f>SUMIF('Tool Pneumatics CH4 VOC BTEX'!B:B,A3175,'Tool Pneumatics CH4 VOC BTEX'!L:L)*Q3175</f>
        <v>2.9247591517889208E-4</v>
      </c>
      <c r="U3175" s="16">
        <f>SUMIF('Tool Pneumatics CH4 VOC BTEX'!B:B,A3175,'Tool Pneumatics CH4 VOC BTEX'!N:N)*Q3175</f>
        <v>8.3017496126477881E-5</v>
      </c>
    </row>
    <row r="3176" spans="1:21" x14ac:dyDescent="0.25">
      <c r="A3176" s="1" t="s">
        <v>6455</v>
      </c>
      <c r="B3176" s="1" t="s">
        <v>1521</v>
      </c>
      <c r="C3176" s="1" t="s">
        <v>6456</v>
      </c>
      <c r="D3176" s="1"/>
      <c r="E3176" s="1"/>
      <c r="F3176" s="1" t="s">
        <v>3659</v>
      </c>
      <c r="G3176" s="1">
        <v>1392</v>
      </c>
      <c r="H3176" s="1" t="s">
        <v>27474</v>
      </c>
      <c r="I3176" s="1">
        <v>3</v>
      </c>
      <c r="J3176" s="1" t="s">
        <v>27474</v>
      </c>
      <c r="K3176" s="1">
        <f t="shared" si="196"/>
        <v>1395</v>
      </c>
      <c r="L3176" s="2">
        <f>SUMIFS('Basin Total Well Counts'!B:B,'Basin Total Well Counts'!A:A,F3176)</f>
        <v>49164</v>
      </c>
      <c r="M3176" s="4">
        <f t="shared" si="197"/>
        <v>2.8374420307542104E-2</v>
      </c>
      <c r="N3176" s="2">
        <f>SUMIF('Basin Emissions'!A:A,F3176,'Basin Emissions'!B:B)</f>
        <v>2442.1369048000001</v>
      </c>
      <c r="O3176" s="8">
        <f t="shared" si="198"/>
        <v>69.294218985355144</v>
      </c>
      <c r="P3176" s="7">
        <f>SUMIF('Tool Pneumatics CH4 VOC BTEX'!B:B,A3176,'Tool Pneumatics CH4 VOC BTEX'!F:F)</f>
        <v>3.5899999141693102</v>
      </c>
      <c r="Q3176" s="14">
        <f t="shared" si="199"/>
        <v>21.276607079037003</v>
      </c>
      <c r="R3176" s="16">
        <f>SUMIF('Tool Pneumatics CH4 VOC BTEX'!B:B,A3176,'Tool Pneumatics CH4 VOC BTEX'!H:H)*Q3176</f>
        <v>9.6595798497651375E-2</v>
      </c>
      <c r="S3176" s="16">
        <f>SUMIF('Tool Pneumatics CH4 VOC BTEX'!B:B,A3176,'Tool Pneumatics CH4 VOC BTEX'!J:J)*Q3176</f>
        <v>5.4680881675712271E-3</v>
      </c>
      <c r="T3176" s="16">
        <f>SUMIF('Tool Pneumatics CH4 VOC BTEX'!B:B,A3176,'Tool Pneumatics CH4 VOC BTEX'!L:L)*Q3176</f>
        <v>8.612770736709599E-2</v>
      </c>
      <c r="U3176" s="16">
        <f>SUMIF('Tool Pneumatics CH4 VOC BTEX'!B:B,A3176,'Tool Pneumatics CH4 VOC BTEX'!N:N)*Q3176</f>
        <v>2.4446821914744569E-2</v>
      </c>
    </row>
    <row r="3177" spans="1:21" x14ac:dyDescent="0.25">
      <c r="A3177" s="1" t="s">
        <v>6457</v>
      </c>
      <c r="B3177" s="1" t="s">
        <v>1521</v>
      </c>
      <c r="C3177" s="1" t="s">
        <v>1677</v>
      </c>
      <c r="D3177" s="1"/>
      <c r="E3177" s="1"/>
      <c r="F3177" s="1" t="s">
        <v>1015</v>
      </c>
      <c r="G3177" s="1">
        <v>327</v>
      </c>
      <c r="H3177" s="1" t="s">
        <v>27474</v>
      </c>
      <c r="I3177" s="1">
        <v>5</v>
      </c>
      <c r="J3177" s="1" t="s">
        <v>27474</v>
      </c>
      <c r="K3177" s="1">
        <f t="shared" si="196"/>
        <v>332</v>
      </c>
      <c r="L3177" s="2">
        <f>SUMIFS('Basin Total Well Counts'!B:B,'Basin Total Well Counts'!A:A,F3177)</f>
        <v>100308</v>
      </c>
      <c r="M3177" s="4">
        <f t="shared" si="197"/>
        <v>3.3098057981417236E-3</v>
      </c>
      <c r="N3177" s="2">
        <f>SUMIF('Basin Emissions'!A:A,F3177,'Basin Emissions'!B:B)</f>
        <v>7867.8947644</v>
      </c>
      <c r="O3177" s="8">
        <f t="shared" si="198"/>
        <v>26.041203710380032</v>
      </c>
      <c r="P3177" s="7">
        <f>SUMIF('Tool Pneumatics CH4 VOC BTEX'!B:B,A3177,'Tool Pneumatics CH4 VOC BTEX'!F:F)</f>
        <v>3.5899999141693102</v>
      </c>
      <c r="Q3177" s="14">
        <f t="shared" si="199"/>
        <v>7.9958828791766168</v>
      </c>
      <c r="R3177" s="16">
        <f>SUMIF('Tool Pneumatics CH4 VOC BTEX'!B:B,A3177,'Tool Pneumatics CH4 VOC BTEX'!H:H)*Q3177</f>
        <v>3.6301309157922519E-2</v>
      </c>
      <c r="S3177" s="16">
        <f>SUMIF('Tool Pneumatics CH4 VOC BTEX'!B:B,A3177,'Tool Pneumatics CH4 VOC BTEX'!J:J)*Q3177</f>
        <v>2.0549419556649498E-3</v>
      </c>
      <c r="T3177" s="16">
        <f>SUMIF('Tool Pneumatics CH4 VOC BTEX'!B:B,A3177,'Tool Pneumatics CH4 VOC BTEX'!L:L)*Q3177</f>
        <v>3.2367334613130724E-2</v>
      </c>
      <c r="U3177" s="16">
        <f>SUMIF('Tool Pneumatics CH4 VOC BTEX'!B:B,A3177,'Tool Pneumatics CH4 VOC BTEX'!N:N)*Q3177</f>
        <v>9.1872695713302206E-3</v>
      </c>
    </row>
    <row r="3178" spans="1:21" x14ac:dyDescent="0.25">
      <c r="A3178" s="1" t="s">
        <v>6458</v>
      </c>
      <c r="B3178" s="1" t="s">
        <v>1521</v>
      </c>
      <c r="C3178" s="1" t="s">
        <v>1544</v>
      </c>
      <c r="D3178" s="1"/>
      <c r="E3178" s="1"/>
      <c r="F3178" s="1" t="s">
        <v>1015</v>
      </c>
      <c r="G3178" s="1">
        <v>0</v>
      </c>
      <c r="H3178" s="1" t="s">
        <v>27474</v>
      </c>
      <c r="I3178" s="1">
        <v>0</v>
      </c>
      <c r="J3178" s="1" t="s">
        <v>27474</v>
      </c>
      <c r="K3178" s="1">
        <f t="shared" si="196"/>
        <v>0</v>
      </c>
      <c r="L3178" s="2">
        <f>SUMIFS('Basin Total Well Counts'!B:B,'Basin Total Well Counts'!A:A,F3178)</f>
        <v>100308</v>
      </c>
      <c r="M3178" s="4">
        <f t="shared" si="197"/>
        <v>0</v>
      </c>
      <c r="N3178" s="2">
        <f>SUMIF('Basin Emissions'!A:A,F3178,'Basin Emissions'!B:B)</f>
        <v>7867.8947644</v>
      </c>
      <c r="O3178" s="8">
        <f t="shared" si="198"/>
        <v>0</v>
      </c>
      <c r="P3178" s="7">
        <f>SUMIF('Tool Pneumatics CH4 VOC BTEX'!B:B,A3178,'Tool Pneumatics CH4 VOC BTEX'!F:F)</f>
        <v>3.5899999141693102</v>
      </c>
      <c r="Q3178" s="14">
        <f t="shared" si="199"/>
        <v>0</v>
      </c>
      <c r="R3178" s="16">
        <f>SUMIF('Tool Pneumatics CH4 VOC BTEX'!B:B,A3178,'Tool Pneumatics CH4 VOC BTEX'!H:H)*Q3178</f>
        <v>0</v>
      </c>
      <c r="S3178" s="16">
        <f>SUMIF('Tool Pneumatics CH4 VOC BTEX'!B:B,A3178,'Tool Pneumatics CH4 VOC BTEX'!J:J)*Q3178</f>
        <v>0</v>
      </c>
      <c r="T3178" s="16">
        <f>SUMIF('Tool Pneumatics CH4 VOC BTEX'!B:B,A3178,'Tool Pneumatics CH4 VOC BTEX'!L:L)*Q3178</f>
        <v>0</v>
      </c>
      <c r="U3178" s="16">
        <f>SUMIF('Tool Pneumatics CH4 VOC BTEX'!B:B,A3178,'Tool Pneumatics CH4 VOC BTEX'!N:N)*Q3178</f>
        <v>0</v>
      </c>
    </row>
    <row r="3179" spans="1:21" x14ac:dyDescent="0.25">
      <c r="A3179" s="1" t="s">
        <v>6459</v>
      </c>
      <c r="B3179" s="1" t="s">
        <v>1521</v>
      </c>
      <c r="C3179" s="1" t="s">
        <v>1776</v>
      </c>
      <c r="D3179" s="1"/>
      <c r="E3179" s="1"/>
      <c r="F3179" s="1" t="s">
        <v>1015</v>
      </c>
      <c r="G3179" s="1">
        <v>0</v>
      </c>
      <c r="H3179" s="1" t="s">
        <v>27474</v>
      </c>
      <c r="I3179" s="1">
        <v>0</v>
      </c>
      <c r="J3179" s="1" t="s">
        <v>27474</v>
      </c>
      <c r="K3179" s="1">
        <f t="shared" si="196"/>
        <v>0</v>
      </c>
      <c r="L3179" s="2">
        <f>SUMIFS('Basin Total Well Counts'!B:B,'Basin Total Well Counts'!A:A,F3179)</f>
        <v>100308</v>
      </c>
      <c r="M3179" s="4">
        <f t="shared" si="197"/>
        <v>0</v>
      </c>
      <c r="N3179" s="2">
        <f>SUMIF('Basin Emissions'!A:A,F3179,'Basin Emissions'!B:B)</f>
        <v>7867.8947644</v>
      </c>
      <c r="O3179" s="8">
        <f t="shared" si="198"/>
        <v>0</v>
      </c>
      <c r="P3179" s="7">
        <f>SUMIF('Tool Pneumatics CH4 VOC BTEX'!B:B,A3179,'Tool Pneumatics CH4 VOC BTEX'!F:F)</f>
        <v>3.5899999141693102</v>
      </c>
      <c r="Q3179" s="14">
        <f t="shared" si="199"/>
        <v>0</v>
      </c>
      <c r="R3179" s="16">
        <f>SUMIF('Tool Pneumatics CH4 VOC BTEX'!B:B,A3179,'Tool Pneumatics CH4 VOC BTEX'!H:H)*Q3179</f>
        <v>0</v>
      </c>
      <c r="S3179" s="16">
        <f>SUMIF('Tool Pneumatics CH4 VOC BTEX'!B:B,A3179,'Tool Pneumatics CH4 VOC BTEX'!J:J)*Q3179</f>
        <v>0</v>
      </c>
      <c r="T3179" s="16">
        <f>SUMIF('Tool Pneumatics CH4 VOC BTEX'!B:B,A3179,'Tool Pneumatics CH4 VOC BTEX'!L:L)*Q3179</f>
        <v>0</v>
      </c>
      <c r="U3179" s="16">
        <f>SUMIF('Tool Pneumatics CH4 VOC BTEX'!B:B,A3179,'Tool Pneumatics CH4 VOC BTEX'!N:N)*Q3179</f>
        <v>0</v>
      </c>
    </row>
    <row r="3180" spans="1:21" x14ac:dyDescent="0.25">
      <c r="A3180" s="1" t="s">
        <v>6460</v>
      </c>
      <c r="B3180" s="1" t="s">
        <v>1521</v>
      </c>
      <c r="C3180" s="1" t="s">
        <v>3775</v>
      </c>
      <c r="D3180" s="1"/>
      <c r="E3180" s="1"/>
      <c r="F3180" s="1" t="s">
        <v>3659</v>
      </c>
      <c r="G3180" s="1">
        <v>264</v>
      </c>
      <c r="H3180" s="1" t="s">
        <v>27474</v>
      </c>
      <c r="I3180" s="1">
        <v>0</v>
      </c>
      <c r="J3180" s="1" t="s">
        <v>27474</v>
      </c>
      <c r="K3180" s="1">
        <f t="shared" si="196"/>
        <v>264</v>
      </c>
      <c r="L3180" s="2">
        <f>SUMIFS('Basin Total Well Counts'!B:B,'Basin Total Well Counts'!A:A,F3180)</f>
        <v>49164</v>
      </c>
      <c r="M3180" s="4">
        <f t="shared" si="197"/>
        <v>5.3697827678789358E-3</v>
      </c>
      <c r="N3180" s="2">
        <f>SUMIF('Basin Emissions'!A:A,F3180,'Basin Emissions'!B:B)</f>
        <v>2442.1369048000001</v>
      </c>
      <c r="O3180" s="8">
        <f t="shared" si="198"/>
        <v>13.113744668196242</v>
      </c>
      <c r="P3180" s="7">
        <f>SUMIF('Tool Pneumatics CH4 VOC BTEX'!B:B,A3180,'Tool Pneumatics CH4 VOC BTEX'!F:F)</f>
        <v>3.5899999141693102</v>
      </c>
      <c r="Q3180" s="14">
        <f t="shared" si="199"/>
        <v>4.0265406945274327</v>
      </c>
      <c r="R3180" s="16">
        <f>SUMIF('Tool Pneumatics CH4 VOC BTEX'!B:B,A3180,'Tool Pneumatics CH4 VOC BTEX'!H:H)*Q3180</f>
        <v>1.8280495199555529E-2</v>
      </c>
      <c r="S3180" s="16">
        <f>SUMIF('Tool Pneumatics CH4 VOC BTEX'!B:B,A3180,'Tool Pneumatics CH4 VOC BTEX'!J:J)*Q3180</f>
        <v>1.0348209865511139E-3</v>
      </c>
      <c r="T3180" s="16">
        <f>SUMIF('Tool Pneumatics CH4 VOC BTEX'!B:B,A3180,'Tool Pneumatics CH4 VOC BTEX'!L:L)*Q3180</f>
        <v>1.6299437093127842E-2</v>
      </c>
      <c r="U3180" s="16">
        <f>SUMIF('Tool Pneumatics CH4 VOC BTEX'!B:B,A3180,'Tool Pneumatics CH4 VOC BTEX'!N:N)*Q3180</f>
        <v>4.6264953301021977E-3</v>
      </c>
    </row>
    <row r="3181" spans="1:21" x14ac:dyDescent="0.25">
      <c r="A3181" s="1" t="s">
        <v>6461</v>
      </c>
      <c r="B3181" s="1" t="s">
        <v>1521</v>
      </c>
      <c r="C3181" s="1" t="s">
        <v>1114</v>
      </c>
      <c r="D3181" s="1"/>
      <c r="E3181" s="1"/>
      <c r="F3181" s="1" t="s">
        <v>1015</v>
      </c>
      <c r="G3181" s="1">
        <v>45</v>
      </c>
      <c r="H3181" s="1" t="s">
        <v>27474</v>
      </c>
      <c r="I3181" s="1">
        <v>0</v>
      </c>
      <c r="J3181" s="1" t="s">
        <v>27474</v>
      </c>
      <c r="K3181" s="1">
        <f t="shared" si="196"/>
        <v>45</v>
      </c>
      <c r="L3181" s="2">
        <f>SUMIFS('Basin Total Well Counts'!B:B,'Basin Total Well Counts'!A:A,F3181)</f>
        <v>100308</v>
      </c>
      <c r="M3181" s="4">
        <f t="shared" si="197"/>
        <v>4.4861825577222156E-4</v>
      </c>
      <c r="N3181" s="2">
        <f>SUMIF('Basin Emissions'!A:A,F3181,'Basin Emissions'!B:B)</f>
        <v>7867.8947644</v>
      </c>
      <c r="O3181" s="8">
        <f t="shared" si="198"/>
        <v>3.5296812258045223</v>
      </c>
      <c r="P3181" s="7">
        <f>SUMIF('Tool Pneumatics CH4 VOC BTEX'!B:B,A3181,'Tool Pneumatics CH4 VOC BTEX'!F:F)</f>
        <v>2.41410160064697</v>
      </c>
      <c r="Q3181" s="14">
        <f t="shared" si="199"/>
        <v>1.6116834577971426</v>
      </c>
      <c r="R3181" s="16">
        <f>SUMIF('Tool Pneumatics CH4 VOC BTEX'!B:B,A3181,'Tool Pneumatics CH4 VOC BTEX'!H:H)*Q3181</f>
        <v>5.3542539732681995E-4</v>
      </c>
      <c r="S3181" s="16">
        <f>SUMIF('Tool Pneumatics CH4 VOC BTEX'!B:B,A3181,'Tool Pneumatics CH4 VOC BTEX'!J:J)*Q3181</f>
        <v>2.1156728908932397E-4</v>
      </c>
      <c r="T3181" s="16">
        <f>SUMIF('Tool Pneumatics CH4 VOC BTEX'!B:B,A3181,'Tool Pneumatics CH4 VOC BTEX'!L:L)*Q3181</f>
        <v>9.2362783083749873E-4</v>
      </c>
      <c r="U3181" s="16">
        <f>SUMIF('Tool Pneumatics CH4 VOC BTEX'!B:B,A3181,'Tool Pneumatics CH4 VOC BTEX'!N:N)*Q3181</f>
        <v>1.4901772491555773E-3</v>
      </c>
    </row>
    <row r="3182" spans="1:21" x14ac:dyDescent="0.25">
      <c r="A3182" s="1" t="s">
        <v>6462</v>
      </c>
      <c r="B3182" s="1" t="s">
        <v>1521</v>
      </c>
      <c r="C3182" s="1" t="s">
        <v>3782</v>
      </c>
      <c r="D3182" s="1"/>
      <c r="E3182" s="1"/>
      <c r="F3182" s="1" t="s">
        <v>1015</v>
      </c>
      <c r="G3182" s="1">
        <v>3</v>
      </c>
      <c r="H3182" s="1" t="s">
        <v>27474</v>
      </c>
      <c r="I3182" s="1">
        <v>0</v>
      </c>
      <c r="J3182" s="1" t="s">
        <v>27474</v>
      </c>
      <c r="K3182" s="1">
        <f t="shared" si="196"/>
        <v>3</v>
      </c>
      <c r="L3182" s="2">
        <f>SUMIFS('Basin Total Well Counts'!B:B,'Basin Total Well Counts'!A:A,F3182)</f>
        <v>100308</v>
      </c>
      <c r="M3182" s="4">
        <f t="shared" si="197"/>
        <v>2.9907883718148105E-5</v>
      </c>
      <c r="N3182" s="2">
        <f>SUMIF('Basin Emissions'!A:A,F3182,'Basin Emissions'!B:B)</f>
        <v>7867.8947644</v>
      </c>
      <c r="O3182" s="8">
        <f t="shared" si="198"/>
        <v>0.23531208172030146</v>
      </c>
      <c r="P3182" s="7">
        <f>SUMIF('Tool Pneumatics CH4 VOC BTEX'!B:B,A3182,'Tool Pneumatics CH4 VOC BTEX'!F:F)</f>
        <v>3.5899999141693102</v>
      </c>
      <c r="Q3182" s="14">
        <f t="shared" si="199"/>
        <v>7.225195372749954E-2</v>
      </c>
      <c r="R3182" s="16">
        <f>SUMIF('Tool Pneumatics CH4 VOC BTEX'!B:B,A3182,'Tool Pneumatics CH4 VOC BTEX'!H:H)*Q3182</f>
        <v>3.2802387793303474E-4</v>
      </c>
      <c r="S3182" s="16">
        <f>SUMIF('Tool Pneumatics CH4 VOC BTEX'!B:B,A3182,'Tool Pneumatics CH4 VOC BTEX'!J:J)*Q3182</f>
        <v>1.8568752611430265E-5</v>
      </c>
      <c r="T3182" s="16">
        <f>SUMIF('Tool Pneumatics CH4 VOC BTEX'!B:B,A3182,'Tool Pneumatics CH4 VOC BTEX'!L:L)*Q3182</f>
        <v>2.9247591517889208E-4</v>
      </c>
      <c r="U3182" s="16">
        <f>SUMIF('Tool Pneumatics CH4 VOC BTEX'!B:B,A3182,'Tool Pneumatics CH4 VOC BTEX'!N:N)*Q3182</f>
        <v>8.3017496126477881E-5</v>
      </c>
    </row>
    <row r="3183" spans="1:21" x14ac:dyDescent="0.25">
      <c r="A3183" s="1" t="s">
        <v>6463</v>
      </c>
      <c r="B3183" s="1" t="s">
        <v>1521</v>
      </c>
      <c r="C3183" s="1" t="s">
        <v>1957</v>
      </c>
      <c r="D3183" s="1"/>
      <c r="E3183" s="1"/>
      <c r="F3183" s="1" t="s">
        <v>1015</v>
      </c>
      <c r="G3183" s="1">
        <v>402</v>
      </c>
      <c r="H3183" s="1" t="s">
        <v>27474</v>
      </c>
      <c r="I3183" s="1">
        <v>1</v>
      </c>
      <c r="J3183" s="1" t="s">
        <v>27474</v>
      </c>
      <c r="K3183" s="1">
        <f t="shared" si="196"/>
        <v>403</v>
      </c>
      <c r="L3183" s="2">
        <f>SUMIFS('Basin Total Well Counts'!B:B,'Basin Total Well Counts'!A:A,F3183)</f>
        <v>100308</v>
      </c>
      <c r="M3183" s="4">
        <f t="shared" si="197"/>
        <v>4.0176257128045623E-3</v>
      </c>
      <c r="N3183" s="2">
        <f>SUMIF('Basin Emissions'!A:A,F3183,'Basin Emissions'!B:B)</f>
        <v>7867.8947644</v>
      </c>
      <c r="O3183" s="8">
        <f t="shared" si="198"/>
        <v>31.610256311093835</v>
      </c>
      <c r="P3183" s="7">
        <f>SUMIF('Tool Pneumatics CH4 VOC BTEX'!B:B,A3183,'Tool Pneumatics CH4 VOC BTEX'!F:F)</f>
        <v>3.5899999141693102</v>
      </c>
      <c r="Q3183" s="14">
        <f t="shared" si="199"/>
        <v>9.7058457840607737</v>
      </c>
      <c r="R3183" s="16">
        <f>SUMIF('Tool Pneumatics CH4 VOC BTEX'!B:B,A3183,'Tool Pneumatics CH4 VOC BTEX'!H:H)*Q3183</f>
        <v>4.4064540935671012E-2</v>
      </c>
      <c r="S3183" s="16">
        <f>SUMIF('Tool Pneumatics CH4 VOC BTEX'!B:B,A3183,'Tool Pneumatics CH4 VOC BTEX'!J:J)*Q3183</f>
        <v>2.4944024341354665E-3</v>
      </c>
      <c r="T3183" s="16">
        <f>SUMIF('Tool Pneumatics CH4 VOC BTEX'!B:B,A3183,'Tool Pneumatics CH4 VOC BTEX'!L:L)*Q3183</f>
        <v>3.9289264605697843E-2</v>
      </c>
      <c r="U3183" s="16">
        <f>SUMIF('Tool Pneumatics CH4 VOC BTEX'!B:B,A3183,'Tool Pneumatics CH4 VOC BTEX'!N:N)*Q3183</f>
        <v>1.1152016979656865E-2</v>
      </c>
    </row>
    <row r="3184" spans="1:21" x14ac:dyDescent="0.25">
      <c r="A3184" s="1" t="s">
        <v>6464</v>
      </c>
      <c r="B3184" s="1" t="s">
        <v>1521</v>
      </c>
      <c r="C3184" s="1" t="s">
        <v>1684</v>
      </c>
      <c r="D3184" s="1"/>
      <c r="E3184" s="1"/>
      <c r="F3184" s="1" t="s">
        <v>1015</v>
      </c>
      <c r="G3184" s="1">
        <v>0</v>
      </c>
      <c r="H3184" s="1" t="s">
        <v>27474</v>
      </c>
      <c r="I3184" s="1">
        <v>0</v>
      </c>
      <c r="J3184" s="1" t="s">
        <v>27474</v>
      </c>
      <c r="K3184" s="1">
        <f t="shared" si="196"/>
        <v>0</v>
      </c>
      <c r="L3184" s="2">
        <f>SUMIFS('Basin Total Well Counts'!B:B,'Basin Total Well Counts'!A:A,F3184)</f>
        <v>100308</v>
      </c>
      <c r="M3184" s="4">
        <f t="shared" si="197"/>
        <v>0</v>
      </c>
      <c r="N3184" s="2">
        <f>SUMIF('Basin Emissions'!A:A,F3184,'Basin Emissions'!B:B)</f>
        <v>7867.8947644</v>
      </c>
      <c r="O3184" s="8">
        <f t="shared" si="198"/>
        <v>0</v>
      </c>
      <c r="P3184" s="7">
        <f>SUMIF('Tool Pneumatics CH4 VOC BTEX'!B:B,A3184,'Tool Pneumatics CH4 VOC BTEX'!F:F)</f>
        <v>3.5899999141693102</v>
      </c>
      <c r="Q3184" s="14">
        <f t="shared" si="199"/>
        <v>0</v>
      </c>
      <c r="R3184" s="16">
        <f>SUMIF('Tool Pneumatics CH4 VOC BTEX'!B:B,A3184,'Tool Pneumatics CH4 VOC BTEX'!H:H)*Q3184</f>
        <v>0</v>
      </c>
      <c r="S3184" s="16">
        <f>SUMIF('Tool Pneumatics CH4 VOC BTEX'!B:B,A3184,'Tool Pneumatics CH4 VOC BTEX'!J:J)*Q3184</f>
        <v>0</v>
      </c>
      <c r="T3184" s="16">
        <f>SUMIF('Tool Pneumatics CH4 VOC BTEX'!B:B,A3184,'Tool Pneumatics CH4 VOC BTEX'!L:L)*Q3184</f>
        <v>0</v>
      </c>
      <c r="U3184" s="16">
        <f>SUMIF('Tool Pneumatics CH4 VOC BTEX'!B:B,A3184,'Tool Pneumatics CH4 VOC BTEX'!N:N)*Q3184</f>
        <v>0</v>
      </c>
    </row>
    <row r="3185" spans="1:21" x14ac:dyDescent="0.25">
      <c r="A3185" s="1" t="s">
        <v>6465</v>
      </c>
      <c r="B3185" s="1" t="s">
        <v>1521</v>
      </c>
      <c r="C3185" s="1" t="s">
        <v>6466</v>
      </c>
      <c r="D3185" s="1"/>
      <c r="E3185" s="1"/>
      <c r="F3185" s="1" t="s">
        <v>1015</v>
      </c>
      <c r="G3185" s="1">
        <v>125</v>
      </c>
      <c r="H3185" s="1" t="s">
        <v>27474</v>
      </c>
      <c r="I3185" s="1">
        <v>0</v>
      </c>
      <c r="J3185" s="1" t="s">
        <v>27474</v>
      </c>
      <c r="K3185" s="1">
        <f t="shared" si="196"/>
        <v>125</v>
      </c>
      <c r="L3185" s="2">
        <f>SUMIFS('Basin Total Well Counts'!B:B,'Basin Total Well Counts'!A:A,F3185)</f>
        <v>100308</v>
      </c>
      <c r="M3185" s="4">
        <f t="shared" si="197"/>
        <v>1.2461618215895043E-3</v>
      </c>
      <c r="N3185" s="2">
        <f>SUMIF('Basin Emissions'!A:A,F3185,'Basin Emissions'!B:B)</f>
        <v>7867.8947644</v>
      </c>
      <c r="O3185" s="8">
        <f t="shared" si="198"/>
        <v>9.8046700716792277</v>
      </c>
      <c r="P3185" s="7">
        <f>SUMIF('Tool Pneumatics CH4 VOC BTEX'!B:B,A3185,'Tool Pneumatics CH4 VOC BTEX'!F:F)</f>
        <v>3.5899999141693102</v>
      </c>
      <c r="Q3185" s="14">
        <f t="shared" si="199"/>
        <v>3.0104980719791472</v>
      </c>
      <c r="R3185" s="16">
        <f>SUMIF('Tool Pneumatics CH4 VOC BTEX'!B:B,A3185,'Tool Pneumatics CH4 VOC BTEX'!H:H)*Q3185</f>
        <v>1.3667661580543113E-2</v>
      </c>
      <c r="S3185" s="16">
        <f>SUMIF('Tool Pneumatics CH4 VOC BTEX'!B:B,A3185,'Tool Pneumatics CH4 VOC BTEX'!J:J)*Q3185</f>
        <v>7.7369802547626104E-4</v>
      </c>
      <c r="T3185" s="16">
        <f>SUMIF('Tool Pneumatics CH4 VOC BTEX'!B:B,A3185,'Tool Pneumatics CH4 VOC BTEX'!L:L)*Q3185</f>
        <v>1.2186496465787167E-2</v>
      </c>
      <c r="U3185" s="16">
        <f>SUMIF('Tool Pneumatics CH4 VOC BTEX'!B:B,A3185,'Tool Pneumatics CH4 VOC BTEX'!N:N)*Q3185</f>
        <v>3.459062338603245E-3</v>
      </c>
    </row>
    <row r="3186" spans="1:21" x14ac:dyDescent="0.25">
      <c r="A3186" s="1" t="s">
        <v>6467</v>
      </c>
      <c r="B3186" s="1" t="s">
        <v>1521</v>
      </c>
      <c r="C3186" s="1" t="s">
        <v>1616</v>
      </c>
      <c r="D3186" s="1"/>
      <c r="E3186" s="1"/>
      <c r="F3186" s="1" t="s">
        <v>3659</v>
      </c>
      <c r="G3186" s="1">
        <v>775</v>
      </c>
      <c r="H3186" s="1" t="s">
        <v>27474</v>
      </c>
      <c r="I3186" s="1">
        <v>1</v>
      </c>
      <c r="J3186" s="1" t="s">
        <v>27474</v>
      </c>
      <c r="K3186" s="1">
        <f t="shared" si="196"/>
        <v>776</v>
      </c>
      <c r="L3186" s="2">
        <f>SUMIFS('Basin Total Well Counts'!B:B,'Basin Total Well Counts'!A:A,F3186)</f>
        <v>49164</v>
      </c>
      <c r="M3186" s="4">
        <f t="shared" si="197"/>
        <v>1.5783906923765356E-2</v>
      </c>
      <c r="N3186" s="2">
        <f>SUMIF('Basin Emissions'!A:A,F3186,'Basin Emissions'!B:B)</f>
        <v>2442.1369048000001</v>
      </c>
      <c r="O3186" s="8">
        <f t="shared" si="198"/>
        <v>38.546461600455622</v>
      </c>
      <c r="P3186" s="7">
        <f>SUMIF('Tool Pneumatics CH4 VOC BTEX'!B:B,A3186,'Tool Pneumatics CH4 VOC BTEX'!F:F)</f>
        <v>3.5899999141693102</v>
      </c>
      <c r="Q3186" s="14">
        <f t="shared" si="199"/>
        <v>11.835589314217</v>
      </c>
      <c r="R3186" s="16">
        <f>SUMIF('Tool Pneumatics CH4 VOC BTEX'!B:B,A3186,'Tool Pneumatics CH4 VOC BTEX'!H:H)*Q3186</f>
        <v>5.3733576798693526E-2</v>
      </c>
      <c r="S3186" s="16">
        <f>SUMIF('Tool Pneumatics CH4 VOC BTEX'!B:B,A3186,'Tool Pneumatics CH4 VOC BTEX'!J:J)*Q3186</f>
        <v>3.0417465362260017E-3</v>
      </c>
      <c r="T3186" s="16">
        <f>SUMIF('Tool Pneumatics CH4 VOC BTEX'!B:B,A3186,'Tool Pneumatics CH4 VOC BTEX'!L:L)*Q3186</f>
        <v>4.7910466607072752E-2</v>
      </c>
      <c r="U3186" s="16">
        <f>SUMIF('Tool Pneumatics CH4 VOC BTEX'!B:B,A3186,'Tool Pneumatics CH4 VOC BTEX'!N:N)*Q3186</f>
        <v>1.3599092333936764E-2</v>
      </c>
    </row>
    <row r="3187" spans="1:21" x14ac:dyDescent="0.25">
      <c r="A3187" s="1" t="s">
        <v>6468</v>
      </c>
      <c r="B3187" s="1" t="s">
        <v>1521</v>
      </c>
      <c r="C3187" s="1" t="s">
        <v>6469</v>
      </c>
      <c r="D3187" s="1"/>
      <c r="E3187" s="1"/>
      <c r="F3187" s="1" t="s">
        <v>3659</v>
      </c>
      <c r="G3187" s="1">
        <v>518</v>
      </c>
      <c r="H3187" s="1" t="s">
        <v>27474</v>
      </c>
      <c r="I3187" s="1">
        <v>17</v>
      </c>
      <c r="J3187" s="1" t="s">
        <v>27474</v>
      </c>
      <c r="K3187" s="1">
        <f t="shared" si="196"/>
        <v>535</v>
      </c>
      <c r="L3187" s="2">
        <f>SUMIFS('Basin Total Well Counts'!B:B,'Basin Total Well Counts'!A:A,F3187)</f>
        <v>49164</v>
      </c>
      <c r="M3187" s="4">
        <f t="shared" si="197"/>
        <v>1.0881946139451631E-2</v>
      </c>
      <c r="N3187" s="2">
        <f>SUMIF('Basin Emissions'!A:A,F3187,'Basin Emissions'!B:B)</f>
        <v>2442.1369048000001</v>
      </c>
      <c r="O3187" s="8">
        <f t="shared" si="198"/>
        <v>26.575202263200715</v>
      </c>
      <c r="P3187" s="7">
        <f>SUMIF('Tool Pneumatics CH4 VOC BTEX'!B:B,A3187,'Tool Pneumatics CH4 VOC BTEX'!F:F)</f>
        <v>3.5899999141693102</v>
      </c>
      <c r="Q3187" s="14">
        <f t="shared" si="199"/>
        <v>8.1598457256521826</v>
      </c>
      <c r="R3187" s="16">
        <f>SUMIF('Tool Pneumatics CH4 VOC BTEX'!B:B,A3187,'Tool Pneumatics CH4 VOC BTEX'!H:H)*Q3187</f>
        <v>3.704570049909927E-2</v>
      </c>
      <c r="S3187" s="16">
        <f>SUMIF('Tool Pneumatics CH4 VOC BTEX'!B:B,A3187,'Tool Pneumatics CH4 VOC BTEX'!J:J)*Q3187</f>
        <v>2.0970804083516887E-3</v>
      </c>
      <c r="T3187" s="16">
        <f>SUMIF('Tool Pneumatics CH4 VOC BTEX'!B:B,A3187,'Tool Pneumatics CH4 VOC BTEX'!L:L)*Q3187</f>
        <v>3.3031056230391646E-2</v>
      </c>
      <c r="U3187" s="16">
        <f>SUMIF('Tool Pneumatics CH4 VOC BTEX'!B:B,A3187,'Tool Pneumatics CH4 VOC BTEX'!N:N)*Q3187</f>
        <v>9.3756628848661958E-3</v>
      </c>
    </row>
    <row r="3188" spans="1:21" x14ac:dyDescent="0.25">
      <c r="A3188" s="1" t="s">
        <v>6470</v>
      </c>
      <c r="B3188" s="1" t="s">
        <v>1521</v>
      </c>
      <c r="C3188" s="1" t="s">
        <v>1661</v>
      </c>
      <c r="D3188" s="1"/>
      <c r="E3188" s="1"/>
      <c r="F3188" s="1" t="s">
        <v>1015</v>
      </c>
      <c r="G3188" s="1">
        <v>438</v>
      </c>
      <c r="H3188" s="1" t="s">
        <v>27474</v>
      </c>
      <c r="I3188" s="1">
        <v>0</v>
      </c>
      <c r="J3188" s="1" t="s">
        <v>27474</v>
      </c>
      <c r="K3188" s="1">
        <f t="shared" si="196"/>
        <v>438</v>
      </c>
      <c r="L3188" s="2">
        <f>SUMIFS('Basin Total Well Counts'!B:B,'Basin Total Well Counts'!A:A,F3188)</f>
        <v>100308</v>
      </c>
      <c r="M3188" s="4">
        <f t="shared" si="197"/>
        <v>4.366551022849623E-3</v>
      </c>
      <c r="N3188" s="2">
        <f>SUMIF('Basin Emissions'!A:A,F3188,'Basin Emissions'!B:B)</f>
        <v>7867.8947644</v>
      </c>
      <c r="O3188" s="8">
        <f t="shared" si="198"/>
        <v>34.355563931164014</v>
      </c>
      <c r="P3188" s="7">
        <f>SUMIF('Tool Pneumatics CH4 VOC BTEX'!B:B,A3188,'Tool Pneumatics CH4 VOC BTEX'!F:F)</f>
        <v>3.5899999141693102</v>
      </c>
      <c r="Q3188" s="14">
        <f t="shared" si="199"/>
        <v>10.548785244214933</v>
      </c>
      <c r="R3188" s="16">
        <f>SUMIF('Tool Pneumatics CH4 VOC BTEX'!B:B,A3188,'Tool Pneumatics CH4 VOC BTEX'!H:H)*Q3188</f>
        <v>4.7891486178223079E-2</v>
      </c>
      <c r="S3188" s="16">
        <f>SUMIF('Tool Pneumatics CH4 VOC BTEX'!B:B,A3188,'Tool Pneumatics CH4 VOC BTEX'!J:J)*Q3188</f>
        <v>2.7110378812688191E-3</v>
      </c>
      <c r="T3188" s="16">
        <f>SUMIF('Tool Pneumatics CH4 VOC BTEX'!B:B,A3188,'Tool Pneumatics CH4 VOC BTEX'!L:L)*Q3188</f>
        <v>4.2701483616118245E-2</v>
      </c>
      <c r="U3188" s="16">
        <f>SUMIF('Tool Pneumatics CH4 VOC BTEX'!B:B,A3188,'Tool Pneumatics CH4 VOC BTEX'!N:N)*Q3188</f>
        <v>1.2120554434465771E-2</v>
      </c>
    </row>
    <row r="3189" spans="1:21" x14ac:dyDescent="0.25">
      <c r="A3189" s="1" t="s">
        <v>6471</v>
      </c>
      <c r="B3189" s="1" t="s">
        <v>1521</v>
      </c>
      <c r="C3189" s="1" t="s">
        <v>6472</v>
      </c>
      <c r="D3189" s="1"/>
      <c r="E3189" s="1"/>
      <c r="F3189" s="1" t="s">
        <v>1015</v>
      </c>
      <c r="G3189" s="1">
        <v>3615</v>
      </c>
      <c r="H3189" s="1" t="s">
        <v>27474</v>
      </c>
      <c r="I3189" s="1">
        <v>0</v>
      </c>
      <c r="J3189" s="1" t="s">
        <v>27474</v>
      </c>
      <c r="K3189" s="1">
        <f t="shared" si="196"/>
        <v>3615</v>
      </c>
      <c r="L3189" s="2">
        <f>SUMIFS('Basin Total Well Counts'!B:B,'Basin Total Well Counts'!A:A,F3189)</f>
        <v>100308</v>
      </c>
      <c r="M3189" s="4">
        <f t="shared" si="197"/>
        <v>3.6038999880368468E-2</v>
      </c>
      <c r="N3189" s="2">
        <f>SUMIF('Basin Emissions'!A:A,F3189,'Basin Emissions'!B:B)</f>
        <v>7867.8947644</v>
      </c>
      <c r="O3189" s="8">
        <f t="shared" si="198"/>
        <v>283.55105847296329</v>
      </c>
      <c r="P3189" s="7">
        <f>SUMIF('Tool Pneumatics CH4 VOC BTEX'!B:B,A3189,'Tool Pneumatics CH4 VOC BTEX'!F:F)</f>
        <v>3.5899999141693102</v>
      </c>
      <c r="Q3189" s="14">
        <f t="shared" si="199"/>
        <v>87.063604241636952</v>
      </c>
      <c r="R3189" s="16">
        <f>SUMIF('Tool Pneumatics CH4 VOC BTEX'!B:B,A3189,'Tool Pneumatics CH4 VOC BTEX'!H:H)*Q3189</f>
        <v>0.3952687729093069</v>
      </c>
      <c r="S3189" s="16">
        <f>SUMIF('Tool Pneumatics CH4 VOC BTEX'!B:B,A3189,'Tool Pneumatics CH4 VOC BTEX'!J:J)*Q3189</f>
        <v>2.2375346896773472E-2</v>
      </c>
      <c r="T3189" s="16">
        <f>SUMIF('Tool Pneumatics CH4 VOC BTEX'!B:B,A3189,'Tool Pneumatics CH4 VOC BTEX'!L:L)*Q3189</f>
        <v>0.35243347779056494</v>
      </c>
      <c r="U3189" s="16">
        <f>SUMIF('Tool Pneumatics CH4 VOC BTEX'!B:B,A3189,'Tool Pneumatics CH4 VOC BTEX'!N:N)*Q3189</f>
        <v>0.10003608283240585</v>
      </c>
    </row>
    <row r="3190" spans="1:21" x14ac:dyDescent="0.25">
      <c r="A3190" s="1" t="s">
        <v>6473</v>
      </c>
      <c r="B3190" s="1" t="s">
        <v>1521</v>
      </c>
      <c r="C3190" s="1" t="s">
        <v>2209</v>
      </c>
      <c r="D3190" s="1"/>
      <c r="E3190" s="1"/>
      <c r="F3190" s="1" t="s">
        <v>3659</v>
      </c>
      <c r="G3190" s="1">
        <v>1066</v>
      </c>
      <c r="H3190" s="1" t="s">
        <v>27474</v>
      </c>
      <c r="I3190" s="1">
        <v>0</v>
      </c>
      <c r="J3190" s="1" t="s">
        <v>27474</v>
      </c>
      <c r="K3190" s="1">
        <f t="shared" si="196"/>
        <v>1066</v>
      </c>
      <c r="L3190" s="2">
        <f>SUMIFS('Basin Total Well Counts'!B:B,'Basin Total Well Counts'!A:A,F3190)</f>
        <v>49164</v>
      </c>
      <c r="M3190" s="4">
        <f t="shared" si="197"/>
        <v>2.1682531933935399E-2</v>
      </c>
      <c r="N3190" s="2">
        <f>SUMIF('Basin Emissions'!A:A,F3190,'Basin Emissions'!B:B)</f>
        <v>2442.1369048000001</v>
      </c>
      <c r="O3190" s="8">
        <f t="shared" si="198"/>
        <v>52.95171142536816</v>
      </c>
      <c r="P3190" s="7">
        <f>SUMIF('Tool Pneumatics CH4 VOC BTEX'!B:B,A3190,'Tool Pneumatics CH4 VOC BTEX'!F:F)</f>
        <v>3.5899999141693102</v>
      </c>
      <c r="Q3190" s="14">
        <f t="shared" si="199"/>
        <v>16.258683258963043</v>
      </c>
      <c r="R3190" s="16">
        <f>SUMIF('Tool Pneumatics CH4 VOC BTEX'!B:B,A3190,'Tool Pneumatics CH4 VOC BTEX'!H:H)*Q3190</f>
        <v>7.3814423798205284E-2</v>
      </c>
      <c r="S3190" s="16">
        <f>SUMIF('Tool Pneumatics CH4 VOC BTEX'!B:B,A3190,'Tool Pneumatics CH4 VOC BTEX'!J:J)*Q3190</f>
        <v>4.1784817108465435E-3</v>
      </c>
      <c r="T3190" s="16">
        <f>SUMIF('Tool Pneumatics CH4 VOC BTEX'!B:B,A3190,'Tool Pneumatics CH4 VOC BTEX'!L:L)*Q3190</f>
        <v>6.5815151292705612E-2</v>
      </c>
      <c r="U3190" s="16">
        <f>SUMIF('Tool Pneumatics CH4 VOC BTEX'!B:B,A3190,'Tool Pneumatics CH4 VOC BTEX'!N:N)*Q3190</f>
        <v>1.8681227355639936E-2</v>
      </c>
    </row>
    <row r="3191" spans="1:21" x14ac:dyDescent="0.25">
      <c r="A3191" s="1" t="s">
        <v>6474</v>
      </c>
      <c r="B3191" s="1" t="s">
        <v>1521</v>
      </c>
      <c r="C3191" s="1" t="s">
        <v>6475</v>
      </c>
      <c r="D3191" s="1"/>
      <c r="E3191" s="1"/>
      <c r="F3191" s="1" t="s">
        <v>1015</v>
      </c>
      <c r="G3191" s="1">
        <v>3</v>
      </c>
      <c r="H3191" s="1" t="s">
        <v>27474</v>
      </c>
      <c r="I3191" s="1">
        <v>0</v>
      </c>
      <c r="J3191" s="1" t="s">
        <v>27474</v>
      </c>
      <c r="K3191" s="1">
        <f t="shared" si="196"/>
        <v>3</v>
      </c>
      <c r="L3191" s="2">
        <f>SUMIFS('Basin Total Well Counts'!B:B,'Basin Total Well Counts'!A:A,F3191)</f>
        <v>100308</v>
      </c>
      <c r="M3191" s="4">
        <f t="shared" si="197"/>
        <v>2.9907883718148105E-5</v>
      </c>
      <c r="N3191" s="2">
        <f>SUMIF('Basin Emissions'!A:A,F3191,'Basin Emissions'!B:B)</f>
        <v>7867.8947644</v>
      </c>
      <c r="O3191" s="8">
        <f t="shared" si="198"/>
        <v>0.23531208172030146</v>
      </c>
      <c r="P3191" s="7">
        <f>SUMIF('Tool Pneumatics CH4 VOC BTEX'!B:B,A3191,'Tool Pneumatics CH4 VOC BTEX'!F:F)</f>
        <v>3.5899999141693102</v>
      </c>
      <c r="Q3191" s="14">
        <f t="shared" si="199"/>
        <v>7.225195372749954E-2</v>
      </c>
      <c r="R3191" s="16">
        <f>SUMIF('Tool Pneumatics CH4 VOC BTEX'!B:B,A3191,'Tool Pneumatics CH4 VOC BTEX'!H:H)*Q3191</f>
        <v>3.2802387793303474E-4</v>
      </c>
      <c r="S3191" s="16">
        <f>SUMIF('Tool Pneumatics CH4 VOC BTEX'!B:B,A3191,'Tool Pneumatics CH4 VOC BTEX'!J:J)*Q3191</f>
        <v>1.8568752611430265E-5</v>
      </c>
      <c r="T3191" s="16">
        <f>SUMIF('Tool Pneumatics CH4 VOC BTEX'!B:B,A3191,'Tool Pneumatics CH4 VOC BTEX'!L:L)*Q3191</f>
        <v>2.9247591517889208E-4</v>
      </c>
      <c r="U3191" s="16">
        <f>SUMIF('Tool Pneumatics CH4 VOC BTEX'!B:B,A3191,'Tool Pneumatics CH4 VOC BTEX'!N:N)*Q3191</f>
        <v>8.3017496126477881E-5</v>
      </c>
    </row>
    <row r="3192" spans="1:21" x14ac:dyDescent="0.25">
      <c r="A3192" s="1" t="s">
        <v>6476</v>
      </c>
      <c r="B3192" s="1" t="s">
        <v>1521</v>
      </c>
      <c r="C3192" s="1" t="s">
        <v>1954</v>
      </c>
      <c r="D3192" s="1"/>
      <c r="E3192" s="1"/>
      <c r="F3192" s="1" t="s">
        <v>1015</v>
      </c>
      <c r="G3192" s="1">
        <v>473</v>
      </c>
      <c r="H3192" s="1" t="s">
        <v>27474</v>
      </c>
      <c r="I3192" s="1">
        <v>0</v>
      </c>
      <c r="J3192" s="1" t="s">
        <v>27474</v>
      </c>
      <c r="K3192" s="1">
        <f t="shared" si="196"/>
        <v>473</v>
      </c>
      <c r="L3192" s="2">
        <f>SUMIFS('Basin Total Well Counts'!B:B,'Basin Total Well Counts'!A:A,F3192)</f>
        <v>100308</v>
      </c>
      <c r="M3192" s="4">
        <f t="shared" si="197"/>
        <v>4.7154763328946846E-3</v>
      </c>
      <c r="N3192" s="2">
        <f>SUMIF('Basin Emissions'!A:A,F3192,'Basin Emissions'!B:B)</f>
        <v>7867.8947644</v>
      </c>
      <c r="O3192" s="8">
        <f t="shared" si="198"/>
        <v>37.100871551234199</v>
      </c>
      <c r="P3192" s="7">
        <f>SUMIF('Tool Pneumatics CH4 VOC BTEX'!B:B,A3192,'Tool Pneumatics CH4 VOC BTEX'!F:F)</f>
        <v>3.5899999141693102</v>
      </c>
      <c r="Q3192" s="14">
        <f t="shared" si="199"/>
        <v>11.391724704369095</v>
      </c>
      <c r="R3192" s="16">
        <f>SUMIF('Tool Pneumatics CH4 VOC BTEX'!B:B,A3192,'Tool Pneumatics CH4 VOC BTEX'!H:H)*Q3192</f>
        <v>5.1718431420775146E-2</v>
      </c>
      <c r="S3192" s="16">
        <f>SUMIF('Tool Pneumatics CH4 VOC BTEX'!B:B,A3192,'Tool Pneumatics CH4 VOC BTEX'!J:J)*Q3192</f>
        <v>2.9276733284021722E-3</v>
      </c>
      <c r="T3192" s="16">
        <f>SUMIF('Tool Pneumatics CH4 VOC BTEX'!B:B,A3192,'Tool Pneumatics CH4 VOC BTEX'!L:L)*Q3192</f>
        <v>4.6113702626538647E-2</v>
      </c>
      <c r="U3192" s="16">
        <f>SUMIF('Tool Pneumatics CH4 VOC BTEX'!B:B,A3192,'Tool Pneumatics CH4 VOC BTEX'!N:N)*Q3192</f>
        <v>1.3089091889274681E-2</v>
      </c>
    </row>
    <row r="3193" spans="1:21" x14ac:dyDescent="0.25">
      <c r="A3193" s="1" t="s">
        <v>6477</v>
      </c>
      <c r="B3193" s="1" t="s">
        <v>1521</v>
      </c>
      <c r="C3193" s="1" t="s">
        <v>6478</v>
      </c>
      <c r="D3193" s="1"/>
      <c r="E3193" s="1"/>
      <c r="F3193" s="1" t="s">
        <v>1015</v>
      </c>
      <c r="G3193" s="1">
        <v>15</v>
      </c>
      <c r="H3193" s="1" t="s">
        <v>27474</v>
      </c>
      <c r="I3193" s="1">
        <v>0</v>
      </c>
      <c r="J3193" s="1" t="s">
        <v>27474</v>
      </c>
      <c r="K3193" s="1">
        <f t="shared" si="196"/>
        <v>15</v>
      </c>
      <c r="L3193" s="2">
        <f>SUMIFS('Basin Total Well Counts'!B:B,'Basin Total Well Counts'!A:A,F3193)</f>
        <v>100308</v>
      </c>
      <c r="M3193" s="4">
        <f t="shared" si="197"/>
        <v>1.4953941859074051E-4</v>
      </c>
      <c r="N3193" s="2">
        <f>SUMIF('Basin Emissions'!A:A,F3193,'Basin Emissions'!B:B)</f>
        <v>7867.8947644</v>
      </c>
      <c r="O3193" s="8">
        <f t="shared" si="198"/>
        <v>1.1765604086015073</v>
      </c>
      <c r="P3193" s="7">
        <f>SUMIF('Tool Pneumatics CH4 VOC BTEX'!B:B,A3193,'Tool Pneumatics CH4 VOC BTEX'!F:F)</f>
        <v>3.5899999141693102</v>
      </c>
      <c r="Q3193" s="14">
        <f t="shared" si="199"/>
        <v>0.3612597686374977</v>
      </c>
      <c r="R3193" s="16">
        <f>SUMIF('Tool Pneumatics CH4 VOC BTEX'!B:B,A3193,'Tool Pneumatics CH4 VOC BTEX'!H:H)*Q3193</f>
        <v>1.6401193896651738E-3</v>
      </c>
      <c r="S3193" s="16">
        <f>SUMIF('Tool Pneumatics CH4 VOC BTEX'!B:B,A3193,'Tool Pneumatics CH4 VOC BTEX'!J:J)*Q3193</f>
        <v>9.2843763057151325E-5</v>
      </c>
      <c r="T3193" s="16">
        <f>SUMIF('Tool Pneumatics CH4 VOC BTEX'!B:B,A3193,'Tool Pneumatics CH4 VOC BTEX'!L:L)*Q3193</f>
        <v>1.4623795758944604E-3</v>
      </c>
      <c r="U3193" s="16">
        <f>SUMIF('Tool Pneumatics CH4 VOC BTEX'!B:B,A3193,'Tool Pneumatics CH4 VOC BTEX'!N:N)*Q3193</f>
        <v>4.1508748063238943E-4</v>
      </c>
    </row>
    <row r="3194" spans="1:21" x14ac:dyDescent="0.25">
      <c r="A3194" s="1" t="s">
        <v>6479</v>
      </c>
      <c r="B3194" s="1" t="s">
        <v>1521</v>
      </c>
      <c r="C3194" s="1" t="s">
        <v>1518</v>
      </c>
      <c r="D3194" s="1"/>
      <c r="E3194" s="1"/>
      <c r="F3194" s="1" t="s">
        <v>1015</v>
      </c>
      <c r="G3194" s="1">
        <v>888</v>
      </c>
      <c r="H3194" s="1" t="s">
        <v>27474</v>
      </c>
      <c r="I3194" s="1">
        <v>0</v>
      </c>
      <c r="J3194" s="1" t="s">
        <v>27474</v>
      </c>
      <c r="K3194" s="1">
        <f t="shared" si="196"/>
        <v>888</v>
      </c>
      <c r="L3194" s="2">
        <f>SUMIFS('Basin Total Well Counts'!B:B,'Basin Total Well Counts'!A:A,F3194)</f>
        <v>100308</v>
      </c>
      <c r="M3194" s="4">
        <f t="shared" si="197"/>
        <v>8.8527335805718387E-3</v>
      </c>
      <c r="N3194" s="2">
        <f>SUMIF('Basin Emissions'!A:A,F3194,'Basin Emissions'!B:B)</f>
        <v>7867.8947644</v>
      </c>
      <c r="O3194" s="8">
        <f t="shared" si="198"/>
        <v>69.652376189209235</v>
      </c>
      <c r="P3194" s="7">
        <f>SUMIF('Tool Pneumatics CH4 VOC BTEX'!B:B,A3194,'Tool Pneumatics CH4 VOC BTEX'!F:F)</f>
        <v>3.5899999141693102</v>
      </c>
      <c r="Q3194" s="14">
        <f t="shared" si="199"/>
        <v>21.386578303339864</v>
      </c>
      <c r="R3194" s="16">
        <f>SUMIF('Tool Pneumatics CH4 VOC BTEX'!B:B,A3194,'Tool Pneumatics CH4 VOC BTEX'!H:H)*Q3194</f>
        <v>9.7095067868178286E-2</v>
      </c>
      <c r="S3194" s="16">
        <f>SUMIF('Tool Pneumatics CH4 VOC BTEX'!B:B,A3194,'Tool Pneumatics CH4 VOC BTEX'!J:J)*Q3194</f>
        <v>5.4963507729833584E-3</v>
      </c>
      <c r="T3194" s="16">
        <f>SUMIF('Tool Pneumatics CH4 VOC BTEX'!B:B,A3194,'Tool Pneumatics CH4 VOC BTEX'!L:L)*Q3194</f>
        <v>8.6572870892952042E-2</v>
      </c>
      <c r="U3194" s="16">
        <f>SUMIF('Tool Pneumatics CH4 VOC BTEX'!B:B,A3194,'Tool Pneumatics CH4 VOC BTEX'!N:N)*Q3194</f>
        <v>2.4573178853437454E-2</v>
      </c>
    </row>
    <row r="3195" spans="1:21" x14ac:dyDescent="0.25">
      <c r="A3195" s="1" t="s">
        <v>6480</v>
      </c>
      <c r="B3195" s="1" t="s">
        <v>1521</v>
      </c>
      <c r="C3195" s="1" t="s">
        <v>6065</v>
      </c>
      <c r="D3195" s="1"/>
      <c r="E3195" s="1"/>
      <c r="F3195" s="1" t="s">
        <v>1015</v>
      </c>
      <c r="G3195" s="1">
        <v>1589</v>
      </c>
      <c r="H3195" s="1" t="s">
        <v>27474</v>
      </c>
      <c r="I3195" s="1">
        <v>1</v>
      </c>
      <c r="J3195" s="1" t="s">
        <v>27474</v>
      </c>
      <c r="K3195" s="1">
        <f t="shared" si="196"/>
        <v>1590</v>
      </c>
      <c r="L3195" s="2">
        <f>SUMIFS('Basin Total Well Counts'!B:B,'Basin Total Well Counts'!A:A,F3195)</f>
        <v>100308</v>
      </c>
      <c r="M3195" s="4">
        <f t="shared" si="197"/>
        <v>1.5851178370618495E-2</v>
      </c>
      <c r="N3195" s="2">
        <f>SUMIF('Basin Emissions'!A:A,F3195,'Basin Emissions'!B:B)</f>
        <v>7867.8947644</v>
      </c>
      <c r="O3195" s="8">
        <f t="shared" si="198"/>
        <v>124.71540331175977</v>
      </c>
      <c r="P3195" s="7">
        <f>SUMIF('Tool Pneumatics CH4 VOC BTEX'!B:B,A3195,'Tool Pneumatics CH4 VOC BTEX'!F:F)</f>
        <v>3.5899999141693102</v>
      </c>
      <c r="Q3195" s="14">
        <f t="shared" si="199"/>
        <v>38.293535475574757</v>
      </c>
      <c r="R3195" s="16">
        <f>SUMIF('Tool Pneumatics CH4 VOC BTEX'!B:B,A3195,'Tool Pneumatics CH4 VOC BTEX'!H:H)*Q3195</f>
        <v>0.17385265530450841</v>
      </c>
      <c r="S3195" s="16">
        <f>SUMIF('Tool Pneumatics CH4 VOC BTEX'!B:B,A3195,'Tool Pneumatics CH4 VOC BTEX'!J:J)*Q3195</f>
        <v>9.8414388840580413E-3</v>
      </c>
      <c r="T3195" s="16">
        <f>SUMIF('Tool Pneumatics CH4 VOC BTEX'!B:B,A3195,'Tool Pneumatics CH4 VOC BTEX'!L:L)*Q3195</f>
        <v>0.15501223504481279</v>
      </c>
      <c r="U3195" s="16">
        <f>SUMIF('Tool Pneumatics CH4 VOC BTEX'!B:B,A3195,'Tool Pneumatics CH4 VOC BTEX'!N:N)*Q3195</f>
        <v>4.3999272947033277E-2</v>
      </c>
    </row>
    <row r="3196" spans="1:21" x14ac:dyDescent="0.25">
      <c r="A3196" s="1" t="s">
        <v>6481</v>
      </c>
      <c r="B3196" s="1" t="s">
        <v>1521</v>
      </c>
      <c r="C3196" s="1" t="s">
        <v>1555</v>
      </c>
      <c r="D3196" s="1"/>
      <c r="E3196" s="1"/>
      <c r="F3196" s="1" t="s">
        <v>3659</v>
      </c>
      <c r="G3196" s="1">
        <v>839</v>
      </c>
      <c r="H3196" s="1" t="s">
        <v>27474</v>
      </c>
      <c r="I3196" s="1">
        <v>0</v>
      </c>
      <c r="J3196" s="1" t="s">
        <v>27474</v>
      </c>
      <c r="K3196" s="1">
        <f t="shared" si="196"/>
        <v>839</v>
      </c>
      <c r="L3196" s="2">
        <f>SUMIFS('Basin Total Well Counts'!B:B,'Basin Total Well Counts'!A:A,F3196)</f>
        <v>49164</v>
      </c>
      <c r="M3196" s="4">
        <f t="shared" si="197"/>
        <v>1.7065332357009192E-2</v>
      </c>
      <c r="N3196" s="2">
        <f>SUMIF('Basin Emissions'!A:A,F3196,'Basin Emissions'!B:B)</f>
        <v>2442.1369048000001</v>
      </c>
      <c r="O3196" s="8">
        <f t="shared" si="198"/>
        <v>41.675877941729716</v>
      </c>
      <c r="P3196" s="7">
        <f>SUMIF('Tool Pneumatics CH4 VOC BTEX'!B:B,A3196,'Tool Pneumatics CH4 VOC BTEX'!F:F)</f>
        <v>3.5899999141693102</v>
      </c>
      <c r="Q3196" s="14">
        <f t="shared" si="199"/>
        <v>12.796468343592862</v>
      </c>
      <c r="R3196" s="16">
        <f>SUMIF('Tool Pneumatics CH4 VOC BTEX'!B:B,A3196,'Tool Pneumatics CH4 VOC BTEX'!H:H)*Q3196</f>
        <v>5.809596769858745E-2</v>
      </c>
      <c r="S3196" s="16">
        <f>SUMIF('Tool Pneumatics CH4 VOC BTEX'!B:B,A3196,'Tool Pneumatics CH4 VOC BTEX'!J:J)*Q3196</f>
        <v>3.2886924534711532E-3</v>
      </c>
      <c r="T3196" s="16">
        <f>SUMIF('Tool Pneumatics CH4 VOC BTEX'!B:B,A3196,'Tool Pneumatics CH4 VOC BTEX'!L:L)*Q3196</f>
        <v>5.180010500429643E-2</v>
      </c>
      <c r="U3196" s="16">
        <f>SUMIF('Tool Pneumatics CH4 VOC BTEX'!B:B,A3196,'Tool Pneumatics CH4 VOC BTEX'!N:N)*Q3196</f>
        <v>1.4703142355892967E-2</v>
      </c>
    </row>
    <row r="3197" spans="1:21" x14ac:dyDescent="0.25">
      <c r="A3197" s="1" t="s">
        <v>6482</v>
      </c>
      <c r="B3197" s="1" t="s">
        <v>1521</v>
      </c>
      <c r="C3197" s="1" t="s">
        <v>2022</v>
      </c>
      <c r="D3197" s="1"/>
      <c r="E3197" s="1"/>
      <c r="F3197" s="1" t="s">
        <v>1015</v>
      </c>
      <c r="G3197" s="1">
        <v>6</v>
      </c>
      <c r="H3197" s="1" t="s">
        <v>27474</v>
      </c>
      <c r="I3197" s="1">
        <v>0</v>
      </c>
      <c r="J3197" s="1" t="s">
        <v>27474</v>
      </c>
      <c r="K3197" s="1">
        <f t="shared" si="196"/>
        <v>6</v>
      </c>
      <c r="L3197" s="2">
        <f>SUMIFS('Basin Total Well Counts'!B:B,'Basin Total Well Counts'!A:A,F3197)</f>
        <v>100308</v>
      </c>
      <c r="M3197" s="4">
        <f t="shared" si="197"/>
        <v>5.9815767436296209E-5</v>
      </c>
      <c r="N3197" s="2">
        <f>SUMIF('Basin Emissions'!A:A,F3197,'Basin Emissions'!B:B)</f>
        <v>7867.8947644</v>
      </c>
      <c r="O3197" s="8">
        <f t="shared" si="198"/>
        <v>0.47062416344060293</v>
      </c>
      <c r="P3197" s="7">
        <f>SUMIF('Tool Pneumatics CH4 VOC BTEX'!B:B,A3197,'Tool Pneumatics CH4 VOC BTEX'!F:F)</f>
        <v>3.5899999141693102</v>
      </c>
      <c r="Q3197" s="14">
        <f t="shared" si="199"/>
        <v>0.14450390745499908</v>
      </c>
      <c r="R3197" s="16">
        <f>SUMIF('Tool Pneumatics CH4 VOC BTEX'!B:B,A3197,'Tool Pneumatics CH4 VOC BTEX'!H:H)*Q3197</f>
        <v>6.5604775586606949E-4</v>
      </c>
      <c r="S3197" s="16">
        <f>SUMIF('Tool Pneumatics CH4 VOC BTEX'!B:B,A3197,'Tool Pneumatics CH4 VOC BTEX'!J:J)*Q3197</f>
        <v>3.713750522286053E-5</v>
      </c>
      <c r="T3197" s="16">
        <f>SUMIF('Tool Pneumatics CH4 VOC BTEX'!B:B,A3197,'Tool Pneumatics CH4 VOC BTEX'!L:L)*Q3197</f>
        <v>5.8495183035778416E-4</v>
      </c>
      <c r="U3197" s="16">
        <f>SUMIF('Tool Pneumatics CH4 VOC BTEX'!B:B,A3197,'Tool Pneumatics CH4 VOC BTEX'!N:N)*Q3197</f>
        <v>1.6603499225295576E-4</v>
      </c>
    </row>
    <row r="3198" spans="1:21" x14ac:dyDescent="0.25">
      <c r="A3198" s="1" t="s">
        <v>6483</v>
      </c>
      <c r="B3198" s="1" t="s">
        <v>1521</v>
      </c>
      <c r="C3198" s="1" t="s">
        <v>6484</v>
      </c>
      <c r="D3198" s="1"/>
      <c r="E3198" s="1"/>
      <c r="F3198" s="1" t="s">
        <v>1015</v>
      </c>
      <c r="G3198" s="1">
        <v>796</v>
      </c>
      <c r="H3198" s="1" t="s">
        <v>27474</v>
      </c>
      <c r="I3198" s="1">
        <v>2</v>
      </c>
      <c r="J3198" s="1" t="s">
        <v>27474</v>
      </c>
      <c r="K3198" s="1">
        <f t="shared" si="196"/>
        <v>798</v>
      </c>
      <c r="L3198" s="2">
        <f>SUMIFS('Basin Total Well Counts'!B:B,'Basin Total Well Counts'!A:A,F3198)</f>
        <v>100308</v>
      </c>
      <c r="M3198" s="4">
        <f t="shared" si="197"/>
        <v>7.9554970690273955E-3</v>
      </c>
      <c r="N3198" s="2">
        <f>SUMIF('Basin Emissions'!A:A,F3198,'Basin Emissions'!B:B)</f>
        <v>7867.8947644</v>
      </c>
      <c r="O3198" s="8">
        <f t="shared" si="198"/>
        <v>62.593013737600188</v>
      </c>
      <c r="P3198" s="7">
        <f>SUMIF('Tool Pneumatics CH4 VOC BTEX'!B:B,A3198,'Tool Pneumatics CH4 VOC BTEX'!F:F)</f>
        <v>3.5899999141693102</v>
      </c>
      <c r="Q3198" s="14">
        <f t="shared" si="199"/>
        <v>19.21901969151488</v>
      </c>
      <c r="R3198" s="16">
        <f>SUMIF('Tool Pneumatics CH4 VOC BTEX'!B:B,A3198,'Tool Pneumatics CH4 VOC BTEX'!H:H)*Q3198</f>
        <v>8.7254351530187263E-2</v>
      </c>
      <c r="S3198" s="16">
        <f>SUMIF('Tool Pneumatics CH4 VOC BTEX'!B:B,A3198,'Tool Pneumatics CH4 VOC BTEX'!J:J)*Q3198</f>
        <v>4.9392881946404513E-3</v>
      </c>
      <c r="T3198" s="16">
        <f>SUMIF('Tool Pneumatics CH4 VOC BTEX'!B:B,A3198,'Tool Pneumatics CH4 VOC BTEX'!L:L)*Q3198</f>
        <v>7.7798593437585301E-2</v>
      </c>
      <c r="U3198" s="16">
        <f>SUMIF('Tool Pneumatics CH4 VOC BTEX'!B:B,A3198,'Tool Pneumatics CH4 VOC BTEX'!N:N)*Q3198</f>
        <v>2.208265396964312E-2</v>
      </c>
    </row>
    <row r="3199" spans="1:21" x14ac:dyDescent="0.25">
      <c r="A3199" s="1" t="s">
        <v>6485</v>
      </c>
      <c r="B3199" s="1" t="s">
        <v>1521</v>
      </c>
      <c r="C3199" s="1" t="s">
        <v>6486</v>
      </c>
      <c r="D3199" s="1"/>
      <c r="E3199" s="1"/>
      <c r="F3199" s="1" t="s">
        <v>1015</v>
      </c>
      <c r="G3199" s="1">
        <v>218</v>
      </c>
      <c r="H3199" s="1" t="s">
        <v>27474</v>
      </c>
      <c r="I3199" s="1">
        <v>0</v>
      </c>
      <c r="J3199" s="1" t="s">
        <v>27474</v>
      </c>
      <c r="K3199" s="1">
        <f t="shared" si="196"/>
        <v>218</v>
      </c>
      <c r="L3199" s="2">
        <f>SUMIFS('Basin Total Well Counts'!B:B,'Basin Total Well Counts'!A:A,F3199)</f>
        <v>100308</v>
      </c>
      <c r="M3199" s="4">
        <f t="shared" si="197"/>
        <v>2.1733062168520956E-3</v>
      </c>
      <c r="N3199" s="2">
        <f>SUMIF('Basin Emissions'!A:A,F3199,'Basin Emissions'!B:B)</f>
        <v>7867.8947644</v>
      </c>
      <c r="O3199" s="8">
        <f t="shared" si="198"/>
        <v>17.099344605008575</v>
      </c>
      <c r="P3199" s="7">
        <f>SUMIF('Tool Pneumatics CH4 VOC BTEX'!B:B,A3199,'Tool Pneumatics CH4 VOC BTEX'!F:F)</f>
        <v>3.5899999141693102</v>
      </c>
      <c r="Q3199" s="14">
        <f t="shared" si="199"/>
        <v>5.2503086375316341</v>
      </c>
      <c r="R3199" s="16">
        <f>SUMIF('Tool Pneumatics CH4 VOC BTEX'!B:B,A3199,'Tool Pneumatics CH4 VOC BTEX'!H:H)*Q3199</f>
        <v>2.3836401796467198E-2</v>
      </c>
      <c r="S3199" s="16">
        <f>SUMIF('Tool Pneumatics CH4 VOC BTEX'!B:B,A3199,'Tool Pneumatics CH4 VOC BTEX'!J:J)*Q3199</f>
        <v>1.3493293564305995E-3</v>
      </c>
      <c r="T3199" s="16">
        <f>SUMIF('Tool Pneumatics CH4 VOC BTEX'!B:B,A3199,'Tool Pneumatics CH4 VOC BTEX'!L:L)*Q3199</f>
        <v>2.1253249836332828E-2</v>
      </c>
      <c r="U3199" s="16">
        <f>SUMIF('Tool Pneumatics CH4 VOC BTEX'!B:B,A3199,'Tool Pneumatics CH4 VOC BTEX'!N:N)*Q3199</f>
        <v>6.032604718524061E-3</v>
      </c>
    </row>
    <row r="3200" spans="1:21" x14ac:dyDescent="0.25">
      <c r="A3200" s="1" t="s">
        <v>6487</v>
      </c>
      <c r="B3200" s="1" t="s">
        <v>1521</v>
      </c>
      <c r="C3200" s="1" t="s">
        <v>2046</v>
      </c>
      <c r="D3200" s="1"/>
      <c r="E3200" s="1"/>
      <c r="F3200" s="1" t="s">
        <v>3659</v>
      </c>
      <c r="G3200" s="1">
        <v>167</v>
      </c>
      <c r="H3200" s="1" t="s">
        <v>27474</v>
      </c>
      <c r="I3200" s="1">
        <v>0</v>
      </c>
      <c r="J3200" s="1" t="s">
        <v>27474</v>
      </c>
      <c r="K3200" s="1">
        <f t="shared" si="196"/>
        <v>167</v>
      </c>
      <c r="L3200" s="2">
        <f>SUMIFS('Basin Total Well Counts'!B:B,'Basin Total Well Counts'!A:A,F3200)</f>
        <v>49164</v>
      </c>
      <c r="M3200" s="4">
        <f t="shared" si="197"/>
        <v>3.3967944024082663E-3</v>
      </c>
      <c r="N3200" s="2">
        <f>SUMIF('Basin Emissions'!A:A,F3200,'Basin Emissions'!B:B)</f>
        <v>2442.1369048000001</v>
      </c>
      <c r="O3200" s="8">
        <f t="shared" si="198"/>
        <v>8.2954369681392901</v>
      </c>
      <c r="P3200" s="7">
        <f>SUMIF('Tool Pneumatics CH4 VOC BTEX'!B:B,A3200,'Tool Pneumatics CH4 VOC BTEX'!F:F)</f>
        <v>3.5899999141693102</v>
      </c>
      <c r="Q3200" s="14">
        <f t="shared" si="199"/>
        <v>2.5470920302503082</v>
      </c>
      <c r="R3200" s="16">
        <f>SUMIF('Tool Pneumatics CH4 VOC BTEX'!B:B,A3200,'Tool Pneumatics CH4 VOC BTEX'!H:H)*Q3200</f>
        <v>1.1563798099718841E-2</v>
      </c>
      <c r="S3200" s="16">
        <f>SUMIF('Tool Pneumatics CH4 VOC BTEX'!B:B,A3200,'Tool Pneumatics CH4 VOC BTEX'!J:J)*Q3200</f>
        <v>6.546026695228638E-4</v>
      </c>
      <c r="T3200" s="16">
        <f>SUMIF('Tool Pneumatics CH4 VOC BTEX'!B:B,A3200,'Tool Pneumatics CH4 VOC BTEX'!L:L)*Q3200</f>
        <v>1.031062876724375E-2</v>
      </c>
      <c r="U3200" s="16">
        <f>SUMIF('Tool Pneumatics CH4 VOC BTEX'!B:B,A3200,'Tool Pneumatics CH4 VOC BTEX'!N:N)*Q3200</f>
        <v>2.9266087883601027E-3</v>
      </c>
    </row>
    <row r="3201" spans="1:21" x14ac:dyDescent="0.25">
      <c r="A3201" s="1" t="s">
        <v>6488</v>
      </c>
      <c r="B3201" s="1" t="s">
        <v>1521</v>
      </c>
      <c r="C3201" s="1" t="s">
        <v>1121</v>
      </c>
      <c r="D3201" s="1"/>
      <c r="E3201" s="1"/>
      <c r="F3201" s="1" t="s">
        <v>3659</v>
      </c>
      <c r="G3201" s="1">
        <v>1576</v>
      </c>
      <c r="H3201" s="1" t="s">
        <v>27474</v>
      </c>
      <c r="I3201" s="1">
        <v>40</v>
      </c>
      <c r="J3201" s="1" t="s">
        <v>27474</v>
      </c>
      <c r="K3201" s="1">
        <f t="shared" si="196"/>
        <v>1616</v>
      </c>
      <c r="L3201" s="2">
        <f>SUMIFS('Basin Total Well Counts'!B:B,'Basin Total Well Counts'!A:A,F3201)</f>
        <v>49164</v>
      </c>
      <c r="M3201" s="4">
        <f t="shared" si="197"/>
        <v>3.2869579367016517E-2</v>
      </c>
      <c r="N3201" s="2">
        <f>SUMIF('Basin Emissions'!A:A,F3201,'Basin Emissions'!B:B)</f>
        <v>2442.1369048000001</v>
      </c>
      <c r="O3201" s="8">
        <f t="shared" si="198"/>
        <v>80.272012817443667</v>
      </c>
      <c r="P3201" s="7">
        <f>SUMIF('Tool Pneumatics CH4 VOC BTEX'!B:B,A3201,'Tool Pneumatics CH4 VOC BTEX'!F:F)</f>
        <v>3.5899999141693102</v>
      </c>
      <c r="Q3201" s="14">
        <f t="shared" si="199"/>
        <v>24.647309705895196</v>
      </c>
      <c r="R3201" s="16">
        <f>SUMIF('Tool Pneumatics CH4 VOC BTEX'!B:B,A3201,'Tool Pneumatics CH4 VOC BTEX'!H:H)*Q3201</f>
        <v>0.11189878879727931</v>
      </c>
      <c r="S3201" s="16">
        <f>SUMIF('Tool Pneumatics CH4 VOC BTEX'!B:B,A3201,'Tool Pneumatics CH4 VOC BTEX'!J:J)*Q3201</f>
        <v>6.3343587661613644E-3</v>
      </c>
      <c r="T3201" s="16">
        <f>SUMIF('Tool Pneumatics CH4 VOC BTEX'!B:B,A3201,'Tool Pneumatics CH4 VOC BTEX'!L:L)*Q3201</f>
        <v>9.977231190338863E-2</v>
      </c>
      <c r="U3201" s="16">
        <f>SUMIF('Tool Pneumatics CH4 VOC BTEX'!B:B,A3201,'Tool Pneumatics CH4 VOC BTEX'!N:N)*Q3201</f>
        <v>2.8319759293352849E-2</v>
      </c>
    </row>
    <row r="3202" spans="1:21" x14ac:dyDescent="0.25">
      <c r="A3202" s="1" t="s">
        <v>6580</v>
      </c>
      <c r="B3202" s="1" t="s">
        <v>1494</v>
      </c>
      <c r="C3202" s="1" t="s">
        <v>485</v>
      </c>
      <c r="D3202" s="1"/>
      <c r="E3202" s="1"/>
      <c r="F3202" s="1" t="s">
        <v>2686</v>
      </c>
      <c r="G3202" s="1">
        <v>2</v>
      </c>
      <c r="H3202" s="1" t="s">
        <v>27474</v>
      </c>
      <c r="I3202" s="1">
        <v>0</v>
      </c>
      <c r="J3202" s="1" t="s">
        <v>27474</v>
      </c>
      <c r="K3202" s="1">
        <f t="shared" ref="K3202:K3224" si="200">+I3202+G3202</f>
        <v>2</v>
      </c>
      <c r="L3202" s="2">
        <f>SUMIFS('Basin Total Well Counts'!B:B,'Basin Total Well Counts'!A:A,F3202)</f>
        <v>8568</v>
      </c>
      <c r="M3202" s="4">
        <f t="shared" ref="M3202:M3265" si="201">IFERROR(+K3202/L3202,0)</f>
        <v>2.3342670401493932E-4</v>
      </c>
      <c r="N3202" s="2">
        <f>SUMIF('Basin Emissions'!A:A,F3202,'Basin Emissions'!B:B)</f>
        <v>1793.2893319000002</v>
      </c>
      <c r="O3202" s="8">
        <f t="shared" ref="O3202:O3265" si="202">+N3202*M3202</f>
        <v>0.41860161809056962</v>
      </c>
      <c r="P3202" s="7">
        <f>SUMIF('Tool Pneumatics CH4 VOC BTEX'!B:B,A3202,'Tool Pneumatics CH4 VOC BTEX'!F:F)</f>
        <v>4.9757871627807599</v>
      </c>
      <c r="Q3202" s="14">
        <f t="shared" ref="Q3202:Q3265" si="203">IFERROR(O3202/P3202,0)*(2204.6/2000)</f>
        <v>9.2733983292678457E-2</v>
      </c>
      <c r="R3202" s="16">
        <f>SUMIF('Tool Pneumatics CH4 VOC BTEX'!B:B,A3202,'Tool Pneumatics CH4 VOC BTEX'!H:H)*Q3202</f>
        <v>3.5721797483678313E-4</v>
      </c>
      <c r="S3202" s="16">
        <f>SUMIF('Tool Pneumatics CH4 VOC BTEX'!B:B,A3202,'Tool Pneumatics CH4 VOC BTEX'!J:J)*Q3202</f>
        <v>4.7635980088696636E-5</v>
      </c>
      <c r="T3202" s="16">
        <f>SUMIF('Tool Pneumatics CH4 VOC BTEX'!B:B,A3202,'Tool Pneumatics CH4 VOC BTEX'!L:L)*Q3202</f>
        <v>4.2188695852006438E-4</v>
      </c>
      <c r="U3202" s="16">
        <f>SUMIF('Tool Pneumatics CH4 VOC BTEX'!B:B,A3202,'Tool Pneumatics CH4 VOC BTEX'!N:N)*Q3202</f>
        <v>1.5085379715487043E-4</v>
      </c>
    </row>
    <row r="3203" spans="1:21" x14ac:dyDescent="0.25">
      <c r="A3203" s="1" t="s">
        <v>6581</v>
      </c>
      <c r="B3203" s="1" t="s">
        <v>1494</v>
      </c>
      <c r="C3203" s="1" t="s">
        <v>2063</v>
      </c>
      <c r="D3203" s="1"/>
      <c r="E3203" s="1"/>
      <c r="F3203" s="1" t="s">
        <v>4500</v>
      </c>
      <c r="G3203" s="1">
        <v>31</v>
      </c>
      <c r="H3203" s="1" t="s">
        <v>27474</v>
      </c>
      <c r="I3203" s="1">
        <v>0</v>
      </c>
      <c r="J3203" s="1" t="s">
        <v>27474</v>
      </c>
      <c r="K3203" s="1">
        <f t="shared" si="200"/>
        <v>31</v>
      </c>
      <c r="L3203" s="2">
        <f>SUMIFS('Basin Total Well Counts'!B:B,'Basin Total Well Counts'!A:A,F3203)</f>
        <v>224</v>
      </c>
      <c r="M3203" s="4">
        <f t="shared" si="201"/>
        <v>0.13839285714285715</v>
      </c>
      <c r="N3203" s="2">
        <f>SUMIF('Basin Emissions'!A:A,F3203,'Basin Emissions'!B:B)</f>
        <v>0</v>
      </c>
      <c r="O3203" s="8">
        <f t="shared" si="202"/>
        <v>0</v>
      </c>
      <c r="P3203" s="7">
        <f>SUMIF('Tool Pneumatics CH4 VOC BTEX'!B:B,A3203,'Tool Pneumatics CH4 VOC BTEX'!F:F)</f>
        <v>3.5899999141693102</v>
      </c>
      <c r="Q3203" s="14">
        <f t="shared" si="203"/>
        <v>0</v>
      </c>
      <c r="R3203" s="16">
        <f>SUMIF('Tool Pneumatics CH4 VOC BTEX'!B:B,A3203,'Tool Pneumatics CH4 VOC BTEX'!H:H)*Q3203</f>
        <v>0</v>
      </c>
      <c r="S3203" s="16">
        <f>SUMIF('Tool Pneumatics CH4 VOC BTEX'!B:B,A3203,'Tool Pneumatics CH4 VOC BTEX'!J:J)*Q3203</f>
        <v>0</v>
      </c>
      <c r="T3203" s="16">
        <f>SUMIF('Tool Pneumatics CH4 VOC BTEX'!B:B,A3203,'Tool Pneumatics CH4 VOC BTEX'!L:L)*Q3203</f>
        <v>0</v>
      </c>
      <c r="U3203" s="16">
        <f>SUMIF('Tool Pneumatics CH4 VOC BTEX'!B:B,A3203,'Tool Pneumatics CH4 VOC BTEX'!N:N)*Q3203</f>
        <v>0</v>
      </c>
    </row>
    <row r="3204" spans="1:21" x14ac:dyDescent="0.25">
      <c r="A3204" s="1" t="s">
        <v>6582</v>
      </c>
      <c r="B3204" s="1" t="s">
        <v>1494</v>
      </c>
      <c r="C3204" s="1" t="s">
        <v>1534</v>
      </c>
      <c r="D3204" s="1"/>
      <c r="E3204" s="1"/>
      <c r="F3204" s="1" t="s">
        <v>4493</v>
      </c>
      <c r="G3204" s="1">
        <v>44</v>
      </c>
      <c r="H3204" s="1" t="s">
        <v>27474</v>
      </c>
      <c r="I3204" s="1">
        <v>1289</v>
      </c>
      <c r="J3204" s="1" t="s">
        <v>27474</v>
      </c>
      <c r="K3204" s="1">
        <f t="shared" si="200"/>
        <v>1333</v>
      </c>
      <c r="L3204" s="2">
        <f>SUMIFS('Basin Total Well Counts'!B:B,'Basin Total Well Counts'!A:A,F3204)</f>
        <v>4231</v>
      </c>
      <c r="M3204" s="4">
        <f t="shared" si="201"/>
        <v>0.31505554242495865</v>
      </c>
      <c r="N3204" s="2">
        <f>SUMIF('Basin Emissions'!A:A,F3204,'Basin Emissions'!B:B)</f>
        <v>1256.6046336999998</v>
      </c>
      <c r="O3204" s="8">
        <f t="shared" si="202"/>
        <v>395.90025448406988</v>
      </c>
      <c r="P3204" s="7">
        <f>SUMIF('Tool Pneumatics CH4 VOC BTEX'!B:B,A3204,'Tool Pneumatics CH4 VOC BTEX'!F:F)</f>
        <v>5.2682189941406303</v>
      </c>
      <c r="Q3204" s="14">
        <f t="shared" si="203"/>
        <v>82.836505278759276</v>
      </c>
      <c r="R3204" s="16">
        <f>SUMIF('Tool Pneumatics CH4 VOC BTEX'!B:B,A3204,'Tool Pneumatics CH4 VOC BTEX'!H:H)*Q3204</f>
        <v>0.81364066101586507</v>
      </c>
      <c r="S3204" s="16">
        <f>SUMIF('Tool Pneumatics CH4 VOC BTEX'!B:B,A3204,'Tool Pneumatics CH4 VOC BTEX'!J:J)*Q3204</f>
        <v>3.55028489361916E-2</v>
      </c>
      <c r="T3204" s="16">
        <f>SUMIF('Tool Pneumatics CH4 VOC BTEX'!B:B,A3204,'Tool Pneumatics CH4 VOC BTEX'!L:L)*Q3204</f>
        <v>4.570338397310153E-2</v>
      </c>
      <c r="U3204" s="16">
        <f>SUMIF('Tool Pneumatics CH4 VOC BTEX'!B:B,A3204,'Tool Pneumatics CH4 VOC BTEX'!N:N)*Q3204</f>
        <v>0.20709995694950326</v>
      </c>
    </row>
    <row r="3205" spans="1:21" x14ac:dyDescent="0.25">
      <c r="A3205" s="1" t="s">
        <v>6583</v>
      </c>
      <c r="B3205" s="1" t="s">
        <v>1494</v>
      </c>
      <c r="C3205" s="1" t="s">
        <v>2076</v>
      </c>
      <c r="D3205" s="1"/>
      <c r="E3205" s="1"/>
      <c r="F3205" s="1" t="s">
        <v>2686</v>
      </c>
      <c r="G3205" s="1">
        <v>583</v>
      </c>
      <c r="H3205" s="1" t="s">
        <v>27474</v>
      </c>
      <c r="I3205" s="1">
        <v>209</v>
      </c>
      <c r="J3205" s="1" t="s">
        <v>27474</v>
      </c>
      <c r="K3205" s="1">
        <f t="shared" si="200"/>
        <v>792</v>
      </c>
      <c r="L3205" s="2">
        <f>SUMIFS('Basin Total Well Counts'!B:B,'Basin Total Well Counts'!A:A,F3205)</f>
        <v>8568</v>
      </c>
      <c r="M3205" s="4">
        <f t="shared" si="201"/>
        <v>9.2436974789915971E-2</v>
      </c>
      <c r="N3205" s="2">
        <f>SUMIF('Basin Emissions'!A:A,F3205,'Basin Emissions'!B:B)</f>
        <v>1793.2893319000002</v>
      </c>
      <c r="O3205" s="8">
        <f t="shared" si="202"/>
        <v>165.76624076386557</v>
      </c>
      <c r="P3205" s="7">
        <f>SUMIF('Tool Pneumatics CH4 VOC BTEX'!B:B,A3205,'Tool Pneumatics CH4 VOC BTEX'!F:F)</f>
        <v>4.9757871627807599</v>
      </c>
      <c r="Q3205" s="14">
        <f t="shared" si="203"/>
        <v>36.722657383900668</v>
      </c>
      <c r="R3205" s="16">
        <f>SUMIF('Tool Pneumatics CH4 VOC BTEX'!B:B,A3205,'Tool Pneumatics CH4 VOC BTEX'!H:H)*Q3205</f>
        <v>0.14145831803536613</v>
      </c>
      <c r="S3205" s="16">
        <f>SUMIF('Tool Pneumatics CH4 VOC BTEX'!B:B,A3205,'Tool Pneumatics CH4 VOC BTEX'!J:J)*Q3205</f>
        <v>1.8863848115123868E-2</v>
      </c>
      <c r="T3205" s="16">
        <f>SUMIF('Tool Pneumatics CH4 VOC BTEX'!B:B,A3205,'Tool Pneumatics CH4 VOC BTEX'!L:L)*Q3205</f>
        <v>0.16706723557394548</v>
      </c>
      <c r="U3205" s="16">
        <f>SUMIF('Tool Pneumatics CH4 VOC BTEX'!B:B,A3205,'Tool Pneumatics CH4 VOC BTEX'!N:N)*Q3205</f>
        <v>5.9738103673328685E-2</v>
      </c>
    </row>
    <row r="3206" spans="1:21" x14ac:dyDescent="0.25">
      <c r="A3206" s="1" t="s">
        <v>6584</v>
      </c>
      <c r="B3206" s="1" t="s">
        <v>1494</v>
      </c>
      <c r="C3206" s="1" t="s">
        <v>1839</v>
      </c>
      <c r="D3206" s="1"/>
      <c r="E3206" s="1"/>
      <c r="F3206" s="1" t="s">
        <v>4493</v>
      </c>
      <c r="G3206" s="1">
        <v>10</v>
      </c>
      <c r="H3206" s="1" t="s">
        <v>27474</v>
      </c>
      <c r="I3206" s="1">
        <v>0</v>
      </c>
      <c r="J3206" s="1" t="s">
        <v>27474</v>
      </c>
      <c r="K3206" s="1">
        <f t="shared" si="200"/>
        <v>10</v>
      </c>
      <c r="L3206" s="2">
        <f>SUMIFS('Basin Total Well Counts'!B:B,'Basin Total Well Counts'!A:A,F3206)</f>
        <v>4231</v>
      </c>
      <c r="M3206" s="4">
        <f t="shared" si="201"/>
        <v>2.363507445048452E-3</v>
      </c>
      <c r="N3206" s="2">
        <f>SUMIF('Basin Emissions'!A:A,F3206,'Basin Emissions'!B:B)</f>
        <v>1256.6046336999998</v>
      </c>
      <c r="O3206" s="8">
        <f t="shared" si="202"/>
        <v>2.9699944072323325</v>
      </c>
      <c r="P3206" s="7">
        <f>SUMIF('Tool Pneumatics CH4 VOC BTEX'!B:B,A3206,'Tool Pneumatics CH4 VOC BTEX'!F:F)</f>
        <v>5.2682189941406303</v>
      </c>
      <c r="Q3206" s="14">
        <f t="shared" si="203"/>
        <v>0.62142914687741402</v>
      </c>
      <c r="R3206" s="16">
        <f>SUMIF('Tool Pneumatics CH4 VOC BTEX'!B:B,A3206,'Tool Pneumatics CH4 VOC BTEX'!H:H)*Q3206</f>
        <v>6.1038309153478264E-3</v>
      </c>
      <c r="S3206" s="16">
        <f>SUMIF('Tool Pneumatics CH4 VOC BTEX'!B:B,A3206,'Tool Pneumatics CH4 VOC BTEX'!J:J)*Q3206</f>
        <v>2.6633795150931433E-4</v>
      </c>
      <c r="T3206" s="16">
        <f>SUMIF('Tool Pneumatics CH4 VOC BTEX'!B:B,A3206,'Tool Pneumatics CH4 VOC BTEX'!L:L)*Q3206</f>
        <v>3.4286109507202954E-4</v>
      </c>
      <c r="U3206" s="16">
        <f>SUMIF('Tool Pneumatics CH4 VOC BTEX'!B:B,A3206,'Tool Pneumatics CH4 VOC BTEX'!N:N)*Q3206</f>
        <v>1.5536380866429352E-3</v>
      </c>
    </row>
    <row r="3207" spans="1:21" x14ac:dyDescent="0.25">
      <c r="A3207" s="1" t="s">
        <v>6585</v>
      </c>
      <c r="B3207" s="1" t="s">
        <v>1494</v>
      </c>
      <c r="C3207" s="1" t="s">
        <v>5348</v>
      </c>
      <c r="D3207" s="1"/>
      <c r="E3207" s="1"/>
      <c r="F3207" s="1" t="s">
        <v>4493</v>
      </c>
      <c r="G3207" s="1">
        <v>3</v>
      </c>
      <c r="H3207" s="1" t="s">
        <v>27474</v>
      </c>
      <c r="I3207" s="1">
        <v>0</v>
      </c>
      <c r="J3207" s="1" t="s">
        <v>27474</v>
      </c>
      <c r="K3207" s="1">
        <f t="shared" si="200"/>
        <v>3</v>
      </c>
      <c r="L3207" s="2">
        <f>SUMIFS('Basin Total Well Counts'!B:B,'Basin Total Well Counts'!A:A,F3207)</f>
        <v>4231</v>
      </c>
      <c r="M3207" s="4">
        <f t="shared" si="201"/>
        <v>7.0905223351453556E-4</v>
      </c>
      <c r="N3207" s="2">
        <f>SUMIF('Basin Emissions'!A:A,F3207,'Basin Emissions'!B:B)</f>
        <v>1256.6046336999998</v>
      </c>
      <c r="O3207" s="8">
        <f t="shared" si="202"/>
        <v>0.89099832216969965</v>
      </c>
      <c r="P3207" s="7">
        <f>SUMIF('Tool Pneumatics CH4 VOC BTEX'!B:B,A3207,'Tool Pneumatics CH4 VOC BTEX'!F:F)</f>
        <v>5.2682189941406303</v>
      </c>
      <c r="Q3207" s="14">
        <f t="shared" si="203"/>
        <v>0.18642874406322418</v>
      </c>
      <c r="R3207" s="16">
        <f>SUMIF('Tool Pneumatics CH4 VOC BTEX'!B:B,A3207,'Tool Pneumatics CH4 VOC BTEX'!H:H)*Q3207</f>
        <v>1.8311492746043477E-3</v>
      </c>
      <c r="S3207" s="16">
        <f>SUMIF('Tool Pneumatics CH4 VOC BTEX'!B:B,A3207,'Tool Pneumatics CH4 VOC BTEX'!J:J)*Q3207</f>
        <v>7.9901385452794296E-5</v>
      </c>
      <c r="T3207" s="16">
        <f>SUMIF('Tool Pneumatics CH4 VOC BTEX'!B:B,A3207,'Tool Pneumatics CH4 VOC BTEX'!L:L)*Q3207</f>
        <v>1.0285832852160885E-4</v>
      </c>
      <c r="U3207" s="16">
        <f>SUMIF('Tool Pneumatics CH4 VOC BTEX'!B:B,A3207,'Tool Pneumatics CH4 VOC BTEX'!N:N)*Q3207</f>
        <v>4.6609142599288053E-4</v>
      </c>
    </row>
    <row r="3208" spans="1:21" x14ac:dyDescent="0.25">
      <c r="A3208" s="1" t="s">
        <v>6587</v>
      </c>
      <c r="B3208" s="1" t="s">
        <v>1494</v>
      </c>
      <c r="C3208" s="1" t="s">
        <v>1653</v>
      </c>
      <c r="D3208" s="1"/>
      <c r="E3208" s="1"/>
      <c r="F3208" s="1" t="s">
        <v>6586</v>
      </c>
      <c r="G3208" s="1">
        <v>338</v>
      </c>
      <c r="H3208" s="1" t="s">
        <v>27474</v>
      </c>
      <c r="I3208" s="1">
        <v>3</v>
      </c>
      <c r="J3208" s="1" t="s">
        <v>27474</v>
      </c>
      <c r="K3208" s="1">
        <f t="shared" si="200"/>
        <v>341</v>
      </c>
      <c r="L3208" s="2">
        <f>SUMIFS('Basin Total Well Counts'!B:B,'Basin Total Well Counts'!A:A,F3208)</f>
        <v>470</v>
      </c>
      <c r="M3208" s="4">
        <f t="shared" si="201"/>
        <v>0.72553191489361701</v>
      </c>
      <c r="N3208" s="2">
        <f>SUMIF('Basin Emissions'!A:A,F3208,'Basin Emissions'!B:B)</f>
        <v>3.7098349000000002</v>
      </c>
      <c r="O3208" s="8">
        <f t="shared" si="202"/>
        <v>2.6916036189361705</v>
      </c>
      <c r="P3208" s="7">
        <f>SUMIF('Tool Pneumatics CH4 VOC BTEX'!B:B,A3208,'Tool Pneumatics CH4 VOC BTEX'!F:F)</f>
        <v>7.2106761932373002</v>
      </c>
      <c r="Q3208" s="14">
        <f t="shared" si="203"/>
        <v>0.4114669123453315</v>
      </c>
      <c r="R3208" s="16">
        <f>SUMIF('Tool Pneumatics CH4 VOC BTEX'!B:B,A3208,'Tool Pneumatics CH4 VOC BTEX'!H:H)*Q3208</f>
        <v>2.0611694740465753E-3</v>
      </c>
      <c r="S3208" s="16">
        <f>SUMIF('Tool Pneumatics CH4 VOC BTEX'!B:B,A3208,'Tool Pneumatics CH4 VOC BTEX'!J:J)*Q3208</f>
        <v>2.5470805341609606E-4</v>
      </c>
      <c r="T3208" s="16">
        <f>SUMIF('Tool Pneumatics CH4 VOC BTEX'!B:B,A3208,'Tool Pneumatics CH4 VOC BTEX'!L:L)*Q3208</f>
        <v>3.967704385519695E-3</v>
      </c>
      <c r="U3208" s="16">
        <f>SUMIF('Tool Pneumatics CH4 VOC BTEX'!B:B,A3208,'Tool Pneumatics CH4 VOC BTEX'!N:N)*Q3208</f>
        <v>2.4083496002012782E-3</v>
      </c>
    </row>
    <row r="3209" spans="1:21" x14ac:dyDescent="0.25">
      <c r="A3209" s="1" t="s">
        <v>6588</v>
      </c>
      <c r="B3209" s="1" t="s">
        <v>1494</v>
      </c>
      <c r="C3209" s="1" t="s">
        <v>6589</v>
      </c>
      <c r="D3209" s="1"/>
      <c r="E3209" s="1"/>
      <c r="F3209" s="1" t="s">
        <v>2611</v>
      </c>
      <c r="G3209" s="1">
        <v>0</v>
      </c>
      <c r="H3209" s="1" t="s">
        <v>27474</v>
      </c>
      <c r="I3209" s="1">
        <v>0</v>
      </c>
      <c r="J3209" s="1" t="s">
        <v>27474</v>
      </c>
      <c r="K3209" s="1">
        <f t="shared" si="200"/>
        <v>0</v>
      </c>
      <c r="L3209" s="2">
        <f>SUMIFS('Basin Total Well Counts'!B:B,'Basin Total Well Counts'!A:A,F3209)</f>
        <v>4076</v>
      </c>
      <c r="M3209" s="4">
        <f t="shared" si="201"/>
        <v>0</v>
      </c>
      <c r="N3209" s="2">
        <f>SUMIF('Basin Emissions'!A:A,F3209,'Basin Emissions'!B:B)</f>
        <v>5707.3909445000027</v>
      </c>
      <c r="O3209" s="8">
        <f t="shared" si="202"/>
        <v>0</v>
      </c>
      <c r="P3209" s="7">
        <f>SUMIF('Tool Pneumatics CH4 VOC BTEX'!B:B,A3209,'Tool Pneumatics CH4 VOC BTEX'!F:F)</f>
        <v>3.07563304901123</v>
      </c>
      <c r="Q3209" s="14">
        <f t="shared" si="203"/>
        <v>0</v>
      </c>
      <c r="R3209" s="16">
        <f>SUMIF('Tool Pneumatics CH4 VOC BTEX'!B:B,A3209,'Tool Pneumatics CH4 VOC BTEX'!H:H)*Q3209</f>
        <v>0</v>
      </c>
      <c r="S3209" s="16">
        <f>SUMIF('Tool Pneumatics CH4 VOC BTEX'!B:B,A3209,'Tool Pneumatics CH4 VOC BTEX'!J:J)*Q3209</f>
        <v>0</v>
      </c>
      <c r="T3209" s="16">
        <f>SUMIF('Tool Pneumatics CH4 VOC BTEX'!B:B,A3209,'Tool Pneumatics CH4 VOC BTEX'!L:L)*Q3209</f>
        <v>0</v>
      </c>
      <c r="U3209" s="16">
        <f>SUMIF('Tool Pneumatics CH4 VOC BTEX'!B:B,A3209,'Tool Pneumatics CH4 VOC BTEX'!N:N)*Q3209</f>
        <v>0</v>
      </c>
    </row>
    <row r="3210" spans="1:21" x14ac:dyDescent="0.25">
      <c r="A3210" s="1" t="s">
        <v>6590</v>
      </c>
      <c r="B3210" s="1" t="s">
        <v>1494</v>
      </c>
      <c r="C3210" s="1" t="s">
        <v>6591</v>
      </c>
      <c r="D3210" s="1"/>
      <c r="E3210" s="1"/>
      <c r="F3210" s="1" t="s">
        <v>4500</v>
      </c>
      <c r="G3210" s="1">
        <v>3</v>
      </c>
      <c r="H3210" s="1" t="s">
        <v>27474</v>
      </c>
      <c r="I3210" s="1">
        <v>0</v>
      </c>
      <c r="J3210" s="1" t="s">
        <v>27474</v>
      </c>
      <c r="K3210" s="1">
        <f t="shared" si="200"/>
        <v>3</v>
      </c>
      <c r="L3210" s="2">
        <f>SUMIFS('Basin Total Well Counts'!B:B,'Basin Total Well Counts'!A:A,F3210)</f>
        <v>224</v>
      </c>
      <c r="M3210" s="4">
        <f t="shared" si="201"/>
        <v>1.3392857142857142E-2</v>
      </c>
      <c r="N3210" s="2">
        <f>SUMIF('Basin Emissions'!A:A,F3210,'Basin Emissions'!B:B)</f>
        <v>0</v>
      </c>
      <c r="O3210" s="8">
        <f t="shared" si="202"/>
        <v>0</v>
      </c>
      <c r="P3210" s="7">
        <f>SUMIF('Tool Pneumatics CH4 VOC BTEX'!B:B,A3210,'Tool Pneumatics CH4 VOC BTEX'!F:F)</f>
        <v>3.5899999141693102</v>
      </c>
      <c r="Q3210" s="14">
        <f t="shared" si="203"/>
        <v>0</v>
      </c>
      <c r="R3210" s="16">
        <f>SUMIF('Tool Pneumatics CH4 VOC BTEX'!B:B,A3210,'Tool Pneumatics CH4 VOC BTEX'!H:H)*Q3210</f>
        <v>0</v>
      </c>
      <c r="S3210" s="16">
        <f>SUMIF('Tool Pneumatics CH4 VOC BTEX'!B:B,A3210,'Tool Pneumatics CH4 VOC BTEX'!J:J)*Q3210</f>
        <v>0</v>
      </c>
      <c r="T3210" s="16">
        <f>SUMIF('Tool Pneumatics CH4 VOC BTEX'!B:B,A3210,'Tool Pneumatics CH4 VOC BTEX'!L:L)*Q3210</f>
        <v>0</v>
      </c>
      <c r="U3210" s="16">
        <f>SUMIF('Tool Pneumatics CH4 VOC BTEX'!B:B,A3210,'Tool Pneumatics CH4 VOC BTEX'!N:N)*Q3210</f>
        <v>0</v>
      </c>
    </row>
    <row r="3211" spans="1:21" x14ac:dyDescent="0.25">
      <c r="A3211" s="1" t="s">
        <v>6592</v>
      </c>
      <c r="B3211" s="1" t="s">
        <v>1494</v>
      </c>
      <c r="C3211" s="1" t="s">
        <v>1699</v>
      </c>
      <c r="D3211" s="1"/>
      <c r="E3211" s="1"/>
      <c r="F3211" s="1" t="s">
        <v>4493</v>
      </c>
      <c r="G3211" s="1">
        <v>2</v>
      </c>
      <c r="H3211" s="1" t="s">
        <v>27474</v>
      </c>
      <c r="I3211" s="1">
        <v>2727</v>
      </c>
      <c r="J3211" s="1" t="s">
        <v>27474</v>
      </c>
      <c r="K3211" s="1">
        <f t="shared" si="200"/>
        <v>2729</v>
      </c>
      <c r="L3211" s="2">
        <f>SUMIFS('Basin Total Well Counts'!B:B,'Basin Total Well Counts'!A:A,F3211)</f>
        <v>4231</v>
      </c>
      <c r="M3211" s="4">
        <f t="shared" si="201"/>
        <v>0.64500118175372256</v>
      </c>
      <c r="N3211" s="2">
        <f>SUMIF('Basin Emissions'!A:A,F3211,'Basin Emissions'!B:B)</f>
        <v>1256.6046336999998</v>
      </c>
      <c r="O3211" s="8">
        <f t="shared" si="202"/>
        <v>810.5114737337035</v>
      </c>
      <c r="P3211" s="7">
        <f>SUMIF('Tool Pneumatics CH4 VOC BTEX'!B:B,A3211,'Tool Pneumatics CH4 VOC BTEX'!F:F)</f>
        <v>5.2682189941406303</v>
      </c>
      <c r="Q3211" s="14">
        <f t="shared" si="203"/>
        <v>169.58801418284628</v>
      </c>
      <c r="R3211" s="16">
        <f>SUMIF('Tool Pneumatics CH4 VOC BTEX'!B:B,A3211,'Tool Pneumatics CH4 VOC BTEX'!H:H)*Q3211</f>
        <v>1.6657354567984217</v>
      </c>
      <c r="S3211" s="16">
        <f>SUMIF('Tool Pneumatics CH4 VOC BTEX'!B:B,A3211,'Tool Pneumatics CH4 VOC BTEX'!J:J)*Q3211</f>
        <v>7.2683626966891887E-2</v>
      </c>
      <c r="T3211" s="16">
        <f>SUMIF('Tool Pneumatics CH4 VOC BTEX'!B:B,A3211,'Tool Pneumatics CH4 VOC BTEX'!L:L)*Q3211</f>
        <v>9.3566792845156857E-2</v>
      </c>
      <c r="U3211" s="16">
        <f>SUMIF('Tool Pneumatics CH4 VOC BTEX'!B:B,A3211,'Tool Pneumatics CH4 VOC BTEX'!N:N)*Q3211</f>
        <v>0.42398783384485705</v>
      </c>
    </row>
    <row r="3212" spans="1:21" x14ac:dyDescent="0.25">
      <c r="A3212" s="1" t="s">
        <v>6593</v>
      </c>
      <c r="B3212" s="1" t="s">
        <v>1494</v>
      </c>
      <c r="C3212" s="1" t="s">
        <v>1899</v>
      </c>
      <c r="D3212" s="1"/>
      <c r="E3212" s="1"/>
      <c r="F3212" s="1" t="s">
        <v>2611</v>
      </c>
      <c r="G3212" s="1">
        <v>0</v>
      </c>
      <c r="H3212" s="1" t="s">
        <v>27474</v>
      </c>
      <c r="I3212" s="1">
        <v>0</v>
      </c>
      <c r="J3212" s="1" t="s">
        <v>27474</v>
      </c>
      <c r="K3212" s="1">
        <f t="shared" si="200"/>
        <v>0</v>
      </c>
      <c r="L3212" s="2">
        <f>SUMIFS('Basin Total Well Counts'!B:B,'Basin Total Well Counts'!A:A,F3212)</f>
        <v>4076</v>
      </c>
      <c r="M3212" s="4">
        <f t="shared" si="201"/>
        <v>0</v>
      </c>
      <c r="N3212" s="2">
        <f>SUMIF('Basin Emissions'!A:A,F3212,'Basin Emissions'!B:B)</f>
        <v>5707.3909445000027</v>
      </c>
      <c r="O3212" s="8">
        <f t="shared" si="202"/>
        <v>0</v>
      </c>
      <c r="P3212" s="7">
        <f>SUMIF('Tool Pneumatics CH4 VOC BTEX'!B:B,A3212,'Tool Pneumatics CH4 VOC BTEX'!F:F)</f>
        <v>3.07563304901123</v>
      </c>
      <c r="Q3212" s="14">
        <f t="shared" si="203"/>
        <v>0</v>
      </c>
      <c r="R3212" s="16">
        <f>SUMIF('Tool Pneumatics CH4 VOC BTEX'!B:B,A3212,'Tool Pneumatics CH4 VOC BTEX'!H:H)*Q3212</f>
        <v>0</v>
      </c>
      <c r="S3212" s="16">
        <f>SUMIF('Tool Pneumatics CH4 VOC BTEX'!B:B,A3212,'Tool Pneumatics CH4 VOC BTEX'!J:J)*Q3212</f>
        <v>0</v>
      </c>
      <c r="T3212" s="16">
        <f>SUMIF('Tool Pneumatics CH4 VOC BTEX'!B:B,A3212,'Tool Pneumatics CH4 VOC BTEX'!L:L)*Q3212</f>
        <v>0</v>
      </c>
      <c r="U3212" s="16">
        <f>SUMIF('Tool Pneumatics CH4 VOC BTEX'!B:B,A3212,'Tool Pneumatics CH4 VOC BTEX'!N:N)*Q3212</f>
        <v>0</v>
      </c>
    </row>
    <row r="3213" spans="1:21" x14ac:dyDescent="0.25">
      <c r="A3213" s="1" t="s">
        <v>6594</v>
      </c>
      <c r="B3213" s="1" t="s">
        <v>1494</v>
      </c>
      <c r="C3213" s="1" t="s">
        <v>1788</v>
      </c>
      <c r="D3213" s="1"/>
      <c r="E3213" s="1"/>
      <c r="F3213" s="1" t="s">
        <v>3071</v>
      </c>
      <c r="G3213" s="1">
        <v>874</v>
      </c>
      <c r="H3213" s="1" t="s">
        <v>27474</v>
      </c>
      <c r="I3213" s="1">
        <v>0</v>
      </c>
      <c r="J3213" s="1" t="s">
        <v>27474</v>
      </c>
      <c r="K3213" s="1">
        <f t="shared" si="200"/>
        <v>874</v>
      </c>
      <c r="L3213" s="2">
        <f>SUMIFS('Basin Total Well Counts'!B:B,'Basin Total Well Counts'!A:A,F3213)</f>
        <v>1145</v>
      </c>
      <c r="M3213" s="4">
        <f t="shared" si="201"/>
        <v>0.76331877729257647</v>
      </c>
      <c r="N3213" s="2">
        <f>SUMIF('Basin Emissions'!A:A,F3213,'Basin Emissions'!B:B)</f>
        <v>128.2142145</v>
      </c>
      <c r="O3213" s="8">
        <f t="shared" si="202"/>
        <v>97.868317443668133</v>
      </c>
      <c r="P3213" s="7">
        <f>SUMIF('Tool Pneumatics CH4 VOC BTEX'!B:B,A3213,'Tool Pneumatics CH4 VOC BTEX'!F:F)</f>
        <v>4.9757871627807599</v>
      </c>
      <c r="Q3213" s="14">
        <f t="shared" si="203"/>
        <v>21.681041167738698</v>
      </c>
      <c r="R3213" s="16">
        <f>SUMIF('Tool Pneumatics CH4 VOC BTEX'!B:B,A3213,'Tool Pneumatics CH4 VOC BTEX'!H:H)*Q3213</f>
        <v>8.3516930291335972E-2</v>
      </c>
      <c r="S3213" s="16">
        <f>SUMIF('Tool Pneumatics CH4 VOC BTEX'!B:B,A3213,'Tool Pneumatics CH4 VOC BTEX'!J:J)*Q3213</f>
        <v>1.1137207835761696E-2</v>
      </c>
      <c r="T3213" s="16">
        <f>SUMIF('Tool Pneumatics CH4 VOC BTEX'!B:B,A3213,'Tool Pneumatics CH4 VOC BTEX'!L:L)*Q3213</f>
        <v>9.8636424221494171E-2</v>
      </c>
      <c r="U3213" s="16">
        <f>SUMIF('Tool Pneumatics CH4 VOC BTEX'!B:B,A3213,'Tool Pneumatics CH4 VOC BTEX'!N:N)*Q3213</f>
        <v>3.5269350784834397E-2</v>
      </c>
    </row>
    <row r="3214" spans="1:21" x14ac:dyDescent="0.25">
      <c r="A3214" s="1" t="s">
        <v>6595</v>
      </c>
      <c r="B3214" s="1" t="s">
        <v>1494</v>
      </c>
      <c r="C3214" s="1" t="s">
        <v>6596</v>
      </c>
      <c r="D3214" s="1"/>
      <c r="E3214" s="1"/>
      <c r="F3214" s="1" t="s">
        <v>6586</v>
      </c>
      <c r="G3214" s="1">
        <v>127</v>
      </c>
      <c r="H3214" s="1" t="s">
        <v>27474</v>
      </c>
      <c r="I3214" s="1">
        <v>2</v>
      </c>
      <c r="J3214" s="1" t="s">
        <v>27474</v>
      </c>
      <c r="K3214" s="1">
        <f t="shared" si="200"/>
        <v>129</v>
      </c>
      <c r="L3214" s="2">
        <f>SUMIFS('Basin Total Well Counts'!B:B,'Basin Total Well Counts'!A:A,F3214)</f>
        <v>470</v>
      </c>
      <c r="M3214" s="4">
        <f t="shared" si="201"/>
        <v>0.27446808510638299</v>
      </c>
      <c r="N3214" s="2">
        <f>SUMIF('Basin Emissions'!A:A,F3214,'Basin Emissions'!B:B)</f>
        <v>3.7098349000000002</v>
      </c>
      <c r="O3214" s="8">
        <f t="shared" si="202"/>
        <v>1.0182312810638299</v>
      </c>
      <c r="P3214" s="7">
        <f>SUMIF('Tool Pneumatics CH4 VOC BTEX'!B:B,A3214,'Tool Pneumatics CH4 VOC BTEX'!F:F)</f>
        <v>7.2106761932373002</v>
      </c>
      <c r="Q3214" s="14">
        <f t="shared" si="203"/>
        <v>0.15565757094588786</v>
      </c>
      <c r="R3214" s="16">
        <f>SUMIF('Tool Pneumatics CH4 VOC BTEX'!B:B,A3214,'Tool Pneumatics CH4 VOC BTEX'!H:H)*Q3214</f>
        <v>7.7973859868624097E-4</v>
      </c>
      <c r="S3214" s="16">
        <f>SUMIF('Tool Pneumatics CH4 VOC BTEX'!B:B,A3214,'Tool Pneumatics CH4 VOC BTEX'!J:J)*Q3214</f>
        <v>9.6355832523977675E-5</v>
      </c>
      <c r="T3214" s="16">
        <f>SUMIF('Tool Pneumatics CH4 VOC BTEX'!B:B,A3214,'Tool Pneumatics CH4 VOC BTEX'!L:L)*Q3214</f>
        <v>1.500979078393081E-3</v>
      </c>
      <c r="U3214" s="16">
        <f>SUMIF('Tool Pneumatics CH4 VOC BTEX'!B:B,A3214,'Tool Pneumatics CH4 VOC BTEX'!N:N)*Q3214</f>
        <v>9.11076534973504E-4</v>
      </c>
    </row>
    <row r="3215" spans="1:21" x14ac:dyDescent="0.25">
      <c r="A3215" s="1" t="s">
        <v>6597</v>
      </c>
      <c r="B3215" s="1" t="s">
        <v>1494</v>
      </c>
      <c r="C3215" s="1" t="s">
        <v>6598</v>
      </c>
      <c r="D3215" s="1"/>
      <c r="E3215" s="1"/>
      <c r="F3215" s="1" t="s">
        <v>4493</v>
      </c>
      <c r="G3215" s="1">
        <v>7</v>
      </c>
      <c r="H3215" s="1" t="s">
        <v>27474</v>
      </c>
      <c r="I3215" s="1">
        <v>0</v>
      </c>
      <c r="J3215" s="1" t="s">
        <v>27474</v>
      </c>
      <c r="K3215" s="1">
        <f t="shared" si="200"/>
        <v>7</v>
      </c>
      <c r="L3215" s="2">
        <f>SUMIFS('Basin Total Well Counts'!B:B,'Basin Total Well Counts'!A:A,F3215)</f>
        <v>4231</v>
      </c>
      <c r="M3215" s="4">
        <f t="shared" si="201"/>
        <v>1.6544552115339162E-3</v>
      </c>
      <c r="N3215" s="2">
        <f>SUMIF('Basin Emissions'!A:A,F3215,'Basin Emissions'!B:B)</f>
        <v>1256.6046336999998</v>
      </c>
      <c r="O3215" s="8">
        <f t="shared" si="202"/>
        <v>2.0789960850626326</v>
      </c>
      <c r="P3215" s="7">
        <f>SUMIF('Tool Pneumatics CH4 VOC BTEX'!B:B,A3215,'Tool Pneumatics CH4 VOC BTEX'!F:F)</f>
        <v>5.2682189941406303</v>
      </c>
      <c r="Q3215" s="14">
        <f t="shared" si="203"/>
        <v>0.43500040281418983</v>
      </c>
      <c r="R3215" s="16">
        <f>SUMIF('Tool Pneumatics CH4 VOC BTEX'!B:B,A3215,'Tool Pneumatics CH4 VOC BTEX'!H:H)*Q3215</f>
        <v>4.2726816407434786E-3</v>
      </c>
      <c r="S3215" s="16">
        <f>SUMIF('Tool Pneumatics CH4 VOC BTEX'!B:B,A3215,'Tool Pneumatics CH4 VOC BTEX'!J:J)*Q3215</f>
        <v>1.8643656605652005E-4</v>
      </c>
      <c r="T3215" s="16">
        <f>SUMIF('Tool Pneumatics CH4 VOC BTEX'!B:B,A3215,'Tool Pneumatics CH4 VOC BTEX'!L:L)*Q3215</f>
        <v>2.400027665504207E-4</v>
      </c>
      <c r="U3215" s="16">
        <f>SUMIF('Tool Pneumatics CH4 VOC BTEX'!B:B,A3215,'Tool Pneumatics CH4 VOC BTEX'!N:N)*Q3215</f>
        <v>1.0875466606500548E-3</v>
      </c>
    </row>
    <row r="3216" spans="1:21" x14ac:dyDescent="0.25">
      <c r="A3216" s="1" t="s">
        <v>6599</v>
      </c>
      <c r="B3216" s="1" t="s">
        <v>1494</v>
      </c>
      <c r="C3216" s="1" t="s">
        <v>2698</v>
      </c>
      <c r="D3216" s="1"/>
      <c r="E3216" s="1"/>
      <c r="F3216" s="1" t="s">
        <v>4500</v>
      </c>
      <c r="G3216" s="1">
        <v>134</v>
      </c>
      <c r="H3216" s="1" t="s">
        <v>27474</v>
      </c>
      <c r="I3216" s="1">
        <v>0</v>
      </c>
      <c r="J3216" s="1" t="s">
        <v>27474</v>
      </c>
      <c r="K3216" s="1">
        <f t="shared" si="200"/>
        <v>134</v>
      </c>
      <c r="L3216" s="2">
        <f>SUMIFS('Basin Total Well Counts'!B:B,'Basin Total Well Counts'!A:A,F3216)</f>
        <v>224</v>
      </c>
      <c r="M3216" s="4">
        <f t="shared" si="201"/>
        <v>0.5982142857142857</v>
      </c>
      <c r="N3216" s="2">
        <f>SUMIF('Basin Emissions'!A:A,F3216,'Basin Emissions'!B:B)</f>
        <v>0</v>
      </c>
      <c r="O3216" s="8">
        <f t="shared" si="202"/>
        <v>0</v>
      </c>
      <c r="P3216" s="7">
        <f>SUMIF('Tool Pneumatics CH4 VOC BTEX'!B:B,A3216,'Tool Pneumatics CH4 VOC BTEX'!F:F)</f>
        <v>3.5899999141693102</v>
      </c>
      <c r="Q3216" s="14">
        <f t="shared" si="203"/>
        <v>0</v>
      </c>
      <c r="R3216" s="16">
        <f>SUMIF('Tool Pneumatics CH4 VOC BTEX'!B:B,A3216,'Tool Pneumatics CH4 VOC BTEX'!H:H)*Q3216</f>
        <v>0</v>
      </c>
      <c r="S3216" s="16">
        <f>SUMIF('Tool Pneumatics CH4 VOC BTEX'!B:B,A3216,'Tool Pneumatics CH4 VOC BTEX'!J:J)*Q3216</f>
        <v>0</v>
      </c>
      <c r="T3216" s="16">
        <f>SUMIF('Tool Pneumatics CH4 VOC BTEX'!B:B,A3216,'Tool Pneumatics CH4 VOC BTEX'!L:L)*Q3216</f>
        <v>0</v>
      </c>
      <c r="U3216" s="16">
        <f>SUMIF('Tool Pneumatics CH4 VOC BTEX'!B:B,A3216,'Tool Pneumatics CH4 VOC BTEX'!N:N)*Q3216</f>
        <v>0</v>
      </c>
    </row>
    <row r="3217" spans="1:21" x14ac:dyDescent="0.25">
      <c r="A3217" s="1" t="s">
        <v>6600</v>
      </c>
      <c r="B3217" s="1" t="s">
        <v>1494</v>
      </c>
      <c r="C3217" s="1" t="s">
        <v>1883</v>
      </c>
      <c r="D3217" s="1"/>
      <c r="E3217" s="1"/>
      <c r="F3217" s="1" t="s">
        <v>2611</v>
      </c>
      <c r="G3217" s="1">
        <v>0</v>
      </c>
      <c r="H3217" s="1" t="s">
        <v>27474</v>
      </c>
      <c r="I3217" s="1">
        <v>0</v>
      </c>
      <c r="J3217" s="1" t="s">
        <v>27474</v>
      </c>
      <c r="K3217" s="1">
        <f t="shared" si="200"/>
        <v>0</v>
      </c>
      <c r="L3217" s="2">
        <f>SUMIFS('Basin Total Well Counts'!B:B,'Basin Total Well Counts'!A:A,F3217)</f>
        <v>4076</v>
      </c>
      <c r="M3217" s="4">
        <f t="shared" si="201"/>
        <v>0</v>
      </c>
      <c r="N3217" s="2">
        <f>SUMIF('Basin Emissions'!A:A,F3217,'Basin Emissions'!B:B)</f>
        <v>5707.3909445000027</v>
      </c>
      <c r="O3217" s="8">
        <f t="shared" si="202"/>
        <v>0</v>
      </c>
      <c r="P3217" s="7">
        <f>SUMIF('Tool Pneumatics CH4 VOC BTEX'!B:B,A3217,'Tool Pneumatics CH4 VOC BTEX'!F:F)</f>
        <v>3.07563304901123</v>
      </c>
      <c r="Q3217" s="14">
        <f t="shared" si="203"/>
        <v>0</v>
      </c>
      <c r="R3217" s="16">
        <f>SUMIF('Tool Pneumatics CH4 VOC BTEX'!B:B,A3217,'Tool Pneumatics CH4 VOC BTEX'!H:H)*Q3217</f>
        <v>0</v>
      </c>
      <c r="S3217" s="16">
        <f>SUMIF('Tool Pneumatics CH4 VOC BTEX'!B:B,A3217,'Tool Pneumatics CH4 VOC BTEX'!J:J)*Q3217</f>
        <v>0</v>
      </c>
      <c r="T3217" s="16">
        <f>SUMIF('Tool Pneumatics CH4 VOC BTEX'!B:B,A3217,'Tool Pneumatics CH4 VOC BTEX'!L:L)*Q3217</f>
        <v>0</v>
      </c>
      <c r="U3217" s="16">
        <f>SUMIF('Tool Pneumatics CH4 VOC BTEX'!B:B,A3217,'Tool Pneumatics CH4 VOC BTEX'!N:N)*Q3217</f>
        <v>0</v>
      </c>
    </row>
    <row r="3218" spans="1:21" x14ac:dyDescent="0.25">
      <c r="A3218" s="1" t="s">
        <v>6601</v>
      </c>
      <c r="B3218" s="1" t="s">
        <v>1494</v>
      </c>
      <c r="C3218" s="1" t="s">
        <v>2101</v>
      </c>
      <c r="D3218" s="1"/>
      <c r="E3218" s="1"/>
      <c r="F3218" s="1" t="s">
        <v>4493</v>
      </c>
      <c r="G3218" s="1">
        <v>0</v>
      </c>
      <c r="H3218" s="1" t="s">
        <v>27474</v>
      </c>
      <c r="I3218" s="1">
        <v>140</v>
      </c>
      <c r="J3218" s="1" t="s">
        <v>27474</v>
      </c>
      <c r="K3218" s="1">
        <f t="shared" si="200"/>
        <v>140</v>
      </c>
      <c r="L3218" s="2">
        <f>SUMIFS('Basin Total Well Counts'!B:B,'Basin Total Well Counts'!A:A,F3218)</f>
        <v>4231</v>
      </c>
      <c r="M3218" s="4">
        <f t="shared" si="201"/>
        <v>3.3089104230678325E-2</v>
      </c>
      <c r="N3218" s="2">
        <f>SUMIF('Basin Emissions'!A:A,F3218,'Basin Emissions'!B:B)</f>
        <v>1256.6046336999998</v>
      </c>
      <c r="O3218" s="8">
        <f t="shared" si="202"/>
        <v>41.579921701252651</v>
      </c>
      <c r="P3218" s="7">
        <f>SUMIF('Tool Pneumatics CH4 VOC BTEX'!B:B,A3218,'Tool Pneumatics CH4 VOC BTEX'!F:F)</f>
        <v>5.2682189941406303</v>
      </c>
      <c r="Q3218" s="14">
        <f t="shared" si="203"/>
        <v>8.7000080562837958</v>
      </c>
      <c r="R3218" s="16">
        <f>SUMIF('Tool Pneumatics CH4 VOC BTEX'!B:B,A3218,'Tool Pneumatics CH4 VOC BTEX'!H:H)*Q3218</f>
        <v>8.5453632814869562E-2</v>
      </c>
      <c r="S3218" s="16">
        <f>SUMIF('Tool Pneumatics CH4 VOC BTEX'!B:B,A3218,'Tool Pneumatics CH4 VOC BTEX'!J:J)*Q3218</f>
        <v>3.7287313211304008E-3</v>
      </c>
      <c r="T3218" s="16">
        <f>SUMIF('Tool Pneumatics CH4 VOC BTEX'!B:B,A3218,'Tool Pneumatics CH4 VOC BTEX'!L:L)*Q3218</f>
        <v>4.8000553310084135E-3</v>
      </c>
      <c r="U3218" s="16">
        <f>SUMIF('Tool Pneumatics CH4 VOC BTEX'!B:B,A3218,'Tool Pneumatics CH4 VOC BTEX'!N:N)*Q3218</f>
        <v>2.1750933213001093E-2</v>
      </c>
    </row>
    <row r="3219" spans="1:21" x14ac:dyDescent="0.25">
      <c r="A3219" s="1" t="s">
        <v>6602</v>
      </c>
      <c r="B3219" s="1" t="s">
        <v>1494</v>
      </c>
      <c r="C3219" s="1" t="s">
        <v>6603</v>
      </c>
      <c r="D3219" s="1"/>
      <c r="E3219" s="1"/>
      <c r="F3219" s="1" t="s">
        <v>2686</v>
      </c>
      <c r="G3219" s="1">
        <v>5990</v>
      </c>
      <c r="H3219" s="1" t="s">
        <v>27474</v>
      </c>
      <c r="I3219" s="1">
        <v>1</v>
      </c>
      <c r="J3219" s="1" t="s">
        <v>27474</v>
      </c>
      <c r="K3219" s="1">
        <f t="shared" si="200"/>
        <v>5991</v>
      </c>
      <c r="L3219" s="2">
        <f>SUMIFS('Basin Total Well Counts'!B:B,'Basin Total Well Counts'!A:A,F3219)</f>
        <v>8568</v>
      </c>
      <c r="M3219" s="4">
        <f t="shared" si="201"/>
        <v>0.69922969187675066</v>
      </c>
      <c r="N3219" s="2">
        <f>SUMIF('Basin Emissions'!A:A,F3219,'Basin Emissions'!B:B)</f>
        <v>1793.2893319000002</v>
      </c>
      <c r="O3219" s="8">
        <f t="shared" si="202"/>
        <v>1253.9211469903012</v>
      </c>
      <c r="P3219" s="7">
        <f>SUMIF('Tool Pneumatics CH4 VOC BTEX'!B:B,A3219,'Tool Pneumatics CH4 VOC BTEX'!F:F)</f>
        <v>4.9757871627807599</v>
      </c>
      <c r="Q3219" s="14">
        <f t="shared" si="203"/>
        <v>277.78464695321827</v>
      </c>
      <c r="R3219" s="16">
        <f>SUMIF('Tool Pneumatics CH4 VOC BTEX'!B:B,A3219,'Tool Pneumatics CH4 VOC BTEX'!H:H)*Q3219</f>
        <v>1.0700464436235837</v>
      </c>
      <c r="S3219" s="16">
        <f>SUMIF('Tool Pneumatics CH4 VOC BTEX'!B:B,A3219,'Tool Pneumatics CH4 VOC BTEX'!J:J)*Q3219</f>
        <v>0.14269357835569077</v>
      </c>
      <c r="T3219" s="16">
        <f>SUMIF('Tool Pneumatics CH4 VOC BTEX'!B:B,A3219,'Tool Pneumatics CH4 VOC BTEX'!L:L)*Q3219</f>
        <v>1.2637623842468526</v>
      </c>
      <c r="U3219" s="16">
        <f>SUMIF('Tool Pneumatics CH4 VOC BTEX'!B:B,A3219,'Tool Pneumatics CH4 VOC BTEX'!N:N)*Q3219</f>
        <v>0.45188254937741429</v>
      </c>
    </row>
    <row r="3220" spans="1:21" x14ac:dyDescent="0.25">
      <c r="A3220" s="1" t="s">
        <v>6604</v>
      </c>
      <c r="B3220" s="1" t="s">
        <v>1494</v>
      </c>
      <c r="C3220" s="1" t="s">
        <v>2215</v>
      </c>
      <c r="D3220" s="1"/>
      <c r="E3220" s="1"/>
      <c r="F3220" s="1" t="s">
        <v>2686</v>
      </c>
      <c r="G3220" s="1">
        <v>1570</v>
      </c>
      <c r="H3220" s="1" t="s">
        <v>27474</v>
      </c>
      <c r="I3220" s="1">
        <v>13</v>
      </c>
      <c r="J3220" s="1" t="s">
        <v>27474</v>
      </c>
      <c r="K3220" s="1">
        <f t="shared" si="200"/>
        <v>1583</v>
      </c>
      <c r="L3220" s="2">
        <f>SUMIFS('Basin Total Well Counts'!B:B,'Basin Total Well Counts'!A:A,F3220)</f>
        <v>8568</v>
      </c>
      <c r="M3220" s="4">
        <f t="shared" si="201"/>
        <v>0.18475723622782447</v>
      </c>
      <c r="N3220" s="2">
        <f>SUMIF('Basin Emissions'!A:A,F3220,'Basin Emissions'!B:B)</f>
        <v>1793.2893319000002</v>
      </c>
      <c r="O3220" s="8">
        <f t="shared" si="202"/>
        <v>331.32318071868588</v>
      </c>
      <c r="P3220" s="7">
        <f>SUMIF('Tool Pneumatics CH4 VOC BTEX'!B:B,A3220,'Tool Pneumatics CH4 VOC BTEX'!F:F)</f>
        <v>4.9757871627807599</v>
      </c>
      <c r="Q3220" s="14">
        <f t="shared" si="203"/>
        <v>73.398947776154998</v>
      </c>
      <c r="R3220" s="16">
        <f>SUMIF('Tool Pneumatics CH4 VOC BTEX'!B:B,A3220,'Tool Pneumatics CH4 VOC BTEX'!H:H)*Q3220</f>
        <v>0.28273802708331386</v>
      </c>
      <c r="S3220" s="16">
        <f>SUMIF('Tool Pneumatics CH4 VOC BTEX'!B:B,A3220,'Tool Pneumatics CH4 VOC BTEX'!J:J)*Q3220</f>
        <v>3.7703878240203388E-2</v>
      </c>
      <c r="T3220" s="16">
        <f>SUMIF('Tool Pneumatics CH4 VOC BTEX'!B:B,A3220,'Tool Pneumatics CH4 VOC BTEX'!L:L)*Q3220</f>
        <v>0.33392352766863098</v>
      </c>
      <c r="U3220" s="16">
        <f>SUMIF('Tool Pneumatics CH4 VOC BTEX'!B:B,A3220,'Tool Pneumatics CH4 VOC BTEX'!N:N)*Q3220</f>
        <v>0.11940078044807993</v>
      </c>
    </row>
    <row r="3221" spans="1:21" x14ac:dyDescent="0.25">
      <c r="A3221" s="1" t="s">
        <v>6606</v>
      </c>
      <c r="B3221" s="1" t="s">
        <v>1494</v>
      </c>
      <c r="C3221" s="1" t="s">
        <v>3132</v>
      </c>
      <c r="D3221" s="1"/>
      <c r="E3221" s="1"/>
      <c r="F3221" s="1" t="s">
        <v>6605</v>
      </c>
      <c r="G3221" s="1">
        <v>0</v>
      </c>
      <c r="H3221" s="1" t="s">
        <v>27474</v>
      </c>
      <c r="I3221" s="1">
        <v>0</v>
      </c>
      <c r="J3221" s="1" t="s">
        <v>27474</v>
      </c>
      <c r="K3221" s="1">
        <f t="shared" si="200"/>
        <v>0</v>
      </c>
      <c r="L3221" s="2">
        <f>SUMIFS('Basin Total Well Counts'!B:B,'Basin Total Well Counts'!A:A,F3221)</f>
        <v>0</v>
      </c>
      <c r="M3221" s="4">
        <f t="shared" si="201"/>
        <v>0</v>
      </c>
      <c r="N3221" s="2">
        <f>SUMIF('Basin Emissions'!A:A,F3221,'Basin Emissions'!B:B)</f>
        <v>0</v>
      </c>
      <c r="O3221" s="8">
        <f t="shared" si="202"/>
        <v>0</v>
      </c>
      <c r="P3221" s="7">
        <f>SUMIF('Tool Pneumatics CH4 VOC BTEX'!B:B,A3221,'Tool Pneumatics CH4 VOC BTEX'!F:F)</f>
        <v>5.8681321144104004</v>
      </c>
      <c r="Q3221" s="14">
        <f t="shared" si="203"/>
        <v>0</v>
      </c>
      <c r="R3221" s="16">
        <f>SUMIF('Tool Pneumatics CH4 VOC BTEX'!B:B,A3221,'Tool Pneumatics CH4 VOC BTEX'!H:H)*Q3221</f>
        <v>0</v>
      </c>
      <c r="S3221" s="16">
        <f>SUMIF('Tool Pneumatics CH4 VOC BTEX'!B:B,A3221,'Tool Pneumatics CH4 VOC BTEX'!J:J)*Q3221</f>
        <v>0</v>
      </c>
      <c r="T3221" s="16">
        <f>SUMIF('Tool Pneumatics CH4 VOC BTEX'!B:B,A3221,'Tool Pneumatics CH4 VOC BTEX'!L:L)*Q3221</f>
        <v>0</v>
      </c>
      <c r="U3221" s="16">
        <f>SUMIF('Tool Pneumatics CH4 VOC BTEX'!B:B,A3221,'Tool Pneumatics CH4 VOC BTEX'!N:N)*Q3221</f>
        <v>0</v>
      </c>
    </row>
    <row r="3222" spans="1:21" x14ac:dyDescent="0.25">
      <c r="A3222" s="1" t="s">
        <v>6607</v>
      </c>
      <c r="B3222" s="1" t="s">
        <v>1494</v>
      </c>
      <c r="C3222" s="1" t="s">
        <v>6608</v>
      </c>
      <c r="D3222" s="1"/>
      <c r="E3222" s="1"/>
      <c r="F3222" s="1" t="s">
        <v>3071</v>
      </c>
      <c r="G3222" s="1">
        <v>267</v>
      </c>
      <c r="H3222" s="1" t="s">
        <v>27474</v>
      </c>
      <c r="I3222" s="1">
        <v>0</v>
      </c>
      <c r="J3222" s="1" t="s">
        <v>27474</v>
      </c>
      <c r="K3222" s="1">
        <f t="shared" si="200"/>
        <v>267</v>
      </c>
      <c r="L3222" s="2">
        <f>SUMIFS('Basin Total Well Counts'!B:B,'Basin Total Well Counts'!A:A,F3222)</f>
        <v>1145</v>
      </c>
      <c r="M3222" s="4">
        <f t="shared" si="201"/>
        <v>0.2331877729257642</v>
      </c>
      <c r="N3222" s="2">
        <f>SUMIF('Basin Emissions'!A:A,F3222,'Basin Emissions'!B:B)</f>
        <v>128.2142145</v>
      </c>
      <c r="O3222" s="8">
        <f t="shared" si="202"/>
        <v>29.897987136681223</v>
      </c>
      <c r="P3222" s="7">
        <f>SUMIF('Tool Pneumatics CH4 VOC BTEX'!B:B,A3222,'Tool Pneumatics CH4 VOC BTEX'!F:F)</f>
        <v>4.9757871627807599</v>
      </c>
      <c r="Q3222" s="14">
        <f t="shared" si="203"/>
        <v>6.623384429961364</v>
      </c>
      <c r="R3222" s="16">
        <f>SUMIF('Tool Pneumatics CH4 VOC BTEX'!B:B,A3222,'Tool Pneumatics CH4 VOC BTEX'!H:H)*Q3222</f>
        <v>2.551375330410378E-2</v>
      </c>
      <c r="S3222" s="16">
        <f>SUMIF('Tool Pneumatics CH4 VOC BTEX'!B:B,A3222,'Tool Pneumatics CH4 VOC BTEX'!J:J)*Q3222</f>
        <v>3.402327794220106E-3</v>
      </c>
      <c r="T3222" s="16">
        <f>SUMIF('Tool Pneumatics CH4 VOC BTEX'!B:B,A3222,'Tool Pneumatics CH4 VOC BTEX'!L:L)*Q3222</f>
        <v>3.0132637605422129E-2</v>
      </c>
      <c r="U3222" s="16">
        <f>SUMIF('Tool Pneumatics CH4 VOC BTEX'!B:B,A3222,'Tool Pneumatics CH4 VOC BTEX'!N:N)*Q3222</f>
        <v>1.0774504187129042E-2</v>
      </c>
    </row>
    <row r="3223" spans="1:21" x14ac:dyDescent="0.25">
      <c r="A3223" s="1" t="s">
        <v>6609</v>
      </c>
      <c r="B3223" s="1" t="s">
        <v>1494</v>
      </c>
      <c r="C3223" s="1" t="s">
        <v>6610</v>
      </c>
      <c r="D3223" s="1"/>
      <c r="E3223" s="1"/>
      <c r="F3223" s="1" t="s">
        <v>4500</v>
      </c>
      <c r="G3223" s="1">
        <v>29</v>
      </c>
      <c r="H3223" s="1" t="s">
        <v>27474</v>
      </c>
      <c r="I3223" s="1">
        <v>0</v>
      </c>
      <c r="J3223" s="1" t="s">
        <v>27474</v>
      </c>
      <c r="K3223" s="1">
        <f t="shared" si="200"/>
        <v>29</v>
      </c>
      <c r="L3223" s="2">
        <f>SUMIFS('Basin Total Well Counts'!B:B,'Basin Total Well Counts'!A:A,F3223)</f>
        <v>224</v>
      </c>
      <c r="M3223" s="4">
        <f t="shared" si="201"/>
        <v>0.12946428571428573</v>
      </c>
      <c r="N3223" s="2">
        <f>SUMIF('Basin Emissions'!A:A,F3223,'Basin Emissions'!B:B)</f>
        <v>0</v>
      </c>
      <c r="O3223" s="8">
        <f t="shared" si="202"/>
        <v>0</v>
      </c>
      <c r="P3223" s="7">
        <f>SUMIF('Tool Pneumatics CH4 VOC BTEX'!B:B,A3223,'Tool Pneumatics CH4 VOC BTEX'!F:F)</f>
        <v>3.5899999141693102</v>
      </c>
      <c r="Q3223" s="14">
        <f t="shared" si="203"/>
        <v>0</v>
      </c>
      <c r="R3223" s="16">
        <f>SUMIF('Tool Pneumatics CH4 VOC BTEX'!B:B,A3223,'Tool Pneumatics CH4 VOC BTEX'!H:H)*Q3223</f>
        <v>0</v>
      </c>
      <c r="S3223" s="16">
        <f>SUMIF('Tool Pneumatics CH4 VOC BTEX'!B:B,A3223,'Tool Pneumatics CH4 VOC BTEX'!J:J)*Q3223</f>
        <v>0</v>
      </c>
      <c r="T3223" s="16">
        <f>SUMIF('Tool Pneumatics CH4 VOC BTEX'!B:B,A3223,'Tool Pneumatics CH4 VOC BTEX'!L:L)*Q3223</f>
        <v>0</v>
      </c>
      <c r="U3223" s="16">
        <f>SUMIF('Tool Pneumatics CH4 VOC BTEX'!B:B,A3223,'Tool Pneumatics CH4 VOC BTEX'!N:N)*Q3223</f>
        <v>0</v>
      </c>
    </row>
    <row r="3224" spans="1:21" x14ac:dyDescent="0.25">
      <c r="A3224" s="1" t="s">
        <v>6611</v>
      </c>
      <c r="B3224" s="1" t="s">
        <v>1494</v>
      </c>
      <c r="C3224" s="1" t="s">
        <v>2155</v>
      </c>
      <c r="D3224" s="1"/>
      <c r="E3224" s="1"/>
      <c r="F3224" s="1" t="s">
        <v>4493</v>
      </c>
      <c r="G3224" s="1">
        <v>8</v>
      </c>
      <c r="H3224" s="1" t="s">
        <v>27474</v>
      </c>
      <c r="I3224" s="1">
        <v>0</v>
      </c>
      <c r="J3224" s="1" t="s">
        <v>27474</v>
      </c>
      <c r="K3224" s="1">
        <f t="shared" si="200"/>
        <v>8</v>
      </c>
      <c r="L3224" s="2">
        <f>SUMIFS('Basin Total Well Counts'!B:B,'Basin Total Well Counts'!A:A,F3224)</f>
        <v>4231</v>
      </c>
      <c r="M3224" s="4">
        <f t="shared" si="201"/>
        <v>1.8908059560387616E-3</v>
      </c>
      <c r="N3224" s="2">
        <f>SUMIF('Basin Emissions'!A:A,F3224,'Basin Emissions'!B:B)</f>
        <v>1256.6046336999998</v>
      </c>
      <c r="O3224" s="8">
        <f t="shared" si="202"/>
        <v>2.375995525785866</v>
      </c>
      <c r="P3224" s="7">
        <f>SUMIF('Tool Pneumatics CH4 VOC BTEX'!B:B,A3224,'Tool Pneumatics CH4 VOC BTEX'!F:F)</f>
        <v>5.2682189941406303</v>
      </c>
      <c r="Q3224" s="14">
        <f t="shared" si="203"/>
        <v>0.49714331750193125</v>
      </c>
      <c r="R3224" s="16">
        <f>SUMIF('Tool Pneumatics CH4 VOC BTEX'!B:B,A3224,'Tool Pneumatics CH4 VOC BTEX'!H:H)*Q3224</f>
        <v>4.8830647322782618E-3</v>
      </c>
      <c r="S3224" s="16">
        <f>SUMIF('Tool Pneumatics CH4 VOC BTEX'!B:B,A3224,'Tool Pneumatics CH4 VOC BTEX'!J:J)*Q3224</f>
        <v>2.130703612074515E-4</v>
      </c>
      <c r="T3224" s="16">
        <f>SUMIF('Tool Pneumatics CH4 VOC BTEX'!B:B,A3224,'Tool Pneumatics CH4 VOC BTEX'!L:L)*Q3224</f>
        <v>2.7428887605762366E-4</v>
      </c>
      <c r="U3224" s="16">
        <f>SUMIF('Tool Pneumatics CH4 VOC BTEX'!B:B,A3224,'Tool Pneumatics CH4 VOC BTEX'!N:N)*Q3224</f>
        <v>1.2429104693143483E-3</v>
      </c>
    </row>
    <row r="3226" spans="1:21" x14ac:dyDescent="0.25">
      <c r="G3226" s="34">
        <f>SUM(G2:G3224)</f>
        <v>366980</v>
      </c>
      <c r="H3226" s="34"/>
      <c r="I3226" s="34">
        <f>SUM(I2:I3224)</f>
        <v>33040</v>
      </c>
      <c r="O3226" s="34"/>
      <c r="P3226" s="34"/>
      <c r="Q3226" s="34">
        <f>SUM(Q2:Q3224)</f>
        <v>23009.756290494352</v>
      </c>
      <c r="R3226" s="34">
        <f>SUM(R2:R3224)</f>
        <v>44.923783619793497</v>
      </c>
      <c r="S3226" s="34">
        <f>SUM(S2:S3224)</f>
        <v>2.1723971906751625</v>
      </c>
      <c r="T3226" s="34">
        <f>SUM(T2:T3224)</f>
        <v>31.770032922151376</v>
      </c>
      <c r="U3226" s="34">
        <f>SUM(U2:U3224)</f>
        <v>14.146695548159062</v>
      </c>
    </row>
    <row r="3227" spans="1:21" x14ac:dyDescent="0.25">
      <c r="G3227" s="34"/>
      <c r="H3227" s="34"/>
      <c r="I3227" s="34">
        <f>SUM(G3226:I3226)</f>
        <v>400020</v>
      </c>
    </row>
  </sheetData>
  <autoFilter ref="B1:B3227" xr:uid="{517CA358-F23E-457B-B6D5-A60EC74FE27F}"/>
  <sortState xmlns:xlrd2="http://schemas.microsoft.com/office/spreadsheetml/2017/richdata2" ref="A2:U3224">
    <sortCondition ref="B2:B3224"/>
  </sortState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E9EC6-B4AE-4497-B76E-34F1233534F3}">
  <dimension ref="A1:D109"/>
  <sheetViews>
    <sheetView workbookViewId="0">
      <pane xSplit="1" ySplit="1" topLeftCell="B79" activePane="bottomRight" state="frozen"/>
      <selection pane="topRight" activeCell="B1" sqref="B1"/>
      <selection pane="bottomLeft" activeCell="A2" sqref="A2"/>
      <selection pane="bottomRight" activeCell="B107" sqref="B107"/>
    </sheetView>
  </sheetViews>
  <sheetFormatPr defaultRowHeight="15" x14ac:dyDescent="0.25"/>
  <cols>
    <col min="1" max="1" width="41" bestFit="1" customWidth="1"/>
    <col min="2" max="2" width="22.5703125" bestFit="1" customWidth="1"/>
  </cols>
  <sheetData>
    <row r="1" spans="1:2" x14ac:dyDescent="0.25">
      <c r="A1" s="9" t="s">
        <v>6783</v>
      </c>
      <c r="B1" s="9" t="s">
        <v>6807</v>
      </c>
    </row>
    <row r="2" spans="1:2" x14ac:dyDescent="0.25">
      <c r="A2" s="3" t="s">
        <v>4838</v>
      </c>
      <c r="B2" s="2">
        <f>SUMIFS('County Level VOC BTEX Emissions'!K:K,'County Level VOC BTEX Emissions'!F:F,A2)</f>
        <v>0</v>
      </c>
    </row>
    <row r="3" spans="1:2" x14ac:dyDescent="0.25">
      <c r="A3" s="3" t="s">
        <v>2321</v>
      </c>
      <c r="B3" s="2">
        <f>SUMIFS('County Level VOC BTEX Emissions'!K:K,'County Level VOC BTEX Emissions'!F:F,A3)</f>
        <v>137</v>
      </c>
    </row>
    <row r="4" spans="1:2" x14ac:dyDescent="0.25">
      <c r="A4" s="3" t="s">
        <v>996</v>
      </c>
      <c r="B4" s="2">
        <f>SUMIFS('County Level VOC BTEX Emissions'!K:K,'County Level VOC BTEX Emissions'!F:F,A4)</f>
        <v>36190</v>
      </c>
    </row>
    <row r="5" spans="1:2" x14ac:dyDescent="0.25">
      <c r="A5" s="3" t="s">
        <v>3659</v>
      </c>
      <c r="B5" s="2">
        <f>SUMIFS('County Level VOC BTEX Emissions'!K:K,'County Level VOC BTEX Emissions'!F:F,A5)</f>
        <v>49164</v>
      </c>
    </row>
    <row r="6" spans="1:2" x14ac:dyDescent="0.25">
      <c r="A6" s="3" t="s">
        <v>1015</v>
      </c>
      <c r="B6" s="2">
        <f>SUMIFS('County Level VOC BTEX Emissions'!K:K,'County Level VOC BTEX Emissions'!F:F,A6)</f>
        <v>100308</v>
      </c>
    </row>
    <row r="7" spans="1:2" x14ac:dyDescent="0.25">
      <c r="A7" s="3" t="s">
        <v>2357</v>
      </c>
      <c r="B7" s="2">
        <f>SUMIFS('County Level VOC BTEX Emissions'!K:K,'County Level VOC BTEX Emissions'!F:F,A7)</f>
        <v>52</v>
      </c>
    </row>
    <row r="8" spans="1:2" x14ac:dyDescent="0.25">
      <c r="A8" s="3" t="s">
        <v>6791</v>
      </c>
      <c r="B8" s="2">
        <f>SUMIFS('County Level VOC BTEX Emissions'!K:K,'County Level VOC BTEX Emissions'!F:F,A8)</f>
        <v>12231</v>
      </c>
    </row>
    <row r="9" spans="1:2" x14ac:dyDescent="0.25">
      <c r="A9" s="3" t="s">
        <v>1006</v>
      </c>
      <c r="B9" s="2">
        <f>SUMIFS('County Level VOC BTEX Emissions'!K:K,'County Level VOC BTEX Emissions'!F:F,A9)</f>
        <v>15782</v>
      </c>
    </row>
    <row r="10" spans="1:2" x14ac:dyDescent="0.25">
      <c r="A10" s="3" t="s">
        <v>2732</v>
      </c>
      <c r="B10" s="2">
        <f>SUMIFS('County Level VOC BTEX Emissions'!K:K,'County Level VOC BTEX Emissions'!F:F,A10)</f>
        <v>0</v>
      </c>
    </row>
    <row r="11" spans="1:2" x14ac:dyDescent="0.25">
      <c r="A11" s="3" t="s">
        <v>2386</v>
      </c>
      <c r="B11" s="2">
        <f>SUMIFS('County Level VOC BTEX Emissions'!K:K,'County Level VOC BTEX Emissions'!F:F,A11)</f>
        <v>0</v>
      </c>
    </row>
    <row r="12" spans="1:2" x14ac:dyDescent="0.25">
      <c r="A12" s="3" t="s">
        <v>6413</v>
      </c>
      <c r="B12" s="2">
        <f>SUMIFS('County Level VOC BTEX Emissions'!K:K,'County Level VOC BTEX Emissions'!F:F,A12)</f>
        <v>0</v>
      </c>
    </row>
    <row r="13" spans="1:2" x14ac:dyDescent="0.25">
      <c r="A13" s="3" t="s">
        <v>6792</v>
      </c>
      <c r="B13" s="2">
        <f>SUMIFS('County Level VOC BTEX Emissions'!K:K,'County Level VOC BTEX Emissions'!F:F,A13)</f>
        <v>3536</v>
      </c>
    </row>
    <row r="14" spans="1:2" x14ac:dyDescent="0.25">
      <c r="A14" s="3" t="s">
        <v>4500</v>
      </c>
      <c r="B14" s="2">
        <f>SUMIFS('County Level VOC BTEX Emissions'!K:K,'County Level VOC BTEX Emissions'!F:F,A14)</f>
        <v>224</v>
      </c>
    </row>
    <row r="15" spans="1:2" x14ac:dyDescent="0.25">
      <c r="A15" s="3" t="s">
        <v>2379</v>
      </c>
      <c r="B15" s="2">
        <f>SUMIFS('County Level VOC BTEX Emissions'!K:K,'County Level VOC BTEX Emissions'!F:F,A15)</f>
        <v>8</v>
      </c>
    </row>
    <row r="16" spans="1:2" x14ac:dyDescent="0.25">
      <c r="A16" s="3" t="s">
        <v>2252</v>
      </c>
      <c r="B16" s="2">
        <f>SUMIFS('County Level VOC BTEX Emissions'!K:K,'County Level VOC BTEX Emissions'!F:F,A16)</f>
        <v>4041</v>
      </c>
    </row>
    <row r="17" spans="1:2" x14ac:dyDescent="0.25">
      <c r="A17" s="3" t="s">
        <v>2325</v>
      </c>
      <c r="B17" s="2">
        <f>SUMIFS('County Level VOC BTEX Emissions'!K:K,'County Level VOC BTEX Emissions'!F:F,A17)</f>
        <v>0</v>
      </c>
    </row>
    <row r="18" spans="1:2" x14ac:dyDescent="0.25">
      <c r="A18" s="3" t="s">
        <v>2574</v>
      </c>
      <c r="B18" s="2">
        <f>SUMIFS('County Level VOC BTEX Emissions'!K:K,'County Level VOC BTEX Emissions'!F:F,A18)</f>
        <v>0</v>
      </c>
    </row>
    <row r="19" spans="1:2" x14ac:dyDescent="0.25">
      <c r="A19" s="3" t="s">
        <v>6793</v>
      </c>
      <c r="B19" s="2">
        <f>SUMIFS('County Level VOC BTEX Emissions'!K:K,'County Level VOC BTEX Emissions'!F:F,A19)</f>
        <v>273</v>
      </c>
    </row>
    <row r="20" spans="1:2" x14ac:dyDescent="0.25">
      <c r="A20" s="3" t="s">
        <v>4495</v>
      </c>
      <c r="B20" s="2">
        <f>SUMIFS('County Level VOC BTEX Emissions'!K:K,'County Level VOC BTEX Emissions'!F:F,A20)</f>
        <v>603</v>
      </c>
    </row>
    <row r="21" spans="1:2" x14ac:dyDescent="0.25">
      <c r="A21" s="3" t="s">
        <v>3071</v>
      </c>
      <c r="B21" s="2">
        <f>SUMIFS('County Level VOC BTEX Emissions'!K:K,'County Level VOC BTEX Emissions'!F:F,A21)</f>
        <v>1145</v>
      </c>
    </row>
    <row r="22" spans="1:2" x14ac:dyDescent="0.25">
      <c r="A22" s="3" t="s">
        <v>5603</v>
      </c>
      <c r="B22" s="2">
        <f>SUMIFS('County Level VOC BTEX Emissions'!K:K,'County Level VOC BTEX Emissions'!F:F,A22)</f>
        <v>0</v>
      </c>
    </row>
    <row r="23" spans="1:2" x14ac:dyDescent="0.25">
      <c r="A23" s="3" t="s">
        <v>6794</v>
      </c>
      <c r="B23" s="2">
        <f>SUMIFS('County Level VOC BTEX Emissions'!K:K,'County Level VOC BTEX Emissions'!F:F,A23)</f>
        <v>3313</v>
      </c>
    </row>
    <row r="24" spans="1:2" x14ac:dyDescent="0.25">
      <c r="A24" s="3" t="s">
        <v>6795</v>
      </c>
      <c r="B24" s="2">
        <f>SUMIFS('County Level VOC BTEX Emissions'!K:K,'County Level VOC BTEX Emissions'!F:F,A24)</f>
        <v>3477</v>
      </c>
    </row>
    <row r="25" spans="1:2" x14ac:dyDescent="0.25">
      <c r="A25" s="3" t="s">
        <v>2280</v>
      </c>
      <c r="B25" s="2">
        <f>SUMIFS('County Level VOC BTEX Emissions'!K:K,'County Level VOC BTEX Emissions'!F:F,A25)</f>
        <v>246</v>
      </c>
    </row>
    <row r="26" spans="1:2" x14ac:dyDescent="0.25">
      <c r="A26" s="3" t="s">
        <v>2559</v>
      </c>
      <c r="B26" s="2">
        <f>SUMIFS('County Level VOC BTEX Emissions'!K:K,'County Level VOC BTEX Emissions'!F:F,A26)</f>
        <v>0</v>
      </c>
    </row>
    <row r="27" spans="1:2" x14ac:dyDescent="0.25">
      <c r="A27" s="3" t="s">
        <v>2352</v>
      </c>
      <c r="B27" s="2">
        <f>SUMIFS('County Level VOC BTEX Emissions'!K:K,'County Level VOC BTEX Emissions'!F:F,A27)</f>
        <v>5</v>
      </c>
    </row>
    <row r="28" spans="1:2" x14ac:dyDescent="0.25">
      <c r="A28" s="3" t="s">
        <v>2611</v>
      </c>
      <c r="B28" s="2">
        <f>SUMIFS('County Level VOC BTEX Emissions'!K:K,'County Level VOC BTEX Emissions'!F:F,A28)</f>
        <v>4076</v>
      </c>
    </row>
    <row r="29" spans="1:2" x14ac:dyDescent="0.25">
      <c r="A29" s="3" t="s">
        <v>4241</v>
      </c>
      <c r="B29" s="2">
        <f>SUMIFS('County Level VOC BTEX Emissions'!K:K,'County Level VOC BTEX Emissions'!F:F,A29)</f>
        <v>0</v>
      </c>
    </row>
    <row r="30" spans="1:2" x14ac:dyDescent="0.25">
      <c r="A30" s="3" t="s">
        <v>2629</v>
      </c>
      <c r="B30" s="2">
        <f>SUMIFS('County Level VOC BTEX Emissions'!K:K,'County Level VOC BTEX Emissions'!F:F,A30)</f>
        <v>0</v>
      </c>
    </row>
    <row r="31" spans="1:2" x14ac:dyDescent="0.25">
      <c r="A31" s="3" t="s">
        <v>5743</v>
      </c>
      <c r="B31" s="2">
        <f>SUMIFS('County Level VOC BTEX Emissions'!K:K,'County Level VOC BTEX Emissions'!F:F,A31)</f>
        <v>19752</v>
      </c>
    </row>
    <row r="32" spans="1:2" x14ac:dyDescent="0.25">
      <c r="A32" s="3" t="s">
        <v>3111</v>
      </c>
      <c r="B32" s="2">
        <f>SUMIFS('County Level VOC BTEX Emissions'!K:K,'County Level VOC BTEX Emissions'!F:F,A32)</f>
        <v>0</v>
      </c>
    </row>
    <row r="33" spans="1:2" x14ac:dyDescent="0.25">
      <c r="A33" s="3" t="s">
        <v>2531</v>
      </c>
      <c r="B33" s="2">
        <f>SUMIFS('County Level VOC BTEX Emissions'!K:K,'County Level VOC BTEX Emissions'!F:F,A33)</f>
        <v>24</v>
      </c>
    </row>
    <row r="34" spans="1:2" x14ac:dyDescent="0.25">
      <c r="A34" s="3" t="s">
        <v>4774</v>
      </c>
      <c r="B34" s="2">
        <f>SUMIFS('County Level VOC BTEX Emissions'!K:K,'County Level VOC BTEX Emissions'!F:F,A34)</f>
        <v>0</v>
      </c>
    </row>
    <row r="35" spans="1:2" x14ac:dyDescent="0.25">
      <c r="A35" s="3" t="s">
        <v>2738</v>
      </c>
      <c r="B35" s="2">
        <f>SUMIFS('County Level VOC BTEX Emissions'!K:K,'County Level VOC BTEX Emissions'!F:F,A35)</f>
        <v>0</v>
      </c>
    </row>
    <row r="36" spans="1:2" x14ac:dyDescent="0.25">
      <c r="A36" s="3" t="s">
        <v>3378</v>
      </c>
      <c r="B36" s="2">
        <f>SUMIFS('County Level VOC BTEX Emissions'!K:K,'County Level VOC BTEX Emissions'!F:F,A36)</f>
        <v>37</v>
      </c>
    </row>
    <row r="37" spans="1:2" x14ac:dyDescent="0.25">
      <c r="A37" s="3" t="s">
        <v>6796</v>
      </c>
      <c r="B37" s="2">
        <f>SUMIFS('County Level VOC BTEX Emissions'!K:K,'County Level VOC BTEX Emissions'!F:F,A37)</f>
        <v>10047</v>
      </c>
    </row>
    <row r="38" spans="1:2" x14ac:dyDescent="0.25">
      <c r="A38" s="3" t="s">
        <v>2535</v>
      </c>
      <c r="B38" s="2">
        <f>SUMIFS('County Level VOC BTEX Emissions'!K:K,'County Level VOC BTEX Emissions'!F:F,A38)</f>
        <v>0</v>
      </c>
    </row>
    <row r="39" spans="1:2" x14ac:dyDescent="0.25">
      <c r="A39" s="3" t="s">
        <v>2686</v>
      </c>
      <c r="B39" s="2">
        <f>SUMIFS('County Level VOC BTEX Emissions'!K:K,'County Level VOC BTEX Emissions'!F:F,A39)</f>
        <v>8568</v>
      </c>
    </row>
    <row r="40" spans="1:2" x14ac:dyDescent="0.25">
      <c r="A40" s="3" t="s">
        <v>6797</v>
      </c>
      <c r="B40" s="2">
        <f>SUMIFS('County Level VOC BTEX Emissions'!K:K,'County Level VOC BTEX Emissions'!F:F,A40)</f>
        <v>24650</v>
      </c>
    </row>
    <row r="41" spans="1:2" x14ac:dyDescent="0.25">
      <c r="A41" s="3" t="s">
        <v>2374</v>
      </c>
      <c r="B41" s="2">
        <f>SUMIFS('County Level VOC BTEX Emissions'!K:K,'County Level VOC BTEX Emissions'!F:F,A41)</f>
        <v>0</v>
      </c>
    </row>
    <row r="42" spans="1:2" x14ac:dyDescent="0.25">
      <c r="A42" s="3" t="s">
        <v>3074</v>
      </c>
      <c r="B42" s="2">
        <f>SUMIFS('County Level VOC BTEX Emissions'!K:K,'County Level VOC BTEX Emissions'!F:F,A42)</f>
        <v>0</v>
      </c>
    </row>
    <row r="43" spans="1:2" x14ac:dyDescent="0.25">
      <c r="A43" s="3" t="s">
        <v>2421</v>
      </c>
      <c r="B43" s="2">
        <f>SUMIFS('County Level VOC BTEX Emissions'!K:K,'County Level VOC BTEX Emissions'!F:F,A43)</f>
        <v>1818</v>
      </c>
    </row>
    <row r="44" spans="1:2" x14ac:dyDescent="0.25">
      <c r="A44" s="3" t="s">
        <v>2332</v>
      </c>
      <c r="B44" s="2">
        <f>SUMIFS('County Level VOC BTEX Emissions'!K:K,'County Level VOC BTEX Emissions'!F:F,A44)</f>
        <v>0</v>
      </c>
    </row>
    <row r="45" spans="1:2" x14ac:dyDescent="0.25">
      <c r="A45" s="3" t="s">
        <v>3382</v>
      </c>
      <c r="B45" s="2">
        <f>SUMIFS('County Level VOC BTEX Emissions'!K:K,'County Level VOC BTEX Emissions'!F:F,A45)</f>
        <v>0</v>
      </c>
    </row>
    <row r="46" spans="1:2" x14ac:dyDescent="0.25">
      <c r="A46" s="3" t="s">
        <v>6798</v>
      </c>
      <c r="B46" s="2">
        <f>SUMIFS('County Level VOC BTEX Emissions'!K:K,'County Level VOC BTEX Emissions'!F:F,A46)</f>
        <v>0</v>
      </c>
    </row>
    <row r="47" spans="1:2" x14ac:dyDescent="0.25">
      <c r="A47" s="3" t="s">
        <v>2523</v>
      </c>
      <c r="B47" s="2">
        <f>SUMIFS('County Level VOC BTEX Emissions'!K:K,'County Level VOC BTEX Emissions'!F:F,A47)</f>
        <v>0</v>
      </c>
    </row>
    <row r="48" spans="1:2" x14ac:dyDescent="0.25">
      <c r="A48" s="3" t="s">
        <v>2345</v>
      </c>
      <c r="B48" s="2">
        <f>SUMIFS('County Level VOC BTEX Emissions'!K:K,'County Level VOC BTEX Emissions'!F:F,A48)</f>
        <v>0</v>
      </c>
    </row>
    <row r="49" spans="1:2" x14ac:dyDescent="0.25">
      <c r="A49" s="3" t="s">
        <v>2623</v>
      </c>
      <c r="B49" s="2">
        <f>SUMIFS('County Level VOC BTEX Emissions'!K:K,'County Level VOC BTEX Emissions'!F:F,A49)</f>
        <v>849</v>
      </c>
    </row>
    <row r="50" spans="1:2" x14ac:dyDescent="0.25">
      <c r="A50" s="3" t="s">
        <v>2641</v>
      </c>
      <c r="B50" s="2">
        <f>SUMIFS('County Level VOC BTEX Emissions'!K:K,'County Level VOC BTEX Emissions'!F:F,A50)</f>
        <v>3316</v>
      </c>
    </row>
    <row r="51" spans="1:2" x14ac:dyDescent="0.25">
      <c r="A51" s="3" t="s">
        <v>6799</v>
      </c>
      <c r="B51" s="2">
        <f>SUMIFS('County Level VOC BTEX Emissions'!K:K,'County Level VOC BTEX Emissions'!F:F,A51)</f>
        <v>0</v>
      </c>
    </row>
    <row r="52" spans="1:2" x14ac:dyDescent="0.25">
      <c r="A52" s="3" t="s">
        <v>6800</v>
      </c>
      <c r="B52" s="2">
        <f>SUMIFS('County Level VOC BTEX Emissions'!K:K,'County Level VOC BTEX Emissions'!F:F,A52)</f>
        <v>0</v>
      </c>
    </row>
    <row r="53" spans="1:2" x14ac:dyDescent="0.25">
      <c r="A53" s="3" t="s">
        <v>2544</v>
      </c>
      <c r="B53" s="2">
        <f>SUMIFS('County Level VOC BTEX Emissions'!K:K,'County Level VOC BTEX Emissions'!F:F,A53)</f>
        <v>70</v>
      </c>
    </row>
    <row r="54" spans="1:2" x14ac:dyDescent="0.25">
      <c r="A54" s="3" t="s">
        <v>3157</v>
      </c>
      <c r="B54" s="2">
        <f>SUMIFS('County Level VOC BTEX Emissions'!K:K,'County Level VOC BTEX Emissions'!F:F,A54)</f>
        <v>8078</v>
      </c>
    </row>
    <row r="55" spans="1:2" x14ac:dyDescent="0.25">
      <c r="A55" s="3" t="s">
        <v>2223</v>
      </c>
      <c r="B55" s="2">
        <f>SUMIFS('County Level VOC BTEX Emissions'!K:K,'County Level VOC BTEX Emissions'!F:F,A55)</f>
        <v>1034</v>
      </c>
    </row>
    <row r="56" spans="1:2" x14ac:dyDescent="0.25">
      <c r="A56" s="3" t="s">
        <v>2572</v>
      </c>
      <c r="B56" s="2">
        <f>SUMIFS('County Level VOC BTEX Emissions'!K:K,'County Level VOC BTEX Emissions'!F:F,A56)</f>
        <v>0</v>
      </c>
    </row>
    <row r="57" spans="1:2" x14ac:dyDescent="0.25">
      <c r="A57" s="3" t="s">
        <v>4490</v>
      </c>
      <c r="B57" s="2">
        <f>SUMIFS('County Level VOC BTEX Emissions'!K:K,'County Level VOC BTEX Emissions'!F:F,A57)</f>
        <v>0</v>
      </c>
    </row>
    <row r="58" spans="1:2" x14ac:dyDescent="0.25">
      <c r="A58" s="3" t="s">
        <v>6363</v>
      </c>
      <c r="B58" s="2">
        <f>SUMIFS('County Level VOC BTEX Emissions'!K:K,'County Level VOC BTEX Emissions'!F:F,A58)</f>
        <v>0</v>
      </c>
    </row>
    <row r="59" spans="1:2" x14ac:dyDescent="0.25">
      <c r="A59" s="3" t="s">
        <v>6801</v>
      </c>
      <c r="B59" s="2">
        <f>SUMIFS('County Level VOC BTEX Emissions'!K:K,'County Level VOC BTEX Emissions'!F:F,A59)</f>
        <v>69</v>
      </c>
    </row>
    <row r="60" spans="1:2" x14ac:dyDescent="0.25">
      <c r="A60" s="3" t="s">
        <v>2721</v>
      </c>
      <c r="B60" s="2">
        <f>SUMIFS('County Level VOC BTEX Emissions'!K:K,'County Level VOC BTEX Emissions'!F:F,A60)</f>
        <v>0</v>
      </c>
    </row>
    <row r="61" spans="1:2" x14ac:dyDescent="0.25">
      <c r="A61" s="3" t="s">
        <v>2660</v>
      </c>
      <c r="B61" s="2">
        <f>SUMIFS('County Level VOC BTEX Emissions'!K:K,'County Level VOC BTEX Emissions'!F:F,A61)</f>
        <v>0</v>
      </c>
    </row>
    <row r="62" spans="1:2" x14ac:dyDescent="0.25">
      <c r="A62" s="3" t="s">
        <v>4518</v>
      </c>
      <c r="B62" s="2">
        <f>SUMIFS('County Level VOC BTEX Emissions'!K:K,'County Level VOC BTEX Emissions'!F:F,A62)</f>
        <v>0</v>
      </c>
    </row>
    <row r="63" spans="1:2" x14ac:dyDescent="0.25">
      <c r="A63" s="3" t="s">
        <v>2510</v>
      </c>
      <c r="B63" s="2">
        <f>SUMIFS('County Level VOC BTEX Emissions'!K:K,'County Level VOC BTEX Emissions'!F:F,A63)</f>
        <v>0</v>
      </c>
    </row>
    <row r="64" spans="1:2" x14ac:dyDescent="0.25">
      <c r="A64" s="3" t="s">
        <v>4788</v>
      </c>
      <c r="B64" s="2">
        <f>SUMIFS('County Level VOC BTEX Emissions'!K:K,'County Level VOC BTEX Emissions'!F:F,A64)</f>
        <v>0</v>
      </c>
    </row>
    <row r="65" spans="1:2" x14ac:dyDescent="0.25">
      <c r="A65" s="3" t="s">
        <v>6802</v>
      </c>
      <c r="B65" s="2">
        <f>SUMIFS('County Level VOC BTEX Emissions'!K:K,'County Level VOC BTEX Emissions'!F:F,A65)</f>
        <v>502</v>
      </c>
    </row>
    <row r="66" spans="1:2" x14ac:dyDescent="0.25">
      <c r="A66" s="3" t="s">
        <v>6102</v>
      </c>
      <c r="B66" s="2">
        <f>SUMIFS('County Level VOC BTEX Emissions'!K:K,'County Level VOC BTEX Emissions'!F:F,A66)</f>
        <v>0</v>
      </c>
    </row>
    <row r="67" spans="1:2" x14ac:dyDescent="0.25">
      <c r="A67" s="3" t="s">
        <v>2409</v>
      </c>
      <c r="B67" s="2">
        <f>SUMIFS('County Level VOC BTEX Emissions'!K:K,'County Level VOC BTEX Emissions'!F:F,A67)</f>
        <v>0</v>
      </c>
    </row>
    <row r="68" spans="1:2" x14ac:dyDescent="0.25">
      <c r="A68" s="3" t="s">
        <v>4783</v>
      </c>
      <c r="B68" s="2">
        <f>SUMIFS('County Level VOC BTEX Emissions'!K:K,'County Level VOC BTEX Emissions'!F:F,A68)</f>
        <v>528</v>
      </c>
    </row>
    <row r="69" spans="1:2" x14ac:dyDescent="0.25">
      <c r="A69" s="3" t="s">
        <v>2647</v>
      </c>
      <c r="B69" s="2">
        <f>SUMIFS('County Level VOC BTEX Emissions'!K:K,'County Level VOC BTEX Emissions'!F:F,A69)</f>
        <v>524</v>
      </c>
    </row>
    <row r="70" spans="1:2" x14ac:dyDescent="0.25">
      <c r="A70" s="3" t="s">
        <v>2381</v>
      </c>
      <c r="B70" s="2">
        <f>SUMIFS('County Level VOC BTEX Emissions'!K:K,'County Level VOC BTEX Emissions'!F:F,A70)</f>
        <v>0</v>
      </c>
    </row>
    <row r="71" spans="1:2" x14ac:dyDescent="0.25">
      <c r="A71" s="3" t="s">
        <v>997</v>
      </c>
      <c r="B71" s="2">
        <f>SUMIFS('County Level VOC BTEX Emissions'!K:K,'County Level VOC BTEX Emissions'!F:F,A71)</f>
        <v>25017</v>
      </c>
    </row>
    <row r="72" spans="1:2" x14ac:dyDescent="0.25">
      <c r="A72" s="3" t="s">
        <v>2644</v>
      </c>
      <c r="B72" s="2">
        <f>SUMIFS('County Level VOC BTEX Emissions'!K:K,'County Level VOC BTEX Emissions'!F:F,A72)</f>
        <v>12782</v>
      </c>
    </row>
    <row r="73" spans="1:2" x14ac:dyDescent="0.25">
      <c r="A73" s="3" t="s">
        <v>2240</v>
      </c>
      <c r="B73" s="2">
        <f>SUMIFS('County Level VOC BTEX Emissions'!K:K,'County Level VOC BTEX Emissions'!F:F,A73)</f>
        <v>0</v>
      </c>
    </row>
    <row r="74" spans="1:2" x14ac:dyDescent="0.25">
      <c r="A74" s="3" t="s">
        <v>2383</v>
      </c>
      <c r="B74" s="2">
        <f>SUMIFS('County Level VOC BTEX Emissions'!K:K,'County Level VOC BTEX Emissions'!F:F,A74)</f>
        <v>0</v>
      </c>
    </row>
    <row r="75" spans="1:2" x14ac:dyDescent="0.25">
      <c r="A75" s="3" t="s">
        <v>4493</v>
      </c>
      <c r="B75" s="2">
        <f>SUMIFS('County Level VOC BTEX Emissions'!K:K,'County Level VOC BTEX Emissions'!F:F,A75)</f>
        <v>4231</v>
      </c>
    </row>
    <row r="76" spans="1:2" x14ac:dyDescent="0.25">
      <c r="A76" s="3" t="s">
        <v>6380</v>
      </c>
      <c r="B76" s="2">
        <f>SUMIFS('County Level VOC BTEX Emissions'!K:K,'County Level VOC BTEX Emissions'!F:F,A76)</f>
        <v>0</v>
      </c>
    </row>
    <row r="77" spans="1:2" x14ac:dyDescent="0.25">
      <c r="A77" s="3" t="s">
        <v>2229</v>
      </c>
      <c r="B77" s="2">
        <f>SUMIFS('County Level VOC BTEX Emissions'!K:K,'County Level VOC BTEX Emissions'!F:F,A77)</f>
        <v>0</v>
      </c>
    </row>
    <row r="78" spans="1:2" x14ac:dyDescent="0.25">
      <c r="A78" s="3" t="s">
        <v>2517</v>
      </c>
      <c r="B78" s="2">
        <f>SUMIFS('County Level VOC BTEX Emissions'!K:K,'County Level VOC BTEX Emissions'!F:F,A78)</f>
        <v>703</v>
      </c>
    </row>
    <row r="79" spans="1:2" x14ac:dyDescent="0.25">
      <c r="A79" s="3" t="s">
        <v>3518</v>
      </c>
      <c r="B79" s="2">
        <f>SUMIFS('County Level VOC BTEX Emissions'!K:K,'County Level VOC BTEX Emissions'!F:F,A79)</f>
        <v>0</v>
      </c>
    </row>
    <row r="80" spans="1:2" x14ac:dyDescent="0.25">
      <c r="A80" s="3" t="s">
        <v>2533</v>
      </c>
      <c r="B80" s="2">
        <f>SUMIFS('County Level VOC BTEX Emissions'!K:K,'County Level VOC BTEX Emissions'!F:F,A80)</f>
        <v>0</v>
      </c>
    </row>
    <row r="81" spans="1:2" x14ac:dyDescent="0.25">
      <c r="A81" s="3" t="s">
        <v>2527</v>
      </c>
      <c r="B81" s="2">
        <f>SUMIFS('County Level VOC BTEX Emissions'!K:K,'County Level VOC BTEX Emissions'!F:F,A81)</f>
        <v>549</v>
      </c>
    </row>
    <row r="82" spans="1:2" x14ac:dyDescent="0.25">
      <c r="A82" s="3" t="s">
        <v>961</v>
      </c>
      <c r="B82" s="2">
        <f>SUMIFS('County Level VOC BTEX Emissions'!K:K,'County Level VOC BTEX Emissions'!F:F,A82)</f>
        <v>20291</v>
      </c>
    </row>
    <row r="83" spans="1:2" x14ac:dyDescent="0.25">
      <c r="A83" s="3" t="s">
        <v>2665</v>
      </c>
      <c r="B83" s="2">
        <f>SUMIFS('County Level VOC BTEX Emissions'!K:K,'County Level VOC BTEX Emissions'!F:F,A83)</f>
        <v>0</v>
      </c>
    </row>
    <row r="84" spans="1:2" x14ac:dyDescent="0.25">
      <c r="A84" s="3" t="s">
        <v>2614</v>
      </c>
      <c r="B84" s="2">
        <f>SUMIFS('County Level VOC BTEX Emissions'!K:K,'County Level VOC BTEX Emissions'!F:F,A84)</f>
        <v>0</v>
      </c>
    </row>
    <row r="85" spans="1:2" x14ac:dyDescent="0.25">
      <c r="A85" s="3" t="s">
        <v>2547</v>
      </c>
      <c r="B85" s="2">
        <f>SUMIFS('County Level VOC BTEX Emissions'!K:K,'County Level VOC BTEX Emissions'!F:F,A85)</f>
        <v>0</v>
      </c>
    </row>
    <row r="86" spans="1:2" x14ac:dyDescent="0.25">
      <c r="A86" s="3" t="s">
        <v>2582</v>
      </c>
      <c r="B86" s="2">
        <f>SUMIFS('County Level VOC BTEX Emissions'!K:K,'County Level VOC BTEX Emissions'!F:F,A86)</f>
        <v>43</v>
      </c>
    </row>
    <row r="87" spans="1:2" x14ac:dyDescent="0.25">
      <c r="A87" s="3" t="s">
        <v>3501</v>
      </c>
      <c r="B87" s="2">
        <f>SUMIFS('County Level VOC BTEX Emissions'!K:K,'County Level VOC BTEX Emissions'!F:F,A87)</f>
        <v>1311</v>
      </c>
    </row>
    <row r="88" spans="1:2" x14ac:dyDescent="0.25">
      <c r="A88" s="3" t="s">
        <v>4794</v>
      </c>
      <c r="B88" s="2">
        <f>SUMIFS('County Level VOC BTEX Emissions'!K:K,'County Level VOC BTEX Emissions'!F:F,A88)</f>
        <v>671</v>
      </c>
    </row>
    <row r="89" spans="1:2" x14ac:dyDescent="0.25">
      <c r="A89" s="3" t="s">
        <v>2512</v>
      </c>
      <c r="B89" s="2">
        <f>SUMIFS('County Level VOC BTEX Emissions'!K:K,'County Level VOC BTEX Emissions'!F:F,A89)</f>
        <v>1</v>
      </c>
    </row>
    <row r="90" spans="1:2" x14ac:dyDescent="0.25">
      <c r="A90" s="3" t="s">
        <v>4105</v>
      </c>
      <c r="B90" s="2">
        <f>SUMIFS('County Level VOC BTEX Emissions'!K:K,'County Level VOC BTEX Emissions'!F:F,A90)</f>
        <v>0</v>
      </c>
    </row>
    <row r="91" spans="1:2" x14ac:dyDescent="0.25">
      <c r="A91" s="3" t="s">
        <v>3065</v>
      </c>
      <c r="B91" s="2">
        <f>SUMIFS('County Level VOC BTEX Emissions'!K:K,'County Level VOC BTEX Emissions'!F:F,A91)</f>
        <v>8</v>
      </c>
    </row>
    <row r="92" spans="1:2" x14ac:dyDescent="0.25">
      <c r="A92" s="3" t="s">
        <v>6803</v>
      </c>
      <c r="B92" s="2">
        <f>SUMIFS('County Level VOC BTEX Emissions'!K:K,'County Level VOC BTEX Emissions'!F:F,A92)</f>
        <v>1825</v>
      </c>
    </row>
    <row r="93" spans="1:2" x14ac:dyDescent="0.25">
      <c r="A93" s="3" t="s">
        <v>2696</v>
      </c>
      <c r="B93" s="2">
        <f>SUMIFS('County Level VOC BTEX Emissions'!K:K,'County Level VOC BTEX Emissions'!F:F,A93)</f>
        <v>0</v>
      </c>
    </row>
    <row r="94" spans="1:2" x14ac:dyDescent="0.25">
      <c r="A94" s="3" t="s">
        <v>4711</v>
      </c>
      <c r="B94" s="2">
        <f>SUMIFS('County Level VOC BTEX Emissions'!K:K,'County Level VOC BTEX Emissions'!F:F,A94)</f>
        <v>0</v>
      </c>
    </row>
    <row r="95" spans="1:2" x14ac:dyDescent="0.25">
      <c r="A95" s="3" t="s">
        <v>2339</v>
      </c>
      <c r="B95" s="2">
        <f>SUMIFS('County Level VOC BTEX Emissions'!K:K,'County Level VOC BTEX Emissions'!F:F,A95)</f>
        <v>0</v>
      </c>
    </row>
    <row r="96" spans="1:2" x14ac:dyDescent="0.25">
      <c r="A96" s="3" t="s">
        <v>2541</v>
      </c>
      <c r="B96" s="2">
        <f>SUMIFS('County Level VOC BTEX Emissions'!K:K,'County Level VOC BTEX Emissions'!F:F,A96)</f>
        <v>0</v>
      </c>
    </row>
    <row r="97" spans="1:4" x14ac:dyDescent="0.25">
      <c r="A97" s="3" t="s">
        <v>6804</v>
      </c>
      <c r="B97" s="2">
        <f>SUMIFS('County Level VOC BTEX Emissions'!K:K,'County Level VOC BTEX Emissions'!F:F,A97)</f>
        <v>7808</v>
      </c>
    </row>
    <row r="98" spans="1:4" x14ac:dyDescent="0.25">
      <c r="A98" s="3" t="s">
        <v>4503</v>
      </c>
      <c r="B98" s="2">
        <f>SUMIFS('County Level VOC BTEX Emissions'!K:K,'County Level VOC BTEX Emissions'!F:F,A98)</f>
        <v>1681</v>
      </c>
    </row>
    <row r="99" spans="1:4" x14ac:dyDescent="0.25">
      <c r="A99" s="3" t="s">
        <v>6105</v>
      </c>
      <c r="B99" s="2">
        <f>SUMIFS('County Level VOC BTEX Emissions'!K:K,'County Level VOC BTEX Emissions'!F:F,A99)</f>
        <v>4968</v>
      </c>
    </row>
    <row r="100" spans="1:4" x14ac:dyDescent="0.25">
      <c r="A100" s="3" t="s">
        <v>3649</v>
      </c>
      <c r="B100" s="2">
        <f>SUMIFS('County Level VOC BTEX Emissions'!K:K,'County Level VOC BTEX Emissions'!F:F,A100)</f>
        <v>20</v>
      </c>
    </row>
    <row r="101" spans="1:4" x14ac:dyDescent="0.25">
      <c r="A101" s="3" t="s">
        <v>2605</v>
      </c>
      <c r="B101" s="2">
        <f>SUMIFS('County Level VOC BTEX Emissions'!K:K,'County Level VOC BTEX Emissions'!F:F,A101)</f>
        <v>239</v>
      </c>
    </row>
    <row r="102" spans="1:4" x14ac:dyDescent="0.25">
      <c r="A102" s="3" t="s">
        <v>5339</v>
      </c>
      <c r="B102" s="2">
        <f>SUMIFS('County Level VOC BTEX Emissions'!K:K,'County Level VOC BTEX Emissions'!F:F,A102)</f>
        <v>5</v>
      </c>
    </row>
    <row r="103" spans="1:4" x14ac:dyDescent="0.25">
      <c r="A103" s="3" t="s">
        <v>4509</v>
      </c>
      <c r="B103" s="2">
        <f>SUMIFS('County Level VOC BTEX Emissions'!K:K,'County Level VOC BTEX Emissions'!F:F,A103)</f>
        <v>2709</v>
      </c>
    </row>
    <row r="104" spans="1:4" x14ac:dyDescent="0.25">
      <c r="A104" s="3" t="s">
        <v>6586</v>
      </c>
      <c r="B104" s="2">
        <f>SUMIFS('County Level VOC BTEX Emissions'!K:K,'County Level VOC BTEX Emissions'!F:F,A104)</f>
        <v>470</v>
      </c>
    </row>
    <row r="105" spans="1:4" x14ac:dyDescent="0.25">
      <c r="A105" s="3" t="s">
        <v>3141</v>
      </c>
      <c r="B105" s="2">
        <f>SUMIFS('County Level VOC BTEX Emissions'!K:K,'County Level VOC BTEX Emissions'!F:F,A105)</f>
        <v>11</v>
      </c>
    </row>
    <row r="106" spans="1:4" x14ac:dyDescent="0.25">
      <c r="A106" s="3" t="s">
        <v>6605</v>
      </c>
      <c r="B106" s="2">
        <f>SUMIFS('County Level VOC BTEX Emissions'!K:K,'County Level VOC BTEX Emissions'!F:F,A106)</f>
        <v>0</v>
      </c>
    </row>
    <row r="107" spans="1:4" x14ac:dyDescent="0.25">
      <c r="A107" s="3" t="s">
        <v>2323</v>
      </c>
      <c r="B107" s="2">
        <f>SUMIFS('County Level VOC BTEX Emissions'!K:K,'County Level VOC BTEX Emissions'!F:F,A107)</f>
        <v>0</v>
      </c>
    </row>
    <row r="108" spans="1:4" x14ac:dyDescent="0.25">
      <c r="D108" s="6"/>
    </row>
    <row r="109" spans="1:4" x14ac:dyDescent="0.25">
      <c r="B109" s="6"/>
      <c r="D109" s="6"/>
    </row>
  </sheetData>
  <sortState xmlns:xlrd2="http://schemas.microsoft.com/office/spreadsheetml/2017/richdata2" ref="A2:B107">
    <sortCondition ref="A2:A10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856"/>
  <sheetViews>
    <sheetView workbookViewId="0">
      <pane xSplit="1" ySplit="1" topLeftCell="M3828" activePane="bottomRight" state="frozen"/>
      <selection pane="topRight" activeCell="B1" sqref="B1"/>
      <selection pane="bottomLeft" activeCell="A2" sqref="A2"/>
      <selection pane="bottomRight" activeCell="M3856" sqref="M3856"/>
    </sheetView>
  </sheetViews>
  <sheetFormatPr defaultRowHeight="15" x14ac:dyDescent="0.25"/>
  <cols>
    <col min="1" max="1" width="42.5703125" customWidth="1"/>
    <col min="2" max="2" width="16" customWidth="1"/>
    <col min="3" max="3" width="50.42578125" bestFit="1" customWidth="1"/>
    <col min="4" max="4" width="45.28515625" bestFit="1" customWidth="1"/>
    <col min="5" max="5" width="66.5703125" bestFit="1" customWidth="1"/>
    <col min="6" max="6" width="67.140625" bestFit="1" customWidth="1"/>
    <col min="7" max="7" width="66.42578125" bestFit="1" customWidth="1"/>
    <col min="8" max="8" width="72.28515625" bestFit="1" customWidth="1"/>
    <col min="9" max="9" width="62.140625" customWidth="1"/>
    <col min="10" max="10" width="53.7109375" bestFit="1" customWidth="1"/>
    <col min="11" max="11" width="68.42578125" bestFit="1" customWidth="1"/>
    <col min="12" max="12" width="55.5703125" bestFit="1" customWidth="1"/>
    <col min="13" max="13" width="69.42578125" bestFit="1" customWidth="1"/>
    <col min="14" max="14" width="69.28515625" bestFit="1" customWidth="1"/>
  </cols>
  <sheetData>
    <row r="1" spans="1:14" x14ac:dyDescent="0.25">
      <c r="A1" s="30" t="s">
        <v>23962</v>
      </c>
      <c r="B1" s="30" t="s">
        <v>23963</v>
      </c>
      <c r="C1" s="30" t="s">
        <v>23964</v>
      </c>
      <c r="D1" s="30" t="s">
        <v>23965</v>
      </c>
      <c r="E1" s="30" t="s">
        <v>23966</v>
      </c>
      <c r="F1" s="30" t="s">
        <v>23967</v>
      </c>
      <c r="G1" s="30" t="s">
        <v>23968</v>
      </c>
      <c r="H1" s="30" t="s">
        <v>23969</v>
      </c>
      <c r="I1" s="30" t="s">
        <v>23970</v>
      </c>
      <c r="J1" s="30" t="s">
        <v>23971</v>
      </c>
      <c r="K1" s="30" t="s">
        <v>23972</v>
      </c>
      <c r="L1" s="30" t="s">
        <v>23973</v>
      </c>
      <c r="M1" s="30" t="s">
        <v>23974</v>
      </c>
      <c r="N1" s="30" t="s">
        <v>23975</v>
      </c>
    </row>
    <row r="2" spans="1:14" x14ac:dyDescent="0.25">
      <c r="A2" s="1" t="s">
        <v>795</v>
      </c>
      <c r="B2" s="1">
        <v>1000179</v>
      </c>
      <c r="C2" s="1">
        <v>2022</v>
      </c>
      <c r="D2" s="1" t="s">
        <v>0</v>
      </c>
      <c r="E2" s="1" t="s">
        <v>1</v>
      </c>
      <c r="F2" s="1" t="s">
        <v>12</v>
      </c>
      <c r="G2" s="1" t="s">
        <v>3</v>
      </c>
      <c r="H2" s="1" t="s">
        <v>7</v>
      </c>
      <c r="I2" s="1"/>
      <c r="J2" s="1"/>
      <c r="K2" s="1"/>
      <c r="L2" s="28">
        <v>17</v>
      </c>
      <c r="M2" s="31">
        <v>22.54</v>
      </c>
      <c r="N2" s="31">
        <v>0.6</v>
      </c>
    </row>
    <row r="3" spans="1:14" x14ac:dyDescent="0.25">
      <c r="A3" s="1" t="s">
        <v>795</v>
      </c>
      <c r="B3" s="1">
        <v>1000179</v>
      </c>
      <c r="C3" s="1">
        <v>2022</v>
      </c>
      <c r="D3" s="1" t="s">
        <v>0</v>
      </c>
      <c r="E3" s="1" t="s">
        <v>1</v>
      </c>
      <c r="F3" s="1" t="s">
        <v>12</v>
      </c>
      <c r="G3" s="1" t="s">
        <v>3</v>
      </c>
      <c r="H3" s="1" t="s">
        <v>4</v>
      </c>
      <c r="I3" s="1"/>
      <c r="J3" s="1"/>
      <c r="K3" s="1"/>
      <c r="L3" s="28">
        <v>0</v>
      </c>
      <c r="M3" s="31">
        <v>0</v>
      </c>
      <c r="N3" s="31">
        <v>0</v>
      </c>
    </row>
    <row r="4" spans="1:14" x14ac:dyDescent="0.25">
      <c r="A4" s="1" t="s">
        <v>795</v>
      </c>
      <c r="B4" s="1">
        <v>1000179</v>
      </c>
      <c r="C4" s="1">
        <v>2022</v>
      </c>
      <c r="D4" s="1" t="s">
        <v>0</v>
      </c>
      <c r="E4" s="1" t="s">
        <v>1</v>
      </c>
      <c r="F4" s="1" t="s">
        <v>12</v>
      </c>
      <c r="G4" s="1" t="s">
        <v>3</v>
      </c>
      <c r="H4" s="1" t="s">
        <v>5</v>
      </c>
      <c r="I4" s="1"/>
      <c r="J4" s="1"/>
      <c r="K4" s="1"/>
      <c r="L4" s="28">
        <v>11</v>
      </c>
      <c r="M4" s="31">
        <v>83.32</v>
      </c>
      <c r="N4" s="31">
        <v>2.4</v>
      </c>
    </row>
    <row r="5" spans="1:14" x14ac:dyDescent="0.25">
      <c r="A5" s="1" t="s">
        <v>795</v>
      </c>
      <c r="B5" s="1">
        <v>1000179</v>
      </c>
      <c r="C5" s="1">
        <v>2022</v>
      </c>
      <c r="D5" s="1" t="s">
        <v>0</v>
      </c>
      <c r="E5" s="1" t="s">
        <v>1</v>
      </c>
      <c r="F5" s="1" t="s">
        <v>12</v>
      </c>
      <c r="G5" s="1" t="s">
        <v>3</v>
      </c>
      <c r="H5" s="1" t="s">
        <v>6</v>
      </c>
      <c r="I5" s="1"/>
      <c r="J5" s="1"/>
      <c r="K5" s="1"/>
      <c r="L5" s="28">
        <v>0</v>
      </c>
      <c r="M5" s="31">
        <v>0</v>
      </c>
      <c r="N5" s="31">
        <v>0</v>
      </c>
    </row>
    <row r="6" spans="1:14" x14ac:dyDescent="0.25">
      <c r="A6" s="1" t="s">
        <v>795</v>
      </c>
      <c r="B6" s="1">
        <v>1000179</v>
      </c>
      <c r="C6" s="1">
        <v>2022</v>
      </c>
      <c r="D6" s="1" t="s">
        <v>0</v>
      </c>
      <c r="E6" s="1" t="s">
        <v>1</v>
      </c>
      <c r="F6" s="1" t="s">
        <v>12</v>
      </c>
      <c r="G6" s="1" t="s">
        <v>3</v>
      </c>
      <c r="H6" s="1" t="s">
        <v>9</v>
      </c>
      <c r="I6" s="1"/>
      <c r="J6" s="1"/>
      <c r="K6" s="1"/>
      <c r="L6" s="28">
        <v>9</v>
      </c>
      <c r="M6" s="31">
        <v>3.22</v>
      </c>
      <c r="N6" s="31">
        <v>0.1</v>
      </c>
    </row>
    <row r="7" spans="1:14" x14ac:dyDescent="0.25">
      <c r="A7" s="1" t="s">
        <v>795</v>
      </c>
      <c r="B7" s="1">
        <v>1000179</v>
      </c>
      <c r="C7" s="1">
        <v>2022</v>
      </c>
      <c r="D7" s="1" t="s">
        <v>0</v>
      </c>
      <c r="E7" s="1" t="s">
        <v>1</v>
      </c>
      <c r="F7" s="1" t="s">
        <v>12</v>
      </c>
      <c r="G7" s="1" t="s">
        <v>3</v>
      </c>
      <c r="H7" s="1" t="s">
        <v>10</v>
      </c>
      <c r="I7" s="1"/>
      <c r="J7" s="1"/>
      <c r="K7" s="1"/>
      <c r="L7" s="28">
        <v>0</v>
      </c>
      <c r="M7" s="31">
        <v>0</v>
      </c>
      <c r="N7" s="31">
        <v>0</v>
      </c>
    </row>
    <row r="8" spans="1:14" x14ac:dyDescent="0.25">
      <c r="A8" s="1" t="s">
        <v>795</v>
      </c>
      <c r="B8" s="1">
        <v>1000179</v>
      </c>
      <c r="C8" s="1">
        <v>2022</v>
      </c>
      <c r="D8" s="1" t="s">
        <v>0</v>
      </c>
      <c r="E8" s="1" t="s">
        <v>1</v>
      </c>
      <c r="F8" s="1" t="s">
        <v>12</v>
      </c>
      <c r="G8" s="1" t="s">
        <v>3</v>
      </c>
      <c r="H8" s="1" t="s">
        <v>8</v>
      </c>
      <c r="I8" s="1"/>
      <c r="J8" s="1"/>
      <c r="K8" s="1"/>
      <c r="L8" s="28">
        <v>0</v>
      </c>
      <c r="M8" s="31">
        <v>0</v>
      </c>
      <c r="N8" s="31">
        <v>0</v>
      </c>
    </row>
    <row r="9" spans="1:14" x14ac:dyDescent="0.25">
      <c r="A9" s="1" t="s">
        <v>21</v>
      </c>
      <c r="B9" s="1">
        <v>1000180</v>
      </c>
      <c r="C9" s="1">
        <v>2022</v>
      </c>
      <c r="D9" s="1" t="s">
        <v>0</v>
      </c>
      <c r="E9" s="1" t="s">
        <v>1</v>
      </c>
      <c r="F9" s="1" t="s">
        <v>12</v>
      </c>
      <c r="G9" s="1" t="s">
        <v>3</v>
      </c>
      <c r="H9" s="1" t="s">
        <v>9</v>
      </c>
      <c r="I9" s="1"/>
      <c r="J9" s="1"/>
      <c r="K9" s="1"/>
      <c r="L9" s="28">
        <v>4</v>
      </c>
      <c r="M9" s="31">
        <v>2.37</v>
      </c>
      <c r="N9" s="31">
        <v>0.1</v>
      </c>
    </row>
    <row r="10" spans="1:14" x14ac:dyDescent="0.25">
      <c r="A10" s="1" t="s">
        <v>21</v>
      </c>
      <c r="B10" s="1">
        <v>1000180</v>
      </c>
      <c r="C10" s="1">
        <v>2022</v>
      </c>
      <c r="D10" s="1" t="s">
        <v>0</v>
      </c>
      <c r="E10" s="1" t="s">
        <v>1</v>
      </c>
      <c r="F10" s="1" t="s">
        <v>12</v>
      </c>
      <c r="G10" s="1" t="s">
        <v>3</v>
      </c>
      <c r="H10" s="1" t="s">
        <v>6</v>
      </c>
      <c r="I10" s="1"/>
      <c r="J10" s="1"/>
      <c r="K10" s="1"/>
      <c r="L10" s="28">
        <v>0</v>
      </c>
      <c r="M10" s="31">
        <v>0</v>
      </c>
      <c r="N10" s="31">
        <v>0</v>
      </c>
    </row>
    <row r="11" spans="1:14" x14ac:dyDescent="0.25">
      <c r="A11" s="1" t="s">
        <v>21</v>
      </c>
      <c r="B11" s="1">
        <v>1000180</v>
      </c>
      <c r="C11" s="1">
        <v>2022</v>
      </c>
      <c r="D11" s="1" t="s">
        <v>0</v>
      </c>
      <c r="E11" s="1" t="s">
        <v>1</v>
      </c>
      <c r="F11" s="1" t="s">
        <v>12</v>
      </c>
      <c r="G11" s="1" t="s">
        <v>3</v>
      </c>
      <c r="H11" s="1" t="s">
        <v>4</v>
      </c>
      <c r="I11" s="1"/>
      <c r="J11" s="1"/>
      <c r="K11" s="1"/>
      <c r="L11" s="28">
        <v>0</v>
      </c>
      <c r="M11" s="31">
        <v>0</v>
      </c>
      <c r="N11" s="31">
        <v>0</v>
      </c>
    </row>
    <row r="12" spans="1:14" x14ac:dyDescent="0.25">
      <c r="A12" s="1" t="s">
        <v>21</v>
      </c>
      <c r="B12" s="1">
        <v>1000180</v>
      </c>
      <c r="C12" s="1">
        <v>2022</v>
      </c>
      <c r="D12" s="1" t="s">
        <v>0</v>
      </c>
      <c r="E12" s="1" t="s">
        <v>1</v>
      </c>
      <c r="F12" s="1" t="s">
        <v>12</v>
      </c>
      <c r="G12" s="1" t="s">
        <v>3</v>
      </c>
      <c r="H12" s="1" t="s">
        <v>7</v>
      </c>
      <c r="I12" s="1"/>
      <c r="J12" s="1"/>
      <c r="K12" s="1"/>
      <c r="L12" s="28">
        <v>14</v>
      </c>
      <c r="M12" s="31">
        <v>20.32</v>
      </c>
      <c r="N12" s="31">
        <v>0.6</v>
      </c>
    </row>
    <row r="13" spans="1:14" x14ac:dyDescent="0.25">
      <c r="A13" s="1" t="s">
        <v>21</v>
      </c>
      <c r="B13" s="1">
        <v>1000180</v>
      </c>
      <c r="C13" s="1">
        <v>2022</v>
      </c>
      <c r="D13" s="1" t="s">
        <v>0</v>
      </c>
      <c r="E13" s="1" t="s">
        <v>1</v>
      </c>
      <c r="F13" s="1" t="s">
        <v>12</v>
      </c>
      <c r="G13" s="1" t="s">
        <v>3</v>
      </c>
      <c r="H13" s="1" t="s">
        <v>8</v>
      </c>
      <c r="I13" s="1"/>
      <c r="J13" s="1"/>
      <c r="K13" s="1"/>
      <c r="L13" s="28">
        <v>318</v>
      </c>
      <c r="M13" s="31">
        <v>5.83</v>
      </c>
      <c r="N13" s="31">
        <v>0.2</v>
      </c>
    </row>
    <row r="14" spans="1:14" x14ac:dyDescent="0.25">
      <c r="A14" s="1" t="s">
        <v>21</v>
      </c>
      <c r="B14" s="1">
        <v>1000180</v>
      </c>
      <c r="C14" s="1">
        <v>2022</v>
      </c>
      <c r="D14" s="1" t="s">
        <v>0</v>
      </c>
      <c r="E14" s="1" t="s">
        <v>1</v>
      </c>
      <c r="F14" s="1" t="s">
        <v>12</v>
      </c>
      <c r="G14" s="1" t="s">
        <v>3</v>
      </c>
      <c r="H14" s="1" t="s">
        <v>5</v>
      </c>
      <c r="I14" s="1"/>
      <c r="J14" s="1"/>
      <c r="K14" s="1"/>
      <c r="L14" s="28">
        <v>0</v>
      </c>
      <c r="M14" s="31">
        <v>0</v>
      </c>
      <c r="N14" s="31">
        <v>0</v>
      </c>
    </row>
    <row r="15" spans="1:14" x14ac:dyDescent="0.25">
      <c r="A15" s="1" t="s">
        <v>21</v>
      </c>
      <c r="B15" s="1">
        <v>1000180</v>
      </c>
      <c r="C15" s="1">
        <v>2022</v>
      </c>
      <c r="D15" s="1" t="s">
        <v>0</v>
      </c>
      <c r="E15" s="1" t="s">
        <v>1</v>
      </c>
      <c r="F15" s="1" t="s">
        <v>12</v>
      </c>
      <c r="G15" s="1" t="s">
        <v>3</v>
      </c>
      <c r="H15" s="1" t="s">
        <v>10</v>
      </c>
      <c r="I15" s="1"/>
      <c r="J15" s="1"/>
      <c r="K15" s="1"/>
      <c r="L15" s="28">
        <v>0</v>
      </c>
      <c r="M15" s="31">
        <v>0</v>
      </c>
      <c r="N15" s="31">
        <v>0</v>
      </c>
    </row>
    <row r="16" spans="1:14" x14ac:dyDescent="0.25">
      <c r="A16" s="1" t="s">
        <v>23976</v>
      </c>
      <c r="B16" s="1">
        <v>1000202</v>
      </c>
      <c r="C16" s="1">
        <v>2022</v>
      </c>
      <c r="D16" s="1" t="s">
        <v>0</v>
      </c>
      <c r="E16" s="1" t="s">
        <v>1</v>
      </c>
      <c r="F16" s="1" t="s">
        <v>12</v>
      </c>
      <c r="G16" s="1" t="s">
        <v>3</v>
      </c>
      <c r="H16" s="1" t="s">
        <v>7</v>
      </c>
      <c r="I16" s="1"/>
      <c r="J16" s="1"/>
      <c r="K16" s="1"/>
      <c r="L16" s="28">
        <v>58</v>
      </c>
      <c r="M16" s="31">
        <v>77.623785600000005</v>
      </c>
      <c r="N16" s="31">
        <v>2.2384928999999998</v>
      </c>
    </row>
    <row r="17" spans="1:14" x14ac:dyDescent="0.25">
      <c r="A17" s="1" t="s">
        <v>47</v>
      </c>
      <c r="B17" s="1">
        <v>1000206</v>
      </c>
      <c r="C17" s="1">
        <v>2022</v>
      </c>
      <c r="D17" s="1" t="s">
        <v>0</v>
      </c>
      <c r="E17" s="1" t="s">
        <v>1</v>
      </c>
      <c r="F17" s="1" t="s">
        <v>12</v>
      </c>
      <c r="G17" s="1" t="s">
        <v>3</v>
      </c>
      <c r="H17" s="1" t="s">
        <v>4</v>
      </c>
      <c r="I17" s="1"/>
      <c r="J17" s="1"/>
      <c r="K17" s="1"/>
      <c r="L17" s="28">
        <v>0</v>
      </c>
      <c r="M17" s="31">
        <v>0</v>
      </c>
      <c r="N17" s="31">
        <v>0</v>
      </c>
    </row>
    <row r="18" spans="1:14" x14ac:dyDescent="0.25">
      <c r="A18" s="1" t="s">
        <v>47</v>
      </c>
      <c r="B18" s="1">
        <v>1000206</v>
      </c>
      <c r="C18" s="1">
        <v>2022</v>
      </c>
      <c r="D18" s="1" t="s">
        <v>0</v>
      </c>
      <c r="E18" s="1" t="s">
        <v>1</v>
      </c>
      <c r="F18" s="1" t="s">
        <v>12</v>
      </c>
      <c r="G18" s="1" t="s">
        <v>3</v>
      </c>
      <c r="H18" s="1" t="s">
        <v>10</v>
      </c>
      <c r="I18" s="1"/>
      <c r="J18" s="1"/>
      <c r="K18" s="1"/>
      <c r="L18" s="28">
        <v>0</v>
      </c>
      <c r="M18" s="31">
        <v>0</v>
      </c>
      <c r="N18" s="31">
        <v>0</v>
      </c>
    </row>
    <row r="19" spans="1:14" x14ac:dyDescent="0.25">
      <c r="A19" s="1" t="s">
        <v>47</v>
      </c>
      <c r="B19" s="1">
        <v>1000206</v>
      </c>
      <c r="C19" s="1">
        <v>2022</v>
      </c>
      <c r="D19" s="1" t="s">
        <v>0</v>
      </c>
      <c r="E19" s="1" t="s">
        <v>1</v>
      </c>
      <c r="F19" s="1" t="s">
        <v>12</v>
      </c>
      <c r="G19" s="1" t="s">
        <v>3</v>
      </c>
      <c r="H19" s="1" t="s">
        <v>5</v>
      </c>
      <c r="I19" s="1"/>
      <c r="J19" s="1"/>
      <c r="K19" s="1"/>
      <c r="L19" s="28">
        <v>1</v>
      </c>
      <c r="M19" s="31">
        <v>8.39</v>
      </c>
      <c r="N19" s="31">
        <v>0.2</v>
      </c>
    </row>
    <row r="20" spans="1:14" x14ac:dyDescent="0.25">
      <c r="A20" s="1" t="s">
        <v>47</v>
      </c>
      <c r="B20" s="1">
        <v>1000206</v>
      </c>
      <c r="C20" s="1">
        <v>2022</v>
      </c>
      <c r="D20" s="1" t="s">
        <v>0</v>
      </c>
      <c r="E20" s="1" t="s">
        <v>1</v>
      </c>
      <c r="F20" s="1" t="s">
        <v>12</v>
      </c>
      <c r="G20" s="1" t="s">
        <v>3</v>
      </c>
      <c r="H20" s="1" t="s">
        <v>8</v>
      </c>
      <c r="I20" s="1"/>
      <c r="J20" s="1"/>
      <c r="K20" s="1"/>
      <c r="L20" s="28">
        <v>0</v>
      </c>
      <c r="M20" s="31">
        <v>0</v>
      </c>
      <c r="N20" s="31">
        <v>0</v>
      </c>
    </row>
    <row r="21" spans="1:14" x14ac:dyDescent="0.25">
      <c r="A21" s="1" t="s">
        <v>47</v>
      </c>
      <c r="B21" s="1">
        <v>1000206</v>
      </c>
      <c r="C21" s="1">
        <v>2022</v>
      </c>
      <c r="D21" s="1" t="s">
        <v>0</v>
      </c>
      <c r="E21" s="1" t="s">
        <v>1</v>
      </c>
      <c r="F21" s="1" t="s">
        <v>12</v>
      </c>
      <c r="G21" s="1" t="s">
        <v>3</v>
      </c>
      <c r="H21" s="1" t="s">
        <v>7</v>
      </c>
      <c r="I21" s="1"/>
      <c r="J21" s="1"/>
      <c r="K21" s="1"/>
      <c r="L21" s="28">
        <v>48</v>
      </c>
      <c r="M21" s="31">
        <v>25.38</v>
      </c>
      <c r="N21" s="31">
        <v>0.7</v>
      </c>
    </row>
    <row r="22" spans="1:14" x14ac:dyDescent="0.25">
      <c r="A22" s="1" t="s">
        <v>47</v>
      </c>
      <c r="B22" s="1">
        <v>1000206</v>
      </c>
      <c r="C22" s="1">
        <v>2022</v>
      </c>
      <c r="D22" s="1" t="s">
        <v>0</v>
      </c>
      <c r="E22" s="1" t="s">
        <v>1</v>
      </c>
      <c r="F22" s="1" t="s">
        <v>12</v>
      </c>
      <c r="G22" s="1" t="s">
        <v>3</v>
      </c>
      <c r="H22" s="1" t="s">
        <v>6</v>
      </c>
      <c r="I22" s="1"/>
      <c r="J22" s="1"/>
      <c r="K22" s="1"/>
      <c r="L22" s="28">
        <v>0</v>
      </c>
      <c r="M22" s="31">
        <v>0</v>
      </c>
      <c r="N22" s="31">
        <v>0</v>
      </c>
    </row>
    <row r="23" spans="1:14" x14ac:dyDescent="0.25">
      <c r="A23" s="1" t="s">
        <v>47</v>
      </c>
      <c r="B23" s="1">
        <v>1000206</v>
      </c>
      <c r="C23" s="1">
        <v>2022</v>
      </c>
      <c r="D23" s="1" t="s">
        <v>0</v>
      </c>
      <c r="E23" s="1" t="s">
        <v>1</v>
      </c>
      <c r="F23" s="1" t="s">
        <v>12</v>
      </c>
      <c r="G23" s="1" t="s">
        <v>3</v>
      </c>
      <c r="H23" s="1" t="s">
        <v>9</v>
      </c>
      <c r="I23" s="1"/>
      <c r="J23" s="1"/>
      <c r="K23" s="1"/>
      <c r="L23" s="28">
        <v>4</v>
      </c>
      <c r="M23" s="31">
        <v>0.68</v>
      </c>
      <c r="N23" s="31">
        <v>0</v>
      </c>
    </row>
    <row r="24" spans="1:14" x14ac:dyDescent="0.25">
      <c r="A24" s="1" t="s">
        <v>23977</v>
      </c>
      <c r="B24" s="1">
        <v>1000245</v>
      </c>
      <c r="C24" s="1">
        <v>2022</v>
      </c>
      <c r="D24" s="1" t="s">
        <v>0</v>
      </c>
      <c r="E24" s="1" t="s">
        <v>1</v>
      </c>
      <c r="F24" s="1" t="s">
        <v>12</v>
      </c>
      <c r="G24" s="1" t="s">
        <v>3</v>
      </c>
      <c r="H24" s="1" t="s">
        <v>9</v>
      </c>
      <c r="I24" s="1"/>
      <c r="J24" s="1"/>
      <c r="K24" s="1"/>
      <c r="L24" s="28">
        <v>0</v>
      </c>
      <c r="M24" s="31">
        <v>0</v>
      </c>
      <c r="N24" s="31">
        <v>0</v>
      </c>
    </row>
    <row r="25" spans="1:14" x14ac:dyDescent="0.25">
      <c r="A25" s="1" t="s">
        <v>23977</v>
      </c>
      <c r="B25" s="1">
        <v>1000245</v>
      </c>
      <c r="C25" s="1">
        <v>2022</v>
      </c>
      <c r="D25" s="1" t="s">
        <v>0</v>
      </c>
      <c r="E25" s="1" t="s">
        <v>1</v>
      </c>
      <c r="F25" s="1" t="s">
        <v>12</v>
      </c>
      <c r="G25" s="1" t="s">
        <v>3</v>
      </c>
      <c r="H25" s="1" t="s">
        <v>4</v>
      </c>
      <c r="I25" s="1"/>
      <c r="J25" s="1"/>
      <c r="K25" s="1"/>
      <c r="L25" s="28">
        <v>0</v>
      </c>
      <c r="M25" s="31">
        <v>0</v>
      </c>
      <c r="N25" s="31">
        <v>0</v>
      </c>
    </row>
    <row r="26" spans="1:14" x14ac:dyDescent="0.25">
      <c r="A26" s="1" t="s">
        <v>23977</v>
      </c>
      <c r="B26" s="1">
        <v>1000245</v>
      </c>
      <c r="C26" s="1">
        <v>2022</v>
      </c>
      <c r="D26" s="1" t="s">
        <v>0</v>
      </c>
      <c r="E26" s="1" t="s">
        <v>1</v>
      </c>
      <c r="F26" s="1" t="s">
        <v>12</v>
      </c>
      <c r="G26" s="1" t="s">
        <v>3</v>
      </c>
      <c r="H26" s="1" t="s">
        <v>7</v>
      </c>
      <c r="I26" s="1"/>
      <c r="J26" s="1"/>
      <c r="K26" s="1"/>
      <c r="L26" s="28">
        <v>2</v>
      </c>
      <c r="M26" s="31">
        <v>0</v>
      </c>
      <c r="N26" s="31">
        <v>0</v>
      </c>
    </row>
    <row r="27" spans="1:14" x14ac:dyDescent="0.25">
      <c r="A27" s="1" t="s">
        <v>23977</v>
      </c>
      <c r="B27" s="1">
        <v>1000245</v>
      </c>
      <c r="C27" s="1">
        <v>2022</v>
      </c>
      <c r="D27" s="1" t="s">
        <v>0</v>
      </c>
      <c r="E27" s="1" t="s">
        <v>1</v>
      </c>
      <c r="F27" s="1" t="s">
        <v>12</v>
      </c>
      <c r="G27" s="1" t="s">
        <v>3</v>
      </c>
      <c r="H27" s="1" t="s">
        <v>6</v>
      </c>
      <c r="I27" s="1"/>
      <c r="J27" s="1"/>
      <c r="K27" s="1"/>
      <c r="L27" s="28">
        <v>0</v>
      </c>
      <c r="M27" s="31">
        <v>0</v>
      </c>
      <c r="N27" s="31">
        <v>0</v>
      </c>
    </row>
    <row r="28" spans="1:14" x14ac:dyDescent="0.25">
      <c r="A28" s="1" t="s">
        <v>23977</v>
      </c>
      <c r="B28" s="1">
        <v>1000245</v>
      </c>
      <c r="C28" s="1">
        <v>2022</v>
      </c>
      <c r="D28" s="1" t="s">
        <v>0</v>
      </c>
      <c r="E28" s="1" t="s">
        <v>1</v>
      </c>
      <c r="F28" s="1" t="s">
        <v>12</v>
      </c>
      <c r="G28" s="1" t="s">
        <v>3</v>
      </c>
      <c r="H28" s="1" t="s">
        <v>5</v>
      </c>
      <c r="I28" s="1"/>
      <c r="J28" s="1"/>
      <c r="K28" s="1"/>
      <c r="L28" s="28">
        <v>0</v>
      </c>
      <c r="M28" s="31">
        <v>0</v>
      </c>
      <c r="N28" s="31">
        <v>0</v>
      </c>
    </row>
    <row r="29" spans="1:14" x14ac:dyDescent="0.25">
      <c r="A29" s="1" t="s">
        <v>23977</v>
      </c>
      <c r="B29" s="1">
        <v>1000245</v>
      </c>
      <c r="C29" s="1">
        <v>2022</v>
      </c>
      <c r="D29" s="1" t="s">
        <v>0</v>
      </c>
      <c r="E29" s="1" t="s">
        <v>1</v>
      </c>
      <c r="F29" s="1" t="s">
        <v>12</v>
      </c>
      <c r="G29" s="1" t="s">
        <v>3</v>
      </c>
      <c r="H29" s="1" t="s">
        <v>8</v>
      </c>
      <c r="I29" s="1"/>
      <c r="J29" s="1"/>
      <c r="K29" s="1"/>
      <c r="L29" s="28">
        <v>0</v>
      </c>
      <c r="M29" s="31">
        <v>0</v>
      </c>
      <c r="N29" s="31">
        <v>0</v>
      </c>
    </row>
    <row r="30" spans="1:14" x14ac:dyDescent="0.25">
      <c r="A30" s="1" t="s">
        <v>23977</v>
      </c>
      <c r="B30" s="1">
        <v>1000245</v>
      </c>
      <c r="C30" s="1">
        <v>2022</v>
      </c>
      <c r="D30" s="1" t="s">
        <v>0</v>
      </c>
      <c r="E30" s="1" t="s">
        <v>1</v>
      </c>
      <c r="F30" s="1" t="s">
        <v>12</v>
      </c>
      <c r="G30" s="1" t="s">
        <v>3</v>
      </c>
      <c r="H30" s="1" t="s">
        <v>10</v>
      </c>
      <c r="I30" s="1"/>
      <c r="J30" s="1"/>
      <c r="K30" s="1"/>
      <c r="L30" s="28">
        <v>0</v>
      </c>
      <c r="M30" s="31">
        <v>0</v>
      </c>
      <c r="N30" s="31">
        <v>0</v>
      </c>
    </row>
    <row r="31" spans="1:14" x14ac:dyDescent="0.25">
      <c r="A31" s="1" t="s">
        <v>556</v>
      </c>
      <c r="B31" s="1">
        <v>1000315</v>
      </c>
      <c r="C31" s="1">
        <v>2022</v>
      </c>
      <c r="D31" s="1" t="s">
        <v>0</v>
      </c>
      <c r="E31" s="1" t="s">
        <v>1</v>
      </c>
      <c r="F31" s="1" t="s">
        <v>12</v>
      </c>
      <c r="G31" s="1" t="s">
        <v>3</v>
      </c>
      <c r="H31" s="1" t="s">
        <v>6</v>
      </c>
      <c r="I31" s="1"/>
      <c r="J31" s="1"/>
      <c r="K31" s="1"/>
      <c r="L31" s="28">
        <v>0</v>
      </c>
      <c r="M31" s="31">
        <v>0</v>
      </c>
      <c r="N31" s="31">
        <v>0</v>
      </c>
    </row>
    <row r="32" spans="1:14" x14ac:dyDescent="0.25">
      <c r="A32" s="1" t="s">
        <v>556</v>
      </c>
      <c r="B32" s="1">
        <v>1000315</v>
      </c>
      <c r="C32" s="1">
        <v>2022</v>
      </c>
      <c r="D32" s="1" t="s">
        <v>0</v>
      </c>
      <c r="E32" s="1" t="s">
        <v>1</v>
      </c>
      <c r="F32" s="1" t="s">
        <v>12</v>
      </c>
      <c r="G32" s="1" t="s">
        <v>3</v>
      </c>
      <c r="H32" s="1" t="s">
        <v>8</v>
      </c>
      <c r="I32" s="1"/>
      <c r="J32" s="1"/>
      <c r="K32" s="1"/>
      <c r="L32" s="28">
        <v>0</v>
      </c>
      <c r="M32" s="31">
        <v>0</v>
      </c>
      <c r="N32" s="31">
        <v>0</v>
      </c>
    </row>
    <row r="33" spans="1:14" x14ac:dyDescent="0.25">
      <c r="A33" s="1" t="s">
        <v>556</v>
      </c>
      <c r="B33" s="1">
        <v>1000315</v>
      </c>
      <c r="C33" s="1">
        <v>2022</v>
      </c>
      <c r="D33" s="1" t="s">
        <v>0</v>
      </c>
      <c r="E33" s="1" t="s">
        <v>1</v>
      </c>
      <c r="F33" s="1" t="s">
        <v>12</v>
      </c>
      <c r="G33" s="1" t="s">
        <v>3</v>
      </c>
      <c r="H33" s="1" t="s">
        <v>4</v>
      </c>
      <c r="I33" s="1"/>
      <c r="J33" s="1"/>
      <c r="K33" s="1"/>
      <c r="L33" s="28">
        <v>0</v>
      </c>
      <c r="M33" s="31">
        <v>0</v>
      </c>
      <c r="N33" s="31">
        <v>0</v>
      </c>
    </row>
    <row r="34" spans="1:14" x14ac:dyDescent="0.25">
      <c r="A34" s="1" t="s">
        <v>556</v>
      </c>
      <c r="B34" s="1">
        <v>1000315</v>
      </c>
      <c r="C34" s="1">
        <v>2022</v>
      </c>
      <c r="D34" s="1" t="s">
        <v>0</v>
      </c>
      <c r="E34" s="1" t="s">
        <v>1</v>
      </c>
      <c r="F34" s="1" t="s">
        <v>12</v>
      </c>
      <c r="G34" s="1" t="s">
        <v>3</v>
      </c>
      <c r="H34" s="1" t="s">
        <v>10</v>
      </c>
      <c r="I34" s="1"/>
      <c r="J34" s="1"/>
      <c r="K34" s="1"/>
      <c r="L34" s="28">
        <v>0</v>
      </c>
      <c r="M34" s="31">
        <v>0</v>
      </c>
      <c r="N34" s="31">
        <v>0</v>
      </c>
    </row>
    <row r="35" spans="1:14" x14ac:dyDescent="0.25">
      <c r="A35" s="1" t="s">
        <v>556</v>
      </c>
      <c r="B35" s="1">
        <v>1000315</v>
      </c>
      <c r="C35" s="1">
        <v>2022</v>
      </c>
      <c r="D35" s="1" t="s">
        <v>0</v>
      </c>
      <c r="E35" s="1" t="s">
        <v>1</v>
      </c>
      <c r="F35" s="1" t="s">
        <v>12</v>
      </c>
      <c r="G35" s="1" t="s">
        <v>3</v>
      </c>
      <c r="H35" s="1" t="s">
        <v>5</v>
      </c>
      <c r="I35" s="1"/>
      <c r="J35" s="1"/>
      <c r="K35" s="1"/>
      <c r="L35" s="28">
        <v>0</v>
      </c>
      <c r="M35" s="31">
        <v>0</v>
      </c>
      <c r="N35" s="31">
        <v>0</v>
      </c>
    </row>
    <row r="36" spans="1:14" x14ac:dyDescent="0.25">
      <c r="A36" s="1" t="s">
        <v>556</v>
      </c>
      <c r="B36" s="1">
        <v>1000315</v>
      </c>
      <c r="C36" s="1">
        <v>2022</v>
      </c>
      <c r="D36" s="1" t="s">
        <v>0</v>
      </c>
      <c r="E36" s="1" t="s">
        <v>1</v>
      </c>
      <c r="F36" s="1" t="s">
        <v>12</v>
      </c>
      <c r="G36" s="1" t="s">
        <v>3</v>
      </c>
      <c r="H36" s="1" t="s">
        <v>7</v>
      </c>
      <c r="I36" s="1"/>
      <c r="J36" s="1"/>
      <c r="K36" s="1"/>
      <c r="L36" s="28">
        <v>98</v>
      </c>
      <c r="M36" s="31">
        <v>137.99</v>
      </c>
      <c r="N36" s="31">
        <v>4</v>
      </c>
    </row>
    <row r="37" spans="1:14" x14ac:dyDescent="0.25">
      <c r="A37" s="1" t="s">
        <v>556</v>
      </c>
      <c r="B37" s="1">
        <v>1000315</v>
      </c>
      <c r="C37" s="1">
        <v>2022</v>
      </c>
      <c r="D37" s="1" t="s">
        <v>0</v>
      </c>
      <c r="E37" s="1" t="s">
        <v>1</v>
      </c>
      <c r="F37" s="1" t="s">
        <v>12</v>
      </c>
      <c r="G37" s="1" t="s">
        <v>3</v>
      </c>
      <c r="H37" s="1" t="s">
        <v>9</v>
      </c>
      <c r="I37" s="1"/>
      <c r="J37" s="1"/>
      <c r="K37" s="1"/>
      <c r="L37" s="28">
        <v>12</v>
      </c>
      <c r="M37" s="31">
        <v>7.42</v>
      </c>
      <c r="N37" s="31">
        <v>0.2</v>
      </c>
    </row>
    <row r="38" spans="1:14" x14ac:dyDescent="0.25">
      <c r="A38" s="1" t="s">
        <v>23</v>
      </c>
      <c r="B38" s="1">
        <v>1000316</v>
      </c>
      <c r="C38" s="1">
        <v>2022</v>
      </c>
      <c r="D38" s="1" t="s">
        <v>0</v>
      </c>
      <c r="E38" s="1" t="s">
        <v>1</v>
      </c>
      <c r="F38" s="1" t="s">
        <v>12</v>
      </c>
      <c r="G38" s="1" t="s">
        <v>3</v>
      </c>
      <c r="H38" s="1" t="s">
        <v>4</v>
      </c>
      <c r="I38" s="1"/>
      <c r="J38" s="1"/>
      <c r="K38" s="1"/>
      <c r="L38" s="28">
        <v>0</v>
      </c>
      <c r="M38" s="31">
        <v>0</v>
      </c>
      <c r="N38" s="31">
        <v>0</v>
      </c>
    </row>
    <row r="39" spans="1:14" x14ac:dyDescent="0.25">
      <c r="A39" s="1" t="s">
        <v>23</v>
      </c>
      <c r="B39" s="1">
        <v>1000316</v>
      </c>
      <c r="C39" s="1">
        <v>2022</v>
      </c>
      <c r="D39" s="1" t="s">
        <v>0</v>
      </c>
      <c r="E39" s="1" t="s">
        <v>1</v>
      </c>
      <c r="F39" s="1" t="s">
        <v>12</v>
      </c>
      <c r="G39" s="1" t="s">
        <v>3</v>
      </c>
      <c r="H39" s="1" t="s">
        <v>9</v>
      </c>
      <c r="I39" s="1"/>
      <c r="J39" s="1"/>
      <c r="K39" s="1"/>
      <c r="L39" s="28">
        <v>6</v>
      </c>
      <c r="M39" s="31">
        <v>4.3</v>
      </c>
      <c r="N39" s="31">
        <v>0.1</v>
      </c>
    </row>
    <row r="40" spans="1:14" x14ac:dyDescent="0.25">
      <c r="A40" s="1" t="s">
        <v>23</v>
      </c>
      <c r="B40" s="1">
        <v>1000316</v>
      </c>
      <c r="C40" s="1">
        <v>2022</v>
      </c>
      <c r="D40" s="1" t="s">
        <v>0</v>
      </c>
      <c r="E40" s="1" t="s">
        <v>1</v>
      </c>
      <c r="F40" s="1" t="s">
        <v>12</v>
      </c>
      <c r="G40" s="1" t="s">
        <v>3</v>
      </c>
      <c r="H40" s="1" t="s">
        <v>7</v>
      </c>
      <c r="I40" s="1"/>
      <c r="J40" s="1"/>
      <c r="K40" s="1"/>
      <c r="L40" s="28">
        <v>92</v>
      </c>
      <c r="M40" s="31">
        <v>123.83</v>
      </c>
      <c r="N40" s="31">
        <v>3.6</v>
      </c>
    </row>
    <row r="41" spans="1:14" x14ac:dyDescent="0.25">
      <c r="A41" s="1" t="s">
        <v>23</v>
      </c>
      <c r="B41" s="1">
        <v>1000316</v>
      </c>
      <c r="C41" s="1">
        <v>2022</v>
      </c>
      <c r="D41" s="1" t="s">
        <v>0</v>
      </c>
      <c r="E41" s="1" t="s">
        <v>1</v>
      </c>
      <c r="F41" s="1" t="s">
        <v>12</v>
      </c>
      <c r="G41" s="1" t="s">
        <v>3</v>
      </c>
      <c r="H41" s="1" t="s">
        <v>8</v>
      </c>
      <c r="I41" s="1"/>
      <c r="J41" s="1"/>
      <c r="K41" s="1"/>
      <c r="L41" s="28">
        <v>365</v>
      </c>
      <c r="M41" s="31">
        <v>43.61</v>
      </c>
      <c r="N41" s="31">
        <v>1.3</v>
      </c>
    </row>
    <row r="42" spans="1:14" x14ac:dyDescent="0.25">
      <c r="A42" s="1" t="s">
        <v>23</v>
      </c>
      <c r="B42" s="1">
        <v>1000316</v>
      </c>
      <c r="C42" s="1">
        <v>2022</v>
      </c>
      <c r="D42" s="1" t="s">
        <v>0</v>
      </c>
      <c r="E42" s="1" t="s">
        <v>1</v>
      </c>
      <c r="F42" s="1" t="s">
        <v>12</v>
      </c>
      <c r="G42" s="1" t="s">
        <v>3</v>
      </c>
      <c r="H42" s="1" t="s">
        <v>10</v>
      </c>
      <c r="I42" s="1"/>
      <c r="J42" s="1"/>
      <c r="K42" s="1"/>
      <c r="L42" s="28">
        <v>0</v>
      </c>
      <c r="M42" s="31">
        <v>0</v>
      </c>
      <c r="N42" s="31">
        <v>0</v>
      </c>
    </row>
    <row r="43" spans="1:14" x14ac:dyDescent="0.25">
      <c r="A43" s="1" t="s">
        <v>23</v>
      </c>
      <c r="B43" s="1">
        <v>1000316</v>
      </c>
      <c r="C43" s="1">
        <v>2022</v>
      </c>
      <c r="D43" s="1" t="s">
        <v>0</v>
      </c>
      <c r="E43" s="1" t="s">
        <v>1</v>
      </c>
      <c r="F43" s="1" t="s">
        <v>12</v>
      </c>
      <c r="G43" s="1" t="s">
        <v>3</v>
      </c>
      <c r="H43" s="1" t="s">
        <v>6</v>
      </c>
      <c r="I43" s="1"/>
      <c r="J43" s="1"/>
      <c r="K43" s="1"/>
      <c r="L43" s="28">
        <v>0</v>
      </c>
      <c r="M43" s="31">
        <v>0</v>
      </c>
      <c r="N43" s="31">
        <v>0</v>
      </c>
    </row>
    <row r="44" spans="1:14" x14ac:dyDescent="0.25">
      <c r="A44" s="1" t="s">
        <v>23</v>
      </c>
      <c r="B44" s="1">
        <v>1000316</v>
      </c>
      <c r="C44" s="1">
        <v>2022</v>
      </c>
      <c r="D44" s="1" t="s">
        <v>0</v>
      </c>
      <c r="E44" s="1" t="s">
        <v>1</v>
      </c>
      <c r="F44" s="1" t="s">
        <v>12</v>
      </c>
      <c r="G44" s="1" t="s">
        <v>3</v>
      </c>
      <c r="H44" s="1" t="s">
        <v>5</v>
      </c>
      <c r="I44" s="1"/>
      <c r="J44" s="1"/>
      <c r="K44" s="1"/>
      <c r="L44" s="28">
        <v>0</v>
      </c>
      <c r="M44" s="31">
        <v>0</v>
      </c>
      <c r="N44" s="31">
        <v>0</v>
      </c>
    </row>
    <row r="45" spans="1:14" x14ac:dyDescent="0.25">
      <c r="A45" s="1" t="s">
        <v>247</v>
      </c>
      <c r="B45" s="1">
        <v>1000439</v>
      </c>
      <c r="C45" s="1">
        <v>2022</v>
      </c>
      <c r="D45" s="1" t="s">
        <v>0</v>
      </c>
      <c r="E45" s="1" t="s">
        <v>1</v>
      </c>
      <c r="F45" s="1" t="s">
        <v>12</v>
      </c>
      <c r="G45" s="1" t="s">
        <v>3</v>
      </c>
      <c r="H45" s="1" t="s">
        <v>7</v>
      </c>
      <c r="I45" s="1"/>
      <c r="J45" s="1"/>
      <c r="K45" s="1"/>
      <c r="L45" s="28">
        <v>14</v>
      </c>
      <c r="M45" s="31">
        <v>12.9945466</v>
      </c>
      <c r="N45" s="31">
        <v>0.32669599999999999</v>
      </c>
    </row>
    <row r="46" spans="1:14" x14ac:dyDescent="0.25">
      <c r="A46" s="1" t="s">
        <v>247</v>
      </c>
      <c r="B46" s="1">
        <v>1000439</v>
      </c>
      <c r="C46" s="1">
        <v>2022</v>
      </c>
      <c r="D46" s="1" t="s">
        <v>0</v>
      </c>
      <c r="E46" s="1" t="s">
        <v>1</v>
      </c>
      <c r="F46" s="1" t="s">
        <v>12</v>
      </c>
      <c r="G46" s="1" t="s">
        <v>3</v>
      </c>
      <c r="H46" s="1" t="s">
        <v>10</v>
      </c>
      <c r="I46" s="1"/>
      <c r="J46" s="1"/>
      <c r="K46" s="1"/>
      <c r="L46" s="28">
        <v>0</v>
      </c>
      <c r="M46" s="31">
        <v>0</v>
      </c>
      <c r="N46" s="31">
        <v>0</v>
      </c>
    </row>
    <row r="47" spans="1:14" x14ac:dyDescent="0.25">
      <c r="A47" s="1" t="s">
        <v>247</v>
      </c>
      <c r="B47" s="1">
        <v>1000439</v>
      </c>
      <c r="C47" s="1">
        <v>2022</v>
      </c>
      <c r="D47" s="1" t="s">
        <v>0</v>
      </c>
      <c r="E47" s="1" t="s">
        <v>1</v>
      </c>
      <c r="F47" s="1" t="s">
        <v>12</v>
      </c>
      <c r="G47" s="1" t="s">
        <v>3</v>
      </c>
      <c r="H47" s="1" t="s">
        <v>6</v>
      </c>
      <c r="I47" s="1"/>
      <c r="J47" s="1"/>
      <c r="K47" s="1"/>
      <c r="L47" s="28">
        <v>0</v>
      </c>
      <c r="M47" s="31">
        <v>0</v>
      </c>
      <c r="N47" s="31">
        <v>0</v>
      </c>
    </row>
    <row r="48" spans="1:14" x14ac:dyDescent="0.25">
      <c r="A48" s="1" t="s">
        <v>247</v>
      </c>
      <c r="B48" s="1">
        <v>1000439</v>
      </c>
      <c r="C48" s="1">
        <v>2022</v>
      </c>
      <c r="D48" s="1" t="s">
        <v>0</v>
      </c>
      <c r="E48" s="1" t="s">
        <v>1</v>
      </c>
      <c r="F48" s="1" t="s">
        <v>12</v>
      </c>
      <c r="G48" s="1" t="s">
        <v>3</v>
      </c>
      <c r="H48" s="1" t="s">
        <v>5</v>
      </c>
      <c r="I48" s="1"/>
      <c r="J48" s="1"/>
      <c r="K48" s="1"/>
      <c r="L48" s="28">
        <v>3</v>
      </c>
      <c r="M48" s="31">
        <v>30.142291499999999</v>
      </c>
      <c r="N48" s="31">
        <v>0.75780749999999997</v>
      </c>
    </row>
    <row r="49" spans="1:14" x14ac:dyDescent="0.25">
      <c r="A49" s="1" t="s">
        <v>247</v>
      </c>
      <c r="B49" s="1">
        <v>1000439</v>
      </c>
      <c r="C49" s="1">
        <v>2022</v>
      </c>
      <c r="D49" s="1" t="s">
        <v>0</v>
      </c>
      <c r="E49" s="1" t="s">
        <v>1</v>
      </c>
      <c r="F49" s="1" t="s">
        <v>12</v>
      </c>
      <c r="G49" s="1" t="s">
        <v>3</v>
      </c>
      <c r="H49" s="1" t="s">
        <v>8</v>
      </c>
      <c r="I49" s="1"/>
      <c r="J49" s="1"/>
      <c r="K49" s="1"/>
      <c r="L49" s="28">
        <v>0</v>
      </c>
      <c r="M49" s="31">
        <v>0</v>
      </c>
      <c r="N49" s="31">
        <v>0</v>
      </c>
    </row>
    <row r="50" spans="1:14" x14ac:dyDescent="0.25">
      <c r="A50" s="1" t="s">
        <v>247</v>
      </c>
      <c r="B50" s="1">
        <v>1000439</v>
      </c>
      <c r="C50" s="1">
        <v>2022</v>
      </c>
      <c r="D50" s="1" t="s">
        <v>0</v>
      </c>
      <c r="E50" s="1" t="s">
        <v>1</v>
      </c>
      <c r="F50" s="1" t="s">
        <v>12</v>
      </c>
      <c r="G50" s="1" t="s">
        <v>3</v>
      </c>
      <c r="H50" s="1" t="s">
        <v>4</v>
      </c>
      <c r="I50" s="1"/>
      <c r="J50" s="1"/>
      <c r="K50" s="1"/>
      <c r="L50" s="28">
        <v>7</v>
      </c>
      <c r="M50" s="31">
        <v>6.4343351000000002</v>
      </c>
      <c r="N50" s="31">
        <v>0.16176560000000001</v>
      </c>
    </row>
    <row r="51" spans="1:14" x14ac:dyDescent="0.25">
      <c r="A51" s="1" t="s">
        <v>247</v>
      </c>
      <c r="B51" s="1">
        <v>1000439</v>
      </c>
      <c r="C51" s="1">
        <v>2022</v>
      </c>
      <c r="D51" s="1" t="s">
        <v>0</v>
      </c>
      <c r="E51" s="1" t="s">
        <v>1</v>
      </c>
      <c r="F51" s="1" t="s">
        <v>12</v>
      </c>
      <c r="G51" s="1" t="s">
        <v>3</v>
      </c>
      <c r="H51" s="1" t="s">
        <v>9</v>
      </c>
      <c r="I51" s="1"/>
      <c r="J51" s="1"/>
      <c r="K51" s="1"/>
      <c r="L51" s="28">
        <v>0</v>
      </c>
      <c r="M51" s="31">
        <v>0</v>
      </c>
      <c r="N51" s="31">
        <v>0</v>
      </c>
    </row>
    <row r="52" spans="1:14" x14ac:dyDescent="0.25">
      <c r="A52" s="1" t="s">
        <v>862</v>
      </c>
      <c r="B52" s="1">
        <v>1001132</v>
      </c>
      <c r="C52" s="1">
        <v>2022</v>
      </c>
      <c r="D52" s="1" t="s">
        <v>865</v>
      </c>
      <c r="E52" s="1" t="s">
        <v>23978</v>
      </c>
      <c r="F52" s="1" t="s">
        <v>25</v>
      </c>
      <c r="G52" s="1" t="s">
        <v>16</v>
      </c>
      <c r="H52" s="1"/>
      <c r="I52" s="1"/>
      <c r="J52" s="31">
        <v>436.34129610000002</v>
      </c>
      <c r="K52" s="31">
        <v>120.3452168</v>
      </c>
      <c r="L52" s="28"/>
      <c r="M52" s="31">
        <v>436.34129610000002</v>
      </c>
      <c r="N52" s="31">
        <v>120.3452168</v>
      </c>
    </row>
    <row r="53" spans="1:14" x14ac:dyDescent="0.25">
      <c r="A53" s="1" t="s">
        <v>862</v>
      </c>
      <c r="B53" s="1">
        <v>1001132</v>
      </c>
      <c r="C53" s="1">
        <v>2022</v>
      </c>
      <c r="D53" s="1" t="s">
        <v>0</v>
      </c>
      <c r="E53" s="1" t="s">
        <v>1</v>
      </c>
      <c r="F53" s="1" t="s">
        <v>25</v>
      </c>
      <c r="G53" s="1" t="s">
        <v>16</v>
      </c>
      <c r="H53" s="1" t="s">
        <v>7</v>
      </c>
      <c r="I53" s="1"/>
      <c r="J53" s="1"/>
      <c r="K53" s="1"/>
      <c r="L53" s="28">
        <v>828</v>
      </c>
      <c r="M53" s="31">
        <v>2.7871963000000002</v>
      </c>
      <c r="N53" s="31">
        <v>5.7954898000000004</v>
      </c>
    </row>
    <row r="54" spans="1:14" x14ac:dyDescent="0.25">
      <c r="A54" s="1" t="s">
        <v>730</v>
      </c>
      <c r="B54" s="1">
        <v>1001286</v>
      </c>
      <c r="C54" s="1">
        <v>2022</v>
      </c>
      <c r="D54" s="1" t="s">
        <v>0</v>
      </c>
      <c r="E54" s="1" t="s">
        <v>1</v>
      </c>
      <c r="F54" s="1" t="s">
        <v>25</v>
      </c>
      <c r="G54" s="1" t="s">
        <v>3</v>
      </c>
      <c r="H54" s="1" t="s">
        <v>8</v>
      </c>
      <c r="I54" s="1"/>
      <c r="J54" s="1"/>
      <c r="K54" s="1"/>
      <c r="L54" s="28">
        <v>4</v>
      </c>
      <c r="M54" s="31">
        <v>6.7266599999999996E-2</v>
      </c>
      <c r="N54" s="31">
        <v>2.9623400000000001E-2</v>
      </c>
    </row>
    <row r="55" spans="1:14" x14ac:dyDescent="0.25">
      <c r="A55" s="1" t="s">
        <v>730</v>
      </c>
      <c r="B55" s="1">
        <v>1001286</v>
      </c>
      <c r="C55" s="1">
        <v>2022</v>
      </c>
      <c r="D55" s="1" t="s">
        <v>0</v>
      </c>
      <c r="E55" s="1" t="s">
        <v>1</v>
      </c>
      <c r="F55" s="1" t="s">
        <v>25</v>
      </c>
      <c r="G55" s="1" t="s">
        <v>3</v>
      </c>
      <c r="H55" s="1" t="s">
        <v>4</v>
      </c>
      <c r="I55" s="1"/>
      <c r="J55" s="1"/>
      <c r="K55" s="1"/>
      <c r="L55" s="28">
        <v>4</v>
      </c>
      <c r="M55" s="31">
        <v>8.1273700000000004E-2</v>
      </c>
      <c r="N55" s="31">
        <v>3.5791999999999997E-2</v>
      </c>
    </row>
    <row r="56" spans="1:14" x14ac:dyDescent="0.25">
      <c r="A56" s="1" t="s">
        <v>23979</v>
      </c>
      <c r="B56" s="1">
        <v>1001558</v>
      </c>
      <c r="C56" s="1">
        <v>2022</v>
      </c>
      <c r="D56" s="1" t="s">
        <v>0</v>
      </c>
      <c r="E56" s="1" t="s">
        <v>1</v>
      </c>
      <c r="F56" s="1" t="s">
        <v>12</v>
      </c>
      <c r="G56" s="1" t="s">
        <v>3</v>
      </c>
      <c r="H56" s="1" t="s">
        <v>4</v>
      </c>
      <c r="I56" s="1"/>
      <c r="J56" s="1"/>
      <c r="K56" s="1"/>
      <c r="L56" s="28">
        <v>0</v>
      </c>
      <c r="M56" s="31">
        <v>0</v>
      </c>
      <c r="N56" s="31">
        <v>0</v>
      </c>
    </row>
    <row r="57" spans="1:14" x14ac:dyDescent="0.25">
      <c r="A57" s="1" t="s">
        <v>23979</v>
      </c>
      <c r="B57" s="1">
        <v>1001558</v>
      </c>
      <c r="C57" s="1">
        <v>2022</v>
      </c>
      <c r="D57" s="1" t="s">
        <v>0</v>
      </c>
      <c r="E57" s="1" t="s">
        <v>1</v>
      </c>
      <c r="F57" s="1" t="s">
        <v>12</v>
      </c>
      <c r="G57" s="1" t="s">
        <v>3</v>
      </c>
      <c r="H57" s="1" t="s">
        <v>5</v>
      </c>
      <c r="I57" s="1"/>
      <c r="J57" s="1"/>
      <c r="K57" s="1"/>
      <c r="L57" s="28">
        <v>0</v>
      </c>
      <c r="M57" s="31">
        <v>0</v>
      </c>
      <c r="N57" s="31">
        <v>0</v>
      </c>
    </row>
    <row r="58" spans="1:14" x14ac:dyDescent="0.25">
      <c r="A58" s="1" t="s">
        <v>23979</v>
      </c>
      <c r="B58" s="1">
        <v>1001558</v>
      </c>
      <c r="C58" s="1">
        <v>2022</v>
      </c>
      <c r="D58" s="1" t="s">
        <v>0</v>
      </c>
      <c r="E58" s="1" t="s">
        <v>1</v>
      </c>
      <c r="F58" s="1" t="s">
        <v>12</v>
      </c>
      <c r="G58" s="1" t="s">
        <v>3</v>
      </c>
      <c r="H58" s="1" t="s">
        <v>7</v>
      </c>
      <c r="I58" s="1"/>
      <c r="J58" s="1"/>
      <c r="K58" s="1"/>
      <c r="L58" s="28">
        <v>2</v>
      </c>
      <c r="M58" s="31">
        <v>0</v>
      </c>
      <c r="N58" s="31">
        <v>0</v>
      </c>
    </row>
    <row r="59" spans="1:14" x14ac:dyDescent="0.25">
      <c r="A59" s="1" t="s">
        <v>23979</v>
      </c>
      <c r="B59" s="1">
        <v>1001558</v>
      </c>
      <c r="C59" s="1">
        <v>2022</v>
      </c>
      <c r="D59" s="1" t="s">
        <v>0</v>
      </c>
      <c r="E59" s="1" t="s">
        <v>1</v>
      </c>
      <c r="F59" s="1" t="s">
        <v>12</v>
      </c>
      <c r="G59" s="1" t="s">
        <v>3</v>
      </c>
      <c r="H59" s="1" t="s">
        <v>10</v>
      </c>
      <c r="I59" s="1"/>
      <c r="J59" s="1"/>
      <c r="K59" s="1"/>
      <c r="L59" s="28">
        <v>0</v>
      </c>
      <c r="M59" s="31">
        <v>0</v>
      </c>
      <c r="N59" s="31">
        <v>0</v>
      </c>
    </row>
    <row r="60" spans="1:14" x14ac:dyDescent="0.25">
      <c r="A60" s="1" t="s">
        <v>23979</v>
      </c>
      <c r="B60" s="1">
        <v>1001558</v>
      </c>
      <c r="C60" s="1">
        <v>2022</v>
      </c>
      <c r="D60" s="1" t="s">
        <v>0</v>
      </c>
      <c r="E60" s="1" t="s">
        <v>1</v>
      </c>
      <c r="F60" s="1" t="s">
        <v>12</v>
      </c>
      <c r="G60" s="1" t="s">
        <v>3</v>
      </c>
      <c r="H60" s="1" t="s">
        <v>6</v>
      </c>
      <c r="I60" s="1"/>
      <c r="J60" s="1"/>
      <c r="K60" s="1"/>
      <c r="L60" s="28">
        <v>0</v>
      </c>
      <c r="M60" s="31">
        <v>0</v>
      </c>
      <c r="N60" s="31">
        <v>0</v>
      </c>
    </row>
    <row r="61" spans="1:14" x14ac:dyDescent="0.25">
      <c r="A61" s="1" t="s">
        <v>23979</v>
      </c>
      <c r="B61" s="1">
        <v>1001558</v>
      </c>
      <c r="C61" s="1">
        <v>2022</v>
      </c>
      <c r="D61" s="1" t="s">
        <v>0</v>
      </c>
      <c r="E61" s="1" t="s">
        <v>1</v>
      </c>
      <c r="F61" s="1" t="s">
        <v>12</v>
      </c>
      <c r="G61" s="1" t="s">
        <v>3</v>
      </c>
      <c r="H61" s="1" t="s">
        <v>9</v>
      </c>
      <c r="I61" s="1"/>
      <c r="J61" s="1"/>
      <c r="K61" s="1"/>
      <c r="L61" s="28">
        <v>0</v>
      </c>
      <c r="M61" s="31">
        <v>0</v>
      </c>
      <c r="N61" s="31">
        <v>0</v>
      </c>
    </row>
    <row r="62" spans="1:14" x14ac:dyDescent="0.25">
      <c r="A62" s="1" t="s">
        <v>23979</v>
      </c>
      <c r="B62" s="1">
        <v>1001558</v>
      </c>
      <c r="C62" s="1">
        <v>2022</v>
      </c>
      <c r="D62" s="1" t="s">
        <v>0</v>
      </c>
      <c r="E62" s="1" t="s">
        <v>1</v>
      </c>
      <c r="F62" s="1" t="s">
        <v>12</v>
      </c>
      <c r="G62" s="1" t="s">
        <v>3</v>
      </c>
      <c r="H62" s="1" t="s">
        <v>8</v>
      </c>
      <c r="I62" s="1"/>
      <c r="J62" s="1"/>
      <c r="K62" s="1"/>
      <c r="L62" s="28">
        <v>0</v>
      </c>
      <c r="M62" s="31">
        <v>0</v>
      </c>
      <c r="N62" s="31">
        <v>0</v>
      </c>
    </row>
    <row r="63" spans="1:14" x14ac:dyDescent="0.25">
      <c r="A63" s="1" t="s">
        <v>359</v>
      </c>
      <c r="B63" s="1">
        <v>1001559</v>
      </c>
      <c r="C63" s="1">
        <v>2022</v>
      </c>
      <c r="D63" s="1" t="s">
        <v>0</v>
      </c>
      <c r="E63" s="1" t="s">
        <v>1</v>
      </c>
      <c r="F63" s="1" t="s">
        <v>12</v>
      </c>
      <c r="G63" s="1" t="s">
        <v>3</v>
      </c>
      <c r="H63" s="1" t="s">
        <v>6</v>
      </c>
      <c r="I63" s="1"/>
      <c r="J63" s="1"/>
      <c r="K63" s="1"/>
      <c r="L63" s="28">
        <v>0</v>
      </c>
      <c r="M63" s="31">
        <v>0</v>
      </c>
      <c r="N63" s="31">
        <v>0</v>
      </c>
    </row>
    <row r="64" spans="1:14" x14ac:dyDescent="0.25">
      <c r="A64" s="1" t="s">
        <v>359</v>
      </c>
      <c r="B64" s="1">
        <v>1001559</v>
      </c>
      <c r="C64" s="1">
        <v>2022</v>
      </c>
      <c r="D64" s="1" t="s">
        <v>0</v>
      </c>
      <c r="E64" s="1" t="s">
        <v>1</v>
      </c>
      <c r="F64" s="1" t="s">
        <v>12</v>
      </c>
      <c r="G64" s="1" t="s">
        <v>3</v>
      </c>
      <c r="H64" s="1" t="s">
        <v>8</v>
      </c>
      <c r="I64" s="1"/>
      <c r="J64" s="1"/>
      <c r="K64" s="1"/>
      <c r="L64" s="28">
        <v>0</v>
      </c>
      <c r="M64" s="31">
        <v>0</v>
      </c>
      <c r="N64" s="31">
        <v>0</v>
      </c>
    </row>
    <row r="65" spans="1:14" x14ac:dyDescent="0.25">
      <c r="A65" s="1" t="s">
        <v>359</v>
      </c>
      <c r="B65" s="1">
        <v>1001559</v>
      </c>
      <c r="C65" s="1">
        <v>2022</v>
      </c>
      <c r="D65" s="1" t="s">
        <v>0</v>
      </c>
      <c r="E65" s="1" t="s">
        <v>1</v>
      </c>
      <c r="F65" s="1" t="s">
        <v>12</v>
      </c>
      <c r="G65" s="1" t="s">
        <v>3</v>
      </c>
      <c r="H65" s="1" t="s">
        <v>5</v>
      </c>
      <c r="I65" s="1"/>
      <c r="J65" s="1"/>
      <c r="K65" s="1"/>
      <c r="L65" s="28">
        <v>0</v>
      </c>
      <c r="M65" s="31">
        <v>0</v>
      </c>
      <c r="N65" s="31">
        <v>0</v>
      </c>
    </row>
    <row r="66" spans="1:14" x14ac:dyDescent="0.25">
      <c r="A66" s="1" t="s">
        <v>359</v>
      </c>
      <c r="B66" s="1">
        <v>1001559</v>
      </c>
      <c r="C66" s="1">
        <v>2022</v>
      </c>
      <c r="D66" s="1" t="s">
        <v>0</v>
      </c>
      <c r="E66" s="1" t="s">
        <v>1</v>
      </c>
      <c r="F66" s="1" t="s">
        <v>12</v>
      </c>
      <c r="G66" s="1" t="s">
        <v>3</v>
      </c>
      <c r="H66" s="1" t="s">
        <v>9</v>
      </c>
      <c r="I66" s="1"/>
      <c r="J66" s="1"/>
      <c r="K66" s="1"/>
      <c r="L66" s="28">
        <v>0</v>
      </c>
      <c r="M66" s="31">
        <v>0</v>
      </c>
      <c r="N66" s="31">
        <v>0</v>
      </c>
    </row>
    <row r="67" spans="1:14" x14ac:dyDescent="0.25">
      <c r="A67" s="1" t="s">
        <v>359</v>
      </c>
      <c r="B67" s="1">
        <v>1001559</v>
      </c>
      <c r="C67" s="1">
        <v>2022</v>
      </c>
      <c r="D67" s="1" t="s">
        <v>0</v>
      </c>
      <c r="E67" s="1" t="s">
        <v>1</v>
      </c>
      <c r="F67" s="1" t="s">
        <v>12</v>
      </c>
      <c r="G67" s="1" t="s">
        <v>3</v>
      </c>
      <c r="H67" s="1" t="s">
        <v>10</v>
      </c>
      <c r="I67" s="1"/>
      <c r="J67" s="1"/>
      <c r="K67" s="1"/>
      <c r="L67" s="28">
        <v>0</v>
      </c>
      <c r="M67" s="31">
        <v>0</v>
      </c>
      <c r="N67" s="31">
        <v>0</v>
      </c>
    </row>
    <row r="68" spans="1:14" x14ac:dyDescent="0.25">
      <c r="A68" s="1" t="s">
        <v>359</v>
      </c>
      <c r="B68" s="1">
        <v>1001559</v>
      </c>
      <c r="C68" s="1">
        <v>2022</v>
      </c>
      <c r="D68" s="1" t="s">
        <v>0</v>
      </c>
      <c r="E68" s="1" t="s">
        <v>1</v>
      </c>
      <c r="F68" s="1" t="s">
        <v>12</v>
      </c>
      <c r="G68" s="1" t="s">
        <v>3</v>
      </c>
      <c r="H68" s="1" t="s">
        <v>4</v>
      </c>
      <c r="I68" s="1"/>
      <c r="J68" s="1"/>
      <c r="K68" s="1"/>
      <c r="L68" s="28">
        <v>0</v>
      </c>
      <c r="M68" s="31">
        <v>0</v>
      </c>
      <c r="N68" s="31">
        <v>0</v>
      </c>
    </row>
    <row r="69" spans="1:14" x14ac:dyDescent="0.25">
      <c r="A69" s="1" t="s">
        <v>359</v>
      </c>
      <c r="B69" s="1">
        <v>1001559</v>
      </c>
      <c r="C69" s="1">
        <v>2022</v>
      </c>
      <c r="D69" s="1" t="s">
        <v>0</v>
      </c>
      <c r="E69" s="1" t="s">
        <v>1</v>
      </c>
      <c r="F69" s="1" t="s">
        <v>12</v>
      </c>
      <c r="G69" s="1" t="s">
        <v>3</v>
      </c>
      <c r="H69" s="1" t="s">
        <v>7</v>
      </c>
      <c r="I69" s="1"/>
      <c r="J69" s="1"/>
      <c r="K69" s="1"/>
      <c r="L69" s="28">
        <v>2</v>
      </c>
      <c r="M69" s="31">
        <v>0</v>
      </c>
      <c r="N69" s="31">
        <v>0</v>
      </c>
    </row>
    <row r="70" spans="1:14" x14ac:dyDescent="0.25">
      <c r="A70" s="1" t="s">
        <v>23980</v>
      </c>
      <c r="B70" s="1">
        <v>1001560</v>
      </c>
      <c r="C70" s="1">
        <v>2022</v>
      </c>
      <c r="D70" s="1" t="s">
        <v>0</v>
      </c>
      <c r="E70" s="1" t="s">
        <v>1</v>
      </c>
      <c r="F70" s="1" t="s">
        <v>12</v>
      </c>
      <c r="G70" s="1" t="s">
        <v>3</v>
      </c>
      <c r="H70" s="1" t="s">
        <v>5</v>
      </c>
      <c r="I70" s="1"/>
      <c r="J70" s="1"/>
      <c r="K70" s="1"/>
      <c r="L70" s="28">
        <v>0</v>
      </c>
      <c r="M70" s="31">
        <v>0</v>
      </c>
      <c r="N70" s="31">
        <v>0</v>
      </c>
    </row>
    <row r="71" spans="1:14" x14ac:dyDescent="0.25">
      <c r="A71" s="1" t="s">
        <v>23980</v>
      </c>
      <c r="B71" s="1">
        <v>1001560</v>
      </c>
      <c r="C71" s="1">
        <v>2022</v>
      </c>
      <c r="D71" s="1" t="s">
        <v>0</v>
      </c>
      <c r="E71" s="1" t="s">
        <v>1</v>
      </c>
      <c r="F71" s="1" t="s">
        <v>12</v>
      </c>
      <c r="G71" s="1" t="s">
        <v>3</v>
      </c>
      <c r="H71" s="1" t="s">
        <v>8</v>
      </c>
      <c r="I71" s="1"/>
      <c r="J71" s="1"/>
      <c r="K71" s="1"/>
      <c r="L71" s="28">
        <v>0</v>
      </c>
      <c r="M71" s="31">
        <v>0</v>
      </c>
      <c r="N71" s="31">
        <v>0</v>
      </c>
    </row>
    <row r="72" spans="1:14" x14ac:dyDescent="0.25">
      <c r="A72" s="1" t="s">
        <v>23980</v>
      </c>
      <c r="B72" s="1">
        <v>1001560</v>
      </c>
      <c r="C72" s="1">
        <v>2022</v>
      </c>
      <c r="D72" s="1" t="s">
        <v>0</v>
      </c>
      <c r="E72" s="1" t="s">
        <v>1</v>
      </c>
      <c r="F72" s="1" t="s">
        <v>12</v>
      </c>
      <c r="G72" s="1" t="s">
        <v>3</v>
      </c>
      <c r="H72" s="1" t="s">
        <v>6</v>
      </c>
      <c r="I72" s="1"/>
      <c r="J72" s="1"/>
      <c r="K72" s="1"/>
      <c r="L72" s="28">
        <v>0</v>
      </c>
      <c r="M72" s="31">
        <v>0</v>
      </c>
      <c r="N72" s="31">
        <v>0</v>
      </c>
    </row>
    <row r="73" spans="1:14" x14ac:dyDescent="0.25">
      <c r="A73" s="1" t="s">
        <v>23980</v>
      </c>
      <c r="B73" s="1">
        <v>1001560</v>
      </c>
      <c r="C73" s="1">
        <v>2022</v>
      </c>
      <c r="D73" s="1" t="s">
        <v>0</v>
      </c>
      <c r="E73" s="1" t="s">
        <v>1</v>
      </c>
      <c r="F73" s="1" t="s">
        <v>12</v>
      </c>
      <c r="G73" s="1" t="s">
        <v>3</v>
      </c>
      <c r="H73" s="1" t="s">
        <v>9</v>
      </c>
      <c r="I73" s="1"/>
      <c r="J73" s="1"/>
      <c r="K73" s="1"/>
      <c r="L73" s="28">
        <v>0</v>
      </c>
      <c r="M73" s="31">
        <v>0</v>
      </c>
      <c r="N73" s="31">
        <v>0</v>
      </c>
    </row>
    <row r="74" spans="1:14" x14ac:dyDescent="0.25">
      <c r="A74" s="1" t="s">
        <v>23980</v>
      </c>
      <c r="B74" s="1">
        <v>1001560</v>
      </c>
      <c r="C74" s="1">
        <v>2022</v>
      </c>
      <c r="D74" s="1" t="s">
        <v>0</v>
      </c>
      <c r="E74" s="1" t="s">
        <v>1</v>
      </c>
      <c r="F74" s="1" t="s">
        <v>12</v>
      </c>
      <c r="G74" s="1" t="s">
        <v>3</v>
      </c>
      <c r="H74" s="1" t="s">
        <v>10</v>
      </c>
      <c r="I74" s="1"/>
      <c r="J74" s="1"/>
      <c r="K74" s="1"/>
      <c r="L74" s="28">
        <v>0</v>
      </c>
      <c r="M74" s="31">
        <v>0</v>
      </c>
      <c r="N74" s="31">
        <v>0</v>
      </c>
    </row>
    <row r="75" spans="1:14" x14ac:dyDescent="0.25">
      <c r="A75" s="1" t="s">
        <v>23980</v>
      </c>
      <c r="B75" s="1">
        <v>1001560</v>
      </c>
      <c r="C75" s="1">
        <v>2022</v>
      </c>
      <c r="D75" s="1" t="s">
        <v>0</v>
      </c>
      <c r="E75" s="1" t="s">
        <v>1</v>
      </c>
      <c r="F75" s="1" t="s">
        <v>12</v>
      </c>
      <c r="G75" s="1" t="s">
        <v>3</v>
      </c>
      <c r="H75" s="1" t="s">
        <v>7</v>
      </c>
      <c r="I75" s="1"/>
      <c r="J75" s="1"/>
      <c r="K75" s="1"/>
      <c r="L75" s="28">
        <v>2</v>
      </c>
      <c r="M75" s="31">
        <v>0</v>
      </c>
      <c r="N75" s="31">
        <v>0</v>
      </c>
    </row>
    <row r="76" spans="1:14" x14ac:dyDescent="0.25">
      <c r="A76" s="1" t="s">
        <v>23980</v>
      </c>
      <c r="B76" s="1">
        <v>1001560</v>
      </c>
      <c r="C76" s="1">
        <v>2022</v>
      </c>
      <c r="D76" s="1" t="s">
        <v>0</v>
      </c>
      <c r="E76" s="1" t="s">
        <v>1</v>
      </c>
      <c r="F76" s="1" t="s">
        <v>12</v>
      </c>
      <c r="G76" s="1" t="s">
        <v>3</v>
      </c>
      <c r="H76" s="1" t="s">
        <v>4</v>
      </c>
      <c r="I76" s="1"/>
      <c r="J76" s="1"/>
      <c r="K76" s="1"/>
      <c r="L76" s="28">
        <v>0</v>
      </c>
      <c r="M76" s="31">
        <v>0</v>
      </c>
      <c r="N76" s="31">
        <v>0</v>
      </c>
    </row>
    <row r="77" spans="1:14" x14ac:dyDescent="0.25">
      <c r="A77" s="1" t="s">
        <v>386</v>
      </c>
      <c r="B77" s="1">
        <v>1001589</v>
      </c>
      <c r="C77" s="1">
        <v>2022</v>
      </c>
      <c r="D77" s="1" t="s">
        <v>0</v>
      </c>
      <c r="E77" s="1" t="s">
        <v>1</v>
      </c>
      <c r="F77" s="1" t="s">
        <v>25</v>
      </c>
      <c r="G77" s="1" t="s">
        <v>3</v>
      </c>
      <c r="H77" s="1" t="s">
        <v>9</v>
      </c>
      <c r="I77" s="1"/>
      <c r="J77" s="1"/>
      <c r="K77" s="1"/>
      <c r="L77" s="28">
        <v>61</v>
      </c>
      <c r="M77" s="31">
        <v>5.2646600000000002E-2</v>
      </c>
      <c r="N77" s="31">
        <v>1.1294E-3</v>
      </c>
    </row>
    <row r="78" spans="1:14" x14ac:dyDescent="0.25">
      <c r="A78" s="1" t="s">
        <v>386</v>
      </c>
      <c r="B78" s="1">
        <v>1001589</v>
      </c>
      <c r="C78" s="1">
        <v>2022</v>
      </c>
      <c r="D78" s="1" t="s">
        <v>0</v>
      </c>
      <c r="E78" s="1" t="s">
        <v>1</v>
      </c>
      <c r="F78" s="1" t="s">
        <v>25</v>
      </c>
      <c r="G78" s="1" t="s">
        <v>3</v>
      </c>
      <c r="H78" s="1" t="s">
        <v>6</v>
      </c>
      <c r="I78" s="1"/>
      <c r="J78" s="1"/>
      <c r="K78" s="1"/>
      <c r="L78" s="28">
        <v>0</v>
      </c>
      <c r="M78" s="31">
        <v>0</v>
      </c>
      <c r="N78" s="31">
        <v>0</v>
      </c>
    </row>
    <row r="79" spans="1:14" x14ac:dyDescent="0.25">
      <c r="A79" s="1" t="s">
        <v>386</v>
      </c>
      <c r="B79" s="1">
        <v>1001589</v>
      </c>
      <c r="C79" s="1">
        <v>2022</v>
      </c>
      <c r="D79" s="1" t="s">
        <v>0</v>
      </c>
      <c r="E79" s="1" t="s">
        <v>1</v>
      </c>
      <c r="F79" s="1" t="s">
        <v>25</v>
      </c>
      <c r="G79" s="1" t="s">
        <v>3</v>
      </c>
      <c r="H79" s="1" t="s">
        <v>8</v>
      </c>
      <c r="I79" s="1"/>
      <c r="J79" s="1"/>
      <c r="K79" s="1"/>
      <c r="L79" s="28">
        <v>0</v>
      </c>
      <c r="M79" s="31">
        <v>0</v>
      </c>
      <c r="N79" s="31">
        <v>0</v>
      </c>
    </row>
    <row r="80" spans="1:14" x14ac:dyDescent="0.25">
      <c r="A80" s="1" t="s">
        <v>386</v>
      </c>
      <c r="B80" s="1">
        <v>1001589</v>
      </c>
      <c r="C80" s="1">
        <v>2022</v>
      </c>
      <c r="D80" s="1" t="s">
        <v>0</v>
      </c>
      <c r="E80" s="1" t="s">
        <v>1</v>
      </c>
      <c r="F80" s="1" t="s">
        <v>25</v>
      </c>
      <c r="G80" s="1" t="s">
        <v>3</v>
      </c>
      <c r="H80" s="1" t="s">
        <v>7</v>
      </c>
      <c r="I80" s="1"/>
      <c r="J80" s="1"/>
      <c r="K80" s="1"/>
      <c r="L80" s="28">
        <v>0</v>
      </c>
      <c r="M80" s="31">
        <v>0</v>
      </c>
      <c r="N80" s="31">
        <v>0</v>
      </c>
    </row>
    <row r="81" spans="1:14" x14ac:dyDescent="0.25">
      <c r="A81" s="1" t="s">
        <v>386</v>
      </c>
      <c r="B81" s="1">
        <v>1001589</v>
      </c>
      <c r="C81" s="1">
        <v>2022</v>
      </c>
      <c r="D81" s="1" t="s">
        <v>0</v>
      </c>
      <c r="E81" s="1" t="s">
        <v>1</v>
      </c>
      <c r="F81" s="1" t="s">
        <v>25</v>
      </c>
      <c r="G81" s="1" t="s">
        <v>3</v>
      </c>
      <c r="H81" s="1" t="s">
        <v>4</v>
      </c>
      <c r="I81" s="1"/>
      <c r="J81" s="1"/>
      <c r="K81" s="1"/>
      <c r="L81" s="28">
        <v>0</v>
      </c>
      <c r="M81" s="31">
        <v>0</v>
      </c>
      <c r="N81" s="31">
        <v>0</v>
      </c>
    </row>
    <row r="82" spans="1:14" x14ac:dyDescent="0.25">
      <c r="A82" s="1" t="s">
        <v>386</v>
      </c>
      <c r="B82" s="1">
        <v>1001589</v>
      </c>
      <c r="C82" s="1">
        <v>2022</v>
      </c>
      <c r="D82" s="1" t="s">
        <v>0</v>
      </c>
      <c r="E82" s="1" t="s">
        <v>1</v>
      </c>
      <c r="F82" s="1" t="s">
        <v>25</v>
      </c>
      <c r="G82" s="1" t="s">
        <v>3</v>
      </c>
      <c r="H82" s="1" t="s">
        <v>10</v>
      </c>
      <c r="I82" s="1"/>
      <c r="J82" s="1"/>
      <c r="K82" s="1"/>
      <c r="L82" s="28">
        <v>3</v>
      </c>
      <c r="M82" s="31">
        <v>5.6491100000000002E-2</v>
      </c>
      <c r="N82" s="31">
        <v>1.2118999999999999E-3</v>
      </c>
    </row>
    <row r="83" spans="1:14" x14ac:dyDescent="0.25">
      <c r="A83" s="1" t="s">
        <v>386</v>
      </c>
      <c r="B83" s="1">
        <v>1001589</v>
      </c>
      <c r="C83" s="1">
        <v>2022</v>
      </c>
      <c r="D83" s="1" t="s">
        <v>0</v>
      </c>
      <c r="E83" s="1" t="s">
        <v>1</v>
      </c>
      <c r="F83" s="1" t="s">
        <v>25</v>
      </c>
      <c r="G83" s="1" t="s">
        <v>3</v>
      </c>
      <c r="H83" s="1" t="s">
        <v>5</v>
      </c>
      <c r="I83" s="1"/>
      <c r="J83" s="1"/>
      <c r="K83" s="1"/>
      <c r="L83" s="28">
        <v>0</v>
      </c>
      <c r="M83" s="31">
        <v>0</v>
      </c>
      <c r="N83" s="31">
        <v>0</v>
      </c>
    </row>
    <row r="84" spans="1:14" x14ac:dyDescent="0.25">
      <c r="A84" s="1" t="s">
        <v>23981</v>
      </c>
      <c r="B84" s="1">
        <v>1001635</v>
      </c>
      <c r="C84" s="1">
        <v>2022</v>
      </c>
      <c r="D84" s="1" t="s">
        <v>0</v>
      </c>
      <c r="E84" s="1" t="s">
        <v>1</v>
      </c>
      <c r="F84" s="1" t="s">
        <v>25</v>
      </c>
      <c r="G84" s="1" t="s">
        <v>3</v>
      </c>
      <c r="H84" s="1" t="s">
        <v>7</v>
      </c>
      <c r="I84" s="1"/>
      <c r="J84" s="1"/>
      <c r="K84" s="1"/>
      <c r="L84" s="28">
        <v>25</v>
      </c>
      <c r="M84" s="31">
        <v>2.0793124897999999</v>
      </c>
      <c r="N84" s="31">
        <v>2.2996398000000001E-2</v>
      </c>
    </row>
    <row r="85" spans="1:14" x14ac:dyDescent="0.25">
      <c r="A85" s="1" t="s">
        <v>23982</v>
      </c>
      <c r="B85" s="1">
        <v>1001638</v>
      </c>
      <c r="C85" s="1">
        <v>2022</v>
      </c>
      <c r="D85" s="1" t="s">
        <v>0</v>
      </c>
      <c r="E85" s="1" t="s">
        <v>1</v>
      </c>
      <c r="F85" s="1" t="s">
        <v>25</v>
      </c>
      <c r="G85" s="1" t="s">
        <v>3</v>
      </c>
      <c r="H85" s="1" t="s">
        <v>7</v>
      </c>
      <c r="I85" s="1"/>
      <c r="J85" s="1"/>
      <c r="K85" s="1"/>
      <c r="L85" s="28">
        <v>116</v>
      </c>
      <c r="M85" s="31">
        <v>25.971773003900001</v>
      </c>
      <c r="N85" s="31">
        <v>0.83722350040000004</v>
      </c>
    </row>
    <row r="86" spans="1:14" x14ac:dyDescent="0.25">
      <c r="A86" s="1" t="s">
        <v>426</v>
      </c>
      <c r="B86" s="1">
        <v>1001652</v>
      </c>
      <c r="C86" s="1">
        <v>2022</v>
      </c>
      <c r="D86" s="1" t="s">
        <v>0</v>
      </c>
      <c r="E86" s="1" t="s">
        <v>1</v>
      </c>
      <c r="F86" s="1" t="s">
        <v>12</v>
      </c>
      <c r="G86" s="1" t="s">
        <v>3</v>
      </c>
      <c r="H86" s="1" t="s">
        <v>10</v>
      </c>
      <c r="I86" s="1"/>
      <c r="J86" s="1"/>
      <c r="K86" s="1"/>
      <c r="L86" s="28">
        <v>1</v>
      </c>
      <c r="M86" s="31">
        <v>9.3908640000000005</v>
      </c>
      <c r="N86" s="31">
        <v>0.27081110000000003</v>
      </c>
    </row>
    <row r="87" spans="1:14" x14ac:dyDescent="0.25">
      <c r="A87" s="1" t="s">
        <v>426</v>
      </c>
      <c r="B87" s="1">
        <v>1001652</v>
      </c>
      <c r="C87" s="1">
        <v>2022</v>
      </c>
      <c r="D87" s="1" t="s">
        <v>0</v>
      </c>
      <c r="E87" s="1" t="s">
        <v>1</v>
      </c>
      <c r="F87" s="1" t="s">
        <v>12</v>
      </c>
      <c r="G87" s="1" t="s">
        <v>3</v>
      </c>
      <c r="H87" s="1" t="s">
        <v>7</v>
      </c>
      <c r="I87" s="1"/>
      <c r="J87" s="1"/>
      <c r="K87" s="1"/>
      <c r="L87" s="28">
        <v>18</v>
      </c>
      <c r="M87" s="31">
        <v>8.7670560000000002</v>
      </c>
      <c r="N87" s="31">
        <v>0.25282189999999999</v>
      </c>
    </row>
    <row r="88" spans="1:14" x14ac:dyDescent="0.25">
      <c r="A88" s="1" t="s">
        <v>77</v>
      </c>
      <c r="B88" s="1">
        <v>1001653</v>
      </c>
      <c r="C88" s="1">
        <v>2022</v>
      </c>
      <c r="D88" s="1" t="s">
        <v>0</v>
      </c>
      <c r="E88" s="1" t="s">
        <v>1</v>
      </c>
      <c r="F88" s="1" t="s">
        <v>12</v>
      </c>
      <c r="G88" s="1" t="s">
        <v>3</v>
      </c>
      <c r="H88" s="1" t="s">
        <v>9</v>
      </c>
      <c r="I88" s="1"/>
      <c r="J88" s="1"/>
      <c r="K88" s="1"/>
      <c r="L88" s="28">
        <v>4</v>
      </c>
      <c r="M88" s="31">
        <v>0.67438750000000003</v>
      </c>
      <c r="N88" s="31">
        <v>1.9447800000000001E-2</v>
      </c>
    </row>
    <row r="89" spans="1:14" x14ac:dyDescent="0.25">
      <c r="A89" s="1" t="s">
        <v>77</v>
      </c>
      <c r="B89" s="1">
        <v>1001653</v>
      </c>
      <c r="C89" s="1">
        <v>2022</v>
      </c>
      <c r="D89" s="1" t="s">
        <v>0</v>
      </c>
      <c r="E89" s="1" t="s">
        <v>1</v>
      </c>
      <c r="F89" s="1" t="s">
        <v>12</v>
      </c>
      <c r="G89" s="1" t="s">
        <v>3</v>
      </c>
      <c r="H89" s="1" t="s">
        <v>7</v>
      </c>
      <c r="I89" s="1"/>
      <c r="J89" s="1"/>
      <c r="K89" s="1"/>
      <c r="L89" s="28">
        <v>11</v>
      </c>
      <c r="M89" s="31">
        <v>1.5607968000000001</v>
      </c>
      <c r="N89" s="31">
        <v>4.5009800000000003E-2</v>
      </c>
    </row>
    <row r="90" spans="1:14" x14ac:dyDescent="0.25">
      <c r="A90" s="1" t="s">
        <v>23983</v>
      </c>
      <c r="B90" s="1">
        <v>1001654</v>
      </c>
      <c r="C90" s="1">
        <v>2022</v>
      </c>
      <c r="D90" s="1" t="s">
        <v>0</v>
      </c>
      <c r="E90" s="1" t="s">
        <v>1</v>
      </c>
      <c r="F90" s="1" t="s">
        <v>12</v>
      </c>
      <c r="G90" s="1" t="s">
        <v>3</v>
      </c>
      <c r="H90" s="1" t="s">
        <v>7</v>
      </c>
      <c r="I90" s="1"/>
      <c r="J90" s="1"/>
      <c r="K90" s="1"/>
      <c r="L90" s="28">
        <v>378</v>
      </c>
      <c r="M90" s="31">
        <v>81.122947199999999</v>
      </c>
      <c r="N90" s="31">
        <v>2.3394007999999999</v>
      </c>
    </row>
    <row r="91" spans="1:14" x14ac:dyDescent="0.25">
      <c r="A91" s="1" t="s">
        <v>23983</v>
      </c>
      <c r="B91" s="1">
        <v>1001654</v>
      </c>
      <c r="C91" s="1">
        <v>2022</v>
      </c>
      <c r="D91" s="1" t="s">
        <v>0</v>
      </c>
      <c r="E91" s="1" t="s">
        <v>1</v>
      </c>
      <c r="F91" s="1" t="s">
        <v>12</v>
      </c>
      <c r="G91" s="1" t="s">
        <v>3</v>
      </c>
      <c r="H91" s="1" t="s">
        <v>5</v>
      </c>
      <c r="I91" s="1"/>
      <c r="J91" s="1"/>
      <c r="K91" s="1"/>
      <c r="L91" s="28">
        <v>1</v>
      </c>
      <c r="M91" s="31">
        <v>1.5649919999999999</v>
      </c>
      <c r="N91" s="31">
        <v>4.5130799999999999E-2</v>
      </c>
    </row>
    <row r="92" spans="1:14" x14ac:dyDescent="0.25">
      <c r="A92" s="1" t="s">
        <v>23984</v>
      </c>
      <c r="B92" s="1">
        <v>1001655</v>
      </c>
      <c r="C92" s="1">
        <v>2022</v>
      </c>
      <c r="D92" s="1" t="s">
        <v>0</v>
      </c>
      <c r="E92" s="1" t="s">
        <v>1</v>
      </c>
      <c r="F92" s="1" t="s">
        <v>12</v>
      </c>
      <c r="G92" s="1" t="s">
        <v>3</v>
      </c>
      <c r="H92" s="1" t="s">
        <v>10</v>
      </c>
      <c r="I92" s="1"/>
      <c r="J92" s="1"/>
      <c r="K92" s="1"/>
      <c r="L92" s="28">
        <v>1</v>
      </c>
      <c r="M92" s="31">
        <v>1.1447423999999999</v>
      </c>
      <c r="N92" s="31">
        <v>3.3011800000000001E-2</v>
      </c>
    </row>
    <row r="93" spans="1:14" x14ac:dyDescent="0.25">
      <c r="A93" s="1" t="s">
        <v>23984</v>
      </c>
      <c r="B93" s="1">
        <v>1001655</v>
      </c>
      <c r="C93" s="1">
        <v>2022</v>
      </c>
      <c r="D93" s="1" t="s">
        <v>0</v>
      </c>
      <c r="E93" s="1" t="s">
        <v>1</v>
      </c>
      <c r="F93" s="1" t="s">
        <v>12</v>
      </c>
      <c r="G93" s="1" t="s">
        <v>3</v>
      </c>
      <c r="H93" s="1" t="s">
        <v>7</v>
      </c>
      <c r="I93" s="1"/>
      <c r="J93" s="1"/>
      <c r="K93" s="1"/>
      <c r="L93" s="28">
        <v>62</v>
      </c>
      <c r="M93" s="31">
        <v>10.8734112</v>
      </c>
      <c r="N93" s="31">
        <v>0.31356440000000002</v>
      </c>
    </row>
    <row r="94" spans="1:14" x14ac:dyDescent="0.25">
      <c r="A94" s="1" t="s">
        <v>23985</v>
      </c>
      <c r="B94" s="1">
        <v>1001656</v>
      </c>
      <c r="C94" s="1">
        <v>2022</v>
      </c>
      <c r="D94" s="1" t="s">
        <v>0</v>
      </c>
      <c r="E94" s="1" t="s">
        <v>1</v>
      </c>
      <c r="F94" s="1" t="s">
        <v>12</v>
      </c>
      <c r="G94" s="1" t="s">
        <v>3</v>
      </c>
      <c r="H94" s="1" t="s">
        <v>9</v>
      </c>
      <c r="I94" s="1"/>
      <c r="J94" s="1"/>
      <c r="K94" s="1"/>
      <c r="L94" s="28">
        <v>4</v>
      </c>
      <c r="M94" s="31">
        <v>0.5838624</v>
      </c>
      <c r="N94" s="31">
        <v>1.6837299999999999E-2</v>
      </c>
    </row>
    <row r="95" spans="1:14" x14ac:dyDescent="0.25">
      <c r="A95" s="1" t="s">
        <v>23985</v>
      </c>
      <c r="B95" s="1">
        <v>1001656</v>
      </c>
      <c r="C95" s="1">
        <v>2022</v>
      </c>
      <c r="D95" s="1" t="s">
        <v>0</v>
      </c>
      <c r="E95" s="1" t="s">
        <v>1</v>
      </c>
      <c r="F95" s="1" t="s">
        <v>12</v>
      </c>
      <c r="G95" s="1" t="s">
        <v>3</v>
      </c>
      <c r="H95" s="1" t="s">
        <v>7</v>
      </c>
      <c r="I95" s="1"/>
      <c r="J95" s="1"/>
      <c r="K95" s="1"/>
      <c r="L95" s="28">
        <v>609</v>
      </c>
      <c r="M95" s="31">
        <v>334.88329920000001</v>
      </c>
      <c r="N95" s="31">
        <v>9.6572706000000004</v>
      </c>
    </row>
    <row r="96" spans="1:14" x14ac:dyDescent="0.25">
      <c r="A96" s="1" t="s">
        <v>23985</v>
      </c>
      <c r="B96" s="1">
        <v>1001656</v>
      </c>
      <c r="C96" s="1">
        <v>2022</v>
      </c>
      <c r="D96" s="1" t="s">
        <v>0</v>
      </c>
      <c r="E96" s="1" t="s">
        <v>1</v>
      </c>
      <c r="F96" s="1" t="s">
        <v>12</v>
      </c>
      <c r="G96" s="1" t="s">
        <v>3</v>
      </c>
      <c r="H96" s="1" t="s">
        <v>10</v>
      </c>
      <c r="I96" s="1"/>
      <c r="J96" s="1"/>
      <c r="K96" s="1"/>
      <c r="L96" s="28">
        <v>3</v>
      </c>
      <c r="M96" s="31">
        <v>1.382592</v>
      </c>
      <c r="N96" s="31">
        <v>3.9870799999999998E-2</v>
      </c>
    </row>
    <row r="97" spans="1:14" x14ac:dyDescent="0.25">
      <c r="A97" s="1" t="s">
        <v>23985</v>
      </c>
      <c r="B97" s="1">
        <v>1001656</v>
      </c>
      <c r="C97" s="1">
        <v>2022</v>
      </c>
      <c r="D97" s="1" t="s">
        <v>0</v>
      </c>
      <c r="E97" s="1" t="s">
        <v>1</v>
      </c>
      <c r="F97" s="1" t="s">
        <v>12</v>
      </c>
      <c r="G97" s="1" t="s">
        <v>3</v>
      </c>
      <c r="H97" s="1" t="s">
        <v>5</v>
      </c>
      <c r="I97" s="1"/>
      <c r="J97" s="1"/>
      <c r="K97" s="1"/>
      <c r="L97" s="28">
        <v>6</v>
      </c>
      <c r="M97" s="31">
        <v>78.890371200000004</v>
      </c>
      <c r="N97" s="31">
        <v>2.2750184</v>
      </c>
    </row>
    <row r="98" spans="1:14" x14ac:dyDescent="0.25">
      <c r="A98" s="1" t="s">
        <v>23986</v>
      </c>
      <c r="B98" s="1">
        <v>1001657</v>
      </c>
      <c r="C98" s="1">
        <v>2022</v>
      </c>
      <c r="D98" s="1" t="s">
        <v>0</v>
      </c>
      <c r="E98" s="1" t="s">
        <v>1</v>
      </c>
      <c r="F98" s="1" t="s">
        <v>59</v>
      </c>
      <c r="G98" s="1" t="s">
        <v>3</v>
      </c>
      <c r="H98" s="1" t="s">
        <v>5</v>
      </c>
      <c r="I98" s="1"/>
      <c r="J98" s="1"/>
      <c r="K98" s="1"/>
      <c r="L98" s="28">
        <v>3</v>
      </c>
      <c r="M98" s="31">
        <v>5.0707199999999997</v>
      </c>
      <c r="N98" s="31">
        <v>0.146228</v>
      </c>
    </row>
    <row r="99" spans="1:14" x14ac:dyDescent="0.25">
      <c r="A99" s="1" t="s">
        <v>23986</v>
      </c>
      <c r="B99" s="1">
        <v>1001657</v>
      </c>
      <c r="C99" s="1">
        <v>2022</v>
      </c>
      <c r="D99" s="1" t="s">
        <v>0</v>
      </c>
      <c r="E99" s="1" t="s">
        <v>1</v>
      </c>
      <c r="F99" s="1" t="s">
        <v>59</v>
      </c>
      <c r="G99" s="1" t="s">
        <v>3</v>
      </c>
      <c r="H99" s="1" t="s">
        <v>4</v>
      </c>
      <c r="I99" s="1"/>
      <c r="J99" s="1"/>
      <c r="K99" s="1"/>
      <c r="L99" s="28">
        <v>5</v>
      </c>
      <c r="M99" s="31">
        <v>17.385291800000001</v>
      </c>
      <c r="N99" s="31">
        <v>0.50135220000000003</v>
      </c>
    </row>
    <row r="100" spans="1:14" x14ac:dyDescent="0.25">
      <c r="A100" s="1" t="s">
        <v>1259</v>
      </c>
      <c r="B100" s="1">
        <v>1001658</v>
      </c>
      <c r="C100" s="1">
        <v>2022</v>
      </c>
      <c r="D100" s="1" t="s">
        <v>0</v>
      </c>
      <c r="E100" s="1" t="s">
        <v>1</v>
      </c>
      <c r="F100" s="1" t="s">
        <v>12</v>
      </c>
      <c r="G100" s="1" t="s">
        <v>3</v>
      </c>
      <c r="H100" s="1" t="s">
        <v>7</v>
      </c>
      <c r="I100" s="1"/>
      <c r="J100" s="1"/>
      <c r="K100" s="1"/>
      <c r="L100" s="28">
        <v>92</v>
      </c>
      <c r="M100" s="31">
        <v>26.8582176</v>
      </c>
      <c r="N100" s="31">
        <v>0.77452969999999999</v>
      </c>
    </row>
    <row r="101" spans="1:14" x14ac:dyDescent="0.25">
      <c r="A101" s="1" t="s">
        <v>23987</v>
      </c>
      <c r="B101" s="1">
        <v>1001659</v>
      </c>
      <c r="C101" s="1">
        <v>2022</v>
      </c>
      <c r="D101" s="1" t="s">
        <v>0</v>
      </c>
      <c r="E101" s="1" t="s">
        <v>1</v>
      </c>
      <c r="F101" s="1" t="s">
        <v>12</v>
      </c>
      <c r="G101" s="1" t="s">
        <v>3</v>
      </c>
      <c r="H101" s="1" t="s">
        <v>9</v>
      </c>
      <c r="I101" s="1"/>
      <c r="J101" s="1"/>
      <c r="K101" s="1"/>
      <c r="L101" s="28">
        <v>2</v>
      </c>
      <c r="M101" s="31">
        <v>3.6479999999999999E-2</v>
      </c>
      <c r="N101" s="31">
        <v>1.052E-3</v>
      </c>
    </row>
    <row r="102" spans="1:14" x14ac:dyDescent="0.25">
      <c r="A102" s="1" t="s">
        <v>23987</v>
      </c>
      <c r="B102" s="1">
        <v>1001659</v>
      </c>
      <c r="C102" s="1">
        <v>2022</v>
      </c>
      <c r="D102" s="1" t="s">
        <v>0</v>
      </c>
      <c r="E102" s="1" t="s">
        <v>1</v>
      </c>
      <c r="F102" s="1" t="s">
        <v>12</v>
      </c>
      <c r="G102" s="1" t="s">
        <v>3</v>
      </c>
      <c r="H102" s="1" t="s">
        <v>7</v>
      </c>
      <c r="I102" s="1"/>
      <c r="J102" s="1"/>
      <c r="K102" s="1"/>
      <c r="L102" s="28">
        <v>570</v>
      </c>
      <c r="M102" s="31">
        <v>161.46358079999999</v>
      </c>
      <c r="N102" s="31">
        <v>4.6562413999999999</v>
      </c>
    </row>
    <row r="103" spans="1:14" x14ac:dyDescent="0.25">
      <c r="A103" s="1" t="s">
        <v>594</v>
      </c>
      <c r="B103" s="1">
        <v>1001660</v>
      </c>
      <c r="C103" s="1">
        <v>2022</v>
      </c>
      <c r="D103" s="1" t="s">
        <v>0</v>
      </c>
      <c r="E103" s="1" t="s">
        <v>1</v>
      </c>
      <c r="F103" s="1" t="s">
        <v>12</v>
      </c>
      <c r="G103" s="1" t="s">
        <v>3</v>
      </c>
      <c r="H103" s="1" t="s">
        <v>8</v>
      </c>
      <c r="I103" s="1"/>
      <c r="J103" s="1"/>
      <c r="K103" s="1"/>
      <c r="L103" s="28">
        <v>4</v>
      </c>
      <c r="M103" s="31">
        <v>0.65335679999999996</v>
      </c>
      <c r="N103" s="31">
        <v>1.8841299999999998E-2</v>
      </c>
    </row>
    <row r="104" spans="1:14" x14ac:dyDescent="0.25">
      <c r="A104" s="1" t="s">
        <v>594</v>
      </c>
      <c r="B104" s="1">
        <v>1001660</v>
      </c>
      <c r="C104" s="1">
        <v>2022</v>
      </c>
      <c r="D104" s="1" t="s">
        <v>0</v>
      </c>
      <c r="E104" s="1" t="s">
        <v>1</v>
      </c>
      <c r="F104" s="1" t="s">
        <v>12</v>
      </c>
      <c r="G104" s="1" t="s">
        <v>3</v>
      </c>
      <c r="H104" s="1" t="s">
        <v>7</v>
      </c>
      <c r="I104" s="1"/>
      <c r="J104" s="1"/>
      <c r="K104" s="1"/>
      <c r="L104" s="28">
        <v>40</v>
      </c>
      <c r="M104" s="31">
        <v>2.2743456000000002</v>
      </c>
      <c r="N104" s="31">
        <v>6.5586900000000004E-2</v>
      </c>
    </row>
    <row r="105" spans="1:14" x14ac:dyDescent="0.25">
      <c r="A105" s="1" t="s">
        <v>594</v>
      </c>
      <c r="B105" s="1">
        <v>1001660</v>
      </c>
      <c r="C105" s="1">
        <v>2022</v>
      </c>
      <c r="D105" s="1" t="s">
        <v>0</v>
      </c>
      <c r="E105" s="1" t="s">
        <v>1</v>
      </c>
      <c r="F105" s="1" t="s">
        <v>12</v>
      </c>
      <c r="G105" s="1" t="s">
        <v>3</v>
      </c>
      <c r="H105" s="1" t="s">
        <v>9</v>
      </c>
      <c r="I105" s="1"/>
      <c r="J105" s="1"/>
      <c r="K105" s="1"/>
      <c r="L105" s="28">
        <v>8</v>
      </c>
      <c r="M105" s="31">
        <v>1.289568</v>
      </c>
      <c r="N105" s="31">
        <v>3.7188199999999998E-2</v>
      </c>
    </row>
    <row r="106" spans="1:14" x14ac:dyDescent="0.25">
      <c r="A106" s="1" t="s">
        <v>594</v>
      </c>
      <c r="B106" s="1">
        <v>1001660</v>
      </c>
      <c r="C106" s="1">
        <v>2022</v>
      </c>
      <c r="D106" s="1" t="s">
        <v>0</v>
      </c>
      <c r="E106" s="1" t="s">
        <v>1</v>
      </c>
      <c r="F106" s="1" t="s">
        <v>12</v>
      </c>
      <c r="G106" s="1" t="s">
        <v>3</v>
      </c>
      <c r="H106" s="1" t="s">
        <v>5</v>
      </c>
      <c r="I106" s="1"/>
      <c r="J106" s="1"/>
      <c r="K106" s="1"/>
      <c r="L106" s="28">
        <v>1</v>
      </c>
      <c r="M106" s="31">
        <v>0.1581408</v>
      </c>
      <c r="N106" s="31">
        <v>4.5604E-3</v>
      </c>
    </row>
    <row r="107" spans="1:14" x14ac:dyDescent="0.25">
      <c r="A107" s="1" t="s">
        <v>825</v>
      </c>
      <c r="B107" s="1">
        <v>1001661</v>
      </c>
      <c r="C107" s="1">
        <v>2022</v>
      </c>
      <c r="D107" s="1" t="s">
        <v>0</v>
      </c>
      <c r="E107" s="1" t="s">
        <v>1</v>
      </c>
      <c r="F107" s="1" t="s">
        <v>12</v>
      </c>
      <c r="G107" s="1" t="s">
        <v>3</v>
      </c>
      <c r="H107" s="1" t="s">
        <v>7</v>
      </c>
      <c r="I107" s="1"/>
      <c r="J107" s="1"/>
      <c r="K107" s="1"/>
      <c r="L107" s="28">
        <v>8</v>
      </c>
      <c r="M107" s="31">
        <v>4.1886336000000002</v>
      </c>
      <c r="N107" s="31">
        <v>0.1207906</v>
      </c>
    </row>
    <row r="108" spans="1:14" x14ac:dyDescent="0.25">
      <c r="A108" s="1" t="s">
        <v>825</v>
      </c>
      <c r="B108" s="1">
        <v>1001661</v>
      </c>
      <c r="C108" s="1">
        <v>2022</v>
      </c>
      <c r="D108" s="1" t="s">
        <v>0</v>
      </c>
      <c r="E108" s="1" t="s">
        <v>1</v>
      </c>
      <c r="F108" s="1" t="s">
        <v>12</v>
      </c>
      <c r="G108" s="1" t="s">
        <v>3</v>
      </c>
      <c r="H108" s="1" t="s">
        <v>8</v>
      </c>
      <c r="I108" s="1"/>
      <c r="J108" s="1"/>
      <c r="K108" s="1"/>
      <c r="L108" s="28">
        <v>1</v>
      </c>
      <c r="M108" s="31">
        <v>9.5738111999999997</v>
      </c>
      <c r="N108" s="31">
        <v>0.27608690000000002</v>
      </c>
    </row>
    <row r="109" spans="1:14" x14ac:dyDescent="0.25">
      <c r="A109" s="1" t="s">
        <v>825</v>
      </c>
      <c r="B109" s="1">
        <v>1001661</v>
      </c>
      <c r="C109" s="1">
        <v>2022</v>
      </c>
      <c r="D109" s="1" t="s">
        <v>0</v>
      </c>
      <c r="E109" s="1" t="s">
        <v>1</v>
      </c>
      <c r="F109" s="1" t="s">
        <v>12</v>
      </c>
      <c r="G109" s="1" t="s">
        <v>3</v>
      </c>
      <c r="H109" s="1" t="s">
        <v>9</v>
      </c>
      <c r="I109" s="1"/>
      <c r="J109" s="1"/>
      <c r="K109" s="1"/>
      <c r="L109" s="28">
        <v>3</v>
      </c>
      <c r="M109" s="31">
        <v>0.56872319999999998</v>
      </c>
      <c r="N109" s="31">
        <v>1.6400700000000001E-2</v>
      </c>
    </row>
    <row r="110" spans="1:14" x14ac:dyDescent="0.25">
      <c r="A110" s="1" t="s">
        <v>847</v>
      </c>
      <c r="B110" s="1">
        <v>1001670</v>
      </c>
      <c r="C110" s="1">
        <v>2022</v>
      </c>
      <c r="D110" s="1" t="s">
        <v>0</v>
      </c>
      <c r="E110" s="1" t="s">
        <v>1</v>
      </c>
      <c r="F110" s="1" t="s">
        <v>12</v>
      </c>
      <c r="G110" s="1" t="s">
        <v>3</v>
      </c>
      <c r="H110" s="1" t="s">
        <v>7</v>
      </c>
      <c r="I110" s="1"/>
      <c r="J110" s="1"/>
      <c r="K110" s="1"/>
      <c r="L110" s="28">
        <v>4</v>
      </c>
      <c r="M110" s="31">
        <v>23.38</v>
      </c>
      <c r="N110" s="31">
        <v>0.2</v>
      </c>
    </row>
    <row r="111" spans="1:14" x14ac:dyDescent="0.25">
      <c r="A111" s="1" t="s">
        <v>80</v>
      </c>
      <c r="B111" s="1">
        <v>1001760</v>
      </c>
      <c r="C111" s="1">
        <v>2022</v>
      </c>
      <c r="D111" s="1" t="s">
        <v>0</v>
      </c>
      <c r="E111" s="1" t="s">
        <v>1</v>
      </c>
      <c r="F111" s="1" t="s">
        <v>25</v>
      </c>
      <c r="G111" s="1" t="s">
        <v>3</v>
      </c>
      <c r="H111" s="1" t="s">
        <v>7</v>
      </c>
      <c r="I111" s="1"/>
      <c r="J111" s="1"/>
      <c r="K111" s="1"/>
      <c r="L111" s="28">
        <v>27</v>
      </c>
      <c r="M111" s="31">
        <v>4.32</v>
      </c>
      <c r="N111" s="31">
        <v>1.3</v>
      </c>
    </row>
    <row r="112" spans="1:14" x14ac:dyDescent="0.25">
      <c r="A112" s="1" t="s">
        <v>80</v>
      </c>
      <c r="B112" s="1">
        <v>1001760</v>
      </c>
      <c r="C112" s="1">
        <v>2022</v>
      </c>
      <c r="D112" s="1" t="s">
        <v>0</v>
      </c>
      <c r="E112" s="1" t="s">
        <v>1</v>
      </c>
      <c r="F112" s="1" t="s">
        <v>25</v>
      </c>
      <c r="G112" s="1" t="s">
        <v>3</v>
      </c>
      <c r="H112" s="1" t="s">
        <v>4</v>
      </c>
      <c r="I112" s="1"/>
      <c r="J112" s="1"/>
      <c r="K112" s="1"/>
      <c r="L112" s="28">
        <v>15</v>
      </c>
      <c r="M112" s="31">
        <v>4.6399999999999997</v>
      </c>
      <c r="N112" s="31">
        <v>1.3</v>
      </c>
    </row>
    <row r="113" spans="1:14" x14ac:dyDescent="0.25">
      <c r="A113" s="1" t="s">
        <v>79</v>
      </c>
      <c r="B113" s="1">
        <v>1001790</v>
      </c>
      <c r="C113" s="1">
        <v>2022</v>
      </c>
      <c r="D113" s="1" t="s">
        <v>0</v>
      </c>
      <c r="E113" s="1" t="s">
        <v>1</v>
      </c>
      <c r="F113" s="1" t="s">
        <v>25</v>
      </c>
      <c r="G113" s="1" t="s">
        <v>3</v>
      </c>
      <c r="H113" s="1" t="s">
        <v>8</v>
      </c>
      <c r="I113" s="1"/>
      <c r="J113" s="1"/>
      <c r="K113" s="1"/>
      <c r="L113" s="28">
        <v>2</v>
      </c>
      <c r="M113" s="31">
        <v>0.32215070000000001</v>
      </c>
      <c r="N113" s="31">
        <v>2.3630200000000001E-2</v>
      </c>
    </row>
    <row r="114" spans="1:14" x14ac:dyDescent="0.25">
      <c r="A114" s="1" t="s">
        <v>79</v>
      </c>
      <c r="B114" s="1">
        <v>1001790</v>
      </c>
      <c r="C114" s="1">
        <v>2022</v>
      </c>
      <c r="D114" s="1" t="s">
        <v>0</v>
      </c>
      <c r="E114" s="1" t="s">
        <v>1</v>
      </c>
      <c r="F114" s="1" t="s">
        <v>25</v>
      </c>
      <c r="G114" s="1" t="s">
        <v>3</v>
      </c>
      <c r="H114" s="1" t="s">
        <v>7</v>
      </c>
      <c r="I114" s="1"/>
      <c r="J114" s="1"/>
      <c r="K114" s="1"/>
      <c r="L114" s="28">
        <v>8</v>
      </c>
      <c r="M114" s="31">
        <v>1.1764458</v>
      </c>
      <c r="N114" s="31">
        <v>7.2270000000000001E-2</v>
      </c>
    </row>
    <row r="115" spans="1:14" x14ac:dyDescent="0.25">
      <c r="A115" s="1" t="s">
        <v>691</v>
      </c>
      <c r="B115" s="1">
        <v>1001829</v>
      </c>
      <c r="C115" s="1">
        <v>2022</v>
      </c>
      <c r="D115" s="1" t="s">
        <v>0</v>
      </c>
      <c r="E115" s="1" t="s">
        <v>1</v>
      </c>
      <c r="F115" s="1" t="s">
        <v>12</v>
      </c>
      <c r="G115" s="1" t="s">
        <v>3</v>
      </c>
      <c r="H115" s="1" t="s">
        <v>6</v>
      </c>
      <c r="I115" s="1"/>
      <c r="J115" s="1"/>
      <c r="K115" s="1"/>
      <c r="L115" s="28">
        <v>0</v>
      </c>
      <c r="M115" s="31">
        <v>0</v>
      </c>
      <c r="N115" s="31">
        <v>0</v>
      </c>
    </row>
    <row r="116" spans="1:14" x14ac:dyDescent="0.25">
      <c r="A116" s="1" t="s">
        <v>691</v>
      </c>
      <c r="B116" s="1">
        <v>1001829</v>
      </c>
      <c r="C116" s="1">
        <v>2022</v>
      </c>
      <c r="D116" s="1" t="s">
        <v>0</v>
      </c>
      <c r="E116" s="1" t="s">
        <v>1</v>
      </c>
      <c r="F116" s="1" t="s">
        <v>12</v>
      </c>
      <c r="G116" s="1" t="s">
        <v>3</v>
      </c>
      <c r="H116" s="1" t="s">
        <v>7</v>
      </c>
      <c r="I116" s="1"/>
      <c r="J116" s="1"/>
      <c r="K116" s="1"/>
      <c r="L116" s="28">
        <v>1728</v>
      </c>
      <c r="M116" s="31">
        <v>223.34139999999999</v>
      </c>
      <c r="N116" s="31">
        <v>0.26840000000000003</v>
      </c>
    </row>
    <row r="117" spans="1:14" x14ac:dyDescent="0.25">
      <c r="A117" s="1" t="s">
        <v>691</v>
      </c>
      <c r="B117" s="1">
        <v>1001829</v>
      </c>
      <c r="C117" s="1">
        <v>2022</v>
      </c>
      <c r="D117" s="1" t="s">
        <v>0</v>
      </c>
      <c r="E117" s="1" t="s">
        <v>1</v>
      </c>
      <c r="F117" s="1" t="s">
        <v>12</v>
      </c>
      <c r="G117" s="1" t="s">
        <v>3</v>
      </c>
      <c r="H117" s="1" t="s">
        <v>10</v>
      </c>
      <c r="I117" s="1"/>
      <c r="J117" s="1"/>
      <c r="K117" s="1"/>
      <c r="L117" s="28">
        <v>2</v>
      </c>
      <c r="M117" s="31">
        <v>0.7198</v>
      </c>
      <c r="N117" s="31">
        <v>8.9999999999999998E-4</v>
      </c>
    </row>
    <row r="118" spans="1:14" x14ac:dyDescent="0.25">
      <c r="A118" s="1" t="s">
        <v>691</v>
      </c>
      <c r="B118" s="1">
        <v>1001829</v>
      </c>
      <c r="C118" s="1">
        <v>2022</v>
      </c>
      <c r="D118" s="1" t="s">
        <v>0</v>
      </c>
      <c r="E118" s="1" t="s">
        <v>1</v>
      </c>
      <c r="F118" s="1" t="s">
        <v>12</v>
      </c>
      <c r="G118" s="1" t="s">
        <v>3</v>
      </c>
      <c r="H118" s="1" t="s">
        <v>4</v>
      </c>
      <c r="I118" s="1"/>
      <c r="J118" s="1"/>
      <c r="K118" s="1"/>
      <c r="L118" s="28">
        <v>2</v>
      </c>
      <c r="M118" s="31">
        <v>1.4309000000000001</v>
      </c>
      <c r="N118" s="31">
        <v>1.6999999999999999E-3</v>
      </c>
    </row>
    <row r="119" spans="1:14" x14ac:dyDescent="0.25">
      <c r="A119" s="1" t="s">
        <v>691</v>
      </c>
      <c r="B119" s="1">
        <v>1001829</v>
      </c>
      <c r="C119" s="1">
        <v>2022</v>
      </c>
      <c r="D119" s="1" t="s">
        <v>0</v>
      </c>
      <c r="E119" s="1" t="s">
        <v>1</v>
      </c>
      <c r="F119" s="1" t="s">
        <v>12</v>
      </c>
      <c r="G119" s="1" t="s">
        <v>3</v>
      </c>
      <c r="H119" s="1" t="s">
        <v>8</v>
      </c>
      <c r="I119" s="1"/>
      <c r="J119" s="1"/>
      <c r="K119" s="1"/>
      <c r="L119" s="28">
        <v>3</v>
      </c>
      <c r="M119" s="31">
        <v>2.2035999999999998</v>
      </c>
      <c r="N119" s="31">
        <v>2.5999999999999999E-3</v>
      </c>
    </row>
    <row r="120" spans="1:14" x14ac:dyDescent="0.25">
      <c r="A120" s="1" t="s">
        <v>691</v>
      </c>
      <c r="B120" s="1">
        <v>1001829</v>
      </c>
      <c r="C120" s="1">
        <v>2022</v>
      </c>
      <c r="D120" s="1" t="s">
        <v>0</v>
      </c>
      <c r="E120" s="1" t="s">
        <v>1</v>
      </c>
      <c r="F120" s="1" t="s">
        <v>12</v>
      </c>
      <c r="G120" s="1" t="s">
        <v>3</v>
      </c>
      <c r="H120" s="1" t="s">
        <v>9</v>
      </c>
      <c r="I120" s="1"/>
      <c r="J120" s="1"/>
      <c r="K120" s="1"/>
      <c r="L120" s="28">
        <v>4</v>
      </c>
      <c r="M120" s="31">
        <v>0.87009999999999998</v>
      </c>
      <c r="N120" s="31">
        <v>1E-3</v>
      </c>
    </row>
    <row r="121" spans="1:14" x14ac:dyDescent="0.25">
      <c r="A121" s="1" t="s">
        <v>691</v>
      </c>
      <c r="B121" s="1">
        <v>1001829</v>
      </c>
      <c r="C121" s="1">
        <v>2022</v>
      </c>
      <c r="D121" s="1" t="s">
        <v>0</v>
      </c>
      <c r="E121" s="1" t="s">
        <v>1</v>
      </c>
      <c r="F121" s="1" t="s">
        <v>12</v>
      </c>
      <c r="G121" s="1" t="s">
        <v>3</v>
      </c>
      <c r="H121" s="1" t="s">
        <v>5</v>
      </c>
      <c r="I121" s="1"/>
      <c r="J121" s="1"/>
      <c r="K121" s="1"/>
      <c r="L121" s="28">
        <v>6</v>
      </c>
      <c r="M121" s="31">
        <v>2.4478</v>
      </c>
      <c r="N121" s="31">
        <v>2.8999999999999998E-3</v>
      </c>
    </row>
    <row r="122" spans="1:14" x14ac:dyDescent="0.25">
      <c r="A122" s="1" t="s">
        <v>75</v>
      </c>
      <c r="B122" s="1">
        <v>1001846</v>
      </c>
      <c r="C122" s="1">
        <v>2022</v>
      </c>
      <c r="D122" s="1" t="s">
        <v>0</v>
      </c>
      <c r="E122" s="1" t="s">
        <v>1</v>
      </c>
      <c r="F122" s="1" t="s">
        <v>12</v>
      </c>
      <c r="G122" s="1" t="s">
        <v>3</v>
      </c>
      <c r="H122" s="1" t="s">
        <v>5</v>
      </c>
      <c r="I122" s="1"/>
      <c r="J122" s="1"/>
      <c r="K122" s="1"/>
      <c r="L122" s="28">
        <v>4</v>
      </c>
      <c r="M122" s="31">
        <v>2.7684069999999998</v>
      </c>
      <c r="N122" s="31">
        <v>7.9834500000000003E-2</v>
      </c>
    </row>
    <row r="123" spans="1:14" x14ac:dyDescent="0.25">
      <c r="A123" s="1" t="s">
        <v>75</v>
      </c>
      <c r="B123" s="1">
        <v>1001846</v>
      </c>
      <c r="C123" s="1">
        <v>2022</v>
      </c>
      <c r="D123" s="1" t="s">
        <v>0</v>
      </c>
      <c r="E123" s="1" t="s">
        <v>1</v>
      </c>
      <c r="F123" s="1" t="s">
        <v>12</v>
      </c>
      <c r="G123" s="1" t="s">
        <v>3</v>
      </c>
      <c r="H123" s="1" t="s">
        <v>9</v>
      </c>
      <c r="I123" s="1"/>
      <c r="J123" s="1"/>
      <c r="K123" s="1"/>
      <c r="L123" s="28">
        <v>10</v>
      </c>
      <c r="M123" s="31">
        <v>1.7690976</v>
      </c>
      <c r="N123" s="31">
        <v>5.1016699999999998E-2</v>
      </c>
    </row>
    <row r="124" spans="1:14" x14ac:dyDescent="0.25">
      <c r="A124" s="1" t="s">
        <v>75</v>
      </c>
      <c r="B124" s="1">
        <v>1001846</v>
      </c>
      <c r="C124" s="1">
        <v>2022</v>
      </c>
      <c r="D124" s="1" t="s">
        <v>0</v>
      </c>
      <c r="E124" s="1" t="s">
        <v>1</v>
      </c>
      <c r="F124" s="1" t="s">
        <v>12</v>
      </c>
      <c r="G124" s="1" t="s">
        <v>3</v>
      </c>
      <c r="H124" s="1" t="s">
        <v>6</v>
      </c>
      <c r="I124" s="1"/>
      <c r="J124" s="1"/>
      <c r="K124" s="1"/>
      <c r="L124" s="28">
        <v>3</v>
      </c>
      <c r="M124" s="31">
        <v>661.26999780000006</v>
      </c>
      <c r="N124" s="31">
        <v>19.069518599999999</v>
      </c>
    </row>
    <row r="125" spans="1:14" x14ac:dyDescent="0.25">
      <c r="A125" s="1" t="s">
        <v>75</v>
      </c>
      <c r="B125" s="1">
        <v>1001846</v>
      </c>
      <c r="C125" s="1">
        <v>2022</v>
      </c>
      <c r="D125" s="1" t="s">
        <v>0</v>
      </c>
      <c r="E125" s="1" t="s">
        <v>1</v>
      </c>
      <c r="F125" s="1" t="s">
        <v>12</v>
      </c>
      <c r="G125" s="1" t="s">
        <v>3</v>
      </c>
      <c r="H125" s="1" t="s">
        <v>8</v>
      </c>
      <c r="I125" s="1"/>
      <c r="J125" s="1"/>
      <c r="K125" s="1"/>
      <c r="L125" s="28">
        <v>2</v>
      </c>
      <c r="M125" s="31">
        <v>1.5398208</v>
      </c>
      <c r="N125" s="31">
        <v>4.4404899999999997E-2</v>
      </c>
    </row>
    <row r="126" spans="1:14" x14ac:dyDescent="0.25">
      <c r="A126" s="1" t="s">
        <v>75</v>
      </c>
      <c r="B126" s="1">
        <v>1001846</v>
      </c>
      <c r="C126" s="1">
        <v>2022</v>
      </c>
      <c r="D126" s="1" t="s">
        <v>0</v>
      </c>
      <c r="E126" s="1" t="s">
        <v>1</v>
      </c>
      <c r="F126" s="1" t="s">
        <v>12</v>
      </c>
      <c r="G126" s="1" t="s">
        <v>3</v>
      </c>
      <c r="H126" s="1" t="s">
        <v>7</v>
      </c>
      <c r="I126" s="1"/>
      <c r="J126" s="1"/>
      <c r="K126" s="1"/>
      <c r="L126" s="28">
        <v>52</v>
      </c>
      <c r="M126" s="31">
        <v>3.4918656000000001</v>
      </c>
      <c r="N126" s="31">
        <v>0.10069740000000001</v>
      </c>
    </row>
    <row r="127" spans="1:14" x14ac:dyDescent="0.25">
      <c r="A127" s="1" t="s">
        <v>75</v>
      </c>
      <c r="B127" s="1">
        <v>1001846</v>
      </c>
      <c r="C127" s="1">
        <v>2022</v>
      </c>
      <c r="D127" s="1" t="s">
        <v>0</v>
      </c>
      <c r="E127" s="1" t="s">
        <v>1</v>
      </c>
      <c r="F127" s="1" t="s">
        <v>12</v>
      </c>
      <c r="G127" s="1" t="s">
        <v>3</v>
      </c>
      <c r="H127" s="1" t="s">
        <v>4</v>
      </c>
      <c r="I127" s="1"/>
      <c r="J127" s="1"/>
      <c r="K127" s="1"/>
      <c r="L127" s="28">
        <v>1</v>
      </c>
      <c r="M127" s="31">
        <v>0.73865619999999999</v>
      </c>
      <c r="N127" s="31">
        <v>2.1301199999999999E-2</v>
      </c>
    </row>
    <row r="128" spans="1:14" x14ac:dyDescent="0.25">
      <c r="A128" s="1" t="s">
        <v>23988</v>
      </c>
      <c r="B128" s="1">
        <v>1001848</v>
      </c>
      <c r="C128" s="1">
        <v>2022</v>
      </c>
      <c r="D128" s="1" t="s">
        <v>0</v>
      </c>
      <c r="E128" s="1" t="s">
        <v>1</v>
      </c>
      <c r="F128" s="1" t="s">
        <v>12</v>
      </c>
      <c r="G128" s="1" t="s">
        <v>3</v>
      </c>
      <c r="H128" s="1" t="s">
        <v>7</v>
      </c>
      <c r="I128" s="1"/>
      <c r="J128" s="1"/>
      <c r="K128" s="1"/>
      <c r="L128" s="28">
        <v>84</v>
      </c>
      <c r="M128" s="31">
        <v>22.1149056</v>
      </c>
      <c r="N128" s="31">
        <v>0.63774339999999996</v>
      </c>
    </row>
    <row r="129" spans="1:14" x14ac:dyDescent="0.25">
      <c r="A129" s="1" t="s">
        <v>23988</v>
      </c>
      <c r="B129" s="1">
        <v>1001848</v>
      </c>
      <c r="C129" s="1">
        <v>2022</v>
      </c>
      <c r="D129" s="1" t="s">
        <v>0</v>
      </c>
      <c r="E129" s="1" t="s">
        <v>1</v>
      </c>
      <c r="F129" s="1" t="s">
        <v>12</v>
      </c>
      <c r="G129" s="1" t="s">
        <v>3</v>
      </c>
      <c r="H129" s="1" t="s">
        <v>10</v>
      </c>
      <c r="I129" s="1"/>
      <c r="J129" s="1"/>
      <c r="K129" s="1"/>
      <c r="L129" s="28">
        <v>1</v>
      </c>
      <c r="M129" s="31">
        <v>6.9651263999999999</v>
      </c>
      <c r="N129" s="31">
        <v>0.20085839999999999</v>
      </c>
    </row>
    <row r="130" spans="1:14" x14ac:dyDescent="0.25">
      <c r="A130" s="1" t="s">
        <v>23989</v>
      </c>
      <c r="B130" s="1">
        <v>1001849</v>
      </c>
      <c r="C130" s="1">
        <v>2022</v>
      </c>
      <c r="D130" s="1" t="s">
        <v>0</v>
      </c>
      <c r="E130" s="1" t="s">
        <v>1</v>
      </c>
      <c r="F130" s="1" t="s">
        <v>12</v>
      </c>
      <c r="G130" s="1" t="s">
        <v>3</v>
      </c>
      <c r="H130" s="1" t="s">
        <v>7</v>
      </c>
      <c r="I130" s="1"/>
      <c r="J130" s="1"/>
      <c r="K130" s="1"/>
      <c r="L130" s="28">
        <v>114</v>
      </c>
      <c r="M130" s="31">
        <v>54.738604799999997</v>
      </c>
      <c r="N130" s="31">
        <v>1.5785365</v>
      </c>
    </row>
    <row r="131" spans="1:14" x14ac:dyDescent="0.25">
      <c r="A131" s="1" t="s">
        <v>23990</v>
      </c>
      <c r="B131" s="1">
        <v>1001852</v>
      </c>
      <c r="C131" s="1">
        <v>2022</v>
      </c>
      <c r="D131" s="1" t="s">
        <v>0</v>
      </c>
      <c r="E131" s="1" t="s">
        <v>1</v>
      </c>
      <c r="F131" s="1" t="s">
        <v>12</v>
      </c>
      <c r="G131" s="1" t="s">
        <v>3</v>
      </c>
      <c r="H131" s="1" t="s">
        <v>7</v>
      </c>
      <c r="I131" s="1"/>
      <c r="J131" s="1"/>
      <c r="K131" s="1"/>
      <c r="L131" s="28">
        <v>183</v>
      </c>
      <c r="M131" s="31">
        <v>30.947807999999998</v>
      </c>
      <c r="N131" s="31">
        <v>0.89246420000000004</v>
      </c>
    </row>
    <row r="132" spans="1:14" x14ac:dyDescent="0.25">
      <c r="A132" s="1" t="s">
        <v>23990</v>
      </c>
      <c r="B132" s="1">
        <v>1001852</v>
      </c>
      <c r="C132" s="1">
        <v>2022</v>
      </c>
      <c r="D132" s="1" t="s">
        <v>0</v>
      </c>
      <c r="E132" s="1" t="s">
        <v>1</v>
      </c>
      <c r="F132" s="1" t="s">
        <v>12</v>
      </c>
      <c r="G132" s="1" t="s">
        <v>3</v>
      </c>
      <c r="H132" s="1" t="s">
        <v>8</v>
      </c>
      <c r="I132" s="1"/>
      <c r="J132" s="1"/>
      <c r="K132" s="1"/>
      <c r="L132" s="28">
        <v>2</v>
      </c>
      <c r="M132" s="31">
        <v>0.45600000000000002</v>
      </c>
      <c r="N132" s="31">
        <v>1.315E-2</v>
      </c>
    </row>
    <row r="133" spans="1:14" x14ac:dyDescent="0.25">
      <c r="A133" s="1" t="s">
        <v>23991</v>
      </c>
      <c r="B133" s="1">
        <v>1001855</v>
      </c>
      <c r="C133" s="1">
        <v>2022</v>
      </c>
      <c r="D133" s="1" t="s">
        <v>0</v>
      </c>
      <c r="E133" s="1" t="s">
        <v>1</v>
      </c>
      <c r="F133" s="1" t="s">
        <v>12</v>
      </c>
      <c r="G133" s="1" t="s">
        <v>3</v>
      </c>
      <c r="H133" s="1" t="s">
        <v>4</v>
      </c>
      <c r="I133" s="1"/>
      <c r="J133" s="1"/>
      <c r="K133" s="1"/>
      <c r="L133" s="28">
        <v>2</v>
      </c>
      <c r="M133" s="31">
        <v>105.50015999999999</v>
      </c>
      <c r="N133" s="31">
        <v>3.0423840000000002</v>
      </c>
    </row>
    <row r="134" spans="1:14" x14ac:dyDescent="0.25">
      <c r="A134" s="1" t="s">
        <v>23991</v>
      </c>
      <c r="B134" s="1">
        <v>1001855</v>
      </c>
      <c r="C134" s="1">
        <v>2022</v>
      </c>
      <c r="D134" s="1" t="s">
        <v>0</v>
      </c>
      <c r="E134" s="1" t="s">
        <v>1</v>
      </c>
      <c r="F134" s="1" t="s">
        <v>12</v>
      </c>
      <c r="G134" s="1" t="s">
        <v>3</v>
      </c>
      <c r="H134" s="1" t="s">
        <v>7</v>
      </c>
      <c r="I134" s="1"/>
      <c r="J134" s="1"/>
      <c r="K134" s="1"/>
      <c r="L134" s="28">
        <v>96</v>
      </c>
      <c r="M134" s="31">
        <v>23.398819199999998</v>
      </c>
      <c r="N134" s="31">
        <v>0.67476860000000005</v>
      </c>
    </row>
    <row r="135" spans="1:14" x14ac:dyDescent="0.25">
      <c r="A135" s="1" t="s">
        <v>23992</v>
      </c>
      <c r="B135" s="1">
        <v>1001856</v>
      </c>
      <c r="C135" s="1">
        <v>2022</v>
      </c>
      <c r="D135" s="1" t="s">
        <v>0</v>
      </c>
      <c r="E135" s="1" t="s">
        <v>1</v>
      </c>
      <c r="F135" s="1" t="s">
        <v>12</v>
      </c>
      <c r="G135" s="1" t="s">
        <v>3</v>
      </c>
      <c r="H135" s="1" t="s">
        <v>9</v>
      </c>
      <c r="I135" s="1"/>
      <c r="J135" s="1"/>
      <c r="K135" s="1"/>
      <c r="L135" s="28">
        <v>5</v>
      </c>
      <c r="M135" s="31">
        <v>0.54099839999999999</v>
      </c>
      <c r="N135" s="31">
        <v>1.5601200000000001E-2</v>
      </c>
    </row>
    <row r="136" spans="1:14" x14ac:dyDescent="0.25">
      <c r="A136" s="1" t="s">
        <v>23992</v>
      </c>
      <c r="B136" s="1">
        <v>1001856</v>
      </c>
      <c r="C136" s="1">
        <v>2022</v>
      </c>
      <c r="D136" s="1" t="s">
        <v>0</v>
      </c>
      <c r="E136" s="1" t="s">
        <v>1</v>
      </c>
      <c r="F136" s="1" t="s">
        <v>12</v>
      </c>
      <c r="G136" s="1" t="s">
        <v>3</v>
      </c>
      <c r="H136" s="1" t="s">
        <v>7</v>
      </c>
      <c r="I136" s="1"/>
      <c r="J136" s="1"/>
      <c r="K136" s="1"/>
      <c r="L136" s="28">
        <v>42</v>
      </c>
      <c r="M136" s="31">
        <v>13.033574399999999</v>
      </c>
      <c r="N136" s="31">
        <v>0.37585859999999999</v>
      </c>
    </row>
    <row r="137" spans="1:14" x14ac:dyDescent="0.25">
      <c r="A137" s="1" t="s">
        <v>23993</v>
      </c>
      <c r="B137" s="1">
        <v>1001926</v>
      </c>
      <c r="C137" s="1">
        <v>2022</v>
      </c>
      <c r="D137" s="1" t="s">
        <v>0</v>
      </c>
      <c r="E137" s="1" t="s">
        <v>1</v>
      </c>
      <c r="F137" s="1" t="s">
        <v>12</v>
      </c>
      <c r="G137" s="1" t="s">
        <v>3</v>
      </c>
      <c r="H137" s="1" t="s">
        <v>9</v>
      </c>
      <c r="I137" s="1"/>
      <c r="J137" s="1"/>
      <c r="K137" s="1"/>
      <c r="L137" s="28">
        <v>2</v>
      </c>
      <c r="M137" s="31">
        <v>11.403648</v>
      </c>
      <c r="N137" s="31">
        <v>0.32885520000000001</v>
      </c>
    </row>
    <row r="138" spans="1:14" x14ac:dyDescent="0.25">
      <c r="A138" s="1" t="s">
        <v>23993</v>
      </c>
      <c r="B138" s="1">
        <v>1001926</v>
      </c>
      <c r="C138" s="1">
        <v>2022</v>
      </c>
      <c r="D138" s="1" t="s">
        <v>0</v>
      </c>
      <c r="E138" s="1" t="s">
        <v>1</v>
      </c>
      <c r="F138" s="1" t="s">
        <v>12</v>
      </c>
      <c r="G138" s="1" t="s">
        <v>3</v>
      </c>
      <c r="H138" s="1" t="s">
        <v>7</v>
      </c>
      <c r="I138" s="1"/>
      <c r="J138" s="1"/>
      <c r="K138" s="1"/>
      <c r="L138" s="28">
        <v>460</v>
      </c>
      <c r="M138" s="31">
        <v>132.5011968</v>
      </c>
      <c r="N138" s="31">
        <v>3.8210323000000002</v>
      </c>
    </row>
    <row r="139" spans="1:14" x14ac:dyDescent="0.25">
      <c r="A139" s="1" t="s">
        <v>76</v>
      </c>
      <c r="B139" s="1">
        <v>1001928</v>
      </c>
      <c r="C139" s="1">
        <v>2022</v>
      </c>
      <c r="D139" s="1" t="s">
        <v>0</v>
      </c>
      <c r="E139" s="1" t="s">
        <v>1</v>
      </c>
      <c r="F139" s="1" t="s">
        <v>12</v>
      </c>
      <c r="G139" s="1" t="s">
        <v>3</v>
      </c>
      <c r="H139" s="1" t="s">
        <v>7</v>
      </c>
      <c r="I139" s="1"/>
      <c r="J139" s="1"/>
      <c r="K139" s="1"/>
      <c r="L139" s="28">
        <v>30</v>
      </c>
      <c r="M139" s="31">
        <v>4.5153119999999998</v>
      </c>
      <c r="N139" s="31">
        <v>0.1302113</v>
      </c>
    </row>
    <row r="140" spans="1:14" x14ac:dyDescent="0.25">
      <c r="A140" s="1" t="s">
        <v>76</v>
      </c>
      <c r="B140" s="1">
        <v>1001928</v>
      </c>
      <c r="C140" s="1">
        <v>2022</v>
      </c>
      <c r="D140" s="1" t="s">
        <v>0</v>
      </c>
      <c r="E140" s="1" t="s">
        <v>1</v>
      </c>
      <c r="F140" s="1" t="s">
        <v>12</v>
      </c>
      <c r="G140" s="1" t="s">
        <v>3</v>
      </c>
      <c r="H140" s="1" t="s">
        <v>5</v>
      </c>
      <c r="I140" s="1"/>
      <c r="J140" s="1"/>
      <c r="K140" s="1"/>
      <c r="L140" s="28">
        <v>1</v>
      </c>
      <c r="M140" s="31">
        <v>8.5186144000000006</v>
      </c>
      <c r="N140" s="31">
        <v>0.2456574</v>
      </c>
    </row>
    <row r="141" spans="1:14" x14ac:dyDescent="0.25">
      <c r="A141" s="1" t="s">
        <v>45</v>
      </c>
      <c r="B141" s="1">
        <v>1001977</v>
      </c>
      <c r="C141" s="1">
        <v>2022</v>
      </c>
      <c r="D141" s="1" t="s">
        <v>0</v>
      </c>
      <c r="E141" s="1" t="s">
        <v>1</v>
      </c>
      <c r="F141" s="1" t="s">
        <v>25</v>
      </c>
      <c r="G141" s="1" t="s">
        <v>3</v>
      </c>
      <c r="H141" s="1" t="s">
        <v>7</v>
      </c>
      <c r="I141" s="1"/>
      <c r="J141" s="1"/>
      <c r="K141" s="1"/>
      <c r="L141" s="28">
        <v>11</v>
      </c>
      <c r="M141" s="31">
        <v>0.51954420000000001</v>
      </c>
      <c r="N141" s="31">
        <v>4.0002500000000003E-2</v>
      </c>
    </row>
    <row r="142" spans="1:14" x14ac:dyDescent="0.25">
      <c r="A142" s="1" t="s">
        <v>45</v>
      </c>
      <c r="B142" s="1">
        <v>1001977</v>
      </c>
      <c r="C142" s="1">
        <v>2022</v>
      </c>
      <c r="D142" s="1" t="s">
        <v>0</v>
      </c>
      <c r="E142" s="1" t="s">
        <v>1</v>
      </c>
      <c r="F142" s="1" t="s">
        <v>25</v>
      </c>
      <c r="G142" s="1" t="s">
        <v>3</v>
      </c>
      <c r="H142" s="1" t="s">
        <v>8</v>
      </c>
      <c r="I142" s="1"/>
      <c r="J142" s="1"/>
      <c r="K142" s="1"/>
      <c r="L142" s="28">
        <v>0</v>
      </c>
      <c r="M142" s="31">
        <v>0</v>
      </c>
      <c r="N142" s="31">
        <v>0</v>
      </c>
    </row>
    <row r="143" spans="1:14" x14ac:dyDescent="0.25">
      <c r="A143" s="1" t="s">
        <v>45</v>
      </c>
      <c r="B143" s="1">
        <v>1001977</v>
      </c>
      <c r="C143" s="1">
        <v>2022</v>
      </c>
      <c r="D143" s="1" t="s">
        <v>0</v>
      </c>
      <c r="E143" s="1" t="s">
        <v>1</v>
      </c>
      <c r="F143" s="1" t="s">
        <v>25</v>
      </c>
      <c r="G143" s="1" t="s">
        <v>3</v>
      </c>
      <c r="H143" s="1" t="s">
        <v>4</v>
      </c>
      <c r="I143" s="1"/>
      <c r="J143" s="1"/>
      <c r="K143" s="1"/>
      <c r="L143" s="28">
        <v>0</v>
      </c>
      <c r="M143" s="31">
        <v>0</v>
      </c>
      <c r="N143" s="31">
        <v>0</v>
      </c>
    </row>
    <row r="144" spans="1:14" x14ac:dyDescent="0.25">
      <c r="A144" s="1" t="s">
        <v>45</v>
      </c>
      <c r="B144" s="1">
        <v>1001977</v>
      </c>
      <c r="C144" s="1">
        <v>2022</v>
      </c>
      <c r="D144" s="1" t="s">
        <v>0</v>
      </c>
      <c r="E144" s="1" t="s">
        <v>1</v>
      </c>
      <c r="F144" s="1" t="s">
        <v>25</v>
      </c>
      <c r="G144" s="1" t="s">
        <v>3</v>
      </c>
      <c r="H144" s="1" t="s">
        <v>9</v>
      </c>
      <c r="I144" s="1"/>
      <c r="J144" s="1"/>
      <c r="K144" s="1"/>
      <c r="L144" s="28">
        <v>0</v>
      </c>
      <c r="M144" s="31">
        <v>0</v>
      </c>
      <c r="N144" s="31">
        <v>0</v>
      </c>
    </row>
    <row r="145" spans="1:14" x14ac:dyDescent="0.25">
      <c r="A145" s="1" t="s">
        <v>45</v>
      </c>
      <c r="B145" s="1">
        <v>1001977</v>
      </c>
      <c r="C145" s="1">
        <v>2022</v>
      </c>
      <c r="D145" s="1" t="s">
        <v>0</v>
      </c>
      <c r="E145" s="1" t="s">
        <v>1</v>
      </c>
      <c r="F145" s="1" t="s">
        <v>25</v>
      </c>
      <c r="G145" s="1" t="s">
        <v>3</v>
      </c>
      <c r="H145" s="1" t="s">
        <v>5</v>
      </c>
      <c r="I145" s="1"/>
      <c r="J145" s="1"/>
      <c r="K145" s="1"/>
      <c r="L145" s="28">
        <v>0</v>
      </c>
      <c r="M145" s="31">
        <v>0</v>
      </c>
      <c r="N145" s="31">
        <v>0</v>
      </c>
    </row>
    <row r="146" spans="1:14" x14ac:dyDescent="0.25">
      <c r="A146" s="1" t="s">
        <v>45</v>
      </c>
      <c r="B146" s="1">
        <v>1001977</v>
      </c>
      <c r="C146" s="1">
        <v>2022</v>
      </c>
      <c r="D146" s="1" t="s">
        <v>0</v>
      </c>
      <c r="E146" s="1" t="s">
        <v>1</v>
      </c>
      <c r="F146" s="1" t="s">
        <v>25</v>
      </c>
      <c r="G146" s="1" t="s">
        <v>3</v>
      </c>
      <c r="H146" s="1" t="s">
        <v>10</v>
      </c>
      <c r="I146" s="1"/>
      <c r="J146" s="1"/>
      <c r="K146" s="1"/>
      <c r="L146" s="28">
        <v>0</v>
      </c>
      <c r="M146" s="31">
        <v>0</v>
      </c>
      <c r="N146" s="31">
        <v>0</v>
      </c>
    </row>
    <row r="147" spans="1:14" x14ac:dyDescent="0.25">
      <c r="A147" s="1" t="s">
        <v>45</v>
      </c>
      <c r="B147" s="1">
        <v>1001977</v>
      </c>
      <c r="C147" s="1">
        <v>2022</v>
      </c>
      <c r="D147" s="1" t="s">
        <v>0</v>
      </c>
      <c r="E147" s="1" t="s">
        <v>1</v>
      </c>
      <c r="F147" s="1" t="s">
        <v>25</v>
      </c>
      <c r="G147" s="1" t="s">
        <v>3</v>
      </c>
      <c r="H147" s="1" t="s">
        <v>6</v>
      </c>
      <c r="I147" s="1"/>
      <c r="J147" s="1"/>
      <c r="K147" s="1"/>
      <c r="L147" s="28">
        <v>0</v>
      </c>
      <c r="M147" s="31">
        <v>0</v>
      </c>
      <c r="N147" s="31">
        <v>0</v>
      </c>
    </row>
    <row r="148" spans="1:14" x14ac:dyDescent="0.25">
      <c r="A148" s="1" t="s">
        <v>23994</v>
      </c>
      <c r="B148" s="1">
        <v>1001981</v>
      </c>
      <c r="C148" s="1">
        <v>2022</v>
      </c>
      <c r="D148" s="1" t="s">
        <v>0</v>
      </c>
      <c r="E148" s="1" t="s">
        <v>1</v>
      </c>
      <c r="F148" s="1" t="s">
        <v>12</v>
      </c>
      <c r="G148" s="1" t="s">
        <v>3</v>
      </c>
      <c r="H148" s="1" t="s">
        <v>7</v>
      </c>
      <c r="I148" s="1"/>
      <c r="J148" s="1"/>
      <c r="K148" s="1"/>
      <c r="L148" s="28">
        <v>316</v>
      </c>
      <c r="M148" s="31">
        <v>124.8513408</v>
      </c>
      <c r="N148" s="31">
        <v>3.6004279000000001</v>
      </c>
    </row>
    <row r="149" spans="1:14" x14ac:dyDescent="0.25">
      <c r="A149" s="1" t="s">
        <v>23994</v>
      </c>
      <c r="B149" s="1">
        <v>1001981</v>
      </c>
      <c r="C149" s="1">
        <v>2022</v>
      </c>
      <c r="D149" s="1" t="s">
        <v>0</v>
      </c>
      <c r="E149" s="1" t="s">
        <v>1</v>
      </c>
      <c r="F149" s="1" t="s">
        <v>12</v>
      </c>
      <c r="G149" s="1" t="s">
        <v>3</v>
      </c>
      <c r="H149" s="1" t="s">
        <v>10</v>
      </c>
      <c r="I149" s="1"/>
      <c r="J149" s="1"/>
      <c r="K149" s="1"/>
      <c r="L149" s="28">
        <v>5</v>
      </c>
      <c r="M149" s="31">
        <v>52.43544</v>
      </c>
      <c r="N149" s="31">
        <v>1.5121184999999999</v>
      </c>
    </row>
    <row r="150" spans="1:14" x14ac:dyDescent="0.25">
      <c r="A150" s="1" t="s">
        <v>23994</v>
      </c>
      <c r="B150" s="1">
        <v>1001981</v>
      </c>
      <c r="C150" s="1">
        <v>2022</v>
      </c>
      <c r="D150" s="1" t="s">
        <v>0</v>
      </c>
      <c r="E150" s="1" t="s">
        <v>1</v>
      </c>
      <c r="F150" s="1" t="s">
        <v>12</v>
      </c>
      <c r="G150" s="1" t="s">
        <v>3</v>
      </c>
      <c r="H150" s="1" t="s">
        <v>5</v>
      </c>
      <c r="I150" s="1"/>
      <c r="J150" s="1"/>
      <c r="K150" s="1"/>
      <c r="L150" s="28">
        <v>8</v>
      </c>
      <c r="M150" s="31">
        <v>2.3766720000000001</v>
      </c>
      <c r="N150" s="31">
        <v>6.8537799999999996E-2</v>
      </c>
    </row>
    <row r="151" spans="1:14" x14ac:dyDescent="0.25">
      <c r="A151" s="1" t="s">
        <v>23995</v>
      </c>
      <c r="B151" s="1">
        <v>1001982</v>
      </c>
      <c r="C151" s="1">
        <v>2022</v>
      </c>
      <c r="D151" s="1" t="s">
        <v>0</v>
      </c>
      <c r="E151" s="1" t="s">
        <v>1</v>
      </c>
      <c r="F151" s="1" t="s">
        <v>12</v>
      </c>
      <c r="G151" s="1" t="s">
        <v>3</v>
      </c>
      <c r="H151" s="1" t="s">
        <v>7</v>
      </c>
      <c r="I151" s="1"/>
      <c r="J151" s="1"/>
      <c r="K151" s="1"/>
      <c r="L151" s="28">
        <v>69</v>
      </c>
      <c r="M151" s="31">
        <v>14.498976000000001</v>
      </c>
      <c r="N151" s="31">
        <v>0.41811739999999997</v>
      </c>
    </row>
    <row r="152" spans="1:14" x14ac:dyDescent="0.25">
      <c r="A152" s="1" t="s">
        <v>23995</v>
      </c>
      <c r="B152" s="1">
        <v>1001982</v>
      </c>
      <c r="C152" s="1">
        <v>2022</v>
      </c>
      <c r="D152" s="1" t="s">
        <v>0</v>
      </c>
      <c r="E152" s="1" t="s">
        <v>1</v>
      </c>
      <c r="F152" s="1" t="s">
        <v>12</v>
      </c>
      <c r="G152" s="1" t="s">
        <v>3</v>
      </c>
      <c r="H152" s="1" t="s">
        <v>10</v>
      </c>
      <c r="I152" s="1"/>
      <c r="J152" s="1"/>
      <c r="K152" s="1"/>
      <c r="L152" s="28">
        <v>3</v>
      </c>
      <c r="M152" s="31">
        <v>7.9050336000000003</v>
      </c>
      <c r="N152" s="31">
        <v>0.2279631</v>
      </c>
    </row>
    <row r="153" spans="1:14" x14ac:dyDescent="0.25">
      <c r="A153" s="1" t="s">
        <v>23996</v>
      </c>
      <c r="B153" s="1">
        <v>1001986</v>
      </c>
      <c r="C153" s="1">
        <v>2022</v>
      </c>
      <c r="D153" s="1" t="s">
        <v>0</v>
      </c>
      <c r="E153" s="1" t="s">
        <v>1</v>
      </c>
      <c r="F153" s="1" t="s">
        <v>12</v>
      </c>
      <c r="G153" s="1" t="s">
        <v>3</v>
      </c>
      <c r="H153" s="1" t="s">
        <v>10</v>
      </c>
      <c r="I153" s="1"/>
      <c r="J153" s="1"/>
      <c r="K153" s="1"/>
      <c r="L153" s="28">
        <v>2</v>
      </c>
      <c r="M153" s="31">
        <v>7.4419199999999996</v>
      </c>
      <c r="N153" s="31">
        <v>0.21460799999999999</v>
      </c>
    </row>
    <row r="154" spans="1:14" x14ac:dyDescent="0.25">
      <c r="A154" s="1" t="s">
        <v>23996</v>
      </c>
      <c r="B154" s="1">
        <v>1001986</v>
      </c>
      <c r="C154" s="1">
        <v>2022</v>
      </c>
      <c r="D154" s="1" t="s">
        <v>0</v>
      </c>
      <c r="E154" s="1" t="s">
        <v>1</v>
      </c>
      <c r="F154" s="1" t="s">
        <v>12</v>
      </c>
      <c r="G154" s="1" t="s">
        <v>3</v>
      </c>
      <c r="H154" s="1" t="s">
        <v>7</v>
      </c>
      <c r="I154" s="1"/>
      <c r="J154" s="1"/>
      <c r="K154" s="1"/>
      <c r="L154" s="28">
        <v>57</v>
      </c>
      <c r="M154" s="31">
        <v>15.902544000000001</v>
      </c>
      <c r="N154" s="31">
        <v>0.45859309999999998</v>
      </c>
    </row>
    <row r="155" spans="1:14" x14ac:dyDescent="0.25">
      <c r="A155" s="1" t="s">
        <v>23997</v>
      </c>
      <c r="B155" s="1">
        <v>1001988</v>
      </c>
      <c r="C155" s="1">
        <v>2022</v>
      </c>
      <c r="D155" s="1" t="s">
        <v>0</v>
      </c>
      <c r="E155" s="1" t="s">
        <v>1</v>
      </c>
      <c r="F155" s="1" t="s">
        <v>12</v>
      </c>
      <c r="G155" s="1" t="s">
        <v>3</v>
      </c>
      <c r="H155" s="1" t="s">
        <v>10</v>
      </c>
      <c r="I155" s="1"/>
      <c r="J155" s="1"/>
      <c r="K155" s="1"/>
      <c r="L155" s="28">
        <v>2</v>
      </c>
      <c r="M155" s="31">
        <v>14.791180799999999</v>
      </c>
      <c r="N155" s="31">
        <v>0.42654389999999998</v>
      </c>
    </row>
    <row r="156" spans="1:14" x14ac:dyDescent="0.25">
      <c r="A156" s="1" t="s">
        <v>23997</v>
      </c>
      <c r="B156" s="1">
        <v>1001988</v>
      </c>
      <c r="C156" s="1">
        <v>2022</v>
      </c>
      <c r="D156" s="1" t="s">
        <v>0</v>
      </c>
      <c r="E156" s="1" t="s">
        <v>1</v>
      </c>
      <c r="F156" s="1" t="s">
        <v>12</v>
      </c>
      <c r="G156" s="1" t="s">
        <v>3</v>
      </c>
      <c r="H156" s="1" t="s">
        <v>7</v>
      </c>
      <c r="I156" s="1"/>
      <c r="J156" s="1"/>
      <c r="K156" s="1"/>
      <c r="L156" s="28">
        <v>125</v>
      </c>
      <c r="M156" s="31">
        <v>52.539590400000002</v>
      </c>
      <c r="N156" s="31">
        <v>1.5151220000000001</v>
      </c>
    </row>
    <row r="157" spans="1:14" x14ac:dyDescent="0.25">
      <c r="A157" s="1" t="s">
        <v>23997</v>
      </c>
      <c r="B157" s="1">
        <v>1001988</v>
      </c>
      <c r="C157" s="1">
        <v>2022</v>
      </c>
      <c r="D157" s="1" t="s">
        <v>0</v>
      </c>
      <c r="E157" s="1" t="s">
        <v>1</v>
      </c>
      <c r="F157" s="1" t="s">
        <v>12</v>
      </c>
      <c r="G157" s="1" t="s">
        <v>3</v>
      </c>
      <c r="H157" s="1" t="s">
        <v>5</v>
      </c>
      <c r="I157" s="1"/>
      <c r="J157" s="1"/>
      <c r="K157" s="1"/>
      <c r="L157" s="28">
        <v>2</v>
      </c>
      <c r="M157" s="31">
        <v>6.0191999999999997</v>
      </c>
      <c r="N157" s="31">
        <v>0.17358000000000001</v>
      </c>
    </row>
    <row r="158" spans="1:14" x14ac:dyDescent="0.25">
      <c r="A158" s="1" t="s">
        <v>23998</v>
      </c>
      <c r="B158" s="1">
        <v>1001990</v>
      </c>
      <c r="C158" s="1">
        <v>2022</v>
      </c>
      <c r="D158" s="1" t="s">
        <v>0</v>
      </c>
      <c r="E158" s="1" t="s">
        <v>1</v>
      </c>
      <c r="F158" s="1" t="s">
        <v>12</v>
      </c>
      <c r="G158" s="1" t="s">
        <v>3</v>
      </c>
      <c r="H158" s="1" t="s">
        <v>7</v>
      </c>
      <c r="I158" s="1"/>
      <c r="J158" s="1"/>
      <c r="K158" s="1"/>
      <c r="L158" s="28">
        <v>101</v>
      </c>
      <c r="M158" s="31">
        <v>24.041232000000001</v>
      </c>
      <c r="N158" s="31">
        <v>0.69329430000000003</v>
      </c>
    </row>
    <row r="159" spans="1:14" x14ac:dyDescent="0.25">
      <c r="A159" s="1" t="s">
        <v>23998</v>
      </c>
      <c r="B159" s="1">
        <v>1001990</v>
      </c>
      <c r="C159" s="1">
        <v>2022</v>
      </c>
      <c r="D159" s="1" t="s">
        <v>0</v>
      </c>
      <c r="E159" s="1" t="s">
        <v>1</v>
      </c>
      <c r="F159" s="1" t="s">
        <v>12</v>
      </c>
      <c r="G159" s="1" t="s">
        <v>3</v>
      </c>
      <c r="H159" s="1" t="s">
        <v>10</v>
      </c>
      <c r="I159" s="1"/>
      <c r="J159" s="1"/>
      <c r="K159" s="1"/>
      <c r="L159" s="28">
        <v>2</v>
      </c>
      <c r="M159" s="31">
        <v>19.400976</v>
      </c>
      <c r="N159" s="31">
        <v>0.55947990000000003</v>
      </c>
    </row>
    <row r="160" spans="1:14" x14ac:dyDescent="0.25">
      <c r="A160" s="1" t="s">
        <v>23998</v>
      </c>
      <c r="B160" s="1">
        <v>1001990</v>
      </c>
      <c r="C160" s="1">
        <v>2022</v>
      </c>
      <c r="D160" s="1" t="s">
        <v>0</v>
      </c>
      <c r="E160" s="1" t="s">
        <v>1</v>
      </c>
      <c r="F160" s="1" t="s">
        <v>12</v>
      </c>
      <c r="G160" s="1" t="s">
        <v>3</v>
      </c>
      <c r="H160" s="1" t="s">
        <v>6</v>
      </c>
      <c r="I160" s="1"/>
      <c r="J160" s="1"/>
      <c r="K160" s="1"/>
      <c r="L160" s="28">
        <v>2</v>
      </c>
      <c r="M160" s="31">
        <v>7.9973280000000004</v>
      </c>
      <c r="N160" s="31">
        <v>0.23062469999999999</v>
      </c>
    </row>
    <row r="161" spans="1:14" x14ac:dyDescent="0.25">
      <c r="A161" s="1" t="s">
        <v>23999</v>
      </c>
      <c r="B161" s="1">
        <v>1001994</v>
      </c>
      <c r="C161" s="1">
        <v>2022</v>
      </c>
      <c r="D161" s="1" t="s">
        <v>0</v>
      </c>
      <c r="E161" s="1" t="s">
        <v>1</v>
      </c>
      <c r="F161" s="1" t="s">
        <v>12</v>
      </c>
      <c r="G161" s="1" t="s">
        <v>3</v>
      </c>
      <c r="H161" s="1" t="s">
        <v>4</v>
      </c>
      <c r="I161" s="1"/>
      <c r="J161" s="1"/>
      <c r="K161" s="1"/>
      <c r="L161" s="28">
        <v>11</v>
      </c>
      <c r="M161" s="31">
        <v>0.1223904</v>
      </c>
      <c r="N161" s="31">
        <v>3.5295000000000001E-3</v>
      </c>
    </row>
    <row r="162" spans="1:14" x14ac:dyDescent="0.25">
      <c r="A162" s="1" t="s">
        <v>23999</v>
      </c>
      <c r="B162" s="1">
        <v>1001994</v>
      </c>
      <c r="C162" s="1">
        <v>2022</v>
      </c>
      <c r="D162" s="1" t="s">
        <v>0</v>
      </c>
      <c r="E162" s="1" t="s">
        <v>1</v>
      </c>
      <c r="F162" s="1" t="s">
        <v>12</v>
      </c>
      <c r="G162" s="1" t="s">
        <v>3</v>
      </c>
      <c r="H162" s="1" t="s">
        <v>7</v>
      </c>
      <c r="I162" s="1"/>
      <c r="J162" s="1"/>
      <c r="K162" s="1"/>
      <c r="L162" s="28">
        <v>28</v>
      </c>
      <c r="M162" s="31">
        <v>3.0059520000000002</v>
      </c>
      <c r="N162" s="31">
        <v>8.6684800000000006E-2</v>
      </c>
    </row>
    <row r="163" spans="1:14" x14ac:dyDescent="0.25">
      <c r="A163" s="1" t="s">
        <v>23999</v>
      </c>
      <c r="B163" s="1">
        <v>1001994</v>
      </c>
      <c r="C163" s="1">
        <v>2022</v>
      </c>
      <c r="D163" s="1" t="s">
        <v>0</v>
      </c>
      <c r="E163" s="1" t="s">
        <v>1</v>
      </c>
      <c r="F163" s="1" t="s">
        <v>12</v>
      </c>
      <c r="G163" s="1" t="s">
        <v>3</v>
      </c>
      <c r="H163" s="1" t="s">
        <v>10</v>
      </c>
      <c r="I163" s="1"/>
      <c r="J163" s="1"/>
      <c r="K163" s="1"/>
      <c r="L163" s="28">
        <v>1</v>
      </c>
      <c r="M163" s="31">
        <v>7.8481247999999999</v>
      </c>
      <c r="N163" s="31">
        <v>0.226322</v>
      </c>
    </row>
    <row r="164" spans="1:14" x14ac:dyDescent="0.25">
      <c r="A164" s="1" t="s">
        <v>24000</v>
      </c>
      <c r="B164" s="1">
        <v>1001996</v>
      </c>
      <c r="C164" s="1">
        <v>2022</v>
      </c>
      <c r="D164" s="1" t="s">
        <v>0</v>
      </c>
      <c r="E164" s="1" t="s">
        <v>1</v>
      </c>
      <c r="F164" s="1" t="s">
        <v>12</v>
      </c>
      <c r="G164" s="1" t="s">
        <v>3</v>
      </c>
      <c r="H164" s="1" t="s">
        <v>7</v>
      </c>
      <c r="I164" s="1"/>
      <c r="J164" s="1"/>
      <c r="K164" s="1"/>
      <c r="L164" s="28">
        <v>455</v>
      </c>
      <c r="M164" s="31">
        <v>85.186454400000002</v>
      </c>
      <c r="N164" s="31">
        <v>2.4565831</v>
      </c>
    </row>
    <row r="165" spans="1:14" x14ac:dyDescent="0.25">
      <c r="A165" s="1" t="s">
        <v>24000</v>
      </c>
      <c r="B165" s="1">
        <v>1001996</v>
      </c>
      <c r="C165" s="1">
        <v>2022</v>
      </c>
      <c r="D165" s="1" t="s">
        <v>0</v>
      </c>
      <c r="E165" s="1" t="s">
        <v>1</v>
      </c>
      <c r="F165" s="1" t="s">
        <v>12</v>
      </c>
      <c r="G165" s="1" t="s">
        <v>3</v>
      </c>
      <c r="H165" s="1" t="s">
        <v>10</v>
      </c>
      <c r="I165" s="1"/>
      <c r="J165" s="1"/>
      <c r="K165" s="1"/>
      <c r="L165" s="28">
        <v>4</v>
      </c>
      <c r="M165" s="31">
        <v>23.674972799999999</v>
      </c>
      <c r="N165" s="31">
        <v>0.68273220000000001</v>
      </c>
    </row>
    <row r="166" spans="1:14" x14ac:dyDescent="0.25">
      <c r="A166" s="1" t="s">
        <v>24001</v>
      </c>
      <c r="B166" s="1">
        <v>1001997</v>
      </c>
      <c r="C166" s="1">
        <v>2022</v>
      </c>
      <c r="D166" s="1" t="s">
        <v>0</v>
      </c>
      <c r="E166" s="1" t="s">
        <v>1</v>
      </c>
      <c r="F166" s="1" t="s">
        <v>12</v>
      </c>
      <c r="G166" s="1" t="s">
        <v>3</v>
      </c>
      <c r="H166" s="1" t="s">
        <v>10</v>
      </c>
      <c r="I166" s="1"/>
      <c r="J166" s="1"/>
      <c r="K166" s="1"/>
      <c r="L166" s="28">
        <v>2</v>
      </c>
      <c r="M166" s="31">
        <v>4.8219263999999997</v>
      </c>
      <c r="N166" s="31">
        <v>0.13905339999999999</v>
      </c>
    </row>
    <row r="167" spans="1:14" x14ac:dyDescent="0.25">
      <c r="A167" s="1" t="s">
        <v>24001</v>
      </c>
      <c r="B167" s="1">
        <v>1001997</v>
      </c>
      <c r="C167" s="1">
        <v>2022</v>
      </c>
      <c r="D167" s="1" t="s">
        <v>0</v>
      </c>
      <c r="E167" s="1" t="s">
        <v>1</v>
      </c>
      <c r="F167" s="1" t="s">
        <v>12</v>
      </c>
      <c r="G167" s="1" t="s">
        <v>3</v>
      </c>
      <c r="H167" s="1" t="s">
        <v>7</v>
      </c>
      <c r="I167" s="1"/>
      <c r="J167" s="1"/>
      <c r="K167" s="1"/>
      <c r="L167" s="28">
        <v>82</v>
      </c>
      <c r="M167" s="31">
        <v>24.2214432</v>
      </c>
      <c r="N167" s="31">
        <v>0.69849119999999998</v>
      </c>
    </row>
    <row r="168" spans="1:14" x14ac:dyDescent="0.25">
      <c r="A168" s="1" t="s">
        <v>40</v>
      </c>
      <c r="B168" s="1">
        <v>1002006</v>
      </c>
      <c r="C168" s="1">
        <v>2022</v>
      </c>
      <c r="D168" s="1" t="s">
        <v>0</v>
      </c>
      <c r="E168" s="1" t="s">
        <v>1</v>
      </c>
      <c r="F168" s="1" t="s">
        <v>12</v>
      </c>
      <c r="G168" s="1" t="s">
        <v>3</v>
      </c>
      <c r="H168" s="1" t="s">
        <v>7</v>
      </c>
      <c r="I168" s="1"/>
      <c r="J168" s="1"/>
      <c r="K168" s="1"/>
      <c r="L168" s="28">
        <v>3</v>
      </c>
      <c r="M168" s="31">
        <v>106.88</v>
      </c>
      <c r="N168" s="31">
        <v>1.2</v>
      </c>
    </row>
    <row r="169" spans="1:14" x14ac:dyDescent="0.25">
      <c r="A169" s="1" t="s">
        <v>24002</v>
      </c>
      <c r="B169" s="1">
        <v>1002015</v>
      </c>
      <c r="C169" s="1">
        <v>2022</v>
      </c>
      <c r="D169" s="1" t="s">
        <v>0</v>
      </c>
      <c r="E169" s="1" t="s">
        <v>1</v>
      </c>
      <c r="F169" s="1" t="s">
        <v>12</v>
      </c>
      <c r="G169" s="1" t="s">
        <v>3</v>
      </c>
      <c r="H169" s="1" t="s">
        <v>10</v>
      </c>
      <c r="I169" s="1"/>
      <c r="J169" s="1"/>
      <c r="K169" s="1"/>
      <c r="L169" s="28">
        <v>4</v>
      </c>
      <c r="M169" s="31">
        <v>4.4562144000000004</v>
      </c>
      <c r="N169" s="31">
        <v>0.12850710000000001</v>
      </c>
    </row>
    <row r="170" spans="1:14" x14ac:dyDescent="0.25">
      <c r="A170" s="1" t="s">
        <v>24002</v>
      </c>
      <c r="B170" s="1">
        <v>1002015</v>
      </c>
      <c r="C170" s="1">
        <v>2022</v>
      </c>
      <c r="D170" s="1" t="s">
        <v>0</v>
      </c>
      <c r="E170" s="1" t="s">
        <v>1</v>
      </c>
      <c r="F170" s="1" t="s">
        <v>12</v>
      </c>
      <c r="G170" s="1" t="s">
        <v>3</v>
      </c>
      <c r="H170" s="1" t="s">
        <v>5</v>
      </c>
      <c r="I170" s="1"/>
      <c r="J170" s="1"/>
      <c r="K170" s="1"/>
      <c r="L170" s="28">
        <v>2</v>
      </c>
      <c r="M170" s="31">
        <v>1082.1781056</v>
      </c>
      <c r="N170" s="31">
        <v>31.2075484</v>
      </c>
    </row>
    <row r="171" spans="1:14" x14ac:dyDescent="0.25">
      <c r="A171" s="1" t="s">
        <v>24003</v>
      </c>
      <c r="B171" s="1">
        <v>1002018</v>
      </c>
      <c r="C171" s="1">
        <v>2022</v>
      </c>
      <c r="D171" s="1" t="s">
        <v>0</v>
      </c>
      <c r="E171" s="1" t="s">
        <v>1</v>
      </c>
      <c r="F171" s="1" t="s">
        <v>12</v>
      </c>
      <c r="G171" s="1" t="s">
        <v>3</v>
      </c>
      <c r="H171" s="1" t="s">
        <v>7</v>
      </c>
      <c r="I171" s="1"/>
      <c r="J171" s="1"/>
      <c r="K171" s="1"/>
      <c r="L171" s="28">
        <v>33</v>
      </c>
      <c r="M171" s="31">
        <v>3.6653280000000001</v>
      </c>
      <c r="N171" s="31">
        <v>0.10569969999999999</v>
      </c>
    </row>
    <row r="172" spans="1:14" x14ac:dyDescent="0.25">
      <c r="A172" s="1" t="s">
        <v>557</v>
      </c>
      <c r="B172" s="1">
        <v>1002029</v>
      </c>
      <c r="C172" s="1">
        <v>2022</v>
      </c>
      <c r="D172" s="1" t="s">
        <v>0</v>
      </c>
      <c r="E172" s="1" t="s">
        <v>1</v>
      </c>
      <c r="F172" s="1" t="s">
        <v>25</v>
      </c>
      <c r="G172" s="1" t="s">
        <v>3</v>
      </c>
      <c r="H172" s="1" t="s">
        <v>10</v>
      </c>
      <c r="I172" s="1"/>
      <c r="J172" s="1"/>
      <c r="K172" s="1"/>
      <c r="L172" s="28">
        <v>0</v>
      </c>
      <c r="M172" s="31">
        <v>0</v>
      </c>
      <c r="N172" s="31">
        <v>0</v>
      </c>
    </row>
    <row r="173" spans="1:14" x14ac:dyDescent="0.25">
      <c r="A173" s="1" t="s">
        <v>557</v>
      </c>
      <c r="B173" s="1">
        <v>1002029</v>
      </c>
      <c r="C173" s="1">
        <v>2022</v>
      </c>
      <c r="D173" s="1" t="s">
        <v>0</v>
      </c>
      <c r="E173" s="1" t="s">
        <v>1</v>
      </c>
      <c r="F173" s="1" t="s">
        <v>25</v>
      </c>
      <c r="G173" s="1" t="s">
        <v>3</v>
      </c>
      <c r="H173" s="1" t="s">
        <v>6</v>
      </c>
      <c r="I173" s="1"/>
      <c r="J173" s="1"/>
      <c r="K173" s="1"/>
      <c r="L173" s="28">
        <v>0</v>
      </c>
      <c r="M173" s="31">
        <v>0</v>
      </c>
      <c r="N173" s="31">
        <v>0</v>
      </c>
    </row>
    <row r="174" spans="1:14" x14ac:dyDescent="0.25">
      <c r="A174" s="1" t="s">
        <v>557</v>
      </c>
      <c r="B174" s="1">
        <v>1002029</v>
      </c>
      <c r="C174" s="1">
        <v>2022</v>
      </c>
      <c r="D174" s="1" t="s">
        <v>0</v>
      </c>
      <c r="E174" s="1" t="s">
        <v>1</v>
      </c>
      <c r="F174" s="1" t="s">
        <v>25</v>
      </c>
      <c r="G174" s="1" t="s">
        <v>3</v>
      </c>
      <c r="H174" s="1" t="s">
        <v>4</v>
      </c>
      <c r="I174" s="1"/>
      <c r="J174" s="1"/>
      <c r="K174" s="1"/>
      <c r="L174" s="28">
        <v>0</v>
      </c>
      <c r="M174" s="31">
        <v>0</v>
      </c>
      <c r="N174" s="31">
        <v>0</v>
      </c>
    </row>
    <row r="175" spans="1:14" x14ac:dyDescent="0.25">
      <c r="A175" s="1" t="s">
        <v>557</v>
      </c>
      <c r="B175" s="1">
        <v>1002029</v>
      </c>
      <c r="C175" s="1">
        <v>2022</v>
      </c>
      <c r="D175" s="1" t="s">
        <v>0</v>
      </c>
      <c r="E175" s="1" t="s">
        <v>1</v>
      </c>
      <c r="F175" s="1" t="s">
        <v>25</v>
      </c>
      <c r="G175" s="1" t="s">
        <v>3</v>
      </c>
      <c r="H175" s="1" t="s">
        <v>8</v>
      </c>
      <c r="I175" s="1"/>
      <c r="J175" s="1"/>
      <c r="K175" s="1"/>
      <c r="L175" s="28">
        <v>0</v>
      </c>
      <c r="M175" s="31">
        <v>0</v>
      </c>
      <c r="N175" s="31">
        <v>0</v>
      </c>
    </row>
    <row r="176" spans="1:14" x14ac:dyDescent="0.25">
      <c r="A176" s="1" t="s">
        <v>557</v>
      </c>
      <c r="B176" s="1">
        <v>1002029</v>
      </c>
      <c r="C176" s="1">
        <v>2022</v>
      </c>
      <c r="D176" s="1" t="s">
        <v>0</v>
      </c>
      <c r="E176" s="1" t="s">
        <v>1</v>
      </c>
      <c r="F176" s="1" t="s">
        <v>25</v>
      </c>
      <c r="G176" s="1" t="s">
        <v>3</v>
      </c>
      <c r="H176" s="1" t="s">
        <v>9</v>
      </c>
      <c r="I176" s="1"/>
      <c r="J176" s="1"/>
      <c r="K176" s="1"/>
      <c r="L176" s="28">
        <v>0</v>
      </c>
      <c r="M176" s="31">
        <v>0</v>
      </c>
      <c r="N176" s="31">
        <v>0</v>
      </c>
    </row>
    <row r="177" spans="1:14" x14ac:dyDescent="0.25">
      <c r="A177" s="1" t="s">
        <v>557</v>
      </c>
      <c r="B177" s="1">
        <v>1002029</v>
      </c>
      <c r="C177" s="1">
        <v>2022</v>
      </c>
      <c r="D177" s="1" t="s">
        <v>0</v>
      </c>
      <c r="E177" s="1" t="s">
        <v>1</v>
      </c>
      <c r="F177" s="1" t="s">
        <v>25</v>
      </c>
      <c r="G177" s="1" t="s">
        <v>3</v>
      </c>
      <c r="H177" s="1" t="s">
        <v>7</v>
      </c>
      <c r="I177" s="1"/>
      <c r="J177" s="1"/>
      <c r="K177" s="1"/>
      <c r="L177" s="28">
        <v>1</v>
      </c>
      <c r="M177" s="31">
        <v>0.1</v>
      </c>
      <c r="N177" s="31">
        <v>0</v>
      </c>
    </row>
    <row r="178" spans="1:14" x14ac:dyDescent="0.25">
      <c r="A178" s="1" t="s">
        <v>557</v>
      </c>
      <c r="B178" s="1">
        <v>1002029</v>
      </c>
      <c r="C178" s="1">
        <v>2022</v>
      </c>
      <c r="D178" s="1" t="s">
        <v>0</v>
      </c>
      <c r="E178" s="1" t="s">
        <v>1</v>
      </c>
      <c r="F178" s="1" t="s">
        <v>25</v>
      </c>
      <c r="G178" s="1" t="s">
        <v>3</v>
      </c>
      <c r="H178" s="1" t="s">
        <v>5</v>
      </c>
      <c r="I178" s="1"/>
      <c r="J178" s="1"/>
      <c r="K178" s="1"/>
      <c r="L178" s="28">
        <v>0</v>
      </c>
      <c r="M178" s="31">
        <v>0</v>
      </c>
      <c r="N178" s="31">
        <v>0</v>
      </c>
    </row>
    <row r="179" spans="1:14" x14ac:dyDescent="0.25">
      <c r="A179" s="1" t="s">
        <v>654</v>
      </c>
      <c r="B179" s="1">
        <v>1002050</v>
      </c>
      <c r="C179" s="1">
        <v>2022</v>
      </c>
      <c r="D179" s="1" t="s">
        <v>0</v>
      </c>
      <c r="E179" s="1" t="s">
        <v>1</v>
      </c>
      <c r="F179" s="1" t="s">
        <v>12</v>
      </c>
      <c r="G179" s="1" t="s">
        <v>3</v>
      </c>
      <c r="H179" s="1" t="s">
        <v>7</v>
      </c>
      <c r="I179" s="1"/>
      <c r="J179" s="1"/>
      <c r="K179" s="1"/>
      <c r="L179" s="28">
        <v>14</v>
      </c>
      <c r="M179" s="31">
        <v>17.349340000000002</v>
      </c>
      <c r="N179" s="31">
        <v>0.50031999999999999</v>
      </c>
    </row>
    <row r="180" spans="1:14" x14ac:dyDescent="0.25">
      <c r="A180" s="1" t="s">
        <v>24004</v>
      </c>
      <c r="B180" s="1">
        <v>1002060</v>
      </c>
      <c r="C180" s="1">
        <v>2022</v>
      </c>
      <c r="D180" s="1" t="s">
        <v>0</v>
      </c>
      <c r="E180" s="1" t="s">
        <v>1</v>
      </c>
      <c r="F180" s="1" t="s">
        <v>12</v>
      </c>
      <c r="G180" s="1" t="s">
        <v>3</v>
      </c>
      <c r="H180" s="1" t="s">
        <v>7</v>
      </c>
      <c r="I180" s="1"/>
      <c r="J180" s="1"/>
      <c r="K180" s="1"/>
      <c r="L180" s="28">
        <v>218</v>
      </c>
      <c r="M180" s="31">
        <v>107.357904</v>
      </c>
      <c r="N180" s="31">
        <v>3.0959571000000001</v>
      </c>
    </row>
    <row r="181" spans="1:14" x14ac:dyDescent="0.25">
      <c r="A181" s="1" t="s">
        <v>24004</v>
      </c>
      <c r="B181" s="1">
        <v>1002060</v>
      </c>
      <c r="C181" s="1">
        <v>2022</v>
      </c>
      <c r="D181" s="1" t="s">
        <v>0</v>
      </c>
      <c r="E181" s="1" t="s">
        <v>1</v>
      </c>
      <c r="F181" s="1" t="s">
        <v>12</v>
      </c>
      <c r="G181" s="1" t="s">
        <v>3</v>
      </c>
      <c r="H181" s="1" t="s">
        <v>10</v>
      </c>
      <c r="I181" s="1"/>
      <c r="J181" s="1"/>
      <c r="K181" s="1"/>
      <c r="L181" s="28">
        <v>3</v>
      </c>
      <c r="M181" s="31">
        <v>15.928991999999999</v>
      </c>
      <c r="N181" s="31">
        <v>0.45935579999999998</v>
      </c>
    </row>
    <row r="182" spans="1:14" x14ac:dyDescent="0.25">
      <c r="A182" s="1" t="s">
        <v>24005</v>
      </c>
      <c r="B182" s="1">
        <v>1002061</v>
      </c>
      <c r="C182" s="1">
        <v>2022</v>
      </c>
      <c r="D182" s="1" t="s">
        <v>0</v>
      </c>
      <c r="E182" s="1" t="s">
        <v>1</v>
      </c>
      <c r="F182" s="1" t="s">
        <v>12</v>
      </c>
      <c r="G182" s="1" t="s">
        <v>3</v>
      </c>
      <c r="H182" s="1" t="s">
        <v>10</v>
      </c>
      <c r="I182" s="1"/>
      <c r="J182" s="1"/>
      <c r="K182" s="1"/>
      <c r="L182" s="28">
        <v>4</v>
      </c>
      <c r="M182" s="31">
        <v>7.3324799999999996E-2</v>
      </c>
      <c r="N182" s="31">
        <v>2.1145000000000001E-3</v>
      </c>
    </row>
    <row r="183" spans="1:14" x14ac:dyDescent="0.25">
      <c r="A183" s="1" t="s">
        <v>24005</v>
      </c>
      <c r="B183" s="1">
        <v>1002061</v>
      </c>
      <c r="C183" s="1">
        <v>2022</v>
      </c>
      <c r="D183" s="1" t="s">
        <v>0</v>
      </c>
      <c r="E183" s="1" t="s">
        <v>1</v>
      </c>
      <c r="F183" s="1" t="s">
        <v>12</v>
      </c>
      <c r="G183" s="1" t="s">
        <v>3</v>
      </c>
      <c r="H183" s="1" t="s">
        <v>9</v>
      </c>
      <c r="I183" s="1"/>
      <c r="J183" s="1"/>
      <c r="K183" s="1"/>
      <c r="L183" s="28">
        <v>3</v>
      </c>
      <c r="M183" s="31">
        <v>0.158688</v>
      </c>
      <c r="N183" s="31">
        <v>4.5761999999999999E-3</v>
      </c>
    </row>
    <row r="184" spans="1:14" x14ac:dyDescent="0.25">
      <c r="A184" s="1" t="s">
        <v>24005</v>
      </c>
      <c r="B184" s="1">
        <v>1002061</v>
      </c>
      <c r="C184" s="1">
        <v>2022</v>
      </c>
      <c r="D184" s="1" t="s">
        <v>0</v>
      </c>
      <c r="E184" s="1" t="s">
        <v>1</v>
      </c>
      <c r="F184" s="1" t="s">
        <v>12</v>
      </c>
      <c r="G184" s="1" t="s">
        <v>3</v>
      </c>
      <c r="H184" s="1" t="s">
        <v>6</v>
      </c>
      <c r="I184" s="1"/>
      <c r="J184" s="1"/>
      <c r="K184" s="1"/>
      <c r="L184" s="28">
        <v>4</v>
      </c>
      <c r="M184" s="31">
        <v>1.0504179</v>
      </c>
      <c r="N184" s="31">
        <v>3.0291700000000001E-2</v>
      </c>
    </row>
    <row r="185" spans="1:14" x14ac:dyDescent="0.25">
      <c r="A185" s="1" t="s">
        <v>24006</v>
      </c>
      <c r="B185" s="1">
        <v>1002064</v>
      </c>
      <c r="C185" s="1">
        <v>2022</v>
      </c>
      <c r="D185" s="1" t="s">
        <v>0</v>
      </c>
      <c r="E185" s="1" t="s">
        <v>1</v>
      </c>
      <c r="F185" s="1" t="s">
        <v>12</v>
      </c>
      <c r="G185" s="1" t="s">
        <v>3</v>
      </c>
      <c r="H185" s="1" t="s">
        <v>10</v>
      </c>
      <c r="I185" s="1"/>
      <c r="J185" s="1"/>
      <c r="K185" s="1"/>
      <c r="L185" s="28">
        <v>2</v>
      </c>
      <c r="M185" s="31">
        <v>36.130704000000001</v>
      </c>
      <c r="N185" s="31">
        <v>1.0419271000000001</v>
      </c>
    </row>
    <row r="186" spans="1:14" x14ac:dyDescent="0.25">
      <c r="A186" s="1" t="s">
        <v>24006</v>
      </c>
      <c r="B186" s="1">
        <v>1002064</v>
      </c>
      <c r="C186" s="1">
        <v>2022</v>
      </c>
      <c r="D186" s="1" t="s">
        <v>0</v>
      </c>
      <c r="E186" s="1" t="s">
        <v>1</v>
      </c>
      <c r="F186" s="1" t="s">
        <v>12</v>
      </c>
      <c r="G186" s="1" t="s">
        <v>3</v>
      </c>
      <c r="H186" s="1" t="s">
        <v>7</v>
      </c>
      <c r="I186" s="1"/>
      <c r="J186" s="1"/>
      <c r="K186" s="1"/>
      <c r="L186" s="28">
        <v>259</v>
      </c>
      <c r="M186" s="31">
        <v>182.298768</v>
      </c>
      <c r="N186" s="31">
        <v>5.2570807000000004</v>
      </c>
    </row>
    <row r="187" spans="1:14" x14ac:dyDescent="0.25">
      <c r="A187" s="1" t="s">
        <v>1155</v>
      </c>
      <c r="B187" s="1">
        <v>1002066</v>
      </c>
      <c r="C187" s="1">
        <v>2022</v>
      </c>
      <c r="D187" s="1" t="s">
        <v>0</v>
      </c>
      <c r="E187" s="1" t="s">
        <v>1</v>
      </c>
      <c r="F187" s="1" t="s">
        <v>25</v>
      </c>
      <c r="G187" s="1" t="s">
        <v>3</v>
      </c>
      <c r="H187" s="1" t="s">
        <v>10</v>
      </c>
      <c r="I187" s="1"/>
      <c r="J187" s="1"/>
      <c r="K187" s="1"/>
      <c r="L187" s="28">
        <v>0</v>
      </c>
      <c r="M187" s="31">
        <v>0</v>
      </c>
      <c r="N187" s="31">
        <v>0</v>
      </c>
    </row>
    <row r="188" spans="1:14" x14ac:dyDescent="0.25">
      <c r="A188" s="1" t="s">
        <v>1155</v>
      </c>
      <c r="B188" s="1">
        <v>1002066</v>
      </c>
      <c r="C188" s="1">
        <v>2022</v>
      </c>
      <c r="D188" s="1" t="s">
        <v>0</v>
      </c>
      <c r="E188" s="1" t="s">
        <v>1</v>
      </c>
      <c r="F188" s="1" t="s">
        <v>25</v>
      </c>
      <c r="G188" s="1" t="s">
        <v>3</v>
      </c>
      <c r="H188" s="1" t="s">
        <v>9</v>
      </c>
      <c r="I188" s="1"/>
      <c r="J188" s="1"/>
      <c r="K188" s="1"/>
      <c r="L188" s="28">
        <v>0</v>
      </c>
      <c r="M188" s="31">
        <v>0</v>
      </c>
      <c r="N188" s="31">
        <v>0</v>
      </c>
    </row>
    <row r="189" spans="1:14" x14ac:dyDescent="0.25">
      <c r="A189" s="1" t="s">
        <v>1155</v>
      </c>
      <c r="B189" s="1">
        <v>1002066</v>
      </c>
      <c r="C189" s="1">
        <v>2022</v>
      </c>
      <c r="D189" s="1" t="s">
        <v>0</v>
      </c>
      <c r="E189" s="1" t="s">
        <v>1</v>
      </c>
      <c r="F189" s="1" t="s">
        <v>25</v>
      </c>
      <c r="G189" s="1" t="s">
        <v>3</v>
      </c>
      <c r="H189" s="1" t="s">
        <v>5</v>
      </c>
      <c r="I189" s="1"/>
      <c r="J189" s="1"/>
      <c r="K189" s="1"/>
      <c r="L189" s="28">
        <v>40</v>
      </c>
      <c r="M189" s="31">
        <v>8.01</v>
      </c>
      <c r="N189" s="31">
        <v>0</v>
      </c>
    </row>
    <row r="190" spans="1:14" x14ac:dyDescent="0.25">
      <c r="A190" s="1" t="s">
        <v>1155</v>
      </c>
      <c r="B190" s="1">
        <v>1002066</v>
      </c>
      <c r="C190" s="1">
        <v>2022</v>
      </c>
      <c r="D190" s="1" t="s">
        <v>0</v>
      </c>
      <c r="E190" s="1" t="s">
        <v>1</v>
      </c>
      <c r="F190" s="1" t="s">
        <v>25</v>
      </c>
      <c r="G190" s="1" t="s">
        <v>3</v>
      </c>
      <c r="H190" s="1" t="s">
        <v>6</v>
      </c>
      <c r="I190" s="1"/>
      <c r="J190" s="1"/>
      <c r="K190" s="1"/>
      <c r="L190" s="28">
        <v>0</v>
      </c>
      <c r="M190" s="31">
        <v>0</v>
      </c>
      <c r="N190" s="31">
        <v>0</v>
      </c>
    </row>
    <row r="191" spans="1:14" x14ac:dyDescent="0.25">
      <c r="A191" s="1" t="s">
        <v>1155</v>
      </c>
      <c r="B191" s="1">
        <v>1002066</v>
      </c>
      <c r="C191" s="1">
        <v>2022</v>
      </c>
      <c r="D191" s="1" t="s">
        <v>0</v>
      </c>
      <c r="E191" s="1" t="s">
        <v>1</v>
      </c>
      <c r="F191" s="1" t="s">
        <v>25</v>
      </c>
      <c r="G191" s="1" t="s">
        <v>3</v>
      </c>
      <c r="H191" s="1" t="s">
        <v>4</v>
      </c>
      <c r="I191" s="1"/>
      <c r="J191" s="1"/>
      <c r="K191" s="1"/>
      <c r="L191" s="28">
        <v>0</v>
      </c>
      <c r="M191" s="31">
        <v>0</v>
      </c>
      <c r="N191" s="31">
        <v>0</v>
      </c>
    </row>
    <row r="192" spans="1:14" x14ac:dyDescent="0.25">
      <c r="A192" s="1" t="s">
        <v>1155</v>
      </c>
      <c r="B192" s="1">
        <v>1002066</v>
      </c>
      <c r="C192" s="1">
        <v>2022</v>
      </c>
      <c r="D192" s="1" t="s">
        <v>0</v>
      </c>
      <c r="E192" s="1" t="s">
        <v>1</v>
      </c>
      <c r="F192" s="1" t="s">
        <v>25</v>
      </c>
      <c r="G192" s="1" t="s">
        <v>3</v>
      </c>
      <c r="H192" s="1" t="s">
        <v>8</v>
      </c>
      <c r="I192" s="1"/>
      <c r="J192" s="1"/>
      <c r="K192" s="1"/>
      <c r="L192" s="28">
        <v>0</v>
      </c>
      <c r="M192" s="31">
        <v>0</v>
      </c>
      <c r="N192" s="31">
        <v>0</v>
      </c>
    </row>
    <row r="193" spans="1:14" x14ac:dyDescent="0.25">
      <c r="A193" s="1" t="s">
        <v>1155</v>
      </c>
      <c r="B193" s="1">
        <v>1002066</v>
      </c>
      <c r="C193" s="1">
        <v>2022</v>
      </c>
      <c r="D193" s="1" t="s">
        <v>0</v>
      </c>
      <c r="E193" s="1" t="s">
        <v>1</v>
      </c>
      <c r="F193" s="1" t="s">
        <v>25</v>
      </c>
      <c r="G193" s="1" t="s">
        <v>3</v>
      </c>
      <c r="H193" s="1" t="s">
        <v>7</v>
      </c>
      <c r="I193" s="1"/>
      <c r="J193" s="1"/>
      <c r="K193" s="1"/>
      <c r="L193" s="28">
        <v>0</v>
      </c>
      <c r="M193" s="31">
        <v>0</v>
      </c>
      <c r="N193" s="31">
        <v>0</v>
      </c>
    </row>
    <row r="194" spans="1:14" x14ac:dyDescent="0.25">
      <c r="A194" s="1" t="s">
        <v>24007</v>
      </c>
      <c r="B194" s="1">
        <v>1002075</v>
      </c>
      <c r="C194" s="1">
        <v>2022</v>
      </c>
      <c r="D194" s="1" t="s">
        <v>0</v>
      </c>
      <c r="E194" s="1" t="s">
        <v>1</v>
      </c>
      <c r="F194" s="1" t="s">
        <v>12</v>
      </c>
      <c r="G194" s="1" t="s">
        <v>3</v>
      </c>
      <c r="H194" s="1" t="s">
        <v>5</v>
      </c>
      <c r="I194" s="1"/>
      <c r="J194" s="1"/>
      <c r="K194" s="1"/>
      <c r="L194" s="28">
        <v>13</v>
      </c>
      <c r="M194" s="31">
        <v>124.0755936</v>
      </c>
      <c r="N194" s="31">
        <v>3.5780571000000001</v>
      </c>
    </row>
    <row r="195" spans="1:14" x14ac:dyDescent="0.25">
      <c r="A195" s="1" t="s">
        <v>24007</v>
      </c>
      <c r="B195" s="1">
        <v>1002075</v>
      </c>
      <c r="C195" s="1">
        <v>2022</v>
      </c>
      <c r="D195" s="1" t="s">
        <v>0</v>
      </c>
      <c r="E195" s="1" t="s">
        <v>1</v>
      </c>
      <c r="F195" s="1" t="s">
        <v>12</v>
      </c>
      <c r="G195" s="1" t="s">
        <v>3</v>
      </c>
      <c r="H195" s="1" t="s">
        <v>7</v>
      </c>
      <c r="I195" s="1"/>
      <c r="J195" s="1"/>
      <c r="K195" s="1"/>
      <c r="L195" s="28">
        <v>43</v>
      </c>
      <c r="M195" s="31">
        <v>30.945983999999999</v>
      </c>
      <c r="N195" s="31">
        <v>0.89241159999999997</v>
      </c>
    </row>
    <row r="196" spans="1:14" x14ac:dyDescent="0.25">
      <c r="A196" s="1" t="s">
        <v>24007</v>
      </c>
      <c r="B196" s="1">
        <v>1002075</v>
      </c>
      <c r="C196" s="1">
        <v>2022</v>
      </c>
      <c r="D196" s="1" t="s">
        <v>0</v>
      </c>
      <c r="E196" s="1" t="s">
        <v>1</v>
      </c>
      <c r="F196" s="1" t="s">
        <v>12</v>
      </c>
      <c r="G196" s="1" t="s">
        <v>3</v>
      </c>
      <c r="H196" s="1" t="s">
        <v>8</v>
      </c>
      <c r="I196" s="1"/>
      <c r="J196" s="1"/>
      <c r="K196" s="1"/>
      <c r="L196" s="28">
        <v>1</v>
      </c>
      <c r="M196" s="31">
        <v>2.7981984</v>
      </c>
      <c r="N196" s="31">
        <v>8.0693699999999993E-2</v>
      </c>
    </row>
    <row r="197" spans="1:14" x14ac:dyDescent="0.25">
      <c r="A197" s="1" t="s">
        <v>558</v>
      </c>
      <c r="B197" s="1">
        <v>1002077</v>
      </c>
      <c r="C197" s="1">
        <v>2022</v>
      </c>
      <c r="D197" s="1" t="s">
        <v>0</v>
      </c>
      <c r="E197" s="1" t="s">
        <v>1</v>
      </c>
      <c r="F197" s="1" t="s">
        <v>12</v>
      </c>
      <c r="G197" s="1" t="s">
        <v>3</v>
      </c>
      <c r="H197" s="1" t="s">
        <v>7</v>
      </c>
      <c r="I197" s="1"/>
      <c r="J197" s="1"/>
      <c r="K197" s="1"/>
      <c r="L197" s="28">
        <v>30</v>
      </c>
      <c r="M197" s="31">
        <v>17.466082199999999</v>
      </c>
      <c r="N197" s="31">
        <v>0.57167840000000003</v>
      </c>
    </row>
    <row r="198" spans="1:14" x14ac:dyDescent="0.25">
      <c r="A198" s="1" t="s">
        <v>118</v>
      </c>
      <c r="B198" s="1">
        <v>1002078</v>
      </c>
      <c r="C198" s="1">
        <v>2022</v>
      </c>
      <c r="D198" s="1" t="s">
        <v>0</v>
      </c>
      <c r="E198" s="1" t="s">
        <v>1</v>
      </c>
      <c r="F198" s="1" t="s">
        <v>25</v>
      </c>
      <c r="G198" s="1" t="s">
        <v>3</v>
      </c>
      <c r="H198" s="1" t="s">
        <v>4</v>
      </c>
      <c r="I198" s="1"/>
      <c r="J198" s="1"/>
      <c r="K198" s="1"/>
      <c r="L198" s="28">
        <v>0</v>
      </c>
      <c r="M198" s="31">
        <v>0</v>
      </c>
      <c r="N198" s="31">
        <v>0</v>
      </c>
    </row>
    <row r="199" spans="1:14" x14ac:dyDescent="0.25">
      <c r="A199" s="1" t="s">
        <v>118</v>
      </c>
      <c r="B199" s="1">
        <v>1002078</v>
      </c>
      <c r="C199" s="1">
        <v>2022</v>
      </c>
      <c r="D199" s="1" t="s">
        <v>0</v>
      </c>
      <c r="E199" s="1" t="s">
        <v>1</v>
      </c>
      <c r="F199" s="1" t="s">
        <v>25</v>
      </c>
      <c r="G199" s="1" t="s">
        <v>3</v>
      </c>
      <c r="H199" s="1" t="s">
        <v>9</v>
      </c>
      <c r="I199" s="1"/>
      <c r="J199" s="1"/>
      <c r="K199" s="1"/>
      <c r="L199" s="28">
        <v>100</v>
      </c>
      <c r="M199" s="31">
        <v>0.46524480000000001</v>
      </c>
      <c r="N199" s="31">
        <v>6.2372E-3</v>
      </c>
    </row>
    <row r="200" spans="1:14" x14ac:dyDescent="0.25">
      <c r="A200" s="1" t="s">
        <v>118</v>
      </c>
      <c r="B200" s="1">
        <v>1002078</v>
      </c>
      <c r="C200" s="1">
        <v>2022</v>
      </c>
      <c r="D200" s="1" t="s">
        <v>0</v>
      </c>
      <c r="E200" s="1" t="s">
        <v>1</v>
      </c>
      <c r="F200" s="1" t="s">
        <v>25</v>
      </c>
      <c r="G200" s="1" t="s">
        <v>3</v>
      </c>
      <c r="H200" s="1" t="s">
        <v>6</v>
      </c>
      <c r="I200" s="1"/>
      <c r="J200" s="1"/>
      <c r="K200" s="1"/>
      <c r="L200" s="28">
        <v>0</v>
      </c>
      <c r="M200" s="31">
        <v>0</v>
      </c>
      <c r="N200" s="31">
        <v>0</v>
      </c>
    </row>
    <row r="201" spans="1:14" x14ac:dyDescent="0.25">
      <c r="A201" s="1" t="s">
        <v>118</v>
      </c>
      <c r="B201" s="1">
        <v>1002078</v>
      </c>
      <c r="C201" s="1">
        <v>2022</v>
      </c>
      <c r="D201" s="1" t="s">
        <v>0</v>
      </c>
      <c r="E201" s="1" t="s">
        <v>1</v>
      </c>
      <c r="F201" s="1" t="s">
        <v>25</v>
      </c>
      <c r="G201" s="1" t="s">
        <v>3</v>
      </c>
      <c r="H201" s="1" t="s">
        <v>5</v>
      </c>
      <c r="I201" s="1"/>
      <c r="J201" s="1"/>
      <c r="K201" s="1"/>
      <c r="L201" s="28">
        <v>0</v>
      </c>
      <c r="M201" s="31">
        <v>0</v>
      </c>
      <c r="N201" s="31">
        <v>0</v>
      </c>
    </row>
    <row r="202" spans="1:14" x14ac:dyDescent="0.25">
      <c r="A202" s="1" t="s">
        <v>118</v>
      </c>
      <c r="B202" s="1">
        <v>1002078</v>
      </c>
      <c r="C202" s="1">
        <v>2022</v>
      </c>
      <c r="D202" s="1" t="s">
        <v>0</v>
      </c>
      <c r="E202" s="1" t="s">
        <v>1</v>
      </c>
      <c r="F202" s="1" t="s">
        <v>25</v>
      </c>
      <c r="G202" s="1" t="s">
        <v>3</v>
      </c>
      <c r="H202" s="1" t="s">
        <v>10</v>
      </c>
      <c r="I202" s="1"/>
      <c r="J202" s="1"/>
      <c r="K202" s="1"/>
      <c r="L202" s="28">
        <v>0</v>
      </c>
      <c r="M202" s="31">
        <v>0</v>
      </c>
      <c r="N202" s="31">
        <v>0</v>
      </c>
    </row>
    <row r="203" spans="1:14" x14ac:dyDescent="0.25">
      <c r="A203" s="1" t="s">
        <v>118</v>
      </c>
      <c r="B203" s="1">
        <v>1002078</v>
      </c>
      <c r="C203" s="1">
        <v>2022</v>
      </c>
      <c r="D203" s="1" t="s">
        <v>0</v>
      </c>
      <c r="E203" s="1" t="s">
        <v>1</v>
      </c>
      <c r="F203" s="1" t="s">
        <v>25</v>
      </c>
      <c r="G203" s="1" t="s">
        <v>3</v>
      </c>
      <c r="H203" s="1" t="s">
        <v>8</v>
      </c>
      <c r="I203" s="1"/>
      <c r="J203" s="1"/>
      <c r="K203" s="1"/>
      <c r="L203" s="28">
        <v>0</v>
      </c>
      <c r="M203" s="31">
        <v>0</v>
      </c>
      <c r="N203" s="31">
        <v>0</v>
      </c>
    </row>
    <row r="204" spans="1:14" x14ac:dyDescent="0.25">
      <c r="A204" s="1" t="s">
        <v>118</v>
      </c>
      <c r="B204" s="1">
        <v>1002078</v>
      </c>
      <c r="C204" s="1">
        <v>2022</v>
      </c>
      <c r="D204" s="1" t="s">
        <v>0</v>
      </c>
      <c r="E204" s="1" t="s">
        <v>1</v>
      </c>
      <c r="F204" s="1" t="s">
        <v>25</v>
      </c>
      <c r="G204" s="1" t="s">
        <v>3</v>
      </c>
      <c r="H204" s="1" t="s">
        <v>7</v>
      </c>
      <c r="I204" s="1"/>
      <c r="J204" s="1"/>
      <c r="K204" s="1"/>
      <c r="L204" s="28">
        <v>40</v>
      </c>
      <c r="M204" s="31">
        <v>3.5552621000000002</v>
      </c>
      <c r="N204" s="31">
        <v>7.0491200000000004E-2</v>
      </c>
    </row>
    <row r="205" spans="1:14" x14ac:dyDescent="0.25">
      <c r="A205" s="1" t="s">
        <v>119</v>
      </c>
      <c r="B205" s="1">
        <v>1002079</v>
      </c>
      <c r="C205" s="1">
        <v>2022</v>
      </c>
      <c r="D205" s="1" t="s">
        <v>0</v>
      </c>
      <c r="E205" s="1" t="s">
        <v>1</v>
      </c>
      <c r="F205" s="1" t="s">
        <v>12</v>
      </c>
      <c r="G205" s="1" t="s">
        <v>3</v>
      </c>
      <c r="H205" s="1" t="s">
        <v>7</v>
      </c>
      <c r="I205" s="1"/>
      <c r="J205" s="1"/>
      <c r="K205" s="1"/>
      <c r="L205" s="28">
        <v>16</v>
      </c>
      <c r="M205" s="31">
        <v>1.8577351</v>
      </c>
      <c r="N205" s="31">
        <v>5.63718E-2</v>
      </c>
    </row>
    <row r="206" spans="1:14" x14ac:dyDescent="0.25">
      <c r="A206" s="1" t="s">
        <v>120</v>
      </c>
      <c r="B206" s="1">
        <v>1002087</v>
      </c>
      <c r="C206" s="1">
        <v>2022</v>
      </c>
      <c r="D206" s="1" t="s">
        <v>0</v>
      </c>
      <c r="E206" s="1" t="s">
        <v>1</v>
      </c>
      <c r="F206" s="1" t="s">
        <v>12</v>
      </c>
      <c r="G206" s="1" t="s">
        <v>3</v>
      </c>
      <c r="H206" s="1" t="s">
        <v>7</v>
      </c>
      <c r="I206" s="1"/>
      <c r="J206" s="1"/>
      <c r="K206" s="1"/>
      <c r="L206" s="28">
        <v>50</v>
      </c>
      <c r="M206" s="31">
        <v>37.396571700000003</v>
      </c>
      <c r="N206" s="31">
        <v>0.21488090000000001</v>
      </c>
    </row>
    <row r="207" spans="1:14" x14ac:dyDescent="0.25">
      <c r="A207" s="1" t="s">
        <v>121</v>
      </c>
      <c r="B207" s="1">
        <v>1002097</v>
      </c>
      <c r="C207" s="1">
        <v>2022</v>
      </c>
      <c r="D207" s="1" t="s">
        <v>0</v>
      </c>
      <c r="E207" s="1" t="s">
        <v>1</v>
      </c>
      <c r="F207" s="1" t="s">
        <v>12</v>
      </c>
      <c r="G207" s="1" t="s">
        <v>3</v>
      </c>
      <c r="H207" s="1" t="s">
        <v>7</v>
      </c>
      <c r="I207" s="1"/>
      <c r="J207" s="1"/>
      <c r="K207" s="1"/>
      <c r="L207" s="28">
        <v>125</v>
      </c>
      <c r="M207" s="31">
        <v>102.4712256</v>
      </c>
      <c r="N207" s="31">
        <v>2.9550364</v>
      </c>
    </row>
    <row r="208" spans="1:14" x14ac:dyDescent="0.25">
      <c r="A208" s="1" t="s">
        <v>121</v>
      </c>
      <c r="B208" s="1">
        <v>1002097</v>
      </c>
      <c r="C208" s="1">
        <v>2022</v>
      </c>
      <c r="D208" s="1" t="s">
        <v>0</v>
      </c>
      <c r="E208" s="1" t="s">
        <v>1</v>
      </c>
      <c r="F208" s="1" t="s">
        <v>12</v>
      </c>
      <c r="G208" s="1" t="s">
        <v>3</v>
      </c>
      <c r="H208" s="1" t="s">
        <v>5</v>
      </c>
      <c r="I208" s="1"/>
      <c r="J208" s="1"/>
      <c r="K208" s="1"/>
      <c r="L208" s="28">
        <v>1</v>
      </c>
      <c r="M208" s="31">
        <v>4.0127999999999997E-2</v>
      </c>
      <c r="N208" s="31">
        <v>1.1571999999999999E-3</v>
      </c>
    </row>
    <row r="209" spans="1:14" x14ac:dyDescent="0.25">
      <c r="A209" s="1" t="s">
        <v>60</v>
      </c>
      <c r="B209" s="1">
        <v>1002116</v>
      </c>
      <c r="C209" s="1">
        <v>2022</v>
      </c>
      <c r="D209" s="1" t="s">
        <v>0</v>
      </c>
      <c r="E209" s="1" t="s">
        <v>1</v>
      </c>
      <c r="F209" s="1" t="s">
        <v>12</v>
      </c>
      <c r="G209" s="1" t="s">
        <v>3</v>
      </c>
      <c r="H209" s="1" t="s">
        <v>5</v>
      </c>
      <c r="I209" s="1"/>
      <c r="J209" s="1"/>
      <c r="K209" s="1"/>
      <c r="L209" s="28">
        <v>5</v>
      </c>
      <c r="M209" s="31">
        <v>0.62927999999999995</v>
      </c>
      <c r="N209" s="31">
        <v>1.8147E-2</v>
      </c>
    </row>
    <row r="210" spans="1:14" x14ac:dyDescent="0.25">
      <c r="A210" s="1" t="s">
        <v>60</v>
      </c>
      <c r="B210" s="1">
        <v>1002116</v>
      </c>
      <c r="C210" s="1">
        <v>2022</v>
      </c>
      <c r="D210" s="1" t="s">
        <v>0</v>
      </c>
      <c r="E210" s="1" t="s">
        <v>1</v>
      </c>
      <c r="F210" s="1" t="s">
        <v>12</v>
      </c>
      <c r="G210" s="1" t="s">
        <v>3</v>
      </c>
      <c r="H210" s="1" t="s">
        <v>10</v>
      </c>
      <c r="I210" s="1"/>
      <c r="J210" s="1"/>
      <c r="K210" s="1"/>
      <c r="L210" s="28">
        <v>3</v>
      </c>
      <c r="M210" s="31">
        <v>7.8678239999999997</v>
      </c>
      <c r="N210" s="31">
        <v>0.22689010000000001</v>
      </c>
    </row>
    <row r="211" spans="1:14" x14ac:dyDescent="0.25">
      <c r="A211" s="1" t="s">
        <v>60</v>
      </c>
      <c r="B211" s="1">
        <v>1002116</v>
      </c>
      <c r="C211" s="1">
        <v>2022</v>
      </c>
      <c r="D211" s="1" t="s">
        <v>0</v>
      </c>
      <c r="E211" s="1" t="s">
        <v>1</v>
      </c>
      <c r="F211" s="1" t="s">
        <v>12</v>
      </c>
      <c r="G211" s="1" t="s">
        <v>3</v>
      </c>
      <c r="H211" s="1" t="s">
        <v>7</v>
      </c>
      <c r="I211" s="1"/>
      <c r="J211" s="1"/>
      <c r="K211" s="1"/>
      <c r="L211" s="28">
        <v>53</v>
      </c>
      <c r="M211" s="31">
        <v>5.6202911999999996</v>
      </c>
      <c r="N211" s="31">
        <v>0.16207640000000001</v>
      </c>
    </row>
    <row r="212" spans="1:14" x14ac:dyDescent="0.25">
      <c r="A212" s="1" t="s">
        <v>60</v>
      </c>
      <c r="B212" s="1">
        <v>1002116</v>
      </c>
      <c r="C212" s="1">
        <v>2022</v>
      </c>
      <c r="D212" s="1" t="s">
        <v>0</v>
      </c>
      <c r="E212" s="1" t="s">
        <v>1</v>
      </c>
      <c r="F212" s="1" t="s">
        <v>12</v>
      </c>
      <c r="G212" s="1" t="s">
        <v>3</v>
      </c>
      <c r="H212" s="1" t="s">
        <v>9</v>
      </c>
      <c r="I212" s="1"/>
      <c r="J212" s="1"/>
      <c r="K212" s="1"/>
      <c r="L212" s="28">
        <v>1</v>
      </c>
      <c r="M212" s="31">
        <v>8.3904000000000006E-2</v>
      </c>
      <c r="N212" s="31">
        <v>2.4196E-3</v>
      </c>
    </row>
    <row r="213" spans="1:14" x14ac:dyDescent="0.25">
      <c r="A213" s="1" t="s">
        <v>24008</v>
      </c>
      <c r="B213" s="1">
        <v>1002117</v>
      </c>
      <c r="C213" s="1">
        <v>2022</v>
      </c>
      <c r="D213" s="1" t="s">
        <v>0</v>
      </c>
      <c r="E213" s="1" t="s">
        <v>1</v>
      </c>
      <c r="F213" s="1" t="s">
        <v>12</v>
      </c>
      <c r="G213" s="1" t="s">
        <v>3</v>
      </c>
      <c r="H213" s="1" t="s">
        <v>10</v>
      </c>
      <c r="I213" s="1"/>
      <c r="J213" s="1"/>
      <c r="K213" s="1"/>
      <c r="L213" s="28">
        <v>6</v>
      </c>
      <c r="M213" s="31">
        <v>25.3610784</v>
      </c>
      <c r="N213" s="31">
        <v>0.73135570000000005</v>
      </c>
    </row>
    <row r="214" spans="1:14" x14ac:dyDescent="0.25">
      <c r="A214" s="1" t="s">
        <v>24008</v>
      </c>
      <c r="B214" s="1">
        <v>1002117</v>
      </c>
      <c r="C214" s="1">
        <v>2022</v>
      </c>
      <c r="D214" s="1" t="s">
        <v>0</v>
      </c>
      <c r="E214" s="1" t="s">
        <v>1</v>
      </c>
      <c r="F214" s="1" t="s">
        <v>12</v>
      </c>
      <c r="G214" s="1" t="s">
        <v>3</v>
      </c>
      <c r="H214" s="1" t="s">
        <v>7</v>
      </c>
      <c r="I214" s="1"/>
      <c r="J214" s="1"/>
      <c r="K214" s="1"/>
      <c r="L214" s="28">
        <v>75</v>
      </c>
      <c r="M214" s="31">
        <v>33.058905600000003</v>
      </c>
      <c r="N214" s="31">
        <v>0.95334339999999995</v>
      </c>
    </row>
    <row r="215" spans="1:14" x14ac:dyDescent="0.25">
      <c r="A215" s="1" t="s">
        <v>24009</v>
      </c>
      <c r="B215" s="1">
        <v>1002118</v>
      </c>
      <c r="C215" s="1">
        <v>2022</v>
      </c>
      <c r="D215" s="1" t="s">
        <v>0</v>
      </c>
      <c r="E215" s="1" t="s">
        <v>1</v>
      </c>
      <c r="F215" s="1" t="s">
        <v>12</v>
      </c>
      <c r="G215" s="1" t="s">
        <v>3</v>
      </c>
      <c r="H215" s="1" t="s">
        <v>5</v>
      </c>
      <c r="I215" s="1"/>
      <c r="J215" s="1"/>
      <c r="K215" s="1"/>
      <c r="L215" s="28">
        <v>1</v>
      </c>
      <c r="M215" s="31">
        <v>7.5059424000000003</v>
      </c>
      <c r="N215" s="31">
        <v>0.21645429999999999</v>
      </c>
    </row>
    <row r="216" spans="1:14" x14ac:dyDescent="0.25">
      <c r="A216" s="1" t="s">
        <v>24009</v>
      </c>
      <c r="B216" s="1">
        <v>1002118</v>
      </c>
      <c r="C216" s="1">
        <v>2022</v>
      </c>
      <c r="D216" s="1" t="s">
        <v>0</v>
      </c>
      <c r="E216" s="1" t="s">
        <v>1</v>
      </c>
      <c r="F216" s="1" t="s">
        <v>12</v>
      </c>
      <c r="G216" s="1" t="s">
        <v>3</v>
      </c>
      <c r="H216" s="1" t="s">
        <v>7</v>
      </c>
      <c r="I216" s="1"/>
      <c r="J216" s="1"/>
      <c r="K216" s="1"/>
      <c r="L216" s="28">
        <v>67</v>
      </c>
      <c r="M216" s="31">
        <v>22.414041600000001</v>
      </c>
      <c r="N216" s="31">
        <v>0.64636979999999999</v>
      </c>
    </row>
    <row r="217" spans="1:14" x14ac:dyDescent="0.25">
      <c r="A217" s="1" t="s">
        <v>24010</v>
      </c>
      <c r="B217" s="1">
        <v>1002127</v>
      </c>
      <c r="C217" s="1">
        <v>2022</v>
      </c>
      <c r="D217" s="1" t="s">
        <v>0</v>
      </c>
      <c r="E217" s="1" t="s">
        <v>1</v>
      </c>
      <c r="F217" s="1" t="s">
        <v>12</v>
      </c>
      <c r="G217" s="1" t="s">
        <v>3</v>
      </c>
      <c r="H217" s="1" t="s">
        <v>5</v>
      </c>
      <c r="I217" s="1"/>
      <c r="J217" s="1"/>
      <c r="K217" s="1"/>
      <c r="L217" s="28">
        <v>39</v>
      </c>
      <c r="M217" s="31">
        <v>78.001353600000002</v>
      </c>
      <c r="N217" s="31">
        <v>2.2493810999999999</v>
      </c>
    </row>
    <row r="218" spans="1:14" x14ac:dyDescent="0.25">
      <c r="A218" s="1" t="s">
        <v>24010</v>
      </c>
      <c r="B218" s="1">
        <v>1002127</v>
      </c>
      <c r="C218" s="1">
        <v>2022</v>
      </c>
      <c r="D218" s="1" t="s">
        <v>0</v>
      </c>
      <c r="E218" s="1" t="s">
        <v>1</v>
      </c>
      <c r="F218" s="1" t="s">
        <v>12</v>
      </c>
      <c r="G218" s="1" t="s">
        <v>3</v>
      </c>
      <c r="H218" s="1" t="s">
        <v>10</v>
      </c>
      <c r="I218" s="1"/>
      <c r="J218" s="1"/>
      <c r="K218" s="1"/>
      <c r="L218" s="28">
        <v>4</v>
      </c>
      <c r="M218" s="31">
        <v>6.10128</v>
      </c>
      <c r="N218" s="31">
        <v>0.17594699999999999</v>
      </c>
    </row>
    <row r="219" spans="1:14" x14ac:dyDescent="0.25">
      <c r="A219" s="1" t="s">
        <v>24010</v>
      </c>
      <c r="B219" s="1">
        <v>1002127</v>
      </c>
      <c r="C219" s="1">
        <v>2022</v>
      </c>
      <c r="D219" s="1" t="s">
        <v>0</v>
      </c>
      <c r="E219" s="1" t="s">
        <v>1</v>
      </c>
      <c r="F219" s="1" t="s">
        <v>12</v>
      </c>
      <c r="G219" s="1" t="s">
        <v>3</v>
      </c>
      <c r="H219" s="1" t="s">
        <v>7</v>
      </c>
      <c r="I219" s="1"/>
      <c r="J219" s="1"/>
      <c r="K219" s="1"/>
      <c r="L219" s="28">
        <v>86</v>
      </c>
      <c r="M219" s="31">
        <v>69.901881599999996</v>
      </c>
      <c r="N219" s="31">
        <v>2.0158108000000001</v>
      </c>
    </row>
    <row r="220" spans="1:14" x14ac:dyDescent="0.25">
      <c r="A220" s="1" t="s">
        <v>24011</v>
      </c>
      <c r="B220" s="1">
        <v>1002133</v>
      </c>
      <c r="C220" s="1">
        <v>2022</v>
      </c>
      <c r="D220" s="1" t="s">
        <v>0</v>
      </c>
      <c r="E220" s="1" t="s">
        <v>1</v>
      </c>
      <c r="F220" s="1" t="s">
        <v>12</v>
      </c>
      <c r="G220" s="1" t="s">
        <v>3</v>
      </c>
      <c r="H220" s="1" t="s">
        <v>7</v>
      </c>
      <c r="I220" s="1"/>
      <c r="J220" s="1"/>
      <c r="K220" s="1"/>
      <c r="L220" s="28">
        <v>39</v>
      </c>
      <c r="M220" s="31">
        <v>38.670259199999997</v>
      </c>
      <c r="N220" s="31">
        <v>1.1151621</v>
      </c>
    </row>
    <row r="221" spans="1:14" x14ac:dyDescent="0.25">
      <c r="A221" s="1" t="s">
        <v>24011</v>
      </c>
      <c r="B221" s="1">
        <v>1002133</v>
      </c>
      <c r="C221" s="1">
        <v>2022</v>
      </c>
      <c r="D221" s="1" t="s">
        <v>0</v>
      </c>
      <c r="E221" s="1" t="s">
        <v>1</v>
      </c>
      <c r="F221" s="1" t="s">
        <v>12</v>
      </c>
      <c r="G221" s="1" t="s">
        <v>3</v>
      </c>
      <c r="H221" s="1" t="s">
        <v>8</v>
      </c>
      <c r="I221" s="1"/>
      <c r="J221" s="1"/>
      <c r="K221" s="1"/>
      <c r="L221" s="28">
        <v>2</v>
      </c>
      <c r="M221" s="31">
        <v>11.5052448</v>
      </c>
      <c r="N221" s="31">
        <v>0.331785</v>
      </c>
    </row>
    <row r="222" spans="1:14" x14ac:dyDescent="0.25">
      <c r="A222" s="1" t="s">
        <v>39</v>
      </c>
      <c r="B222" s="1">
        <v>1002169</v>
      </c>
      <c r="C222" s="1">
        <v>2022</v>
      </c>
      <c r="D222" s="1" t="s">
        <v>0</v>
      </c>
      <c r="E222" s="1" t="s">
        <v>1</v>
      </c>
      <c r="F222" s="1" t="s">
        <v>25</v>
      </c>
      <c r="G222" s="1" t="s">
        <v>3</v>
      </c>
      <c r="H222" s="1" t="s">
        <v>5</v>
      </c>
      <c r="I222" s="1"/>
      <c r="J222" s="1"/>
      <c r="K222" s="1"/>
      <c r="L222" s="28">
        <v>1</v>
      </c>
      <c r="M222" s="31">
        <v>2.2688100000000002</v>
      </c>
      <c r="N222" s="31">
        <v>0.35086000000000001</v>
      </c>
    </row>
    <row r="223" spans="1:14" x14ac:dyDescent="0.25">
      <c r="A223" s="1" t="s">
        <v>39</v>
      </c>
      <c r="B223" s="1">
        <v>1002169</v>
      </c>
      <c r="C223" s="1">
        <v>2022</v>
      </c>
      <c r="D223" s="1" t="s">
        <v>0</v>
      </c>
      <c r="E223" s="1" t="s">
        <v>1</v>
      </c>
      <c r="F223" s="1" t="s">
        <v>25</v>
      </c>
      <c r="G223" s="1" t="s">
        <v>3</v>
      </c>
      <c r="H223" s="1" t="s">
        <v>7</v>
      </c>
      <c r="I223" s="1"/>
      <c r="J223" s="1"/>
      <c r="K223" s="1"/>
      <c r="L223" s="28">
        <v>11</v>
      </c>
      <c r="M223" s="31">
        <v>1.0319799999999999</v>
      </c>
      <c r="N223" s="31">
        <v>0</v>
      </c>
    </row>
    <row r="224" spans="1:14" x14ac:dyDescent="0.25">
      <c r="A224" s="1" t="s">
        <v>574</v>
      </c>
      <c r="B224" s="1">
        <v>1002174</v>
      </c>
      <c r="C224" s="1">
        <v>2022</v>
      </c>
      <c r="D224" s="1" t="s">
        <v>0</v>
      </c>
      <c r="E224" s="1" t="s">
        <v>1</v>
      </c>
      <c r="F224" s="1" t="s">
        <v>25</v>
      </c>
      <c r="G224" s="1" t="s">
        <v>3</v>
      </c>
      <c r="H224" s="1" t="s">
        <v>5</v>
      </c>
      <c r="I224" s="1"/>
      <c r="J224" s="1"/>
      <c r="K224" s="1"/>
      <c r="L224" s="28">
        <v>0</v>
      </c>
      <c r="M224" s="31">
        <v>0</v>
      </c>
      <c r="N224" s="31">
        <v>0</v>
      </c>
    </row>
    <row r="225" spans="1:14" x14ac:dyDescent="0.25">
      <c r="A225" s="1" t="s">
        <v>574</v>
      </c>
      <c r="B225" s="1">
        <v>1002174</v>
      </c>
      <c r="C225" s="1">
        <v>2022</v>
      </c>
      <c r="D225" s="1" t="s">
        <v>0</v>
      </c>
      <c r="E225" s="1" t="s">
        <v>1</v>
      </c>
      <c r="F225" s="1" t="s">
        <v>25</v>
      </c>
      <c r="G225" s="1" t="s">
        <v>3</v>
      </c>
      <c r="H225" s="1" t="s">
        <v>9</v>
      </c>
      <c r="I225" s="1"/>
      <c r="J225" s="1"/>
      <c r="K225" s="1"/>
      <c r="L225" s="28">
        <v>3</v>
      </c>
      <c r="M225" s="31">
        <v>1.23372E-2</v>
      </c>
      <c r="N225" s="31">
        <v>3.3530000000000002E-4</v>
      </c>
    </row>
    <row r="226" spans="1:14" x14ac:dyDescent="0.25">
      <c r="A226" s="1" t="s">
        <v>574</v>
      </c>
      <c r="B226" s="1">
        <v>1002174</v>
      </c>
      <c r="C226" s="1">
        <v>2022</v>
      </c>
      <c r="D226" s="1" t="s">
        <v>0</v>
      </c>
      <c r="E226" s="1" t="s">
        <v>1</v>
      </c>
      <c r="F226" s="1" t="s">
        <v>25</v>
      </c>
      <c r="G226" s="1" t="s">
        <v>3</v>
      </c>
      <c r="H226" s="1" t="s">
        <v>8</v>
      </c>
      <c r="I226" s="1"/>
      <c r="J226" s="1"/>
      <c r="K226" s="1"/>
      <c r="L226" s="28">
        <v>1</v>
      </c>
      <c r="M226" s="31">
        <v>0.33068160000000002</v>
      </c>
      <c r="N226" s="31">
        <v>8.9861000000000003E-3</v>
      </c>
    </row>
    <row r="227" spans="1:14" x14ac:dyDescent="0.25">
      <c r="A227" s="1" t="s">
        <v>574</v>
      </c>
      <c r="B227" s="1">
        <v>1002174</v>
      </c>
      <c r="C227" s="1">
        <v>2022</v>
      </c>
      <c r="D227" s="1" t="s">
        <v>0</v>
      </c>
      <c r="E227" s="1" t="s">
        <v>1</v>
      </c>
      <c r="F227" s="1" t="s">
        <v>25</v>
      </c>
      <c r="G227" s="1" t="s">
        <v>3</v>
      </c>
      <c r="H227" s="1" t="s">
        <v>6</v>
      </c>
      <c r="I227" s="1"/>
      <c r="J227" s="1"/>
      <c r="K227" s="1"/>
      <c r="L227" s="28">
        <v>0</v>
      </c>
      <c r="M227" s="31">
        <v>0</v>
      </c>
      <c r="N227" s="31">
        <v>0</v>
      </c>
    </row>
    <row r="228" spans="1:14" x14ac:dyDescent="0.25">
      <c r="A228" s="1" t="s">
        <v>574</v>
      </c>
      <c r="B228" s="1">
        <v>1002174</v>
      </c>
      <c r="C228" s="1">
        <v>2022</v>
      </c>
      <c r="D228" s="1" t="s">
        <v>0</v>
      </c>
      <c r="E228" s="1" t="s">
        <v>1</v>
      </c>
      <c r="F228" s="1" t="s">
        <v>25</v>
      </c>
      <c r="G228" s="1" t="s">
        <v>3</v>
      </c>
      <c r="H228" s="1" t="s">
        <v>7</v>
      </c>
      <c r="I228" s="1"/>
      <c r="J228" s="1"/>
      <c r="K228" s="1"/>
      <c r="L228" s="28">
        <v>8</v>
      </c>
      <c r="M228" s="31">
        <v>3.7141983000000001</v>
      </c>
      <c r="N228" s="31">
        <v>0.1009311</v>
      </c>
    </row>
    <row r="229" spans="1:14" x14ac:dyDescent="0.25">
      <c r="A229" s="1" t="s">
        <v>574</v>
      </c>
      <c r="B229" s="1">
        <v>1002174</v>
      </c>
      <c r="C229" s="1">
        <v>2022</v>
      </c>
      <c r="D229" s="1" t="s">
        <v>0</v>
      </c>
      <c r="E229" s="1" t="s">
        <v>1</v>
      </c>
      <c r="F229" s="1" t="s">
        <v>25</v>
      </c>
      <c r="G229" s="1" t="s">
        <v>3</v>
      </c>
      <c r="H229" s="1" t="s">
        <v>10</v>
      </c>
      <c r="I229" s="1"/>
      <c r="J229" s="1"/>
      <c r="K229" s="1"/>
      <c r="L229" s="28">
        <v>3</v>
      </c>
      <c r="M229" s="31">
        <v>1.6478818</v>
      </c>
      <c r="N229" s="31">
        <v>4.4780199999999999E-2</v>
      </c>
    </row>
    <row r="230" spans="1:14" x14ac:dyDescent="0.25">
      <c r="A230" s="1" t="s">
        <v>574</v>
      </c>
      <c r="B230" s="1">
        <v>1002174</v>
      </c>
      <c r="C230" s="1">
        <v>2022</v>
      </c>
      <c r="D230" s="1" t="s">
        <v>0</v>
      </c>
      <c r="E230" s="1" t="s">
        <v>1</v>
      </c>
      <c r="F230" s="1" t="s">
        <v>25</v>
      </c>
      <c r="G230" s="1" t="s">
        <v>3</v>
      </c>
      <c r="H230" s="1" t="s">
        <v>4</v>
      </c>
      <c r="I230" s="1"/>
      <c r="J230" s="1"/>
      <c r="K230" s="1"/>
      <c r="L230" s="28">
        <v>0</v>
      </c>
      <c r="M230" s="31">
        <v>0</v>
      </c>
      <c r="N230" s="31">
        <v>0</v>
      </c>
    </row>
    <row r="231" spans="1:14" x14ac:dyDescent="0.25">
      <c r="A231" s="1" t="s">
        <v>24012</v>
      </c>
      <c r="B231" s="1">
        <v>1002175</v>
      </c>
      <c r="C231" s="1">
        <v>2022</v>
      </c>
      <c r="D231" s="1" t="s">
        <v>0</v>
      </c>
      <c r="E231" s="1" t="s">
        <v>1</v>
      </c>
      <c r="F231" s="1" t="s">
        <v>12</v>
      </c>
      <c r="G231" s="1" t="s">
        <v>3</v>
      </c>
      <c r="H231" s="1" t="s">
        <v>10</v>
      </c>
      <c r="I231" s="1"/>
      <c r="J231" s="1"/>
      <c r="K231" s="1"/>
      <c r="L231" s="28">
        <v>1</v>
      </c>
      <c r="M231" s="31">
        <v>0.74674560000000001</v>
      </c>
      <c r="N231" s="31">
        <v>2.1534399999999999E-2</v>
      </c>
    </row>
    <row r="232" spans="1:14" x14ac:dyDescent="0.25">
      <c r="A232" s="1" t="s">
        <v>24012</v>
      </c>
      <c r="B232" s="1">
        <v>1002175</v>
      </c>
      <c r="C232" s="1">
        <v>2022</v>
      </c>
      <c r="D232" s="1" t="s">
        <v>0</v>
      </c>
      <c r="E232" s="1" t="s">
        <v>1</v>
      </c>
      <c r="F232" s="1" t="s">
        <v>12</v>
      </c>
      <c r="G232" s="1" t="s">
        <v>3</v>
      </c>
      <c r="H232" s="1" t="s">
        <v>7</v>
      </c>
      <c r="I232" s="1"/>
      <c r="J232" s="1"/>
      <c r="K232" s="1"/>
      <c r="L232" s="28">
        <v>123</v>
      </c>
      <c r="M232" s="31">
        <v>1.8524544000000001</v>
      </c>
      <c r="N232" s="31">
        <v>5.3420599999999999E-2</v>
      </c>
    </row>
    <row r="233" spans="1:14" x14ac:dyDescent="0.25">
      <c r="A233" s="1" t="s">
        <v>102</v>
      </c>
      <c r="B233" s="1">
        <v>1002195</v>
      </c>
      <c r="C233" s="1">
        <v>2022</v>
      </c>
      <c r="D233" s="1" t="s">
        <v>0</v>
      </c>
      <c r="E233" s="1" t="s">
        <v>1</v>
      </c>
      <c r="F233" s="1" t="s">
        <v>25</v>
      </c>
      <c r="G233" s="1" t="s">
        <v>3</v>
      </c>
      <c r="H233" s="1" t="s">
        <v>9</v>
      </c>
      <c r="I233" s="1"/>
      <c r="J233" s="1"/>
      <c r="K233" s="1"/>
      <c r="L233" s="28">
        <v>0</v>
      </c>
      <c r="M233" s="31">
        <v>0</v>
      </c>
      <c r="N233" s="31">
        <v>0</v>
      </c>
    </row>
    <row r="234" spans="1:14" x14ac:dyDescent="0.25">
      <c r="A234" s="1" t="s">
        <v>102</v>
      </c>
      <c r="B234" s="1">
        <v>1002195</v>
      </c>
      <c r="C234" s="1">
        <v>2022</v>
      </c>
      <c r="D234" s="1" t="s">
        <v>0</v>
      </c>
      <c r="E234" s="1" t="s">
        <v>1</v>
      </c>
      <c r="F234" s="1" t="s">
        <v>25</v>
      </c>
      <c r="G234" s="1" t="s">
        <v>3</v>
      </c>
      <c r="H234" s="1" t="s">
        <v>8</v>
      </c>
      <c r="I234" s="1"/>
      <c r="J234" s="1"/>
      <c r="K234" s="1"/>
      <c r="L234" s="28">
        <v>0</v>
      </c>
      <c r="M234" s="31">
        <v>0</v>
      </c>
      <c r="N234" s="31">
        <v>0</v>
      </c>
    </row>
    <row r="235" spans="1:14" x14ac:dyDescent="0.25">
      <c r="A235" s="1" t="s">
        <v>102</v>
      </c>
      <c r="B235" s="1">
        <v>1002195</v>
      </c>
      <c r="C235" s="1">
        <v>2022</v>
      </c>
      <c r="D235" s="1" t="s">
        <v>0</v>
      </c>
      <c r="E235" s="1" t="s">
        <v>1</v>
      </c>
      <c r="F235" s="1" t="s">
        <v>25</v>
      </c>
      <c r="G235" s="1" t="s">
        <v>3</v>
      </c>
      <c r="H235" s="1" t="s">
        <v>10</v>
      </c>
      <c r="I235" s="1"/>
      <c r="J235" s="1"/>
      <c r="K235" s="1"/>
      <c r="L235" s="28">
        <v>0</v>
      </c>
      <c r="M235" s="31">
        <v>0</v>
      </c>
      <c r="N235" s="31">
        <v>0</v>
      </c>
    </row>
    <row r="236" spans="1:14" x14ac:dyDescent="0.25">
      <c r="A236" s="1" t="s">
        <v>102</v>
      </c>
      <c r="B236" s="1">
        <v>1002195</v>
      </c>
      <c r="C236" s="1">
        <v>2022</v>
      </c>
      <c r="D236" s="1" t="s">
        <v>0</v>
      </c>
      <c r="E236" s="1" t="s">
        <v>1</v>
      </c>
      <c r="F236" s="1" t="s">
        <v>25</v>
      </c>
      <c r="G236" s="1" t="s">
        <v>3</v>
      </c>
      <c r="H236" s="1" t="s">
        <v>5</v>
      </c>
      <c r="I236" s="1"/>
      <c r="J236" s="1"/>
      <c r="K236" s="1"/>
      <c r="L236" s="28">
        <v>0</v>
      </c>
      <c r="M236" s="31">
        <v>0</v>
      </c>
      <c r="N236" s="31">
        <v>0</v>
      </c>
    </row>
    <row r="237" spans="1:14" x14ac:dyDescent="0.25">
      <c r="A237" s="1" t="s">
        <v>102</v>
      </c>
      <c r="B237" s="1">
        <v>1002195</v>
      </c>
      <c r="C237" s="1">
        <v>2022</v>
      </c>
      <c r="D237" s="1" t="s">
        <v>0</v>
      </c>
      <c r="E237" s="1" t="s">
        <v>1</v>
      </c>
      <c r="F237" s="1" t="s">
        <v>25</v>
      </c>
      <c r="G237" s="1" t="s">
        <v>3</v>
      </c>
      <c r="H237" s="1" t="s">
        <v>4</v>
      </c>
      <c r="I237" s="1"/>
      <c r="J237" s="1"/>
      <c r="K237" s="1"/>
      <c r="L237" s="28">
        <v>0</v>
      </c>
      <c r="M237" s="31">
        <v>0</v>
      </c>
      <c r="N237" s="31">
        <v>0</v>
      </c>
    </row>
    <row r="238" spans="1:14" x14ac:dyDescent="0.25">
      <c r="A238" s="1" t="s">
        <v>102</v>
      </c>
      <c r="B238" s="1">
        <v>1002195</v>
      </c>
      <c r="C238" s="1">
        <v>2022</v>
      </c>
      <c r="D238" s="1" t="s">
        <v>0</v>
      </c>
      <c r="E238" s="1" t="s">
        <v>1</v>
      </c>
      <c r="F238" s="1" t="s">
        <v>25</v>
      </c>
      <c r="G238" s="1" t="s">
        <v>3</v>
      </c>
      <c r="H238" s="1" t="s">
        <v>6</v>
      </c>
      <c r="I238" s="1"/>
      <c r="J238" s="1"/>
      <c r="K238" s="1"/>
      <c r="L238" s="28">
        <v>0</v>
      </c>
      <c r="M238" s="31">
        <v>0</v>
      </c>
      <c r="N238" s="31">
        <v>0</v>
      </c>
    </row>
    <row r="239" spans="1:14" x14ac:dyDescent="0.25">
      <c r="A239" s="1" t="s">
        <v>102</v>
      </c>
      <c r="B239" s="1">
        <v>1002195</v>
      </c>
      <c r="C239" s="1">
        <v>2022</v>
      </c>
      <c r="D239" s="1" t="s">
        <v>0</v>
      </c>
      <c r="E239" s="1" t="s">
        <v>1</v>
      </c>
      <c r="F239" s="1" t="s">
        <v>25</v>
      </c>
      <c r="G239" s="1" t="s">
        <v>3</v>
      </c>
      <c r="H239" s="1" t="s">
        <v>7</v>
      </c>
      <c r="I239" s="1"/>
      <c r="J239" s="1"/>
      <c r="K239" s="1"/>
      <c r="L239" s="28">
        <v>135</v>
      </c>
      <c r="M239" s="31">
        <v>1.7009628999999999</v>
      </c>
      <c r="N239" s="31">
        <v>5.5650600000000001E-2</v>
      </c>
    </row>
    <row r="240" spans="1:14" x14ac:dyDescent="0.25">
      <c r="A240" s="1" t="s">
        <v>24013</v>
      </c>
      <c r="B240" s="1">
        <v>1002196</v>
      </c>
      <c r="C240" s="1">
        <v>2022</v>
      </c>
      <c r="D240" s="1" t="s">
        <v>0</v>
      </c>
      <c r="E240" s="1" t="s">
        <v>1</v>
      </c>
      <c r="F240" s="1" t="s">
        <v>12</v>
      </c>
      <c r="G240" s="1" t="s">
        <v>3</v>
      </c>
      <c r="H240" s="1" t="s">
        <v>7</v>
      </c>
      <c r="I240" s="1"/>
      <c r="J240" s="1"/>
      <c r="K240" s="1"/>
      <c r="L240" s="28">
        <v>43</v>
      </c>
      <c r="M240" s="31">
        <v>12.0790752</v>
      </c>
      <c r="N240" s="31">
        <v>0.348333</v>
      </c>
    </row>
    <row r="241" spans="1:14" x14ac:dyDescent="0.25">
      <c r="A241" s="1" t="s">
        <v>24013</v>
      </c>
      <c r="B241" s="1">
        <v>1002196</v>
      </c>
      <c r="C241" s="1">
        <v>2022</v>
      </c>
      <c r="D241" s="1" t="s">
        <v>0</v>
      </c>
      <c r="E241" s="1" t="s">
        <v>1</v>
      </c>
      <c r="F241" s="1" t="s">
        <v>12</v>
      </c>
      <c r="G241" s="1" t="s">
        <v>3</v>
      </c>
      <c r="H241" s="1" t="s">
        <v>10</v>
      </c>
      <c r="I241" s="1"/>
      <c r="J241" s="1"/>
      <c r="K241" s="1"/>
      <c r="L241" s="28">
        <v>3</v>
      </c>
      <c r="M241" s="31">
        <v>19.231344</v>
      </c>
      <c r="N241" s="31">
        <v>0.55458810000000003</v>
      </c>
    </row>
    <row r="242" spans="1:14" x14ac:dyDescent="0.25">
      <c r="A242" s="1" t="s">
        <v>24014</v>
      </c>
      <c r="B242" s="1">
        <v>1002201</v>
      </c>
      <c r="C242" s="1">
        <v>2022</v>
      </c>
      <c r="D242" s="1" t="s">
        <v>865</v>
      </c>
      <c r="E242" s="1" t="s">
        <v>23978</v>
      </c>
      <c r="F242" s="1" t="s">
        <v>12</v>
      </c>
      <c r="G242" s="1" t="s">
        <v>867</v>
      </c>
      <c r="H242" s="1"/>
      <c r="I242" s="1"/>
      <c r="J242" s="31">
        <v>38.655939099999998</v>
      </c>
      <c r="K242" s="31">
        <v>0.1711191</v>
      </c>
      <c r="L242" s="28"/>
      <c r="M242" s="31">
        <v>38.655939099999998</v>
      </c>
      <c r="N242" s="31">
        <v>0.1711191</v>
      </c>
    </row>
    <row r="243" spans="1:14" x14ac:dyDescent="0.25">
      <c r="A243" s="1" t="s">
        <v>676</v>
      </c>
      <c r="B243" s="1">
        <v>1002239</v>
      </c>
      <c r="C243" s="1">
        <v>2022</v>
      </c>
      <c r="D243" s="1" t="s">
        <v>0</v>
      </c>
      <c r="E243" s="1" t="s">
        <v>1</v>
      </c>
      <c r="F243" s="1" t="s">
        <v>25</v>
      </c>
      <c r="G243" s="1" t="s">
        <v>3</v>
      </c>
      <c r="H243" s="1" t="s">
        <v>6</v>
      </c>
      <c r="I243" s="1"/>
      <c r="J243" s="1"/>
      <c r="K243" s="1"/>
      <c r="L243" s="28">
        <v>0</v>
      </c>
      <c r="M243" s="31">
        <v>0</v>
      </c>
      <c r="N243" s="31">
        <v>0</v>
      </c>
    </row>
    <row r="244" spans="1:14" x14ac:dyDescent="0.25">
      <c r="A244" s="1" t="s">
        <v>676</v>
      </c>
      <c r="B244" s="1">
        <v>1002239</v>
      </c>
      <c r="C244" s="1">
        <v>2022</v>
      </c>
      <c r="D244" s="1" t="s">
        <v>0</v>
      </c>
      <c r="E244" s="1" t="s">
        <v>1</v>
      </c>
      <c r="F244" s="1" t="s">
        <v>25</v>
      </c>
      <c r="G244" s="1" t="s">
        <v>3</v>
      </c>
      <c r="H244" s="1" t="s">
        <v>9</v>
      </c>
      <c r="I244" s="1"/>
      <c r="J244" s="1"/>
      <c r="K244" s="1"/>
      <c r="L244" s="28">
        <v>0</v>
      </c>
      <c r="M244" s="31">
        <v>0</v>
      </c>
      <c r="N244" s="31">
        <v>0</v>
      </c>
    </row>
    <row r="245" spans="1:14" x14ac:dyDescent="0.25">
      <c r="A245" s="1" t="s">
        <v>676</v>
      </c>
      <c r="B245" s="1">
        <v>1002239</v>
      </c>
      <c r="C245" s="1">
        <v>2022</v>
      </c>
      <c r="D245" s="1" t="s">
        <v>0</v>
      </c>
      <c r="E245" s="1" t="s">
        <v>1</v>
      </c>
      <c r="F245" s="1" t="s">
        <v>25</v>
      </c>
      <c r="G245" s="1" t="s">
        <v>3</v>
      </c>
      <c r="H245" s="1" t="s">
        <v>10</v>
      </c>
      <c r="I245" s="1"/>
      <c r="J245" s="1"/>
      <c r="K245" s="1"/>
      <c r="L245" s="28">
        <v>0</v>
      </c>
      <c r="M245" s="31">
        <v>0</v>
      </c>
      <c r="N245" s="31">
        <v>0</v>
      </c>
    </row>
    <row r="246" spans="1:14" x14ac:dyDescent="0.25">
      <c r="A246" s="1" t="s">
        <v>676</v>
      </c>
      <c r="B246" s="1">
        <v>1002239</v>
      </c>
      <c r="C246" s="1">
        <v>2022</v>
      </c>
      <c r="D246" s="1" t="s">
        <v>0</v>
      </c>
      <c r="E246" s="1" t="s">
        <v>1</v>
      </c>
      <c r="F246" s="1" t="s">
        <v>25</v>
      </c>
      <c r="G246" s="1" t="s">
        <v>3</v>
      </c>
      <c r="H246" s="1" t="s">
        <v>5</v>
      </c>
      <c r="I246" s="1"/>
      <c r="J246" s="1"/>
      <c r="K246" s="1"/>
      <c r="L246" s="28">
        <v>0</v>
      </c>
      <c r="M246" s="31">
        <v>0</v>
      </c>
      <c r="N246" s="31">
        <v>0</v>
      </c>
    </row>
    <row r="247" spans="1:14" x14ac:dyDescent="0.25">
      <c r="A247" s="1" t="s">
        <v>676</v>
      </c>
      <c r="B247" s="1">
        <v>1002239</v>
      </c>
      <c r="C247" s="1">
        <v>2022</v>
      </c>
      <c r="D247" s="1" t="s">
        <v>0</v>
      </c>
      <c r="E247" s="1" t="s">
        <v>1</v>
      </c>
      <c r="F247" s="1" t="s">
        <v>25</v>
      </c>
      <c r="G247" s="1" t="s">
        <v>3</v>
      </c>
      <c r="H247" s="1" t="s">
        <v>7</v>
      </c>
      <c r="I247" s="1"/>
      <c r="J247" s="1"/>
      <c r="K247" s="1"/>
      <c r="L247" s="28">
        <v>514</v>
      </c>
      <c r="M247" s="31">
        <v>79.208175699999998</v>
      </c>
      <c r="N247" s="31">
        <v>3.8420323000000001</v>
      </c>
    </row>
    <row r="248" spans="1:14" x14ac:dyDescent="0.25">
      <c r="A248" s="1" t="s">
        <v>676</v>
      </c>
      <c r="B248" s="1">
        <v>1002239</v>
      </c>
      <c r="C248" s="1">
        <v>2022</v>
      </c>
      <c r="D248" s="1" t="s">
        <v>0</v>
      </c>
      <c r="E248" s="1" t="s">
        <v>1</v>
      </c>
      <c r="F248" s="1" t="s">
        <v>25</v>
      </c>
      <c r="G248" s="1" t="s">
        <v>3</v>
      </c>
      <c r="H248" s="1" t="s">
        <v>4</v>
      </c>
      <c r="I248" s="1"/>
      <c r="J248" s="1"/>
      <c r="K248" s="1"/>
      <c r="L248" s="28">
        <v>0</v>
      </c>
      <c r="M248" s="31">
        <v>0</v>
      </c>
      <c r="N248" s="31">
        <v>0</v>
      </c>
    </row>
    <row r="249" spans="1:14" x14ac:dyDescent="0.25">
      <c r="A249" s="1" t="s">
        <v>676</v>
      </c>
      <c r="B249" s="1">
        <v>1002239</v>
      </c>
      <c r="C249" s="1">
        <v>2022</v>
      </c>
      <c r="D249" s="1" t="s">
        <v>0</v>
      </c>
      <c r="E249" s="1" t="s">
        <v>1</v>
      </c>
      <c r="F249" s="1" t="s">
        <v>25</v>
      </c>
      <c r="G249" s="1" t="s">
        <v>3</v>
      </c>
      <c r="H249" s="1" t="s">
        <v>8</v>
      </c>
      <c r="I249" s="1"/>
      <c r="J249" s="1"/>
      <c r="K249" s="1"/>
      <c r="L249" s="28">
        <v>0</v>
      </c>
      <c r="M249" s="31">
        <v>0</v>
      </c>
      <c r="N249" s="31">
        <v>0</v>
      </c>
    </row>
    <row r="250" spans="1:14" x14ac:dyDescent="0.25">
      <c r="A250" s="1" t="s">
        <v>290</v>
      </c>
      <c r="B250" s="1">
        <v>1002256</v>
      </c>
      <c r="C250" s="1">
        <v>2022</v>
      </c>
      <c r="D250" s="1" t="s">
        <v>0</v>
      </c>
      <c r="E250" s="1" t="s">
        <v>1</v>
      </c>
      <c r="F250" s="1" t="s">
        <v>25</v>
      </c>
      <c r="G250" s="1" t="s">
        <v>3</v>
      </c>
      <c r="H250" s="1" t="s">
        <v>9</v>
      </c>
      <c r="I250" s="1"/>
      <c r="J250" s="1"/>
      <c r="K250" s="1"/>
      <c r="L250" s="28">
        <v>0</v>
      </c>
      <c r="M250" s="31">
        <v>0</v>
      </c>
      <c r="N250" s="31">
        <v>0</v>
      </c>
    </row>
    <row r="251" spans="1:14" x14ac:dyDescent="0.25">
      <c r="A251" s="1" t="s">
        <v>290</v>
      </c>
      <c r="B251" s="1">
        <v>1002256</v>
      </c>
      <c r="C251" s="1">
        <v>2022</v>
      </c>
      <c r="D251" s="1" t="s">
        <v>0</v>
      </c>
      <c r="E251" s="1" t="s">
        <v>1</v>
      </c>
      <c r="F251" s="1" t="s">
        <v>25</v>
      </c>
      <c r="G251" s="1" t="s">
        <v>3</v>
      </c>
      <c r="H251" s="1" t="s">
        <v>10</v>
      </c>
      <c r="I251" s="1"/>
      <c r="J251" s="1"/>
      <c r="K251" s="1"/>
      <c r="L251" s="28">
        <v>0</v>
      </c>
      <c r="M251" s="31">
        <v>0</v>
      </c>
      <c r="N251" s="31">
        <v>0</v>
      </c>
    </row>
    <row r="252" spans="1:14" x14ac:dyDescent="0.25">
      <c r="A252" s="1" t="s">
        <v>290</v>
      </c>
      <c r="B252" s="1">
        <v>1002256</v>
      </c>
      <c r="C252" s="1">
        <v>2022</v>
      </c>
      <c r="D252" s="1" t="s">
        <v>0</v>
      </c>
      <c r="E252" s="1" t="s">
        <v>1</v>
      </c>
      <c r="F252" s="1" t="s">
        <v>25</v>
      </c>
      <c r="G252" s="1" t="s">
        <v>3</v>
      </c>
      <c r="H252" s="1" t="s">
        <v>4</v>
      </c>
      <c r="I252" s="1"/>
      <c r="J252" s="1"/>
      <c r="K252" s="1"/>
      <c r="L252" s="28">
        <v>0</v>
      </c>
      <c r="M252" s="31">
        <v>0</v>
      </c>
      <c r="N252" s="31">
        <v>0</v>
      </c>
    </row>
    <row r="253" spans="1:14" x14ac:dyDescent="0.25">
      <c r="A253" s="1" t="s">
        <v>290</v>
      </c>
      <c r="B253" s="1">
        <v>1002256</v>
      </c>
      <c r="C253" s="1">
        <v>2022</v>
      </c>
      <c r="D253" s="1" t="s">
        <v>0</v>
      </c>
      <c r="E253" s="1" t="s">
        <v>1</v>
      </c>
      <c r="F253" s="1" t="s">
        <v>25</v>
      </c>
      <c r="G253" s="1" t="s">
        <v>3</v>
      </c>
      <c r="H253" s="1" t="s">
        <v>7</v>
      </c>
      <c r="I253" s="1"/>
      <c r="J253" s="1"/>
      <c r="K253" s="1"/>
      <c r="L253" s="28">
        <v>262</v>
      </c>
      <c r="M253" s="31">
        <v>52.703020899999999</v>
      </c>
      <c r="N253" s="31">
        <v>0.85544949999999997</v>
      </c>
    </row>
    <row r="254" spans="1:14" x14ac:dyDescent="0.25">
      <c r="A254" s="1" t="s">
        <v>290</v>
      </c>
      <c r="B254" s="1">
        <v>1002256</v>
      </c>
      <c r="C254" s="1">
        <v>2022</v>
      </c>
      <c r="D254" s="1" t="s">
        <v>0</v>
      </c>
      <c r="E254" s="1" t="s">
        <v>1</v>
      </c>
      <c r="F254" s="1" t="s">
        <v>25</v>
      </c>
      <c r="G254" s="1" t="s">
        <v>3</v>
      </c>
      <c r="H254" s="1" t="s">
        <v>8</v>
      </c>
      <c r="I254" s="1"/>
      <c r="J254" s="1"/>
      <c r="K254" s="1"/>
      <c r="L254" s="28">
        <v>0</v>
      </c>
      <c r="M254" s="31">
        <v>0</v>
      </c>
      <c r="N254" s="31">
        <v>0</v>
      </c>
    </row>
    <row r="255" spans="1:14" x14ac:dyDescent="0.25">
      <c r="A255" s="1" t="s">
        <v>290</v>
      </c>
      <c r="B255" s="1">
        <v>1002256</v>
      </c>
      <c r="C255" s="1">
        <v>2022</v>
      </c>
      <c r="D255" s="1" t="s">
        <v>0</v>
      </c>
      <c r="E255" s="1" t="s">
        <v>1</v>
      </c>
      <c r="F255" s="1" t="s">
        <v>25</v>
      </c>
      <c r="G255" s="1" t="s">
        <v>3</v>
      </c>
      <c r="H255" s="1" t="s">
        <v>5</v>
      </c>
      <c r="I255" s="1"/>
      <c r="J255" s="1"/>
      <c r="K255" s="1"/>
      <c r="L255" s="28">
        <v>0</v>
      </c>
      <c r="M255" s="31">
        <v>0</v>
      </c>
      <c r="N255" s="31">
        <v>0</v>
      </c>
    </row>
    <row r="256" spans="1:14" x14ac:dyDescent="0.25">
      <c r="A256" s="1" t="s">
        <v>290</v>
      </c>
      <c r="B256" s="1">
        <v>1002256</v>
      </c>
      <c r="C256" s="1">
        <v>2022</v>
      </c>
      <c r="D256" s="1" t="s">
        <v>0</v>
      </c>
      <c r="E256" s="1" t="s">
        <v>1</v>
      </c>
      <c r="F256" s="1" t="s">
        <v>25</v>
      </c>
      <c r="G256" s="1" t="s">
        <v>3</v>
      </c>
      <c r="H256" s="1" t="s">
        <v>6</v>
      </c>
      <c r="I256" s="1"/>
      <c r="J256" s="1"/>
      <c r="K256" s="1"/>
      <c r="L256" s="28">
        <v>0</v>
      </c>
      <c r="M256" s="31">
        <v>0</v>
      </c>
      <c r="N256" s="31">
        <v>0</v>
      </c>
    </row>
    <row r="257" spans="1:14" x14ac:dyDescent="0.25">
      <c r="A257" s="1" t="s">
        <v>58</v>
      </c>
      <c r="B257" s="1">
        <v>1002259</v>
      </c>
      <c r="C257" s="1">
        <v>2022</v>
      </c>
      <c r="D257" s="1" t="s">
        <v>0</v>
      </c>
      <c r="E257" s="1" t="s">
        <v>1</v>
      </c>
      <c r="F257" s="1" t="s">
        <v>59</v>
      </c>
      <c r="G257" s="1" t="s">
        <v>3</v>
      </c>
      <c r="H257" s="1" t="s">
        <v>10</v>
      </c>
      <c r="I257" s="1"/>
      <c r="J257" s="1"/>
      <c r="K257" s="1"/>
      <c r="L257" s="28">
        <v>0</v>
      </c>
      <c r="M257" s="31">
        <v>0</v>
      </c>
      <c r="N257" s="31">
        <v>0</v>
      </c>
    </row>
    <row r="258" spans="1:14" x14ac:dyDescent="0.25">
      <c r="A258" s="1" t="s">
        <v>58</v>
      </c>
      <c r="B258" s="1">
        <v>1002259</v>
      </c>
      <c r="C258" s="1">
        <v>2022</v>
      </c>
      <c r="D258" s="1" t="s">
        <v>0</v>
      </c>
      <c r="E258" s="1" t="s">
        <v>1</v>
      </c>
      <c r="F258" s="1" t="s">
        <v>59</v>
      </c>
      <c r="G258" s="1" t="s">
        <v>3</v>
      </c>
      <c r="H258" s="1" t="s">
        <v>8</v>
      </c>
      <c r="I258" s="1"/>
      <c r="J258" s="1"/>
      <c r="K258" s="1"/>
      <c r="L258" s="28">
        <v>0</v>
      </c>
      <c r="M258" s="31">
        <v>0</v>
      </c>
      <c r="N258" s="31">
        <v>0</v>
      </c>
    </row>
    <row r="259" spans="1:14" x14ac:dyDescent="0.25">
      <c r="A259" s="1" t="s">
        <v>58</v>
      </c>
      <c r="B259" s="1">
        <v>1002259</v>
      </c>
      <c r="C259" s="1">
        <v>2022</v>
      </c>
      <c r="D259" s="1" t="s">
        <v>0</v>
      </c>
      <c r="E259" s="1" t="s">
        <v>1</v>
      </c>
      <c r="F259" s="1" t="s">
        <v>59</v>
      </c>
      <c r="G259" s="1" t="s">
        <v>3</v>
      </c>
      <c r="H259" s="1" t="s">
        <v>6</v>
      </c>
      <c r="I259" s="1"/>
      <c r="J259" s="1"/>
      <c r="K259" s="1"/>
      <c r="L259" s="28">
        <v>1</v>
      </c>
      <c r="M259" s="31">
        <v>9.8819259000000006</v>
      </c>
      <c r="N259" s="31">
        <v>0.2502799</v>
      </c>
    </row>
    <row r="260" spans="1:14" x14ac:dyDescent="0.25">
      <c r="A260" s="1" t="s">
        <v>58</v>
      </c>
      <c r="B260" s="1">
        <v>1002259</v>
      </c>
      <c r="C260" s="1">
        <v>2022</v>
      </c>
      <c r="D260" s="1" t="s">
        <v>0</v>
      </c>
      <c r="E260" s="1" t="s">
        <v>1</v>
      </c>
      <c r="F260" s="1" t="s">
        <v>59</v>
      </c>
      <c r="G260" s="1" t="s">
        <v>3</v>
      </c>
      <c r="H260" s="1" t="s">
        <v>7</v>
      </c>
      <c r="I260" s="1"/>
      <c r="J260" s="1"/>
      <c r="K260" s="1"/>
      <c r="L260" s="28">
        <v>0</v>
      </c>
      <c r="M260" s="31">
        <v>0</v>
      </c>
      <c r="N260" s="31">
        <v>0</v>
      </c>
    </row>
    <row r="261" spans="1:14" x14ac:dyDescent="0.25">
      <c r="A261" s="1" t="s">
        <v>58</v>
      </c>
      <c r="B261" s="1">
        <v>1002259</v>
      </c>
      <c r="C261" s="1">
        <v>2022</v>
      </c>
      <c r="D261" s="1" t="s">
        <v>0</v>
      </c>
      <c r="E261" s="1" t="s">
        <v>1</v>
      </c>
      <c r="F261" s="1" t="s">
        <v>59</v>
      </c>
      <c r="G261" s="1" t="s">
        <v>3</v>
      </c>
      <c r="H261" s="1" t="s">
        <v>4</v>
      </c>
      <c r="I261" s="1"/>
      <c r="J261" s="1"/>
      <c r="K261" s="1"/>
      <c r="L261" s="28">
        <v>1</v>
      </c>
      <c r="M261" s="31">
        <v>38</v>
      </c>
      <c r="N261" s="31">
        <v>0</v>
      </c>
    </row>
    <row r="262" spans="1:14" x14ac:dyDescent="0.25">
      <c r="A262" s="1" t="s">
        <v>58</v>
      </c>
      <c r="B262" s="1">
        <v>1002259</v>
      </c>
      <c r="C262" s="1">
        <v>2022</v>
      </c>
      <c r="D262" s="1" t="s">
        <v>0</v>
      </c>
      <c r="E262" s="1" t="s">
        <v>1</v>
      </c>
      <c r="F262" s="1" t="s">
        <v>59</v>
      </c>
      <c r="G262" s="1" t="s">
        <v>3</v>
      </c>
      <c r="H262" s="1" t="s">
        <v>9</v>
      </c>
      <c r="I262" s="1"/>
      <c r="J262" s="1"/>
      <c r="K262" s="1"/>
      <c r="L262" s="28">
        <v>0</v>
      </c>
      <c r="M262" s="31">
        <v>0</v>
      </c>
      <c r="N262" s="31">
        <v>0</v>
      </c>
    </row>
    <row r="263" spans="1:14" x14ac:dyDescent="0.25">
      <c r="A263" s="1" t="s">
        <v>58</v>
      </c>
      <c r="B263" s="1">
        <v>1002259</v>
      </c>
      <c r="C263" s="1">
        <v>2022</v>
      </c>
      <c r="D263" s="1" t="s">
        <v>0</v>
      </c>
      <c r="E263" s="1" t="s">
        <v>1</v>
      </c>
      <c r="F263" s="1" t="s">
        <v>59</v>
      </c>
      <c r="G263" s="1" t="s">
        <v>3</v>
      </c>
      <c r="H263" s="1" t="s">
        <v>5</v>
      </c>
      <c r="I263" s="1"/>
      <c r="J263" s="1"/>
      <c r="K263" s="1"/>
      <c r="L263" s="28">
        <v>0</v>
      </c>
      <c r="M263" s="31">
        <v>0</v>
      </c>
      <c r="N263" s="31">
        <v>0</v>
      </c>
    </row>
    <row r="264" spans="1:14" x14ac:dyDescent="0.25">
      <c r="A264" s="1" t="s">
        <v>115</v>
      </c>
      <c r="B264" s="1">
        <v>1002267</v>
      </c>
      <c r="C264" s="1">
        <v>2022</v>
      </c>
      <c r="D264" s="1" t="s">
        <v>0</v>
      </c>
      <c r="E264" s="1" t="s">
        <v>1</v>
      </c>
      <c r="F264" s="1" t="s">
        <v>25</v>
      </c>
      <c r="G264" s="1" t="s">
        <v>3</v>
      </c>
      <c r="H264" s="1" t="s">
        <v>6</v>
      </c>
      <c r="I264" s="1"/>
      <c r="J264" s="1"/>
      <c r="K264" s="1"/>
      <c r="L264" s="28">
        <v>0</v>
      </c>
      <c r="M264" s="31">
        <v>0</v>
      </c>
      <c r="N264" s="31">
        <v>0</v>
      </c>
    </row>
    <row r="265" spans="1:14" x14ac:dyDescent="0.25">
      <c r="A265" s="1" t="s">
        <v>115</v>
      </c>
      <c r="B265" s="1">
        <v>1002267</v>
      </c>
      <c r="C265" s="1">
        <v>2022</v>
      </c>
      <c r="D265" s="1" t="s">
        <v>0</v>
      </c>
      <c r="E265" s="1" t="s">
        <v>1</v>
      </c>
      <c r="F265" s="1" t="s">
        <v>25</v>
      </c>
      <c r="G265" s="1" t="s">
        <v>3</v>
      </c>
      <c r="H265" s="1" t="s">
        <v>5</v>
      </c>
      <c r="I265" s="1"/>
      <c r="J265" s="1"/>
      <c r="K265" s="1"/>
      <c r="L265" s="28">
        <v>0</v>
      </c>
      <c r="M265" s="31">
        <v>0</v>
      </c>
      <c r="N265" s="31">
        <v>0</v>
      </c>
    </row>
    <row r="266" spans="1:14" x14ac:dyDescent="0.25">
      <c r="A266" s="1" t="s">
        <v>115</v>
      </c>
      <c r="B266" s="1">
        <v>1002267</v>
      </c>
      <c r="C266" s="1">
        <v>2022</v>
      </c>
      <c r="D266" s="1" t="s">
        <v>0</v>
      </c>
      <c r="E266" s="1" t="s">
        <v>1</v>
      </c>
      <c r="F266" s="1" t="s">
        <v>25</v>
      </c>
      <c r="G266" s="1" t="s">
        <v>3</v>
      </c>
      <c r="H266" s="1" t="s">
        <v>9</v>
      </c>
      <c r="I266" s="1"/>
      <c r="J266" s="1"/>
      <c r="K266" s="1"/>
      <c r="L266" s="28">
        <v>0</v>
      </c>
      <c r="M266" s="31">
        <v>0</v>
      </c>
      <c r="N266" s="31">
        <v>0</v>
      </c>
    </row>
    <row r="267" spans="1:14" x14ac:dyDescent="0.25">
      <c r="A267" s="1" t="s">
        <v>115</v>
      </c>
      <c r="B267" s="1">
        <v>1002267</v>
      </c>
      <c r="C267" s="1">
        <v>2022</v>
      </c>
      <c r="D267" s="1" t="s">
        <v>0</v>
      </c>
      <c r="E267" s="1" t="s">
        <v>1</v>
      </c>
      <c r="F267" s="1" t="s">
        <v>25</v>
      </c>
      <c r="G267" s="1" t="s">
        <v>3</v>
      </c>
      <c r="H267" s="1" t="s">
        <v>7</v>
      </c>
      <c r="I267" s="1"/>
      <c r="J267" s="1"/>
      <c r="K267" s="1"/>
      <c r="L267" s="28">
        <v>202</v>
      </c>
      <c r="M267" s="31">
        <v>3.1175505999999999</v>
      </c>
      <c r="N267" s="31">
        <v>5.3023500000000001E-2</v>
      </c>
    </row>
    <row r="268" spans="1:14" x14ac:dyDescent="0.25">
      <c r="A268" s="1" t="s">
        <v>115</v>
      </c>
      <c r="B268" s="1">
        <v>1002267</v>
      </c>
      <c r="C268" s="1">
        <v>2022</v>
      </c>
      <c r="D268" s="1" t="s">
        <v>0</v>
      </c>
      <c r="E268" s="1" t="s">
        <v>1</v>
      </c>
      <c r="F268" s="1" t="s">
        <v>25</v>
      </c>
      <c r="G268" s="1" t="s">
        <v>3</v>
      </c>
      <c r="H268" s="1" t="s">
        <v>8</v>
      </c>
      <c r="I268" s="1"/>
      <c r="J268" s="1"/>
      <c r="K268" s="1"/>
      <c r="L268" s="28">
        <v>0</v>
      </c>
      <c r="M268" s="31">
        <v>0</v>
      </c>
      <c r="N268" s="31">
        <v>0</v>
      </c>
    </row>
    <row r="269" spans="1:14" x14ac:dyDescent="0.25">
      <c r="A269" s="1" t="s">
        <v>115</v>
      </c>
      <c r="B269" s="1">
        <v>1002267</v>
      </c>
      <c r="C269" s="1">
        <v>2022</v>
      </c>
      <c r="D269" s="1" t="s">
        <v>0</v>
      </c>
      <c r="E269" s="1" t="s">
        <v>1</v>
      </c>
      <c r="F269" s="1" t="s">
        <v>25</v>
      </c>
      <c r="G269" s="1" t="s">
        <v>3</v>
      </c>
      <c r="H269" s="1" t="s">
        <v>4</v>
      </c>
      <c r="I269" s="1"/>
      <c r="J269" s="1"/>
      <c r="K269" s="1"/>
      <c r="L269" s="28">
        <v>0</v>
      </c>
      <c r="M269" s="31">
        <v>0</v>
      </c>
      <c r="N269" s="31">
        <v>0</v>
      </c>
    </row>
    <row r="270" spans="1:14" x14ac:dyDescent="0.25">
      <c r="A270" s="1" t="s">
        <v>115</v>
      </c>
      <c r="B270" s="1">
        <v>1002267</v>
      </c>
      <c r="C270" s="1">
        <v>2022</v>
      </c>
      <c r="D270" s="1" t="s">
        <v>0</v>
      </c>
      <c r="E270" s="1" t="s">
        <v>1</v>
      </c>
      <c r="F270" s="1" t="s">
        <v>25</v>
      </c>
      <c r="G270" s="1" t="s">
        <v>3</v>
      </c>
      <c r="H270" s="1" t="s">
        <v>10</v>
      </c>
      <c r="I270" s="1"/>
      <c r="J270" s="1"/>
      <c r="K270" s="1"/>
      <c r="L270" s="28">
        <v>0</v>
      </c>
      <c r="M270" s="31">
        <v>0</v>
      </c>
      <c r="N270" s="31">
        <v>0</v>
      </c>
    </row>
    <row r="271" spans="1:14" x14ac:dyDescent="0.25">
      <c r="A271" s="1" t="s">
        <v>781</v>
      </c>
      <c r="B271" s="1">
        <v>1002319</v>
      </c>
      <c r="C271" s="1">
        <v>2022</v>
      </c>
      <c r="D271" s="1" t="s">
        <v>0</v>
      </c>
      <c r="E271" s="1" t="s">
        <v>1</v>
      </c>
      <c r="F271" s="1" t="s">
        <v>25</v>
      </c>
      <c r="G271" s="1" t="s">
        <v>3</v>
      </c>
      <c r="H271" s="1" t="s">
        <v>10</v>
      </c>
      <c r="I271" s="1"/>
      <c r="J271" s="1"/>
      <c r="K271" s="1"/>
      <c r="L271" s="28">
        <v>0</v>
      </c>
      <c r="M271" s="31">
        <v>0</v>
      </c>
      <c r="N271" s="31">
        <v>0</v>
      </c>
    </row>
    <row r="272" spans="1:14" x14ac:dyDescent="0.25">
      <c r="A272" s="1" t="s">
        <v>781</v>
      </c>
      <c r="B272" s="1">
        <v>1002319</v>
      </c>
      <c r="C272" s="1">
        <v>2022</v>
      </c>
      <c r="D272" s="1" t="s">
        <v>0</v>
      </c>
      <c r="E272" s="1" t="s">
        <v>1</v>
      </c>
      <c r="F272" s="1" t="s">
        <v>25</v>
      </c>
      <c r="G272" s="1" t="s">
        <v>3</v>
      </c>
      <c r="H272" s="1" t="s">
        <v>4</v>
      </c>
      <c r="I272" s="1"/>
      <c r="J272" s="1"/>
      <c r="K272" s="1"/>
      <c r="L272" s="28">
        <v>0</v>
      </c>
      <c r="M272" s="31">
        <v>0</v>
      </c>
      <c r="N272" s="31">
        <v>0</v>
      </c>
    </row>
    <row r="273" spans="1:14" x14ac:dyDescent="0.25">
      <c r="A273" s="1" t="s">
        <v>781</v>
      </c>
      <c r="B273" s="1">
        <v>1002319</v>
      </c>
      <c r="C273" s="1">
        <v>2022</v>
      </c>
      <c r="D273" s="1" t="s">
        <v>0</v>
      </c>
      <c r="E273" s="1" t="s">
        <v>1</v>
      </c>
      <c r="F273" s="1" t="s">
        <v>25</v>
      </c>
      <c r="G273" s="1" t="s">
        <v>3</v>
      </c>
      <c r="H273" s="1" t="s">
        <v>7</v>
      </c>
      <c r="I273" s="1"/>
      <c r="J273" s="1"/>
      <c r="K273" s="1"/>
      <c r="L273" s="28">
        <v>27</v>
      </c>
      <c r="M273" s="31">
        <v>56.427698300000003</v>
      </c>
      <c r="N273" s="31">
        <v>3.4567001999999998</v>
      </c>
    </row>
    <row r="274" spans="1:14" x14ac:dyDescent="0.25">
      <c r="A274" s="1" t="s">
        <v>781</v>
      </c>
      <c r="B274" s="1">
        <v>1002319</v>
      </c>
      <c r="C274" s="1">
        <v>2022</v>
      </c>
      <c r="D274" s="1" t="s">
        <v>0</v>
      </c>
      <c r="E274" s="1" t="s">
        <v>1</v>
      </c>
      <c r="F274" s="1" t="s">
        <v>25</v>
      </c>
      <c r="G274" s="1" t="s">
        <v>3</v>
      </c>
      <c r="H274" s="1" t="s">
        <v>8</v>
      </c>
      <c r="I274" s="1"/>
      <c r="J274" s="1"/>
      <c r="K274" s="1"/>
      <c r="L274" s="28">
        <v>4</v>
      </c>
      <c r="M274" s="31">
        <v>9.7967999999999996E-3</v>
      </c>
      <c r="N274" s="31">
        <v>6.001E-4</v>
      </c>
    </row>
    <row r="275" spans="1:14" x14ac:dyDescent="0.25">
      <c r="A275" s="1" t="s">
        <v>781</v>
      </c>
      <c r="B275" s="1">
        <v>1002319</v>
      </c>
      <c r="C275" s="1">
        <v>2022</v>
      </c>
      <c r="D275" s="1" t="s">
        <v>0</v>
      </c>
      <c r="E275" s="1" t="s">
        <v>1</v>
      </c>
      <c r="F275" s="1" t="s">
        <v>25</v>
      </c>
      <c r="G275" s="1" t="s">
        <v>3</v>
      </c>
      <c r="H275" s="1" t="s">
        <v>6</v>
      </c>
      <c r="I275" s="1"/>
      <c r="J275" s="1"/>
      <c r="K275" s="1"/>
      <c r="L275" s="28">
        <v>0</v>
      </c>
      <c r="M275" s="31">
        <v>0</v>
      </c>
      <c r="N275" s="31">
        <v>0</v>
      </c>
    </row>
    <row r="276" spans="1:14" x14ac:dyDescent="0.25">
      <c r="A276" s="1" t="s">
        <v>781</v>
      </c>
      <c r="B276" s="1">
        <v>1002319</v>
      </c>
      <c r="C276" s="1">
        <v>2022</v>
      </c>
      <c r="D276" s="1" t="s">
        <v>0</v>
      </c>
      <c r="E276" s="1" t="s">
        <v>1</v>
      </c>
      <c r="F276" s="1" t="s">
        <v>25</v>
      </c>
      <c r="G276" s="1" t="s">
        <v>3</v>
      </c>
      <c r="H276" s="1" t="s">
        <v>5</v>
      </c>
      <c r="I276" s="1"/>
      <c r="J276" s="1"/>
      <c r="K276" s="1"/>
      <c r="L276" s="28">
        <v>1</v>
      </c>
      <c r="M276" s="31">
        <v>0.92821929999999997</v>
      </c>
      <c r="N276" s="31">
        <v>5.6861700000000001E-2</v>
      </c>
    </row>
    <row r="277" spans="1:14" x14ac:dyDescent="0.25">
      <c r="A277" s="1" t="s">
        <v>781</v>
      </c>
      <c r="B277" s="1">
        <v>1002319</v>
      </c>
      <c r="C277" s="1">
        <v>2022</v>
      </c>
      <c r="D277" s="1" t="s">
        <v>0</v>
      </c>
      <c r="E277" s="1" t="s">
        <v>1</v>
      </c>
      <c r="F277" s="1" t="s">
        <v>25</v>
      </c>
      <c r="G277" s="1" t="s">
        <v>3</v>
      </c>
      <c r="H277" s="1" t="s">
        <v>9</v>
      </c>
      <c r="I277" s="1"/>
      <c r="J277" s="1"/>
      <c r="K277" s="1"/>
      <c r="L277" s="28">
        <v>0</v>
      </c>
      <c r="M277" s="31">
        <v>0</v>
      </c>
      <c r="N277" s="31">
        <v>0</v>
      </c>
    </row>
    <row r="278" spans="1:14" x14ac:dyDescent="0.25">
      <c r="A278" s="1" t="s">
        <v>775</v>
      </c>
      <c r="B278" s="1">
        <v>1002325</v>
      </c>
      <c r="C278" s="1">
        <v>2022</v>
      </c>
      <c r="D278" s="1" t="s">
        <v>0</v>
      </c>
      <c r="E278" s="1" t="s">
        <v>1</v>
      </c>
      <c r="F278" s="1" t="s">
        <v>25</v>
      </c>
      <c r="G278" s="1" t="s">
        <v>3</v>
      </c>
      <c r="H278" s="1" t="s">
        <v>4</v>
      </c>
      <c r="I278" s="1"/>
      <c r="J278" s="1"/>
      <c r="K278" s="1"/>
      <c r="L278" s="28">
        <v>2</v>
      </c>
      <c r="M278" s="31">
        <v>0.50987720000000003</v>
      </c>
      <c r="N278" s="31">
        <v>1.37024E-2</v>
      </c>
    </row>
    <row r="279" spans="1:14" x14ac:dyDescent="0.25">
      <c r="A279" s="1" t="s">
        <v>775</v>
      </c>
      <c r="B279" s="1">
        <v>1002325</v>
      </c>
      <c r="C279" s="1">
        <v>2022</v>
      </c>
      <c r="D279" s="1" t="s">
        <v>0</v>
      </c>
      <c r="E279" s="1" t="s">
        <v>1</v>
      </c>
      <c r="F279" s="1" t="s">
        <v>25</v>
      </c>
      <c r="G279" s="1" t="s">
        <v>3</v>
      </c>
      <c r="H279" s="1" t="s">
        <v>7</v>
      </c>
      <c r="I279" s="1"/>
      <c r="J279" s="1"/>
      <c r="K279" s="1"/>
      <c r="L279" s="28">
        <v>257</v>
      </c>
      <c r="M279" s="31">
        <v>180.2168471</v>
      </c>
      <c r="N279" s="31">
        <v>4.9363669000000003</v>
      </c>
    </row>
    <row r="280" spans="1:14" x14ac:dyDescent="0.25">
      <c r="A280" s="1" t="s">
        <v>775</v>
      </c>
      <c r="B280" s="1">
        <v>1002325</v>
      </c>
      <c r="C280" s="1">
        <v>2022</v>
      </c>
      <c r="D280" s="1" t="s">
        <v>0</v>
      </c>
      <c r="E280" s="1" t="s">
        <v>1</v>
      </c>
      <c r="F280" s="1" t="s">
        <v>25</v>
      </c>
      <c r="G280" s="1" t="s">
        <v>3</v>
      </c>
      <c r="H280" s="1" t="s">
        <v>8</v>
      </c>
      <c r="I280" s="1"/>
      <c r="J280" s="1"/>
      <c r="K280" s="1"/>
      <c r="L280" s="28">
        <v>12</v>
      </c>
      <c r="M280" s="31">
        <v>2.0394516</v>
      </c>
      <c r="N280" s="31">
        <v>5.4258800000000003E-2</v>
      </c>
    </row>
    <row r="281" spans="1:14" x14ac:dyDescent="0.25">
      <c r="A281" s="1" t="s">
        <v>291</v>
      </c>
      <c r="B281" s="1">
        <v>1002326</v>
      </c>
      <c r="C281" s="1">
        <v>2022</v>
      </c>
      <c r="D281" s="1" t="s">
        <v>0</v>
      </c>
      <c r="E281" s="1" t="s">
        <v>1</v>
      </c>
      <c r="F281" s="1" t="s">
        <v>25</v>
      </c>
      <c r="G281" s="1" t="s">
        <v>3</v>
      </c>
      <c r="H281" s="1" t="s">
        <v>4</v>
      </c>
      <c r="I281" s="1"/>
      <c r="J281" s="1"/>
      <c r="K281" s="1"/>
      <c r="L281" s="28">
        <v>268</v>
      </c>
      <c r="M281" s="31">
        <v>2.5012235999999999</v>
      </c>
      <c r="N281" s="31">
        <v>3.8541899999999997E-2</v>
      </c>
    </row>
    <row r="282" spans="1:14" x14ac:dyDescent="0.25">
      <c r="A282" s="1" t="s">
        <v>291</v>
      </c>
      <c r="B282" s="1">
        <v>1002326</v>
      </c>
      <c r="C282" s="1">
        <v>2022</v>
      </c>
      <c r="D282" s="1" t="s">
        <v>0</v>
      </c>
      <c r="E282" s="1" t="s">
        <v>1</v>
      </c>
      <c r="F282" s="1" t="s">
        <v>25</v>
      </c>
      <c r="G282" s="1" t="s">
        <v>3</v>
      </c>
      <c r="H282" s="1" t="s">
        <v>7</v>
      </c>
      <c r="I282" s="1"/>
      <c r="J282" s="1"/>
      <c r="K282" s="1"/>
      <c r="L282" s="28">
        <v>47</v>
      </c>
      <c r="M282" s="31">
        <v>11.884263600000001</v>
      </c>
      <c r="N282" s="31">
        <v>0.15792329999999999</v>
      </c>
    </row>
    <row r="283" spans="1:14" x14ac:dyDescent="0.25">
      <c r="A283" s="1" t="s">
        <v>31</v>
      </c>
      <c r="B283" s="1">
        <v>1002334</v>
      </c>
      <c r="C283" s="1">
        <v>2022</v>
      </c>
      <c r="D283" s="1" t="s">
        <v>0</v>
      </c>
      <c r="E283" s="1" t="s">
        <v>1</v>
      </c>
      <c r="F283" s="1" t="s">
        <v>25</v>
      </c>
      <c r="G283" s="1" t="s">
        <v>3</v>
      </c>
      <c r="H283" s="1" t="s">
        <v>7</v>
      </c>
      <c r="I283" s="1"/>
      <c r="J283" s="1"/>
      <c r="K283" s="1"/>
      <c r="L283" s="28">
        <v>31</v>
      </c>
      <c r="M283" s="31">
        <v>36.609664600000002</v>
      </c>
      <c r="N283" s="31">
        <v>0.29960979999999998</v>
      </c>
    </row>
    <row r="284" spans="1:14" x14ac:dyDescent="0.25">
      <c r="A284" s="1" t="s">
        <v>31</v>
      </c>
      <c r="B284" s="1">
        <v>1002334</v>
      </c>
      <c r="C284" s="1">
        <v>2022</v>
      </c>
      <c r="D284" s="1" t="s">
        <v>0</v>
      </c>
      <c r="E284" s="1" t="s">
        <v>1</v>
      </c>
      <c r="F284" s="1" t="s">
        <v>25</v>
      </c>
      <c r="G284" s="1" t="s">
        <v>3</v>
      </c>
      <c r="H284" s="1" t="s">
        <v>9</v>
      </c>
      <c r="I284" s="1"/>
      <c r="J284" s="1"/>
      <c r="K284" s="1"/>
      <c r="L284" s="28">
        <v>9</v>
      </c>
      <c r="M284" s="31">
        <v>21.134710599999998</v>
      </c>
      <c r="N284" s="31">
        <v>0.46215010000000001</v>
      </c>
    </row>
    <row r="285" spans="1:14" x14ac:dyDescent="0.25">
      <c r="A285" s="1" t="s">
        <v>31</v>
      </c>
      <c r="B285" s="1">
        <v>1002334</v>
      </c>
      <c r="C285" s="1">
        <v>2022</v>
      </c>
      <c r="D285" s="1" t="s">
        <v>0</v>
      </c>
      <c r="E285" s="1" t="s">
        <v>1</v>
      </c>
      <c r="F285" s="1" t="s">
        <v>25</v>
      </c>
      <c r="G285" s="1" t="s">
        <v>3</v>
      </c>
      <c r="H285" s="1" t="s">
        <v>4</v>
      </c>
      <c r="I285" s="1"/>
      <c r="J285" s="1"/>
      <c r="K285" s="1"/>
      <c r="L285" s="28">
        <v>33</v>
      </c>
      <c r="M285" s="31">
        <v>6.4959603000000001</v>
      </c>
      <c r="N285" s="31">
        <v>0.14204639999999999</v>
      </c>
    </row>
    <row r="286" spans="1:14" x14ac:dyDescent="0.25">
      <c r="A286" s="1" t="s">
        <v>31</v>
      </c>
      <c r="B286" s="1">
        <v>1002334</v>
      </c>
      <c r="C286" s="1">
        <v>2022</v>
      </c>
      <c r="D286" s="1" t="s">
        <v>0</v>
      </c>
      <c r="E286" s="1" t="s">
        <v>1</v>
      </c>
      <c r="F286" s="1" t="s">
        <v>25</v>
      </c>
      <c r="G286" s="1" t="s">
        <v>3</v>
      </c>
      <c r="H286" s="1" t="s">
        <v>8</v>
      </c>
      <c r="I286" s="1"/>
      <c r="J286" s="1"/>
      <c r="K286" s="1"/>
      <c r="L286" s="28">
        <v>7</v>
      </c>
      <c r="M286" s="31">
        <v>1.5864578</v>
      </c>
      <c r="N286" s="31">
        <v>3.4690899999999997E-2</v>
      </c>
    </row>
    <row r="287" spans="1:14" x14ac:dyDescent="0.25">
      <c r="A287" s="1" t="s">
        <v>667</v>
      </c>
      <c r="B287" s="1">
        <v>1002343</v>
      </c>
      <c r="C287" s="1">
        <v>2022</v>
      </c>
      <c r="D287" s="1" t="s">
        <v>0</v>
      </c>
      <c r="E287" s="1" t="s">
        <v>1</v>
      </c>
      <c r="F287" s="1" t="s">
        <v>12</v>
      </c>
      <c r="G287" s="1" t="s">
        <v>3</v>
      </c>
      <c r="H287" s="1" t="s">
        <v>7</v>
      </c>
      <c r="I287" s="1"/>
      <c r="J287" s="1"/>
      <c r="K287" s="1"/>
      <c r="L287" s="28">
        <v>2</v>
      </c>
      <c r="M287" s="31">
        <v>0.5</v>
      </c>
      <c r="N287" s="31">
        <v>0</v>
      </c>
    </row>
    <row r="288" spans="1:14" x14ac:dyDescent="0.25">
      <c r="A288" s="1" t="s">
        <v>788</v>
      </c>
      <c r="B288" s="1">
        <v>1002353</v>
      </c>
      <c r="C288" s="1">
        <v>2022</v>
      </c>
      <c r="D288" s="1" t="s">
        <v>0</v>
      </c>
      <c r="E288" s="1" t="s">
        <v>1</v>
      </c>
      <c r="F288" s="1" t="s">
        <v>25</v>
      </c>
      <c r="G288" s="1" t="s">
        <v>3</v>
      </c>
      <c r="H288" s="1" t="s">
        <v>4</v>
      </c>
      <c r="I288" s="1"/>
      <c r="J288" s="1"/>
      <c r="K288" s="1"/>
      <c r="L288" s="28">
        <v>0</v>
      </c>
      <c r="M288" s="31">
        <v>0</v>
      </c>
      <c r="N288" s="31">
        <v>0</v>
      </c>
    </row>
    <row r="289" spans="1:14" x14ac:dyDescent="0.25">
      <c r="A289" s="1" t="s">
        <v>788</v>
      </c>
      <c r="B289" s="1">
        <v>1002353</v>
      </c>
      <c r="C289" s="1">
        <v>2022</v>
      </c>
      <c r="D289" s="1" t="s">
        <v>0</v>
      </c>
      <c r="E289" s="1" t="s">
        <v>1</v>
      </c>
      <c r="F289" s="1" t="s">
        <v>25</v>
      </c>
      <c r="G289" s="1" t="s">
        <v>3</v>
      </c>
      <c r="H289" s="1" t="s">
        <v>9</v>
      </c>
      <c r="I289" s="1"/>
      <c r="J289" s="1"/>
      <c r="K289" s="1"/>
      <c r="L289" s="28">
        <v>0</v>
      </c>
      <c r="M289" s="31">
        <v>0</v>
      </c>
      <c r="N289" s="31">
        <v>0</v>
      </c>
    </row>
    <row r="290" spans="1:14" x14ac:dyDescent="0.25">
      <c r="A290" s="1" t="s">
        <v>788</v>
      </c>
      <c r="B290" s="1">
        <v>1002353</v>
      </c>
      <c r="C290" s="1">
        <v>2022</v>
      </c>
      <c r="D290" s="1" t="s">
        <v>0</v>
      </c>
      <c r="E290" s="1" t="s">
        <v>1</v>
      </c>
      <c r="F290" s="1" t="s">
        <v>25</v>
      </c>
      <c r="G290" s="1" t="s">
        <v>3</v>
      </c>
      <c r="H290" s="1" t="s">
        <v>7</v>
      </c>
      <c r="I290" s="1"/>
      <c r="J290" s="1"/>
      <c r="K290" s="1"/>
      <c r="L290" s="28">
        <v>89</v>
      </c>
      <c r="M290" s="31">
        <v>3.27</v>
      </c>
      <c r="N290" s="31">
        <v>0.1</v>
      </c>
    </row>
    <row r="291" spans="1:14" x14ac:dyDescent="0.25">
      <c r="A291" s="1" t="s">
        <v>788</v>
      </c>
      <c r="B291" s="1">
        <v>1002353</v>
      </c>
      <c r="C291" s="1">
        <v>2022</v>
      </c>
      <c r="D291" s="1" t="s">
        <v>0</v>
      </c>
      <c r="E291" s="1" t="s">
        <v>1</v>
      </c>
      <c r="F291" s="1" t="s">
        <v>25</v>
      </c>
      <c r="G291" s="1" t="s">
        <v>3</v>
      </c>
      <c r="H291" s="1" t="s">
        <v>10</v>
      </c>
      <c r="I291" s="1"/>
      <c r="J291" s="1"/>
      <c r="K291" s="1"/>
      <c r="L291" s="28">
        <v>0</v>
      </c>
      <c r="M291" s="31">
        <v>0</v>
      </c>
      <c r="N291" s="31">
        <v>0</v>
      </c>
    </row>
    <row r="292" spans="1:14" x14ac:dyDescent="0.25">
      <c r="A292" s="1" t="s">
        <v>788</v>
      </c>
      <c r="B292" s="1">
        <v>1002353</v>
      </c>
      <c r="C292" s="1">
        <v>2022</v>
      </c>
      <c r="D292" s="1" t="s">
        <v>0</v>
      </c>
      <c r="E292" s="1" t="s">
        <v>1</v>
      </c>
      <c r="F292" s="1" t="s">
        <v>25</v>
      </c>
      <c r="G292" s="1" t="s">
        <v>3</v>
      </c>
      <c r="H292" s="1" t="s">
        <v>8</v>
      </c>
      <c r="I292" s="1"/>
      <c r="J292" s="1"/>
      <c r="K292" s="1"/>
      <c r="L292" s="28">
        <v>0</v>
      </c>
      <c r="M292" s="31">
        <v>0</v>
      </c>
      <c r="N292" s="31">
        <v>0</v>
      </c>
    </row>
    <row r="293" spans="1:14" x14ac:dyDescent="0.25">
      <c r="A293" s="1" t="s">
        <v>788</v>
      </c>
      <c r="B293" s="1">
        <v>1002353</v>
      </c>
      <c r="C293" s="1">
        <v>2022</v>
      </c>
      <c r="D293" s="1" t="s">
        <v>0</v>
      </c>
      <c r="E293" s="1" t="s">
        <v>1</v>
      </c>
      <c r="F293" s="1" t="s">
        <v>25</v>
      </c>
      <c r="G293" s="1" t="s">
        <v>3</v>
      </c>
      <c r="H293" s="1" t="s">
        <v>6</v>
      </c>
      <c r="I293" s="1"/>
      <c r="J293" s="1"/>
      <c r="K293" s="1"/>
      <c r="L293" s="28">
        <v>0</v>
      </c>
      <c r="M293" s="31">
        <v>0</v>
      </c>
      <c r="N293" s="31">
        <v>0</v>
      </c>
    </row>
    <row r="294" spans="1:14" x14ac:dyDescent="0.25">
      <c r="A294" s="1" t="s">
        <v>788</v>
      </c>
      <c r="B294" s="1">
        <v>1002353</v>
      </c>
      <c r="C294" s="1">
        <v>2022</v>
      </c>
      <c r="D294" s="1" t="s">
        <v>0</v>
      </c>
      <c r="E294" s="1" t="s">
        <v>1</v>
      </c>
      <c r="F294" s="1" t="s">
        <v>25</v>
      </c>
      <c r="G294" s="1" t="s">
        <v>3</v>
      </c>
      <c r="H294" s="1" t="s">
        <v>5</v>
      </c>
      <c r="I294" s="1"/>
      <c r="J294" s="1"/>
      <c r="K294" s="1"/>
      <c r="L294" s="28">
        <v>0</v>
      </c>
      <c r="M294" s="31">
        <v>0</v>
      </c>
      <c r="N294" s="31">
        <v>0</v>
      </c>
    </row>
    <row r="295" spans="1:14" x14ac:dyDescent="0.25">
      <c r="A295" s="1" t="s">
        <v>85</v>
      </c>
      <c r="B295" s="1">
        <v>1002355</v>
      </c>
      <c r="C295" s="1">
        <v>2022</v>
      </c>
      <c r="D295" s="1" t="s">
        <v>0</v>
      </c>
      <c r="E295" s="1" t="s">
        <v>1</v>
      </c>
      <c r="F295" s="1" t="s">
        <v>25</v>
      </c>
      <c r="G295" s="1" t="s">
        <v>3</v>
      </c>
      <c r="H295" s="1" t="s">
        <v>6</v>
      </c>
      <c r="I295" s="1"/>
      <c r="J295" s="1"/>
      <c r="K295" s="1"/>
      <c r="L295" s="28">
        <v>0</v>
      </c>
      <c r="M295" s="31">
        <v>0</v>
      </c>
      <c r="N295" s="31">
        <v>0</v>
      </c>
    </row>
    <row r="296" spans="1:14" x14ac:dyDescent="0.25">
      <c r="A296" s="1" t="s">
        <v>85</v>
      </c>
      <c r="B296" s="1">
        <v>1002355</v>
      </c>
      <c r="C296" s="1">
        <v>2022</v>
      </c>
      <c r="D296" s="1" t="s">
        <v>0</v>
      </c>
      <c r="E296" s="1" t="s">
        <v>1</v>
      </c>
      <c r="F296" s="1" t="s">
        <v>25</v>
      </c>
      <c r="G296" s="1" t="s">
        <v>3</v>
      </c>
      <c r="H296" s="1" t="s">
        <v>9</v>
      </c>
      <c r="I296" s="1"/>
      <c r="J296" s="1"/>
      <c r="K296" s="1"/>
      <c r="L296" s="28">
        <v>0</v>
      </c>
      <c r="M296" s="31">
        <v>0</v>
      </c>
      <c r="N296" s="31">
        <v>0</v>
      </c>
    </row>
    <row r="297" spans="1:14" x14ac:dyDescent="0.25">
      <c r="A297" s="1" t="s">
        <v>85</v>
      </c>
      <c r="B297" s="1">
        <v>1002355</v>
      </c>
      <c r="C297" s="1">
        <v>2022</v>
      </c>
      <c r="D297" s="1" t="s">
        <v>0</v>
      </c>
      <c r="E297" s="1" t="s">
        <v>1</v>
      </c>
      <c r="F297" s="1" t="s">
        <v>25</v>
      </c>
      <c r="G297" s="1" t="s">
        <v>3</v>
      </c>
      <c r="H297" s="1" t="s">
        <v>8</v>
      </c>
      <c r="I297" s="1"/>
      <c r="J297" s="1"/>
      <c r="K297" s="1"/>
      <c r="L297" s="28">
        <v>3</v>
      </c>
      <c r="M297" s="31">
        <v>0.05</v>
      </c>
      <c r="N297" s="31">
        <v>0</v>
      </c>
    </row>
    <row r="298" spans="1:14" x14ac:dyDescent="0.25">
      <c r="A298" s="1" t="s">
        <v>85</v>
      </c>
      <c r="B298" s="1">
        <v>1002355</v>
      </c>
      <c r="C298" s="1">
        <v>2022</v>
      </c>
      <c r="D298" s="1" t="s">
        <v>0</v>
      </c>
      <c r="E298" s="1" t="s">
        <v>1</v>
      </c>
      <c r="F298" s="1" t="s">
        <v>25</v>
      </c>
      <c r="G298" s="1" t="s">
        <v>3</v>
      </c>
      <c r="H298" s="1" t="s">
        <v>4</v>
      </c>
      <c r="I298" s="1"/>
      <c r="J298" s="1"/>
      <c r="K298" s="1"/>
      <c r="L298" s="28">
        <v>0</v>
      </c>
      <c r="M298" s="31">
        <v>0</v>
      </c>
      <c r="N298" s="31">
        <v>0</v>
      </c>
    </row>
    <row r="299" spans="1:14" x14ac:dyDescent="0.25">
      <c r="A299" s="1" t="s">
        <v>85</v>
      </c>
      <c r="B299" s="1">
        <v>1002355</v>
      </c>
      <c r="C299" s="1">
        <v>2022</v>
      </c>
      <c r="D299" s="1" t="s">
        <v>0</v>
      </c>
      <c r="E299" s="1" t="s">
        <v>1</v>
      </c>
      <c r="F299" s="1" t="s">
        <v>25</v>
      </c>
      <c r="G299" s="1" t="s">
        <v>3</v>
      </c>
      <c r="H299" s="1" t="s">
        <v>7</v>
      </c>
      <c r="I299" s="1"/>
      <c r="J299" s="1"/>
      <c r="K299" s="1"/>
      <c r="L299" s="28">
        <v>77</v>
      </c>
      <c r="M299" s="31">
        <v>0.79</v>
      </c>
      <c r="N299" s="31">
        <v>0.1</v>
      </c>
    </row>
    <row r="300" spans="1:14" x14ac:dyDescent="0.25">
      <c r="A300" s="1" t="s">
        <v>85</v>
      </c>
      <c r="B300" s="1">
        <v>1002355</v>
      </c>
      <c r="C300" s="1">
        <v>2022</v>
      </c>
      <c r="D300" s="1" t="s">
        <v>0</v>
      </c>
      <c r="E300" s="1" t="s">
        <v>1</v>
      </c>
      <c r="F300" s="1" t="s">
        <v>25</v>
      </c>
      <c r="G300" s="1" t="s">
        <v>3</v>
      </c>
      <c r="H300" s="1" t="s">
        <v>5</v>
      </c>
      <c r="I300" s="1"/>
      <c r="J300" s="1"/>
      <c r="K300" s="1"/>
      <c r="L300" s="28">
        <v>0</v>
      </c>
      <c r="M300" s="31">
        <v>0</v>
      </c>
      <c r="N300" s="31">
        <v>0</v>
      </c>
    </row>
    <row r="301" spans="1:14" x14ac:dyDescent="0.25">
      <c r="A301" s="1" t="s">
        <v>85</v>
      </c>
      <c r="B301" s="1">
        <v>1002355</v>
      </c>
      <c r="C301" s="1">
        <v>2022</v>
      </c>
      <c r="D301" s="1" t="s">
        <v>0</v>
      </c>
      <c r="E301" s="1" t="s">
        <v>1</v>
      </c>
      <c r="F301" s="1" t="s">
        <v>25</v>
      </c>
      <c r="G301" s="1" t="s">
        <v>3</v>
      </c>
      <c r="H301" s="1" t="s">
        <v>10</v>
      </c>
      <c r="I301" s="1"/>
      <c r="J301" s="1"/>
      <c r="K301" s="1"/>
      <c r="L301" s="28">
        <v>9</v>
      </c>
      <c r="M301" s="31">
        <v>7.0000000000000007E-2</v>
      </c>
      <c r="N301" s="31">
        <v>0</v>
      </c>
    </row>
    <row r="302" spans="1:14" x14ac:dyDescent="0.25">
      <c r="A302" s="1" t="s">
        <v>24015</v>
      </c>
      <c r="B302" s="1">
        <v>1002376</v>
      </c>
      <c r="C302" s="1">
        <v>2022</v>
      </c>
      <c r="D302" s="1" t="s">
        <v>0</v>
      </c>
      <c r="E302" s="1" t="s">
        <v>1</v>
      </c>
      <c r="F302" s="1" t="s">
        <v>12</v>
      </c>
      <c r="G302" s="1" t="s">
        <v>3</v>
      </c>
      <c r="H302" s="1" t="s">
        <v>7</v>
      </c>
      <c r="I302" s="1"/>
      <c r="J302" s="1"/>
      <c r="K302" s="1"/>
      <c r="L302" s="28">
        <v>33</v>
      </c>
      <c r="M302" s="31">
        <v>11.85144</v>
      </c>
      <c r="N302" s="31">
        <v>0.34176849999999998</v>
      </c>
    </row>
    <row r="303" spans="1:14" x14ac:dyDescent="0.25">
      <c r="A303" s="1" t="s">
        <v>24015</v>
      </c>
      <c r="B303" s="1">
        <v>1002376</v>
      </c>
      <c r="C303" s="1">
        <v>2022</v>
      </c>
      <c r="D303" s="1" t="s">
        <v>0</v>
      </c>
      <c r="E303" s="1" t="s">
        <v>1</v>
      </c>
      <c r="F303" s="1" t="s">
        <v>12</v>
      </c>
      <c r="G303" s="1" t="s">
        <v>3</v>
      </c>
      <c r="H303" s="1" t="s">
        <v>9</v>
      </c>
      <c r="I303" s="1"/>
      <c r="J303" s="1"/>
      <c r="K303" s="1"/>
      <c r="L303" s="28">
        <v>2</v>
      </c>
      <c r="M303" s="31">
        <v>0.47423999999999999</v>
      </c>
      <c r="N303" s="31">
        <v>1.3676000000000001E-2</v>
      </c>
    </row>
    <row r="304" spans="1:14" x14ac:dyDescent="0.25">
      <c r="A304" s="1" t="s">
        <v>24015</v>
      </c>
      <c r="B304" s="1">
        <v>1002376</v>
      </c>
      <c r="C304" s="1">
        <v>2022</v>
      </c>
      <c r="D304" s="1" t="s">
        <v>0</v>
      </c>
      <c r="E304" s="1" t="s">
        <v>1</v>
      </c>
      <c r="F304" s="1" t="s">
        <v>12</v>
      </c>
      <c r="G304" s="1" t="s">
        <v>3</v>
      </c>
      <c r="H304" s="1" t="s">
        <v>5</v>
      </c>
      <c r="I304" s="1"/>
      <c r="J304" s="1"/>
      <c r="K304" s="1"/>
      <c r="L304" s="28">
        <v>21</v>
      </c>
      <c r="M304" s="31">
        <v>11.7084384</v>
      </c>
      <c r="N304" s="31">
        <v>0.33764470000000002</v>
      </c>
    </row>
    <row r="305" spans="1:14" x14ac:dyDescent="0.25">
      <c r="A305" s="1" t="s">
        <v>33</v>
      </c>
      <c r="B305" s="1">
        <v>1002377</v>
      </c>
      <c r="C305" s="1">
        <v>2022</v>
      </c>
      <c r="D305" s="1" t="s">
        <v>0</v>
      </c>
      <c r="E305" s="1" t="s">
        <v>1</v>
      </c>
      <c r="F305" s="1" t="s">
        <v>25</v>
      </c>
      <c r="G305" s="1" t="s">
        <v>3</v>
      </c>
      <c r="H305" s="1" t="s">
        <v>7</v>
      </c>
      <c r="I305" s="1"/>
      <c r="J305" s="1"/>
      <c r="K305" s="1"/>
      <c r="L305" s="28">
        <v>131</v>
      </c>
      <c r="M305" s="31">
        <v>41.8329697</v>
      </c>
      <c r="N305" s="31">
        <v>2.5378083999999999</v>
      </c>
    </row>
    <row r="306" spans="1:14" x14ac:dyDescent="0.25">
      <c r="A306" s="1" t="s">
        <v>666</v>
      </c>
      <c r="B306" s="1">
        <v>1002378</v>
      </c>
      <c r="C306" s="1">
        <v>2022</v>
      </c>
      <c r="D306" s="1" t="s">
        <v>0</v>
      </c>
      <c r="E306" s="1" t="s">
        <v>1</v>
      </c>
      <c r="F306" s="1" t="s">
        <v>25</v>
      </c>
      <c r="G306" s="1" t="s">
        <v>3</v>
      </c>
      <c r="H306" s="1" t="s">
        <v>10</v>
      </c>
      <c r="I306" s="1"/>
      <c r="J306" s="1"/>
      <c r="K306" s="1"/>
      <c r="L306" s="28">
        <v>0</v>
      </c>
      <c r="M306" s="31">
        <v>0</v>
      </c>
      <c r="N306" s="31">
        <v>0</v>
      </c>
    </row>
    <row r="307" spans="1:14" x14ac:dyDescent="0.25">
      <c r="A307" s="1" t="s">
        <v>666</v>
      </c>
      <c r="B307" s="1">
        <v>1002378</v>
      </c>
      <c r="C307" s="1">
        <v>2022</v>
      </c>
      <c r="D307" s="1" t="s">
        <v>0</v>
      </c>
      <c r="E307" s="1" t="s">
        <v>1</v>
      </c>
      <c r="F307" s="1" t="s">
        <v>25</v>
      </c>
      <c r="G307" s="1" t="s">
        <v>3</v>
      </c>
      <c r="H307" s="1" t="s">
        <v>9</v>
      </c>
      <c r="I307" s="1"/>
      <c r="J307" s="1"/>
      <c r="K307" s="1"/>
      <c r="L307" s="28">
        <v>0</v>
      </c>
      <c r="M307" s="31">
        <v>0</v>
      </c>
      <c r="N307" s="31">
        <v>0</v>
      </c>
    </row>
    <row r="308" spans="1:14" x14ac:dyDescent="0.25">
      <c r="A308" s="1" t="s">
        <v>666</v>
      </c>
      <c r="B308" s="1">
        <v>1002378</v>
      </c>
      <c r="C308" s="1">
        <v>2022</v>
      </c>
      <c r="D308" s="1" t="s">
        <v>0</v>
      </c>
      <c r="E308" s="1" t="s">
        <v>1</v>
      </c>
      <c r="F308" s="1" t="s">
        <v>25</v>
      </c>
      <c r="G308" s="1" t="s">
        <v>3</v>
      </c>
      <c r="H308" s="1" t="s">
        <v>6</v>
      </c>
      <c r="I308" s="1"/>
      <c r="J308" s="1"/>
      <c r="K308" s="1"/>
      <c r="L308" s="28">
        <v>0</v>
      </c>
      <c r="M308" s="31">
        <v>0</v>
      </c>
      <c r="N308" s="31">
        <v>0</v>
      </c>
    </row>
    <row r="309" spans="1:14" x14ac:dyDescent="0.25">
      <c r="A309" s="1" t="s">
        <v>666</v>
      </c>
      <c r="B309" s="1">
        <v>1002378</v>
      </c>
      <c r="C309" s="1">
        <v>2022</v>
      </c>
      <c r="D309" s="1" t="s">
        <v>0</v>
      </c>
      <c r="E309" s="1" t="s">
        <v>1</v>
      </c>
      <c r="F309" s="1" t="s">
        <v>25</v>
      </c>
      <c r="G309" s="1" t="s">
        <v>3</v>
      </c>
      <c r="H309" s="1" t="s">
        <v>8</v>
      </c>
      <c r="I309" s="1"/>
      <c r="J309" s="1"/>
      <c r="K309" s="1"/>
      <c r="L309" s="28">
        <v>0</v>
      </c>
      <c r="M309" s="31">
        <v>0</v>
      </c>
      <c r="N309" s="31">
        <v>0</v>
      </c>
    </row>
    <row r="310" spans="1:14" x14ac:dyDescent="0.25">
      <c r="A310" s="1" t="s">
        <v>666</v>
      </c>
      <c r="B310" s="1">
        <v>1002378</v>
      </c>
      <c r="C310" s="1">
        <v>2022</v>
      </c>
      <c r="D310" s="1" t="s">
        <v>0</v>
      </c>
      <c r="E310" s="1" t="s">
        <v>1</v>
      </c>
      <c r="F310" s="1" t="s">
        <v>25</v>
      </c>
      <c r="G310" s="1" t="s">
        <v>3</v>
      </c>
      <c r="H310" s="1" t="s">
        <v>5</v>
      </c>
      <c r="I310" s="1"/>
      <c r="J310" s="1"/>
      <c r="K310" s="1"/>
      <c r="L310" s="28">
        <v>0</v>
      </c>
      <c r="M310" s="31">
        <v>0</v>
      </c>
      <c r="N310" s="31">
        <v>0</v>
      </c>
    </row>
    <row r="311" spans="1:14" x14ac:dyDescent="0.25">
      <c r="A311" s="1" t="s">
        <v>666</v>
      </c>
      <c r="B311" s="1">
        <v>1002378</v>
      </c>
      <c r="C311" s="1">
        <v>2022</v>
      </c>
      <c r="D311" s="1" t="s">
        <v>0</v>
      </c>
      <c r="E311" s="1" t="s">
        <v>1</v>
      </c>
      <c r="F311" s="1" t="s">
        <v>25</v>
      </c>
      <c r="G311" s="1" t="s">
        <v>3</v>
      </c>
      <c r="H311" s="1" t="s">
        <v>4</v>
      </c>
      <c r="I311" s="1"/>
      <c r="J311" s="1"/>
      <c r="K311" s="1"/>
      <c r="L311" s="28">
        <v>0</v>
      </c>
      <c r="M311" s="31">
        <v>0</v>
      </c>
      <c r="N311" s="31">
        <v>0</v>
      </c>
    </row>
    <row r="312" spans="1:14" x14ac:dyDescent="0.25">
      <c r="A312" s="1" t="s">
        <v>666</v>
      </c>
      <c r="B312" s="1">
        <v>1002378</v>
      </c>
      <c r="C312" s="1">
        <v>2022</v>
      </c>
      <c r="D312" s="1" t="s">
        <v>0</v>
      </c>
      <c r="E312" s="1" t="s">
        <v>1</v>
      </c>
      <c r="F312" s="1" t="s">
        <v>25</v>
      </c>
      <c r="G312" s="1" t="s">
        <v>3</v>
      </c>
      <c r="H312" s="1" t="s">
        <v>7</v>
      </c>
      <c r="I312" s="1"/>
      <c r="J312" s="1"/>
      <c r="K312" s="1"/>
      <c r="L312" s="28">
        <v>60</v>
      </c>
      <c r="M312" s="31">
        <v>2.2000000000000002</v>
      </c>
      <c r="N312" s="31">
        <v>0</v>
      </c>
    </row>
    <row r="313" spans="1:14" x14ac:dyDescent="0.25">
      <c r="A313" s="1" t="s">
        <v>346</v>
      </c>
      <c r="B313" s="1">
        <v>1002396</v>
      </c>
      <c r="C313" s="1">
        <v>2022</v>
      </c>
      <c r="D313" s="1" t="s">
        <v>0</v>
      </c>
      <c r="E313" s="1" t="s">
        <v>1</v>
      </c>
      <c r="F313" s="1" t="s">
        <v>12</v>
      </c>
      <c r="G313" s="1" t="s">
        <v>3</v>
      </c>
      <c r="H313" s="1" t="s">
        <v>9</v>
      </c>
      <c r="I313" s="1"/>
      <c r="J313" s="1"/>
      <c r="K313" s="1"/>
      <c r="L313" s="28">
        <v>3</v>
      </c>
      <c r="M313" s="31">
        <v>1.31</v>
      </c>
      <c r="N313" s="31">
        <v>0</v>
      </c>
    </row>
    <row r="314" spans="1:14" x14ac:dyDescent="0.25">
      <c r="A314" s="1" t="s">
        <v>346</v>
      </c>
      <c r="B314" s="1">
        <v>1002396</v>
      </c>
      <c r="C314" s="1">
        <v>2022</v>
      </c>
      <c r="D314" s="1" t="s">
        <v>0</v>
      </c>
      <c r="E314" s="1" t="s">
        <v>1</v>
      </c>
      <c r="F314" s="1" t="s">
        <v>12</v>
      </c>
      <c r="G314" s="1" t="s">
        <v>3</v>
      </c>
      <c r="H314" s="1" t="s">
        <v>5</v>
      </c>
      <c r="I314" s="1"/>
      <c r="J314" s="1"/>
      <c r="K314" s="1"/>
      <c r="L314" s="28">
        <v>1</v>
      </c>
      <c r="M314" s="31">
        <v>2.46</v>
      </c>
      <c r="N314" s="31">
        <v>0.1</v>
      </c>
    </row>
    <row r="315" spans="1:14" x14ac:dyDescent="0.25">
      <c r="A315" s="1" t="s">
        <v>346</v>
      </c>
      <c r="B315" s="1">
        <v>1002396</v>
      </c>
      <c r="C315" s="1">
        <v>2022</v>
      </c>
      <c r="D315" s="1" t="s">
        <v>0</v>
      </c>
      <c r="E315" s="1" t="s">
        <v>1</v>
      </c>
      <c r="F315" s="1" t="s">
        <v>12</v>
      </c>
      <c r="G315" s="1" t="s">
        <v>3</v>
      </c>
      <c r="H315" s="1" t="s">
        <v>4</v>
      </c>
      <c r="I315" s="1"/>
      <c r="J315" s="1"/>
      <c r="K315" s="1"/>
      <c r="L315" s="28">
        <v>0</v>
      </c>
      <c r="M315" s="31">
        <v>0</v>
      </c>
      <c r="N315" s="31">
        <v>0</v>
      </c>
    </row>
    <row r="316" spans="1:14" x14ac:dyDescent="0.25">
      <c r="A316" s="1" t="s">
        <v>346</v>
      </c>
      <c r="B316" s="1">
        <v>1002396</v>
      </c>
      <c r="C316" s="1">
        <v>2022</v>
      </c>
      <c r="D316" s="1" t="s">
        <v>0</v>
      </c>
      <c r="E316" s="1" t="s">
        <v>1</v>
      </c>
      <c r="F316" s="1" t="s">
        <v>12</v>
      </c>
      <c r="G316" s="1" t="s">
        <v>3</v>
      </c>
      <c r="H316" s="1" t="s">
        <v>8</v>
      </c>
      <c r="I316" s="1"/>
      <c r="J316" s="1"/>
      <c r="K316" s="1"/>
      <c r="L316" s="28">
        <v>0</v>
      </c>
      <c r="M316" s="31">
        <v>0</v>
      </c>
      <c r="N316" s="31">
        <v>0</v>
      </c>
    </row>
    <row r="317" spans="1:14" x14ac:dyDescent="0.25">
      <c r="A317" s="1" t="s">
        <v>346</v>
      </c>
      <c r="B317" s="1">
        <v>1002396</v>
      </c>
      <c r="C317" s="1">
        <v>2022</v>
      </c>
      <c r="D317" s="1" t="s">
        <v>0</v>
      </c>
      <c r="E317" s="1" t="s">
        <v>1</v>
      </c>
      <c r="F317" s="1" t="s">
        <v>12</v>
      </c>
      <c r="G317" s="1" t="s">
        <v>3</v>
      </c>
      <c r="H317" s="1" t="s">
        <v>7</v>
      </c>
      <c r="I317" s="1"/>
      <c r="J317" s="1"/>
      <c r="K317" s="1"/>
      <c r="L317" s="28">
        <v>0</v>
      </c>
      <c r="M317" s="31">
        <v>0</v>
      </c>
      <c r="N317" s="31">
        <v>0</v>
      </c>
    </row>
    <row r="318" spans="1:14" x14ac:dyDescent="0.25">
      <c r="A318" s="1" t="s">
        <v>346</v>
      </c>
      <c r="B318" s="1">
        <v>1002396</v>
      </c>
      <c r="C318" s="1">
        <v>2022</v>
      </c>
      <c r="D318" s="1" t="s">
        <v>0</v>
      </c>
      <c r="E318" s="1" t="s">
        <v>1</v>
      </c>
      <c r="F318" s="1" t="s">
        <v>12</v>
      </c>
      <c r="G318" s="1" t="s">
        <v>3</v>
      </c>
      <c r="H318" s="1" t="s">
        <v>10</v>
      </c>
      <c r="I318" s="1"/>
      <c r="J318" s="1"/>
      <c r="K318" s="1"/>
      <c r="L318" s="28">
        <v>0</v>
      </c>
      <c r="M318" s="31">
        <v>0</v>
      </c>
      <c r="N318" s="31">
        <v>0</v>
      </c>
    </row>
    <row r="319" spans="1:14" x14ac:dyDescent="0.25">
      <c r="A319" s="1" t="s">
        <v>346</v>
      </c>
      <c r="B319" s="1">
        <v>1002396</v>
      </c>
      <c r="C319" s="1">
        <v>2022</v>
      </c>
      <c r="D319" s="1" t="s">
        <v>0</v>
      </c>
      <c r="E319" s="1" t="s">
        <v>1</v>
      </c>
      <c r="F319" s="1" t="s">
        <v>12</v>
      </c>
      <c r="G319" s="1" t="s">
        <v>3</v>
      </c>
      <c r="H319" s="1" t="s">
        <v>6</v>
      </c>
      <c r="I319" s="1"/>
      <c r="J319" s="1"/>
      <c r="K319" s="1"/>
      <c r="L319" s="28">
        <v>0</v>
      </c>
      <c r="M319" s="31">
        <v>0</v>
      </c>
      <c r="N319" s="31">
        <v>0</v>
      </c>
    </row>
    <row r="320" spans="1:14" x14ac:dyDescent="0.25">
      <c r="A320" s="1" t="s">
        <v>256</v>
      </c>
      <c r="B320" s="1">
        <v>1002402</v>
      </c>
      <c r="C320" s="1">
        <v>2022</v>
      </c>
      <c r="D320" s="1" t="s">
        <v>0</v>
      </c>
      <c r="E320" s="1" t="s">
        <v>1</v>
      </c>
      <c r="F320" s="1" t="s">
        <v>12</v>
      </c>
      <c r="G320" s="1" t="s">
        <v>3</v>
      </c>
      <c r="H320" s="1" t="s">
        <v>6</v>
      </c>
      <c r="I320" s="1"/>
      <c r="J320" s="1"/>
      <c r="K320" s="1"/>
      <c r="L320" s="28">
        <v>0</v>
      </c>
      <c r="M320" s="31">
        <v>0</v>
      </c>
      <c r="N320" s="31">
        <v>0</v>
      </c>
    </row>
    <row r="321" spans="1:14" x14ac:dyDescent="0.25">
      <c r="A321" s="1" t="s">
        <v>256</v>
      </c>
      <c r="B321" s="1">
        <v>1002402</v>
      </c>
      <c r="C321" s="1">
        <v>2022</v>
      </c>
      <c r="D321" s="1" t="s">
        <v>0</v>
      </c>
      <c r="E321" s="1" t="s">
        <v>1</v>
      </c>
      <c r="F321" s="1" t="s">
        <v>12</v>
      </c>
      <c r="G321" s="1" t="s">
        <v>3</v>
      </c>
      <c r="H321" s="1" t="s">
        <v>10</v>
      </c>
      <c r="I321" s="1"/>
      <c r="J321" s="1"/>
      <c r="K321" s="1"/>
      <c r="L321" s="28">
        <v>0</v>
      </c>
      <c r="M321" s="31">
        <v>0</v>
      </c>
      <c r="N321" s="31">
        <v>0</v>
      </c>
    </row>
    <row r="322" spans="1:14" x14ac:dyDescent="0.25">
      <c r="A322" s="1" t="s">
        <v>256</v>
      </c>
      <c r="B322" s="1">
        <v>1002402</v>
      </c>
      <c r="C322" s="1">
        <v>2022</v>
      </c>
      <c r="D322" s="1" t="s">
        <v>0</v>
      </c>
      <c r="E322" s="1" t="s">
        <v>1</v>
      </c>
      <c r="F322" s="1" t="s">
        <v>12</v>
      </c>
      <c r="G322" s="1" t="s">
        <v>3</v>
      </c>
      <c r="H322" s="1" t="s">
        <v>5</v>
      </c>
      <c r="I322" s="1"/>
      <c r="J322" s="1"/>
      <c r="K322" s="1"/>
      <c r="L322" s="28">
        <v>1</v>
      </c>
      <c r="M322" s="31">
        <v>8.23</v>
      </c>
      <c r="N322" s="31">
        <v>0.2</v>
      </c>
    </row>
    <row r="323" spans="1:14" x14ac:dyDescent="0.25">
      <c r="A323" s="1" t="s">
        <v>256</v>
      </c>
      <c r="B323" s="1">
        <v>1002402</v>
      </c>
      <c r="C323" s="1">
        <v>2022</v>
      </c>
      <c r="D323" s="1" t="s">
        <v>0</v>
      </c>
      <c r="E323" s="1" t="s">
        <v>1</v>
      </c>
      <c r="F323" s="1" t="s">
        <v>12</v>
      </c>
      <c r="G323" s="1" t="s">
        <v>3</v>
      </c>
      <c r="H323" s="1" t="s">
        <v>8</v>
      </c>
      <c r="I323" s="1"/>
      <c r="J323" s="1"/>
      <c r="K323" s="1"/>
      <c r="L323" s="28">
        <v>43</v>
      </c>
      <c r="M323" s="31">
        <v>2.35</v>
      </c>
      <c r="N323" s="31">
        <v>0.1</v>
      </c>
    </row>
    <row r="324" spans="1:14" x14ac:dyDescent="0.25">
      <c r="A324" s="1" t="s">
        <v>256</v>
      </c>
      <c r="B324" s="1">
        <v>1002402</v>
      </c>
      <c r="C324" s="1">
        <v>2022</v>
      </c>
      <c r="D324" s="1" t="s">
        <v>0</v>
      </c>
      <c r="E324" s="1" t="s">
        <v>1</v>
      </c>
      <c r="F324" s="1" t="s">
        <v>12</v>
      </c>
      <c r="G324" s="1" t="s">
        <v>3</v>
      </c>
      <c r="H324" s="1" t="s">
        <v>7</v>
      </c>
      <c r="I324" s="1"/>
      <c r="J324" s="1"/>
      <c r="K324" s="1"/>
      <c r="L324" s="28">
        <v>36</v>
      </c>
      <c r="M324" s="31">
        <v>2.48</v>
      </c>
      <c r="N324" s="31">
        <v>0.1</v>
      </c>
    </row>
    <row r="325" spans="1:14" x14ac:dyDescent="0.25">
      <c r="A325" s="1" t="s">
        <v>256</v>
      </c>
      <c r="B325" s="1">
        <v>1002402</v>
      </c>
      <c r="C325" s="1">
        <v>2022</v>
      </c>
      <c r="D325" s="1" t="s">
        <v>0</v>
      </c>
      <c r="E325" s="1" t="s">
        <v>1</v>
      </c>
      <c r="F325" s="1" t="s">
        <v>12</v>
      </c>
      <c r="G325" s="1" t="s">
        <v>3</v>
      </c>
      <c r="H325" s="1" t="s">
        <v>9</v>
      </c>
      <c r="I325" s="1"/>
      <c r="J325" s="1"/>
      <c r="K325" s="1"/>
      <c r="L325" s="28">
        <v>17</v>
      </c>
      <c r="M325" s="31">
        <v>1.92</v>
      </c>
      <c r="N325" s="31">
        <v>0.1</v>
      </c>
    </row>
    <row r="326" spans="1:14" x14ac:dyDescent="0.25">
      <c r="A326" s="1" t="s">
        <v>256</v>
      </c>
      <c r="B326" s="1">
        <v>1002402</v>
      </c>
      <c r="C326" s="1">
        <v>2022</v>
      </c>
      <c r="D326" s="1" t="s">
        <v>0</v>
      </c>
      <c r="E326" s="1" t="s">
        <v>1</v>
      </c>
      <c r="F326" s="1" t="s">
        <v>12</v>
      </c>
      <c r="G326" s="1" t="s">
        <v>3</v>
      </c>
      <c r="H326" s="1" t="s">
        <v>4</v>
      </c>
      <c r="I326" s="1"/>
      <c r="J326" s="1"/>
      <c r="K326" s="1"/>
      <c r="L326" s="28">
        <v>0</v>
      </c>
      <c r="M326" s="31">
        <v>0</v>
      </c>
      <c r="N326" s="31">
        <v>0</v>
      </c>
    </row>
    <row r="327" spans="1:14" x14ac:dyDescent="0.25">
      <c r="A327" s="1" t="s">
        <v>347</v>
      </c>
      <c r="B327" s="1">
        <v>1002406</v>
      </c>
      <c r="C327" s="1">
        <v>2022</v>
      </c>
      <c r="D327" s="1" t="s">
        <v>0</v>
      </c>
      <c r="E327" s="1" t="s">
        <v>1</v>
      </c>
      <c r="F327" s="1" t="s">
        <v>12</v>
      </c>
      <c r="G327" s="1" t="s">
        <v>3</v>
      </c>
      <c r="H327" s="1" t="s">
        <v>5</v>
      </c>
      <c r="I327" s="1"/>
      <c r="J327" s="1"/>
      <c r="K327" s="1"/>
      <c r="L327" s="28">
        <v>2</v>
      </c>
      <c r="M327" s="31">
        <v>6.0758742999999997</v>
      </c>
      <c r="N327" s="31">
        <v>0.24514269999999999</v>
      </c>
    </row>
    <row r="328" spans="1:14" x14ac:dyDescent="0.25">
      <c r="A328" s="1" t="s">
        <v>347</v>
      </c>
      <c r="B328" s="1">
        <v>1002406</v>
      </c>
      <c r="C328" s="1">
        <v>2022</v>
      </c>
      <c r="D328" s="1" t="s">
        <v>0</v>
      </c>
      <c r="E328" s="1" t="s">
        <v>1</v>
      </c>
      <c r="F328" s="1" t="s">
        <v>12</v>
      </c>
      <c r="G328" s="1" t="s">
        <v>3</v>
      </c>
      <c r="H328" s="1" t="s">
        <v>7</v>
      </c>
      <c r="I328" s="1"/>
      <c r="J328" s="1"/>
      <c r="K328" s="1"/>
      <c r="L328" s="28">
        <v>31</v>
      </c>
      <c r="M328" s="31">
        <v>34.029676100000003</v>
      </c>
      <c r="N328" s="31">
        <v>1.3729917</v>
      </c>
    </row>
    <row r="329" spans="1:14" x14ac:dyDescent="0.25">
      <c r="A329" s="1" t="s">
        <v>24016</v>
      </c>
      <c r="B329" s="1">
        <v>1002409</v>
      </c>
      <c r="C329" s="1">
        <v>2022</v>
      </c>
      <c r="D329" s="1" t="s">
        <v>0</v>
      </c>
      <c r="E329" s="1" t="s">
        <v>1</v>
      </c>
      <c r="F329" s="1" t="s">
        <v>12</v>
      </c>
      <c r="G329" s="1" t="s">
        <v>3</v>
      </c>
      <c r="H329" s="1" t="s">
        <v>7</v>
      </c>
      <c r="I329" s="1"/>
      <c r="J329" s="1"/>
      <c r="K329" s="1"/>
      <c r="L329" s="28">
        <v>40</v>
      </c>
      <c r="M329" s="31">
        <v>55.718457600000001</v>
      </c>
      <c r="N329" s="31">
        <v>1.6067932</v>
      </c>
    </row>
    <row r="330" spans="1:14" x14ac:dyDescent="0.25">
      <c r="A330" s="1" t="s">
        <v>24017</v>
      </c>
      <c r="B330" s="1">
        <v>1002412</v>
      </c>
      <c r="C330" s="1">
        <v>2022</v>
      </c>
      <c r="D330" s="1" t="s">
        <v>0</v>
      </c>
      <c r="E330" s="1" t="s">
        <v>1</v>
      </c>
      <c r="F330" s="1" t="s">
        <v>12</v>
      </c>
      <c r="G330" s="1" t="s">
        <v>3</v>
      </c>
      <c r="H330" s="1" t="s">
        <v>5</v>
      </c>
      <c r="I330" s="1"/>
      <c r="J330" s="1"/>
      <c r="K330" s="1"/>
      <c r="L330" s="28">
        <v>10</v>
      </c>
      <c r="M330" s="31">
        <v>81.755145600000006</v>
      </c>
      <c r="N330" s="31">
        <v>2.3576318999999999</v>
      </c>
    </row>
    <row r="331" spans="1:14" x14ac:dyDescent="0.25">
      <c r="A331" s="1" t="s">
        <v>24017</v>
      </c>
      <c r="B331" s="1">
        <v>1002412</v>
      </c>
      <c r="C331" s="1">
        <v>2022</v>
      </c>
      <c r="D331" s="1" t="s">
        <v>0</v>
      </c>
      <c r="E331" s="1" t="s">
        <v>1</v>
      </c>
      <c r="F331" s="1" t="s">
        <v>12</v>
      </c>
      <c r="G331" s="1" t="s">
        <v>3</v>
      </c>
      <c r="H331" s="1" t="s">
        <v>7</v>
      </c>
      <c r="I331" s="1"/>
      <c r="J331" s="1"/>
      <c r="K331" s="1"/>
      <c r="L331" s="28">
        <v>40</v>
      </c>
      <c r="M331" s="31">
        <v>8.3745311999999998</v>
      </c>
      <c r="N331" s="31">
        <v>0.24150240000000001</v>
      </c>
    </row>
    <row r="332" spans="1:14" x14ac:dyDescent="0.25">
      <c r="A332" s="1" t="s">
        <v>24018</v>
      </c>
      <c r="B332" s="1">
        <v>1002413</v>
      </c>
      <c r="C332" s="1">
        <v>2022</v>
      </c>
      <c r="D332" s="1" t="s">
        <v>0</v>
      </c>
      <c r="E332" s="1" t="s">
        <v>1</v>
      </c>
      <c r="F332" s="1" t="s">
        <v>12</v>
      </c>
      <c r="G332" s="1" t="s">
        <v>3</v>
      </c>
      <c r="H332" s="1" t="s">
        <v>10</v>
      </c>
      <c r="I332" s="1"/>
      <c r="J332" s="1"/>
      <c r="K332" s="1"/>
      <c r="L332" s="28">
        <v>1</v>
      </c>
      <c r="M332" s="31">
        <v>18.345974399999999</v>
      </c>
      <c r="N332" s="31">
        <v>0.52905610000000003</v>
      </c>
    </row>
    <row r="333" spans="1:14" x14ac:dyDescent="0.25">
      <c r="A333" s="1" t="s">
        <v>24018</v>
      </c>
      <c r="B333" s="1">
        <v>1002413</v>
      </c>
      <c r="C333" s="1">
        <v>2022</v>
      </c>
      <c r="D333" s="1" t="s">
        <v>0</v>
      </c>
      <c r="E333" s="1" t="s">
        <v>1</v>
      </c>
      <c r="F333" s="1" t="s">
        <v>12</v>
      </c>
      <c r="G333" s="1" t="s">
        <v>3</v>
      </c>
      <c r="H333" s="1" t="s">
        <v>7</v>
      </c>
      <c r="I333" s="1"/>
      <c r="J333" s="1"/>
      <c r="K333" s="1"/>
      <c r="L333" s="28">
        <v>33</v>
      </c>
      <c r="M333" s="31">
        <v>6.9629376000000001</v>
      </c>
      <c r="N333" s="31">
        <v>0.20079520000000001</v>
      </c>
    </row>
    <row r="334" spans="1:14" x14ac:dyDescent="0.25">
      <c r="A334" s="1" t="s">
        <v>24019</v>
      </c>
      <c r="B334" s="1">
        <v>1002419</v>
      </c>
      <c r="C334" s="1">
        <v>2022</v>
      </c>
      <c r="D334" s="1" t="s">
        <v>0</v>
      </c>
      <c r="E334" s="1" t="s">
        <v>1</v>
      </c>
      <c r="F334" s="1" t="s">
        <v>12</v>
      </c>
      <c r="G334" s="1" t="s">
        <v>3</v>
      </c>
      <c r="H334" s="1" t="s">
        <v>7</v>
      </c>
      <c r="I334" s="1"/>
      <c r="J334" s="1"/>
      <c r="K334" s="1"/>
      <c r="L334" s="28">
        <v>15</v>
      </c>
      <c r="M334" s="31">
        <v>7.1790816</v>
      </c>
      <c r="N334" s="31">
        <v>0.2070283</v>
      </c>
    </row>
    <row r="335" spans="1:14" x14ac:dyDescent="0.25">
      <c r="A335" s="1" t="s">
        <v>24019</v>
      </c>
      <c r="B335" s="1">
        <v>1002419</v>
      </c>
      <c r="C335" s="1">
        <v>2022</v>
      </c>
      <c r="D335" s="1" t="s">
        <v>0</v>
      </c>
      <c r="E335" s="1" t="s">
        <v>1</v>
      </c>
      <c r="F335" s="1" t="s">
        <v>12</v>
      </c>
      <c r="G335" s="1" t="s">
        <v>3</v>
      </c>
      <c r="H335" s="1" t="s">
        <v>5</v>
      </c>
      <c r="I335" s="1"/>
      <c r="J335" s="1"/>
      <c r="K335" s="1"/>
      <c r="L335" s="28">
        <v>12</v>
      </c>
      <c r="M335" s="31">
        <v>468.72239999999999</v>
      </c>
      <c r="N335" s="31">
        <v>13.516885</v>
      </c>
    </row>
    <row r="336" spans="1:14" x14ac:dyDescent="0.25">
      <c r="A336" s="1" t="s">
        <v>24019</v>
      </c>
      <c r="B336" s="1">
        <v>1002419</v>
      </c>
      <c r="C336" s="1">
        <v>2022</v>
      </c>
      <c r="D336" s="1" t="s">
        <v>0</v>
      </c>
      <c r="E336" s="1" t="s">
        <v>1</v>
      </c>
      <c r="F336" s="1" t="s">
        <v>12</v>
      </c>
      <c r="G336" s="1" t="s">
        <v>3</v>
      </c>
      <c r="H336" s="1" t="s">
        <v>8</v>
      </c>
      <c r="I336" s="1"/>
      <c r="J336" s="1"/>
      <c r="K336" s="1"/>
      <c r="L336" s="28">
        <v>8</v>
      </c>
      <c r="M336" s="31">
        <v>4.1919168000000004</v>
      </c>
      <c r="N336" s="31">
        <v>0.1208853</v>
      </c>
    </row>
    <row r="337" spans="1:14" x14ac:dyDescent="0.25">
      <c r="A337" s="1" t="s">
        <v>24019</v>
      </c>
      <c r="B337" s="1">
        <v>1002419</v>
      </c>
      <c r="C337" s="1">
        <v>2022</v>
      </c>
      <c r="D337" s="1" t="s">
        <v>0</v>
      </c>
      <c r="E337" s="1" t="s">
        <v>1</v>
      </c>
      <c r="F337" s="1" t="s">
        <v>12</v>
      </c>
      <c r="G337" s="1" t="s">
        <v>3</v>
      </c>
      <c r="H337" s="1" t="s">
        <v>9</v>
      </c>
      <c r="I337" s="1"/>
      <c r="J337" s="1"/>
      <c r="K337" s="1"/>
      <c r="L337" s="28">
        <v>22</v>
      </c>
      <c r="M337" s="31">
        <v>5.9425920000000003</v>
      </c>
      <c r="N337" s="31">
        <v>0.17137079999999999</v>
      </c>
    </row>
    <row r="338" spans="1:14" x14ac:dyDescent="0.25">
      <c r="A338" s="1" t="s">
        <v>575</v>
      </c>
      <c r="B338" s="1">
        <v>1002422</v>
      </c>
      <c r="C338" s="1">
        <v>2022</v>
      </c>
      <c r="D338" s="1" t="s">
        <v>0</v>
      </c>
      <c r="E338" s="1" t="s">
        <v>1</v>
      </c>
      <c r="F338" s="1" t="s">
        <v>25</v>
      </c>
      <c r="G338" s="1" t="s">
        <v>3</v>
      </c>
      <c r="H338" s="1" t="s">
        <v>6</v>
      </c>
      <c r="I338" s="1"/>
      <c r="J338" s="1"/>
      <c r="K338" s="1"/>
      <c r="L338" s="28">
        <v>0</v>
      </c>
      <c r="M338" s="31">
        <v>0</v>
      </c>
      <c r="N338" s="31">
        <v>0</v>
      </c>
    </row>
    <row r="339" spans="1:14" x14ac:dyDescent="0.25">
      <c r="A339" s="1" t="s">
        <v>575</v>
      </c>
      <c r="B339" s="1">
        <v>1002422</v>
      </c>
      <c r="C339" s="1">
        <v>2022</v>
      </c>
      <c r="D339" s="1" t="s">
        <v>0</v>
      </c>
      <c r="E339" s="1" t="s">
        <v>1</v>
      </c>
      <c r="F339" s="1" t="s">
        <v>25</v>
      </c>
      <c r="G339" s="1" t="s">
        <v>3</v>
      </c>
      <c r="H339" s="1" t="s">
        <v>10</v>
      </c>
      <c r="I339" s="1"/>
      <c r="J339" s="1"/>
      <c r="K339" s="1"/>
      <c r="L339" s="28">
        <v>19</v>
      </c>
      <c r="M339" s="31">
        <v>1.03</v>
      </c>
      <c r="N339" s="31">
        <v>0</v>
      </c>
    </row>
    <row r="340" spans="1:14" x14ac:dyDescent="0.25">
      <c r="A340" s="1" t="s">
        <v>575</v>
      </c>
      <c r="B340" s="1">
        <v>1002422</v>
      </c>
      <c r="C340" s="1">
        <v>2022</v>
      </c>
      <c r="D340" s="1" t="s">
        <v>0</v>
      </c>
      <c r="E340" s="1" t="s">
        <v>1</v>
      </c>
      <c r="F340" s="1" t="s">
        <v>25</v>
      </c>
      <c r="G340" s="1" t="s">
        <v>3</v>
      </c>
      <c r="H340" s="1" t="s">
        <v>8</v>
      </c>
      <c r="I340" s="1"/>
      <c r="J340" s="1"/>
      <c r="K340" s="1"/>
      <c r="L340" s="28">
        <v>0</v>
      </c>
      <c r="M340" s="31">
        <v>0</v>
      </c>
      <c r="N340" s="31">
        <v>0</v>
      </c>
    </row>
    <row r="341" spans="1:14" x14ac:dyDescent="0.25">
      <c r="A341" s="1" t="s">
        <v>575</v>
      </c>
      <c r="B341" s="1">
        <v>1002422</v>
      </c>
      <c r="C341" s="1">
        <v>2022</v>
      </c>
      <c r="D341" s="1" t="s">
        <v>0</v>
      </c>
      <c r="E341" s="1" t="s">
        <v>1</v>
      </c>
      <c r="F341" s="1" t="s">
        <v>25</v>
      </c>
      <c r="G341" s="1" t="s">
        <v>3</v>
      </c>
      <c r="H341" s="1" t="s">
        <v>5</v>
      </c>
      <c r="I341" s="1"/>
      <c r="J341" s="1"/>
      <c r="K341" s="1"/>
      <c r="L341" s="28">
        <v>0</v>
      </c>
      <c r="M341" s="31">
        <v>0</v>
      </c>
      <c r="N341" s="31">
        <v>0</v>
      </c>
    </row>
    <row r="342" spans="1:14" x14ac:dyDescent="0.25">
      <c r="A342" s="1" t="s">
        <v>575</v>
      </c>
      <c r="B342" s="1">
        <v>1002422</v>
      </c>
      <c r="C342" s="1">
        <v>2022</v>
      </c>
      <c r="D342" s="1" t="s">
        <v>0</v>
      </c>
      <c r="E342" s="1" t="s">
        <v>1</v>
      </c>
      <c r="F342" s="1" t="s">
        <v>25</v>
      </c>
      <c r="G342" s="1" t="s">
        <v>3</v>
      </c>
      <c r="H342" s="1" t="s">
        <v>7</v>
      </c>
      <c r="I342" s="1"/>
      <c r="J342" s="1"/>
      <c r="K342" s="1"/>
      <c r="L342" s="28">
        <v>20</v>
      </c>
      <c r="M342" s="31">
        <v>1.08</v>
      </c>
      <c r="N342" s="31">
        <v>0</v>
      </c>
    </row>
    <row r="343" spans="1:14" x14ac:dyDescent="0.25">
      <c r="A343" s="1" t="s">
        <v>575</v>
      </c>
      <c r="B343" s="1">
        <v>1002422</v>
      </c>
      <c r="C343" s="1">
        <v>2022</v>
      </c>
      <c r="D343" s="1" t="s">
        <v>0</v>
      </c>
      <c r="E343" s="1" t="s">
        <v>1</v>
      </c>
      <c r="F343" s="1" t="s">
        <v>25</v>
      </c>
      <c r="G343" s="1" t="s">
        <v>3</v>
      </c>
      <c r="H343" s="1" t="s">
        <v>4</v>
      </c>
      <c r="I343" s="1"/>
      <c r="J343" s="1"/>
      <c r="K343" s="1"/>
      <c r="L343" s="28">
        <v>0</v>
      </c>
      <c r="M343" s="31">
        <v>0</v>
      </c>
      <c r="N343" s="31">
        <v>0</v>
      </c>
    </row>
    <row r="344" spans="1:14" x14ac:dyDescent="0.25">
      <c r="A344" s="1" t="s">
        <v>575</v>
      </c>
      <c r="B344" s="1">
        <v>1002422</v>
      </c>
      <c r="C344" s="1">
        <v>2022</v>
      </c>
      <c r="D344" s="1" t="s">
        <v>0</v>
      </c>
      <c r="E344" s="1" t="s">
        <v>1</v>
      </c>
      <c r="F344" s="1" t="s">
        <v>25</v>
      </c>
      <c r="G344" s="1" t="s">
        <v>3</v>
      </c>
      <c r="H344" s="1" t="s">
        <v>9</v>
      </c>
      <c r="I344" s="1"/>
      <c r="J344" s="1"/>
      <c r="K344" s="1"/>
      <c r="L344" s="28">
        <v>0</v>
      </c>
      <c r="M344" s="31">
        <v>0</v>
      </c>
      <c r="N344" s="31">
        <v>0</v>
      </c>
    </row>
    <row r="345" spans="1:14" x14ac:dyDescent="0.25">
      <c r="A345" s="1" t="s">
        <v>62</v>
      </c>
      <c r="B345" s="1">
        <v>1002427</v>
      </c>
      <c r="C345" s="1">
        <v>2022</v>
      </c>
      <c r="D345" s="1" t="s">
        <v>0</v>
      </c>
      <c r="E345" s="1" t="s">
        <v>1</v>
      </c>
      <c r="F345" s="1" t="s">
        <v>12</v>
      </c>
      <c r="G345" s="1" t="s">
        <v>3</v>
      </c>
      <c r="H345" s="1" t="s">
        <v>6</v>
      </c>
      <c r="I345" s="1"/>
      <c r="J345" s="1"/>
      <c r="K345" s="1"/>
      <c r="L345" s="28">
        <v>0</v>
      </c>
      <c r="M345" s="31">
        <v>0</v>
      </c>
      <c r="N345" s="31">
        <v>0</v>
      </c>
    </row>
    <row r="346" spans="1:14" x14ac:dyDescent="0.25">
      <c r="A346" s="1" t="s">
        <v>62</v>
      </c>
      <c r="B346" s="1">
        <v>1002427</v>
      </c>
      <c r="C346" s="1">
        <v>2022</v>
      </c>
      <c r="D346" s="1" t="s">
        <v>0</v>
      </c>
      <c r="E346" s="1" t="s">
        <v>1</v>
      </c>
      <c r="F346" s="1" t="s">
        <v>12</v>
      </c>
      <c r="G346" s="1" t="s">
        <v>3</v>
      </c>
      <c r="H346" s="1" t="s">
        <v>8</v>
      </c>
      <c r="I346" s="1"/>
      <c r="J346" s="1"/>
      <c r="K346" s="1"/>
      <c r="L346" s="28">
        <v>7</v>
      </c>
      <c r="M346" s="31">
        <v>0.21</v>
      </c>
      <c r="N346" s="31">
        <v>0</v>
      </c>
    </row>
    <row r="347" spans="1:14" x14ac:dyDescent="0.25">
      <c r="A347" s="1" t="s">
        <v>62</v>
      </c>
      <c r="B347" s="1">
        <v>1002427</v>
      </c>
      <c r="C347" s="1">
        <v>2022</v>
      </c>
      <c r="D347" s="1" t="s">
        <v>0</v>
      </c>
      <c r="E347" s="1" t="s">
        <v>1</v>
      </c>
      <c r="F347" s="1" t="s">
        <v>12</v>
      </c>
      <c r="G347" s="1" t="s">
        <v>3</v>
      </c>
      <c r="H347" s="1" t="s">
        <v>7</v>
      </c>
      <c r="I347" s="1"/>
      <c r="J347" s="1"/>
      <c r="K347" s="1"/>
      <c r="L347" s="28">
        <v>3</v>
      </c>
      <c r="M347" s="31">
        <v>0.24</v>
      </c>
      <c r="N347" s="31">
        <v>0</v>
      </c>
    </row>
    <row r="348" spans="1:14" x14ac:dyDescent="0.25">
      <c r="A348" s="1" t="s">
        <v>62</v>
      </c>
      <c r="B348" s="1">
        <v>1002427</v>
      </c>
      <c r="C348" s="1">
        <v>2022</v>
      </c>
      <c r="D348" s="1" t="s">
        <v>0</v>
      </c>
      <c r="E348" s="1" t="s">
        <v>1</v>
      </c>
      <c r="F348" s="1" t="s">
        <v>12</v>
      </c>
      <c r="G348" s="1" t="s">
        <v>3</v>
      </c>
      <c r="H348" s="1" t="s">
        <v>10</v>
      </c>
      <c r="I348" s="1"/>
      <c r="J348" s="1"/>
      <c r="K348" s="1"/>
      <c r="L348" s="28">
        <v>0</v>
      </c>
      <c r="M348" s="31">
        <v>0</v>
      </c>
      <c r="N348" s="31">
        <v>0</v>
      </c>
    </row>
    <row r="349" spans="1:14" x14ac:dyDescent="0.25">
      <c r="A349" s="1" t="s">
        <v>62</v>
      </c>
      <c r="B349" s="1">
        <v>1002427</v>
      </c>
      <c r="C349" s="1">
        <v>2022</v>
      </c>
      <c r="D349" s="1" t="s">
        <v>0</v>
      </c>
      <c r="E349" s="1" t="s">
        <v>1</v>
      </c>
      <c r="F349" s="1" t="s">
        <v>12</v>
      </c>
      <c r="G349" s="1" t="s">
        <v>3</v>
      </c>
      <c r="H349" s="1" t="s">
        <v>9</v>
      </c>
      <c r="I349" s="1"/>
      <c r="J349" s="1"/>
      <c r="K349" s="1"/>
      <c r="L349" s="28">
        <v>6</v>
      </c>
      <c r="M349" s="31">
        <v>0.17</v>
      </c>
      <c r="N349" s="31">
        <v>0</v>
      </c>
    </row>
    <row r="350" spans="1:14" x14ac:dyDescent="0.25">
      <c r="A350" s="1" t="s">
        <v>62</v>
      </c>
      <c r="B350" s="1">
        <v>1002427</v>
      </c>
      <c r="C350" s="1">
        <v>2022</v>
      </c>
      <c r="D350" s="1" t="s">
        <v>0</v>
      </c>
      <c r="E350" s="1" t="s">
        <v>1</v>
      </c>
      <c r="F350" s="1" t="s">
        <v>12</v>
      </c>
      <c r="G350" s="1" t="s">
        <v>3</v>
      </c>
      <c r="H350" s="1" t="s">
        <v>4</v>
      </c>
      <c r="I350" s="1"/>
      <c r="J350" s="1"/>
      <c r="K350" s="1"/>
      <c r="L350" s="28">
        <v>0</v>
      </c>
      <c r="M350" s="31">
        <v>0</v>
      </c>
      <c r="N350" s="31">
        <v>0</v>
      </c>
    </row>
    <row r="351" spans="1:14" x14ac:dyDescent="0.25">
      <c r="A351" s="1" t="s">
        <v>62</v>
      </c>
      <c r="B351" s="1">
        <v>1002427</v>
      </c>
      <c r="C351" s="1">
        <v>2022</v>
      </c>
      <c r="D351" s="1" t="s">
        <v>0</v>
      </c>
      <c r="E351" s="1" t="s">
        <v>1</v>
      </c>
      <c r="F351" s="1" t="s">
        <v>12</v>
      </c>
      <c r="G351" s="1" t="s">
        <v>3</v>
      </c>
      <c r="H351" s="1" t="s">
        <v>5</v>
      </c>
      <c r="I351" s="1"/>
      <c r="J351" s="1"/>
      <c r="K351" s="1"/>
      <c r="L351" s="28">
        <v>2</v>
      </c>
      <c r="M351" s="31">
        <v>122.53</v>
      </c>
      <c r="N351" s="31">
        <v>3.5</v>
      </c>
    </row>
    <row r="352" spans="1:14" x14ac:dyDescent="0.25">
      <c r="A352" s="1" t="s">
        <v>700</v>
      </c>
      <c r="B352" s="1">
        <v>1002444</v>
      </c>
      <c r="C352" s="1">
        <v>2022</v>
      </c>
      <c r="D352" s="1" t="s">
        <v>0</v>
      </c>
      <c r="E352" s="1" t="s">
        <v>1</v>
      </c>
      <c r="F352" s="1" t="s">
        <v>12</v>
      </c>
      <c r="G352" s="1" t="s">
        <v>3</v>
      </c>
      <c r="H352" s="1" t="s">
        <v>7</v>
      </c>
      <c r="I352" s="1"/>
      <c r="J352" s="1"/>
      <c r="K352" s="1"/>
      <c r="L352" s="28">
        <v>6</v>
      </c>
      <c r="M352" s="31">
        <v>5.8977836999999997</v>
      </c>
      <c r="N352" s="31">
        <v>0.25403769999999998</v>
      </c>
    </row>
    <row r="353" spans="1:14" x14ac:dyDescent="0.25">
      <c r="A353" s="1" t="s">
        <v>24020</v>
      </c>
      <c r="B353" s="1">
        <v>1002456</v>
      </c>
      <c r="C353" s="1">
        <v>2022</v>
      </c>
      <c r="D353" s="1" t="s">
        <v>0</v>
      </c>
      <c r="E353" s="1" t="s">
        <v>1</v>
      </c>
      <c r="F353" s="1" t="s">
        <v>12</v>
      </c>
      <c r="G353" s="1" t="s">
        <v>3</v>
      </c>
      <c r="H353" s="1" t="s">
        <v>10</v>
      </c>
      <c r="I353" s="1"/>
      <c r="J353" s="1"/>
      <c r="K353" s="1"/>
      <c r="L353" s="28">
        <v>2</v>
      </c>
      <c r="M353" s="31">
        <v>30.293904000000001</v>
      </c>
      <c r="N353" s="31">
        <v>0.87360709999999997</v>
      </c>
    </row>
    <row r="354" spans="1:14" x14ac:dyDescent="0.25">
      <c r="A354" s="1" t="s">
        <v>24020</v>
      </c>
      <c r="B354" s="1">
        <v>1002456</v>
      </c>
      <c r="C354" s="1">
        <v>2022</v>
      </c>
      <c r="D354" s="1" t="s">
        <v>0</v>
      </c>
      <c r="E354" s="1" t="s">
        <v>1</v>
      </c>
      <c r="F354" s="1" t="s">
        <v>12</v>
      </c>
      <c r="G354" s="1" t="s">
        <v>3</v>
      </c>
      <c r="H354" s="1" t="s">
        <v>7</v>
      </c>
      <c r="I354" s="1"/>
      <c r="J354" s="1"/>
      <c r="K354" s="1"/>
      <c r="L354" s="28">
        <v>86</v>
      </c>
      <c r="M354" s="31">
        <v>146.6990304</v>
      </c>
      <c r="N354" s="31">
        <v>4.2304655000000002</v>
      </c>
    </row>
    <row r="355" spans="1:14" x14ac:dyDescent="0.25">
      <c r="A355" s="1" t="s">
        <v>348</v>
      </c>
      <c r="B355" s="1">
        <v>1002467</v>
      </c>
      <c r="C355" s="1">
        <v>2022</v>
      </c>
      <c r="D355" s="1" t="s">
        <v>0</v>
      </c>
      <c r="E355" s="1" t="s">
        <v>1</v>
      </c>
      <c r="F355" s="1" t="s">
        <v>12</v>
      </c>
      <c r="G355" s="1" t="s">
        <v>3</v>
      </c>
      <c r="H355" s="1" t="s">
        <v>7</v>
      </c>
      <c r="I355" s="1"/>
      <c r="J355" s="1"/>
      <c r="K355" s="1"/>
      <c r="L355" s="28">
        <v>33</v>
      </c>
      <c r="M355" s="31">
        <v>23.812049999999999</v>
      </c>
      <c r="N355" s="31">
        <v>0.68667</v>
      </c>
    </row>
    <row r="356" spans="1:14" x14ac:dyDescent="0.25">
      <c r="A356" s="1" t="s">
        <v>132</v>
      </c>
      <c r="B356" s="1">
        <v>1002470</v>
      </c>
      <c r="C356" s="1">
        <v>2022</v>
      </c>
      <c r="D356" s="1" t="s">
        <v>0</v>
      </c>
      <c r="E356" s="1" t="s">
        <v>1</v>
      </c>
      <c r="F356" s="1" t="s">
        <v>25</v>
      </c>
      <c r="G356" s="1" t="s">
        <v>3</v>
      </c>
      <c r="H356" s="1" t="s">
        <v>7</v>
      </c>
      <c r="I356" s="1"/>
      <c r="J356" s="1"/>
      <c r="K356" s="1"/>
      <c r="L356" s="28">
        <v>16</v>
      </c>
      <c r="M356" s="31">
        <v>4.4646400000000002</v>
      </c>
      <c r="N356" s="31">
        <v>9.1520000000000004E-2</v>
      </c>
    </row>
    <row r="357" spans="1:14" x14ac:dyDescent="0.25">
      <c r="A357" s="1" t="s">
        <v>349</v>
      </c>
      <c r="B357" s="1">
        <v>1002472</v>
      </c>
      <c r="C357" s="1">
        <v>2022</v>
      </c>
      <c r="D357" s="1" t="s">
        <v>0</v>
      </c>
      <c r="E357" s="1" t="s">
        <v>1</v>
      </c>
      <c r="F357" s="1" t="s">
        <v>12</v>
      </c>
      <c r="G357" s="1" t="s">
        <v>3</v>
      </c>
      <c r="H357" s="1" t="s">
        <v>7</v>
      </c>
      <c r="I357" s="1"/>
      <c r="J357" s="1"/>
      <c r="K357" s="1"/>
      <c r="L357" s="28">
        <v>9</v>
      </c>
      <c r="M357" s="31">
        <v>1.6306799999999999</v>
      </c>
      <c r="N357" s="31">
        <v>4.7030000000000002E-2</v>
      </c>
    </row>
    <row r="358" spans="1:14" x14ac:dyDescent="0.25">
      <c r="A358" s="1" t="s">
        <v>34</v>
      </c>
      <c r="B358" s="1">
        <v>1002515</v>
      </c>
      <c r="C358" s="1">
        <v>2022</v>
      </c>
      <c r="D358" s="1" t="s">
        <v>0</v>
      </c>
      <c r="E358" s="1" t="s">
        <v>1</v>
      </c>
      <c r="F358" s="1" t="s">
        <v>25</v>
      </c>
      <c r="G358" s="1" t="s">
        <v>3</v>
      </c>
      <c r="H358" s="1" t="s">
        <v>10</v>
      </c>
      <c r="I358" s="1"/>
      <c r="J358" s="1"/>
      <c r="K358" s="1"/>
      <c r="L358" s="28">
        <v>0</v>
      </c>
      <c r="M358" s="31">
        <v>0</v>
      </c>
      <c r="N358" s="31">
        <v>0</v>
      </c>
    </row>
    <row r="359" spans="1:14" x14ac:dyDescent="0.25">
      <c r="A359" s="1" t="s">
        <v>34</v>
      </c>
      <c r="B359" s="1">
        <v>1002515</v>
      </c>
      <c r="C359" s="1">
        <v>2022</v>
      </c>
      <c r="D359" s="1" t="s">
        <v>0</v>
      </c>
      <c r="E359" s="1" t="s">
        <v>1</v>
      </c>
      <c r="F359" s="1" t="s">
        <v>25</v>
      </c>
      <c r="G359" s="1" t="s">
        <v>3</v>
      </c>
      <c r="H359" s="1" t="s">
        <v>9</v>
      </c>
      <c r="I359" s="1"/>
      <c r="J359" s="1"/>
      <c r="K359" s="1"/>
      <c r="L359" s="28">
        <v>0</v>
      </c>
      <c r="M359" s="31">
        <v>0</v>
      </c>
      <c r="N359" s="31">
        <v>0</v>
      </c>
    </row>
    <row r="360" spans="1:14" x14ac:dyDescent="0.25">
      <c r="A360" s="1" t="s">
        <v>34</v>
      </c>
      <c r="B360" s="1">
        <v>1002515</v>
      </c>
      <c r="C360" s="1">
        <v>2022</v>
      </c>
      <c r="D360" s="1" t="s">
        <v>0</v>
      </c>
      <c r="E360" s="1" t="s">
        <v>1</v>
      </c>
      <c r="F360" s="1" t="s">
        <v>25</v>
      </c>
      <c r="G360" s="1" t="s">
        <v>3</v>
      </c>
      <c r="H360" s="1" t="s">
        <v>4</v>
      </c>
      <c r="I360" s="1"/>
      <c r="J360" s="1"/>
      <c r="K360" s="1"/>
      <c r="L360" s="28">
        <v>0</v>
      </c>
      <c r="M360" s="31">
        <v>0</v>
      </c>
      <c r="N360" s="31">
        <v>0</v>
      </c>
    </row>
    <row r="361" spans="1:14" x14ac:dyDescent="0.25">
      <c r="A361" s="1" t="s">
        <v>34</v>
      </c>
      <c r="B361" s="1">
        <v>1002515</v>
      </c>
      <c r="C361" s="1">
        <v>2022</v>
      </c>
      <c r="D361" s="1" t="s">
        <v>0</v>
      </c>
      <c r="E361" s="1" t="s">
        <v>1</v>
      </c>
      <c r="F361" s="1" t="s">
        <v>25</v>
      </c>
      <c r="G361" s="1" t="s">
        <v>3</v>
      </c>
      <c r="H361" s="1" t="s">
        <v>8</v>
      </c>
      <c r="I361" s="1"/>
      <c r="J361" s="1"/>
      <c r="K361" s="1"/>
      <c r="L361" s="28">
        <v>0</v>
      </c>
      <c r="M361" s="31">
        <v>0</v>
      </c>
      <c r="N361" s="31">
        <v>0</v>
      </c>
    </row>
    <row r="362" spans="1:14" x14ac:dyDescent="0.25">
      <c r="A362" s="1" t="s">
        <v>34</v>
      </c>
      <c r="B362" s="1">
        <v>1002515</v>
      </c>
      <c r="C362" s="1">
        <v>2022</v>
      </c>
      <c r="D362" s="1" t="s">
        <v>0</v>
      </c>
      <c r="E362" s="1" t="s">
        <v>1</v>
      </c>
      <c r="F362" s="1" t="s">
        <v>25</v>
      </c>
      <c r="G362" s="1" t="s">
        <v>3</v>
      </c>
      <c r="H362" s="1" t="s">
        <v>5</v>
      </c>
      <c r="I362" s="1"/>
      <c r="J362" s="1"/>
      <c r="K362" s="1"/>
      <c r="L362" s="28">
        <v>0</v>
      </c>
      <c r="M362" s="31">
        <v>0</v>
      </c>
      <c r="N362" s="31">
        <v>0</v>
      </c>
    </row>
    <row r="363" spans="1:14" x14ac:dyDescent="0.25">
      <c r="A363" s="1" t="s">
        <v>34</v>
      </c>
      <c r="B363" s="1">
        <v>1002515</v>
      </c>
      <c r="C363" s="1">
        <v>2022</v>
      </c>
      <c r="D363" s="1" t="s">
        <v>0</v>
      </c>
      <c r="E363" s="1" t="s">
        <v>1</v>
      </c>
      <c r="F363" s="1" t="s">
        <v>25</v>
      </c>
      <c r="G363" s="1" t="s">
        <v>3</v>
      </c>
      <c r="H363" s="1" t="s">
        <v>7</v>
      </c>
      <c r="I363" s="1"/>
      <c r="J363" s="1"/>
      <c r="K363" s="1"/>
      <c r="L363" s="28">
        <v>341</v>
      </c>
      <c r="M363" s="31">
        <v>9.43</v>
      </c>
      <c r="N363" s="31">
        <v>0.3</v>
      </c>
    </row>
    <row r="364" spans="1:14" x14ac:dyDescent="0.25">
      <c r="A364" s="1" t="s">
        <v>34</v>
      </c>
      <c r="B364" s="1">
        <v>1002515</v>
      </c>
      <c r="C364" s="1">
        <v>2022</v>
      </c>
      <c r="D364" s="1" t="s">
        <v>0</v>
      </c>
      <c r="E364" s="1" t="s">
        <v>1</v>
      </c>
      <c r="F364" s="1" t="s">
        <v>25</v>
      </c>
      <c r="G364" s="1" t="s">
        <v>3</v>
      </c>
      <c r="H364" s="1" t="s">
        <v>6</v>
      </c>
      <c r="I364" s="1"/>
      <c r="J364" s="1"/>
      <c r="K364" s="1"/>
      <c r="L364" s="28">
        <v>0</v>
      </c>
      <c r="M364" s="31">
        <v>0</v>
      </c>
      <c r="N364" s="31">
        <v>0</v>
      </c>
    </row>
    <row r="365" spans="1:14" x14ac:dyDescent="0.25">
      <c r="A365" s="1" t="s">
        <v>816</v>
      </c>
      <c r="B365" s="1">
        <v>1002521</v>
      </c>
      <c r="C365" s="1">
        <v>2022</v>
      </c>
      <c r="D365" s="1" t="s">
        <v>0</v>
      </c>
      <c r="E365" s="1" t="s">
        <v>1</v>
      </c>
      <c r="F365" s="1" t="s">
        <v>25</v>
      </c>
      <c r="G365" s="1" t="s">
        <v>3</v>
      </c>
      <c r="H365" s="1" t="s">
        <v>10</v>
      </c>
      <c r="I365" s="1"/>
      <c r="J365" s="1"/>
      <c r="K365" s="1"/>
      <c r="L365" s="28">
        <v>3</v>
      </c>
      <c r="M365" s="31">
        <v>93.466290000000001</v>
      </c>
      <c r="N365" s="31">
        <v>3.75265</v>
      </c>
    </row>
    <row r="366" spans="1:14" x14ac:dyDescent="0.25">
      <c r="A366" s="1" t="s">
        <v>816</v>
      </c>
      <c r="B366" s="1">
        <v>1002521</v>
      </c>
      <c r="C366" s="1">
        <v>2022</v>
      </c>
      <c r="D366" s="1" t="s">
        <v>0</v>
      </c>
      <c r="E366" s="1" t="s">
        <v>1</v>
      </c>
      <c r="F366" s="1" t="s">
        <v>25</v>
      </c>
      <c r="G366" s="1" t="s">
        <v>3</v>
      </c>
      <c r="H366" s="1" t="s">
        <v>7</v>
      </c>
      <c r="I366" s="1"/>
      <c r="J366" s="1"/>
      <c r="K366" s="1"/>
      <c r="L366" s="28">
        <v>1176</v>
      </c>
      <c r="M366" s="31">
        <v>51.593690000000002</v>
      </c>
      <c r="N366" s="31">
        <v>2.0714600000000001</v>
      </c>
    </row>
    <row r="367" spans="1:14" x14ac:dyDescent="0.25">
      <c r="A367" s="1" t="s">
        <v>816</v>
      </c>
      <c r="B367" s="1">
        <v>1002521</v>
      </c>
      <c r="C367" s="1">
        <v>2022</v>
      </c>
      <c r="D367" s="1" t="s">
        <v>0</v>
      </c>
      <c r="E367" s="1" t="s">
        <v>1</v>
      </c>
      <c r="F367" s="1" t="s">
        <v>25</v>
      </c>
      <c r="G367" s="1" t="s">
        <v>3</v>
      </c>
      <c r="H367" s="1" t="s">
        <v>4</v>
      </c>
      <c r="I367" s="1"/>
      <c r="J367" s="1"/>
      <c r="K367" s="1"/>
      <c r="L367" s="28">
        <v>22</v>
      </c>
      <c r="M367" s="31">
        <v>391.99862000000002</v>
      </c>
      <c r="N367" s="31">
        <v>15.73865</v>
      </c>
    </row>
    <row r="368" spans="1:14" x14ac:dyDescent="0.25">
      <c r="A368" s="1" t="s">
        <v>41</v>
      </c>
      <c r="B368" s="1">
        <v>1002528</v>
      </c>
      <c r="C368" s="1">
        <v>2022</v>
      </c>
      <c r="D368" s="1" t="s">
        <v>0</v>
      </c>
      <c r="E368" s="1" t="s">
        <v>1</v>
      </c>
      <c r="F368" s="1" t="s">
        <v>25</v>
      </c>
      <c r="G368" s="1" t="s">
        <v>3</v>
      </c>
      <c r="H368" s="1" t="s">
        <v>7</v>
      </c>
      <c r="I368" s="1"/>
      <c r="J368" s="1"/>
      <c r="K368" s="1"/>
      <c r="L368" s="28">
        <v>21</v>
      </c>
      <c r="M368" s="31">
        <v>1.0473239999999999</v>
      </c>
      <c r="N368" s="31">
        <v>1.67122E-2</v>
      </c>
    </row>
    <row r="369" spans="1:14" x14ac:dyDescent="0.25">
      <c r="A369" s="1" t="s">
        <v>42</v>
      </c>
      <c r="B369" s="1">
        <v>1002532</v>
      </c>
      <c r="C369" s="1">
        <v>2022</v>
      </c>
      <c r="D369" s="1" t="s">
        <v>0</v>
      </c>
      <c r="E369" s="1" t="s">
        <v>1</v>
      </c>
      <c r="F369" s="1" t="s">
        <v>25</v>
      </c>
      <c r="G369" s="1" t="s">
        <v>3</v>
      </c>
      <c r="H369" s="1" t="s">
        <v>10</v>
      </c>
      <c r="I369" s="1"/>
      <c r="J369" s="1"/>
      <c r="K369" s="1"/>
      <c r="L369" s="28">
        <v>73</v>
      </c>
      <c r="M369" s="31">
        <v>378.85964369999999</v>
      </c>
      <c r="N369" s="31">
        <v>10.0410661</v>
      </c>
    </row>
    <row r="370" spans="1:14" x14ac:dyDescent="0.25">
      <c r="A370" s="1" t="s">
        <v>42</v>
      </c>
      <c r="B370" s="1">
        <v>1002532</v>
      </c>
      <c r="C370" s="1">
        <v>2022</v>
      </c>
      <c r="D370" s="1" t="s">
        <v>0</v>
      </c>
      <c r="E370" s="1" t="s">
        <v>1</v>
      </c>
      <c r="F370" s="1" t="s">
        <v>25</v>
      </c>
      <c r="G370" s="1" t="s">
        <v>3</v>
      </c>
      <c r="H370" s="1" t="s">
        <v>7</v>
      </c>
      <c r="I370" s="1"/>
      <c r="J370" s="1"/>
      <c r="K370" s="1"/>
      <c r="L370" s="28">
        <v>51</v>
      </c>
      <c r="M370" s="31">
        <v>31.5705639</v>
      </c>
      <c r="N370" s="31">
        <v>0.66876579999999997</v>
      </c>
    </row>
    <row r="371" spans="1:14" x14ac:dyDescent="0.25">
      <c r="A371" s="1" t="s">
        <v>42</v>
      </c>
      <c r="B371" s="1">
        <v>1002532</v>
      </c>
      <c r="C371" s="1">
        <v>2022</v>
      </c>
      <c r="D371" s="1" t="s">
        <v>0</v>
      </c>
      <c r="E371" s="1" t="s">
        <v>1</v>
      </c>
      <c r="F371" s="1" t="s">
        <v>25</v>
      </c>
      <c r="G371" s="1" t="s">
        <v>3</v>
      </c>
      <c r="H371" s="1" t="s">
        <v>4</v>
      </c>
      <c r="I371" s="1"/>
      <c r="J371" s="1"/>
      <c r="K371" s="1"/>
      <c r="L371" s="28">
        <v>5</v>
      </c>
      <c r="M371" s="31">
        <v>11.1363232</v>
      </c>
      <c r="N371" s="31">
        <v>0.89885219999999999</v>
      </c>
    </row>
    <row r="372" spans="1:14" x14ac:dyDescent="0.25">
      <c r="A372" s="1" t="s">
        <v>42</v>
      </c>
      <c r="B372" s="1">
        <v>1002532</v>
      </c>
      <c r="C372" s="1">
        <v>2022</v>
      </c>
      <c r="D372" s="1" t="s">
        <v>0</v>
      </c>
      <c r="E372" s="1" t="s">
        <v>1</v>
      </c>
      <c r="F372" s="1" t="s">
        <v>25</v>
      </c>
      <c r="G372" s="1" t="s">
        <v>3</v>
      </c>
      <c r="H372" s="1" t="s">
        <v>8</v>
      </c>
      <c r="I372" s="1"/>
      <c r="J372" s="1"/>
      <c r="K372" s="1"/>
      <c r="L372" s="28">
        <v>1</v>
      </c>
      <c r="M372" s="31">
        <v>7.1501300000000004E-2</v>
      </c>
      <c r="N372" s="31">
        <v>5.7711000000000004E-3</v>
      </c>
    </row>
    <row r="373" spans="1:14" x14ac:dyDescent="0.25">
      <c r="A373" s="1" t="s">
        <v>42</v>
      </c>
      <c r="B373" s="1">
        <v>1002532</v>
      </c>
      <c r="C373" s="1">
        <v>2022</v>
      </c>
      <c r="D373" s="1" t="s">
        <v>0</v>
      </c>
      <c r="E373" s="1" t="s">
        <v>1</v>
      </c>
      <c r="F373" s="1" t="s">
        <v>25</v>
      </c>
      <c r="G373" s="1" t="s">
        <v>3</v>
      </c>
      <c r="H373" s="1" t="s">
        <v>9</v>
      </c>
      <c r="I373" s="1"/>
      <c r="J373" s="1"/>
      <c r="K373" s="1"/>
      <c r="L373" s="28">
        <v>108</v>
      </c>
      <c r="M373" s="31">
        <v>3.8610687000000001</v>
      </c>
      <c r="N373" s="31">
        <v>0.31164059999999999</v>
      </c>
    </row>
    <row r="374" spans="1:14" x14ac:dyDescent="0.25">
      <c r="A374" s="1" t="s">
        <v>46</v>
      </c>
      <c r="B374" s="1">
        <v>1002577</v>
      </c>
      <c r="C374" s="1">
        <v>2022</v>
      </c>
      <c r="D374" s="1" t="s">
        <v>0</v>
      </c>
      <c r="E374" s="1" t="s">
        <v>1</v>
      </c>
      <c r="F374" s="1" t="s">
        <v>12</v>
      </c>
      <c r="G374" s="1" t="s">
        <v>3</v>
      </c>
      <c r="H374" s="1" t="s">
        <v>6</v>
      </c>
      <c r="I374" s="1"/>
      <c r="J374" s="1"/>
      <c r="K374" s="1"/>
      <c r="L374" s="28">
        <v>0</v>
      </c>
      <c r="M374" s="31">
        <v>0</v>
      </c>
      <c r="N374" s="31">
        <v>0</v>
      </c>
    </row>
    <row r="375" spans="1:14" x14ac:dyDescent="0.25">
      <c r="A375" s="1" t="s">
        <v>46</v>
      </c>
      <c r="B375" s="1">
        <v>1002577</v>
      </c>
      <c r="C375" s="1">
        <v>2022</v>
      </c>
      <c r="D375" s="1" t="s">
        <v>0</v>
      </c>
      <c r="E375" s="1" t="s">
        <v>1</v>
      </c>
      <c r="F375" s="1" t="s">
        <v>12</v>
      </c>
      <c r="G375" s="1" t="s">
        <v>3</v>
      </c>
      <c r="H375" s="1" t="s">
        <v>8</v>
      </c>
      <c r="I375" s="1"/>
      <c r="J375" s="1"/>
      <c r="K375" s="1"/>
      <c r="L375" s="28">
        <v>48</v>
      </c>
      <c r="M375" s="31">
        <v>1.75</v>
      </c>
      <c r="N375" s="31">
        <v>0.1</v>
      </c>
    </row>
    <row r="376" spans="1:14" x14ac:dyDescent="0.25">
      <c r="A376" s="1" t="s">
        <v>46</v>
      </c>
      <c r="B376" s="1">
        <v>1002577</v>
      </c>
      <c r="C376" s="1">
        <v>2022</v>
      </c>
      <c r="D376" s="1" t="s">
        <v>0</v>
      </c>
      <c r="E376" s="1" t="s">
        <v>1</v>
      </c>
      <c r="F376" s="1" t="s">
        <v>12</v>
      </c>
      <c r="G376" s="1" t="s">
        <v>3</v>
      </c>
      <c r="H376" s="1" t="s">
        <v>10</v>
      </c>
      <c r="I376" s="1"/>
      <c r="J376" s="1"/>
      <c r="K376" s="1"/>
      <c r="L376" s="28">
        <v>0</v>
      </c>
      <c r="M376" s="31">
        <v>0</v>
      </c>
      <c r="N376" s="31">
        <v>0</v>
      </c>
    </row>
    <row r="377" spans="1:14" x14ac:dyDescent="0.25">
      <c r="A377" s="1" t="s">
        <v>46</v>
      </c>
      <c r="B377" s="1">
        <v>1002577</v>
      </c>
      <c r="C377" s="1">
        <v>2022</v>
      </c>
      <c r="D377" s="1" t="s">
        <v>0</v>
      </c>
      <c r="E377" s="1" t="s">
        <v>1</v>
      </c>
      <c r="F377" s="1" t="s">
        <v>12</v>
      </c>
      <c r="G377" s="1" t="s">
        <v>3</v>
      </c>
      <c r="H377" s="1" t="s">
        <v>7</v>
      </c>
      <c r="I377" s="1"/>
      <c r="J377" s="1"/>
      <c r="K377" s="1"/>
      <c r="L377" s="28">
        <v>36</v>
      </c>
      <c r="M377" s="31">
        <v>8.3000000000000007</v>
      </c>
      <c r="N377" s="31">
        <v>0.2</v>
      </c>
    </row>
    <row r="378" spans="1:14" x14ac:dyDescent="0.25">
      <c r="A378" s="1" t="s">
        <v>46</v>
      </c>
      <c r="B378" s="1">
        <v>1002577</v>
      </c>
      <c r="C378" s="1">
        <v>2022</v>
      </c>
      <c r="D378" s="1" t="s">
        <v>0</v>
      </c>
      <c r="E378" s="1" t="s">
        <v>1</v>
      </c>
      <c r="F378" s="1" t="s">
        <v>12</v>
      </c>
      <c r="G378" s="1" t="s">
        <v>3</v>
      </c>
      <c r="H378" s="1" t="s">
        <v>4</v>
      </c>
      <c r="I378" s="1"/>
      <c r="J378" s="1"/>
      <c r="K378" s="1"/>
      <c r="L378" s="28">
        <v>0</v>
      </c>
      <c r="M378" s="31">
        <v>0</v>
      </c>
      <c r="N378" s="31">
        <v>0</v>
      </c>
    </row>
    <row r="379" spans="1:14" x14ac:dyDescent="0.25">
      <c r="A379" s="1" t="s">
        <v>46</v>
      </c>
      <c r="B379" s="1">
        <v>1002577</v>
      </c>
      <c r="C379" s="1">
        <v>2022</v>
      </c>
      <c r="D379" s="1" t="s">
        <v>0</v>
      </c>
      <c r="E379" s="1" t="s">
        <v>1</v>
      </c>
      <c r="F379" s="1" t="s">
        <v>12</v>
      </c>
      <c r="G379" s="1" t="s">
        <v>3</v>
      </c>
      <c r="H379" s="1" t="s">
        <v>9</v>
      </c>
      <c r="I379" s="1"/>
      <c r="J379" s="1"/>
      <c r="K379" s="1"/>
      <c r="L379" s="28">
        <v>36</v>
      </c>
      <c r="M379" s="31">
        <v>21.55</v>
      </c>
      <c r="N379" s="31">
        <v>0.6</v>
      </c>
    </row>
    <row r="380" spans="1:14" x14ac:dyDescent="0.25">
      <c r="A380" s="1" t="s">
        <v>46</v>
      </c>
      <c r="B380" s="1">
        <v>1002577</v>
      </c>
      <c r="C380" s="1">
        <v>2022</v>
      </c>
      <c r="D380" s="1" t="s">
        <v>0</v>
      </c>
      <c r="E380" s="1" t="s">
        <v>1</v>
      </c>
      <c r="F380" s="1" t="s">
        <v>12</v>
      </c>
      <c r="G380" s="1" t="s">
        <v>3</v>
      </c>
      <c r="H380" s="1" t="s">
        <v>5</v>
      </c>
      <c r="I380" s="1"/>
      <c r="J380" s="1"/>
      <c r="K380" s="1"/>
      <c r="L380" s="28">
        <v>1</v>
      </c>
      <c r="M380" s="31">
        <v>9.06</v>
      </c>
      <c r="N380" s="31">
        <v>0.3</v>
      </c>
    </row>
    <row r="381" spans="1:14" x14ac:dyDescent="0.25">
      <c r="A381" s="1" t="s">
        <v>48</v>
      </c>
      <c r="B381" s="1">
        <v>1002580</v>
      </c>
      <c r="C381" s="1">
        <v>2022</v>
      </c>
      <c r="D381" s="1" t="s">
        <v>0</v>
      </c>
      <c r="E381" s="1" t="s">
        <v>1</v>
      </c>
      <c r="F381" s="1" t="s">
        <v>12</v>
      </c>
      <c r="G381" s="1" t="s">
        <v>3</v>
      </c>
      <c r="H381" s="1" t="s">
        <v>8</v>
      </c>
      <c r="I381" s="1"/>
      <c r="J381" s="1"/>
      <c r="K381" s="1"/>
      <c r="L381" s="28">
        <v>10</v>
      </c>
      <c r="M381" s="31">
        <v>7.3</v>
      </c>
      <c r="N381" s="31">
        <v>0.2</v>
      </c>
    </row>
    <row r="382" spans="1:14" x14ac:dyDescent="0.25">
      <c r="A382" s="1" t="s">
        <v>48</v>
      </c>
      <c r="B382" s="1">
        <v>1002580</v>
      </c>
      <c r="C382" s="1">
        <v>2022</v>
      </c>
      <c r="D382" s="1" t="s">
        <v>0</v>
      </c>
      <c r="E382" s="1" t="s">
        <v>1</v>
      </c>
      <c r="F382" s="1" t="s">
        <v>12</v>
      </c>
      <c r="G382" s="1" t="s">
        <v>3</v>
      </c>
      <c r="H382" s="1" t="s">
        <v>9</v>
      </c>
      <c r="I382" s="1"/>
      <c r="J382" s="1"/>
      <c r="K382" s="1"/>
      <c r="L382" s="28">
        <v>16</v>
      </c>
      <c r="M382" s="31">
        <v>4.79</v>
      </c>
      <c r="N382" s="31">
        <v>0.1</v>
      </c>
    </row>
    <row r="383" spans="1:14" x14ac:dyDescent="0.25">
      <c r="A383" s="1" t="s">
        <v>48</v>
      </c>
      <c r="B383" s="1">
        <v>1002580</v>
      </c>
      <c r="C383" s="1">
        <v>2022</v>
      </c>
      <c r="D383" s="1" t="s">
        <v>0</v>
      </c>
      <c r="E383" s="1" t="s">
        <v>1</v>
      </c>
      <c r="F383" s="1" t="s">
        <v>12</v>
      </c>
      <c r="G383" s="1" t="s">
        <v>3</v>
      </c>
      <c r="H383" s="1" t="s">
        <v>4</v>
      </c>
      <c r="I383" s="1"/>
      <c r="J383" s="1"/>
      <c r="K383" s="1"/>
      <c r="L383" s="28">
        <v>0</v>
      </c>
      <c r="M383" s="31">
        <v>0</v>
      </c>
      <c r="N383" s="31">
        <v>0</v>
      </c>
    </row>
    <row r="384" spans="1:14" x14ac:dyDescent="0.25">
      <c r="A384" s="1" t="s">
        <v>48</v>
      </c>
      <c r="B384" s="1">
        <v>1002580</v>
      </c>
      <c r="C384" s="1">
        <v>2022</v>
      </c>
      <c r="D384" s="1" t="s">
        <v>0</v>
      </c>
      <c r="E384" s="1" t="s">
        <v>1</v>
      </c>
      <c r="F384" s="1" t="s">
        <v>12</v>
      </c>
      <c r="G384" s="1" t="s">
        <v>3</v>
      </c>
      <c r="H384" s="1" t="s">
        <v>6</v>
      </c>
      <c r="I384" s="1"/>
      <c r="J384" s="1"/>
      <c r="K384" s="1"/>
      <c r="L384" s="28">
        <v>0</v>
      </c>
      <c r="M384" s="31">
        <v>0</v>
      </c>
      <c r="N384" s="31">
        <v>0</v>
      </c>
    </row>
    <row r="385" spans="1:14" x14ac:dyDescent="0.25">
      <c r="A385" s="1" t="s">
        <v>48</v>
      </c>
      <c r="B385" s="1">
        <v>1002580</v>
      </c>
      <c r="C385" s="1">
        <v>2022</v>
      </c>
      <c r="D385" s="1" t="s">
        <v>0</v>
      </c>
      <c r="E385" s="1" t="s">
        <v>1</v>
      </c>
      <c r="F385" s="1" t="s">
        <v>12</v>
      </c>
      <c r="G385" s="1" t="s">
        <v>3</v>
      </c>
      <c r="H385" s="1" t="s">
        <v>10</v>
      </c>
      <c r="I385" s="1"/>
      <c r="J385" s="1"/>
      <c r="K385" s="1"/>
      <c r="L385" s="28">
        <v>0</v>
      </c>
      <c r="M385" s="31">
        <v>0</v>
      </c>
      <c r="N385" s="31">
        <v>0</v>
      </c>
    </row>
    <row r="386" spans="1:14" x14ac:dyDescent="0.25">
      <c r="A386" s="1" t="s">
        <v>48</v>
      </c>
      <c r="B386" s="1">
        <v>1002580</v>
      </c>
      <c r="C386" s="1">
        <v>2022</v>
      </c>
      <c r="D386" s="1" t="s">
        <v>0</v>
      </c>
      <c r="E386" s="1" t="s">
        <v>1</v>
      </c>
      <c r="F386" s="1" t="s">
        <v>12</v>
      </c>
      <c r="G386" s="1" t="s">
        <v>3</v>
      </c>
      <c r="H386" s="1" t="s">
        <v>7</v>
      </c>
      <c r="I386" s="1"/>
      <c r="J386" s="1"/>
      <c r="K386" s="1"/>
      <c r="L386" s="28">
        <v>51</v>
      </c>
      <c r="M386" s="31">
        <v>11.14</v>
      </c>
      <c r="N386" s="31">
        <v>0.3</v>
      </c>
    </row>
    <row r="387" spans="1:14" x14ac:dyDescent="0.25">
      <c r="A387" s="1" t="s">
        <v>48</v>
      </c>
      <c r="B387" s="1">
        <v>1002580</v>
      </c>
      <c r="C387" s="1">
        <v>2022</v>
      </c>
      <c r="D387" s="1" t="s">
        <v>0</v>
      </c>
      <c r="E387" s="1" t="s">
        <v>1</v>
      </c>
      <c r="F387" s="1" t="s">
        <v>12</v>
      </c>
      <c r="G387" s="1" t="s">
        <v>3</v>
      </c>
      <c r="H387" s="1" t="s">
        <v>5</v>
      </c>
      <c r="I387" s="1"/>
      <c r="J387" s="1"/>
      <c r="K387" s="1"/>
      <c r="L387" s="28">
        <v>7</v>
      </c>
      <c r="M387" s="31">
        <v>47.28</v>
      </c>
      <c r="N387" s="31">
        <v>1.4</v>
      </c>
    </row>
    <row r="388" spans="1:14" x14ac:dyDescent="0.25">
      <c r="A388" s="1" t="s">
        <v>65</v>
      </c>
      <c r="B388" s="1">
        <v>1002586</v>
      </c>
      <c r="C388" s="1">
        <v>2022</v>
      </c>
      <c r="D388" s="1" t="s">
        <v>0</v>
      </c>
      <c r="E388" s="1" t="s">
        <v>1</v>
      </c>
      <c r="F388" s="1" t="s">
        <v>12</v>
      </c>
      <c r="G388" s="1" t="s">
        <v>3</v>
      </c>
      <c r="H388" s="1" t="s">
        <v>4</v>
      </c>
      <c r="I388" s="1"/>
      <c r="J388" s="1"/>
      <c r="K388" s="1"/>
      <c r="L388" s="28">
        <v>0</v>
      </c>
      <c r="M388" s="31">
        <v>0</v>
      </c>
      <c r="N388" s="31">
        <v>0</v>
      </c>
    </row>
    <row r="389" spans="1:14" x14ac:dyDescent="0.25">
      <c r="A389" s="1" t="s">
        <v>65</v>
      </c>
      <c r="B389" s="1">
        <v>1002586</v>
      </c>
      <c r="C389" s="1">
        <v>2022</v>
      </c>
      <c r="D389" s="1" t="s">
        <v>0</v>
      </c>
      <c r="E389" s="1" t="s">
        <v>1</v>
      </c>
      <c r="F389" s="1" t="s">
        <v>12</v>
      </c>
      <c r="G389" s="1" t="s">
        <v>3</v>
      </c>
      <c r="H389" s="1" t="s">
        <v>10</v>
      </c>
      <c r="I389" s="1"/>
      <c r="J389" s="1"/>
      <c r="K389" s="1"/>
      <c r="L389" s="28">
        <v>0</v>
      </c>
      <c r="M389" s="31">
        <v>0</v>
      </c>
      <c r="N389" s="31">
        <v>0</v>
      </c>
    </row>
    <row r="390" spans="1:14" x14ac:dyDescent="0.25">
      <c r="A390" s="1" t="s">
        <v>65</v>
      </c>
      <c r="B390" s="1">
        <v>1002586</v>
      </c>
      <c r="C390" s="1">
        <v>2022</v>
      </c>
      <c r="D390" s="1" t="s">
        <v>0</v>
      </c>
      <c r="E390" s="1" t="s">
        <v>1</v>
      </c>
      <c r="F390" s="1" t="s">
        <v>12</v>
      </c>
      <c r="G390" s="1" t="s">
        <v>3</v>
      </c>
      <c r="H390" s="1" t="s">
        <v>9</v>
      </c>
      <c r="I390" s="1"/>
      <c r="J390" s="1"/>
      <c r="K390" s="1"/>
      <c r="L390" s="28">
        <v>18</v>
      </c>
      <c r="M390" s="31">
        <v>8.83</v>
      </c>
      <c r="N390" s="31">
        <v>0.3</v>
      </c>
    </row>
    <row r="391" spans="1:14" x14ac:dyDescent="0.25">
      <c r="A391" s="1" t="s">
        <v>65</v>
      </c>
      <c r="B391" s="1">
        <v>1002586</v>
      </c>
      <c r="C391" s="1">
        <v>2022</v>
      </c>
      <c r="D391" s="1" t="s">
        <v>0</v>
      </c>
      <c r="E391" s="1" t="s">
        <v>1</v>
      </c>
      <c r="F391" s="1" t="s">
        <v>12</v>
      </c>
      <c r="G391" s="1" t="s">
        <v>3</v>
      </c>
      <c r="H391" s="1" t="s">
        <v>7</v>
      </c>
      <c r="I391" s="1"/>
      <c r="J391" s="1"/>
      <c r="K391" s="1"/>
      <c r="L391" s="28">
        <v>145</v>
      </c>
      <c r="M391" s="31">
        <v>21.04</v>
      </c>
      <c r="N391" s="31">
        <v>0.6</v>
      </c>
    </row>
    <row r="392" spans="1:14" x14ac:dyDescent="0.25">
      <c r="A392" s="1" t="s">
        <v>65</v>
      </c>
      <c r="B392" s="1">
        <v>1002586</v>
      </c>
      <c r="C392" s="1">
        <v>2022</v>
      </c>
      <c r="D392" s="1" t="s">
        <v>0</v>
      </c>
      <c r="E392" s="1" t="s">
        <v>1</v>
      </c>
      <c r="F392" s="1" t="s">
        <v>12</v>
      </c>
      <c r="G392" s="1" t="s">
        <v>3</v>
      </c>
      <c r="H392" s="1" t="s">
        <v>5</v>
      </c>
      <c r="I392" s="1"/>
      <c r="J392" s="1"/>
      <c r="K392" s="1"/>
      <c r="L392" s="28">
        <v>1</v>
      </c>
      <c r="M392" s="31">
        <v>32.24</v>
      </c>
      <c r="N392" s="31">
        <v>0.9</v>
      </c>
    </row>
    <row r="393" spans="1:14" x14ac:dyDescent="0.25">
      <c r="A393" s="1" t="s">
        <v>65</v>
      </c>
      <c r="B393" s="1">
        <v>1002586</v>
      </c>
      <c r="C393" s="1">
        <v>2022</v>
      </c>
      <c r="D393" s="1" t="s">
        <v>0</v>
      </c>
      <c r="E393" s="1" t="s">
        <v>1</v>
      </c>
      <c r="F393" s="1" t="s">
        <v>12</v>
      </c>
      <c r="G393" s="1" t="s">
        <v>3</v>
      </c>
      <c r="H393" s="1" t="s">
        <v>6</v>
      </c>
      <c r="I393" s="1"/>
      <c r="J393" s="1"/>
      <c r="K393" s="1"/>
      <c r="L393" s="28">
        <v>0</v>
      </c>
      <c r="M393" s="31">
        <v>0</v>
      </c>
      <c r="N393" s="31">
        <v>0</v>
      </c>
    </row>
    <row r="394" spans="1:14" x14ac:dyDescent="0.25">
      <c r="A394" s="1" t="s">
        <v>65</v>
      </c>
      <c r="B394" s="1">
        <v>1002586</v>
      </c>
      <c r="C394" s="1">
        <v>2022</v>
      </c>
      <c r="D394" s="1" t="s">
        <v>0</v>
      </c>
      <c r="E394" s="1" t="s">
        <v>1</v>
      </c>
      <c r="F394" s="1" t="s">
        <v>12</v>
      </c>
      <c r="G394" s="1" t="s">
        <v>3</v>
      </c>
      <c r="H394" s="1" t="s">
        <v>8</v>
      </c>
      <c r="I394" s="1"/>
      <c r="J394" s="1"/>
      <c r="K394" s="1"/>
      <c r="L394" s="28">
        <v>0</v>
      </c>
      <c r="M394" s="31">
        <v>0</v>
      </c>
      <c r="N394" s="31">
        <v>0</v>
      </c>
    </row>
    <row r="395" spans="1:14" x14ac:dyDescent="0.25">
      <c r="A395" s="1" t="s">
        <v>350</v>
      </c>
      <c r="B395" s="1">
        <v>1002590</v>
      </c>
      <c r="C395" s="1">
        <v>2022</v>
      </c>
      <c r="D395" s="1" t="s">
        <v>0</v>
      </c>
      <c r="E395" s="1" t="s">
        <v>1</v>
      </c>
      <c r="F395" s="1" t="s">
        <v>12</v>
      </c>
      <c r="G395" s="1" t="s">
        <v>3</v>
      </c>
      <c r="H395" s="1" t="s">
        <v>6</v>
      </c>
      <c r="I395" s="1"/>
      <c r="J395" s="1"/>
      <c r="K395" s="1"/>
      <c r="L395" s="28">
        <v>0</v>
      </c>
      <c r="M395" s="31">
        <v>0</v>
      </c>
      <c r="N395" s="31">
        <v>0</v>
      </c>
    </row>
    <row r="396" spans="1:14" x14ac:dyDescent="0.25">
      <c r="A396" s="1" t="s">
        <v>350</v>
      </c>
      <c r="B396" s="1">
        <v>1002590</v>
      </c>
      <c r="C396" s="1">
        <v>2022</v>
      </c>
      <c r="D396" s="1" t="s">
        <v>0</v>
      </c>
      <c r="E396" s="1" t="s">
        <v>1</v>
      </c>
      <c r="F396" s="1" t="s">
        <v>12</v>
      </c>
      <c r="G396" s="1" t="s">
        <v>3</v>
      </c>
      <c r="H396" s="1" t="s">
        <v>5</v>
      </c>
      <c r="I396" s="1"/>
      <c r="J396" s="1"/>
      <c r="K396" s="1"/>
      <c r="L396" s="28">
        <v>0</v>
      </c>
      <c r="M396" s="31">
        <v>0</v>
      </c>
      <c r="N396" s="31">
        <v>0</v>
      </c>
    </row>
    <row r="397" spans="1:14" x14ac:dyDescent="0.25">
      <c r="A397" s="1" t="s">
        <v>350</v>
      </c>
      <c r="B397" s="1">
        <v>1002590</v>
      </c>
      <c r="C397" s="1">
        <v>2022</v>
      </c>
      <c r="D397" s="1" t="s">
        <v>0</v>
      </c>
      <c r="E397" s="1" t="s">
        <v>1</v>
      </c>
      <c r="F397" s="1" t="s">
        <v>12</v>
      </c>
      <c r="G397" s="1" t="s">
        <v>3</v>
      </c>
      <c r="H397" s="1" t="s">
        <v>4</v>
      </c>
      <c r="I397" s="1"/>
      <c r="J397" s="1"/>
      <c r="K397" s="1"/>
      <c r="L397" s="28">
        <v>0</v>
      </c>
      <c r="M397" s="31">
        <v>0</v>
      </c>
      <c r="N397" s="31">
        <v>0</v>
      </c>
    </row>
    <row r="398" spans="1:14" x14ac:dyDescent="0.25">
      <c r="A398" s="1" t="s">
        <v>350</v>
      </c>
      <c r="B398" s="1">
        <v>1002590</v>
      </c>
      <c r="C398" s="1">
        <v>2022</v>
      </c>
      <c r="D398" s="1" t="s">
        <v>0</v>
      </c>
      <c r="E398" s="1" t="s">
        <v>1</v>
      </c>
      <c r="F398" s="1" t="s">
        <v>12</v>
      </c>
      <c r="G398" s="1" t="s">
        <v>3</v>
      </c>
      <c r="H398" s="1" t="s">
        <v>10</v>
      </c>
      <c r="I398" s="1"/>
      <c r="J398" s="1"/>
      <c r="K398" s="1"/>
      <c r="L398" s="28">
        <v>0</v>
      </c>
      <c r="M398" s="31">
        <v>0</v>
      </c>
      <c r="N398" s="31">
        <v>0</v>
      </c>
    </row>
    <row r="399" spans="1:14" x14ac:dyDescent="0.25">
      <c r="A399" s="1" t="s">
        <v>350</v>
      </c>
      <c r="B399" s="1">
        <v>1002590</v>
      </c>
      <c r="C399" s="1">
        <v>2022</v>
      </c>
      <c r="D399" s="1" t="s">
        <v>0</v>
      </c>
      <c r="E399" s="1" t="s">
        <v>1</v>
      </c>
      <c r="F399" s="1" t="s">
        <v>12</v>
      </c>
      <c r="G399" s="1" t="s">
        <v>3</v>
      </c>
      <c r="H399" s="1" t="s">
        <v>8</v>
      </c>
      <c r="I399" s="1"/>
      <c r="J399" s="1"/>
      <c r="K399" s="1"/>
      <c r="L399" s="28">
        <v>12</v>
      </c>
      <c r="M399" s="31">
        <v>4.47</v>
      </c>
      <c r="N399" s="31">
        <v>0.1</v>
      </c>
    </row>
    <row r="400" spans="1:14" x14ac:dyDescent="0.25">
      <c r="A400" s="1" t="s">
        <v>350</v>
      </c>
      <c r="B400" s="1">
        <v>1002590</v>
      </c>
      <c r="C400" s="1">
        <v>2022</v>
      </c>
      <c r="D400" s="1" t="s">
        <v>0</v>
      </c>
      <c r="E400" s="1" t="s">
        <v>1</v>
      </c>
      <c r="F400" s="1" t="s">
        <v>12</v>
      </c>
      <c r="G400" s="1" t="s">
        <v>3</v>
      </c>
      <c r="H400" s="1" t="s">
        <v>9</v>
      </c>
      <c r="I400" s="1"/>
      <c r="J400" s="1"/>
      <c r="K400" s="1"/>
      <c r="L400" s="28">
        <v>6</v>
      </c>
      <c r="M400" s="31">
        <v>2.39</v>
      </c>
      <c r="N400" s="31">
        <v>0.1</v>
      </c>
    </row>
    <row r="401" spans="1:14" x14ac:dyDescent="0.25">
      <c r="A401" s="1" t="s">
        <v>350</v>
      </c>
      <c r="B401" s="1">
        <v>1002590</v>
      </c>
      <c r="C401" s="1">
        <v>2022</v>
      </c>
      <c r="D401" s="1" t="s">
        <v>0</v>
      </c>
      <c r="E401" s="1" t="s">
        <v>1</v>
      </c>
      <c r="F401" s="1" t="s">
        <v>12</v>
      </c>
      <c r="G401" s="1" t="s">
        <v>3</v>
      </c>
      <c r="H401" s="1" t="s">
        <v>7</v>
      </c>
      <c r="I401" s="1"/>
      <c r="J401" s="1"/>
      <c r="K401" s="1"/>
      <c r="L401" s="28">
        <v>12</v>
      </c>
      <c r="M401" s="31">
        <v>17.47</v>
      </c>
      <c r="N401" s="31">
        <v>0.5</v>
      </c>
    </row>
    <row r="402" spans="1:14" x14ac:dyDescent="0.25">
      <c r="A402" s="1" t="s">
        <v>67</v>
      </c>
      <c r="B402" s="1">
        <v>1002617</v>
      </c>
      <c r="C402" s="1">
        <v>2022</v>
      </c>
      <c r="D402" s="1" t="s">
        <v>0</v>
      </c>
      <c r="E402" s="1" t="s">
        <v>1</v>
      </c>
      <c r="F402" s="1" t="s">
        <v>12</v>
      </c>
      <c r="G402" s="1" t="s">
        <v>3</v>
      </c>
      <c r="H402" s="1" t="s">
        <v>8</v>
      </c>
      <c r="I402" s="1"/>
      <c r="J402" s="1"/>
      <c r="K402" s="1"/>
      <c r="L402" s="28">
        <v>0</v>
      </c>
      <c r="M402" s="31">
        <v>0</v>
      </c>
      <c r="N402" s="31">
        <v>0</v>
      </c>
    </row>
    <row r="403" spans="1:14" x14ac:dyDescent="0.25">
      <c r="A403" s="1" t="s">
        <v>67</v>
      </c>
      <c r="B403" s="1">
        <v>1002617</v>
      </c>
      <c r="C403" s="1">
        <v>2022</v>
      </c>
      <c r="D403" s="1" t="s">
        <v>0</v>
      </c>
      <c r="E403" s="1" t="s">
        <v>1</v>
      </c>
      <c r="F403" s="1" t="s">
        <v>12</v>
      </c>
      <c r="G403" s="1" t="s">
        <v>3</v>
      </c>
      <c r="H403" s="1" t="s">
        <v>10</v>
      </c>
      <c r="I403" s="1"/>
      <c r="J403" s="1"/>
      <c r="K403" s="1"/>
      <c r="L403" s="28">
        <v>0</v>
      </c>
      <c r="M403" s="31">
        <v>0</v>
      </c>
      <c r="N403" s="31">
        <v>0</v>
      </c>
    </row>
    <row r="404" spans="1:14" x14ac:dyDescent="0.25">
      <c r="A404" s="1" t="s">
        <v>67</v>
      </c>
      <c r="B404" s="1">
        <v>1002617</v>
      </c>
      <c r="C404" s="1">
        <v>2022</v>
      </c>
      <c r="D404" s="1" t="s">
        <v>0</v>
      </c>
      <c r="E404" s="1" t="s">
        <v>1</v>
      </c>
      <c r="F404" s="1" t="s">
        <v>12</v>
      </c>
      <c r="G404" s="1" t="s">
        <v>3</v>
      </c>
      <c r="H404" s="1" t="s">
        <v>7</v>
      </c>
      <c r="I404" s="1"/>
      <c r="J404" s="1"/>
      <c r="K404" s="1"/>
      <c r="L404" s="28">
        <v>58</v>
      </c>
      <c r="M404" s="31">
        <v>28.91</v>
      </c>
      <c r="N404" s="31">
        <v>0.8</v>
      </c>
    </row>
    <row r="405" spans="1:14" x14ac:dyDescent="0.25">
      <c r="A405" s="1" t="s">
        <v>67</v>
      </c>
      <c r="B405" s="1">
        <v>1002617</v>
      </c>
      <c r="C405" s="1">
        <v>2022</v>
      </c>
      <c r="D405" s="1" t="s">
        <v>0</v>
      </c>
      <c r="E405" s="1" t="s">
        <v>1</v>
      </c>
      <c r="F405" s="1" t="s">
        <v>12</v>
      </c>
      <c r="G405" s="1" t="s">
        <v>3</v>
      </c>
      <c r="H405" s="1" t="s">
        <v>5</v>
      </c>
      <c r="I405" s="1"/>
      <c r="J405" s="1"/>
      <c r="K405" s="1"/>
      <c r="L405" s="28">
        <v>2</v>
      </c>
      <c r="M405" s="31">
        <v>4.8</v>
      </c>
      <c r="N405" s="31">
        <v>0.1</v>
      </c>
    </row>
    <row r="406" spans="1:14" x14ac:dyDescent="0.25">
      <c r="A406" s="1" t="s">
        <v>67</v>
      </c>
      <c r="B406" s="1">
        <v>1002617</v>
      </c>
      <c r="C406" s="1">
        <v>2022</v>
      </c>
      <c r="D406" s="1" t="s">
        <v>0</v>
      </c>
      <c r="E406" s="1" t="s">
        <v>1</v>
      </c>
      <c r="F406" s="1" t="s">
        <v>12</v>
      </c>
      <c r="G406" s="1" t="s">
        <v>3</v>
      </c>
      <c r="H406" s="1" t="s">
        <v>4</v>
      </c>
      <c r="I406" s="1"/>
      <c r="J406" s="1"/>
      <c r="K406" s="1"/>
      <c r="L406" s="28">
        <v>0</v>
      </c>
      <c r="M406" s="31">
        <v>0</v>
      </c>
      <c r="N406" s="31">
        <v>0</v>
      </c>
    </row>
    <row r="407" spans="1:14" x14ac:dyDescent="0.25">
      <c r="A407" s="1" t="s">
        <v>67</v>
      </c>
      <c r="B407" s="1">
        <v>1002617</v>
      </c>
      <c r="C407" s="1">
        <v>2022</v>
      </c>
      <c r="D407" s="1" t="s">
        <v>0</v>
      </c>
      <c r="E407" s="1" t="s">
        <v>1</v>
      </c>
      <c r="F407" s="1" t="s">
        <v>12</v>
      </c>
      <c r="G407" s="1" t="s">
        <v>3</v>
      </c>
      <c r="H407" s="1" t="s">
        <v>9</v>
      </c>
      <c r="I407" s="1"/>
      <c r="J407" s="1"/>
      <c r="K407" s="1"/>
      <c r="L407" s="28">
        <v>55</v>
      </c>
      <c r="M407" s="31">
        <v>32.119999999999997</v>
      </c>
      <c r="N407" s="31">
        <v>0.9</v>
      </c>
    </row>
    <row r="408" spans="1:14" x14ac:dyDescent="0.25">
      <c r="A408" s="1" t="s">
        <v>67</v>
      </c>
      <c r="B408" s="1">
        <v>1002617</v>
      </c>
      <c r="C408" s="1">
        <v>2022</v>
      </c>
      <c r="D408" s="1" t="s">
        <v>0</v>
      </c>
      <c r="E408" s="1" t="s">
        <v>1</v>
      </c>
      <c r="F408" s="1" t="s">
        <v>12</v>
      </c>
      <c r="G408" s="1" t="s">
        <v>3</v>
      </c>
      <c r="H408" s="1" t="s">
        <v>6</v>
      </c>
      <c r="I408" s="1"/>
      <c r="J408" s="1"/>
      <c r="K408" s="1"/>
      <c r="L408" s="28">
        <v>0</v>
      </c>
      <c r="M408" s="31">
        <v>0</v>
      </c>
      <c r="N408" s="31">
        <v>0</v>
      </c>
    </row>
    <row r="409" spans="1:14" x14ac:dyDescent="0.25">
      <c r="A409" s="1" t="s">
        <v>24021</v>
      </c>
      <c r="B409" s="1">
        <v>1002623</v>
      </c>
      <c r="C409" s="1">
        <v>2022</v>
      </c>
      <c r="D409" s="1" t="s">
        <v>0</v>
      </c>
      <c r="E409" s="1" t="s">
        <v>1</v>
      </c>
      <c r="F409" s="1" t="s">
        <v>25</v>
      </c>
      <c r="G409" s="1" t="s">
        <v>3</v>
      </c>
      <c r="H409" s="1" t="s">
        <v>5</v>
      </c>
      <c r="I409" s="1"/>
      <c r="J409" s="1"/>
      <c r="K409" s="1"/>
      <c r="L409" s="28">
        <v>21</v>
      </c>
      <c r="M409" s="31">
        <v>22.91</v>
      </c>
      <c r="N409" s="31">
        <v>206.6</v>
      </c>
    </row>
    <row r="410" spans="1:14" x14ac:dyDescent="0.25">
      <c r="A410" s="1" t="s">
        <v>24021</v>
      </c>
      <c r="B410" s="1">
        <v>1002623</v>
      </c>
      <c r="C410" s="1">
        <v>2022</v>
      </c>
      <c r="D410" s="1" t="s">
        <v>0</v>
      </c>
      <c r="E410" s="1" t="s">
        <v>1</v>
      </c>
      <c r="F410" s="1" t="s">
        <v>25</v>
      </c>
      <c r="G410" s="1" t="s">
        <v>3</v>
      </c>
      <c r="H410" s="1" t="s">
        <v>7</v>
      </c>
      <c r="I410" s="1"/>
      <c r="J410" s="1"/>
      <c r="K410" s="1"/>
      <c r="L410" s="28">
        <v>140</v>
      </c>
      <c r="M410" s="31">
        <v>50.79</v>
      </c>
      <c r="N410" s="31">
        <v>93.3</v>
      </c>
    </row>
    <row r="411" spans="1:14" x14ac:dyDescent="0.25">
      <c r="A411" s="1" t="s">
        <v>97</v>
      </c>
      <c r="B411" s="1">
        <v>1002628</v>
      </c>
      <c r="C411" s="1">
        <v>2022</v>
      </c>
      <c r="D411" s="1" t="s">
        <v>0</v>
      </c>
      <c r="E411" s="1" t="s">
        <v>1</v>
      </c>
      <c r="F411" s="1" t="s">
        <v>25</v>
      </c>
      <c r="G411" s="1" t="s">
        <v>3</v>
      </c>
      <c r="H411" s="1" t="s">
        <v>7</v>
      </c>
      <c r="I411" s="1"/>
      <c r="J411" s="1"/>
      <c r="K411" s="1"/>
      <c r="L411" s="28">
        <v>30</v>
      </c>
      <c r="M411" s="31">
        <v>0.22286439999999999</v>
      </c>
      <c r="N411" s="31">
        <v>4.3054E-3</v>
      </c>
    </row>
    <row r="412" spans="1:14" x14ac:dyDescent="0.25">
      <c r="A412" s="1" t="s">
        <v>97</v>
      </c>
      <c r="B412" s="1">
        <v>1002628</v>
      </c>
      <c r="C412" s="1">
        <v>2022</v>
      </c>
      <c r="D412" s="1" t="s">
        <v>0</v>
      </c>
      <c r="E412" s="1" t="s">
        <v>1</v>
      </c>
      <c r="F412" s="1" t="s">
        <v>25</v>
      </c>
      <c r="G412" s="1" t="s">
        <v>3</v>
      </c>
      <c r="H412" s="1" t="s">
        <v>4</v>
      </c>
      <c r="I412" s="1"/>
      <c r="J412" s="1"/>
      <c r="K412" s="1"/>
      <c r="L412" s="28">
        <v>0</v>
      </c>
      <c r="M412" s="31">
        <v>0</v>
      </c>
      <c r="N412" s="31">
        <v>0</v>
      </c>
    </row>
    <row r="413" spans="1:14" x14ac:dyDescent="0.25">
      <c r="A413" s="1" t="s">
        <v>97</v>
      </c>
      <c r="B413" s="1">
        <v>1002628</v>
      </c>
      <c r="C413" s="1">
        <v>2022</v>
      </c>
      <c r="D413" s="1" t="s">
        <v>0</v>
      </c>
      <c r="E413" s="1" t="s">
        <v>1</v>
      </c>
      <c r="F413" s="1" t="s">
        <v>25</v>
      </c>
      <c r="G413" s="1" t="s">
        <v>3</v>
      </c>
      <c r="H413" s="1" t="s">
        <v>8</v>
      </c>
      <c r="I413" s="1"/>
      <c r="J413" s="1"/>
      <c r="K413" s="1"/>
      <c r="L413" s="28">
        <v>0</v>
      </c>
      <c r="M413" s="31">
        <v>0</v>
      </c>
      <c r="N413" s="31">
        <v>0</v>
      </c>
    </row>
    <row r="414" spans="1:14" x14ac:dyDescent="0.25">
      <c r="A414" s="1" t="s">
        <v>97</v>
      </c>
      <c r="B414" s="1">
        <v>1002628</v>
      </c>
      <c r="C414" s="1">
        <v>2022</v>
      </c>
      <c r="D414" s="1" t="s">
        <v>0</v>
      </c>
      <c r="E414" s="1" t="s">
        <v>1</v>
      </c>
      <c r="F414" s="1" t="s">
        <v>25</v>
      </c>
      <c r="G414" s="1" t="s">
        <v>3</v>
      </c>
      <c r="H414" s="1" t="s">
        <v>9</v>
      </c>
      <c r="I414" s="1"/>
      <c r="J414" s="1"/>
      <c r="K414" s="1"/>
      <c r="L414" s="28">
        <v>0</v>
      </c>
      <c r="M414" s="31">
        <v>0</v>
      </c>
      <c r="N414" s="31">
        <v>0</v>
      </c>
    </row>
    <row r="415" spans="1:14" x14ac:dyDescent="0.25">
      <c r="A415" s="1" t="s">
        <v>97</v>
      </c>
      <c r="B415" s="1">
        <v>1002628</v>
      </c>
      <c r="C415" s="1">
        <v>2022</v>
      </c>
      <c r="D415" s="1" t="s">
        <v>0</v>
      </c>
      <c r="E415" s="1" t="s">
        <v>1</v>
      </c>
      <c r="F415" s="1" t="s">
        <v>25</v>
      </c>
      <c r="G415" s="1" t="s">
        <v>3</v>
      </c>
      <c r="H415" s="1" t="s">
        <v>10</v>
      </c>
      <c r="I415" s="1"/>
      <c r="J415" s="1"/>
      <c r="K415" s="1"/>
      <c r="L415" s="28">
        <v>0</v>
      </c>
      <c r="M415" s="31">
        <v>0</v>
      </c>
      <c r="N415" s="31">
        <v>0</v>
      </c>
    </row>
    <row r="416" spans="1:14" x14ac:dyDescent="0.25">
      <c r="A416" s="1" t="s">
        <v>97</v>
      </c>
      <c r="B416" s="1">
        <v>1002628</v>
      </c>
      <c r="C416" s="1">
        <v>2022</v>
      </c>
      <c r="D416" s="1" t="s">
        <v>0</v>
      </c>
      <c r="E416" s="1" t="s">
        <v>1</v>
      </c>
      <c r="F416" s="1" t="s">
        <v>25</v>
      </c>
      <c r="G416" s="1" t="s">
        <v>3</v>
      </c>
      <c r="H416" s="1" t="s">
        <v>5</v>
      </c>
      <c r="I416" s="1"/>
      <c r="J416" s="1"/>
      <c r="K416" s="1"/>
      <c r="L416" s="28">
        <v>0</v>
      </c>
      <c r="M416" s="31">
        <v>0</v>
      </c>
      <c r="N416" s="31">
        <v>0</v>
      </c>
    </row>
    <row r="417" spans="1:14" x14ac:dyDescent="0.25">
      <c r="A417" s="1" t="s">
        <v>97</v>
      </c>
      <c r="B417" s="1">
        <v>1002628</v>
      </c>
      <c r="C417" s="1">
        <v>2022</v>
      </c>
      <c r="D417" s="1" t="s">
        <v>0</v>
      </c>
      <c r="E417" s="1" t="s">
        <v>1</v>
      </c>
      <c r="F417" s="1" t="s">
        <v>25</v>
      </c>
      <c r="G417" s="1" t="s">
        <v>3</v>
      </c>
      <c r="H417" s="1" t="s">
        <v>6</v>
      </c>
      <c r="I417" s="1"/>
      <c r="J417" s="1"/>
      <c r="K417" s="1"/>
      <c r="L417" s="28">
        <v>0</v>
      </c>
      <c r="M417" s="31">
        <v>0</v>
      </c>
      <c r="N417" s="31">
        <v>0</v>
      </c>
    </row>
    <row r="418" spans="1:14" x14ac:dyDescent="0.25">
      <c r="A418" s="1" t="s">
        <v>1164</v>
      </c>
      <c r="B418" s="1">
        <v>1002629</v>
      </c>
      <c r="C418" s="1">
        <v>2022</v>
      </c>
      <c r="D418" s="1" t="s">
        <v>865</v>
      </c>
      <c r="E418" s="1" t="s">
        <v>23978</v>
      </c>
      <c r="F418" s="1" t="s">
        <v>25</v>
      </c>
      <c r="G418" s="1" t="s">
        <v>867</v>
      </c>
      <c r="H418" s="1"/>
      <c r="I418" s="1"/>
      <c r="J418" s="31">
        <v>0</v>
      </c>
      <c r="K418" s="31">
        <v>72.197055000000006</v>
      </c>
      <c r="L418" s="28"/>
      <c r="M418" s="31">
        <v>0</v>
      </c>
      <c r="N418" s="31">
        <v>72.197055000000006</v>
      </c>
    </row>
    <row r="419" spans="1:14" x14ac:dyDescent="0.25">
      <c r="A419" s="1" t="s">
        <v>1165</v>
      </c>
      <c r="B419" s="1">
        <v>1002630</v>
      </c>
      <c r="C419" s="1">
        <v>2022</v>
      </c>
      <c r="D419" s="1" t="s">
        <v>865</v>
      </c>
      <c r="E419" s="1" t="s">
        <v>23978</v>
      </c>
      <c r="F419" s="1" t="s">
        <v>25</v>
      </c>
      <c r="G419" s="1" t="s">
        <v>867</v>
      </c>
      <c r="H419" s="1"/>
      <c r="I419" s="1"/>
      <c r="J419" s="31">
        <v>0</v>
      </c>
      <c r="K419" s="31">
        <v>2651.8965591000001</v>
      </c>
      <c r="L419" s="28"/>
      <c r="M419" s="31">
        <v>0</v>
      </c>
      <c r="N419" s="31">
        <v>2651.8965591000001</v>
      </c>
    </row>
    <row r="420" spans="1:14" x14ac:dyDescent="0.25">
      <c r="A420" s="1" t="s">
        <v>257</v>
      </c>
      <c r="B420" s="1">
        <v>1002642</v>
      </c>
      <c r="C420" s="1">
        <v>2022</v>
      </c>
      <c r="D420" s="1" t="s">
        <v>0</v>
      </c>
      <c r="E420" s="1" t="s">
        <v>1</v>
      </c>
      <c r="F420" s="1" t="s">
        <v>12</v>
      </c>
      <c r="G420" s="1" t="s">
        <v>3</v>
      </c>
      <c r="H420" s="1" t="s">
        <v>7</v>
      </c>
      <c r="I420" s="1"/>
      <c r="J420" s="1"/>
      <c r="K420" s="1"/>
      <c r="L420" s="28">
        <v>11</v>
      </c>
      <c r="M420" s="31">
        <v>7.6801792000000004</v>
      </c>
      <c r="N420" s="31">
        <v>0.39918219999999999</v>
      </c>
    </row>
    <row r="421" spans="1:14" x14ac:dyDescent="0.25">
      <c r="A421" s="1" t="s">
        <v>83</v>
      </c>
      <c r="B421" s="1">
        <v>1002664</v>
      </c>
      <c r="C421" s="1">
        <v>2022</v>
      </c>
      <c r="D421" s="1" t="s">
        <v>0</v>
      </c>
      <c r="E421" s="1" t="s">
        <v>1</v>
      </c>
      <c r="F421" s="1" t="s">
        <v>25</v>
      </c>
      <c r="G421" s="1" t="s">
        <v>3</v>
      </c>
      <c r="H421" s="1" t="s">
        <v>10</v>
      </c>
      <c r="I421" s="1"/>
      <c r="J421" s="1"/>
      <c r="K421" s="1"/>
      <c r="L421" s="28">
        <v>1</v>
      </c>
      <c r="M421" s="31">
        <v>0.14000000000000001</v>
      </c>
      <c r="N421" s="31">
        <v>0</v>
      </c>
    </row>
    <row r="422" spans="1:14" x14ac:dyDescent="0.25">
      <c r="A422" s="1" t="s">
        <v>83</v>
      </c>
      <c r="B422" s="1">
        <v>1002664</v>
      </c>
      <c r="C422" s="1">
        <v>2022</v>
      </c>
      <c r="D422" s="1" t="s">
        <v>0</v>
      </c>
      <c r="E422" s="1" t="s">
        <v>1</v>
      </c>
      <c r="F422" s="1" t="s">
        <v>25</v>
      </c>
      <c r="G422" s="1" t="s">
        <v>3</v>
      </c>
      <c r="H422" s="1" t="s">
        <v>5</v>
      </c>
      <c r="I422" s="1"/>
      <c r="J422" s="1"/>
      <c r="K422" s="1"/>
      <c r="L422" s="28">
        <v>0</v>
      </c>
      <c r="M422" s="31">
        <v>0</v>
      </c>
      <c r="N422" s="31">
        <v>0</v>
      </c>
    </row>
    <row r="423" spans="1:14" x14ac:dyDescent="0.25">
      <c r="A423" s="1" t="s">
        <v>83</v>
      </c>
      <c r="B423" s="1">
        <v>1002664</v>
      </c>
      <c r="C423" s="1">
        <v>2022</v>
      </c>
      <c r="D423" s="1" t="s">
        <v>0</v>
      </c>
      <c r="E423" s="1" t="s">
        <v>1</v>
      </c>
      <c r="F423" s="1" t="s">
        <v>25</v>
      </c>
      <c r="G423" s="1" t="s">
        <v>3</v>
      </c>
      <c r="H423" s="1" t="s">
        <v>8</v>
      </c>
      <c r="I423" s="1"/>
      <c r="J423" s="1"/>
      <c r="K423" s="1"/>
      <c r="L423" s="28">
        <v>0</v>
      </c>
      <c r="M423" s="31">
        <v>0</v>
      </c>
      <c r="N423" s="31">
        <v>0</v>
      </c>
    </row>
    <row r="424" spans="1:14" x14ac:dyDescent="0.25">
      <c r="A424" s="1" t="s">
        <v>83</v>
      </c>
      <c r="B424" s="1">
        <v>1002664</v>
      </c>
      <c r="C424" s="1">
        <v>2022</v>
      </c>
      <c r="D424" s="1" t="s">
        <v>0</v>
      </c>
      <c r="E424" s="1" t="s">
        <v>1</v>
      </c>
      <c r="F424" s="1" t="s">
        <v>25</v>
      </c>
      <c r="G424" s="1" t="s">
        <v>3</v>
      </c>
      <c r="H424" s="1" t="s">
        <v>6</v>
      </c>
      <c r="I424" s="1"/>
      <c r="J424" s="1"/>
      <c r="K424" s="1"/>
      <c r="L424" s="28">
        <v>0</v>
      </c>
      <c r="M424" s="31">
        <v>0</v>
      </c>
      <c r="N424" s="31">
        <v>0</v>
      </c>
    </row>
    <row r="425" spans="1:14" x14ac:dyDescent="0.25">
      <c r="A425" s="1" t="s">
        <v>83</v>
      </c>
      <c r="B425" s="1">
        <v>1002664</v>
      </c>
      <c r="C425" s="1">
        <v>2022</v>
      </c>
      <c r="D425" s="1" t="s">
        <v>0</v>
      </c>
      <c r="E425" s="1" t="s">
        <v>1</v>
      </c>
      <c r="F425" s="1" t="s">
        <v>25</v>
      </c>
      <c r="G425" s="1" t="s">
        <v>3</v>
      </c>
      <c r="H425" s="1" t="s">
        <v>9</v>
      </c>
      <c r="I425" s="1"/>
      <c r="J425" s="1"/>
      <c r="K425" s="1"/>
      <c r="L425" s="28">
        <v>158</v>
      </c>
      <c r="M425" s="31">
        <v>278.68</v>
      </c>
      <c r="N425" s="31">
        <v>8.8000000000000007</v>
      </c>
    </row>
    <row r="426" spans="1:14" x14ac:dyDescent="0.25">
      <c r="A426" s="1" t="s">
        <v>83</v>
      </c>
      <c r="B426" s="1">
        <v>1002664</v>
      </c>
      <c r="C426" s="1">
        <v>2022</v>
      </c>
      <c r="D426" s="1" t="s">
        <v>0</v>
      </c>
      <c r="E426" s="1" t="s">
        <v>1</v>
      </c>
      <c r="F426" s="1" t="s">
        <v>25</v>
      </c>
      <c r="G426" s="1" t="s">
        <v>3</v>
      </c>
      <c r="H426" s="1" t="s">
        <v>4</v>
      </c>
      <c r="I426" s="1"/>
      <c r="J426" s="1"/>
      <c r="K426" s="1"/>
      <c r="L426" s="28">
        <v>0</v>
      </c>
      <c r="M426" s="31">
        <v>0</v>
      </c>
      <c r="N426" s="31">
        <v>0</v>
      </c>
    </row>
    <row r="427" spans="1:14" x14ac:dyDescent="0.25">
      <c r="A427" s="1" t="s">
        <v>83</v>
      </c>
      <c r="B427" s="1">
        <v>1002664</v>
      </c>
      <c r="C427" s="1">
        <v>2022</v>
      </c>
      <c r="D427" s="1" t="s">
        <v>0</v>
      </c>
      <c r="E427" s="1" t="s">
        <v>1</v>
      </c>
      <c r="F427" s="1" t="s">
        <v>25</v>
      </c>
      <c r="G427" s="1" t="s">
        <v>3</v>
      </c>
      <c r="H427" s="1" t="s">
        <v>7</v>
      </c>
      <c r="I427" s="1"/>
      <c r="J427" s="1"/>
      <c r="K427" s="1"/>
      <c r="L427" s="28">
        <v>125</v>
      </c>
      <c r="M427" s="31">
        <v>12.43</v>
      </c>
      <c r="N427" s="31">
        <v>0.1</v>
      </c>
    </row>
    <row r="428" spans="1:14" x14ac:dyDescent="0.25">
      <c r="A428" s="1" t="s">
        <v>870</v>
      </c>
      <c r="B428" s="1">
        <v>1002678</v>
      </c>
      <c r="C428" s="1">
        <v>2022</v>
      </c>
      <c r="D428" s="1" t="s">
        <v>865</v>
      </c>
      <c r="E428" s="1" t="s">
        <v>23978</v>
      </c>
      <c r="F428" s="1" t="s">
        <v>25</v>
      </c>
      <c r="G428" s="1" t="s">
        <v>867</v>
      </c>
      <c r="H428" s="1"/>
      <c r="I428" s="1"/>
      <c r="J428" s="31">
        <v>27.23</v>
      </c>
      <c r="K428" s="31">
        <v>6941.03</v>
      </c>
      <c r="L428" s="28"/>
      <c r="M428" s="31">
        <v>27.23</v>
      </c>
      <c r="N428" s="31">
        <v>6941.03</v>
      </c>
    </row>
    <row r="429" spans="1:14" x14ac:dyDescent="0.25">
      <c r="A429" s="1" t="s">
        <v>127</v>
      </c>
      <c r="B429" s="1">
        <v>1002711</v>
      </c>
      <c r="C429" s="1">
        <v>2022</v>
      </c>
      <c r="D429" s="1" t="s">
        <v>0</v>
      </c>
      <c r="E429" s="1" t="s">
        <v>1</v>
      </c>
      <c r="F429" s="1" t="s">
        <v>12</v>
      </c>
      <c r="G429" s="1" t="s">
        <v>3</v>
      </c>
      <c r="H429" s="1" t="s">
        <v>7</v>
      </c>
      <c r="I429" s="1"/>
      <c r="J429" s="1"/>
      <c r="K429" s="1"/>
      <c r="L429" s="28">
        <v>50</v>
      </c>
      <c r="M429" s="31">
        <v>52.800787200000002</v>
      </c>
      <c r="N429" s="31">
        <v>1.5226542999999999</v>
      </c>
    </row>
    <row r="430" spans="1:14" x14ac:dyDescent="0.25">
      <c r="A430" s="1" t="s">
        <v>127</v>
      </c>
      <c r="B430" s="1">
        <v>1002711</v>
      </c>
      <c r="C430" s="1">
        <v>2022</v>
      </c>
      <c r="D430" s="1" t="s">
        <v>0</v>
      </c>
      <c r="E430" s="1" t="s">
        <v>1</v>
      </c>
      <c r="F430" s="1" t="s">
        <v>12</v>
      </c>
      <c r="G430" s="1" t="s">
        <v>3</v>
      </c>
      <c r="H430" s="1" t="s">
        <v>10</v>
      </c>
      <c r="I430" s="1"/>
      <c r="J430" s="1"/>
      <c r="K430" s="1"/>
      <c r="L430" s="28">
        <v>8</v>
      </c>
      <c r="M430" s="31">
        <v>10.3909632</v>
      </c>
      <c r="N430" s="31">
        <v>0.29965170000000002</v>
      </c>
    </row>
    <row r="431" spans="1:14" x14ac:dyDescent="0.25">
      <c r="A431" s="1" t="s">
        <v>129</v>
      </c>
      <c r="B431" s="1">
        <v>1002738</v>
      </c>
      <c r="C431" s="1">
        <v>2022</v>
      </c>
      <c r="D431" s="1" t="s">
        <v>0</v>
      </c>
      <c r="E431" s="1" t="s">
        <v>1</v>
      </c>
      <c r="F431" s="1" t="s">
        <v>12</v>
      </c>
      <c r="G431" s="1" t="s">
        <v>3</v>
      </c>
      <c r="H431" s="1" t="s">
        <v>7</v>
      </c>
      <c r="I431" s="1"/>
      <c r="J431" s="1"/>
      <c r="K431" s="1"/>
      <c r="L431" s="28">
        <v>2</v>
      </c>
      <c r="M431" s="31">
        <v>199.06</v>
      </c>
      <c r="N431" s="31">
        <v>6.3</v>
      </c>
    </row>
    <row r="432" spans="1:14" x14ac:dyDescent="0.25">
      <c r="A432" s="1" t="s">
        <v>130</v>
      </c>
      <c r="B432" s="1">
        <v>1002739</v>
      </c>
      <c r="C432" s="1">
        <v>2022</v>
      </c>
      <c r="D432" s="1" t="s">
        <v>0</v>
      </c>
      <c r="E432" s="1" t="s">
        <v>1</v>
      </c>
      <c r="F432" s="1" t="s">
        <v>12</v>
      </c>
      <c r="G432" s="1" t="s">
        <v>3</v>
      </c>
      <c r="H432" s="1" t="s">
        <v>7</v>
      </c>
      <c r="I432" s="1"/>
      <c r="J432" s="1"/>
      <c r="K432" s="1"/>
      <c r="L432" s="28">
        <v>5</v>
      </c>
      <c r="M432" s="31">
        <v>124.11</v>
      </c>
      <c r="N432" s="31">
        <v>6.7</v>
      </c>
    </row>
    <row r="433" spans="1:14" x14ac:dyDescent="0.25">
      <c r="A433" s="1" t="s">
        <v>24022</v>
      </c>
      <c r="B433" s="1">
        <v>1002742</v>
      </c>
      <c r="C433" s="1">
        <v>2022</v>
      </c>
      <c r="D433" s="1" t="s">
        <v>0</v>
      </c>
      <c r="E433" s="1" t="s">
        <v>1</v>
      </c>
      <c r="F433" s="1" t="s">
        <v>12</v>
      </c>
      <c r="G433" s="1" t="s">
        <v>3</v>
      </c>
      <c r="H433" s="1" t="s">
        <v>9</v>
      </c>
      <c r="I433" s="1"/>
      <c r="J433" s="1"/>
      <c r="K433" s="1"/>
      <c r="L433" s="28">
        <v>4</v>
      </c>
      <c r="M433" s="31">
        <v>2.0428799999999998</v>
      </c>
      <c r="N433" s="31">
        <v>5.8911999999999999E-2</v>
      </c>
    </row>
    <row r="434" spans="1:14" x14ac:dyDescent="0.25">
      <c r="A434" s="1" t="s">
        <v>24022</v>
      </c>
      <c r="B434" s="1">
        <v>1002742</v>
      </c>
      <c r="C434" s="1">
        <v>2022</v>
      </c>
      <c r="D434" s="1" t="s">
        <v>0</v>
      </c>
      <c r="E434" s="1" t="s">
        <v>1</v>
      </c>
      <c r="F434" s="1" t="s">
        <v>12</v>
      </c>
      <c r="G434" s="1" t="s">
        <v>3</v>
      </c>
      <c r="H434" s="1" t="s">
        <v>7</v>
      </c>
      <c r="I434" s="1"/>
      <c r="J434" s="1"/>
      <c r="K434" s="1"/>
      <c r="L434" s="28">
        <v>21</v>
      </c>
      <c r="M434" s="31">
        <v>5.7572736000000004</v>
      </c>
      <c r="N434" s="31">
        <v>0.1660266</v>
      </c>
    </row>
    <row r="435" spans="1:14" x14ac:dyDescent="0.25">
      <c r="A435" s="1" t="s">
        <v>24023</v>
      </c>
      <c r="B435" s="1">
        <v>1002745</v>
      </c>
      <c r="C435" s="1">
        <v>2022</v>
      </c>
      <c r="D435" s="1" t="s">
        <v>0</v>
      </c>
      <c r="E435" s="1" t="s">
        <v>1</v>
      </c>
      <c r="F435" s="1" t="s">
        <v>12</v>
      </c>
      <c r="G435" s="1" t="s">
        <v>3</v>
      </c>
      <c r="H435" s="1" t="s">
        <v>10</v>
      </c>
      <c r="I435" s="1"/>
      <c r="J435" s="1"/>
      <c r="K435" s="1"/>
      <c r="L435" s="28">
        <v>2</v>
      </c>
      <c r="M435" s="31">
        <v>22.491379200000001</v>
      </c>
      <c r="N435" s="31">
        <v>0.64860010000000001</v>
      </c>
    </row>
    <row r="436" spans="1:14" x14ac:dyDescent="0.25">
      <c r="A436" s="1" t="s">
        <v>24023</v>
      </c>
      <c r="B436" s="1">
        <v>1002745</v>
      </c>
      <c r="C436" s="1">
        <v>2022</v>
      </c>
      <c r="D436" s="1" t="s">
        <v>0</v>
      </c>
      <c r="E436" s="1" t="s">
        <v>1</v>
      </c>
      <c r="F436" s="1" t="s">
        <v>12</v>
      </c>
      <c r="G436" s="1" t="s">
        <v>3</v>
      </c>
      <c r="H436" s="1" t="s">
        <v>8</v>
      </c>
      <c r="I436" s="1"/>
      <c r="J436" s="1"/>
      <c r="K436" s="1"/>
      <c r="L436" s="28">
        <v>1</v>
      </c>
      <c r="M436" s="31">
        <v>15.887040000000001</v>
      </c>
      <c r="N436" s="31">
        <v>0.458146</v>
      </c>
    </row>
    <row r="437" spans="1:14" x14ac:dyDescent="0.25">
      <c r="A437" s="1" t="s">
        <v>24023</v>
      </c>
      <c r="B437" s="1">
        <v>1002745</v>
      </c>
      <c r="C437" s="1">
        <v>2022</v>
      </c>
      <c r="D437" s="1" t="s">
        <v>0</v>
      </c>
      <c r="E437" s="1" t="s">
        <v>1</v>
      </c>
      <c r="F437" s="1" t="s">
        <v>12</v>
      </c>
      <c r="G437" s="1" t="s">
        <v>3</v>
      </c>
      <c r="H437" s="1" t="s">
        <v>7</v>
      </c>
      <c r="I437" s="1"/>
      <c r="J437" s="1"/>
      <c r="K437" s="1"/>
      <c r="L437" s="28">
        <v>21</v>
      </c>
      <c r="M437" s="31">
        <v>8.1115104000000002</v>
      </c>
      <c r="N437" s="31">
        <v>0.2339175</v>
      </c>
    </row>
    <row r="438" spans="1:14" x14ac:dyDescent="0.25">
      <c r="A438" s="1" t="s">
        <v>24023</v>
      </c>
      <c r="B438" s="1">
        <v>1002745</v>
      </c>
      <c r="C438" s="1">
        <v>2022</v>
      </c>
      <c r="D438" s="1" t="s">
        <v>0</v>
      </c>
      <c r="E438" s="1" t="s">
        <v>1</v>
      </c>
      <c r="F438" s="1" t="s">
        <v>12</v>
      </c>
      <c r="G438" s="1" t="s">
        <v>3</v>
      </c>
      <c r="H438" s="1" t="s">
        <v>5</v>
      </c>
      <c r="I438" s="1"/>
      <c r="J438" s="1"/>
      <c r="K438" s="1"/>
      <c r="L438" s="28">
        <v>12</v>
      </c>
      <c r="M438" s="31">
        <v>72.303359999999998</v>
      </c>
      <c r="N438" s="31">
        <v>2.085064</v>
      </c>
    </row>
    <row r="439" spans="1:14" x14ac:dyDescent="0.25">
      <c r="A439" s="1" t="s">
        <v>24023</v>
      </c>
      <c r="B439" s="1">
        <v>1002745</v>
      </c>
      <c r="C439" s="1">
        <v>2022</v>
      </c>
      <c r="D439" s="1" t="s">
        <v>0</v>
      </c>
      <c r="E439" s="1" t="s">
        <v>1</v>
      </c>
      <c r="F439" s="1" t="s">
        <v>12</v>
      </c>
      <c r="G439" s="1" t="s">
        <v>3</v>
      </c>
      <c r="H439" s="1" t="s">
        <v>9</v>
      </c>
      <c r="I439" s="1"/>
      <c r="J439" s="1"/>
      <c r="K439" s="1"/>
      <c r="L439" s="28">
        <v>1</v>
      </c>
      <c r="M439" s="31">
        <v>10.96224</v>
      </c>
      <c r="N439" s="31">
        <v>0.31612600000000002</v>
      </c>
    </row>
    <row r="440" spans="1:14" x14ac:dyDescent="0.25">
      <c r="A440" s="1" t="s">
        <v>133</v>
      </c>
      <c r="B440" s="1">
        <v>1002760</v>
      </c>
      <c r="C440" s="1">
        <v>2022</v>
      </c>
      <c r="D440" s="1" t="s">
        <v>0</v>
      </c>
      <c r="E440" s="1" t="s">
        <v>1</v>
      </c>
      <c r="F440" s="1" t="s">
        <v>12</v>
      </c>
      <c r="G440" s="1" t="s">
        <v>3</v>
      </c>
      <c r="H440" s="1" t="s">
        <v>7</v>
      </c>
      <c r="I440" s="1"/>
      <c r="J440" s="1"/>
      <c r="K440" s="1"/>
      <c r="L440" s="28">
        <v>73</v>
      </c>
      <c r="M440" s="31">
        <v>88.971590399999997</v>
      </c>
      <c r="N440" s="31">
        <v>2.5657377000000001</v>
      </c>
    </row>
    <row r="441" spans="1:14" x14ac:dyDescent="0.25">
      <c r="A441" s="1" t="s">
        <v>135</v>
      </c>
      <c r="B441" s="1">
        <v>1002761</v>
      </c>
      <c r="C441" s="1">
        <v>2022</v>
      </c>
      <c r="D441" s="1" t="s">
        <v>0</v>
      </c>
      <c r="E441" s="1" t="s">
        <v>1</v>
      </c>
      <c r="F441" s="1" t="s">
        <v>12</v>
      </c>
      <c r="G441" s="1" t="s">
        <v>3</v>
      </c>
      <c r="H441" s="1" t="s">
        <v>7</v>
      </c>
      <c r="I441" s="1"/>
      <c r="J441" s="1"/>
      <c r="K441" s="1"/>
      <c r="L441" s="28">
        <v>84</v>
      </c>
      <c r="M441" s="31">
        <v>40.461040099999998</v>
      </c>
      <c r="N441" s="31">
        <v>1.1668041</v>
      </c>
    </row>
    <row r="442" spans="1:14" x14ac:dyDescent="0.25">
      <c r="A442" s="1" t="s">
        <v>136</v>
      </c>
      <c r="B442" s="1">
        <v>1002762</v>
      </c>
      <c r="C442" s="1">
        <v>2022</v>
      </c>
      <c r="D442" s="1" t="s">
        <v>0</v>
      </c>
      <c r="E442" s="1" t="s">
        <v>1</v>
      </c>
      <c r="F442" s="1" t="s">
        <v>12</v>
      </c>
      <c r="G442" s="1" t="s">
        <v>3</v>
      </c>
      <c r="H442" s="1" t="s">
        <v>7</v>
      </c>
      <c r="I442" s="1"/>
      <c r="J442" s="1"/>
      <c r="K442" s="1"/>
      <c r="L442" s="28">
        <v>35</v>
      </c>
      <c r="M442" s="31">
        <v>41.241308099999998</v>
      </c>
      <c r="N442" s="31">
        <v>1.1893053</v>
      </c>
    </row>
    <row r="443" spans="1:14" x14ac:dyDescent="0.25">
      <c r="A443" s="1" t="s">
        <v>261</v>
      </c>
      <c r="B443" s="1">
        <v>1002763</v>
      </c>
      <c r="C443" s="1">
        <v>2022</v>
      </c>
      <c r="D443" s="1" t="s">
        <v>0</v>
      </c>
      <c r="E443" s="1" t="s">
        <v>1</v>
      </c>
      <c r="F443" s="1" t="s">
        <v>12</v>
      </c>
      <c r="G443" s="1" t="s">
        <v>3</v>
      </c>
      <c r="H443" s="1" t="s">
        <v>7</v>
      </c>
      <c r="I443" s="1"/>
      <c r="J443" s="1"/>
      <c r="K443" s="1"/>
      <c r="L443" s="28">
        <v>60</v>
      </c>
      <c r="M443" s="31">
        <v>128.57920970000001</v>
      </c>
      <c r="N443" s="31">
        <v>3.7079312</v>
      </c>
    </row>
    <row r="444" spans="1:14" x14ac:dyDescent="0.25">
      <c r="A444" s="1" t="s">
        <v>24024</v>
      </c>
      <c r="B444" s="1">
        <v>1002774</v>
      </c>
      <c r="C444" s="1">
        <v>2022</v>
      </c>
      <c r="D444" s="1" t="s">
        <v>0</v>
      </c>
      <c r="E444" s="1" t="s">
        <v>1</v>
      </c>
      <c r="F444" s="1" t="s">
        <v>25</v>
      </c>
      <c r="G444" s="1" t="s">
        <v>3</v>
      </c>
      <c r="H444" s="1" t="s">
        <v>7</v>
      </c>
      <c r="I444" s="1"/>
      <c r="J444" s="1"/>
      <c r="K444" s="1"/>
      <c r="L444" s="28">
        <v>65</v>
      </c>
      <c r="M444" s="31">
        <v>38.939299200000001</v>
      </c>
      <c r="N444" s="31">
        <v>1.1229206</v>
      </c>
    </row>
    <row r="445" spans="1:14" x14ac:dyDescent="0.25">
      <c r="A445" s="1" t="s">
        <v>24025</v>
      </c>
      <c r="B445" s="1">
        <v>1002778</v>
      </c>
      <c r="C445" s="1">
        <v>2022</v>
      </c>
      <c r="D445" s="1" t="s">
        <v>0</v>
      </c>
      <c r="E445" s="1" t="s">
        <v>1</v>
      </c>
      <c r="F445" s="1" t="s">
        <v>25</v>
      </c>
      <c r="G445" s="1" t="s">
        <v>3</v>
      </c>
      <c r="H445" s="1" t="s">
        <v>10</v>
      </c>
      <c r="I445" s="1"/>
      <c r="J445" s="1"/>
      <c r="K445" s="1"/>
      <c r="L445" s="28">
        <v>3</v>
      </c>
      <c r="M445" s="31">
        <v>46.815509599999999</v>
      </c>
      <c r="N445" s="31">
        <v>3.7652660999999998</v>
      </c>
    </row>
    <row r="446" spans="1:14" x14ac:dyDescent="0.25">
      <c r="A446" s="1" t="s">
        <v>751</v>
      </c>
      <c r="B446" s="1">
        <v>1002780</v>
      </c>
      <c r="C446" s="1">
        <v>2022</v>
      </c>
      <c r="D446" s="1" t="s">
        <v>0</v>
      </c>
      <c r="E446" s="1" t="s">
        <v>1</v>
      </c>
      <c r="F446" s="1" t="s">
        <v>12</v>
      </c>
      <c r="G446" s="1" t="s">
        <v>3</v>
      </c>
      <c r="H446" s="1" t="s">
        <v>7</v>
      </c>
      <c r="I446" s="1"/>
      <c r="J446" s="1"/>
      <c r="K446" s="1"/>
      <c r="L446" s="28">
        <v>103</v>
      </c>
      <c r="M446" s="31">
        <v>51.307279999999999</v>
      </c>
      <c r="N446" s="31">
        <v>1.4796</v>
      </c>
    </row>
    <row r="447" spans="1:14" x14ac:dyDescent="0.25">
      <c r="A447" s="1" t="s">
        <v>751</v>
      </c>
      <c r="B447" s="1">
        <v>1002780</v>
      </c>
      <c r="C447" s="1">
        <v>2022</v>
      </c>
      <c r="D447" s="1" t="s">
        <v>0</v>
      </c>
      <c r="E447" s="1" t="s">
        <v>1</v>
      </c>
      <c r="F447" s="1" t="s">
        <v>12</v>
      </c>
      <c r="G447" s="1" t="s">
        <v>3</v>
      </c>
      <c r="H447" s="1" t="s">
        <v>5</v>
      </c>
      <c r="I447" s="1"/>
      <c r="J447" s="1"/>
      <c r="K447" s="1"/>
      <c r="L447" s="28">
        <v>35</v>
      </c>
      <c r="M447" s="31">
        <v>173.07936000000001</v>
      </c>
      <c r="N447" s="31">
        <v>4.9912099999999997</v>
      </c>
    </row>
    <row r="448" spans="1:14" x14ac:dyDescent="0.25">
      <c r="A448" s="1" t="s">
        <v>751</v>
      </c>
      <c r="B448" s="1">
        <v>1002780</v>
      </c>
      <c r="C448" s="1">
        <v>2022</v>
      </c>
      <c r="D448" s="1" t="s">
        <v>0</v>
      </c>
      <c r="E448" s="1" t="s">
        <v>1</v>
      </c>
      <c r="F448" s="1" t="s">
        <v>12</v>
      </c>
      <c r="G448" s="1" t="s">
        <v>3</v>
      </c>
      <c r="H448" s="1" t="s">
        <v>6</v>
      </c>
      <c r="I448" s="1"/>
      <c r="J448" s="1"/>
      <c r="K448" s="1"/>
      <c r="L448" s="28">
        <v>12</v>
      </c>
      <c r="M448" s="31">
        <v>154.07328000000001</v>
      </c>
      <c r="N448" s="31">
        <v>4.4431200000000004</v>
      </c>
    </row>
    <row r="449" spans="1:14" x14ac:dyDescent="0.25">
      <c r="A449" s="1" t="s">
        <v>751</v>
      </c>
      <c r="B449" s="1">
        <v>1002780</v>
      </c>
      <c r="C449" s="1">
        <v>2022</v>
      </c>
      <c r="D449" s="1" t="s">
        <v>0</v>
      </c>
      <c r="E449" s="1" t="s">
        <v>1</v>
      </c>
      <c r="F449" s="1" t="s">
        <v>12</v>
      </c>
      <c r="G449" s="1" t="s">
        <v>3</v>
      </c>
      <c r="H449" s="1" t="s">
        <v>4</v>
      </c>
      <c r="I449" s="1"/>
      <c r="J449" s="1"/>
      <c r="K449" s="1"/>
      <c r="L449" s="28">
        <v>12</v>
      </c>
      <c r="M449" s="31">
        <v>21.924479999999999</v>
      </c>
      <c r="N449" s="31">
        <v>0.63224999999999998</v>
      </c>
    </row>
    <row r="450" spans="1:14" x14ac:dyDescent="0.25">
      <c r="A450" s="1" t="s">
        <v>139</v>
      </c>
      <c r="B450" s="1">
        <v>1002781</v>
      </c>
      <c r="C450" s="1">
        <v>2022</v>
      </c>
      <c r="D450" s="1" t="s">
        <v>0</v>
      </c>
      <c r="E450" s="1" t="s">
        <v>1</v>
      </c>
      <c r="F450" s="1" t="s">
        <v>12</v>
      </c>
      <c r="G450" s="1" t="s">
        <v>3</v>
      </c>
      <c r="H450" s="1" t="s">
        <v>6</v>
      </c>
      <c r="I450" s="1"/>
      <c r="J450" s="1"/>
      <c r="K450" s="1"/>
      <c r="L450" s="28">
        <v>12</v>
      </c>
      <c r="M450" s="31">
        <v>603.80893000000003</v>
      </c>
      <c r="N450" s="31">
        <v>17.412469999999999</v>
      </c>
    </row>
    <row r="451" spans="1:14" x14ac:dyDescent="0.25">
      <c r="A451" s="1" t="s">
        <v>139</v>
      </c>
      <c r="B451" s="1">
        <v>1002781</v>
      </c>
      <c r="C451" s="1">
        <v>2022</v>
      </c>
      <c r="D451" s="1" t="s">
        <v>0</v>
      </c>
      <c r="E451" s="1" t="s">
        <v>1</v>
      </c>
      <c r="F451" s="1" t="s">
        <v>12</v>
      </c>
      <c r="G451" s="1" t="s">
        <v>3</v>
      </c>
      <c r="H451" s="1" t="s">
        <v>4</v>
      </c>
      <c r="I451" s="1"/>
      <c r="J451" s="1"/>
      <c r="K451" s="1"/>
      <c r="L451" s="28">
        <v>11</v>
      </c>
      <c r="M451" s="31">
        <v>1.3459300000000001</v>
      </c>
      <c r="N451" s="31">
        <v>3.8809999999999997E-2</v>
      </c>
    </row>
    <row r="452" spans="1:14" x14ac:dyDescent="0.25">
      <c r="A452" s="1" t="s">
        <v>139</v>
      </c>
      <c r="B452" s="1">
        <v>1002781</v>
      </c>
      <c r="C452" s="1">
        <v>2022</v>
      </c>
      <c r="D452" s="1" t="s">
        <v>0</v>
      </c>
      <c r="E452" s="1" t="s">
        <v>1</v>
      </c>
      <c r="F452" s="1" t="s">
        <v>12</v>
      </c>
      <c r="G452" s="1" t="s">
        <v>3</v>
      </c>
      <c r="H452" s="1" t="s">
        <v>10</v>
      </c>
      <c r="I452" s="1"/>
      <c r="J452" s="1"/>
      <c r="K452" s="1"/>
      <c r="L452" s="28">
        <v>1</v>
      </c>
      <c r="M452" s="31">
        <v>70.555970000000002</v>
      </c>
      <c r="N452" s="31">
        <v>2.0346700000000002</v>
      </c>
    </row>
    <row r="453" spans="1:14" x14ac:dyDescent="0.25">
      <c r="A453" s="1" t="s">
        <v>139</v>
      </c>
      <c r="B453" s="1">
        <v>1002781</v>
      </c>
      <c r="C453" s="1">
        <v>2022</v>
      </c>
      <c r="D453" s="1" t="s">
        <v>0</v>
      </c>
      <c r="E453" s="1" t="s">
        <v>1</v>
      </c>
      <c r="F453" s="1" t="s">
        <v>12</v>
      </c>
      <c r="G453" s="1" t="s">
        <v>3</v>
      </c>
      <c r="H453" s="1" t="s">
        <v>5</v>
      </c>
      <c r="I453" s="1"/>
      <c r="J453" s="1"/>
      <c r="K453" s="1"/>
      <c r="L453" s="28">
        <v>14</v>
      </c>
      <c r="M453" s="31">
        <v>249.21639999999999</v>
      </c>
      <c r="N453" s="31">
        <v>7.1868299999999996</v>
      </c>
    </row>
    <row r="454" spans="1:14" x14ac:dyDescent="0.25">
      <c r="A454" s="1" t="s">
        <v>139</v>
      </c>
      <c r="B454" s="1">
        <v>1002781</v>
      </c>
      <c r="C454" s="1">
        <v>2022</v>
      </c>
      <c r="D454" s="1" t="s">
        <v>0</v>
      </c>
      <c r="E454" s="1" t="s">
        <v>1</v>
      </c>
      <c r="F454" s="1" t="s">
        <v>12</v>
      </c>
      <c r="G454" s="1" t="s">
        <v>3</v>
      </c>
      <c r="H454" s="1" t="s">
        <v>7</v>
      </c>
      <c r="I454" s="1"/>
      <c r="J454" s="1"/>
      <c r="K454" s="1"/>
      <c r="L454" s="28">
        <v>178</v>
      </c>
      <c r="M454" s="31">
        <v>189.73295999999999</v>
      </c>
      <c r="N454" s="31">
        <v>5.4714700000000001</v>
      </c>
    </row>
    <row r="455" spans="1:14" x14ac:dyDescent="0.25">
      <c r="A455" s="1" t="s">
        <v>621</v>
      </c>
      <c r="B455" s="1">
        <v>1002784</v>
      </c>
      <c r="C455" s="1">
        <v>2022</v>
      </c>
      <c r="D455" s="1" t="s">
        <v>0</v>
      </c>
      <c r="E455" s="1" t="s">
        <v>1</v>
      </c>
      <c r="F455" s="1" t="s">
        <v>12</v>
      </c>
      <c r="G455" s="1" t="s">
        <v>3</v>
      </c>
      <c r="H455" s="1" t="s">
        <v>5</v>
      </c>
      <c r="I455" s="1"/>
      <c r="J455" s="1"/>
      <c r="K455" s="1"/>
      <c r="L455" s="28">
        <v>14</v>
      </c>
      <c r="M455" s="31">
        <v>16.653120000000001</v>
      </c>
      <c r="N455" s="31">
        <v>0.48024</v>
      </c>
    </row>
    <row r="456" spans="1:14" x14ac:dyDescent="0.25">
      <c r="A456" s="1" t="s">
        <v>621</v>
      </c>
      <c r="B456" s="1">
        <v>1002784</v>
      </c>
      <c r="C456" s="1">
        <v>2022</v>
      </c>
      <c r="D456" s="1" t="s">
        <v>0</v>
      </c>
      <c r="E456" s="1" t="s">
        <v>1</v>
      </c>
      <c r="F456" s="1" t="s">
        <v>12</v>
      </c>
      <c r="G456" s="1" t="s">
        <v>3</v>
      </c>
      <c r="H456" s="1" t="s">
        <v>7</v>
      </c>
      <c r="I456" s="1"/>
      <c r="J456" s="1"/>
      <c r="K456" s="1"/>
      <c r="L456" s="28">
        <v>20</v>
      </c>
      <c r="M456" s="31">
        <v>10.42088</v>
      </c>
      <c r="N456" s="31">
        <v>0.30052000000000001</v>
      </c>
    </row>
    <row r="457" spans="1:14" x14ac:dyDescent="0.25">
      <c r="A457" s="1" t="s">
        <v>621</v>
      </c>
      <c r="B457" s="1">
        <v>1002784</v>
      </c>
      <c r="C457" s="1">
        <v>2022</v>
      </c>
      <c r="D457" s="1" t="s">
        <v>0</v>
      </c>
      <c r="E457" s="1" t="s">
        <v>1</v>
      </c>
      <c r="F457" s="1" t="s">
        <v>12</v>
      </c>
      <c r="G457" s="1" t="s">
        <v>3</v>
      </c>
      <c r="H457" s="1" t="s">
        <v>6</v>
      </c>
      <c r="I457" s="1"/>
      <c r="J457" s="1"/>
      <c r="K457" s="1"/>
      <c r="L457" s="28">
        <v>5</v>
      </c>
      <c r="M457" s="31">
        <v>3.47837</v>
      </c>
      <c r="N457" s="31">
        <v>0.10031</v>
      </c>
    </row>
    <row r="458" spans="1:14" x14ac:dyDescent="0.25">
      <c r="A458" s="1" t="s">
        <v>621</v>
      </c>
      <c r="B458" s="1">
        <v>1002784</v>
      </c>
      <c r="C458" s="1">
        <v>2022</v>
      </c>
      <c r="D458" s="1" t="s">
        <v>0</v>
      </c>
      <c r="E458" s="1" t="s">
        <v>1</v>
      </c>
      <c r="F458" s="1" t="s">
        <v>12</v>
      </c>
      <c r="G458" s="1" t="s">
        <v>3</v>
      </c>
      <c r="H458" s="1" t="s">
        <v>4</v>
      </c>
      <c r="I458" s="1"/>
      <c r="J458" s="1"/>
      <c r="K458" s="1"/>
      <c r="L458" s="28">
        <v>1</v>
      </c>
      <c r="M458" s="31">
        <v>0.85728000000000004</v>
      </c>
      <c r="N458" s="31">
        <v>2.4719999999999999E-2</v>
      </c>
    </row>
    <row r="459" spans="1:14" x14ac:dyDescent="0.25">
      <c r="A459" s="1" t="s">
        <v>24026</v>
      </c>
      <c r="B459" s="1">
        <v>1002811</v>
      </c>
      <c r="C459" s="1">
        <v>2022</v>
      </c>
      <c r="D459" s="1" t="s">
        <v>0</v>
      </c>
      <c r="E459" s="1" t="s">
        <v>1</v>
      </c>
      <c r="F459" s="1" t="s">
        <v>12</v>
      </c>
      <c r="G459" s="1" t="s">
        <v>3</v>
      </c>
      <c r="H459" s="1" t="s">
        <v>5</v>
      </c>
      <c r="I459" s="1"/>
      <c r="J459" s="1"/>
      <c r="K459" s="1"/>
      <c r="L459" s="28">
        <v>1</v>
      </c>
      <c r="M459" s="31">
        <v>8.9375999999999997E-2</v>
      </c>
      <c r="N459" s="31">
        <v>2.5774000000000001E-3</v>
      </c>
    </row>
    <row r="460" spans="1:14" x14ac:dyDescent="0.25">
      <c r="A460" s="1" t="s">
        <v>24026</v>
      </c>
      <c r="B460" s="1">
        <v>1002811</v>
      </c>
      <c r="C460" s="1">
        <v>2022</v>
      </c>
      <c r="D460" s="1" t="s">
        <v>0</v>
      </c>
      <c r="E460" s="1" t="s">
        <v>1</v>
      </c>
      <c r="F460" s="1" t="s">
        <v>12</v>
      </c>
      <c r="G460" s="1" t="s">
        <v>3</v>
      </c>
      <c r="H460" s="1" t="s">
        <v>8</v>
      </c>
      <c r="I460" s="1"/>
      <c r="J460" s="1"/>
      <c r="K460" s="1"/>
      <c r="L460" s="28">
        <v>3</v>
      </c>
      <c r="M460" s="31">
        <v>0.83904000000000001</v>
      </c>
      <c r="N460" s="31">
        <v>2.4195999999999999E-2</v>
      </c>
    </row>
    <row r="461" spans="1:14" x14ac:dyDescent="0.25">
      <c r="A461" s="1" t="s">
        <v>24026</v>
      </c>
      <c r="B461" s="1">
        <v>1002811</v>
      </c>
      <c r="C461" s="1">
        <v>2022</v>
      </c>
      <c r="D461" s="1" t="s">
        <v>0</v>
      </c>
      <c r="E461" s="1" t="s">
        <v>1</v>
      </c>
      <c r="F461" s="1" t="s">
        <v>12</v>
      </c>
      <c r="G461" s="1" t="s">
        <v>3</v>
      </c>
      <c r="H461" s="1" t="s">
        <v>7</v>
      </c>
      <c r="I461" s="1"/>
      <c r="J461" s="1"/>
      <c r="K461" s="1"/>
      <c r="L461" s="28">
        <v>8</v>
      </c>
      <c r="M461" s="31">
        <v>7.8940896</v>
      </c>
      <c r="N461" s="31">
        <v>0.2276475</v>
      </c>
    </row>
    <row r="462" spans="1:14" x14ac:dyDescent="0.25">
      <c r="A462" s="1" t="s">
        <v>24027</v>
      </c>
      <c r="B462" s="1">
        <v>1002815</v>
      </c>
      <c r="C462" s="1">
        <v>2022</v>
      </c>
      <c r="D462" s="1" t="s">
        <v>0</v>
      </c>
      <c r="E462" s="1" t="s">
        <v>1</v>
      </c>
      <c r="F462" s="1" t="s">
        <v>12</v>
      </c>
      <c r="G462" s="1" t="s">
        <v>3</v>
      </c>
      <c r="H462" s="1" t="s">
        <v>5</v>
      </c>
      <c r="I462" s="1"/>
      <c r="J462" s="1"/>
      <c r="K462" s="1"/>
      <c r="L462" s="28">
        <v>1</v>
      </c>
      <c r="M462" s="31">
        <v>60.983433599999998</v>
      </c>
      <c r="N462" s="31">
        <v>1.7586231000000001</v>
      </c>
    </row>
    <row r="463" spans="1:14" x14ac:dyDescent="0.25">
      <c r="A463" s="1" t="s">
        <v>24027</v>
      </c>
      <c r="B463" s="1">
        <v>1002815</v>
      </c>
      <c r="C463" s="1">
        <v>2022</v>
      </c>
      <c r="D463" s="1" t="s">
        <v>0</v>
      </c>
      <c r="E463" s="1" t="s">
        <v>1</v>
      </c>
      <c r="F463" s="1" t="s">
        <v>12</v>
      </c>
      <c r="G463" s="1" t="s">
        <v>3</v>
      </c>
      <c r="H463" s="1" t="s">
        <v>7</v>
      </c>
      <c r="I463" s="1"/>
      <c r="J463" s="1"/>
      <c r="K463" s="1"/>
      <c r="L463" s="28">
        <v>13</v>
      </c>
      <c r="M463" s="31">
        <v>15.2822016</v>
      </c>
      <c r="N463" s="31">
        <v>0.44070379999999998</v>
      </c>
    </row>
    <row r="464" spans="1:14" x14ac:dyDescent="0.25">
      <c r="A464" s="1" t="s">
        <v>131</v>
      </c>
      <c r="B464" s="1">
        <v>1002816</v>
      </c>
      <c r="C464" s="1">
        <v>2022</v>
      </c>
      <c r="D464" s="1" t="s">
        <v>0</v>
      </c>
      <c r="E464" s="1" t="s">
        <v>1</v>
      </c>
      <c r="F464" s="1" t="s">
        <v>12</v>
      </c>
      <c r="G464" s="1" t="s">
        <v>3</v>
      </c>
      <c r="H464" s="1" t="s">
        <v>5</v>
      </c>
      <c r="I464" s="1"/>
      <c r="J464" s="1"/>
      <c r="K464" s="1"/>
      <c r="L464" s="28">
        <v>1</v>
      </c>
      <c r="M464" s="31">
        <v>2.4166954</v>
      </c>
      <c r="N464" s="31">
        <v>8.6746599999999993E-2</v>
      </c>
    </row>
    <row r="465" spans="1:14" x14ac:dyDescent="0.25">
      <c r="A465" s="1" t="s">
        <v>131</v>
      </c>
      <c r="B465" s="1">
        <v>1002816</v>
      </c>
      <c r="C465" s="1">
        <v>2022</v>
      </c>
      <c r="D465" s="1" t="s">
        <v>0</v>
      </c>
      <c r="E465" s="1" t="s">
        <v>1</v>
      </c>
      <c r="F465" s="1" t="s">
        <v>12</v>
      </c>
      <c r="G465" s="1" t="s">
        <v>3</v>
      </c>
      <c r="H465" s="1" t="s">
        <v>7</v>
      </c>
      <c r="I465" s="1"/>
      <c r="J465" s="1"/>
      <c r="K465" s="1"/>
      <c r="L465" s="28">
        <v>17</v>
      </c>
      <c r="M465" s="31">
        <v>1.2931395000000001</v>
      </c>
      <c r="N465" s="31">
        <v>4.6416899999999997E-2</v>
      </c>
    </row>
    <row r="466" spans="1:14" x14ac:dyDescent="0.25">
      <c r="A466" s="1" t="s">
        <v>142</v>
      </c>
      <c r="B466" s="1">
        <v>1002825</v>
      </c>
      <c r="C466" s="1">
        <v>2022</v>
      </c>
      <c r="D466" s="1" t="s">
        <v>0</v>
      </c>
      <c r="E466" s="1" t="s">
        <v>1</v>
      </c>
      <c r="F466" s="1" t="s">
        <v>12</v>
      </c>
      <c r="G466" s="1" t="s">
        <v>3</v>
      </c>
      <c r="H466" s="1" t="s">
        <v>7</v>
      </c>
      <c r="I466" s="1"/>
      <c r="J466" s="1"/>
      <c r="K466" s="1"/>
      <c r="L466" s="28">
        <v>153</v>
      </c>
      <c r="M466" s="31">
        <v>200.14770999999999</v>
      </c>
      <c r="N466" s="31">
        <v>5.7717999999999998</v>
      </c>
    </row>
    <row r="467" spans="1:14" x14ac:dyDescent="0.25">
      <c r="A467" s="1" t="s">
        <v>142</v>
      </c>
      <c r="B467" s="1">
        <v>1002825</v>
      </c>
      <c r="C467" s="1">
        <v>2022</v>
      </c>
      <c r="D467" s="1" t="s">
        <v>0</v>
      </c>
      <c r="E467" s="1" t="s">
        <v>1</v>
      </c>
      <c r="F467" s="1" t="s">
        <v>12</v>
      </c>
      <c r="G467" s="1" t="s">
        <v>3</v>
      </c>
      <c r="H467" s="1" t="s">
        <v>6</v>
      </c>
      <c r="I467" s="1"/>
      <c r="J467" s="1"/>
      <c r="K467" s="1"/>
      <c r="L467" s="28">
        <v>12</v>
      </c>
      <c r="M467" s="31">
        <v>109.03343</v>
      </c>
      <c r="N467" s="31">
        <v>3.1442800000000002</v>
      </c>
    </row>
    <row r="468" spans="1:14" x14ac:dyDescent="0.25">
      <c r="A468" s="1" t="s">
        <v>142</v>
      </c>
      <c r="B468" s="1">
        <v>1002825</v>
      </c>
      <c r="C468" s="1">
        <v>2022</v>
      </c>
      <c r="D468" s="1" t="s">
        <v>0</v>
      </c>
      <c r="E468" s="1" t="s">
        <v>1</v>
      </c>
      <c r="F468" s="1" t="s">
        <v>12</v>
      </c>
      <c r="G468" s="1" t="s">
        <v>3</v>
      </c>
      <c r="H468" s="1" t="s">
        <v>10</v>
      </c>
      <c r="I468" s="1"/>
      <c r="J468" s="1"/>
      <c r="K468" s="1"/>
      <c r="L468" s="28">
        <v>1</v>
      </c>
      <c r="M468" s="31">
        <v>50.360639999999997</v>
      </c>
      <c r="N468" s="31">
        <v>1.4522900000000001</v>
      </c>
    </row>
    <row r="469" spans="1:14" x14ac:dyDescent="0.25">
      <c r="A469" s="1" t="s">
        <v>142</v>
      </c>
      <c r="B469" s="1">
        <v>1002825</v>
      </c>
      <c r="C469" s="1">
        <v>2022</v>
      </c>
      <c r="D469" s="1" t="s">
        <v>0</v>
      </c>
      <c r="E469" s="1" t="s">
        <v>1</v>
      </c>
      <c r="F469" s="1" t="s">
        <v>12</v>
      </c>
      <c r="G469" s="1" t="s">
        <v>3</v>
      </c>
      <c r="H469" s="1" t="s">
        <v>4</v>
      </c>
      <c r="I469" s="1"/>
      <c r="J469" s="1"/>
      <c r="K469" s="1"/>
      <c r="L469" s="28">
        <v>24</v>
      </c>
      <c r="M469" s="31">
        <v>89.856809999999996</v>
      </c>
      <c r="N469" s="31">
        <v>2.5912700000000002</v>
      </c>
    </row>
    <row r="470" spans="1:14" x14ac:dyDescent="0.25">
      <c r="A470" s="1" t="s">
        <v>142</v>
      </c>
      <c r="B470" s="1">
        <v>1002825</v>
      </c>
      <c r="C470" s="1">
        <v>2022</v>
      </c>
      <c r="D470" s="1" t="s">
        <v>0</v>
      </c>
      <c r="E470" s="1" t="s">
        <v>1</v>
      </c>
      <c r="F470" s="1" t="s">
        <v>12</v>
      </c>
      <c r="G470" s="1" t="s">
        <v>3</v>
      </c>
      <c r="H470" s="1" t="s">
        <v>5</v>
      </c>
      <c r="I470" s="1"/>
      <c r="J470" s="1"/>
      <c r="K470" s="1"/>
      <c r="L470" s="28">
        <v>30</v>
      </c>
      <c r="M470" s="31">
        <v>43.495829999999998</v>
      </c>
      <c r="N470" s="31">
        <v>1.2543200000000001</v>
      </c>
    </row>
    <row r="471" spans="1:14" x14ac:dyDescent="0.25">
      <c r="A471" s="1" t="s">
        <v>87</v>
      </c>
      <c r="B471" s="1">
        <v>1002827</v>
      </c>
      <c r="C471" s="1">
        <v>2022</v>
      </c>
      <c r="D471" s="1" t="s">
        <v>0</v>
      </c>
      <c r="E471" s="1" t="s">
        <v>1</v>
      </c>
      <c r="F471" s="1" t="s">
        <v>12</v>
      </c>
      <c r="G471" s="1" t="s">
        <v>3</v>
      </c>
      <c r="H471" s="1" t="s">
        <v>4</v>
      </c>
      <c r="I471" s="1"/>
      <c r="J471" s="1"/>
      <c r="K471" s="1"/>
      <c r="L471" s="28">
        <v>45</v>
      </c>
      <c r="M471" s="31">
        <v>785.72447999999997</v>
      </c>
      <c r="N471" s="31">
        <v>22.6585</v>
      </c>
    </row>
    <row r="472" spans="1:14" x14ac:dyDescent="0.25">
      <c r="A472" s="1" t="s">
        <v>87</v>
      </c>
      <c r="B472" s="1">
        <v>1002827</v>
      </c>
      <c r="C472" s="1">
        <v>2022</v>
      </c>
      <c r="D472" s="1" t="s">
        <v>0</v>
      </c>
      <c r="E472" s="1" t="s">
        <v>1</v>
      </c>
      <c r="F472" s="1" t="s">
        <v>12</v>
      </c>
      <c r="G472" s="1" t="s">
        <v>3</v>
      </c>
      <c r="H472" s="1" t="s">
        <v>10</v>
      </c>
      <c r="I472" s="1"/>
      <c r="J472" s="1"/>
      <c r="K472" s="1"/>
      <c r="L472" s="28">
        <v>4</v>
      </c>
      <c r="M472" s="31">
        <v>77.450689999999994</v>
      </c>
      <c r="N472" s="31">
        <v>2.2334999999999998</v>
      </c>
    </row>
    <row r="473" spans="1:14" x14ac:dyDescent="0.25">
      <c r="A473" s="1" t="s">
        <v>87</v>
      </c>
      <c r="B473" s="1">
        <v>1002827</v>
      </c>
      <c r="C473" s="1">
        <v>2022</v>
      </c>
      <c r="D473" s="1" t="s">
        <v>0</v>
      </c>
      <c r="E473" s="1" t="s">
        <v>1</v>
      </c>
      <c r="F473" s="1" t="s">
        <v>12</v>
      </c>
      <c r="G473" s="1" t="s">
        <v>3</v>
      </c>
      <c r="H473" s="1" t="s">
        <v>7</v>
      </c>
      <c r="I473" s="1"/>
      <c r="J473" s="1"/>
      <c r="K473" s="1"/>
      <c r="L473" s="28">
        <v>250</v>
      </c>
      <c r="M473" s="31">
        <v>124.56849</v>
      </c>
      <c r="N473" s="31">
        <v>3.5922700000000001</v>
      </c>
    </row>
    <row r="474" spans="1:14" x14ac:dyDescent="0.25">
      <c r="A474" s="1" t="s">
        <v>87</v>
      </c>
      <c r="B474" s="1">
        <v>1002827</v>
      </c>
      <c r="C474" s="1">
        <v>2022</v>
      </c>
      <c r="D474" s="1" t="s">
        <v>0</v>
      </c>
      <c r="E474" s="1" t="s">
        <v>1</v>
      </c>
      <c r="F474" s="1" t="s">
        <v>12</v>
      </c>
      <c r="G474" s="1" t="s">
        <v>3</v>
      </c>
      <c r="H474" s="1" t="s">
        <v>6</v>
      </c>
      <c r="I474" s="1"/>
      <c r="J474" s="1"/>
      <c r="K474" s="1"/>
      <c r="L474" s="28">
        <v>38</v>
      </c>
      <c r="M474" s="31">
        <v>555.88224000000002</v>
      </c>
      <c r="N474" s="31">
        <v>16.030380000000001</v>
      </c>
    </row>
    <row r="475" spans="1:14" x14ac:dyDescent="0.25">
      <c r="A475" s="1" t="s">
        <v>87</v>
      </c>
      <c r="B475" s="1">
        <v>1002827</v>
      </c>
      <c r="C475" s="1">
        <v>2022</v>
      </c>
      <c r="D475" s="1" t="s">
        <v>0</v>
      </c>
      <c r="E475" s="1" t="s">
        <v>1</v>
      </c>
      <c r="F475" s="1" t="s">
        <v>12</v>
      </c>
      <c r="G475" s="1" t="s">
        <v>3</v>
      </c>
      <c r="H475" s="1" t="s">
        <v>5</v>
      </c>
      <c r="I475" s="1"/>
      <c r="J475" s="1"/>
      <c r="K475" s="1"/>
      <c r="L475" s="28">
        <v>61</v>
      </c>
      <c r="M475" s="31">
        <v>777.88455999999996</v>
      </c>
      <c r="N475" s="31">
        <v>22.43242</v>
      </c>
    </row>
    <row r="476" spans="1:14" x14ac:dyDescent="0.25">
      <c r="A476" s="1" t="s">
        <v>88</v>
      </c>
      <c r="B476" s="1">
        <v>1002833</v>
      </c>
      <c r="C476" s="1">
        <v>2022</v>
      </c>
      <c r="D476" s="1" t="s">
        <v>0</v>
      </c>
      <c r="E476" s="1" t="s">
        <v>1</v>
      </c>
      <c r="F476" s="1" t="s">
        <v>12</v>
      </c>
      <c r="G476" s="1" t="s">
        <v>3</v>
      </c>
      <c r="H476" s="1" t="s">
        <v>7</v>
      </c>
      <c r="I476" s="1"/>
      <c r="J476" s="1"/>
      <c r="K476" s="1"/>
      <c r="L476" s="28">
        <v>97</v>
      </c>
      <c r="M476" s="31">
        <v>22.0468522</v>
      </c>
      <c r="N476" s="31">
        <v>0.63578089999999998</v>
      </c>
    </row>
    <row r="477" spans="1:14" x14ac:dyDescent="0.25">
      <c r="A477" s="1" t="s">
        <v>401</v>
      </c>
      <c r="B477" s="1">
        <v>1002837</v>
      </c>
      <c r="C477" s="1">
        <v>2022</v>
      </c>
      <c r="D477" s="1" t="s">
        <v>0</v>
      </c>
      <c r="E477" s="1" t="s">
        <v>1</v>
      </c>
      <c r="F477" s="1" t="s">
        <v>12</v>
      </c>
      <c r="G477" s="1" t="s">
        <v>3</v>
      </c>
      <c r="H477" s="1" t="s">
        <v>6</v>
      </c>
      <c r="I477" s="1"/>
      <c r="J477" s="1"/>
      <c r="K477" s="1"/>
      <c r="L477" s="28">
        <v>12</v>
      </c>
      <c r="M477" s="31">
        <v>109.47648</v>
      </c>
      <c r="N477" s="31">
        <v>3.1570499999999999</v>
      </c>
    </row>
    <row r="478" spans="1:14" x14ac:dyDescent="0.25">
      <c r="A478" s="1" t="s">
        <v>401</v>
      </c>
      <c r="B478" s="1">
        <v>1002837</v>
      </c>
      <c r="C478" s="1">
        <v>2022</v>
      </c>
      <c r="D478" s="1" t="s">
        <v>0</v>
      </c>
      <c r="E478" s="1" t="s">
        <v>1</v>
      </c>
      <c r="F478" s="1" t="s">
        <v>12</v>
      </c>
      <c r="G478" s="1" t="s">
        <v>3</v>
      </c>
      <c r="H478" s="1" t="s">
        <v>7</v>
      </c>
      <c r="I478" s="1"/>
      <c r="J478" s="1"/>
      <c r="K478" s="1"/>
      <c r="L478" s="28">
        <v>173</v>
      </c>
      <c r="M478" s="31">
        <v>3360.1202600000001</v>
      </c>
      <c r="N478" s="31">
        <v>96.898210000000006</v>
      </c>
    </row>
    <row r="479" spans="1:14" x14ac:dyDescent="0.25">
      <c r="A479" s="1" t="s">
        <v>401</v>
      </c>
      <c r="B479" s="1">
        <v>1002837</v>
      </c>
      <c r="C479" s="1">
        <v>2022</v>
      </c>
      <c r="D479" s="1" t="s">
        <v>0</v>
      </c>
      <c r="E479" s="1" t="s">
        <v>1</v>
      </c>
      <c r="F479" s="1" t="s">
        <v>12</v>
      </c>
      <c r="G479" s="1" t="s">
        <v>3</v>
      </c>
      <c r="H479" s="1" t="s">
        <v>5</v>
      </c>
      <c r="I479" s="1"/>
      <c r="J479" s="1"/>
      <c r="K479" s="1"/>
      <c r="L479" s="28">
        <v>36</v>
      </c>
      <c r="M479" s="31">
        <v>409.68207000000001</v>
      </c>
      <c r="N479" s="31">
        <v>11.814299999999999</v>
      </c>
    </row>
    <row r="480" spans="1:14" x14ac:dyDescent="0.25">
      <c r="A480" s="1" t="s">
        <v>401</v>
      </c>
      <c r="B480" s="1">
        <v>1002837</v>
      </c>
      <c r="C480" s="1">
        <v>2022</v>
      </c>
      <c r="D480" s="1" t="s">
        <v>0</v>
      </c>
      <c r="E480" s="1" t="s">
        <v>1</v>
      </c>
      <c r="F480" s="1" t="s">
        <v>12</v>
      </c>
      <c r="G480" s="1" t="s">
        <v>3</v>
      </c>
      <c r="H480" s="1" t="s">
        <v>10</v>
      </c>
      <c r="I480" s="1"/>
      <c r="J480" s="1"/>
      <c r="K480" s="1"/>
      <c r="L480" s="28">
        <v>1</v>
      </c>
      <c r="M480" s="31">
        <v>22.7088</v>
      </c>
      <c r="N480" s="31">
        <v>0.65486999999999995</v>
      </c>
    </row>
    <row r="481" spans="1:14" x14ac:dyDescent="0.25">
      <c r="A481" s="1" t="s">
        <v>90</v>
      </c>
      <c r="B481" s="1">
        <v>1002838</v>
      </c>
      <c r="C481" s="1">
        <v>2022</v>
      </c>
      <c r="D481" s="1" t="s">
        <v>0</v>
      </c>
      <c r="E481" s="1" t="s">
        <v>1</v>
      </c>
      <c r="F481" s="1" t="s">
        <v>12</v>
      </c>
      <c r="G481" s="1" t="s">
        <v>3</v>
      </c>
      <c r="H481" s="1" t="s">
        <v>6</v>
      </c>
      <c r="I481" s="1"/>
      <c r="J481" s="1"/>
      <c r="K481" s="1"/>
      <c r="L481" s="28">
        <v>12</v>
      </c>
      <c r="M481" s="31">
        <v>325.03680000000003</v>
      </c>
      <c r="N481" s="31">
        <v>9.3733199999999997</v>
      </c>
    </row>
    <row r="482" spans="1:14" x14ac:dyDescent="0.25">
      <c r="A482" s="1" t="s">
        <v>90</v>
      </c>
      <c r="B482" s="1">
        <v>1002838</v>
      </c>
      <c r="C482" s="1">
        <v>2022</v>
      </c>
      <c r="D482" s="1" t="s">
        <v>0</v>
      </c>
      <c r="E482" s="1" t="s">
        <v>1</v>
      </c>
      <c r="F482" s="1" t="s">
        <v>12</v>
      </c>
      <c r="G482" s="1" t="s">
        <v>3</v>
      </c>
      <c r="H482" s="1" t="s">
        <v>7</v>
      </c>
      <c r="I482" s="1"/>
      <c r="J482" s="1"/>
      <c r="K482" s="1"/>
      <c r="L482" s="28">
        <v>30</v>
      </c>
      <c r="M482" s="31">
        <v>7.7213700000000003</v>
      </c>
      <c r="N482" s="31">
        <v>0.22266</v>
      </c>
    </row>
    <row r="483" spans="1:14" x14ac:dyDescent="0.25">
      <c r="A483" s="1" t="s">
        <v>90</v>
      </c>
      <c r="B483" s="1">
        <v>1002838</v>
      </c>
      <c r="C483" s="1">
        <v>2022</v>
      </c>
      <c r="D483" s="1" t="s">
        <v>0</v>
      </c>
      <c r="E483" s="1" t="s">
        <v>1</v>
      </c>
      <c r="F483" s="1" t="s">
        <v>12</v>
      </c>
      <c r="G483" s="1" t="s">
        <v>3</v>
      </c>
      <c r="H483" s="1" t="s">
        <v>5</v>
      </c>
      <c r="I483" s="1"/>
      <c r="J483" s="1"/>
      <c r="K483" s="1"/>
      <c r="L483" s="28">
        <v>12</v>
      </c>
      <c r="M483" s="31">
        <v>194.52083999999999</v>
      </c>
      <c r="N483" s="31">
        <v>5.60954</v>
      </c>
    </row>
    <row r="484" spans="1:14" x14ac:dyDescent="0.25">
      <c r="A484" s="1" t="s">
        <v>24028</v>
      </c>
      <c r="B484" s="1">
        <v>1002839</v>
      </c>
      <c r="C484" s="1">
        <v>2022</v>
      </c>
      <c r="D484" s="1" t="s">
        <v>0</v>
      </c>
      <c r="E484" s="1" t="s">
        <v>1</v>
      </c>
      <c r="F484" s="1" t="s">
        <v>25</v>
      </c>
      <c r="G484" s="1" t="s">
        <v>3</v>
      </c>
      <c r="H484" s="1" t="s">
        <v>7</v>
      </c>
      <c r="I484" s="1"/>
      <c r="J484" s="1"/>
      <c r="K484" s="1"/>
      <c r="L484" s="28">
        <v>2</v>
      </c>
      <c r="M484" s="31">
        <v>0.40383360000000001</v>
      </c>
      <c r="N484" s="31">
        <v>1.1645600000000001E-2</v>
      </c>
    </row>
    <row r="485" spans="1:14" x14ac:dyDescent="0.25">
      <c r="A485" s="1" t="s">
        <v>24028</v>
      </c>
      <c r="B485" s="1">
        <v>1002839</v>
      </c>
      <c r="C485" s="1">
        <v>2022</v>
      </c>
      <c r="D485" s="1" t="s">
        <v>0</v>
      </c>
      <c r="E485" s="1" t="s">
        <v>1</v>
      </c>
      <c r="F485" s="1" t="s">
        <v>25</v>
      </c>
      <c r="G485" s="1" t="s">
        <v>3</v>
      </c>
      <c r="H485" s="1" t="s">
        <v>5</v>
      </c>
      <c r="I485" s="1"/>
      <c r="J485" s="1"/>
      <c r="K485" s="1"/>
      <c r="L485" s="28">
        <v>40</v>
      </c>
      <c r="M485" s="31">
        <v>71.264591999999993</v>
      </c>
      <c r="N485" s="31">
        <v>2.0551083000000001</v>
      </c>
    </row>
    <row r="486" spans="1:14" x14ac:dyDescent="0.25">
      <c r="A486" s="1" t="s">
        <v>757</v>
      </c>
      <c r="B486" s="1">
        <v>1002841</v>
      </c>
      <c r="C486" s="1">
        <v>2022</v>
      </c>
      <c r="D486" s="1" t="s">
        <v>0</v>
      </c>
      <c r="E486" s="1" t="s">
        <v>1</v>
      </c>
      <c r="F486" s="1" t="s">
        <v>12</v>
      </c>
      <c r="G486" s="1" t="s">
        <v>3</v>
      </c>
      <c r="H486" s="1" t="s">
        <v>6</v>
      </c>
      <c r="I486" s="1"/>
      <c r="J486" s="1"/>
      <c r="K486" s="1"/>
      <c r="L486" s="28">
        <v>19</v>
      </c>
      <c r="M486" s="31">
        <v>63.068449999999999</v>
      </c>
      <c r="N486" s="31">
        <v>1.8187500000000001</v>
      </c>
    </row>
    <row r="487" spans="1:14" x14ac:dyDescent="0.25">
      <c r="A487" s="1" t="s">
        <v>757</v>
      </c>
      <c r="B487" s="1">
        <v>1002841</v>
      </c>
      <c r="C487" s="1">
        <v>2022</v>
      </c>
      <c r="D487" s="1" t="s">
        <v>0</v>
      </c>
      <c r="E487" s="1" t="s">
        <v>1</v>
      </c>
      <c r="F487" s="1" t="s">
        <v>12</v>
      </c>
      <c r="G487" s="1" t="s">
        <v>3</v>
      </c>
      <c r="H487" s="1" t="s">
        <v>4</v>
      </c>
      <c r="I487" s="1"/>
      <c r="J487" s="1"/>
      <c r="K487" s="1"/>
      <c r="L487" s="28">
        <v>26</v>
      </c>
      <c r="M487" s="31">
        <v>16.550059999999998</v>
      </c>
      <c r="N487" s="31">
        <v>0.47727000000000003</v>
      </c>
    </row>
    <row r="488" spans="1:14" x14ac:dyDescent="0.25">
      <c r="A488" s="1" t="s">
        <v>757</v>
      </c>
      <c r="B488" s="1">
        <v>1002841</v>
      </c>
      <c r="C488" s="1">
        <v>2022</v>
      </c>
      <c r="D488" s="1" t="s">
        <v>0</v>
      </c>
      <c r="E488" s="1" t="s">
        <v>1</v>
      </c>
      <c r="F488" s="1" t="s">
        <v>12</v>
      </c>
      <c r="G488" s="1" t="s">
        <v>3</v>
      </c>
      <c r="H488" s="1" t="s">
        <v>7</v>
      </c>
      <c r="I488" s="1"/>
      <c r="J488" s="1"/>
      <c r="K488" s="1"/>
      <c r="L488" s="28">
        <v>271</v>
      </c>
      <c r="M488" s="31">
        <v>223.40255999999999</v>
      </c>
      <c r="N488" s="31">
        <v>6.4424400000000004</v>
      </c>
    </row>
    <row r="489" spans="1:14" x14ac:dyDescent="0.25">
      <c r="A489" s="1" t="s">
        <v>757</v>
      </c>
      <c r="B489" s="1">
        <v>1002841</v>
      </c>
      <c r="C489" s="1">
        <v>2022</v>
      </c>
      <c r="D489" s="1" t="s">
        <v>0</v>
      </c>
      <c r="E489" s="1" t="s">
        <v>1</v>
      </c>
      <c r="F489" s="1" t="s">
        <v>12</v>
      </c>
      <c r="G489" s="1" t="s">
        <v>3</v>
      </c>
      <c r="H489" s="1" t="s">
        <v>5</v>
      </c>
      <c r="I489" s="1"/>
      <c r="J489" s="1"/>
      <c r="K489" s="1"/>
      <c r="L489" s="28">
        <v>24</v>
      </c>
      <c r="M489" s="31">
        <v>75.939499999999995</v>
      </c>
      <c r="N489" s="31">
        <v>2.1899199999999999</v>
      </c>
    </row>
    <row r="490" spans="1:14" x14ac:dyDescent="0.25">
      <c r="A490" s="1" t="s">
        <v>757</v>
      </c>
      <c r="B490" s="1">
        <v>1002841</v>
      </c>
      <c r="C490" s="1">
        <v>2022</v>
      </c>
      <c r="D490" s="1" t="s">
        <v>0</v>
      </c>
      <c r="E490" s="1" t="s">
        <v>1</v>
      </c>
      <c r="F490" s="1" t="s">
        <v>12</v>
      </c>
      <c r="G490" s="1" t="s">
        <v>3</v>
      </c>
      <c r="H490" s="1" t="s">
        <v>10</v>
      </c>
      <c r="I490" s="1"/>
      <c r="J490" s="1"/>
      <c r="K490" s="1"/>
      <c r="L490" s="28">
        <v>2</v>
      </c>
      <c r="M490" s="31">
        <v>41.300280000000001</v>
      </c>
      <c r="N490" s="31">
        <v>1.1910099999999999</v>
      </c>
    </row>
    <row r="491" spans="1:14" x14ac:dyDescent="0.25">
      <c r="A491" s="1" t="s">
        <v>515</v>
      </c>
      <c r="B491" s="1">
        <v>1002842</v>
      </c>
      <c r="C491" s="1">
        <v>2022</v>
      </c>
      <c r="D491" s="1" t="s">
        <v>0</v>
      </c>
      <c r="E491" s="1" t="s">
        <v>1</v>
      </c>
      <c r="F491" s="1" t="s">
        <v>12</v>
      </c>
      <c r="G491" s="1" t="s">
        <v>3</v>
      </c>
      <c r="H491" s="1" t="s">
        <v>10</v>
      </c>
      <c r="I491" s="1"/>
      <c r="J491" s="1"/>
      <c r="K491" s="1"/>
      <c r="L491" s="28">
        <v>2</v>
      </c>
      <c r="M491" s="31">
        <v>98.003519999999995</v>
      </c>
      <c r="N491" s="31">
        <v>2.8262</v>
      </c>
    </row>
    <row r="492" spans="1:14" x14ac:dyDescent="0.25">
      <c r="A492" s="1" t="s">
        <v>515</v>
      </c>
      <c r="B492" s="1">
        <v>1002842</v>
      </c>
      <c r="C492" s="1">
        <v>2022</v>
      </c>
      <c r="D492" s="1" t="s">
        <v>0</v>
      </c>
      <c r="E492" s="1" t="s">
        <v>1</v>
      </c>
      <c r="F492" s="1" t="s">
        <v>12</v>
      </c>
      <c r="G492" s="1" t="s">
        <v>3</v>
      </c>
      <c r="H492" s="1" t="s">
        <v>6</v>
      </c>
      <c r="I492" s="1"/>
      <c r="J492" s="1"/>
      <c r="K492" s="1"/>
      <c r="L492" s="28">
        <v>11</v>
      </c>
      <c r="M492" s="31">
        <v>43.2288</v>
      </c>
      <c r="N492" s="31">
        <v>1.2466200000000001</v>
      </c>
    </row>
    <row r="493" spans="1:14" x14ac:dyDescent="0.25">
      <c r="A493" s="1" t="s">
        <v>515</v>
      </c>
      <c r="B493" s="1">
        <v>1002842</v>
      </c>
      <c r="C493" s="1">
        <v>2022</v>
      </c>
      <c r="D493" s="1" t="s">
        <v>0</v>
      </c>
      <c r="E493" s="1" t="s">
        <v>1</v>
      </c>
      <c r="F493" s="1" t="s">
        <v>12</v>
      </c>
      <c r="G493" s="1" t="s">
        <v>3</v>
      </c>
      <c r="H493" s="1" t="s">
        <v>5</v>
      </c>
      <c r="I493" s="1"/>
      <c r="J493" s="1"/>
      <c r="K493" s="1"/>
      <c r="L493" s="28">
        <v>85</v>
      </c>
      <c r="M493" s="31">
        <v>204.59808000000001</v>
      </c>
      <c r="N493" s="31">
        <v>5.9001400000000004</v>
      </c>
    </row>
    <row r="494" spans="1:14" x14ac:dyDescent="0.25">
      <c r="A494" s="1" t="s">
        <v>515</v>
      </c>
      <c r="B494" s="1">
        <v>1002842</v>
      </c>
      <c r="C494" s="1">
        <v>2022</v>
      </c>
      <c r="D494" s="1" t="s">
        <v>0</v>
      </c>
      <c r="E494" s="1" t="s">
        <v>1</v>
      </c>
      <c r="F494" s="1" t="s">
        <v>12</v>
      </c>
      <c r="G494" s="1" t="s">
        <v>3</v>
      </c>
      <c r="H494" s="1" t="s">
        <v>7</v>
      </c>
      <c r="I494" s="1"/>
      <c r="J494" s="1"/>
      <c r="K494" s="1"/>
      <c r="L494" s="28">
        <v>71</v>
      </c>
      <c r="M494" s="31">
        <v>25.31183</v>
      </c>
      <c r="N494" s="31">
        <v>0.72994000000000003</v>
      </c>
    </row>
    <row r="495" spans="1:14" x14ac:dyDescent="0.25">
      <c r="A495" s="1" t="s">
        <v>91</v>
      </c>
      <c r="B495" s="1">
        <v>1002844</v>
      </c>
      <c r="C495" s="1">
        <v>2022</v>
      </c>
      <c r="D495" s="1" t="s">
        <v>0</v>
      </c>
      <c r="E495" s="1" t="s">
        <v>1</v>
      </c>
      <c r="F495" s="1" t="s">
        <v>12</v>
      </c>
      <c r="G495" s="1" t="s">
        <v>3</v>
      </c>
      <c r="H495" s="1" t="s">
        <v>4</v>
      </c>
      <c r="I495" s="1"/>
      <c r="J495" s="1"/>
      <c r="K495" s="1"/>
      <c r="L495" s="28">
        <v>18</v>
      </c>
      <c r="M495" s="31">
        <v>36.317659999999997</v>
      </c>
      <c r="N495" s="31">
        <v>1.04732</v>
      </c>
    </row>
    <row r="496" spans="1:14" x14ac:dyDescent="0.25">
      <c r="A496" s="1" t="s">
        <v>91</v>
      </c>
      <c r="B496" s="1">
        <v>1002844</v>
      </c>
      <c r="C496" s="1">
        <v>2022</v>
      </c>
      <c r="D496" s="1" t="s">
        <v>0</v>
      </c>
      <c r="E496" s="1" t="s">
        <v>1</v>
      </c>
      <c r="F496" s="1" t="s">
        <v>12</v>
      </c>
      <c r="G496" s="1" t="s">
        <v>3</v>
      </c>
      <c r="H496" s="1" t="s">
        <v>7</v>
      </c>
      <c r="I496" s="1"/>
      <c r="J496" s="1"/>
      <c r="K496" s="1"/>
      <c r="L496" s="28">
        <v>181</v>
      </c>
      <c r="M496" s="31">
        <v>204.72252</v>
      </c>
      <c r="N496" s="31">
        <v>5.9037300000000004</v>
      </c>
    </row>
    <row r="497" spans="1:14" x14ac:dyDescent="0.25">
      <c r="A497" s="1" t="s">
        <v>91</v>
      </c>
      <c r="B497" s="1">
        <v>1002844</v>
      </c>
      <c r="C497" s="1">
        <v>2022</v>
      </c>
      <c r="D497" s="1" t="s">
        <v>0</v>
      </c>
      <c r="E497" s="1" t="s">
        <v>1</v>
      </c>
      <c r="F497" s="1" t="s">
        <v>12</v>
      </c>
      <c r="G497" s="1" t="s">
        <v>3</v>
      </c>
      <c r="H497" s="1" t="s">
        <v>6</v>
      </c>
      <c r="I497" s="1"/>
      <c r="J497" s="1"/>
      <c r="K497" s="1"/>
      <c r="L497" s="28">
        <v>9</v>
      </c>
      <c r="M497" s="31">
        <v>89.494560000000007</v>
      </c>
      <c r="N497" s="31">
        <v>2.5808200000000001</v>
      </c>
    </row>
    <row r="498" spans="1:14" x14ac:dyDescent="0.25">
      <c r="A498" s="1" t="s">
        <v>91</v>
      </c>
      <c r="B498" s="1">
        <v>1002844</v>
      </c>
      <c r="C498" s="1">
        <v>2022</v>
      </c>
      <c r="D498" s="1" t="s">
        <v>0</v>
      </c>
      <c r="E498" s="1" t="s">
        <v>1</v>
      </c>
      <c r="F498" s="1" t="s">
        <v>12</v>
      </c>
      <c r="G498" s="1" t="s">
        <v>3</v>
      </c>
      <c r="H498" s="1" t="s">
        <v>5</v>
      </c>
      <c r="I498" s="1"/>
      <c r="J498" s="1"/>
      <c r="K498" s="1"/>
      <c r="L498" s="28">
        <v>18</v>
      </c>
      <c r="M498" s="31">
        <v>304.41683999999998</v>
      </c>
      <c r="N498" s="31">
        <v>8.7786899999999992</v>
      </c>
    </row>
    <row r="499" spans="1:14" x14ac:dyDescent="0.25">
      <c r="A499" s="1" t="s">
        <v>24029</v>
      </c>
      <c r="B499" s="1">
        <v>1002847</v>
      </c>
      <c r="C499" s="1">
        <v>2022</v>
      </c>
      <c r="D499" s="1" t="s">
        <v>0</v>
      </c>
      <c r="E499" s="1" t="s">
        <v>1</v>
      </c>
      <c r="F499" s="1" t="s">
        <v>12</v>
      </c>
      <c r="G499" s="1" t="s">
        <v>3</v>
      </c>
      <c r="H499" s="1" t="s">
        <v>10</v>
      </c>
      <c r="I499" s="1"/>
      <c r="J499" s="1"/>
      <c r="K499" s="1"/>
      <c r="L499" s="28">
        <v>1</v>
      </c>
      <c r="M499" s="31">
        <v>15.26688</v>
      </c>
      <c r="N499" s="31">
        <v>0.44026199999999999</v>
      </c>
    </row>
    <row r="500" spans="1:14" x14ac:dyDescent="0.25">
      <c r="A500" s="1" t="s">
        <v>24029</v>
      </c>
      <c r="B500" s="1">
        <v>1002847</v>
      </c>
      <c r="C500" s="1">
        <v>2022</v>
      </c>
      <c r="D500" s="1" t="s">
        <v>0</v>
      </c>
      <c r="E500" s="1" t="s">
        <v>1</v>
      </c>
      <c r="F500" s="1" t="s">
        <v>12</v>
      </c>
      <c r="G500" s="1" t="s">
        <v>3</v>
      </c>
      <c r="H500" s="1" t="s">
        <v>7</v>
      </c>
      <c r="I500" s="1"/>
      <c r="J500" s="1"/>
      <c r="K500" s="1"/>
      <c r="L500" s="28">
        <v>49</v>
      </c>
      <c r="M500" s="31">
        <v>8.2399199999999997</v>
      </c>
      <c r="N500" s="31">
        <v>0.23762050000000001</v>
      </c>
    </row>
    <row r="501" spans="1:14" x14ac:dyDescent="0.25">
      <c r="A501" s="1" t="s">
        <v>24029</v>
      </c>
      <c r="B501" s="1">
        <v>1002847</v>
      </c>
      <c r="C501" s="1">
        <v>2022</v>
      </c>
      <c r="D501" s="1" t="s">
        <v>0</v>
      </c>
      <c r="E501" s="1" t="s">
        <v>1</v>
      </c>
      <c r="F501" s="1" t="s">
        <v>12</v>
      </c>
      <c r="G501" s="1" t="s">
        <v>3</v>
      </c>
      <c r="H501" s="1" t="s">
        <v>9</v>
      </c>
      <c r="I501" s="1"/>
      <c r="J501" s="1"/>
      <c r="K501" s="1"/>
      <c r="L501" s="28">
        <v>2</v>
      </c>
      <c r="M501" s="31">
        <v>3.0643199999999999</v>
      </c>
      <c r="N501" s="31">
        <v>8.8368000000000002E-2</v>
      </c>
    </row>
    <row r="502" spans="1:14" x14ac:dyDescent="0.25">
      <c r="A502" s="1" t="s">
        <v>24030</v>
      </c>
      <c r="B502" s="1">
        <v>1002849</v>
      </c>
      <c r="C502" s="1">
        <v>2022</v>
      </c>
      <c r="D502" s="1" t="s">
        <v>0</v>
      </c>
      <c r="E502" s="1" t="s">
        <v>1</v>
      </c>
      <c r="F502" s="1" t="s">
        <v>12</v>
      </c>
      <c r="G502" s="1" t="s">
        <v>3</v>
      </c>
      <c r="H502" s="1" t="s">
        <v>8</v>
      </c>
      <c r="I502" s="1"/>
      <c r="J502" s="1"/>
      <c r="K502" s="1"/>
      <c r="L502" s="28">
        <v>2</v>
      </c>
      <c r="M502" s="31">
        <v>14.8827456</v>
      </c>
      <c r="N502" s="31">
        <v>0.42918440000000002</v>
      </c>
    </row>
    <row r="503" spans="1:14" x14ac:dyDescent="0.25">
      <c r="A503" s="1" t="s">
        <v>24030</v>
      </c>
      <c r="B503" s="1">
        <v>1002849</v>
      </c>
      <c r="C503" s="1">
        <v>2022</v>
      </c>
      <c r="D503" s="1" t="s">
        <v>0</v>
      </c>
      <c r="E503" s="1" t="s">
        <v>1</v>
      </c>
      <c r="F503" s="1" t="s">
        <v>12</v>
      </c>
      <c r="G503" s="1" t="s">
        <v>3</v>
      </c>
      <c r="H503" s="1" t="s">
        <v>7</v>
      </c>
      <c r="I503" s="1"/>
      <c r="J503" s="1"/>
      <c r="K503" s="1"/>
      <c r="L503" s="28">
        <v>26</v>
      </c>
      <c r="M503" s="31">
        <v>30.276028799999999</v>
      </c>
      <c r="N503" s="31">
        <v>0.87309159999999997</v>
      </c>
    </row>
    <row r="504" spans="1:14" x14ac:dyDescent="0.25">
      <c r="A504" s="1" t="s">
        <v>117</v>
      </c>
      <c r="B504" s="1">
        <v>1002868</v>
      </c>
      <c r="C504" s="1">
        <v>2022</v>
      </c>
      <c r="D504" s="1" t="s">
        <v>865</v>
      </c>
      <c r="E504" s="1" t="s">
        <v>23978</v>
      </c>
      <c r="F504" s="1" t="s">
        <v>25</v>
      </c>
      <c r="G504" s="1" t="s">
        <v>16</v>
      </c>
      <c r="H504" s="1"/>
      <c r="I504" s="1"/>
      <c r="J504" s="31">
        <v>27.6493337</v>
      </c>
      <c r="K504" s="31">
        <v>395.9162609</v>
      </c>
      <c r="L504" s="28"/>
      <c r="M504" s="31">
        <v>27.6493337</v>
      </c>
      <c r="N504" s="31">
        <v>395.9162609</v>
      </c>
    </row>
    <row r="505" spans="1:14" x14ac:dyDescent="0.25">
      <c r="A505" s="1" t="s">
        <v>117</v>
      </c>
      <c r="B505" s="1">
        <v>1002868</v>
      </c>
      <c r="C505" s="1">
        <v>2022</v>
      </c>
      <c r="D505" s="1" t="s">
        <v>0</v>
      </c>
      <c r="E505" s="1" t="s">
        <v>1</v>
      </c>
      <c r="F505" s="1" t="s">
        <v>25</v>
      </c>
      <c r="G505" s="1" t="s">
        <v>16</v>
      </c>
      <c r="H505" s="1" t="s">
        <v>7</v>
      </c>
      <c r="I505" s="1"/>
      <c r="J505" s="1"/>
      <c r="K505" s="1"/>
      <c r="L505" s="28">
        <v>115</v>
      </c>
      <c r="M505" s="31">
        <v>47.513369900000001</v>
      </c>
      <c r="N505" s="31">
        <v>528.03933459999996</v>
      </c>
    </row>
    <row r="506" spans="1:14" x14ac:dyDescent="0.25">
      <c r="A506" s="1" t="s">
        <v>624</v>
      </c>
      <c r="B506" s="1">
        <v>1002912</v>
      </c>
      <c r="C506" s="1">
        <v>2022</v>
      </c>
      <c r="D506" s="1" t="s">
        <v>0</v>
      </c>
      <c r="E506" s="1" t="s">
        <v>1</v>
      </c>
      <c r="F506" s="1" t="s">
        <v>12</v>
      </c>
      <c r="G506" s="1" t="s">
        <v>3</v>
      </c>
      <c r="H506" s="1" t="s">
        <v>8</v>
      </c>
      <c r="I506" s="1"/>
      <c r="J506" s="1"/>
      <c r="K506" s="1"/>
      <c r="L506" s="28">
        <v>3</v>
      </c>
      <c r="M506" s="31">
        <v>1.2078114</v>
      </c>
      <c r="N506" s="31">
        <v>4.3583900000000002E-2</v>
      </c>
    </row>
    <row r="507" spans="1:14" x14ac:dyDescent="0.25">
      <c r="A507" s="1" t="s">
        <v>624</v>
      </c>
      <c r="B507" s="1">
        <v>1002912</v>
      </c>
      <c r="C507" s="1">
        <v>2022</v>
      </c>
      <c r="D507" s="1" t="s">
        <v>0</v>
      </c>
      <c r="E507" s="1" t="s">
        <v>1</v>
      </c>
      <c r="F507" s="1" t="s">
        <v>12</v>
      </c>
      <c r="G507" s="1" t="s">
        <v>3</v>
      </c>
      <c r="H507" s="1" t="s">
        <v>7</v>
      </c>
      <c r="I507" s="1"/>
      <c r="J507" s="1"/>
      <c r="K507" s="1"/>
      <c r="L507" s="28">
        <v>60</v>
      </c>
      <c r="M507" s="31">
        <v>51.990833700000003</v>
      </c>
      <c r="N507" s="31">
        <v>1.8760912999999999</v>
      </c>
    </row>
    <row r="508" spans="1:14" x14ac:dyDescent="0.25">
      <c r="A508" s="1" t="s">
        <v>624</v>
      </c>
      <c r="B508" s="1">
        <v>1002912</v>
      </c>
      <c r="C508" s="1">
        <v>2022</v>
      </c>
      <c r="D508" s="1" t="s">
        <v>0</v>
      </c>
      <c r="E508" s="1" t="s">
        <v>1</v>
      </c>
      <c r="F508" s="1" t="s">
        <v>12</v>
      </c>
      <c r="G508" s="1" t="s">
        <v>3</v>
      </c>
      <c r="H508" s="1" t="s">
        <v>5</v>
      </c>
      <c r="I508" s="1"/>
      <c r="J508" s="1"/>
      <c r="K508" s="1"/>
      <c r="L508" s="28">
        <v>1</v>
      </c>
      <c r="M508" s="31">
        <v>6.6150999999999996E-3</v>
      </c>
      <c r="N508" s="31">
        <v>2.387E-4</v>
      </c>
    </row>
    <row r="509" spans="1:14" x14ac:dyDescent="0.25">
      <c r="A509" s="1" t="s">
        <v>624</v>
      </c>
      <c r="B509" s="1">
        <v>1002912</v>
      </c>
      <c r="C509" s="1">
        <v>2022</v>
      </c>
      <c r="D509" s="1" t="s">
        <v>0</v>
      </c>
      <c r="E509" s="1" t="s">
        <v>1</v>
      </c>
      <c r="F509" s="1" t="s">
        <v>12</v>
      </c>
      <c r="G509" s="1" t="s">
        <v>3</v>
      </c>
      <c r="H509" s="1" t="s">
        <v>10</v>
      </c>
      <c r="I509" s="1"/>
      <c r="J509" s="1"/>
      <c r="K509" s="1"/>
      <c r="L509" s="28">
        <v>20</v>
      </c>
      <c r="M509" s="31">
        <v>110.6193932</v>
      </c>
      <c r="N509" s="31">
        <v>3.9917052000000002</v>
      </c>
    </row>
    <row r="510" spans="1:14" x14ac:dyDescent="0.25">
      <c r="A510" s="1" t="s">
        <v>24031</v>
      </c>
      <c r="B510" s="1">
        <v>1002917</v>
      </c>
      <c r="C510" s="1">
        <v>2022</v>
      </c>
      <c r="D510" s="1" t="s">
        <v>0</v>
      </c>
      <c r="E510" s="1" t="s">
        <v>1</v>
      </c>
      <c r="F510" s="1" t="s">
        <v>12</v>
      </c>
      <c r="G510" s="1" t="s">
        <v>3</v>
      </c>
      <c r="H510" s="1" t="s">
        <v>5</v>
      </c>
      <c r="I510" s="1"/>
      <c r="J510" s="1"/>
      <c r="K510" s="1"/>
      <c r="L510" s="28">
        <v>1</v>
      </c>
      <c r="M510" s="31">
        <v>0.5185632</v>
      </c>
      <c r="N510" s="31">
        <v>1.4954200000000001E-2</v>
      </c>
    </row>
    <row r="511" spans="1:14" x14ac:dyDescent="0.25">
      <c r="A511" s="1" t="s">
        <v>24031</v>
      </c>
      <c r="B511" s="1">
        <v>1002917</v>
      </c>
      <c r="C511" s="1">
        <v>2022</v>
      </c>
      <c r="D511" s="1" t="s">
        <v>0</v>
      </c>
      <c r="E511" s="1" t="s">
        <v>1</v>
      </c>
      <c r="F511" s="1" t="s">
        <v>12</v>
      </c>
      <c r="G511" s="1" t="s">
        <v>3</v>
      </c>
      <c r="H511" s="1" t="s">
        <v>7</v>
      </c>
      <c r="I511" s="1"/>
      <c r="J511" s="1"/>
      <c r="K511" s="1"/>
      <c r="L511" s="28">
        <v>30</v>
      </c>
      <c r="M511" s="31">
        <v>15.493238399999999</v>
      </c>
      <c r="N511" s="31">
        <v>0.44678970000000001</v>
      </c>
    </row>
    <row r="512" spans="1:14" x14ac:dyDescent="0.25">
      <c r="A512" s="1" t="s">
        <v>24032</v>
      </c>
      <c r="B512" s="1">
        <v>1002918</v>
      </c>
      <c r="C512" s="1">
        <v>2022</v>
      </c>
      <c r="D512" s="1" t="s">
        <v>0</v>
      </c>
      <c r="E512" s="1" t="s">
        <v>1</v>
      </c>
      <c r="F512" s="1" t="s">
        <v>12</v>
      </c>
      <c r="G512" s="1" t="s">
        <v>3</v>
      </c>
      <c r="H512" s="1" t="s">
        <v>5</v>
      </c>
      <c r="I512" s="1"/>
      <c r="J512" s="1"/>
      <c r="K512" s="1"/>
      <c r="L512" s="28">
        <v>13</v>
      </c>
      <c r="M512" s="31">
        <v>20.039740800000001</v>
      </c>
      <c r="N512" s="31">
        <v>0.57790039999999998</v>
      </c>
    </row>
    <row r="513" spans="1:14" x14ac:dyDescent="0.25">
      <c r="A513" s="1" t="s">
        <v>24032</v>
      </c>
      <c r="B513" s="1">
        <v>1002918</v>
      </c>
      <c r="C513" s="1">
        <v>2022</v>
      </c>
      <c r="D513" s="1" t="s">
        <v>0</v>
      </c>
      <c r="E513" s="1" t="s">
        <v>1</v>
      </c>
      <c r="F513" s="1" t="s">
        <v>12</v>
      </c>
      <c r="G513" s="1" t="s">
        <v>3</v>
      </c>
      <c r="H513" s="1" t="s">
        <v>7</v>
      </c>
      <c r="I513" s="1"/>
      <c r="J513" s="1"/>
      <c r="K513" s="1"/>
      <c r="L513" s="28">
        <v>13</v>
      </c>
      <c r="M513" s="31">
        <v>3.8148960000000001</v>
      </c>
      <c r="N513" s="31">
        <v>0.1100129</v>
      </c>
    </row>
    <row r="514" spans="1:14" x14ac:dyDescent="0.25">
      <c r="A514" s="1" t="s">
        <v>24033</v>
      </c>
      <c r="B514" s="1">
        <v>1002923</v>
      </c>
      <c r="C514" s="1">
        <v>2022</v>
      </c>
      <c r="D514" s="1" t="s">
        <v>0</v>
      </c>
      <c r="E514" s="1" t="s">
        <v>1</v>
      </c>
      <c r="F514" s="1" t="s">
        <v>12</v>
      </c>
      <c r="G514" s="1" t="s">
        <v>3</v>
      </c>
      <c r="H514" s="1" t="s">
        <v>7</v>
      </c>
      <c r="I514" s="1"/>
      <c r="J514" s="1"/>
      <c r="K514" s="1"/>
      <c r="L514" s="28">
        <v>73</v>
      </c>
      <c r="M514" s="31">
        <v>13.091760000000001</v>
      </c>
      <c r="N514" s="31">
        <v>0.3775365</v>
      </c>
    </row>
    <row r="515" spans="1:14" x14ac:dyDescent="0.25">
      <c r="A515" s="1" t="s">
        <v>24034</v>
      </c>
      <c r="B515" s="1">
        <v>1002930</v>
      </c>
      <c r="C515" s="1">
        <v>2022</v>
      </c>
      <c r="D515" s="1" t="s">
        <v>0</v>
      </c>
      <c r="E515" s="1" t="s">
        <v>1</v>
      </c>
      <c r="F515" s="1" t="s">
        <v>12</v>
      </c>
      <c r="G515" s="1" t="s">
        <v>3</v>
      </c>
      <c r="H515" s="1" t="s">
        <v>7</v>
      </c>
      <c r="I515" s="1"/>
      <c r="J515" s="1"/>
      <c r="K515" s="1"/>
      <c r="L515" s="28">
        <v>87</v>
      </c>
      <c r="M515" s="31">
        <v>34.250889600000001</v>
      </c>
      <c r="N515" s="31">
        <v>0.98771750000000003</v>
      </c>
    </row>
    <row r="516" spans="1:14" x14ac:dyDescent="0.25">
      <c r="A516" s="1" t="s">
        <v>24034</v>
      </c>
      <c r="B516" s="1">
        <v>1002930</v>
      </c>
      <c r="C516" s="1">
        <v>2022</v>
      </c>
      <c r="D516" s="1" t="s">
        <v>0</v>
      </c>
      <c r="E516" s="1" t="s">
        <v>1</v>
      </c>
      <c r="F516" s="1" t="s">
        <v>12</v>
      </c>
      <c r="G516" s="1" t="s">
        <v>3</v>
      </c>
      <c r="H516" s="1" t="s">
        <v>5</v>
      </c>
      <c r="I516" s="1"/>
      <c r="J516" s="1"/>
      <c r="K516" s="1"/>
      <c r="L516" s="28">
        <v>2</v>
      </c>
      <c r="M516" s="31">
        <v>0.28454400000000002</v>
      </c>
      <c r="N516" s="31">
        <v>8.2056000000000004E-3</v>
      </c>
    </row>
    <row r="517" spans="1:14" x14ac:dyDescent="0.25">
      <c r="A517" s="1" t="s">
        <v>24035</v>
      </c>
      <c r="B517" s="1">
        <v>1002931</v>
      </c>
      <c r="C517" s="1">
        <v>2022</v>
      </c>
      <c r="D517" s="1" t="s">
        <v>0</v>
      </c>
      <c r="E517" s="1" t="s">
        <v>1</v>
      </c>
      <c r="F517" s="1" t="s">
        <v>12</v>
      </c>
      <c r="G517" s="1" t="s">
        <v>3</v>
      </c>
      <c r="H517" s="1" t="s">
        <v>7</v>
      </c>
      <c r="I517" s="1"/>
      <c r="J517" s="1"/>
      <c r="K517" s="1"/>
      <c r="L517" s="28">
        <v>25</v>
      </c>
      <c r="M517" s="31">
        <v>27.0349632</v>
      </c>
      <c r="N517" s="31">
        <v>0.77962670000000001</v>
      </c>
    </row>
    <row r="518" spans="1:14" x14ac:dyDescent="0.25">
      <c r="A518" s="1" t="s">
        <v>24036</v>
      </c>
      <c r="B518" s="1">
        <v>1002943</v>
      </c>
      <c r="C518" s="1">
        <v>2022</v>
      </c>
      <c r="D518" s="1" t="s">
        <v>0</v>
      </c>
      <c r="E518" s="1" t="s">
        <v>1</v>
      </c>
      <c r="F518" s="1" t="s">
        <v>25</v>
      </c>
      <c r="G518" s="1" t="s">
        <v>3</v>
      </c>
      <c r="H518" s="1" t="s">
        <v>4</v>
      </c>
      <c r="I518" s="1"/>
      <c r="J518" s="1"/>
      <c r="K518" s="1"/>
      <c r="L518" s="28">
        <v>0</v>
      </c>
      <c r="M518" s="31">
        <v>0</v>
      </c>
      <c r="N518" s="31">
        <v>0</v>
      </c>
    </row>
    <row r="519" spans="1:14" x14ac:dyDescent="0.25">
      <c r="A519" s="1" t="s">
        <v>24036</v>
      </c>
      <c r="B519" s="1">
        <v>1002943</v>
      </c>
      <c r="C519" s="1">
        <v>2022</v>
      </c>
      <c r="D519" s="1" t="s">
        <v>0</v>
      </c>
      <c r="E519" s="1" t="s">
        <v>1</v>
      </c>
      <c r="F519" s="1" t="s">
        <v>25</v>
      </c>
      <c r="G519" s="1" t="s">
        <v>3</v>
      </c>
      <c r="H519" s="1" t="s">
        <v>8</v>
      </c>
      <c r="I519" s="1"/>
      <c r="J519" s="1"/>
      <c r="K519" s="1"/>
      <c r="L519" s="28">
        <v>18</v>
      </c>
      <c r="M519" s="31">
        <v>1.9144585000000001</v>
      </c>
      <c r="N519" s="31">
        <v>0.1895203</v>
      </c>
    </row>
    <row r="520" spans="1:14" x14ac:dyDescent="0.25">
      <c r="A520" s="1" t="s">
        <v>24036</v>
      </c>
      <c r="B520" s="1">
        <v>1002943</v>
      </c>
      <c r="C520" s="1">
        <v>2022</v>
      </c>
      <c r="D520" s="1" t="s">
        <v>0</v>
      </c>
      <c r="E520" s="1" t="s">
        <v>1</v>
      </c>
      <c r="F520" s="1" t="s">
        <v>25</v>
      </c>
      <c r="G520" s="1" t="s">
        <v>3</v>
      </c>
      <c r="H520" s="1" t="s">
        <v>6</v>
      </c>
      <c r="I520" s="1"/>
      <c r="J520" s="1"/>
      <c r="K520" s="1"/>
      <c r="L520" s="28">
        <v>0</v>
      </c>
      <c r="M520" s="31">
        <v>0</v>
      </c>
      <c r="N520" s="31">
        <v>0</v>
      </c>
    </row>
    <row r="521" spans="1:14" x14ac:dyDescent="0.25">
      <c r="A521" s="1" t="s">
        <v>24036</v>
      </c>
      <c r="B521" s="1">
        <v>1002943</v>
      </c>
      <c r="C521" s="1">
        <v>2022</v>
      </c>
      <c r="D521" s="1" t="s">
        <v>0</v>
      </c>
      <c r="E521" s="1" t="s">
        <v>1</v>
      </c>
      <c r="F521" s="1" t="s">
        <v>25</v>
      </c>
      <c r="G521" s="1" t="s">
        <v>3</v>
      </c>
      <c r="H521" s="1" t="s">
        <v>5</v>
      </c>
      <c r="I521" s="1"/>
      <c r="J521" s="1"/>
      <c r="K521" s="1"/>
      <c r="L521" s="28">
        <v>0</v>
      </c>
      <c r="M521" s="31">
        <v>0</v>
      </c>
      <c r="N521" s="31">
        <v>0</v>
      </c>
    </row>
    <row r="522" spans="1:14" x14ac:dyDescent="0.25">
      <c r="A522" s="1" t="s">
        <v>24036</v>
      </c>
      <c r="B522" s="1">
        <v>1002943</v>
      </c>
      <c r="C522" s="1">
        <v>2022</v>
      </c>
      <c r="D522" s="1" t="s">
        <v>0</v>
      </c>
      <c r="E522" s="1" t="s">
        <v>1</v>
      </c>
      <c r="F522" s="1" t="s">
        <v>25</v>
      </c>
      <c r="G522" s="1" t="s">
        <v>3</v>
      </c>
      <c r="H522" s="1" t="s">
        <v>10</v>
      </c>
      <c r="I522" s="1"/>
      <c r="J522" s="1"/>
      <c r="K522" s="1"/>
      <c r="L522" s="28">
        <v>0</v>
      </c>
      <c r="M522" s="31">
        <v>0</v>
      </c>
      <c r="N522" s="31">
        <v>0</v>
      </c>
    </row>
    <row r="523" spans="1:14" x14ac:dyDescent="0.25">
      <c r="A523" s="1" t="s">
        <v>24036</v>
      </c>
      <c r="B523" s="1">
        <v>1002943</v>
      </c>
      <c r="C523" s="1">
        <v>2022</v>
      </c>
      <c r="D523" s="1" t="s">
        <v>0</v>
      </c>
      <c r="E523" s="1" t="s">
        <v>1</v>
      </c>
      <c r="F523" s="1" t="s">
        <v>25</v>
      </c>
      <c r="G523" s="1" t="s">
        <v>3</v>
      </c>
      <c r="H523" s="1" t="s">
        <v>9</v>
      </c>
      <c r="I523" s="1"/>
      <c r="J523" s="1"/>
      <c r="K523" s="1"/>
      <c r="L523" s="28">
        <v>0</v>
      </c>
      <c r="M523" s="31">
        <v>0</v>
      </c>
      <c r="N523" s="31">
        <v>0</v>
      </c>
    </row>
    <row r="524" spans="1:14" x14ac:dyDescent="0.25">
      <c r="A524" s="1" t="s">
        <v>24036</v>
      </c>
      <c r="B524" s="1">
        <v>1002943</v>
      </c>
      <c r="C524" s="1">
        <v>2022</v>
      </c>
      <c r="D524" s="1" t="s">
        <v>0</v>
      </c>
      <c r="E524" s="1" t="s">
        <v>1</v>
      </c>
      <c r="F524" s="1" t="s">
        <v>25</v>
      </c>
      <c r="G524" s="1" t="s">
        <v>3</v>
      </c>
      <c r="H524" s="1" t="s">
        <v>7</v>
      </c>
      <c r="I524" s="1"/>
      <c r="J524" s="1"/>
      <c r="K524" s="1"/>
      <c r="L524" s="28">
        <v>31</v>
      </c>
      <c r="M524" s="31">
        <v>8.2945969000000002</v>
      </c>
      <c r="N524" s="31">
        <v>0.82111719999999999</v>
      </c>
    </row>
    <row r="525" spans="1:14" x14ac:dyDescent="0.25">
      <c r="A525" s="1" t="s">
        <v>112</v>
      </c>
      <c r="B525" s="1">
        <v>1002952</v>
      </c>
      <c r="C525" s="1">
        <v>2022</v>
      </c>
      <c r="D525" s="1" t="s">
        <v>0</v>
      </c>
      <c r="E525" s="1" t="s">
        <v>1</v>
      </c>
      <c r="F525" s="1" t="s">
        <v>25</v>
      </c>
      <c r="G525" s="1" t="s">
        <v>3</v>
      </c>
      <c r="H525" s="1" t="s">
        <v>9</v>
      </c>
      <c r="I525" s="1"/>
      <c r="J525" s="1"/>
      <c r="K525" s="1"/>
      <c r="L525" s="28">
        <v>724</v>
      </c>
      <c r="M525" s="31">
        <v>1.6319999999999999</v>
      </c>
      <c r="N525" s="31">
        <v>4.3999999999999997E-2</v>
      </c>
    </row>
    <row r="526" spans="1:14" x14ac:dyDescent="0.25">
      <c r="A526" s="1" t="s">
        <v>112</v>
      </c>
      <c r="B526" s="1">
        <v>1002952</v>
      </c>
      <c r="C526" s="1">
        <v>2022</v>
      </c>
      <c r="D526" s="1" t="s">
        <v>0</v>
      </c>
      <c r="E526" s="1" t="s">
        <v>1</v>
      </c>
      <c r="F526" s="1" t="s">
        <v>25</v>
      </c>
      <c r="G526" s="1" t="s">
        <v>3</v>
      </c>
      <c r="H526" s="1" t="s">
        <v>4</v>
      </c>
      <c r="I526" s="1"/>
      <c r="J526" s="1"/>
      <c r="K526" s="1"/>
      <c r="L526" s="28">
        <v>3</v>
      </c>
      <c r="M526" s="31">
        <v>1.08</v>
      </c>
      <c r="N526" s="31">
        <v>3.2000000000000001E-2</v>
      </c>
    </row>
    <row r="527" spans="1:14" x14ac:dyDescent="0.25">
      <c r="A527" s="1" t="s">
        <v>112</v>
      </c>
      <c r="B527" s="1">
        <v>1002952</v>
      </c>
      <c r="C527" s="1">
        <v>2022</v>
      </c>
      <c r="D527" s="1" t="s">
        <v>0</v>
      </c>
      <c r="E527" s="1" t="s">
        <v>1</v>
      </c>
      <c r="F527" s="1" t="s">
        <v>25</v>
      </c>
      <c r="G527" s="1" t="s">
        <v>3</v>
      </c>
      <c r="H527" s="1" t="s">
        <v>7</v>
      </c>
      <c r="I527" s="1"/>
      <c r="J527" s="1"/>
      <c r="K527" s="1"/>
      <c r="L527" s="28">
        <v>33</v>
      </c>
      <c r="M527" s="31">
        <v>3.4620000000000002</v>
      </c>
      <c r="N527" s="31">
        <v>9.1999999999999998E-2</v>
      </c>
    </row>
    <row r="528" spans="1:14" x14ac:dyDescent="0.25">
      <c r="A528" s="1" t="s">
        <v>24037</v>
      </c>
      <c r="B528" s="1">
        <v>1002972</v>
      </c>
      <c r="C528" s="1">
        <v>2022</v>
      </c>
      <c r="D528" s="1" t="s">
        <v>0</v>
      </c>
      <c r="E528" s="1" t="s">
        <v>1</v>
      </c>
      <c r="F528" s="1" t="s">
        <v>12</v>
      </c>
      <c r="G528" s="1" t="s">
        <v>3</v>
      </c>
      <c r="H528" s="1" t="s">
        <v>6</v>
      </c>
      <c r="I528" s="1"/>
      <c r="J528" s="1"/>
      <c r="K528" s="1"/>
      <c r="L528" s="28">
        <v>2</v>
      </c>
      <c r="M528" s="31">
        <v>5.0547801000000003</v>
      </c>
      <c r="N528" s="31">
        <v>0.14576829999999999</v>
      </c>
    </row>
    <row r="529" spans="1:14" x14ac:dyDescent="0.25">
      <c r="A529" s="1" t="s">
        <v>24037</v>
      </c>
      <c r="B529" s="1">
        <v>1002972</v>
      </c>
      <c r="C529" s="1">
        <v>2022</v>
      </c>
      <c r="D529" s="1" t="s">
        <v>0</v>
      </c>
      <c r="E529" s="1" t="s">
        <v>1</v>
      </c>
      <c r="F529" s="1" t="s">
        <v>12</v>
      </c>
      <c r="G529" s="1" t="s">
        <v>3</v>
      </c>
      <c r="H529" s="1" t="s">
        <v>7</v>
      </c>
      <c r="I529" s="1"/>
      <c r="J529" s="1"/>
      <c r="K529" s="1"/>
      <c r="L529" s="28">
        <v>13</v>
      </c>
      <c r="M529" s="31">
        <v>2.7969216000000001</v>
      </c>
      <c r="N529" s="31">
        <v>8.0656800000000001E-2</v>
      </c>
    </row>
    <row r="530" spans="1:14" x14ac:dyDescent="0.25">
      <c r="A530" s="1" t="s">
        <v>24037</v>
      </c>
      <c r="B530" s="1">
        <v>1002972</v>
      </c>
      <c r="C530" s="1">
        <v>2022</v>
      </c>
      <c r="D530" s="1" t="s">
        <v>0</v>
      </c>
      <c r="E530" s="1" t="s">
        <v>1</v>
      </c>
      <c r="F530" s="1" t="s">
        <v>12</v>
      </c>
      <c r="G530" s="1" t="s">
        <v>3</v>
      </c>
      <c r="H530" s="1" t="s">
        <v>5</v>
      </c>
      <c r="I530" s="1"/>
      <c r="J530" s="1"/>
      <c r="K530" s="1"/>
      <c r="L530" s="28">
        <v>1</v>
      </c>
      <c r="M530" s="31">
        <v>12.9781978</v>
      </c>
      <c r="N530" s="31">
        <v>0.37426160000000003</v>
      </c>
    </row>
    <row r="531" spans="1:14" x14ac:dyDescent="0.25">
      <c r="A531" s="1" t="s">
        <v>546</v>
      </c>
      <c r="B531" s="1">
        <v>1003062</v>
      </c>
      <c r="C531" s="1">
        <v>2022</v>
      </c>
      <c r="D531" s="1" t="s">
        <v>0</v>
      </c>
      <c r="E531" s="1" t="s">
        <v>1</v>
      </c>
      <c r="F531" s="1" t="s">
        <v>12</v>
      </c>
      <c r="G531" s="1" t="s">
        <v>3</v>
      </c>
      <c r="H531" s="1" t="s">
        <v>6</v>
      </c>
      <c r="I531" s="1"/>
      <c r="J531" s="1"/>
      <c r="K531" s="1"/>
      <c r="L531" s="28">
        <v>8</v>
      </c>
      <c r="M531" s="31">
        <v>19.25414</v>
      </c>
      <c r="N531" s="31">
        <v>0.55525000000000002</v>
      </c>
    </row>
    <row r="532" spans="1:14" x14ac:dyDescent="0.25">
      <c r="A532" s="1" t="s">
        <v>546</v>
      </c>
      <c r="B532" s="1">
        <v>1003062</v>
      </c>
      <c r="C532" s="1">
        <v>2022</v>
      </c>
      <c r="D532" s="1" t="s">
        <v>0</v>
      </c>
      <c r="E532" s="1" t="s">
        <v>1</v>
      </c>
      <c r="F532" s="1" t="s">
        <v>12</v>
      </c>
      <c r="G532" s="1" t="s">
        <v>3</v>
      </c>
      <c r="H532" s="1" t="s">
        <v>7</v>
      </c>
      <c r="I532" s="1"/>
      <c r="J532" s="1"/>
      <c r="K532" s="1"/>
      <c r="L532" s="28">
        <v>128</v>
      </c>
      <c r="M532" s="31">
        <v>58.13288</v>
      </c>
      <c r="N532" s="31">
        <v>1.67641</v>
      </c>
    </row>
    <row r="533" spans="1:14" x14ac:dyDescent="0.25">
      <c r="A533" s="1" t="s">
        <v>546</v>
      </c>
      <c r="B533" s="1">
        <v>1003062</v>
      </c>
      <c r="C533" s="1">
        <v>2022</v>
      </c>
      <c r="D533" s="1" t="s">
        <v>0</v>
      </c>
      <c r="E533" s="1" t="s">
        <v>1</v>
      </c>
      <c r="F533" s="1" t="s">
        <v>12</v>
      </c>
      <c r="G533" s="1" t="s">
        <v>3</v>
      </c>
      <c r="H533" s="1" t="s">
        <v>10</v>
      </c>
      <c r="I533" s="1"/>
      <c r="J533" s="1"/>
      <c r="K533" s="1"/>
      <c r="L533" s="28">
        <v>2</v>
      </c>
      <c r="M533" s="31">
        <v>0.74783999999999995</v>
      </c>
      <c r="N533" s="31">
        <v>2.1569999999999999E-2</v>
      </c>
    </row>
    <row r="534" spans="1:14" x14ac:dyDescent="0.25">
      <c r="A534" s="1" t="s">
        <v>546</v>
      </c>
      <c r="B534" s="1">
        <v>1003062</v>
      </c>
      <c r="C534" s="1">
        <v>2022</v>
      </c>
      <c r="D534" s="1" t="s">
        <v>0</v>
      </c>
      <c r="E534" s="1" t="s">
        <v>1</v>
      </c>
      <c r="F534" s="1" t="s">
        <v>12</v>
      </c>
      <c r="G534" s="1" t="s">
        <v>3</v>
      </c>
      <c r="H534" s="1" t="s">
        <v>5</v>
      </c>
      <c r="I534" s="1"/>
      <c r="J534" s="1"/>
      <c r="K534" s="1"/>
      <c r="L534" s="28">
        <v>3</v>
      </c>
      <c r="M534" s="31">
        <v>3.90117</v>
      </c>
      <c r="N534" s="31">
        <v>0.1125</v>
      </c>
    </row>
    <row r="535" spans="1:14" x14ac:dyDescent="0.25">
      <c r="A535" s="1" t="s">
        <v>595</v>
      </c>
      <c r="B535" s="1">
        <v>1003064</v>
      </c>
      <c r="C535" s="1">
        <v>2022</v>
      </c>
      <c r="D535" s="1" t="s">
        <v>0</v>
      </c>
      <c r="E535" s="1" t="s">
        <v>1</v>
      </c>
      <c r="F535" s="1" t="s">
        <v>12</v>
      </c>
      <c r="G535" s="1" t="s">
        <v>3</v>
      </c>
      <c r="H535" s="1" t="s">
        <v>7</v>
      </c>
      <c r="I535" s="1"/>
      <c r="J535" s="1"/>
      <c r="K535" s="1"/>
      <c r="L535" s="28">
        <v>132</v>
      </c>
      <c r="M535" s="31">
        <v>64.465220000000002</v>
      </c>
      <c r="N535" s="31">
        <v>1.85904</v>
      </c>
    </row>
    <row r="536" spans="1:14" x14ac:dyDescent="0.25">
      <c r="A536" s="1" t="s">
        <v>595</v>
      </c>
      <c r="B536" s="1">
        <v>1003064</v>
      </c>
      <c r="C536" s="1">
        <v>2022</v>
      </c>
      <c r="D536" s="1" t="s">
        <v>0</v>
      </c>
      <c r="E536" s="1" t="s">
        <v>1</v>
      </c>
      <c r="F536" s="1" t="s">
        <v>12</v>
      </c>
      <c r="G536" s="1" t="s">
        <v>3</v>
      </c>
      <c r="H536" s="1" t="s">
        <v>6</v>
      </c>
      <c r="I536" s="1"/>
      <c r="J536" s="1"/>
      <c r="K536" s="1"/>
      <c r="L536" s="28">
        <v>18</v>
      </c>
      <c r="M536" s="31">
        <v>163.85065</v>
      </c>
      <c r="N536" s="31">
        <v>4.7250800000000002</v>
      </c>
    </row>
    <row r="537" spans="1:14" x14ac:dyDescent="0.25">
      <c r="A537" s="1" t="s">
        <v>595</v>
      </c>
      <c r="B537" s="1">
        <v>1003064</v>
      </c>
      <c r="C537" s="1">
        <v>2022</v>
      </c>
      <c r="D537" s="1" t="s">
        <v>0</v>
      </c>
      <c r="E537" s="1" t="s">
        <v>1</v>
      </c>
      <c r="F537" s="1" t="s">
        <v>12</v>
      </c>
      <c r="G537" s="1" t="s">
        <v>3</v>
      </c>
      <c r="H537" s="1" t="s">
        <v>5</v>
      </c>
      <c r="I537" s="1"/>
      <c r="J537" s="1"/>
      <c r="K537" s="1"/>
      <c r="L537" s="28">
        <v>4</v>
      </c>
      <c r="M537" s="31">
        <v>10.99142</v>
      </c>
      <c r="N537" s="31">
        <v>0.31696999999999997</v>
      </c>
    </row>
    <row r="538" spans="1:14" x14ac:dyDescent="0.25">
      <c r="A538" s="1" t="s">
        <v>595</v>
      </c>
      <c r="B538" s="1">
        <v>1003064</v>
      </c>
      <c r="C538" s="1">
        <v>2022</v>
      </c>
      <c r="D538" s="1" t="s">
        <v>0</v>
      </c>
      <c r="E538" s="1" t="s">
        <v>1</v>
      </c>
      <c r="F538" s="1" t="s">
        <v>12</v>
      </c>
      <c r="G538" s="1" t="s">
        <v>3</v>
      </c>
      <c r="H538" s="1" t="s">
        <v>10</v>
      </c>
      <c r="I538" s="1"/>
      <c r="J538" s="1"/>
      <c r="K538" s="1"/>
      <c r="L538" s="28">
        <v>1</v>
      </c>
      <c r="M538" s="31">
        <v>15.380879999999999</v>
      </c>
      <c r="N538" s="31">
        <v>0.44355</v>
      </c>
    </row>
    <row r="539" spans="1:14" x14ac:dyDescent="0.25">
      <c r="A539" s="1" t="s">
        <v>794</v>
      </c>
      <c r="B539" s="1">
        <v>1003068</v>
      </c>
      <c r="C539" s="1">
        <v>2022</v>
      </c>
      <c r="D539" s="1" t="s">
        <v>0</v>
      </c>
      <c r="E539" s="1" t="s">
        <v>1</v>
      </c>
      <c r="F539" s="1" t="s">
        <v>12</v>
      </c>
      <c r="G539" s="1" t="s">
        <v>3</v>
      </c>
      <c r="H539" s="1" t="s">
        <v>7</v>
      </c>
      <c r="I539" s="1"/>
      <c r="J539" s="1"/>
      <c r="K539" s="1"/>
      <c r="L539" s="28">
        <v>280</v>
      </c>
      <c r="M539" s="31">
        <v>41.403910000000003</v>
      </c>
      <c r="N539" s="31">
        <v>1.1939900000000001</v>
      </c>
    </row>
    <row r="540" spans="1:14" x14ac:dyDescent="0.25">
      <c r="A540" s="1" t="s">
        <v>731</v>
      </c>
      <c r="B540" s="1">
        <v>1003069</v>
      </c>
      <c r="C540" s="1">
        <v>2022</v>
      </c>
      <c r="D540" s="1" t="s">
        <v>0</v>
      </c>
      <c r="E540" s="1" t="s">
        <v>1</v>
      </c>
      <c r="F540" s="1" t="s">
        <v>12</v>
      </c>
      <c r="G540" s="1" t="s">
        <v>3</v>
      </c>
      <c r="H540" s="1" t="s">
        <v>10</v>
      </c>
      <c r="I540" s="1"/>
      <c r="J540" s="1"/>
      <c r="K540" s="1"/>
      <c r="L540" s="28">
        <v>2</v>
      </c>
      <c r="M540" s="31">
        <v>5.2458200000000001</v>
      </c>
      <c r="N540" s="31">
        <v>0.15128</v>
      </c>
    </row>
    <row r="541" spans="1:14" x14ac:dyDescent="0.25">
      <c r="A541" s="1" t="s">
        <v>731</v>
      </c>
      <c r="B541" s="1">
        <v>1003069</v>
      </c>
      <c r="C541" s="1">
        <v>2022</v>
      </c>
      <c r="D541" s="1" t="s">
        <v>0</v>
      </c>
      <c r="E541" s="1" t="s">
        <v>1</v>
      </c>
      <c r="F541" s="1" t="s">
        <v>12</v>
      </c>
      <c r="G541" s="1" t="s">
        <v>3</v>
      </c>
      <c r="H541" s="1" t="s">
        <v>7</v>
      </c>
      <c r="I541" s="1"/>
      <c r="J541" s="1"/>
      <c r="K541" s="1"/>
      <c r="L541" s="28">
        <v>160</v>
      </c>
      <c r="M541" s="31">
        <v>72.175619999999995</v>
      </c>
      <c r="N541" s="31">
        <v>2.0813899999999999</v>
      </c>
    </row>
    <row r="542" spans="1:14" x14ac:dyDescent="0.25">
      <c r="A542" s="1" t="s">
        <v>731</v>
      </c>
      <c r="B542" s="1">
        <v>1003069</v>
      </c>
      <c r="C542" s="1">
        <v>2022</v>
      </c>
      <c r="D542" s="1" t="s">
        <v>0</v>
      </c>
      <c r="E542" s="1" t="s">
        <v>1</v>
      </c>
      <c r="F542" s="1" t="s">
        <v>12</v>
      </c>
      <c r="G542" s="1" t="s">
        <v>3</v>
      </c>
      <c r="H542" s="1" t="s">
        <v>5</v>
      </c>
      <c r="I542" s="1"/>
      <c r="J542" s="1"/>
      <c r="K542" s="1"/>
      <c r="L542" s="28">
        <v>2</v>
      </c>
      <c r="M542" s="31">
        <v>1.0396799999999999</v>
      </c>
      <c r="N542" s="31">
        <v>2.998E-2</v>
      </c>
    </row>
    <row r="543" spans="1:14" x14ac:dyDescent="0.25">
      <c r="A543" s="1" t="s">
        <v>731</v>
      </c>
      <c r="B543" s="1">
        <v>1003069</v>
      </c>
      <c r="C543" s="1">
        <v>2022</v>
      </c>
      <c r="D543" s="1" t="s">
        <v>0</v>
      </c>
      <c r="E543" s="1" t="s">
        <v>1</v>
      </c>
      <c r="F543" s="1" t="s">
        <v>12</v>
      </c>
      <c r="G543" s="1" t="s">
        <v>3</v>
      </c>
      <c r="H543" s="1" t="s">
        <v>6</v>
      </c>
      <c r="I543" s="1"/>
      <c r="J543" s="1"/>
      <c r="K543" s="1"/>
      <c r="L543" s="28">
        <v>6</v>
      </c>
      <c r="M543" s="31">
        <v>56.963520000000003</v>
      </c>
      <c r="N543" s="31">
        <v>1.6427</v>
      </c>
    </row>
    <row r="544" spans="1:14" x14ac:dyDescent="0.25">
      <c r="A544" s="1" t="s">
        <v>51</v>
      </c>
      <c r="B544" s="1">
        <v>1003070</v>
      </c>
      <c r="C544" s="1">
        <v>2022</v>
      </c>
      <c r="D544" s="1" t="s">
        <v>0</v>
      </c>
      <c r="E544" s="1" t="s">
        <v>1</v>
      </c>
      <c r="F544" s="1" t="s">
        <v>12</v>
      </c>
      <c r="G544" s="1" t="s">
        <v>3</v>
      </c>
      <c r="H544" s="1" t="s">
        <v>7</v>
      </c>
      <c r="I544" s="1"/>
      <c r="J544" s="1"/>
      <c r="K544" s="1"/>
      <c r="L544" s="28">
        <v>54</v>
      </c>
      <c r="M544" s="31">
        <v>11.892670000000001</v>
      </c>
      <c r="N544" s="31">
        <v>0.34294999999999998</v>
      </c>
    </row>
    <row r="545" spans="1:14" x14ac:dyDescent="0.25">
      <c r="A545" s="1" t="s">
        <v>51</v>
      </c>
      <c r="B545" s="1">
        <v>1003070</v>
      </c>
      <c r="C545" s="1">
        <v>2022</v>
      </c>
      <c r="D545" s="1" t="s">
        <v>0</v>
      </c>
      <c r="E545" s="1" t="s">
        <v>1</v>
      </c>
      <c r="F545" s="1" t="s">
        <v>12</v>
      </c>
      <c r="G545" s="1" t="s">
        <v>3</v>
      </c>
      <c r="H545" s="1" t="s">
        <v>6</v>
      </c>
      <c r="I545" s="1"/>
      <c r="J545" s="1"/>
      <c r="K545" s="1"/>
      <c r="L545" s="28">
        <v>12</v>
      </c>
      <c r="M545" s="31">
        <v>145.70003</v>
      </c>
      <c r="N545" s="31">
        <v>4.2016600000000004</v>
      </c>
    </row>
    <row r="546" spans="1:14" x14ac:dyDescent="0.25">
      <c r="A546" s="1" t="s">
        <v>57</v>
      </c>
      <c r="B546" s="1">
        <v>1003082</v>
      </c>
      <c r="C546" s="1">
        <v>2022</v>
      </c>
      <c r="D546" s="1" t="s">
        <v>0</v>
      </c>
      <c r="E546" s="1" t="s">
        <v>1</v>
      </c>
      <c r="F546" s="1" t="s">
        <v>25</v>
      </c>
      <c r="G546" s="1" t="s">
        <v>3</v>
      </c>
      <c r="H546" s="1" t="s">
        <v>7</v>
      </c>
      <c r="I546" s="1"/>
      <c r="J546" s="1"/>
      <c r="K546" s="1"/>
      <c r="L546" s="28">
        <v>268</v>
      </c>
      <c r="M546" s="31">
        <v>161.6</v>
      </c>
      <c r="N546" s="31">
        <v>7.2</v>
      </c>
    </row>
    <row r="547" spans="1:14" x14ac:dyDescent="0.25">
      <c r="A547" s="1" t="s">
        <v>57</v>
      </c>
      <c r="B547" s="1">
        <v>1003082</v>
      </c>
      <c r="C547" s="1">
        <v>2022</v>
      </c>
      <c r="D547" s="1" t="s">
        <v>0</v>
      </c>
      <c r="E547" s="1" t="s">
        <v>1</v>
      </c>
      <c r="F547" s="1" t="s">
        <v>25</v>
      </c>
      <c r="G547" s="1" t="s">
        <v>3</v>
      </c>
      <c r="H547" s="1" t="s">
        <v>6</v>
      </c>
      <c r="I547" s="1"/>
      <c r="J547" s="1"/>
      <c r="K547" s="1"/>
      <c r="L547" s="28">
        <v>0</v>
      </c>
      <c r="M547" s="31">
        <v>0</v>
      </c>
      <c r="N547" s="31">
        <v>0</v>
      </c>
    </row>
    <row r="548" spans="1:14" x14ac:dyDescent="0.25">
      <c r="A548" s="1" t="s">
        <v>57</v>
      </c>
      <c r="B548" s="1">
        <v>1003082</v>
      </c>
      <c r="C548" s="1">
        <v>2022</v>
      </c>
      <c r="D548" s="1" t="s">
        <v>0</v>
      </c>
      <c r="E548" s="1" t="s">
        <v>1</v>
      </c>
      <c r="F548" s="1" t="s">
        <v>25</v>
      </c>
      <c r="G548" s="1" t="s">
        <v>3</v>
      </c>
      <c r="H548" s="1" t="s">
        <v>5</v>
      </c>
      <c r="I548" s="1"/>
      <c r="J548" s="1"/>
      <c r="K548" s="1"/>
      <c r="L548" s="28">
        <v>0</v>
      </c>
      <c r="M548" s="31">
        <v>0</v>
      </c>
      <c r="N548" s="31">
        <v>0</v>
      </c>
    </row>
    <row r="549" spans="1:14" x14ac:dyDescent="0.25">
      <c r="A549" s="1" t="s">
        <v>57</v>
      </c>
      <c r="B549" s="1">
        <v>1003082</v>
      </c>
      <c r="C549" s="1">
        <v>2022</v>
      </c>
      <c r="D549" s="1" t="s">
        <v>0</v>
      </c>
      <c r="E549" s="1" t="s">
        <v>1</v>
      </c>
      <c r="F549" s="1" t="s">
        <v>25</v>
      </c>
      <c r="G549" s="1" t="s">
        <v>3</v>
      </c>
      <c r="H549" s="1" t="s">
        <v>9</v>
      </c>
      <c r="I549" s="1"/>
      <c r="J549" s="1"/>
      <c r="K549" s="1"/>
      <c r="L549" s="28">
        <v>44</v>
      </c>
      <c r="M549" s="31">
        <v>2.21</v>
      </c>
      <c r="N549" s="31">
        <v>9.4550999999999996E-2</v>
      </c>
    </row>
    <row r="550" spans="1:14" x14ac:dyDescent="0.25">
      <c r="A550" s="1" t="s">
        <v>57</v>
      </c>
      <c r="B550" s="1">
        <v>1003082</v>
      </c>
      <c r="C550" s="1">
        <v>2022</v>
      </c>
      <c r="D550" s="1" t="s">
        <v>0</v>
      </c>
      <c r="E550" s="1" t="s">
        <v>1</v>
      </c>
      <c r="F550" s="1" t="s">
        <v>25</v>
      </c>
      <c r="G550" s="1" t="s">
        <v>3</v>
      </c>
      <c r="H550" s="1" t="s">
        <v>10</v>
      </c>
      <c r="I550" s="1"/>
      <c r="J550" s="1"/>
      <c r="K550" s="1"/>
      <c r="L550" s="28">
        <v>0</v>
      </c>
      <c r="M550" s="31">
        <v>0</v>
      </c>
      <c r="N550" s="31">
        <v>0</v>
      </c>
    </row>
    <row r="551" spans="1:14" x14ac:dyDescent="0.25">
      <c r="A551" s="1" t="s">
        <v>57</v>
      </c>
      <c r="B551" s="1">
        <v>1003082</v>
      </c>
      <c r="C551" s="1">
        <v>2022</v>
      </c>
      <c r="D551" s="1" t="s">
        <v>0</v>
      </c>
      <c r="E551" s="1" t="s">
        <v>1</v>
      </c>
      <c r="F551" s="1" t="s">
        <v>25</v>
      </c>
      <c r="G551" s="1" t="s">
        <v>3</v>
      </c>
      <c r="H551" s="1" t="s">
        <v>8</v>
      </c>
      <c r="I551" s="1"/>
      <c r="J551" s="1"/>
      <c r="K551" s="1"/>
      <c r="L551" s="28">
        <v>0</v>
      </c>
      <c r="M551" s="31">
        <v>0</v>
      </c>
      <c r="N551" s="31">
        <v>0</v>
      </c>
    </row>
    <row r="552" spans="1:14" x14ac:dyDescent="0.25">
      <c r="A552" s="1" t="s">
        <v>57</v>
      </c>
      <c r="B552" s="1">
        <v>1003082</v>
      </c>
      <c r="C552" s="1">
        <v>2022</v>
      </c>
      <c r="D552" s="1" t="s">
        <v>0</v>
      </c>
      <c r="E552" s="1" t="s">
        <v>1</v>
      </c>
      <c r="F552" s="1" t="s">
        <v>25</v>
      </c>
      <c r="G552" s="1" t="s">
        <v>3</v>
      </c>
      <c r="H552" s="1" t="s">
        <v>4</v>
      </c>
      <c r="I552" s="1"/>
      <c r="J552" s="1"/>
      <c r="K552" s="1"/>
      <c r="L552" s="28">
        <v>0</v>
      </c>
      <c r="M552" s="31">
        <v>0</v>
      </c>
      <c r="N552" s="31">
        <v>0</v>
      </c>
    </row>
    <row r="553" spans="1:14" x14ac:dyDescent="0.25">
      <c r="A553" s="1" t="s">
        <v>70</v>
      </c>
      <c r="B553" s="1">
        <v>1003085</v>
      </c>
      <c r="C553" s="1">
        <v>2022</v>
      </c>
      <c r="D553" s="1" t="s">
        <v>0</v>
      </c>
      <c r="E553" s="1" t="s">
        <v>1</v>
      </c>
      <c r="F553" s="1" t="s">
        <v>12</v>
      </c>
      <c r="G553" s="1" t="s">
        <v>3</v>
      </c>
      <c r="H553" s="1" t="s">
        <v>7</v>
      </c>
      <c r="I553" s="1"/>
      <c r="J553" s="1"/>
      <c r="K553" s="1"/>
      <c r="L553" s="28">
        <v>15</v>
      </c>
      <c r="M553" s="31">
        <v>19.519169999999999</v>
      </c>
      <c r="N553" s="31">
        <v>0.56289</v>
      </c>
    </row>
    <row r="554" spans="1:14" x14ac:dyDescent="0.25">
      <c r="A554" s="1" t="s">
        <v>70</v>
      </c>
      <c r="B554" s="1">
        <v>1003085</v>
      </c>
      <c r="C554" s="1">
        <v>2022</v>
      </c>
      <c r="D554" s="1" t="s">
        <v>0</v>
      </c>
      <c r="E554" s="1" t="s">
        <v>1</v>
      </c>
      <c r="F554" s="1" t="s">
        <v>12</v>
      </c>
      <c r="G554" s="1" t="s">
        <v>3</v>
      </c>
      <c r="H554" s="1" t="s">
        <v>5</v>
      </c>
      <c r="I554" s="1"/>
      <c r="J554" s="1"/>
      <c r="K554" s="1"/>
      <c r="L554" s="28">
        <v>5</v>
      </c>
      <c r="M554" s="31">
        <v>2.508</v>
      </c>
      <c r="N554" s="31">
        <v>7.2330000000000005E-2</v>
      </c>
    </row>
    <row r="555" spans="1:14" x14ac:dyDescent="0.25">
      <c r="A555" s="1" t="s">
        <v>70</v>
      </c>
      <c r="B555" s="1">
        <v>1003085</v>
      </c>
      <c r="C555" s="1">
        <v>2022</v>
      </c>
      <c r="D555" s="1" t="s">
        <v>0</v>
      </c>
      <c r="E555" s="1" t="s">
        <v>1</v>
      </c>
      <c r="F555" s="1" t="s">
        <v>12</v>
      </c>
      <c r="G555" s="1" t="s">
        <v>3</v>
      </c>
      <c r="H555" s="1" t="s">
        <v>10</v>
      </c>
      <c r="I555" s="1"/>
      <c r="J555" s="1"/>
      <c r="K555" s="1"/>
      <c r="L555" s="28">
        <v>1</v>
      </c>
      <c r="M555" s="31">
        <v>10.524480000000001</v>
      </c>
      <c r="N555" s="31">
        <v>0.30349999999999999</v>
      </c>
    </row>
    <row r="556" spans="1:14" x14ac:dyDescent="0.25">
      <c r="A556" s="1" t="s">
        <v>99</v>
      </c>
      <c r="B556" s="1">
        <v>1003097</v>
      </c>
      <c r="C556" s="1">
        <v>2022</v>
      </c>
      <c r="D556" s="1" t="s">
        <v>0</v>
      </c>
      <c r="E556" s="1" t="s">
        <v>1</v>
      </c>
      <c r="F556" s="1" t="s">
        <v>25</v>
      </c>
      <c r="G556" s="1" t="s">
        <v>3</v>
      </c>
      <c r="H556" s="1" t="s">
        <v>6</v>
      </c>
      <c r="I556" s="1"/>
      <c r="J556" s="1"/>
      <c r="K556" s="1"/>
      <c r="L556" s="28">
        <v>0</v>
      </c>
      <c r="M556" s="31">
        <v>0</v>
      </c>
      <c r="N556" s="31">
        <v>0</v>
      </c>
    </row>
    <row r="557" spans="1:14" x14ac:dyDescent="0.25">
      <c r="A557" s="1" t="s">
        <v>99</v>
      </c>
      <c r="B557" s="1">
        <v>1003097</v>
      </c>
      <c r="C557" s="1">
        <v>2022</v>
      </c>
      <c r="D557" s="1" t="s">
        <v>0</v>
      </c>
      <c r="E557" s="1" t="s">
        <v>1</v>
      </c>
      <c r="F557" s="1" t="s">
        <v>25</v>
      </c>
      <c r="G557" s="1" t="s">
        <v>3</v>
      </c>
      <c r="H557" s="1" t="s">
        <v>8</v>
      </c>
      <c r="I557" s="1"/>
      <c r="J557" s="1"/>
      <c r="K557" s="1"/>
      <c r="L557" s="28">
        <v>0</v>
      </c>
      <c r="M557" s="31">
        <v>0</v>
      </c>
      <c r="N557" s="31">
        <v>0</v>
      </c>
    </row>
    <row r="558" spans="1:14" x14ac:dyDescent="0.25">
      <c r="A558" s="1" t="s">
        <v>99</v>
      </c>
      <c r="B558" s="1">
        <v>1003097</v>
      </c>
      <c r="C558" s="1">
        <v>2022</v>
      </c>
      <c r="D558" s="1" t="s">
        <v>0</v>
      </c>
      <c r="E558" s="1" t="s">
        <v>1</v>
      </c>
      <c r="F558" s="1" t="s">
        <v>25</v>
      </c>
      <c r="G558" s="1" t="s">
        <v>3</v>
      </c>
      <c r="H558" s="1" t="s">
        <v>5</v>
      </c>
      <c r="I558" s="1"/>
      <c r="J558" s="1"/>
      <c r="K558" s="1"/>
      <c r="L558" s="28">
        <v>0</v>
      </c>
      <c r="M558" s="31">
        <v>0</v>
      </c>
      <c r="N558" s="31">
        <v>0</v>
      </c>
    </row>
    <row r="559" spans="1:14" x14ac:dyDescent="0.25">
      <c r="A559" s="1" t="s">
        <v>99</v>
      </c>
      <c r="B559" s="1">
        <v>1003097</v>
      </c>
      <c r="C559" s="1">
        <v>2022</v>
      </c>
      <c r="D559" s="1" t="s">
        <v>0</v>
      </c>
      <c r="E559" s="1" t="s">
        <v>1</v>
      </c>
      <c r="F559" s="1" t="s">
        <v>25</v>
      </c>
      <c r="G559" s="1" t="s">
        <v>3</v>
      </c>
      <c r="H559" s="1" t="s">
        <v>10</v>
      </c>
      <c r="I559" s="1"/>
      <c r="J559" s="1"/>
      <c r="K559" s="1"/>
      <c r="L559" s="28">
        <v>0</v>
      </c>
      <c r="M559" s="31">
        <v>0</v>
      </c>
      <c r="N559" s="31">
        <v>0</v>
      </c>
    </row>
    <row r="560" spans="1:14" x14ac:dyDescent="0.25">
      <c r="A560" s="1" t="s">
        <v>99</v>
      </c>
      <c r="B560" s="1">
        <v>1003097</v>
      </c>
      <c r="C560" s="1">
        <v>2022</v>
      </c>
      <c r="D560" s="1" t="s">
        <v>0</v>
      </c>
      <c r="E560" s="1" t="s">
        <v>1</v>
      </c>
      <c r="F560" s="1" t="s">
        <v>25</v>
      </c>
      <c r="G560" s="1" t="s">
        <v>3</v>
      </c>
      <c r="H560" s="1" t="s">
        <v>7</v>
      </c>
      <c r="I560" s="1"/>
      <c r="J560" s="1"/>
      <c r="K560" s="1"/>
      <c r="L560" s="28">
        <v>85</v>
      </c>
      <c r="M560" s="31">
        <v>365.4</v>
      </c>
      <c r="N560" s="31">
        <v>15.3</v>
      </c>
    </row>
    <row r="561" spans="1:14" x14ac:dyDescent="0.25">
      <c r="A561" s="1" t="s">
        <v>99</v>
      </c>
      <c r="B561" s="1">
        <v>1003097</v>
      </c>
      <c r="C561" s="1">
        <v>2022</v>
      </c>
      <c r="D561" s="1" t="s">
        <v>0</v>
      </c>
      <c r="E561" s="1" t="s">
        <v>1</v>
      </c>
      <c r="F561" s="1" t="s">
        <v>25</v>
      </c>
      <c r="G561" s="1" t="s">
        <v>3</v>
      </c>
      <c r="H561" s="1" t="s">
        <v>4</v>
      </c>
      <c r="I561" s="1"/>
      <c r="J561" s="1"/>
      <c r="K561" s="1"/>
      <c r="L561" s="28">
        <v>12</v>
      </c>
      <c r="M561" s="31">
        <v>6.93</v>
      </c>
      <c r="N561" s="31">
        <v>0.3</v>
      </c>
    </row>
    <row r="562" spans="1:14" x14ac:dyDescent="0.25">
      <c r="A562" s="1" t="s">
        <v>99</v>
      </c>
      <c r="B562" s="1">
        <v>1003097</v>
      </c>
      <c r="C562" s="1">
        <v>2022</v>
      </c>
      <c r="D562" s="1" t="s">
        <v>0</v>
      </c>
      <c r="E562" s="1" t="s">
        <v>1</v>
      </c>
      <c r="F562" s="1" t="s">
        <v>25</v>
      </c>
      <c r="G562" s="1" t="s">
        <v>3</v>
      </c>
      <c r="H562" s="1" t="s">
        <v>9</v>
      </c>
      <c r="I562" s="1"/>
      <c r="J562" s="1"/>
      <c r="K562" s="1"/>
      <c r="L562" s="28">
        <v>27</v>
      </c>
      <c r="M562" s="31">
        <v>87.74</v>
      </c>
      <c r="N562" s="31">
        <v>3.7</v>
      </c>
    </row>
    <row r="563" spans="1:14" x14ac:dyDescent="0.25">
      <c r="A563" s="1" t="s">
        <v>50</v>
      </c>
      <c r="B563" s="1">
        <v>1003106</v>
      </c>
      <c r="C563" s="1">
        <v>2022</v>
      </c>
      <c r="D563" s="1" t="s">
        <v>0</v>
      </c>
      <c r="E563" s="1" t="s">
        <v>1</v>
      </c>
      <c r="F563" s="1" t="s">
        <v>12</v>
      </c>
      <c r="G563" s="1" t="s">
        <v>3</v>
      </c>
      <c r="H563" s="1" t="s">
        <v>10</v>
      </c>
      <c r="I563" s="1"/>
      <c r="J563" s="1"/>
      <c r="K563" s="1"/>
      <c r="L563" s="28">
        <v>2</v>
      </c>
      <c r="M563" s="31">
        <v>1.0214399999999999</v>
      </c>
      <c r="N563" s="31">
        <v>2.946E-2</v>
      </c>
    </row>
    <row r="564" spans="1:14" x14ac:dyDescent="0.25">
      <c r="A564" s="1" t="s">
        <v>50</v>
      </c>
      <c r="B564" s="1">
        <v>1003106</v>
      </c>
      <c r="C564" s="1">
        <v>2022</v>
      </c>
      <c r="D564" s="1" t="s">
        <v>0</v>
      </c>
      <c r="E564" s="1" t="s">
        <v>1</v>
      </c>
      <c r="F564" s="1" t="s">
        <v>12</v>
      </c>
      <c r="G564" s="1" t="s">
        <v>3</v>
      </c>
      <c r="H564" s="1" t="s">
        <v>5</v>
      </c>
      <c r="I564" s="1"/>
      <c r="J564" s="1"/>
      <c r="K564" s="1"/>
      <c r="L564" s="28">
        <v>1</v>
      </c>
      <c r="M564" s="31">
        <v>0.33926000000000001</v>
      </c>
      <c r="N564" s="31">
        <v>9.7800000000000005E-3</v>
      </c>
    </row>
    <row r="565" spans="1:14" x14ac:dyDescent="0.25">
      <c r="A565" s="1" t="s">
        <v>50</v>
      </c>
      <c r="B565" s="1">
        <v>1003106</v>
      </c>
      <c r="C565" s="1">
        <v>2022</v>
      </c>
      <c r="D565" s="1" t="s">
        <v>0</v>
      </c>
      <c r="E565" s="1" t="s">
        <v>1</v>
      </c>
      <c r="F565" s="1" t="s">
        <v>12</v>
      </c>
      <c r="G565" s="1" t="s">
        <v>3</v>
      </c>
      <c r="H565" s="1" t="s">
        <v>6</v>
      </c>
      <c r="I565" s="1"/>
      <c r="J565" s="1"/>
      <c r="K565" s="1"/>
      <c r="L565" s="28">
        <v>6</v>
      </c>
      <c r="M565" s="31">
        <v>24.297499999999999</v>
      </c>
      <c r="N565" s="31">
        <v>0.70067999999999997</v>
      </c>
    </row>
    <row r="566" spans="1:14" x14ac:dyDescent="0.25">
      <c r="A566" s="1" t="s">
        <v>50</v>
      </c>
      <c r="B566" s="1">
        <v>1003106</v>
      </c>
      <c r="C566" s="1">
        <v>2022</v>
      </c>
      <c r="D566" s="1" t="s">
        <v>0</v>
      </c>
      <c r="E566" s="1" t="s">
        <v>1</v>
      </c>
      <c r="F566" s="1" t="s">
        <v>12</v>
      </c>
      <c r="G566" s="1" t="s">
        <v>3</v>
      </c>
      <c r="H566" s="1" t="s">
        <v>7</v>
      </c>
      <c r="I566" s="1"/>
      <c r="J566" s="1"/>
      <c r="K566" s="1"/>
      <c r="L566" s="28">
        <v>64</v>
      </c>
      <c r="M566" s="31">
        <v>24.383140000000001</v>
      </c>
      <c r="N566" s="31">
        <v>0.70313999999999999</v>
      </c>
    </row>
    <row r="567" spans="1:14" x14ac:dyDescent="0.25">
      <c r="A567" s="1" t="s">
        <v>845</v>
      </c>
      <c r="B567" s="1">
        <v>1003109</v>
      </c>
      <c r="C567" s="1">
        <v>2022</v>
      </c>
      <c r="D567" s="1" t="s">
        <v>0</v>
      </c>
      <c r="E567" s="1" t="s">
        <v>1</v>
      </c>
      <c r="F567" s="1" t="s">
        <v>12</v>
      </c>
      <c r="G567" s="1" t="s">
        <v>3</v>
      </c>
      <c r="H567" s="1" t="s">
        <v>6</v>
      </c>
      <c r="I567" s="1"/>
      <c r="J567" s="1"/>
      <c r="K567" s="1"/>
      <c r="L567" s="28">
        <v>8</v>
      </c>
      <c r="M567" s="31">
        <v>12.350300000000001</v>
      </c>
      <c r="N567" s="31">
        <v>0.35615000000000002</v>
      </c>
    </row>
    <row r="568" spans="1:14" x14ac:dyDescent="0.25">
      <c r="A568" s="1" t="s">
        <v>845</v>
      </c>
      <c r="B568" s="1">
        <v>1003109</v>
      </c>
      <c r="C568" s="1">
        <v>2022</v>
      </c>
      <c r="D568" s="1" t="s">
        <v>0</v>
      </c>
      <c r="E568" s="1" t="s">
        <v>1</v>
      </c>
      <c r="F568" s="1" t="s">
        <v>12</v>
      </c>
      <c r="G568" s="1" t="s">
        <v>3</v>
      </c>
      <c r="H568" s="1" t="s">
        <v>7</v>
      </c>
      <c r="I568" s="1"/>
      <c r="J568" s="1"/>
      <c r="K568" s="1"/>
      <c r="L568" s="28">
        <v>65</v>
      </c>
      <c r="M568" s="31">
        <v>33.86515</v>
      </c>
      <c r="N568" s="31">
        <v>0.97658999999999996</v>
      </c>
    </row>
    <row r="569" spans="1:14" x14ac:dyDescent="0.25">
      <c r="A569" s="1" t="s">
        <v>845</v>
      </c>
      <c r="B569" s="1">
        <v>1003109</v>
      </c>
      <c r="C569" s="1">
        <v>2022</v>
      </c>
      <c r="D569" s="1" t="s">
        <v>0</v>
      </c>
      <c r="E569" s="1" t="s">
        <v>1</v>
      </c>
      <c r="F569" s="1" t="s">
        <v>12</v>
      </c>
      <c r="G569" s="1" t="s">
        <v>3</v>
      </c>
      <c r="H569" s="1" t="s">
        <v>10</v>
      </c>
      <c r="I569" s="1"/>
      <c r="J569" s="1"/>
      <c r="K569" s="1"/>
      <c r="L569" s="28">
        <v>2</v>
      </c>
      <c r="M569" s="31">
        <v>16.802689999999998</v>
      </c>
      <c r="N569" s="31">
        <v>0.48454999999999998</v>
      </c>
    </row>
    <row r="570" spans="1:14" x14ac:dyDescent="0.25">
      <c r="A570" s="1" t="s">
        <v>845</v>
      </c>
      <c r="B570" s="1">
        <v>1003109</v>
      </c>
      <c r="C570" s="1">
        <v>2022</v>
      </c>
      <c r="D570" s="1" t="s">
        <v>0</v>
      </c>
      <c r="E570" s="1" t="s">
        <v>1</v>
      </c>
      <c r="F570" s="1" t="s">
        <v>12</v>
      </c>
      <c r="G570" s="1" t="s">
        <v>3</v>
      </c>
      <c r="H570" s="1" t="s">
        <v>5</v>
      </c>
      <c r="I570" s="1"/>
      <c r="J570" s="1"/>
      <c r="K570" s="1"/>
      <c r="L570" s="28">
        <v>1</v>
      </c>
      <c r="M570" s="31">
        <v>0.65664</v>
      </c>
      <c r="N570" s="31">
        <v>1.8939999999999999E-2</v>
      </c>
    </row>
    <row r="571" spans="1:14" x14ac:dyDescent="0.25">
      <c r="A571" s="1" t="s">
        <v>52</v>
      </c>
      <c r="B571" s="1">
        <v>1003111</v>
      </c>
      <c r="C571" s="1">
        <v>2022</v>
      </c>
      <c r="D571" s="1" t="s">
        <v>0</v>
      </c>
      <c r="E571" s="1" t="s">
        <v>1</v>
      </c>
      <c r="F571" s="1" t="s">
        <v>12</v>
      </c>
      <c r="G571" s="1" t="s">
        <v>3</v>
      </c>
      <c r="H571" s="1" t="s">
        <v>6</v>
      </c>
      <c r="I571" s="1"/>
      <c r="J571" s="1"/>
      <c r="K571" s="1"/>
      <c r="L571" s="28">
        <v>15</v>
      </c>
      <c r="M571" s="31">
        <v>71.194919999999996</v>
      </c>
      <c r="N571" s="31">
        <v>2.0531000000000001</v>
      </c>
    </row>
    <row r="572" spans="1:14" x14ac:dyDescent="0.25">
      <c r="A572" s="1" t="s">
        <v>52</v>
      </c>
      <c r="B572" s="1">
        <v>1003111</v>
      </c>
      <c r="C572" s="1">
        <v>2022</v>
      </c>
      <c r="D572" s="1" t="s">
        <v>0</v>
      </c>
      <c r="E572" s="1" t="s">
        <v>1</v>
      </c>
      <c r="F572" s="1" t="s">
        <v>12</v>
      </c>
      <c r="G572" s="1" t="s">
        <v>3</v>
      </c>
      <c r="H572" s="1" t="s">
        <v>7</v>
      </c>
      <c r="I572" s="1"/>
      <c r="J572" s="1"/>
      <c r="K572" s="1"/>
      <c r="L572" s="28">
        <v>83</v>
      </c>
      <c r="M572" s="31">
        <v>29.734480000000001</v>
      </c>
      <c r="N572" s="31">
        <v>0.85746999999999995</v>
      </c>
    </row>
    <row r="573" spans="1:14" x14ac:dyDescent="0.25">
      <c r="A573" s="1" t="s">
        <v>53</v>
      </c>
      <c r="B573" s="1">
        <v>1003113</v>
      </c>
      <c r="C573" s="1">
        <v>2022</v>
      </c>
      <c r="D573" s="1" t="s">
        <v>0</v>
      </c>
      <c r="E573" s="1" t="s">
        <v>1</v>
      </c>
      <c r="F573" s="1" t="s">
        <v>12</v>
      </c>
      <c r="G573" s="1" t="s">
        <v>3</v>
      </c>
      <c r="H573" s="1" t="s">
        <v>7</v>
      </c>
      <c r="I573" s="1"/>
      <c r="J573" s="1"/>
      <c r="K573" s="1"/>
      <c r="L573" s="28">
        <v>122</v>
      </c>
      <c r="M573" s="31">
        <v>66.366439999999997</v>
      </c>
      <c r="N573" s="31">
        <v>1.9138500000000001</v>
      </c>
    </row>
    <row r="574" spans="1:14" x14ac:dyDescent="0.25">
      <c r="A574" s="1" t="s">
        <v>616</v>
      </c>
      <c r="B574" s="1">
        <v>1003120</v>
      </c>
      <c r="C574" s="1">
        <v>2022</v>
      </c>
      <c r="D574" s="1" t="s">
        <v>0</v>
      </c>
      <c r="E574" s="1" t="s">
        <v>1</v>
      </c>
      <c r="F574" s="1" t="s">
        <v>12</v>
      </c>
      <c r="G574" s="1" t="s">
        <v>3</v>
      </c>
      <c r="H574" s="1" t="s">
        <v>10</v>
      </c>
      <c r="I574" s="1"/>
      <c r="J574" s="1"/>
      <c r="K574" s="1"/>
      <c r="L574" s="28">
        <v>1</v>
      </c>
      <c r="M574" s="31">
        <v>5.1619999999999999E-2</v>
      </c>
      <c r="N574" s="31">
        <v>1.49E-3</v>
      </c>
    </row>
    <row r="575" spans="1:14" x14ac:dyDescent="0.25">
      <c r="A575" s="1" t="s">
        <v>616</v>
      </c>
      <c r="B575" s="1">
        <v>1003120</v>
      </c>
      <c r="C575" s="1">
        <v>2022</v>
      </c>
      <c r="D575" s="1" t="s">
        <v>0</v>
      </c>
      <c r="E575" s="1" t="s">
        <v>1</v>
      </c>
      <c r="F575" s="1" t="s">
        <v>12</v>
      </c>
      <c r="G575" s="1" t="s">
        <v>3</v>
      </c>
      <c r="H575" s="1" t="s">
        <v>7</v>
      </c>
      <c r="I575" s="1"/>
      <c r="J575" s="1"/>
      <c r="K575" s="1"/>
      <c r="L575" s="28">
        <v>75</v>
      </c>
      <c r="M575" s="31">
        <v>1.5789999999999998E-2</v>
      </c>
      <c r="N575" s="31">
        <v>4.6000000000000001E-4</v>
      </c>
    </row>
    <row r="576" spans="1:14" x14ac:dyDescent="0.25">
      <c r="A576" s="1" t="s">
        <v>24038</v>
      </c>
      <c r="B576" s="1">
        <v>1003124</v>
      </c>
      <c r="C576" s="1">
        <v>2022</v>
      </c>
      <c r="D576" s="1" t="s">
        <v>0</v>
      </c>
      <c r="E576" s="1" t="s">
        <v>1</v>
      </c>
      <c r="F576" s="1" t="s">
        <v>12</v>
      </c>
      <c r="G576" s="1" t="s">
        <v>3</v>
      </c>
      <c r="H576" s="1" t="s">
        <v>5</v>
      </c>
      <c r="I576" s="1"/>
      <c r="J576" s="1"/>
      <c r="K576" s="1"/>
      <c r="L576" s="28">
        <v>17</v>
      </c>
      <c r="M576" s="31">
        <v>3.6697099999999998</v>
      </c>
      <c r="N576" s="31">
        <v>0.10582999999999999</v>
      </c>
    </row>
    <row r="577" spans="1:14" x14ac:dyDescent="0.25">
      <c r="A577" s="1" t="s">
        <v>24038</v>
      </c>
      <c r="B577" s="1">
        <v>1003124</v>
      </c>
      <c r="C577" s="1">
        <v>2022</v>
      </c>
      <c r="D577" s="1" t="s">
        <v>0</v>
      </c>
      <c r="E577" s="1" t="s">
        <v>1</v>
      </c>
      <c r="F577" s="1" t="s">
        <v>12</v>
      </c>
      <c r="G577" s="1" t="s">
        <v>3</v>
      </c>
      <c r="H577" s="1" t="s">
        <v>7</v>
      </c>
      <c r="I577" s="1"/>
      <c r="J577" s="1"/>
      <c r="K577" s="1"/>
      <c r="L577" s="28">
        <v>144</v>
      </c>
      <c r="M577" s="31">
        <v>44.414400000000001</v>
      </c>
      <c r="N577" s="31">
        <v>1.28081</v>
      </c>
    </row>
    <row r="578" spans="1:14" x14ac:dyDescent="0.25">
      <c r="A578" s="1" t="s">
        <v>403</v>
      </c>
      <c r="B578" s="1">
        <v>1003127</v>
      </c>
      <c r="C578" s="1">
        <v>2022</v>
      </c>
      <c r="D578" s="1" t="s">
        <v>0</v>
      </c>
      <c r="E578" s="1" t="s">
        <v>1</v>
      </c>
      <c r="F578" s="1" t="s">
        <v>25</v>
      </c>
      <c r="G578" s="1" t="s">
        <v>3</v>
      </c>
      <c r="H578" s="1" t="s">
        <v>4</v>
      </c>
      <c r="I578" s="1"/>
      <c r="J578" s="1"/>
      <c r="K578" s="1"/>
      <c r="L578" s="28">
        <v>270</v>
      </c>
      <c r="M578" s="31">
        <v>2309.9200799999999</v>
      </c>
      <c r="N578" s="31">
        <v>82.868340000000003</v>
      </c>
    </row>
    <row r="579" spans="1:14" x14ac:dyDescent="0.25">
      <c r="A579" s="1" t="s">
        <v>403</v>
      </c>
      <c r="B579" s="1">
        <v>1003127</v>
      </c>
      <c r="C579" s="1">
        <v>2022</v>
      </c>
      <c r="D579" s="1" t="s">
        <v>0</v>
      </c>
      <c r="E579" s="1" t="s">
        <v>1</v>
      </c>
      <c r="F579" s="1" t="s">
        <v>25</v>
      </c>
      <c r="G579" s="1" t="s">
        <v>3</v>
      </c>
      <c r="H579" s="1" t="s">
        <v>6</v>
      </c>
      <c r="I579" s="1"/>
      <c r="J579" s="1"/>
      <c r="K579" s="1"/>
      <c r="L579" s="28">
        <v>62</v>
      </c>
      <c r="M579" s="31">
        <v>11.86388</v>
      </c>
      <c r="N579" s="31">
        <v>0.42562</v>
      </c>
    </row>
    <row r="580" spans="1:14" x14ac:dyDescent="0.25">
      <c r="A580" s="1" t="s">
        <v>403</v>
      </c>
      <c r="B580" s="1">
        <v>1003127</v>
      </c>
      <c r="C580" s="1">
        <v>2022</v>
      </c>
      <c r="D580" s="1" t="s">
        <v>0</v>
      </c>
      <c r="E580" s="1" t="s">
        <v>1</v>
      </c>
      <c r="F580" s="1" t="s">
        <v>25</v>
      </c>
      <c r="G580" s="1" t="s">
        <v>3</v>
      </c>
      <c r="H580" s="1" t="s">
        <v>7</v>
      </c>
      <c r="I580" s="1"/>
      <c r="J580" s="1"/>
      <c r="K580" s="1"/>
      <c r="L580" s="28">
        <v>122</v>
      </c>
      <c r="M580" s="31">
        <v>65.991389999999996</v>
      </c>
      <c r="N580" s="31">
        <v>0.91517999999999999</v>
      </c>
    </row>
    <row r="581" spans="1:14" x14ac:dyDescent="0.25">
      <c r="A581" s="1" t="s">
        <v>403</v>
      </c>
      <c r="B581" s="1">
        <v>1003127</v>
      </c>
      <c r="C581" s="1">
        <v>2022</v>
      </c>
      <c r="D581" s="1" t="s">
        <v>0</v>
      </c>
      <c r="E581" s="1" t="s">
        <v>1</v>
      </c>
      <c r="F581" s="1" t="s">
        <v>25</v>
      </c>
      <c r="G581" s="1" t="s">
        <v>3</v>
      </c>
      <c r="H581" s="1" t="s">
        <v>9</v>
      </c>
      <c r="I581" s="1"/>
      <c r="J581" s="1"/>
      <c r="K581" s="1"/>
      <c r="L581" s="28">
        <v>367</v>
      </c>
      <c r="M581" s="31">
        <v>34.687379999999997</v>
      </c>
      <c r="N581" s="31">
        <v>1.2444</v>
      </c>
    </row>
    <row r="582" spans="1:14" x14ac:dyDescent="0.25">
      <c r="A582" s="1" t="s">
        <v>403</v>
      </c>
      <c r="B582" s="1">
        <v>1003127</v>
      </c>
      <c r="C582" s="1">
        <v>2022</v>
      </c>
      <c r="D582" s="1" t="s">
        <v>0</v>
      </c>
      <c r="E582" s="1" t="s">
        <v>1</v>
      </c>
      <c r="F582" s="1" t="s">
        <v>25</v>
      </c>
      <c r="G582" s="1" t="s">
        <v>3</v>
      </c>
      <c r="H582" s="1" t="s">
        <v>5</v>
      </c>
      <c r="I582" s="1"/>
      <c r="J582" s="1"/>
      <c r="K582" s="1"/>
      <c r="L582" s="28">
        <v>92</v>
      </c>
      <c r="M582" s="31">
        <v>21.353670000000001</v>
      </c>
      <c r="N582" s="31">
        <v>0.76605999999999996</v>
      </c>
    </row>
    <row r="583" spans="1:14" x14ac:dyDescent="0.25">
      <c r="A583" s="1" t="s">
        <v>563</v>
      </c>
      <c r="B583" s="1">
        <v>1003128</v>
      </c>
      <c r="C583" s="1">
        <v>2022</v>
      </c>
      <c r="D583" s="1" t="s">
        <v>865</v>
      </c>
      <c r="E583" s="1" t="s">
        <v>23978</v>
      </c>
      <c r="F583" s="1" t="s">
        <v>25</v>
      </c>
      <c r="G583" s="1" t="s">
        <v>16</v>
      </c>
      <c r="H583" s="1"/>
      <c r="I583" s="1"/>
      <c r="J583" s="31">
        <v>1294.4076783999999</v>
      </c>
      <c r="K583" s="31">
        <v>8964.8802214000007</v>
      </c>
      <c r="L583" s="28"/>
      <c r="M583" s="31">
        <v>1294.4076783999999</v>
      </c>
      <c r="N583" s="31">
        <v>8964.8802214000007</v>
      </c>
    </row>
    <row r="584" spans="1:14" x14ac:dyDescent="0.25">
      <c r="A584" s="1" t="s">
        <v>563</v>
      </c>
      <c r="B584" s="1">
        <v>1003128</v>
      </c>
      <c r="C584" s="1">
        <v>2022</v>
      </c>
      <c r="D584" s="1" t="s">
        <v>0</v>
      </c>
      <c r="E584" s="1" t="s">
        <v>1</v>
      </c>
      <c r="F584" s="1" t="s">
        <v>25</v>
      </c>
      <c r="G584" s="1" t="s">
        <v>16</v>
      </c>
      <c r="H584" s="1" t="s">
        <v>7</v>
      </c>
      <c r="I584" s="1"/>
      <c r="J584" s="1"/>
      <c r="K584" s="1"/>
      <c r="L584" s="28">
        <v>84</v>
      </c>
      <c r="M584" s="31">
        <v>724.86368649999997</v>
      </c>
      <c r="N584" s="31">
        <v>889.82552850000002</v>
      </c>
    </row>
    <row r="585" spans="1:14" x14ac:dyDescent="0.25">
      <c r="A585" s="1" t="s">
        <v>630</v>
      </c>
      <c r="B585" s="1">
        <v>1003129</v>
      </c>
      <c r="C585" s="1">
        <v>2022</v>
      </c>
      <c r="D585" s="1" t="s">
        <v>0</v>
      </c>
      <c r="E585" s="1" t="s">
        <v>1</v>
      </c>
      <c r="F585" s="1" t="s">
        <v>25</v>
      </c>
      <c r="G585" s="1" t="s">
        <v>3</v>
      </c>
      <c r="H585" s="1" t="s">
        <v>4</v>
      </c>
      <c r="I585" s="1"/>
      <c r="J585" s="1"/>
      <c r="K585" s="1"/>
      <c r="L585" s="28">
        <v>0</v>
      </c>
      <c r="M585" s="31">
        <v>0</v>
      </c>
      <c r="N585" s="31">
        <v>0</v>
      </c>
    </row>
    <row r="586" spans="1:14" x14ac:dyDescent="0.25">
      <c r="A586" s="1" t="s">
        <v>630</v>
      </c>
      <c r="B586" s="1">
        <v>1003129</v>
      </c>
      <c r="C586" s="1">
        <v>2022</v>
      </c>
      <c r="D586" s="1" t="s">
        <v>0</v>
      </c>
      <c r="E586" s="1" t="s">
        <v>1</v>
      </c>
      <c r="F586" s="1" t="s">
        <v>25</v>
      </c>
      <c r="G586" s="1" t="s">
        <v>3</v>
      </c>
      <c r="H586" s="1" t="s">
        <v>6</v>
      </c>
      <c r="I586" s="1"/>
      <c r="J586" s="1"/>
      <c r="K586" s="1"/>
      <c r="L586" s="28">
        <v>0</v>
      </c>
      <c r="M586" s="31">
        <v>0</v>
      </c>
      <c r="N586" s="31">
        <v>0</v>
      </c>
    </row>
    <row r="587" spans="1:14" x14ac:dyDescent="0.25">
      <c r="A587" s="1" t="s">
        <v>630</v>
      </c>
      <c r="B587" s="1">
        <v>1003129</v>
      </c>
      <c r="C587" s="1">
        <v>2022</v>
      </c>
      <c r="D587" s="1" t="s">
        <v>0</v>
      </c>
      <c r="E587" s="1" t="s">
        <v>1</v>
      </c>
      <c r="F587" s="1" t="s">
        <v>25</v>
      </c>
      <c r="G587" s="1" t="s">
        <v>3</v>
      </c>
      <c r="H587" s="1" t="s">
        <v>10</v>
      </c>
      <c r="I587" s="1"/>
      <c r="J587" s="1"/>
      <c r="K587" s="1"/>
      <c r="L587" s="28">
        <v>0</v>
      </c>
      <c r="M587" s="31">
        <v>0</v>
      </c>
      <c r="N587" s="31">
        <v>0</v>
      </c>
    </row>
    <row r="588" spans="1:14" x14ac:dyDescent="0.25">
      <c r="A588" s="1" t="s">
        <v>630</v>
      </c>
      <c r="B588" s="1">
        <v>1003129</v>
      </c>
      <c r="C588" s="1">
        <v>2022</v>
      </c>
      <c r="D588" s="1" t="s">
        <v>0</v>
      </c>
      <c r="E588" s="1" t="s">
        <v>1</v>
      </c>
      <c r="F588" s="1" t="s">
        <v>25</v>
      </c>
      <c r="G588" s="1" t="s">
        <v>3</v>
      </c>
      <c r="H588" s="1" t="s">
        <v>8</v>
      </c>
      <c r="I588" s="1"/>
      <c r="J588" s="1"/>
      <c r="K588" s="1"/>
      <c r="L588" s="28">
        <v>0</v>
      </c>
      <c r="M588" s="31">
        <v>0</v>
      </c>
      <c r="N588" s="31">
        <v>0</v>
      </c>
    </row>
    <row r="589" spans="1:14" x14ac:dyDescent="0.25">
      <c r="A589" s="1" t="s">
        <v>630</v>
      </c>
      <c r="B589" s="1">
        <v>1003129</v>
      </c>
      <c r="C589" s="1">
        <v>2022</v>
      </c>
      <c r="D589" s="1" t="s">
        <v>0</v>
      </c>
      <c r="E589" s="1" t="s">
        <v>1</v>
      </c>
      <c r="F589" s="1" t="s">
        <v>25</v>
      </c>
      <c r="G589" s="1" t="s">
        <v>3</v>
      </c>
      <c r="H589" s="1" t="s">
        <v>9</v>
      </c>
      <c r="I589" s="1"/>
      <c r="J589" s="1"/>
      <c r="K589" s="1"/>
      <c r="L589" s="28">
        <v>56</v>
      </c>
      <c r="M589" s="31">
        <v>2.8849102000000002</v>
      </c>
      <c r="N589" s="31">
        <v>0.2305277</v>
      </c>
    </row>
    <row r="590" spans="1:14" x14ac:dyDescent="0.25">
      <c r="A590" s="1" t="s">
        <v>630</v>
      </c>
      <c r="B590" s="1">
        <v>1003129</v>
      </c>
      <c r="C590" s="1">
        <v>2022</v>
      </c>
      <c r="D590" s="1" t="s">
        <v>0</v>
      </c>
      <c r="E590" s="1" t="s">
        <v>1</v>
      </c>
      <c r="F590" s="1" t="s">
        <v>25</v>
      </c>
      <c r="G590" s="1" t="s">
        <v>3</v>
      </c>
      <c r="H590" s="1" t="s">
        <v>7</v>
      </c>
      <c r="I590" s="1"/>
      <c r="J590" s="1"/>
      <c r="K590" s="1"/>
      <c r="L590" s="28">
        <v>0</v>
      </c>
      <c r="M590" s="31">
        <v>0</v>
      </c>
      <c r="N590" s="31">
        <v>0</v>
      </c>
    </row>
    <row r="591" spans="1:14" x14ac:dyDescent="0.25">
      <c r="A591" s="1" t="s">
        <v>630</v>
      </c>
      <c r="B591" s="1">
        <v>1003129</v>
      </c>
      <c r="C591" s="1">
        <v>2022</v>
      </c>
      <c r="D591" s="1" t="s">
        <v>0</v>
      </c>
      <c r="E591" s="1" t="s">
        <v>1</v>
      </c>
      <c r="F591" s="1" t="s">
        <v>25</v>
      </c>
      <c r="G591" s="1" t="s">
        <v>3</v>
      </c>
      <c r="H591" s="1" t="s">
        <v>5</v>
      </c>
      <c r="I591" s="1"/>
      <c r="J591" s="1"/>
      <c r="K591" s="1"/>
      <c r="L591" s="28">
        <v>0</v>
      </c>
      <c r="M591" s="31">
        <v>0</v>
      </c>
      <c r="N591" s="31">
        <v>0</v>
      </c>
    </row>
    <row r="592" spans="1:14" x14ac:dyDescent="0.25">
      <c r="A592" s="1" t="s">
        <v>24039</v>
      </c>
      <c r="B592" s="1">
        <v>1003140</v>
      </c>
      <c r="C592" s="1">
        <v>2022</v>
      </c>
      <c r="D592" s="1" t="s">
        <v>0</v>
      </c>
      <c r="E592" s="1" t="s">
        <v>1</v>
      </c>
      <c r="F592" s="1" t="s">
        <v>12</v>
      </c>
      <c r="G592" s="1" t="s">
        <v>3</v>
      </c>
      <c r="H592" s="1" t="s">
        <v>7</v>
      </c>
      <c r="I592" s="1"/>
      <c r="J592" s="1"/>
      <c r="K592" s="1"/>
      <c r="L592" s="28">
        <v>30</v>
      </c>
      <c r="M592" s="31">
        <v>5.2970784000000002</v>
      </c>
      <c r="N592" s="31">
        <v>0.15275569999999999</v>
      </c>
    </row>
    <row r="593" spans="1:14" x14ac:dyDescent="0.25">
      <c r="A593" s="1" t="s">
        <v>24039</v>
      </c>
      <c r="B593" s="1">
        <v>1003140</v>
      </c>
      <c r="C593" s="1">
        <v>2022</v>
      </c>
      <c r="D593" s="1" t="s">
        <v>0</v>
      </c>
      <c r="E593" s="1" t="s">
        <v>1</v>
      </c>
      <c r="F593" s="1" t="s">
        <v>12</v>
      </c>
      <c r="G593" s="1" t="s">
        <v>3</v>
      </c>
      <c r="H593" s="1" t="s">
        <v>5</v>
      </c>
      <c r="I593" s="1"/>
      <c r="J593" s="1"/>
      <c r="K593" s="1"/>
      <c r="L593" s="28">
        <v>1</v>
      </c>
      <c r="M593" s="31">
        <v>56.404281599999997</v>
      </c>
      <c r="N593" s="31">
        <v>1.6265708000000001</v>
      </c>
    </row>
    <row r="594" spans="1:14" x14ac:dyDescent="0.25">
      <c r="A594" s="1" t="s">
        <v>725</v>
      </c>
      <c r="B594" s="1">
        <v>1003142</v>
      </c>
      <c r="C594" s="1">
        <v>2022</v>
      </c>
      <c r="D594" s="1" t="s">
        <v>0</v>
      </c>
      <c r="E594" s="1" t="s">
        <v>1</v>
      </c>
      <c r="F594" s="1" t="s">
        <v>12</v>
      </c>
      <c r="G594" s="1" t="s">
        <v>3</v>
      </c>
      <c r="H594" s="1" t="s">
        <v>7</v>
      </c>
      <c r="I594" s="1"/>
      <c r="J594" s="1"/>
      <c r="K594" s="1"/>
      <c r="L594" s="28">
        <v>8</v>
      </c>
      <c r="M594" s="31">
        <v>2.1122339999999999</v>
      </c>
      <c r="N594" s="31">
        <v>3.1789999999999998E-4</v>
      </c>
    </row>
    <row r="595" spans="1:14" x14ac:dyDescent="0.25">
      <c r="A595" s="1" t="s">
        <v>732</v>
      </c>
      <c r="B595" s="1">
        <v>1003148</v>
      </c>
      <c r="C595" s="1">
        <v>2022</v>
      </c>
      <c r="D595" s="1" t="s">
        <v>0</v>
      </c>
      <c r="E595" s="1" t="s">
        <v>1</v>
      </c>
      <c r="F595" s="1" t="s">
        <v>12</v>
      </c>
      <c r="G595" s="1" t="s">
        <v>3</v>
      </c>
      <c r="H595" s="1" t="s">
        <v>6</v>
      </c>
      <c r="I595" s="1"/>
      <c r="J595" s="1"/>
      <c r="K595" s="1"/>
      <c r="L595" s="28">
        <v>13</v>
      </c>
      <c r="M595" s="31">
        <v>631.45968000000005</v>
      </c>
      <c r="N595" s="31">
        <v>18.209859999999999</v>
      </c>
    </row>
    <row r="596" spans="1:14" x14ac:dyDescent="0.25">
      <c r="A596" s="1" t="s">
        <v>732</v>
      </c>
      <c r="B596" s="1">
        <v>1003148</v>
      </c>
      <c r="C596" s="1">
        <v>2022</v>
      </c>
      <c r="D596" s="1" t="s">
        <v>0</v>
      </c>
      <c r="E596" s="1" t="s">
        <v>1</v>
      </c>
      <c r="F596" s="1" t="s">
        <v>12</v>
      </c>
      <c r="G596" s="1" t="s">
        <v>3</v>
      </c>
      <c r="H596" s="1" t="s">
        <v>4</v>
      </c>
      <c r="I596" s="1"/>
      <c r="J596" s="1"/>
      <c r="K596" s="1"/>
      <c r="L596" s="28">
        <v>27</v>
      </c>
      <c r="M596" s="31">
        <v>249.43838</v>
      </c>
      <c r="N596" s="31">
        <v>7.1932299999999998</v>
      </c>
    </row>
    <row r="597" spans="1:14" x14ac:dyDescent="0.25">
      <c r="A597" s="1" t="s">
        <v>732</v>
      </c>
      <c r="B597" s="1">
        <v>1003148</v>
      </c>
      <c r="C597" s="1">
        <v>2022</v>
      </c>
      <c r="D597" s="1" t="s">
        <v>0</v>
      </c>
      <c r="E597" s="1" t="s">
        <v>1</v>
      </c>
      <c r="F597" s="1" t="s">
        <v>12</v>
      </c>
      <c r="G597" s="1" t="s">
        <v>3</v>
      </c>
      <c r="H597" s="1" t="s">
        <v>7</v>
      </c>
      <c r="I597" s="1"/>
      <c r="J597" s="1"/>
      <c r="K597" s="1"/>
      <c r="L597" s="28">
        <v>164</v>
      </c>
      <c r="M597" s="31">
        <v>240.51555999999999</v>
      </c>
      <c r="N597" s="31">
        <v>6.9359200000000003</v>
      </c>
    </row>
    <row r="598" spans="1:14" x14ac:dyDescent="0.25">
      <c r="A598" s="1" t="s">
        <v>732</v>
      </c>
      <c r="B598" s="1">
        <v>1003148</v>
      </c>
      <c r="C598" s="1">
        <v>2022</v>
      </c>
      <c r="D598" s="1" t="s">
        <v>0</v>
      </c>
      <c r="E598" s="1" t="s">
        <v>1</v>
      </c>
      <c r="F598" s="1" t="s">
        <v>12</v>
      </c>
      <c r="G598" s="1" t="s">
        <v>3</v>
      </c>
      <c r="H598" s="1" t="s">
        <v>5</v>
      </c>
      <c r="I598" s="1"/>
      <c r="J598" s="1"/>
      <c r="K598" s="1"/>
      <c r="L598" s="28">
        <v>1</v>
      </c>
      <c r="M598" s="31">
        <v>3.75142</v>
      </c>
      <c r="N598" s="31">
        <v>0.10818</v>
      </c>
    </row>
    <row r="599" spans="1:14" x14ac:dyDescent="0.25">
      <c r="A599" s="1" t="s">
        <v>36</v>
      </c>
      <c r="B599" s="1">
        <v>1003153</v>
      </c>
      <c r="C599" s="1">
        <v>2022</v>
      </c>
      <c r="D599" s="1" t="s">
        <v>0</v>
      </c>
      <c r="E599" s="1" t="s">
        <v>1</v>
      </c>
      <c r="F599" s="1" t="s">
        <v>12</v>
      </c>
      <c r="G599" s="1" t="s">
        <v>3</v>
      </c>
      <c r="H599" s="1" t="s">
        <v>6</v>
      </c>
      <c r="I599" s="1"/>
      <c r="J599" s="1"/>
      <c r="K599" s="1"/>
      <c r="L599" s="28">
        <v>1</v>
      </c>
      <c r="M599" s="31">
        <v>129.50399999999999</v>
      </c>
      <c r="N599" s="31">
        <v>3.7345999999999999</v>
      </c>
    </row>
    <row r="600" spans="1:14" x14ac:dyDescent="0.25">
      <c r="A600" s="1" t="s">
        <v>36</v>
      </c>
      <c r="B600" s="1">
        <v>1003153</v>
      </c>
      <c r="C600" s="1">
        <v>2022</v>
      </c>
      <c r="D600" s="1" t="s">
        <v>0</v>
      </c>
      <c r="E600" s="1" t="s">
        <v>1</v>
      </c>
      <c r="F600" s="1" t="s">
        <v>12</v>
      </c>
      <c r="G600" s="1" t="s">
        <v>3</v>
      </c>
      <c r="H600" s="1" t="s">
        <v>5</v>
      </c>
      <c r="I600" s="1"/>
      <c r="J600" s="1"/>
      <c r="K600" s="1"/>
      <c r="L600" s="28">
        <v>1</v>
      </c>
      <c r="M600" s="31">
        <v>109.44</v>
      </c>
      <c r="N600" s="31">
        <v>3.1560000000000001</v>
      </c>
    </row>
    <row r="601" spans="1:14" x14ac:dyDescent="0.25">
      <c r="A601" s="1" t="s">
        <v>36</v>
      </c>
      <c r="B601" s="1">
        <v>1003153</v>
      </c>
      <c r="C601" s="1">
        <v>2022</v>
      </c>
      <c r="D601" s="1" t="s">
        <v>0</v>
      </c>
      <c r="E601" s="1" t="s">
        <v>1</v>
      </c>
      <c r="F601" s="1" t="s">
        <v>12</v>
      </c>
      <c r="G601" s="1" t="s">
        <v>3</v>
      </c>
      <c r="H601" s="1" t="s">
        <v>7</v>
      </c>
      <c r="I601" s="1"/>
      <c r="J601" s="1"/>
      <c r="K601" s="1"/>
      <c r="L601" s="28">
        <v>145</v>
      </c>
      <c r="M601" s="31">
        <v>73.705650000000006</v>
      </c>
      <c r="N601" s="31">
        <v>2.1255000000000002</v>
      </c>
    </row>
    <row r="602" spans="1:14" x14ac:dyDescent="0.25">
      <c r="A602" s="1" t="s">
        <v>28</v>
      </c>
      <c r="B602" s="1">
        <v>1003189</v>
      </c>
      <c r="C602" s="1">
        <v>2022</v>
      </c>
      <c r="D602" s="1" t="s">
        <v>0</v>
      </c>
      <c r="E602" s="1" t="s">
        <v>1</v>
      </c>
      <c r="F602" s="1" t="s">
        <v>12</v>
      </c>
      <c r="G602" s="1" t="s">
        <v>3</v>
      </c>
      <c r="H602" s="1" t="s">
        <v>7</v>
      </c>
      <c r="I602" s="1"/>
      <c r="J602" s="1"/>
      <c r="K602" s="1"/>
      <c r="L602" s="28">
        <v>269</v>
      </c>
      <c r="M602" s="31">
        <v>81.325230000000005</v>
      </c>
      <c r="N602" s="31">
        <v>2.34524</v>
      </c>
    </row>
    <row r="603" spans="1:14" x14ac:dyDescent="0.25">
      <c r="A603" s="1" t="s">
        <v>28</v>
      </c>
      <c r="B603" s="1">
        <v>1003189</v>
      </c>
      <c r="C603" s="1">
        <v>2022</v>
      </c>
      <c r="D603" s="1" t="s">
        <v>0</v>
      </c>
      <c r="E603" s="1" t="s">
        <v>1</v>
      </c>
      <c r="F603" s="1" t="s">
        <v>12</v>
      </c>
      <c r="G603" s="1" t="s">
        <v>3</v>
      </c>
      <c r="H603" s="1" t="s">
        <v>5</v>
      </c>
      <c r="I603" s="1"/>
      <c r="J603" s="1"/>
      <c r="K603" s="1"/>
      <c r="L603" s="28">
        <v>44</v>
      </c>
      <c r="M603" s="31">
        <v>50.295160000000003</v>
      </c>
      <c r="N603" s="31">
        <v>1.4503999999999999</v>
      </c>
    </row>
    <row r="604" spans="1:14" x14ac:dyDescent="0.25">
      <c r="A604" s="1" t="s">
        <v>28</v>
      </c>
      <c r="B604" s="1">
        <v>1003189</v>
      </c>
      <c r="C604" s="1">
        <v>2022</v>
      </c>
      <c r="D604" s="1" t="s">
        <v>0</v>
      </c>
      <c r="E604" s="1" t="s">
        <v>1</v>
      </c>
      <c r="F604" s="1" t="s">
        <v>12</v>
      </c>
      <c r="G604" s="1" t="s">
        <v>3</v>
      </c>
      <c r="H604" s="1" t="s">
        <v>4</v>
      </c>
      <c r="I604" s="1"/>
      <c r="J604" s="1"/>
      <c r="K604" s="1"/>
      <c r="L604" s="28">
        <v>26</v>
      </c>
      <c r="M604" s="31">
        <v>16.646370000000001</v>
      </c>
      <c r="N604" s="31">
        <v>0.48004000000000002</v>
      </c>
    </row>
    <row r="605" spans="1:14" x14ac:dyDescent="0.25">
      <c r="A605" s="1" t="s">
        <v>28</v>
      </c>
      <c r="B605" s="1">
        <v>1003189</v>
      </c>
      <c r="C605" s="1">
        <v>2022</v>
      </c>
      <c r="D605" s="1" t="s">
        <v>0</v>
      </c>
      <c r="E605" s="1" t="s">
        <v>1</v>
      </c>
      <c r="F605" s="1" t="s">
        <v>12</v>
      </c>
      <c r="G605" s="1" t="s">
        <v>3</v>
      </c>
      <c r="H605" s="1" t="s">
        <v>6</v>
      </c>
      <c r="I605" s="1"/>
      <c r="J605" s="1"/>
      <c r="K605" s="1"/>
      <c r="L605" s="28">
        <v>24</v>
      </c>
      <c r="M605" s="31">
        <v>132.66498999999999</v>
      </c>
      <c r="N605" s="31">
        <v>3.8257599999999998</v>
      </c>
    </row>
    <row r="606" spans="1:14" x14ac:dyDescent="0.25">
      <c r="A606" s="1" t="s">
        <v>783</v>
      </c>
      <c r="B606" s="1">
        <v>1003191</v>
      </c>
      <c r="C606" s="1">
        <v>2022</v>
      </c>
      <c r="D606" s="1" t="s">
        <v>0</v>
      </c>
      <c r="E606" s="1" t="s">
        <v>1</v>
      </c>
      <c r="F606" s="1" t="s">
        <v>12</v>
      </c>
      <c r="G606" s="1" t="s">
        <v>3</v>
      </c>
      <c r="H606" s="1" t="s">
        <v>4</v>
      </c>
      <c r="I606" s="1"/>
      <c r="J606" s="1"/>
      <c r="K606" s="1"/>
      <c r="L606" s="28">
        <v>2</v>
      </c>
      <c r="M606" s="31">
        <v>0.75878000000000001</v>
      </c>
      <c r="N606" s="31">
        <v>2.188E-2</v>
      </c>
    </row>
    <row r="607" spans="1:14" x14ac:dyDescent="0.25">
      <c r="A607" s="1" t="s">
        <v>783</v>
      </c>
      <c r="B607" s="1">
        <v>1003191</v>
      </c>
      <c r="C607" s="1">
        <v>2022</v>
      </c>
      <c r="D607" s="1" t="s">
        <v>0</v>
      </c>
      <c r="E607" s="1" t="s">
        <v>1</v>
      </c>
      <c r="F607" s="1" t="s">
        <v>12</v>
      </c>
      <c r="G607" s="1" t="s">
        <v>3</v>
      </c>
      <c r="H607" s="1" t="s">
        <v>5</v>
      </c>
      <c r="I607" s="1"/>
      <c r="J607" s="1"/>
      <c r="K607" s="1"/>
      <c r="L607" s="28">
        <v>12</v>
      </c>
      <c r="M607" s="31">
        <v>121.13184</v>
      </c>
      <c r="N607" s="31">
        <v>3.4931700000000001</v>
      </c>
    </row>
    <row r="608" spans="1:14" x14ac:dyDescent="0.25">
      <c r="A608" s="1" t="s">
        <v>783</v>
      </c>
      <c r="B608" s="1">
        <v>1003191</v>
      </c>
      <c r="C608" s="1">
        <v>2022</v>
      </c>
      <c r="D608" s="1" t="s">
        <v>0</v>
      </c>
      <c r="E608" s="1" t="s">
        <v>1</v>
      </c>
      <c r="F608" s="1" t="s">
        <v>12</v>
      </c>
      <c r="G608" s="1" t="s">
        <v>3</v>
      </c>
      <c r="H608" s="1" t="s">
        <v>7</v>
      </c>
      <c r="I608" s="1"/>
      <c r="J608" s="1"/>
      <c r="K608" s="1"/>
      <c r="L608" s="28">
        <v>107</v>
      </c>
      <c r="M608" s="31">
        <v>66.925709999999995</v>
      </c>
      <c r="N608" s="31">
        <v>1.9299900000000001</v>
      </c>
    </row>
    <row r="609" spans="1:14" x14ac:dyDescent="0.25">
      <c r="A609" s="1" t="s">
        <v>29</v>
      </c>
      <c r="B609" s="1">
        <v>1003192</v>
      </c>
      <c r="C609" s="1">
        <v>2022</v>
      </c>
      <c r="D609" s="1" t="s">
        <v>0</v>
      </c>
      <c r="E609" s="1" t="s">
        <v>1</v>
      </c>
      <c r="F609" s="1" t="s">
        <v>12</v>
      </c>
      <c r="G609" s="1" t="s">
        <v>3</v>
      </c>
      <c r="H609" s="1" t="s">
        <v>5</v>
      </c>
      <c r="I609" s="1"/>
      <c r="J609" s="1"/>
      <c r="K609" s="1"/>
      <c r="L609" s="28">
        <v>18</v>
      </c>
      <c r="M609" s="31">
        <v>2.7542399999999998</v>
      </c>
      <c r="N609" s="31">
        <v>7.9430000000000001E-2</v>
      </c>
    </row>
    <row r="610" spans="1:14" x14ac:dyDescent="0.25">
      <c r="A610" s="1" t="s">
        <v>29</v>
      </c>
      <c r="B610" s="1">
        <v>1003192</v>
      </c>
      <c r="C610" s="1">
        <v>2022</v>
      </c>
      <c r="D610" s="1" t="s">
        <v>0</v>
      </c>
      <c r="E610" s="1" t="s">
        <v>1</v>
      </c>
      <c r="F610" s="1" t="s">
        <v>12</v>
      </c>
      <c r="G610" s="1" t="s">
        <v>3</v>
      </c>
      <c r="H610" s="1" t="s">
        <v>6</v>
      </c>
      <c r="I610" s="1"/>
      <c r="J610" s="1"/>
      <c r="K610" s="1"/>
      <c r="L610" s="28">
        <v>5</v>
      </c>
      <c r="M610" s="31">
        <v>16.462150000000001</v>
      </c>
      <c r="N610" s="31">
        <v>0.47472999999999999</v>
      </c>
    </row>
    <row r="611" spans="1:14" x14ac:dyDescent="0.25">
      <c r="A611" s="1" t="s">
        <v>29</v>
      </c>
      <c r="B611" s="1">
        <v>1003192</v>
      </c>
      <c r="C611" s="1">
        <v>2022</v>
      </c>
      <c r="D611" s="1" t="s">
        <v>0</v>
      </c>
      <c r="E611" s="1" t="s">
        <v>1</v>
      </c>
      <c r="F611" s="1" t="s">
        <v>12</v>
      </c>
      <c r="G611" s="1" t="s">
        <v>3</v>
      </c>
      <c r="H611" s="1" t="s">
        <v>4</v>
      </c>
      <c r="I611" s="1"/>
      <c r="J611" s="1"/>
      <c r="K611" s="1"/>
      <c r="L611" s="28">
        <v>1</v>
      </c>
      <c r="M611" s="31">
        <v>1.0944</v>
      </c>
      <c r="N611" s="31">
        <v>3.1559999999999998E-2</v>
      </c>
    </row>
    <row r="612" spans="1:14" x14ac:dyDescent="0.25">
      <c r="A612" s="1" t="s">
        <v>29</v>
      </c>
      <c r="B612" s="1">
        <v>1003192</v>
      </c>
      <c r="C612" s="1">
        <v>2022</v>
      </c>
      <c r="D612" s="1" t="s">
        <v>0</v>
      </c>
      <c r="E612" s="1" t="s">
        <v>1</v>
      </c>
      <c r="F612" s="1" t="s">
        <v>12</v>
      </c>
      <c r="G612" s="1" t="s">
        <v>3</v>
      </c>
      <c r="H612" s="1" t="s">
        <v>7</v>
      </c>
      <c r="I612" s="1"/>
      <c r="J612" s="1"/>
      <c r="K612" s="1"/>
      <c r="L612" s="28">
        <v>22</v>
      </c>
      <c r="M612" s="31">
        <v>3.33134</v>
      </c>
      <c r="N612" s="31">
        <v>9.6049999999999996E-2</v>
      </c>
    </row>
    <row r="613" spans="1:14" x14ac:dyDescent="0.25">
      <c r="A613" s="1" t="s">
        <v>516</v>
      </c>
      <c r="B613" s="1">
        <v>1003194</v>
      </c>
      <c r="C613" s="1">
        <v>2022</v>
      </c>
      <c r="D613" s="1" t="s">
        <v>0</v>
      </c>
      <c r="E613" s="1" t="s">
        <v>1</v>
      </c>
      <c r="F613" s="1" t="s">
        <v>12</v>
      </c>
      <c r="G613" s="1" t="s">
        <v>3</v>
      </c>
      <c r="H613" s="1" t="s">
        <v>7</v>
      </c>
      <c r="I613" s="1"/>
      <c r="J613" s="1"/>
      <c r="K613" s="1"/>
      <c r="L613" s="28">
        <v>23</v>
      </c>
      <c r="M613" s="31">
        <v>5.6093400000000004</v>
      </c>
      <c r="N613" s="31">
        <v>0.16175999999999999</v>
      </c>
    </row>
    <row r="614" spans="1:14" x14ac:dyDescent="0.25">
      <c r="A614" s="1" t="s">
        <v>831</v>
      </c>
      <c r="B614" s="1">
        <v>1003209</v>
      </c>
      <c r="C614" s="1">
        <v>2022</v>
      </c>
      <c r="D614" s="1" t="s">
        <v>0</v>
      </c>
      <c r="E614" s="1" t="s">
        <v>1</v>
      </c>
      <c r="F614" s="1" t="s">
        <v>12</v>
      </c>
      <c r="G614" s="1" t="s">
        <v>3</v>
      </c>
      <c r="H614" s="1" t="s">
        <v>7</v>
      </c>
      <c r="I614" s="1"/>
      <c r="J614" s="1"/>
      <c r="K614" s="1"/>
      <c r="L614" s="28">
        <v>44</v>
      </c>
      <c r="M614" s="31">
        <v>27.411960000000001</v>
      </c>
      <c r="N614" s="31">
        <v>0.79047999999999996</v>
      </c>
    </row>
    <row r="615" spans="1:14" x14ac:dyDescent="0.25">
      <c r="A615" s="1" t="s">
        <v>71</v>
      </c>
      <c r="B615" s="1">
        <v>1003211</v>
      </c>
      <c r="C615" s="1">
        <v>2022</v>
      </c>
      <c r="D615" s="1" t="s">
        <v>0</v>
      </c>
      <c r="E615" s="1" t="s">
        <v>1</v>
      </c>
      <c r="F615" s="1" t="s">
        <v>12</v>
      </c>
      <c r="G615" s="1" t="s">
        <v>3</v>
      </c>
      <c r="H615" s="1" t="s">
        <v>7</v>
      </c>
      <c r="I615" s="1"/>
      <c r="J615" s="1"/>
      <c r="K615" s="1"/>
      <c r="L615" s="28">
        <v>45</v>
      </c>
      <c r="M615" s="31">
        <v>303.84258</v>
      </c>
      <c r="N615" s="31">
        <v>8.7621300000000009</v>
      </c>
    </row>
    <row r="616" spans="1:14" x14ac:dyDescent="0.25">
      <c r="A616" s="1" t="s">
        <v>830</v>
      </c>
      <c r="B616" s="1">
        <v>1003214</v>
      </c>
      <c r="C616" s="1">
        <v>2022</v>
      </c>
      <c r="D616" s="1" t="s">
        <v>0</v>
      </c>
      <c r="E616" s="1" t="s">
        <v>1</v>
      </c>
      <c r="F616" s="1" t="s">
        <v>12</v>
      </c>
      <c r="G616" s="1" t="s">
        <v>3</v>
      </c>
      <c r="H616" s="1" t="s">
        <v>7</v>
      </c>
      <c r="I616" s="1"/>
      <c r="J616" s="1"/>
      <c r="K616" s="1"/>
      <c r="L616" s="28">
        <v>56</v>
      </c>
      <c r="M616" s="31">
        <v>94.241399999999999</v>
      </c>
      <c r="N616" s="31">
        <v>2.7177199999999999</v>
      </c>
    </row>
    <row r="617" spans="1:14" x14ac:dyDescent="0.25">
      <c r="A617" s="1" t="s">
        <v>786</v>
      </c>
      <c r="B617" s="1">
        <v>1003217</v>
      </c>
      <c r="C617" s="1">
        <v>2022</v>
      </c>
      <c r="D617" s="1" t="s">
        <v>0</v>
      </c>
      <c r="E617" s="1" t="s">
        <v>1</v>
      </c>
      <c r="F617" s="1" t="s">
        <v>12</v>
      </c>
      <c r="G617" s="1" t="s">
        <v>3</v>
      </c>
      <c r="H617" s="1" t="s">
        <v>7</v>
      </c>
      <c r="I617" s="1"/>
      <c r="J617" s="1"/>
      <c r="K617" s="1"/>
      <c r="L617" s="28">
        <v>99</v>
      </c>
      <c r="M617" s="31">
        <v>11.411860000000001</v>
      </c>
      <c r="N617" s="31">
        <v>0.32908999999999999</v>
      </c>
    </row>
    <row r="618" spans="1:14" x14ac:dyDescent="0.25">
      <c r="A618" s="1" t="s">
        <v>786</v>
      </c>
      <c r="B618" s="1">
        <v>1003217</v>
      </c>
      <c r="C618" s="1">
        <v>2022</v>
      </c>
      <c r="D618" s="1" t="s">
        <v>0</v>
      </c>
      <c r="E618" s="1" t="s">
        <v>1</v>
      </c>
      <c r="F618" s="1" t="s">
        <v>12</v>
      </c>
      <c r="G618" s="1" t="s">
        <v>3</v>
      </c>
      <c r="H618" s="1" t="s">
        <v>10</v>
      </c>
      <c r="I618" s="1"/>
      <c r="J618" s="1"/>
      <c r="K618" s="1"/>
      <c r="L618" s="28">
        <v>3</v>
      </c>
      <c r="M618" s="31">
        <v>259.11743999999999</v>
      </c>
      <c r="N618" s="31">
        <v>7.4723600000000001</v>
      </c>
    </row>
    <row r="619" spans="1:14" x14ac:dyDescent="0.25">
      <c r="A619" s="1" t="s">
        <v>786</v>
      </c>
      <c r="B619" s="1">
        <v>1003217</v>
      </c>
      <c r="C619" s="1">
        <v>2022</v>
      </c>
      <c r="D619" s="1" t="s">
        <v>0</v>
      </c>
      <c r="E619" s="1" t="s">
        <v>1</v>
      </c>
      <c r="F619" s="1" t="s">
        <v>12</v>
      </c>
      <c r="G619" s="1" t="s">
        <v>3</v>
      </c>
      <c r="H619" s="1" t="s">
        <v>5</v>
      </c>
      <c r="I619" s="1"/>
      <c r="J619" s="1"/>
      <c r="K619" s="1"/>
      <c r="L619" s="28">
        <v>3</v>
      </c>
      <c r="M619" s="31">
        <v>1.8021100000000001</v>
      </c>
      <c r="N619" s="31">
        <v>5.1970000000000002E-2</v>
      </c>
    </row>
    <row r="620" spans="1:14" x14ac:dyDescent="0.25">
      <c r="A620" s="1" t="s">
        <v>108</v>
      </c>
      <c r="B620" s="1">
        <v>1003220</v>
      </c>
      <c r="C620" s="1">
        <v>2022</v>
      </c>
      <c r="D620" s="1" t="s">
        <v>0</v>
      </c>
      <c r="E620" s="1" t="s">
        <v>1</v>
      </c>
      <c r="F620" s="1" t="s">
        <v>25</v>
      </c>
      <c r="G620" s="1" t="s">
        <v>3</v>
      </c>
      <c r="H620" s="1" t="s">
        <v>7</v>
      </c>
      <c r="I620" s="1"/>
      <c r="J620" s="1"/>
      <c r="K620" s="1"/>
      <c r="L620" s="28">
        <v>28</v>
      </c>
      <c r="M620" s="31">
        <v>1.6203000000000001</v>
      </c>
      <c r="N620" s="31">
        <v>4.2220000000000001E-2</v>
      </c>
    </row>
    <row r="621" spans="1:14" x14ac:dyDescent="0.25">
      <c r="A621" s="1" t="s">
        <v>715</v>
      </c>
      <c r="B621" s="1">
        <v>1003221</v>
      </c>
      <c r="C621" s="1">
        <v>2022</v>
      </c>
      <c r="D621" s="1" t="s">
        <v>0</v>
      </c>
      <c r="E621" s="1" t="s">
        <v>1</v>
      </c>
      <c r="F621" s="1" t="s">
        <v>25</v>
      </c>
      <c r="G621" s="1" t="s">
        <v>3</v>
      </c>
      <c r="H621" s="1" t="s">
        <v>9</v>
      </c>
      <c r="I621" s="1"/>
      <c r="J621" s="1"/>
      <c r="K621" s="1"/>
      <c r="L621" s="28">
        <v>52</v>
      </c>
      <c r="M621" s="31">
        <v>1.1770700000000001</v>
      </c>
      <c r="N621" s="31">
        <v>3.1850000000000003E-2</v>
      </c>
    </row>
    <row r="622" spans="1:14" x14ac:dyDescent="0.25">
      <c r="A622" s="1" t="s">
        <v>715</v>
      </c>
      <c r="B622" s="1">
        <v>1003221</v>
      </c>
      <c r="C622" s="1">
        <v>2022</v>
      </c>
      <c r="D622" s="1" t="s">
        <v>0</v>
      </c>
      <c r="E622" s="1" t="s">
        <v>1</v>
      </c>
      <c r="F622" s="1" t="s">
        <v>25</v>
      </c>
      <c r="G622" s="1" t="s">
        <v>3</v>
      </c>
      <c r="H622" s="1" t="s">
        <v>7</v>
      </c>
      <c r="I622" s="1"/>
      <c r="J622" s="1"/>
      <c r="K622" s="1"/>
      <c r="L622" s="28">
        <v>274</v>
      </c>
      <c r="M622" s="31">
        <v>25.302399999999999</v>
      </c>
      <c r="N622" s="31">
        <v>0.68457999999999997</v>
      </c>
    </row>
    <row r="623" spans="1:14" x14ac:dyDescent="0.25">
      <c r="A623" s="1" t="s">
        <v>724</v>
      </c>
      <c r="B623" s="1">
        <v>1003223</v>
      </c>
      <c r="C623" s="1">
        <v>2022</v>
      </c>
      <c r="D623" s="1" t="s">
        <v>0</v>
      </c>
      <c r="E623" s="1" t="s">
        <v>1</v>
      </c>
      <c r="F623" s="1" t="s">
        <v>25</v>
      </c>
      <c r="G623" s="1" t="s">
        <v>3</v>
      </c>
      <c r="H623" s="1" t="s">
        <v>7</v>
      </c>
      <c r="I623" s="1"/>
      <c r="J623" s="1"/>
      <c r="K623" s="1"/>
      <c r="L623" s="28">
        <v>146</v>
      </c>
      <c r="M623" s="31">
        <v>2.0772365000000002</v>
      </c>
      <c r="N623" s="31">
        <v>0.1326618</v>
      </c>
    </row>
    <row r="624" spans="1:14" x14ac:dyDescent="0.25">
      <c r="A624" s="1" t="s">
        <v>724</v>
      </c>
      <c r="B624" s="1">
        <v>1003223</v>
      </c>
      <c r="C624" s="1">
        <v>2022</v>
      </c>
      <c r="D624" s="1" t="s">
        <v>0</v>
      </c>
      <c r="E624" s="1" t="s">
        <v>1</v>
      </c>
      <c r="F624" s="1" t="s">
        <v>25</v>
      </c>
      <c r="G624" s="1" t="s">
        <v>3</v>
      </c>
      <c r="H624" s="1" t="s">
        <v>8</v>
      </c>
      <c r="I624" s="1"/>
      <c r="J624" s="1"/>
      <c r="K624" s="1"/>
      <c r="L624" s="28">
        <v>10</v>
      </c>
      <c r="M624" s="31">
        <v>3.3974200000000003E-2</v>
      </c>
      <c r="N624" s="31">
        <v>2.2380999999999998E-3</v>
      </c>
    </row>
    <row r="625" spans="1:14" x14ac:dyDescent="0.25">
      <c r="A625" s="1" t="s">
        <v>724</v>
      </c>
      <c r="B625" s="1">
        <v>1003223</v>
      </c>
      <c r="C625" s="1">
        <v>2022</v>
      </c>
      <c r="D625" s="1" t="s">
        <v>0</v>
      </c>
      <c r="E625" s="1" t="s">
        <v>1</v>
      </c>
      <c r="F625" s="1" t="s">
        <v>25</v>
      </c>
      <c r="G625" s="1" t="s">
        <v>3</v>
      </c>
      <c r="H625" s="1" t="s">
        <v>9</v>
      </c>
      <c r="I625" s="1"/>
      <c r="J625" s="1"/>
      <c r="K625" s="1"/>
      <c r="L625" s="28">
        <v>38</v>
      </c>
      <c r="M625" s="31">
        <v>5.4447700000000002E-2</v>
      </c>
      <c r="N625" s="31">
        <v>3.5867999999999998E-3</v>
      </c>
    </row>
    <row r="626" spans="1:14" x14ac:dyDescent="0.25">
      <c r="A626" s="1" t="s">
        <v>547</v>
      </c>
      <c r="B626" s="1">
        <v>1003250</v>
      </c>
      <c r="C626" s="1">
        <v>2022</v>
      </c>
      <c r="D626" s="1" t="s">
        <v>0</v>
      </c>
      <c r="E626" s="1" t="s">
        <v>1</v>
      </c>
      <c r="F626" s="1" t="s">
        <v>12</v>
      </c>
      <c r="G626" s="1" t="s">
        <v>3</v>
      </c>
      <c r="H626" s="1" t="s">
        <v>7</v>
      </c>
      <c r="I626" s="1"/>
      <c r="J626" s="1"/>
      <c r="K626" s="1"/>
      <c r="L626" s="28">
        <v>207</v>
      </c>
      <c r="M626" s="31">
        <v>18.903929999999999</v>
      </c>
      <c r="N626" s="31">
        <v>0.54513999999999996</v>
      </c>
    </row>
    <row r="627" spans="1:14" x14ac:dyDescent="0.25">
      <c r="A627" s="1" t="s">
        <v>547</v>
      </c>
      <c r="B627" s="1">
        <v>1003250</v>
      </c>
      <c r="C627" s="1">
        <v>2022</v>
      </c>
      <c r="D627" s="1" t="s">
        <v>0</v>
      </c>
      <c r="E627" s="1" t="s">
        <v>1</v>
      </c>
      <c r="F627" s="1" t="s">
        <v>12</v>
      </c>
      <c r="G627" s="1" t="s">
        <v>3</v>
      </c>
      <c r="H627" s="1" t="s">
        <v>5</v>
      </c>
      <c r="I627" s="1"/>
      <c r="J627" s="1"/>
      <c r="K627" s="1"/>
      <c r="L627" s="28">
        <v>28</v>
      </c>
      <c r="M627" s="31">
        <v>135.15037000000001</v>
      </c>
      <c r="N627" s="31">
        <v>3.8974299999999999</v>
      </c>
    </row>
    <row r="628" spans="1:14" x14ac:dyDescent="0.25">
      <c r="A628" s="1" t="s">
        <v>547</v>
      </c>
      <c r="B628" s="1">
        <v>1003250</v>
      </c>
      <c r="C628" s="1">
        <v>2022</v>
      </c>
      <c r="D628" s="1" t="s">
        <v>0</v>
      </c>
      <c r="E628" s="1" t="s">
        <v>1</v>
      </c>
      <c r="F628" s="1" t="s">
        <v>12</v>
      </c>
      <c r="G628" s="1" t="s">
        <v>3</v>
      </c>
      <c r="H628" s="1" t="s">
        <v>10</v>
      </c>
      <c r="I628" s="1"/>
      <c r="J628" s="1"/>
      <c r="K628" s="1"/>
      <c r="L628" s="28">
        <v>1</v>
      </c>
      <c r="M628" s="31">
        <v>10.28736</v>
      </c>
      <c r="N628" s="31">
        <v>0.29665999999999998</v>
      </c>
    </row>
    <row r="629" spans="1:14" x14ac:dyDescent="0.25">
      <c r="A629" s="1" t="s">
        <v>107</v>
      </c>
      <c r="B629" s="1">
        <v>1003254</v>
      </c>
      <c r="C629" s="1">
        <v>2022</v>
      </c>
      <c r="D629" s="1" t="s">
        <v>0</v>
      </c>
      <c r="E629" s="1" t="s">
        <v>1</v>
      </c>
      <c r="F629" s="1" t="s">
        <v>25</v>
      </c>
      <c r="G629" s="1" t="s">
        <v>3</v>
      </c>
      <c r="H629" s="1" t="s">
        <v>4</v>
      </c>
      <c r="I629" s="1"/>
      <c r="J629" s="1"/>
      <c r="K629" s="1"/>
      <c r="L629" s="28">
        <v>0</v>
      </c>
      <c r="M629" s="31">
        <v>0</v>
      </c>
      <c r="N629" s="31">
        <v>0</v>
      </c>
    </row>
    <row r="630" spans="1:14" x14ac:dyDescent="0.25">
      <c r="A630" s="1" t="s">
        <v>107</v>
      </c>
      <c r="B630" s="1">
        <v>1003254</v>
      </c>
      <c r="C630" s="1">
        <v>2022</v>
      </c>
      <c r="D630" s="1" t="s">
        <v>0</v>
      </c>
      <c r="E630" s="1" t="s">
        <v>1</v>
      </c>
      <c r="F630" s="1" t="s">
        <v>25</v>
      </c>
      <c r="G630" s="1" t="s">
        <v>3</v>
      </c>
      <c r="H630" s="1" t="s">
        <v>6</v>
      </c>
      <c r="I630" s="1"/>
      <c r="J630" s="1"/>
      <c r="K630" s="1"/>
      <c r="L630" s="28">
        <v>0</v>
      </c>
      <c r="M630" s="31">
        <v>0</v>
      </c>
      <c r="N630" s="31">
        <v>0</v>
      </c>
    </row>
    <row r="631" spans="1:14" x14ac:dyDescent="0.25">
      <c r="A631" s="1" t="s">
        <v>107</v>
      </c>
      <c r="B631" s="1">
        <v>1003254</v>
      </c>
      <c r="C631" s="1">
        <v>2022</v>
      </c>
      <c r="D631" s="1" t="s">
        <v>0</v>
      </c>
      <c r="E631" s="1" t="s">
        <v>1</v>
      </c>
      <c r="F631" s="1" t="s">
        <v>25</v>
      </c>
      <c r="G631" s="1" t="s">
        <v>3</v>
      </c>
      <c r="H631" s="1" t="s">
        <v>8</v>
      </c>
      <c r="I631" s="1"/>
      <c r="J631" s="1"/>
      <c r="K631" s="1"/>
      <c r="L631" s="28">
        <v>0</v>
      </c>
      <c r="M631" s="31">
        <v>0</v>
      </c>
      <c r="N631" s="31">
        <v>0</v>
      </c>
    </row>
    <row r="632" spans="1:14" x14ac:dyDescent="0.25">
      <c r="A632" s="1" t="s">
        <v>107</v>
      </c>
      <c r="B632" s="1">
        <v>1003254</v>
      </c>
      <c r="C632" s="1">
        <v>2022</v>
      </c>
      <c r="D632" s="1" t="s">
        <v>0</v>
      </c>
      <c r="E632" s="1" t="s">
        <v>1</v>
      </c>
      <c r="F632" s="1" t="s">
        <v>25</v>
      </c>
      <c r="G632" s="1" t="s">
        <v>3</v>
      </c>
      <c r="H632" s="1" t="s">
        <v>9</v>
      </c>
      <c r="I632" s="1"/>
      <c r="J632" s="1"/>
      <c r="K632" s="1"/>
      <c r="L632" s="28">
        <v>335</v>
      </c>
      <c r="M632" s="31">
        <v>26.651558900000001</v>
      </c>
      <c r="N632" s="31">
        <v>2.2404554000000001</v>
      </c>
    </row>
    <row r="633" spans="1:14" x14ac:dyDescent="0.25">
      <c r="A633" s="1" t="s">
        <v>107</v>
      </c>
      <c r="B633" s="1">
        <v>1003254</v>
      </c>
      <c r="C633" s="1">
        <v>2022</v>
      </c>
      <c r="D633" s="1" t="s">
        <v>0</v>
      </c>
      <c r="E633" s="1" t="s">
        <v>1</v>
      </c>
      <c r="F633" s="1" t="s">
        <v>25</v>
      </c>
      <c r="G633" s="1" t="s">
        <v>3</v>
      </c>
      <c r="H633" s="1" t="s">
        <v>10</v>
      </c>
      <c r="I633" s="1"/>
      <c r="J633" s="1"/>
      <c r="K633" s="1"/>
      <c r="L633" s="28">
        <v>0</v>
      </c>
      <c r="M633" s="31">
        <v>0</v>
      </c>
      <c r="N633" s="31">
        <v>0</v>
      </c>
    </row>
    <row r="634" spans="1:14" x14ac:dyDescent="0.25">
      <c r="A634" s="1" t="s">
        <v>107</v>
      </c>
      <c r="B634" s="1">
        <v>1003254</v>
      </c>
      <c r="C634" s="1">
        <v>2022</v>
      </c>
      <c r="D634" s="1" t="s">
        <v>0</v>
      </c>
      <c r="E634" s="1" t="s">
        <v>1</v>
      </c>
      <c r="F634" s="1" t="s">
        <v>25</v>
      </c>
      <c r="G634" s="1" t="s">
        <v>3</v>
      </c>
      <c r="H634" s="1" t="s">
        <v>5</v>
      </c>
      <c r="I634" s="1"/>
      <c r="J634" s="1"/>
      <c r="K634" s="1"/>
      <c r="L634" s="28">
        <v>0</v>
      </c>
      <c r="M634" s="31">
        <v>0</v>
      </c>
      <c r="N634" s="31">
        <v>0</v>
      </c>
    </row>
    <row r="635" spans="1:14" x14ac:dyDescent="0.25">
      <c r="A635" s="1" t="s">
        <v>107</v>
      </c>
      <c r="B635" s="1">
        <v>1003254</v>
      </c>
      <c r="C635" s="1">
        <v>2022</v>
      </c>
      <c r="D635" s="1" t="s">
        <v>0</v>
      </c>
      <c r="E635" s="1" t="s">
        <v>1</v>
      </c>
      <c r="F635" s="1" t="s">
        <v>25</v>
      </c>
      <c r="G635" s="1" t="s">
        <v>3</v>
      </c>
      <c r="H635" s="1" t="s">
        <v>7</v>
      </c>
      <c r="I635" s="1"/>
      <c r="J635" s="1"/>
      <c r="K635" s="1"/>
      <c r="L635" s="28">
        <v>114</v>
      </c>
      <c r="M635" s="31">
        <v>5.2574972999999998</v>
      </c>
      <c r="N635" s="31">
        <v>0.41904580000000002</v>
      </c>
    </row>
    <row r="636" spans="1:14" x14ac:dyDescent="0.25">
      <c r="A636" s="1" t="s">
        <v>592</v>
      </c>
      <c r="B636" s="1">
        <v>1003277</v>
      </c>
      <c r="C636" s="1">
        <v>2022</v>
      </c>
      <c r="D636" s="1" t="s">
        <v>0</v>
      </c>
      <c r="E636" s="1" t="s">
        <v>1</v>
      </c>
      <c r="F636" s="1" t="s">
        <v>12</v>
      </c>
      <c r="G636" s="1" t="s">
        <v>3</v>
      </c>
      <c r="H636" s="1" t="s">
        <v>7</v>
      </c>
      <c r="I636" s="1"/>
      <c r="J636" s="1"/>
      <c r="K636" s="1"/>
      <c r="L636" s="28">
        <v>28</v>
      </c>
      <c r="M636" s="31">
        <v>38.074359999999999</v>
      </c>
      <c r="N636" s="31">
        <v>1.09796</v>
      </c>
    </row>
    <row r="637" spans="1:14" x14ac:dyDescent="0.25">
      <c r="A637" s="1" t="s">
        <v>852</v>
      </c>
      <c r="B637" s="1">
        <v>1003315</v>
      </c>
      <c r="C637" s="1">
        <v>2022</v>
      </c>
      <c r="D637" s="1" t="s">
        <v>0</v>
      </c>
      <c r="E637" s="1" t="s">
        <v>1</v>
      </c>
      <c r="F637" s="1" t="s">
        <v>25</v>
      </c>
      <c r="G637" s="1" t="s">
        <v>3</v>
      </c>
      <c r="H637" s="1" t="s">
        <v>10</v>
      </c>
      <c r="I637" s="1"/>
      <c r="J637" s="1"/>
      <c r="K637" s="1"/>
      <c r="L637" s="28">
        <v>247</v>
      </c>
      <c r="M637" s="31">
        <v>28.619337600000001</v>
      </c>
      <c r="N637" s="31">
        <v>7.1394639</v>
      </c>
    </row>
    <row r="638" spans="1:14" x14ac:dyDescent="0.25">
      <c r="A638" s="1" t="s">
        <v>555</v>
      </c>
      <c r="B638" s="1">
        <v>1003318</v>
      </c>
      <c r="C638" s="1">
        <v>2022</v>
      </c>
      <c r="D638" s="1" t="s">
        <v>0</v>
      </c>
      <c r="E638" s="1" t="s">
        <v>1</v>
      </c>
      <c r="F638" s="1" t="s">
        <v>25</v>
      </c>
      <c r="G638" s="1" t="s">
        <v>3</v>
      </c>
      <c r="H638" s="1" t="s">
        <v>6</v>
      </c>
      <c r="I638" s="1"/>
      <c r="J638" s="1"/>
      <c r="K638" s="1"/>
      <c r="L638" s="28">
        <v>0</v>
      </c>
      <c r="M638" s="31">
        <v>0</v>
      </c>
      <c r="N638" s="31">
        <v>0</v>
      </c>
    </row>
    <row r="639" spans="1:14" x14ac:dyDescent="0.25">
      <c r="A639" s="1" t="s">
        <v>555</v>
      </c>
      <c r="B639" s="1">
        <v>1003318</v>
      </c>
      <c r="C639" s="1">
        <v>2022</v>
      </c>
      <c r="D639" s="1" t="s">
        <v>0</v>
      </c>
      <c r="E639" s="1" t="s">
        <v>1</v>
      </c>
      <c r="F639" s="1" t="s">
        <v>25</v>
      </c>
      <c r="G639" s="1" t="s">
        <v>3</v>
      </c>
      <c r="H639" s="1" t="s">
        <v>10</v>
      </c>
      <c r="I639" s="1"/>
      <c r="J639" s="1"/>
      <c r="K639" s="1"/>
      <c r="L639" s="28">
        <v>0</v>
      </c>
      <c r="M639" s="31">
        <v>0</v>
      </c>
      <c r="N639" s="31">
        <v>0</v>
      </c>
    </row>
    <row r="640" spans="1:14" x14ac:dyDescent="0.25">
      <c r="A640" s="1" t="s">
        <v>555</v>
      </c>
      <c r="B640" s="1">
        <v>1003318</v>
      </c>
      <c r="C640" s="1">
        <v>2022</v>
      </c>
      <c r="D640" s="1" t="s">
        <v>0</v>
      </c>
      <c r="E640" s="1" t="s">
        <v>1</v>
      </c>
      <c r="F640" s="1" t="s">
        <v>25</v>
      </c>
      <c r="G640" s="1" t="s">
        <v>3</v>
      </c>
      <c r="H640" s="1" t="s">
        <v>5</v>
      </c>
      <c r="I640" s="1"/>
      <c r="J640" s="1"/>
      <c r="K640" s="1"/>
      <c r="L640" s="28">
        <v>0</v>
      </c>
      <c r="M640" s="31">
        <v>0</v>
      </c>
      <c r="N640" s="31">
        <v>0</v>
      </c>
    </row>
    <row r="641" spans="1:14" x14ac:dyDescent="0.25">
      <c r="A641" s="1" t="s">
        <v>555</v>
      </c>
      <c r="B641" s="1">
        <v>1003318</v>
      </c>
      <c r="C641" s="1">
        <v>2022</v>
      </c>
      <c r="D641" s="1" t="s">
        <v>0</v>
      </c>
      <c r="E641" s="1" t="s">
        <v>1</v>
      </c>
      <c r="F641" s="1" t="s">
        <v>25</v>
      </c>
      <c r="G641" s="1" t="s">
        <v>3</v>
      </c>
      <c r="H641" s="1" t="s">
        <v>7</v>
      </c>
      <c r="I641" s="1"/>
      <c r="J641" s="1"/>
      <c r="K641" s="1"/>
      <c r="L641" s="28">
        <v>40</v>
      </c>
      <c r="M641" s="31">
        <v>0.06</v>
      </c>
      <c r="N641" s="31">
        <v>0</v>
      </c>
    </row>
    <row r="642" spans="1:14" x14ac:dyDescent="0.25">
      <c r="A642" s="1" t="s">
        <v>555</v>
      </c>
      <c r="B642" s="1">
        <v>1003318</v>
      </c>
      <c r="C642" s="1">
        <v>2022</v>
      </c>
      <c r="D642" s="1" t="s">
        <v>0</v>
      </c>
      <c r="E642" s="1" t="s">
        <v>1</v>
      </c>
      <c r="F642" s="1" t="s">
        <v>25</v>
      </c>
      <c r="G642" s="1" t="s">
        <v>3</v>
      </c>
      <c r="H642" s="1" t="s">
        <v>9</v>
      </c>
      <c r="I642" s="1"/>
      <c r="J642" s="1"/>
      <c r="K642" s="1"/>
      <c r="L642" s="28">
        <v>0</v>
      </c>
      <c r="M642" s="31">
        <v>0</v>
      </c>
      <c r="N642" s="31">
        <v>0</v>
      </c>
    </row>
    <row r="643" spans="1:14" x14ac:dyDescent="0.25">
      <c r="A643" s="1" t="s">
        <v>555</v>
      </c>
      <c r="B643" s="1">
        <v>1003318</v>
      </c>
      <c r="C643" s="1">
        <v>2022</v>
      </c>
      <c r="D643" s="1" t="s">
        <v>0</v>
      </c>
      <c r="E643" s="1" t="s">
        <v>1</v>
      </c>
      <c r="F643" s="1" t="s">
        <v>25</v>
      </c>
      <c r="G643" s="1" t="s">
        <v>3</v>
      </c>
      <c r="H643" s="1" t="s">
        <v>4</v>
      </c>
      <c r="I643" s="1"/>
      <c r="J643" s="1"/>
      <c r="K643" s="1"/>
      <c r="L643" s="28">
        <v>0</v>
      </c>
      <c r="M643" s="31">
        <v>0</v>
      </c>
      <c r="N643" s="31">
        <v>0</v>
      </c>
    </row>
    <row r="644" spans="1:14" x14ac:dyDescent="0.25">
      <c r="A644" s="1" t="s">
        <v>555</v>
      </c>
      <c r="B644" s="1">
        <v>1003318</v>
      </c>
      <c r="C644" s="1">
        <v>2022</v>
      </c>
      <c r="D644" s="1" t="s">
        <v>0</v>
      </c>
      <c r="E644" s="1" t="s">
        <v>1</v>
      </c>
      <c r="F644" s="1" t="s">
        <v>25</v>
      </c>
      <c r="G644" s="1" t="s">
        <v>3</v>
      </c>
      <c r="H644" s="1" t="s">
        <v>8</v>
      </c>
      <c r="I644" s="1"/>
      <c r="J644" s="1"/>
      <c r="K644" s="1"/>
      <c r="L644" s="28">
        <v>0</v>
      </c>
      <c r="M644" s="31">
        <v>0</v>
      </c>
      <c r="N644" s="31">
        <v>0</v>
      </c>
    </row>
    <row r="645" spans="1:14" x14ac:dyDescent="0.25">
      <c r="A645" s="1" t="s">
        <v>27</v>
      </c>
      <c r="B645" s="1">
        <v>1003332</v>
      </c>
      <c r="C645" s="1">
        <v>2022</v>
      </c>
      <c r="D645" s="1" t="s">
        <v>0</v>
      </c>
      <c r="E645" s="1" t="s">
        <v>1</v>
      </c>
      <c r="F645" s="1" t="s">
        <v>12</v>
      </c>
      <c r="G645" s="1" t="s">
        <v>3</v>
      </c>
      <c r="H645" s="1" t="s">
        <v>5</v>
      </c>
      <c r="I645" s="1"/>
      <c r="J645" s="1"/>
      <c r="K645" s="1"/>
      <c r="L645" s="28">
        <v>1</v>
      </c>
      <c r="M645" s="31">
        <v>16.858319999999999</v>
      </c>
      <c r="N645" s="31">
        <v>0.48615999999999998</v>
      </c>
    </row>
    <row r="646" spans="1:14" x14ac:dyDescent="0.25">
      <c r="A646" s="1" t="s">
        <v>27</v>
      </c>
      <c r="B646" s="1">
        <v>1003332</v>
      </c>
      <c r="C646" s="1">
        <v>2022</v>
      </c>
      <c r="D646" s="1" t="s">
        <v>0</v>
      </c>
      <c r="E646" s="1" t="s">
        <v>1</v>
      </c>
      <c r="F646" s="1" t="s">
        <v>12</v>
      </c>
      <c r="G646" s="1" t="s">
        <v>3</v>
      </c>
      <c r="H646" s="1" t="s">
        <v>6</v>
      </c>
      <c r="I646" s="1"/>
      <c r="J646" s="1"/>
      <c r="K646" s="1"/>
      <c r="L646" s="28">
        <v>6</v>
      </c>
      <c r="M646" s="31">
        <v>1.72733</v>
      </c>
      <c r="N646" s="31">
        <v>4.981E-2</v>
      </c>
    </row>
    <row r="647" spans="1:14" x14ac:dyDescent="0.25">
      <c r="A647" s="1" t="s">
        <v>27</v>
      </c>
      <c r="B647" s="1">
        <v>1003332</v>
      </c>
      <c r="C647" s="1">
        <v>2022</v>
      </c>
      <c r="D647" s="1" t="s">
        <v>0</v>
      </c>
      <c r="E647" s="1" t="s">
        <v>1</v>
      </c>
      <c r="F647" s="1" t="s">
        <v>12</v>
      </c>
      <c r="G647" s="1" t="s">
        <v>3</v>
      </c>
      <c r="H647" s="1" t="s">
        <v>9</v>
      </c>
      <c r="I647" s="1"/>
      <c r="J647" s="1"/>
      <c r="K647" s="1"/>
      <c r="L647" s="28">
        <v>6</v>
      </c>
      <c r="M647" s="31">
        <v>1.0665199999999999</v>
      </c>
      <c r="N647" s="31">
        <v>3.075E-2</v>
      </c>
    </row>
    <row r="648" spans="1:14" x14ac:dyDescent="0.25">
      <c r="A648" s="1" t="s">
        <v>27</v>
      </c>
      <c r="B648" s="1">
        <v>1003332</v>
      </c>
      <c r="C648" s="1">
        <v>2022</v>
      </c>
      <c r="D648" s="1" t="s">
        <v>0</v>
      </c>
      <c r="E648" s="1" t="s">
        <v>1</v>
      </c>
      <c r="F648" s="1" t="s">
        <v>12</v>
      </c>
      <c r="G648" s="1" t="s">
        <v>3</v>
      </c>
      <c r="H648" s="1" t="s">
        <v>7</v>
      </c>
      <c r="I648" s="1"/>
      <c r="J648" s="1"/>
      <c r="K648" s="1"/>
      <c r="L648" s="28">
        <v>17</v>
      </c>
      <c r="M648" s="31">
        <v>10.92029</v>
      </c>
      <c r="N648" s="31">
        <v>0.31491999999999998</v>
      </c>
    </row>
    <row r="649" spans="1:14" x14ac:dyDescent="0.25">
      <c r="A649" s="1" t="s">
        <v>24040</v>
      </c>
      <c r="B649" s="1">
        <v>1003346</v>
      </c>
      <c r="C649" s="1">
        <v>2022</v>
      </c>
      <c r="D649" s="1" t="s">
        <v>0</v>
      </c>
      <c r="E649" s="1" t="s">
        <v>1</v>
      </c>
      <c r="F649" s="1" t="s">
        <v>25</v>
      </c>
      <c r="G649" s="1" t="s">
        <v>3</v>
      </c>
      <c r="H649" s="1" t="s">
        <v>7</v>
      </c>
      <c r="I649" s="1"/>
      <c r="J649" s="1"/>
      <c r="K649" s="1"/>
      <c r="L649" s="28">
        <v>10</v>
      </c>
      <c r="M649" s="31">
        <v>13.227927059700001</v>
      </c>
      <c r="N649" s="31">
        <v>0.48421978230000001</v>
      </c>
    </row>
    <row r="650" spans="1:14" x14ac:dyDescent="0.25">
      <c r="A650" s="1" t="s">
        <v>723</v>
      </c>
      <c r="B650" s="1">
        <v>1003360</v>
      </c>
      <c r="C650" s="1">
        <v>2022</v>
      </c>
      <c r="D650" s="1" t="s">
        <v>0</v>
      </c>
      <c r="E650" s="1" t="s">
        <v>1</v>
      </c>
      <c r="F650" s="1" t="s">
        <v>25</v>
      </c>
      <c r="G650" s="1" t="s">
        <v>3</v>
      </c>
      <c r="H650" s="1" t="s">
        <v>7</v>
      </c>
      <c r="I650" s="1"/>
      <c r="J650" s="1"/>
      <c r="K650" s="1"/>
      <c r="L650" s="28">
        <v>47</v>
      </c>
      <c r="M650" s="31">
        <v>3.3426358999999999</v>
      </c>
      <c r="N650" s="31">
        <v>5.4264899999999998E-2</v>
      </c>
    </row>
    <row r="651" spans="1:14" x14ac:dyDescent="0.25">
      <c r="A651" s="1" t="s">
        <v>793</v>
      </c>
      <c r="B651" s="1">
        <v>1003433</v>
      </c>
      <c r="C651" s="1">
        <v>2022</v>
      </c>
      <c r="D651" s="1" t="s">
        <v>0</v>
      </c>
      <c r="E651" s="1" t="s">
        <v>1</v>
      </c>
      <c r="F651" s="1" t="s">
        <v>12</v>
      </c>
      <c r="G651" s="1" t="s">
        <v>3</v>
      </c>
      <c r="H651" s="1" t="s">
        <v>10</v>
      </c>
      <c r="I651" s="1"/>
      <c r="J651" s="1"/>
      <c r="K651" s="1"/>
      <c r="L651" s="28">
        <v>0</v>
      </c>
      <c r="M651" s="31">
        <v>0</v>
      </c>
      <c r="N651" s="31">
        <v>0</v>
      </c>
    </row>
    <row r="652" spans="1:14" x14ac:dyDescent="0.25">
      <c r="A652" s="1" t="s">
        <v>793</v>
      </c>
      <c r="B652" s="1">
        <v>1003433</v>
      </c>
      <c r="C652" s="1">
        <v>2022</v>
      </c>
      <c r="D652" s="1" t="s">
        <v>0</v>
      </c>
      <c r="E652" s="1" t="s">
        <v>1</v>
      </c>
      <c r="F652" s="1" t="s">
        <v>12</v>
      </c>
      <c r="G652" s="1" t="s">
        <v>3</v>
      </c>
      <c r="H652" s="1" t="s">
        <v>4</v>
      </c>
      <c r="I652" s="1"/>
      <c r="J652" s="1"/>
      <c r="K652" s="1"/>
      <c r="L652" s="28">
        <v>0</v>
      </c>
      <c r="M652" s="31">
        <v>0</v>
      </c>
      <c r="N652" s="31">
        <v>0</v>
      </c>
    </row>
    <row r="653" spans="1:14" x14ac:dyDescent="0.25">
      <c r="A653" s="1" t="s">
        <v>793</v>
      </c>
      <c r="B653" s="1">
        <v>1003433</v>
      </c>
      <c r="C653" s="1">
        <v>2022</v>
      </c>
      <c r="D653" s="1" t="s">
        <v>0</v>
      </c>
      <c r="E653" s="1" t="s">
        <v>1</v>
      </c>
      <c r="F653" s="1" t="s">
        <v>12</v>
      </c>
      <c r="G653" s="1" t="s">
        <v>3</v>
      </c>
      <c r="H653" s="1" t="s">
        <v>9</v>
      </c>
      <c r="I653" s="1"/>
      <c r="J653" s="1"/>
      <c r="K653" s="1"/>
      <c r="L653" s="28">
        <v>0</v>
      </c>
      <c r="M653" s="31">
        <v>0</v>
      </c>
      <c r="N653" s="31">
        <v>0</v>
      </c>
    </row>
    <row r="654" spans="1:14" x14ac:dyDescent="0.25">
      <c r="A654" s="1" t="s">
        <v>793</v>
      </c>
      <c r="B654" s="1">
        <v>1003433</v>
      </c>
      <c r="C654" s="1">
        <v>2022</v>
      </c>
      <c r="D654" s="1" t="s">
        <v>0</v>
      </c>
      <c r="E654" s="1" t="s">
        <v>1</v>
      </c>
      <c r="F654" s="1" t="s">
        <v>12</v>
      </c>
      <c r="G654" s="1" t="s">
        <v>3</v>
      </c>
      <c r="H654" s="1" t="s">
        <v>8</v>
      </c>
      <c r="I654" s="1"/>
      <c r="J654" s="1"/>
      <c r="K654" s="1"/>
      <c r="L654" s="28">
        <v>1</v>
      </c>
      <c r="M654" s="31">
        <v>0.53930210000000001</v>
      </c>
      <c r="N654" s="31">
        <v>1.55522E-2</v>
      </c>
    </row>
    <row r="655" spans="1:14" x14ac:dyDescent="0.25">
      <c r="A655" s="1" t="s">
        <v>793</v>
      </c>
      <c r="B655" s="1">
        <v>1003433</v>
      </c>
      <c r="C655" s="1">
        <v>2022</v>
      </c>
      <c r="D655" s="1" t="s">
        <v>0</v>
      </c>
      <c r="E655" s="1" t="s">
        <v>1</v>
      </c>
      <c r="F655" s="1" t="s">
        <v>12</v>
      </c>
      <c r="G655" s="1" t="s">
        <v>3</v>
      </c>
      <c r="H655" s="1" t="s">
        <v>7</v>
      </c>
      <c r="I655" s="1"/>
      <c r="J655" s="1"/>
      <c r="K655" s="1"/>
      <c r="L655" s="28">
        <v>49</v>
      </c>
      <c r="M655" s="31">
        <v>10.3486738</v>
      </c>
      <c r="N655" s="31">
        <v>0.29843209999999998</v>
      </c>
    </row>
    <row r="656" spans="1:14" x14ac:dyDescent="0.25">
      <c r="A656" s="1" t="s">
        <v>793</v>
      </c>
      <c r="B656" s="1">
        <v>1003433</v>
      </c>
      <c r="C656" s="1">
        <v>2022</v>
      </c>
      <c r="D656" s="1" t="s">
        <v>0</v>
      </c>
      <c r="E656" s="1" t="s">
        <v>1</v>
      </c>
      <c r="F656" s="1" t="s">
        <v>12</v>
      </c>
      <c r="G656" s="1" t="s">
        <v>3</v>
      </c>
      <c r="H656" s="1" t="s">
        <v>5</v>
      </c>
      <c r="I656" s="1"/>
      <c r="J656" s="1"/>
      <c r="K656" s="1"/>
      <c r="L656" s="28">
        <v>0</v>
      </c>
      <c r="M656" s="31">
        <v>0</v>
      </c>
      <c r="N656" s="31">
        <v>0</v>
      </c>
    </row>
    <row r="657" spans="1:14" x14ac:dyDescent="0.25">
      <c r="A657" s="1" t="s">
        <v>793</v>
      </c>
      <c r="B657" s="1">
        <v>1003433</v>
      </c>
      <c r="C657" s="1">
        <v>2022</v>
      </c>
      <c r="D657" s="1" t="s">
        <v>0</v>
      </c>
      <c r="E657" s="1" t="s">
        <v>1</v>
      </c>
      <c r="F657" s="1" t="s">
        <v>12</v>
      </c>
      <c r="G657" s="1" t="s">
        <v>3</v>
      </c>
      <c r="H657" s="1" t="s">
        <v>6</v>
      </c>
      <c r="I657" s="1"/>
      <c r="J657" s="1"/>
      <c r="K657" s="1"/>
      <c r="L657" s="28">
        <v>0</v>
      </c>
      <c r="M657" s="31">
        <v>0</v>
      </c>
      <c r="N657" s="31">
        <v>0</v>
      </c>
    </row>
    <row r="658" spans="1:14" x14ac:dyDescent="0.25">
      <c r="A658" s="1" t="s">
        <v>24041</v>
      </c>
      <c r="B658" s="1">
        <v>1003436</v>
      </c>
      <c r="C658" s="1">
        <v>2022</v>
      </c>
      <c r="D658" s="1" t="s">
        <v>0</v>
      </c>
      <c r="E658" s="1" t="s">
        <v>1</v>
      </c>
      <c r="F658" s="1" t="s">
        <v>12</v>
      </c>
      <c r="G658" s="1" t="s">
        <v>3</v>
      </c>
      <c r="H658" s="1" t="s">
        <v>7</v>
      </c>
      <c r="I658" s="1"/>
      <c r="J658" s="1"/>
      <c r="K658" s="1"/>
      <c r="L658" s="28">
        <v>8</v>
      </c>
      <c r="M658" s="31">
        <v>15.320119999999999</v>
      </c>
      <c r="N658" s="31">
        <v>0.44180000000000003</v>
      </c>
    </row>
    <row r="659" spans="1:14" x14ac:dyDescent="0.25">
      <c r="A659" s="1" t="s">
        <v>24042</v>
      </c>
      <c r="B659" s="1">
        <v>1003441</v>
      </c>
      <c r="C659" s="1">
        <v>2022</v>
      </c>
      <c r="D659" s="1" t="s">
        <v>0</v>
      </c>
      <c r="E659" s="1" t="s">
        <v>1</v>
      </c>
      <c r="F659" s="1" t="s">
        <v>25</v>
      </c>
      <c r="G659" s="1" t="s">
        <v>3</v>
      </c>
      <c r="H659" s="1" t="s">
        <v>8</v>
      </c>
      <c r="I659" s="1"/>
      <c r="J659" s="1"/>
      <c r="K659" s="1"/>
      <c r="L659" s="28">
        <v>0</v>
      </c>
      <c r="M659" s="31">
        <v>0</v>
      </c>
      <c r="N659" s="31">
        <v>0</v>
      </c>
    </row>
    <row r="660" spans="1:14" x14ac:dyDescent="0.25">
      <c r="A660" s="1" t="s">
        <v>24042</v>
      </c>
      <c r="B660" s="1">
        <v>1003441</v>
      </c>
      <c r="C660" s="1">
        <v>2022</v>
      </c>
      <c r="D660" s="1" t="s">
        <v>0</v>
      </c>
      <c r="E660" s="1" t="s">
        <v>1</v>
      </c>
      <c r="F660" s="1" t="s">
        <v>25</v>
      </c>
      <c r="G660" s="1" t="s">
        <v>3</v>
      </c>
      <c r="H660" s="1" t="s">
        <v>4</v>
      </c>
      <c r="I660" s="1"/>
      <c r="J660" s="1"/>
      <c r="K660" s="1"/>
      <c r="L660" s="28">
        <v>0</v>
      </c>
      <c r="M660" s="31">
        <v>0</v>
      </c>
      <c r="N660" s="31">
        <v>0</v>
      </c>
    </row>
    <row r="661" spans="1:14" x14ac:dyDescent="0.25">
      <c r="A661" s="1" t="s">
        <v>24042</v>
      </c>
      <c r="B661" s="1">
        <v>1003441</v>
      </c>
      <c r="C661" s="1">
        <v>2022</v>
      </c>
      <c r="D661" s="1" t="s">
        <v>0</v>
      </c>
      <c r="E661" s="1" t="s">
        <v>1</v>
      </c>
      <c r="F661" s="1" t="s">
        <v>25</v>
      </c>
      <c r="G661" s="1" t="s">
        <v>3</v>
      </c>
      <c r="H661" s="1" t="s">
        <v>7</v>
      </c>
      <c r="I661" s="1"/>
      <c r="J661" s="1"/>
      <c r="K661" s="1"/>
      <c r="L661" s="28">
        <v>60</v>
      </c>
      <c r="M661" s="31">
        <v>5.3560873000000004</v>
      </c>
      <c r="N661" s="31">
        <v>2.1288399999999999E-2</v>
      </c>
    </row>
    <row r="662" spans="1:14" x14ac:dyDescent="0.25">
      <c r="A662" s="1" t="s">
        <v>24042</v>
      </c>
      <c r="B662" s="1">
        <v>1003441</v>
      </c>
      <c r="C662" s="1">
        <v>2022</v>
      </c>
      <c r="D662" s="1" t="s">
        <v>0</v>
      </c>
      <c r="E662" s="1" t="s">
        <v>1</v>
      </c>
      <c r="F662" s="1" t="s">
        <v>25</v>
      </c>
      <c r="G662" s="1" t="s">
        <v>3</v>
      </c>
      <c r="H662" s="1" t="s">
        <v>6</v>
      </c>
      <c r="I662" s="1"/>
      <c r="J662" s="1"/>
      <c r="K662" s="1"/>
      <c r="L662" s="28">
        <v>0</v>
      </c>
      <c r="M662" s="31">
        <v>0</v>
      </c>
      <c r="N662" s="31">
        <v>0</v>
      </c>
    </row>
    <row r="663" spans="1:14" x14ac:dyDescent="0.25">
      <c r="A663" s="1" t="s">
        <v>24042</v>
      </c>
      <c r="B663" s="1">
        <v>1003441</v>
      </c>
      <c r="C663" s="1">
        <v>2022</v>
      </c>
      <c r="D663" s="1" t="s">
        <v>0</v>
      </c>
      <c r="E663" s="1" t="s">
        <v>1</v>
      </c>
      <c r="F663" s="1" t="s">
        <v>25</v>
      </c>
      <c r="G663" s="1" t="s">
        <v>3</v>
      </c>
      <c r="H663" s="1" t="s">
        <v>10</v>
      </c>
      <c r="I663" s="1"/>
      <c r="J663" s="1"/>
      <c r="K663" s="1"/>
      <c r="L663" s="28">
        <v>0</v>
      </c>
      <c r="M663" s="31">
        <v>0</v>
      </c>
      <c r="N663" s="31">
        <v>0</v>
      </c>
    </row>
    <row r="664" spans="1:14" x14ac:dyDescent="0.25">
      <c r="A664" s="1" t="s">
        <v>24042</v>
      </c>
      <c r="B664" s="1">
        <v>1003441</v>
      </c>
      <c r="C664" s="1">
        <v>2022</v>
      </c>
      <c r="D664" s="1" t="s">
        <v>0</v>
      </c>
      <c r="E664" s="1" t="s">
        <v>1</v>
      </c>
      <c r="F664" s="1" t="s">
        <v>25</v>
      </c>
      <c r="G664" s="1" t="s">
        <v>3</v>
      </c>
      <c r="H664" s="1" t="s">
        <v>9</v>
      </c>
      <c r="I664" s="1"/>
      <c r="J664" s="1"/>
      <c r="K664" s="1"/>
      <c r="L664" s="28">
        <v>0</v>
      </c>
      <c r="M664" s="31">
        <v>0</v>
      </c>
      <c r="N664" s="31">
        <v>0</v>
      </c>
    </row>
    <row r="665" spans="1:14" x14ac:dyDescent="0.25">
      <c r="A665" s="1" t="s">
        <v>24042</v>
      </c>
      <c r="B665" s="1">
        <v>1003441</v>
      </c>
      <c r="C665" s="1">
        <v>2022</v>
      </c>
      <c r="D665" s="1" t="s">
        <v>0</v>
      </c>
      <c r="E665" s="1" t="s">
        <v>1</v>
      </c>
      <c r="F665" s="1" t="s">
        <v>25</v>
      </c>
      <c r="G665" s="1" t="s">
        <v>3</v>
      </c>
      <c r="H665" s="1" t="s">
        <v>5</v>
      </c>
      <c r="I665" s="1"/>
      <c r="J665" s="1"/>
      <c r="K665" s="1"/>
      <c r="L665" s="28">
        <v>0</v>
      </c>
      <c r="M665" s="31">
        <v>0</v>
      </c>
      <c r="N665" s="31">
        <v>0</v>
      </c>
    </row>
    <row r="666" spans="1:14" x14ac:dyDescent="0.25">
      <c r="A666" s="1" t="s">
        <v>671</v>
      </c>
      <c r="B666" s="1">
        <v>1003443</v>
      </c>
      <c r="C666" s="1">
        <v>2022</v>
      </c>
      <c r="D666" s="1" t="s">
        <v>0</v>
      </c>
      <c r="E666" s="1" t="s">
        <v>1</v>
      </c>
      <c r="F666" s="1" t="s">
        <v>12</v>
      </c>
      <c r="G666" s="1" t="s">
        <v>3</v>
      </c>
      <c r="H666" s="1" t="s">
        <v>8</v>
      </c>
      <c r="I666" s="1"/>
      <c r="J666" s="1"/>
      <c r="K666" s="1"/>
      <c r="L666" s="28">
        <v>0</v>
      </c>
      <c r="M666" s="31">
        <v>0</v>
      </c>
      <c r="N666" s="31">
        <v>0</v>
      </c>
    </row>
    <row r="667" spans="1:14" x14ac:dyDescent="0.25">
      <c r="A667" s="1" t="s">
        <v>671</v>
      </c>
      <c r="B667" s="1">
        <v>1003443</v>
      </c>
      <c r="C667" s="1">
        <v>2022</v>
      </c>
      <c r="D667" s="1" t="s">
        <v>0</v>
      </c>
      <c r="E667" s="1" t="s">
        <v>1</v>
      </c>
      <c r="F667" s="1" t="s">
        <v>12</v>
      </c>
      <c r="G667" s="1" t="s">
        <v>3</v>
      </c>
      <c r="H667" s="1" t="s">
        <v>4</v>
      </c>
      <c r="I667" s="1"/>
      <c r="J667" s="1"/>
      <c r="K667" s="1"/>
      <c r="L667" s="28">
        <v>0</v>
      </c>
      <c r="M667" s="31">
        <v>0</v>
      </c>
      <c r="N667" s="31">
        <v>0</v>
      </c>
    </row>
    <row r="668" spans="1:14" x14ac:dyDescent="0.25">
      <c r="A668" s="1" t="s">
        <v>671</v>
      </c>
      <c r="B668" s="1">
        <v>1003443</v>
      </c>
      <c r="C668" s="1">
        <v>2022</v>
      </c>
      <c r="D668" s="1" t="s">
        <v>0</v>
      </c>
      <c r="E668" s="1" t="s">
        <v>1</v>
      </c>
      <c r="F668" s="1" t="s">
        <v>12</v>
      </c>
      <c r="G668" s="1" t="s">
        <v>3</v>
      </c>
      <c r="H668" s="1" t="s">
        <v>6</v>
      </c>
      <c r="I668" s="1"/>
      <c r="J668" s="1"/>
      <c r="K668" s="1"/>
      <c r="L668" s="28">
        <v>0</v>
      </c>
      <c r="M668" s="31">
        <v>0</v>
      </c>
      <c r="N668" s="31">
        <v>0</v>
      </c>
    </row>
    <row r="669" spans="1:14" x14ac:dyDescent="0.25">
      <c r="A669" s="1" t="s">
        <v>671</v>
      </c>
      <c r="B669" s="1">
        <v>1003443</v>
      </c>
      <c r="C669" s="1">
        <v>2022</v>
      </c>
      <c r="D669" s="1" t="s">
        <v>0</v>
      </c>
      <c r="E669" s="1" t="s">
        <v>1</v>
      </c>
      <c r="F669" s="1" t="s">
        <v>12</v>
      </c>
      <c r="G669" s="1" t="s">
        <v>3</v>
      </c>
      <c r="H669" s="1" t="s">
        <v>5</v>
      </c>
      <c r="I669" s="1"/>
      <c r="J669" s="1"/>
      <c r="K669" s="1"/>
      <c r="L669" s="28">
        <v>0</v>
      </c>
      <c r="M669" s="31">
        <v>0</v>
      </c>
      <c r="N669" s="31">
        <v>0</v>
      </c>
    </row>
    <row r="670" spans="1:14" x14ac:dyDescent="0.25">
      <c r="A670" s="1" t="s">
        <v>671</v>
      </c>
      <c r="B670" s="1">
        <v>1003443</v>
      </c>
      <c r="C670" s="1">
        <v>2022</v>
      </c>
      <c r="D670" s="1" t="s">
        <v>0</v>
      </c>
      <c r="E670" s="1" t="s">
        <v>1</v>
      </c>
      <c r="F670" s="1" t="s">
        <v>12</v>
      </c>
      <c r="G670" s="1" t="s">
        <v>3</v>
      </c>
      <c r="H670" s="1" t="s">
        <v>9</v>
      </c>
      <c r="I670" s="1"/>
      <c r="J670" s="1"/>
      <c r="K670" s="1"/>
      <c r="L670" s="28">
        <v>0</v>
      </c>
      <c r="M670" s="31">
        <v>0</v>
      </c>
      <c r="N670" s="31">
        <v>0</v>
      </c>
    </row>
    <row r="671" spans="1:14" x14ac:dyDescent="0.25">
      <c r="A671" s="1" t="s">
        <v>671</v>
      </c>
      <c r="B671" s="1">
        <v>1003443</v>
      </c>
      <c r="C671" s="1">
        <v>2022</v>
      </c>
      <c r="D671" s="1" t="s">
        <v>0</v>
      </c>
      <c r="E671" s="1" t="s">
        <v>1</v>
      </c>
      <c r="F671" s="1" t="s">
        <v>12</v>
      </c>
      <c r="G671" s="1" t="s">
        <v>3</v>
      </c>
      <c r="H671" s="1" t="s">
        <v>10</v>
      </c>
      <c r="I671" s="1"/>
      <c r="J671" s="1"/>
      <c r="K671" s="1"/>
      <c r="L671" s="28">
        <v>0</v>
      </c>
      <c r="M671" s="31">
        <v>0</v>
      </c>
      <c r="N671" s="31">
        <v>0</v>
      </c>
    </row>
    <row r="672" spans="1:14" x14ac:dyDescent="0.25">
      <c r="A672" s="1" t="s">
        <v>671</v>
      </c>
      <c r="B672" s="1">
        <v>1003443</v>
      </c>
      <c r="C672" s="1">
        <v>2022</v>
      </c>
      <c r="D672" s="1" t="s">
        <v>0</v>
      </c>
      <c r="E672" s="1" t="s">
        <v>1</v>
      </c>
      <c r="F672" s="1" t="s">
        <v>12</v>
      </c>
      <c r="G672" s="1" t="s">
        <v>3</v>
      </c>
      <c r="H672" s="1" t="s">
        <v>7</v>
      </c>
      <c r="I672" s="1"/>
      <c r="J672" s="1"/>
      <c r="K672" s="1"/>
      <c r="L672" s="28">
        <v>60</v>
      </c>
      <c r="M672" s="31">
        <v>107.5159773</v>
      </c>
      <c r="N672" s="31">
        <v>3.1005156</v>
      </c>
    </row>
    <row r="673" spans="1:14" x14ac:dyDescent="0.25">
      <c r="A673" s="1" t="s">
        <v>643</v>
      </c>
      <c r="B673" s="1">
        <v>1003447</v>
      </c>
      <c r="C673" s="1">
        <v>2022</v>
      </c>
      <c r="D673" s="1" t="s">
        <v>0</v>
      </c>
      <c r="E673" s="1" t="s">
        <v>1</v>
      </c>
      <c r="F673" s="1" t="s">
        <v>25</v>
      </c>
      <c r="G673" s="1" t="s">
        <v>3</v>
      </c>
      <c r="H673" s="1" t="s">
        <v>8</v>
      </c>
      <c r="I673" s="1"/>
      <c r="J673" s="1"/>
      <c r="K673" s="1"/>
      <c r="L673" s="28">
        <v>0</v>
      </c>
      <c r="M673" s="31">
        <v>0</v>
      </c>
      <c r="N673" s="31">
        <v>0</v>
      </c>
    </row>
    <row r="674" spans="1:14" x14ac:dyDescent="0.25">
      <c r="A674" s="1" t="s">
        <v>643</v>
      </c>
      <c r="B674" s="1">
        <v>1003447</v>
      </c>
      <c r="C674" s="1">
        <v>2022</v>
      </c>
      <c r="D674" s="1" t="s">
        <v>0</v>
      </c>
      <c r="E674" s="1" t="s">
        <v>1</v>
      </c>
      <c r="F674" s="1" t="s">
        <v>25</v>
      </c>
      <c r="G674" s="1" t="s">
        <v>3</v>
      </c>
      <c r="H674" s="1" t="s">
        <v>4</v>
      </c>
      <c r="I674" s="1"/>
      <c r="J674" s="1"/>
      <c r="K674" s="1"/>
      <c r="L674" s="28">
        <v>0</v>
      </c>
      <c r="M674" s="31">
        <v>0</v>
      </c>
      <c r="N674" s="31">
        <v>0</v>
      </c>
    </row>
    <row r="675" spans="1:14" x14ac:dyDescent="0.25">
      <c r="A675" s="1" t="s">
        <v>643</v>
      </c>
      <c r="B675" s="1">
        <v>1003447</v>
      </c>
      <c r="C675" s="1">
        <v>2022</v>
      </c>
      <c r="D675" s="1" t="s">
        <v>0</v>
      </c>
      <c r="E675" s="1" t="s">
        <v>1</v>
      </c>
      <c r="F675" s="1" t="s">
        <v>25</v>
      </c>
      <c r="G675" s="1" t="s">
        <v>3</v>
      </c>
      <c r="H675" s="1" t="s">
        <v>9</v>
      </c>
      <c r="I675" s="1"/>
      <c r="J675" s="1"/>
      <c r="K675" s="1"/>
      <c r="L675" s="28">
        <v>0</v>
      </c>
      <c r="M675" s="31">
        <v>0</v>
      </c>
      <c r="N675" s="31">
        <v>0</v>
      </c>
    </row>
    <row r="676" spans="1:14" x14ac:dyDescent="0.25">
      <c r="A676" s="1" t="s">
        <v>643</v>
      </c>
      <c r="B676" s="1">
        <v>1003447</v>
      </c>
      <c r="C676" s="1">
        <v>2022</v>
      </c>
      <c r="D676" s="1" t="s">
        <v>0</v>
      </c>
      <c r="E676" s="1" t="s">
        <v>1</v>
      </c>
      <c r="F676" s="1" t="s">
        <v>25</v>
      </c>
      <c r="G676" s="1" t="s">
        <v>3</v>
      </c>
      <c r="H676" s="1" t="s">
        <v>7</v>
      </c>
      <c r="I676" s="1"/>
      <c r="J676" s="1"/>
      <c r="K676" s="1"/>
      <c r="L676" s="28">
        <v>102</v>
      </c>
      <c r="M676" s="31">
        <v>11.3511133</v>
      </c>
      <c r="N676" s="31">
        <v>0.36223470000000002</v>
      </c>
    </row>
    <row r="677" spans="1:14" x14ac:dyDescent="0.25">
      <c r="A677" s="1" t="s">
        <v>643</v>
      </c>
      <c r="B677" s="1">
        <v>1003447</v>
      </c>
      <c r="C677" s="1">
        <v>2022</v>
      </c>
      <c r="D677" s="1" t="s">
        <v>0</v>
      </c>
      <c r="E677" s="1" t="s">
        <v>1</v>
      </c>
      <c r="F677" s="1" t="s">
        <v>25</v>
      </c>
      <c r="G677" s="1" t="s">
        <v>3</v>
      </c>
      <c r="H677" s="1" t="s">
        <v>10</v>
      </c>
      <c r="I677" s="1"/>
      <c r="J677" s="1"/>
      <c r="K677" s="1"/>
      <c r="L677" s="28">
        <v>0</v>
      </c>
      <c r="M677" s="31">
        <v>0</v>
      </c>
      <c r="N677" s="31">
        <v>0</v>
      </c>
    </row>
    <row r="678" spans="1:14" x14ac:dyDescent="0.25">
      <c r="A678" s="1" t="s">
        <v>643</v>
      </c>
      <c r="B678" s="1">
        <v>1003447</v>
      </c>
      <c r="C678" s="1">
        <v>2022</v>
      </c>
      <c r="D678" s="1" t="s">
        <v>0</v>
      </c>
      <c r="E678" s="1" t="s">
        <v>1</v>
      </c>
      <c r="F678" s="1" t="s">
        <v>25</v>
      </c>
      <c r="G678" s="1" t="s">
        <v>3</v>
      </c>
      <c r="H678" s="1" t="s">
        <v>6</v>
      </c>
      <c r="I678" s="1"/>
      <c r="J678" s="1"/>
      <c r="K678" s="1"/>
      <c r="L678" s="28">
        <v>0</v>
      </c>
      <c r="M678" s="31">
        <v>0</v>
      </c>
      <c r="N678" s="31">
        <v>0</v>
      </c>
    </row>
    <row r="679" spans="1:14" x14ac:dyDescent="0.25">
      <c r="A679" s="1" t="s">
        <v>643</v>
      </c>
      <c r="B679" s="1">
        <v>1003447</v>
      </c>
      <c r="C679" s="1">
        <v>2022</v>
      </c>
      <c r="D679" s="1" t="s">
        <v>0</v>
      </c>
      <c r="E679" s="1" t="s">
        <v>1</v>
      </c>
      <c r="F679" s="1" t="s">
        <v>25</v>
      </c>
      <c r="G679" s="1" t="s">
        <v>3</v>
      </c>
      <c r="H679" s="1" t="s">
        <v>5</v>
      </c>
      <c r="I679" s="1"/>
      <c r="J679" s="1"/>
      <c r="K679" s="1"/>
      <c r="L679" s="28">
        <v>0</v>
      </c>
      <c r="M679" s="31">
        <v>0</v>
      </c>
      <c r="N679" s="31">
        <v>0</v>
      </c>
    </row>
    <row r="680" spans="1:14" x14ac:dyDescent="0.25">
      <c r="A680" s="1" t="s">
        <v>24043</v>
      </c>
      <c r="B680" s="1">
        <v>1003452</v>
      </c>
      <c r="C680" s="1">
        <v>2022</v>
      </c>
      <c r="D680" s="1" t="s">
        <v>0</v>
      </c>
      <c r="E680" s="1" t="s">
        <v>1</v>
      </c>
      <c r="F680" s="1" t="s">
        <v>25</v>
      </c>
      <c r="G680" s="1" t="s">
        <v>3</v>
      </c>
      <c r="H680" s="1" t="s">
        <v>5</v>
      </c>
      <c r="I680" s="1"/>
      <c r="J680" s="1"/>
      <c r="K680" s="1"/>
      <c r="L680" s="28">
        <v>4</v>
      </c>
      <c r="M680" s="31">
        <v>11.3084352</v>
      </c>
      <c r="N680" s="31">
        <v>0.3261095</v>
      </c>
    </row>
    <row r="681" spans="1:14" x14ac:dyDescent="0.25">
      <c r="A681" s="1" t="s">
        <v>24043</v>
      </c>
      <c r="B681" s="1">
        <v>1003452</v>
      </c>
      <c r="C681" s="1">
        <v>2022</v>
      </c>
      <c r="D681" s="1" t="s">
        <v>0</v>
      </c>
      <c r="E681" s="1" t="s">
        <v>1</v>
      </c>
      <c r="F681" s="1" t="s">
        <v>25</v>
      </c>
      <c r="G681" s="1" t="s">
        <v>3</v>
      </c>
      <c r="H681" s="1" t="s">
        <v>7</v>
      </c>
      <c r="I681" s="1"/>
      <c r="J681" s="1"/>
      <c r="K681" s="1"/>
      <c r="L681" s="28">
        <v>234</v>
      </c>
      <c r="M681" s="31">
        <v>68.404742400000003</v>
      </c>
      <c r="N681" s="31">
        <v>1.9726368000000001</v>
      </c>
    </row>
    <row r="682" spans="1:14" x14ac:dyDescent="0.25">
      <c r="A682" s="1" t="s">
        <v>625</v>
      </c>
      <c r="B682" s="1">
        <v>1003455</v>
      </c>
      <c r="C682" s="1">
        <v>2022</v>
      </c>
      <c r="D682" s="1" t="s">
        <v>0</v>
      </c>
      <c r="E682" s="1" t="s">
        <v>1</v>
      </c>
      <c r="F682" s="1" t="s">
        <v>12</v>
      </c>
      <c r="G682" s="1" t="s">
        <v>3</v>
      </c>
      <c r="H682" s="1" t="s">
        <v>4</v>
      </c>
      <c r="I682" s="1"/>
      <c r="J682" s="1"/>
      <c r="K682" s="1"/>
      <c r="L682" s="28">
        <v>0</v>
      </c>
      <c r="M682" s="31">
        <v>0</v>
      </c>
      <c r="N682" s="31">
        <v>0</v>
      </c>
    </row>
    <row r="683" spans="1:14" x14ac:dyDescent="0.25">
      <c r="A683" s="1" t="s">
        <v>625</v>
      </c>
      <c r="B683" s="1">
        <v>1003455</v>
      </c>
      <c r="C683" s="1">
        <v>2022</v>
      </c>
      <c r="D683" s="1" t="s">
        <v>0</v>
      </c>
      <c r="E683" s="1" t="s">
        <v>1</v>
      </c>
      <c r="F683" s="1" t="s">
        <v>12</v>
      </c>
      <c r="G683" s="1" t="s">
        <v>3</v>
      </c>
      <c r="H683" s="1" t="s">
        <v>7</v>
      </c>
      <c r="I683" s="1"/>
      <c r="J683" s="1"/>
      <c r="K683" s="1"/>
      <c r="L683" s="28">
        <v>33</v>
      </c>
      <c r="M683" s="31">
        <v>23.945357099999999</v>
      </c>
      <c r="N683" s="31">
        <v>0.69052950000000002</v>
      </c>
    </row>
    <row r="684" spans="1:14" x14ac:dyDescent="0.25">
      <c r="A684" s="1" t="s">
        <v>625</v>
      </c>
      <c r="B684" s="1">
        <v>1003455</v>
      </c>
      <c r="C684" s="1">
        <v>2022</v>
      </c>
      <c r="D684" s="1" t="s">
        <v>0</v>
      </c>
      <c r="E684" s="1" t="s">
        <v>1</v>
      </c>
      <c r="F684" s="1" t="s">
        <v>12</v>
      </c>
      <c r="G684" s="1" t="s">
        <v>3</v>
      </c>
      <c r="H684" s="1" t="s">
        <v>6</v>
      </c>
      <c r="I684" s="1"/>
      <c r="J684" s="1"/>
      <c r="K684" s="1"/>
      <c r="L684" s="28">
        <v>0</v>
      </c>
      <c r="M684" s="31">
        <v>0</v>
      </c>
      <c r="N684" s="31">
        <v>0</v>
      </c>
    </row>
    <row r="685" spans="1:14" x14ac:dyDescent="0.25">
      <c r="A685" s="1" t="s">
        <v>625</v>
      </c>
      <c r="B685" s="1">
        <v>1003455</v>
      </c>
      <c r="C685" s="1">
        <v>2022</v>
      </c>
      <c r="D685" s="1" t="s">
        <v>0</v>
      </c>
      <c r="E685" s="1" t="s">
        <v>1</v>
      </c>
      <c r="F685" s="1" t="s">
        <v>12</v>
      </c>
      <c r="G685" s="1" t="s">
        <v>3</v>
      </c>
      <c r="H685" s="1" t="s">
        <v>9</v>
      </c>
      <c r="I685" s="1"/>
      <c r="J685" s="1"/>
      <c r="K685" s="1"/>
      <c r="L685" s="28">
        <v>0</v>
      </c>
      <c r="M685" s="31">
        <v>0</v>
      </c>
      <c r="N685" s="31">
        <v>0</v>
      </c>
    </row>
    <row r="686" spans="1:14" x14ac:dyDescent="0.25">
      <c r="A686" s="1" t="s">
        <v>625</v>
      </c>
      <c r="B686" s="1">
        <v>1003455</v>
      </c>
      <c r="C686" s="1">
        <v>2022</v>
      </c>
      <c r="D686" s="1" t="s">
        <v>0</v>
      </c>
      <c r="E686" s="1" t="s">
        <v>1</v>
      </c>
      <c r="F686" s="1" t="s">
        <v>12</v>
      </c>
      <c r="G686" s="1" t="s">
        <v>3</v>
      </c>
      <c r="H686" s="1" t="s">
        <v>5</v>
      </c>
      <c r="I686" s="1"/>
      <c r="J686" s="1"/>
      <c r="K686" s="1"/>
      <c r="L686" s="28">
        <v>0</v>
      </c>
      <c r="M686" s="31">
        <v>0</v>
      </c>
      <c r="N686" s="31">
        <v>0</v>
      </c>
    </row>
    <row r="687" spans="1:14" x14ac:dyDescent="0.25">
      <c r="A687" s="1" t="s">
        <v>625</v>
      </c>
      <c r="B687" s="1">
        <v>1003455</v>
      </c>
      <c r="C687" s="1">
        <v>2022</v>
      </c>
      <c r="D687" s="1" t="s">
        <v>0</v>
      </c>
      <c r="E687" s="1" t="s">
        <v>1</v>
      </c>
      <c r="F687" s="1" t="s">
        <v>12</v>
      </c>
      <c r="G687" s="1" t="s">
        <v>3</v>
      </c>
      <c r="H687" s="1" t="s">
        <v>8</v>
      </c>
      <c r="I687" s="1"/>
      <c r="J687" s="1"/>
      <c r="K687" s="1"/>
      <c r="L687" s="28">
        <v>0</v>
      </c>
      <c r="M687" s="31">
        <v>0</v>
      </c>
      <c r="N687" s="31">
        <v>0</v>
      </c>
    </row>
    <row r="688" spans="1:14" x14ac:dyDescent="0.25">
      <c r="A688" s="1" t="s">
        <v>625</v>
      </c>
      <c r="B688" s="1">
        <v>1003455</v>
      </c>
      <c r="C688" s="1">
        <v>2022</v>
      </c>
      <c r="D688" s="1" t="s">
        <v>0</v>
      </c>
      <c r="E688" s="1" t="s">
        <v>1</v>
      </c>
      <c r="F688" s="1" t="s">
        <v>12</v>
      </c>
      <c r="G688" s="1" t="s">
        <v>3</v>
      </c>
      <c r="H688" s="1" t="s">
        <v>10</v>
      </c>
      <c r="I688" s="1"/>
      <c r="J688" s="1"/>
      <c r="K688" s="1"/>
      <c r="L688" s="28">
        <v>0</v>
      </c>
      <c r="M688" s="31">
        <v>0</v>
      </c>
      <c r="N688" s="31">
        <v>0</v>
      </c>
    </row>
    <row r="689" spans="1:14" x14ac:dyDescent="0.25">
      <c r="A689" s="1" t="s">
        <v>428</v>
      </c>
      <c r="B689" s="1">
        <v>1003475</v>
      </c>
      <c r="C689" s="1">
        <v>2022</v>
      </c>
      <c r="D689" s="1" t="s">
        <v>0</v>
      </c>
      <c r="E689" s="1" t="s">
        <v>1</v>
      </c>
      <c r="F689" s="1" t="s">
        <v>25</v>
      </c>
      <c r="G689" s="1" t="s">
        <v>3</v>
      </c>
      <c r="H689" s="1" t="s">
        <v>7</v>
      </c>
      <c r="I689" s="1"/>
      <c r="J689" s="1"/>
      <c r="K689" s="1"/>
      <c r="L689" s="28">
        <v>88</v>
      </c>
      <c r="M689" s="31">
        <v>33.888910000000003</v>
      </c>
      <c r="N689" s="31">
        <v>4.9000599999999999</v>
      </c>
    </row>
    <row r="690" spans="1:14" x14ac:dyDescent="0.25">
      <c r="A690" s="1" t="s">
        <v>517</v>
      </c>
      <c r="B690" s="1">
        <v>1003512</v>
      </c>
      <c r="C690" s="1">
        <v>2022</v>
      </c>
      <c r="D690" s="1" t="s">
        <v>0</v>
      </c>
      <c r="E690" s="1" t="s">
        <v>1</v>
      </c>
      <c r="F690" s="1" t="s">
        <v>12</v>
      </c>
      <c r="G690" s="1" t="s">
        <v>3</v>
      </c>
      <c r="H690" s="1" t="s">
        <v>8</v>
      </c>
      <c r="I690" s="1"/>
      <c r="J690" s="1"/>
      <c r="K690" s="1"/>
      <c r="L690" s="28">
        <v>0</v>
      </c>
      <c r="M690" s="31">
        <v>0</v>
      </c>
      <c r="N690" s="31">
        <v>0</v>
      </c>
    </row>
    <row r="691" spans="1:14" x14ac:dyDescent="0.25">
      <c r="A691" s="1" t="s">
        <v>517</v>
      </c>
      <c r="B691" s="1">
        <v>1003512</v>
      </c>
      <c r="C691" s="1">
        <v>2022</v>
      </c>
      <c r="D691" s="1" t="s">
        <v>0</v>
      </c>
      <c r="E691" s="1" t="s">
        <v>1</v>
      </c>
      <c r="F691" s="1" t="s">
        <v>12</v>
      </c>
      <c r="G691" s="1" t="s">
        <v>3</v>
      </c>
      <c r="H691" s="1" t="s">
        <v>6</v>
      </c>
      <c r="I691" s="1"/>
      <c r="J691" s="1"/>
      <c r="K691" s="1"/>
      <c r="L691" s="28">
        <v>0</v>
      </c>
      <c r="M691" s="31">
        <v>0</v>
      </c>
      <c r="N691" s="31">
        <v>0</v>
      </c>
    </row>
    <row r="692" spans="1:14" x14ac:dyDescent="0.25">
      <c r="A692" s="1" t="s">
        <v>517</v>
      </c>
      <c r="B692" s="1">
        <v>1003512</v>
      </c>
      <c r="C692" s="1">
        <v>2022</v>
      </c>
      <c r="D692" s="1" t="s">
        <v>0</v>
      </c>
      <c r="E692" s="1" t="s">
        <v>1</v>
      </c>
      <c r="F692" s="1" t="s">
        <v>12</v>
      </c>
      <c r="G692" s="1" t="s">
        <v>3</v>
      </c>
      <c r="H692" s="1" t="s">
        <v>4</v>
      </c>
      <c r="I692" s="1"/>
      <c r="J692" s="1"/>
      <c r="K692" s="1"/>
      <c r="L692" s="28">
        <v>0</v>
      </c>
      <c r="M692" s="31">
        <v>0</v>
      </c>
      <c r="N692" s="31">
        <v>0</v>
      </c>
    </row>
    <row r="693" spans="1:14" x14ac:dyDescent="0.25">
      <c r="A693" s="1" t="s">
        <v>517</v>
      </c>
      <c r="B693" s="1">
        <v>1003512</v>
      </c>
      <c r="C693" s="1">
        <v>2022</v>
      </c>
      <c r="D693" s="1" t="s">
        <v>0</v>
      </c>
      <c r="E693" s="1" t="s">
        <v>1</v>
      </c>
      <c r="F693" s="1" t="s">
        <v>12</v>
      </c>
      <c r="G693" s="1" t="s">
        <v>3</v>
      </c>
      <c r="H693" s="1" t="s">
        <v>5</v>
      </c>
      <c r="I693" s="1"/>
      <c r="J693" s="1"/>
      <c r="K693" s="1"/>
      <c r="L693" s="28">
        <v>1</v>
      </c>
      <c r="M693" s="31">
        <v>5.9262000000000004E-3</v>
      </c>
      <c r="N693" s="31">
        <v>1.7090000000000001E-4</v>
      </c>
    </row>
    <row r="694" spans="1:14" x14ac:dyDescent="0.25">
      <c r="A694" s="1" t="s">
        <v>517</v>
      </c>
      <c r="B694" s="1">
        <v>1003512</v>
      </c>
      <c r="C694" s="1">
        <v>2022</v>
      </c>
      <c r="D694" s="1" t="s">
        <v>0</v>
      </c>
      <c r="E694" s="1" t="s">
        <v>1</v>
      </c>
      <c r="F694" s="1" t="s">
        <v>12</v>
      </c>
      <c r="G694" s="1" t="s">
        <v>3</v>
      </c>
      <c r="H694" s="1" t="s">
        <v>7</v>
      </c>
      <c r="I694" s="1"/>
      <c r="J694" s="1"/>
      <c r="K694" s="1"/>
      <c r="L694" s="28">
        <v>12</v>
      </c>
      <c r="M694" s="31">
        <v>7.9500408</v>
      </c>
      <c r="N694" s="31">
        <v>0.22926099999999999</v>
      </c>
    </row>
    <row r="695" spans="1:14" x14ac:dyDescent="0.25">
      <c r="A695" s="1" t="s">
        <v>517</v>
      </c>
      <c r="B695" s="1">
        <v>1003512</v>
      </c>
      <c r="C695" s="1">
        <v>2022</v>
      </c>
      <c r="D695" s="1" t="s">
        <v>0</v>
      </c>
      <c r="E695" s="1" t="s">
        <v>1</v>
      </c>
      <c r="F695" s="1" t="s">
        <v>12</v>
      </c>
      <c r="G695" s="1" t="s">
        <v>3</v>
      </c>
      <c r="H695" s="1" t="s">
        <v>9</v>
      </c>
      <c r="I695" s="1"/>
      <c r="J695" s="1"/>
      <c r="K695" s="1"/>
      <c r="L695" s="28">
        <v>0</v>
      </c>
      <c r="M695" s="31">
        <v>0</v>
      </c>
      <c r="N695" s="31">
        <v>0</v>
      </c>
    </row>
    <row r="696" spans="1:14" x14ac:dyDescent="0.25">
      <c r="A696" s="1" t="s">
        <v>517</v>
      </c>
      <c r="B696" s="1">
        <v>1003512</v>
      </c>
      <c r="C696" s="1">
        <v>2022</v>
      </c>
      <c r="D696" s="1" t="s">
        <v>0</v>
      </c>
      <c r="E696" s="1" t="s">
        <v>1</v>
      </c>
      <c r="F696" s="1" t="s">
        <v>12</v>
      </c>
      <c r="G696" s="1" t="s">
        <v>3</v>
      </c>
      <c r="H696" s="1" t="s">
        <v>10</v>
      </c>
      <c r="I696" s="1"/>
      <c r="J696" s="1"/>
      <c r="K696" s="1"/>
      <c r="L696" s="28">
        <v>0</v>
      </c>
      <c r="M696" s="31">
        <v>0</v>
      </c>
      <c r="N696" s="31">
        <v>0</v>
      </c>
    </row>
    <row r="697" spans="1:14" x14ac:dyDescent="0.25">
      <c r="A697" s="1" t="s">
        <v>38</v>
      </c>
      <c r="B697" s="1">
        <v>1003531</v>
      </c>
      <c r="C697" s="1">
        <v>2022</v>
      </c>
      <c r="D697" s="1" t="s">
        <v>0</v>
      </c>
      <c r="E697" s="1" t="s">
        <v>1</v>
      </c>
      <c r="F697" s="1" t="s">
        <v>12</v>
      </c>
      <c r="G697" s="1" t="s">
        <v>3</v>
      </c>
      <c r="H697" s="1" t="s">
        <v>7</v>
      </c>
      <c r="I697" s="1"/>
      <c r="J697" s="1"/>
      <c r="K697" s="1"/>
      <c r="L697" s="28">
        <v>20</v>
      </c>
      <c r="M697" s="31">
        <v>7.3175395999999999</v>
      </c>
      <c r="N697" s="31">
        <v>0.21102119999999999</v>
      </c>
    </row>
    <row r="698" spans="1:14" x14ac:dyDescent="0.25">
      <c r="A698" s="1" t="s">
        <v>38</v>
      </c>
      <c r="B698" s="1">
        <v>1003531</v>
      </c>
      <c r="C698" s="1">
        <v>2022</v>
      </c>
      <c r="D698" s="1" t="s">
        <v>0</v>
      </c>
      <c r="E698" s="1" t="s">
        <v>1</v>
      </c>
      <c r="F698" s="1" t="s">
        <v>12</v>
      </c>
      <c r="G698" s="1" t="s">
        <v>3</v>
      </c>
      <c r="H698" s="1" t="s">
        <v>5</v>
      </c>
      <c r="I698" s="1"/>
      <c r="J698" s="1"/>
      <c r="K698" s="1"/>
      <c r="L698" s="28">
        <v>1</v>
      </c>
      <c r="M698" s="31">
        <v>2.6454129000000002</v>
      </c>
      <c r="N698" s="31">
        <v>7.62877E-2</v>
      </c>
    </row>
    <row r="699" spans="1:14" x14ac:dyDescent="0.25">
      <c r="A699" s="1" t="s">
        <v>38</v>
      </c>
      <c r="B699" s="1">
        <v>1003531</v>
      </c>
      <c r="C699" s="1">
        <v>2022</v>
      </c>
      <c r="D699" s="1" t="s">
        <v>0</v>
      </c>
      <c r="E699" s="1" t="s">
        <v>1</v>
      </c>
      <c r="F699" s="1" t="s">
        <v>12</v>
      </c>
      <c r="G699" s="1" t="s">
        <v>3</v>
      </c>
      <c r="H699" s="1" t="s">
        <v>8</v>
      </c>
      <c r="I699" s="1"/>
      <c r="J699" s="1"/>
      <c r="K699" s="1"/>
      <c r="L699" s="28">
        <v>1</v>
      </c>
      <c r="M699" s="31">
        <v>0.2344059</v>
      </c>
      <c r="N699" s="31">
        <v>6.7597000000000004E-3</v>
      </c>
    </row>
    <row r="700" spans="1:14" x14ac:dyDescent="0.25">
      <c r="A700" s="1" t="s">
        <v>38</v>
      </c>
      <c r="B700" s="1">
        <v>1003531</v>
      </c>
      <c r="C700" s="1">
        <v>2022</v>
      </c>
      <c r="D700" s="1" t="s">
        <v>0</v>
      </c>
      <c r="E700" s="1" t="s">
        <v>1</v>
      </c>
      <c r="F700" s="1" t="s">
        <v>12</v>
      </c>
      <c r="G700" s="1" t="s">
        <v>3</v>
      </c>
      <c r="H700" s="1" t="s">
        <v>6</v>
      </c>
      <c r="I700" s="1"/>
      <c r="J700" s="1"/>
      <c r="K700" s="1"/>
      <c r="L700" s="28">
        <v>0</v>
      </c>
      <c r="M700" s="31">
        <v>0</v>
      </c>
      <c r="N700" s="31">
        <v>0</v>
      </c>
    </row>
    <row r="701" spans="1:14" x14ac:dyDescent="0.25">
      <c r="A701" s="1" t="s">
        <v>38</v>
      </c>
      <c r="B701" s="1">
        <v>1003531</v>
      </c>
      <c r="C701" s="1">
        <v>2022</v>
      </c>
      <c r="D701" s="1" t="s">
        <v>0</v>
      </c>
      <c r="E701" s="1" t="s">
        <v>1</v>
      </c>
      <c r="F701" s="1" t="s">
        <v>12</v>
      </c>
      <c r="G701" s="1" t="s">
        <v>3</v>
      </c>
      <c r="H701" s="1" t="s">
        <v>4</v>
      </c>
      <c r="I701" s="1"/>
      <c r="J701" s="1"/>
      <c r="K701" s="1"/>
      <c r="L701" s="28">
        <v>0</v>
      </c>
      <c r="M701" s="31">
        <v>0</v>
      </c>
      <c r="N701" s="31">
        <v>0</v>
      </c>
    </row>
    <row r="702" spans="1:14" x14ac:dyDescent="0.25">
      <c r="A702" s="1" t="s">
        <v>38</v>
      </c>
      <c r="B702" s="1">
        <v>1003531</v>
      </c>
      <c r="C702" s="1">
        <v>2022</v>
      </c>
      <c r="D702" s="1" t="s">
        <v>0</v>
      </c>
      <c r="E702" s="1" t="s">
        <v>1</v>
      </c>
      <c r="F702" s="1" t="s">
        <v>12</v>
      </c>
      <c r="G702" s="1" t="s">
        <v>3</v>
      </c>
      <c r="H702" s="1" t="s">
        <v>10</v>
      </c>
      <c r="I702" s="1"/>
      <c r="J702" s="1"/>
      <c r="K702" s="1"/>
      <c r="L702" s="28">
        <v>0</v>
      </c>
      <c r="M702" s="31">
        <v>0</v>
      </c>
      <c r="N702" s="31">
        <v>0</v>
      </c>
    </row>
    <row r="703" spans="1:14" x14ac:dyDescent="0.25">
      <c r="A703" s="1" t="s">
        <v>38</v>
      </c>
      <c r="B703" s="1">
        <v>1003531</v>
      </c>
      <c r="C703" s="1">
        <v>2022</v>
      </c>
      <c r="D703" s="1" t="s">
        <v>0</v>
      </c>
      <c r="E703" s="1" t="s">
        <v>1</v>
      </c>
      <c r="F703" s="1" t="s">
        <v>12</v>
      </c>
      <c r="G703" s="1" t="s">
        <v>3</v>
      </c>
      <c r="H703" s="1" t="s">
        <v>9</v>
      </c>
      <c r="I703" s="1"/>
      <c r="J703" s="1"/>
      <c r="K703" s="1"/>
      <c r="L703" s="28">
        <v>0</v>
      </c>
      <c r="M703" s="31">
        <v>0</v>
      </c>
      <c r="N703" s="31">
        <v>0</v>
      </c>
    </row>
    <row r="704" spans="1:14" x14ac:dyDescent="0.25">
      <c r="A704" s="1" t="s">
        <v>24044</v>
      </c>
      <c r="B704" s="1">
        <v>1003535</v>
      </c>
      <c r="C704" s="1">
        <v>2022</v>
      </c>
      <c r="D704" s="1" t="s">
        <v>0</v>
      </c>
      <c r="E704" s="1" t="s">
        <v>1</v>
      </c>
      <c r="F704" s="1" t="s">
        <v>25</v>
      </c>
      <c r="G704" s="1" t="s">
        <v>3</v>
      </c>
      <c r="H704" s="1" t="s">
        <v>6</v>
      </c>
      <c r="I704" s="1"/>
      <c r="J704" s="1"/>
      <c r="K704" s="1"/>
      <c r="L704" s="28">
        <v>0</v>
      </c>
      <c r="M704" s="31">
        <v>0</v>
      </c>
      <c r="N704" s="31">
        <v>0</v>
      </c>
    </row>
    <row r="705" spans="1:14" x14ac:dyDescent="0.25">
      <c r="A705" s="1" t="s">
        <v>24044</v>
      </c>
      <c r="B705" s="1">
        <v>1003535</v>
      </c>
      <c r="C705" s="1">
        <v>2022</v>
      </c>
      <c r="D705" s="1" t="s">
        <v>0</v>
      </c>
      <c r="E705" s="1" t="s">
        <v>1</v>
      </c>
      <c r="F705" s="1" t="s">
        <v>25</v>
      </c>
      <c r="G705" s="1" t="s">
        <v>3</v>
      </c>
      <c r="H705" s="1" t="s">
        <v>4</v>
      </c>
      <c r="I705" s="1"/>
      <c r="J705" s="1"/>
      <c r="K705" s="1"/>
      <c r="L705" s="28">
        <v>0</v>
      </c>
      <c r="M705" s="31">
        <v>0</v>
      </c>
      <c r="N705" s="31">
        <v>0</v>
      </c>
    </row>
    <row r="706" spans="1:14" x14ac:dyDescent="0.25">
      <c r="A706" s="1" t="s">
        <v>24044</v>
      </c>
      <c r="B706" s="1">
        <v>1003535</v>
      </c>
      <c r="C706" s="1">
        <v>2022</v>
      </c>
      <c r="D706" s="1" t="s">
        <v>0</v>
      </c>
      <c r="E706" s="1" t="s">
        <v>1</v>
      </c>
      <c r="F706" s="1" t="s">
        <v>25</v>
      </c>
      <c r="G706" s="1" t="s">
        <v>3</v>
      </c>
      <c r="H706" s="1" t="s">
        <v>10</v>
      </c>
      <c r="I706" s="1"/>
      <c r="J706" s="1"/>
      <c r="K706" s="1"/>
      <c r="L706" s="28">
        <v>0</v>
      </c>
      <c r="M706" s="31">
        <v>0</v>
      </c>
      <c r="N706" s="31">
        <v>0</v>
      </c>
    </row>
    <row r="707" spans="1:14" x14ac:dyDescent="0.25">
      <c r="A707" s="1" t="s">
        <v>24044</v>
      </c>
      <c r="B707" s="1">
        <v>1003535</v>
      </c>
      <c r="C707" s="1">
        <v>2022</v>
      </c>
      <c r="D707" s="1" t="s">
        <v>0</v>
      </c>
      <c r="E707" s="1" t="s">
        <v>1</v>
      </c>
      <c r="F707" s="1" t="s">
        <v>25</v>
      </c>
      <c r="G707" s="1" t="s">
        <v>3</v>
      </c>
      <c r="H707" s="1" t="s">
        <v>9</v>
      </c>
      <c r="I707" s="1"/>
      <c r="J707" s="1"/>
      <c r="K707" s="1"/>
      <c r="L707" s="28">
        <v>104</v>
      </c>
      <c r="M707" s="31">
        <v>1.1011853</v>
      </c>
      <c r="N707" s="31">
        <v>3.1755699999999998E-2</v>
      </c>
    </row>
    <row r="708" spans="1:14" x14ac:dyDescent="0.25">
      <c r="A708" s="1" t="s">
        <v>24044</v>
      </c>
      <c r="B708" s="1">
        <v>1003535</v>
      </c>
      <c r="C708" s="1">
        <v>2022</v>
      </c>
      <c r="D708" s="1" t="s">
        <v>0</v>
      </c>
      <c r="E708" s="1" t="s">
        <v>1</v>
      </c>
      <c r="F708" s="1" t="s">
        <v>25</v>
      </c>
      <c r="G708" s="1" t="s">
        <v>3</v>
      </c>
      <c r="H708" s="1" t="s">
        <v>5</v>
      </c>
      <c r="I708" s="1"/>
      <c r="J708" s="1"/>
      <c r="K708" s="1"/>
      <c r="L708" s="28">
        <v>0</v>
      </c>
      <c r="M708" s="31">
        <v>0</v>
      </c>
      <c r="N708" s="31">
        <v>0</v>
      </c>
    </row>
    <row r="709" spans="1:14" x14ac:dyDescent="0.25">
      <c r="A709" s="1" t="s">
        <v>24044</v>
      </c>
      <c r="B709" s="1">
        <v>1003535</v>
      </c>
      <c r="C709" s="1">
        <v>2022</v>
      </c>
      <c r="D709" s="1" t="s">
        <v>0</v>
      </c>
      <c r="E709" s="1" t="s">
        <v>1</v>
      </c>
      <c r="F709" s="1" t="s">
        <v>25</v>
      </c>
      <c r="G709" s="1" t="s">
        <v>3</v>
      </c>
      <c r="H709" s="1" t="s">
        <v>8</v>
      </c>
      <c r="I709" s="1"/>
      <c r="J709" s="1"/>
      <c r="K709" s="1"/>
      <c r="L709" s="28">
        <v>0</v>
      </c>
      <c r="M709" s="31">
        <v>0</v>
      </c>
      <c r="N709" s="31">
        <v>0</v>
      </c>
    </row>
    <row r="710" spans="1:14" x14ac:dyDescent="0.25">
      <c r="A710" s="1" t="s">
        <v>24044</v>
      </c>
      <c r="B710" s="1">
        <v>1003535</v>
      </c>
      <c r="C710" s="1">
        <v>2022</v>
      </c>
      <c r="D710" s="1" t="s">
        <v>0</v>
      </c>
      <c r="E710" s="1" t="s">
        <v>1</v>
      </c>
      <c r="F710" s="1" t="s">
        <v>25</v>
      </c>
      <c r="G710" s="1" t="s">
        <v>3</v>
      </c>
      <c r="H710" s="1" t="s">
        <v>7</v>
      </c>
      <c r="I710" s="1"/>
      <c r="J710" s="1"/>
      <c r="K710" s="1"/>
      <c r="L710" s="28">
        <v>16</v>
      </c>
      <c r="M710" s="31">
        <v>15.258088300000001</v>
      </c>
      <c r="N710" s="31">
        <v>0.44000850000000002</v>
      </c>
    </row>
    <row r="711" spans="1:14" x14ac:dyDescent="0.25">
      <c r="A711" s="1" t="s">
        <v>24044</v>
      </c>
      <c r="B711" s="1">
        <v>1003535</v>
      </c>
      <c r="C711" s="1">
        <v>2022</v>
      </c>
      <c r="D711" s="1" t="s">
        <v>0</v>
      </c>
      <c r="E711" s="1" t="s">
        <v>1</v>
      </c>
      <c r="F711" s="1" t="s">
        <v>12</v>
      </c>
      <c r="G711" s="1" t="s">
        <v>3</v>
      </c>
      <c r="H711" s="1" t="s">
        <v>10</v>
      </c>
      <c r="I711" s="1"/>
      <c r="J711" s="1"/>
      <c r="K711" s="1"/>
      <c r="L711" s="28">
        <v>0</v>
      </c>
      <c r="M711" s="31">
        <v>0</v>
      </c>
      <c r="N711" s="31">
        <v>0</v>
      </c>
    </row>
    <row r="712" spans="1:14" x14ac:dyDescent="0.25">
      <c r="A712" s="1" t="s">
        <v>24044</v>
      </c>
      <c r="B712" s="1">
        <v>1003535</v>
      </c>
      <c r="C712" s="1">
        <v>2022</v>
      </c>
      <c r="D712" s="1" t="s">
        <v>0</v>
      </c>
      <c r="E712" s="1" t="s">
        <v>1</v>
      </c>
      <c r="F712" s="1" t="s">
        <v>12</v>
      </c>
      <c r="G712" s="1" t="s">
        <v>3</v>
      </c>
      <c r="H712" s="1" t="s">
        <v>5</v>
      </c>
      <c r="I712" s="1"/>
      <c r="J712" s="1"/>
      <c r="K712" s="1"/>
      <c r="L712" s="28">
        <v>0</v>
      </c>
      <c r="M712" s="31">
        <v>0</v>
      </c>
      <c r="N712" s="31">
        <v>0</v>
      </c>
    </row>
    <row r="713" spans="1:14" x14ac:dyDescent="0.25">
      <c r="A713" s="1" t="s">
        <v>24044</v>
      </c>
      <c r="B713" s="1">
        <v>1003535</v>
      </c>
      <c r="C713" s="1">
        <v>2022</v>
      </c>
      <c r="D713" s="1" t="s">
        <v>0</v>
      </c>
      <c r="E713" s="1" t="s">
        <v>1</v>
      </c>
      <c r="F713" s="1" t="s">
        <v>12</v>
      </c>
      <c r="G713" s="1" t="s">
        <v>3</v>
      </c>
      <c r="H713" s="1" t="s">
        <v>4</v>
      </c>
      <c r="I713" s="1"/>
      <c r="J713" s="1"/>
      <c r="K713" s="1"/>
      <c r="L713" s="28">
        <v>0</v>
      </c>
      <c r="M713" s="31">
        <v>0</v>
      </c>
      <c r="N713" s="31">
        <v>0</v>
      </c>
    </row>
    <row r="714" spans="1:14" x14ac:dyDescent="0.25">
      <c r="A714" s="1" t="s">
        <v>24044</v>
      </c>
      <c r="B714" s="1">
        <v>1003535</v>
      </c>
      <c r="C714" s="1">
        <v>2022</v>
      </c>
      <c r="D714" s="1" t="s">
        <v>0</v>
      </c>
      <c r="E714" s="1" t="s">
        <v>1</v>
      </c>
      <c r="F714" s="1" t="s">
        <v>12</v>
      </c>
      <c r="G714" s="1" t="s">
        <v>3</v>
      </c>
      <c r="H714" s="1" t="s">
        <v>6</v>
      </c>
      <c r="I714" s="1"/>
      <c r="J714" s="1"/>
      <c r="K714" s="1"/>
      <c r="L714" s="28">
        <v>0</v>
      </c>
      <c r="M714" s="31">
        <v>0</v>
      </c>
      <c r="N714" s="31">
        <v>0</v>
      </c>
    </row>
    <row r="715" spans="1:14" x14ac:dyDescent="0.25">
      <c r="A715" s="1" t="s">
        <v>24044</v>
      </c>
      <c r="B715" s="1">
        <v>1003535</v>
      </c>
      <c r="C715" s="1">
        <v>2022</v>
      </c>
      <c r="D715" s="1" t="s">
        <v>0</v>
      </c>
      <c r="E715" s="1" t="s">
        <v>1</v>
      </c>
      <c r="F715" s="1" t="s">
        <v>12</v>
      </c>
      <c r="G715" s="1" t="s">
        <v>3</v>
      </c>
      <c r="H715" s="1" t="s">
        <v>9</v>
      </c>
      <c r="I715" s="1"/>
      <c r="J715" s="1"/>
      <c r="K715" s="1"/>
      <c r="L715" s="28">
        <v>0</v>
      </c>
      <c r="M715" s="31">
        <v>0</v>
      </c>
      <c r="N715" s="31">
        <v>0</v>
      </c>
    </row>
    <row r="716" spans="1:14" x14ac:dyDescent="0.25">
      <c r="A716" s="1" t="s">
        <v>24044</v>
      </c>
      <c r="B716" s="1">
        <v>1003535</v>
      </c>
      <c r="C716" s="1">
        <v>2022</v>
      </c>
      <c r="D716" s="1" t="s">
        <v>0</v>
      </c>
      <c r="E716" s="1" t="s">
        <v>1</v>
      </c>
      <c r="F716" s="1" t="s">
        <v>12</v>
      </c>
      <c r="G716" s="1" t="s">
        <v>3</v>
      </c>
      <c r="H716" s="1" t="s">
        <v>8</v>
      </c>
      <c r="I716" s="1"/>
      <c r="J716" s="1"/>
      <c r="K716" s="1"/>
      <c r="L716" s="28">
        <v>0</v>
      </c>
      <c r="M716" s="31">
        <v>0</v>
      </c>
      <c r="N716" s="31">
        <v>0</v>
      </c>
    </row>
    <row r="717" spans="1:14" x14ac:dyDescent="0.25">
      <c r="A717" s="1" t="s">
        <v>24044</v>
      </c>
      <c r="B717" s="1">
        <v>1003535</v>
      </c>
      <c r="C717" s="1">
        <v>2022</v>
      </c>
      <c r="D717" s="1" t="s">
        <v>0</v>
      </c>
      <c r="E717" s="1" t="s">
        <v>1</v>
      </c>
      <c r="F717" s="1" t="s">
        <v>12</v>
      </c>
      <c r="G717" s="1" t="s">
        <v>3</v>
      </c>
      <c r="H717" s="1" t="s">
        <v>7</v>
      </c>
      <c r="I717" s="1"/>
      <c r="J717" s="1"/>
      <c r="K717" s="1"/>
      <c r="L717" s="28">
        <v>26</v>
      </c>
      <c r="M717" s="31">
        <v>11.240576900000001</v>
      </c>
      <c r="N717" s="31">
        <v>0.32415260000000001</v>
      </c>
    </row>
    <row r="718" spans="1:14" x14ac:dyDescent="0.25">
      <c r="A718" s="1" t="s">
        <v>43</v>
      </c>
      <c r="B718" s="1">
        <v>1003537</v>
      </c>
      <c r="C718" s="1">
        <v>2022</v>
      </c>
      <c r="D718" s="1" t="s">
        <v>0</v>
      </c>
      <c r="E718" s="1" t="s">
        <v>1</v>
      </c>
      <c r="F718" s="1" t="s">
        <v>12</v>
      </c>
      <c r="G718" s="1" t="s">
        <v>3</v>
      </c>
      <c r="H718" s="1" t="s">
        <v>8</v>
      </c>
      <c r="I718" s="1"/>
      <c r="J718" s="1"/>
      <c r="K718" s="1"/>
      <c r="L718" s="28">
        <v>3</v>
      </c>
      <c r="M718" s="31">
        <v>1.6530564999999999</v>
      </c>
      <c r="N718" s="31">
        <v>4.7670400000000002E-2</v>
      </c>
    </row>
    <row r="719" spans="1:14" x14ac:dyDescent="0.25">
      <c r="A719" s="1" t="s">
        <v>43</v>
      </c>
      <c r="B719" s="1">
        <v>1003537</v>
      </c>
      <c r="C719" s="1">
        <v>2022</v>
      </c>
      <c r="D719" s="1" t="s">
        <v>0</v>
      </c>
      <c r="E719" s="1" t="s">
        <v>1</v>
      </c>
      <c r="F719" s="1" t="s">
        <v>12</v>
      </c>
      <c r="G719" s="1" t="s">
        <v>3</v>
      </c>
      <c r="H719" s="1" t="s">
        <v>7</v>
      </c>
      <c r="I719" s="1"/>
      <c r="J719" s="1"/>
      <c r="K719" s="1"/>
      <c r="L719" s="28">
        <v>43</v>
      </c>
      <c r="M719" s="31">
        <v>7.4300895000000002</v>
      </c>
      <c r="N719" s="31">
        <v>0.21426680000000001</v>
      </c>
    </row>
    <row r="720" spans="1:14" x14ac:dyDescent="0.25">
      <c r="A720" s="1" t="s">
        <v>43</v>
      </c>
      <c r="B720" s="1">
        <v>1003537</v>
      </c>
      <c r="C720" s="1">
        <v>2022</v>
      </c>
      <c r="D720" s="1" t="s">
        <v>0</v>
      </c>
      <c r="E720" s="1" t="s">
        <v>1</v>
      </c>
      <c r="F720" s="1" t="s">
        <v>12</v>
      </c>
      <c r="G720" s="1" t="s">
        <v>3</v>
      </c>
      <c r="H720" s="1" t="s">
        <v>5</v>
      </c>
      <c r="I720" s="1"/>
      <c r="J720" s="1"/>
      <c r="K720" s="1"/>
      <c r="L720" s="28">
        <v>1</v>
      </c>
      <c r="M720" s="31">
        <v>3.735023</v>
      </c>
      <c r="N720" s="31">
        <v>0.1077095</v>
      </c>
    </row>
    <row r="721" spans="1:14" x14ac:dyDescent="0.25">
      <c r="A721" s="1" t="s">
        <v>43</v>
      </c>
      <c r="B721" s="1">
        <v>1003537</v>
      </c>
      <c r="C721" s="1">
        <v>2022</v>
      </c>
      <c r="D721" s="1" t="s">
        <v>0</v>
      </c>
      <c r="E721" s="1" t="s">
        <v>1</v>
      </c>
      <c r="F721" s="1" t="s">
        <v>12</v>
      </c>
      <c r="G721" s="1" t="s">
        <v>3</v>
      </c>
      <c r="H721" s="1" t="s">
        <v>9</v>
      </c>
      <c r="I721" s="1"/>
      <c r="J721" s="1"/>
      <c r="K721" s="1"/>
      <c r="L721" s="28">
        <v>0</v>
      </c>
      <c r="M721" s="31">
        <v>0</v>
      </c>
      <c r="N721" s="31">
        <v>0</v>
      </c>
    </row>
    <row r="722" spans="1:14" x14ac:dyDescent="0.25">
      <c r="A722" s="1" t="s">
        <v>43</v>
      </c>
      <c r="B722" s="1">
        <v>1003537</v>
      </c>
      <c r="C722" s="1">
        <v>2022</v>
      </c>
      <c r="D722" s="1" t="s">
        <v>0</v>
      </c>
      <c r="E722" s="1" t="s">
        <v>1</v>
      </c>
      <c r="F722" s="1" t="s">
        <v>12</v>
      </c>
      <c r="G722" s="1" t="s">
        <v>3</v>
      </c>
      <c r="H722" s="1" t="s">
        <v>4</v>
      </c>
      <c r="I722" s="1"/>
      <c r="J722" s="1"/>
      <c r="K722" s="1"/>
      <c r="L722" s="28">
        <v>0</v>
      </c>
      <c r="M722" s="31">
        <v>0</v>
      </c>
      <c r="N722" s="31">
        <v>0</v>
      </c>
    </row>
    <row r="723" spans="1:14" x14ac:dyDescent="0.25">
      <c r="A723" s="1" t="s">
        <v>43</v>
      </c>
      <c r="B723" s="1">
        <v>1003537</v>
      </c>
      <c r="C723" s="1">
        <v>2022</v>
      </c>
      <c r="D723" s="1" t="s">
        <v>0</v>
      </c>
      <c r="E723" s="1" t="s">
        <v>1</v>
      </c>
      <c r="F723" s="1" t="s">
        <v>12</v>
      </c>
      <c r="G723" s="1" t="s">
        <v>3</v>
      </c>
      <c r="H723" s="1" t="s">
        <v>6</v>
      </c>
      <c r="I723" s="1"/>
      <c r="J723" s="1"/>
      <c r="K723" s="1"/>
      <c r="L723" s="28">
        <v>0</v>
      </c>
      <c r="M723" s="31">
        <v>0</v>
      </c>
      <c r="N723" s="31">
        <v>0</v>
      </c>
    </row>
    <row r="724" spans="1:14" x14ac:dyDescent="0.25">
      <c r="A724" s="1" t="s">
        <v>43</v>
      </c>
      <c r="B724" s="1">
        <v>1003537</v>
      </c>
      <c r="C724" s="1">
        <v>2022</v>
      </c>
      <c r="D724" s="1" t="s">
        <v>0</v>
      </c>
      <c r="E724" s="1" t="s">
        <v>1</v>
      </c>
      <c r="F724" s="1" t="s">
        <v>12</v>
      </c>
      <c r="G724" s="1" t="s">
        <v>3</v>
      </c>
      <c r="H724" s="1" t="s">
        <v>10</v>
      </c>
      <c r="I724" s="1"/>
      <c r="J724" s="1"/>
      <c r="K724" s="1"/>
      <c r="L724" s="28">
        <v>0</v>
      </c>
      <c r="M724" s="31">
        <v>0</v>
      </c>
      <c r="N724" s="31">
        <v>0</v>
      </c>
    </row>
    <row r="725" spans="1:14" x14ac:dyDescent="0.25">
      <c r="A725" s="1" t="s">
        <v>533</v>
      </c>
      <c r="B725" s="1">
        <v>1003541</v>
      </c>
      <c r="C725" s="1">
        <v>2022</v>
      </c>
      <c r="D725" s="1" t="s">
        <v>0</v>
      </c>
      <c r="E725" s="1" t="s">
        <v>1</v>
      </c>
      <c r="F725" s="1" t="s">
        <v>12</v>
      </c>
      <c r="G725" s="1" t="s">
        <v>3</v>
      </c>
      <c r="H725" s="1" t="s">
        <v>4</v>
      </c>
      <c r="I725" s="1"/>
      <c r="J725" s="1"/>
      <c r="K725" s="1"/>
      <c r="L725" s="28">
        <v>0</v>
      </c>
      <c r="M725" s="31">
        <v>0</v>
      </c>
      <c r="N725" s="31">
        <v>0</v>
      </c>
    </row>
    <row r="726" spans="1:14" x14ac:dyDescent="0.25">
      <c r="A726" s="1" t="s">
        <v>533</v>
      </c>
      <c r="B726" s="1">
        <v>1003541</v>
      </c>
      <c r="C726" s="1">
        <v>2022</v>
      </c>
      <c r="D726" s="1" t="s">
        <v>0</v>
      </c>
      <c r="E726" s="1" t="s">
        <v>1</v>
      </c>
      <c r="F726" s="1" t="s">
        <v>12</v>
      </c>
      <c r="G726" s="1" t="s">
        <v>3</v>
      </c>
      <c r="H726" s="1" t="s">
        <v>5</v>
      </c>
      <c r="I726" s="1"/>
      <c r="J726" s="1"/>
      <c r="K726" s="1"/>
      <c r="L726" s="28">
        <v>2</v>
      </c>
      <c r="M726" s="31">
        <v>0.34510079999999999</v>
      </c>
      <c r="N726" s="31">
        <v>9.9518999999999996E-3</v>
      </c>
    </row>
    <row r="727" spans="1:14" x14ac:dyDescent="0.25">
      <c r="A727" s="1" t="s">
        <v>533</v>
      </c>
      <c r="B727" s="1">
        <v>1003541</v>
      </c>
      <c r="C727" s="1">
        <v>2022</v>
      </c>
      <c r="D727" s="1" t="s">
        <v>0</v>
      </c>
      <c r="E727" s="1" t="s">
        <v>1</v>
      </c>
      <c r="F727" s="1" t="s">
        <v>12</v>
      </c>
      <c r="G727" s="1" t="s">
        <v>3</v>
      </c>
      <c r="H727" s="1" t="s">
        <v>6</v>
      </c>
      <c r="I727" s="1"/>
      <c r="J727" s="1"/>
      <c r="K727" s="1"/>
      <c r="L727" s="28">
        <v>0</v>
      </c>
      <c r="M727" s="31">
        <v>0</v>
      </c>
      <c r="N727" s="31">
        <v>0</v>
      </c>
    </row>
    <row r="728" spans="1:14" x14ac:dyDescent="0.25">
      <c r="A728" s="1" t="s">
        <v>533</v>
      </c>
      <c r="B728" s="1">
        <v>1003541</v>
      </c>
      <c r="C728" s="1">
        <v>2022</v>
      </c>
      <c r="D728" s="1" t="s">
        <v>0</v>
      </c>
      <c r="E728" s="1" t="s">
        <v>1</v>
      </c>
      <c r="F728" s="1" t="s">
        <v>12</v>
      </c>
      <c r="G728" s="1" t="s">
        <v>3</v>
      </c>
      <c r="H728" s="1" t="s">
        <v>7</v>
      </c>
      <c r="I728" s="1"/>
      <c r="J728" s="1"/>
      <c r="K728" s="1"/>
      <c r="L728" s="28">
        <v>41</v>
      </c>
      <c r="M728" s="31">
        <v>6.9856955999999997</v>
      </c>
      <c r="N728" s="31">
        <v>0.20145150000000001</v>
      </c>
    </row>
    <row r="729" spans="1:14" x14ac:dyDescent="0.25">
      <c r="A729" s="1" t="s">
        <v>533</v>
      </c>
      <c r="B729" s="1">
        <v>1003541</v>
      </c>
      <c r="C729" s="1">
        <v>2022</v>
      </c>
      <c r="D729" s="1" t="s">
        <v>0</v>
      </c>
      <c r="E729" s="1" t="s">
        <v>1</v>
      </c>
      <c r="F729" s="1" t="s">
        <v>12</v>
      </c>
      <c r="G729" s="1" t="s">
        <v>3</v>
      </c>
      <c r="H729" s="1" t="s">
        <v>9</v>
      </c>
      <c r="I729" s="1"/>
      <c r="J729" s="1"/>
      <c r="K729" s="1"/>
      <c r="L729" s="28">
        <v>0</v>
      </c>
      <c r="M729" s="31">
        <v>0</v>
      </c>
      <c r="N729" s="31">
        <v>0</v>
      </c>
    </row>
    <row r="730" spans="1:14" x14ac:dyDescent="0.25">
      <c r="A730" s="1" t="s">
        <v>533</v>
      </c>
      <c r="B730" s="1">
        <v>1003541</v>
      </c>
      <c r="C730" s="1">
        <v>2022</v>
      </c>
      <c r="D730" s="1" t="s">
        <v>0</v>
      </c>
      <c r="E730" s="1" t="s">
        <v>1</v>
      </c>
      <c r="F730" s="1" t="s">
        <v>12</v>
      </c>
      <c r="G730" s="1" t="s">
        <v>3</v>
      </c>
      <c r="H730" s="1" t="s">
        <v>8</v>
      </c>
      <c r="I730" s="1"/>
      <c r="J730" s="1"/>
      <c r="K730" s="1"/>
      <c r="L730" s="28">
        <v>0</v>
      </c>
      <c r="M730" s="31">
        <v>0</v>
      </c>
      <c r="N730" s="31">
        <v>0</v>
      </c>
    </row>
    <row r="731" spans="1:14" x14ac:dyDescent="0.25">
      <c r="A731" s="1" t="s">
        <v>533</v>
      </c>
      <c r="B731" s="1">
        <v>1003541</v>
      </c>
      <c r="C731" s="1">
        <v>2022</v>
      </c>
      <c r="D731" s="1" t="s">
        <v>0</v>
      </c>
      <c r="E731" s="1" t="s">
        <v>1</v>
      </c>
      <c r="F731" s="1" t="s">
        <v>12</v>
      </c>
      <c r="G731" s="1" t="s">
        <v>3</v>
      </c>
      <c r="H731" s="1" t="s">
        <v>10</v>
      </c>
      <c r="I731" s="1"/>
      <c r="J731" s="1"/>
      <c r="K731" s="1"/>
      <c r="L731" s="28">
        <v>0</v>
      </c>
      <c r="M731" s="31">
        <v>0</v>
      </c>
      <c r="N731" s="31">
        <v>0</v>
      </c>
    </row>
    <row r="732" spans="1:14" x14ac:dyDescent="0.25">
      <c r="A732" s="1" t="s">
        <v>722</v>
      </c>
      <c r="B732" s="1">
        <v>1003554</v>
      </c>
      <c r="C732" s="1">
        <v>2022</v>
      </c>
      <c r="D732" s="1" t="s">
        <v>0</v>
      </c>
      <c r="E732" s="1" t="s">
        <v>1</v>
      </c>
      <c r="F732" s="1" t="s">
        <v>12</v>
      </c>
      <c r="G732" s="1" t="s">
        <v>3</v>
      </c>
      <c r="H732" s="1" t="s">
        <v>7</v>
      </c>
      <c r="I732" s="1"/>
      <c r="J732" s="1"/>
      <c r="K732" s="1"/>
      <c r="L732" s="28">
        <v>87</v>
      </c>
      <c r="M732" s="31">
        <v>20.538239999999998</v>
      </c>
      <c r="N732" s="31">
        <v>0.59227600000000002</v>
      </c>
    </row>
    <row r="733" spans="1:14" x14ac:dyDescent="0.25">
      <c r="A733" s="1" t="s">
        <v>72</v>
      </c>
      <c r="B733" s="1">
        <v>1003557</v>
      </c>
      <c r="C733" s="1">
        <v>2022</v>
      </c>
      <c r="D733" s="1" t="s">
        <v>0</v>
      </c>
      <c r="E733" s="1" t="s">
        <v>1</v>
      </c>
      <c r="F733" s="1" t="s">
        <v>12</v>
      </c>
      <c r="G733" s="1" t="s">
        <v>3</v>
      </c>
      <c r="H733" s="1" t="s">
        <v>7</v>
      </c>
      <c r="I733" s="1"/>
      <c r="J733" s="1"/>
      <c r="K733" s="1"/>
      <c r="L733" s="28">
        <v>246</v>
      </c>
      <c r="M733" s="31">
        <v>25.08</v>
      </c>
      <c r="N733" s="31">
        <v>0.72324999999999995</v>
      </c>
    </row>
    <row r="734" spans="1:14" x14ac:dyDescent="0.25">
      <c r="A734" s="1" t="s">
        <v>73</v>
      </c>
      <c r="B734" s="1">
        <v>1003596</v>
      </c>
      <c r="C734" s="1">
        <v>2022</v>
      </c>
      <c r="D734" s="1" t="s">
        <v>0</v>
      </c>
      <c r="E734" s="1" t="s">
        <v>1</v>
      </c>
      <c r="F734" s="1" t="s">
        <v>12</v>
      </c>
      <c r="G734" s="1" t="s">
        <v>3</v>
      </c>
      <c r="H734" s="1" t="s">
        <v>7</v>
      </c>
      <c r="I734" s="1"/>
      <c r="J734" s="1"/>
      <c r="K734" s="1"/>
      <c r="L734" s="28">
        <v>115</v>
      </c>
      <c r="M734" s="31">
        <v>8.4086400000000001</v>
      </c>
      <c r="N734" s="31">
        <v>0.24248600000000001</v>
      </c>
    </row>
    <row r="735" spans="1:14" x14ac:dyDescent="0.25">
      <c r="A735" s="1" t="s">
        <v>197</v>
      </c>
      <c r="B735" s="1">
        <v>1003600</v>
      </c>
      <c r="C735" s="1">
        <v>2022</v>
      </c>
      <c r="D735" s="1" t="s">
        <v>0</v>
      </c>
      <c r="E735" s="1" t="s">
        <v>1</v>
      </c>
      <c r="F735" s="1" t="s">
        <v>12</v>
      </c>
      <c r="G735" s="1" t="s">
        <v>3</v>
      </c>
      <c r="H735" s="1" t="s">
        <v>7</v>
      </c>
      <c r="I735" s="1"/>
      <c r="J735" s="1"/>
      <c r="K735" s="1"/>
      <c r="L735" s="28">
        <v>45</v>
      </c>
      <c r="M735" s="31">
        <v>4.92</v>
      </c>
      <c r="N735" s="31">
        <v>0.1419</v>
      </c>
    </row>
    <row r="736" spans="1:14" x14ac:dyDescent="0.25">
      <c r="A736" s="1" t="s">
        <v>198</v>
      </c>
      <c r="B736" s="1">
        <v>1003657</v>
      </c>
      <c r="C736" s="1">
        <v>2022</v>
      </c>
      <c r="D736" s="1" t="s">
        <v>0</v>
      </c>
      <c r="E736" s="1" t="s">
        <v>1</v>
      </c>
      <c r="F736" s="1" t="s">
        <v>12</v>
      </c>
      <c r="G736" s="1" t="s">
        <v>3</v>
      </c>
      <c r="H736" s="1" t="s">
        <v>7</v>
      </c>
      <c r="I736" s="1"/>
      <c r="J736" s="1"/>
      <c r="K736" s="1"/>
      <c r="L736" s="28">
        <v>192</v>
      </c>
      <c r="M736" s="31">
        <v>13.912319999999999</v>
      </c>
      <c r="N736" s="31">
        <v>0.40111999999999998</v>
      </c>
    </row>
    <row r="737" spans="1:14" x14ac:dyDescent="0.25">
      <c r="A737" s="1" t="s">
        <v>866</v>
      </c>
      <c r="B737" s="1">
        <v>1003671</v>
      </c>
      <c r="C737" s="1">
        <v>2022</v>
      </c>
      <c r="D737" s="1" t="s">
        <v>865</v>
      </c>
      <c r="E737" s="1" t="s">
        <v>23978</v>
      </c>
      <c r="F737" s="1" t="s">
        <v>12</v>
      </c>
      <c r="G737" s="1" t="s">
        <v>867</v>
      </c>
      <c r="H737" s="1"/>
      <c r="I737" s="1"/>
      <c r="J737" s="31">
        <v>81.2132352</v>
      </c>
      <c r="K737" s="31">
        <v>2.3420044999999998</v>
      </c>
      <c r="L737" s="28"/>
      <c r="M737" s="31">
        <v>81.2132352</v>
      </c>
      <c r="N737" s="31">
        <v>2.3420044999999998</v>
      </c>
    </row>
    <row r="738" spans="1:14" x14ac:dyDescent="0.25">
      <c r="A738" s="1" t="s">
        <v>93</v>
      </c>
      <c r="B738" s="1">
        <v>1003681</v>
      </c>
      <c r="C738" s="1">
        <v>2022</v>
      </c>
      <c r="D738" s="1" t="s">
        <v>0</v>
      </c>
      <c r="E738" s="1" t="s">
        <v>1</v>
      </c>
      <c r="F738" s="1" t="s">
        <v>12</v>
      </c>
      <c r="G738" s="1" t="s">
        <v>3</v>
      </c>
      <c r="H738" s="1" t="s">
        <v>8</v>
      </c>
      <c r="I738" s="1"/>
      <c r="J738" s="1"/>
      <c r="K738" s="1"/>
      <c r="L738" s="28">
        <v>0</v>
      </c>
      <c r="M738" s="31">
        <v>0</v>
      </c>
      <c r="N738" s="31">
        <v>0</v>
      </c>
    </row>
    <row r="739" spans="1:14" x14ac:dyDescent="0.25">
      <c r="A739" s="1" t="s">
        <v>93</v>
      </c>
      <c r="B739" s="1">
        <v>1003681</v>
      </c>
      <c r="C739" s="1">
        <v>2022</v>
      </c>
      <c r="D739" s="1" t="s">
        <v>0</v>
      </c>
      <c r="E739" s="1" t="s">
        <v>1</v>
      </c>
      <c r="F739" s="1" t="s">
        <v>12</v>
      </c>
      <c r="G739" s="1" t="s">
        <v>3</v>
      </c>
      <c r="H739" s="1" t="s">
        <v>5</v>
      </c>
      <c r="I739" s="1"/>
      <c r="J739" s="1"/>
      <c r="K739" s="1"/>
      <c r="L739" s="28">
        <v>0</v>
      </c>
      <c r="M739" s="31">
        <v>0</v>
      </c>
      <c r="N739" s="31">
        <v>0</v>
      </c>
    </row>
    <row r="740" spans="1:14" x14ac:dyDescent="0.25">
      <c r="A740" s="1" t="s">
        <v>93</v>
      </c>
      <c r="B740" s="1">
        <v>1003681</v>
      </c>
      <c r="C740" s="1">
        <v>2022</v>
      </c>
      <c r="D740" s="1" t="s">
        <v>0</v>
      </c>
      <c r="E740" s="1" t="s">
        <v>1</v>
      </c>
      <c r="F740" s="1" t="s">
        <v>12</v>
      </c>
      <c r="G740" s="1" t="s">
        <v>3</v>
      </c>
      <c r="H740" s="1" t="s">
        <v>9</v>
      </c>
      <c r="I740" s="1"/>
      <c r="J740" s="1"/>
      <c r="K740" s="1"/>
      <c r="L740" s="28">
        <v>0</v>
      </c>
      <c r="M740" s="31">
        <v>0</v>
      </c>
      <c r="N740" s="31">
        <v>0</v>
      </c>
    </row>
    <row r="741" spans="1:14" x14ac:dyDescent="0.25">
      <c r="A741" s="1" t="s">
        <v>93</v>
      </c>
      <c r="B741" s="1">
        <v>1003681</v>
      </c>
      <c r="C741" s="1">
        <v>2022</v>
      </c>
      <c r="D741" s="1" t="s">
        <v>0</v>
      </c>
      <c r="E741" s="1" t="s">
        <v>1</v>
      </c>
      <c r="F741" s="1" t="s">
        <v>12</v>
      </c>
      <c r="G741" s="1" t="s">
        <v>3</v>
      </c>
      <c r="H741" s="1" t="s">
        <v>10</v>
      </c>
      <c r="I741" s="1"/>
      <c r="J741" s="1"/>
      <c r="K741" s="1"/>
      <c r="L741" s="28">
        <v>0</v>
      </c>
      <c r="M741" s="31">
        <v>0</v>
      </c>
      <c r="N741" s="31">
        <v>0</v>
      </c>
    </row>
    <row r="742" spans="1:14" x14ac:dyDescent="0.25">
      <c r="A742" s="1" t="s">
        <v>93</v>
      </c>
      <c r="B742" s="1">
        <v>1003681</v>
      </c>
      <c r="C742" s="1">
        <v>2022</v>
      </c>
      <c r="D742" s="1" t="s">
        <v>0</v>
      </c>
      <c r="E742" s="1" t="s">
        <v>1</v>
      </c>
      <c r="F742" s="1" t="s">
        <v>12</v>
      </c>
      <c r="G742" s="1" t="s">
        <v>3</v>
      </c>
      <c r="H742" s="1" t="s">
        <v>4</v>
      </c>
      <c r="I742" s="1"/>
      <c r="J742" s="1"/>
      <c r="K742" s="1"/>
      <c r="L742" s="28">
        <v>0</v>
      </c>
      <c r="M742" s="31">
        <v>0</v>
      </c>
      <c r="N742" s="31">
        <v>0</v>
      </c>
    </row>
    <row r="743" spans="1:14" x14ac:dyDescent="0.25">
      <c r="A743" s="1" t="s">
        <v>93</v>
      </c>
      <c r="B743" s="1">
        <v>1003681</v>
      </c>
      <c r="C743" s="1">
        <v>2022</v>
      </c>
      <c r="D743" s="1" t="s">
        <v>0</v>
      </c>
      <c r="E743" s="1" t="s">
        <v>1</v>
      </c>
      <c r="F743" s="1" t="s">
        <v>12</v>
      </c>
      <c r="G743" s="1" t="s">
        <v>3</v>
      </c>
      <c r="H743" s="1" t="s">
        <v>7</v>
      </c>
      <c r="I743" s="1"/>
      <c r="J743" s="1"/>
      <c r="K743" s="1"/>
      <c r="L743" s="28">
        <v>234</v>
      </c>
      <c r="M743" s="31">
        <v>78.333016900000004</v>
      </c>
      <c r="N743" s="31">
        <v>0.1847763</v>
      </c>
    </row>
    <row r="744" spans="1:14" x14ac:dyDescent="0.25">
      <c r="A744" s="1" t="s">
        <v>93</v>
      </c>
      <c r="B744" s="1">
        <v>1003681</v>
      </c>
      <c r="C744" s="1">
        <v>2022</v>
      </c>
      <c r="D744" s="1" t="s">
        <v>0</v>
      </c>
      <c r="E744" s="1" t="s">
        <v>1</v>
      </c>
      <c r="F744" s="1" t="s">
        <v>12</v>
      </c>
      <c r="G744" s="1" t="s">
        <v>3</v>
      </c>
      <c r="H744" s="1" t="s">
        <v>6</v>
      </c>
      <c r="I744" s="1"/>
      <c r="J744" s="1"/>
      <c r="K744" s="1"/>
      <c r="L744" s="28">
        <v>0</v>
      </c>
      <c r="M744" s="31">
        <v>0</v>
      </c>
      <c r="N744" s="31">
        <v>0</v>
      </c>
    </row>
    <row r="745" spans="1:14" x14ac:dyDescent="0.25">
      <c r="A745" s="1" t="s">
        <v>576</v>
      </c>
      <c r="B745" s="1">
        <v>1003682</v>
      </c>
      <c r="C745" s="1">
        <v>2022</v>
      </c>
      <c r="D745" s="1" t="s">
        <v>0</v>
      </c>
      <c r="E745" s="1" t="s">
        <v>1</v>
      </c>
      <c r="F745" s="1" t="s">
        <v>12</v>
      </c>
      <c r="G745" s="1" t="s">
        <v>3</v>
      </c>
      <c r="H745" s="1" t="s">
        <v>9</v>
      </c>
      <c r="I745" s="1"/>
      <c r="J745" s="1"/>
      <c r="K745" s="1"/>
      <c r="L745" s="28">
        <v>0</v>
      </c>
      <c r="M745" s="31">
        <v>0</v>
      </c>
      <c r="N745" s="31">
        <v>0</v>
      </c>
    </row>
    <row r="746" spans="1:14" x14ac:dyDescent="0.25">
      <c r="A746" s="1" t="s">
        <v>576</v>
      </c>
      <c r="B746" s="1">
        <v>1003682</v>
      </c>
      <c r="C746" s="1">
        <v>2022</v>
      </c>
      <c r="D746" s="1" t="s">
        <v>0</v>
      </c>
      <c r="E746" s="1" t="s">
        <v>1</v>
      </c>
      <c r="F746" s="1" t="s">
        <v>12</v>
      </c>
      <c r="G746" s="1" t="s">
        <v>3</v>
      </c>
      <c r="H746" s="1" t="s">
        <v>7</v>
      </c>
      <c r="I746" s="1"/>
      <c r="J746" s="1"/>
      <c r="K746" s="1"/>
      <c r="L746" s="28">
        <v>236</v>
      </c>
      <c r="M746" s="31">
        <v>51.7743897</v>
      </c>
      <c r="N746" s="31">
        <v>0.12516050000000001</v>
      </c>
    </row>
    <row r="747" spans="1:14" x14ac:dyDescent="0.25">
      <c r="A747" s="1" t="s">
        <v>576</v>
      </c>
      <c r="B747" s="1">
        <v>1003682</v>
      </c>
      <c r="C747" s="1">
        <v>2022</v>
      </c>
      <c r="D747" s="1" t="s">
        <v>0</v>
      </c>
      <c r="E747" s="1" t="s">
        <v>1</v>
      </c>
      <c r="F747" s="1" t="s">
        <v>12</v>
      </c>
      <c r="G747" s="1" t="s">
        <v>3</v>
      </c>
      <c r="H747" s="1" t="s">
        <v>10</v>
      </c>
      <c r="I747" s="1"/>
      <c r="J747" s="1"/>
      <c r="K747" s="1"/>
      <c r="L747" s="28">
        <v>0</v>
      </c>
      <c r="M747" s="31">
        <v>0</v>
      </c>
      <c r="N747" s="31">
        <v>0</v>
      </c>
    </row>
    <row r="748" spans="1:14" x14ac:dyDescent="0.25">
      <c r="A748" s="1" t="s">
        <v>576</v>
      </c>
      <c r="B748" s="1">
        <v>1003682</v>
      </c>
      <c r="C748" s="1">
        <v>2022</v>
      </c>
      <c r="D748" s="1" t="s">
        <v>0</v>
      </c>
      <c r="E748" s="1" t="s">
        <v>1</v>
      </c>
      <c r="F748" s="1" t="s">
        <v>12</v>
      </c>
      <c r="G748" s="1" t="s">
        <v>3</v>
      </c>
      <c r="H748" s="1" t="s">
        <v>8</v>
      </c>
      <c r="I748" s="1"/>
      <c r="J748" s="1"/>
      <c r="K748" s="1"/>
      <c r="L748" s="28">
        <v>0</v>
      </c>
      <c r="M748" s="31">
        <v>0</v>
      </c>
      <c r="N748" s="31">
        <v>0</v>
      </c>
    </row>
    <row r="749" spans="1:14" x14ac:dyDescent="0.25">
      <c r="A749" s="1" t="s">
        <v>576</v>
      </c>
      <c r="B749" s="1">
        <v>1003682</v>
      </c>
      <c r="C749" s="1">
        <v>2022</v>
      </c>
      <c r="D749" s="1" t="s">
        <v>0</v>
      </c>
      <c r="E749" s="1" t="s">
        <v>1</v>
      </c>
      <c r="F749" s="1" t="s">
        <v>12</v>
      </c>
      <c r="G749" s="1" t="s">
        <v>3</v>
      </c>
      <c r="H749" s="1" t="s">
        <v>4</v>
      </c>
      <c r="I749" s="1"/>
      <c r="J749" s="1"/>
      <c r="K749" s="1"/>
      <c r="L749" s="28">
        <v>0</v>
      </c>
      <c r="M749" s="31">
        <v>0</v>
      </c>
      <c r="N749" s="31">
        <v>0</v>
      </c>
    </row>
    <row r="750" spans="1:14" x14ac:dyDescent="0.25">
      <c r="A750" s="1" t="s">
        <v>576</v>
      </c>
      <c r="B750" s="1">
        <v>1003682</v>
      </c>
      <c r="C750" s="1">
        <v>2022</v>
      </c>
      <c r="D750" s="1" t="s">
        <v>0</v>
      </c>
      <c r="E750" s="1" t="s">
        <v>1</v>
      </c>
      <c r="F750" s="1" t="s">
        <v>12</v>
      </c>
      <c r="G750" s="1" t="s">
        <v>3</v>
      </c>
      <c r="H750" s="1" t="s">
        <v>6</v>
      </c>
      <c r="I750" s="1"/>
      <c r="J750" s="1"/>
      <c r="K750" s="1"/>
      <c r="L750" s="28">
        <v>0</v>
      </c>
      <c r="M750" s="31">
        <v>0</v>
      </c>
      <c r="N750" s="31">
        <v>0</v>
      </c>
    </row>
    <row r="751" spans="1:14" x14ac:dyDescent="0.25">
      <c r="A751" s="1" t="s">
        <v>576</v>
      </c>
      <c r="B751" s="1">
        <v>1003682</v>
      </c>
      <c r="C751" s="1">
        <v>2022</v>
      </c>
      <c r="D751" s="1" t="s">
        <v>0</v>
      </c>
      <c r="E751" s="1" t="s">
        <v>1</v>
      </c>
      <c r="F751" s="1" t="s">
        <v>12</v>
      </c>
      <c r="G751" s="1" t="s">
        <v>3</v>
      </c>
      <c r="H751" s="1" t="s">
        <v>5</v>
      </c>
      <c r="I751" s="1"/>
      <c r="J751" s="1"/>
      <c r="K751" s="1"/>
      <c r="L751" s="28">
        <v>0</v>
      </c>
      <c r="M751" s="31">
        <v>0</v>
      </c>
      <c r="N751" s="31">
        <v>0</v>
      </c>
    </row>
    <row r="752" spans="1:14" x14ac:dyDescent="0.25">
      <c r="A752" s="1" t="s">
        <v>100</v>
      </c>
      <c r="B752" s="1">
        <v>1003720</v>
      </c>
      <c r="C752" s="1">
        <v>2022</v>
      </c>
      <c r="D752" s="1" t="s">
        <v>0</v>
      </c>
      <c r="E752" s="1" t="s">
        <v>1</v>
      </c>
      <c r="F752" s="1" t="s">
        <v>12</v>
      </c>
      <c r="G752" s="1" t="s">
        <v>3</v>
      </c>
      <c r="H752" s="1" t="s">
        <v>7</v>
      </c>
      <c r="I752" s="1"/>
      <c r="J752" s="1"/>
      <c r="K752" s="1"/>
      <c r="L752" s="28">
        <v>40</v>
      </c>
      <c r="M752" s="31">
        <v>1.6963200000000001</v>
      </c>
      <c r="N752" s="31">
        <v>4.8918000000000003E-2</v>
      </c>
    </row>
    <row r="753" spans="1:14" x14ac:dyDescent="0.25">
      <c r="A753" s="1" t="s">
        <v>100</v>
      </c>
      <c r="B753" s="1">
        <v>1003720</v>
      </c>
      <c r="C753" s="1">
        <v>2022</v>
      </c>
      <c r="D753" s="1" t="s">
        <v>0</v>
      </c>
      <c r="E753" s="1" t="s">
        <v>1</v>
      </c>
      <c r="F753" s="1" t="s">
        <v>12</v>
      </c>
      <c r="G753" s="1" t="s">
        <v>3</v>
      </c>
      <c r="H753" s="1" t="s">
        <v>5</v>
      </c>
      <c r="I753" s="1"/>
      <c r="J753" s="1"/>
      <c r="K753" s="1"/>
      <c r="L753" s="28">
        <v>1</v>
      </c>
      <c r="M753" s="31">
        <v>8.5180799999999994</v>
      </c>
      <c r="N753" s="31">
        <v>0.245642</v>
      </c>
    </row>
    <row r="754" spans="1:14" x14ac:dyDescent="0.25">
      <c r="A754" s="1" t="s">
        <v>258</v>
      </c>
      <c r="B754" s="1">
        <v>1003725</v>
      </c>
      <c r="C754" s="1">
        <v>2022</v>
      </c>
      <c r="D754" s="1" t="s">
        <v>0</v>
      </c>
      <c r="E754" s="1" t="s">
        <v>1</v>
      </c>
      <c r="F754" s="1" t="s">
        <v>12</v>
      </c>
      <c r="G754" s="1" t="s">
        <v>3</v>
      </c>
      <c r="H754" s="1" t="s">
        <v>5</v>
      </c>
      <c r="I754" s="1"/>
      <c r="J754" s="1"/>
      <c r="K754" s="1"/>
      <c r="L754" s="28">
        <v>24</v>
      </c>
      <c r="M754" s="31">
        <v>197.75808000000001</v>
      </c>
      <c r="N754" s="31">
        <v>5.70289</v>
      </c>
    </row>
    <row r="755" spans="1:14" x14ac:dyDescent="0.25">
      <c r="A755" s="1" t="s">
        <v>258</v>
      </c>
      <c r="B755" s="1">
        <v>1003725</v>
      </c>
      <c r="C755" s="1">
        <v>2022</v>
      </c>
      <c r="D755" s="1" t="s">
        <v>0</v>
      </c>
      <c r="E755" s="1" t="s">
        <v>1</v>
      </c>
      <c r="F755" s="1" t="s">
        <v>12</v>
      </c>
      <c r="G755" s="1" t="s">
        <v>3</v>
      </c>
      <c r="H755" s="1" t="s">
        <v>6</v>
      </c>
      <c r="I755" s="1"/>
      <c r="J755" s="1"/>
      <c r="K755" s="1"/>
      <c r="L755" s="28">
        <v>20</v>
      </c>
      <c r="M755" s="31">
        <v>393.12180000000001</v>
      </c>
      <c r="N755" s="31">
        <v>11.336740000000001</v>
      </c>
    </row>
    <row r="756" spans="1:14" x14ac:dyDescent="0.25">
      <c r="A756" s="1" t="s">
        <v>258</v>
      </c>
      <c r="B756" s="1">
        <v>1003725</v>
      </c>
      <c r="C756" s="1">
        <v>2022</v>
      </c>
      <c r="D756" s="1" t="s">
        <v>0</v>
      </c>
      <c r="E756" s="1" t="s">
        <v>1</v>
      </c>
      <c r="F756" s="1" t="s">
        <v>12</v>
      </c>
      <c r="G756" s="1" t="s">
        <v>3</v>
      </c>
      <c r="H756" s="1" t="s">
        <v>10</v>
      </c>
      <c r="I756" s="1"/>
      <c r="J756" s="1"/>
      <c r="K756" s="1"/>
      <c r="L756" s="28">
        <v>3</v>
      </c>
      <c r="M756" s="31">
        <v>88.792320000000004</v>
      </c>
      <c r="N756" s="31">
        <v>2.5605699999999998</v>
      </c>
    </row>
    <row r="757" spans="1:14" x14ac:dyDescent="0.25">
      <c r="A757" s="1" t="s">
        <v>258</v>
      </c>
      <c r="B757" s="1">
        <v>1003725</v>
      </c>
      <c r="C757" s="1">
        <v>2022</v>
      </c>
      <c r="D757" s="1" t="s">
        <v>0</v>
      </c>
      <c r="E757" s="1" t="s">
        <v>1</v>
      </c>
      <c r="F757" s="1" t="s">
        <v>12</v>
      </c>
      <c r="G757" s="1" t="s">
        <v>3</v>
      </c>
      <c r="H757" s="1" t="s">
        <v>7</v>
      </c>
      <c r="I757" s="1"/>
      <c r="J757" s="1"/>
      <c r="K757" s="1"/>
      <c r="L757" s="28">
        <v>66</v>
      </c>
      <c r="M757" s="31">
        <v>40.08493</v>
      </c>
      <c r="N757" s="31">
        <v>1.1559600000000001</v>
      </c>
    </row>
    <row r="758" spans="1:14" x14ac:dyDescent="0.25">
      <c r="A758" s="1" t="s">
        <v>258</v>
      </c>
      <c r="B758" s="1">
        <v>1003725</v>
      </c>
      <c r="C758" s="1">
        <v>2022</v>
      </c>
      <c r="D758" s="1" t="s">
        <v>0</v>
      </c>
      <c r="E758" s="1" t="s">
        <v>1</v>
      </c>
      <c r="F758" s="1" t="s">
        <v>12</v>
      </c>
      <c r="G758" s="1" t="s">
        <v>3</v>
      </c>
      <c r="H758" s="1" t="s">
        <v>4</v>
      </c>
      <c r="I758" s="1"/>
      <c r="J758" s="1"/>
      <c r="K758" s="1"/>
      <c r="L758" s="28">
        <v>33</v>
      </c>
      <c r="M758" s="31">
        <v>60.008139999999997</v>
      </c>
      <c r="N758" s="31">
        <v>1.7304999999999999</v>
      </c>
    </row>
    <row r="759" spans="1:14" x14ac:dyDescent="0.25">
      <c r="A759" s="1" t="s">
        <v>653</v>
      </c>
      <c r="B759" s="1">
        <v>1003729</v>
      </c>
      <c r="C759" s="1">
        <v>2022</v>
      </c>
      <c r="D759" s="1" t="s">
        <v>0</v>
      </c>
      <c r="E759" s="1" t="s">
        <v>1</v>
      </c>
      <c r="F759" s="1" t="s">
        <v>12</v>
      </c>
      <c r="G759" s="1" t="s">
        <v>3</v>
      </c>
      <c r="H759" s="1" t="s">
        <v>4</v>
      </c>
      <c r="I759" s="1"/>
      <c r="J759" s="1"/>
      <c r="K759" s="1"/>
      <c r="L759" s="28">
        <v>11</v>
      </c>
      <c r="M759" s="31">
        <v>2.3270599999999999</v>
      </c>
      <c r="N759" s="31">
        <v>6.7110000000000003E-2</v>
      </c>
    </row>
    <row r="760" spans="1:14" x14ac:dyDescent="0.25">
      <c r="A760" s="1" t="s">
        <v>653</v>
      </c>
      <c r="B760" s="1">
        <v>1003729</v>
      </c>
      <c r="C760" s="1">
        <v>2022</v>
      </c>
      <c r="D760" s="1" t="s">
        <v>0</v>
      </c>
      <c r="E760" s="1" t="s">
        <v>1</v>
      </c>
      <c r="F760" s="1" t="s">
        <v>12</v>
      </c>
      <c r="G760" s="1" t="s">
        <v>3</v>
      </c>
      <c r="H760" s="1" t="s">
        <v>5</v>
      </c>
      <c r="I760" s="1"/>
      <c r="J760" s="1"/>
      <c r="K760" s="1"/>
      <c r="L760" s="28">
        <v>32</v>
      </c>
      <c r="M760" s="31">
        <v>1099.0854899999999</v>
      </c>
      <c r="N760" s="31">
        <v>31.695119999999999</v>
      </c>
    </row>
    <row r="761" spans="1:14" x14ac:dyDescent="0.25">
      <c r="A761" s="1" t="s">
        <v>653</v>
      </c>
      <c r="B761" s="1">
        <v>1003729</v>
      </c>
      <c r="C761" s="1">
        <v>2022</v>
      </c>
      <c r="D761" s="1" t="s">
        <v>0</v>
      </c>
      <c r="E761" s="1" t="s">
        <v>1</v>
      </c>
      <c r="F761" s="1" t="s">
        <v>12</v>
      </c>
      <c r="G761" s="1" t="s">
        <v>3</v>
      </c>
      <c r="H761" s="1" t="s">
        <v>10</v>
      </c>
      <c r="I761" s="1"/>
      <c r="J761" s="1"/>
      <c r="K761" s="1"/>
      <c r="L761" s="28">
        <v>4</v>
      </c>
      <c r="M761" s="31">
        <v>0.14482999999999999</v>
      </c>
      <c r="N761" s="31">
        <v>4.1799999999999997E-3</v>
      </c>
    </row>
    <row r="762" spans="1:14" x14ac:dyDescent="0.25">
      <c r="A762" s="1" t="s">
        <v>653</v>
      </c>
      <c r="B762" s="1">
        <v>1003729</v>
      </c>
      <c r="C762" s="1">
        <v>2022</v>
      </c>
      <c r="D762" s="1" t="s">
        <v>0</v>
      </c>
      <c r="E762" s="1" t="s">
        <v>1</v>
      </c>
      <c r="F762" s="1" t="s">
        <v>12</v>
      </c>
      <c r="G762" s="1" t="s">
        <v>3</v>
      </c>
      <c r="H762" s="1" t="s">
        <v>6</v>
      </c>
      <c r="I762" s="1"/>
      <c r="J762" s="1"/>
      <c r="K762" s="1"/>
      <c r="L762" s="28">
        <v>11</v>
      </c>
      <c r="M762" s="31">
        <v>18.806899999999999</v>
      </c>
      <c r="N762" s="31">
        <v>0.54235</v>
      </c>
    </row>
    <row r="763" spans="1:14" x14ac:dyDescent="0.25">
      <c r="A763" s="1" t="s">
        <v>653</v>
      </c>
      <c r="B763" s="1">
        <v>1003729</v>
      </c>
      <c r="C763" s="1">
        <v>2022</v>
      </c>
      <c r="D763" s="1" t="s">
        <v>0</v>
      </c>
      <c r="E763" s="1" t="s">
        <v>1</v>
      </c>
      <c r="F763" s="1" t="s">
        <v>12</v>
      </c>
      <c r="G763" s="1" t="s">
        <v>3</v>
      </c>
      <c r="H763" s="1" t="s">
        <v>7</v>
      </c>
      <c r="I763" s="1"/>
      <c r="J763" s="1"/>
      <c r="K763" s="1"/>
      <c r="L763" s="28">
        <v>39</v>
      </c>
      <c r="M763" s="31">
        <v>38.726990000000001</v>
      </c>
      <c r="N763" s="31">
        <v>1.1167899999999999</v>
      </c>
    </row>
    <row r="764" spans="1:14" x14ac:dyDescent="0.25">
      <c r="A764" s="1" t="s">
        <v>110</v>
      </c>
      <c r="B764" s="1">
        <v>1003736</v>
      </c>
      <c r="C764" s="1">
        <v>2022</v>
      </c>
      <c r="D764" s="1" t="s">
        <v>0</v>
      </c>
      <c r="E764" s="1" t="s">
        <v>1</v>
      </c>
      <c r="F764" s="1" t="s">
        <v>25</v>
      </c>
      <c r="G764" s="1" t="s">
        <v>3</v>
      </c>
      <c r="H764" s="1" t="s">
        <v>7</v>
      </c>
      <c r="I764" s="1"/>
      <c r="J764" s="1"/>
      <c r="K764" s="1"/>
      <c r="L764" s="28">
        <v>97</v>
      </c>
      <c r="M764" s="31">
        <v>10.776318699999999</v>
      </c>
      <c r="N764" s="31">
        <v>0.25009559999999997</v>
      </c>
    </row>
    <row r="765" spans="1:14" x14ac:dyDescent="0.25">
      <c r="A765" s="1" t="s">
        <v>110</v>
      </c>
      <c r="B765" s="1">
        <v>1003736</v>
      </c>
      <c r="C765" s="1">
        <v>2022</v>
      </c>
      <c r="D765" s="1" t="s">
        <v>0</v>
      </c>
      <c r="E765" s="1" t="s">
        <v>1</v>
      </c>
      <c r="F765" s="1" t="s">
        <v>25</v>
      </c>
      <c r="G765" s="1" t="s">
        <v>3</v>
      </c>
      <c r="H765" s="1" t="s">
        <v>10</v>
      </c>
      <c r="I765" s="1"/>
      <c r="J765" s="1"/>
      <c r="K765" s="1"/>
      <c r="L765" s="28">
        <v>0</v>
      </c>
      <c r="M765" s="31">
        <v>0</v>
      </c>
      <c r="N765" s="31">
        <v>0</v>
      </c>
    </row>
    <row r="766" spans="1:14" x14ac:dyDescent="0.25">
      <c r="A766" s="1" t="s">
        <v>110</v>
      </c>
      <c r="B766" s="1">
        <v>1003736</v>
      </c>
      <c r="C766" s="1">
        <v>2022</v>
      </c>
      <c r="D766" s="1" t="s">
        <v>0</v>
      </c>
      <c r="E766" s="1" t="s">
        <v>1</v>
      </c>
      <c r="F766" s="1" t="s">
        <v>25</v>
      </c>
      <c r="G766" s="1" t="s">
        <v>3</v>
      </c>
      <c r="H766" s="1" t="s">
        <v>8</v>
      </c>
      <c r="I766" s="1"/>
      <c r="J766" s="1"/>
      <c r="K766" s="1"/>
      <c r="L766" s="28">
        <v>0</v>
      </c>
      <c r="M766" s="31">
        <v>0</v>
      </c>
      <c r="N766" s="31">
        <v>0</v>
      </c>
    </row>
    <row r="767" spans="1:14" x14ac:dyDescent="0.25">
      <c r="A767" s="1" t="s">
        <v>110</v>
      </c>
      <c r="B767" s="1">
        <v>1003736</v>
      </c>
      <c r="C767" s="1">
        <v>2022</v>
      </c>
      <c r="D767" s="1" t="s">
        <v>0</v>
      </c>
      <c r="E767" s="1" t="s">
        <v>1</v>
      </c>
      <c r="F767" s="1" t="s">
        <v>25</v>
      </c>
      <c r="G767" s="1" t="s">
        <v>3</v>
      </c>
      <c r="H767" s="1" t="s">
        <v>4</v>
      </c>
      <c r="I767" s="1"/>
      <c r="J767" s="1"/>
      <c r="K767" s="1"/>
      <c r="L767" s="28">
        <v>0</v>
      </c>
      <c r="M767" s="31">
        <v>0</v>
      </c>
      <c r="N767" s="31">
        <v>0</v>
      </c>
    </row>
    <row r="768" spans="1:14" x14ac:dyDescent="0.25">
      <c r="A768" s="1" t="s">
        <v>110</v>
      </c>
      <c r="B768" s="1">
        <v>1003736</v>
      </c>
      <c r="C768" s="1">
        <v>2022</v>
      </c>
      <c r="D768" s="1" t="s">
        <v>0</v>
      </c>
      <c r="E768" s="1" t="s">
        <v>1</v>
      </c>
      <c r="F768" s="1" t="s">
        <v>25</v>
      </c>
      <c r="G768" s="1" t="s">
        <v>3</v>
      </c>
      <c r="H768" s="1" t="s">
        <v>9</v>
      </c>
      <c r="I768" s="1"/>
      <c r="J768" s="1"/>
      <c r="K768" s="1"/>
      <c r="L768" s="28">
        <v>0</v>
      </c>
      <c r="M768" s="31">
        <v>0</v>
      </c>
      <c r="N768" s="31">
        <v>0</v>
      </c>
    </row>
    <row r="769" spans="1:14" x14ac:dyDescent="0.25">
      <c r="A769" s="1" t="s">
        <v>110</v>
      </c>
      <c r="B769" s="1">
        <v>1003736</v>
      </c>
      <c r="C769" s="1">
        <v>2022</v>
      </c>
      <c r="D769" s="1" t="s">
        <v>0</v>
      </c>
      <c r="E769" s="1" t="s">
        <v>1</v>
      </c>
      <c r="F769" s="1" t="s">
        <v>25</v>
      </c>
      <c r="G769" s="1" t="s">
        <v>3</v>
      </c>
      <c r="H769" s="1" t="s">
        <v>5</v>
      </c>
      <c r="I769" s="1"/>
      <c r="J769" s="1"/>
      <c r="K769" s="1"/>
      <c r="L769" s="28">
        <v>0</v>
      </c>
      <c r="M769" s="31">
        <v>0</v>
      </c>
      <c r="N769" s="31">
        <v>0</v>
      </c>
    </row>
    <row r="770" spans="1:14" x14ac:dyDescent="0.25">
      <c r="A770" s="1" t="s">
        <v>110</v>
      </c>
      <c r="B770" s="1">
        <v>1003736</v>
      </c>
      <c r="C770" s="1">
        <v>2022</v>
      </c>
      <c r="D770" s="1" t="s">
        <v>0</v>
      </c>
      <c r="E770" s="1" t="s">
        <v>1</v>
      </c>
      <c r="F770" s="1" t="s">
        <v>25</v>
      </c>
      <c r="G770" s="1" t="s">
        <v>3</v>
      </c>
      <c r="H770" s="1" t="s">
        <v>6</v>
      </c>
      <c r="I770" s="1"/>
      <c r="J770" s="1"/>
      <c r="K770" s="1"/>
      <c r="L770" s="28">
        <v>0</v>
      </c>
      <c r="M770" s="31">
        <v>0</v>
      </c>
      <c r="N770" s="31">
        <v>0</v>
      </c>
    </row>
    <row r="771" spans="1:14" x14ac:dyDescent="0.25">
      <c r="A771" s="1" t="s">
        <v>24045</v>
      </c>
      <c r="B771" s="1">
        <v>1003767</v>
      </c>
      <c r="C771" s="1">
        <v>2022</v>
      </c>
      <c r="D771" s="1" t="s">
        <v>0</v>
      </c>
      <c r="E771" s="1" t="s">
        <v>1</v>
      </c>
      <c r="F771" s="1" t="s">
        <v>25</v>
      </c>
      <c r="G771" s="1" t="s">
        <v>3</v>
      </c>
      <c r="H771" s="1" t="s">
        <v>7</v>
      </c>
      <c r="I771" s="1"/>
      <c r="J771" s="1"/>
      <c r="K771" s="1"/>
      <c r="L771" s="28">
        <v>3</v>
      </c>
      <c r="M771" s="31">
        <v>0.15577835609999999</v>
      </c>
      <c r="N771" s="31">
        <v>0</v>
      </c>
    </row>
    <row r="772" spans="1:14" x14ac:dyDescent="0.25">
      <c r="A772" s="1" t="s">
        <v>113</v>
      </c>
      <c r="B772" s="1">
        <v>1003769</v>
      </c>
      <c r="C772" s="1">
        <v>2022</v>
      </c>
      <c r="D772" s="1" t="s">
        <v>0</v>
      </c>
      <c r="E772" s="1" t="s">
        <v>1</v>
      </c>
      <c r="F772" s="1" t="s">
        <v>59</v>
      </c>
      <c r="G772" s="1" t="s">
        <v>3</v>
      </c>
      <c r="H772" s="1" t="s">
        <v>5</v>
      </c>
      <c r="I772" s="1"/>
      <c r="J772" s="1"/>
      <c r="K772" s="1"/>
      <c r="L772" s="28">
        <v>1339</v>
      </c>
      <c r="M772" s="31">
        <v>2.65</v>
      </c>
      <c r="N772" s="31">
        <v>0</v>
      </c>
    </row>
    <row r="773" spans="1:14" x14ac:dyDescent="0.25">
      <c r="A773" s="1" t="s">
        <v>74</v>
      </c>
      <c r="B773" s="1">
        <v>1003776</v>
      </c>
      <c r="C773" s="1">
        <v>2022</v>
      </c>
      <c r="D773" s="1" t="s">
        <v>0</v>
      </c>
      <c r="E773" s="1" t="s">
        <v>1</v>
      </c>
      <c r="F773" s="1" t="s">
        <v>12</v>
      </c>
      <c r="G773" s="1" t="s">
        <v>3</v>
      </c>
      <c r="H773" s="1" t="s">
        <v>7</v>
      </c>
      <c r="I773" s="1"/>
      <c r="J773" s="1"/>
      <c r="K773" s="1"/>
      <c r="L773" s="28">
        <v>33</v>
      </c>
      <c r="M773" s="31">
        <v>3.7027199999999998</v>
      </c>
      <c r="N773" s="31">
        <v>0.106778</v>
      </c>
    </row>
    <row r="774" spans="1:14" x14ac:dyDescent="0.25">
      <c r="A774" s="1" t="s">
        <v>74</v>
      </c>
      <c r="B774" s="1">
        <v>1003776</v>
      </c>
      <c r="C774" s="1">
        <v>2022</v>
      </c>
      <c r="D774" s="1" t="s">
        <v>0</v>
      </c>
      <c r="E774" s="1" t="s">
        <v>1</v>
      </c>
      <c r="F774" s="1" t="s">
        <v>12</v>
      </c>
      <c r="G774" s="1" t="s">
        <v>3</v>
      </c>
      <c r="H774" s="1" t="s">
        <v>5</v>
      </c>
      <c r="I774" s="1"/>
      <c r="J774" s="1"/>
      <c r="K774" s="1"/>
      <c r="L774" s="28">
        <v>9</v>
      </c>
      <c r="M774" s="31">
        <v>0.2265713</v>
      </c>
      <c r="N774" s="31">
        <v>6.5338000000000002E-3</v>
      </c>
    </row>
    <row r="775" spans="1:14" x14ac:dyDescent="0.25">
      <c r="A775" s="1" t="s">
        <v>128</v>
      </c>
      <c r="B775" s="1">
        <v>1003848</v>
      </c>
      <c r="C775" s="1">
        <v>2022</v>
      </c>
      <c r="D775" s="1" t="s">
        <v>0</v>
      </c>
      <c r="E775" s="1" t="s">
        <v>1</v>
      </c>
      <c r="F775" s="1" t="s">
        <v>25</v>
      </c>
      <c r="G775" s="1" t="s">
        <v>3</v>
      </c>
      <c r="H775" s="1" t="s">
        <v>10</v>
      </c>
      <c r="I775" s="1"/>
      <c r="J775" s="1"/>
      <c r="K775" s="1"/>
      <c r="L775" s="28">
        <v>2</v>
      </c>
      <c r="M775" s="31">
        <v>5.0348876999999996</v>
      </c>
      <c r="N775" s="31">
        <v>0.87418940000000001</v>
      </c>
    </row>
    <row r="776" spans="1:14" x14ac:dyDescent="0.25">
      <c r="A776" s="1" t="s">
        <v>24046</v>
      </c>
      <c r="B776" s="1">
        <v>1003897</v>
      </c>
      <c r="C776" s="1">
        <v>2022</v>
      </c>
      <c r="D776" s="1" t="s">
        <v>0</v>
      </c>
      <c r="E776" s="1" t="s">
        <v>1</v>
      </c>
      <c r="F776" s="1" t="s">
        <v>12</v>
      </c>
      <c r="G776" s="1" t="s">
        <v>3</v>
      </c>
      <c r="H776" s="1" t="s">
        <v>7</v>
      </c>
      <c r="I776" s="1"/>
      <c r="J776" s="1"/>
      <c r="K776" s="1"/>
      <c r="L776" s="28">
        <v>82</v>
      </c>
      <c r="M776" s="31">
        <v>46.055087999999998</v>
      </c>
      <c r="N776" s="31">
        <v>1.3281236999999999</v>
      </c>
    </row>
    <row r="777" spans="1:14" x14ac:dyDescent="0.25">
      <c r="A777" s="1" t="s">
        <v>252</v>
      </c>
      <c r="B777" s="1">
        <v>1003915</v>
      </c>
      <c r="C777" s="1">
        <v>2022</v>
      </c>
      <c r="D777" s="1" t="s">
        <v>0</v>
      </c>
      <c r="E777" s="1" t="s">
        <v>1</v>
      </c>
      <c r="F777" s="1" t="s">
        <v>12</v>
      </c>
      <c r="G777" s="1" t="s">
        <v>3</v>
      </c>
      <c r="H777" s="1" t="s">
        <v>7</v>
      </c>
      <c r="I777" s="1"/>
      <c r="J777" s="1"/>
      <c r="K777" s="1"/>
      <c r="L777" s="28">
        <v>303</v>
      </c>
      <c r="M777" s="31">
        <v>46.639679999999998</v>
      </c>
      <c r="N777" s="31">
        <v>1.3449819999999999</v>
      </c>
    </row>
    <row r="778" spans="1:14" x14ac:dyDescent="0.25">
      <c r="A778" s="1" t="s">
        <v>94</v>
      </c>
      <c r="B778" s="1">
        <v>1003916</v>
      </c>
      <c r="C778" s="1">
        <v>2022</v>
      </c>
      <c r="D778" s="1" t="s">
        <v>0</v>
      </c>
      <c r="E778" s="1" t="s">
        <v>1</v>
      </c>
      <c r="F778" s="1" t="s">
        <v>12</v>
      </c>
      <c r="G778" s="1" t="s">
        <v>3</v>
      </c>
      <c r="H778" s="1" t="s">
        <v>5</v>
      </c>
      <c r="I778" s="1"/>
      <c r="J778" s="1"/>
      <c r="K778" s="1"/>
      <c r="L778" s="28">
        <v>1</v>
      </c>
      <c r="M778" s="31">
        <v>7.2959999999999997E-2</v>
      </c>
      <c r="N778" s="31">
        <v>2.104E-3</v>
      </c>
    </row>
    <row r="779" spans="1:14" x14ac:dyDescent="0.25">
      <c r="A779" s="1" t="s">
        <v>94</v>
      </c>
      <c r="B779" s="1">
        <v>1003916</v>
      </c>
      <c r="C779" s="1">
        <v>2022</v>
      </c>
      <c r="D779" s="1" t="s">
        <v>0</v>
      </c>
      <c r="E779" s="1" t="s">
        <v>1</v>
      </c>
      <c r="F779" s="1" t="s">
        <v>12</v>
      </c>
      <c r="G779" s="1" t="s">
        <v>3</v>
      </c>
      <c r="H779" s="1" t="s">
        <v>7</v>
      </c>
      <c r="I779" s="1"/>
      <c r="J779" s="1"/>
      <c r="K779" s="1"/>
      <c r="L779" s="28">
        <v>148</v>
      </c>
      <c r="M779" s="31">
        <v>16.999680000000001</v>
      </c>
      <c r="N779" s="31">
        <v>0.490232</v>
      </c>
    </row>
    <row r="780" spans="1:14" x14ac:dyDescent="0.25">
      <c r="A780" s="1" t="s">
        <v>609</v>
      </c>
      <c r="B780" s="1">
        <v>1003917</v>
      </c>
      <c r="C780" s="1">
        <v>2022</v>
      </c>
      <c r="D780" s="1" t="s">
        <v>0</v>
      </c>
      <c r="E780" s="1" t="s">
        <v>1</v>
      </c>
      <c r="F780" s="1" t="s">
        <v>12</v>
      </c>
      <c r="G780" s="1" t="s">
        <v>3</v>
      </c>
      <c r="H780" s="1" t="s">
        <v>7</v>
      </c>
      <c r="I780" s="1"/>
      <c r="J780" s="1"/>
      <c r="K780" s="1"/>
      <c r="L780" s="28">
        <v>42</v>
      </c>
      <c r="M780" s="31">
        <v>29.056319999999999</v>
      </c>
      <c r="N780" s="31">
        <v>0.83791800000000005</v>
      </c>
    </row>
    <row r="781" spans="1:14" x14ac:dyDescent="0.25">
      <c r="A781" s="1" t="s">
        <v>140</v>
      </c>
      <c r="B781" s="1">
        <v>1003955</v>
      </c>
      <c r="C781" s="1">
        <v>2022</v>
      </c>
      <c r="D781" s="1" t="s">
        <v>0</v>
      </c>
      <c r="E781" s="1" t="s">
        <v>1</v>
      </c>
      <c r="F781" s="1" t="s">
        <v>25</v>
      </c>
      <c r="G781" s="1" t="s">
        <v>3</v>
      </c>
      <c r="H781" s="1" t="s">
        <v>6</v>
      </c>
      <c r="I781" s="1"/>
      <c r="J781" s="1"/>
      <c r="K781" s="1"/>
      <c r="L781" s="28">
        <v>0</v>
      </c>
      <c r="M781" s="31">
        <v>0</v>
      </c>
      <c r="N781" s="31">
        <v>0</v>
      </c>
    </row>
    <row r="782" spans="1:14" x14ac:dyDescent="0.25">
      <c r="A782" s="1" t="s">
        <v>140</v>
      </c>
      <c r="B782" s="1">
        <v>1003955</v>
      </c>
      <c r="C782" s="1">
        <v>2022</v>
      </c>
      <c r="D782" s="1" t="s">
        <v>0</v>
      </c>
      <c r="E782" s="1" t="s">
        <v>1</v>
      </c>
      <c r="F782" s="1" t="s">
        <v>25</v>
      </c>
      <c r="G782" s="1" t="s">
        <v>3</v>
      </c>
      <c r="H782" s="1" t="s">
        <v>8</v>
      </c>
      <c r="I782" s="1"/>
      <c r="J782" s="1"/>
      <c r="K782" s="1"/>
      <c r="L782" s="28">
        <v>0</v>
      </c>
      <c r="M782" s="31">
        <v>0</v>
      </c>
      <c r="N782" s="31">
        <v>0</v>
      </c>
    </row>
    <row r="783" spans="1:14" x14ac:dyDescent="0.25">
      <c r="A783" s="1" t="s">
        <v>140</v>
      </c>
      <c r="B783" s="1">
        <v>1003955</v>
      </c>
      <c r="C783" s="1">
        <v>2022</v>
      </c>
      <c r="D783" s="1" t="s">
        <v>0</v>
      </c>
      <c r="E783" s="1" t="s">
        <v>1</v>
      </c>
      <c r="F783" s="1" t="s">
        <v>25</v>
      </c>
      <c r="G783" s="1" t="s">
        <v>3</v>
      </c>
      <c r="H783" s="1" t="s">
        <v>9</v>
      </c>
      <c r="I783" s="1"/>
      <c r="J783" s="1"/>
      <c r="K783" s="1"/>
      <c r="L783" s="28">
        <v>0</v>
      </c>
      <c r="M783" s="31">
        <v>0</v>
      </c>
      <c r="N783" s="31">
        <v>0</v>
      </c>
    </row>
    <row r="784" spans="1:14" x14ac:dyDescent="0.25">
      <c r="A784" s="1" t="s">
        <v>140</v>
      </c>
      <c r="B784" s="1">
        <v>1003955</v>
      </c>
      <c r="C784" s="1">
        <v>2022</v>
      </c>
      <c r="D784" s="1" t="s">
        <v>0</v>
      </c>
      <c r="E784" s="1" t="s">
        <v>1</v>
      </c>
      <c r="F784" s="1" t="s">
        <v>25</v>
      </c>
      <c r="G784" s="1" t="s">
        <v>3</v>
      </c>
      <c r="H784" s="1" t="s">
        <v>7</v>
      </c>
      <c r="I784" s="1"/>
      <c r="J784" s="1"/>
      <c r="K784" s="1"/>
      <c r="L784" s="28">
        <v>2</v>
      </c>
      <c r="M784" s="31">
        <v>1.33238E-2</v>
      </c>
      <c r="N784" s="31">
        <v>3.6079999999999999E-4</v>
      </c>
    </row>
    <row r="785" spans="1:14" x14ac:dyDescent="0.25">
      <c r="A785" s="1" t="s">
        <v>140</v>
      </c>
      <c r="B785" s="1">
        <v>1003955</v>
      </c>
      <c r="C785" s="1">
        <v>2022</v>
      </c>
      <c r="D785" s="1" t="s">
        <v>0</v>
      </c>
      <c r="E785" s="1" t="s">
        <v>1</v>
      </c>
      <c r="F785" s="1" t="s">
        <v>25</v>
      </c>
      <c r="G785" s="1" t="s">
        <v>3</v>
      </c>
      <c r="H785" s="1" t="s">
        <v>10</v>
      </c>
      <c r="I785" s="1"/>
      <c r="J785" s="1"/>
      <c r="K785" s="1"/>
      <c r="L785" s="28">
        <v>0</v>
      </c>
      <c r="M785" s="31">
        <v>0</v>
      </c>
      <c r="N785" s="31">
        <v>0</v>
      </c>
    </row>
    <row r="786" spans="1:14" x14ac:dyDescent="0.25">
      <c r="A786" s="1" t="s">
        <v>140</v>
      </c>
      <c r="B786" s="1">
        <v>1003955</v>
      </c>
      <c r="C786" s="1">
        <v>2022</v>
      </c>
      <c r="D786" s="1" t="s">
        <v>0</v>
      </c>
      <c r="E786" s="1" t="s">
        <v>1</v>
      </c>
      <c r="F786" s="1" t="s">
        <v>25</v>
      </c>
      <c r="G786" s="1" t="s">
        <v>3</v>
      </c>
      <c r="H786" s="1" t="s">
        <v>4</v>
      </c>
      <c r="I786" s="1"/>
      <c r="J786" s="1"/>
      <c r="K786" s="1"/>
      <c r="L786" s="28">
        <v>0</v>
      </c>
      <c r="M786" s="31">
        <v>0</v>
      </c>
      <c r="N786" s="31">
        <v>0</v>
      </c>
    </row>
    <row r="787" spans="1:14" x14ac:dyDescent="0.25">
      <c r="A787" s="1" t="s">
        <v>140</v>
      </c>
      <c r="B787" s="1">
        <v>1003955</v>
      </c>
      <c r="C787" s="1">
        <v>2022</v>
      </c>
      <c r="D787" s="1" t="s">
        <v>0</v>
      </c>
      <c r="E787" s="1" t="s">
        <v>1</v>
      </c>
      <c r="F787" s="1" t="s">
        <v>25</v>
      </c>
      <c r="G787" s="1" t="s">
        <v>3</v>
      </c>
      <c r="H787" s="1" t="s">
        <v>5</v>
      </c>
      <c r="I787" s="1"/>
      <c r="J787" s="1"/>
      <c r="K787" s="1"/>
      <c r="L787" s="28">
        <v>0</v>
      </c>
      <c r="M787" s="31">
        <v>0</v>
      </c>
      <c r="N787" s="31">
        <v>0</v>
      </c>
    </row>
    <row r="788" spans="1:14" x14ac:dyDescent="0.25">
      <c r="A788" s="1" t="s">
        <v>89</v>
      </c>
      <c r="B788" s="1">
        <v>1003995</v>
      </c>
      <c r="C788" s="1">
        <v>2022</v>
      </c>
      <c r="D788" s="1" t="s">
        <v>0</v>
      </c>
      <c r="E788" s="1" t="s">
        <v>1</v>
      </c>
      <c r="F788" s="1" t="s">
        <v>12</v>
      </c>
      <c r="G788" s="1" t="s">
        <v>3</v>
      </c>
      <c r="H788" s="1" t="s">
        <v>6</v>
      </c>
      <c r="I788" s="1"/>
      <c r="J788" s="1"/>
      <c r="K788" s="1"/>
      <c r="L788" s="28">
        <v>0</v>
      </c>
      <c r="M788" s="31">
        <v>0</v>
      </c>
      <c r="N788" s="31">
        <v>0</v>
      </c>
    </row>
    <row r="789" spans="1:14" x14ac:dyDescent="0.25">
      <c r="A789" s="1" t="s">
        <v>89</v>
      </c>
      <c r="B789" s="1">
        <v>1003995</v>
      </c>
      <c r="C789" s="1">
        <v>2022</v>
      </c>
      <c r="D789" s="1" t="s">
        <v>0</v>
      </c>
      <c r="E789" s="1" t="s">
        <v>1</v>
      </c>
      <c r="F789" s="1" t="s">
        <v>12</v>
      </c>
      <c r="G789" s="1" t="s">
        <v>3</v>
      </c>
      <c r="H789" s="1" t="s">
        <v>5</v>
      </c>
      <c r="I789" s="1"/>
      <c r="J789" s="1"/>
      <c r="K789" s="1"/>
      <c r="L789" s="28">
        <v>1</v>
      </c>
      <c r="M789" s="31">
        <v>8.6205858000000006</v>
      </c>
      <c r="N789" s="31">
        <v>6.9326799999999994E-2</v>
      </c>
    </row>
    <row r="790" spans="1:14" x14ac:dyDescent="0.25">
      <c r="A790" s="1" t="s">
        <v>89</v>
      </c>
      <c r="B790" s="1">
        <v>1003995</v>
      </c>
      <c r="C790" s="1">
        <v>2022</v>
      </c>
      <c r="D790" s="1" t="s">
        <v>0</v>
      </c>
      <c r="E790" s="1" t="s">
        <v>1</v>
      </c>
      <c r="F790" s="1" t="s">
        <v>12</v>
      </c>
      <c r="G790" s="1" t="s">
        <v>3</v>
      </c>
      <c r="H790" s="1" t="s">
        <v>8</v>
      </c>
      <c r="I790" s="1"/>
      <c r="J790" s="1"/>
      <c r="K790" s="1"/>
      <c r="L790" s="28">
        <v>0</v>
      </c>
      <c r="M790" s="31">
        <v>0</v>
      </c>
      <c r="N790" s="31">
        <v>0</v>
      </c>
    </row>
    <row r="791" spans="1:14" x14ac:dyDescent="0.25">
      <c r="A791" s="1" t="s">
        <v>89</v>
      </c>
      <c r="B791" s="1">
        <v>1003995</v>
      </c>
      <c r="C791" s="1">
        <v>2022</v>
      </c>
      <c r="D791" s="1" t="s">
        <v>0</v>
      </c>
      <c r="E791" s="1" t="s">
        <v>1</v>
      </c>
      <c r="F791" s="1" t="s">
        <v>12</v>
      </c>
      <c r="G791" s="1" t="s">
        <v>3</v>
      </c>
      <c r="H791" s="1" t="s">
        <v>4</v>
      </c>
      <c r="I791" s="1"/>
      <c r="J791" s="1"/>
      <c r="K791" s="1"/>
      <c r="L791" s="28">
        <v>0</v>
      </c>
      <c r="M791" s="31">
        <v>0</v>
      </c>
      <c r="N791" s="31">
        <v>0</v>
      </c>
    </row>
    <row r="792" spans="1:14" x14ac:dyDescent="0.25">
      <c r="A792" s="1" t="s">
        <v>89</v>
      </c>
      <c r="B792" s="1">
        <v>1003995</v>
      </c>
      <c r="C792" s="1">
        <v>2022</v>
      </c>
      <c r="D792" s="1" t="s">
        <v>0</v>
      </c>
      <c r="E792" s="1" t="s">
        <v>1</v>
      </c>
      <c r="F792" s="1" t="s">
        <v>12</v>
      </c>
      <c r="G792" s="1" t="s">
        <v>3</v>
      </c>
      <c r="H792" s="1" t="s">
        <v>10</v>
      </c>
      <c r="I792" s="1"/>
      <c r="J792" s="1"/>
      <c r="K792" s="1"/>
      <c r="L792" s="28">
        <v>0</v>
      </c>
      <c r="M792" s="31">
        <v>0</v>
      </c>
      <c r="N792" s="31">
        <v>0</v>
      </c>
    </row>
    <row r="793" spans="1:14" x14ac:dyDescent="0.25">
      <c r="A793" s="1" t="s">
        <v>89</v>
      </c>
      <c r="B793" s="1">
        <v>1003995</v>
      </c>
      <c r="C793" s="1">
        <v>2022</v>
      </c>
      <c r="D793" s="1" t="s">
        <v>0</v>
      </c>
      <c r="E793" s="1" t="s">
        <v>1</v>
      </c>
      <c r="F793" s="1" t="s">
        <v>12</v>
      </c>
      <c r="G793" s="1" t="s">
        <v>3</v>
      </c>
      <c r="H793" s="1" t="s">
        <v>7</v>
      </c>
      <c r="I793" s="1"/>
      <c r="J793" s="1"/>
      <c r="K793" s="1"/>
      <c r="L793" s="28">
        <v>274</v>
      </c>
      <c r="M793" s="31">
        <v>133.79831379999999</v>
      </c>
      <c r="N793" s="31">
        <v>1.0760072000000001</v>
      </c>
    </row>
    <row r="794" spans="1:14" x14ac:dyDescent="0.25">
      <c r="A794" s="1" t="s">
        <v>89</v>
      </c>
      <c r="B794" s="1">
        <v>1003995</v>
      </c>
      <c r="C794" s="1">
        <v>2022</v>
      </c>
      <c r="D794" s="1" t="s">
        <v>0</v>
      </c>
      <c r="E794" s="1" t="s">
        <v>1</v>
      </c>
      <c r="F794" s="1" t="s">
        <v>12</v>
      </c>
      <c r="G794" s="1" t="s">
        <v>3</v>
      </c>
      <c r="H794" s="1" t="s">
        <v>9</v>
      </c>
      <c r="I794" s="1"/>
      <c r="J794" s="1"/>
      <c r="K794" s="1"/>
      <c r="L794" s="28">
        <v>0</v>
      </c>
      <c r="M794" s="31">
        <v>0</v>
      </c>
      <c r="N794" s="31">
        <v>0</v>
      </c>
    </row>
    <row r="795" spans="1:14" x14ac:dyDescent="0.25">
      <c r="A795" s="1" t="s">
        <v>495</v>
      </c>
      <c r="B795" s="1">
        <v>1004032</v>
      </c>
      <c r="C795" s="1">
        <v>2022</v>
      </c>
      <c r="D795" s="1" t="s">
        <v>0</v>
      </c>
      <c r="E795" s="1" t="s">
        <v>1</v>
      </c>
      <c r="F795" s="1" t="s">
        <v>12</v>
      </c>
      <c r="G795" s="1" t="s">
        <v>3</v>
      </c>
      <c r="H795" s="1" t="s">
        <v>7</v>
      </c>
      <c r="I795" s="1"/>
      <c r="J795" s="1"/>
      <c r="K795" s="1"/>
      <c r="L795" s="28">
        <v>107</v>
      </c>
      <c r="M795" s="31">
        <v>137.72999999999999</v>
      </c>
      <c r="N795" s="31">
        <v>0.74</v>
      </c>
    </row>
    <row r="796" spans="1:14" x14ac:dyDescent="0.25">
      <c r="A796" s="1" t="s">
        <v>619</v>
      </c>
      <c r="B796" s="1">
        <v>1004035</v>
      </c>
      <c r="C796" s="1">
        <v>2022</v>
      </c>
      <c r="D796" s="1" t="s">
        <v>0</v>
      </c>
      <c r="E796" s="1" t="s">
        <v>1</v>
      </c>
      <c r="F796" s="1" t="s">
        <v>12</v>
      </c>
      <c r="G796" s="1" t="s">
        <v>3</v>
      </c>
      <c r="H796" s="1" t="s">
        <v>7</v>
      </c>
      <c r="I796" s="1"/>
      <c r="J796" s="1"/>
      <c r="K796" s="1"/>
      <c r="L796" s="28">
        <v>363</v>
      </c>
      <c r="M796" s="31">
        <v>115.0796248</v>
      </c>
      <c r="N796" s="31">
        <v>0.95517160000000001</v>
      </c>
    </row>
    <row r="797" spans="1:14" x14ac:dyDescent="0.25">
      <c r="A797" s="1" t="s">
        <v>505</v>
      </c>
      <c r="B797" s="1">
        <v>1004068</v>
      </c>
      <c r="C797" s="1">
        <v>2022</v>
      </c>
      <c r="D797" s="1" t="s">
        <v>0</v>
      </c>
      <c r="E797" s="1" t="s">
        <v>1</v>
      </c>
      <c r="F797" s="1" t="s">
        <v>12</v>
      </c>
      <c r="G797" s="1" t="s">
        <v>3</v>
      </c>
      <c r="H797" s="1" t="s">
        <v>5</v>
      </c>
      <c r="I797" s="1"/>
      <c r="J797" s="1"/>
      <c r="K797" s="1"/>
      <c r="L797" s="28">
        <v>1</v>
      </c>
      <c r="M797" s="31">
        <v>9.7197112000000008</v>
      </c>
      <c r="N797" s="31">
        <v>0.24694720000000001</v>
      </c>
    </row>
    <row r="798" spans="1:14" x14ac:dyDescent="0.25">
      <c r="A798" s="1" t="s">
        <v>505</v>
      </c>
      <c r="B798" s="1">
        <v>1004068</v>
      </c>
      <c r="C798" s="1">
        <v>2022</v>
      </c>
      <c r="D798" s="1" t="s">
        <v>0</v>
      </c>
      <c r="E798" s="1" t="s">
        <v>1</v>
      </c>
      <c r="F798" s="1" t="s">
        <v>12</v>
      </c>
      <c r="G798" s="1" t="s">
        <v>3</v>
      </c>
      <c r="H798" s="1" t="s">
        <v>8</v>
      </c>
      <c r="I798" s="1"/>
      <c r="J798" s="1"/>
      <c r="K798" s="1"/>
      <c r="L798" s="28">
        <v>0</v>
      </c>
      <c r="M798" s="31">
        <v>0</v>
      </c>
      <c r="N798" s="31">
        <v>0</v>
      </c>
    </row>
    <row r="799" spans="1:14" x14ac:dyDescent="0.25">
      <c r="A799" s="1" t="s">
        <v>505</v>
      </c>
      <c r="B799" s="1">
        <v>1004068</v>
      </c>
      <c r="C799" s="1">
        <v>2022</v>
      </c>
      <c r="D799" s="1" t="s">
        <v>0</v>
      </c>
      <c r="E799" s="1" t="s">
        <v>1</v>
      </c>
      <c r="F799" s="1" t="s">
        <v>12</v>
      </c>
      <c r="G799" s="1" t="s">
        <v>3</v>
      </c>
      <c r="H799" s="1" t="s">
        <v>6</v>
      </c>
      <c r="I799" s="1"/>
      <c r="J799" s="1"/>
      <c r="K799" s="1"/>
      <c r="L799" s="28">
        <v>0</v>
      </c>
      <c r="M799" s="31">
        <v>0</v>
      </c>
      <c r="N799" s="31">
        <v>0</v>
      </c>
    </row>
    <row r="800" spans="1:14" x14ac:dyDescent="0.25">
      <c r="A800" s="1" t="s">
        <v>505</v>
      </c>
      <c r="B800" s="1">
        <v>1004068</v>
      </c>
      <c r="C800" s="1">
        <v>2022</v>
      </c>
      <c r="D800" s="1" t="s">
        <v>0</v>
      </c>
      <c r="E800" s="1" t="s">
        <v>1</v>
      </c>
      <c r="F800" s="1" t="s">
        <v>12</v>
      </c>
      <c r="G800" s="1" t="s">
        <v>3</v>
      </c>
      <c r="H800" s="1" t="s">
        <v>7</v>
      </c>
      <c r="I800" s="1"/>
      <c r="J800" s="1"/>
      <c r="K800" s="1"/>
      <c r="L800" s="28">
        <v>135</v>
      </c>
      <c r="M800" s="31">
        <v>45.1802311</v>
      </c>
      <c r="N800" s="31">
        <v>1.1478869</v>
      </c>
    </row>
    <row r="801" spans="1:14" x14ac:dyDescent="0.25">
      <c r="A801" s="1" t="s">
        <v>505</v>
      </c>
      <c r="B801" s="1">
        <v>1004068</v>
      </c>
      <c r="C801" s="1">
        <v>2022</v>
      </c>
      <c r="D801" s="1" t="s">
        <v>0</v>
      </c>
      <c r="E801" s="1" t="s">
        <v>1</v>
      </c>
      <c r="F801" s="1" t="s">
        <v>12</v>
      </c>
      <c r="G801" s="1" t="s">
        <v>3</v>
      </c>
      <c r="H801" s="1" t="s">
        <v>4</v>
      </c>
      <c r="I801" s="1"/>
      <c r="J801" s="1"/>
      <c r="K801" s="1"/>
      <c r="L801" s="28">
        <v>1</v>
      </c>
      <c r="M801" s="31">
        <v>0.76159909999999997</v>
      </c>
      <c r="N801" s="31">
        <v>1.93498E-2</v>
      </c>
    </row>
    <row r="802" spans="1:14" x14ac:dyDescent="0.25">
      <c r="A802" s="1" t="s">
        <v>505</v>
      </c>
      <c r="B802" s="1">
        <v>1004068</v>
      </c>
      <c r="C802" s="1">
        <v>2022</v>
      </c>
      <c r="D802" s="1" t="s">
        <v>0</v>
      </c>
      <c r="E802" s="1" t="s">
        <v>1</v>
      </c>
      <c r="F802" s="1" t="s">
        <v>12</v>
      </c>
      <c r="G802" s="1" t="s">
        <v>3</v>
      </c>
      <c r="H802" s="1" t="s">
        <v>10</v>
      </c>
      <c r="I802" s="1"/>
      <c r="J802" s="1"/>
      <c r="K802" s="1"/>
      <c r="L802" s="28">
        <v>0</v>
      </c>
      <c r="M802" s="31">
        <v>0</v>
      </c>
      <c r="N802" s="31">
        <v>0</v>
      </c>
    </row>
    <row r="803" spans="1:14" x14ac:dyDescent="0.25">
      <c r="A803" s="1" t="s">
        <v>505</v>
      </c>
      <c r="B803" s="1">
        <v>1004068</v>
      </c>
      <c r="C803" s="1">
        <v>2022</v>
      </c>
      <c r="D803" s="1" t="s">
        <v>0</v>
      </c>
      <c r="E803" s="1" t="s">
        <v>1</v>
      </c>
      <c r="F803" s="1" t="s">
        <v>12</v>
      </c>
      <c r="G803" s="1" t="s">
        <v>3</v>
      </c>
      <c r="H803" s="1" t="s">
        <v>9</v>
      </c>
      <c r="I803" s="1"/>
      <c r="J803" s="1"/>
      <c r="K803" s="1"/>
      <c r="L803" s="28">
        <v>0</v>
      </c>
      <c r="M803" s="31">
        <v>0</v>
      </c>
      <c r="N803" s="31">
        <v>0</v>
      </c>
    </row>
    <row r="804" spans="1:14" x14ac:dyDescent="0.25">
      <c r="A804" s="1" t="s">
        <v>506</v>
      </c>
      <c r="B804" s="1">
        <v>1004069</v>
      </c>
      <c r="C804" s="1">
        <v>2022</v>
      </c>
      <c r="D804" s="1" t="s">
        <v>0</v>
      </c>
      <c r="E804" s="1" t="s">
        <v>1</v>
      </c>
      <c r="F804" s="1" t="s">
        <v>12</v>
      </c>
      <c r="G804" s="1" t="s">
        <v>3</v>
      </c>
      <c r="H804" s="1" t="s">
        <v>6</v>
      </c>
      <c r="I804" s="1"/>
      <c r="J804" s="1"/>
      <c r="K804" s="1"/>
      <c r="L804" s="28">
        <v>0</v>
      </c>
      <c r="M804" s="31">
        <v>0</v>
      </c>
      <c r="N804" s="31">
        <v>0</v>
      </c>
    </row>
    <row r="805" spans="1:14" x14ac:dyDescent="0.25">
      <c r="A805" s="1" t="s">
        <v>506</v>
      </c>
      <c r="B805" s="1">
        <v>1004069</v>
      </c>
      <c r="C805" s="1">
        <v>2022</v>
      </c>
      <c r="D805" s="1" t="s">
        <v>0</v>
      </c>
      <c r="E805" s="1" t="s">
        <v>1</v>
      </c>
      <c r="F805" s="1" t="s">
        <v>12</v>
      </c>
      <c r="G805" s="1" t="s">
        <v>3</v>
      </c>
      <c r="H805" s="1" t="s">
        <v>5</v>
      </c>
      <c r="I805" s="1"/>
      <c r="J805" s="1"/>
      <c r="K805" s="1"/>
      <c r="L805" s="28">
        <v>1</v>
      </c>
      <c r="M805" s="31">
        <v>18.838832499999999</v>
      </c>
      <c r="N805" s="31">
        <v>0.47863519999999998</v>
      </c>
    </row>
    <row r="806" spans="1:14" x14ac:dyDescent="0.25">
      <c r="A806" s="1" t="s">
        <v>506</v>
      </c>
      <c r="B806" s="1">
        <v>1004069</v>
      </c>
      <c r="C806" s="1">
        <v>2022</v>
      </c>
      <c r="D806" s="1" t="s">
        <v>0</v>
      </c>
      <c r="E806" s="1" t="s">
        <v>1</v>
      </c>
      <c r="F806" s="1" t="s">
        <v>12</v>
      </c>
      <c r="G806" s="1" t="s">
        <v>3</v>
      </c>
      <c r="H806" s="1" t="s">
        <v>7</v>
      </c>
      <c r="I806" s="1"/>
      <c r="J806" s="1"/>
      <c r="K806" s="1"/>
      <c r="L806" s="28">
        <v>120</v>
      </c>
      <c r="M806" s="31">
        <v>21.7245493</v>
      </c>
      <c r="N806" s="31">
        <v>0.5519522</v>
      </c>
    </row>
    <row r="807" spans="1:14" x14ac:dyDescent="0.25">
      <c r="A807" s="1" t="s">
        <v>506</v>
      </c>
      <c r="B807" s="1">
        <v>1004069</v>
      </c>
      <c r="C807" s="1">
        <v>2022</v>
      </c>
      <c r="D807" s="1" t="s">
        <v>0</v>
      </c>
      <c r="E807" s="1" t="s">
        <v>1</v>
      </c>
      <c r="F807" s="1" t="s">
        <v>12</v>
      </c>
      <c r="G807" s="1" t="s">
        <v>3</v>
      </c>
      <c r="H807" s="1" t="s">
        <v>9</v>
      </c>
      <c r="I807" s="1"/>
      <c r="J807" s="1"/>
      <c r="K807" s="1"/>
      <c r="L807" s="28">
        <v>0</v>
      </c>
      <c r="M807" s="31">
        <v>0</v>
      </c>
      <c r="N807" s="31">
        <v>0</v>
      </c>
    </row>
    <row r="808" spans="1:14" x14ac:dyDescent="0.25">
      <c r="A808" s="1" t="s">
        <v>506</v>
      </c>
      <c r="B808" s="1">
        <v>1004069</v>
      </c>
      <c r="C808" s="1">
        <v>2022</v>
      </c>
      <c r="D808" s="1" t="s">
        <v>0</v>
      </c>
      <c r="E808" s="1" t="s">
        <v>1</v>
      </c>
      <c r="F808" s="1" t="s">
        <v>12</v>
      </c>
      <c r="G808" s="1" t="s">
        <v>3</v>
      </c>
      <c r="H808" s="1" t="s">
        <v>8</v>
      </c>
      <c r="I808" s="1"/>
      <c r="J808" s="1"/>
      <c r="K808" s="1"/>
      <c r="L808" s="28">
        <v>0</v>
      </c>
      <c r="M808" s="31">
        <v>0</v>
      </c>
      <c r="N808" s="31">
        <v>0</v>
      </c>
    </row>
    <row r="809" spans="1:14" x14ac:dyDescent="0.25">
      <c r="A809" s="1" t="s">
        <v>506</v>
      </c>
      <c r="B809" s="1">
        <v>1004069</v>
      </c>
      <c r="C809" s="1">
        <v>2022</v>
      </c>
      <c r="D809" s="1" t="s">
        <v>0</v>
      </c>
      <c r="E809" s="1" t="s">
        <v>1</v>
      </c>
      <c r="F809" s="1" t="s">
        <v>12</v>
      </c>
      <c r="G809" s="1" t="s">
        <v>3</v>
      </c>
      <c r="H809" s="1" t="s">
        <v>10</v>
      </c>
      <c r="I809" s="1"/>
      <c r="J809" s="1"/>
      <c r="K809" s="1"/>
      <c r="L809" s="28">
        <v>0</v>
      </c>
      <c r="M809" s="31">
        <v>0</v>
      </c>
      <c r="N809" s="31">
        <v>0</v>
      </c>
    </row>
    <row r="810" spans="1:14" x14ac:dyDescent="0.25">
      <c r="A810" s="1" t="s">
        <v>506</v>
      </c>
      <c r="B810" s="1">
        <v>1004069</v>
      </c>
      <c r="C810" s="1">
        <v>2022</v>
      </c>
      <c r="D810" s="1" t="s">
        <v>0</v>
      </c>
      <c r="E810" s="1" t="s">
        <v>1</v>
      </c>
      <c r="F810" s="1" t="s">
        <v>12</v>
      </c>
      <c r="G810" s="1" t="s">
        <v>3</v>
      </c>
      <c r="H810" s="1" t="s">
        <v>4</v>
      </c>
      <c r="I810" s="1"/>
      <c r="J810" s="1"/>
      <c r="K810" s="1"/>
      <c r="L810" s="28">
        <v>15</v>
      </c>
      <c r="M810" s="31">
        <v>4.2048103000000001</v>
      </c>
      <c r="N810" s="31">
        <v>0.10683090000000001</v>
      </c>
    </row>
    <row r="811" spans="1:14" x14ac:dyDescent="0.25">
      <c r="A811" s="1" t="s">
        <v>239</v>
      </c>
      <c r="B811" s="1">
        <v>1004087</v>
      </c>
      <c r="C811" s="1">
        <v>2022</v>
      </c>
      <c r="D811" s="1" t="s">
        <v>0</v>
      </c>
      <c r="E811" s="1" t="s">
        <v>1</v>
      </c>
      <c r="F811" s="1" t="s">
        <v>25</v>
      </c>
      <c r="G811" s="1" t="s">
        <v>3</v>
      </c>
      <c r="H811" s="1" t="s">
        <v>5</v>
      </c>
      <c r="I811" s="1"/>
      <c r="J811" s="1"/>
      <c r="K811" s="1"/>
      <c r="L811" s="28">
        <v>3</v>
      </c>
      <c r="M811" s="31">
        <v>13.0779342</v>
      </c>
      <c r="N811" s="31">
        <v>0.706924</v>
      </c>
    </row>
    <row r="812" spans="1:14" x14ac:dyDescent="0.25">
      <c r="A812" s="1" t="s">
        <v>239</v>
      </c>
      <c r="B812" s="1">
        <v>1004087</v>
      </c>
      <c r="C812" s="1">
        <v>2022</v>
      </c>
      <c r="D812" s="1" t="s">
        <v>0</v>
      </c>
      <c r="E812" s="1" t="s">
        <v>1</v>
      </c>
      <c r="F812" s="1" t="s">
        <v>25</v>
      </c>
      <c r="G812" s="1" t="s">
        <v>3</v>
      </c>
      <c r="H812" s="1" t="s">
        <v>9</v>
      </c>
      <c r="I812" s="1"/>
      <c r="J812" s="1"/>
      <c r="K812" s="1"/>
      <c r="L812" s="28">
        <v>17</v>
      </c>
      <c r="M812" s="31">
        <v>16.3074485</v>
      </c>
      <c r="N812" s="31">
        <v>0.88149449999999996</v>
      </c>
    </row>
    <row r="813" spans="1:14" x14ac:dyDescent="0.25">
      <c r="A813" s="1" t="s">
        <v>239</v>
      </c>
      <c r="B813" s="1">
        <v>1004087</v>
      </c>
      <c r="C813" s="1">
        <v>2022</v>
      </c>
      <c r="D813" s="1" t="s">
        <v>0</v>
      </c>
      <c r="E813" s="1" t="s">
        <v>1</v>
      </c>
      <c r="F813" s="1" t="s">
        <v>25</v>
      </c>
      <c r="G813" s="1" t="s">
        <v>3</v>
      </c>
      <c r="H813" s="1" t="s">
        <v>4</v>
      </c>
      <c r="I813" s="1"/>
      <c r="J813" s="1"/>
      <c r="K813" s="1"/>
      <c r="L813" s="28">
        <v>1</v>
      </c>
      <c r="M813" s="31">
        <v>0.30928359999999999</v>
      </c>
      <c r="N813" s="31">
        <v>1.24887E-2</v>
      </c>
    </row>
    <row r="814" spans="1:14" x14ac:dyDescent="0.25">
      <c r="A814" s="1" t="s">
        <v>239</v>
      </c>
      <c r="B814" s="1">
        <v>1004087</v>
      </c>
      <c r="C814" s="1">
        <v>2022</v>
      </c>
      <c r="D814" s="1" t="s">
        <v>0</v>
      </c>
      <c r="E814" s="1" t="s">
        <v>1</v>
      </c>
      <c r="F814" s="1" t="s">
        <v>25</v>
      </c>
      <c r="G814" s="1" t="s">
        <v>3</v>
      </c>
      <c r="H814" s="1" t="s">
        <v>7</v>
      </c>
      <c r="I814" s="1"/>
      <c r="J814" s="1"/>
      <c r="K814" s="1"/>
      <c r="L814" s="28">
        <v>139</v>
      </c>
      <c r="M814" s="31">
        <v>14.754649000000001</v>
      </c>
      <c r="N814" s="31">
        <v>0.59578540000000002</v>
      </c>
    </row>
    <row r="815" spans="1:14" x14ac:dyDescent="0.25">
      <c r="A815" s="1" t="s">
        <v>24047</v>
      </c>
      <c r="B815" s="1">
        <v>1004089</v>
      </c>
      <c r="C815" s="1">
        <v>2022</v>
      </c>
      <c r="D815" s="1" t="s">
        <v>0</v>
      </c>
      <c r="E815" s="1" t="s">
        <v>1</v>
      </c>
      <c r="F815" s="1" t="s">
        <v>12</v>
      </c>
      <c r="G815" s="1" t="s">
        <v>3</v>
      </c>
      <c r="H815" s="1" t="s">
        <v>7</v>
      </c>
      <c r="I815" s="1"/>
      <c r="J815" s="1"/>
      <c r="K815" s="1"/>
      <c r="L815" s="28">
        <v>11</v>
      </c>
      <c r="M815" s="31">
        <v>11.8983168</v>
      </c>
      <c r="N815" s="31">
        <v>0.34312029999999999</v>
      </c>
    </row>
    <row r="816" spans="1:14" x14ac:dyDescent="0.25">
      <c r="A816" s="1" t="s">
        <v>24047</v>
      </c>
      <c r="B816" s="1">
        <v>1004089</v>
      </c>
      <c r="C816" s="1">
        <v>2022</v>
      </c>
      <c r="D816" s="1" t="s">
        <v>0</v>
      </c>
      <c r="E816" s="1" t="s">
        <v>1</v>
      </c>
      <c r="F816" s="1" t="s">
        <v>12</v>
      </c>
      <c r="G816" s="1" t="s">
        <v>3</v>
      </c>
      <c r="H816" s="1" t="s">
        <v>4</v>
      </c>
      <c r="I816" s="1"/>
      <c r="J816" s="1"/>
      <c r="K816" s="1"/>
      <c r="L816" s="28">
        <v>9</v>
      </c>
      <c r="M816" s="31">
        <v>0.34838400000000003</v>
      </c>
      <c r="N816" s="31">
        <v>1.0046599999999999E-2</v>
      </c>
    </row>
    <row r="817" spans="1:14" x14ac:dyDescent="0.25">
      <c r="A817" s="1" t="s">
        <v>24047</v>
      </c>
      <c r="B817" s="1">
        <v>1004089</v>
      </c>
      <c r="C817" s="1">
        <v>2022</v>
      </c>
      <c r="D817" s="1" t="s">
        <v>0</v>
      </c>
      <c r="E817" s="1" t="s">
        <v>1</v>
      </c>
      <c r="F817" s="1" t="s">
        <v>12</v>
      </c>
      <c r="G817" s="1" t="s">
        <v>3</v>
      </c>
      <c r="H817" s="1" t="s">
        <v>6</v>
      </c>
      <c r="I817" s="1"/>
      <c r="J817" s="1"/>
      <c r="K817" s="1"/>
      <c r="L817" s="28">
        <v>0</v>
      </c>
      <c r="M817" s="31">
        <v>0</v>
      </c>
      <c r="N817" s="31">
        <v>0</v>
      </c>
    </row>
    <row r="818" spans="1:14" x14ac:dyDescent="0.25">
      <c r="A818" s="1" t="s">
        <v>24047</v>
      </c>
      <c r="B818" s="1">
        <v>1004089</v>
      </c>
      <c r="C818" s="1">
        <v>2022</v>
      </c>
      <c r="D818" s="1" t="s">
        <v>0</v>
      </c>
      <c r="E818" s="1" t="s">
        <v>1</v>
      </c>
      <c r="F818" s="1" t="s">
        <v>12</v>
      </c>
      <c r="G818" s="1" t="s">
        <v>3</v>
      </c>
      <c r="H818" s="1" t="s">
        <v>5</v>
      </c>
      <c r="I818" s="1"/>
      <c r="J818" s="1"/>
      <c r="K818" s="1"/>
      <c r="L818" s="28">
        <v>0</v>
      </c>
      <c r="M818" s="31">
        <v>0</v>
      </c>
      <c r="N818" s="31">
        <v>0</v>
      </c>
    </row>
    <row r="819" spans="1:14" x14ac:dyDescent="0.25">
      <c r="A819" s="1" t="s">
        <v>24047</v>
      </c>
      <c r="B819" s="1">
        <v>1004089</v>
      </c>
      <c r="C819" s="1">
        <v>2022</v>
      </c>
      <c r="D819" s="1" t="s">
        <v>0</v>
      </c>
      <c r="E819" s="1" t="s">
        <v>1</v>
      </c>
      <c r="F819" s="1" t="s">
        <v>12</v>
      </c>
      <c r="G819" s="1" t="s">
        <v>3</v>
      </c>
      <c r="H819" s="1" t="s">
        <v>9</v>
      </c>
      <c r="I819" s="1"/>
      <c r="J819" s="1"/>
      <c r="K819" s="1"/>
      <c r="L819" s="28">
        <v>0</v>
      </c>
      <c r="M819" s="31">
        <v>0</v>
      </c>
      <c r="N819" s="31">
        <v>0</v>
      </c>
    </row>
    <row r="820" spans="1:14" x14ac:dyDescent="0.25">
      <c r="A820" s="1" t="s">
        <v>24047</v>
      </c>
      <c r="B820" s="1">
        <v>1004089</v>
      </c>
      <c r="C820" s="1">
        <v>2022</v>
      </c>
      <c r="D820" s="1" t="s">
        <v>0</v>
      </c>
      <c r="E820" s="1" t="s">
        <v>1</v>
      </c>
      <c r="F820" s="1" t="s">
        <v>12</v>
      </c>
      <c r="G820" s="1" t="s">
        <v>3</v>
      </c>
      <c r="H820" s="1" t="s">
        <v>8</v>
      </c>
      <c r="I820" s="1"/>
      <c r="J820" s="1"/>
      <c r="K820" s="1"/>
      <c r="L820" s="28">
        <v>0</v>
      </c>
      <c r="M820" s="31">
        <v>0</v>
      </c>
      <c r="N820" s="31">
        <v>0</v>
      </c>
    </row>
    <row r="821" spans="1:14" x14ac:dyDescent="0.25">
      <c r="A821" s="1" t="s">
        <v>24047</v>
      </c>
      <c r="B821" s="1">
        <v>1004089</v>
      </c>
      <c r="C821" s="1">
        <v>2022</v>
      </c>
      <c r="D821" s="1" t="s">
        <v>0</v>
      </c>
      <c r="E821" s="1" t="s">
        <v>1</v>
      </c>
      <c r="F821" s="1" t="s">
        <v>12</v>
      </c>
      <c r="G821" s="1" t="s">
        <v>3</v>
      </c>
      <c r="H821" s="1" t="s">
        <v>10</v>
      </c>
      <c r="I821" s="1"/>
      <c r="J821" s="1"/>
      <c r="K821" s="1"/>
      <c r="L821" s="28">
        <v>2</v>
      </c>
      <c r="M821" s="31">
        <v>6.2585088000000004</v>
      </c>
      <c r="N821" s="31">
        <v>0.18048110000000001</v>
      </c>
    </row>
    <row r="822" spans="1:14" x14ac:dyDescent="0.25">
      <c r="A822" s="1" t="s">
        <v>24048</v>
      </c>
      <c r="B822" s="1">
        <v>1004137</v>
      </c>
      <c r="C822" s="1">
        <v>2022</v>
      </c>
      <c r="D822" s="1" t="s">
        <v>0</v>
      </c>
      <c r="E822" s="1" t="s">
        <v>1</v>
      </c>
      <c r="F822" s="1" t="s">
        <v>25</v>
      </c>
      <c r="G822" s="1" t="s">
        <v>3</v>
      </c>
      <c r="H822" s="1" t="s">
        <v>7</v>
      </c>
      <c r="I822" s="1"/>
      <c r="J822" s="1"/>
      <c r="K822" s="1"/>
      <c r="L822" s="28">
        <v>16</v>
      </c>
      <c r="M822" s="31">
        <v>2.2956310000000002</v>
      </c>
      <c r="N822" s="31">
        <v>0.2742269</v>
      </c>
    </row>
    <row r="823" spans="1:14" x14ac:dyDescent="0.25">
      <c r="A823" s="1" t="s">
        <v>496</v>
      </c>
      <c r="B823" s="1">
        <v>1004160</v>
      </c>
      <c r="C823" s="1">
        <v>2022</v>
      </c>
      <c r="D823" s="1" t="s">
        <v>0</v>
      </c>
      <c r="E823" s="1" t="s">
        <v>1</v>
      </c>
      <c r="F823" s="1" t="s">
        <v>12</v>
      </c>
      <c r="G823" s="1" t="s">
        <v>3</v>
      </c>
      <c r="H823" s="1" t="s">
        <v>7</v>
      </c>
      <c r="I823" s="1"/>
      <c r="J823" s="1"/>
      <c r="K823" s="1"/>
      <c r="L823" s="28">
        <v>20</v>
      </c>
      <c r="M823" s="31">
        <v>16.4240402</v>
      </c>
      <c r="N823" s="31">
        <v>0.47363189999999999</v>
      </c>
    </row>
    <row r="824" spans="1:14" x14ac:dyDescent="0.25">
      <c r="A824" s="1" t="s">
        <v>496</v>
      </c>
      <c r="B824" s="1">
        <v>1004160</v>
      </c>
      <c r="C824" s="1">
        <v>2022</v>
      </c>
      <c r="D824" s="1" t="s">
        <v>0</v>
      </c>
      <c r="E824" s="1" t="s">
        <v>1</v>
      </c>
      <c r="F824" s="1" t="s">
        <v>12</v>
      </c>
      <c r="G824" s="1" t="s">
        <v>3</v>
      </c>
      <c r="H824" s="1" t="s">
        <v>9</v>
      </c>
      <c r="I824" s="1"/>
      <c r="J824" s="1"/>
      <c r="K824" s="1"/>
      <c r="L824" s="28">
        <v>0</v>
      </c>
      <c r="M824" s="31">
        <v>0</v>
      </c>
      <c r="N824" s="31">
        <v>0</v>
      </c>
    </row>
    <row r="825" spans="1:14" x14ac:dyDescent="0.25">
      <c r="A825" s="1" t="s">
        <v>496</v>
      </c>
      <c r="B825" s="1">
        <v>1004160</v>
      </c>
      <c r="C825" s="1">
        <v>2022</v>
      </c>
      <c r="D825" s="1" t="s">
        <v>0</v>
      </c>
      <c r="E825" s="1" t="s">
        <v>1</v>
      </c>
      <c r="F825" s="1" t="s">
        <v>12</v>
      </c>
      <c r="G825" s="1" t="s">
        <v>3</v>
      </c>
      <c r="H825" s="1" t="s">
        <v>5</v>
      </c>
      <c r="I825" s="1"/>
      <c r="J825" s="1"/>
      <c r="K825" s="1"/>
      <c r="L825" s="28">
        <v>2</v>
      </c>
      <c r="M825" s="31">
        <v>11.715869400000001</v>
      </c>
      <c r="N825" s="31">
        <v>0.33785900000000002</v>
      </c>
    </row>
    <row r="826" spans="1:14" x14ac:dyDescent="0.25">
      <c r="A826" s="1" t="s">
        <v>496</v>
      </c>
      <c r="B826" s="1">
        <v>1004160</v>
      </c>
      <c r="C826" s="1">
        <v>2022</v>
      </c>
      <c r="D826" s="1" t="s">
        <v>0</v>
      </c>
      <c r="E826" s="1" t="s">
        <v>1</v>
      </c>
      <c r="F826" s="1" t="s">
        <v>12</v>
      </c>
      <c r="G826" s="1" t="s">
        <v>3</v>
      </c>
      <c r="H826" s="1" t="s">
        <v>8</v>
      </c>
      <c r="I826" s="1"/>
      <c r="J826" s="1"/>
      <c r="K826" s="1"/>
      <c r="L826" s="28">
        <v>0</v>
      </c>
      <c r="M826" s="31">
        <v>0</v>
      </c>
      <c r="N826" s="31">
        <v>0</v>
      </c>
    </row>
    <row r="827" spans="1:14" x14ac:dyDescent="0.25">
      <c r="A827" s="1" t="s">
        <v>496</v>
      </c>
      <c r="B827" s="1">
        <v>1004160</v>
      </c>
      <c r="C827" s="1">
        <v>2022</v>
      </c>
      <c r="D827" s="1" t="s">
        <v>0</v>
      </c>
      <c r="E827" s="1" t="s">
        <v>1</v>
      </c>
      <c r="F827" s="1" t="s">
        <v>12</v>
      </c>
      <c r="G827" s="1" t="s">
        <v>3</v>
      </c>
      <c r="H827" s="1" t="s">
        <v>4</v>
      </c>
      <c r="I827" s="1"/>
      <c r="J827" s="1"/>
      <c r="K827" s="1"/>
      <c r="L827" s="28">
        <v>0</v>
      </c>
      <c r="M827" s="31">
        <v>0</v>
      </c>
      <c r="N827" s="31">
        <v>0</v>
      </c>
    </row>
    <row r="828" spans="1:14" x14ac:dyDescent="0.25">
      <c r="A828" s="1" t="s">
        <v>496</v>
      </c>
      <c r="B828" s="1">
        <v>1004160</v>
      </c>
      <c r="C828" s="1">
        <v>2022</v>
      </c>
      <c r="D828" s="1" t="s">
        <v>0</v>
      </c>
      <c r="E828" s="1" t="s">
        <v>1</v>
      </c>
      <c r="F828" s="1" t="s">
        <v>12</v>
      </c>
      <c r="G828" s="1" t="s">
        <v>3</v>
      </c>
      <c r="H828" s="1" t="s">
        <v>10</v>
      </c>
      <c r="I828" s="1"/>
      <c r="J828" s="1"/>
      <c r="K828" s="1"/>
      <c r="L828" s="28">
        <v>0</v>
      </c>
      <c r="M828" s="31">
        <v>0</v>
      </c>
      <c r="N828" s="31">
        <v>0</v>
      </c>
    </row>
    <row r="829" spans="1:14" x14ac:dyDescent="0.25">
      <c r="A829" s="1" t="s">
        <v>496</v>
      </c>
      <c r="B829" s="1">
        <v>1004160</v>
      </c>
      <c r="C829" s="1">
        <v>2022</v>
      </c>
      <c r="D829" s="1" t="s">
        <v>0</v>
      </c>
      <c r="E829" s="1" t="s">
        <v>1</v>
      </c>
      <c r="F829" s="1" t="s">
        <v>12</v>
      </c>
      <c r="G829" s="1" t="s">
        <v>3</v>
      </c>
      <c r="H829" s="1" t="s">
        <v>6</v>
      </c>
      <c r="I829" s="1"/>
      <c r="J829" s="1"/>
      <c r="K829" s="1"/>
      <c r="L829" s="28">
        <v>0</v>
      </c>
      <c r="M829" s="31">
        <v>0</v>
      </c>
      <c r="N829" s="31">
        <v>0</v>
      </c>
    </row>
    <row r="830" spans="1:14" x14ac:dyDescent="0.25">
      <c r="A830" s="1" t="s">
        <v>254</v>
      </c>
      <c r="B830" s="1">
        <v>1004161</v>
      </c>
      <c r="C830" s="1">
        <v>2022</v>
      </c>
      <c r="D830" s="1" t="s">
        <v>0</v>
      </c>
      <c r="E830" s="1" t="s">
        <v>1</v>
      </c>
      <c r="F830" s="1" t="s">
        <v>12</v>
      </c>
      <c r="G830" s="1" t="s">
        <v>3</v>
      </c>
      <c r="H830" s="1" t="s">
        <v>7</v>
      </c>
      <c r="I830" s="1"/>
      <c r="J830" s="1"/>
      <c r="K830" s="1"/>
      <c r="L830" s="28">
        <v>148</v>
      </c>
      <c r="M830" s="31">
        <v>185.46960559999999</v>
      </c>
      <c r="N830" s="31">
        <v>1.0103588999999999</v>
      </c>
    </row>
    <row r="831" spans="1:14" x14ac:dyDescent="0.25">
      <c r="A831" s="1" t="s">
        <v>24049</v>
      </c>
      <c r="B831" s="1">
        <v>1004165</v>
      </c>
      <c r="C831" s="1">
        <v>2022</v>
      </c>
      <c r="D831" s="1" t="s">
        <v>0</v>
      </c>
      <c r="E831" s="1" t="s">
        <v>1</v>
      </c>
      <c r="F831" s="1" t="s">
        <v>12</v>
      </c>
      <c r="G831" s="1" t="s">
        <v>3</v>
      </c>
      <c r="H831" s="1" t="s">
        <v>10</v>
      </c>
      <c r="I831" s="1"/>
      <c r="J831" s="1"/>
      <c r="K831" s="1"/>
      <c r="L831" s="28">
        <v>1</v>
      </c>
      <c r="M831" s="31">
        <v>1.5236996</v>
      </c>
      <c r="N831" s="31">
        <v>4.394E-2</v>
      </c>
    </row>
    <row r="832" spans="1:14" x14ac:dyDescent="0.25">
      <c r="A832" s="1" t="s">
        <v>24049</v>
      </c>
      <c r="B832" s="1">
        <v>1004165</v>
      </c>
      <c r="C832" s="1">
        <v>2022</v>
      </c>
      <c r="D832" s="1" t="s">
        <v>0</v>
      </c>
      <c r="E832" s="1" t="s">
        <v>1</v>
      </c>
      <c r="F832" s="1" t="s">
        <v>12</v>
      </c>
      <c r="G832" s="1" t="s">
        <v>3</v>
      </c>
      <c r="H832" s="1" t="s">
        <v>7</v>
      </c>
      <c r="I832" s="1"/>
      <c r="J832" s="1"/>
      <c r="K832" s="1"/>
      <c r="L832" s="28">
        <v>11</v>
      </c>
      <c r="M832" s="31">
        <v>4.2147011000000001</v>
      </c>
      <c r="N832" s="31">
        <v>0.12154239999999999</v>
      </c>
    </row>
    <row r="833" spans="1:14" x14ac:dyDescent="0.25">
      <c r="A833" s="1" t="s">
        <v>24050</v>
      </c>
      <c r="B833" s="1">
        <v>1004167</v>
      </c>
      <c r="C833" s="1">
        <v>2022</v>
      </c>
      <c r="D833" s="1" t="s">
        <v>0</v>
      </c>
      <c r="E833" s="1" t="s">
        <v>1</v>
      </c>
      <c r="F833" s="1" t="s">
        <v>12</v>
      </c>
      <c r="G833" s="1" t="s">
        <v>3</v>
      </c>
      <c r="H833" s="1" t="s">
        <v>5</v>
      </c>
      <c r="I833" s="1"/>
      <c r="J833" s="1"/>
      <c r="K833" s="1"/>
      <c r="L833" s="28">
        <v>2</v>
      </c>
      <c r="M833" s="31">
        <v>3.2104927000000001</v>
      </c>
      <c r="N833" s="31">
        <v>1.8641999999999999E-2</v>
      </c>
    </row>
    <row r="834" spans="1:14" x14ac:dyDescent="0.25">
      <c r="A834" s="1" t="s">
        <v>24050</v>
      </c>
      <c r="B834" s="1">
        <v>1004167</v>
      </c>
      <c r="C834" s="1">
        <v>2022</v>
      </c>
      <c r="D834" s="1" t="s">
        <v>0</v>
      </c>
      <c r="E834" s="1" t="s">
        <v>1</v>
      </c>
      <c r="F834" s="1" t="s">
        <v>12</v>
      </c>
      <c r="G834" s="1" t="s">
        <v>3</v>
      </c>
      <c r="H834" s="1" t="s">
        <v>10</v>
      </c>
      <c r="I834" s="1"/>
      <c r="J834" s="1"/>
      <c r="K834" s="1"/>
      <c r="L834" s="28">
        <v>1</v>
      </c>
      <c r="M834" s="31">
        <v>1.4209159</v>
      </c>
      <c r="N834" s="31">
        <v>8.0215000000000009E-3</v>
      </c>
    </row>
    <row r="835" spans="1:14" x14ac:dyDescent="0.25">
      <c r="A835" s="1" t="s">
        <v>24050</v>
      </c>
      <c r="B835" s="1">
        <v>1004167</v>
      </c>
      <c r="C835" s="1">
        <v>2022</v>
      </c>
      <c r="D835" s="1" t="s">
        <v>0</v>
      </c>
      <c r="E835" s="1" t="s">
        <v>1</v>
      </c>
      <c r="F835" s="1" t="s">
        <v>12</v>
      </c>
      <c r="G835" s="1" t="s">
        <v>3</v>
      </c>
      <c r="H835" s="1" t="s">
        <v>7</v>
      </c>
      <c r="I835" s="1"/>
      <c r="J835" s="1"/>
      <c r="K835" s="1"/>
      <c r="L835" s="28">
        <v>338</v>
      </c>
      <c r="M835" s="31">
        <v>224.22830429999999</v>
      </c>
      <c r="N835" s="31">
        <v>1.2857164000000001</v>
      </c>
    </row>
    <row r="836" spans="1:14" x14ac:dyDescent="0.25">
      <c r="A836" s="1" t="s">
        <v>500</v>
      </c>
      <c r="B836" s="1">
        <v>1004168</v>
      </c>
      <c r="C836" s="1">
        <v>2022</v>
      </c>
      <c r="D836" s="1" t="s">
        <v>0</v>
      </c>
      <c r="E836" s="1" t="s">
        <v>1</v>
      </c>
      <c r="F836" s="1" t="s">
        <v>12</v>
      </c>
      <c r="G836" s="1" t="s">
        <v>3</v>
      </c>
      <c r="H836" s="1" t="s">
        <v>7</v>
      </c>
      <c r="I836" s="1"/>
      <c r="J836" s="1"/>
      <c r="K836" s="1"/>
      <c r="L836" s="28">
        <v>60</v>
      </c>
      <c r="M836" s="31">
        <v>72.068479199999999</v>
      </c>
      <c r="N836" s="31">
        <v>0.73724520000000004</v>
      </c>
    </row>
    <row r="837" spans="1:14" x14ac:dyDescent="0.25">
      <c r="A837" s="1" t="s">
        <v>687</v>
      </c>
      <c r="B837" s="1">
        <v>1004169</v>
      </c>
      <c r="C837" s="1">
        <v>2022</v>
      </c>
      <c r="D837" s="1" t="s">
        <v>0</v>
      </c>
      <c r="E837" s="1" t="s">
        <v>1</v>
      </c>
      <c r="F837" s="1" t="s">
        <v>12</v>
      </c>
      <c r="G837" s="1" t="s">
        <v>3</v>
      </c>
      <c r="H837" s="1" t="s">
        <v>7</v>
      </c>
      <c r="I837" s="1"/>
      <c r="J837" s="1"/>
      <c r="K837" s="1"/>
      <c r="L837" s="28">
        <v>173</v>
      </c>
      <c r="M837" s="31">
        <v>167.99060059999999</v>
      </c>
      <c r="N837" s="31">
        <v>0.96928389999999998</v>
      </c>
    </row>
    <row r="838" spans="1:14" x14ac:dyDescent="0.25">
      <c r="A838" s="1" t="s">
        <v>24051</v>
      </c>
      <c r="B838" s="1">
        <v>1004170</v>
      </c>
      <c r="C838" s="1">
        <v>2022</v>
      </c>
      <c r="D838" s="1" t="s">
        <v>0</v>
      </c>
      <c r="E838" s="1" t="s">
        <v>1</v>
      </c>
      <c r="F838" s="1" t="s">
        <v>12</v>
      </c>
      <c r="G838" s="1" t="s">
        <v>3</v>
      </c>
      <c r="H838" s="1" t="s">
        <v>7</v>
      </c>
      <c r="I838" s="1"/>
      <c r="J838" s="1"/>
      <c r="K838" s="1"/>
      <c r="L838" s="28">
        <v>323</v>
      </c>
      <c r="M838" s="31">
        <v>112.1971793</v>
      </c>
      <c r="N838" s="31">
        <v>0.67314110000000005</v>
      </c>
    </row>
    <row r="839" spans="1:14" x14ac:dyDescent="0.25">
      <c r="A839" s="1" t="s">
        <v>24051</v>
      </c>
      <c r="B839" s="1">
        <v>1004170</v>
      </c>
      <c r="C839" s="1">
        <v>2022</v>
      </c>
      <c r="D839" s="1" t="s">
        <v>0</v>
      </c>
      <c r="E839" s="1" t="s">
        <v>1</v>
      </c>
      <c r="F839" s="1" t="s">
        <v>12</v>
      </c>
      <c r="G839" s="1" t="s">
        <v>3</v>
      </c>
      <c r="H839" s="1" t="s">
        <v>10</v>
      </c>
      <c r="I839" s="1"/>
      <c r="J839" s="1"/>
      <c r="K839" s="1"/>
      <c r="L839" s="28">
        <v>6</v>
      </c>
      <c r="M839" s="31">
        <v>39.7156515</v>
      </c>
      <c r="N839" s="31">
        <v>0.23652780000000001</v>
      </c>
    </row>
    <row r="840" spans="1:14" x14ac:dyDescent="0.25">
      <c r="A840" s="1" t="s">
        <v>518</v>
      </c>
      <c r="B840" s="1">
        <v>1004248</v>
      </c>
      <c r="C840" s="1">
        <v>2022</v>
      </c>
      <c r="D840" s="1" t="s">
        <v>0</v>
      </c>
      <c r="E840" s="1" t="s">
        <v>1</v>
      </c>
      <c r="F840" s="1" t="s">
        <v>25</v>
      </c>
      <c r="G840" s="1" t="s">
        <v>3</v>
      </c>
      <c r="H840" s="1" t="s">
        <v>7</v>
      </c>
      <c r="I840" s="1"/>
      <c r="J840" s="1"/>
      <c r="K840" s="1"/>
      <c r="L840" s="28">
        <v>16</v>
      </c>
      <c r="M840" s="31">
        <v>1.4160000000000001E-2</v>
      </c>
      <c r="N840" s="31">
        <v>2.96E-3</v>
      </c>
    </row>
    <row r="841" spans="1:14" x14ac:dyDescent="0.25">
      <c r="A841" s="1" t="s">
        <v>504</v>
      </c>
      <c r="B841" s="1">
        <v>1004272</v>
      </c>
      <c r="C841" s="1">
        <v>2022</v>
      </c>
      <c r="D841" s="1" t="s">
        <v>0</v>
      </c>
      <c r="E841" s="1" t="s">
        <v>1</v>
      </c>
      <c r="F841" s="1" t="s">
        <v>12</v>
      </c>
      <c r="G841" s="1" t="s">
        <v>3</v>
      </c>
      <c r="H841" s="1" t="s">
        <v>5</v>
      </c>
      <c r="I841" s="1"/>
      <c r="J841" s="1"/>
      <c r="K841" s="1"/>
      <c r="L841" s="28">
        <v>3</v>
      </c>
      <c r="M841" s="31">
        <v>41.326068200000002</v>
      </c>
      <c r="N841" s="31">
        <v>1.0499647999999999</v>
      </c>
    </row>
    <row r="842" spans="1:14" x14ac:dyDescent="0.25">
      <c r="A842" s="1" t="s">
        <v>504</v>
      </c>
      <c r="B842" s="1">
        <v>1004272</v>
      </c>
      <c r="C842" s="1">
        <v>2022</v>
      </c>
      <c r="D842" s="1" t="s">
        <v>0</v>
      </c>
      <c r="E842" s="1" t="s">
        <v>1</v>
      </c>
      <c r="F842" s="1" t="s">
        <v>12</v>
      </c>
      <c r="G842" s="1" t="s">
        <v>3</v>
      </c>
      <c r="H842" s="1" t="s">
        <v>7</v>
      </c>
      <c r="I842" s="1"/>
      <c r="J842" s="1"/>
      <c r="K842" s="1"/>
      <c r="L842" s="28">
        <v>222</v>
      </c>
      <c r="M842" s="31">
        <v>76.015089900000007</v>
      </c>
      <c r="N842" s="31">
        <v>1.9313032999999999</v>
      </c>
    </row>
    <row r="843" spans="1:14" x14ac:dyDescent="0.25">
      <c r="A843" s="1" t="s">
        <v>504</v>
      </c>
      <c r="B843" s="1">
        <v>1004272</v>
      </c>
      <c r="C843" s="1">
        <v>2022</v>
      </c>
      <c r="D843" s="1" t="s">
        <v>0</v>
      </c>
      <c r="E843" s="1" t="s">
        <v>1</v>
      </c>
      <c r="F843" s="1" t="s">
        <v>12</v>
      </c>
      <c r="G843" s="1" t="s">
        <v>3</v>
      </c>
      <c r="H843" s="1" t="s">
        <v>9</v>
      </c>
      <c r="I843" s="1"/>
      <c r="J843" s="1"/>
      <c r="K843" s="1"/>
      <c r="L843" s="28">
        <v>0</v>
      </c>
      <c r="M843" s="31">
        <v>0</v>
      </c>
      <c r="N843" s="31">
        <v>0</v>
      </c>
    </row>
    <row r="844" spans="1:14" x14ac:dyDescent="0.25">
      <c r="A844" s="1" t="s">
        <v>504</v>
      </c>
      <c r="B844" s="1">
        <v>1004272</v>
      </c>
      <c r="C844" s="1">
        <v>2022</v>
      </c>
      <c r="D844" s="1" t="s">
        <v>0</v>
      </c>
      <c r="E844" s="1" t="s">
        <v>1</v>
      </c>
      <c r="F844" s="1" t="s">
        <v>12</v>
      </c>
      <c r="G844" s="1" t="s">
        <v>3</v>
      </c>
      <c r="H844" s="1" t="s">
        <v>10</v>
      </c>
      <c r="I844" s="1"/>
      <c r="J844" s="1"/>
      <c r="K844" s="1"/>
      <c r="L844" s="28">
        <v>0</v>
      </c>
      <c r="M844" s="31">
        <v>0</v>
      </c>
      <c r="N844" s="31">
        <v>0</v>
      </c>
    </row>
    <row r="845" spans="1:14" x14ac:dyDescent="0.25">
      <c r="A845" s="1" t="s">
        <v>504</v>
      </c>
      <c r="B845" s="1">
        <v>1004272</v>
      </c>
      <c r="C845" s="1">
        <v>2022</v>
      </c>
      <c r="D845" s="1" t="s">
        <v>0</v>
      </c>
      <c r="E845" s="1" t="s">
        <v>1</v>
      </c>
      <c r="F845" s="1" t="s">
        <v>12</v>
      </c>
      <c r="G845" s="1" t="s">
        <v>3</v>
      </c>
      <c r="H845" s="1" t="s">
        <v>4</v>
      </c>
      <c r="I845" s="1"/>
      <c r="J845" s="1"/>
      <c r="K845" s="1"/>
      <c r="L845" s="28">
        <v>6</v>
      </c>
      <c r="M845" s="31">
        <v>8.4806211000000005</v>
      </c>
      <c r="N845" s="31">
        <v>0.21546580000000001</v>
      </c>
    </row>
    <row r="846" spans="1:14" x14ac:dyDescent="0.25">
      <c r="A846" s="1" t="s">
        <v>504</v>
      </c>
      <c r="B846" s="1">
        <v>1004272</v>
      </c>
      <c r="C846" s="1">
        <v>2022</v>
      </c>
      <c r="D846" s="1" t="s">
        <v>0</v>
      </c>
      <c r="E846" s="1" t="s">
        <v>1</v>
      </c>
      <c r="F846" s="1" t="s">
        <v>12</v>
      </c>
      <c r="G846" s="1" t="s">
        <v>3</v>
      </c>
      <c r="H846" s="1" t="s">
        <v>6</v>
      </c>
      <c r="I846" s="1"/>
      <c r="J846" s="1"/>
      <c r="K846" s="1"/>
      <c r="L846" s="28">
        <v>0</v>
      </c>
      <c r="M846" s="31">
        <v>0</v>
      </c>
      <c r="N846" s="31">
        <v>0</v>
      </c>
    </row>
    <row r="847" spans="1:14" x14ac:dyDescent="0.25">
      <c r="A847" s="1" t="s">
        <v>504</v>
      </c>
      <c r="B847" s="1">
        <v>1004272</v>
      </c>
      <c r="C847" s="1">
        <v>2022</v>
      </c>
      <c r="D847" s="1" t="s">
        <v>0</v>
      </c>
      <c r="E847" s="1" t="s">
        <v>1</v>
      </c>
      <c r="F847" s="1" t="s">
        <v>12</v>
      </c>
      <c r="G847" s="1" t="s">
        <v>3</v>
      </c>
      <c r="H847" s="1" t="s">
        <v>8</v>
      </c>
      <c r="I847" s="1"/>
      <c r="J847" s="1"/>
      <c r="K847" s="1"/>
      <c r="L847" s="28">
        <v>0</v>
      </c>
      <c r="M847" s="31">
        <v>0</v>
      </c>
      <c r="N847" s="31">
        <v>0</v>
      </c>
    </row>
    <row r="848" spans="1:14" x14ac:dyDescent="0.25">
      <c r="A848" s="1" t="s">
        <v>512</v>
      </c>
      <c r="B848" s="1">
        <v>1004301</v>
      </c>
      <c r="C848" s="1">
        <v>2022</v>
      </c>
      <c r="D848" s="1" t="s">
        <v>865</v>
      </c>
      <c r="E848" s="1" t="s">
        <v>23978</v>
      </c>
      <c r="F848" s="1" t="s">
        <v>25</v>
      </c>
      <c r="G848" s="1" t="s">
        <v>16</v>
      </c>
      <c r="H848" s="1"/>
      <c r="I848" s="1"/>
      <c r="J848" s="31">
        <v>111.6786432</v>
      </c>
      <c r="K848" s="31">
        <v>1357.3221704</v>
      </c>
      <c r="L848" s="28"/>
      <c r="M848" s="31">
        <v>111.6786432</v>
      </c>
      <c r="N848" s="31">
        <v>1357.3221704</v>
      </c>
    </row>
    <row r="849" spans="1:14" x14ac:dyDescent="0.25">
      <c r="A849" s="1" t="s">
        <v>512</v>
      </c>
      <c r="B849" s="1">
        <v>1004301</v>
      </c>
      <c r="C849" s="1">
        <v>2022</v>
      </c>
      <c r="D849" s="1" t="s">
        <v>0</v>
      </c>
      <c r="E849" s="1" t="s">
        <v>1</v>
      </c>
      <c r="F849" s="1" t="s">
        <v>25</v>
      </c>
      <c r="G849" s="1" t="s">
        <v>16</v>
      </c>
      <c r="H849" s="1" t="s">
        <v>4</v>
      </c>
      <c r="I849" s="1"/>
      <c r="J849" s="1"/>
      <c r="K849" s="1"/>
      <c r="L849" s="28">
        <v>0</v>
      </c>
      <c r="M849" s="31">
        <v>0</v>
      </c>
      <c r="N849" s="31">
        <v>0</v>
      </c>
    </row>
    <row r="850" spans="1:14" x14ac:dyDescent="0.25">
      <c r="A850" s="1" t="s">
        <v>512</v>
      </c>
      <c r="B850" s="1">
        <v>1004301</v>
      </c>
      <c r="C850" s="1">
        <v>2022</v>
      </c>
      <c r="D850" s="1" t="s">
        <v>0</v>
      </c>
      <c r="E850" s="1" t="s">
        <v>1</v>
      </c>
      <c r="F850" s="1" t="s">
        <v>25</v>
      </c>
      <c r="G850" s="1" t="s">
        <v>16</v>
      </c>
      <c r="H850" s="1" t="s">
        <v>9</v>
      </c>
      <c r="I850" s="1"/>
      <c r="J850" s="1"/>
      <c r="K850" s="1"/>
      <c r="L850" s="28">
        <v>0</v>
      </c>
      <c r="M850" s="31">
        <v>0</v>
      </c>
      <c r="N850" s="31">
        <v>0</v>
      </c>
    </row>
    <row r="851" spans="1:14" x14ac:dyDescent="0.25">
      <c r="A851" s="1" t="s">
        <v>512</v>
      </c>
      <c r="B851" s="1">
        <v>1004301</v>
      </c>
      <c r="C851" s="1">
        <v>2022</v>
      </c>
      <c r="D851" s="1" t="s">
        <v>0</v>
      </c>
      <c r="E851" s="1" t="s">
        <v>1</v>
      </c>
      <c r="F851" s="1" t="s">
        <v>25</v>
      </c>
      <c r="G851" s="1" t="s">
        <v>16</v>
      </c>
      <c r="H851" s="1" t="s">
        <v>8</v>
      </c>
      <c r="I851" s="1"/>
      <c r="J851" s="1"/>
      <c r="K851" s="1"/>
      <c r="L851" s="28">
        <v>0</v>
      </c>
      <c r="M851" s="31">
        <v>0</v>
      </c>
      <c r="N851" s="31">
        <v>0</v>
      </c>
    </row>
    <row r="852" spans="1:14" x14ac:dyDescent="0.25">
      <c r="A852" s="1" t="s">
        <v>512</v>
      </c>
      <c r="B852" s="1">
        <v>1004301</v>
      </c>
      <c r="C852" s="1">
        <v>2022</v>
      </c>
      <c r="D852" s="1" t="s">
        <v>0</v>
      </c>
      <c r="E852" s="1" t="s">
        <v>1</v>
      </c>
      <c r="F852" s="1" t="s">
        <v>25</v>
      </c>
      <c r="G852" s="1" t="s">
        <v>16</v>
      </c>
      <c r="H852" s="1" t="s">
        <v>7</v>
      </c>
      <c r="I852" s="1"/>
      <c r="J852" s="1"/>
      <c r="K852" s="1"/>
      <c r="L852" s="28">
        <v>13</v>
      </c>
      <c r="M852" s="31">
        <v>43.158272599999997</v>
      </c>
      <c r="N852" s="31">
        <v>263.16974870000001</v>
      </c>
    </row>
    <row r="853" spans="1:14" x14ac:dyDescent="0.25">
      <c r="A853" s="1" t="s">
        <v>512</v>
      </c>
      <c r="B853" s="1">
        <v>1004301</v>
      </c>
      <c r="C853" s="1">
        <v>2022</v>
      </c>
      <c r="D853" s="1" t="s">
        <v>0</v>
      </c>
      <c r="E853" s="1" t="s">
        <v>1</v>
      </c>
      <c r="F853" s="1" t="s">
        <v>25</v>
      </c>
      <c r="G853" s="1" t="s">
        <v>16</v>
      </c>
      <c r="H853" s="1" t="s">
        <v>10</v>
      </c>
      <c r="I853" s="1"/>
      <c r="J853" s="1"/>
      <c r="K853" s="1"/>
      <c r="L853" s="28">
        <v>0</v>
      </c>
      <c r="M853" s="31">
        <v>0</v>
      </c>
      <c r="N853" s="31">
        <v>0</v>
      </c>
    </row>
    <row r="854" spans="1:14" x14ac:dyDescent="0.25">
      <c r="A854" s="1" t="s">
        <v>512</v>
      </c>
      <c r="B854" s="1">
        <v>1004301</v>
      </c>
      <c r="C854" s="1">
        <v>2022</v>
      </c>
      <c r="D854" s="1" t="s">
        <v>0</v>
      </c>
      <c r="E854" s="1" t="s">
        <v>1</v>
      </c>
      <c r="F854" s="1" t="s">
        <v>25</v>
      </c>
      <c r="G854" s="1" t="s">
        <v>16</v>
      </c>
      <c r="H854" s="1" t="s">
        <v>6</v>
      </c>
      <c r="I854" s="1"/>
      <c r="J854" s="1"/>
      <c r="K854" s="1"/>
      <c r="L854" s="28">
        <v>0</v>
      </c>
      <c r="M854" s="31">
        <v>0</v>
      </c>
      <c r="N854" s="31">
        <v>0</v>
      </c>
    </row>
    <row r="855" spans="1:14" x14ac:dyDescent="0.25">
      <c r="A855" s="1" t="s">
        <v>512</v>
      </c>
      <c r="B855" s="1">
        <v>1004301</v>
      </c>
      <c r="C855" s="1">
        <v>2022</v>
      </c>
      <c r="D855" s="1" t="s">
        <v>0</v>
      </c>
      <c r="E855" s="1" t="s">
        <v>1</v>
      </c>
      <c r="F855" s="1" t="s">
        <v>25</v>
      </c>
      <c r="G855" s="1" t="s">
        <v>16</v>
      </c>
      <c r="H855" s="1" t="s">
        <v>5</v>
      </c>
      <c r="I855" s="1"/>
      <c r="J855" s="1"/>
      <c r="K855" s="1"/>
      <c r="L855" s="28">
        <v>0</v>
      </c>
      <c r="M855" s="31">
        <v>0</v>
      </c>
      <c r="N855" s="31">
        <v>0</v>
      </c>
    </row>
    <row r="856" spans="1:14" x14ac:dyDescent="0.25">
      <c r="A856" s="1" t="s">
        <v>513</v>
      </c>
      <c r="B856" s="1">
        <v>1004302</v>
      </c>
      <c r="C856" s="1">
        <v>2022</v>
      </c>
      <c r="D856" s="1" t="s">
        <v>0</v>
      </c>
      <c r="E856" s="1" t="s">
        <v>1</v>
      </c>
      <c r="F856" s="1" t="s">
        <v>25</v>
      </c>
      <c r="G856" s="1" t="s">
        <v>3</v>
      </c>
      <c r="H856" s="1" t="s">
        <v>7</v>
      </c>
      <c r="I856" s="1"/>
      <c r="J856" s="1"/>
      <c r="K856" s="1"/>
      <c r="L856" s="28">
        <v>48</v>
      </c>
      <c r="M856" s="31">
        <v>6.0708299999999999</v>
      </c>
      <c r="N856" s="31">
        <v>0.15478</v>
      </c>
    </row>
    <row r="857" spans="1:14" x14ac:dyDescent="0.25">
      <c r="A857" s="1" t="s">
        <v>24052</v>
      </c>
      <c r="B857" s="1">
        <v>1004319</v>
      </c>
      <c r="C857" s="1">
        <v>2022</v>
      </c>
      <c r="D857" s="1" t="s">
        <v>0</v>
      </c>
      <c r="E857" s="1" t="s">
        <v>1</v>
      </c>
      <c r="F857" s="1" t="s">
        <v>12</v>
      </c>
      <c r="G857" s="1" t="s">
        <v>3</v>
      </c>
      <c r="H857" s="1" t="s">
        <v>9</v>
      </c>
      <c r="I857" s="1"/>
      <c r="J857" s="1"/>
      <c r="K857" s="1"/>
      <c r="L857" s="28">
        <v>0</v>
      </c>
      <c r="M857" s="31">
        <v>0</v>
      </c>
      <c r="N857" s="31">
        <v>0</v>
      </c>
    </row>
    <row r="858" spans="1:14" x14ac:dyDescent="0.25">
      <c r="A858" s="1" t="s">
        <v>24052</v>
      </c>
      <c r="B858" s="1">
        <v>1004319</v>
      </c>
      <c r="C858" s="1">
        <v>2022</v>
      </c>
      <c r="D858" s="1" t="s">
        <v>0</v>
      </c>
      <c r="E858" s="1" t="s">
        <v>1</v>
      </c>
      <c r="F858" s="1" t="s">
        <v>12</v>
      </c>
      <c r="G858" s="1" t="s">
        <v>3</v>
      </c>
      <c r="H858" s="1" t="s">
        <v>6</v>
      </c>
      <c r="I858" s="1"/>
      <c r="J858" s="1"/>
      <c r="K858" s="1"/>
      <c r="L858" s="28">
        <v>0</v>
      </c>
      <c r="M858" s="31">
        <v>0</v>
      </c>
      <c r="N858" s="31">
        <v>0</v>
      </c>
    </row>
    <row r="859" spans="1:14" x14ac:dyDescent="0.25">
      <c r="A859" s="1" t="s">
        <v>24052</v>
      </c>
      <c r="B859" s="1">
        <v>1004319</v>
      </c>
      <c r="C859" s="1">
        <v>2022</v>
      </c>
      <c r="D859" s="1" t="s">
        <v>0</v>
      </c>
      <c r="E859" s="1" t="s">
        <v>1</v>
      </c>
      <c r="F859" s="1" t="s">
        <v>12</v>
      </c>
      <c r="G859" s="1" t="s">
        <v>3</v>
      </c>
      <c r="H859" s="1" t="s">
        <v>8</v>
      </c>
      <c r="I859" s="1"/>
      <c r="J859" s="1"/>
      <c r="K859" s="1"/>
      <c r="L859" s="28">
        <v>4</v>
      </c>
      <c r="M859" s="31">
        <v>2.0995881999999999</v>
      </c>
      <c r="N859" s="31">
        <v>6.0547299999999998E-2</v>
      </c>
    </row>
    <row r="860" spans="1:14" x14ac:dyDescent="0.25">
      <c r="A860" s="1" t="s">
        <v>24052</v>
      </c>
      <c r="B860" s="1">
        <v>1004319</v>
      </c>
      <c r="C860" s="1">
        <v>2022</v>
      </c>
      <c r="D860" s="1" t="s">
        <v>0</v>
      </c>
      <c r="E860" s="1" t="s">
        <v>1</v>
      </c>
      <c r="F860" s="1" t="s">
        <v>12</v>
      </c>
      <c r="G860" s="1" t="s">
        <v>3</v>
      </c>
      <c r="H860" s="1" t="s">
        <v>5</v>
      </c>
      <c r="I860" s="1"/>
      <c r="J860" s="1"/>
      <c r="K860" s="1"/>
      <c r="L860" s="28">
        <v>0</v>
      </c>
      <c r="M860" s="31">
        <v>0</v>
      </c>
      <c r="N860" s="31">
        <v>0</v>
      </c>
    </row>
    <row r="861" spans="1:14" x14ac:dyDescent="0.25">
      <c r="A861" s="1" t="s">
        <v>24052</v>
      </c>
      <c r="B861" s="1">
        <v>1004319</v>
      </c>
      <c r="C861" s="1">
        <v>2022</v>
      </c>
      <c r="D861" s="1" t="s">
        <v>0</v>
      </c>
      <c r="E861" s="1" t="s">
        <v>1</v>
      </c>
      <c r="F861" s="1" t="s">
        <v>12</v>
      </c>
      <c r="G861" s="1" t="s">
        <v>3</v>
      </c>
      <c r="H861" s="1" t="s">
        <v>4</v>
      </c>
      <c r="I861" s="1"/>
      <c r="J861" s="1"/>
      <c r="K861" s="1"/>
      <c r="L861" s="28">
        <v>0</v>
      </c>
      <c r="M861" s="31">
        <v>0</v>
      </c>
      <c r="N861" s="31">
        <v>0</v>
      </c>
    </row>
    <row r="862" spans="1:14" x14ac:dyDescent="0.25">
      <c r="A862" s="1" t="s">
        <v>24052</v>
      </c>
      <c r="B862" s="1">
        <v>1004319</v>
      </c>
      <c r="C862" s="1">
        <v>2022</v>
      </c>
      <c r="D862" s="1" t="s">
        <v>0</v>
      </c>
      <c r="E862" s="1" t="s">
        <v>1</v>
      </c>
      <c r="F862" s="1" t="s">
        <v>12</v>
      </c>
      <c r="G862" s="1" t="s">
        <v>3</v>
      </c>
      <c r="H862" s="1" t="s">
        <v>7</v>
      </c>
      <c r="I862" s="1"/>
      <c r="J862" s="1"/>
      <c r="K862" s="1"/>
      <c r="L862" s="28">
        <v>56</v>
      </c>
      <c r="M862" s="31">
        <v>23.931565800000001</v>
      </c>
      <c r="N862" s="31">
        <v>0.69013179999999996</v>
      </c>
    </row>
    <row r="863" spans="1:14" x14ac:dyDescent="0.25">
      <c r="A863" s="1" t="s">
        <v>24052</v>
      </c>
      <c r="B863" s="1">
        <v>1004319</v>
      </c>
      <c r="C863" s="1">
        <v>2022</v>
      </c>
      <c r="D863" s="1" t="s">
        <v>0</v>
      </c>
      <c r="E863" s="1" t="s">
        <v>1</v>
      </c>
      <c r="F863" s="1" t="s">
        <v>12</v>
      </c>
      <c r="G863" s="1" t="s">
        <v>3</v>
      </c>
      <c r="H863" s="1" t="s">
        <v>10</v>
      </c>
      <c r="I863" s="1"/>
      <c r="J863" s="1"/>
      <c r="K863" s="1"/>
      <c r="L863" s="28">
        <v>0</v>
      </c>
      <c r="M863" s="31">
        <v>0</v>
      </c>
      <c r="N863" s="31">
        <v>0</v>
      </c>
    </row>
    <row r="864" spans="1:14" x14ac:dyDescent="0.25">
      <c r="A864" s="1" t="s">
        <v>498</v>
      </c>
      <c r="B864" s="1">
        <v>1004357</v>
      </c>
      <c r="C864" s="1">
        <v>2022</v>
      </c>
      <c r="D864" s="1" t="s">
        <v>0</v>
      </c>
      <c r="E864" s="1" t="s">
        <v>1</v>
      </c>
      <c r="F864" s="1" t="s">
        <v>12</v>
      </c>
      <c r="G864" s="1" t="s">
        <v>3</v>
      </c>
      <c r="H864" s="1" t="s">
        <v>7</v>
      </c>
      <c r="I864" s="1"/>
      <c r="J864" s="1"/>
      <c r="K864" s="1"/>
      <c r="L864" s="28">
        <v>71</v>
      </c>
      <c r="M864" s="31">
        <v>215.7688622</v>
      </c>
      <c r="N864" s="31">
        <v>1.3854369</v>
      </c>
    </row>
    <row r="865" spans="1:14" x14ac:dyDescent="0.25">
      <c r="A865" s="1" t="s">
        <v>498</v>
      </c>
      <c r="B865" s="1">
        <v>1004357</v>
      </c>
      <c r="C865" s="1">
        <v>2022</v>
      </c>
      <c r="D865" s="1" t="s">
        <v>0</v>
      </c>
      <c r="E865" s="1" t="s">
        <v>1</v>
      </c>
      <c r="F865" s="1" t="s">
        <v>12</v>
      </c>
      <c r="G865" s="1" t="s">
        <v>3</v>
      </c>
      <c r="H865" s="1" t="s">
        <v>4</v>
      </c>
      <c r="I865" s="1"/>
      <c r="J865" s="1"/>
      <c r="K865" s="1"/>
      <c r="L865" s="28">
        <v>1</v>
      </c>
      <c r="M865" s="31">
        <v>0.96965230000000002</v>
      </c>
      <c r="N865" s="31">
        <v>6.1641999999999999E-3</v>
      </c>
    </row>
    <row r="866" spans="1:14" x14ac:dyDescent="0.25">
      <c r="A866" s="1" t="s">
        <v>499</v>
      </c>
      <c r="B866" s="1">
        <v>1004358</v>
      </c>
      <c r="C866" s="1">
        <v>2022</v>
      </c>
      <c r="D866" s="1" t="s">
        <v>0</v>
      </c>
      <c r="E866" s="1" t="s">
        <v>1</v>
      </c>
      <c r="F866" s="1" t="s">
        <v>12</v>
      </c>
      <c r="G866" s="1" t="s">
        <v>3</v>
      </c>
      <c r="H866" s="1" t="s">
        <v>7</v>
      </c>
      <c r="I866" s="1"/>
      <c r="J866" s="1"/>
      <c r="K866" s="1"/>
      <c r="L866" s="28">
        <v>76</v>
      </c>
      <c r="M866" s="31">
        <v>49.6234435</v>
      </c>
      <c r="N866" s="31">
        <v>0.28470200000000001</v>
      </c>
    </row>
    <row r="867" spans="1:14" x14ac:dyDescent="0.25">
      <c r="A867" s="1" t="s">
        <v>499</v>
      </c>
      <c r="B867" s="1">
        <v>1004358</v>
      </c>
      <c r="C867" s="1">
        <v>2022</v>
      </c>
      <c r="D867" s="1" t="s">
        <v>0</v>
      </c>
      <c r="E867" s="1" t="s">
        <v>1</v>
      </c>
      <c r="F867" s="1" t="s">
        <v>12</v>
      </c>
      <c r="G867" s="1" t="s">
        <v>3</v>
      </c>
      <c r="H867" s="1" t="s">
        <v>4</v>
      </c>
      <c r="I867" s="1"/>
      <c r="J867" s="1"/>
      <c r="K867" s="1"/>
      <c r="L867" s="28">
        <v>1</v>
      </c>
      <c r="M867" s="31">
        <v>152.2750595</v>
      </c>
      <c r="N867" s="31">
        <v>0.86211700000000002</v>
      </c>
    </row>
    <row r="868" spans="1:14" x14ac:dyDescent="0.25">
      <c r="A868" s="1" t="s">
        <v>499</v>
      </c>
      <c r="B868" s="1">
        <v>1004358</v>
      </c>
      <c r="C868" s="1">
        <v>2022</v>
      </c>
      <c r="D868" s="1" t="s">
        <v>0</v>
      </c>
      <c r="E868" s="1" t="s">
        <v>1</v>
      </c>
      <c r="F868" s="1" t="s">
        <v>12</v>
      </c>
      <c r="G868" s="1" t="s">
        <v>3</v>
      </c>
      <c r="H868" s="1" t="s">
        <v>5</v>
      </c>
      <c r="I868" s="1"/>
      <c r="J868" s="1"/>
      <c r="K868" s="1"/>
      <c r="L868" s="28">
        <v>2</v>
      </c>
      <c r="M868" s="31">
        <v>1.3017893</v>
      </c>
      <c r="N868" s="31">
        <v>7.5827000000000004E-3</v>
      </c>
    </row>
    <row r="869" spans="1:14" x14ac:dyDescent="0.25">
      <c r="A869" s="1" t="s">
        <v>24053</v>
      </c>
      <c r="B869" s="1">
        <v>1004359</v>
      </c>
      <c r="C869" s="1">
        <v>2022</v>
      </c>
      <c r="D869" s="1" t="s">
        <v>0</v>
      </c>
      <c r="E869" s="1" t="s">
        <v>1</v>
      </c>
      <c r="F869" s="1" t="s">
        <v>12</v>
      </c>
      <c r="G869" s="1" t="s">
        <v>3</v>
      </c>
      <c r="H869" s="1" t="s">
        <v>7</v>
      </c>
      <c r="I869" s="1"/>
      <c r="J869" s="1"/>
      <c r="K869" s="1"/>
      <c r="L869" s="28">
        <v>175</v>
      </c>
      <c r="M869" s="31">
        <v>43.154261499999997</v>
      </c>
      <c r="N869" s="31">
        <v>0.2475456</v>
      </c>
    </row>
    <row r="870" spans="1:14" x14ac:dyDescent="0.25">
      <c r="A870" s="1" t="s">
        <v>501</v>
      </c>
      <c r="B870" s="1">
        <v>1004360</v>
      </c>
      <c r="C870" s="1">
        <v>2022</v>
      </c>
      <c r="D870" s="1" t="s">
        <v>0</v>
      </c>
      <c r="E870" s="1" t="s">
        <v>1</v>
      </c>
      <c r="F870" s="1" t="s">
        <v>12</v>
      </c>
      <c r="G870" s="1" t="s">
        <v>3</v>
      </c>
      <c r="H870" s="1" t="s">
        <v>7</v>
      </c>
      <c r="I870" s="1"/>
      <c r="J870" s="1"/>
      <c r="K870" s="1"/>
      <c r="L870" s="28">
        <v>63</v>
      </c>
      <c r="M870" s="31">
        <v>163.54279969999999</v>
      </c>
      <c r="N870" s="31">
        <v>0.94200079999999997</v>
      </c>
    </row>
    <row r="871" spans="1:14" x14ac:dyDescent="0.25">
      <c r="A871" s="1" t="s">
        <v>501</v>
      </c>
      <c r="B871" s="1">
        <v>1004360</v>
      </c>
      <c r="C871" s="1">
        <v>2022</v>
      </c>
      <c r="D871" s="1" t="s">
        <v>0</v>
      </c>
      <c r="E871" s="1" t="s">
        <v>1</v>
      </c>
      <c r="F871" s="1" t="s">
        <v>12</v>
      </c>
      <c r="G871" s="1" t="s">
        <v>3</v>
      </c>
      <c r="H871" s="1" t="s">
        <v>5</v>
      </c>
      <c r="I871" s="1"/>
      <c r="J871" s="1"/>
      <c r="K871" s="1"/>
      <c r="L871" s="28">
        <v>1</v>
      </c>
      <c r="M871" s="31">
        <v>4.3245889999999996</v>
      </c>
      <c r="N871" s="31">
        <v>2.4624199999999999E-2</v>
      </c>
    </row>
    <row r="872" spans="1:14" x14ac:dyDescent="0.25">
      <c r="A872" s="1" t="s">
        <v>503</v>
      </c>
      <c r="B872" s="1">
        <v>1004361</v>
      </c>
      <c r="C872" s="1">
        <v>2022</v>
      </c>
      <c r="D872" s="1" t="s">
        <v>0</v>
      </c>
      <c r="E872" s="1" t="s">
        <v>1</v>
      </c>
      <c r="F872" s="1" t="s">
        <v>12</v>
      </c>
      <c r="G872" s="1" t="s">
        <v>3</v>
      </c>
      <c r="H872" s="1" t="s">
        <v>7</v>
      </c>
      <c r="I872" s="1"/>
      <c r="J872" s="1"/>
      <c r="K872" s="1"/>
      <c r="L872" s="28">
        <v>180</v>
      </c>
      <c r="M872" s="31">
        <v>61.791482299999998</v>
      </c>
      <c r="N872" s="31">
        <v>1.0072688999999999</v>
      </c>
    </row>
    <row r="873" spans="1:14" x14ac:dyDescent="0.25">
      <c r="A873" s="1" t="s">
        <v>24054</v>
      </c>
      <c r="B873" s="1">
        <v>1004363</v>
      </c>
      <c r="C873" s="1">
        <v>2022</v>
      </c>
      <c r="D873" s="1" t="s">
        <v>0</v>
      </c>
      <c r="E873" s="1" t="s">
        <v>1</v>
      </c>
      <c r="F873" s="1" t="s">
        <v>12</v>
      </c>
      <c r="G873" s="1" t="s">
        <v>3</v>
      </c>
      <c r="H873" s="1" t="s">
        <v>5</v>
      </c>
      <c r="I873" s="1"/>
      <c r="J873" s="1"/>
      <c r="K873" s="1"/>
      <c r="L873" s="28">
        <v>6</v>
      </c>
      <c r="M873" s="31">
        <v>0.55763770000000001</v>
      </c>
      <c r="N873" s="31">
        <v>2.93508E-2</v>
      </c>
    </row>
    <row r="874" spans="1:14" x14ac:dyDescent="0.25">
      <c r="A874" s="1" t="s">
        <v>24054</v>
      </c>
      <c r="B874" s="1">
        <v>1004363</v>
      </c>
      <c r="C874" s="1">
        <v>2022</v>
      </c>
      <c r="D874" s="1" t="s">
        <v>0</v>
      </c>
      <c r="E874" s="1" t="s">
        <v>1</v>
      </c>
      <c r="F874" s="1" t="s">
        <v>12</v>
      </c>
      <c r="G874" s="1" t="s">
        <v>3</v>
      </c>
      <c r="H874" s="1" t="s">
        <v>7</v>
      </c>
      <c r="I874" s="1"/>
      <c r="J874" s="1"/>
      <c r="K874" s="1"/>
      <c r="L874" s="28">
        <v>2</v>
      </c>
      <c r="M874" s="31">
        <v>33.039778900000002</v>
      </c>
      <c r="N874" s="31">
        <v>1.4996100999999999</v>
      </c>
    </row>
    <row r="875" spans="1:14" x14ac:dyDescent="0.25">
      <c r="A875" s="1" t="s">
        <v>24054</v>
      </c>
      <c r="B875" s="1">
        <v>1004363</v>
      </c>
      <c r="C875" s="1">
        <v>2022</v>
      </c>
      <c r="D875" s="1" t="s">
        <v>0</v>
      </c>
      <c r="E875" s="1" t="s">
        <v>1</v>
      </c>
      <c r="F875" s="1" t="s">
        <v>12</v>
      </c>
      <c r="G875" s="1" t="s">
        <v>3</v>
      </c>
      <c r="H875" s="1" t="s">
        <v>8</v>
      </c>
      <c r="I875" s="1"/>
      <c r="J875" s="1"/>
      <c r="K875" s="1"/>
      <c r="L875" s="28">
        <v>12</v>
      </c>
      <c r="M875" s="31">
        <v>0.71377619999999997</v>
      </c>
      <c r="N875" s="31">
        <v>3.7569100000000001E-2</v>
      </c>
    </row>
    <row r="876" spans="1:14" x14ac:dyDescent="0.25">
      <c r="A876" s="1" t="s">
        <v>508</v>
      </c>
      <c r="B876" s="1">
        <v>1004382</v>
      </c>
      <c r="C876" s="1">
        <v>2022</v>
      </c>
      <c r="D876" s="1" t="s">
        <v>0</v>
      </c>
      <c r="E876" s="1" t="s">
        <v>1</v>
      </c>
      <c r="F876" s="1" t="s">
        <v>25</v>
      </c>
      <c r="G876" s="1" t="s">
        <v>3</v>
      </c>
      <c r="H876" s="1" t="s">
        <v>7</v>
      </c>
      <c r="I876" s="1"/>
      <c r="J876" s="1"/>
      <c r="K876" s="1"/>
      <c r="L876" s="28">
        <v>7</v>
      </c>
      <c r="M876" s="31">
        <v>0.60926000000000002</v>
      </c>
      <c r="N876" s="31">
        <v>2.6689999999999998E-2</v>
      </c>
    </row>
    <row r="877" spans="1:14" x14ac:dyDescent="0.25">
      <c r="A877" s="1" t="s">
        <v>157</v>
      </c>
      <c r="B877" s="1">
        <v>1004389</v>
      </c>
      <c r="C877" s="1">
        <v>2022</v>
      </c>
      <c r="D877" s="1" t="s">
        <v>0</v>
      </c>
      <c r="E877" s="1" t="s">
        <v>1</v>
      </c>
      <c r="F877" s="1" t="s">
        <v>25</v>
      </c>
      <c r="G877" s="1" t="s">
        <v>3</v>
      </c>
      <c r="H877" s="1" t="s">
        <v>7</v>
      </c>
      <c r="I877" s="1"/>
      <c r="J877" s="1"/>
      <c r="K877" s="1"/>
      <c r="L877" s="28">
        <v>24</v>
      </c>
      <c r="M877" s="31">
        <v>0.73521000000000003</v>
      </c>
      <c r="N877" s="31">
        <v>6.9300000000000004E-3</v>
      </c>
    </row>
    <row r="878" spans="1:14" x14ac:dyDescent="0.25">
      <c r="A878" s="1" t="s">
        <v>190</v>
      </c>
      <c r="B878" s="1">
        <v>1004400</v>
      </c>
      <c r="C878" s="1">
        <v>2022</v>
      </c>
      <c r="D878" s="1" t="s">
        <v>0</v>
      </c>
      <c r="E878" s="1" t="s">
        <v>1</v>
      </c>
      <c r="F878" s="1" t="s">
        <v>25</v>
      </c>
      <c r="G878" s="1" t="s">
        <v>3</v>
      </c>
      <c r="H878" s="1" t="s">
        <v>8</v>
      </c>
      <c r="I878" s="1"/>
      <c r="J878" s="1"/>
      <c r="K878" s="1"/>
      <c r="L878" s="28">
        <v>5</v>
      </c>
      <c r="M878" s="31">
        <v>0.90052330000000003</v>
      </c>
      <c r="N878" s="31">
        <v>5.6204499999999998E-2</v>
      </c>
    </row>
    <row r="879" spans="1:14" x14ac:dyDescent="0.25">
      <c r="A879" s="1" t="s">
        <v>190</v>
      </c>
      <c r="B879" s="1">
        <v>1004400</v>
      </c>
      <c r="C879" s="1">
        <v>2022</v>
      </c>
      <c r="D879" s="1" t="s">
        <v>0</v>
      </c>
      <c r="E879" s="1" t="s">
        <v>1</v>
      </c>
      <c r="F879" s="1" t="s">
        <v>25</v>
      </c>
      <c r="G879" s="1" t="s">
        <v>3</v>
      </c>
      <c r="H879" s="1" t="s">
        <v>6</v>
      </c>
      <c r="I879" s="1"/>
      <c r="J879" s="1"/>
      <c r="K879" s="1"/>
      <c r="L879" s="28">
        <v>0</v>
      </c>
      <c r="M879" s="31">
        <v>0</v>
      </c>
      <c r="N879" s="31">
        <v>0</v>
      </c>
    </row>
    <row r="880" spans="1:14" x14ac:dyDescent="0.25">
      <c r="A880" s="1" t="s">
        <v>190</v>
      </c>
      <c r="B880" s="1">
        <v>1004400</v>
      </c>
      <c r="C880" s="1">
        <v>2022</v>
      </c>
      <c r="D880" s="1" t="s">
        <v>0</v>
      </c>
      <c r="E880" s="1" t="s">
        <v>1</v>
      </c>
      <c r="F880" s="1" t="s">
        <v>25</v>
      </c>
      <c r="G880" s="1" t="s">
        <v>3</v>
      </c>
      <c r="H880" s="1" t="s">
        <v>5</v>
      </c>
      <c r="I880" s="1"/>
      <c r="J880" s="1"/>
      <c r="K880" s="1"/>
      <c r="L880" s="28">
        <v>0</v>
      </c>
      <c r="M880" s="31">
        <v>0</v>
      </c>
      <c r="N880" s="31">
        <v>0</v>
      </c>
    </row>
    <row r="881" spans="1:14" x14ac:dyDescent="0.25">
      <c r="A881" s="1" t="s">
        <v>190</v>
      </c>
      <c r="B881" s="1">
        <v>1004400</v>
      </c>
      <c r="C881" s="1">
        <v>2022</v>
      </c>
      <c r="D881" s="1" t="s">
        <v>0</v>
      </c>
      <c r="E881" s="1" t="s">
        <v>1</v>
      </c>
      <c r="F881" s="1" t="s">
        <v>25</v>
      </c>
      <c r="G881" s="1" t="s">
        <v>3</v>
      </c>
      <c r="H881" s="1" t="s">
        <v>4</v>
      </c>
      <c r="I881" s="1"/>
      <c r="J881" s="1"/>
      <c r="K881" s="1"/>
      <c r="L881" s="28">
        <v>0</v>
      </c>
      <c r="M881" s="31">
        <v>0</v>
      </c>
      <c r="N881" s="31">
        <v>0</v>
      </c>
    </row>
    <row r="882" spans="1:14" x14ac:dyDescent="0.25">
      <c r="A882" s="1" t="s">
        <v>190</v>
      </c>
      <c r="B882" s="1">
        <v>1004400</v>
      </c>
      <c r="C882" s="1">
        <v>2022</v>
      </c>
      <c r="D882" s="1" t="s">
        <v>0</v>
      </c>
      <c r="E882" s="1" t="s">
        <v>1</v>
      </c>
      <c r="F882" s="1" t="s">
        <v>25</v>
      </c>
      <c r="G882" s="1" t="s">
        <v>3</v>
      </c>
      <c r="H882" s="1" t="s">
        <v>10</v>
      </c>
      <c r="I882" s="1"/>
      <c r="J882" s="1"/>
      <c r="K882" s="1"/>
      <c r="L882" s="28">
        <v>0</v>
      </c>
      <c r="M882" s="31">
        <v>0</v>
      </c>
      <c r="N882" s="31">
        <v>0</v>
      </c>
    </row>
    <row r="883" spans="1:14" x14ac:dyDescent="0.25">
      <c r="A883" s="1" t="s">
        <v>190</v>
      </c>
      <c r="B883" s="1">
        <v>1004400</v>
      </c>
      <c r="C883" s="1">
        <v>2022</v>
      </c>
      <c r="D883" s="1" t="s">
        <v>0</v>
      </c>
      <c r="E883" s="1" t="s">
        <v>1</v>
      </c>
      <c r="F883" s="1" t="s">
        <v>25</v>
      </c>
      <c r="G883" s="1" t="s">
        <v>3</v>
      </c>
      <c r="H883" s="1" t="s">
        <v>9</v>
      </c>
      <c r="I883" s="1"/>
      <c r="J883" s="1"/>
      <c r="K883" s="1"/>
      <c r="L883" s="28">
        <v>0</v>
      </c>
      <c r="M883" s="31">
        <v>0</v>
      </c>
      <c r="N883" s="31">
        <v>0</v>
      </c>
    </row>
    <row r="884" spans="1:14" x14ac:dyDescent="0.25">
      <c r="A884" s="1" t="s">
        <v>190</v>
      </c>
      <c r="B884" s="1">
        <v>1004400</v>
      </c>
      <c r="C884" s="1">
        <v>2022</v>
      </c>
      <c r="D884" s="1" t="s">
        <v>0</v>
      </c>
      <c r="E884" s="1" t="s">
        <v>1</v>
      </c>
      <c r="F884" s="1" t="s">
        <v>25</v>
      </c>
      <c r="G884" s="1" t="s">
        <v>3</v>
      </c>
      <c r="H884" s="1" t="s">
        <v>7</v>
      </c>
      <c r="I884" s="1"/>
      <c r="J884" s="1"/>
      <c r="K884" s="1"/>
      <c r="L884" s="28">
        <v>261</v>
      </c>
      <c r="M884" s="31">
        <v>85.315949200000006</v>
      </c>
      <c r="N884" s="31">
        <v>5.3248404999999996</v>
      </c>
    </row>
    <row r="885" spans="1:14" x14ac:dyDescent="0.25">
      <c r="A885" s="1" t="s">
        <v>577</v>
      </c>
      <c r="B885" s="1">
        <v>1004404</v>
      </c>
      <c r="C885" s="1">
        <v>2022</v>
      </c>
      <c r="D885" s="1" t="s">
        <v>0</v>
      </c>
      <c r="E885" s="1" t="s">
        <v>1</v>
      </c>
      <c r="F885" s="1" t="s">
        <v>12</v>
      </c>
      <c r="G885" s="1" t="s">
        <v>3</v>
      </c>
      <c r="H885" s="1" t="s">
        <v>10</v>
      </c>
      <c r="I885" s="1"/>
      <c r="J885" s="1"/>
      <c r="K885" s="1"/>
      <c r="L885" s="28">
        <v>1</v>
      </c>
      <c r="M885" s="31">
        <v>5.1999999999999998E-3</v>
      </c>
      <c r="N885" s="31">
        <v>2.2000000000000001E-4</v>
      </c>
    </row>
    <row r="886" spans="1:14" x14ac:dyDescent="0.25">
      <c r="A886" s="1" t="s">
        <v>577</v>
      </c>
      <c r="B886" s="1">
        <v>1004404</v>
      </c>
      <c r="C886" s="1">
        <v>2022</v>
      </c>
      <c r="D886" s="1" t="s">
        <v>0</v>
      </c>
      <c r="E886" s="1" t="s">
        <v>1</v>
      </c>
      <c r="F886" s="1" t="s">
        <v>12</v>
      </c>
      <c r="G886" s="1" t="s">
        <v>3</v>
      </c>
      <c r="H886" s="1" t="s">
        <v>7</v>
      </c>
      <c r="I886" s="1"/>
      <c r="J886" s="1"/>
      <c r="K886" s="1"/>
      <c r="L886" s="28">
        <v>7</v>
      </c>
      <c r="M886" s="31">
        <v>4.3602600000000002</v>
      </c>
      <c r="N886" s="31">
        <v>0.18210000000000001</v>
      </c>
    </row>
    <row r="887" spans="1:14" x14ac:dyDescent="0.25">
      <c r="A887" s="1" t="s">
        <v>577</v>
      </c>
      <c r="B887" s="1">
        <v>1004404</v>
      </c>
      <c r="C887" s="1">
        <v>2022</v>
      </c>
      <c r="D887" s="1" t="s">
        <v>0</v>
      </c>
      <c r="E887" s="1" t="s">
        <v>1</v>
      </c>
      <c r="F887" s="1" t="s">
        <v>12</v>
      </c>
      <c r="G887" s="1" t="s">
        <v>3</v>
      </c>
      <c r="H887" s="1" t="s">
        <v>9</v>
      </c>
      <c r="I887" s="1"/>
      <c r="J887" s="1"/>
      <c r="K887" s="1"/>
      <c r="L887" s="28">
        <v>7</v>
      </c>
      <c r="M887" s="31">
        <v>3.9159799999999998</v>
      </c>
      <c r="N887" s="31">
        <v>0.25191000000000002</v>
      </c>
    </row>
    <row r="888" spans="1:14" x14ac:dyDescent="0.25">
      <c r="A888" s="1" t="s">
        <v>578</v>
      </c>
      <c r="B888" s="1">
        <v>1004499</v>
      </c>
      <c r="C888" s="1">
        <v>2022</v>
      </c>
      <c r="D888" s="1" t="s">
        <v>0</v>
      </c>
      <c r="E888" s="1" t="s">
        <v>1</v>
      </c>
      <c r="F888" s="1" t="s">
        <v>25</v>
      </c>
      <c r="G888" s="1" t="s">
        <v>3</v>
      </c>
      <c r="H888" s="1" t="s">
        <v>7</v>
      </c>
      <c r="I888" s="1"/>
      <c r="J888" s="1"/>
      <c r="K888" s="1"/>
      <c r="L888" s="28">
        <v>47</v>
      </c>
      <c r="M888" s="31">
        <v>4.9041264</v>
      </c>
      <c r="N888" s="31">
        <v>0.1892615</v>
      </c>
    </row>
    <row r="889" spans="1:14" x14ac:dyDescent="0.25">
      <c r="A889" s="1" t="s">
        <v>510</v>
      </c>
      <c r="B889" s="1">
        <v>1004502</v>
      </c>
      <c r="C889" s="1">
        <v>2022</v>
      </c>
      <c r="D889" s="1" t="s">
        <v>0</v>
      </c>
      <c r="E889" s="1" t="s">
        <v>1</v>
      </c>
      <c r="F889" s="1" t="s">
        <v>25</v>
      </c>
      <c r="G889" s="1" t="s">
        <v>3</v>
      </c>
      <c r="H889" s="1" t="s">
        <v>4</v>
      </c>
      <c r="I889" s="1"/>
      <c r="J889" s="1"/>
      <c r="K889" s="1"/>
      <c r="L889" s="28">
        <v>27</v>
      </c>
      <c r="M889" s="31">
        <v>9.3680799999999995E-2</v>
      </c>
      <c r="N889" s="31">
        <v>3.0321899999999999E-2</v>
      </c>
    </row>
    <row r="890" spans="1:14" x14ac:dyDescent="0.25">
      <c r="A890" s="1" t="s">
        <v>159</v>
      </c>
      <c r="B890" s="1">
        <v>1004524</v>
      </c>
      <c r="C890" s="1">
        <v>2022</v>
      </c>
      <c r="D890" s="1" t="s">
        <v>0</v>
      </c>
      <c r="E890" s="1" t="s">
        <v>1</v>
      </c>
      <c r="F890" s="1" t="s">
        <v>25</v>
      </c>
      <c r="G890" s="1" t="s">
        <v>3</v>
      </c>
      <c r="H890" s="1" t="s">
        <v>9</v>
      </c>
      <c r="I890" s="1"/>
      <c r="J890" s="1"/>
      <c r="K890" s="1"/>
      <c r="L890" s="28">
        <v>51</v>
      </c>
      <c r="M890" s="31">
        <v>4.5735599999999996</v>
      </c>
      <c r="N890" s="31">
        <v>1.4E-2</v>
      </c>
    </row>
    <row r="891" spans="1:14" x14ac:dyDescent="0.25">
      <c r="A891" s="1" t="s">
        <v>189</v>
      </c>
      <c r="B891" s="1">
        <v>1004534</v>
      </c>
      <c r="C891" s="1">
        <v>2022</v>
      </c>
      <c r="D891" s="1" t="s">
        <v>0</v>
      </c>
      <c r="E891" s="1" t="s">
        <v>1</v>
      </c>
      <c r="F891" s="1" t="s">
        <v>25</v>
      </c>
      <c r="G891" s="1" t="s">
        <v>3</v>
      </c>
      <c r="H891" s="1" t="s">
        <v>7</v>
      </c>
      <c r="I891" s="1"/>
      <c r="J891" s="1"/>
      <c r="K891" s="1"/>
      <c r="L891" s="28">
        <v>175</v>
      </c>
      <c r="M891" s="31">
        <v>64.054730500000005</v>
      </c>
      <c r="N891" s="31">
        <v>6.7714230000000004</v>
      </c>
    </row>
    <row r="892" spans="1:14" x14ac:dyDescent="0.25">
      <c r="A892" s="1" t="s">
        <v>189</v>
      </c>
      <c r="B892" s="1">
        <v>1004534</v>
      </c>
      <c r="C892" s="1">
        <v>2022</v>
      </c>
      <c r="D892" s="1" t="s">
        <v>0</v>
      </c>
      <c r="E892" s="1" t="s">
        <v>1</v>
      </c>
      <c r="F892" s="1" t="s">
        <v>25</v>
      </c>
      <c r="G892" s="1" t="s">
        <v>3</v>
      </c>
      <c r="H892" s="1" t="s">
        <v>8</v>
      </c>
      <c r="I892" s="1"/>
      <c r="J892" s="1"/>
      <c r="K892" s="1"/>
      <c r="L892" s="28">
        <v>3</v>
      </c>
      <c r="M892" s="31">
        <v>0.18425810000000001</v>
      </c>
      <c r="N892" s="31">
        <v>1.9478499999999999E-2</v>
      </c>
    </row>
    <row r="893" spans="1:14" x14ac:dyDescent="0.25">
      <c r="A893" s="1" t="s">
        <v>189</v>
      </c>
      <c r="B893" s="1">
        <v>1004534</v>
      </c>
      <c r="C893" s="1">
        <v>2022</v>
      </c>
      <c r="D893" s="1" t="s">
        <v>0</v>
      </c>
      <c r="E893" s="1" t="s">
        <v>1</v>
      </c>
      <c r="F893" s="1" t="s">
        <v>25</v>
      </c>
      <c r="G893" s="1" t="s">
        <v>3</v>
      </c>
      <c r="H893" s="1" t="s">
        <v>9</v>
      </c>
      <c r="I893" s="1"/>
      <c r="J893" s="1"/>
      <c r="K893" s="1"/>
      <c r="L893" s="28">
        <v>0</v>
      </c>
      <c r="M893" s="31">
        <v>0</v>
      </c>
      <c r="N893" s="31">
        <v>0</v>
      </c>
    </row>
    <row r="894" spans="1:14" x14ac:dyDescent="0.25">
      <c r="A894" s="1" t="s">
        <v>189</v>
      </c>
      <c r="B894" s="1">
        <v>1004534</v>
      </c>
      <c r="C894" s="1">
        <v>2022</v>
      </c>
      <c r="D894" s="1" t="s">
        <v>0</v>
      </c>
      <c r="E894" s="1" t="s">
        <v>1</v>
      </c>
      <c r="F894" s="1" t="s">
        <v>25</v>
      </c>
      <c r="G894" s="1" t="s">
        <v>3</v>
      </c>
      <c r="H894" s="1" t="s">
        <v>6</v>
      </c>
      <c r="I894" s="1"/>
      <c r="J894" s="1"/>
      <c r="K894" s="1"/>
      <c r="L894" s="28">
        <v>2</v>
      </c>
      <c r="M894" s="31">
        <v>30.839585100000001</v>
      </c>
      <c r="N894" s="31">
        <v>3.2601475999999998</v>
      </c>
    </row>
    <row r="895" spans="1:14" x14ac:dyDescent="0.25">
      <c r="A895" s="1" t="s">
        <v>189</v>
      </c>
      <c r="B895" s="1">
        <v>1004534</v>
      </c>
      <c r="C895" s="1">
        <v>2022</v>
      </c>
      <c r="D895" s="1" t="s">
        <v>0</v>
      </c>
      <c r="E895" s="1" t="s">
        <v>1</v>
      </c>
      <c r="F895" s="1" t="s">
        <v>25</v>
      </c>
      <c r="G895" s="1" t="s">
        <v>3</v>
      </c>
      <c r="H895" s="1" t="s">
        <v>4</v>
      </c>
      <c r="I895" s="1"/>
      <c r="J895" s="1"/>
      <c r="K895" s="1"/>
      <c r="L895" s="28">
        <v>0</v>
      </c>
      <c r="M895" s="31">
        <v>0</v>
      </c>
      <c r="N895" s="31">
        <v>0</v>
      </c>
    </row>
    <row r="896" spans="1:14" x14ac:dyDescent="0.25">
      <c r="A896" s="1" t="s">
        <v>189</v>
      </c>
      <c r="B896" s="1">
        <v>1004534</v>
      </c>
      <c r="C896" s="1">
        <v>2022</v>
      </c>
      <c r="D896" s="1" t="s">
        <v>0</v>
      </c>
      <c r="E896" s="1" t="s">
        <v>1</v>
      </c>
      <c r="F896" s="1" t="s">
        <v>25</v>
      </c>
      <c r="G896" s="1" t="s">
        <v>3</v>
      </c>
      <c r="H896" s="1" t="s">
        <v>10</v>
      </c>
      <c r="I896" s="1"/>
      <c r="J896" s="1"/>
      <c r="K896" s="1"/>
      <c r="L896" s="28">
        <v>0</v>
      </c>
      <c r="M896" s="31">
        <v>0</v>
      </c>
      <c r="N896" s="31">
        <v>0</v>
      </c>
    </row>
    <row r="897" spans="1:14" x14ac:dyDescent="0.25">
      <c r="A897" s="1" t="s">
        <v>189</v>
      </c>
      <c r="B897" s="1">
        <v>1004534</v>
      </c>
      <c r="C897" s="1">
        <v>2022</v>
      </c>
      <c r="D897" s="1" t="s">
        <v>0</v>
      </c>
      <c r="E897" s="1" t="s">
        <v>1</v>
      </c>
      <c r="F897" s="1" t="s">
        <v>25</v>
      </c>
      <c r="G897" s="1" t="s">
        <v>3</v>
      </c>
      <c r="H897" s="1" t="s">
        <v>5</v>
      </c>
      <c r="I897" s="1"/>
      <c r="J897" s="1"/>
      <c r="K897" s="1"/>
      <c r="L897" s="28">
        <v>0</v>
      </c>
      <c r="M897" s="31">
        <v>0</v>
      </c>
      <c r="N897" s="31">
        <v>0</v>
      </c>
    </row>
    <row r="898" spans="1:14" x14ac:dyDescent="0.25">
      <c r="A898" s="1" t="s">
        <v>143</v>
      </c>
      <c r="B898" s="1">
        <v>1004551</v>
      </c>
      <c r="C898" s="1">
        <v>2022</v>
      </c>
      <c r="D898" s="1" t="s">
        <v>0</v>
      </c>
      <c r="E898" s="1" t="s">
        <v>1</v>
      </c>
      <c r="F898" s="1" t="s">
        <v>25</v>
      </c>
      <c r="G898" s="1" t="s">
        <v>3</v>
      </c>
      <c r="H898" s="1" t="s">
        <v>9</v>
      </c>
      <c r="I898" s="1"/>
      <c r="J898" s="1"/>
      <c r="K898" s="1"/>
      <c r="L898" s="28">
        <v>13</v>
      </c>
      <c r="M898" s="31">
        <v>0.30809999999999998</v>
      </c>
      <c r="N898" s="31">
        <v>1.508E-2</v>
      </c>
    </row>
    <row r="899" spans="1:14" x14ac:dyDescent="0.25">
      <c r="A899" s="1" t="s">
        <v>143</v>
      </c>
      <c r="B899" s="1">
        <v>1004551</v>
      </c>
      <c r="C899" s="1">
        <v>2022</v>
      </c>
      <c r="D899" s="1" t="s">
        <v>0</v>
      </c>
      <c r="E899" s="1" t="s">
        <v>1</v>
      </c>
      <c r="F899" s="1" t="s">
        <v>25</v>
      </c>
      <c r="G899" s="1" t="s">
        <v>3</v>
      </c>
      <c r="H899" s="1" t="s">
        <v>7</v>
      </c>
      <c r="I899" s="1"/>
      <c r="J899" s="1"/>
      <c r="K899" s="1"/>
      <c r="L899" s="28">
        <v>64</v>
      </c>
      <c r="M899" s="31">
        <v>4.7320399999999996</v>
      </c>
      <c r="N899" s="31">
        <v>0.11322</v>
      </c>
    </row>
    <row r="900" spans="1:14" x14ac:dyDescent="0.25">
      <c r="A900" s="1" t="s">
        <v>789</v>
      </c>
      <c r="B900" s="1">
        <v>1004564</v>
      </c>
      <c r="C900" s="1">
        <v>2022</v>
      </c>
      <c r="D900" s="1" t="s">
        <v>0</v>
      </c>
      <c r="E900" s="1" t="s">
        <v>1</v>
      </c>
      <c r="F900" s="1" t="s">
        <v>12</v>
      </c>
      <c r="G900" s="1" t="s">
        <v>3</v>
      </c>
      <c r="H900" s="1" t="s">
        <v>7</v>
      </c>
      <c r="I900" s="1"/>
      <c r="J900" s="1"/>
      <c r="K900" s="1"/>
      <c r="L900" s="28">
        <v>0</v>
      </c>
      <c r="M900" s="31">
        <v>0</v>
      </c>
      <c r="N900" s="31">
        <v>0</v>
      </c>
    </row>
    <row r="901" spans="1:14" x14ac:dyDescent="0.25">
      <c r="A901" s="1" t="s">
        <v>789</v>
      </c>
      <c r="B901" s="1">
        <v>1004564</v>
      </c>
      <c r="C901" s="1">
        <v>2022</v>
      </c>
      <c r="D901" s="1" t="s">
        <v>0</v>
      </c>
      <c r="E901" s="1" t="s">
        <v>1</v>
      </c>
      <c r="F901" s="1" t="s">
        <v>12</v>
      </c>
      <c r="G901" s="1" t="s">
        <v>3</v>
      </c>
      <c r="H901" s="1" t="s">
        <v>9</v>
      </c>
      <c r="I901" s="1"/>
      <c r="J901" s="1"/>
      <c r="K901" s="1"/>
      <c r="L901" s="28">
        <v>0</v>
      </c>
      <c r="M901" s="31">
        <v>0</v>
      </c>
      <c r="N901" s="31">
        <v>0</v>
      </c>
    </row>
    <row r="902" spans="1:14" x14ac:dyDescent="0.25">
      <c r="A902" s="1" t="s">
        <v>789</v>
      </c>
      <c r="B902" s="1">
        <v>1004564</v>
      </c>
      <c r="C902" s="1">
        <v>2022</v>
      </c>
      <c r="D902" s="1" t="s">
        <v>0</v>
      </c>
      <c r="E902" s="1" t="s">
        <v>1</v>
      </c>
      <c r="F902" s="1" t="s">
        <v>12</v>
      </c>
      <c r="G902" s="1" t="s">
        <v>3</v>
      </c>
      <c r="H902" s="1" t="s">
        <v>6</v>
      </c>
      <c r="I902" s="1"/>
      <c r="J902" s="1"/>
      <c r="K902" s="1"/>
      <c r="L902" s="28">
        <v>0</v>
      </c>
      <c r="M902" s="31">
        <v>0</v>
      </c>
      <c r="N902" s="31">
        <v>0</v>
      </c>
    </row>
    <row r="903" spans="1:14" x14ac:dyDescent="0.25">
      <c r="A903" s="1" t="s">
        <v>789</v>
      </c>
      <c r="B903" s="1">
        <v>1004564</v>
      </c>
      <c r="C903" s="1">
        <v>2022</v>
      </c>
      <c r="D903" s="1" t="s">
        <v>0</v>
      </c>
      <c r="E903" s="1" t="s">
        <v>1</v>
      </c>
      <c r="F903" s="1" t="s">
        <v>12</v>
      </c>
      <c r="G903" s="1" t="s">
        <v>3</v>
      </c>
      <c r="H903" s="1" t="s">
        <v>4</v>
      </c>
      <c r="I903" s="1"/>
      <c r="J903" s="1"/>
      <c r="K903" s="1"/>
      <c r="L903" s="28">
        <v>0</v>
      </c>
      <c r="M903" s="31">
        <v>0</v>
      </c>
      <c r="N903" s="31">
        <v>0</v>
      </c>
    </row>
    <row r="904" spans="1:14" x14ac:dyDescent="0.25">
      <c r="A904" s="1" t="s">
        <v>789</v>
      </c>
      <c r="B904" s="1">
        <v>1004564</v>
      </c>
      <c r="C904" s="1">
        <v>2022</v>
      </c>
      <c r="D904" s="1" t="s">
        <v>0</v>
      </c>
      <c r="E904" s="1" t="s">
        <v>1</v>
      </c>
      <c r="F904" s="1" t="s">
        <v>12</v>
      </c>
      <c r="G904" s="1" t="s">
        <v>3</v>
      </c>
      <c r="H904" s="1" t="s">
        <v>5</v>
      </c>
      <c r="I904" s="1"/>
      <c r="J904" s="1"/>
      <c r="K904" s="1"/>
      <c r="L904" s="28">
        <v>8</v>
      </c>
      <c r="M904" s="31">
        <v>2.6403325999999998</v>
      </c>
      <c r="N904" s="31">
        <v>1.8105400000000001E-2</v>
      </c>
    </row>
    <row r="905" spans="1:14" x14ac:dyDescent="0.25">
      <c r="A905" s="1" t="s">
        <v>789</v>
      </c>
      <c r="B905" s="1">
        <v>1004564</v>
      </c>
      <c r="C905" s="1">
        <v>2022</v>
      </c>
      <c r="D905" s="1" t="s">
        <v>0</v>
      </c>
      <c r="E905" s="1" t="s">
        <v>1</v>
      </c>
      <c r="F905" s="1" t="s">
        <v>12</v>
      </c>
      <c r="G905" s="1" t="s">
        <v>3</v>
      </c>
      <c r="H905" s="1" t="s">
        <v>8</v>
      </c>
      <c r="I905" s="1"/>
      <c r="J905" s="1"/>
      <c r="K905" s="1"/>
      <c r="L905" s="28">
        <v>0</v>
      </c>
      <c r="M905" s="31">
        <v>0</v>
      </c>
      <c r="N905" s="31">
        <v>0</v>
      </c>
    </row>
    <row r="906" spans="1:14" x14ac:dyDescent="0.25">
      <c r="A906" s="1" t="s">
        <v>789</v>
      </c>
      <c r="B906" s="1">
        <v>1004564</v>
      </c>
      <c r="C906" s="1">
        <v>2022</v>
      </c>
      <c r="D906" s="1" t="s">
        <v>0</v>
      </c>
      <c r="E906" s="1" t="s">
        <v>1</v>
      </c>
      <c r="F906" s="1" t="s">
        <v>12</v>
      </c>
      <c r="G906" s="1" t="s">
        <v>3</v>
      </c>
      <c r="H906" s="1" t="s">
        <v>10</v>
      </c>
      <c r="I906" s="1"/>
      <c r="J906" s="1"/>
      <c r="K906" s="1"/>
      <c r="L906" s="28">
        <v>3</v>
      </c>
      <c r="M906" s="31">
        <v>21.324925400000001</v>
      </c>
      <c r="N906" s="31">
        <v>0.14623030000000001</v>
      </c>
    </row>
    <row r="907" spans="1:14" x14ac:dyDescent="0.25">
      <c r="A907" s="1" t="s">
        <v>24055</v>
      </c>
      <c r="B907" s="1">
        <v>1004593</v>
      </c>
      <c r="C907" s="1">
        <v>2022</v>
      </c>
      <c r="D907" s="1" t="s">
        <v>0</v>
      </c>
      <c r="E907" s="1" t="s">
        <v>1</v>
      </c>
      <c r="F907" s="1" t="s">
        <v>25</v>
      </c>
      <c r="G907" s="1" t="s">
        <v>3</v>
      </c>
      <c r="H907" s="1" t="s">
        <v>7</v>
      </c>
      <c r="I907" s="1"/>
      <c r="J907" s="1"/>
      <c r="K907" s="1"/>
      <c r="L907" s="28">
        <v>46</v>
      </c>
      <c r="M907" s="31">
        <v>6.3798913335999998</v>
      </c>
      <c r="N907" s="31">
        <v>7.2924768999999999E-3</v>
      </c>
    </row>
    <row r="908" spans="1:14" x14ac:dyDescent="0.25">
      <c r="A908" s="1" t="s">
        <v>579</v>
      </c>
      <c r="B908" s="1">
        <v>1004634</v>
      </c>
      <c r="C908" s="1">
        <v>2022</v>
      </c>
      <c r="D908" s="1" t="s">
        <v>0</v>
      </c>
      <c r="E908" s="1" t="s">
        <v>1</v>
      </c>
      <c r="F908" s="1" t="s">
        <v>12</v>
      </c>
      <c r="G908" s="1" t="s">
        <v>3</v>
      </c>
      <c r="H908" s="1" t="s">
        <v>7</v>
      </c>
      <c r="I908" s="1"/>
      <c r="J908" s="1"/>
      <c r="K908" s="1"/>
      <c r="L908" s="28">
        <v>45</v>
      </c>
      <c r="M908" s="31">
        <v>29.567039999999999</v>
      </c>
      <c r="N908" s="31">
        <v>0.85265000000000002</v>
      </c>
    </row>
    <row r="909" spans="1:14" x14ac:dyDescent="0.25">
      <c r="A909" s="1" t="s">
        <v>800</v>
      </c>
      <c r="B909" s="1">
        <v>1004666</v>
      </c>
      <c r="C909" s="1">
        <v>2022</v>
      </c>
      <c r="D909" s="1" t="s">
        <v>0</v>
      </c>
      <c r="E909" s="1" t="s">
        <v>1</v>
      </c>
      <c r="F909" s="1" t="s">
        <v>25</v>
      </c>
      <c r="G909" s="1" t="s">
        <v>3</v>
      </c>
      <c r="H909" s="1" t="s">
        <v>10</v>
      </c>
      <c r="I909" s="1"/>
      <c r="J909" s="1"/>
      <c r="K909" s="1"/>
      <c r="L909" s="28">
        <v>4</v>
      </c>
      <c r="M909" s="31">
        <v>2.4565524999999999</v>
      </c>
      <c r="N909" s="31">
        <v>4.5501699999999999E-2</v>
      </c>
    </row>
    <row r="910" spans="1:14" x14ac:dyDescent="0.25">
      <c r="A910" s="1" t="s">
        <v>800</v>
      </c>
      <c r="B910" s="1">
        <v>1004666</v>
      </c>
      <c r="C910" s="1">
        <v>2022</v>
      </c>
      <c r="D910" s="1" t="s">
        <v>0</v>
      </c>
      <c r="E910" s="1" t="s">
        <v>1</v>
      </c>
      <c r="F910" s="1" t="s">
        <v>25</v>
      </c>
      <c r="G910" s="1" t="s">
        <v>3</v>
      </c>
      <c r="H910" s="1" t="s">
        <v>5</v>
      </c>
      <c r="I910" s="1"/>
      <c r="J910" s="1"/>
      <c r="K910" s="1"/>
      <c r="L910" s="28">
        <v>1</v>
      </c>
      <c r="M910" s="31">
        <v>0.11810569999999999</v>
      </c>
      <c r="N910" s="31">
        <v>2.4849E-3</v>
      </c>
    </row>
    <row r="911" spans="1:14" x14ac:dyDescent="0.25">
      <c r="A911" s="1" t="s">
        <v>800</v>
      </c>
      <c r="B911" s="1">
        <v>1004666</v>
      </c>
      <c r="C911" s="1">
        <v>2022</v>
      </c>
      <c r="D911" s="1" t="s">
        <v>0</v>
      </c>
      <c r="E911" s="1" t="s">
        <v>1</v>
      </c>
      <c r="F911" s="1" t="s">
        <v>25</v>
      </c>
      <c r="G911" s="1" t="s">
        <v>3</v>
      </c>
      <c r="H911" s="1" t="s">
        <v>7</v>
      </c>
      <c r="I911" s="1"/>
      <c r="J911" s="1"/>
      <c r="K911" s="1"/>
      <c r="L911" s="28">
        <v>465</v>
      </c>
      <c r="M911" s="31">
        <v>41.652060900000002</v>
      </c>
      <c r="N911" s="31">
        <v>0.77150390000000002</v>
      </c>
    </row>
    <row r="912" spans="1:14" x14ac:dyDescent="0.25">
      <c r="A912" s="1" t="s">
        <v>800</v>
      </c>
      <c r="B912" s="1">
        <v>1004666</v>
      </c>
      <c r="C912" s="1">
        <v>2022</v>
      </c>
      <c r="D912" s="1" t="s">
        <v>0</v>
      </c>
      <c r="E912" s="1" t="s">
        <v>1</v>
      </c>
      <c r="F912" s="1" t="s">
        <v>25</v>
      </c>
      <c r="G912" s="1" t="s">
        <v>3</v>
      </c>
      <c r="H912" s="1" t="s">
        <v>9</v>
      </c>
      <c r="I912" s="1"/>
      <c r="J912" s="1"/>
      <c r="K912" s="1"/>
      <c r="L912" s="28">
        <v>4</v>
      </c>
      <c r="M912" s="31">
        <v>0.66234320000000002</v>
      </c>
      <c r="N912" s="31">
        <v>1.2268299999999999E-2</v>
      </c>
    </row>
    <row r="913" spans="1:14" x14ac:dyDescent="0.25">
      <c r="A913" s="1" t="s">
        <v>187</v>
      </c>
      <c r="B913" s="1">
        <v>1004686</v>
      </c>
      <c r="C913" s="1">
        <v>2022</v>
      </c>
      <c r="D913" s="1" t="s">
        <v>0</v>
      </c>
      <c r="E913" s="1" t="s">
        <v>1</v>
      </c>
      <c r="F913" s="1" t="s">
        <v>25</v>
      </c>
      <c r="G913" s="1" t="s">
        <v>3</v>
      </c>
      <c r="H913" s="1" t="s">
        <v>7</v>
      </c>
      <c r="I913" s="1"/>
      <c r="J913" s="1"/>
      <c r="K913" s="1"/>
      <c r="L913" s="28">
        <v>5</v>
      </c>
      <c r="M913" s="31">
        <v>0.45369999999999999</v>
      </c>
      <c r="N913" s="31">
        <v>8.2799999999999992E-3</v>
      </c>
    </row>
    <row r="914" spans="1:14" x14ac:dyDescent="0.25">
      <c r="A914" s="1" t="s">
        <v>187</v>
      </c>
      <c r="B914" s="1">
        <v>1004686</v>
      </c>
      <c r="C914" s="1">
        <v>2022</v>
      </c>
      <c r="D914" s="1" t="s">
        <v>0</v>
      </c>
      <c r="E914" s="1" t="s">
        <v>1</v>
      </c>
      <c r="F914" s="1" t="s">
        <v>25</v>
      </c>
      <c r="G914" s="1" t="s">
        <v>3</v>
      </c>
      <c r="H914" s="1" t="s">
        <v>9</v>
      </c>
      <c r="I914" s="1"/>
      <c r="J914" s="1"/>
      <c r="K914" s="1"/>
      <c r="L914" s="28">
        <v>5</v>
      </c>
      <c r="M914" s="31">
        <v>8.4449999999999997E-2</v>
      </c>
      <c r="N914" s="31">
        <v>1.4E-3</v>
      </c>
    </row>
    <row r="915" spans="1:14" x14ac:dyDescent="0.25">
      <c r="A915" s="1" t="s">
        <v>191</v>
      </c>
      <c r="B915" s="1">
        <v>1004688</v>
      </c>
      <c r="C915" s="1">
        <v>2022</v>
      </c>
      <c r="D915" s="1" t="s">
        <v>0</v>
      </c>
      <c r="E915" s="1" t="s">
        <v>1</v>
      </c>
      <c r="F915" s="1" t="s">
        <v>25</v>
      </c>
      <c r="G915" s="1" t="s">
        <v>3</v>
      </c>
      <c r="H915" s="1" t="s">
        <v>10</v>
      </c>
      <c r="I915" s="1"/>
      <c r="J915" s="1"/>
      <c r="K915" s="1"/>
      <c r="L915" s="28">
        <v>1</v>
      </c>
      <c r="M915" s="31">
        <v>1.477E-2</v>
      </c>
      <c r="N915" s="31">
        <v>1.3600000000000001E-3</v>
      </c>
    </row>
    <row r="916" spans="1:14" x14ac:dyDescent="0.25">
      <c r="A916" s="1" t="s">
        <v>191</v>
      </c>
      <c r="B916" s="1">
        <v>1004688</v>
      </c>
      <c r="C916" s="1">
        <v>2022</v>
      </c>
      <c r="D916" s="1" t="s">
        <v>0</v>
      </c>
      <c r="E916" s="1" t="s">
        <v>1</v>
      </c>
      <c r="F916" s="1" t="s">
        <v>25</v>
      </c>
      <c r="G916" s="1" t="s">
        <v>3</v>
      </c>
      <c r="H916" s="1" t="s">
        <v>9</v>
      </c>
      <c r="I916" s="1"/>
      <c r="J916" s="1"/>
      <c r="K916" s="1"/>
      <c r="L916" s="28">
        <v>1</v>
      </c>
      <c r="M916" s="31">
        <v>6.0350000000000001E-2</v>
      </c>
      <c r="N916" s="31">
        <v>4.7000000000000002E-3</v>
      </c>
    </row>
    <row r="917" spans="1:14" x14ac:dyDescent="0.25">
      <c r="A917" s="1" t="s">
        <v>191</v>
      </c>
      <c r="B917" s="1">
        <v>1004688</v>
      </c>
      <c r="C917" s="1">
        <v>2022</v>
      </c>
      <c r="D917" s="1" t="s">
        <v>0</v>
      </c>
      <c r="E917" s="1" t="s">
        <v>1</v>
      </c>
      <c r="F917" s="1" t="s">
        <v>25</v>
      </c>
      <c r="G917" s="1" t="s">
        <v>3</v>
      </c>
      <c r="H917" s="1" t="s">
        <v>7</v>
      </c>
      <c r="I917" s="1"/>
      <c r="J917" s="1"/>
      <c r="K917" s="1"/>
      <c r="L917" s="28">
        <v>12</v>
      </c>
      <c r="M917" s="31">
        <v>8.6300000000000002E-2</v>
      </c>
      <c r="N917" s="31">
        <v>6.7400000000000003E-3</v>
      </c>
    </row>
    <row r="918" spans="1:14" x14ac:dyDescent="0.25">
      <c r="A918" s="1" t="s">
        <v>144</v>
      </c>
      <c r="B918" s="1">
        <v>1004704</v>
      </c>
      <c r="C918" s="1">
        <v>2022</v>
      </c>
      <c r="D918" s="1" t="s">
        <v>0</v>
      </c>
      <c r="E918" s="1" t="s">
        <v>1</v>
      </c>
      <c r="F918" s="1" t="s">
        <v>25</v>
      </c>
      <c r="G918" s="1" t="s">
        <v>3</v>
      </c>
      <c r="H918" s="1" t="s">
        <v>9</v>
      </c>
      <c r="I918" s="1"/>
      <c r="J918" s="1"/>
      <c r="K918" s="1"/>
      <c r="L918" s="28">
        <v>22</v>
      </c>
      <c r="M918" s="31">
        <v>1.1454424999999999</v>
      </c>
      <c r="N918" s="31">
        <v>6.6225199999999998E-2</v>
      </c>
    </row>
    <row r="919" spans="1:14" x14ac:dyDescent="0.25">
      <c r="A919" s="1" t="s">
        <v>144</v>
      </c>
      <c r="B919" s="1">
        <v>1004704</v>
      </c>
      <c r="C919" s="1">
        <v>2022</v>
      </c>
      <c r="D919" s="1" t="s">
        <v>0</v>
      </c>
      <c r="E919" s="1" t="s">
        <v>1</v>
      </c>
      <c r="F919" s="1" t="s">
        <v>25</v>
      </c>
      <c r="G919" s="1" t="s">
        <v>3</v>
      </c>
      <c r="H919" s="1" t="s">
        <v>7</v>
      </c>
      <c r="I919" s="1"/>
      <c r="J919" s="1"/>
      <c r="K919" s="1"/>
      <c r="L919" s="28">
        <v>140</v>
      </c>
      <c r="M919" s="31">
        <v>1.4061691000000001</v>
      </c>
      <c r="N919" s="31">
        <v>5.5799700000000001E-2</v>
      </c>
    </row>
    <row r="920" spans="1:14" x14ac:dyDescent="0.25">
      <c r="A920" s="1" t="s">
        <v>277</v>
      </c>
      <c r="B920" s="1">
        <v>1004734</v>
      </c>
      <c r="C920" s="1">
        <v>2022</v>
      </c>
      <c r="D920" s="1" t="s">
        <v>0</v>
      </c>
      <c r="E920" s="1" t="s">
        <v>1</v>
      </c>
      <c r="F920" s="1" t="s">
        <v>12</v>
      </c>
      <c r="G920" s="1" t="s">
        <v>3</v>
      </c>
      <c r="H920" s="1" t="s">
        <v>7</v>
      </c>
      <c r="I920" s="1"/>
      <c r="J920" s="1"/>
      <c r="K920" s="1"/>
      <c r="L920" s="28">
        <v>27</v>
      </c>
      <c r="M920" s="31">
        <v>20.290175999999999</v>
      </c>
      <c r="N920" s="31">
        <v>0.58512240000000004</v>
      </c>
    </row>
    <row r="921" spans="1:14" x14ac:dyDescent="0.25">
      <c r="A921" s="1" t="s">
        <v>277</v>
      </c>
      <c r="B921" s="1">
        <v>1004734</v>
      </c>
      <c r="C921" s="1">
        <v>2022</v>
      </c>
      <c r="D921" s="1" t="s">
        <v>0</v>
      </c>
      <c r="E921" s="1" t="s">
        <v>1</v>
      </c>
      <c r="F921" s="1" t="s">
        <v>12</v>
      </c>
      <c r="G921" s="1" t="s">
        <v>3</v>
      </c>
      <c r="H921" s="1" t="s">
        <v>5</v>
      </c>
      <c r="I921" s="1"/>
      <c r="J921" s="1"/>
      <c r="K921" s="1"/>
      <c r="L921" s="28">
        <v>1</v>
      </c>
      <c r="M921" s="31">
        <v>0.62016000000000004</v>
      </c>
      <c r="N921" s="31">
        <v>1.7884000000000001E-2</v>
      </c>
    </row>
    <row r="922" spans="1:14" x14ac:dyDescent="0.25">
      <c r="A922" s="1" t="s">
        <v>684</v>
      </c>
      <c r="B922" s="1">
        <v>1004736</v>
      </c>
      <c r="C922" s="1">
        <v>2022</v>
      </c>
      <c r="D922" s="1" t="s">
        <v>0</v>
      </c>
      <c r="E922" s="1" t="s">
        <v>1</v>
      </c>
      <c r="F922" s="1" t="s">
        <v>12</v>
      </c>
      <c r="G922" s="1" t="s">
        <v>3</v>
      </c>
      <c r="H922" s="1" t="s">
        <v>7</v>
      </c>
      <c r="I922" s="1"/>
      <c r="J922" s="1"/>
      <c r="K922" s="1"/>
      <c r="L922" s="28">
        <v>23</v>
      </c>
      <c r="M922" s="31">
        <v>21.298848</v>
      </c>
      <c r="N922" s="31">
        <v>0.61421020000000004</v>
      </c>
    </row>
    <row r="923" spans="1:14" x14ac:dyDescent="0.25">
      <c r="A923" s="1" t="s">
        <v>684</v>
      </c>
      <c r="B923" s="1">
        <v>1004736</v>
      </c>
      <c r="C923" s="1">
        <v>2022</v>
      </c>
      <c r="D923" s="1" t="s">
        <v>0</v>
      </c>
      <c r="E923" s="1" t="s">
        <v>1</v>
      </c>
      <c r="F923" s="1" t="s">
        <v>12</v>
      </c>
      <c r="G923" s="1" t="s">
        <v>3</v>
      </c>
      <c r="H923" s="1" t="s">
        <v>5</v>
      </c>
      <c r="I923" s="1"/>
      <c r="J923" s="1"/>
      <c r="K923" s="1"/>
      <c r="L923" s="28">
        <v>2</v>
      </c>
      <c r="M923" s="31">
        <v>7.9708800000000002</v>
      </c>
      <c r="N923" s="31">
        <v>0.22986200000000001</v>
      </c>
    </row>
    <row r="924" spans="1:14" x14ac:dyDescent="0.25">
      <c r="A924" s="1" t="s">
        <v>670</v>
      </c>
      <c r="B924" s="1">
        <v>1004769</v>
      </c>
      <c r="C924" s="1">
        <v>2022</v>
      </c>
      <c r="D924" s="1" t="s">
        <v>0</v>
      </c>
      <c r="E924" s="1" t="s">
        <v>1</v>
      </c>
      <c r="F924" s="1" t="s">
        <v>12</v>
      </c>
      <c r="G924" s="1" t="s">
        <v>3</v>
      </c>
      <c r="H924" s="1" t="s">
        <v>7</v>
      </c>
      <c r="I924" s="1"/>
      <c r="J924" s="1"/>
      <c r="K924" s="1"/>
      <c r="L924" s="28">
        <v>7</v>
      </c>
      <c r="M924" s="31">
        <v>0.89511689999999999</v>
      </c>
      <c r="N924" s="31">
        <v>1.7584300000000001E-2</v>
      </c>
    </row>
    <row r="925" spans="1:14" x14ac:dyDescent="0.25">
      <c r="A925" s="1" t="s">
        <v>171</v>
      </c>
      <c r="B925" s="1">
        <v>1004771</v>
      </c>
      <c r="C925" s="1">
        <v>2022</v>
      </c>
      <c r="D925" s="1" t="s">
        <v>0</v>
      </c>
      <c r="E925" s="1" t="s">
        <v>1</v>
      </c>
      <c r="F925" s="1" t="s">
        <v>12</v>
      </c>
      <c r="G925" s="1" t="s">
        <v>3</v>
      </c>
      <c r="H925" s="1" t="s">
        <v>7</v>
      </c>
      <c r="I925" s="1"/>
      <c r="J925" s="1"/>
      <c r="K925" s="1"/>
      <c r="L925" s="28">
        <v>17</v>
      </c>
      <c r="M925" s="31">
        <v>13.557630899999999</v>
      </c>
      <c r="N925" s="31">
        <v>0.42803560000000002</v>
      </c>
    </row>
    <row r="926" spans="1:14" x14ac:dyDescent="0.25">
      <c r="A926" s="1" t="s">
        <v>154</v>
      </c>
      <c r="B926" s="1">
        <v>1004773</v>
      </c>
      <c r="C926" s="1">
        <v>2022</v>
      </c>
      <c r="D926" s="1" t="s">
        <v>0</v>
      </c>
      <c r="E926" s="1" t="s">
        <v>1</v>
      </c>
      <c r="F926" s="1" t="s">
        <v>12</v>
      </c>
      <c r="G926" s="1" t="s">
        <v>3</v>
      </c>
      <c r="H926" s="1" t="s">
        <v>10</v>
      </c>
      <c r="I926" s="1"/>
      <c r="J926" s="1"/>
      <c r="K926" s="1"/>
      <c r="L926" s="28">
        <v>1</v>
      </c>
      <c r="M926" s="31">
        <v>13.3576038</v>
      </c>
      <c r="N926" s="31">
        <v>0.3105716</v>
      </c>
    </row>
    <row r="927" spans="1:14" x14ac:dyDescent="0.25">
      <c r="A927" s="1" t="s">
        <v>154</v>
      </c>
      <c r="B927" s="1">
        <v>1004773</v>
      </c>
      <c r="C927" s="1">
        <v>2022</v>
      </c>
      <c r="D927" s="1" t="s">
        <v>0</v>
      </c>
      <c r="E927" s="1" t="s">
        <v>1</v>
      </c>
      <c r="F927" s="1" t="s">
        <v>12</v>
      </c>
      <c r="G927" s="1" t="s">
        <v>3</v>
      </c>
      <c r="H927" s="1" t="s">
        <v>7</v>
      </c>
      <c r="I927" s="1"/>
      <c r="J927" s="1"/>
      <c r="K927" s="1"/>
      <c r="L927" s="28">
        <v>15</v>
      </c>
      <c r="M927" s="31">
        <v>19.968443100000002</v>
      </c>
      <c r="N927" s="31">
        <v>0.48899769999999998</v>
      </c>
    </row>
    <row r="928" spans="1:14" x14ac:dyDescent="0.25">
      <c r="A928" s="1" t="s">
        <v>262</v>
      </c>
      <c r="B928" s="1">
        <v>1004775</v>
      </c>
      <c r="C928" s="1">
        <v>2022</v>
      </c>
      <c r="D928" s="1" t="s">
        <v>0</v>
      </c>
      <c r="E928" s="1" t="s">
        <v>1</v>
      </c>
      <c r="F928" s="1" t="s">
        <v>12</v>
      </c>
      <c r="G928" s="1" t="s">
        <v>3</v>
      </c>
      <c r="H928" s="1" t="s">
        <v>10</v>
      </c>
      <c r="I928" s="1"/>
      <c r="J928" s="1"/>
      <c r="K928" s="1"/>
      <c r="L928" s="28">
        <v>1</v>
      </c>
      <c r="M928" s="31">
        <v>11.859720299999999</v>
      </c>
      <c r="N928" s="31">
        <v>0.29165540000000001</v>
      </c>
    </row>
    <row r="929" spans="1:14" x14ac:dyDescent="0.25">
      <c r="A929" s="1" t="s">
        <v>262</v>
      </c>
      <c r="B929" s="1">
        <v>1004775</v>
      </c>
      <c r="C929" s="1">
        <v>2022</v>
      </c>
      <c r="D929" s="1" t="s">
        <v>0</v>
      </c>
      <c r="E929" s="1" t="s">
        <v>1</v>
      </c>
      <c r="F929" s="1" t="s">
        <v>12</v>
      </c>
      <c r="G929" s="1" t="s">
        <v>3</v>
      </c>
      <c r="H929" s="1" t="s">
        <v>5</v>
      </c>
      <c r="I929" s="1"/>
      <c r="J929" s="1"/>
      <c r="K929" s="1"/>
      <c r="L929" s="28">
        <v>2</v>
      </c>
      <c r="M929" s="31">
        <v>24.2207255</v>
      </c>
      <c r="N929" s="31">
        <v>0.56314520000000001</v>
      </c>
    </row>
    <row r="930" spans="1:14" x14ac:dyDescent="0.25">
      <c r="A930" s="1" t="s">
        <v>262</v>
      </c>
      <c r="B930" s="1">
        <v>1004775</v>
      </c>
      <c r="C930" s="1">
        <v>2022</v>
      </c>
      <c r="D930" s="1" t="s">
        <v>0</v>
      </c>
      <c r="E930" s="1" t="s">
        <v>1</v>
      </c>
      <c r="F930" s="1" t="s">
        <v>12</v>
      </c>
      <c r="G930" s="1" t="s">
        <v>3</v>
      </c>
      <c r="H930" s="1" t="s">
        <v>7</v>
      </c>
      <c r="I930" s="1"/>
      <c r="J930" s="1"/>
      <c r="K930" s="1"/>
      <c r="L930" s="28">
        <v>16</v>
      </c>
      <c r="M930" s="31">
        <v>19.7563681</v>
      </c>
      <c r="N930" s="31">
        <v>0.48022880000000001</v>
      </c>
    </row>
    <row r="931" spans="1:14" x14ac:dyDescent="0.25">
      <c r="A931" s="1" t="s">
        <v>696</v>
      </c>
      <c r="B931" s="1">
        <v>1004776</v>
      </c>
      <c r="C931" s="1">
        <v>2022</v>
      </c>
      <c r="D931" s="1" t="s">
        <v>0</v>
      </c>
      <c r="E931" s="1" t="s">
        <v>1</v>
      </c>
      <c r="F931" s="1" t="s">
        <v>12</v>
      </c>
      <c r="G931" s="1" t="s">
        <v>3</v>
      </c>
      <c r="H931" s="1" t="s">
        <v>5</v>
      </c>
      <c r="I931" s="1"/>
      <c r="J931" s="1"/>
      <c r="K931" s="1"/>
      <c r="L931" s="28">
        <v>2</v>
      </c>
      <c r="M931" s="31">
        <v>0.36926949999999997</v>
      </c>
      <c r="N931" s="31">
        <v>6.3258999999999998E-3</v>
      </c>
    </row>
    <row r="932" spans="1:14" x14ac:dyDescent="0.25">
      <c r="A932" s="1" t="s">
        <v>696</v>
      </c>
      <c r="B932" s="1">
        <v>1004776</v>
      </c>
      <c r="C932" s="1">
        <v>2022</v>
      </c>
      <c r="D932" s="1" t="s">
        <v>0</v>
      </c>
      <c r="E932" s="1" t="s">
        <v>1</v>
      </c>
      <c r="F932" s="1" t="s">
        <v>12</v>
      </c>
      <c r="G932" s="1" t="s">
        <v>3</v>
      </c>
      <c r="H932" s="1" t="s">
        <v>7</v>
      </c>
      <c r="I932" s="1"/>
      <c r="J932" s="1"/>
      <c r="K932" s="1"/>
      <c r="L932" s="28">
        <v>19</v>
      </c>
      <c r="M932" s="31">
        <v>4.3086301000000002</v>
      </c>
      <c r="N932" s="31">
        <v>8.1974099999999994E-2</v>
      </c>
    </row>
    <row r="933" spans="1:14" x14ac:dyDescent="0.25">
      <c r="A933" s="1" t="s">
        <v>155</v>
      </c>
      <c r="B933" s="1">
        <v>1004777</v>
      </c>
      <c r="C933" s="1">
        <v>2022</v>
      </c>
      <c r="D933" s="1" t="s">
        <v>0</v>
      </c>
      <c r="E933" s="1" t="s">
        <v>1</v>
      </c>
      <c r="F933" s="1" t="s">
        <v>12</v>
      </c>
      <c r="G933" s="1" t="s">
        <v>3</v>
      </c>
      <c r="H933" s="1" t="s">
        <v>10</v>
      </c>
      <c r="I933" s="1"/>
      <c r="J933" s="1"/>
      <c r="K933" s="1"/>
      <c r="L933" s="28">
        <v>1</v>
      </c>
      <c r="M933" s="31">
        <v>13.56</v>
      </c>
      <c r="N933" s="31">
        <v>0.26</v>
      </c>
    </row>
    <row r="934" spans="1:14" x14ac:dyDescent="0.25">
      <c r="A934" s="1" t="s">
        <v>155</v>
      </c>
      <c r="B934" s="1">
        <v>1004777</v>
      </c>
      <c r="C934" s="1">
        <v>2022</v>
      </c>
      <c r="D934" s="1" t="s">
        <v>0</v>
      </c>
      <c r="E934" s="1" t="s">
        <v>1</v>
      </c>
      <c r="F934" s="1" t="s">
        <v>12</v>
      </c>
      <c r="G934" s="1" t="s">
        <v>3</v>
      </c>
      <c r="H934" s="1" t="s">
        <v>7</v>
      </c>
      <c r="I934" s="1"/>
      <c r="J934" s="1"/>
      <c r="K934" s="1"/>
      <c r="L934" s="28">
        <v>6</v>
      </c>
      <c r="M934" s="31">
        <v>22.93</v>
      </c>
      <c r="N934" s="31">
        <v>0.36</v>
      </c>
    </row>
    <row r="935" spans="1:14" x14ac:dyDescent="0.25">
      <c r="A935" s="1" t="s">
        <v>156</v>
      </c>
      <c r="B935" s="1">
        <v>1004778</v>
      </c>
      <c r="C935" s="1">
        <v>2022</v>
      </c>
      <c r="D935" s="1" t="s">
        <v>0</v>
      </c>
      <c r="E935" s="1" t="s">
        <v>1</v>
      </c>
      <c r="F935" s="1" t="s">
        <v>12</v>
      </c>
      <c r="G935" s="1" t="s">
        <v>3</v>
      </c>
      <c r="H935" s="1" t="s">
        <v>7</v>
      </c>
      <c r="I935" s="1"/>
      <c r="J935" s="1"/>
      <c r="K935" s="1"/>
      <c r="L935" s="28">
        <v>21</v>
      </c>
      <c r="M935" s="31">
        <v>28.231944500000001</v>
      </c>
      <c r="N935" s="31">
        <v>0.68826350000000003</v>
      </c>
    </row>
    <row r="936" spans="1:14" x14ac:dyDescent="0.25">
      <c r="A936" s="1" t="s">
        <v>519</v>
      </c>
      <c r="B936" s="1">
        <v>1004779</v>
      </c>
      <c r="C936" s="1">
        <v>2022</v>
      </c>
      <c r="D936" s="1" t="s">
        <v>0</v>
      </c>
      <c r="E936" s="1" t="s">
        <v>1</v>
      </c>
      <c r="F936" s="1" t="s">
        <v>12</v>
      </c>
      <c r="G936" s="1" t="s">
        <v>3</v>
      </c>
      <c r="H936" s="1" t="s">
        <v>7</v>
      </c>
      <c r="I936" s="1"/>
      <c r="J936" s="1"/>
      <c r="K936" s="1"/>
      <c r="L936" s="28">
        <v>88</v>
      </c>
      <c r="M936" s="31">
        <v>80.591013180000004</v>
      </c>
      <c r="N936" s="31">
        <v>1.54461125</v>
      </c>
    </row>
    <row r="937" spans="1:14" x14ac:dyDescent="0.25">
      <c r="A937" s="1" t="s">
        <v>658</v>
      </c>
      <c r="B937" s="1">
        <v>1004780</v>
      </c>
      <c r="C937" s="1">
        <v>2022</v>
      </c>
      <c r="D937" s="1" t="s">
        <v>0</v>
      </c>
      <c r="E937" s="1" t="s">
        <v>1</v>
      </c>
      <c r="F937" s="1" t="s">
        <v>12</v>
      </c>
      <c r="G937" s="1" t="s">
        <v>3</v>
      </c>
      <c r="H937" s="1" t="s">
        <v>7</v>
      </c>
      <c r="I937" s="1"/>
      <c r="J937" s="1"/>
      <c r="K937" s="1"/>
      <c r="L937" s="28">
        <v>16</v>
      </c>
      <c r="M937" s="31">
        <v>10.23</v>
      </c>
      <c r="N937" s="31">
        <v>0.25</v>
      </c>
    </row>
    <row r="938" spans="1:14" x14ac:dyDescent="0.25">
      <c r="A938" s="1" t="s">
        <v>241</v>
      </c>
      <c r="B938" s="1">
        <v>1004781</v>
      </c>
      <c r="C938" s="1">
        <v>2022</v>
      </c>
      <c r="D938" s="1" t="s">
        <v>0</v>
      </c>
      <c r="E938" s="1" t="s">
        <v>1</v>
      </c>
      <c r="F938" s="1" t="s">
        <v>12</v>
      </c>
      <c r="G938" s="1" t="s">
        <v>3</v>
      </c>
      <c r="H938" s="1" t="s">
        <v>7</v>
      </c>
      <c r="I938" s="1"/>
      <c r="J938" s="1"/>
      <c r="K938" s="1"/>
      <c r="L938" s="28">
        <v>3</v>
      </c>
      <c r="M938" s="31">
        <v>1.2893246</v>
      </c>
      <c r="N938" s="31">
        <v>3.2688799999999997E-2</v>
      </c>
    </row>
    <row r="939" spans="1:14" x14ac:dyDescent="0.25">
      <c r="A939" s="1" t="s">
        <v>242</v>
      </c>
      <c r="B939" s="1">
        <v>1004782</v>
      </c>
      <c r="C939" s="1">
        <v>2022</v>
      </c>
      <c r="D939" s="1" t="s">
        <v>0</v>
      </c>
      <c r="E939" s="1" t="s">
        <v>1</v>
      </c>
      <c r="F939" s="1" t="s">
        <v>12</v>
      </c>
      <c r="G939" s="1" t="s">
        <v>3</v>
      </c>
      <c r="H939" s="1" t="s">
        <v>10</v>
      </c>
      <c r="I939" s="1"/>
      <c r="J939" s="1"/>
      <c r="K939" s="1"/>
      <c r="L939" s="28">
        <v>1</v>
      </c>
      <c r="M939" s="31">
        <v>5.4422883999999998</v>
      </c>
      <c r="N939" s="31">
        <v>0.13466330000000001</v>
      </c>
    </row>
    <row r="940" spans="1:14" x14ac:dyDescent="0.25">
      <c r="A940" s="1" t="s">
        <v>242</v>
      </c>
      <c r="B940" s="1">
        <v>1004782</v>
      </c>
      <c r="C940" s="1">
        <v>2022</v>
      </c>
      <c r="D940" s="1" t="s">
        <v>0</v>
      </c>
      <c r="E940" s="1" t="s">
        <v>1</v>
      </c>
      <c r="F940" s="1" t="s">
        <v>12</v>
      </c>
      <c r="G940" s="1" t="s">
        <v>3</v>
      </c>
      <c r="H940" s="1" t="s">
        <v>7</v>
      </c>
      <c r="I940" s="1"/>
      <c r="J940" s="1"/>
      <c r="K940" s="1"/>
      <c r="L940" s="28">
        <v>23</v>
      </c>
      <c r="M940" s="31">
        <v>31.9727745</v>
      </c>
      <c r="N940" s="31">
        <v>0.78833799999999998</v>
      </c>
    </row>
    <row r="941" spans="1:14" x14ac:dyDescent="0.25">
      <c r="A941" s="1" t="s">
        <v>243</v>
      </c>
      <c r="B941" s="1">
        <v>1004783</v>
      </c>
      <c r="C941" s="1">
        <v>2022</v>
      </c>
      <c r="D941" s="1" t="s">
        <v>0</v>
      </c>
      <c r="E941" s="1" t="s">
        <v>1</v>
      </c>
      <c r="F941" s="1" t="s">
        <v>12</v>
      </c>
      <c r="G941" s="1" t="s">
        <v>3</v>
      </c>
      <c r="H941" s="1" t="s">
        <v>10</v>
      </c>
      <c r="I941" s="1"/>
      <c r="J941" s="1"/>
      <c r="K941" s="1"/>
      <c r="L941" s="28">
        <v>2</v>
      </c>
      <c r="M941" s="31">
        <v>5.9761782999999999</v>
      </c>
      <c r="N941" s="31">
        <v>0.15176819999999999</v>
      </c>
    </row>
    <row r="942" spans="1:14" x14ac:dyDescent="0.25">
      <c r="A942" s="1" t="s">
        <v>741</v>
      </c>
      <c r="B942" s="1">
        <v>1004787</v>
      </c>
      <c r="C942" s="1">
        <v>2022</v>
      </c>
      <c r="D942" s="1" t="s">
        <v>0</v>
      </c>
      <c r="E942" s="1" t="s">
        <v>1</v>
      </c>
      <c r="F942" s="1" t="s">
        <v>12</v>
      </c>
      <c r="G942" s="1" t="s">
        <v>3</v>
      </c>
      <c r="H942" s="1" t="s">
        <v>7</v>
      </c>
      <c r="I942" s="1"/>
      <c r="J942" s="1"/>
      <c r="K942" s="1"/>
      <c r="L942" s="28">
        <v>4</v>
      </c>
      <c r="M942" s="31">
        <v>3.31</v>
      </c>
      <c r="N942" s="31">
        <v>0.04</v>
      </c>
    </row>
    <row r="943" spans="1:14" x14ac:dyDescent="0.25">
      <c r="A943" s="1" t="s">
        <v>24056</v>
      </c>
      <c r="B943" s="1">
        <v>1004789</v>
      </c>
      <c r="C943" s="1">
        <v>2022</v>
      </c>
      <c r="D943" s="1" t="s">
        <v>0</v>
      </c>
      <c r="E943" s="1" t="s">
        <v>1</v>
      </c>
      <c r="F943" s="1" t="s">
        <v>12</v>
      </c>
      <c r="G943" s="1" t="s">
        <v>3</v>
      </c>
      <c r="H943" s="1" t="s">
        <v>7</v>
      </c>
      <c r="I943" s="1"/>
      <c r="J943" s="1"/>
      <c r="K943" s="1"/>
      <c r="L943" s="28">
        <v>13</v>
      </c>
      <c r="M943" s="31">
        <v>46.342305699999997</v>
      </c>
      <c r="N943" s="31">
        <v>0.83385039999999999</v>
      </c>
    </row>
    <row r="944" spans="1:14" x14ac:dyDescent="0.25">
      <c r="A944" s="1" t="s">
        <v>24056</v>
      </c>
      <c r="B944" s="1">
        <v>1004789</v>
      </c>
      <c r="C944" s="1">
        <v>2022</v>
      </c>
      <c r="D944" s="1" t="s">
        <v>0</v>
      </c>
      <c r="E944" s="1" t="s">
        <v>1</v>
      </c>
      <c r="F944" s="1" t="s">
        <v>12</v>
      </c>
      <c r="G944" s="1" t="s">
        <v>3</v>
      </c>
      <c r="H944" s="1" t="s">
        <v>10</v>
      </c>
      <c r="I944" s="1"/>
      <c r="J944" s="1"/>
      <c r="K944" s="1"/>
      <c r="L944" s="28">
        <v>1</v>
      </c>
      <c r="M944" s="31">
        <v>16.5224777</v>
      </c>
      <c r="N944" s="31">
        <v>0.31425809999999998</v>
      </c>
    </row>
    <row r="945" spans="1:14" x14ac:dyDescent="0.25">
      <c r="A945" s="1" t="s">
        <v>562</v>
      </c>
      <c r="B945" s="1">
        <v>1004824</v>
      </c>
      <c r="C945" s="1">
        <v>2022</v>
      </c>
      <c r="D945" s="1" t="s">
        <v>0</v>
      </c>
      <c r="E945" s="1" t="s">
        <v>1</v>
      </c>
      <c r="F945" s="1" t="s">
        <v>25</v>
      </c>
      <c r="G945" s="1" t="s">
        <v>3</v>
      </c>
      <c r="H945" s="1" t="s">
        <v>7</v>
      </c>
      <c r="I945" s="1"/>
      <c r="J945" s="1"/>
      <c r="K945" s="1"/>
      <c r="L945" s="28">
        <v>60</v>
      </c>
      <c r="M945" s="31">
        <v>5.0928031999999996</v>
      </c>
      <c r="N945" s="31">
        <v>0.78814340000000005</v>
      </c>
    </row>
    <row r="946" spans="1:14" x14ac:dyDescent="0.25">
      <c r="A946" s="1" t="s">
        <v>283</v>
      </c>
      <c r="B946" s="1">
        <v>1004837</v>
      </c>
      <c r="C946" s="1">
        <v>2022</v>
      </c>
      <c r="D946" s="1" t="s">
        <v>0</v>
      </c>
      <c r="E946" s="1" t="s">
        <v>1</v>
      </c>
      <c r="F946" s="1" t="s">
        <v>25</v>
      </c>
      <c r="G946" s="1" t="s">
        <v>3</v>
      </c>
      <c r="H946" s="1" t="s">
        <v>7</v>
      </c>
      <c r="I946" s="1"/>
      <c r="J946" s="1"/>
      <c r="K946" s="1"/>
      <c r="L946" s="28">
        <v>23</v>
      </c>
      <c r="M946" s="31">
        <v>3.6502097999999998</v>
      </c>
      <c r="N946" s="31">
        <v>0.18424740000000001</v>
      </c>
    </row>
    <row r="947" spans="1:14" x14ac:dyDescent="0.25">
      <c r="A947" s="1" t="s">
        <v>283</v>
      </c>
      <c r="B947" s="1">
        <v>1004837</v>
      </c>
      <c r="C947" s="1">
        <v>2022</v>
      </c>
      <c r="D947" s="1" t="s">
        <v>0</v>
      </c>
      <c r="E947" s="1" t="s">
        <v>1</v>
      </c>
      <c r="F947" s="1" t="s">
        <v>25</v>
      </c>
      <c r="G947" s="1" t="s">
        <v>3</v>
      </c>
      <c r="H947" s="1" t="s">
        <v>9</v>
      </c>
      <c r="I947" s="1"/>
      <c r="J947" s="1"/>
      <c r="K947" s="1"/>
      <c r="L947" s="28">
        <v>1</v>
      </c>
      <c r="M947" s="31">
        <v>1.86711E-2</v>
      </c>
      <c r="N947" s="31">
        <v>9.4240000000000003E-4</v>
      </c>
    </row>
    <row r="948" spans="1:14" x14ac:dyDescent="0.25">
      <c r="A948" s="1" t="s">
        <v>680</v>
      </c>
      <c r="B948" s="1">
        <v>1004846</v>
      </c>
      <c r="C948" s="1">
        <v>2022</v>
      </c>
      <c r="D948" s="1" t="s">
        <v>0</v>
      </c>
      <c r="E948" s="1" t="s">
        <v>1</v>
      </c>
      <c r="F948" s="1" t="s">
        <v>12</v>
      </c>
      <c r="G948" s="1" t="s">
        <v>3</v>
      </c>
      <c r="H948" s="1" t="s">
        <v>8</v>
      </c>
      <c r="I948" s="1"/>
      <c r="J948" s="1"/>
      <c r="K948" s="1"/>
      <c r="L948" s="28">
        <v>0</v>
      </c>
      <c r="M948" s="31">
        <v>0</v>
      </c>
      <c r="N948" s="31">
        <v>0</v>
      </c>
    </row>
    <row r="949" spans="1:14" x14ac:dyDescent="0.25">
      <c r="A949" s="1" t="s">
        <v>680</v>
      </c>
      <c r="B949" s="1">
        <v>1004846</v>
      </c>
      <c r="C949" s="1">
        <v>2022</v>
      </c>
      <c r="D949" s="1" t="s">
        <v>0</v>
      </c>
      <c r="E949" s="1" t="s">
        <v>1</v>
      </c>
      <c r="F949" s="1" t="s">
        <v>12</v>
      </c>
      <c r="G949" s="1" t="s">
        <v>3</v>
      </c>
      <c r="H949" s="1" t="s">
        <v>4</v>
      </c>
      <c r="I949" s="1"/>
      <c r="J949" s="1"/>
      <c r="K949" s="1"/>
      <c r="L949" s="28">
        <v>0</v>
      </c>
      <c r="M949" s="31">
        <v>0</v>
      </c>
      <c r="N949" s="31">
        <v>0</v>
      </c>
    </row>
    <row r="950" spans="1:14" x14ac:dyDescent="0.25">
      <c r="A950" s="1" t="s">
        <v>680</v>
      </c>
      <c r="B950" s="1">
        <v>1004846</v>
      </c>
      <c r="C950" s="1">
        <v>2022</v>
      </c>
      <c r="D950" s="1" t="s">
        <v>0</v>
      </c>
      <c r="E950" s="1" t="s">
        <v>1</v>
      </c>
      <c r="F950" s="1" t="s">
        <v>12</v>
      </c>
      <c r="G950" s="1" t="s">
        <v>3</v>
      </c>
      <c r="H950" s="1" t="s">
        <v>7</v>
      </c>
      <c r="I950" s="1"/>
      <c r="J950" s="1"/>
      <c r="K950" s="1"/>
      <c r="L950" s="28">
        <v>41</v>
      </c>
      <c r="M950" s="31">
        <v>30.05</v>
      </c>
      <c r="N950" s="31">
        <v>0.9</v>
      </c>
    </row>
    <row r="951" spans="1:14" x14ac:dyDescent="0.25">
      <c r="A951" s="1" t="s">
        <v>680</v>
      </c>
      <c r="B951" s="1">
        <v>1004846</v>
      </c>
      <c r="C951" s="1">
        <v>2022</v>
      </c>
      <c r="D951" s="1" t="s">
        <v>0</v>
      </c>
      <c r="E951" s="1" t="s">
        <v>1</v>
      </c>
      <c r="F951" s="1" t="s">
        <v>12</v>
      </c>
      <c r="G951" s="1" t="s">
        <v>3</v>
      </c>
      <c r="H951" s="1" t="s">
        <v>5</v>
      </c>
      <c r="I951" s="1"/>
      <c r="J951" s="1"/>
      <c r="K951" s="1"/>
      <c r="L951" s="28">
        <v>3</v>
      </c>
      <c r="M951" s="31">
        <v>18.559999999999999</v>
      </c>
      <c r="N951" s="31">
        <v>0.5</v>
      </c>
    </row>
    <row r="952" spans="1:14" x14ac:dyDescent="0.25">
      <c r="A952" s="1" t="s">
        <v>680</v>
      </c>
      <c r="B952" s="1">
        <v>1004846</v>
      </c>
      <c r="C952" s="1">
        <v>2022</v>
      </c>
      <c r="D952" s="1" t="s">
        <v>0</v>
      </c>
      <c r="E952" s="1" t="s">
        <v>1</v>
      </c>
      <c r="F952" s="1" t="s">
        <v>12</v>
      </c>
      <c r="G952" s="1" t="s">
        <v>3</v>
      </c>
      <c r="H952" s="1" t="s">
        <v>9</v>
      </c>
      <c r="I952" s="1"/>
      <c r="J952" s="1"/>
      <c r="K952" s="1"/>
      <c r="L952" s="28">
        <v>0</v>
      </c>
      <c r="M952" s="31">
        <v>0</v>
      </c>
      <c r="N952" s="31">
        <v>0</v>
      </c>
    </row>
    <row r="953" spans="1:14" x14ac:dyDescent="0.25">
      <c r="A953" s="1" t="s">
        <v>680</v>
      </c>
      <c r="B953" s="1">
        <v>1004846</v>
      </c>
      <c r="C953" s="1">
        <v>2022</v>
      </c>
      <c r="D953" s="1" t="s">
        <v>0</v>
      </c>
      <c r="E953" s="1" t="s">
        <v>1</v>
      </c>
      <c r="F953" s="1" t="s">
        <v>12</v>
      </c>
      <c r="G953" s="1" t="s">
        <v>3</v>
      </c>
      <c r="H953" s="1" t="s">
        <v>10</v>
      </c>
      <c r="I953" s="1"/>
      <c r="J953" s="1"/>
      <c r="K953" s="1"/>
      <c r="L953" s="28">
        <v>0</v>
      </c>
      <c r="M953" s="31">
        <v>0</v>
      </c>
      <c r="N953" s="31">
        <v>0</v>
      </c>
    </row>
    <row r="954" spans="1:14" x14ac:dyDescent="0.25">
      <c r="A954" s="1" t="s">
        <v>680</v>
      </c>
      <c r="B954" s="1">
        <v>1004846</v>
      </c>
      <c r="C954" s="1">
        <v>2022</v>
      </c>
      <c r="D954" s="1" t="s">
        <v>0</v>
      </c>
      <c r="E954" s="1" t="s">
        <v>1</v>
      </c>
      <c r="F954" s="1" t="s">
        <v>12</v>
      </c>
      <c r="G954" s="1" t="s">
        <v>3</v>
      </c>
      <c r="H954" s="1" t="s">
        <v>6</v>
      </c>
      <c r="I954" s="1"/>
      <c r="J954" s="1"/>
      <c r="K954" s="1"/>
      <c r="L954" s="28">
        <v>0</v>
      </c>
      <c r="M954" s="31">
        <v>0</v>
      </c>
      <c r="N954" s="31">
        <v>0</v>
      </c>
    </row>
    <row r="955" spans="1:14" x14ac:dyDescent="0.25">
      <c r="A955" s="1" t="s">
        <v>792</v>
      </c>
      <c r="B955" s="1">
        <v>1004858</v>
      </c>
      <c r="C955" s="1">
        <v>2022</v>
      </c>
      <c r="D955" s="1" t="s">
        <v>0</v>
      </c>
      <c r="E955" s="1" t="s">
        <v>1</v>
      </c>
      <c r="F955" s="1" t="s">
        <v>12</v>
      </c>
      <c r="G955" s="1" t="s">
        <v>3</v>
      </c>
      <c r="H955" s="1" t="s">
        <v>7</v>
      </c>
      <c r="I955" s="1"/>
      <c r="J955" s="1"/>
      <c r="K955" s="1"/>
      <c r="L955" s="28">
        <v>10</v>
      </c>
      <c r="M955" s="31">
        <v>21.7095676</v>
      </c>
      <c r="N955" s="31">
        <v>0.68249130000000002</v>
      </c>
    </row>
    <row r="956" spans="1:14" x14ac:dyDescent="0.25">
      <c r="A956" s="1" t="s">
        <v>669</v>
      </c>
      <c r="B956" s="1">
        <v>1004903</v>
      </c>
      <c r="C956" s="1">
        <v>2022</v>
      </c>
      <c r="D956" s="1" t="s">
        <v>0</v>
      </c>
      <c r="E956" s="1" t="s">
        <v>1</v>
      </c>
      <c r="F956" s="1" t="s">
        <v>12</v>
      </c>
      <c r="G956" s="1" t="s">
        <v>3</v>
      </c>
      <c r="H956" s="1" t="s">
        <v>6</v>
      </c>
      <c r="I956" s="1"/>
      <c r="J956" s="1"/>
      <c r="K956" s="1"/>
      <c r="L956" s="28">
        <v>0</v>
      </c>
      <c r="M956" s="31">
        <v>0</v>
      </c>
      <c r="N956" s="31">
        <v>0</v>
      </c>
    </row>
    <row r="957" spans="1:14" x14ac:dyDescent="0.25">
      <c r="A957" s="1" t="s">
        <v>669</v>
      </c>
      <c r="B957" s="1">
        <v>1004903</v>
      </c>
      <c r="C957" s="1">
        <v>2022</v>
      </c>
      <c r="D957" s="1" t="s">
        <v>0</v>
      </c>
      <c r="E957" s="1" t="s">
        <v>1</v>
      </c>
      <c r="F957" s="1" t="s">
        <v>12</v>
      </c>
      <c r="G957" s="1" t="s">
        <v>3</v>
      </c>
      <c r="H957" s="1" t="s">
        <v>7</v>
      </c>
      <c r="I957" s="1"/>
      <c r="J957" s="1"/>
      <c r="K957" s="1"/>
      <c r="L957" s="28">
        <v>93</v>
      </c>
      <c r="M957" s="31">
        <v>65.48</v>
      </c>
      <c r="N957" s="31">
        <v>1.9</v>
      </c>
    </row>
    <row r="958" spans="1:14" x14ac:dyDescent="0.25">
      <c r="A958" s="1" t="s">
        <v>669</v>
      </c>
      <c r="B958" s="1">
        <v>1004903</v>
      </c>
      <c r="C958" s="1">
        <v>2022</v>
      </c>
      <c r="D958" s="1" t="s">
        <v>0</v>
      </c>
      <c r="E958" s="1" t="s">
        <v>1</v>
      </c>
      <c r="F958" s="1" t="s">
        <v>12</v>
      </c>
      <c r="G958" s="1" t="s">
        <v>3</v>
      </c>
      <c r="H958" s="1" t="s">
        <v>10</v>
      </c>
      <c r="I958" s="1"/>
      <c r="J958" s="1"/>
      <c r="K958" s="1"/>
      <c r="L958" s="28">
        <v>0</v>
      </c>
      <c r="M958" s="31">
        <v>0</v>
      </c>
      <c r="N958" s="31">
        <v>0</v>
      </c>
    </row>
    <row r="959" spans="1:14" x14ac:dyDescent="0.25">
      <c r="A959" s="1" t="s">
        <v>669</v>
      </c>
      <c r="B959" s="1">
        <v>1004903</v>
      </c>
      <c r="C959" s="1">
        <v>2022</v>
      </c>
      <c r="D959" s="1" t="s">
        <v>0</v>
      </c>
      <c r="E959" s="1" t="s">
        <v>1</v>
      </c>
      <c r="F959" s="1" t="s">
        <v>12</v>
      </c>
      <c r="G959" s="1" t="s">
        <v>3</v>
      </c>
      <c r="H959" s="1" t="s">
        <v>8</v>
      </c>
      <c r="I959" s="1"/>
      <c r="J959" s="1"/>
      <c r="K959" s="1"/>
      <c r="L959" s="28">
        <v>0</v>
      </c>
      <c r="M959" s="31">
        <v>0</v>
      </c>
      <c r="N959" s="31">
        <v>0</v>
      </c>
    </row>
    <row r="960" spans="1:14" x14ac:dyDescent="0.25">
      <c r="A960" s="1" t="s">
        <v>669</v>
      </c>
      <c r="B960" s="1">
        <v>1004903</v>
      </c>
      <c r="C960" s="1">
        <v>2022</v>
      </c>
      <c r="D960" s="1" t="s">
        <v>0</v>
      </c>
      <c r="E960" s="1" t="s">
        <v>1</v>
      </c>
      <c r="F960" s="1" t="s">
        <v>12</v>
      </c>
      <c r="G960" s="1" t="s">
        <v>3</v>
      </c>
      <c r="H960" s="1" t="s">
        <v>5</v>
      </c>
      <c r="I960" s="1"/>
      <c r="J960" s="1"/>
      <c r="K960" s="1"/>
      <c r="L960" s="28">
        <v>9</v>
      </c>
      <c r="M960" s="31">
        <v>69.5</v>
      </c>
      <c r="N960" s="31">
        <v>2</v>
      </c>
    </row>
    <row r="961" spans="1:14" x14ac:dyDescent="0.25">
      <c r="A961" s="1" t="s">
        <v>669</v>
      </c>
      <c r="B961" s="1">
        <v>1004903</v>
      </c>
      <c r="C961" s="1">
        <v>2022</v>
      </c>
      <c r="D961" s="1" t="s">
        <v>0</v>
      </c>
      <c r="E961" s="1" t="s">
        <v>1</v>
      </c>
      <c r="F961" s="1" t="s">
        <v>12</v>
      </c>
      <c r="G961" s="1" t="s">
        <v>3</v>
      </c>
      <c r="H961" s="1" t="s">
        <v>9</v>
      </c>
      <c r="I961" s="1"/>
      <c r="J961" s="1"/>
      <c r="K961" s="1"/>
      <c r="L961" s="28">
        <v>0</v>
      </c>
      <c r="M961" s="31">
        <v>0</v>
      </c>
      <c r="N961" s="31">
        <v>0</v>
      </c>
    </row>
    <row r="962" spans="1:14" x14ac:dyDescent="0.25">
      <c r="A962" s="1" t="s">
        <v>669</v>
      </c>
      <c r="B962" s="1">
        <v>1004903</v>
      </c>
      <c r="C962" s="1">
        <v>2022</v>
      </c>
      <c r="D962" s="1" t="s">
        <v>0</v>
      </c>
      <c r="E962" s="1" t="s">
        <v>1</v>
      </c>
      <c r="F962" s="1" t="s">
        <v>12</v>
      </c>
      <c r="G962" s="1" t="s">
        <v>3</v>
      </c>
      <c r="H962" s="1" t="s">
        <v>4</v>
      </c>
      <c r="I962" s="1"/>
      <c r="J962" s="1"/>
      <c r="K962" s="1"/>
      <c r="L962" s="28">
        <v>0</v>
      </c>
      <c r="M962" s="31">
        <v>0</v>
      </c>
      <c r="N962" s="31">
        <v>0</v>
      </c>
    </row>
    <row r="963" spans="1:14" x14ac:dyDescent="0.25">
      <c r="A963" s="1" t="s">
        <v>791</v>
      </c>
      <c r="B963" s="1">
        <v>1004908</v>
      </c>
      <c r="C963" s="1">
        <v>2022</v>
      </c>
      <c r="D963" s="1" t="s">
        <v>0</v>
      </c>
      <c r="E963" s="1" t="s">
        <v>1</v>
      </c>
      <c r="F963" s="1" t="s">
        <v>12</v>
      </c>
      <c r="G963" s="1" t="s">
        <v>3</v>
      </c>
      <c r="H963" s="1" t="s">
        <v>7</v>
      </c>
      <c r="I963" s="1"/>
      <c r="J963" s="1"/>
      <c r="K963" s="1"/>
      <c r="L963" s="28">
        <v>7</v>
      </c>
      <c r="M963" s="31">
        <v>6.7137466000000003</v>
      </c>
      <c r="N963" s="31">
        <v>0.2034976</v>
      </c>
    </row>
    <row r="964" spans="1:14" x14ac:dyDescent="0.25">
      <c r="A964" s="1" t="s">
        <v>791</v>
      </c>
      <c r="B964" s="1">
        <v>1004908</v>
      </c>
      <c r="C964" s="1">
        <v>2022</v>
      </c>
      <c r="D964" s="1" t="s">
        <v>0</v>
      </c>
      <c r="E964" s="1" t="s">
        <v>1</v>
      </c>
      <c r="F964" s="1" t="s">
        <v>12</v>
      </c>
      <c r="G964" s="1" t="s">
        <v>3</v>
      </c>
      <c r="H964" s="1" t="s">
        <v>10</v>
      </c>
      <c r="I964" s="1"/>
      <c r="J964" s="1"/>
      <c r="K964" s="1"/>
      <c r="L964" s="28">
        <v>1</v>
      </c>
      <c r="M964" s="31">
        <v>13.007205900000001</v>
      </c>
      <c r="N964" s="31">
        <v>0.44447039999999999</v>
      </c>
    </row>
    <row r="965" spans="1:14" x14ac:dyDescent="0.25">
      <c r="A965" s="1" t="s">
        <v>165</v>
      </c>
      <c r="B965" s="1">
        <v>1004912</v>
      </c>
      <c r="C965" s="1">
        <v>2022</v>
      </c>
      <c r="D965" s="1" t="s">
        <v>0</v>
      </c>
      <c r="E965" s="1" t="s">
        <v>1</v>
      </c>
      <c r="F965" s="1" t="s">
        <v>12</v>
      </c>
      <c r="G965" s="1" t="s">
        <v>3</v>
      </c>
      <c r="H965" s="1" t="s">
        <v>5</v>
      </c>
      <c r="I965" s="1"/>
      <c r="J965" s="1"/>
      <c r="K965" s="1"/>
      <c r="L965" s="28">
        <v>1</v>
      </c>
      <c r="M965" s="31">
        <v>14.012810099999999</v>
      </c>
      <c r="N965" s="31">
        <v>0.44455169999999999</v>
      </c>
    </row>
    <row r="966" spans="1:14" x14ac:dyDescent="0.25">
      <c r="A966" s="1" t="s">
        <v>165</v>
      </c>
      <c r="B966" s="1">
        <v>1004912</v>
      </c>
      <c r="C966" s="1">
        <v>2022</v>
      </c>
      <c r="D966" s="1" t="s">
        <v>0</v>
      </c>
      <c r="E966" s="1" t="s">
        <v>1</v>
      </c>
      <c r="F966" s="1" t="s">
        <v>12</v>
      </c>
      <c r="G966" s="1" t="s">
        <v>3</v>
      </c>
      <c r="H966" s="1" t="s">
        <v>7</v>
      </c>
      <c r="I966" s="1"/>
      <c r="J966" s="1"/>
      <c r="K966" s="1"/>
      <c r="L966" s="28">
        <v>15</v>
      </c>
      <c r="M966" s="31">
        <v>21.624430499999999</v>
      </c>
      <c r="N966" s="31">
        <v>0.68399849999999995</v>
      </c>
    </row>
    <row r="967" spans="1:14" x14ac:dyDescent="0.25">
      <c r="A967" s="1" t="s">
        <v>160</v>
      </c>
      <c r="B967" s="1">
        <v>1004917</v>
      </c>
      <c r="C967" s="1">
        <v>2022</v>
      </c>
      <c r="D967" s="1" t="s">
        <v>0</v>
      </c>
      <c r="E967" s="1" t="s">
        <v>1</v>
      </c>
      <c r="F967" s="1" t="s">
        <v>12</v>
      </c>
      <c r="G967" s="1" t="s">
        <v>3</v>
      </c>
      <c r="H967" s="1" t="s">
        <v>10</v>
      </c>
      <c r="I967" s="1"/>
      <c r="J967" s="1"/>
      <c r="K967" s="1"/>
      <c r="L967" s="28">
        <v>1</v>
      </c>
      <c r="M967" s="31">
        <v>10.267808199999999</v>
      </c>
      <c r="N967" s="31">
        <v>0.32978619999999997</v>
      </c>
    </row>
    <row r="968" spans="1:14" x14ac:dyDescent="0.25">
      <c r="A968" s="1" t="s">
        <v>160</v>
      </c>
      <c r="B968" s="1">
        <v>1004917</v>
      </c>
      <c r="C968" s="1">
        <v>2022</v>
      </c>
      <c r="D968" s="1" t="s">
        <v>0</v>
      </c>
      <c r="E968" s="1" t="s">
        <v>1</v>
      </c>
      <c r="F968" s="1" t="s">
        <v>12</v>
      </c>
      <c r="G968" s="1" t="s">
        <v>3</v>
      </c>
      <c r="H968" s="1" t="s">
        <v>7</v>
      </c>
      <c r="I968" s="1"/>
      <c r="J968" s="1"/>
      <c r="K968" s="1"/>
      <c r="L968" s="28">
        <v>14</v>
      </c>
      <c r="M968" s="31">
        <v>13.2331208</v>
      </c>
      <c r="N968" s="31">
        <v>0.41254990000000002</v>
      </c>
    </row>
    <row r="969" spans="1:14" x14ac:dyDescent="0.25">
      <c r="A969" s="1" t="s">
        <v>162</v>
      </c>
      <c r="B969" s="1">
        <v>1004922</v>
      </c>
      <c r="C969" s="1">
        <v>2022</v>
      </c>
      <c r="D969" s="1" t="s">
        <v>0</v>
      </c>
      <c r="E969" s="1" t="s">
        <v>1</v>
      </c>
      <c r="F969" s="1" t="s">
        <v>12</v>
      </c>
      <c r="G969" s="1" t="s">
        <v>3</v>
      </c>
      <c r="H969" s="1" t="s">
        <v>5</v>
      </c>
      <c r="I969" s="1"/>
      <c r="J969" s="1"/>
      <c r="K969" s="1"/>
      <c r="L969" s="28">
        <v>1</v>
      </c>
      <c r="M969" s="31">
        <v>12.354980299999999</v>
      </c>
      <c r="N969" s="31">
        <v>0.42218309999999998</v>
      </c>
    </row>
    <row r="970" spans="1:14" x14ac:dyDescent="0.25">
      <c r="A970" s="1" t="s">
        <v>162</v>
      </c>
      <c r="B970" s="1">
        <v>1004922</v>
      </c>
      <c r="C970" s="1">
        <v>2022</v>
      </c>
      <c r="D970" s="1" t="s">
        <v>0</v>
      </c>
      <c r="E970" s="1" t="s">
        <v>1</v>
      </c>
      <c r="F970" s="1" t="s">
        <v>12</v>
      </c>
      <c r="G970" s="1" t="s">
        <v>3</v>
      </c>
      <c r="H970" s="1" t="s">
        <v>10</v>
      </c>
      <c r="I970" s="1"/>
      <c r="J970" s="1"/>
      <c r="K970" s="1"/>
      <c r="L970" s="28">
        <v>2</v>
      </c>
      <c r="M970" s="31">
        <v>26.648279599999999</v>
      </c>
      <c r="N970" s="31">
        <v>0.79860469999999995</v>
      </c>
    </row>
    <row r="971" spans="1:14" x14ac:dyDescent="0.25">
      <c r="A971" s="1" t="s">
        <v>162</v>
      </c>
      <c r="B971" s="1">
        <v>1004922</v>
      </c>
      <c r="C971" s="1">
        <v>2022</v>
      </c>
      <c r="D971" s="1" t="s">
        <v>0</v>
      </c>
      <c r="E971" s="1" t="s">
        <v>1</v>
      </c>
      <c r="F971" s="1" t="s">
        <v>12</v>
      </c>
      <c r="G971" s="1" t="s">
        <v>3</v>
      </c>
      <c r="H971" s="1" t="s">
        <v>7</v>
      </c>
      <c r="I971" s="1"/>
      <c r="J971" s="1"/>
      <c r="K971" s="1"/>
      <c r="L971" s="28">
        <v>17</v>
      </c>
      <c r="M971" s="31">
        <v>19.947297200000001</v>
      </c>
      <c r="N971" s="31">
        <v>0.61566069999999995</v>
      </c>
    </row>
    <row r="972" spans="1:14" x14ac:dyDescent="0.25">
      <c r="A972" s="1" t="s">
        <v>565</v>
      </c>
      <c r="B972" s="1">
        <v>1004923</v>
      </c>
      <c r="C972" s="1">
        <v>2022</v>
      </c>
      <c r="D972" s="1" t="s">
        <v>0</v>
      </c>
      <c r="E972" s="1" t="s">
        <v>1</v>
      </c>
      <c r="F972" s="1" t="s">
        <v>12</v>
      </c>
      <c r="G972" s="1" t="s">
        <v>3</v>
      </c>
      <c r="H972" s="1" t="s">
        <v>7</v>
      </c>
      <c r="I972" s="1"/>
      <c r="J972" s="1"/>
      <c r="K972" s="1"/>
      <c r="L972" s="28">
        <v>29</v>
      </c>
      <c r="M972" s="31">
        <v>10.293450399999999</v>
      </c>
      <c r="N972" s="31">
        <v>0.12639159999999999</v>
      </c>
    </row>
    <row r="973" spans="1:14" x14ac:dyDescent="0.25">
      <c r="A973" s="1" t="s">
        <v>565</v>
      </c>
      <c r="B973" s="1">
        <v>1004923</v>
      </c>
      <c r="C973" s="1">
        <v>2022</v>
      </c>
      <c r="D973" s="1" t="s">
        <v>0</v>
      </c>
      <c r="E973" s="1" t="s">
        <v>1</v>
      </c>
      <c r="F973" s="1" t="s">
        <v>12</v>
      </c>
      <c r="G973" s="1" t="s">
        <v>3</v>
      </c>
      <c r="H973" s="1" t="s">
        <v>5</v>
      </c>
      <c r="I973" s="1"/>
      <c r="J973" s="1"/>
      <c r="K973" s="1"/>
      <c r="L973" s="28">
        <v>1</v>
      </c>
      <c r="M973" s="31">
        <v>12.3227627</v>
      </c>
      <c r="N973" s="31">
        <v>0.16221559999999999</v>
      </c>
    </row>
    <row r="974" spans="1:14" x14ac:dyDescent="0.25">
      <c r="A974" s="1" t="s">
        <v>565</v>
      </c>
      <c r="B974" s="1">
        <v>1004923</v>
      </c>
      <c r="C974" s="1">
        <v>2022</v>
      </c>
      <c r="D974" s="1" t="s">
        <v>0</v>
      </c>
      <c r="E974" s="1" t="s">
        <v>1</v>
      </c>
      <c r="F974" s="1" t="s">
        <v>12</v>
      </c>
      <c r="G974" s="1" t="s">
        <v>3</v>
      </c>
      <c r="H974" s="1" t="s">
        <v>10</v>
      </c>
      <c r="I974" s="1"/>
      <c r="J974" s="1"/>
      <c r="K974" s="1"/>
      <c r="L974" s="28">
        <v>1</v>
      </c>
      <c r="M974" s="31">
        <v>12.2974421</v>
      </c>
      <c r="N974" s="31">
        <v>0.16311639999999999</v>
      </c>
    </row>
    <row r="975" spans="1:14" x14ac:dyDescent="0.25">
      <c r="A975" s="1" t="s">
        <v>608</v>
      </c>
      <c r="B975" s="1">
        <v>1004926</v>
      </c>
      <c r="C975" s="1">
        <v>2022</v>
      </c>
      <c r="D975" s="1" t="s">
        <v>0</v>
      </c>
      <c r="E975" s="1" t="s">
        <v>1</v>
      </c>
      <c r="F975" s="1" t="s">
        <v>12</v>
      </c>
      <c r="G975" s="1" t="s">
        <v>3</v>
      </c>
      <c r="H975" s="1" t="s">
        <v>7</v>
      </c>
      <c r="I975" s="1"/>
      <c r="J975" s="1"/>
      <c r="K975" s="1"/>
      <c r="L975" s="28">
        <v>10</v>
      </c>
      <c r="M975" s="31">
        <v>1.9639609</v>
      </c>
      <c r="N975" s="31">
        <v>4.0379699999999998E-2</v>
      </c>
    </row>
    <row r="976" spans="1:14" x14ac:dyDescent="0.25">
      <c r="A976" s="1" t="s">
        <v>168</v>
      </c>
      <c r="B976" s="1">
        <v>1004927</v>
      </c>
      <c r="C976" s="1">
        <v>2022</v>
      </c>
      <c r="D976" s="1" t="s">
        <v>0</v>
      </c>
      <c r="E976" s="1" t="s">
        <v>1</v>
      </c>
      <c r="F976" s="1" t="s">
        <v>12</v>
      </c>
      <c r="G976" s="1" t="s">
        <v>3</v>
      </c>
      <c r="H976" s="1" t="s">
        <v>9</v>
      </c>
      <c r="I976" s="1"/>
      <c r="J976" s="1"/>
      <c r="K976" s="1"/>
      <c r="L976" s="28">
        <v>3</v>
      </c>
      <c r="M976" s="31">
        <v>1.77</v>
      </c>
      <c r="N976" s="31">
        <v>0.03</v>
      </c>
    </row>
    <row r="977" spans="1:14" x14ac:dyDescent="0.25">
      <c r="A977" s="1" t="s">
        <v>168</v>
      </c>
      <c r="B977" s="1">
        <v>1004927</v>
      </c>
      <c r="C977" s="1">
        <v>2022</v>
      </c>
      <c r="D977" s="1" t="s">
        <v>0</v>
      </c>
      <c r="E977" s="1" t="s">
        <v>1</v>
      </c>
      <c r="F977" s="1" t="s">
        <v>12</v>
      </c>
      <c r="G977" s="1" t="s">
        <v>3</v>
      </c>
      <c r="H977" s="1" t="s">
        <v>10</v>
      </c>
      <c r="I977" s="1"/>
      <c r="J977" s="1"/>
      <c r="K977" s="1"/>
      <c r="L977" s="28">
        <v>1</v>
      </c>
      <c r="M977" s="31">
        <v>16.09</v>
      </c>
      <c r="N977" s="31">
        <v>0.28151549999999997</v>
      </c>
    </row>
    <row r="978" spans="1:14" x14ac:dyDescent="0.25">
      <c r="A978" s="1" t="s">
        <v>168</v>
      </c>
      <c r="B978" s="1">
        <v>1004927</v>
      </c>
      <c r="C978" s="1">
        <v>2022</v>
      </c>
      <c r="D978" s="1" t="s">
        <v>0</v>
      </c>
      <c r="E978" s="1" t="s">
        <v>1</v>
      </c>
      <c r="F978" s="1" t="s">
        <v>12</v>
      </c>
      <c r="G978" s="1" t="s">
        <v>3</v>
      </c>
      <c r="H978" s="1" t="s">
        <v>7</v>
      </c>
      <c r="I978" s="1"/>
      <c r="J978" s="1"/>
      <c r="K978" s="1"/>
      <c r="L978" s="28">
        <v>35</v>
      </c>
      <c r="M978" s="31">
        <v>270.89</v>
      </c>
      <c r="N978" s="31">
        <v>4.91</v>
      </c>
    </row>
    <row r="979" spans="1:14" x14ac:dyDescent="0.25">
      <c r="A979" s="1" t="s">
        <v>169</v>
      </c>
      <c r="B979" s="1">
        <v>1004928</v>
      </c>
      <c r="C979" s="1">
        <v>2022</v>
      </c>
      <c r="D979" s="1" t="s">
        <v>0</v>
      </c>
      <c r="E979" s="1" t="s">
        <v>1</v>
      </c>
      <c r="F979" s="1" t="s">
        <v>12</v>
      </c>
      <c r="G979" s="1" t="s">
        <v>3</v>
      </c>
      <c r="H979" s="1" t="s">
        <v>7</v>
      </c>
      <c r="I979" s="1"/>
      <c r="J979" s="1"/>
      <c r="K979" s="1"/>
      <c r="L979" s="28">
        <v>102</v>
      </c>
      <c r="M979" s="31">
        <v>35.520090600000003</v>
      </c>
      <c r="N979" s="31">
        <v>0.21930340000000001</v>
      </c>
    </row>
    <row r="980" spans="1:14" x14ac:dyDescent="0.25">
      <c r="A980" s="1" t="s">
        <v>169</v>
      </c>
      <c r="B980" s="1">
        <v>1004928</v>
      </c>
      <c r="C980" s="1">
        <v>2022</v>
      </c>
      <c r="D980" s="1" t="s">
        <v>0</v>
      </c>
      <c r="E980" s="1" t="s">
        <v>1</v>
      </c>
      <c r="F980" s="1" t="s">
        <v>12</v>
      </c>
      <c r="G980" s="1" t="s">
        <v>3</v>
      </c>
      <c r="H980" s="1" t="s">
        <v>5</v>
      </c>
      <c r="I980" s="1"/>
      <c r="J980" s="1"/>
      <c r="K980" s="1"/>
      <c r="L980" s="28">
        <v>1</v>
      </c>
      <c r="M980" s="31">
        <v>12.013552499999999</v>
      </c>
      <c r="N980" s="31">
        <v>7.1911000000000003E-2</v>
      </c>
    </row>
    <row r="981" spans="1:14" x14ac:dyDescent="0.25">
      <c r="A981" s="1" t="s">
        <v>170</v>
      </c>
      <c r="B981" s="1">
        <v>1004929</v>
      </c>
      <c r="C981" s="1">
        <v>2022</v>
      </c>
      <c r="D981" s="1" t="s">
        <v>0</v>
      </c>
      <c r="E981" s="1" t="s">
        <v>1</v>
      </c>
      <c r="F981" s="1" t="s">
        <v>12</v>
      </c>
      <c r="G981" s="1" t="s">
        <v>3</v>
      </c>
      <c r="H981" s="1" t="s">
        <v>7</v>
      </c>
      <c r="I981" s="1"/>
      <c r="J981" s="1"/>
      <c r="K981" s="1"/>
      <c r="L981" s="28">
        <v>30</v>
      </c>
      <c r="M981" s="31">
        <v>3.55</v>
      </c>
      <c r="N981" s="31">
        <v>0.08</v>
      </c>
    </row>
    <row r="982" spans="1:14" x14ac:dyDescent="0.25">
      <c r="A982" s="1" t="s">
        <v>265</v>
      </c>
      <c r="B982" s="1">
        <v>1004930</v>
      </c>
      <c r="C982" s="1">
        <v>2022</v>
      </c>
      <c r="D982" s="1" t="s">
        <v>0</v>
      </c>
      <c r="E982" s="1" t="s">
        <v>1</v>
      </c>
      <c r="F982" s="1" t="s">
        <v>12</v>
      </c>
      <c r="G982" s="1" t="s">
        <v>3</v>
      </c>
      <c r="H982" s="1" t="s">
        <v>7</v>
      </c>
      <c r="I982" s="1"/>
      <c r="J982" s="1"/>
      <c r="K982" s="1"/>
      <c r="L982" s="28">
        <v>22</v>
      </c>
      <c r="M982" s="31">
        <v>0.43183539999999998</v>
      </c>
      <c r="N982" s="31">
        <v>8.1613999999999992E-3</v>
      </c>
    </row>
    <row r="983" spans="1:14" x14ac:dyDescent="0.25">
      <c r="A983" s="1" t="s">
        <v>265</v>
      </c>
      <c r="B983" s="1">
        <v>1004930</v>
      </c>
      <c r="C983" s="1">
        <v>2022</v>
      </c>
      <c r="D983" s="1" t="s">
        <v>0</v>
      </c>
      <c r="E983" s="1" t="s">
        <v>1</v>
      </c>
      <c r="F983" s="1" t="s">
        <v>12</v>
      </c>
      <c r="G983" s="1" t="s">
        <v>3</v>
      </c>
      <c r="H983" s="1" t="s">
        <v>5</v>
      </c>
      <c r="I983" s="1"/>
      <c r="J983" s="1"/>
      <c r="K983" s="1"/>
      <c r="L983" s="28">
        <v>4</v>
      </c>
      <c r="M983" s="31">
        <v>13.494881599999999</v>
      </c>
      <c r="N983" s="31">
        <v>0.2652603</v>
      </c>
    </row>
    <row r="984" spans="1:14" x14ac:dyDescent="0.25">
      <c r="A984" s="1" t="s">
        <v>172</v>
      </c>
      <c r="B984" s="1">
        <v>1004933</v>
      </c>
      <c r="C984" s="1">
        <v>2022</v>
      </c>
      <c r="D984" s="1" t="s">
        <v>0</v>
      </c>
      <c r="E984" s="1" t="s">
        <v>1</v>
      </c>
      <c r="F984" s="1" t="s">
        <v>12</v>
      </c>
      <c r="G984" s="1" t="s">
        <v>3</v>
      </c>
      <c r="H984" s="1" t="s">
        <v>7</v>
      </c>
      <c r="I984" s="1"/>
      <c r="J984" s="1"/>
      <c r="K984" s="1"/>
      <c r="L984" s="28">
        <v>145</v>
      </c>
      <c r="M984" s="31">
        <v>17.444788200000001</v>
      </c>
      <c r="N984" s="31">
        <v>0.21670410000000001</v>
      </c>
    </row>
    <row r="985" spans="1:14" x14ac:dyDescent="0.25">
      <c r="A985" s="1" t="s">
        <v>657</v>
      </c>
      <c r="B985" s="1">
        <v>1004934</v>
      </c>
      <c r="C985" s="1">
        <v>2022</v>
      </c>
      <c r="D985" s="1" t="s">
        <v>0</v>
      </c>
      <c r="E985" s="1" t="s">
        <v>1</v>
      </c>
      <c r="F985" s="1" t="s">
        <v>12</v>
      </c>
      <c r="G985" s="1" t="s">
        <v>3</v>
      </c>
      <c r="H985" s="1" t="s">
        <v>7</v>
      </c>
      <c r="I985" s="1"/>
      <c r="J985" s="1"/>
      <c r="K985" s="1"/>
      <c r="L985" s="28">
        <v>23</v>
      </c>
      <c r="M985" s="31">
        <v>118.1093508</v>
      </c>
      <c r="N985" s="31">
        <v>2.1448223</v>
      </c>
    </row>
    <row r="986" spans="1:14" x14ac:dyDescent="0.25">
      <c r="A986" s="1" t="s">
        <v>153</v>
      </c>
      <c r="B986" s="1">
        <v>1004935</v>
      </c>
      <c r="C986" s="1">
        <v>2022</v>
      </c>
      <c r="D986" s="1" t="s">
        <v>0</v>
      </c>
      <c r="E986" s="1" t="s">
        <v>1</v>
      </c>
      <c r="F986" s="1" t="s">
        <v>12</v>
      </c>
      <c r="G986" s="1" t="s">
        <v>3</v>
      </c>
      <c r="H986" s="1" t="s">
        <v>7</v>
      </c>
      <c r="I986" s="1"/>
      <c r="J986" s="1"/>
      <c r="K986" s="1"/>
      <c r="L986" s="28">
        <v>11</v>
      </c>
      <c r="M986" s="31">
        <v>10.825261899999999</v>
      </c>
      <c r="N986" s="31">
        <v>0.2061171</v>
      </c>
    </row>
    <row r="987" spans="1:14" x14ac:dyDescent="0.25">
      <c r="A987" s="1" t="s">
        <v>153</v>
      </c>
      <c r="B987" s="1">
        <v>1004935</v>
      </c>
      <c r="C987" s="1">
        <v>2022</v>
      </c>
      <c r="D987" s="1" t="s">
        <v>0</v>
      </c>
      <c r="E987" s="1" t="s">
        <v>1</v>
      </c>
      <c r="F987" s="1" t="s">
        <v>12</v>
      </c>
      <c r="G987" s="1" t="s">
        <v>3</v>
      </c>
      <c r="H987" s="1" t="s">
        <v>10</v>
      </c>
      <c r="I987" s="1"/>
      <c r="J987" s="1"/>
      <c r="K987" s="1"/>
      <c r="L987" s="28">
        <v>1</v>
      </c>
      <c r="M987" s="31">
        <v>7.8044826</v>
      </c>
      <c r="N987" s="31">
        <v>0.1508015</v>
      </c>
    </row>
    <row r="988" spans="1:14" x14ac:dyDescent="0.25">
      <c r="A988" s="1" t="s">
        <v>784</v>
      </c>
      <c r="B988" s="1">
        <v>1004937</v>
      </c>
      <c r="C988" s="1">
        <v>2022</v>
      </c>
      <c r="D988" s="1" t="s">
        <v>0</v>
      </c>
      <c r="E988" s="1" t="s">
        <v>1</v>
      </c>
      <c r="F988" s="1" t="s">
        <v>12</v>
      </c>
      <c r="G988" s="1" t="s">
        <v>3</v>
      </c>
      <c r="H988" s="1" t="s">
        <v>9</v>
      </c>
      <c r="I988" s="1"/>
      <c r="J988" s="1"/>
      <c r="K988" s="1"/>
      <c r="L988" s="28">
        <v>1</v>
      </c>
      <c r="M988" s="31">
        <v>0.44110090000000002</v>
      </c>
      <c r="N988" s="31">
        <v>9.2957999999999999E-3</v>
      </c>
    </row>
    <row r="989" spans="1:14" x14ac:dyDescent="0.25">
      <c r="A989" s="1" t="s">
        <v>275</v>
      </c>
      <c r="B989" s="1">
        <v>1004945</v>
      </c>
      <c r="C989" s="1">
        <v>2022</v>
      </c>
      <c r="D989" s="1" t="s">
        <v>0</v>
      </c>
      <c r="E989" s="1" t="s">
        <v>1</v>
      </c>
      <c r="F989" s="1" t="s">
        <v>12</v>
      </c>
      <c r="G989" s="1" t="s">
        <v>3</v>
      </c>
      <c r="H989" s="1" t="s">
        <v>9</v>
      </c>
      <c r="I989" s="1"/>
      <c r="J989" s="1"/>
      <c r="K989" s="1"/>
      <c r="L989" s="28">
        <v>4</v>
      </c>
      <c r="M989" s="31">
        <v>3.31968</v>
      </c>
      <c r="N989" s="31">
        <v>9.5731999999999998E-2</v>
      </c>
    </row>
    <row r="990" spans="1:14" x14ac:dyDescent="0.25">
      <c r="A990" s="1" t="s">
        <v>275</v>
      </c>
      <c r="B990" s="1">
        <v>1004945</v>
      </c>
      <c r="C990" s="1">
        <v>2022</v>
      </c>
      <c r="D990" s="1" t="s">
        <v>0</v>
      </c>
      <c r="E990" s="1" t="s">
        <v>1</v>
      </c>
      <c r="F990" s="1" t="s">
        <v>12</v>
      </c>
      <c r="G990" s="1" t="s">
        <v>3</v>
      </c>
      <c r="H990" s="1" t="s">
        <v>7</v>
      </c>
      <c r="I990" s="1"/>
      <c r="J990" s="1"/>
      <c r="K990" s="1"/>
      <c r="L990" s="28">
        <v>679</v>
      </c>
      <c r="M990" s="31">
        <v>114.69311999999999</v>
      </c>
      <c r="N990" s="31">
        <v>3.3074880000000002</v>
      </c>
    </row>
    <row r="991" spans="1:14" x14ac:dyDescent="0.25">
      <c r="A991" s="1" t="s">
        <v>276</v>
      </c>
      <c r="B991" s="1">
        <v>1004946</v>
      </c>
      <c r="C991" s="1">
        <v>2022</v>
      </c>
      <c r="D991" s="1" t="s">
        <v>0</v>
      </c>
      <c r="E991" s="1" t="s">
        <v>1</v>
      </c>
      <c r="F991" s="1" t="s">
        <v>12</v>
      </c>
      <c r="G991" s="1" t="s">
        <v>3</v>
      </c>
      <c r="H991" s="1" t="s">
        <v>7</v>
      </c>
      <c r="I991" s="1"/>
      <c r="J991" s="1"/>
      <c r="K991" s="1"/>
      <c r="L991" s="28">
        <v>32</v>
      </c>
      <c r="M991" s="31">
        <v>33.909984000000001</v>
      </c>
      <c r="N991" s="31">
        <v>0.97788660000000005</v>
      </c>
    </row>
    <row r="992" spans="1:14" x14ac:dyDescent="0.25">
      <c r="A992" s="1" t="s">
        <v>328</v>
      </c>
      <c r="B992" s="1">
        <v>1004995</v>
      </c>
      <c r="C992" s="1">
        <v>2022</v>
      </c>
      <c r="D992" s="1" t="s">
        <v>0</v>
      </c>
      <c r="E992" s="1" t="s">
        <v>1</v>
      </c>
      <c r="F992" s="1" t="s">
        <v>12</v>
      </c>
      <c r="G992" s="1" t="s">
        <v>3</v>
      </c>
      <c r="H992" s="1" t="s">
        <v>7</v>
      </c>
      <c r="I992" s="1"/>
      <c r="J992" s="1"/>
      <c r="K992" s="1"/>
      <c r="L992" s="28">
        <v>12</v>
      </c>
      <c r="M992" s="31">
        <v>77.033550000000005</v>
      </c>
      <c r="N992" s="31">
        <v>2.2214700000000001</v>
      </c>
    </row>
    <row r="993" spans="1:14" x14ac:dyDescent="0.25">
      <c r="A993" s="1" t="s">
        <v>761</v>
      </c>
      <c r="B993" s="1">
        <v>1005002</v>
      </c>
      <c r="C993" s="1">
        <v>2022</v>
      </c>
      <c r="D993" s="1" t="s">
        <v>0</v>
      </c>
      <c r="E993" s="1" t="s">
        <v>1</v>
      </c>
      <c r="F993" s="1" t="s">
        <v>25</v>
      </c>
      <c r="G993" s="1" t="s">
        <v>3</v>
      </c>
      <c r="H993" s="1" t="s">
        <v>7</v>
      </c>
      <c r="I993" s="1"/>
      <c r="J993" s="1"/>
      <c r="K993" s="1"/>
      <c r="L993" s="28">
        <v>48</v>
      </c>
      <c r="M993" s="31">
        <v>4.1214861000000003</v>
      </c>
      <c r="N993" s="31">
        <v>8.09174E-2</v>
      </c>
    </row>
    <row r="994" spans="1:14" x14ac:dyDescent="0.25">
      <c r="A994" s="1" t="s">
        <v>761</v>
      </c>
      <c r="B994" s="1">
        <v>1005002</v>
      </c>
      <c r="C994" s="1">
        <v>2022</v>
      </c>
      <c r="D994" s="1" t="s">
        <v>0</v>
      </c>
      <c r="E994" s="1" t="s">
        <v>1</v>
      </c>
      <c r="F994" s="1" t="s">
        <v>25</v>
      </c>
      <c r="G994" s="1" t="s">
        <v>3</v>
      </c>
      <c r="H994" s="1" t="s">
        <v>5</v>
      </c>
      <c r="I994" s="1"/>
      <c r="J994" s="1"/>
      <c r="K994" s="1"/>
      <c r="L994" s="28">
        <v>1</v>
      </c>
      <c r="M994" s="31">
        <v>2.6430943999999998</v>
      </c>
      <c r="N994" s="31">
        <v>4.5269299999999998E-2</v>
      </c>
    </row>
    <row r="995" spans="1:14" x14ac:dyDescent="0.25">
      <c r="A995" s="1" t="s">
        <v>164</v>
      </c>
      <c r="B995" s="1">
        <v>1005008</v>
      </c>
      <c r="C995" s="1">
        <v>2022</v>
      </c>
      <c r="D995" s="1" t="s">
        <v>0</v>
      </c>
      <c r="E995" s="1" t="s">
        <v>1</v>
      </c>
      <c r="F995" s="1" t="s">
        <v>12</v>
      </c>
      <c r="G995" s="1" t="s">
        <v>3</v>
      </c>
      <c r="H995" s="1" t="s">
        <v>10</v>
      </c>
      <c r="I995" s="1"/>
      <c r="J995" s="1"/>
      <c r="K995" s="1"/>
      <c r="L995" s="28">
        <v>1</v>
      </c>
      <c r="M995" s="31">
        <v>4.43</v>
      </c>
      <c r="N995" s="31">
        <v>0.11</v>
      </c>
    </row>
    <row r="996" spans="1:14" x14ac:dyDescent="0.25">
      <c r="A996" s="1" t="s">
        <v>164</v>
      </c>
      <c r="B996" s="1">
        <v>1005008</v>
      </c>
      <c r="C996" s="1">
        <v>2022</v>
      </c>
      <c r="D996" s="1" t="s">
        <v>0</v>
      </c>
      <c r="E996" s="1" t="s">
        <v>1</v>
      </c>
      <c r="F996" s="1" t="s">
        <v>12</v>
      </c>
      <c r="G996" s="1" t="s">
        <v>3</v>
      </c>
      <c r="H996" s="1" t="s">
        <v>7</v>
      </c>
      <c r="I996" s="1"/>
      <c r="J996" s="1"/>
      <c r="K996" s="1"/>
      <c r="L996" s="28">
        <v>14</v>
      </c>
      <c r="M996" s="31">
        <v>12.92</v>
      </c>
      <c r="N996" s="31">
        <v>0.32</v>
      </c>
    </row>
    <row r="997" spans="1:14" x14ac:dyDescent="0.25">
      <c r="A997" s="1" t="s">
        <v>166</v>
      </c>
      <c r="B997" s="1">
        <v>1005010</v>
      </c>
      <c r="C997" s="1">
        <v>2022</v>
      </c>
      <c r="D997" s="1" t="s">
        <v>0</v>
      </c>
      <c r="E997" s="1" t="s">
        <v>1</v>
      </c>
      <c r="F997" s="1" t="s">
        <v>12</v>
      </c>
      <c r="G997" s="1" t="s">
        <v>3</v>
      </c>
      <c r="H997" s="1" t="s">
        <v>7</v>
      </c>
      <c r="I997" s="1"/>
      <c r="J997" s="1"/>
      <c r="K997" s="1"/>
      <c r="L997" s="28">
        <v>30</v>
      </c>
      <c r="M997" s="31">
        <v>38.468897400000003</v>
      </c>
      <c r="N997" s="31">
        <v>0.6594255</v>
      </c>
    </row>
    <row r="998" spans="1:14" x14ac:dyDescent="0.25">
      <c r="A998" s="1" t="s">
        <v>166</v>
      </c>
      <c r="B998" s="1">
        <v>1005010</v>
      </c>
      <c r="C998" s="1">
        <v>2022</v>
      </c>
      <c r="D998" s="1" t="s">
        <v>0</v>
      </c>
      <c r="E998" s="1" t="s">
        <v>1</v>
      </c>
      <c r="F998" s="1" t="s">
        <v>12</v>
      </c>
      <c r="G998" s="1" t="s">
        <v>3</v>
      </c>
      <c r="H998" s="1" t="s">
        <v>10</v>
      </c>
      <c r="I998" s="1"/>
      <c r="J998" s="1"/>
      <c r="K998" s="1"/>
      <c r="L998" s="28">
        <v>2</v>
      </c>
      <c r="M998" s="31">
        <v>35.097099</v>
      </c>
      <c r="N998" s="31">
        <v>0.57683070000000003</v>
      </c>
    </row>
    <row r="999" spans="1:14" x14ac:dyDescent="0.25">
      <c r="A999" s="1" t="s">
        <v>716</v>
      </c>
      <c r="B999" s="1">
        <v>1005011</v>
      </c>
      <c r="C999" s="1">
        <v>2022</v>
      </c>
      <c r="D999" s="1" t="s">
        <v>0</v>
      </c>
      <c r="E999" s="1" t="s">
        <v>1</v>
      </c>
      <c r="F999" s="1" t="s">
        <v>12</v>
      </c>
      <c r="G999" s="1" t="s">
        <v>3</v>
      </c>
      <c r="H999" s="1" t="s">
        <v>7</v>
      </c>
      <c r="I999" s="1"/>
      <c r="J999" s="1"/>
      <c r="K999" s="1"/>
      <c r="L999" s="28">
        <v>7</v>
      </c>
      <c r="M999" s="31">
        <v>5.5645502000000002</v>
      </c>
      <c r="N999" s="31">
        <v>0.17974619999999999</v>
      </c>
    </row>
    <row r="1000" spans="1:14" x14ac:dyDescent="0.25">
      <c r="A1000" s="1" t="s">
        <v>264</v>
      </c>
      <c r="B1000" s="1">
        <v>1005013</v>
      </c>
      <c r="C1000" s="1">
        <v>2022</v>
      </c>
      <c r="D1000" s="1" t="s">
        <v>0</v>
      </c>
      <c r="E1000" s="1" t="s">
        <v>1</v>
      </c>
      <c r="F1000" s="1" t="s">
        <v>12</v>
      </c>
      <c r="G1000" s="1" t="s">
        <v>3</v>
      </c>
      <c r="H1000" s="1" t="s">
        <v>10</v>
      </c>
      <c r="I1000" s="1"/>
      <c r="J1000" s="1"/>
      <c r="K1000" s="1"/>
      <c r="L1000" s="28">
        <v>2</v>
      </c>
      <c r="M1000" s="31">
        <v>13.91</v>
      </c>
      <c r="N1000" s="31">
        <v>0.35</v>
      </c>
    </row>
    <row r="1001" spans="1:14" x14ac:dyDescent="0.25">
      <c r="A1001" s="1" t="s">
        <v>264</v>
      </c>
      <c r="B1001" s="1">
        <v>1005013</v>
      </c>
      <c r="C1001" s="1">
        <v>2022</v>
      </c>
      <c r="D1001" s="1" t="s">
        <v>0</v>
      </c>
      <c r="E1001" s="1" t="s">
        <v>1</v>
      </c>
      <c r="F1001" s="1" t="s">
        <v>12</v>
      </c>
      <c r="G1001" s="1" t="s">
        <v>3</v>
      </c>
      <c r="H1001" s="1" t="s">
        <v>5</v>
      </c>
      <c r="I1001" s="1"/>
      <c r="J1001" s="1"/>
      <c r="K1001" s="1"/>
      <c r="L1001" s="28">
        <v>2</v>
      </c>
      <c r="M1001" s="31">
        <v>12.9496734</v>
      </c>
      <c r="N1001" s="31">
        <v>0.3132568</v>
      </c>
    </row>
    <row r="1002" spans="1:14" x14ac:dyDescent="0.25">
      <c r="A1002" s="1" t="s">
        <v>264</v>
      </c>
      <c r="B1002" s="1">
        <v>1005013</v>
      </c>
      <c r="C1002" s="1">
        <v>2022</v>
      </c>
      <c r="D1002" s="1" t="s">
        <v>0</v>
      </c>
      <c r="E1002" s="1" t="s">
        <v>1</v>
      </c>
      <c r="F1002" s="1" t="s">
        <v>12</v>
      </c>
      <c r="G1002" s="1" t="s">
        <v>3</v>
      </c>
      <c r="H1002" s="1" t="s">
        <v>7</v>
      </c>
      <c r="I1002" s="1"/>
      <c r="J1002" s="1"/>
      <c r="K1002" s="1"/>
      <c r="L1002" s="28">
        <v>19</v>
      </c>
      <c r="M1002" s="31">
        <v>19.417999999999999</v>
      </c>
      <c r="N1002" s="31">
        <v>0.48199999999999998</v>
      </c>
    </row>
    <row r="1003" spans="1:14" x14ac:dyDescent="0.25">
      <c r="A1003" s="1" t="s">
        <v>668</v>
      </c>
      <c r="B1003" s="1">
        <v>1005015</v>
      </c>
      <c r="C1003" s="1">
        <v>2022</v>
      </c>
      <c r="D1003" s="1" t="s">
        <v>0</v>
      </c>
      <c r="E1003" s="1" t="s">
        <v>1</v>
      </c>
      <c r="F1003" s="1" t="s">
        <v>12</v>
      </c>
      <c r="G1003" s="1" t="s">
        <v>3</v>
      </c>
      <c r="H1003" s="1" t="s">
        <v>7</v>
      </c>
      <c r="I1003" s="1"/>
      <c r="J1003" s="1"/>
      <c r="K1003" s="1"/>
      <c r="L1003" s="28">
        <v>3</v>
      </c>
      <c r="M1003" s="31">
        <v>2.5547414000000002</v>
      </c>
      <c r="N1003" s="31">
        <v>4.51837E-2</v>
      </c>
    </row>
    <row r="1004" spans="1:14" x14ac:dyDescent="0.25">
      <c r="A1004" s="1" t="s">
        <v>245</v>
      </c>
      <c r="B1004" s="1">
        <v>1005016</v>
      </c>
      <c r="C1004" s="1">
        <v>2022</v>
      </c>
      <c r="D1004" s="1" t="s">
        <v>0</v>
      </c>
      <c r="E1004" s="1" t="s">
        <v>1</v>
      </c>
      <c r="F1004" s="1" t="s">
        <v>12</v>
      </c>
      <c r="G1004" s="1" t="s">
        <v>3</v>
      </c>
      <c r="H1004" s="1" t="s">
        <v>7</v>
      </c>
      <c r="I1004" s="1"/>
      <c r="J1004" s="1"/>
      <c r="K1004" s="1"/>
      <c r="L1004" s="28">
        <v>23</v>
      </c>
      <c r="M1004" s="31">
        <v>118.27</v>
      </c>
      <c r="N1004" s="31">
        <v>2.15</v>
      </c>
    </row>
    <row r="1005" spans="1:14" x14ac:dyDescent="0.25">
      <c r="A1005" s="1" t="s">
        <v>520</v>
      </c>
      <c r="B1005" s="1">
        <v>1005027</v>
      </c>
      <c r="C1005" s="1">
        <v>2022</v>
      </c>
      <c r="D1005" s="1" t="s">
        <v>0</v>
      </c>
      <c r="E1005" s="1" t="s">
        <v>1</v>
      </c>
      <c r="F1005" s="1" t="s">
        <v>12</v>
      </c>
      <c r="G1005" s="1" t="s">
        <v>3</v>
      </c>
      <c r="H1005" s="1" t="s">
        <v>5</v>
      </c>
      <c r="I1005" s="1"/>
      <c r="J1005" s="1"/>
      <c r="K1005" s="1"/>
      <c r="L1005" s="28">
        <v>3</v>
      </c>
      <c r="M1005" s="31">
        <v>2.7542399999999998</v>
      </c>
      <c r="N1005" s="31">
        <v>7.9425999999999997E-2</v>
      </c>
    </row>
    <row r="1006" spans="1:14" x14ac:dyDescent="0.25">
      <c r="A1006" s="1" t="s">
        <v>520</v>
      </c>
      <c r="B1006" s="1">
        <v>1005027</v>
      </c>
      <c r="C1006" s="1">
        <v>2022</v>
      </c>
      <c r="D1006" s="1" t="s">
        <v>0</v>
      </c>
      <c r="E1006" s="1" t="s">
        <v>1</v>
      </c>
      <c r="F1006" s="1" t="s">
        <v>12</v>
      </c>
      <c r="G1006" s="1" t="s">
        <v>3</v>
      </c>
      <c r="H1006" s="1" t="s">
        <v>7</v>
      </c>
      <c r="I1006" s="1"/>
      <c r="J1006" s="1"/>
      <c r="K1006" s="1"/>
      <c r="L1006" s="28">
        <v>47</v>
      </c>
      <c r="M1006" s="31">
        <v>209.77824000000001</v>
      </c>
      <c r="N1006" s="31">
        <v>6.0495260000000002</v>
      </c>
    </row>
    <row r="1007" spans="1:14" x14ac:dyDescent="0.25">
      <c r="A1007" s="1" t="s">
        <v>787</v>
      </c>
      <c r="B1007" s="1">
        <v>1005028</v>
      </c>
      <c r="C1007" s="1">
        <v>2022</v>
      </c>
      <c r="D1007" s="1" t="s">
        <v>0</v>
      </c>
      <c r="E1007" s="1" t="s">
        <v>1</v>
      </c>
      <c r="F1007" s="1" t="s">
        <v>12</v>
      </c>
      <c r="G1007" s="1" t="s">
        <v>3</v>
      </c>
      <c r="H1007" s="1" t="s">
        <v>8</v>
      </c>
      <c r="I1007" s="1"/>
      <c r="J1007" s="1"/>
      <c r="K1007" s="1"/>
      <c r="L1007" s="28">
        <v>2</v>
      </c>
      <c r="M1007" s="31">
        <v>9.1200000000000003E-2</v>
      </c>
      <c r="N1007" s="31">
        <v>2.63E-3</v>
      </c>
    </row>
    <row r="1008" spans="1:14" x14ac:dyDescent="0.25">
      <c r="A1008" s="1" t="s">
        <v>787</v>
      </c>
      <c r="B1008" s="1">
        <v>1005028</v>
      </c>
      <c r="C1008" s="1">
        <v>2022</v>
      </c>
      <c r="D1008" s="1" t="s">
        <v>0</v>
      </c>
      <c r="E1008" s="1" t="s">
        <v>1</v>
      </c>
      <c r="F1008" s="1" t="s">
        <v>12</v>
      </c>
      <c r="G1008" s="1" t="s">
        <v>3</v>
      </c>
      <c r="H1008" s="1" t="s">
        <v>7</v>
      </c>
      <c r="I1008" s="1"/>
      <c r="J1008" s="1"/>
      <c r="K1008" s="1"/>
      <c r="L1008" s="28">
        <v>94</v>
      </c>
      <c r="M1008" s="31">
        <v>29.69472</v>
      </c>
      <c r="N1008" s="31">
        <v>0.85632799999999998</v>
      </c>
    </row>
    <row r="1009" spans="1:14" x14ac:dyDescent="0.25">
      <c r="A1009" s="1" t="s">
        <v>787</v>
      </c>
      <c r="B1009" s="1">
        <v>1005028</v>
      </c>
      <c r="C1009" s="1">
        <v>2022</v>
      </c>
      <c r="D1009" s="1" t="s">
        <v>0</v>
      </c>
      <c r="E1009" s="1" t="s">
        <v>1</v>
      </c>
      <c r="F1009" s="1" t="s">
        <v>12</v>
      </c>
      <c r="G1009" s="1" t="s">
        <v>3</v>
      </c>
      <c r="H1009" s="1" t="s">
        <v>5</v>
      </c>
      <c r="I1009" s="1"/>
      <c r="J1009" s="1"/>
      <c r="K1009" s="1"/>
      <c r="L1009" s="28">
        <v>3</v>
      </c>
      <c r="M1009" s="31">
        <v>9.8313600000000001</v>
      </c>
      <c r="N1009" s="31">
        <v>0.28351399999999999</v>
      </c>
    </row>
    <row r="1010" spans="1:14" x14ac:dyDescent="0.25">
      <c r="A1010" s="1" t="s">
        <v>656</v>
      </c>
      <c r="B1010" s="1">
        <v>1005029</v>
      </c>
      <c r="C1010" s="1">
        <v>2022</v>
      </c>
      <c r="D1010" s="1" t="s">
        <v>0</v>
      </c>
      <c r="E1010" s="1" t="s">
        <v>1</v>
      </c>
      <c r="F1010" s="1" t="s">
        <v>25</v>
      </c>
      <c r="G1010" s="1" t="s">
        <v>3</v>
      </c>
      <c r="H1010" s="1" t="s">
        <v>5</v>
      </c>
      <c r="I1010" s="1"/>
      <c r="J1010" s="1"/>
      <c r="K1010" s="1"/>
      <c r="L1010" s="28">
        <v>1</v>
      </c>
      <c r="M1010" s="31">
        <v>6.4265936999999997</v>
      </c>
      <c r="N1010" s="31">
        <v>0.1068234</v>
      </c>
    </row>
    <row r="1011" spans="1:14" x14ac:dyDescent="0.25">
      <c r="A1011" s="1" t="s">
        <v>656</v>
      </c>
      <c r="B1011" s="1">
        <v>1005029</v>
      </c>
      <c r="C1011" s="1">
        <v>2022</v>
      </c>
      <c r="D1011" s="1" t="s">
        <v>0</v>
      </c>
      <c r="E1011" s="1" t="s">
        <v>1</v>
      </c>
      <c r="F1011" s="1" t="s">
        <v>25</v>
      </c>
      <c r="G1011" s="1" t="s">
        <v>3</v>
      </c>
      <c r="H1011" s="1" t="s">
        <v>9</v>
      </c>
      <c r="I1011" s="1"/>
      <c r="J1011" s="1"/>
      <c r="K1011" s="1"/>
      <c r="L1011" s="28">
        <v>48</v>
      </c>
      <c r="M1011" s="31">
        <v>7.4885359999999999</v>
      </c>
      <c r="N1011" s="31">
        <v>0.12447510000000001</v>
      </c>
    </row>
    <row r="1012" spans="1:14" x14ac:dyDescent="0.25">
      <c r="A1012" s="1" t="s">
        <v>820</v>
      </c>
      <c r="B1012" s="1">
        <v>1005078</v>
      </c>
      <c r="C1012" s="1">
        <v>2022</v>
      </c>
      <c r="D1012" s="1" t="s">
        <v>0</v>
      </c>
      <c r="E1012" s="1" t="s">
        <v>1</v>
      </c>
      <c r="F1012" s="1" t="s">
        <v>12</v>
      </c>
      <c r="G1012" s="1" t="s">
        <v>3</v>
      </c>
      <c r="H1012" s="1" t="s">
        <v>7</v>
      </c>
      <c r="I1012" s="1"/>
      <c r="J1012" s="1"/>
      <c r="K1012" s="1"/>
      <c r="L1012" s="28">
        <v>82</v>
      </c>
      <c r="M1012" s="31">
        <v>46.785600000000002</v>
      </c>
      <c r="N1012" s="31">
        <v>1.3491899999999999</v>
      </c>
    </row>
    <row r="1013" spans="1:14" x14ac:dyDescent="0.25">
      <c r="A1013" s="1" t="s">
        <v>695</v>
      </c>
      <c r="B1013" s="1">
        <v>1005079</v>
      </c>
      <c r="C1013" s="1">
        <v>2022</v>
      </c>
      <c r="D1013" s="1" t="s">
        <v>0</v>
      </c>
      <c r="E1013" s="1" t="s">
        <v>1</v>
      </c>
      <c r="F1013" s="1" t="s">
        <v>12</v>
      </c>
      <c r="G1013" s="1" t="s">
        <v>3</v>
      </c>
      <c r="H1013" s="1" t="s">
        <v>7</v>
      </c>
      <c r="I1013" s="1"/>
      <c r="J1013" s="1"/>
      <c r="K1013" s="1"/>
      <c r="L1013" s="28">
        <v>129</v>
      </c>
      <c r="M1013" s="31">
        <v>52.038719999999998</v>
      </c>
      <c r="N1013" s="31">
        <v>1.500678</v>
      </c>
    </row>
    <row r="1014" spans="1:14" x14ac:dyDescent="0.25">
      <c r="A1014" s="1" t="s">
        <v>695</v>
      </c>
      <c r="B1014" s="1">
        <v>1005079</v>
      </c>
      <c r="C1014" s="1">
        <v>2022</v>
      </c>
      <c r="D1014" s="1" t="s">
        <v>0</v>
      </c>
      <c r="E1014" s="1" t="s">
        <v>1</v>
      </c>
      <c r="F1014" s="1" t="s">
        <v>12</v>
      </c>
      <c r="G1014" s="1" t="s">
        <v>3</v>
      </c>
      <c r="H1014" s="1" t="s">
        <v>5</v>
      </c>
      <c r="I1014" s="1"/>
      <c r="J1014" s="1"/>
      <c r="K1014" s="1"/>
      <c r="L1014" s="28">
        <v>1</v>
      </c>
      <c r="M1014" s="31">
        <v>3.0278399999999999</v>
      </c>
      <c r="N1014" s="31">
        <v>8.7316000000000005E-2</v>
      </c>
    </row>
    <row r="1015" spans="1:14" x14ac:dyDescent="0.25">
      <c r="A1015" s="1" t="s">
        <v>695</v>
      </c>
      <c r="B1015" s="1">
        <v>1005079</v>
      </c>
      <c r="C1015" s="1">
        <v>2022</v>
      </c>
      <c r="D1015" s="1" t="s">
        <v>0</v>
      </c>
      <c r="E1015" s="1" t="s">
        <v>1</v>
      </c>
      <c r="F1015" s="1" t="s">
        <v>12</v>
      </c>
      <c r="G1015" s="1" t="s">
        <v>3</v>
      </c>
      <c r="H1015" s="1" t="s">
        <v>8</v>
      </c>
      <c r="I1015" s="1"/>
      <c r="J1015" s="1"/>
      <c r="K1015" s="1"/>
      <c r="L1015" s="28">
        <v>2</v>
      </c>
      <c r="M1015" s="31">
        <v>1.0944</v>
      </c>
      <c r="N1015" s="31">
        <v>3.1559999999999998E-2</v>
      </c>
    </row>
    <row r="1016" spans="1:14" x14ac:dyDescent="0.25">
      <c r="A1016" s="1" t="s">
        <v>278</v>
      </c>
      <c r="B1016" s="1">
        <v>1005084</v>
      </c>
      <c r="C1016" s="1">
        <v>2022</v>
      </c>
      <c r="D1016" s="1" t="s">
        <v>0</v>
      </c>
      <c r="E1016" s="1" t="s">
        <v>1</v>
      </c>
      <c r="F1016" s="1" t="s">
        <v>25</v>
      </c>
      <c r="G1016" s="1" t="s">
        <v>3</v>
      </c>
      <c r="H1016" s="1" t="s">
        <v>8</v>
      </c>
      <c r="I1016" s="1"/>
      <c r="J1016" s="1"/>
      <c r="K1016" s="1"/>
      <c r="L1016" s="28">
        <v>3</v>
      </c>
      <c r="M1016" s="31">
        <v>0.55772889999999997</v>
      </c>
      <c r="N1016" s="31">
        <v>1.90245E-2</v>
      </c>
    </row>
    <row r="1017" spans="1:14" x14ac:dyDescent="0.25">
      <c r="A1017" s="1" t="s">
        <v>278</v>
      </c>
      <c r="B1017" s="1">
        <v>1005084</v>
      </c>
      <c r="C1017" s="1">
        <v>2022</v>
      </c>
      <c r="D1017" s="1" t="s">
        <v>0</v>
      </c>
      <c r="E1017" s="1" t="s">
        <v>1</v>
      </c>
      <c r="F1017" s="1" t="s">
        <v>25</v>
      </c>
      <c r="G1017" s="1" t="s">
        <v>3</v>
      </c>
      <c r="H1017" s="1" t="s">
        <v>10</v>
      </c>
      <c r="I1017" s="1"/>
      <c r="J1017" s="1"/>
      <c r="K1017" s="1"/>
      <c r="L1017" s="28">
        <v>1</v>
      </c>
      <c r="M1017" s="31">
        <v>32.313755299999997</v>
      </c>
      <c r="N1017" s="31">
        <v>0.88962129999999995</v>
      </c>
    </row>
    <row r="1018" spans="1:14" x14ac:dyDescent="0.25">
      <c r="A1018" s="1" t="s">
        <v>278</v>
      </c>
      <c r="B1018" s="1">
        <v>1005084</v>
      </c>
      <c r="C1018" s="1">
        <v>2022</v>
      </c>
      <c r="D1018" s="1" t="s">
        <v>0</v>
      </c>
      <c r="E1018" s="1" t="s">
        <v>1</v>
      </c>
      <c r="F1018" s="1" t="s">
        <v>25</v>
      </c>
      <c r="G1018" s="1" t="s">
        <v>3</v>
      </c>
      <c r="H1018" s="1" t="s">
        <v>7</v>
      </c>
      <c r="I1018" s="1"/>
      <c r="J1018" s="1"/>
      <c r="K1018" s="1"/>
      <c r="L1018" s="28">
        <v>34</v>
      </c>
      <c r="M1018" s="31">
        <v>1.0509120000000001</v>
      </c>
      <c r="N1018" s="31">
        <v>2.89324E-2</v>
      </c>
    </row>
    <row r="1019" spans="1:14" x14ac:dyDescent="0.25">
      <c r="A1019" s="1" t="s">
        <v>278</v>
      </c>
      <c r="B1019" s="1">
        <v>1005084</v>
      </c>
      <c r="C1019" s="1">
        <v>2022</v>
      </c>
      <c r="D1019" s="1" t="s">
        <v>0</v>
      </c>
      <c r="E1019" s="1" t="s">
        <v>1</v>
      </c>
      <c r="F1019" s="1" t="s">
        <v>25</v>
      </c>
      <c r="G1019" s="1" t="s">
        <v>3</v>
      </c>
      <c r="H1019" s="1" t="s">
        <v>5</v>
      </c>
      <c r="I1019" s="1"/>
      <c r="J1019" s="1"/>
      <c r="K1019" s="1"/>
      <c r="L1019" s="28">
        <v>1</v>
      </c>
      <c r="M1019" s="31">
        <v>8.8246555999999998</v>
      </c>
      <c r="N1019" s="31">
        <v>0.30101450000000002</v>
      </c>
    </row>
    <row r="1020" spans="1:14" x14ac:dyDescent="0.25">
      <c r="A1020" s="1" t="s">
        <v>329</v>
      </c>
      <c r="B1020" s="1">
        <v>1005140</v>
      </c>
      <c r="C1020" s="1">
        <v>2022</v>
      </c>
      <c r="D1020" s="1" t="s">
        <v>0</v>
      </c>
      <c r="E1020" s="1" t="s">
        <v>1</v>
      </c>
      <c r="F1020" s="1" t="s">
        <v>12</v>
      </c>
      <c r="G1020" s="1" t="s">
        <v>3</v>
      </c>
      <c r="H1020" s="1" t="s">
        <v>7</v>
      </c>
      <c r="I1020" s="1"/>
      <c r="J1020" s="1"/>
      <c r="K1020" s="1"/>
      <c r="L1020" s="28">
        <v>2</v>
      </c>
      <c r="M1020" s="31">
        <v>11.98732</v>
      </c>
      <c r="N1020" s="31">
        <v>0.34567999999999999</v>
      </c>
    </row>
    <row r="1021" spans="1:14" x14ac:dyDescent="0.25">
      <c r="A1021" s="1" t="s">
        <v>353</v>
      </c>
      <c r="B1021" s="1">
        <v>1005181</v>
      </c>
      <c r="C1021" s="1">
        <v>2022</v>
      </c>
      <c r="D1021" s="1" t="s">
        <v>0</v>
      </c>
      <c r="E1021" s="1" t="s">
        <v>1</v>
      </c>
      <c r="F1021" s="1" t="s">
        <v>25</v>
      </c>
      <c r="G1021" s="1" t="s">
        <v>3</v>
      </c>
      <c r="H1021" s="1" t="s">
        <v>7</v>
      </c>
      <c r="I1021" s="1"/>
      <c r="J1021" s="1"/>
      <c r="K1021" s="1"/>
      <c r="L1021" s="28">
        <v>166</v>
      </c>
      <c r="M1021" s="31">
        <v>8.7464200000000005</v>
      </c>
      <c r="N1021" s="31">
        <v>0.44703999999999999</v>
      </c>
    </row>
    <row r="1022" spans="1:14" x14ac:dyDescent="0.25">
      <c r="A1022" s="1" t="s">
        <v>356</v>
      </c>
      <c r="B1022" s="1">
        <v>1005215</v>
      </c>
      <c r="C1022" s="1">
        <v>2022</v>
      </c>
      <c r="D1022" s="1" t="s">
        <v>0</v>
      </c>
      <c r="E1022" s="1" t="s">
        <v>1</v>
      </c>
      <c r="F1022" s="1" t="s">
        <v>25</v>
      </c>
      <c r="G1022" s="1" t="s">
        <v>3</v>
      </c>
      <c r="H1022" s="1" t="s">
        <v>9</v>
      </c>
      <c r="I1022" s="1"/>
      <c r="J1022" s="1"/>
      <c r="K1022" s="1"/>
      <c r="L1022" s="28">
        <v>1275</v>
      </c>
      <c r="M1022" s="31">
        <v>130.91695999999999</v>
      </c>
      <c r="N1022" s="31">
        <v>3.7934399999999999</v>
      </c>
    </row>
    <row r="1023" spans="1:14" x14ac:dyDescent="0.25">
      <c r="A1023" s="1" t="s">
        <v>356</v>
      </c>
      <c r="B1023" s="1">
        <v>1005215</v>
      </c>
      <c r="C1023" s="1">
        <v>2022</v>
      </c>
      <c r="D1023" s="1" t="s">
        <v>0</v>
      </c>
      <c r="E1023" s="1" t="s">
        <v>1</v>
      </c>
      <c r="F1023" s="1" t="s">
        <v>25</v>
      </c>
      <c r="G1023" s="1" t="s">
        <v>3</v>
      </c>
      <c r="H1023" s="1" t="s">
        <v>7</v>
      </c>
      <c r="I1023" s="1"/>
      <c r="J1023" s="1"/>
      <c r="K1023" s="1"/>
      <c r="L1023" s="28">
        <v>131</v>
      </c>
      <c r="M1023" s="31">
        <v>0.12189999999999999</v>
      </c>
      <c r="N1023" s="31">
        <v>3.1E-4</v>
      </c>
    </row>
    <row r="1024" spans="1:14" x14ac:dyDescent="0.25">
      <c r="A1024" s="1" t="s">
        <v>808</v>
      </c>
      <c r="B1024" s="1">
        <v>1005235</v>
      </c>
      <c r="C1024" s="1">
        <v>2022</v>
      </c>
      <c r="D1024" s="1" t="s">
        <v>0</v>
      </c>
      <c r="E1024" s="1" t="s">
        <v>1</v>
      </c>
      <c r="F1024" s="1" t="s">
        <v>12</v>
      </c>
      <c r="G1024" s="1" t="s">
        <v>3</v>
      </c>
      <c r="H1024" s="1" t="s">
        <v>7</v>
      </c>
      <c r="I1024" s="1"/>
      <c r="J1024" s="1"/>
      <c r="K1024" s="1"/>
      <c r="L1024" s="28">
        <v>8</v>
      </c>
      <c r="M1024" s="31">
        <v>12.74</v>
      </c>
      <c r="N1024" s="31">
        <v>7.0000000000000007E-2</v>
      </c>
    </row>
    <row r="1025" spans="1:14" x14ac:dyDescent="0.25">
      <c r="A1025" s="1" t="s">
        <v>808</v>
      </c>
      <c r="B1025" s="1">
        <v>1005235</v>
      </c>
      <c r="C1025" s="1">
        <v>2022</v>
      </c>
      <c r="D1025" s="1" t="s">
        <v>0</v>
      </c>
      <c r="E1025" s="1" t="s">
        <v>1</v>
      </c>
      <c r="F1025" s="1" t="s">
        <v>12</v>
      </c>
      <c r="G1025" s="1" t="s">
        <v>3</v>
      </c>
      <c r="H1025" s="1" t="s">
        <v>5</v>
      </c>
      <c r="I1025" s="1"/>
      <c r="J1025" s="1"/>
      <c r="K1025" s="1"/>
      <c r="L1025" s="28">
        <v>1</v>
      </c>
      <c r="M1025" s="31">
        <v>6.47</v>
      </c>
      <c r="N1025" s="31">
        <v>0.04</v>
      </c>
    </row>
    <row r="1026" spans="1:14" x14ac:dyDescent="0.25">
      <c r="A1026" s="1" t="s">
        <v>357</v>
      </c>
      <c r="B1026" s="1">
        <v>1005238</v>
      </c>
      <c r="C1026" s="1">
        <v>2022</v>
      </c>
      <c r="D1026" s="1" t="s">
        <v>0</v>
      </c>
      <c r="E1026" s="1" t="s">
        <v>1</v>
      </c>
      <c r="F1026" s="1" t="s">
        <v>12</v>
      </c>
      <c r="G1026" s="1" t="s">
        <v>3</v>
      </c>
      <c r="H1026" s="1" t="s">
        <v>7</v>
      </c>
      <c r="I1026" s="1"/>
      <c r="J1026" s="1"/>
      <c r="K1026" s="1"/>
      <c r="L1026" s="28">
        <v>8</v>
      </c>
      <c r="M1026" s="31">
        <v>1.5879436</v>
      </c>
      <c r="N1026" s="31">
        <v>2.46485E-2</v>
      </c>
    </row>
    <row r="1027" spans="1:14" x14ac:dyDescent="0.25">
      <c r="A1027" s="1" t="s">
        <v>521</v>
      </c>
      <c r="B1027" s="1">
        <v>1005242</v>
      </c>
      <c r="C1027" s="1">
        <v>2022</v>
      </c>
      <c r="D1027" s="1" t="s">
        <v>0</v>
      </c>
      <c r="E1027" s="1" t="s">
        <v>1</v>
      </c>
      <c r="F1027" s="1" t="s">
        <v>12</v>
      </c>
      <c r="G1027" s="1" t="s">
        <v>3</v>
      </c>
      <c r="H1027" s="1" t="s">
        <v>10</v>
      </c>
      <c r="I1027" s="1"/>
      <c r="J1027" s="1"/>
      <c r="K1027" s="1"/>
      <c r="L1027" s="28">
        <v>1</v>
      </c>
      <c r="M1027" s="31">
        <v>19.779099500000001</v>
      </c>
      <c r="N1027" s="31">
        <v>0.1113971</v>
      </c>
    </row>
    <row r="1028" spans="1:14" x14ac:dyDescent="0.25">
      <c r="A1028" s="1" t="s">
        <v>521</v>
      </c>
      <c r="B1028" s="1">
        <v>1005242</v>
      </c>
      <c r="C1028" s="1">
        <v>2022</v>
      </c>
      <c r="D1028" s="1" t="s">
        <v>0</v>
      </c>
      <c r="E1028" s="1" t="s">
        <v>1</v>
      </c>
      <c r="F1028" s="1" t="s">
        <v>12</v>
      </c>
      <c r="G1028" s="1" t="s">
        <v>3</v>
      </c>
      <c r="H1028" s="1" t="s">
        <v>7</v>
      </c>
      <c r="I1028" s="1"/>
      <c r="J1028" s="1"/>
      <c r="K1028" s="1"/>
      <c r="L1028" s="28">
        <v>4</v>
      </c>
      <c r="M1028" s="31">
        <v>2.7721840000000002</v>
      </c>
      <c r="N1028" s="31">
        <v>2.96761E-2</v>
      </c>
    </row>
    <row r="1029" spans="1:14" x14ac:dyDescent="0.25">
      <c r="A1029" s="1" t="s">
        <v>521</v>
      </c>
      <c r="B1029" s="1">
        <v>1005242</v>
      </c>
      <c r="C1029" s="1">
        <v>2022</v>
      </c>
      <c r="D1029" s="1" t="s">
        <v>0</v>
      </c>
      <c r="E1029" s="1" t="s">
        <v>1</v>
      </c>
      <c r="F1029" s="1" t="s">
        <v>12</v>
      </c>
      <c r="G1029" s="1" t="s">
        <v>3</v>
      </c>
      <c r="H1029" s="1" t="s">
        <v>5</v>
      </c>
      <c r="I1029" s="1"/>
      <c r="J1029" s="1"/>
      <c r="K1029" s="1"/>
      <c r="L1029" s="28">
        <v>1</v>
      </c>
      <c r="M1029" s="31">
        <v>24.218947100000001</v>
      </c>
      <c r="N1029" s="31">
        <v>0.13321089999999999</v>
      </c>
    </row>
    <row r="1030" spans="1:14" x14ac:dyDescent="0.25">
      <c r="A1030" s="1" t="s">
        <v>860</v>
      </c>
      <c r="B1030" s="1">
        <v>1005243</v>
      </c>
      <c r="C1030" s="1">
        <v>2022</v>
      </c>
      <c r="D1030" s="1" t="s">
        <v>0</v>
      </c>
      <c r="E1030" s="1" t="s">
        <v>1</v>
      </c>
      <c r="F1030" s="1" t="s">
        <v>12</v>
      </c>
      <c r="G1030" s="1" t="s">
        <v>3</v>
      </c>
      <c r="H1030" s="1" t="s">
        <v>7</v>
      </c>
      <c r="I1030" s="1"/>
      <c r="J1030" s="1"/>
      <c r="K1030" s="1"/>
      <c r="L1030" s="28">
        <v>36</v>
      </c>
      <c r="M1030" s="31">
        <v>20.290972499999999</v>
      </c>
      <c r="N1030" s="31">
        <v>0.32206489999999999</v>
      </c>
    </row>
    <row r="1031" spans="1:14" x14ac:dyDescent="0.25">
      <c r="A1031" s="1" t="s">
        <v>358</v>
      </c>
      <c r="B1031" s="1">
        <v>1005244</v>
      </c>
      <c r="C1031" s="1">
        <v>2022</v>
      </c>
      <c r="D1031" s="1" t="s">
        <v>0</v>
      </c>
      <c r="E1031" s="1" t="s">
        <v>1</v>
      </c>
      <c r="F1031" s="1" t="s">
        <v>12</v>
      </c>
      <c r="G1031" s="1" t="s">
        <v>3</v>
      </c>
      <c r="H1031" s="1" t="s">
        <v>5</v>
      </c>
      <c r="I1031" s="1"/>
      <c r="J1031" s="1"/>
      <c r="K1031" s="1"/>
      <c r="L1031" s="28">
        <v>3</v>
      </c>
      <c r="M1031" s="31">
        <v>51.871692299999999</v>
      </c>
      <c r="N1031" s="31">
        <v>0.2959058</v>
      </c>
    </row>
    <row r="1032" spans="1:14" x14ac:dyDescent="0.25">
      <c r="A1032" s="1" t="s">
        <v>358</v>
      </c>
      <c r="B1032" s="1">
        <v>1005244</v>
      </c>
      <c r="C1032" s="1">
        <v>2022</v>
      </c>
      <c r="D1032" s="1" t="s">
        <v>0</v>
      </c>
      <c r="E1032" s="1" t="s">
        <v>1</v>
      </c>
      <c r="F1032" s="1" t="s">
        <v>12</v>
      </c>
      <c r="G1032" s="1" t="s">
        <v>3</v>
      </c>
      <c r="H1032" s="1" t="s">
        <v>7</v>
      </c>
      <c r="I1032" s="1"/>
      <c r="J1032" s="1"/>
      <c r="K1032" s="1"/>
      <c r="L1032" s="28">
        <v>19</v>
      </c>
      <c r="M1032" s="31">
        <v>9.9164855999999997</v>
      </c>
      <c r="N1032" s="31">
        <v>7.1455500000000005E-2</v>
      </c>
    </row>
    <row r="1033" spans="1:14" x14ac:dyDescent="0.25">
      <c r="A1033" s="1" t="s">
        <v>706</v>
      </c>
      <c r="B1033" s="1">
        <v>1005245</v>
      </c>
      <c r="C1033" s="1">
        <v>2022</v>
      </c>
      <c r="D1033" s="1" t="s">
        <v>0</v>
      </c>
      <c r="E1033" s="1" t="s">
        <v>1</v>
      </c>
      <c r="F1033" s="1" t="s">
        <v>12</v>
      </c>
      <c r="G1033" s="1" t="s">
        <v>3</v>
      </c>
      <c r="H1033" s="1" t="s">
        <v>10</v>
      </c>
      <c r="I1033" s="1"/>
      <c r="J1033" s="1"/>
      <c r="K1033" s="1"/>
      <c r="L1033" s="28">
        <v>3</v>
      </c>
      <c r="M1033" s="31">
        <v>47.28</v>
      </c>
      <c r="N1033" s="31">
        <v>0.28000000000000003</v>
      </c>
    </row>
    <row r="1034" spans="1:14" x14ac:dyDescent="0.25">
      <c r="A1034" s="1" t="s">
        <v>706</v>
      </c>
      <c r="B1034" s="1">
        <v>1005245</v>
      </c>
      <c r="C1034" s="1">
        <v>2022</v>
      </c>
      <c r="D1034" s="1" t="s">
        <v>0</v>
      </c>
      <c r="E1034" s="1" t="s">
        <v>1</v>
      </c>
      <c r="F1034" s="1" t="s">
        <v>12</v>
      </c>
      <c r="G1034" s="1" t="s">
        <v>3</v>
      </c>
      <c r="H1034" s="1" t="s">
        <v>7</v>
      </c>
      <c r="I1034" s="1"/>
      <c r="J1034" s="1"/>
      <c r="K1034" s="1"/>
      <c r="L1034" s="28">
        <v>3</v>
      </c>
      <c r="M1034" s="31">
        <v>3.29</v>
      </c>
      <c r="N1034" s="31">
        <v>0.02</v>
      </c>
    </row>
    <row r="1035" spans="1:14" x14ac:dyDescent="0.25">
      <c r="A1035" s="1" t="s">
        <v>706</v>
      </c>
      <c r="B1035" s="1">
        <v>1005245</v>
      </c>
      <c r="C1035" s="1">
        <v>2022</v>
      </c>
      <c r="D1035" s="1" t="s">
        <v>0</v>
      </c>
      <c r="E1035" s="1" t="s">
        <v>1</v>
      </c>
      <c r="F1035" s="1" t="s">
        <v>12</v>
      </c>
      <c r="G1035" s="1" t="s">
        <v>3</v>
      </c>
      <c r="H1035" s="1" t="s">
        <v>5</v>
      </c>
      <c r="I1035" s="1"/>
      <c r="J1035" s="1"/>
      <c r="K1035" s="1"/>
      <c r="L1035" s="28">
        <v>1</v>
      </c>
      <c r="M1035" s="31">
        <v>33.549999999999997</v>
      </c>
      <c r="N1035" s="31">
        <v>0.2</v>
      </c>
    </row>
    <row r="1036" spans="1:14" x14ac:dyDescent="0.25">
      <c r="A1036" s="1" t="s">
        <v>330</v>
      </c>
      <c r="B1036" s="1">
        <v>1005332</v>
      </c>
      <c r="C1036" s="1">
        <v>2022</v>
      </c>
      <c r="D1036" s="1" t="s">
        <v>0</v>
      </c>
      <c r="E1036" s="1" t="s">
        <v>1</v>
      </c>
      <c r="F1036" s="1" t="s">
        <v>12</v>
      </c>
      <c r="G1036" s="1" t="s">
        <v>3</v>
      </c>
      <c r="H1036" s="1" t="s">
        <v>7</v>
      </c>
      <c r="I1036" s="1"/>
      <c r="J1036" s="1"/>
      <c r="K1036" s="1"/>
      <c r="L1036" s="28">
        <v>1</v>
      </c>
      <c r="M1036" s="31">
        <v>1.7359</v>
      </c>
      <c r="N1036" s="31">
        <v>5.006E-2</v>
      </c>
    </row>
    <row r="1037" spans="1:14" x14ac:dyDescent="0.25">
      <c r="A1037" s="1" t="s">
        <v>767</v>
      </c>
      <c r="B1037" s="1">
        <v>1005391</v>
      </c>
      <c r="C1037" s="1">
        <v>2022</v>
      </c>
      <c r="D1037" s="1" t="s">
        <v>0</v>
      </c>
      <c r="E1037" s="1" t="s">
        <v>1</v>
      </c>
      <c r="F1037" s="1" t="s">
        <v>25</v>
      </c>
      <c r="G1037" s="1" t="s">
        <v>3</v>
      </c>
      <c r="H1037" s="1" t="s">
        <v>4</v>
      </c>
      <c r="I1037" s="1"/>
      <c r="J1037" s="1"/>
      <c r="K1037" s="1"/>
      <c r="L1037" s="28">
        <v>8</v>
      </c>
      <c r="M1037" s="31">
        <v>0.1190951</v>
      </c>
      <c r="N1037" s="31">
        <v>1.25037E-2</v>
      </c>
    </row>
    <row r="1038" spans="1:14" x14ac:dyDescent="0.25">
      <c r="A1038" s="1" t="s">
        <v>406</v>
      </c>
      <c r="B1038" s="1">
        <v>1005420</v>
      </c>
      <c r="C1038" s="1">
        <v>2022</v>
      </c>
      <c r="D1038" s="1" t="s">
        <v>0</v>
      </c>
      <c r="E1038" s="1" t="s">
        <v>1</v>
      </c>
      <c r="F1038" s="1" t="s">
        <v>59</v>
      </c>
      <c r="G1038" s="1" t="s">
        <v>3</v>
      </c>
      <c r="H1038" s="1" t="s">
        <v>9</v>
      </c>
      <c r="I1038" s="1"/>
      <c r="J1038" s="1"/>
      <c r="K1038" s="1"/>
      <c r="L1038" s="28">
        <v>3</v>
      </c>
      <c r="M1038" s="31">
        <v>1.0529222</v>
      </c>
      <c r="N1038" s="31">
        <v>3.0363899999999999E-2</v>
      </c>
    </row>
    <row r="1039" spans="1:14" x14ac:dyDescent="0.25">
      <c r="A1039" s="1" t="s">
        <v>406</v>
      </c>
      <c r="B1039" s="1">
        <v>1005420</v>
      </c>
      <c r="C1039" s="1">
        <v>2022</v>
      </c>
      <c r="D1039" s="1" t="s">
        <v>0</v>
      </c>
      <c r="E1039" s="1" t="s">
        <v>1</v>
      </c>
      <c r="F1039" s="1" t="s">
        <v>59</v>
      </c>
      <c r="G1039" s="1" t="s">
        <v>3</v>
      </c>
      <c r="H1039" s="1" t="s">
        <v>10</v>
      </c>
      <c r="I1039" s="1"/>
      <c r="J1039" s="1"/>
      <c r="K1039" s="1"/>
      <c r="L1039" s="28">
        <v>0</v>
      </c>
      <c r="M1039" s="31">
        <v>0</v>
      </c>
      <c r="N1039" s="31">
        <v>0</v>
      </c>
    </row>
    <row r="1040" spans="1:14" x14ac:dyDescent="0.25">
      <c r="A1040" s="1" t="s">
        <v>406</v>
      </c>
      <c r="B1040" s="1">
        <v>1005420</v>
      </c>
      <c r="C1040" s="1">
        <v>2022</v>
      </c>
      <c r="D1040" s="1" t="s">
        <v>0</v>
      </c>
      <c r="E1040" s="1" t="s">
        <v>1</v>
      </c>
      <c r="F1040" s="1" t="s">
        <v>59</v>
      </c>
      <c r="G1040" s="1" t="s">
        <v>3</v>
      </c>
      <c r="H1040" s="1" t="s">
        <v>4</v>
      </c>
      <c r="I1040" s="1"/>
      <c r="J1040" s="1"/>
      <c r="K1040" s="1"/>
      <c r="L1040" s="28">
        <v>3</v>
      </c>
      <c r="M1040" s="31">
        <v>12.3380832</v>
      </c>
      <c r="N1040" s="31">
        <v>0.35580220000000001</v>
      </c>
    </row>
    <row r="1041" spans="1:14" x14ac:dyDescent="0.25">
      <c r="A1041" s="1" t="s">
        <v>406</v>
      </c>
      <c r="B1041" s="1">
        <v>1005420</v>
      </c>
      <c r="C1041" s="1">
        <v>2022</v>
      </c>
      <c r="D1041" s="1" t="s">
        <v>0</v>
      </c>
      <c r="E1041" s="1" t="s">
        <v>1</v>
      </c>
      <c r="F1041" s="1" t="s">
        <v>59</v>
      </c>
      <c r="G1041" s="1" t="s">
        <v>3</v>
      </c>
      <c r="H1041" s="1" t="s">
        <v>5</v>
      </c>
      <c r="I1041" s="1"/>
      <c r="J1041" s="1"/>
      <c r="K1041" s="1"/>
      <c r="L1041" s="28">
        <v>18</v>
      </c>
      <c r="M1041" s="31">
        <v>0.47103489999999998</v>
      </c>
      <c r="N1041" s="31">
        <v>1.3583599999999999E-2</v>
      </c>
    </row>
    <row r="1042" spans="1:14" x14ac:dyDescent="0.25">
      <c r="A1042" s="1" t="s">
        <v>406</v>
      </c>
      <c r="B1042" s="1">
        <v>1005420</v>
      </c>
      <c r="C1042" s="1">
        <v>2022</v>
      </c>
      <c r="D1042" s="1" t="s">
        <v>0</v>
      </c>
      <c r="E1042" s="1" t="s">
        <v>1</v>
      </c>
      <c r="F1042" s="1" t="s">
        <v>59</v>
      </c>
      <c r="G1042" s="1" t="s">
        <v>3</v>
      </c>
      <c r="H1042" s="1" t="s">
        <v>7</v>
      </c>
      <c r="I1042" s="1"/>
      <c r="J1042" s="1"/>
      <c r="K1042" s="1"/>
      <c r="L1042" s="28">
        <v>10</v>
      </c>
      <c r="M1042" s="31">
        <v>0.2790704</v>
      </c>
      <c r="N1042" s="31">
        <v>8.0478000000000008E-3</v>
      </c>
    </row>
    <row r="1043" spans="1:14" x14ac:dyDescent="0.25">
      <c r="A1043" s="1" t="s">
        <v>406</v>
      </c>
      <c r="B1043" s="1">
        <v>1005420</v>
      </c>
      <c r="C1043" s="1">
        <v>2022</v>
      </c>
      <c r="D1043" s="1" t="s">
        <v>0</v>
      </c>
      <c r="E1043" s="1" t="s">
        <v>1</v>
      </c>
      <c r="F1043" s="1" t="s">
        <v>59</v>
      </c>
      <c r="G1043" s="1" t="s">
        <v>3</v>
      </c>
      <c r="H1043" s="1" t="s">
        <v>6</v>
      </c>
      <c r="I1043" s="1"/>
      <c r="J1043" s="1"/>
      <c r="K1043" s="1"/>
      <c r="L1043" s="28">
        <v>4</v>
      </c>
      <c r="M1043" s="31">
        <v>8.7579589999999996</v>
      </c>
      <c r="N1043" s="31">
        <v>0.2525596</v>
      </c>
    </row>
    <row r="1044" spans="1:14" x14ac:dyDescent="0.25">
      <c r="A1044" s="1" t="s">
        <v>406</v>
      </c>
      <c r="B1044" s="1">
        <v>1005420</v>
      </c>
      <c r="C1044" s="1">
        <v>2022</v>
      </c>
      <c r="D1044" s="1" t="s">
        <v>0</v>
      </c>
      <c r="E1044" s="1" t="s">
        <v>1</v>
      </c>
      <c r="F1044" s="1" t="s">
        <v>59</v>
      </c>
      <c r="G1044" s="1" t="s">
        <v>3</v>
      </c>
      <c r="H1044" s="1" t="s">
        <v>8</v>
      </c>
      <c r="I1044" s="1"/>
      <c r="J1044" s="1"/>
      <c r="K1044" s="1"/>
      <c r="L1044" s="28">
        <v>0</v>
      </c>
      <c r="M1044" s="31">
        <v>0</v>
      </c>
      <c r="N1044" s="31">
        <v>0</v>
      </c>
    </row>
    <row r="1045" spans="1:14" x14ac:dyDescent="0.25">
      <c r="A1045" s="1" t="s">
        <v>607</v>
      </c>
      <c r="B1045" s="1">
        <v>1005431</v>
      </c>
      <c r="C1045" s="1">
        <v>2022</v>
      </c>
      <c r="D1045" s="1" t="s">
        <v>0</v>
      </c>
      <c r="E1045" s="1" t="s">
        <v>1</v>
      </c>
      <c r="F1045" s="1" t="s">
        <v>25</v>
      </c>
      <c r="G1045" s="1" t="s">
        <v>3</v>
      </c>
      <c r="H1045" s="1" t="s">
        <v>7</v>
      </c>
      <c r="I1045" s="1"/>
      <c r="J1045" s="1"/>
      <c r="K1045" s="1"/>
      <c r="L1045" s="28">
        <v>52</v>
      </c>
      <c r="M1045" s="31">
        <v>3.7315999999999998</v>
      </c>
      <c r="N1045" s="31">
        <v>1.5323</v>
      </c>
    </row>
    <row r="1046" spans="1:14" x14ac:dyDescent="0.25">
      <c r="A1046" s="1" t="s">
        <v>240</v>
      </c>
      <c r="B1046" s="1">
        <v>1005489</v>
      </c>
      <c r="C1046" s="1">
        <v>2022</v>
      </c>
      <c r="D1046" s="1" t="s">
        <v>0</v>
      </c>
      <c r="E1046" s="1" t="s">
        <v>1</v>
      </c>
      <c r="F1046" s="1" t="s">
        <v>25</v>
      </c>
      <c r="G1046" s="1" t="s">
        <v>3</v>
      </c>
      <c r="H1046" s="1" t="s">
        <v>10</v>
      </c>
      <c r="I1046" s="1"/>
      <c r="J1046" s="1"/>
      <c r="K1046" s="1"/>
      <c r="L1046" s="28">
        <v>0</v>
      </c>
      <c r="M1046" s="31">
        <v>0</v>
      </c>
      <c r="N1046" s="31">
        <v>0</v>
      </c>
    </row>
    <row r="1047" spans="1:14" x14ac:dyDescent="0.25">
      <c r="A1047" s="1" t="s">
        <v>240</v>
      </c>
      <c r="B1047" s="1">
        <v>1005489</v>
      </c>
      <c r="C1047" s="1">
        <v>2022</v>
      </c>
      <c r="D1047" s="1" t="s">
        <v>0</v>
      </c>
      <c r="E1047" s="1" t="s">
        <v>1</v>
      </c>
      <c r="F1047" s="1" t="s">
        <v>25</v>
      </c>
      <c r="G1047" s="1" t="s">
        <v>3</v>
      </c>
      <c r="H1047" s="1" t="s">
        <v>4</v>
      </c>
      <c r="I1047" s="1"/>
      <c r="J1047" s="1"/>
      <c r="K1047" s="1"/>
      <c r="L1047" s="28">
        <v>0</v>
      </c>
      <c r="M1047" s="31">
        <v>0</v>
      </c>
      <c r="N1047" s="31">
        <v>0</v>
      </c>
    </row>
    <row r="1048" spans="1:14" x14ac:dyDescent="0.25">
      <c r="A1048" s="1" t="s">
        <v>240</v>
      </c>
      <c r="B1048" s="1">
        <v>1005489</v>
      </c>
      <c r="C1048" s="1">
        <v>2022</v>
      </c>
      <c r="D1048" s="1" t="s">
        <v>0</v>
      </c>
      <c r="E1048" s="1" t="s">
        <v>1</v>
      </c>
      <c r="F1048" s="1" t="s">
        <v>25</v>
      </c>
      <c r="G1048" s="1" t="s">
        <v>3</v>
      </c>
      <c r="H1048" s="1" t="s">
        <v>7</v>
      </c>
      <c r="I1048" s="1"/>
      <c r="J1048" s="1"/>
      <c r="K1048" s="1"/>
      <c r="L1048" s="28">
        <v>75</v>
      </c>
      <c r="M1048" s="31">
        <v>11.015245500000001</v>
      </c>
      <c r="N1048" s="31">
        <v>0.34385359999999998</v>
      </c>
    </row>
    <row r="1049" spans="1:14" x14ac:dyDescent="0.25">
      <c r="A1049" s="1" t="s">
        <v>240</v>
      </c>
      <c r="B1049" s="1">
        <v>1005489</v>
      </c>
      <c r="C1049" s="1">
        <v>2022</v>
      </c>
      <c r="D1049" s="1" t="s">
        <v>0</v>
      </c>
      <c r="E1049" s="1" t="s">
        <v>1</v>
      </c>
      <c r="F1049" s="1" t="s">
        <v>25</v>
      </c>
      <c r="G1049" s="1" t="s">
        <v>3</v>
      </c>
      <c r="H1049" s="1" t="s">
        <v>9</v>
      </c>
      <c r="I1049" s="1"/>
      <c r="J1049" s="1"/>
      <c r="K1049" s="1"/>
      <c r="L1049" s="28">
        <v>0</v>
      </c>
      <c r="M1049" s="31">
        <v>0</v>
      </c>
      <c r="N1049" s="31">
        <v>0</v>
      </c>
    </row>
    <row r="1050" spans="1:14" x14ac:dyDescent="0.25">
      <c r="A1050" s="1" t="s">
        <v>240</v>
      </c>
      <c r="B1050" s="1">
        <v>1005489</v>
      </c>
      <c r="C1050" s="1">
        <v>2022</v>
      </c>
      <c r="D1050" s="1" t="s">
        <v>0</v>
      </c>
      <c r="E1050" s="1" t="s">
        <v>1</v>
      </c>
      <c r="F1050" s="1" t="s">
        <v>25</v>
      </c>
      <c r="G1050" s="1" t="s">
        <v>3</v>
      </c>
      <c r="H1050" s="1" t="s">
        <v>6</v>
      </c>
      <c r="I1050" s="1"/>
      <c r="J1050" s="1"/>
      <c r="K1050" s="1"/>
      <c r="L1050" s="28">
        <v>0</v>
      </c>
      <c r="M1050" s="31">
        <v>0</v>
      </c>
      <c r="N1050" s="31">
        <v>0</v>
      </c>
    </row>
    <row r="1051" spans="1:14" x14ac:dyDescent="0.25">
      <c r="A1051" s="1" t="s">
        <v>240</v>
      </c>
      <c r="B1051" s="1">
        <v>1005489</v>
      </c>
      <c r="C1051" s="1">
        <v>2022</v>
      </c>
      <c r="D1051" s="1" t="s">
        <v>0</v>
      </c>
      <c r="E1051" s="1" t="s">
        <v>1</v>
      </c>
      <c r="F1051" s="1" t="s">
        <v>25</v>
      </c>
      <c r="G1051" s="1" t="s">
        <v>3</v>
      </c>
      <c r="H1051" s="1" t="s">
        <v>8</v>
      </c>
      <c r="I1051" s="1"/>
      <c r="J1051" s="1"/>
      <c r="K1051" s="1"/>
      <c r="L1051" s="28">
        <v>0</v>
      </c>
      <c r="M1051" s="31">
        <v>0</v>
      </c>
      <c r="N1051" s="31">
        <v>0</v>
      </c>
    </row>
    <row r="1052" spans="1:14" x14ac:dyDescent="0.25">
      <c r="A1052" s="1" t="s">
        <v>240</v>
      </c>
      <c r="B1052" s="1">
        <v>1005489</v>
      </c>
      <c r="C1052" s="1">
        <v>2022</v>
      </c>
      <c r="D1052" s="1" t="s">
        <v>0</v>
      </c>
      <c r="E1052" s="1" t="s">
        <v>1</v>
      </c>
      <c r="F1052" s="1" t="s">
        <v>25</v>
      </c>
      <c r="G1052" s="1" t="s">
        <v>3</v>
      </c>
      <c r="H1052" s="1" t="s">
        <v>5</v>
      </c>
      <c r="I1052" s="1"/>
      <c r="J1052" s="1"/>
      <c r="K1052" s="1"/>
      <c r="L1052" s="28">
        <v>0</v>
      </c>
      <c r="M1052" s="31">
        <v>0</v>
      </c>
      <c r="N1052" s="31">
        <v>0</v>
      </c>
    </row>
    <row r="1053" spans="1:14" x14ac:dyDescent="0.25">
      <c r="A1053" s="1" t="s">
        <v>35</v>
      </c>
      <c r="B1053" s="1">
        <v>1005641</v>
      </c>
      <c r="C1053" s="1">
        <v>2022</v>
      </c>
      <c r="D1053" s="1" t="s">
        <v>0</v>
      </c>
      <c r="E1053" s="1" t="s">
        <v>1</v>
      </c>
      <c r="F1053" s="1" t="s">
        <v>25</v>
      </c>
      <c r="G1053" s="1" t="s">
        <v>3</v>
      </c>
      <c r="H1053" s="1" t="s">
        <v>7</v>
      </c>
      <c r="I1053" s="1"/>
      <c r="J1053" s="1"/>
      <c r="K1053" s="1"/>
      <c r="L1053" s="28">
        <v>23</v>
      </c>
      <c r="M1053" s="31">
        <v>2.67</v>
      </c>
      <c r="N1053" s="31">
        <v>0.3</v>
      </c>
    </row>
    <row r="1054" spans="1:14" x14ac:dyDescent="0.25">
      <c r="A1054" s="1" t="s">
        <v>35</v>
      </c>
      <c r="B1054" s="1">
        <v>1005641</v>
      </c>
      <c r="C1054" s="1">
        <v>2022</v>
      </c>
      <c r="D1054" s="1" t="s">
        <v>0</v>
      </c>
      <c r="E1054" s="1" t="s">
        <v>1</v>
      </c>
      <c r="F1054" s="1" t="s">
        <v>25</v>
      </c>
      <c r="G1054" s="1" t="s">
        <v>3</v>
      </c>
      <c r="H1054" s="1" t="s">
        <v>8</v>
      </c>
      <c r="I1054" s="1"/>
      <c r="J1054" s="1"/>
      <c r="K1054" s="1"/>
      <c r="L1054" s="28">
        <v>11</v>
      </c>
      <c r="M1054" s="31">
        <v>0.19</v>
      </c>
      <c r="N1054" s="31">
        <v>0</v>
      </c>
    </row>
    <row r="1055" spans="1:14" x14ac:dyDescent="0.25">
      <c r="A1055" s="1" t="s">
        <v>35</v>
      </c>
      <c r="B1055" s="1">
        <v>1005641</v>
      </c>
      <c r="C1055" s="1">
        <v>2022</v>
      </c>
      <c r="D1055" s="1" t="s">
        <v>0</v>
      </c>
      <c r="E1055" s="1" t="s">
        <v>1</v>
      </c>
      <c r="F1055" s="1" t="s">
        <v>25</v>
      </c>
      <c r="G1055" s="1" t="s">
        <v>3</v>
      </c>
      <c r="H1055" s="1" t="s">
        <v>10</v>
      </c>
      <c r="I1055" s="1"/>
      <c r="J1055" s="1"/>
      <c r="K1055" s="1"/>
      <c r="L1055" s="28">
        <v>0</v>
      </c>
      <c r="M1055" s="31">
        <v>0</v>
      </c>
      <c r="N1055" s="31">
        <v>0</v>
      </c>
    </row>
    <row r="1056" spans="1:14" x14ac:dyDescent="0.25">
      <c r="A1056" s="1" t="s">
        <v>35</v>
      </c>
      <c r="B1056" s="1">
        <v>1005641</v>
      </c>
      <c r="C1056" s="1">
        <v>2022</v>
      </c>
      <c r="D1056" s="1" t="s">
        <v>0</v>
      </c>
      <c r="E1056" s="1" t="s">
        <v>1</v>
      </c>
      <c r="F1056" s="1" t="s">
        <v>25</v>
      </c>
      <c r="G1056" s="1" t="s">
        <v>3</v>
      </c>
      <c r="H1056" s="1" t="s">
        <v>4</v>
      </c>
      <c r="I1056" s="1"/>
      <c r="J1056" s="1"/>
      <c r="K1056" s="1"/>
      <c r="L1056" s="28">
        <v>3</v>
      </c>
      <c r="M1056" s="31">
        <v>0.03</v>
      </c>
      <c r="N1056" s="31">
        <v>0</v>
      </c>
    </row>
    <row r="1057" spans="1:14" x14ac:dyDescent="0.25">
      <c r="A1057" s="1" t="s">
        <v>35</v>
      </c>
      <c r="B1057" s="1">
        <v>1005641</v>
      </c>
      <c r="C1057" s="1">
        <v>2022</v>
      </c>
      <c r="D1057" s="1" t="s">
        <v>0</v>
      </c>
      <c r="E1057" s="1" t="s">
        <v>1</v>
      </c>
      <c r="F1057" s="1" t="s">
        <v>25</v>
      </c>
      <c r="G1057" s="1" t="s">
        <v>3</v>
      </c>
      <c r="H1057" s="1" t="s">
        <v>5</v>
      </c>
      <c r="I1057" s="1"/>
      <c r="J1057" s="1"/>
      <c r="K1057" s="1"/>
      <c r="L1057" s="28">
        <v>0</v>
      </c>
      <c r="M1057" s="31">
        <v>0</v>
      </c>
      <c r="N1057" s="31">
        <v>0</v>
      </c>
    </row>
    <row r="1058" spans="1:14" x14ac:dyDescent="0.25">
      <c r="A1058" s="1" t="s">
        <v>35</v>
      </c>
      <c r="B1058" s="1">
        <v>1005641</v>
      </c>
      <c r="C1058" s="1">
        <v>2022</v>
      </c>
      <c r="D1058" s="1" t="s">
        <v>0</v>
      </c>
      <c r="E1058" s="1" t="s">
        <v>1</v>
      </c>
      <c r="F1058" s="1" t="s">
        <v>25</v>
      </c>
      <c r="G1058" s="1" t="s">
        <v>3</v>
      </c>
      <c r="H1058" s="1" t="s">
        <v>6</v>
      </c>
      <c r="I1058" s="1"/>
      <c r="J1058" s="1"/>
      <c r="K1058" s="1"/>
      <c r="L1058" s="28">
        <v>28</v>
      </c>
      <c r="M1058" s="31">
        <v>0.23</v>
      </c>
      <c r="N1058" s="31">
        <v>0</v>
      </c>
    </row>
    <row r="1059" spans="1:14" x14ac:dyDescent="0.25">
      <c r="A1059" s="1" t="s">
        <v>35</v>
      </c>
      <c r="B1059" s="1">
        <v>1005641</v>
      </c>
      <c r="C1059" s="1">
        <v>2022</v>
      </c>
      <c r="D1059" s="1" t="s">
        <v>0</v>
      </c>
      <c r="E1059" s="1" t="s">
        <v>1</v>
      </c>
      <c r="F1059" s="1" t="s">
        <v>25</v>
      </c>
      <c r="G1059" s="1" t="s">
        <v>3</v>
      </c>
      <c r="H1059" s="1" t="s">
        <v>9</v>
      </c>
      <c r="I1059" s="1"/>
      <c r="J1059" s="1"/>
      <c r="K1059" s="1"/>
      <c r="L1059" s="28">
        <v>94</v>
      </c>
      <c r="M1059" s="31">
        <v>47.2</v>
      </c>
      <c r="N1059" s="31">
        <v>4.5</v>
      </c>
    </row>
    <row r="1060" spans="1:14" x14ac:dyDescent="0.25">
      <c r="A1060" s="1" t="s">
        <v>255</v>
      </c>
      <c r="B1060" s="1">
        <v>1005646</v>
      </c>
      <c r="C1060" s="1">
        <v>2022</v>
      </c>
      <c r="D1060" s="1" t="s">
        <v>0</v>
      </c>
      <c r="E1060" s="1" t="s">
        <v>1</v>
      </c>
      <c r="F1060" s="1" t="s">
        <v>12</v>
      </c>
      <c r="G1060" s="1" t="s">
        <v>3</v>
      </c>
      <c r="H1060" s="1" t="s">
        <v>7</v>
      </c>
      <c r="I1060" s="1"/>
      <c r="J1060" s="1"/>
      <c r="K1060" s="1"/>
      <c r="L1060" s="28">
        <v>216</v>
      </c>
      <c r="M1060" s="31">
        <v>26.90767</v>
      </c>
      <c r="N1060" s="31">
        <v>0.77597000000000005</v>
      </c>
    </row>
    <row r="1061" spans="1:14" x14ac:dyDescent="0.25">
      <c r="A1061" s="1" t="s">
        <v>255</v>
      </c>
      <c r="B1061" s="1">
        <v>1005646</v>
      </c>
      <c r="C1061" s="1">
        <v>2022</v>
      </c>
      <c r="D1061" s="1" t="s">
        <v>0</v>
      </c>
      <c r="E1061" s="1" t="s">
        <v>1</v>
      </c>
      <c r="F1061" s="1" t="s">
        <v>12</v>
      </c>
      <c r="G1061" s="1" t="s">
        <v>3</v>
      </c>
      <c r="H1061" s="1" t="s">
        <v>9</v>
      </c>
      <c r="I1061" s="1"/>
      <c r="J1061" s="1"/>
      <c r="K1061" s="1"/>
      <c r="L1061" s="28">
        <v>2</v>
      </c>
      <c r="M1061" s="31">
        <v>0.8841</v>
      </c>
      <c r="N1061" s="31">
        <v>2.5499999999999998E-2</v>
      </c>
    </row>
    <row r="1062" spans="1:14" x14ac:dyDescent="0.25">
      <c r="A1062" s="1" t="s">
        <v>714</v>
      </c>
      <c r="B1062" s="1">
        <v>1005649</v>
      </c>
      <c r="C1062" s="1">
        <v>2022</v>
      </c>
      <c r="D1062" s="1" t="s">
        <v>0</v>
      </c>
      <c r="E1062" s="1" t="s">
        <v>1</v>
      </c>
      <c r="F1062" s="1" t="s">
        <v>12</v>
      </c>
      <c r="G1062" s="1" t="s">
        <v>3</v>
      </c>
      <c r="H1062" s="1" t="s">
        <v>9</v>
      </c>
      <c r="I1062" s="1"/>
      <c r="J1062" s="1"/>
      <c r="K1062" s="1"/>
      <c r="L1062" s="28">
        <v>5</v>
      </c>
      <c r="M1062" s="31">
        <v>0.81549000000000005</v>
      </c>
      <c r="N1062" s="31">
        <v>2.3519999999999999E-2</v>
      </c>
    </row>
    <row r="1063" spans="1:14" x14ac:dyDescent="0.25">
      <c r="A1063" s="1" t="s">
        <v>714</v>
      </c>
      <c r="B1063" s="1">
        <v>1005649</v>
      </c>
      <c r="C1063" s="1">
        <v>2022</v>
      </c>
      <c r="D1063" s="1" t="s">
        <v>0</v>
      </c>
      <c r="E1063" s="1" t="s">
        <v>1</v>
      </c>
      <c r="F1063" s="1" t="s">
        <v>12</v>
      </c>
      <c r="G1063" s="1" t="s">
        <v>3</v>
      </c>
      <c r="H1063" s="1" t="s">
        <v>4</v>
      </c>
      <c r="I1063" s="1"/>
      <c r="J1063" s="1"/>
      <c r="K1063" s="1"/>
      <c r="L1063" s="28">
        <v>3</v>
      </c>
      <c r="M1063" s="31">
        <v>0.52531000000000005</v>
      </c>
      <c r="N1063" s="31">
        <v>1.515E-2</v>
      </c>
    </row>
    <row r="1064" spans="1:14" x14ac:dyDescent="0.25">
      <c r="A1064" s="1" t="s">
        <v>714</v>
      </c>
      <c r="B1064" s="1">
        <v>1005649</v>
      </c>
      <c r="C1064" s="1">
        <v>2022</v>
      </c>
      <c r="D1064" s="1" t="s">
        <v>0</v>
      </c>
      <c r="E1064" s="1" t="s">
        <v>1</v>
      </c>
      <c r="F1064" s="1" t="s">
        <v>12</v>
      </c>
      <c r="G1064" s="1" t="s">
        <v>3</v>
      </c>
      <c r="H1064" s="1" t="s">
        <v>7</v>
      </c>
      <c r="I1064" s="1"/>
      <c r="J1064" s="1"/>
      <c r="K1064" s="1"/>
      <c r="L1064" s="28">
        <v>64</v>
      </c>
      <c r="M1064" s="31">
        <v>3.1518799999999998</v>
      </c>
      <c r="N1064" s="31">
        <v>9.0880000000000002E-2</v>
      </c>
    </row>
    <row r="1065" spans="1:14" x14ac:dyDescent="0.25">
      <c r="A1065" s="1" t="s">
        <v>106</v>
      </c>
      <c r="B1065" s="1">
        <v>1005650</v>
      </c>
      <c r="C1065" s="1">
        <v>2022</v>
      </c>
      <c r="D1065" s="1" t="s">
        <v>0</v>
      </c>
      <c r="E1065" s="1" t="s">
        <v>1</v>
      </c>
      <c r="F1065" s="1" t="s">
        <v>12</v>
      </c>
      <c r="G1065" s="1" t="s">
        <v>3</v>
      </c>
      <c r="H1065" s="1" t="s">
        <v>7</v>
      </c>
      <c r="I1065" s="1"/>
      <c r="J1065" s="1"/>
      <c r="K1065" s="1"/>
      <c r="L1065" s="28">
        <v>59</v>
      </c>
      <c r="M1065" s="31">
        <v>118.96272999999999</v>
      </c>
      <c r="N1065" s="31">
        <v>3.4306100000000002</v>
      </c>
    </row>
    <row r="1066" spans="1:14" x14ac:dyDescent="0.25">
      <c r="A1066" s="1" t="s">
        <v>24</v>
      </c>
      <c r="B1066" s="1">
        <v>1005678</v>
      </c>
      <c r="C1066" s="1">
        <v>2022</v>
      </c>
      <c r="D1066" s="1" t="s">
        <v>0</v>
      </c>
      <c r="E1066" s="1" t="s">
        <v>1</v>
      </c>
      <c r="F1066" s="1" t="s">
        <v>25</v>
      </c>
      <c r="G1066" s="1" t="s">
        <v>3</v>
      </c>
      <c r="H1066" s="1" t="s">
        <v>4</v>
      </c>
      <c r="I1066" s="1"/>
      <c r="J1066" s="1"/>
      <c r="K1066" s="1"/>
      <c r="L1066" s="28">
        <v>2</v>
      </c>
      <c r="M1066" s="31">
        <v>0.38</v>
      </c>
      <c r="N1066" s="31">
        <v>0</v>
      </c>
    </row>
    <row r="1067" spans="1:14" x14ac:dyDescent="0.25">
      <c r="A1067" s="1" t="s">
        <v>24</v>
      </c>
      <c r="B1067" s="1">
        <v>1005678</v>
      </c>
      <c r="C1067" s="1">
        <v>2022</v>
      </c>
      <c r="D1067" s="1" t="s">
        <v>0</v>
      </c>
      <c r="E1067" s="1" t="s">
        <v>1</v>
      </c>
      <c r="F1067" s="1" t="s">
        <v>25</v>
      </c>
      <c r="G1067" s="1" t="s">
        <v>3</v>
      </c>
      <c r="H1067" s="1" t="s">
        <v>5</v>
      </c>
      <c r="I1067" s="1"/>
      <c r="J1067" s="1"/>
      <c r="K1067" s="1"/>
      <c r="L1067" s="28">
        <v>0</v>
      </c>
      <c r="M1067" s="31">
        <v>0</v>
      </c>
      <c r="N1067" s="31">
        <v>0</v>
      </c>
    </row>
    <row r="1068" spans="1:14" x14ac:dyDescent="0.25">
      <c r="A1068" s="1" t="s">
        <v>24</v>
      </c>
      <c r="B1068" s="1">
        <v>1005678</v>
      </c>
      <c r="C1068" s="1">
        <v>2022</v>
      </c>
      <c r="D1068" s="1" t="s">
        <v>0</v>
      </c>
      <c r="E1068" s="1" t="s">
        <v>1</v>
      </c>
      <c r="F1068" s="1" t="s">
        <v>25</v>
      </c>
      <c r="G1068" s="1" t="s">
        <v>3</v>
      </c>
      <c r="H1068" s="1" t="s">
        <v>8</v>
      </c>
      <c r="I1068" s="1"/>
      <c r="J1068" s="1"/>
      <c r="K1068" s="1"/>
      <c r="L1068" s="28">
        <v>1</v>
      </c>
      <c r="M1068" s="31">
        <v>0.04</v>
      </c>
      <c r="N1068" s="31">
        <v>0</v>
      </c>
    </row>
    <row r="1069" spans="1:14" x14ac:dyDescent="0.25">
      <c r="A1069" s="1" t="s">
        <v>24</v>
      </c>
      <c r="B1069" s="1">
        <v>1005678</v>
      </c>
      <c r="C1069" s="1">
        <v>2022</v>
      </c>
      <c r="D1069" s="1" t="s">
        <v>0</v>
      </c>
      <c r="E1069" s="1" t="s">
        <v>1</v>
      </c>
      <c r="F1069" s="1" t="s">
        <v>25</v>
      </c>
      <c r="G1069" s="1" t="s">
        <v>3</v>
      </c>
      <c r="H1069" s="1" t="s">
        <v>10</v>
      </c>
      <c r="I1069" s="1"/>
      <c r="J1069" s="1"/>
      <c r="K1069" s="1"/>
      <c r="L1069" s="28">
        <v>1</v>
      </c>
      <c r="M1069" s="31">
        <v>0.03</v>
      </c>
      <c r="N1069" s="31">
        <v>0</v>
      </c>
    </row>
    <row r="1070" spans="1:14" x14ac:dyDescent="0.25">
      <c r="A1070" s="1" t="s">
        <v>24</v>
      </c>
      <c r="B1070" s="1">
        <v>1005678</v>
      </c>
      <c r="C1070" s="1">
        <v>2022</v>
      </c>
      <c r="D1070" s="1" t="s">
        <v>0</v>
      </c>
      <c r="E1070" s="1" t="s">
        <v>1</v>
      </c>
      <c r="F1070" s="1" t="s">
        <v>25</v>
      </c>
      <c r="G1070" s="1" t="s">
        <v>3</v>
      </c>
      <c r="H1070" s="1" t="s">
        <v>6</v>
      </c>
      <c r="I1070" s="1"/>
      <c r="J1070" s="1"/>
      <c r="K1070" s="1"/>
      <c r="L1070" s="28">
        <v>2</v>
      </c>
      <c r="M1070" s="31">
        <v>0.85</v>
      </c>
      <c r="N1070" s="31">
        <v>0.1</v>
      </c>
    </row>
    <row r="1071" spans="1:14" x14ac:dyDescent="0.25">
      <c r="A1071" s="1" t="s">
        <v>24</v>
      </c>
      <c r="B1071" s="1">
        <v>1005678</v>
      </c>
      <c r="C1071" s="1">
        <v>2022</v>
      </c>
      <c r="D1071" s="1" t="s">
        <v>0</v>
      </c>
      <c r="E1071" s="1" t="s">
        <v>1</v>
      </c>
      <c r="F1071" s="1" t="s">
        <v>25</v>
      </c>
      <c r="G1071" s="1" t="s">
        <v>3</v>
      </c>
      <c r="H1071" s="1" t="s">
        <v>9</v>
      </c>
      <c r="I1071" s="1"/>
      <c r="J1071" s="1"/>
      <c r="K1071" s="1"/>
      <c r="L1071" s="28">
        <v>0</v>
      </c>
      <c r="M1071" s="31">
        <v>0</v>
      </c>
      <c r="N1071" s="31">
        <v>0</v>
      </c>
    </row>
    <row r="1072" spans="1:14" x14ac:dyDescent="0.25">
      <c r="A1072" s="1" t="s">
        <v>24</v>
      </c>
      <c r="B1072" s="1">
        <v>1005678</v>
      </c>
      <c r="C1072" s="1">
        <v>2022</v>
      </c>
      <c r="D1072" s="1" t="s">
        <v>0</v>
      </c>
      <c r="E1072" s="1" t="s">
        <v>1</v>
      </c>
      <c r="F1072" s="1" t="s">
        <v>25</v>
      </c>
      <c r="G1072" s="1" t="s">
        <v>3</v>
      </c>
      <c r="H1072" s="1" t="s">
        <v>7</v>
      </c>
      <c r="I1072" s="1"/>
      <c r="J1072" s="1"/>
      <c r="K1072" s="1"/>
      <c r="L1072" s="28">
        <v>38</v>
      </c>
      <c r="M1072" s="31">
        <v>1.29</v>
      </c>
      <c r="N1072" s="31">
        <v>0.1</v>
      </c>
    </row>
    <row r="1073" spans="1:14" x14ac:dyDescent="0.25">
      <c r="A1073" s="1" t="s">
        <v>636</v>
      </c>
      <c r="B1073" s="1">
        <v>1005684</v>
      </c>
      <c r="C1073" s="1">
        <v>2022</v>
      </c>
      <c r="D1073" s="1" t="s">
        <v>0</v>
      </c>
      <c r="E1073" s="1" t="s">
        <v>1</v>
      </c>
      <c r="F1073" s="1" t="s">
        <v>12</v>
      </c>
      <c r="G1073" s="1" t="s">
        <v>3</v>
      </c>
      <c r="H1073" s="1" t="s">
        <v>5</v>
      </c>
      <c r="I1073" s="1"/>
      <c r="J1073" s="1"/>
      <c r="K1073" s="1"/>
      <c r="L1073" s="28">
        <v>13</v>
      </c>
      <c r="M1073" s="31">
        <v>6.8582400000000003</v>
      </c>
      <c r="N1073" s="31">
        <v>0.19778000000000001</v>
      </c>
    </row>
    <row r="1074" spans="1:14" x14ac:dyDescent="0.25">
      <c r="A1074" s="1" t="s">
        <v>636</v>
      </c>
      <c r="B1074" s="1">
        <v>1005684</v>
      </c>
      <c r="C1074" s="1">
        <v>2022</v>
      </c>
      <c r="D1074" s="1" t="s">
        <v>0</v>
      </c>
      <c r="E1074" s="1" t="s">
        <v>1</v>
      </c>
      <c r="F1074" s="1" t="s">
        <v>12</v>
      </c>
      <c r="G1074" s="1" t="s">
        <v>3</v>
      </c>
      <c r="H1074" s="1" t="s">
        <v>7</v>
      </c>
      <c r="I1074" s="1"/>
      <c r="J1074" s="1"/>
      <c r="K1074" s="1"/>
      <c r="L1074" s="28">
        <v>10</v>
      </c>
      <c r="M1074" s="31">
        <v>11.4</v>
      </c>
      <c r="N1074" s="31">
        <v>0.32874999999999999</v>
      </c>
    </row>
    <row r="1075" spans="1:14" x14ac:dyDescent="0.25">
      <c r="A1075" s="1" t="s">
        <v>636</v>
      </c>
      <c r="B1075" s="1">
        <v>1005684</v>
      </c>
      <c r="C1075" s="1">
        <v>2022</v>
      </c>
      <c r="D1075" s="1" t="s">
        <v>0</v>
      </c>
      <c r="E1075" s="1" t="s">
        <v>1</v>
      </c>
      <c r="F1075" s="1" t="s">
        <v>12</v>
      </c>
      <c r="G1075" s="1" t="s">
        <v>3</v>
      </c>
      <c r="H1075" s="1" t="s">
        <v>10</v>
      </c>
      <c r="I1075" s="1"/>
      <c r="J1075" s="1"/>
      <c r="K1075" s="1"/>
      <c r="L1075" s="28">
        <v>1</v>
      </c>
      <c r="M1075" s="31">
        <v>6.3840000000000003</v>
      </c>
      <c r="N1075" s="31">
        <v>0.18410000000000001</v>
      </c>
    </row>
    <row r="1076" spans="1:14" x14ac:dyDescent="0.25">
      <c r="A1076" s="1" t="s">
        <v>24057</v>
      </c>
      <c r="B1076" s="1">
        <v>1005687</v>
      </c>
      <c r="C1076" s="1">
        <v>2022</v>
      </c>
      <c r="D1076" s="1" t="s">
        <v>0</v>
      </c>
      <c r="E1076" s="1" t="s">
        <v>1</v>
      </c>
      <c r="F1076" s="1" t="s">
        <v>12</v>
      </c>
      <c r="G1076" s="1" t="s">
        <v>3</v>
      </c>
      <c r="H1076" s="1" t="s">
        <v>7</v>
      </c>
      <c r="I1076" s="1"/>
      <c r="J1076" s="1"/>
      <c r="K1076" s="1"/>
      <c r="L1076" s="28">
        <v>87</v>
      </c>
      <c r="M1076" s="31">
        <v>64.941699999999997</v>
      </c>
      <c r="N1076" s="31">
        <v>1.87276</v>
      </c>
    </row>
    <row r="1077" spans="1:14" x14ac:dyDescent="0.25">
      <c r="A1077" s="1" t="s">
        <v>24057</v>
      </c>
      <c r="B1077" s="1">
        <v>1005687</v>
      </c>
      <c r="C1077" s="1">
        <v>2022</v>
      </c>
      <c r="D1077" s="1" t="s">
        <v>0</v>
      </c>
      <c r="E1077" s="1" t="s">
        <v>1</v>
      </c>
      <c r="F1077" s="1" t="s">
        <v>12</v>
      </c>
      <c r="G1077" s="1" t="s">
        <v>3</v>
      </c>
      <c r="H1077" s="1" t="s">
        <v>5</v>
      </c>
      <c r="I1077" s="1"/>
      <c r="J1077" s="1"/>
      <c r="K1077" s="1"/>
      <c r="L1077" s="28">
        <v>24</v>
      </c>
      <c r="M1077" s="31">
        <v>17.729279999999999</v>
      </c>
      <c r="N1077" s="31">
        <v>0.51127</v>
      </c>
    </row>
    <row r="1078" spans="1:14" x14ac:dyDescent="0.25">
      <c r="A1078" s="1" t="s">
        <v>24057</v>
      </c>
      <c r="B1078" s="1">
        <v>1005687</v>
      </c>
      <c r="C1078" s="1">
        <v>2022</v>
      </c>
      <c r="D1078" s="1" t="s">
        <v>0</v>
      </c>
      <c r="E1078" s="1" t="s">
        <v>1</v>
      </c>
      <c r="F1078" s="1" t="s">
        <v>12</v>
      </c>
      <c r="G1078" s="1" t="s">
        <v>3</v>
      </c>
      <c r="H1078" s="1" t="s">
        <v>10</v>
      </c>
      <c r="I1078" s="1"/>
      <c r="J1078" s="1"/>
      <c r="K1078" s="1"/>
      <c r="L1078" s="28">
        <v>1</v>
      </c>
      <c r="M1078" s="31">
        <v>19.480319999999999</v>
      </c>
      <c r="N1078" s="31">
        <v>0.56176999999999999</v>
      </c>
    </row>
    <row r="1079" spans="1:14" x14ac:dyDescent="0.25">
      <c r="A1079" s="1" t="s">
        <v>103</v>
      </c>
      <c r="B1079" s="1">
        <v>1005688</v>
      </c>
      <c r="C1079" s="1">
        <v>2022</v>
      </c>
      <c r="D1079" s="1" t="s">
        <v>0</v>
      </c>
      <c r="E1079" s="1" t="s">
        <v>1</v>
      </c>
      <c r="F1079" s="1" t="s">
        <v>12</v>
      </c>
      <c r="G1079" s="1" t="s">
        <v>3</v>
      </c>
      <c r="H1079" s="1" t="s">
        <v>7</v>
      </c>
      <c r="I1079" s="1"/>
      <c r="J1079" s="1"/>
      <c r="K1079" s="1"/>
      <c r="L1079" s="28">
        <v>112</v>
      </c>
      <c r="M1079" s="31">
        <v>47.132159999999999</v>
      </c>
      <c r="N1079" s="31">
        <v>1.3591800000000001</v>
      </c>
    </row>
    <row r="1080" spans="1:14" x14ac:dyDescent="0.25">
      <c r="A1080" s="1" t="s">
        <v>103</v>
      </c>
      <c r="B1080" s="1">
        <v>1005688</v>
      </c>
      <c r="C1080" s="1">
        <v>2022</v>
      </c>
      <c r="D1080" s="1" t="s">
        <v>0</v>
      </c>
      <c r="E1080" s="1" t="s">
        <v>1</v>
      </c>
      <c r="F1080" s="1" t="s">
        <v>12</v>
      </c>
      <c r="G1080" s="1" t="s">
        <v>3</v>
      </c>
      <c r="H1080" s="1" t="s">
        <v>5</v>
      </c>
      <c r="I1080" s="1"/>
      <c r="J1080" s="1"/>
      <c r="K1080" s="1"/>
      <c r="L1080" s="28">
        <v>4</v>
      </c>
      <c r="M1080" s="31">
        <v>1.67808</v>
      </c>
      <c r="N1080" s="31">
        <v>4.8390000000000002E-2</v>
      </c>
    </row>
    <row r="1081" spans="1:14" x14ac:dyDescent="0.25">
      <c r="A1081" s="1" t="s">
        <v>610</v>
      </c>
      <c r="B1081" s="1">
        <v>1005691</v>
      </c>
      <c r="C1081" s="1">
        <v>2022</v>
      </c>
      <c r="D1081" s="1" t="s">
        <v>0</v>
      </c>
      <c r="E1081" s="1" t="s">
        <v>1</v>
      </c>
      <c r="F1081" s="1" t="s">
        <v>25</v>
      </c>
      <c r="G1081" s="1" t="s">
        <v>3</v>
      </c>
      <c r="H1081" s="1" t="s">
        <v>7</v>
      </c>
      <c r="I1081" s="1"/>
      <c r="J1081" s="1"/>
      <c r="K1081" s="1"/>
      <c r="L1081" s="28">
        <v>175</v>
      </c>
      <c r="M1081" s="31">
        <v>57.032640000000001</v>
      </c>
      <c r="N1081" s="31">
        <v>0.55645999999999995</v>
      </c>
    </row>
    <row r="1082" spans="1:14" x14ac:dyDescent="0.25">
      <c r="A1082" s="1" t="s">
        <v>610</v>
      </c>
      <c r="B1082" s="1">
        <v>1005691</v>
      </c>
      <c r="C1082" s="1">
        <v>2022</v>
      </c>
      <c r="D1082" s="1" t="s">
        <v>0</v>
      </c>
      <c r="E1082" s="1" t="s">
        <v>1</v>
      </c>
      <c r="F1082" s="1" t="s">
        <v>25</v>
      </c>
      <c r="G1082" s="1" t="s">
        <v>3</v>
      </c>
      <c r="H1082" s="1" t="s">
        <v>9</v>
      </c>
      <c r="I1082" s="1"/>
      <c r="J1082" s="1"/>
      <c r="K1082" s="1"/>
      <c r="L1082" s="28">
        <v>16</v>
      </c>
      <c r="M1082" s="31">
        <v>1.11225</v>
      </c>
      <c r="N1082" s="31">
        <v>5.4640000000000001E-2</v>
      </c>
    </row>
    <row r="1083" spans="1:14" x14ac:dyDescent="0.25">
      <c r="A1083" s="1" t="s">
        <v>105</v>
      </c>
      <c r="B1083" s="1">
        <v>1005693</v>
      </c>
      <c r="C1083" s="1">
        <v>2022</v>
      </c>
      <c r="D1083" s="1" t="s">
        <v>0</v>
      </c>
      <c r="E1083" s="1" t="s">
        <v>1</v>
      </c>
      <c r="F1083" s="1" t="s">
        <v>25</v>
      </c>
      <c r="G1083" s="1" t="s">
        <v>3</v>
      </c>
      <c r="H1083" s="1" t="s">
        <v>7</v>
      </c>
      <c r="I1083" s="1"/>
      <c r="J1083" s="1"/>
      <c r="K1083" s="1"/>
      <c r="L1083" s="28">
        <v>47</v>
      </c>
      <c r="M1083" s="31">
        <v>37.981209999999997</v>
      </c>
      <c r="N1083" s="31">
        <v>1.93265</v>
      </c>
    </row>
    <row r="1084" spans="1:14" x14ac:dyDescent="0.25">
      <c r="A1084" s="1" t="s">
        <v>105</v>
      </c>
      <c r="B1084" s="1">
        <v>1005693</v>
      </c>
      <c r="C1084" s="1">
        <v>2022</v>
      </c>
      <c r="D1084" s="1" t="s">
        <v>0</v>
      </c>
      <c r="E1084" s="1" t="s">
        <v>1</v>
      </c>
      <c r="F1084" s="1" t="s">
        <v>25</v>
      </c>
      <c r="G1084" s="1" t="s">
        <v>3</v>
      </c>
      <c r="H1084" s="1" t="s">
        <v>5</v>
      </c>
      <c r="I1084" s="1"/>
      <c r="J1084" s="1"/>
      <c r="K1084" s="1"/>
      <c r="L1084" s="28">
        <v>2</v>
      </c>
      <c r="M1084" s="31">
        <v>132.79958999999999</v>
      </c>
      <c r="N1084" s="31">
        <v>14.506119999999999</v>
      </c>
    </row>
    <row r="1085" spans="1:14" x14ac:dyDescent="0.25">
      <c r="A1085" s="1" t="s">
        <v>690</v>
      </c>
      <c r="B1085" s="1">
        <v>1005696</v>
      </c>
      <c r="C1085" s="1">
        <v>2022</v>
      </c>
      <c r="D1085" s="1" t="s">
        <v>0</v>
      </c>
      <c r="E1085" s="1" t="s">
        <v>1</v>
      </c>
      <c r="F1085" s="1" t="s">
        <v>12</v>
      </c>
      <c r="G1085" s="1" t="s">
        <v>3</v>
      </c>
      <c r="H1085" s="1" t="s">
        <v>9</v>
      </c>
      <c r="I1085" s="1"/>
      <c r="J1085" s="1"/>
      <c r="K1085" s="1"/>
      <c r="L1085" s="28">
        <v>1</v>
      </c>
      <c r="M1085" s="31">
        <v>0.71504000000000001</v>
      </c>
      <c r="N1085" s="31">
        <v>2.0619999999999999E-2</v>
      </c>
    </row>
    <row r="1086" spans="1:14" x14ac:dyDescent="0.25">
      <c r="A1086" s="1" t="s">
        <v>690</v>
      </c>
      <c r="B1086" s="1">
        <v>1005696</v>
      </c>
      <c r="C1086" s="1">
        <v>2022</v>
      </c>
      <c r="D1086" s="1" t="s">
        <v>0</v>
      </c>
      <c r="E1086" s="1" t="s">
        <v>1</v>
      </c>
      <c r="F1086" s="1" t="s">
        <v>12</v>
      </c>
      <c r="G1086" s="1" t="s">
        <v>3</v>
      </c>
      <c r="H1086" s="1" t="s">
        <v>7</v>
      </c>
      <c r="I1086" s="1"/>
      <c r="J1086" s="1"/>
      <c r="K1086" s="1"/>
      <c r="L1086" s="28">
        <v>28</v>
      </c>
      <c r="M1086" s="31">
        <v>49.194920000000003</v>
      </c>
      <c r="N1086" s="31">
        <v>1.4186700000000001</v>
      </c>
    </row>
    <row r="1087" spans="1:14" x14ac:dyDescent="0.25">
      <c r="A1087" s="1" t="s">
        <v>637</v>
      </c>
      <c r="B1087" s="1">
        <v>1005705</v>
      </c>
      <c r="C1087" s="1">
        <v>2022</v>
      </c>
      <c r="D1087" s="1" t="s">
        <v>0</v>
      </c>
      <c r="E1087" s="1" t="s">
        <v>1</v>
      </c>
      <c r="F1087" s="1" t="s">
        <v>12</v>
      </c>
      <c r="G1087" s="1" t="s">
        <v>3</v>
      </c>
      <c r="H1087" s="1" t="s">
        <v>5</v>
      </c>
      <c r="I1087" s="1"/>
      <c r="J1087" s="1"/>
      <c r="K1087" s="1"/>
      <c r="L1087" s="28">
        <v>0</v>
      </c>
      <c r="M1087" s="31">
        <v>0</v>
      </c>
      <c r="N1087" s="31">
        <v>0</v>
      </c>
    </row>
    <row r="1088" spans="1:14" x14ac:dyDescent="0.25">
      <c r="A1088" s="1" t="s">
        <v>637</v>
      </c>
      <c r="B1088" s="1">
        <v>1005705</v>
      </c>
      <c r="C1088" s="1">
        <v>2022</v>
      </c>
      <c r="D1088" s="1" t="s">
        <v>0</v>
      </c>
      <c r="E1088" s="1" t="s">
        <v>1</v>
      </c>
      <c r="F1088" s="1" t="s">
        <v>12</v>
      </c>
      <c r="G1088" s="1" t="s">
        <v>3</v>
      </c>
      <c r="H1088" s="1" t="s">
        <v>4</v>
      </c>
      <c r="I1088" s="1"/>
      <c r="J1088" s="1"/>
      <c r="K1088" s="1"/>
      <c r="L1088" s="28">
        <v>0</v>
      </c>
      <c r="M1088" s="31">
        <v>0</v>
      </c>
      <c r="N1088" s="31">
        <v>0</v>
      </c>
    </row>
    <row r="1089" spans="1:14" x14ac:dyDescent="0.25">
      <c r="A1089" s="1" t="s">
        <v>637</v>
      </c>
      <c r="B1089" s="1">
        <v>1005705</v>
      </c>
      <c r="C1089" s="1">
        <v>2022</v>
      </c>
      <c r="D1089" s="1" t="s">
        <v>0</v>
      </c>
      <c r="E1089" s="1" t="s">
        <v>1</v>
      </c>
      <c r="F1089" s="1" t="s">
        <v>12</v>
      </c>
      <c r="G1089" s="1" t="s">
        <v>3</v>
      </c>
      <c r="H1089" s="1" t="s">
        <v>7</v>
      </c>
      <c r="I1089" s="1"/>
      <c r="J1089" s="1"/>
      <c r="K1089" s="1"/>
      <c r="L1089" s="28">
        <v>2</v>
      </c>
      <c r="M1089" s="31">
        <v>0</v>
      </c>
      <c r="N1089" s="31">
        <v>0</v>
      </c>
    </row>
    <row r="1090" spans="1:14" x14ac:dyDescent="0.25">
      <c r="A1090" s="1" t="s">
        <v>637</v>
      </c>
      <c r="B1090" s="1">
        <v>1005705</v>
      </c>
      <c r="C1090" s="1">
        <v>2022</v>
      </c>
      <c r="D1090" s="1" t="s">
        <v>0</v>
      </c>
      <c r="E1090" s="1" t="s">
        <v>1</v>
      </c>
      <c r="F1090" s="1" t="s">
        <v>12</v>
      </c>
      <c r="G1090" s="1" t="s">
        <v>3</v>
      </c>
      <c r="H1090" s="1" t="s">
        <v>9</v>
      </c>
      <c r="I1090" s="1"/>
      <c r="J1090" s="1"/>
      <c r="K1090" s="1"/>
      <c r="L1090" s="28">
        <v>0</v>
      </c>
      <c r="M1090" s="31">
        <v>0</v>
      </c>
      <c r="N1090" s="31">
        <v>0</v>
      </c>
    </row>
    <row r="1091" spans="1:14" x14ac:dyDescent="0.25">
      <c r="A1091" s="1" t="s">
        <v>637</v>
      </c>
      <c r="B1091" s="1">
        <v>1005705</v>
      </c>
      <c r="C1091" s="1">
        <v>2022</v>
      </c>
      <c r="D1091" s="1" t="s">
        <v>0</v>
      </c>
      <c r="E1091" s="1" t="s">
        <v>1</v>
      </c>
      <c r="F1091" s="1" t="s">
        <v>12</v>
      </c>
      <c r="G1091" s="1" t="s">
        <v>3</v>
      </c>
      <c r="H1091" s="1" t="s">
        <v>10</v>
      </c>
      <c r="I1091" s="1"/>
      <c r="J1091" s="1"/>
      <c r="K1091" s="1"/>
      <c r="L1091" s="28">
        <v>0</v>
      </c>
      <c r="M1091" s="31">
        <v>0</v>
      </c>
      <c r="N1091" s="31">
        <v>0</v>
      </c>
    </row>
    <row r="1092" spans="1:14" x14ac:dyDescent="0.25">
      <c r="A1092" s="1" t="s">
        <v>637</v>
      </c>
      <c r="B1092" s="1">
        <v>1005705</v>
      </c>
      <c r="C1092" s="1">
        <v>2022</v>
      </c>
      <c r="D1092" s="1" t="s">
        <v>0</v>
      </c>
      <c r="E1092" s="1" t="s">
        <v>1</v>
      </c>
      <c r="F1092" s="1" t="s">
        <v>12</v>
      </c>
      <c r="G1092" s="1" t="s">
        <v>3</v>
      </c>
      <c r="H1092" s="1" t="s">
        <v>8</v>
      </c>
      <c r="I1092" s="1"/>
      <c r="J1092" s="1"/>
      <c r="K1092" s="1"/>
      <c r="L1092" s="28">
        <v>0</v>
      </c>
      <c r="M1092" s="31">
        <v>0</v>
      </c>
      <c r="N1092" s="31">
        <v>0</v>
      </c>
    </row>
    <row r="1093" spans="1:14" x14ac:dyDescent="0.25">
      <c r="A1093" s="1" t="s">
        <v>637</v>
      </c>
      <c r="B1093" s="1">
        <v>1005705</v>
      </c>
      <c r="C1093" s="1">
        <v>2022</v>
      </c>
      <c r="D1093" s="1" t="s">
        <v>0</v>
      </c>
      <c r="E1093" s="1" t="s">
        <v>1</v>
      </c>
      <c r="F1093" s="1" t="s">
        <v>12</v>
      </c>
      <c r="G1093" s="1" t="s">
        <v>3</v>
      </c>
      <c r="H1093" s="1" t="s">
        <v>6</v>
      </c>
      <c r="I1093" s="1"/>
      <c r="J1093" s="1"/>
      <c r="K1093" s="1"/>
      <c r="L1093" s="28">
        <v>0</v>
      </c>
      <c r="M1093" s="31">
        <v>0</v>
      </c>
      <c r="N1093" s="31">
        <v>0</v>
      </c>
    </row>
    <row r="1094" spans="1:14" x14ac:dyDescent="0.25">
      <c r="A1094" s="1" t="s">
        <v>26</v>
      </c>
      <c r="B1094" s="1">
        <v>1005722</v>
      </c>
      <c r="C1094" s="1">
        <v>2022</v>
      </c>
      <c r="D1094" s="1" t="s">
        <v>0</v>
      </c>
      <c r="E1094" s="1" t="s">
        <v>1</v>
      </c>
      <c r="F1094" s="1" t="s">
        <v>12</v>
      </c>
      <c r="G1094" s="1" t="s">
        <v>3</v>
      </c>
      <c r="H1094" s="1" t="s">
        <v>7</v>
      </c>
      <c r="I1094" s="1"/>
      <c r="J1094" s="1"/>
      <c r="K1094" s="1"/>
      <c r="L1094" s="28">
        <v>36</v>
      </c>
      <c r="M1094" s="31">
        <v>75.007450000000006</v>
      </c>
      <c r="N1094" s="31">
        <v>2.16303</v>
      </c>
    </row>
    <row r="1095" spans="1:14" x14ac:dyDescent="0.25">
      <c r="A1095" s="1" t="s">
        <v>26</v>
      </c>
      <c r="B1095" s="1">
        <v>1005722</v>
      </c>
      <c r="C1095" s="1">
        <v>2022</v>
      </c>
      <c r="D1095" s="1" t="s">
        <v>0</v>
      </c>
      <c r="E1095" s="1" t="s">
        <v>1</v>
      </c>
      <c r="F1095" s="1" t="s">
        <v>12</v>
      </c>
      <c r="G1095" s="1" t="s">
        <v>3</v>
      </c>
      <c r="H1095" s="1" t="s">
        <v>5</v>
      </c>
      <c r="I1095" s="1"/>
      <c r="J1095" s="1"/>
      <c r="K1095" s="1"/>
      <c r="L1095" s="28">
        <v>3</v>
      </c>
      <c r="M1095" s="31">
        <v>1.31328</v>
      </c>
      <c r="N1095" s="31">
        <v>3.7870000000000001E-2</v>
      </c>
    </row>
    <row r="1096" spans="1:14" x14ac:dyDescent="0.25">
      <c r="A1096" s="1" t="s">
        <v>832</v>
      </c>
      <c r="B1096" s="1">
        <v>1005726</v>
      </c>
      <c r="C1096" s="1">
        <v>2022</v>
      </c>
      <c r="D1096" s="1" t="s">
        <v>0</v>
      </c>
      <c r="E1096" s="1" t="s">
        <v>1</v>
      </c>
      <c r="F1096" s="1" t="s">
        <v>12</v>
      </c>
      <c r="G1096" s="1" t="s">
        <v>3</v>
      </c>
      <c r="H1096" s="1" t="s">
        <v>7</v>
      </c>
      <c r="I1096" s="1"/>
      <c r="J1096" s="1"/>
      <c r="K1096" s="1"/>
      <c r="L1096" s="28">
        <v>37</v>
      </c>
      <c r="M1096" s="31">
        <v>2.8952399999999998</v>
      </c>
      <c r="N1096" s="31">
        <v>8.3489999999999995E-2</v>
      </c>
    </row>
    <row r="1097" spans="1:14" x14ac:dyDescent="0.25">
      <c r="A1097" s="1" t="s">
        <v>101</v>
      </c>
      <c r="B1097" s="1">
        <v>1005739</v>
      </c>
      <c r="C1097" s="1">
        <v>2022</v>
      </c>
      <c r="D1097" s="1" t="s">
        <v>0</v>
      </c>
      <c r="E1097" s="1" t="s">
        <v>1</v>
      </c>
      <c r="F1097" s="1" t="s">
        <v>25</v>
      </c>
      <c r="G1097" s="1" t="s">
        <v>3</v>
      </c>
      <c r="H1097" s="1" t="s">
        <v>4</v>
      </c>
      <c r="I1097" s="1"/>
      <c r="J1097" s="1"/>
      <c r="K1097" s="1"/>
      <c r="L1097" s="28">
        <v>0</v>
      </c>
      <c r="M1097" s="31">
        <v>0</v>
      </c>
      <c r="N1097" s="31">
        <v>0</v>
      </c>
    </row>
    <row r="1098" spans="1:14" x14ac:dyDescent="0.25">
      <c r="A1098" s="1" t="s">
        <v>101</v>
      </c>
      <c r="B1098" s="1">
        <v>1005739</v>
      </c>
      <c r="C1098" s="1">
        <v>2022</v>
      </c>
      <c r="D1098" s="1" t="s">
        <v>0</v>
      </c>
      <c r="E1098" s="1" t="s">
        <v>1</v>
      </c>
      <c r="F1098" s="1" t="s">
        <v>25</v>
      </c>
      <c r="G1098" s="1" t="s">
        <v>3</v>
      </c>
      <c r="H1098" s="1" t="s">
        <v>6</v>
      </c>
      <c r="I1098" s="1"/>
      <c r="J1098" s="1"/>
      <c r="K1098" s="1"/>
      <c r="L1098" s="28">
        <v>0</v>
      </c>
      <c r="M1098" s="31">
        <v>0</v>
      </c>
      <c r="N1098" s="31">
        <v>0</v>
      </c>
    </row>
    <row r="1099" spans="1:14" x14ac:dyDescent="0.25">
      <c r="A1099" s="1" t="s">
        <v>101</v>
      </c>
      <c r="B1099" s="1">
        <v>1005739</v>
      </c>
      <c r="C1099" s="1">
        <v>2022</v>
      </c>
      <c r="D1099" s="1" t="s">
        <v>0</v>
      </c>
      <c r="E1099" s="1" t="s">
        <v>1</v>
      </c>
      <c r="F1099" s="1" t="s">
        <v>25</v>
      </c>
      <c r="G1099" s="1" t="s">
        <v>3</v>
      </c>
      <c r="H1099" s="1" t="s">
        <v>10</v>
      </c>
      <c r="I1099" s="1"/>
      <c r="J1099" s="1"/>
      <c r="K1099" s="1"/>
      <c r="L1099" s="28">
        <v>0</v>
      </c>
      <c r="M1099" s="31">
        <v>0</v>
      </c>
      <c r="N1099" s="31">
        <v>0</v>
      </c>
    </row>
    <row r="1100" spans="1:14" x14ac:dyDescent="0.25">
      <c r="A1100" s="1" t="s">
        <v>101</v>
      </c>
      <c r="B1100" s="1">
        <v>1005739</v>
      </c>
      <c r="C1100" s="1">
        <v>2022</v>
      </c>
      <c r="D1100" s="1" t="s">
        <v>0</v>
      </c>
      <c r="E1100" s="1" t="s">
        <v>1</v>
      </c>
      <c r="F1100" s="1" t="s">
        <v>25</v>
      </c>
      <c r="G1100" s="1" t="s">
        <v>3</v>
      </c>
      <c r="H1100" s="1" t="s">
        <v>5</v>
      </c>
      <c r="I1100" s="1"/>
      <c r="J1100" s="1"/>
      <c r="K1100" s="1"/>
      <c r="L1100" s="28">
        <v>0</v>
      </c>
      <c r="M1100" s="31">
        <v>0</v>
      </c>
      <c r="N1100" s="31">
        <v>0</v>
      </c>
    </row>
    <row r="1101" spans="1:14" x14ac:dyDescent="0.25">
      <c r="A1101" s="1" t="s">
        <v>101</v>
      </c>
      <c r="B1101" s="1">
        <v>1005739</v>
      </c>
      <c r="C1101" s="1">
        <v>2022</v>
      </c>
      <c r="D1101" s="1" t="s">
        <v>0</v>
      </c>
      <c r="E1101" s="1" t="s">
        <v>1</v>
      </c>
      <c r="F1101" s="1" t="s">
        <v>25</v>
      </c>
      <c r="G1101" s="1" t="s">
        <v>3</v>
      </c>
      <c r="H1101" s="1" t="s">
        <v>9</v>
      </c>
      <c r="I1101" s="1"/>
      <c r="J1101" s="1"/>
      <c r="K1101" s="1"/>
      <c r="L1101" s="28">
        <v>24</v>
      </c>
      <c r="M1101" s="31">
        <v>0.76</v>
      </c>
      <c r="N1101" s="31">
        <v>0</v>
      </c>
    </row>
    <row r="1102" spans="1:14" x14ac:dyDescent="0.25">
      <c r="A1102" s="1" t="s">
        <v>101</v>
      </c>
      <c r="B1102" s="1">
        <v>1005739</v>
      </c>
      <c r="C1102" s="1">
        <v>2022</v>
      </c>
      <c r="D1102" s="1" t="s">
        <v>0</v>
      </c>
      <c r="E1102" s="1" t="s">
        <v>1</v>
      </c>
      <c r="F1102" s="1" t="s">
        <v>25</v>
      </c>
      <c r="G1102" s="1" t="s">
        <v>3</v>
      </c>
      <c r="H1102" s="1" t="s">
        <v>8</v>
      </c>
      <c r="I1102" s="1"/>
      <c r="J1102" s="1"/>
      <c r="K1102" s="1"/>
      <c r="L1102" s="28">
        <v>0</v>
      </c>
      <c r="M1102" s="31">
        <v>0</v>
      </c>
      <c r="N1102" s="31">
        <v>0</v>
      </c>
    </row>
    <row r="1103" spans="1:14" x14ac:dyDescent="0.25">
      <c r="A1103" s="1" t="s">
        <v>101</v>
      </c>
      <c r="B1103" s="1">
        <v>1005739</v>
      </c>
      <c r="C1103" s="1">
        <v>2022</v>
      </c>
      <c r="D1103" s="1" t="s">
        <v>0</v>
      </c>
      <c r="E1103" s="1" t="s">
        <v>1</v>
      </c>
      <c r="F1103" s="1" t="s">
        <v>25</v>
      </c>
      <c r="G1103" s="1" t="s">
        <v>3</v>
      </c>
      <c r="H1103" s="1" t="s">
        <v>7</v>
      </c>
      <c r="I1103" s="1"/>
      <c r="J1103" s="1"/>
      <c r="K1103" s="1"/>
      <c r="L1103" s="28">
        <v>27</v>
      </c>
      <c r="M1103" s="31">
        <v>0.27</v>
      </c>
      <c r="N1103" s="31">
        <v>0</v>
      </c>
    </row>
    <row r="1104" spans="1:14" x14ac:dyDescent="0.25">
      <c r="A1104" s="1" t="s">
        <v>1190</v>
      </c>
      <c r="B1104" s="1">
        <v>1005779</v>
      </c>
      <c r="C1104" s="1">
        <v>2022</v>
      </c>
      <c r="D1104" s="1" t="s">
        <v>0</v>
      </c>
      <c r="E1104" s="1" t="s">
        <v>1</v>
      </c>
      <c r="F1104" s="1" t="s">
        <v>25</v>
      </c>
      <c r="G1104" s="1" t="s">
        <v>3</v>
      </c>
      <c r="H1104" s="1" t="s">
        <v>10</v>
      </c>
      <c r="I1104" s="1"/>
      <c r="J1104" s="1"/>
      <c r="K1104" s="1"/>
      <c r="L1104" s="28">
        <v>5</v>
      </c>
      <c r="M1104" s="31">
        <v>2.9519522999999999</v>
      </c>
      <c r="N1104" s="31">
        <v>7.7331700000000003E-2</v>
      </c>
    </row>
    <row r="1105" spans="1:14" x14ac:dyDescent="0.25">
      <c r="A1105" s="1" t="s">
        <v>1190</v>
      </c>
      <c r="B1105" s="1">
        <v>1005779</v>
      </c>
      <c r="C1105" s="1">
        <v>2022</v>
      </c>
      <c r="D1105" s="1" t="s">
        <v>0</v>
      </c>
      <c r="E1105" s="1" t="s">
        <v>1</v>
      </c>
      <c r="F1105" s="1" t="s">
        <v>25</v>
      </c>
      <c r="G1105" s="1" t="s">
        <v>3</v>
      </c>
      <c r="H1105" s="1" t="s">
        <v>5</v>
      </c>
      <c r="I1105" s="1"/>
      <c r="J1105" s="1"/>
      <c r="K1105" s="1"/>
      <c r="L1105" s="28">
        <v>5</v>
      </c>
      <c r="M1105" s="31">
        <v>9.3243603999999998</v>
      </c>
      <c r="N1105" s="31">
        <v>0.2442684</v>
      </c>
    </row>
    <row r="1106" spans="1:14" x14ac:dyDescent="0.25">
      <c r="A1106" s="1" t="s">
        <v>134</v>
      </c>
      <c r="B1106" s="1">
        <v>1005804</v>
      </c>
      <c r="C1106" s="1">
        <v>2022</v>
      </c>
      <c r="D1106" s="1" t="s">
        <v>0</v>
      </c>
      <c r="E1106" s="1" t="s">
        <v>1</v>
      </c>
      <c r="F1106" s="1" t="s">
        <v>12</v>
      </c>
      <c r="G1106" s="1" t="s">
        <v>3</v>
      </c>
      <c r="H1106" s="1" t="s">
        <v>7</v>
      </c>
      <c r="I1106" s="1"/>
      <c r="J1106" s="1"/>
      <c r="K1106" s="1"/>
      <c r="L1106" s="28">
        <v>21</v>
      </c>
      <c r="M1106" s="31">
        <v>31.488598799999998</v>
      </c>
      <c r="N1106" s="31">
        <v>0.90805939999999996</v>
      </c>
    </row>
    <row r="1107" spans="1:14" x14ac:dyDescent="0.25">
      <c r="A1107" s="1" t="s">
        <v>137</v>
      </c>
      <c r="B1107" s="1">
        <v>1005805</v>
      </c>
      <c r="C1107" s="1">
        <v>2022</v>
      </c>
      <c r="D1107" s="1" t="s">
        <v>0</v>
      </c>
      <c r="E1107" s="1" t="s">
        <v>1</v>
      </c>
      <c r="F1107" s="1" t="s">
        <v>12</v>
      </c>
      <c r="G1107" s="1" t="s">
        <v>3</v>
      </c>
      <c r="H1107" s="1" t="s">
        <v>6</v>
      </c>
      <c r="I1107" s="1"/>
      <c r="J1107" s="1"/>
      <c r="K1107" s="1"/>
      <c r="L1107" s="28">
        <v>2</v>
      </c>
      <c r="M1107" s="31">
        <v>28.758071399999999</v>
      </c>
      <c r="N1107" s="31">
        <v>0.82931719999999998</v>
      </c>
    </row>
    <row r="1108" spans="1:14" x14ac:dyDescent="0.25">
      <c r="A1108" s="1" t="s">
        <v>137</v>
      </c>
      <c r="B1108" s="1">
        <v>1005805</v>
      </c>
      <c r="C1108" s="1">
        <v>2022</v>
      </c>
      <c r="D1108" s="1" t="s">
        <v>0</v>
      </c>
      <c r="E1108" s="1" t="s">
        <v>1</v>
      </c>
      <c r="F1108" s="1" t="s">
        <v>12</v>
      </c>
      <c r="G1108" s="1" t="s">
        <v>3</v>
      </c>
      <c r="H1108" s="1" t="s">
        <v>5</v>
      </c>
      <c r="I1108" s="1"/>
      <c r="J1108" s="1"/>
      <c r="K1108" s="1"/>
      <c r="L1108" s="28">
        <v>1</v>
      </c>
      <c r="M1108" s="31">
        <v>7.2950600000000004E-2</v>
      </c>
      <c r="N1108" s="31">
        <v>2.1037E-3</v>
      </c>
    </row>
    <row r="1109" spans="1:14" x14ac:dyDescent="0.25">
      <c r="A1109" s="1" t="s">
        <v>137</v>
      </c>
      <c r="B1109" s="1">
        <v>1005805</v>
      </c>
      <c r="C1109" s="1">
        <v>2022</v>
      </c>
      <c r="D1109" s="1" t="s">
        <v>0</v>
      </c>
      <c r="E1109" s="1" t="s">
        <v>1</v>
      </c>
      <c r="F1109" s="1" t="s">
        <v>12</v>
      </c>
      <c r="G1109" s="1" t="s">
        <v>3</v>
      </c>
      <c r="H1109" s="1" t="s">
        <v>7</v>
      </c>
      <c r="I1109" s="1"/>
      <c r="J1109" s="1"/>
      <c r="K1109" s="1"/>
      <c r="L1109" s="28">
        <v>46</v>
      </c>
      <c r="M1109" s="31">
        <v>71.026853500000001</v>
      </c>
      <c r="N1109" s="31">
        <v>2.0482524999999998</v>
      </c>
    </row>
    <row r="1110" spans="1:14" x14ac:dyDescent="0.25">
      <c r="A1110" s="1" t="s">
        <v>509</v>
      </c>
      <c r="B1110" s="1">
        <v>1005806</v>
      </c>
      <c r="C1110" s="1">
        <v>2022</v>
      </c>
      <c r="D1110" s="1" t="s">
        <v>0</v>
      </c>
      <c r="E1110" s="1" t="s">
        <v>1</v>
      </c>
      <c r="F1110" s="1" t="s">
        <v>12</v>
      </c>
      <c r="G1110" s="1" t="s">
        <v>3</v>
      </c>
      <c r="H1110" s="1" t="s">
        <v>7</v>
      </c>
      <c r="I1110" s="1"/>
      <c r="J1110" s="1"/>
      <c r="K1110" s="1"/>
      <c r="L1110" s="28">
        <v>34</v>
      </c>
      <c r="M1110" s="31">
        <v>62.770513800000003</v>
      </c>
      <c r="N1110" s="31">
        <v>1.8101585</v>
      </c>
    </row>
    <row r="1111" spans="1:14" x14ac:dyDescent="0.25">
      <c r="A1111" s="1" t="s">
        <v>593</v>
      </c>
      <c r="B1111" s="1">
        <v>1005815</v>
      </c>
      <c r="C1111" s="1">
        <v>2022</v>
      </c>
      <c r="D1111" s="1" t="s">
        <v>0</v>
      </c>
      <c r="E1111" s="1" t="s">
        <v>1</v>
      </c>
      <c r="F1111" s="1" t="s">
        <v>12</v>
      </c>
      <c r="G1111" s="1" t="s">
        <v>3</v>
      </c>
      <c r="H1111" s="1" t="s">
        <v>5</v>
      </c>
      <c r="I1111" s="1"/>
      <c r="J1111" s="1"/>
      <c r="K1111" s="1"/>
      <c r="L1111" s="28">
        <v>13</v>
      </c>
      <c r="M1111" s="31">
        <v>155.32746</v>
      </c>
      <c r="N1111" s="31">
        <v>4.4792899999999998</v>
      </c>
    </row>
    <row r="1112" spans="1:14" x14ac:dyDescent="0.25">
      <c r="A1112" s="1" t="s">
        <v>593</v>
      </c>
      <c r="B1112" s="1">
        <v>1005815</v>
      </c>
      <c r="C1112" s="1">
        <v>2022</v>
      </c>
      <c r="D1112" s="1" t="s">
        <v>0</v>
      </c>
      <c r="E1112" s="1" t="s">
        <v>1</v>
      </c>
      <c r="F1112" s="1" t="s">
        <v>12</v>
      </c>
      <c r="G1112" s="1" t="s">
        <v>3</v>
      </c>
      <c r="H1112" s="1" t="s">
        <v>7</v>
      </c>
      <c r="I1112" s="1"/>
      <c r="J1112" s="1"/>
      <c r="K1112" s="1"/>
      <c r="L1112" s="28">
        <v>83</v>
      </c>
      <c r="M1112" s="31">
        <v>6.6101799999999997</v>
      </c>
      <c r="N1112" s="31">
        <v>0.19062000000000001</v>
      </c>
    </row>
    <row r="1113" spans="1:14" x14ac:dyDescent="0.25">
      <c r="A1113" s="1" t="s">
        <v>573</v>
      </c>
      <c r="B1113" s="1">
        <v>1005816</v>
      </c>
      <c r="C1113" s="1">
        <v>2022</v>
      </c>
      <c r="D1113" s="1" t="s">
        <v>0</v>
      </c>
      <c r="E1113" s="1" t="s">
        <v>1</v>
      </c>
      <c r="F1113" s="1" t="s">
        <v>12</v>
      </c>
      <c r="G1113" s="1" t="s">
        <v>3</v>
      </c>
      <c r="H1113" s="1" t="s">
        <v>5</v>
      </c>
      <c r="I1113" s="1"/>
      <c r="J1113" s="1"/>
      <c r="K1113" s="1"/>
      <c r="L1113" s="28">
        <v>13</v>
      </c>
      <c r="M1113" s="31">
        <v>158.30422999999999</v>
      </c>
      <c r="N1113" s="31">
        <v>4.5651299999999999</v>
      </c>
    </row>
    <row r="1114" spans="1:14" x14ac:dyDescent="0.25">
      <c r="A1114" s="1" t="s">
        <v>573</v>
      </c>
      <c r="B1114" s="1">
        <v>1005816</v>
      </c>
      <c r="C1114" s="1">
        <v>2022</v>
      </c>
      <c r="D1114" s="1" t="s">
        <v>0</v>
      </c>
      <c r="E1114" s="1" t="s">
        <v>1</v>
      </c>
      <c r="F1114" s="1" t="s">
        <v>12</v>
      </c>
      <c r="G1114" s="1" t="s">
        <v>3</v>
      </c>
      <c r="H1114" s="1" t="s">
        <v>7</v>
      </c>
      <c r="I1114" s="1"/>
      <c r="J1114" s="1"/>
      <c r="K1114" s="1"/>
      <c r="L1114" s="28">
        <v>89</v>
      </c>
      <c r="M1114" s="31">
        <v>7.1427899999999998</v>
      </c>
      <c r="N1114" s="31">
        <v>0.20598</v>
      </c>
    </row>
    <row r="1115" spans="1:14" x14ac:dyDescent="0.25">
      <c r="A1115" s="1" t="s">
        <v>432</v>
      </c>
      <c r="B1115" s="1">
        <v>1005818</v>
      </c>
      <c r="C1115" s="1">
        <v>2022</v>
      </c>
      <c r="D1115" s="1" t="s">
        <v>0</v>
      </c>
      <c r="E1115" s="1" t="s">
        <v>1</v>
      </c>
      <c r="F1115" s="1" t="s">
        <v>25</v>
      </c>
      <c r="G1115" s="1" t="s">
        <v>3</v>
      </c>
      <c r="H1115" s="1" t="s">
        <v>9</v>
      </c>
      <c r="I1115" s="1"/>
      <c r="J1115" s="1"/>
      <c r="K1115" s="1"/>
      <c r="L1115" s="28">
        <v>58</v>
      </c>
      <c r="M1115" s="31">
        <v>0.31</v>
      </c>
      <c r="N1115" s="31">
        <v>7.7200000000000003E-3</v>
      </c>
    </row>
    <row r="1116" spans="1:14" x14ac:dyDescent="0.25">
      <c r="A1116" s="1" t="s">
        <v>580</v>
      </c>
      <c r="B1116" s="1">
        <v>1005846</v>
      </c>
      <c r="C1116" s="1">
        <v>2022</v>
      </c>
      <c r="D1116" s="1" t="s">
        <v>0</v>
      </c>
      <c r="E1116" s="1" t="s">
        <v>1</v>
      </c>
      <c r="F1116" s="1" t="s">
        <v>12</v>
      </c>
      <c r="G1116" s="1" t="s">
        <v>3</v>
      </c>
      <c r="H1116" s="1" t="s">
        <v>7</v>
      </c>
      <c r="I1116" s="1"/>
      <c r="J1116" s="1"/>
      <c r="K1116" s="1"/>
      <c r="L1116" s="28">
        <v>59</v>
      </c>
      <c r="M1116" s="31">
        <v>19.699200000000001</v>
      </c>
      <c r="N1116" s="31">
        <v>0.56808000000000003</v>
      </c>
    </row>
    <row r="1117" spans="1:14" x14ac:dyDescent="0.25">
      <c r="A1117" s="1" t="s">
        <v>580</v>
      </c>
      <c r="B1117" s="1">
        <v>1005846</v>
      </c>
      <c r="C1117" s="1">
        <v>2022</v>
      </c>
      <c r="D1117" s="1" t="s">
        <v>0</v>
      </c>
      <c r="E1117" s="1" t="s">
        <v>1</v>
      </c>
      <c r="F1117" s="1" t="s">
        <v>12</v>
      </c>
      <c r="G1117" s="1" t="s">
        <v>3</v>
      </c>
      <c r="H1117" s="1" t="s">
        <v>5</v>
      </c>
      <c r="I1117" s="1"/>
      <c r="J1117" s="1"/>
      <c r="K1117" s="1"/>
      <c r="L1117" s="28">
        <v>5</v>
      </c>
      <c r="M1117" s="31">
        <v>2.2982399999999998</v>
      </c>
      <c r="N1117" s="31">
        <v>6.6280000000000006E-2</v>
      </c>
    </row>
    <row r="1118" spans="1:14" x14ac:dyDescent="0.25">
      <c r="A1118" s="1" t="s">
        <v>1192</v>
      </c>
      <c r="B1118" s="1">
        <v>1005858</v>
      </c>
      <c r="C1118" s="1">
        <v>2022</v>
      </c>
      <c r="D1118" s="1" t="s">
        <v>865</v>
      </c>
      <c r="E1118" s="1" t="s">
        <v>23978</v>
      </c>
      <c r="F1118" s="1" t="s">
        <v>25</v>
      </c>
      <c r="G1118" s="1" t="s">
        <v>867</v>
      </c>
      <c r="H1118" s="1"/>
      <c r="I1118" s="1"/>
      <c r="J1118" s="31">
        <v>2816.3058216999998</v>
      </c>
      <c r="K1118" s="31">
        <v>4.0916709000000004</v>
      </c>
      <c r="L1118" s="28"/>
      <c r="M1118" s="31">
        <v>2816.3058216999998</v>
      </c>
      <c r="N1118" s="31">
        <v>4.0916709000000004</v>
      </c>
    </row>
    <row r="1119" spans="1:14" x14ac:dyDescent="0.25">
      <c r="A1119" s="1" t="s">
        <v>343</v>
      </c>
      <c r="B1119" s="1">
        <v>1005883</v>
      </c>
      <c r="C1119" s="1">
        <v>2022</v>
      </c>
      <c r="D1119" s="1" t="s">
        <v>0</v>
      </c>
      <c r="E1119" s="1" t="s">
        <v>1</v>
      </c>
      <c r="F1119" s="1" t="s">
        <v>12</v>
      </c>
      <c r="G1119" s="1" t="s">
        <v>3</v>
      </c>
      <c r="H1119" s="1" t="s">
        <v>7</v>
      </c>
      <c r="I1119" s="1"/>
      <c r="J1119" s="1"/>
      <c r="K1119" s="1"/>
      <c r="L1119" s="28">
        <v>13</v>
      </c>
      <c r="M1119" s="31">
        <v>16.3569</v>
      </c>
      <c r="N1119" s="31">
        <v>0.47170000000000001</v>
      </c>
    </row>
    <row r="1120" spans="1:14" x14ac:dyDescent="0.25">
      <c r="A1120" s="1" t="s">
        <v>638</v>
      </c>
      <c r="B1120" s="1">
        <v>1005887</v>
      </c>
      <c r="C1120" s="1">
        <v>2022</v>
      </c>
      <c r="D1120" s="1" t="s">
        <v>0</v>
      </c>
      <c r="E1120" s="1" t="s">
        <v>1</v>
      </c>
      <c r="F1120" s="1" t="s">
        <v>25</v>
      </c>
      <c r="G1120" s="1" t="s">
        <v>3</v>
      </c>
      <c r="H1120" s="1" t="s">
        <v>6</v>
      </c>
      <c r="I1120" s="1"/>
      <c r="J1120" s="1"/>
      <c r="K1120" s="1"/>
      <c r="L1120" s="28">
        <v>0</v>
      </c>
      <c r="M1120" s="31">
        <v>0</v>
      </c>
      <c r="N1120" s="31">
        <v>0</v>
      </c>
    </row>
    <row r="1121" spans="1:14" x14ac:dyDescent="0.25">
      <c r="A1121" s="1" t="s">
        <v>638</v>
      </c>
      <c r="B1121" s="1">
        <v>1005887</v>
      </c>
      <c r="C1121" s="1">
        <v>2022</v>
      </c>
      <c r="D1121" s="1" t="s">
        <v>0</v>
      </c>
      <c r="E1121" s="1" t="s">
        <v>1</v>
      </c>
      <c r="F1121" s="1" t="s">
        <v>25</v>
      </c>
      <c r="G1121" s="1" t="s">
        <v>3</v>
      </c>
      <c r="H1121" s="1" t="s">
        <v>4</v>
      </c>
      <c r="I1121" s="1"/>
      <c r="J1121" s="1"/>
      <c r="K1121" s="1"/>
      <c r="L1121" s="28">
        <v>0</v>
      </c>
      <c r="M1121" s="31">
        <v>0</v>
      </c>
      <c r="N1121" s="31">
        <v>0</v>
      </c>
    </row>
    <row r="1122" spans="1:14" x14ac:dyDescent="0.25">
      <c r="A1122" s="1" t="s">
        <v>638</v>
      </c>
      <c r="B1122" s="1">
        <v>1005887</v>
      </c>
      <c r="C1122" s="1">
        <v>2022</v>
      </c>
      <c r="D1122" s="1" t="s">
        <v>0</v>
      </c>
      <c r="E1122" s="1" t="s">
        <v>1</v>
      </c>
      <c r="F1122" s="1" t="s">
        <v>25</v>
      </c>
      <c r="G1122" s="1" t="s">
        <v>3</v>
      </c>
      <c r="H1122" s="1" t="s">
        <v>10</v>
      </c>
      <c r="I1122" s="1"/>
      <c r="J1122" s="1"/>
      <c r="K1122" s="1"/>
      <c r="L1122" s="28">
        <v>0</v>
      </c>
      <c r="M1122" s="31">
        <v>0</v>
      </c>
      <c r="N1122" s="31">
        <v>0</v>
      </c>
    </row>
    <row r="1123" spans="1:14" x14ac:dyDescent="0.25">
      <c r="A1123" s="1" t="s">
        <v>638</v>
      </c>
      <c r="B1123" s="1">
        <v>1005887</v>
      </c>
      <c r="C1123" s="1">
        <v>2022</v>
      </c>
      <c r="D1123" s="1" t="s">
        <v>0</v>
      </c>
      <c r="E1123" s="1" t="s">
        <v>1</v>
      </c>
      <c r="F1123" s="1" t="s">
        <v>25</v>
      </c>
      <c r="G1123" s="1" t="s">
        <v>3</v>
      </c>
      <c r="H1123" s="1" t="s">
        <v>8</v>
      </c>
      <c r="I1123" s="1"/>
      <c r="J1123" s="1"/>
      <c r="K1123" s="1"/>
      <c r="L1123" s="28">
        <v>5</v>
      </c>
      <c r="M1123" s="31">
        <v>0.67</v>
      </c>
      <c r="N1123" s="31">
        <v>0</v>
      </c>
    </row>
    <row r="1124" spans="1:14" x14ac:dyDescent="0.25">
      <c r="A1124" s="1" t="s">
        <v>638</v>
      </c>
      <c r="B1124" s="1">
        <v>1005887</v>
      </c>
      <c r="C1124" s="1">
        <v>2022</v>
      </c>
      <c r="D1124" s="1" t="s">
        <v>0</v>
      </c>
      <c r="E1124" s="1" t="s">
        <v>1</v>
      </c>
      <c r="F1124" s="1" t="s">
        <v>25</v>
      </c>
      <c r="G1124" s="1" t="s">
        <v>3</v>
      </c>
      <c r="H1124" s="1" t="s">
        <v>9</v>
      </c>
      <c r="I1124" s="1"/>
      <c r="J1124" s="1"/>
      <c r="K1124" s="1"/>
      <c r="L1124" s="28">
        <v>12</v>
      </c>
      <c r="M1124" s="31">
        <v>3.21</v>
      </c>
      <c r="N1124" s="31">
        <v>0.1</v>
      </c>
    </row>
    <row r="1125" spans="1:14" x14ac:dyDescent="0.25">
      <c r="A1125" s="1" t="s">
        <v>638</v>
      </c>
      <c r="B1125" s="1">
        <v>1005887</v>
      </c>
      <c r="C1125" s="1">
        <v>2022</v>
      </c>
      <c r="D1125" s="1" t="s">
        <v>0</v>
      </c>
      <c r="E1125" s="1" t="s">
        <v>1</v>
      </c>
      <c r="F1125" s="1" t="s">
        <v>25</v>
      </c>
      <c r="G1125" s="1" t="s">
        <v>3</v>
      </c>
      <c r="H1125" s="1" t="s">
        <v>7</v>
      </c>
      <c r="I1125" s="1"/>
      <c r="J1125" s="1"/>
      <c r="K1125" s="1"/>
      <c r="L1125" s="28">
        <v>4</v>
      </c>
      <c r="M1125" s="31">
        <v>2.08</v>
      </c>
      <c r="N1125" s="31">
        <v>0.1</v>
      </c>
    </row>
    <row r="1126" spans="1:14" x14ac:dyDescent="0.25">
      <c r="A1126" s="1" t="s">
        <v>638</v>
      </c>
      <c r="B1126" s="1">
        <v>1005887</v>
      </c>
      <c r="C1126" s="1">
        <v>2022</v>
      </c>
      <c r="D1126" s="1" t="s">
        <v>0</v>
      </c>
      <c r="E1126" s="1" t="s">
        <v>1</v>
      </c>
      <c r="F1126" s="1" t="s">
        <v>25</v>
      </c>
      <c r="G1126" s="1" t="s">
        <v>3</v>
      </c>
      <c r="H1126" s="1" t="s">
        <v>5</v>
      </c>
      <c r="I1126" s="1"/>
      <c r="J1126" s="1"/>
      <c r="K1126" s="1"/>
      <c r="L1126" s="28">
        <v>0</v>
      </c>
      <c r="M1126" s="31">
        <v>0</v>
      </c>
      <c r="N1126" s="31">
        <v>0</v>
      </c>
    </row>
    <row r="1127" spans="1:14" x14ac:dyDescent="0.25">
      <c r="A1127" s="1" t="s">
        <v>167</v>
      </c>
      <c r="B1127" s="1">
        <v>1005953</v>
      </c>
      <c r="C1127" s="1">
        <v>2022</v>
      </c>
      <c r="D1127" s="1" t="s">
        <v>0</v>
      </c>
      <c r="E1127" s="1" t="s">
        <v>1</v>
      </c>
      <c r="F1127" s="1" t="s">
        <v>12</v>
      </c>
      <c r="G1127" s="1" t="s">
        <v>3</v>
      </c>
      <c r="H1127" s="1" t="s">
        <v>7</v>
      </c>
      <c r="I1127" s="1"/>
      <c r="J1127" s="1"/>
      <c r="K1127" s="1"/>
      <c r="L1127" s="28">
        <v>3</v>
      </c>
      <c r="M1127" s="31">
        <v>0.62888390000000005</v>
      </c>
      <c r="N1127" s="31">
        <v>1.11033E-2</v>
      </c>
    </row>
    <row r="1128" spans="1:14" x14ac:dyDescent="0.25">
      <c r="A1128" s="1" t="s">
        <v>1193</v>
      </c>
      <c r="B1128" s="1">
        <v>1005965</v>
      </c>
      <c r="C1128" s="1">
        <v>2022</v>
      </c>
      <c r="D1128" s="1" t="s">
        <v>0</v>
      </c>
      <c r="E1128" s="1" t="s">
        <v>1</v>
      </c>
      <c r="F1128" s="1" t="s">
        <v>25</v>
      </c>
      <c r="G1128" s="1" t="s">
        <v>3</v>
      </c>
      <c r="H1128" s="1" t="s">
        <v>9</v>
      </c>
      <c r="I1128" s="1"/>
      <c r="J1128" s="1"/>
      <c r="K1128" s="1"/>
      <c r="L1128" s="28">
        <v>4</v>
      </c>
      <c r="M1128" s="31">
        <v>0.51532520000000004</v>
      </c>
      <c r="N1128" s="31">
        <v>2.8519800000000001E-2</v>
      </c>
    </row>
    <row r="1129" spans="1:14" x14ac:dyDescent="0.25">
      <c r="A1129" s="1" t="s">
        <v>24058</v>
      </c>
      <c r="B1129" s="1">
        <v>1005986</v>
      </c>
      <c r="C1129" s="1">
        <v>2022</v>
      </c>
      <c r="D1129" s="1" t="s">
        <v>0</v>
      </c>
      <c r="E1129" s="1" t="s">
        <v>1</v>
      </c>
      <c r="F1129" s="1" t="s">
        <v>12</v>
      </c>
      <c r="G1129" s="1" t="s">
        <v>3</v>
      </c>
      <c r="H1129" s="1" t="s">
        <v>7</v>
      </c>
      <c r="I1129" s="1"/>
      <c r="J1129" s="1"/>
      <c r="K1129" s="1"/>
      <c r="L1129" s="28">
        <v>596</v>
      </c>
      <c r="M1129" s="31">
        <v>99.320447999999999</v>
      </c>
      <c r="N1129" s="31">
        <v>2.8641752</v>
      </c>
    </row>
    <row r="1130" spans="1:14" x14ac:dyDescent="0.25">
      <c r="A1130" s="1" t="s">
        <v>24058</v>
      </c>
      <c r="B1130" s="1">
        <v>1005986</v>
      </c>
      <c r="C1130" s="1">
        <v>2022</v>
      </c>
      <c r="D1130" s="1" t="s">
        <v>0</v>
      </c>
      <c r="E1130" s="1" t="s">
        <v>1</v>
      </c>
      <c r="F1130" s="1" t="s">
        <v>12</v>
      </c>
      <c r="G1130" s="1" t="s">
        <v>3</v>
      </c>
      <c r="H1130" s="1" t="s">
        <v>5</v>
      </c>
      <c r="I1130" s="1"/>
      <c r="J1130" s="1"/>
      <c r="K1130" s="1"/>
      <c r="L1130" s="28">
        <v>3</v>
      </c>
      <c r="M1130" s="31">
        <v>15.7847136</v>
      </c>
      <c r="N1130" s="31">
        <v>0.45519510000000002</v>
      </c>
    </row>
    <row r="1131" spans="1:14" x14ac:dyDescent="0.25">
      <c r="A1131" s="1" t="s">
        <v>24058</v>
      </c>
      <c r="B1131" s="1">
        <v>1005986</v>
      </c>
      <c r="C1131" s="1">
        <v>2022</v>
      </c>
      <c r="D1131" s="1" t="s">
        <v>0</v>
      </c>
      <c r="E1131" s="1" t="s">
        <v>1</v>
      </c>
      <c r="F1131" s="1" t="s">
        <v>12</v>
      </c>
      <c r="G1131" s="1" t="s">
        <v>3</v>
      </c>
      <c r="H1131" s="1" t="s">
        <v>9</v>
      </c>
      <c r="I1131" s="1"/>
      <c r="J1131" s="1"/>
      <c r="K1131" s="1"/>
      <c r="L1131" s="28">
        <v>24</v>
      </c>
      <c r="M1131" s="31">
        <v>7.8924479999999999</v>
      </c>
      <c r="N1131" s="31">
        <v>0.2276002</v>
      </c>
    </row>
    <row r="1132" spans="1:14" x14ac:dyDescent="0.25">
      <c r="A1132" s="1" t="s">
        <v>24058</v>
      </c>
      <c r="B1132" s="1">
        <v>1005986</v>
      </c>
      <c r="C1132" s="1">
        <v>2022</v>
      </c>
      <c r="D1132" s="1" t="s">
        <v>0</v>
      </c>
      <c r="E1132" s="1" t="s">
        <v>1</v>
      </c>
      <c r="F1132" s="1" t="s">
        <v>12</v>
      </c>
      <c r="G1132" s="1" t="s">
        <v>3</v>
      </c>
      <c r="H1132" s="1" t="s">
        <v>10</v>
      </c>
      <c r="I1132" s="1"/>
      <c r="J1132" s="1"/>
      <c r="K1132" s="1"/>
      <c r="L1132" s="28">
        <v>2</v>
      </c>
      <c r="M1132" s="31">
        <v>38.776415999999998</v>
      </c>
      <c r="N1132" s="31">
        <v>1.1182234</v>
      </c>
    </row>
    <row r="1133" spans="1:14" x14ac:dyDescent="0.25">
      <c r="A1133" s="1" t="s">
        <v>24058</v>
      </c>
      <c r="B1133" s="1">
        <v>1005986</v>
      </c>
      <c r="C1133" s="1">
        <v>2022</v>
      </c>
      <c r="D1133" s="1" t="s">
        <v>0</v>
      </c>
      <c r="E1133" s="1" t="s">
        <v>1</v>
      </c>
      <c r="F1133" s="1" t="s">
        <v>12</v>
      </c>
      <c r="G1133" s="1" t="s">
        <v>3</v>
      </c>
      <c r="H1133" s="1" t="s">
        <v>6</v>
      </c>
      <c r="I1133" s="1"/>
      <c r="J1133" s="1"/>
      <c r="K1133" s="1"/>
      <c r="L1133" s="28">
        <v>2</v>
      </c>
      <c r="M1133" s="31">
        <v>1.3497600000000001</v>
      </c>
      <c r="N1133" s="31">
        <v>3.8924E-2</v>
      </c>
    </row>
    <row r="1134" spans="1:14" x14ac:dyDescent="0.25">
      <c r="A1134" s="1" t="s">
        <v>24058</v>
      </c>
      <c r="B1134" s="1">
        <v>1005986</v>
      </c>
      <c r="C1134" s="1">
        <v>2022</v>
      </c>
      <c r="D1134" s="1" t="s">
        <v>0</v>
      </c>
      <c r="E1134" s="1" t="s">
        <v>1</v>
      </c>
      <c r="F1134" s="1" t="s">
        <v>12</v>
      </c>
      <c r="G1134" s="1" t="s">
        <v>3</v>
      </c>
      <c r="H1134" s="1" t="s">
        <v>8</v>
      </c>
      <c r="I1134" s="1"/>
      <c r="J1134" s="1"/>
      <c r="K1134" s="1"/>
      <c r="L1134" s="28">
        <v>18</v>
      </c>
      <c r="M1134" s="31">
        <v>6.8910720000000003</v>
      </c>
      <c r="N1134" s="31">
        <v>0.1987228</v>
      </c>
    </row>
    <row r="1135" spans="1:14" x14ac:dyDescent="0.25">
      <c r="A1135" s="1" t="s">
        <v>24059</v>
      </c>
      <c r="B1135" s="1">
        <v>1005989</v>
      </c>
      <c r="C1135" s="1">
        <v>2022</v>
      </c>
      <c r="D1135" s="1" t="s">
        <v>0</v>
      </c>
      <c r="E1135" s="1" t="s">
        <v>1</v>
      </c>
      <c r="F1135" s="1" t="s">
        <v>12</v>
      </c>
      <c r="G1135" s="1" t="s">
        <v>3</v>
      </c>
      <c r="H1135" s="1" t="s">
        <v>6</v>
      </c>
      <c r="I1135" s="1"/>
      <c r="J1135" s="1"/>
      <c r="K1135" s="1"/>
      <c r="L1135" s="28">
        <v>0</v>
      </c>
      <c r="M1135" s="31">
        <v>0</v>
      </c>
      <c r="N1135" s="31">
        <v>0</v>
      </c>
    </row>
    <row r="1136" spans="1:14" x14ac:dyDescent="0.25">
      <c r="A1136" s="1" t="s">
        <v>24059</v>
      </c>
      <c r="B1136" s="1">
        <v>1005989</v>
      </c>
      <c r="C1136" s="1">
        <v>2022</v>
      </c>
      <c r="D1136" s="1" t="s">
        <v>0</v>
      </c>
      <c r="E1136" s="1" t="s">
        <v>1</v>
      </c>
      <c r="F1136" s="1" t="s">
        <v>12</v>
      </c>
      <c r="G1136" s="1" t="s">
        <v>3</v>
      </c>
      <c r="H1136" s="1" t="s">
        <v>7</v>
      </c>
      <c r="I1136" s="1"/>
      <c r="J1136" s="1"/>
      <c r="K1136" s="1"/>
      <c r="L1136" s="28">
        <v>235</v>
      </c>
      <c r="M1136" s="31">
        <v>135.08972639999999</v>
      </c>
      <c r="N1136" s="31">
        <v>3.8956795999999998</v>
      </c>
    </row>
    <row r="1137" spans="1:14" x14ac:dyDescent="0.25">
      <c r="A1137" s="1" t="s">
        <v>24059</v>
      </c>
      <c r="B1137" s="1">
        <v>1005989</v>
      </c>
      <c r="C1137" s="1">
        <v>2022</v>
      </c>
      <c r="D1137" s="1" t="s">
        <v>0</v>
      </c>
      <c r="E1137" s="1" t="s">
        <v>1</v>
      </c>
      <c r="F1137" s="1" t="s">
        <v>12</v>
      </c>
      <c r="G1137" s="1" t="s">
        <v>3</v>
      </c>
      <c r="H1137" s="1" t="s">
        <v>5</v>
      </c>
      <c r="I1137" s="1"/>
      <c r="J1137" s="1"/>
      <c r="K1137" s="1"/>
      <c r="L1137" s="28">
        <v>0</v>
      </c>
      <c r="M1137" s="31">
        <v>0</v>
      </c>
      <c r="N1137" s="31">
        <v>0</v>
      </c>
    </row>
    <row r="1138" spans="1:14" x14ac:dyDescent="0.25">
      <c r="A1138" s="1" t="s">
        <v>24059</v>
      </c>
      <c r="B1138" s="1">
        <v>1005989</v>
      </c>
      <c r="C1138" s="1">
        <v>2022</v>
      </c>
      <c r="D1138" s="1" t="s">
        <v>0</v>
      </c>
      <c r="E1138" s="1" t="s">
        <v>1</v>
      </c>
      <c r="F1138" s="1" t="s">
        <v>12</v>
      </c>
      <c r="G1138" s="1" t="s">
        <v>3</v>
      </c>
      <c r="H1138" s="1" t="s">
        <v>10</v>
      </c>
      <c r="I1138" s="1"/>
      <c r="J1138" s="1"/>
      <c r="K1138" s="1"/>
      <c r="L1138" s="28">
        <v>4</v>
      </c>
      <c r="M1138" s="31">
        <v>4.4746367999999999</v>
      </c>
      <c r="N1138" s="31">
        <v>0.12903829999999999</v>
      </c>
    </row>
    <row r="1139" spans="1:14" x14ac:dyDescent="0.25">
      <c r="A1139" s="1" t="s">
        <v>24059</v>
      </c>
      <c r="B1139" s="1">
        <v>1005989</v>
      </c>
      <c r="C1139" s="1">
        <v>2022</v>
      </c>
      <c r="D1139" s="1" t="s">
        <v>0</v>
      </c>
      <c r="E1139" s="1" t="s">
        <v>1</v>
      </c>
      <c r="F1139" s="1" t="s">
        <v>12</v>
      </c>
      <c r="G1139" s="1" t="s">
        <v>3</v>
      </c>
      <c r="H1139" s="1" t="s">
        <v>9</v>
      </c>
      <c r="I1139" s="1"/>
      <c r="J1139" s="1"/>
      <c r="K1139" s="1"/>
      <c r="L1139" s="28">
        <v>1</v>
      </c>
      <c r="M1139" s="31">
        <v>3.2868500000000002E-2</v>
      </c>
      <c r="N1139" s="31">
        <v>9.479E-4</v>
      </c>
    </row>
    <row r="1140" spans="1:14" x14ac:dyDescent="0.25">
      <c r="A1140" s="1" t="s">
        <v>24059</v>
      </c>
      <c r="B1140" s="1">
        <v>1005989</v>
      </c>
      <c r="C1140" s="1">
        <v>2022</v>
      </c>
      <c r="D1140" s="1" t="s">
        <v>0</v>
      </c>
      <c r="E1140" s="1" t="s">
        <v>1</v>
      </c>
      <c r="F1140" s="1" t="s">
        <v>12</v>
      </c>
      <c r="G1140" s="1" t="s">
        <v>3</v>
      </c>
      <c r="H1140" s="1" t="s">
        <v>8</v>
      </c>
      <c r="I1140" s="1"/>
      <c r="J1140" s="1"/>
      <c r="K1140" s="1"/>
      <c r="L1140" s="28">
        <v>0</v>
      </c>
      <c r="M1140" s="31">
        <v>0</v>
      </c>
      <c r="N1140" s="31">
        <v>0</v>
      </c>
    </row>
    <row r="1141" spans="1:14" x14ac:dyDescent="0.25">
      <c r="A1141" s="1" t="s">
        <v>24059</v>
      </c>
      <c r="B1141" s="1">
        <v>1005989</v>
      </c>
      <c r="C1141" s="1">
        <v>2022</v>
      </c>
      <c r="D1141" s="1" t="s">
        <v>0</v>
      </c>
      <c r="E1141" s="1" t="s">
        <v>1</v>
      </c>
      <c r="F1141" s="1" t="s">
        <v>12</v>
      </c>
      <c r="G1141" s="1" t="s">
        <v>3</v>
      </c>
      <c r="H1141" s="1" t="s">
        <v>4</v>
      </c>
      <c r="I1141" s="1"/>
      <c r="J1141" s="1"/>
      <c r="K1141" s="1"/>
      <c r="L1141" s="28">
        <v>29</v>
      </c>
      <c r="M1141" s="31">
        <v>0.52895999999999999</v>
      </c>
      <c r="N1141" s="31">
        <v>1.5254E-2</v>
      </c>
    </row>
    <row r="1142" spans="1:14" x14ac:dyDescent="0.25">
      <c r="A1142" s="1" t="s">
        <v>817</v>
      </c>
      <c r="B1142" s="1">
        <v>1006042</v>
      </c>
      <c r="C1142" s="1">
        <v>2022</v>
      </c>
      <c r="D1142" s="1" t="s">
        <v>0</v>
      </c>
      <c r="E1142" s="1" t="s">
        <v>1</v>
      </c>
      <c r="F1142" s="1" t="s">
        <v>12</v>
      </c>
      <c r="G1142" s="1" t="s">
        <v>3</v>
      </c>
      <c r="H1142" s="1" t="s">
        <v>9</v>
      </c>
      <c r="I1142" s="1"/>
      <c r="J1142" s="1"/>
      <c r="K1142" s="1"/>
      <c r="L1142" s="28">
        <v>4</v>
      </c>
      <c r="M1142" s="31">
        <v>0.550848</v>
      </c>
      <c r="N1142" s="31">
        <v>1.5885199999999999E-2</v>
      </c>
    </row>
    <row r="1143" spans="1:14" x14ac:dyDescent="0.25">
      <c r="A1143" s="1" t="s">
        <v>817</v>
      </c>
      <c r="B1143" s="1">
        <v>1006042</v>
      </c>
      <c r="C1143" s="1">
        <v>2022</v>
      </c>
      <c r="D1143" s="1" t="s">
        <v>0</v>
      </c>
      <c r="E1143" s="1" t="s">
        <v>1</v>
      </c>
      <c r="F1143" s="1" t="s">
        <v>12</v>
      </c>
      <c r="G1143" s="1" t="s">
        <v>3</v>
      </c>
      <c r="H1143" s="1" t="s">
        <v>7</v>
      </c>
      <c r="I1143" s="1"/>
      <c r="J1143" s="1"/>
      <c r="K1143" s="1"/>
      <c r="L1143" s="28">
        <v>25</v>
      </c>
      <c r="M1143" s="31">
        <v>10.507152</v>
      </c>
      <c r="N1143" s="31">
        <v>0.3030023</v>
      </c>
    </row>
    <row r="1144" spans="1:14" x14ac:dyDescent="0.25">
      <c r="A1144" s="1" t="s">
        <v>372</v>
      </c>
      <c r="B1144" s="1">
        <v>1006087</v>
      </c>
      <c r="C1144" s="1">
        <v>2022</v>
      </c>
      <c r="D1144" s="1" t="s">
        <v>0</v>
      </c>
      <c r="E1144" s="1" t="s">
        <v>1</v>
      </c>
      <c r="F1144" s="1" t="s">
        <v>25</v>
      </c>
      <c r="G1144" s="1" t="s">
        <v>3</v>
      </c>
      <c r="H1144" s="1" t="s">
        <v>7</v>
      </c>
      <c r="I1144" s="1"/>
      <c r="J1144" s="1"/>
      <c r="K1144" s="1"/>
      <c r="L1144" s="28">
        <v>110</v>
      </c>
      <c r="M1144" s="31">
        <v>1.0589356999999999</v>
      </c>
      <c r="N1144" s="31">
        <v>6.0913799999999997E-2</v>
      </c>
    </row>
    <row r="1145" spans="1:14" x14ac:dyDescent="0.25">
      <c r="A1145" s="1" t="s">
        <v>49</v>
      </c>
      <c r="B1145" s="1">
        <v>1006109</v>
      </c>
      <c r="C1145" s="1">
        <v>2022</v>
      </c>
      <c r="D1145" s="1" t="s">
        <v>0</v>
      </c>
      <c r="E1145" s="1" t="s">
        <v>1</v>
      </c>
      <c r="F1145" s="1" t="s">
        <v>12</v>
      </c>
      <c r="G1145" s="1" t="s">
        <v>3</v>
      </c>
      <c r="H1145" s="1" t="s">
        <v>6</v>
      </c>
      <c r="I1145" s="1"/>
      <c r="J1145" s="1"/>
      <c r="K1145" s="1"/>
      <c r="L1145" s="28">
        <v>0</v>
      </c>
      <c r="M1145" s="31">
        <v>0</v>
      </c>
      <c r="N1145" s="31">
        <v>0</v>
      </c>
    </row>
    <row r="1146" spans="1:14" x14ac:dyDescent="0.25">
      <c r="A1146" s="1" t="s">
        <v>49</v>
      </c>
      <c r="B1146" s="1">
        <v>1006109</v>
      </c>
      <c r="C1146" s="1">
        <v>2022</v>
      </c>
      <c r="D1146" s="1" t="s">
        <v>0</v>
      </c>
      <c r="E1146" s="1" t="s">
        <v>1</v>
      </c>
      <c r="F1146" s="1" t="s">
        <v>12</v>
      </c>
      <c r="G1146" s="1" t="s">
        <v>3</v>
      </c>
      <c r="H1146" s="1" t="s">
        <v>8</v>
      </c>
      <c r="I1146" s="1"/>
      <c r="J1146" s="1"/>
      <c r="K1146" s="1"/>
      <c r="L1146" s="28">
        <v>12</v>
      </c>
      <c r="M1146" s="31">
        <v>9.32</v>
      </c>
      <c r="N1146" s="31">
        <v>0.3</v>
      </c>
    </row>
    <row r="1147" spans="1:14" x14ac:dyDescent="0.25">
      <c r="A1147" s="1" t="s">
        <v>49</v>
      </c>
      <c r="B1147" s="1">
        <v>1006109</v>
      </c>
      <c r="C1147" s="1">
        <v>2022</v>
      </c>
      <c r="D1147" s="1" t="s">
        <v>0</v>
      </c>
      <c r="E1147" s="1" t="s">
        <v>1</v>
      </c>
      <c r="F1147" s="1" t="s">
        <v>12</v>
      </c>
      <c r="G1147" s="1" t="s">
        <v>3</v>
      </c>
      <c r="H1147" s="1" t="s">
        <v>10</v>
      </c>
      <c r="I1147" s="1"/>
      <c r="J1147" s="1"/>
      <c r="K1147" s="1"/>
      <c r="L1147" s="28">
        <v>0</v>
      </c>
      <c r="M1147" s="31">
        <v>0</v>
      </c>
      <c r="N1147" s="31">
        <v>0</v>
      </c>
    </row>
    <row r="1148" spans="1:14" x14ac:dyDescent="0.25">
      <c r="A1148" s="1" t="s">
        <v>49</v>
      </c>
      <c r="B1148" s="1">
        <v>1006109</v>
      </c>
      <c r="C1148" s="1">
        <v>2022</v>
      </c>
      <c r="D1148" s="1" t="s">
        <v>0</v>
      </c>
      <c r="E1148" s="1" t="s">
        <v>1</v>
      </c>
      <c r="F1148" s="1" t="s">
        <v>12</v>
      </c>
      <c r="G1148" s="1" t="s">
        <v>3</v>
      </c>
      <c r="H1148" s="1" t="s">
        <v>9</v>
      </c>
      <c r="I1148" s="1"/>
      <c r="J1148" s="1"/>
      <c r="K1148" s="1"/>
      <c r="L1148" s="28">
        <v>21</v>
      </c>
      <c r="M1148" s="31">
        <v>13.54</v>
      </c>
      <c r="N1148" s="31">
        <v>0.4</v>
      </c>
    </row>
    <row r="1149" spans="1:14" x14ac:dyDescent="0.25">
      <c r="A1149" s="1" t="s">
        <v>49</v>
      </c>
      <c r="B1149" s="1">
        <v>1006109</v>
      </c>
      <c r="C1149" s="1">
        <v>2022</v>
      </c>
      <c r="D1149" s="1" t="s">
        <v>0</v>
      </c>
      <c r="E1149" s="1" t="s">
        <v>1</v>
      </c>
      <c r="F1149" s="1" t="s">
        <v>12</v>
      </c>
      <c r="G1149" s="1" t="s">
        <v>3</v>
      </c>
      <c r="H1149" s="1" t="s">
        <v>5</v>
      </c>
      <c r="I1149" s="1"/>
      <c r="J1149" s="1"/>
      <c r="K1149" s="1"/>
      <c r="L1149" s="28">
        <v>0</v>
      </c>
      <c r="M1149" s="31">
        <v>0</v>
      </c>
      <c r="N1149" s="31">
        <v>0</v>
      </c>
    </row>
    <row r="1150" spans="1:14" x14ac:dyDescent="0.25">
      <c r="A1150" s="1" t="s">
        <v>49</v>
      </c>
      <c r="B1150" s="1">
        <v>1006109</v>
      </c>
      <c r="C1150" s="1">
        <v>2022</v>
      </c>
      <c r="D1150" s="1" t="s">
        <v>0</v>
      </c>
      <c r="E1150" s="1" t="s">
        <v>1</v>
      </c>
      <c r="F1150" s="1" t="s">
        <v>12</v>
      </c>
      <c r="G1150" s="1" t="s">
        <v>3</v>
      </c>
      <c r="H1150" s="1" t="s">
        <v>4</v>
      </c>
      <c r="I1150" s="1"/>
      <c r="J1150" s="1"/>
      <c r="K1150" s="1"/>
      <c r="L1150" s="28">
        <v>0</v>
      </c>
      <c r="M1150" s="31">
        <v>0</v>
      </c>
      <c r="N1150" s="31">
        <v>0</v>
      </c>
    </row>
    <row r="1151" spans="1:14" x14ac:dyDescent="0.25">
      <c r="A1151" s="1" t="s">
        <v>49</v>
      </c>
      <c r="B1151" s="1">
        <v>1006109</v>
      </c>
      <c r="C1151" s="1">
        <v>2022</v>
      </c>
      <c r="D1151" s="1" t="s">
        <v>0</v>
      </c>
      <c r="E1151" s="1" t="s">
        <v>1</v>
      </c>
      <c r="F1151" s="1" t="s">
        <v>12</v>
      </c>
      <c r="G1151" s="1" t="s">
        <v>3</v>
      </c>
      <c r="H1151" s="1" t="s">
        <v>7</v>
      </c>
      <c r="I1151" s="1"/>
      <c r="J1151" s="1"/>
      <c r="K1151" s="1"/>
      <c r="L1151" s="28">
        <v>84</v>
      </c>
      <c r="M1151" s="31">
        <v>91.06</v>
      </c>
      <c r="N1151" s="31">
        <v>2.6</v>
      </c>
    </row>
    <row r="1152" spans="1:14" x14ac:dyDescent="0.25">
      <c r="A1152" s="1" t="s">
        <v>859</v>
      </c>
      <c r="B1152" s="1">
        <v>1006130</v>
      </c>
      <c r="C1152" s="1">
        <v>2022</v>
      </c>
      <c r="D1152" s="1" t="s">
        <v>0</v>
      </c>
      <c r="E1152" s="1" t="s">
        <v>1</v>
      </c>
      <c r="F1152" s="1" t="s">
        <v>12</v>
      </c>
      <c r="G1152" s="1" t="s">
        <v>3</v>
      </c>
      <c r="H1152" s="1" t="s">
        <v>7</v>
      </c>
      <c r="I1152" s="1"/>
      <c r="J1152" s="1"/>
      <c r="K1152" s="1"/>
      <c r="L1152" s="28">
        <v>135</v>
      </c>
      <c r="M1152" s="31">
        <v>38.08</v>
      </c>
      <c r="N1152" s="31">
        <v>1.1000000000000001</v>
      </c>
    </row>
    <row r="1153" spans="1:14" x14ac:dyDescent="0.25">
      <c r="A1153" s="1" t="s">
        <v>859</v>
      </c>
      <c r="B1153" s="1">
        <v>1006130</v>
      </c>
      <c r="C1153" s="1">
        <v>2022</v>
      </c>
      <c r="D1153" s="1" t="s">
        <v>0</v>
      </c>
      <c r="E1153" s="1" t="s">
        <v>1</v>
      </c>
      <c r="F1153" s="1" t="s">
        <v>12</v>
      </c>
      <c r="G1153" s="1" t="s">
        <v>3</v>
      </c>
      <c r="H1153" s="1" t="s">
        <v>6</v>
      </c>
      <c r="I1153" s="1"/>
      <c r="J1153" s="1"/>
      <c r="K1153" s="1"/>
      <c r="L1153" s="28">
        <v>0</v>
      </c>
      <c r="M1153" s="31">
        <v>0</v>
      </c>
      <c r="N1153" s="31">
        <v>0</v>
      </c>
    </row>
    <row r="1154" spans="1:14" x14ac:dyDescent="0.25">
      <c r="A1154" s="1" t="s">
        <v>859</v>
      </c>
      <c r="B1154" s="1">
        <v>1006130</v>
      </c>
      <c r="C1154" s="1">
        <v>2022</v>
      </c>
      <c r="D1154" s="1" t="s">
        <v>0</v>
      </c>
      <c r="E1154" s="1" t="s">
        <v>1</v>
      </c>
      <c r="F1154" s="1" t="s">
        <v>12</v>
      </c>
      <c r="G1154" s="1" t="s">
        <v>3</v>
      </c>
      <c r="H1154" s="1" t="s">
        <v>4</v>
      </c>
      <c r="I1154" s="1"/>
      <c r="J1154" s="1"/>
      <c r="K1154" s="1"/>
      <c r="L1154" s="28">
        <v>0</v>
      </c>
      <c r="M1154" s="31">
        <v>0</v>
      </c>
      <c r="N1154" s="31">
        <v>0</v>
      </c>
    </row>
    <row r="1155" spans="1:14" x14ac:dyDescent="0.25">
      <c r="A1155" s="1" t="s">
        <v>859</v>
      </c>
      <c r="B1155" s="1">
        <v>1006130</v>
      </c>
      <c r="C1155" s="1">
        <v>2022</v>
      </c>
      <c r="D1155" s="1" t="s">
        <v>0</v>
      </c>
      <c r="E1155" s="1" t="s">
        <v>1</v>
      </c>
      <c r="F1155" s="1" t="s">
        <v>12</v>
      </c>
      <c r="G1155" s="1" t="s">
        <v>3</v>
      </c>
      <c r="H1155" s="1" t="s">
        <v>10</v>
      </c>
      <c r="I1155" s="1"/>
      <c r="J1155" s="1"/>
      <c r="K1155" s="1"/>
      <c r="L1155" s="28">
        <v>0</v>
      </c>
      <c r="M1155" s="31">
        <v>0</v>
      </c>
      <c r="N1155" s="31">
        <v>0</v>
      </c>
    </row>
    <row r="1156" spans="1:14" x14ac:dyDescent="0.25">
      <c r="A1156" s="1" t="s">
        <v>859</v>
      </c>
      <c r="B1156" s="1">
        <v>1006130</v>
      </c>
      <c r="C1156" s="1">
        <v>2022</v>
      </c>
      <c r="D1156" s="1" t="s">
        <v>0</v>
      </c>
      <c r="E1156" s="1" t="s">
        <v>1</v>
      </c>
      <c r="F1156" s="1" t="s">
        <v>12</v>
      </c>
      <c r="G1156" s="1" t="s">
        <v>3</v>
      </c>
      <c r="H1156" s="1" t="s">
        <v>5</v>
      </c>
      <c r="I1156" s="1"/>
      <c r="J1156" s="1"/>
      <c r="K1156" s="1"/>
      <c r="L1156" s="28">
        <v>0</v>
      </c>
      <c r="M1156" s="31">
        <v>0</v>
      </c>
      <c r="N1156" s="31">
        <v>0</v>
      </c>
    </row>
    <row r="1157" spans="1:14" x14ac:dyDescent="0.25">
      <c r="A1157" s="1" t="s">
        <v>859</v>
      </c>
      <c r="B1157" s="1">
        <v>1006130</v>
      </c>
      <c r="C1157" s="1">
        <v>2022</v>
      </c>
      <c r="D1157" s="1" t="s">
        <v>0</v>
      </c>
      <c r="E1157" s="1" t="s">
        <v>1</v>
      </c>
      <c r="F1157" s="1" t="s">
        <v>12</v>
      </c>
      <c r="G1157" s="1" t="s">
        <v>3</v>
      </c>
      <c r="H1157" s="1" t="s">
        <v>9</v>
      </c>
      <c r="I1157" s="1"/>
      <c r="J1157" s="1"/>
      <c r="K1157" s="1"/>
      <c r="L1157" s="28">
        <v>11</v>
      </c>
      <c r="M1157" s="31">
        <v>1.49</v>
      </c>
      <c r="N1157" s="31">
        <v>0</v>
      </c>
    </row>
    <row r="1158" spans="1:14" x14ac:dyDescent="0.25">
      <c r="A1158" s="1" t="s">
        <v>859</v>
      </c>
      <c r="B1158" s="1">
        <v>1006130</v>
      </c>
      <c r="C1158" s="1">
        <v>2022</v>
      </c>
      <c r="D1158" s="1" t="s">
        <v>0</v>
      </c>
      <c r="E1158" s="1" t="s">
        <v>1</v>
      </c>
      <c r="F1158" s="1" t="s">
        <v>12</v>
      </c>
      <c r="G1158" s="1" t="s">
        <v>3</v>
      </c>
      <c r="H1158" s="1" t="s">
        <v>8</v>
      </c>
      <c r="I1158" s="1"/>
      <c r="J1158" s="1"/>
      <c r="K1158" s="1"/>
      <c r="L1158" s="28">
        <v>0</v>
      </c>
      <c r="M1158" s="31">
        <v>0</v>
      </c>
      <c r="N1158" s="31">
        <v>0</v>
      </c>
    </row>
    <row r="1159" spans="1:14" x14ac:dyDescent="0.25">
      <c r="A1159" s="1" t="s">
        <v>86</v>
      </c>
      <c r="B1159" s="1">
        <v>1006131</v>
      </c>
      <c r="C1159" s="1">
        <v>2022</v>
      </c>
      <c r="D1159" s="1" t="s">
        <v>0</v>
      </c>
      <c r="E1159" s="1" t="s">
        <v>1</v>
      </c>
      <c r="F1159" s="1" t="s">
        <v>25</v>
      </c>
      <c r="G1159" s="1" t="s">
        <v>3</v>
      </c>
      <c r="H1159" s="1" t="s">
        <v>10</v>
      </c>
      <c r="I1159" s="1"/>
      <c r="J1159" s="1"/>
      <c r="K1159" s="1"/>
      <c r="L1159" s="28">
        <v>0</v>
      </c>
      <c r="M1159" s="31">
        <v>0</v>
      </c>
      <c r="N1159" s="31">
        <v>0</v>
      </c>
    </row>
    <row r="1160" spans="1:14" x14ac:dyDescent="0.25">
      <c r="A1160" s="1" t="s">
        <v>86</v>
      </c>
      <c r="B1160" s="1">
        <v>1006131</v>
      </c>
      <c r="C1160" s="1">
        <v>2022</v>
      </c>
      <c r="D1160" s="1" t="s">
        <v>0</v>
      </c>
      <c r="E1160" s="1" t="s">
        <v>1</v>
      </c>
      <c r="F1160" s="1" t="s">
        <v>25</v>
      </c>
      <c r="G1160" s="1" t="s">
        <v>3</v>
      </c>
      <c r="H1160" s="1" t="s">
        <v>4</v>
      </c>
      <c r="I1160" s="1"/>
      <c r="J1160" s="1"/>
      <c r="K1160" s="1"/>
      <c r="L1160" s="28">
        <v>1</v>
      </c>
      <c r="M1160" s="31">
        <v>0.13</v>
      </c>
      <c r="N1160" s="31">
        <v>0</v>
      </c>
    </row>
    <row r="1161" spans="1:14" x14ac:dyDescent="0.25">
      <c r="A1161" s="1" t="s">
        <v>86</v>
      </c>
      <c r="B1161" s="1">
        <v>1006131</v>
      </c>
      <c r="C1161" s="1">
        <v>2022</v>
      </c>
      <c r="D1161" s="1" t="s">
        <v>0</v>
      </c>
      <c r="E1161" s="1" t="s">
        <v>1</v>
      </c>
      <c r="F1161" s="1" t="s">
        <v>25</v>
      </c>
      <c r="G1161" s="1" t="s">
        <v>3</v>
      </c>
      <c r="H1161" s="1" t="s">
        <v>6</v>
      </c>
      <c r="I1161" s="1"/>
      <c r="J1161" s="1"/>
      <c r="K1161" s="1"/>
      <c r="L1161" s="28">
        <v>4</v>
      </c>
      <c r="M1161" s="31">
        <v>0.54</v>
      </c>
      <c r="N1161" s="31">
        <v>0</v>
      </c>
    </row>
    <row r="1162" spans="1:14" x14ac:dyDescent="0.25">
      <c r="A1162" s="1" t="s">
        <v>86</v>
      </c>
      <c r="B1162" s="1">
        <v>1006131</v>
      </c>
      <c r="C1162" s="1">
        <v>2022</v>
      </c>
      <c r="D1162" s="1" t="s">
        <v>0</v>
      </c>
      <c r="E1162" s="1" t="s">
        <v>1</v>
      </c>
      <c r="F1162" s="1" t="s">
        <v>25</v>
      </c>
      <c r="G1162" s="1" t="s">
        <v>3</v>
      </c>
      <c r="H1162" s="1" t="s">
        <v>8</v>
      </c>
      <c r="I1162" s="1"/>
      <c r="J1162" s="1"/>
      <c r="K1162" s="1"/>
      <c r="L1162" s="28">
        <v>1</v>
      </c>
      <c r="M1162" s="31">
        <v>0.01</v>
      </c>
      <c r="N1162" s="31">
        <v>0</v>
      </c>
    </row>
    <row r="1163" spans="1:14" x14ac:dyDescent="0.25">
      <c r="A1163" s="1" t="s">
        <v>86</v>
      </c>
      <c r="B1163" s="1">
        <v>1006131</v>
      </c>
      <c r="C1163" s="1">
        <v>2022</v>
      </c>
      <c r="D1163" s="1" t="s">
        <v>0</v>
      </c>
      <c r="E1163" s="1" t="s">
        <v>1</v>
      </c>
      <c r="F1163" s="1" t="s">
        <v>25</v>
      </c>
      <c r="G1163" s="1" t="s">
        <v>3</v>
      </c>
      <c r="H1163" s="1" t="s">
        <v>9</v>
      </c>
      <c r="I1163" s="1"/>
      <c r="J1163" s="1"/>
      <c r="K1163" s="1"/>
      <c r="L1163" s="28">
        <v>1</v>
      </c>
      <c r="M1163" s="31">
        <v>0.12</v>
      </c>
      <c r="N1163" s="31">
        <v>0</v>
      </c>
    </row>
    <row r="1164" spans="1:14" x14ac:dyDescent="0.25">
      <c r="A1164" s="1" t="s">
        <v>86</v>
      </c>
      <c r="B1164" s="1">
        <v>1006131</v>
      </c>
      <c r="C1164" s="1">
        <v>2022</v>
      </c>
      <c r="D1164" s="1" t="s">
        <v>0</v>
      </c>
      <c r="E1164" s="1" t="s">
        <v>1</v>
      </c>
      <c r="F1164" s="1" t="s">
        <v>25</v>
      </c>
      <c r="G1164" s="1" t="s">
        <v>3</v>
      </c>
      <c r="H1164" s="1" t="s">
        <v>7</v>
      </c>
      <c r="I1164" s="1"/>
      <c r="J1164" s="1"/>
      <c r="K1164" s="1"/>
      <c r="L1164" s="28">
        <v>23</v>
      </c>
      <c r="M1164" s="31">
        <v>0.08</v>
      </c>
      <c r="N1164" s="31">
        <v>0</v>
      </c>
    </row>
    <row r="1165" spans="1:14" x14ac:dyDescent="0.25">
      <c r="A1165" s="1" t="s">
        <v>86</v>
      </c>
      <c r="B1165" s="1">
        <v>1006131</v>
      </c>
      <c r="C1165" s="1">
        <v>2022</v>
      </c>
      <c r="D1165" s="1" t="s">
        <v>0</v>
      </c>
      <c r="E1165" s="1" t="s">
        <v>1</v>
      </c>
      <c r="F1165" s="1" t="s">
        <v>25</v>
      </c>
      <c r="G1165" s="1" t="s">
        <v>3</v>
      </c>
      <c r="H1165" s="1" t="s">
        <v>5</v>
      </c>
      <c r="I1165" s="1"/>
      <c r="J1165" s="1"/>
      <c r="K1165" s="1"/>
      <c r="L1165" s="28">
        <v>0</v>
      </c>
      <c r="M1165" s="31">
        <v>0</v>
      </c>
      <c r="N1165" s="31">
        <v>0</v>
      </c>
    </row>
    <row r="1166" spans="1:14" x14ac:dyDescent="0.25">
      <c r="A1166" s="1" t="s">
        <v>61</v>
      </c>
      <c r="B1166" s="1">
        <v>1006143</v>
      </c>
      <c r="C1166" s="1">
        <v>2022</v>
      </c>
      <c r="D1166" s="1" t="s">
        <v>0</v>
      </c>
      <c r="E1166" s="1" t="s">
        <v>1</v>
      </c>
      <c r="F1166" s="1" t="s">
        <v>12</v>
      </c>
      <c r="G1166" s="1" t="s">
        <v>3</v>
      </c>
      <c r="H1166" s="1" t="s">
        <v>6</v>
      </c>
      <c r="I1166" s="1"/>
      <c r="J1166" s="1"/>
      <c r="K1166" s="1"/>
      <c r="L1166" s="28">
        <v>0</v>
      </c>
      <c r="M1166" s="31">
        <v>0</v>
      </c>
      <c r="N1166" s="31">
        <v>0</v>
      </c>
    </row>
    <row r="1167" spans="1:14" x14ac:dyDescent="0.25">
      <c r="A1167" s="1" t="s">
        <v>61</v>
      </c>
      <c r="B1167" s="1">
        <v>1006143</v>
      </c>
      <c r="C1167" s="1">
        <v>2022</v>
      </c>
      <c r="D1167" s="1" t="s">
        <v>0</v>
      </c>
      <c r="E1167" s="1" t="s">
        <v>1</v>
      </c>
      <c r="F1167" s="1" t="s">
        <v>12</v>
      </c>
      <c r="G1167" s="1" t="s">
        <v>3</v>
      </c>
      <c r="H1167" s="1" t="s">
        <v>9</v>
      </c>
      <c r="I1167" s="1"/>
      <c r="J1167" s="1"/>
      <c r="K1167" s="1"/>
      <c r="L1167" s="28">
        <v>38</v>
      </c>
      <c r="M1167" s="31">
        <v>21.55</v>
      </c>
      <c r="N1167" s="31">
        <v>0.6</v>
      </c>
    </row>
    <row r="1168" spans="1:14" x14ac:dyDescent="0.25">
      <c r="A1168" s="1" t="s">
        <v>61</v>
      </c>
      <c r="B1168" s="1">
        <v>1006143</v>
      </c>
      <c r="C1168" s="1">
        <v>2022</v>
      </c>
      <c r="D1168" s="1" t="s">
        <v>0</v>
      </c>
      <c r="E1168" s="1" t="s">
        <v>1</v>
      </c>
      <c r="F1168" s="1" t="s">
        <v>12</v>
      </c>
      <c r="G1168" s="1" t="s">
        <v>3</v>
      </c>
      <c r="H1168" s="1" t="s">
        <v>4</v>
      </c>
      <c r="I1168" s="1"/>
      <c r="J1168" s="1"/>
      <c r="K1168" s="1"/>
      <c r="L1168" s="28">
        <v>0</v>
      </c>
      <c r="M1168" s="31">
        <v>0</v>
      </c>
      <c r="N1168" s="31">
        <v>0</v>
      </c>
    </row>
    <row r="1169" spans="1:14" x14ac:dyDescent="0.25">
      <c r="A1169" s="1" t="s">
        <v>61</v>
      </c>
      <c r="B1169" s="1">
        <v>1006143</v>
      </c>
      <c r="C1169" s="1">
        <v>2022</v>
      </c>
      <c r="D1169" s="1" t="s">
        <v>0</v>
      </c>
      <c r="E1169" s="1" t="s">
        <v>1</v>
      </c>
      <c r="F1169" s="1" t="s">
        <v>12</v>
      </c>
      <c r="G1169" s="1" t="s">
        <v>3</v>
      </c>
      <c r="H1169" s="1" t="s">
        <v>7</v>
      </c>
      <c r="I1169" s="1"/>
      <c r="J1169" s="1"/>
      <c r="K1169" s="1"/>
      <c r="L1169" s="28">
        <v>0</v>
      </c>
      <c r="M1169" s="31">
        <v>0</v>
      </c>
      <c r="N1169" s="31">
        <v>0</v>
      </c>
    </row>
    <row r="1170" spans="1:14" x14ac:dyDescent="0.25">
      <c r="A1170" s="1" t="s">
        <v>61</v>
      </c>
      <c r="B1170" s="1">
        <v>1006143</v>
      </c>
      <c r="C1170" s="1">
        <v>2022</v>
      </c>
      <c r="D1170" s="1" t="s">
        <v>0</v>
      </c>
      <c r="E1170" s="1" t="s">
        <v>1</v>
      </c>
      <c r="F1170" s="1" t="s">
        <v>12</v>
      </c>
      <c r="G1170" s="1" t="s">
        <v>3</v>
      </c>
      <c r="H1170" s="1" t="s">
        <v>5</v>
      </c>
      <c r="I1170" s="1"/>
      <c r="J1170" s="1"/>
      <c r="K1170" s="1"/>
      <c r="L1170" s="28">
        <v>1</v>
      </c>
      <c r="M1170" s="31">
        <v>0.42</v>
      </c>
      <c r="N1170" s="31">
        <v>0</v>
      </c>
    </row>
    <row r="1171" spans="1:14" x14ac:dyDescent="0.25">
      <c r="A1171" s="1" t="s">
        <v>61</v>
      </c>
      <c r="B1171" s="1">
        <v>1006143</v>
      </c>
      <c r="C1171" s="1">
        <v>2022</v>
      </c>
      <c r="D1171" s="1" t="s">
        <v>0</v>
      </c>
      <c r="E1171" s="1" t="s">
        <v>1</v>
      </c>
      <c r="F1171" s="1" t="s">
        <v>12</v>
      </c>
      <c r="G1171" s="1" t="s">
        <v>3</v>
      </c>
      <c r="H1171" s="1" t="s">
        <v>10</v>
      </c>
      <c r="I1171" s="1"/>
      <c r="J1171" s="1"/>
      <c r="K1171" s="1"/>
      <c r="L1171" s="28">
        <v>0</v>
      </c>
      <c r="M1171" s="31">
        <v>0</v>
      </c>
      <c r="N1171" s="31">
        <v>0</v>
      </c>
    </row>
    <row r="1172" spans="1:14" x14ac:dyDescent="0.25">
      <c r="A1172" s="1" t="s">
        <v>61</v>
      </c>
      <c r="B1172" s="1">
        <v>1006143</v>
      </c>
      <c r="C1172" s="1">
        <v>2022</v>
      </c>
      <c r="D1172" s="1" t="s">
        <v>0</v>
      </c>
      <c r="E1172" s="1" t="s">
        <v>1</v>
      </c>
      <c r="F1172" s="1" t="s">
        <v>12</v>
      </c>
      <c r="G1172" s="1" t="s">
        <v>3</v>
      </c>
      <c r="H1172" s="1" t="s">
        <v>8</v>
      </c>
      <c r="I1172" s="1"/>
      <c r="J1172" s="1"/>
      <c r="K1172" s="1"/>
      <c r="L1172" s="28">
        <v>0</v>
      </c>
      <c r="M1172" s="31">
        <v>0</v>
      </c>
      <c r="N1172" s="31">
        <v>0</v>
      </c>
    </row>
    <row r="1173" spans="1:14" x14ac:dyDescent="0.25">
      <c r="A1173" s="1" t="s">
        <v>419</v>
      </c>
      <c r="B1173" s="1">
        <v>1006152</v>
      </c>
      <c r="C1173" s="1">
        <v>2022</v>
      </c>
      <c r="D1173" s="1" t="s">
        <v>0</v>
      </c>
      <c r="E1173" s="1" t="s">
        <v>1</v>
      </c>
      <c r="F1173" s="1" t="s">
        <v>12</v>
      </c>
      <c r="G1173" s="1" t="s">
        <v>3</v>
      </c>
      <c r="H1173" s="1" t="s">
        <v>7</v>
      </c>
      <c r="I1173" s="1"/>
      <c r="J1173" s="1"/>
      <c r="K1173" s="1"/>
      <c r="L1173" s="28">
        <v>3</v>
      </c>
      <c r="M1173" s="31">
        <v>55.91</v>
      </c>
      <c r="N1173" s="31">
        <v>0.6</v>
      </c>
    </row>
    <row r="1174" spans="1:14" x14ac:dyDescent="0.25">
      <c r="A1174" s="1" t="s">
        <v>552</v>
      </c>
      <c r="B1174" s="1">
        <v>1006154</v>
      </c>
      <c r="C1174" s="1">
        <v>2022</v>
      </c>
      <c r="D1174" s="1" t="s">
        <v>0</v>
      </c>
      <c r="E1174" s="1" t="s">
        <v>1</v>
      </c>
      <c r="F1174" s="1" t="s">
        <v>12</v>
      </c>
      <c r="G1174" s="1" t="s">
        <v>3</v>
      </c>
      <c r="H1174" s="1" t="s">
        <v>7</v>
      </c>
      <c r="I1174" s="1"/>
      <c r="J1174" s="1"/>
      <c r="K1174" s="1"/>
      <c r="L1174" s="28">
        <v>5</v>
      </c>
      <c r="M1174" s="31">
        <v>241.65</v>
      </c>
      <c r="N1174" s="31">
        <v>5.7</v>
      </c>
    </row>
    <row r="1175" spans="1:14" x14ac:dyDescent="0.25">
      <c r="A1175" s="1" t="s">
        <v>605</v>
      </c>
      <c r="B1175" s="1">
        <v>1006156</v>
      </c>
      <c r="C1175" s="1">
        <v>2022</v>
      </c>
      <c r="D1175" s="1" t="s">
        <v>0</v>
      </c>
      <c r="E1175" s="1" t="s">
        <v>1</v>
      </c>
      <c r="F1175" s="1" t="s">
        <v>12</v>
      </c>
      <c r="G1175" s="1" t="s">
        <v>3</v>
      </c>
      <c r="H1175" s="1" t="s">
        <v>7</v>
      </c>
      <c r="I1175" s="1"/>
      <c r="J1175" s="1"/>
      <c r="K1175" s="1"/>
      <c r="L1175" s="28">
        <v>19</v>
      </c>
      <c r="M1175" s="31">
        <v>95.483742199999995</v>
      </c>
      <c r="N1175" s="31">
        <v>2.7535333999999998</v>
      </c>
    </row>
    <row r="1176" spans="1:14" x14ac:dyDescent="0.25">
      <c r="A1176" s="1" t="s">
        <v>109</v>
      </c>
      <c r="B1176" s="1">
        <v>1006184</v>
      </c>
      <c r="C1176" s="1">
        <v>2022</v>
      </c>
      <c r="D1176" s="1" t="s">
        <v>0</v>
      </c>
      <c r="E1176" s="1" t="s">
        <v>1</v>
      </c>
      <c r="F1176" s="1" t="s">
        <v>25</v>
      </c>
      <c r="G1176" s="1" t="s">
        <v>3</v>
      </c>
      <c r="H1176" s="1" t="s">
        <v>9</v>
      </c>
      <c r="I1176" s="1"/>
      <c r="J1176" s="1"/>
      <c r="K1176" s="1"/>
      <c r="L1176" s="28">
        <v>0</v>
      </c>
      <c r="M1176" s="31">
        <v>0</v>
      </c>
      <c r="N1176" s="31">
        <v>0</v>
      </c>
    </row>
    <row r="1177" spans="1:14" x14ac:dyDescent="0.25">
      <c r="A1177" s="1" t="s">
        <v>109</v>
      </c>
      <c r="B1177" s="1">
        <v>1006184</v>
      </c>
      <c r="C1177" s="1">
        <v>2022</v>
      </c>
      <c r="D1177" s="1" t="s">
        <v>0</v>
      </c>
      <c r="E1177" s="1" t="s">
        <v>1</v>
      </c>
      <c r="F1177" s="1" t="s">
        <v>25</v>
      </c>
      <c r="G1177" s="1" t="s">
        <v>3</v>
      </c>
      <c r="H1177" s="1" t="s">
        <v>10</v>
      </c>
      <c r="I1177" s="1"/>
      <c r="J1177" s="1"/>
      <c r="K1177" s="1"/>
      <c r="L1177" s="28">
        <v>0</v>
      </c>
      <c r="M1177" s="31">
        <v>0</v>
      </c>
      <c r="N1177" s="31">
        <v>0</v>
      </c>
    </row>
    <row r="1178" spans="1:14" x14ac:dyDescent="0.25">
      <c r="A1178" s="1" t="s">
        <v>109</v>
      </c>
      <c r="B1178" s="1">
        <v>1006184</v>
      </c>
      <c r="C1178" s="1">
        <v>2022</v>
      </c>
      <c r="D1178" s="1" t="s">
        <v>0</v>
      </c>
      <c r="E1178" s="1" t="s">
        <v>1</v>
      </c>
      <c r="F1178" s="1" t="s">
        <v>25</v>
      </c>
      <c r="G1178" s="1" t="s">
        <v>3</v>
      </c>
      <c r="H1178" s="1" t="s">
        <v>4</v>
      </c>
      <c r="I1178" s="1"/>
      <c r="J1178" s="1"/>
      <c r="K1178" s="1"/>
      <c r="L1178" s="28">
        <v>0</v>
      </c>
      <c r="M1178" s="31">
        <v>0</v>
      </c>
      <c r="N1178" s="31">
        <v>0</v>
      </c>
    </row>
    <row r="1179" spans="1:14" x14ac:dyDescent="0.25">
      <c r="A1179" s="1" t="s">
        <v>109</v>
      </c>
      <c r="B1179" s="1">
        <v>1006184</v>
      </c>
      <c r="C1179" s="1">
        <v>2022</v>
      </c>
      <c r="D1179" s="1" t="s">
        <v>0</v>
      </c>
      <c r="E1179" s="1" t="s">
        <v>1</v>
      </c>
      <c r="F1179" s="1" t="s">
        <v>25</v>
      </c>
      <c r="G1179" s="1" t="s">
        <v>3</v>
      </c>
      <c r="H1179" s="1" t="s">
        <v>7</v>
      </c>
      <c r="I1179" s="1"/>
      <c r="J1179" s="1"/>
      <c r="K1179" s="1"/>
      <c r="L1179" s="28">
        <v>605</v>
      </c>
      <c r="M1179" s="31">
        <v>71.884192900000002</v>
      </c>
      <c r="N1179" s="31">
        <v>1.147939</v>
      </c>
    </row>
    <row r="1180" spans="1:14" x14ac:dyDescent="0.25">
      <c r="A1180" s="1" t="s">
        <v>109</v>
      </c>
      <c r="B1180" s="1">
        <v>1006184</v>
      </c>
      <c r="C1180" s="1">
        <v>2022</v>
      </c>
      <c r="D1180" s="1" t="s">
        <v>0</v>
      </c>
      <c r="E1180" s="1" t="s">
        <v>1</v>
      </c>
      <c r="F1180" s="1" t="s">
        <v>25</v>
      </c>
      <c r="G1180" s="1" t="s">
        <v>3</v>
      </c>
      <c r="H1180" s="1" t="s">
        <v>5</v>
      </c>
      <c r="I1180" s="1"/>
      <c r="J1180" s="1"/>
      <c r="K1180" s="1"/>
      <c r="L1180" s="28">
        <v>0</v>
      </c>
      <c r="M1180" s="31">
        <v>0</v>
      </c>
      <c r="N1180" s="31">
        <v>0</v>
      </c>
    </row>
    <row r="1181" spans="1:14" x14ac:dyDescent="0.25">
      <c r="A1181" s="1" t="s">
        <v>109</v>
      </c>
      <c r="B1181" s="1">
        <v>1006184</v>
      </c>
      <c r="C1181" s="1">
        <v>2022</v>
      </c>
      <c r="D1181" s="1" t="s">
        <v>0</v>
      </c>
      <c r="E1181" s="1" t="s">
        <v>1</v>
      </c>
      <c r="F1181" s="1" t="s">
        <v>25</v>
      </c>
      <c r="G1181" s="1" t="s">
        <v>3</v>
      </c>
      <c r="H1181" s="1" t="s">
        <v>8</v>
      </c>
      <c r="I1181" s="1"/>
      <c r="J1181" s="1"/>
      <c r="K1181" s="1"/>
      <c r="L1181" s="28">
        <v>0</v>
      </c>
      <c r="M1181" s="31">
        <v>0</v>
      </c>
      <c r="N1181" s="31">
        <v>0</v>
      </c>
    </row>
    <row r="1182" spans="1:14" x14ac:dyDescent="0.25">
      <c r="A1182" s="1" t="s">
        <v>109</v>
      </c>
      <c r="B1182" s="1">
        <v>1006184</v>
      </c>
      <c r="C1182" s="1">
        <v>2022</v>
      </c>
      <c r="D1182" s="1" t="s">
        <v>0</v>
      </c>
      <c r="E1182" s="1" t="s">
        <v>1</v>
      </c>
      <c r="F1182" s="1" t="s">
        <v>25</v>
      </c>
      <c r="G1182" s="1" t="s">
        <v>3</v>
      </c>
      <c r="H1182" s="1" t="s">
        <v>6</v>
      </c>
      <c r="I1182" s="1"/>
      <c r="J1182" s="1"/>
      <c r="K1182" s="1"/>
      <c r="L1182" s="28">
        <v>0</v>
      </c>
      <c r="M1182" s="31">
        <v>0</v>
      </c>
      <c r="N1182" s="31">
        <v>0</v>
      </c>
    </row>
    <row r="1183" spans="1:14" x14ac:dyDescent="0.25">
      <c r="A1183" s="1" t="s">
        <v>796</v>
      </c>
      <c r="B1183" s="1">
        <v>1006225</v>
      </c>
      <c r="C1183" s="1">
        <v>2022</v>
      </c>
      <c r="D1183" s="1" t="s">
        <v>0</v>
      </c>
      <c r="E1183" s="1" t="s">
        <v>1</v>
      </c>
      <c r="F1183" s="1" t="s">
        <v>25</v>
      </c>
      <c r="G1183" s="1" t="s">
        <v>3</v>
      </c>
      <c r="H1183" s="1" t="s">
        <v>6</v>
      </c>
      <c r="I1183" s="1"/>
      <c r="J1183" s="1"/>
      <c r="K1183" s="1"/>
      <c r="L1183" s="28">
        <v>28</v>
      </c>
      <c r="M1183" s="31">
        <v>0.77339999999999998</v>
      </c>
      <c r="N1183" s="31">
        <v>8.7279999999999996E-2</v>
      </c>
    </row>
    <row r="1184" spans="1:14" x14ac:dyDescent="0.25">
      <c r="A1184" s="1" t="s">
        <v>138</v>
      </c>
      <c r="B1184" s="1">
        <v>1006232</v>
      </c>
      <c r="C1184" s="1">
        <v>2022</v>
      </c>
      <c r="D1184" s="1" t="s">
        <v>0</v>
      </c>
      <c r="E1184" s="1" t="s">
        <v>1</v>
      </c>
      <c r="F1184" s="1" t="s">
        <v>12</v>
      </c>
      <c r="G1184" s="1" t="s">
        <v>3</v>
      </c>
      <c r="H1184" s="1" t="s">
        <v>7</v>
      </c>
      <c r="I1184" s="1"/>
      <c r="J1184" s="1"/>
      <c r="K1184" s="1"/>
      <c r="L1184" s="28">
        <v>38</v>
      </c>
      <c r="M1184" s="31">
        <v>81.706876300000005</v>
      </c>
      <c r="N1184" s="31">
        <v>2.3562400000000001</v>
      </c>
    </row>
    <row r="1185" spans="1:14" x14ac:dyDescent="0.25">
      <c r="A1185" s="1" t="s">
        <v>55</v>
      </c>
      <c r="B1185" s="1">
        <v>1006255</v>
      </c>
      <c r="C1185" s="1">
        <v>2022</v>
      </c>
      <c r="D1185" s="1" t="s">
        <v>0</v>
      </c>
      <c r="E1185" s="1" t="s">
        <v>1</v>
      </c>
      <c r="F1185" s="1" t="s">
        <v>25</v>
      </c>
      <c r="G1185" s="1" t="s">
        <v>3</v>
      </c>
      <c r="H1185" s="1" t="s">
        <v>7</v>
      </c>
      <c r="I1185" s="1"/>
      <c r="J1185" s="1"/>
      <c r="K1185" s="1"/>
      <c r="L1185" s="28">
        <v>122</v>
      </c>
      <c r="M1185" s="31">
        <v>8.5208499999999994</v>
      </c>
      <c r="N1185" s="31">
        <v>0.56298999999999999</v>
      </c>
    </row>
    <row r="1186" spans="1:14" x14ac:dyDescent="0.25">
      <c r="A1186" s="1" t="s">
        <v>55</v>
      </c>
      <c r="B1186" s="1">
        <v>1006255</v>
      </c>
      <c r="C1186" s="1">
        <v>2022</v>
      </c>
      <c r="D1186" s="1" t="s">
        <v>0</v>
      </c>
      <c r="E1186" s="1" t="s">
        <v>1</v>
      </c>
      <c r="F1186" s="1" t="s">
        <v>25</v>
      </c>
      <c r="G1186" s="1" t="s">
        <v>3</v>
      </c>
      <c r="H1186" s="1" t="s">
        <v>5</v>
      </c>
      <c r="I1186" s="1"/>
      <c r="J1186" s="1"/>
      <c r="K1186" s="1"/>
      <c r="L1186" s="28">
        <v>1</v>
      </c>
      <c r="M1186" s="31">
        <v>1.07623</v>
      </c>
      <c r="N1186" s="31">
        <v>0.12495000000000001</v>
      </c>
    </row>
    <row r="1187" spans="1:14" x14ac:dyDescent="0.25">
      <c r="A1187" s="1" t="s">
        <v>514</v>
      </c>
      <c r="B1187" s="1">
        <v>1006265</v>
      </c>
      <c r="C1187" s="1">
        <v>2022</v>
      </c>
      <c r="D1187" s="1" t="s">
        <v>0</v>
      </c>
      <c r="E1187" s="1" t="s">
        <v>1</v>
      </c>
      <c r="F1187" s="1" t="s">
        <v>12</v>
      </c>
      <c r="G1187" s="1" t="s">
        <v>3</v>
      </c>
      <c r="H1187" s="1" t="s">
        <v>7</v>
      </c>
      <c r="I1187" s="1"/>
      <c r="J1187" s="1"/>
      <c r="K1187" s="1"/>
      <c r="L1187" s="28">
        <v>19</v>
      </c>
      <c r="M1187" s="31">
        <v>28.497827000000001</v>
      </c>
      <c r="N1187" s="31">
        <v>0.71646399999999999</v>
      </c>
    </row>
    <row r="1188" spans="1:14" x14ac:dyDescent="0.25">
      <c r="A1188" s="1" t="s">
        <v>514</v>
      </c>
      <c r="B1188" s="1">
        <v>1006265</v>
      </c>
      <c r="C1188" s="1">
        <v>2022</v>
      </c>
      <c r="D1188" s="1" t="s">
        <v>0</v>
      </c>
      <c r="E1188" s="1" t="s">
        <v>1</v>
      </c>
      <c r="F1188" s="1" t="s">
        <v>12</v>
      </c>
      <c r="G1188" s="1" t="s">
        <v>3</v>
      </c>
      <c r="H1188" s="1" t="s">
        <v>9</v>
      </c>
      <c r="I1188" s="1"/>
      <c r="J1188" s="1"/>
      <c r="K1188" s="1"/>
      <c r="L1188" s="28">
        <v>0</v>
      </c>
      <c r="M1188" s="31">
        <v>0</v>
      </c>
      <c r="N1188" s="31">
        <v>0</v>
      </c>
    </row>
    <row r="1189" spans="1:14" x14ac:dyDescent="0.25">
      <c r="A1189" s="1" t="s">
        <v>514</v>
      </c>
      <c r="B1189" s="1">
        <v>1006265</v>
      </c>
      <c r="C1189" s="1">
        <v>2022</v>
      </c>
      <c r="D1189" s="1" t="s">
        <v>0</v>
      </c>
      <c r="E1189" s="1" t="s">
        <v>1</v>
      </c>
      <c r="F1189" s="1" t="s">
        <v>12</v>
      </c>
      <c r="G1189" s="1" t="s">
        <v>3</v>
      </c>
      <c r="H1189" s="1" t="s">
        <v>4</v>
      </c>
      <c r="I1189" s="1"/>
      <c r="J1189" s="1"/>
      <c r="K1189" s="1"/>
      <c r="L1189" s="28">
        <v>8</v>
      </c>
      <c r="M1189" s="31">
        <v>4.0300168000000003</v>
      </c>
      <c r="N1189" s="31">
        <v>0.1013187</v>
      </c>
    </row>
    <row r="1190" spans="1:14" x14ac:dyDescent="0.25">
      <c r="A1190" s="1" t="s">
        <v>514</v>
      </c>
      <c r="B1190" s="1">
        <v>1006265</v>
      </c>
      <c r="C1190" s="1">
        <v>2022</v>
      </c>
      <c r="D1190" s="1" t="s">
        <v>0</v>
      </c>
      <c r="E1190" s="1" t="s">
        <v>1</v>
      </c>
      <c r="F1190" s="1" t="s">
        <v>12</v>
      </c>
      <c r="G1190" s="1" t="s">
        <v>3</v>
      </c>
      <c r="H1190" s="1" t="s">
        <v>10</v>
      </c>
      <c r="I1190" s="1"/>
      <c r="J1190" s="1"/>
      <c r="K1190" s="1"/>
      <c r="L1190" s="28">
        <v>0</v>
      </c>
      <c r="M1190" s="31">
        <v>0</v>
      </c>
      <c r="N1190" s="31">
        <v>0</v>
      </c>
    </row>
    <row r="1191" spans="1:14" x14ac:dyDescent="0.25">
      <c r="A1191" s="1" t="s">
        <v>514</v>
      </c>
      <c r="B1191" s="1">
        <v>1006265</v>
      </c>
      <c r="C1191" s="1">
        <v>2022</v>
      </c>
      <c r="D1191" s="1" t="s">
        <v>0</v>
      </c>
      <c r="E1191" s="1" t="s">
        <v>1</v>
      </c>
      <c r="F1191" s="1" t="s">
        <v>12</v>
      </c>
      <c r="G1191" s="1" t="s">
        <v>3</v>
      </c>
      <c r="H1191" s="1" t="s">
        <v>8</v>
      </c>
      <c r="I1191" s="1"/>
      <c r="J1191" s="1"/>
      <c r="K1191" s="1"/>
      <c r="L1191" s="28">
        <v>0</v>
      </c>
      <c r="M1191" s="31">
        <v>0</v>
      </c>
      <c r="N1191" s="31">
        <v>0</v>
      </c>
    </row>
    <row r="1192" spans="1:14" x14ac:dyDescent="0.25">
      <c r="A1192" s="1" t="s">
        <v>514</v>
      </c>
      <c r="B1192" s="1">
        <v>1006265</v>
      </c>
      <c r="C1192" s="1">
        <v>2022</v>
      </c>
      <c r="D1192" s="1" t="s">
        <v>0</v>
      </c>
      <c r="E1192" s="1" t="s">
        <v>1</v>
      </c>
      <c r="F1192" s="1" t="s">
        <v>12</v>
      </c>
      <c r="G1192" s="1" t="s">
        <v>3</v>
      </c>
      <c r="H1192" s="1" t="s">
        <v>5</v>
      </c>
      <c r="I1192" s="1"/>
      <c r="J1192" s="1"/>
      <c r="K1192" s="1"/>
      <c r="L1192" s="28">
        <v>3</v>
      </c>
      <c r="M1192" s="31">
        <v>33.508102000000001</v>
      </c>
      <c r="N1192" s="31">
        <v>0.84242729999999999</v>
      </c>
    </row>
    <row r="1193" spans="1:14" x14ac:dyDescent="0.25">
      <c r="A1193" s="1" t="s">
        <v>514</v>
      </c>
      <c r="B1193" s="1">
        <v>1006265</v>
      </c>
      <c r="C1193" s="1">
        <v>2022</v>
      </c>
      <c r="D1193" s="1" t="s">
        <v>0</v>
      </c>
      <c r="E1193" s="1" t="s">
        <v>1</v>
      </c>
      <c r="F1193" s="1" t="s">
        <v>12</v>
      </c>
      <c r="G1193" s="1" t="s">
        <v>3</v>
      </c>
      <c r="H1193" s="1" t="s">
        <v>6</v>
      </c>
      <c r="I1193" s="1"/>
      <c r="J1193" s="1"/>
      <c r="K1193" s="1"/>
      <c r="L1193" s="28">
        <v>0</v>
      </c>
      <c r="M1193" s="31">
        <v>0</v>
      </c>
      <c r="N1193" s="31">
        <v>0</v>
      </c>
    </row>
    <row r="1194" spans="1:14" x14ac:dyDescent="0.25">
      <c r="A1194" s="1" t="s">
        <v>84</v>
      </c>
      <c r="B1194" s="1">
        <v>1006310</v>
      </c>
      <c r="C1194" s="1">
        <v>2022</v>
      </c>
      <c r="D1194" s="1" t="s">
        <v>0</v>
      </c>
      <c r="E1194" s="1" t="s">
        <v>1</v>
      </c>
      <c r="F1194" s="1" t="s">
        <v>25</v>
      </c>
      <c r="G1194" s="1" t="s">
        <v>3</v>
      </c>
      <c r="H1194" s="1" t="s">
        <v>9</v>
      </c>
      <c r="I1194" s="1"/>
      <c r="J1194" s="1"/>
      <c r="K1194" s="1"/>
      <c r="L1194" s="28">
        <v>0</v>
      </c>
      <c r="M1194" s="31">
        <v>0</v>
      </c>
      <c r="N1194" s="31">
        <v>0</v>
      </c>
    </row>
    <row r="1195" spans="1:14" x14ac:dyDescent="0.25">
      <c r="A1195" s="1" t="s">
        <v>84</v>
      </c>
      <c r="B1195" s="1">
        <v>1006310</v>
      </c>
      <c r="C1195" s="1">
        <v>2022</v>
      </c>
      <c r="D1195" s="1" t="s">
        <v>0</v>
      </c>
      <c r="E1195" s="1" t="s">
        <v>1</v>
      </c>
      <c r="F1195" s="1" t="s">
        <v>25</v>
      </c>
      <c r="G1195" s="1" t="s">
        <v>3</v>
      </c>
      <c r="H1195" s="1" t="s">
        <v>7</v>
      </c>
      <c r="I1195" s="1"/>
      <c r="J1195" s="1"/>
      <c r="K1195" s="1"/>
      <c r="L1195" s="28">
        <v>41</v>
      </c>
      <c r="M1195" s="31">
        <v>1.24</v>
      </c>
      <c r="N1195" s="31">
        <v>0.1</v>
      </c>
    </row>
    <row r="1196" spans="1:14" x14ac:dyDescent="0.25">
      <c r="A1196" s="1" t="s">
        <v>84</v>
      </c>
      <c r="B1196" s="1">
        <v>1006310</v>
      </c>
      <c r="C1196" s="1">
        <v>2022</v>
      </c>
      <c r="D1196" s="1" t="s">
        <v>0</v>
      </c>
      <c r="E1196" s="1" t="s">
        <v>1</v>
      </c>
      <c r="F1196" s="1" t="s">
        <v>25</v>
      </c>
      <c r="G1196" s="1" t="s">
        <v>3</v>
      </c>
      <c r="H1196" s="1" t="s">
        <v>4</v>
      </c>
      <c r="I1196" s="1"/>
      <c r="J1196" s="1"/>
      <c r="K1196" s="1"/>
      <c r="L1196" s="28">
        <v>0</v>
      </c>
      <c r="M1196" s="31">
        <v>0</v>
      </c>
      <c r="N1196" s="31">
        <v>0</v>
      </c>
    </row>
    <row r="1197" spans="1:14" x14ac:dyDescent="0.25">
      <c r="A1197" s="1" t="s">
        <v>84</v>
      </c>
      <c r="B1197" s="1">
        <v>1006310</v>
      </c>
      <c r="C1197" s="1">
        <v>2022</v>
      </c>
      <c r="D1197" s="1" t="s">
        <v>0</v>
      </c>
      <c r="E1197" s="1" t="s">
        <v>1</v>
      </c>
      <c r="F1197" s="1" t="s">
        <v>25</v>
      </c>
      <c r="G1197" s="1" t="s">
        <v>3</v>
      </c>
      <c r="H1197" s="1" t="s">
        <v>5</v>
      </c>
      <c r="I1197" s="1"/>
      <c r="J1197" s="1"/>
      <c r="K1197" s="1"/>
      <c r="L1197" s="28">
        <v>0</v>
      </c>
      <c r="M1197" s="31">
        <v>0</v>
      </c>
      <c r="N1197" s="31">
        <v>0</v>
      </c>
    </row>
    <row r="1198" spans="1:14" x14ac:dyDescent="0.25">
      <c r="A1198" s="1" t="s">
        <v>84</v>
      </c>
      <c r="B1198" s="1">
        <v>1006310</v>
      </c>
      <c r="C1198" s="1">
        <v>2022</v>
      </c>
      <c r="D1198" s="1" t="s">
        <v>0</v>
      </c>
      <c r="E1198" s="1" t="s">
        <v>1</v>
      </c>
      <c r="F1198" s="1" t="s">
        <v>25</v>
      </c>
      <c r="G1198" s="1" t="s">
        <v>3</v>
      </c>
      <c r="H1198" s="1" t="s">
        <v>8</v>
      </c>
      <c r="I1198" s="1"/>
      <c r="J1198" s="1"/>
      <c r="K1198" s="1"/>
      <c r="L1198" s="28">
        <v>0</v>
      </c>
      <c r="M1198" s="31">
        <v>0</v>
      </c>
      <c r="N1198" s="31">
        <v>0</v>
      </c>
    </row>
    <row r="1199" spans="1:14" x14ac:dyDescent="0.25">
      <c r="A1199" s="1" t="s">
        <v>84</v>
      </c>
      <c r="B1199" s="1">
        <v>1006310</v>
      </c>
      <c r="C1199" s="1">
        <v>2022</v>
      </c>
      <c r="D1199" s="1" t="s">
        <v>0</v>
      </c>
      <c r="E1199" s="1" t="s">
        <v>1</v>
      </c>
      <c r="F1199" s="1" t="s">
        <v>25</v>
      </c>
      <c r="G1199" s="1" t="s">
        <v>3</v>
      </c>
      <c r="H1199" s="1" t="s">
        <v>6</v>
      </c>
      <c r="I1199" s="1"/>
      <c r="J1199" s="1"/>
      <c r="K1199" s="1"/>
      <c r="L1199" s="28">
        <v>0</v>
      </c>
      <c r="M1199" s="31">
        <v>0</v>
      </c>
      <c r="N1199" s="31">
        <v>0</v>
      </c>
    </row>
    <row r="1200" spans="1:14" x14ac:dyDescent="0.25">
      <c r="A1200" s="1" t="s">
        <v>84</v>
      </c>
      <c r="B1200" s="1">
        <v>1006310</v>
      </c>
      <c r="C1200" s="1">
        <v>2022</v>
      </c>
      <c r="D1200" s="1" t="s">
        <v>0</v>
      </c>
      <c r="E1200" s="1" t="s">
        <v>1</v>
      </c>
      <c r="F1200" s="1" t="s">
        <v>25</v>
      </c>
      <c r="G1200" s="1" t="s">
        <v>3</v>
      </c>
      <c r="H1200" s="1" t="s">
        <v>10</v>
      </c>
      <c r="I1200" s="1"/>
      <c r="J1200" s="1"/>
      <c r="K1200" s="1"/>
      <c r="L1200" s="28">
        <v>0</v>
      </c>
      <c r="M1200" s="31">
        <v>0</v>
      </c>
      <c r="N1200" s="31">
        <v>0</v>
      </c>
    </row>
    <row r="1201" spans="1:14" x14ac:dyDescent="0.25">
      <c r="A1201" s="1" t="s">
        <v>111</v>
      </c>
      <c r="B1201" s="1">
        <v>1006316</v>
      </c>
      <c r="C1201" s="1">
        <v>2022</v>
      </c>
      <c r="D1201" s="1" t="s">
        <v>0</v>
      </c>
      <c r="E1201" s="1" t="s">
        <v>1</v>
      </c>
      <c r="F1201" s="1" t="s">
        <v>25</v>
      </c>
      <c r="G1201" s="1" t="s">
        <v>3</v>
      </c>
      <c r="H1201" s="1" t="s">
        <v>6</v>
      </c>
      <c r="I1201" s="1"/>
      <c r="J1201" s="1"/>
      <c r="K1201" s="1"/>
      <c r="L1201" s="28">
        <v>0</v>
      </c>
      <c r="M1201" s="31">
        <v>0</v>
      </c>
      <c r="N1201" s="31">
        <v>0</v>
      </c>
    </row>
    <row r="1202" spans="1:14" x14ac:dyDescent="0.25">
      <c r="A1202" s="1" t="s">
        <v>111</v>
      </c>
      <c r="B1202" s="1">
        <v>1006316</v>
      </c>
      <c r="C1202" s="1">
        <v>2022</v>
      </c>
      <c r="D1202" s="1" t="s">
        <v>0</v>
      </c>
      <c r="E1202" s="1" t="s">
        <v>1</v>
      </c>
      <c r="F1202" s="1" t="s">
        <v>25</v>
      </c>
      <c r="G1202" s="1" t="s">
        <v>3</v>
      </c>
      <c r="H1202" s="1" t="s">
        <v>7</v>
      </c>
      <c r="I1202" s="1"/>
      <c r="J1202" s="1"/>
      <c r="K1202" s="1"/>
      <c r="L1202" s="28">
        <v>18</v>
      </c>
      <c r="M1202" s="31">
        <v>1.8596003000000001</v>
      </c>
      <c r="N1202" s="31">
        <v>2.75018E-2</v>
      </c>
    </row>
    <row r="1203" spans="1:14" x14ac:dyDescent="0.25">
      <c r="A1203" s="1" t="s">
        <v>111</v>
      </c>
      <c r="B1203" s="1">
        <v>1006316</v>
      </c>
      <c r="C1203" s="1">
        <v>2022</v>
      </c>
      <c r="D1203" s="1" t="s">
        <v>0</v>
      </c>
      <c r="E1203" s="1" t="s">
        <v>1</v>
      </c>
      <c r="F1203" s="1" t="s">
        <v>25</v>
      </c>
      <c r="G1203" s="1" t="s">
        <v>3</v>
      </c>
      <c r="H1203" s="1" t="s">
        <v>8</v>
      </c>
      <c r="I1203" s="1"/>
      <c r="J1203" s="1"/>
      <c r="K1203" s="1"/>
      <c r="L1203" s="28">
        <v>0</v>
      </c>
      <c r="M1203" s="31">
        <v>0</v>
      </c>
      <c r="N1203" s="31">
        <v>0</v>
      </c>
    </row>
    <row r="1204" spans="1:14" x14ac:dyDescent="0.25">
      <c r="A1204" s="1" t="s">
        <v>111</v>
      </c>
      <c r="B1204" s="1">
        <v>1006316</v>
      </c>
      <c r="C1204" s="1">
        <v>2022</v>
      </c>
      <c r="D1204" s="1" t="s">
        <v>0</v>
      </c>
      <c r="E1204" s="1" t="s">
        <v>1</v>
      </c>
      <c r="F1204" s="1" t="s">
        <v>25</v>
      </c>
      <c r="G1204" s="1" t="s">
        <v>3</v>
      </c>
      <c r="H1204" s="1" t="s">
        <v>9</v>
      </c>
      <c r="I1204" s="1"/>
      <c r="J1204" s="1"/>
      <c r="K1204" s="1"/>
      <c r="L1204" s="28">
        <v>0</v>
      </c>
      <c r="M1204" s="31">
        <v>0</v>
      </c>
      <c r="N1204" s="31">
        <v>0</v>
      </c>
    </row>
    <row r="1205" spans="1:14" x14ac:dyDescent="0.25">
      <c r="A1205" s="1" t="s">
        <v>111</v>
      </c>
      <c r="B1205" s="1">
        <v>1006316</v>
      </c>
      <c r="C1205" s="1">
        <v>2022</v>
      </c>
      <c r="D1205" s="1" t="s">
        <v>0</v>
      </c>
      <c r="E1205" s="1" t="s">
        <v>1</v>
      </c>
      <c r="F1205" s="1" t="s">
        <v>25</v>
      </c>
      <c r="G1205" s="1" t="s">
        <v>3</v>
      </c>
      <c r="H1205" s="1" t="s">
        <v>4</v>
      </c>
      <c r="I1205" s="1"/>
      <c r="J1205" s="1"/>
      <c r="K1205" s="1"/>
      <c r="L1205" s="28">
        <v>0</v>
      </c>
      <c r="M1205" s="31">
        <v>0</v>
      </c>
      <c r="N1205" s="31">
        <v>0</v>
      </c>
    </row>
    <row r="1206" spans="1:14" x14ac:dyDescent="0.25">
      <c r="A1206" s="1" t="s">
        <v>111</v>
      </c>
      <c r="B1206" s="1">
        <v>1006316</v>
      </c>
      <c r="C1206" s="1">
        <v>2022</v>
      </c>
      <c r="D1206" s="1" t="s">
        <v>0</v>
      </c>
      <c r="E1206" s="1" t="s">
        <v>1</v>
      </c>
      <c r="F1206" s="1" t="s">
        <v>25</v>
      </c>
      <c r="G1206" s="1" t="s">
        <v>3</v>
      </c>
      <c r="H1206" s="1" t="s">
        <v>10</v>
      </c>
      <c r="I1206" s="1"/>
      <c r="J1206" s="1"/>
      <c r="K1206" s="1"/>
      <c r="L1206" s="28">
        <v>0</v>
      </c>
      <c r="M1206" s="31">
        <v>0</v>
      </c>
      <c r="N1206" s="31">
        <v>0</v>
      </c>
    </row>
    <row r="1207" spans="1:14" x14ac:dyDescent="0.25">
      <c r="A1207" s="1" t="s">
        <v>111</v>
      </c>
      <c r="B1207" s="1">
        <v>1006316</v>
      </c>
      <c r="C1207" s="1">
        <v>2022</v>
      </c>
      <c r="D1207" s="1" t="s">
        <v>0</v>
      </c>
      <c r="E1207" s="1" t="s">
        <v>1</v>
      </c>
      <c r="F1207" s="1" t="s">
        <v>25</v>
      </c>
      <c r="G1207" s="1" t="s">
        <v>3</v>
      </c>
      <c r="H1207" s="1" t="s">
        <v>5</v>
      </c>
      <c r="I1207" s="1"/>
      <c r="J1207" s="1"/>
      <c r="K1207" s="1"/>
      <c r="L1207" s="28">
        <v>0</v>
      </c>
      <c r="M1207" s="31">
        <v>0</v>
      </c>
      <c r="N1207" s="31">
        <v>0</v>
      </c>
    </row>
    <row r="1208" spans="1:14" x14ac:dyDescent="0.25">
      <c r="A1208" s="1" t="s">
        <v>104</v>
      </c>
      <c r="B1208" s="1">
        <v>1006317</v>
      </c>
      <c r="C1208" s="1">
        <v>2022</v>
      </c>
      <c r="D1208" s="1" t="s">
        <v>0</v>
      </c>
      <c r="E1208" s="1" t="s">
        <v>1</v>
      </c>
      <c r="F1208" s="1" t="s">
        <v>12</v>
      </c>
      <c r="G1208" s="1" t="s">
        <v>3</v>
      </c>
      <c r="H1208" s="1" t="s">
        <v>5</v>
      </c>
      <c r="I1208" s="1"/>
      <c r="J1208" s="1"/>
      <c r="K1208" s="1"/>
      <c r="L1208" s="28">
        <v>2</v>
      </c>
      <c r="M1208" s="31">
        <v>7.7793599999999996</v>
      </c>
      <c r="N1208" s="31">
        <v>0.22434000000000001</v>
      </c>
    </row>
    <row r="1209" spans="1:14" x14ac:dyDescent="0.25">
      <c r="A1209" s="1" t="s">
        <v>104</v>
      </c>
      <c r="B1209" s="1">
        <v>1006317</v>
      </c>
      <c r="C1209" s="1">
        <v>2022</v>
      </c>
      <c r="D1209" s="1" t="s">
        <v>0</v>
      </c>
      <c r="E1209" s="1" t="s">
        <v>1</v>
      </c>
      <c r="F1209" s="1" t="s">
        <v>12</v>
      </c>
      <c r="G1209" s="1" t="s">
        <v>3</v>
      </c>
      <c r="H1209" s="1" t="s">
        <v>10</v>
      </c>
      <c r="I1209" s="1"/>
      <c r="J1209" s="1"/>
      <c r="K1209" s="1"/>
      <c r="L1209" s="28">
        <v>1</v>
      </c>
      <c r="M1209" s="31">
        <v>9.0288000000000004</v>
      </c>
      <c r="N1209" s="31">
        <v>0.26036999999999999</v>
      </c>
    </row>
    <row r="1210" spans="1:14" x14ac:dyDescent="0.25">
      <c r="A1210" s="1" t="s">
        <v>104</v>
      </c>
      <c r="B1210" s="1">
        <v>1006317</v>
      </c>
      <c r="C1210" s="1">
        <v>2022</v>
      </c>
      <c r="D1210" s="1" t="s">
        <v>0</v>
      </c>
      <c r="E1210" s="1" t="s">
        <v>1</v>
      </c>
      <c r="F1210" s="1" t="s">
        <v>12</v>
      </c>
      <c r="G1210" s="1" t="s">
        <v>3</v>
      </c>
      <c r="H1210" s="1" t="s">
        <v>7</v>
      </c>
      <c r="I1210" s="1"/>
      <c r="J1210" s="1"/>
      <c r="K1210" s="1"/>
      <c r="L1210" s="28">
        <v>211</v>
      </c>
      <c r="M1210" s="31">
        <v>63.256320000000002</v>
      </c>
      <c r="N1210" s="31">
        <v>1.82416</v>
      </c>
    </row>
    <row r="1211" spans="1:14" x14ac:dyDescent="0.25">
      <c r="A1211" s="1" t="s">
        <v>92</v>
      </c>
      <c r="B1211" s="1">
        <v>1006321</v>
      </c>
      <c r="C1211" s="1">
        <v>2022</v>
      </c>
      <c r="D1211" s="1" t="s">
        <v>0</v>
      </c>
      <c r="E1211" s="1" t="s">
        <v>1</v>
      </c>
      <c r="F1211" s="1" t="s">
        <v>25</v>
      </c>
      <c r="G1211" s="1" t="s">
        <v>3</v>
      </c>
      <c r="H1211" s="1" t="s">
        <v>6</v>
      </c>
      <c r="I1211" s="1"/>
      <c r="J1211" s="1"/>
      <c r="K1211" s="1"/>
      <c r="L1211" s="28">
        <v>0</v>
      </c>
      <c r="M1211" s="31">
        <v>0</v>
      </c>
      <c r="N1211" s="31">
        <v>0</v>
      </c>
    </row>
    <row r="1212" spans="1:14" x14ac:dyDescent="0.25">
      <c r="A1212" s="1" t="s">
        <v>92</v>
      </c>
      <c r="B1212" s="1">
        <v>1006321</v>
      </c>
      <c r="C1212" s="1">
        <v>2022</v>
      </c>
      <c r="D1212" s="1" t="s">
        <v>0</v>
      </c>
      <c r="E1212" s="1" t="s">
        <v>1</v>
      </c>
      <c r="F1212" s="1" t="s">
        <v>25</v>
      </c>
      <c r="G1212" s="1" t="s">
        <v>3</v>
      </c>
      <c r="H1212" s="1" t="s">
        <v>4</v>
      </c>
      <c r="I1212" s="1"/>
      <c r="J1212" s="1"/>
      <c r="K1212" s="1"/>
      <c r="L1212" s="28">
        <v>0</v>
      </c>
      <c r="M1212" s="31">
        <v>0</v>
      </c>
      <c r="N1212" s="31">
        <v>0</v>
      </c>
    </row>
    <row r="1213" spans="1:14" x14ac:dyDescent="0.25">
      <c r="A1213" s="1" t="s">
        <v>92</v>
      </c>
      <c r="B1213" s="1">
        <v>1006321</v>
      </c>
      <c r="C1213" s="1">
        <v>2022</v>
      </c>
      <c r="D1213" s="1" t="s">
        <v>0</v>
      </c>
      <c r="E1213" s="1" t="s">
        <v>1</v>
      </c>
      <c r="F1213" s="1" t="s">
        <v>25</v>
      </c>
      <c r="G1213" s="1" t="s">
        <v>3</v>
      </c>
      <c r="H1213" s="1" t="s">
        <v>10</v>
      </c>
      <c r="I1213" s="1"/>
      <c r="J1213" s="1"/>
      <c r="K1213" s="1"/>
      <c r="L1213" s="28">
        <v>1</v>
      </c>
      <c r="M1213" s="31">
        <v>8.8112125999999993</v>
      </c>
      <c r="N1213" s="31">
        <v>0.40726780000000001</v>
      </c>
    </row>
    <row r="1214" spans="1:14" x14ac:dyDescent="0.25">
      <c r="A1214" s="1" t="s">
        <v>92</v>
      </c>
      <c r="B1214" s="1">
        <v>1006321</v>
      </c>
      <c r="C1214" s="1">
        <v>2022</v>
      </c>
      <c r="D1214" s="1" t="s">
        <v>0</v>
      </c>
      <c r="E1214" s="1" t="s">
        <v>1</v>
      </c>
      <c r="F1214" s="1" t="s">
        <v>25</v>
      </c>
      <c r="G1214" s="1" t="s">
        <v>3</v>
      </c>
      <c r="H1214" s="1" t="s">
        <v>8</v>
      </c>
      <c r="I1214" s="1"/>
      <c r="J1214" s="1"/>
      <c r="K1214" s="1"/>
      <c r="L1214" s="28">
        <v>0</v>
      </c>
      <c r="M1214" s="31">
        <v>0</v>
      </c>
      <c r="N1214" s="31">
        <v>0</v>
      </c>
    </row>
    <row r="1215" spans="1:14" x14ac:dyDescent="0.25">
      <c r="A1215" s="1" t="s">
        <v>92</v>
      </c>
      <c r="B1215" s="1">
        <v>1006321</v>
      </c>
      <c r="C1215" s="1">
        <v>2022</v>
      </c>
      <c r="D1215" s="1" t="s">
        <v>0</v>
      </c>
      <c r="E1215" s="1" t="s">
        <v>1</v>
      </c>
      <c r="F1215" s="1" t="s">
        <v>25</v>
      </c>
      <c r="G1215" s="1" t="s">
        <v>3</v>
      </c>
      <c r="H1215" s="1" t="s">
        <v>7</v>
      </c>
      <c r="I1215" s="1"/>
      <c r="J1215" s="1"/>
      <c r="K1215" s="1"/>
      <c r="L1215" s="28">
        <v>347</v>
      </c>
      <c r="M1215" s="31">
        <v>436.83470519999997</v>
      </c>
      <c r="N1215" s="31">
        <v>20.191174</v>
      </c>
    </row>
    <row r="1216" spans="1:14" x14ac:dyDescent="0.25">
      <c r="A1216" s="1" t="s">
        <v>92</v>
      </c>
      <c r="B1216" s="1">
        <v>1006321</v>
      </c>
      <c r="C1216" s="1">
        <v>2022</v>
      </c>
      <c r="D1216" s="1" t="s">
        <v>0</v>
      </c>
      <c r="E1216" s="1" t="s">
        <v>1</v>
      </c>
      <c r="F1216" s="1" t="s">
        <v>25</v>
      </c>
      <c r="G1216" s="1" t="s">
        <v>3</v>
      </c>
      <c r="H1216" s="1" t="s">
        <v>9</v>
      </c>
      <c r="I1216" s="1"/>
      <c r="J1216" s="1"/>
      <c r="K1216" s="1"/>
      <c r="L1216" s="28">
        <v>65</v>
      </c>
      <c r="M1216" s="31">
        <v>3.2136057999999998</v>
      </c>
      <c r="N1216" s="31">
        <v>0.1485378</v>
      </c>
    </row>
    <row r="1217" spans="1:14" x14ac:dyDescent="0.25">
      <c r="A1217" s="1" t="s">
        <v>92</v>
      </c>
      <c r="B1217" s="1">
        <v>1006321</v>
      </c>
      <c r="C1217" s="1">
        <v>2022</v>
      </c>
      <c r="D1217" s="1" t="s">
        <v>0</v>
      </c>
      <c r="E1217" s="1" t="s">
        <v>1</v>
      </c>
      <c r="F1217" s="1" t="s">
        <v>25</v>
      </c>
      <c r="G1217" s="1" t="s">
        <v>3</v>
      </c>
      <c r="H1217" s="1" t="s">
        <v>5</v>
      </c>
      <c r="I1217" s="1"/>
      <c r="J1217" s="1"/>
      <c r="K1217" s="1"/>
      <c r="L1217" s="28">
        <v>0</v>
      </c>
      <c r="M1217" s="31">
        <v>0</v>
      </c>
      <c r="N1217" s="31">
        <v>0</v>
      </c>
    </row>
    <row r="1218" spans="1:14" x14ac:dyDescent="0.25">
      <c r="A1218" s="1" t="s">
        <v>811</v>
      </c>
      <c r="B1218" s="1">
        <v>1006332</v>
      </c>
      <c r="C1218" s="1">
        <v>2022</v>
      </c>
      <c r="D1218" s="1" t="s">
        <v>0</v>
      </c>
      <c r="E1218" s="1" t="s">
        <v>1</v>
      </c>
      <c r="F1218" s="1" t="s">
        <v>12</v>
      </c>
      <c r="G1218" s="1" t="s">
        <v>3</v>
      </c>
      <c r="H1218" s="1" t="s">
        <v>5</v>
      </c>
      <c r="I1218" s="1"/>
      <c r="J1218" s="1"/>
      <c r="K1218" s="1"/>
      <c r="L1218" s="28">
        <v>1</v>
      </c>
      <c r="M1218" s="31">
        <v>0.47151490000000001</v>
      </c>
      <c r="N1218" s="31">
        <v>1.3597400000000001E-2</v>
      </c>
    </row>
    <row r="1219" spans="1:14" x14ac:dyDescent="0.25">
      <c r="A1219" s="1" t="s">
        <v>811</v>
      </c>
      <c r="B1219" s="1">
        <v>1006332</v>
      </c>
      <c r="C1219" s="1">
        <v>2022</v>
      </c>
      <c r="D1219" s="1" t="s">
        <v>0</v>
      </c>
      <c r="E1219" s="1" t="s">
        <v>1</v>
      </c>
      <c r="F1219" s="1" t="s">
        <v>12</v>
      </c>
      <c r="G1219" s="1" t="s">
        <v>3</v>
      </c>
      <c r="H1219" s="1" t="s">
        <v>10</v>
      </c>
      <c r="I1219" s="1"/>
      <c r="J1219" s="1"/>
      <c r="K1219" s="1"/>
      <c r="L1219" s="28">
        <v>0</v>
      </c>
      <c r="M1219" s="31">
        <v>0</v>
      </c>
      <c r="N1219" s="31">
        <v>0</v>
      </c>
    </row>
    <row r="1220" spans="1:14" x14ac:dyDescent="0.25">
      <c r="A1220" s="1" t="s">
        <v>811</v>
      </c>
      <c r="B1220" s="1">
        <v>1006332</v>
      </c>
      <c r="C1220" s="1">
        <v>2022</v>
      </c>
      <c r="D1220" s="1" t="s">
        <v>0</v>
      </c>
      <c r="E1220" s="1" t="s">
        <v>1</v>
      </c>
      <c r="F1220" s="1" t="s">
        <v>12</v>
      </c>
      <c r="G1220" s="1" t="s">
        <v>3</v>
      </c>
      <c r="H1220" s="1" t="s">
        <v>6</v>
      </c>
      <c r="I1220" s="1"/>
      <c r="J1220" s="1"/>
      <c r="K1220" s="1"/>
      <c r="L1220" s="28">
        <v>0</v>
      </c>
      <c r="M1220" s="31">
        <v>0</v>
      </c>
      <c r="N1220" s="31">
        <v>0</v>
      </c>
    </row>
    <row r="1221" spans="1:14" x14ac:dyDescent="0.25">
      <c r="A1221" s="1" t="s">
        <v>811</v>
      </c>
      <c r="B1221" s="1">
        <v>1006332</v>
      </c>
      <c r="C1221" s="1">
        <v>2022</v>
      </c>
      <c r="D1221" s="1" t="s">
        <v>0</v>
      </c>
      <c r="E1221" s="1" t="s">
        <v>1</v>
      </c>
      <c r="F1221" s="1" t="s">
        <v>12</v>
      </c>
      <c r="G1221" s="1" t="s">
        <v>3</v>
      </c>
      <c r="H1221" s="1" t="s">
        <v>9</v>
      </c>
      <c r="I1221" s="1"/>
      <c r="J1221" s="1"/>
      <c r="K1221" s="1"/>
      <c r="L1221" s="28">
        <v>0</v>
      </c>
      <c r="M1221" s="31">
        <v>0</v>
      </c>
      <c r="N1221" s="31">
        <v>0</v>
      </c>
    </row>
    <row r="1222" spans="1:14" x14ac:dyDescent="0.25">
      <c r="A1222" s="1" t="s">
        <v>811</v>
      </c>
      <c r="B1222" s="1">
        <v>1006332</v>
      </c>
      <c r="C1222" s="1">
        <v>2022</v>
      </c>
      <c r="D1222" s="1" t="s">
        <v>0</v>
      </c>
      <c r="E1222" s="1" t="s">
        <v>1</v>
      </c>
      <c r="F1222" s="1" t="s">
        <v>12</v>
      </c>
      <c r="G1222" s="1" t="s">
        <v>3</v>
      </c>
      <c r="H1222" s="1" t="s">
        <v>8</v>
      </c>
      <c r="I1222" s="1"/>
      <c r="J1222" s="1"/>
      <c r="K1222" s="1"/>
      <c r="L1222" s="28">
        <v>0</v>
      </c>
      <c r="M1222" s="31">
        <v>0</v>
      </c>
      <c r="N1222" s="31">
        <v>0</v>
      </c>
    </row>
    <row r="1223" spans="1:14" x14ac:dyDescent="0.25">
      <c r="A1223" s="1" t="s">
        <v>811</v>
      </c>
      <c r="B1223" s="1">
        <v>1006332</v>
      </c>
      <c r="C1223" s="1">
        <v>2022</v>
      </c>
      <c r="D1223" s="1" t="s">
        <v>0</v>
      </c>
      <c r="E1223" s="1" t="s">
        <v>1</v>
      </c>
      <c r="F1223" s="1" t="s">
        <v>12</v>
      </c>
      <c r="G1223" s="1" t="s">
        <v>3</v>
      </c>
      <c r="H1223" s="1" t="s">
        <v>4</v>
      </c>
      <c r="I1223" s="1"/>
      <c r="J1223" s="1"/>
      <c r="K1223" s="1"/>
      <c r="L1223" s="28">
        <v>0</v>
      </c>
      <c r="M1223" s="31">
        <v>0</v>
      </c>
      <c r="N1223" s="31">
        <v>0</v>
      </c>
    </row>
    <row r="1224" spans="1:14" x14ac:dyDescent="0.25">
      <c r="A1224" s="1" t="s">
        <v>811</v>
      </c>
      <c r="B1224" s="1">
        <v>1006332</v>
      </c>
      <c r="C1224" s="1">
        <v>2022</v>
      </c>
      <c r="D1224" s="1" t="s">
        <v>0</v>
      </c>
      <c r="E1224" s="1" t="s">
        <v>1</v>
      </c>
      <c r="F1224" s="1" t="s">
        <v>12</v>
      </c>
      <c r="G1224" s="1" t="s">
        <v>3</v>
      </c>
      <c r="H1224" s="1" t="s">
        <v>7</v>
      </c>
      <c r="I1224" s="1"/>
      <c r="J1224" s="1"/>
      <c r="K1224" s="1"/>
      <c r="L1224" s="28">
        <v>32</v>
      </c>
      <c r="M1224" s="31">
        <v>6.7044695000000001</v>
      </c>
      <c r="N1224" s="31">
        <v>0.1933416</v>
      </c>
    </row>
    <row r="1225" spans="1:14" x14ac:dyDescent="0.25">
      <c r="A1225" s="1" t="s">
        <v>602</v>
      </c>
      <c r="B1225" s="1">
        <v>1006342</v>
      </c>
      <c r="C1225" s="1">
        <v>2022</v>
      </c>
      <c r="D1225" s="1" t="s">
        <v>0</v>
      </c>
      <c r="E1225" s="1" t="s">
        <v>1</v>
      </c>
      <c r="F1225" s="1" t="s">
        <v>25</v>
      </c>
      <c r="G1225" s="1" t="s">
        <v>3</v>
      </c>
      <c r="H1225" s="1" t="s">
        <v>5</v>
      </c>
      <c r="I1225" s="1"/>
      <c r="J1225" s="1"/>
      <c r="K1225" s="1"/>
      <c r="L1225" s="28">
        <v>1</v>
      </c>
      <c r="M1225" s="31">
        <v>0.16100210000000001</v>
      </c>
      <c r="N1225" s="31">
        <v>7.2963000000000004E-3</v>
      </c>
    </row>
    <row r="1226" spans="1:14" x14ac:dyDescent="0.25">
      <c r="A1226" s="1" t="s">
        <v>602</v>
      </c>
      <c r="B1226" s="1">
        <v>1006342</v>
      </c>
      <c r="C1226" s="1">
        <v>2022</v>
      </c>
      <c r="D1226" s="1" t="s">
        <v>0</v>
      </c>
      <c r="E1226" s="1" t="s">
        <v>1</v>
      </c>
      <c r="F1226" s="1" t="s">
        <v>25</v>
      </c>
      <c r="G1226" s="1" t="s">
        <v>3</v>
      </c>
      <c r="H1226" s="1" t="s">
        <v>7</v>
      </c>
      <c r="I1226" s="1"/>
      <c r="J1226" s="1"/>
      <c r="K1226" s="1"/>
      <c r="L1226" s="28">
        <v>94</v>
      </c>
      <c r="M1226" s="31">
        <v>4.1613328999999997</v>
      </c>
      <c r="N1226" s="31">
        <v>0.1885831</v>
      </c>
    </row>
    <row r="1227" spans="1:14" x14ac:dyDescent="0.25">
      <c r="A1227" s="1" t="s">
        <v>161</v>
      </c>
      <c r="B1227" s="1">
        <v>1006368</v>
      </c>
      <c r="C1227" s="1">
        <v>2022</v>
      </c>
      <c r="D1227" s="1" t="s">
        <v>0</v>
      </c>
      <c r="E1227" s="1" t="s">
        <v>1</v>
      </c>
      <c r="F1227" s="1" t="s">
        <v>12</v>
      </c>
      <c r="G1227" s="1" t="s">
        <v>3</v>
      </c>
      <c r="H1227" s="1" t="s">
        <v>7</v>
      </c>
      <c r="I1227" s="1"/>
      <c r="J1227" s="1"/>
      <c r="K1227" s="1"/>
      <c r="L1227" s="28">
        <v>15</v>
      </c>
      <c r="M1227" s="31">
        <v>8.0577711000000001</v>
      </c>
      <c r="N1227" s="31">
        <v>0.25090960000000001</v>
      </c>
    </row>
    <row r="1228" spans="1:14" x14ac:dyDescent="0.25">
      <c r="A1228" s="1" t="s">
        <v>694</v>
      </c>
      <c r="B1228" s="1">
        <v>1006373</v>
      </c>
      <c r="C1228" s="1">
        <v>2022</v>
      </c>
      <c r="D1228" s="1" t="s">
        <v>0</v>
      </c>
      <c r="E1228" s="1" t="s">
        <v>1</v>
      </c>
      <c r="F1228" s="1" t="s">
        <v>25</v>
      </c>
      <c r="G1228" s="1" t="s">
        <v>3</v>
      </c>
      <c r="H1228" s="1" t="s">
        <v>8</v>
      </c>
      <c r="I1228" s="1"/>
      <c r="J1228" s="1"/>
      <c r="K1228" s="1"/>
      <c r="L1228" s="28">
        <v>0</v>
      </c>
      <c r="M1228" s="31">
        <v>0</v>
      </c>
      <c r="N1228" s="31">
        <v>0</v>
      </c>
    </row>
    <row r="1229" spans="1:14" x14ac:dyDescent="0.25">
      <c r="A1229" s="1" t="s">
        <v>694</v>
      </c>
      <c r="B1229" s="1">
        <v>1006373</v>
      </c>
      <c r="C1229" s="1">
        <v>2022</v>
      </c>
      <c r="D1229" s="1" t="s">
        <v>0</v>
      </c>
      <c r="E1229" s="1" t="s">
        <v>1</v>
      </c>
      <c r="F1229" s="1" t="s">
        <v>25</v>
      </c>
      <c r="G1229" s="1" t="s">
        <v>3</v>
      </c>
      <c r="H1229" s="1" t="s">
        <v>7</v>
      </c>
      <c r="I1229" s="1"/>
      <c r="J1229" s="1"/>
      <c r="K1229" s="1"/>
      <c r="L1229" s="28">
        <v>4</v>
      </c>
      <c r="M1229" s="31">
        <v>3.4944684000000001</v>
      </c>
      <c r="N1229" s="31">
        <v>6.7035999999999997E-3</v>
      </c>
    </row>
    <row r="1230" spans="1:14" x14ac:dyDescent="0.25">
      <c r="A1230" s="1" t="s">
        <v>694</v>
      </c>
      <c r="B1230" s="1">
        <v>1006373</v>
      </c>
      <c r="C1230" s="1">
        <v>2022</v>
      </c>
      <c r="D1230" s="1" t="s">
        <v>0</v>
      </c>
      <c r="E1230" s="1" t="s">
        <v>1</v>
      </c>
      <c r="F1230" s="1" t="s">
        <v>25</v>
      </c>
      <c r="G1230" s="1" t="s">
        <v>3</v>
      </c>
      <c r="H1230" s="1" t="s">
        <v>4</v>
      </c>
      <c r="I1230" s="1"/>
      <c r="J1230" s="1"/>
      <c r="K1230" s="1"/>
      <c r="L1230" s="28">
        <v>51</v>
      </c>
      <c r="M1230" s="31">
        <v>1.7718917999999999</v>
      </c>
      <c r="N1230" s="31">
        <v>4107.6375870000002</v>
      </c>
    </row>
    <row r="1231" spans="1:14" x14ac:dyDescent="0.25">
      <c r="A1231" s="1" t="s">
        <v>694</v>
      </c>
      <c r="B1231" s="1">
        <v>1006373</v>
      </c>
      <c r="C1231" s="1">
        <v>2022</v>
      </c>
      <c r="D1231" s="1" t="s">
        <v>0</v>
      </c>
      <c r="E1231" s="1" t="s">
        <v>1</v>
      </c>
      <c r="F1231" s="1" t="s">
        <v>25</v>
      </c>
      <c r="G1231" s="1" t="s">
        <v>3</v>
      </c>
      <c r="H1231" s="1" t="s">
        <v>5</v>
      </c>
      <c r="I1231" s="1"/>
      <c r="J1231" s="1"/>
      <c r="K1231" s="1"/>
      <c r="L1231" s="28">
        <v>0</v>
      </c>
      <c r="M1231" s="31">
        <v>0</v>
      </c>
      <c r="N1231" s="31">
        <v>0</v>
      </c>
    </row>
    <row r="1232" spans="1:14" x14ac:dyDescent="0.25">
      <c r="A1232" s="1" t="s">
        <v>694</v>
      </c>
      <c r="B1232" s="1">
        <v>1006373</v>
      </c>
      <c r="C1232" s="1">
        <v>2022</v>
      </c>
      <c r="D1232" s="1" t="s">
        <v>0</v>
      </c>
      <c r="E1232" s="1" t="s">
        <v>1</v>
      </c>
      <c r="F1232" s="1" t="s">
        <v>25</v>
      </c>
      <c r="G1232" s="1" t="s">
        <v>3</v>
      </c>
      <c r="H1232" s="1" t="s">
        <v>10</v>
      </c>
      <c r="I1232" s="1"/>
      <c r="J1232" s="1"/>
      <c r="K1232" s="1"/>
      <c r="L1232" s="28">
        <v>0</v>
      </c>
      <c r="M1232" s="31">
        <v>0</v>
      </c>
      <c r="N1232" s="31">
        <v>0</v>
      </c>
    </row>
    <row r="1233" spans="1:14" x14ac:dyDescent="0.25">
      <c r="A1233" s="1" t="s">
        <v>694</v>
      </c>
      <c r="B1233" s="1">
        <v>1006373</v>
      </c>
      <c r="C1233" s="1">
        <v>2022</v>
      </c>
      <c r="D1233" s="1" t="s">
        <v>0</v>
      </c>
      <c r="E1233" s="1" t="s">
        <v>1</v>
      </c>
      <c r="F1233" s="1" t="s">
        <v>25</v>
      </c>
      <c r="G1233" s="1" t="s">
        <v>3</v>
      </c>
      <c r="H1233" s="1" t="s">
        <v>9</v>
      </c>
      <c r="I1233" s="1"/>
      <c r="J1233" s="1"/>
      <c r="K1233" s="1"/>
      <c r="L1233" s="28">
        <v>0</v>
      </c>
      <c r="M1233" s="31">
        <v>0</v>
      </c>
      <c r="N1233" s="31">
        <v>0</v>
      </c>
    </row>
    <row r="1234" spans="1:14" x14ac:dyDescent="0.25">
      <c r="A1234" s="1" t="s">
        <v>694</v>
      </c>
      <c r="B1234" s="1">
        <v>1006373</v>
      </c>
      <c r="C1234" s="1">
        <v>2022</v>
      </c>
      <c r="D1234" s="1" t="s">
        <v>0</v>
      </c>
      <c r="E1234" s="1" t="s">
        <v>1</v>
      </c>
      <c r="F1234" s="1" t="s">
        <v>25</v>
      </c>
      <c r="G1234" s="1" t="s">
        <v>3</v>
      </c>
      <c r="H1234" s="1" t="s">
        <v>6</v>
      </c>
      <c r="I1234" s="1"/>
      <c r="J1234" s="1"/>
      <c r="K1234" s="1"/>
      <c r="L1234" s="28">
        <v>0</v>
      </c>
      <c r="M1234" s="31">
        <v>0</v>
      </c>
      <c r="N1234" s="31">
        <v>0</v>
      </c>
    </row>
    <row r="1235" spans="1:14" x14ac:dyDescent="0.25">
      <c r="A1235" s="1" t="s">
        <v>24060</v>
      </c>
      <c r="B1235" s="1">
        <v>1006385</v>
      </c>
      <c r="C1235" s="1">
        <v>2022</v>
      </c>
      <c r="D1235" s="1" t="s">
        <v>0</v>
      </c>
      <c r="E1235" s="1" t="s">
        <v>1</v>
      </c>
      <c r="F1235" s="1" t="s">
        <v>12</v>
      </c>
      <c r="G1235" s="1" t="s">
        <v>3</v>
      </c>
      <c r="H1235" s="1" t="s">
        <v>7</v>
      </c>
      <c r="I1235" s="1"/>
      <c r="J1235" s="1"/>
      <c r="K1235" s="1"/>
      <c r="L1235" s="28">
        <v>50</v>
      </c>
      <c r="M1235" s="31">
        <v>37.83</v>
      </c>
      <c r="N1235" s="31">
        <v>1.1000000000000001</v>
      </c>
    </row>
    <row r="1236" spans="1:14" x14ac:dyDescent="0.25">
      <c r="A1236" s="1" t="s">
        <v>24060</v>
      </c>
      <c r="B1236" s="1">
        <v>1006385</v>
      </c>
      <c r="C1236" s="1">
        <v>2022</v>
      </c>
      <c r="D1236" s="1" t="s">
        <v>0</v>
      </c>
      <c r="E1236" s="1" t="s">
        <v>1</v>
      </c>
      <c r="F1236" s="1" t="s">
        <v>12</v>
      </c>
      <c r="G1236" s="1" t="s">
        <v>3</v>
      </c>
      <c r="H1236" s="1" t="s">
        <v>5</v>
      </c>
      <c r="I1236" s="1"/>
      <c r="J1236" s="1"/>
      <c r="K1236" s="1"/>
      <c r="L1236" s="28">
        <v>3</v>
      </c>
      <c r="M1236" s="31">
        <v>51.88</v>
      </c>
      <c r="N1236" s="31">
        <v>1.5</v>
      </c>
    </row>
    <row r="1237" spans="1:14" x14ac:dyDescent="0.25">
      <c r="A1237" s="1" t="s">
        <v>24060</v>
      </c>
      <c r="B1237" s="1">
        <v>1006385</v>
      </c>
      <c r="C1237" s="1">
        <v>2022</v>
      </c>
      <c r="D1237" s="1" t="s">
        <v>0</v>
      </c>
      <c r="E1237" s="1" t="s">
        <v>1</v>
      </c>
      <c r="F1237" s="1" t="s">
        <v>12</v>
      </c>
      <c r="G1237" s="1" t="s">
        <v>3</v>
      </c>
      <c r="H1237" s="1" t="s">
        <v>6</v>
      </c>
      <c r="I1237" s="1"/>
      <c r="J1237" s="1"/>
      <c r="K1237" s="1"/>
      <c r="L1237" s="28">
        <v>0</v>
      </c>
      <c r="M1237" s="31">
        <v>0</v>
      </c>
      <c r="N1237" s="31">
        <v>0</v>
      </c>
    </row>
    <row r="1238" spans="1:14" x14ac:dyDescent="0.25">
      <c r="A1238" s="1" t="s">
        <v>24060</v>
      </c>
      <c r="B1238" s="1">
        <v>1006385</v>
      </c>
      <c r="C1238" s="1">
        <v>2022</v>
      </c>
      <c r="D1238" s="1" t="s">
        <v>0</v>
      </c>
      <c r="E1238" s="1" t="s">
        <v>1</v>
      </c>
      <c r="F1238" s="1" t="s">
        <v>12</v>
      </c>
      <c r="G1238" s="1" t="s">
        <v>3</v>
      </c>
      <c r="H1238" s="1" t="s">
        <v>9</v>
      </c>
      <c r="I1238" s="1"/>
      <c r="J1238" s="1"/>
      <c r="K1238" s="1"/>
      <c r="L1238" s="28">
        <v>45</v>
      </c>
      <c r="M1238" s="31">
        <v>23.8</v>
      </c>
      <c r="N1238" s="31">
        <v>0.7</v>
      </c>
    </row>
    <row r="1239" spans="1:14" x14ac:dyDescent="0.25">
      <c r="A1239" s="1" t="s">
        <v>24060</v>
      </c>
      <c r="B1239" s="1">
        <v>1006385</v>
      </c>
      <c r="C1239" s="1">
        <v>2022</v>
      </c>
      <c r="D1239" s="1" t="s">
        <v>0</v>
      </c>
      <c r="E1239" s="1" t="s">
        <v>1</v>
      </c>
      <c r="F1239" s="1" t="s">
        <v>12</v>
      </c>
      <c r="G1239" s="1" t="s">
        <v>3</v>
      </c>
      <c r="H1239" s="1" t="s">
        <v>4</v>
      </c>
      <c r="I1239" s="1"/>
      <c r="J1239" s="1"/>
      <c r="K1239" s="1"/>
      <c r="L1239" s="28">
        <v>0</v>
      </c>
      <c r="M1239" s="31">
        <v>0</v>
      </c>
      <c r="N1239" s="31">
        <v>0</v>
      </c>
    </row>
    <row r="1240" spans="1:14" x14ac:dyDescent="0.25">
      <c r="A1240" s="1" t="s">
        <v>24060</v>
      </c>
      <c r="B1240" s="1">
        <v>1006385</v>
      </c>
      <c r="C1240" s="1">
        <v>2022</v>
      </c>
      <c r="D1240" s="1" t="s">
        <v>0</v>
      </c>
      <c r="E1240" s="1" t="s">
        <v>1</v>
      </c>
      <c r="F1240" s="1" t="s">
        <v>12</v>
      </c>
      <c r="G1240" s="1" t="s">
        <v>3</v>
      </c>
      <c r="H1240" s="1" t="s">
        <v>10</v>
      </c>
      <c r="I1240" s="1"/>
      <c r="J1240" s="1"/>
      <c r="K1240" s="1"/>
      <c r="L1240" s="28">
        <v>0</v>
      </c>
      <c r="M1240" s="31">
        <v>0</v>
      </c>
      <c r="N1240" s="31">
        <v>0</v>
      </c>
    </row>
    <row r="1241" spans="1:14" x14ac:dyDescent="0.25">
      <c r="A1241" s="1" t="s">
        <v>24060</v>
      </c>
      <c r="B1241" s="1">
        <v>1006385</v>
      </c>
      <c r="C1241" s="1">
        <v>2022</v>
      </c>
      <c r="D1241" s="1" t="s">
        <v>0</v>
      </c>
      <c r="E1241" s="1" t="s">
        <v>1</v>
      </c>
      <c r="F1241" s="1" t="s">
        <v>12</v>
      </c>
      <c r="G1241" s="1" t="s">
        <v>3</v>
      </c>
      <c r="H1241" s="1" t="s">
        <v>8</v>
      </c>
      <c r="I1241" s="1"/>
      <c r="J1241" s="1"/>
      <c r="K1241" s="1"/>
      <c r="L1241" s="28">
        <v>10</v>
      </c>
      <c r="M1241" s="31">
        <v>7.2</v>
      </c>
      <c r="N1241" s="31">
        <v>0.2</v>
      </c>
    </row>
    <row r="1242" spans="1:14" x14ac:dyDescent="0.25">
      <c r="A1242" s="1" t="s">
        <v>24061</v>
      </c>
      <c r="B1242" s="1">
        <v>1006392</v>
      </c>
      <c r="C1242" s="1">
        <v>2022</v>
      </c>
      <c r="D1242" s="1" t="s">
        <v>0</v>
      </c>
      <c r="E1242" s="1" t="s">
        <v>1</v>
      </c>
      <c r="F1242" s="1" t="s">
        <v>25</v>
      </c>
      <c r="G1242" s="1" t="s">
        <v>3</v>
      </c>
      <c r="H1242" s="1" t="s">
        <v>7</v>
      </c>
      <c r="I1242" s="1"/>
      <c r="J1242" s="1"/>
      <c r="K1242" s="1"/>
      <c r="L1242" s="28">
        <v>33</v>
      </c>
      <c r="M1242" s="31">
        <v>2.9500182189999999</v>
      </c>
      <c r="N1242" s="31">
        <v>5.3689621100000001E-2</v>
      </c>
    </row>
    <row r="1243" spans="1:14" x14ac:dyDescent="0.25">
      <c r="A1243" s="1" t="s">
        <v>188</v>
      </c>
      <c r="B1243" s="1">
        <v>1006407</v>
      </c>
      <c r="C1243" s="1">
        <v>2022</v>
      </c>
      <c r="D1243" s="1" t="s">
        <v>0</v>
      </c>
      <c r="E1243" s="1" t="s">
        <v>1</v>
      </c>
      <c r="F1243" s="1" t="s">
        <v>25</v>
      </c>
      <c r="G1243" s="1" t="s">
        <v>3</v>
      </c>
      <c r="H1243" s="1" t="s">
        <v>6</v>
      </c>
      <c r="I1243" s="1"/>
      <c r="J1243" s="1"/>
      <c r="K1243" s="1"/>
      <c r="L1243" s="28">
        <v>0</v>
      </c>
      <c r="M1243" s="31">
        <v>0</v>
      </c>
      <c r="N1243" s="31">
        <v>0</v>
      </c>
    </row>
    <row r="1244" spans="1:14" x14ac:dyDescent="0.25">
      <c r="A1244" s="1" t="s">
        <v>188</v>
      </c>
      <c r="B1244" s="1">
        <v>1006407</v>
      </c>
      <c r="C1244" s="1">
        <v>2022</v>
      </c>
      <c r="D1244" s="1" t="s">
        <v>0</v>
      </c>
      <c r="E1244" s="1" t="s">
        <v>1</v>
      </c>
      <c r="F1244" s="1" t="s">
        <v>25</v>
      </c>
      <c r="G1244" s="1" t="s">
        <v>3</v>
      </c>
      <c r="H1244" s="1" t="s">
        <v>9</v>
      </c>
      <c r="I1244" s="1"/>
      <c r="J1244" s="1"/>
      <c r="K1244" s="1"/>
      <c r="L1244" s="28">
        <v>0</v>
      </c>
      <c r="M1244" s="31">
        <v>0</v>
      </c>
      <c r="N1244" s="31">
        <v>0</v>
      </c>
    </row>
    <row r="1245" spans="1:14" x14ac:dyDescent="0.25">
      <c r="A1245" s="1" t="s">
        <v>188</v>
      </c>
      <c r="B1245" s="1">
        <v>1006407</v>
      </c>
      <c r="C1245" s="1">
        <v>2022</v>
      </c>
      <c r="D1245" s="1" t="s">
        <v>0</v>
      </c>
      <c r="E1245" s="1" t="s">
        <v>1</v>
      </c>
      <c r="F1245" s="1" t="s">
        <v>25</v>
      </c>
      <c r="G1245" s="1" t="s">
        <v>3</v>
      </c>
      <c r="H1245" s="1" t="s">
        <v>5</v>
      </c>
      <c r="I1245" s="1"/>
      <c r="J1245" s="1"/>
      <c r="K1245" s="1"/>
      <c r="L1245" s="28">
        <v>0</v>
      </c>
      <c r="M1245" s="31">
        <v>0</v>
      </c>
      <c r="N1245" s="31">
        <v>0</v>
      </c>
    </row>
    <row r="1246" spans="1:14" x14ac:dyDescent="0.25">
      <c r="A1246" s="1" t="s">
        <v>188</v>
      </c>
      <c r="B1246" s="1">
        <v>1006407</v>
      </c>
      <c r="C1246" s="1">
        <v>2022</v>
      </c>
      <c r="D1246" s="1" t="s">
        <v>0</v>
      </c>
      <c r="E1246" s="1" t="s">
        <v>1</v>
      </c>
      <c r="F1246" s="1" t="s">
        <v>25</v>
      </c>
      <c r="G1246" s="1" t="s">
        <v>3</v>
      </c>
      <c r="H1246" s="1" t="s">
        <v>10</v>
      </c>
      <c r="I1246" s="1"/>
      <c r="J1246" s="1"/>
      <c r="K1246" s="1"/>
      <c r="L1246" s="28">
        <v>0</v>
      </c>
      <c r="M1246" s="31">
        <v>0</v>
      </c>
      <c r="N1246" s="31">
        <v>0</v>
      </c>
    </row>
    <row r="1247" spans="1:14" x14ac:dyDescent="0.25">
      <c r="A1247" s="1" t="s">
        <v>188</v>
      </c>
      <c r="B1247" s="1">
        <v>1006407</v>
      </c>
      <c r="C1247" s="1">
        <v>2022</v>
      </c>
      <c r="D1247" s="1" t="s">
        <v>0</v>
      </c>
      <c r="E1247" s="1" t="s">
        <v>1</v>
      </c>
      <c r="F1247" s="1" t="s">
        <v>25</v>
      </c>
      <c r="G1247" s="1" t="s">
        <v>3</v>
      </c>
      <c r="H1247" s="1" t="s">
        <v>8</v>
      </c>
      <c r="I1247" s="1"/>
      <c r="J1247" s="1"/>
      <c r="K1247" s="1"/>
      <c r="L1247" s="28">
        <v>0</v>
      </c>
      <c r="M1247" s="31">
        <v>0</v>
      </c>
      <c r="N1247" s="31">
        <v>0</v>
      </c>
    </row>
    <row r="1248" spans="1:14" x14ac:dyDescent="0.25">
      <c r="A1248" s="1" t="s">
        <v>188</v>
      </c>
      <c r="B1248" s="1">
        <v>1006407</v>
      </c>
      <c r="C1248" s="1">
        <v>2022</v>
      </c>
      <c r="D1248" s="1" t="s">
        <v>0</v>
      </c>
      <c r="E1248" s="1" t="s">
        <v>1</v>
      </c>
      <c r="F1248" s="1" t="s">
        <v>25</v>
      </c>
      <c r="G1248" s="1" t="s">
        <v>3</v>
      </c>
      <c r="H1248" s="1" t="s">
        <v>7</v>
      </c>
      <c r="I1248" s="1"/>
      <c r="J1248" s="1"/>
      <c r="K1248" s="1"/>
      <c r="L1248" s="28">
        <v>129</v>
      </c>
      <c r="M1248" s="31">
        <v>12.21</v>
      </c>
      <c r="N1248" s="31">
        <v>0.5</v>
      </c>
    </row>
    <row r="1249" spans="1:14" x14ac:dyDescent="0.25">
      <c r="A1249" s="1" t="s">
        <v>188</v>
      </c>
      <c r="B1249" s="1">
        <v>1006407</v>
      </c>
      <c r="C1249" s="1">
        <v>2022</v>
      </c>
      <c r="D1249" s="1" t="s">
        <v>0</v>
      </c>
      <c r="E1249" s="1" t="s">
        <v>1</v>
      </c>
      <c r="F1249" s="1" t="s">
        <v>25</v>
      </c>
      <c r="G1249" s="1" t="s">
        <v>3</v>
      </c>
      <c r="H1249" s="1" t="s">
        <v>4</v>
      </c>
      <c r="I1249" s="1"/>
      <c r="J1249" s="1"/>
      <c r="K1249" s="1"/>
      <c r="L1249" s="28">
        <v>0</v>
      </c>
      <c r="M1249" s="31">
        <v>0</v>
      </c>
      <c r="N1249" s="31">
        <v>0</v>
      </c>
    </row>
    <row r="1250" spans="1:14" x14ac:dyDescent="0.25">
      <c r="A1250" s="1" t="s">
        <v>507</v>
      </c>
      <c r="B1250" s="1">
        <v>1006434</v>
      </c>
      <c r="C1250" s="1">
        <v>2022</v>
      </c>
      <c r="D1250" s="1" t="s">
        <v>0</v>
      </c>
      <c r="E1250" s="1" t="s">
        <v>1</v>
      </c>
      <c r="F1250" s="1" t="s">
        <v>12</v>
      </c>
      <c r="G1250" s="1" t="s">
        <v>3</v>
      </c>
      <c r="H1250" s="1" t="s">
        <v>8</v>
      </c>
      <c r="I1250" s="1"/>
      <c r="J1250" s="1"/>
      <c r="K1250" s="1"/>
      <c r="L1250" s="28">
        <v>0</v>
      </c>
      <c r="M1250" s="31">
        <v>0</v>
      </c>
      <c r="N1250" s="31">
        <v>0</v>
      </c>
    </row>
    <row r="1251" spans="1:14" x14ac:dyDescent="0.25">
      <c r="A1251" s="1" t="s">
        <v>507</v>
      </c>
      <c r="B1251" s="1">
        <v>1006434</v>
      </c>
      <c r="C1251" s="1">
        <v>2022</v>
      </c>
      <c r="D1251" s="1" t="s">
        <v>0</v>
      </c>
      <c r="E1251" s="1" t="s">
        <v>1</v>
      </c>
      <c r="F1251" s="1" t="s">
        <v>12</v>
      </c>
      <c r="G1251" s="1" t="s">
        <v>3</v>
      </c>
      <c r="H1251" s="1" t="s">
        <v>7</v>
      </c>
      <c r="I1251" s="1"/>
      <c r="J1251" s="1"/>
      <c r="K1251" s="1"/>
      <c r="L1251" s="28">
        <v>31</v>
      </c>
      <c r="M1251" s="31">
        <v>22.6729451</v>
      </c>
      <c r="N1251" s="31">
        <v>0.57002059999999999</v>
      </c>
    </row>
    <row r="1252" spans="1:14" x14ac:dyDescent="0.25">
      <c r="A1252" s="1" t="s">
        <v>507</v>
      </c>
      <c r="B1252" s="1">
        <v>1006434</v>
      </c>
      <c r="C1252" s="1">
        <v>2022</v>
      </c>
      <c r="D1252" s="1" t="s">
        <v>0</v>
      </c>
      <c r="E1252" s="1" t="s">
        <v>1</v>
      </c>
      <c r="F1252" s="1" t="s">
        <v>12</v>
      </c>
      <c r="G1252" s="1" t="s">
        <v>3</v>
      </c>
      <c r="H1252" s="1" t="s">
        <v>4</v>
      </c>
      <c r="I1252" s="1"/>
      <c r="J1252" s="1"/>
      <c r="K1252" s="1"/>
      <c r="L1252" s="28">
        <v>1</v>
      </c>
      <c r="M1252" s="31">
        <v>0.1649515</v>
      </c>
      <c r="N1252" s="31">
        <v>4.1469999999999996E-3</v>
      </c>
    </row>
    <row r="1253" spans="1:14" x14ac:dyDescent="0.25">
      <c r="A1253" s="1" t="s">
        <v>507</v>
      </c>
      <c r="B1253" s="1">
        <v>1006434</v>
      </c>
      <c r="C1253" s="1">
        <v>2022</v>
      </c>
      <c r="D1253" s="1" t="s">
        <v>0</v>
      </c>
      <c r="E1253" s="1" t="s">
        <v>1</v>
      </c>
      <c r="F1253" s="1" t="s">
        <v>12</v>
      </c>
      <c r="G1253" s="1" t="s">
        <v>3</v>
      </c>
      <c r="H1253" s="1" t="s">
        <v>5</v>
      </c>
      <c r="I1253" s="1"/>
      <c r="J1253" s="1"/>
      <c r="K1253" s="1"/>
      <c r="L1253" s="28">
        <v>2</v>
      </c>
      <c r="M1253" s="31">
        <v>37.576384099999999</v>
      </c>
      <c r="N1253" s="31">
        <v>0.94470799999999999</v>
      </c>
    </row>
    <row r="1254" spans="1:14" x14ac:dyDescent="0.25">
      <c r="A1254" s="1" t="s">
        <v>507</v>
      </c>
      <c r="B1254" s="1">
        <v>1006434</v>
      </c>
      <c r="C1254" s="1">
        <v>2022</v>
      </c>
      <c r="D1254" s="1" t="s">
        <v>0</v>
      </c>
      <c r="E1254" s="1" t="s">
        <v>1</v>
      </c>
      <c r="F1254" s="1" t="s">
        <v>12</v>
      </c>
      <c r="G1254" s="1" t="s">
        <v>3</v>
      </c>
      <c r="H1254" s="1" t="s">
        <v>10</v>
      </c>
      <c r="I1254" s="1"/>
      <c r="J1254" s="1"/>
      <c r="K1254" s="1"/>
      <c r="L1254" s="28">
        <v>0</v>
      </c>
      <c r="M1254" s="31">
        <v>0</v>
      </c>
      <c r="N1254" s="31">
        <v>0</v>
      </c>
    </row>
    <row r="1255" spans="1:14" x14ac:dyDescent="0.25">
      <c r="A1255" s="1" t="s">
        <v>507</v>
      </c>
      <c r="B1255" s="1">
        <v>1006434</v>
      </c>
      <c r="C1255" s="1">
        <v>2022</v>
      </c>
      <c r="D1255" s="1" t="s">
        <v>0</v>
      </c>
      <c r="E1255" s="1" t="s">
        <v>1</v>
      </c>
      <c r="F1255" s="1" t="s">
        <v>12</v>
      </c>
      <c r="G1255" s="1" t="s">
        <v>3</v>
      </c>
      <c r="H1255" s="1" t="s">
        <v>9</v>
      </c>
      <c r="I1255" s="1"/>
      <c r="J1255" s="1"/>
      <c r="K1255" s="1"/>
      <c r="L1255" s="28">
        <v>0</v>
      </c>
      <c r="M1255" s="31">
        <v>0</v>
      </c>
      <c r="N1255" s="31">
        <v>0</v>
      </c>
    </row>
    <row r="1256" spans="1:14" x14ac:dyDescent="0.25">
      <c r="A1256" s="1" t="s">
        <v>507</v>
      </c>
      <c r="B1256" s="1">
        <v>1006434</v>
      </c>
      <c r="C1256" s="1">
        <v>2022</v>
      </c>
      <c r="D1256" s="1" t="s">
        <v>0</v>
      </c>
      <c r="E1256" s="1" t="s">
        <v>1</v>
      </c>
      <c r="F1256" s="1" t="s">
        <v>12</v>
      </c>
      <c r="G1256" s="1" t="s">
        <v>3</v>
      </c>
      <c r="H1256" s="1" t="s">
        <v>6</v>
      </c>
      <c r="I1256" s="1"/>
      <c r="J1256" s="1"/>
      <c r="K1256" s="1"/>
      <c r="L1256" s="28">
        <v>0</v>
      </c>
      <c r="M1256" s="31">
        <v>0</v>
      </c>
      <c r="N1256" s="31">
        <v>0</v>
      </c>
    </row>
    <row r="1257" spans="1:14" x14ac:dyDescent="0.25">
      <c r="A1257" s="1" t="s">
        <v>686</v>
      </c>
      <c r="B1257" s="1">
        <v>1006440</v>
      </c>
      <c r="C1257" s="1">
        <v>2022</v>
      </c>
      <c r="D1257" s="1" t="s">
        <v>0</v>
      </c>
      <c r="E1257" s="1" t="s">
        <v>1</v>
      </c>
      <c r="F1257" s="1" t="s">
        <v>12</v>
      </c>
      <c r="G1257" s="1" t="s">
        <v>3</v>
      </c>
      <c r="H1257" s="1" t="s">
        <v>10</v>
      </c>
      <c r="I1257" s="1"/>
      <c r="J1257" s="1"/>
      <c r="K1257" s="1"/>
      <c r="L1257" s="28">
        <v>0</v>
      </c>
      <c r="M1257" s="31">
        <v>0</v>
      </c>
      <c r="N1257" s="31">
        <v>0</v>
      </c>
    </row>
    <row r="1258" spans="1:14" x14ac:dyDescent="0.25">
      <c r="A1258" s="1" t="s">
        <v>686</v>
      </c>
      <c r="B1258" s="1">
        <v>1006440</v>
      </c>
      <c r="C1258" s="1">
        <v>2022</v>
      </c>
      <c r="D1258" s="1" t="s">
        <v>0</v>
      </c>
      <c r="E1258" s="1" t="s">
        <v>1</v>
      </c>
      <c r="F1258" s="1" t="s">
        <v>12</v>
      </c>
      <c r="G1258" s="1" t="s">
        <v>3</v>
      </c>
      <c r="H1258" s="1" t="s">
        <v>9</v>
      </c>
      <c r="I1258" s="1"/>
      <c r="J1258" s="1"/>
      <c r="K1258" s="1"/>
      <c r="L1258" s="28">
        <v>0</v>
      </c>
      <c r="M1258" s="31">
        <v>0</v>
      </c>
      <c r="N1258" s="31">
        <v>0</v>
      </c>
    </row>
    <row r="1259" spans="1:14" x14ac:dyDescent="0.25">
      <c r="A1259" s="1" t="s">
        <v>686</v>
      </c>
      <c r="B1259" s="1">
        <v>1006440</v>
      </c>
      <c r="C1259" s="1">
        <v>2022</v>
      </c>
      <c r="D1259" s="1" t="s">
        <v>0</v>
      </c>
      <c r="E1259" s="1" t="s">
        <v>1</v>
      </c>
      <c r="F1259" s="1" t="s">
        <v>12</v>
      </c>
      <c r="G1259" s="1" t="s">
        <v>3</v>
      </c>
      <c r="H1259" s="1" t="s">
        <v>6</v>
      </c>
      <c r="I1259" s="1"/>
      <c r="J1259" s="1"/>
      <c r="K1259" s="1"/>
      <c r="L1259" s="28">
        <v>0</v>
      </c>
      <c r="M1259" s="31">
        <v>0</v>
      </c>
      <c r="N1259" s="31">
        <v>0</v>
      </c>
    </row>
    <row r="1260" spans="1:14" x14ac:dyDescent="0.25">
      <c r="A1260" s="1" t="s">
        <v>686</v>
      </c>
      <c r="B1260" s="1">
        <v>1006440</v>
      </c>
      <c r="C1260" s="1">
        <v>2022</v>
      </c>
      <c r="D1260" s="1" t="s">
        <v>0</v>
      </c>
      <c r="E1260" s="1" t="s">
        <v>1</v>
      </c>
      <c r="F1260" s="1" t="s">
        <v>12</v>
      </c>
      <c r="G1260" s="1" t="s">
        <v>3</v>
      </c>
      <c r="H1260" s="1" t="s">
        <v>5</v>
      </c>
      <c r="I1260" s="1"/>
      <c r="J1260" s="1"/>
      <c r="K1260" s="1"/>
      <c r="L1260" s="28">
        <v>0</v>
      </c>
      <c r="M1260" s="31">
        <v>0</v>
      </c>
      <c r="N1260" s="31">
        <v>0</v>
      </c>
    </row>
    <row r="1261" spans="1:14" x14ac:dyDescent="0.25">
      <c r="A1261" s="1" t="s">
        <v>686</v>
      </c>
      <c r="B1261" s="1">
        <v>1006440</v>
      </c>
      <c r="C1261" s="1">
        <v>2022</v>
      </c>
      <c r="D1261" s="1" t="s">
        <v>0</v>
      </c>
      <c r="E1261" s="1" t="s">
        <v>1</v>
      </c>
      <c r="F1261" s="1" t="s">
        <v>12</v>
      </c>
      <c r="G1261" s="1" t="s">
        <v>3</v>
      </c>
      <c r="H1261" s="1" t="s">
        <v>4</v>
      </c>
      <c r="I1261" s="1"/>
      <c r="J1261" s="1"/>
      <c r="K1261" s="1"/>
      <c r="L1261" s="28">
        <v>0</v>
      </c>
      <c r="M1261" s="31">
        <v>0</v>
      </c>
      <c r="N1261" s="31">
        <v>0</v>
      </c>
    </row>
    <row r="1262" spans="1:14" x14ac:dyDescent="0.25">
      <c r="A1262" s="1" t="s">
        <v>686</v>
      </c>
      <c r="B1262" s="1">
        <v>1006440</v>
      </c>
      <c r="C1262" s="1">
        <v>2022</v>
      </c>
      <c r="D1262" s="1" t="s">
        <v>0</v>
      </c>
      <c r="E1262" s="1" t="s">
        <v>1</v>
      </c>
      <c r="F1262" s="1" t="s">
        <v>12</v>
      </c>
      <c r="G1262" s="1" t="s">
        <v>3</v>
      </c>
      <c r="H1262" s="1" t="s">
        <v>8</v>
      </c>
      <c r="I1262" s="1"/>
      <c r="J1262" s="1"/>
      <c r="K1262" s="1"/>
      <c r="L1262" s="28">
        <v>7</v>
      </c>
      <c r="M1262" s="31">
        <v>3</v>
      </c>
      <c r="N1262" s="31">
        <v>0.1</v>
      </c>
    </row>
    <row r="1263" spans="1:14" x14ac:dyDescent="0.25">
      <c r="A1263" s="1" t="s">
        <v>686</v>
      </c>
      <c r="B1263" s="1">
        <v>1006440</v>
      </c>
      <c r="C1263" s="1">
        <v>2022</v>
      </c>
      <c r="D1263" s="1" t="s">
        <v>0</v>
      </c>
      <c r="E1263" s="1" t="s">
        <v>1</v>
      </c>
      <c r="F1263" s="1" t="s">
        <v>12</v>
      </c>
      <c r="G1263" s="1" t="s">
        <v>3</v>
      </c>
      <c r="H1263" s="1" t="s">
        <v>7</v>
      </c>
      <c r="I1263" s="1"/>
      <c r="J1263" s="1"/>
      <c r="K1263" s="1"/>
      <c r="L1263" s="28">
        <v>89</v>
      </c>
      <c r="M1263" s="31">
        <v>34.81</v>
      </c>
      <c r="N1263" s="31">
        <v>1</v>
      </c>
    </row>
    <row r="1264" spans="1:14" x14ac:dyDescent="0.25">
      <c r="A1264" s="1" t="s">
        <v>24062</v>
      </c>
      <c r="B1264" s="1">
        <v>1006483</v>
      </c>
      <c r="C1264" s="1">
        <v>2022</v>
      </c>
      <c r="D1264" s="1" t="s">
        <v>0</v>
      </c>
      <c r="E1264" s="1" t="s">
        <v>1</v>
      </c>
      <c r="F1264" s="1" t="s">
        <v>25</v>
      </c>
      <c r="G1264" s="1" t="s">
        <v>3</v>
      </c>
      <c r="H1264" s="1" t="s">
        <v>7</v>
      </c>
      <c r="I1264" s="1"/>
      <c r="J1264" s="1"/>
      <c r="K1264" s="1"/>
      <c r="L1264" s="28">
        <v>223</v>
      </c>
      <c r="M1264" s="31">
        <v>5.8827176000000003</v>
      </c>
      <c r="N1264" s="31">
        <v>1.1050727</v>
      </c>
    </row>
    <row r="1265" spans="1:14" x14ac:dyDescent="0.25">
      <c r="A1265" s="1" t="s">
        <v>571</v>
      </c>
      <c r="B1265" s="1">
        <v>1006505</v>
      </c>
      <c r="C1265" s="1">
        <v>2022</v>
      </c>
      <c r="D1265" s="1" t="s">
        <v>0</v>
      </c>
      <c r="E1265" s="1" t="s">
        <v>1</v>
      </c>
      <c r="F1265" s="1" t="s">
        <v>12</v>
      </c>
      <c r="G1265" s="1" t="s">
        <v>3</v>
      </c>
      <c r="H1265" s="1" t="s">
        <v>7</v>
      </c>
      <c r="I1265" s="1"/>
      <c r="J1265" s="1"/>
      <c r="K1265" s="1"/>
      <c r="L1265" s="28">
        <v>4</v>
      </c>
      <c r="M1265" s="31">
        <v>0</v>
      </c>
      <c r="N1265" s="31">
        <v>0</v>
      </c>
    </row>
    <row r="1266" spans="1:14" x14ac:dyDescent="0.25">
      <c r="A1266" s="1" t="s">
        <v>571</v>
      </c>
      <c r="B1266" s="1">
        <v>1006505</v>
      </c>
      <c r="C1266" s="1">
        <v>2022</v>
      </c>
      <c r="D1266" s="1" t="s">
        <v>0</v>
      </c>
      <c r="E1266" s="1" t="s">
        <v>1</v>
      </c>
      <c r="F1266" s="1" t="s">
        <v>12</v>
      </c>
      <c r="G1266" s="1" t="s">
        <v>3</v>
      </c>
      <c r="H1266" s="1" t="s">
        <v>8</v>
      </c>
      <c r="I1266" s="1"/>
      <c r="J1266" s="1"/>
      <c r="K1266" s="1"/>
      <c r="L1266" s="28">
        <v>0</v>
      </c>
      <c r="M1266" s="31">
        <v>0</v>
      </c>
      <c r="N1266" s="31">
        <v>0</v>
      </c>
    </row>
    <row r="1267" spans="1:14" x14ac:dyDescent="0.25">
      <c r="A1267" s="1" t="s">
        <v>571</v>
      </c>
      <c r="B1267" s="1">
        <v>1006505</v>
      </c>
      <c r="C1267" s="1">
        <v>2022</v>
      </c>
      <c r="D1267" s="1" t="s">
        <v>0</v>
      </c>
      <c r="E1267" s="1" t="s">
        <v>1</v>
      </c>
      <c r="F1267" s="1" t="s">
        <v>12</v>
      </c>
      <c r="G1267" s="1" t="s">
        <v>3</v>
      </c>
      <c r="H1267" s="1" t="s">
        <v>9</v>
      </c>
      <c r="I1267" s="1"/>
      <c r="J1267" s="1"/>
      <c r="K1267" s="1"/>
      <c r="L1267" s="28">
        <v>0</v>
      </c>
      <c r="M1267" s="31">
        <v>0</v>
      </c>
      <c r="N1267" s="31">
        <v>0</v>
      </c>
    </row>
    <row r="1268" spans="1:14" x14ac:dyDescent="0.25">
      <c r="A1268" s="1" t="s">
        <v>571</v>
      </c>
      <c r="B1268" s="1">
        <v>1006505</v>
      </c>
      <c r="C1268" s="1">
        <v>2022</v>
      </c>
      <c r="D1268" s="1" t="s">
        <v>0</v>
      </c>
      <c r="E1268" s="1" t="s">
        <v>1</v>
      </c>
      <c r="F1268" s="1" t="s">
        <v>12</v>
      </c>
      <c r="G1268" s="1" t="s">
        <v>3</v>
      </c>
      <c r="H1268" s="1" t="s">
        <v>5</v>
      </c>
      <c r="I1268" s="1"/>
      <c r="J1268" s="1"/>
      <c r="K1268" s="1"/>
      <c r="L1268" s="28">
        <v>0</v>
      </c>
      <c r="M1268" s="31">
        <v>0</v>
      </c>
      <c r="N1268" s="31">
        <v>0</v>
      </c>
    </row>
    <row r="1269" spans="1:14" x14ac:dyDescent="0.25">
      <c r="A1269" s="1" t="s">
        <v>571</v>
      </c>
      <c r="B1269" s="1">
        <v>1006505</v>
      </c>
      <c r="C1269" s="1">
        <v>2022</v>
      </c>
      <c r="D1269" s="1" t="s">
        <v>0</v>
      </c>
      <c r="E1269" s="1" t="s">
        <v>1</v>
      </c>
      <c r="F1269" s="1" t="s">
        <v>12</v>
      </c>
      <c r="G1269" s="1" t="s">
        <v>3</v>
      </c>
      <c r="H1269" s="1" t="s">
        <v>4</v>
      </c>
      <c r="I1269" s="1"/>
      <c r="J1269" s="1"/>
      <c r="K1269" s="1"/>
      <c r="L1269" s="28">
        <v>0</v>
      </c>
      <c r="M1269" s="31">
        <v>0</v>
      </c>
      <c r="N1269" s="31">
        <v>0</v>
      </c>
    </row>
    <row r="1270" spans="1:14" x14ac:dyDescent="0.25">
      <c r="A1270" s="1" t="s">
        <v>571</v>
      </c>
      <c r="B1270" s="1">
        <v>1006505</v>
      </c>
      <c r="C1270" s="1">
        <v>2022</v>
      </c>
      <c r="D1270" s="1" t="s">
        <v>0</v>
      </c>
      <c r="E1270" s="1" t="s">
        <v>1</v>
      </c>
      <c r="F1270" s="1" t="s">
        <v>12</v>
      </c>
      <c r="G1270" s="1" t="s">
        <v>3</v>
      </c>
      <c r="H1270" s="1" t="s">
        <v>6</v>
      </c>
      <c r="I1270" s="1"/>
      <c r="J1270" s="1"/>
      <c r="K1270" s="1"/>
      <c r="L1270" s="28">
        <v>0</v>
      </c>
      <c r="M1270" s="31">
        <v>0</v>
      </c>
      <c r="N1270" s="31">
        <v>0</v>
      </c>
    </row>
    <row r="1271" spans="1:14" x14ac:dyDescent="0.25">
      <c r="A1271" s="1" t="s">
        <v>571</v>
      </c>
      <c r="B1271" s="1">
        <v>1006505</v>
      </c>
      <c r="C1271" s="1">
        <v>2022</v>
      </c>
      <c r="D1271" s="1" t="s">
        <v>0</v>
      </c>
      <c r="E1271" s="1" t="s">
        <v>1</v>
      </c>
      <c r="F1271" s="1" t="s">
        <v>12</v>
      </c>
      <c r="G1271" s="1" t="s">
        <v>3</v>
      </c>
      <c r="H1271" s="1" t="s">
        <v>10</v>
      </c>
      <c r="I1271" s="1"/>
      <c r="J1271" s="1"/>
      <c r="K1271" s="1"/>
      <c r="L1271" s="28">
        <v>0</v>
      </c>
      <c r="M1271" s="31">
        <v>0</v>
      </c>
      <c r="N1271" s="31">
        <v>0</v>
      </c>
    </row>
    <row r="1272" spans="1:14" x14ac:dyDescent="0.25">
      <c r="A1272" s="1" t="s">
        <v>522</v>
      </c>
      <c r="B1272" s="1">
        <v>1006523</v>
      </c>
      <c r="C1272" s="1">
        <v>2022</v>
      </c>
      <c r="D1272" s="1" t="s">
        <v>0</v>
      </c>
      <c r="E1272" s="1" t="s">
        <v>1</v>
      </c>
      <c r="F1272" s="1" t="s">
        <v>12</v>
      </c>
      <c r="G1272" s="1" t="s">
        <v>3</v>
      </c>
      <c r="H1272" s="1" t="s">
        <v>4</v>
      </c>
      <c r="I1272" s="1"/>
      <c r="J1272" s="1"/>
      <c r="K1272" s="1"/>
      <c r="L1272" s="28">
        <v>0</v>
      </c>
      <c r="M1272" s="31">
        <v>0</v>
      </c>
      <c r="N1272" s="31">
        <v>0</v>
      </c>
    </row>
    <row r="1273" spans="1:14" x14ac:dyDescent="0.25">
      <c r="A1273" s="1" t="s">
        <v>522</v>
      </c>
      <c r="B1273" s="1">
        <v>1006523</v>
      </c>
      <c r="C1273" s="1">
        <v>2022</v>
      </c>
      <c r="D1273" s="1" t="s">
        <v>0</v>
      </c>
      <c r="E1273" s="1" t="s">
        <v>1</v>
      </c>
      <c r="F1273" s="1" t="s">
        <v>12</v>
      </c>
      <c r="G1273" s="1" t="s">
        <v>3</v>
      </c>
      <c r="H1273" s="1" t="s">
        <v>7</v>
      </c>
      <c r="I1273" s="1"/>
      <c r="J1273" s="1"/>
      <c r="K1273" s="1"/>
      <c r="L1273" s="28">
        <v>540</v>
      </c>
      <c r="M1273" s="31">
        <v>242</v>
      </c>
      <c r="N1273" s="31">
        <v>6.3</v>
      </c>
    </row>
    <row r="1274" spans="1:14" x14ac:dyDescent="0.25">
      <c r="A1274" s="1" t="s">
        <v>522</v>
      </c>
      <c r="B1274" s="1">
        <v>1006523</v>
      </c>
      <c r="C1274" s="1">
        <v>2022</v>
      </c>
      <c r="D1274" s="1" t="s">
        <v>0</v>
      </c>
      <c r="E1274" s="1" t="s">
        <v>1</v>
      </c>
      <c r="F1274" s="1" t="s">
        <v>12</v>
      </c>
      <c r="G1274" s="1" t="s">
        <v>3</v>
      </c>
      <c r="H1274" s="1" t="s">
        <v>10</v>
      </c>
      <c r="I1274" s="1"/>
      <c r="J1274" s="1"/>
      <c r="K1274" s="1"/>
      <c r="L1274" s="28">
        <v>0</v>
      </c>
      <c r="M1274" s="31">
        <v>0</v>
      </c>
      <c r="N1274" s="31">
        <v>0</v>
      </c>
    </row>
    <row r="1275" spans="1:14" x14ac:dyDescent="0.25">
      <c r="A1275" s="1" t="s">
        <v>522</v>
      </c>
      <c r="B1275" s="1">
        <v>1006523</v>
      </c>
      <c r="C1275" s="1">
        <v>2022</v>
      </c>
      <c r="D1275" s="1" t="s">
        <v>0</v>
      </c>
      <c r="E1275" s="1" t="s">
        <v>1</v>
      </c>
      <c r="F1275" s="1" t="s">
        <v>12</v>
      </c>
      <c r="G1275" s="1" t="s">
        <v>3</v>
      </c>
      <c r="H1275" s="1" t="s">
        <v>9</v>
      </c>
      <c r="I1275" s="1"/>
      <c r="J1275" s="1"/>
      <c r="K1275" s="1"/>
      <c r="L1275" s="28">
        <v>0</v>
      </c>
      <c r="M1275" s="31">
        <v>0</v>
      </c>
      <c r="N1275" s="31">
        <v>0</v>
      </c>
    </row>
    <row r="1276" spans="1:14" x14ac:dyDescent="0.25">
      <c r="A1276" s="1" t="s">
        <v>522</v>
      </c>
      <c r="B1276" s="1">
        <v>1006523</v>
      </c>
      <c r="C1276" s="1">
        <v>2022</v>
      </c>
      <c r="D1276" s="1" t="s">
        <v>0</v>
      </c>
      <c r="E1276" s="1" t="s">
        <v>1</v>
      </c>
      <c r="F1276" s="1" t="s">
        <v>12</v>
      </c>
      <c r="G1276" s="1" t="s">
        <v>3</v>
      </c>
      <c r="H1276" s="1" t="s">
        <v>6</v>
      </c>
      <c r="I1276" s="1"/>
      <c r="J1276" s="1"/>
      <c r="K1276" s="1"/>
      <c r="L1276" s="28">
        <v>0</v>
      </c>
      <c r="M1276" s="31">
        <v>0</v>
      </c>
      <c r="N1276" s="31">
        <v>0</v>
      </c>
    </row>
    <row r="1277" spans="1:14" x14ac:dyDescent="0.25">
      <c r="A1277" s="1" t="s">
        <v>522</v>
      </c>
      <c r="B1277" s="1">
        <v>1006523</v>
      </c>
      <c r="C1277" s="1">
        <v>2022</v>
      </c>
      <c r="D1277" s="1" t="s">
        <v>0</v>
      </c>
      <c r="E1277" s="1" t="s">
        <v>1</v>
      </c>
      <c r="F1277" s="1" t="s">
        <v>12</v>
      </c>
      <c r="G1277" s="1" t="s">
        <v>3</v>
      </c>
      <c r="H1277" s="1" t="s">
        <v>5</v>
      </c>
      <c r="I1277" s="1"/>
      <c r="J1277" s="1"/>
      <c r="K1277" s="1"/>
      <c r="L1277" s="28">
        <v>0</v>
      </c>
      <c r="M1277" s="31">
        <v>0</v>
      </c>
      <c r="N1277" s="31">
        <v>0</v>
      </c>
    </row>
    <row r="1278" spans="1:14" x14ac:dyDescent="0.25">
      <c r="A1278" s="1" t="s">
        <v>522</v>
      </c>
      <c r="B1278" s="1">
        <v>1006523</v>
      </c>
      <c r="C1278" s="1">
        <v>2022</v>
      </c>
      <c r="D1278" s="1" t="s">
        <v>0</v>
      </c>
      <c r="E1278" s="1" t="s">
        <v>1</v>
      </c>
      <c r="F1278" s="1" t="s">
        <v>12</v>
      </c>
      <c r="G1278" s="1" t="s">
        <v>3</v>
      </c>
      <c r="H1278" s="1" t="s">
        <v>8</v>
      </c>
      <c r="I1278" s="1"/>
      <c r="J1278" s="1"/>
      <c r="K1278" s="1"/>
      <c r="L1278" s="28">
        <v>0</v>
      </c>
      <c r="M1278" s="31">
        <v>0</v>
      </c>
      <c r="N1278" s="31">
        <v>0</v>
      </c>
    </row>
    <row r="1279" spans="1:14" x14ac:dyDescent="0.25">
      <c r="A1279" s="1" t="s">
        <v>652</v>
      </c>
      <c r="B1279" s="1">
        <v>1006586</v>
      </c>
      <c r="C1279" s="1">
        <v>2022</v>
      </c>
      <c r="D1279" s="1" t="s">
        <v>0</v>
      </c>
      <c r="E1279" s="1" t="s">
        <v>1</v>
      </c>
      <c r="F1279" s="1" t="s">
        <v>12</v>
      </c>
      <c r="G1279" s="1" t="s">
        <v>3</v>
      </c>
      <c r="H1279" s="1" t="s">
        <v>7</v>
      </c>
      <c r="I1279" s="1"/>
      <c r="J1279" s="1"/>
      <c r="K1279" s="1"/>
      <c r="L1279" s="28">
        <v>3</v>
      </c>
      <c r="M1279" s="31">
        <v>238.73</v>
      </c>
      <c r="N1279" s="31">
        <v>2</v>
      </c>
    </row>
    <row r="1280" spans="1:14" x14ac:dyDescent="0.25">
      <c r="A1280" s="1" t="s">
        <v>762</v>
      </c>
      <c r="B1280" s="1">
        <v>1006696</v>
      </c>
      <c r="C1280" s="1">
        <v>2022</v>
      </c>
      <c r="D1280" s="1" t="s">
        <v>0</v>
      </c>
      <c r="E1280" s="1" t="s">
        <v>1</v>
      </c>
      <c r="F1280" s="1" t="s">
        <v>12</v>
      </c>
      <c r="G1280" s="1" t="s">
        <v>3</v>
      </c>
      <c r="H1280" s="1" t="s">
        <v>10</v>
      </c>
      <c r="I1280" s="1"/>
      <c r="J1280" s="1"/>
      <c r="K1280" s="1"/>
      <c r="L1280" s="28">
        <v>0</v>
      </c>
      <c r="M1280" s="31">
        <v>0</v>
      </c>
      <c r="N1280" s="31">
        <v>0</v>
      </c>
    </row>
    <row r="1281" spans="1:14" x14ac:dyDescent="0.25">
      <c r="A1281" s="1" t="s">
        <v>762</v>
      </c>
      <c r="B1281" s="1">
        <v>1006696</v>
      </c>
      <c r="C1281" s="1">
        <v>2022</v>
      </c>
      <c r="D1281" s="1" t="s">
        <v>0</v>
      </c>
      <c r="E1281" s="1" t="s">
        <v>1</v>
      </c>
      <c r="F1281" s="1" t="s">
        <v>12</v>
      </c>
      <c r="G1281" s="1" t="s">
        <v>3</v>
      </c>
      <c r="H1281" s="1" t="s">
        <v>5</v>
      </c>
      <c r="I1281" s="1"/>
      <c r="J1281" s="1"/>
      <c r="K1281" s="1"/>
      <c r="L1281" s="28">
        <v>5</v>
      </c>
      <c r="M1281" s="31">
        <v>200.35</v>
      </c>
      <c r="N1281" s="31">
        <v>5.8</v>
      </c>
    </row>
    <row r="1282" spans="1:14" x14ac:dyDescent="0.25">
      <c r="A1282" s="1" t="s">
        <v>762</v>
      </c>
      <c r="B1282" s="1">
        <v>1006696</v>
      </c>
      <c r="C1282" s="1">
        <v>2022</v>
      </c>
      <c r="D1282" s="1" t="s">
        <v>0</v>
      </c>
      <c r="E1282" s="1" t="s">
        <v>1</v>
      </c>
      <c r="F1282" s="1" t="s">
        <v>12</v>
      </c>
      <c r="G1282" s="1" t="s">
        <v>3</v>
      </c>
      <c r="H1282" s="1" t="s">
        <v>4</v>
      </c>
      <c r="I1282" s="1"/>
      <c r="J1282" s="1"/>
      <c r="K1282" s="1"/>
      <c r="L1282" s="28">
        <v>0</v>
      </c>
      <c r="M1282" s="31">
        <v>0</v>
      </c>
      <c r="N1282" s="31">
        <v>0</v>
      </c>
    </row>
    <row r="1283" spans="1:14" x14ac:dyDescent="0.25">
      <c r="A1283" s="1" t="s">
        <v>762</v>
      </c>
      <c r="B1283" s="1">
        <v>1006696</v>
      </c>
      <c r="C1283" s="1">
        <v>2022</v>
      </c>
      <c r="D1283" s="1" t="s">
        <v>0</v>
      </c>
      <c r="E1283" s="1" t="s">
        <v>1</v>
      </c>
      <c r="F1283" s="1" t="s">
        <v>12</v>
      </c>
      <c r="G1283" s="1" t="s">
        <v>3</v>
      </c>
      <c r="H1283" s="1" t="s">
        <v>8</v>
      </c>
      <c r="I1283" s="1"/>
      <c r="J1283" s="1"/>
      <c r="K1283" s="1"/>
      <c r="L1283" s="28">
        <v>7</v>
      </c>
      <c r="M1283" s="31">
        <v>3.87</v>
      </c>
      <c r="N1283" s="31">
        <v>0.1</v>
      </c>
    </row>
    <row r="1284" spans="1:14" x14ac:dyDescent="0.25">
      <c r="A1284" s="1" t="s">
        <v>762</v>
      </c>
      <c r="B1284" s="1">
        <v>1006696</v>
      </c>
      <c r="C1284" s="1">
        <v>2022</v>
      </c>
      <c r="D1284" s="1" t="s">
        <v>0</v>
      </c>
      <c r="E1284" s="1" t="s">
        <v>1</v>
      </c>
      <c r="F1284" s="1" t="s">
        <v>12</v>
      </c>
      <c r="G1284" s="1" t="s">
        <v>3</v>
      </c>
      <c r="H1284" s="1" t="s">
        <v>6</v>
      </c>
      <c r="I1284" s="1"/>
      <c r="J1284" s="1"/>
      <c r="K1284" s="1"/>
      <c r="L1284" s="28">
        <v>0</v>
      </c>
      <c r="M1284" s="31">
        <v>0</v>
      </c>
      <c r="N1284" s="31">
        <v>0</v>
      </c>
    </row>
    <row r="1285" spans="1:14" x14ac:dyDescent="0.25">
      <c r="A1285" s="1" t="s">
        <v>762</v>
      </c>
      <c r="B1285" s="1">
        <v>1006696</v>
      </c>
      <c r="C1285" s="1">
        <v>2022</v>
      </c>
      <c r="D1285" s="1" t="s">
        <v>0</v>
      </c>
      <c r="E1285" s="1" t="s">
        <v>1</v>
      </c>
      <c r="F1285" s="1" t="s">
        <v>12</v>
      </c>
      <c r="G1285" s="1" t="s">
        <v>3</v>
      </c>
      <c r="H1285" s="1" t="s">
        <v>7</v>
      </c>
      <c r="I1285" s="1"/>
      <c r="J1285" s="1"/>
      <c r="K1285" s="1"/>
      <c r="L1285" s="28">
        <v>36</v>
      </c>
      <c r="M1285" s="31">
        <v>51.44</v>
      </c>
      <c r="N1285" s="31">
        <v>1.5</v>
      </c>
    </row>
    <row r="1286" spans="1:14" x14ac:dyDescent="0.25">
      <c r="A1286" s="1" t="s">
        <v>762</v>
      </c>
      <c r="B1286" s="1">
        <v>1006696</v>
      </c>
      <c r="C1286" s="1">
        <v>2022</v>
      </c>
      <c r="D1286" s="1" t="s">
        <v>0</v>
      </c>
      <c r="E1286" s="1" t="s">
        <v>1</v>
      </c>
      <c r="F1286" s="1" t="s">
        <v>12</v>
      </c>
      <c r="G1286" s="1" t="s">
        <v>3</v>
      </c>
      <c r="H1286" s="1" t="s">
        <v>9</v>
      </c>
      <c r="I1286" s="1"/>
      <c r="J1286" s="1"/>
      <c r="K1286" s="1"/>
      <c r="L1286" s="28">
        <v>7</v>
      </c>
      <c r="M1286" s="31">
        <v>4.63</v>
      </c>
      <c r="N1286" s="31">
        <v>0.1</v>
      </c>
    </row>
    <row r="1287" spans="1:14" x14ac:dyDescent="0.25">
      <c r="A1287" s="1" t="s">
        <v>523</v>
      </c>
      <c r="B1287" s="1">
        <v>1006698</v>
      </c>
      <c r="C1287" s="1">
        <v>2022</v>
      </c>
      <c r="D1287" s="1" t="s">
        <v>0</v>
      </c>
      <c r="E1287" s="1" t="s">
        <v>1</v>
      </c>
      <c r="F1287" s="1" t="s">
        <v>12</v>
      </c>
      <c r="G1287" s="1" t="s">
        <v>3</v>
      </c>
      <c r="H1287" s="1" t="s">
        <v>5</v>
      </c>
      <c r="I1287" s="1"/>
      <c r="J1287" s="1"/>
      <c r="K1287" s="1"/>
      <c r="L1287" s="28">
        <v>3</v>
      </c>
      <c r="M1287" s="31">
        <v>39.840000000000003</v>
      </c>
      <c r="N1287" s="31">
        <v>1.1000000000000001</v>
      </c>
    </row>
    <row r="1288" spans="1:14" x14ac:dyDescent="0.25">
      <c r="A1288" s="1" t="s">
        <v>523</v>
      </c>
      <c r="B1288" s="1">
        <v>1006698</v>
      </c>
      <c r="C1288" s="1">
        <v>2022</v>
      </c>
      <c r="D1288" s="1" t="s">
        <v>0</v>
      </c>
      <c r="E1288" s="1" t="s">
        <v>1</v>
      </c>
      <c r="F1288" s="1" t="s">
        <v>12</v>
      </c>
      <c r="G1288" s="1" t="s">
        <v>3</v>
      </c>
      <c r="H1288" s="1" t="s">
        <v>6</v>
      </c>
      <c r="I1288" s="1"/>
      <c r="J1288" s="1"/>
      <c r="K1288" s="1"/>
      <c r="L1288" s="28">
        <v>0</v>
      </c>
      <c r="M1288" s="31">
        <v>0</v>
      </c>
      <c r="N1288" s="31">
        <v>0</v>
      </c>
    </row>
    <row r="1289" spans="1:14" x14ac:dyDescent="0.25">
      <c r="A1289" s="1" t="s">
        <v>523</v>
      </c>
      <c r="B1289" s="1">
        <v>1006698</v>
      </c>
      <c r="C1289" s="1">
        <v>2022</v>
      </c>
      <c r="D1289" s="1" t="s">
        <v>0</v>
      </c>
      <c r="E1289" s="1" t="s">
        <v>1</v>
      </c>
      <c r="F1289" s="1" t="s">
        <v>12</v>
      </c>
      <c r="G1289" s="1" t="s">
        <v>3</v>
      </c>
      <c r="H1289" s="1" t="s">
        <v>10</v>
      </c>
      <c r="I1289" s="1"/>
      <c r="J1289" s="1"/>
      <c r="K1289" s="1"/>
      <c r="L1289" s="28">
        <v>0</v>
      </c>
      <c r="M1289" s="31">
        <v>0</v>
      </c>
      <c r="N1289" s="31">
        <v>0</v>
      </c>
    </row>
    <row r="1290" spans="1:14" x14ac:dyDescent="0.25">
      <c r="A1290" s="1" t="s">
        <v>523</v>
      </c>
      <c r="B1290" s="1">
        <v>1006698</v>
      </c>
      <c r="C1290" s="1">
        <v>2022</v>
      </c>
      <c r="D1290" s="1" t="s">
        <v>0</v>
      </c>
      <c r="E1290" s="1" t="s">
        <v>1</v>
      </c>
      <c r="F1290" s="1" t="s">
        <v>12</v>
      </c>
      <c r="G1290" s="1" t="s">
        <v>3</v>
      </c>
      <c r="H1290" s="1" t="s">
        <v>9</v>
      </c>
      <c r="I1290" s="1"/>
      <c r="J1290" s="1"/>
      <c r="K1290" s="1"/>
      <c r="L1290" s="28">
        <v>9</v>
      </c>
      <c r="M1290" s="31">
        <v>4.96</v>
      </c>
      <c r="N1290" s="31">
        <v>0.1</v>
      </c>
    </row>
    <row r="1291" spans="1:14" x14ac:dyDescent="0.25">
      <c r="A1291" s="1" t="s">
        <v>523</v>
      </c>
      <c r="B1291" s="1">
        <v>1006698</v>
      </c>
      <c r="C1291" s="1">
        <v>2022</v>
      </c>
      <c r="D1291" s="1" t="s">
        <v>0</v>
      </c>
      <c r="E1291" s="1" t="s">
        <v>1</v>
      </c>
      <c r="F1291" s="1" t="s">
        <v>12</v>
      </c>
      <c r="G1291" s="1" t="s">
        <v>3</v>
      </c>
      <c r="H1291" s="1" t="s">
        <v>7</v>
      </c>
      <c r="I1291" s="1"/>
      <c r="J1291" s="1"/>
      <c r="K1291" s="1"/>
      <c r="L1291" s="28">
        <v>20</v>
      </c>
      <c r="M1291" s="31">
        <v>30.54</v>
      </c>
      <c r="N1291" s="31">
        <v>0.9</v>
      </c>
    </row>
    <row r="1292" spans="1:14" x14ac:dyDescent="0.25">
      <c r="A1292" s="1" t="s">
        <v>523</v>
      </c>
      <c r="B1292" s="1">
        <v>1006698</v>
      </c>
      <c r="C1292" s="1">
        <v>2022</v>
      </c>
      <c r="D1292" s="1" t="s">
        <v>0</v>
      </c>
      <c r="E1292" s="1" t="s">
        <v>1</v>
      </c>
      <c r="F1292" s="1" t="s">
        <v>12</v>
      </c>
      <c r="G1292" s="1" t="s">
        <v>3</v>
      </c>
      <c r="H1292" s="1" t="s">
        <v>8</v>
      </c>
      <c r="I1292" s="1"/>
      <c r="J1292" s="1"/>
      <c r="K1292" s="1"/>
      <c r="L1292" s="28">
        <v>0</v>
      </c>
      <c r="M1292" s="31">
        <v>0</v>
      </c>
      <c r="N1292" s="31">
        <v>0</v>
      </c>
    </row>
    <row r="1293" spans="1:14" x14ac:dyDescent="0.25">
      <c r="A1293" s="1" t="s">
        <v>523</v>
      </c>
      <c r="B1293" s="1">
        <v>1006698</v>
      </c>
      <c r="C1293" s="1">
        <v>2022</v>
      </c>
      <c r="D1293" s="1" t="s">
        <v>0</v>
      </c>
      <c r="E1293" s="1" t="s">
        <v>1</v>
      </c>
      <c r="F1293" s="1" t="s">
        <v>12</v>
      </c>
      <c r="G1293" s="1" t="s">
        <v>3</v>
      </c>
      <c r="H1293" s="1" t="s">
        <v>4</v>
      </c>
      <c r="I1293" s="1"/>
      <c r="J1293" s="1"/>
      <c r="K1293" s="1"/>
      <c r="L1293" s="28">
        <v>0</v>
      </c>
      <c r="M1293" s="31">
        <v>0</v>
      </c>
      <c r="N1293" s="31">
        <v>0</v>
      </c>
    </row>
    <row r="1294" spans="1:14" x14ac:dyDescent="0.25">
      <c r="A1294" s="1" t="s">
        <v>279</v>
      </c>
      <c r="B1294" s="1">
        <v>1006709</v>
      </c>
      <c r="C1294" s="1">
        <v>2022</v>
      </c>
      <c r="D1294" s="1" t="s">
        <v>0</v>
      </c>
      <c r="E1294" s="1" t="s">
        <v>1</v>
      </c>
      <c r="F1294" s="1" t="s">
        <v>25</v>
      </c>
      <c r="G1294" s="1" t="s">
        <v>3</v>
      </c>
      <c r="H1294" s="1" t="s">
        <v>5</v>
      </c>
      <c r="I1294" s="1"/>
      <c r="J1294" s="1"/>
      <c r="K1294" s="1"/>
      <c r="L1294" s="28">
        <v>5</v>
      </c>
      <c r="M1294" s="31">
        <v>3.7428192</v>
      </c>
      <c r="N1294" s="31">
        <v>5.4137699999999997E-2</v>
      </c>
    </row>
    <row r="1295" spans="1:14" x14ac:dyDescent="0.25">
      <c r="A1295" s="1" t="s">
        <v>279</v>
      </c>
      <c r="B1295" s="1">
        <v>1006709</v>
      </c>
      <c r="C1295" s="1">
        <v>2022</v>
      </c>
      <c r="D1295" s="1" t="s">
        <v>0</v>
      </c>
      <c r="E1295" s="1" t="s">
        <v>1</v>
      </c>
      <c r="F1295" s="1" t="s">
        <v>25</v>
      </c>
      <c r="G1295" s="1" t="s">
        <v>3</v>
      </c>
      <c r="H1295" s="1" t="s">
        <v>8</v>
      </c>
      <c r="I1295" s="1"/>
      <c r="J1295" s="1"/>
      <c r="K1295" s="1"/>
      <c r="L1295" s="28">
        <v>0</v>
      </c>
      <c r="M1295" s="31">
        <v>0</v>
      </c>
      <c r="N1295" s="31">
        <v>0</v>
      </c>
    </row>
    <row r="1296" spans="1:14" x14ac:dyDescent="0.25">
      <c r="A1296" s="1" t="s">
        <v>279</v>
      </c>
      <c r="B1296" s="1">
        <v>1006709</v>
      </c>
      <c r="C1296" s="1">
        <v>2022</v>
      </c>
      <c r="D1296" s="1" t="s">
        <v>0</v>
      </c>
      <c r="E1296" s="1" t="s">
        <v>1</v>
      </c>
      <c r="F1296" s="1" t="s">
        <v>25</v>
      </c>
      <c r="G1296" s="1" t="s">
        <v>3</v>
      </c>
      <c r="H1296" s="1" t="s">
        <v>10</v>
      </c>
      <c r="I1296" s="1"/>
      <c r="J1296" s="1"/>
      <c r="K1296" s="1"/>
      <c r="L1296" s="28">
        <v>0</v>
      </c>
      <c r="M1296" s="31">
        <v>0</v>
      </c>
      <c r="N1296" s="31">
        <v>0</v>
      </c>
    </row>
    <row r="1297" spans="1:14" x14ac:dyDescent="0.25">
      <c r="A1297" s="1" t="s">
        <v>279</v>
      </c>
      <c r="B1297" s="1">
        <v>1006709</v>
      </c>
      <c r="C1297" s="1">
        <v>2022</v>
      </c>
      <c r="D1297" s="1" t="s">
        <v>0</v>
      </c>
      <c r="E1297" s="1" t="s">
        <v>1</v>
      </c>
      <c r="F1297" s="1" t="s">
        <v>25</v>
      </c>
      <c r="G1297" s="1" t="s">
        <v>3</v>
      </c>
      <c r="H1297" s="1" t="s">
        <v>4</v>
      </c>
      <c r="I1297" s="1"/>
      <c r="J1297" s="1"/>
      <c r="K1297" s="1"/>
      <c r="L1297" s="28">
        <v>0</v>
      </c>
      <c r="M1297" s="31">
        <v>0</v>
      </c>
      <c r="N1297" s="31">
        <v>0</v>
      </c>
    </row>
    <row r="1298" spans="1:14" x14ac:dyDescent="0.25">
      <c r="A1298" s="1" t="s">
        <v>279</v>
      </c>
      <c r="B1298" s="1">
        <v>1006709</v>
      </c>
      <c r="C1298" s="1">
        <v>2022</v>
      </c>
      <c r="D1298" s="1" t="s">
        <v>0</v>
      </c>
      <c r="E1298" s="1" t="s">
        <v>1</v>
      </c>
      <c r="F1298" s="1" t="s">
        <v>25</v>
      </c>
      <c r="G1298" s="1" t="s">
        <v>3</v>
      </c>
      <c r="H1298" s="1" t="s">
        <v>7</v>
      </c>
      <c r="I1298" s="1"/>
      <c r="J1298" s="1"/>
      <c r="K1298" s="1"/>
      <c r="L1298" s="28">
        <v>198</v>
      </c>
      <c r="M1298" s="31">
        <v>2.2895989999999999</v>
      </c>
      <c r="N1298" s="31">
        <v>3.4137300000000002E-2</v>
      </c>
    </row>
    <row r="1299" spans="1:14" x14ac:dyDescent="0.25">
      <c r="A1299" s="1" t="s">
        <v>279</v>
      </c>
      <c r="B1299" s="1">
        <v>1006709</v>
      </c>
      <c r="C1299" s="1">
        <v>2022</v>
      </c>
      <c r="D1299" s="1" t="s">
        <v>0</v>
      </c>
      <c r="E1299" s="1" t="s">
        <v>1</v>
      </c>
      <c r="F1299" s="1" t="s">
        <v>25</v>
      </c>
      <c r="G1299" s="1" t="s">
        <v>3</v>
      </c>
      <c r="H1299" s="1" t="s">
        <v>6</v>
      </c>
      <c r="I1299" s="1"/>
      <c r="J1299" s="1"/>
      <c r="K1299" s="1"/>
      <c r="L1299" s="28">
        <v>0</v>
      </c>
      <c r="M1299" s="31">
        <v>0</v>
      </c>
      <c r="N1299" s="31">
        <v>0</v>
      </c>
    </row>
    <row r="1300" spans="1:14" x14ac:dyDescent="0.25">
      <c r="A1300" s="1" t="s">
        <v>279</v>
      </c>
      <c r="B1300" s="1">
        <v>1006709</v>
      </c>
      <c r="C1300" s="1">
        <v>2022</v>
      </c>
      <c r="D1300" s="1" t="s">
        <v>0</v>
      </c>
      <c r="E1300" s="1" t="s">
        <v>1</v>
      </c>
      <c r="F1300" s="1" t="s">
        <v>25</v>
      </c>
      <c r="G1300" s="1" t="s">
        <v>3</v>
      </c>
      <c r="H1300" s="1" t="s">
        <v>9</v>
      </c>
      <c r="I1300" s="1"/>
      <c r="J1300" s="1"/>
      <c r="K1300" s="1"/>
      <c r="L1300" s="28">
        <v>0</v>
      </c>
      <c r="M1300" s="31">
        <v>0</v>
      </c>
      <c r="N1300" s="31">
        <v>0</v>
      </c>
    </row>
    <row r="1301" spans="1:14" x14ac:dyDescent="0.25">
      <c r="A1301" s="1" t="s">
        <v>572</v>
      </c>
      <c r="B1301" s="1">
        <v>1006730</v>
      </c>
      <c r="C1301" s="1">
        <v>2022</v>
      </c>
      <c r="D1301" s="1" t="s">
        <v>0</v>
      </c>
      <c r="E1301" s="1" t="s">
        <v>1</v>
      </c>
      <c r="F1301" s="1" t="s">
        <v>25</v>
      </c>
      <c r="G1301" s="1" t="s">
        <v>3</v>
      </c>
      <c r="H1301" s="1" t="s">
        <v>7</v>
      </c>
      <c r="I1301" s="1"/>
      <c r="J1301" s="1"/>
      <c r="K1301" s="1"/>
      <c r="L1301" s="28">
        <v>32</v>
      </c>
      <c r="M1301" s="31">
        <v>28.502079999999999</v>
      </c>
      <c r="N1301" s="31">
        <v>1.7101200000000001</v>
      </c>
    </row>
    <row r="1302" spans="1:14" x14ac:dyDescent="0.25">
      <c r="A1302" s="1" t="s">
        <v>685</v>
      </c>
      <c r="B1302" s="1">
        <v>1006757</v>
      </c>
      <c r="C1302" s="1">
        <v>2022</v>
      </c>
      <c r="D1302" s="1" t="s">
        <v>0</v>
      </c>
      <c r="E1302" s="1" t="s">
        <v>1</v>
      </c>
      <c r="F1302" s="1" t="s">
        <v>12</v>
      </c>
      <c r="G1302" s="1" t="s">
        <v>3</v>
      </c>
      <c r="H1302" s="1" t="s">
        <v>9</v>
      </c>
      <c r="I1302" s="1"/>
      <c r="J1302" s="1"/>
      <c r="K1302" s="1"/>
      <c r="L1302" s="28">
        <v>2</v>
      </c>
      <c r="M1302" s="31">
        <v>0.82</v>
      </c>
      <c r="N1302" s="31">
        <v>0</v>
      </c>
    </row>
    <row r="1303" spans="1:14" x14ac:dyDescent="0.25">
      <c r="A1303" s="1" t="s">
        <v>685</v>
      </c>
      <c r="B1303" s="1">
        <v>1006757</v>
      </c>
      <c r="C1303" s="1">
        <v>2022</v>
      </c>
      <c r="D1303" s="1" t="s">
        <v>0</v>
      </c>
      <c r="E1303" s="1" t="s">
        <v>1</v>
      </c>
      <c r="F1303" s="1" t="s">
        <v>12</v>
      </c>
      <c r="G1303" s="1" t="s">
        <v>3</v>
      </c>
      <c r="H1303" s="1" t="s">
        <v>8</v>
      </c>
      <c r="I1303" s="1"/>
      <c r="J1303" s="1"/>
      <c r="K1303" s="1"/>
      <c r="L1303" s="28">
        <v>0</v>
      </c>
      <c r="M1303" s="31">
        <v>0</v>
      </c>
      <c r="N1303" s="31">
        <v>0</v>
      </c>
    </row>
    <row r="1304" spans="1:14" x14ac:dyDescent="0.25">
      <c r="A1304" s="1" t="s">
        <v>685</v>
      </c>
      <c r="B1304" s="1">
        <v>1006757</v>
      </c>
      <c r="C1304" s="1">
        <v>2022</v>
      </c>
      <c r="D1304" s="1" t="s">
        <v>0</v>
      </c>
      <c r="E1304" s="1" t="s">
        <v>1</v>
      </c>
      <c r="F1304" s="1" t="s">
        <v>12</v>
      </c>
      <c r="G1304" s="1" t="s">
        <v>3</v>
      </c>
      <c r="H1304" s="1" t="s">
        <v>10</v>
      </c>
      <c r="I1304" s="1"/>
      <c r="J1304" s="1"/>
      <c r="K1304" s="1"/>
      <c r="L1304" s="28">
        <v>0</v>
      </c>
      <c r="M1304" s="31">
        <v>0</v>
      </c>
      <c r="N1304" s="31">
        <v>0</v>
      </c>
    </row>
    <row r="1305" spans="1:14" x14ac:dyDescent="0.25">
      <c r="A1305" s="1" t="s">
        <v>685</v>
      </c>
      <c r="B1305" s="1">
        <v>1006757</v>
      </c>
      <c r="C1305" s="1">
        <v>2022</v>
      </c>
      <c r="D1305" s="1" t="s">
        <v>0</v>
      </c>
      <c r="E1305" s="1" t="s">
        <v>1</v>
      </c>
      <c r="F1305" s="1" t="s">
        <v>12</v>
      </c>
      <c r="G1305" s="1" t="s">
        <v>3</v>
      </c>
      <c r="H1305" s="1" t="s">
        <v>6</v>
      </c>
      <c r="I1305" s="1"/>
      <c r="J1305" s="1"/>
      <c r="K1305" s="1"/>
      <c r="L1305" s="28">
        <v>0</v>
      </c>
      <c r="M1305" s="31">
        <v>0</v>
      </c>
      <c r="N1305" s="31">
        <v>0</v>
      </c>
    </row>
    <row r="1306" spans="1:14" x14ac:dyDescent="0.25">
      <c r="A1306" s="1" t="s">
        <v>685</v>
      </c>
      <c r="B1306" s="1">
        <v>1006757</v>
      </c>
      <c r="C1306" s="1">
        <v>2022</v>
      </c>
      <c r="D1306" s="1" t="s">
        <v>0</v>
      </c>
      <c r="E1306" s="1" t="s">
        <v>1</v>
      </c>
      <c r="F1306" s="1" t="s">
        <v>12</v>
      </c>
      <c r="G1306" s="1" t="s">
        <v>3</v>
      </c>
      <c r="H1306" s="1" t="s">
        <v>7</v>
      </c>
      <c r="I1306" s="1"/>
      <c r="J1306" s="1"/>
      <c r="K1306" s="1"/>
      <c r="L1306" s="28">
        <v>184</v>
      </c>
      <c r="M1306" s="31">
        <v>42.9</v>
      </c>
      <c r="N1306" s="31">
        <v>1.2</v>
      </c>
    </row>
    <row r="1307" spans="1:14" x14ac:dyDescent="0.25">
      <c r="A1307" s="1" t="s">
        <v>685</v>
      </c>
      <c r="B1307" s="1">
        <v>1006757</v>
      </c>
      <c r="C1307" s="1">
        <v>2022</v>
      </c>
      <c r="D1307" s="1" t="s">
        <v>0</v>
      </c>
      <c r="E1307" s="1" t="s">
        <v>1</v>
      </c>
      <c r="F1307" s="1" t="s">
        <v>12</v>
      </c>
      <c r="G1307" s="1" t="s">
        <v>3</v>
      </c>
      <c r="H1307" s="1" t="s">
        <v>5</v>
      </c>
      <c r="I1307" s="1"/>
      <c r="J1307" s="1"/>
      <c r="K1307" s="1"/>
      <c r="L1307" s="28">
        <v>1</v>
      </c>
      <c r="M1307" s="31">
        <v>5.84</v>
      </c>
      <c r="N1307" s="31">
        <v>0.2</v>
      </c>
    </row>
    <row r="1308" spans="1:14" x14ac:dyDescent="0.25">
      <c r="A1308" s="1" t="s">
        <v>685</v>
      </c>
      <c r="B1308" s="1">
        <v>1006757</v>
      </c>
      <c r="C1308" s="1">
        <v>2022</v>
      </c>
      <c r="D1308" s="1" t="s">
        <v>0</v>
      </c>
      <c r="E1308" s="1" t="s">
        <v>1</v>
      </c>
      <c r="F1308" s="1" t="s">
        <v>12</v>
      </c>
      <c r="G1308" s="1" t="s">
        <v>3</v>
      </c>
      <c r="H1308" s="1" t="s">
        <v>4</v>
      </c>
      <c r="I1308" s="1"/>
      <c r="J1308" s="1"/>
      <c r="K1308" s="1"/>
      <c r="L1308" s="28">
        <v>2</v>
      </c>
      <c r="M1308" s="31">
        <v>45</v>
      </c>
      <c r="N1308" s="31">
        <v>1.3</v>
      </c>
    </row>
    <row r="1309" spans="1:14" x14ac:dyDescent="0.25">
      <c r="A1309" s="1" t="s">
        <v>64</v>
      </c>
      <c r="B1309" s="1">
        <v>1006781</v>
      </c>
      <c r="C1309" s="1">
        <v>2022</v>
      </c>
      <c r="D1309" s="1" t="s">
        <v>0</v>
      </c>
      <c r="E1309" s="1" t="s">
        <v>1</v>
      </c>
      <c r="F1309" s="1" t="s">
        <v>12</v>
      </c>
      <c r="G1309" s="1" t="s">
        <v>3</v>
      </c>
      <c r="H1309" s="1" t="s">
        <v>6</v>
      </c>
      <c r="I1309" s="1"/>
      <c r="J1309" s="1"/>
      <c r="K1309" s="1"/>
      <c r="L1309" s="28">
        <v>0</v>
      </c>
      <c r="M1309" s="31">
        <v>0</v>
      </c>
      <c r="N1309" s="31">
        <v>0</v>
      </c>
    </row>
    <row r="1310" spans="1:14" x14ac:dyDescent="0.25">
      <c r="A1310" s="1" t="s">
        <v>64</v>
      </c>
      <c r="B1310" s="1">
        <v>1006781</v>
      </c>
      <c r="C1310" s="1">
        <v>2022</v>
      </c>
      <c r="D1310" s="1" t="s">
        <v>0</v>
      </c>
      <c r="E1310" s="1" t="s">
        <v>1</v>
      </c>
      <c r="F1310" s="1" t="s">
        <v>12</v>
      </c>
      <c r="G1310" s="1" t="s">
        <v>3</v>
      </c>
      <c r="H1310" s="1" t="s">
        <v>10</v>
      </c>
      <c r="I1310" s="1"/>
      <c r="J1310" s="1"/>
      <c r="K1310" s="1"/>
      <c r="L1310" s="28">
        <v>0</v>
      </c>
      <c r="M1310" s="31">
        <v>0</v>
      </c>
      <c r="N1310" s="31">
        <v>0</v>
      </c>
    </row>
    <row r="1311" spans="1:14" x14ac:dyDescent="0.25">
      <c r="A1311" s="1" t="s">
        <v>64</v>
      </c>
      <c r="B1311" s="1">
        <v>1006781</v>
      </c>
      <c r="C1311" s="1">
        <v>2022</v>
      </c>
      <c r="D1311" s="1" t="s">
        <v>0</v>
      </c>
      <c r="E1311" s="1" t="s">
        <v>1</v>
      </c>
      <c r="F1311" s="1" t="s">
        <v>12</v>
      </c>
      <c r="G1311" s="1" t="s">
        <v>3</v>
      </c>
      <c r="H1311" s="1" t="s">
        <v>8</v>
      </c>
      <c r="I1311" s="1"/>
      <c r="J1311" s="1"/>
      <c r="K1311" s="1"/>
      <c r="L1311" s="28">
        <v>12</v>
      </c>
      <c r="M1311" s="31">
        <v>15.03</v>
      </c>
      <c r="N1311" s="31">
        <v>0.4</v>
      </c>
    </row>
    <row r="1312" spans="1:14" x14ac:dyDescent="0.25">
      <c r="A1312" s="1" t="s">
        <v>64</v>
      </c>
      <c r="B1312" s="1">
        <v>1006781</v>
      </c>
      <c r="C1312" s="1">
        <v>2022</v>
      </c>
      <c r="D1312" s="1" t="s">
        <v>0</v>
      </c>
      <c r="E1312" s="1" t="s">
        <v>1</v>
      </c>
      <c r="F1312" s="1" t="s">
        <v>12</v>
      </c>
      <c r="G1312" s="1" t="s">
        <v>3</v>
      </c>
      <c r="H1312" s="1" t="s">
        <v>5</v>
      </c>
      <c r="I1312" s="1"/>
      <c r="J1312" s="1"/>
      <c r="K1312" s="1"/>
      <c r="L1312" s="28">
        <v>10</v>
      </c>
      <c r="M1312" s="31">
        <v>3.03</v>
      </c>
      <c r="N1312" s="31">
        <v>0.1</v>
      </c>
    </row>
    <row r="1313" spans="1:14" x14ac:dyDescent="0.25">
      <c r="A1313" s="1" t="s">
        <v>64</v>
      </c>
      <c r="B1313" s="1">
        <v>1006781</v>
      </c>
      <c r="C1313" s="1">
        <v>2022</v>
      </c>
      <c r="D1313" s="1" t="s">
        <v>0</v>
      </c>
      <c r="E1313" s="1" t="s">
        <v>1</v>
      </c>
      <c r="F1313" s="1" t="s">
        <v>12</v>
      </c>
      <c r="G1313" s="1" t="s">
        <v>3</v>
      </c>
      <c r="H1313" s="1" t="s">
        <v>7</v>
      </c>
      <c r="I1313" s="1"/>
      <c r="J1313" s="1"/>
      <c r="K1313" s="1"/>
      <c r="L1313" s="28">
        <v>80</v>
      </c>
      <c r="M1313" s="31">
        <v>85.49</v>
      </c>
      <c r="N1313" s="31">
        <v>2.5</v>
      </c>
    </row>
    <row r="1314" spans="1:14" x14ac:dyDescent="0.25">
      <c r="A1314" s="1" t="s">
        <v>64</v>
      </c>
      <c r="B1314" s="1">
        <v>1006781</v>
      </c>
      <c r="C1314" s="1">
        <v>2022</v>
      </c>
      <c r="D1314" s="1" t="s">
        <v>0</v>
      </c>
      <c r="E1314" s="1" t="s">
        <v>1</v>
      </c>
      <c r="F1314" s="1" t="s">
        <v>12</v>
      </c>
      <c r="G1314" s="1" t="s">
        <v>3</v>
      </c>
      <c r="H1314" s="1" t="s">
        <v>4</v>
      </c>
      <c r="I1314" s="1"/>
      <c r="J1314" s="1"/>
      <c r="K1314" s="1"/>
      <c r="L1314" s="28">
        <v>0</v>
      </c>
      <c r="M1314" s="31">
        <v>0</v>
      </c>
      <c r="N1314" s="31">
        <v>0</v>
      </c>
    </row>
    <row r="1315" spans="1:14" x14ac:dyDescent="0.25">
      <c r="A1315" s="1" t="s">
        <v>64</v>
      </c>
      <c r="B1315" s="1">
        <v>1006781</v>
      </c>
      <c r="C1315" s="1">
        <v>2022</v>
      </c>
      <c r="D1315" s="1" t="s">
        <v>0</v>
      </c>
      <c r="E1315" s="1" t="s">
        <v>1</v>
      </c>
      <c r="F1315" s="1" t="s">
        <v>12</v>
      </c>
      <c r="G1315" s="1" t="s">
        <v>3</v>
      </c>
      <c r="H1315" s="1" t="s">
        <v>9</v>
      </c>
      <c r="I1315" s="1"/>
      <c r="J1315" s="1"/>
      <c r="K1315" s="1"/>
      <c r="L1315" s="28">
        <v>0</v>
      </c>
      <c r="M1315" s="31">
        <v>0</v>
      </c>
      <c r="N1315" s="31">
        <v>0</v>
      </c>
    </row>
    <row r="1316" spans="1:14" x14ac:dyDescent="0.25">
      <c r="A1316" s="1" t="s">
        <v>66</v>
      </c>
      <c r="B1316" s="1">
        <v>1006782</v>
      </c>
      <c r="C1316" s="1">
        <v>2022</v>
      </c>
      <c r="D1316" s="1" t="s">
        <v>0</v>
      </c>
      <c r="E1316" s="1" t="s">
        <v>1</v>
      </c>
      <c r="F1316" s="1" t="s">
        <v>12</v>
      </c>
      <c r="G1316" s="1" t="s">
        <v>3</v>
      </c>
      <c r="H1316" s="1" t="s">
        <v>9</v>
      </c>
      <c r="I1316" s="1"/>
      <c r="J1316" s="1"/>
      <c r="K1316" s="1"/>
      <c r="L1316" s="28">
        <v>11</v>
      </c>
      <c r="M1316" s="31">
        <v>6.22</v>
      </c>
      <c r="N1316" s="31">
        <v>0.2</v>
      </c>
    </row>
    <row r="1317" spans="1:14" x14ac:dyDescent="0.25">
      <c r="A1317" s="1" t="s">
        <v>66</v>
      </c>
      <c r="B1317" s="1">
        <v>1006782</v>
      </c>
      <c r="C1317" s="1">
        <v>2022</v>
      </c>
      <c r="D1317" s="1" t="s">
        <v>0</v>
      </c>
      <c r="E1317" s="1" t="s">
        <v>1</v>
      </c>
      <c r="F1317" s="1" t="s">
        <v>12</v>
      </c>
      <c r="G1317" s="1" t="s">
        <v>3</v>
      </c>
      <c r="H1317" s="1" t="s">
        <v>10</v>
      </c>
      <c r="I1317" s="1"/>
      <c r="J1317" s="1"/>
      <c r="K1317" s="1"/>
      <c r="L1317" s="28">
        <v>1</v>
      </c>
      <c r="M1317" s="31">
        <v>1.0900000000000001</v>
      </c>
      <c r="N1317" s="31">
        <v>0</v>
      </c>
    </row>
    <row r="1318" spans="1:14" x14ac:dyDescent="0.25">
      <c r="A1318" s="1" t="s">
        <v>66</v>
      </c>
      <c r="B1318" s="1">
        <v>1006782</v>
      </c>
      <c r="C1318" s="1">
        <v>2022</v>
      </c>
      <c r="D1318" s="1" t="s">
        <v>0</v>
      </c>
      <c r="E1318" s="1" t="s">
        <v>1</v>
      </c>
      <c r="F1318" s="1" t="s">
        <v>12</v>
      </c>
      <c r="G1318" s="1" t="s">
        <v>3</v>
      </c>
      <c r="H1318" s="1" t="s">
        <v>6</v>
      </c>
      <c r="I1318" s="1"/>
      <c r="J1318" s="1"/>
      <c r="K1318" s="1"/>
      <c r="L1318" s="28">
        <v>0</v>
      </c>
      <c r="M1318" s="31">
        <v>0</v>
      </c>
      <c r="N1318" s="31">
        <v>0</v>
      </c>
    </row>
    <row r="1319" spans="1:14" x14ac:dyDescent="0.25">
      <c r="A1319" s="1" t="s">
        <v>66</v>
      </c>
      <c r="B1319" s="1">
        <v>1006782</v>
      </c>
      <c r="C1319" s="1">
        <v>2022</v>
      </c>
      <c r="D1319" s="1" t="s">
        <v>0</v>
      </c>
      <c r="E1319" s="1" t="s">
        <v>1</v>
      </c>
      <c r="F1319" s="1" t="s">
        <v>12</v>
      </c>
      <c r="G1319" s="1" t="s">
        <v>3</v>
      </c>
      <c r="H1319" s="1" t="s">
        <v>5</v>
      </c>
      <c r="I1319" s="1"/>
      <c r="J1319" s="1"/>
      <c r="K1319" s="1"/>
      <c r="L1319" s="28">
        <v>26</v>
      </c>
      <c r="M1319" s="31">
        <v>71.25</v>
      </c>
      <c r="N1319" s="31">
        <v>2.1</v>
      </c>
    </row>
    <row r="1320" spans="1:14" x14ac:dyDescent="0.25">
      <c r="A1320" s="1" t="s">
        <v>66</v>
      </c>
      <c r="B1320" s="1">
        <v>1006782</v>
      </c>
      <c r="C1320" s="1">
        <v>2022</v>
      </c>
      <c r="D1320" s="1" t="s">
        <v>0</v>
      </c>
      <c r="E1320" s="1" t="s">
        <v>1</v>
      </c>
      <c r="F1320" s="1" t="s">
        <v>12</v>
      </c>
      <c r="G1320" s="1" t="s">
        <v>3</v>
      </c>
      <c r="H1320" s="1" t="s">
        <v>4</v>
      </c>
      <c r="I1320" s="1"/>
      <c r="J1320" s="1"/>
      <c r="K1320" s="1"/>
      <c r="L1320" s="28">
        <v>1</v>
      </c>
      <c r="M1320" s="31">
        <v>3.01</v>
      </c>
      <c r="N1320" s="31">
        <v>0.1</v>
      </c>
    </row>
    <row r="1321" spans="1:14" x14ac:dyDescent="0.25">
      <c r="A1321" s="1" t="s">
        <v>66</v>
      </c>
      <c r="B1321" s="1">
        <v>1006782</v>
      </c>
      <c r="C1321" s="1">
        <v>2022</v>
      </c>
      <c r="D1321" s="1" t="s">
        <v>0</v>
      </c>
      <c r="E1321" s="1" t="s">
        <v>1</v>
      </c>
      <c r="F1321" s="1" t="s">
        <v>12</v>
      </c>
      <c r="G1321" s="1" t="s">
        <v>3</v>
      </c>
      <c r="H1321" s="1" t="s">
        <v>7</v>
      </c>
      <c r="I1321" s="1"/>
      <c r="J1321" s="1"/>
      <c r="K1321" s="1"/>
      <c r="L1321" s="28">
        <v>200</v>
      </c>
      <c r="M1321" s="31">
        <v>144.81</v>
      </c>
      <c r="N1321" s="31">
        <v>4.2</v>
      </c>
    </row>
    <row r="1322" spans="1:14" x14ac:dyDescent="0.25">
      <c r="A1322" s="1" t="s">
        <v>66</v>
      </c>
      <c r="B1322" s="1">
        <v>1006782</v>
      </c>
      <c r="C1322" s="1">
        <v>2022</v>
      </c>
      <c r="D1322" s="1" t="s">
        <v>0</v>
      </c>
      <c r="E1322" s="1" t="s">
        <v>1</v>
      </c>
      <c r="F1322" s="1" t="s">
        <v>12</v>
      </c>
      <c r="G1322" s="1" t="s">
        <v>3</v>
      </c>
      <c r="H1322" s="1" t="s">
        <v>8</v>
      </c>
      <c r="I1322" s="1"/>
      <c r="J1322" s="1"/>
      <c r="K1322" s="1"/>
      <c r="L1322" s="28">
        <v>1851</v>
      </c>
      <c r="M1322" s="31">
        <v>33.76</v>
      </c>
      <c r="N1322" s="31">
        <v>1</v>
      </c>
    </row>
    <row r="1323" spans="1:14" x14ac:dyDescent="0.25">
      <c r="A1323" s="1" t="s">
        <v>56</v>
      </c>
      <c r="B1323" s="1">
        <v>1006795</v>
      </c>
      <c r="C1323" s="1">
        <v>2022</v>
      </c>
      <c r="D1323" s="1" t="s">
        <v>0</v>
      </c>
      <c r="E1323" s="1" t="s">
        <v>1</v>
      </c>
      <c r="F1323" s="1" t="s">
        <v>25</v>
      </c>
      <c r="G1323" s="1" t="s">
        <v>3</v>
      </c>
      <c r="H1323" s="1" t="s">
        <v>10</v>
      </c>
      <c r="I1323" s="1"/>
      <c r="J1323" s="1"/>
      <c r="K1323" s="1"/>
      <c r="L1323" s="28">
        <v>0</v>
      </c>
      <c r="M1323" s="31">
        <v>0</v>
      </c>
      <c r="N1323" s="31">
        <v>0</v>
      </c>
    </row>
    <row r="1324" spans="1:14" x14ac:dyDescent="0.25">
      <c r="A1324" s="1" t="s">
        <v>56</v>
      </c>
      <c r="B1324" s="1">
        <v>1006795</v>
      </c>
      <c r="C1324" s="1">
        <v>2022</v>
      </c>
      <c r="D1324" s="1" t="s">
        <v>0</v>
      </c>
      <c r="E1324" s="1" t="s">
        <v>1</v>
      </c>
      <c r="F1324" s="1" t="s">
        <v>25</v>
      </c>
      <c r="G1324" s="1" t="s">
        <v>3</v>
      </c>
      <c r="H1324" s="1" t="s">
        <v>9</v>
      </c>
      <c r="I1324" s="1"/>
      <c r="J1324" s="1"/>
      <c r="K1324" s="1"/>
      <c r="L1324" s="28">
        <v>0</v>
      </c>
      <c r="M1324" s="31">
        <v>0</v>
      </c>
      <c r="N1324" s="31">
        <v>0</v>
      </c>
    </row>
    <row r="1325" spans="1:14" x14ac:dyDescent="0.25">
      <c r="A1325" s="1" t="s">
        <v>56</v>
      </c>
      <c r="B1325" s="1">
        <v>1006795</v>
      </c>
      <c r="C1325" s="1">
        <v>2022</v>
      </c>
      <c r="D1325" s="1" t="s">
        <v>0</v>
      </c>
      <c r="E1325" s="1" t="s">
        <v>1</v>
      </c>
      <c r="F1325" s="1" t="s">
        <v>25</v>
      </c>
      <c r="G1325" s="1" t="s">
        <v>3</v>
      </c>
      <c r="H1325" s="1" t="s">
        <v>5</v>
      </c>
      <c r="I1325" s="1"/>
      <c r="J1325" s="1"/>
      <c r="K1325" s="1"/>
      <c r="L1325" s="28">
        <v>0</v>
      </c>
      <c r="M1325" s="31">
        <v>0</v>
      </c>
      <c r="N1325" s="31">
        <v>0</v>
      </c>
    </row>
    <row r="1326" spans="1:14" x14ac:dyDescent="0.25">
      <c r="A1326" s="1" t="s">
        <v>56</v>
      </c>
      <c r="B1326" s="1">
        <v>1006795</v>
      </c>
      <c r="C1326" s="1">
        <v>2022</v>
      </c>
      <c r="D1326" s="1" t="s">
        <v>0</v>
      </c>
      <c r="E1326" s="1" t="s">
        <v>1</v>
      </c>
      <c r="F1326" s="1" t="s">
        <v>25</v>
      </c>
      <c r="G1326" s="1" t="s">
        <v>3</v>
      </c>
      <c r="H1326" s="1" t="s">
        <v>8</v>
      </c>
      <c r="I1326" s="1"/>
      <c r="J1326" s="1"/>
      <c r="K1326" s="1"/>
      <c r="L1326" s="28">
        <v>0</v>
      </c>
      <c r="M1326" s="31">
        <v>0</v>
      </c>
      <c r="N1326" s="31">
        <v>0</v>
      </c>
    </row>
    <row r="1327" spans="1:14" x14ac:dyDescent="0.25">
      <c r="A1327" s="1" t="s">
        <v>56</v>
      </c>
      <c r="B1327" s="1">
        <v>1006795</v>
      </c>
      <c r="C1327" s="1">
        <v>2022</v>
      </c>
      <c r="D1327" s="1" t="s">
        <v>0</v>
      </c>
      <c r="E1327" s="1" t="s">
        <v>1</v>
      </c>
      <c r="F1327" s="1" t="s">
        <v>25</v>
      </c>
      <c r="G1327" s="1" t="s">
        <v>3</v>
      </c>
      <c r="H1327" s="1" t="s">
        <v>7</v>
      </c>
      <c r="I1327" s="1"/>
      <c r="J1327" s="1"/>
      <c r="K1327" s="1"/>
      <c r="L1327" s="28">
        <v>51</v>
      </c>
      <c r="M1327" s="31">
        <v>233.71070019999999</v>
      </c>
      <c r="N1327" s="31">
        <v>12.1983728</v>
      </c>
    </row>
    <row r="1328" spans="1:14" x14ac:dyDescent="0.25">
      <c r="A1328" s="1" t="s">
        <v>56</v>
      </c>
      <c r="B1328" s="1">
        <v>1006795</v>
      </c>
      <c r="C1328" s="1">
        <v>2022</v>
      </c>
      <c r="D1328" s="1" t="s">
        <v>0</v>
      </c>
      <c r="E1328" s="1" t="s">
        <v>1</v>
      </c>
      <c r="F1328" s="1" t="s">
        <v>25</v>
      </c>
      <c r="G1328" s="1" t="s">
        <v>3</v>
      </c>
      <c r="H1328" s="1" t="s">
        <v>6</v>
      </c>
      <c r="I1328" s="1"/>
      <c r="J1328" s="1"/>
      <c r="K1328" s="1"/>
      <c r="L1328" s="28">
        <v>0</v>
      </c>
      <c r="M1328" s="31">
        <v>0</v>
      </c>
      <c r="N1328" s="31">
        <v>0</v>
      </c>
    </row>
    <row r="1329" spans="1:14" x14ac:dyDescent="0.25">
      <c r="A1329" s="1" t="s">
        <v>56</v>
      </c>
      <c r="B1329" s="1">
        <v>1006795</v>
      </c>
      <c r="C1329" s="1">
        <v>2022</v>
      </c>
      <c r="D1329" s="1" t="s">
        <v>0</v>
      </c>
      <c r="E1329" s="1" t="s">
        <v>1</v>
      </c>
      <c r="F1329" s="1" t="s">
        <v>25</v>
      </c>
      <c r="G1329" s="1" t="s">
        <v>3</v>
      </c>
      <c r="H1329" s="1" t="s">
        <v>4</v>
      </c>
      <c r="I1329" s="1"/>
      <c r="J1329" s="1"/>
      <c r="K1329" s="1"/>
      <c r="L1329" s="28">
        <v>0</v>
      </c>
      <c r="M1329" s="31">
        <v>0</v>
      </c>
      <c r="N1329" s="31">
        <v>0</v>
      </c>
    </row>
    <row r="1330" spans="1:14" x14ac:dyDescent="0.25">
      <c r="A1330" s="1" t="s">
        <v>702</v>
      </c>
      <c r="B1330" s="1">
        <v>1006798</v>
      </c>
      <c r="C1330" s="1">
        <v>2022</v>
      </c>
      <c r="D1330" s="1" t="s">
        <v>0</v>
      </c>
      <c r="E1330" s="1" t="s">
        <v>1</v>
      </c>
      <c r="F1330" s="1" t="s">
        <v>25</v>
      </c>
      <c r="G1330" s="1" t="s">
        <v>3</v>
      </c>
      <c r="H1330" s="1" t="s">
        <v>8</v>
      </c>
      <c r="I1330" s="1"/>
      <c r="J1330" s="1"/>
      <c r="K1330" s="1"/>
      <c r="L1330" s="28">
        <v>0</v>
      </c>
      <c r="M1330" s="31">
        <v>0</v>
      </c>
      <c r="N1330" s="31">
        <v>0</v>
      </c>
    </row>
    <row r="1331" spans="1:14" x14ac:dyDescent="0.25">
      <c r="A1331" s="1" t="s">
        <v>702</v>
      </c>
      <c r="B1331" s="1">
        <v>1006798</v>
      </c>
      <c r="C1331" s="1">
        <v>2022</v>
      </c>
      <c r="D1331" s="1" t="s">
        <v>0</v>
      </c>
      <c r="E1331" s="1" t="s">
        <v>1</v>
      </c>
      <c r="F1331" s="1" t="s">
        <v>25</v>
      </c>
      <c r="G1331" s="1" t="s">
        <v>3</v>
      </c>
      <c r="H1331" s="1" t="s">
        <v>4</v>
      </c>
      <c r="I1331" s="1"/>
      <c r="J1331" s="1"/>
      <c r="K1331" s="1"/>
      <c r="L1331" s="28">
        <v>1</v>
      </c>
      <c r="M1331" s="31">
        <v>3.44</v>
      </c>
      <c r="N1331" s="31">
        <v>1.9</v>
      </c>
    </row>
    <row r="1332" spans="1:14" x14ac:dyDescent="0.25">
      <c r="A1332" s="1" t="s">
        <v>702</v>
      </c>
      <c r="B1332" s="1">
        <v>1006798</v>
      </c>
      <c r="C1332" s="1">
        <v>2022</v>
      </c>
      <c r="D1332" s="1" t="s">
        <v>0</v>
      </c>
      <c r="E1332" s="1" t="s">
        <v>1</v>
      </c>
      <c r="F1332" s="1" t="s">
        <v>25</v>
      </c>
      <c r="G1332" s="1" t="s">
        <v>3</v>
      </c>
      <c r="H1332" s="1" t="s">
        <v>5</v>
      </c>
      <c r="I1332" s="1"/>
      <c r="J1332" s="1"/>
      <c r="K1332" s="1"/>
      <c r="L1332" s="28">
        <v>0</v>
      </c>
      <c r="M1332" s="31">
        <v>0</v>
      </c>
      <c r="N1332" s="31">
        <v>0</v>
      </c>
    </row>
    <row r="1333" spans="1:14" x14ac:dyDescent="0.25">
      <c r="A1333" s="1" t="s">
        <v>702</v>
      </c>
      <c r="B1333" s="1">
        <v>1006798</v>
      </c>
      <c r="C1333" s="1">
        <v>2022</v>
      </c>
      <c r="D1333" s="1" t="s">
        <v>0</v>
      </c>
      <c r="E1333" s="1" t="s">
        <v>1</v>
      </c>
      <c r="F1333" s="1" t="s">
        <v>25</v>
      </c>
      <c r="G1333" s="1" t="s">
        <v>3</v>
      </c>
      <c r="H1333" s="1" t="s">
        <v>10</v>
      </c>
      <c r="I1333" s="1"/>
      <c r="J1333" s="1"/>
      <c r="K1333" s="1"/>
      <c r="L1333" s="28">
        <v>0</v>
      </c>
      <c r="M1333" s="31">
        <v>0</v>
      </c>
      <c r="N1333" s="31">
        <v>0</v>
      </c>
    </row>
    <row r="1334" spans="1:14" x14ac:dyDescent="0.25">
      <c r="A1334" s="1" t="s">
        <v>702</v>
      </c>
      <c r="B1334" s="1">
        <v>1006798</v>
      </c>
      <c r="C1334" s="1">
        <v>2022</v>
      </c>
      <c r="D1334" s="1" t="s">
        <v>0</v>
      </c>
      <c r="E1334" s="1" t="s">
        <v>1</v>
      </c>
      <c r="F1334" s="1" t="s">
        <v>25</v>
      </c>
      <c r="G1334" s="1" t="s">
        <v>3</v>
      </c>
      <c r="H1334" s="1" t="s">
        <v>9</v>
      </c>
      <c r="I1334" s="1"/>
      <c r="J1334" s="1"/>
      <c r="K1334" s="1"/>
      <c r="L1334" s="28">
        <v>0</v>
      </c>
      <c r="M1334" s="31">
        <v>0</v>
      </c>
      <c r="N1334" s="31">
        <v>0</v>
      </c>
    </row>
    <row r="1335" spans="1:14" x14ac:dyDescent="0.25">
      <c r="A1335" s="1" t="s">
        <v>702</v>
      </c>
      <c r="B1335" s="1">
        <v>1006798</v>
      </c>
      <c r="C1335" s="1">
        <v>2022</v>
      </c>
      <c r="D1335" s="1" t="s">
        <v>0</v>
      </c>
      <c r="E1335" s="1" t="s">
        <v>1</v>
      </c>
      <c r="F1335" s="1" t="s">
        <v>25</v>
      </c>
      <c r="G1335" s="1" t="s">
        <v>3</v>
      </c>
      <c r="H1335" s="1" t="s">
        <v>7</v>
      </c>
      <c r="I1335" s="1"/>
      <c r="J1335" s="1"/>
      <c r="K1335" s="1"/>
      <c r="L1335" s="28">
        <v>0</v>
      </c>
      <c r="M1335" s="31">
        <v>0</v>
      </c>
      <c r="N1335" s="31">
        <v>0</v>
      </c>
    </row>
    <row r="1336" spans="1:14" x14ac:dyDescent="0.25">
      <c r="A1336" s="1" t="s">
        <v>702</v>
      </c>
      <c r="B1336" s="1">
        <v>1006798</v>
      </c>
      <c r="C1336" s="1">
        <v>2022</v>
      </c>
      <c r="D1336" s="1" t="s">
        <v>0</v>
      </c>
      <c r="E1336" s="1" t="s">
        <v>1</v>
      </c>
      <c r="F1336" s="1" t="s">
        <v>25</v>
      </c>
      <c r="G1336" s="1" t="s">
        <v>3</v>
      </c>
      <c r="H1336" s="1" t="s">
        <v>6</v>
      </c>
      <c r="I1336" s="1"/>
      <c r="J1336" s="1"/>
      <c r="K1336" s="1"/>
      <c r="L1336" s="28">
        <v>0</v>
      </c>
      <c r="M1336" s="31">
        <v>0</v>
      </c>
      <c r="N1336" s="31">
        <v>0</v>
      </c>
    </row>
    <row r="1337" spans="1:14" x14ac:dyDescent="0.25">
      <c r="A1337" s="1" t="s">
        <v>82</v>
      </c>
      <c r="B1337" s="1">
        <v>1006799</v>
      </c>
      <c r="C1337" s="1">
        <v>2022</v>
      </c>
      <c r="D1337" s="1" t="s">
        <v>0</v>
      </c>
      <c r="E1337" s="1" t="s">
        <v>1</v>
      </c>
      <c r="F1337" s="1" t="s">
        <v>25</v>
      </c>
      <c r="G1337" s="1" t="s">
        <v>3</v>
      </c>
      <c r="H1337" s="1" t="s">
        <v>9</v>
      </c>
      <c r="I1337" s="1"/>
      <c r="J1337" s="1"/>
      <c r="K1337" s="1"/>
      <c r="L1337" s="28">
        <v>3</v>
      </c>
      <c r="M1337" s="31">
        <v>0.37022729999999998</v>
      </c>
      <c r="N1337" s="31">
        <v>1.6972000000000001E-3</v>
      </c>
    </row>
    <row r="1338" spans="1:14" x14ac:dyDescent="0.25">
      <c r="A1338" s="1" t="s">
        <v>82</v>
      </c>
      <c r="B1338" s="1">
        <v>1006799</v>
      </c>
      <c r="C1338" s="1">
        <v>2022</v>
      </c>
      <c r="D1338" s="1" t="s">
        <v>0</v>
      </c>
      <c r="E1338" s="1" t="s">
        <v>1</v>
      </c>
      <c r="F1338" s="1" t="s">
        <v>25</v>
      </c>
      <c r="G1338" s="1" t="s">
        <v>3</v>
      </c>
      <c r="H1338" s="1" t="s">
        <v>8</v>
      </c>
      <c r="I1338" s="1"/>
      <c r="J1338" s="1"/>
      <c r="K1338" s="1"/>
      <c r="L1338" s="28">
        <v>4</v>
      </c>
      <c r="M1338" s="31">
        <v>0.25233729999999999</v>
      </c>
      <c r="N1338" s="31">
        <v>1.1567999999999999E-3</v>
      </c>
    </row>
    <row r="1339" spans="1:14" x14ac:dyDescent="0.25">
      <c r="A1339" s="1" t="s">
        <v>82</v>
      </c>
      <c r="B1339" s="1">
        <v>1006799</v>
      </c>
      <c r="C1339" s="1">
        <v>2022</v>
      </c>
      <c r="D1339" s="1" t="s">
        <v>0</v>
      </c>
      <c r="E1339" s="1" t="s">
        <v>1</v>
      </c>
      <c r="F1339" s="1" t="s">
        <v>25</v>
      </c>
      <c r="G1339" s="1" t="s">
        <v>3</v>
      </c>
      <c r="H1339" s="1" t="s">
        <v>6</v>
      </c>
      <c r="I1339" s="1"/>
      <c r="J1339" s="1"/>
      <c r="K1339" s="1"/>
      <c r="L1339" s="28">
        <v>0</v>
      </c>
      <c r="M1339" s="31">
        <v>0</v>
      </c>
      <c r="N1339" s="31">
        <v>0</v>
      </c>
    </row>
    <row r="1340" spans="1:14" x14ac:dyDescent="0.25">
      <c r="A1340" s="1" t="s">
        <v>82</v>
      </c>
      <c r="B1340" s="1">
        <v>1006799</v>
      </c>
      <c r="C1340" s="1">
        <v>2022</v>
      </c>
      <c r="D1340" s="1" t="s">
        <v>0</v>
      </c>
      <c r="E1340" s="1" t="s">
        <v>1</v>
      </c>
      <c r="F1340" s="1" t="s">
        <v>25</v>
      </c>
      <c r="G1340" s="1" t="s">
        <v>3</v>
      </c>
      <c r="H1340" s="1" t="s">
        <v>10</v>
      </c>
      <c r="I1340" s="1"/>
      <c r="J1340" s="1"/>
      <c r="K1340" s="1"/>
      <c r="L1340" s="28">
        <v>0</v>
      </c>
      <c r="M1340" s="31">
        <v>0</v>
      </c>
      <c r="N1340" s="31">
        <v>0</v>
      </c>
    </row>
    <row r="1341" spans="1:14" x14ac:dyDescent="0.25">
      <c r="A1341" s="1" t="s">
        <v>82</v>
      </c>
      <c r="B1341" s="1">
        <v>1006799</v>
      </c>
      <c r="C1341" s="1">
        <v>2022</v>
      </c>
      <c r="D1341" s="1" t="s">
        <v>0</v>
      </c>
      <c r="E1341" s="1" t="s">
        <v>1</v>
      </c>
      <c r="F1341" s="1" t="s">
        <v>25</v>
      </c>
      <c r="G1341" s="1" t="s">
        <v>3</v>
      </c>
      <c r="H1341" s="1" t="s">
        <v>5</v>
      </c>
      <c r="I1341" s="1"/>
      <c r="J1341" s="1"/>
      <c r="K1341" s="1"/>
      <c r="L1341" s="28">
        <v>0</v>
      </c>
      <c r="M1341" s="31">
        <v>0</v>
      </c>
      <c r="N1341" s="31">
        <v>0</v>
      </c>
    </row>
    <row r="1342" spans="1:14" x14ac:dyDescent="0.25">
      <c r="A1342" s="1" t="s">
        <v>82</v>
      </c>
      <c r="B1342" s="1">
        <v>1006799</v>
      </c>
      <c r="C1342" s="1">
        <v>2022</v>
      </c>
      <c r="D1342" s="1" t="s">
        <v>0</v>
      </c>
      <c r="E1342" s="1" t="s">
        <v>1</v>
      </c>
      <c r="F1342" s="1" t="s">
        <v>25</v>
      </c>
      <c r="G1342" s="1" t="s">
        <v>3</v>
      </c>
      <c r="H1342" s="1" t="s">
        <v>4</v>
      </c>
      <c r="I1342" s="1"/>
      <c r="J1342" s="1"/>
      <c r="K1342" s="1"/>
      <c r="L1342" s="28">
        <v>6</v>
      </c>
      <c r="M1342" s="31">
        <v>0.71831650000000002</v>
      </c>
      <c r="N1342" s="31">
        <v>3.2929000000000001E-3</v>
      </c>
    </row>
    <row r="1343" spans="1:14" x14ac:dyDescent="0.25">
      <c r="A1343" s="1" t="s">
        <v>82</v>
      </c>
      <c r="B1343" s="1">
        <v>1006799</v>
      </c>
      <c r="C1343" s="1">
        <v>2022</v>
      </c>
      <c r="D1343" s="1" t="s">
        <v>0</v>
      </c>
      <c r="E1343" s="1" t="s">
        <v>1</v>
      </c>
      <c r="F1343" s="1" t="s">
        <v>25</v>
      </c>
      <c r="G1343" s="1" t="s">
        <v>3</v>
      </c>
      <c r="H1343" s="1" t="s">
        <v>7</v>
      </c>
      <c r="I1343" s="1"/>
      <c r="J1343" s="1"/>
      <c r="K1343" s="1"/>
      <c r="L1343" s="28">
        <v>7</v>
      </c>
      <c r="M1343" s="31">
        <v>0.36998189999999997</v>
      </c>
      <c r="N1343" s="31">
        <v>1.6961000000000001E-3</v>
      </c>
    </row>
    <row r="1344" spans="1:14" x14ac:dyDescent="0.25">
      <c r="A1344" s="1" t="s">
        <v>32</v>
      </c>
      <c r="B1344" s="1">
        <v>1006800</v>
      </c>
      <c r="C1344" s="1">
        <v>2022</v>
      </c>
      <c r="D1344" s="1" t="s">
        <v>0</v>
      </c>
      <c r="E1344" s="1" t="s">
        <v>1</v>
      </c>
      <c r="F1344" s="1" t="s">
        <v>25</v>
      </c>
      <c r="G1344" s="1" t="s">
        <v>3</v>
      </c>
      <c r="H1344" s="1" t="s">
        <v>10</v>
      </c>
      <c r="I1344" s="1"/>
      <c r="J1344" s="1"/>
      <c r="K1344" s="1"/>
      <c r="L1344" s="28">
        <v>11</v>
      </c>
      <c r="M1344" s="31">
        <v>2.85</v>
      </c>
      <c r="N1344" s="31">
        <v>0.3</v>
      </c>
    </row>
    <row r="1345" spans="1:14" x14ac:dyDescent="0.25">
      <c r="A1345" s="1" t="s">
        <v>32</v>
      </c>
      <c r="B1345" s="1">
        <v>1006800</v>
      </c>
      <c r="C1345" s="1">
        <v>2022</v>
      </c>
      <c r="D1345" s="1" t="s">
        <v>0</v>
      </c>
      <c r="E1345" s="1" t="s">
        <v>1</v>
      </c>
      <c r="F1345" s="1" t="s">
        <v>25</v>
      </c>
      <c r="G1345" s="1" t="s">
        <v>3</v>
      </c>
      <c r="H1345" s="1" t="s">
        <v>6</v>
      </c>
      <c r="I1345" s="1"/>
      <c r="J1345" s="1"/>
      <c r="K1345" s="1"/>
      <c r="L1345" s="28">
        <v>0</v>
      </c>
      <c r="M1345" s="31">
        <v>0</v>
      </c>
      <c r="N1345" s="31">
        <v>0</v>
      </c>
    </row>
    <row r="1346" spans="1:14" x14ac:dyDescent="0.25">
      <c r="A1346" s="1" t="s">
        <v>32</v>
      </c>
      <c r="B1346" s="1">
        <v>1006800</v>
      </c>
      <c r="C1346" s="1">
        <v>2022</v>
      </c>
      <c r="D1346" s="1" t="s">
        <v>0</v>
      </c>
      <c r="E1346" s="1" t="s">
        <v>1</v>
      </c>
      <c r="F1346" s="1" t="s">
        <v>25</v>
      </c>
      <c r="G1346" s="1" t="s">
        <v>3</v>
      </c>
      <c r="H1346" s="1" t="s">
        <v>9</v>
      </c>
      <c r="I1346" s="1"/>
      <c r="J1346" s="1"/>
      <c r="K1346" s="1"/>
      <c r="L1346" s="28">
        <v>0</v>
      </c>
      <c r="M1346" s="31">
        <v>0</v>
      </c>
      <c r="N1346" s="31">
        <v>0</v>
      </c>
    </row>
    <row r="1347" spans="1:14" x14ac:dyDescent="0.25">
      <c r="A1347" s="1" t="s">
        <v>32</v>
      </c>
      <c r="B1347" s="1">
        <v>1006800</v>
      </c>
      <c r="C1347" s="1">
        <v>2022</v>
      </c>
      <c r="D1347" s="1" t="s">
        <v>0</v>
      </c>
      <c r="E1347" s="1" t="s">
        <v>1</v>
      </c>
      <c r="F1347" s="1" t="s">
        <v>25</v>
      </c>
      <c r="G1347" s="1" t="s">
        <v>3</v>
      </c>
      <c r="H1347" s="1" t="s">
        <v>7</v>
      </c>
      <c r="I1347" s="1"/>
      <c r="J1347" s="1"/>
      <c r="K1347" s="1"/>
      <c r="L1347" s="28">
        <v>93</v>
      </c>
      <c r="M1347" s="31">
        <v>2.8</v>
      </c>
      <c r="N1347" s="31">
        <v>0.2</v>
      </c>
    </row>
    <row r="1348" spans="1:14" x14ac:dyDescent="0.25">
      <c r="A1348" s="1" t="s">
        <v>32</v>
      </c>
      <c r="B1348" s="1">
        <v>1006800</v>
      </c>
      <c r="C1348" s="1">
        <v>2022</v>
      </c>
      <c r="D1348" s="1" t="s">
        <v>0</v>
      </c>
      <c r="E1348" s="1" t="s">
        <v>1</v>
      </c>
      <c r="F1348" s="1" t="s">
        <v>25</v>
      </c>
      <c r="G1348" s="1" t="s">
        <v>3</v>
      </c>
      <c r="H1348" s="1" t="s">
        <v>8</v>
      </c>
      <c r="I1348" s="1"/>
      <c r="J1348" s="1"/>
      <c r="K1348" s="1"/>
      <c r="L1348" s="28">
        <v>0</v>
      </c>
      <c r="M1348" s="31">
        <v>0</v>
      </c>
      <c r="N1348" s="31">
        <v>0</v>
      </c>
    </row>
    <row r="1349" spans="1:14" x14ac:dyDescent="0.25">
      <c r="A1349" s="1" t="s">
        <v>32</v>
      </c>
      <c r="B1349" s="1">
        <v>1006800</v>
      </c>
      <c r="C1349" s="1">
        <v>2022</v>
      </c>
      <c r="D1349" s="1" t="s">
        <v>0</v>
      </c>
      <c r="E1349" s="1" t="s">
        <v>1</v>
      </c>
      <c r="F1349" s="1" t="s">
        <v>25</v>
      </c>
      <c r="G1349" s="1" t="s">
        <v>3</v>
      </c>
      <c r="H1349" s="1" t="s">
        <v>5</v>
      </c>
      <c r="I1349" s="1"/>
      <c r="J1349" s="1"/>
      <c r="K1349" s="1"/>
      <c r="L1349" s="28">
        <v>0</v>
      </c>
      <c r="M1349" s="31">
        <v>0</v>
      </c>
      <c r="N1349" s="31">
        <v>0</v>
      </c>
    </row>
    <row r="1350" spans="1:14" x14ac:dyDescent="0.25">
      <c r="A1350" s="1" t="s">
        <v>32</v>
      </c>
      <c r="B1350" s="1">
        <v>1006800</v>
      </c>
      <c r="C1350" s="1">
        <v>2022</v>
      </c>
      <c r="D1350" s="1" t="s">
        <v>0</v>
      </c>
      <c r="E1350" s="1" t="s">
        <v>1</v>
      </c>
      <c r="F1350" s="1" t="s">
        <v>25</v>
      </c>
      <c r="G1350" s="1" t="s">
        <v>3</v>
      </c>
      <c r="H1350" s="1" t="s">
        <v>4</v>
      </c>
      <c r="I1350" s="1"/>
      <c r="J1350" s="1"/>
      <c r="K1350" s="1"/>
      <c r="L1350" s="28">
        <v>0</v>
      </c>
      <c r="M1350" s="31">
        <v>0</v>
      </c>
      <c r="N1350" s="31">
        <v>0</v>
      </c>
    </row>
    <row r="1351" spans="1:14" x14ac:dyDescent="0.25">
      <c r="A1351" s="1" t="s">
        <v>63</v>
      </c>
      <c r="B1351" s="1">
        <v>1006824</v>
      </c>
      <c r="C1351" s="1">
        <v>2022</v>
      </c>
      <c r="D1351" s="1" t="s">
        <v>0</v>
      </c>
      <c r="E1351" s="1" t="s">
        <v>1</v>
      </c>
      <c r="F1351" s="1" t="s">
        <v>12</v>
      </c>
      <c r="G1351" s="1" t="s">
        <v>3</v>
      </c>
      <c r="H1351" s="1" t="s">
        <v>6</v>
      </c>
      <c r="I1351" s="1"/>
      <c r="J1351" s="1"/>
      <c r="K1351" s="1"/>
      <c r="L1351" s="28">
        <v>0</v>
      </c>
      <c r="M1351" s="31">
        <v>0</v>
      </c>
      <c r="N1351" s="31">
        <v>0</v>
      </c>
    </row>
    <row r="1352" spans="1:14" x14ac:dyDescent="0.25">
      <c r="A1352" s="1" t="s">
        <v>63</v>
      </c>
      <c r="B1352" s="1">
        <v>1006824</v>
      </c>
      <c r="C1352" s="1">
        <v>2022</v>
      </c>
      <c r="D1352" s="1" t="s">
        <v>0</v>
      </c>
      <c r="E1352" s="1" t="s">
        <v>1</v>
      </c>
      <c r="F1352" s="1" t="s">
        <v>12</v>
      </c>
      <c r="G1352" s="1" t="s">
        <v>3</v>
      </c>
      <c r="H1352" s="1" t="s">
        <v>5</v>
      </c>
      <c r="I1352" s="1"/>
      <c r="J1352" s="1"/>
      <c r="K1352" s="1"/>
      <c r="L1352" s="28">
        <v>0</v>
      </c>
      <c r="M1352" s="31">
        <v>0</v>
      </c>
      <c r="N1352" s="31">
        <v>0</v>
      </c>
    </row>
    <row r="1353" spans="1:14" x14ac:dyDescent="0.25">
      <c r="A1353" s="1" t="s">
        <v>63</v>
      </c>
      <c r="B1353" s="1">
        <v>1006824</v>
      </c>
      <c r="C1353" s="1">
        <v>2022</v>
      </c>
      <c r="D1353" s="1" t="s">
        <v>0</v>
      </c>
      <c r="E1353" s="1" t="s">
        <v>1</v>
      </c>
      <c r="F1353" s="1" t="s">
        <v>12</v>
      </c>
      <c r="G1353" s="1" t="s">
        <v>3</v>
      </c>
      <c r="H1353" s="1" t="s">
        <v>7</v>
      </c>
      <c r="I1353" s="1"/>
      <c r="J1353" s="1"/>
      <c r="K1353" s="1"/>
      <c r="L1353" s="28">
        <v>18</v>
      </c>
      <c r="M1353" s="31">
        <v>24.03</v>
      </c>
      <c r="N1353" s="31">
        <v>0.7</v>
      </c>
    </row>
    <row r="1354" spans="1:14" x14ac:dyDescent="0.25">
      <c r="A1354" s="1" t="s">
        <v>63</v>
      </c>
      <c r="B1354" s="1">
        <v>1006824</v>
      </c>
      <c r="C1354" s="1">
        <v>2022</v>
      </c>
      <c r="D1354" s="1" t="s">
        <v>0</v>
      </c>
      <c r="E1354" s="1" t="s">
        <v>1</v>
      </c>
      <c r="F1354" s="1" t="s">
        <v>12</v>
      </c>
      <c r="G1354" s="1" t="s">
        <v>3</v>
      </c>
      <c r="H1354" s="1" t="s">
        <v>4</v>
      </c>
      <c r="I1354" s="1"/>
      <c r="J1354" s="1"/>
      <c r="K1354" s="1"/>
      <c r="L1354" s="28">
        <v>0</v>
      </c>
      <c r="M1354" s="31">
        <v>0</v>
      </c>
      <c r="N1354" s="31">
        <v>0</v>
      </c>
    </row>
    <row r="1355" spans="1:14" x14ac:dyDescent="0.25">
      <c r="A1355" s="1" t="s">
        <v>63</v>
      </c>
      <c r="B1355" s="1">
        <v>1006824</v>
      </c>
      <c r="C1355" s="1">
        <v>2022</v>
      </c>
      <c r="D1355" s="1" t="s">
        <v>0</v>
      </c>
      <c r="E1355" s="1" t="s">
        <v>1</v>
      </c>
      <c r="F1355" s="1" t="s">
        <v>12</v>
      </c>
      <c r="G1355" s="1" t="s">
        <v>3</v>
      </c>
      <c r="H1355" s="1" t="s">
        <v>9</v>
      </c>
      <c r="I1355" s="1"/>
      <c r="J1355" s="1"/>
      <c r="K1355" s="1"/>
      <c r="L1355" s="28">
        <v>9</v>
      </c>
      <c r="M1355" s="31">
        <v>4.3600000000000003</v>
      </c>
      <c r="N1355" s="31">
        <v>0.1</v>
      </c>
    </row>
    <row r="1356" spans="1:14" x14ac:dyDescent="0.25">
      <c r="A1356" s="1" t="s">
        <v>63</v>
      </c>
      <c r="B1356" s="1">
        <v>1006824</v>
      </c>
      <c r="C1356" s="1">
        <v>2022</v>
      </c>
      <c r="D1356" s="1" t="s">
        <v>0</v>
      </c>
      <c r="E1356" s="1" t="s">
        <v>1</v>
      </c>
      <c r="F1356" s="1" t="s">
        <v>12</v>
      </c>
      <c r="G1356" s="1" t="s">
        <v>3</v>
      </c>
      <c r="H1356" s="1" t="s">
        <v>8</v>
      </c>
      <c r="I1356" s="1"/>
      <c r="J1356" s="1"/>
      <c r="K1356" s="1"/>
      <c r="L1356" s="28">
        <v>12</v>
      </c>
      <c r="M1356" s="31">
        <v>4.3600000000000003</v>
      </c>
      <c r="N1356" s="31">
        <v>0.1</v>
      </c>
    </row>
    <row r="1357" spans="1:14" x14ac:dyDescent="0.25">
      <c r="A1357" s="1" t="s">
        <v>63</v>
      </c>
      <c r="B1357" s="1">
        <v>1006824</v>
      </c>
      <c r="C1357" s="1">
        <v>2022</v>
      </c>
      <c r="D1357" s="1" t="s">
        <v>0</v>
      </c>
      <c r="E1357" s="1" t="s">
        <v>1</v>
      </c>
      <c r="F1357" s="1" t="s">
        <v>12</v>
      </c>
      <c r="G1357" s="1" t="s">
        <v>3</v>
      </c>
      <c r="H1357" s="1" t="s">
        <v>10</v>
      </c>
      <c r="I1357" s="1"/>
      <c r="J1357" s="1"/>
      <c r="K1357" s="1"/>
      <c r="L1357" s="28">
        <v>0</v>
      </c>
      <c r="M1357" s="31">
        <v>0</v>
      </c>
      <c r="N1357" s="31">
        <v>0</v>
      </c>
    </row>
    <row r="1358" spans="1:14" x14ac:dyDescent="0.25">
      <c r="A1358" s="1" t="s">
        <v>431</v>
      </c>
      <c r="B1358" s="1">
        <v>1006841</v>
      </c>
      <c r="C1358" s="1">
        <v>2022</v>
      </c>
      <c r="D1358" s="1" t="s">
        <v>0</v>
      </c>
      <c r="E1358" s="1" t="s">
        <v>1</v>
      </c>
      <c r="F1358" s="1" t="s">
        <v>12</v>
      </c>
      <c r="G1358" s="1" t="s">
        <v>3</v>
      </c>
      <c r="H1358" s="1" t="s">
        <v>8</v>
      </c>
      <c r="I1358" s="1"/>
      <c r="J1358" s="1"/>
      <c r="K1358" s="1"/>
      <c r="L1358" s="28">
        <v>0</v>
      </c>
      <c r="M1358" s="31">
        <v>0</v>
      </c>
      <c r="N1358" s="31">
        <v>0</v>
      </c>
    </row>
    <row r="1359" spans="1:14" x14ac:dyDescent="0.25">
      <c r="A1359" s="1" t="s">
        <v>431</v>
      </c>
      <c r="B1359" s="1">
        <v>1006841</v>
      </c>
      <c r="C1359" s="1">
        <v>2022</v>
      </c>
      <c r="D1359" s="1" t="s">
        <v>0</v>
      </c>
      <c r="E1359" s="1" t="s">
        <v>1</v>
      </c>
      <c r="F1359" s="1" t="s">
        <v>12</v>
      </c>
      <c r="G1359" s="1" t="s">
        <v>3</v>
      </c>
      <c r="H1359" s="1" t="s">
        <v>4</v>
      </c>
      <c r="I1359" s="1"/>
      <c r="J1359" s="1"/>
      <c r="K1359" s="1"/>
      <c r="L1359" s="28">
        <v>0</v>
      </c>
      <c r="M1359" s="31">
        <v>0</v>
      </c>
      <c r="N1359" s="31">
        <v>0</v>
      </c>
    </row>
    <row r="1360" spans="1:14" x14ac:dyDescent="0.25">
      <c r="A1360" s="1" t="s">
        <v>431</v>
      </c>
      <c r="B1360" s="1">
        <v>1006841</v>
      </c>
      <c r="C1360" s="1">
        <v>2022</v>
      </c>
      <c r="D1360" s="1" t="s">
        <v>0</v>
      </c>
      <c r="E1360" s="1" t="s">
        <v>1</v>
      </c>
      <c r="F1360" s="1" t="s">
        <v>12</v>
      </c>
      <c r="G1360" s="1" t="s">
        <v>3</v>
      </c>
      <c r="H1360" s="1" t="s">
        <v>6</v>
      </c>
      <c r="I1360" s="1"/>
      <c r="J1360" s="1"/>
      <c r="K1360" s="1"/>
      <c r="L1360" s="28">
        <v>0</v>
      </c>
      <c r="M1360" s="31">
        <v>0</v>
      </c>
      <c r="N1360" s="31">
        <v>0</v>
      </c>
    </row>
    <row r="1361" spans="1:14" x14ac:dyDescent="0.25">
      <c r="A1361" s="1" t="s">
        <v>431</v>
      </c>
      <c r="B1361" s="1">
        <v>1006841</v>
      </c>
      <c r="C1361" s="1">
        <v>2022</v>
      </c>
      <c r="D1361" s="1" t="s">
        <v>0</v>
      </c>
      <c r="E1361" s="1" t="s">
        <v>1</v>
      </c>
      <c r="F1361" s="1" t="s">
        <v>12</v>
      </c>
      <c r="G1361" s="1" t="s">
        <v>3</v>
      </c>
      <c r="H1361" s="1" t="s">
        <v>5</v>
      </c>
      <c r="I1361" s="1"/>
      <c r="J1361" s="1"/>
      <c r="K1361" s="1"/>
      <c r="L1361" s="28">
        <v>0</v>
      </c>
      <c r="M1361" s="31">
        <v>0</v>
      </c>
      <c r="N1361" s="31">
        <v>0</v>
      </c>
    </row>
    <row r="1362" spans="1:14" x14ac:dyDescent="0.25">
      <c r="A1362" s="1" t="s">
        <v>431</v>
      </c>
      <c r="B1362" s="1">
        <v>1006841</v>
      </c>
      <c r="C1362" s="1">
        <v>2022</v>
      </c>
      <c r="D1362" s="1" t="s">
        <v>0</v>
      </c>
      <c r="E1362" s="1" t="s">
        <v>1</v>
      </c>
      <c r="F1362" s="1" t="s">
        <v>12</v>
      </c>
      <c r="G1362" s="1" t="s">
        <v>3</v>
      </c>
      <c r="H1362" s="1" t="s">
        <v>7</v>
      </c>
      <c r="I1362" s="1"/>
      <c r="J1362" s="1"/>
      <c r="K1362" s="1"/>
      <c r="L1362" s="28">
        <v>2</v>
      </c>
      <c r="M1362" s="31">
        <v>0</v>
      </c>
      <c r="N1362" s="31">
        <v>0</v>
      </c>
    </row>
    <row r="1363" spans="1:14" x14ac:dyDescent="0.25">
      <c r="A1363" s="1" t="s">
        <v>431</v>
      </c>
      <c r="B1363" s="1">
        <v>1006841</v>
      </c>
      <c r="C1363" s="1">
        <v>2022</v>
      </c>
      <c r="D1363" s="1" t="s">
        <v>0</v>
      </c>
      <c r="E1363" s="1" t="s">
        <v>1</v>
      </c>
      <c r="F1363" s="1" t="s">
        <v>12</v>
      </c>
      <c r="G1363" s="1" t="s">
        <v>3</v>
      </c>
      <c r="H1363" s="1" t="s">
        <v>10</v>
      </c>
      <c r="I1363" s="1"/>
      <c r="J1363" s="1"/>
      <c r="K1363" s="1"/>
      <c r="L1363" s="28">
        <v>0</v>
      </c>
      <c r="M1363" s="31">
        <v>0</v>
      </c>
      <c r="N1363" s="31">
        <v>0</v>
      </c>
    </row>
    <row r="1364" spans="1:14" x14ac:dyDescent="0.25">
      <c r="A1364" s="1" t="s">
        <v>431</v>
      </c>
      <c r="B1364" s="1">
        <v>1006841</v>
      </c>
      <c r="C1364" s="1">
        <v>2022</v>
      </c>
      <c r="D1364" s="1" t="s">
        <v>0</v>
      </c>
      <c r="E1364" s="1" t="s">
        <v>1</v>
      </c>
      <c r="F1364" s="1" t="s">
        <v>12</v>
      </c>
      <c r="G1364" s="1" t="s">
        <v>3</v>
      </c>
      <c r="H1364" s="1" t="s">
        <v>9</v>
      </c>
      <c r="I1364" s="1"/>
      <c r="J1364" s="1"/>
      <c r="K1364" s="1"/>
      <c r="L1364" s="28">
        <v>0</v>
      </c>
      <c r="M1364" s="31">
        <v>0</v>
      </c>
      <c r="N1364" s="31">
        <v>0</v>
      </c>
    </row>
    <row r="1365" spans="1:14" x14ac:dyDescent="0.25">
      <c r="A1365" s="1" t="s">
        <v>95</v>
      </c>
      <c r="B1365" s="1">
        <v>1006905</v>
      </c>
      <c r="C1365" s="1">
        <v>2022</v>
      </c>
      <c r="D1365" s="1" t="s">
        <v>0</v>
      </c>
      <c r="E1365" s="1" t="s">
        <v>1</v>
      </c>
      <c r="F1365" s="1" t="s">
        <v>25</v>
      </c>
      <c r="G1365" s="1" t="s">
        <v>3</v>
      </c>
      <c r="H1365" s="1" t="s">
        <v>8</v>
      </c>
      <c r="I1365" s="1"/>
      <c r="J1365" s="1"/>
      <c r="K1365" s="1"/>
      <c r="L1365" s="28">
        <v>0</v>
      </c>
      <c r="M1365" s="31">
        <v>0</v>
      </c>
      <c r="N1365" s="31">
        <v>0</v>
      </c>
    </row>
    <row r="1366" spans="1:14" x14ac:dyDescent="0.25">
      <c r="A1366" s="1" t="s">
        <v>95</v>
      </c>
      <c r="B1366" s="1">
        <v>1006905</v>
      </c>
      <c r="C1366" s="1">
        <v>2022</v>
      </c>
      <c r="D1366" s="1" t="s">
        <v>0</v>
      </c>
      <c r="E1366" s="1" t="s">
        <v>1</v>
      </c>
      <c r="F1366" s="1" t="s">
        <v>25</v>
      </c>
      <c r="G1366" s="1" t="s">
        <v>3</v>
      </c>
      <c r="H1366" s="1" t="s">
        <v>7</v>
      </c>
      <c r="I1366" s="1"/>
      <c r="J1366" s="1"/>
      <c r="K1366" s="1"/>
      <c r="L1366" s="28">
        <v>395</v>
      </c>
      <c r="M1366" s="31">
        <v>50.76</v>
      </c>
      <c r="N1366" s="31">
        <v>0.9</v>
      </c>
    </row>
    <row r="1367" spans="1:14" x14ac:dyDescent="0.25">
      <c r="A1367" s="1" t="s">
        <v>95</v>
      </c>
      <c r="B1367" s="1">
        <v>1006905</v>
      </c>
      <c r="C1367" s="1">
        <v>2022</v>
      </c>
      <c r="D1367" s="1" t="s">
        <v>0</v>
      </c>
      <c r="E1367" s="1" t="s">
        <v>1</v>
      </c>
      <c r="F1367" s="1" t="s">
        <v>25</v>
      </c>
      <c r="G1367" s="1" t="s">
        <v>3</v>
      </c>
      <c r="H1367" s="1" t="s">
        <v>4</v>
      </c>
      <c r="I1367" s="1"/>
      <c r="J1367" s="1"/>
      <c r="K1367" s="1"/>
      <c r="L1367" s="28">
        <v>0</v>
      </c>
      <c r="M1367" s="31">
        <v>0</v>
      </c>
      <c r="N1367" s="31">
        <v>0</v>
      </c>
    </row>
    <row r="1368" spans="1:14" x14ac:dyDescent="0.25">
      <c r="A1368" s="1" t="s">
        <v>95</v>
      </c>
      <c r="B1368" s="1">
        <v>1006905</v>
      </c>
      <c r="C1368" s="1">
        <v>2022</v>
      </c>
      <c r="D1368" s="1" t="s">
        <v>0</v>
      </c>
      <c r="E1368" s="1" t="s">
        <v>1</v>
      </c>
      <c r="F1368" s="1" t="s">
        <v>25</v>
      </c>
      <c r="G1368" s="1" t="s">
        <v>3</v>
      </c>
      <c r="H1368" s="1" t="s">
        <v>6</v>
      </c>
      <c r="I1368" s="1"/>
      <c r="J1368" s="1"/>
      <c r="K1368" s="1"/>
      <c r="L1368" s="28">
        <v>0</v>
      </c>
      <c r="M1368" s="31">
        <v>0</v>
      </c>
      <c r="N1368" s="31">
        <v>0</v>
      </c>
    </row>
    <row r="1369" spans="1:14" x14ac:dyDescent="0.25">
      <c r="A1369" s="1" t="s">
        <v>95</v>
      </c>
      <c r="B1369" s="1">
        <v>1006905</v>
      </c>
      <c r="C1369" s="1">
        <v>2022</v>
      </c>
      <c r="D1369" s="1" t="s">
        <v>0</v>
      </c>
      <c r="E1369" s="1" t="s">
        <v>1</v>
      </c>
      <c r="F1369" s="1" t="s">
        <v>25</v>
      </c>
      <c r="G1369" s="1" t="s">
        <v>3</v>
      </c>
      <c r="H1369" s="1" t="s">
        <v>9</v>
      </c>
      <c r="I1369" s="1"/>
      <c r="J1369" s="1"/>
      <c r="K1369" s="1"/>
      <c r="L1369" s="28">
        <v>0</v>
      </c>
      <c r="M1369" s="31">
        <v>0</v>
      </c>
      <c r="N1369" s="31">
        <v>0</v>
      </c>
    </row>
    <row r="1370" spans="1:14" x14ac:dyDescent="0.25">
      <c r="A1370" s="1" t="s">
        <v>95</v>
      </c>
      <c r="B1370" s="1">
        <v>1006905</v>
      </c>
      <c r="C1370" s="1">
        <v>2022</v>
      </c>
      <c r="D1370" s="1" t="s">
        <v>0</v>
      </c>
      <c r="E1370" s="1" t="s">
        <v>1</v>
      </c>
      <c r="F1370" s="1" t="s">
        <v>25</v>
      </c>
      <c r="G1370" s="1" t="s">
        <v>3</v>
      </c>
      <c r="H1370" s="1" t="s">
        <v>10</v>
      </c>
      <c r="I1370" s="1"/>
      <c r="J1370" s="1"/>
      <c r="K1370" s="1"/>
      <c r="L1370" s="28">
        <v>3</v>
      </c>
      <c r="M1370" s="31">
        <v>1.02</v>
      </c>
      <c r="N1370" s="31">
        <v>0</v>
      </c>
    </row>
    <row r="1371" spans="1:14" x14ac:dyDescent="0.25">
      <c r="A1371" s="1" t="s">
        <v>95</v>
      </c>
      <c r="B1371" s="1">
        <v>1006905</v>
      </c>
      <c r="C1371" s="1">
        <v>2022</v>
      </c>
      <c r="D1371" s="1" t="s">
        <v>0</v>
      </c>
      <c r="E1371" s="1" t="s">
        <v>1</v>
      </c>
      <c r="F1371" s="1" t="s">
        <v>25</v>
      </c>
      <c r="G1371" s="1" t="s">
        <v>3</v>
      </c>
      <c r="H1371" s="1" t="s">
        <v>5</v>
      </c>
      <c r="I1371" s="1"/>
      <c r="J1371" s="1"/>
      <c r="K1371" s="1"/>
      <c r="L1371" s="28">
        <v>0</v>
      </c>
      <c r="M1371" s="31">
        <v>0</v>
      </c>
      <c r="N1371" s="31">
        <v>0</v>
      </c>
    </row>
    <row r="1372" spans="1:14" x14ac:dyDescent="0.25">
      <c r="A1372" s="1" t="s">
        <v>701</v>
      </c>
      <c r="B1372" s="1">
        <v>1006908</v>
      </c>
      <c r="C1372" s="1">
        <v>2022</v>
      </c>
      <c r="D1372" s="1" t="s">
        <v>0</v>
      </c>
      <c r="E1372" s="1" t="s">
        <v>1</v>
      </c>
      <c r="F1372" s="1" t="s">
        <v>25</v>
      </c>
      <c r="G1372" s="1" t="s">
        <v>3</v>
      </c>
      <c r="H1372" s="1" t="s">
        <v>6</v>
      </c>
      <c r="I1372" s="1"/>
      <c r="J1372" s="1"/>
      <c r="K1372" s="1"/>
      <c r="L1372" s="28">
        <v>0</v>
      </c>
      <c r="M1372" s="31">
        <v>0</v>
      </c>
      <c r="N1372" s="31">
        <v>0</v>
      </c>
    </row>
    <row r="1373" spans="1:14" x14ac:dyDescent="0.25">
      <c r="A1373" s="1" t="s">
        <v>701</v>
      </c>
      <c r="B1373" s="1">
        <v>1006908</v>
      </c>
      <c r="C1373" s="1">
        <v>2022</v>
      </c>
      <c r="D1373" s="1" t="s">
        <v>0</v>
      </c>
      <c r="E1373" s="1" t="s">
        <v>1</v>
      </c>
      <c r="F1373" s="1" t="s">
        <v>25</v>
      </c>
      <c r="G1373" s="1" t="s">
        <v>3</v>
      </c>
      <c r="H1373" s="1" t="s">
        <v>8</v>
      </c>
      <c r="I1373" s="1"/>
      <c r="J1373" s="1"/>
      <c r="K1373" s="1"/>
      <c r="L1373" s="28">
        <v>0</v>
      </c>
      <c r="M1373" s="31">
        <v>0</v>
      </c>
      <c r="N1373" s="31">
        <v>0</v>
      </c>
    </row>
    <row r="1374" spans="1:14" x14ac:dyDescent="0.25">
      <c r="A1374" s="1" t="s">
        <v>701</v>
      </c>
      <c r="B1374" s="1">
        <v>1006908</v>
      </c>
      <c r="C1374" s="1">
        <v>2022</v>
      </c>
      <c r="D1374" s="1" t="s">
        <v>0</v>
      </c>
      <c r="E1374" s="1" t="s">
        <v>1</v>
      </c>
      <c r="F1374" s="1" t="s">
        <v>25</v>
      </c>
      <c r="G1374" s="1" t="s">
        <v>3</v>
      </c>
      <c r="H1374" s="1" t="s">
        <v>5</v>
      </c>
      <c r="I1374" s="1"/>
      <c r="J1374" s="1"/>
      <c r="K1374" s="1"/>
      <c r="L1374" s="28">
        <v>0</v>
      </c>
      <c r="M1374" s="31">
        <v>0</v>
      </c>
      <c r="N1374" s="31">
        <v>0</v>
      </c>
    </row>
    <row r="1375" spans="1:14" x14ac:dyDescent="0.25">
      <c r="A1375" s="1" t="s">
        <v>701</v>
      </c>
      <c r="B1375" s="1">
        <v>1006908</v>
      </c>
      <c r="C1375" s="1">
        <v>2022</v>
      </c>
      <c r="D1375" s="1" t="s">
        <v>0</v>
      </c>
      <c r="E1375" s="1" t="s">
        <v>1</v>
      </c>
      <c r="F1375" s="1" t="s">
        <v>25</v>
      </c>
      <c r="G1375" s="1" t="s">
        <v>3</v>
      </c>
      <c r="H1375" s="1" t="s">
        <v>9</v>
      </c>
      <c r="I1375" s="1"/>
      <c r="J1375" s="1"/>
      <c r="K1375" s="1"/>
      <c r="L1375" s="28">
        <v>0</v>
      </c>
      <c r="M1375" s="31">
        <v>0</v>
      </c>
      <c r="N1375" s="31">
        <v>0</v>
      </c>
    </row>
    <row r="1376" spans="1:14" x14ac:dyDescent="0.25">
      <c r="A1376" s="1" t="s">
        <v>701</v>
      </c>
      <c r="B1376" s="1">
        <v>1006908</v>
      </c>
      <c r="C1376" s="1">
        <v>2022</v>
      </c>
      <c r="D1376" s="1" t="s">
        <v>0</v>
      </c>
      <c r="E1376" s="1" t="s">
        <v>1</v>
      </c>
      <c r="F1376" s="1" t="s">
        <v>25</v>
      </c>
      <c r="G1376" s="1" t="s">
        <v>3</v>
      </c>
      <c r="H1376" s="1" t="s">
        <v>4</v>
      </c>
      <c r="I1376" s="1"/>
      <c r="J1376" s="1"/>
      <c r="K1376" s="1"/>
      <c r="L1376" s="28">
        <v>0</v>
      </c>
      <c r="M1376" s="31">
        <v>0</v>
      </c>
      <c r="N1376" s="31">
        <v>0</v>
      </c>
    </row>
    <row r="1377" spans="1:14" x14ac:dyDescent="0.25">
      <c r="A1377" s="1" t="s">
        <v>701</v>
      </c>
      <c r="B1377" s="1">
        <v>1006908</v>
      </c>
      <c r="C1377" s="1">
        <v>2022</v>
      </c>
      <c r="D1377" s="1" t="s">
        <v>0</v>
      </c>
      <c r="E1377" s="1" t="s">
        <v>1</v>
      </c>
      <c r="F1377" s="1" t="s">
        <v>25</v>
      </c>
      <c r="G1377" s="1" t="s">
        <v>3</v>
      </c>
      <c r="H1377" s="1" t="s">
        <v>7</v>
      </c>
      <c r="I1377" s="1"/>
      <c r="J1377" s="1"/>
      <c r="K1377" s="1"/>
      <c r="L1377" s="28">
        <v>60</v>
      </c>
      <c r="M1377" s="31">
        <v>3.1045522999999999</v>
      </c>
      <c r="N1377" s="31">
        <v>4.49892E-2</v>
      </c>
    </row>
    <row r="1378" spans="1:14" x14ac:dyDescent="0.25">
      <c r="A1378" s="1" t="s">
        <v>701</v>
      </c>
      <c r="B1378" s="1">
        <v>1006908</v>
      </c>
      <c r="C1378" s="1">
        <v>2022</v>
      </c>
      <c r="D1378" s="1" t="s">
        <v>0</v>
      </c>
      <c r="E1378" s="1" t="s">
        <v>1</v>
      </c>
      <c r="F1378" s="1" t="s">
        <v>25</v>
      </c>
      <c r="G1378" s="1" t="s">
        <v>3</v>
      </c>
      <c r="H1378" s="1" t="s">
        <v>10</v>
      </c>
      <c r="I1378" s="1"/>
      <c r="J1378" s="1"/>
      <c r="K1378" s="1"/>
      <c r="L1378" s="28">
        <v>0</v>
      </c>
      <c r="M1378" s="31">
        <v>0</v>
      </c>
      <c r="N1378" s="31">
        <v>0</v>
      </c>
    </row>
    <row r="1379" spans="1:14" x14ac:dyDescent="0.25">
      <c r="A1379" s="1" t="s">
        <v>511</v>
      </c>
      <c r="B1379" s="1">
        <v>1006918</v>
      </c>
      <c r="C1379" s="1">
        <v>2022</v>
      </c>
      <c r="D1379" s="1" t="s">
        <v>0</v>
      </c>
      <c r="E1379" s="1" t="s">
        <v>1</v>
      </c>
      <c r="F1379" s="1" t="s">
        <v>12</v>
      </c>
      <c r="G1379" s="1" t="s">
        <v>3</v>
      </c>
      <c r="H1379" s="1" t="s">
        <v>7</v>
      </c>
      <c r="I1379" s="1"/>
      <c r="J1379" s="1"/>
      <c r="K1379" s="1"/>
      <c r="L1379" s="28">
        <v>23</v>
      </c>
      <c r="M1379" s="31">
        <v>2.3712</v>
      </c>
      <c r="N1379" s="31">
        <v>6.8390000000000006E-2</v>
      </c>
    </row>
    <row r="1380" spans="1:14" x14ac:dyDescent="0.25">
      <c r="A1380" s="1" t="s">
        <v>24063</v>
      </c>
      <c r="B1380" s="1">
        <v>1006921</v>
      </c>
      <c r="C1380" s="1">
        <v>2022</v>
      </c>
      <c r="D1380" s="1" t="s">
        <v>0</v>
      </c>
      <c r="E1380" s="1" t="s">
        <v>1</v>
      </c>
      <c r="F1380" s="1" t="s">
        <v>12</v>
      </c>
      <c r="G1380" s="1" t="s">
        <v>3</v>
      </c>
      <c r="H1380" s="1" t="s">
        <v>9</v>
      </c>
      <c r="I1380" s="1"/>
      <c r="J1380" s="1"/>
      <c r="K1380" s="1"/>
      <c r="L1380" s="28">
        <v>3</v>
      </c>
      <c r="M1380" s="31">
        <v>2.02705</v>
      </c>
      <c r="N1380" s="31">
        <v>5.8459999999999998E-2</v>
      </c>
    </row>
    <row r="1381" spans="1:14" x14ac:dyDescent="0.25">
      <c r="A1381" s="1" t="s">
        <v>24063</v>
      </c>
      <c r="B1381" s="1">
        <v>1006921</v>
      </c>
      <c r="C1381" s="1">
        <v>2022</v>
      </c>
      <c r="D1381" s="1" t="s">
        <v>0</v>
      </c>
      <c r="E1381" s="1" t="s">
        <v>1</v>
      </c>
      <c r="F1381" s="1" t="s">
        <v>12</v>
      </c>
      <c r="G1381" s="1" t="s">
        <v>3</v>
      </c>
      <c r="H1381" s="1" t="s">
        <v>7</v>
      </c>
      <c r="I1381" s="1"/>
      <c r="J1381" s="1"/>
      <c r="K1381" s="1"/>
      <c r="L1381" s="28">
        <v>20</v>
      </c>
      <c r="M1381" s="31">
        <v>3.8668800000000001</v>
      </c>
      <c r="N1381" s="31">
        <v>0.11151999999999999</v>
      </c>
    </row>
    <row r="1382" spans="1:14" x14ac:dyDescent="0.25">
      <c r="A1382" s="1" t="s">
        <v>54</v>
      </c>
      <c r="B1382" s="1">
        <v>1006926</v>
      </c>
      <c r="C1382" s="1">
        <v>2022</v>
      </c>
      <c r="D1382" s="1" t="s">
        <v>0</v>
      </c>
      <c r="E1382" s="1" t="s">
        <v>1</v>
      </c>
      <c r="F1382" s="1" t="s">
        <v>12</v>
      </c>
      <c r="G1382" s="1" t="s">
        <v>3</v>
      </c>
      <c r="H1382" s="1" t="s">
        <v>7</v>
      </c>
      <c r="I1382" s="1"/>
      <c r="J1382" s="1"/>
      <c r="K1382" s="1"/>
      <c r="L1382" s="28">
        <v>47</v>
      </c>
      <c r="M1382" s="31">
        <v>38.333179999999999</v>
      </c>
      <c r="N1382" s="31">
        <v>1.10545</v>
      </c>
    </row>
    <row r="1383" spans="1:14" x14ac:dyDescent="0.25">
      <c r="A1383" s="1" t="s">
        <v>54</v>
      </c>
      <c r="B1383" s="1">
        <v>1006926</v>
      </c>
      <c r="C1383" s="1">
        <v>2022</v>
      </c>
      <c r="D1383" s="1" t="s">
        <v>0</v>
      </c>
      <c r="E1383" s="1" t="s">
        <v>1</v>
      </c>
      <c r="F1383" s="1" t="s">
        <v>12</v>
      </c>
      <c r="G1383" s="1" t="s">
        <v>3</v>
      </c>
      <c r="H1383" s="1" t="s">
        <v>5</v>
      </c>
      <c r="I1383" s="1"/>
      <c r="J1383" s="1"/>
      <c r="K1383" s="1"/>
      <c r="L1383" s="28">
        <v>2</v>
      </c>
      <c r="M1383" s="31">
        <v>2.9840599999999999</v>
      </c>
      <c r="N1383" s="31">
        <v>8.6050000000000001E-2</v>
      </c>
    </row>
    <row r="1384" spans="1:14" x14ac:dyDescent="0.25">
      <c r="A1384" s="1" t="s">
        <v>54</v>
      </c>
      <c r="B1384" s="1">
        <v>1006926</v>
      </c>
      <c r="C1384" s="1">
        <v>2022</v>
      </c>
      <c r="D1384" s="1" t="s">
        <v>0</v>
      </c>
      <c r="E1384" s="1" t="s">
        <v>1</v>
      </c>
      <c r="F1384" s="1" t="s">
        <v>12</v>
      </c>
      <c r="G1384" s="1" t="s">
        <v>3</v>
      </c>
      <c r="H1384" s="1" t="s">
        <v>9</v>
      </c>
      <c r="I1384" s="1"/>
      <c r="J1384" s="1"/>
      <c r="K1384" s="1"/>
      <c r="L1384" s="28">
        <v>1</v>
      </c>
      <c r="M1384" s="31">
        <v>0.68879999999999997</v>
      </c>
      <c r="N1384" s="31">
        <v>1.9859999999999999E-2</v>
      </c>
    </row>
    <row r="1385" spans="1:14" x14ac:dyDescent="0.25">
      <c r="A1385" s="1" t="s">
        <v>774</v>
      </c>
      <c r="B1385" s="1">
        <v>1006931</v>
      </c>
      <c r="C1385" s="1">
        <v>2022</v>
      </c>
      <c r="D1385" s="1" t="s">
        <v>0</v>
      </c>
      <c r="E1385" s="1" t="s">
        <v>1</v>
      </c>
      <c r="F1385" s="1" t="s">
        <v>12</v>
      </c>
      <c r="G1385" s="1" t="s">
        <v>3</v>
      </c>
      <c r="H1385" s="1" t="s">
        <v>7</v>
      </c>
      <c r="I1385" s="1"/>
      <c r="J1385" s="1"/>
      <c r="K1385" s="1"/>
      <c r="L1385" s="28">
        <v>4</v>
      </c>
      <c r="M1385" s="31">
        <v>9.1199999999999992</v>
      </c>
      <c r="N1385" s="31">
        <v>0.26300000000000001</v>
      </c>
    </row>
    <row r="1386" spans="1:14" x14ac:dyDescent="0.25">
      <c r="A1386" s="1" t="s">
        <v>774</v>
      </c>
      <c r="B1386" s="1">
        <v>1006931</v>
      </c>
      <c r="C1386" s="1">
        <v>2022</v>
      </c>
      <c r="D1386" s="1" t="s">
        <v>0</v>
      </c>
      <c r="E1386" s="1" t="s">
        <v>1</v>
      </c>
      <c r="F1386" s="1" t="s">
        <v>12</v>
      </c>
      <c r="G1386" s="1" t="s">
        <v>3</v>
      </c>
      <c r="H1386" s="1" t="s">
        <v>10</v>
      </c>
      <c r="I1386" s="1"/>
      <c r="J1386" s="1"/>
      <c r="K1386" s="1"/>
      <c r="L1386" s="28">
        <v>1</v>
      </c>
      <c r="M1386" s="31">
        <v>7.0224000000000002</v>
      </c>
      <c r="N1386" s="31">
        <v>0.20251</v>
      </c>
    </row>
    <row r="1387" spans="1:14" x14ac:dyDescent="0.25">
      <c r="A1387" s="1" t="s">
        <v>774</v>
      </c>
      <c r="B1387" s="1">
        <v>1006931</v>
      </c>
      <c r="C1387" s="1">
        <v>2022</v>
      </c>
      <c r="D1387" s="1" t="s">
        <v>0</v>
      </c>
      <c r="E1387" s="1" t="s">
        <v>1</v>
      </c>
      <c r="F1387" s="1" t="s">
        <v>12</v>
      </c>
      <c r="G1387" s="1" t="s">
        <v>3</v>
      </c>
      <c r="H1387" s="1" t="s">
        <v>5</v>
      </c>
      <c r="I1387" s="1"/>
      <c r="J1387" s="1"/>
      <c r="K1387" s="1"/>
      <c r="L1387" s="28">
        <v>11</v>
      </c>
      <c r="M1387" s="31">
        <v>6.2198399999999996</v>
      </c>
      <c r="N1387" s="31">
        <v>0.17937</v>
      </c>
    </row>
    <row r="1388" spans="1:14" x14ac:dyDescent="0.25">
      <c r="A1388" s="1" t="s">
        <v>567</v>
      </c>
      <c r="B1388" s="1">
        <v>1006953</v>
      </c>
      <c r="C1388" s="1">
        <v>2022</v>
      </c>
      <c r="D1388" s="1" t="s">
        <v>0</v>
      </c>
      <c r="E1388" s="1" t="s">
        <v>1</v>
      </c>
      <c r="F1388" s="1" t="s">
        <v>12</v>
      </c>
      <c r="G1388" s="1" t="s">
        <v>3</v>
      </c>
      <c r="H1388" s="1" t="s">
        <v>7</v>
      </c>
      <c r="I1388" s="1"/>
      <c r="J1388" s="1"/>
      <c r="K1388" s="1"/>
      <c r="L1388" s="28">
        <v>39</v>
      </c>
      <c r="M1388" s="31">
        <v>17.5570944</v>
      </c>
      <c r="N1388" s="31">
        <v>0.50630660000000005</v>
      </c>
    </row>
    <row r="1389" spans="1:14" x14ac:dyDescent="0.25">
      <c r="A1389" s="1" t="s">
        <v>123</v>
      </c>
      <c r="B1389" s="1">
        <v>1006954</v>
      </c>
      <c r="C1389" s="1">
        <v>2022</v>
      </c>
      <c r="D1389" s="1" t="s">
        <v>0</v>
      </c>
      <c r="E1389" s="1" t="s">
        <v>1</v>
      </c>
      <c r="F1389" s="1" t="s">
        <v>12</v>
      </c>
      <c r="G1389" s="1" t="s">
        <v>3</v>
      </c>
      <c r="H1389" s="1" t="s">
        <v>6</v>
      </c>
      <c r="I1389" s="1"/>
      <c r="J1389" s="1"/>
      <c r="K1389" s="1"/>
      <c r="L1389" s="28">
        <v>1</v>
      </c>
      <c r="M1389" s="31">
        <v>13.0319328</v>
      </c>
      <c r="N1389" s="31">
        <v>0.37581120000000001</v>
      </c>
    </row>
    <row r="1390" spans="1:14" x14ac:dyDescent="0.25">
      <c r="A1390" s="1" t="s">
        <v>123</v>
      </c>
      <c r="B1390" s="1">
        <v>1006954</v>
      </c>
      <c r="C1390" s="1">
        <v>2022</v>
      </c>
      <c r="D1390" s="1" t="s">
        <v>0</v>
      </c>
      <c r="E1390" s="1" t="s">
        <v>1</v>
      </c>
      <c r="F1390" s="1" t="s">
        <v>12</v>
      </c>
      <c r="G1390" s="1" t="s">
        <v>3</v>
      </c>
      <c r="H1390" s="1" t="s">
        <v>7</v>
      </c>
      <c r="I1390" s="1"/>
      <c r="J1390" s="1"/>
      <c r="K1390" s="1"/>
      <c r="L1390" s="28">
        <v>59</v>
      </c>
      <c r="M1390" s="31">
        <v>62.432419199999998</v>
      </c>
      <c r="N1390" s="31">
        <v>1.8004085999999999</v>
      </c>
    </row>
    <row r="1391" spans="1:14" x14ac:dyDescent="0.25">
      <c r="A1391" s="1" t="s">
        <v>785</v>
      </c>
      <c r="B1391" s="1">
        <v>1006973</v>
      </c>
      <c r="C1391" s="1">
        <v>2022</v>
      </c>
      <c r="D1391" s="1" t="s">
        <v>0</v>
      </c>
      <c r="E1391" s="1" t="s">
        <v>1</v>
      </c>
      <c r="F1391" s="1" t="s">
        <v>12</v>
      </c>
      <c r="G1391" s="1" t="s">
        <v>3</v>
      </c>
      <c r="H1391" s="1" t="s">
        <v>7</v>
      </c>
      <c r="I1391" s="1"/>
      <c r="J1391" s="1"/>
      <c r="K1391" s="1"/>
      <c r="L1391" s="28">
        <v>38</v>
      </c>
      <c r="M1391" s="31">
        <v>11.120745599999999</v>
      </c>
      <c r="N1391" s="31">
        <v>0.32069690000000001</v>
      </c>
    </row>
    <row r="1392" spans="1:14" x14ac:dyDescent="0.25">
      <c r="A1392" s="1" t="s">
        <v>785</v>
      </c>
      <c r="B1392" s="1">
        <v>1006973</v>
      </c>
      <c r="C1392" s="1">
        <v>2022</v>
      </c>
      <c r="D1392" s="1" t="s">
        <v>0</v>
      </c>
      <c r="E1392" s="1" t="s">
        <v>1</v>
      </c>
      <c r="F1392" s="1" t="s">
        <v>12</v>
      </c>
      <c r="G1392" s="1" t="s">
        <v>3</v>
      </c>
      <c r="H1392" s="1" t="s">
        <v>6</v>
      </c>
      <c r="I1392" s="1"/>
      <c r="J1392" s="1"/>
      <c r="K1392" s="1"/>
      <c r="L1392" s="28">
        <v>4</v>
      </c>
      <c r="M1392" s="31">
        <v>1.53216</v>
      </c>
      <c r="N1392" s="31">
        <v>4.4184000000000001E-2</v>
      </c>
    </row>
    <row r="1393" spans="1:14" x14ac:dyDescent="0.25">
      <c r="A1393" s="1" t="s">
        <v>785</v>
      </c>
      <c r="B1393" s="1">
        <v>1006973</v>
      </c>
      <c r="C1393" s="1">
        <v>2022</v>
      </c>
      <c r="D1393" s="1" t="s">
        <v>0</v>
      </c>
      <c r="E1393" s="1" t="s">
        <v>1</v>
      </c>
      <c r="F1393" s="1" t="s">
        <v>12</v>
      </c>
      <c r="G1393" s="1" t="s">
        <v>3</v>
      </c>
      <c r="H1393" s="1" t="s">
        <v>10</v>
      </c>
      <c r="I1393" s="1"/>
      <c r="J1393" s="1"/>
      <c r="K1393" s="1"/>
      <c r="L1393" s="28">
        <v>10</v>
      </c>
      <c r="M1393" s="31">
        <v>4.0277567999999997</v>
      </c>
      <c r="N1393" s="31">
        <v>0.1161513</v>
      </c>
    </row>
    <row r="1394" spans="1:14" x14ac:dyDescent="0.25">
      <c r="A1394" s="1" t="s">
        <v>665</v>
      </c>
      <c r="B1394" s="1">
        <v>1006997</v>
      </c>
      <c r="C1394" s="1">
        <v>2022</v>
      </c>
      <c r="D1394" s="1" t="s">
        <v>0</v>
      </c>
      <c r="E1394" s="1" t="s">
        <v>1</v>
      </c>
      <c r="F1394" s="1" t="s">
        <v>12</v>
      </c>
      <c r="G1394" s="1" t="s">
        <v>3</v>
      </c>
      <c r="H1394" s="1" t="s">
        <v>6</v>
      </c>
      <c r="I1394" s="1"/>
      <c r="J1394" s="1"/>
      <c r="K1394" s="1"/>
      <c r="L1394" s="28">
        <v>5</v>
      </c>
      <c r="M1394" s="31">
        <v>116.665046</v>
      </c>
      <c r="N1394" s="31">
        <v>3.3643538999999998</v>
      </c>
    </row>
    <row r="1395" spans="1:14" x14ac:dyDescent="0.25">
      <c r="A1395" s="1" t="s">
        <v>665</v>
      </c>
      <c r="B1395" s="1">
        <v>1006997</v>
      </c>
      <c r="C1395" s="1">
        <v>2022</v>
      </c>
      <c r="D1395" s="1" t="s">
        <v>0</v>
      </c>
      <c r="E1395" s="1" t="s">
        <v>1</v>
      </c>
      <c r="F1395" s="1" t="s">
        <v>12</v>
      </c>
      <c r="G1395" s="1" t="s">
        <v>3</v>
      </c>
      <c r="H1395" s="1" t="s">
        <v>7</v>
      </c>
      <c r="I1395" s="1"/>
      <c r="J1395" s="1"/>
      <c r="K1395" s="1"/>
      <c r="L1395" s="28">
        <v>47</v>
      </c>
      <c r="M1395" s="31">
        <v>70.523865599999993</v>
      </c>
      <c r="N1395" s="31">
        <v>2.0337474000000002</v>
      </c>
    </row>
    <row r="1396" spans="1:14" x14ac:dyDescent="0.25">
      <c r="A1396" s="1" t="s">
        <v>124</v>
      </c>
      <c r="B1396" s="1">
        <v>1006998</v>
      </c>
      <c r="C1396" s="1">
        <v>2022</v>
      </c>
      <c r="D1396" s="1" t="s">
        <v>0</v>
      </c>
      <c r="E1396" s="1" t="s">
        <v>1</v>
      </c>
      <c r="F1396" s="1" t="s">
        <v>12</v>
      </c>
      <c r="G1396" s="1" t="s">
        <v>3</v>
      </c>
      <c r="H1396" s="1" t="s">
        <v>7</v>
      </c>
      <c r="I1396" s="1"/>
      <c r="J1396" s="1"/>
      <c r="K1396" s="1"/>
      <c r="L1396" s="28">
        <v>47</v>
      </c>
      <c r="M1396" s="31">
        <v>34.944009600000001</v>
      </c>
      <c r="N1396" s="31">
        <v>1.0077054999999999</v>
      </c>
    </row>
    <row r="1397" spans="1:14" x14ac:dyDescent="0.25">
      <c r="A1397" s="1" t="s">
        <v>601</v>
      </c>
      <c r="B1397" s="1">
        <v>1007003</v>
      </c>
      <c r="C1397" s="1">
        <v>2022</v>
      </c>
      <c r="D1397" s="1" t="s">
        <v>0</v>
      </c>
      <c r="E1397" s="1" t="s">
        <v>1</v>
      </c>
      <c r="F1397" s="1" t="s">
        <v>12</v>
      </c>
      <c r="G1397" s="1" t="s">
        <v>3</v>
      </c>
      <c r="H1397" s="1" t="s">
        <v>7</v>
      </c>
      <c r="I1397" s="1"/>
      <c r="J1397" s="1"/>
      <c r="K1397" s="1"/>
      <c r="L1397" s="28">
        <v>10</v>
      </c>
      <c r="M1397" s="31">
        <v>2.5370016</v>
      </c>
      <c r="N1397" s="31">
        <v>7.3161299999999999E-2</v>
      </c>
    </row>
    <row r="1398" spans="1:14" x14ac:dyDescent="0.25">
      <c r="A1398" s="1" t="s">
        <v>601</v>
      </c>
      <c r="B1398" s="1">
        <v>1007003</v>
      </c>
      <c r="C1398" s="1">
        <v>2022</v>
      </c>
      <c r="D1398" s="1" t="s">
        <v>0</v>
      </c>
      <c r="E1398" s="1" t="s">
        <v>1</v>
      </c>
      <c r="F1398" s="1" t="s">
        <v>12</v>
      </c>
      <c r="G1398" s="1" t="s">
        <v>3</v>
      </c>
      <c r="H1398" s="1" t="s">
        <v>6</v>
      </c>
      <c r="I1398" s="1"/>
      <c r="J1398" s="1"/>
      <c r="K1398" s="1"/>
      <c r="L1398" s="28">
        <v>2</v>
      </c>
      <c r="M1398" s="31">
        <v>1.42272</v>
      </c>
      <c r="N1398" s="31">
        <v>4.1028000000000002E-2</v>
      </c>
    </row>
    <row r="1399" spans="1:14" x14ac:dyDescent="0.25">
      <c r="A1399" s="1" t="s">
        <v>601</v>
      </c>
      <c r="B1399" s="1">
        <v>1007003</v>
      </c>
      <c r="C1399" s="1">
        <v>2022</v>
      </c>
      <c r="D1399" s="1" t="s">
        <v>0</v>
      </c>
      <c r="E1399" s="1" t="s">
        <v>1</v>
      </c>
      <c r="F1399" s="1" t="s">
        <v>12</v>
      </c>
      <c r="G1399" s="1" t="s">
        <v>3</v>
      </c>
      <c r="H1399" s="1" t="s">
        <v>9</v>
      </c>
      <c r="I1399" s="1"/>
      <c r="J1399" s="1"/>
      <c r="K1399" s="1"/>
      <c r="L1399" s="28">
        <v>7</v>
      </c>
      <c r="M1399" s="31">
        <v>2.7515040000000002</v>
      </c>
      <c r="N1399" s="31">
        <v>7.9347100000000004E-2</v>
      </c>
    </row>
    <row r="1400" spans="1:14" x14ac:dyDescent="0.25">
      <c r="A1400" s="1" t="s">
        <v>740</v>
      </c>
      <c r="B1400" s="1">
        <v>1007004</v>
      </c>
      <c r="C1400" s="1">
        <v>2022</v>
      </c>
      <c r="D1400" s="1" t="s">
        <v>0</v>
      </c>
      <c r="E1400" s="1" t="s">
        <v>1</v>
      </c>
      <c r="F1400" s="1" t="s">
        <v>12</v>
      </c>
      <c r="G1400" s="1" t="s">
        <v>3</v>
      </c>
      <c r="H1400" s="1" t="s">
        <v>7</v>
      </c>
      <c r="I1400" s="1"/>
      <c r="J1400" s="1"/>
      <c r="K1400" s="1"/>
      <c r="L1400" s="28">
        <v>62</v>
      </c>
      <c r="M1400" s="31">
        <v>18.571055999999999</v>
      </c>
      <c r="N1400" s="31">
        <v>0.53554690000000005</v>
      </c>
    </row>
    <row r="1401" spans="1:14" x14ac:dyDescent="0.25">
      <c r="A1401" s="1" t="s">
        <v>740</v>
      </c>
      <c r="B1401" s="1">
        <v>1007004</v>
      </c>
      <c r="C1401" s="1">
        <v>2022</v>
      </c>
      <c r="D1401" s="1" t="s">
        <v>0</v>
      </c>
      <c r="E1401" s="1" t="s">
        <v>1</v>
      </c>
      <c r="F1401" s="1" t="s">
        <v>12</v>
      </c>
      <c r="G1401" s="1" t="s">
        <v>3</v>
      </c>
      <c r="H1401" s="1" t="s">
        <v>6</v>
      </c>
      <c r="I1401" s="1"/>
      <c r="J1401" s="1"/>
      <c r="K1401" s="1"/>
      <c r="L1401" s="28">
        <v>13</v>
      </c>
      <c r="M1401" s="31">
        <v>542.17269099999999</v>
      </c>
      <c r="N1401" s="31">
        <v>15.6350239</v>
      </c>
    </row>
    <row r="1402" spans="1:14" x14ac:dyDescent="0.25">
      <c r="A1402" s="1" t="s">
        <v>659</v>
      </c>
      <c r="B1402" s="1">
        <v>1007005</v>
      </c>
      <c r="C1402" s="1">
        <v>2022</v>
      </c>
      <c r="D1402" s="1" t="s">
        <v>0</v>
      </c>
      <c r="E1402" s="1" t="s">
        <v>1</v>
      </c>
      <c r="F1402" s="1" t="s">
        <v>12</v>
      </c>
      <c r="G1402" s="1" t="s">
        <v>3</v>
      </c>
      <c r="H1402" s="1" t="s">
        <v>7</v>
      </c>
      <c r="I1402" s="1"/>
      <c r="J1402" s="1"/>
      <c r="K1402" s="1"/>
      <c r="L1402" s="28">
        <v>109</v>
      </c>
      <c r="M1402" s="31">
        <v>41.954006399999997</v>
      </c>
      <c r="N1402" s="31">
        <v>1.2098579</v>
      </c>
    </row>
    <row r="1403" spans="1:14" x14ac:dyDescent="0.25">
      <c r="A1403" s="1" t="s">
        <v>659</v>
      </c>
      <c r="B1403" s="1">
        <v>1007005</v>
      </c>
      <c r="C1403" s="1">
        <v>2022</v>
      </c>
      <c r="D1403" s="1" t="s">
        <v>0</v>
      </c>
      <c r="E1403" s="1" t="s">
        <v>1</v>
      </c>
      <c r="F1403" s="1" t="s">
        <v>12</v>
      </c>
      <c r="G1403" s="1" t="s">
        <v>3</v>
      </c>
      <c r="H1403" s="1" t="s">
        <v>5</v>
      </c>
      <c r="I1403" s="1"/>
      <c r="J1403" s="1"/>
      <c r="K1403" s="1"/>
      <c r="L1403" s="28">
        <v>8</v>
      </c>
      <c r="M1403" s="31">
        <v>59.8078656</v>
      </c>
      <c r="N1403" s="31">
        <v>1.7247224000000001</v>
      </c>
    </row>
    <row r="1404" spans="1:14" x14ac:dyDescent="0.25">
      <c r="A1404" s="1" t="s">
        <v>659</v>
      </c>
      <c r="B1404" s="1">
        <v>1007005</v>
      </c>
      <c r="C1404" s="1">
        <v>2022</v>
      </c>
      <c r="D1404" s="1" t="s">
        <v>0</v>
      </c>
      <c r="E1404" s="1" t="s">
        <v>1</v>
      </c>
      <c r="F1404" s="1" t="s">
        <v>12</v>
      </c>
      <c r="G1404" s="1" t="s">
        <v>3</v>
      </c>
      <c r="H1404" s="1" t="s">
        <v>6</v>
      </c>
      <c r="I1404" s="1"/>
      <c r="J1404" s="1"/>
      <c r="K1404" s="1"/>
      <c r="L1404" s="28">
        <v>2</v>
      </c>
      <c r="M1404" s="31">
        <v>35.618160000000003</v>
      </c>
      <c r="N1404" s="31">
        <v>1.0271465</v>
      </c>
    </row>
    <row r="1405" spans="1:14" x14ac:dyDescent="0.25">
      <c r="A1405" s="1" t="s">
        <v>642</v>
      </c>
      <c r="B1405" s="1">
        <v>1007006</v>
      </c>
      <c r="C1405" s="1">
        <v>2022</v>
      </c>
      <c r="D1405" s="1" t="s">
        <v>0</v>
      </c>
      <c r="E1405" s="1" t="s">
        <v>1</v>
      </c>
      <c r="F1405" s="1" t="s">
        <v>12</v>
      </c>
      <c r="G1405" s="1" t="s">
        <v>3</v>
      </c>
      <c r="H1405" s="1" t="s">
        <v>6</v>
      </c>
      <c r="I1405" s="1"/>
      <c r="J1405" s="1"/>
      <c r="K1405" s="1"/>
      <c r="L1405" s="28">
        <v>5</v>
      </c>
      <c r="M1405" s="31">
        <v>2.3429280000000001</v>
      </c>
      <c r="N1405" s="31">
        <v>6.7564700000000005E-2</v>
      </c>
    </row>
    <row r="1406" spans="1:14" x14ac:dyDescent="0.25">
      <c r="A1406" s="1" t="s">
        <v>642</v>
      </c>
      <c r="B1406" s="1">
        <v>1007006</v>
      </c>
      <c r="C1406" s="1">
        <v>2022</v>
      </c>
      <c r="D1406" s="1" t="s">
        <v>0</v>
      </c>
      <c r="E1406" s="1" t="s">
        <v>1</v>
      </c>
      <c r="F1406" s="1" t="s">
        <v>12</v>
      </c>
      <c r="G1406" s="1" t="s">
        <v>3</v>
      </c>
      <c r="H1406" s="1" t="s">
        <v>7</v>
      </c>
      <c r="I1406" s="1"/>
      <c r="J1406" s="1"/>
      <c r="K1406" s="1"/>
      <c r="L1406" s="28">
        <v>30</v>
      </c>
      <c r="M1406" s="31">
        <v>18.804163200000001</v>
      </c>
      <c r="N1406" s="31">
        <v>0.54226920000000001</v>
      </c>
    </row>
    <row r="1407" spans="1:14" x14ac:dyDescent="0.25">
      <c r="A1407" s="1" t="s">
        <v>126</v>
      </c>
      <c r="B1407" s="1">
        <v>1007016</v>
      </c>
      <c r="C1407" s="1">
        <v>2022</v>
      </c>
      <c r="D1407" s="1" t="s">
        <v>0</v>
      </c>
      <c r="E1407" s="1" t="s">
        <v>1</v>
      </c>
      <c r="F1407" s="1" t="s">
        <v>12</v>
      </c>
      <c r="G1407" s="1" t="s">
        <v>3</v>
      </c>
      <c r="H1407" s="1" t="s">
        <v>7</v>
      </c>
      <c r="I1407" s="1"/>
      <c r="J1407" s="1"/>
      <c r="K1407" s="1"/>
      <c r="L1407" s="28">
        <v>54</v>
      </c>
      <c r="M1407" s="31">
        <v>12.620438399999999</v>
      </c>
      <c r="N1407" s="31">
        <v>0.36394470000000001</v>
      </c>
    </row>
    <row r="1408" spans="1:14" x14ac:dyDescent="0.25">
      <c r="A1408" s="1" t="s">
        <v>126</v>
      </c>
      <c r="B1408" s="1">
        <v>1007016</v>
      </c>
      <c r="C1408" s="1">
        <v>2022</v>
      </c>
      <c r="D1408" s="1" t="s">
        <v>0</v>
      </c>
      <c r="E1408" s="1" t="s">
        <v>1</v>
      </c>
      <c r="F1408" s="1" t="s">
        <v>12</v>
      </c>
      <c r="G1408" s="1" t="s">
        <v>3</v>
      </c>
      <c r="H1408" s="1" t="s">
        <v>9</v>
      </c>
      <c r="I1408" s="1"/>
      <c r="J1408" s="1"/>
      <c r="K1408" s="1"/>
      <c r="L1408" s="28">
        <v>10</v>
      </c>
      <c r="M1408" s="31">
        <v>6.0755616000000003</v>
      </c>
      <c r="N1408" s="31">
        <v>0.17520530000000001</v>
      </c>
    </row>
    <row r="1409" spans="1:14" x14ac:dyDescent="0.25">
      <c r="A1409" s="1" t="s">
        <v>603</v>
      </c>
      <c r="B1409" s="1">
        <v>1007042</v>
      </c>
      <c r="C1409" s="1">
        <v>2022</v>
      </c>
      <c r="D1409" s="1" t="s">
        <v>0</v>
      </c>
      <c r="E1409" s="1" t="s">
        <v>1</v>
      </c>
      <c r="F1409" s="1" t="s">
        <v>12</v>
      </c>
      <c r="G1409" s="1" t="s">
        <v>3</v>
      </c>
      <c r="H1409" s="1" t="s">
        <v>7</v>
      </c>
      <c r="I1409" s="1"/>
      <c r="J1409" s="1"/>
      <c r="K1409" s="1"/>
      <c r="L1409" s="28">
        <v>40</v>
      </c>
      <c r="M1409" s="31">
        <v>13.6475328</v>
      </c>
      <c r="N1409" s="31">
        <v>0.39356370000000002</v>
      </c>
    </row>
    <row r="1410" spans="1:14" x14ac:dyDescent="0.25">
      <c r="A1410" s="1" t="s">
        <v>603</v>
      </c>
      <c r="B1410" s="1">
        <v>1007042</v>
      </c>
      <c r="C1410" s="1">
        <v>2022</v>
      </c>
      <c r="D1410" s="1" t="s">
        <v>0</v>
      </c>
      <c r="E1410" s="1" t="s">
        <v>1</v>
      </c>
      <c r="F1410" s="1" t="s">
        <v>12</v>
      </c>
      <c r="G1410" s="1" t="s">
        <v>3</v>
      </c>
      <c r="H1410" s="1" t="s">
        <v>6</v>
      </c>
      <c r="I1410" s="1"/>
      <c r="J1410" s="1"/>
      <c r="K1410" s="1"/>
      <c r="L1410" s="28">
        <v>5</v>
      </c>
      <c r="M1410" s="31">
        <v>3.4349568000000001</v>
      </c>
      <c r="N1410" s="31">
        <v>9.90563E-2</v>
      </c>
    </row>
    <row r="1411" spans="1:14" x14ac:dyDescent="0.25">
      <c r="A1411" s="1" t="s">
        <v>603</v>
      </c>
      <c r="B1411" s="1">
        <v>1007042</v>
      </c>
      <c r="C1411" s="1">
        <v>2022</v>
      </c>
      <c r="D1411" s="1" t="s">
        <v>0</v>
      </c>
      <c r="E1411" s="1" t="s">
        <v>1</v>
      </c>
      <c r="F1411" s="1" t="s">
        <v>12</v>
      </c>
      <c r="G1411" s="1" t="s">
        <v>3</v>
      </c>
      <c r="H1411" s="1" t="s">
        <v>8</v>
      </c>
      <c r="I1411" s="1"/>
      <c r="J1411" s="1"/>
      <c r="K1411" s="1"/>
      <c r="L1411" s="28">
        <v>7</v>
      </c>
      <c r="M1411" s="31">
        <v>0.1008672</v>
      </c>
      <c r="N1411" s="31">
        <v>2.9088E-3</v>
      </c>
    </row>
    <row r="1412" spans="1:14" x14ac:dyDescent="0.25">
      <c r="A1412" s="1" t="s">
        <v>603</v>
      </c>
      <c r="B1412" s="1">
        <v>1007042</v>
      </c>
      <c r="C1412" s="1">
        <v>2022</v>
      </c>
      <c r="D1412" s="1" t="s">
        <v>0</v>
      </c>
      <c r="E1412" s="1" t="s">
        <v>1</v>
      </c>
      <c r="F1412" s="1" t="s">
        <v>12</v>
      </c>
      <c r="G1412" s="1" t="s">
        <v>3</v>
      </c>
      <c r="H1412" s="1" t="s">
        <v>5</v>
      </c>
      <c r="I1412" s="1"/>
      <c r="J1412" s="1"/>
      <c r="K1412" s="1"/>
      <c r="L1412" s="28">
        <v>5</v>
      </c>
      <c r="M1412" s="31">
        <v>1.3601567999999999</v>
      </c>
      <c r="N1412" s="31">
        <v>3.9223800000000003E-2</v>
      </c>
    </row>
    <row r="1413" spans="1:14" x14ac:dyDescent="0.25">
      <c r="A1413" s="1" t="s">
        <v>664</v>
      </c>
      <c r="B1413" s="1">
        <v>1007043</v>
      </c>
      <c r="C1413" s="1">
        <v>2022</v>
      </c>
      <c r="D1413" s="1" t="s">
        <v>0</v>
      </c>
      <c r="E1413" s="1" t="s">
        <v>1</v>
      </c>
      <c r="F1413" s="1" t="s">
        <v>12</v>
      </c>
      <c r="G1413" s="1" t="s">
        <v>3</v>
      </c>
      <c r="H1413" s="1" t="s">
        <v>7</v>
      </c>
      <c r="I1413" s="1"/>
      <c r="J1413" s="1"/>
      <c r="K1413" s="1"/>
      <c r="L1413" s="28">
        <v>54</v>
      </c>
      <c r="M1413" s="31">
        <v>20.802355200000001</v>
      </c>
      <c r="N1413" s="31">
        <v>0.59989250000000005</v>
      </c>
    </row>
    <row r="1414" spans="1:14" x14ac:dyDescent="0.25">
      <c r="A1414" s="1" t="s">
        <v>664</v>
      </c>
      <c r="B1414" s="1">
        <v>1007043</v>
      </c>
      <c r="C1414" s="1">
        <v>2022</v>
      </c>
      <c r="D1414" s="1" t="s">
        <v>0</v>
      </c>
      <c r="E1414" s="1" t="s">
        <v>1</v>
      </c>
      <c r="F1414" s="1" t="s">
        <v>12</v>
      </c>
      <c r="G1414" s="1" t="s">
        <v>3</v>
      </c>
      <c r="H1414" s="1" t="s">
        <v>6</v>
      </c>
      <c r="I1414" s="1"/>
      <c r="J1414" s="1"/>
      <c r="K1414" s="1"/>
      <c r="L1414" s="28">
        <v>7</v>
      </c>
      <c r="M1414" s="31">
        <v>2.4605760000000001</v>
      </c>
      <c r="N1414" s="31">
        <v>7.0957400000000004E-2</v>
      </c>
    </row>
    <row r="1415" spans="1:14" x14ac:dyDescent="0.25">
      <c r="A1415" s="1" t="s">
        <v>622</v>
      </c>
      <c r="B1415" s="1">
        <v>1007049</v>
      </c>
      <c r="C1415" s="1">
        <v>2022</v>
      </c>
      <c r="D1415" s="1" t="s">
        <v>0</v>
      </c>
      <c r="E1415" s="1" t="s">
        <v>1</v>
      </c>
      <c r="F1415" s="1" t="s">
        <v>12</v>
      </c>
      <c r="G1415" s="1" t="s">
        <v>3</v>
      </c>
      <c r="H1415" s="1" t="s">
        <v>6</v>
      </c>
      <c r="I1415" s="1"/>
      <c r="J1415" s="1"/>
      <c r="K1415" s="1"/>
      <c r="L1415" s="28">
        <v>4</v>
      </c>
      <c r="M1415" s="31">
        <v>0.87460800000000005</v>
      </c>
      <c r="N1415" s="31">
        <v>2.52217E-2</v>
      </c>
    </row>
    <row r="1416" spans="1:14" x14ac:dyDescent="0.25">
      <c r="A1416" s="1" t="s">
        <v>622</v>
      </c>
      <c r="B1416" s="1">
        <v>1007049</v>
      </c>
      <c r="C1416" s="1">
        <v>2022</v>
      </c>
      <c r="D1416" s="1" t="s">
        <v>0</v>
      </c>
      <c r="E1416" s="1" t="s">
        <v>1</v>
      </c>
      <c r="F1416" s="1" t="s">
        <v>12</v>
      </c>
      <c r="G1416" s="1" t="s">
        <v>3</v>
      </c>
      <c r="H1416" s="1" t="s">
        <v>7</v>
      </c>
      <c r="I1416" s="1"/>
      <c r="J1416" s="1"/>
      <c r="K1416" s="1"/>
      <c r="L1416" s="28">
        <v>79</v>
      </c>
      <c r="M1416" s="31">
        <v>61.2564864</v>
      </c>
      <c r="N1416" s="31">
        <v>1.7664974</v>
      </c>
    </row>
    <row r="1417" spans="1:14" x14ac:dyDescent="0.25">
      <c r="A1417" s="1" t="s">
        <v>641</v>
      </c>
      <c r="B1417" s="1">
        <v>1007080</v>
      </c>
      <c r="C1417" s="1">
        <v>2022</v>
      </c>
      <c r="D1417" s="1" t="s">
        <v>0</v>
      </c>
      <c r="E1417" s="1" t="s">
        <v>1</v>
      </c>
      <c r="F1417" s="1" t="s">
        <v>12</v>
      </c>
      <c r="G1417" s="1" t="s">
        <v>3</v>
      </c>
      <c r="H1417" s="1" t="s">
        <v>7</v>
      </c>
      <c r="I1417" s="1"/>
      <c r="J1417" s="1"/>
      <c r="K1417" s="1"/>
      <c r="L1417" s="28">
        <v>55</v>
      </c>
      <c r="M1417" s="31">
        <v>138.863856</v>
      </c>
      <c r="N1417" s="31">
        <v>4.0045168999999996</v>
      </c>
    </row>
    <row r="1418" spans="1:14" x14ac:dyDescent="0.25">
      <c r="A1418" s="1" t="s">
        <v>125</v>
      </c>
      <c r="B1418" s="1">
        <v>1007081</v>
      </c>
      <c r="C1418" s="1">
        <v>2022</v>
      </c>
      <c r="D1418" s="1" t="s">
        <v>0</v>
      </c>
      <c r="E1418" s="1" t="s">
        <v>1</v>
      </c>
      <c r="F1418" s="1" t="s">
        <v>12</v>
      </c>
      <c r="G1418" s="1" t="s">
        <v>3</v>
      </c>
      <c r="H1418" s="1" t="s">
        <v>7</v>
      </c>
      <c r="I1418" s="1"/>
      <c r="J1418" s="1"/>
      <c r="K1418" s="1"/>
      <c r="L1418" s="28">
        <v>87</v>
      </c>
      <c r="M1418" s="31">
        <v>10.3068768</v>
      </c>
      <c r="N1418" s="31">
        <v>0.29722680000000001</v>
      </c>
    </row>
    <row r="1419" spans="1:14" x14ac:dyDescent="0.25">
      <c r="A1419" s="1" t="s">
        <v>125</v>
      </c>
      <c r="B1419" s="1">
        <v>1007081</v>
      </c>
      <c r="C1419" s="1">
        <v>2022</v>
      </c>
      <c r="D1419" s="1" t="s">
        <v>0</v>
      </c>
      <c r="E1419" s="1" t="s">
        <v>1</v>
      </c>
      <c r="F1419" s="1" t="s">
        <v>12</v>
      </c>
      <c r="G1419" s="1" t="s">
        <v>3</v>
      </c>
      <c r="H1419" s="1" t="s">
        <v>10</v>
      </c>
      <c r="I1419" s="1"/>
      <c r="J1419" s="1"/>
      <c r="K1419" s="1"/>
      <c r="L1419" s="28">
        <v>2</v>
      </c>
      <c r="M1419" s="31">
        <v>0.22508159999999999</v>
      </c>
      <c r="N1419" s="31">
        <v>6.4907999999999997E-3</v>
      </c>
    </row>
    <row r="1420" spans="1:14" x14ac:dyDescent="0.25">
      <c r="A1420" s="1" t="s">
        <v>125</v>
      </c>
      <c r="B1420" s="1">
        <v>1007081</v>
      </c>
      <c r="C1420" s="1">
        <v>2022</v>
      </c>
      <c r="D1420" s="1" t="s">
        <v>0</v>
      </c>
      <c r="E1420" s="1" t="s">
        <v>1</v>
      </c>
      <c r="F1420" s="1" t="s">
        <v>12</v>
      </c>
      <c r="G1420" s="1" t="s">
        <v>3</v>
      </c>
      <c r="H1420" s="1" t="s">
        <v>6</v>
      </c>
      <c r="I1420" s="1"/>
      <c r="J1420" s="1"/>
      <c r="K1420" s="1"/>
      <c r="L1420" s="28">
        <v>4</v>
      </c>
      <c r="M1420" s="31">
        <v>17.877388799999999</v>
      </c>
      <c r="N1420" s="31">
        <v>0.51554310000000003</v>
      </c>
    </row>
    <row r="1421" spans="1:14" x14ac:dyDescent="0.25">
      <c r="A1421" s="1" t="s">
        <v>790</v>
      </c>
      <c r="B1421" s="1">
        <v>1007092</v>
      </c>
      <c r="C1421" s="1">
        <v>2022</v>
      </c>
      <c r="D1421" s="1" t="s">
        <v>0</v>
      </c>
      <c r="E1421" s="1" t="s">
        <v>1</v>
      </c>
      <c r="F1421" s="1" t="s">
        <v>12</v>
      </c>
      <c r="G1421" s="1" t="s">
        <v>3</v>
      </c>
      <c r="H1421" s="1" t="s">
        <v>7</v>
      </c>
      <c r="I1421" s="1"/>
      <c r="J1421" s="1"/>
      <c r="K1421" s="1"/>
      <c r="L1421" s="28">
        <v>29</v>
      </c>
      <c r="M1421" s="31">
        <v>39.1423104</v>
      </c>
      <c r="N1421" s="31">
        <v>1.1287750000000001</v>
      </c>
    </row>
    <row r="1422" spans="1:14" x14ac:dyDescent="0.25">
      <c r="A1422" s="1" t="s">
        <v>44</v>
      </c>
      <c r="B1422" s="1">
        <v>1007102</v>
      </c>
      <c r="C1422" s="1">
        <v>2022</v>
      </c>
      <c r="D1422" s="1" t="s">
        <v>0</v>
      </c>
      <c r="E1422" s="1" t="s">
        <v>1</v>
      </c>
      <c r="F1422" s="1" t="s">
        <v>12</v>
      </c>
      <c r="G1422" s="1" t="s">
        <v>3</v>
      </c>
      <c r="H1422" s="1" t="s">
        <v>7</v>
      </c>
      <c r="I1422" s="1"/>
      <c r="J1422" s="1"/>
      <c r="K1422" s="1"/>
      <c r="L1422" s="28">
        <v>2</v>
      </c>
      <c r="M1422" s="31">
        <v>148.37</v>
      </c>
      <c r="N1422" s="31">
        <v>1</v>
      </c>
    </row>
    <row r="1423" spans="1:14" x14ac:dyDescent="0.25">
      <c r="A1423" s="1" t="s">
        <v>354</v>
      </c>
      <c r="B1423" s="1">
        <v>1007104</v>
      </c>
      <c r="C1423" s="1">
        <v>2022</v>
      </c>
      <c r="D1423" s="1" t="s">
        <v>0</v>
      </c>
      <c r="E1423" s="1" t="s">
        <v>1</v>
      </c>
      <c r="F1423" s="1" t="s">
        <v>25</v>
      </c>
      <c r="G1423" s="1" t="s">
        <v>3</v>
      </c>
      <c r="H1423" s="1" t="s">
        <v>7</v>
      </c>
      <c r="I1423" s="1"/>
      <c r="J1423" s="1"/>
      <c r="K1423" s="1"/>
      <c r="L1423" s="28">
        <v>5</v>
      </c>
      <c r="M1423" s="31">
        <v>3.9199999999999999E-3</v>
      </c>
      <c r="N1423" s="31">
        <v>1.2999999999999999E-4</v>
      </c>
    </row>
    <row r="1424" spans="1:14" x14ac:dyDescent="0.25">
      <c r="A1424" s="1" t="s">
        <v>24064</v>
      </c>
      <c r="B1424" s="1">
        <v>1007191</v>
      </c>
      <c r="C1424" s="1">
        <v>2022</v>
      </c>
      <c r="D1424" s="1" t="s">
        <v>0</v>
      </c>
      <c r="E1424" s="1" t="s">
        <v>1</v>
      </c>
      <c r="F1424" s="1" t="s">
        <v>12</v>
      </c>
      <c r="G1424" s="1" t="s">
        <v>3</v>
      </c>
      <c r="H1424" s="1" t="s">
        <v>4</v>
      </c>
      <c r="I1424" s="1"/>
      <c r="J1424" s="1"/>
      <c r="K1424" s="1"/>
      <c r="L1424" s="28">
        <v>2</v>
      </c>
      <c r="M1424" s="31">
        <v>118.8523635</v>
      </c>
      <c r="N1424" s="31">
        <v>3.4274311000000002</v>
      </c>
    </row>
    <row r="1425" spans="1:14" x14ac:dyDescent="0.25">
      <c r="A1425" s="1" t="s">
        <v>24064</v>
      </c>
      <c r="B1425" s="1">
        <v>1007191</v>
      </c>
      <c r="C1425" s="1">
        <v>2022</v>
      </c>
      <c r="D1425" s="1" t="s">
        <v>0</v>
      </c>
      <c r="E1425" s="1" t="s">
        <v>1</v>
      </c>
      <c r="F1425" s="1" t="s">
        <v>12</v>
      </c>
      <c r="G1425" s="1" t="s">
        <v>3</v>
      </c>
      <c r="H1425" s="1" t="s">
        <v>7</v>
      </c>
      <c r="I1425" s="1"/>
      <c r="J1425" s="1"/>
      <c r="K1425" s="1"/>
      <c r="L1425" s="28">
        <v>21</v>
      </c>
      <c r="M1425" s="31">
        <v>2.5167552</v>
      </c>
      <c r="N1425" s="31">
        <v>7.2577500000000003E-2</v>
      </c>
    </row>
    <row r="1426" spans="1:14" x14ac:dyDescent="0.25">
      <c r="A1426" s="1" t="s">
        <v>24064</v>
      </c>
      <c r="B1426" s="1">
        <v>1007191</v>
      </c>
      <c r="C1426" s="1">
        <v>2022</v>
      </c>
      <c r="D1426" s="1" t="s">
        <v>0</v>
      </c>
      <c r="E1426" s="1" t="s">
        <v>1</v>
      </c>
      <c r="F1426" s="1" t="s">
        <v>12</v>
      </c>
      <c r="G1426" s="1" t="s">
        <v>3</v>
      </c>
      <c r="H1426" s="1" t="s">
        <v>6</v>
      </c>
      <c r="I1426" s="1"/>
      <c r="J1426" s="1"/>
      <c r="K1426" s="1"/>
      <c r="L1426" s="28">
        <v>2</v>
      </c>
      <c r="M1426" s="31">
        <v>133.56338500000001</v>
      </c>
      <c r="N1426" s="31">
        <v>3.8516634000000001</v>
      </c>
    </row>
    <row r="1427" spans="1:14" x14ac:dyDescent="0.25">
      <c r="A1427" s="1" t="s">
        <v>24064</v>
      </c>
      <c r="B1427" s="1">
        <v>1007191</v>
      </c>
      <c r="C1427" s="1">
        <v>2022</v>
      </c>
      <c r="D1427" s="1" t="s">
        <v>0</v>
      </c>
      <c r="E1427" s="1" t="s">
        <v>1</v>
      </c>
      <c r="F1427" s="1" t="s">
        <v>12</v>
      </c>
      <c r="G1427" s="1" t="s">
        <v>3</v>
      </c>
      <c r="H1427" s="1" t="s">
        <v>9</v>
      </c>
      <c r="I1427" s="1"/>
      <c r="J1427" s="1"/>
      <c r="K1427" s="1"/>
      <c r="L1427" s="28">
        <v>2</v>
      </c>
      <c r="M1427" s="31">
        <v>0.2630208</v>
      </c>
      <c r="N1427" s="31">
        <v>7.5849000000000003E-3</v>
      </c>
    </row>
    <row r="1428" spans="1:14" x14ac:dyDescent="0.25">
      <c r="A1428" s="1" t="s">
        <v>24064</v>
      </c>
      <c r="B1428" s="1">
        <v>1007191</v>
      </c>
      <c r="C1428" s="1">
        <v>2022</v>
      </c>
      <c r="D1428" s="1" t="s">
        <v>0</v>
      </c>
      <c r="E1428" s="1" t="s">
        <v>1</v>
      </c>
      <c r="F1428" s="1" t="s">
        <v>12</v>
      </c>
      <c r="G1428" s="1" t="s">
        <v>3</v>
      </c>
      <c r="H1428" s="1" t="s">
        <v>5</v>
      </c>
      <c r="I1428" s="1"/>
      <c r="J1428" s="1"/>
      <c r="K1428" s="1"/>
      <c r="L1428" s="28">
        <v>2</v>
      </c>
      <c r="M1428" s="31">
        <v>6.6796704</v>
      </c>
      <c r="N1428" s="31">
        <v>0.19262650000000001</v>
      </c>
    </row>
    <row r="1429" spans="1:14" x14ac:dyDescent="0.25">
      <c r="A1429" s="1" t="s">
        <v>30</v>
      </c>
      <c r="B1429" s="1">
        <v>1007367</v>
      </c>
      <c r="C1429" s="1">
        <v>2022</v>
      </c>
      <c r="D1429" s="1" t="s">
        <v>0</v>
      </c>
      <c r="E1429" s="1" t="s">
        <v>1</v>
      </c>
      <c r="F1429" s="1" t="s">
        <v>25</v>
      </c>
      <c r="G1429" s="1" t="s">
        <v>3</v>
      </c>
      <c r="H1429" s="1" t="s">
        <v>5</v>
      </c>
      <c r="I1429" s="1"/>
      <c r="J1429" s="1"/>
      <c r="K1429" s="1"/>
      <c r="L1429" s="28">
        <v>0</v>
      </c>
      <c r="M1429" s="31">
        <v>0</v>
      </c>
      <c r="N1429" s="31">
        <v>0</v>
      </c>
    </row>
    <row r="1430" spans="1:14" x14ac:dyDescent="0.25">
      <c r="A1430" s="1" t="s">
        <v>30</v>
      </c>
      <c r="B1430" s="1">
        <v>1007367</v>
      </c>
      <c r="C1430" s="1">
        <v>2022</v>
      </c>
      <c r="D1430" s="1" t="s">
        <v>0</v>
      </c>
      <c r="E1430" s="1" t="s">
        <v>1</v>
      </c>
      <c r="F1430" s="1" t="s">
        <v>25</v>
      </c>
      <c r="G1430" s="1" t="s">
        <v>3</v>
      </c>
      <c r="H1430" s="1" t="s">
        <v>7</v>
      </c>
      <c r="I1430" s="1"/>
      <c r="J1430" s="1"/>
      <c r="K1430" s="1"/>
      <c r="L1430" s="28">
        <v>948</v>
      </c>
      <c r="M1430" s="31">
        <v>28.637525199999999</v>
      </c>
      <c r="N1430" s="31">
        <v>0.42026010000000003</v>
      </c>
    </row>
    <row r="1431" spans="1:14" x14ac:dyDescent="0.25">
      <c r="A1431" s="1" t="s">
        <v>30</v>
      </c>
      <c r="B1431" s="1">
        <v>1007367</v>
      </c>
      <c r="C1431" s="1">
        <v>2022</v>
      </c>
      <c r="D1431" s="1" t="s">
        <v>0</v>
      </c>
      <c r="E1431" s="1" t="s">
        <v>1</v>
      </c>
      <c r="F1431" s="1" t="s">
        <v>25</v>
      </c>
      <c r="G1431" s="1" t="s">
        <v>3</v>
      </c>
      <c r="H1431" s="1" t="s">
        <v>6</v>
      </c>
      <c r="I1431" s="1"/>
      <c r="J1431" s="1"/>
      <c r="K1431" s="1"/>
      <c r="L1431" s="28">
        <v>0</v>
      </c>
      <c r="M1431" s="31">
        <v>0</v>
      </c>
      <c r="N1431" s="31">
        <v>0</v>
      </c>
    </row>
    <row r="1432" spans="1:14" x14ac:dyDescent="0.25">
      <c r="A1432" s="1" t="s">
        <v>30</v>
      </c>
      <c r="B1432" s="1">
        <v>1007367</v>
      </c>
      <c r="C1432" s="1">
        <v>2022</v>
      </c>
      <c r="D1432" s="1" t="s">
        <v>0</v>
      </c>
      <c r="E1432" s="1" t="s">
        <v>1</v>
      </c>
      <c r="F1432" s="1" t="s">
        <v>25</v>
      </c>
      <c r="G1432" s="1" t="s">
        <v>3</v>
      </c>
      <c r="H1432" s="1" t="s">
        <v>10</v>
      </c>
      <c r="I1432" s="1"/>
      <c r="J1432" s="1"/>
      <c r="K1432" s="1"/>
      <c r="L1432" s="28">
        <v>0</v>
      </c>
      <c r="M1432" s="31">
        <v>0</v>
      </c>
      <c r="N1432" s="31">
        <v>0</v>
      </c>
    </row>
    <row r="1433" spans="1:14" x14ac:dyDescent="0.25">
      <c r="A1433" s="1" t="s">
        <v>30</v>
      </c>
      <c r="B1433" s="1">
        <v>1007367</v>
      </c>
      <c r="C1433" s="1">
        <v>2022</v>
      </c>
      <c r="D1433" s="1" t="s">
        <v>0</v>
      </c>
      <c r="E1433" s="1" t="s">
        <v>1</v>
      </c>
      <c r="F1433" s="1" t="s">
        <v>25</v>
      </c>
      <c r="G1433" s="1" t="s">
        <v>3</v>
      </c>
      <c r="H1433" s="1" t="s">
        <v>4</v>
      </c>
      <c r="I1433" s="1"/>
      <c r="J1433" s="1"/>
      <c r="K1433" s="1"/>
      <c r="L1433" s="28">
        <v>0</v>
      </c>
      <c r="M1433" s="31">
        <v>0</v>
      </c>
      <c r="N1433" s="31">
        <v>0</v>
      </c>
    </row>
    <row r="1434" spans="1:14" x14ac:dyDescent="0.25">
      <c r="A1434" s="1" t="s">
        <v>30</v>
      </c>
      <c r="B1434" s="1">
        <v>1007367</v>
      </c>
      <c r="C1434" s="1">
        <v>2022</v>
      </c>
      <c r="D1434" s="1" t="s">
        <v>0</v>
      </c>
      <c r="E1434" s="1" t="s">
        <v>1</v>
      </c>
      <c r="F1434" s="1" t="s">
        <v>25</v>
      </c>
      <c r="G1434" s="1" t="s">
        <v>3</v>
      </c>
      <c r="H1434" s="1" t="s">
        <v>8</v>
      </c>
      <c r="I1434" s="1"/>
      <c r="J1434" s="1"/>
      <c r="K1434" s="1"/>
      <c r="L1434" s="28">
        <v>0</v>
      </c>
      <c r="M1434" s="31">
        <v>0</v>
      </c>
      <c r="N1434" s="31">
        <v>0</v>
      </c>
    </row>
    <row r="1435" spans="1:14" x14ac:dyDescent="0.25">
      <c r="A1435" s="1" t="s">
        <v>30</v>
      </c>
      <c r="B1435" s="1">
        <v>1007367</v>
      </c>
      <c r="C1435" s="1">
        <v>2022</v>
      </c>
      <c r="D1435" s="1" t="s">
        <v>0</v>
      </c>
      <c r="E1435" s="1" t="s">
        <v>1</v>
      </c>
      <c r="F1435" s="1" t="s">
        <v>25</v>
      </c>
      <c r="G1435" s="1" t="s">
        <v>3</v>
      </c>
      <c r="H1435" s="1" t="s">
        <v>9</v>
      </c>
      <c r="I1435" s="1"/>
      <c r="J1435" s="1"/>
      <c r="K1435" s="1"/>
      <c r="L1435" s="28">
        <v>0</v>
      </c>
      <c r="M1435" s="31">
        <v>0</v>
      </c>
      <c r="N1435" s="31">
        <v>0</v>
      </c>
    </row>
    <row r="1436" spans="1:14" x14ac:dyDescent="0.25">
      <c r="A1436" s="1" t="s">
        <v>502</v>
      </c>
      <c r="B1436" s="1">
        <v>1007394</v>
      </c>
      <c r="C1436" s="1">
        <v>2022</v>
      </c>
      <c r="D1436" s="1" t="s">
        <v>0</v>
      </c>
      <c r="E1436" s="1" t="s">
        <v>1</v>
      </c>
      <c r="F1436" s="1" t="s">
        <v>12</v>
      </c>
      <c r="G1436" s="1" t="s">
        <v>3</v>
      </c>
      <c r="H1436" s="1" t="s">
        <v>7</v>
      </c>
      <c r="I1436" s="1"/>
      <c r="J1436" s="1"/>
      <c r="K1436" s="1"/>
      <c r="L1436" s="28">
        <v>28</v>
      </c>
      <c r="M1436" s="31">
        <v>45.892052300000003</v>
      </c>
      <c r="N1436" s="31">
        <v>0.63532679999999997</v>
      </c>
    </row>
    <row r="1437" spans="1:14" x14ac:dyDescent="0.25">
      <c r="A1437" s="1" t="s">
        <v>463</v>
      </c>
      <c r="B1437" s="1">
        <v>1007399</v>
      </c>
      <c r="C1437" s="1">
        <v>2022</v>
      </c>
      <c r="D1437" s="1" t="s">
        <v>0</v>
      </c>
      <c r="E1437" s="1" t="s">
        <v>1</v>
      </c>
      <c r="F1437" s="1" t="s">
        <v>25</v>
      </c>
      <c r="G1437" s="1" t="s">
        <v>3</v>
      </c>
      <c r="H1437" s="1" t="s">
        <v>7</v>
      </c>
      <c r="I1437" s="1"/>
      <c r="J1437" s="1"/>
      <c r="K1437" s="1"/>
      <c r="L1437" s="28">
        <v>35</v>
      </c>
      <c r="M1437" s="31">
        <v>3.1133899999999999</v>
      </c>
      <c r="N1437" s="31">
        <v>0.16772000000000001</v>
      </c>
    </row>
    <row r="1438" spans="1:14" x14ac:dyDescent="0.25">
      <c r="A1438" s="1" t="s">
        <v>24065</v>
      </c>
      <c r="B1438" s="1">
        <v>1007430</v>
      </c>
      <c r="C1438" s="1">
        <v>2022</v>
      </c>
      <c r="D1438" s="1" t="s">
        <v>0</v>
      </c>
      <c r="E1438" s="1" t="s">
        <v>1</v>
      </c>
      <c r="F1438" s="1" t="s">
        <v>25</v>
      </c>
      <c r="G1438" s="1" t="s">
        <v>3</v>
      </c>
      <c r="H1438" s="1" t="s">
        <v>4</v>
      </c>
      <c r="I1438" s="1"/>
      <c r="J1438" s="1"/>
      <c r="K1438" s="1"/>
      <c r="L1438" s="28">
        <v>12</v>
      </c>
      <c r="M1438" s="31">
        <v>169.78156799999999</v>
      </c>
      <c r="N1438" s="31">
        <v>4.8961132000000003</v>
      </c>
    </row>
    <row r="1439" spans="1:14" x14ac:dyDescent="0.25">
      <c r="A1439" s="1" t="s">
        <v>24065</v>
      </c>
      <c r="B1439" s="1">
        <v>1007430</v>
      </c>
      <c r="C1439" s="1">
        <v>2022</v>
      </c>
      <c r="D1439" s="1" t="s">
        <v>0</v>
      </c>
      <c r="E1439" s="1" t="s">
        <v>1</v>
      </c>
      <c r="F1439" s="1" t="s">
        <v>25</v>
      </c>
      <c r="G1439" s="1" t="s">
        <v>3</v>
      </c>
      <c r="H1439" s="1" t="s">
        <v>7</v>
      </c>
      <c r="I1439" s="1"/>
      <c r="J1439" s="1"/>
      <c r="K1439" s="1"/>
      <c r="L1439" s="28">
        <v>11</v>
      </c>
      <c r="M1439" s="31">
        <v>9.1094208000000005</v>
      </c>
      <c r="N1439" s="31">
        <v>0.26269490000000001</v>
      </c>
    </row>
    <row r="1440" spans="1:14" x14ac:dyDescent="0.25">
      <c r="A1440" s="1" t="s">
        <v>24065</v>
      </c>
      <c r="B1440" s="1">
        <v>1007430</v>
      </c>
      <c r="C1440" s="1">
        <v>2022</v>
      </c>
      <c r="D1440" s="1" t="s">
        <v>0</v>
      </c>
      <c r="E1440" s="1" t="s">
        <v>1</v>
      </c>
      <c r="F1440" s="1" t="s">
        <v>25</v>
      </c>
      <c r="G1440" s="1" t="s">
        <v>3</v>
      </c>
      <c r="H1440" s="1" t="s">
        <v>5</v>
      </c>
      <c r="I1440" s="1"/>
      <c r="J1440" s="1"/>
      <c r="K1440" s="1"/>
      <c r="L1440" s="28">
        <v>23</v>
      </c>
      <c r="M1440" s="31">
        <v>375.94099999999997</v>
      </c>
      <c r="N1440" s="31">
        <v>10.840999999999999</v>
      </c>
    </row>
    <row r="1441" spans="1:14" x14ac:dyDescent="0.25">
      <c r="A1441" s="1" t="s">
        <v>24066</v>
      </c>
      <c r="B1441" s="1">
        <v>1007437</v>
      </c>
      <c r="C1441" s="1">
        <v>2022</v>
      </c>
      <c r="D1441" s="1" t="s">
        <v>0</v>
      </c>
      <c r="E1441" s="1" t="s">
        <v>1</v>
      </c>
      <c r="F1441" s="1" t="s">
        <v>12</v>
      </c>
      <c r="G1441" s="1" t="s">
        <v>3</v>
      </c>
      <c r="H1441" s="1" t="s">
        <v>7</v>
      </c>
      <c r="I1441" s="1"/>
      <c r="J1441" s="1"/>
      <c r="K1441" s="1"/>
      <c r="L1441" s="28">
        <v>93</v>
      </c>
      <c r="M1441" s="31">
        <v>33.355305600000001</v>
      </c>
      <c r="N1441" s="31">
        <v>0.96189089999999999</v>
      </c>
    </row>
    <row r="1442" spans="1:14" x14ac:dyDescent="0.25">
      <c r="A1442" s="1" t="s">
        <v>24066</v>
      </c>
      <c r="B1442" s="1">
        <v>1007437</v>
      </c>
      <c r="C1442" s="1">
        <v>2022</v>
      </c>
      <c r="D1442" s="1" t="s">
        <v>0</v>
      </c>
      <c r="E1442" s="1" t="s">
        <v>1</v>
      </c>
      <c r="F1442" s="1" t="s">
        <v>12</v>
      </c>
      <c r="G1442" s="1" t="s">
        <v>3</v>
      </c>
      <c r="H1442" s="1" t="s">
        <v>5</v>
      </c>
      <c r="I1442" s="1"/>
      <c r="J1442" s="1"/>
      <c r="K1442" s="1"/>
      <c r="L1442" s="28">
        <v>2</v>
      </c>
      <c r="M1442" s="31">
        <v>7.6089983999999999</v>
      </c>
      <c r="N1442" s="31">
        <v>0.21942619999999999</v>
      </c>
    </row>
    <row r="1443" spans="1:14" x14ac:dyDescent="0.25">
      <c r="A1443" s="1" t="s">
        <v>24067</v>
      </c>
      <c r="B1443" s="1">
        <v>1007441</v>
      </c>
      <c r="C1443" s="1">
        <v>2022</v>
      </c>
      <c r="D1443" s="1" t="s">
        <v>0</v>
      </c>
      <c r="E1443" s="1" t="s">
        <v>1</v>
      </c>
      <c r="F1443" s="1" t="s">
        <v>25</v>
      </c>
      <c r="G1443" s="1" t="s">
        <v>3</v>
      </c>
      <c r="H1443" s="1" t="s">
        <v>7</v>
      </c>
      <c r="I1443" s="1"/>
      <c r="J1443" s="1"/>
      <c r="K1443" s="1"/>
      <c r="L1443" s="28">
        <v>110</v>
      </c>
      <c r="M1443" s="31">
        <v>2.1565108974</v>
      </c>
      <c r="N1443" s="31">
        <v>0.14629019830000001</v>
      </c>
    </row>
    <row r="1444" spans="1:14" x14ac:dyDescent="0.25">
      <c r="A1444" s="1" t="s">
        <v>24068</v>
      </c>
      <c r="B1444" s="1">
        <v>1007449</v>
      </c>
      <c r="C1444" s="1">
        <v>2022</v>
      </c>
      <c r="D1444" s="1" t="s">
        <v>0</v>
      </c>
      <c r="E1444" s="1" t="s">
        <v>1</v>
      </c>
      <c r="F1444" s="1" t="s">
        <v>25</v>
      </c>
      <c r="G1444" s="1" t="s">
        <v>3</v>
      </c>
      <c r="H1444" s="1" t="s">
        <v>10</v>
      </c>
      <c r="I1444" s="1"/>
      <c r="J1444" s="1"/>
      <c r="K1444" s="1"/>
      <c r="L1444" s="28">
        <v>2</v>
      </c>
      <c r="M1444" s="31">
        <v>56.486355000000003</v>
      </c>
      <c r="N1444" s="31">
        <v>0.37644260000000002</v>
      </c>
    </row>
    <row r="1445" spans="1:14" x14ac:dyDescent="0.25">
      <c r="A1445" s="1" t="s">
        <v>770</v>
      </c>
      <c r="B1445" s="1">
        <v>1007450</v>
      </c>
      <c r="C1445" s="1">
        <v>2022</v>
      </c>
      <c r="D1445" s="1" t="s">
        <v>0</v>
      </c>
      <c r="E1445" s="1" t="s">
        <v>1</v>
      </c>
      <c r="F1445" s="1" t="s">
        <v>12</v>
      </c>
      <c r="G1445" s="1" t="s">
        <v>3</v>
      </c>
      <c r="H1445" s="1" t="s">
        <v>7</v>
      </c>
      <c r="I1445" s="1"/>
      <c r="J1445" s="1"/>
      <c r="K1445" s="1"/>
      <c r="L1445" s="28">
        <v>69</v>
      </c>
      <c r="M1445" s="31">
        <v>7.0470240000000004</v>
      </c>
      <c r="N1445" s="31">
        <v>0.20322009999999999</v>
      </c>
    </row>
    <row r="1446" spans="1:14" x14ac:dyDescent="0.25">
      <c r="A1446" s="1" t="s">
        <v>280</v>
      </c>
      <c r="B1446" s="1">
        <v>1007496</v>
      </c>
      <c r="C1446" s="1">
        <v>2022</v>
      </c>
      <c r="D1446" s="1" t="s">
        <v>0</v>
      </c>
      <c r="E1446" s="1" t="s">
        <v>1</v>
      </c>
      <c r="F1446" s="1" t="s">
        <v>25</v>
      </c>
      <c r="G1446" s="1" t="s">
        <v>3</v>
      </c>
      <c r="H1446" s="1" t="s">
        <v>6</v>
      </c>
      <c r="I1446" s="1"/>
      <c r="J1446" s="1"/>
      <c r="K1446" s="1"/>
      <c r="L1446" s="28">
        <v>0</v>
      </c>
      <c r="M1446" s="31">
        <v>0</v>
      </c>
      <c r="N1446" s="31">
        <v>0</v>
      </c>
    </row>
    <row r="1447" spans="1:14" x14ac:dyDescent="0.25">
      <c r="A1447" s="1" t="s">
        <v>280</v>
      </c>
      <c r="B1447" s="1">
        <v>1007496</v>
      </c>
      <c r="C1447" s="1">
        <v>2022</v>
      </c>
      <c r="D1447" s="1" t="s">
        <v>0</v>
      </c>
      <c r="E1447" s="1" t="s">
        <v>1</v>
      </c>
      <c r="F1447" s="1" t="s">
        <v>25</v>
      </c>
      <c r="G1447" s="1" t="s">
        <v>3</v>
      </c>
      <c r="H1447" s="1" t="s">
        <v>5</v>
      </c>
      <c r="I1447" s="1"/>
      <c r="J1447" s="1"/>
      <c r="K1447" s="1"/>
      <c r="L1447" s="28">
        <v>0</v>
      </c>
      <c r="M1447" s="31">
        <v>0</v>
      </c>
      <c r="N1447" s="31">
        <v>0</v>
      </c>
    </row>
    <row r="1448" spans="1:14" x14ac:dyDescent="0.25">
      <c r="A1448" s="1" t="s">
        <v>280</v>
      </c>
      <c r="B1448" s="1">
        <v>1007496</v>
      </c>
      <c r="C1448" s="1">
        <v>2022</v>
      </c>
      <c r="D1448" s="1" t="s">
        <v>0</v>
      </c>
      <c r="E1448" s="1" t="s">
        <v>1</v>
      </c>
      <c r="F1448" s="1" t="s">
        <v>25</v>
      </c>
      <c r="G1448" s="1" t="s">
        <v>3</v>
      </c>
      <c r="H1448" s="1" t="s">
        <v>8</v>
      </c>
      <c r="I1448" s="1"/>
      <c r="J1448" s="1"/>
      <c r="K1448" s="1"/>
      <c r="L1448" s="28">
        <v>0</v>
      </c>
      <c r="M1448" s="31">
        <v>0</v>
      </c>
      <c r="N1448" s="31">
        <v>0</v>
      </c>
    </row>
    <row r="1449" spans="1:14" x14ac:dyDescent="0.25">
      <c r="A1449" s="1" t="s">
        <v>280</v>
      </c>
      <c r="B1449" s="1">
        <v>1007496</v>
      </c>
      <c r="C1449" s="1">
        <v>2022</v>
      </c>
      <c r="D1449" s="1" t="s">
        <v>0</v>
      </c>
      <c r="E1449" s="1" t="s">
        <v>1</v>
      </c>
      <c r="F1449" s="1" t="s">
        <v>25</v>
      </c>
      <c r="G1449" s="1" t="s">
        <v>3</v>
      </c>
      <c r="H1449" s="1" t="s">
        <v>4</v>
      </c>
      <c r="I1449" s="1"/>
      <c r="J1449" s="1"/>
      <c r="K1449" s="1"/>
      <c r="L1449" s="28">
        <v>0</v>
      </c>
      <c r="M1449" s="31">
        <v>0</v>
      </c>
      <c r="N1449" s="31">
        <v>0</v>
      </c>
    </row>
    <row r="1450" spans="1:14" x14ac:dyDescent="0.25">
      <c r="A1450" s="1" t="s">
        <v>280</v>
      </c>
      <c r="B1450" s="1">
        <v>1007496</v>
      </c>
      <c r="C1450" s="1">
        <v>2022</v>
      </c>
      <c r="D1450" s="1" t="s">
        <v>0</v>
      </c>
      <c r="E1450" s="1" t="s">
        <v>1</v>
      </c>
      <c r="F1450" s="1" t="s">
        <v>25</v>
      </c>
      <c r="G1450" s="1" t="s">
        <v>3</v>
      </c>
      <c r="H1450" s="1" t="s">
        <v>9</v>
      </c>
      <c r="I1450" s="1"/>
      <c r="J1450" s="1"/>
      <c r="K1450" s="1"/>
      <c r="L1450" s="28">
        <v>0</v>
      </c>
      <c r="M1450" s="31">
        <v>0</v>
      </c>
      <c r="N1450" s="31">
        <v>0</v>
      </c>
    </row>
    <row r="1451" spans="1:14" x14ac:dyDescent="0.25">
      <c r="A1451" s="1" t="s">
        <v>280</v>
      </c>
      <c r="B1451" s="1">
        <v>1007496</v>
      </c>
      <c r="C1451" s="1">
        <v>2022</v>
      </c>
      <c r="D1451" s="1" t="s">
        <v>0</v>
      </c>
      <c r="E1451" s="1" t="s">
        <v>1</v>
      </c>
      <c r="F1451" s="1" t="s">
        <v>25</v>
      </c>
      <c r="G1451" s="1" t="s">
        <v>3</v>
      </c>
      <c r="H1451" s="1" t="s">
        <v>7</v>
      </c>
      <c r="I1451" s="1"/>
      <c r="J1451" s="1"/>
      <c r="K1451" s="1"/>
      <c r="L1451" s="28">
        <v>18</v>
      </c>
      <c r="M1451" s="31">
        <v>0.33</v>
      </c>
      <c r="N1451" s="31">
        <v>0</v>
      </c>
    </row>
    <row r="1452" spans="1:14" x14ac:dyDescent="0.25">
      <c r="A1452" s="1" t="s">
        <v>280</v>
      </c>
      <c r="B1452" s="1">
        <v>1007496</v>
      </c>
      <c r="C1452" s="1">
        <v>2022</v>
      </c>
      <c r="D1452" s="1" t="s">
        <v>0</v>
      </c>
      <c r="E1452" s="1" t="s">
        <v>1</v>
      </c>
      <c r="F1452" s="1" t="s">
        <v>25</v>
      </c>
      <c r="G1452" s="1" t="s">
        <v>3</v>
      </c>
      <c r="H1452" s="1" t="s">
        <v>10</v>
      </c>
      <c r="I1452" s="1"/>
      <c r="J1452" s="1"/>
      <c r="K1452" s="1"/>
      <c r="L1452" s="28">
        <v>0</v>
      </c>
      <c r="M1452" s="31">
        <v>0</v>
      </c>
      <c r="N1452" s="31">
        <v>0</v>
      </c>
    </row>
    <row r="1453" spans="1:14" x14ac:dyDescent="0.25">
      <c r="A1453" s="1" t="s">
        <v>22</v>
      </c>
      <c r="B1453" s="1">
        <v>1007513</v>
      </c>
      <c r="C1453" s="1">
        <v>2022</v>
      </c>
      <c r="D1453" s="1" t="s">
        <v>0</v>
      </c>
      <c r="E1453" s="1" t="s">
        <v>1</v>
      </c>
      <c r="F1453" s="1" t="s">
        <v>12</v>
      </c>
      <c r="G1453" s="1" t="s">
        <v>3</v>
      </c>
      <c r="H1453" s="1" t="s">
        <v>7</v>
      </c>
      <c r="I1453" s="1"/>
      <c r="J1453" s="1"/>
      <c r="K1453" s="1"/>
      <c r="L1453" s="28">
        <v>48</v>
      </c>
      <c r="M1453" s="31">
        <v>23.026540799999999</v>
      </c>
      <c r="N1453" s="31">
        <v>0.66403290000000004</v>
      </c>
    </row>
    <row r="1454" spans="1:14" x14ac:dyDescent="0.25">
      <c r="A1454" s="1" t="s">
        <v>22</v>
      </c>
      <c r="B1454" s="1">
        <v>1007513</v>
      </c>
      <c r="C1454" s="1">
        <v>2022</v>
      </c>
      <c r="D1454" s="1" t="s">
        <v>0</v>
      </c>
      <c r="E1454" s="1" t="s">
        <v>1</v>
      </c>
      <c r="F1454" s="1" t="s">
        <v>12</v>
      </c>
      <c r="G1454" s="1" t="s">
        <v>3</v>
      </c>
      <c r="H1454" s="1" t="s">
        <v>5</v>
      </c>
      <c r="I1454" s="1"/>
      <c r="J1454" s="1"/>
      <c r="K1454" s="1"/>
      <c r="L1454" s="28">
        <v>12</v>
      </c>
      <c r="M1454" s="31">
        <v>29.799417600000002</v>
      </c>
      <c r="N1454" s="31">
        <v>0.85934719999999998</v>
      </c>
    </row>
    <row r="1455" spans="1:14" x14ac:dyDescent="0.25">
      <c r="A1455" s="1" t="s">
        <v>246</v>
      </c>
      <c r="B1455" s="1">
        <v>1007535</v>
      </c>
      <c r="C1455" s="1">
        <v>2022</v>
      </c>
      <c r="D1455" s="1" t="s">
        <v>0</v>
      </c>
      <c r="E1455" s="1" t="s">
        <v>1</v>
      </c>
      <c r="F1455" s="1" t="s">
        <v>12</v>
      </c>
      <c r="G1455" s="1" t="s">
        <v>3</v>
      </c>
      <c r="H1455" s="1" t="s">
        <v>5</v>
      </c>
      <c r="I1455" s="1"/>
      <c r="J1455" s="1"/>
      <c r="K1455" s="1"/>
      <c r="L1455" s="28">
        <v>3</v>
      </c>
      <c r="M1455" s="31">
        <v>8.3139014000000007</v>
      </c>
      <c r="N1455" s="31">
        <v>0.23975399999999999</v>
      </c>
    </row>
    <row r="1456" spans="1:14" x14ac:dyDescent="0.25">
      <c r="A1456" s="1" t="s">
        <v>246</v>
      </c>
      <c r="B1456" s="1">
        <v>1007535</v>
      </c>
      <c r="C1456" s="1">
        <v>2022</v>
      </c>
      <c r="D1456" s="1" t="s">
        <v>0</v>
      </c>
      <c r="E1456" s="1" t="s">
        <v>1</v>
      </c>
      <c r="F1456" s="1" t="s">
        <v>12</v>
      </c>
      <c r="G1456" s="1" t="s">
        <v>3</v>
      </c>
      <c r="H1456" s="1" t="s">
        <v>10</v>
      </c>
      <c r="I1456" s="1"/>
      <c r="J1456" s="1"/>
      <c r="K1456" s="1"/>
      <c r="L1456" s="28">
        <v>1</v>
      </c>
      <c r="M1456" s="31">
        <v>4.1065535999999998</v>
      </c>
      <c r="N1456" s="31">
        <v>0.1184236</v>
      </c>
    </row>
    <row r="1457" spans="1:14" x14ac:dyDescent="0.25">
      <c r="A1457" s="1" t="s">
        <v>246</v>
      </c>
      <c r="B1457" s="1">
        <v>1007535</v>
      </c>
      <c r="C1457" s="1">
        <v>2022</v>
      </c>
      <c r="D1457" s="1" t="s">
        <v>0</v>
      </c>
      <c r="E1457" s="1" t="s">
        <v>1</v>
      </c>
      <c r="F1457" s="1" t="s">
        <v>12</v>
      </c>
      <c r="G1457" s="1" t="s">
        <v>3</v>
      </c>
      <c r="H1457" s="1" t="s">
        <v>6</v>
      </c>
      <c r="I1457" s="1"/>
      <c r="J1457" s="1"/>
      <c r="K1457" s="1"/>
      <c r="L1457" s="28">
        <v>0</v>
      </c>
      <c r="M1457" s="31">
        <v>0</v>
      </c>
      <c r="N1457" s="31">
        <v>0</v>
      </c>
    </row>
    <row r="1458" spans="1:14" x14ac:dyDescent="0.25">
      <c r="A1458" s="1" t="s">
        <v>246</v>
      </c>
      <c r="B1458" s="1">
        <v>1007535</v>
      </c>
      <c r="C1458" s="1">
        <v>2022</v>
      </c>
      <c r="D1458" s="1" t="s">
        <v>0</v>
      </c>
      <c r="E1458" s="1" t="s">
        <v>1</v>
      </c>
      <c r="F1458" s="1" t="s">
        <v>12</v>
      </c>
      <c r="G1458" s="1" t="s">
        <v>3</v>
      </c>
      <c r="H1458" s="1" t="s">
        <v>7</v>
      </c>
      <c r="I1458" s="1"/>
      <c r="J1458" s="1"/>
      <c r="K1458" s="1"/>
      <c r="L1458" s="28">
        <v>2</v>
      </c>
      <c r="M1458" s="31">
        <v>0.95955170000000001</v>
      </c>
      <c r="N1458" s="31">
        <v>2.7671299999999999E-2</v>
      </c>
    </row>
    <row r="1459" spans="1:14" x14ac:dyDescent="0.25">
      <c r="A1459" s="1" t="s">
        <v>246</v>
      </c>
      <c r="B1459" s="1">
        <v>1007535</v>
      </c>
      <c r="C1459" s="1">
        <v>2022</v>
      </c>
      <c r="D1459" s="1" t="s">
        <v>0</v>
      </c>
      <c r="E1459" s="1" t="s">
        <v>1</v>
      </c>
      <c r="F1459" s="1" t="s">
        <v>12</v>
      </c>
      <c r="G1459" s="1" t="s">
        <v>3</v>
      </c>
      <c r="H1459" s="1" t="s">
        <v>8</v>
      </c>
      <c r="I1459" s="1"/>
      <c r="J1459" s="1"/>
      <c r="K1459" s="1"/>
      <c r="L1459" s="28">
        <v>0</v>
      </c>
      <c r="M1459" s="31">
        <v>0</v>
      </c>
      <c r="N1459" s="31">
        <v>0</v>
      </c>
    </row>
    <row r="1460" spans="1:14" x14ac:dyDescent="0.25">
      <c r="A1460" s="1" t="s">
        <v>246</v>
      </c>
      <c r="B1460" s="1">
        <v>1007535</v>
      </c>
      <c r="C1460" s="1">
        <v>2022</v>
      </c>
      <c r="D1460" s="1" t="s">
        <v>0</v>
      </c>
      <c r="E1460" s="1" t="s">
        <v>1</v>
      </c>
      <c r="F1460" s="1" t="s">
        <v>12</v>
      </c>
      <c r="G1460" s="1" t="s">
        <v>3</v>
      </c>
      <c r="H1460" s="1" t="s">
        <v>4</v>
      </c>
      <c r="I1460" s="1"/>
      <c r="J1460" s="1"/>
      <c r="K1460" s="1"/>
      <c r="L1460" s="28">
        <v>3</v>
      </c>
      <c r="M1460" s="31">
        <v>105.26532</v>
      </c>
      <c r="N1460" s="31">
        <v>3.0356117999999999</v>
      </c>
    </row>
    <row r="1461" spans="1:14" x14ac:dyDescent="0.25">
      <c r="A1461" s="1" t="s">
        <v>246</v>
      </c>
      <c r="B1461" s="1">
        <v>1007535</v>
      </c>
      <c r="C1461" s="1">
        <v>2022</v>
      </c>
      <c r="D1461" s="1" t="s">
        <v>0</v>
      </c>
      <c r="E1461" s="1" t="s">
        <v>1</v>
      </c>
      <c r="F1461" s="1" t="s">
        <v>12</v>
      </c>
      <c r="G1461" s="1" t="s">
        <v>3</v>
      </c>
      <c r="H1461" s="1" t="s">
        <v>9</v>
      </c>
      <c r="I1461" s="1"/>
      <c r="J1461" s="1"/>
      <c r="K1461" s="1"/>
      <c r="L1461" s="28">
        <v>0</v>
      </c>
      <c r="M1461" s="31">
        <v>0</v>
      </c>
      <c r="N1461" s="31">
        <v>0</v>
      </c>
    </row>
    <row r="1462" spans="1:14" x14ac:dyDescent="0.25">
      <c r="A1462" s="1" t="s">
        <v>274</v>
      </c>
      <c r="B1462" s="1">
        <v>1007536</v>
      </c>
      <c r="C1462" s="1">
        <v>2022</v>
      </c>
      <c r="D1462" s="1" t="s">
        <v>0</v>
      </c>
      <c r="E1462" s="1" t="s">
        <v>1</v>
      </c>
      <c r="F1462" s="1" t="s">
        <v>12</v>
      </c>
      <c r="G1462" s="1" t="s">
        <v>3</v>
      </c>
      <c r="H1462" s="1" t="s">
        <v>9</v>
      </c>
      <c r="I1462" s="1"/>
      <c r="J1462" s="1"/>
      <c r="K1462" s="1"/>
      <c r="L1462" s="28">
        <v>0</v>
      </c>
      <c r="M1462" s="31">
        <v>0</v>
      </c>
      <c r="N1462" s="31">
        <v>0</v>
      </c>
    </row>
    <row r="1463" spans="1:14" x14ac:dyDescent="0.25">
      <c r="A1463" s="1" t="s">
        <v>274</v>
      </c>
      <c r="B1463" s="1">
        <v>1007536</v>
      </c>
      <c r="C1463" s="1">
        <v>2022</v>
      </c>
      <c r="D1463" s="1" t="s">
        <v>0</v>
      </c>
      <c r="E1463" s="1" t="s">
        <v>1</v>
      </c>
      <c r="F1463" s="1" t="s">
        <v>12</v>
      </c>
      <c r="G1463" s="1" t="s">
        <v>3</v>
      </c>
      <c r="H1463" s="1" t="s">
        <v>8</v>
      </c>
      <c r="I1463" s="1"/>
      <c r="J1463" s="1"/>
      <c r="K1463" s="1"/>
      <c r="L1463" s="28">
        <v>0</v>
      </c>
      <c r="M1463" s="31">
        <v>0</v>
      </c>
      <c r="N1463" s="31">
        <v>0</v>
      </c>
    </row>
    <row r="1464" spans="1:14" x14ac:dyDescent="0.25">
      <c r="A1464" s="1" t="s">
        <v>274</v>
      </c>
      <c r="B1464" s="1">
        <v>1007536</v>
      </c>
      <c r="C1464" s="1">
        <v>2022</v>
      </c>
      <c r="D1464" s="1" t="s">
        <v>0</v>
      </c>
      <c r="E1464" s="1" t="s">
        <v>1</v>
      </c>
      <c r="F1464" s="1" t="s">
        <v>12</v>
      </c>
      <c r="G1464" s="1" t="s">
        <v>3</v>
      </c>
      <c r="H1464" s="1" t="s">
        <v>4</v>
      </c>
      <c r="I1464" s="1"/>
      <c r="J1464" s="1"/>
      <c r="K1464" s="1"/>
      <c r="L1464" s="28">
        <v>2</v>
      </c>
      <c r="M1464" s="31">
        <v>1.7131000000000001</v>
      </c>
      <c r="N1464" s="31">
        <v>4.3069099999999999E-2</v>
      </c>
    </row>
    <row r="1465" spans="1:14" x14ac:dyDescent="0.25">
      <c r="A1465" s="1" t="s">
        <v>274</v>
      </c>
      <c r="B1465" s="1">
        <v>1007536</v>
      </c>
      <c r="C1465" s="1">
        <v>2022</v>
      </c>
      <c r="D1465" s="1" t="s">
        <v>0</v>
      </c>
      <c r="E1465" s="1" t="s">
        <v>1</v>
      </c>
      <c r="F1465" s="1" t="s">
        <v>12</v>
      </c>
      <c r="G1465" s="1" t="s">
        <v>3</v>
      </c>
      <c r="H1465" s="1" t="s">
        <v>10</v>
      </c>
      <c r="I1465" s="1"/>
      <c r="J1465" s="1"/>
      <c r="K1465" s="1"/>
      <c r="L1465" s="28">
        <v>0</v>
      </c>
      <c r="M1465" s="31">
        <v>0</v>
      </c>
      <c r="N1465" s="31">
        <v>0</v>
      </c>
    </row>
    <row r="1466" spans="1:14" x14ac:dyDescent="0.25">
      <c r="A1466" s="1" t="s">
        <v>274</v>
      </c>
      <c r="B1466" s="1">
        <v>1007536</v>
      </c>
      <c r="C1466" s="1">
        <v>2022</v>
      </c>
      <c r="D1466" s="1" t="s">
        <v>0</v>
      </c>
      <c r="E1466" s="1" t="s">
        <v>1</v>
      </c>
      <c r="F1466" s="1" t="s">
        <v>12</v>
      </c>
      <c r="G1466" s="1" t="s">
        <v>3</v>
      </c>
      <c r="H1466" s="1" t="s">
        <v>5</v>
      </c>
      <c r="I1466" s="1"/>
      <c r="J1466" s="1"/>
      <c r="K1466" s="1"/>
      <c r="L1466" s="28">
        <v>3</v>
      </c>
      <c r="M1466" s="31">
        <v>23.473601899999998</v>
      </c>
      <c r="N1466" s="31">
        <v>0.59014990000000001</v>
      </c>
    </row>
    <row r="1467" spans="1:14" x14ac:dyDescent="0.25">
      <c r="A1467" s="1" t="s">
        <v>274</v>
      </c>
      <c r="B1467" s="1">
        <v>1007536</v>
      </c>
      <c r="C1467" s="1">
        <v>2022</v>
      </c>
      <c r="D1467" s="1" t="s">
        <v>0</v>
      </c>
      <c r="E1467" s="1" t="s">
        <v>1</v>
      </c>
      <c r="F1467" s="1" t="s">
        <v>12</v>
      </c>
      <c r="G1467" s="1" t="s">
        <v>3</v>
      </c>
      <c r="H1467" s="1" t="s">
        <v>7</v>
      </c>
      <c r="I1467" s="1"/>
      <c r="J1467" s="1"/>
      <c r="K1467" s="1"/>
      <c r="L1467" s="28">
        <v>9</v>
      </c>
      <c r="M1467" s="31">
        <v>4.4059910999999996</v>
      </c>
      <c r="N1467" s="31">
        <v>0.11077099999999999</v>
      </c>
    </row>
    <row r="1468" spans="1:14" x14ac:dyDescent="0.25">
      <c r="A1468" s="1" t="s">
        <v>274</v>
      </c>
      <c r="B1468" s="1">
        <v>1007536</v>
      </c>
      <c r="C1468" s="1">
        <v>2022</v>
      </c>
      <c r="D1468" s="1" t="s">
        <v>0</v>
      </c>
      <c r="E1468" s="1" t="s">
        <v>1</v>
      </c>
      <c r="F1468" s="1" t="s">
        <v>12</v>
      </c>
      <c r="G1468" s="1" t="s">
        <v>3</v>
      </c>
      <c r="H1468" s="1" t="s">
        <v>6</v>
      </c>
      <c r="I1468" s="1"/>
      <c r="J1468" s="1"/>
      <c r="K1468" s="1"/>
      <c r="L1468" s="28">
        <v>0</v>
      </c>
      <c r="M1468" s="31">
        <v>0</v>
      </c>
      <c r="N1468" s="31">
        <v>0</v>
      </c>
    </row>
    <row r="1469" spans="1:14" x14ac:dyDescent="0.25">
      <c r="A1469" s="1" t="s">
        <v>24069</v>
      </c>
      <c r="B1469" s="1">
        <v>1007714</v>
      </c>
      <c r="C1469" s="1">
        <v>2022</v>
      </c>
      <c r="D1469" s="1" t="s">
        <v>0</v>
      </c>
      <c r="E1469" s="1" t="s">
        <v>1</v>
      </c>
      <c r="F1469" s="1" t="s">
        <v>25</v>
      </c>
      <c r="G1469" s="1" t="s">
        <v>3</v>
      </c>
      <c r="H1469" s="1" t="s">
        <v>7</v>
      </c>
      <c r="I1469" s="1"/>
      <c r="J1469" s="1"/>
      <c r="K1469" s="1"/>
      <c r="L1469" s="28">
        <v>168</v>
      </c>
      <c r="M1469" s="31">
        <v>1.6124703</v>
      </c>
      <c r="N1469" s="31">
        <v>9.2755099999999993E-2</v>
      </c>
    </row>
    <row r="1470" spans="1:14" x14ac:dyDescent="0.25">
      <c r="A1470" s="1" t="s">
        <v>355</v>
      </c>
      <c r="B1470" s="1">
        <v>1007779</v>
      </c>
      <c r="C1470" s="1">
        <v>2022</v>
      </c>
      <c r="D1470" s="1" t="s">
        <v>0</v>
      </c>
      <c r="E1470" s="1" t="s">
        <v>1</v>
      </c>
      <c r="F1470" s="1" t="s">
        <v>25</v>
      </c>
      <c r="G1470" s="1" t="s">
        <v>3</v>
      </c>
      <c r="H1470" s="1" t="s">
        <v>7</v>
      </c>
      <c r="I1470" s="1"/>
      <c r="J1470" s="1"/>
      <c r="K1470" s="1"/>
      <c r="L1470" s="28">
        <v>6</v>
      </c>
      <c r="M1470" s="31">
        <v>4.9300000000000004E-3</v>
      </c>
      <c r="N1470" s="31">
        <v>9.0000000000000006E-5</v>
      </c>
    </row>
    <row r="1471" spans="1:14" x14ac:dyDescent="0.25">
      <c r="A1471" s="1" t="s">
        <v>301</v>
      </c>
      <c r="B1471" s="1">
        <v>1007787</v>
      </c>
      <c r="C1471" s="1">
        <v>2022</v>
      </c>
      <c r="D1471" s="1" t="s">
        <v>0</v>
      </c>
      <c r="E1471" s="1" t="s">
        <v>1</v>
      </c>
      <c r="F1471" s="1" t="s">
        <v>12</v>
      </c>
      <c r="G1471" s="1" t="s">
        <v>3</v>
      </c>
      <c r="H1471" s="1" t="s">
        <v>7</v>
      </c>
      <c r="I1471" s="1"/>
      <c r="J1471" s="1"/>
      <c r="K1471" s="1"/>
      <c r="L1471" s="28">
        <v>156</v>
      </c>
      <c r="M1471" s="31">
        <v>152.12</v>
      </c>
      <c r="N1471" s="31">
        <v>4.4000000000000004</v>
      </c>
    </row>
    <row r="1472" spans="1:14" x14ac:dyDescent="0.25">
      <c r="A1472" s="1" t="s">
        <v>301</v>
      </c>
      <c r="B1472" s="1">
        <v>1007787</v>
      </c>
      <c r="C1472" s="1">
        <v>2022</v>
      </c>
      <c r="D1472" s="1" t="s">
        <v>0</v>
      </c>
      <c r="E1472" s="1" t="s">
        <v>1</v>
      </c>
      <c r="F1472" s="1" t="s">
        <v>12</v>
      </c>
      <c r="G1472" s="1" t="s">
        <v>3</v>
      </c>
      <c r="H1472" s="1" t="s">
        <v>8</v>
      </c>
      <c r="I1472" s="1"/>
      <c r="J1472" s="1"/>
      <c r="K1472" s="1"/>
      <c r="L1472" s="28">
        <v>0</v>
      </c>
      <c r="M1472" s="31">
        <v>0</v>
      </c>
      <c r="N1472" s="31">
        <v>0</v>
      </c>
    </row>
    <row r="1473" spans="1:14" x14ac:dyDescent="0.25">
      <c r="A1473" s="1" t="s">
        <v>301</v>
      </c>
      <c r="B1473" s="1">
        <v>1007787</v>
      </c>
      <c r="C1473" s="1">
        <v>2022</v>
      </c>
      <c r="D1473" s="1" t="s">
        <v>0</v>
      </c>
      <c r="E1473" s="1" t="s">
        <v>1</v>
      </c>
      <c r="F1473" s="1" t="s">
        <v>12</v>
      </c>
      <c r="G1473" s="1" t="s">
        <v>3</v>
      </c>
      <c r="H1473" s="1" t="s">
        <v>5</v>
      </c>
      <c r="I1473" s="1"/>
      <c r="J1473" s="1"/>
      <c r="K1473" s="1"/>
      <c r="L1473" s="28">
        <v>4</v>
      </c>
      <c r="M1473" s="31">
        <v>52.54</v>
      </c>
      <c r="N1473" s="31">
        <v>1.5</v>
      </c>
    </row>
    <row r="1474" spans="1:14" x14ac:dyDescent="0.25">
      <c r="A1474" s="1" t="s">
        <v>301</v>
      </c>
      <c r="B1474" s="1">
        <v>1007787</v>
      </c>
      <c r="C1474" s="1">
        <v>2022</v>
      </c>
      <c r="D1474" s="1" t="s">
        <v>0</v>
      </c>
      <c r="E1474" s="1" t="s">
        <v>1</v>
      </c>
      <c r="F1474" s="1" t="s">
        <v>12</v>
      </c>
      <c r="G1474" s="1" t="s">
        <v>3</v>
      </c>
      <c r="H1474" s="1" t="s">
        <v>6</v>
      </c>
      <c r="I1474" s="1"/>
      <c r="J1474" s="1"/>
      <c r="K1474" s="1"/>
      <c r="L1474" s="28">
        <v>0</v>
      </c>
      <c r="M1474" s="31">
        <v>0</v>
      </c>
      <c r="N1474" s="31">
        <v>0</v>
      </c>
    </row>
    <row r="1475" spans="1:14" x14ac:dyDescent="0.25">
      <c r="A1475" s="1" t="s">
        <v>301</v>
      </c>
      <c r="B1475" s="1">
        <v>1007787</v>
      </c>
      <c r="C1475" s="1">
        <v>2022</v>
      </c>
      <c r="D1475" s="1" t="s">
        <v>0</v>
      </c>
      <c r="E1475" s="1" t="s">
        <v>1</v>
      </c>
      <c r="F1475" s="1" t="s">
        <v>12</v>
      </c>
      <c r="G1475" s="1" t="s">
        <v>3</v>
      </c>
      <c r="H1475" s="1" t="s">
        <v>10</v>
      </c>
      <c r="I1475" s="1"/>
      <c r="J1475" s="1"/>
      <c r="K1475" s="1"/>
      <c r="L1475" s="28">
        <v>0</v>
      </c>
      <c r="M1475" s="31">
        <v>0</v>
      </c>
      <c r="N1475" s="31">
        <v>0</v>
      </c>
    </row>
    <row r="1476" spans="1:14" x14ac:dyDescent="0.25">
      <c r="A1476" s="1" t="s">
        <v>301</v>
      </c>
      <c r="B1476" s="1">
        <v>1007787</v>
      </c>
      <c r="C1476" s="1">
        <v>2022</v>
      </c>
      <c r="D1476" s="1" t="s">
        <v>0</v>
      </c>
      <c r="E1476" s="1" t="s">
        <v>1</v>
      </c>
      <c r="F1476" s="1" t="s">
        <v>12</v>
      </c>
      <c r="G1476" s="1" t="s">
        <v>3</v>
      </c>
      <c r="H1476" s="1" t="s">
        <v>4</v>
      </c>
      <c r="I1476" s="1"/>
      <c r="J1476" s="1"/>
      <c r="K1476" s="1"/>
      <c r="L1476" s="28">
        <v>0</v>
      </c>
      <c r="M1476" s="31">
        <v>0</v>
      </c>
      <c r="N1476" s="31">
        <v>0</v>
      </c>
    </row>
    <row r="1477" spans="1:14" x14ac:dyDescent="0.25">
      <c r="A1477" s="1" t="s">
        <v>301</v>
      </c>
      <c r="B1477" s="1">
        <v>1007787</v>
      </c>
      <c r="C1477" s="1">
        <v>2022</v>
      </c>
      <c r="D1477" s="1" t="s">
        <v>0</v>
      </c>
      <c r="E1477" s="1" t="s">
        <v>1</v>
      </c>
      <c r="F1477" s="1" t="s">
        <v>12</v>
      </c>
      <c r="G1477" s="1" t="s">
        <v>3</v>
      </c>
      <c r="H1477" s="1" t="s">
        <v>9</v>
      </c>
      <c r="I1477" s="1"/>
      <c r="J1477" s="1"/>
      <c r="K1477" s="1"/>
      <c r="L1477" s="28">
        <v>0</v>
      </c>
      <c r="M1477" s="31">
        <v>0</v>
      </c>
      <c r="N1477" s="31">
        <v>0</v>
      </c>
    </row>
    <row r="1478" spans="1:14" x14ac:dyDescent="0.25">
      <c r="A1478" s="1" t="s">
        <v>623</v>
      </c>
      <c r="B1478" s="1">
        <v>1007821</v>
      </c>
      <c r="C1478" s="1">
        <v>2022</v>
      </c>
      <c r="D1478" s="1" t="s">
        <v>0</v>
      </c>
      <c r="E1478" s="1" t="s">
        <v>1</v>
      </c>
      <c r="F1478" s="1" t="s">
        <v>25</v>
      </c>
      <c r="G1478" s="1" t="s">
        <v>3</v>
      </c>
      <c r="H1478" s="1" t="s">
        <v>7</v>
      </c>
      <c r="I1478" s="1"/>
      <c r="J1478" s="1"/>
      <c r="K1478" s="1"/>
      <c r="L1478" s="28">
        <v>533</v>
      </c>
      <c r="M1478" s="31">
        <v>17.181328100000002</v>
      </c>
      <c r="N1478" s="31">
        <v>0.2401857</v>
      </c>
    </row>
    <row r="1479" spans="1:14" x14ac:dyDescent="0.25">
      <c r="A1479" s="1" t="s">
        <v>623</v>
      </c>
      <c r="B1479" s="1">
        <v>1007821</v>
      </c>
      <c r="C1479" s="1">
        <v>2022</v>
      </c>
      <c r="D1479" s="1" t="s">
        <v>0</v>
      </c>
      <c r="E1479" s="1" t="s">
        <v>1</v>
      </c>
      <c r="F1479" s="1" t="s">
        <v>25</v>
      </c>
      <c r="G1479" s="1" t="s">
        <v>3</v>
      </c>
      <c r="H1479" s="1" t="s">
        <v>8</v>
      </c>
      <c r="I1479" s="1"/>
      <c r="J1479" s="1"/>
      <c r="K1479" s="1"/>
      <c r="L1479" s="28">
        <v>5</v>
      </c>
      <c r="M1479" s="31">
        <v>0.1945125</v>
      </c>
      <c r="N1479" s="31">
        <v>4.2164000000000004E-3</v>
      </c>
    </row>
    <row r="1480" spans="1:14" x14ac:dyDescent="0.25">
      <c r="A1480" s="1" t="s">
        <v>24070</v>
      </c>
      <c r="B1480" s="1">
        <v>1007903</v>
      </c>
      <c r="C1480" s="1">
        <v>2022</v>
      </c>
      <c r="D1480" s="1" t="s">
        <v>0</v>
      </c>
      <c r="E1480" s="1" t="s">
        <v>1</v>
      </c>
      <c r="F1480" s="1" t="s">
        <v>25</v>
      </c>
      <c r="G1480" s="1" t="s">
        <v>3</v>
      </c>
      <c r="H1480" s="1" t="s">
        <v>7</v>
      </c>
      <c r="I1480" s="1"/>
      <c r="J1480" s="1"/>
      <c r="K1480" s="1"/>
      <c r="L1480" s="28">
        <v>11</v>
      </c>
      <c r="M1480" s="31">
        <v>4.6704849499999999E-2</v>
      </c>
      <c r="N1480" s="31">
        <v>1.747284E-4</v>
      </c>
    </row>
    <row r="1481" spans="1:14" x14ac:dyDescent="0.25">
      <c r="A1481" s="1" t="s">
        <v>122</v>
      </c>
      <c r="B1481" s="1">
        <v>1008037</v>
      </c>
      <c r="C1481" s="1">
        <v>2022</v>
      </c>
      <c r="D1481" s="1" t="s">
        <v>0</v>
      </c>
      <c r="E1481" s="1" t="s">
        <v>1</v>
      </c>
      <c r="F1481" s="1" t="s">
        <v>12</v>
      </c>
      <c r="G1481" s="1" t="s">
        <v>3</v>
      </c>
      <c r="H1481" s="1" t="s">
        <v>4</v>
      </c>
      <c r="I1481" s="1"/>
      <c r="J1481" s="1"/>
      <c r="K1481" s="1"/>
      <c r="L1481" s="28">
        <v>76</v>
      </c>
      <c r="M1481" s="31">
        <v>108.509213</v>
      </c>
      <c r="N1481" s="31">
        <v>3.1291582</v>
      </c>
    </row>
    <row r="1482" spans="1:14" x14ac:dyDescent="0.25">
      <c r="A1482" s="1" t="s">
        <v>122</v>
      </c>
      <c r="B1482" s="1">
        <v>1008037</v>
      </c>
      <c r="C1482" s="1">
        <v>2022</v>
      </c>
      <c r="D1482" s="1" t="s">
        <v>0</v>
      </c>
      <c r="E1482" s="1" t="s">
        <v>1</v>
      </c>
      <c r="F1482" s="1" t="s">
        <v>12</v>
      </c>
      <c r="G1482" s="1" t="s">
        <v>3</v>
      </c>
      <c r="H1482" s="1" t="s">
        <v>7</v>
      </c>
      <c r="I1482" s="1"/>
      <c r="J1482" s="1"/>
      <c r="K1482" s="1"/>
      <c r="L1482" s="28">
        <v>72</v>
      </c>
      <c r="M1482" s="31">
        <v>50.899267199999997</v>
      </c>
      <c r="N1482" s="31">
        <v>1.4678188000000001</v>
      </c>
    </row>
    <row r="1483" spans="1:14" x14ac:dyDescent="0.25">
      <c r="A1483" s="1" t="s">
        <v>96</v>
      </c>
      <c r="B1483" s="1">
        <v>1008043</v>
      </c>
      <c r="C1483" s="1">
        <v>2022</v>
      </c>
      <c r="D1483" s="1" t="s">
        <v>0</v>
      </c>
      <c r="E1483" s="1" t="s">
        <v>1</v>
      </c>
      <c r="F1483" s="1" t="s">
        <v>12</v>
      </c>
      <c r="G1483" s="1" t="s">
        <v>3</v>
      </c>
      <c r="H1483" s="1" t="s">
        <v>5</v>
      </c>
      <c r="I1483" s="1"/>
      <c r="J1483" s="1"/>
      <c r="K1483" s="1"/>
      <c r="L1483" s="28">
        <v>4</v>
      </c>
      <c r="M1483" s="31">
        <v>43.806095999999997</v>
      </c>
      <c r="N1483" s="31">
        <v>1.2632679</v>
      </c>
    </row>
    <row r="1484" spans="1:14" x14ac:dyDescent="0.25">
      <c r="A1484" s="1" t="s">
        <v>96</v>
      </c>
      <c r="B1484" s="1">
        <v>1008043</v>
      </c>
      <c r="C1484" s="1">
        <v>2022</v>
      </c>
      <c r="D1484" s="1" t="s">
        <v>0</v>
      </c>
      <c r="E1484" s="1" t="s">
        <v>1</v>
      </c>
      <c r="F1484" s="1" t="s">
        <v>12</v>
      </c>
      <c r="G1484" s="1" t="s">
        <v>3</v>
      </c>
      <c r="H1484" s="1" t="s">
        <v>9</v>
      </c>
      <c r="I1484" s="1"/>
      <c r="J1484" s="1"/>
      <c r="K1484" s="1"/>
      <c r="L1484" s="28">
        <v>5</v>
      </c>
      <c r="M1484" s="31">
        <v>1.2769824000000001</v>
      </c>
      <c r="N1484" s="31">
        <v>3.6825299999999998E-2</v>
      </c>
    </row>
    <row r="1485" spans="1:14" x14ac:dyDescent="0.25">
      <c r="A1485" s="1" t="s">
        <v>96</v>
      </c>
      <c r="B1485" s="1">
        <v>1008043</v>
      </c>
      <c r="C1485" s="1">
        <v>2022</v>
      </c>
      <c r="D1485" s="1" t="s">
        <v>0</v>
      </c>
      <c r="E1485" s="1" t="s">
        <v>1</v>
      </c>
      <c r="F1485" s="1" t="s">
        <v>12</v>
      </c>
      <c r="G1485" s="1" t="s">
        <v>3</v>
      </c>
      <c r="H1485" s="1" t="s">
        <v>6</v>
      </c>
      <c r="I1485" s="1"/>
      <c r="J1485" s="1"/>
      <c r="K1485" s="1"/>
      <c r="L1485" s="28">
        <v>4</v>
      </c>
      <c r="M1485" s="31">
        <v>0.95431679999999997</v>
      </c>
      <c r="N1485" s="31">
        <v>2.7520300000000001E-2</v>
      </c>
    </row>
    <row r="1486" spans="1:14" x14ac:dyDescent="0.25">
      <c r="A1486" s="1" t="s">
        <v>96</v>
      </c>
      <c r="B1486" s="1">
        <v>1008043</v>
      </c>
      <c r="C1486" s="1">
        <v>2022</v>
      </c>
      <c r="D1486" s="1" t="s">
        <v>0</v>
      </c>
      <c r="E1486" s="1" t="s">
        <v>1</v>
      </c>
      <c r="F1486" s="1" t="s">
        <v>12</v>
      </c>
      <c r="G1486" s="1" t="s">
        <v>3</v>
      </c>
      <c r="H1486" s="1" t="s">
        <v>7</v>
      </c>
      <c r="I1486" s="1"/>
      <c r="J1486" s="1"/>
      <c r="K1486" s="1"/>
      <c r="L1486" s="28">
        <v>44</v>
      </c>
      <c r="M1486" s="31">
        <v>30.524275200000002</v>
      </c>
      <c r="N1486" s="31">
        <v>0.88025050000000005</v>
      </c>
    </row>
    <row r="1487" spans="1:14" x14ac:dyDescent="0.25">
      <c r="A1487" s="1" t="s">
        <v>116</v>
      </c>
      <c r="B1487" s="1">
        <v>1008045</v>
      </c>
      <c r="C1487" s="1">
        <v>2022</v>
      </c>
      <c r="D1487" s="1" t="s">
        <v>0</v>
      </c>
      <c r="E1487" s="1" t="s">
        <v>1</v>
      </c>
      <c r="F1487" s="1" t="s">
        <v>12</v>
      </c>
      <c r="G1487" s="1" t="s">
        <v>3</v>
      </c>
      <c r="H1487" s="1" t="s">
        <v>7</v>
      </c>
      <c r="I1487" s="1"/>
      <c r="J1487" s="1"/>
      <c r="K1487" s="1"/>
      <c r="L1487" s="28">
        <v>68</v>
      </c>
      <c r="M1487" s="31">
        <v>19.341148799999999</v>
      </c>
      <c r="N1487" s="31">
        <v>0.55775459999999999</v>
      </c>
    </row>
    <row r="1488" spans="1:14" x14ac:dyDescent="0.25">
      <c r="A1488" s="1" t="s">
        <v>660</v>
      </c>
      <c r="B1488" s="1">
        <v>1008046</v>
      </c>
      <c r="C1488" s="1">
        <v>2022</v>
      </c>
      <c r="D1488" s="1" t="s">
        <v>0</v>
      </c>
      <c r="E1488" s="1" t="s">
        <v>1</v>
      </c>
      <c r="F1488" s="1" t="s">
        <v>12</v>
      </c>
      <c r="G1488" s="1" t="s">
        <v>3</v>
      </c>
      <c r="H1488" s="1" t="s">
        <v>7</v>
      </c>
      <c r="I1488" s="1"/>
      <c r="J1488" s="1"/>
      <c r="K1488" s="1"/>
      <c r="L1488" s="28">
        <v>67</v>
      </c>
      <c r="M1488" s="31">
        <v>4.6190975999999999</v>
      </c>
      <c r="N1488" s="31">
        <v>0.13320419999999999</v>
      </c>
    </row>
    <row r="1489" spans="1:14" x14ac:dyDescent="0.25">
      <c r="A1489" s="1" t="s">
        <v>24071</v>
      </c>
      <c r="B1489" s="1">
        <v>1008080</v>
      </c>
      <c r="C1489" s="1">
        <v>2022</v>
      </c>
      <c r="D1489" s="1" t="s">
        <v>0</v>
      </c>
      <c r="E1489" s="1" t="s">
        <v>1</v>
      </c>
      <c r="F1489" s="1" t="s">
        <v>12</v>
      </c>
      <c r="G1489" s="1" t="s">
        <v>3</v>
      </c>
      <c r="H1489" s="1" t="s">
        <v>7</v>
      </c>
      <c r="I1489" s="1"/>
      <c r="J1489" s="1"/>
      <c r="K1489" s="1"/>
      <c r="L1489" s="28">
        <v>44</v>
      </c>
      <c r="M1489" s="31">
        <v>32.4624576</v>
      </c>
      <c r="N1489" s="31">
        <v>0.93614319999999995</v>
      </c>
    </row>
    <row r="1490" spans="1:14" x14ac:dyDescent="0.25">
      <c r="A1490" s="1" t="s">
        <v>383</v>
      </c>
      <c r="B1490" s="1">
        <v>1008146</v>
      </c>
      <c r="C1490" s="1">
        <v>2022</v>
      </c>
      <c r="D1490" s="1" t="s">
        <v>0</v>
      </c>
      <c r="E1490" s="1" t="s">
        <v>1</v>
      </c>
      <c r="F1490" s="1" t="s">
        <v>12</v>
      </c>
      <c r="G1490" s="1" t="s">
        <v>3</v>
      </c>
      <c r="H1490" s="1" t="s">
        <v>7</v>
      </c>
      <c r="I1490" s="1"/>
      <c r="J1490" s="1"/>
      <c r="K1490" s="1"/>
      <c r="L1490" s="28">
        <v>46</v>
      </c>
      <c r="M1490" s="31">
        <v>45.5</v>
      </c>
      <c r="N1490" s="31">
        <v>1.3</v>
      </c>
    </row>
    <row r="1491" spans="1:14" x14ac:dyDescent="0.25">
      <c r="A1491" s="1" t="s">
        <v>383</v>
      </c>
      <c r="B1491" s="1">
        <v>1008146</v>
      </c>
      <c r="C1491" s="1">
        <v>2022</v>
      </c>
      <c r="D1491" s="1" t="s">
        <v>0</v>
      </c>
      <c r="E1491" s="1" t="s">
        <v>1</v>
      </c>
      <c r="F1491" s="1" t="s">
        <v>12</v>
      </c>
      <c r="G1491" s="1" t="s">
        <v>3</v>
      </c>
      <c r="H1491" s="1" t="s">
        <v>5</v>
      </c>
      <c r="I1491" s="1"/>
      <c r="J1491" s="1"/>
      <c r="K1491" s="1"/>
      <c r="L1491" s="28">
        <v>0</v>
      </c>
      <c r="M1491" s="31">
        <v>0</v>
      </c>
      <c r="N1491" s="31">
        <v>0</v>
      </c>
    </row>
    <row r="1492" spans="1:14" x14ac:dyDescent="0.25">
      <c r="A1492" s="1" t="s">
        <v>383</v>
      </c>
      <c r="B1492" s="1">
        <v>1008146</v>
      </c>
      <c r="C1492" s="1">
        <v>2022</v>
      </c>
      <c r="D1492" s="1" t="s">
        <v>0</v>
      </c>
      <c r="E1492" s="1" t="s">
        <v>1</v>
      </c>
      <c r="F1492" s="1" t="s">
        <v>12</v>
      </c>
      <c r="G1492" s="1" t="s">
        <v>3</v>
      </c>
      <c r="H1492" s="1" t="s">
        <v>6</v>
      </c>
      <c r="I1492" s="1"/>
      <c r="J1492" s="1"/>
      <c r="K1492" s="1"/>
      <c r="L1492" s="28">
        <v>0</v>
      </c>
      <c r="M1492" s="31">
        <v>0</v>
      </c>
      <c r="N1492" s="31">
        <v>0</v>
      </c>
    </row>
    <row r="1493" spans="1:14" x14ac:dyDescent="0.25">
      <c r="A1493" s="1" t="s">
        <v>383</v>
      </c>
      <c r="B1493" s="1">
        <v>1008146</v>
      </c>
      <c r="C1493" s="1">
        <v>2022</v>
      </c>
      <c r="D1493" s="1" t="s">
        <v>0</v>
      </c>
      <c r="E1493" s="1" t="s">
        <v>1</v>
      </c>
      <c r="F1493" s="1" t="s">
        <v>12</v>
      </c>
      <c r="G1493" s="1" t="s">
        <v>3</v>
      </c>
      <c r="H1493" s="1" t="s">
        <v>4</v>
      </c>
      <c r="I1493" s="1"/>
      <c r="J1493" s="1"/>
      <c r="K1493" s="1"/>
      <c r="L1493" s="28">
        <v>0</v>
      </c>
      <c r="M1493" s="31">
        <v>0</v>
      </c>
      <c r="N1493" s="31">
        <v>0</v>
      </c>
    </row>
    <row r="1494" spans="1:14" x14ac:dyDescent="0.25">
      <c r="A1494" s="1" t="s">
        <v>383</v>
      </c>
      <c r="B1494" s="1">
        <v>1008146</v>
      </c>
      <c r="C1494" s="1">
        <v>2022</v>
      </c>
      <c r="D1494" s="1" t="s">
        <v>0</v>
      </c>
      <c r="E1494" s="1" t="s">
        <v>1</v>
      </c>
      <c r="F1494" s="1" t="s">
        <v>12</v>
      </c>
      <c r="G1494" s="1" t="s">
        <v>3</v>
      </c>
      <c r="H1494" s="1" t="s">
        <v>10</v>
      </c>
      <c r="I1494" s="1"/>
      <c r="J1494" s="1"/>
      <c r="K1494" s="1"/>
      <c r="L1494" s="28">
        <v>0</v>
      </c>
      <c r="M1494" s="31">
        <v>0</v>
      </c>
      <c r="N1494" s="31">
        <v>0</v>
      </c>
    </row>
    <row r="1495" spans="1:14" x14ac:dyDescent="0.25">
      <c r="A1495" s="1" t="s">
        <v>383</v>
      </c>
      <c r="B1495" s="1">
        <v>1008146</v>
      </c>
      <c r="C1495" s="1">
        <v>2022</v>
      </c>
      <c r="D1495" s="1" t="s">
        <v>0</v>
      </c>
      <c r="E1495" s="1" t="s">
        <v>1</v>
      </c>
      <c r="F1495" s="1" t="s">
        <v>12</v>
      </c>
      <c r="G1495" s="1" t="s">
        <v>3</v>
      </c>
      <c r="H1495" s="1" t="s">
        <v>9</v>
      </c>
      <c r="I1495" s="1"/>
      <c r="J1495" s="1"/>
      <c r="K1495" s="1"/>
      <c r="L1495" s="28">
        <v>0</v>
      </c>
      <c r="M1495" s="31">
        <v>0</v>
      </c>
      <c r="N1495" s="31">
        <v>0</v>
      </c>
    </row>
    <row r="1496" spans="1:14" x14ac:dyDescent="0.25">
      <c r="A1496" s="1" t="s">
        <v>383</v>
      </c>
      <c r="B1496" s="1">
        <v>1008146</v>
      </c>
      <c r="C1496" s="1">
        <v>2022</v>
      </c>
      <c r="D1496" s="1" t="s">
        <v>0</v>
      </c>
      <c r="E1496" s="1" t="s">
        <v>1</v>
      </c>
      <c r="F1496" s="1" t="s">
        <v>12</v>
      </c>
      <c r="G1496" s="1" t="s">
        <v>3</v>
      </c>
      <c r="H1496" s="1" t="s">
        <v>8</v>
      </c>
      <c r="I1496" s="1"/>
      <c r="J1496" s="1"/>
      <c r="K1496" s="1"/>
      <c r="L1496" s="28">
        <v>0</v>
      </c>
      <c r="M1496" s="31">
        <v>0</v>
      </c>
      <c r="N1496" s="31">
        <v>0</v>
      </c>
    </row>
    <row r="1497" spans="1:14" x14ac:dyDescent="0.25">
      <c r="A1497" s="1" t="s">
        <v>823</v>
      </c>
      <c r="B1497" s="1">
        <v>1008149</v>
      </c>
      <c r="C1497" s="1">
        <v>2022</v>
      </c>
      <c r="D1497" s="1" t="s">
        <v>0</v>
      </c>
      <c r="E1497" s="1" t="s">
        <v>1</v>
      </c>
      <c r="F1497" s="1" t="s">
        <v>12</v>
      </c>
      <c r="G1497" s="1" t="s">
        <v>3</v>
      </c>
      <c r="H1497" s="1" t="s">
        <v>10</v>
      </c>
      <c r="I1497" s="1"/>
      <c r="J1497" s="1"/>
      <c r="K1497" s="1"/>
      <c r="L1497" s="28">
        <v>0</v>
      </c>
      <c r="M1497" s="31">
        <v>0</v>
      </c>
      <c r="N1497" s="31">
        <v>0</v>
      </c>
    </row>
    <row r="1498" spans="1:14" x14ac:dyDescent="0.25">
      <c r="A1498" s="1" t="s">
        <v>823</v>
      </c>
      <c r="B1498" s="1">
        <v>1008149</v>
      </c>
      <c r="C1498" s="1">
        <v>2022</v>
      </c>
      <c r="D1498" s="1" t="s">
        <v>0</v>
      </c>
      <c r="E1498" s="1" t="s">
        <v>1</v>
      </c>
      <c r="F1498" s="1" t="s">
        <v>12</v>
      </c>
      <c r="G1498" s="1" t="s">
        <v>3</v>
      </c>
      <c r="H1498" s="1" t="s">
        <v>5</v>
      </c>
      <c r="I1498" s="1"/>
      <c r="J1498" s="1"/>
      <c r="K1498" s="1"/>
      <c r="L1498" s="28">
        <v>0</v>
      </c>
      <c r="M1498" s="31">
        <v>0</v>
      </c>
      <c r="N1498" s="31">
        <v>0</v>
      </c>
    </row>
    <row r="1499" spans="1:14" x14ac:dyDescent="0.25">
      <c r="A1499" s="1" t="s">
        <v>823</v>
      </c>
      <c r="B1499" s="1">
        <v>1008149</v>
      </c>
      <c r="C1499" s="1">
        <v>2022</v>
      </c>
      <c r="D1499" s="1" t="s">
        <v>0</v>
      </c>
      <c r="E1499" s="1" t="s">
        <v>1</v>
      </c>
      <c r="F1499" s="1" t="s">
        <v>12</v>
      </c>
      <c r="G1499" s="1" t="s">
        <v>3</v>
      </c>
      <c r="H1499" s="1" t="s">
        <v>7</v>
      </c>
      <c r="I1499" s="1"/>
      <c r="J1499" s="1"/>
      <c r="K1499" s="1"/>
      <c r="L1499" s="28">
        <v>63</v>
      </c>
      <c r="M1499" s="31">
        <v>9.0299999999999994</v>
      </c>
      <c r="N1499" s="31">
        <v>0.3</v>
      </c>
    </row>
    <row r="1500" spans="1:14" x14ac:dyDescent="0.25">
      <c r="A1500" s="1" t="s">
        <v>823</v>
      </c>
      <c r="B1500" s="1">
        <v>1008149</v>
      </c>
      <c r="C1500" s="1">
        <v>2022</v>
      </c>
      <c r="D1500" s="1" t="s">
        <v>0</v>
      </c>
      <c r="E1500" s="1" t="s">
        <v>1</v>
      </c>
      <c r="F1500" s="1" t="s">
        <v>12</v>
      </c>
      <c r="G1500" s="1" t="s">
        <v>3</v>
      </c>
      <c r="H1500" s="1" t="s">
        <v>6</v>
      </c>
      <c r="I1500" s="1"/>
      <c r="J1500" s="1"/>
      <c r="K1500" s="1"/>
      <c r="L1500" s="28">
        <v>0</v>
      </c>
      <c r="M1500" s="31">
        <v>0</v>
      </c>
      <c r="N1500" s="31">
        <v>0</v>
      </c>
    </row>
    <row r="1501" spans="1:14" x14ac:dyDescent="0.25">
      <c r="A1501" s="1" t="s">
        <v>823</v>
      </c>
      <c r="B1501" s="1">
        <v>1008149</v>
      </c>
      <c r="C1501" s="1">
        <v>2022</v>
      </c>
      <c r="D1501" s="1" t="s">
        <v>0</v>
      </c>
      <c r="E1501" s="1" t="s">
        <v>1</v>
      </c>
      <c r="F1501" s="1" t="s">
        <v>12</v>
      </c>
      <c r="G1501" s="1" t="s">
        <v>3</v>
      </c>
      <c r="H1501" s="1" t="s">
        <v>9</v>
      </c>
      <c r="I1501" s="1"/>
      <c r="J1501" s="1"/>
      <c r="K1501" s="1"/>
      <c r="L1501" s="28">
        <v>0</v>
      </c>
      <c r="M1501" s="31">
        <v>0</v>
      </c>
      <c r="N1501" s="31">
        <v>0</v>
      </c>
    </row>
    <row r="1502" spans="1:14" x14ac:dyDescent="0.25">
      <c r="A1502" s="1" t="s">
        <v>823</v>
      </c>
      <c r="B1502" s="1">
        <v>1008149</v>
      </c>
      <c r="C1502" s="1">
        <v>2022</v>
      </c>
      <c r="D1502" s="1" t="s">
        <v>0</v>
      </c>
      <c r="E1502" s="1" t="s">
        <v>1</v>
      </c>
      <c r="F1502" s="1" t="s">
        <v>12</v>
      </c>
      <c r="G1502" s="1" t="s">
        <v>3</v>
      </c>
      <c r="H1502" s="1" t="s">
        <v>8</v>
      </c>
      <c r="I1502" s="1"/>
      <c r="J1502" s="1"/>
      <c r="K1502" s="1"/>
      <c r="L1502" s="28">
        <v>1</v>
      </c>
      <c r="M1502" s="31">
        <v>0.16</v>
      </c>
      <c r="N1502" s="31">
        <v>0</v>
      </c>
    </row>
    <row r="1503" spans="1:14" x14ac:dyDescent="0.25">
      <c r="A1503" s="1" t="s">
        <v>823</v>
      </c>
      <c r="B1503" s="1">
        <v>1008149</v>
      </c>
      <c r="C1503" s="1">
        <v>2022</v>
      </c>
      <c r="D1503" s="1" t="s">
        <v>0</v>
      </c>
      <c r="E1503" s="1" t="s">
        <v>1</v>
      </c>
      <c r="F1503" s="1" t="s">
        <v>12</v>
      </c>
      <c r="G1503" s="1" t="s">
        <v>3</v>
      </c>
      <c r="H1503" s="1" t="s">
        <v>4</v>
      </c>
      <c r="I1503" s="1"/>
      <c r="J1503" s="1"/>
      <c r="K1503" s="1"/>
      <c r="L1503" s="28">
        <v>0</v>
      </c>
      <c r="M1503" s="31">
        <v>0</v>
      </c>
      <c r="N1503" s="31">
        <v>0</v>
      </c>
    </row>
    <row r="1504" spans="1:14" x14ac:dyDescent="0.25">
      <c r="A1504" s="1" t="s">
        <v>750</v>
      </c>
      <c r="B1504" s="1">
        <v>1008150</v>
      </c>
      <c r="C1504" s="1">
        <v>2022</v>
      </c>
      <c r="D1504" s="1" t="s">
        <v>0</v>
      </c>
      <c r="E1504" s="1" t="s">
        <v>1</v>
      </c>
      <c r="F1504" s="1" t="s">
        <v>12</v>
      </c>
      <c r="G1504" s="1" t="s">
        <v>3</v>
      </c>
      <c r="H1504" s="1" t="s">
        <v>4</v>
      </c>
      <c r="I1504" s="1"/>
      <c r="J1504" s="1"/>
      <c r="K1504" s="1"/>
      <c r="L1504" s="28">
        <v>0</v>
      </c>
      <c r="M1504" s="31">
        <v>0</v>
      </c>
      <c r="N1504" s="31">
        <v>0</v>
      </c>
    </row>
    <row r="1505" spans="1:14" x14ac:dyDescent="0.25">
      <c r="A1505" s="1" t="s">
        <v>750</v>
      </c>
      <c r="B1505" s="1">
        <v>1008150</v>
      </c>
      <c r="C1505" s="1">
        <v>2022</v>
      </c>
      <c r="D1505" s="1" t="s">
        <v>0</v>
      </c>
      <c r="E1505" s="1" t="s">
        <v>1</v>
      </c>
      <c r="F1505" s="1" t="s">
        <v>12</v>
      </c>
      <c r="G1505" s="1" t="s">
        <v>3</v>
      </c>
      <c r="H1505" s="1" t="s">
        <v>9</v>
      </c>
      <c r="I1505" s="1"/>
      <c r="J1505" s="1"/>
      <c r="K1505" s="1"/>
      <c r="L1505" s="28">
        <v>11</v>
      </c>
      <c r="M1505" s="31">
        <v>4.9800000000000004</v>
      </c>
      <c r="N1505" s="31">
        <v>0.1</v>
      </c>
    </row>
    <row r="1506" spans="1:14" x14ac:dyDescent="0.25">
      <c r="A1506" s="1" t="s">
        <v>750</v>
      </c>
      <c r="B1506" s="1">
        <v>1008150</v>
      </c>
      <c r="C1506" s="1">
        <v>2022</v>
      </c>
      <c r="D1506" s="1" t="s">
        <v>0</v>
      </c>
      <c r="E1506" s="1" t="s">
        <v>1</v>
      </c>
      <c r="F1506" s="1" t="s">
        <v>12</v>
      </c>
      <c r="G1506" s="1" t="s">
        <v>3</v>
      </c>
      <c r="H1506" s="1" t="s">
        <v>5</v>
      </c>
      <c r="I1506" s="1"/>
      <c r="J1506" s="1"/>
      <c r="K1506" s="1"/>
      <c r="L1506" s="28">
        <v>1</v>
      </c>
      <c r="M1506" s="31">
        <v>2.65</v>
      </c>
      <c r="N1506" s="31">
        <v>0.1</v>
      </c>
    </row>
    <row r="1507" spans="1:14" x14ac:dyDescent="0.25">
      <c r="A1507" s="1" t="s">
        <v>750</v>
      </c>
      <c r="B1507" s="1">
        <v>1008150</v>
      </c>
      <c r="C1507" s="1">
        <v>2022</v>
      </c>
      <c r="D1507" s="1" t="s">
        <v>0</v>
      </c>
      <c r="E1507" s="1" t="s">
        <v>1</v>
      </c>
      <c r="F1507" s="1" t="s">
        <v>12</v>
      </c>
      <c r="G1507" s="1" t="s">
        <v>3</v>
      </c>
      <c r="H1507" s="1" t="s">
        <v>7</v>
      </c>
      <c r="I1507" s="1"/>
      <c r="J1507" s="1"/>
      <c r="K1507" s="1"/>
      <c r="L1507" s="28">
        <v>7</v>
      </c>
      <c r="M1507" s="31">
        <v>2.71</v>
      </c>
      <c r="N1507" s="31">
        <v>0.1</v>
      </c>
    </row>
    <row r="1508" spans="1:14" x14ac:dyDescent="0.25">
      <c r="A1508" s="1" t="s">
        <v>750</v>
      </c>
      <c r="B1508" s="1">
        <v>1008150</v>
      </c>
      <c r="C1508" s="1">
        <v>2022</v>
      </c>
      <c r="D1508" s="1" t="s">
        <v>0</v>
      </c>
      <c r="E1508" s="1" t="s">
        <v>1</v>
      </c>
      <c r="F1508" s="1" t="s">
        <v>12</v>
      </c>
      <c r="G1508" s="1" t="s">
        <v>3</v>
      </c>
      <c r="H1508" s="1" t="s">
        <v>8</v>
      </c>
      <c r="I1508" s="1"/>
      <c r="J1508" s="1"/>
      <c r="K1508" s="1"/>
      <c r="L1508" s="28">
        <v>40</v>
      </c>
      <c r="M1508" s="31">
        <v>2.4</v>
      </c>
      <c r="N1508" s="31">
        <v>0.1</v>
      </c>
    </row>
    <row r="1509" spans="1:14" x14ac:dyDescent="0.25">
      <c r="A1509" s="1" t="s">
        <v>750</v>
      </c>
      <c r="B1509" s="1">
        <v>1008150</v>
      </c>
      <c r="C1509" s="1">
        <v>2022</v>
      </c>
      <c r="D1509" s="1" t="s">
        <v>0</v>
      </c>
      <c r="E1509" s="1" t="s">
        <v>1</v>
      </c>
      <c r="F1509" s="1" t="s">
        <v>12</v>
      </c>
      <c r="G1509" s="1" t="s">
        <v>3</v>
      </c>
      <c r="H1509" s="1" t="s">
        <v>10</v>
      </c>
      <c r="I1509" s="1"/>
      <c r="J1509" s="1"/>
      <c r="K1509" s="1"/>
      <c r="L1509" s="28">
        <v>0</v>
      </c>
      <c r="M1509" s="31">
        <v>0</v>
      </c>
      <c r="N1509" s="31">
        <v>0</v>
      </c>
    </row>
    <row r="1510" spans="1:14" x14ac:dyDescent="0.25">
      <c r="A1510" s="1" t="s">
        <v>750</v>
      </c>
      <c r="B1510" s="1">
        <v>1008150</v>
      </c>
      <c r="C1510" s="1">
        <v>2022</v>
      </c>
      <c r="D1510" s="1" t="s">
        <v>0</v>
      </c>
      <c r="E1510" s="1" t="s">
        <v>1</v>
      </c>
      <c r="F1510" s="1" t="s">
        <v>12</v>
      </c>
      <c r="G1510" s="1" t="s">
        <v>3</v>
      </c>
      <c r="H1510" s="1" t="s">
        <v>6</v>
      </c>
      <c r="I1510" s="1"/>
      <c r="J1510" s="1"/>
      <c r="K1510" s="1"/>
      <c r="L1510" s="28">
        <v>0</v>
      </c>
      <c r="M1510" s="31">
        <v>0</v>
      </c>
      <c r="N1510" s="31">
        <v>0</v>
      </c>
    </row>
    <row r="1511" spans="1:14" x14ac:dyDescent="0.25">
      <c r="A1511" s="1" t="s">
        <v>24072</v>
      </c>
      <c r="B1511" s="1">
        <v>1008151</v>
      </c>
      <c r="C1511" s="1">
        <v>2022</v>
      </c>
      <c r="D1511" s="1" t="s">
        <v>0</v>
      </c>
      <c r="E1511" s="1" t="s">
        <v>1</v>
      </c>
      <c r="F1511" s="1" t="s">
        <v>12</v>
      </c>
      <c r="G1511" s="1" t="s">
        <v>3</v>
      </c>
      <c r="H1511" s="1" t="s">
        <v>7</v>
      </c>
      <c r="I1511" s="1"/>
      <c r="J1511" s="1"/>
      <c r="K1511" s="1"/>
      <c r="L1511" s="28">
        <v>34</v>
      </c>
      <c r="M1511" s="31">
        <v>7.2542304</v>
      </c>
      <c r="N1511" s="31">
        <v>0.20919550000000001</v>
      </c>
    </row>
    <row r="1512" spans="1:14" x14ac:dyDescent="0.25">
      <c r="A1512" s="1" t="s">
        <v>24072</v>
      </c>
      <c r="B1512" s="1">
        <v>1008151</v>
      </c>
      <c r="C1512" s="1">
        <v>2022</v>
      </c>
      <c r="D1512" s="1" t="s">
        <v>0</v>
      </c>
      <c r="E1512" s="1" t="s">
        <v>1</v>
      </c>
      <c r="F1512" s="1" t="s">
        <v>12</v>
      </c>
      <c r="G1512" s="1" t="s">
        <v>3</v>
      </c>
      <c r="H1512" s="1" t="s">
        <v>5</v>
      </c>
      <c r="I1512" s="1"/>
      <c r="J1512" s="1"/>
      <c r="K1512" s="1"/>
      <c r="L1512" s="28">
        <v>1</v>
      </c>
      <c r="M1512" s="31">
        <v>3.8303999999999999E-3</v>
      </c>
      <c r="N1512" s="31">
        <v>1.105E-4</v>
      </c>
    </row>
    <row r="1513" spans="1:14" x14ac:dyDescent="0.25">
      <c r="A1513" s="1" t="s">
        <v>24072</v>
      </c>
      <c r="B1513" s="1">
        <v>1008151</v>
      </c>
      <c r="C1513" s="1">
        <v>2022</v>
      </c>
      <c r="D1513" s="1" t="s">
        <v>0</v>
      </c>
      <c r="E1513" s="1" t="s">
        <v>1</v>
      </c>
      <c r="F1513" s="1" t="s">
        <v>12</v>
      </c>
      <c r="G1513" s="1" t="s">
        <v>3</v>
      </c>
      <c r="H1513" s="1" t="s">
        <v>10</v>
      </c>
      <c r="I1513" s="1"/>
      <c r="J1513" s="1"/>
      <c r="K1513" s="1"/>
      <c r="L1513" s="28">
        <v>1</v>
      </c>
      <c r="M1513" s="31">
        <v>3.4024896</v>
      </c>
      <c r="N1513" s="31">
        <v>9.8119999999999999E-2</v>
      </c>
    </row>
    <row r="1514" spans="1:14" x14ac:dyDescent="0.25">
      <c r="A1514" s="1" t="s">
        <v>24072</v>
      </c>
      <c r="B1514" s="1">
        <v>1008151</v>
      </c>
      <c r="C1514" s="1">
        <v>2022</v>
      </c>
      <c r="D1514" s="1" t="s">
        <v>0</v>
      </c>
      <c r="E1514" s="1" t="s">
        <v>1</v>
      </c>
      <c r="F1514" s="1" t="s">
        <v>12</v>
      </c>
      <c r="G1514" s="1" t="s">
        <v>3</v>
      </c>
      <c r="H1514" s="1" t="s">
        <v>9</v>
      </c>
      <c r="I1514" s="1"/>
      <c r="J1514" s="1"/>
      <c r="K1514" s="1"/>
      <c r="L1514" s="28">
        <v>1</v>
      </c>
      <c r="M1514" s="31">
        <v>3.1046304</v>
      </c>
      <c r="N1514" s="31">
        <v>8.9530499999999999E-2</v>
      </c>
    </row>
    <row r="1515" spans="1:14" x14ac:dyDescent="0.25">
      <c r="A1515" s="1" t="s">
        <v>693</v>
      </c>
      <c r="B1515" s="1">
        <v>1008158</v>
      </c>
      <c r="C1515" s="1">
        <v>2022</v>
      </c>
      <c r="D1515" s="1" t="s">
        <v>0</v>
      </c>
      <c r="E1515" s="1" t="s">
        <v>1</v>
      </c>
      <c r="F1515" s="1" t="s">
        <v>12</v>
      </c>
      <c r="G1515" s="1" t="s">
        <v>3</v>
      </c>
      <c r="H1515" s="1" t="s">
        <v>4</v>
      </c>
      <c r="I1515" s="1"/>
      <c r="J1515" s="1"/>
      <c r="K1515" s="1"/>
      <c r="L1515" s="28">
        <v>0</v>
      </c>
      <c r="M1515" s="31">
        <v>0</v>
      </c>
      <c r="N1515" s="31">
        <v>0</v>
      </c>
    </row>
    <row r="1516" spans="1:14" x14ac:dyDescent="0.25">
      <c r="A1516" s="1" t="s">
        <v>693</v>
      </c>
      <c r="B1516" s="1">
        <v>1008158</v>
      </c>
      <c r="C1516" s="1">
        <v>2022</v>
      </c>
      <c r="D1516" s="1" t="s">
        <v>0</v>
      </c>
      <c r="E1516" s="1" t="s">
        <v>1</v>
      </c>
      <c r="F1516" s="1" t="s">
        <v>12</v>
      </c>
      <c r="G1516" s="1" t="s">
        <v>3</v>
      </c>
      <c r="H1516" s="1" t="s">
        <v>5</v>
      </c>
      <c r="I1516" s="1"/>
      <c r="J1516" s="1"/>
      <c r="K1516" s="1"/>
      <c r="L1516" s="28">
        <v>0</v>
      </c>
      <c r="M1516" s="31">
        <v>0</v>
      </c>
      <c r="N1516" s="31">
        <v>0</v>
      </c>
    </row>
    <row r="1517" spans="1:14" x14ac:dyDescent="0.25">
      <c r="A1517" s="1" t="s">
        <v>693</v>
      </c>
      <c r="B1517" s="1">
        <v>1008158</v>
      </c>
      <c r="C1517" s="1">
        <v>2022</v>
      </c>
      <c r="D1517" s="1" t="s">
        <v>0</v>
      </c>
      <c r="E1517" s="1" t="s">
        <v>1</v>
      </c>
      <c r="F1517" s="1" t="s">
        <v>12</v>
      </c>
      <c r="G1517" s="1" t="s">
        <v>3</v>
      </c>
      <c r="H1517" s="1" t="s">
        <v>10</v>
      </c>
      <c r="I1517" s="1"/>
      <c r="J1517" s="1"/>
      <c r="K1517" s="1"/>
      <c r="L1517" s="28">
        <v>0</v>
      </c>
      <c r="M1517" s="31">
        <v>0</v>
      </c>
      <c r="N1517" s="31">
        <v>0</v>
      </c>
    </row>
    <row r="1518" spans="1:14" x14ac:dyDescent="0.25">
      <c r="A1518" s="1" t="s">
        <v>693</v>
      </c>
      <c r="B1518" s="1">
        <v>1008158</v>
      </c>
      <c r="C1518" s="1">
        <v>2022</v>
      </c>
      <c r="D1518" s="1" t="s">
        <v>0</v>
      </c>
      <c r="E1518" s="1" t="s">
        <v>1</v>
      </c>
      <c r="F1518" s="1" t="s">
        <v>12</v>
      </c>
      <c r="G1518" s="1" t="s">
        <v>3</v>
      </c>
      <c r="H1518" s="1" t="s">
        <v>9</v>
      </c>
      <c r="I1518" s="1"/>
      <c r="J1518" s="1"/>
      <c r="K1518" s="1"/>
      <c r="L1518" s="28">
        <v>0</v>
      </c>
      <c r="M1518" s="31">
        <v>0</v>
      </c>
      <c r="N1518" s="31">
        <v>0</v>
      </c>
    </row>
    <row r="1519" spans="1:14" x14ac:dyDescent="0.25">
      <c r="A1519" s="1" t="s">
        <v>693</v>
      </c>
      <c r="B1519" s="1">
        <v>1008158</v>
      </c>
      <c r="C1519" s="1">
        <v>2022</v>
      </c>
      <c r="D1519" s="1" t="s">
        <v>0</v>
      </c>
      <c r="E1519" s="1" t="s">
        <v>1</v>
      </c>
      <c r="F1519" s="1" t="s">
        <v>12</v>
      </c>
      <c r="G1519" s="1" t="s">
        <v>3</v>
      </c>
      <c r="H1519" s="1" t="s">
        <v>8</v>
      </c>
      <c r="I1519" s="1"/>
      <c r="J1519" s="1"/>
      <c r="K1519" s="1"/>
      <c r="L1519" s="28">
        <v>0</v>
      </c>
      <c r="M1519" s="31">
        <v>0</v>
      </c>
      <c r="N1519" s="31">
        <v>0</v>
      </c>
    </row>
    <row r="1520" spans="1:14" x14ac:dyDescent="0.25">
      <c r="A1520" s="1" t="s">
        <v>693</v>
      </c>
      <c r="B1520" s="1">
        <v>1008158</v>
      </c>
      <c r="C1520" s="1">
        <v>2022</v>
      </c>
      <c r="D1520" s="1" t="s">
        <v>0</v>
      </c>
      <c r="E1520" s="1" t="s">
        <v>1</v>
      </c>
      <c r="F1520" s="1" t="s">
        <v>12</v>
      </c>
      <c r="G1520" s="1" t="s">
        <v>3</v>
      </c>
      <c r="H1520" s="1" t="s">
        <v>6</v>
      </c>
      <c r="I1520" s="1"/>
      <c r="J1520" s="1"/>
      <c r="K1520" s="1"/>
      <c r="L1520" s="28">
        <v>0</v>
      </c>
      <c r="M1520" s="31">
        <v>0</v>
      </c>
      <c r="N1520" s="31">
        <v>0</v>
      </c>
    </row>
    <row r="1521" spans="1:14" x14ac:dyDescent="0.25">
      <c r="A1521" s="1" t="s">
        <v>693</v>
      </c>
      <c r="B1521" s="1">
        <v>1008158</v>
      </c>
      <c r="C1521" s="1">
        <v>2022</v>
      </c>
      <c r="D1521" s="1" t="s">
        <v>0</v>
      </c>
      <c r="E1521" s="1" t="s">
        <v>1</v>
      </c>
      <c r="F1521" s="1" t="s">
        <v>12</v>
      </c>
      <c r="G1521" s="1" t="s">
        <v>3</v>
      </c>
      <c r="H1521" s="1" t="s">
        <v>7</v>
      </c>
      <c r="I1521" s="1"/>
      <c r="J1521" s="1"/>
      <c r="K1521" s="1"/>
      <c r="L1521" s="28">
        <v>51</v>
      </c>
      <c r="M1521" s="31">
        <v>16.95</v>
      </c>
      <c r="N1521" s="31">
        <v>0.5</v>
      </c>
    </row>
    <row r="1522" spans="1:14" x14ac:dyDescent="0.25">
      <c r="A1522" s="1" t="s">
        <v>407</v>
      </c>
      <c r="B1522" s="1">
        <v>1008160</v>
      </c>
      <c r="C1522" s="1">
        <v>2022</v>
      </c>
      <c r="D1522" s="1" t="s">
        <v>0</v>
      </c>
      <c r="E1522" s="1" t="s">
        <v>1</v>
      </c>
      <c r="F1522" s="1" t="s">
        <v>12</v>
      </c>
      <c r="G1522" s="1" t="s">
        <v>3</v>
      </c>
      <c r="H1522" s="1" t="s">
        <v>7</v>
      </c>
      <c r="I1522" s="1"/>
      <c r="J1522" s="1"/>
      <c r="K1522" s="1"/>
      <c r="L1522" s="28">
        <v>77</v>
      </c>
      <c r="M1522" s="31">
        <v>17.813179999999999</v>
      </c>
      <c r="N1522" s="31">
        <v>0.51366000000000001</v>
      </c>
    </row>
    <row r="1523" spans="1:14" x14ac:dyDescent="0.25">
      <c r="A1523" s="1" t="s">
        <v>803</v>
      </c>
      <c r="B1523" s="1">
        <v>1008162</v>
      </c>
      <c r="C1523" s="1">
        <v>2022</v>
      </c>
      <c r="D1523" s="1" t="s">
        <v>0</v>
      </c>
      <c r="E1523" s="1" t="s">
        <v>1</v>
      </c>
      <c r="F1523" s="1" t="s">
        <v>12</v>
      </c>
      <c r="G1523" s="1" t="s">
        <v>3</v>
      </c>
      <c r="H1523" s="1" t="s">
        <v>7</v>
      </c>
      <c r="I1523" s="1"/>
      <c r="J1523" s="1"/>
      <c r="K1523" s="1"/>
      <c r="L1523" s="28">
        <v>20</v>
      </c>
      <c r="M1523" s="31">
        <v>64.832859999999997</v>
      </c>
      <c r="N1523" s="31">
        <v>1.86964</v>
      </c>
    </row>
    <row r="1524" spans="1:14" x14ac:dyDescent="0.25">
      <c r="A1524" s="1" t="s">
        <v>297</v>
      </c>
      <c r="B1524" s="1">
        <v>1008217</v>
      </c>
      <c r="C1524" s="1">
        <v>2022</v>
      </c>
      <c r="D1524" s="1" t="s">
        <v>0</v>
      </c>
      <c r="E1524" s="1" t="s">
        <v>1</v>
      </c>
      <c r="F1524" s="1" t="s">
        <v>25</v>
      </c>
      <c r="G1524" s="1" t="s">
        <v>3</v>
      </c>
      <c r="H1524" s="1" t="s">
        <v>5</v>
      </c>
      <c r="I1524" s="1"/>
      <c r="J1524" s="1"/>
      <c r="K1524" s="1"/>
      <c r="L1524" s="28">
        <v>0</v>
      </c>
      <c r="M1524" s="31">
        <v>0</v>
      </c>
      <c r="N1524" s="31">
        <v>0</v>
      </c>
    </row>
    <row r="1525" spans="1:14" x14ac:dyDescent="0.25">
      <c r="A1525" s="1" t="s">
        <v>297</v>
      </c>
      <c r="B1525" s="1">
        <v>1008217</v>
      </c>
      <c r="C1525" s="1">
        <v>2022</v>
      </c>
      <c r="D1525" s="1" t="s">
        <v>0</v>
      </c>
      <c r="E1525" s="1" t="s">
        <v>1</v>
      </c>
      <c r="F1525" s="1" t="s">
        <v>25</v>
      </c>
      <c r="G1525" s="1" t="s">
        <v>3</v>
      </c>
      <c r="H1525" s="1" t="s">
        <v>8</v>
      </c>
      <c r="I1525" s="1"/>
      <c r="J1525" s="1"/>
      <c r="K1525" s="1"/>
      <c r="L1525" s="28">
        <v>0</v>
      </c>
      <c r="M1525" s="31">
        <v>0</v>
      </c>
      <c r="N1525" s="31">
        <v>0</v>
      </c>
    </row>
    <row r="1526" spans="1:14" x14ac:dyDescent="0.25">
      <c r="A1526" s="1" t="s">
        <v>297</v>
      </c>
      <c r="B1526" s="1">
        <v>1008217</v>
      </c>
      <c r="C1526" s="1">
        <v>2022</v>
      </c>
      <c r="D1526" s="1" t="s">
        <v>0</v>
      </c>
      <c r="E1526" s="1" t="s">
        <v>1</v>
      </c>
      <c r="F1526" s="1" t="s">
        <v>25</v>
      </c>
      <c r="G1526" s="1" t="s">
        <v>3</v>
      </c>
      <c r="H1526" s="1" t="s">
        <v>7</v>
      </c>
      <c r="I1526" s="1"/>
      <c r="J1526" s="1"/>
      <c r="K1526" s="1"/>
      <c r="L1526" s="28">
        <v>55</v>
      </c>
      <c r="M1526" s="31">
        <v>2.93</v>
      </c>
      <c r="N1526" s="31">
        <v>0</v>
      </c>
    </row>
    <row r="1527" spans="1:14" x14ac:dyDescent="0.25">
      <c r="A1527" s="1" t="s">
        <v>297</v>
      </c>
      <c r="B1527" s="1">
        <v>1008217</v>
      </c>
      <c r="C1527" s="1">
        <v>2022</v>
      </c>
      <c r="D1527" s="1" t="s">
        <v>0</v>
      </c>
      <c r="E1527" s="1" t="s">
        <v>1</v>
      </c>
      <c r="F1527" s="1" t="s">
        <v>25</v>
      </c>
      <c r="G1527" s="1" t="s">
        <v>3</v>
      </c>
      <c r="H1527" s="1" t="s">
        <v>10</v>
      </c>
      <c r="I1527" s="1"/>
      <c r="J1527" s="1"/>
      <c r="K1527" s="1"/>
      <c r="L1527" s="28">
        <v>1</v>
      </c>
      <c r="M1527" s="31">
        <v>0.05</v>
      </c>
      <c r="N1527" s="31">
        <v>0</v>
      </c>
    </row>
    <row r="1528" spans="1:14" x14ac:dyDescent="0.25">
      <c r="A1528" s="1" t="s">
        <v>297</v>
      </c>
      <c r="B1528" s="1">
        <v>1008217</v>
      </c>
      <c r="C1528" s="1">
        <v>2022</v>
      </c>
      <c r="D1528" s="1" t="s">
        <v>0</v>
      </c>
      <c r="E1528" s="1" t="s">
        <v>1</v>
      </c>
      <c r="F1528" s="1" t="s">
        <v>25</v>
      </c>
      <c r="G1528" s="1" t="s">
        <v>3</v>
      </c>
      <c r="H1528" s="1" t="s">
        <v>6</v>
      </c>
      <c r="I1528" s="1"/>
      <c r="J1528" s="1"/>
      <c r="K1528" s="1"/>
      <c r="L1528" s="28">
        <v>0</v>
      </c>
      <c r="M1528" s="31">
        <v>0</v>
      </c>
      <c r="N1528" s="31">
        <v>0</v>
      </c>
    </row>
    <row r="1529" spans="1:14" x14ac:dyDescent="0.25">
      <c r="A1529" s="1" t="s">
        <v>297</v>
      </c>
      <c r="B1529" s="1">
        <v>1008217</v>
      </c>
      <c r="C1529" s="1">
        <v>2022</v>
      </c>
      <c r="D1529" s="1" t="s">
        <v>0</v>
      </c>
      <c r="E1529" s="1" t="s">
        <v>1</v>
      </c>
      <c r="F1529" s="1" t="s">
        <v>25</v>
      </c>
      <c r="G1529" s="1" t="s">
        <v>3</v>
      </c>
      <c r="H1529" s="1" t="s">
        <v>9</v>
      </c>
      <c r="I1529" s="1"/>
      <c r="J1529" s="1"/>
      <c r="K1529" s="1"/>
      <c r="L1529" s="28">
        <v>0</v>
      </c>
      <c r="M1529" s="31">
        <v>0</v>
      </c>
      <c r="N1529" s="31">
        <v>0</v>
      </c>
    </row>
    <row r="1530" spans="1:14" x14ac:dyDescent="0.25">
      <c r="A1530" s="1" t="s">
        <v>297</v>
      </c>
      <c r="B1530" s="1">
        <v>1008217</v>
      </c>
      <c r="C1530" s="1">
        <v>2022</v>
      </c>
      <c r="D1530" s="1" t="s">
        <v>0</v>
      </c>
      <c r="E1530" s="1" t="s">
        <v>1</v>
      </c>
      <c r="F1530" s="1" t="s">
        <v>25</v>
      </c>
      <c r="G1530" s="1" t="s">
        <v>3</v>
      </c>
      <c r="H1530" s="1" t="s">
        <v>4</v>
      </c>
      <c r="I1530" s="1"/>
      <c r="J1530" s="1"/>
      <c r="K1530" s="1"/>
      <c r="L1530" s="28">
        <v>0</v>
      </c>
      <c r="M1530" s="31">
        <v>0</v>
      </c>
      <c r="N1530" s="31">
        <v>0</v>
      </c>
    </row>
    <row r="1531" spans="1:14" x14ac:dyDescent="0.25">
      <c r="A1531" s="1" t="s">
        <v>24073</v>
      </c>
      <c r="B1531" s="1">
        <v>1008233</v>
      </c>
      <c r="C1531" s="1">
        <v>2022</v>
      </c>
      <c r="D1531" s="1" t="s">
        <v>0</v>
      </c>
      <c r="E1531" s="1" t="s">
        <v>1</v>
      </c>
      <c r="F1531" s="1" t="s">
        <v>12</v>
      </c>
      <c r="G1531" s="1" t="s">
        <v>3</v>
      </c>
      <c r="H1531" s="1" t="s">
        <v>6</v>
      </c>
      <c r="I1531" s="1"/>
      <c r="J1531" s="1"/>
      <c r="K1531" s="1"/>
      <c r="L1531" s="28">
        <v>1</v>
      </c>
      <c r="M1531" s="31">
        <v>21.285379599999999</v>
      </c>
      <c r="N1531" s="31">
        <v>0.61382179999999997</v>
      </c>
    </row>
    <row r="1532" spans="1:14" x14ac:dyDescent="0.25">
      <c r="A1532" s="1" t="s">
        <v>24073</v>
      </c>
      <c r="B1532" s="1">
        <v>1008233</v>
      </c>
      <c r="C1532" s="1">
        <v>2022</v>
      </c>
      <c r="D1532" s="1" t="s">
        <v>0</v>
      </c>
      <c r="E1532" s="1" t="s">
        <v>1</v>
      </c>
      <c r="F1532" s="1" t="s">
        <v>12</v>
      </c>
      <c r="G1532" s="1" t="s">
        <v>3</v>
      </c>
      <c r="H1532" s="1" t="s">
        <v>9</v>
      </c>
      <c r="I1532" s="1"/>
      <c r="J1532" s="1"/>
      <c r="K1532" s="1"/>
      <c r="L1532" s="28">
        <v>3</v>
      </c>
      <c r="M1532" s="31">
        <v>0.4585244</v>
      </c>
      <c r="N1532" s="31">
        <v>1.32228E-2</v>
      </c>
    </row>
    <row r="1533" spans="1:14" x14ac:dyDescent="0.25">
      <c r="A1533" s="1" t="s">
        <v>24073</v>
      </c>
      <c r="B1533" s="1">
        <v>1008233</v>
      </c>
      <c r="C1533" s="1">
        <v>2022</v>
      </c>
      <c r="D1533" s="1" t="s">
        <v>0</v>
      </c>
      <c r="E1533" s="1" t="s">
        <v>1</v>
      </c>
      <c r="F1533" s="1" t="s">
        <v>12</v>
      </c>
      <c r="G1533" s="1" t="s">
        <v>3</v>
      </c>
      <c r="H1533" s="1" t="s">
        <v>5</v>
      </c>
      <c r="I1533" s="1"/>
      <c r="J1533" s="1"/>
      <c r="K1533" s="1"/>
      <c r="L1533" s="28">
        <v>1</v>
      </c>
      <c r="M1533" s="31">
        <v>2.2289279999999998</v>
      </c>
      <c r="N1533" s="31">
        <v>6.4277200000000007E-2</v>
      </c>
    </row>
    <row r="1534" spans="1:14" x14ac:dyDescent="0.25">
      <c r="A1534" s="1" t="s">
        <v>24073</v>
      </c>
      <c r="B1534" s="1">
        <v>1008233</v>
      </c>
      <c r="C1534" s="1">
        <v>2022</v>
      </c>
      <c r="D1534" s="1" t="s">
        <v>0</v>
      </c>
      <c r="E1534" s="1" t="s">
        <v>1</v>
      </c>
      <c r="F1534" s="1" t="s">
        <v>12</v>
      </c>
      <c r="G1534" s="1" t="s">
        <v>3</v>
      </c>
      <c r="H1534" s="1" t="s">
        <v>7</v>
      </c>
      <c r="I1534" s="1"/>
      <c r="J1534" s="1"/>
      <c r="K1534" s="1"/>
      <c r="L1534" s="28">
        <v>204</v>
      </c>
      <c r="M1534" s="31">
        <v>52.769049600000002</v>
      </c>
      <c r="N1534" s="31">
        <v>1.521739</v>
      </c>
    </row>
    <row r="1535" spans="1:14" x14ac:dyDescent="0.25">
      <c r="A1535" s="1" t="s">
        <v>833</v>
      </c>
      <c r="B1535" s="1">
        <v>1008238</v>
      </c>
      <c r="C1535" s="1">
        <v>2022</v>
      </c>
      <c r="D1535" s="1" t="s">
        <v>0</v>
      </c>
      <c r="E1535" s="1" t="s">
        <v>1</v>
      </c>
      <c r="F1535" s="1" t="s">
        <v>12</v>
      </c>
      <c r="G1535" s="1" t="s">
        <v>3</v>
      </c>
      <c r="H1535" s="1" t="s">
        <v>8</v>
      </c>
      <c r="I1535" s="1"/>
      <c r="J1535" s="1"/>
      <c r="K1535" s="1"/>
      <c r="L1535" s="28">
        <v>1</v>
      </c>
      <c r="M1535" s="31">
        <v>10.7063328</v>
      </c>
      <c r="N1535" s="31">
        <v>0.30874620000000003</v>
      </c>
    </row>
    <row r="1536" spans="1:14" x14ac:dyDescent="0.25">
      <c r="A1536" s="1" t="s">
        <v>833</v>
      </c>
      <c r="B1536" s="1">
        <v>1008238</v>
      </c>
      <c r="C1536" s="1">
        <v>2022</v>
      </c>
      <c r="D1536" s="1" t="s">
        <v>0</v>
      </c>
      <c r="E1536" s="1" t="s">
        <v>1</v>
      </c>
      <c r="F1536" s="1" t="s">
        <v>12</v>
      </c>
      <c r="G1536" s="1" t="s">
        <v>3</v>
      </c>
      <c r="H1536" s="1" t="s">
        <v>9</v>
      </c>
      <c r="I1536" s="1"/>
      <c r="J1536" s="1"/>
      <c r="K1536" s="1"/>
      <c r="L1536" s="28">
        <v>1</v>
      </c>
      <c r="M1536" s="31">
        <v>0.60739200000000004</v>
      </c>
      <c r="N1536" s="31">
        <v>1.7515800000000002E-2</v>
      </c>
    </row>
    <row r="1537" spans="1:14" x14ac:dyDescent="0.25">
      <c r="A1537" s="1" t="s">
        <v>833</v>
      </c>
      <c r="B1537" s="1">
        <v>1008238</v>
      </c>
      <c r="C1537" s="1">
        <v>2022</v>
      </c>
      <c r="D1537" s="1" t="s">
        <v>0</v>
      </c>
      <c r="E1537" s="1" t="s">
        <v>1</v>
      </c>
      <c r="F1537" s="1" t="s">
        <v>12</v>
      </c>
      <c r="G1537" s="1" t="s">
        <v>3</v>
      </c>
      <c r="H1537" s="1" t="s">
        <v>7</v>
      </c>
      <c r="I1537" s="1"/>
      <c r="J1537" s="1"/>
      <c r="K1537" s="1"/>
      <c r="L1537" s="28">
        <v>12</v>
      </c>
      <c r="M1537" s="31">
        <v>4.5993984000000001</v>
      </c>
      <c r="N1537" s="31">
        <v>0.13263620000000001</v>
      </c>
    </row>
    <row r="1538" spans="1:14" x14ac:dyDescent="0.25">
      <c r="A1538" s="1" t="s">
        <v>24074</v>
      </c>
      <c r="B1538" s="1">
        <v>1008239</v>
      </c>
      <c r="C1538" s="1">
        <v>2022</v>
      </c>
      <c r="D1538" s="1" t="s">
        <v>0</v>
      </c>
      <c r="E1538" s="1" t="s">
        <v>1</v>
      </c>
      <c r="F1538" s="1" t="s">
        <v>12</v>
      </c>
      <c r="G1538" s="1" t="s">
        <v>3</v>
      </c>
      <c r="H1538" s="1" t="s">
        <v>7</v>
      </c>
      <c r="I1538" s="1"/>
      <c r="J1538" s="1"/>
      <c r="K1538" s="1"/>
      <c r="L1538" s="28">
        <v>17</v>
      </c>
      <c r="M1538" s="31">
        <v>11.364614400000001</v>
      </c>
      <c r="N1538" s="31">
        <v>0.32772960000000001</v>
      </c>
    </row>
    <row r="1539" spans="1:14" x14ac:dyDescent="0.25">
      <c r="A1539" s="1" t="s">
        <v>24075</v>
      </c>
      <c r="B1539" s="1">
        <v>1008240</v>
      </c>
      <c r="C1539" s="1">
        <v>2022</v>
      </c>
      <c r="D1539" s="1" t="s">
        <v>0</v>
      </c>
      <c r="E1539" s="1" t="s">
        <v>1</v>
      </c>
      <c r="F1539" s="1" t="s">
        <v>12</v>
      </c>
      <c r="G1539" s="1" t="s">
        <v>3</v>
      </c>
      <c r="H1539" s="1" t="s">
        <v>7</v>
      </c>
      <c r="I1539" s="1"/>
      <c r="J1539" s="1"/>
      <c r="K1539" s="1"/>
      <c r="L1539" s="28">
        <v>522</v>
      </c>
      <c r="M1539" s="31">
        <v>165.98491200000001</v>
      </c>
      <c r="N1539" s="31">
        <v>4.7866263</v>
      </c>
    </row>
    <row r="1540" spans="1:14" x14ac:dyDescent="0.25">
      <c r="A1540" s="1" t="s">
        <v>361</v>
      </c>
      <c r="B1540" s="1">
        <v>1008245</v>
      </c>
      <c r="C1540" s="1">
        <v>2022</v>
      </c>
      <c r="D1540" s="1" t="s">
        <v>0</v>
      </c>
      <c r="E1540" s="1" t="s">
        <v>1</v>
      </c>
      <c r="F1540" s="1" t="s">
        <v>12</v>
      </c>
      <c r="G1540" s="1" t="s">
        <v>3</v>
      </c>
      <c r="H1540" s="1" t="s">
        <v>9</v>
      </c>
      <c r="I1540" s="1"/>
      <c r="J1540" s="1"/>
      <c r="K1540" s="1"/>
      <c r="L1540" s="28">
        <v>6</v>
      </c>
      <c r="M1540" s="31">
        <v>1.66</v>
      </c>
      <c r="N1540" s="31">
        <v>0</v>
      </c>
    </row>
    <row r="1541" spans="1:14" x14ac:dyDescent="0.25">
      <c r="A1541" s="1" t="s">
        <v>361</v>
      </c>
      <c r="B1541" s="1">
        <v>1008245</v>
      </c>
      <c r="C1541" s="1">
        <v>2022</v>
      </c>
      <c r="D1541" s="1" t="s">
        <v>0</v>
      </c>
      <c r="E1541" s="1" t="s">
        <v>1</v>
      </c>
      <c r="F1541" s="1" t="s">
        <v>12</v>
      </c>
      <c r="G1541" s="1" t="s">
        <v>3</v>
      </c>
      <c r="H1541" s="1" t="s">
        <v>4</v>
      </c>
      <c r="I1541" s="1"/>
      <c r="J1541" s="1"/>
      <c r="K1541" s="1"/>
      <c r="L1541" s="28">
        <v>0</v>
      </c>
      <c r="M1541" s="31">
        <v>0</v>
      </c>
      <c r="N1541" s="31">
        <v>0</v>
      </c>
    </row>
    <row r="1542" spans="1:14" x14ac:dyDescent="0.25">
      <c r="A1542" s="1" t="s">
        <v>361</v>
      </c>
      <c r="B1542" s="1">
        <v>1008245</v>
      </c>
      <c r="C1542" s="1">
        <v>2022</v>
      </c>
      <c r="D1542" s="1" t="s">
        <v>0</v>
      </c>
      <c r="E1542" s="1" t="s">
        <v>1</v>
      </c>
      <c r="F1542" s="1" t="s">
        <v>12</v>
      </c>
      <c r="G1542" s="1" t="s">
        <v>3</v>
      </c>
      <c r="H1542" s="1" t="s">
        <v>8</v>
      </c>
      <c r="I1542" s="1"/>
      <c r="J1542" s="1"/>
      <c r="K1542" s="1"/>
      <c r="L1542" s="28">
        <v>0</v>
      </c>
      <c r="M1542" s="31">
        <v>0</v>
      </c>
      <c r="N1542" s="31">
        <v>0</v>
      </c>
    </row>
    <row r="1543" spans="1:14" x14ac:dyDescent="0.25">
      <c r="A1543" s="1" t="s">
        <v>361</v>
      </c>
      <c r="B1543" s="1">
        <v>1008245</v>
      </c>
      <c r="C1543" s="1">
        <v>2022</v>
      </c>
      <c r="D1543" s="1" t="s">
        <v>0</v>
      </c>
      <c r="E1543" s="1" t="s">
        <v>1</v>
      </c>
      <c r="F1543" s="1" t="s">
        <v>12</v>
      </c>
      <c r="G1543" s="1" t="s">
        <v>3</v>
      </c>
      <c r="H1543" s="1" t="s">
        <v>10</v>
      </c>
      <c r="I1543" s="1"/>
      <c r="J1543" s="1"/>
      <c r="K1543" s="1"/>
      <c r="L1543" s="28">
        <v>0</v>
      </c>
      <c r="M1543" s="31">
        <v>0</v>
      </c>
      <c r="N1543" s="31">
        <v>0</v>
      </c>
    </row>
    <row r="1544" spans="1:14" x14ac:dyDescent="0.25">
      <c r="A1544" s="1" t="s">
        <v>361</v>
      </c>
      <c r="B1544" s="1">
        <v>1008245</v>
      </c>
      <c r="C1544" s="1">
        <v>2022</v>
      </c>
      <c r="D1544" s="1" t="s">
        <v>0</v>
      </c>
      <c r="E1544" s="1" t="s">
        <v>1</v>
      </c>
      <c r="F1544" s="1" t="s">
        <v>12</v>
      </c>
      <c r="G1544" s="1" t="s">
        <v>3</v>
      </c>
      <c r="H1544" s="1" t="s">
        <v>5</v>
      </c>
      <c r="I1544" s="1"/>
      <c r="J1544" s="1"/>
      <c r="K1544" s="1"/>
      <c r="L1544" s="28">
        <v>0</v>
      </c>
      <c r="M1544" s="31">
        <v>0</v>
      </c>
      <c r="N1544" s="31">
        <v>0</v>
      </c>
    </row>
    <row r="1545" spans="1:14" x14ac:dyDescent="0.25">
      <c r="A1545" s="1" t="s">
        <v>361</v>
      </c>
      <c r="B1545" s="1">
        <v>1008245</v>
      </c>
      <c r="C1545" s="1">
        <v>2022</v>
      </c>
      <c r="D1545" s="1" t="s">
        <v>0</v>
      </c>
      <c r="E1545" s="1" t="s">
        <v>1</v>
      </c>
      <c r="F1545" s="1" t="s">
        <v>12</v>
      </c>
      <c r="G1545" s="1" t="s">
        <v>3</v>
      </c>
      <c r="H1545" s="1" t="s">
        <v>7</v>
      </c>
      <c r="I1545" s="1"/>
      <c r="J1545" s="1"/>
      <c r="K1545" s="1"/>
      <c r="L1545" s="28">
        <v>26</v>
      </c>
      <c r="M1545" s="31">
        <v>6.04</v>
      </c>
      <c r="N1545" s="31">
        <v>0.2</v>
      </c>
    </row>
    <row r="1546" spans="1:14" x14ac:dyDescent="0.25">
      <c r="A1546" s="1" t="s">
        <v>361</v>
      </c>
      <c r="B1546" s="1">
        <v>1008245</v>
      </c>
      <c r="C1546" s="1">
        <v>2022</v>
      </c>
      <c r="D1546" s="1" t="s">
        <v>0</v>
      </c>
      <c r="E1546" s="1" t="s">
        <v>1</v>
      </c>
      <c r="F1546" s="1" t="s">
        <v>12</v>
      </c>
      <c r="G1546" s="1" t="s">
        <v>3</v>
      </c>
      <c r="H1546" s="1" t="s">
        <v>6</v>
      </c>
      <c r="I1546" s="1"/>
      <c r="J1546" s="1"/>
      <c r="K1546" s="1"/>
      <c r="L1546" s="28">
        <v>0</v>
      </c>
      <c r="M1546" s="31">
        <v>0</v>
      </c>
      <c r="N1546" s="31">
        <v>0</v>
      </c>
    </row>
    <row r="1547" spans="1:14" x14ac:dyDescent="0.25">
      <c r="A1547" s="1" t="s">
        <v>479</v>
      </c>
      <c r="B1547" s="1">
        <v>1008247</v>
      </c>
      <c r="C1547" s="1">
        <v>2022</v>
      </c>
      <c r="D1547" s="1" t="s">
        <v>0</v>
      </c>
      <c r="E1547" s="1" t="s">
        <v>1</v>
      </c>
      <c r="F1547" s="1" t="s">
        <v>12</v>
      </c>
      <c r="G1547" s="1" t="s">
        <v>3</v>
      </c>
      <c r="H1547" s="1" t="s">
        <v>7</v>
      </c>
      <c r="I1547" s="1"/>
      <c r="J1547" s="1"/>
      <c r="K1547" s="1"/>
      <c r="L1547" s="28">
        <v>71</v>
      </c>
      <c r="M1547" s="31">
        <v>50.870630400000003</v>
      </c>
      <c r="N1547" s="31">
        <v>1.466993</v>
      </c>
    </row>
    <row r="1548" spans="1:14" x14ac:dyDescent="0.25">
      <c r="A1548" s="1" t="s">
        <v>479</v>
      </c>
      <c r="B1548" s="1">
        <v>1008247</v>
      </c>
      <c r="C1548" s="1">
        <v>2022</v>
      </c>
      <c r="D1548" s="1" t="s">
        <v>0</v>
      </c>
      <c r="E1548" s="1" t="s">
        <v>1</v>
      </c>
      <c r="F1548" s="1" t="s">
        <v>12</v>
      </c>
      <c r="G1548" s="1" t="s">
        <v>3</v>
      </c>
      <c r="H1548" s="1" t="s">
        <v>9</v>
      </c>
      <c r="I1548" s="1"/>
      <c r="J1548" s="1"/>
      <c r="K1548" s="1"/>
      <c r="L1548" s="28">
        <v>5</v>
      </c>
      <c r="M1548" s="31">
        <v>0.75187099999999996</v>
      </c>
      <c r="N1548" s="31">
        <v>2.1682199999999999E-2</v>
      </c>
    </row>
    <row r="1549" spans="1:14" x14ac:dyDescent="0.25">
      <c r="A1549" s="1" t="s">
        <v>479</v>
      </c>
      <c r="B1549" s="1">
        <v>1008247</v>
      </c>
      <c r="C1549" s="1">
        <v>2022</v>
      </c>
      <c r="D1549" s="1" t="s">
        <v>0</v>
      </c>
      <c r="E1549" s="1" t="s">
        <v>1</v>
      </c>
      <c r="F1549" s="1" t="s">
        <v>12</v>
      </c>
      <c r="G1549" s="1" t="s">
        <v>3</v>
      </c>
      <c r="H1549" s="1" t="s">
        <v>8</v>
      </c>
      <c r="I1549" s="1"/>
      <c r="J1549" s="1"/>
      <c r="K1549" s="1"/>
      <c r="L1549" s="28">
        <v>1</v>
      </c>
      <c r="M1549" s="31">
        <v>0.14591999999999999</v>
      </c>
      <c r="N1549" s="31">
        <v>4.2079999999999999E-3</v>
      </c>
    </row>
    <row r="1550" spans="1:14" x14ac:dyDescent="0.25">
      <c r="A1550" s="1" t="s">
        <v>24076</v>
      </c>
      <c r="B1550" s="1">
        <v>1008249</v>
      </c>
      <c r="C1550" s="1">
        <v>2022</v>
      </c>
      <c r="D1550" s="1" t="s">
        <v>0</v>
      </c>
      <c r="E1550" s="1" t="s">
        <v>1</v>
      </c>
      <c r="F1550" s="1" t="s">
        <v>12</v>
      </c>
      <c r="G1550" s="1" t="s">
        <v>3</v>
      </c>
      <c r="H1550" s="1" t="s">
        <v>10</v>
      </c>
      <c r="I1550" s="1"/>
      <c r="J1550" s="1"/>
      <c r="K1550" s="1"/>
      <c r="L1550" s="28">
        <v>1</v>
      </c>
      <c r="M1550" s="31">
        <v>3.4561152000000002</v>
      </c>
      <c r="N1550" s="31">
        <v>9.9666500000000005E-2</v>
      </c>
    </row>
    <row r="1551" spans="1:14" x14ac:dyDescent="0.25">
      <c r="A1551" s="1" t="s">
        <v>24076</v>
      </c>
      <c r="B1551" s="1">
        <v>1008249</v>
      </c>
      <c r="C1551" s="1">
        <v>2022</v>
      </c>
      <c r="D1551" s="1" t="s">
        <v>0</v>
      </c>
      <c r="E1551" s="1" t="s">
        <v>1</v>
      </c>
      <c r="F1551" s="1" t="s">
        <v>12</v>
      </c>
      <c r="G1551" s="1" t="s">
        <v>3</v>
      </c>
      <c r="H1551" s="1" t="s">
        <v>7</v>
      </c>
      <c r="I1551" s="1"/>
      <c r="J1551" s="1"/>
      <c r="K1551" s="1"/>
      <c r="L1551" s="28">
        <v>24</v>
      </c>
      <c r="M1551" s="31">
        <v>2.6557439999999999</v>
      </c>
      <c r="N1551" s="31">
        <v>7.6585600000000004E-2</v>
      </c>
    </row>
    <row r="1552" spans="1:14" x14ac:dyDescent="0.25">
      <c r="A1552" s="1" t="s">
        <v>24077</v>
      </c>
      <c r="B1552" s="1">
        <v>1008250</v>
      </c>
      <c r="C1552" s="1">
        <v>2022</v>
      </c>
      <c r="D1552" s="1" t="s">
        <v>0</v>
      </c>
      <c r="E1552" s="1" t="s">
        <v>1</v>
      </c>
      <c r="F1552" s="1" t="s">
        <v>12</v>
      </c>
      <c r="G1552" s="1" t="s">
        <v>3</v>
      </c>
      <c r="H1552" s="1" t="s">
        <v>7</v>
      </c>
      <c r="I1552" s="1"/>
      <c r="J1552" s="1"/>
      <c r="K1552" s="1"/>
      <c r="L1552" s="28">
        <v>303</v>
      </c>
      <c r="M1552" s="31">
        <v>59.496508800000001</v>
      </c>
      <c r="N1552" s="31">
        <v>1.7157435999999999</v>
      </c>
    </row>
    <row r="1553" spans="1:14" x14ac:dyDescent="0.25">
      <c r="A1553" s="1" t="s">
        <v>337</v>
      </c>
      <c r="B1553" s="1">
        <v>1008298</v>
      </c>
      <c r="C1553" s="1">
        <v>2022</v>
      </c>
      <c r="D1553" s="1" t="s">
        <v>0</v>
      </c>
      <c r="E1553" s="1" t="s">
        <v>1</v>
      </c>
      <c r="F1553" s="1" t="s">
        <v>2</v>
      </c>
      <c r="G1553" s="1" t="s">
        <v>3</v>
      </c>
      <c r="H1553" s="1" t="s">
        <v>10</v>
      </c>
      <c r="I1553" s="1"/>
      <c r="J1553" s="1"/>
      <c r="K1553" s="1"/>
      <c r="L1553" s="28">
        <v>0</v>
      </c>
      <c r="M1553" s="31">
        <v>0</v>
      </c>
      <c r="N1553" s="31">
        <v>0</v>
      </c>
    </row>
    <row r="1554" spans="1:14" x14ac:dyDescent="0.25">
      <c r="A1554" s="1" t="s">
        <v>337</v>
      </c>
      <c r="B1554" s="1">
        <v>1008298</v>
      </c>
      <c r="C1554" s="1">
        <v>2022</v>
      </c>
      <c r="D1554" s="1" t="s">
        <v>0</v>
      </c>
      <c r="E1554" s="1" t="s">
        <v>1</v>
      </c>
      <c r="F1554" s="1" t="s">
        <v>2</v>
      </c>
      <c r="G1554" s="1" t="s">
        <v>3</v>
      </c>
      <c r="H1554" s="1" t="s">
        <v>9</v>
      </c>
      <c r="I1554" s="1"/>
      <c r="J1554" s="1"/>
      <c r="K1554" s="1"/>
      <c r="L1554" s="28">
        <v>24</v>
      </c>
      <c r="M1554" s="31">
        <v>2.38</v>
      </c>
      <c r="N1554" s="31">
        <v>0</v>
      </c>
    </row>
    <row r="1555" spans="1:14" x14ac:dyDescent="0.25">
      <c r="A1555" s="1" t="s">
        <v>337</v>
      </c>
      <c r="B1555" s="1">
        <v>1008298</v>
      </c>
      <c r="C1555" s="1">
        <v>2022</v>
      </c>
      <c r="D1555" s="1" t="s">
        <v>0</v>
      </c>
      <c r="E1555" s="1" t="s">
        <v>1</v>
      </c>
      <c r="F1555" s="1" t="s">
        <v>2</v>
      </c>
      <c r="G1555" s="1" t="s">
        <v>3</v>
      </c>
      <c r="H1555" s="1" t="s">
        <v>7</v>
      </c>
      <c r="I1555" s="1"/>
      <c r="J1555" s="1"/>
      <c r="K1555" s="1"/>
      <c r="L1555" s="28">
        <v>170</v>
      </c>
      <c r="M1555" s="31">
        <v>2.68</v>
      </c>
      <c r="N1555" s="31">
        <v>0</v>
      </c>
    </row>
    <row r="1556" spans="1:14" x14ac:dyDescent="0.25">
      <c r="A1556" s="1" t="s">
        <v>337</v>
      </c>
      <c r="B1556" s="1">
        <v>1008298</v>
      </c>
      <c r="C1556" s="1">
        <v>2022</v>
      </c>
      <c r="D1556" s="1" t="s">
        <v>0</v>
      </c>
      <c r="E1556" s="1" t="s">
        <v>1</v>
      </c>
      <c r="F1556" s="1" t="s">
        <v>2</v>
      </c>
      <c r="G1556" s="1" t="s">
        <v>3</v>
      </c>
      <c r="H1556" s="1" t="s">
        <v>8</v>
      </c>
      <c r="I1556" s="1"/>
      <c r="J1556" s="1"/>
      <c r="K1556" s="1"/>
      <c r="L1556" s="28">
        <v>0</v>
      </c>
      <c r="M1556" s="31">
        <v>0</v>
      </c>
      <c r="N1556" s="31">
        <v>0</v>
      </c>
    </row>
    <row r="1557" spans="1:14" x14ac:dyDescent="0.25">
      <c r="A1557" s="1" t="s">
        <v>337</v>
      </c>
      <c r="B1557" s="1">
        <v>1008298</v>
      </c>
      <c r="C1557" s="1">
        <v>2022</v>
      </c>
      <c r="D1557" s="1" t="s">
        <v>0</v>
      </c>
      <c r="E1557" s="1" t="s">
        <v>1</v>
      </c>
      <c r="F1557" s="1" t="s">
        <v>2</v>
      </c>
      <c r="G1557" s="1" t="s">
        <v>3</v>
      </c>
      <c r="H1557" s="1" t="s">
        <v>6</v>
      </c>
      <c r="I1557" s="1"/>
      <c r="J1557" s="1"/>
      <c r="K1557" s="1"/>
      <c r="L1557" s="28">
        <v>0</v>
      </c>
      <c r="M1557" s="31">
        <v>0</v>
      </c>
      <c r="N1557" s="31">
        <v>0</v>
      </c>
    </row>
    <row r="1558" spans="1:14" x14ac:dyDescent="0.25">
      <c r="A1558" s="1" t="s">
        <v>337</v>
      </c>
      <c r="B1558" s="1">
        <v>1008298</v>
      </c>
      <c r="C1558" s="1">
        <v>2022</v>
      </c>
      <c r="D1558" s="1" t="s">
        <v>0</v>
      </c>
      <c r="E1558" s="1" t="s">
        <v>1</v>
      </c>
      <c r="F1558" s="1" t="s">
        <v>2</v>
      </c>
      <c r="G1558" s="1" t="s">
        <v>3</v>
      </c>
      <c r="H1558" s="1" t="s">
        <v>5</v>
      </c>
      <c r="I1558" s="1"/>
      <c r="J1558" s="1"/>
      <c r="K1558" s="1"/>
      <c r="L1558" s="28">
        <v>13</v>
      </c>
      <c r="M1558" s="31">
        <v>0.19</v>
      </c>
      <c r="N1558" s="31">
        <v>0</v>
      </c>
    </row>
    <row r="1559" spans="1:14" x14ac:dyDescent="0.25">
      <c r="A1559" s="1" t="s">
        <v>337</v>
      </c>
      <c r="B1559" s="1">
        <v>1008298</v>
      </c>
      <c r="C1559" s="1">
        <v>2022</v>
      </c>
      <c r="D1559" s="1" t="s">
        <v>0</v>
      </c>
      <c r="E1559" s="1" t="s">
        <v>1</v>
      </c>
      <c r="F1559" s="1" t="s">
        <v>2</v>
      </c>
      <c r="G1559" s="1" t="s">
        <v>3</v>
      </c>
      <c r="H1559" s="1" t="s">
        <v>4</v>
      </c>
      <c r="I1559" s="1"/>
      <c r="J1559" s="1"/>
      <c r="K1559" s="1"/>
      <c r="L1559" s="28">
        <v>0</v>
      </c>
      <c r="M1559" s="31">
        <v>0</v>
      </c>
      <c r="N1559" s="31">
        <v>0</v>
      </c>
    </row>
    <row r="1560" spans="1:14" x14ac:dyDescent="0.25">
      <c r="A1560" s="1" t="s">
        <v>683</v>
      </c>
      <c r="B1560" s="1">
        <v>1008304</v>
      </c>
      <c r="C1560" s="1">
        <v>2022</v>
      </c>
      <c r="D1560" s="1" t="s">
        <v>0</v>
      </c>
      <c r="E1560" s="1" t="s">
        <v>1</v>
      </c>
      <c r="F1560" s="1" t="s">
        <v>12</v>
      </c>
      <c r="G1560" s="1" t="s">
        <v>3</v>
      </c>
      <c r="H1560" s="1" t="s">
        <v>7</v>
      </c>
      <c r="I1560" s="1"/>
      <c r="J1560" s="1"/>
      <c r="K1560" s="1"/>
      <c r="L1560" s="28">
        <v>119</v>
      </c>
      <c r="M1560" s="31">
        <v>60.258904600000001</v>
      </c>
      <c r="N1560" s="31">
        <v>0.32831949999999999</v>
      </c>
    </row>
    <row r="1561" spans="1:14" x14ac:dyDescent="0.25">
      <c r="A1561" s="1" t="s">
        <v>299</v>
      </c>
      <c r="B1561" s="1">
        <v>1008315</v>
      </c>
      <c r="C1561" s="1">
        <v>2022</v>
      </c>
      <c r="D1561" s="1" t="s">
        <v>0</v>
      </c>
      <c r="E1561" s="1" t="s">
        <v>1</v>
      </c>
      <c r="F1561" s="1" t="s">
        <v>12</v>
      </c>
      <c r="G1561" s="1" t="s">
        <v>3</v>
      </c>
      <c r="H1561" s="1" t="s">
        <v>4</v>
      </c>
      <c r="I1561" s="1"/>
      <c r="J1561" s="1"/>
      <c r="K1561" s="1"/>
      <c r="L1561" s="28">
        <v>0</v>
      </c>
      <c r="M1561" s="31">
        <v>0</v>
      </c>
      <c r="N1561" s="31">
        <v>0</v>
      </c>
    </row>
    <row r="1562" spans="1:14" x14ac:dyDescent="0.25">
      <c r="A1562" s="1" t="s">
        <v>299</v>
      </c>
      <c r="B1562" s="1">
        <v>1008315</v>
      </c>
      <c r="C1562" s="1">
        <v>2022</v>
      </c>
      <c r="D1562" s="1" t="s">
        <v>0</v>
      </c>
      <c r="E1562" s="1" t="s">
        <v>1</v>
      </c>
      <c r="F1562" s="1" t="s">
        <v>12</v>
      </c>
      <c r="G1562" s="1" t="s">
        <v>3</v>
      </c>
      <c r="H1562" s="1" t="s">
        <v>9</v>
      </c>
      <c r="I1562" s="1"/>
      <c r="J1562" s="1"/>
      <c r="K1562" s="1"/>
      <c r="L1562" s="28">
        <v>0</v>
      </c>
      <c r="M1562" s="31">
        <v>0</v>
      </c>
      <c r="N1562" s="31">
        <v>0</v>
      </c>
    </row>
    <row r="1563" spans="1:14" x14ac:dyDescent="0.25">
      <c r="A1563" s="1" t="s">
        <v>299</v>
      </c>
      <c r="B1563" s="1">
        <v>1008315</v>
      </c>
      <c r="C1563" s="1">
        <v>2022</v>
      </c>
      <c r="D1563" s="1" t="s">
        <v>0</v>
      </c>
      <c r="E1563" s="1" t="s">
        <v>1</v>
      </c>
      <c r="F1563" s="1" t="s">
        <v>12</v>
      </c>
      <c r="G1563" s="1" t="s">
        <v>3</v>
      </c>
      <c r="H1563" s="1" t="s">
        <v>5</v>
      </c>
      <c r="I1563" s="1"/>
      <c r="J1563" s="1"/>
      <c r="K1563" s="1"/>
      <c r="L1563" s="28">
        <v>3</v>
      </c>
      <c r="M1563" s="31">
        <v>1.5027999999999999</v>
      </c>
      <c r="N1563" s="31">
        <v>1.8E-3</v>
      </c>
    </row>
    <row r="1564" spans="1:14" x14ac:dyDescent="0.25">
      <c r="A1564" s="1" t="s">
        <v>299</v>
      </c>
      <c r="B1564" s="1">
        <v>1008315</v>
      </c>
      <c r="C1564" s="1">
        <v>2022</v>
      </c>
      <c r="D1564" s="1" t="s">
        <v>0</v>
      </c>
      <c r="E1564" s="1" t="s">
        <v>1</v>
      </c>
      <c r="F1564" s="1" t="s">
        <v>12</v>
      </c>
      <c r="G1564" s="1" t="s">
        <v>3</v>
      </c>
      <c r="H1564" s="1" t="s">
        <v>6</v>
      </c>
      <c r="I1564" s="1"/>
      <c r="J1564" s="1"/>
      <c r="K1564" s="1"/>
      <c r="L1564" s="28">
        <v>0</v>
      </c>
      <c r="M1564" s="31">
        <v>0</v>
      </c>
      <c r="N1564" s="31">
        <v>0</v>
      </c>
    </row>
    <row r="1565" spans="1:14" x14ac:dyDescent="0.25">
      <c r="A1565" s="1" t="s">
        <v>299</v>
      </c>
      <c r="B1565" s="1">
        <v>1008315</v>
      </c>
      <c r="C1565" s="1">
        <v>2022</v>
      </c>
      <c r="D1565" s="1" t="s">
        <v>0</v>
      </c>
      <c r="E1565" s="1" t="s">
        <v>1</v>
      </c>
      <c r="F1565" s="1" t="s">
        <v>12</v>
      </c>
      <c r="G1565" s="1" t="s">
        <v>3</v>
      </c>
      <c r="H1565" s="1" t="s">
        <v>8</v>
      </c>
      <c r="I1565" s="1"/>
      <c r="J1565" s="1"/>
      <c r="K1565" s="1"/>
      <c r="L1565" s="28">
        <v>1</v>
      </c>
      <c r="M1565" s="31">
        <v>0.1409</v>
      </c>
      <c r="N1565" s="31">
        <v>2.0000000000000001E-4</v>
      </c>
    </row>
    <row r="1566" spans="1:14" x14ac:dyDescent="0.25">
      <c r="A1566" s="1" t="s">
        <v>299</v>
      </c>
      <c r="B1566" s="1">
        <v>1008315</v>
      </c>
      <c r="C1566" s="1">
        <v>2022</v>
      </c>
      <c r="D1566" s="1" t="s">
        <v>0</v>
      </c>
      <c r="E1566" s="1" t="s">
        <v>1</v>
      </c>
      <c r="F1566" s="1" t="s">
        <v>12</v>
      </c>
      <c r="G1566" s="1" t="s">
        <v>3</v>
      </c>
      <c r="H1566" s="1" t="s">
        <v>10</v>
      </c>
      <c r="I1566" s="1"/>
      <c r="J1566" s="1"/>
      <c r="K1566" s="1"/>
      <c r="L1566" s="28">
        <v>0</v>
      </c>
      <c r="M1566" s="31">
        <v>0</v>
      </c>
      <c r="N1566" s="31">
        <v>0</v>
      </c>
    </row>
    <row r="1567" spans="1:14" x14ac:dyDescent="0.25">
      <c r="A1567" s="1" t="s">
        <v>299</v>
      </c>
      <c r="B1567" s="1">
        <v>1008315</v>
      </c>
      <c r="C1567" s="1">
        <v>2022</v>
      </c>
      <c r="D1567" s="1" t="s">
        <v>0</v>
      </c>
      <c r="E1567" s="1" t="s">
        <v>1</v>
      </c>
      <c r="F1567" s="1" t="s">
        <v>12</v>
      </c>
      <c r="G1567" s="1" t="s">
        <v>3</v>
      </c>
      <c r="H1567" s="1" t="s">
        <v>7</v>
      </c>
      <c r="I1567" s="1"/>
      <c r="J1567" s="1"/>
      <c r="K1567" s="1"/>
      <c r="L1567" s="28">
        <v>1238</v>
      </c>
      <c r="M1567" s="31">
        <v>411.4796</v>
      </c>
      <c r="N1567" s="31">
        <v>0.49459999999999998</v>
      </c>
    </row>
    <row r="1568" spans="1:14" x14ac:dyDescent="0.25">
      <c r="A1568" s="1" t="s">
        <v>24078</v>
      </c>
      <c r="B1568" s="1">
        <v>1008368</v>
      </c>
      <c r="C1568" s="1">
        <v>2022</v>
      </c>
      <c r="D1568" s="1" t="s">
        <v>0</v>
      </c>
      <c r="E1568" s="1" t="s">
        <v>1</v>
      </c>
      <c r="F1568" s="1" t="s">
        <v>12</v>
      </c>
      <c r="G1568" s="1" t="s">
        <v>3</v>
      </c>
      <c r="H1568" s="1" t="s">
        <v>7</v>
      </c>
      <c r="I1568" s="1"/>
      <c r="J1568" s="1"/>
      <c r="K1568" s="1"/>
      <c r="L1568" s="28">
        <v>119</v>
      </c>
      <c r="M1568" s="31">
        <v>51.615552000000001</v>
      </c>
      <c r="N1568" s="31">
        <v>1.4884748000000001</v>
      </c>
    </row>
    <row r="1569" spans="1:14" x14ac:dyDescent="0.25">
      <c r="A1569" s="1" t="s">
        <v>24079</v>
      </c>
      <c r="B1569" s="1">
        <v>1008370</v>
      </c>
      <c r="C1569" s="1">
        <v>2022</v>
      </c>
      <c r="D1569" s="1" t="s">
        <v>0</v>
      </c>
      <c r="E1569" s="1" t="s">
        <v>1</v>
      </c>
      <c r="F1569" s="1" t="s">
        <v>12</v>
      </c>
      <c r="G1569" s="1" t="s">
        <v>3</v>
      </c>
      <c r="H1569" s="1" t="s">
        <v>7</v>
      </c>
      <c r="I1569" s="1"/>
      <c r="J1569" s="1"/>
      <c r="K1569" s="1"/>
      <c r="L1569" s="28">
        <v>132</v>
      </c>
      <c r="M1569" s="31">
        <v>82.072156800000002</v>
      </c>
      <c r="N1569" s="31">
        <v>2.3667737999999998</v>
      </c>
    </row>
    <row r="1570" spans="1:14" x14ac:dyDescent="0.25">
      <c r="A1570" s="1" t="s">
        <v>480</v>
      </c>
      <c r="B1570" s="1">
        <v>1008371</v>
      </c>
      <c r="C1570" s="1">
        <v>2022</v>
      </c>
      <c r="D1570" s="1" t="s">
        <v>0</v>
      </c>
      <c r="E1570" s="1" t="s">
        <v>1</v>
      </c>
      <c r="F1570" s="1" t="s">
        <v>12</v>
      </c>
      <c r="G1570" s="1" t="s">
        <v>3</v>
      </c>
      <c r="H1570" s="1" t="s">
        <v>9</v>
      </c>
      <c r="I1570" s="1"/>
      <c r="J1570" s="1"/>
      <c r="K1570" s="1"/>
      <c r="L1570" s="28">
        <v>4</v>
      </c>
      <c r="M1570" s="31">
        <v>1.39</v>
      </c>
      <c r="N1570" s="31">
        <v>0</v>
      </c>
    </row>
    <row r="1571" spans="1:14" x14ac:dyDescent="0.25">
      <c r="A1571" s="1" t="s">
        <v>480</v>
      </c>
      <c r="B1571" s="1">
        <v>1008371</v>
      </c>
      <c r="C1571" s="1">
        <v>2022</v>
      </c>
      <c r="D1571" s="1" t="s">
        <v>0</v>
      </c>
      <c r="E1571" s="1" t="s">
        <v>1</v>
      </c>
      <c r="F1571" s="1" t="s">
        <v>12</v>
      </c>
      <c r="G1571" s="1" t="s">
        <v>3</v>
      </c>
      <c r="H1571" s="1" t="s">
        <v>5</v>
      </c>
      <c r="I1571" s="1"/>
      <c r="J1571" s="1"/>
      <c r="K1571" s="1"/>
      <c r="L1571" s="28">
        <v>1</v>
      </c>
      <c r="M1571" s="31">
        <v>9.8000000000000007</v>
      </c>
      <c r="N1571" s="31">
        <v>0.3</v>
      </c>
    </row>
    <row r="1572" spans="1:14" x14ac:dyDescent="0.25">
      <c r="A1572" s="1" t="s">
        <v>480</v>
      </c>
      <c r="B1572" s="1">
        <v>1008371</v>
      </c>
      <c r="C1572" s="1">
        <v>2022</v>
      </c>
      <c r="D1572" s="1" t="s">
        <v>0</v>
      </c>
      <c r="E1572" s="1" t="s">
        <v>1</v>
      </c>
      <c r="F1572" s="1" t="s">
        <v>12</v>
      </c>
      <c r="G1572" s="1" t="s">
        <v>3</v>
      </c>
      <c r="H1572" s="1" t="s">
        <v>6</v>
      </c>
      <c r="I1572" s="1"/>
      <c r="J1572" s="1"/>
      <c r="K1572" s="1"/>
      <c r="L1572" s="28">
        <v>0</v>
      </c>
      <c r="M1572" s="31">
        <v>0</v>
      </c>
      <c r="N1572" s="31">
        <v>0</v>
      </c>
    </row>
    <row r="1573" spans="1:14" x14ac:dyDescent="0.25">
      <c r="A1573" s="1" t="s">
        <v>480</v>
      </c>
      <c r="B1573" s="1">
        <v>1008371</v>
      </c>
      <c r="C1573" s="1">
        <v>2022</v>
      </c>
      <c r="D1573" s="1" t="s">
        <v>0</v>
      </c>
      <c r="E1573" s="1" t="s">
        <v>1</v>
      </c>
      <c r="F1573" s="1" t="s">
        <v>12</v>
      </c>
      <c r="G1573" s="1" t="s">
        <v>3</v>
      </c>
      <c r="H1573" s="1" t="s">
        <v>7</v>
      </c>
      <c r="I1573" s="1"/>
      <c r="J1573" s="1"/>
      <c r="K1573" s="1"/>
      <c r="L1573" s="28">
        <v>13</v>
      </c>
      <c r="M1573" s="31">
        <v>9.66</v>
      </c>
      <c r="N1573" s="31">
        <v>0.3</v>
      </c>
    </row>
    <row r="1574" spans="1:14" x14ac:dyDescent="0.25">
      <c r="A1574" s="1" t="s">
        <v>480</v>
      </c>
      <c r="B1574" s="1">
        <v>1008371</v>
      </c>
      <c r="C1574" s="1">
        <v>2022</v>
      </c>
      <c r="D1574" s="1" t="s">
        <v>0</v>
      </c>
      <c r="E1574" s="1" t="s">
        <v>1</v>
      </c>
      <c r="F1574" s="1" t="s">
        <v>12</v>
      </c>
      <c r="G1574" s="1" t="s">
        <v>3</v>
      </c>
      <c r="H1574" s="1" t="s">
        <v>10</v>
      </c>
      <c r="I1574" s="1"/>
      <c r="J1574" s="1"/>
      <c r="K1574" s="1"/>
      <c r="L1574" s="28">
        <v>0</v>
      </c>
      <c r="M1574" s="31">
        <v>0</v>
      </c>
      <c r="N1574" s="31">
        <v>0</v>
      </c>
    </row>
    <row r="1575" spans="1:14" x14ac:dyDescent="0.25">
      <c r="A1575" s="1" t="s">
        <v>480</v>
      </c>
      <c r="B1575" s="1">
        <v>1008371</v>
      </c>
      <c r="C1575" s="1">
        <v>2022</v>
      </c>
      <c r="D1575" s="1" t="s">
        <v>0</v>
      </c>
      <c r="E1575" s="1" t="s">
        <v>1</v>
      </c>
      <c r="F1575" s="1" t="s">
        <v>12</v>
      </c>
      <c r="G1575" s="1" t="s">
        <v>3</v>
      </c>
      <c r="H1575" s="1" t="s">
        <v>8</v>
      </c>
      <c r="I1575" s="1"/>
      <c r="J1575" s="1"/>
      <c r="K1575" s="1"/>
      <c r="L1575" s="28">
        <v>0</v>
      </c>
      <c r="M1575" s="31">
        <v>0</v>
      </c>
      <c r="N1575" s="31">
        <v>0</v>
      </c>
    </row>
    <row r="1576" spans="1:14" x14ac:dyDescent="0.25">
      <c r="A1576" s="1" t="s">
        <v>480</v>
      </c>
      <c r="B1576" s="1">
        <v>1008371</v>
      </c>
      <c r="C1576" s="1">
        <v>2022</v>
      </c>
      <c r="D1576" s="1" t="s">
        <v>0</v>
      </c>
      <c r="E1576" s="1" t="s">
        <v>1</v>
      </c>
      <c r="F1576" s="1" t="s">
        <v>12</v>
      </c>
      <c r="G1576" s="1" t="s">
        <v>3</v>
      </c>
      <c r="H1576" s="1" t="s">
        <v>4</v>
      </c>
      <c r="I1576" s="1"/>
      <c r="J1576" s="1"/>
      <c r="K1576" s="1"/>
      <c r="L1576" s="28">
        <v>0</v>
      </c>
      <c r="M1576" s="31">
        <v>0</v>
      </c>
      <c r="N1576" s="31">
        <v>0</v>
      </c>
    </row>
    <row r="1577" spans="1:14" x14ac:dyDescent="0.25">
      <c r="A1577" s="1" t="s">
        <v>384</v>
      </c>
      <c r="B1577" s="1">
        <v>1008374</v>
      </c>
      <c r="C1577" s="1">
        <v>2022</v>
      </c>
      <c r="D1577" s="1" t="s">
        <v>0</v>
      </c>
      <c r="E1577" s="1" t="s">
        <v>1</v>
      </c>
      <c r="F1577" s="1" t="s">
        <v>12</v>
      </c>
      <c r="G1577" s="1" t="s">
        <v>3</v>
      </c>
      <c r="H1577" s="1" t="s">
        <v>5</v>
      </c>
      <c r="I1577" s="1"/>
      <c r="J1577" s="1"/>
      <c r="K1577" s="1"/>
      <c r="L1577" s="28">
        <v>1</v>
      </c>
      <c r="M1577" s="31">
        <v>3.6</v>
      </c>
      <c r="N1577" s="31">
        <v>0.1</v>
      </c>
    </row>
    <row r="1578" spans="1:14" x14ac:dyDescent="0.25">
      <c r="A1578" s="1" t="s">
        <v>384</v>
      </c>
      <c r="B1578" s="1">
        <v>1008374</v>
      </c>
      <c r="C1578" s="1">
        <v>2022</v>
      </c>
      <c r="D1578" s="1" t="s">
        <v>0</v>
      </c>
      <c r="E1578" s="1" t="s">
        <v>1</v>
      </c>
      <c r="F1578" s="1" t="s">
        <v>12</v>
      </c>
      <c r="G1578" s="1" t="s">
        <v>3</v>
      </c>
      <c r="H1578" s="1" t="s">
        <v>8</v>
      </c>
      <c r="I1578" s="1"/>
      <c r="J1578" s="1"/>
      <c r="K1578" s="1"/>
      <c r="L1578" s="28">
        <v>15</v>
      </c>
      <c r="M1578" s="31">
        <v>88.37</v>
      </c>
      <c r="N1578" s="31">
        <v>2.5</v>
      </c>
    </row>
    <row r="1579" spans="1:14" x14ac:dyDescent="0.25">
      <c r="A1579" s="1" t="s">
        <v>384</v>
      </c>
      <c r="B1579" s="1">
        <v>1008374</v>
      </c>
      <c r="C1579" s="1">
        <v>2022</v>
      </c>
      <c r="D1579" s="1" t="s">
        <v>0</v>
      </c>
      <c r="E1579" s="1" t="s">
        <v>1</v>
      </c>
      <c r="F1579" s="1" t="s">
        <v>12</v>
      </c>
      <c r="G1579" s="1" t="s">
        <v>3</v>
      </c>
      <c r="H1579" s="1" t="s">
        <v>10</v>
      </c>
      <c r="I1579" s="1"/>
      <c r="J1579" s="1"/>
      <c r="K1579" s="1"/>
      <c r="L1579" s="28">
        <v>0</v>
      </c>
      <c r="M1579" s="31">
        <v>0</v>
      </c>
      <c r="N1579" s="31">
        <v>0</v>
      </c>
    </row>
    <row r="1580" spans="1:14" x14ac:dyDescent="0.25">
      <c r="A1580" s="1" t="s">
        <v>384</v>
      </c>
      <c r="B1580" s="1">
        <v>1008374</v>
      </c>
      <c r="C1580" s="1">
        <v>2022</v>
      </c>
      <c r="D1580" s="1" t="s">
        <v>0</v>
      </c>
      <c r="E1580" s="1" t="s">
        <v>1</v>
      </c>
      <c r="F1580" s="1" t="s">
        <v>12</v>
      </c>
      <c r="G1580" s="1" t="s">
        <v>3</v>
      </c>
      <c r="H1580" s="1" t="s">
        <v>7</v>
      </c>
      <c r="I1580" s="1"/>
      <c r="J1580" s="1"/>
      <c r="K1580" s="1"/>
      <c r="L1580" s="28">
        <v>18</v>
      </c>
      <c r="M1580" s="31">
        <v>47.39</v>
      </c>
      <c r="N1580" s="31">
        <v>1.4</v>
      </c>
    </row>
    <row r="1581" spans="1:14" x14ac:dyDescent="0.25">
      <c r="A1581" s="1" t="s">
        <v>384</v>
      </c>
      <c r="B1581" s="1">
        <v>1008374</v>
      </c>
      <c r="C1581" s="1">
        <v>2022</v>
      </c>
      <c r="D1581" s="1" t="s">
        <v>0</v>
      </c>
      <c r="E1581" s="1" t="s">
        <v>1</v>
      </c>
      <c r="F1581" s="1" t="s">
        <v>12</v>
      </c>
      <c r="G1581" s="1" t="s">
        <v>3</v>
      </c>
      <c r="H1581" s="1" t="s">
        <v>4</v>
      </c>
      <c r="I1581" s="1"/>
      <c r="J1581" s="1"/>
      <c r="K1581" s="1"/>
      <c r="L1581" s="28">
        <v>0</v>
      </c>
      <c r="M1581" s="31">
        <v>0</v>
      </c>
      <c r="N1581" s="31">
        <v>0</v>
      </c>
    </row>
    <row r="1582" spans="1:14" x14ac:dyDescent="0.25">
      <c r="A1582" s="1" t="s">
        <v>384</v>
      </c>
      <c r="B1582" s="1">
        <v>1008374</v>
      </c>
      <c r="C1582" s="1">
        <v>2022</v>
      </c>
      <c r="D1582" s="1" t="s">
        <v>0</v>
      </c>
      <c r="E1582" s="1" t="s">
        <v>1</v>
      </c>
      <c r="F1582" s="1" t="s">
        <v>12</v>
      </c>
      <c r="G1582" s="1" t="s">
        <v>3</v>
      </c>
      <c r="H1582" s="1" t="s">
        <v>6</v>
      </c>
      <c r="I1582" s="1"/>
      <c r="J1582" s="1"/>
      <c r="K1582" s="1"/>
      <c r="L1582" s="28">
        <v>0</v>
      </c>
      <c r="M1582" s="31">
        <v>0</v>
      </c>
      <c r="N1582" s="31">
        <v>0</v>
      </c>
    </row>
    <row r="1583" spans="1:14" x14ac:dyDescent="0.25">
      <c r="A1583" s="1" t="s">
        <v>384</v>
      </c>
      <c r="B1583" s="1">
        <v>1008374</v>
      </c>
      <c r="C1583" s="1">
        <v>2022</v>
      </c>
      <c r="D1583" s="1" t="s">
        <v>0</v>
      </c>
      <c r="E1583" s="1" t="s">
        <v>1</v>
      </c>
      <c r="F1583" s="1" t="s">
        <v>12</v>
      </c>
      <c r="G1583" s="1" t="s">
        <v>3</v>
      </c>
      <c r="H1583" s="1" t="s">
        <v>9</v>
      </c>
      <c r="I1583" s="1"/>
      <c r="J1583" s="1"/>
      <c r="K1583" s="1"/>
      <c r="L1583" s="28">
        <v>13</v>
      </c>
      <c r="M1583" s="31">
        <v>6.1</v>
      </c>
      <c r="N1583" s="31">
        <v>0.2</v>
      </c>
    </row>
    <row r="1584" spans="1:14" x14ac:dyDescent="0.25">
      <c r="A1584" s="1" t="s">
        <v>24080</v>
      </c>
      <c r="B1584" s="1">
        <v>1008429</v>
      </c>
      <c r="C1584" s="1">
        <v>2022</v>
      </c>
      <c r="D1584" s="1" t="s">
        <v>0</v>
      </c>
      <c r="E1584" s="1" t="s">
        <v>1</v>
      </c>
      <c r="F1584" s="1" t="s">
        <v>12</v>
      </c>
      <c r="G1584" s="1" t="s">
        <v>3</v>
      </c>
      <c r="H1584" s="1" t="s">
        <v>7</v>
      </c>
      <c r="I1584" s="1"/>
      <c r="J1584" s="1"/>
      <c r="K1584" s="1"/>
      <c r="L1584" s="28">
        <v>66</v>
      </c>
      <c r="M1584" s="31">
        <v>27.144585599999999</v>
      </c>
      <c r="N1584" s="31">
        <v>0.78278789999999998</v>
      </c>
    </row>
    <row r="1585" spans="1:14" x14ac:dyDescent="0.25">
      <c r="A1585" s="1" t="s">
        <v>24080</v>
      </c>
      <c r="B1585" s="1">
        <v>1008429</v>
      </c>
      <c r="C1585" s="1">
        <v>2022</v>
      </c>
      <c r="D1585" s="1" t="s">
        <v>0</v>
      </c>
      <c r="E1585" s="1" t="s">
        <v>1</v>
      </c>
      <c r="F1585" s="1" t="s">
        <v>12</v>
      </c>
      <c r="G1585" s="1" t="s">
        <v>3</v>
      </c>
      <c r="H1585" s="1" t="s">
        <v>10</v>
      </c>
      <c r="I1585" s="1"/>
      <c r="J1585" s="1"/>
      <c r="K1585" s="1"/>
      <c r="L1585" s="28">
        <v>2</v>
      </c>
      <c r="M1585" s="31">
        <v>126.6363072</v>
      </c>
      <c r="N1585" s="31">
        <v>3.6519023000000002</v>
      </c>
    </row>
    <row r="1586" spans="1:14" x14ac:dyDescent="0.25">
      <c r="A1586" s="1" t="s">
        <v>24081</v>
      </c>
      <c r="B1586" s="1">
        <v>1008430</v>
      </c>
      <c r="C1586" s="1">
        <v>2022</v>
      </c>
      <c r="D1586" s="1" t="s">
        <v>0</v>
      </c>
      <c r="E1586" s="1" t="s">
        <v>1</v>
      </c>
      <c r="F1586" s="1" t="s">
        <v>12</v>
      </c>
      <c r="G1586" s="1" t="s">
        <v>3</v>
      </c>
      <c r="H1586" s="1" t="s">
        <v>10</v>
      </c>
      <c r="I1586" s="1"/>
      <c r="J1586" s="1"/>
      <c r="K1586" s="1"/>
      <c r="L1586" s="28">
        <v>2</v>
      </c>
      <c r="M1586" s="31">
        <v>7.7095007999999998</v>
      </c>
      <c r="N1586" s="31">
        <v>0.22232440000000001</v>
      </c>
    </row>
    <row r="1587" spans="1:14" x14ac:dyDescent="0.25">
      <c r="A1587" s="1" t="s">
        <v>24081</v>
      </c>
      <c r="B1587" s="1">
        <v>1008430</v>
      </c>
      <c r="C1587" s="1">
        <v>2022</v>
      </c>
      <c r="D1587" s="1" t="s">
        <v>0</v>
      </c>
      <c r="E1587" s="1" t="s">
        <v>1</v>
      </c>
      <c r="F1587" s="1" t="s">
        <v>12</v>
      </c>
      <c r="G1587" s="1" t="s">
        <v>3</v>
      </c>
      <c r="H1587" s="1" t="s">
        <v>7</v>
      </c>
      <c r="I1587" s="1"/>
      <c r="J1587" s="1"/>
      <c r="K1587" s="1"/>
      <c r="L1587" s="28">
        <v>133</v>
      </c>
      <c r="M1587" s="31">
        <v>13.8485376</v>
      </c>
      <c r="N1587" s="31">
        <v>0.3993602</v>
      </c>
    </row>
    <row r="1588" spans="1:14" x14ac:dyDescent="0.25">
      <c r="A1588" s="1" t="s">
        <v>388</v>
      </c>
      <c r="B1588" s="1">
        <v>1008432</v>
      </c>
      <c r="C1588" s="1">
        <v>2022</v>
      </c>
      <c r="D1588" s="1" t="s">
        <v>0</v>
      </c>
      <c r="E1588" s="1" t="s">
        <v>1</v>
      </c>
      <c r="F1588" s="1" t="s">
        <v>25</v>
      </c>
      <c r="G1588" s="1" t="s">
        <v>3</v>
      </c>
      <c r="H1588" s="1" t="s">
        <v>7</v>
      </c>
      <c r="I1588" s="1"/>
      <c r="J1588" s="1"/>
      <c r="K1588" s="1"/>
      <c r="L1588" s="28">
        <v>579</v>
      </c>
      <c r="M1588" s="31">
        <v>11.714399999999999</v>
      </c>
      <c r="N1588" s="31">
        <v>0.34321499999999999</v>
      </c>
    </row>
    <row r="1589" spans="1:14" x14ac:dyDescent="0.25">
      <c r="A1589" s="1" t="s">
        <v>846</v>
      </c>
      <c r="B1589" s="1">
        <v>1008455</v>
      </c>
      <c r="C1589" s="1">
        <v>2022</v>
      </c>
      <c r="D1589" s="1" t="s">
        <v>0</v>
      </c>
      <c r="E1589" s="1" t="s">
        <v>1</v>
      </c>
      <c r="F1589" s="1" t="s">
        <v>12</v>
      </c>
      <c r="G1589" s="1" t="s">
        <v>3</v>
      </c>
      <c r="H1589" s="1" t="s">
        <v>5</v>
      </c>
      <c r="I1589" s="1"/>
      <c r="J1589" s="1"/>
      <c r="K1589" s="1"/>
      <c r="L1589" s="28">
        <v>7</v>
      </c>
      <c r="M1589" s="31">
        <v>3.5571647999999998</v>
      </c>
      <c r="N1589" s="31">
        <v>0.10258050000000001</v>
      </c>
    </row>
    <row r="1590" spans="1:14" x14ac:dyDescent="0.25">
      <c r="A1590" s="1" t="s">
        <v>846</v>
      </c>
      <c r="B1590" s="1">
        <v>1008455</v>
      </c>
      <c r="C1590" s="1">
        <v>2022</v>
      </c>
      <c r="D1590" s="1" t="s">
        <v>0</v>
      </c>
      <c r="E1590" s="1" t="s">
        <v>1</v>
      </c>
      <c r="F1590" s="1" t="s">
        <v>12</v>
      </c>
      <c r="G1590" s="1" t="s">
        <v>3</v>
      </c>
      <c r="H1590" s="1" t="s">
        <v>7</v>
      </c>
      <c r="I1590" s="1"/>
      <c r="J1590" s="1"/>
      <c r="K1590" s="1"/>
      <c r="L1590" s="28">
        <v>22</v>
      </c>
      <c r="M1590" s="31">
        <v>1.6909939</v>
      </c>
      <c r="N1590" s="31">
        <v>4.8764399999999999E-2</v>
      </c>
    </row>
    <row r="1591" spans="1:14" x14ac:dyDescent="0.25">
      <c r="A1591" s="1" t="s">
        <v>846</v>
      </c>
      <c r="B1591" s="1">
        <v>1008455</v>
      </c>
      <c r="C1591" s="1">
        <v>2022</v>
      </c>
      <c r="D1591" s="1" t="s">
        <v>0</v>
      </c>
      <c r="E1591" s="1" t="s">
        <v>1</v>
      </c>
      <c r="F1591" s="1" t="s">
        <v>12</v>
      </c>
      <c r="G1591" s="1" t="s">
        <v>3</v>
      </c>
      <c r="H1591" s="1" t="s">
        <v>9</v>
      </c>
      <c r="I1591" s="1"/>
      <c r="J1591" s="1"/>
      <c r="K1591" s="1"/>
      <c r="L1591" s="28">
        <v>7</v>
      </c>
      <c r="M1591" s="31">
        <v>2.9187647999999999</v>
      </c>
      <c r="N1591" s="31">
        <v>8.4170499999999995E-2</v>
      </c>
    </row>
    <row r="1592" spans="1:14" x14ac:dyDescent="0.25">
      <c r="A1592" s="1" t="s">
        <v>846</v>
      </c>
      <c r="B1592" s="1">
        <v>1008455</v>
      </c>
      <c r="C1592" s="1">
        <v>2022</v>
      </c>
      <c r="D1592" s="1" t="s">
        <v>0</v>
      </c>
      <c r="E1592" s="1" t="s">
        <v>1</v>
      </c>
      <c r="F1592" s="1" t="s">
        <v>12</v>
      </c>
      <c r="G1592" s="1" t="s">
        <v>3</v>
      </c>
      <c r="H1592" s="1" t="s">
        <v>10</v>
      </c>
      <c r="I1592" s="1"/>
      <c r="J1592" s="1"/>
      <c r="K1592" s="1"/>
      <c r="L1592" s="28">
        <v>1</v>
      </c>
      <c r="M1592" s="31">
        <v>14.5692</v>
      </c>
      <c r="N1592" s="31">
        <v>0.42014249999999997</v>
      </c>
    </row>
    <row r="1593" spans="1:14" x14ac:dyDescent="0.25">
      <c r="A1593" s="1" t="s">
        <v>24082</v>
      </c>
      <c r="B1593" s="1">
        <v>1008458</v>
      </c>
      <c r="C1593" s="1">
        <v>2022</v>
      </c>
      <c r="D1593" s="1" t="s">
        <v>0</v>
      </c>
      <c r="E1593" s="1" t="s">
        <v>1</v>
      </c>
      <c r="F1593" s="1" t="s">
        <v>12</v>
      </c>
      <c r="G1593" s="1" t="s">
        <v>3</v>
      </c>
      <c r="H1593" s="1" t="s">
        <v>7</v>
      </c>
      <c r="I1593" s="1"/>
      <c r="J1593" s="1"/>
      <c r="K1593" s="1"/>
      <c r="L1593" s="28">
        <v>608</v>
      </c>
      <c r="M1593" s="31">
        <v>102.20638080000001</v>
      </c>
      <c r="N1593" s="31">
        <v>2.9473989</v>
      </c>
    </row>
    <row r="1594" spans="1:14" x14ac:dyDescent="0.25">
      <c r="A1594" s="1" t="s">
        <v>24083</v>
      </c>
      <c r="B1594" s="1">
        <v>1008460</v>
      </c>
      <c r="C1594" s="1">
        <v>2022</v>
      </c>
      <c r="D1594" s="1" t="s">
        <v>0</v>
      </c>
      <c r="E1594" s="1" t="s">
        <v>1</v>
      </c>
      <c r="F1594" s="1" t="s">
        <v>12</v>
      </c>
      <c r="G1594" s="1" t="s">
        <v>3</v>
      </c>
      <c r="H1594" s="1" t="s">
        <v>5</v>
      </c>
      <c r="I1594" s="1"/>
      <c r="J1594" s="1"/>
      <c r="K1594" s="1"/>
      <c r="L1594" s="28">
        <v>31</v>
      </c>
      <c r="M1594" s="31">
        <v>48.681283200000003</v>
      </c>
      <c r="N1594" s="31">
        <v>1.4038572</v>
      </c>
    </row>
    <row r="1595" spans="1:14" x14ac:dyDescent="0.25">
      <c r="A1595" s="1" t="s">
        <v>24083</v>
      </c>
      <c r="B1595" s="1">
        <v>1008460</v>
      </c>
      <c r="C1595" s="1">
        <v>2022</v>
      </c>
      <c r="D1595" s="1" t="s">
        <v>0</v>
      </c>
      <c r="E1595" s="1" t="s">
        <v>1</v>
      </c>
      <c r="F1595" s="1" t="s">
        <v>12</v>
      </c>
      <c r="G1595" s="1" t="s">
        <v>3</v>
      </c>
      <c r="H1595" s="1" t="s">
        <v>10</v>
      </c>
      <c r="I1595" s="1"/>
      <c r="J1595" s="1"/>
      <c r="K1595" s="1"/>
      <c r="L1595" s="28">
        <v>3</v>
      </c>
      <c r="M1595" s="31">
        <v>10.9334208</v>
      </c>
      <c r="N1595" s="31">
        <v>0.31529489999999999</v>
      </c>
    </row>
    <row r="1596" spans="1:14" x14ac:dyDescent="0.25">
      <c r="A1596" s="1" t="s">
        <v>24083</v>
      </c>
      <c r="B1596" s="1">
        <v>1008460</v>
      </c>
      <c r="C1596" s="1">
        <v>2022</v>
      </c>
      <c r="D1596" s="1" t="s">
        <v>0</v>
      </c>
      <c r="E1596" s="1" t="s">
        <v>1</v>
      </c>
      <c r="F1596" s="1" t="s">
        <v>12</v>
      </c>
      <c r="G1596" s="1" t="s">
        <v>3</v>
      </c>
      <c r="H1596" s="1" t="s">
        <v>7</v>
      </c>
      <c r="I1596" s="1"/>
      <c r="J1596" s="1"/>
      <c r="K1596" s="1"/>
      <c r="L1596" s="28">
        <v>188</v>
      </c>
      <c r="M1596" s="31">
        <v>67.227168000000006</v>
      </c>
      <c r="N1596" s="31">
        <v>1.9386782</v>
      </c>
    </row>
    <row r="1597" spans="1:14" x14ac:dyDescent="0.25">
      <c r="A1597" s="1" t="s">
        <v>24084</v>
      </c>
      <c r="B1597" s="1">
        <v>1008479</v>
      </c>
      <c r="C1597" s="1">
        <v>2022</v>
      </c>
      <c r="D1597" s="1" t="s">
        <v>0</v>
      </c>
      <c r="E1597" s="1" t="s">
        <v>1</v>
      </c>
      <c r="F1597" s="1" t="s">
        <v>12</v>
      </c>
      <c r="G1597" s="1" t="s">
        <v>3</v>
      </c>
      <c r="H1597" s="1" t="s">
        <v>5</v>
      </c>
      <c r="I1597" s="1"/>
      <c r="J1597" s="1"/>
      <c r="K1597" s="1"/>
      <c r="L1597" s="28">
        <v>0</v>
      </c>
      <c r="M1597" s="31">
        <v>0</v>
      </c>
      <c r="N1597" s="31">
        <v>0</v>
      </c>
    </row>
    <row r="1598" spans="1:14" x14ac:dyDescent="0.25">
      <c r="A1598" s="1" t="s">
        <v>24084</v>
      </c>
      <c r="B1598" s="1">
        <v>1008479</v>
      </c>
      <c r="C1598" s="1">
        <v>2022</v>
      </c>
      <c r="D1598" s="1" t="s">
        <v>0</v>
      </c>
      <c r="E1598" s="1" t="s">
        <v>1</v>
      </c>
      <c r="F1598" s="1" t="s">
        <v>12</v>
      </c>
      <c r="G1598" s="1" t="s">
        <v>3</v>
      </c>
      <c r="H1598" s="1" t="s">
        <v>10</v>
      </c>
      <c r="I1598" s="1"/>
      <c r="J1598" s="1"/>
      <c r="K1598" s="1"/>
      <c r="L1598" s="28">
        <v>0</v>
      </c>
      <c r="M1598" s="31">
        <v>0</v>
      </c>
      <c r="N1598" s="31">
        <v>0</v>
      </c>
    </row>
    <row r="1599" spans="1:14" x14ac:dyDescent="0.25">
      <c r="A1599" s="1" t="s">
        <v>24084</v>
      </c>
      <c r="B1599" s="1">
        <v>1008479</v>
      </c>
      <c r="C1599" s="1">
        <v>2022</v>
      </c>
      <c r="D1599" s="1" t="s">
        <v>0</v>
      </c>
      <c r="E1599" s="1" t="s">
        <v>1</v>
      </c>
      <c r="F1599" s="1" t="s">
        <v>12</v>
      </c>
      <c r="G1599" s="1" t="s">
        <v>3</v>
      </c>
      <c r="H1599" s="1" t="s">
        <v>6</v>
      </c>
      <c r="I1599" s="1"/>
      <c r="J1599" s="1"/>
      <c r="K1599" s="1"/>
      <c r="L1599" s="28">
        <v>0</v>
      </c>
      <c r="M1599" s="31">
        <v>0</v>
      </c>
      <c r="N1599" s="31">
        <v>0</v>
      </c>
    </row>
    <row r="1600" spans="1:14" x14ac:dyDescent="0.25">
      <c r="A1600" s="1" t="s">
        <v>24084</v>
      </c>
      <c r="B1600" s="1">
        <v>1008479</v>
      </c>
      <c r="C1600" s="1">
        <v>2022</v>
      </c>
      <c r="D1600" s="1" t="s">
        <v>0</v>
      </c>
      <c r="E1600" s="1" t="s">
        <v>1</v>
      </c>
      <c r="F1600" s="1" t="s">
        <v>12</v>
      </c>
      <c r="G1600" s="1" t="s">
        <v>3</v>
      </c>
      <c r="H1600" s="1" t="s">
        <v>4</v>
      </c>
      <c r="I1600" s="1"/>
      <c r="J1600" s="1"/>
      <c r="K1600" s="1"/>
      <c r="L1600" s="28">
        <v>1</v>
      </c>
      <c r="M1600" s="31">
        <v>0.1</v>
      </c>
      <c r="N1600" s="31">
        <v>0</v>
      </c>
    </row>
    <row r="1601" spans="1:14" x14ac:dyDescent="0.25">
      <c r="A1601" s="1" t="s">
        <v>24084</v>
      </c>
      <c r="B1601" s="1">
        <v>1008479</v>
      </c>
      <c r="C1601" s="1">
        <v>2022</v>
      </c>
      <c r="D1601" s="1" t="s">
        <v>0</v>
      </c>
      <c r="E1601" s="1" t="s">
        <v>1</v>
      </c>
      <c r="F1601" s="1" t="s">
        <v>12</v>
      </c>
      <c r="G1601" s="1" t="s">
        <v>3</v>
      </c>
      <c r="H1601" s="1" t="s">
        <v>9</v>
      </c>
      <c r="I1601" s="1"/>
      <c r="J1601" s="1"/>
      <c r="K1601" s="1"/>
      <c r="L1601" s="28">
        <v>17</v>
      </c>
      <c r="M1601" s="31">
        <v>2.5</v>
      </c>
      <c r="N1601" s="31">
        <v>0</v>
      </c>
    </row>
    <row r="1602" spans="1:14" x14ac:dyDescent="0.25">
      <c r="A1602" s="1" t="s">
        <v>24084</v>
      </c>
      <c r="B1602" s="1">
        <v>1008479</v>
      </c>
      <c r="C1602" s="1">
        <v>2022</v>
      </c>
      <c r="D1602" s="1" t="s">
        <v>0</v>
      </c>
      <c r="E1602" s="1" t="s">
        <v>1</v>
      </c>
      <c r="F1602" s="1" t="s">
        <v>12</v>
      </c>
      <c r="G1602" s="1" t="s">
        <v>3</v>
      </c>
      <c r="H1602" s="1" t="s">
        <v>8</v>
      </c>
      <c r="I1602" s="1"/>
      <c r="J1602" s="1"/>
      <c r="K1602" s="1"/>
      <c r="L1602" s="28">
        <v>0</v>
      </c>
      <c r="M1602" s="31">
        <v>0</v>
      </c>
      <c r="N1602" s="31">
        <v>0</v>
      </c>
    </row>
    <row r="1603" spans="1:14" x14ac:dyDescent="0.25">
      <c r="A1603" s="1" t="s">
        <v>24084</v>
      </c>
      <c r="B1603" s="1">
        <v>1008479</v>
      </c>
      <c r="C1603" s="1">
        <v>2022</v>
      </c>
      <c r="D1603" s="1" t="s">
        <v>0</v>
      </c>
      <c r="E1603" s="1" t="s">
        <v>1</v>
      </c>
      <c r="F1603" s="1" t="s">
        <v>12</v>
      </c>
      <c r="G1603" s="1" t="s">
        <v>3</v>
      </c>
      <c r="H1603" s="1" t="s">
        <v>7</v>
      </c>
      <c r="I1603" s="1"/>
      <c r="J1603" s="1"/>
      <c r="K1603" s="1"/>
      <c r="L1603" s="28">
        <v>0</v>
      </c>
      <c r="M1603" s="31">
        <v>0</v>
      </c>
      <c r="N1603" s="31">
        <v>0</v>
      </c>
    </row>
    <row r="1604" spans="1:14" x14ac:dyDescent="0.25">
      <c r="A1604" s="1" t="s">
        <v>24085</v>
      </c>
      <c r="B1604" s="1">
        <v>1008595</v>
      </c>
      <c r="C1604" s="1">
        <v>2022</v>
      </c>
      <c r="D1604" s="1" t="s">
        <v>865</v>
      </c>
      <c r="E1604" s="1" t="s">
        <v>23978</v>
      </c>
      <c r="F1604" s="1" t="s">
        <v>25</v>
      </c>
      <c r="G1604" s="1" t="s">
        <v>867</v>
      </c>
      <c r="H1604" s="1"/>
      <c r="I1604" s="1"/>
      <c r="J1604" s="31">
        <v>12.2607254</v>
      </c>
      <c r="K1604" s="31">
        <v>1.3813222999999999</v>
      </c>
      <c r="L1604" s="28"/>
      <c r="M1604" s="31">
        <v>12.2607254</v>
      </c>
      <c r="N1604" s="31">
        <v>1.3813222999999999</v>
      </c>
    </row>
    <row r="1605" spans="1:14" x14ac:dyDescent="0.25">
      <c r="A1605" s="1" t="s">
        <v>389</v>
      </c>
      <c r="B1605" s="1">
        <v>1008677</v>
      </c>
      <c r="C1605" s="1">
        <v>2022</v>
      </c>
      <c r="D1605" s="1" t="s">
        <v>0</v>
      </c>
      <c r="E1605" s="1" t="s">
        <v>1</v>
      </c>
      <c r="F1605" s="1" t="s">
        <v>25</v>
      </c>
      <c r="G1605" s="1" t="s">
        <v>3</v>
      </c>
      <c r="H1605" s="1" t="s">
        <v>9</v>
      </c>
      <c r="I1605" s="1"/>
      <c r="J1605" s="1"/>
      <c r="K1605" s="1"/>
      <c r="L1605" s="28">
        <v>241</v>
      </c>
      <c r="M1605" s="31">
        <v>1.2224495</v>
      </c>
      <c r="N1605" s="31">
        <v>8.2431000000000004E-2</v>
      </c>
    </row>
    <row r="1606" spans="1:14" x14ac:dyDescent="0.25">
      <c r="A1606" s="1" t="s">
        <v>390</v>
      </c>
      <c r="B1606" s="1">
        <v>1008680</v>
      </c>
      <c r="C1606" s="1">
        <v>2022</v>
      </c>
      <c r="D1606" s="1" t="s">
        <v>0</v>
      </c>
      <c r="E1606" s="1" t="s">
        <v>1</v>
      </c>
      <c r="F1606" s="1" t="s">
        <v>25</v>
      </c>
      <c r="G1606" s="1" t="s">
        <v>3</v>
      </c>
      <c r="H1606" s="1" t="s">
        <v>9</v>
      </c>
      <c r="I1606" s="1"/>
      <c r="J1606" s="1"/>
      <c r="K1606" s="1"/>
      <c r="L1606" s="28">
        <v>301</v>
      </c>
      <c r="M1606" s="31">
        <v>1.5625772</v>
      </c>
      <c r="N1606" s="31">
        <v>6.6286999999999999E-2</v>
      </c>
    </row>
    <row r="1607" spans="1:14" x14ac:dyDescent="0.25">
      <c r="A1607" s="1" t="s">
        <v>404</v>
      </c>
      <c r="B1607" s="1">
        <v>1008681</v>
      </c>
      <c r="C1607" s="1">
        <v>2022</v>
      </c>
      <c r="D1607" s="1" t="s">
        <v>0</v>
      </c>
      <c r="E1607" s="1" t="s">
        <v>1</v>
      </c>
      <c r="F1607" s="1" t="s">
        <v>25</v>
      </c>
      <c r="G1607" s="1" t="s">
        <v>3</v>
      </c>
      <c r="H1607" s="1" t="s">
        <v>9</v>
      </c>
      <c r="I1607" s="1"/>
      <c r="J1607" s="1"/>
      <c r="K1607" s="1"/>
      <c r="L1607" s="28">
        <v>165</v>
      </c>
      <c r="M1607" s="31">
        <v>0.86462349999999999</v>
      </c>
      <c r="N1607" s="31">
        <v>4.3636399999999999E-2</v>
      </c>
    </row>
    <row r="1608" spans="1:14" x14ac:dyDescent="0.25">
      <c r="A1608" s="1" t="s">
        <v>545</v>
      </c>
      <c r="B1608" s="1">
        <v>1008685</v>
      </c>
      <c r="C1608" s="1">
        <v>2022</v>
      </c>
      <c r="D1608" s="1" t="s">
        <v>0</v>
      </c>
      <c r="E1608" s="1" t="s">
        <v>1</v>
      </c>
      <c r="F1608" s="1" t="s">
        <v>12</v>
      </c>
      <c r="G1608" s="1" t="s">
        <v>3</v>
      </c>
      <c r="H1608" s="1" t="s">
        <v>7</v>
      </c>
      <c r="I1608" s="1"/>
      <c r="J1608" s="1"/>
      <c r="K1608" s="1"/>
      <c r="L1608" s="28">
        <v>45</v>
      </c>
      <c r="M1608" s="31">
        <v>18.653001799999998</v>
      </c>
      <c r="N1608" s="31">
        <v>0.13603399999999999</v>
      </c>
    </row>
    <row r="1609" spans="1:14" x14ac:dyDescent="0.25">
      <c r="A1609" s="1" t="s">
        <v>545</v>
      </c>
      <c r="B1609" s="1">
        <v>1008685</v>
      </c>
      <c r="C1609" s="1">
        <v>2022</v>
      </c>
      <c r="D1609" s="1" t="s">
        <v>0</v>
      </c>
      <c r="E1609" s="1" t="s">
        <v>1</v>
      </c>
      <c r="F1609" s="1" t="s">
        <v>12</v>
      </c>
      <c r="G1609" s="1" t="s">
        <v>3</v>
      </c>
      <c r="H1609" s="1" t="s">
        <v>4</v>
      </c>
      <c r="I1609" s="1"/>
      <c r="J1609" s="1"/>
      <c r="K1609" s="1"/>
      <c r="L1609" s="28">
        <v>8</v>
      </c>
      <c r="M1609" s="31">
        <v>2.6405702</v>
      </c>
      <c r="N1609" s="31">
        <v>1.7803200000000002E-2</v>
      </c>
    </row>
    <row r="1610" spans="1:14" x14ac:dyDescent="0.25">
      <c r="A1610" s="1" t="s">
        <v>408</v>
      </c>
      <c r="B1610" s="1">
        <v>1008724</v>
      </c>
      <c r="C1610" s="1">
        <v>2022</v>
      </c>
      <c r="D1610" s="1" t="s">
        <v>0</v>
      </c>
      <c r="E1610" s="1" t="s">
        <v>1</v>
      </c>
      <c r="F1610" s="1" t="s">
        <v>12</v>
      </c>
      <c r="G1610" s="1" t="s">
        <v>3</v>
      </c>
      <c r="H1610" s="1" t="s">
        <v>7</v>
      </c>
      <c r="I1610" s="1"/>
      <c r="J1610" s="1"/>
      <c r="K1610" s="1"/>
      <c r="L1610" s="28">
        <v>8</v>
      </c>
      <c r="M1610" s="31">
        <v>0.69416</v>
      </c>
      <c r="N1610" s="31">
        <v>0.02</v>
      </c>
    </row>
    <row r="1611" spans="1:14" x14ac:dyDescent="0.25">
      <c r="A1611" s="1" t="s">
        <v>409</v>
      </c>
      <c r="B1611" s="1">
        <v>1008725</v>
      </c>
      <c r="C1611" s="1">
        <v>2022</v>
      </c>
      <c r="D1611" s="1" t="s">
        <v>0</v>
      </c>
      <c r="E1611" s="1" t="s">
        <v>1</v>
      </c>
      <c r="F1611" s="1" t="s">
        <v>12</v>
      </c>
      <c r="G1611" s="1" t="s">
        <v>3</v>
      </c>
      <c r="H1611" s="1" t="s">
        <v>7</v>
      </c>
      <c r="I1611" s="1"/>
      <c r="J1611" s="1"/>
      <c r="K1611" s="1"/>
      <c r="L1611" s="28">
        <v>36</v>
      </c>
      <c r="M1611" s="31">
        <v>29.460270000000001</v>
      </c>
      <c r="N1611" s="31">
        <v>0.84957000000000005</v>
      </c>
    </row>
    <row r="1612" spans="1:14" x14ac:dyDescent="0.25">
      <c r="A1612" s="1" t="s">
        <v>640</v>
      </c>
      <c r="B1612" s="1">
        <v>1008826</v>
      </c>
      <c r="C1612" s="1">
        <v>2022</v>
      </c>
      <c r="D1612" s="1" t="s">
        <v>0</v>
      </c>
      <c r="E1612" s="1" t="s">
        <v>1</v>
      </c>
      <c r="F1612" s="1" t="s">
        <v>25</v>
      </c>
      <c r="G1612" s="1" t="s">
        <v>3</v>
      </c>
      <c r="H1612" s="1" t="s">
        <v>7</v>
      </c>
      <c r="I1612" s="1"/>
      <c r="J1612" s="1"/>
      <c r="K1612" s="1"/>
      <c r="L1612" s="28">
        <v>57</v>
      </c>
      <c r="M1612" s="31">
        <v>1.4835700000000001</v>
      </c>
      <c r="N1612" s="31">
        <v>6.3499999999999997E-3</v>
      </c>
    </row>
    <row r="1613" spans="1:14" x14ac:dyDescent="0.25">
      <c r="A1613" s="1" t="s">
        <v>720</v>
      </c>
      <c r="B1613" s="1">
        <v>1008827</v>
      </c>
      <c r="C1613" s="1">
        <v>2022</v>
      </c>
      <c r="D1613" s="1" t="s">
        <v>0</v>
      </c>
      <c r="E1613" s="1" t="s">
        <v>1</v>
      </c>
      <c r="F1613" s="1" t="s">
        <v>25</v>
      </c>
      <c r="G1613" s="1" t="s">
        <v>3</v>
      </c>
      <c r="H1613" s="1" t="s">
        <v>4</v>
      </c>
      <c r="I1613" s="1"/>
      <c r="J1613" s="1"/>
      <c r="K1613" s="1"/>
      <c r="L1613" s="28">
        <v>2</v>
      </c>
      <c r="M1613" s="31">
        <v>1.97E-3</v>
      </c>
      <c r="N1613" s="31">
        <v>1.0000000000000001E-5</v>
      </c>
    </row>
    <row r="1614" spans="1:14" x14ac:dyDescent="0.25">
      <c r="A1614" s="1" t="s">
        <v>551</v>
      </c>
      <c r="B1614" s="1">
        <v>1008829</v>
      </c>
      <c r="C1614" s="1">
        <v>2022</v>
      </c>
      <c r="D1614" s="1" t="s">
        <v>0</v>
      </c>
      <c r="E1614" s="1" t="s">
        <v>1</v>
      </c>
      <c r="F1614" s="1" t="s">
        <v>25</v>
      </c>
      <c r="G1614" s="1" t="s">
        <v>3</v>
      </c>
      <c r="H1614" s="1" t="s">
        <v>10</v>
      </c>
      <c r="I1614" s="1"/>
      <c r="J1614" s="1"/>
      <c r="K1614" s="1"/>
      <c r="L1614" s="28">
        <v>2</v>
      </c>
      <c r="M1614" s="31">
        <v>2.836E-2</v>
      </c>
      <c r="N1614" s="31">
        <v>1.7000000000000001E-4</v>
      </c>
    </row>
    <row r="1615" spans="1:14" x14ac:dyDescent="0.25">
      <c r="A1615" s="1" t="s">
        <v>551</v>
      </c>
      <c r="B1615" s="1">
        <v>1008829</v>
      </c>
      <c r="C1615" s="1">
        <v>2022</v>
      </c>
      <c r="D1615" s="1" t="s">
        <v>0</v>
      </c>
      <c r="E1615" s="1" t="s">
        <v>1</v>
      </c>
      <c r="F1615" s="1" t="s">
        <v>25</v>
      </c>
      <c r="G1615" s="1" t="s">
        <v>3</v>
      </c>
      <c r="H1615" s="1" t="s">
        <v>7</v>
      </c>
      <c r="I1615" s="1"/>
      <c r="J1615" s="1"/>
      <c r="K1615" s="1"/>
      <c r="L1615" s="28">
        <v>93</v>
      </c>
      <c r="M1615" s="31">
        <v>3.9344999999999999</v>
      </c>
      <c r="N1615" s="31">
        <v>2.3439999999999999E-2</v>
      </c>
    </row>
    <row r="1616" spans="1:14" x14ac:dyDescent="0.25">
      <c r="A1616" s="1" t="s">
        <v>551</v>
      </c>
      <c r="B1616" s="1">
        <v>1008829</v>
      </c>
      <c r="C1616" s="1">
        <v>2022</v>
      </c>
      <c r="D1616" s="1" t="s">
        <v>0</v>
      </c>
      <c r="E1616" s="1" t="s">
        <v>1</v>
      </c>
      <c r="F1616" s="1" t="s">
        <v>25</v>
      </c>
      <c r="G1616" s="1" t="s">
        <v>3</v>
      </c>
      <c r="H1616" s="1" t="s">
        <v>9</v>
      </c>
      <c r="I1616" s="1"/>
      <c r="J1616" s="1"/>
      <c r="K1616" s="1"/>
      <c r="L1616" s="28">
        <v>6</v>
      </c>
      <c r="M1616" s="31">
        <v>2.7310000000000001E-2</v>
      </c>
      <c r="N1616" s="31">
        <v>1.6000000000000001E-4</v>
      </c>
    </row>
    <row r="1617" spans="1:14" x14ac:dyDescent="0.25">
      <c r="A1617" s="1" t="s">
        <v>551</v>
      </c>
      <c r="B1617" s="1">
        <v>1008829</v>
      </c>
      <c r="C1617" s="1">
        <v>2022</v>
      </c>
      <c r="D1617" s="1" t="s">
        <v>0</v>
      </c>
      <c r="E1617" s="1" t="s">
        <v>1</v>
      </c>
      <c r="F1617" s="1" t="s">
        <v>25</v>
      </c>
      <c r="G1617" s="1" t="s">
        <v>3</v>
      </c>
      <c r="H1617" s="1" t="s">
        <v>5</v>
      </c>
      <c r="I1617" s="1"/>
      <c r="J1617" s="1"/>
      <c r="K1617" s="1"/>
      <c r="L1617" s="28">
        <v>1</v>
      </c>
      <c r="M1617" s="31">
        <v>0.11105</v>
      </c>
      <c r="N1617" s="31">
        <v>6.6E-4</v>
      </c>
    </row>
    <row r="1618" spans="1:14" x14ac:dyDescent="0.25">
      <c r="A1618" s="1" t="s">
        <v>551</v>
      </c>
      <c r="B1618" s="1">
        <v>1008829</v>
      </c>
      <c r="C1618" s="1">
        <v>2022</v>
      </c>
      <c r="D1618" s="1" t="s">
        <v>0</v>
      </c>
      <c r="E1618" s="1" t="s">
        <v>1</v>
      </c>
      <c r="F1618" s="1" t="s">
        <v>25</v>
      </c>
      <c r="G1618" s="1" t="s">
        <v>3</v>
      </c>
      <c r="H1618" s="1" t="s">
        <v>4</v>
      </c>
      <c r="I1618" s="1"/>
      <c r="J1618" s="1"/>
      <c r="K1618" s="1"/>
      <c r="L1618" s="28">
        <v>3</v>
      </c>
      <c r="M1618" s="31">
        <v>0.13095000000000001</v>
      </c>
      <c r="N1618" s="31">
        <v>8.0000000000000004E-4</v>
      </c>
    </row>
    <row r="1619" spans="1:14" x14ac:dyDescent="0.25">
      <c r="A1619" s="1" t="s">
        <v>551</v>
      </c>
      <c r="B1619" s="1">
        <v>1008829</v>
      </c>
      <c r="C1619" s="1">
        <v>2022</v>
      </c>
      <c r="D1619" s="1" t="s">
        <v>0</v>
      </c>
      <c r="E1619" s="1" t="s">
        <v>1</v>
      </c>
      <c r="F1619" s="1" t="s">
        <v>25</v>
      </c>
      <c r="G1619" s="1" t="s">
        <v>3</v>
      </c>
      <c r="H1619" s="1" t="s">
        <v>8</v>
      </c>
      <c r="I1619" s="1"/>
      <c r="J1619" s="1"/>
      <c r="K1619" s="1"/>
      <c r="L1619" s="28">
        <v>13</v>
      </c>
      <c r="M1619" s="31">
        <v>0.92405999999999999</v>
      </c>
      <c r="N1619" s="31">
        <v>5.62E-3</v>
      </c>
    </row>
    <row r="1620" spans="1:14" x14ac:dyDescent="0.25">
      <c r="A1620" s="1" t="s">
        <v>692</v>
      </c>
      <c r="B1620" s="1">
        <v>1008920</v>
      </c>
      <c r="C1620" s="1">
        <v>2022</v>
      </c>
      <c r="D1620" s="1" t="s">
        <v>0</v>
      </c>
      <c r="E1620" s="1" t="s">
        <v>1</v>
      </c>
      <c r="F1620" s="1" t="s">
        <v>25</v>
      </c>
      <c r="G1620" s="1" t="s">
        <v>3</v>
      </c>
      <c r="H1620" s="1" t="s">
        <v>6</v>
      </c>
      <c r="I1620" s="1"/>
      <c r="J1620" s="1"/>
      <c r="K1620" s="1"/>
      <c r="L1620" s="28">
        <v>0</v>
      </c>
      <c r="M1620" s="31">
        <v>0</v>
      </c>
      <c r="N1620" s="31">
        <v>0</v>
      </c>
    </row>
    <row r="1621" spans="1:14" x14ac:dyDescent="0.25">
      <c r="A1621" s="1" t="s">
        <v>692</v>
      </c>
      <c r="B1621" s="1">
        <v>1008920</v>
      </c>
      <c r="C1621" s="1">
        <v>2022</v>
      </c>
      <c r="D1621" s="1" t="s">
        <v>0</v>
      </c>
      <c r="E1621" s="1" t="s">
        <v>1</v>
      </c>
      <c r="F1621" s="1" t="s">
        <v>25</v>
      </c>
      <c r="G1621" s="1" t="s">
        <v>3</v>
      </c>
      <c r="H1621" s="1" t="s">
        <v>10</v>
      </c>
      <c r="I1621" s="1"/>
      <c r="J1621" s="1"/>
      <c r="K1621" s="1"/>
      <c r="L1621" s="28">
        <v>0</v>
      </c>
      <c r="M1621" s="31">
        <v>0</v>
      </c>
      <c r="N1621" s="31">
        <v>0</v>
      </c>
    </row>
    <row r="1622" spans="1:14" x14ac:dyDescent="0.25">
      <c r="A1622" s="1" t="s">
        <v>692</v>
      </c>
      <c r="B1622" s="1">
        <v>1008920</v>
      </c>
      <c r="C1622" s="1">
        <v>2022</v>
      </c>
      <c r="D1622" s="1" t="s">
        <v>0</v>
      </c>
      <c r="E1622" s="1" t="s">
        <v>1</v>
      </c>
      <c r="F1622" s="1" t="s">
        <v>25</v>
      </c>
      <c r="G1622" s="1" t="s">
        <v>3</v>
      </c>
      <c r="H1622" s="1" t="s">
        <v>8</v>
      </c>
      <c r="I1622" s="1"/>
      <c r="J1622" s="1"/>
      <c r="K1622" s="1"/>
      <c r="L1622" s="28">
        <v>0</v>
      </c>
      <c r="M1622" s="31">
        <v>0</v>
      </c>
      <c r="N1622" s="31">
        <v>0</v>
      </c>
    </row>
    <row r="1623" spans="1:14" x14ac:dyDescent="0.25">
      <c r="A1623" s="1" t="s">
        <v>692</v>
      </c>
      <c r="B1623" s="1">
        <v>1008920</v>
      </c>
      <c r="C1623" s="1">
        <v>2022</v>
      </c>
      <c r="D1623" s="1" t="s">
        <v>0</v>
      </c>
      <c r="E1623" s="1" t="s">
        <v>1</v>
      </c>
      <c r="F1623" s="1" t="s">
        <v>25</v>
      </c>
      <c r="G1623" s="1" t="s">
        <v>3</v>
      </c>
      <c r="H1623" s="1" t="s">
        <v>5</v>
      </c>
      <c r="I1623" s="1"/>
      <c r="J1623" s="1"/>
      <c r="K1623" s="1"/>
      <c r="L1623" s="28">
        <v>0</v>
      </c>
      <c r="M1623" s="31">
        <v>0</v>
      </c>
      <c r="N1623" s="31">
        <v>0</v>
      </c>
    </row>
    <row r="1624" spans="1:14" x14ac:dyDescent="0.25">
      <c r="A1624" s="1" t="s">
        <v>692</v>
      </c>
      <c r="B1624" s="1">
        <v>1008920</v>
      </c>
      <c r="C1624" s="1">
        <v>2022</v>
      </c>
      <c r="D1624" s="1" t="s">
        <v>0</v>
      </c>
      <c r="E1624" s="1" t="s">
        <v>1</v>
      </c>
      <c r="F1624" s="1" t="s">
        <v>25</v>
      </c>
      <c r="G1624" s="1" t="s">
        <v>3</v>
      </c>
      <c r="H1624" s="1" t="s">
        <v>7</v>
      </c>
      <c r="I1624" s="1"/>
      <c r="J1624" s="1"/>
      <c r="K1624" s="1"/>
      <c r="L1624" s="28">
        <v>16</v>
      </c>
      <c r="M1624" s="31">
        <v>0.53</v>
      </c>
      <c r="N1624" s="31">
        <v>0</v>
      </c>
    </row>
    <row r="1625" spans="1:14" x14ac:dyDescent="0.25">
      <c r="A1625" s="1" t="s">
        <v>692</v>
      </c>
      <c r="B1625" s="1">
        <v>1008920</v>
      </c>
      <c r="C1625" s="1">
        <v>2022</v>
      </c>
      <c r="D1625" s="1" t="s">
        <v>0</v>
      </c>
      <c r="E1625" s="1" t="s">
        <v>1</v>
      </c>
      <c r="F1625" s="1" t="s">
        <v>25</v>
      </c>
      <c r="G1625" s="1" t="s">
        <v>3</v>
      </c>
      <c r="H1625" s="1" t="s">
        <v>4</v>
      </c>
      <c r="I1625" s="1"/>
      <c r="J1625" s="1"/>
      <c r="K1625" s="1"/>
      <c r="L1625" s="28">
        <v>0</v>
      </c>
      <c r="M1625" s="31">
        <v>0</v>
      </c>
      <c r="N1625" s="31">
        <v>0</v>
      </c>
    </row>
    <row r="1626" spans="1:14" x14ac:dyDescent="0.25">
      <c r="A1626" s="1" t="s">
        <v>692</v>
      </c>
      <c r="B1626" s="1">
        <v>1008920</v>
      </c>
      <c r="C1626" s="1">
        <v>2022</v>
      </c>
      <c r="D1626" s="1" t="s">
        <v>0</v>
      </c>
      <c r="E1626" s="1" t="s">
        <v>1</v>
      </c>
      <c r="F1626" s="1" t="s">
        <v>25</v>
      </c>
      <c r="G1626" s="1" t="s">
        <v>3</v>
      </c>
      <c r="H1626" s="1" t="s">
        <v>9</v>
      </c>
      <c r="I1626" s="1"/>
      <c r="J1626" s="1"/>
      <c r="K1626" s="1"/>
      <c r="L1626" s="28">
        <v>0</v>
      </c>
      <c r="M1626" s="31">
        <v>0</v>
      </c>
      <c r="N1626" s="31">
        <v>0</v>
      </c>
    </row>
    <row r="1627" spans="1:14" x14ac:dyDescent="0.25">
      <c r="A1627" s="1" t="s">
        <v>581</v>
      </c>
      <c r="B1627" s="1">
        <v>1008921</v>
      </c>
      <c r="C1627" s="1">
        <v>2022</v>
      </c>
      <c r="D1627" s="1" t="s">
        <v>0</v>
      </c>
      <c r="E1627" s="1" t="s">
        <v>1</v>
      </c>
      <c r="F1627" s="1" t="s">
        <v>25</v>
      </c>
      <c r="G1627" s="1" t="s">
        <v>3</v>
      </c>
      <c r="H1627" s="1" t="s">
        <v>5</v>
      </c>
      <c r="I1627" s="1"/>
      <c r="J1627" s="1"/>
      <c r="K1627" s="1"/>
      <c r="L1627" s="28">
        <v>0</v>
      </c>
      <c r="M1627" s="31">
        <v>0</v>
      </c>
      <c r="N1627" s="31">
        <v>0</v>
      </c>
    </row>
    <row r="1628" spans="1:14" x14ac:dyDescent="0.25">
      <c r="A1628" s="1" t="s">
        <v>581</v>
      </c>
      <c r="B1628" s="1">
        <v>1008921</v>
      </c>
      <c r="C1628" s="1">
        <v>2022</v>
      </c>
      <c r="D1628" s="1" t="s">
        <v>0</v>
      </c>
      <c r="E1628" s="1" t="s">
        <v>1</v>
      </c>
      <c r="F1628" s="1" t="s">
        <v>25</v>
      </c>
      <c r="G1628" s="1" t="s">
        <v>3</v>
      </c>
      <c r="H1628" s="1" t="s">
        <v>7</v>
      </c>
      <c r="I1628" s="1"/>
      <c r="J1628" s="1"/>
      <c r="K1628" s="1"/>
      <c r="L1628" s="28">
        <v>4</v>
      </c>
      <c r="M1628" s="31">
        <v>0.11</v>
      </c>
      <c r="N1628" s="31">
        <v>0</v>
      </c>
    </row>
    <row r="1629" spans="1:14" x14ac:dyDescent="0.25">
      <c r="A1629" s="1" t="s">
        <v>581</v>
      </c>
      <c r="B1629" s="1">
        <v>1008921</v>
      </c>
      <c r="C1629" s="1">
        <v>2022</v>
      </c>
      <c r="D1629" s="1" t="s">
        <v>0</v>
      </c>
      <c r="E1629" s="1" t="s">
        <v>1</v>
      </c>
      <c r="F1629" s="1" t="s">
        <v>25</v>
      </c>
      <c r="G1629" s="1" t="s">
        <v>3</v>
      </c>
      <c r="H1629" s="1" t="s">
        <v>8</v>
      </c>
      <c r="I1629" s="1"/>
      <c r="J1629" s="1"/>
      <c r="K1629" s="1"/>
      <c r="L1629" s="28">
        <v>0</v>
      </c>
      <c r="M1629" s="31">
        <v>0</v>
      </c>
      <c r="N1629" s="31">
        <v>0</v>
      </c>
    </row>
    <row r="1630" spans="1:14" x14ac:dyDescent="0.25">
      <c r="A1630" s="1" t="s">
        <v>581</v>
      </c>
      <c r="B1630" s="1">
        <v>1008921</v>
      </c>
      <c r="C1630" s="1">
        <v>2022</v>
      </c>
      <c r="D1630" s="1" t="s">
        <v>0</v>
      </c>
      <c r="E1630" s="1" t="s">
        <v>1</v>
      </c>
      <c r="F1630" s="1" t="s">
        <v>25</v>
      </c>
      <c r="G1630" s="1" t="s">
        <v>3</v>
      </c>
      <c r="H1630" s="1" t="s">
        <v>10</v>
      </c>
      <c r="I1630" s="1"/>
      <c r="J1630" s="1"/>
      <c r="K1630" s="1"/>
      <c r="L1630" s="28">
        <v>0</v>
      </c>
      <c r="M1630" s="31">
        <v>0</v>
      </c>
      <c r="N1630" s="31">
        <v>0</v>
      </c>
    </row>
    <row r="1631" spans="1:14" x14ac:dyDescent="0.25">
      <c r="A1631" s="1" t="s">
        <v>581</v>
      </c>
      <c r="B1631" s="1">
        <v>1008921</v>
      </c>
      <c r="C1631" s="1">
        <v>2022</v>
      </c>
      <c r="D1631" s="1" t="s">
        <v>0</v>
      </c>
      <c r="E1631" s="1" t="s">
        <v>1</v>
      </c>
      <c r="F1631" s="1" t="s">
        <v>25</v>
      </c>
      <c r="G1631" s="1" t="s">
        <v>3</v>
      </c>
      <c r="H1631" s="1" t="s">
        <v>9</v>
      </c>
      <c r="I1631" s="1"/>
      <c r="J1631" s="1"/>
      <c r="K1631" s="1"/>
      <c r="L1631" s="28">
        <v>0</v>
      </c>
      <c r="M1631" s="31">
        <v>0</v>
      </c>
      <c r="N1631" s="31">
        <v>0</v>
      </c>
    </row>
    <row r="1632" spans="1:14" x14ac:dyDescent="0.25">
      <c r="A1632" s="1" t="s">
        <v>581</v>
      </c>
      <c r="B1632" s="1">
        <v>1008921</v>
      </c>
      <c r="C1632" s="1">
        <v>2022</v>
      </c>
      <c r="D1632" s="1" t="s">
        <v>0</v>
      </c>
      <c r="E1632" s="1" t="s">
        <v>1</v>
      </c>
      <c r="F1632" s="1" t="s">
        <v>25</v>
      </c>
      <c r="G1632" s="1" t="s">
        <v>3</v>
      </c>
      <c r="H1632" s="1" t="s">
        <v>6</v>
      </c>
      <c r="I1632" s="1"/>
      <c r="J1632" s="1"/>
      <c r="K1632" s="1"/>
      <c r="L1632" s="28">
        <v>0</v>
      </c>
      <c r="M1632" s="31">
        <v>0</v>
      </c>
      <c r="N1632" s="31">
        <v>0</v>
      </c>
    </row>
    <row r="1633" spans="1:14" x14ac:dyDescent="0.25">
      <c r="A1633" s="1" t="s">
        <v>581</v>
      </c>
      <c r="B1633" s="1">
        <v>1008921</v>
      </c>
      <c r="C1633" s="1">
        <v>2022</v>
      </c>
      <c r="D1633" s="1" t="s">
        <v>0</v>
      </c>
      <c r="E1633" s="1" t="s">
        <v>1</v>
      </c>
      <c r="F1633" s="1" t="s">
        <v>25</v>
      </c>
      <c r="G1633" s="1" t="s">
        <v>3</v>
      </c>
      <c r="H1633" s="1" t="s">
        <v>4</v>
      </c>
      <c r="I1633" s="1"/>
      <c r="J1633" s="1"/>
      <c r="K1633" s="1"/>
      <c r="L1633" s="28">
        <v>0</v>
      </c>
      <c r="M1633" s="31">
        <v>0</v>
      </c>
      <c r="N1633" s="31">
        <v>0</v>
      </c>
    </row>
    <row r="1634" spans="1:14" x14ac:dyDescent="0.25">
      <c r="A1634" s="1" t="s">
        <v>284</v>
      </c>
      <c r="B1634" s="1">
        <v>1008924</v>
      </c>
      <c r="C1634" s="1">
        <v>2022</v>
      </c>
      <c r="D1634" s="1" t="s">
        <v>0</v>
      </c>
      <c r="E1634" s="1" t="s">
        <v>1</v>
      </c>
      <c r="F1634" s="1" t="s">
        <v>25</v>
      </c>
      <c r="G1634" s="1" t="s">
        <v>3</v>
      </c>
      <c r="H1634" s="1" t="s">
        <v>6</v>
      </c>
      <c r="I1634" s="1"/>
      <c r="J1634" s="1"/>
      <c r="K1634" s="1"/>
      <c r="L1634" s="28">
        <v>0</v>
      </c>
      <c r="M1634" s="31">
        <v>0</v>
      </c>
      <c r="N1634" s="31">
        <v>0</v>
      </c>
    </row>
    <row r="1635" spans="1:14" x14ac:dyDescent="0.25">
      <c r="A1635" s="1" t="s">
        <v>284</v>
      </c>
      <c r="B1635" s="1">
        <v>1008924</v>
      </c>
      <c r="C1635" s="1">
        <v>2022</v>
      </c>
      <c r="D1635" s="1" t="s">
        <v>0</v>
      </c>
      <c r="E1635" s="1" t="s">
        <v>1</v>
      </c>
      <c r="F1635" s="1" t="s">
        <v>25</v>
      </c>
      <c r="G1635" s="1" t="s">
        <v>3</v>
      </c>
      <c r="H1635" s="1" t="s">
        <v>9</v>
      </c>
      <c r="I1635" s="1"/>
      <c r="J1635" s="1"/>
      <c r="K1635" s="1"/>
      <c r="L1635" s="28">
        <v>0</v>
      </c>
      <c r="M1635" s="31">
        <v>0</v>
      </c>
      <c r="N1635" s="31">
        <v>0</v>
      </c>
    </row>
    <row r="1636" spans="1:14" x14ac:dyDescent="0.25">
      <c r="A1636" s="1" t="s">
        <v>284</v>
      </c>
      <c r="B1636" s="1">
        <v>1008924</v>
      </c>
      <c r="C1636" s="1">
        <v>2022</v>
      </c>
      <c r="D1636" s="1" t="s">
        <v>0</v>
      </c>
      <c r="E1636" s="1" t="s">
        <v>1</v>
      </c>
      <c r="F1636" s="1" t="s">
        <v>25</v>
      </c>
      <c r="G1636" s="1" t="s">
        <v>3</v>
      </c>
      <c r="H1636" s="1" t="s">
        <v>10</v>
      </c>
      <c r="I1636" s="1"/>
      <c r="J1636" s="1"/>
      <c r="K1636" s="1"/>
      <c r="L1636" s="28">
        <v>1</v>
      </c>
      <c r="M1636" s="31">
        <v>18.440000000000001</v>
      </c>
      <c r="N1636" s="31">
        <v>0.3</v>
      </c>
    </row>
    <row r="1637" spans="1:14" x14ac:dyDescent="0.25">
      <c r="A1637" s="1" t="s">
        <v>284</v>
      </c>
      <c r="B1637" s="1">
        <v>1008924</v>
      </c>
      <c r="C1637" s="1">
        <v>2022</v>
      </c>
      <c r="D1637" s="1" t="s">
        <v>0</v>
      </c>
      <c r="E1637" s="1" t="s">
        <v>1</v>
      </c>
      <c r="F1637" s="1" t="s">
        <v>25</v>
      </c>
      <c r="G1637" s="1" t="s">
        <v>3</v>
      </c>
      <c r="H1637" s="1" t="s">
        <v>7</v>
      </c>
      <c r="I1637" s="1"/>
      <c r="J1637" s="1"/>
      <c r="K1637" s="1"/>
      <c r="L1637" s="28">
        <v>139</v>
      </c>
      <c r="M1637" s="31">
        <v>49.93</v>
      </c>
      <c r="N1637" s="31">
        <v>0.8</v>
      </c>
    </row>
    <row r="1638" spans="1:14" x14ac:dyDescent="0.25">
      <c r="A1638" s="1" t="s">
        <v>284</v>
      </c>
      <c r="B1638" s="1">
        <v>1008924</v>
      </c>
      <c r="C1638" s="1">
        <v>2022</v>
      </c>
      <c r="D1638" s="1" t="s">
        <v>0</v>
      </c>
      <c r="E1638" s="1" t="s">
        <v>1</v>
      </c>
      <c r="F1638" s="1" t="s">
        <v>25</v>
      </c>
      <c r="G1638" s="1" t="s">
        <v>3</v>
      </c>
      <c r="H1638" s="1" t="s">
        <v>5</v>
      </c>
      <c r="I1638" s="1"/>
      <c r="J1638" s="1"/>
      <c r="K1638" s="1"/>
      <c r="L1638" s="28">
        <v>0</v>
      </c>
      <c r="M1638" s="31">
        <v>0</v>
      </c>
      <c r="N1638" s="31">
        <v>0</v>
      </c>
    </row>
    <row r="1639" spans="1:14" x14ac:dyDescent="0.25">
      <c r="A1639" s="1" t="s">
        <v>284</v>
      </c>
      <c r="B1639" s="1">
        <v>1008924</v>
      </c>
      <c r="C1639" s="1">
        <v>2022</v>
      </c>
      <c r="D1639" s="1" t="s">
        <v>0</v>
      </c>
      <c r="E1639" s="1" t="s">
        <v>1</v>
      </c>
      <c r="F1639" s="1" t="s">
        <v>25</v>
      </c>
      <c r="G1639" s="1" t="s">
        <v>3</v>
      </c>
      <c r="H1639" s="1" t="s">
        <v>4</v>
      </c>
      <c r="I1639" s="1"/>
      <c r="J1639" s="1"/>
      <c r="K1639" s="1"/>
      <c r="L1639" s="28">
        <v>23</v>
      </c>
      <c r="M1639" s="31">
        <v>27.68</v>
      </c>
      <c r="N1639" s="31">
        <v>0.4</v>
      </c>
    </row>
    <row r="1640" spans="1:14" x14ac:dyDescent="0.25">
      <c r="A1640" s="1" t="s">
        <v>284</v>
      </c>
      <c r="B1640" s="1">
        <v>1008924</v>
      </c>
      <c r="C1640" s="1">
        <v>2022</v>
      </c>
      <c r="D1640" s="1" t="s">
        <v>0</v>
      </c>
      <c r="E1640" s="1" t="s">
        <v>1</v>
      </c>
      <c r="F1640" s="1" t="s">
        <v>25</v>
      </c>
      <c r="G1640" s="1" t="s">
        <v>3</v>
      </c>
      <c r="H1640" s="1" t="s">
        <v>8</v>
      </c>
      <c r="I1640" s="1"/>
      <c r="J1640" s="1"/>
      <c r="K1640" s="1"/>
      <c r="L1640" s="28">
        <v>27</v>
      </c>
      <c r="M1640" s="31">
        <v>5.27</v>
      </c>
      <c r="N1640" s="31">
        <v>0</v>
      </c>
    </row>
    <row r="1641" spans="1:14" x14ac:dyDescent="0.25">
      <c r="A1641" s="1" t="s">
        <v>302</v>
      </c>
      <c r="B1641" s="1">
        <v>1008941</v>
      </c>
      <c r="C1641" s="1">
        <v>2022</v>
      </c>
      <c r="D1641" s="1" t="s">
        <v>0</v>
      </c>
      <c r="E1641" s="1" t="s">
        <v>1</v>
      </c>
      <c r="F1641" s="1" t="s">
        <v>12</v>
      </c>
      <c r="G1641" s="1" t="s">
        <v>3</v>
      </c>
      <c r="H1641" s="1" t="s">
        <v>7</v>
      </c>
      <c r="I1641" s="1"/>
      <c r="J1641" s="1"/>
      <c r="K1641" s="1"/>
      <c r="L1641" s="28">
        <v>47</v>
      </c>
      <c r="M1641" s="31">
        <v>11.691110399999999</v>
      </c>
      <c r="N1641" s="31">
        <v>0.33714499999999997</v>
      </c>
    </row>
    <row r="1642" spans="1:14" x14ac:dyDescent="0.25">
      <c r="A1642" s="1" t="s">
        <v>302</v>
      </c>
      <c r="B1642" s="1">
        <v>1008941</v>
      </c>
      <c r="C1642" s="1">
        <v>2022</v>
      </c>
      <c r="D1642" s="1" t="s">
        <v>0</v>
      </c>
      <c r="E1642" s="1" t="s">
        <v>1</v>
      </c>
      <c r="F1642" s="1" t="s">
        <v>12</v>
      </c>
      <c r="G1642" s="1" t="s">
        <v>3</v>
      </c>
      <c r="H1642" s="1" t="s">
        <v>10</v>
      </c>
      <c r="I1642" s="1"/>
      <c r="J1642" s="1"/>
      <c r="K1642" s="1"/>
      <c r="L1642" s="28">
        <v>2</v>
      </c>
      <c r="M1642" s="31">
        <v>5.1697632000000002</v>
      </c>
      <c r="N1642" s="31">
        <v>0.1490842</v>
      </c>
    </row>
    <row r="1643" spans="1:14" x14ac:dyDescent="0.25">
      <c r="A1643" s="1" t="s">
        <v>255</v>
      </c>
      <c r="B1643" s="1">
        <v>1008964</v>
      </c>
      <c r="C1643" s="1">
        <v>2022</v>
      </c>
      <c r="D1643" s="1" t="s">
        <v>0</v>
      </c>
      <c r="E1643" s="1" t="s">
        <v>1</v>
      </c>
      <c r="F1643" s="1" t="s">
        <v>12</v>
      </c>
      <c r="G1643" s="1" t="s">
        <v>3</v>
      </c>
      <c r="H1643" s="1" t="s">
        <v>7</v>
      </c>
      <c r="I1643" s="1"/>
      <c r="J1643" s="1"/>
      <c r="K1643" s="1"/>
      <c r="L1643" s="28">
        <v>257</v>
      </c>
      <c r="M1643" s="31">
        <v>39.72672</v>
      </c>
      <c r="N1643" s="31">
        <v>1.1456280000000001</v>
      </c>
    </row>
    <row r="1644" spans="1:14" x14ac:dyDescent="0.25">
      <c r="A1644" s="1" t="s">
        <v>255</v>
      </c>
      <c r="B1644" s="1">
        <v>1008964</v>
      </c>
      <c r="C1644" s="1">
        <v>2022</v>
      </c>
      <c r="D1644" s="1" t="s">
        <v>0</v>
      </c>
      <c r="E1644" s="1" t="s">
        <v>1</v>
      </c>
      <c r="F1644" s="1" t="s">
        <v>12</v>
      </c>
      <c r="G1644" s="1" t="s">
        <v>3</v>
      </c>
      <c r="H1644" s="1" t="s">
        <v>5</v>
      </c>
      <c r="I1644" s="1"/>
      <c r="J1644" s="1"/>
      <c r="K1644" s="1"/>
      <c r="L1644" s="28">
        <v>1</v>
      </c>
      <c r="M1644" s="31">
        <v>2.22528E-2</v>
      </c>
      <c r="N1644" s="31">
        <v>6.4170000000000004E-4</v>
      </c>
    </row>
    <row r="1645" spans="1:14" x14ac:dyDescent="0.25">
      <c r="A1645" s="1" t="s">
        <v>255</v>
      </c>
      <c r="B1645" s="1">
        <v>1008964</v>
      </c>
      <c r="C1645" s="1">
        <v>2022</v>
      </c>
      <c r="D1645" s="1" t="s">
        <v>0</v>
      </c>
      <c r="E1645" s="1" t="s">
        <v>1</v>
      </c>
      <c r="F1645" s="1" t="s">
        <v>12</v>
      </c>
      <c r="G1645" s="1" t="s">
        <v>3</v>
      </c>
      <c r="H1645" s="1" t="s">
        <v>9</v>
      </c>
      <c r="I1645" s="1"/>
      <c r="J1645" s="1"/>
      <c r="K1645" s="1"/>
      <c r="L1645" s="28">
        <v>2</v>
      </c>
      <c r="M1645" s="31">
        <v>0.37137219999999999</v>
      </c>
      <c r="N1645" s="31">
        <v>1.07095E-2</v>
      </c>
    </row>
    <row r="1646" spans="1:14" x14ac:dyDescent="0.25">
      <c r="A1646" s="1" t="s">
        <v>524</v>
      </c>
      <c r="B1646" s="1">
        <v>1008965</v>
      </c>
      <c r="C1646" s="1">
        <v>2022</v>
      </c>
      <c r="D1646" s="1" t="s">
        <v>0</v>
      </c>
      <c r="E1646" s="1" t="s">
        <v>1</v>
      </c>
      <c r="F1646" s="1" t="s">
        <v>12</v>
      </c>
      <c r="G1646" s="1" t="s">
        <v>3</v>
      </c>
      <c r="H1646" s="1" t="s">
        <v>7</v>
      </c>
      <c r="I1646" s="1"/>
      <c r="J1646" s="1"/>
      <c r="K1646" s="1"/>
      <c r="L1646" s="28">
        <v>1179</v>
      </c>
      <c r="M1646" s="31">
        <v>129.02976000000001</v>
      </c>
      <c r="N1646" s="31">
        <v>3.7209240000000001</v>
      </c>
    </row>
    <row r="1647" spans="1:14" x14ac:dyDescent="0.25">
      <c r="A1647" s="1" t="s">
        <v>524</v>
      </c>
      <c r="B1647" s="1">
        <v>1008965</v>
      </c>
      <c r="C1647" s="1">
        <v>2022</v>
      </c>
      <c r="D1647" s="1" t="s">
        <v>0</v>
      </c>
      <c r="E1647" s="1" t="s">
        <v>1</v>
      </c>
      <c r="F1647" s="1" t="s">
        <v>12</v>
      </c>
      <c r="G1647" s="1" t="s">
        <v>3</v>
      </c>
      <c r="H1647" s="1" t="s">
        <v>9</v>
      </c>
      <c r="I1647" s="1"/>
      <c r="J1647" s="1"/>
      <c r="K1647" s="1"/>
      <c r="L1647" s="28">
        <v>40</v>
      </c>
      <c r="M1647" s="31">
        <v>4.4456717000000001</v>
      </c>
      <c r="N1647" s="31">
        <v>0.12820300000000001</v>
      </c>
    </row>
    <row r="1648" spans="1:14" x14ac:dyDescent="0.25">
      <c r="A1648" s="1" t="s">
        <v>673</v>
      </c>
      <c r="B1648" s="1">
        <v>1008969</v>
      </c>
      <c r="C1648" s="1">
        <v>2022</v>
      </c>
      <c r="D1648" s="1" t="s">
        <v>0</v>
      </c>
      <c r="E1648" s="1" t="s">
        <v>1</v>
      </c>
      <c r="F1648" s="1" t="s">
        <v>12</v>
      </c>
      <c r="G1648" s="1" t="s">
        <v>3</v>
      </c>
      <c r="H1648" s="1" t="s">
        <v>9</v>
      </c>
      <c r="I1648" s="1"/>
      <c r="J1648" s="1"/>
      <c r="K1648" s="1"/>
      <c r="L1648" s="28">
        <v>2</v>
      </c>
      <c r="M1648" s="31">
        <v>1.0324352000000001</v>
      </c>
      <c r="N1648" s="31">
        <v>4.3067300000000003E-2</v>
      </c>
    </row>
    <row r="1649" spans="1:14" x14ac:dyDescent="0.25">
      <c r="A1649" s="1" t="s">
        <v>673</v>
      </c>
      <c r="B1649" s="1">
        <v>1008969</v>
      </c>
      <c r="C1649" s="1">
        <v>2022</v>
      </c>
      <c r="D1649" s="1" t="s">
        <v>0</v>
      </c>
      <c r="E1649" s="1" t="s">
        <v>1</v>
      </c>
      <c r="F1649" s="1" t="s">
        <v>12</v>
      </c>
      <c r="G1649" s="1" t="s">
        <v>3</v>
      </c>
      <c r="H1649" s="1" t="s">
        <v>7</v>
      </c>
      <c r="I1649" s="1"/>
      <c r="J1649" s="1"/>
      <c r="K1649" s="1"/>
      <c r="L1649" s="28">
        <v>20</v>
      </c>
      <c r="M1649" s="31">
        <v>30.645238500000001</v>
      </c>
      <c r="N1649" s="31">
        <v>1.2783450999999999</v>
      </c>
    </row>
    <row r="1650" spans="1:14" x14ac:dyDescent="0.25">
      <c r="A1650" s="1" t="s">
        <v>673</v>
      </c>
      <c r="B1650" s="1">
        <v>1008969</v>
      </c>
      <c r="C1650" s="1">
        <v>2022</v>
      </c>
      <c r="D1650" s="1" t="s">
        <v>0</v>
      </c>
      <c r="E1650" s="1" t="s">
        <v>1</v>
      </c>
      <c r="F1650" s="1" t="s">
        <v>12</v>
      </c>
      <c r="G1650" s="1" t="s">
        <v>3</v>
      </c>
      <c r="H1650" s="1" t="s">
        <v>10</v>
      </c>
      <c r="I1650" s="1"/>
      <c r="J1650" s="1"/>
      <c r="K1650" s="1"/>
      <c r="L1650" s="28">
        <v>3</v>
      </c>
      <c r="M1650" s="31">
        <v>31.0107356</v>
      </c>
      <c r="N1650" s="31">
        <v>1.2935915</v>
      </c>
    </row>
    <row r="1651" spans="1:14" x14ac:dyDescent="0.25">
      <c r="A1651" s="1" t="s">
        <v>335</v>
      </c>
      <c r="B1651" s="1">
        <v>1008970</v>
      </c>
      <c r="C1651" s="1">
        <v>2022</v>
      </c>
      <c r="D1651" s="1" t="s">
        <v>0</v>
      </c>
      <c r="E1651" s="1" t="s">
        <v>1</v>
      </c>
      <c r="F1651" s="1" t="s">
        <v>12</v>
      </c>
      <c r="G1651" s="1" t="s">
        <v>3</v>
      </c>
      <c r="H1651" s="1" t="s">
        <v>10</v>
      </c>
      <c r="I1651" s="1"/>
      <c r="J1651" s="1"/>
      <c r="K1651" s="1"/>
      <c r="L1651" s="28">
        <v>15</v>
      </c>
      <c r="M1651" s="31">
        <v>7.2777599999999998</v>
      </c>
      <c r="N1651" s="31">
        <v>0.209874</v>
      </c>
    </row>
    <row r="1652" spans="1:14" x14ac:dyDescent="0.25">
      <c r="A1652" s="1" t="s">
        <v>335</v>
      </c>
      <c r="B1652" s="1">
        <v>1008970</v>
      </c>
      <c r="C1652" s="1">
        <v>2022</v>
      </c>
      <c r="D1652" s="1" t="s">
        <v>0</v>
      </c>
      <c r="E1652" s="1" t="s">
        <v>1</v>
      </c>
      <c r="F1652" s="1" t="s">
        <v>12</v>
      </c>
      <c r="G1652" s="1" t="s">
        <v>3</v>
      </c>
      <c r="H1652" s="1" t="s">
        <v>7</v>
      </c>
      <c r="I1652" s="1"/>
      <c r="J1652" s="1"/>
      <c r="K1652" s="1"/>
      <c r="L1652" s="28">
        <v>154</v>
      </c>
      <c r="M1652" s="31">
        <v>58.988160000000001</v>
      </c>
      <c r="N1652" s="31">
        <v>1.701084</v>
      </c>
    </row>
    <row r="1653" spans="1:14" x14ac:dyDescent="0.25">
      <c r="A1653" s="1" t="s">
        <v>335</v>
      </c>
      <c r="B1653" s="1">
        <v>1008970</v>
      </c>
      <c r="C1653" s="1">
        <v>2022</v>
      </c>
      <c r="D1653" s="1" t="s">
        <v>0</v>
      </c>
      <c r="E1653" s="1" t="s">
        <v>1</v>
      </c>
      <c r="F1653" s="1" t="s">
        <v>12</v>
      </c>
      <c r="G1653" s="1" t="s">
        <v>3</v>
      </c>
      <c r="H1653" s="1" t="s">
        <v>9</v>
      </c>
      <c r="I1653" s="1"/>
      <c r="J1653" s="1"/>
      <c r="K1653" s="1"/>
      <c r="L1653" s="28">
        <v>3</v>
      </c>
      <c r="M1653" s="31">
        <v>2.5383513999999998</v>
      </c>
      <c r="N1653" s="31">
        <v>7.3200299999999996E-2</v>
      </c>
    </row>
    <row r="1654" spans="1:14" x14ac:dyDescent="0.25">
      <c r="A1654" s="1" t="s">
        <v>24086</v>
      </c>
      <c r="B1654" s="1">
        <v>1008984</v>
      </c>
      <c r="C1654" s="1">
        <v>2022</v>
      </c>
      <c r="D1654" s="1" t="s">
        <v>0</v>
      </c>
      <c r="E1654" s="1" t="s">
        <v>1</v>
      </c>
      <c r="F1654" s="1" t="s">
        <v>2</v>
      </c>
      <c r="G1654" s="1" t="s">
        <v>3</v>
      </c>
      <c r="H1654" s="1" t="s">
        <v>7</v>
      </c>
      <c r="I1654" s="1"/>
      <c r="J1654" s="1"/>
      <c r="K1654" s="1"/>
      <c r="L1654" s="28">
        <v>20</v>
      </c>
      <c r="M1654" s="31">
        <v>3.6783000000000001</v>
      </c>
      <c r="N1654" s="31">
        <v>7.4899999999999994E-2</v>
      </c>
    </row>
    <row r="1655" spans="1:14" x14ac:dyDescent="0.25">
      <c r="A1655" s="1" t="s">
        <v>24086</v>
      </c>
      <c r="B1655" s="1">
        <v>1008984</v>
      </c>
      <c r="C1655" s="1">
        <v>2022</v>
      </c>
      <c r="D1655" s="1" t="s">
        <v>0</v>
      </c>
      <c r="E1655" s="1" t="s">
        <v>1</v>
      </c>
      <c r="F1655" s="1" t="s">
        <v>2</v>
      </c>
      <c r="G1655" s="1" t="s">
        <v>3</v>
      </c>
      <c r="H1655" s="1" t="s">
        <v>8</v>
      </c>
      <c r="I1655" s="1"/>
      <c r="J1655" s="1"/>
      <c r="K1655" s="1"/>
      <c r="L1655" s="28">
        <v>1</v>
      </c>
      <c r="M1655" s="31">
        <v>5.4100000000000002E-2</v>
      </c>
      <c r="N1655" s="31">
        <v>1.1000000000000001E-3</v>
      </c>
    </row>
    <row r="1656" spans="1:14" x14ac:dyDescent="0.25">
      <c r="A1656" s="1" t="s">
        <v>300</v>
      </c>
      <c r="B1656" s="1">
        <v>1009006</v>
      </c>
      <c r="C1656" s="1">
        <v>2022</v>
      </c>
      <c r="D1656" s="1" t="s">
        <v>0</v>
      </c>
      <c r="E1656" s="1" t="s">
        <v>1</v>
      </c>
      <c r="F1656" s="1" t="s">
        <v>12</v>
      </c>
      <c r="G1656" s="1" t="s">
        <v>3</v>
      </c>
      <c r="H1656" s="1" t="s">
        <v>7</v>
      </c>
      <c r="I1656" s="1"/>
      <c r="J1656" s="1"/>
      <c r="K1656" s="1"/>
      <c r="L1656" s="28">
        <v>7</v>
      </c>
      <c r="M1656" s="31">
        <v>1.2943104000000001</v>
      </c>
      <c r="N1656" s="31">
        <v>3.7324999999999997E-2</v>
      </c>
    </row>
    <row r="1657" spans="1:14" x14ac:dyDescent="0.25">
      <c r="A1657" s="1" t="s">
        <v>525</v>
      </c>
      <c r="B1657" s="1">
        <v>1009007</v>
      </c>
      <c r="C1657" s="1">
        <v>2022</v>
      </c>
      <c r="D1657" s="1" t="s">
        <v>0</v>
      </c>
      <c r="E1657" s="1" t="s">
        <v>1</v>
      </c>
      <c r="F1657" s="1" t="s">
        <v>12</v>
      </c>
      <c r="G1657" s="1" t="s">
        <v>3</v>
      </c>
      <c r="H1657" s="1" t="s">
        <v>7</v>
      </c>
      <c r="I1657" s="1"/>
      <c r="J1657" s="1"/>
      <c r="K1657" s="1"/>
      <c r="L1657" s="28">
        <v>11</v>
      </c>
      <c r="M1657" s="31">
        <v>15.9419424</v>
      </c>
      <c r="N1657" s="31">
        <v>0.45972930000000001</v>
      </c>
    </row>
    <row r="1658" spans="1:14" x14ac:dyDescent="0.25">
      <c r="A1658" s="1" t="s">
        <v>304</v>
      </c>
      <c r="B1658" s="1">
        <v>1009008</v>
      </c>
      <c r="C1658" s="1">
        <v>2022</v>
      </c>
      <c r="D1658" s="1" t="s">
        <v>0</v>
      </c>
      <c r="E1658" s="1" t="s">
        <v>1</v>
      </c>
      <c r="F1658" s="1" t="s">
        <v>12</v>
      </c>
      <c r="G1658" s="1" t="s">
        <v>3</v>
      </c>
      <c r="H1658" s="1" t="s">
        <v>9</v>
      </c>
      <c r="I1658" s="1"/>
      <c r="J1658" s="1"/>
      <c r="K1658" s="1"/>
      <c r="L1658" s="28">
        <v>9</v>
      </c>
      <c r="M1658" s="31">
        <v>3.5724863999999998</v>
      </c>
      <c r="N1658" s="31">
        <v>0.1030224</v>
      </c>
    </row>
    <row r="1659" spans="1:14" x14ac:dyDescent="0.25">
      <c r="A1659" s="1" t="s">
        <v>304</v>
      </c>
      <c r="B1659" s="1">
        <v>1009008</v>
      </c>
      <c r="C1659" s="1">
        <v>2022</v>
      </c>
      <c r="D1659" s="1" t="s">
        <v>0</v>
      </c>
      <c r="E1659" s="1" t="s">
        <v>1</v>
      </c>
      <c r="F1659" s="1" t="s">
        <v>12</v>
      </c>
      <c r="G1659" s="1" t="s">
        <v>3</v>
      </c>
      <c r="H1659" s="1" t="s">
        <v>10</v>
      </c>
      <c r="I1659" s="1"/>
      <c r="J1659" s="1"/>
      <c r="K1659" s="1"/>
      <c r="L1659" s="28">
        <v>5</v>
      </c>
      <c r="M1659" s="31">
        <v>1.2988704</v>
      </c>
      <c r="N1659" s="31">
        <v>3.7456499999999997E-2</v>
      </c>
    </row>
    <row r="1660" spans="1:14" x14ac:dyDescent="0.25">
      <c r="A1660" s="1" t="s">
        <v>304</v>
      </c>
      <c r="B1660" s="1">
        <v>1009008</v>
      </c>
      <c r="C1660" s="1">
        <v>2022</v>
      </c>
      <c r="D1660" s="1" t="s">
        <v>0</v>
      </c>
      <c r="E1660" s="1" t="s">
        <v>1</v>
      </c>
      <c r="F1660" s="1" t="s">
        <v>12</v>
      </c>
      <c r="G1660" s="1" t="s">
        <v>3</v>
      </c>
      <c r="H1660" s="1" t="s">
        <v>7</v>
      </c>
      <c r="I1660" s="1"/>
      <c r="J1660" s="1"/>
      <c r="K1660" s="1"/>
      <c r="L1660" s="28">
        <v>28</v>
      </c>
      <c r="M1660" s="31">
        <v>6.3643007999999996</v>
      </c>
      <c r="N1660" s="31">
        <v>0.1835319</v>
      </c>
    </row>
    <row r="1661" spans="1:14" x14ac:dyDescent="0.25">
      <c r="A1661" s="1" t="s">
        <v>554</v>
      </c>
      <c r="B1661" s="1">
        <v>1009016</v>
      </c>
      <c r="C1661" s="1">
        <v>2022</v>
      </c>
      <c r="D1661" s="1" t="s">
        <v>0</v>
      </c>
      <c r="E1661" s="1" t="s">
        <v>1</v>
      </c>
      <c r="F1661" s="1" t="s">
        <v>12</v>
      </c>
      <c r="G1661" s="1" t="s">
        <v>3</v>
      </c>
      <c r="H1661" s="1" t="s">
        <v>7</v>
      </c>
      <c r="I1661" s="1"/>
      <c r="J1661" s="1"/>
      <c r="K1661" s="1"/>
      <c r="L1661" s="28">
        <v>152</v>
      </c>
      <c r="M1661" s="31">
        <v>38.970307200000001</v>
      </c>
      <c r="N1661" s="31">
        <v>1.1238147999999999</v>
      </c>
    </row>
    <row r="1662" spans="1:14" x14ac:dyDescent="0.25">
      <c r="A1662" s="1" t="s">
        <v>327</v>
      </c>
      <c r="B1662" s="1">
        <v>1009017</v>
      </c>
      <c r="C1662" s="1">
        <v>2022</v>
      </c>
      <c r="D1662" s="1" t="s">
        <v>0</v>
      </c>
      <c r="E1662" s="1" t="s">
        <v>1</v>
      </c>
      <c r="F1662" s="1" t="s">
        <v>12</v>
      </c>
      <c r="G1662" s="1" t="s">
        <v>3</v>
      </c>
      <c r="H1662" s="1" t="s">
        <v>7</v>
      </c>
      <c r="I1662" s="1"/>
      <c r="J1662" s="1"/>
      <c r="K1662" s="1"/>
      <c r="L1662" s="28">
        <v>244</v>
      </c>
      <c r="M1662" s="31">
        <v>75.295631999999998</v>
      </c>
      <c r="N1662" s="31">
        <v>2.1713543</v>
      </c>
    </row>
    <row r="1663" spans="1:14" x14ac:dyDescent="0.25">
      <c r="A1663" s="1" t="s">
        <v>327</v>
      </c>
      <c r="B1663" s="1">
        <v>1009017</v>
      </c>
      <c r="C1663" s="1">
        <v>2022</v>
      </c>
      <c r="D1663" s="1" t="s">
        <v>0</v>
      </c>
      <c r="E1663" s="1" t="s">
        <v>1</v>
      </c>
      <c r="F1663" s="1" t="s">
        <v>12</v>
      </c>
      <c r="G1663" s="1" t="s">
        <v>3</v>
      </c>
      <c r="H1663" s="1" t="s">
        <v>10</v>
      </c>
      <c r="I1663" s="1"/>
      <c r="J1663" s="1"/>
      <c r="K1663" s="1"/>
      <c r="L1663" s="28">
        <v>2</v>
      </c>
      <c r="M1663" s="31">
        <v>1.2983232</v>
      </c>
      <c r="N1663" s="31">
        <v>3.74407E-2</v>
      </c>
    </row>
    <row r="1664" spans="1:14" x14ac:dyDescent="0.25">
      <c r="A1664" s="1" t="s">
        <v>586</v>
      </c>
      <c r="B1664" s="1">
        <v>1009019</v>
      </c>
      <c r="C1664" s="1">
        <v>2022</v>
      </c>
      <c r="D1664" s="1" t="s">
        <v>0</v>
      </c>
      <c r="E1664" s="1" t="s">
        <v>1</v>
      </c>
      <c r="F1664" s="1" t="s">
        <v>12</v>
      </c>
      <c r="G1664" s="1" t="s">
        <v>3</v>
      </c>
      <c r="H1664" s="1" t="s">
        <v>7</v>
      </c>
      <c r="I1664" s="1"/>
      <c r="J1664" s="1"/>
      <c r="K1664" s="1"/>
      <c r="L1664" s="28">
        <v>70</v>
      </c>
      <c r="M1664" s="31">
        <v>51.329548799999998</v>
      </c>
      <c r="N1664" s="31">
        <v>1.4802271</v>
      </c>
    </row>
    <row r="1665" spans="1:14" x14ac:dyDescent="0.25">
      <c r="A1665" s="1" t="s">
        <v>332</v>
      </c>
      <c r="B1665" s="1">
        <v>1009054</v>
      </c>
      <c r="C1665" s="1">
        <v>2022</v>
      </c>
      <c r="D1665" s="1" t="s">
        <v>0</v>
      </c>
      <c r="E1665" s="1" t="s">
        <v>1</v>
      </c>
      <c r="F1665" s="1" t="s">
        <v>25</v>
      </c>
      <c r="G1665" s="1" t="s">
        <v>3</v>
      </c>
      <c r="H1665" s="1" t="s">
        <v>7</v>
      </c>
      <c r="I1665" s="1"/>
      <c r="J1665" s="1"/>
      <c r="K1665" s="1"/>
      <c r="L1665" s="28">
        <v>107</v>
      </c>
      <c r="M1665" s="31">
        <v>0.46879520000000002</v>
      </c>
      <c r="N1665" s="31">
        <v>16.367059399999999</v>
      </c>
    </row>
    <row r="1666" spans="1:14" x14ac:dyDescent="0.25">
      <c r="A1666" s="1" t="s">
        <v>298</v>
      </c>
      <c r="B1666" s="1">
        <v>1009062</v>
      </c>
      <c r="C1666" s="1">
        <v>2022</v>
      </c>
      <c r="D1666" s="1" t="s">
        <v>0</v>
      </c>
      <c r="E1666" s="1" t="s">
        <v>1</v>
      </c>
      <c r="F1666" s="1" t="s">
        <v>12</v>
      </c>
      <c r="G1666" s="1" t="s">
        <v>3</v>
      </c>
      <c r="H1666" s="1" t="s">
        <v>9</v>
      </c>
      <c r="I1666" s="1"/>
      <c r="J1666" s="1"/>
      <c r="K1666" s="1"/>
      <c r="L1666" s="28">
        <v>9</v>
      </c>
      <c r="M1666" s="31">
        <v>0.37030000000000002</v>
      </c>
      <c r="N1666" s="31">
        <v>5.0000000000000001E-4</v>
      </c>
    </row>
    <row r="1667" spans="1:14" x14ac:dyDescent="0.25">
      <c r="A1667" s="1" t="s">
        <v>298</v>
      </c>
      <c r="B1667" s="1">
        <v>1009062</v>
      </c>
      <c r="C1667" s="1">
        <v>2022</v>
      </c>
      <c r="D1667" s="1" t="s">
        <v>0</v>
      </c>
      <c r="E1667" s="1" t="s">
        <v>1</v>
      </c>
      <c r="F1667" s="1" t="s">
        <v>12</v>
      </c>
      <c r="G1667" s="1" t="s">
        <v>3</v>
      </c>
      <c r="H1667" s="1" t="s">
        <v>8</v>
      </c>
      <c r="I1667" s="1"/>
      <c r="J1667" s="1"/>
      <c r="K1667" s="1"/>
      <c r="L1667" s="28">
        <v>7</v>
      </c>
      <c r="M1667" s="31">
        <v>2.2768000000000002</v>
      </c>
      <c r="N1667" s="31">
        <v>3.3E-3</v>
      </c>
    </row>
    <row r="1668" spans="1:14" x14ac:dyDescent="0.25">
      <c r="A1668" s="1" t="s">
        <v>298</v>
      </c>
      <c r="B1668" s="1">
        <v>1009062</v>
      </c>
      <c r="C1668" s="1">
        <v>2022</v>
      </c>
      <c r="D1668" s="1" t="s">
        <v>0</v>
      </c>
      <c r="E1668" s="1" t="s">
        <v>1</v>
      </c>
      <c r="F1668" s="1" t="s">
        <v>12</v>
      </c>
      <c r="G1668" s="1" t="s">
        <v>3</v>
      </c>
      <c r="H1668" s="1" t="s">
        <v>10</v>
      </c>
      <c r="I1668" s="1"/>
      <c r="J1668" s="1"/>
      <c r="K1668" s="1"/>
      <c r="L1668" s="28">
        <v>0</v>
      </c>
      <c r="M1668" s="31">
        <v>0</v>
      </c>
      <c r="N1668" s="31">
        <v>0</v>
      </c>
    </row>
    <row r="1669" spans="1:14" x14ac:dyDescent="0.25">
      <c r="A1669" s="1" t="s">
        <v>298</v>
      </c>
      <c r="B1669" s="1">
        <v>1009062</v>
      </c>
      <c r="C1669" s="1">
        <v>2022</v>
      </c>
      <c r="D1669" s="1" t="s">
        <v>0</v>
      </c>
      <c r="E1669" s="1" t="s">
        <v>1</v>
      </c>
      <c r="F1669" s="1" t="s">
        <v>12</v>
      </c>
      <c r="G1669" s="1" t="s">
        <v>3</v>
      </c>
      <c r="H1669" s="1" t="s">
        <v>5</v>
      </c>
      <c r="I1669" s="1"/>
      <c r="J1669" s="1"/>
      <c r="K1669" s="1"/>
      <c r="L1669" s="28">
        <v>8</v>
      </c>
      <c r="M1669" s="31">
        <v>5.74E-2</v>
      </c>
      <c r="N1669" s="31">
        <v>1E-4</v>
      </c>
    </row>
    <row r="1670" spans="1:14" x14ac:dyDescent="0.25">
      <c r="A1670" s="1" t="s">
        <v>298</v>
      </c>
      <c r="B1670" s="1">
        <v>1009062</v>
      </c>
      <c r="C1670" s="1">
        <v>2022</v>
      </c>
      <c r="D1670" s="1" t="s">
        <v>0</v>
      </c>
      <c r="E1670" s="1" t="s">
        <v>1</v>
      </c>
      <c r="F1670" s="1" t="s">
        <v>12</v>
      </c>
      <c r="G1670" s="1" t="s">
        <v>3</v>
      </c>
      <c r="H1670" s="1" t="s">
        <v>6</v>
      </c>
      <c r="I1670" s="1"/>
      <c r="J1670" s="1"/>
      <c r="K1670" s="1"/>
      <c r="L1670" s="28">
        <v>0</v>
      </c>
      <c r="M1670" s="31">
        <v>0</v>
      </c>
      <c r="N1670" s="31">
        <v>0</v>
      </c>
    </row>
    <row r="1671" spans="1:14" x14ac:dyDescent="0.25">
      <c r="A1671" s="1" t="s">
        <v>298</v>
      </c>
      <c r="B1671" s="1">
        <v>1009062</v>
      </c>
      <c r="C1671" s="1">
        <v>2022</v>
      </c>
      <c r="D1671" s="1" t="s">
        <v>0</v>
      </c>
      <c r="E1671" s="1" t="s">
        <v>1</v>
      </c>
      <c r="F1671" s="1" t="s">
        <v>12</v>
      </c>
      <c r="G1671" s="1" t="s">
        <v>3</v>
      </c>
      <c r="H1671" s="1" t="s">
        <v>7</v>
      </c>
      <c r="I1671" s="1"/>
      <c r="J1671" s="1"/>
      <c r="K1671" s="1"/>
      <c r="L1671" s="28">
        <v>330</v>
      </c>
      <c r="M1671" s="31">
        <v>7.3879999999999999</v>
      </c>
      <c r="N1671" s="31">
        <v>1.0699999999999999E-2</v>
      </c>
    </row>
    <row r="1672" spans="1:14" x14ac:dyDescent="0.25">
      <c r="A1672" s="1" t="s">
        <v>298</v>
      </c>
      <c r="B1672" s="1">
        <v>1009062</v>
      </c>
      <c r="C1672" s="1">
        <v>2022</v>
      </c>
      <c r="D1672" s="1" t="s">
        <v>0</v>
      </c>
      <c r="E1672" s="1" t="s">
        <v>1</v>
      </c>
      <c r="F1672" s="1" t="s">
        <v>12</v>
      </c>
      <c r="G1672" s="1" t="s">
        <v>3</v>
      </c>
      <c r="H1672" s="1" t="s">
        <v>4</v>
      </c>
      <c r="I1672" s="1"/>
      <c r="J1672" s="1"/>
      <c r="K1672" s="1"/>
      <c r="L1672" s="28">
        <v>1</v>
      </c>
      <c r="M1672" s="31">
        <v>5.11E-2</v>
      </c>
      <c r="N1672" s="31">
        <v>1E-4</v>
      </c>
    </row>
    <row r="1673" spans="1:14" x14ac:dyDescent="0.25">
      <c r="A1673" s="1" t="s">
        <v>526</v>
      </c>
      <c r="B1673" s="1">
        <v>1009071</v>
      </c>
      <c r="C1673" s="1">
        <v>2022</v>
      </c>
      <c r="D1673" s="1" t="s">
        <v>0</v>
      </c>
      <c r="E1673" s="1" t="s">
        <v>1</v>
      </c>
      <c r="F1673" s="1" t="s">
        <v>12</v>
      </c>
      <c r="G1673" s="1" t="s">
        <v>3</v>
      </c>
      <c r="H1673" s="1" t="s">
        <v>6</v>
      </c>
      <c r="I1673" s="1"/>
      <c r="J1673" s="1"/>
      <c r="K1673" s="1"/>
      <c r="L1673" s="28">
        <v>0</v>
      </c>
      <c r="M1673" s="31">
        <v>0</v>
      </c>
      <c r="N1673" s="31">
        <v>0</v>
      </c>
    </row>
    <row r="1674" spans="1:14" x14ac:dyDescent="0.25">
      <c r="A1674" s="1" t="s">
        <v>526</v>
      </c>
      <c r="B1674" s="1">
        <v>1009071</v>
      </c>
      <c r="C1674" s="1">
        <v>2022</v>
      </c>
      <c r="D1674" s="1" t="s">
        <v>0</v>
      </c>
      <c r="E1674" s="1" t="s">
        <v>1</v>
      </c>
      <c r="F1674" s="1" t="s">
        <v>12</v>
      </c>
      <c r="G1674" s="1" t="s">
        <v>3</v>
      </c>
      <c r="H1674" s="1" t="s">
        <v>9</v>
      </c>
      <c r="I1674" s="1"/>
      <c r="J1674" s="1"/>
      <c r="K1674" s="1"/>
      <c r="L1674" s="28">
        <v>0</v>
      </c>
      <c r="M1674" s="31">
        <v>0</v>
      </c>
      <c r="N1674" s="31">
        <v>0</v>
      </c>
    </row>
    <row r="1675" spans="1:14" x14ac:dyDescent="0.25">
      <c r="A1675" s="1" t="s">
        <v>526</v>
      </c>
      <c r="B1675" s="1">
        <v>1009071</v>
      </c>
      <c r="C1675" s="1">
        <v>2022</v>
      </c>
      <c r="D1675" s="1" t="s">
        <v>0</v>
      </c>
      <c r="E1675" s="1" t="s">
        <v>1</v>
      </c>
      <c r="F1675" s="1" t="s">
        <v>12</v>
      </c>
      <c r="G1675" s="1" t="s">
        <v>3</v>
      </c>
      <c r="H1675" s="1" t="s">
        <v>7</v>
      </c>
      <c r="I1675" s="1"/>
      <c r="J1675" s="1"/>
      <c r="K1675" s="1"/>
      <c r="L1675" s="28">
        <v>167</v>
      </c>
      <c r="M1675" s="31">
        <v>70.514399999999995</v>
      </c>
      <c r="N1675" s="31">
        <v>9.7799999999999998E-2</v>
      </c>
    </row>
    <row r="1676" spans="1:14" x14ac:dyDescent="0.25">
      <c r="A1676" s="1" t="s">
        <v>526</v>
      </c>
      <c r="B1676" s="1">
        <v>1009071</v>
      </c>
      <c r="C1676" s="1">
        <v>2022</v>
      </c>
      <c r="D1676" s="1" t="s">
        <v>0</v>
      </c>
      <c r="E1676" s="1" t="s">
        <v>1</v>
      </c>
      <c r="F1676" s="1" t="s">
        <v>12</v>
      </c>
      <c r="G1676" s="1" t="s">
        <v>3</v>
      </c>
      <c r="H1676" s="1" t="s">
        <v>10</v>
      </c>
      <c r="I1676" s="1"/>
      <c r="J1676" s="1"/>
      <c r="K1676" s="1"/>
      <c r="L1676" s="28">
        <v>0</v>
      </c>
      <c r="M1676" s="31">
        <v>0</v>
      </c>
      <c r="N1676" s="31">
        <v>0</v>
      </c>
    </row>
    <row r="1677" spans="1:14" x14ac:dyDescent="0.25">
      <c r="A1677" s="1" t="s">
        <v>526</v>
      </c>
      <c r="B1677" s="1">
        <v>1009071</v>
      </c>
      <c r="C1677" s="1">
        <v>2022</v>
      </c>
      <c r="D1677" s="1" t="s">
        <v>0</v>
      </c>
      <c r="E1677" s="1" t="s">
        <v>1</v>
      </c>
      <c r="F1677" s="1" t="s">
        <v>12</v>
      </c>
      <c r="G1677" s="1" t="s">
        <v>3</v>
      </c>
      <c r="H1677" s="1" t="s">
        <v>8</v>
      </c>
      <c r="I1677" s="1"/>
      <c r="J1677" s="1"/>
      <c r="K1677" s="1"/>
      <c r="L1677" s="28">
        <v>0</v>
      </c>
      <c r="M1677" s="31">
        <v>0</v>
      </c>
      <c r="N1677" s="31">
        <v>0</v>
      </c>
    </row>
    <row r="1678" spans="1:14" x14ac:dyDescent="0.25">
      <c r="A1678" s="1" t="s">
        <v>526</v>
      </c>
      <c r="B1678" s="1">
        <v>1009071</v>
      </c>
      <c r="C1678" s="1">
        <v>2022</v>
      </c>
      <c r="D1678" s="1" t="s">
        <v>0</v>
      </c>
      <c r="E1678" s="1" t="s">
        <v>1</v>
      </c>
      <c r="F1678" s="1" t="s">
        <v>12</v>
      </c>
      <c r="G1678" s="1" t="s">
        <v>3</v>
      </c>
      <c r="H1678" s="1" t="s">
        <v>5</v>
      </c>
      <c r="I1678" s="1"/>
      <c r="J1678" s="1"/>
      <c r="K1678" s="1"/>
      <c r="L1678" s="28">
        <v>0</v>
      </c>
      <c r="M1678" s="31">
        <v>0</v>
      </c>
      <c r="N1678" s="31">
        <v>0</v>
      </c>
    </row>
    <row r="1679" spans="1:14" x14ac:dyDescent="0.25">
      <c r="A1679" s="1" t="s">
        <v>526</v>
      </c>
      <c r="B1679" s="1">
        <v>1009071</v>
      </c>
      <c r="C1679" s="1">
        <v>2022</v>
      </c>
      <c r="D1679" s="1" t="s">
        <v>0</v>
      </c>
      <c r="E1679" s="1" t="s">
        <v>1</v>
      </c>
      <c r="F1679" s="1" t="s">
        <v>12</v>
      </c>
      <c r="G1679" s="1" t="s">
        <v>3</v>
      </c>
      <c r="H1679" s="1" t="s">
        <v>4</v>
      </c>
      <c r="I1679" s="1"/>
      <c r="J1679" s="1"/>
      <c r="K1679" s="1"/>
      <c r="L1679" s="28">
        <v>0</v>
      </c>
      <c r="M1679" s="31">
        <v>0</v>
      </c>
      <c r="N1679" s="31">
        <v>0</v>
      </c>
    </row>
    <row r="1680" spans="1:14" x14ac:dyDescent="0.25">
      <c r="A1680" s="1" t="s">
        <v>24087</v>
      </c>
      <c r="B1680" s="1">
        <v>1009087</v>
      </c>
      <c r="C1680" s="1">
        <v>2022</v>
      </c>
      <c r="D1680" s="1" t="s">
        <v>0</v>
      </c>
      <c r="E1680" s="1" t="s">
        <v>1</v>
      </c>
      <c r="F1680" s="1" t="s">
        <v>12</v>
      </c>
      <c r="G1680" s="1" t="s">
        <v>3</v>
      </c>
      <c r="H1680" s="1" t="s">
        <v>5</v>
      </c>
      <c r="I1680" s="1"/>
      <c r="J1680" s="1"/>
      <c r="K1680" s="1"/>
      <c r="L1680" s="28">
        <v>14</v>
      </c>
      <c r="M1680" s="31">
        <v>14.7503232</v>
      </c>
      <c r="N1680" s="31">
        <v>0.42536570000000001</v>
      </c>
    </row>
    <row r="1681" spans="1:14" x14ac:dyDescent="0.25">
      <c r="A1681" s="1" t="s">
        <v>24087</v>
      </c>
      <c r="B1681" s="1">
        <v>1009087</v>
      </c>
      <c r="C1681" s="1">
        <v>2022</v>
      </c>
      <c r="D1681" s="1" t="s">
        <v>0</v>
      </c>
      <c r="E1681" s="1" t="s">
        <v>1</v>
      </c>
      <c r="F1681" s="1" t="s">
        <v>12</v>
      </c>
      <c r="G1681" s="1" t="s">
        <v>3</v>
      </c>
      <c r="H1681" s="1" t="s">
        <v>7</v>
      </c>
      <c r="I1681" s="1"/>
      <c r="J1681" s="1"/>
      <c r="K1681" s="1"/>
      <c r="L1681" s="28">
        <v>22</v>
      </c>
      <c r="M1681" s="31">
        <v>7.8207648000000001</v>
      </c>
      <c r="N1681" s="31">
        <v>0.22553300000000001</v>
      </c>
    </row>
    <row r="1682" spans="1:14" x14ac:dyDescent="0.25">
      <c r="A1682" s="1" t="s">
        <v>24087</v>
      </c>
      <c r="B1682" s="1">
        <v>1009087</v>
      </c>
      <c r="C1682" s="1">
        <v>2022</v>
      </c>
      <c r="D1682" s="1" t="s">
        <v>0</v>
      </c>
      <c r="E1682" s="1" t="s">
        <v>1</v>
      </c>
      <c r="F1682" s="1" t="s">
        <v>12</v>
      </c>
      <c r="G1682" s="1" t="s">
        <v>3</v>
      </c>
      <c r="H1682" s="1" t="s">
        <v>9</v>
      </c>
      <c r="I1682" s="1"/>
      <c r="J1682" s="1"/>
      <c r="K1682" s="1"/>
      <c r="L1682" s="28">
        <v>2</v>
      </c>
      <c r="M1682" s="31">
        <v>0.50616000000000005</v>
      </c>
      <c r="N1682" s="31">
        <v>1.45965E-2</v>
      </c>
    </row>
    <row r="1683" spans="1:14" x14ac:dyDescent="0.25">
      <c r="A1683" s="1" t="s">
        <v>24087</v>
      </c>
      <c r="B1683" s="1">
        <v>1009087</v>
      </c>
      <c r="C1683" s="1">
        <v>2022</v>
      </c>
      <c r="D1683" s="1" t="s">
        <v>0</v>
      </c>
      <c r="E1683" s="1" t="s">
        <v>1</v>
      </c>
      <c r="F1683" s="1" t="s">
        <v>12</v>
      </c>
      <c r="G1683" s="1" t="s">
        <v>3</v>
      </c>
      <c r="H1683" s="1" t="s">
        <v>10</v>
      </c>
      <c r="I1683" s="1"/>
      <c r="J1683" s="1"/>
      <c r="K1683" s="1"/>
      <c r="L1683" s="28">
        <v>1</v>
      </c>
      <c r="M1683" s="31">
        <v>20.4340896</v>
      </c>
      <c r="N1683" s="31">
        <v>0.58927249999999998</v>
      </c>
    </row>
    <row r="1684" spans="1:14" x14ac:dyDescent="0.25">
      <c r="A1684" s="1" t="s">
        <v>333</v>
      </c>
      <c r="B1684" s="1">
        <v>1009090</v>
      </c>
      <c r="C1684" s="1">
        <v>2022</v>
      </c>
      <c r="D1684" s="1" t="s">
        <v>0</v>
      </c>
      <c r="E1684" s="1" t="s">
        <v>1</v>
      </c>
      <c r="F1684" s="1" t="s">
        <v>25</v>
      </c>
      <c r="G1684" s="1" t="s">
        <v>3</v>
      </c>
      <c r="H1684" s="1" t="s">
        <v>7</v>
      </c>
      <c r="I1684" s="1"/>
      <c r="J1684" s="1"/>
      <c r="K1684" s="1"/>
      <c r="L1684" s="28">
        <v>20</v>
      </c>
      <c r="M1684" s="31">
        <v>3.2221969000000001</v>
      </c>
      <c r="N1684" s="31">
        <v>0.1043664</v>
      </c>
    </row>
    <row r="1685" spans="1:14" x14ac:dyDescent="0.25">
      <c r="A1685" s="1" t="s">
        <v>333</v>
      </c>
      <c r="B1685" s="1">
        <v>1009090</v>
      </c>
      <c r="C1685" s="1">
        <v>2022</v>
      </c>
      <c r="D1685" s="1" t="s">
        <v>0</v>
      </c>
      <c r="E1685" s="1" t="s">
        <v>1</v>
      </c>
      <c r="F1685" s="1" t="s">
        <v>25</v>
      </c>
      <c r="G1685" s="1" t="s">
        <v>3</v>
      </c>
      <c r="H1685" s="1" t="s">
        <v>9</v>
      </c>
      <c r="I1685" s="1"/>
      <c r="J1685" s="1"/>
      <c r="K1685" s="1"/>
      <c r="L1685" s="28">
        <v>10</v>
      </c>
      <c r="M1685" s="31">
        <v>0.70358279999999995</v>
      </c>
      <c r="N1685" s="31">
        <v>0.1216792</v>
      </c>
    </row>
    <row r="1686" spans="1:14" x14ac:dyDescent="0.25">
      <c r="A1686" s="1" t="s">
        <v>334</v>
      </c>
      <c r="B1686" s="1">
        <v>1009091</v>
      </c>
      <c r="C1686" s="1">
        <v>2022</v>
      </c>
      <c r="D1686" s="1" t="s">
        <v>0</v>
      </c>
      <c r="E1686" s="1" t="s">
        <v>1</v>
      </c>
      <c r="F1686" s="1" t="s">
        <v>12</v>
      </c>
      <c r="G1686" s="1" t="s">
        <v>3</v>
      </c>
      <c r="H1686" s="1" t="s">
        <v>5</v>
      </c>
      <c r="I1686" s="1"/>
      <c r="J1686" s="1"/>
      <c r="K1686" s="1"/>
      <c r="L1686" s="28">
        <v>2</v>
      </c>
      <c r="M1686" s="31">
        <v>0.66576000000000002</v>
      </c>
      <c r="N1686" s="31">
        <v>1.9199000000000001E-2</v>
      </c>
    </row>
    <row r="1687" spans="1:14" x14ac:dyDescent="0.25">
      <c r="A1687" s="1" t="s">
        <v>334</v>
      </c>
      <c r="B1687" s="1">
        <v>1009091</v>
      </c>
      <c r="C1687" s="1">
        <v>2022</v>
      </c>
      <c r="D1687" s="1" t="s">
        <v>0</v>
      </c>
      <c r="E1687" s="1" t="s">
        <v>1</v>
      </c>
      <c r="F1687" s="1" t="s">
        <v>12</v>
      </c>
      <c r="G1687" s="1" t="s">
        <v>3</v>
      </c>
      <c r="H1687" s="1" t="s">
        <v>9</v>
      </c>
      <c r="I1687" s="1"/>
      <c r="J1687" s="1"/>
      <c r="K1687" s="1"/>
      <c r="L1687" s="28">
        <v>25</v>
      </c>
      <c r="M1687" s="31">
        <v>5.8003200000000001</v>
      </c>
      <c r="N1687" s="31">
        <v>0.167268</v>
      </c>
    </row>
    <row r="1688" spans="1:14" x14ac:dyDescent="0.25">
      <c r="A1688" s="1" t="s">
        <v>334</v>
      </c>
      <c r="B1688" s="1">
        <v>1009091</v>
      </c>
      <c r="C1688" s="1">
        <v>2022</v>
      </c>
      <c r="D1688" s="1" t="s">
        <v>0</v>
      </c>
      <c r="E1688" s="1" t="s">
        <v>1</v>
      </c>
      <c r="F1688" s="1" t="s">
        <v>12</v>
      </c>
      <c r="G1688" s="1" t="s">
        <v>3</v>
      </c>
      <c r="H1688" s="1" t="s">
        <v>7</v>
      </c>
      <c r="I1688" s="1"/>
      <c r="J1688" s="1"/>
      <c r="K1688" s="1"/>
      <c r="L1688" s="28">
        <v>60</v>
      </c>
      <c r="M1688" s="31">
        <v>49.247999999999998</v>
      </c>
      <c r="N1688" s="31">
        <v>1.4201999999999999</v>
      </c>
    </row>
    <row r="1689" spans="1:14" x14ac:dyDescent="0.25">
      <c r="A1689" s="1" t="s">
        <v>336</v>
      </c>
      <c r="B1689" s="1">
        <v>1009093</v>
      </c>
      <c r="C1689" s="1">
        <v>2022</v>
      </c>
      <c r="D1689" s="1" t="s">
        <v>0</v>
      </c>
      <c r="E1689" s="1" t="s">
        <v>1</v>
      </c>
      <c r="F1689" s="1" t="s">
        <v>25</v>
      </c>
      <c r="G1689" s="1" t="s">
        <v>3</v>
      </c>
      <c r="H1689" s="1" t="s">
        <v>7</v>
      </c>
      <c r="I1689" s="1"/>
      <c r="J1689" s="1"/>
      <c r="K1689" s="1"/>
      <c r="L1689" s="28">
        <v>72</v>
      </c>
      <c r="M1689" s="31">
        <v>58.744140399999999</v>
      </c>
      <c r="N1689" s="31">
        <v>2.7873200000000001E-2</v>
      </c>
    </row>
    <row r="1690" spans="1:14" x14ac:dyDescent="0.25">
      <c r="A1690" s="1" t="s">
        <v>719</v>
      </c>
      <c r="B1690" s="1">
        <v>1009151</v>
      </c>
      <c r="C1690" s="1">
        <v>2022</v>
      </c>
      <c r="D1690" s="1" t="s">
        <v>0</v>
      </c>
      <c r="E1690" s="1" t="s">
        <v>1</v>
      </c>
      <c r="F1690" s="1" t="s">
        <v>12</v>
      </c>
      <c r="G1690" s="1" t="s">
        <v>3</v>
      </c>
      <c r="H1690" s="1" t="s">
        <v>7</v>
      </c>
      <c r="I1690" s="1"/>
      <c r="J1690" s="1"/>
      <c r="K1690" s="1"/>
      <c r="L1690" s="28">
        <v>12</v>
      </c>
      <c r="M1690" s="31">
        <v>22.805289599999998</v>
      </c>
      <c r="N1690" s="31">
        <v>0.65765249999999997</v>
      </c>
    </row>
    <row r="1691" spans="1:14" x14ac:dyDescent="0.25">
      <c r="A1691" s="1" t="s">
        <v>719</v>
      </c>
      <c r="B1691" s="1">
        <v>1009151</v>
      </c>
      <c r="C1691" s="1">
        <v>2022</v>
      </c>
      <c r="D1691" s="1" t="s">
        <v>0</v>
      </c>
      <c r="E1691" s="1" t="s">
        <v>1</v>
      </c>
      <c r="F1691" s="1" t="s">
        <v>12</v>
      </c>
      <c r="G1691" s="1" t="s">
        <v>3</v>
      </c>
      <c r="H1691" s="1" t="s">
        <v>4</v>
      </c>
      <c r="I1691" s="1"/>
      <c r="J1691" s="1"/>
      <c r="K1691" s="1"/>
      <c r="L1691" s="28">
        <v>12</v>
      </c>
      <c r="M1691" s="31">
        <v>9.1522848000000003</v>
      </c>
      <c r="N1691" s="31">
        <v>0.26393100000000003</v>
      </c>
    </row>
    <row r="1692" spans="1:14" x14ac:dyDescent="0.25">
      <c r="A1692" s="1" t="s">
        <v>305</v>
      </c>
      <c r="B1692" s="1">
        <v>1009152</v>
      </c>
      <c r="C1692" s="1">
        <v>2022</v>
      </c>
      <c r="D1692" s="1" t="s">
        <v>0</v>
      </c>
      <c r="E1692" s="1" t="s">
        <v>1</v>
      </c>
      <c r="F1692" s="1" t="s">
        <v>12</v>
      </c>
      <c r="G1692" s="1" t="s">
        <v>3</v>
      </c>
      <c r="H1692" s="1" t="s">
        <v>7</v>
      </c>
      <c r="I1692" s="1"/>
      <c r="J1692" s="1"/>
      <c r="K1692" s="1"/>
      <c r="L1692" s="28">
        <v>25</v>
      </c>
      <c r="M1692" s="31">
        <v>28.455676799999999</v>
      </c>
      <c r="N1692" s="31">
        <v>0.82059680000000002</v>
      </c>
    </row>
    <row r="1693" spans="1:14" x14ac:dyDescent="0.25">
      <c r="A1693" s="1" t="s">
        <v>24088</v>
      </c>
      <c r="B1693" s="1">
        <v>1009154</v>
      </c>
      <c r="C1693" s="1">
        <v>2022</v>
      </c>
      <c r="D1693" s="1" t="s">
        <v>0</v>
      </c>
      <c r="E1693" s="1" t="s">
        <v>1</v>
      </c>
      <c r="F1693" s="1" t="s">
        <v>12</v>
      </c>
      <c r="G1693" s="1" t="s">
        <v>3</v>
      </c>
      <c r="H1693" s="1" t="s">
        <v>5</v>
      </c>
      <c r="I1693" s="1"/>
      <c r="J1693" s="1"/>
      <c r="K1693" s="1"/>
      <c r="L1693" s="28">
        <v>4</v>
      </c>
      <c r="M1693" s="31">
        <v>29.319705599999999</v>
      </c>
      <c r="N1693" s="31">
        <v>0.84551339999999997</v>
      </c>
    </row>
    <row r="1694" spans="1:14" x14ac:dyDescent="0.25">
      <c r="A1694" s="1" t="s">
        <v>24088</v>
      </c>
      <c r="B1694" s="1">
        <v>1009154</v>
      </c>
      <c r="C1694" s="1">
        <v>2022</v>
      </c>
      <c r="D1694" s="1" t="s">
        <v>0</v>
      </c>
      <c r="E1694" s="1" t="s">
        <v>1</v>
      </c>
      <c r="F1694" s="1" t="s">
        <v>12</v>
      </c>
      <c r="G1694" s="1" t="s">
        <v>3</v>
      </c>
      <c r="H1694" s="1" t="s">
        <v>7</v>
      </c>
      <c r="I1694" s="1"/>
      <c r="J1694" s="1"/>
      <c r="K1694" s="1"/>
      <c r="L1694" s="28">
        <v>214</v>
      </c>
      <c r="M1694" s="31">
        <v>202.15921</v>
      </c>
      <c r="N1694" s="31">
        <v>5.8298104999999998</v>
      </c>
    </row>
    <row r="1695" spans="1:14" x14ac:dyDescent="0.25">
      <c r="A1695" s="1" t="s">
        <v>306</v>
      </c>
      <c r="B1695" s="1">
        <v>1009159</v>
      </c>
      <c r="C1695" s="1">
        <v>2022</v>
      </c>
      <c r="D1695" s="1" t="s">
        <v>0</v>
      </c>
      <c r="E1695" s="1" t="s">
        <v>1</v>
      </c>
      <c r="F1695" s="1" t="s">
        <v>12</v>
      </c>
      <c r="G1695" s="1" t="s">
        <v>3</v>
      </c>
      <c r="H1695" s="1" t="s">
        <v>7</v>
      </c>
      <c r="I1695" s="1"/>
      <c r="J1695" s="1"/>
      <c r="K1695" s="1"/>
      <c r="L1695" s="28">
        <v>88</v>
      </c>
      <c r="M1695" s="31">
        <v>78.2200512</v>
      </c>
      <c r="N1695" s="31">
        <v>2.2556878999999999</v>
      </c>
    </row>
    <row r="1696" spans="1:14" x14ac:dyDescent="0.25">
      <c r="A1696" s="1" t="s">
        <v>682</v>
      </c>
      <c r="B1696" s="1">
        <v>1009161</v>
      </c>
      <c r="C1696" s="1">
        <v>2022</v>
      </c>
      <c r="D1696" s="1" t="s">
        <v>0</v>
      </c>
      <c r="E1696" s="1" t="s">
        <v>1</v>
      </c>
      <c r="F1696" s="1" t="s">
        <v>12</v>
      </c>
      <c r="G1696" s="1" t="s">
        <v>3</v>
      </c>
      <c r="H1696" s="1" t="s">
        <v>7</v>
      </c>
      <c r="I1696" s="1"/>
      <c r="J1696" s="1"/>
      <c r="K1696" s="1"/>
      <c r="L1696" s="28">
        <v>36</v>
      </c>
      <c r="M1696" s="31">
        <v>26.3099232</v>
      </c>
      <c r="N1696" s="31">
        <v>0.75871820000000001</v>
      </c>
    </row>
    <row r="1697" spans="1:14" x14ac:dyDescent="0.25">
      <c r="A1697" s="1" t="s">
        <v>682</v>
      </c>
      <c r="B1697" s="1">
        <v>1009161</v>
      </c>
      <c r="C1697" s="1">
        <v>2022</v>
      </c>
      <c r="D1697" s="1" t="s">
        <v>0</v>
      </c>
      <c r="E1697" s="1" t="s">
        <v>1</v>
      </c>
      <c r="F1697" s="1" t="s">
        <v>12</v>
      </c>
      <c r="G1697" s="1" t="s">
        <v>3</v>
      </c>
      <c r="H1697" s="1" t="s">
        <v>10</v>
      </c>
      <c r="I1697" s="1"/>
      <c r="J1697" s="1"/>
      <c r="K1697" s="1"/>
      <c r="L1697" s="28">
        <v>2</v>
      </c>
      <c r="M1697" s="31">
        <v>4.1725823999999996</v>
      </c>
      <c r="N1697" s="31">
        <v>0.1203278</v>
      </c>
    </row>
    <row r="1698" spans="1:14" x14ac:dyDescent="0.25">
      <c r="A1698" s="1" t="s">
        <v>325</v>
      </c>
      <c r="B1698" s="1">
        <v>1009163</v>
      </c>
      <c r="C1698" s="1">
        <v>2022</v>
      </c>
      <c r="D1698" s="1" t="s">
        <v>0</v>
      </c>
      <c r="E1698" s="1" t="s">
        <v>1</v>
      </c>
      <c r="F1698" s="1" t="s">
        <v>12</v>
      </c>
      <c r="G1698" s="1" t="s">
        <v>3</v>
      </c>
      <c r="H1698" s="1" t="s">
        <v>7</v>
      </c>
      <c r="I1698" s="1"/>
      <c r="J1698" s="1"/>
      <c r="K1698" s="1"/>
      <c r="L1698" s="28">
        <v>15</v>
      </c>
      <c r="M1698" s="31">
        <v>15.0127968</v>
      </c>
      <c r="N1698" s="31">
        <v>0.43293480000000001</v>
      </c>
    </row>
    <row r="1699" spans="1:14" x14ac:dyDescent="0.25">
      <c r="A1699" s="1" t="s">
        <v>338</v>
      </c>
      <c r="B1699" s="1">
        <v>1009181</v>
      </c>
      <c r="C1699" s="1">
        <v>2022</v>
      </c>
      <c r="D1699" s="1" t="s">
        <v>0</v>
      </c>
      <c r="E1699" s="1" t="s">
        <v>1</v>
      </c>
      <c r="F1699" s="1" t="s">
        <v>25</v>
      </c>
      <c r="G1699" s="1" t="s">
        <v>3</v>
      </c>
      <c r="H1699" s="1" t="s">
        <v>4</v>
      </c>
      <c r="I1699" s="1"/>
      <c r="J1699" s="1"/>
      <c r="K1699" s="1"/>
      <c r="L1699" s="28">
        <v>0</v>
      </c>
      <c r="M1699" s="31">
        <v>0</v>
      </c>
      <c r="N1699" s="31">
        <v>0</v>
      </c>
    </row>
    <row r="1700" spans="1:14" x14ac:dyDescent="0.25">
      <c r="A1700" s="1" t="s">
        <v>338</v>
      </c>
      <c r="B1700" s="1">
        <v>1009181</v>
      </c>
      <c r="C1700" s="1">
        <v>2022</v>
      </c>
      <c r="D1700" s="1" t="s">
        <v>0</v>
      </c>
      <c r="E1700" s="1" t="s">
        <v>1</v>
      </c>
      <c r="F1700" s="1" t="s">
        <v>25</v>
      </c>
      <c r="G1700" s="1" t="s">
        <v>3</v>
      </c>
      <c r="H1700" s="1" t="s">
        <v>5</v>
      </c>
      <c r="I1700" s="1"/>
      <c r="J1700" s="1"/>
      <c r="K1700" s="1"/>
      <c r="L1700" s="28">
        <v>20</v>
      </c>
      <c r="M1700" s="31">
        <v>0.69678169999999995</v>
      </c>
      <c r="N1700" s="31">
        <v>9.7438999999999998E-2</v>
      </c>
    </row>
    <row r="1701" spans="1:14" x14ac:dyDescent="0.25">
      <c r="A1701" s="1" t="s">
        <v>338</v>
      </c>
      <c r="B1701" s="1">
        <v>1009181</v>
      </c>
      <c r="C1701" s="1">
        <v>2022</v>
      </c>
      <c r="D1701" s="1" t="s">
        <v>0</v>
      </c>
      <c r="E1701" s="1" t="s">
        <v>1</v>
      </c>
      <c r="F1701" s="1" t="s">
        <v>25</v>
      </c>
      <c r="G1701" s="1" t="s">
        <v>3</v>
      </c>
      <c r="H1701" s="1" t="s">
        <v>8</v>
      </c>
      <c r="I1701" s="1"/>
      <c r="J1701" s="1"/>
      <c r="K1701" s="1"/>
      <c r="L1701" s="28">
        <v>1</v>
      </c>
      <c r="M1701" s="31">
        <v>0.17979970000000001</v>
      </c>
      <c r="N1701" s="31">
        <v>2.5143499999999999E-2</v>
      </c>
    </row>
    <row r="1702" spans="1:14" x14ac:dyDescent="0.25">
      <c r="A1702" s="1" t="s">
        <v>338</v>
      </c>
      <c r="B1702" s="1">
        <v>1009181</v>
      </c>
      <c r="C1702" s="1">
        <v>2022</v>
      </c>
      <c r="D1702" s="1" t="s">
        <v>0</v>
      </c>
      <c r="E1702" s="1" t="s">
        <v>1</v>
      </c>
      <c r="F1702" s="1" t="s">
        <v>25</v>
      </c>
      <c r="G1702" s="1" t="s">
        <v>3</v>
      </c>
      <c r="H1702" s="1" t="s">
        <v>6</v>
      </c>
      <c r="I1702" s="1"/>
      <c r="J1702" s="1"/>
      <c r="K1702" s="1"/>
      <c r="L1702" s="28">
        <v>1</v>
      </c>
      <c r="M1702" s="31">
        <v>4.2656999999999999E-3</v>
      </c>
      <c r="N1702" s="31">
        <v>5.9650000000000002E-4</v>
      </c>
    </row>
    <row r="1703" spans="1:14" x14ac:dyDescent="0.25">
      <c r="A1703" s="1" t="s">
        <v>338</v>
      </c>
      <c r="B1703" s="1">
        <v>1009181</v>
      </c>
      <c r="C1703" s="1">
        <v>2022</v>
      </c>
      <c r="D1703" s="1" t="s">
        <v>0</v>
      </c>
      <c r="E1703" s="1" t="s">
        <v>1</v>
      </c>
      <c r="F1703" s="1" t="s">
        <v>25</v>
      </c>
      <c r="G1703" s="1" t="s">
        <v>3</v>
      </c>
      <c r="H1703" s="1" t="s">
        <v>10</v>
      </c>
      <c r="I1703" s="1"/>
      <c r="J1703" s="1"/>
      <c r="K1703" s="1"/>
      <c r="L1703" s="28">
        <v>0</v>
      </c>
      <c r="M1703" s="31">
        <v>0</v>
      </c>
      <c r="N1703" s="31">
        <v>0</v>
      </c>
    </row>
    <row r="1704" spans="1:14" x14ac:dyDescent="0.25">
      <c r="A1704" s="1" t="s">
        <v>338</v>
      </c>
      <c r="B1704" s="1">
        <v>1009181</v>
      </c>
      <c r="C1704" s="1">
        <v>2022</v>
      </c>
      <c r="D1704" s="1" t="s">
        <v>0</v>
      </c>
      <c r="E1704" s="1" t="s">
        <v>1</v>
      </c>
      <c r="F1704" s="1" t="s">
        <v>25</v>
      </c>
      <c r="G1704" s="1" t="s">
        <v>3</v>
      </c>
      <c r="H1704" s="1" t="s">
        <v>7</v>
      </c>
      <c r="I1704" s="1"/>
      <c r="J1704" s="1"/>
      <c r="K1704" s="1"/>
      <c r="L1704" s="28">
        <v>137</v>
      </c>
      <c r="M1704" s="31">
        <v>54.382528800000003</v>
      </c>
      <c r="N1704" s="31">
        <v>7.6049322999999998</v>
      </c>
    </row>
    <row r="1705" spans="1:14" x14ac:dyDescent="0.25">
      <c r="A1705" s="1" t="s">
        <v>338</v>
      </c>
      <c r="B1705" s="1">
        <v>1009181</v>
      </c>
      <c r="C1705" s="1">
        <v>2022</v>
      </c>
      <c r="D1705" s="1" t="s">
        <v>0</v>
      </c>
      <c r="E1705" s="1" t="s">
        <v>1</v>
      </c>
      <c r="F1705" s="1" t="s">
        <v>25</v>
      </c>
      <c r="G1705" s="1" t="s">
        <v>3</v>
      </c>
      <c r="H1705" s="1" t="s">
        <v>9</v>
      </c>
      <c r="I1705" s="1"/>
      <c r="J1705" s="1"/>
      <c r="K1705" s="1"/>
      <c r="L1705" s="28">
        <v>1</v>
      </c>
      <c r="M1705" s="31">
        <v>4.3293199999999997E-2</v>
      </c>
      <c r="N1705" s="31">
        <v>6.0542E-3</v>
      </c>
    </row>
    <row r="1706" spans="1:14" x14ac:dyDescent="0.25">
      <c r="A1706" s="1" t="s">
        <v>24089</v>
      </c>
      <c r="B1706" s="1">
        <v>1009199</v>
      </c>
      <c r="C1706" s="1">
        <v>2022</v>
      </c>
      <c r="D1706" s="1" t="s">
        <v>0</v>
      </c>
      <c r="E1706" s="1" t="s">
        <v>1</v>
      </c>
      <c r="F1706" s="1" t="s">
        <v>12</v>
      </c>
      <c r="G1706" s="1" t="s">
        <v>3</v>
      </c>
      <c r="H1706" s="1" t="s">
        <v>6</v>
      </c>
      <c r="I1706" s="1"/>
      <c r="J1706" s="1"/>
      <c r="K1706" s="1"/>
      <c r="L1706" s="28">
        <v>4</v>
      </c>
      <c r="M1706" s="31">
        <v>56.5992581</v>
      </c>
      <c r="N1706" s="31">
        <v>1.6321935000000001</v>
      </c>
    </row>
    <row r="1707" spans="1:14" x14ac:dyDescent="0.25">
      <c r="A1707" s="1" t="s">
        <v>360</v>
      </c>
      <c r="B1707" s="1">
        <v>1009203</v>
      </c>
      <c r="C1707" s="1">
        <v>2022</v>
      </c>
      <c r="D1707" s="1" t="s">
        <v>0</v>
      </c>
      <c r="E1707" s="1" t="s">
        <v>1</v>
      </c>
      <c r="F1707" s="1" t="s">
        <v>12</v>
      </c>
      <c r="G1707" s="1" t="s">
        <v>3</v>
      </c>
      <c r="H1707" s="1" t="s">
        <v>7</v>
      </c>
      <c r="I1707" s="1"/>
      <c r="J1707" s="1"/>
      <c r="K1707" s="1"/>
      <c r="L1707" s="28">
        <v>131</v>
      </c>
      <c r="M1707" s="31">
        <v>62.632511999999998</v>
      </c>
      <c r="N1707" s="31">
        <v>1.8061788000000001</v>
      </c>
    </row>
    <row r="1708" spans="1:14" x14ac:dyDescent="0.25">
      <c r="A1708" s="1" t="s">
        <v>360</v>
      </c>
      <c r="B1708" s="1">
        <v>1009203</v>
      </c>
      <c r="C1708" s="1">
        <v>2022</v>
      </c>
      <c r="D1708" s="1" t="s">
        <v>0</v>
      </c>
      <c r="E1708" s="1" t="s">
        <v>1</v>
      </c>
      <c r="F1708" s="1" t="s">
        <v>12</v>
      </c>
      <c r="G1708" s="1" t="s">
        <v>3</v>
      </c>
      <c r="H1708" s="1" t="s">
        <v>9</v>
      </c>
      <c r="I1708" s="1"/>
      <c r="J1708" s="1"/>
      <c r="K1708" s="1"/>
      <c r="L1708" s="28">
        <v>6</v>
      </c>
      <c r="M1708" s="31">
        <v>1.7510399999999999</v>
      </c>
      <c r="N1708" s="31">
        <v>5.0495999999999999E-2</v>
      </c>
    </row>
    <row r="1709" spans="1:14" x14ac:dyDescent="0.25">
      <c r="A1709" s="1" t="s">
        <v>24090</v>
      </c>
      <c r="B1709" s="1">
        <v>1009205</v>
      </c>
      <c r="C1709" s="1">
        <v>2022</v>
      </c>
      <c r="D1709" s="1" t="s">
        <v>0</v>
      </c>
      <c r="E1709" s="1" t="s">
        <v>1</v>
      </c>
      <c r="F1709" s="1" t="s">
        <v>12</v>
      </c>
      <c r="G1709" s="1" t="s">
        <v>3</v>
      </c>
      <c r="H1709" s="1" t="s">
        <v>7</v>
      </c>
      <c r="I1709" s="1"/>
      <c r="J1709" s="1"/>
      <c r="K1709" s="1"/>
      <c r="L1709" s="28">
        <v>237</v>
      </c>
      <c r="M1709" s="31">
        <v>95.685215999999997</v>
      </c>
      <c r="N1709" s="31">
        <v>2.7593434000000001</v>
      </c>
    </row>
    <row r="1710" spans="1:14" x14ac:dyDescent="0.25">
      <c r="A1710" s="1" t="s">
        <v>24090</v>
      </c>
      <c r="B1710" s="1">
        <v>1009205</v>
      </c>
      <c r="C1710" s="1">
        <v>2022</v>
      </c>
      <c r="D1710" s="1" t="s">
        <v>0</v>
      </c>
      <c r="E1710" s="1" t="s">
        <v>1</v>
      </c>
      <c r="F1710" s="1" t="s">
        <v>12</v>
      </c>
      <c r="G1710" s="1" t="s">
        <v>3</v>
      </c>
      <c r="H1710" s="1" t="s">
        <v>5</v>
      </c>
      <c r="I1710" s="1"/>
      <c r="J1710" s="1"/>
      <c r="K1710" s="1"/>
      <c r="L1710" s="28">
        <v>1</v>
      </c>
      <c r="M1710" s="31">
        <v>25.172841600000002</v>
      </c>
      <c r="N1710" s="31">
        <v>0.72592730000000005</v>
      </c>
    </row>
    <row r="1711" spans="1:14" x14ac:dyDescent="0.25">
      <c r="A1711" s="1" t="s">
        <v>24090</v>
      </c>
      <c r="B1711" s="1">
        <v>1009205</v>
      </c>
      <c r="C1711" s="1">
        <v>2022</v>
      </c>
      <c r="D1711" s="1" t="s">
        <v>0</v>
      </c>
      <c r="E1711" s="1" t="s">
        <v>1</v>
      </c>
      <c r="F1711" s="1" t="s">
        <v>12</v>
      </c>
      <c r="G1711" s="1" t="s">
        <v>3</v>
      </c>
      <c r="H1711" s="1" t="s">
        <v>10</v>
      </c>
      <c r="I1711" s="1"/>
      <c r="J1711" s="1"/>
      <c r="K1711" s="1"/>
      <c r="L1711" s="28">
        <v>1</v>
      </c>
      <c r="M1711" s="31">
        <v>25.5394656</v>
      </c>
      <c r="N1711" s="31">
        <v>0.73649989999999999</v>
      </c>
    </row>
    <row r="1712" spans="1:14" x14ac:dyDescent="0.25">
      <c r="A1712" s="1" t="s">
        <v>24091</v>
      </c>
      <c r="B1712" s="1">
        <v>1009206</v>
      </c>
      <c r="C1712" s="1">
        <v>2022</v>
      </c>
      <c r="D1712" s="1" t="s">
        <v>0</v>
      </c>
      <c r="E1712" s="1" t="s">
        <v>1</v>
      </c>
      <c r="F1712" s="1" t="s">
        <v>12</v>
      </c>
      <c r="G1712" s="1" t="s">
        <v>3</v>
      </c>
      <c r="H1712" s="1" t="s">
        <v>7</v>
      </c>
      <c r="I1712" s="1"/>
      <c r="J1712" s="1"/>
      <c r="K1712" s="1"/>
      <c r="L1712" s="28">
        <v>567</v>
      </c>
      <c r="M1712" s="31">
        <v>177.7197984</v>
      </c>
      <c r="N1712" s="31">
        <v>5.1250337000000004</v>
      </c>
    </row>
    <row r="1713" spans="1:14" x14ac:dyDescent="0.25">
      <c r="A1713" s="1" t="s">
        <v>639</v>
      </c>
      <c r="B1713" s="1">
        <v>1009213</v>
      </c>
      <c r="C1713" s="1">
        <v>2022</v>
      </c>
      <c r="D1713" s="1" t="s">
        <v>0</v>
      </c>
      <c r="E1713" s="1" t="s">
        <v>1</v>
      </c>
      <c r="F1713" s="1" t="s">
        <v>12</v>
      </c>
      <c r="G1713" s="1" t="s">
        <v>3</v>
      </c>
      <c r="H1713" s="1" t="s">
        <v>5</v>
      </c>
      <c r="I1713" s="1"/>
      <c r="J1713" s="1"/>
      <c r="K1713" s="1"/>
      <c r="L1713" s="28">
        <v>0</v>
      </c>
      <c r="M1713" s="31">
        <v>0</v>
      </c>
      <c r="N1713" s="31">
        <v>0</v>
      </c>
    </row>
    <row r="1714" spans="1:14" x14ac:dyDescent="0.25">
      <c r="A1714" s="1" t="s">
        <v>639</v>
      </c>
      <c r="B1714" s="1">
        <v>1009213</v>
      </c>
      <c r="C1714" s="1">
        <v>2022</v>
      </c>
      <c r="D1714" s="1" t="s">
        <v>0</v>
      </c>
      <c r="E1714" s="1" t="s">
        <v>1</v>
      </c>
      <c r="F1714" s="1" t="s">
        <v>12</v>
      </c>
      <c r="G1714" s="1" t="s">
        <v>3</v>
      </c>
      <c r="H1714" s="1" t="s">
        <v>6</v>
      </c>
      <c r="I1714" s="1"/>
      <c r="J1714" s="1"/>
      <c r="K1714" s="1"/>
      <c r="L1714" s="28">
        <v>0</v>
      </c>
      <c r="M1714" s="31">
        <v>0</v>
      </c>
      <c r="N1714" s="31">
        <v>0</v>
      </c>
    </row>
    <row r="1715" spans="1:14" x14ac:dyDescent="0.25">
      <c r="A1715" s="1" t="s">
        <v>639</v>
      </c>
      <c r="B1715" s="1">
        <v>1009213</v>
      </c>
      <c r="C1715" s="1">
        <v>2022</v>
      </c>
      <c r="D1715" s="1" t="s">
        <v>0</v>
      </c>
      <c r="E1715" s="1" t="s">
        <v>1</v>
      </c>
      <c r="F1715" s="1" t="s">
        <v>12</v>
      </c>
      <c r="G1715" s="1" t="s">
        <v>3</v>
      </c>
      <c r="H1715" s="1" t="s">
        <v>7</v>
      </c>
      <c r="I1715" s="1"/>
      <c r="J1715" s="1"/>
      <c r="K1715" s="1"/>
      <c r="L1715" s="28">
        <v>0</v>
      </c>
      <c r="M1715" s="31">
        <v>0</v>
      </c>
      <c r="N1715" s="31">
        <v>0</v>
      </c>
    </row>
    <row r="1716" spans="1:14" x14ac:dyDescent="0.25">
      <c r="A1716" s="1" t="s">
        <v>639</v>
      </c>
      <c r="B1716" s="1">
        <v>1009213</v>
      </c>
      <c r="C1716" s="1">
        <v>2022</v>
      </c>
      <c r="D1716" s="1" t="s">
        <v>0</v>
      </c>
      <c r="E1716" s="1" t="s">
        <v>1</v>
      </c>
      <c r="F1716" s="1" t="s">
        <v>12</v>
      </c>
      <c r="G1716" s="1" t="s">
        <v>3</v>
      </c>
      <c r="H1716" s="1" t="s">
        <v>8</v>
      </c>
      <c r="I1716" s="1"/>
      <c r="J1716" s="1"/>
      <c r="K1716" s="1"/>
      <c r="L1716" s="28">
        <v>4</v>
      </c>
      <c r="M1716" s="31">
        <v>4.8</v>
      </c>
      <c r="N1716" s="31">
        <v>0</v>
      </c>
    </row>
    <row r="1717" spans="1:14" x14ac:dyDescent="0.25">
      <c r="A1717" s="1" t="s">
        <v>639</v>
      </c>
      <c r="B1717" s="1">
        <v>1009213</v>
      </c>
      <c r="C1717" s="1">
        <v>2022</v>
      </c>
      <c r="D1717" s="1" t="s">
        <v>0</v>
      </c>
      <c r="E1717" s="1" t="s">
        <v>1</v>
      </c>
      <c r="F1717" s="1" t="s">
        <v>12</v>
      </c>
      <c r="G1717" s="1" t="s">
        <v>3</v>
      </c>
      <c r="H1717" s="1" t="s">
        <v>9</v>
      </c>
      <c r="I1717" s="1"/>
      <c r="J1717" s="1"/>
      <c r="K1717" s="1"/>
      <c r="L1717" s="28">
        <v>12</v>
      </c>
      <c r="M1717" s="31">
        <v>2.4</v>
      </c>
      <c r="N1717" s="31">
        <v>0</v>
      </c>
    </row>
    <row r="1718" spans="1:14" x14ac:dyDescent="0.25">
      <c r="A1718" s="1" t="s">
        <v>639</v>
      </c>
      <c r="B1718" s="1">
        <v>1009213</v>
      </c>
      <c r="C1718" s="1">
        <v>2022</v>
      </c>
      <c r="D1718" s="1" t="s">
        <v>0</v>
      </c>
      <c r="E1718" s="1" t="s">
        <v>1</v>
      </c>
      <c r="F1718" s="1" t="s">
        <v>12</v>
      </c>
      <c r="G1718" s="1" t="s">
        <v>3</v>
      </c>
      <c r="H1718" s="1" t="s">
        <v>4</v>
      </c>
      <c r="I1718" s="1"/>
      <c r="J1718" s="1"/>
      <c r="K1718" s="1"/>
      <c r="L1718" s="28">
        <v>0</v>
      </c>
      <c r="M1718" s="31">
        <v>0</v>
      </c>
      <c r="N1718" s="31">
        <v>0</v>
      </c>
    </row>
    <row r="1719" spans="1:14" x14ac:dyDescent="0.25">
      <c r="A1719" s="1" t="s">
        <v>639</v>
      </c>
      <c r="B1719" s="1">
        <v>1009213</v>
      </c>
      <c r="C1719" s="1">
        <v>2022</v>
      </c>
      <c r="D1719" s="1" t="s">
        <v>0</v>
      </c>
      <c r="E1719" s="1" t="s">
        <v>1</v>
      </c>
      <c r="F1719" s="1" t="s">
        <v>12</v>
      </c>
      <c r="G1719" s="1" t="s">
        <v>3</v>
      </c>
      <c r="H1719" s="1" t="s">
        <v>10</v>
      </c>
      <c r="I1719" s="1"/>
      <c r="J1719" s="1"/>
      <c r="K1719" s="1"/>
      <c r="L1719" s="28">
        <v>0</v>
      </c>
      <c r="M1719" s="31">
        <v>0</v>
      </c>
      <c r="N1719" s="31">
        <v>0</v>
      </c>
    </row>
    <row r="1720" spans="1:14" x14ac:dyDescent="0.25">
      <c r="A1720" s="1" t="s">
        <v>387</v>
      </c>
      <c r="B1720" s="1">
        <v>1009214</v>
      </c>
      <c r="C1720" s="1">
        <v>2022</v>
      </c>
      <c r="D1720" s="1" t="s">
        <v>0</v>
      </c>
      <c r="E1720" s="1" t="s">
        <v>1</v>
      </c>
      <c r="F1720" s="1" t="s">
        <v>12</v>
      </c>
      <c r="G1720" s="1" t="s">
        <v>3</v>
      </c>
      <c r="H1720" s="1" t="s">
        <v>8</v>
      </c>
      <c r="I1720" s="1"/>
      <c r="J1720" s="1"/>
      <c r="K1720" s="1"/>
      <c r="L1720" s="28">
        <v>2</v>
      </c>
      <c r="M1720" s="31">
        <v>0.44599270000000002</v>
      </c>
      <c r="N1720" s="31">
        <v>3.3089999999999999E-3</v>
      </c>
    </row>
    <row r="1721" spans="1:14" x14ac:dyDescent="0.25">
      <c r="A1721" s="1" t="s">
        <v>387</v>
      </c>
      <c r="B1721" s="1">
        <v>1009214</v>
      </c>
      <c r="C1721" s="1">
        <v>2022</v>
      </c>
      <c r="D1721" s="1" t="s">
        <v>0</v>
      </c>
      <c r="E1721" s="1" t="s">
        <v>1</v>
      </c>
      <c r="F1721" s="1" t="s">
        <v>12</v>
      </c>
      <c r="G1721" s="1" t="s">
        <v>3</v>
      </c>
      <c r="H1721" s="1" t="s">
        <v>10</v>
      </c>
      <c r="I1721" s="1"/>
      <c r="J1721" s="1"/>
      <c r="K1721" s="1"/>
      <c r="L1721" s="28">
        <v>4</v>
      </c>
      <c r="M1721" s="31">
        <v>31.1331977</v>
      </c>
      <c r="N1721" s="31">
        <v>0.23099310000000001</v>
      </c>
    </row>
    <row r="1722" spans="1:14" x14ac:dyDescent="0.25">
      <c r="A1722" s="1" t="s">
        <v>387</v>
      </c>
      <c r="B1722" s="1">
        <v>1009214</v>
      </c>
      <c r="C1722" s="1">
        <v>2022</v>
      </c>
      <c r="D1722" s="1" t="s">
        <v>0</v>
      </c>
      <c r="E1722" s="1" t="s">
        <v>1</v>
      </c>
      <c r="F1722" s="1" t="s">
        <v>12</v>
      </c>
      <c r="G1722" s="1" t="s">
        <v>3</v>
      </c>
      <c r="H1722" s="1" t="s">
        <v>5</v>
      </c>
      <c r="I1722" s="1"/>
      <c r="J1722" s="1"/>
      <c r="K1722" s="1"/>
      <c r="L1722" s="28">
        <v>3</v>
      </c>
      <c r="M1722" s="31">
        <v>6.6599234000000003</v>
      </c>
      <c r="N1722" s="31">
        <v>4.9413400000000003E-2</v>
      </c>
    </row>
    <row r="1723" spans="1:14" x14ac:dyDescent="0.25">
      <c r="A1723" s="1" t="s">
        <v>387</v>
      </c>
      <c r="B1723" s="1">
        <v>1009214</v>
      </c>
      <c r="C1723" s="1">
        <v>2022</v>
      </c>
      <c r="D1723" s="1" t="s">
        <v>0</v>
      </c>
      <c r="E1723" s="1" t="s">
        <v>1</v>
      </c>
      <c r="F1723" s="1" t="s">
        <v>12</v>
      </c>
      <c r="G1723" s="1" t="s">
        <v>3</v>
      </c>
      <c r="H1723" s="1" t="s">
        <v>4</v>
      </c>
      <c r="I1723" s="1"/>
      <c r="J1723" s="1"/>
      <c r="K1723" s="1"/>
      <c r="L1723" s="28">
        <v>1</v>
      </c>
      <c r="M1723" s="31">
        <v>0.56355889999999997</v>
      </c>
      <c r="N1723" s="31">
        <v>4.1812999999999998E-3</v>
      </c>
    </row>
    <row r="1724" spans="1:14" x14ac:dyDescent="0.25">
      <c r="A1724" s="1" t="s">
        <v>387</v>
      </c>
      <c r="B1724" s="1">
        <v>1009214</v>
      </c>
      <c r="C1724" s="1">
        <v>2022</v>
      </c>
      <c r="D1724" s="1" t="s">
        <v>0</v>
      </c>
      <c r="E1724" s="1" t="s">
        <v>1</v>
      </c>
      <c r="F1724" s="1" t="s">
        <v>12</v>
      </c>
      <c r="G1724" s="1" t="s">
        <v>3</v>
      </c>
      <c r="H1724" s="1" t="s">
        <v>9</v>
      </c>
      <c r="I1724" s="1"/>
      <c r="J1724" s="1"/>
      <c r="K1724" s="1"/>
      <c r="L1724" s="28">
        <v>0</v>
      </c>
      <c r="M1724" s="31">
        <v>0</v>
      </c>
      <c r="N1724" s="31">
        <v>0</v>
      </c>
    </row>
    <row r="1725" spans="1:14" x14ac:dyDescent="0.25">
      <c r="A1725" s="1" t="s">
        <v>387</v>
      </c>
      <c r="B1725" s="1">
        <v>1009214</v>
      </c>
      <c r="C1725" s="1">
        <v>2022</v>
      </c>
      <c r="D1725" s="1" t="s">
        <v>0</v>
      </c>
      <c r="E1725" s="1" t="s">
        <v>1</v>
      </c>
      <c r="F1725" s="1" t="s">
        <v>12</v>
      </c>
      <c r="G1725" s="1" t="s">
        <v>3</v>
      </c>
      <c r="H1725" s="1" t="s">
        <v>7</v>
      </c>
      <c r="I1725" s="1"/>
      <c r="J1725" s="1"/>
      <c r="K1725" s="1"/>
      <c r="L1725" s="28">
        <v>0</v>
      </c>
      <c r="M1725" s="31">
        <v>0</v>
      </c>
      <c r="N1725" s="31">
        <v>0</v>
      </c>
    </row>
    <row r="1726" spans="1:14" x14ac:dyDescent="0.25">
      <c r="A1726" s="1" t="s">
        <v>387</v>
      </c>
      <c r="B1726" s="1">
        <v>1009214</v>
      </c>
      <c r="C1726" s="1">
        <v>2022</v>
      </c>
      <c r="D1726" s="1" t="s">
        <v>0</v>
      </c>
      <c r="E1726" s="1" t="s">
        <v>1</v>
      </c>
      <c r="F1726" s="1" t="s">
        <v>12</v>
      </c>
      <c r="G1726" s="1" t="s">
        <v>3</v>
      </c>
      <c r="H1726" s="1" t="s">
        <v>6</v>
      </c>
      <c r="I1726" s="1"/>
      <c r="J1726" s="1"/>
      <c r="K1726" s="1"/>
      <c r="L1726" s="28">
        <v>0</v>
      </c>
      <c r="M1726" s="31">
        <v>0</v>
      </c>
      <c r="N1726" s="31">
        <v>0</v>
      </c>
    </row>
    <row r="1727" spans="1:14" x14ac:dyDescent="0.25">
      <c r="A1727" s="1" t="s">
        <v>326</v>
      </c>
      <c r="B1727" s="1">
        <v>1009215</v>
      </c>
      <c r="C1727" s="1">
        <v>2022</v>
      </c>
      <c r="D1727" s="1" t="s">
        <v>0</v>
      </c>
      <c r="E1727" s="1" t="s">
        <v>1</v>
      </c>
      <c r="F1727" s="1" t="s">
        <v>12</v>
      </c>
      <c r="G1727" s="1" t="s">
        <v>3</v>
      </c>
      <c r="H1727" s="1" t="s">
        <v>10</v>
      </c>
      <c r="I1727" s="1"/>
      <c r="J1727" s="1"/>
      <c r="K1727" s="1"/>
      <c r="L1727" s="28">
        <v>4</v>
      </c>
      <c r="M1727" s="31">
        <v>5.1721344</v>
      </c>
      <c r="N1727" s="31">
        <v>0.1491526</v>
      </c>
    </row>
    <row r="1728" spans="1:14" x14ac:dyDescent="0.25">
      <c r="A1728" s="1" t="s">
        <v>326</v>
      </c>
      <c r="B1728" s="1">
        <v>1009215</v>
      </c>
      <c r="C1728" s="1">
        <v>2022</v>
      </c>
      <c r="D1728" s="1" t="s">
        <v>0</v>
      </c>
      <c r="E1728" s="1" t="s">
        <v>1</v>
      </c>
      <c r="F1728" s="1" t="s">
        <v>12</v>
      </c>
      <c r="G1728" s="1" t="s">
        <v>3</v>
      </c>
      <c r="H1728" s="1" t="s">
        <v>7</v>
      </c>
      <c r="I1728" s="1"/>
      <c r="J1728" s="1"/>
      <c r="K1728" s="1"/>
      <c r="L1728" s="28">
        <v>81</v>
      </c>
      <c r="M1728" s="31">
        <v>21.384940799999999</v>
      </c>
      <c r="N1728" s="31">
        <v>0.61669289999999999</v>
      </c>
    </row>
    <row r="1729" spans="1:14" x14ac:dyDescent="0.25">
      <c r="A1729" s="1" t="s">
        <v>303</v>
      </c>
      <c r="B1729" s="1">
        <v>1009233</v>
      </c>
      <c r="C1729" s="1">
        <v>2022</v>
      </c>
      <c r="D1729" s="1" t="s">
        <v>0</v>
      </c>
      <c r="E1729" s="1" t="s">
        <v>1</v>
      </c>
      <c r="F1729" s="1" t="s">
        <v>25</v>
      </c>
      <c r="G1729" s="1" t="s">
        <v>3</v>
      </c>
      <c r="H1729" s="1" t="s">
        <v>7</v>
      </c>
      <c r="I1729" s="1"/>
      <c r="J1729" s="1"/>
      <c r="K1729" s="1"/>
      <c r="L1729" s="28">
        <v>464</v>
      </c>
      <c r="M1729" s="31">
        <v>8.8334399999999995</v>
      </c>
      <c r="N1729" s="31">
        <v>0.52224000000000004</v>
      </c>
    </row>
    <row r="1730" spans="1:14" x14ac:dyDescent="0.25">
      <c r="A1730" s="1" t="s">
        <v>24092</v>
      </c>
      <c r="B1730" s="1">
        <v>1009269</v>
      </c>
      <c r="C1730" s="1">
        <v>2022</v>
      </c>
      <c r="D1730" s="1" t="s">
        <v>0</v>
      </c>
      <c r="E1730" s="1" t="s">
        <v>1</v>
      </c>
      <c r="F1730" s="1" t="s">
        <v>12</v>
      </c>
      <c r="G1730" s="1" t="s">
        <v>3</v>
      </c>
      <c r="H1730" s="1" t="s">
        <v>10</v>
      </c>
      <c r="I1730" s="1"/>
      <c r="J1730" s="1"/>
      <c r="K1730" s="1"/>
      <c r="L1730" s="28">
        <v>1</v>
      </c>
      <c r="M1730" s="31">
        <v>3.50356E-2</v>
      </c>
      <c r="N1730" s="31">
        <v>3.2029999999999998E-4</v>
      </c>
    </row>
    <row r="1731" spans="1:14" x14ac:dyDescent="0.25">
      <c r="A1731" s="1" t="s">
        <v>24092</v>
      </c>
      <c r="B1731" s="1">
        <v>1009269</v>
      </c>
      <c r="C1731" s="1">
        <v>2022</v>
      </c>
      <c r="D1731" s="1" t="s">
        <v>0</v>
      </c>
      <c r="E1731" s="1" t="s">
        <v>1</v>
      </c>
      <c r="F1731" s="1" t="s">
        <v>12</v>
      </c>
      <c r="G1731" s="1" t="s">
        <v>3</v>
      </c>
      <c r="H1731" s="1" t="s">
        <v>7</v>
      </c>
      <c r="I1731" s="1"/>
      <c r="J1731" s="1"/>
      <c r="K1731" s="1"/>
      <c r="L1731" s="28">
        <v>77</v>
      </c>
      <c r="M1731" s="31">
        <v>27.185018599999999</v>
      </c>
      <c r="N1731" s="31">
        <v>0.21209</v>
      </c>
    </row>
    <row r="1732" spans="1:14" x14ac:dyDescent="0.25">
      <c r="A1732" s="1" t="s">
        <v>493</v>
      </c>
      <c r="B1732" s="1">
        <v>1009289</v>
      </c>
      <c r="C1732" s="1">
        <v>2022</v>
      </c>
      <c r="D1732" s="1" t="s">
        <v>0</v>
      </c>
      <c r="E1732" s="1" t="s">
        <v>1</v>
      </c>
      <c r="F1732" s="1" t="s">
        <v>2</v>
      </c>
      <c r="G1732" s="1" t="s">
        <v>3</v>
      </c>
      <c r="H1732" s="1" t="s">
        <v>7</v>
      </c>
      <c r="I1732" s="1"/>
      <c r="J1732" s="1"/>
      <c r="K1732" s="1"/>
      <c r="L1732" s="28">
        <v>71</v>
      </c>
      <c r="M1732" s="31">
        <v>2.5299999999999998</v>
      </c>
      <c r="N1732" s="31">
        <v>0.2</v>
      </c>
    </row>
    <row r="1733" spans="1:14" x14ac:dyDescent="0.25">
      <c r="A1733" s="1" t="s">
        <v>493</v>
      </c>
      <c r="B1733" s="1">
        <v>1009289</v>
      </c>
      <c r="C1733" s="1">
        <v>2022</v>
      </c>
      <c r="D1733" s="1" t="s">
        <v>0</v>
      </c>
      <c r="E1733" s="1" t="s">
        <v>1</v>
      </c>
      <c r="F1733" s="1" t="s">
        <v>2</v>
      </c>
      <c r="G1733" s="1" t="s">
        <v>3</v>
      </c>
      <c r="H1733" s="1" t="s">
        <v>9</v>
      </c>
      <c r="I1733" s="1"/>
      <c r="J1733" s="1"/>
      <c r="K1733" s="1"/>
      <c r="L1733" s="28">
        <v>36</v>
      </c>
      <c r="M1733" s="31">
        <v>12.03</v>
      </c>
      <c r="N1733" s="31">
        <v>0.93</v>
      </c>
    </row>
    <row r="1734" spans="1:14" x14ac:dyDescent="0.25">
      <c r="A1734" s="1" t="s">
        <v>331</v>
      </c>
      <c r="B1734" s="1">
        <v>1009293</v>
      </c>
      <c r="C1734" s="1">
        <v>2022</v>
      </c>
      <c r="D1734" s="1" t="s">
        <v>0</v>
      </c>
      <c r="E1734" s="1" t="s">
        <v>1</v>
      </c>
      <c r="F1734" s="1" t="s">
        <v>25</v>
      </c>
      <c r="G1734" s="1" t="s">
        <v>3</v>
      </c>
      <c r="H1734" s="1" t="s">
        <v>10</v>
      </c>
      <c r="I1734" s="1"/>
      <c r="J1734" s="1"/>
      <c r="K1734" s="1"/>
      <c r="L1734" s="28">
        <v>4</v>
      </c>
      <c r="M1734" s="31">
        <v>1.9298599999999999</v>
      </c>
      <c r="N1734" s="31">
        <v>6.241E-2</v>
      </c>
    </row>
    <row r="1735" spans="1:14" x14ac:dyDescent="0.25">
      <c r="A1735" s="1" t="s">
        <v>331</v>
      </c>
      <c r="B1735" s="1">
        <v>1009293</v>
      </c>
      <c r="C1735" s="1">
        <v>2022</v>
      </c>
      <c r="D1735" s="1" t="s">
        <v>0</v>
      </c>
      <c r="E1735" s="1" t="s">
        <v>1</v>
      </c>
      <c r="F1735" s="1" t="s">
        <v>25</v>
      </c>
      <c r="G1735" s="1" t="s">
        <v>3</v>
      </c>
      <c r="H1735" s="1" t="s">
        <v>7</v>
      </c>
      <c r="I1735" s="1"/>
      <c r="J1735" s="1"/>
      <c r="K1735" s="1"/>
      <c r="L1735" s="28">
        <v>281</v>
      </c>
      <c r="M1735" s="31">
        <v>21.43282</v>
      </c>
      <c r="N1735" s="31">
        <v>0.6321</v>
      </c>
    </row>
    <row r="1736" spans="1:14" x14ac:dyDescent="0.25">
      <c r="A1736" s="1" t="s">
        <v>331</v>
      </c>
      <c r="B1736" s="1">
        <v>1009293</v>
      </c>
      <c r="C1736" s="1">
        <v>2022</v>
      </c>
      <c r="D1736" s="1" t="s">
        <v>0</v>
      </c>
      <c r="E1736" s="1" t="s">
        <v>1</v>
      </c>
      <c r="F1736" s="1" t="s">
        <v>25</v>
      </c>
      <c r="G1736" s="1" t="s">
        <v>3</v>
      </c>
      <c r="H1736" s="1" t="s">
        <v>8</v>
      </c>
      <c r="I1736" s="1"/>
      <c r="J1736" s="1"/>
      <c r="K1736" s="1"/>
      <c r="L1736" s="28">
        <v>3</v>
      </c>
      <c r="M1736" s="31">
        <v>0.14882000000000001</v>
      </c>
      <c r="N1736" s="31">
        <v>4.8199999999999996E-3</v>
      </c>
    </row>
    <row r="1737" spans="1:14" x14ac:dyDescent="0.25">
      <c r="A1737" s="1" t="s">
        <v>331</v>
      </c>
      <c r="B1737" s="1">
        <v>1009293</v>
      </c>
      <c r="C1737" s="1">
        <v>2022</v>
      </c>
      <c r="D1737" s="1" t="s">
        <v>0</v>
      </c>
      <c r="E1737" s="1" t="s">
        <v>1</v>
      </c>
      <c r="F1737" s="1" t="s">
        <v>25</v>
      </c>
      <c r="G1737" s="1" t="s">
        <v>3</v>
      </c>
      <c r="H1737" s="1" t="s">
        <v>9</v>
      </c>
      <c r="I1737" s="1"/>
      <c r="J1737" s="1"/>
      <c r="K1737" s="1"/>
      <c r="L1737" s="28">
        <v>30</v>
      </c>
      <c r="M1737" s="31">
        <v>1.4016</v>
      </c>
      <c r="N1737" s="31">
        <v>4.53E-2</v>
      </c>
    </row>
    <row r="1738" spans="1:14" x14ac:dyDescent="0.25">
      <c r="A1738" s="1" t="s">
        <v>681</v>
      </c>
      <c r="B1738" s="1">
        <v>1009331</v>
      </c>
      <c r="C1738" s="1">
        <v>2022</v>
      </c>
      <c r="D1738" s="1" t="s">
        <v>0</v>
      </c>
      <c r="E1738" s="1" t="s">
        <v>1</v>
      </c>
      <c r="F1738" s="1" t="s">
        <v>12</v>
      </c>
      <c r="G1738" s="1" t="s">
        <v>3</v>
      </c>
      <c r="H1738" s="1" t="s">
        <v>10</v>
      </c>
      <c r="I1738" s="1"/>
      <c r="J1738" s="1"/>
      <c r="K1738" s="1"/>
      <c r="L1738" s="28">
        <v>2</v>
      </c>
      <c r="M1738" s="31">
        <v>24.531887999999999</v>
      </c>
      <c r="N1738" s="31">
        <v>0.70744370000000001</v>
      </c>
    </row>
    <row r="1739" spans="1:14" x14ac:dyDescent="0.25">
      <c r="A1739" s="1" t="s">
        <v>681</v>
      </c>
      <c r="B1739" s="1">
        <v>1009331</v>
      </c>
      <c r="C1739" s="1">
        <v>2022</v>
      </c>
      <c r="D1739" s="1" t="s">
        <v>0</v>
      </c>
      <c r="E1739" s="1" t="s">
        <v>1</v>
      </c>
      <c r="F1739" s="1" t="s">
        <v>12</v>
      </c>
      <c r="G1739" s="1" t="s">
        <v>3</v>
      </c>
      <c r="H1739" s="1" t="s">
        <v>7</v>
      </c>
      <c r="I1739" s="1"/>
      <c r="J1739" s="1"/>
      <c r="K1739" s="1"/>
      <c r="L1739" s="28">
        <v>67</v>
      </c>
      <c r="M1739" s="31">
        <v>5.2170047999999998</v>
      </c>
      <c r="N1739" s="31">
        <v>0.15044650000000001</v>
      </c>
    </row>
    <row r="1740" spans="1:14" x14ac:dyDescent="0.25">
      <c r="A1740" s="1" t="s">
        <v>818</v>
      </c>
      <c r="B1740" s="1">
        <v>1009333</v>
      </c>
      <c r="C1740" s="1">
        <v>2022</v>
      </c>
      <c r="D1740" s="1" t="s">
        <v>0</v>
      </c>
      <c r="E1740" s="1" t="s">
        <v>1</v>
      </c>
      <c r="F1740" s="1" t="s">
        <v>12</v>
      </c>
      <c r="G1740" s="1" t="s">
        <v>3</v>
      </c>
      <c r="H1740" s="1" t="s">
        <v>7</v>
      </c>
      <c r="I1740" s="1"/>
      <c r="J1740" s="1"/>
      <c r="K1740" s="1"/>
      <c r="L1740" s="28">
        <v>86</v>
      </c>
      <c r="M1740" s="31">
        <v>13.724140800000001</v>
      </c>
      <c r="N1740" s="31">
        <v>0.39577289999999998</v>
      </c>
    </row>
    <row r="1741" spans="1:14" x14ac:dyDescent="0.25">
      <c r="A1741" s="1" t="s">
        <v>24093</v>
      </c>
      <c r="B1741" s="1">
        <v>1009337</v>
      </c>
      <c r="C1741" s="1">
        <v>2022</v>
      </c>
      <c r="D1741" s="1" t="s">
        <v>0</v>
      </c>
      <c r="E1741" s="1" t="s">
        <v>1</v>
      </c>
      <c r="F1741" s="1" t="s">
        <v>12</v>
      </c>
      <c r="G1741" s="1" t="s">
        <v>3</v>
      </c>
      <c r="H1741" s="1" t="s">
        <v>7</v>
      </c>
      <c r="I1741" s="1"/>
      <c r="J1741" s="1"/>
      <c r="K1741" s="1"/>
      <c r="L1741" s="28">
        <v>355</v>
      </c>
      <c r="M1741" s="31">
        <v>18.5909376</v>
      </c>
      <c r="N1741" s="31">
        <v>0.53612020000000005</v>
      </c>
    </row>
    <row r="1742" spans="1:14" x14ac:dyDescent="0.25">
      <c r="A1742" s="1" t="s">
        <v>24094</v>
      </c>
      <c r="B1742" s="1">
        <v>1009338</v>
      </c>
      <c r="C1742" s="1">
        <v>2022</v>
      </c>
      <c r="D1742" s="1" t="s">
        <v>0</v>
      </c>
      <c r="E1742" s="1" t="s">
        <v>1</v>
      </c>
      <c r="F1742" s="1" t="s">
        <v>12</v>
      </c>
      <c r="G1742" s="1" t="s">
        <v>3</v>
      </c>
      <c r="H1742" s="1" t="s">
        <v>7</v>
      </c>
      <c r="I1742" s="1"/>
      <c r="J1742" s="1"/>
      <c r="K1742" s="1"/>
      <c r="L1742" s="28">
        <v>154</v>
      </c>
      <c r="M1742" s="31">
        <v>71.905363199999996</v>
      </c>
      <c r="N1742" s="31">
        <v>2.0735866999999999</v>
      </c>
    </row>
    <row r="1743" spans="1:14" x14ac:dyDescent="0.25">
      <c r="A1743" s="1" t="s">
        <v>755</v>
      </c>
      <c r="B1743" s="1">
        <v>1009427</v>
      </c>
      <c r="C1743" s="1">
        <v>2022</v>
      </c>
      <c r="D1743" s="1" t="s">
        <v>0</v>
      </c>
      <c r="E1743" s="1" t="s">
        <v>1</v>
      </c>
      <c r="F1743" s="1" t="s">
        <v>12</v>
      </c>
      <c r="G1743" s="1" t="s">
        <v>3</v>
      </c>
      <c r="H1743" s="1" t="s">
        <v>7</v>
      </c>
      <c r="I1743" s="1"/>
      <c r="J1743" s="1"/>
      <c r="K1743" s="1"/>
      <c r="L1743" s="28">
        <v>161</v>
      </c>
      <c r="M1743" s="31">
        <v>59.571840000000002</v>
      </c>
      <c r="N1743" s="31">
        <v>1.717916</v>
      </c>
    </row>
    <row r="1744" spans="1:14" x14ac:dyDescent="0.25">
      <c r="A1744" s="1" t="s">
        <v>550</v>
      </c>
      <c r="B1744" s="1">
        <v>1009429</v>
      </c>
      <c r="C1744" s="1">
        <v>2022</v>
      </c>
      <c r="D1744" s="1" t="s">
        <v>0</v>
      </c>
      <c r="E1744" s="1" t="s">
        <v>1</v>
      </c>
      <c r="F1744" s="1" t="s">
        <v>12</v>
      </c>
      <c r="G1744" s="1" t="s">
        <v>3</v>
      </c>
      <c r="H1744" s="1" t="s">
        <v>7</v>
      </c>
      <c r="I1744" s="1"/>
      <c r="J1744" s="1"/>
      <c r="K1744" s="1"/>
      <c r="L1744" s="28">
        <v>76</v>
      </c>
      <c r="M1744" s="31">
        <v>15.285119999999999</v>
      </c>
      <c r="N1744" s="31">
        <v>0.44078800000000001</v>
      </c>
    </row>
    <row r="1745" spans="1:14" x14ac:dyDescent="0.25">
      <c r="A1745" s="1" t="s">
        <v>410</v>
      </c>
      <c r="B1745" s="1">
        <v>1009430</v>
      </c>
      <c r="C1745" s="1">
        <v>2022</v>
      </c>
      <c r="D1745" s="1" t="s">
        <v>0</v>
      </c>
      <c r="E1745" s="1" t="s">
        <v>1</v>
      </c>
      <c r="F1745" s="1" t="s">
        <v>12</v>
      </c>
      <c r="G1745" s="1" t="s">
        <v>3</v>
      </c>
      <c r="H1745" s="1" t="s">
        <v>7</v>
      </c>
      <c r="I1745" s="1"/>
      <c r="J1745" s="1"/>
      <c r="K1745" s="1"/>
      <c r="L1745" s="28">
        <v>22</v>
      </c>
      <c r="M1745" s="31">
        <v>5.6908799999999999</v>
      </c>
      <c r="N1745" s="31">
        <v>0.16411200000000001</v>
      </c>
    </row>
    <row r="1746" spans="1:14" x14ac:dyDescent="0.25">
      <c r="A1746" s="1" t="s">
        <v>413</v>
      </c>
      <c r="B1746" s="1">
        <v>1009432</v>
      </c>
      <c r="C1746" s="1">
        <v>2022</v>
      </c>
      <c r="D1746" s="1" t="s">
        <v>0</v>
      </c>
      <c r="E1746" s="1" t="s">
        <v>1</v>
      </c>
      <c r="F1746" s="1" t="s">
        <v>12</v>
      </c>
      <c r="G1746" s="1" t="s">
        <v>3</v>
      </c>
      <c r="H1746" s="1" t="s">
        <v>5</v>
      </c>
      <c r="I1746" s="1"/>
      <c r="J1746" s="1"/>
      <c r="K1746" s="1"/>
      <c r="L1746" s="28">
        <v>1</v>
      </c>
      <c r="M1746" s="31">
        <v>0.63839999999999997</v>
      </c>
      <c r="N1746" s="31">
        <v>1.8409999999999999E-2</v>
      </c>
    </row>
    <row r="1747" spans="1:14" x14ac:dyDescent="0.25">
      <c r="A1747" s="1" t="s">
        <v>413</v>
      </c>
      <c r="B1747" s="1">
        <v>1009432</v>
      </c>
      <c r="C1747" s="1">
        <v>2022</v>
      </c>
      <c r="D1747" s="1" t="s">
        <v>0</v>
      </c>
      <c r="E1747" s="1" t="s">
        <v>1</v>
      </c>
      <c r="F1747" s="1" t="s">
        <v>12</v>
      </c>
      <c r="G1747" s="1" t="s">
        <v>3</v>
      </c>
      <c r="H1747" s="1" t="s">
        <v>7</v>
      </c>
      <c r="I1747" s="1"/>
      <c r="J1747" s="1"/>
      <c r="K1747" s="1"/>
      <c r="L1747" s="28">
        <v>32</v>
      </c>
      <c r="M1747" s="31">
        <v>18.458880000000001</v>
      </c>
      <c r="N1747" s="31">
        <v>0.53231200000000001</v>
      </c>
    </row>
    <row r="1748" spans="1:14" x14ac:dyDescent="0.25">
      <c r="A1748" s="1" t="s">
        <v>411</v>
      </c>
      <c r="B1748" s="1">
        <v>1009462</v>
      </c>
      <c r="C1748" s="1">
        <v>2022</v>
      </c>
      <c r="D1748" s="1" t="s">
        <v>0</v>
      </c>
      <c r="E1748" s="1" t="s">
        <v>1</v>
      </c>
      <c r="F1748" s="1" t="s">
        <v>12</v>
      </c>
      <c r="G1748" s="1" t="s">
        <v>3</v>
      </c>
      <c r="H1748" s="1" t="s">
        <v>7</v>
      </c>
      <c r="I1748" s="1"/>
      <c r="J1748" s="1"/>
      <c r="K1748" s="1"/>
      <c r="L1748" s="28">
        <v>104</v>
      </c>
      <c r="M1748" s="31">
        <v>14.09952</v>
      </c>
      <c r="N1748" s="31">
        <v>0.40659800000000001</v>
      </c>
    </row>
    <row r="1749" spans="1:14" x14ac:dyDescent="0.25">
      <c r="A1749" s="1" t="s">
        <v>412</v>
      </c>
      <c r="B1749" s="1">
        <v>1009463</v>
      </c>
      <c r="C1749" s="1">
        <v>2022</v>
      </c>
      <c r="D1749" s="1" t="s">
        <v>0</v>
      </c>
      <c r="E1749" s="1" t="s">
        <v>1</v>
      </c>
      <c r="F1749" s="1" t="s">
        <v>12</v>
      </c>
      <c r="G1749" s="1" t="s">
        <v>3</v>
      </c>
      <c r="H1749" s="1" t="s">
        <v>7</v>
      </c>
      <c r="I1749" s="1"/>
      <c r="J1749" s="1"/>
      <c r="K1749" s="1"/>
      <c r="L1749" s="28">
        <v>50</v>
      </c>
      <c r="M1749" s="31">
        <v>25.444800000000001</v>
      </c>
      <c r="N1749" s="31">
        <v>0.73377000000000003</v>
      </c>
    </row>
    <row r="1750" spans="1:14" x14ac:dyDescent="0.25">
      <c r="A1750" s="1" t="s">
        <v>412</v>
      </c>
      <c r="B1750" s="1">
        <v>1009463</v>
      </c>
      <c r="C1750" s="1">
        <v>2022</v>
      </c>
      <c r="D1750" s="1" t="s">
        <v>0</v>
      </c>
      <c r="E1750" s="1" t="s">
        <v>1</v>
      </c>
      <c r="F1750" s="1" t="s">
        <v>12</v>
      </c>
      <c r="G1750" s="1" t="s">
        <v>3</v>
      </c>
      <c r="H1750" s="1" t="s">
        <v>5</v>
      </c>
      <c r="I1750" s="1"/>
      <c r="J1750" s="1"/>
      <c r="K1750" s="1"/>
      <c r="L1750" s="28">
        <v>8</v>
      </c>
      <c r="M1750" s="31">
        <v>0.67488000000000004</v>
      </c>
      <c r="N1750" s="31">
        <v>1.9462E-2</v>
      </c>
    </row>
    <row r="1751" spans="1:14" x14ac:dyDescent="0.25">
      <c r="A1751" s="1" t="s">
        <v>674</v>
      </c>
      <c r="B1751" s="1">
        <v>1009464</v>
      </c>
      <c r="C1751" s="1">
        <v>2022</v>
      </c>
      <c r="D1751" s="1" t="s">
        <v>0</v>
      </c>
      <c r="E1751" s="1" t="s">
        <v>1</v>
      </c>
      <c r="F1751" s="1" t="s">
        <v>12</v>
      </c>
      <c r="G1751" s="1" t="s">
        <v>3</v>
      </c>
      <c r="H1751" s="1" t="s">
        <v>7</v>
      </c>
      <c r="I1751" s="1"/>
      <c r="J1751" s="1"/>
      <c r="K1751" s="1"/>
      <c r="L1751" s="28">
        <v>16</v>
      </c>
      <c r="M1751" s="31">
        <v>10.469760000000001</v>
      </c>
      <c r="N1751" s="31">
        <v>0.30192400000000003</v>
      </c>
    </row>
    <row r="1752" spans="1:14" x14ac:dyDescent="0.25">
      <c r="A1752" s="1" t="s">
        <v>804</v>
      </c>
      <c r="B1752" s="1">
        <v>1009465</v>
      </c>
      <c r="C1752" s="1">
        <v>2022</v>
      </c>
      <c r="D1752" s="1" t="s">
        <v>0</v>
      </c>
      <c r="E1752" s="1" t="s">
        <v>1</v>
      </c>
      <c r="F1752" s="1" t="s">
        <v>12</v>
      </c>
      <c r="G1752" s="1" t="s">
        <v>3</v>
      </c>
      <c r="H1752" s="1" t="s">
        <v>5</v>
      </c>
      <c r="I1752" s="1"/>
      <c r="J1752" s="1"/>
      <c r="K1752" s="1"/>
      <c r="L1752" s="28">
        <v>3</v>
      </c>
      <c r="M1752" s="31">
        <v>2.3164799999999999</v>
      </c>
      <c r="N1752" s="31">
        <v>6.6802E-2</v>
      </c>
    </row>
    <row r="1753" spans="1:14" x14ac:dyDescent="0.25">
      <c r="A1753" s="1" t="s">
        <v>804</v>
      </c>
      <c r="B1753" s="1">
        <v>1009465</v>
      </c>
      <c r="C1753" s="1">
        <v>2022</v>
      </c>
      <c r="D1753" s="1" t="s">
        <v>0</v>
      </c>
      <c r="E1753" s="1" t="s">
        <v>1</v>
      </c>
      <c r="F1753" s="1" t="s">
        <v>12</v>
      </c>
      <c r="G1753" s="1" t="s">
        <v>3</v>
      </c>
      <c r="H1753" s="1" t="s">
        <v>7</v>
      </c>
      <c r="I1753" s="1"/>
      <c r="J1753" s="1"/>
      <c r="K1753" s="1"/>
      <c r="L1753" s="28">
        <v>1</v>
      </c>
      <c r="M1753" s="31">
        <v>0.22800000000000001</v>
      </c>
      <c r="N1753" s="31">
        <v>6.5750000000000001E-3</v>
      </c>
    </row>
    <row r="1754" spans="1:14" x14ac:dyDescent="0.25">
      <c r="A1754" s="1" t="s">
        <v>804</v>
      </c>
      <c r="B1754" s="1">
        <v>1009465</v>
      </c>
      <c r="C1754" s="1">
        <v>2022</v>
      </c>
      <c r="D1754" s="1" t="s">
        <v>0</v>
      </c>
      <c r="E1754" s="1" t="s">
        <v>1</v>
      </c>
      <c r="F1754" s="1" t="s">
        <v>12</v>
      </c>
      <c r="G1754" s="1" t="s">
        <v>3</v>
      </c>
      <c r="H1754" s="1" t="s">
        <v>8</v>
      </c>
      <c r="I1754" s="1"/>
      <c r="J1754" s="1"/>
      <c r="K1754" s="1"/>
      <c r="L1754" s="28">
        <v>1</v>
      </c>
      <c r="M1754" s="31">
        <v>0.31008000000000002</v>
      </c>
      <c r="N1754" s="31">
        <v>8.9420000000000003E-3</v>
      </c>
    </row>
    <row r="1755" spans="1:14" x14ac:dyDescent="0.25">
      <c r="A1755" s="1" t="s">
        <v>414</v>
      </c>
      <c r="B1755" s="1">
        <v>1009466</v>
      </c>
      <c r="C1755" s="1">
        <v>2022</v>
      </c>
      <c r="D1755" s="1" t="s">
        <v>0</v>
      </c>
      <c r="E1755" s="1" t="s">
        <v>1</v>
      </c>
      <c r="F1755" s="1" t="s">
        <v>12</v>
      </c>
      <c r="G1755" s="1" t="s">
        <v>3</v>
      </c>
      <c r="H1755" s="1" t="s">
        <v>7</v>
      </c>
      <c r="I1755" s="1"/>
      <c r="J1755" s="1"/>
      <c r="K1755" s="1"/>
      <c r="L1755" s="28">
        <v>51</v>
      </c>
      <c r="M1755" s="31">
        <v>48.81024</v>
      </c>
      <c r="N1755" s="31">
        <v>1.4075759999999999</v>
      </c>
    </row>
    <row r="1756" spans="1:14" x14ac:dyDescent="0.25">
      <c r="A1756" s="1" t="s">
        <v>675</v>
      </c>
      <c r="B1756" s="1">
        <v>1009467</v>
      </c>
      <c r="C1756" s="1">
        <v>2022</v>
      </c>
      <c r="D1756" s="1" t="s">
        <v>0</v>
      </c>
      <c r="E1756" s="1" t="s">
        <v>1</v>
      </c>
      <c r="F1756" s="1" t="s">
        <v>12</v>
      </c>
      <c r="G1756" s="1" t="s">
        <v>3</v>
      </c>
      <c r="H1756" s="1" t="s">
        <v>7</v>
      </c>
      <c r="I1756" s="1"/>
      <c r="J1756" s="1"/>
      <c r="K1756" s="1"/>
      <c r="L1756" s="28">
        <v>201</v>
      </c>
      <c r="M1756" s="31">
        <v>53.279040000000002</v>
      </c>
      <c r="N1756" s="31">
        <v>1.536446</v>
      </c>
    </row>
    <row r="1757" spans="1:14" x14ac:dyDescent="0.25">
      <c r="A1757" s="1" t="s">
        <v>675</v>
      </c>
      <c r="B1757" s="1">
        <v>1009467</v>
      </c>
      <c r="C1757" s="1">
        <v>2022</v>
      </c>
      <c r="D1757" s="1" t="s">
        <v>0</v>
      </c>
      <c r="E1757" s="1" t="s">
        <v>1</v>
      </c>
      <c r="F1757" s="1" t="s">
        <v>12</v>
      </c>
      <c r="G1757" s="1" t="s">
        <v>3</v>
      </c>
      <c r="H1757" s="1" t="s">
        <v>8</v>
      </c>
      <c r="I1757" s="1"/>
      <c r="J1757" s="1"/>
      <c r="K1757" s="1"/>
      <c r="L1757" s="28">
        <v>4</v>
      </c>
      <c r="M1757" s="31">
        <v>0.51071999999999995</v>
      </c>
      <c r="N1757" s="31">
        <v>1.4728E-2</v>
      </c>
    </row>
    <row r="1758" spans="1:14" x14ac:dyDescent="0.25">
      <c r="A1758" s="1" t="s">
        <v>675</v>
      </c>
      <c r="B1758" s="1">
        <v>1009467</v>
      </c>
      <c r="C1758" s="1">
        <v>2022</v>
      </c>
      <c r="D1758" s="1" t="s">
        <v>0</v>
      </c>
      <c r="E1758" s="1" t="s">
        <v>1</v>
      </c>
      <c r="F1758" s="1" t="s">
        <v>12</v>
      </c>
      <c r="G1758" s="1" t="s">
        <v>3</v>
      </c>
      <c r="H1758" s="1" t="s">
        <v>5</v>
      </c>
      <c r="I1758" s="1"/>
      <c r="J1758" s="1"/>
      <c r="K1758" s="1"/>
      <c r="L1758" s="28">
        <v>19</v>
      </c>
      <c r="M1758" s="31">
        <v>13.388159999999999</v>
      </c>
      <c r="N1758" s="31">
        <v>0.38608399999999998</v>
      </c>
    </row>
    <row r="1759" spans="1:14" x14ac:dyDescent="0.25">
      <c r="A1759" s="1" t="s">
        <v>415</v>
      </c>
      <c r="B1759" s="1">
        <v>1009469</v>
      </c>
      <c r="C1759" s="1">
        <v>2022</v>
      </c>
      <c r="D1759" s="1" t="s">
        <v>0</v>
      </c>
      <c r="E1759" s="1" t="s">
        <v>1</v>
      </c>
      <c r="F1759" s="1" t="s">
        <v>12</v>
      </c>
      <c r="G1759" s="1" t="s">
        <v>3</v>
      </c>
      <c r="H1759" s="1" t="s">
        <v>10</v>
      </c>
      <c r="I1759" s="1"/>
      <c r="J1759" s="1"/>
      <c r="K1759" s="1"/>
      <c r="L1759" s="28">
        <v>1</v>
      </c>
      <c r="M1759" s="31">
        <v>10.631683799999999</v>
      </c>
      <c r="N1759" s="31">
        <v>0.30659350000000002</v>
      </c>
    </row>
    <row r="1760" spans="1:14" x14ac:dyDescent="0.25">
      <c r="A1760" s="1" t="s">
        <v>415</v>
      </c>
      <c r="B1760" s="1">
        <v>1009469</v>
      </c>
      <c r="C1760" s="1">
        <v>2022</v>
      </c>
      <c r="D1760" s="1" t="s">
        <v>0</v>
      </c>
      <c r="E1760" s="1" t="s">
        <v>1</v>
      </c>
      <c r="F1760" s="1" t="s">
        <v>12</v>
      </c>
      <c r="G1760" s="1" t="s">
        <v>3</v>
      </c>
      <c r="H1760" s="1" t="s">
        <v>7</v>
      </c>
      <c r="I1760" s="1"/>
      <c r="J1760" s="1"/>
      <c r="K1760" s="1"/>
      <c r="L1760" s="28">
        <v>44</v>
      </c>
      <c r="M1760" s="31">
        <v>33.777518100000002</v>
      </c>
      <c r="N1760" s="31">
        <v>0.9740666</v>
      </c>
    </row>
    <row r="1761" spans="1:14" x14ac:dyDescent="0.25">
      <c r="A1761" s="1" t="s">
        <v>415</v>
      </c>
      <c r="B1761" s="1">
        <v>1009469</v>
      </c>
      <c r="C1761" s="1">
        <v>2022</v>
      </c>
      <c r="D1761" s="1" t="s">
        <v>0</v>
      </c>
      <c r="E1761" s="1" t="s">
        <v>1</v>
      </c>
      <c r="F1761" s="1" t="s">
        <v>12</v>
      </c>
      <c r="G1761" s="1" t="s">
        <v>3</v>
      </c>
      <c r="H1761" s="1" t="s">
        <v>5</v>
      </c>
      <c r="I1761" s="1"/>
      <c r="J1761" s="1"/>
      <c r="K1761" s="1"/>
      <c r="L1761" s="28">
        <v>50</v>
      </c>
      <c r="M1761" s="31">
        <v>9.9803808000000007</v>
      </c>
      <c r="N1761" s="31">
        <v>0.2878114</v>
      </c>
    </row>
    <row r="1762" spans="1:14" x14ac:dyDescent="0.25">
      <c r="A1762" s="1" t="s">
        <v>819</v>
      </c>
      <c r="B1762" s="1">
        <v>1009470</v>
      </c>
      <c r="C1762" s="1">
        <v>2022</v>
      </c>
      <c r="D1762" s="1" t="s">
        <v>0</v>
      </c>
      <c r="E1762" s="1" t="s">
        <v>1</v>
      </c>
      <c r="F1762" s="1" t="s">
        <v>12</v>
      </c>
      <c r="G1762" s="1" t="s">
        <v>3</v>
      </c>
      <c r="H1762" s="1" t="s">
        <v>5</v>
      </c>
      <c r="I1762" s="1"/>
      <c r="J1762" s="1"/>
      <c r="K1762" s="1"/>
      <c r="L1762" s="28">
        <v>1</v>
      </c>
      <c r="M1762" s="31">
        <v>0.25171199999999999</v>
      </c>
      <c r="N1762" s="31">
        <v>7.2588000000000001E-3</v>
      </c>
    </row>
    <row r="1763" spans="1:14" x14ac:dyDescent="0.25">
      <c r="A1763" s="1" t="s">
        <v>819</v>
      </c>
      <c r="B1763" s="1">
        <v>1009470</v>
      </c>
      <c r="C1763" s="1">
        <v>2022</v>
      </c>
      <c r="D1763" s="1" t="s">
        <v>0</v>
      </c>
      <c r="E1763" s="1" t="s">
        <v>1</v>
      </c>
      <c r="F1763" s="1" t="s">
        <v>12</v>
      </c>
      <c r="G1763" s="1" t="s">
        <v>3</v>
      </c>
      <c r="H1763" s="1" t="s">
        <v>7</v>
      </c>
      <c r="I1763" s="1"/>
      <c r="J1763" s="1"/>
      <c r="K1763" s="1"/>
      <c r="L1763" s="28">
        <v>11</v>
      </c>
      <c r="M1763" s="31">
        <v>6.4998240000000003</v>
      </c>
      <c r="N1763" s="31">
        <v>0.1874401</v>
      </c>
    </row>
    <row r="1764" spans="1:14" x14ac:dyDescent="0.25">
      <c r="A1764" s="1" t="s">
        <v>418</v>
      </c>
      <c r="B1764" s="1">
        <v>1009508</v>
      </c>
      <c r="C1764" s="1">
        <v>2022</v>
      </c>
      <c r="D1764" s="1" t="s">
        <v>0</v>
      </c>
      <c r="E1764" s="1" t="s">
        <v>1</v>
      </c>
      <c r="F1764" s="1" t="s">
        <v>12</v>
      </c>
      <c r="G1764" s="1" t="s">
        <v>3</v>
      </c>
      <c r="H1764" s="1" t="s">
        <v>7</v>
      </c>
      <c r="I1764" s="1"/>
      <c r="J1764" s="1"/>
      <c r="K1764" s="1"/>
      <c r="L1764" s="28">
        <v>197</v>
      </c>
      <c r="M1764" s="31">
        <v>33.571135499999997</v>
      </c>
      <c r="N1764" s="31">
        <v>0.96811499999999995</v>
      </c>
    </row>
    <row r="1765" spans="1:14" x14ac:dyDescent="0.25">
      <c r="A1765" s="1" t="s">
        <v>418</v>
      </c>
      <c r="B1765" s="1">
        <v>1009508</v>
      </c>
      <c r="C1765" s="1">
        <v>2022</v>
      </c>
      <c r="D1765" s="1" t="s">
        <v>0</v>
      </c>
      <c r="E1765" s="1" t="s">
        <v>1</v>
      </c>
      <c r="F1765" s="1" t="s">
        <v>12</v>
      </c>
      <c r="G1765" s="1" t="s">
        <v>3</v>
      </c>
      <c r="H1765" s="1" t="s">
        <v>5</v>
      </c>
      <c r="I1765" s="1"/>
      <c r="J1765" s="1"/>
      <c r="K1765" s="1"/>
      <c r="L1765" s="28">
        <v>6</v>
      </c>
      <c r="M1765" s="31">
        <v>91.720621300000005</v>
      </c>
      <c r="N1765" s="31">
        <v>2.6450135000000001</v>
      </c>
    </row>
    <row r="1766" spans="1:14" x14ac:dyDescent="0.25">
      <c r="A1766" s="1" t="s">
        <v>494</v>
      </c>
      <c r="B1766" s="1">
        <v>1009589</v>
      </c>
      <c r="C1766" s="1">
        <v>2022</v>
      </c>
      <c r="D1766" s="1" t="s">
        <v>0</v>
      </c>
      <c r="E1766" s="1" t="s">
        <v>1</v>
      </c>
      <c r="F1766" s="1" t="s">
        <v>12</v>
      </c>
      <c r="G1766" s="1" t="s">
        <v>3</v>
      </c>
      <c r="H1766" s="1" t="s">
        <v>7</v>
      </c>
      <c r="I1766" s="1"/>
      <c r="J1766" s="1"/>
      <c r="K1766" s="1"/>
      <c r="L1766" s="28">
        <v>31</v>
      </c>
      <c r="M1766" s="31">
        <v>23.13</v>
      </c>
      <c r="N1766" s="31">
        <v>0.13</v>
      </c>
    </row>
    <row r="1767" spans="1:14" x14ac:dyDescent="0.25">
      <c r="A1767" s="1" t="s">
        <v>662</v>
      </c>
      <c r="B1767" s="1">
        <v>1009727</v>
      </c>
      <c r="C1767" s="1">
        <v>2022</v>
      </c>
      <c r="D1767" s="1" t="s">
        <v>0</v>
      </c>
      <c r="E1767" s="1" t="s">
        <v>1</v>
      </c>
      <c r="F1767" s="1" t="s">
        <v>12</v>
      </c>
      <c r="G1767" s="1" t="s">
        <v>3</v>
      </c>
      <c r="H1767" s="1" t="s">
        <v>6</v>
      </c>
      <c r="I1767" s="1"/>
      <c r="J1767" s="1"/>
      <c r="K1767" s="1"/>
      <c r="L1767" s="28">
        <v>1</v>
      </c>
      <c r="M1767" s="31">
        <v>72.17568</v>
      </c>
      <c r="N1767" s="31">
        <v>2.0813820000000001</v>
      </c>
    </row>
    <row r="1768" spans="1:14" x14ac:dyDescent="0.25">
      <c r="A1768" s="1" t="s">
        <v>662</v>
      </c>
      <c r="B1768" s="1">
        <v>1009727</v>
      </c>
      <c r="C1768" s="1">
        <v>2022</v>
      </c>
      <c r="D1768" s="1" t="s">
        <v>0</v>
      </c>
      <c r="E1768" s="1" t="s">
        <v>1</v>
      </c>
      <c r="F1768" s="1" t="s">
        <v>12</v>
      </c>
      <c r="G1768" s="1" t="s">
        <v>3</v>
      </c>
      <c r="H1768" s="1" t="s">
        <v>7</v>
      </c>
      <c r="I1768" s="1"/>
      <c r="J1768" s="1"/>
      <c r="K1768" s="1"/>
      <c r="L1768" s="28">
        <v>146</v>
      </c>
      <c r="M1768" s="31">
        <v>281.91962899999999</v>
      </c>
      <c r="N1768" s="31">
        <v>8.1299191000000004</v>
      </c>
    </row>
    <row r="1769" spans="1:14" x14ac:dyDescent="0.25">
      <c r="A1769" s="1" t="s">
        <v>282</v>
      </c>
      <c r="B1769" s="1">
        <v>1009733</v>
      </c>
      <c r="C1769" s="1">
        <v>2022</v>
      </c>
      <c r="D1769" s="1" t="s">
        <v>0</v>
      </c>
      <c r="E1769" s="1" t="s">
        <v>1</v>
      </c>
      <c r="F1769" s="1" t="s">
        <v>12</v>
      </c>
      <c r="G1769" s="1" t="s">
        <v>3</v>
      </c>
      <c r="H1769" s="1" t="s">
        <v>7</v>
      </c>
      <c r="I1769" s="1"/>
      <c r="J1769" s="1"/>
      <c r="K1769" s="1"/>
      <c r="L1769" s="28">
        <v>52</v>
      </c>
      <c r="M1769" s="31">
        <v>5.6385614999999998</v>
      </c>
      <c r="N1769" s="31">
        <v>8.2921599999999998E-2</v>
      </c>
    </row>
    <row r="1770" spans="1:14" x14ac:dyDescent="0.25">
      <c r="A1770" s="1" t="s">
        <v>282</v>
      </c>
      <c r="B1770" s="1">
        <v>1009733</v>
      </c>
      <c r="C1770" s="1">
        <v>2022</v>
      </c>
      <c r="D1770" s="1" t="s">
        <v>0</v>
      </c>
      <c r="E1770" s="1" t="s">
        <v>1</v>
      </c>
      <c r="F1770" s="1" t="s">
        <v>12</v>
      </c>
      <c r="G1770" s="1" t="s">
        <v>3</v>
      </c>
      <c r="H1770" s="1" t="s">
        <v>5</v>
      </c>
      <c r="I1770" s="1"/>
      <c r="J1770" s="1"/>
      <c r="K1770" s="1"/>
      <c r="L1770" s="28">
        <v>1</v>
      </c>
      <c r="M1770" s="31">
        <v>9.9368652999999991</v>
      </c>
      <c r="N1770" s="31">
        <v>0.15340680000000001</v>
      </c>
    </row>
    <row r="1771" spans="1:14" x14ac:dyDescent="0.25">
      <c r="A1771" s="1" t="s">
        <v>24095</v>
      </c>
      <c r="B1771" s="1">
        <v>1009750</v>
      </c>
      <c r="C1771" s="1">
        <v>2022</v>
      </c>
      <c r="D1771" s="1" t="s">
        <v>0</v>
      </c>
      <c r="E1771" s="1" t="s">
        <v>1</v>
      </c>
      <c r="F1771" s="1" t="s">
        <v>2</v>
      </c>
      <c r="G1771" s="1" t="s">
        <v>3</v>
      </c>
      <c r="H1771" s="1" t="s">
        <v>9</v>
      </c>
      <c r="I1771" s="1"/>
      <c r="J1771" s="1"/>
      <c r="K1771" s="1"/>
      <c r="L1771" s="28">
        <v>91</v>
      </c>
      <c r="M1771" s="31">
        <v>0.51753280000000002</v>
      </c>
      <c r="N1771" s="31">
        <v>2.4729500000000001E-2</v>
      </c>
    </row>
    <row r="1772" spans="1:14" x14ac:dyDescent="0.25">
      <c r="A1772" s="1" t="s">
        <v>24096</v>
      </c>
      <c r="B1772" s="1">
        <v>1009769</v>
      </c>
      <c r="C1772" s="1">
        <v>2022</v>
      </c>
      <c r="D1772" s="1" t="s">
        <v>0</v>
      </c>
      <c r="E1772" s="1" t="s">
        <v>1</v>
      </c>
      <c r="F1772" s="1" t="s">
        <v>25</v>
      </c>
      <c r="G1772" s="1" t="s">
        <v>3</v>
      </c>
      <c r="H1772" s="1" t="s">
        <v>8</v>
      </c>
      <c r="I1772" s="1"/>
      <c r="J1772" s="1"/>
      <c r="K1772" s="1"/>
      <c r="L1772" s="28">
        <v>1</v>
      </c>
      <c r="M1772" s="31">
        <v>1.5084346</v>
      </c>
      <c r="N1772" s="31">
        <v>0.1255415</v>
      </c>
    </row>
    <row r="1773" spans="1:14" x14ac:dyDescent="0.25">
      <c r="A1773" s="1" t="s">
        <v>24097</v>
      </c>
      <c r="B1773" s="1">
        <v>1009772</v>
      </c>
      <c r="C1773" s="1">
        <v>2022</v>
      </c>
      <c r="D1773" s="1" t="s">
        <v>0</v>
      </c>
      <c r="E1773" s="1" t="s">
        <v>1</v>
      </c>
      <c r="F1773" s="1" t="s">
        <v>25</v>
      </c>
      <c r="G1773" s="1" t="s">
        <v>3</v>
      </c>
      <c r="H1773" s="1" t="s">
        <v>8</v>
      </c>
      <c r="I1773" s="1"/>
      <c r="J1773" s="1"/>
      <c r="K1773" s="1"/>
      <c r="L1773" s="28">
        <v>6</v>
      </c>
      <c r="M1773" s="31">
        <v>9.7834982999999998</v>
      </c>
      <c r="N1773" s="31">
        <v>0.88782419999999995</v>
      </c>
    </row>
    <row r="1774" spans="1:14" x14ac:dyDescent="0.25">
      <c r="A1774" s="1" t="s">
        <v>24098</v>
      </c>
      <c r="B1774" s="1">
        <v>1009775</v>
      </c>
      <c r="C1774" s="1">
        <v>2022</v>
      </c>
      <c r="D1774" s="1" t="s">
        <v>0</v>
      </c>
      <c r="E1774" s="1" t="s">
        <v>1</v>
      </c>
      <c r="F1774" s="1" t="s">
        <v>25</v>
      </c>
      <c r="G1774" s="1" t="s">
        <v>3</v>
      </c>
      <c r="H1774" s="1" t="s">
        <v>8</v>
      </c>
      <c r="I1774" s="1"/>
      <c r="J1774" s="1"/>
      <c r="K1774" s="1"/>
      <c r="L1774" s="28">
        <v>1</v>
      </c>
      <c r="M1774" s="31">
        <v>2.1322779999999999</v>
      </c>
      <c r="N1774" s="31">
        <v>0.2940005</v>
      </c>
    </row>
    <row r="1775" spans="1:14" x14ac:dyDescent="0.25">
      <c r="A1775" s="1" t="s">
        <v>24098</v>
      </c>
      <c r="B1775" s="1">
        <v>1009775</v>
      </c>
      <c r="C1775" s="1">
        <v>2022</v>
      </c>
      <c r="D1775" s="1" t="s">
        <v>0</v>
      </c>
      <c r="E1775" s="1" t="s">
        <v>1</v>
      </c>
      <c r="F1775" s="1" t="s">
        <v>25</v>
      </c>
      <c r="G1775" s="1" t="s">
        <v>3</v>
      </c>
      <c r="H1775" s="1" t="s">
        <v>4</v>
      </c>
      <c r="I1775" s="1"/>
      <c r="J1775" s="1"/>
      <c r="K1775" s="1"/>
      <c r="L1775" s="28">
        <v>1</v>
      </c>
      <c r="M1775" s="31">
        <v>0.18415119999999999</v>
      </c>
      <c r="N1775" s="31">
        <v>2.5390900000000001E-2</v>
      </c>
    </row>
    <row r="1776" spans="1:14" x14ac:dyDescent="0.25">
      <c r="A1776" s="1" t="s">
        <v>281</v>
      </c>
      <c r="B1776" s="1">
        <v>1009781</v>
      </c>
      <c r="C1776" s="1">
        <v>2022</v>
      </c>
      <c r="D1776" s="1" t="s">
        <v>0</v>
      </c>
      <c r="E1776" s="1" t="s">
        <v>1</v>
      </c>
      <c r="F1776" s="1" t="s">
        <v>12</v>
      </c>
      <c r="G1776" s="1" t="s">
        <v>3</v>
      </c>
      <c r="H1776" s="1" t="s">
        <v>10</v>
      </c>
      <c r="I1776" s="1"/>
      <c r="J1776" s="1"/>
      <c r="K1776" s="1"/>
      <c r="L1776" s="28">
        <v>1</v>
      </c>
      <c r="M1776" s="31">
        <v>11.744050100000001</v>
      </c>
      <c r="N1776" s="31">
        <v>0.30290030000000001</v>
      </c>
    </row>
    <row r="1777" spans="1:14" x14ac:dyDescent="0.25">
      <c r="A1777" s="1" t="s">
        <v>281</v>
      </c>
      <c r="B1777" s="1">
        <v>1009781</v>
      </c>
      <c r="C1777" s="1">
        <v>2022</v>
      </c>
      <c r="D1777" s="1" t="s">
        <v>0</v>
      </c>
      <c r="E1777" s="1" t="s">
        <v>1</v>
      </c>
      <c r="F1777" s="1" t="s">
        <v>12</v>
      </c>
      <c r="G1777" s="1" t="s">
        <v>3</v>
      </c>
      <c r="H1777" s="1" t="s">
        <v>7</v>
      </c>
      <c r="I1777" s="1"/>
      <c r="J1777" s="1"/>
      <c r="K1777" s="1"/>
      <c r="L1777" s="28">
        <v>3</v>
      </c>
      <c r="M1777" s="31">
        <v>4.5220950000000002</v>
      </c>
      <c r="N1777" s="31">
        <v>0.1196509</v>
      </c>
    </row>
    <row r="1778" spans="1:14" x14ac:dyDescent="0.25">
      <c r="A1778" s="1" t="s">
        <v>151</v>
      </c>
      <c r="B1778" s="1">
        <v>1009840</v>
      </c>
      <c r="C1778" s="1">
        <v>2022</v>
      </c>
      <c r="D1778" s="1" t="s">
        <v>0</v>
      </c>
      <c r="E1778" s="1" t="s">
        <v>1</v>
      </c>
      <c r="F1778" s="1" t="s">
        <v>25</v>
      </c>
      <c r="G1778" s="1" t="s">
        <v>3</v>
      </c>
      <c r="H1778" s="1" t="s">
        <v>10</v>
      </c>
      <c r="I1778" s="1"/>
      <c r="J1778" s="1"/>
      <c r="K1778" s="1"/>
      <c r="L1778" s="28">
        <v>3</v>
      </c>
      <c r="M1778" s="31">
        <v>14.6698222</v>
      </c>
      <c r="N1778" s="31">
        <v>0.51161699999999999</v>
      </c>
    </row>
    <row r="1779" spans="1:14" x14ac:dyDescent="0.25">
      <c r="A1779" s="1" t="s">
        <v>151</v>
      </c>
      <c r="B1779" s="1">
        <v>1009840</v>
      </c>
      <c r="C1779" s="1">
        <v>2022</v>
      </c>
      <c r="D1779" s="1" t="s">
        <v>0</v>
      </c>
      <c r="E1779" s="1" t="s">
        <v>1</v>
      </c>
      <c r="F1779" s="1" t="s">
        <v>25</v>
      </c>
      <c r="G1779" s="1" t="s">
        <v>3</v>
      </c>
      <c r="H1779" s="1" t="s">
        <v>9</v>
      </c>
      <c r="I1779" s="1"/>
      <c r="J1779" s="1"/>
      <c r="K1779" s="1"/>
      <c r="L1779" s="28">
        <v>13</v>
      </c>
      <c r="M1779" s="31">
        <v>1.7484818</v>
      </c>
      <c r="N1779" s="31">
        <v>0.17484240000000001</v>
      </c>
    </row>
    <row r="1780" spans="1:14" x14ac:dyDescent="0.25">
      <c r="A1780" s="1" t="s">
        <v>151</v>
      </c>
      <c r="B1780" s="1">
        <v>1009840</v>
      </c>
      <c r="C1780" s="1">
        <v>2022</v>
      </c>
      <c r="D1780" s="1" t="s">
        <v>0</v>
      </c>
      <c r="E1780" s="1" t="s">
        <v>1</v>
      </c>
      <c r="F1780" s="1" t="s">
        <v>25</v>
      </c>
      <c r="G1780" s="1" t="s">
        <v>3</v>
      </c>
      <c r="H1780" s="1" t="s">
        <v>7</v>
      </c>
      <c r="I1780" s="1"/>
      <c r="J1780" s="1"/>
      <c r="K1780" s="1"/>
      <c r="L1780" s="28">
        <v>18</v>
      </c>
      <c r="M1780" s="31">
        <v>2.8886523</v>
      </c>
      <c r="N1780" s="31">
        <v>0.1007431</v>
      </c>
    </row>
    <row r="1781" spans="1:14" x14ac:dyDescent="0.25">
      <c r="A1781" s="1" t="s">
        <v>24099</v>
      </c>
      <c r="B1781" s="1">
        <v>1009901</v>
      </c>
      <c r="C1781" s="1">
        <v>2022</v>
      </c>
      <c r="D1781" s="1" t="s">
        <v>0</v>
      </c>
      <c r="E1781" s="1" t="s">
        <v>1</v>
      </c>
      <c r="F1781" s="1" t="s">
        <v>12</v>
      </c>
      <c r="G1781" s="1" t="s">
        <v>3</v>
      </c>
      <c r="H1781" s="1" t="s">
        <v>10</v>
      </c>
      <c r="I1781" s="1"/>
      <c r="J1781" s="1"/>
      <c r="K1781" s="1"/>
      <c r="L1781" s="28">
        <v>5</v>
      </c>
      <c r="M1781" s="31">
        <v>9.4112928</v>
      </c>
      <c r="N1781" s="31">
        <v>0.27140019999999998</v>
      </c>
    </row>
    <row r="1782" spans="1:14" x14ac:dyDescent="0.25">
      <c r="A1782" s="1" t="s">
        <v>24099</v>
      </c>
      <c r="B1782" s="1">
        <v>1009901</v>
      </c>
      <c r="C1782" s="1">
        <v>2022</v>
      </c>
      <c r="D1782" s="1" t="s">
        <v>0</v>
      </c>
      <c r="E1782" s="1" t="s">
        <v>1</v>
      </c>
      <c r="F1782" s="1" t="s">
        <v>12</v>
      </c>
      <c r="G1782" s="1" t="s">
        <v>3</v>
      </c>
      <c r="H1782" s="1" t="s">
        <v>7</v>
      </c>
      <c r="I1782" s="1"/>
      <c r="J1782" s="1"/>
      <c r="K1782" s="1"/>
      <c r="L1782" s="28">
        <v>231</v>
      </c>
      <c r="M1782" s="31">
        <v>89.983209599999995</v>
      </c>
      <c r="N1782" s="31">
        <v>2.5949105000000001</v>
      </c>
    </row>
    <row r="1783" spans="1:14" x14ac:dyDescent="0.25">
      <c r="A1783" s="1" t="s">
        <v>24099</v>
      </c>
      <c r="B1783" s="1">
        <v>1009901</v>
      </c>
      <c r="C1783" s="1">
        <v>2022</v>
      </c>
      <c r="D1783" s="1" t="s">
        <v>0</v>
      </c>
      <c r="E1783" s="1" t="s">
        <v>1</v>
      </c>
      <c r="F1783" s="1" t="s">
        <v>12</v>
      </c>
      <c r="G1783" s="1" t="s">
        <v>3</v>
      </c>
      <c r="H1783" s="1" t="s">
        <v>9</v>
      </c>
      <c r="I1783" s="1"/>
      <c r="J1783" s="1"/>
      <c r="K1783" s="1"/>
      <c r="L1783" s="28">
        <v>8</v>
      </c>
      <c r="M1783" s="31">
        <v>0.14591999999999999</v>
      </c>
      <c r="N1783" s="31">
        <v>4.2079999999999999E-3</v>
      </c>
    </row>
    <row r="1784" spans="1:14" x14ac:dyDescent="0.25">
      <c r="A1784" s="1" t="s">
        <v>24099</v>
      </c>
      <c r="B1784" s="1">
        <v>1009901</v>
      </c>
      <c r="C1784" s="1">
        <v>2022</v>
      </c>
      <c r="D1784" s="1" t="s">
        <v>0</v>
      </c>
      <c r="E1784" s="1" t="s">
        <v>1</v>
      </c>
      <c r="F1784" s="1" t="s">
        <v>12</v>
      </c>
      <c r="G1784" s="1" t="s">
        <v>3</v>
      </c>
      <c r="H1784" s="1" t="s">
        <v>5</v>
      </c>
      <c r="I1784" s="1"/>
      <c r="J1784" s="1"/>
      <c r="K1784" s="1"/>
      <c r="L1784" s="28">
        <v>8</v>
      </c>
      <c r="M1784" s="31">
        <v>0.24441599999999999</v>
      </c>
      <c r="N1784" s="31">
        <v>7.0483999999999998E-3</v>
      </c>
    </row>
    <row r="1785" spans="1:14" x14ac:dyDescent="0.25">
      <c r="A1785" s="1" t="s">
        <v>339</v>
      </c>
      <c r="B1785" s="1">
        <v>1010118</v>
      </c>
      <c r="C1785" s="1">
        <v>2022</v>
      </c>
      <c r="D1785" s="1" t="s">
        <v>0</v>
      </c>
      <c r="E1785" s="1" t="s">
        <v>1</v>
      </c>
      <c r="F1785" s="1" t="s">
        <v>25</v>
      </c>
      <c r="G1785" s="1" t="s">
        <v>3</v>
      </c>
      <c r="H1785" s="1" t="s">
        <v>6</v>
      </c>
      <c r="I1785" s="1"/>
      <c r="J1785" s="1"/>
      <c r="K1785" s="1"/>
      <c r="L1785" s="28">
        <v>0</v>
      </c>
      <c r="M1785" s="31">
        <v>0</v>
      </c>
      <c r="N1785" s="31">
        <v>0</v>
      </c>
    </row>
    <row r="1786" spans="1:14" x14ac:dyDescent="0.25">
      <c r="A1786" s="1" t="s">
        <v>339</v>
      </c>
      <c r="B1786" s="1">
        <v>1010118</v>
      </c>
      <c r="C1786" s="1">
        <v>2022</v>
      </c>
      <c r="D1786" s="1" t="s">
        <v>0</v>
      </c>
      <c r="E1786" s="1" t="s">
        <v>1</v>
      </c>
      <c r="F1786" s="1" t="s">
        <v>25</v>
      </c>
      <c r="G1786" s="1" t="s">
        <v>3</v>
      </c>
      <c r="H1786" s="1" t="s">
        <v>4</v>
      </c>
      <c r="I1786" s="1"/>
      <c r="J1786" s="1"/>
      <c r="K1786" s="1"/>
      <c r="L1786" s="28">
        <v>0</v>
      </c>
      <c r="M1786" s="31">
        <v>0</v>
      </c>
      <c r="N1786" s="31">
        <v>0</v>
      </c>
    </row>
    <row r="1787" spans="1:14" x14ac:dyDescent="0.25">
      <c r="A1787" s="1" t="s">
        <v>339</v>
      </c>
      <c r="B1787" s="1">
        <v>1010118</v>
      </c>
      <c r="C1787" s="1">
        <v>2022</v>
      </c>
      <c r="D1787" s="1" t="s">
        <v>0</v>
      </c>
      <c r="E1787" s="1" t="s">
        <v>1</v>
      </c>
      <c r="F1787" s="1" t="s">
        <v>25</v>
      </c>
      <c r="G1787" s="1" t="s">
        <v>3</v>
      </c>
      <c r="H1787" s="1" t="s">
        <v>9</v>
      </c>
      <c r="I1787" s="1"/>
      <c r="J1787" s="1"/>
      <c r="K1787" s="1"/>
      <c r="L1787" s="28">
        <v>0</v>
      </c>
      <c r="M1787" s="31">
        <v>0</v>
      </c>
      <c r="N1787" s="31">
        <v>0</v>
      </c>
    </row>
    <row r="1788" spans="1:14" x14ac:dyDescent="0.25">
      <c r="A1788" s="1" t="s">
        <v>339</v>
      </c>
      <c r="B1788" s="1">
        <v>1010118</v>
      </c>
      <c r="C1788" s="1">
        <v>2022</v>
      </c>
      <c r="D1788" s="1" t="s">
        <v>0</v>
      </c>
      <c r="E1788" s="1" t="s">
        <v>1</v>
      </c>
      <c r="F1788" s="1" t="s">
        <v>25</v>
      </c>
      <c r="G1788" s="1" t="s">
        <v>3</v>
      </c>
      <c r="H1788" s="1" t="s">
        <v>5</v>
      </c>
      <c r="I1788" s="1"/>
      <c r="J1788" s="1"/>
      <c r="K1788" s="1"/>
      <c r="L1788" s="28">
        <v>0</v>
      </c>
      <c r="M1788" s="31">
        <v>0</v>
      </c>
      <c r="N1788" s="31">
        <v>0</v>
      </c>
    </row>
    <row r="1789" spans="1:14" x14ac:dyDescent="0.25">
      <c r="A1789" s="1" t="s">
        <v>339</v>
      </c>
      <c r="B1789" s="1">
        <v>1010118</v>
      </c>
      <c r="C1789" s="1">
        <v>2022</v>
      </c>
      <c r="D1789" s="1" t="s">
        <v>0</v>
      </c>
      <c r="E1789" s="1" t="s">
        <v>1</v>
      </c>
      <c r="F1789" s="1" t="s">
        <v>25</v>
      </c>
      <c r="G1789" s="1" t="s">
        <v>3</v>
      </c>
      <c r="H1789" s="1" t="s">
        <v>7</v>
      </c>
      <c r="I1789" s="1"/>
      <c r="J1789" s="1"/>
      <c r="K1789" s="1"/>
      <c r="L1789" s="28">
        <v>26</v>
      </c>
      <c r="M1789" s="31">
        <v>27.85</v>
      </c>
      <c r="N1789" s="31">
        <v>0.4</v>
      </c>
    </row>
    <row r="1790" spans="1:14" x14ac:dyDescent="0.25">
      <c r="A1790" s="1" t="s">
        <v>339</v>
      </c>
      <c r="B1790" s="1">
        <v>1010118</v>
      </c>
      <c r="C1790" s="1">
        <v>2022</v>
      </c>
      <c r="D1790" s="1" t="s">
        <v>0</v>
      </c>
      <c r="E1790" s="1" t="s">
        <v>1</v>
      </c>
      <c r="F1790" s="1" t="s">
        <v>25</v>
      </c>
      <c r="G1790" s="1" t="s">
        <v>3</v>
      </c>
      <c r="H1790" s="1" t="s">
        <v>10</v>
      </c>
      <c r="I1790" s="1"/>
      <c r="J1790" s="1"/>
      <c r="K1790" s="1"/>
      <c r="L1790" s="28">
        <v>0</v>
      </c>
      <c r="M1790" s="31">
        <v>0</v>
      </c>
      <c r="N1790" s="31">
        <v>0</v>
      </c>
    </row>
    <row r="1791" spans="1:14" x14ac:dyDescent="0.25">
      <c r="A1791" s="1" t="s">
        <v>339</v>
      </c>
      <c r="B1791" s="1">
        <v>1010118</v>
      </c>
      <c r="C1791" s="1">
        <v>2022</v>
      </c>
      <c r="D1791" s="1" t="s">
        <v>0</v>
      </c>
      <c r="E1791" s="1" t="s">
        <v>1</v>
      </c>
      <c r="F1791" s="1" t="s">
        <v>25</v>
      </c>
      <c r="G1791" s="1" t="s">
        <v>3</v>
      </c>
      <c r="H1791" s="1" t="s">
        <v>8</v>
      </c>
      <c r="I1791" s="1"/>
      <c r="J1791" s="1"/>
      <c r="K1791" s="1"/>
      <c r="L1791" s="28">
        <v>0</v>
      </c>
      <c r="M1791" s="31">
        <v>0</v>
      </c>
      <c r="N1791" s="31">
        <v>0</v>
      </c>
    </row>
    <row r="1792" spans="1:14" x14ac:dyDescent="0.25">
      <c r="A1792" s="1" t="s">
        <v>340</v>
      </c>
      <c r="B1792" s="1">
        <v>1010119</v>
      </c>
      <c r="C1792" s="1">
        <v>2022</v>
      </c>
      <c r="D1792" s="1" t="s">
        <v>0</v>
      </c>
      <c r="E1792" s="1" t="s">
        <v>1</v>
      </c>
      <c r="F1792" s="1" t="s">
        <v>25</v>
      </c>
      <c r="G1792" s="1" t="s">
        <v>3</v>
      </c>
      <c r="H1792" s="1" t="s">
        <v>7</v>
      </c>
      <c r="I1792" s="1"/>
      <c r="J1792" s="1"/>
      <c r="K1792" s="1"/>
      <c r="L1792" s="28">
        <v>9</v>
      </c>
      <c r="M1792" s="31">
        <v>0.26</v>
      </c>
      <c r="N1792" s="31">
        <v>0</v>
      </c>
    </row>
    <row r="1793" spans="1:14" x14ac:dyDescent="0.25">
      <c r="A1793" s="1" t="s">
        <v>340</v>
      </c>
      <c r="B1793" s="1">
        <v>1010119</v>
      </c>
      <c r="C1793" s="1">
        <v>2022</v>
      </c>
      <c r="D1793" s="1" t="s">
        <v>0</v>
      </c>
      <c r="E1793" s="1" t="s">
        <v>1</v>
      </c>
      <c r="F1793" s="1" t="s">
        <v>25</v>
      </c>
      <c r="G1793" s="1" t="s">
        <v>3</v>
      </c>
      <c r="H1793" s="1" t="s">
        <v>9</v>
      </c>
      <c r="I1793" s="1"/>
      <c r="J1793" s="1"/>
      <c r="K1793" s="1"/>
      <c r="L1793" s="28">
        <v>51</v>
      </c>
      <c r="M1793" s="31">
        <v>2.09</v>
      </c>
      <c r="N1793" s="31">
        <v>0.2</v>
      </c>
    </row>
    <row r="1794" spans="1:14" x14ac:dyDescent="0.25">
      <c r="A1794" s="1" t="s">
        <v>340</v>
      </c>
      <c r="B1794" s="1">
        <v>1010119</v>
      </c>
      <c r="C1794" s="1">
        <v>2022</v>
      </c>
      <c r="D1794" s="1" t="s">
        <v>0</v>
      </c>
      <c r="E1794" s="1" t="s">
        <v>1</v>
      </c>
      <c r="F1794" s="1" t="s">
        <v>25</v>
      </c>
      <c r="G1794" s="1" t="s">
        <v>3</v>
      </c>
      <c r="H1794" s="1" t="s">
        <v>8</v>
      </c>
      <c r="I1794" s="1"/>
      <c r="J1794" s="1"/>
      <c r="K1794" s="1"/>
      <c r="L1794" s="28">
        <v>0</v>
      </c>
      <c r="M1794" s="31">
        <v>0</v>
      </c>
      <c r="N1794" s="31">
        <v>0</v>
      </c>
    </row>
    <row r="1795" spans="1:14" x14ac:dyDescent="0.25">
      <c r="A1795" s="1" t="s">
        <v>340</v>
      </c>
      <c r="B1795" s="1">
        <v>1010119</v>
      </c>
      <c r="C1795" s="1">
        <v>2022</v>
      </c>
      <c r="D1795" s="1" t="s">
        <v>0</v>
      </c>
      <c r="E1795" s="1" t="s">
        <v>1</v>
      </c>
      <c r="F1795" s="1" t="s">
        <v>25</v>
      </c>
      <c r="G1795" s="1" t="s">
        <v>3</v>
      </c>
      <c r="H1795" s="1" t="s">
        <v>10</v>
      </c>
      <c r="I1795" s="1"/>
      <c r="J1795" s="1"/>
      <c r="K1795" s="1"/>
      <c r="L1795" s="28">
        <v>0</v>
      </c>
      <c r="M1795" s="31">
        <v>0</v>
      </c>
      <c r="N1795" s="31">
        <v>0</v>
      </c>
    </row>
    <row r="1796" spans="1:14" x14ac:dyDescent="0.25">
      <c r="A1796" s="1" t="s">
        <v>340</v>
      </c>
      <c r="B1796" s="1">
        <v>1010119</v>
      </c>
      <c r="C1796" s="1">
        <v>2022</v>
      </c>
      <c r="D1796" s="1" t="s">
        <v>0</v>
      </c>
      <c r="E1796" s="1" t="s">
        <v>1</v>
      </c>
      <c r="F1796" s="1" t="s">
        <v>25</v>
      </c>
      <c r="G1796" s="1" t="s">
        <v>3</v>
      </c>
      <c r="H1796" s="1" t="s">
        <v>4</v>
      </c>
      <c r="I1796" s="1"/>
      <c r="J1796" s="1"/>
      <c r="K1796" s="1"/>
      <c r="L1796" s="28">
        <v>3</v>
      </c>
      <c r="M1796" s="31">
        <v>0.01</v>
      </c>
      <c r="N1796" s="31">
        <v>0</v>
      </c>
    </row>
    <row r="1797" spans="1:14" x14ac:dyDescent="0.25">
      <c r="A1797" s="1" t="s">
        <v>340</v>
      </c>
      <c r="B1797" s="1">
        <v>1010119</v>
      </c>
      <c r="C1797" s="1">
        <v>2022</v>
      </c>
      <c r="D1797" s="1" t="s">
        <v>0</v>
      </c>
      <c r="E1797" s="1" t="s">
        <v>1</v>
      </c>
      <c r="F1797" s="1" t="s">
        <v>25</v>
      </c>
      <c r="G1797" s="1" t="s">
        <v>3</v>
      </c>
      <c r="H1797" s="1" t="s">
        <v>6</v>
      </c>
      <c r="I1797" s="1"/>
      <c r="J1797" s="1"/>
      <c r="K1797" s="1"/>
      <c r="L1797" s="28">
        <v>0</v>
      </c>
      <c r="M1797" s="31">
        <v>0</v>
      </c>
      <c r="N1797" s="31">
        <v>0</v>
      </c>
    </row>
    <row r="1798" spans="1:14" x14ac:dyDescent="0.25">
      <c r="A1798" s="1" t="s">
        <v>340</v>
      </c>
      <c r="B1798" s="1">
        <v>1010119</v>
      </c>
      <c r="C1798" s="1">
        <v>2022</v>
      </c>
      <c r="D1798" s="1" t="s">
        <v>0</v>
      </c>
      <c r="E1798" s="1" t="s">
        <v>1</v>
      </c>
      <c r="F1798" s="1" t="s">
        <v>25</v>
      </c>
      <c r="G1798" s="1" t="s">
        <v>3</v>
      </c>
      <c r="H1798" s="1" t="s">
        <v>5</v>
      </c>
      <c r="I1798" s="1"/>
      <c r="J1798" s="1"/>
      <c r="K1798" s="1"/>
      <c r="L1798" s="28">
        <v>0</v>
      </c>
      <c r="M1798" s="31">
        <v>0</v>
      </c>
      <c r="N1798" s="31">
        <v>0</v>
      </c>
    </row>
    <row r="1799" spans="1:14" x14ac:dyDescent="0.25">
      <c r="A1799" s="1" t="s">
        <v>773</v>
      </c>
      <c r="B1799" s="1">
        <v>1010177</v>
      </c>
      <c r="C1799" s="1">
        <v>2022</v>
      </c>
      <c r="D1799" s="1" t="s">
        <v>0</v>
      </c>
      <c r="E1799" s="1" t="s">
        <v>1</v>
      </c>
      <c r="F1799" s="1" t="s">
        <v>25</v>
      </c>
      <c r="G1799" s="1"/>
      <c r="H1799" s="1" t="s">
        <v>9</v>
      </c>
      <c r="I1799" s="1"/>
      <c r="J1799" s="1"/>
      <c r="K1799" s="1"/>
      <c r="L1799" s="28">
        <v>363</v>
      </c>
      <c r="M1799" s="31">
        <v>1.30613</v>
      </c>
      <c r="N1799" s="31">
        <v>4.4400000000000004E-3</v>
      </c>
    </row>
    <row r="1800" spans="1:14" x14ac:dyDescent="0.25">
      <c r="A1800" s="1" t="s">
        <v>385</v>
      </c>
      <c r="B1800" s="1">
        <v>1010234</v>
      </c>
      <c r="C1800" s="1">
        <v>2022</v>
      </c>
      <c r="D1800" s="1" t="s">
        <v>0</v>
      </c>
      <c r="E1800" s="1" t="s">
        <v>1</v>
      </c>
      <c r="F1800" s="1" t="s">
        <v>25</v>
      </c>
      <c r="G1800" s="1" t="s">
        <v>3</v>
      </c>
      <c r="H1800" s="1" t="s">
        <v>9</v>
      </c>
      <c r="I1800" s="1"/>
      <c r="J1800" s="1"/>
      <c r="K1800" s="1"/>
      <c r="L1800" s="28">
        <v>53</v>
      </c>
      <c r="M1800" s="31">
        <v>5.82965</v>
      </c>
      <c r="N1800" s="31">
        <v>0.38804</v>
      </c>
    </row>
    <row r="1801" spans="1:14" x14ac:dyDescent="0.25">
      <c r="A1801" s="1" t="s">
        <v>385</v>
      </c>
      <c r="B1801" s="1">
        <v>1010234</v>
      </c>
      <c r="C1801" s="1">
        <v>2022</v>
      </c>
      <c r="D1801" s="1" t="s">
        <v>0</v>
      </c>
      <c r="E1801" s="1" t="s">
        <v>1</v>
      </c>
      <c r="F1801" s="1" t="s">
        <v>25</v>
      </c>
      <c r="G1801" s="1" t="s">
        <v>3</v>
      </c>
      <c r="H1801" s="1" t="s">
        <v>5</v>
      </c>
      <c r="I1801" s="1"/>
      <c r="J1801" s="1"/>
      <c r="K1801" s="1"/>
      <c r="L1801" s="28">
        <v>21</v>
      </c>
      <c r="M1801" s="31">
        <v>0.80810999999999999</v>
      </c>
      <c r="N1801" s="31">
        <v>5.3789999999999998E-2</v>
      </c>
    </row>
    <row r="1802" spans="1:14" x14ac:dyDescent="0.25">
      <c r="A1802" s="1" t="s">
        <v>385</v>
      </c>
      <c r="B1802" s="1">
        <v>1010234</v>
      </c>
      <c r="C1802" s="1">
        <v>2022</v>
      </c>
      <c r="D1802" s="1" t="s">
        <v>0</v>
      </c>
      <c r="E1802" s="1" t="s">
        <v>1</v>
      </c>
      <c r="F1802" s="1" t="s">
        <v>25</v>
      </c>
      <c r="G1802" s="1" t="s">
        <v>3</v>
      </c>
      <c r="H1802" s="1" t="s">
        <v>7</v>
      </c>
      <c r="I1802" s="1"/>
      <c r="J1802" s="1"/>
      <c r="K1802" s="1"/>
      <c r="L1802" s="28">
        <v>161</v>
      </c>
      <c r="M1802" s="31">
        <v>52.051020000000001</v>
      </c>
      <c r="N1802" s="31">
        <v>3.46469</v>
      </c>
    </row>
    <row r="1803" spans="1:14" x14ac:dyDescent="0.25">
      <c r="A1803" s="1" t="s">
        <v>663</v>
      </c>
      <c r="B1803" s="1">
        <v>1010251</v>
      </c>
      <c r="C1803" s="1">
        <v>2022</v>
      </c>
      <c r="D1803" s="1" t="s">
        <v>0</v>
      </c>
      <c r="E1803" s="1" t="s">
        <v>1</v>
      </c>
      <c r="F1803" s="1" t="s">
        <v>25</v>
      </c>
      <c r="G1803" s="1" t="s">
        <v>3</v>
      </c>
      <c r="H1803" s="1" t="s">
        <v>7</v>
      </c>
      <c r="I1803" s="1"/>
      <c r="J1803" s="1"/>
      <c r="K1803" s="1"/>
      <c r="L1803" s="28">
        <v>3</v>
      </c>
      <c r="M1803" s="31">
        <v>3.1350000000000003E-2</v>
      </c>
      <c r="N1803" s="31">
        <v>1.0200000000000001E-3</v>
      </c>
    </row>
    <row r="1804" spans="1:14" x14ac:dyDescent="0.25">
      <c r="A1804" s="1" t="s">
        <v>352</v>
      </c>
      <c r="B1804" s="1">
        <v>1010300</v>
      </c>
      <c r="C1804" s="1">
        <v>2022</v>
      </c>
      <c r="D1804" s="1" t="s">
        <v>0</v>
      </c>
      <c r="E1804" s="1" t="s">
        <v>1</v>
      </c>
      <c r="F1804" s="1" t="s">
        <v>25</v>
      </c>
      <c r="G1804" s="1" t="s">
        <v>3</v>
      </c>
      <c r="H1804" s="1" t="s">
        <v>5</v>
      </c>
      <c r="I1804" s="1"/>
      <c r="J1804" s="1"/>
      <c r="K1804" s="1"/>
      <c r="L1804" s="28">
        <v>1</v>
      </c>
      <c r="M1804" s="31">
        <v>65.721230000000006</v>
      </c>
      <c r="N1804" s="31">
        <v>9.1842400000000008</v>
      </c>
    </row>
    <row r="1805" spans="1:14" x14ac:dyDescent="0.25">
      <c r="A1805" s="1" t="s">
        <v>352</v>
      </c>
      <c r="B1805" s="1">
        <v>1010300</v>
      </c>
      <c r="C1805" s="1">
        <v>2022</v>
      </c>
      <c r="D1805" s="1" t="s">
        <v>0</v>
      </c>
      <c r="E1805" s="1" t="s">
        <v>1</v>
      </c>
      <c r="F1805" s="1" t="s">
        <v>25</v>
      </c>
      <c r="G1805" s="1" t="s">
        <v>3</v>
      </c>
      <c r="H1805" s="1" t="s">
        <v>7</v>
      </c>
      <c r="I1805" s="1"/>
      <c r="J1805" s="1"/>
      <c r="K1805" s="1"/>
      <c r="L1805" s="28">
        <v>19</v>
      </c>
      <c r="M1805" s="31">
        <v>0.69352999999999998</v>
      </c>
      <c r="N1805" s="31">
        <v>9.6920000000000006E-2</v>
      </c>
    </row>
    <row r="1806" spans="1:14" x14ac:dyDescent="0.25">
      <c r="A1806" s="1" t="s">
        <v>782</v>
      </c>
      <c r="B1806" s="1">
        <v>1010312</v>
      </c>
      <c r="C1806" s="1">
        <v>2022</v>
      </c>
      <c r="D1806" s="1" t="s">
        <v>0</v>
      </c>
      <c r="E1806" s="1" t="s">
        <v>1</v>
      </c>
      <c r="F1806" s="1" t="s">
        <v>25</v>
      </c>
      <c r="G1806" s="1" t="s">
        <v>3</v>
      </c>
      <c r="H1806" s="1" t="s">
        <v>7</v>
      </c>
      <c r="I1806" s="1"/>
      <c r="J1806" s="1"/>
      <c r="K1806" s="1"/>
      <c r="L1806" s="28">
        <v>5</v>
      </c>
      <c r="M1806" s="31">
        <v>7.8E-2</v>
      </c>
      <c r="N1806" s="31">
        <v>4.15E-3</v>
      </c>
    </row>
    <row r="1807" spans="1:14" x14ac:dyDescent="0.25">
      <c r="A1807" s="1" t="s">
        <v>699</v>
      </c>
      <c r="B1807" s="1">
        <v>1010313</v>
      </c>
      <c r="C1807" s="1">
        <v>2022</v>
      </c>
      <c r="D1807" s="1" t="s">
        <v>0</v>
      </c>
      <c r="E1807" s="1" t="s">
        <v>1</v>
      </c>
      <c r="F1807" s="1" t="s">
        <v>25</v>
      </c>
      <c r="G1807" s="1" t="s">
        <v>3</v>
      </c>
      <c r="H1807" s="1" t="s">
        <v>7</v>
      </c>
      <c r="I1807" s="1"/>
      <c r="J1807" s="1"/>
      <c r="K1807" s="1"/>
      <c r="L1807" s="28">
        <v>25</v>
      </c>
      <c r="M1807" s="31">
        <v>0.99759279999999995</v>
      </c>
      <c r="N1807" s="31">
        <v>7.9440000000000001E-4</v>
      </c>
    </row>
    <row r="1808" spans="1:14" x14ac:dyDescent="0.25">
      <c r="A1808" s="1" t="s">
        <v>699</v>
      </c>
      <c r="B1808" s="1">
        <v>1010313</v>
      </c>
      <c r="C1808" s="1">
        <v>2022</v>
      </c>
      <c r="D1808" s="1" t="s">
        <v>0</v>
      </c>
      <c r="E1808" s="1" t="s">
        <v>1</v>
      </c>
      <c r="F1808" s="1" t="s">
        <v>25</v>
      </c>
      <c r="G1808" s="1" t="s">
        <v>3</v>
      </c>
      <c r="H1808" s="1" t="s">
        <v>9</v>
      </c>
      <c r="I1808" s="1"/>
      <c r="J1808" s="1"/>
      <c r="K1808" s="1"/>
      <c r="L1808" s="28">
        <v>17</v>
      </c>
      <c r="M1808" s="31">
        <v>0.57974320000000001</v>
      </c>
      <c r="N1808" s="31">
        <v>1.5749699999999998E-2</v>
      </c>
    </row>
    <row r="1809" spans="1:14" x14ac:dyDescent="0.25">
      <c r="A1809" s="1" t="s">
        <v>699</v>
      </c>
      <c r="B1809" s="1">
        <v>1010313</v>
      </c>
      <c r="C1809" s="1">
        <v>2022</v>
      </c>
      <c r="D1809" s="1" t="s">
        <v>0</v>
      </c>
      <c r="E1809" s="1" t="s">
        <v>1</v>
      </c>
      <c r="F1809" s="1" t="s">
        <v>25</v>
      </c>
      <c r="G1809" s="1" t="s">
        <v>3</v>
      </c>
      <c r="H1809" s="1" t="s">
        <v>5</v>
      </c>
      <c r="I1809" s="1"/>
      <c r="J1809" s="1"/>
      <c r="K1809" s="1"/>
      <c r="L1809" s="28">
        <v>2</v>
      </c>
      <c r="M1809" s="31">
        <v>9.0651604999999993</v>
      </c>
      <c r="N1809" s="31">
        <v>0.21734410000000001</v>
      </c>
    </row>
    <row r="1810" spans="1:14" x14ac:dyDescent="0.25">
      <c r="A1810" s="1" t="s">
        <v>704</v>
      </c>
      <c r="B1810" s="1">
        <v>1010351</v>
      </c>
      <c r="C1810" s="1">
        <v>2022</v>
      </c>
      <c r="D1810" s="1" t="s">
        <v>0</v>
      </c>
      <c r="E1810" s="1" t="s">
        <v>1</v>
      </c>
      <c r="F1810" s="1" t="s">
        <v>25</v>
      </c>
      <c r="G1810" s="1" t="s">
        <v>3</v>
      </c>
      <c r="H1810" s="1" t="s">
        <v>8</v>
      </c>
      <c r="I1810" s="1"/>
      <c r="J1810" s="1"/>
      <c r="K1810" s="1"/>
      <c r="L1810" s="28">
        <v>0</v>
      </c>
      <c r="M1810" s="31">
        <v>0</v>
      </c>
      <c r="N1810" s="31">
        <v>0</v>
      </c>
    </row>
    <row r="1811" spans="1:14" x14ac:dyDescent="0.25">
      <c r="A1811" s="1" t="s">
        <v>704</v>
      </c>
      <c r="B1811" s="1">
        <v>1010351</v>
      </c>
      <c r="C1811" s="1">
        <v>2022</v>
      </c>
      <c r="D1811" s="1" t="s">
        <v>0</v>
      </c>
      <c r="E1811" s="1" t="s">
        <v>1</v>
      </c>
      <c r="F1811" s="1" t="s">
        <v>25</v>
      </c>
      <c r="G1811" s="1" t="s">
        <v>3</v>
      </c>
      <c r="H1811" s="1" t="s">
        <v>4</v>
      </c>
      <c r="I1811" s="1"/>
      <c r="J1811" s="1"/>
      <c r="K1811" s="1"/>
      <c r="L1811" s="28">
        <v>0</v>
      </c>
      <c r="M1811" s="31">
        <v>0</v>
      </c>
      <c r="N1811" s="31">
        <v>0</v>
      </c>
    </row>
    <row r="1812" spans="1:14" x14ac:dyDescent="0.25">
      <c r="A1812" s="1" t="s">
        <v>704</v>
      </c>
      <c r="B1812" s="1">
        <v>1010351</v>
      </c>
      <c r="C1812" s="1">
        <v>2022</v>
      </c>
      <c r="D1812" s="1" t="s">
        <v>0</v>
      </c>
      <c r="E1812" s="1" t="s">
        <v>1</v>
      </c>
      <c r="F1812" s="1" t="s">
        <v>25</v>
      </c>
      <c r="G1812" s="1" t="s">
        <v>3</v>
      </c>
      <c r="H1812" s="1" t="s">
        <v>7</v>
      </c>
      <c r="I1812" s="1"/>
      <c r="J1812" s="1"/>
      <c r="K1812" s="1"/>
      <c r="L1812" s="28">
        <v>132</v>
      </c>
      <c r="M1812" s="31">
        <v>11.77</v>
      </c>
      <c r="N1812" s="31">
        <v>0.1</v>
      </c>
    </row>
    <row r="1813" spans="1:14" x14ac:dyDescent="0.25">
      <c r="A1813" s="1" t="s">
        <v>704</v>
      </c>
      <c r="B1813" s="1">
        <v>1010351</v>
      </c>
      <c r="C1813" s="1">
        <v>2022</v>
      </c>
      <c r="D1813" s="1" t="s">
        <v>0</v>
      </c>
      <c r="E1813" s="1" t="s">
        <v>1</v>
      </c>
      <c r="F1813" s="1" t="s">
        <v>25</v>
      </c>
      <c r="G1813" s="1" t="s">
        <v>3</v>
      </c>
      <c r="H1813" s="1" t="s">
        <v>9</v>
      </c>
      <c r="I1813" s="1"/>
      <c r="J1813" s="1"/>
      <c r="K1813" s="1"/>
      <c r="L1813" s="28">
        <v>0</v>
      </c>
      <c r="M1813" s="31">
        <v>0</v>
      </c>
      <c r="N1813" s="31">
        <v>0</v>
      </c>
    </row>
    <row r="1814" spans="1:14" x14ac:dyDescent="0.25">
      <c r="A1814" s="1" t="s">
        <v>704</v>
      </c>
      <c r="B1814" s="1">
        <v>1010351</v>
      </c>
      <c r="C1814" s="1">
        <v>2022</v>
      </c>
      <c r="D1814" s="1" t="s">
        <v>0</v>
      </c>
      <c r="E1814" s="1" t="s">
        <v>1</v>
      </c>
      <c r="F1814" s="1" t="s">
        <v>25</v>
      </c>
      <c r="G1814" s="1" t="s">
        <v>3</v>
      </c>
      <c r="H1814" s="1" t="s">
        <v>10</v>
      </c>
      <c r="I1814" s="1"/>
      <c r="J1814" s="1"/>
      <c r="K1814" s="1"/>
      <c r="L1814" s="28">
        <v>0</v>
      </c>
      <c r="M1814" s="31">
        <v>0</v>
      </c>
      <c r="N1814" s="31">
        <v>0</v>
      </c>
    </row>
    <row r="1815" spans="1:14" x14ac:dyDescent="0.25">
      <c r="A1815" s="1" t="s">
        <v>704</v>
      </c>
      <c r="B1815" s="1">
        <v>1010351</v>
      </c>
      <c r="C1815" s="1">
        <v>2022</v>
      </c>
      <c r="D1815" s="1" t="s">
        <v>0</v>
      </c>
      <c r="E1815" s="1" t="s">
        <v>1</v>
      </c>
      <c r="F1815" s="1" t="s">
        <v>25</v>
      </c>
      <c r="G1815" s="1" t="s">
        <v>3</v>
      </c>
      <c r="H1815" s="1" t="s">
        <v>6</v>
      </c>
      <c r="I1815" s="1"/>
      <c r="J1815" s="1"/>
      <c r="K1815" s="1"/>
      <c r="L1815" s="28">
        <v>0</v>
      </c>
      <c r="M1815" s="31">
        <v>0</v>
      </c>
      <c r="N1815" s="31">
        <v>0</v>
      </c>
    </row>
    <row r="1816" spans="1:14" x14ac:dyDescent="0.25">
      <c r="A1816" s="1" t="s">
        <v>704</v>
      </c>
      <c r="B1816" s="1">
        <v>1010351</v>
      </c>
      <c r="C1816" s="1">
        <v>2022</v>
      </c>
      <c r="D1816" s="1" t="s">
        <v>0</v>
      </c>
      <c r="E1816" s="1" t="s">
        <v>1</v>
      </c>
      <c r="F1816" s="1" t="s">
        <v>25</v>
      </c>
      <c r="G1816" s="1" t="s">
        <v>3</v>
      </c>
      <c r="H1816" s="1" t="s">
        <v>5</v>
      </c>
      <c r="I1816" s="1"/>
      <c r="J1816" s="1"/>
      <c r="K1816" s="1"/>
      <c r="L1816" s="28">
        <v>0</v>
      </c>
      <c r="M1816" s="31">
        <v>0</v>
      </c>
      <c r="N1816" s="31">
        <v>0</v>
      </c>
    </row>
    <row r="1817" spans="1:14" x14ac:dyDescent="0.25">
      <c r="A1817" s="1" t="s">
        <v>351</v>
      </c>
      <c r="B1817" s="1">
        <v>1010353</v>
      </c>
      <c r="C1817" s="1">
        <v>2022</v>
      </c>
      <c r="D1817" s="1" t="s">
        <v>0</v>
      </c>
      <c r="E1817" s="1" t="s">
        <v>1</v>
      </c>
      <c r="F1817" s="1" t="s">
        <v>25</v>
      </c>
      <c r="G1817" s="1" t="s">
        <v>3</v>
      </c>
      <c r="H1817" s="1" t="s">
        <v>9</v>
      </c>
      <c r="I1817" s="1"/>
      <c r="J1817" s="1"/>
      <c r="K1817" s="1"/>
      <c r="L1817" s="28">
        <v>12</v>
      </c>
      <c r="M1817" s="31">
        <v>1.28322</v>
      </c>
      <c r="N1817" s="31">
        <v>0.14438999999999999</v>
      </c>
    </row>
    <row r="1818" spans="1:14" x14ac:dyDescent="0.25">
      <c r="A1818" s="1" t="s">
        <v>527</v>
      </c>
      <c r="B1818" s="1">
        <v>1010358</v>
      </c>
      <c r="C1818" s="1">
        <v>2022</v>
      </c>
      <c r="D1818" s="1" t="s">
        <v>0</v>
      </c>
      <c r="E1818" s="1" t="s">
        <v>1</v>
      </c>
      <c r="F1818" s="1" t="s">
        <v>25</v>
      </c>
      <c r="G1818" s="1" t="s">
        <v>3</v>
      </c>
      <c r="H1818" s="1" t="s">
        <v>9</v>
      </c>
      <c r="I1818" s="1"/>
      <c r="J1818" s="1"/>
      <c r="K1818" s="1"/>
      <c r="L1818" s="28">
        <v>1</v>
      </c>
      <c r="M1818" s="31">
        <v>0.13989399999999999</v>
      </c>
      <c r="N1818" s="31">
        <v>5.9880999999999997E-3</v>
      </c>
    </row>
    <row r="1819" spans="1:14" x14ac:dyDescent="0.25">
      <c r="A1819" s="1" t="s">
        <v>527</v>
      </c>
      <c r="B1819" s="1">
        <v>1010358</v>
      </c>
      <c r="C1819" s="1">
        <v>2022</v>
      </c>
      <c r="D1819" s="1" t="s">
        <v>0</v>
      </c>
      <c r="E1819" s="1" t="s">
        <v>1</v>
      </c>
      <c r="F1819" s="1" t="s">
        <v>25</v>
      </c>
      <c r="G1819" s="1" t="s">
        <v>3</v>
      </c>
      <c r="H1819" s="1" t="s">
        <v>8</v>
      </c>
      <c r="I1819" s="1"/>
      <c r="J1819" s="1"/>
      <c r="K1819" s="1"/>
      <c r="L1819" s="28">
        <v>0</v>
      </c>
      <c r="M1819" s="31">
        <v>0</v>
      </c>
      <c r="N1819" s="31">
        <v>0</v>
      </c>
    </row>
    <row r="1820" spans="1:14" x14ac:dyDescent="0.25">
      <c r="A1820" s="1" t="s">
        <v>527</v>
      </c>
      <c r="B1820" s="1">
        <v>1010358</v>
      </c>
      <c r="C1820" s="1">
        <v>2022</v>
      </c>
      <c r="D1820" s="1" t="s">
        <v>0</v>
      </c>
      <c r="E1820" s="1" t="s">
        <v>1</v>
      </c>
      <c r="F1820" s="1" t="s">
        <v>25</v>
      </c>
      <c r="G1820" s="1" t="s">
        <v>3</v>
      </c>
      <c r="H1820" s="1" t="s">
        <v>6</v>
      </c>
      <c r="I1820" s="1"/>
      <c r="J1820" s="1"/>
      <c r="K1820" s="1"/>
      <c r="L1820" s="28">
        <v>0</v>
      </c>
      <c r="M1820" s="31">
        <v>0</v>
      </c>
      <c r="N1820" s="31">
        <v>0</v>
      </c>
    </row>
    <row r="1821" spans="1:14" x14ac:dyDescent="0.25">
      <c r="A1821" s="1" t="s">
        <v>527</v>
      </c>
      <c r="B1821" s="1">
        <v>1010358</v>
      </c>
      <c r="C1821" s="1">
        <v>2022</v>
      </c>
      <c r="D1821" s="1" t="s">
        <v>0</v>
      </c>
      <c r="E1821" s="1" t="s">
        <v>1</v>
      </c>
      <c r="F1821" s="1" t="s">
        <v>25</v>
      </c>
      <c r="G1821" s="1" t="s">
        <v>3</v>
      </c>
      <c r="H1821" s="1" t="s">
        <v>4</v>
      </c>
      <c r="I1821" s="1"/>
      <c r="J1821" s="1"/>
      <c r="K1821" s="1"/>
      <c r="L1821" s="28">
        <v>0</v>
      </c>
      <c r="M1821" s="31">
        <v>0</v>
      </c>
      <c r="N1821" s="31">
        <v>0</v>
      </c>
    </row>
    <row r="1822" spans="1:14" x14ac:dyDescent="0.25">
      <c r="A1822" s="1" t="s">
        <v>527</v>
      </c>
      <c r="B1822" s="1">
        <v>1010358</v>
      </c>
      <c r="C1822" s="1">
        <v>2022</v>
      </c>
      <c r="D1822" s="1" t="s">
        <v>0</v>
      </c>
      <c r="E1822" s="1" t="s">
        <v>1</v>
      </c>
      <c r="F1822" s="1" t="s">
        <v>25</v>
      </c>
      <c r="G1822" s="1" t="s">
        <v>3</v>
      </c>
      <c r="H1822" s="1" t="s">
        <v>5</v>
      </c>
      <c r="I1822" s="1"/>
      <c r="J1822" s="1"/>
      <c r="K1822" s="1"/>
      <c r="L1822" s="28">
        <v>0</v>
      </c>
      <c r="M1822" s="31">
        <v>0</v>
      </c>
      <c r="N1822" s="31">
        <v>0</v>
      </c>
    </row>
    <row r="1823" spans="1:14" x14ac:dyDescent="0.25">
      <c r="A1823" s="1" t="s">
        <v>527</v>
      </c>
      <c r="B1823" s="1">
        <v>1010358</v>
      </c>
      <c r="C1823" s="1">
        <v>2022</v>
      </c>
      <c r="D1823" s="1" t="s">
        <v>0</v>
      </c>
      <c r="E1823" s="1" t="s">
        <v>1</v>
      </c>
      <c r="F1823" s="1" t="s">
        <v>25</v>
      </c>
      <c r="G1823" s="1" t="s">
        <v>3</v>
      </c>
      <c r="H1823" s="1" t="s">
        <v>7</v>
      </c>
      <c r="I1823" s="1"/>
      <c r="J1823" s="1"/>
      <c r="K1823" s="1"/>
      <c r="L1823" s="28">
        <v>174</v>
      </c>
      <c r="M1823" s="31">
        <v>287.35585049999997</v>
      </c>
      <c r="N1823" s="31">
        <v>12.3000501</v>
      </c>
    </row>
    <row r="1824" spans="1:14" x14ac:dyDescent="0.25">
      <c r="A1824" s="1" t="s">
        <v>527</v>
      </c>
      <c r="B1824" s="1">
        <v>1010358</v>
      </c>
      <c r="C1824" s="1">
        <v>2022</v>
      </c>
      <c r="D1824" s="1" t="s">
        <v>0</v>
      </c>
      <c r="E1824" s="1" t="s">
        <v>1</v>
      </c>
      <c r="F1824" s="1" t="s">
        <v>25</v>
      </c>
      <c r="G1824" s="1" t="s">
        <v>3</v>
      </c>
      <c r="H1824" s="1" t="s">
        <v>10</v>
      </c>
      <c r="I1824" s="1"/>
      <c r="J1824" s="1"/>
      <c r="K1824" s="1"/>
      <c r="L1824" s="28">
        <v>0</v>
      </c>
      <c r="M1824" s="31">
        <v>0</v>
      </c>
      <c r="N1824" s="31">
        <v>0</v>
      </c>
    </row>
    <row r="1825" spans="1:14" x14ac:dyDescent="0.25">
      <c r="A1825" s="1" t="s">
        <v>405</v>
      </c>
      <c r="B1825" s="1">
        <v>1010475</v>
      </c>
      <c r="C1825" s="1">
        <v>2022</v>
      </c>
      <c r="D1825" s="1" t="s">
        <v>0</v>
      </c>
      <c r="E1825" s="1" t="s">
        <v>1</v>
      </c>
      <c r="F1825" s="1" t="s">
        <v>25</v>
      </c>
      <c r="G1825" s="1" t="s">
        <v>3</v>
      </c>
      <c r="H1825" s="1" t="s">
        <v>7</v>
      </c>
      <c r="I1825" s="1"/>
      <c r="J1825" s="1"/>
      <c r="K1825" s="1"/>
      <c r="L1825" s="28">
        <v>25</v>
      </c>
      <c r="M1825" s="31">
        <v>0.46</v>
      </c>
      <c r="N1825" s="31">
        <v>0</v>
      </c>
    </row>
    <row r="1826" spans="1:14" x14ac:dyDescent="0.25">
      <c r="A1826" s="1" t="s">
        <v>405</v>
      </c>
      <c r="B1826" s="1">
        <v>1010475</v>
      </c>
      <c r="C1826" s="1">
        <v>2022</v>
      </c>
      <c r="D1826" s="1" t="s">
        <v>0</v>
      </c>
      <c r="E1826" s="1" t="s">
        <v>1</v>
      </c>
      <c r="F1826" s="1" t="s">
        <v>25</v>
      </c>
      <c r="G1826" s="1" t="s">
        <v>3</v>
      </c>
      <c r="H1826" s="1" t="s">
        <v>6</v>
      </c>
      <c r="I1826" s="1"/>
      <c r="J1826" s="1"/>
      <c r="K1826" s="1"/>
      <c r="L1826" s="28">
        <v>0</v>
      </c>
      <c r="M1826" s="31">
        <v>0</v>
      </c>
      <c r="N1826" s="31">
        <v>0</v>
      </c>
    </row>
    <row r="1827" spans="1:14" x14ac:dyDescent="0.25">
      <c r="A1827" s="1" t="s">
        <v>405</v>
      </c>
      <c r="B1827" s="1">
        <v>1010475</v>
      </c>
      <c r="C1827" s="1">
        <v>2022</v>
      </c>
      <c r="D1827" s="1" t="s">
        <v>0</v>
      </c>
      <c r="E1827" s="1" t="s">
        <v>1</v>
      </c>
      <c r="F1827" s="1" t="s">
        <v>25</v>
      </c>
      <c r="G1827" s="1" t="s">
        <v>3</v>
      </c>
      <c r="H1827" s="1" t="s">
        <v>10</v>
      </c>
      <c r="I1827" s="1"/>
      <c r="J1827" s="1"/>
      <c r="K1827" s="1"/>
      <c r="L1827" s="28">
        <v>0</v>
      </c>
      <c r="M1827" s="31">
        <v>0</v>
      </c>
      <c r="N1827" s="31">
        <v>0</v>
      </c>
    </row>
    <row r="1828" spans="1:14" x14ac:dyDescent="0.25">
      <c r="A1828" s="1" t="s">
        <v>405</v>
      </c>
      <c r="B1828" s="1">
        <v>1010475</v>
      </c>
      <c r="C1828" s="1">
        <v>2022</v>
      </c>
      <c r="D1828" s="1" t="s">
        <v>0</v>
      </c>
      <c r="E1828" s="1" t="s">
        <v>1</v>
      </c>
      <c r="F1828" s="1" t="s">
        <v>25</v>
      </c>
      <c r="G1828" s="1" t="s">
        <v>3</v>
      </c>
      <c r="H1828" s="1" t="s">
        <v>9</v>
      </c>
      <c r="I1828" s="1"/>
      <c r="J1828" s="1"/>
      <c r="K1828" s="1"/>
      <c r="L1828" s="28">
        <v>0</v>
      </c>
      <c r="M1828" s="31">
        <v>0</v>
      </c>
      <c r="N1828" s="31">
        <v>0</v>
      </c>
    </row>
    <row r="1829" spans="1:14" x14ac:dyDescent="0.25">
      <c r="A1829" s="1" t="s">
        <v>405</v>
      </c>
      <c r="B1829" s="1">
        <v>1010475</v>
      </c>
      <c r="C1829" s="1">
        <v>2022</v>
      </c>
      <c r="D1829" s="1" t="s">
        <v>0</v>
      </c>
      <c r="E1829" s="1" t="s">
        <v>1</v>
      </c>
      <c r="F1829" s="1" t="s">
        <v>25</v>
      </c>
      <c r="G1829" s="1" t="s">
        <v>3</v>
      </c>
      <c r="H1829" s="1" t="s">
        <v>8</v>
      </c>
      <c r="I1829" s="1"/>
      <c r="J1829" s="1"/>
      <c r="K1829" s="1"/>
      <c r="L1829" s="28">
        <v>0</v>
      </c>
      <c r="M1829" s="31">
        <v>0</v>
      </c>
      <c r="N1829" s="31">
        <v>0</v>
      </c>
    </row>
    <row r="1830" spans="1:14" x14ac:dyDescent="0.25">
      <c r="A1830" s="1" t="s">
        <v>405</v>
      </c>
      <c r="B1830" s="1">
        <v>1010475</v>
      </c>
      <c r="C1830" s="1">
        <v>2022</v>
      </c>
      <c r="D1830" s="1" t="s">
        <v>0</v>
      </c>
      <c r="E1830" s="1" t="s">
        <v>1</v>
      </c>
      <c r="F1830" s="1" t="s">
        <v>25</v>
      </c>
      <c r="G1830" s="1" t="s">
        <v>3</v>
      </c>
      <c r="H1830" s="1" t="s">
        <v>5</v>
      </c>
      <c r="I1830" s="1"/>
      <c r="J1830" s="1"/>
      <c r="K1830" s="1"/>
      <c r="L1830" s="28">
        <v>1</v>
      </c>
      <c r="M1830" s="31">
        <v>0.02</v>
      </c>
      <c r="N1830" s="31">
        <v>0</v>
      </c>
    </row>
    <row r="1831" spans="1:14" x14ac:dyDescent="0.25">
      <c r="A1831" s="1" t="s">
        <v>405</v>
      </c>
      <c r="B1831" s="1">
        <v>1010475</v>
      </c>
      <c r="C1831" s="1">
        <v>2022</v>
      </c>
      <c r="D1831" s="1" t="s">
        <v>0</v>
      </c>
      <c r="E1831" s="1" t="s">
        <v>1</v>
      </c>
      <c r="F1831" s="1" t="s">
        <v>25</v>
      </c>
      <c r="G1831" s="1" t="s">
        <v>3</v>
      </c>
      <c r="H1831" s="1" t="s">
        <v>4</v>
      </c>
      <c r="I1831" s="1"/>
      <c r="J1831" s="1"/>
      <c r="K1831" s="1"/>
      <c r="L1831" s="28">
        <v>0</v>
      </c>
      <c r="M1831" s="31">
        <v>0</v>
      </c>
      <c r="N1831" s="31">
        <v>0</v>
      </c>
    </row>
    <row r="1832" spans="1:14" x14ac:dyDescent="0.25">
      <c r="A1832" s="1" t="s">
        <v>743</v>
      </c>
      <c r="B1832" s="1">
        <v>1010477</v>
      </c>
      <c r="C1832" s="1">
        <v>2022</v>
      </c>
      <c r="D1832" s="1" t="s">
        <v>0</v>
      </c>
      <c r="E1832" s="1" t="s">
        <v>1</v>
      </c>
      <c r="F1832" s="1" t="s">
        <v>12</v>
      </c>
      <c r="G1832" s="1" t="s">
        <v>3</v>
      </c>
      <c r="H1832" s="1" t="s">
        <v>5</v>
      </c>
      <c r="I1832" s="1"/>
      <c r="J1832" s="1"/>
      <c r="K1832" s="1"/>
      <c r="L1832" s="28">
        <v>2</v>
      </c>
      <c r="M1832" s="31">
        <v>4.7424000000000001E-2</v>
      </c>
      <c r="N1832" s="31">
        <v>1.3676000000000001E-3</v>
      </c>
    </row>
    <row r="1833" spans="1:14" x14ac:dyDescent="0.25">
      <c r="A1833" s="1" t="s">
        <v>743</v>
      </c>
      <c r="B1833" s="1">
        <v>1010477</v>
      </c>
      <c r="C1833" s="1">
        <v>2022</v>
      </c>
      <c r="D1833" s="1" t="s">
        <v>0</v>
      </c>
      <c r="E1833" s="1" t="s">
        <v>1</v>
      </c>
      <c r="F1833" s="1" t="s">
        <v>12</v>
      </c>
      <c r="G1833" s="1" t="s">
        <v>3</v>
      </c>
      <c r="H1833" s="1" t="s">
        <v>10</v>
      </c>
      <c r="I1833" s="1"/>
      <c r="J1833" s="1"/>
      <c r="K1833" s="1"/>
      <c r="L1833" s="28">
        <v>3</v>
      </c>
      <c r="M1833" s="31">
        <v>13.542287999999999</v>
      </c>
      <c r="N1833" s="31">
        <v>0.39052870000000001</v>
      </c>
    </row>
    <row r="1834" spans="1:14" x14ac:dyDescent="0.25">
      <c r="A1834" s="1" t="s">
        <v>743</v>
      </c>
      <c r="B1834" s="1">
        <v>1010477</v>
      </c>
      <c r="C1834" s="1">
        <v>2022</v>
      </c>
      <c r="D1834" s="1" t="s">
        <v>0</v>
      </c>
      <c r="E1834" s="1" t="s">
        <v>1</v>
      </c>
      <c r="F1834" s="1" t="s">
        <v>12</v>
      </c>
      <c r="G1834" s="1" t="s">
        <v>3</v>
      </c>
      <c r="H1834" s="1" t="s">
        <v>9</v>
      </c>
      <c r="I1834" s="1"/>
      <c r="J1834" s="1"/>
      <c r="K1834" s="1"/>
      <c r="L1834" s="28">
        <v>6</v>
      </c>
      <c r="M1834" s="31">
        <v>0.74856959999999995</v>
      </c>
      <c r="N1834" s="31">
        <v>2.1586999999999999E-2</v>
      </c>
    </row>
    <row r="1835" spans="1:14" x14ac:dyDescent="0.25">
      <c r="A1835" s="1" t="s">
        <v>743</v>
      </c>
      <c r="B1835" s="1">
        <v>1010477</v>
      </c>
      <c r="C1835" s="1">
        <v>2022</v>
      </c>
      <c r="D1835" s="1" t="s">
        <v>0</v>
      </c>
      <c r="E1835" s="1" t="s">
        <v>1</v>
      </c>
      <c r="F1835" s="1" t="s">
        <v>12</v>
      </c>
      <c r="G1835" s="1" t="s">
        <v>3</v>
      </c>
      <c r="H1835" s="1" t="s">
        <v>7</v>
      </c>
      <c r="I1835" s="1"/>
      <c r="J1835" s="1"/>
      <c r="K1835" s="1"/>
      <c r="L1835" s="28">
        <v>136</v>
      </c>
      <c r="M1835" s="31">
        <v>49.194009600000001</v>
      </c>
      <c r="N1835" s="31">
        <v>1.4186430000000001</v>
      </c>
    </row>
    <row r="1836" spans="1:14" x14ac:dyDescent="0.25">
      <c r="A1836" s="1" t="s">
        <v>756</v>
      </c>
      <c r="B1836" s="1">
        <v>1010483</v>
      </c>
      <c r="C1836" s="1">
        <v>2022</v>
      </c>
      <c r="D1836" s="1" t="s">
        <v>0</v>
      </c>
      <c r="E1836" s="1" t="s">
        <v>1</v>
      </c>
      <c r="F1836" s="1" t="s">
        <v>12</v>
      </c>
      <c r="G1836" s="1" t="s">
        <v>3</v>
      </c>
      <c r="H1836" s="1" t="s">
        <v>7</v>
      </c>
      <c r="I1836" s="1"/>
      <c r="J1836" s="1"/>
      <c r="K1836" s="1"/>
      <c r="L1836" s="28">
        <v>71</v>
      </c>
      <c r="M1836" s="31">
        <v>43.3821984</v>
      </c>
      <c r="N1836" s="31">
        <v>1.2510437000000001</v>
      </c>
    </row>
    <row r="1837" spans="1:14" x14ac:dyDescent="0.25">
      <c r="A1837" s="1" t="s">
        <v>152</v>
      </c>
      <c r="B1837" s="1">
        <v>1010488</v>
      </c>
      <c r="C1837" s="1">
        <v>2022</v>
      </c>
      <c r="D1837" s="1" t="s">
        <v>0</v>
      </c>
      <c r="E1837" s="1" t="s">
        <v>1</v>
      </c>
      <c r="F1837" s="1" t="s">
        <v>25</v>
      </c>
      <c r="G1837" s="1" t="s">
        <v>3</v>
      </c>
      <c r="H1837" s="1" t="s">
        <v>4</v>
      </c>
      <c r="I1837" s="1"/>
      <c r="J1837" s="1"/>
      <c r="K1837" s="1"/>
      <c r="L1837" s="28">
        <v>4</v>
      </c>
      <c r="M1837" s="31">
        <v>1.1930573</v>
      </c>
      <c r="N1837" s="31">
        <v>8.5947999999999997E-3</v>
      </c>
    </row>
    <row r="1838" spans="1:14" x14ac:dyDescent="0.25">
      <c r="A1838" s="1" t="s">
        <v>152</v>
      </c>
      <c r="B1838" s="1">
        <v>1010488</v>
      </c>
      <c r="C1838" s="1">
        <v>2022</v>
      </c>
      <c r="D1838" s="1" t="s">
        <v>0</v>
      </c>
      <c r="E1838" s="1" t="s">
        <v>1</v>
      </c>
      <c r="F1838" s="1" t="s">
        <v>25</v>
      </c>
      <c r="G1838" s="1" t="s">
        <v>3</v>
      </c>
      <c r="H1838" s="1" t="s">
        <v>5</v>
      </c>
      <c r="I1838" s="1"/>
      <c r="J1838" s="1"/>
      <c r="K1838" s="1"/>
      <c r="L1838" s="28">
        <v>1</v>
      </c>
      <c r="M1838" s="31">
        <v>3.9967419</v>
      </c>
      <c r="N1838" s="31">
        <v>2.8792700000000001E-2</v>
      </c>
    </row>
    <row r="1839" spans="1:14" x14ac:dyDescent="0.25">
      <c r="A1839" s="1" t="s">
        <v>24100</v>
      </c>
      <c r="B1839" s="1">
        <v>1010489</v>
      </c>
      <c r="C1839" s="1">
        <v>2022</v>
      </c>
      <c r="D1839" s="1" t="s">
        <v>0</v>
      </c>
      <c r="E1839" s="1" t="s">
        <v>1</v>
      </c>
      <c r="F1839" s="1" t="s">
        <v>12</v>
      </c>
      <c r="G1839" s="1" t="s">
        <v>3</v>
      </c>
      <c r="H1839" s="1" t="s">
        <v>5</v>
      </c>
      <c r="I1839" s="1"/>
      <c r="J1839" s="1"/>
      <c r="K1839" s="1"/>
      <c r="L1839" s="28">
        <v>3</v>
      </c>
      <c r="M1839" s="31">
        <v>1.0794432</v>
      </c>
      <c r="N1839" s="31">
        <v>3.1128699999999999E-2</v>
      </c>
    </row>
    <row r="1840" spans="1:14" x14ac:dyDescent="0.25">
      <c r="A1840" s="1" t="s">
        <v>24100</v>
      </c>
      <c r="B1840" s="1">
        <v>1010489</v>
      </c>
      <c r="C1840" s="1">
        <v>2022</v>
      </c>
      <c r="D1840" s="1" t="s">
        <v>0</v>
      </c>
      <c r="E1840" s="1" t="s">
        <v>1</v>
      </c>
      <c r="F1840" s="1" t="s">
        <v>12</v>
      </c>
      <c r="G1840" s="1" t="s">
        <v>3</v>
      </c>
      <c r="H1840" s="1" t="s">
        <v>10</v>
      </c>
      <c r="I1840" s="1"/>
      <c r="J1840" s="1"/>
      <c r="K1840" s="1"/>
      <c r="L1840" s="28">
        <v>1</v>
      </c>
      <c r="M1840" s="31">
        <v>6.7922111999999997</v>
      </c>
      <c r="N1840" s="31">
        <v>0.19587189999999999</v>
      </c>
    </row>
    <row r="1841" spans="1:14" x14ac:dyDescent="0.25">
      <c r="A1841" s="1" t="s">
        <v>24100</v>
      </c>
      <c r="B1841" s="1">
        <v>1010489</v>
      </c>
      <c r="C1841" s="1">
        <v>2022</v>
      </c>
      <c r="D1841" s="1" t="s">
        <v>0</v>
      </c>
      <c r="E1841" s="1" t="s">
        <v>1</v>
      </c>
      <c r="F1841" s="1" t="s">
        <v>12</v>
      </c>
      <c r="G1841" s="1" t="s">
        <v>3</v>
      </c>
      <c r="H1841" s="1" t="s">
        <v>6</v>
      </c>
      <c r="I1841" s="1"/>
      <c r="J1841" s="1"/>
      <c r="K1841" s="1"/>
      <c r="L1841" s="28">
        <v>1</v>
      </c>
      <c r="M1841" s="31">
        <v>0.39330179999999998</v>
      </c>
      <c r="N1841" s="31">
        <v>1.13419E-2</v>
      </c>
    </row>
    <row r="1842" spans="1:14" x14ac:dyDescent="0.25">
      <c r="A1842" s="1" t="s">
        <v>24100</v>
      </c>
      <c r="B1842" s="1">
        <v>1010489</v>
      </c>
      <c r="C1842" s="1">
        <v>2022</v>
      </c>
      <c r="D1842" s="1" t="s">
        <v>0</v>
      </c>
      <c r="E1842" s="1" t="s">
        <v>1</v>
      </c>
      <c r="F1842" s="1" t="s">
        <v>12</v>
      </c>
      <c r="G1842" s="1" t="s">
        <v>3</v>
      </c>
      <c r="H1842" s="1" t="s">
        <v>7</v>
      </c>
      <c r="I1842" s="1"/>
      <c r="J1842" s="1"/>
      <c r="K1842" s="1"/>
      <c r="L1842" s="28">
        <v>6</v>
      </c>
      <c r="M1842" s="31">
        <v>2.5997471999999999</v>
      </c>
      <c r="N1842" s="31">
        <v>7.4970800000000004E-2</v>
      </c>
    </row>
    <row r="1843" spans="1:14" x14ac:dyDescent="0.25">
      <c r="A1843" s="1" t="s">
        <v>24101</v>
      </c>
      <c r="B1843" s="1">
        <v>1010491</v>
      </c>
      <c r="C1843" s="1">
        <v>2022</v>
      </c>
      <c r="D1843" s="1" t="s">
        <v>0</v>
      </c>
      <c r="E1843" s="1" t="s">
        <v>1</v>
      </c>
      <c r="F1843" s="1" t="s">
        <v>12</v>
      </c>
      <c r="G1843" s="1" t="s">
        <v>3</v>
      </c>
      <c r="H1843" s="1" t="s">
        <v>7</v>
      </c>
      <c r="I1843" s="1"/>
      <c r="J1843" s="1"/>
      <c r="K1843" s="1"/>
      <c r="L1843" s="28">
        <v>281</v>
      </c>
      <c r="M1843" s="31">
        <v>129.0485472</v>
      </c>
      <c r="N1843" s="31">
        <v>3.7214657999999998</v>
      </c>
    </row>
    <row r="1844" spans="1:14" x14ac:dyDescent="0.25">
      <c r="A1844" s="1" t="s">
        <v>24101</v>
      </c>
      <c r="B1844" s="1">
        <v>1010491</v>
      </c>
      <c r="C1844" s="1">
        <v>2022</v>
      </c>
      <c r="D1844" s="1" t="s">
        <v>0</v>
      </c>
      <c r="E1844" s="1" t="s">
        <v>1</v>
      </c>
      <c r="F1844" s="1" t="s">
        <v>12</v>
      </c>
      <c r="G1844" s="1" t="s">
        <v>3</v>
      </c>
      <c r="H1844" s="1" t="s">
        <v>5</v>
      </c>
      <c r="I1844" s="1"/>
      <c r="J1844" s="1"/>
      <c r="K1844" s="1"/>
      <c r="L1844" s="28">
        <v>1</v>
      </c>
      <c r="M1844" s="31">
        <v>26.30208</v>
      </c>
      <c r="N1844" s="31">
        <v>0.75849200000000006</v>
      </c>
    </row>
    <row r="1845" spans="1:14" x14ac:dyDescent="0.25">
      <c r="A1845" s="1" t="s">
        <v>24101</v>
      </c>
      <c r="B1845" s="1">
        <v>1010491</v>
      </c>
      <c r="C1845" s="1">
        <v>2022</v>
      </c>
      <c r="D1845" s="1" t="s">
        <v>0</v>
      </c>
      <c r="E1845" s="1" t="s">
        <v>1</v>
      </c>
      <c r="F1845" s="1" t="s">
        <v>12</v>
      </c>
      <c r="G1845" s="1" t="s">
        <v>3</v>
      </c>
      <c r="H1845" s="1" t="s">
        <v>10</v>
      </c>
      <c r="I1845" s="1"/>
      <c r="J1845" s="1"/>
      <c r="K1845" s="1"/>
      <c r="L1845" s="28">
        <v>2</v>
      </c>
      <c r="M1845" s="31">
        <v>719.70461760000001</v>
      </c>
      <c r="N1845" s="31">
        <v>20.754639699999998</v>
      </c>
    </row>
    <row r="1846" spans="1:14" x14ac:dyDescent="0.25">
      <c r="A1846" s="1" t="s">
        <v>24102</v>
      </c>
      <c r="B1846" s="1">
        <v>1010492</v>
      </c>
      <c r="C1846" s="1">
        <v>2022</v>
      </c>
      <c r="D1846" s="1" t="s">
        <v>0</v>
      </c>
      <c r="E1846" s="1" t="s">
        <v>1</v>
      </c>
      <c r="F1846" s="1" t="s">
        <v>12</v>
      </c>
      <c r="G1846" s="1" t="s">
        <v>3</v>
      </c>
      <c r="H1846" s="1" t="s">
        <v>7</v>
      </c>
      <c r="I1846" s="1"/>
      <c r="J1846" s="1"/>
      <c r="K1846" s="1"/>
      <c r="L1846" s="28">
        <v>130</v>
      </c>
      <c r="M1846" s="31">
        <v>100.0343616</v>
      </c>
      <c r="N1846" s="31">
        <v>2.8847627999999998</v>
      </c>
    </row>
    <row r="1847" spans="1:14" x14ac:dyDescent="0.25">
      <c r="A1847" s="1" t="s">
        <v>24103</v>
      </c>
      <c r="B1847" s="1">
        <v>1010495</v>
      </c>
      <c r="C1847" s="1">
        <v>2022</v>
      </c>
      <c r="D1847" s="1" t="s">
        <v>0</v>
      </c>
      <c r="E1847" s="1" t="s">
        <v>1</v>
      </c>
      <c r="F1847" s="1" t="s">
        <v>12</v>
      </c>
      <c r="G1847" s="1" t="s">
        <v>3</v>
      </c>
      <c r="H1847" s="1" t="s">
        <v>7</v>
      </c>
      <c r="I1847" s="1"/>
      <c r="J1847" s="1"/>
      <c r="K1847" s="1"/>
      <c r="L1847" s="28">
        <v>9</v>
      </c>
      <c r="M1847" s="31">
        <v>2.1373631999999998</v>
      </c>
      <c r="N1847" s="31">
        <v>6.1636700000000003E-2</v>
      </c>
    </row>
    <row r="1848" spans="1:14" x14ac:dyDescent="0.25">
      <c r="A1848" s="1" t="s">
        <v>24104</v>
      </c>
      <c r="B1848" s="1">
        <v>1010497</v>
      </c>
      <c r="C1848" s="1">
        <v>2022</v>
      </c>
      <c r="D1848" s="1" t="s">
        <v>0</v>
      </c>
      <c r="E1848" s="1" t="s">
        <v>1</v>
      </c>
      <c r="F1848" s="1" t="s">
        <v>12</v>
      </c>
      <c r="G1848" s="1" t="s">
        <v>3</v>
      </c>
      <c r="H1848" s="1" t="s">
        <v>7</v>
      </c>
      <c r="I1848" s="1"/>
      <c r="J1848" s="1"/>
      <c r="K1848" s="1"/>
      <c r="L1848" s="28">
        <v>247</v>
      </c>
      <c r="M1848" s="31">
        <v>73.464153600000003</v>
      </c>
      <c r="N1848" s="31">
        <v>2.1185385999999999</v>
      </c>
    </row>
    <row r="1849" spans="1:14" x14ac:dyDescent="0.25">
      <c r="A1849" s="1" t="s">
        <v>24104</v>
      </c>
      <c r="B1849" s="1">
        <v>1010497</v>
      </c>
      <c r="C1849" s="1">
        <v>2022</v>
      </c>
      <c r="D1849" s="1" t="s">
        <v>0</v>
      </c>
      <c r="E1849" s="1" t="s">
        <v>1</v>
      </c>
      <c r="F1849" s="1" t="s">
        <v>12</v>
      </c>
      <c r="G1849" s="1" t="s">
        <v>3</v>
      </c>
      <c r="H1849" s="1" t="s">
        <v>6</v>
      </c>
      <c r="I1849" s="1"/>
      <c r="J1849" s="1"/>
      <c r="K1849" s="1"/>
      <c r="L1849" s="28">
        <v>1</v>
      </c>
      <c r="M1849" s="31">
        <v>11.344703600000001</v>
      </c>
      <c r="N1849" s="31">
        <v>0.32715539999999999</v>
      </c>
    </row>
    <row r="1850" spans="1:14" x14ac:dyDescent="0.25">
      <c r="A1850" s="1" t="s">
        <v>416</v>
      </c>
      <c r="B1850" s="1">
        <v>1010498</v>
      </c>
      <c r="C1850" s="1">
        <v>2022</v>
      </c>
      <c r="D1850" s="1" t="s">
        <v>0</v>
      </c>
      <c r="E1850" s="1" t="s">
        <v>1</v>
      </c>
      <c r="F1850" s="1" t="s">
        <v>12</v>
      </c>
      <c r="G1850" s="1" t="s">
        <v>3</v>
      </c>
      <c r="H1850" s="1" t="s">
        <v>10</v>
      </c>
      <c r="I1850" s="1"/>
      <c r="J1850" s="1"/>
      <c r="K1850" s="1"/>
      <c r="L1850" s="28">
        <v>1</v>
      </c>
      <c r="M1850" s="31">
        <v>17.939404799999998</v>
      </c>
      <c r="N1850" s="31">
        <v>0.51733150000000006</v>
      </c>
    </row>
    <row r="1851" spans="1:14" x14ac:dyDescent="0.25">
      <c r="A1851" s="1" t="s">
        <v>416</v>
      </c>
      <c r="B1851" s="1">
        <v>1010498</v>
      </c>
      <c r="C1851" s="1">
        <v>2022</v>
      </c>
      <c r="D1851" s="1" t="s">
        <v>0</v>
      </c>
      <c r="E1851" s="1" t="s">
        <v>1</v>
      </c>
      <c r="F1851" s="1" t="s">
        <v>12</v>
      </c>
      <c r="G1851" s="1" t="s">
        <v>3</v>
      </c>
      <c r="H1851" s="1" t="s">
        <v>7</v>
      </c>
      <c r="I1851" s="1"/>
      <c r="J1851" s="1"/>
      <c r="K1851" s="1"/>
      <c r="L1851" s="28">
        <v>121</v>
      </c>
      <c r="M1851" s="31">
        <v>24.448166400000002</v>
      </c>
      <c r="N1851" s="31">
        <v>0.70502940000000003</v>
      </c>
    </row>
    <row r="1852" spans="1:14" x14ac:dyDescent="0.25">
      <c r="A1852" s="1" t="s">
        <v>815</v>
      </c>
      <c r="B1852" s="1">
        <v>1010500</v>
      </c>
      <c r="C1852" s="1">
        <v>2022</v>
      </c>
      <c r="D1852" s="1" t="s">
        <v>0</v>
      </c>
      <c r="E1852" s="1" t="s">
        <v>1</v>
      </c>
      <c r="F1852" s="1" t="s">
        <v>12</v>
      </c>
      <c r="G1852" s="1" t="s">
        <v>3</v>
      </c>
      <c r="H1852" s="1" t="s">
        <v>5</v>
      </c>
      <c r="I1852" s="1"/>
      <c r="J1852" s="1"/>
      <c r="K1852" s="1"/>
      <c r="L1852" s="28">
        <v>2</v>
      </c>
      <c r="M1852" s="31">
        <v>4.5727679999999999</v>
      </c>
      <c r="N1852" s="31">
        <v>0.13186819999999999</v>
      </c>
    </row>
    <row r="1853" spans="1:14" x14ac:dyDescent="0.25">
      <c r="A1853" s="1" t="s">
        <v>815</v>
      </c>
      <c r="B1853" s="1">
        <v>1010500</v>
      </c>
      <c r="C1853" s="1">
        <v>2022</v>
      </c>
      <c r="D1853" s="1" t="s">
        <v>0</v>
      </c>
      <c r="E1853" s="1" t="s">
        <v>1</v>
      </c>
      <c r="F1853" s="1" t="s">
        <v>12</v>
      </c>
      <c r="G1853" s="1" t="s">
        <v>3</v>
      </c>
      <c r="H1853" s="1" t="s">
        <v>7</v>
      </c>
      <c r="I1853" s="1"/>
      <c r="J1853" s="1"/>
      <c r="K1853" s="1"/>
      <c r="L1853" s="28">
        <v>54</v>
      </c>
      <c r="M1853" s="31">
        <v>10.0898208</v>
      </c>
      <c r="N1853" s="31">
        <v>0.29096739999999999</v>
      </c>
    </row>
    <row r="1854" spans="1:14" x14ac:dyDescent="0.25">
      <c r="A1854" s="1" t="s">
        <v>815</v>
      </c>
      <c r="B1854" s="1">
        <v>1010500</v>
      </c>
      <c r="C1854" s="1">
        <v>2022</v>
      </c>
      <c r="D1854" s="1" t="s">
        <v>0</v>
      </c>
      <c r="E1854" s="1" t="s">
        <v>1</v>
      </c>
      <c r="F1854" s="1" t="s">
        <v>12</v>
      </c>
      <c r="G1854" s="1" t="s">
        <v>3</v>
      </c>
      <c r="H1854" s="1" t="s">
        <v>9</v>
      </c>
      <c r="I1854" s="1"/>
      <c r="J1854" s="1"/>
      <c r="K1854" s="1"/>
      <c r="L1854" s="28">
        <v>15</v>
      </c>
      <c r="M1854" s="31">
        <v>2.4950496000000002</v>
      </c>
      <c r="N1854" s="31">
        <v>7.1951500000000002E-2</v>
      </c>
    </row>
    <row r="1855" spans="1:14" x14ac:dyDescent="0.25">
      <c r="A1855" s="1" t="s">
        <v>815</v>
      </c>
      <c r="B1855" s="1">
        <v>1010500</v>
      </c>
      <c r="C1855" s="1">
        <v>2022</v>
      </c>
      <c r="D1855" s="1" t="s">
        <v>0</v>
      </c>
      <c r="E1855" s="1" t="s">
        <v>1</v>
      </c>
      <c r="F1855" s="1" t="s">
        <v>12</v>
      </c>
      <c r="G1855" s="1" t="s">
        <v>3</v>
      </c>
      <c r="H1855" s="1" t="s">
        <v>10</v>
      </c>
      <c r="I1855" s="1"/>
      <c r="J1855" s="1"/>
      <c r="K1855" s="1"/>
      <c r="L1855" s="28">
        <v>3</v>
      </c>
      <c r="M1855" s="31">
        <v>0.29074559999999999</v>
      </c>
      <c r="N1855" s="31">
        <v>8.3844000000000002E-3</v>
      </c>
    </row>
    <row r="1856" spans="1:14" x14ac:dyDescent="0.25">
      <c r="A1856" s="1" t="s">
        <v>815</v>
      </c>
      <c r="B1856" s="1">
        <v>1010500</v>
      </c>
      <c r="C1856" s="1">
        <v>2022</v>
      </c>
      <c r="D1856" s="1" t="s">
        <v>0</v>
      </c>
      <c r="E1856" s="1" t="s">
        <v>1</v>
      </c>
      <c r="F1856" s="1" t="s">
        <v>12</v>
      </c>
      <c r="G1856" s="1" t="s">
        <v>3</v>
      </c>
      <c r="H1856" s="1" t="s">
        <v>8</v>
      </c>
      <c r="I1856" s="1"/>
      <c r="J1856" s="1"/>
      <c r="K1856" s="1"/>
      <c r="L1856" s="28">
        <v>7</v>
      </c>
      <c r="M1856" s="31">
        <v>3.3209567999999998</v>
      </c>
      <c r="N1856" s="31">
        <v>9.5768800000000001E-2</v>
      </c>
    </row>
    <row r="1857" spans="1:14" x14ac:dyDescent="0.25">
      <c r="A1857" s="1" t="s">
        <v>698</v>
      </c>
      <c r="B1857" s="1">
        <v>1010509</v>
      </c>
      <c r="C1857" s="1">
        <v>2022</v>
      </c>
      <c r="D1857" s="1" t="s">
        <v>0</v>
      </c>
      <c r="E1857" s="1" t="s">
        <v>1</v>
      </c>
      <c r="F1857" s="1" t="s">
        <v>25</v>
      </c>
      <c r="G1857" s="1" t="s">
        <v>3</v>
      </c>
      <c r="H1857" s="1" t="s">
        <v>7</v>
      </c>
      <c r="I1857" s="1"/>
      <c r="J1857" s="1"/>
      <c r="K1857" s="1"/>
      <c r="L1857" s="28">
        <v>439</v>
      </c>
      <c r="M1857" s="31">
        <v>60.680089899999999</v>
      </c>
      <c r="N1857" s="31">
        <v>2.9095512000000001</v>
      </c>
    </row>
    <row r="1858" spans="1:14" x14ac:dyDescent="0.25">
      <c r="A1858" s="1" t="s">
        <v>759</v>
      </c>
      <c r="B1858" s="1">
        <v>1010510</v>
      </c>
      <c r="C1858" s="1">
        <v>2022</v>
      </c>
      <c r="D1858" s="1" t="s">
        <v>0</v>
      </c>
      <c r="E1858" s="1" t="s">
        <v>1</v>
      </c>
      <c r="F1858" s="1" t="s">
        <v>25</v>
      </c>
      <c r="G1858" s="1" t="s">
        <v>3</v>
      </c>
      <c r="H1858" s="1" t="s">
        <v>7</v>
      </c>
      <c r="I1858" s="1"/>
      <c r="J1858" s="1"/>
      <c r="K1858" s="1"/>
      <c r="L1858" s="28">
        <v>165</v>
      </c>
      <c r="M1858" s="31">
        <v>24.110930199999999</v>
      </c>
      <c r="N1858" s="31">
        <v>1.1211552</v>
      </c>
    </row>
    <row r="1859" spans="1:14" x14ac:dyDescent="0.25">
      <c r="A1859" s="1" t="s">
        <v>772</v>
      </c>
      <c r="B1859" s="1">
        <v>1010544</v>
      </c>
      <c r="C1859" s="1">
        <v>2022</v>
      </c>
      <c r="D1859" s="1" t="s">
        <v>0</v>
      </c>
      <c r="E1859" s="1" t="s">
        <v>1</v>
      </c>
      <c r="F1859" s="1" t="s">
        <v>25</v>
      </c>
      <c r="G1859" s="1" t="s">
        <v>3</v>
      </c>
      <c r="H1859" s="1" t="s">
        <v>7</v>
      </c>
      <c r="I1859" s="1"/>
      <c r="J1859" s="1"/>
      <c r="K1859" s="1"/>
      <c r="L1859" s="28">
        <v>339</v>
      </c>
      <c r="M1859" s="31">
        <v>11.617422599999999</v>
      </c>
      <c r="N1859" s="31">
        <v>0.25839689999999998</v>
      </c>
    </row>
    <row r="1860" spans="1:14" x14ac:dyDescent="0.25">
      <c r="A1860" s="1" t="s">
        <v>1218</v>
      </c>
      <c r="B1860" s="1">
        <v>1010547</v>
      </c>
      <c r="C1860" s="1">
        <v>2022</v>
      </c>
      <c r="D1860" s="1" t="s">
        <v>0</v>
      </c>
      <c r="E1860" s="1" t="s">
        <v>1</v>
      </c>
      <c r="F1860" s="1" t="s">
        <v>25</v>
      </c>
      <c r="G1860" s="1" t="s">
        <v>3</v>
      </c>
      <c r="H1860" s="1" t="s">
        <v>8</v>
      </c>
      <c r="I1860" s="1"/>
      <c r="J1860" s="1"/>
      <c r="K1860" s="1"/>
      <c r="L1860" s="28">
        <v>0</v>
      </c>
      <c r="M1860" s="31">
        <v>0</v>
      </c>
      <c r="N1860" s="31">
        <v>0</v>
      </c>
    </row>
    <row r="1861" spans="1:14" x14ac:dyDescent="0.25">
      <c r="A1861" s="1" t="s">
        <v>1218</v>
      </c>
      <c r="B1861" s="1">
        <v>1010547</v>
      </c>
      <c r="C1861" s="1">
        <v>2022</v>
      </c>
      <c r="D1861" s="1" t="s">
        <v>0</v>
      </c>
      <c r="E1861" s="1" t="s">
        <v>1</v>
      </c>
      <c r="F1861" s="1" t="s">
        <v>25</v>
      </c>
      <c r="G1861" s="1" t="s">
        <v>3</v>
      </c>
      <c r="H1861" s="1" t="s">
        <v>9</v>
      </c>
      <c r="I1861" s="1"/>
      <c r="J1861" s="1"/>
      <c r="K1861" s="1"/>
      <c r="L1861" s="28">
        <v>0</v>
      </c>
      <c r="M1861" s="31">
        <v>0</v>
      </c>
      <c r="N1861" s="31">
        <v>0</v>
      </c>
    </row>
    <row r="1862" spans="1:14" x14ac:dyDescent="0.25">
      <c r="A1862" s="1" t="s">
        <v>1218</v>
      </c>
      <c r="B1862" s="1">
        <v>1010547</v>
      </c>
      <c r="C1862" s="1">
        <v>2022</v>
      </c>
      <c r="D1862" s="1" t="s">
        <v>0</v>
      </c>
      <c r="E1862" s="1" t="s">
        <v>1</v>
      </c>
      <c r="F1862" s="1" t="s">
        <v>25</v>
      </c>
      <c r="G1862" s="1" t="s">
        <v>3</v>
      </c>
      <c r="H1862" s="1" t="s">
        <v>10</v>
      </c>
      <c r="I1862" s="1"/>
      <c r="J1862" s="1"/>
      <c r="K1862" s="1"/>
      <c r="L1862" s="28">
        <v>0</v>
      </c>
      <c r="M1862" s="31">
        <v>0</v>
      </c>
      <c r="N1862" s="31">
        <v>0</v>
      </c>
    </row>
    <row r="1863" spans="1:14" x14ac:dyDescent="0.25">
      <c r="A1863" s="1" t="s">
        <v>1218</v>
      </c>
      <c r="B1863" s="1">
        <v>1010547</v>
      </c>
      <c r="C1863" s="1">
        <v>2022</v>
      </c>
      <c r="D1863" s="1" t="s">
        <v>0</v>
      </c>
      <c r="E1863" s="1" t="s">
        <v>1</v>
      </c>
      <c r="F1863" s="1" t="s">
        <v>25</v>
      </c>
      <c r="G1863" s="1" t="s">
        <v>3</v>
      </c>
      <c r="H1863" s="1" t="s">
        <v>6</v>
      </c>
      <c r="I1863" s="1"/>
      <c r="J1863" s="1"/>
      <c r="K1863" s="1"/>
      <c r="L1863" s="28">
        <v>0</v>
      </c>
      <c r="M1863" s="31">
        <v>0</v>
      </c>
      <c r="N1863" s="31">
        <v>0</v>
      </c>
    </row>
    <row r="1864" spans="1:14" x14ac:dyDescent="0.25">
      <c r="A1864" s="1" t="s">
        <v>1218</v>
      </c>
      <c r="B1864" s="1">
        <v>1010547</v>
      </c>
      <c r="C1864" s="1">
        <v>2022</v>
      </c>
      <c r="D1864" s="1" t="s">
        <v>0</v>
      </c>
      <c r="E1864" s="1" t="s">
        <v>1</v>
      </c>
      <c r="F1864" s="1" t="s">
        <v>25</v>
      </c>
      <c r="G1864" s="1" t="s">
        <v>3</v>
      </c>
      <c r="H1864" s="1" t="s">
        <v>4</v>
      </c>
      <c r="I1864" s="1"/>
      <c r="J1864" s="1"/>
      <c r="K1864" s="1"/>
      <c r="L1864" s="28">
        <v>0</v>
      </c>
      <c r="M1864" s="31">
        <v>0</v>
      </c>
      <c r="N1864" s="31">
        <v>0</v>
      </c>
    </row>
    <row r="1865" spans="1:14" x14ac:dyDescent="0.25">
      <c r="A1865" s="1" t="s">
        <v>1218</v>
      </c>
      <c r="B1865" s="1">
        <v>1010547</v>
      </c>
      <c r="C1865" s="1">
        <v>2022</v>
      </c>
      <c r="D1865" s="1" t="s">
        <v>0</v>
      </c>
      <c r="E1865" s="1" t="s">
        <v>1</v>
      </c>
      <c r="F1865" s="1" t="s">
        <v>25</v>
      </c>
      <c r="G1865" s="1" t="s">
        <v>3</v>
      </c>
      <c r="H1865" s="1" t="s">
        <v>7</v>
      </c>
      <c r="I1865" s="1"/>
      <c r="J1865" s="1"/>
      <c r="K1865" s="1"/>
      <c r="L1865" s="28">
        <v>8</v>
      </c>
      <c r="M1865" s="31">
        <v>0.1225667</v>
      </c>
      <c r="N1865" s="31">
        <v>1.9403000000000001E-3</v>
      </c>
    </row>
    <row r="1866" spans="1:14" x14ac:dyDescent="0.25">
      <c r="A1866" s="1" t="s">
        <v>1218</v>
      </c>
      <c r="B1866" s="1">
        <v>1010547</v>
      </c>
      <c r="C1866" s="1">
        <v>2022</v>
      </c>
      <c r="D1866" s="1" t="s">
        <v>0</v>
      </c>
      <c r="E1866" s="1" t="s">
        <v>1</v>
      </c>
      <c r="F1866" s="1" t="s">
        <v>25</v>
      </c>
      <c r="G1866" s="1" t="s">
        <v>3</v>
      </c>
      <c r="H1866" s="1" t="s">
        <v>5</v>
      </c>
      <c r="I1866" s="1"/>
      <c r="J1866" s="1"/>
      <c r="K1866" s="1"/>
      <c r="L1866" s="28">
        <v>0</v>
      </c>
      <c r="M1866" s="31">
        <v>0</v>
      </c>
      <c r="N1866" s="31">
        <v>0</v>
      </c>
    </row>
    <row r="1867" spans="1:14" x14ac:dyDescent="0.25">
      <c r="A1867" s="1" t="s">
        <v>24105</v>
      </c>
      <c r="B1867" s="1">
        <v>1010556</v>
      </c>
      <c r="C1867" s="1">
        <v>2022</v>
      </c>
      <c r="D1867" s="1" t="s">
        <v>0</v>
      </c>
      <c r="E1867" s="1" t="s">
        <v>1</v>
      </c>
      <c r="F1867" s="1" t="s">
        <v>12</v>
      </c>
      <c r="G1867" s="1" t="s">
        <v>3</v>
      </c>
      <c r="H1867" s="1" t="s">
        <v>4</v>
      </c>
      <c r="I1867" s="1"/>
      <c r="J1867" s="1"/>
      <c r="K1867" s="1"/>
      <c r="L1867" s="28">
        <v>1</v>
      </c>
      <c r="M1867" s="31">
        <v>405.12499200000002</v>
      </c>
      <c r="N1867" s="31">
        <v>11.6828808</v>
      </c>
    </row>
    <row r="1868" spans="1:14" x14ac:dyDescent="0.25">
      <c r="A1868" s="1" t="s">
        <v>24105</v>
      </c>
      <c r="B1868" s="1">
        <v>1010556</v>
      </c>
      <c r="C1868" s="1">
        <v>2022</v>
      </c>
      <c r="D1868" s="1" t="s">
        <v>0</v>
      </c>
      <c r="E1868" s="1" t="s">
        <v>1</v>
      </c>
      <c r="F1868" s="1" t="s">
        <v>12</v>
      </c>
      <c r="G1868" s="1" t="s">
        <v>3</v>
      </c>
      <c r="H1868" s="1" t="s">
        <v>5</v>
      </c>
      <c r="I1868" s="1"/>
      <c r="J1868" s="1"/>
      <c r="K1868" s="1"/>
      <c r="L1868" s="28">
        <v>1</v>
      </c>
      <c r="M1868" s="31">
        <v>0.91966079999999994</v>
      </c>
      <c r="N1868" s="31">
        <v>2.65209E-2</v>
      </c>
    </row>
    <row r="1869" spans="1:14" x14ac:dyDescent="0.25">
      <c r="A1869" s="1" t="s">
        <v>24105</v>
      </c>
      <c r="B1869" s="1">
        <v>1010556</v>
      </c>
      <c r="C1869" s="1">
        <v>2022</v>
      </c>
      <c r="D1869" s="1" t="s">
        <v>0</v>
      </c>
      <c r="E1869" s="1" t="s">
        <v>1</v>
      </c>
      <c r="F1869" s="1" t="s">
        <v>12</v>
      </c>
      <c r="G1869" s="1" t="s">
        <v>3</v>
      </c>
      <c r="H1869" s="1" t="s">
        <v>7</v>
      </c>
      <c r="I1869" s="1"/>
      <c r="J1869" s="1"/>
      <c r="K1869" s="1"/>
      <c r="L1869" s="28">
        <v>12</v>
      </c>
      <c r="M1869" s="31">
        <v>4.2090623999999996</v>
      </c>
      <c r="N1869" s="31">
        <v>0.1213798</v>
      </c>
    </row>
    <row r="1870" spans="1:14" x14ac:dyDescent="0.25">
      <c r="A1870" s="1" t="s">
        <v>24105</v>
      </c>
      <c r="B1870" s="1">
        <v>1010556</v>
      </c>
      <c r="C1870" s="1">
        <v>2022</v>
      </c>
      <c r="D1870" s="1" t="s">
        <v>0</v>
      </c>
      <c r="E1870" s="1" t="s">
        <v>1</v>
      </c>
      <c r="F1870" s="1" t="s">
        <v>12</v>
      </c>
      <c r="G1870" s="1" t="s">
        <v>3</v>
      </c>
      <c r="H1870" s="1" t="s">
        <v>10</v>
      </c>
      <c r="I1870" s="1"/>
      <c r="J1870" s="1"/>
      <c r="K1870" s="1"/>
      <c r="L1870" s="28">
        <v>2</v>
      </c>
      <c r="M1870" s="31">
        <v>12.5967264</v>
      </c>
      <c r="N1870" s="31">
        <v>0.3632609</v>
      </c>
    </row>
    <row r="1871" spans="1:14" x14ac:dyDescent="0.25">
      <c r="A1871" s="1" t="s">
        <v>24106</v>
      </c>
      <c r="B1871" s="1">
        <v>1010558</v>
      </c>
      <c r="C1871" s="1">
        <v>2022</v>
      </c>
      <c r="D1871" s="1" t="s">
        <v>0</v>
      </c>
      <c r="E1871" s="1" t="s">
        <v>1</v>
      </c>
      <c r="F1871" s="1" t="s">
        <v>12</v>
      </c>
      <c r="G1871" s="1" t="s">
        <v>3</v>
      </c>
      <c r="H1871" s="1" t="s">
        <v>9</v>
      </c>
      <c r="I1871" s="1"/>
      <c r="J1871" s="1"/>
      <c r="K1871" s="1"/>
      <c r="L1871" s="28">
        <v>4</v>
      </c>
      <c r="M1871" s="31">
        <v>0.6987525</v>
      </c>
      <c r="N1871" s="31">
        <v>2.0150399999999999E-2</v>
      </c>
    </row>
    <row r="1872" spans="1:14" x14ac:dyDescent="0.25">
      <c r="A1872" s="1" t="s">
        <v>24106</v>
      </c>
      <c r="B1872" s="1">
        <v>1010558</v>
      </c>
      <c r="C1872" s="1">
        <v>2022</v>
      </c>
      <c r="D1872" s="1" t="s">
        <v>0</v>
      </c>
      <c r="E1872" s="1" t="s">
        <v>1</v>
      </c>
      <c r="F1872" s="1" t="s">
        <v>12</v>
      </c>
      <c r="G1872" s="1" t="s">
        <v>3</v>
      </c>
      <c r="H1872" s="1" t="s">
        <v>7</v>
      </c>
      <c r="I1872" s="1"/>
      <c r="J1872" s="1"/>
      <c r="K1872" s="1"/>
      <c r="L1872" s="28">
        <v>29</v>
      </c>
      <c r="M1872" s="31">
        <v>8.0473055999999996</v>
      </c>
      <c r="N1872" s="31">
        <v>0.23206589999999999</v>
      </c>
    </row>
    <row r="1873" spans="1:14" x14ac:dyDescent="0.25">
      <c r="A1873" s="1" t="s">
        <v>24106</v>
      </c>
      <c r="B1873" s="1">
        <v>1010558</v>
      </c>
      <c r="C1873" s="1">
        <v>2022</v>
      </c>
      <c r="D1873" s="1" t="s">
        <v>0</v>
      </c>
      <c r="E1873" s="1" t="s">
        <v>1</v>
      </c>
      <c r="F1873" s="1" t="s">
        <v>12</v>
      </c>
      <c r="G1873" s="1" t="s">
        <v>3</v>
      </c>
      <c r="H1873" s="1" t="s">
        <v>10</v>
      </c>
      <c r="I1873" s="1"/>
      <c r="J1873" s="1"/>
      <c r="K1873" s="1"/>
      <c r="L1873" s="28">
        <v>3</v>
      </c>
      <c r="M1873" s="31">
        <v>9.2879904</v>
      </c>
      <c r="N1873" s="31">
        <v>0.26784449999999999</v>
      </c>
    </row>
    <row r="1874" spans="1:14" x14ac:dyDescent="0.25">
      <c r="A1874" s="1" t="s">
        <v>24107</v>
      </c>
      <c r="B1874" s="1">
        <v>1010559</v>
      </c>
      <c r="C1874" s="1">
        <v>2022</v>
      </c>
      <c r="D1874" s="1" t="s">
        <v>0</v>
      </c>
      <c r="E1874" s="1" t="s">
        <v>1</v>
      </c>
      <c r="F1874" s="1" t="s">
        <v>25</v>
      </c>
      <c r="G1874" s="1" t="s">
        <v>3</v>
      </c>
      <c r="H1874" s="1" t="s">
        <v>7</v>
      </c>
      <c r="I1874" s="1"/>
      <c r="J1874" s="1"/>
      <c r="K1874" s="1"/>
      <c r="L1874" s="28">
        <v>318</v>
      </c>
      <c r="M1874" s="31">
        <v>496.21792319999997</v>
      </c>
      <c r="N1874" s="31">
        <v>14.3097932</v>
      </c>
    </row>
    <row r="1875" spans="1:14" x14ac:dyDescent="0.25">
      <c r="A1875" s="1" t="s">
        <v>24108</v>
      </c>
      <c r="B1875" s="1">
        <v>1010577</v>
      </c>
      <c r="C1875" s="1">
        <v>2022</v>
      </c>
      <c r="D1875" s="1" t="s">
        <v>0</v>
      </c>
      <c r="E1875" s="1" t="s">
        <v>1</v>
      </c>
      <c r="F1875" s="1" t="s">
        <v>12</v>
      </c>
      <c r="G1875" s="1" t="s">
        <v>3</v>
      </c>
      <c r="H1875" s="1" t="s">
        <v>7</v>
      </c>
      <c r="I1875" s="1"/>
      <c r="J1875" s="1"/>
      <c r="K1875" s="1"/>
      <c r="L1875" s="28">
        <v>3</v>
      </c>
      <c r="M1875" s="31">
        <v>25.87</v>
      </c>
      <c r="N1875" s="31">
        <v>0.8</v>
      </c>
    </row>
    <row r="1876" spans="1:14" x14ac:dyDescent="0.25">
      <c r="A1876" s="1" t="s">
        <v>417</v>
      </c>
      <c r="B1876" s="1">
        <v>1010581</v>
      </c>
      <c r="C1876" s="1">
        <v>2022</v>
      </c>
      <c r="D1876" s="1" t="s">
        <v>0</v>
      </c>
      <c r="E1876" s="1" t="s">
        <v>1</v>
      </c>
      <c r="F1876" s="1" t="s">
        <v>12</v>
      </c>
      <c r="G1876" s="1" t="s">
        <v>3</v>
      </c>
      <c r="H1876" s="1" t="s">
        <v>7</v>
      </c>
      <c r="I1876" s="1"/>
      <c r="J1876" s="1"/>
      <c r="K1876" s="1"/>
      <c r="L1876" s="28">
        <v>197</v>
      </c>
      <c r="M1876" s="31">
        <v>124.7612178</v>
      </c>
      <c r="N1876" s="31">
        <v>3.1606363000000002</v>
      </c>
    </row>
    <row r="1877" spans="1:14" x14ac:dyDescent="0.25">
      <c r="A1877" s="1" t="s">
        <v>24109</v>
      </c>
      <c r="B1877" s="1">
        <v>1010583</v>
      </c>
      <c r="C1877" s="1">
        <v>2022</v>
      </c>
      <c r="D1877" s="1" t="s">
        <v>0</v>
      </c>
      <c r="E1877" s="1" t="s">
        <v>1</v>
      </c>
      <c r="F1877" s="1" t="s">
        <v>12</v>
      </c>
      <c r="G1877" s="1" t="s">
        <v>3</v>
      </c>
      <c r="H1877" s="1" t="s">
        <v>7</v>
      </c>
      <c r="I1877" s="1"/>
      <c r="J1877" s="1"/>
      <c r="K1877" s="1"/>
      <c r="L1877" s="28">
        <v>1</v>
      </c>
      <c r="M1877" s="31">
        <v>1.62</v>
      </c>
      <c r="N1877" s="31">
        <v>0</v>
      </c>
    </row>
    <row r="1878" spans="1:14" x14ac:dyDescent="0.25">
      <c r="A1878" s="1" t="s">
        <v>1219</v>
      </c>
      <c r="B1878" s="1">
        <v>1010592</v>
      </c>
      <c r="C1878" s="1">
        <v>2022</v>
      </c>
      <c r="D1878" s="1" t="s">
        <v>0</v>
      </c>
      <c r="E1878" s="1" t="s">
        <v>1</v>
      </c>
      <c r="F1878" s="1" t="s">
        <v>25</v>
      </c>
      <c r="G1878" s="1" t="s">
        <v>3</v>
      </c>
      <c r="H1878" s="1" t="s">
        <v>10</v>
      </c>
      <c r="I1878" s="1"/>
      <c r="J1878" s="1"/>
      <c r="K1878" s="1"/>
      <c r="L1878" s="28">
        <v>0</v>
      </c>
      <c r="M1878" s="31">
        <v>0</v>
      </c>
      <c r="N1878" s="31">
        <v>0</v>
      </c>
    </row>
    <row r="1879" spans="1:14" x14ac:dyDescent="0.25">
      <c r="A1879" s="1" t="s">
        <v>1219</v>
      </c>
      <c r="B1879" s="1">
        <v>1010592</v>
      </c>
      <c r="C1879" s="1">
        <v>2022</v>
      </c>
      <c r="D1879" s="1" t="s">
        <v>0</v>
      </c>
      <c r="E1879" s="1" t="s">
        <v>1</v>
      </c>
      <c r="F1879" s="1" t="s">
        <v>25</v>
      </c>
      <c r="G1879" s="1" t="s">
        <v>3</v>
      </c>
      <c r="H1879" s="1" t="s">
        <v>4</v>
      </c>
      <c r="I1879" s="1"/>
      <c r="J1879" s="1"/>
      <c r="K1879" s="1"/>
      <c r="L1879" s="28">
        <v>0</v>
      </c>
      <c r="M1879" s="31">
        <v>0</v>
      </c>
      <c r="N1879" s="31">
        <v>0</v>
      </c>
    </row>
    <row r="1880" spans="1:14" x14ac:dyDescent="0.25">
      <c r="A1880" s="1" t="s">
        <v>1219</v>
      </c>
      <c r="B1880" s="1">
        <v>1010592</v>
      </c>
      <c r="C1880" s="1">
        <v>2022</v>
      </c>
      <c r="D1880" s="1" t="s">
        <v>0</v>
      </c>
      <c r="E1880" s="1" t="s">
        <v>1</v>
      </c>
      <c r="F1880" s="1" t="s">
        <v>25</v>
      </c>
      <c r="G1880" s="1" t="s">
        <v>3</v>
      </c>
      <c r="H1880" s="1" t="s">
        <v>8</v>
      </c>
      <c r="I1880" s="1"/>
      <c r="J1880" s="1"/>
      <c r="K1880" s="1"/>
      <c r="L1880" s="28">
        <v>0</v>
      </c>
      <c r="M1880" s="31">
        <v>0</v>
      </c>
      <c r="N1880" s="31">
        <v>0</v>
      </c>
    </row>
    <row r="1881" spans="1:14" x14ac:dyDescent="0.25">
      <c r="A1881" s="1" t="s">
        <v>1219</v>
      </c>
      <c r="B1881" s="1">
        <v>1010592</v>
      </c>
      <c r="C1881" s="1">
        <v>2022</v>
      </c>
      <c r="D1881" s="1" t="s">
        <v>0</v>
      </c>
      <c r="E1881" s="1" t="s">
        <v>1</v>
      </c>
      <c r="F1881" s="1" t="s">
        <v>25</v>
      </c>
      <c r="G1881" s="1" t="s">
        <v>3</v>
      </c>
      <c r="H1881" s="1" t="s">
        <v>5</v>
      </c>
      <c r="I1881" s="1"/>
      <c r="J1881" s="1"/>
      <c r="K1881" s="1"/>
      <c r="L1881" s="28">
        <v>1</v>
      </c>
      <c r="M1881" s="31">
        <v>1.28</v>
      </c>
      <c r="N1881" s="31">
        <v>0.1</v>
      </c>
    </row>
    <row r="1882" spans="1:14" x14ac:dyDescent="0.25">
      <c r="A1882" s="1" t="s">
        <v>1219</v>
      </c>
      <c r="B1882" s="1">
        <v>1010592</v>
      </c>
      <c r="C1882" s="1">
        <v>2022</v>
      </c>
      <c r="D1882" s="1" t="s">
        <v>0</v>
      </c>
      <c r="E1882" s="1" t="s">
        <v>1</v>
      </c>
      <c r="F1882" s="1" t="s">
        <v>25</v>
      </c>
      <c r="G1882" s="1" t="s">
        <v>3</v>
      </c>
      <c r="H1882" s="1" t="s">
        <v>7</v>
      </c>
      <c r="I1882" s="1"/>
      <c r="J1882" s="1"/>
      <c r="K1882" s="1"/>
      <c r="L1882" s="28">
        <v>0</v>
      </c>
      <c r="M1882" s="31">
        <v>0</v>
      </c>
      <c r="N1882" s="31">
        <v>0</v>
      </c>
    </row>
    <row r="1883" spans="1:14" x14ac:dyDescent="0.25">
      <c r="A1883" s="1" t="s">
        <v>1219</v>
      </c>
      <c r="B1883" s="1">
        <v>1010592</v>
      </c>
      <c r="C1883" s="1">
        <v>2022</v>
      </c>
      <c r="D1883" s="1" t="s">
        <v>0</v>
      </c>
      <c r="E1883" s="1" t="s">
        <v>1</v>
      </c>
      <c r="F1883" s="1" t="s">
        <v>25</v>
      </c>
      <c r="G1883" s="1" t="s">
        <v>3</v>
      </c>
      <c r="H1883" s="1" t="s">
        <v>6</v>
      </c>
      <c r="I1883" s="1"/>
      <c r="J1883" s="1"/>
      <c r="K1883" s="1"/>
      <c r="L1883" s="28">
        <v>0</v>
      </c>
      <c r="M1883" s="31">
        <v>0</v>
      </c>
      <c r="N1883" s="31">
        <v>0</v>
      </c>
    </row>
    <row r="1884" spans="1:14" x14ac:dyDescent="0.25">
      <c r="A1884" s="1" t="s">
        <v>1219</v>
      </c>
      <c r="B1884" s="1">
        <v>1010592</v>
      </c>
      <c r="C1884" s="1">
        <v>2022</v>
      </c>
      <c r="D1884" s="1" t="s">
        <v>0</v>
      </c>
      <c r="E1884" s="1" t="s">
        <v>1</v>
      </c>
      <c r="F1884" s="1" t="s">
        <v>25</v>
      </c>
      <c r="G1884" s="1" t="s">
        <v>3</v>
      </c>
      <c r="H1884" s="1" t="s">
        <v>9</v>
      </c>
      <c r="I1884" s="1"/>
      <c r="J1884" s="1"/>
      <c r="K1884" s="1"/>
      <c r="L1884" s="28">
        <v>9</v>
      </c>
      <c r="M1884" s="31">
        <v>0.41</v>
      </c>
      <c r="N1884" s="31">
        <v>0</v>
      </c>
    </row>
    <row r="1885" spans="1:14" x14ac:dyDescent="0.25">
      <c r="A1885" s="1" t="s">
        <v>1220</v>
      </c>
      <c r="B1885" s="1">
        <v>1010598</v>
      </c>
      <c r="C1885" s="1">
        <v>2022</v>
      </c>
      <c r="D1885" s="1" t="s">
        <v>0</v>
      </c>
      <c r="E1885" s="1" t="s">
        <v>1</v>
      </c>
      <c r="F1885" s="1" t="s">
        <v>25</v>
      </c>
      <c r="G1885" s="1" t="s">
        <v>3</v>
      </c>
      <c r="H1885" s="1" t="s">
        <v>8</v>
      </c>
      <c r="I1885" s="1"/>
      <c r="J1885" s="1"/>
      <c r="K1885" s="1"/>
      <c r="L1885" s="28">
        <v>0</v>
      </c>
      <c r="M1885" s="31">
        <v>0</v>
      </c>
      <c r="N1885" s="31">
        <v>0</v>
      </c>
    </row>
    <row r="1886" spans="1:14" x14ac:dyDescent="0.25">
      <c r="A1886" s="1" t="s">
        <v>1220</v>
      </c>
      <c r="B1886" s="1">
        <v>1010598</v>
      </c>
      <c r="C1886" s="1">
        <v>2022</v>
      </c>
      <c r="D1886" s="1" t="s">
        <v>0</v>
      </c>
      <c r="E1886" s="1" t="s">
        <v>1</v>
      </c>
      <c r="F1886" s="1" t="s">
        <v>25</v>
      </c>
      <c r="G1886" s="1" t="s">
        <v>3</v>
      </c>
      <c r="H1886" s="1" t="s">
        <v>4</v>
      </c>
      <c r="I1886" s="1"/>
      <c r="J1886" s="1"/>
      <c r="K1886" s="1"/>
      <c r="L1886" s="28">
        <v>4</v>
      </c>
      <c r="M1886" s="31">
        <v>0.22</v>
      </c>
      <c r="N1886" s="31">
        <v>0</v>
      </c>
    </row>
    <row r="1887" spans="1:14" x14ac:dyDescent="0.25">
      <c r="A1887" s="1" t="s">
        <v>1220</v>
      </c>
      <c r="B1887" s="1">
        <v>1010598</v>
      </c>
      <c r="C1887" s="1">
        <v>2022</v>
      </c>
      <c r="D1887" s="1" t="s">
        <v>0</v>
      </c>
      <c r="E1887" s="1" t="s">
        <v>1</v>
      </c>
      <c r="F1887" s="1" t="s">
        <v>25</v>
      </c>
      <c r="G1887" s="1" t="s">
        <v>3</v>
      </c>
      <c r="H1887" s="1" t="s">
        <v>6</v>
      </c>
      <c r="I1887" s="1"/>
      <c r="J1887" s="1"/>
      <c r="K1887" s="1"/>
      <c r="L1887" s="28">
        <v>0</v>
      </c>
      <c r="M1887" s="31">
        <v>0</v>
      </c>
      <c r="N1887" s="31">
        <v>0</v>
      </c>
    </row>
    <row r="1888" spans="1:14" x14ac:dyDescent="0.25">
      <c r="A1888" s="1" t="s">
        <v>1220</v>
      </c>
      <c r="B1888" s="1">
        <v>1010598</v>
      </c>
      <c r="C1888" s="1">
        <v>2022</v>
      </c>
      <c r="D1888" s="1" t="s">
        <v>0</v>
      </c>
      <c r="E1888" s="1" t="s">
        <v>1</v>
      </c>
      <c r="F1888" s="1" t="s">
        <v>25</v>
      </c>
      <c r="G1888" s="1" t="s">
        <v>3</v>
      </c>
      <c r="H1888" s="1" t="s">
        <v>5</v>
      </c>
      <c r="I1888" s="1"/>
      <c r="J1888" s="1"/>
      <c r="K1888" s="1"/>
      <c r="L1888" s="28">
        <v>1</v>
      </c>
      <c r="M1888" s="31">
        <v>0.3</v>
      </c>
      <c r="N1888" s="31">
        <v>0</v>
      </c>
    </row>
    <row r="1889" spans="1:14" x14ac:dyDescent="0.25">
      <c r="A1889" s="1" t="s">
        <v>1220</v>
      </c>
      <c r="B1889" s="1">
        <v>1010598</v>
      </c>
      <c r="C1889" s="1">
        <v>2022</v>
      </c>
      <c r="D1889" s="1" t="s">
        <v>0</v>
      </c>
      <c r="E1889" s="1" t="s">
        <v>1</v>
      </c>
      <c r="F1889" s="1" t="s">
        <v>25</v>
      </c>
      <c r="G1889" s="1" t="s">
        <v>3</v>
      </c>
      <c r="H1889" s="1" t="s">
        <v>10</v>
      </c>
      <c r="I1889" s="1"/>
      <c r="J1889" s="1"/>
      <c r="K1889" s="1"/>
      <c r="L1889" s="28">
        <v>0</v>
      </c>
      <c r="M1889" s="31">
        <v>0</v>
      </c>
      <c r="N1889" s="31">
        <v>0</v>
      </c>
    </row>
    <row r="1890" spans="1:14" x14ac:dyDescent="0.25">
      <c r="A1890" s="1" t="s">
        <v>1220</v>
      </c>
      <c r="B1890" s="1">
        <v>1010598</v>
      </c>
      <c r="C1890" s="1">
        <v>2022</v>
      </c>
      <c r="D1890" s="1" t="s">
        <v>0</v>
      </c>
      <c r="E1890" s="1" t="s">
        <v>1</v>
      </c>
      <c r="F1890" s="1" t="s">
        <v>25</v>
      </c>
      <c r="G1890" s="1" t="s">
        <v>3</v>
      </c>
      <c r="H1890" s="1" t="s">
        <v>7</v>
      </c>
      <c r="I1890" s="1"/>
      <c r="J1890" s="1"/>
      <c r="K1890" s="1"/>
      <c r="L1890" s="28">
        <v>0</v>
      </c>
      <c r="M1890" s="31">
        <v>0</v>
      </c>
      <c r="N1890" s="31">
        <v>0</v>
      </c>
    </row>
    <row r="1891" spans="1:14" x14ac:dyDescent="0.25">
      <c r="A1891" s="1" t="s">
        <v>1220</v>
      </c>
      <c r="B1891" s="1">
        <v>1010598</v>
      </c>
      <c r="C1891" s="1">
        <v>2022</v>
      </c>
      <c r="D1891" s="1" t="s">
        <v>0</v>
      </c>
      <c r="E1891" s="1" t="s">
        <v>1</v>
      </c>
      <c r="F1891" s="1" t="s">
        <v>25</v>
      </c>
      <c r="G1891" s="1" t="s">
        <v>3</v>
      </c>
      <c r="H1891" s="1" t="s">
        <v>9</v>
      </c>
      <c r="I1891" s="1"/>
      <c r="J1891" s="1"/>
      <c r="K1891" s="1"/>
      <c r="L1891" s="28">
        <v>3</v>
      </c>
      <c r="M1891" s="31">
        <v>0.17</v>
      </c>
      <c r="N1891" s="31">
        <v>0</v>
      </c>
    </row>
    <row r="1892" spans="1:14" x14ac:dyDescent="0.25">
      <c r="A1892" s="1" t="s">
        <v>843</v>
      </c>
      <c r="B1892" s="1">
        <v>1010634</v>
      </c>
      <c r="C1892" s="1">
        <v>2022</v>
      </c>
      <c r="D1892" s="1" t="s">
        <v>0</v>
      </c>
      <c r="E1892" s="1" t="s">
        <v>1</v>
      </c>
      <c r="F1892" s="1" t="s">
        <v>25</v>
      </c>
      <c r="G1892" s="1" t="s">
        <v>3</v>
      </c>
      <c r="H1892" s="1" t="s">
        <v>7</v>
      </c>
      <c r="I1892" s="1"/>
      <c r="J1892" s="1"/>
      <c r="K1892" s="1"/>
      <c r="L1892" s="28">
        <v>152</v>
      </c>
      <c r="M1892" s="31">
        <v>4.0579185000000004</v>
      </c>
      <c r="N1892" s="31">
        <v>9.5942399999999997E-2</v>
      </c>
    </row>
    <row r="1893" spans="1:14" x14ac:dyDescent="0.25">
      <c r="A1893" s="1" t="s">
        <v>843</v>
      </c>
      <c r="B1893" s="1">
        <v>1010634</v>
      </c>
      <c r="C1893" s="1">
        <v>2022</v>
      </c>
      <c r="D1893" s="1" t="s">
        <v>0</v>
      </c>
      <c r="E1893" s="1" t="s">
        <v>1</v>
      </c>
      <c r="F1893" s="1" t="s">
        <v>25</v>
      </c>
      <c r="G1893" s="1" t="s">
        <v>3</v>
      </c>
      <c r="H1893" s="1" t="s">
        <v>5</v>
      </c>
      <c r="I1893" s="1"/>
      <c r="J1893" s="1"/>
      <c r="K1893" s="1"/>
      <c r="L1893" s="28">
        <v>0</v>
      </c>
      <c r="M1893" s="31">
        <v>0</v>
      </c>
      <c r="N1893" s="31">
        <v>0</v>
      </c>
    </row>
    <row r="1894" spans="1:14" x14ac:dyDescent="0.25">
      <c r="A1894" s="1" t="s">
        <v>843</v>
      </c>
      <c r="B1894" s="1">
        <v>1010634</v>
      </c>
      <c r="C1894" s="1">
        <v>2022</v>
      </c>
      <c r="D1894" s="1" t="s">
        <v>0</v>
      </c>
      <c r="E1894" s="1" t="s">
        <v>1</v>
      </c>
      <c r="F1894" s="1" t="s">
        <v>25</v>
      </c>
      <c r="G1894" s="1" t="s">
        <v>3</v>
      </c>
      <c r="H1894" s="1" t="s">
        <v>6</v>
      </c>
      <c r="I1894" s="1"/>
      <c r="J1894" s="1"/>
      <c r="K1894" s="1"/>
      <c r="L1894" s="28">
        <v>0</v>
      </c>
      <c r="M1894" s="31">
        <v>0</v>
      </c>
      <c r="N1894" s="31">
        <v>0</v>
      </c>
    </row>
    <row r="1895" spans="1:14" x14ac:dyDescent="0.25">
      <c r="A1895" s="1" t="s">
        <v>843</v>
      </c>
      <c r="B1895" s="1">
        <v>1010634</v>
      </c>
      <c r="C1895" s="1">
        <v>2022</v>
      </c>
      <c r="D1895" s="1" t="s">
        <v>0</v>
      </c>
      <c r="E1895" s="1" t="s">
        <v>1</v>
      </c>
      <c r="F1895" s="1" t="s">
        <v>25</v>
      </c>
      <c r="G1895" s="1" t="s">
        <v>3</v>
      </c>
      <c r="H1895" s="1" t="s">
        <v>10</v>
      </c>
      <c r="I1895" s="1"/>
      <c r="J1895" s="1"/>
      <c r="K1895" s="1"/>
      <c r="L1895" s="28">
        <v>0</v>
      </c>
      <c r="M1895" s="31">
        <v>0</v>
      </c>
      <c r="N1895" s="31">
        <v>0</v>
      </c>
    </row>
    <row r="1896" spans="1:14" x14ac:dyDescent="0.25">
      <c r="A1896" s="1" t="s">
        <v>843</v>
      </c>
      <c r="B1896" s="1">
        <v>1010634</v>
      </c>
      <c r="C1896" s="1">
        <v>2022</v>
      </c>
      <c r="D1896" s="1" t="s">
        <v>0</v>
      </c>
      <c r="E1896" s="1" t="s">
        <v>1</v>
      </c>
      <c r="F1896" s="1" t="s">
        <v>25</v>
      </c>
      <c r="G1896" s="1" t="s">
        <v>3</v>
      </c>
      <c r="H1896" s="1" t="s">
        <v>4</v>
      </c>
      <c r="I1896" s="1"/>
      <c r="J1896" s="1"/>
      <c r="K1896" s="1"/>
      <c r="L1896" s="28">
        <v>0</v>
      </c>
      <c r="M1896" s="31">
        <v>0</v>
      </c>
      <c r="N1896" s="31">
        <v>0</v>
      </c>
    </row>
    <row r="1897" spans="1:14" x14ac:dyDescent="0.25">
      <c r="A1897" s="1" t="s">
        <v>843</v>
      </c>
      <c r="B1897" s="1">
        <v>1010634</v>
      </c>
      <c r="C1897" s="1">
        <v>2022</v>
      </c>
      <c r="D1897" s="1" t="s">
        <v>0</v>
      </c>
      <c r="E1897" s="1" t="s">
        <v>1</v>
      </c>
      <c r="F1897" s="1" t="s">
        <v>25</v>
      </c>
      <c r="G1897" s="1" t="s">
        <v>3</v>
      </c>
      <c r="H1897" s="1" t="s">
        <v>8</v>
      </c>
      <c r="I1897" s="1"/>
      <c r="J1897" s="1"/>
      <c r="K1897" s="1"/>
      <c r="L1897" s="28">
        <v>0</v>
      </c>
      <c r="M1897" s="31">
        <v>0</v>
      </c>
      <c r="N1897" s="31">
        <v>0</v>
      </c>
    </row>
    <row r="1898" spans="1:14" x14ac:dyDescent="0.25">
      <c r="A1898" s="1" t="s">
        <v>843</v>
      </c>
      <c r="B1898" s="1">
        <v>1010634</v>
      </c>
      <c r="C1898" s="1">
        <v>2022</v>
      </c>
      <c r="D1898" s="1" t="s">
        <v>0</v>
      </c>
      <c r="E1898" s="1" t="s">
        <v>1</v>
      </c>
      <c r="F1898" s="1" t="s">
        <v>25</v>
      </c>
      <c r="G1898" s="1" t="s">
        <v>3</v>
      </c>
      <c r="H1898" s="1" t="s">
        <v>9</v>
      </c>
      <c r="I1898" s="1"/>
      <c r="J1898" s="1"/>
      <c r="K1898" s="1"/>
      <c r="L1898" s="28">
        <v>0</v>
      </c>
      <c r="M1898" s="31">
        <v>0</v>
      </c>
      <c r="N1898" s="31">
        <v>0</v>
      </c>
    </row>
    <row r="1899" spans="1:14" x14ac:dyDescent="0.25">
      <c r="A1899" s="1" t="s">
        <v>24110</v>
      </c>
      <c r="B1899" s="1">
        <v>1010660</v>
      </c>
      <c r="C1899" s="1">
        <v>2022</v>
      </c>
      <c r="D1899" s="1" t="s">
        <v>0</v>
      </c>
      <c r="E1899" s="1" t="s">
        <v>1</v>
      </c>
      <c r="F1899" s="1" t="s">
        <v>25</v>
      </c>
      <c r="G1899" s="1" t="s">
        <v>3</v>
      </c>
      <c r="H1899" s="1" t="s">
        <v>7</v>
      </c>
      <c r="I1899" s="1"/>
      <c r="J1899" s="1"/>
      <c r="K1899" s="1"/>
      <c r="L1899" s="28">
        <v>15</v>
      </c>
      <c r="M1899" s="31">
        <v>3.0754464000000001</v>
      </c>
      <c r="N1899" s="31">
        <v>8.8688900000000001E-2</v>
      </c>
    </row>
    <row r="1900" spans="1:14" x14ac:dyDescent="0.25">
      <c r="A1900" s="1" t="s">
        <v>24110</v>
      </c>
      <c r="B1900" s="1">
        <v>1010660</v>
      </c>
      <c r="C1900" s="1">
        <v>2022</v>
      </c>
      <c r="D1900" s="1" t="s">
        <v>0</v>
      </c>
      <c r="E1900" s="1" t="s">
        <v>1</v>
      </c>
      <c r="F1900" s="1" t="s">
        <v>25</v>
      </c>
      <c r="G1900" s="1" t="s">
        <v>3</v>
      </c>
      <c r="H1900" s="1" t="s">
        <v>5</v>
      </c>
      <c r="I1900" s="1"/>
      <c r="J1900" s="1"/>
      <c r="K1900" s="1"/>
      <c r="L1900" s="28">
        <v>12</v>
      </c>
      <c r="M1900" s="31">
        <v>340.90195199999999</v>
      </c>
      <c r="N1900" s="31">
        <v>9.8308347999999999</v>
      </c>
    </row>
    <row r="1901" spans="1:14" x14ac:dyDescent="0.25">
      <c r="A1901" s="1" t="s">
        <v>841</v>
      </c>
      <c r="B1901" s="1">
        <v>1010664</v>
      </c>
      <c r="C1901" s="1">
        <v>2022</v>
      </c>
      <c r="D1901" s="1" t="s">
        <v>0</v>
      </c>
      <c r="E1901" s="1" t="s">
        <v>1</v>
      </c>
      <c r="F1901" s="1" t="s">
        <v>12</v>
      </c>
      <c r="G1901" s="1" t="s">
        <v>3</v>
      </c>
      <c r="H1901" s="1" t="s">
        <v>8</v>
      </c>
      <c r="I1901" s="1"/>
      <c r="J1901" s="1"/>
      <c r="K1901" s="1"/>
      <c r="L1901" s="28">
        <v>0</v>
      </c>
      <c r="M1901" s="31">
        <v>0</v>
      </c>
      <c r="N1901" s="31">
        <v>0</v>
      </c>
    </row>
    <row r="1902" spans="1:14" x14ac:dyDescent="0.25">
      <c r="A1902" s="1" t="s">
        <v>841</v>
      </c>
      <c r="B1902" s="1">
        <v>1010664</v>
      </c>
      <c r="C1902" s="1">
        <v>2022</v>
      </c>
      <c r="D1902" s="1" t="s">
        <v>0</v>
      </c>
      <c r="E1902" s="1" t="s">
        <v>1</v>
      </c>
      <c r="F1902" s="1" t="s">
        <v>12</v>
      </c>
      <c r="G1902" s="1" t="s">
        <v>3</v>
      </c>
      <c r="H1902" s="1" t="s">
        <v>10</v>
      </c>
      <c r="I1902" s="1"/>
      <c r="J1902" s="1"/>
      <c r="K1902" s="1"/>
      <c r="L1902" s="28">
        <v>0</v>
      </c>
      <c r="M1902" s="31">
        <v>0</v>
      </c>
      <c r="N1902" s="31">
        <v>0</v>
      </c>
    </row>
    <row r="1903" spans="1:14" x14ac:dyDescent="0.25">
      <c r="A1903" s="1" t="s">
        <v>841</v>
      </c>
      <c r="B1903" s="1">
        <v>1010664</v>
      </c>
      <c r="C1903" s="1">
        <v>2022</v>
      </c>
      <c r="D1903" s="1" t="s">
        <v>0</v>
      </c>
      <c r="E1903" s="1" t="s">
        <v>1</v>
      </c>
      <c r="F1903" s="1" t="s">
        <v>12</v>
      </c>
      <c r="G1903" s="1" t="s">
        <v>3</v>
      </c>
      <c r="H1903" s="1" t="s">
        <v>4</v>
      </c>
      <c r="I1903" s="1"/>
      <c r="J1903" s="1"/>
      <c r="K1903" s="1"/>
      <c r="L1903" s="28">
        <v>0</v>
      </c>
      <c r="M1903" s="31">
        <v>0</v>
      </c>
      <c r="N1903" s="31">
        <v>0</v>
      </c>
    </row>
    <row r="1904" spans="1:14" x14ac:dyDescent="0.25">
      <c r="A1904" s="1" t="s">
        <v>841</v>
      </c>
      <c r="B1904" s="1">
        <v>1010664</v>
      </c>
      <c r="C1904" s="1">
        <v>2022</v>
      </c>
      <c r="D1904" s="1" t="s">
        <v>0</v>
      </c>
      <c r="E1904" s="1" t="s">
        <v>1</v>
      </c>
      <c r="F1904" s="1" t="s">
        <v>12</v>
      </c>
      <c r="G1904" s="1" t="s">
        <v>3</v>
      </c>
      <c r="H1904" s="1" t="s">
        <v>6</v>
      </c>
      <c r="I1904" s="1"/>
      <c r="J1904" s="1"/>
      <c r="K1904" s="1"/>
      <c r="L1904" s="28">
        <v>0</v>
      </c>
      <c r="M1904" s="31">
        <v>0</v>
      </c>
      <c r="N1904" s="31">
        <v>0</v>
      </c>
    </row>
    <row r="1905" spans="1:14" x14ac:dyDescent="0.25">
      <c r="A1905" s="1" t="s">
        <v>841</v>
      </c>
      <c r="B1905" s="1">
        <v>1010664</v>
      </c>
      <c r="C1905" s="1">
        <v>2022</v>
      </c>
      <c r="D1905" s="1" t="s">
        <v>0</v>
      </c>
      <c r="E1905" s="1" t="s">
        <v>1</v>
      </c>
      <c r="F1905" s="1" t="s">
        <v>12</v>
      </c>
      <c r="G1905" s="1" t="s">
        <v>3</v>
      </c>
      <c r="H1905" s="1" t="s">
        <v>9</v>
      </c>
      <c r="I1905" s="1"/>
      <c r="J1905" s="1"/>
      <c r="K1905" s="1"/>
      <c r="L1905" s="28">
        <v>15</v>
      </c>
      <c r="M1905" s="31">
        <v>4.93</v>
      </c>
      <c r="N1905" s="31">
        <v>0.1</v>
      </c>
    </row>
    <row r="1906" spans="1:14" x14ac:dyDescent="0.25">
      <c r="A1906" s="1" t="s">
        <v>841</v>
      </c>
      <c r="B1906" s="1">
        <v>1010664</v>
      </c>
      <c r="C1906" s="1">
        <v>2022</v>
      </c>
      <c r="D1906" s="1" t="s">
        <v>0</v>
      </c>
      <c r="E1906" s="1" t="s">
        <v>1</v>
      </c>
      <c r="F1906" s="1" t="s">
        <v>12</v>
      </c>
      <c r="G1906" s="1" t="s">
        <v>3</v>
      </c>
      <c r="H1906" s="1" t="s">
        <v>7</v>
      </c>
      <c r="I1906" s="1"/>
      <c r="J1906" s="1"/>
      <c r="K1906" s="1"/>
      <c r="L1906" s="28">
        <v>46</v>
      </c>
      <c r="M1906" s="31">
        <v>34.1</v>
      </c>
      <c r="N1906" s="31">
        <v>1</v>
      </c>
    </row>
    <row r="1907" spans="1:14" x14ac:dyDescent="0.25">
      <c r="A1907" s="1" t="s">
        <v>841</v>
      </c>
      <c r="B1907" s="1">
        <v>1010664</v>
      </c>
      <c r="C1907" s="1">
        <v>2022</v>
      </c>
      <c r="D1907" s="1" t="s">
        <v>0</v>
      </c>
      <c r="E1907" s="1" t="s">
        <v>1</v>
      </c>
      <c r="F1907" s="1" t="s">
        <v>12</v>
      </c>
      <c r="G1907" s="1" t="s">
        <v>3</v>
      </c>
      <c r="H1907" s="1" t="s">
        <v>5</v>
      </c>
      <c r="I1907" s="1"/>
      <c r="J1907" s="1"/>
      <c r="K1907" s="1"/>
      <c r="L1907" s="28">
        <v>1</v>
      </c>
      <c r="M1907" s="31">
        <v>1.71</v>
      </c>
      <c r="N1907" s="31">
        <v>0</v>
      </c>
    </row>
    <row r="1908" spans="1:14" x14ac:dyDescent="0.25">
      <c r="A1908" s="1" t="s">
        <v>805</v>
      </c>
      <c r="B1908" s="1">
        <v>1010691</v>
      </c>
      <c r="C1908" s="1">
        <v>2022</v>
      </c>
      <c r="D1908" s="1" t="s">
        <v>0</v>
      </c>
      <c r="E1908" s="1" t="s">
        <v>1</v>
      </c>
      <c r="F1908" s="1" t="s">
        <v>25</v>
      </c>
      <c r="G1908" s="1" t="s">
        <v>3</v>
      </c>
      <c r="H1908" s="1" t="s">
        <v>7</v>
      </c>
      <c r="I1908" s="1"/>
      <c r="J1908" s="1"/>
      <c r="K1908" s="1"/>
      <c r="L1908" s="28">
        <v>51</v>
      </c>
      <c r="M1908" s="31">
        <v>38.643790000000003</v>
      </c>
      <c r="N1908" s="31">
        <v>0</v>
      </c>
    </row>
    <row r="1909" spans="1:14" x14ac:dyDescent="0.25">
      <c r="A1909" s="1" t="s">
        <v>429</v>
      </c>
      <c r="B1909" s="1">
        <v>1010732</v>
      </c>
      <c r="C1909" s="1">
        <v>2022</v>
      </c>
      <c r="D1909" s="1" t="s">
        <v>0</v>
      </c>
      <c r="E1909" s="1" t="s">
        <v>1</v>
      </c>
      <c r="F1909" s="1" t="s">
        <v>25</v>
      </c>
      <c r="G1909" s="1" t="s">
        <v>3</v>
      </c>
      <c r="H1909" s="1" t="s">
        <v>7</v>
      </c>
      <c r="I1909" s="1"/>
      <c r="J1909" s="1"/>
      <c r="K1909" s="1"/>
      <c r="L1909" s="28">
        <v>32</v>
      </c>
      <c r="M1909" s="31">
        <v>1.4490400000000001</v>
      </c>
      <c r="N1909" s="31">
        <v>2.155E-2</v>
      </c>
    </row>
    <row r="1910" spans="1:14" x14ac:dyDescent="0.25">
      <c r="A1910" s="1" t="s">
        <v>430</v>
      </c>
      <c r="B1910" s="1">
        <v>1010735</v>
      </c>
      <c r="C1910" s="1">
        <v>2022</v>
      </c>
      <c r="D1910" s="1" t="s">
        <v>0</v>
      </c>
      <c r="E1910" s="1" t="s">
        <v>1</v>
      </c>
      <c r="F1910" s="1" t="s">
        <v>25</v>
      </c>
      <c r="G1910" s="1" t="s">
        <v>3</v>
      </c>
      <c r="H1910" s="1" t="s">
        <v>6</v>
      </c>
      <c r="I1910" s="1"/>
      <c r="J1910" s="1"/>
      <c r="K1910" s="1"/>
      <c r="L1910" s="28">
        <v>52</v>
      </c>
      <c r="M1910" s="31">
        <v>1.9916</v>
      </c>
      <c r="N1910" s="31">
        <v>0.18013000000000001</v>
      </c>
    </row>
    <row r="1911" spans="1:14" x14ac:dyDescent="0.25">
      <c r="A1911" s="1" t="s">
        <v>24111</v>
      </c>
      <c r="B1911" s="1">
        <v>1010750</v>
      </c>
      <c r="C1911" s="1">
        <v>2022</v>
      </c>
      <c r="D1911" s="1" t="s">
        <v>865</v>
      </c>
      <c r="E1911" s="1" t="s">
        <v>23978</v>
      </c>
      <c r="F1911" s="1" t="s">
        <v>25</v>
      </c>
      <c r="G1911" s="1" t="s">
        <v>16</v>
      </c>
      <c r="H1911" s="1"/>
      <c r="I1911" s="1"/>
      <c r="J1911" s="31">
        <v>1042</v>
      </c>
      <c r="K1911" s="31">
        <v>0</v>
      </c>
      <c r="L1911" s="28"/>
      <c r="M1911" s="31">
        <v>1042</v>
      </c>
      <c r="N1911" s="31">
        <v>0</v>
      </c>
    </row>
    <row r="1912" spans="1:14" x14ac:dyDescent="0.25">
      <c r="A1912" s="1" t="s">
        <v>24111</v>
      </c>
      <c r="B1912" s="1">
        <v>1010750</v>
      </c>
      <c r="C1912" s="1">
        <v>2022</v>
      </c>
      <c r="D1912" s="1" t="s">
        <v>0</v>
      </c>
      <c r="E1912" s="1" t="s">
        <v>1</v>
      </c>
      <c r="F1912" s="1" t="s">
        <v>25</v>
      </c>
      <c r="G1912" s="1" t="s">
        <v>16</v>
      </c>
      <c r="H1912" s="1" t="s">
        <v>7</v>
      </c>
      <c r="I1912" s="1"/>
      <c r="J1912" s="1"/>
      <c r="K1912" s="1"/>
      <c r="L1912" s="28">
        <v>2</v>
      </c>
      <c r="M1912" s="31">
        <v>0</v>
      </c>
      <c r="N1912" s="31">
        <v>24.7</v>
      </c>
    </row>
    <row r="1913" spans="1:14" x14ac:dyDescent="0.25">
      <c r="A1913" s="1" t="s">
        <v>707</v>
      </c>
      <c r="B1913" s="1">
        <v>1010768</v>
      </c>
      <c r="C1913" s="1">
        <v>2022</v>
      </c>
      <c r="D1913" s="1" t="s">
        <v>0</v>
      </c>
      <c r="E1913" s="1" t="s">
        <v>1</v>
      </c>
      <c r="F1913" s="1" t="s">
        <v>25</v>
      </c>
      <c r="G1913" s="1" t="s">
        <v>3</v>
      </c>
      <c r="H1913" s="1" t="s">
        <v>8</v>
      </c>
      <c r="I1913" s="1"/>
      <c r="J1913" s="1"/>
      <c r="K1913" s="1"/>
      <c r="L1913" s="28">
        <v>0</v>
      </c>
      <c r="M1913" s="31">
        <v>0</v>
      </c>
      <c r="N1913" s="31">
        <v>0</v>
      </c>
    </row>
    <row r="1914" spans="1:14" x14ac:dyDescent="0.25">
      <c r="A1914" s="1" t="s">
        <v>707</v>
      </c>
      <c r="B1914" s="1">
        <v>1010768</v>
      </c>
      <c r="C1914" s="1">
        <v>2022</v>
      </c>
      <c r="D1914" s="1" t="s">
        <v>0</v>
      </c>
      <c r="E1914" s="1" t="s">
        <v>1</v>
      </c>
      <c r="F1914" s="1" t="s">
        <v>25</v>
      </c>
      <c r="G1914" s="1" t="s">
        <v>3</v>
      </c>
      <c r="H1914" s="1" t="s">
        <v>4</v>
      </c>
      <c r="I1914" s="1"/>
      <c r="J1914" s="1"/>
      <c r="K1914" s="1"/>
      <c r="L1914" s="28">
        <v>55</v>
      </c>
      <c r="M1914" s="31">
        <v>0.12992680000000001</v>
      </c>
      <c r="N1914" s="31">
        <v>1.066E-4</v>
      </c>
    </row>
    <row r="1915" spans="1:14" x14ac:dyDescent="0.25">
      <c r="A1915" s="1" t="s">
        <v>707</v>
      </c>
      <c r="B1915" s="1">
        <v>1010768</v>
      </c>
      <c r="C1915" s="1">
        <v>2022</v>
      </c>
      <c r="D1915" s="1" t="s">
        <v>0</v>
      </c>
      <c r="E1915" s="1" t="s">
        <v>1</v>
      </c>
      <c r="F1915" s="1" t="s">
        <v>25</v>
      </c>
      <c r="G1915" s="1" t="s">
        <v>3</v>
      </c>
      <c r="H1915" s="1" t="s">
        <v>9</v>
      </c>
      <c r="I1915" s="1"/>
      <c r="J1915" s="1"/>
      <c r="K1915" s="1"/>
      <c r="L1915" s="28">
        <v>4</v>
      </c>
      <c r="M1915" s="31">
        <v>0.24433530000000001</v>
      </c>
      <c r="N1915" s="31">
        <v>2.5300000000000002E-4</v>
      </c>
    </row>
    <row r="1916" spans="1:14" x14ac:dyDescent="0.25">
      <c r="A1916" s="1" t="s">
        <v>707</v>
      </c>
      <c r="B1916" s="1">
        <v>1010768</v>
      </c>
      <c r="C1916" s="1">
        <v>2022</v>
      </c>
      <c r="D1916" s="1" t="s">
        <v>0</v>
      </c>
      <c r="E1916" s="1" t="s">
        <v>1</v>
      </c>
      <c r="F1916" s="1" t="s">
        <v>25</v>
      </c>
      <c r="G1916" s="1" t="s">
        <v>3</v>
      </c>
      <c r="H1916" s="1" t="s">
        <v>5</v>
      </c>
      <c r="I1916" s="1"/>
      <c r="J1916" s="1"/>
      <c r="K1916" s="1"/>
      <c r="L1916" s="28">
        <v>0</v>
      </c>
      <c r="M1916" s="31">
        <v>0</v>
      </c>
      <c r="N1916" s="31">
        <v>0</v>
      </c>
    </row>
    <row r="1917" spans="1:14" x14ac:dyDescent="0.25">
      <c r="A1917" s="1" t="s">
        <v>707</v>
      </c>
      <c r="B1917" s="1">
        <v>1010768</v>
      </c>
      <c r="C1917" s="1">
        <v>2022</v>
      </c>
      <c r="D1917" s="1" t="s">
        <v>0</v>
      </c>
      <c r="E1917" s="1" t="s">
        <v>1</v>
      </c>
      <c r="F1917" s="1" t="s">
        <v>25</v>
      </c>
      <c r="G1917" s="1" t="s">
        <v>3</v>
      </c>
      <c r="H1917" s="1" t="s">
        <v>10</v>
      </c>
      <c r="I1917" s="1"/>
      <c r="J1917" s="1"/>
      <c r="K1917" s="1"/>
      <c r="L1917" s="28">
        <v>0</v>
      </c>
      <c r="M1917" s="31">
        <v>0</v>
      </c>
      <c r="N1917" s="31">
        <v>0</v>
      </c>
    </row>
    <row r="1918" spans="1:14" x14ac:dyDescent="0.25">
      <c r="A1918" s="1" t="s">
        <v>707</v>
      </c>
      <c r="B1918" s="1">
        <v>1010768</v>
      </c>
      <c r="C1918" s="1">
        <v>2022</v>
      </c>
      <c r="D1918" s="1" t="s">
        <v>0</v>
      </c>
      <c r="E1918" s="1" t="s">
        <v>1</v>
      </c>
      <c r="F1918" s="1" t="s">
        <v>25</v>
      </c>
      <c r="G1918" s="1" t="s">
        <v>3</v>
      </c>
      <c r="H1918" s="1" t="s">
        <v>7</v>
      </c>
      <c r="I1918" s="1"/>
      <c r="J1918" s="1"/>
      <c r="K1918" s="1"/>
      <c r="L1918" s="28">
        <v>1</v>
      </c>
      <c r="M1918" s="31">
        <v>5.8739999999999997E-4</v>
      </c>
      <c r="N1918" s="31">
        <v>0</v>
      </c>
    </row>
    <row r="1919" spans="1:14" x14ac:dyDescent="0.25">
      <c r="A1919" s="1" t="s">
        <v>707</v>
      </c>
      <c r="B1919" s="1">
        <v>1010768</v>
      </c>
      <c r="C1919" s="1">
        <v>2022</v>
      </c>
      <c r="D1919" s="1" t="s">
        <v>0</v>
      </c>
      <c r="E1919" s="1" t="s">
        <v>1</v>
      </c>
      <c r="F1919" s="1" t="s">
        <v>25</v>
      </c>
      <c r="G1919" s="1" t="s">
        <v>3</v>
      </c>
      <c r="H1919" s="1" t="s">
        <v>6</v>
      </c>
      <c r="I1919" s="1"/>
      <c r="J1919" s="1"/>
      <c r="K1919" s="1"/>
      <c r="L1919" s="28">
        <v>0</v>
      </c>
      <c r="M1919" s="31">
        <v>0</v>
      </c>
      <c r="N1919" s="31">
        <v>0</v>
      </c>
    </row>
    <row r="1920" spans="1:14" x14ac:dyDescent="0.25">
      <c r="A1920" s="1" t="s">
        <v>433</v>
      </c>
      <c r="B1920" s="1">
        <v>1010772</v>
      </c>
      <c r="C1920" s="1">
        <v>2022</v>
      </c>
      <c r="D1920" s="1" t="s">
        <v>0</v>
      </c>
      <c r="E1920" s="1" t="s">
        <v>1</v>
      </c>
      <c r="F1920" s="1" t="s">
        <v>25</v>
      </c>
      <c r="G1920" s="1" t="s">
        <v>3</v>
      </c>
      <c r="H1920" s="1" t="s">
        <v>9</v>
      </c>
      <c r="I1920" s="1"/>
      <c r="J1920" s="1"/>
      <c r="K1920" s="1"/>
      <c r="L1920" s="28">
        <v>55</v>
      </c>
      <c r="M1920" s="31">
        <v>8.0519999999999994E-2</v>
      </c>
      <c r="N1920" s="31">
        <v>3.3E-4</v>
      </c>
    </row>
    <row r="1921" spans="1:14" x14ac:dyDescent="0.25">
      <c r="A1921" s="1" t="s">
        <v>433</v>
      </c>
      <c r="B1921" s="1">
        <v>1010772</v>
      </c>
      <c r="C1921" s="1">
        <v>2022</v>
      </c>
      <c r="D1921" s="1" t="s">
        <v>0</v>
      </c>
      <c r="E1921" s="1" t="s">
        <v>1</v>
      </c>
      <c r="F1921" s="1" t="s">
        <v>25</v>
      </c>
      <c r="G1921" s="1" t="s">
        <v>3</v>
      </c>
      <c r="H1921" s="1" t="s">
        <v>10</v>
      </c>
      <c r="I1921" s="1"/>
      <c r="J1921" s="1"/>
      <c r="K1921" s="1"/>
      <c r="L1921" s="28">
        <v>1</v>
      </c>
      <c r="M1921" s="31">
        <v>3.5599999999999998E-3</v>
      </c>
      <c r="N1921" s="31">
        <v>1.0000000000000001E-5</v>
      </c>
    </row>
    <row r="1922" spans="1:14" x14ac:dyDescent="0.25">
      <c r="A1922" s="1" t="s">
        <v>806</v>
      </c>
      <c r="B1922" s="1">
        <v>1010777</v>
      </c>
      <c r="C1922" s="1">
        <v>2022</v>
      </c>
      <c r="D1922" s="1" t="s">
        <v>0</v>
      </c>
      <c r="E1922" s="1" t="s">
        <v>1</v>
      </c>
      <c r="F1922" s="1" t="s">
        <v>25</v>
      </c>
      <c r="G1922" s="1" t="s">
        <v>3</v>
      </c>
      <c r="H1922" s="1" t="s">
        <v>7</v>
      </c>
      <c r="I1922" s="1"/>
      <c r="J1922" s="1"/>
      <c r="K1922" s="1"/>
      <c r="L1922" s="28">
        <v>5</v>
      </c>
      <c r="M1922" s="31">
        <v>3.0434800000000002</v>
      </c>
      <c r="N1922" s="31">
        <v>6.2549999999999994E-2</v>
      </c>
    </row>
    <row r="1923" spans="1:14" x14ac:dyDescent="0.25">
      <c r="A1923" s="1" t="s">
        <v>806</v>
      </c>
      <c r="B1923" s="1">
        <v>1010777</v>
      </c>
      <c r="C1923" s="1">
        <v>2022</v>
      </c>
      <c r="D1923" s="1" t="s">
        <v>0</v>
      </c>
      <c r="E1923" s="1" t="s">
        <v>1</v>
      </c>
      <c r="F1923" s="1" t="s">
        <v>25</v>
      </c>
      <c r="G1923" s="1" t="s">
        <v>3</v>
      </c>
      <c r="H1923" s="1" t="s">
        <v>9</v>
      </c>
      <c r="I1923" s="1"/>
      <c r="J1923" s="1"/>
      <c r="K1923" s="1"/>
      <c r="L1923" s="28">
        <v>55</v>
      </c>
      <c r="M1923" s="31">
        <v>1.87016</v>
      </c>
      <c r="N1923" s="31">
        <v>2.222E-2</v>
      </c>
    </row>
    <row r="1924" spans="1:14" x14ac:dyDescent="0.25">
      <c r="A1924" s="1" t="s">
        <v>24112</v>
      </c>
      <c r="B1924" s="1">
        <v>1010780</v>
      </c>
      <c r="C1924" s="1">
        <v>2022</v>
      </c>
      <c r="D1924" s="1" t="s">
        <v>0</v>
      </c>
      <c r="E1924" s="1" t="s">
        <v>1</v>
      </c>
      <c r="F1924" s="1" t="s">
        <v>25</v>
      </c>
      <c r="G1924" s="1" t="s">
        <v>3</v>
      </c>
      <c r="H1924" s="1" t="s">
        <v>7</v>
      </c>
      <c r="I1924" s="1"/>
      <c r="J1924" s="1"/>
      <c r="K1924" s="1"/>
      <c r="L1924" s="28">
        <v>113</v>
      </c>
      <c r="M1924" s="31">
        <v>38.1286455702</v>
      </c>
      <c r="N1924" s="31">
        <v>0.57671972520000003</v>
      </c>
    </row>
    <row r="1925" spans="1:14" x14ac:dyDescent="0.25">
      <c r="A1925" s="1" t="s">
        <v>1223</v>
      </c>
      <c r="B1925" s="1">
        <v>1010782</v>
      </c>
      <c r="C1925" s="1">
        <v>2022</v>
      </c>
      <c r="D1925" s="1" t="s">
        <v>0</v>
      </c>
      <c r="E1925" s="1" t="s">
        <v>1</v>
      </c>
      <c r="F1925" s="1" t="s">
        <v>25</v>
      </c>
      <c r="G1925" s="1" t="s">
        <v>3</v>
      </c>
      <c r="H1925" s="1" t="s">
        <v>9</v>
      </c>
      <c r="I1925" s="1"/>
      <c r="J1925" s="1"/>
      <c r="K1925" s="1"/>
      <c r="L1925" s="28">
        <v>146</v>
      </c>
      <c r="M1925" s="31">
        <v>2.8266800000000001</v>
      </c>
      <c r="N1925" s="31">
        <v>0.20097999999999999</v>
      </c>
    </row>
    <row r="1926" spans="1:14" x14ac:dyDescent="0.25">
      <c r="A1926" s="1" t="s">
        <v>1224</v>
      </c>
      <c r="B1926" s="1">
        <v>1010881</v>
      </c>
      <c r="C1926" s="1">
        <v>2022</v>
      </c>
      <c r="D1926" s="1" t="s">
        <v>0</v>
      </c>
      <c r="E1926" s="1" t="s">
        <v>1</v>
      </c>
      <c r="F1926" s="1" t="s">
        <v>25</v>
      </c>
      <c r="G1926" s="1" t="s">
        <v>3</v>
      </c>
      <c r="H1926" s="1" t="s">
        <v>7</v>
      </c>
      <c r="I1926" s="1"/>
      <c r="J1926" s="1"/>
      <c r="K1926" s="1"/>
      <c r="L1926" s="28">
        <v>45</v>
      </c>
      <c r="M1926" s="31">
        <v>35.984209999999997</v>
      </c>
      <c r="N1926" s="31">
        <v>4.31731</v>
      </c>
    </row>
    <row r="1927" spans="1:14" x14ac:dyDescent="0.25">
      <c r="A1927" s="1" t="s">
        <v>24113</v>
      </c>
      <c r="B1927" s="1">
        <v>1010996</v>
      </c>
      <c r="C1927" s="1">
        <v>2022</v>
      </c>
      <c r="D1927" s="1" t="s">
        <v>0</v>
      </c>
      <c r="E1927" s="1" t="s">
        <v>1</v>
      </c>
      <c r="F1927" s="1" t="s">
        <v>12</v>
      </c>
      <c r="G1927" s="1" t="s">
        <v>3</v>
      </c>
      <c r="H1927" s="1" t="s">
        <v>7</v>
      </c>
      <c r="I1927" s="1"/>
      <c r="J1927" s="1"/>
      <c r="K1927" s="1"/>
      <c r="L1927" s="28">
        <v>81</v>
      </c>
      <c r="M1927" s="31">
        <v>22.433193599999999</v>
      </c>
      <c r="N1927" s="31">
        <v>0.64692210000000006</v>
      </c>
    </row>
    <row r="1928" spans="1:14" x14ac:dyDescent="0.25">
      <c r="A1928" s="1" t="s">
        <v>24114</v>
      </c>
      <c r="B1928" s="1">
        <v>1010999</v>
      </c>
      <c r="C1928" s="1">
        <v>2022</v>
      </c>
      <c r="D1928" s="1" t="s">
        <v>0</v>
      </c>
      <c r="E1928" s="1" t="s">
        <v>1</v>
      </c>
      <c r="F1928" s="1" t="s">
        <v>25</v>
      </c>
      <c r="G1928" s="1" t="s">
        <v>3</v>
      </c>
      <c r="H1928" s="1" t="s">
        <v>7</v>
      </c>
      <c r="I1928" s="1"/>
      <c r="J1928" s="1"/>
      <c r="K1928" s="1"/>
      <c r="L1928" s="28">
        <v>87</v>
      </c>
      <c r="M1928" s="31">
        <v>5.7219899999999999</v>
      </c>
      <c r="N1928" s="31">
        <v>0.17624000000000001</v>
      </c>
    </row>
    <row r="1929" spans="1:14" x14ac:dyDescent="0.25">
      <c r="A1929" s="1" t="s">
        <v>210</v>
      </c>
      <c r="B1929" s="1">
        <v>1011000</v>
      </c>
      <c r="C1929" s="1">
        <v>2022</v>
      </c>
      <c r="D1929" s="1" t="s">
        <v>0</v>
      </c>
      <c r="E1929" s="1" t="s">
        <v>1</v>
      </c>
      <c r="F1929" s="1" t="s">
        <v>25</v>
      </c>
      <c r="G1929" s="1" t="s">
        <v>3</v>
      </c>
      <c r="H1929" s="1" t="s">
        <v>7</v>
      </c>
      <c r="I1929" s="1"/>
      <c r="J1929" s="1"/>
      <c r="K1929" s="1"/>
      <c r="L1929" s="28">
        <v>123</v>
      </c>
      <c r="M1929" s="31">
        <v>15.673349999999999</v>
      </c>
      <c r="N1929" s="31">
        <v>0.47844999999999999</v>
      </c>
    </row>
    <row r="1930" spans="1:14" x14ac:dyDescent="0.25">
      <c r="A1930" s="1" t="s">
        <v>24115</v>
      </c>
      <c r="B1930" s="1">
        <v>1011003</v>
      </c>
      <c r="C1930" s="1">
        <v>2022</v>
      </c>
      <c r="D1930" s="1" t="s">
        <v>0</v>
      </c>
      <c r="E1930" s="1" t="s">
        <v>1</v>
      </c>
      <c r="F1930" s="1" t="s">
        <v>12</v>
      </c>
      <c r="G1930" s="1" t="s">
        <v>3</v>
      </c>
      <c r="H1930" s="1" t="s">
        <v>7</v>
      </c>
      <c r="I1930" s="1"/>
      <c r="J1930" s="1"/>
      <c r="K1930" s="1"/>
      <c r="L1930" s="28">
        <v>84</v>
      </c>
      <c r="M1930" s="31">
        <v>28.642271999999998</v>
      </c>
      <c r="N1930" s="31">
        <v>0.82597779999999998</v>
      </c>
    </row>
    <row r="1931" spans="1:14" x14ac:dyDescent="0.25">
      <c r="A1931" s="1" t="s">
        <v>24116</v>
      </c>
      <c r="B1931" s="1">
        <v>1011005</v>
      </c>
      <c r="C1931" s="1">
        <v>2022</v>
      </c>
      <c r="D1931" s="1" t="s">
        <v>0</v>
      </c>
      <c r="E1931" s="1" t="s">
        <v>1</v>
      </c>
      <c r="F1931" s="1" t="s">
        <v>12</v>
      </c>
      <c r="G1931" s="1" t="s">
        <v>3</v>
      </c>
      <c r="H1931" s="1" t="s">
        <v>5</v>
      </c>
      <c r="I1931" s="1"/>
      <c r="J1931" s="1"/>
      <c r="K1931" s="1"/>
      <c r="L1931" s="28">
        <v>3</v>
      </c>
      <c r="M1931" s="31">
        <v>2.4131520000000002</v>
      </c>
      <c r="N1931" s="31">
        <v>6.9589799999999993E-2</v>
      </c>
    </row>
    <row r="1932" spans="1:14" x14ac:dyDescent="0.25">
      <c r="A1932" s="1" t="s">
        <v>24116</v>
      </c>
      <c r="B1932" s="1">
        <v>1011005</v>
      </c>
      <c r="C1932" s="1">
        <v>2022</v>
      </c>
      <c r="D1932" s="1" t="s">
        <v>0</v>
      </c>
      <c r="E1932" s="1" t="s">
        <v>1</v>
      </c>
      <c r="F1932" s="1" t="s">
        <v>12</v>
      </c>
      <c r="G1932" s="1" t="s">
        <v>3</v>
      </c>
      <c r="H1932" s="1" t="s">
        <v>7</v>
      </c>
      <c r="I1932" s="1"/>
      <c r="J1932" s="1"/>
      <c r="K1932" s="1"/>
      <c r="L1932" s="28">
        <v>4</v>
      </c>
      <c r="M1932" s="31">
        <v>2.1162048000000002</v>
      </c>
      <c r="N1932" s="31">
        <v>6.1026499999999997E-2</v>
      </c>
    </row>
    <row r="1933" spans="1:14" x14ac:dyDescent="0.25">
      <c r="A1933" s="1" t="s">
        <v>24116</v>
      </c>
      <c r="B1933" s="1">
        <v>1011005</v>
      </c>
      <c r="C1933" s="1">
        <v>2022</v>
      </c>
      <c r="D1933" s="1" t="s">
        <v>0</v>
      </c>
      <c r="E1933" s="1" t="s">
        <v>1</v>
      </c>
      <c r="F1933" s="1" t="s">
        <v>12</v>
      </c>
      <c r="G1933" s="1" t="s">
        <v>3</v>
      </c>
      <c r="H1933" s="1" t="s">
        <v>6</v>
      </c>
      <c r="I1933" s="1"/>
      <c r="J1933" s="1"/>
      <c r="K1933" s="1"/>
      <c r="L1933" s="28">
        <v>3</v>
      </c>
      <c r="M1933" s="31">
        <v>0.75367680000000004</v>
      </c>
      <c r="N1933" s="31">
        <v>2.1734300000000002E-2</v>
      </c>
    </row>
    <row r="1934" spans="1:14" x14ac:dyDescent="0.25">
      <c r="A1934" s="1" t="s">
        <v>24117</v>
      </c>
      <c r="B1934" s="1">
        <v>1011006</v>
      </c>
      <c r="C1934" s="1">
        <v>2022</v>
      </c>
      <c r="D1934" s="1" t="s">
        <v>0</v>
      </c>
      <c r="E1934" s="1" t="s">
        <v>1</v>
      </c>
      <c r="F1934" s="1" t="s">
        <v>25</v>
      </c>
      <c r="G1934" s="1" t="s">
        <v>3</v>
      </c>
      <c r="H1934" s="1" t="s">
        <v>7</v>
      </c>
      <c r="I1934" s="1"/>
      <c r="J1934" s="1"/>
      <c r="K1934" s="1"/>
      <c r="L1934" s="28">
        <v>103</v>
      </c>
      <c r="M1934" s="31">
        <v>92.313916800000001</v>
      </c>
      <c r="N1934" s="31">
        <v>2.6621228000000001</v>
      </c>
    </row>
    <row r="1935" spans="1:14" x14ac:dyDescent="0.25">
      <c r="A1935" s="1" t="s">
        <v>24117</v>
      </c>
      <c r="B1935" s="1">
        <v>1011006</v>
      </c>
      <c r="C1935" s="1">
        <v>2022</v>
      </c>
      <c r="D1935" s="1" t="s">
        <v>0</v>
      </c>
      <c r="E1935" s="1" t="s">
        <v>1</v>
      </c>
      <c r="F1935" s="1" t="s">
        <v>25</v>
      </c>
      <c r="G1935" s="1" t="s">
        <v>3</v>
      </c>
      <c r="H1935" s="1" t="s">
        <v>5</v>
      </c>
      <c r="I1935" s="1"/>
      <c r="J1935" s="1"/>
      <c r="K1935" s="1"/>
      <c r="L1935" s="28">
        <v>12</v>
      </c>
      <c r="M1935" s="31">
        <v>257.64291839999999</v>
      </c>
      <c r="N1935" s="31">
        <v>7.4298342000000002</v>
      </c>
    </row>
    <row r="1936" spans="1:14" x14ac:dyDescent="0.25">
      <c r="A1936" s="1" t="s">
        <v>24117</v>
      </c>
      <c r="B1936" s="1">
        <v>1011006</v>
      </c>
      <c r="C1936" s="1">
        <v>2022</v>
      </c>
      <c r="D1936" s="1" t="s">
        <v>0</v>
      </c>
      <c r="E1936" s="1" t="s">
        <v>1</v>
      </c>
      <c r="F1936" s="1" t="s">
        <v>25</v>
      </c>
      <c r="G1936" s="1" t="s">
        <v>3</v>
      </c>
      <c r="H1936" s="1" t="s">
        <v>8</v>
      </c>
      <c r="I1936" s="1"/>
      <c r="J1936" s="1"/>
      <c r="K1936" s="1"/>
      <c r="L1936" s="28">
        <v>3</v>
      </c>
      <c r="M1936" s="31">
        <v>0.51746879999999995</v>
      </c>
      <c r="N1936" s="31">
        <v>1.4922599999999999E-2</v>
      </c>
    </row>
    <row r="1937" spans="1:14" x14ac:dyDescent="0.25">
      <c r="A1937" s="1" t="s">
        <v>24117</v>
      </c>
      <c r="B1937" s="1">
        <v>1011006</v>
      </c>
      <c r="C1937" s="1">
        <v>2022</v>
      </c>
      <c r="D1937" s="1" t="s">
        <v>0</v>
      </c>
      <c r="E1937" s="1" t="s">
        <v>1</v>
      </c>
      <c r="F1937" s="1" t="s">
        <v>25</v>
      </c>
      <c r="G1937" s="1" t="s">
        <v>3</v>
      </c>
      <c r="H1937" s="1" t="s">
        <v>9</v>
      </c>
      <c r="I1937" s="1"/>
      <c r="J1937" s="1"/>
      <c r="K1937" s="1"/>
      <c r="L1937" s="28">
        <v>8</v>
      </c>
      <c r="M1937" s="31">
        <v>1.4748863999999999</v>
      </c>
      <c r="N1937" s="31">
        <v>4.2532399999999998E-2</v>
      </c>
    </row>
    <row r="1938" spans="1:14" x14ac:dyDescent="0.25">
      <c r="A1938" s="1" t="s">
        <v>24117</v>
      </c>
      <c r="B1938" s="1">
        <v>1011006</v>
      </c>
      <c r="C1938" s="1">
        <v>2022</v>
      </c>
      <c r="D1938" s="1" t="s">
        <v>0</v>
      </c>
      <c r="E1938" s="1" t="s">
        <v>1</v>
      </c>
      <c r="F1938" s="1" t="s">
        <v>25</v>
      </c>
      <c r="G1938" s="1" t="s">
        <v>3</v>
      </c>
      <c r="H1938" s="1" t="s">
        <v>10</v>
      </c>
      <c r="I1938" s="1"/>
      <c r="J1938" s="1"/>
      <c r="K1938" s="1"/>
      <c r="L1938" s="28">
        <v>1</v>
      </c>
      <c r="M1938" s="31">
        <v>18.470006399999999</v>
      </c>
      <c r="N1938" s="31">
        <v>0.53263289999999996</v>
      </c>
    </row>
    <row r="1939" spans="1:14" x14ac:dyDescent="0.25">
      <c r="A1939" s="1" t="s">
        <v>24118</v>
      </c>
      <c r="B1939" s="1">
        <v>1011007</v>
      </c>
      <c r="C1939" s="1">
        <v>2022</v>
      </c>
      <c r="D1939" s="1" t="s">
        <v>0</v>
      </c>
      <c r="E1939" s="1" t="s">
        <v>1</v>
      </c>
      <c r="F1939" s="1" t="s">
        <v>12</v>
      </c>
      <c r="G1939" s="1" t="s">
        <v>3</v>
      </c>
      <c r="H1939" s="1" t="s">
        <v>7</v>
      </c>
      <c r="I1939" s="1"/>
      <c r="J1939" s="1"/>
      <c r="K1939" s="1"/>
      <c r="L1939" s="28">
        <v>86</v>
      </c>
      <c r="M1939" s="31">
        <v>21.017587200000001</v>
      </c>
      <c r="N1939" s="31">
        <v>0.60609930000000001</v>
      </c>
    </row>
    <row r="1940" spans="1:14" x14ac:dyDescent="0.25">
      <c r="A1940" s="1" t="s">
        <v>24118</v>
      </c>
      <c r="B1940" s="1">
        <v>1011007</v>
      </c>
      <c r="C1940" s="1">
        <v>2022</v>
      </c>
      <c r="D1940" s="1" t="s">
        <v>0</v>
      </c>
      <c r="E1940" s="1" t="s">
        <v>1</v>
      </c>
      <c r="F1940" s="1" t="s">
        <v>12</v>
      </c>
      <c r="G1940" s="1" t="s">
        <v>3</v>
      </c>
      <c r="H1940" s="1" t="s">
        <v>10</v>
      </c>
      <c r="I1940" s="1"/>
      <c r="J1940" s="1"/>
      <c r="K1940" s="1"/>
      <c r="L1940" s="28">
        <v>1</v>
      </c>
      <c r="M1940" s="31">
        <v>16.019097599999998</v>
      </c>
      <c r="N1940" s="31">
        <v>0.46195419999999998</v>
      </c>
    </row>
    <row r="1941" spans="1:14" x14ac:dyDescent="0.25">
      <c r="A1941" s="1" t="s">
        <v>24119</v>
      </c>
      <c r="B1941" s="1">
        <v>1011020</v>
      </c>
      <c r="C1941" s="1">
        <v>2022</v>
      </c>
      <c r="D1941" s="1" t="s">
        <v>0</v>
      </c>
      <c r="E1941" s="1" t="s">
        <v>1</v>
      </c>
      <c r="F1941" s="1" t="s">
        <v>12</v>
      </c>
      <c r="G1941" s="1" t="s">
        <v>3</v>
      </c>
      <c r="H1941" s="1" t="s">
        <v>7</v>
      </c>
      <c r="I1941" s="1"/>
      <c r="J1941" s="1"/>
      <c r="K1941" s="1"/>
      <c r="L1941" s="28">
        <v>117</v>
      </c>
      <c r="M1941" s="31">
        <v>37.393459200000002</v>
      </c>
      <c r="N1941" s="31">
        <v>1.0783421</v>
      </c>
    </row>
    <row r="1942" spans="1:14" x14ac:dyDescent="0.25">
      <c r="A1942" s="1" t="s">
        <v>24119</v>
      </c>
      <c r="B1942" s="1">
        <v>1011020</v>
      </c>
      <c r="C1942" s="1">
        <v>2022</v>
      </c>
      <c r="D1942" s="1" t="s">
        <v>0</v>
      </c>
      <c r="E1942" s="1" t="s">
        <v>1</v>
      </c>
      <c r="F1942" s="1" t="s">
        <v>12</v>
      </c>
      <c r="G1942" s="1" t="s">
        <v>3</v>
      </c>
      <c r="H1942" s="1" t="s">
        <v>10</v>
      </c>
      <c r="I1942" s="1"/>
      <c r="J1942" s="1"/>
      <c r="K1942" s="1"/>
      <c r="L1942" s="28">
        <v>2</v>
      </c>
      <c r="M1942" s="31">
        <v>14.9060928</v>
      </c>
      <c r="N1942" s="31">
        <v>0.42985770000000001</v>
      </c>
    </row>
    <row r="1943" spans="1:14" x14ac:dyDescent="0.25">
      <c r="A1943" s="1" t="s">
        <v>24119</v>
      </c>
      <c r="B1943" s="1">
        <v>1011020</v>
      </c>
      <c r="C1943" s="1">
        <v>2022</v>
      </c>
      <c r="D1943" s="1" t="s">
        <v>0</v>
      </c>
      <c r="E1943" s="1" t="s">
        <v>1</v>
      </c>
      <c r="F1943" s="1" t="s">
        <v>12</v>
      </c>
      <c r="G1943" s="1" t="s">
        <v>3</v>
      </c>
      <c r="H1943" s="1" t="s">
        <v>5</v>
      </c>
      <c r="I1943" s="1"/>
      <c r="J1943" s="1"/>
      <c r="K1943" s="1"/>
      <c r="L1943" s="28">
        <v>18</v>
      </c>
      <c r="M1943" s="31">
        <v>15.901631999999999</v>
      </c>
      <c r="N1943" s="31">
        <v>0.4585668</v>
      </c>
    </row>
    <row r="1944" spans="1:14" x14ac:dyDescent="0.25">
      <c r="A1944" s="1" t="s">
        <v>24120</v>
      </c>
      <c r="B1944" s="1">
        <v>1011041</v>
      </c>
      <c r="C1944" s="1">
        <v>2022</v>
      </c>
      <c r="D1944" s="1" t="s">
        <v>0</v>
      </c>
      <c r="E1944" s="1" t="s">
        <v>1</v>
      </c>
      <c r="F1944" s="1" t="s">
        <v>12</v>
      </c>
      <c r="G1944" s="1" t="s">
        <v>3</v>
      </c>
      <c r="H1944" s="1" t="s">
        <v>10</v>
      </c>
      <c r="I1944" s="1"/>
      <c r="J1944" s="1"/>
      <c r="K1944" s="1"/>
      <c r="L1944" s="28">
        <v>2</v>
      </c>
      <c r="M1944" s="31">
        <v>7.6608000000000001</v>
      </c>
      <c r="N1944" s="31">
        <v>0.22092000000000001</v>
      </c>
    </row>
    <row r="1945" spans="1:14" x14ac:dyDescent="0.25">
      <c r="A1945" s="1" t="s">
        <v>24120</v>
      </c>
      <c r="B1945" s="1">
        <v>1011041</v>
      </c>
      <c r="C1945" s="1">
        <v>2022</v>
      </c>
      <c r="D1945" s="1" t="s">
        <v>0</v>
      </c>
      <c r="E1945" s="1" t="s">
        <v>1</v>
      </c>
      <c r="F1945" s="1" t="s">
        <v>12</v>
      </c>
      <c r="G1945" s="1" t="s">
        <v>3</v>
      </c>
      <c r="H1945" s="1" t="s">
        <v>7</v>
      </c>
      <c r="I1945" s="1"/>
      <c r="J1945" s="1"/>
      <c r="K1945" s="1"/>
      <c r="L1945" s="28">
        <v>15</v>
      </c>
      <c r="M1945" s="31">
        <v>7.8326207999999999</v>
      </c>
      <c r="N1945" s="31">
        <v>0.22587489999999999</v>
      </c>
    </row>
    <row r="1946" spans="1:14" x14ac:dyDescent="0.25">
      <c r="A1946" s="1" t="s">
        <v>778</v>
      </c>
      <c r="B1946" s="1">
        <v>1011077</v>
      </c>
      <c r="C1946" s="1">
        <v>2022</v>
      </c>
      <c r="D1946" s="1" t="s">
        <v>0</v>
      </c>
      <c r="E1946" s="1" t="s">
        <v>1</v>
      </c>
      <c r="F1946" s="1" t="s">
        <v>12</v>
      </c>
      <c r="G1946" s="1" t="s">
        <v>3</v>
      </c>
      <c r="H1946" s="1" t="s">
        <v>5</v>
      </c>
      <c r="I1946" s="1"/>
      <c r="J1946" s="1"/>
      <c r="K1946" s="1"/>
      <c r="L1946" s="28">
        <v>4</v>
      </c>
      <c r="M1946" s="31">
        <v>24.8659438</v>
      </c>
      <c r="N1946" s="31">
        <v>0.89731300000000003</v>
      </c>
    </row>
    <row r="1947" spans="1:14" x14ac:dyDescent="0.25">
      <c r="A1947" s="1" t="s">
        <v>778</v>
      </c>
      <c r="B1947" s="1">
        <v>1011077</v>
      </c>
      <c r="C1947" s="1">
        <v>2022</v>
      </c>
      <c r="D1947" s="1" t="s">
        <v>0</v>
      </c>
      <c r="E1947" s="1" t="s">
        <v>1</v>
      </c>
      <c r="F1947" s="1" t="s">
        <v>12</v>
      </c>
      <c r="G1947" s="1" t="s">
        <v>3</v>
      </c>
      <c r="H1947" s="1" t="s">
        <v>7</v>
      </c>
      <c r="I1947" s="1"/>
      <c r="J1947" s="1"/>
      <c r="K1947" s="1"/>
      <c r="L1947" s="28">
        <v>5</v>
      </c>
      <c r="M1947" s="31">
        <v>4.8998363999999999</v>
      </c>
      <c r="N1947" s="31">
        <v>0.17681559999999999</v>
      </c>
    </row>
    <row r="1948" spans="1:14" x14ac:dyDescent="0.25">
      <c r="A1948" s="1" t="s">
        <v>24121</v>
      </c>
      <c r="B1948" s="1">
        <v>1011129</v>
      </c>
      <c r="C1948" s="1">
        <v>2022</v>
      </c>
      <c r="D1948" s="1" t="s">
        <v>0</v>
      </c>
      <c r="E1948" s="1" t="s">
        <v>1</v>
      </c>
      <c r="F1948" s="1" t="s">
        <v>25</v>
      </c>
      <c r="G1948" s="1" t="s">
        <v>3</v>
      </c>
      <c r="H1948" s="1" t="s">
        <v>7</v>
      </c>
      <c r="I1948" s="1"/>
      <c r="J1948" s="1"/>
      <c r="K1948" s="1"/>
      <c r="L1948" s="28">
        <v>1</v>
      </c>
      <c r="M1948" s="31">
        <v>0.31230671780000002</v>
      </c>
      <c r="N1948" s="31">
        <v>8.2911218000000005E-3</v>
      </c>
    </row>
    <row r="1949" spans="1:14" x14ac:dyDescent="0.25">
      <c r="A1949" s="1" t="s">
        <v>561</v>
      </c>
      <c r="B1949" s="1">
        <v>1011137</v>
      </c>
      <c r="C1949" s="1">
        <v>2022</v>
      </c>
      <c r="D1949" s="1" t="s">
        <v>0</v>
      </c>
      <c r="E1949" s="1" t="s">
        <v>1</v>
      </c>
      <c r="F1949" s="1" t="s">
        <v>12</v>
      </c>
      <c r="G1949" s="1" t="s">
        <v>3</v>
      </c>
      <c r="H1949" s="1" t="s">
        <v>10</v>
      </c>
      <c r="I1949" s="1"/>
      <c r="J1949" s="1"/>
      <c r="K1949" s="1"/>
      <c r="L1949" s="28">
        <v>1</v>
      </c>
      <c r="M1949" s="31">
        <v>17.172268500000001</v>
      </c>
      <c r="N1949" s="31">
        <v>0.20768790000000001</v>
      </c>
    </row>
    <row r="1950" spans="1:14" x14ac:dyDescent="0.25">
      <c r="A1950" s="1" t="s">
        <v>606</v>
      </c>
      <c r="B1950" s="1">
        <v>1011173</v>
      </c>
      <c r="C1950" s="1">
        <v>2022</v>
      </c>
      <c r="D1950" s="1" t="s">
        <v>0</v>
      </c>
      <c r="E1950" s="1" t="s">
        <v>1</v>
      </c>
      <c r="F1950" s="1" t="s">
        <v>12</v>
      </c>
      <c r="G1950" s="1" t="s">
        <v>3</v>
      </c>
      <c r="H1950" s="1" t="s">
        <v>6</v>
      </c>
      <c r="I1950" s="1"/>
      <c r="J1950" s="1"/>
      <c r="K1950" s="1"/>
      <c r="L1950" s="28">
        <v>0</v>
      </c>
      <c r="M1950" s="31">
        <v>0</v>
      </c>
      <c r="N1950" s="31">
        <v>0</v>
      </c>
    </row>
    <row r="1951" spans="1:14" x14ac:dyDescent="0.25">
      <c r="A1951" s="1" t="s">
        <v>606</v>
      </c>
      <c r="B1951" s="1">
        <v>1011173</v>
      </c>
      <c r="C1951" s="1">
        <v>2022</v>
      </c>
      <c r="D1951" s="1" t="s">
        <v>0</v>
      </c>
      <c r="E1951" s="1" t="s">
        <v>1</v>
      </c>
      <c r="F1951" s="1" t="s">
        <v>12</v>
      </c>
      <c r="G1951" s="1" t="s">
        <v>3</v>
      </c>
      <c r="H1951" s="1" t="s">
        <v>9</v>
      </c>
      <c r="I1951" s="1"/>
      <c r="J1951" s="1"/>
      <c r="K1951" s="1"/>
      <c r="L1951" s="28">
        <v>0</v>
      </c>
      <c r="M1951" s="31">
        <v>0</v>
      </c>
      <c r="N1951" s="31">
        <v>0</v>
      </c>
    </row>
    <row r="1952" spans="1:14" x14ac:dyDescent="0.25">
      <c r="A1952" s="1" t="s">
        <v>606</v>
      </c>
      <c r="B1952" s="1">
        <v>1011173</v>
      </c>
      <c r="C1952" s="1">
        <v>2022</v>
      </c>
      <c r="D1952" s="1" t="s">
        <v>0</v>
      </c>
      <c r="E1952" s="1" t="s">
        <v>1</v>
      </c>
      <c r="F1952" s="1" t="s">
        <v>12</v>
      </c>
      <c r="G1952" s="1" t="s">
        <v>3</v>
      </c>
      <c r="H1952" s="1" t="s">
        <v>10</v>
      </c>
      <c r="I1952" s="1"/>
      <c r="J1952" s="1"/>
      <c r="K1952" s="1"/>
      <c r="L1952" s="28">
        <v>0</v>
      </c>
      <c r="M1952" s="31">
        <v>0</v>
      </c>
      <c r="N1952" s="31">
        <v>0</v>
      </c>
    </row>
    <row r="1953" spans="1:14" x14ac:dyDescent="0.25">
      <c r="A1953" s="1" t="s">
        <v>606</v>
      </c>
      <c r="B1953" s="1">
        <v>1011173</v>
      </c>
      <c r="C1953" s="1">
        <v>2022</v>
      </c>
      <c r="D1953" s="1" t="s">
        <v>0</v>
      </c>
      <c r="E1953" s="1" t="s">
        <v>1</v>
      </c>
      <c r="F1953" s="1" t="s">
        <v>12</v>
      </c>
      <c r="G1953" s="1" t="s">
        <v>3</v>
      </c>
      <c r="H1953" s="1" t="s">
        <v>8</v>
      </c>
      <c r="I1953" s="1"/>
      <c r="J1953" s="1"/>
      <c r="K1953" s="1"/>
      <c r="L1953" s="28">
        <v>0</v>
      </c>
      <c r="M1953" s="31">
        <v>0</v>
      </c>
      <c r="N1953" s="31">
        <v>0</v>
      </c>
    </row>
    <row r="1954" spans="1:14" x14ac:dyDescent="0.25">
      <c r="A1954" s="1" t="s">
        <v>606</v>
      </c>
      <c r="B1954" s="1">
        <v>1011173</v>
      </c>
      <c r="C1954" s="1">
        <v>2022</v>
      </c>
      <c r="D1954" s="1" t="s">
        <v>0</v>
      </c>
      <c r="E1954" s="1" t="s">
        <v>1</v>
      </c>
      <c r="F1954" s="1" t="s">
        <v>12</v>
      </c>
      <c r="G1954" s="1" t="s">
        <v>3</v>
      </c>
      <c r="H1954" s="1" t="s">
        <v>4</v>
      </c>
      <c r="I1954" s="1"/>
      <c r="J1954" s="1"/>
      <c r="K1954" s="1"/>
      <c r="L1954" s="28">
        <v>0</v>
      </c>
      <c r="M1954" s="31">
        <v>0</v>
      </c>
      <c r="N1954" s="31">
        <v>0</v>
      </c>
    </row>
    <row r="1955" spans="1:14" x14ac:dyDescent="0.25">
      <c r="A1955" s="1" t="s">
        <v>606</v>
      </c>
      <c r="B1955" s="1">
        <v>1011173</v>
      </c>
      <c r="C1955" s="1">
        <v>2022</v>
      </c>
      <c r="D1955" s="1" t="s">
        <v>0</v>
      </c>
      <c r="E1955" s="1" t="s">
        <v>1</v>
      </c>
      <c r="F1955" s="1" t="s">
        <v>12</v>
      </c>
      <c r="G1955" s="1" t="s">
        <v>3</v>
      </c>
      <c r="H1955" s="1" t="s">
        <v>7</v>
      </c>
      <c r="I1955" s="1"/>
      <c r="J1955" s="1"/>
      <c r="K1955" s="1"/>
      <c r="L1955" s="28">
        <v>12</v>
      </c>
      <c r="M1955" s="31">
        <v>5.2289921000000001</v>
      </c>
      <c r="N1955" s="31">
        <v>0.15079219999999999</v>
      </c>
    </row>
    <row r="1956" spans="1:14" x14ac:dyDescent="0.25">
      <c r="A1956" s="1" t="s">
        <v>606</v>
      </c>
      <c r="B1956" s="1">
        <v>1011173</v>
      </c>
      <c r="C1956" s="1">
        <v>2022</v>
      </c>
      <c r="D1956" s="1" t="s">
        <v>0</v>
      </c>
      <c r="E1956" s="1" t="s">
        <v>1</v>
      </c>
      <c r="F1956" s="1" t="s">
        <v>12</v>
      </c>
      <c r="G1956" s="1" t="s">
        <v>3</v>
      </c>
      <c r="H1956" s="1" t="s">
        <v>5</v>
      </c>
      <c r="I1956" s="1"/>
      <c r="J1956" s="1"/>
      <c r="K1956" s="1"/>
      <c r="L1956" s="28">
        <v>0</v>
      </c>
      <c r="M1956" s="31">
        <v>0</v>
      </c>
      <c r="N1956" s="31">
        <v>0</v>
      </c>
    </row>
    <row r="1957" spans="1:14" x14ac:dyDescent="0.25">
      <c r="A1957" s="1" t="s">
        <v>249</v>
      </c>
      <c r="B1957" s="1">
        <v>1011174</v>
      </c>
      <c r="C1957" s="1">
        <v>2022</v>
      </c>
      <c r="D1957" s="1" t="s">
        <v>0</v>
      </c>
      <c r="E1957" s="1" t="s">
        <v>1</v>
      </c>
      <c r="F1957" s="1" t="s">
        <v>12</v>
      </c>
      <c r="G1957" s="1" t="s">
        <v>3</v>
      </c>
      <c r="H1957" s="1" t="s">
        <v>4</v>
      </c>
      <c r="I1957" s="1"/>
      <c r="J1957" s="1"/>
      <c r="K1957" s="1"/>
      <c r="L1957" s="28">
        <v>0</v>
      </c>
      <c r="M1957" s="31">
        <v>0</v>
      </c>
      <c r="N1957" s="31">
        <v>0</v>
      </c>
    </row>
    <row r="1958" spans="1:14" x14ac:dyDescent="0.25">
      <c r="A1958" s="1" t="s">
        <v>249</v>
      </c>
      <c r="B1958" s="1">
        <v>1011174</v>
      </c>
      <c r="C1958" s="1">
        <v>2022</v>
      </c>
      <c r="D1958" s="1" t="s">
        <v>0</v>
      </c>
      <c r="E1958" s="1" t="s">
        <v>1</v>
      </c>
      <c r="F1958" s="1" t="s">
        <v>12</v>
      </c>
      <c r="G1958" s="1" t="s">
        <v>3</v>
      </c>
      <c r="H1958" s="1" t="s">
        <v>10</v>
      </c>
      <c r="I1958" s="1"/>
      <c r="J1958" s="1"/>
      <c r="K1958" s="1"/>
      <c r="L1958" s="28">
        <v>0</v>
      </c>
      <c r="M1958" s="31">
        <v>0</v>
      </c>
      <c r="N1958" s="31">
        <v>0</v>
      </c>
    </row>
    <row r="1959" spans="1:14" x14ac:dyDescent="0.25">
      <c r="A1959" s="1" t="s">
        <v>249</v>
      </c>
      <c r="B1959" s="1">
        <v>1011174</v>
      </c>
      <c r="C1959" s="1">
        <v>2022</v>
      </c>
      <c r="D1959" s="1" t="s">
        <v>0</v>
      </c>
      <c r="E1959" s="1" t="s">
        <v>1</v>
      </c>
      <c r="F1959" s="1" t="s">
        <v>12</v>
      </c>
      <c r="G1959" s="1" t="s">
        <v>3</v>
      </c>
      <c r="H1959" s="1" t="s">
        <v>5</v>
      </c>
      <c r="I1959" s="1"/>
      <c r="J1959" s="1"/>
      <c r="K1959" s="1"/>
      <c r="L1959" s="28">
        <v>1</v>
      </c>
      <c r="M1959" s="31">
        <v>5.1701845000000004</v>
      </c>
      <c r="N1959" s="31">
        <v>0.14909629999999999</v>
      </c>
    </row>
    <row r="1960" spans="1:14" x14ac:dyDescent="0.25">
      <c r="A1960" s="1" t="s">
        <v>249</v>
      </c>
      <c r="B1960" s="1">
        <v>1011174</v>
      </c>
      <c r="C1960" s="1">
        <v>2022</v>
      </c>
      <c r="D1960" s="1" t="s">
        <v>0</v>
      </c>
      <c r="E1960" s="1" t="s">
        <v>1</v>
      </c>
      <c r="F1960" s="1" t="s">
        <v>12</v>
      </c>
      <c r="G1960" s="1" t="s">
        <v>3</v>
      </c>
      <c r="H1960" s="1" t="s">
        <v>7</v>
      </c>
      <c r="I1960" s="1"/>
      <c r="J1960" s="1"/>
      <c r="K1960" s="1"/>
      <c r="L1960" s="28">
        <v>48</v>
      </c>
      <c r="M1960" s="31">
        <v>21.465886300000001</v>
      </c>
      <c r="N1960" s="31">
        <v>0.6190272</v>
      </c>
    </row>
    <row r="1961" spans="1:14" x14ac:dyDescent="0.25">
      <c r="A1961" s="1" t="s">
        <v>249</v>
      </c>
      <c r="B1961" s="1">
        <v>1011174</v>
      </c>
      <c r="C1961" s="1">
        <v>2022</v>
      </c>
      <c r="D1961" s="1" t="s">
        <v>0</v>
      </c>
      <c r="E1961" s="1" t="s">
        <v>1</v>
      </c>
      <c r="F1961" s="1" t="s">
        <v>12</v>
      </c>
      <c r="G1961" s="1" t="s">
        <v>3</v>
      </c>
      <c r="H1961" s="1" t="s">
        <v>8</v>
      </c>
      <c r="I1961" s="1"/>
      <c r="J1961" s="1"/>
      <c r="K1961" s="1"/>
      <c r="L1961" s="28">
        <v>0</v>
      </c>
      <c r="M1961" s="31">
        <v>0</v>
      </c>
      <c r="N1961" s="31">
        <v>0</v>
      </c>
    </row>
    <row r="1962" spans="1:14" x14ac:dyDescent="0.25">
      <c r="A1962" s="1" t="s">
        <v>249</v>
      </c>
      <c r="B1962" s="1">
        <v>1011174</v>
      </c>
      <c r="C1962" s="1">
        <v>2022</v>
      </c>
      <c r="D1962" s="1" t="s">
        <v>0</v>
      </c>
      <c r="E1962" s="1" t="s">
        <v>1</v>
      </c>
      <c r="F1962" s="1" t="s">
        <v>12</v>
      </c>
      <c r="G1962" s="1" t="s">
        <v>3</v>
      </c>
      <c r="H1962" s="1" t="s">
        <v>9</v>
      </c>
      <c r="I1962" s="1"/>
      <c r="J1962" s="1"/>
      <c r="K1962" s="1"/>
      <c r="L1962" s="28">
        <v>0</v>
      </c>
      <c r="M1962" s="31">
        <v>0</v>
      </c>
      <c r="N1962" s="31">
        <v>0</v>
      </c>
    </row>
    <row r="1963" spans="1:14" x14ac:dyDescent="0.25">
      <c r="A1963" s="1" t="s">
        <v>249</v>
      </c>
      <c r="B1963" s="1">
        <v>1011174</v>
      </c>
      <c r="C1963" s="1">
        <v>2022</v>
      </c>
      <c r="D1963" s="1" t="s">
        <v>0</v>
      </c>
      <c r="E1963" s="1" t="s">
        <v>1</v>
      </c>
      <c r="F1963" s="1" t="s">
        <v>12</v>
      </c>
      <c r="G1963" s="1" t="s">
        <v>3</v>
      </c>
      <c r="H1963" s="1" t="s">
        <v>6</v>
      </c>
      <c r="I1963" s="1"/>
      <c r="J1963" s="1"/>
      <c r="K1963" s="1"/>
      <c r="L1963" s="28">
        <v>0</v>
      </c>
      <c r="M1963" s="31">
        <v>0</v>
      </c>
      <c r="N1963" s="31">
        <v>0</v>
      </c>
    </row>
    <row r="1964" spans="1:14" x14ac:dyDescent="0.25">
      <c r="A1964" s="1" t="s">
        <v>345</v>
      </c>
      <c r="B1964" s="1">
        <v>1011253</v>
      </c>
      <c r="C1964" s="1">
        <v>2022</v>
      </c>
      <c r="D1964" s="1" t="s">
        <v>0</v>
      </c>
      <c r="E1964" s="1" t="s">
        <v>1</v>
      </c>
      <c r="F1964" s="1" t="s">
        <v>12</v>
      </c>
      <c r="G1964" s="1" t="s">
        <v>3</v>
      </c>
      <c r="H1964" s="1" t="s">
        <v>7</v>
      </c>
      <c r="I1964" s="1"/>
      <c r="J1964" s="1"/>
      <c r="K1964" s="1"/>
      <c r="L1964" s="28">
        <v>2</v>
      </c>
      <c r="M1964" s="31">
        <v>31.13</v>
      </c>
      <c r="N1964" s="31">
        <v>0.9</v>
      </c>
    </row>
    <row r="1965" spans="1:14" x14ac:dyDescent="0.25">
      <c r="A1965" s="1" t="s">
        <v>287</v>
      </c>
      <c r="B1965" s="1">
        <v>1011265</v>
      </c>
      <c r="C1965" s="1">
        <v>2022</v>
      </c>
      <c r="D1965" s="1" t="s">
        <v>0</v>
      </c>
      <c r="E1965" s="1" t="s">
        <v>1</v>
      </c>
      <c r="F1965" s="1" t="s">
        <v>12</v>
      </c>
      <c r="G1965" s="1" t="s">
        <v>3</v>
      </c>
      <c r="H1965" s="1" t="s">
        <v>8</v>
      </c>
      <c r="I1965" s="1"/>
      <c r="J1965" s="1"/>
      <c r="K1965" s="1"/>
      <c r="L1965" s="28">
        <v>1</v>
      </c>
      <c r="M1965" s="31">
        <v>0.25535999999999998</v>
      </c>
      <c r="N1965" s="31">
        <v>7.3639999999999999E-3</v>
      </c>
    </row>
    <row r="1966" spans="1:14" x14ac:dyDescent="0.25">
      <c r="A1966" s="1" t="s">
        <v>287</v>
      </c>
      <c r="B1966" s="1">
        <v>1011265</v>
      </c>
      <c r="C1966" s="1">
        <v>2022</v>
      </c>
      <c r="D1966" s="1" t="s">
        <v>0</v>
      </c>
      <c r="E1966" s="1" t="s">
        <v>1</v>
      </c>
      <c r="F1966" s="1" t="s">
        <v>12</v>
      </c>
      <c r="G1966" s="1" t="s">
        <v>3</v>
      </c>
      <c r="H1966" s="1" t="s">
        <v>7</v>
      </c>
      <c r="I1966" s="1"/>
      <c r="J1966" s="1"/>
      <c r="K1966" s="1"/>
      <c r="L1966" s="28">
        <v>49</v>
      </c>
      <c r="M1966" s="31">
        <v>3.81216</v>
      </c>
      <c r="N1966" s="31">
        <v>0.109934</v>
      </c>
    </row>
    <row r="1967" spans="1:14" x14ac:dyDescent="0.25">
      <c r="A1967" s="1" t="s">
        <v>1231</v>
      </c>
      <c r="B1967" s="1">
        <v>1011285</v>
      </c>
      <c r="C1967" s="1">
        <v>2022</v>
      </c>
      <c r="D1967" s="1" t="s">
        <v>0</v>
      </c>
      <c r="E1967" s="1" t="s">
        <v>1</v>
      </c>
      <c r="F1967" s="1" t="s">
        <v>25</v>
      </c>
      <c r="G1967" s="1" t="s">
        <v>3</v>
      </c>
      <c r="H1967" s="1" t="s">
        <v>5</v>
      </c>
      <c r="I1967" s="1"/>
      <c r="J1967" s="1"/>
      <c r="K1967" s="1"/>
      <c r="L1967" s="28">
        <v>1</v>
      </c>
      <c r="M1967" s="31">
        <v>2.75495</v>
      </c>
      <c r="N1967" s="31">
        <v>0.41721000000000003</v>
      </c>
    </row>
    <row r="1968" spans="1:14" x14ac:dyDescent="0.25">
      <c r="A1968" s="1" t="s">
        <v>1232</v>
      </c>
      <c r="B1968" s="1">
        <v>1011311</v>
      </c>
      <c r="C1968" s="1">
        <v>2022</v>
      </c>
      <c r="D1968" s="1" t="s">
        <v>0</v>
      </c>
      <c r="E1968" s="1" t="s">
        <v>1</v>
      </c>
      <c r="F1968" s="1" t="s">
        <v>25</v>
      </c>
      <c r="G1968" s="1" t="s">
        <v>3</v>
      </c>
      <c r="H1968" s="1" t="s">
        <v>7</v>
      </c>
      <c r="I1968" s="1"/>
      <c r="J1968" s="1"/>
      <c r="K1968" s="1"/>
      <c r="L1968" s="28">
        <v>64</v>
      </c>
      <c r="M1968" s="31">
        <v>0.21</v>
      </c>
      <c r="N1968" s="31">
        <v>3.9135999999999997E-3</v>
      </c>
    </row>
    <row r="1969" spans="1:14" x14ac:dyDescent="0.25">
      <c r="A1969" s="1" t="s">
        <v>1232</v>
      </c>
      <c r="B1969" s="1">
        <v>1011311</v>
      </c>
      <c r="C1969" s="1">
        <v>2022</v>
      </c>
      <c r="D1969" s="1" t="s">
        <v>0</v>
      </c>
      <c r="E1969" s="1" t="s">
        <v>1</v>
      </c>
      <c r="F1969" s="1" t="s">
        <v>25</v>
      </c>
      <c r="G1969" s="1" t="s">
        <v>3</v>
      </c>
      <c r="H1969" s="1" t="s">
        <v>4</v>
      </c>
      <c r="I1969" s="1"/>
      <c r="J1969" s="1"/>
      <c r="K1969" s="1"/>
      <c r="L1969" s="28">
        <v>1</v>
      </c>
      <c r="M1969" s="31">
        <v>7.3839999999999995E-4</v>
      </c>
      <c r="N1969" s="31">
        <v>7.0999999999999998E-6</v>
      </c>
    </row>
    <row r="1970" spans="1:14" x14ac:dyDescent="0.25">
      <c r="A1970" s="1" t="s">
        <v>341</v>
      </c>
      <c r="B1970" s="1">
        <v>1011351</v>
      </c>
      <c r="C1970" s="1">
        <v>2022</v>
      </c>
      <c r="D1970" s="1" t="s">
        <v>0</v>
      </c>
      <c r="E1970" s="1" t="s">
        <v>1</v>
      </c>
      <c r="F1970" s="1" t="s">
        <v>12</v>
      </c>
      <c r="G1970" s="1" t="s">
        <v>3</v>
      </c>
      <c r="H1970" s="1" t="s">
        <v>6</v>
      </c>
      <c r="I1970" s="1"/>
      <c r="J1970" s="1"/>
      <c r="K1970" s="1"/>
      <c r="L1970" s="28">
        <v>0</v>
      </c>
      <c r="M1970" s="31">
        <v>0</v>
      </c>
      <c r="N1970" s="31">
        <v>0</v>
      </c>
    </row>
    <row r="1971" spans="1:14" x14ac:dyDescent="0.25">
      <c r="A1971" s="1" t="s">
        <v>341</v>
      </c>
      <c r="B1971" s="1">
        <v>1011351</v>
      </c>
      <c r="C1971" s="1">
        <v>2022</v>
      </c>
      <c r="D1971" s="1" t="s">
        <v>0</v>
      </c>
      <c r="E1971" s="1" t="s">
        <v>1</v>
      </c>
      <c r="F1971" s="1" t="s">
        <v>12</v>
      </c>
      <c r="G1971" s="1" t="s">
        <v>3</v>
      </c>
      <c r="H1971" s="1" t="s">
        <v>7</v>
      </c>
      <c r="I1971" s="1"/>
      <c r="J1971" s="1"/>
      <c r="K1971" s="1"/>
      <c r="L1971" s="28">
        <v>0</v>
      </c>
      <c r="M1971" s="31">
        <v>0</v>
      </c>
      <c r="N1971" s="31">
        <v>0</v>
      </c>
    </row>
    <row r="1972" spans="1:14" x14ac:dyDescent="0.25">
      <c r="A1972" s="1" t="s">
        <v>341</v>
      </c>
      <c r="B1972" s="1">
        <v>1011351</v>
      </c>
      <c r="C1972" s="1">
        <v>2022</v>
      </c>
      <c r="D1972" s="1" t="s">
        <v>0</v>
      </c>
      <c r="E1972" s="1" t="s">
        <v>1</v>
      </c>
      <c r="F1972" s="1" t="s">
        <v>12</v>
      </c>
      <c r="G1972" s="1" t="s">
        <v>3</v>
      </c>
      <c r="H1972" s="1" t="s">
        <v>9</v>
      </c>
      <c r="I1972" s="1"/>
      <c r="J1972" s="1"/>
      <c r="K1972" s="1"/>
      <c r="L1972" s="28">
        <v>14</v>
      </c>
      <c r="M1972" s="31">
        <v>1.29</v>
      </c>
      <c r="N1972" s="31">
        <v>0</v>
      </c>
    </row>
    <row r="1973" spans="1:14" x14ac:dyDescent="0.25">
      <c r="A1973" s="1" t="s">
        <v>341</v>
      </c>
      <c r="B1973" s="1">
        <v>1011351</v>
      </c>
      <c r="C1973" s="1">
        <v>2022</v>
      </c>
      <c r="D1973" s="1" t="s">
        <v>0</v>
      </c>
      <c r="E1973" s="1" t="s">
        <v>1</v>
      </c>
      <c r="F1973" s="1" t="s">
        <v>12</v>
      </c>
      <c r="G1973" s="1" t="s">
        <v>3</v>
      </c>
      <c r="H1973" s="1" t="s">
        <v>8</v>
      </c>
      <c r="I1973" s="1"/>
      <c r="J1973" s="1"/>
      <c r="K1973" s="1"/>
      <c r="L1973" s="28">
        <v>0</v>
      </c>
      <c r="M1973" s="31">
        <v>0</v>
      </c>
      <c r="N1973" s="31">
        <v>0</v>
      </c>
    </row>
    <row r="1974" spans="1:14" x14ac:dyDescent="0.25">
      <c r="A1974" s="1" t="s">
        <v>341</v>
      </c>
      <c r="B1974" s="1">
        <v>1011351</v>
      </c>
      <c r="C1974" s="1">
        <v>2022</v>
      </c>
      <c r="D1974" s="1" t="s">
        <v>0</v>
      </c>
      <c r="E1974" s="1" t="s">
        <v>1</v>
      </c>
      <c r="F1974" s="1" t="s">
        <v>12</v>
      </c>
      <c r="G1974" s="1" t="s">
        <v>3</v>
      </c>
      <c r="H1974" s="1" t="s">
        <v>5</v>
      </c>
      <c r="I1974" s="1"/>
      <c r="J1974" s="1"/>
      <c r="K1974" s="1"/>
      <c r="L1974" s="28">
        <v>2</v>
      </c>
      <c r="M1974" s="31">
        <v>2.4300000000000002</v>
      </c>
      <c r="N1974" s="31">
        <v>0.1</v>
      </c>
    </row>
    <row r="1975" spans="1:14" x14ac:dyDescent="0.25">
      <c r="A1975" s="1" t="s">
        <v>341</v>
      </c>
      <c r="B1975" s="1">
        <v>1011351</v>
      </c>
      <c r="C1975" s="1">
        <v>2022</v>
      </c>
      <c r="D1975" s="1" t="s">
        <v>0</v>
      </c>
      <c r="E1975" s="1" t="s">
        <v>1</v>
      </c>
      <c r="F1975" s="1" t="s">
        <v>12</v>
      </c>
      <c r="G1975" s="1" t="s">
        <v>3</v>
      </c>
      <c r="H1975" s="1" t="s">
        <v>4</v>
      </c>
      <c r="I1975" s="1"/>
      <c r="J1975" s="1"/>
      <c r="K1975" s="1"/>
      <c r="L1975" s="28">
        <v>0</v>
      </c>
      <c r="M1975" s="31">
        <v>0</v>
      </c>
      <c r="N1975" s="31">
        <v>0</v>
      </c>
    </row>
    <row r="1976" spans="1:14" x14ac:dyDescent="0.25">
      <c r="A1976" s="1" t="s">
        <v>341</v>
      </c>
      <c r="B1976" s="1">
        <v>1011351</v>
      </c>
      <c r="C1976" s="1">
        <v>2022</v>
      </c>
      <c r="D1976" s="1" t="s">
        <v>0</v>
      </c>
      <c r="E1976" s="1" t="s">
        <v>1</v>
      </c>
      <c r="F1976" s="1" t="s">
        <v>12</v>
      </c>
      <c r="G1976" s="1" t="s">
        <v>3</v>
      </c>
      <c r="H1976" s="1" t="s">
        <v>10</v>
      </c>
      <c r="I1976" s="1"/>
      <c r="J1976" s="1"/>
      <c r="K1976" s="1"/>
      <c r="L1976" s="28">
        <v>0</v>
      </c>
      <c r="M1976" s="31">
        <v>0</v>
      </c>
      <c r="N1976" s="31">
        <v>0</v>
      </c>
    </row>
    <row r="1977" spans="1:14" x14ac:dyDescent="0.25">
      <c r="A1977" s="1" t="s">
        <v>769</v>
      </c>
      <c r="B1977" s="1">
        <v>1011356</v>
      </c>
      <c r="C1977" s="1">
        <v>2022</v>
      </c>
      <c r="D1977" s="1" t="s">
        <v>0</v>
      </c>
      <c r="E1977" s="1" t="s">
        <v>1</v>
      </c>
      <c r="F1977" s="1" t="s">
        <v>25</v>
      </c>
      <c r="G1977" s="1" t="s">
        <v>3</v>
      </c>
      <c r="H1977" s="1" t="s">
        <v>5</v>
      </c>
      <c r="I1977" s="1"/>
      <c r="J1977" s="1"/>
      <c r="K1977" s="1"/>
      <c r="L1977" s="28">
        <v>0</v>
      </c>
      <c r="M1977" s="31">
        <v>0</v>
      </c>
      <c r="N1977" s="31">
        <v>0</v>
      </c>
    </row>
    <row r="1978" spans="1:14" x14ac:dyDescent="0.25">
      <c r="A1978" s="1" t="s">
        <v>769</v>
      </c>
      <c r="B1978" s="1">
        <v>1011356</v>
      </c>
      <c r="C1978" s="1">
        <v>2022</v>
      </c>
      <c r="D1978" s="1" t="s">
        <v>0</v>
      </c>
      <c r="E1978" s="1" t="s">
        <v>1</v>
      </c>
      <c r="F1978" s="1" t="s">
        <v>25</v>
      </c>
      <c r="G1978" s="1" t="s">
        <v>3</v>
      </c>
      <c r="H1978" s="1" t="s">
        <v>7</v>
      </c>
      <c r="I1978" s="1"/>
      <c r="J1978" s="1"/>
      <c r="K1978" s="1"/>
      <c r="L1978" s="28">
        <v>127</v>
      </c>
      <c r="M1978" s="31">
        <v>81.53</v>
      </c>
      <c r="N1978" s="31">
        <v>6.9</v>
      </c>
    </row>
    <row r="1979" spans="1:14" x14ac:dyDescent="0.25">
      <c r="A1979" s="1" t="s">
        <v>769</v>
      </c>
      <c r="B1979" s="1">
        <v>1011356</v>
      </c>
      <c r="C1979" s="1">
        <v>2022</v>
      </c>
      <c r="D1979" s="1" t="s">
        <v>0</v>
      </c>
      <c r="E1979" s="1" t="s">
        <v>1</v>
      </c>
      <c r="F1979" s="1" t="s">
        <v>25</v>
      </c>
      <c r="G1979" s="1" t="s">
        <v>3</v>
      </c>
      <c r="H1979" s="1" t="s">
        <v>6</v>
      </c>
      <c r="I1979" s="1"/>
      <c r="J1979" s="1"/>
      <c r="K1979" s="1"/>
      <c r="L1979" s="28">
        <v>0</v>
      </c>
      <c r="M1979" s="31">
        <v>0</v>
      </c>
      <c r="N1979" s="31">
        <v>0</v>
      </c>
    </row>
    <row r="1980" spans="1:14" x14ac:dyDescent="0.25">
      <c r="A1980" s="1" t="s">
        <v>769</v>
      </c>
      <c r="B1980" s="1">
        <v>1011356</v>
      </c>
      <c r="C1980" s="1">
        <v>2022</v>
      </c>
      <c r="D1980" s="1" t="s">
        <v>0</v>
      </c>
      <c r="E1980" s="1" t="s">
        <v>1</v>
      </c>
      <c r="F1980" s="1" t="s">
        <v>25</v>
      </c>
      <c r="G1980" s="1" t="s">
        <v>3</v>
      </c>
      <c r="H1980" s="1" t="s">
        <v>4</v>
      </c>
      <c r="I1980" s="1"/>
      <c r="J1980" s="1"/>
      <c r="K1980" s="1"/>
      <c r="L1980" s="28">
        <v>0</v>
      </c>
      <c r="M1980" s="31">
        <v>0</v>
      </c>
      <c r="N1980" s="31">
        <v>0</v>
      </c>
    </row>
    <row r="1981" spans="1:14" x14ac:dyDescent="0.25">
      <c r="A1981" s="1" t="s">
        <v>769</v>
      </c>
      <c r="B1981" s="1">
        <v>1011356</v>
      </c>
      <c r="C1981" s="1">
        <v>2022</v>
      </c>
      <c r="D1981" s="1" t="s">
        <v>0</v>
      </c>
      <c r="E1981" s="1" t="s">
        <v>1</v>
      </c>
      <c r="F1981" s="1" t="s">
        <v>25</v>
      </c>
      <c r="G1981" s="1" t="s">
        <v>3</v>
      </c>
      <c r="H1981" s="1" t="s">
        <v>9</v>
      </c>
      <c r="I1981" s="1"/>
      <c r="J1981" s="1"/>
      <c r="K1981" s="1"/>
      <c r="L1981" s="28">
        <v>0</v>
      </c>
      <c r="M1981" s="31">
        <v>0</v>
      </c>
      <c r="N1981" s="31">
        <v>0</v>
      </c>
    </row>
    <row r="1982" spans="1:14" x14ac:dyDescent="0.25">
      <c r="A1982" s="1" t="s">
        <v>769</v>
      </c>
      <c r="B1982" s="1">
        <v>1011356</v>
      </c>
      <c r="C1982" s="1">
        <v>2022</v>
      </c>
      <c r="D1982" s="1" t="s">
        <v>0</v>
      </c>
      <c r="E1982" s="1" t="s">
        <v>1</v>
      </c>
      <c r="F1982" s="1" t="s">
        <v>25</v>
      </c>
      <c r="G1982" s="1" t="s">
        <v>3</v>
      </c>
      <c r="H1982" s="1" t="s">
        <v>10</v>
      </c>
      <c r="I1982" s="1"/>
      <c r="J1982" s="1"/>
      <c r="K1982" s="1"/>
      <c r="L1982" s="28">
        <v>0</v>
      </c>
      <c r="M1982" s="31">
        <v>0</v>
      </c>
      <c r="N1982" s="31">
        <v>0</v>
      </c>
    </row>
    <row r="1983" spans="1:14" x14ac:dyDescent="0.25">
      <c r="A1983" s="1" t="s">
        <v>769</v>
      </c>
      <c r="B1983" s="1">
        <v>1011356</v>
      </c>
      <c r="C1983" s="1">
        <v>2022</v>
      </c>
      <c r="D1983" s="1" t="s">
        <v>0</v>
      </c>
      <c r="E1983" s="1" t="s">
        <v>1</v>
      </c>
      <c r="F1983" s="1" t="s">
        <v>25</v>
      </c>
      <c r="G1983" s="1" t="s">
        <v>3</v>
      </c>
      <c r="H1983" s="1" t="s">
        <v>8</v>
      </c>
      <c r="I1983" s="1"/>
      <c r="J1983" s="1"/>
      <c r="K1983" s="1"/>
      <c r="L1983" s="28">
        <v>0</v>
      </c>
      <c r="M1983" s="31">
        <v>0</v>
      </c>
      <c r="N1983" s="31">
        <v>0</v>
      </c>
    </row>
    <row r="1984" spans="1:14" x14ac:dyDescent="0.25">
      <c r="A1984" s="1" t="s">
        <v>844</v>
      </c>
      <c r="B1984" s="1">
        <v>1011365</v>
      </c>
      <c r="C1984" s="1">
        <v>2022</v>
      </c>
      <c r="D1984" s="1" t="s">
        <v>0</v>
      </c>
      <c r="E1984" s="1" t="s">
        <v>1</v>
      </c>
      <c r="F1984" s="1" t="s">
        <v>25</v>
      </c>
      <c r="G1984" s="1" t="s">
        <v>3</v>
      </c>
      <c r="H1984" s="1" t="s">
        <v>7</v>
      </c>
      <c r="I1984" s="1"/>
      <c r="J1984" s="1"/>
      <c r="K1984" s="1"/>
      <c r="L1984" s="28">
        <v>323</v>
      </c>
      <c r="M1984" s="31">
        <v>0.29504999999999998</v>
      </c>
      <c r="N1984" s="31">
        <v>0</v>
      </c>
    </row>
    <row r="1985" spans="1:14" x14ac:dyDescent="0.25">
      <c r="A1985" s="1" t="s">
        <v>342</v>
      </c>
      <c r="B1985" s="1">
        <v>1011373</v>
      </c>
      <c r="C1985" s="1">
        <v>2022</v>
      </c>
      <c r="D1985" s="1" t="s">
        <v>0</v>
      </c>
      <c r="E1985" s="1" t="s">
        <v>1</v>
      </c>
      <c r="F1985" s="1" t="s">
        <v>12</v>
      </c>
      <c r="G1985" s="1" t="s">
        <v>3</v>
      </c>
      <c r="H1985" s="1" t="s">
        <v>10</v>
      </c>
      <c r="I1985" s="1"/>
      <c r="J1985" s="1"/>
      <c r="K1985" s="1"/>
      <c r="L1985" s="28">
        <v>0</v>
      </c>
      <c r="M1985" s="31">
        <v>0</v>
      </c>
      <c r="N1985" s="31">
        <v>0</v>
      </c>
    </row>
    <row r="1986" spans="1:14" x14ac:dyDescent="0.25">
      <c r="A1986" s="1" t="s">
        <v>342</v>
      </c>
      <c r="B1986" s="1">
        <v>1011373</v>
      </c>
      <c r="C1986" s="1">
        <v>2022</v>
      </c>
      <c r="D1986" s="1" t="s">
        <v>0</v>
      </c>
      <c r="E1986" s="1" t="s">
        <v>1</v>
      </c>
      <c r="F1986" s="1" t="s">
        <v>12</v>
      </c>
      <c r="G1986" s="1" t="s">
        <v>3</v>
      </c>
      <c r="H1986" s="1" t="s">
        <v>6</v>
      </c>
      <c r="I1986" s="1"/>
      <c r="J1986" s="1"/>
      <c r="K1986" s="1"/>
      <c r="L1986" s="28">
        <v>0</v>
      </c>
      <c r="M1986" s="31">
        <v>0</v>
      </c>
      <c r="N1986" s="31">
        <v>0</v>
      </c>
    </row>
    <row r="1987" spans="1:14" x14ac:dyDescent="0.25">
      <c r="A1987" s="1" t="s">
        <v>342</v>
      </c>
      <c r="B1987" s="1">
        <v>1011373</v>
      </c>
      <c r="C1987" s="1">
        <v>2022</v>
      </c>
      <c r="D1987" s="1" t="s">
        <v>0</v>
      </c>
      <c r="E1987" s="1" t="s">
        <v>1</v>
      </c>
      <c r="F1987" s="1" t="s">
        <v>12</v>
      </c>
      <c r="G1987" s="1" t="s">
        <v>3</v>
      </c>
      <c r="H1987" s="1" t="s">
        <v>8</v>
      </c>
      <c r="I1987" s="1"/>
      <c r="J1987" s="1"/>
      <c r="K1987" s="1"/>
      <c r="L1987" s="28">
        <v>0</v>
      </c>
      <c r="M1987" s="31">
        <v>0</v>
      </c>
      <c r="N1987" s="31">
        <v>0</v>
      </c>
    </row>
    <row r="1988" spans="1:14" x14ac:dyDescent="0.25">
      <c r="A1988" s="1" t="s">
        <v>342</v>
      </c>
      <c r="B1988" s="1">
        <v>1011373</v>
      </c>
      <c r="C1988" s="1">
        <v>2022</v>
      </c>
      <c r="D1988" s="1" t="s">
        <v>0</v>
      </c>
      <c r="E1988" s="1" t="s">
        <v>1</v>
      </c>
      <c r="F1988" s="1" t="s">
        <v>12</v>
      </c>
      <c r="G1988" s="1" t="s">
        <v>3</v>
      </c>
      <c r="H1988" s="1" t="s">
        <v>5</v>
      </c>
      <c r="I1988" s="1"/>
      <c r="J1988" s="1"/>
      <c r="K1988" s="1"/>
      <c r="L1988" s="28">
        <v>0</v>
      </c>
      <c r="M1988" s="31">
        <v>0</v>
      </c>
      <c r="N1988" s="31">
        <v>0</v>
      </c>
    </row>
    <row r="1989" spans="1:14" x14ac:dyDescent="0.25">
      <c r="A1989" s="1" t="s">
        <v>342</v>
      </c>
      <c r="B1989" s="1">
        <v>1011373</v>
      </c>
      <c r="C1989" s="1">
        <v>2022</v>
      </c>
      <c r="D1989" s="1" t="s">
        <v>0</v>
      </c>
      <c r="E1989" s="1" t="s">
        <v>1</v>
      </c>
      <c r="F1989" s="1" t="s">
        <v>12</v>
      </c>
      <c r="G1989" s="1" t="s">
        <v>3</v>
      </c>
      <c r="H1989" s="1" t="s">
        <v>7</v>
      </c>
      <c r="I1989" s="1"/>
      <c r="J1989" s="1"/>
      <c r="K1989" s="1"/>
      <c r="L1989" s="28">
        <v>0</v>
      </c>
      <c r="M1989" s="31">
        <v>0</v>
      </c>
      <c r="N1989" s="31">
        <v>0</v>
      </c>
    </row>
    <row r="1990" spans="1:14" x14ac:dyDescent="0.25">
      <c r="A1990" s="1" t="s">
        <v>342</v>
      </c>
      <c r="B1990" s="1">
        <v>1011373</v>
      </c>
      <c r="C1990" s="1">
        <v>2022</v>
      </c>
      <c r="D1990" s="1" t="s">
        <v>0</v>
      </c>
      <c r="E1990" s="1" t="s">
        <v>1</v>
      </c>
      <c r="F1990" s="1" t="s">
        <v>12</v>
      </c>
      <c r="G1990" s="1" t="s">
        <v>3</v>
      </c>
      <c r="H1990" s="1" t="s">
        <v>9</v>
      </c>
      <c r="I1990" s="1"/>
      <c r="J1990" s="1"/>
      <c r="K1990" s="1"/>
      <c r="L1990" s="28">
        <v>0</v>
      </c>
      <c r="M1990" s="31">
        <v>0</v>
      </c>
      <c r="N1990" s="31">
        <v>0</v>
      </c>
    </row>
    <row r="1991" spans="1:14" x14ac:dyDescent="0.25">
      <c r="A1991" s="1" t="s">
        <v>342</v>
      </c>
      <c r="B1991" s="1">
        <v>1011373</v>
      </c>
      <c r="C1991" s="1">
        <v>2022</v>
      </c>
      <c r="D1991" s="1" t="s">
        <v>0</v>
      </c>
      <c r="E1991" s="1" t="s">
        <v>1</v>
      </c>
      <c r="F1991" s="1" t="s">
        <v>12</v>
      </c>
      <c r="G1991" s="1" t="s">
        <v>3</v>
      </c>
      <c r="H1991" s="1" t="s">
        <v>4</v>
      </c>
      <c r="I1991" s="1"/>
      <c r="J1991" s="1"/>
      <c r="K1991" s="1"/>
      <c r="L1991" s="28">
        <v>0</v>
      </c>
      <c r="M1991" s="31">
        <v>0</v>
      </c>
      <c r="N1991" s="31">
        <v>0</v>
      </c>
    </row>
    <row r="1992" spans="1:14" x14ac:dyDescent="0.25">
      <c r="A1992" s="1" t="s">
        <v>24122</v>
      </c>
      <c r="B1992" s="1">
        <v>1011379</v>
      </c>
      <c r="C1992" s="1">
        <v>2022</v>
      </c>
      <c r="D1992" s="1" t="s">
        <v>0</v>
      </c>
      <c r="E1992" s="1" t="s">
        <v>1</v>
      </c>
      <c r="F1992" s="1" t="s">
        <v>12</v>
      </c>
      <c r="G1992" s="1" t="s">
        <v>3</v>
      </c>
      <c r="H1992" s="1" t="s">
        <v>7</v>
      </c>
      <c r="I1992" s="1"/>
      <c r="J1992" s="1"/>
      <c r="K1992" s="1"/>
      <c r="L1992" s="28">
        <v>78</v>
      </c>
      <c r="M1992" s="31">
        <v>34.878528000000003</v>
      </c>
      <c r="N1992" s="31">
        <v>1.0058172000000001</v>
      </c>
    </row>
    <row r="1993" spans="1:14" x14ac:dyDescent="0.25">
      <c r="A1993" s="1" t="s">
        <v>24122</v>
      </c>
      <c r="B1993" s="1">
        <v>1011379</v>
      </c>
      <c r="C1993" s="1">
        <v>2022</v>
      </c>
      <c r="D1993" s="1" t="s">
        <v>0</v>
      </c>
      <c r="E1993" s="1" t="s">
        <v>1</v>
      </c>
      <c r="F1993" s="1" t="s">
        <v>12</v>
      </c>
      <c r="G1993" s="1" t="s">
        <v>3</v>
      </c>
      <c r="H1993" s="1" t="s">
        <v>10</v>
      </c>
      <c r="I1993" s="1"/>
      <c r="J1993" s="1"/>
      <c r="K1993" s="1"/>
      <c r="L1993" s="28">
        <v>4</v>
      </c>
      <c r="M1993" s="31">
        <v>4.4208287999999998</v>
      </c>
      <c r="N1993" s="31">
        <v>0.12748660000000001</v>
      </c>
    </row>
    <row r="1994" spans="1:14" x14ac:dyDescent="0.25">
      <c r="A1994" s="1" t="s">
        <v>24123</v>
      </c>
      <c r="B1994" s="1">
        <v>1011457</v>
      </c>
      <c r="C1994" s="1">
        <v>2022</v>
      </c>
      <c r="D1994" s="1" t="s">
        <v>0</v>
      </c>
      <c r="E1994" s="1" t="s">
        <v>1</v>
      </c>
      <c r="F1994" s="1" t="s">
        <v>12</v>
      </c>
      <c r="G1994" s="1" t="s">
        <v>3</v>
      </c>
      <c r="H1994" s="1" t="s">
        <v>10</v>
      </c>
      <c r="I1994" s="1"/>
      <c r="J1994" s="1"/>
      <c r="K1994" s="1"/>
      <c r="L1994" s="28">
        <v>3</v>
      </c>
      <c r="M1994" s="31">
        <v>92.763350399999993</v>
      </c>
      <c r="N1994" s="31">
        <v>2.6750834999999999</v>
      </c>
    </row>
    <row r="1995" spans="1:14" x14ac:dyDescent="0.25">
      <c r="A1995" s="1" t="s">
        <v>24123</v>
      </c>
      <c r="B1995" s="1">
        <v>1011457</v>
      </c>
      <c r="C1995" s="1">
        <v>2022</v>
      </c>
      <c r="D1995" s="1" t="s">
        <v>0</v>
      </c>
      <c r="E1995" s="1" t="s">
        <v>1</v>
      </c>
      <c r="F1995" s="1" t="s">
        <v>12</v>
      </c>
      <c r="G1995" s="1" t="s">
        <v>3</v>
      </c>
      <c r="H1995" s="1" t="s">
        <v>7</v>
      </c>
      <c r="I1995" s="1"/>
      <c r="J1995" s="1"/>
      <c r="K1995" s="1"/>
      <c r="L1995" s="28">
        <v>118</v>
      </c>
      <c r="M1995" s="31">
        <v>56.170991999999998</v>
      </c>
      <c r="N1995" s="31">
        <v>1.6198433000000001</v>
      </c>
    </row>
    <row r="1996" spans="1:14" x14ac:dyDescent="0.25">
      <c r="A1996" s="1" t="s">
        <v>540</v>
      </c>
      <c r="B1996" s="1">
        <v>1011497</v>
      </c>
      <c r="C1996" s="1">
        <v>2022</v>
      </c>
      <c r="D1996" s="1" t="s">
        <v>0</v>
      </c>
      <c r="E1996" s="1" t="s">
        <v>1</v>
      </c>
      <c r="F1996" s="1" t="s">
        <v>25</v>
      </c>
      <c r="G1996" s="1" t="s">
        <v>3</v>
      </c>
      <c r="H1996" s="1" t="s">
        <v>8</v>
      </c>
      <c r="I1996" s="1"/>
      <c r="J1996" s="1"/>
      <c r="K1996" s="1"/>
      <c r="L1996" s="28">
        <v>0</v>
      </c>
      <c r="M1996" s="31">
        <v>0</v>
      </c>
      <c r="N1996" s="31">
        <v>0</v>
      </c>
    </row>
    <row r="1997" spans="1:14" x14ac:dyDescent="0.25">
      <c r="A1997" s="1" t="s">
        <v>540</v>
      </c>
      <c r="B1997" s="1">
        <v>1011497</v>
      </c>
      <c r="C1997" s="1">
        <v>2022</v>
      </c>
      <c r="D1997" s="1" t="s">
        <v>0</v>
      </c>
      <c r="E1997" s="1" t="s">
        <v>1</v>
      </c>
      <c r="F1997" s="1" t="s">
        <v>25</v>
      </c>
      <c r="G1997" s="1" t="s">
        <v>3</v>
      </c>
      <c r="H1997" s="1" t="s">
        <v>5</v>
      </c>
      <c r="I1997" s="1"/>
      <c r="J1997" s="1"/>
      <c r="K1997" s="1"/>
      <c r="L1997" s="28">
        <v>0</v>
      </c>
      <c r="M1997" s="31">
        <v>0</v>
      </c>
      <c r="N1997" s="31">
        <v>0</v>
      </c>
    </row>
    <row r="1998" spans="1:14" x14ac:dyDescent="0.25">
      <c r="A1998" s="1" t="s">
        <v>540</v>
      </c>
      <c r="B1998" s="1">
        <v>1011497</v>
      </c>
      <c r="C1998" s="1">
        <v>2022</v>
      </c>
      <c r="D1998" s="1" t="s">
        <v>0</v>
      </c>
      <c r="E1998" s="1" t="s">
        <v>1</v>
      </c>
      <c r="F1998" s="1" t="s">
        <v>25</v>
      </c>
      <c r="G1998" s="1" t="s">
        <v>3</v>
      </c>
      <c r="H1998" s="1" t="s">
        <v>7</v>
      </c>
      <c r="I1998" s="1"/>
      <c r="J1998" s="1"/>
      <c r="K1998" s="1"/>
      <c r="L1998" s="28">
        <v>0</v>
      </c>
      <c r="M1998" s="31">
        <v>0</v>
      </c>
      <c r="N1998" s="31">
        <v>0</v>
      </c>
    </row>
    <row r="1999" spans="1:14" x14ac:dyDescent="0.25">
      <c r="A1999" s="1" t="s">
        <v>540</v>
      </c>
      <c r="B1999" s="1">
        <v>1011497</v>
      </c>
      <c r="C1999" s="1">
        <v>2022</v>
      </c>
      <c r="D1999" s="1" t="s">
        <v>0</v>
      </c>
      <c r="E1999" s="1" t="s">
        <v>1</v>
      </c>
      <c r="F1999" s="1" t="s">
        <v>25</v>
      </c>
      <c r="G1999" s="1" t="s">
        <v>3</v>
      </c>
      <c r="H1999" s="1" t="s">
        <v>6</v>
      </c>
      <c r="I1999" s="1"/>
      <c r="J1999" s="1"/>
      <c r="K1999" s="1"/>
      <c r="L1999" s="28">
        <v>0</v>
      </c>
      <c r="M1999" s="31">
        <v>0</v>
      </c>
      <c r="N1999" s="31">
        <v>0</v>
      </c>
    </row>
    <row r="2000" spans="1:14" x14ac:dyDescent="0.25">
      <c r="A2000" s="1" t="s">
        <v>540</v>
      </c>
      <c r="B2000" s="1">
        <v>1011497</v>
      </c>
      <c r="C2000" s="1">
        <v>2022</v>
      </c>
      <c r="D2000" s="1" t="s">
        <v>0</v>
      </c>
      <c r="E2000" s="1" t="s">
        <v>1</v>
      </c>
      <c r="F2000" s="1" t="s">
        <v>25</v>
      </c>
      <c r="G2000" s="1" t="s">
        <v>3</v>
      </c>
      <c r="H2000" s="1" t="s">
        <v>10</v>
      </c>
      <c r="I2000" s="1"/>
      <c r="J2000" s="1"/>
      <c r="K2000" s="1"/>
      <c r="L2000" s="28">
        <v>0</v>
      </c>
      <c r="M2000" s="31">
        <v>0</v>
      </c>
      <c r="N2000" s="31">
        <v>0</v>
      </c>
    </row>
    <row r="2001" spans="1:14" x14ac:dyDescent="0.25">
      <c r="A2001" s="1" t="s">
        <v>540</v>
      </c>
      <c r="B2001" s="1">
        <v>1011497</v>
      </c>
      <c r="C2001" s="1">
        <v>2022</v>
      </c>
      <c r="D2001" s="1" t="s">
        <v>0</v>
      </c>
      <c r="E2001" s="1" t="s">
        <v>1</v>
      </c>
      <c r="F2001" s="1" t="s">
        <v>25</v>
      </c>
      <c r="G2001" s="1" t="s">
        <v>3</v>
      </c>
      <c r="H2001" s="1" t="s">
        <v>4</v>
      </c>
      <c r="I2001" s="1"/>
      <c r="J2001" s="1"/>
      <c r="K2001" s="1"/>
      <c r="L2001" s="28">
        <v>0</v>
      </c>
      <c r="M2001" s="31">
        <v>0</v>
      </c>
      <c r="N2001" s="31">
        <v>0</v>
      </c>
    </row>
    <row r="2002" spans="1:14" x14ac:dyDescent="0.25">
      <c r="A2002" s="1" t="s">
        <v>540</v>
      </c>
      <c r="B2002" s="1">
        <v>1011497</v>
      </c>
      <c r="C2002" s="1">
        <v>2022</v>
      </c>
      <c r="D2002" s="1" t="s">
        <v>0</v>
      </c>
      <c r="E2002" s="1" t="s">
        <v>1</v>
      </c>
      <c r="F2002" s="1" t="s">
        <v>25</v>
      </c>
      <c r="G2002" s="1" t="s">
        <v>3</v>
      </c>
      <c r="H2002" s="1" t="s">
        <v>9</v>
      </c>
      <c r="I2002" s="1"/>
      <c r="J2002" s="1"/>
      <c r="K2002" s="1"/>
      <c r="L2002" s="28">
        <v>92</v>
      </c>
      <c r="M2002" s="31">
        <v>9.8609279999999995</v>
      </c>
      <c r="N2002" s="31">
        <v>5.7586499999999999E-2</v>
      </c>
    </row>
    <row r="2003" spans="1:14" x14ac:dyDescent="0.25">
      <c r="A2003" s="1" t="s">
        <v>24124</v>
      </c>
      <c r="B2003" s="1">
        <v>1011510</v>
      </c>
      <c r="C2003" s="1">
        <v>2022</v>
      </c>
      <c r="D2003" s="1" t="s">
        <v>0</v>
      </c>
      <c r="E2003" s="1" t="s">
        <v>1</v>
      </c>
      <c r="F2003" s="1" t="s">
        <v>25</v>
      </c>
      <c r="G2003" s="1" t="s">
        <v>3</v>
      </c>
      <c r="H2003" s="1" t="s">
        <v>7</v>
      </c>
      <c r="I2003" s="1"/>
      <c r="J2003" s="1"/>
      <c r="K2003" s="1"/>
      <c r="L2003" s="28">
        <v>7</v>
      </c>
      <c r="M2003" s="31">
        <v>0.66597964269999999</v>
      </c>
      <c r="N2003" s="31">
        <v>1.1063556800000001E-2</v>
      </c>
    </row>
    <row r="2004" spans="1:14" x14ac:dyDescent="0.25">
      <c r="A2004" s="1" t="s">
        <v>24125</v>
      </c>
      <c r="B2004" s="1">
        <v>1011524</v>
      </c>
      <c r="C2004" s="1">
        <v>2022</v>
      </c>
      <c r="D2004" s="1" t="s">
        <v>0</v>
      </c>
      <c r="E2004" s="1" t="s">
        <v>1</v>
      </c>
      <c r="F2004" s="1" t="s">
        <v>25</v>
      </c>
      <c r="G2004" s="1" t="s">
        <v>3</v>
      </c>
      <c r="H2004" s="1" t="s">
        <v>7</v>
      </c>
      <c r="I2004" s="1"/>
      <c r="J2004" s="1"/>
      <c r="K2004" s="1"/>
      <c r="L2004" s="28">
        <v>425</v>
      </c>
      <c r="M2004" s="31">
        <v>72.287408983999995</v>
      </c>
      <c r="N2004" s="31">
        <v>2.8555233468000001</v>
      </c>
    </row>
    <row r="2005" spans="1:14" x14ac:dyDescent="0.25">
      <c r="A2005" s="1" t="s">
        <v>24126</v>
      </c>
      <c r="B2005" s="1">
        <v>1011558</v>
      </c>
      <c r="C2005" s="1">
        <v>2022</v>
      </c>
      <c r="D2005" s="1" t="s">
        <v>0</v>
      </c>
      <c r="E2005" s="1" t="s">
        <v>1</v>
      </c>
      <c r="F2005" s="1" t="s">
        <v>25</v>
      </c>
      <c r="G2005" s="1" t="s">
        <v>3</v>
      </c>
      <c r="H2005" s="1" t="s">
        <v>7</v>
      </c>
      <c r="I2005" s="1"/>
      <c r="J2005" s="1"/>
      <c r="K2005" s="1"/>
      <c r="L2005" s="28">
        <v>29</v>
      </c>
      <c r="M2005" s="31">
        <v>6.8877924032999998</v>
      </c>
      <c r="N2005" s="31">
        <v>0.30024573760000001</v>
      </c>
    </row>
    <row r="2006" spans="1:14" x14ac:dyDescent="0.25">
      <c r="A2006" s="1" t="s">
        <v>438</v>
      </c>
      <c r="B2006" s="1">
        <v>1011561</v>
      </c>
      <c r="C2006" s="1">
        <v>2022</v>
      </c>
      <c r="D2006" s="1" t="s">
        <v>0</v>
      </c>
      <c r="E2006" s="1" t="s">
        <v>1</v>
      </c>
      <c r="F2006" s="1" t="s">
        <v>12</v>
      </c>
      <c r="G2006" s="1" t="s">
        <v>3</v>
      </c>
      <c r="H2006" s="1" t="s">
        <v>7</v>
      </c>
      <c r="I2006" s="1"/>
      <c r="J2006" s="1"/>
      <c r="K2006" s="1"/>
      <c r="L2006" s="28">
        <v>5</v>
      </c>
      <c r="M2006" s="31">
        <v>8.8655787999999998</v>
      </c>
      <c r="N2006" s="31">
        <v>1.2609499999999999E-2</v>
      </c>
    </row>
    <row r="2007" spans="1:14" x14ac:dyDescent="0.25">
      <c r="A2007" s="1" t="s">
        <v>438</v>
      </c>
      <c r="B2007" s="1">
        <v>1011561</v>
      </c>
      <c r="C2007" s="1">
        <v>2022</v>
      </c>
      <c r="D2007" s="1" t="s">
        <v>0</v>
      </c>
      <c r="E2007" s="1" t="s">
        <v>1</v>
      </c>
      <c r="F2007" s="1" t="s">
        <v>12</v>
      </c>
      <c r="G2007" s="1" t="s">
        <v>3</v>
      </c>
      <c r="H2007" s="1" t="s">
        <v>4</v>
      </c>
      <c r="I2007" s="1"/>
      <c r="J2007" s="1"/>
      <c r="K2007" s="1"/>
      <c r="L2007" s="28">
        <v>6</v>
      </c>
      <c r="M2007" s="31">
        <v>25.7365034</v>
      </c>
      <c r="N2007" s="31">
        <v>3.6516399999999997E-2</v>
      </c>
    </row>
    <row r="2008" spans="1:14" x14ac:dyDescent="0.25">
      <c r="A2008" s="1" t="s">
        <v>528</v>
      </c>
      <c r="B2008" s="1">
        <v>1011615</v>
      </c>
      <c r="C2008" s="1">
        <v>2022</v>
      </c>
      <c r="D2008" s="1" t="s">
        <v>0</v>
      </c>
      <c r="E2008" s="1" t="s">
        <v>1</v>
      </c>
      <c r="F2008" s="1" t="s">
        <v>12</v>
      </c>
      <c r="G2008" s="1" t="s">
        <v>3</v>
      </c>
      <c r="H2008" s="1" t="s">
        <v>10</v>
      </c>
      <c r="I2008" s="1"/>
      <c r="J2008" s="1"/>
      <c r="K2008" s="1"/>
      <c r="L2008" s="28">
        <v>1</v>
      </c>
      <c r="M2008" s="31">
        <v>0.17776810000000001</v>
      </c>
      <c r="N2008" s="31">
        <v>2.5619999999999999E-4</v>
      </c>
    </row>
    <row r="2009" spans="1:14" x14ac:dyDescent="0.25">
      <c r="A2009" s="1" t="s">
        <v>24127</v>
      </c>
      <c r="B2009" s="1">
        <v>1011628</v>
      </c>
      <c r="C2009" s="1">
        <v>2022</v>
      </c>
      <c r="D2009" s="1" t="s">
        <v>0</v>
      </c>
      <c r="E2009" s="1" t="s">
        <v>1</v>
      </c>
      <c r="F2009" s="1" t="s">
        <v>12</v>
      </c>
      <c r="G2009" s="1" t="s">
        <v>3</v>
      </c>
      <c r="H2009" s="1" t="s">
        <v>10</v>
      </c>
      <c r="I2009" s="1"/>
      <c r="J2009" s="1"/>
      <c r="K2009" s="1"/>
      <c r="L2009" s="28">
        <v>1</v>
      </c>
      <c r="M2009" s="31">
        <v>18.802886399999998</v>
      </c>
      <c r="N2009" s="31">
        <v>0.54223239999999995</v>
      </c>
    </row>
    <row r="2010" spans="1:14" x14ac:dyDescent="0.25">
      <c r="A2010" s="1" t="s">
        <v>24127</v>
      </c>
      <c r="B2010" s="1">
        <v>1011628</v>
      </c>
      <c r="C2010" s="1">
        <v>2022</v>
      </c>
      <c r="D2010" s="1" t="s">
        <v>0</v>
      </c>
      <c r="E2010" s="1" t="s">
        <v>1</v>
      </c>
      <c r="F2010" s="1" t="s">
        <v>12</v>
      </c>
      <c r="G2010" s="1" t="s">
        <v>3</v>
      </c>
      <c r="H2010" s="1" t="s">
        <v>7</v>
      </c>
      <c r="I2010" s="1"/>
      <c r="J2010" s="1"/>
      <c r="K2010" s="1"/>
      <c r="L2010" s="28">
        <v>19</v>
      </c>
      <c r="M2010" s="31">
        <v>15.419548799999999</v>
      </c>
      <c r="N2010" s="31">
        <v>0.44466460000000002</v>
      </c>
    </row>
    <row r="2011" spans="1:14" x14ac:dyDescent="0.25">
      <c r="A2011" s="1" t="s">
        <v>744</v>
      </c>
      <c r="B2011" s="1">
        <v>1011635</v>
      </c>
      <c r="C2011" s="1">
        <v>2022</v>
      </c>
      <c r="D2011" s="1" t="s">
        <v>0</v>
      </c>
      <c r="E2011" s="1" t="s">
        <v>1</v>
      </c>
      <c r="F2011" s="1" t="s">
        <v>25</v>
      </c>
      <c r="G2011" s="1" t="s">
        <v>3</v>
      </c>
      <c r="H2011" s="1" t="s">
        <v>7</v>
      </c>
      <c r="I2011" s="1"/>
      <c r="J2011" s="1"/>
      <c r="K2011" s="1"/>
      <c r="L2011" s="28">
        <v>178</v>
      </c>
      <c r="M2011" s="31">
        <v>14.4649</v>
      </c>
      <c r="N2011" s="31">
        <v>0.86800999999999995</v>
      </c>
    </row>
    <row r="2012" spans="1:14" x14ac:dyDescent="0.25">
      <c r="A2012" s="1" t="s">
        <v>744</v>
      </c>
      <c r="B2012" s="1">
        <v>1011635</v>
      </c>
      <c r="C2012" s="1">
        <v>2022</v>
      </c>
      <c r="D2012" s="1" t="s">
        <v>0</v>
      </c>
      <c r="E2012" s="1" t="s">
        <v>1</v>
      </c>
      <c r="F2012" s="1" t="s">
        <v>25</v>
      </c>
      <c r="G2012" s="1" t="s">
        <v>3</v>
      </c>
      <c r="H2012" s="1" t="s">
        <v>5</v>
      </c>
      <c r="I2012" s="1"/>
      <c r="J2012" s="1"/>
      <c r="K2012" s="1"/>
      <c r="L2012" s="28">
        <v>0</v>
      </c>
      <c r="M2012" s="31">
        <v>0</v>
      </c>
      <c r="N2012" s="31">
        <v>0</v>
      </c>
    </row>
    <row r="2013" spans="1:14" x14ac:dyDescent="0.25">
      <c r="A2013" s="1" t="s">
        <v>544</v>
      </c>
      <c r="B2013" s="1">
        <v>1011636</v>
      </c>
      <c r="C2013" s="1">
        <v>2022</v>
      </c>
      <c r="D2013" s="1" t="s">
        <v>0</v>
      </c>
      <c r="E2013" s="1" t="s">
        <v>1</v>
      </c>
      <c r="F2013" s="1" t="s">
        <v>12</v>
      </c>
      <c r="G2013" s="1" t="s">
        <v>3</v>
      </c>
      <c r="H2013" s="1" t="s">
        <v>7</v>
      </c>
      <c r="I2013" s="1"/>
      <c r="J2013" s="1"/>
      <c r="K2013" s="1"/>
      <c r="L2013" s="28">
        <v>104</v>
      </c>
      <c r="M2013" s="31">
        <v>55.945301399999998</v>
      </c>
      <c r="N2013" s="31">
        <v>0.30361460000000001</v>
      </c>
    </row>
    <row r="2014" spans="1:14" x14ac:dyDescent="0.25">
      <c r="A2014" s="1" t="s">
        <v>838</v>
      </c>
      <c r="B2014" s="1">
        <v>1011637</v>
      </c>
      <c r="C2014" s="1">
        <v>2022</v>
      </c>
      <c r="D2014" s="1" t="s">
        <v>0</v>
      </c>
      <c r="E2014" s="1" t="s">
        <v>1</v>
      </c>
      <c r="F2014" s="1" t="s">
        <v>12</v>
      </c>
      <c r="G2014" s="1" t="s">
        <v>3</v>
      </c>
      <c r="H2014" s="1" t="s">
        <v>10</v>
      </c>
      <c r="I2014" s="1"/>
      <c r="J2014" s="1"/>
      <c r="K2014" s="1"/>
      <c r="L2014" s="28">
        <v>2</v>
      </c>
      <c r="M2014" s="31">
        <v>0.35874119999999998</v>
      </c>
      <c r="N2014" s="31">
        <v>5.1270000000000005E-4</v>
      </c>
    </row>
    <row r="2015" spans="1:14" x14ac:dyDescent="0.25">
      <c r="A2015" s="1" t="s">
        <v>838</v>
      </c>
      <c r="B2015" s="1">
        <v>1011637</v>
      </c>
      <c r="C2015" s="1">
        <v>2022</v>
      </c>
      <c r="D2015" s="1" t="s">
        <v>0</v>
      </c>
      <c r="E2015" s="1" t="s">
        <v>1</v>
      </c>
      <c r="F2015" s="1" t="s">
        <v>12</v>
      </c>
      <c r="G2015" s="1" t="s">
        <v>3</v>
      </c>
      <c r="H2015" s="1" t="s">
        <v>7</v>
      </c>
      <c r="I2015" s="1"/>
      <c r="J2015" s="1"/>
      <c r="K2015" s="1"/>
      <c r="L2015" s="28">
        <v>4</v>
      </c>
      <c r="M2015" s="31">
        <v>1.7511061999999999</v>
      </c>
      <c r="N2015" s="31">
        <v>2.4634000000000001E-3</v>
      </c>
    </row>
    <row r="2016" spans="1:14" x14ac:dyDescent="0.25">
      <c r="A2016" s="1" t="s">
        <v>24128</v>
      </c>
      <c r="B2016" s="1">
        <v>1011650</v>
      </c>
      <c r="C2016" s="1">
        <v>2022</v>
      </c>
      <c r="D2016" s="1" t="s">
        <v>0</v>
      </c>
      <c r="E2016" s="1" t="s">
        <v>1</v>
      </c>
      <c r="F2016" s="1" t="s">
        <v>12</v>
      </c>
      <c r="G2016" s="1" t="s">
        <v>3</v>
      </c>
      <c r="H2016" s="1" t="s">
        <v>7</v>
      </c>
      <c r="I2016" s="1"/>
      <c r="J2016" s="1"/>
      <c r="K2016" s="1"/>
      <c r="L2016" s="28">
        <v>70</v>
      </c>
      <c r="M2016" s="31">
        <v>16.54</v>
      </c>
      <c r="N2016" s="31">
        <v>0.5</v>
      </c>
    </row>
    <row r="2017" spans="1:14" x14ac:dyDescent="0.25">
      <c r="A2017" s="1" t="s">
        <v>24128</v>
      </c>
      <c r="B2017" s="1">
        <v>1011650</v>
      </c>
      <c r="C2017" s="1">
        <v>2022</v>
      </c>
      <c r="D2017" s="1" t="s">
        <v>0</v>
      </c>
      <c r="E2017" s="1" t="s">
        <v>1</v>
      </c>
      <c r="F2017" s="1" t="s">
        <v>12</v>
      </c>
      <c r="G2017" s="1" t="s">
        <v>3</v>
      </c>
      <c r="H2017" s="1" t="s">
        <v>7</v>
      </c>
      <c r="I2017" s="1"/>
      <c r="J2017" s="1"/>
      <c r="K2017" s="1"/>
      <c r="L2017" s="28">
        <v>67</v>
      </c>
      <c r="M2017" s="31">
        <v>15.83</v>
      </c>
      <c r="N2017" s="31">
        <v>0.5</v>
      </c>
    </row>
    <row r="2018" spans="1:14" x14ac:dyDescent="0.25">
      <c r="A2018" s="1" t="s">
        <v>24128</v>
      </c>
      <c r="B2018" s="1">
        <v>1011650</v>
      </c>
      <c r="C2018" s="1">
        <v>2022</v>
      </c>
      <c r="D2018" s="1" t="s">
        <v>0</v>
      </c>
      <c r="E2018" s="1" t="s">
        <v>1</v>
      </c>
      <c r="F2018" s="1" t="s">
        <v>12</v>
      </c>
      <c r="G2018" s="1" t="s">
        <v>3</v>
      </c>
      <c r="H2018" s="1" t="s">
        <v>7</v>
      </c>
      <c r="I2018" s="1"/>
      <c r="J2018" s="1"/>
      <c r="K2018" s="1"/>
      <c r="L2018" s="28">
        <v>38</v>
      </c>
      <c r="M2018" s="31">
        <v>8.98</v>
      </c>
      <c r="N2018" s="31">
        <v>0.25900000000000001</v>
      </c>
    </row>
    <row r="2019" spans="1:14" x14ac:dyDescent="0.25">
      <c r="A2019" s="1" t="s">
        <v>24128</v>
      </c>
      <c r="B2019" s="1">
        <v>1011650</v>
      </c>
      <c r="C2019" s="1">
        <v>2022</v>
      </c>
      <c r="D2019" s="1" t="s">
        <v>0</v>
      </c>
      <c r="E2019" s="1" t="s">
        <v>1</v>
      </c>
      <c r="F2019" s="1" t="s">
        <v>12</v>
      </c>
      <c r="G2019" s="1" t="s">
        <v>3</v>
      </c>
      <c r="H2019" s="1" t="s">
        <v>7</v>
      </c>
      <c r="I2019" s="1"/>
      <c r="J2019" s="1"/>
      <c r="K2019" s="1"/>
      <c r="L2019" s="28">
        <v>50</v>
      </c>
      <c r="M2019" s="31">
        <v>11.81</v>
      </c>
      <c r="N2019" s="31">
        <v>0.3</v>
      </c>
    </row>
    <row r="2020" spans="1:14" x14ac:dyDescent="0.25">
      <c r="A2020" s="1" t="s">
        <v>24128</v>
      </c>
      <c r="B2020" s="1">
        <v>1011650</v>
      </c>
      <c r="C2020" s="1">
        <v>2022</v>
      </c>
      <c r="D2020" s="1" t="s">
        <v>0</v>
      </c>
      <c r="E2020" s="1" t="s">
        <v>1</v>
      </c>
      <c r="F2020" s="1" t="s">
        <v>12</v>
      </c>
      <c r="G2020" s="1" t="s">
        <v>3</v>
      </c>
      <c r="H2020" s="1" t="s">
        <v>7</v>
      </c>
      <c r="I2020" s="1"/>
      <c r="J2020" s="1"/>
      <c r="K2020" s="1"/>
      <c r="L2020" s="28">
        <v>48</v>
      </c>
      <c r="M2020" s="31">
        <v>11.34</v>
      </c>
      <c r="N2020" s="31">
        <v>0.3</v>
      </c>
    </row>
    <row r="2021" spans="1:14" x14ac:dyDescent="0.25">
      <c r="A2021" s="1" t="s">
        <v>24128</v>
      </c>
      <c r="B2021" s="1">
        <v>1011650</v>
      </c>
      <c r="C2021" s="1">
        <v>2022</v>
      </c>
      <c r="D2021" s="1" t="s">
        <v>0</v>
      </c>
      <c r="E2021" s="1" t="s">
        <v>1</v>
      </c>
      <c r="F2021" s="1" t="s">
        <v>12</v>
      </c>
      <c r="G2021" s="1" t="s">
        <v>3</v>
      </c>
      <c r="H2021" s="1" t="s">
        <v>7</v>
      </c>
      <c r="I2021" s="1"/>
      <c r="J2021" s="1"/>
      <c r="K2021" s="1"/>
      <c r="L2021" s="28">
        <v>53</v>
      </c>
      <c r="M2021" s="31">
        <v>12.52</v>
      </c>
      <c r="N2021" s="31">
        <v>0.4</v>
      </c>
    </row>
    <row r="2022" spans="1:14" x14ac:dyDescent="0.25">
      <c r="A2022" s="1" t="s">
        <v>458</v>
      </c>
      <c r="B2022" s="1">
        <v>1011658</v>
      </c>
      <c r="C2022" s="1">
        <v>2022</v>
      </c>
      <c r="D2022" s="1" t="s">
        <v>0</v>
      </c>
      <c r="E2022" s="1" t="s">
        <v>1</v>
      </c>
      <c r="F2022" s="1" t="s">
        <v>12</v>
      </c>
      <c r="G2022" s="1" t="s">
        <v>3</v>
      </c>
      <c r="H2022" s="1" t="s">
        <v>7</v>
      </c>
      <c r="I2022" s="1"/>
      <c r="J2022" s="1"/>
      <c r="K2022" s="1"/>
      <c r="L2022" s="28">
        <v>4</v>
      </c>
      <c r="M2022" s="31">
        <v>108.38</v>
      </c>
      <c r="N2022" s="31">
        <v>1.7</v>
      </c>
    </row>
    <row r="2023" spans="1:14" x14ac:dyDescent="0.25">
      <c r="A2023" s="1" t="s">
        <v>529</v>
      </c>
      <c r="B2023" s="1">
        <v>1011670</v>
      </c>
      <c r="C2023" s="1">
        <v>2022</v>
      </c>
      <c r="D2023" s="1" t="s">
        <v>0</v>
      </c>
      <c r="E2023" s="1" t="s">
        <v>1</v>
      </c>
      <c r="F2023" s="1" t="s">
        <v>25</v>
      </c>
      <c r="G2023" s="1" t="s">
        <v>3</v>
      </c>
      <c r="H2023" s="1" t="s">
        <v>8</v>
      </c>
      <c r="I2023" s="1"/>
      <c r="J2023" s="1"/>
      <c r="K2023" s="1"/>
      <c r="L2023" s="28">
        <v>18</v>
      </c>
      <c r="M2023" s="31">
        <v>6.4394048000000002</v>
      </c>
      <c r="N2023" s="31">
        <v>0.1249164</v>
      </c>
    </row>
    <row r="2024" spans="1:14" x14ac:dyDescent="0.25">
      <c r="A2024" s="1" t="s">
        <v>529</v>
      </c>
      <c r="B2024" s="1">
        <v>1011670</v>
      </c>
      <c r="C2024" s="1">
        <v>2022</v>
      </c>
      <c r="D2024" s="1" t="s">
        <v>0</v>
      </c>
      <c r="E2024" s="1" t="s">
        <v>1</v>
      </c>
      <c r="F2024" s="1" t="s">
        <v>25</v>
      </c>
      <c r="G2024" s="1" t="s">
        <v>3</v>
      </c>
      <c r="H2024" s="1" t="s">
        <v>7</v>
      </c>
      <c r="I2024" s="1"/>
      <c r="J2024" s="1"/>
      <c r="K2024" s="1"/>
      <c r="L2024" s="28">
        <v>554</v>
      </c>
      <c r="M2024" s="31">
        <v>26.0483528</v>
      </c>
      <c r="N2024" s="31">
        <v>1.0111800000000001E-2</v>
      </c>
    </row>
    <row r="2025" spans="1:14" x14ac:dyDescent="0.25">
      <c r="A2025" s="1" t="s">
        <v>848</v>
      </c>
      <c r="B2025" s="1">
        <v>1011677</v>
      </c>
      <c r="C2025" s="1">
        <v>2022</v>
      </c>
      <c r="D2025" s="1" t="s">
        <v>0</v>
      </c>
      <c r="E2025" s="1" t="s">
        <v>1</v>
      </c>
      <c r="F2025" s="1" t="s">
        <v>12</v>
      </c>
      <c r="G2025" s="1" t="s">
        <v>3</v>
      </c>
      <c r="H2025" s="1" t="s">
        <v>7</v>
      </c>
      <c r="I2025" s="1"/>
      <c r="J2025" s="1"/>
      <c r="K2025" s="1"/>
      <c r="L2025" s="28">
        <v>3</v>
      </c>
      <c r="M2025" s="31">
        <v>82.11</v>
      </c>
      <c r="N2025" s="31">
        <v>0.5</v>
      </c>
    </row>
    <row r="2026" spans="1:14" x14ac:dyDescent="0.25">
      <c r="A2026" s="1" t="s">
        <v>24129</v>
      </c>
      <c r="B2026" s="1">
        <v>1011702</v>
      </c>
      <c r="C2026" s="1">
        <v>2022</v>
      </c>
      <c r="D2026" s="1" t="s">
        <v>0</v>
      </c>
      <c r="E2026" s="1" t="s">
        <v>1</v>
      </c>
      <c r="F2026" s="1" t="s">
        <v>2</v>
      </c>
      <c r="G2026" s="1" t="s">
        <v>3</v>
      </c>
      <c r="H2026" s="1" t="s">
        <v>6</v>
      </c>
      <c r="I2026" s="1"/>
      <c r="J2026" s="1"/>
      <c r="K2026" s="1"/>
      <c r="L2026" s="28">
        <v>2</v>
      </c>
      <c r="M2026" s="31">
        <v>0.60629339999999998</v>
      </c>
      <c r="N2026" s="31">
        <v>4.3699000000000003E-3</v>
      </c>
    </row>
    <row r="2027" spans="1:14" x14ac:dyDescent="0.25">
      <c r="A2027" s="1" t="s">
        <v>24129</v>
      </c>
      <c r="B2027" s="1">
        <v>1011702</v>
      </c>
      <c r="C2027" s="1">
        <v>2022</v>
      </c>
      <c r="D2027" s="1" t="s">
        <v>0</v>
      </c>
      <c r="E2027" s="1" t="s">
        <v>1</v>
      </c>
      <c r="F2027" s="1" t="s">
        <v>2</v>
      </c>
      <c r="G2027" s="1" t="s">
        <v>3</v>
      </c>
      <c r="H2027" s="1" t="s">
        <v>10</v>
      </c>
      <c r="I2027" s="1"/>
      <c r="J2027" s="1"/>
      <c r="K2027" s="1"/>
      <c r="L2027" s="28">
        <v>2</v>
      </c>
      <c r="M2027" s="31">
        <v>23.842369099999999</v>
      </c>
      <c r="N2027" s="31">
        <v>0.162249</v>
      </c>
    </row>
    <row r="2028" spans="1:14" x14ac:dyDescent="0.25">
      <c r="A2028" s="1" t="s">
        <v>24129</v>
      </c>
      <c r="B2028" s="1">
        <v>1011702</v>
      </c>
      <c r="C2028" s="1">
        <v>2022</v>
      </c>
      <c r="D2028" s="1" t="s">
        <v>0</v>
      </c>
      <c r="E2028" s="1" t="s">
        <v>1</v>
      </c>
      <c r="F2028" s="1" t="s">
        <v>2</v>
      </c>
      <c r="G2028" s="1" t="s">
        <v>3</v>
      </c>
      <c r="H2028" s="1" t="s">
        <v>9</v>
      </c>
      <c r="I2028" s="1"/>
      <c r="J2028" s="1"/>
      <c r="K2028" s="1"/>
      <c r="L2028" s="28">
        <v>2103</v>
      </c>
      <c r="M2028" s="31">
        <v>96.684328800000003</v>
      </c>
      <c r="N2028" s="31">
        <v>0.67032210000000003</v>
      </c>
    </row>
    <row r="2029" spans="1:14" x14ac:dyDescent="0.25">
      <c r="A2029" s="1" t="s">
        <v>24129</v>
      </c>
      <c r="B2029" s="1">
        <v>1011702</v>
      </c>
      <c r="C2029" s="1">
        <v>2022</v>
      </c>
      <c r="D2029" s="1" t="s">
        <v>0</v>
      </c>
      <c r="E2029" s="1" t="s">
        <v>1</v>
      </c>
      <c r="F2029" s="1" t="s">
        <v>2</v>
      </c>
      <c r="G2029" s="1" t="s">
        <v>3</v>
      </c>
      <c r="H2029" s="1" t="s">
        <v>7</v>
      </c>
      <c r="I2029" s="1"/>
      <c r="J2029" s="1"/>
      <c r="K2029" s="1"/>
      <c r="L2029" s="28">
        <v>955</v>
      </c>
      <c r="M2029" s="31">
        <v>339.04405209999999</v>
      </c>
      <c r="N2029" s="31">
        <v>2.1599409999999999</v>
      </c>
    </row>
    <row r="2030" spans="1:14" x14ac:dyDescent="0.25">
      <c r="A2030" s="1" t="s">
        <v>24129</v>
      </c>
      <c r="B2030" s="1">
        <v>1011702</v>
      </c>
      <c r="C2030" s="1">
        <v>2022</v>
      </c>
      <c r="D2030" s="1" t="s">
        <v>0</v>
      </c>
      <c r="E2030" s="1" t="s">
        <v>1</v>
      </c>
      <c r="F2030" s="1" t="s">
        <v>2</v>
      </c>
      <c r="G2030" s="1" t="s">
        <v>3</v>
      </c>
      <c r="H2030" s="1" t="s">
        <v>4</v>
      </c>
      <c r="I2030" s="1"/>
      <c r="J2030" s="1"/>
      <c r="K2030" s="1"/>
      <c r="L2030" s="28">
        <v>6</v>
      </c>
      <c r="M2030" s="31">
        <v>175.46316770000001</v>
      </c>
      <c r="N2030" s="31">
        <v>1.1175534</v>
      </c>
    </row>
    <row r="2031" spans="1:14" x14ac:dyDescent="0.25">
      <c r="A2031" s="1" t="s">
        <v>1236</v>
      </c>
      <c r="B2031" s="1">
        <v>1011705</v>
      </c>
      <c r="C2031" s="1">
        <v>2022</v>
      </c>
      <c r="D2031" s="1" t="s">
        <v>0</v>
      </c>
      <c r="E2031" s="1" t="s">
        <v>1</v>
      </c>
      <c r="F2031" s="1" t="s">
        <v>25</v>
      </c>
      <c r="G2031" s="1" t="s">
        <v>3</v>
      </c>
      <c r="H2031" s="1" t="s">
        <v>4</v>
      </c>
      <c r="I2031" s="1"/>
      <c r="J2031" s="1"/>
      <c r="K2031" s="1"/>
      <c r="L2031" s="28">
        <v>48</v>
      </c>
      <c r="M2031" s="31">
        <v>5.6356999999999997E-2</v>
      </c>
      <c r="N2031" s="31">
        <v>3.1118999999999999E-3</v>
      </c>
    </row>
    <row r="2032" spans="1:14" x14ac:dyDescent="0.25">
      <c r="A2032" s="1" t="s">
        <v>1236</v>
      </c>
      <c r="B2032" s="1">
        <v>1011705</v>
      </c>
      <c r="C2032" s="1">
        <v>2022</v>
      </c>
      <c r="D2032" s="1" t="s">
        <v>0</v>
      </c>
      <c r="E2032" s="1" t="s">
        <v>1</v>
      </c>
      <c r="F2032" s="1" t="s">
        <v>25</v>
      </c>
      <c r="G2032" s="1" t="s">
        <v>3</v>
      </c>
      <c r="H2032" s="1" t="s">
        <v>5</v>
      </c>
      <c r="I2032" s="1"/>
      <c r="J2032" s="1"/>
      <c r="K2032" s="1"/>
      <c r="L2032" s="28">
        <v>10</v>
      </c>
      <c r="M2032" s="31">
        <v>6.8379614000000002</v>
      </c>
      <c r="N2032" s="31">
        <v>0.37757600000000002</v>
      </c>
    </row>
    <row r="2033" spans="1:14" x14ac:dyDescent="0.25">
      <c r="A2033" s="1" t="s">
        <v>1236</v>
      </c>
      <c r="B2033" s="1">
        <v>1011705</v>
      </c>
      <c r="C2033" s="1">
        <v>2022</v>
      </c>
      <c r="D2033" s="1" t="s">
        <v>0</v>
      </c>
      <c r="E2033" s="1" t="s">
        <v>1</v>
      </c>
      <c r="F2033" s="1" t="s">
        <v>25</v>
      </c>
      <c r="G2033" s="1" t="s">
        <v>3</v>
      </c>
      <c r="H2033" s="1" t="s">
        <v>9</v>
      </c>
      <c r="I2033" s="1"/>
      <c r="J2033" s="1"/>
      <c r="K2033" s="1"/>
      <c r="L2033" s="28">
        <v>4</v>
      </c>
      <c r="M2033" s="31">
        <v>3.7214000000000001E-3</v>
      </c>
      <c r="N2033" s="31">
        <v>2.0550000000000001E-4</v>
      </c>
    </row>
    <row r="2034" spans="1:14" x14ac:dyDescent="0.25">
      <c r="A2034" s="1" t="s">
        <v>734</v>
      </c>
      <c r="B2034" s="1">
        <v>1011720</v>
      </c>
      <c r="C2034" s="1">
        <v>2022</v>
      </c>
      <c r="D2034" s="1" t="s">
        <v>0</v>
      </c>
      <c r="E2034" s="1" t="s">
        <v>1</v>
      </c>
      <c r="F2034" s="1" t="s">
        <v>12</v>
      </c>
      <c r="G2034" s="1" t="s">
        <v>3</v>
      </c>
      <c r="H2034" s="1" t="s">
        <v>7</v>
      </c>
      <c r="I2034" s="1"/>
      <c r="J2034" s="1"/>
      <c r="K2034" s="1"/>
      <c r="L2034" s="28">
        <v>220</v>
      </c>
      <c r="M2034" s="31">
        <v>102.3587139</v>
      </c>
      <c r="N2034" s="31">
        <v>0.74145349999999999</v>
      </c>
    </row>
    <row r="2035" spans="1:14" x14ac:dyDescent="0.25">
      <c r="A2035" s="1" t="s">
        <v>734</v>
      </c>
      <c r="B2035" s="1">
        <v>1011720</v>
      </c>
      <c r="C2035" s="1">
        <v>2022</v>
      </c>
      <c r="D2035" s="1" t="s">
        <v>0</v>
      </c>
      <c r="E2035" s="1" t="s">
        <v>1</v>
      </c>
      <c r="F2035" s="1" t="s">
        <v>12</v>
      </c>
      <c r="G2035" s="1" t="s">
        <v>3</v>
      </c>
      <c r="H2035" s="1" t="s">
        <v>4</v>
      </c>
      <c r="I2035" s="1"/>
      <c r="J2035" s="1"/>
      <c r="K2035" s="1"/>
      <c r="L2035" s="28">
        <v>2</v>
      </c>
      <c r="M2035" s="31">
        <v>0.70869910000000003</v>
      </c>
      <c r="N2035" s="31">
        <v>4.5637000000000004E-3</v>
      </c>
    </row>
    <row r="2036" spans="1:14" x14ac:dyDescent="0.25">
      <c r="A2036" s="1" t="s">
        <v>742</v>
      </c>
      <c r="B2036" s="1">
        <v>1011722</v>
      </c>
      <c r="C2036" s="1">
        <v>2022</v>
      </c>
      <c r="D2036" s="1" t="s">
        <v>0</v>
      </c>
      <c r="E2036" s="1" t="s">
        <v>1</v>
      </c>
      <c r="F2036" s="1" t="s">
        <v>25</v>
      </c>
      <c r="G2036" s="1" t="s">
        <v>3</v>
      </c>
      <c r="H2036" s="1" t="s">
        <v>5</v>
      </c>
      <c r="I2036" s="1"/>
      <c r="J2036" s="1"/>
      <c r="K2036" s="1"/>
      <c r="L2036" s="28">
        <v>0</v>
      </c>
      <c r="M2036" s="31">
        <v>0</v>
      </c>
      <c r="N2036" s="31">
        <v>0</v>
      </c>
    </row>
    <row r="2037" spans="1:14" x14ac:dyDescent="0.25">
      <c r="A2037" s="1" t="s">
        <v>742</v>
      </c>
      <c r="B2037" s="1">
        <v>1011722</v>
      </c>
      <c r="C2037" s="1">
        <v>2022</v>
      </c>
      <c r="D2037" s="1" t="s">
        <v>0</v>
      </c>
      <c r="E2037" s="1" t="s">
        <v>1</v>
      </c>
      <c r="F2037" s="1" t="s">
        <v>25</v>
      </c>
      <c r="G2037" s="1" t="s">
        <v>3</v>
      </c>
      <c r="H2037" s="1" t="s">
        <v>6</v>
      </c>
      <c r="I2037" s="1"/>
      <c r="J2037" s="1"/>
      <c r="K2037" s="1"/>
      <c r="L2037" s="28">
        <v>0</v>
      </c>
      <c r="M2037" s="31">
        <v>0</v>
      </c>
      <c r="N2037" s="31">
        <v>0</v>
      </c>
    </row>
    <row r="2038" spans="1:14" x14ac:dyDescent="0.25">
      <c r="A2038" s="1" t="s">
        <v>742</v>
      </c>
      <c r="B2038" s="1">
        <v>1011722</v>
      </c>
      <c r="C2038" s="1">
        <v>2022</v>
      </c>
      <c r="D2038" s="1" t="s">
        <v>0</v>
      </c>
      <c r="E2038" s="1" t="s">
        <v>1</v>
      </c>
      <c r="F2038" s="1" t="s">
        <v>25</v>
      </c>
      <c r="G2038" s="1" t="s">
        <v>3</v>
      </c>
      <c r="H2038" s="1" t="s">
        <v>7</v>
      </c>
      <c r="I2038" s="1"/>
      <c r="J2038" s="1"/>
      <c r="K2038" s="1"/>
      <c r="L2038" s="28">
        <v>96</v>
      </c>
      <c r="M2038" s="31">
        <v>2.6932838000000001</v>
      </c>
      <c r="N2038" s="31">
        <v>5.3525799999999998E-2</v>
      </c>
    </row>
    <row r="2039" spans="1:14" x14ac:dyDescent="0.25">
      <c r="A2039" s="1" t="s">
        <v>742</v>
      </c>
      <c r="B2039" s="1">
        <v>1011722</v>
      </c>
      <c r="C2039" s="1">
        <v>2022</v>
      </c>
      <c r="D2039" s="1" t="s">
        <v>0</v>
      </c>
      <c r="E2039" s="1" t="s">
        <v>1</v>
      </c>
      <c r="F2039" s="1" t="s">
        <v>25</v>
      </c>
      <c r="G2039" s="1" t="s">
        <v>3</v>
      </c>
      <c r="H2039" s="1" t="s">
        <v>9</v>
      </c>
      <c r="I2039" s="1"/>
      <c r="J2039" s="1"/>
      <c r="K2039" s="1"/>
      <c r="L2039" s="28">
        <v>33</v>
      </c>
      <c r="M2039" s="31">
        <v>0.40967369999999997</v>
      </c>
      <c r="N2039" s="31">
        <v>8.1417999999999994E-3</v>
      </c>
    </row>
    <row r="2040" spans="1:14" x14ac:dyDescent="0.25">
      <c r="A2040" s="1" t="s">
        <v>742</v>
      </c>
      <c r="B2040" s="1">
        <v>1011722</v>
      </c>
      <c r="C2040" s="1">
        <v>2022</v>
      </c>
      <c r="D2040" s="1" t="s">
        <v>0</v>
      </c>
      <c r="E2040" s="1" t="s">
        <v>1</v>
      </c>
      <c r="F2040" s="1" t="s">
        <v>25</v>
      </c>
      <c r="G2040" s="1" t="s">
        <v>3</v>
      </c>
      <c r="H2040" s="1" t="s">
        <v>4</v>
      </c>
      <c r="I2040" s="1"/>
      <c r="J2040" s="1"/>
      <c r="K2040" s="1"/>
      <c r="L2040" s="28">
        <v>0</v>
      </c>
      <c r="M2040" s="31">
        <v>0</v>
      </c>
      <c r="N2040" s="31">
        <v>0</v>
      </c>
    </row>
    <row r="2041" spans="1:14" x14ac:dyDescent="0.25">
      <c r="A2041" s="1" t="s">
        <v>742</v>
      </c>
      <c r="B2041" s="1">
        <v>1011722</v>
      </c>
      <c r="C2041" s="1">
        <v>2022</v>
      </c>
      <c r="D2041" s="1" t="s">
        <v>0</v>
      </c>
      <c r="E2041" s="1" t="s">
        <v>1</v>
      </c>
      <c r="F2041" s="1" t="s">
        <v>25</v>
      </c>
      <c r="G2041" s="1" t="s">
        <v>3</v>
      </c>
      <c r="H2041" s="1" t="s">
        <v>8</v>
      </c>
      <c r="I2041" s="1"/>
      <c r="J2041" s="1"/>
      <c r="K2041" s="1"/>
      <c r="L2041" s="28">
        <v>0</v>
      </c>
      <c r="M2041" s="31">
        <v>0</v>
      </c>
      <c r="N2041" s="31">
        <v>0</v>
      </c>
    </row>
    <row r="2042" spans="1:14" x14ac:dyDescent="0.25">
      <c r="A2042" s="1" t="s">
        <v>742</v>
      </c>
      <c r="B2042" s="1">
        <v>1011722</v>
      </c>
      <c r="C2042" s="1">
        <v>2022</v>
      </c>
      <c r="D2042" s="1" t="s">
        <v>0</v>
      </c>
      <c r="E2042" s="1" t="s">
        <v>1</v>
      </c>
      <c r="F2042" s="1" t="s">
        <v>25</v>
      </c>
      <c r="G2042" s="1" t="s">
        <v>3</v>
      </c>
      <c r="H2042" s="1" t="s">
        <v>10</v>
      </c>
      <c r="I2042" s="1"/>
      <c r="J2042" s="1"/>
      <c r="K2042" s="1"/>
      <c r="L2042" s="28">
        <v>0</v>
      </c>
      <c r="M2042" s="31">
        <v>0</v>
      </c>
      <c r="N2042" s="31">
        <v>0</v>
      </c>
    </row>
    <row r="2043" spans="1:14" x14ac:dyDescent="0.25">
      <c r="A2043" s="1" t="s">
        <v>583</v>
      </c>
      <c r="B2043" s="1">
        <v>1011811</v>
      </c>
      <c r="C2043" s="1">
        <v>2022</v>
      </c>
      <c r="D2043" s="1" t="s">
        <v>0</v>
      </c>
      <c r="E2043" s="1" t="s">
        <v>1</v>
      </c>
      <c r="F2043" s="1" t="s">
        <v>25</v>
      </c>
      <c r="G2043" s="1" t="s">
        <v>3</v>
      </c>
      <c r="H2043" s="1" t="s">
        <v>7</v>
      </c>
      <c r="I2043" s="1"/>
      <c r="J2043" s="1"/>
      <c r="K2043" s="1"/>
      <c r="L2043" s="28">
        <v>86</v>
      </c>
      <c r="M2043" s="31">
        <v>8.2923817</v>
      </c>
      <c r="N2043" s="31">
        <v>0.26068720000000001</v>
      </c>
    </row>
    <row r="2044" spans="1:14" x14ac:dyDescent="0.25">
      <c r="A2044" s="1" t="s">
        <v>583</v>
      </c>
      <c r="B2044" s="1">
        <v>1011811</v>
      </c>
      <c r="C2044" s="1">
        <v>2022</v>
      </c>
      <c r="D2044" s="1" t="s">
        <v>0</v>
      </c>
      <c r="E2044" s="1" t="s">
        <v>1</v>
      </c>
      <c r="F2044" s="1" t="s">
        <v>25</v>
      </c>
      <c r="G2044" s="1" t="s">
        <v>3</v>
      </c>
      <c r="H2044" s="1" t="s">
        <v>4</v>
      </c>
      <c r="I2044" s="1"/>
      <c r="J2044" s="1"/>
      <c r="K2044" s="1"/>
      <c r="L2044" s="28">
        <v>1</v>
      </c>
      <c r="M2044" s="31">
        <v>0.52153340000000004</v>
      </c>
      <c r="N2044" s="31">
        <v>1.6395400000000001E-2</v>
      </c>
    </row>
    <row r="2045" spans="1:14" x14ac:dyDescent="0.25">
      <c r="A2045" s="1" t="s">
        <v>24130</v>
      </c>
      <c r="B2045" s="1">
        <v>1011818</v>
      </c>
      <c r="C2045" s="1">
        <v>2022</v>
      </c>
      <c r="D2045" s="1" t="s">
        <v>0</v>
      </c>
      <c r="E2045" s="1" t="s">
        <v>1</v>
      </c>
      <c r="F2045" s="1" t="s">
        <v>12</v>
      </c>
      <c r="G2045" s="1" t="s">
        <v>3</v>
      </c>
      <c r="H2045" s="1" t="s">
        <v>7</v>
      </c>
      <c r="I2045" s="1"/>
      <c r="J2045" s="1"/>
      <c r="K2045" s="1"/>
      <c r="L2045" s="28">
        <v>67</v>
      </c>
      <c r="M2045" s="31">
        <v>49.4528733</v>
      </c>
      <c r="N2045" s="31">
        <v>0.29366389999999998</v>
      </c>
    </row>
    <row r="2046" spans="1:14" x14ac:dyDescent="0.25">
      <c r="A2046" s="1" t="s">
        <v>839</v>
      </c>
      <c r="B2046" s="1">
        <v>1011820</v>
      </c>
      <c r="C2046" s="1">
        <v>2022</v>
      </c>
      <c r="D2046" s="1" t="s">
        <v>0</v>
      </c>
      <c r="E2046" s="1" t="s">
        <v>1</v>
      </c>
      <c r="F2046" s="1" t="s">
        <v>12</v>
      </c>
      <c r="G2046" s="1" t="s">
        <v>3</v>
      </c>
      <c r="H2046" s="1" t="s">
        <v>7</v>
      </c>
      <c r="I2046" s="1"/>
      <c r="J2046" s="1"/>
      <c r="K2046" s="1"/>
      <c r="L2046" s="28">
        <v>31</v>
      </c>
      <c r="M2046" s="31">
        <v>17.711864599999998</v>
      </c>
      <c r="N2046" s="31">
        <v>9.2338799999999999E-2</v>
      </c>
    </row>
    <row r="2047" spans="1:14" x14ac:dyDescent="0.25">
      <c r="A2047" s="1" t="s">
        <v>146</v>
      </c>
      <c r="B2047" s="1">
        <v>1011870</v>
      </c>
      <c r="C2047" s="1">
        <v>2022</v>
      </c>
      <c r="D2047" s="1" t="s">
        <v>0</v>
      </c>
      <c r="E2047" s="1" t="s">
        <v>1</v>
      </c>
      <c r="F2047" s="1" t="s">
        <v>25</v>
      </c>
      <c r="G2047" s="1" t="s">
        <v>3</v>
      </c>
      <c r="H2047" s="1" t="s">
        <v>7</v>
      </c>
      <c r="I2047" s="1"/>
      <c r="J2047" s="1"/>
      <c r="K2047" s="1"/>
      <c r="L2047" s="28">
        <v>186</v>
      </c>
      <c r="M2047" s="31">
        <v>0.56210369999999998</v>
      </c>
      <c r="N2047" s="31">
        <v>1.5399299</v>
      </c>
    </row>
    <row r="2048" spans="1:14" x14ac:dyDescent="0.25">
      <c r="A2048" s="1" t="s">
        <v>147</v>
      </c>
      <c r="B2048" s="1">
        <v>1011881</v>
      </c>
      <c r="C2048" s="1">
        <v>2022</v>
      </c>
      <c r="D2048" s="1" t="s">
        <v>0</v>
      </c>
      <c r="E2048" s="1" t="s">
        <v>1</v>
      </c>
      <c r="F2048" s="1" t="s">
        <v>12</v>
      </c>
      <c r="G2048" s="1" t="s">
        <v>3</v>
      </c>
      <c r="H2048" s="1" t="s">
        <v>7</v>
      </c>
      <c r="I2048" s="1"/>
      <c r="J2048" s="1"/>
      <c r="K2048" s="1"/>
      <c r="L2048" s="28">
        <v>168</v>
      </c>
      <c r="M2048" s="31">
        <v>215.34857</v>
      </c>
      <c r="N2048" s="31">
        <v>6.2101616000000002</v>
      </c>
    </row>
    <row r="2049" spans="1:14" x14ac:dyDescent="0.25">
      <c r="A2049" s="1" t="s">
        <v>147</v>
      </c>
      <c r="B2049" s="1">
        <v>1011881</v>
      </c>
      <c r="C2049" s="1">
        <v>2022</v>
      </c>
      <c r="D2049" s="1" t="s">
        <v>0</v>
      </c>
      <c r="E2049" s="1" t="s">
        <v>1</v>
      </c>
      <c r="F2049" s="1" t="s">
        <v>12</v>
      </c>
      <c r="G2049" s="1" t="s">
        <v>3</v>
      </c>
      <c r="H2049" s="1" t="s">
        <v>8</v>
      </c>
      <c r="I2049" s="1"/>
      <c r="J2049" s="1"/>
      <c r="K2049" s="1"/>
      <c r="L2049" s="28">
        <v>0</v>
      </c>
      <c r="M2049" s="31">
        <v>0</v>
      </c>
      <c r="N2049" s="31">
        <v>0</v>
      </c>
    </row>
    <row r="2050" spans="1:14" x14ac:dyDescent="0.25">
      <c r="A2050" s="1" t="s">
        <v>147</v>
      </c>
      <c r="B2050" s="1">
        <v>1011881</v>
      </c>
      <c r="C2050" s="1">
        <v>2022</v>
      </c>
      <c r="D2050" s="1" t="s">
        <v>0</v>
      </c>
      <c r="E2050" s="1" t="s">
        <v>1</v>
      </c>
      <c r="F2050" s="1" t="s">
        <v>12</v>
      </c>
      <c r="G2050" s="1" t="s">
        <v>3</v>
      </c>
      <c r="H2050" s="1" t="s">
        <v>4</v>
      </c>
      <c r="I2050" s="1"/>
      <c r="J2050" s="1"/>
      <c r="K2050" s="1"/>
      <c r="L2050" s="28">
        <v>1</v>
      </c>
      <c r="M2050" s="31">
        <v>0.2044029</v>
      </c>
      <c r="N2050" s="31">
        <v>5.8945000000000004E-3</v>
      </c>
    </row>
    <row r="2051" spans="1:14" x14ac:dyDescent="0.25">
      <c r="A2051" s="1" t="s">
        <v>147</v>
      </c>
      <c r="B2051" s="1">
        <v>1011881</v>
      </c>
      <c r="C2051" s="1">
        <v>2022</v>
      </c>
      <c r="D2051" s="1" t="s">
        <v>0</v>
      </c>
      <c r="E2051" s="1" t="s">
        <v>1</v>
      </c>
      <c r="F2051" s="1" t="s">
        <v>12</v>
      </c>
      <c r="G2051" s="1" t="s">
        <v>3</v>
      </c>
      <c r="H2051" s="1" t="s">
        <v>6</v>
      </c>
      <c r="I2051" s="1"/>
      <c r="J2051" s="1"/>
      <c r="K2051" s="1"/>
      <c r="L2051" s="28">
        <v>0</v>
      </c>
      <c r="M2051" s="31">
        <v>0</v>
      </c>
      <c r="N2051" s="31">
        <v>0</v>
      </c>
    </row>
    <row r="2052" spans="1:14" x14ac:dyDescent="0.25">
      <c r="A2052" s="1" t="s">
        <v>147</v>
      </c>
      <c r="B2052" s="1">
        <v>1011881</v>
      </c>
      <c r="C2052" s="1">
        <v>2022</v>
      </c>
      <c r="D2052" s="1" t="s">
        <v>0</v>
      </c>
      <c r="E2052" s="1" t="s">
        <v>1</v>
      </c>
      <c r="F2052" s="1" t="s">
        <v>12</v>
      </c>
      <c r="G2052" s="1" t="s">
        <v>3</v>
      </c>
      <c r="H2052" s="1" t="s">
        <v>10</v>
      </c>
      <c r="I2052" s="1"/>
      <c r="J2052" s="1"/>
      <c r="K2052" s="1"/>
      <c r="L2052" s="28">
        <v>1</v>
      </c>
      <c r="M2052" s="31">
        <v>18.217577599999998</v>
      </c>
      <c r="N2052" s="31">
        <v>0.52535339999999997</v>
      </c>
    </row>
    <row r="2053" spans="1:14" x14ac:dyDescent="0.25">
      <c r="A2053" s="1" t="s">
        <v>147</v>
      </c>
      <c r="B2053" s="1">
        <v>1011881</v>
      </c>
      <c r="C2053" s="1">
        <v>2022</v>
      </c>
      <c r="D2053" s="1" t="s">
        <v>0</v>
      </c>
      <c r="E2053" s="1" t="s">
        <v>1</v>
      </c>
      <c r="F2053" s="1" t="s">
        <v>12</v>
      </c>
      <c r="G2053" s="1" t="s">
        <v>3</v>
      </c>
      <c r="H2053" s="1" t="s">
        <v>5</v>
      </c>
      <c r="I2053" s="1"/>
      <c r="J2053" s="1"/>
      <c r="K2053" s="1"/>
      <c r="L2053" s="28">
        <v>1</v>
      </c>
      <c r="M2053" s="31">
        <v>13.7169469</v>
      </c>
      <c r="N2053" s="31">
        <v>0.39556550000000001</v>
      </c>
    </row>
    <row r="2054" spans="1:14" x14ac:dyDescent="0.25">
      <c r="A2054" s="1" t="s">
        <v>147</v>
      </c>
      <c r="B2054" s="1">
        <v>1011881</v>
      </c>
      <c r="C2054" s="1">
        <v>2022</v>
      </c>
      <c r="D2054" s="1" t="s">
        <v>0</v>
      </c>
      <c r="E2054" s="1" t="s">
        <v>1</v>
      </c>
      <c r="F2054" s="1" t="s">
        <v>12</v>
      </c>
      <c r="G2054" s="1" t="s">
        <v>3</v>
      </c>
      <c r="H2054" s="1" t="s">
        <v>9</v>
      </c>
      <c r="I2054" s="1"/>
      <c r="J2054" s="1"/>
      <c r="K2054" s="1"/>
      <c r="L2054" s="28">
        <v>0</v>
      </c>
      <c r="M2054" s="31">
        <v>0</v>
      </c>
      <c r="N2054" s="31">
        <v>0</v>
      </c>
    </row>
    <row r="2055" spans="1:14" x14ac:dyDescent="0.25">
      <c r="A2055" s="1" t="s">
        <v>24131</v>
      </c>
      <c r="B2055" s="1">
        <v>1011891</v>
      </c>
      <c r="C2055" s="1">
        <v>2022</v>
      </c>
      <c r="D2055" s="1" t="s">
        <v>0</v>
      </c>
      <c r="E2055" s="1" t="s">
        <v>1</v>
      </c>
      <c r="F2055" s="1" t="s">
        <v>12</v>
      </c>
      <c r="G2055" s="1" t="s">
        <v>3</v>
      </c>
      <c r="H2055" s="1" t="s">
        <v>7</v>
      </c>
      <c r="I2055" s="1"/>
      <c r="J2055" s="1"/>
      <c r="K2055" s="1"/>
      <c r="L2055" s="28">
        <v>1</v>
      </c>
      <c r="M2055" s="31">
        <v>0.53351999999999999</v>
      </c>
      <c r="N2055" s="31">
        <v>1.53855E-2</v>
      </c>
    </row>
    <row r="2056" spans="1:14" x14ac:dyDescent="0.25">
      <c r="A2056" s="1" t="s">
        <v>24131</v>
      </c>
      <c r="B2056" s="1">
        <v>1011891</v>
      </c>
      <c r="C2056" s="1">
        <v>2022</v>
      </c>
      <c r="D2056" s="1" t="s">
        <v>0</v>
      </c>
      <c r="E2056" s="1" t="s">
        <v>1</v>
      </c>
      <c r="F2056" s="1" t="s">
        <v>12</v>
      </c>
      <c r="G2056" s="1" t="s">
        <v>3</v>
      </c>
      <c r="H2056" s="1" t="s">
        <v>10</v>
      </c>
      <c r="I2056" s="1"/>
      <c r="J2056" s="1"/>
      <c r="K2056" s="1"/>
      <c r="L2056" s="28">
        <v>1</v>
      </c>
      <c r="M2056" s="31">
        <v>0.54282240000000004</v>
      </c>
      <c r="N2056" s="31">
        <v>1.5653799999999999E-2</v>
      </c>
    </row>
    <row r="2057" spans="1:14" x14ac:dyDescent="0.25">
      <c r="A2057" s="1" t="s">
        <v>24131</v>
      </c>
      <c r="B2057" s="1">
        <v>1011891</v>
      </c>
      <c r="C2057" s="1">
        <v>2022</v>
      </c>
      <c r="D2057" s="1" t="s">
        <v>0</v>
      </c>
      <c r="E2057" s="1" t="s">
        <v>1</v>
      </c>
      <c r="F2057" s="1" t="s">
        <v>12</v>
      </c>
      <c r="G2057" s="1" t="s">
        <v>3</v>
      </c>
      <c r="H2057" s="1" t="s">
        <v>5</v>
      </c>
      <c r="I2057" s="1"/>
      <c r="J2057" s="1"/>
      <c r="K2057" s="1"/>
      <c r="L2057" s="28">
        <v>11</v>
      </c>
      <c r="M2057" s="31">
        <v>70.661030400000001</v>
      </c>
      <c r="N2057" s="31">
        <v>2.037703</v>
      </c>
    </row>
    <row r="2058" spans="1:14" x14ac:dyDescent="0.25">
      <c r="A2058" s="1" t="s">
        <v>24131</v>
      </c>
      <c r="B2058" s="1">
        <v>1011891</v>
      </c>
      <c r="C2058" s="1">
        <v>2022</v>
      </c>
      <c r="D2058" s="1" t="s">
        <v>0</v>
      </c>
      <c r="E2058" s="1" t="s">
        <v>1</v>
      </c>
      <c r="F2058" s="1" t="s">
        <v>12</v>
      </c>
      <c r="G2058" s="1" t="s">
        <v>3</v>
      </c>
      <c r="H2058" s="1" t="s">
        <v>9</v>
      </c>
      <c r="I2058" s="1"/>
      <c r="J2058" s="1"/>
      <c r="K2058" s="1"/>
      <c r="L2058" s="28">
        <v>4</v>
      </c>
      <c r="M2058" s="31">
        <v>1.2189791999999999</v>
      </c>
      <c r="N2058" s="31">
        <v>3.5152599999999999E-2</v>
      </c>
    </row>
    <row r="2059" spans="1:14" x14ac:dyDescent="0.25">
      <c r="A2059" s="1" t="s">
        <v>24131</v>
      </c>
      <c r="B2059" s="1">
        <v>1011891</v>
      </c>
      <c r="C2059" s="1">
        <v>2022</v>
      </c>
      <c r="D2059" s="1" t="s">
        <v>0</v>
      </c>
      <c r="E2059" s="1" t="s">
        <v>1</v>
      </c>
      <c r="F2059" s="1" t="s">
        <v>12</v>
      </c>
      <c r="G2059" s="1" t="s">
        <v>3</v>
      </c>
      <c r="H2059" s="1" t="s">
        <v>4</v>
      </c>
      <c r="I2059" s="1"/>
      <c r="J2059" s="1"/>
      <c r="K2059" s="1"/>
      <c r="L2059" s="28">
        <v>2</v>
      </c>
      <c r="M2059" s="31">
        <v>4.3225151999999998</v>
      </c>
      <c r="N2059" s="31">
        <v>0.1246515</v>
      </c>
    </row>
    <row r="2060" spans="1:14" x14ac:dyDescent="0.25">
      <c r="A2060" s="1" t="s">
        <v>24132</v>
      </c>
      <c r="B2060" s="1">
        <v>1011892</v>
      </c>
      <c r="C2060" s="1">
        <v>2022</v>
      </c>
      <c r="D2060" s="1" t="s">
        <v>0</v>
      </c>
      <c r="E2060" s="1" t="s">
        <v>1</v>
      </c>
      <c r="F2060" s="1" t="s">
        <v>12</v>
      </c>
      <c r="G2060" s="1" t="s">
        <v>3</v>
      </c>
      <c r="H2060" s="1" t="s">
        <v>7</v>
      </c>
      <c r="I2060" s="1"/>
      <c r="J2060" s="1"/>
      <c r="K2060" s="1"/>
      <c r="L2060" s="28">
        <v>3</v>
      </c>
      <c r="M2060" s="31">
        <v>0.82535999999999998</v>
      </c>
      <c r="N2060" s="31">
        <v>2.38015E-2</v>
      </c>
    </row>
    <row r="2061" spans="1:14" x14ac:dyDescent="0.25">
      <c r="A2061" s="1" t="s">
        <v>24133</v>
      </c>
      <c r="B2061" s="1">
        <v>1011893</v>
      </c>
      <c r="C2061" s="1">
        <v>2022</v>
      </c>
      <c r="D2061" s="1" t="s">
        <v>0</v>
      </c>
      <c r="E2061" s="1" t="s">
        <v>1</v>
      </c>
      <c r="F2061" s="1" t="s">
        <v>12</v>
      </c>
      <c r="G2061" s="1" t="s">
        <v>3</v>
      </c>
      <c r="H2061" s="1" t="s">
        <v>7</v>
      </c>
      <c r="I2061" s="1"/>
      <c r="J2061" s="1"/>
      <c r="K2061" s="1"/>
      <c r="L2061" s="28">
        <v>25</v>
      </c>
      <c r="M2061" s="31">
        <v>8.9925023999999993</v>
      </c>
      <c r="N2061" s="31">
        <v>0.25932329999999998</v>
      </c>
    </row>
    <row r="2062" spans="1:14" x14ac:dyDescent="0.25">
      <c r="A2062" s="1" t="s">
        <v>148</v>
      </c>
      <c r="B2062" s="1">
        <v>1011897</v>
      </c>
      <c r="C2062" s="1">
        <v>2022</v>
      </c>
      <c r="D2062" s="1" t="s">
        <v>0</v>
      </c>
      <c r="E2062" s="1" t="s">
        <v>1</v>
      </c>
      <c r="F2062" s="1" t="s">
        <v>12</v>
      </c>
      <c r="G2062" s="1" t="s">
        <v>3</v>
      </c>
      <c r="H2062" s="1" t="s">
        <v>7</v>
      </c>
      <c r="I2062" s="1"/>
      <c r="J2062" s="1"/>
      <c r="K2062" s="1"/>
      <c r="L2062" s="28">
        <v>87</v>
      </c>
      <c r="M2062" s="31">
        <v>0.21596960000000001</v>
      </c>
      <c r="N2062" s="31">
        <v>0.59166660000000004</v>
      </c>
    </row>
    <row r="2063" spans="1:14" x14ac:dyDescent="0.25">
      <c r="A2063" s="1" t="s">
        <v>752</v>
      </c>
      <c r="B2063" s="1">
        <v>1011930</v>
      </c>
      <c r="C2063" s="1">
        <v>2022</v>
      </c>
      <c r="D2063" s="1" t="s">
        <v>0</v>
      </c>
      <c r="E2063" s="1" t="s">
        <v>1</v>
      </c>
      <c r="F2063" s="1" t="s">
        <v>25</v>
      </c>
      <c r="G2063" s="1" t="s">
        <v>3</v>
      </c>
      <c r="H2063" s="1" t="s">
        <v>7</v>
      </c>
      <c r="I2063" s="1"/>
      <c r="J2063" s="1"/>
      <c r="K2063" s="1"/>
      <c r="L2063" s="28">
        <v>209</v>
      </c>
      <c r="M2063" s="31">
        <v>300.76</v>
      </c>
      <c r="N2063" s="31">
        <v>3.5396000000000001</v>
      </c>
    </row>
    <row r="2064" spans="1:14" x14ac:dyDescent="0.25">
      <c r="A2064" s="1" t="s">
        <v>182</v>
      </c>
      <c r="B2064" s="1">
        <v>1011946</v>
      </c>
      <c r="C2064" s="1">
        <v>2022</v>
      </c>
      <c r="D2064" s="1" t="s">
        <v>0</v>
      </c>
      <c r="E2064" s="1" t="s">
        <v>1</v>
      </c>
      <c r="F2064" s="1" t="s">
        <v>12</v>
      </c>
      <c r="G2064" s="1" t="s">
        <v>3</v>
      </c>
      <c r="H2064" s="1" t="s">
        <v>8</v>
      </c>
      <c r="I2064" s="1"/>
      <c r="J2064" s="1"/>
      <c r="K2064" s="1"/>
      <c r="L2064" s="28">
        <v>1</v>
      </c>
      <c r="M2064" s="31">
        <v>0.36480000000000001</v>
      </c>
      <c r="N2064" s="31">
        <v>1.052E-2</v>
      </c>
    </row>
    <row r="2065" spans="1:14" x14ac:dyDescent="0.25">
      <c r="A2065" s="1" t="s">
        <v>182</v>
      </c>
      <c r="B2065" s="1">
        <v>1011946</v>
      </c>
      <c r="C2065" s="1">
        <v>2022</v>
      </c>
      <c r="D2065" s="1" t="s">
        <v>0</v>
      </c>
      <c r="E2065" s="1" t="s">
        <v>1</v>
      </c>
      <c r="F2065" s="1" t="s">
        <v>12</v>
      </c>
      <c r="G2065" s="1" t="s">
        <v>3</v>
      </c>
      <c r="H2065" s="1" t="s">
        <v>7</v>
      </c>
      <c r="I2065" s="1"/>
      <c r="J2065" s="1"/>
      <c r="K2065" s="1"/>
      <c r="L2065" s="28">
        <v>39</v>
      </c>
      <c r="M2065" s="31">
        <v>2.15232</v>
      </c>
      <c r="N2065" s="31">
        <v>6.2067999999999998E-2</v>
      </c>
    </row>
    <row r="2066" spans="1:14" x14ac:dyDescent="0.25">
      <c r="A2066" s="1" t="s">
        <v>182</v>
      </c>
      <c r="B2066" s="1">
        <v>1011946</v>
      </c>
      <c r="C2066" s="1">
        <v>2022</v>
      </c>
      <c r="D2066" s="1" t="s">
        <v>0</v>
      </c>
      <c r="E2066" s="1" t="s">
        <v>1</v>
      </c>
      <c r="F2066" s="1" t="s">
        <v>12</v>
      </c>
      <c r="G2066" s="1" t="s">
        <v>3</v>
      </c>
      <c r="H2066" s="1" t="s">
        <v>5</v>
      </c>
      <c r="I2066" s="1"/>
      <c r="J2066" s="1"/>
      <c r="K2066" s="1"/>
      <c r="L2066" s="28">
        <v>7</v>
      </c>
      <c r="M2066" s="31">
        <v>1.7327999999999999</v>
      </c>
      <c r="N2066" s="31">
        <v>4.9970000000000001E-2</v>
      </c>
    </row>
    <row r="2067" spans="1:14" x14ac:dyDescent="0.25">
      <c r="A2067" s="1" t="s">
        <v>183</v>
      </c>
      <c r="B2067" s="1">
        <v>1011947</v>
      </c>
      <c r="C2067" s="1">
        <v>2022</v>
      </c>
      <c r="D2067" s="1" t="s">
        <v>0</v>
      </c>
      <c r="E2067" s="1" t="s">
        <v>1</v>
      </c>
      <c r="F2067" s="1" t="s">
        <v>12</v>
      </c>
      <c r="G2067" s="1" t="s">
        <v>3</v>
      </c>
      <c r="H2067" s="1" t="s">
        <v>7</v>
      </c>
      <c r="I2067" s="1"/>
      <c r="J2067" s="1"/>
      <c r="K2067" s="1"/>
      <c r="L2067" s="28">
        <v>53</v>
      </c>
      <c r="M2067" s="31">
        <v>2.8016640000000002</v>
      </c>
      <c r="N2067" s="31">
        <v>8.0793599999999993E-2</v>
      </c>
    </row>
    <row r="2068" spans="1:14" x14ac:dyDescent="0.25">
      <c r="A2068" s="1" t="s">
        <v>184</v>
      </c>
      <c r="B2068" s="1">
        <v>1011948</v>
      </c>
      <c r="C2068" s="1">
        <v>2022</v>
      </c>
      <c r="D2068" s="1" t="s">
        <v>0</v>
      </c>
      <c r="E2068" s="1" t="s">
        <v>1</v>
      </c>
      <c r="F2068" s="1" t="s">
        <v>25</v>
      </c>
      <c r="G2068" s="1" t="s">
        <v>3</v>
      </c>
      <c r="H2068" s="1" t="s">
        <v>7</v>
      </c>
      <c r="I2068" s="1"/>
      <c r="J2068" s="1"/>
      <c r="K2068" s="1"/>
      <c r="L2068" s="28">
        <v>12</v>
      </c>
      <c r="M2068" s="31">
        <v>10.88992</v>
      </c>
      <c r="N2068" s="31">
        <v>1.10202</v>
      </c>
    </row>
    <row r="2069" spans="1:14" x14ac:dyDescent="0.25">
      <c r="A2069" s="1" t="s">
        <v>780</v>
      </c>
      <c r="B2069" s="1">
        <v>1011960</v>
      </c>
      <c r="C2069" s="1">
        <v>2022</v>
      </c>
      <c r="D2069" s="1" t="s">
        <v>0</v>
      </c>
      <c r="E2069" s="1" t="s">
        <v>1</v>
      </c>
      <c r="F2069" s="1" t="s">
        <v>12</v>
      </c>
      <c r="G2069" s="1" t="s">
        <v>3</v>
      </c>
      <c r="H2069" s="1" t="s">
        <v>7</v>
      </c>
      <c r="I2069" s="1"/>
      <c r="J2069" s="1"/>
      <c r="K2069" s="1"/>
      <c r="L2069" s="28">
        <v>59</v>
      </c>
      <c r="M2069" s="31">
        <v>59.188800000000001</v>
      </c>
      <c r="N2069" s="31">
        <v>1.7068700000000001</v>
      </c>
    </row>
    <row r="2070" spans="1:14" x14ac:dyDescent="0.25">
      <c r="A2070" s="1" t="s">
        <v>205</v>
      </c>
      <c r="B2070" s="1">
        <v>1012023</v>
      </c>
      <c r="C2070" s="1">
        <v>2022</v>
      </c>
      <c r="D2070" s="1" t="s">
        <v>0</v>
      </c>
      <c r="E2070" s="1" t="s">
        <v>1</v>
      </c>
      <c r="F2070" s="1" t="s">
        <v>25</v>
      </c>
      <c r="G2070" s="1" t="s">
        <v>3</v>
      </c>
      <c r="H2070" s="1" t="s">
        <v>10</v>
      </c>
      <c r="I2070" s="1"/>
      <c r="J2070" s="1"/>
      <c r="K2070" s="1"/>
      <c r="L2070" s="28">
        <v>0</v>
      </c>
      <c r="M2070" s="31">
        <v>0</v>
      </c>
      <c r="N2070" s="31">
        <v>0</v>
      </c>
    </row>
    <row r="2071" spans="1:14" x14ac:dyDescent="0.25">
      <c r="A2071" s="1" t="s">
        <v>205</v>
      </c>
      <c r="B2071" s="1">
        <v>1012023</v>
      </c>
      <c r="C2071" s="1">
        <v>2022</v>
      </c>
      <c r="D2071" s="1" t="s">
        <v>0</v>
      </c>
      <c r="E2071" s="1" t="s">
        <v>1</v>
      </c>
      <c r="F2071" s="1" t="s">
        <v>25</v>
      </c>
      <c r="G2071" s="1" t="s">
        <v>3</v>
      </c>
      <c r="H2071" s="1" t="s">
        <v>4</v>
      </c>
      <c r="I2071" s="1"/>
      <c r="J2071" s="1"/>
      <c r="K2071" s="1"/>
      <c r="L2071" s="28">
        <v>0</v>
      </c>
      <c r="M2071" s="31">
        <v>0</v>
      </c>
      <c r="N2071" s="31">
        <v>0</v>
      </c>
    </row>
    <row r="2072" spans="1:14" x14ac:dyDescent="0.25">
      <c r="A2072" s="1" t="s">
        <v>205</v>
      </c>
      <c r="B2072" s="1">
        <v>1012023</v>
      </c>
      <c r="C2072" s="1">
        <v>2022</v>
      </c>
      <c r="D2072" s="1" t="s">
        <v>0</v>
      </c>
      <c r="E2072" s="1" t="s">
        <v>1</v>
      </c>
      <c r="F2072" s="1" t="s">
        <v>25</v>
      </c>
      <c r="G2072" s="1" t="s">
        <v>3</v>
      </c>
      <c r="H2072" s="1" t="s">
        <v>5</v>
      </c>
      <c r="I2072" s="1"/>
      <c r="J2072" s="1"/>
      <c r="K2072" s="1"/>
      <c r="L2072" s="28">
        <v>0</v>
      </c>
      <c r="M2072" s="31">
        <v>0</v>
      </c>
      <c r="N2072" s="31">
        <v>0</v>
      </c>
    </row>
    <row r="2073" spans="1:14" x14ac:dyDescent="0.25">
      <c r="A2073" s="1" t="s">
        <v>205</v>
      </c>
      <c r="B2073" s="1">
        <v>1012023</v>
      </c>
      <c r="C2073" s="1">
        <v>2022</v>
      </c>
      <c r="D2073" s="1" t="s">
        <v>0</v>
      </c>
      <c r="E2073" s="1" t="s">
        <v>1</v>
      </c>
      <c r="F2073" s="1" t="s">
        <v>25</v>
      </c>
      <c r="G2073" s="1" t="s">
        <v>3</v>
      </c>
      <c r="H2073" s="1" t="s">
        <v>9</v>
      </c>
      <c r="I2073" s="1"/>
      <c r="J2073" s="1"/>
      <c r="K2073" s="1"/>
      <c r="L2073" s="28">
        <v>114</v>
      </c>
      <c r="M2073" s="31">
        <v>0.60429480000000002</v>
      </c>
      <c r="N2073" s="31">
        <v>3.0506000000000001E-3</v>
      </c>
    </row>
    <row r="2074" spans="1:14" x14ac:dyDescent="0.25">
      <c r="A2074" s="1" t="s">
        <v>205</v>
      </c>
      <c r="B2074" s="1">
        <v>1012023</v>
      </c>
      <c r="C2074" s="1">
        <v>2022</v>
      </c>
      <c r="D2074" s="1" t="s">
        <v>0</v>
      </c>
      <c r="E2074" s="1" t="s">
        <v>1</v>
      </c>
      <c r="F2074" s="1" t="s">
        <v>25</v>
      </c>
      <c r="G2074" s="1" t="s">
        <v>3</v>
      </c>
      <c r="H2074" s="1" t="s">
        <v>7</v>
      </c>
      <c r="I2074" s="1"/>
      <c r="J2074" s="1"/>
      <c r="K2074" s="1"/>
      <c r="L2074" s="28">
        <v>38</v>
      </c>
      <c r="M2074" s="31">
        <v>20.284612500000001</v>
      </c>
      <c r="N2074" s="31">
        <v>9.7693000000000002E-2</v>
      </c>
    </row>
    <row r="2075" spans="1:14" x14ac:dyDescent="0.25">
      <c r="A2075" s="1" t="s">
        <v>205</v>
      </c>
      <c r="B2075" s="1">
        <v>1012023</v>
      </c>
      <c r="C2075" s="1">
        <v>2022</v>
      </c>
      <c r="D2075" s="1" t="s">
        <v>0</v>
      </c>
      <c r="E2075" s="1" t="s">
        <v>1</v>
      </c>
      <c r="F2075" s="1" t="s">
        <v>25</v>
      </c>
      <c r="G2075" s="1" t="s">
        <v>3</v>
      </c>
      <c r="H2075" s="1" t="s">
        <v>6</v>
      </c>
      <c r="I2075" s="1"/>
      <c r="J2075" s="1"/>
      <c r="K2075" s="1"/>
      <c r="L2075" s="28">
        <v>0</v>
      </c>
      <c r="M2075" s="31">
        <v>0</v>
      </c>
      <c r="N2075" s="31">
        <v>0</v>
      </c>
    </row>
    <row r="2076" spans="1:14" x14ac:dyDescent="0.25">
      <c r="A2076" s="1" t="s">
        <v>205</v>
      </c>
      <c r="B2076" s="1">
        <v>1012023</v>
      </c>
      <c r="C2076" s="1">
        <v>2022</v>
      </c>
      <c r="D2076" s="1" t="s">
        <v>0</v>
      </c>
      <c r="E2076" s="1" t="s">
        <v>1</v>
      </c>
      <c r="F2076" s="1" t="s">
        <v>25</v>
      </c>
      <c r="G2076" s="1" t="s">
        <v>3</v>
      </c>
      <c r="H2076" s="1" t="s">
        <v>8</v>
      </c>
      <c r="I2076" s="1"/>
      <c r="J2076" s="1"/>
      <c r="K2076" s="1"/>
      <c r="L2076" s="28">
        <v>0</v>
      </c>
      <c r="M2076" s="31">
        <v>0</v>
      </c>
      <c r="N2076" s="31">
        <v>0</v>
      </c>
    </row>
    <row r="2077" spans="1:14" x14ac:dyDescent="0.25">
      <c r="A2077" s="1" t="s">
        <v>374</v>
      </c>
      <c r="B2077" s="1">
        <v>1012037</v>
      </c>
      <c r="C2077" s="1">
        <v>2022</v>
      </c>
      <c r="D2077" s="1" t="s">
        <v>0</v>
      </c>
      <c r="E2077" s="1" t="s">
        <v>1</v>
      </c>
      <c r="F2077" s="1" t="s">
        <v>25</v>
      </c>
      <c r="G2077" s="1" t="s">
        <v>3</v>
      </c>
      <c r="H2077" s="1" t="s">
        <v>7</v>
      </c>
      <c r="I2077" s="1"/>
      <c r="J2077" s="1"/>
      <c r="K2077" s="1"/>
      <c r="L2077" s="28">
        <v>6</v>
      </c>
      <c r="M2077" s="31">
        <v>0.44188379999999999</v>
      </c>
      <c r="N2077" s="31">
        <v>3.01658E-2</v>
      </c>
    </row>
    <row r="2078" spans="1:14" x14ac:dyDescent="0.25">
      <c r="A2078" s="1" t="s">
        <v>206</v>
      </c>
      <c r="B2078" s="1">
        <v>1012038</v>
      </c>
      <c r="C2078" s="1">
        <v>2022</v>
      </c>
      <c r="D2078" s="1" t="s">
        <v>0</v>
      </c>
      <c r="E2078" s="1" t="s">
        <v>1</v>
      </c>
      <c r="F2078" s="1" t="s">
        <v>25</v>
      </c>
      <c r="G2078" s="1" t="s">
        <v>3</v>
      </c>
      <c r="H2078" s="1" t="s">
        <v>5</v>
      </c>
      <c r="I2078" s="1"/>
      <c r="J2078" s="1"/>
      <c r="K2078" s="1"/>
      <c r="L2078" s="28">
        <v>216</v>
      </c>
      <c r="M2078" s="31">
        <v>1954.8928985</v>
      </c>
      <c r="N2078" s="31">
        <v>11.582270899999999</v>
      </c>
    </row>
    <row r="2079" spans="1:14" x14ac:dyDescent="0.25">
      <c r="A2079" s="1" t="s">
        <v>206</v>
      </c>
      <c r="B2079" s="1">
        <v>1012038</v>
      </c>
      <c r="C2079" s="1">
        <v>2022</v>
      </c>
      <c r="D2079" s="1" t="s">
        <v>0</v>
      </c>
      <c r="E2079" s="1" t="s">
        <v>1</v>
      </c>
      <c r="F2079" s="1" t="s">
        <v>25</v>
      </c>
      <c r="G2079" s="1" t="s">
        <v>3</v>
      </c>
      <c r="H2079" s="1" t="s">
        <v>6</v>
      </c>
      <c r="I2079" s="1"/>
      <c r="J2079" s="1"/>
      <c r="K2079" s="1"/>
      <c r="L2079" s="28">
        <v>0</v>
      </c>
      <c r="M2079" s="31">
        <v>0</v>
      </c>
      <c r="N2079" s="31">
        <v>0</v>
      </c>
    </row>
    <row r="2080" spans="1:14" x14ac:dyDescent="0.25">
      <c r="A2080" s="1" t="s">
        <v>206</v>
      </c>
      <c r="B2080" s="1">
        <v>1012038</v>
      </c>
      <c r="C2080" s="1">
        <v>2022</v>
      </c>
      <c r="D2080" s="1" t="s">
        <v>0</v>
      </c>
      <c r="E2080" s="1" t="s">
        <v>1</v>
      </c>
      <c r="F2080" s="1" t="s">
        <v>25</v>
      </c>
      <c r="G2080" s="1" t="s">
        <v>3</v>
      </c>
      <c r="H2080" s="1" t="s">
        <v>10</v>
      </c>
      <c r="I2080" s="1"/>
      <c r="J2080" s="1"/>
      <c r="K2080" s="1"/>
      <c r="L2080" s="28">
        <v>0</v>
      </c>
      <c r="M2080" s="31">
        <v>0</v>
      </c>
      <c r="N2080" s="31">
        <v>0</v>
      </c>
    </row>
    <row r="2081" spans="1:14" x14ac:dyDescent="0.25">
      <c r="A2081" s="1" t="s">
        <v>206</v>
      </c>
      <c r="B2081" s="1">
        <v>1012038</v>
      </c>
      <c r="C2081" s="1">
        <v>2022</v>
      </c>
      <c r="D2081" s="1" t="s">
        <v>0</v>
      </c>
      <c r="E2081" s="1" t="s">
        <v>1</v>
      </c>
      <c r="F2081" s="1" t="s">
        <v>25</v>
      </c>
      <c r="G2081" s="1" t="s">
        <v>3</v>
      </c>
      <c r="H2081" s="1" t="s">
        <v>4</v>
      </c>
      <c r="I2081" s="1"/>
      <c r="J2081" s="1"/>
      <c r="K2081" s="1"/>
      <c r="L2081" s="28">
        <v>0</v>
      </c>
      <c r="M2081" s="31">
        <v>0</v>
      </c>
      <c r="N2081" s="31">
        <v>0</v>
      </c>
    </row>
    <row r="2082" spans="1:14" x14ac:dyDescent="0.25">
      <c r="A2082" s="1" t="s">
        <v>206</v>
      </c>
      <c r="B2082" s="1">
        <v>1012038</v>
      </c>
      <c r="C2082" s="1">
        <v>2022</v>
      </c>
      <c r="D2082" s="1" t="s">
        <v>0</v>
      </c>
      <c r="E2082" s="1" t="s">
        <v>1</v>
      </c>
      <c r="F2082" s="1" t="s">
        <v>25</v>
      </c>
      <c r="G2082" s="1" t="s">
        <v>3</v>
      </c>
      <c r="H2082" s="1" t="s">
        <v>9</v>
      </c>
      <c r="I2082" s="1"/>
      <c r="J2082" s="1"/>
      <c r="K2082" s="1"/>
      <c r="L2082" s="28">
        <v>0</v>
      </c>
      <c r="M2082" s="31">
        <v>0</v>
      </c>
      <c r="N2082" s="31">
        <v>0</v>
      </c>
    </row>
    <row r="2083" spans="1:14" x14ac:dyDescent="0.25">
      <c r="A2083" s="1" t="s">
        <v>206</v>
      </c>
      <c r="B2083" s="1">
        <v>1012038</v>
      </c>
      <c r="C2083" s="1">
        <v>2022</v>
      </c>
      <c r="D2083" s="1" t="s">
        <v>0</v>
      </c>
      <c r="E2083" s="1" t="s">
        <v>1</v>
      </c>
      <c r="F2083" s="1" t="s">
        <v>25</v>
      </c>
      <c r="G2083" s="1" t="s">
        <v>3</v>
      </c>
      <c r="H2083" s="1" t="s">
        <v>8</v>
      </c>
      <c r="I2083" s="1"/>
      <c r="J2083" s="1"/>
      <c r="K2083" s="1"/>
      <c r="L2083" s="28">
        <v>0</v>
      </c>
      <c r="M2083" s="31">
        <v>0</v>
      </c>
      <c r="N2083" s="31">
        <v>0</v>
      </c>
    </row>
    <row r="2084" spans="1:14" x14ac:dyDescent="0.25">
      <c r="A2084" s="1" t="s">
        <v>206</v>
      </c>
      <c r="B2084" s="1">
        <v>1012038</v>
      </c>
      <c r="C2084" s="1">
        <v>2022</v>
      </c>
      <c r="D2084" s="1" t="s">
        <v>0</v>
      </c>
      <c r="E2084" s="1" t="s">
        <v>1</v>
      </c>
      <c r="F2084" s="1" t="s">
        <v>25</v>
      </c>
      <c r="G2084" s="1" t="s">
        <v>3</v>
      </c>
      <c r="H2084" s="1" t="s">
        <v>7</v>
      </c>
      <c r="I2084" s="1"/>
      <c r="J2084" s="1"/>
      <c r="K2084" s="1"/>
      <c r="L2084" s="28">
        <v>10</v>
      </c>
      <c r="M2084" s="31">
        <v>87.106538999999998</v>
      </c>
      <c r="N2084" s="31">
        <v>0.51500080000000004</v>
      </c>
    </row>
    <row r="2085" spans="1:14" x14ac:dyDescent="0.25">
      <c r="A2085" s="1" t="s">
        <v>842</v>
      </c>
      <c r="B2085" s="1">
        <v>1012062</v>
      </c>
      <c r="C2085" s="1">
        <v>2022</v>
      </c>
      <c r="D2085" s="1" t="s">
        <v>0</v>
      </c>
      <c r="E2085" s="1" t="s">
        <v>1</v>
      </c>
      <c r="F2085" s="1" t="s">
        <v>25</v>
      </c>
      <c r="G2085" s="1" t="s">
        <v>3</v>
      </c>
      <c r="H2085" s="1" t="s">
        <v>6</v>
      </c>
      <c r="I2085" s="1"/>
      <c r="J2085" s="1"/>
      <c r="K2085" s="1"/>
      <c r="L2085" s="28">
        <v>0</v>
      </c>
      <c r="M2085" s="31">
        <v>0</v>
      </c>
      <c r="N2085" s="31">
        <v>0</v>
      </c>
    </row>
    <row r="2086" spans="1:14" x14ac:dyDescent="0.25">
      <c r="A2086" s="1" t="s">
        <v>842</v>
      </c>
      <c r="B2086" s="1">
        <v>1012062</v>
      </c>
      <c r="C2086" s="1">
        <v>2022</v>
      </c>
      <c r="D2086" s="1" t="s">
        <v>0</v>
      </c>
      <c r="E2086" s="1" t="s">
        <v>1</v>
      </c>
      <c r="F2086" s="1" t="s">
        <v>25</v>
      </c>
      <c r="G2086" s="1" t="s">
        <v>3</v>
      </c>
      <c r="H2086" s="1" t="s">
        <v>7</v>
      </c>
      <c r="I2086" s="1"/>
      <c r="J2086" s="1"/>
      <c r="K2086" s="1"/>
      <c r="L2086" s="28">
        <v>57</v>
      </c>
      <c r="M2086" s="31">
        <v>142.48908660000001</v>
      </c>
      <c r="N2086" s="31">
        <v>8.7236273000000004</v>
      </c>
    </row>
    <row r="2087" spans="1:14" x14ac:dyDescent="0.25">
      <c r="A2087" s="1" t="s">
        <v>842</v>
      </c>
      <c r="B2087" s="1">
        <v>1012062</v>
      </c>
      <c r="C2087" s="1">
        <v>2022</v>
      </c>
      <c r="D2087" s="1" t="s">
        <v>0</v>
      </c>
      <c r="E2087" s="1" t="s">
        <v>1</v>
      </c>
      <c r="F2087" s="1" t="s">
        <v>25</v>
      </c>
      <c r="G2087" s="1" t="s">
        <v>3</v>
      </c>
      <c r="H2087" s="1" t="s">
        <v>5</v>
      </c>
      <c r="I2087" s="1"/>
      <c r="J2087" s="1"/>
      <c r="K2087" s="1"/>
      <c r="L2087" s="28">
        <v>0</v>
      </c>
      <c r="M2087" s="31">
        <v>0</v>
      </c>
      <c r="N2087" s="31">
        <v>0</v>
      </c>
    </row>
    <row r="2088" spans="1:14" x14ac:dyDescent="0.25">
      <c r="A2088" s="1" t="s">
        <v>842</v>
      </c>
      <c r="B2088" s="1">
        <v>1012062</v>
      </c>
      <c r="C2088" s="1">
        <v>2022</v>
      </c>
      <c r="D2088" s="1" t="s">
        <v>0</v>
      </c>
      <c r="E2088" s="1" t="s">
        <v>1</v>
      </c>
      <c r="F2088" s="1" t="s">
        <v>25</v>
      </c>
      <c r="G2088" s="1" t="s">
        <v>3</v>
      </c>
      <c r="H2088" s="1" t="s">
        <v>10</v>
      </c>
      <c r="I2088" s="1"/>
      <c r="J2088" s="1"/>
      <c r="K2088" s="1"/>
      <c r="L2088" s="28">
        <v>0</v>
      </c>
      <c r="M2088" s="31">
        <v>0</v>
      </c>
      <c r="N2088" s="31">
        <v>0</v>
      </c>
    </row>
    <row r="2089" spans="1:14" x14ac:dyDescent="0.25">
      <c r="A2089" s="1" t="s">
        <v>842</v>
      </c>
      <c r="B2089" s="1">
        <v>1012062</v>
      </c>
      <c r="C2089" s="1">
        <v>2022</v>
      </c>
      <c r="D2089" s="1" t="s">
        <v>0</v>
      </c>
      <c r="E2089" s="1" t="s">
        <v>1</v>
      </c>
      <c r="F2089" s="1" t="s">
        <v>25</v>
      </c>
      <c r="G2089" s="1" t="s">
        <v>3</v>
      </c>
      <c r="H2089" s="1" t="s">
        <v>4</v>
      </c>
      <c r="I2089" s="1"/>
      <c r="J2089" s="1"/>
      <c r="K2089" s="1"/>
      <c r="L2089" s="28">
        <v>20</v>
      </c>
      <c r="M2089" s="31">
        <v>91.5583156</v>
      </c>
      <c r="N2089" s="31">
        <v>5.6054862999999999</v>
      </c>
    </row>
    <row r="2090" spans="1:14" x14ac:dyDescent="0.25">
      <c r="A2090" s="1" t="s">
        <v>842</v>
      </c>
      <c r="B2090" s="1">
        <v>1012062</v>
      </c>
      <c r="C2090" s="1">
        <v>2022</v>
      </c>
      <c r="D2090" s="1" t="s">
        <v>0</v>
      </c>
      <c r="E2090" s="1" t="s">
        <v>1</v>
      </c>
      <c r="F2090" s="1" t="s">
        <v>25</v>
      </c>
      <c r="G2090" s="1" t="s">
        <v>3</v>
      </c>
      <c r="H2090" s="1" t="s">
        <v>9</v>
      </c>
      <c r="I2090" s="1"/>
      <c r="J2090" s="1"/>
      <c r="K2090" s="1"/>
      <c r="L2090" s="28">
        <v>0</v>
      </c>
      <c r="M2090" s="31">
        <v>0</v>
      </c>
      <c r="N2090" s="31">
        <v>0</v>
      </c>
    </row>
    <row r="2091" spans="1:14" x14ac:dyDescent="0.25">
      <c r="A2091" s="1" t="s">
        <v>842</v>
      </c>
      <c r="B2091" s="1">
        <v>1012062</v>
      </c>
      <c r="C2091" s="1">
        <v>2022</v>
      </c>
      <c r="D2091" s="1" t="s">
        <v>0</v>
      </c>
      <c r="E2091" s="1" t="s">
        <v>1</v>
      </c>
      <c r="F2091" s="1" t="s">
        <v>25</v>
      </c>
      <c r="G2091" s="1" t="s">
        <v>3</v>
      </c>
      <c r="H2091" s="1" t="s">
        <v>8</v>
      </c>
      <c r="I2091" s="1"/>
      <c r="J2091" s="1"/>
      <c r="K2091" s="1"/>
      <c r="L2091" s="28">
        <v>0</v>
      </c>
      <c r="M2091" s="31">
        <v>0</v>
      </c>
      <c r="N2091" s="31">
        <v>0</v>
      </c>
    </row>
    <row r="2092" spans="1:14" x14ac:dyDescent="0.25">
      <c r="A2092" s="1" t="s">
        <v>24134</v>
      </c>
      <c r="B2092" s="1">
        <v>1012135</v>
      </c>
      <c r="C2092" s="1">
        <v>2022</v>
      </c>
      <c r="D2092" s="1" t="s">
        <v>0</v>
      </c>
      <c r="E2092" s="1" t="s">
        <v>1</v>
      </c>
      <c r="F2092" s="1" t="s">
        <v>2</v>
      </c>
      <c r="G2092" s="1" t="s">
        <v>3</v>
      </c>
      <c r="H2092" s="1" t="s">
        <v>9</v>
      </c>
      <c r="I2092" s="1"/>
      <c r="J2092" s="1"/>
      <c r="K2092" s="1"/>
      <c r="L2092" s="28">
        <v>2</v>
      </c>
      <c r="M2092" s="31">
        <v>0.11443639999999999</v>
      </c>
      <c r="N2092" s="31">
        <v>5.3838700000000003E-2</v>
      </c>
    </row>
    <row r="2093" spans="1:14" x14ac:dyDescent="0.25">
      <c r="A2093" s="1" t="s">
        <v>237</v>
      </c>
      <c r="B2093" s="1">
        <v>1012138</v>
      </c>
      <c r="C2093" s="1">
        <v>2022</v>
      </c>
      <c r="D2093" s="1" t="s">
        <v>0</v>
      </c>
      <c r="E2093" s="1" t="s">
        <v>1</v>
      </c>
      <c r="F2093" s="1" t="s">
        <v>12</v>
      </c>
      <c r="G2093" s="1" t="s">
        <v>3</v>
      </c>
      <c r="H2093" s="1" t="s">
        <v>8</v>
      </c>
      <c r="I2093" s="1"/>
      <c r="J2093" s="1"/>
      <c r="K2093" s="1"/>
      <c r="L2093" s="28">
        <v>0</v>
      </c>
      <c r="M2093" s="31">
        <v>0</v>
      </c>
      <c r="N2093" s="31">
        <v>0</v>
      </c>
    </row>
    <row r="2094" spans="1:14" x14ac:dyDescent="0.25">
      <c r="A2094" s="1" t="s">
        <v>237</v>
      </c>
      <c r="B2094" s="1">
        <v>1012138</v>
      </c>
      <c r="C2094" s="1">
        <v>2022</v>
      </c>
      <c r="D2094" s="1" t="s">
        <v>0</v>
      </c>
      <c r="E2094" s="1" t="s">
        <v>1</v>
      </c>
      <c r="F2094" s="1" t="s">
        <v>12</v>
      </c>
      <c r="G2094" s="1" t="s">
        <v>3</v>
      </c>
      <c r="H2094" s="1" t="s">
        <v>10</v>
      </c>
      <c r="I2094" s="1"/>
      <c r="J2094" s="1"/>
      <c r="K2094" s="1"/>
      <c r="L2094" s="28">
        <v>0</v>
      </c>
      <c r="M2094" s="31">
        <v>0</v>
      </c>
      <c r="N2094" s="31">
        <v>0</v>
      </c>
    </row>
    <row r="2095" spans="1:14" x14ac:dyDescent="0.25">
      <c r="A2095" s="1" t="s">
        <v>237</v>
      </c>
      <c r="B2095" s="1">
        <v>1012138</v>
      </c>
      <c r="C2095" s="1">
        <v>2022</v>
      </c>
      <c r="D2095" s="1" t="s">
        <v>0</v>
      </c>
      <c r="E2095" s="1" t="s">
        <v>1</v>
      </c>
      <c r="F2095" s="1" t="s">
        <v>12</v>
      </c>
      <c r="G2095" s="1" t="s">
        <v>3</v>
      </c>
      <c r="H2095" s="1" t="s">
        <v>7</v>
      </c>
      <c r="I2095" s="1"/>
      <c r="J2095" s="1"/>
      <c r="K2095" s="1"/>
      <c r="L2095" s="28">
        <v>148</v>
      </c>
      <c r="M2095" s="31">
        <v>141.65875059999999</v>
      </c>
      <c r="N2095" s="31">
        <v>4.0425620000000002</v>
      </c>
    </row>
    <row r="2096" spans="1:14" x14ac:dyDescent="0.25">
      <c r="A2096" s="1" t="s">
        <v>237</v>
      </c>
      <c r="B2096" s="1">
        <v>1012138</v>
      </c>
      <c r="C2096" s="1">
        <v>2022</v>
      </c>
      <c r="D2096" s="1" t="s">
        <v>0</v>
      </c>
      <c r="E2096" s="1" t="s">
        <v>1</v>
      </c>
      <c r="F2096" s="1" t="s">
        <v>12</v>
      </c>
      <c r="G2096" s="1" t="s">
        <v>3</v>
      </c>
      <c r="H2096" s="1" t="s">
        <v>5</v>
      </c>
      <c r="I2096" s="1"/>
      <c r="J2096" s="1"/>
      <c r="K2096" s="1"/>
      <c r="L2096" s="28">
        <v>14</v>
      </c>
      <c r="M2096" s="31">
        <v>0.29048829999999998</v>
      </c>
      <c r="N2096" s="31">
        <v>8.2897999999999999E-3</v>
      </c>
    </row>
    <row r="2097" spans="1:14" x14ac:dyDescent="0.25">
      <c r="A2097" s="1" t="s">
        <v>237</v>
      </c>
      <c r="B2097" s="1">
        <v>1012138</v>
      </c>
      <c r="C2097" s="1">
        <v>2022</v>
      </c>
      <c r="D2097" s="1" t="s">
        <v>0</v>
      </c>
      <c r="E2097" s="1" t="s">
        <v>1</v>
      </c>
      <c r="F2097" s="1" t="s">
        <v>12</v>
      </c>
      <c r="G2097" s="1" t="s">
        <v>3</v>
      </c>
      <c r="H2097" s="1" t="s">
        <v>6</v>
      </c>
      <c r="I2097" s="1"/>
      <c r="J2097" s="1"/>
      <c r="K2097" s="1"/>
      <c r="L2097" s="28">
        <v>0</v>
      </c>
      <c r="M2097" s="31">
        <v>0</v>
      </c>
      <c r="N2097" s="31">
        <v>0</v>
      </c>
    </row>
    <row r="2098" spans="1:14" x14ac:dyDescent="0.25">
      <c r="A2098" s="1" t="s">
        <v>237</v>
      </c>
      <c r="B2098" s="1">
        <v>1012138</v>
      </c>
      <c r="C2098" s="1">
        <v>2022</v>
      </c>
      <c r="D2098" s="1" t="s">
        <v>0</v>
      </c>
      <c r="E2098" s="1" t="s">
        <v>1</v>
      </c>
      <c r="F2098" s="1" t="s">
        <v>12</v>
      </c>
      <c r="G2098" s="1" t="s">
        <v>3</v>
      </c>
      <c r="H2098" s="1" t="s">
        <v>9</v>
      </c>
      <c r="I2098" s="1"/>
      <c r="J2098" s="1"/>
      <c r="K2098" s="1"/>
      <c r="L2098" s="28">
        <v>3</v>
      </c>
      <c r="M2098" s="31">
        <v>0.96565250000000002</v>
      </c>
      <c r="N2098" s="31">
        <v>2.7557100000000001E-2</v>
      </c>
    </row>
    <row r="2099" spans="1:14" x14ac:dyDescent="0.25">
      <c r="A2099" s="1" t="s">
        <v>237</v>
      </c>
      <c r="B2099" s="1">
        <v>1012138</v>
      </c>
      <c r="C2099" s="1">
        <v>2022</v>
      </c>
      <c r="D2099" s="1" t="s">
        <v>0</v>
      </c>
      <c r="E2099" s="1" t="s">
        <v>1</v>
      </c>
      <c r="F2099" s="1" t="s">
        <v>12</v>
      </c>
      <c r="G2099" s="1" t="s">
        <v>3</v>
      </c>
      <c r="H2099" s="1" t="s">
        <v>4</v>
      </c>
      <c r="I2099" s="1"/>
      <c r="J2099" s="1"/>
      <c r="K2099" s="1"/>
      <c r="L2099" s="28">
        <v>0</v>
      </c>
      <c r="M2099" s="31">
        <v>0</v>
      </c>
      <c r="N2099" s="31">
        <v>0</v>
      </c>
    </row>
    <row r="2100" spans="1:14" x14ac:dyDescent="0.25">
      <c r="A2100" s="1" t="s">
        <v>376</v>
      </c>
      <c r="B2100" s="1">
        <v>1012140</v>
      </c>
      <c r="C2100" s="1">
        <v>2022</v>
      </c>
      <c r="D2100" s="1" t="s">
        <v>0</v>
      </c>
      <c r="E2100" s="1" t="s">
        <v>1</v>
      </c>
      <c r="F2100" s="1" t="s">
        <v>2</v>
      </c>
      <c r="G2100" s="1" t="s">
        <v>3</v>
      </c>
      <c r="H2100" s="1" t="s">
        <v>5</v>
      </c>
      <c r="I2100" s="1"/>
      <c r="J2100" s="1"/>
      <c r="K2100" s="1"/>
      <c r="L2100" s="28">
        <v>0</v>
      </c>
      <c r="M2100" s="31">
        <v>0</v>
      </c>
      <c r="N2100" s="31">
        <v>0</v>
      </c>
    </row>
    <row r="2101" spans="1:14" x14ac:dyDescent="0.25">
      <c r="A2101" s="1" t="s">
        <v>376</v>
      </c>
      <c r="B2101" s="1">
        <v>1012140</v>
      </c>
      <c r="C2101" s="1">
        <v>2022</v>
      </c>
      <c r="D2101" s="1" t="s">
        <v>0</v>
      </c>
      <c r="E2101" s="1" t="s">
        <v>1</v>
      </c>
      <c r="F2101" s="1" t="s">
        <v>2</v>
      </c>
      <c r="G2101" s="1" t="s">
        <v>3</v>
      </c>
      <c r="H2101" s="1" t="s">
        <v>9</v>
      </c>
      <c r="I2101" s="1"/>
      <c r="J2101" s="1"/>
      <c r="K2101" s="1"/>
      <c r="L2101" s="28">
        <v>0</v>
      </c>
      <c r="M2101" s="31">
        <v>0</v>
      </c>
      <c r="N2101" s="31">
        <v>0</v>
      </c>
    </row>
    <row r="2102" spans="1:14" x14ac:dyDescent="0.25">
      <c r="A2102" s="1" t="s">
        <v>376</v>
      </c>
      <c r="B2102" s="1">
        <v>1012140</v>
      </c>
      <c r="C2102" s="1">
        <v>2022</v>
      </c>
      <c r="D2102" s="1" t="s">
        <v>0</v>
      </c>
      <c r="E2102" s="1" t="s">
        <v>1</v>
      </c>
      <c r="F2102" s="1" t="s">
        <v>2</v>
      </c>
      <c r="G2102" s="1" t="s">
        <v>3</v>
      </c>
      <c r="H2102" s="1" t="s">
        <v>7</v>
      </c>
      <c r="I2102" s="1"/>
      <c r="J2102" s="1"/>
      <c r="K2102" s="1"/>
      <c r="L2102" s="28">
        <v>2</v>
      </c>
      <c r="M2102" s="31">
        <v>0.1702033</v>
      </c>
      <c r="N2102" s="31">
        <v>5.3890000000000003E-4</v>
      </c>
    </row>
    <row r="2103" spans="1:14" x14ac:dyDescent="0.25">
      <c r="A2103" s="1" t="s">
        <v>376</v>
      </c>
      <c r="B2103" s="1">
        <v>1012140</v>
      </c>
      <c r="C2103" s="1">
        <v>2022</v>
      </c>
      <c r="D2103" s="1" t="s">
        <v>0</v>
      </c>
      <c r="E2103" s="1" t="s">
        <v>1</v>
      </c>
      <c r="F2103" s="1" t="s">
        <v>2</v>
      </c>
      <c r="G2103" s="1" t="s">
        <v>3</v>
      </c>
      <c r="H2103" s="1" t="s">
        <v>4</v>
      </c>
      <c r="I2103" s="1"/>
      <c r="J2103" s="1"/>
      <c r="K2103" s="1"/>
      <c r="L2103" s="28">
        <v>0</v>
      </c>
      <c r="M2103" s="31">
        <v>0</v>
      </c>
      <c r="N2103" s="31">
        <v>0</v>
      </c>
    </row>
    <row r="2104" spans="1:14" x14ac:dyDescent="0.25">
      <c r="A2104" s="1" t="s">
        <v>376</v>
      </c>
      <c r="B2104" s="1">
        <v>1012140</v>
      </c>
      <c r="C2104" s="1">
        <v>2022</v>
      </c>
      <c r="D2104" s="1" t="s">
        <v>0</v>
      </c>
      <c r="E2104" s="1" t="s">
        <v>1</v>
      </c>
      <c r="F2104" s="1" t="s">
        <v>2</v>
      </c>
      <c r="G2104" s="1" t="s">
        <v>3</v>
      </c>
      <c r="H2104" s="1" t="s">
        <v>8</v>
      </c>
      <c r="I2104" s="1"/>
      <c r="J2104" s="1"/>
      <c r="K2104" s="1"/>
      <c r="L2104" s="28">
        <v>0</v>
      </c>
      <c r="M2104" s="31">
        <v>0</v>
      </c>
      <c r="N2104" s="31">
        <v>0</v>
      </c>
    </row>
    <row r="2105" spans="1:14" x14ac:dyDescent="0.25">
      <c r="A2105" s="1" t="s">
        <v>376</v>
      </c>
      <c r="B2105" s="1">
        <v>1012140</v>
      </c>
      <c r="C2105" s="1">
        <v>2022</v>
      </c>
      <c r="D2105" s="1" t="s">
        <v>0</v>
      </c>
      <c r="E2105" s="1" t="s">
        <v>1</v>
      </c>
      <c r="F2105" s="1" t="s">
        <v>2</v>
      </c>
      <c r="G2105" s="1" t="s">
        <v>3</v>
      </c>
      <c r="H2105" s="1" t="s">
        <v>10</v>
      </c>
      <c r="I2105" s="1"/>
      <c r="J2105" s="1"/>
      <c r="K2105" s="1"/>
      <c r="L2105" s="28">
        <v>0</v>
      </c>
      <c r="M2105" s="31">
        <v>0</v>
      </c>
      <c r="N2105" s="31">
        <v>0</v>
      </c>
    </row>
    <row r="2106" spans="1:14" x14ac:dyDescent="0.25">
      <c r="A2106" s="1" t="s">
        <v>376</v>
      </c>
      <c r="B2106" s="1">
        <v>1012140</v>
      </c>
      <c r="C2106" s="1">
        <v>2022</v>
      </c>
      <c r="D2106" s="1" t="s">
        <v>0</v>
      </c>
      <c r="E2106" s="1" t="s">
        <v>1</v>
      </c>
      <c r="F2106" s="1" t="s">
        <v>2</v>
      </c>
      <c r="G2106" s="1" t="s">
        <v>3</v>
      </c>
      <c r="H2106" s="1" t="s">
        <v>6</v>
      </c>
      <c r="I2106" s="1"/>
      <c r="J2106" s="1"/>
      <c r="K2106" s="1"/>
      <c r="L2106" s="28">
        <v>0</v>
      </c>
      <c r="M2106" s="31">
        <v>0</v>
      </c>
      <c r="N2106" s="31">
        <v>0</v>
      </c>
    </row>
    <row r="2107" spans="1:14" x14ac:dyDescent="0.25">
      <c r="A2107" s="1" t="s">
        <v>267</v>
      </c>
      <c r="B2107" s="1">
        <v>1012141</v>
      </c>
      <c r="C2107" s="1">
        <v>2022</v>
      </c>
      <c r="D2107" s="1" t="s">
        <v>0</v>
      </c>
      <c r="E2107" s="1" t="s">
        <v>1</v>
      </c>
      <c r="F2107" s="1" t="s">
        <v>12</v>
      </c>
      <c r="G2107" s="1" t="s">
        <v>3</v>
      </c>
      <c r="H2107" s="1" t="s">
        <v>6</v>
      </c>
      <c r="I2107" s="1"/>
      <c r="J2107" s="1"/>
      <c r="K2107" s="1"/>
      <c r="L2107" s="28">
        <v>0</v>
      </c>
      <c r="M2107" s="31">
        <v>0</v>
      </c>
      <c r="N2107" s="31">
        <v>0</v>
      </c>
    </row>
    <row r="2108" spans="1:14" x14ac:dyDescent="0.25">
      <c r="A2108" s="1" t="s">
        <v>267</v>
      </c>
      <c r="B2108" s="1">
        <v>1012141</v>
      </c>
      <c r="C2108" s="1">
        <v>2022</v>
      </c>
      <c r="D2108" s="1" t="s">
        <v>0</v>
      </c>
      <c r="E2108" s="1" t="s">
        <v>1</v>
      </c>
      <c r="F2108" s="1" t="s">
        <v>12</v>
      </c>
      <c r="G2108" s="1" t="s">
        <v>3</v>
      </c>
      <c r="H2108" s="1" t="s">
        <v>9</v>
      </c>
      <c r="I2108" s="1"/>
      <c r="J2108" s="1"/>
      <c r="K2108" s="1"/>
      <c r="L2108" s="28">
        <v>0</v>
      </c>
      <c r="M2108" s="31">
        <v>0</v>
      </c>
      <c r="N2108" s="31">
        <v>0</v>
      </c>
    </row>
    <row r="2109" spans="1:14" x14ac:dyDescent="0.25">
      <c r="A2109" s="1" t="s">
        <v>267</v>
      </c>
      <c r="B2109" s="1">
        <v>1012141</v>
      </c>
      <c r="C2109" s="1">
        <v>2022</v>
      </c>
      <c r="D2109" s="1" t="s">
        <v>0</v>
      </c>
      <c r="E2109" s="1" t="s">
        <v>1</v>
      </c>
      <c r="F2109" s="1" t="s">
        <v>12</v>
      </c>
      <c r="G2109" s="1" t="s">
        <v>3</v>
      </c>
      <c r="H2109" s="1" t="s">
        <v>4</v>
      </c>
      <c r="I2109" s="1"/>
      <c r="J2109" s="1"/>
      <c r="K2109" s="1"/>
      <c r="L2109" s="28">
        <v>0</v>
      </c>
      <c r="M2109" s="31">
        <v>0</v>
      </c>
      <c r="N2109" s="31">
        <v>0</v>
      </c>
    </row>
    <row r="2110" spans="1:14" x14ac:dyDescent="0.25">
      <c r="A2110" s="1" t="s">
        <v>267</v>
      </c>
      <c r="B2110" s="1">
        <v>1012141</v>
      </c>
      <c r="C2110" s="1">
        <v>2022</v>
      </c>
      <c r="D2110" s="1" t="s">
        <v>0</v>
      </c>
      <c r="E2110" s="1" t="s">
        <v>1</v>
      </c>
      <c r="F2110" s="1" t="s">
        <v>12</v>
      </c>
      <c r="G2110" s="1" t="s">
        <v>3</v>
      </c>
      <c r="H2110" s="1" t="s">
        <v>8</v>
      </c>
      <c r="I2110" s="1"/>
      <c r="J2110" s="1"/>
      <c r="K2110" s="1"/>
      <c r="L2110" s="28">
        <v>0</v>
      </c>
      <c r="M2110" s="31">
        <v>0</v>
      </c>
      <c r="N2110" s="31">
        <v>0</v>
      </c>
    </row>
    <row r="2111" spans="1:14" x14ac:dyDescent="0.25">
      <c r="A2111" s="1" t="s">
        <v>267</v>
      </c>
      <c r="B2111" s="1">
        <v>1012141</v>
      </c>
      <c r="C2111" s="1">
        <v>2022</v>
      </c>
      <c r="D2111" s="1" t="s">
        <v>0</v>
      </c>
      <c r="E2111" s="1" t="s">
        <v>1</v>
      </c>
      <c r="F2111" s="1" t="s">
        <v>12</v>
      </c>
      <c r="G2111" s="1" t="s">
        <v>3</v>
      </c>
      <c r="H2111" s="1" t="s">
        <v>5</v>
      </c>
      <c r="I2111" s="1"/>
      <c r="J2111" s="1"/>
      <c r="K2111" s="1"/>
      <c r="L2111" s="28">
        <v>0</v>
      </c>
      <c r="M2111" s="31">
        <v>0</v>
      </c>
      <c r="N2111" s="31">
        <v>0</v>
      </c>
    </row>
    <row r="2112" spans="1:14" x14ac:dyDescent="0.25">
      <c r="A2112" s="1" t="s">
        <v>267</v>
      </c>
      <c r="B2112" s="1">
        <v>1012141</v>
      </c>
      <c r="C2112" s="1">
        <v>2022</v>
      </c>
      <c r="D2112" s="1" t="s">
        <v>0</v>
      </c>
      <c r="E2112" s="1" t="s">
        <v>1</v>
      </c>
      <c r="F2112" s="1" t="s">
        <v>12</v>
      </c>
      <c r="G2112" s="1" t="s">
        <v>3</v>
      </c>
      <c r="H2112" s="1" t="s">
        <v>7</v>
      </c>
      <c r="I2112" s="1"/>
      <c r="J2112" s="1"/>
      <c r="K2112" s="1"/>
      <c r="L2112" s="28">
        <v>24</v>
      </c>
      <c r="M2112" s="31">
        <v>9.0600780000000007</v>
      </c>
      <c r="N2112" s="31">
        <v>0.261272</v>
      </c>
    </row>
    <row r="2113" spans="1:14" x14ac:dyDescent="0.25">
      <c r="A2113" s="1" t="s">
        <v>267</v>
      </c>
      <c r="B2113" s="1">
        <v>1012141</v>
      </c>
      <c r="C2113" s="1">
        <v>2022</v>
      </c>
      <c r="D2113" s="1" t="s">
        <v>0</v>
      </c>
      <c r="E2113" s="1" t="s">
        <v>1</v>
      </c>
      <c r="F2113" s="1" t="s">
        <v>12</v>
      </c>
      <c r="G2113" s="1" t="s">
        <v>3</v>
      </c>
      <c r="H2113" s="1" t="s">
        <v>10</v>
      </c>
      <c r="I2113" s="1"/>
      <c r="J2113" s="1"/>
      <c r="K2113" s="1"/>
      <c r="L2113" s="28">
        <v>0</v>
      </c>
      <c r="M2113" s="31">
        <v>0</v>
      </c>
      <c r="N2113" s="31">
        <v>0</v>
      </c>
    </row>
    <row r="2114" spans="1:14" x14ac:dyDescent="0.25">
      <c r="A2114" s="1" t="s">
        <v>727</v>
      </c>
      <c r="B2114" s="1">
        <v>1012142</v>
      </c>
      <c r="C2114" s="1">
        <v>2022</v>
      </c>
      <c r="D2114" s="1" t="s">
        <v>0</v>
      </c>
      <c r="E2114" s="1" t="s">
        <v>1</v>
      </c>
      <c r="F2114" s="1" t="s">
        <v>2</v>
      </c>
      <c r="G2114" s="1" t="s">
        <v>3</v>
      </c>
      <c r="H2114" s="1" t="s">
        <v>9</v>
      </c>
      <c r="I2114" s="1"/>
      <c r="J2114" s="1"/>
      <c r="K2114" s="1"/>
      <c r="L2114" s="28">
        <v>62</v>
      </c>
      <c r="M2114" s="31">
        <v>0.77135480000000001</v>
      </c>
      <c r="N2114" s="31">
        <v>1.6052E-3</v>
      </c>
    </row>
    <row r="2115" spans="1:14" x14ac:dyDescent="0.25">
      <c r="A2115" s="1" t="s">
        <v>727</v>
      </c>
      <c r="B2115" s="1">
        <v>1012142</v>
      </c>
      <c r="C2115" s="1">
        <v>2022</v>
      </c>
      <c r="D2115" s="1" t="s">
        <v>0</v>
      </c>
      <c r="E2115" s="1" t="s">
        <v>1</v>
      </c>
      <c r="F2115" s="1" t="s">
        <v>2</v>
      </c>
      <c r="G2115" s="1" t="s">
        <v>3</v>
      </c>
      <c r="H2115" s="1" t="s">
        <v>6</v>
      </c>
      <c r="I2115" s="1"/>
      <c r="J2115" s="1"/>
      <c r="K2115" s="1"/>
      <c r="L2115" s="28">
        <v>0</v>
      </c>
      <c r="M2115" s="31">
        <v>0</v>
      </c>
      <c r="N2115" s="31">
        <v>0</v>
      </c>
    </row>
    <row r="2116" spans="1:14" x14ac:dyDescent="0.25">
      <c r="A2116" s="1" t="s">
        <v>727</v>
      </c>
      <c r="B2116" s="1">
        <v>1012142</v>
      </c>
      <c r="C2116" s="1">
        <v>2022</v>
      </c>
      <c r="D2116" s="1" t="s">
        <v>0</v>
      </c>
      <c r="E2116" s="1" t="s">
        <v>1</v>
      </c>
      <c r="F2116" s="1" t="s">
        <v>2</v>
      </c>
      <c r="G2116" s="1" t="s">
        <v>3</v>
      </c>
      <c r="H2116" s="1" t="s">
        <v>7</v>
      </c>
      <c r="I2116" s="1"/>
      <c r="J2116" s="1"/>
      <c r="K2116" s="1"/>
      <c r="L2116" s="28">
        <v>156</v>
      </c>
      <c r="M2116" s="31">
        <v>1.3445589</v>
      </c>
      <c r="N2116" s="31">
        <v>2.7981E-3</v>
      </c>
    </row>
    <row r="2117" spans="1:14" x14ac:dyDescent="0.25">
      <c r="A2117" s="1" t="s">
        <v>727</v>
      </c>
      <c r="B2117" s="1">
        <v>1012142</v>
      </c>
      <c r="C2117" s="1">
        <v>2022</v>
      </c>
      <c r="D2117" s="1" t="s">
        <v>0</v>
      </c>
      <c r="E2117" s="1" t="s">
        <v>1</v>
      </c>
      <c r="F2117" s="1" t="s">
        <v>2</v>
      </c>
      <c r="G2117" s="1" t="s">
        <v>3</v>
      </c>
      <c r="H2117" s="1" t="s">
        <v>4</v>
      </c>
      <c r="I2117" s="1"/>
      <c r="J2117" s="1"/>
      <c r="K2117" s="1"/>
      <c r="L2117" s="28">
        <v>0</v>
      </c>
      <c r="M2117" s="31">
        <v>0</v>
      </c>
      <c r="N2117" s="31">
        <v>0</v>
      </c>
    </row>
    <row r="2118" spans="1:14" x14ac:dyDescent="0.25">
      <c r="A2118" s="1" t="s">
        <v>727</v>
      </c>
      <c r="B2118" s="1">
        <v>1012142</v>
      </c>
      <c r="C2118" s="1">
        <v>2022</v>
      </c>
      <c r="D2118" s="1" t="s">
        <v>0</v>
      </c>
      <c r="E2118" s="1" t="s">
        <v>1</v>
      </c>
      <c r="F2118" s="1" t="s">
        <v>2</v>
      </c>
      <c r="G2118" s="1" t="s">
        <v>3</v>
      </c>
      <c r="H2118" s="1" t="s">
        <v>5</v>
      </c>
      <c r="I2118" s="1"/>
      <c r="J2118" s="1"/>
      <c r="K2118" s="1"/>
      <c r="L2118" s="28">
        <v>8</v>
      </c>
      <c r="M2118" s="31">
        <v>2.5277672999999998</v>
      </c>
      <c r="N2118" s="31">
        <v>5.2605000000000004E-3</v>
      </c>
    </row>
    <row r="2119" spans="1:14" x14ac:dyDescent="0.25">
      <c r="A2119" s="1" t="s">
        <v>727</v>
      </c>
      <c r="B2119" s="1">
        <v>1012142</v>
      </c>
      <c r="C2119" s="1">
        <v>2022</v>
      </c>
      <c r="D2119" s="1" t="s">
        <v>0</v>
      </c>
      <c r="E2119" s="1" t="s">
        <v>1</v>
      </c>
      <c r="F2119" s="1" t="s">
        <v>2</v>
      </c>
      <c r="G2119" s="1" t="s">
        <v>3</v>
      </c>
      <c r="H2119" s="1" t="s">
        <v>10</v>
      </c>
      <c r="I2119" s="1"/>
      <c r="J2119" s="1"/>
      <c r="K2119" s="1"/>
      <c r="L2119" s="28">
        <v>6</v>
      </c>
      <c r="M2119" s="31">
        <v>5.7205499999999999E-2</v>
      </c>
      <c r="N2119" s="31">
        <v>1.1900000000000001E-4</v>
      </c>
    </row>
    <row r="2120" spans="1:14" x14ac:dyDescent="0.25">
      <c r="A2120" s="1" t="s">
        <v>727</v>
      </c>
      <c r="B2120" s="1">
        <v>1012142</v>
      </c>
      <c r="C2120" s="1">
        <v>2022</v>
      </c>
      <c r="D2120" s="1" t="s">
        <v>0</v>
      </c>
      <c r="E2120" s="1" t="s">
        <v>1</v>
      </c>
      <c r="F2120" s="1" t="s">
        <v>2</v>
      </c>
      <c r="G2120" s="1" t="s">
        <v>3</v>
      </c>
      <c r="H2120" s="1" t="s">
        <v>8</v>
      </c>
      <c r="I2120" s="1"/>
      <c r="J2120" s="1"/>
      <c r="K2120" s="1"/>
      <c r="L2120" s="28">
        <v>0</v>
      </c>
      <c r="M2120" s="31">
        <v>0</v>
      </c>
      <c r="N2120" s="31">
        <v>0</v>
      </c>
    </row>
    <row r="2121" spans="1:14" x14ac:dyDescent="0.25">
      <c r="A2121" s="1" t="s">
        <v>749</v>
      </c>
      <c r="B2121" s="1">
        <v>1012143</v>
      </c>
      <c r="C2121" s="1">
        <v>2022</v>
      </c>
      <c r="D2121" s="1" t="s">
        <v>0</v>
      </c>
      <c r="E2121" s="1" t="s">
        <v>1</v>
      </c>
      <c r="F2121" s="1" t="s">
        <v>2</v>
      </c>
      <c r="G2121" s="1" t="s">
        <v>3</v>
      </c>
      <c r="H2121" s="1" t="s">
        <v>6</v>
      </c>
      <c r="I2121" s="1"/>
      <c r="J2121" s="1"/>
      <c r="K2121" s="1"/>
      <c r="L2121" s="28">
        <v>3</v>
      </c>
      <c r="M2121" s="31">
        <v>0.46</v>
      </c>
      <c r="N2121" s="31">
        <v>0.4</v>
      </c>
    </row>
    <row r="2122" spans="1:14" x14ac:dyDescent="0.25">
      <c r="A2122" s="1" t="s">
        <v>749</v>
      </c>
      <c r="B2122" s="1">
        <v>1012143</v>
      </c>
      <c r="C2122" s="1">
        <v>2022</v>
      </c>
      <c r="D2122" s="1" t="s">
        <v>0</v>
      </c>
      <c r="E2122" s="1" t="s">
        <v>1</v>
      </c>
      <c r="F2122" s="1" t="s">
        <v>2</v>
      </c>
      <c r="G2122" s="1" t="s">
        <v>3</v>
      </c>
      <c r="H2122" s="1" t="s">
        <v>4</v>
      </c>
      <c r="I2122" s="1"/>
      <c r="J2122" s="1"/>
      <c r="K2122" s="1"/>
      <c r="L2122" s="28">
        <v>11</v>
      </c>
      <c r="M2122" s="31">
        <v>0.68</v>
      </c>
      <c r="N2122" s="31">
        <v>1.4</v>
      </c>
    </row>
    <row r="2123" spans="1:14" x14ac:dyDescent="0.25">
      <c r="A2123" s="1" t="s">
        <v>749</v>
      </c>
      <c r="B2123" s="1">
        <v>1012143</v>
      </c>
      <c r="C2123" s="1">
        <v>2022</v>
      </c>
      <c r="D2123" s="1" t="s">
        <v>0</v>
      </c>
      <c r="E2123" s="1" t="s">
        <v>1</v>
      </c>
      <c r="F2123" s="1" t="s">
        <v>2</v>
      </c>
      <c r="G2123" s="1" t="s">
        <v>3</v>
      </c>
      <c r="H2123" s="1" t="s">
        <v>7</v>
      </c>
      <c r="I2123" s="1"/>
      <c r="J2123" s="1"/>
      <c r="K2123" s="1"/>
      <c r="L2123" s="28">
        <v>136</v>
      </c>
      <c r="M2123" s="31">
        <v>12.52</v>
      </c>
      <c r="N2123" s="31">
        <v>2</v>
      </c>
    </row>
    <row r="2124" spans="1:14" x14ac:dyDescent="0.25">
      <c r="A2124" s="1" t="s">
        <v>24135</v>
      </c>
      <c r="B2124" s="1">
        <v>1012145</v>
      </c>
      <c r="C2124" s="1">
        <v>2022</v>
      </c>
      <c r="D2124" s="1" t="s">
        <v>0</v>
      </c>
      <c r="E2124" s="1" t="s">
        <v>1</v>
      </c>
      <c r="F2124" s="1" t="s">
        <v>2</v>
      </c>
      <c r="G2124" s="1" t="s">
        <v>3</v>
      </c>
      <c r="H2124" s="1" t="s">
        <v>9</v>
      </c>
      <c r="I2124" s="1"/>
      <c r="J2124" s="1"/>
      <c r="K2124" s="1"/>
      <c r="L2124" s="28">
        <v>9656</v>
      </c>
      <c r="M2124" s="31">
        <v>14.849084299999999</v>
      </c>
      <c r="N2124" s="31">
        <v>0.32387120000000003</v>
      </c>
    </row>
    <row r="2125" spans="1:14" x14ac:dyDescent="0.25">
      <c r="A2125" s="1" t="s">
        <v>733</v>
      </c>
      <c r="B2125" s="1">
        <v>1012146</v>
      </c>
      <c r="C2125" s="1">
        <v>2022</v>
      </c>
      <c r="D2125" s="1" t="s">
        <v>0</v>
      </c>
      <c r="E2125" s="1" t="s">
        <v>1</v>
      </c>
      <c r="F2125" s="1" t="s">
        <v>2</v>
      </c>
      <c r="G2125" s="1" t="s">
        <v>3</v>
      </c>
      <c r="H2125" s="1" t="s">
        <v>4</v>
      </c>
      <c r="I2125" s="1"/>
      <c r="J2125" s="1"/>
      <c r="K2125" s="1"/>
      <c r="L2125" s="28">
        <v>2</v>
      </c>
      <c r="M2125" s="31">
        <v>0.06</v>
      </c>
      <c r="N2125" s="31">
        <v>0</v>
      </c>
    </row>
    <row r="2126" spans="1:14" x14ac:dyDescent="0.25">
      <c r="A2126" s="1" t="s">
        <v>268</v>
      </c>
      <c r="B2126" s="1">
        <v>1012150</v>
      </c>
      <c r="C2126" s="1">
        <v>2022</v>
      </c>
      <c r="D2126" s="1" t="s">
        <v>0</v>
      </c>
      <c r="E2126" s="1" t="s">
        <v>1</v>
      </c>
      <c r="F2126" s="1" t="s">
        <v>25</v>
      </c>
      <c r="G2126" s="1" t="s">
        <v>3</v>
      </c>
      <c r="H2126" s="1" t="s">
        <v>7</v>
      </c>
      <c r="I2126" s="1"/>
      <c r="J2126" s="1"/>
      <c r="K2126" s="1"/>
      <c r="L2126" s="28">
        <v>5</v>
      </c>
      <c r="M2126" s="31">
        <v>3.5404100000000001</v>
      </c>
      <c r="N2126" s="31">
        <v>0.21634</v>
      </c>
    </row>
    <row r="2127" spans="1:14" x14ac:dyDescent="0.25">
      <c r="A2127" s="1" t="s">
        <v>1240</v>
      </c>
      <c r="B2127" s="1">
        <v>1012151</v>
      </c>
      <c r="C2127" s="1">
        <v>2022</v>
      </c>
      <c r="D2127" s="1" t="s">
        <v>0</v>
      </c>
      <c r="E2127" s="1" t="s">
        <v>1</v>
      </c>
      <c r="F2127" s="1" t="s">
        <v>25</v>
      </c>
      <c r="G2127" s="1" t="s">
        <v>3</v>
      </c>
      <c r="H2127" s="1" t="s">
        <v>7</v>
      </c>
      <c r="I2127" s="1"/>
      <c r="J2127" s="1"/>
      <c r="K2127" s="1"/>
      <c r="L2127" s="28">
        <v>6</v>
      </c>
      <c r="M2127" s="31">
        <v>1.8661300000000001</v>
      </c>
      <c r="N2127" s="31">
        <v>0.11216</v>
      </c>
    </row>
    <row r="2128" spans="1:14" x14ac:dyDescent="0.25">
      <c r="A2128" s="1" t="s">
        <v>24136</v>
      </c>
      <c r="B2128" s="1">
        <v>1012153</v>
      </c>
      <c r="C2128" s="1">
        <v>2022</v>
      </c>
      <c r="D2128" s="1" t="s">
        <v>0</v>
      </c>
      <c r="E2128" s="1" t="s">
        <v>1</v>
      </c>
      <c r="F2128" s="1" t="s">
        <v>12</v>
      </c>
      <c r="G2128" s="1" t="s">
        <v>3</v>
      </c>
      <c r="H2128" s="1" t="s">
        <v>7</v>
      </c>
      <c r="I2128" s="1"/>
      <c r="J2128" s="1"/>
      <c r="K2128" s="1"/>
      <c r="L2128" s="28">
        <v>1</v>
      </c>
      <c r="M2128" s="31">
        <v>0.53187839999999997</v>
      </c>
      <c r="N2128" s="31">
        <v>1.53382E-2</v>
      </c>
    </row>
    <row r="2129" spans="1:14" x14ac:dyDescent="0.25">
      <c r="A2129" s="1" t="s">
        <v>24136</v>
      </c>
      <c r="B2129" s="1">
        <v>1012153</v>
      </c>
      <c r="C2129" s="1">
        <v>2022</v>
      </c>
      <c r="D2129" s="1" t="s">
        <v>0</v>
      </c>
      <c r="E2129" s="1" t="s">
        <v>1</v>
      </c>
      <c r="F2129" s="1" t="s">
        <v>12</v>
      </c>
      <c r="G2129" s="1" t="s">
        <v>3</v>
      </c>
      <c r="H2129" s="1" t="s">
        <v>9</v>
      </c>
      <c r="I2129" s="1"/>
      <c r="J2129" s="1"/>
      <c r="K2129" s="1"/>
      <c r="L2129" s="28">
        <v>5</v>
      </c>
      <c r="M2129" s="31">
        <v>0.65947630000000002</v>
      </c>
      <c r="N2129" s="31">
        <v>1.9017800000000001E-2</v>
      </c>
    </row>
    <row r="2130" spans="1:14" x14ac:dyDescent="0.25">
      <c r="A2130" s="1" t="s">
        <v>24136</v>
      </c>
      <c r="B2130" s="1">
        <v>1012153</v>
      </c>
      <c r="C2130" s="1">
        <v>2022</v>
      </c>
      <c r="D2130" s="1" t="s">
        <v>0</v>
      </c>
      <c r="E2130" s="1" t="s">
        <v>1</v>
      </c>
      <c r="F2130" s="1" t="s">
        <v>12</v>
      </c>
      <c r="G2130" s="1" t="s">
        <v>3</v>
      </c>
      <c r="H2130" s="1" t="s">
        <v>10</v>
      </c>
      <c r="I2130" s="1"/>
      <c r="J2130" s="1"/>
      <c r="K2130" s="1"/>
      <c r="L2130" s="28">
        <v>1</v>
      </c>
      <c r="M2130" s="31">
        <v>1.9613472000000001</v>
      </c>
      <c r="N2130" s="31">
        <v>5.6560800000000001E-2</v>
      </c>
    </row>
    <row r="2131" spans="1:14" x14ac:dyDescent="0.25">
      <c r="A2131" s="1" t="s">
        <v>739</v>
      </c>
      <c r="B2131" s="1">
        <v>1012154</v>
      </c>
      <c r="C2131" s="1">
        <v>2022</v>
      </c>
      <c r="D2131" s="1" t="s">
        <v>0</v>
      </c>
      <c r="E2131" s="1" t="s">
        <v>1</v>
      </c>
      <c r="F2131" s="1" t="s">
        <v>2</v>
      </c>
      <c r="G2131" s="1" t="s">
        <v>3</v>
      </c>
      <c r="H2131" s="1" t="s">
        <v>7</v>
      </c>
      <c r="I2131" s="1"/>
      <c r="J2131" s="1"/>
      <c r="K2131" s="1"/>
      <c r="L2131" s="28">
        <v>664</v>
      </c>
      <c r="M2131" s="31">
        <v>117.8395057</v>
      </c>
      <c r="N2131" s="31">
        <v>15.1866228</v>
      </c>
    </row>
    <row r="2132" spans="1:14" x14ac:dyDescent="0.25">
      <c r="A2132" s="1" t="s">
        <v>739</v>
      </c>
      <c r="B2132" s="1">
        <v>1012154</v>
      </c>
      <c r="C2132" s="1">
        <v>2022</v>
      </c>
      <c r="D2132" s="1" t="s">
        <v>0</v>
      </c>
      <c r="E2132" s="1" t="s">
        <v>1</v>
      </c>
      <c r="F2132" s="1" t="s">
        <v>2</v>
      </c>
      <c r="G2132" s="1" t="s">
        <v>3</v>
      </c>
      <c r="H2132" s="1" t="s">
        <v>4</v>
      </c>
      <c r="I2132" s="1"/>
      <c r="J2132" s="1"/>
      <c r="K2132" s="1"/>
      <c r="L2132" s="28">
        <v>0</v>
      </c>
      <c r="M2132" s="31">
        <v>0</v>
      </c>
      <c r="N2132" s="31">
        <v>0</v>
      </c>
    </row>
    <row r="2133" spans="1:14" x14ac:dyDescent="0.25">
      <c r="A2133" s="1" t="s">
        <v>739</v>
      </c>
      <c r="B2133" s="1">
        <v>1012154</v>
      </c>
      <c r="C2133" s="1">
        <v>2022</v>
      </c>
      <c r="D2133" s="1" t="s">
        <v>0</v>
      </c>
      <c r="E2133" s="1" t="s">
        <v>1</v>
      </c>
      <c r="F2133" s="1" t="s">
        <v>2</v>
      </c>
      <c r="G2133" s="1" t="s">
        <v>3</v>
      </c>
      <c r="H2133" s="1" t="s">
        <v>10</v>
      </c>
      <c r="I2133" s="1"/>
      <c r="J2133" s="1"/>
      <c r="K2133" s="1"/>
      <c r="L2133" s="28">
        <v>0</v>
      </c>
      <c r="M2133" s="31">
        <v>0</v>
      </c>
      <c r="N2133" s="31">
        <v>0</v>
      </c>
    </row>
    <row r="2134" spans="1:14" x14ac:dyDescent="0.25">
      <c r="A2134" s="1" t="s">
        <v>739</v>
      </c>
      <c r="B2134" s="1">
        <v>1012154</v>
      </c>
      <c r="C2134" s="1">
        <v>2022</v>
      </c>
      <c r="D2134" s="1" t="s">
        <v>0</v>
      </c>
      <c r="E2134" s="1" t="s">
        <v>1</v>
      </c>
      <c r="F2134" s="1" t="s">
        <v>2</v>
      </c>
      <c r="G2134" s="1" t="s">
        <v>3</v>
      </c>
      <c r="H2134" s="1" t="s">
        <v>6</v>
      </c>
      <c r="I2134" s="1"/>
      <c r="J2134" s="1"/>
      <c r="K2134" s="1"/>
      <c r="L2134" s="28">
        <v>0</v>
      </c>
      <c r="M2134" s="31">
        <v>0</v>
      </c>
      <c r="N2134" s="31">
        <v>0</v>
      </c>
    </row>
    <row r="2135" spans="1:14" x14ac:dyDescent="0.25">
      <c r="A2135" s="1" t="s">
        <v>739</v>
      </c>
      <c r="B2135" s="1">
        <v>1012154</v>
      </c>
      <c r="C2135" s="1">
        <v>2022</v>
      </c>
      <c r="D2135" s="1" t="s">
        <v>0</v>
      </c>
      <c r="E2135" s="1" t="s">
        <v>1</v>
      </c>
      <c r="F2135" s="1" t="s">
        <v>2</v>
      </c>
      <c r="G2135" s="1" t="s">
        <v>3</v>
      </c>
      <c r="H2135" s="1" t="s">
        <v>8</v>
      </c>
      <c r="I2135" s="1"/>
      <c r="J2135" s="1"/>
      <c r="K2135" s="1"/>
      <c r="L2135" s="28">
        <v>0</v>
      </c>
      <c r="M2135" s="31">
        <v>0</v>
      </c>
      <c r="N2135" s="31">
        <v>0</v>
      </c>
    </row>
    <row r="2136" spans="1:14" x14ac:dyDescent="0.25">
      <c r="A2136" s="1" t="s">
        <v>739</v>
      </c>
      <c r="B2136" s="1">
        <v>1012154</v>
      </c>
      <c r="C2136" s="1">
        <v>2022</v>
      </c>
      <c r="D2136" s="1" t="s">
        <v>0</v>
      </c>
      <c r="E2136" s="1" t="s">
        <v>1</v>
      </c>
      <c r="F2136" s="1" t="s">
        <v>2</v>
      </c>
      <c r="G2136" s="1" t="s">
        <v>3</v>
      </c>
      <c r="H2136" s="1" t="s">
        <v>9</v>
      </c>
      <c r="I2136" s="1"/>
      <c r="J2136" s="1"/>
      <c r="K2136" s="1"/>
      <c r="L2136" s="28">
        <v>219</v>
      </c>
      <c r="M2136" s="31">
        <v>26.882967099999998</v>
      </c>
      <c r="N2136" s="31">
        <v>3.4645552999999998</v>
      </c>
    </row>
    <row r="2137" spans="1:14" x14ac:dyDescent="0.25">
      <c r="A2137" s="1" t="s">
        <v>739</v>
      </c>
      <c r="B2137" s="1">
        <v>1012154</v>
      </c>
      <c r="C2137" s="1">
        <v>2022</v>
      </c>
      <c r="D2137" s="1" t="s">
        <v>0</v>
      </c>
      <c r="E2137" s="1" t="s">
        <v>1</v>
      </c>
      <c r="F2137" s="1" t="s">
        <v>2</v>
      </c>
      <c r="G2137" s="1" t="s">
        <v>3</v>
      </c>
      <c r="H2137" s="1" t="s">
        <v>5</v>
      </c>
      <c r="I2137" s="1"/>
      <c r="J2137" s="1"/>
      <c r="K2137" s="1"/>
      <c r="L2137" s="28">
        <v>10</v>
      </c>
      <c r="M2137" s="31">
        <v>17.162488700000001</v>
      </c>
      <c r="N2137" s="31">
        <v>2.211824</v>
      </c>
    </row>
    <row r="2138" spans="1:14" x14ac:dyDescent="0.25">
      <c r="A2138" s="1" t="s">
        <v>24137</v>
      </c>
      <c r="B2138" s="1">
        <v>1012157</v>
      </c>
      <c r="C2138" s="1">
        <v>2022</v>
      </c>
      <c r="D2138" s="1" t="s">
        <v>0</v>
      </c>
      <c r="E2138" s="1" t="s">
        <v>1</v>
      </c>
      <c r="F2138" s="1" t="s">
        <v>2</v>
      </c>
      <c r="G2138" s="1" t="s">
        <v>3</v>
      </c>
      <c r="H2138" s="1" t="s">
        <v>4</v>
      </c>
      <c r="I2138" s="1"/>
      <c r="J2138" s="1"/>
      <c r="K2138" s="1"/>
      <c r="L2138" s="28">
        <v>4</v>
      </c>
      <c r="M2138" s="31">
        <v>0.15956999999999999</v>
      </c>
      <c r="N2138" s="31">
        <v>1.1650000000000001E-2</v>
      </c>
    </row>
    <row r="2139" spans="1:14" x14ac:dyDescent="0.25">
      <c r="A2139" s="1" t="s">
        <v>24137</v>
      </c>
      <c r="B2139" s="1">
        <v>1012157</v>
      </c>
      <c r="C2139" s="1">
        <v>2022</v>
      </c>
      <c r="D2139" s="1" t="s">
        <v>0</v>
      </c>
      <c r="E2139" s="1" t="s">
        <v>1</v>
      </c>
      <c r="F2139" s="1" t="s">
        <v>2</v>
      </c>
      <c r="G2139" s="1" t="s">
        <v>3</v>
      </c>
      <c r="H2139" s="1" t="s">
        <v>7</v>
      </c>
      <c r="I2139" s="1"/>
      <c r="J2139" s="1"/>
      <c r="K2139" s="1"/>
      <c r="L2139" s="28">
        <v>61</v>
      </c>
      <c r="M2139" s="31">
        <v>10.34141</v>
      </c>
      <c r="N2139" s="31">
        <v>0.75477000000000005</v>
      </c>
    </row>
    <row r="2140" spans="1:14" x14ac:dyDescent="0.25">
      <c r="A2140" s="1" t="s">
        <v>24137</v>
      </c>
      <c r="B2140" s="1">
        <v>1012157</v>
      </c>
      <c r="C2140" s="1">
        <v>2022</v>
      </c>
      <c r="D2140" s="1" t="s">
        <v>0</v>
      </c>
      <c r="E2140" s="1" t="s">
        <v>1</v>
      </c>
      <c r="F2140" s="1" t="s">
        <v>2</v>
      </c>
      <c r="G2140" s="1" t="s">
        <v>3</v>
      </c>
      <c r="H2140" s="1" t="s">
        <v>8</v>
      </c>
      <c r="I2140" s="1"/>
      <c r="J2140" s="1"/>
      <c r="K2140" s="1"/>
      <c r="L2140" s="28">
        <v>39</v>
      </c>
      <c r="M2140" s="31">
        <v>1.444E-2</v>
      </c>
      <c r="N2140" s="31">
        <v>1.1299999999999999E-3</v>
      </c>
    </row>
    <row r="2141" spans="1:14" x14ac:dyDescent="0.25">
      <c r="A2141" s="1" t="s">
        <v>24137</v>
      </c>
      <c r="B2141" s="1">
        <v>1012157</v>
      </c>
      <c r="C2141" s="1">
        <v>2022</v>
      </c>
      <c r="D2141" s="1" t="s">
        <v>0</v>
      </c>
      <c r="E2141" s="1" t="s">
        <v>1</v>
      </c>
      <c r="F2141" s="1" t="s">
        <v>2</v>
      </c>
      <c r="G2141" s="1" t="s">
        <v>3</v>
      </c>
      <c r="H2141" s="1" t="s">
        <v>5</v>
      </c>
      <c r="I2141" s="1"/>
      <c r="J2141" s="1"/>
      <c r="K2141" s="1"/>
      <c r="L2141" s="28">
        <v>2</v>
      </c>
      <c r="M2141" s="31">
        <v>1.222E-2</v>
      </c>
      <c r="N2141" s="31">
        <v>8.8999999999999995E-4</v>
      </c>
    </row>
    <row r="2142" spans="1:14" x14ac:dyDescent="0.25">
      <c r="A2142" s="1" t="s">
        <v>24137</v>
      </c>
      <c r="B2142" s="1">
        <v>1012157</v>
      </c>
      <c r="C2142" s="1">
        <v>2022</v>
      </c>
      <c r="D2142" s="1" t="s">
        <v>0</v>
      </c>
      <c r="E2142" s="1" t="s">
        <v>1</v>
      </c>
      <c r="F2142" s="1" t="s">
        <v>2</v>
      </c>
      <c r="G2142" s="1" t="s">
        <v>3</v>
      </c>
      <c r="H2142" s="1" t="s">
        <v>9</v>
      </c>
      <c r="I2142" s="1"/>
      <c r="J2142" s="1"/>
      <c r="K2142" s="1"/>
      <c r="L2142" s="28">
        <v>62</v>
      </c>
      <c r="M2142" s="31">
        <v>67.987269999999995</v>
      </c>
      <c r="N2142" s="31">
        <v>4.96197</v>
      </c>
    </row>
    <row r="2143" spans="1:14" x14ac:dyDescent="0.25">
      <c r="A2143" s="1" t="s">
        <v>24138</v>
      </c>
      <c r="B2143" s="1">
        <v>1012158</v>
      </c>
      <c r="C2143" s="1">
        <v>2022</v>
      </c>
      <c r="D2143" s="1" t="s">
        <v>0</v>
      </c>
      <c r="E2143" s="1" t="s">
        <v>1</v>
      </c>
      <c r="F2143" s="1" t="s">
        <v>12</v>
      </c>
      <c r="G2143" s="1" t="s">
        <v>3</v>
      </c>
      <c r="H2143" s="1" t="s">
        <v>7</v>
      </c>
      <c r="I2143" s="1"/>
      <c r="J2143" s="1"/>
      <c r="K2143" s="1"/>
      <c r="L2143" s="28">
        <v>23</v>
      </c>
      <c r="M2143" s="31">
        <v>5.1033695999999997</v>
      </c>
      <c r="N2143" s="31">
        <v>0.14716950000000001</v>
      </c>
    </row>
    <row r="2144" spans="1:14" x14ac:dyDescent="0.25">
      <c r="A2144" s="1" t="s">
        <v>1241</v>
      </c>
      <c r="B2144" s="1">
        <v>1012161</v>
      </c>
      <c r="C2144" s="1">
        <v>2022</v>
      </c>
      <c r="D2144" s="1" t="s">
        <v>0</v>
      </c>
      <c r="E2144" s="1" t="s">
        <v>1</v>
      </c>
      <c r="F2144" s="1" t="s">
        <v>25</v>
      </c>
      <c r="G2144" s="1" t="s">
        <v>3</v>
      </c>
      <c r="H2144" s="1" t="s">
        <v>7</v>
      </c>
      <c r="I2144" s="1"/>
      <c r="J2144" s="1"/>
      <c r="K2144" s="1"/>
      <c r="L2144" s="28">
        <v>25</v>
      </c>
      <c r="M2144" s="31">
        <v>4.3167499999999999</v>
      </c>
      <c r="N2144" s="31">
        <v>1.4789999999999999E-2</v>
      </c>
    </row>
    <row r="2145" spans="1:14" x14ac:dyDescent="0.25">
      <c r="A2145" s="1" t="s">
        <v>1241</v>
      </c>
      <c r="B2145" s="1">
        <v>1012161</v>
      </c>
      <c r="C2145" s="1">
        <v>2022</v>
      </c>
      <c r="D2145" s="1" t="s">
        <v>0</v>
      </c>
      <c r="E2145" s="1" t="s">
        <v>1</v>
      </c>
      <c r="F2145" s="1" t="s">
        <v>25</v>
      </c>
      <c r="G2145" s="1" t="s">
        <v>3</v>
      </c>
      <c r="H2145" s="1" t="s">
        <v>8</v>
      </c>
      <c r="I2145" s="1"/>
      <c r="J2145" s="1"/>
      <c r="K2145" s="1"/>
      <c r="L2145" s="28">
        <v>2</v>
      </c>
      <c r="M2145" s="31">
        <v>3.3079999999999998E-2</v>
      </c>
      <c r="N2145" s="31">
        <v>1.6000000000000001E-4</v>
      </c>
    </row>
    <row r="2146" spans="1:14" x14ac:dyDescent="0.25">
      <c r="A2146" s="1" t="s">
        <v>1241</v>
      </c>
      <c r="B2146" s="1">
        <v>1012161</v>
      </c>
      <c r="C2146" s="1">
        <v>2022</v>
      </c>
      <c r="D2146" s="1" t="s">
        <v>0</v>
      </c>
      <c r="E2146" s="1" t="s">
        <v>1</v>
      </c>
      <c r="F2146" s="1" t="s">
        <v>25</v>
      </c>
      <c r="G2146" s="1" t="s">
        <v>3</v>
      </c>
      <c r="H2146" s="1" t="s">
        <v>4</v>
      </c>
      <c r="I2146" s="1"/>
      <c r="J2146" s="1"/>
      <c r="K2146" s="1"/>
      <c r="L2146" s="28">
        <v>2</v>
      </c>
      <c r="M2146" s="31">
        <v>3.5540000000000002E-2</v>
      </c>
      <c r="N2146" s="31">
        <v>1.6000000000000001E-4</v>
      </c>
    </row>
    <row r="2147" spans="1:14" x14ac:dyDescent="0.25">
      <c r="A2147" s="1" t="s">
        <v>1241</v>
      </c>
      <c r="B2147" s="1">
        <v>1012161</v>
      </c>
      <c r="C2147" s="1">
        <v>2022</v>
      </c>
      <c r="D2147" s="1" t="s">
        <v>0</v>
      </c>
      <c r="E2147" s="1" t="s">
        <v>1</v>
      </c>
      <c r="F2147" s="1" t="s">
        <v>25</v>
      </c>
      <c r="G2147" s="1" t="s">
        <v>3</v>
      </c>
      <c r="H2147" s="1" t="s">
        <v>5</v>
      </c>
      <c r="I2147" s="1"/>
      <c r="J2147" s="1"/>
      <c r="K2147" s="1"/>
      <c r="L2147" s="28">
        <v>4</v>
      </c>
      <c r="M2147" s="31">
        <v>0.10715</v>
      </c>
      <c r="N2147" s="31">
        <v>3.8999999999999999E-4</v>
      </c>
    </row>
    <row r="2148" spans="1:14" x14ac:dyDescent="0.25">
      <c r="A2148" s="1" t="s">
        <v>24139</v>
      </c>
      <c r="B2148" s="1">
        <v>1012165</v>
      </c>
      <c r="C2148" s="1">
        <v>2022</v>
      </c>
      <c r="D2148" s="1" t="s">
        <v>0</v>
      </c>
      <c r="E2148" s="1" t="s">
        <v>1</v>
      </c>
      <c r="F2148" s="1" t="s">
        <v>2</v>
      </c>
      <c r="G2148" s="1" t="s">
        <v>3</v>
      </c>
      <c r="H2148" s="1" t="s">
        <v>10</v>
      </c>
      <c r="I2148" s="1"/>
      <c r="J2148" s="1"/>
      <c r="K2148" s="1"/>
      <c r="L2148" s="28">
        <v>2</v>
      </c>
      <c r="M2148" s="31">
        <v>13.6013717</v>
      </c>
      <c r="N2148" s="31">
        <v>8.1120200000000003E-2</v>
      </c>
    </row>
    <row r="2149" spans="1:14" x14ac:dyDescent="0.25">
      <c r="A2149" s="1" t="s">
        <v>24139</v>
      </c>
      <c r="B2149" s="1">
        <v>1012165</v>
      </c>
      <c r="C2149" s="1">
        <v>2022</v>
      </c>
      <c r="D2149" s="1" t="s">
        <v>0</v>
      </c>
      <c r="E2149" s="1" t="s">
        <v>1</v>
      </c>
      <c r="F2149" s="1" t="s">
        <v>2</v>
      </c>
      <c r="G2149" s="1" t="s">
        <v>3</v>
      </c>
      <c r="H2149" s="1" t="s">
        <v>4</v>
      </c>
      <c r="I2149" s="1"/>
      <c r="J2149" s="1"/>
      <c r="K2149" s="1"/>
      <c r="L2149" s="28">
        <v>2</v>
      </c>
      <c r="M2149" s="31">
        <v>3.8733797000000001</v>
      </c>
      <c r="N2149" s="31">
        <v>2.8514999999999999E-2</v>
      </c>
    </row>
    <row r="2150" spans="1:14" x14ac:dyDescent="0.25">
      <c r="A2150" s="1" t="s">
        <v>24139</v>
      </c>
      <c r="B2150" s="1">
        <v>1012165</v>
      </c>
      <c r="C2150" s="1">
        <v>2022</v>
      </c>
      <c r="D2150" s="1" t="s">
        <v>0</v>
      </c>
      <c r="E2150" s="1" t="s">
        <v>1</v>
      </c>
      <c r="F2150" s="1" t="s">
        <v>2</v>
      </c>
      <c r="G2150" s="1" t="s">
        <v>3</v>
      </c>
      <c r="H2150" s="1" t="s">
        <v>7</v>
      </c>
      <c r="I2150" s="1"/>
      <c r="J2150" s="1"/>
      <c r="K2150" s="1"/>
      <c r="L2150" s="28">
        <v>2</v>
      </c>
      <c r="M2150" s="31">
        <v>27.7204841</v>
      </c>
      <c r="N2150" s="31">
        <v>0.17744560000000001</v>
      </c>
    </row>
    <row r="2151" spans="1:14" x14ac:dyDescent="0.25">
      <c r="A2151" s="1" t="s">
        <v>24140</v>
      </c>
      <c r="B2151" s="1">
        <v>1012168</v>
      </c>
      <c r="C2151" s="1">
        <v>2022</v>
      </c>
      <c r="D2151" s="1" t="s">
        <v>0</v>
      </c>
      <c r="E2151" s="1" t="s">
        <v>1</v>
      </c>
      <c r="F2151" s="1" t="s">
        <v>25</v>
      </c>
      <c r="G2151" s="1" t="s">
        <v>3</v>
      </c>
      <c r="H2151" s="1" t="s">
        <v>9</v>
      </c>
      <c r="I2151" s="1"/>
      <c r="J2151" s="1"/>
      <c r="K2151" s="1"/>
      <c r="L2151" s="28">
        <v>266</v>
      </c>
      <c r="M2151" s="31">
        <v>4.0890599999999999</v>
      </c>
      <c r="N2151" s="31">
        <v>1.107E-2</v>
      </c>
    </row>
    <row r="2152" spans="1:14" x14ac:dyDescent="0.25">
      <c r="A2152" s="1" t="s">
        <v>24140</v>
      </c>
      <c r="B2152" s="1">
        <v>1012168</v>
      </c>
      <c r="C2152" s="1">
        <v>2022</v>
      </c>
      <c r="D2152" s="1" t="s">
        <v>0</v>
      </c>
      <c r="E2152" s="1" t="s">
        <v>1</v>
      </c>
      <c r="F2152" s="1" t="s">
        <v>25</v>
      </c>
      <c r="G2152" s="1" t="s">
        <v>3</v>
      </c>
      <c r="H2152" s="1" t="s">
        <v>7</v>
      </c>
      <c r="I2152" s="1"/>
      <c r="J2152" s="1"/>
      <c r="K2152" s="1"/>
      <c r="L2152" s="28">
        <v>54</v>
      </c>
      <c r="M2152" s="31">
        <v>3.4500000000000003E-2</v>
      </c>
      <c r="N2152" s="31">
        <v>1E-4</v>
      </c>
    </row>
    <row r="2153" spans="1:14" x14ac:dyDescent="0.25">
      <c r="A2153" s="1" t="s">
        <v>728</v>
      </c>
      <c r="B2153" s="1">
        <v>1012177</v>
      </c>
      <c r="C2153" s="1">
        <v>2022</v>
      </c>
      <c r="D2153" s="1" t="s">
        <v>0</v>
      </c>
      <c r="E2153" s="1" t="s">
        <v>1</v>
      </c>
      <c r="F2153" s="1" t="s">
        <v>2</v>
      </c>
      <c r="G2153" s="1" t="s">
        <v>3</v>
      </c>
      <c r="H2153" s="1" t="s">
        <v>7</v>
      </c>
      <c r="I2153" s="1"/>
      <c r="J2153" s="1"/>
      <c r="K2153" s="1"/>
      <c r="L2153" s="28">
        <v>2377</v>
      </c>
      <c r="M2153" s="31">
        <v>74.939119199999993</v>
      </c>
      <c r="N2153" s="31">
        <v>4.3861704000000001</v>
      </c>
    </row>
    <row r="2154" spans="1:14" x14ac:dyDescent="0.25">
      <c r="A2154" s="1" t="s">
        <v>728</v>
      </c>
      <c r="B2154" s="1">
        <v>1012177</v>
      </c>
      <c r="C2154" s="1">
        <v>2022</v>
      </c>
      <c r="D2154" s="1" t="s">
        <v>0</v>
      </c>
      <c r="E2154" s="1" t="s">
        <v>1</v>
      </c>
      <c r="F2154" s="1" t="s">
        <v>2</v>
      </c>
      <c r="G2154" s="1" t="s">
        <v>3</v>
      </c>
      <c r="H2154" s="1" t="s">
        <v>6</v>
      </c>
      <c r="I2154" s="1"/>
      <c r="J2154" s="1"/>
      <c r="K2154" s="1"/>
      <c r="L2154" s="28">
        <v>22</v>
      </c>
      <c r="M2154" s="31">
        <v>21.885857900000001</v>
      </c>
      <c r="N2154" s="31">
        <v>1.2094966</v>
      </c>
    </row>
    <row r="2155" spans="1:14" x14ac:dyDescent="0.25">
      <c r="A2155" s="1" t="s">
        <v>322</v>
      </c>
      <c r="B2155" s="1">
        <v>1012184</v>
      </c>
      <c r="C2155" s="1">
        <v>2022</v>
      </c>
      <c r="D2155" s="1" t="s">
        <v>0</v>
      </c>
      <c r="E2155" s="1" t="s">
        <v>1</v>
      </c>
      <c r="F2155" s="1" t="s">
        <v>2</v>
      </c>
      <c r="G2155" s="1" t="s">
        <v>3</v>
      </c>
      <c r="H2155" s="1" t="s">
        <v>4</v>
      </c>
      <c r="I2155" s="1"/>
      <c r="J2155" s="1"/>
      <c r="K2155" s="1"/>
      <c r="L2155" s="28">
        <v>9</v>
      </c>
      <c r="M2155" s="31">
        <v>6.5430643999999996</v>
      </c>
      <c r="N2155" s="31">
        <v>0.30440109999999998</v>
      </c>
    </row>
    <row r="2156" spans="1:14" x14ac:dyDescent="0.25">
      <c r="A2156" s="1" t="s">
        <v>322</v>
      </c>
      <c r="B2156" s="1">
        <v>1012184</v>
      </c>
      <c r="C2156" s="1">
        <v>2022</v>
      </c>
      <c r="D2156" s="1" t="s">
        <v>0</v>
      </c>
      <c r="E2156" s="1" t="s">
        <v>1</v>
      </c>
      <c r="F2156" s="1" t="s">
        <v>2</v>
      </c>
      <c r="G2156" s="1" t="s">
        <v>3</v>
      </c>
      <c r="H2156" s="1" t="s">
        <v>10</v>
      </c>
      <c r="I2156" s="1"/>
      <c r="J2156" s="1"/>
      <c r="K2156" s="1"/>
      <c r="L2156" s="28">
        <v>2</v>
      </c>
      <c r="M2156" s="31">
        <v>1.5337536000000001</v>
      </c>
      <c r="N2156" s="31">
        <v>7.1354399999999998E-2</v>
      </c>
    </row>
    <row r="2157" spans="1:14" x14ac:dyDescent="0.25">
      <c r="A2157" s="1" t="s">
        <v>322</v>
      </c>
      <c r="B2157" s="1">
        <v>1012184</v>
      </c>
      <c r="C2157" s="1">
        <v>2022</v>
      </c>
      <c r="D2157" s="1" t="s">
        <v>0</v>
      </c>
      <c r="E2157" s="1" t="s">
        <v>1</v>
      </c>
      <c r="F2157" s="1" t="s">
        <v>2</v>
      </c>
      <c r="G2157" s="1" t="s">
        <v>3</v>
      </c>
      <c r="H2157" s="1" t="s">
        <v>5</v>
      </c>
      <c r="I2157" s="1"/>
      <c r="J2157" s="1"/>
      <c r="K2157" s="1"/>
      <c r="L2157" s="28">
        <v>3</v>
      </c>
      <c r="M2157" s="31">
        <v>0.31884380000000001</v>
      </c>
      <c r="N2157" s="31">
        <v>1.4833499999999999E-2</v>
      </c>
    </row>
    <row r="2158" spans="1:14" x14ac:dyDescent="0.25">
      <c r="A2158" s="1" t="s">
        <v>322</v>
      </c>
      <c r="B2158" s="1">
        <v>1012184</v>
      </c>
      <c r="C2158" s="1">
        <v>2022</v>
      </c>
      <c r="D2158" s="1" t="s">
        <v>0</v>
      </c>
      <c r="E2158" s="1" t="s">
        <v>1</v>
      </c>
      <c r="F2158" s="1" t="s">
        <v>2</v>
      </c>
      <c r="G2158" s="1" t="s">
        <v>3</v>
      </c>
      <c r="H2158" s="1" t="s">
        <v>6</v>
      </c>
      <c r="I2158" s="1"/>
      <c r="J2158" s="1"/>
      <c r="K2158" s="1"/>
      <c r="L2158" s="28">
        <v>4</v>
      </c>
      <c r="M2158" s="31">
        <v>204.4501143</v>
      </c>
      <c r="N2158" s="31">
        <v>9.5115751999999993</v>
      </c>
    </row>
    <row r="2159" spans="1:14" x14ac:dyDescent="0.25">
      <c r="A2159" s="1" t="s">
        <v>322</v>
      </c>
      <c r="B2159" s="1">
        <v>1012184</v>
      </c>
      <c r="C2159" s="1">
        <v>2022</v>
      </c>
      <c r="D2159" s="1" t="s">
        <v>0</v>
      </c>
      <c r="E2159" s="1" t="s">
        <v>1</v>
      </c>
      <c r="F2159" s="1" t="s">
        <v>2</v>
      </c>
      <c r="G2159" s="1" t="s">
        <v>3</v>
      </c>
      <c r="H2159" s="1" t="s">
        <v>7</v>
      </c>
      <c r="I2159" s="1"/>
      <c r="J2159" s="1"/>
      <c r="K2159" s="1"/>
      <c r="L2159" s="28">
        <v>700</v>
      </c>
      <c r="M2159" s="31">
        <v>16.395613699999998</v>
      </c>
      <c r="N2159" s="31">
        <v>0.76276849999999996</v>
      </c>
    </row>
    <row r="2160" spans="1:14" x14ac:dyDescent="0.25">
      <c r="A2160" s="1" t="s">
        <v>322</v>
      </c>
      <c r="B2160" s="1">
        <v>1012184</v>
      </c>
      <c r="C2160" s="1">
        <v>2022</v>
      </c>
      <c r="D2160" s="1" t="s">
        <v>0</v>
      </c>
      <c r="E2160" s="1" t="s">
        <v>1</v>
      </c>
      <c r="F2160" s="1" t="s">
        <v>2</v>
      </c>
      <c r="G2160" s="1" t="s">
        <v>3</v>
      </c>
      <c r="H2160" s="1" t="s">
        <v>9</v>
      </c>
      <c r="I2160" s="1"/>
      <c r="J2160" s="1"/>
      <c r="K2160" s="1"/>
      <c r="L2160" s="28">
        <v>78</v>
      </c>
      <c r="M2160" s="31">
        <v>28.524209200000001</v>
      </c>
      <c r="N2160" s="31">
        <v>1.3270238000000001</v>
      </c>
    </row>
    <row r="2161" spans="1:14" x14ac:dyDescent="0.25">
      <c r="A2161" s="1" t="s">
        <v>322</v>
      </c>
      <c r="B2161" s="1">
        <v>1012184</v>
      </c>
      <c r="C2161" s="1">
        <v>2022</v>
      </c>
      <c r="D2161" s="1" t="s">
        <v>0</v>
      </c>
      <c r="E2161" s="1" t="s">
        <v>1</v>
      </c>
      <c r="F2161" s="1" t="s">
        <v>2</v>
      </c>
      <c r="G2161" s="1" t="s">
        <v>3</v>
      </c>
      <c r="H2161" s="1" t="s">
        <v>8</v>
      </c>
      <c r="I2161" s="1"/>
      <c r="J2161" s="1"/>
      <c r="K2161" s="1"/>
      <c r="L2161" s="28">
        <v>6</v>
      </c>
      <c r="M2161" s="31">
        <v>0.33685320000000002</v>
      </c>
      <c r="N2161" s="31">
        <v>1.5671299999999999E-2</v>
      </c>
    </row>
    <row r="2162" spans="1:14" x14ac:dyDescent="0.25">
      <c r="A2162" s="1" t="s">
        <v>688</v>
      </c>
      <c r="B2162" s="1">
        <v>1012186</v>
      </c>
      <c r="C2162" s="1">
        <v>2022</v>
      </c>
      <c r="D2162" s="1" t="s">
        <v>0</v>
      </c>
      <c r="E2162" s="1" t="s">
        <v>1</v>
      </c>
      <c r="F2162" s="1" t="s">
        <v>2</v>
      </c>
      <c r="G2162" s="1" t="s">
        <v>3</v>
      </c>
      <c r="H2162" s="1" t="s">
        <v>9</v>
      </c>
      <c r="I2162" s="1"/>
      <c r="J2162" s="1"/>
      <c r="K2162" s="1"/>
      <c r="L2162" s="28">
        <v>1031</v>
      </c>
      <c r="M2162" s="31">
        <v>35.110830100000001</v>
      </c>
      <c r="N2162" s="31">
        <v>3.9548521000000001</v>
      </c>
    </row>
    <row r="2163" spans="1:14" x14ac:dyDescent="0.25">
      <c r="A2163" s="1" t="s">
        <v>688</v>
      </c>
      <c r="B2163" s="1">
        <v>1012186</v>
      </c>
      <c r="C2163" s="1">
        <v>2022</v>
      </c>
      <c r="D2163" s="1" t="s">
        <v>0</v>
      </c>
      <c r="E2163" s="1" t="s">
        <v>1</v>
      </c>
      <c r="F2163" s="1" t="s">
        <v>2</v>
      </c>
      <c r="G2163" s="1" t="s">
        <v>3</v>
      </c>
      <c r="H2163" s="1" t="s">
        <v>7</v>
      </c>
      <c r="I2163" s="1"/>
      <c r="J2163" s="1"/>
      <c r="K2163" s="1"/>
      <c r="L2163" s="28">
        <v>202</v>
      </c>
      <c r="M2163" s="31">
        <v>40.7754081</v>
      </c>
      <c r="N2163" s="31">
        <v>4.592905</v>
      </c>
    </row>
    <row r="2164" spans="1:14" x14ac:dyDescent="0.25">
      <c r="A2164" s="1" t="s">
        <v>688</v>
      </c>
      <c r="B2164" s="1">
        <v>1012186</v>
      </c>
      <c r="C2164" s="1">
        <v>2022</v>
      </c>
      <c r="D2164" s="1" t="s">
        <v>0</v>
      </c>
      <c r="E2164" s="1" t="s">
        <v>1</v>
      </c>
      <c r="F2164" s="1" t="s">
        <v>2</v>
      </c>
      <c r="G2164" s="1" t="s">
        <v>3</v>
      </c>
      <c r="H2164" s="1" t="s">
        <v>8</v>
      </c>
      <c r="I2164" s="1"/>
      <c r="J2164" s="1"/>
      <c r="K2164" s="1"/>
      <c r="L2164" s="28">
        <v>0</v>
      </c>
      <c r="M2164" s="31">
        <v>0</v>
      </c>
      <c r="N2164" s="31">
        <v>0</v>
      </c>
    </row>
    <row r="2165" spans="1:14" x14ac:dyDescent="0.25">
      <c r="A2165" s="1" t="s">
        <v>688</v>
      </c>
      <c r="B2165" s="1">
        <v>1012186</v>
      </c>
      <c r="C2165" s="1">
        <v>2022</v>
      </c>
      <c r="D2165" s="1" t="s">
        <v>0</v>
      </c>
      <c r="E2165" s="1" t="s">
        <v>1</v>
      </c>
      <c r="F2165" s="1" t="s">
        <v>2</v>
      </c>
      <c r="G2165" s="1" t="s">
        <v>3</v>
      </c>
      <c r="H2165" s="1" t="s">
        <v>10</v>
      </c>
      <c r="I2165" s="1"/>
      <c r="J2165" s="1"/>
      <c r="K2165" s="1"/>
      <c r="L2165" s="28">
        <v>0</v>
      </c>
      <c r="M2165" s="31">
        <v>0</v>
      </c>
      <c r="N2165" s="31">
        <v>0</v>
      </c>
    </row>
    <row r="2166" spans="1:14" x14ac:dyDescent="0.25">
      <c r="A2166" s="1" t="s">
        <v>688</v>
      </c>
      <c r="B2166" s="1">
        <v>1012186</v>
      </c>
      <c r="C2166" s="1">
        <v>2022</v>
      </c>
      <c r="D2166" s="1" t="s">
        <v>0</v>
      </c>
      <c r="E2166" s="1" t="s">
        <v>1</v>
      </c>
      <c r="F2166" s="1" t="s">
        <v>2</v>
      </c>
      <c r="G2166" s="1" t="s">
        <v>3</v>
      </c>
      <c r="H2166" s="1" t="s">
        <v>5</v>
      </c>
      <c r="I2166" s="1"/>
      <c r="J2166" s="1"/>
      <c r="K2166" s="1"/>
      <c r="L2166" s="28">
        <v>0</v>
      </c>
      <c r="M2166" s="31">
        <v>0</v>
      </c>
      <c r="N2166" s="31">
        <v>0</v>
      </c>
    </row>
    <row r="2167" spans="1:14" x14ac:dyDescent="0.25">
      <c r="A2167" s="1" t="s">
        <v>688</v>
      </c>
      <c r="B2167" s="1">
        <v>1012186</v>
      </c>
      <c r="C2167" s="1">
        <v>2022</v>
      </c>
      <c r="D2167" s="1" t="s">
        <v>0</v>
      </c>
      <c r="E2167" s="1" t="s">
        <v>1</v>
      </c>
      <c r="F2167" s="1" t="s">
        <v>2</v>
      </c>
      <c r="G2167" s="1" t="s">
        <v>3</v>
      </c>
      <c r="H2167" s="1" t="s">
        <v>4</v>
      </c>
      <c r="I2167" s="1"/>
      <c r="J2167" s="1"/>
      <c r="K2167" s="1"/>
      <c r="L2167" s="28">
        <v>0</v>
      </c>
      <c r="M2167" s="31">
        <v>0</v>
      </c>
      <c r="N2167" s="31">
        <v>0</v>
      </c>
    </row>
    <row r="2168" spans="1:14" x14ac:dyDescent="0.25">
      <c r="A2168" s="1" t="s">
        <v>688</v>
      </c>
      <c r="B2168" s="1">
        <v>1012186</v>
      </c>
      <c r="C2168" s="1">
        <v>2022</v>
      </c>
      <c r="D2168" s="1" t="s">
        <v>0</v>
      </c>
      <c r="E2168" s="1" t="s">
        <v>1</v>
      </c>
      <c r="F2168" s="1" t="s">
        <v>2</v>
      </c>
      <c r="G2168" s="1" t="s">
        <v>3</v>
      </c>
      <c r="H2168" s="1" t="s">
        <v>6</v>
      </c>
      <c r="I2168" s="1"/>
      <c r="J2168" s="1"/>
      <c r="K2168" s="1"/>
      <c r="L2168" s="28">
        <v>0</v>
      </c>
      <c r="M2168" s="31">
        <v>0</v>
      </c>
      <c r="N2168" s="31">
        <v>0</v>
      </c>
    </row>
    <row r="2169" spans="1:14" x14ac:dyDescent="0.25">
      <c r="A2169" s="1" t="s">
        <v>703</v>
      </c>
      <c r="B2169" s="1">
        <v>1012189</v>
      </c>
      <c r="C2169" s="1">
        <v>2022</v>
      </c>
      <c r="D2169" s="1" t="s">
        <v>0</v>
      </c>
      <c r="E2169" s="1" t="s">
        <v>1</v>
      </c>
      <c r="F2169" s="1" t="s">
        <v>2</v>
      </c>
      <c r="G2169" s="1" t="s">
        <v>3</v>
      </c>
      <c r="H2169" s="1" t="s">
        <v>8</v>
      </c>
      <c r="I2169" s="1"/>
      <c r="J2169" s="1"/>
      <c r="K2169" s="1"/>
      <c r="L2169" s="28">
        <v>0</v>
      </c>
      <c r="M2169" s="31">
        <v>0</v>
      </c>
      <c r="N2169" s="31">
        <v>0</v>
      </c>
    </row>
    <row r="2170" spans="1:14" x14ac:dyDescent="0.25">
      <c r="A2170" s="1" t="s">
        <v>703</v>
      </c>
      <c r="B2170" s="1">
        <v>1012189</v>
      </c>
      <c r="C2170" s="1">
        <v>2022</v>
      </c>
      <c r="D2170" s="1" t="s">
        <v>0</v>
      </c>
      <c r="E2170" s="1" t="s">
        <v>1</v>
      </c>
      <c r="F2170" s="1" t="s">
        <v>2</v>
      </c>
      <c r="G2170" s="1" t="s">
        <v>3</v>
      </c>
      <c r="H2170" s="1" t="s">
        <v>4</v>
      </c>
      <c r="I2170" s="1"/>
      <c r="J2170" s="1"/>
      <c r="K2170" s="1"/>
      <c r="L2170" s="28">
        <v>0</v>
      </c>
      <c r="M2170" s="31">
        <v>0</v>
      </c>
      <c r="N2170" s="31">
        <v>0</v>
      </c>
    </row>
    <row r="2171" spans="1:14" x14ac:dyDescent="0.25">
      <c r="A2171" s="1" t="s">
        <v>703</v>
      </c>
      <c r="B2171" s="1">
        <v>1012189</v>
      </c>
      <c r="C2171" s="1">
        <v>2022</v>
      </c>
      <c r="D2171" s="1" t="s">
        <v>0</v>
      </c>
      <c r="E2171" s="1" t="s">
        <v>1</v>
      </c>
      <c r="F2171" s="1" t="s">
        <v>2</v>
      </c>
      <c r="G2171" s="1" t="s">
        <v>3</v>
      </c>
      <c r="H2171" s="1" t="s">
        <v>5</v>
      </c>
      <c r="I2171" s="1"/>
      <c r="J2171" s="1"/>
      <c r="K2171" s="1"/>
      <c r="L2171" s="28">
        <v>0</v>
      </c>
      <c r="M2171" s="31">
        <v>0</v>
      </c>
      <c r="N2171" s="31">
        <v>0</v>
      </c>
    </row>
    <row r="2172" spans="1:14" x14ac:dyDescent="0.25">
      <c r="A2172" s="1" t="s">
        <v>703</v>
      </c>
      <c r="B2172" s="1">
        <v>1012189</v>
      </c>
      <c r="C2172" s="1">
        <v>2022</v>
      </c>
      <c r="D2172" s="1" t="s">
        <v>0</v>
      </c>
      <c r="E2172" s="1" t="s">
        <v>1</v>
      </c>
      <c r="F2172" s="1" t="s">
        <v>2</v>
      </c>
      <c r="G2172" s="1" t="s">
        <v>3</v>
      </c>
      <c r="H2172" s="1" t="s">
        <v>9</v>
      </c>
      <c r="I2172" s="1"/>
      <c r="J2172" s="1"/>
      <c r="K2172" s="1"/>
      <c r="L2172" s="28">
        <v>0</v>
      </c>
      <c r="M2172" s="31">
        <v>0</v>
      </c>
      <c r="N2172" s="31">
        <v>0</v>
      </c>
    </row>
    <row r="2173" spans="1:14" x14ac:dyDescent="0.25">
      <c r="A2173" s="1" t="s">
        <v>703</v>
      </c>
      <c r="B2173" s="1">
        <v>1012189</v>
      </c>
      <c r="C2173" s="1">
        <v>2022</v>
      </c>
      <c r="D2173" s="1" t="s">
        <v>0</v>
      </c>
      <c r="E2173" s="1" t="s">
        <v>1</v>
      </c>
      <c r="F2173" s="1" t="s">
        <v>2</v>
      </c>
      <c r="G2173" s="1" t="s">
        <v>3</v>
      </c>
      <c r="H2173" s="1" t="s">
        <v>7</v>
      </c>
      <c r="I2173" s="1"/>
      <c r="J2173" s="1"/>
      <c r="K2173" s="1"/>
      <c r="L2173" s="28">
        <v>2131</v>
      </c>
      <c r="M2173" s="31">
        <v>43.636110199999997</v>
      </c>
      <c r="N2173" s="31">
        <v>0.63201300000000005</v>
      </c>
    </row>
    <row r="2174" spans="1:14" x14ac:dyDescent="0.25">
      <c r="A2174" s="1" t="s">
        <v>703</v>
      </c>
      <c r="B2174" s="1">
        <v>1012189</v>
      </c>
      <c r="C2174" s="1">
        <v>2022</v>
      </c>
      <c r="D2174" s="1" t="s">
        <v>0</v>
      </c>
      <c r="E2174" s="1" t="s">
        <v>1</v>
      </c>
      <c r="F2174" s="1" t="s">
        <v>2</v>
      </c>
      <c r="G2174" s="1" t="s">
        <v>3</v>
      </c>
      <c r="H2174" s="1" t="s">
        <v>10</v>
      </c>
      <c r="I2174" s="1"/>
      <c r="J2174" s="1"/>
      <c r="K2174" s="1"/>
      <c r="L2174" s="28">
        <v>0</v>
      </c>
      <c r="M2174" s="31">
        <v>0</v>
      </c>
      <c r="N2174" s="31">
        <v>0</v>
      </c>
    </row>
    <row r="2175" spans="1:14" x14ac:dyDescent="0.25">
      <c r="A2175" s="1" t="s">
        <v>703</v>
      </c>
      <c r="B2175" s="1">
        <v>1012189</v>
      </c>
      <c r="C2175" s="1">
        <v>2022</v>
      </c>
      <c r="D2175" s="1" t="s">
        <v>0</v>
      </c>
      <c r="E2175" s="1" t="s">
        <v>1</v>
      </c>
      <c r="F2175" s="1" t="s">
        <v>2</v>
      </c>
      <c r="G2175" s="1" t="s">
        <v>3</v>
      </c>
      <c r="H2175" s="1" t="s">
        <v>6</v>
      </c>
      <c r="I2175" s="1"/>
      <c r="J2175" s="1"/>
      <c r="K2175" s="1"/>
      <c r="L2175" s="28">
        <v>0</v>
      </c>
      <c r="M2175" s="31">
        <v>0</v>
      </c>
      <c r="N2175" s="31">
        <v>0</v>
      </c>
    </row>
    <row r="2176" spans="1:14" x14ac:dyDescent="0.25">
      <c r="A2176" s="1" t="s">
        <v>24141</v>
      </c>
      <c r="B2176" s="1">
        <v>1012192</v>
      </c>
      <c r="C2176" s="1">
        <v>2022</v>
      </c>
      <c r="D2176" s="1" t="s">
        <v>0</v>
      </c>
      <c r="E2176" s="1" t="s">
        <v>1</v>
      </c>
      <c r="F2176" s="1" t="s">
        <v>2</v>
      </c>
      <c r="G2176" s="1" t="s">
        <v>3</v>
      </c>
      <c r="H2176" s="1" t="s">
        <v>9</v>
      </c>
      <c r="I2176" s="1"/>
      <c r="J2176" s="1"/>
      <c r="K2176" s="1"/>
      <c r="L2176" s="28">
        <v>44</v>
      </c>
      <c r="M2176" s="31">
        <v>9.8141000000000006E-2</v>
      </c>
      <c r="N2176" s="31">
        <v>2.3680000000000001E-4</v>
      </c>
    </row>
    <row r="2177" spans="1:14" x14ac:dyDescent="0.25">
      <c r="A2177" s="1" t="s">
        <v>24141</v>
      </c>
      <c r="B2177" s="1">
        <v>1012192</v>
      </c>
      <c r="C2177" s="1">
        <v>2022</v>
      </c>
      <c r="D2177" s="1" t="s">
        <v>0</v>
      </c>
      <c r="E2177" s="1" t="s">
        <v>1</v>
      </c>
      <c r="F2177" s="1" t="s">
        <v>2</v>
      </c>
      <c r="G2177" s="1" t="s">
        <v>3</v>
      </c>
      <c r="H2177" s="1" t="s">
        <v>5</v>
      </c>
      <c r="I2177" s="1"/>
      <c r="J2177" s="1"/>
      <c r="K2177" s="1"/>
      <c r="L2177" s="28">
        <v>4</v>
      </c>
      <c r="M2177" s="31">
        <v>2.0435600000000002E-2</v>
      </c>
      <c r="N2177" s="31">
        <v>5.0500000000000001E-5</v>
      </c>
    </row>
    <row r="2178" spans="1:14" x14ac:dyDescent="0.25">
      <c r="A2178" s="1" t="s">
        <v>24141</v>
      </c>
      <c r="B2178" s="1">
        <v>1012192</v>
      </c>
      <c r="C2178" s="1">
        <v>2022</v>
      </c>
      <c r="D2178" s="1" t="s">
        <v>0</v>
      </c>
      <c r="E2178" s="1" t="s">
        <v>1</v>
      </c>
      <c r="F2178" s="1" t="s">
        <v>2</v>
      </c>
      <c r="G2178" s="1" t="s">
        <v>3</v>
      </c>
      <c r="H2178" s="1" t="s">
        <v>7</v>
      </c>
      <c r="I2178" s="1"/>
      <c r="J2178" s="1"/>
      <c r="K2178" s="1"/>
      <c r="L2178" s="28">
        <v>532</v>
      </c>
      <c r="M2178" s="31">
        <v>154.36990510000001</v>
      </c>
      <c r="N2178" s="31">
        <v>0.39091039999999999</v>
      </c>
    </row>
    <row r="2179" spans="1:14" x14ac:dyDescent="0.25">
      <c r="A2179" s="1" t="s">
        <v>24141</v>
      </c>
      <c r="B2179" s="1">
        <v>1012192</v>
      </c>
      <c r="C2179" s="1">
        <v>2022</v>
      </c>
      <c r="D2179" s="1" t="s">
        <v>0</v>
      </c>
      <c r="E2179" s="1" t="s">
        <v>1</v>
      </c>
      <c r="F2179" s="1" t="s">
        <v>2</v>
      </c>
      <c r="G2179" s="1" t="s">
        <v>3</v>
      </c>
      <c r="H2179" s="1" t="s">
        <v>10</v>
      </c>
      <c r="I2179" s="1"/>
      <c r="J2179" s="1"/>
      <c r="K2179" s="1"/>
      <c r="L2179" s="28">
        <v>9</v>
      </c>
      <c r="M2179" s="31">
        <v>7.1687047000000002</v>
      </c>
      <c r="N2179" s="31">
        <v>2.1210099999999999E-2</v>
      </c>
    </row>
    <row r="2180" spans="1:14" x14ac:dyDescent="0.25">
      <c r="A2180" s="1" t="s">
        <v>324</v>
      </c>
      <c r="B2180" s="1">
        <v>1012193</v>
      </c>
      <c r="C2180" s="1">
        <v>2022</v>
      </c>
      <c r="D2180" s="1" t="s">
        <v>0</v>
      </c>
      <c r="E2180" s="1" t="s">
        <v>1</v>
      </c>
      <c r="F2180" s="1" t="s">
        <v>2</v>
      </c>
      <c r="G2180" s="1" t="s">
        <v>3</v>
      </c>
      <c r="H2180" s="1" t="s">
        <v>4</v>
      </c>
      <c r="I2180" s="1"/>
      <c r="J2180" s="1"/>
      <c r="K2180" s="1"/>
      <c r="L2180" s="28">
        <v>2</v>
      </c>
      <c r="M2180" s="31">
        <v>2.9245519999999998</v>
      </c>
      <c r="N2180" s="31">
        <v>1.2366140999999999</v>
      </c>
    </row>
    <row r="2181" spans="1:14" x14ac:dyDescent="0.25">
      <c r="A2181" s="1" t="s">
        <v>324</v>
      </c>
      <c r="B2181" s="1">
        <v>1012193</v>
      </c>
      <c r="C2181" s="1">
        <v>2022</v>
      </c>
      <c r="D2181" s="1" t="s">
        <v>0</v>
      </c>
      <c r="E2181" s="1" t="s">
        <v>1</v>
      </c>
      <c r="F2181" s="1" t="s">
        <v>2</v>
      </c>
      <c r="G2181" s="1" t="s">
        <v>3</v>
      </c>
      <c r="H2181" s="1" t="s">
        <v>9</v>
      </c>
      <c r="I2181" s="1"/>
      <c r="J2181" s="1"/>
      <c r="K2181" s="1"/>
      <c r="L2181" s="28">
        <v>3</v>
      </c>
      <c r="M2181" s="31">
        <v>106.5251504</v>
      </c>
      <c r="N2181" s="31">
        <v>8.0872451000000005</v>
      </c>
    </row>
    <row r="2182" spans="1:14" x14ac:dyDescent="0.25">
      <c r="A2182" s="1" t="s">
        <v>324</v>
      </c>
      <c r="B2182" s="1">
        <v>1012193</v>
      </c>
      <c r="C2182" s="1">
        <v>2022</v>
      </c>
      <c r="D2182" s="1" t="s">
        <v>0</v>
      </c>
      <c r="E2182" s="1" t="s">
        <v>1</v>
      </c>
      <c r="F2182" s="1" t="s">
        <v>2</v>
      </c>
      <c r="G2182" s="1" t="s">
        <v>3</v>
      </c>
      <c r="H2182" s="1" t="s">
        <v>7</v>
      </c>
      <c r="I2182" s="1"/>
      <c r="J2182" s="1"/>
      <c r="K2182" s="1"/>
      <c r="L2182" s="28">
        <v>4</v>
      </c>
      <c r="M2182" s="31">
        <v>867.82050919999995</v>
      </c>
      <c r="N2182" s="31">
        <v>261.28742140000003</v>
      </c>
    </row>
    <row r="2183" spans="1:14" x14ac:dyDescent="0.25">
      <c r="A2183" s="1" t="s">
        <v>324</v>
      </c>
      <c r="B2183" s="1">
        <v>1012193</v>
      </c>
      <c r="C2183" s="1">
        <v>2022</v>
      </c>
      <c r="D2183" s="1" t="s">
        <v>0</v>
      </c>
      <c r="E2183" s="1" t="s">
        <v>1</v>
      </c>
      <c r="F2183" s="1" t="s">
        <v>2</v>
      </c>
      <c r="G2183" s="1" t="s">
        <v>3</v>
      </c>
      <c r="H2183" s="1" t="s">
        <v>10</v>
      </c>
      <c r="I2183" s="1"/>
      <c r="J2183" s="1"/>
      <c r="K2183" s="1"/>
      <c r="L2183" s="28">
        <v>3</v>
      </c>
      <c r="M2183" s="31">
        <v>11.366472999999999</v>
      </c>
      <c r="N2183" s="31">
        <v>1.8700825999999999</v>
      </c>
    </row>
    <row r="2184" spans="1:14" x14ac:dyDescent="0.25">
      <c r="A2184" s="1" t="s">
        <v>748</v>
      </c>
      <c r="B2184" s="1">
        <v>1012194</v>
      </c>
      <c r="C2184" s="1">
        <v>2022</v>
      </c>
      <c r="D2184" s="1" t="s">
        <v>0</v>
      </c>
      <c r="E2184" s="1" t="s">
        <v>1</v>
      </c>
      <c r="F2184" s="1" t="s">
        <v>2</v>
      </c>
      <c r="G2184" s="1" t="s">
        <v>3</v>
      </c>
      <c r="H2184" s="1" t="s">
        <v>5</v>
      </c>
      <c r="I2184" s="1"/>
      <c r="J2184" s="1"/>
      <c r="K2184" s="1"/>
      <c r="L2184" s="28">
        <v>0</v>
      </c>
      <c r="M2184" s="31">
        <v>0</v>
      </c>
      <c r="N2184" s="31">
        <v>0</v>
      </c>
    </row>
    <row r="2185" spans="1:14" x14ac:dyDescent="0.25">
      <c r="A2185" s="1" t="s">
        <v>748</v>
      </c>
      <c r="B2185" s="1">
        <v>1012194</v>
      </c>
      <c r="C2185" s="1">
        <v>2022</v>
      </c>
      <c r="D2185" s="1" t="s">
        <v>0</v>
      </c>
      <c r="E2185" s="1" t="s">
        <v>1</v>
      </c>
      <c r="F2185" s="1" t="s">
        <v>2</v>
      </c>
      <c r="G2185" s="1" t="s">
        <v>3</v>
      </c>
      <c r="H2185" s="1" t="s">
        <v>6</v>
      </c>
      <c r="I2185" s="1"/>
      <c r="J2185" s="1"/>
      <c r="K2185" s="1"/>
      <c r="L2185" s="28">
        <v>0</v>
      </c>
      <c r="M2185" s="31">
        <v>0</v>
      </c>
      <c r="N2185" s="31">
        <v>0</v>
      </c>
    </row>
    <row r="2186" spans="1:14" x14ac:dyDescent="0.25">
      <c r="A2186" s="1" t="s">
        <v>748</v>
      </c>
      <c r="B2186" s="1">
        <v>1012194</v>
      </c>
      <c r="C2186" s="1">
        <v>2022</v>
      </c>
      <c r="D2186" s="1" t="s">
        <v>0</v>
      </c>
      <c r="E2186" s="1" t="s">
        <v>1</v>
      </c>
      <c r="F2186" s="1" t="s">
        <v>2</v>
      </c>
      <c r="G2186" s="1" t="s">
        <v>3</v>
      </c>
      <c r="H2186" s="1" t="s">
        <v>10</v>
      </c>
      <c r="I2186" s="1"/>
      <c r="J2186" s="1"/>
      <c r="K2186" s="1"/>
      <c r="L2186" s="28">
        <v>0</v>
      </c>
      <c r="M2186" s="31">
        <v>0</v>
      </c>
      <c r="N2186" s="31">
        <v>0</v>
      </c>
    </row>
    <row r="2187" spans="1:14" x14ac:dyDescent="0.25">
      <c r="A2187" s="1" t="s">
        <v>748</v>
      </c>
      <c r="B2187" s="1">
        <v>1012194</v>
      </c>
      <c r="C2187" s="1">
        <v>2022</v>
      </c>
      <c r="D2187" s="1" t="s">
        <v>0</v>
      </c>
      <c r="E2187" s="1" t="s">
        <v>1</v>
      </c>
      <c r="F2187" s="1" t="s">
        <v>2</v>
      </c>
      <c r="G2187" s="1" t="s">
        <v>3</v>
      </c>
      <c r="H2187" s="1" t="s">
        <v>7</v>
      </c>
      <c r="I2187" s="1"/>
      <c r="J2187" s="1"/>
      <c r="K2187" s="1"/>
      <c r="L2187" s="28">
        <v>998</v>
      </c>
      <c r="M2187" s="31">
        <v>19.43627</v>
      </c>
      <c r="N2187" s="31">
        <v>1.3057700000000001</v>
      </c>
    </row>
    <row r="2188" spans="1:14" x14ac:dyDescent="0.25">
      <c r="A2188" s="1" t="s">
        <v>748</v>
      </c>
      <c r="B2188" s="1">
        <v>1012194</v>
      </c>
      <c r="C2188" s="1">
        <v>2022</v>
      </c>
      <c r="D2188" s="1" t="s">
        <v>0</v>
      </c>
      <c r="E2188" s="1" t="s">
        <v>1</v>
      </c>
      <c r="F2188" s="1" t="s">
        <v>2</v>
      </c>
      <c r="G2188" s="1" t="s">
        <v>3</v>
      </c>
      <c r="H2188" s="1" t="s">
        <v>9</v>
      </c>
      <c r="I2188" s="1"/>
      <c r="J2188" s="1"/>
      <c r="K2188" s="1"/>
      <c r="L2188" s="28">
        <v>9</v>
      </c>
      <c r="M2188" s="31">
        <v>0.24115</v>
      </c>
      <c r="N2188" s="31">
        <v>1.576E-2</v>
      </c>
    </row>
    <row r="2189" spans="1:14" x14ac:dyDescent="0.25">
      <c r="A2189" s="1" t="s">
        <v>446</v>
      </c>
      <c r="B2189" s="1">
        <v>1012195</v>
      </c>
      <c r="C2189" s="1">
        <v>2022</v>
      </c>
      <c r="D2189" s="1" t="s">
        <v>0</v>
      </c>
      <c r="E2189" s="1" t="s">
        <v>1</v>
      </c>
      <c r="F2189" s="1" t="s">
        <v>2</v>
      </c>
      <c r="G2189" s="1" t="s">
        <v>3</v>
      </c>
      <c r="H2189" s="1" t="s">
        <v>9</v>
      </c>
      <c r="I2189" s="1"/>
      <c r="J2189" s="1"/>
      <c r="K2189" s="1"/>
      <c r="L2189" s="28">
        <v>10</v>
      </c>
      <c r="M2189" s="31">
        <v>48.946195099999997</v>
      </c>
      <c r="N2189" s="31">
        <v>3.0548880999999999</v>
      </c>
    </row>
    <row r="2190" spans="1:14" x14ac:dyDescent="0.25">
      <c r="A2190" s="1" t="s">
        <v>446</v>
      </c>
      <c r="B2190" s="1">
        <v>1012195</v>
      </c>
      <c r="C2190" s="1">
        <v>2022</v>
      </c>
      <c r="D2190" s="1" t="s">
        <v>0</v>
      </c>
      <c r="E2190" s="1" t="s">
        <v>1</v>
      </c>
      <c r="F2190" s="1" t="s">
        <v>2</v>
      </c>
      <c r="G2190" s="1" t="s">
        <v>3</v>
      </c>
      <c r="H2190" s="1" t="s">
        <v>7</v>
      </c>
      <c r="I2190" s="1"/>
      <c r="J2190" s="1"/>
      <c r="K2190" s="1"/>
      <c r="L2190" s="28">
        <v>23</v>
      </c>
      <c r="M2190" s="31">
        <v>14.212363</v>
      </c>
      <c r="N2190" s="31">
        <v>0.88703889999999996</v>
      </c>
    </row>
    <row r="2191" spans="1:14" x14ac:dyDescent="0.25">
      <c r="A2191" s="1" t="s">
        <v>446</v>
      </c>
      <c r="B2191" s="1">
        <v>1012195</v>
      </c>
      <c r="C2191" s="1">
        <v>2022</v>
      </c>
      <c r="D2191" s="1" t="s">
        <v>0</v>
      </c>
      <c r="E2191" s="1" t="s">
        <v>1</v>
      </c>
      <c r="F2191" s="1" t="s">
        <v>2</v>
      </c>
      <c r="G2191" s="1" t="s">
        <v>3</v>
      </c>
      <c r="H2191" s="1" t="s">
        <v>6</v>
      </c>
      <c r="I2191" s="1"/>
      <c r="J2191" s="1"/>
      <c r="K2191" s="1"/>
      <c r="L2191" s="28">
        <v>0</v>
      </c>
      <c r="M2191" s="31">
        <v>0</v>
      </c>
      <c r="N2191" s="31">
        <v>0</v>
      </c>
    </row>
    <row r="2192" spans="1:14" x14ac:dyDescent="0.25">
      <c r="A2192" s="1" t="s">
        <v>446</v>
      </c>
      <c r="B2192" s="1">
        <v>1012195</v>
      </c>
      <c r="C2192" s="1">
        <v>2022</v>
      </c>
      <c r="D2192" s="1" t="s">
        <v>0</v>
      </c>
      <c r="E2192" s="1" t="s">
        <v>1</v>
      </c>
      <c r="F2192" s="1" t="s">
        <v>2</v>
      </c>
      <c r="G2192" s="1" t="s">
        <v>3</v>
      </c>
      <c r="H2192" s="1" t="s">
        <v>5</v>
      </c>
      <c r="I2192" s="1"/>
      <c r="J2192" s="1"/>
      <c r="K2192" s="1"/>
      <c r="L2192" s="28">
        <v>0</v>
      </c>
      <c r="M2192" s="31">
        <v>0</v>
      </c>
      <c r="N2192" s="31">
        <v>0</v>
      </c>
    </row>
    <row r="2193" spans="1:14" x14ac:dyDescent="0.25">
      <c r="A2193" s="1" t="s">
        <v>446</v>
      </c>
      <c r="B2193" s="1">
        <v>1012195</v>
      </c>
      <c r="C2193" s="1">
        <v>2022</v>
      </c>
      <c r="D2193" s="1" t="s">
        <v>0</v>
      </c>
      <c r="E2193" s="1" t="s">
        <v>1</v>
      </c>
      <c r="F2193" s="1" t="s">
        <v>2</v>
      </c>
      <c r="G2193" s="1" t="s">
        <v>3</v>
      </c>
      <c r="H2193" s="1" t="s">
        <v>8</v>
      </c>
      <c r="I2193" s="1"/>
      <c r="J2193" s="1"/>
      <c r="K2193" s="1"/>
      <c r="L2193" s="28">
        <v>0</v>
      </c>
      <c r="M2193" s="31">
        <v>0</v>
      </c>
      <c r="N2193" s="31">
        <v>0</v>
      </c>
    </row>
    <row r="2194" spans="1:14" x14ac:dyDescent="0.25">
      <c r="A2194" s="1" t="s">
        <v>446</v>
      </c>
      <c r="B2194" s="1">
        <v>1012195</v>
      </c>
      <c r="C2194" s="1">
        <v>2022</v>
      </c>
      <c r="D2194" s="1" t="s">
        <v>0</v>
      </c>
      <c r="E2194" s="1" t="s">
        <v>1</v>
      </c>
      <c r="F2194" s="1" t="s">
        <v>2</v>
      </c>
      <c r="G2194" s="1" t="s">
        <v>3</v>
      </c>
      <c r="H2194" s="1" t="s">
        <v>10</v>
      </c>
      <c r="I2194" s="1"/>
      <c r="J2194" s="1"/>
      <c r="K2194" s="1"/>
      <c r="L2194" s="28">
        <v>0</v>
      </c>
      <c r="M2194" s="31">
        <v>0</v>
      </c>
      <c r="N2194" s="31">
        <v>0</v>
      </c>
    </row>
    <row r="2195" spans="1:14" x14ac:dyDescent="0.25">
      <c r="A2195" s="1" t="s">
        <v>446</v>
      </c>
      <c r="B2195" s="1">
        <v>1012195</v>
      </c>
      <c r="C2195" s="1">
        <v>2022</v>
      </c>
      <c r="D2195" s="1" t="s">
        <v>0</v>
      </c>
      <c r="E2195" s="1" t="s">
        <v>1</v>
      </c>
      <c r="F2195" s="1" t="s">
        <v>2</v>
      </c>
      <c r="G2195" s="1" t="s">
        <v>3</v>
      </c>
      <c r="H2195" s="1" t="s">
        <v>4</v>
      </c>
      <c r="I2195" s="1"/>
      <c r="J2195" s="1"/>
      <c r="K2195" s="1"/>
      <c r="L2195" s="28">
        <v>11</v>
      </c>
      <c r="M2195" s="31">
        <v>22.254944200000001</v>
      </c>
      <c r="N2195" s="31">
        <v>1.3890020000000001</v>
      </c>
    </row>
    <row r="2196" spans="1:14" x14ac:dyDescent="0.25">
      <c r="A2196" s="1" t="s">
        <v>465</v>
      </c>
      <c r="B2196" s="1">
        <v>1012198</v>
      </c>
      <c r="C2196" s="1">
        <v>2022</v>
      </c>
      <c r="D2196" s="1" t="s">
        <v>0</v>
      </c>
      <c r="E2196" s="1" t="s">
        <v>1</v>
      </c>
      <c r="F2196" s="1" t="s">
        <v>2</v>
      </c>
      <c r="G2196" s="1" t="s">
        <v>3</v>
      </c>
      <c r="H2196" s="1" t="s">
        <v>10</v>
      </c>
      <c r="I2196" s="1"/>
      <c r="J2196" s="1"/>
      <c r="K2196" s="1"/>
      <c r="L2196" s="28">
        <v>0</v>
      </c>
      <c r="M2196" s="31">
        <v>0</v>
      </c>
      <c r="N2196" s="31">
        <v>0</v>
      </c>
    </row>
    <row r="2197" spans="1:14" x14ac:dyDescent="0.25">
      <c r="A2197" s="1" t="s">
        <v>465</v>
      </c>
      <c r="B2197" s="1">
        <v>1012198</v>
      </c>
      <c r="C2197" s="1">
        <v>2022</v>
      </c>
      <c r="D2197" s="1" t="s">
        <v>0</v>
      </c>
      <c r="E2197" s="1" t="s">
        <v>1</v>
      </c>
      <c r="F2197" s="1" t="s">
        <v>2</v>
      </c>
      <c r="G2197" s="1" t="s">
        <v>3</v>
      </c>
      <c r="H2197" s="1" t="s">
        <v>4</v>
      </c>
      <c r="I2197" s="1"/>
      <c r="J2197" s="1"/>
      <c r="K2197" s="1"/>
      <c r="L2197" s="28">
        <v>0</v>
      </c>
      <c r="M2197" s="31">
        <v>0</v>
      </c>
      <c r="N2197" s="31">
        <v>0</v>
      </c>
    </row>
    <row r="2198" spans="1:14" x14ac:dyDescent="0.25">
      <c r="A2198" s="1" t="s">
        <v>465</v>
      </c>
      <c r="B2198" s="1">
        <v>1012198</v>
      </c>
      <c r="C2198" s="1">
        <v>2022</v>
      </c>
      <c r="D2198" s="1" t="s">
        <v>0</v>
      </c>
      <c r="E2198" s="1" t="s">
        <v>1</v>
      </c>
      <c r="F2198" s="1" t="s">
        <v>2</v>
      </c>
      <c r="G2198" s="1" t="s">
        <v>3</v>
      </c>
      <c r="H2198" s="1" t="s">
        <v>9</v>
      </c>
      <c r="I2198" s="1"/>
      <c r="J2198" s="1"/>
      <c r="K2198" s="1"/>
      <c r="L2198" s="28">
        <v>88</v>
      </c>
      <c r="M2198" s="31">
        <v>0.60147499999999998</v>
      </c>
      <c r="N2198" s="31">
        <v>2.2370500000000001E-2</v>
      </c>
    </row>
    <row r="2199" spans="1:14" x14ac:dyDescent="0.25">
      <c r="A2199" s="1" t="s">
        <v>465</v>
      </c>
      <c r="B2199" s="1">
        <v>1012198</v>
      </c>
      <c r="C2199" s="1">
        <v>2022</v>
      </c>
      <c r="D2199" s="1" t="s">
        <v>0</v>
      </c>
      <c r="E2199" s="1" t="s">
        <v>1</v>
      </c>
      <c r="F2199" s="1" t="s">
        <v>2</v>
      </c>
      <c r="G2199" s="1" t="s">
        <v>3</v>
      </c>
      <c r="H2199" s="1" t="s">
        <v>6</v>
      </c>
      <c r="I2199" s="1"/>
      <c r="J2199" s="1"/>
      <c r="K2199" s="1"/>
      <c r="L2199" s="28">
        <v>3</v>
      </c>
      <c r="M2199" s="31">
        <v>0.6859866</v>
      </c>
      <c r="N2199" s="31">
        <v>2.55138E-2</v>
      </c>
    </row>
    <row r="2200" spans="1:14" x14ac:dyDescent="0.25">
      <c r="A2200" s="1" t="s">
        <v>465</v>
      </c>
      <c r="B2200" s="1">
        <v>1012198</v>
      </c>
      <c r="C2200" s="1">
        <v>2022</v>
      </c>
      <c r="D2200" s="1" t="s">
        <v>0</v>
      </c>
      <c r="E2200" s="1" t="s">
        <v>1</v>
      </c>
      <c r="F2200" s="1" t="s">
        <v>2</v>
      </c>
      <c r="G2200" s="1" t="s">
        <v>3</v>
      </c>
      <c r="H2200" s="1" t="s">
        <v>8</v>
      </c>
      <c r="I2200" s="1"/>
      <c r="J2200" s="1"/>
      <c r="K2200" s="1"/>
      <c r="L2200" s="28">
        <v>0</v>
      </c>
      <c r="M2200" s="31">
        <v>0</v>
      </c>
      <c r="N2200" s="31">
        <v>0</v>
      </c>
    </row>
    <row r="2201" spans="1:14" x14ac:dyDescent="0.25">
      <c r="A2201" s="1" t="s">
        <v>465</v>
      </c>
      <c r="B2201" s="1">
        <v>1012198</v>
      </c>
      <c r="C2201" s="1">
        <v>2022</v>
      </c>
      <c r="D2201" s="1" t="s">
        <v>0</v>
      </c>
      <c r="E2201" s="1" t="s">
        <v>1</v>
      </c>
      <c r="F2201" s="1" t="s">
        <v>2</v>
      </c>
      <c r="G2201" s="1" t="s">
        <v>3</v>
      </c>
      <c r="H2201" s="1" t="s">
        <v>5</v>
      </c>
      <c r="I2201" s="1"/>
      <c r="J2201" s="1"/>
      <c r="K2201" s="1"/>
      <c r="L2201" s="28">
        <v>1</v>
      </c>
      <c r="M2201" s="31">
        <v>2.2087468000000001</v>
      </c>
      <c r="N2201" s="31">
        <v>8.21495E-2</v>
      </c>
    </row>
    <row r="2202" spans="1:14" x14ac:dyDescent="0.25">
      <c r="A2202" s="1" t="s">
        <v>465</v>
      </c>
      <c r="B2202" s="1">
        <v>1012198</v>
      </c>
      <c r="C2202" s="1">
        <v>2022</v>
      </c>
      <c r="D2202" s="1" t="s">
        <v>0</v>
      </c>
      <c r="E2202" s="1" t="s">
        <v>1</v>
      </c>
      <c r="F2202" s="1" t="s">
        <v>2</v>
      </c>
      <c r="G2202" s="1" t="s">
        <v>3</v>
      </c>
      <c r="H2202" s="1" t="s">
        <v>7</v>
      </c>
      <c r="I2202" s="1"/>
      <c r="J2202" s="1"/>
      <c r="K2202" s="1"/>
      <c r="L2202" s="28">
        <v>1576</v>
      </c>
      <c r="M2202" s="31">
        <v>65.134547299999994</v>
      </c>
      <c r="N2202" s="31">
        <v>2.4225367000000002</v>
      </c>
    </row>
    <row r="2203" spans="1:14" x14ac:dyDescent="0.25">
      <c r="A2203" s="1" t="s">
        <v>321</v>
      </c>
      <c r="B2203" s="1">
        <v>1012200</v>
      </c>
      <c r="C2203" s="1">
        <v>2022</v>
      </c>
      <c r="D2203" s="1" t="s">
        <v>0</v>
      </c>
      <c r="E2203" s="1" t="s">
        <v>1</v>
      </c>
      <c r="F2203" s="1" t="s">
        <v>2</v>
      </c>
      <c r="G2203" s="1" t="s">
        <v>3</v>
      </c>
      <c r="H2203" s="1" t="s">
        <v>8</v>
      </c>
      <c r="I2203" s="1"/>
      <c r="J2203" s="1"/>
      <c r="K2203" s="1"/>
      <c r="L2203" s="28">
        <v>3</v>
      </c>
      <c r="M2203" s="31">
        <v>4.0849947999999996</v>
      </c>
      <c r="N2203" s="31">
        <v>0.42144579999999998</v>
      </c>
    </row>
    <row r="2204" spans="1:14" x14ac:dyDescent="0.25">
      <c r="A2204" s="1" t="s">
        <v>323</v>
      </c>
      <c r="B2204" s="1">
        <v>1012201</v>
      </c>
      <c r="C2204" s="1">
        <v>2022</v>
      </c>
      <c r="D2204" s="1" t="s">
        <v>0</v>
      </c>
      <c r="E2204" s="1" t="s">
        <v>1</v>
      </c>
      <c r="F2204" s="1" t="s">
        <v>2</v>
      </c>
      <c r="G2204" s="1" t="s">
        <v>3</v>
      </c>
      <c r="H2204" s="1" t="s">
        <v>7</v>
      </c>
      <c r="I2204" s="1"/>
      <c r="J2204" s="1"/>
      <c r="K2204" s="1"/>
      <c r="L2204" s="28">
        <v>56</v>
      </c>
      <c r="M2204" s="31">
        <v>0.4233133</v>
      </c>
      <c r="N2204" s="31">
        <v>1.1416000000000001E-2</v>
      </c>
    </row>
    <row r="2205" spans="1:14" x14ac:dyDescent="0.25">
      <c r="A2205" s="1" t="s">
        <v>451</v>
      </c>
      <c r="B2205" s="1">
        <v>1012204</v>
      </c>
      <c r="C2205" s="1">
        <v>2022</v>
      </c>
      <c r="D2205" s="1" t="s">
        <v>0</v>
      </c>
      <c r="E2205" s="1" t="s">
        <v>1</v>
      </c>
      <c r="F2205" s="1" t="s">
        <v>2</v>
      </c>
      <c r="G2205" s="1" t="s">
        <v>3</v>
      </c>
      <c r="H2205" s="1" t="s">
        <v>9</v>
      </c>
      <c r="I2205" s="1"/>
      <c r="J2205" s="1"/>
      <c r="K2205" s="1"/>
      <c r="L2205" s="28">
        <v>163</v>
      </c>
      <c r="M2205" s="31">
        <v>4.45</v>
      </c>
      <c r="N2205" s="31">
        <v>0.1</v>
      </c>
    </row>
    <row r="2206" spans="1:14" x14ac:dyDescent="0.25">
      <c r="A2206" s="1" t="s">
        <v>451</v>
      </c>
      <c r="B2206" s="1">
        <v>1012204</v>
      </c>
      <c r="C2206" s="1">
        <v>2022</v>
      </c>
      <c r="D2206" s="1" t="s">
        <v>0</v>
      </c>
      <c r="E2206" s="1" t="s">
        <v>1</v>
      </c>
      <c r="F2206" s="1" t="s">
        <v>2</v>
      </c>
      <c r="G2206" s="1" t="s">
        <v>3</v>
      </c>
      <c r="H2206" s="1" t="s">
        <v>5</v>
      </c>
      <c r="I2206" s="1"/>
      <c r="J2206" s="1"/>
      <c r="K2206" s="1"/>
      <c r="L2206" s="28">
        <v>0</v>
      </c>
      <c r="M2206" s="31">
        <v>0</v>
      </c>
      <c r="N2206" s="31">
        <v>0</v>
      </c>
    </row>
    <row r="2207" spans="1:14" x14ac:dyDescent="0.25">
      <c r="A2207" s="1" t="s">
        <v>451</v>
      </c>
      <c r="B2207" s="1">
        <v>1012204</v>
      </c>
      <c r="C2207" s="1">
        <v>2022</v>
      </c>
      <c r="D2207" s="1" t="s">
        <v>0</v>
      </c>
      <c r="E2207" s="1" t="s">
        <v>1</v>
      </c>
      <c r="F2207" s="1" t="s">
        <v>2</v>
      </c>
      <c r="G2207" s="1" t="s">
        <v>3</v>
      </c>
      <c r="H2207" s="1" t="s">
        <v>10</v>
      </c>
      <c r="I2207" s="1"/>
      <c r="J2207" s="1"/>
      <c r="K2207" s="1"/>
      <c r="L2207" s="28">
        <v>128</v>
      </c>
      <c r="M2207" s="31">
        <v>321.41000000000003</v>
      </c>
      <c r="N2207" s="31">
        <v>13.9</v>
      </c>
    </row>
    <row r="2208" spans="1:14" x14ac:dyDescent="0.25">
      <c r="A2208" s="1" t="s">
        <v>451</v>
      </c>
      <c r="B2208" s="1">
        <v>1012204</v>
      </c>
      <c r="C2208" s="1">
        <v>2022</v>
      </c>
      <c r="D2208" s="1" t="s">
        <v>0</v>
      </c>
      <c r="E2208" s="1" t="s">
        <v>1</v>
      </c>
      <c r="F2208" s="1" t="s">
        <v>2</v>
      </c>
      <c r="G2208" s="1" t="s">
        <v>3</v>
      </c>
      <c r="H2208" s="1" t="s">
        <v>6</v>
      </c>
      <c r="I2208" s="1"/>
      <c r="J2208" s="1"/>
      <c r="K2208" s="1"/>
      <c r="L2208" s="28">
        <v>183</v>
      </c>
      <c r="M2208" s="31">
        <v>271.62</v>
      </c>
      <c r="N2208" s="31">
        <v>11.7</v>
      </c>
    </row>
    <row r="2209" spans="1:14" x14ac:dyDescent="0.25">
      <c r="A2209" s="1" t="s">
        <v>451</v>
      </c>
      <c r="B2209" s="1">
        <v>1012204</v>
      </c>
      <c r="C2209" s="1">
        <v>2022</v>
      </c>
      <c r="D2209" s="1" t="s">
        <v>0</v>
      </c>
      <c r="E2209" s="1" t="s">
        <v>1</v>
      </c>
      <c r="F2209" s="1" t="s">
        <v>2</v>
      </c>
      <c r="G2209" s="1" t="s">
        <v>3</v>
      </c>
      <c r="H2209" s="1" t="s">
        <v>7</v>
      </c>
      <c r="I2209" s="1"/>
      <c r="J2209" s="1"/>
      <c r="K2209" s="1"/>
      <c r="L2209" s="28">
        <v>5237</v>
      </c>
      <c r="M2209" s="31">
        <v>195.36</v>
      </c>
      <c r="N2209" s="31">
        <v>13</v>
      </c>
    </row>
    <row r="2210" spans="1:14" x14ac:dyDescent="0.25">
      <c r="A2210" s="1" t="s">
        <v>451</v>
      </c>
      <c r="B2210" s="1">
        <v>1012204</v>
      </c>
      <c r="C2210" s="1">
        <v>2022</v>
      </c>
      <c r="D2210" s="1" t="s">
        <v>0</v>
      </c>
      <c r="E2210" s="1" t="s">
        <v>1</v>
      </c>
      <c r="F2210" s="1" t="s">
        <v>2</v>
      </c>
      <c r="G2210" s="1" t="s">
        <v>3</v>
      </c>
      <c r="H2210" s="1" t="s">
        <v>8</v>
      </c>
      <c r="I2210" s="1"/>
      <c r="J2210" s="1"/>
      <c r="K2210" s="1"/>
      <c r="L2210" s="28">
        <v>0</v>
      </c>
      <c r="M2210" s="31">
        <v>0</v>
      </c>
      <c r="N2210" s="31">
        <v>0</v>
      </c>
    </row>
    <row r="2211" spans="1:14" x14ac:dyDescent="0.25">
      <c r="A2211" s="1" t="s">
        <v>451</v>
      </c>
      <c r="B2211" s="1">
        <v>1012204</v>
      </c>
      <c r="C2211" s="1">
        <v>2022</v>
      </c>
      <c r="D2211" s="1" t="s">
        <v>0</v>
      </c>
      <c r="E2211" s="1" t="s">
        <v>1</v>
      </c>
      <c r="F2211" s="1" t="s">
        <v>2</v>
      </c>
      <c r="G2211" s="1" t="s">
        <v>3</v>
      </c>
      <c r="H2211" s="1" t="s">
        <v>4</v>
      </c>
      <c r="I2211" s="1"/>
      <c r="J2211" s="1"/>
      <c r="K2211" s="1"/>
      <c r="L2211" s="28">
        <v>0</v>
      </c>
      <c r="M2211" s="31">
        <v>0</v>
      </c>
      <c r="N2211" s="31">
        <v>0</v>
      </c>
    </row>
    <row r="2212" spans="1:14" x14ac:dyDescent="0.25">
      <c r="A2212" s="1" t="s">
        <v>464</v>
      </c>
      <c r="B2212" s="1">
        <v>1012205</v>
      </c>
      <c r="C2212" s="1">
        <v>2022</v>
      </c>
      <c r="D2212" s="1" t="s">
        <v>0</v>
      </c>
      <c r="E2212" s="1" t="s">
        <v>1</v>
      </c>
      <c r="F2212" s="1" t="s">
        <v>2</v>
      </c>
      <c r="G2212" s="1" t="s">
        <v>3</v>
      </c>
      <c r="H2212" s="1" t="s">
        <v>6</v>
      </c>
      <c r="I2212" s="1"/>
      <c r="J2212" s="1"/>
      <c r="K2212" s="1"/>
      <c r="L2212" s="28">
        <v>11</v>
      </c>
      <c r="M2212" s="31">
        <v>128.7254753</v>
      </c>
      <c r="N2212" s="31">
        <v>8.2307672000000007</v>
      </c>
    </row>
    <row r="2213" spans="1:14" x14ac:dyDescent="0.25">
      <c r="A2213" s="1" t="s">
        <v>464</v>
      </c>
      <c r="B2213" s="1">
        <v>1012205</v>
      </c>
      <c r="C2213" s="1">
        <v>2022</v>
      </c>
      <c r="D2213" s="1" t="s">
        <v>0</v>
      </c>
      <c r="E2213" s="1" t="s">
        <v>1</v>
      </c>
      <c r="F2213" s="1" t="s">
        <v>2</v>
      </c>
      <c r="G2213" s="1" t="s">
        <v>3</v>
      </c>
      <c r="H2213" s="1" t="s">
        <v>7</v>
      </c>
      <c r="I2213" s="1"/>
      <c r="J2213" s="1"/>
      <c r="K2213" s="1"/>
      <c r="L2213" s="28">
        <v>2199</v>
      </c>
      <c r="M2213" s="31">
        <v>287.10490870000001</v>
      </c>
      <c r="N2213" s="31">
        <v>18.3576224</v>
      </c>
    </row>
    <row r="2214" spans="1:14" x14ac:dyDescent="0.25">
      <c r="A2214" s="1" t="s">
        <v>377</v>
      </c>
      <c r="B2214" s="1">
        <v>1012207</v>
      </c>
      <c r="C2214" s="1">
        <v>2022</v>
      </c>
      <c r="D2214" s="1" t="s">
        <v>0</v>
      </c>
      <c r="E2214" s="1" t="s">
        <v>1</v>
      </c>
      <c r="F2214" s="1" t="s">
        <v>2</v>
      </c>
      <c r="G2214" s="1" t="s">
        <v>3</v>
      </c>
      <c r="H2214" s="1" t="s">
        <v>6</v>
      </c>
      <c r="I2214" s="1"/>
      <c r="J2214" s="1"/>
      <c r="K2214" s="1"/>
      <c r="L2214" s="28">
        <v>353</v>
      </c>
      <c r="M2214" s="31">
        <v>590.13</v>
      </c>
      <c r="N2214" s="31">
        <v>25.5</v>
      </c>
    </row>
    <row r="2215" spans="1:14" x14ac:dyDescent="0.25">
      <c r="A2215" s="1" t="s">
        <v>377</v>
      </c>
      <c r="B2215" s="1">
        <v>1012207</v>
      </c>
      <c r="C2215" s="1">
        <v>2022</v>
      </c>
      <c r="D2215" s="1" t="s">
        <v>0</v>
      </c>
      <c r="E2215" s="1" t="s">
        <v>1</v>
      </c>
      <c r="F2215" s="1" t="s">
        <v>2</v>
      </c>
      <c r="G2215" s="1" t="s">
        <v>3</v>
      </c>
      <c r="H2215" s="1" t="s">
        <v>8</v>
      </c>
      <c r="I2215" s="1"/>
      <c r="J2215" s="1"/>
      <c r="K2215" s="1"/>
      <c r="L2215" s="28">
        <v>2</v>
      </c>
      <c r="M2215" s="31">
        <v>0.02</v>
      </c>
      <c r="N2215" s="31">
        <v>0</v>
      </c>
    </row>
    <row r="2216" spans="1:14" x14ac:dyDescent="0.25">
      <c r="A2216" s="1" t="s">
        <v>377</v>
      </c>
      <c r="B2216" s="1">
        <v>1012207</v>
      </c>
      <c r="C2216" s="1">
        <v>2022</v>
      </c>
      <c r="D2216" s="1" t="s">
        <v>0</v>
      </c>
      <c r="E2216" s="1" t="s">
        <v>1</v>
      </c>
      <c r="F2216" s="1" t="s">
        <v>2</v>
      </c>
      <c r="G2216" s="1" t="s">
        <v>3</v>
      </c>
      <c r="H2216" s="1" t="s">
        <v>7</v>
      </c>
      <c r="I2216" s="1"/>
      <c r="J2216" s="1"/>
      <c r="K2216" s="1"/>
      <c r="L2216" s="28">
        <v>1770</v>
      </c>
      <c r="M2216" s="31">
        <v>31.32</v>
      </c>
      <c r="N2216" s="31">
        <v>0.6</v>
      </c>
    </row>
    <row r="2217" spans="1:14" x14ac:dyDescent="0.25">
      <c r="A2217" s="1" t="s">
        <v>377</v>
      </c>
      <c r="B2217" s="1">
        <v>1012207</v>
      </c>
      <c r="C2217" s="1">
        <v>2022</v>
      </c>
      <c r="D2217" s="1" t="s">
        <v>0</v>
      </c>
      <c r="E2217" s="1" t="s">
        <v>1</v>
      </c>
      <c r="F2217" s="1" t="s">
        <v>2</v>
      </c>
      <c r="G2217" s="1" t="s">
        <v>3</v>
      </c>
      <c r="H2217" s="1" t="s">
        <v>4</v>
      </c>
      <c r="I2217" s="1"/>
      <c r="J2217" s="1"/>
      <c r="K2217" s="1"/>
      <c r="L2217" s="28">
        <v>8</v>
      </c>
      <c r="M2217" s="31">
        <v>1.34</v>
      </c>
      <c r="N2217" s="31">
        <v>0</v>
      </c>
    </row>
    <row r="2218" spans="1:14" x14ac:dyDescent="0.25">
      <c r="A2218" s="1" t="s">
        <v>377</v>
      </c>
      <c r="B2218" s="1">
        <v>1012207</v>
      </c>
      <c r="C2218" s="1">
        <v>2022</v>
      </c>
      <c r="D2218" s="1" t="s">
        <v>0</v>
      </c>
      <c r="E2218" s="1" t="s">
        <v>1</v>
      </c>
      <c r="F2218" s="1" t="s">
        <v>2</v>
      </c>
      <c r="G2218" s="1" t="s">
        <v>3</v>
      </c>
      <c r="H2218" s="1" t="s">
        <v>5</v>
      </c>
      <c r="I2218" s="1"/>
      <c r="J2218" s="1"/>
      <c r="K2218" s="1"/>
      <c r="L2218" s="28">
        <v>0</v>
      </c>
      <c r="M2218" s="31">
        <v>0</v>
      </c>
      <c r="N2218" s="31">
        <v>0</v>
      </c>
    </row>
    <row r="2219" spans="1:14" x14ac:dyDescent="0.25">
      <c r="A2219" s="1" t="s">
        <v>377</v>
      </c>
      <c r="B2219" s="1">
        <v>1012207</v>
      </c>
      <c r="C2219" s="1">
        <v>2022</v>
      </c>
      <c r="D2219" s="1" t="s">
        <v>0</v>
      </c>
      <c r="E2219" s="1" t="s">
        <v>1</v>
      </c>
      <c r="F2219" s="1" t="s">
        <v>2</v>
      </c>
      <c r="G2219" s="1" t="s">
        <v>3</v>
      </c>
      <c r="H2219" s="1" t="s">
        <v>10</v>
      </c>
      <c r="I2219" s="1"/>
      <c r="J2219" s="1"/>
      <c r="K2219" s="1"/>
      <c r="L2219" s="28">
        <v>64</v>
      </c>
      <c r="M2219" s="31">
        <v>133.15</v>
      </c>
      <c r="N2219" s="31">
        <v>5.7</v>
      </c>
    </row>
    <row r="2220" spans="1:14" x14ac:dyDescent="0.25">
      <c r="A2220" s="1" t="s">
        <v>377</v>
      </c>
      <c r="B2220" s="1">
        <v>1012207</v>
      </c>
      <c r="C2220" s="1">
        <v>2022</v>
      </c>
      <c r="D2220" s="1" t="s">
        <v>0</v>
      </c>
      <c r="E2220" s="1" t="s">
        <v>1</v>
      </c>
      <c r="F2220" s="1" t="s">
        <v>2</v>
      </c>
      <c r="G2220" s="1" t="s">
        <v>3</v>
      </c>
      <c r="H2220" s="1" t="s">
        <v>9</v>
      </c>
      <c r="I2220" s="1"/>
      <c r="J2220" s="1"/>
      <c r="K2220" s="1"/>
      <c r="L2220" s="28">
        <v>308</v>
      </c>
      <c r="M2220" s="31">
        <v>20.04</v>
      </c>
      <c r="N2220" s="31">
        <v>0.7</v>
      </c>
    </row>
    <row r="2221" spans="1:14" x14ac:dyDescent="0.25">
      <c r="A2221" s="1" t="s">
        <v>735</v>
      </c>
      <c r="B2221" s="1">
        <v>1012208</v>
      </c>
      <c r="C2221" s="1">
        <v>2022</v>
      </c>
      <c r="D2221" s="1" t="s">
        <v>0</v>
      </c>
      <c r="E2221" s="1" t="s">
        <v>1</v>
      </c>
      <c r="F2221" s="1" t="s">
        <v>2</v>
      </c>
      <c r="G2221" s="1" t="s">
        <v>3</v>
      </c>
      <c r="H2221" s="1" t="s">
        <v>8</v>
      </c>
      <c r="I2221" s="1"/>
      <c r="J2221" s="1"/>
      <c r="K2221" s="1"/>
      <c r="L2221" s="28">
        <v>0</v>
      </c>
      <c r="M2221" s="31">
        <v>0</v>
      </c>
      <c r="N2221" s="31">
        <v>0</v>
      </c>
    </row>
    <row r="2222" spans="1:14" x14ac:dyDescent="0.25">
      <c r="A2222" s="1" t="s">
        <v>735</v>
      </c>
      <c r="B2222" s="1">
        <v>1012208</v>
      </c>
      <c r="C2222" s="1">
        <v>2022</v>
      </c>
      <c r="D2222" s="1" t="s">
        <v>0</v>
      </c>
      <c r="E2222" s="1" t="s">
        <v>1</v>
      </c>
      <c r="F2222" s="1" t="s">
        <v>2</v>
      </c>
      <c r="G2222" s="1" t="s">
        <v>3</v>
      </c>
      <c r="H2222" s="1" t="s">
        <v>5</v>
      </c>
      <c r="I2222" s="1"/>
      <c r="J2222" s="1"/>
      <c r="K2222" s="1"/>
      <c r="L2222" s="28">
        <v>0</v>
      </c>
      <c r="M2222" s="31">
        <v>0</v>
      </c>
      <c r="N2222" s="31">
        <v>0</v>
      </c>
    </row>
    <row r="2223" spans="1:14" x14ac:dyDescent="0.25">
      <c r="A2223" s="1" t="s">
        <v>735</v>
      </c>
      <c r="B2223" s="1">
        <v>1012208</v>
      </c>
      <c r="C2223" s="1">
        <v>2022</v>
      </c>
      <c r="D2223" s="1" t="s">
        <v>0</v>
      </c>
      <c r="E2223" s="1" t="s">
        <v>1</v>
      </c>
      <c r="F2223" s="1" t="s">
        <v>2</v>
      </c>
      <c r="G2223" s="1" t="s">
        <v>3</v>
      </c>
      <c r="H2223" s="1" t="s">
        <v>6</v>
      </c>
      <c r="I2223" s="1"/>
      <c r="J2223" s="1"/>
      <c r="K2223" s="1"/>
      <c r="L2223" s="28">
        <v>0</v>
      </c>
      <c r="M2223" s="31">
        <v>0</v>
      </c>
      <c r="N2223" s="31">
        <v>0</v>
      </c>
    </row>
    <row r="2224" spans="1:14" x14ac:dyDescent="0.25">
      <c r="A2224" s="1" t="s">
        <v>735</v>
      </c>
      <c r="B2224" s="1">
        <v>1012208</v>
      </c>
      <c r="C2224" s="1">
        <v>2022</v>
      </c>
      <c r="D2224" s="1" t="s">
        <v>0</v>
      </c>
      <c r="E2224" s="1" t="s">
        <v>1</v>
      </c>
      <c r="F2224" s="1" t="s">
        <v>2</v>
      </c>
      <c r="G2224" s="1" t="s">
        <v>3</v>
      </c>
      <c r="H2224" s="1" t="s">
        <v>7</v>
      </c>
      <c r="I2224" s="1"/>
      <c r="J2224" s="1"/>
      <c r="K2224" s="1"/>
      <c r="L2224" s="28">
        <v>190</v>
      </c>
      <c r="M2224" s="31">
        <v>5.91</v>
      </c>
      <c r="N2224" s="31">
        <v>0.1</v>
      </c>
    </row>
    <row r="2225" spans="1:14" x14ac:dyDescent="0.25">
      <c r="A2225" s="1" t="s">
        <v>735</v>
      </c>
      <c r="B2225" s="1">
        <v>1012208</v>
      </c>
      <c r="C2225" s="1">
        <v>2022</v>
      </c>
      <c r="D2225" s="1" t="s">
        <v>0</v>
      </c>
      <c r="E2225" s="1" t="s">
        <v>1</v>
      </c>
      <c r="F2225" s="1" t="s">
        <v>2</v>
      </c>
      <c r="G2225" s="1" t="s">
        <v>3</v>
      </c>
      <c r="H2225" s="1" t="s">
        <v>9</v>
      </c>
      <c r="I2225" s="1"/>
      <c r="J2225" s="1"/>
      <c r="K2225" s="1"/>
      <c r="L2225" s="28">
        <v>0</v>
      </c>
      <c r="M2225" s="31">
        <v>0</v>
      </c>
      <c r="N2225" s="31">
        <v>0</v>
      </c>
    </row>
    <row r="2226" spans="1:14" x14ac:dyDescent="0.25">
      <c r="A2226" s="1" t="s">
        <v>735</v>
      </c>
      <c r="B2226" s="1">
        <v>1012208</v>
      </c>
      <c r="C2226" s="1">
        <v>2022</v>
      </c>
      <c r="D2226" s="1" t="s">
        <v>0</v>
      </c>
      <c r="E2226" s="1" t="s">
        <v>1</v>
      </c>
      <c r="F2226" s="1" t="s">
        <v>2</v>
      </c>
      <c r="G2226" s="1" t="s">
        <v>3</v>
      </c>
      <c r="H2226" s="1" t="s">
        <v>10</v>
      </c>
      <c r="I2226" s="1"/>
      <c r="J2226" s="1"/>
      <c r="K2226" s="1"/>
      <c r="L2226" s="28">
        <v>0</v>
      </c>
      <c r="M2226" s="31">
        <v>0</v>
      </c>
      <c r="N2226" s="31">
        <v>0</v>
      </c>
    </row>
    <row r="2227" spans="1:14" x14ac:dyDescent="0.25">
      <c r="A2227" s="1" t="s">
        <v>735</v>
      </c>
      <c r="B2227" s="1">
        <v>1012208</v>
      </c>
      <c r="C2227" s="1">
        <v>2022</v>
      </c>
      <c r="D2227" s="1" t="s">
        <v>0</v>
      </c>
      <c r="E2227" s="1" t="s">
        <v>1</v>
      </c>
      <c r="F2227" s="1" t="s">
        <v>2</v>
      </c>
      <c r="G2227" s="1" t="s">
        <v>3</v>
      </c>
      <c r="H2227" s="1" t="s">
        <v>4</v>
      </c>
      <c r="I2227" s="1"/>
      <c r="J2227" s="1"/>
      <c r="K2227" s="1"/>
      <c r="L2227" s="28">
        <v>0</v>
      </c>
      <c r="M2227" s="31">
        <v>0</v>
      </c>
      <c r="N2227" s="31">
        <v>0</v>
      </c>
    </row>
    <row r="2228" spans="1:14" x14ac:dyDescent="0.25">
      <c r="A2228" s="1" t="s">
        <v>450</v>
      </c>
      <c r="B2228" s="1">
        <v>1012209</v>
      </c>
      <c r="C2228" s="1">
        <v>2022</v>
      </c>
      <c r="D2228" s="1" t="s">
        <v>0</v>
      </c>
      <c r="E2228" s="1" t="s">
        <v>1</v>
      </c>
      <c r="F2228" s="1" t="s">
        <v>2</v>
      </c>
      <c r="G2228" s="1" t="s">
        <v>3</v>
      </c>
      <c r="H2228" s="1" t="s">
        <v>4</v>
      </c>
      <c r="I2228" s="1"/>
      <c r="J2228" s="1"/>
      <c r="K2228" s="1"/>
      <c r="L2228" s="28">
        <v>0</v>
      </c>
      <c r="M2228" s="31">
        <v>0</v>
      </c>
      <c r="N2228" s="31">
        <v>0</v>
      </c>
    </row>
    <row r="2229" spans="1:14" x14ac:dyDescent="0.25">
      <c r="A2229" s="1" t="s">
        <v>450</v>
      </c>
      <c r="B2229" s="1">
        <v>1012209</v>
      </c>
      <c r="C2229" s="1">
        <v>2022</v>
      </c>
      <c r="D2229" s="1" t="s">
        <v>0</v>
      </c>
      <c r="E2229" s="1" t="s">
        <v>1</v>
      </c>
      <c r="F2229" s="1" t="s">
        <v>2</v>
      </c>
      <c r="G2229" s="1" t="s">
        <v>3</v>
      </c>
      <c r="H2229" s="1" t="s">
        <v>8</v>
      </c>
      <c r="I2229" s="1"/>
      <c r="J2229" s="1"/>
      <c r="K2229" s="1"/>
      <c r="L2229" s="28">
        <v>0</v>
      </c>
      <c r="M2229" s="31">
        <v>0</v>
      </c>
      <c r="N2229" s="31">
        <v>0</v>
      </c>
    </row>
    <row r="2230" spans="1:14" x14ac:dyDescent="0.25">
      <c r="A2230" s="1" t="s">
        <v>450</v>
      </c>
      <c r="B2230" s="1">
        <v>1012209</v>
      </c>
      <c r="C2230" s="1">
        <v>2022</v>
      </c>
      <c r="D2230" s="1" t="s">
        <v>0</v>
      </c>
      <c r="E2230" s="1" t="s">
        <v>1</v>
      </c>
      <c r="F2230" s="1" t="s">
        <v>2</v>
      </c>
      <c r="G2230" s="1" t="s">
        <v>3</v>
      </c>
      <c r="H2230" s="1" t="s">
        <v>9</v>
      </c>
      <c r="I2230" s="1"/>
      <c r="J2230" s="1"/>
      <c r="K2230" s="1"/>
      <c r="L2230" s="28">
        <v>409</v>
      </c>
      <c r="M2230" s="31">
        <v>22.59</v>
      </c>
      <c r="N2230" s="31">
        <v>0.9</v>
      </c>
    </row>
    <row r="2231" spans="1:14" x14ac:dyDescent="0.25">
      <c r="A2231" s="1" t="s">
        <v>450</v>
      </c>
      <c r="B2231" s="1">
        <v>1012209</v>
      </c>
      <c r="C2231" s="1">
        <v>2022</v>
      </c>
      <c r="D2231" s="1" t="s">
        <v>0</v>
      </c>
      <c r="E2231" s="1" t="s">
        <v>1</v>
      </c>
      <c r="F2231" s="1" t="s">
        <v>2</v>
      </c>
      <c r="G2231" s="1" t="s">
        <v>3</v>
      </c>
      <c r="H2231" s="1" t="s">
        <v>6</v>
      </c>
      <c r="I2231" s="1"/>
      <c r="J2231" s="1"/>
      <c r="K2231" s="1"/>
      <c r="L2231" s="28">
        <v>28</v>
      </c>
      <c r="M2231" s="31">
        <v>38.89</v>
      </c>
      <c r="N2231" s="31">
        <v>1.7</v>
      </c>
    </row>
    <row r="2232" spans="1:14" x14ac:dyDescent="0.25">
      <c r="A2232" s="1" t="s">
        <v>450</v>
      </c>
      <c r="B2232" s="1">
        <v>1012209</v>
      </c>
      <c r="C2232" s="1">
        <v>2022</v>
      </c>
      <c r="D2232" s="1" t="s">
        <v>0</v>
      </c>
      <c r="E2232" s="1" t="s">
        <v>1</v>
      </c>
      <c r="F2232" s="1" t="s">
        <v>2</v>
      </c>
      <c r="G2232" s="1" t="s">
        <v>3</v>
      </c>
      <c r="H2232" s="1" t="s">
        <v>5</v>
      </c>
      <c r="I2232" s="1"/>
      <c r="J2232" s="1"/>
      <c r="K2232" s="1"/>
      <c r="L2232" s="28">
        <v>0</v>
      </c>
      <c r="M2232" s="31">
        <v>0</v>
      </c>
      <c r="N2232" s="31">
        <v>0</v>
      </c>
    </row>
    <row r="2233" spans="1:14" x14ac:dyDescent="0.25">
      <c r="A2233" s="1" t="s">
        <v>450</v>
      </c>
      <c r="B2233" s="1">
        <v>1012209</v>
      </c>
      <c r="C2233" s="1">
        <v>2022</v>
      </c>
      <c r="D2233" s="1" t="s">
        <v>0</v>
      </c>
      <c r="E2233" s="1" t="s">
        <v>1</v>
      </c>
      <c r="F2233" s="1" t="s">
        <v>2</v>
      </c>
      <c r="G2233" s="1" t="s">
        <v>3</v>
      </c>
      <c r="H2233" s="1" t="s">
        <v>7</v>
      </c>
      <c r="I2233" s="1"/>
      <c r="J2233" s="1"/>
      <c r="K2233" s="1"/>
      <c r="L2233" s="28">
        <v>13</v>
      </c>
      <c r="M2233" s="31">
        <v>0.39</v>
      </c>
      <c r="N2233" s="31">
        <v>0</v>
      </c>
    </row>
    <row r="2234" spans="1:14" x14ac:dyDescent="0.25">
      <c r="A2234" s="1" t="s">
        <v>450</v>
      </c>
      <c r="B2234" s="1">
        <v>1012209</v>
      </c>
      <c r="C2234" s="1">
        <v>2022</v>
      </c>
      <c r="D2234" s="1" t="s">
        <v>0</v>
      </c>
      <c r="E2234" s="1" t="s">
        <v>1</v>
      </c>
      <c r="F2234" s="1" t="s">
        <v>2</v>
      </c>
      <c r="G2234" s="1" t="s">
        <v>3</v>
      </c>
      <c r="H2234" s="1" t="s">
        <v>10</v>
      </c>
      <c r="I2234" s="1"/>
      <c r="J2234" s="1"/>
      <c r="K2234" s="1"/>
      <c r="L2234" s="28">
        <v>18</v>
      </c>
      <c r="M2234" s="31">
        <v>34.130000000000003</v>
      </c>
      <c r="N2234" s="31">
        <v>1.5</v>
      </c>
    </row>
    <row r="2235" spans="1:14" x14ac:dyDescent="0.25">
      <c r="A2235" s="1" t="s">
        <v>1445</v>
      </c>
      <c r="B2235" s="1">
        <v>1012211</v>
      </c>
      <c r="C2235" s="1">
        <v>2022</v>
      </c>
      <c r="D2235" s="1" t="s">
        <v>0</v>
      </c>
      <c r="E2235" s="1" t="s">
        <v>1</v>
      </c>
      <c r="F2235" s="1" t="s">
        <v>2</v>
      </c>
      <c r="G2235" s="1" t="s">
        <v>3</v>
      </c>
      <c r="H2235" s="1" t="s">
        <v>7</v>
      </c>
      <c r="I2235" s="1"/>
      <c r="J2235" s="1"/>
      <c r="K2235" s="1"/>
      <c r="L2235" s="28">
        <v>0</v>
      </c>
      <c r="M2235" s="31">
        <v>0</v>
      </c>
      <c r="N2235" s="31">
        <v>0</v>
      </c>
    </row>
    <row r="2236" spans="1:14" x14ac:dyDescent="0.25">
      <c r="A2236" s="1" t="s">
        <v>1445</v>
      </c>
      <c r="B2236" s="1">
        <v>1012211</v>
      </c>
      <c r="C2236" s="1">
        <v>2022</v>
      </c>
      <c r="D2236" s="1" t="s">
        <v>0</v>
      </c>
      <c r="E2236" s="1" t="s">
        <v>1</v>
      </c>
      <c r="F2236" s="1" t="s">
        <v>2</v>
      </c>
      <c r="G2236" s="1" t="s">
        <v>3</v>
      </c>
      <c r="H2236" s="1" t="s">
        <v>5</v>
      </c>
      <c r="I2236" s="1"/>
      <c r="J2236" s="1"/>
      <c r="K2236" s="1"/>
      <c r="L2236" s="28">
        <v>0</v>
      </c>
      <c r="M2236" s="31">
        <v>0</v>
      </c>
      <c r="N2236" s="31">
        <v>0</v>
      </c>
    </row>
    <row r="2237" spans="1:14" x14ac:dyDescent="0.25">
      <c r="A2237" s="1" t="s">
        <v>1445</v>
      </c>
      <c r="B2237" s="1">
        <v>1012211</v>
      </c>
      <c r="C2237" s="1">
        <v>2022</v>
      </c>
      <c r="D2237" s="1" t="s">
        <v>0</v>
      </c>
      <c r="E2237" s="1" t="s">
        <v>1</v>
      </c>
      <c r="F2237" s="1" t="s">
        <v>2</v>
      </c>
      <c r="G2237" s="1" t="s">
        <v>3</v>
      </c>
      <c r="H2237" s="1" t="s">
        <v>8</v>
      </c>
      <c r="I2237" s="1"/>
      <c r="J2237" s="1"/>
      <c r="K2237" s="1"/>
      <c r="L2237" s="28">
        <v>0</v>
      </c>
      <c r="M2237" s="31">
        <v>0</v>
      </c>
      <c r="N2237" s="31">
        <v>0</v>
      </c>
    </row>
    <row r="2238" spans="1:14" x14ac:dyDescent="0.25">
      <c r="A2238" s="1" t="s">
        <v>1445</v>
      </c>
      <c r="B2238" s="1">
        <v>1012211</v>
      </c>
      <c r="C2238" s="1">
        <v>2022</v>
      </c>
      <c r="D2238" s="1" t="s">
        <v>0</v>
      </c>
      <c r="E2238" s="1" t="s">
        <v>1</v>
      </c>
      <c r="F2238" s="1" t="s">
        <v>2</v>
      </c>
      <c r="G2238" s="1" t="s">
        <v>3</v>
      </c>
      <c r="H2238" s="1" t="s">
        <v>6</v>
      </c>
      <c r="I2238" s="1"/>
      <c r="J2238" s="1"/>
      <c r="K2238" s="1"/>
      <c r="L2238" s="28">
        <v>0</v>
      </c>
      <c r="M2238" s="31">
        <v>0</v>
      </c>
      <c r="N2238" s="31">
        <v>0</v>
      </c>
    </row>
    <row r="2239" spans="1:14" x14ac:dyDescent="0.25">
      <c r="A2239" s="1" t="s">
        <v>1445</v>
      </c>
      <c r="B2239" s="1">
        <v>1012211</v>
      </c>
      <c r="C2239" s="1">
        <v>2022</v>
      </c>
      <c r="D2239" s="1" t="s">
        <v>0</v>
      </c>
      <c r="E2239" s="1" t="s">
        <v>1</v>
      </c>
      <c r="F2239" s="1" t="s">
        <v>2</v>
      </c>
      <c r="G2239" s="1" t="s">
        <v>3</v>
      </c>
      <c r="H2239" s="1" t="s">
        <v>9</v>
      </c>
      <c r="I2239" s="1"/>
      <c r="J2239" s="1"/>
      <c r="K2239" s="1"/>
      <c r="L2239" s="28">
        <v>1</v>
      </c>
      <c r="M2239" s="31">
        <v>0.08</v>
      </c>
      <c r="N2239" s="31">
        <v>0</v>
      </c>
    </row>
    <row r="2240" spans="1:14" x14ac:dyDescent="0.25">
      <c r="A2240" s="1" t="s">
        <v>1445</v>
      </c>
      <c r="B2240" s="1">
        <v>1012211</v>
      </c>
      <c r="C2240" s="1">
        <v>2022</v>
      </c>
      <c r="D2240" s="1" t="s">
        <v>0</v>
      </c>
      <c r="E2240" s="1" t="s">
        <v>1</v>
      </c>
      <c r="F2240" s="1" t="s">
        <v>2</v>
      </c>
      <c r="G2240" s="1" t="s">
        <v>3</v>
      </c>
      <c r="H2240" s="1" t="s">
        <v>4</v>
      </c>
      <c r="I2240" s="1"/>
      <c r="J2240" s="1"/>
      <c r="K2240" s="1"/>
      <c r="L2240" s="28">
        <v>0</v>
      </c>
      <c r="M2240" s="31">
        <v>0</v>
      </c>
      <c r="N2240" s="31">
        <v>0</v>
      </c>
    </row>
    <row r="2241" spans="1:14" x14ac:dyDescent="0.25">
      <c r="A2241" s="1" t="s">
        <v>1445</v>
      </c>
      <c r="B2241" s="1">
        <v>1012211</v>
      </c>
      <c r="C2241" s="1">
        <v>2022</v>
      </c>
      <c r="D2241" s="1" t="s">
        <v>0</v>
      </c>
      <c r="E2241" s="1" t="s">
        <v>1</v>
      </c>
      <c r="F2241" s="1" t="s">
        <v>2</v>
      </c>
      <c r="G2241" s="1" t="s">
        <v>3</v>
      </c>
      <c r="H2241" s="1" t="s">
        <v>10</v>
      </c>
      <c r="I2241" s="1"/>
      <c r="J2241" s="1"/>
      <c r="K2241" s="1"/>
      <c r="L2241" s="28">
        <v>0</v>
      </c>
      <c r="M2241" s="31">
        <v>0</v>
      </c>
      <c r="N2241" s="31">
        <v>0</v>
      </c>
    </row>
    <row r="2242" spans="1:14" x14ac:dyDescent="0.25">
      <c r="A2242" s="1" t="s">
        <v>813</v>
      </c>
      <c r="B2242" s="1">
        <v>1012213</v>
      </c>
      <c r="C2242" s="1">
        <v>2022</v>
      </c>
      <c r="D2242" s="1" t="s">
        <v>0</v>
      </c>
      <c r="E2242" s="1" t="s">
        <v>1</v>
      </c>
      <c r="F2242" s="1" t="s">
        <v>2</v>
      </c>
      <c r="G2242" s="1" t="s">
        <v>3</v>
      </c>
      <c r="H2242" s="1" t="s">
        <v>9</v>
      </c>
      <c r="I2242" s="1"/>
      <c r="J2242" s="1"/>
      <c r="K2242" s="1"/>
      <c r="L2242" s="28">
        <v>693</v>
      </c>
      <c r="M2242" s="31">
        <v>7.9028575999999999</v>
      </c>
      <c r="N2242" s="31">
        <v>0.12583859999999999</v>
      </c>
    </row>
    <row r="2243" spans="1:14" x14ac:dyDescent="0.25">
      <c r="A2243" s="1" t="s">
        <v>813</v>
      </c>
      <c r="B2243" s="1">
        <v>1012213</v>
      </c>
      <c r="C2243" s="1">
        <v>2022</v>
      </c>
      <c r="D2243" s="1" t="s">
        <v>0</v>
      </c>
      <c r="E2243" s="1" t="s">
        <v>1</v>
      </c>
      <c r="F2243" s="1" t="s">
        <v>2</v>
      </c>
      <c r="G2243" s="1" t="s">
        <v>3</v>
      </c>
      <c r="H2243" s="1" t="s">
        <v>4</v>
      </c>
      <c r="I2243" s="1"/>
      <c r="J2243" s="1"/>
      <c r="K2243" s="1"/>
      <c r="L2243" s="28">
        <v>9</v>
      </c>
      <c r="M2243" s="31">
        <v>2.5548348000000001</v>
      </c>
      <c r="N2243" s="31">
        <v>4.0681099999999998E-2</v>
      </c>
    </row>
    <row r="2244" spans="1:14" x14ac:dyDescent="0.25">
      <c r="A2244" s="1" t="s">
        <v>813</v>
      </c>
      <c r="B2244" s="1">
        <v>1012213</v>
      </c>
      <c r="C2244" s="1">
        <v>2022</v>
      </c>
      <c r="D2244" s="1" t="s">
        <v>0</v>
      </c>
      <c r="E2244" s="1" t="s">
        <v>1</v>
      </c>
      <c r="F2244" s="1" t="s">
        <v>2</v>
      </c>
      <c r="G2244" s="1" t="s">
        <v>3</v>
      </c>
      <c r="H2244" s="1" t="s">
        <v>8</v>
      </c>
      <c r="I2244" s="1"/>
      <c r="J2244" s="1"/>
      <c r="K2244" s="1"/>
      <c r="L2244" s="28">
        <v>2</v>
      </c>
      <c r="M2244" s="31">
        <v>0.1860223</v>
      </c>
      <c r="N2244" s="31">
        <v>2.9621000000000001E-3</v>
      </c>
    </row>
    <row r="2245" spans="1:14" x14ac:dyDescent="0.25">
      <c r="A2245" s="1" t="s">
        <v>813</v>
      </c>
      <c r="B2245" s="1">
        <v>1012213</v>
      </c>
      <c r="C2245" s="1">
        <v>2022</v>
      </c>
      <c r="D2245" s="1" t="s">
        <v>0</v>
      </c>
      <c r="E2245" s="1" t="s">
        <v>1</v>
      </c>
      <c r="F2245" s="1" t="s">
        <v>2</v>
      </c>
      <c r="G2245" s="1" t="s">
        <v>3</v>
      </c>
      <c r="H2245" s="1" t="s">
        <v>5</v>
      </c>
      <c r="I2245" s="1"/>
      <c r="J2245" s="1"/>
      <c r="K2245" s="1"/>
      <c r="L2245" s="28">
        <v>0</v>
      </c>
      <c r="M2245" s="31">
        <v>0</v>
      </c>
      <c r="N2245" s="31">
        <v>0</v>
      </c>
    </row>
    <row r="2246" spans="1:14" x14ac:dyDescent="0.25">
      <c r="A2246" s="1" t="s">
        <v>813</v>
      </c>
      <c r="B2246" s="1">
        <v>1012213</v>
      </c>
      <c r="C2246" s="1">
        <v>2022</v>
      </c>
      <c r="D2246" s="1" t="s">
        <v>0</v>
      </c>
      <c r="E2246" s="1" t="s">
        <v>1</v>
      </c>
      <c r="F2246" s="1" t="s">
        <v>2</v>
      </c>
      <c r="G2246" s="1" t="s">
        <v>3</v>
      </c>
      <c r="H2246" s="1" t="s">
        <v>10</v>
      </c>
      <c r="I2246" s="1"/>
      <c r="J2246" s="1"/>
      <c r="K2246" s="1"/>
      <c r="L2246" s="28">
        <v>0</v>
      </c>
      <c r="M2246" s="31">
        <v>0</v>
      </c>
      <c r="N2246" s="31">
        <v>0</v>
      </c>
    </row>
    <row r="2247" spans="1:14" x14ac:dyDescent="0.25">
      <c r="A2247" s="1" t="s">
        <v>813</v>
      </c>
      <c r="B2247" s="1">
        <v>1012213</v>
      </c>
      <c r="C2247" s="1">
        <v>2022</v>
      </c>
      <c r="D2247" s="1" t="s">
        <v>0</v>
      </c>
      <c r="E2247" s="1" t="s">
        <v>1</v>
      </c>
      <c r="F2247" s="1" t="s">
        <v>2</v>
      </c>
      <c r="G2247" s="1" t="s">
        <v>3</v>
      </c>
      <c r="H2247" s="1" t="s">
        <v>6</v>
      </c>
      <c r="I2247" s="1"/>
      <c r="J2247" s="1"/>
      <c r="K2247" s="1"/>
      <c r="L2247" s="28">
        <v>21</v>
      </c>
      <c r="M2247" s="31">
        <v>16.278725300000001</v>
      </c>
      <c r="N2247" s="31">
        <v>0.25319730000000001</v>
      </c>
    </row>
    <row r="2248" spans="1:14" x14ac:dyDescent="0.25">
      <c r="A2248" s="1" t="s">
        <v>813</v>
      </c>
      <c r="B2248" s="1">
        <v>1012213</v>
      </c>
      <c r="C2248" s="1">
        <v>2022</v>
      </c>
      <c r="D2248" s="1" t="s">
        <v>0</v>
      </c>
      <c r="E2248" s="1" t="s">
        <v>1</v>
      </c>
      <c r="F2248" s="1" t="s">
        <v>2</v>
      </c>
      <c r="G2248" s="1" t="s">
        <v>3</v>
      </c>
      <c r="H2248" s="1" t="s">
        <v>7</v>
      </c>
      <c r="I2248" s="1"/>
      <c r="J2248" s="1"/>
      <c r="K2248" s="1"/>
      <c r="L2248" s="28">
        <v>2095</v>
      </c>
      <c r="M2248" s="31">
        <v>110.98954209999999</v>
      </c>
      <c r="N2248" s="31">
        <v>1.7673061999999999</v>
      </c>
    </row>
    <row r="2249" spans="1:14" x14ac:dyDescent="0.25">
      <c r="A2249" s="1" t="s">
        <v>549</v>
      </c>
      <c r="B2249" s="1">
        <v>1012214</v>
      </c>
      <c r="C2249" s="1">
        <v>2022</v>
      </c>
      <c r="D2249" s="1" t="s">
        <v>0</v>
      </c>
      <c r="E2249" s="1" t="s">
        <v>1</v>
      </c>
      <c r="F2249" s="1" t="s">
        <v>2</v>
      </c>
      <c r="G2249" s="1" t="s">
        <v>3</v>
      </c>
      <c r="H2249" s="1" t="s">
        <v>9</v>
      </c>
      <c r="I2249" s="1"/>
      <c r="J2249" s="1"/>
      <c r="K2249" s="1"/>
      <c r="L2249" s="28">
        <v>680</v>
      </c>
      <c r="M2249" s="31">
        <v>13.55</v>
      </c>
      <c r="N2249" s="31">
        <v>0.8</v>
      </c>
    </row>
    <row r="2250" spans="1:14" x14ac:dyDescent="0.25">
      <c r="A2250" s="1" t="s">
        <v>549</v>
      </c>
      <c r="B2250" s="1">
        <v>1012214</v>
      </c>
      <c r="C2250" s="1">
        <v>2022</v>
      </c>
      <c r="D2250" s="1" t="s">
        <v>0</v>
      </c>
      <c r="E2250" s="1" t="s">
        <v>1</v>
      </c>
      <c r="F2250" s="1" t="s">
        <v>2</v>
      </c>
      <c r="G2250" s="1" t="s">
        <v>3</v>
      </c>
      <c r="H2250" s="1" t="s">
        <v>4</v>
      </c>
      <c r="I2250" s="1"/>
      <c r="J2250" s="1"/>
      <c r="K2250" s="1"/>
      <c r="L2250" s="28">
        <v>11</v>
      </c>
      <c r="M2250" s="31">
        <v>6.41</v>
      </c>
      <c r="N2250" s="31">
        <v>0.6</v>
      </c>
    </row>
    <row r="2251" spans="1:14" x14ac:dyDescent="0.25">
      <c r="A2251" s="1" t="s">
        <v>549</v>
      </c>
      <c r="B2251" s="1">
        <v>1012214</v>
      </c>
      <c r="C2251" s="1">
        <v>2022</v>
      </c>
      <c r="D2251" s="1" t="s">
        <v>0</v>
      </c>
      <c r="E2251" s="1" t="s">
        <v>1</v>
      </c>
      <c r="F2251" s="1" t="s">
        <v>2</v>
      </c>
      <c r="G2251" s="1" t="s">
        <v>3</v>
      </c>
      <c r="H2251" s="1" t="s">
        <v>5</v>
      </c>
      <c r="I2251" s="1"/>
      <c r="J2251" s="1"/>
      <c r="K2251" s="1"/>
      <c r="L2251" s="28">
        <v>0</v>
      </c>
      <c r="M2251" s="31">
        <v>0</v>
      </c>
      <c r="N2251" s="31">
        <v>0</v>
      </c>
    </row>
    <row r="2252" spans="1:14" x14ac:dyDescent="0.25">
      <c r="A2252" s="1" t="s">
        <v>549</v>
      </c>
      <c r="B2252" s="1">
        <v>1012214</v>
      </c>
      <c r="C2252" s="1">
        <v>2022</v>
      </c>
      <c r="D2252" s="1" t="s">
        <v>0</v>
      </c>
      <c r="E2252" s="1" t="s">
        <v>1</v>
      </c>
      <c r="F2252" s="1" t="s">
        <v>2</v>
      </c>
      <c r="G2252" s="1" t="s">
        <v>3</v>
      </c>
      <c r="H2252" s="1" t="s">
        <v>7</v>
      </c>
      <c r="I2252" s="1"/>
      <c r="J2252" s="1"/>
      <c r="K2252" s="1"/>
      <c r="L2252" s="28">
        <v>201</v>
      </c>
      <c r="M2252" s="31">
        <v>24.62</v>
      </c>
      <c r="N2252" s="31">
        <v>2.2000000000000002</v>
      </c>
    </row>
    <row r="2253" spans="1:14" x14ac:dyDescent="0.25">
      <c r="A2253" s="1" t="s">
        <v>549</v>
      </c>
      <c r="B2253" s="1">
        <v>1012214</v>
      </c>
      <c r="C2253" s="1">
        <v>2022</v>
      </c>
      <c r="D2253" s="1" t="s">
        <v>0</v>
      </c>
      <c r="E2253" s="1" t="s">
        <v>1</v>
      </c>
      <c r="F2253" s="1" t="s">
        <v>2</v>
      </c>
      <c r="G2253" s="1" t="s">
        <v>3</v>
      </c>
      <c r="H2253" s="1" t="s">
        <v>10</v>
      </c>
      <c r="I2253" s="1"/>
      <c r="J2253" s="1"/>
      <c r="K2253" s="1"/>
      <c r="L2253" s="28">
        <v>12</v>
      </c>
      <c r="M2253" s="31">
        <v>2.94</v>
      </c>
      <c r="N2253" s="31">
        <v>0.3</v>
      </c>
    </row>
    <row r="2254" spans="1:14" x14ac:dyDescent="0.25">
      <c r="A2254" s="1" t="s">
        <v>549</v>
      </c>
      <c r="B2254" s="1">
        <v>1012214</v>
      </c>
      <c r="C2254" s="1">
        <v>2022</v>
      </c>
      <c r="D2254" s="1" t="s">
        <v>0</v>
      </c>
      <c r="E2254" s="1" t="s">
        <v>1</v>
      </c>
      <c r="F2254" s="1" t="s">
        <v>2</v>
      </c>
      <c r="G2254" s="1" t="s">
        <v>3</v>
      </c>
      <c r="H2254" s="1" t="s">
        <v>8</v>
      </c>
      <c r="I2254" s="1"/>
      <c r="J2254" s="1"/>
      <c r="K2254" s="1"/>
      <c r="L2254" s="28">
        <v>23</v>
      </c>
      <c r="M2254" s="31">
        <v>0.56000000000000005</v>
      </c>
      <c r="N2254" s="31">
        <v>0</v>
      </c>
    </row>
    <row r="2255" spans="1:14" x14ac:dyDescent="0.25">
      <c r="A2255" s="1" t="s">
        <v>549</v>
      </c>
      <c r="B2255" s="1">
        <v>1012214</v>
      </c>
      <c r="C2255" s="1">
        <v>2022</v>
      </c>
      <c r="D2255" s="1" t="s">
        <v>0</v>
      </c>
      <c r="E2255" s="1" t="s">
        <v>1</v>
      </c>
      <c r="F2255" s="1" t="s">
        <v>2</v>
      </c>
      <c r="G2255" s="1" t="s">
        <v>3</v>
      </c>
      <c r="H2255" s="1" t="s">
        <v>6</v>
      </c>
      <c r="I2255" s="1"/>
      <c r="J2255" s="1"/>
      <c r="K2255" s="1"/>
      <c r="L2255" s="28">
        <v>106</v>
      </c>
      <c r="M2255" s="31">
        <v>35.61</v>
      </c>
      <c r="N2255" s="31">
        <v>1.5</v>
      </c>
    </row>
    <row r="2256" spans="1:14" x14ac:dyDescent="0.25">
      <c r="A2256" s="1" t="s">
        <v>851</v>
      </c>
      <c r="B2256" s="1">
        <v>1012218</v>
      </c>
      <c r="C2256" s="1">
        <v>2022</v>
      </c>
      <c r="D2256" s="1" t="s">
        <v>0</v>
      </c>
      <c r="E2256" s="1" t="s">
        <v>1</v>
      </c>
      <c r="F2256" s="1" t="s">
        <v>2</v>
      </c>
      <c r="G2256" s="1" t="s">
        <v>3</v>
      </c>
      <c r="H2256" s="1" t="s">
        <v>4</v>
      </c>
      <c r="I2256" s="1"/>
      <c r="J2256" s="1"/>
      <c r="K2256" s="1"/>
      <c r="L2256" s="28">
        <v>2</v>
      </c>
      <c r="M2256" s="31">
        <v>0.80233889999999997</v>
      </c>
      <c r="N2256" s="31">
        <v>5.5800000000000001E-4</v>
      </c>
    </row>
    <row r="2257" spans="1:14" x14ac:dyDescent="0.25">
      <c r="A2257" s="1" t="s">
        <v>851</v>
      </c>
      <c r="B2257" s="1">
        <v>1012218</v>
      </c>
      <c r="C2257" s="1">
        <v>2022</v>
      </c>
      <c r="D2257" s="1" t="s">
        <v>0</v>
      </c>
      <c r="E2257" s="1" t="s">
        <v>1</v>
      </c>
      <c r="F2257" s="1" t="s">
        <v>2</v>
      </c>
      <c r="G2257" s="1" t="s">
        <v>3</v>
      </c>
      <c r="H2257" s="1" t="s">
        <v>5</v>
      </c>
      <c r="I2257" s="1"/>
      <c r="J2257" s="1"/>
      <c r="K2257" s="1"/>
      <c r="L2257" s="28">
        <v>1</v>
      </c>
      <c r="M2257" s="31">
        <v>7.2772088000000004</v>
      </c>
      <c r="N2257" s="31">
        <v>5.0606999999999996E-3</v>
      </c>
    </row>
    <row r="2258" spans="1:14" x14ac:dyDescent="0.25">
      <c r="A2258" s="1" t="s">
        <v>851</v>
      </c>
      <c r="B2258" s="1">
        <v>1012218</v>
      </c>
      <c r="C2258" s="1">
        <v>2022</v>
      </c>
      <c r="D2258" s="1" t="s">
        <v>0</v>
      </c>
      <c r="E2258" s="1" t="s">
        <v>1</v>
      </c>
      <c r="F2258" s="1" t="s">
        <v>2</v>
      </c>
      <c r="G2258" s="1" t="s">
        <v>3</v>
      </c>
      <c r="H2258" s="1" t="s">
        <v>7</v>
      </c>
      <c r="I2258" s="1"/>
      <c r="J2258" s="1"/>
      <c r="K2258" s="1"/>
      <c r="L2258" s="28">
        <v>7</v>
      </c>
      <c r="M2258" s="31">
        <v>4.6748620000000001</v>
      </c>
      <c r="N2258" s="31">
        <v>6.1136000000000003E-3</v>
      </c>
    </row>
    <row r="2259" spans="1:14" x14ac:dyDescent="0.25">
      <c r="A2259" s="1" t="s">
        <v>851</v>
      </c>
      <c r="B2259" s="1">
        <v>1012218</v>
      </c>
      <c r="C2259" s="1">
        <v>2022</v>
      </c>
      <c r="D2259" s="1" t="s">
        <v>0</v>
      </c>
      <c r="E2259" s="1" t="s">
        <v>1</v>
      </c>
      <c r="F2259" s="1" t="s">
        <v>2</v>
      </c>
      <c r="G2259" s="1" t="s">
        <v>3</v>
      </c>
      <c r="H2259" s="1" t="s">
        <v>6</v>
      </c>
      <c r="I2259" s="1"/>
      <c r="J2259" s="1"/>
      <c r="K2259" s="1"/>
      <c r="L2259" s="28">
        <v>0</v>
      </c>
      <c r="M2259" s="31">
        <v>0</v>
      </c>
      <c r="N2259" s="31">
        <v>0</v>
      </c>
    </row>
    <row r="2260" spans="1:14" x14ac:dyDescent="0.25">
      <c r="A2260" s="1" t="s">
        <v>851</v>
      </c>
      <c r="B2260" s="1">
        <v>1012218</v>
      </c>
      <c r="C2260" s="1">
        <v>2022</v>
      </c>
      <c r="D2260" s="1" t="s">
        <v>0</v>
      </c>
      <c r="E2260" s="1" t="s">
        <v>1</v>
      </c>
      <c r="F2260" s="1" t="s">
        <v>2</v>
      </c>
      <c r="G2260" s="1" t="s">
        <v>3</v>
      </c>
      <c r="H2260" s="1" t="s">
        <v>9</v>
      </c>
      <c r="I2260" s="1"/>
      <c r="J2260" s="1"/>
      <c r="K2260" s="1"/>
      <c r="L2260" s="28">
        <v>0</v>
      </c>
      <c r="M2260" s="31">
        <v>0</v>
      </c>
      <c r="N2260" s="31">
        <v>0</v>
      </c>
    </row>
    <row r="2261" spans="1:14" x14ac:dyDescent="0.25">
      <c r="A2261" s="1" t="s">
        <v>851</v>
      </c>
      <c r="B2261" s="1">
        <v>1012218</v>
      </c>
      <c r="C2261" s="1">
        <v>2022</v>
      </c>
      <c r="D2261" s="1" t="s">
        <v>0</v>
      </c>
      <c r="E2261" s="1" t="s">
        <v>1</v>
      </c>
      <c r="F2261" s="1" t="s">
        <v>2</v>
      </c>
      <c r="G2261" s="1" t="s">
        <v>3</v>
      </c>
      <c r="H2261" s="1" t="s">
        <v>10</v>
      </c>
      <c r="I2261" s="1"/>
      <c r="J2261" s="1"/>
      <c r="K2261" s="1"/>
      <c r="L2261" s="28">
        <v>2</v>
      </c>
      <c r="M2261" s="31">
        <v>0.64812049999999999</v>
      </c>
      <c r="N2261" s="31">
        <v>4.507E-4</v>
      </c>
    </row>
    <row r="2262" spans="1:14" x14ac:dyDescent="0.25">
      <c r="A2262" s="1" t="s">
        <v>851</v>
      </c>
      <c r="B2262" s="1">
        <v>1012218</v>
      </c>
      <c r="C2262" s="1">
        <v>2022</v>
      </c>
      <c r="D2262" s="1" t="s">
        <v>0</v>
      </c>
      <c r="E2262" s="1" t="s">
        <v>1</v>
      </c>
      <c r="F2262" s="1" t="s">
        <v>2</v>
      </c>
      <c r="G2262" s="1" t="s">
        <v>3</v>
      </c>
      <c r="H2262" s="1" t="s">
        <v>8</v>
      </c>
      <c r="I2262" s="1"/>
      <c r="J2262" s="1"/>
      <c r="K2262" s="1"/>
      <c r="L2262" s="28">
        <v>11</v>
      </c>
      <c r="M2262" s="31">
        <v>3.0392781000000002</v>
      </c>
      <c r="N2262" s="31">
        <v>2.5687000000000001E-3</v>
      </c>
    </row>
    <row r="2263" spans="1:14" x14ac:dyDescent="0.25">
      <c r="A2263" s="1" t="s">
        <v>435</v>
      </c>
      <c r="B2263" s="1">
        <v>1012231</v>
      </c>
      <c r="C2263" s="1">
        <v>2022</v>
      </c>
      <c r="D2263" s="1" t="s">
        <v>0</v>
      </c>
      <c r="E2263" s="1" t="s">
        <v>1</v>
      </c>
      <c r="F2263" s="1" t="s">
        <v>2</v>
      </c>
      <c r="G2263" s="1" t="s">
        <v>3</v>
      </c>
      <c r="H2263" s="1" t="s">
        <v>10</v>
      </c>
      <c r="I2263" s="1"/>
      <c r="J2263" s="1"/>
      <c r="K2263" s="1"/>
      <c r="L2263" s="28">
        <v>13</v>
      </c>
      <c r="M2263" s="31">
        <v>1.3899689</v>
      </c>
      <c r="N2263" s="31">
        <v>1.86342E-2</v>
      </c>
    </row>
    <row r="2264" spans="1:14" x14ac:dyDescent="0.25">
      <c r="A2264" s="1" t="s">
        <v>435</v>
      </c>
      <c r="B2264" s="1">
        <v>1012231</v>
      </c>
      <c r="C2264" s="1">
        <v>2022</v>
      </c>
      <c r="D2264" s="1" t="s">
        <v>0</v>
      </c>
      <c r="E2264" s="1" t="s">
        <v>1</v>
      </c>
      <c r="F2264" s="1" t="s">
        <v>2</v>
      </c>
      <c r="G2264" s="1" t="s">
        <v>3</v>
      </c>
      <c r="H2264" s="1" t="s">
        <v>9</v>
      </c>
      <c r="I2264" s="1"/>
      <c r="J2264" s="1"/>
      <c r="K2264" s="1"/>
      <c r="L2264" s="28">
        <v>0</v>
      </c>
      <c r="M2264" s="31">
        <v>0</v>
      </c>
      <c r="N2264" s="31">
        <v>0</v>
      </c>
    </row>
    <row r="2265" spans="1:14" x14ac:dyDescent="0.25">
      <c r="A2265" s="1" t="s">
        <v>435</v>
      </c>
      <c r="B2265" s="1">
        <v>1012231</v>
      </c>
      <c r="C2265" s="1">
        <v>2022</v>
      </c>
      <c r="D2265" s="1" t="s">
        <v>0</v>
      </c>
      <c r="E2265" s="1" t="s">
        <v>1</v>
      </c>
      <c r="F2265" s="1" t="s">
        <v>2</v>
      </c>
      <c r="G2265" s="1" t="s">
        <v>3</v>
      </c>
      <c r="H2265" s="1" t="s">
        <v>5</v>
      </c>
      <c r="I2265" s="1"/>
      <c r="J2265" s="1"/>
      <c r="K2265" s="1"/>
      <c r="L2265" s="28">
        <v>9</v>
      </c>
      <c r="M2265" s="31">
        <v>15.0008476</v>
      </c>
      <c r="N2265" s="31">
        <v>0.2011047</v>
      </c>
    </row>
    <row r="2266" spans="1:14" x14ac:dyDescent="0.25">
      <c r="A2266" s="1" t="s">
        <v>435</v>
      </c>
      <c r="B2266" s="1">
        <v>1012231</v>
      </c>
      <c r="C2266" s="1">
        <v>2022</v>
      </c>
      <c r="D2266" s="1" t="s">
        <v>0</v>
      </c>
      <c r="E2266" s="1" t="s">
        <v>1</v>
      </c>
      <c r="F2266" s="1" t="s">
        <v>2</v>
      </c>
      <c r="G2266" s="1" t="s">
        <v>3</v>
      </c>
      <c r="H2266" s="1" t="s">
        <v>4</v>
      </c>
      <c r="I2266" s="1"/>
      <c r="J2266" s="1"/>
      <c r="K2266" s="1"/>
      <c r="L2266" s="28">
        <v>0</v>
      </c>
      <c r="M2266" s="31">
        <v>0</v>
      </c>
      <c r="N2266" s="31">
        <v>0</v>
      </c>
    </row>
    <row r="2267" spans="1:14" x14ac:dyDescent="0.25">
      <c r="A2267" s="1" t="s">
        <v>435</v>
      </c>
      <c r="B2267" s="1">
        <v>1012231</v>
      </c>
      <c r="C2267" s="1">
        <v>2022</v>
      </c>
      <c r="D2267" s="1" t="s">
        <v>0</v>
      </c>
      <c r="E2267" s="1" t="s">
        <v>1</v>
      </c>
      <c r="F2267" s="1" t="s">
        <v>2</v>
      </c>
      <c r="G2267" s="1" t="s">
        <v>3</v>
      </c>
      <c r="H2267" s="1" t="s">
        <v>7</v>
      </c>
      <c r="I2267" s="1"/>
      <c r="J2267" s="1"/>
      <c r="K2267" s="1"/>
      <c r="L2267" s="28">
        <v>0</v>
      </c>
      <c r="M2267" s="31">
        <v>0</v>
      </c>
      <c r="N2267" s="31">
        <v>0</v>
      </c>
    </row>
    <row r="2268" spans="1:14" x14ac:dyDescent="0.25">
      <c r="A2268" s="1" t="s">
        <v>435</v>
      </c>
      <c r="B2268" s="1">
        <v>1012231</v>
      </c>
      <c r="C2268" s="1">
        <v>2022</v>
      </c>
      <c r="D2268" s="1" t="s">
        <v>0</v>
      </c>
      <c r="E2268" s="1" t="s">
        <v>1</v>
      </c>
      <c r="F2268" s="1" t="s">
        <v>2</v>
      </c>
      <c r="G2268" s="1" t="s">
        <v>3</v>
      </c>
      <c r="H2268" s="1" t="s">
        <v>6</v>
      </c>
      <c r="I2268" s="1"/>
      <c r="J2268" s="1"/>
      <c r="K2268" s="1"/>
      <c r="L2268" s="28">
        <v>0</v>
      </c>
      <c r="M2268" s="31">
        <v>0</v>
      </c>
      <c r="N2268" s="31">
        <v>0</v>
      </c>
    </row>
    <row r="2269" spans="1:14" x14ac:dyDescent="0.25">
      <c r="A2269" s="1" t="s">
        <v>435</v>
      </c>
      <c r="B2269" s="1">
        <v>1012231</v>
      </c>
      <c r="C2269" s="1">
        <v>2022</v>
      </c>
      <c r="D2269" s="1" t="s">
        <v>0</v>
      </c>
      <c r="E2269" s="1" t="s">
        <v>1</v>
      </c>
      <c r="F2269" s="1" t="s">
        <v>2</v>
      </c>
      <c r="G2269" s="1" t="s">
        <v>3</v>
      </c>
      <c r="H2269" s="1" t="s">
        <v>8</v>
      </c>
      <c r="I2269" s="1"/>
      <c r="J2269" s="1"/>
      <c r="K2269" s="1"/>
      <c r="L2269" s="28">
        <v>0</v>
      </c>
      <c r="M2269" s="31">
        <v>0</v>
      </c>
      <c r="N2269" s="31">
        <v>0</v>
      </c>
    </row>
    <row r="2270" spans="1:14" x14ac:dyDescent="0.25">
      <c r="A2270" s="1" t="s">
        <v>447</v>
      </c>
      <c r="B2270" s="1">
        <v>1012232</v>
      </c>
      <c r="C2270" s="1">
        <v>2022</v>
      </c>
      <c r="D2270" s="1" t="s">
        <v>0</v>
      </c>
      <c r="E2270" s="1" t="s">
        <v>1</v>
      </c>
      <c r="F2270" s="1" t="s">
        <v>2</v>
      </c>
      <c r="G2270" s="1" t="s">
        <v>3</v>
      </c>
      <c r="H2270" s="1" t="s">
        <v>5</v>
      </c>
      <c r="I2270" s="1"/>
      <c r="J2270" s="1"/>
      <c r="K2270" s="1"/>
      <c r="L2270" s="28">
        <v>0</v>
      </c>
      <c r="M2270" s="31">
        <v>0</v>
      </c>
      <c r="N2270" s="31">
        <v>0</v>
      </c>
    </row>
    <row r="2271" spans="1:14" x14ac:dyDescent="0.25">
      <c r="A2271" s="1" t="s">
        <v>447</v>
      </c>
      <c r="B2271" s="1">
        <v>1012232</v>
      </c>
      <c r="C2271" s="1">
        <v>2022</v>
      </c>
      <c r="D2271" s="1" t="s">
        <v>0</v>
      </c>
      <c r="E2271" s="1" t="s">
        <v>1</v>
      </c>
      <c r="F2271" s="1" t="s">
        <v>2</v>
      </c>
      <c r="G2271" s="1" t="s">
        <v>3</v>
      </c>
      <c r="H2271" s="1" t="s">
        <v>4</v>
      </c>
      <c r="I2271" s="1"/>
      <c r="J2271" s="1"/>
      <c r="K2271" s="1"/>
      <c r="L2271" s="28">
        <v>2</v>
      </c>
      <c r="M2271" s="31">
        <v>1.0022211999999999</v>
      </c>
      <c r="N2271" s="31">
        <v>6.4297999999999994E-2</v>
      </c>
    </row>
    <row r="2272" spans="1:14" x14ac:dyDescent="0.25">
      <c r="A2272" s="1" t="s">
        <v>447</v>
      </c>
      <c r="B2272" s="1">
        <v>1012232</v>
      </c>
      <c r="C2272" s="1">
        <v>2022</v>
      </c>
      <c r="D2272" s="1" t="s">
        <v>0</v>
      </c>
      <c r="E2272" s="1" t="s">
        <v>1</v>
      </c>
      <c r="F2272" s="1" t="s">
        <v>2</v>
      </c>
      <c r="G2272" s="1" t="s">
        <v>3</v>
      </c>
      <c r="H2272" s="1" t="s">
        <v>6</v>
      </c>
      <c r="I2272" s="1"/>
      <c r="J2272" s="1"/>
      <c r="K2272" s="1"/>
      <c r="L2272" s="28">
        <v>0</v>
      </c>
      <c r="M2272" s="31">
        <v>0</v>
      </c>
      <c r="N2272" s="31">
        <v>0</v>
      </c>
    </row>
    <row r="2273" spans="1:14" x14ac:dyDescent="0.25">
      <c r="A2273" s="1" t="s">
        <v>447</v>
      </c>
      <c r="B2273" s="1">
        <v>1012232</v>
      </c>
      <c r="C2273" s="1">
        <v>2022</v>
      </c>
      <c r="D2273" s="1" t="s">
        <v>0</v>
      </c>
      <c r="E2273" s="1" t="s">
        <v>1</v>
      </c>
      <c r="F2273" s="1" t="s">
        <v>2</v>
      </c>
      <c r="G2273" s="1" t="s">
        <v>3</v>
      </c>
      <c r="H2273" s="1" t="s">
        <v>9</v>
      </c>
      <c r="I2273" s="1"/>
      <c r="J2273" s="1"/>
      <c r="K2273" s="1"/>
      <c r="L2273" s="28">
        <v>111</v>
      </c>
      <c r="M2273" s="31">
        <v>8.3769238999999995</v>
      </c>
      <c r="N2273" s="31">
        <v>0.53742599999999996</v>
      </c>
    </row>
    <row r="2274" spans="1:14" x14ac:dyDescent="0.25">
      <c r="A2274" s="1" t="s">
        <v>447</v>
      </c>
      <c r="B2274" s="1">
        <v>1012232</v>
      </c>
      <c r="C2274" s="1">
        <v>2022</v>
      </c>
      <c r="D2274" s="1" t="s">
        <v>0</v>
      </c>
      <c r="E2274" s="1" t="s">
        <v>1</v>
      </c>
      <c r="F2274" s="1" t="s">
        <v>2</v>
      </c>
      <c r="G2274" s="1" t="s">
        <v>3</v>
      </c>
      <c r="H2274" s="1" t="s">
        <v>8</v>
      </c>
      <c r="I2274" s="1"/>
      <c r="J2274" s="1"/>
      <c r="K2274" s="1"/>
      <c r="L2274" s="28">
        <v>0</v>
      </c>
      <c r="M2274" s="31">
        <v>0</v>
      </c>
      <c r="N2274" s="31">
        <v>0</v>
      </c>
    </row>
    <row r="2275" spans="1:14" x14ac:dyDescent="0.25">
      <c r="A2275" s="1" t="s">
        <v>447</v>
      </c>
      <c r="B2275" s="1">
        <v>1012232</v>
      </c>
      <c r="C2275" s="1">
        <v>2022</v>
      </c>
      <c r="D2275" s="1" t="s">
        <v>0</v>
      </c>
      <c r="E2275" s="1" t="s">
        <v>1</v>
      </c>
      <c r="F2275" s="1" t="s">
        <v>2</v>
      </c>
      <c r="G2275" s="1" t="s">
        <v>3</v>
      </c>
      <c r="H2275" s="1" t="s">
        <v>10</v>
      </c>
      <c r="I2275" s="1"/>
      <c r="J2275" s="1"/>
      <c r="K2275" s="1"/>
      <c r="L2275" s="28">
        <v>3</v>
      </c>
      <c r="M2275" s="31">
        <v>7.9783464999999998</v>
      </c>
      <c r="N2275" s="31">
        <v>0.51185499999999995</v>
      </c>
    </row>
    <row r="2276" spans="1:14" x14ac:dyDescent="0.25">
      <c r="A2276" s="1" t="s">
        <v>447</v>
      </c>
      <c r="B2276" s="1">
        <v>1012232</v>
      </c>
      <c r="C2276" s="1">
        <v>2022</v>
      </c>
      <c r="D2276" s="1" t="s">
        <v>0</v>
      </c>
      <c r="E2276" s="1" t="s">
        <v>1</v>
      </c>
      <c r="F2276" s="1" t="s">
        <v>2</v>
      </c>
      <c r="G2276" s="1" t="s">
        <v>3</v>
      </c>
      <c r="H2276" s="1" t="s">
        <v>7</v>
      </c>
      <c r="I2276" s="1"/>
      <c r="J2276" s="1"/>
      <c r="K2276" s="1"/>
      <c r="L2276" s="28">
        <v>346</v>
      </c>
      <c r="M2276" s="31">
        <v>10.5914187</v>
      </c>
      <c r="N2276" s="31">
        <v>0.67949809999999999</v>
      </c>
    </row>
    <row r="2277" spans="1:14" x14ac:dyDescent="0.25">
      <c r="A2277" s="1" t="s">
        <v>747</v>
      </c>
      <c r="B2277" s="1">
        <v>1012233</v>
      </c>
      <c r="C2277" s="1">
        <v>2022</v>
      </c>
      <c r="D2277" s="1" t="s">
        <v>0</v>
      </c>
      <c r="E2277" s="1" t="s">
        <v>1</v>
      </c>
      <c r="F2277" s="1" t="s">
        <v>2</v>
      </c>
      <c r="G2277" s="1" t="s">
        <v>3</v>
      </c>
      <c r="H2277" s="1" t="s">
        <v>7</v>
      </c>
      <c r="I2277" s="1"/>
      <c r="J2277" s="1"/>
      <c r="K2277" s="1"/>
      <c r="L2277" s="28">
        <v>1041</v>
      </c>
      <c r="M2277" s="31">
        <v>114.2760347</v>
      </c>
      <c r="N2277" s="31">
        <v>2.0127853999999998</v>
      </c>
    </row>
    <row r="2278" spans="1:14" x14ac:dyDescent="0.25">
      <c r="A2278" s="1" t="s">
        <v>747</v>
      </c>
      <c r="B2278" s="1">
        <v>1012233</v>
      </c>
      <c r="C2278" s="1">
        <v>2022</v>
      </c>
      <c r="D2278" s="1" t="s">
        <v>0</v>
      </c>
      <c r="E2278" s="1" t="s">
        <v>1</v>
      </c>
      <c r="F2278" s="1" t="s">
        <v>2</v>
      </c>
      <c r="G2278" s="1" t="s">
        <v>3</v>
      </c>
      <c r="H2278" s="1" t="s">
        <v>8</v>
      </c>
      <c r="I2278" s="1"/>
      <c r="J2278" s="1"/>
      <c r="K2278" s="1"/>
      <c r="L2278" s="28">
        <v>0</v>
      </c>
      <c r="M2278" s="31">
        <v>0</v>
      </c>
      <c r="N2278" s="31">
        <v>0</v>
      </c>
    </row>
    <row r="2279" spans="1:14" x14ac:dyDescent="0.25">
      <c r="A2279" s="1" t="s">
        <v>747</v>
      </c>
      <c r="B2279" s="1">
        <v>1012233</v>
      </c>
      <c r="C2279" s="1">
        <v>2022</v>
      </c>
      <c r="D2279" s="1" t="s">
        <v>0</v>
      </c>
      <c r="E2279" s="1" t="s">
        <v>1</v>
      </c>
      <c r="F2279" s="1" t="s">
        <v>2</v>
      </c>
      <c r="G2279" s="1" t="s">
        <v>3</v>
      </c>
      <c r="H2279" s="1" t="s">
        <v>6</v>
      </c>
      <c r="I2279" s="1"/>
      <c r="J2279" s="1"/>
      <c r="K2279" s="1"/>
      <c r="L2279" s="28">
        <v>27</v>
      </c>
      <c r="M2279" s="31">
        <v>14.084817899999999</v>
      </c>
      <c r="N2279" s="31">
        <v>0.248081</v>
      </c>
    </row>
    <row r="2280" spans="1:14" x14ac:dyDescent="0.25">
      <c r="A2280" s="1" t="s">
        <v>747</v>
      </c>
      <c r="B2280" s="1">
        <v>1012233</v>
      </c>
      <c r="C2280" s="1">
        <v>2022</v>
      </c>
      <c r="D2280" s="1" t="s">
        <v>0</v>
      </c>
      <c r="E2280" s="1" t="s">
        <v>1</v>
      </c>
      <c r="F2280" s="1" t="s">
        <v>2</v>
      </c>
      <c r="G2280" s="1" t="s">
        <v>3</v>
      </c>
      <c r="H2280" s="1" t="s">
        <v>4</v>
      </c>
      <c r="I2280" s="1"/>
      <c r="J2280" s="1"/>
      <c r="K2280" s="1"/>
      <c r="L2280" s="28">
        <v>0</v>
      </c>
      <c r="M2280" s="31">
        <v>0</v>
      </c>
      <c r="N2280" s="31">
        <v>0</v>
      </c>
    </row>
    <row r="2281" spans="1:14" x14ac:dyDescent="0.25">
      <c r="A2281" s="1" t="s">
        <v>747</v>
      </c>
      <c r="B2281" s="1">
        <v>1012233</v>
      </c>
      <c r="C2281" s="1">
        <v>2022</v>
      </c>
      <c r="D2281" s="1" t="s">
        <v>0</v>
      </c>
      <c r="E2281" s="1" t="s">
        <v>1</v>
      </c>
      <c r="F2281" s="1" t="s">
        <v>2</v>
      </c>
      <c r="G2281" s="1" t="s">
        <v>3</v>
      </c>
      <c r="H2281" s="1" t="s">
        <v>9</v>
      </c>
      <c r="I2281" s="1"/>
      <c r="J2281" s="1"/>
      <c r="K2281" s="1"/>
      <c r="L2281" s="28">
        <v>0</v>
      </c>
      <c r="M2281" s="31">
        <v>0</v>
      </c>
      <c r="N2281" s="31">
        <v>0</v>
      </c>
    </row>
    <row r="2282" spans="1:14" x14ac:dyDescent="0.25">
      <c r="A2282" s="1" t="s">
        <v>747</v>
      </c>
      <c r="B2282" s="1">
        <v>1012233</v>
      </c>
      <c r="C2282" s="1">
        <v>2022</v>
      </c>
      <c r="D2282" s="1" t="s">
        <v>0</v>
      </c>
      <c r="E2282" s="1" t="s">
        <v>1</v>
      </c>
      <c r="F2282" s="1" t="s">
        <v>2</v>
      </c>
      <c r="G2282" s="1" t="s">
        <v>3</v>
      </c>
      <c r="H2282" s="1" t="s">
        <v>10</v>
      </c>
      <c r="I2282" s="1"/>
      <c r="J2282" s="1"/>
      <c r="K2282" s="1"/>
      <c r="L2282" s="28">
        <v>0</v>
      </c>
      <c r="M2282" s="31">
        <v>0</v>
      </c>
      <c r="N2282" s="31">
        <v>0</v>
      </c>
    </row>
    <row r="2283" spans="1:14" x14ac:dyDescent="0.25">
      <c r="A2283" s="1" t="s">
        <v>747</v>
      </c>
      <c r="B2283" s="1">
        <v>1012233</v>
      </c>
      <c r="C2283" s="1">
        <v>2022</v>
      </c>
      <c r="D2283" s="1" t="s">
        <v>0</v>
      </c>
      <c r="E2283" s="1" t="s">
        <v>1</v>
      </c>
      <c r="F2283" s="1" t="s">
        <v>2</v>
      </c>
      <c r="G2283" s="1" t="s">
        <v>3</v>
      </c>
      <c r="H2283" s="1" t="s">
        <v>5</v>
      </c>
      <c r="I2283" s="1"/>
      <c r="J2283" s="1"/>
      <c r="K2283" s="1"/>
      <c r="L2283" s="28">
        <v>0</v>
      </c>
      <c r="M2283" s="31">
        <v>0</v>
      </c>
      <c r="N2283" s="31">
        <v>0</v>
      </c>
    </row>
    <row r="2284" spans="1:14" x14ac:dyDescent="0.25">
      <c r="A2284" s="1" t="s">
        <v>292</v>
      </c>
      <c r="B2284" s="1">
        <v>1012236</v>
      </c>
      <c r="C2284" s="1">
        <v>2022</v>
      </c>
      <c r="D2284" s="1" t="s">
        <v>0</v>
      </c>
      <c r="E2284" s="1" t="s">
        <v>1</v>
      </c>
      <c r="F2284" s="1" t="s">
        <v>2</v>
      </c>
      <c r="G2284" s="1" t="s">
        <v>3</v>
      </c>
      <c r="H2284" s="1" t="s">
        <v>6</v>
      </c>
      <c r="I2284" s="1"/>
      <c r="J2284" s="1"/>
      <c r="K2284" s="1"/>
      <c r="L2284" s="28">
        <v>37</v>
      </c>
      <c r="M2284" s="31">
        <v>394.97968170000001</v>
      </c>
      <c r="N2284" s="31">
        <v>1.3756676999999999</v>
      </c>
    </row>
    <row r="2285" spans="1:14" x14ac:dyDescent="0.25">
      <c r="A2285" s="1" t="s">
        <v>292</v>
      </c>
      <c r="B2285" s="1">
        <v>1012236</v>
      </c>
      <c r="C2285" s="1">
        <v>2022</v>
      </c>
      <c r="D2285" s="1" t="s">
        <v>0</v>
      </c>
      <c r="E2285" s="1" t="s">
        <v>1</v>
      </c>
      <c r="F2285" s="1" t="s">
        <v>2</v>
      </c>
      <c r="G2285" s="1" t="s">
        <v>3</v>
      </c>
      <c r="H2285" s="1" t="s">
        <v>10</v>
      </c>
      <c r="I2285" s="1"/>
      <c r="J2285" s="1"/>
      <c r="K2285" s="1"/>
      <c r="L2285" s="28">
        <v>845</v>
      </c>
      <c r="M2285" s="31">
        <v>493.7259358</v>
      </c>
      <c r="N2285" s="31">
        <v>1.7195893</v>
      </c>
    </row>
    <row r="2286" spans="1:14" x14ac:dyDescent="0.25">
      <c r="A2286" s="1" t="s">
        <v>292</v>
      </c>
      <c r="B2286" s="1">
        <v>1012236</v>
      </c>
      <c r="C2286" s="1">
        <v>2022</v>
      </c>
      <c r="D2286" s="1" t="s">
        <v>0</v>
      </c>
      <c r="E2286" s="1" t="s">
        <v>1</v>
      </c>
      <c r="F2286" s="1" t="s">
        <v>2</v>
      </c>
      <c r="G2286" s="1" t="s">
        <v>3</v>
      </c>
      <c r="H2286" s="1" t="s">
        <v>7</v>
      </c>
      <c r="I2286" s="1"/>
      <c r="J2286" s="1"/>
      <c r="K2286" s="1"/>
      <c r="L2286" s="28">
        <v>4401</v>
      </c>
      <c r="M2286" s="31">
        <v>1088.5981377000001</v>
      </c>
      <c r="N2286" s="31">
        <v>3.7914590000000001</v>
      </c>
    </row>
    <row r="2287" spans="1:14" x14ac:dyDescent="0.25">
      <c r="A2287" s="1" t="s">
        <v>292</v>
      </c>
      <c r="B2287" s="1">
        <v>1012236</v>
      </c>
      <c r="C2287" s="1">
        <v>2022</v>
      </c>
      <c r="D2287" s="1" t="s">
        <v>0</v>
      </c>
      <c r="E2287" s="1" t="s">
        <v>1</v>
      </c>
      <c r="F2287" s="1" t="s">
        <v>2</v>
      </c>
      <c r="G2287" s="1" t="s">
        <v>3</v>
      </c>
      <c r="H2287" s="1" t="s">
        <v>9</v>
      </c>
      <c r="I2287" s="1"/>
      <c r="J2287" s="1"/>
      <c r="K2287" s="1"/>
      <c r="L2287" s="28">
        <v>595</v>
      </c>
      <c r="M2287" s="31">
        <v>43.740560199999997</v>
      </c>
      <c r="N2287" s="31">
        <v>0.15234320000000001</v>
      </c>
    </row>
    <row r="2288" spans="1:14" x14ac:dyDescent="0.25">
      <c r="A2288" s="1" t="s">
        <v>292</v>
      </c>
      <c r="B2288" s="1">
        <v>1012236</v>
      </c>
      <c r="C2288" s="1">
        <v>2022</v>
      </c>
      <c r="D2288" s="1" t="s">
        <v>0</v>
      </c>
      <c r="E2288" s="1" t="s">
        <v>1</v>
      </c>
      <c r="F2288" s="1" t="s">
        <v>2</v>
      </c>
      <c r="G2288" s="1" t="s">
        <v>3</v>
      </c>
      <c r="H2288" s="1" t="s">
        <v>5</v>
      </c>
      <c r="I2288" s="1"/>
      <c r="J2288" s="1"/>
      <c r="K2288" s="1"/>
      <c r="L2288" s="28">
        <v>153</v>
      </c>
      <c r="M2288" s="31">
        <v>326.52319060000002</v>
      </c>
      <c r="N2288" s="31">
        <v>1.1372418</v>
      </c>
    </row>
    <row r="2289" spans="1:14" x14ac:dyDescent="0.25">
      <c r="A2289" s="1" t="s">
        <v>292</v>
      </c>
      <c r="B2289" s="1">
        <v>1012236</v>
      </c>
      <c r="C2289" s="1">
        <v>2022</v>
      </c>
      <c r="D2289" s="1" t="s">
        <v>0</v>
      </c>
      <c r="E2289" s="1" t="s">
        <v>1</v>
      </c>
      <c r="F2289" s="1" t="s">
        <v>2</v>
      </c>
      <c r="G2289" s="1" t="s">
        <v>3</v>
      </c>
      <c r="H2289" s="1" t="s">
        <v>8</v>
      </c>
      <c r="I2289" s="1"/>
      <c r="J2289" s="1"/>
      <c r="K2289" s="1"/>
      <c r="L2289" s="28">
        <v>218</v>
      </c>
      <c r="M2289" s="31">
        <v>27.4094464</v>
      </c>
      <c r="N2289" s="31">
        <v>9.5463900000000004E-2</v>
      </c>
    </row>
    <row r="2290" spans="1:14" x14ac:dyDescent="0.25">
      <c r="A2290" s="1" t="s">
        <v>292</v>
      </c>
      <c r="B2290" s="1">
        <v>1012236</v>
      </c>
      <c r="C2290" s="1">
        <v>2022</v>
      </c>
      <c r="D2290" s="1" t="s">
        <v>0</v>
      </c>
      <c r="E2290" s="1" t="s">
        <v>1</v>
      </c>
      <c r="F2290" s="1" t="s">
        <v>2</v>
      </c>
      <c r="G2290" s="1" t="s">
        <v>3</v>
      </c>
      <c r="H2290" s="1" t="s">
        <v>4</v>
      </c>
      <c r="I2290" s="1"/>
      <c r="J2290" s="1"/>
      <c r="K2290" s="1"/>
      <c r="L2290" s="28">
        <v>28</v>
      </c>
      <c r="M2290" s="31">
        <v>16.0957264</v>
      </c>
      <c r="N2290" s="31">
        <v>5.6059499999999998E-2</v>
      </c>
    </row>
    <row r="2291" spans="1:14" x14ac:dyDescent="0.25">
      <c r="A2291" s="1" t="s">
        <v>449</v>
      </c>
      <c r="B2291" s="1">
        <v>1012238</v>
      </c>
      <c r="C2291" s="1">
        <v>2022</v>
      </c>
      <c r="D2291" s="1" t="s">
        <v>0</v>
      </c>
      <c r="E2291" s="1" t="s">
        <v>1</v>
      </c>
      <c r="F2291" s="1" t="s">
        <v>2</v>
      </c>
      <c r="G2291" s="1" t="s">
        <v>3</v>
      </c>
      <c r="H2291" s="1" t="s">
        <v>9</v>
      </c>
      <c r="I2291" s="1"/>
      <c r="J2291" s="1"/>
      <c r="K2291" s="1"/>
      <c r="L2291" s="28">
        <v>0</v>
      </c>
      <c r="M2291" s="31">
        <v>0</v>
      </c>
      <c r="N2291" s="31">
        <v>0</v>
      </c>
    </row>
    <row r="2292" spans="1:14" x14ac:dyDescent="0.25">
      <c r="A2292" s="1" t="s">
        <v>449</v>
      </c>
      <c r="B2292" s="1">
        <v>1012238</v>
      </c>
      <c r="C2292" s="1">
        <v>2022</v>
      </c>
      <c r="D2292" s="1" t="s">
        <v>0</v>
      </c>
      <c r="E2292" s="1" t="s">
        <v>1</v>
      </c>
      <c r="F2292" s="1" t="s">
        <v>2</v>
      </c>
      <c r="G2292" s="1" t="s">
        <v>3</v>
      </c>
      <c r="H2292" s="1" t="s">
        <v>5</v>
      </c>
      <c r="I2292" s="1"/>
      <c r="J2292" s="1"/>
      <c r="K2292" s="1"/>
      <c r="L2292" s="28">
        <v>0</v>
      </c>
      <c r="M2292" s="31">
        <v>0</v>
      </c>
      <c r="N2292" s="31">
        <v>0</v>
      </c>
    </row>
    <row r="2293" spans="1:14" x14ac:dyDescent="0.25">
      <c r="A2293" s="1" t="s">
        <v>449</v>
      </c>
      <c r="B2293" s="1">
        <v>1012238</v>
      </c>
      <c r="C2293" s="1">
        <v>2022</v>
      </c>
      <c r="D2293" s="1" t="s">
        <v>0</v>
      </c>
      <c r="E2293" s="1" t="s">
        <v>1</v>
      </c>
      <c r="F2293" s="1" t="s">
        <v>2</v>
      </c>
      <c r="G2293" s="1" t="s">
        <v>3</v>
      </c>
      <c r="H2293" s="1" t="s">
        <v>7</v>
      </c>
      <c r="I2293" s="1"/>
      <c r="J2293" s="1"/>
      <c r="K2293" s="1"/>
      <c r="L2293" s="28">
        <v>0</v>
      </c>
      <c r="M2293" s="31">
        <v>0</v>
      </c>
      <c r="N2293" s="31">
        <v>0</v>
      </c>
    </row>
    <row r="2294" spans="1:14" x14ac:dyDescent="0.25">
      <c r="A2294" s="1" t="s">
        <v>449</v>
      </c>
      <c r="B2294" s="1">
        <v>1012238</v>
      </c>
      <c r="C2294" s="1">
        <v>2022</v>
      </c>
      <c r="D2294" s="1" t="s">
        <v>0</v>
      </c>
      <c r="E2294" s="1" t="s">
        <v>1</v>
      </c>
      <c r="F2294" s="1" t="s">
        <v>2</v>
      </c>
      <c r="G2294" s="1" t="s">
        <v>3</v>
      </c>
      <c r="H2294" s="1" t="s">
        <v>6</v>
      </c>
      <c r="I2294" s="1"/>
      <c r="J2294" s="1"/>
      <c r="K2294" s="1"/>
      <c r="L2294" s="28">
        <v>2</v>
      </c>
      <c r="M2294" s="31">
        <v>1.29</v>
      </c>
      <c r="N2294" s="31">
        <v>0</v>
      </c>
    </row>
    <row r="2295" spans="1:14" x14ac:dyDescent="0.25">
      <c r="A2295" s="1" t="s">
        <v>449</v>
      </c>
      <c r="B2295" s="1">
        <v>1012238</v>
      </c>
      <c r="C2295" s="1">
        <v>2022</v>
      </c>
      <c r="D2295" s="1" t="s">
        <v>0</v>
      </c>
      <c r="E2295" s="1" t="s">
        <v>1</v>
      </c>
      <c r="F2295" s="1" t="s">
        <v>2</v>
      </c>
      <c r="G2295" s="1" t="s">
        <v>3</v>
      </c>
      <c r="H2295" s="1" t="s">
        <v>8</v>
      </c>
      <c r="I2295" s="1"/>
      <c r="J2295" s="1"/>
      <c r="K2295" s="1"/>
      <c r="L2295" s="28">
        <v>0</v>
      </c>
      <c r="M2295" s="31">
        <v>0</v>
      </c>
      <c r="N2295" s="31">
        <v>0</v>
      </c>
    </row>
    <row r="2296" spans="1:14" x14ac:dyDescent="0.25">
      <c r="A2296" s="1" t="s">
        <v>449</v>
      </c>
      <c r="B2296" s="1">
        <v>1012238</v>
      </c>
      <c r="C2296" s="1">
        <v>2022</v>
      </c>
      <c r="D2296" s="1" t="s">
        <v>0</v>
      </c>
      <c r="E2296" s="1" t="s">
        <v>1</v>
      </c>
      <c r="F2296" s="1" t="s">
        <v>2</v>
      </c>
      <c r="G2296" s="1" t="s">
        <v>3</v>
      </c>
      <c r="H2296" s="1" t="s">
        <v>10</v>
      </c>
      <c r="I2296" s="1"/>
      <c r="J2296" s="1"/>
      <c r="K2296" s="1"/>
      <c r="L2296" s="28">
        <v>3</v>
      </c>
      <c r="M2296" s="31">
        <v>0.6</v>
      </c>
      <c r="N2296" s="31">
        <v>0</v>
      </c>
    </row>
    <row r="2297" spans="1:14" x14ac:dyDescent="0.25">
      <c r="A2297" s="1" t="s">
        <v>449</v>
      </c>
      <c r="B2297" s="1">
        <v>1012238</v>
      </c>
      <c r="C2297" s="1">
        <v>2022</v>
      </c>
      <c r="D2297" s="1" t="s">
        <v>0</v>
      </c>
      <c r="E2297" s="1" t="s">
        <v>1</v>
      </c>
      <c r="F2297" s="1" t="s">
        <v>2</v>
      </c>
      <c r="G2297" s="1" t="s">
        <v>3</v>
      </c>
      <c r="H2297" s="1" t="s">
        <v>4</v>
      </c>
      <c r="I2297" s="1"/>
      <c r="J2297" s="1"/>
      <c r="K2297" s="1"/>
      <c r="L2297" s="28">
        <v>0</v>
      </c>
      <c r="M2297" s="31">
        <v>0</v>
      </c>
      <c r="N2297" s="31">
        <v>0</v>
      </c>
    </row>
    <row r="2298" spans="1:14" x14ac:dyDescent="0.25">
      <c r="A2298" s="1" t="s">
        <v>378</v>
      </c>
      <c r="B2298" s="1">
        <v>1012240</v>
      </c>
      <c r="C2298" s="1">
        <v>2022</v>
      </c>
      <c r="D2298" s="1" t="s">
        <v>0</v>
      </c>
      <c r="E2298" s="1" t="s">
        <v>1</v>
      </c>
      <c r="F2298" s="1" t="s">
        <v>2</v>
      </c>
      <c r="G2298" s="1" t="s">
        <v>3</v>
      </c>
      <c r="H2298" s="1" t="s">
        <v>5</v>
      </c>
      <c r="I2298" s="1"/>
      <c r="J2298" s="1"/>
      <c r="K2298" s="1"/>
      <c r="L2298" s="28">
        <v>0</v>
      </c>
      <c r="M2298" s="31">
        <v>0</v>
      </c>
      <c r="N2298" s="31">
        <v>0</v>
      </c>
    </row>
    <row r="2299" spans="1:14" x14ac:dyDescent="0.25">
      <c r="A2299" s="1" t="s">
        <v>378</v>
      </c>
      <c r="B2299" s="1">
        <v>1012240</v>
      </c>
      <c r="C2299" s="1">
        <v>2022</v>
      </c>
      <c r="D2299" s="1" t="s">
        <v>0</v>
      </c>
      <c r="E2299" s="1" t="s">
        <v>1</v>
      </c>
      <c r="F2299" s="1" t="s">
        <v>2</v>
      </c>
      <c r="G2299" s="1" t="s">
        <v>3</v>
      </c>
      <c r="H2299" s="1" t="s">
        <v>8</v>
      </c>
      <c r="I2299" s="1"/>
      <c r="J2299" s="1"/>
      <c r="K2299" s="1"/>
      <c r="L2299" s="28">
        <v>0</v>
      </c>
      <c r="M2299" s="31">
        <v>0</v>
      </c>
      <c r="N2299" s="31">
        <v>0</v>
      </c>
    </row>
    <row r="2300" spans="1:14" x14ac:dyDescent="0.25">
      <c r="A2300" s="1" t="s">
        <v>378</v>
      </c>
      <c r="B2300" s="1">
        <v>1012240</v>
      </c>
      <c r="C2300" s="1">
        <v>2022</v>
      </c>
      <c r="D2300" s="1" t="s">
        <v>0</v>
      </c>
      <c r="E2300" s="1" t="s">
        <v>1</v>
      </c>
      <c r="F2300" s="1" t="s">
        <v>2</v>
      </c>
      <c r="G2300" s="1" t="s">
        <v>3</v>
      </c>
      <c r="H2300" s="1" t="s">
        <v>7</v>
      </c>
      <c r="I2300" s="1"/>
      <c r="J2300" s="1"/>
      <c r="K2300" s="1"/>
      <c r="L2300" s="28">
        <v>141</v>
      </c>
      <c r="M2300" s="31">
        <v>3.71</v>
      </c>
      <c r="N2300" s="31">
        <v>0.1</v>
      </c>
    </row>
    <row r="2301" spans="1:14" x14ac:dyDescent="0.25">
      <c r="A2301" s="1" t="s">
        <v>378</v>
      </c>
      <c r="B2301" s="1">
        <v>1012240</v>
      </c>
      <c r="C2301" s="1">
        <v>2022</v>
      </c>
      <c r="D2301" s="1" t="s">
        <v>0</v>
      </c>
      <c r="E2301" s="1" t="s">
        <v>1</v>
      </c>
      <c r="F2301" s="1" t="s">
        <v>2</v>
      </c>
      <c r="G2301" s="1" t="s">
        <v>3</v>
      </c>
      <c r="H2301" s="1" t="s">
        <v>9</v>
      </c>
      <c r="I2301" s="1"/>
      <c r="J2301" s="1"/>
      <c r="K2301" s="1"/>
      <c r="L2301" s="28">
        <v>0</v>
      </c>
      <c r="M2301" s="31">
        <v>0</v>
      </c>
      <c r="N2301" s="31">
        <v>0</v>
      </c>
    </row>
    <row r="2302" spans="1:14" x14ac:dyDescent="0.25">
      <c r="A2302" s="1" t="s">
        <v>378</v>
      </c>
      <c r="B2302" s="1">
        <v>1012240</v>
      </c>
      <c r="C2302" s="1">
        <v>2022</v>
      </c>
      <c r="D2302" s="1" t="s">
        <v>0</v>
      </c>
      <c r="E2302" s="1" t="s">
        <v>1</v>
      </c>
      <c r="F2302" s="1" t="s">
        <v>2</v>
      </c>
      <c r="G2302" s="1" t="s">
        <v>3</v>
      </c>
      <c r="H2302" s="1" t="s">
        <v>6</v>
      </c>
      <c r="I2302" s="1"/>
      <c r="J2302" s="1"/>
      <c r="K2302" s="1"/>
      <c r="L2302" s="28">
        <v>7</v>
      </c>
      <c r="M2302" s="31">
        <v>5.03</v>
      </c>
      <c r="N2302" s="31">
        <v>0.2</v>
      </c>
    </row>
    <row r="2303" spans="1:14" x14ac:dyDescent="0.25">
      <c r="A2303" s="1" t="s">
        <v>378</v>
      </c>
      <c r="B2303" s="1">
        <v>1012240</v>
      </c>
      <c r="C2303" s="1">
        <v>2022</v>
      </c>
      <c r="D2303" s="1" t="s">
        <v>0</v>
      </c>
      <c r="E2303" s="1" t="s">
        <v>1</v>
      </c>
      <c r="F2303" s="1" t="s">
        <v>2</v>
      </c>
      <c r="G2303" s="1" t="s">
        <v>3</v>
      </c>
      <c r="H2303" s="1" t="s">
        <v>4</v>
      </c>
      <c r="I2303" s="1"/>
      <c r="J2303" s="1"/>
      <c r="K2303" s="1"/>
      <c r="L2303" s="28">
        <v>0</v>
      </c>
      <c r="M2303" s="31">
        <v>0</v>
      </c>
      <c r="N2303" s="31">
        <v>0</v>
      </c>
    </row>
    <row r="2304" spans="1:14" x14ac:dyDescent="0.25">
      <c r="A2304" s="1" t="s">
        <v>378</v>
      </c>
      <c r="B2304" s="1">
        <v>1012240</v>
      </c>
      <c r="C2304" s="1">
        <v>2022</v>
      </c>
      <c r="D2304" s="1" t="s">
        <v>0</v>
      </c>
      <c r="E2304" s="1" t="s">
        <v>1</v>
      </c>
      <c r="F2304" s="1" t="s">
        <v>2</v>
      </c>
      <c r="G2304" s="1" t="s">
        <v>3</v>
      </c>
      <c r="H2304" s="1" t="s">
        <v>10</v>
      </c>
      <c r="I2304" s="1"/>
      <c r="J2304" s="1"/>
      <c r="K2304" s="1"/>
      <c r="L2304" s="28">
        <v>10</v>
      </c>
      <c r="M2304" s="31">
        <v>0.12</v>
      </c>
      <c r="N2304" s="31">
        <v>0</v>
      </c>
    </row>
    <row r="2305" spans="1:14" x14ac:dyDescent="0.25">
      <c r="A2305" s="1" t="s">
        <v>564</v>
      </c>
      <c r="B2305" s="1">
        <v>1012241</v>
      </c>
      <c r="C2305" s="1">
        <v>2022</v>
      </c>
      <c r="D2305" s="1" t="s">
        <v>0</v>
      </c>
      <c r="E2305" s="1" t="s">
        <v>1</v>
      </c>
      <c r="F2305" s="1" t="s">
        <v>2</v>
      </c>
      <c r="G2305" s="1" t="s">
        <v>3</v>
      </c>
      <c r="H2305" s="1" t="s">
        <v>9</v>
      </c>
      <c r="I2305" s="1"/>
      <c r="J2305" s="1"/>
      <c r="K2305" s="1"/>
      <c r="L2305" s="28">
        <v>90</v>
      </c>
      <c r="M2305" s="31">
        <v>0.19500000000000001</v>
      </c>
      <c r="N2305" s="31">
        <v>2E-3</v>
      </c>
    </row>
    <row r="2306" spans="1:14" x14ac:dyDescent="0.25">
      <c r="A2306" s="1" t="s">
        <v>564</v>
      </c>
      <c r="B2306" s="1">
        <v>1012241</v>
      </c>
      <c r="C2306" s="1">
        <v>2022</v>
      </c>
      <c r="D2306" s="1" t="s">
        <v>0</v>
      </c>
      <c r="E2306" s="1" t="s">
        <v>1</v>
      </c>
      <c r="F2306" s="1" t="s">
        <v>2</v>
      </c>
      <c r="G2306" s="1" t="s">
        <v>3</v>
      </c>
      <c r="H2306" s="1" t="s">
        <v>7</v>
      </c>
      <c r="I2306" s="1"/>
      <c r="J2306" s="1"/>
      <c r="K2306" s="1"/>
      <c r="L2306" s="28">
        <v>88</v>
      </c>
      <c r="M2306" s="31">
        <v>129.54</v>
      </c>
      <c r="N2306" s="31">
        <v>0.4</v>
      </c>
    </row>
    <row r="2307" spans="1:14" x14ac:dyDescent="0.25">
      <c r="A2307" s="1" t="s">
        <v>434</v>
      </c>
      <c r="B2307" s="1">
        <v>1012244</v>
      </c>
      <c r="C2307" s="1">
        <v>2022</v>
      </c>
      <c r="D2307" s="1" t="s">
        <v>0</v>
      </c>
      <c r="E2307" s="1" t="s">
        <v>1</v>
      </c>
      <c r="F2307" s="1" t="s">
        <v>2</v>
      </c>
      <c r="G2307" s="1" t="s">
        <v>3</v>
      </c>
      <c r="H2307" s="1" t="s">
        <v>6</v>
      </c>
      <c r="I2307" s="1"/>
      <c r="J2307" s="1"/>
      <c r="K2307" s="1"/>
      <c r="L2307" s="28">
        <v>72</v>
      </c>
      <c r="M2307" s="31">
        <v>107.1519672</v>
      </c>
      <c r="N2307" s="31">
        <v>5.6016152999999997</v>
      </c>
    </row>
    <row r="2308" spans="1:14" x14ac:dyDescent="0.25">
      <c r="A2308" s="1" t="s">
        <v>434</v>
      </c>
      <c r="B2308" s="1">
        <v>1012244</v>
      </c>
      <c r="C2308" s="1">
        <v>2022</v>
      </c>
      <c r="D2308" s="1" t="s">
        <v>0</v>
      </c>
      <c r="E2308" s="1" t="s">
        <v>1</v>
      </c>
      <c r="F2308" s="1" t="s">
        <v>2</v>
      </c>
      <c r="G2308" s="1" t="s">
        <v>3</v>
      </c>
      <c r="H2308" s="1" t="s">
        <v>10</v>
      </c>
      <c r="I2308" s="1"/>
      <c r="J2308" s="1"/>
      <c r="K2308" s="1"/>
      <c r="L2308" s="28">
        <v>711</v>
      </c>
      <c r="M2308" s="31">
        <v>161.81587970000001</v>
      </c>
      <c r="N2308" s="31">
        <v>8.4592969</v>
      </c>
    </row>
    <row r="2309" spans="1:14" x14ac:dyDescent="0.25">
      <c r="A2309" s="1" t="s">
        <v>434</v>
      </c>
      <c r="B2309" s="1">
        <v>1012244</v>
      </c>
      <c r="C2309" s="1">
        <v>2022</v>
      </c>
      <c r="D2309" s="1" t="s">
        <v>0</v>
      </c>
      <c r="E2309" s="1" t="s">
        <v>1</v>
      </c>
      <c r="F2309" s="1" t="s">
        <v>2</v>
      </c>
      <c r="G2309" s="1" t="s">
        <v>3</v>
      </c>
      <c r="H2309" s="1" t="s">
        <v>7</v>
      </c>
      <c r="I2309" s="1"/>
      <c r="J2309" s="1"/>
      <c r="K2309" s="1"/>
      <c r="L2309" s="28">
        <v>0</v>
      </c>
      <c r="M2309" s="31">
        <v>0</v>
      </c>
      <c r="N2309" s="31">
        <v>0</v>
      </c>
    </row>
    <row r="2310" spans="1:14" x14ac:dyDescent="0.25">
      <c r="A2310" s="1" t="s">
        <v>434</v>
      </c>
      <c r="B2310" s="1">
        <v>1012244</v>
      </c>
      <c r="C2310" s="1">
        <v>2022</v>
      </c>
      <c r="D2310" s="1" t="s">
        <v>0</v>
      </c>
      <c r="E2310" s="1" t="s">
        <v>1</v>
      </c>
      <c r="F2310" s="1" t="s">
        <v>2</v>
      </c>
      <c r="G2310" s="1" t="s">
        <v>3</v>
      </c>
      <c r="H2310" s="1" t="s">
        <v>9</v>
      </c>
      <c r="I2310" s="1"/>
      <c r="J2310" s="1"/>
      <c r="K2310" s="1"/>
      <c r="L2310" s="28">
        <v>101</v>
      </c>
      <c r="M2310" s="31">
        <v>5.0808961999999998</v>
      </c>
      <c r="N2310" s="31">
        <v>0.2656155</v>
      </c>
    </row>
    <row r="2311" spans="1:14" x14ac:dyDescent="0.25">
      <c r="A2311" s="1" t="s">
        <v>434</v>
      </c>
      <c r="B2311" s="1">
        <v>1012244</v>
      </c>
      <c r="C2311" s="1">
        <v>2022</v>
      </c>
      <c r="D2311" s="1" t="s">
        <v>0</v>
      </c>
      <c r="E2311" s="1" t="s">
        <v>1</v>
      </c>
      <c r="F2311" s="1" t="s">
        <v>2</v>
      </c>
      <c r="G2311" s="1" t="s">
        <v>3</v>
      </c>
      <c r="H2311" s="1" t="s">
        <v>8</v>
      </c>
      <c r="I2311" s="1"/>
      <c r="J2311" s="1"/>
      <c r="K2311" s="1"/>
      <c r="L2311" s="28">
        <v>0</v>
      </c>
      <c r="M2311" s="31">
        <v>0</v>
      </c>
      <c r="N2311" s="31">
        <v>0</v>
      </c>
    </row>
    <row r="2312" spans="1:14" x14ac:dyDescent="0.25">
      <c r="A2312" s="1" t="s">
        <v>434</v>
      </c>
      <c r="B2312" s="1">
        <v>1012244</v>
      </c>
      <c r="C2312" s="1">
        <v>2022</v>
      </c>
      <c r="D2312" s="1" t="s">
        <v>0</v>
      </c>
      <c r="E2312" s="1" t="s">
        <v>1</v>
      </c>
      <c r="F2312" s="1" t="s">
        <v>2</v>
      </c>
      <c r="G2312" s="1" t="s">
        <v>3</v>
      </c>
      <c r="H2312" s="1" t="s">
        <v>4</v>
      </c>
      <c r="I2312" s="1"/>
      <c r="J2312" s="1"/>
      <c r="K2312" s="1"/>
      <c r="L2312" s="28">
        <v>0</v>
      </c>
      <c r="M2312" s="31">
        <v>0</v>
      </c>
      <c r="N2312" s="31">
        <v>0</v>
      </c>
    </row>
    <row r="2313" spans="1:14" x14ac:dyDescent="0.25">
      <c r="A2313" s="1" t="s">
        <v>434</v>
      </c>
      <c r="B2313" s="1">
        <v>1012244</v>
      </c>
      <c r="C2313" s="1">
        <v>2022</v>
      </c>
      <c r="D2313" s="1" t="s">
        <v>0</v>
      </c>
      <c r="E2313" s="1" t="s">
        <v>1</v>
      </c>
      <c r="F2313" s="1" t="s">
        <v>2</v>
      </c>
      <c r="G2313" s="1" t="s">
        <v>3</v>
      </c>
      <c r="H2313" s="1" t="s">
        <v>5</v>
      </c>
      <c r="I2313" s="1"/>
      <c r="J2313" s="1"/>
      <c r="K2313" s="1"/>
      <c r="L2313" s="28">
        <v>2</v>
      </c>
      <c r="M2313" s="31">
        <v>9.2718300000000003E-2</v>
      </c>
      <c r="N2313" s="31">
        <v>4.8471E-3</v>
      </c>
    </row>
    <row r="2314" spans="1:14" x14ac:dyDescent="0.25">
      <c r="A2314" s="1" t="s">
        <v>448</v>
      </c>
      <c r="B2314" s="1">
        <v>1012245</v>
      </c>
      <c r="C2314" s="1">
        <v>2022</v>
      </c>
      <c r="D2314" s="1" t="s">
        <v>0</v>
      </c>
      <c r="E2314" s="1" t="s">
        <v>1</v>
      </c>
      <c r="F2314" s="1" t="s">
        <v>2</v>
      </c>
      <c r="G2314" s="1" t="s">
        <v>3</v>
      </c>
      <c r="H2314" s="1" t="s">
        <v>5</v>
      </c>
      <c r="I2314" s="1"/>
      <c r="J2314" s="1"/>
      <c r="K2314" s="1"/>
      <c r="L2314" s="28">
        <v>0</v>
      </c>
      <c r="M2314" s="31">
        <v>0</v>
      </c>
      <c r="N2314" s="31">
        <v>0</v>
      </c>
    </row>
    <row r="2315" spans="1:14" x14ac:dyDescent="0.25">
      <c r="A2315" s="1" t="s">
        <v>448</v>
      </c>
      <c r="B2315" s="1">
        <v>1012245</v>
      </c>
      <c r="C2315" s="1">
        <v>2022</v>
      </c>
      <c r="D2315" s="1" t="s">
        <v>0</v>
      </c>
      <c r="E2315" s="1" t="s">
        <v>1</v>
      </c>
      <c r="F2315" s="1" t="s">
        <v>2</v>
      </c>
      <c r="G2315" s="1" t="s">
        <v>3</v>
      </c>
      <c r="H2315" s="1" t="s">
        <v>4</v>
      </c>
      <c r="I2315" s="1"/>
      <c r="J2315" s="1"/>
      <c r="K2315" s="1"/>
      <c r="L2315" s="28">
        <v>0</v>
      </c>
      <c r="M2315" s="31">
        <v>0</v>
      </c>
      <c r="N2315" s="31">
        <v>0</v>
      </c>
    </row>
    <row r="2316" spans="1:14" x14ac:dyDescent="0.25">
      <c r="A2316" s="1" t="s">
        <v>448</v>
      </c>
      <c r="B2316" s="1">
        <v>1012245</v>
      </c>
      <c r="C2316" s="1">
        <v>2022</v>
      </c>
      <c r="D2316" s="1" t="s">
        <v>0</v>
      </c>
      <c r="E2316" s="1" t="s">
        <v>1</v>
      </c>
      <c r="F2316" s="1" t="s">
        <v>2</v>
      </c>
      <c r="G2316" s="1" t="s">
        <v>3</v>
      </c>
      <c r="H2316" s="1" t="s">
        <v>7</v>
      </c>
      <c r="I2316" s="1"/>
      <c r="J2316" s="1"/>
      <c r="K2316" s="1"/>
      <c r="L2316" s="28">
        <v>2260</v>
      </c>
      <c r="M2316" s="31">
        <v>79.692155499999998</v>
      </c>
      <c r="N2316" s="31">
        <v>3.3150374</v>
      </c>
    </row>
    <row r="2317" spans="1:14" x14ac:dyDescent="0.25">
      <c r="A2317" s="1" t="s">
        <v>448</v>
      </c>
      <c r="B2317" s="1">
        <v>1012245</v>
      </c>
      <c r="C2317" s="1">
        <v>2022</v>
      </c>
      <c r="D2317" s="1" t="s">
        <v>0</v>
      </c>
      <c r="E2317" s="1" t="s">
        <v>1</v>
      </c>
      <c r="F2317" s="1" t="s">
        <v>2</v>
      </c>
      <c r="G2317" s="1" t="s">
        <v>3</v>
      </c>
      <c r="H2317" s="1" t="s">
        <v>8</v>
      </c>
      <c r="I2317" s="1"/>
      <c r="J2317" s="1"/>
      <c r="K2317" s="1"/>
      <c r="L2317" s="28">
        <v>0</v>
      </c>
      <c r="M2317" s="31">
        <v>0</v>
      </c>
      <c r="N2317" s="31">
        <v>0</v>
      </c>
    </row>
    <row r="2318" spans="1:14" x14ac:dyDescent="0.25">
      <c r="A2318" s="1" t="s">
        <v>448</v>
      </c>
      <c r="B2318" s="1">
        <v>1012245</v>
      </c>
      <c r="C2318" s="1">
        <v>2022</v>
      </c>
      <c r="D2318" s="1" t="s">
        <v>0</v>
      </c>
      <c r="E2318" s="1" t="s">
        <v>1</v>
      </c>
      <c r="F2318" s="1" t="s">
        <v>2</v>
      </c>
      <c r="G2318" s="1" t="s">
        <v>3</v>
      </c>
      <c r="H2318" s="1" t="s">
        <v>9</v>
      </c>
      <c r="I2318" s="1"/>
      <c r="J2318" s="1"/>
      <c r="K2318" s="1"/>
      <c r="L2318" s="28">
        <v>0</v>
      </c>
      <c r="M2318" s="31">
        <v>0</v>
      </c>
      <c r="N2318" s="31">
        <v>0</v>
      </c>
    </row>
    <row r="2319" spans="1:14" x14ac:dyDescent="0.25">
      <c r="A2319" s="1" t="s">
        <v>448</v>
      </c>
      <c r="B2319" s="1">
        <v>1012245</v>
      </c>
      <c r="C2319" s="1">
        <v>2022</v>
      </c>
      <c r="D2319" s="1" t="s">
        <v>0</v>
      </c>
      <c r="E2319" s="1" t="s">
        <v>1</v>
      </c>
      <c r="F2319" s="1" t="s">
        <v>2</v>
      </c>
      <c r="G2319" s="1" t="s">
        <v>3</v>
      </c>
      <c r="H2319" s="1" t="s">
        <v>10</v>
      </c>
      <c r="I2319" s="1"/>
      <c r="J2319" s="1"/>
      <c r="K2319" s="1"/>
      <c r="L2319" s="28">
        <v>0</v>
      </c>
      <c r="M2319" s="31">
        <v>0</v>
      </c>
      <c r="N2319" s="31">
        <v>0</v>
      </c>
    </row>
    <row r="2320" spans="1:14" x14ac:dyDescent="0.25">
      <c r="A2320" s="1" t="s">
        <v>448</v>
      </c>
      <c r="B2320" s="1">
        <v>1012245</v>
      </c>
      <c r="C2320" s="1">
        <v>2022</v>
      </c>
      <c r="D2320" s="1" t="s">
        <v>0</v>
      </c>
      <c r="E2320" s="1" t="s">
        <v>1</v>
      </c>
      <c r="F2320" s="1" t="s">
        <v>2</v>
      </c>
      <c r="G2320" s="1" t="s">
        <v>3</v>
      </c>
      <c r="H2320" s="1" t="s">
        <v>6</v>
      </c>
      <c r="I2320" s="1"/>
      <c r="J2320" s="1"/>
      <c r="K2320" s="1"/>
      <c r="L2320" s="28">
        <v>0</v>
      </c>
      <c r="M2320" s="31">
        <v>0</v>
      </c>
      <c r="N2320" s="31">
        <v>0</v>
      </c>
    </row>
    <row r="2321" spans="1:14" x14ac:dyDescent="0.25">
      <c r="A2321" s="1" t="s">
        <v>467</v>
      </c>
      <c r="B2321" s="1">
        <v>1012248</v>
      </c>
      <c r="C2321" s="1">
        <v>2022</v>
      </c>
      <c r="D2321" s="1" t="s">
        <v>0</v>
      </c>
      <c r="E2321" s="1" t="s">
        <v>1</v>
      </c>
      <c r="F2321" s="1" t="s">
        <v>2</v>
      </c>
      <c r="G2321" s="1" t="s">
        <v>3</v>
      </c>
      <c r="H2321" s="1" t="s">
        <v>9</v>
      </c>
      <c r="I2321" s="1"/>
      <c r="J2321" s="1"/>
      <c r="K2321" s="1"/>
      <c r="L2321" s="28">
        <v>17</v>
      </c>
      <c r="M2321" s="31">
        <v>0.27349000000000001</v>
      </c>
      <c r="N2321" s="31">
        <v>8.8500000000000002E-3</v>
      </c>
    </row>
    <row r="2322" spans="1:14" x14ac:dyDescent="0.25">
      <c r="A2322" s="1" t="s">
        <v>467</v>
      </c>
      <c r="B2322" s="1">
        <v>1012248</v>
      </c>
      <c r="C2322" s="1">
        <v>2022</v>
      </c>
      <c r="D2322" s="1" t="s">
        <v>0</v>
      </c>
      <c r="E2322" s="1" t="s">
        <v>1</v>
      </c>
      <c r="F2322" s="1" t="s">
        <v>2</v>
      </c>
      <c r="G2322" s="1" t="s">
        <v>3</v>
      </c>
      <c r="H2322" s="1" t="s">
        <v>10</v>
      </c>
      <c r="I2322" s="1"/>
      <c r="J2322" s="1"/>
      <c r="K2322" s="1"/>
      <c r="L2322" s="28">
        <v>12</v>
      </c>
      <c r="M2322" s="31">
        <v>12.82949</v>
      </c>
      <c r="N2322" s="31">
        <v>0.41493000000000002</v>
      </c>
    </row>
    <row r="2323" spans="1:14" x14ac:dyDescent="0.25">
      <c r="A2323" s="1" t="s">
        <v>467</v>
      </c>
      <c r="B2323" s="1">
        <v>1012248</v>
      </c>
      <c r="C2323" s="1">
        <v>2022</v>
      </c>
      <c r="D2323" s="1" t="s">
        <v>0</v>
      </c>
      <c r="E2323" s="1" t="s">
        <v>1</v>
      </c>
      <c r="F2323" s="1" t="s">
        <v>2</v>
      </c>
      <c r="G2323" s="1" t="s">
        <v>3</v>
      </c>
      <c r="H2323" s="1" t="s">
        <v>5</v>
      </c>
      <c r="I2323" s="1"/>
      <c r="J2323" s="1"/>
      <c r="K2323" s="1"/>
      <c r="L2323" s="28">
        <v>1</v>
      </c>
      <c r="M2323" s="31">
        <v>1.1299999999999999E-3</v>
      </c>
      <c r="N2323" s="31">
        <v>4.0000000000000003E-5</v>
      </c>
    </row>
    <row r="2324" spans="1:14" x14ac:dyDescent="0.25">
      <c r="A2324" s="1" t="s">
        <v>467</v>
      </c>
      <c r="B2324" s="1">
        <v>1012248</v>
      </c>
      <c r="C2324" s="1">
        <v>2022</v>
      </c>
      <c r="D2324" s="1" t="s">
        <v>0</v>
      </c>
      <c r="E2324" s="1" t="s">
        <v>1</v>
      </c>
      <c r="F2324" s="1" t="s">
        <v>2</v>
      </c>
      <c r="G2324" s="1" t="s">
        <v>3</v>
      </c>
      <c r="H2324" s="1" t="s">
        <v>7</v>
      </c>
      <c r="I2324" s="1"/>
      <c r="J2324" s="1"/>
      <c r="K2324" s="1"/>
      <c r="L2324" s="28">
        <v>124</v>
      </c>
      <c r="M2324" s="31">
        <v>2.7596799999999999</v>
      </c>
      <c r="N2324" s="31">
        <v>0.13144</v>
      </c>
    </row>
    <row r="2325" spans="1:14" x14ac:dyDescent="0.25">
      <c r="A2325" s="1" t="s">
        <v>466</v>
      </c>
      <c r="B2325" s="1">
        <v>1012251</v>
      </c>
      <c r="C2325" s="1">
        <v>2022</v>
      </c>
      <c r="D2325" s="1" t="s">
        <v>0</v>
      </c>
      <c r="E2325" s="1" t="s">
        <v>1</v>
      </c>
      <c r="F2325" s="1" t="s">
        <v>2</v>
      </c>
      <c r="G2325" s="1" t="s">
        <v>3</v>
      </c>
      <c r="H2325" s="1" t="s">
        <v>10</v>
      </c>
      <c r="I2325" s="1"/>
      <c r="J2325" s="1"/>
      <c r="K2325" s="1"/>
      <c r="L2325" s="28">
        <v>9</v>
      </c>
      <c r="M2325" s="31">
        <v>107.07946</v>
      </c>
      <c r="N2325" s="31">
        <v>5.2164900000000003</v>
      </c>
    </row>
    <row r="2326" spans="1:14" x14ac:dyDescent="0.25">
      <c r="A2326" s="1" t="s">
        <v>466</v>
      </c>
      <c r="B2326" s="1">
        <v>1012251</v>
      </c>
      <c r="C2326" s="1">
        <v>2022</v>
      </c>
      <c r="D2326" s="1" t="s">
        <v>0</v>
      </c>
      <c r="E2326" s="1" t="s">
        <v>1</v>
      </c>
      <c r="F2326" s="1" t="s">
        <v>2</v>
      </c>
      <c r="G2326" s="1" t="s">
        <v>3</v>
      </c>
      <c r="H2326" s="1" t="s">
        <v>9</v>
      </c>
      <c r="I2326" s="1"/>
      <c r="J2326" s="1"/>
      <c r="K2326" s="1"/>
      <c r="L2326" s="28">
        <v>1</v>
      </c>
      <c r="M2326" s="31">
        <v>3.3E-4</v>
      </c>
      <c r="N2326" s="31">
        <v>2.0000000000000002E-5</v>
      </c>
    </row>
    <row r="2327" spans="1:14" x14ac:dyDescent="0.25">
      <c r="A2327" s="1" t="s">
        <v>466</v>
      </c>
      <c r="B2327" s="1">
        <v>1012251</v>
      </c>
      <c r="C2327" s="1">
        <v>2022</v>
      </c>
      <c r="D2327" s="1" t="s">
        <v>0</v>
      </c>
      <c r="E2327" s="1" t="s">
        <v>1</v>
      </c>
      <c r="F2327" s="1" t="s">
        <v>2</v>
      </c>
      <c r="G2327" s="1" t="s">
        <v>3</v>
      </c>
      <c r="H2327" s="1" t="s">
        <v>5</v>
      </c>
      <c r="I2327" s="1"/>
      <c r="J2327" s="1"/>
      <c r="K2327" s="1"/>
      <c r="L2327" s="28">
        <v>5</v>
      </c>
      <c r="M2327" s="31">
        <v>3.2960000000000003E-2</v>
      </c>
      <c r="N2327" s="31">
        <v>1.4400000000000001E-3</v>
      </c>
    </row>
    <row r="2328" spans="1:14" x14ac:dyDescent="0.25">
      <c r="A2328" s="1" t="s">
        <v>466</v>
      </c>
      <c r="B2328" s="1">
        <v>1012251</v>
      </c>
      <c r="C2328" s="1">
        <v>2022</v>
      </c>
      <c r="D2328" s="1" t="s">
        <v>0</v>
      </c>
      <c r="E2328" s="1" t="s">
        <v>1</v>
      </c>
      <c r="F2328" s="1" t="s">
        <v>2</v>
      </c>
      <c r="G2328" s="1" t="s">
        <v>3</v>
      </c>
      <c r="H2328" s="1" t="s">
        <v>7</v>
      </c>
      <c r="I2328" s="1"/>
      <c r="J2328" s="1"/>
      <c r="K2328" s="1"/>
      <c r="L2328" s="28">
        <v>33</v>
      </c>
      <c r="M2328" s="31">
        <v>0.35502</v>
      </c>
      <c r="N2328" s="31">
        <v>2.3259999999999999E-2</v>
      </c>
    </row>
    <row r="2329" spans="1:14" x14ac:dyDescent="0.25">
      <c r="A2329" s="1" t="s">
        <v>396</v>
      </c>
      <c r="B2329" s="1">
        <v>1012256</v>
      </c>
      <c r="C2329" s="1">
        <v>2022</v>
      </c>
      <c r="D2329" s="1" t="s">
        <v>0</v>
      </c>
      <c r="E2329" s="1" t="s">
        <v>1</v>
      </c>
      <c r="F2329" s="1" t="s">
        <v>2</v>
      </c>
      <c r="G2329" s="1" t="s">
        <v>3</v>
      </c>
      <c r="H2329" s="1" t="s">
        <v>9</v>
      </c>
      <c r="I2329" s="1"/>
      <c r="J2329" s="1"/>
      <c r="K2329" s="1"/>
      <c r="L2329" s="28">
        <v>5</v>
      </c>
      <c r="M2329" s="31">
        <v>0.27679999999999999</v>
      </c>
      <c r="N2329" s="31">
        <v>2.0000000000000001E-4</v>
      </c>
    </row>
    <row r="2330" spans="1:14" x14ac:dyDescent="0.25">
      <c r="A2330" s="1" t="s">
        <v>396</v>
      </c>
      <c r="B2330" s="1">
        <v>1012256</v>
      </c>
      <c r="C2330" s="1">
        <v>2022</v>
      </c>
      <c r="D2330" s="1" t="s">
        <v>0</v>
      </c>
      <c r="E2330" s="1" t="s">
        <v>1</v>
      </c>
      <c r="F2330" s="1" t="s">
        <v>2</v>
      </c>
      <c r="G2330" s="1" t="s">
        <v>3</v>
      </c>
      <c r="H2330" s="1" t="s">
        <v>7</v>
      </c>
      <c r="I2330" s="1"/>
      <c r="J2330" s="1"/>
      <c r="K2330" s="1"/>
      <c r="L2330" s="28">
        <v>22</v>
      </c>
      <c r="M2330" s="31">
        <v>0.29149999999999998</v>
      </c>
      <c r="N2330" s="31">
        <v>1E-4</v>
      </c>
    </row>
    <row r="2331" spans="1:14" x14ac:dyDescent="0.25">
      <c r="A2331" s="1" t="s">
        <v>814</v>
      </c>
      <c r="B2331" s="1">
        <v>1012269</v>
      </c>
      <c r="C2331" s="1">
        <v>2022</v>
      </c>
      <c r="D2331" s="1" t="s">
        <v>0</v>
      </c>
      <c r="E2331" s="1" t="s">
        <v>1</v>
      </c>
      <c r="F2331" s="1" t="s">
        <v>12</v>
      </c>
      <c r="G2331" s="1" t="s">
        <v>3</v>
      </c>
      <c r="H2331" s="1" t="s">
        <v>6</v>
      </c>
      <c r="I2331" s="1"/>
      <c r="J2331" s="1"/>
      <c r="K2331" s="1"/>
      <c r="L2331" s="28">
        <v>0</v>
      </c>
      <c r="M2331" s="31">
        <v>0</v>
      </c>
      <c r="N2331" s="31">
        <v>0</v>
      </c>
    </row>
    <row r="2332" spans="1:14" x14ac:dyDescent="0.25">
      <c r="A2332" s="1" t="s">
        <v>814</v>
      </c>
      <c r="B2332" s="1">
        <v>1012269</v>
      </c>
      <c r="C2332" s="1">
        <v>2022</v>
      </c>
      <c r="D2332" s="1" t="s">
        <v>0</v>
      </c>
      <c r="E2332" s="1" t="s">
        <v>1</v>
      </c>
      <c r="F2332" s="1" t="s">
        <v>12</v>
      </c>
      <c r="G2332" s="1" t="s">
        <v>3</v>
      </c>
      <c r="H2332" s="1" t="s">
        <v>8</v>
      </c>
      <c r="I2332" s="1"/>
      <c r="J2332" s="1"/>
      <c r="K2332" s="1"/>
      <c r="L2332" s="28">
        <v>0</v>
      </c>
      <c r="M2332" s="31">
        <v>0</v>
      </c>
      <c r="N2332" s="31">
        <v>0</v>
      </c>
    </row>
    <row r="2333" spans="1:14" x14ac:dyDescent="0.25">
      <c r="A2333" s="1" t="s">
        <v>814</v>
      </c>
      <c r="B2333" s="1">
        <v>1012269</v>
      </c>
      <c r="C2333" s="1">
        <v>2022</v>
      </c>
      <c r="D2333" s="1" t="s">
        <v>0</v>
      </c>
      <c r="E2333" s="1" t="s">
        <v>1</v>
      </c>
      <c r="F2333" s="1" t="s">
        <v>12</v>
      </c>
      <c r="G2333" s="1" t="s">
        <v>3</v>
      </c>
      <c r="H2333" s="1" t="s">
        <v>10</v>
      </c>
      <c r="I2333" s="1"/>
      <c r="J2333" s="1"/>
      <c r="K2333" s="1"/>
      <c r="L2333" s="28">
        <v>0</v>
      </c>
      <c r="M2333" s="31">
        <v>0</v>
      </c>
      <c r="N2333" s="31">
        <v>0</v>
      </c>
    </row>
    <row r="2334" spans="1:14" x14ac:dyDescent="0.25">
      <c r="A2334" s="1" t="s">
        <v>814</v>
      </c>
      <c r="B2334" s="1">
        <v>1012269</v>
      </c>
      <c r="C2334" s="1">
        <v>2022</v>
      </c>
      <c r="D2334" s="1" t="s">
        <v>0</v>
      </c>
      <c r="E2334" s="1" t="s">
        <v>1</v>
      </c>
      <c r="F2334" s="1" t="s">
        <v>12</v>
      </c>
      <c r="G2334" s="1" t="s">
        <v>3</v>
      </c>
      <c r="H2334" s="1" t="s">
        <v>5</v>
      </c>
      <c r="I2334" s="1"/>
      <c r="J2334" s="1"/>
      <c r="K2334" s="1"/>
      <c r="L2334" s="28">
        <v>4</v>
      </c>
      <c r="M2334" s="31">
        <v>0.95130000000000003</v>
      </c>
      <c r="N2334" s="31">
        <v>1.5E-3</v>
      </c>
    </row>
    <row r="2335" spans="1:14" x14ac:dyDescent="0.25">
      <c r="A2335" s="1" t="s">
        <v>814</v>
      </c>
      <c r="B2335" s="1">
        <v>1012269</v>
      </c>
      <c r="C2335" s="1">
        <v>2022</v>
      </c>
      <c r="D2335" s="1" t="s">
        <v>0</v>
      </c>
      <c r="E2335" s="1" t="s">
        <v>1</v>
      </c>
      <c r="F2335" s="1" t="s">
        <v>12</v>
      </c>
      <c r="G2335" s="1" t="s">
        <v>3</v>
      </c>
      <c r="H2335" s="1" t="s">
        <v>4</v>
      </c>
      <c r="I2335" s="1"/>
      <c r="J2335" s="1"/>
      <c r="K2335" s="1"/>
      <c r="L2335" s="28">
        <v>0</v>
      </c>
      <c r="M2335" s="31">
        <v>0</v>
      </c>
      <c r="N2335" s="31">
        <v>0</v>
      </c>
    </row>
    <row r="2336" spans="1:14" x14ac:dyDescent="0.25">
      <c r="A2336" s="1" t="s">
        <v>814</v>
      </c>
      <c r="B2336" s="1">
        <v>1012269</v>
      </c>
      <c r="C2336" s="1">
        <v>2022</v>
      </c>
      <c r="D2336" s="1" t="s">
        <v>0</v>
      </c>
      <c r="E2336" s="1" t="s">
        <v>1</v>
      </c>
      <c r="F2336" s="1" t="s">
        <v>12</v>
      </c>
      <c r="G2336" s="1" t="s">
        <v>3</v>
      </c>
      <c r="H2336" s="1" t="s">
        <v>9</v>
      </c>
      <c r="I2336" s="1"/>
      <c r="J2336" s="1"/>
      <c r="K2336" s="1"/>
      <c r="L2336" s="28">
        <v>0</v>
      </c>
      <c r="M2336" s="31">
        <v>0</v>
      </c>
      <c r="N2336" s="31">
        <v>0</v>
      </c>
    </row>
    <row r="2337" spans="1:14" x14ac:dyDescent="0.25">
      <c r="A2337" s="1" t="s">
        <v>814</v>
      </c>
      <c r="B2337" s="1">
        <v>1012269</v>
      </c>
      <c r="C2337" s="1">
        <v>2022</v>
      </c>
      <c r="D2337" s="1" t="s">
        <v>0</v>
      </c>
      <c r="E2337" s="1" t="s">
        <v>1</v>
      </c>
      <c r="F2337" s="1" t="s">
        <v>12</v>
      </c>
      <c r="G2337" s="1" t="s">
        <v>3</v>
      </c>
      <c r="H2337" s="1" t="s">
        <v>7</v>
      </c>
      <c r="I2337" s="1"/>
      <c r="J2337" s="1"/>
      <c r="K2337" s="1"/>
      <c r="L2337" s="28">
        <v>124</v>
      </c>
      <c r="M2337" s="31">
        <v>119.107</v>
      </c>
      <c r="N2337" s="31">
        <v>0.1905</v>
      </c>
    </row>
    <row r="2338" spans="1:14" x14ac:dyDescent="0.25">
      <c r="A2338" s="1" t="s">
        <v>24142</v>
      </c>
      <c r="B2338" s="1">
        <v>1012270</v>
      </c>
      <c r="C2338" s="1">
        <v>2022</v>
      </c>
      <c r="D2338" s="1" t="s">
        <v>0</v>
      </c>
      <c r="E2338" s="1" t="s">
        <v>1</v>
      </c>
      <c r="F2338" s="1" t="s">
        <v>12</v>
      </c>
      <c r="G2338" s="1" t="s">
        <v>3</v>
      </c>
      <c r="H2338" s="1" t="s">
        <v>6</v>
      </c>
      <c r="I2338" s="1"/>
      <c r="J2338" s="1"/>
      <c r="K2338" s="1"/>
      <c r="L2338" s="28">
        <v>1</v>
      </c>
      <c r="M2338" s="31">
        <v>11.967769199999999</v>
      </c>
      <c r="N2338" s="31">
        <v>0.34512320000000002</v>
      </c>
    </row>
    <row r="2339" spans="1:14" x14ac:dyDescent="0.25">
      <c r="A2339" s="1" t="s">
        <v>24142</v>
      </c>
      <c r="B2339" s="1">
        <v>1012270</v>
      </c>
      <c r="C2339" s="1">
        <v>2022</v>
      </c>
      <c r="D2339" s="1" t="s">
        <v>0</v>
      </c>
      <c r="E2339" s="1" t="s">
        <v>1</v>
      </c>
      <c r="F2339" s="1" t="s">
        <v>12</v>
      </c>
      <c r="G2339" s="1" t="s">
        <v>3</v>
      </c>
      <c r="H2339" s="1" t="s">
        <v>7</v>
      </c>
      <c r="I2339" s="1"/>
      <c r="J2339" s="1"/>
      <c r="K2339" s="1"/>
      <c r="L2339" s="28">
        <v>392</v>
      </c>
      <c r="M2339" s="31">
        <v>131.5193376</v>
      </c>
      <c r="N2339" s="31">
        <v>3.7927176999999999</v>
      </c>
    </row>
    <row r="2340" spans="1:14" x14ac:dyDescent="0.25">
      <c r="A2340" s="1" t="s">
        <v>24143</v>
      </c>
      <c r="B2340" s="1">
        <v>1012284</v>
      </c>
      <c r="C2340" s="1">
        <v>2022</v>
      </c>
      <c r="D2340" s="1" t="s">
        <v>0</v>
      </c>
      <c r="E2340" s="1" t="s">
        <v>1</v>
      </c>
      <c r="F2340" s="1" t="s">
        <v>25</v>
      </c>
      <c r="G2340" s="1" t="s">
        <v>3</v>
      </c>
      <c r="H2340" s="1" t="s">
        <v>7</v>
      </c>
      <c r="I2340" s="1"/>
      <c r="J2340" s="1"/>
      <c r="K2340" s="1"/>
      <c r="L2340" s="28">
        <v>223</v>
      </c>
      <c r="M2340" s="31">
        <v>6.7115061000000003</v>
      </c>
      <c r="N2340" s="31">
        <v>1.0936965999999999</v>
      </c>
    </row>
    <row r="2341" spans="1:14" x14ac:dyDescent="0.25">
      <c r="A2341" s="1" t="s">
        <v>24144</v>
      </c>
      <c r="B2341" s="1">
        <v>1012285</v>
      </c>
      <c r="C2341" s="1">
        <v>2022</v>
      </c>
      <c r="D2341" s="1" t="s">
        <v>0</v>
      </c>
      <c r="E2341" s="1" t="s">
        <v>1</v>
      </c>
      <c r="F2341" s="1" t="s">
        <v>12</v>
      </c>
      <c r="G2341" s="1" t="s">
        <v>3</v>
      </c>
      <c r="H2341" s="1" t="s">
        <v>10</v>
      </c>
      <c r="I2341" s="1"/>
      <c r="J2341" s="1"/>
      <c r="K2341" s="1"/>
      <c r="L2341" s="28">
        <v>1</v>
      </c>
      <c r="M2341" s="31">
        <v>27.632505600000002</v>
      </c>
      <c r="N2341" s="31">
        <v>0.79685839999999997</v>
      </c>
    </row>
    <row r="2342" spans="1:14" x14ac:dyDescent="0.25">
      <c r="A2342" s="1" t="s">
        <v>24144</v>
      </c>
      <c r="B2342" s="1">
        <v>1012285</v>
      </c>
      <c r="C2342" s="1">
        <v>2022</v>
      </c>
      <c r="D2342" s="1" t="s">
        <v>0</v>
      </c>
      <c r="E2342" s="1" t="s">
        <v>1</v>
      </c>
      <c r="F2342" s="1" t="s">
        <v>12</v>
      </c>
      <c r="G2342" s="1" t="s">
        <v>3</v>
      </c>
      <c r="H2342" s="1" t="s">
        <v>7</v>
      </c>
      <c r="I2342" s="1"/>
      <c r="J2342" s="1"/>
      <c r="K2342" s="1"/>
      <c r="L2342" s="28">
        <v>96</v>
      </c>
      <c r="M2342" s="31">
        <v>16.950979199999999</v>
      </c>
      <c r="N2342" s="31">
        <v>0.48882759999999997</v>
      </c>
    </row>
    <row r="2343" spans="1:14" x14ac:dyDescent="0.25">
      <c r="A2343" s="1" t="s">
        <v>469</v>
      </c>
      <c r="B2343" s="1">
        <v>1012286</v>
      </c>
      <c r="C2343" s="1">
        <v>2022</v>
      </c>
      <c r="D2343" s="1" t="s">
        <v>0</v>
      </c>
      <c r="E2343" s="1" t="s">
        <v>1</v>
      </c>
      <c r="F2343" s="1" t="s">
        <v>2</v>
      </c>
      <c r="G2343" s="1" t="s">
        <v>3</v>
      </c>
      <c r="H2343" s="1" t="s">
        <v>5</v>
      </c>
      <c r="I2343" s="1"/>
      <c r="J2343" s="1"/>
      <c r="K2343" s="1"/>
      <c r="L2343" s="28">
        <v>0</v>
      </c>
      <c r="M2343" s="31">
        <v>0</v>
      </c>
      <c r="N2343" s="31">
        <v>0</v>
      </c>
    </row>
    <row r="2344" spans="1:14" x14ac:dyDescent="0.25">
      <c r="A2344" s="1" t="s">
        <v>469</v>
      </c>
      <c r="B2344" s="1">
        <v>1012286</v>
      </c>
      <c r="C2344" s="1">
        <v>2022</v>
      </c>
      <c r="D2344" s="1" t="s">
        <v>0</v>
      </c>
      <c r="E2344" s="1" t="s">
        <v>1</v>
      </c>
      <c r="F2344" s="1" t="s">
        <v>2</v>
      </c>
      <c r="G2344" s="1" t="s">
        <v>3</v>
      </c>
      <c r="H2344" s="1" t="s">
        <v>4</v>
      </c>
      <c r="I2344" s="1"/>
      <c r="J2344" s="1"/>
      <c r="K2344" s="1"/>
      <c r="L2344" s="28">
        <v>1</v>
      </c>
      <c r="M2344" s="31">
        <v>0.12728829999999999</v>
      </c>
      <c r="N2344" s="31">
        <v>1.3377399999999999E-2</v>
      </c>
    </row>
    <row r="2345" spans="1:14" x14ac:dyDescent="0.25">
      <c r="A2345" s="1" t="s">
        <v>469</v>
      </c>
      <c r="B2345" s="1">
        <v>1012286</v>
      </c>
      <c r="C2345" s="1">
        <v>2022</v>
      </c>
      <c r="D2345" s="1" t="s">
        <v>0</v>
      </c>
      <c r="E2345" s="1" t="s">
        <v>1</v>
      </c>
      <c r="F2345" s="1" t="s">
        <v>2</v>
      </c>
      <c r="G2345" s="1" t="s">
        <v>3</v>
      </c>
      <c r="H2345" s="1" t="s">
        <v>6</v>
      </c>
      <c r="I2345" s="1"/>
      <c r="J2345" s="1"/>
      <c r="K2345" s="1"/>
      <c r="L2345" s="28">
        <v>1</v>
      </c>
      <c r="M2345" s="31">
        <v>37.366745700000003</v>
      </c>
      <c r="N2345" s="31">
        <v>3.9270627999999999</v>
      </c>
    </row>
    <row r="2346" spans="1:14" x14ac:dyDescent="0.25">
      <c r="A2346" s="1" t="s">
        <v>469</v>
      </c>
      <c r="B2346" s="1">
        <v>1012286</v>
      </c>
      <c r="C2346" s="1">
        <v>2022</v>
      </c>
      <c r="D2346" s="1" t="s">
        <v>0</v>
      </c>
      <c r="E2346" s="1" t="s">
        <v>1</v>
      </c>
      <c r="F2346" s="1" t="s">
        <v>2</v>
      </c>
      <c r="G2346" s="1" t="s">
        <v>3</v>
      </c>
      <c r="H2346" s="1" t="s">
        <v>7</v>
      </c>
      <c r="I2346" s="1"/>
      <c r="J2346" s="1"/>
      <c r="K2346" s="1"/>
      <c r="L2346" s="28">
        <v>1</v>
      </c>
      <c r="M2346" s="31">
        <v>12.850949099999999</v>
      </c>
      <c r="N2346" s="31">
        <v>1.3505720999999999</v>
      </c>
    </row>
    <row r="2347" spans="1:14" x14ac:dyDescent="0.25">
      <c r="A2347" s="1" t="s">
        <v>469</v>
      </c>
      <c r="B2347" s="1">
        <v>1012286</v>
      </c>
      <c r="C2347" s="1">
        <v>2022</v>
      </c>
      <c r="D2347" s="1" t="s">
        <v>0</v>
      </c>
      <c r="E2347" s="1" t="s">
        <v>1</v>
      </c>
      <c r="F2347" s="1" t="s">
        <v>2</v>
      </c>
      <c r="G2347" s="1" t="s">
        <v>3</v>
      </c>
      <c r="H2347" s="1" t="s">
        <v>8</v>
      </c>
      <c r="I2347" s="1"/>
      <c r="J2347" s="1"/>
      <c r="K2347" s="1"/>
      <c r="L2347" s="28">
        <v>1</v>
      </c>
      <c r="M2347" s="31">
        <v>14.454247499999999</v>
      </c>
      <c r="N2347" s="31">
        <v>1.5190709</v>
      </c>
    </row>
    <row r="2348" spans="1:14" x14ac:dyDescent="0.25">
      <c r="A2348" s="1" t="s">
        <v>469</v>
      </c>
      <c r="B2348" s="1">
        <v>1012286</v>
      </c>
      <c r="C2348" s="1">
        <v>2022</v>
      </c>
      <c r="D2348" s="1" t="s">
        <v>0</v>
      </c>
      <c r="E2348" s="1" t="s">
        <v>1</v>
      </c>
      <c r="F2348" s="1" t="s">
        <v>2</v>
      </c>
      <c r="G2348" s="1" t="s">
        <v>3</v>
      </c>
      <c r="H2348" s="1" t="s">
        <v>10</v>
      </c>
      <c r="I2348" s="1"/>
      <c r="J2348" s="1"/>
      <c r="K2348" s="1"/>
      <c r="L2348" s="28">
        <v>1</v>
      </c>
      <c r="M2348" s="31">
        <v>4.0507983000000003</v>
      </c>
      <c r="N2348" s="31">
        <v>0.42571920000000002</v>
      </c>
    </row>
    <row r="2349" spans="1:14" x14ac:dyDescent="0.25">
      <c r="A2349" s="1" t="s">
        <v>469</v>
      </c>
      <c r="B2349" s="1">
        <v>1012286</v>
      </c>
      <c r="C2349" s="1">
        <v>2022</v>
      </c>
      <c r="D2349" s="1" t="s">
        <v>0</v>
      </c>
      <c r="E2349" s="1" t="s">
        <v>1</v>
      </c>
      <c r="F2349" s="1" t="s">
        <v>2</v>
      </c>
      <c r="G2349" s="1" t="s">
        <v>3</v>
      </c>
      <c r="H2349" s="1" t="s">
        <v>9</v>
      </c>
      <c r="I2349" s="1"/>
      <c r="J2349" s="1"/>
      <c r="K2349" s="1"/>
      <c r="L2349" s="28">
        <v>1</v>
      </c>
      <c r="M2349" s="31">
        <v>60.861229000000002</v>
      </c>
      <c r="N2349" s="31">
        <v>6.3962184000000004</v>
      </c>
    </row>
    <row r="2350" spans="1:14" x14ac:dyDescent="0.25">
      <c r="A2350" s="1" t="s">
        <v>24145</v>
      </c>
      <c r="B2350" s="1">
        <v>1012297</v>
      </c>
      <c r="C2350" s="1">
        <v>2022</v>
      </c>
      <c r="D2350" s="1" t="s">
        <v>0</v>
      </c>
      <c r="E2350" s="1" t="s">
        <v>1</v>
      </c>
      <c r="F2350" s="1" t="s">
        <v>25</v>
      </c>
      <c r="G2350" s="1" t="s">
        <v>3</v>
      </c>
      <c r="H2350" s="1" t="s">
        <v>7</v>
      </c>
      <c r="I2350" s="1"/>
      <c r="J2350" s="1"/>
      <c r="K2350" s="1"/>
      <c r="L2350" s="28">
        <v>246</v>
      </c>
      <c r="M2350" s="31">
        <v>89.657741400000006</v>
      </c>
      <c r="N2350" s="31">
        <v>3.6367533999999999</v>
      </c>
    </row>
    <row r="2351" spans="1:14" x14ac:dyDescent="0.25">
      <c r="A2351" s="1" t="s">
        <v>24146</v>
      </c>
      <c r="B2351" s="1">
        <v>1012298</v>
      </c>
      <c r="C2351" s="1">
        <v>2022</v>
      </c>
      <c r="D2351" s="1" t="s">
        <v>865</v>
      </c>
      <c r="E2351" s="1" t="s">
        <v>23978</v>
      </c>
      <c r="F2351" s="1" t="s">
        <v>2</v>
      </c>
      <c r="G2351" s="1" t="s">
        <v>867</v>
      </c>
      <c r="H2351" s="1"/>
      <c r="I2351" s="1"/>
      <c r="J2351" s="31">
        <v>2.1889139000000002</v>
      </c>
      <c r="K2351" s="31">
        <v>4.0940699999999997E-2</v>
      </c>
      <c r="L2351" s="28"/>
      <c r="M2351" s="31">
        <v>2.1889139000000002</v>
      </c>
      <c r="N2351" s="31">
        <v>4.0940699999999997E-2</v>
      </c>
    </row>
    <row r="2352" spans="1:14" x14ac:dyDescent="0.25">
      <c r="A2352" s="1" t="s">
        <v>468</v>
      </c>
      <c r="B2352" s="1">
        <v>1012300</v>
      </c>
      <c r="C2352" s="1">
        <v>2022</v>
      </c>
      <c r="D2352" s="1" t="s">
        <v>0</v>
      </c>
      <c r="E2352" s="1" t="s">
        <v>1</v>
      </c>
      <c r="F2352" s="1" t="s">
        <v>2</v>
      </c>
      <c r="G2352" s="1" t="s">
        <v>3</v>
      </c>
      <c r="H2352" s="1" t="s">
        <v>7</v>
      </c>
      <c r="I2352" s="1"/>
      <c r="J2352" s="1"/>
      <c r="K2352" s="1"/>
      <c r="L2352" s="28">
        <v>52</v>
      </c>
      <c r="M2352" s="31">
        <v>3.4761495</v>
      </c>
      <c r="N2352" s="31">
        <v>0.66982249999999999</v>
      </c>
    </row>
    <row r="2353" spans="1:14" x14ac:dyDescent="0.25">
      <c r="A2353" s="1" t="s">
        <v>468</v>
      </c>
      <c r="B2353" s="1">
        <v>1012300</v>
      </c>
      <c r="C2353" s="1">
        <v>2022</v>
      </c>
      <c r="D2353" s="1" t="s">
        <v>0</v>
      </c>
      <c r="E2353" s="1" t="s">
        <v>1</v>
      </c>
      <c r="F2353" s="1" t="s">
        <v>2</v>
      </c>
      <c r="G2353" s="1" t="s">
        <v>3</v>
      </c>
      <c r="H2353" s="1" t="s">
        <v>9</v>
      </c>
      <c r="I2353" s="1"/>
      <c r="J2353" s="1"/>
      <c r="K2353" s="1"/>
      <c r="L2353" s="28">
        <v>16</v>
      </c>
      <c r="M2353" s="31">
        <v>1.0662309999999999</v>
      </c>
      <c r="N2353" s="31">
        <v>0.47992210000000002</v>
      </c>
    </row>
    <row r="2354" spans="1:14" x14ac:dyDescent="0.25">
      <c r="A2354" s="1" t="s">
        <v>471</v>
      </c>
      <c r="B2354" s="1">
        <v>1012305</v>
      </c>
      <c r="C2354" s="1">
        <v>2022</v>
      </c>
      <c r="D2354" s="1" t="s">
        <v>0</v>
      </c>
      <c r="E2354" s="1" t="s">
        <v>1</v>
      </c>
      <c r="F2354" s="1" t="s">
        <v>2</v>
      </c>
      <c r="G2354" s="1" t="s">
        <v>3</v>
      </c>
      <c r="H2354" s="1" t="s">
        <v>7</v>
      </c>
      <c r="I2354" s="1"/>
      <c r="J2354" s="1"/>
      <c r="K2354" s="1"/>
      <c r="L2354" s="28">
        <v>6420</v>
      </c>
      <c r="M2354" s="31">
        <v>320.97390309999997</v>
      </c>
      <c r="N2354" s="31">
        <v>5.4286469999999998</v>
      </c>
    </row>
    <row r="2355" spans="1:14" x14ac:dyDescent="0.25">
      <c r="A2355" s="1" t="s">
        <v>1446</v>
      </c>
      <c r="B2355" s="1">
        <v>1012310</v>
      </c>
      <c r="C2355" s="1">
        <v>2022</v>
      </c>
      <c r="D2355" s="1" t="s">
        <v>0</v>
      </c>
      <c r="E2355" s="1" t="s">
        <v>1</v>
      </c>
      <c r="F2355" s="1" t="s">
        <v>2</v>
      </c>
      <c r="G2355" s="1" t="s">
        <v>3</v>
      </c>
      <c r="H2355" s="1" t="s">
        <v>9</v>
      </c>
      <c r="I2355" s="1"/>
      <c r="J2355" s="1"/>
      <c r="K2355" s="1"/>
      <c r="L2355" s="28">
        <v>0</v>
      </c>
      <c r="M2355" s="31">
        <v>0</v>
      </c>
      <c r="N2355" s="31">
        <v>0</v>
      </c>
    </row>
    <row r="2356" spans="1:14" x14ac:dyDescent="0.25">
      <c r="A2356" s="1" t="s">
        <v>1446</v>
      </c>
      <c r="B2356" s="1">
        <v>1012310</v>
      </c>
      <c r="C2356" s="1">
        <v>2022</v>
      </c>
      <c r="D2356" s="1" t="s">
        <v>0</v>
      </c>
      <c r="E2356" s="1" t="s">
        <v>1</v>
      </c>
      <c r="F2356" s="1" t="s">
        <v>2</v>
      </c>
      <c r="G2356" s="1" t="s">
        <v>3</v>
      </c>
      <c r="H2356" s="1" t="s">
        <v>10</v>
      </c>
      <c r="I2356" s="1"/>
      <c r="J2356" s="1"/>
      <c r="K2356" s="1"/>
      <c r="L2356" s="28">
        <v>0</v>
      </c>
      <c r="M2356" s="31">
        <v>0</v>
      </c>
      <c r="N2356" s="31">
        <v>0</v>
      </c>
    </row>
    <row r="2357" spans="1:14" x14ac:dyDescent="0.25">
      <c r="A2357" s="1" t="s">
        <v>1446</v>
      </c>
      <c r="B2357" s="1">
        <v>1012310</v>
      </c>
      <c r="C2357" s="1">
        <v>2022</v>
      </c>
      <c r="D2357" s="1" t="s">
        <v>0</v>
      </c>
      <c r="E2357" s="1" t="s">
        <v>1</v>
      </c>
      <c r="F2357" s="1" t="s">
        <v>2</v>
      </c>
      <c r="G2357" s="1" t="s">
        <v>3</v>
      </c>
      <c r="H2357" s="1" t="s">
        <v>5</v>
      </c>
      <c r="I2357" s="1"/>
      <c r="J2357" s="1"/>
      <c r="K2357" s="1"/>
      <c r="L2357" s="28">
        <v>0</v>
      </c>
      <c r="M2357" s="31">
        <v>0</v>
      </c>
      <c r="N2357" s="31">
        <v>0</v>
      </c>
    </row>
    <row r="2358" spans="1:14" x14ac:dyDescent="0.25">
      <c r="A2358" s="1" t="s">
        <v>1446</v>
      </c>
      <c r="B2358" s="1">
        <v>1012310</v>
      </c>
      <c r="C2358" s="1">
        <v>2022</v>
      </c>
      <c r="D2358" s="1" t="s">
        <v>0</v>
      </c>
      <c r="E2358" s="1" t="s">
        <v>1</v>
      </c>
      <c r="F2358" s="1" t="s">
        <v>2</v>
      </c>
      <c r="G2358" s="1" t="s">
        <v>3</v>
      </c>
      <c r="H2358" s="1" t="s">
        <v>7</v>
      </c>
      <c r="I2358" s="1"/>
      <c r="J2358" s="1"/>
      <c r="K2358" s="1"/>
      <c r="L2358" s="28">
        <v>28</v>
      </c>
      <c r="M2358" s="31">
        <v>0.2832327</v>
      </c>
      <c r="N2358" s="31">
        <v>2.7802400000000001E-2</v>
      </c>
    </row>
    <row r="2359" spans="1:14" x14ac:dyDescent="0.25">
      <c r="A2359" s="1" t="s">
        <v>1446</v>
      </c>
      <c r="B2359" s="1">
        <v>1012310</v>
      </c>
      <c r="C2359" s="1">
        <v>2022</v>
      </c>
      <c r="D2359" s="1" t="s">
        <v>0</v>
      </c>
      <c r="E2359" s="1" t="s">
        <v>1</v>
      </c>
      <c r="F2359" s="1" t="s">
        <v>2</v>
      </c>
      <c r="G2359" s="1" t="s">
        <v>3</v>
      </c>
      <c r="H2359" s="1" t="s">
        <v>8</v>
      </c>
      <c r="I2359" s="1"/>
      <c r="J2359" s="1"/>
      <c r="K2359" s="1"/>
      <c r="L2359" s="28">
        <v>0</v>
      </c>
      <c r="M2359" s="31">
        <v>0</v>
      </c>
      <c r="N2359" s="31">
        <v>0</v>
      </c>
    </row>
    <row r="2360" spans="1:14" x14ac:dyDescent="0.25">
      <c r="A2360" s="1" t="s">
        <v>1446</v>
      </c>
      <c r="B2360" s="1">
        <v>1012310</v>
      </c>
      <c r="C2360" s="1">
        <v>2022</v>
      </c>
      <c r="D2360" s="1" t="s">
        <v>0</v>
      </c>
      <c r="E2360" s="1" t="s">
        <v>1</v>
      </c>
      <c r="F2360" s="1" t="s">
        <v>2</v>
      </c>
      <c r="G2360" s="1" t="s">
        <v>3</v>
      </c>
      <c r="H2360" s="1" t="s">
        <v>6</v>
      </c>
      <c r="I2360" s="1"/>
      <c r="J2360" s="1"/>
      <c r="K2360" s="1"/>
      <c r="L2360" s="28">
        <v>0</v>
      </c>
      <c r="M2360" s="31">
        <v>0</v>
      </c>
      <c r="N2360" s="31">
        <v>0</v>
      </c>
    </row>
    <row r="2361" spans="1:14" x14ac:dyDescent="0.25">
      <c r="A2361" s="1" t="s">
        <v>1446</v>
      </c>
      <c r="B2361" s="1">
        <v>1012310</v>
      </c>
      <c r="C2361" s="1">
        <v>2022</v>
      </c>
      <c r="D2361" s="1" t="s">
        <v>0</v>
      </c>
      <c r="E2361" s="1" t="s">
        <v>1</v>
      </c>
      <c r="F2361" s="1" t="s">
        <v>2</v>
      </c>
      <c r="G2361" s="1" t="s">
        <v>3</v>
      </c>
      <c r="H2361" s="1" t="s">
        <v>4</v>
      </c>
      <c r="I2361" s="1"/>
      <c r="J2361" s="1"/>
      <c r="K2361" s="1"/>
      <c r="L2361" s="28">
        <v>0</v>
      </c>
      <c r="M2361" s="31">
        <v>0</v>
      </c>
      <c r="N2361" s="31">
        <v>0</v>
      </c>
    </row>
    <row r="2362" spans="1:14" x14ac:dyDescent="0.25">
      <c r="A2362" s="1" t="s">
        <v>24147</v>
      </c>
      <c r="B2362" s="1">
        <v>1012317</v>
      </c>
      <c r="C2362" s="1">
        <v>2022</v>
      </c>
      <c r="D2362" s="1" t="s">
        <v>0</v>
      </c>
      <c r="E2362" s="1" t="s">
        <v>1</v>
      </c>
      <c r="F2362" s="1" t="s">
        <v>2</v>
      </c>
      <c r="G2362" s="1" t="s">
        <v>3</v>
      </c>
      <c r="H2362" s="1" t="s">
        <v>7</v>
      </c>
      <c r="I2362" s="1"/>
      <c r="J2362" s="1"/>
      <c r="K2362" s="1"/>
      <c r="L2362" s="28">
        <v>379</v>
      </c>
      <c r="M2362" s="31">
        <v>14.1911</v>
      </c>
      <c r="N2362" s="31">
        <v>0.41354000000000002</v>
      </c>
    </row>
    <row r="2363" spans="1:14" x14ac:dyDescent="0.25">
      <c r="A2363" s="1" t="s">
        <v>24148</v>
      </c>
      <c r="B2363" s="1">
        <v>1012321</v>
      </c>
      <c r="C2363" s="1">
        <v>2022</v>
      </c>
      <c r="D2363" s="1" t="s">
        <v>0</v>
      </c>
      <c r="E2363" s="1" t="s">
        <v>1</v>
      </c>
      <c r="F2363" s="1" t="s">
        <v>2</v>
      </c>
      <c r="G2363" s="1" t="s">
        <v>3</v>
      </c>
      <c r="H2363" s="1" t="s">
        <v>6</v>
      </c>
      <c r="I2363" s="1"/>
      <c r="J2363" s="1"/>
      <c r="K2363" s="1"/>
      <c r="L2363" s="28">
        <v>0</v>
      </c>
      <c r="M2363" s="31">
        <v>0</v>
      </c>
      <c r="N2363" s="31">
        <v>0</v>
      </c>
    </row>
    <row r="2364" spans="1:14" x14ac:dyDescent="0.25">
      <c r="A2364" s="1" t="s">
        <v>24148</v>
      </c>
      <c r="B2364" s="1">
        <v>1012321</v>
      </c>
      <c r="C2364" s="1">
        <v>2022</v>
      </c>
      <c r="D2364" s="1" t="s">
        <v>0</v>
      </c>
      <c r="E2364" s="1" t="s">
        <v>1</v>
      </c>
      <c r="F2364" s="1" t="s">
        <v>2</v>
      </c>
      <c r="G2364" s="1" t="s">
        <v>3</v>
      </c>
      <c r="H2364" s="1" t="s">
        <v>8</v>
      </c>
      <c r="I2364" s="1"/>
      <c r="J2364" s="1"/>
      <c r="K2364" s="1"/>
      <c r="L2364" s="28">
        <v>131</v>
      </c>
      <c r="M2364" s="31">
        <v>2.3008765000000002</v>
      </c>
      <c r="N2364" s="31">
        <v>5.6931099999999998E-2</v>
      </c>
    </row>
    <row r="2365" spans="1:14" x14ac:dyDescent="0.25">
      <c r="A2365" s="1" t="s">
        <v>24148</v>
      </c>
      <c r="B2365" s="1">
        <v>1012321</v>
      </c>
      <c r="C2365" s="1">
        <v>2022</v>
      </c>
      <c r="D2365" s="1" t="s">
        <v>0</v>
      </c>
      <c r="E2365" s="1" t="s">
        <v>1</v>
      </c>
      <c r="F2365" s="1" t="s">
        <v>2</v>
      </c>
      <c r="G2365" s="1" t="s">
        <v>3</v>
      </c>
      <c r="H2365" s="1" t="s">
        <v>10</v>
      </c>
      <c r="I2365" s="1"/>
      <c r="J2365" s="1"/>
      <c r="K2365" s="1"/>
      <c r="L2365" s="28">
        <v>0</v>
      </c>
      <c r="M2365" s="31">
        <v>0</v>
      </c>
      <c r="N2365" s="31">
        <v>0</v>
      </c>
    </row>
    <row r="2366" spans="1:14" x14ac:dyDescent="0.25">
      <c r="A2366" s="1" t="s">
        <v>24148</v>
      </c>
      <c r="B2366" s="1">
        <v>1012321</v>
      </c>
      <c r="C2366" s="1">
        <v>2022</v>
      </c>
      <c r="D2366" s="1" t="s">
        <v>0</v>
      </c>
      <c r="E2366" s="1" t="s">
        <v>1</v>
      </c>
      <c r="F2366" s="1" t="s">
        <v>2</v>
      </c>
      <c r="G2366" s="1" t="s">
        <v>3</v>
      </c>
      <c r="H2366" s="1" t="s">
        <v>9</v>
      </c>
      <c r="I2366" s="1"/>
      <c r="J2366" s="1"/>
      <c r="K2366" s="1"/>
      <c r="L2366" s="28">
        <v>0</v>
      </c>
      <c r="M2366" s="31">
        <v>0</v>
      </c>
      <c r="N2366" s="31">
        <v>0</v>
      </c>
    </row>
    <row r="2367" spans="1:14" x14ac:dyDescent="0.25">
      <c r="A2367" s="1" t="s">
        <v>24148</v>
      </c>
      <c r="B2367" s="1">
        <v>1012321</v>
      </c>
      <c r="C2367" s="1">
        <v>2022</v>
      </c>
      <c r="D2367" s="1" t="s">
        <v>0</v>
      </c>
      <c r="E2367" s="1" t="s">
        <v>1</v>
      </c>
      <c r="F2367" s="1" t="s">
        <v>2</v>
      </c>
      <c r="G2367" s="1" t="s">
        <v>3</v>
      </c>
      <c r="H2367" s="1" t="s">
        <v>4</v>
      </c>
      <c r="I2367" s="1"/>
      <c r="J2367" s="1"/>
      <c r="K2367" s="1"/>
      <c r="L2367" s="28">
        <v>4690</v>
      </c>
      <c r="M2367" s="31">
        <v>221.11972789999999</v>
      </c>
      <c r="N2367" s="31">
        <v>5.4712151999999996</v>
      </c>
    </row>
    <row r="2368" spans="1:14" x14ac:dyDescent="0.25">
      <c r="A2368" s="1" t="s">
        <v>24148</v>
      </c>
      <c r="B2368" s="1">
        <v>1012321</v>
      </c>
      <c r="C2368" s="1">
        <v>2022</v>
      </c>
      <c r="D2368" s="1" t="s">
        <v>0</v>
      </c>
      <c r="E2368" s="1" t="s">
        <v>1</v>
      </c>
      <c r="F2368" s="1" t="s">
        <v>2</v>
      </c>
      <c r="G2368" s="1" t="s">
        <v>3</v>
      </c>
      <c r="H2368" s="1" t="s">
        <v>5</v>
      </c>
      <c r="I2368" s="1"/>
      <c r="J2368" s="1"/>
      <c r="K2368" s="1"/>
      <c r="L2368" s="28">
        <v>0</v>
      </c>
      <c r="M2368" s="31">
        <v>0</v>
      </c>
      <c r="N2368" s="31">
        <v>0</v>
      </c>
    </row>
    <row r="2369" spans="1:14" x14ac:dyDescent="0.25">
      <c r="A2369" s="1" t="s">
        <v>24148</v>
      </c>
      <c r="B2369" s="1">
        <v>1012321</v>
      </c>
      <c r="C2369" s="1">
        <v>2022</v>
      </c>
      <c r="D2369" s="1" t="s">
        <v>0</v>
      </c>
      <c r="E2369" s="1" t="s">
        <v>1</v>
      </c>
      <c r="F2369" s="1" t="s">
        <v>2</v>
      </c>
      <c r="G2369" s="1" t="s">
        <v>3</v>
      </c>
      <c r="H2369" s="1" t="s">
        <v>7</v>
      </c>
      <c r="I2369" s="1"/>
      <c r="J2369" s="1"/>
      <c r="K2369" s="1"/>
      <c r="L2369" s="28">
        <v>3236</v>
      </c>
      <c r="M2369" s="31">
        <v>20.878246399999998</v>
      </c>
      <c r="N2369" s="31">
        <v>0.51659520000000003</v>
      </c>
    </row>
    <row r="2370" spans="1:14" x14ac:dyDescent="0.25">
      <c r="A2370" s="1" t="s">
        <v>779</v>
      </c>
      <c r="B2370" s="1">
        <v>1012322</v>
      </c>
      <c r="C2370" s="1">
        <v>2022</v>
      </c>
      <c r="D2370" s="1" t="s">
        <v>0</v>
      </c>
      <c r="E2370" s="1" t="s">
        <v>1</v>
      </c>
      <c r="F2370" s="1" t="s">
        <v>2</v>
      </c>
      <c r="G2370" s="1" t="s">
        <v>3</v>
      </c>
      <c r="H2370" s="1" t="s">
        <v>9</v>
      </c>
      <c r="I2370" s="1"/>
      <c r="J2370" s="1"/>
      <c r="K2370" s="1"/>
      <c r="L2370" s="28">
        <v>44</v>
      </c>
      <c r="M2370" s="31">
        <v>0.2873</v>
      </c>
      <c r="N2370" s="31">
        <v>2.9999999999999997E-4</v>
      </c>
    </row>
    <row r="2371" spans="1:14" x14ac:dyDescent="0.25">
      <c r="A2371" s="1" t="s">
        <v>779</v>
      </c>
      <c r="B2371" s="1">
        <v>1012322</v>
      </c>
      <c r="C2371" s="1">
        <v>2022</v>
      </c>
      <c r="D2371" s="1" t="s">
        <v>0</v>
      </c>
      <c r="E2371" s="1" t="s">
        <v>1</v>
      </c>
      <c r="F2371" s="1" t="s">
        <v>2</v>
      </c>
      <c r="G2371" s="1" t="s">
        <v>3</v>
      </c>
      <c r="H2371" s="1" t="s">
        <v>8</v>
      </c>
      <c r="I2371" s="1"/>
      <c r="J2371" s="1"/>
      <c r="K2371" s="1"/>
      <c r="L2371" s="28">
        <v>1</v>
      </c>
      <c r="M2371" s="31">
        <v>4.5694999999999997</v>
      </c>
      <c r="N2371" s="31">
        <v>5.5999999999999999E-3</v>
      </c>
    </row>
    <row r="2372" spans="1:14" x14ac:dyDescent="0.25">
      <c r="A2372" s="1" t="s">
        <v>779</v>
      </c>
      <c r="B2372" s="1">
        <v>1012322</v>
      </c>
      <c r="C2372" s="1">
        <v>2022</v>
      </c>
      <c r="D2372" s="1" t="s">
        <v>0</v>
      </c>
      <c r="E2372" s="1" t="s">
        <v>1</v>
      </c>
      <c r="F2372" s="1" t="s">
        <v>2</v>
      </c>
      <c r="G2372" s="1" t="s">
        <v>3</v>
      </c>
      <c r="H2372" s="1" t="s">
        <v>4</v>
      </c>
      <c r="I2372" s="1"/>
      <c r="J2372" s="1"/>
      <c r="K2372" s="1"/>
      <c r="L2372" s="28">
        <v>1</v>
      </c>
      <c r="M2372" s="31">
        <v>3.1707000000000001</v>
      </c>
      <c r="N2372" s="31">
        <v>1.5E-3</v>
      </c>
    </row>
    <row r="2373" spans="1:14" x14ac:dyDescent="0.25">
      <c r="A2373" s="1" t="s">
        <v>779</v>
      </c>
      <c r="B2373" s="1">
        <v>1012322</v>
      </c>
      <c r="C2373" s="1">
        <v>2022</v>
      </c>
      <c r="D2373" s="1" t="s">
        <v>0</v>
      </c>
      <c r="E2373" s="1" t="s">
        <v>1</v>
      </c>
      <c r="F2373" s="1" t="s">
        <v>2</v>
      </c>
      <c r="G2373" s="1" t="s">
        <v>3</v>
      </c>
      <c r="H2373" s="1" t="s">
        <v>10</v>
      </c>
      <c r="I2373" s="1"/>
      <c r="J2373" s="1"/>
      <c r="K2373" s="1"/>
      <c r="L2373" s="28">
        <v>0</v>
      </c>
      <c r="M2373" s="31">
        <v>0</v>
      </c>
      <c r="N2373" s="31">
        <v>0</v>
      </c>
    </row>
    <row r="2374" spans="1:14" x14ac:dyDescent="0.25">
      <c r="A2374" s="1" t="s">
        <v>779</v>
      </c>
      <c r="B2374" s="1">
        <v>1012322</v>
      </c>
      <c r="C2374" s="1">
        <v>2022</v>
      </c>
      <c r="D2374" s="1" t="s">
        <v>0</v>
      </c>
      <c r="E2374" s="1" t="s">
        <v>1</v>
      </c>
      <c r="F2374" s="1" t="s">
        <v>2</v>
      </c>
      <c r="G2374" s="1" t="s">
        <v>3</v>
      </c>
      <c r="H2374" s="1" t="s">
        <v>7</v>
      </c>
      <c r="I2374" s="1"/>
      <c r="J2374" s="1"/>
      <c r="K2374" s="1"/>
      <c r="L2374" s="28">
        <v>666</v>
      </c>
      <c r="M2374" s="31">
        <v>76.752200000000002</v>
      </c>
      <c r="N2374" s="31">
        <v>5.4600000000000003E-2</v>
      </c>
    </row>
    <row r="2375" spans="1:14" x14ac:dyDescent="0.25">
      <c r="A2375" s="1" t="s">
        <v>779</v>
      </c>
      <c r="B2375" s="1">
        <v>1012322</v>
      </c>
      <c r="C2375" s="1">
        <v>2022</v>
      </c>
      <c r="D2375" s="1" t="s">
        <v>0</v>
      </c>
      <c r="E2375" s="1" t="s">
        <v>1</v>
      </c>
      <c r="F2375" s="1" t="s">
        <v>2</v>
      </c>
      <c r="G2375" s="1" t="s">
        <v>3</v>
      </c>
      <c r="H2375" s="1" t="s">
        <v>6</v>
      </c>
      <c r="I2375" s="1"/>
      <c r="J2375" s="1"/>
      <c r="K2375" s="1"/>
      <c r="L2375" s="28">
        <v>0</v>
      </c>
      <c r="M2375" s="31">
        <v>0</v>
      </c>
      <c r="N2375" s="31">
        <v>0</v>
      </c>
    </row>
    <row r="2376" spans="1:14" x14ac:dyDescent="0.25">
      <c r="A2376" s="1" t="s">
        <v>779</v>
      </c>
      <c r="B2376" s="1">
        <v>1012322</v>
      </c>
      <c r="C2376" s="1">
        <v>2022</v>
      </c>
      <c r="D2376" s="1" t="s">
        <v>0</v>
      </c>
      <c r="E2376" s="1" t="s">
        <v>1</v>
      </c>
      <c r="F2376" s="1" t="s">
        <v>2</v>
      </c>
      <c r="G2376" s="1" t="s">
        <v>3</v>
      </c>
      <c r="H2376" s="1" t="s">
        <v>5</v>
      </c>
      <c r="I2376" s="1"/>
      <c r="J2376" s="1"/>
      <c r="K2376" s="1"/>
      <c r="L2376" s="28">
        <v>4</v>
      </c>
      <c r="M2376" s="31">
        <v>2.7475000000000001</v>
      </c>
      <c r="N2376" s="31">
        <v>1.8E-3</v>
      </c>
    </row>
    <row r="2377" spans="1:14" x14ac:dyDescent="0.25">
      <c r="A2377" s="1" t="s">
        <v>24149</v>
      </c>
      <c r="B2377" s="1">
        <v>1012325</v>
      </c>
      <c r="C2377" s="1">
        <v>2022</v>
      </c>
      <c r="D2377" s="1" t="s">
        <v>0</v>
      </c>
      <c r="E2377" s="1" t="s">
        <v>1</v>
      </c>
      <c r="F2377" s="1" t="s">
        <v>2</v>
      </c>
      <c r="G2377" s="1" t="s">
        <v>3</v>
      </c>
      <c r="H2377" s="1" t="s">
        <v>4</v>
      </c>
      <c r="I2377" s="1"/>
      <c r="J2377" s="1"/>
      <c r="K2377" s="1"/>
      <c r="L2377" s="28">
        <v>10</v>
      </c>
      <c r="M2377" s="31">
        <v>0.85433930000000002</v>
      </c>
      <c r="N2377" s="31">
        <v>4.8682299999999998E-2</v>
      </c>
    </row>
    <row r="2378" spans="1:14" x14ac:dyDescent="0.25">
      <c r="A2378" s="1" t="s">
        <v>746</v>
      </c>
      <c r="B2378" s="1">
        <v>1012329</v>
      </c>
      <c r="C2378" s="1">
        <v>2022</v>
      </c>
      <c r="D2378" s="1" t="s">
        <v>0</v>
      </c>
      <c r="E2378" s="1" t="s">
        <v>1</v>
      </c>
      <c r="F2378" s="1" t="s">
        <v>2</v>
      </c>
      <c r="G2378" s="1" t="s">
        <v>3</v>
      </c>
      <c r="H2378" s="1" t="s">
        <v>5</v>
      </c>
      <c r="I2378" s="1"/>
      <c r="J2378" s="1"/>
      <c r="K2378" s="1"/>
      <c r="L2378" s="28">
        <v>0</v>
      </c>
      <c r="M2378" s="31">
        <v>0</v>
      </c>
      <c r="N2378" s="31">
        <v>0</v>
      </c>
    </row>
    <row r="2379" spans="1:14" x14ac:dyDescent="0.25">
      <c r="A2379" s="1" t="s">
        <v>746</v>
      </c>
      <c r="B2379" s="1">
        <v>1012329</v>
      </c>
      <c r="C2379" s="1">
        <v>2022</v>
      </c>
      <c r="D2379" s="1" t="s">
        <v>0</v>
      </c>
      <c r="E2379" s="1" t="s">
        <v>1</v>
      </c>
      <c r="F2379" s="1" t="s">
        <v>2</v>
      </c>
      <c r="G2379" s="1" t="s">
        <v>3</v>
      </c>
      <c r="H2379" s="1" t="s">
        <v>9</v>
      </c>
      <c r="I2379" s="1"/>
      <c r="J2379" s="1"/>
      <c r="K2379" s="1"/>
      <c r="L2379" s="28">
        <v>4</v>
      </c>
      <c r="M2379" s="31">
        <v>0.2452211</v>
      </c>
      <c r="N2379" s="31">
        <v>1.4760300000000001E-2</v>
      </c>
    </row>
    <row r="2380" spans="1:14" x14ac:dyDescent="0.25">
      <c r="A2380" s="1" t="s">
        <v>746</v>
      </c>
      <c r="B2380" s="1">
        <v>1012329</v>
      </c>
      <c r="C2380" s="1">
        <v>2022</v>
      </c>
      <c r="D2380" s="1" t="s">
        <v>0</v>
      </c>
      <c r="E2380" s="1" t="s">
        <v>1</v>
      </c>
      <c r="F2380" s="1" t="s">
        <v>2</v>
      </c>
      <c r="G2380" s="1" t="s">
        <v>3</v>
      </c>
      <c r="H2380" s="1" t="s">
        <v>10</v>
      </c>
      <c r="I2380" s="1"/>
      <c r="J2380" s="1"/>
      <c r="K2380" s="1"/>
      <c r="L2380" s="28">
        <v>0</v>
      </c>
      <c r="M2380" s="31">
        <v>0</v>
      </c>
      <c r="N2380" s="31">
        <v>0</v>
      </c>
    </row>
    <row r="2381" spans="1:14" x14ac:dyDescent="0.25">
      <c r="A2381" s="1" t="s">
        <v>746</v>
      </c>
      <c r="B2381" s="1">
        <v>1012329</v>
      </c>
      <c r="C2381" s="1">
        <v>2022</v>
      </c>
      <c r="D2381" s="1" t="s">
        <v>0</v>
      </c>
      <c r="E2381" s="1" t="s">
        <v>1</v>
      </c>
      <c r="F2381" s="1" t="s">
        <v>2</v>
      </c>
      <c r="G2381" s="1" t="s">
        <v>3</v>
      </c>
      <c r="H2381" s="1" t="s">
        <v>4</v>
      </c>
      <c r="I2381" s="1"/>
      <c r="J2381" s="1"/>
      <c r="K2381" s="1"/>
      <c r="L2381" s="28">
        <v>0</v>
      </c>
      <c r="M2381" s="31">
        <v>0</v>
      </c>
      <c r="N2381" s="31">
        <v>0</v>
      </c>
    </row>
    <row r="2382" spans="1:14" x14ac:dyDescent="0.25">
      <c r="A2382" s="1" t="s">
        <v>746</v>
      </c>
      <c r="B2382" s="1">
        <v>1012329</v>
      </c>
      <c r="C2382" s="1">
        <v>2022</v>
      </c>
      <c r="D2382" s="1" t="s">
        <v>0</v>
      </c>
      <c r="E2382" s="1" t="s">
        <v>1</v>
      </c>
      <c r="F2382" s="1" t="s">
        <v>2</v>
      </c>
      <c r="G2382" s="1" t="s">
        <v>3</v>
      </c>
      <c r="H2382" s="1" t="s">
        <v>6</v>
      </c>
      <c r="I2382" s="1"/>
      <c r="J2382" s="1"/>
      <c r="K2382" s="1"/>
      <c r="L2382" s="28">
        <v>1</v>
      </c>
      <c r="M2382" s="31">
        <v>5.1528327000000003</v>
      </c>
      <c r="N2382" s="31">
        <v>0.14511060000000001</v>
      </c>
    </row>
    <row r="2383" spans="1:14" x14ac:dyDescent="0.25">
      <c r="A2383" s="1" t="s">
        <v>746</v>
      </c>
      <c r="B2383" s="1">
        <v>1012329</v>
      </c>
      <c r="C2383" s="1">
        <v>2022</v>
      </c>
      <c r="D2383" s="1" t="s">
        <v>0</v>
      </c>
      <c r="E2383" s="1" t="s">
        <v>1</v>
      </c>
      <c r="F2383" s="1" t="s">
        <v>2</v>
      </c>
      <c r="G2383" s="1" t="s">
        <v>3</v>
      </c>
      <c r="H2383" s="1" t="s">
        <v>7</v>
      </c>
      <c r="I2383" s="1"/>
      <c r="J2383" s="1"/>
      <c r="K2383" s="1"/>
      <c r="L2383" s="28">
        <v>263</v>
      </c>
      <c r="M2383" s="31">
        <v>13.2415919</v>
      </c>
      <c r="N2383" s="31">
        <v>0.80490130000000004</v>
      </c>
    </row>
    <row r="2384" spans="1:14" x14ac:dyDescent="0.25">
      <c r="A2384" s="1" t="s">
        <v>746</v>
      </c>
      <c r="B2384" s="1">
        <v>1012329</v>
      </c>
      <c r="C2384" s="1">
        <v>2022</v>
      </c>
      <c r="D2384" s="1" t="s">
        <v>0</v>
      </c>
      <c r="E2384" s="1" t="s">
        <v>1</v>
      </c>
      <c r="F2384" s="1" t="s">
        <v>2</v>
      </c>
      <c r="G2384" s="1" t="s">
        <v>3</v>
      </c>
      <c r="H2384" s="1" t="s">
        <v>8</v>
      </c>
      <c r="I2384" s="1"/>
      <c r="J2384" s="1"/>
      <c r="K2384" s="1"/>
      <c r="L2384" s="28">
        <v>0</v>
      </c>
      <c r="M2384" s="31">
        <v>0</v>
      </c>
      <c r="N2384" s="31">
        <v>0</v>
      </c>
    </row>
    <row r="2385" spans="1:14" x14ac:dyDescent="0.25">
      <c r="A2385" s="1" t="s">
        <v>736</v>
      </c>
      <c r="B2385" s="1">
        <v>1012332</v>
      </c>
      <c r="C2385" s="1">
        <v>2022</v>
      </c>
      <c r="D2385" s="1" t="s">
        <v>0</v>
      </c>
      <c r="E2385" s="1" t="s">
        <v>1</v>
      </c>
      <c r="F2385" s="1" t="s">
        <v>2</v>
      </c>
      <c r="G2385" s="1" t="s">
        <v>3</v>
      </c>
      <c r="H2385" s="1" t="s">
        <v>4</v>
      </c>
      <c r="I2385" s="1"/>
      <c r="J2385" s="1"/>
      <c r="K2385" s="1"/>
      <c r="L2385" s="28">
        <v>0</v>
      </c>
      <c r="M2385" s="31">
        <v>0</v>
      </c>
      <c r="N2385" s="31">
        <v>0</v>
      </c>
    </row>
    <row r="2386" spans="1:14" x14ac:dyDescent="0.25">
      <c r="A2386" s="1" t="s">
        <v>736</v>
      </c>
      <c r="B2386" s="1">
        <v>1012332</v>
      </c>
      <c r="C2386" s="1">
        <v>2022</v>
      </c>
      <c r="D2386" s="1" t="s">
        <v>0</v>
      </c>
      <c r="E2386" s="1" t="s">
        <v>1</v>
      </c>
      <c r="F2386" s="1" t="s">
        <v>2</v>
      </c>
      <c r="G2386" s="1" t="s">
        <v>3</v>
      </c>
      <c r="H2386" s="1" t="s">
        <v>6</v>
      </c>
      <c r="I2386" s="1"/>
      <c r="J2386" s="1"/>
      <c r="K2386" s="1"/>
      <c r="L2386" s="28">
        <v>0</v>
      </c>
      <c r="M2386" s="31">
        <v>0</v>
      </c>
      <c r="N2386" s="31">
        <v>0</v>
      </c>
    </row>
    <row r="2387" spans="1:14" x14ac:dyDescent="0.25">
      <c r="A2387" s="1" t="s">
        <v>736</v>
      </c>
      <c r="B2387" s="1">
        <v>1012332</v>
      </c>
      <c r="C2387" s="1">
        <v>2022</v>
      </c>
      <c r="D2387" s="1" t="s">
        <v>0</v>
      </c>
      <c r="E2387" s="1" t="s">
        <v>1</v>
      </c>
      <c r="F2387" s="1" t="s">
        <v>2</v>
      </c>
      <c r="G2387" s="1" t="s">
        <v>3</v>
      </c>
      <c r="H2387" s="1" t="s">
        <v>9</v>
      </c>
      <c r="I2387" s="1"/>
      <c r="J2387" s="1"/>
      <c r="K2387" s="1"/>
      <c r="L2387" s="28">
        <v>0</v>
      </c>
      <c r="M2387" s="31">
        <v>0</v>
      </c>
      <c r="N2387" s="31">
        <v>0</v>
      </c>
    </row>
    <row r="2388" spans="1:14" x14ac:dyDescent="0.25">
      <c r="A2388" s="1" t="s">
        <v>736</v>
      </c>
      <c r="B2388" s="1">
        <v>1012332</v>
      </c>
      <c r="C2388" s="1">
        <v>2022</v>
      </c>
      <c r="D2388" s="1" t="s">
        <v>0</v>
      </c>
      <c r="E2388" s="1" t="s">
        <v>1</v>
      </c>
      <c r="F2388" s="1" t="s">
        <v>2</v>
      </c>
      <c r="G2388" s="1" t="s">
        <v>3</v>
      </c>
      <c r="H2388" s="1" t="s">
        <v>7</v>
      </c>
      <c r="I2388" s="1"/>
      <c r="J2388" s="1"/>
      <c r="K2388" s="1"/>
      <c r="L2388" s="28">
        <v>150</v>
      </c>
      <c r="M2388" s="31">
        <v>48.383762500000003</v>
      </c>
      <c r="N2388" s="31">
        <v>0.68952590000000002</v>
      </c>
    </row>
    <row r="2389" spans="1:14" x14ac:dyDescent="0.25">
      <c r="A2389" s="1" t="s">
        <v>736</v>
      </c>
      <c r="B2389" s="1">
        <v>1012332</v>
      </c>
      <c r="C2389" s="1">
        <v>2022</v>
      </c>
      <c r="D2389" s="1" t="s">
        <v>0</v>
      </c>
      <c r="E2389" s="1" t="s">
        <v>1</v>
      </c>
      <c r="F2389" s="1" t="s">
        <v>2</v>
      </c>
      <c r="G2389" s="1" t="s">
        <v>3</v>
      </c>
      <c r="H2389" s="1" t="s">
        <v>5</v>
      </c>
      <c r="I2389" s="1"/>
      <c r="J2389" s="1"/>
      <c r="K2389" s="1"/>
      <c r="L2389" s="28">
        <v>0</v>
      </c>
      <c r="M2389" s="31">
        <v>0</v>
      </c>
      <c r="N2389" s="31">
        <v>0</v>
      </c>
    </row>
    <row r="2390" spans="1:14" x14ac:dyDescent="0.25">
      <c r="A2390" s="1" t="s">
        <v>736</v>
      </c>
      <c r="B2390" s="1">
        <v>1012332</v>
      </c>
      <c r="C2390" s="1">
        <v>2022</v>
      </c>
      <c r="D2390" s="1" t="s">
        <v>0</v>
      </c>
      <c r="E2390" s="1" t="s">
        <v>1</v>
      </c>
      <c r="F2390" s="1" t="s">
        <v>2</v>
      </c>
      <c r="G2390" s="1" t="s">
        <v>3</v>
      </c>
      <c r="H2390" s="1" t="s">
        <v>10</v>
      </c>
      <c r="I2390" s="1"/>
      <c r="J2390" s="1"/>
      <c r="K2390" s="1"/>
      <c r="L2390" s="28">
        <v>0</v>
      </c>
      <c r="M2390" s="31">
        <v>0</v>
      </c>
      <c r="N2390" s="31">
        <v>0</v>
      </c>
    </row>
    <row r="2391" spans="1:14" x14ac:dyDescent="0.25">
      <c r="A2391" s="1" t="s">
        <v>736</v>
      </c>
      <c r="B2391" s="1">
        <v>1012332</v>
      </c>
      <c r="C2391" s="1">
        <v>2022</v>
      </c>
      <c r="D2391" s="1" t="s">
        <v>0</v>
      </c>
      <c r="E2391" s="1" t="s">
        <v>1</v>
      </c>
      <c r="F2391" s="1" t="s">
        <v>2</v>
      </c>
      <c r="G2391" s="1" t="s">
        <v>3</v>
      </c>
      <c r="H2391" s="1" t="s">
        <v>8</v>
      </c>
      <c r="I2391" s="1"/>
      <c r="J2391" s="1"/>
      <c r="K2391" s="1"/>
      <c r="L2391" s="28">
        <v>0</v>
      </c>
      <c r="M2391" s="31">
        <v>0</v>
      </c>
      <c r="N2391" s="31">
        <v>0</v>
      </c>
    </row>
    <row r="2392" spans="1:14" x14ac:dyDescent="0.25">
      <c r="A2392" s="1" t="s">
        <v>729</v>
      </c>
      <c r="B2392" s="1">
        <v>1012336</v>
      </c>
      <c r="C2392" s="1">
        <v>2022</v>
      </c>
      <c r="D2392" s="1" t="s">
        <v>0</v>
      </c>
      <c r="E2392" s="1" t="s">
        <v>1</v>
      </c>
      <c r="F2392" s="1" t="s">
        <v>2</v>
      </c>
      <c r="G2392" s="1" t="s">
        <v>3</v>
      </c>
      <c r="H2392" s="1" t="s">
        <v>8</v>
      </c>
      <c r="I2392" s="1"/>
      <c r="J2392" s="1"/>
      <c r="K2392" s="1"/>
      <c r="L2392" s="28">
        <v>8</v>
      </c>
      <c r="M2392" s="31">
        <v>1.6061000000000001</v>
      </c>
      <c r="N2392" s="31">
        <v>2.0999999999999999E-3</v>
      </c>
    </row>
    <row r="2393" spans="1:14" x14ac:dyDescent="0.25">
      <c r="A2393" s="1" t="s">
        <v>729</v>
      </c>
      <c r="B2393" s="1">
        <v>1012336</v>
      </c>
      <c r="C2393" s="1">
        <v>2022</v>
      </c>
      <c r="D2393" s="1" t="s">
        <v>0</v>
      </c>
      <c r="E2393" s="1" t="s">
        <v>1</v>
      </c>
      <c r="F2393" s="1" t="s">
        <v>2</v>
      </c>
      <c r="G2393" s="1" t="s">
        <v>3</v>
      </c>
      <c r="H2393" s="1" t="s">
        <v>6</v>
      </c>
      <c r="I2393" s="1"/>
      <c r="J2393" s="1"/>
      <c r="K2393" s="1"/>
      <c r="L2393" s="28">
        <v>0</v>
      </c>
      <c r="M2393" s="31">
        <v>0</v>
      </c>
      <c r="N2393" s="31">
        <v>0</v>
      </c>
    </row>
    <row r="2394" spans="1:14" x14ac:dyDescent="0.25">
      <c r="A2394" s="1" t="s">
        <v>729</v>
      </c>
      <c r="B2394" s="1">
        <v>1012336</v>
      </c>
      <c r="C2394" s="1">
        <v>2022</v>
      </c>
      <c r="D2394" s="1" t="s">
        <v>0</v>
      </c>
      <c r="E2394" s="1" t="s">
        <v>1</v>
      </c>
      <c r="F2394" s="1" t="s">
        <v>2</v>
      </c>
      <c r="G2394" s="1" t="s">
        <v>3</v>
      </c>
      <c r="H2394" s="1" t="s">
        <v>4</v>
      </c>
      <c r="I2394" s="1"/>
      <c r="J2394" s="1"/>
      <c r="K2394" s="1"/>
      <c r="L2394" s="28">
        <v>3</v>
      </c>
      <c r="M2394" s="31">
        <v>0.95520000000000005</v>
      </c>
      <c r="N2394" s="31">
        <v>1.1000000000000001E-3</v>
      </c>
    </row>
    <row r="2395" spans="1:14" x14ac:dyDescent="0.25">
      <c r="A2395" s="1" t="s">
        <v>729</v>
      </c>
      <c r="B2395" s="1">
        <v>1012336</v>
      </c>
      <c r="C2395" s="1">
        <v>2022</v>
      </c>
      <c r="D2395" s="1" t="s">
        <v>0</v>
      </c>
      <c r="E2395" s="1" t="s">
        <v>1</v>
      </c>
      <c r="F2395" s="1" t="s">
        <v>2</v>
      </c>
      <c r="G2395" s="1" t="s">
        <v>3</v>
      </c>
      <c r="H2395" s="1" t="s">
        <v>5</v>
      </c>
      <c r="I2395" s="1"/>
      <c r="J2395" s="1"/>
      <c r="K2395" s="1"/>
      <c r="L2395" s="28">
        <v>7</v>
      </c>
      <c r="M2395" s="31">
        <v>3.3704999999999998</v>
      </c>
      <c r="N2395" s="31">
        <v>8.9999999999999993E-3</v>
      </c>
    </row>
    <row r="2396" spans="1:14" x14ac:dyDescent="0.25">
      <c r="A2396" s="1" t="s">
        <v>729</v>
      </c>
      <c r="B2396" s="1">
        <v>1012336</v>
      </c>
      <c r="C2396" s="1">
        <v>2022</v>
      </c>
      <c r="D2396" s="1" t="s">
        <v>0</v>
      </c>
      <c r="E2396" s="1" t="s">
        <v>1</v>
      </c>
      <c r="F2396" s="1" t="s">
        <v>2</v>
      </c>
      <c r="G2396" s="1" t="s">
        <v>3</v>
      </c>
      <c r="H2396" s="1" t="s">
        <v>7</v>
      </c>
      <c r="I2396" s="1"/>
      <c r="J2396" s="1"/>
      <c r="K2396" s="1"/>
      <c r="L2396" s="28">
        <v>1246</v>
      </c>
      <c r="M2396" s="31">
        <v>100.7683</v>
      </c>
      <c r="N2396" s="31">
        <v>0.25569999999999998</v>
      </c>
    </row>
    <row r="2397" spans="1:14" x14ac:dyDescent="0.25">
      <c r="A2397" s="1" t="s">
        <v>729</v>
      </c>
      <c r="B2397" s="1">
        <v>1012336</v>
      </c>
      <c r="C2397" s="1">
        <v>2022</v>
      </c>
      <c r="D2397" s="1" t="s">
        <v>0</v>
      </c>
      <c r="E2397" s="1" t="s">
        <v>1</v>
      </c>
      <c r="F2397" s="1" t="s">
        <v>2</v>
      </c>
      <c r="G2397" s="1" t="s">
        <v>3</v>
      </c>
      <c r="H2397" s="1" t="s">
        <v>9</v>
      </c>
      <c r="I2397" s="1"/>
      <c r="J2397" s="1"/>
      <c r="K2397" s="1"/>
      <c r="L2397" s="28">
        <v>146</v>
      </c>
      <c r="M2397" s="31">
        <v>0.97360000000000002</v>
      </c>
      <c r="N2397" s="31">
        <v>2E-3</v>
      </c>
    </row>
    <row r="2398" spans="1:14" x14ac:dyDescent="0.25">
      <c r="A2398" s="1" t="s">
        <v>729</v>
      </c>
      <c r="B2398" s="1">
        <v>1012336</v>
      </c>
      <c r="C2398" s="1">
        <v>2022</v>
      </c>
      <c r="D2398" s="1" t="s">
        <v>0</v>
      </c>
      <c r="E2398" s="1" t="s">
        <v>1</v>
      </c>
      <c r="F2398" s="1" t="s">
        <v>2</v>
      </c>
      <c r="G2398" s="1" t="s">
        <v>3</v>
      </c>
      <c r="H2398" s="1" t="s">
        <v>10</v>
      </c>
      <c r="I2398" s="1"/>
      <c r="J2398" s="1"/>
      <c r="K2398" s="1"/>
      <c r="L2398" s="28">
        <v>2</v>
      </c>
      <c r="M2398" s="31">
        <v>0.87070000000000003</v>
      </c>
      <c r="N2398" s="31">
        <v>1E-3</v>
      </c>
    </row>
    <row r="2399" spans="1:14" x14ac:dyDescent="0.25">
      <c r="A2399" s="1" t="s">
        <v>318</v>
      </c>
      <c r="B2399" s="1">
        <v>1012341</v>
      </c>
      <c r="C2399" s="1">
        <v>2022</v>
      </c>
      <c r="D2399" s="1" t="s">
        <v>0</v>
      </c>
      <c r="E2399" s="1" t="s">
        <v>1</v>
      </c>
      <c r="F2399" s="1" t="s">
        <v>2</v>
      </c>
      <c r="G2399" s="1" t="s">
        <v>3</v>
      </c>
      <c r="H2399" s="1" t="s">
        <v>4</v>
      </c>
      <c r="I2399" s="1"/>
      <c r="J2399" s="1"/>
      <c r="K2399" s="1"/>
      <c r="L2399" s="28">
        <v>0</v>
      </c>
      <c r="M2399" s="31">
        <v>0</v>
      </c>
      <c r="N2399" s="31">
        <v>0</v>
      </c>
    </row>
    <row r="2400" spans="1:14" x14ac:dyDescent="0.25">
      <c r="A2400" s="1" t="s">
        <v>318</v>
      </c>
      <c r="B2400" s="1">
        <v>1012341</v>
      </c>
      <c r="C2400" s="1">
        <v>2022</v>
      </c>
      <c r="D2400" s="1" t="s">
        <v>0</v>
      </c>
      <c r="E2400" s="1" t="s">
        <v>1</v>
      </c>
      <c r="F2400" s="1" t="s">
        <v>2</v>
      </c>
      <c r="G2400" s="1" t="s">
        <v>3</v>
      </c>
      <c r="H2400" s="1" t="s">
        <v>8</v>
      </c>
      <c r="I2400" s="1"/>
      <c r="J2400" s="1"/>
      <c r="K2400" s="1"/>
      <c r="L2400" s="28">
        <v>0</v>
      </c>
      <c r="M2400" s="31">
        <v>0</v>
      </c>
      <c r="N2400" s="31">
        <v>0</v>
      </c>
    </row>
    <row r="2401" spans="1:14" x14ac:dyDescent="0.25">
      <c r="A2401" s="1" t="s">
        <v>318</v>
      </c>
      <c r="B2401" s="1">
        <v>1012341</v>
      </c>
      <c r="C2401" s="1">
        <v>2022</v>
      </c>
      <c r="D2401" s="1" t="s">
        <v>0</v>
      </c>
      <c r="E2401" s="1" t="s">
        <v>1</v>
      </c>
      <c r="F2401" s="1" t="s">
        <v>2</v>
      </c>
      <c r="G2401" s="1" t="s">
        <v>3</v>
      </c>
      <c r="H2401" s="1" t="s">
        <v>5</v>
      </c>
      <c r="I2401" s="1"/>
      <c r="J2401" s="1"/>
      <c r="K2401" s="1"/>
      <c r="L2401" s="28">
        <v>0</v>
      </c>
      <c r="M2401" s="31">
        <v>0</v>
      </c>
      <c r="N2401" s="31">
        <v>0</v>
      </c>
    </row>
    <row r="2402" spans="1:14" x14ac:dyDescent="0.25">
      <c r="A2402" s="1" t="s">
        <v>318</v>
      </c>
      <c r="B2402" s="1">
        <v>1012341</v>
      </c>
      <c r="C2402" s="1">
        <v>2022</v>
      </c>
      <c r="D2402" s="1" t="s">
        <v>0</v>
      </c>
      <c r="E2402" s="1" t="s">
        <v>1</v>
      </c>
      <c r="F2402" s="1" t="s">
        <v>2</v>
      </c>
      <c r="G2402" s="1" t="s">
        <v>3</v>
      </c>
      <c r="H2402" s="1" t="s">
        <v>7</v>
      </c>
      <c r="I2402" s="1"/>
      <c r="J2402" s="1"/>
      <c r="K2402" s="1"/>
      <c r="L2402" s="28">
        <v>291</v>
      </c>
      <c r="M2402" s="31">
        <v>20.128331299999999</v>
      </c>
      <c r="N2402" s="31">
        <v>0.91465039999999997</v>
      </c>
    </row>
    <row r="2403" spans="1:14" x14ac:dyDescent="0.25">
      <c r="A2403" s="1" t="s">
        <v>318</v>
      </c>
      <c r="B2403" s="1">
        <v>1012341</v>
      </c>
      <c r="C2403" s="1">
        <v>2022</v>
      </c>
      <c r="D2403" s="1" t="s">
        <v>0</v>
      </c>
      <c r="E2403" s="1" t="s">
        <v>1</v>
      </c>
      <c r="F2403" s="1" t="s">
        <v>2</v>
      </c>
      <c r="G2403" s="1" t="s">
        <v>3</v>
      </c>
      <c r="H2403" s="1" t="s">
        <v>10</v>
      </c>
      <c r="I2403" s="1"/>
      <c r="J2403" s="1"/>
      <c r="K2403" s="1"/>
      <c r="L2403" s="28">
        <v>0</v>
      </c>
      <c r="M2403" s="31">
        <v>0</v>
      </c>
      <c r="N2403" s="31">
        <v>0</v>
      </c>
    </row>
    <row r="2404" spans="1:14" x14ac:dyDescent="0.25">
      <c r="A2404" s="1" t="s">
        <v>318</v>
      </c>
      <c r="B2404" s="1">
        <v>1012341</v>
      </c>
      <c r="C2404" s="1">
        <v>2022</v>
      </c>
      <c r="D2404" s="1" t="s">
        <v>0</v>
      </c>
      <c r="E2404" s="1" t="s">
        <v>1</v>
      </c>
      <c r="F2404" s="1" t="s">
        <v>2</v>
      </c>
      <c r="G2404" s="1" t="s">
        <v>3</v>
      </c>
      <c r="H2404" s="1" t="s">
        <v>9</v>
      </c>
      <c r="I2404" s="1"/>
      <c r="J2404" s="1"/>
      <c r="K2404" s="1"/>
      <c r="L2404" s="28">
        <v>0</v>
      </c>
      <c r="M2404" s="31">
        <v>0</v>
      </c>
      <c r="N2404" s="31">
        <v>0</v>
      </c>
    </row>
    <row r="2405" spans="1:14" x14ac:dyDescent="0.25">
      <c r="A2405" s="1" t="s">
        <v>318</v>
      </c>
      <c r="B2405" s="1">
        <v>1012341</v>
      </c>
      <c r="C2405" s="1">
        <v>2022</v>
      </c>
      <c r="D2405" s="1" t="s">
        <v>0</v>
      </c>
      <c r="E2405" s="1" t="s">
        <v>1</v>
      </c>
      <c r="F2405" s="1" t="s">
        <v>2</v>
      </c>
      <c r="G2405" s="1" t="s">
        <v>3</v>
      </c>
      <c r="H2405" s="1" t="s">
        <v>6</v>
      </c>
      <c r="I2405" s="1"/>
      <c r="J2405" s="1"/>
      <c r="K2405" s="1"/>
      <c r="L2405" s="28">
        <v>49</v>
      </c>
      <c r="M2405" s="31">
        <v>194.90844749999999</v>
      </c>
      <c r="N2405" s="31">
        <v>23.318489</v>
      </c>
    </row>
    <row r="2406" spans="1:14" x14ac:dyDescent="0.25">
      <c r="A2406" s="1" t="s">
        <v>192</v>
      </c>
      <c r="B2406" s="1">
        <v>1012353</v>
      </c>
      <c r="C2406" s="1">
        <v>2022</v>
      </c>
      <c r="D2406" s="1" t="s">
        <v>0</v>
      </c>
      <c r="E2406" s="1" t="s">
        <v>1</v>
      </c>
      <c r="F2406" s="1" t="s">
        <v>2</v>
      </c>
      <c r="G2406" s="1" t="s">
        <v>3</v>
      </c>
      <c r="H2406" s="1" t="s">
        <v>7</v>
      </c>
      <c r="I2406" s="1"/>
      <c r="J2406" s="1"/>
      <c r="K2406" s="1"/>
      <c r="L2406" s="28">
        <v>61</v>
      </c>
      <c r="M2406" s="31">
        <v>3.4660099999999999E-2</v>
      </c>
      <c r="N2406" s="31">
        <v>5.2725999999999997E-3</v>
      </c>
    </row>
    <row r="2407" spans="1:14" x14ac:dyDescent="0.25">
      <c r="A2407" s="1" t="s">
        <v>192</v>
      </c>
      <c r="B2407" s="1">
        <v>1012353</v>
      </c>
      <c r="C2407" s="1">
        <v>2022</v>
      </c>
      <c r="D2407" s="1" t="s">
        <v>0</v>
      </c>
      <c r="E2407" s="1" t="s">
        <v>1</v>
      </c>
      <c r="F2407" s="1" t="s">
        <v>2</v>
      </c>
      <c r="G2407" s="1" t="s">
        <v>3</v>
      </c>
      <c r="H2407" s="1" t="s">
        <v>4</v>
      </c>
      <c r="I2407" s="1"/>
      <c r="J2407" s="1"/>
      <c r="K2407" s="1"/>
      <c r="L2407" s="28">
        <v>24</v>
      </c>
      <c r="M2407" s="31">
        <v>0.21120510000000001</v>
      </c>
      <c r="N2407" s="31">
        <v>2.30759E-2</v>
      </c>
    </row>
    <row r="2408" spans="1:14" x14ac:dyDescent="0.25">
      <c r="A2408" s="1" t="s">
        <v>193</v>
      </c>
      <c r="B2408" s="1">
        <v>1012357</v>
      </c>
      <c r="C2408" s="1">
        <v>2022</v>
      </c>
      <c r="D2408" s="1" t="s">
        <v>0</v>
      </c>
      <c r="E2408" s="1" t="s">
        <v>1</v>
      </c>
      <c r="F2408" s="1" t="s">
        <v>2</v>
      </c>
      <c r="G2408" s="1" t="s">
        <v>3</v>
      </c>
      <c r="H2408" s="1" t="s">
        <v>8</v>
      </c>
      <c r="I2408" s="1"/>
      <c r="J2408" s="1"/>
      <c r="K2408" s="1"/>
      <c r="L2408" s="28">
        <v>0</v>
      </c>
      <c r="M2408" s="31">
        <v>0</v>
      </c>
      <c r="N2408" s="31">
        <v>0</v>
      </c>
    </row>
    <row r="2409" spans="1:14" x14ac:dyDescent="0.25">
      <c r="A2409" s="1" t="s">
        <v>193</v>
      </c>
      <c r="B2409" s="1">
        <v>1012357</v>
      </c>
      <c r="C2409" s="1">
        <v>2022</v>
      </c>
      <c r="D2409" s="1" t="s">
        <v>0</v>
      </c>
      <c r="E2409" s="1" t="s">
        <v>1</v>
      </c>
      <c r="F2409" s="1" t="s">
        <v>2</v>
      </c>
      <c r="G2409" s="1" t="s">
        <v>3</v>
      </c>
      <c r="H2409" s="1" t="s">
        <v>5</v>
      </c>
      <c r="I2409" s="1"/>
      <c r="J2409" s="1"/>
      <c r="K2409" s="1"/>
      <c r="L2409" s="28">
        <v>4</v>
      </c>
      <c r="M2409" s="31">
        <v>3.545417</v>
      </c>
      <c r="N2409" s="31">
        <v>5.7359005999999999</v>
      </c>
    </row>
    <row r="2410" spans="1:14" x14ac:dyDescent="0.25">
      <c r="A2410" s="1" t="s">
        <v>193</v>
      </c>
      <c r="B2410" s="1">
        <v>1012357</v>
      </c>
      <c r="C2410" s="1">
        <v>2022</v>
      </c>
      <c r="D2410" s="1" t="s">
        <v>0</v>
      </c>
      <c r="E2410" s="1" t="s">
        <v>1</v>
      </c>
      <c r="F2410" s="1" t="s">
        <v>2</v>
      </c>
      <c r="G2410" s="1" t="s">
        <v>3</v>
      </c>
      <c r="H2410" s="1" t="s">
        <v>4</v>
      </c>
      <c r="I2410" s="1"/>
      <c r="J2410" s="1"/>
      <c r="K2410" s="1"/>
      <c r="L2410" s="28">
        <v>7</v>
      </c>
      <c r="M2410" s="31">
        <v>3.4334700000000003E-2</v>
      </c>
      <c r="N2410" s="31">
        <v>6.3674900000000006E-2</v>
      </c>
    </row>
    <row r="2411" spans="1:14" x14ac:dyDescent="0.25">
      <c r="A2411" s="1" t="s">
        <v>193</v>
      </c>
      <c r="B2411" s="1">
        <v>1012357</v>
      </c>
      <c r="C2411" s="1">
        <v>2022</v>
      </c>
      <c r="D2411" s="1" t="s">
        <v>0</v>
      </c>
      <c r="E2411" s="1" t="s">
        <v>1</v>
      </c>
      <c r="F2411" s="1" t="s">
        <v>2</v>
      </c>
      <c r="G2411" s="1" t="s">
        <v>3</v>
      </c>
      <c r="H2411" s="1" t="s">
        <v>7</v>
      </c>
      <c r="I2411" s="1"/>
      <c r="J2411" s="1"/>
      <c r="K2411" s="1"/>
      <c r="L2411" s="28">
        <v>90</v>
      </c>
      <c r="M2411" s="31">
        <v>0.16162190000000001</v>
      </c>
      <c r="N2411" s="31">
        <v>0.27165159999999999</v>
      </c>
    </row>
    <row r="2412" spans="1:14" x14ac:dyDescent="0.25">
      <c r="A2412" s="1" t="s">
        <v>193</v>
      </c>
      <c r="B2412" s="1">
        <v>1012357</v>
      </c>
      <c r="C2412" s="1">
        <v>2022</v>
      </c>
      <c r="D2412" s="1" t="s">
        <v>0</v>
      </c>
      <c r="E2412" s="1" t="s">
        <v>1</v>
      </c>
      <c r="F2412" s="1" t="s">
        <v>2</v>
      </c>
      <c r="G2412" s="1" t="s">
        <v>3</v>
      </c>
      <c r="H2412" s="1" t="s">
        <v>10</v>
      </c>
      <c r="I2412" s="1"/>
      <c r="J2412" s="1"/>
      <c r="K2412" s="1"/>
      <c r="L2412" s="28">
        <v>0</v>
      </c>
      <c r="M2412" s="31">
        <v>0</v>
      </c>
      <c r="N2412" s="31">
        <v>0</v>
      </c>
    </row>
    <row r="2413" spans="1:14" x14ac:dyDescent="0.25">
      <c r="A2413" s="1" t="s">
        <v>193</v>
      </c>
      <c r="B2413" s="1">
        <v>1012357</v>
      </c>
      <c r="C2413" s="1">
        <v>2022</v>
      </c>
      <c r="D2413" s="1" t="s">
        <v>0</v>
      </c>
      <c r="E2413" s="1" t="s">
        <v>1</v>
      </c>
      <c r="F2413" s="1" t="s">
        <v>2</v>
      </c>
      <c r="G2413" s="1" t="s">
        <v>3</v>
      </c>
      <c r="H2413" s="1" t="s">
        <v>9</v>
      </c>
      <c r="I2413" s="1"/>
      <c r="J2413" s="1"/>
      <c r="K2413" s="1"/>
      <c r="L2413" s="28">
        <v>0</v>
      </c>
      <c r="M2413" s="31">
        <v>0</v>
      </c>
      <c r="N2413" s="31">
        <v>0</v>
      </c>
    </row>
    <row r="2414" spans="1:14" x14ac:dyDescent="0.25">
      <c r="A2414" s="1" t="s">
        <v>24150</v>
      </c>
      <c r="B2414" s="1">
        <v>1012358</v>
      </c>
      <c r="C2414" s="1">
        <v>2022</v>
      </c>
      <c r="D2414" s="1" t="s">
        <v>0</v>
      </c>
      <c r="E2414" s="1" t="s">
        <v>1</v>
      </c>
      <c r="F2414" s="1" t="s">
        <v>2</v>
      </c>
      <c r="G2414" s="1" t="s">
        <v>3</v>
      </c>
      <c r="H2414" s="1" t="s">
        <v>7</v>
      </c>
      <c r="I2414" s="1"/>
      <c r="J2414" s="1"/>
      <c r="K2414" s="1"/>
      <c r="L2414" s="28">
        <v>992</v>
      </c>
      <c r="M2414" s="31">
        <v>4.2</v>
      </c>
      <c r="N2414" s="31">
        <v>0.38</v>
      </c>
    </row>
    <row r="2415" spans="1:14" x14ac:dyDescent="0.25">
      <c r="A2415" s="1" t="s">
        <v>24151</v>
      </c>
      <c r="B2415" s="1">
        <v>1012359</v>
      </c>
      <c r="C2415" s="1">
        <v>2022</v>
      </c>
      <c r="D2415" s="1" t="s">
        <v>0</v>
      </c>
      <c r="E2415" s="1" t="s">
        <v>1</v>
      </c>
      <c r="F2415" s="1" t="s">
        <v>2</v>
      </c>
      <c r="G2415" s="1" t="s">
        <v>3</v>
      </c>
      <c r="H2415" s="1" t="s">
        <v>8</v>
      </c>
      <c r="I2415" s="1"/>
      <c r="J2415" s="1"/>
      <c r="K2415" s="1"/>
      <c r="L2415" s="28">
        <v>0</v>
      </c>
      <c r="M2415" s="31">
        <v>0</v>
      </c>
      <c r="N2415" s="31">
        <v>0</v>
      </c>
    </row>
    <row r="2416" spans="1:14" x14ac:dyDescent="0.25">
      <c r="A2416" s="1" t="s">
        <v>24151</v>
      </c>
      <c r="B2416" s="1">
        <v>1012359</v>
      </c>
      <c r="C2416" s="1">
        <v>2022</v>
      </c>
      <c r="D2416" s="1" t="s">
        <v>0</v>
      </c>
      <c r="E2416" s="1" t="s">
        <v>1</v>
      </c>
      <c r="F2416" s="1" t="s">
        <v>2</v>
      </c>
      <c r="G2416" s="1" t="s">
        <v>3</v>
      </c>
      <c r="H2416" s="1" t="s">
        <v>10</v>
      </c>
      <c r="I2416" s="1"/>
      <c r="J2416" s="1"/>
      <c r="K2416" s="1"/>
      <c r="L2416" s="28">
        <v>0</v>
      </c>
      <c r="M2416" s="31">
        <v>0</v>
      </c>
      <c r="N2416" s="31">
        <v>0</v>
      </c>
    </row>
    <row r="2417" spans="1:14" x14ac:dyDescent="0.25">
      <c r="A2417" s="1" t="s">
        <v>24151</v>
      </c>
      <c r="B2417" s="1">
        <v>1012359</v>
      </c>
      <c r="C2417" s="1">
        <v>2022</v>
      </c>
      <c r="D2417" s="1" t="s">
        <v>0</v>
      </c>
      <c r="E2417" s="1" t="s">
        <v>1</v>
      </c>
      <c r="F2417" s="1" t="s">
        <v>2</v>
      </c>
      <c r="G2417" s="1" t="s">
        <v>3</v>
      </c>
      <c r="H2417" s="1" t="s">
        <v>5</v>
      </c>
      <c r="I2417" s="1"/>
      <c r="J2417" s="1"/>
      <c r="K2417" s="1"/>
      <c r="L2417" s="28">
        <v>0</v>
      </c>
      <c r="M2417" s="31">
        <v>0</v>
      </c>
      <c r="N2417" s="31">
        <v>0</v>
      </c>
    </row>
    <row r="2418" spans="1:14" x14ac:dyDescent="0.25">
      <c r="A2418" s="1" t="s">
        <v>24151</v>
      </c>
      <c r="B2418" s="1">
        <v>1012359</v>
      </c>
      <c r="C2418" s="1">
        <v>2022</v>
      </c>
      <c r="D2418" s="1" t="s">
        <v>0</v>
      </c>
      <c r="E2418" s="1" t="s">
        <v>1</v>
      </c>
      <c r="F2418" s="1" t="s">
        <v>2</v>
      </c>
      <c r="G2418" s="1" t="s">
        <v>3</v>
      </c>
      <c r="H2418" s="1" t="s">
        <v>7</v>
      </c>
      <c r="I2418" s="1"/>
      <c r="J2418" s="1"/>
      <c r="K2418" s="1"/>
      <c r="L2418" s="28">
        <v>143</v>
      </c>
      <c r="M2418" s="31">
        <v>14.0408218</v>
      </c>
      <c r="N2418" s="31">
        <v>0.30864330000000001</v>
      </c>
    </row>
    <row r="2419" spans="1:14" x14ac:dyDescent="0.25">
      <c r="A2419" s="1" t="s">
        <v>24151</v>
      </c>
      <c r="B2419" s="1">
        <v>1012359</v>
      </c>
      <c r="C2419" s="1">
        <v>2022</v>
      </c>
      <c r="D2419" s="1" t="s">
        <v>0</v>
      </c>
      <c r="E2419" s="1" t="s">
        <v>1</v>
      </c>
      <c r="F2419" s="1" t="s">
        <v>2</v>
      </c>
      <c r="G2419" s="1" t="s">
        <v>3</v>
      </c>
      <c r="H2419" s="1" t="s">
        <v>4</v>
      </c>
      <c r="I2419" s="1"/>
      <c r="J2419" s="1"/>
      <c r="K2419" s="1"/>
      <c r="L2419" s="28">
        <v>0</v>
      </c>
      <c r="M2419" s="31">
        <v>0</v>
      </c>
      <c r="N2419" s="31">
        <v>0</v>
      </c>
    </row>
    <row r="2420" spans="1:14" x14ac:dyDescent="0.25">
      <c r="A2420" s="1" t="s">
        <v>24151</v>
      </c>
      <c r="B2420" s="1">
        <v>1012359</v>
      </c>
      <c r="C2420" s="1">
        <v>2022</v>
      </c>
      <c r="D2420" s="1" t="s">
        <v>0</v>
      </c>
      <c r="E2420" s="1" t="s">
        <v>1</v>
      </c>
      <c r="F2420" s="1" t="s">
        <v>2</v>
      </c>
      <c r="G2420" s="1" t="s">
        <v>3</v>
      </c>
      <c r="H2420" s="1" t="s">
        <v>9</v>
      </c>
      <c r="I2420" s="1"/>
      <c r="J2420" s="1"/>
      <c r="K2420" s="1"/>
      <c r="L2420" s="28">
        <v>0</v>
      </c>
      <c r="M2420" s="31">
        <v>0</v>
      </c>
      <c r="N2420" s="31">
        <v>0</v>
      </c>
    </row>
    <row r="2421" spans="1:14" x14ac:dyDescent="0.25">
      <c r="A2421" s="1" t="s">
        <v>24151</v>
      </c>
      <c r="B2421" s="1">
        <v>1012359</v>
      </c>
      <c r="C2421" s="1">
        <v>2022</v>
      </c>
      <c r="D2421" s="1" t="s">
        <v>0</v>
      </c>
      <c r="E2421" s="1" t="s">
        <v>1</v>
      </c>
      <c r="F2421" s="1" t="s">
        <v>2</v>
      </c>
      <c r="G2421" s="1" t="s">
        <v>3</v>
      </c>
      <c r="H2421" s="1" t="s">
        <v>6</v>
      </c>
      <c r="I2421" s="1"/>
      <c r="J2421" s="1"/>
      <c r="K2421" s="1"/>
      <c r="L2421" s="28">
        <v>0</v>
      </c>
      <c r="M2421" s="31">
        <v>0</v>
      </c>
      <c r="N2421" s="31">
        <v>0</v>
      </c>
    </row>
    <row r="2422" spans="1:14" x14ac:dyDescent="0.25">
      <c r="A2422" s="1" t="s">
        <v>213</v>
      </c>
      <c r="B2422" s="1">
        <v>1012360</v>
      </c>
      <c r="C2422" s="1">
        <v>2022</v>
      </c>
      <c r="D2422" s="1" t="s">
        <v>0</v>
      </c>
      <c r="E2422" s="1" t="s">
        <v>1</v>
      </c>
      <c r="F2422" s="1" t="s">
        <v>2</v>
      </c>
      <c r="G2422" s="1" t="s">
        <v>3</v>
      </c>
      <c r="H2422" s="1" t="s">
        <v>7</v>
      </c>
      <c r="I2422" s="1"/>
      <c r="J2422" s="1"/>
      <c r="K2422" s="1"/>
      <c r="L2422" s="28">
        <v>342</v>
      </c>
      <c r="M2422" s="31">
        <v>55.015045499999999</v>
      </c>
      <c r="N2422" s="31">
        <v>5.1691186</v>
      </c>
    </row>
    <row r="2423" spans="1:14" x14ac:dyDescent="0.25">
      <c r="A2423" s="1" t="s">
        <v>753</v>
      </c>
      <c r="B2423" s="1">
        <v>1012361</v>
      </c>
      <c r="C2423" s="1">
        <v>2022</v>
      </c>
      <c r="D2423" s="1" t="s">
        <v>0</v>
      </c>
      <c r="E2423" s="1" t="s">
        <v>1</v>
      </c>
      <c r="F2423" s="1" t="s">
        <v>2</v>
      </c>
      <c r="G2423" s="1" t="s">
        <v>3</v>
      </c>
      <c r="H2423" s="1" t="s">
        <v>6</v>
      </c>
      <c r="I2423" s="1"/>
      <c r="J2423" s="1"/>
      <c r="K2423" s="1"/>
      <c r="L2423" s="28">
        <v>23</v>
      </c>
      <c r="M2423" s="31">
        <v>4.2885</v>
      </c>
      <c r="N2423" s="31">
        <v>0.14410000000000001</v>
      </c>
    </row>
    <row r="2424" spans="1:14" x14ac:dyDescent="0.25">
      <c r="A2424" s="1" t="s">
        <v>726</v>
      </c>
      <c r="B2424" s="1">
        <v>1012365</v>
      </c>
      <c r="C2424" s="1">
        <v>2022</v>
      </c>
      <c r="D2424" s="1" t="s">
        <v>0</v>
      </c>
      <c r="E2424" s="1" t="s">
        <v>1</v>
      </c>
      <c r="F2424" s="1" t="s">
        <v>2</v>
      </c>
      <c r="G2424" s="1" t="s">
        <v>3</v>
      </c>
      <c r="H2424" s="1" t="s">
        <v>7</v>
      </c>
      <c r="I2424" s="1"/>
      <c r="J2424" s="1"/>
      <c r="K2424" s="1"/>
      <c r="L2424" s="28">
        <v>11</v>
      </c>
      <c r="M2424" s="31">
        <v>0.29573630000000001</v>
      </c>
      <c r="N2424" s="31">
        <v>1.34886E-2</v>
      </c>
    </row>
    <row r="2425" spans="1:14" x14ac:dyDescent="0.25">
      <c r="A2425" s="1" t="s">
        <v>863</v>
      </c>
      <c r="B2425" s="1">
        <v>1012381</v>
      </c>
      <c r="C2425" s="1">
        <v>2022</v>
      </c>
      <c r="D2425" s="1" t="s">
        <v>0</v>
      </c>
      <c r="E2425" s="1" t="s">
        <v>1</v>
      </c>
      <c r="F2425" s="1" t="s">
        <v>12</v>
      </c>
      <c r="G2425" s="1" t="s">
        <v>3</v>
      </c>
      <c r="H2425" s="1" t="s">
        <v>4</v>
      </c>
      <c r="I2425" s="1"/>
      <c r="J2425" s="1"/>
      <c r="K2425" s="1"/>
      <c r="L2425" s="28">
        <v>0</v>
      </c>
      <c r="M2425" s="31">
        <v>0</v>
      </c>
      <c r="N2425" s="31">
        <v>0</v>
      </c>
    </row>
    <row r="2426" spans="1:14" x14ac:dyDescent="0.25">
      <c r="A2426" s="1" t="s">
        <v>863</v>
      </c>
      <c r="B2426" s="1">
        <v>1012381</v>
      </c>
      <c r="C2426" s="1">
        <v>2022</v>
      </c>
      <c r="D2426" s="1" t="s">
        <v>0</v>
      </c>
      <c r="E2426" s="1" t="s">
        <v>1</v>
      </c>
      <c r="F2426" s="1" t="s">
        <v>12</v>
      </c>
      <c r="G2426" s="1" t="s">
        <v>3</v>
      </c>
      <c r="H2426" s="1" t="s">
        <v>9</v>
      </c>
      <c r="I2426" s="1"/>
      <c r="J2426" s="1"/>
      <c r="K2426" s="1"/>
      <c r="L2426" s="28">
        <v>12</v>
      </c>
      <c r="M2426" s="31">
        <v>6.14</v>
      </c>
      <c r="N2426" s="31">
        <v>0.2</v>
      </c>
    </row>
    <row r="2427" spans="1:14" x14ac:dyDescent="0.25">
      <c r="A2427" s="1" t="s">
        <v>863</v>
      </c>
      <c r="B2427" s="1">
        <v>1012381</v>
      </c>
      <c r="C2427" s="1">
        <v>2022</v>
      </c>
      <c r="D2427" s="1" t="s">
        <v>0</v>
      </c>
      <c r="E2427" s="1" t="s">
        <v>1</v>
      </c>
      <c r="F2427" s="1" t="s">
        <v>12</v>
      </c>
      <c r="G2427" s="1" t="s">
        <v>3</v>
      </c>
      <c r="H2427" s="1" t="s">
        <v>5</v>
      </c>
      <c r="I2427" s="1"/>
      <c r="J2427" s="1"/>
      <c r="K2427" s="1"/>
      <c r="L2427" s="28">
        <v>3</v>
      </c>
      <c r="M2427" s="31">
        <v>304.22000000000003</v>
      </c>
      <c r="N2427" s="31">
        <v>8.8000000000000007</v>
      </c>
    </row>
    <row r="2428" spans="1:14" x14ac:dyDescent="0.25">
      <c r="A2428" s="1" t="s">
        <v>863</v>
      </c>
      <c r="B2428" s="1">
        <v>1012381</v>
      </c>
      <c r="C2428" s="1">
        <v>2022</v>
      </c>
      <c r="D2428" s="1" t="s">
        <v>0</v>
      </c>
      <c r="E2428" s="1" t="s">
        <v>1</v>
      </c>
      <c r="F2428" s="1" t="s">
        <v>12</v>
      </c>
      <c r="G2428" s="1" t="s">
        <v>3</v>
      </c>
      <c r="H2428" s="1" t="s">
        <v>8</v>
      </c>
      <c r="I2428" s="1"/>
      <c r="J2428" s="1"/>
      <c r="K2428" s="1"/>
      <c r="L2428" s="28">
        <v>0</v>
      </c>
      <c r="M2428" s="31">
        <v>0</v>
      </c>
      <c r="N2428" s="31">
        <v>0</v>
      </c>
    </row>
    <row r="2429" spans="1:14" x14ac:dyDescent="0.25">
      <c r="A2429" s="1" t="s">
        <v>863</v>
      </c>
      <c r="B2429" s="1">
        <v>1012381</v>
      </c>
      <c r="C2429" s="1">
        <v>2022</v>
      </c>
      <c r="D2429" s="1" t="s">
        <v>0</v>
      </c>
      <c r="E2429" s="1" t="s">
        <v>1</v>
      </c>
      <c r="F2429" s="1" t="s">
        <v>12</v>
      </c>
      <c r="G2429" s="1" t="s">
        <v>3</v>
      </c>
      <c r="H2429" s="1" t="s">
        <v>10</v>
      </c>
      <c r="I2429" s="1"/>
      <c r="J2429" s="1"/>
      <c r="K2429" s="1"/>
      <c r="L2429" s="28">
        <v>0</v>
      </c>
      <c r="M2429" s="31">
        <v>0</v>
      </c>
      <c r="N2429" s="31">
        <v>0</v>
      </c>
    </row>
    <row r="2430" spans="1:14" x14ac:dyDescent="0.25">
      <c r="A2430" s="1" t="s">
        <v>863</v>
      </c>
      <c r="B2430" s="1">
        <v>1012381</v>
      </c>
      <c r="C2430" s="1">
        <v>2022</v>
      </c>
      <c r="D2430" s="1" t="s">
        <v>0</v>
      </c>
      <c r="E2430" s="1" t="s">
        <v>1</v>
      </c>
      <c r="F2430" s="1" t="s">
        <v>12</v>
      </c>
      <c r="G2430" s="1" t="s">
        <v>3</v>
      </c>
      <c r="H2430" s="1" t="s">
        <v>6</v>
      </c>
      <c r="I2430" s="1"/>
      <c r="J2430" s="1"/>
      <c r="K2430" s="1"/>
      <c r="L2430" s="28">
        <v>0</v>
      </c>
      <c r="M2430" s="31">
        <v>0</v>
      </c>
      <c r="N2430" s="31">
        <v>0</v>
      </c>
    </row>
    <row r="2431" spans="1:14" x14ac:dyDescent="0.25">
      <c r="A2431" s="1" t="s">
        <v>863</v>
      </c>
      <c r="B2431" s="1">
        <v>1012381</v>
      </c>
      <c r="C2431" s="1">
        <v>2022</v>
      </c>
      <c r="D2431" s="1" t="s">
        <v>0</v>
      </c>
      <c r="E2431" s="1" t="s">
        <v>1</v>
      </c>
      <c r="F2431" s="1" t="s">
        <v>12</v>
      </c>
      <c r="G2431" s="1" t="s">
        <v>3</v>
      </c>
      <c r="H2431" s="1" t="s">
        <v>7</v>
      </c>
      <c r="I2431" s="1"/>
      <c r="J2431" s="1"/>
      <c r="K2431" s="1"/>
      <c r="L2431" s="28">
        <v>38</v>
      </c>
      <c r="M2431" s="31">
        <v>13.28</v>
      </c>
      <c r="N2431" s="31">
        <v>0.4</v>
      </c>
    </row>
    <row r="2432" spans="1:14" x14ac:dyDescent="0.25">
      <c r="A2432" s="1" t="s">
        <v>214</v>
      </c>
      <c r="B2432" s="1">
        <v>1012382</v>
      </c>
      <c r="C2432" s="1">
        <v>2022</v>
      </c>
      <c r="D2432" s="1" t="s">
        <v>0</v>
      </c>
      <c r="E2432" s="1" t="s">
        <v>1</v>
      </c>
      <c r="F2432" s="1" t="s">
        <v>12</v>
      </c>
      <c r="G2432" s="1" t="s">
        <v>3</v>
      </c>
      <c r="H2432" s="1" t="s">
        <v>4</v>
      </c>
      <c r="I2432" s="1"/>
      <c r="J2432" s="1"/>
      <c r="K2432" s="1"/>
      <c r="L2432" s="28">
        <v>0</v>
      </c>
      <c r="M2432" s="31">
        <v>0</v>
      </c>
      <c r="N2432" s="31">
        <v>0</v>
      </c>
    </row>
    <row r="2433" spans="1:14" x14ac:dyDescent="0.25">
      <c r="A2433" s="1" t="s">
        <v>214</v>
      </c>
      <c r="B2433" s="1">
        <v>1012382</v>
      </c>
      <c r="C2433" s="1">
        <v>2022</v>
      </c>
      <c r="D2433" s="1" t="s">
        <v>0</v>
      </c>
      <c r="E2433" s="1" t="s">
        <v>1</v>
      </c>
      <c r="F2433" s="1" t="s">
        <v>12</v>
      </c>
      <c r="G2433" s="1" t="s">
        <v>3</v>
      </c>
      <c r="H2433" s="1" t="s">
        <v>5</v>
      </c>
      <c r="I2433" s="1"/>
      <c r="J2433" s="1"/>
      <c r="K2433" s="1"/>
      <c r="L2433" s="28">
        <v>0</v>
      </c>
      <c r="M2433" s="31">
        <v>0</v>
      </c>
      <c r="N2433" s="31">
        <v>0</v>
      </c>
    </row>
    <row r="2434" spans="1:14" x14ac:dyDescent="0.25">
      <c r="A2434" s="1" t="s">
        <v>214</v>
      </c>
      <c r="B2434" s="1">
        <v>1012382</v>
      </c>
      <c r="C2434" s="1">
        <v>2022</v>
      </c>
      <c r="D2434" s="1" t="s">
        <v>0</v>
      </c>
      <c r="E2434" s="1" t="s">
        <v>1</v>
      </c>
      <c r="F2434" s="1" t="s">
        <v>12</v>
      </c>
      <c r="G2434" s="1" t="s">
        <v>3</v>
      </c>
      <c r="H2434" s="1" t="s">
        <v>9</v>
      </c>
      <c r="I2434" s="1"/>
      <c r="J2434" s="1"/>
      <c r="K2434" s="1"/>
      <c r="L2434" s="28">
        <v>4</v>
      </c>
      <c r="M2434" s="31">
        <v>0.83</v>
      </c>
      <c r="N2434" s="31">
        <v>0</v>
      </c>
    </row>
    <row r="2435" spans="1:14" x14ac:dyDescent="0.25">
      <c r="A2435" s="1" t="s">
        <v>214</v>
      </c>
      <c r="B2435" s="1">
        <v>1012382</v>
      </c>
      <c r="C2435" s="1">
        <v>2022</v>
      </c>
      <c r="D2435" s="1" t="s">
        <v>0</v>
      </c>
      <c r="E2435" s="1" t="s">
        <v>1</v>
      </c>
      <c r="F2435" s="1" t="s">
        <v>12</v>
      </c>
      <c r="G2435" s="1" t="s">
        <v>3</v>
      </c>
      <c r="H2435" s="1" t="s">
        <v>8</v>
      </c>
      <c r="I2435" s="1"/>
      <c r="J2435" s="1"/>
      <c r="K2435" s="1"/>
      <c r="L2435" s="28">
        <v>38</v>
      </c>
      <c r="M2435" s="31">
        <v>1.55</v>
      </c>
      <c r="N2435" s="31">
        <v>0</v>
      </c>
    </row>
    <row r="2436" spans="1:14" x14ac:dyDescent="0.25">
      <c r="A2436" s="1" t="s">
        <v>214</v>
      </c>
      <c r="B2436" s="1">
        <v>1012382</v>
      </c>
      <c r="C2436" s="1">
        <v>2022</v>
      </c>
      <c r="D2436" s="1" t="s">
        <v>0</v>
      </c>
      <c r="E2436" s="1" t="s">
        <v>1</v>
      </c>
      <c r="F2436" s="1" t="s">
        <v>12</v>
      </c>
      <c r="G2436" s="1" t="s">
        <v>3</v>
      </c>
      <c r="H2436" s="1" t="s">
        <v>6</v>
      </c>
      <c r="I2436" s="1"/>
      <c r="J2436" s="1"/>
      <c r="K2436" s="1"/>
      <c r="L2436" s="28">
        <v>0</v>
      </c>
      <c r="M2436" s="31">
        <v>0</v>
      </c>
      <c r="N2436" s="31">
        <v>0</v>
      </c>
    </row>
    <row r="2437" spans="1:14" x14ac:dyDescent="0.25">
      <c r="A2437" s="1" t="s">
        <v>214</v>
      </c>
      <c r="B2437" s="1">
        <v>1012382</v>
      </c>
      <c r="C2437" s="1">
        <v>2022</v>
      </c>
      <c r="D2437" s="1" t="s">
        <v>0</v>
      </c>
      <c r="E2437" s="1" t="s">
        <v>1</v>
      </c>
      <c r="F2437" s="1" t="s">
        <v>12</v>
      </c>
      <c r="G2437" s="1" t="s">
        <v>3</v>
      </c>
      <c r="H2437" s="1" t="s">
        <v>7</v>
      </c>
      <c r="I2437" s="1"/>
      <c r="J2437" s="1"/>
      <c r="K2437" s="1"/>
      <c r="L2437" s="28">
        <v>0</v>
      </c>
      <c r="M2437" s="31">
        <v>0</v>
      </c>
      <c r="N2437" s="31">
        <v>0</v>
      </c>
    </row>
    <row r="2438" spans="1:14" x14ac:dyDescent="0.25">
      <c r="A2438" s="1" t="s">
        <v>214</v>
      </c>
      <c r="B2438" s="1">
        <v>1012382</v>
      </c>
      <c r="C2438" s="1">
        <v>2022</v>
      </c>
      <c r="D2438" s="1" t="s">
        <v>0</v>
      </c>
      <c r="E2438" s="1" t="s">
        <v>1</v>
      </c>
      <c r="F2438" s="1" t="s">
        <v>12</v>
      </c>
      <c r="G2438" s="1" t="s">
        <v>3</v>
      </c>
      <c r="H2438" s="1" t="s">
        <v>10</v>
      </c>
      <c r="I2438" s="1"/>
      <c r="J2438" s="1"/>
      <c r="K2438" s="1"/>
      <c r="L2438" s="28">
        <v>0</v>
      </c>
      <c r="M2438" s="31">
        <v>0</v>
      </c>
      <c r="N2438" s="31">
        <v>0</v>
      </c>
    </row>
    <row r="2439" spans="1:14" x14ac:dyDescent="0.25">
      <c r="A2439" s="1" t="s">
        <v>216</v>
      </c>
      <c r="B2439" s="1">
        <v>1012383</v>
      </c>
      <c r="C2439" s="1">
        <v>2022</v>
      </c>
      <c r="D2439" s="1" t="s">
        <v>0</v>
      </c>
      <c r="E2439" s="1" t="s">
        <v>1</v>
      </c>
      <c r="F2439" s="1" t="s">
        <v>2</v>
      </c>
      <c r="G2439" s="1" t="s">
        <v>3</v>
      </c>
      <c r="H2439" s="1" t="s">
        <v>6</v>
      </c>
      <c r="I2439" s="1"/>
      <c r="J2439" s="1"/>
      <c r="K2439" s="1"/>
      <c r="L2439" s="28">
        <v>35</v>
      </c>
      <c r="M2439" s="31">
        <v>647.02923999999996</v>
      </c>
      <c r="N2439" s="31">
        <v>42.889029999999998</v>
      </c>
    </row>
    <row r="2440" spans="1:14" x14ac:dyDescent="0.25">
      <c r="A2440" s="1" t="s">
        <v>216</v>
      </c>
      <c r="B2440" s="1">
        <v>1012383</v>
      </c>
      <c r="C2440" s="1">
        <v>2022</v>
      </c>
      <c r="D2440" s="1" t="s">
        <v>0</v>
      </c>
      <c r="E2440" s="1" t="s">
        <v>1</v>
      </c>
      <c r="F2440" s="1" t="s">
        <v>2</v>
      </c>
      <c r="G2440" s="1" t="s">
        <v>3</v>
      </c>
      <c r="H2440" s="1" t="s">
        <v>7</v>
      </c>
      <c r="I2440" s="1"/>
      <c r="J2440" s="1"/>
      <c r="K2440" s="1"/>
      <c r="L2440" s="28">
        <v>524</v>
      </c>
      <c r="M2440" s="31">
        <v>31.502859999999998</v>
      </c>
      <c r="N2440" s="31">
        <v>2.08826</v>
      </c>
    </row>
    <row r="2441" spans="1:14" x14ac:dyDescent="0.25">
      <c r="A2441" s="1" t="s">
        <v>216</v>
      </c>
      <c r="B2441" s="1">
        <v>1012383</v>
      </c>
      <c r="C2441" s="1">
        <v>2022</v>
      </c>
      <c r="D2441" s="1" t="s">
        <v>0</v>
      </c>
      <c r="E2441" s="1" t="s">
        <v>1</v>
      </c>
      <c r="F2441" s="1" t="s">
        <v>2</v>
      </c>
      <c r="G2441" s="1" t="s">
        <v>3</v>
      </c>
      <c r="H2441" s="1" t="s">
        <v>9</v>
      </c>
      <c r="I2441" s="1"/>
      <c r="J2441" s="1"/>
      <c r="K2441" s="1"/>
      <c r="L2441" s="28">
        <v>16</v>
      </c>
      <c r="M2441" s="31">
        <v>1.9514899999999999</v>
      </c>
      <c r="N2441" s="31">
        <v>0.12936</v>
      </c>
    </row>
    <row r="2442" spans="1:14" x14ac:dyDescent="0.25">
      <c r="A2442" s="1" t="s">
        <v>217</v>
      </c>
      <c r="B2442" s="1">
        <v>1012385</v>
      </c>
      <c r="C2442" s="1">
        <v>2022</v>
      </c>
      <c r="D2442" s="1" t="s">
        <v>0</v>
      </c>
      <c r="E2442" s="1" t="s">
        <v>1</v>
      </c>
      <c r="F2442" s="1" t="s">
        <v>2</v>
      </c>
      <c r="G2442" s="1" t="s">
        <v>3</v>
      </c>
      <c r="H2442" s="1" t="s">
        <v>6</v>
      </c>
      <c r="I2442" s="1"/>
      <c r="J2442" s="1"/>
      <c r="K2442" s="1"/>
      <c r="L2442" s="28">
        <v>1</v>
      </c>
      <c r="M2442" s="31">
        <v>8.1182400000000001</v>
      </c>
      <c r="N2442" s="31">
        <v>0.41764000000000001</v>
      </c>
    </row>
    <row r="2443" spans="1:14" x14ac:dyDescent="0.25">
      <c r="A2443" s="1" t="s">
        <v>217</v>
      </c>
      <c r="B2443" s="1">
        <v>1012385</v>
      </c>
      <c r="C2443" s="1">
        <v>2022</v>
      </c>
      <c r="D2443" s="1" t="s">
        <v>0</v>
      </c>
      <c r="E2443" s="1" t="s">
        <v>1</v>
      </c>
      <c r="F2443" s="1" t="s">
        <v>2</v>
      </c>
      <c r="G2443" s="1" t="s">
        <v>3</v>
      </c>
      <c r="H2443" s="1" t="s">
        <v>9</v>
      </c>
      <c r="I2443" s="1"/>
      <c r="J2443" s="1"/>
      <c r="K2443" s="1"/>
      <c r="L2443" s="28">
        <v>4</v>
      </c>
      <c r="M2443" s="31">
        <v>0.16982</v>
      </c>
      <c r="N2443" s="31">
        <v>8.7399999999999995E-3</v>
      </c>
    </row>
    <row r="2444" spans="1:14" x14ac:dyDescent="0.25">
      <c r="A2444" s="1" t="s">
        <v>217</v>
      </c>
      <c r="B2444" s="1">
        <v>1012385</v>
      </c>
      <c r="C2444" s="1">
        <v>2022</v>
      </c>
      <c r="D2444" s="1" t="s">
        <v>0</v>
      </c>
      <c r="E2444" s="1" t="s">
        <v>1</v>
      </c>
      <c r="F2444" s="1" t="s">
        <v>2</v>
      </c>
      <c r="G2444" s="1" t="s">
        <v>3</v>
      </c>
      <c r="H2444" s="1" t="s">
        <v>5</v>
      </c>
      <c r="I2444" s="1"/>
      <c r="J2444" s="1"/>
      <c r="K2444" s="1"/>
      <c r="L2444" s="28">
        <v>11</v>
      </c>
      <c r="M2444" s="31">
        <v>6.8029999999999993E-2</v>
      </c>
      <c r="N2444" s="31">
        <v>3.49E-3</v>
      </c>
    </row>
    <row r="2445" spans="1:14" x14ac:dyDescent="0.25">
      <c r="A2445" s="1" t="s">
        <v>217</v>
      </c>
      <c r="B2445" s="1">
        <v>1012385</v>
      </c>
      <c r="C2445" s="1">
        <v>2022</v>
      </c>
      <c r="D2445" s="1" t="s">
        <v>0</v>
      </c>
      <c r="E2445" s="1" t="s">
        <v>1</v>
      </c>
      <c r="F2445" s="1" t="s">
        <v>2</v>
      </c>
      <c r="G2445" s="1" t="s">
        <v>3</v>
      </c>
      <c r="H2445" s="1" t="s">
        <v>7</v>
      </c>
      <c r="I2445" s="1"/>
      <c r="J2445" s="1"/>
      <c r="K2445" s="1"/>
      <c r="L2445" s="28">
        <v>70</v>
      </c>
      <c r="M2445" s="31">
        <v>3.09545</v>
      </c>
      <c r="N2445" s="31">
        <v>0.15922</v>
      </c>
    </row>
    <row r="2446" spans="1:14" x14ac:dyDescent="0.25">
      <c r="A2446" s="1" t="s">
        <v>600</v>
      </c>
      <c r="B2446" s="1">
        <v>1012386</v>
      </c>
      <c r="C2446" s="1">
        <v>2022</v>
      </c>
      <c r="D2446" s="1" t="s">
        <v>0</v>
      </c>
      <c r="E2446" s="1" t="s">
        <v>1</v>
      </c>
      <c r="F2446" s="1" t="s">
        <v>2</v>
      </c>
      <c r="G2446" s="1" t="s">
        <v>3</v>
      </c>
      <c r="H2446" s="1" t="s">
        <v>7</v>
      </c>
      <c r="I2446" s="1"/>
      <c r="J2446" s="1"/>
      <c r="K2446" s="1"/>
      <c r="L2446" s="28">
        <v>64</v>
      </c>
      <c r="M2446" s="31">
        <v>2.1621100000000002</v>
      </c>
      <c r="N2446" s="31">
        <v>7.3429999999999995E-2</v>
      </c>
    </row>
    <row r="2447" spans="1:14" x14ac:dyDescent="0.25">
      <c r="A2447" s="1" t="s">
        <v>600</v>
      </c>
      <c r="B2447" s="1">
        <v>1012386</v>
      </c>
      <c r="C2447" s="1">
        <v>2022</v>
      </c>
      <c r="D2447" s="1" t="s">
        <v>0</v>
      </c>
      <c r="E2447" s="1" t="s">
        <v>1</v>
      </c>
      <c r="F2447" s="1" t="s">
        <v>2</v>
      </c>
      <c r="G2447" s="1" t="s">
        <v>3</v>
      </c>
      <c r="H2447" s="1" t="s">
        <v>9</v>
      </c>
      <c r="I2447" s="1"/>
      <c r="J2447" s="1"/>
      <c r="K2447" s="1"/>
      <c r="L2447" s="28">
        <v>365</v>
      </c>
      <c r="M2447" s="31">
        <v>74.978539999999995</v>
      </c>
      <c r="N2447" s="31">
        <v>2.5460699999999998</v>
      </c>
    </row>
    <row r="2448" spans="1:14" x14ac:dyDescent="0.25">
      <c r="A2448" s="1" t="s">
        <v>600</v>
      </c>
      <c r="B2448" s="1">
        <v>1012386</v>
      </c>
      <c r="C2448" s="1">
        <v>2022</v>
      </c>
      <c r="D2448" s="1" t="s">
        <v>0</v>
      </c>
      <c r="E2448" s="1" t="s">
        <v>1</v>
      </c>
      <c r="F2448" s="1" t="s">
        <v>2</v>
      </c>
      <c r="G2448" s="1" t="s">
        <v>3</v>
      </c>
      <c r="H2448" s="1" t="s">
        <v>5</v>
      </c>
      <c r="I2448" s="1"/>
      <c r="J2448" s="1"/>
      <c r="K2448" s="1"/>
      <c r="L2448" s="28">
        <v>9</v>
      </c>
      <c r="M2448" s="31">
        <v>9.1170000000000001E-2</v>
      </c>
      <c r="N2448" s="31">
        <v>3.0999999999999999E-3</v>
      </c>
    </row>
    <row r="2449" spans="1:14" x14ac:dyDescent="0.25">
      <c r="A2449" s="1" t="s">
        <v>705</v>
      </c>
      <c r="B2449" s="1">
        <v>1012387</v>
      </c>
      <c r="C2449" s="1">
        <v>2022</v>
      </c>
      <c r="D2449" s="1" t="s">
        <v>0</v>
      </c>
      <c r="E2449" s="1" t="s">
        <v>1</v>
      </c>
      <c r="F2449" s="1" t="s">
        <v>2</v>
      </c>
      <c r="G2449" s="1" t="s">
        <v>3</v>
      </c>
      <c r="H2449" s="1" t="s">
        <v>6</v>
      </c>
      <c r="I2449" s="1"/>
      <c r="J2449" s="1"/>
      <c r="K2449" s="1"/>
      <c r="L2449" s="28">
        <v>42</v>
      </c>
      <c r="M2449" s="31">
        <v>4.7655900000000004</v>
      </c>
      <c r="N2449" s="31">
        <v>6.6049999999999998E-2</v>
      </c>
    </row>
    <row r="2450" spans="1:14" x14ac:dyDescent="0.25">
      <c r="A2450" s="1" t="s">
        <v>705</v>
      </c>
      <c r="B2450" s="1">
        <v>1012387</v>
      </c>
      <c r="C2450" s="1">
        <v>2022</v>
      </c>
      <c r="D2450" s="1" t="s">
        <v>0</v>
      </c>
      <c r="E2450" s="1" t="s">
        <v>1</v>
      </c>
      <c r="F2450" s="1" t="s">
        <v>2</v>
      </c>
      <c r="G2450" s="1" t="s">
        <v>3</v>
      </c>
      <c r="H2450" s="1" t="s">
        <v>9</v>
      </c>
      <c r="I2450" s="1"/>
      <c r="J2450" s="1"/>
      <c r="K2450" s="1"/>
      <c r="L2450" s="28">
        <v>1</v>
      </c>
      <c r="M2450" s="31">
        <v>1.2999999999999999E-4</v>
      </c>
      <c r="N2450" s="31">
        <v>0</v>
      </c>
    </row>
    <row r="2451" spans="1:14" x14ac:dyDescent="0.25">
      <c r="A2451" s="1" t="s">
        <v>705</v>
      </c>
      <c r="B2451" s="1">
        <v>1012387</v>
      </c>
      <c r="C2451" s="1">
        <v>2022</v>
      </c>
      <c r="D2451" s="1" t="s">
        <v>0</v>
      </c>
      <c r="E2451" s="1" t="s">
        <v>1</v>
      </c>
      <c r="F2451" s="1" t="s">
        <v>2</v>
      </c>
      <c r="G2451" s="1" t="s">
        <v>3</v>
      </c>
      <c r="H2451" s="1" t="s">
        <v>7</v>
      </c>
      <c r="I2451" s="1"/>
      <c r="J2451" s="1"/>
      <c r="K2451" s="1"/>
      <c r="L2451" s="28">
        <v>303</v>
      </c>
      <c r="M2451" s="31">
        <v>333.44240000000002</v>
      </c>
      <c r="N2451" s="31">
        <v>4.6215700000000002</v>
      </c>
    </row>
    <row r="2452" spans="1:14" x14ac:dyDescent="0.25">
      <c r="A2452" s="1" t="s">
        <v>598</v>
      </c>
      <c r="B2452" s="1">
        <v>1012388</v>
      </c>
      <c r="C2452" s="1">
        <v>2022</v>
      </c>
      <c r="D2452" s="1" t="s">
        <v>0</v>
      </c>
      <c r="E2452" s="1" t="s">
        <v>1</v>
      </c>
      <c r="F2452" s="1" t="s">
        <v>2</v>
      </c>
      <c r="G2452" s="1" t="s">
        <v>3</v>
      </c>
      <c r="H2452" s="1" t="s">
        <v>7</v>
      </c>
      <c r="I2452" s="1"/>
      <c r="J2452" s="1"/>
      <c r="K2452" s="1"/>
      <c r="L2452" s="28">
        <v>5591</v>
      </c>
      <c r="M2452" s="31">
        <v>686.49247000000003</v>
      </c>
      <c r="N2452" s="31">
        <v>15.49386</v>
      </c>
    </row>
    <row r="2453" spans="1:14" x14ac:dyDescent="0.25">
      <c r="A2453" s="1" t="s">
        <v>598</v>
      </c>
      <c r="B2453" s="1">
        <v>1012388</v>
      </c>
      <c r="C2453" s="1">
        <v>2022</v>
      </c>
      <c r="D2453" s="1" t="s">
        <v>0</v>
      </c>
      <c r="E2453" s="1" t="s">
        <v>1</v>
      </c>
      <c r="F2453" s="1" t="s">
        <v>2</v>
      </c>
      <c r="G2453" s="1" t="s">
        <v>3</v>
      </c>
      <c r="H2453" s="1" t="s">
        <v>5</v>
      </c>
      <c r="I2453" s="1"/>
      <c r="J2453" s="1"/>
      <c r="K2453" s="1"/>
      <c r="L2453" s="28">
        <v>15</v>
      </c>
      <c r="M2453" s="31">
        <v>0.26906999999999998</v>
      </c>
      <c r="N2453" s="31">
        <v>6.1000000000000004E-3</v>
      </c>
    </row>
    <row r="2454" spans="1:14" x14ac:dyDescent="0.25">
      <c r="A2454" s="1" t="s">
        <v>598</v>
      </c>
      <c r="B2454" s="1">
        <v>1012388</v>
      </c>
      <c r="C2454" s="1">
        <v>2022</v>
      </c>
      <c r="D2454" s="1" t="s">
        <v>0</v>
      </c>
      <c r="E2454" s="1" t="s">
        <v>1</v>
      </c>
      <c r="F2454" s="1" t="s">
        <v>2</v>
      </c>
      <c r="G2454" s="1" t="s">
        <v>3</v>
      </c>
      <c r="H2454" s="1" t="s">
        <v>9</v>
      </c>
      <c r="I2454" s="1"/>
      <c r="J2454" s="1"/>
      <c r="K2454" s="1"/>
      <c r="L2454" s="28">
        <v>2323</v>
      </c>
      <c r="M2454" s="31">
        <v>115.62482</v>
      </c>
      <c r="N2454" s="31">
        <v>2.6095999999999999</v>
      </c>
    </row>
    <row r="2455" spans="1:14" x14ac:dyDescent="0.25">
      <c r="A2455" s="1" t="s">
        <v>598</v>
      </c>
      <c r="B2455" s="1">
        <v>1012388</v>
      </c>
      <c r="C2455" s="1">
        <v>2022</v>
      </c>
      <c r="D2455" s="1" t="s">
        <v>0</v>
      </c>
      <c r="E2455" s="1" t="s">
        <v>1</v>
      </c>
      <c r="F2455" s="1" t="s">
        <v>2</v>
      </c>
      <c r="G2455" s="1" t="s">
        <v>3</v>
      </c>
      <c r="H2455" s="1" t="s">
        <v>6</v>
      </c>
      <c r="I2455" s="1"/>
      <c r="J2455" s="1"/>
      <c r="K2455" s="1"/>
      <c r="L2455" s="28">
        <v>366</v>
      </c>
      <c r="M2455" s="31">
        <v>108.10272999999999</v>
      </c>
      <c r="N2455" s="31">
        <v>2.4398300000000002</v>
      </c>
    </row>
    <row r="2456" spans="1:14" x14ac:dyDescent="0.25">
      <c r="A2456" s="1" t="s">
        <v>826</v>
      </c>
      <c r="B2456" s="1">
        <v>1012390</v>
      </c>
      <c r="C2456" s="1">
        <v>2022</v>
      </c>
      <c r="D2456" s="1" t="s">
        <v>0</v>
      </c>
      <c r="E2456" s="1" t="s">
        <v>1</v>
      </c>
      <c r="F2456" s="1" t="s">
        <v>2</v>
      </c>
      <c r="G2456" s="1" t="s">
        <v>3</v>
      </c>
      <c r="H2456" s="1" t="s">
        <v>6</v>
      </c>
      <c r="I2456" s="1"/>
      <c r="J2456" s="1"/>
      <c r="K2456" s="1"/>
      <c r="L2456" s="28">
        <v>173</v>
      </c>
      <c r="M2456" s="31">
        <v>814.97685349999995</v>
      </c>
      <c r="N2456" s="31">
        <v>10.072550400000001</v>
      </c>
    </row>
    <row r="2457" spans="1:14" x14ac:dyDescent="0.25">
      <c r="A2457" s="1" t="s">
        <v>826</v>
      </c>
      <c r="B2457" s="1">
        <v>1012390</v>
      </c>
      <c r="C2457" s="1">
        <v>2022</v>
      </c>
      <c r="D2457" s="1" t="s">
        <v>0</v>
      </c>
      <c r="E2457" s="1" t="s">
        <v>1</v>
      </c>
      <c r="F2457" s="1" t="s">
        <v>2</v>
      </c>
      <c r="G2457" s="1" t="s">
        <v>3</v>
      </c>
      <c r="H2457" s="1" t="s">
        <v>7</v>
      </c>
      <c r="I2457" s="1"/>
      <c r="J2457" s="1"/>
      <c r="K2457" s="1"/>
      <c r="L2457" s="28">
        <v>15850</v>
      </c>
      <c r="M2457" s="31">
        <v>1673.4519399999999</v>
      </c>
      <c r="N2457" s="31">
        <v>20.29702</v>
      </c>
    </row>
    <row r="2458" spans="1:14" x14ac:dyDescent="0.25">
      <c r="A2458" s="1" t="s">
        <v>826</v>
      </c>
      <c r="B2458" s="1">
        <v>1012390</v>
      </c>
      <c r="C2458" s="1">
        <v>2022</v>
      </c>
      <c r="D2458" s="1" t="s">
        <v>0</v>
      </c>
      <c r="E2458" s="1" t="s">
        <v>1</v>
      </c>
      <c r="F2458" s="1" t="s">
        <v>2</v>
      </c>
      <c r="G2458" s="1" t="s">
        <v>3</v>
      </c>
      <c r="H2458" s="1" t="s">
        <v>9</v>
      </c>
      <c r="I2458" s="1"/>
      <c r="J2458" s="1"/>
      <c r="K2458" s="1"/>
      <c r="L2458" s="28">
        <v>5398</v>
      </c>
      <c r="M2458" s="31">
        <v>287.29862000000003</v>
      </c>
      <c r="N2458" s="31">
        <v>3.4846499999999998</v>
      </c>
    </row>
    <row r="2459" spans="1:14" x14ac:dyDescent="0.25">
      <c r="A2459" s="1" t="s">
        <v>826</v>
      </c>
      <c r="B2459" s="1">
        <v>1012390</v>
      </c>
      <c r="C2459" s="1">
        <v>2022</v>
      </c>
      <c r="D2459" s="1" t="s">
        <v>0</v>
      </c>
      <c r="E2459" s="1" t="s">
        <v>1</v>
      </c>
      <c r="F2459" s="1" t="s">
        <v>2</v>
      </c>
      <c r="G2459" s="1" t="s">
        <v>3</v>
      </c>
      <c r="H2459" s="1" t="s">
        <v>5</v>
      </c>
      <c r="I2459" s="1"/>
      <c r="J2459" s="1"/>
      <c r="K2459" s="1"/>
      <c r="L2459" s="28">
        <v>36</v>
      </c>
      <c r="M2459" s="31">
        <v>148.37665999999999</v>
      </c>
      <c r="N2459" s="31">
        <v>1.79962</v>
      </c>
    </row>
    <row r="2460" spans="1:14" x14ac:dyDescent="0.25">
      <c r="A2460" s="1" t="s">
        <v>650</v>
      </c>
      <c r="B2460" s="1">
        <v>1012392</v>
      </c>
      <c r="C2460" s="1">
        <v>2022</v>
      </c>
      <c r="D2460" s="1" t="s">
        <v>0</v>
      </c>
      <c r="E2460" s="1" t="s">
        <v>1</v>
      </c>
      <c r="F2460" s="1" t="s">
        <v>2</v>
      </c>
      <c r="G2460" s="1" t="s">
        <v>3</v>
      </c>
      <c r="H2460" s="1" t="s">
        <v>9</v>
      </c>
      <c r="I2460" s="1"/>
      <c r="J2460" s="1"/>
      <c r="K2460" s="1"/>
      <c r="L2460" s="28">
        <v>4196</v>
      </c>
      <c r="M2460" s="31">
        <v>739.93578000000002</v>
      </c>
      <c r="N2460" s="31">
        <v>73.241169999999997</v>
      </c>
    </row>
    <row r="2461" spans="1:14" x14ac:dyDescent="0.25">
      <c r="A2461" s="1" t="s">
        <v>650</v>
      </c>
      <c r="B2461" s="1">
        <v>1012392</v>
      </c>
      <c r="C2461" s="1">
        <v>2022</v>
      </c>
      <c r="D2461" s="1" t="s">
        <v>0</v>
      </c>
      <c r="E2461" s="1" t="s">
        <v>1</v>
      </c>
      <c r="F2461" s="1" t="s">
        <v>2</v>
      </c>
      <c r="G2461" s="1" t="s">
        <v>3</v>
      </c>
      <c r="H2461" s="1" t="s">
        <v>7</v>
      </c>
      <c r="I2461" s="1"/>
      <c r="J2461" s="1"/>
      <c r="K2461" s="1"/>
      <c r="L2461" s="28">
        <v>2583</v>
      </c>
      <c r="M2461" s="31">
        <v>130.95149000000001</v>
      </c>
      <c r="N2461" s="31">
        <v>12.962020000000001</v>
      </c>
    </row>
    <row r="2462" spans="1:14" x14ac:dyDescent="0.25">
      <c r="A2462" s="1" t="s">
        <v>650</v>
      </c>
      <c r="B2462" s="1">
        <v>1012392</v>
      </c>
      <c r="C2462" s="1">
        <v>2022</v>
      </c>
      <c r="D2462" s="1" t="s">
        <v>0</v>
      </c>
      <c r="E2462" s="1" t="s">
        <v>1</v>
      </c>
      <c r="F2462" s="1" t="s">
        <v>2</v>
      </c>
      <c r="G2462" s="1" t="s">
        <v>3</v>
      </c>
      <c r="H2462" s="1" t="s">
        <v>4</v>
      </c>
      <c r="I2462" s="1"/>
      <c r="J2462" s="1"/>
      <c r="K2462" s="1"/>
      <c r="L2462" s="28">
        <v>4</v>
      </c>
      <c r="M2462" s="31">
        <v>0.15310000000000001</v>
      </c>
      <c r="N2462" s="31">
        <v>1.515E-2</v>
      </c>
    </row>
    <row r="2463" spans="1:14" x14ac:dyDescent="0.25">
      <c r="A2463" s="1" t="s">
        <v>650</v>
      </c>
      <c r="B2463" s="1">
        <v>1012392</v>
      </c>
      <c r="C2463" s="1">
        <v>2022</v>
      </c>
      <c r="D2463" s="1" t="s">
        <v>0</v>
      </c>
      <c r="E2463" s="1" t="s">
        <v>1</v>
      </c>
      <c r="F2463" s="1" t="s">
        <v>2</v>
      </c>
      <c r="G2463" s="1" t="s">
        <v>3</v>
      </c>
      <c r="H2463" s="1" t="s">
        <v>6</v>
      </c>
      <c r="I2463" s="1"/>
      <c r="J2463" s="1"/>
      <c r="K2463" s="1"/>
      <c r="L2463" s="28">
        <v>555</v>
      </c>
      <c r="M2463" s="31">
        <v>2265.8483099999999</v>
      </c>
      <c r="N2463" s="31">
        <v>224.28082000000001</v>
      </c>
    </row>
    <row r="2464" spans="1:14" x14ac:dyDescent="0.25">
      <c r="A2464" s="1" t="s">
        <v>650</v>
      </c>
      <c r="B2464" s="1">
        <v>1012392</v>
      </c>
      <c r="C2464" s="1">
        <v>2022</v>
      </c>
      <c r="D2464" s="1" t="s">
        <v>0</v>
      </c>
      <c r="E2464" s="1" t="s">
        <v>1</v>
      </c>
      <c r="F2464" s="1" t="s">
        <v>2</v>
      </c>
      <c r="G2464" s="1" t="s">
        <v>3</v>
      </c>
      <c r="H2464" s="1" t="s">
        <v>5</v>
      </c>
      <c r="I2464" s="1"/>
      <c r="J2464" s="1"/>
      <c r="K2464" s="1"/>
      <c r="L2464" s="28">
        <v>183</v>
      </c>
      <c r="M2464" s="31">
        <v>0.44052000000000002</v>
      </c>
      <c r="N2464" s="31">
        <v>4.3580000000000001E-2</v>
      </c>
    </row>
    <row r="2465" spans="1:14" x14ac:dyDescent="0.25">
      <c r="A2465" s="1" t="s">
        <v>651</v>
      </c>
      <c r="B2465" s="1">
        <v>1012393</v>
      </c>
      <c r="C2465" s="1">
        <v>2022</v>
      </c>
      <c r="D2465" s="1" t="s">
        <v>0</v>
      </c>
      <c r="E2465" s="1" t="s">
        <v>1</v>
      </c>
      <c r="F2465" s="1" t="s">
        <v>2</v>
      </c>
      <c r="G2465" s="1" t="s">
        <v>3</v>
      </c>
      <c r="H2465" s="1" t="s">
        <v>9</v>
      </c>
      <c r="I2465" s="1"/>
      <c r="J2465" s="1"/>
      <c r="K2465" s="1"/>
      <c r="L2465" s="28">
        <v>53</v>
      </c>
      <c r="M2465" s="31">
        <v>5.9628399999999999</v>
      </c>
      <c r="N2465" s="31">
        <v>0.34956999999999999</v>
      </c>
    </row>
    <row r="2466" spans="1:14" x14ac:dyDescent="0.25">
      <c r="A2466" s="1" t="s">
        <v>651</v>
      </c>
      <c r="B2466" s="1">
        <v>1012393</v>
      </c>
      <c r="C2466" s="1">
        <v>2022</v>
      </c>
      <c r="D2466" s="1" t="s">
        <v>0</v>
      </c>
      <c r="E2466" s="1" t="s">
        <v>1</v>
      </c>
      <c r="F2466" s="1" t="s">
        <v>2</v>
      </c>
      <c r="G2466" s="1" t="s">
        <v>3</v>
      </c>
      <c r="H2466" s="1" t="s">
        <v>4</v>
      </c>
      <c r="I2466" s="1"/>
      <c r="J2466" s="1"/>
      <c r="K2466" s="1"/>
      <c r="L2466" s="28">
        <v>6</v>
      </c>
      <c r="M2466" s="31">
        <v>0.71999000000000002</v>
      </c>
      <c r="N2466" s="31">
        <v>4.2209999999999998E-2</v>
      </c>
    </row>
    <row r="2467" spans="1:14" x14ac:dyDescent="0.25">
      <c r="A2467" s="1" t="s">
        <v>651</v>
      </c>
      <c r="B2467" s="1">
        <v>1012393</v>
      </c>
      <c r="C2467" s="1">
        <v>2022</v>
      </c>
      <c r="D2467" s="1" t="s">
        <v>0</v>
      </c>
      <c r="E2467" s="1" t="s">
        <v>1</v>
      </c>
      <c r="F2467" s="1" t="s">
        <v>2</v>
      </c>
      <c r="G2467" s="1" t="s">
        <v>3</v>
      </c>
      <c r="H2467" s="1" t="s">
        <v>5</v>
      </c>
      <c r="I2467" s="1"/>
      <c r="J2467" s="1"/>
      <c r="K2467" s="1"/>
      <c r="L2467" s="28">
        <v>6</v>
      </c>
      <c r="M2467" s="31">
        <v>3.2818399999999999</v>
      </c>
      <c r="N2467" s="31">
        <v>0.19239999999999999</v>
      </c>
    </row>
    <row r="2468" spans="1:14" x14ac:dyDescent="0.25">
      <c r="A2468" s="1" t="s">
        <v>651</v>
      </c>
      <c r="B2468" s="1">
        <v>1012393</v>
      </c>
      <c r="C2468" s="1">
        <v>2022</v>
      </c>
      <c r="D2468" s="1" t="s">
        <v>0</v>
      </c>
      <c r="E2468" s="1" t="s">
        <v>1</v>
      </c>
      <c r="F2468" s="1" t="s">
        <v>2</v>
      </c>
      <c r="G2468" s="1" t="s">
        <v>3</v>
      </c>
      <c r="H2468" s="1" t="s">
        <v>6</v>
      </c>
      <c r="I2468" s="1"/>
      <c r="J2468" s="1"/>
      <c r="K2468" s="1"/>
      <c r="L2468" s="28">
        <v>32</v>
      </c>
      <c r="M2468" s="31">
        <v>90.175939999999997</v>
      </c>
      <c r="N2468" s="31">
        <v>5.2863499999999997</v>
      </c>
    </row>
    <row r="2469" spans="1:14" x14ac:dyDescent="0.25">
      <c r="A2469" s="1" t="s">
        <v>651</v>
      </c>
      <c r="B2469" s="1">
        <v>1012393</v>
      </c>
      <c r="C2469" s="1">
        <v>2022</v>
      </c>
      <c r="D2469" s="1" t="s">
        <v>0</v>
      </c>
      <c r="E2469" s="1" t="s">
        <v>1</v>
      </c>
      <c r="F2469" s="1" t="s">
        <v>2</v>
      </c>
      <c r="G2469" s="1" t="s">
        <v>3</v>
      </c>
      <c r="H2469" s="1" t="s">
        <v>7</v>
      </c>
      <c r="I2469" s="1"/>
      <c r="J2469" s="1"/>
      <c r="K2469" s="1"/>
      <c r="L2469" s="28">
        <v>815</v>
      </c>
      <c r="M2469" s="31">
        <v>229.69676999999999</v>
      </c>
      <c r="N2469" s="31">
        <v>13.46543</v>
      </c>
    </row>
    <row r="2470" spans="1:14" x14ac:dyDescent="0.25">
      <c r="A2470" s="1" t="s">
        <v>215</v>
      </c>
      <c r="B2470" s="1">
        <v>1012395</v>
      </c>
      <c r="C2470" s="1">
        <v>2022</v>
      </c>
      <c r="D2470" s="1" t="s">
        <v>0</v>
      </c>
      <c r="E2470" s="1" t="s">
        <v>1</v>
      </c>
      <c r="F2470" s="1" t="s">
        <v>2</v>
      </c>
      <c r="G2470" s="1" t="s">
        <v>3</v>
      </c>
      <c r="H2470" s="1" t="s">
        <v>6</v>
      </c>
      <c r="I2470" s="1"/>
      <c r="J2470" s="1"/>
      <c r="K2470" s="1"/>
      <c r="L2470" s="28">
        <v>2</v>
      </c>
      <c r="M2470" s="31">
        <v>7.5378699999999998</v>
      </c>
      <c r="N2470" s="31">
        <v>1.289E-2</v>
      </c>
    </row>
    <row r="2471" spans="1:14" x14ac:dyDescent="0.25">
      <c r="A2471" s="1" t="s">
        <v>215</v>
      </c>
      <c r="B2471" s="1">
        <v>1012395</v>
      </c>
      <c r="C2471" s="1">
        <v>2022</v>
      </c>
      <c r="D2471" s="1" t="s">
        <v>0</v>
      </c>
      <c r="E2471" s="1" t="s">
        <v>1</v>
      </c>
      <c r="F2471" s="1" t="s">
        <v>2</v>
      </c>
      <c r="G2471" s="1" t="s">
        <v>3</v>
      </c>
      <c r="H2471" s="1" t="s">
        <v>7</v>
      </c>
      <c r="I2471" s="1"/>
      <c r="J2471" s="1"/>
      <c r="K2471" s="1"/>
      <c r="L2471" s="28">
        <v>2108</v>
      </c>
      <c r="M2471" s="31">
        <v>589.97308999999996</v>
      </c>
      <c r="N2471" s="31">
        <v>1.00874</v>
      </c>
    </row>
    <row r="2472" spans="1:14" x14ac:dyDescent="0.25">
      <c r="A2472" s="1" t="s">
        <v>215</v>
      </c>
      <c r="B2472" s="1">
        <v>1012395</v>
      </c>
      <c r="C2472" s="1">
        <v>2022</v>
      </c>
      <c r="D2472" s="1" t="s">
        <v>0</v>
      </c>
      <c r="E2472" s="1" t="s">
        <v>1</v>
      </c>
      <c r="F2472" s="1" t="s">
        <v>2</v>
      </c>
      <c r="G2472" s="1" t="s">
        <v>3</v>
      </c>
      <c r="H2472" s="1" t="s">
        <v>9</v>
      </c>
      <c r="I2472" s="1"/>
      <c r="J2472" s="1"/>
      <c r="K2472" s="1"/>
      <c r="L2472" s="28">
        <v>965</v>
      </c>
      <c r="M2472" s="31">
        <v>38.562449999999998</v>
      </c>
      <c r="N2472" s="31">
        <v>6.5920000000000006E-2</v>
      </c>
    </row>
    <row r="2473" spans="1:14" x14ac:dyDescent="0.25">
      <c r="A2473" s="1" t="s">
        <v>215</v>
      </c>
      <c r="B2473" s="1">
        <v>1012395</v>
      </c>
      <c r="C2473" s="1">
        <v>2022</v>
      </c>
      <c r="D2473" s="1" t="s">
        <v>0</v>
      </c>
      <c r="E2473" s="1" t="s">
        <v>1</v>
      </c>
      <c r="F2473" s="1" t="s">
        <v>2</v>
      </c>
      <c r="G2473" s="1" t="s">
        <v>3</v>
      </c>
      <c r="H2473" s="1" t="s">
        <v>10</v>
      </c>
      <c r="I2473" s="1"/>
      <c r="J2473" s="1"/>
      <c r="K2473" s="1"/>
      <c r="L2473" s="28">
        <v>9</v>
      </c>
      <c r="M2473" s="31">
        <v>28.55592</v>
      </c>
      <c r="N2473" s="31">
        <v>4.8820000000000002E-2</v>
      </c>
    </row>
    <row r="2474" spans="1:14" x14ac:dyDescent="0.25">
      <c r="A2474" s="1" t="s">
        <v>24152</v>
      </c>
      <c r="B2474" s="1">
        <v>1012396</v>
      </c>
      <c r="C2474" s="1">
        <v>2022</v>
      </c>
      <c r="D2474" s="1" t="s">
        <v>0</v>
      </c>
      <c r="E2474" s="1" t="s">
        <v>1</v>
      </c>
      <c r="F2474" s="1" t="s">
        <v>2</v>
      </c>
      <c r="G2474" s="1" t="s">
        <v>3</v>
      </c>
      <c r="H2474" s="1" t="s">
        <v>9</v>
      </c>
      <c r="I2474" s="1"/>
      <c r="J2474" s="1"/>
      <c r="K2474" s="1"/>
      <c r="L2474" s="28">
        <v>1</v>
      </c>
      <c r="M2474" s="31">
        <v>5.1621499999999996</v>
      </c>
      <c r="N2474" s="31">
        <v>0.16747000000000001</v>
      </c>
    </row>
    <row r="2475" spans="1:14" x14ac:dyDescent="0.25">
      <c r="A2475" s="1" t="s">
        <v>24152</v>
      </c>
      <c r="B2475" s="1">
        <v>1012396</v>
      </c>
      <c r="C2475" s="1">
        <v>2022</v>
      </c>
      <c r="D2475" s="1" t="s">
        <v>0</v>
      </c>
      <c r="E2475" s="1" t="s">
        <v>1</v>
      </c>
      <c r="F2475" s="1" t="s">
        <v>2</v>
      </c>
      <c r="G2475" s="1" t="s">
        <v>3</v>
      </c>
      <c r="H2475" s="1" t="s">
        <v>7</v>
      </c>
      <c r="I2475" s="1"/>
      <c r="J2475" s="1"/>
      <c r="K2475" s="1"/>
      <c r="L2475" s="28">
        <v>1186</v>
      </c>
      <c r="M2475" s="31">
        <v>1496.1067599999999</v>
      </c>
      <c r="N2475" s="31">
        <v>48.536160000000002</v>
      </c>
    </row>
    <row r="2476" spans="1:14" x14ac:dyDescent="0.25">
      <c r="A2476" s="1" t="s">
        <v>24153</v>
      </c>
      <c r="B2476" s="1">
        <v>1012397</v>
      </c>
      <c r="C2476" s="1">
        <v>2022</v>
      </c>
      <c r="D2476" s="1" t="s">
        <v>0</v>
      </c>
      <c r="E2476" s="1" t="s">
        <v>1</v>
      </c>
      <c r="F2476" s="1" t="s">
        <v>2</v>
      </c>
      <c r="G2476" s="1" t="s">
        <v>3</v>
      </c>
      <c r="H2476" s="1" t="s">
        <v>9</v>
      </c>
      <c r="I2476" s="1"/>
      <c r="J2476" s="1"/>
      <c r="K2476" s="1"/>
      <c r="L2476" s="28">
        <v>10</v>
      </c>
      <c r="M2476" s="31">
        <v>3.6988400000000001</v>
      </c>
      <c r="N2476" s="31">
        <v>0.14899999999999999</v>
      </c>
    </row>
    <row r="2477" spans="1:14" x14ac:dyDescent="0.25">
      <c r="A2477" s="1" t="s">
        <v>24153</v>
      </c>
      <c r="B2477" s="1">
        <v>1012397</v>
      </c>
      <c r="C2477" s="1">
        <v>2022</v>
      </c>
      <c r="D2477" s="1" t="s">
        <v>0</v>
      </c>
      <c r="E2477" s="1" t="s">
        <v>1</v>
      </c>
      <c r="F2477" s="1" t="s">
        <v>2</v>
      </c>
      <c r="G2477" s="1" t="s">
        <v>3</v>
      </c>
      <c r="H2477" s="1" t="s">
        <v>7</v>
      </c>
      <c r="I2477" s="1"/>
      <c r="J2477" s="1"/>
      <c r="K2477" s="1"/>
      <c r="L2477" s="28">
        <v>8</v>
      </c>
      <c r="M2477" s="31">
        <v>0.24243000000000001</v>
      </c>
      <c r="N2477" s="31">
        <v>9.7699999999999992E-3</v>
      </c>
    </row>
    <row r="2478" spans="1:14" x14ac:dyDescent="0.25">
      <c r="A2478" s="1" t="s">
        <v>24154</v>
      </c>
      <c r="B2478" s="1">
        <v>1012398</v>
      </c>
      <c r="C2478" s="1">
        <v>2022</v>
      </c>
      <c r="D2478" s="1" t="s">
        <v>0</v>
      </c>
      <c r="E2478" s="1" t="s">
        <v>1</v>
      </c>
      <c r="F2478" s="1" t="s">
        <v>2</v>
      </c>
      <c r="G2478" s="1" t="s">
        <v>3</v>
      </c>
      <c r="H2478" s="1" t="s">
        <v>10</v>
      </c>
      <c r="I2478" s="1"/>
      <c r="J2478" s="1"/>
      <c r="K2478" s="1"/>
      <c r="L2478" s="28">
        <v>1</v>
      </c>
      <c r="M2478" s="31">
        <v>21.925229999999999</v>
      </c>
      <c r="N2478" s="31">
        <v>1.2315</v>
      </c>
    </row>
    <row r="2479" spans="1:14" x14ac:dyDescent="0.25">
      <c r="A2479" s="1" t="s">
        <v>24154</v>
      </c>
      <c r="B2479" s="1">
        <v>1012398</v>
      </c>
      <c r="C2479" s="1">
        <v>2022</v>
      </c>
      <c r="D2479" s="1" t="s">
        <v>0</v>
      </c>
      <c r="E2479" s="1" t="s">
        <v>1</v>
      </c>
      <c r="F2479" s="1" t="s">
        <v>2</v>
      </c>
      <c r="G2479" s="1" t="s">
        <v>3</v>
      </c>
      <c r="H2479" s="1" t="s">
        <v>7</v>
      </c>
      <c r="I2479" s="1"/>
      <c r="J2479" s="1"/>
      <c r="K2479" s="1"/>
      <c r="L2479" s="28">
        <v>709</v>
      </c>
      <c r="M2479" s="31">
        <v>57.533639999999998</v>
      </c>
      <c r="N2479" s="31">
        <v>3.2315900000000002</v>
      </c>
    </row>
    <row r="2480" spans="1:14" x14ac:dyDescent="0.25">
      <c r="A2480" s="1" t="s">
        <v>24154</v>
      </c>
      <c r="B2480" s="1">
        <v>1012398</v>
      </c>
      <c r="C2480" s="1">
        <v>2022</v>
      </c>
      <c r="D2480" s="1" t="s">
        <v>0</v>
      </c>
      <c r="E2480" s="1" t="s">
        <v>1</v>
      </c>
      <c r="F2480" s="1" t="s">
        <v>2</v>
      </c>
      <c r="G2480" s="1" t="s">
        <v>3</v>
      </c>
      <c r="H2480" s="1" t="s">
        <v>9</v>
      </c>
      <c r="I2480" s="1"/>
      <c r="J2480" s="1"/>
      <c r="K2480" s="1"/>
      <c r="L2480" s="28">
        <v>1</v>
      </c>
      <c r="M2480" s="31">
        <v>13.00259</v>
      </c>
      <c r="N2480" s="31">
        <v>0.73033000000000003</v>
      </c>
    </row>
    <row r="2481" spans="1:14" x14ac:dyDescent="0.25">
      <c r="A2481" s="1" t="s">
        <v>24154</v>
      </c>
      <c r="B2481" s="1">
        <v>1012398</v>
      </c>
      <c r="C2481" s="1">
        <v>2022</v>
      </c>
      <c r="D2481" s="1" t="s">
        <v>0</v>
      </c>
      <c r="E2481" s="1" t="s">
        <v>1</v>
      </c>
      <c r="F2481" s="1" t="s">
        <v>2</v>
      </c>
      <c r="G2481" s="1" t="s">
        <v>3</v>
      </c>
      <c r="H2481" s="1" t="s">
        <v>6</v>
      </c>
      <c r="I2481" s="1"/>
      <c r="J2481" s="1"/>
      <c r="K2481" s="1"/>
      <c r="L2481" s="28">
        <v>28</v>
      </c>
      <c r="M2481" s="31">
        <v>7.4753499999999997</v>
      </c>
      <c r="N2481" s="31">
        <v>0.41987999999999998</v>
      </c>
    </row>
    <row r="2482" spans="1:14" x14ac:dyDescent="0.25">
      <c r="A2482" s="1" t="s">
        <v>584</v>
      </c>
      <c r="B2482" s="1">
        <v>1012432</v>
      </c>
      <c r="C2482" s="1">
        <v>2022</v>
      </c>
      <c r="D2482" s="1" t="s">
        <v>0</v>
      </c>
      <c r="E2482" s="1" t="s">
        <v>1</v>
      </c>
      <c r="F2482" s="1" t="s">
        <v>2</v>
      </c>
      <c r="G2482" s="1" t="s">
        <v>3</v>
      </c>
      <c r="H2482" s="1" t="s">
        <v>7</v>
      </c>
      <c r="I2482" s="1"/>
      <c r="J2482" s="1"/>
      <c r="K2482" s="1"/>
      <c r="L2482" s="28">
        <v>1395</v>
      </c>
      <c r="M2482" s="31">
        <v>48.177599999999998</v>
      </c>
      <c r="N2482" s="31">
        <v>1.21506</v>
      </c>
    </row>
    <row r="2483" spans="1:14" x14ac:dyDescent="0.25">
      <c r="A2483" s="1" t="s">
        <v>584</v>
      </c>
      <c r="B2483" s="1">
        <v>1012432</v>
      </c>
      <c r="C2483" s="1">
        <v>2022</v>
      </c>
      <c r="D2483" s="1" t="s">
        <v>0</v>
      </c>
      <c r="E2483" s="1" t="s">
        <v>1</v>
      </c>
      <c r="F2483" s="1" t="s">
        <v>2</v>
      </c>
      <c r="G2483" s="1" t="s">
        <v>3</v>
      </c>
      <c r="H2483" s="1" t="s">
        <v>6</v>
      </c>
      <c r="I2483" s="1"/>
      <c r="J2483" s="1"/>
      <c r="K2483" s="1"/>
      <c r="L2483" s="28">
        <v>22</v>
      </c>
      <c r="M2483" s="31">
        <v>0.46283600559999999</v>
      </c>
      <c r="N2483" s="31">
        <v>1.81139687E-2</v>
      </c>
    </row>
    <row r="2484" spans="1:14" x14ac:dyDescent="0.25">
      <c r="A2484" s="1" t="s">
        <v>613</v>
      </c>
      <c r="B2484" s="1">
        <v>1012433</v>
      </c>
      <c r="C2484" s="1">
        <v>2022</v>
      </c>
      <c r="D2484" s="1" t="s">
        <v>0</v>
      </c>
      <c r="E2484" s="1" t="s">
        <v>1</v>
      </c>
      <c r="F2484" s="1" t="s">
        <v>2</v>
      </c>
      <c r="G2484" s="1" t="s">
        <v>3</v>
      </c>
      <c r="H2484" s="1" t="s">
        <v>7</v>
      </c>
      <c r="I2484" s="1"/>
      <c r="J2484" s="1"/>
      <c r="K2484" s="1"/>
      <c r="L2484" s="28">
        <v>145</v>
      </c>
      <c r="M2484" s="31">
        <v>2.0299999999999998</v>
      </c>
      <c r="N2484" s="31">
        <v>7.0000000000000007E-2</v>
      </c>
    </row>
    <row r="2485" spans="1:14" x14ac:dyDescent="0.25">
      <c r="A2485" s="1" t="s">
        <v>1242</v>
      </c>
      <c r="B2485" s="1">
        <v>1012435</v>
      </c>
      <c r="C2485" s="1">
        <v>2022</v>
      </c>
      <c r="D2485" s="1" t="s">
        <v>0</v>
      </c>
      <c r="E2485" s="1" t="s">
        <v>1</v>
      </c>
      <c r="F2485" s="1" t="s">
        <v>25</v>
      </c>
      <c r="G2485" s="1" t="s">
        <v>3</v>
      </c>
      <c r="H2485" s="1" t="s">
        <v>9</v>
      </c>
      <c r="I2485" s="1"/>
      <c r="J2485" s="1"/>
      <c r="K2485" s="1"/>
      <c r="L2485" s="28">
        <v>10</v>
      </c>
      <c r="M2485" s="31">
        <v>3.0000000000000001E-3</v>
      </c>
      <c r="N2485" s="31">
        <v>0</v>
      </c>
    </row>
    <row r="2486" spans="1:14" x14ac:dyDescent="0.25">
      <c r="A2486" s="1" t="s">
        <v>24155</v>
      </c>
      <c r="B2486" s="1">
        <v>1012446</v>
      </c>
      <c r="C2486" s="1">
        <v>2022</v>
      </c>
      <c r="D2486" s="1" t="s">
        <v>0</v>
      </c>
      <c r="E2486" s="1" t="s">
        <v>1</v>
      </c>
      <c r="F2486" s="1" t="s">
        <v>2</v>
      </c>
      <c r="G2486" s="1" t="s">
        <v>3</v>
      </c>
      <c r="H2486" s="1" t="s">
        <v>4</v>
      </c>
      <c r="I2486" s="1"/>
      <c r="J2486" s="1"/>
      <c r="K2486" s="1"/>
      <c r="L2486" s="28">
        <v>53</v>
      </c>
      <c r="M2486" s="31">
        <v>0.3881964</v>
      </c>
      <c r="N2486" s="31">
        <v>9.9857999999999995E-3</v>
      </c>
    </row>
    <row r="2487" spans="1:14" x14ac:dyDescent="0.25">
      <c r="A2487" s="1" t="s">
        <v>24155</v>
      </c>
      <c r="B2487" s="1">
        <v>1012446</v>
      </c>
      <c r="C2487" s="1">
        <v>2022</v>
      </c>
      <c r="D2487" s="1" t="s">
        <v>0</v>
      </c>
      <c r="E2487" s="1" t="s">
        <v>1</v>
      </c>
      <c r="F2487" s="1" t="s">
        <v>2</v>
      </c>
      <c r="G2487" s="1" t="s">
        <v>3</v>
      </c>
      <c r="H2487" s="1" t="s">
        <v>9</v>
      </c>
      <c r="I2487" s="1"/>
      <c r="J2487" s="1"/>
      <c r="K2487" s="1"/>
      <c r="L2487" s="28">
        <v>0</v>
      </c>
      <c r="M2487" s="31">
        <v>0</v>
      </c>
      <c r="N2487" s="31">
        <v>0</v>
      </c>
    </row>
    <row r="2488" spans="1:14" x14ac:dyDescent="0.25">
      <c r="A2488" s="1" t="s">
        <v>24155</v>
      </c>
      <c r="B2488" s="1">
        <v>1012446</v>
      </c>
      <c r="C2488" s="1">
        <v>2022</v>
      </c>
      <c r="D2488" s="1" t="s">
        <v>0</v>
      </c>
      <c r="E2488" s="1" t="s">
        <v>1</v>
      </c>
      <c r="F2488" s="1" t="s">
        <v>2</v>
      </c>
      <c r="G2488" s="1" t="s">
        <v>3</v>
      </c>
      <c r="H2488" s="1" t="s">
        <v>5</v>
      </c>
      <c r="I2488" s="1"/>
      <c r="J2488" s="1"/>
      <c r="K2488" s="1"/>
      <c r="L2488" s="28">
        <v>0</v>
      </c>
      <c r="M2488" s="31">
        <v>0</v>
      </c>
      <c r="N2488" s="31">
        <v>0</v>
      </c>
    </row>
    <row r="2489" spans="1:14" x14ac:dyDescent="0.25">
      <c r="A2489" s="1" t="s">
        <v>24155</v>
      </c>
      <c r="B2489" s="1">
        <v>1012446</v>
      </c>
      <c r="C2489" s="1">
        <v>2022</v>
      </c>
      <c r="D2489" s="1" t="s">
        <v>0</v>
      </c>
      <c r="E2489" s="1" t="s">
        <v>1</v>
      </c>
      <c r="F2489" s="1" t="s">
        <v>2</v>
      </c>
      <c r="G2489" s="1" t="s">
        <v>3</v>
      </c>
      <c r="H2489" s="1" t="s">
        <v>10</v>
      </c>
      <c r="I2489" s="1"/>
      <c r="J2489" s="1"/>
      <c r="K2489" s="1"/>
      <c r="L2489" s="28">
        <v>0</v>
      </c>
      <c r="M2489" s="31">
        <v>0</v>
      </c>
      <c r="N2489" s="31">
        <v>0</v>
      </c>
    </row>
    <row r="2490" spans="1:14" x14ac:dyDescent="0.25">
      <c r="A2490" s="1" t="s">
        <v>24155</v>
      </c>
      <c r="B2490" s="1">
        <v>1012446</v>
      </c>
      <c r="C2490" s="1">
        <v>2022</v>
      </c>
      <c r="D2490" s="1" t="s">
        <v>0</v>
      </c>
      <c r="E2490" s="1" t="s">
        <v>1</v>
      </c>
      <c r="F2490" s="1" t="s">
        <v>2</v>
      </c>
      <c r="G2490" s="1" t="s">
        <v>3</v>
      </c>
      <c r="H2490" s="1" t="s">
        <v>6</v>
      </c>
      <c r="I2490" s="1"/>
      <c r="J2490" s="1"/>
      <c r="K2490" s="1"/>
      <c r="L2490" s="28">
        <v>0</v>
      </c>
      <c r="M2490" s="31">
        <v>0</v>
      </c>
      <c r="N2490" s="31">
        <v>0</v>
      </c>
    </row>
    <row r="2491" spans="1:14" x14ac:dyDescent="0.25">
      <c r="A2491" s="1" t="s">
        <v>24155</v>
      </c>
      <c r="B2491" s="1">
        <v>1012446</v>
      </c>
      <c r="C2491" s="1">
        <v>2022</v>
      </c>
      <c r="D2491" s="1" t="s">
        <v>0</v>
      </c>
      <c r="E2491" s="1" t="s">
        <v>1</v>
      </c>
      <c r="F2491" s="1" t="s">
        <v>2</v>
      </c>
      <c r="G2491" s="1" t="s">
        <v>3</v>
      </c>
      <c r="H2491" s="1" t="s">
        <v>7</v>
      </c>
      <c r="I2491" s="1"/>
      <c r="J2491" s="1"/>
      <c r="K2491" s="1"/>
      <c r="L2491" s="28">
        <v>284</v>
      </c>
      <c r="M2491" s="31">
        <v>1.9304771999999999</v>
      </c>
      <c r="N2491" s="31">
        <v>5.1145999999999997E-2</v>
      </c>
    </row>
    <row r="2492" spans="1:14" x14ac:dyDescent="0.25">
      <c r="A2492" s="1" t="s">
        <v>24155</v>
      </c>
      <c r="B2492" s="1">
        <v>1012446</v>
      </c>
      <c r="C2492" s="1">
        <v>2022</v>
      </c>
      <c r="D2492" s="1" t="s">
        <v>0</v>
      </c>
      <c r="E2492" s="1" t="s">
        <v>1</v>
      </c>
      <c r="F2492" s="1" t="s">
        <v>2</v>
      </c>
      <c r="G2492" s="1" t="s">
        <v>3</v>
      </c>
      <c r="H2492" s="1" t="s">
        <v>8</v>
      </c>
      <c r="I2492" s="1"/>
      <c r="J2492" s="1"/>
      <c r="K2492" s="1"/>
      <c r="L2492" s="28">
        <v>0</v>
      </c>
      <c r="M2492" s="31">
        <v>0</v>
      </c>
      <c r="N2492" s="31">
        <v>0</v>
      </c>
    </row>
    <row r="2493" spans="1:14" x14ac:dyDescent="0.25">
      <c r="A2493" s="1" t="s">
        <v>24156</v>
      </c>
      <c r="B2493" s="1">
        <v>1012450</v>
      </c>
      <c r="C2493" s="1">
        <v>2022</v>
      </c>
      <c r="D2493" s="1" t="s">
        <v>0</v>
      </c>
      <c r="E2493" s="1" t="s">
        <v>1</v>
      </c>
      <c r="F2493" s="1" t="s">
        <v>2</v>
      </c>
      <c r="G2493" s="1" t="s">
        <v>3</v>
      </c>
      <c r="H2493" s="1" t="s">
        <v>7</v>
      </c>
      <c r="I2493" s="1"/>
      <c r="J2493" s="1"/>
      <c r="K2493" s="1"/>
      <c r="L2493" s="28">
        <v>40</v>
      </c>
      <c r="M2493" s="31">
        <v>0.81</v>
      </c>
      <c r="N2493" s="31">
        <v>0</v>
      </c>
    </row>
    <row r="2494" spans="1:14" x14ac:dyDescent="0.25">
      <c r="A2494" s="1" t="s">
        <v>765</v>
      </c>
      <c r="B2494" s="1">
        <v>1012455</v>
      </c>
      <c r="C2494" s="1">
        <v>2022</v>
      </c>
      <c r="D2494" s="1" t="s">
        <v>0</v>
      </c>
      <c r="E2494" s="1" t="s">
        <v>1</v>
      </c>
      <c r="F2494" s="1" t="s">
        <v>2</v>
      </c>
      <c r="G2494" s="1" t="s">
        <v>3</v>
      </c>
      <c r="H2494" s="1" t="s">
        <v>7</v>
      </c>
      <c r="I2494" s="1"/>
      <c r="J2494" s="1"/>
      <c r="K2494" s="1"/>
      <c r="L2494" s="28">
        <v>135</v>
      </c>
      <c r="M2494" s="31">
        <v>5.1959999999999997</v>
      </c>
      <c r="N2494" s="31">
        <v>0</v>
      </c>
    </row>
    <row r="2495" spans="1:14" x14ac:dyDescent="0.25">
      <c r="A2495" s="1" t="s">
        <v>24157</v>
      </c>
      <c r="B2495" s="1">
        <v>1012457</v>
      </c>
      <c r="C2495" s="1">
        <v>2022</v>
      </c>
      <c r="D2495" s="1" t="s">
        <v>0</v>
      </c>
      <c r="E2495" s="1" t="s">
        <v>1</v>
      </c>
      <c r="F2495" s="1" t="s">
        <v>2</v>
      </c>
      <c r="G2495" s="1" t="s">
        <v>3</v>
      </c>
      <c r="H2495" s="1" t="s">
        <v>6</v>
      </c>
      <c r="I2495" s="1"/>
      <c r="J2495" s="1"/>
      <c r="K2495" s="1"/>
      <c r="L2495" s="28">
        <v>0</v>
      </c>
      <c r="M2495" s="31">
        <v>0</v>
      </c>
      <c r="N2495" s="31">
        <v>0</v>
      </c>
    </row>
    <row r="2496" spans="1:14" x14ac:dyDescent="0.25">
      <c r="A2496" s="1" t="s">
        <v>24157</v>
      </c>
      <c r="B2496" s="1">
        <v>1012457</v>
      </c>
      <c r="C2496" s="1">
        <v>2022</v>
      </c>
      <c r="D2496" s="1" t="s">
        <v>0</v>
      </c>
      <c r="E2496" s="1" t="s">
        <v>1</v>
      </c>
      <c r="F2496" s="1" t="s">
        <v>2</v>
      </c>
      <c r="G2496" s="1" t="s">
        <v>3</v>
      </c>
      <c r="H2496" s="1" t="s">
        <v>7</v>
      </c>
      <c r="I2496" s="1"/>
      <c r="J2496" s="1"/>
      <c r="K2496" s="1"/>
      <c r="L2496" s="28">
        <v>136</v>
      </c>
      <c r="M2496" s="31">
        <v>3.7162055000000001</v>
      </c>
      <c r="N2496" s="31">
        <v>6.01767E-2</v>
      </c>
    </row>
    <row r="2497" spans="1:14" x14ac:dyDescent="0.25">
      <c r="A2497" s="1" t="s">
        <v>24157</v>
      </c>
      <c r="B2497" s="1">
        <v>1012457</v>
      </c>
      <c r="C2497" s="1">
        <v>2022</v>
      </c>
      <c r="D2497" s="1" t="s">
        <v>0</v>
      </c>
      <c r="E2497" s="1" t="s">
        <v>1</v>
      </c>
      <c r="F2497" s="1" t="s">
        <v>2</v>
      </c>
      <c r="G2497" s="1" t="s">
        <v>3</v>
      </c>
      <c r="H2497" s="1" t="s">
        <v>4</v>
      </c>
      <c r="I2497" s="1"/>
      <c r="J2497" s="1"/>
      <c r="K2497" s="1"/>
      <c r="L2497" s="28">
        <v>712</v>
      </c>
      <c r="M2497" s="31">
        <v>4.8611215999999997</v>
      </c>
      <c r="N2497" s="31">
        <v>7.8197699999999995E-2</v>
      </c>
    </row>
    <row r="2498" spans="1:14" x14ac:dyDescent="0.25">
      <c r="A2498" s="1" t="s">
        <v>24157</v>
      </c>
      <c r="B2498" s="1">
        <v>1012457</v>
      </c>
      <c r="C2498" s="1">
        <v>2022</v>
      </c>
      <c r="D2498" s="1" t="s">
        <v>0</v>
      </c>
      <c r="E2498" s="1" t="s">
        <v>1</v>
      </c>
      <c r="F2498" s="1" t="s">
        <v>2</v>
      </c>
      <c r="G2498" s="1" t="s">
        <v>3</v>
      </c>
      <c r="H2498" s="1" t="s">
        <v>10</v>
      </c>
      <c r="I2498" s="1"/>
      <c r="J2498" s="1"/>
      <c r="K2498" s="1"/>
      <c r="L2498" s="28">
        <v>0</v>
      </c>
      <c r="M2498" s="31">
        <v>0</v>
      </c>
      <c r="N2498" s="31">
        <v>0</v>
      </c>
    </row>
    <row r="2499" spans="1:14" x14ac:dyDescent="0.25">
      <c r="A2499" s="1" t="s">
        <v>24157</v>
      </c>
      <c r="B2499" s="1">
        <v>1012457</v>
      </c>
      <c r="C2499" s="1">
        <v>2022</v>
      </c>
      <c r="D2499" s="1" t="s">
        <v>0</v>
      </c>
      <c r="E2499" s="1" t="s">
        <v>1</v>
      </c>
      <c r="F2499" s="1" t="s">
        <v>2</v>
      </c>
      <c r="G2499" s="1" t="s">
        <v>3</v>
      </c>
      <c r="H2499" s="1" t="s">
        <v>8</v>
      </c>
      <c r="I2499" s="1"/>
      <c r="J2499" s="1"/>
      <c r="K2499" s="1"/>
      <c r="L2499" s="28">
        <v>0</v>
      </c>
      <c r="M2499" s="31">
        <v>0</v>
      </c>
      <c r="N2499" s="31">
        <v>0</v>
      </c>
    </row>
    <row r="2500" spans="1:14" x14ac:dyDescent="0.25">
      <c r="A2500" s="1" t="s">
        <v>24157</v>
      </c>
      <c r="B2500" s="1">
        <v>1012457</v>
      </c>
      <c r="C2500" s="1">
        <v>2022</v>
      </c>
      <c r="D2500" s="1" t="s">
        <v>0</v>
      </c>
      <c r="E2500" s="1" t="s">
        <v>1</v>
      </c>
      <c r="F2500" s="1" t="s">
        <v>2</v>
      </c>
      <c r="G2500" s="1" t="s">
        <v>3</v>
      </c>
      <c r="H2500" s="1" t="s">
        <v>5</v>
      </c>
      <c r="I2500" s="1"/>
      <c r="J2500" s="1"/>
      <c r="K2500" s="1"/>
      <c r="L2500" s="28">
        <v>0</v>
      </c>
      <c r="M2500" s="31">
        <v>0</v>
      </c>
      <c r="N2500" s="31">
        <v>0</v>
      </c>
    </row>
    <row r="2501" spans="1:14" x14ac:dyDescent="0.25">
      <c r="A2501" s="1" t="s">
        <v>24157</v>
      </c>
      <c r="B2501" s="1">
        <v>1012457</v>
      </c>
      <c r="C2501" s="1">
        <v>2022</v>
      </c>
      <c r="D2501" s="1" t="s">
        <v>0</v>
      </c>
      <c r="E2501" s="1" t="s">
        <v>1</v>
      </c>
      <c r="F2501" s="1" t="s">
        <v>2</v>
      </c>
      <c r="G2501" s="1" t="s">
        <v>3</v>
      </c>
      <c r="H2501" s="1" t="s">
        <v>9</v>
      </c>
      <c r="I2501" s="1"/>
      <c r="J2501" s="1"/>
      <c r="K2501" s="1"/>
      <c r="L2501" s="28">
        <v>0</v>
      </c>
      <c r="M2501" s="31">
        <v>0</v>
      </c>
      <c r="N2501" s="31">
        <v>0</v>
      </c>
    </row>
    <row r="2502" spans="1:14" x14ac:dyDescent="0.25">
      <c r="A2502" s="1" t="s">
        <v>250</v>
      </c>
      <c r="B2502" s="1">
        <v>1012461</v>
      </c>
      <c r="C2502" s="1">
        <v>2022</v>
      </c>
      <c r="D2502" s="1" t="s">
        <v>0</v>
      </c>
      <c r="E2502" s="1" t="s">
        <v>1</v>
      </c>
      <c r="F2502" s="1" t="s">
        <v>2</v>
      </c>
      <c r="G2502" s="1" t="s">
        <v>3</v>
      </c>
      <c r="H2502" s="1" t="s">
        <v>8</v>
      </c>
      <c r="I2502" s="1"/>
      <c r="J2502" s="1"/>
      <c r="K2502" s="1"/>
      <c r="L2502" s="28">
        <v>150</v>
      </c>
      <c r="M2502" s="31">
        <v>1.3386319</v>
      </c>
      <c r="N2502" s="31">
        <v>75.3</v>
      </c>
    </row>
    <row r="2503" spans="1:14" x14ac:dyDescent="0.25">
      <c r="A2503" s="1" t="s">
        <v>250</v>
      </c>
      <c r="B2503" s="1">
        <v>1012461</v>
      </c>
      <c r="C2503" s="1">
        <v>2022</v>
      </c>
      <c r="D2503" s="1" t="s">
        <v>0</v>
      </c>
      <c r="E2503" s="1" t="s">
        <v>1</v>
      </c>
      <c r="F2503" s="1" t="s">
        <v>2</v>
      </c>
      <c r="G2503" s="1" t="s">
        <v>3</v>
      </c>
      <c r="H2503" s="1" t="s">
        <v>4</v>
      </c>
      <c r="I2503" s="1"/>
      <c r="J2503" s="1"/>
      <c r="K2503" s="1"/>
      <c r="L2503" s="28">
        <v>7</v>
      </c>
      <c r="M2503" s="31">
        <v>7.0015300000000003E-2</v>
      </c>
      <c r="N2503" s="31">
        <v>0</v>
      </c>
    </row>
    <row r="2504" spans="1:14" x14ac:dyDescent="0.25">
      <c r="A2504" s="1" t="s">
        <v>250</v>
      </c>
      <c r="B2504" s="1">
        <v>1012461</v>
      </c>
      <c r="C2504" s="1">
        <v>2022</v>
      </c>
      <c r="D2504" s="1" t="s">
        <v>0</v>
      </c>
      <c r="E2504" s="1" t="s">
        <v>1</v>
      </c>
      <c r="F2504" s="1" t="s">
        <v>2</v>
      </c>
      <c r="G2504" s="1" t="s">
        <v>3</v>
      </c>
      <c r="H2504" s="1" t="s">
        <v>5</v>
      </c>
      <c r="I2504" s="1"/>
      <c r="J2504" s="1"/>
      <c r="K2504" s="1"/>
      <c r="L2504" s="28">
        <v>151</v>
      </c>
      <c r="M2504" s="31">
        <v>2.5889451999999999</v>
      </c>
      <c r="N2504" s="31">
        <v>0.1</v>
      </c>
    </row>
    <row r="2505" spans="1:14" x14ac:dyDescent="0.25">
      <c r="A2505" s="1" t="s">
        <v>250</v>
      </c>
      <c r="B2505" s="1">
        <v>1012461</v>
      </c>
      <c r="C2505" s="1">
        <v>2022</v>
      </c>
      <c r="D2505" s="1" t="s">
        <v>0</v>
      </c>
      <c r="E2505" s="1" t="s">
        <v>1</v>
      </c>
      <c r="F2505" s="1" t="s">
        <v>2</v>
      </c>
      <c r="G2505" s="1" t="s">
        <v>3</v>
      </c>
      <c r="H2505" s="1" t="s">
        <v>6</v>
      </c>
      <c r="I2505" s="1"/>
      <c r="J2505" s="1"/>
      <c r="K2505" s="1"/>
      <c r="L2505" s="28">
        <v>0</v>
      </c>
      <c r="M2505" s="31">
        <v>0</v>
      </c>
      <c r="N2505" s="31">
        <v>0</v>
      </c>
    </row>
    <row r="2506" spans="1:14" x14ac:dyDescent="0.25">
      <c r="A2506" s="1" t="s">
        <v>250</v>
      </c>
      <c r="B2506" s="1">
        <v>1012461</v>
      </c>
      <c r="C2506" s="1">
        <v>2022</v>
      </c>
      <c r="D2506" s="1" t="s">
        <v>0</v>
      </c>
      <c r="E2506" s="1" t="s">
        <v>1</v>
      </c>
      <c r="F2506" s="1" t="s">
        <v>2</v>
      </c>
      <c r="G2506" s="1" t="s">
        <v>3</v>
      </c>
      <c r="H2506" s="1" t="s">
        <v>7</v>
      </c>
      <c r="I2506" s="1"/>
      <c r="J2506" s="1"/>
      <c r="K2506" s="1"/>
      <c r="L2506" s="28">
        <v>4765</v>
      </c>
      <c r="M2506" s="31">
        <v>589.79710230000001</v>
      </c>
      <c r="N2506" s="31">
        <v>26.4</v>
      </c>
    </row>
    <row r="2507" spans="1:14" x14ac:dyDescent="0.25">
      <c r="A2507" s="1" t="s">
        <v>250</v>
      </c>
      <c r="B2507" s="1">
        <v>1012461</v>
      </c>
      <c r="C2507" s="1">
        <v>2022</v>
      </c>
      <c r="D2507" s="1" t="s">
        <v>0</v>
      </c>
      <c r="E2507" s="1" t="s">
        <v>1</v>
      </c>
      <c r="F2507" s="1" t="s">
        <v>2</v>
      </c>
      <c r="G2507" s="1" t="s">
        <v>3</v>
      </c>
      <c r="H2507" s="1" t="s">
        <v>10</v>
      </c>
      <c r="I2507" s="1"/>
      <c r="J2507" s="1"/>
      <c r="K2507" s="1"/>
      <c r="L2507" s="28">
        <v>0</v>
      </c>
      <c r="M2507" s="31">
        <v>0</v>
      </c>
      <c r="N2507" s="31">
        <v>0</v>
      </c>
    </row>
    <row r="2508" spans="1:14" x14ac:dyDescent="0.25">
      <c r="A2508" s="1" t="s">
        <v>250</v>
      </c>
      <c r="B2508" s="1">
        <v>1012461</v>
      </c>
      <c r="C2508" s="1">
        <v>2022</v>
      </c>
      <c r="D2508" s="1" t="s">
        <v>0</v>
      </c>
      <c r="E2508" s="1" t="s">
        <v>1</v>
      </c>
      <c r="F2508" s="1" t="s">
        <v>2</v>
      </c>
      <c r="G2508" s="1" t="s">
        <v>3</v>
      </c>
      <c r="H2508" s="1" t="s">
        <v>9</v>
      </c>
      <c r="I2508" s="1"/>
      <c r="J2508" s="1"/>
      <c r="K2508" s="1"/>
      <c r="L2508" s="28">
        <v>11</v>
      </c>
      <c r="M2508" s="31">
        <v>4.4069999999999998E-4</v>
      </c>
      <c r="N2508" s="31">
        <v>0</v>
      </c>
    </row>
    <row r="2509" spans="1:14" x14ac:dyDescent="0.25">
      <c r="A2509" s="1" t="s">
        <v>24158</v>
      </c>
      <c r="B2509" s="1">
        <v>1012464</v>
      </c>
      <c r="C2509" s="1">
        <v>2022</v>
      </c>
      <c r="D2509" s="1" t="s">
        <v>0</v>
      </c>
      <c r="E2509" s="1" t="s">
        <v>1</v>
      </c>
      <c r="F2509" s="1" t="s">
        <v>2</v>
      </c>
      <c r="G2509" s="1" t="s">
        <v>3</v>
      </c>
      <c r="H2509" s="1" t="s">
        <v>10</v>
      </c>
      <c r="I2509" s="1"/>
      <c r="J2509" s="1"/>
      <c r="K2509" s="1"/>
      <c r="L2509" s="28">
        <v>1</v>
      </c>
      <c r="M2509" s="31">
        <v>5.4</v>
      </c>
      <c r="N2509" s="31">
        <v>0.8</v>
      </c>
    </row>
    <row r="2510" spans="1:14" x14ac:dyDescent="0.25">
      <c r="A2510" s="1" t="s">
        <v>24158</v>
      </c>
      <c r="B2510" s="1">
        <v>1012464</v>
      </c>
      <c r="C2510" s="1">
        <v>2022</v>
      </c>
      <c r="D2510" s="1" t="s">
        <v>0</v>
      </c>
      <c r="E2510" s="1" t="s">
        <v>1</v>
      </c>
      <c r="F2510" s="1" t="s">
        <v>2</v>
      </c>
      <c r="G2510" s="1" t="s">
        <v>3</v>
      </c>
      <c r="H2510" s="1" t="s">
        <v>7</v>
      </c>
      <c r="I2510" s="1"/>
      <c r="J2510" s="1"/>
      <c r="K2510" s="1"/>
      <c r="L2510" s="28">
        <v>46</v>
      </c>
      <c r="M2510" s="31">
        <v>11.8</v>
      </c>
      <c r="N2510" s="31">
        <v>1.8</v>
      </c>
    </row>
    <row r="2511" spans="1:14" x14ac:dyDescent="0.25">
      <c r="A2511" s="1" t="s">
        <v>24159</v>
      </c>
      <c r="B2511" s="1">
        <v>1012466</v>
      </c>
      <c r="C2511" s="1">
        <v>2022</v>
      </c>
      <c r="D2511" s="1" t="s">
        <v>0</v>
      </c>
      <c r="E2511" s="1" t="s">
        <v>1</v>
      </c>
      <c r="F2511" s="1" t="s">
        <v>2</v>
      </c>
      <c r="G2511" s="1" t="s">
        <v>3</v>
      </c>
      <c r="H2511" s="1" t="s">
        <v>7</v>
      </c>
      <c r="I2511" s="1"/>
      <c r="J2511" s="1"/>
      <c r="K2511" s="1"/>
      <c r="L2511" s="28">
        <v>125</v>
      </c>
      <c r="M2511" s="31">
        <v>8.9442578725999997</v>
      </c>
      <c r="N2511" s="31">
        <v>0.53581479430000001</v>
      </c>
    </row>
    <row r="2512" spans="1:14" x14ac:dyDescent="0.25">
      <c r="A2512" s="1" t="s">
        <v>559</v>
      </c>
      <c r="B2512" s="1">
        <v>1012467</v>
      </c>
      <c r="C2512" s="1">
        <v>2022</v>
      </c>
      <c r="D2512" s="1" t="s">
        <v>0</v>
      </c>
      <c r="E2512" s="1" t="s">
        <v>1</v>
      </c>
      <c r="F2512" s="1" t="s">
        <v>2</v>
      </c>
      <c r="G2512" s="1" t="s">
        <v>3</v>
      </c>
      <c r="H2512" s="1" t="s">
        <v>10</v>
      </c>
      <c r="I2512" s="1"/>
      <c r="J2512" s="1"/>
      <c r="K2512" s="1"/>
      <c r="L2512" s="28">
        <v>18</v>
      </c>
      <c r="M2512" s="31">
        <v>73.331486900000002</v>
      </c>
      <c r="N2512" s="31">
        <v>0.50305129999999998</v>
      </c>
    </row>
    <row r="2513" spans="1:14" x14ac:dyDescent="0.25">
      <c r="A2513" s="1" t="s">
        <v>559</v>
      </c>
      <c r="B2513" s="1">
        <v>1012467</v>
      </c>
      <c r="C2513" s="1">
        <v>2022</v>
      </c>
      <c r="D2513" s="1" t="s">
        <v>0</v>
      </c>
      <c r="E2513" s="1" t="s">
        <v>1</v>
      </c>
      <c r="F2513" s="1" t="s">
        <v>2</v>
      </c>
      <c r="G2513" s="1" t="s">
        <v>3</v>
      </c>
      <c r="H2513" s="1" t="s">
        <v>9</v>
      </c>
      <c r="I2513" s="1"/>
      <c r="J2513" s="1"/>
      <c r="K2513" s="1"/>
      <c r="L2513" s="28">
        <v>2459</v>
      </c>
      <c r="M2513" s="31">
        <v>59.392764200000002</v>
      </c>
      <c r="N2513" s="31">
        <v>0.42582249999999999</v>
      </c>
    </row>
    <row r="2514" spans="1:14" x14ac:dyDescent="0.25">
      <c r="A2514" s="1" t="s">
        <v>559</v>
      </c>
      <c r="B2514" s="1">
        <v>1012467</v>
      </c>
      <c r="C2514" s="1">
        <v>2022</v>
      </c>
      <c r="D2514" s="1" t="s">
        <v>0</v>
      </c>
      <c r="E2514" s="1" t="s">
        <v>1</v>
      </c>
      <c r="F2514" s="1" t="s">
        <v>2</v>
      </c>
      <c r="G2514" s="1" t="s">
        <v>3</v>
      </c>
      <c r="H2514" s="1" t="s">
        <v>4</v>
      </c>
      <c r="I2514" s="1"/>
      <c r="J2514" s="1"/>
      <c r="K2514" s="1"/>
      <c r="L2514" s="28">
        <v>27</v>
      </c>
      <c r="M2514" s="31">
        <v>6.0231633000000002</v>
      </c>
      <c r="N2514" s="31">
        <v>4.1687399999999999E-2</v>
      </c>
    </row>
    <row r="2515" spans="1:14" x14ac:dyDescent="0.25">
      <c r="A2515" s="1" t="s">
        <v>559</v>
      </c>
      <c r="B2515" s="1">
        <v>1012467</v>
      </c>
      <c r="C2515" s="1">
        <v>2022</v>
      </c>
      <c r="D2515" s="1" t="s">
        <v>0</v>
      </c>
      <c r="E2515" s="1" t="s">
        <v>1</v>
      </c>
      <c r="F2515" s="1" t="s">
        <v>2</v>
      </c>
      <c r="G2515" s="1" t="s">
        <v>3</v>
      </c>
      <c r="H2515" s="1" t="s">
        <v>7</v>
      </c>
      <c r="I2515" s="1"/>
      <c r="J2515" s="1"/>
      <c r="K2515" s="1"/>
      <c r="L2515" s="28">
        <v>992</v>
      </c>
      <c r="M2515" s="31">
        <v>143.63579129999999</v>
      </c>
      <c r="N2515" s="31">
        <v>1.0210341000000001</v>
      </c>
    </row>
    <row r="2516" spans="1:14" x14ac:dyDescent="0.25">
      <c r="A2516" s="1" t="s">
        <v>810</v>
      </c>
      <c r="B2516" s="1">
        <v>1012468</v>
      </c>
      <c r="C2516" s="1">
        <v>2022</v>
      </c>
      <c r="D2516" s="1" t="s">
        <v>0</v>
      </c>
      <c r="E2516" s="1" t="s">
        <v>1</v>
      </c>
      <c r="F2516" s="1" t="s">
        <v>2</v>
      </c>
      <c r="G2516" s="1" t="s">
        <v>3</v>
      </c>
      <c r="H2516" s="1" t="s">
        <v>7</v>
      </c>
      <c r="I2516" s="1"/>
      <c r="J2516" s="1"/>
      <c r="K2516" s="1"/>
      <c r="L2516" s="28">
        <v>2452</v>
      </c>
      <c r="M2516" s="31">
        <v>136.7090379</v>
      </c>
      <c r="N2516" s="31">
        <v>6.1911005000000001</v>
      </c>
    </row>
    <row r="2517" spans="1:14" x14ac:dyDescent="0.25">
      <c r="A2517" s="1" t="s">
        <v>810</v>
      </c>
      <c r="B2517" s="1">
        <v>1012468</v>
      </c>
      <c r="C2517" s="1">
        <v>2022</v>
      </c>
      <c r="D2517" s="1" t="s">
        <v>0</v>
      </c>
      <c r="E2517" s="1" t="s">
        <v>1</v>
      </c>
      <c r="F2517" s="1" t="s">
        <v>2</v>
      </c>
      <c r="G2517" s="1" t="s">
        <v>3</v>
      </c>
      <c r="H2517" s="1" t="s">
        <v>9</v>
      </c>
      <c r="I2517" s="1"/>
      <c r="J2517" s="1"/>
      <c r="K2517" s="1"/>
      <c r="L2517" s="28">
        <v>3877</v>
      </c>
      <c r="M2517" s="31">
        <v>81.618416699999997</v>
      </c>
      <c r="N2517" s="31">
        <v>3.8304113000000002</v>
      </c>
    </row>
    <row r="2518" spans="1:14" x14ac:dyDescent="0.25">
      <c r="A2518" s="1" t="s">
        <v>810</v>
      </c>
      <c r="B2518" s="1">
        <v>1012468</v>
      </c>
      <c r="C2518" s="1">
        <v>2022</v>
      </c>
      <c r="D2518" s="1" t="s">
        <v>0</v>
      </c>
      <c r="E2518" s="1" t="s">
        <v>1</v>
      </c>
      <c r="F2518" s="1" t="s">
        <v>2</v>
      </c>
      <c r="G2518" s="1" t="s">
        <v>3</v>
      </c>
      <c r="H2518" s="1" t="s">
        <v>6</v>
      </c>
      <c r="I2518" s="1"/>
      <c r="J2518" s="1"/>
      <c r="K2518" s="1"/>
      <c r="L2518" s="28">
        <v>27</v>
      </c>
      <c r="M2518" s="31">
        <v>28.905421700000002</v>
      </c>
      <c r="N2518" s="31">
        <v>1.2552555000000001</v>
      </c>
    </row>
    <row r="2519" spans="1:14" x14ac:dyDescent="0.25">
      <c r="A2519" s="1" t="s">
        <v>810</v>
      </c>
      <c r="B2519" s="1">
        <v>1012468</v>
      </c>
      <c r="C2519" s="1">
        <v>2022</v>
      </c>
      <c r="D2519" s="1" t="s">
        <v>0</v>
      </c>
      <c r="E2519" s="1" t="s">
        <v>1</v>
      </c>
      <c r="F2519" s="1" t="s">
        <v>2</v>
      </c>
      <c r="G2519" s="1" t="s">
        <v>3</v>
      </c>
      <c r="H2519" s="1" t="s">
        <v>10</v>
      </c>
      <c r="I2519" s="1"/>
      <c r="J2519" s="1"/>
      <c r="K2519" s="1"/>
      <c r="L2519" s="28">
        <v>63</v>
      </c>
      <c r="M2519" s="31">
        <v>39.613524599999998</v>
      </c>
      <c r="N2519" s="31">
        <v>1.8263406</v>
      </c>
    </row>
    <row r="2520" spans="1:14" x14ac:dyDescent="0.25">
      <c r="A2520" s="1" t="s">
        <v>24160</v>
      </c>
      <c r="B2520" s="1">
        <v>1012470</v>
      </c>
      <c r="C2520" s="1">
        <v>2022</v>
      </c>
      <c r="D2520" s="1" t="s">
        <v>0</v>
      </c>
      <c r="E2520" s="1" t="s">
        <v>1</v>
      </c>
      <c r="F2520" s="1" t="s">
        <v>2</v>
      </c>
      <c r="G2520" s="1" t="s">
        <v>3</v>
      </c>
      <c r="H2520" s="1" t="s">
        <v>7</v>
      </c>
      <c r="I2520" s="1"/>
      <c r="J2520" s="1"/>
      <c r="K2520" s="1"/>
      <c r="L2520" s="28">
        <v>63</v>
      </c>
      <c r="M2520" s="31">
        <v>10.303029611099999</v>
      </c>
      <c r="N2520" s="31">
        <v>0.1527388053</v>
      </c>
    </row>
    <row r="2521" spans="1:14" x14ac:dyDescent="0.25">
      <c r="A2521" s="1" t="s">
        <v>24161</v>
      </c>
      <c r="B2521" s="1">
        <v>1012472</v>
      </c>
      <c r="C2521" s="1">
        <v>2022</v>
      </c>
      <c r="D2521" s="1" t="s">
        <v>0</v>
      </c>
      <c r="E2521" s="1" t="s">
        <v>1</v>
      </c>
      <c r="F2521" s="1" t="s">
        <v>2</v>
      </c>
      <c r="G2521" s="1" t="s">
        <v>3</v>
      </c>
      <c r="H2521" s="1" t="s">
        <v>7</v>
      </c>
      <c r="I2521" s="1"/>
      <c r="J2521" s="1"/>
      <c r="K2521" s="1"/>
      <c r="L2521" s="28">
        <v>60</v>
      </c>
      <c r="M2521" s="31">
        <v>8.4667250659000004</v>
      </c>
      <c r="N2521" s="31">
        <v>0.3014457002</v>
      </c>
    </row>
    <row r="2522" spans="1:14" x14ac:dyDescent="0.25">
      <c r="A2522" s="1" t="s">
        <v>307</v>
      </c>
      <c r="B2522" s="1">
        <v>1012478</v>
      </c>
      <c r="C2522" s="1">
        <v>2022</v>
      </c>
      <c r="D2522" s="1" t="s">
        <v>0</v>
      </c>
      <c r="E2522" s="1" t="s">
        <v>1</v>
      </c>
      <c r="F2522" s="1" t="s">
        <v>2</v>
      </c>
      <c r="G2522" s="1" t="s">
        <v>3</v>
      </c>
      <c r="H2522" s="1" t="s">
        <v>8</v>
      </c>
      <c r="I2522" s="1"/>
      <c r="J2522" s="1"/>
      <c r="K2522" s="1"/>
      <c r="L2522" s="28">
        <v>2</v>
      </c>
      <c r="M2522" s="31">
        <v>0.1072285</v>
      </c>
      <c r="N2522" s="31">
        <v>1.0755000000000001E-3</v>
      </c>
    </row>
    <row r="2523" spans="1:14" x14ac:dyDescent="0.25">
      <c r="A2523" s="1" t="s">
        <v>307</v>
      </c>
      <c r="B2523" s="1">
        <v>1012478</v>
      </c>
      <c r="C2523" s="1">
        <v>2022</v>
      </c>
      <c r="D2523" s="1" t="s">
        <v>0</v>
      </c>
      <c r="E2523" s="1" t="s">
        <v>1</v>
      </c>
      <c r="F2523" s="1" t="s">
        <v>2</v>
      </c>
      <c r="G2523" s="1" t="s">
        <v>3</v>
      </c>
      <c r="H2523" s="1" t="s">
        <v>7</v>
      </c>
      <c r="I2523" s="1"/>
      <c r="J2523" s="1"/>
      <c r="K2523" s="1"/>
      <c r="L2523" s="28">
        <v>1023</v>
      </c>
      <c r="M2523" s="31">
        <v>110.5823062</v>
      </c>
      <c r="N2523" s="31">
        <v>5.4133984000000002</v>
      </c>
    </row>
    <row r="2524" spans="1:14" x14ac:dyDescent="0.25">
      <c r="A2524" s="1" t="s">
        <v>307</v>
      </c>
      <c r="B2524" s="1">
        <v>1012478</v>
      </c>
      <c r="C2524" s="1">
        <v>2022</v>
      </c>
      <c r="D2524" s="1" t="s">
        <v>0</v>
      </c>
      <c r="E2524" s="1" t="s">
        <v>1</v>
      </c>
      <c r="F2524" s="1" t="s">
        <v>2</v>
      </c>
      <c r="G2524" s="1" t="s">
        <v>3</v>
      </c>
      <c r="H2524" s="1" t="s">
        <v>5</v>
      </c>
      <c r="I2524" s="1"/>
      <c r="J2524" s="1"/>
      <c r="K2524" s="1"/>
      <c r="L2524" s="28">
        <v>5</v>
      </c>
      <c r="M2524" s="31">
        <v>2.1738968000000001</v>
      </c>
      <c r="N2524" s="31">
        <v>8.8317199999999998E-2</v>
      </c>
    </row>
    <row r="2525" spans="1:14" x14ac:dyDescent="0.25">
      <c r="A2525" s="1" t="s">
        <v>307</v>
      </c>
      <c r="B2525" s="1">
        <v>1012478</v>
      </c>
      <c r="C2525" s="1">
        <v>2022</v>
      </c>
      <c r="D2525" s="1" t="s">
        <v>0</v>
      </c>
      <c r="E2525" s="1" t="s">
        <v>1</v>
      </c>
      <c r="F2525" s="1" t="s">
        <v>2</v>
      </c>
      <c r="G2525" s="1" t="s">
        <v>3</v>
      </c>
      <c r="H2525" s="1" t="s">
        <v>4</v>
      </c>
      <c r="I2525" s="1"/>
      <c r="J2525" s="1"/>
      <c r="K2525" s="1"/>
      <c r="L2525" s="28">
        <v>5</v>
      </c>
      <c r="M2525" s="31">
        <v>2.5722953999999998</v>
      </c>
      <c r="N2525" s="31">
        <v>0.14916969999999999</v>
      </c>
    </row>
    <row r="2526" spans="1:14" x14ac:dyDescent="0.25">
      <c r="A2526" s="1" t="s">
        <v>307</v>
      </c>
      <c r="B2526" s="1">
        <v>1012478</v>
      </c>
      <c r="C2526" s="1">
        <v>2022</v>
      </c>
      <c r="D2526" s="1" t="s">
        <v>0</v>
      </c>
      <c r="E2526" s="1" t="s">
        <v>1</v>
      </c>
      <c r="F2526" s="1" t="s">
        <v>2</v>
      </c>
      <c r="G2526" s="1" t="s">
        <v>3</v>
      </c>
      <c r="H2526" s="1" t="s">
        <v>10</v>
      </c>
      <c r="I2526" s="1"/>
      <c r="J2526" s="1"/>
      <c r="K2526" s="1"/>
      <c r="L2526" s="28">
        <v>12</v>
      </c>
      <c r="M2526" s="31">
        <v>36.974915299999999</v>
      </c>
      <c r="N2526" s="31">
        <v>1.9505828999999999</v>
      </c>
    </row>
    <row r="2527" spans="1:14" x14ac:dyDescent="0.25">
      <c r="A2527" s="1" t="s">
        <v>307</v>
      </c>
      <c r="B2527" s="1">
        <v>1012478</v>
      </c>
      <c r="C2527" s="1">
        <v>2022</v>
      </c>
      <c r="D2527" s="1" t="s">
        <v>0</v>
      </c>
      <c r="E2527" s="1" t="s">
        <v>1</v>
      </c>
      <c r="F2527" s="1" t="s">
        <v>2</v>
      </c>
      <c r="G2527" s="1" t="s">
        <v>3</v>
      </c>
      <c r="H2527" s="1" t="s">
        <v>6</v>
      </c>
      <c r="I2527" s="1"/>
      <c r="J2527" s="1"/>
      <c r="K2527" s="1"/>
      <c r="L2527" s="28">
        <v>59</v>
      </c>
      <c r="M2527" s="31">
        <v>366.86397060000002</v>
      </c>
      <c r="N2527" s="31">
        <v>15.988891799999999</v>
      </c>
    </row>
    <row r="2528" spans="1:14" x14ac:dyDescent="0.25">
      <c r="A2528" s="1" t="s">
        <v>307</v>
      </c>
      <c r="B2528" s="1">
        <v>1012478</v>
      </c>
      <c r="C2528" s="1">
        <v>2022</v>
      </c>
      <c r="D2528" s="1" t="s">
        <v>0</v>
      </c>
      <c r="E2528" s="1" t="s">
        <v>1</v>
      </c>
      <c r="F2528" s="1" t="s">
        <v>2</v>
      </c>
      <c r="G2528" s="1" t="s">
        <v>3</v>
      </c>
      <c r="H2528" s="1" t="s">
        <v>9</v>
      </c>
      <c r="I2528" s="1"/>
      <c r="J2528" s="1"/>
      <c r="K2528" s="1"/>
      <c r="L2528" s="28">
        <v>847</v>
      </c>
      <c r="M2528" s="31">
        <v>42.016232500000001</v>
      </c>
      <c r="N2528" s="31">
        <v>1.6100056</v>
      </c>
    </row>
    <row r="2529" spans="1:14" x14ac:dyDescent="0.25">
      <c r="A2529" s="1" t="s">
        <v>24162</v>
      </c>
      <c r="B2529" s="1">
        <v>1012479</v>
      </c>
      <c r="C2529" s="1">
        <v>2022</v>
      </c>
      <c r="D2529" s="1" t="s">
        <v>0</v>
      </c>
      <c r="E2529" s="1" t="s">
        <v>1</v>
      </c>
      <c r="F2529" s="1" t="s">
        <v>2</v>
      </c>
      <c r="G2529" s="1" t="s">
        <v>3</v>
      </c>
      <c r="H2529" s="1" t="s">
        <v>10</v>
      </c>
      <c r="I2529" s="1"/>
      <c r="J2529" s="1"/>
      <c r="K2529" s="1"/>
      <c r="L2529" s="28">
        <v>2</v>
      </c>
      <c r="M2529" s="31">
        <v>15.836209999999999</v>
      </c>
      <c r="N2529" s="31">
        <v>0.74866999999999995</v>
      </c>
    </row>
    <row r="2530" spans="1:14" x14ac:dyDescent="0.25">
      <c r="A2530" s="1" t="s">
        <v>24162</v>
      </c>
      <c r="B2530" s="1">
        <v>1012479</v>
      </c>
      <c r="C2530" s="1">
        <v>2022</v>
      </c>
      <c r="D2530" s="1" t="s">
        <v>0</v>
      </c>
      <c r="E2530" s="1" t="s">
        <v>1</v>
      </c>
      <c r="F2530" s="1" t="s">
        <v>2</v>
      </c>
      <c r="G2530" s="1" t="s">
        <v>3</v>
      </c>
      <c r="H2530" s="1" t="s">
        <v>7</v>
      </c>
      <c r="I2530" s="1"/>
      <c r="J2530" s="1"/>
      <c r="K2530" s="1"/>
      <c r="L2530" s="28">
        <v>150</v>
      </c>
      <c r="M2530" s="31">
        <v>1.20713</v>
      </c>
      <c r="N2530" s="31">
        <v>3.4610000000000002E-2</v>
      </c>
    </row>
    <row r="2531" spans="1:14" x14ac:dyDescent="0.25">
      <c r="A2531" s="1" t="s">
        <v>24163</v>
      </c>
      <c r="B2531" s="1">
        <v>1012482</v>
      </c>
      <c r="C2531" s="1">
        <v>2022</v>
      </c>
      <c r="D2531" s="1" t="s">
        <v>0</v>
      </c>
      <c r="E2531" s="1" t="s">
        <v>1</v>
      </c>
      <c r="F2531" s="1" t="s">
        <v>2</v>
      </c>
      <c r="G2531" s="1" t="s">
        <v>3</v>
      </c>
      <c r="H2531" s="1" t="s">
        <v>7</v>
      </c>
      <c r="I2531" s="1"/>
      <c r="J2531" s="1"/>
      <c r="K2531" s="1"/>
      <c r="L2531" s="28">
        <v>89</v>
      </c>
      <c r="M2531" s="31">
        <v>7.0672199999999998</v>
      </c>
      <c r="N2531" s="31">
        <v>3.9579999999999997E-2</v>
      </c>
    </row>
    <row r="2532" spans="1:14" x14ac:dyDescent="0.25">
      <c r="A2532" s="1" t="s">
        <v>24163</v>
      </c>
      <c r="B2532" s="1">
        <v>1012482</v>
      </c>
      <c r="C2532" s="1">
        <v>2022</v>
      </c>
      <c r="D2532" s="1" t="s">
        <v>0</v>
      </c>
      <c r="E2532" s="1" t="s">
        <v>1</v>
      </c>
      <c r="F2532" s="1" t="s">
        <v>2</v>
      </c>
      <c r="G2532" s="1" t="s">
        <v>3</v>
      </c>
      <c r="H2532" s="1" t="s">
        <v>9</v>
      </c>
      <c r="I2532" s="1"/>
      <c r="J2532" s="1"/>
      <c r="K2532" s="1"/>
      <c r="L2532" s="28">
        <v>4730</v>
      </c>
      <c r="M2532" s="31">
        <v>57.966920000000002</v>
      </c>
      <c r="N2532" s="31">
        <v>0.32464999999999999</v>
      </c>
    </row>
    <row r="2533" spans="1:14" x14ac:dyDescent="0.25">
      <c r="A2533" s="1" t="s">
        <v>24163</v>
      </c>
      <c r="B2533" s="1">
        <v>1012482</v>
      </c>
      <c r="C2533" s="1">
        <v>2022</v>
      </c>
      <c r="D2533" s="1" t="s">
        <v>0</v>
      </c>
      <c r="E2533" s="1" t="s">
        <v>1</v>
      </c>
      <c r="F2533" s="1" t="s">
        <v>2</v>
      </c>
      <c r="G2533" s="1" t="s">
        <v>3</v>
      </c>
      <c r="H2533" s="1" t="s">
        <v>5</v>
      </c>
      <c r="I2533" s="1"/>
      <c r="J2533" s="1"/>
      <c r="K2533" s="1"/>
      <c r="L2533" s="28">
        <v>13</v>
      </c>
      <c r="M2533" s="31">
        <v>0.88621000000000005</v>
      </c>
      <c r="N2533" s="31">
        <v>5.5300000000000002E-3</v>
      </c>
    </row>
    <row r="2534" spans="1:14" x14ac:dyDescent="0.25">
      <c r="A2534" s="1" t="s">
        <v>24163</v>
      </c>
      <c r="B2534" s="1">
        <v>1012482</v>
      </c>
      <c r="C2534" s="1">
        <v>2022</v>
      </c>
      <c r="D2534" s="1" t="s">
        <v>0</v>
      </c>
      <c r="E2534" s="1" t="s">
        <v>1</v>
      </c>
      <c r="F2534" s="1" t="s">
        <v>2</v>
      </c>
      <c r="G2534" s="1" t="s">
        <v>3</v>
      </c>
      <c r="H2534" s="1" t="s">
        <v>10</v>
      </c>
      <c r="I2534" s="1"/>
      <c r="J2534" s="1"/>
      <c r="K2534" s="1"/>
      <c r="L2534" s="28">
        <v>17</v>
      </c>
      <c r="M2534" s="31">
        <v>56.728789999999996</v>
      </c>
      <c r="N2534" s="31">
        <v>0.32289000000000001</v>
      </c>
    </row>
    <row r="2535" spans="1:14" x14ac:dyDescent="0.25">
      <c r="A2535" s="1" t="s">
        <v>24163</v>
      </c>
      <c r="B2535" s="1">
        <v>1012482</v>
      </c>
      <c r="C2535" s="1">
        <v>2022</v>
      </c>
      <c r="D2535" s="1" t="s">
        <v>0</v>
      </c>
      <c r="E2535" s="1" t="s">
        <v>1</v>
      </c>
      <c r="F2535" s="1" t="s">
        <v>2</v>
      </c>
      <c r="G2535" s="1" t="s">
        <v>3</v>
      </c>
      <c r="H2535" s="1" t="s">
        <v>8</v>
      </c>
      <c r="I2535" s="1"/>
      <c r="J2535" s="1"/>
      <c r="K2535" s="1"/>
      <c r="L2535" s="28">
        <v>22</v>
      </c>
      <c r="M2535" s="31">
        <v>11.977690000000001</v>
      </c>
      <c r="N2535" s="31">
        <v>7.4179999999999996E-2</v>
      </c>
    </row>
    <row r="2536" spans="1:14" x14ac:dyDescent="0.25">
      <c r="A2536" s="1" t="s">
        <v>24164</v>
      </c>
      <c r="B2536" s="1">
        <v>1012483</v>
      </c>
      <c r="C2536" s="1">
        <v>2022</v>
      </c>
      <c r="D2536" s="1" t="s">
        <v>0</v>
      </c>
      <c r="E2536" s="1" t="s">
        <v>1</v>
      </c>
      <c r="F2536" s="1" t="s">
        <v>2</v>
      </c>
      <c r="G2536" s="1" t="s">
        <v>3</v>
      </c>
      <c r="H2536" s="1" t="s">
        <v>7</v>
      </c>
      <c r="I2536" s="1"/>
      <c r="J2536" s="1"/>
      <c r="K2536" s="1"/>
      <c r="L2536" s="28">
        <v>15</v>
      </c>
      <c r="M2536" s="31">
        <v>0.24271000000000001</v>
      </c>
      <c r="N2536" s="31">
        <v>6.4000000000000005E-4</v>
      </c>
    </row>
    <row r="2537" spans="1:14" x14ac:dyDescent="0.25">
      <c r="A2537" s="1" t="s">
        <v>24164</v>
      </c>
      <c r="B2537" s="1">
        <v>1012483</v>
      </c>
      <c r="C2537" s="1">
        <v>2022</v>
      </c>
      <c r="D2537" s="1" t="s">
        <v>0</v>
      </c>
      <c r="E2537" s="1" t="s">
        <v>1</v>
      </c>
      <c r="F2537" s="1" t="s">
        <v>2</v>
      </c>
      <c r="G2537" s="1" t="s">
        <v>3</v>
      </c>
      <c r="H2537" s="1" t="s">
        <v>9</v>
      </c>
      <c r="I2537" s="1"/>
      <c r="J2537" s="1"/>
      <c r="K2537" s="1"/>
      <c r="L2537" s="28">
        <v>14</v>
      </c>
      <c r="M2537" s="31">
        <v>0.12912000000000001</v>
      </c>
      <c r="N2537" s="31">
        <v>3.4000000000000002E-4</v>
      </c>
    </row>
    <row r="2538" spans="1:14" x14ac:dyDescent="0.25">
      <c r="A2538" s="1" t="s">
        <v>24164</v>
      </c>
      <c r="B2538" s="1">
        <v>1012483</v>
      </c>
      <c r="C2538" s="1">
        <v>2022</v>
      </c>
      <c r="D2538" s="1" t="s">
        <v>0</v>
      </c>
      <c r="E2538" s="1" t="s">
        <v>1</v>
      </c>
      <c r="F2538" s="1" t="s">
        <v>2</v>
      </c>
      <c r="G2538" s="1" t="s">
        <v>3</v>
      </c>
      <c r="H2538" s="1" t="s">
        <v>10</v>
      </c>
      <c r="I2538" s="1"/>
      <c r="J2538" s="1"/>
      <c r="K2538" s="1"/>
      <c r="L2538" s="28">
        <v>4</v>
      </c>
      <c r="M2538" s="31">
        <v>8.1939299999999999</v>
      </c>
      <c r="N2538" s="31">
        <v>2.2249999999999999E-2</v>
      </c>
    </row>
    <row r="2539" spans="1:14" x14ac:dyDescent="0.25">
      <c r="A2539" s="1" t="s">
        <v>24165</v>
      </c>
      <c r="B2539" s="1">
        <v>1012484</v>
      </c>
      <c r="C2539" s="1">
        <v>2022</v>
      </c>
      <c r="D2539" s="1" t="s">
        <v>0</v>
      </c>
      <c r="E2539" s="1" t="s">
        <v>1</v>
      </c>
      <c r="F2539" s="1" t="s">
        <v>2</v>
      </c>
      <c r="G2539" s="1" t="s">
        <v>3</v>
      </c>
      <c r="H2539" s="1" t="s">
        <v>10</v>
      </c>
      <c r="I2539" s="1"/>
      <c r="J2539" s="1"/>
      <c r="K2539" s="1"/>
      <c r="L2539" s="28">
        <v>4</v>
      </c>
      <c r="M2539" s="31">
        <v>0.69716</v>
      </c>
      <c r="N2539" s="31">
        <v>3.7339999999999998E-2</v>
      </c>
    </row>
    <row r="2540" spans="1:14" x14ac:dyDescent="0.25">
      <c r="A2540" s="1" t="s">
        <v>24165</v>
      </c>
      <c r="B2540" s="1">
        <v>1012484</v>
      </c>
      <c r="C2540" s="1">
        <v>2022</v>
      </c>
      <c r="D2540" s="1" t="s">
        <v>0</v>
      </c>
      <c r="E2540" s="1" t="s">
        <v>1</v>
      </c>
      <c r="F2540" s="1" t="s">
        <v>2</v>
      </c>
      <c r="G2540" s="1" t="s">
        <v>3</v>
      </c>
      <c r="H2540" s="1" t="s">
        <v>9</v>
      </c>
      <c r="I2540" s="1"/>
      <c r="J2540" s="1"/>
      <c r="K2540" s="1"/>
      <c r="L2540" s="28">
        <v>5</v>
      </c>
      <c r="M2540" s="31">
        <v>0.18098</v>
      </c>
      <c r="N2540" s="31">
        <v>8.5400000000000007E-3</v>
      </c>
    </row>
    <row r="2541" spans="1:14" x14ac:dyDescent="0.25">
      <c r="A2541" s="1" t="s">
        <v>24165</v>
      </c>
      <c r="B2541" s="1">
        <v>1012484</v>
      </c>
      <c r="C2541" s="1">
        <v>2022</v>
      </c>
      <c r="D2541" s="1" t="s">
        <v>0</v>
      </c>
      <c r="E2541" s="1" t="s">
        <v>1</v>
      </c>
      <c r="F2541" s="1" t="s">
        <v>2</v>
      </c>
      <c r="G2541" s="1" t="s">
        <v>3</v>
      </c>
      <c r="H2541" s="1" t="s">
        <v>4</v>
      </c>
      <c r="I2541" s="1"/>
      <c r="J2541" s="1"/>
      <c r="K2541" s="1"/>
      <c r="L2541" s="28">
        <v>1</v>
      </c>
      <c r="M2541" s="31">
        <v>8.4269999999999998E-2</v>
      </c>
      <c r="N2541" s="31">
        <v>3.7599999999999999E-3</v>
      </c>
    </row>
    <row r="2542" spans="1:14" x14ac:dyDescent="0.25">
      <c r="A2542" s="1" t="s">
        <v>24165</v>
      </c>
      <c r="B2542" s="1">
        <v>1012484</v>
      </c>
      <c r="C2542" s="1">
        <v>2022</v>
      </c>
      <c r="D2542" s="1" t="s">
        <v>0</v>
      </c>
      <c r="E2542" s="1" t="s">
        <v>1</v>
      </c>
      <c r="F2542" s="1" t="s">
        <v>2</v>
      </c>
      <c r="G2542" s="1" t="s">
        <v>3</v>
      </c>
      <c r="H2542" s="1" t="s">
        <v>7</v>
      </c>
      <c r="I2542" s="1"/>
      <c r="J2542" s="1"/>
      <c r="K2542" s="1"/>
      <c r="L2542" s="28">
        <v>116</v>
      </c>
      <c r="M2542" s="31">
        <v>2.5771500000000001</v>
      </c>
      <c r="N2542" s="31">
        <v>0.12906999999999999</v>
      </c>
    </row>
    <row r="2543" spans="1:14" x14ac:dyDescent="0.25">
      <c r="A2543" s="1" t="s">
        <v>288</v>
      </c>
      <c r="B2543" s="1">
        <v>1012486</v>
      </c>
      <c r="C2543" s="1">
        <v>2022</v>
      </c>
      <c r="D2543" s="1" t="s">
        <v>0</v>
      </c>
      <c r="E2543" s="1" t="s">
        <v>1</v>
      </c>
      <c r="F2543" s="1" t="s">
        <v>2</v>
      </c>
      <c r="G2543" s="1" t="s">
        <v>3</v>
      </c>
      <c r="H2543" s="1" t="s">
        <v>7</v>
      </c>
      <c r="I2543" s="1"/>
      <c r="J2543" s="1"/>
      <c r="K2543" s="1"/>
      <c r="L2543" s="28">
        <v>2623</v>
      </c>
      <c r="M2543" s="31">
        <v>268.6412302</v>
      </c>
      <c r="N2543" s="31">
        <v>20.50103</v>
      </c>
    </row>
    <row r="2544" spans="1:14" x14ac:dyDescent="0.25">
      <c r="A2544" s="1" t="s">
        <v>288</v>
      </c>
      <c r="B2544" s="1">
        <v>1012486</v>
      </c>
      <c r="C2544" s="1">
        <v>2022</v>
      </c>
      <c r="D2544" s="1" t="s">
        <v>0</v>
      </c>
      <c r="E2544" s="1" t="s">
        <v>1</v>
      </c>
      <c r="F2544" s="1" t="s">
        <v>2</v>
      </c>
      <c r="G2544" s="1" t="s">
        <v>3</v>
      </c>
      <c r="H2544" s="1" t="s">
        <v>5</v>
      </c>
      <c r="I2544" s="1"/>
      <c r="J2544" s="1"/>
      <c r="K2544" s="1"/>
      <c r="L2544" s="28">
        <v>0</v>
      </c>
      <c r="M2544" s="31">
        <v>0</v>
      </c>
      <c r="N2544" s="31">
        <v>0</v>
      </c>
    </row>
    <row r="2545" spans="1:14" x14ac:dyDescent="0.25">
      <c r="A2545" s="1" t="s">
        <v>288</v>
      </c>
      <c r="B2545" s="1">
        <v>1012486</v>
      </c>
      <c r="C2545" s="1">
        <v>2022</v>
      </c>
      <c r="D2545" s="1" t="s">
        <v>0</v>
      </c>
      <c r="E2545" s="1" t="s">
        <v>1</v>
      </c>
      <c r="F2545" s="1" t="s">
        <v>2</v>
      </c>
      <c r="G2545" s="1" t="s">
        <v>3</v>
      </c>
      <c r="H2545" s="1" t="s">
        <v>9</v>
      </c>
      <c r="I2545" s="1"/>
      <c r="J2545" s="1"/>
      <c r="K2545" s="1"/>
      <c r="L2545" s="28">
        <v>900</v>
      </c>
      <c r="M2545" s="31">
        <v>0.67076340000000001</v>
      </c>
      <c r="N2545" s="31">
        <v>5.2929200000000003E-2</v>
      </c>
    </row>
    <row r="2546" spans="1:14" x14ac:dyDescent="0.25">
      <c r="A2546" s="1" t="s">
        <v>288</v>
      </c>
      <c r="B2546" s="1">
        <v>1012486</v>
      </c>
      <c r="C2546" s="1">
        <v>2022</v>
      </c>
      <c r="D2546" s="1" t="s">
        <v>0</v>
      </c>
      <c r="E2546" s="1" t="s">
        <v>1</v>
      </c>
      <c r="F2546" s="1" t="s">
        <v>2</v>
      </c>
      <c r="G2546" s="1" t="s">
        <v>3</v>
      </c>
      <c r="H2546" s="1" t="s">
        <v>4</v>
      </c>
      <c r="I2546" s="1"/>
      <c r="J2546" s="1"/>
      <c r="K2546" s="1"/>
      <c r="L2546" s="28">
        <v>0</v>
      </c>
      <c r="M2546" s="31">
        <v>0</v>
      </c>
      <c r="N2546" s="31">
        <v>0</v>
      </c>
    </row>
    <row r="2547" spans="1:14" x14ac:dyDescent="0.25">
      <c r="A2547" s="1" t="s">
        <v>288</v>
      </c>
      <c r="B2547" s="1">
        <v>1012486</v>
      </c>
      <c r="C2547" s="1">
        <v>2022</v>
      </c>
      <c r="D2547" s="1" t="s">
        <v>0</v>
      </c>
      <c r="E2547" s="1" t="s">
        <v>1</v>
      </c>
      <c r="F2547" s="1" t="s">
        <v>2</v>
      </c>
      <c r="G2547" s="1" t="s">
        <v>3</v>
      </c>
      <c r="H2547" s="1" t="s">
        <v>8</v>
      </c>
      <c r="I2547" s="1"/>
      <c r="J2547" s="1"/>
      <c r="K2547" s="1"/>
      <c r="L2547" s="28">
        <v>0</v>
      </c>
      <c r="M2547" s="31">
        <v>0</v>
      </c>
      <c r="N2547" s="31">
        <v>0</v>
      </c>
    </row>
    <row r="2548" spans="1:14" x14ac:dyDescent="0.25">
      <c r="A2548" s="1" t="s">
        <v>288</v>
      </c>
      <c r="B2548" s="1">
        <v>1012486</v>
      </c>
      <c r="C2548" s="1">
        <v>2022</v>
      </c>
      <c r="D2548" s="1" t="s">
        <v>0</v>
      </c>
      <c r="E2548" s="1" t="s">
        <v>1</v>
      </c>
      <c r="F2548" s="1" t="s">
        <v>2</v>
      </c>
      <c r="G2548" s="1" t="s">
        <v>3</v>
      </c>
      <c r="H2548" s="1" t="s">
        <v>10</v>
      </c>
      <c r="I2548" s="1"/>
      <c r="J2548" s="1"/>
      <c r="K2548" s="1"/>
      <c r="L2548" s="28">
        <v>7</v>
      </c>
      <c r="M2548" s="31">
        <v>12.029651299999999</v>
      </c>
      <c r="N2548" s="31">
        <v>0.91802830000000002</v>
      </c>
    </row>
    <row r="2549" spans="1:14" x14ac:dyDescent="0.25">
      <c r="A2549" s="1" t="s">
        <v>288</v>
      </c>
      <c r="B2549" s="1">
        <v>1012486</v>
      </c>
      <c r="C2549" s="1">
        <v>2022</v>
      </c>
      <c r="D2549" s="1" t="s">
        <v>0</v>
      </c>
      <c r="E2549" s="1" t="s">
        <v>1</v>
      </c>
      <c r="F2549" s="1" t="s">
        <v>2</v>
      </c>
      <c r="G2549" s="1" t="s">
        <v>3</v>
      </c>
      <c r="H2549" s="1" t="s">
        <v>6</v>
      </c>
      <c r="I2549" s="1"/>
      <c r="J2549" s="1"/>
      <c r="K2549" s="1"/>
      <c r="L2549" s="28">
        <v>0</v>
      </c>
      <c r="M2549" s="31">
        <v>0</v>
      </c>
      <c r="N2549" s="31">
        <v>0</v>
      </c>
    </row>
    <row r="2550" spans="1:14" x14ac:dyDescent="0.25">
      <c r="A2550" s="1" t="s">
        <v>309</v>
      </c>
      <c r="B2550" s="1">
        <v>1012487</v>
      </c>
      <c r="C2550" s="1">
        <v>2022</v>
      </c>
      <c r="D2550" s="1" t="s">
        <v>0</v>
      </c>
      <c r="E2550" s="1" t="s">
        <v>1</v>
      </c>
      <c r="F2550" s="1" t="s">
        <v>2</v>
      </c>
      <c r="G2550" s="1" t="s">
        <v>3</v>
      </c>
      <c r="H2550" s="1" t="s">
        <v>9</v>
      </c>
      <c r="I2550" s="1"/>
      <c r="J2550" s="1"/>
      <c r="K2550" s="1"/>
      <c r="L2550" s="28">
        <v>172</v>
      </c>
      <c r="M2550" s="31">
        <v>5.9215463000000002</v>
      </c>
      <c r="N2550" s="31">
        <v>0.32420949999999998</v>
      </c>
    </row>
    <row r="2551" spans="1:14" x14ac:dyDescent="0.25">
      <c r="A2551" s="1" t="s">
        <v>309</v>
      </c>
      <c r="B2551" s="1">
        <v>1012487</v>
      </c>
      <c r="C2551" s="1">
        <v>2022</v>
      </c>
      <c r="D2551" s="1" t="s">
        <v>0</v>
      </c>
      <c r="E2551" s="1" t="s">
        <v>1</v>
      </c>
      <c r="F2551" s="1" t="s">
        <v>2</v>
      </c>
      <c r="G2551" s="1" t="s">
        <v>3</v>
      </c>
      <c r="H2551" s="1" t="s">
        <v>6</v>
      </c>
      <c r="I2551" s="1"/>
      <c r="J2551" s="1"/>
      <c r="K2551" s="1"/>
      <c r="L2551" s="28">
        <v>9</v>
      </c>
      <c r="M2551" s="31">
        <v>338.66973860000002</v>
      </c>
      <c r="N2551" s="31">
        <v>17.335986599999998</v>
      </c>
    </row>
    <row r="2552" spans="1:14" x14ac:dyDescent="0.25">
      <c r="A2552" s="1" t="s">
        <v>309</v>
      </c>
      <c r="B2552" s="1">
        <v>1012487</v>
      </c>
      <c r="C2552" s="1">
        <v>2022</v>
      </c>
      <c r="D2552" s="1" t="s">
        <v>0</v>
      </c>
      <c r="E2552" s="1" t="s">
        <v>1</v>
      </c>
      <c r="F2552" s="1" t="s">
        <v>2</v>
      </c>
      <c r="G2552" s="1" t="s">
        <v>3</v>
      </c>
      <c r="H2552" s="1" t="s">
        <v>7</v>
      </c>
      <c r="I2552" s="1"/>
      <c r="J2552" s="1"/>
      <c r="K2552" s="1"/>
      <c r="L2552" s="28">
        <v>68</v>
      </c>
      <c r="M2552" s="31">
        <v>63.929940999999999</v>
      </c>
      <c r="N2552" s="31">
        <v>3.4080449000000002</v>
      </c>
    </row>
    <row r="2553" spans="1:14" x14ac:dyDescent="0.25">
      <c r="A2553" s="1" t="s">
        <v>858</v>
      </c>
      <c r="B2553" s="1">
        <v>1012492</v>
      </c>
      <c r="C2553" s="1">
        <v>2022</v>
      </c>
      <c r="D2553" s="1" t="s">
        <v>0</v>
      </c>
      <c r="E2553" s="1" t="s">
        <v>1</v>
      </c>
      <c r="F2553" s="1" t="s">
        <v>2</v>
      </c>
      <c r="G2553" s="1" t="s">
        <v>3</v>
      </c>
      <c r="H2553" s="1" t="s">
        <v>9</v>
      </c>
      <c r="I2553" s="1"/>
      <c r="J2553" s="1"/>
      <c r="K2553" s="1"/>
      <c r="L2553" s="28">
        <v>114</v>
      </c>
      <c r="M2553" s="31">
        <v>5.3559767000000003</v>
      </c>
      <c r="N2553" s="31">
        <v>0.1174805</v>
      </c>
    </row>
    <row r="2554" spans="1:14" x14ac:dyDescent="0.25">
      <c r="A2554" s="1" t="s">
        <v>858</v>
      </c>
      <c r="B2554" s="1">
        <v>1012492</v>
      </c>
      <c r="C2554" s="1">
        <v>2022</v>
      </c>
      <c r="D2554" s="1" t="s">
        <v>0</v>
      </c>
      <c r="E2554" s="1" t="s">
        <v>1</v>
      </c>
      <c r="F2554" s="1" t="s">
        <v>2</v>
      </c>
      <c r="G2554" s="1" t="s">
        <v>3</v>
      </c>
      <c r="H2554" s="1" t="s">
        <v>10</v>
      </c>
      <c r="I2554" s="1"/>
      <c r="J2554" s="1"/>
      <c r="K2554" s="1"/>
      <c r="L2554" s="28">
        <v>45</v>
      </c>
      <c r="M2554" s="31">
        <v>56.666509499999997</v>
      </c>
      <c r="N2554" s="31">
        <v>1.2544782000000001</v>
      </c>
    </row>
    <row r="2555" spans="1:14" x14ac:dyDescent="0.25">
      <c r="A2555" s="1" t="s">
        <v>858</v>
      </c>
      <c r="B2555" s="1">
        <v>1012492</v>
      </c>
      <c r="C2555" s="1">
        <v>2022</v>
      </c>
      <c r="D2555" s="1" t="s">
        <v>0</v>
      </c>
      <c r="E2555" s="1" t="s">
        <v>1</v>
      </c>
      <c r="F2555" s="1" t="s">
        <v>2</v>
      </c>
      <c r="G2555" s="1" t="s">
        <v>3</v>
      </c>
      <c r="H2555" s="1" t="s">
        <v>6</v>
      </c>
      <c r="I2555" s="1"/>
      <c r="J2555" s="1"/>
      <c r="K2555" s="1"/>
      <c r="L2555" s="28">
        <v>90</v>
      </c>
      <c r="M2555" s="31">
        <v>191.83859580000001</v>
      </c>
      <c r="N2555" s="31">
        <v>6.4577004999999996</v>
      </c>
    </row>
    <row r="2556" spans="1:14" x14ac:dyDescent="0.25">
      <c r="A2556" s="1" t="s">
        <v>858</v>
      </c>
      <c r="B2556" s="1">
        <v>1012492</v>
      </c>
      <c r="C2556" s="1">
        <v>2022</v>
      </c>
      <c r="D2556" s="1" t="s">
        <v>0</v>
      </c>
      <c r="E2556" s="1" t="s">
        <v>1</v>
      </c>
      <c r="F2556" s="1" t="s">
        <v>2</v>
      </c>
      <c r="G2556" s="1" t="s">
        <v>3</v>
      </c>
      <c r="H2556" s="1" t="s">
        <v>4</v>
      </c>
      <c r="I2556" s="1"/>
      <c r="J2556" s="1"/>
      <c r="K2556" s="1"/>
      <c r="L2556" s="28">
        <v>7049</v>
      </c>
      <c r="M2556" s="31">
        <v>7.5519517</v>
      </c>
      <c r="N2556" s="31">
        <v>0.2132474</v>
      </c>
    </row>
    <row r="2557" spans="1:14" x14ac:dyDescent="0.25">
      <c r="A2557" s="1" t="s">
        <v>858</v>
      </c>
      <c r="B2557" s="1">
        <v>1012492</v>
      </c>
      <c r="C2557" s="1">
        <v>2022</v>
      </c>
      <c r="D2557" s="1" t="s">
        <v>0</v>
      </c>
      <c r="E2557" s="1" t="s">
        <v>1</v>
      </c>
      <c r="F2557" s="1" t="s">
        <v>2</v>
      </c>
      <c r="G2557" s="1" t="s">
        <v>3</v>
      </c>
      <c r="H2557" s="1" t="s">
        <v>7</v>
      </c>
      <c r="I2557" s="1"/>
      <c r="J2557" s="1"/>
      <c r="K2557" s="1"/>
      <c r="L2557" s="28">
        <v>22404</v>
      </c>
      <c r="M2557" s="31">
        <v>550.34861060000003</v>
      </c>
      <c r="N2557" s="31">
        <v>15.4806808</v>
      </c>
    </row>
    <row r="2558" spans="1:14" x14ac:dyDescent="0.25">
      <c r="A2558" s="1" t="s">
        <v>24166</v>
      </c>
      <c r="B2558" s="1">
        <v>1012495</v>
      </c>
      <c r="C2558" s="1">
        <v>2022</v>
      </c>
      <c r="D2558" s="1" t="s">
        <v>0</v>
      </c>
      <c r="E2558" s="1" t="s">
        <v>1</v>
      </c>
      <c r="F2558" s="1" t="s">
        <v>2</v>
      </c>
      <c r="G2558" s="1" t="s">
        <v>3</v>
      </c>
      <c r="H2558" s="1" t="s">
        <v>6</v>
      </c>
      <c r="I2558" s="1"/>
      <c r="J2558" s="1"/>
      <c r="K2558" s="1"/>
      <c r="L2558" s="28">
        <v>5</v>
      </c>
      <c r="M2558" s="31">
        <v>28.201348039700001</v>
      </c>
      <c r="N2558" s="31">
        <v>3.9224975938000002</v>
      </c>
    </row>
    <row r="2559" spans="1:14" x14ac:dyDescent="0.25">
      <c r="A2559" s="1" t="s">
        <v>24166</v>
      </c>
      <c r="B2559" s="1">
        <v>1012495</v>
      </c>
      <c r="C2559" s="1">
        <v>2022</v>
      </c>
      <c r="D2559" s="1" t="s">
        <v>0</v>
      </c>
      <c r="E2559" s="1" t="s">
        <v>1</v>
      </c>
      <c r="F2559" s="1" t="s">
        <v>2</v>
      </c>
      <c r="G2559" s="1" t="s">
        <v>3</v>
      </c>
      <c r="H2559" s="1" t="s">
        <v>7</v>
      </c>
      <c r="I2559" s="1"/>
      <c r="J2559" s="1"/>
      <c r="K2559" s="1"/>
      <c r="L2559" s="28">
        <v>44</v>
      </c>
      <c r="M2559" s="31">
        <v>7.4510994532000003</v>
      </c>
      <c r="N2559" s="31">
        <v>1.0363660501</v>
      </c>
    </row>
    <row r="2560" spans="1:14" x14ac:dyDescent="0.25">
      <c r="A2560" s="1" t="s">
        <v>24167</v>
      </c>
      <c r="B2560" s="1">
        <v>1012496</v>
      </c>
      <c r="C2560" s="1">
        <v>2022</v>
      </c>
      <c r="D2560" s="1" t="s">
        <v>0</v>
      </c>
      <c r="E2560" s="1" t="s">
        <v>1</v>
      </c>
      <c r="F2560" s="1" t="s">
        <v>2</v>
      </c>
      <c r="G2560" s="1" t="s">
        <v>3</v>
      </c>
      <c r="H2560" s="1" t="s">
        <v>4</v>
      </c>
      <c r="I2560" s="1"/>
      <c r="J2560" s="1"/>
      <c r="K2560" s="1"/>
      <c r="L2560" s="28">
        <v>3</v>
      </c>
      <c r="M2560" s="31">
        <v>0.92547000000000001</v>
      </c>
      <c r="N2560" s="31">
        <v>1.6299999999999999E-2</v>
      </c>
    </row>
    <row r="2561" spans="1:14" x14ac:dyDescent="0.25">
      <c r="A2561" s="1" t="s">
        <v>24167</v>
      </c>
      <c r="B2561" s="1">
        <v>1012496</v>
      </c>
      <c r="C2561" s="1">
        <v>2022</v>
      </c>
      <c r="D2561" s="1" t="s">
        <v>0</v>
      </c>
      <c r="E2561" s="1" t="s">
        <v>1</v>
      </c>
      <c r="F2561" s="1" t="s">
        <v>2</v>
      </c>
      <c r="G2561" s="1" t="s">
        <v>3</v>
      </c>
      <c r="H2561" s="1" t="s">
        <v>10</v>
      </c>
      <c r="I2561" s="1"/>
      <c r="J2561" s="1"/>
      <c r="K2561" s="1"/>
      <c r="L2561" s="28">
        <v>18</v>
      </c>
      <c r="M2561" s="31">
        <v>25.983409999999999</v>
      </c>
      <c r="N2561" s="31">
        <v>0.40453</v>
      </c>
    </row>
    <row r="2562" spans="1:14" x14ac:dyDescent="0.25">
      <c r="A2562" s="1" t="s">
        <v>24167</v>
      </c>
      <c r="B2562" s="1">
        <v>1012496</v>
      </c>
      <c r="C2562" s="1">
        <v>2022</v>
      </c>
      <c r="D2562" s="1" t="s">
        <v>0</v>
      </c>
      <c r="E2562" s="1" t="s">
        <v>1</v>
      </c>
      <c r="F2562" s="1" t="s">
        <v>2</v>
      </c>
      <c r="G2562" s="1" t="s">
        <v>3</v>
      </c>
      <c r="H2562" s="1" t="s">
        <v>7</v>
      </c>
      <c r="I2562" s="1"/>
      <c r="J2562" s="1"/>
      <c r="K2562" s="1"/>
      <c r="L2562" s="28">
        <v>144</v>
      </c>
      <c r="M2562" s="31">
        <v>6.6423199999999998</v>
      </c>
      <c r="N2562" s="31">
        <v>0.12551000000000001</v>
      </c>
    </row>
    <row r="2563" spans="1:14" x14ac:dyDescent="0.25">
      <c r="A2563" s="1" t="s">
        <v>24167</v>
      </c>
      <c r="B2563" s="1">
        <v>1012496</v>
      </c>
      <c r="C2563" s="1">
        <v>2022</v>
      </c>
      <c r="D2563" s="1" t="s">
        <v>0</v>
      </c>
      <c r="E2563" s="1" t="s">
        <v>1</v>
      </c>
      <c r="F2563" s="1" t="s">
        <v>2</v>
      </c>
      <c r="G2563" s="1" t="s">
        <v>3</v>
      </c>
      <c r="H2563" s="1" t="s">
        <v>9</v>
      </c>
      <c r="I2563" s="1"/>
      <c r="J2563" s="1"/>
      <c r="K2563" s="1"/>
      <c r="L2563" s="28">
        <v>518</v>
      </c>
      <c r="M2563" s="31">
        <v>9.4950799999999997</v>
      </c>
      <c r="N2563" s="31">
        <v>0.28678999999999999</v>
      </c>
    </row>
    <row r="2564" spans="1:14" x14ac:dyDescent="0.25">
      <c r="A2564" s="1" t="s">
        <v>24168</v>
      </c>
      <c r="B2564" s="1">
        <v>1012500</v>
      </c>
      <c r="C2564" s="1">
        <v>2022</v>
      </c>
      <c r="D2564" s="1" t="s">
        <v>0</v>
      </c>
      <c r="E2564" s="1" t="s">
        <v>1</v>
      </c>
      <c r="F2564" s="1" t="s">
        <v>2</v>
      </c>
      <c r="G2564" s="1" t="s">
        <v>3</v>
      </c>
      <c r="H2564" s="1" t="s">
        <v>7</v>
      </c>
      <c r="I2564" s="1"/>
      <c r="J2564" s="1"/>
      <c r="K2564" s="1"/>
      <c r="L2564" s="28">
        <v>4672</v>
      </c>
      <c r="M2564" s="31">
        <v>298.01944063740001</v>
      </c>
      <c r="N2564" s="31">
        <v>23.291855100799999</v>
      </c>
    </row>
    <row r="2565" spans="1:14" x14ac:dyDescent="0.25">
      <c r="A2565" s="1" t="s">
        <v>24168</v>
      </c>
      <c r="B2565" s="1">
        <v>1012500</v>
      </c>
      <c r="C2565" s="1">
        <v>2022</v>
      </c>
      <c r="D2565" s="1" t="s">
        <v>0</v>
      </c>
      <c r="E2565" s="1" t="s">
        <v>1</v>
      </c>
      <c r="F2565" s="1" t="s">
        <v>2</v>
      </c>
      <c r="G2565" s="1" t="s">
        <v>3</v>
      </c>
      <c r="H2565" s="1" t="s">
        <v>6</v>
      </c>
      <c r="I2565" s="1"/>
      <c r="J2565" s="1"/>
      <c r="K2565" s="1"/>
      <c r="L2565" s="28">
        <v>13</v>
      </c>
      <c r="M2565" s="31">
        <v>297.74841110509999</v>
      </c>
      <c r="N2565" s="31">
        <v>23.2706726551</v>
      </c>
    </row>
    <row r="2566" spans="1:14" x14ac:dyDescent="0.25">
      <c r="A2566" s="1" t="s">
        <v>24169</v>
      </c>
      <c r="B2566" s="1">
        <v>1012503</v>
      </c>
      <c r="C2566" s="1">
        <v>2022</v>
      </c>
      <c r="D2566" s="1" t="s">
        <v>0</v>
      </c>
      <c r="E2566" s="1" t="s">
        <v>1</v>
      </c>
      <c r="F2566" s="1" t="s">
        <v>2</v>
      </c>
      <c r="G2566" s="1" t="s">
        <v>3</v>
      </c>
      <c r="H2566" s="1" t="s">
        <v>6</v>
      </c>
      <c r="I2566" s="1"/>
      <c r="J2566" s="1"/>
      <c r="K2566" s="1"/>
      <c r="L2566" s="28">
        <v>1</v>
      </c>
      <c r="M2566" s="31">
        <v>13.78382</v>
      </c>
      <c r="N2566" s="31">
        <v>0.47649999999999998</v>
      </c>
    </row>
    <row r="2567" spans="1:14" x14ac:dyDescent="0.25">
      <c r="A2567" s="1" t="s">
        <v>24169</v>
      </c>
      <c r="B2567" s="1">
        <v>1012503</v>
      </c>
      <c r="C2567" s="1">
        <v>2022</v>
      </c>
      <c r="D2567" s="1" t="s">
        <v>0</v>
      </c>
      <c r="E2567" s="1" t="s">
        <v>1</v>
      </c>
      <c r="F2567" s="1" t="s">
        <v>2</v>
      </c>
      <c r="G2567" s="1" t="s">
        <v>3</v>
      </c>
      <c r="H2567" s="1" t="s">
        <v>9</v>
      </c>
      <c r="I2567" s="1"/>
      <c r="J2567" s="1"/>
      <c r="K2567" s="1"/>
      <c r="L2567" s="28">
        <v>10</v>
      </c>
      <c r="M2567" s="31">
        <v>1.8020000000000001E-2</v>
      </c>
      <c r="N2567" s="31">
        <v>1.16E-3</v>
      </c>
    </row>
    <row r="2568" spans="1:14" x14ac:dyDescent="0.25">
      <c r="A2568" s="1" t="s">
        <v>24169</v>
      </c>
      <c r="B2568" s="1">
        <v>1012503</v>
      </c>
      <c r="C2568" s="1">
        <v>2022</v>
      </c>
      <c r="D2568" s="1" t="s">
        <v>0</v>
      </c>
      <c r="E2568" s="1" t="s">
        <v>1</v>
      </c>
      <c r="F2568" s="1" t="s">
        <v>2</v>
      </c>
      <c r="G2568" s="1" t="s">
        <v>3</v>
      </c>
      <c r="H2568" s="1" t="s">
        <v>7</v>
      </c>
      <c r="I2568" s="1"/>
      <c r="J2568" s="1"/>
      <c r="K2568" s="1"/>
      <c r="L2568" s="28">
        <v>210</v>
      </c>
      <c r="M2568" s="31">
        <v>3.5821900000000002</v>
      </c>
      <c r="N2568" s="31">
        <v>0.35768</v>
      </c>
    </row>
    <row r="2569" spans="1:14" x14ac:dyDescent="0.25">
      <c r="A2569" s="1" t="s">
        <v>24169</v>
      </c>
      <c r="B2569" s="1">
        <v>1012503</v>
      </c>
      <c r="C2569" s="1">
        <v>2022</v>
      </c>
      <c r="D2569" s="1" t="s">
        <v>0</v>
      </c>
      <c r="E2569" s="1" t="s">
        <v>1</v>
      </c>
      <c r="F2569" s="1" t="s">
        <v>2</v>
      </c>
      <c r="G2569" s="1" t="s">
        <v>3</v>
      </c>
      <c r="H2569" s="1" t="s">
        <v>5</v>
      </c>
      <c r="I2569" s="1"/>
      <c r="J2569" s="1"/>
      <c r="K2569" s="1"/>
      <c r="L2569" s="28">
        <v>1</v>
      </c>
      <c r="M2569" s="31">
        <v>2.188E-2</v>
      </c>
      <c r="N2569" s="31">
        <v>3.3400000000000001E-3</v>
      </c>
    </row>
    <row r="2570" spans="1:14" x14ac:dyDescent="0.25">
      <c r="A2570" s="1" t="s">
        <v>24169</v>
      </c>
      <c r="B2570" s="1">
        <v>1012503</v>
      </c>
      <c r="C2570" s="1">
        <v>2022</v>
      </c>
      <c r="D2570" s="1" t="s">
        <v>0</v>
      </c>
      <c r="E2570" s="1" t="s">
        <v>1</v>
      </c>
      <c r="F2570" s="1" t="s">
        <v>2</v>
      </c>
      <c r="G2570" s="1" t="s">
        <v>3</v>
      </c>
      <c r="H2570" s="1" t="s">
        <v>10</v>
      </c>
      <c r="I2570" s="1"/>
      <c r="J2570" s="1"/>
      <c r="K2570" s="1"/>
      <c r="L2570" s="28">
        <v>7</v>
      </c>
      <c r="M2570" s="31">
        <v>47.108379999999997</v>
      </c>
      <c r="N2570" s="31">
        <v>7.1950500000000002</v>
      </c>
    </row>
    <row r="2571" spans="1:14" x14ac:dyDescent="0.25">
      <c r="A2571" s="1" t="s">
        <v>24170</v>
      </c>
      <c r="B2571" s="1">
        <v>1012504</v>
      </c>
      <c r="C2571" s="1">
        <v>2022</v>
      </c>
      <c r="D2571" s="1" t="s">
        <v>0</v>
      </c>
      <c r="E2571" s="1" t="s">
        <v>1</v>
      </c>
      <c r="F2571" s="1" t="s">
        <v>2</v>
      </c>
      <c r="G2571" s="1" t="s">
        <v>3</v>
      </c>
      <c r="H2571" s="1" t="s">
        <v>5</v>
      </c>
      <c r="I2571" s="1"/>
      <c r="J2571" s="1"/>
      <c r="K2571" s="1"/>
      <c r="L2571" s="28">
        <v>1</v>
      </c>
      <c r="M2571" s="31">
        <v>4.768E-2</v>
      </c>
      <c r="N2571" s="31">
        <v>2.1000000000000001E-4</v>
      </c>
    </row>
    <row r="2572" spans="1:14" x14ac:dyDescent="0.25">
      <c r="A2572" s="1" t="s">
        <v>24170</v>
      </c>
      <c r="B2572" s="1">
        <v>1012504</v>
      </c>
      <c r="C2572" s="1">
        <v>2022</v>
      </c>
      <c r="D2572" s="1" t="s">
        <v>0</v>
      </c>
      <c r="E2572" s="1" t="s">
        <v>1</v>
      </c>
      <c r="F2572" s="1" t="s">
        <v>2</v>
      </c>
      <c r="G2572" s="1" t="s">
        <v>3</v>
      </c>
      <c r="H2572" s="1" t="s">
        <v>7</v>
      </c>
      <c r="I2572" s="1"/>
      <c r="J2572" s="1"/>
      <c r="K2572" s="1"/>
      <c r="L2572" s="28">
        <v>275</v>
      </c>
      <c r="M2572" s="31">
        <v>11.47152</v>
      </c>
      <c r="N2572" s="31">
        <v>3.9059999999999997E-2</v>
      </c>
    </row>
    <row r="2573" spans="1:14" x14ac:dyDescent="0.25">
      <c r="A2573" s="1" t="s">
        <v>24170</v>
      </c>
      <c r="B2573" s="1">
        <v>1012504</v>
      </c>
      <c r="C2573" s="1">
        <v>2022</v>
      </c>
      <c r="D2573" s="1" t="s">
        <v>0</v>
      </c>
      <c r="E2573" s="1" t="s">
        <v>1</v>
      </c>
      <c r="F2573" s="1" t="s">
        <v>2</v>
      </c>
      <c r="G2573" s="1" t="s">
        <v>3</v>
      </c>
      <c r="H2573" s="1" t="s">
        <v>9</v>
      </c>
      <c r="I2573" s="1"/>
      <c r="J2573" s="1"/>
      <c r="K2573" s="1"/>
      <c r="L2573" s="28">
        <v>1428</v>
      </c>
      <c r="M2573" s="31">
        <v>13.049200000000001</v>
      </c>
      <c r="N2573" s="31">
        <v>4.4600000000000001E-2</v>
      </c>
    </row>
    <row r="2574" spans="1:14" x14ac:dyDescent="0.25">
      <c r="A2574" s="1" t="s">
        <v>24170</v>
      </c>
      <c r="B2574" s="1">
        <v>1012504</v>
      </c>
      <c r="C2574" s="1">
        <v>2022</v>
      </c>
      <c r="D2574" s="1" t="s">
        <v>0</v>
      </c>
      <c r="E2574" s="1" t="s">
        <v>1</v>
      </c>
      <c r="F2574" s="1" t="s">
        <v>2</v>
      </c>
      <c r="G2574" s="1" t="s">
        <v>3</v>
      </c>
      <c r="H2574" s="1" t="s">
        <v>10</v>
      </c>
      <c r="I2574" s="1"/>
      <c r="J2574" s="1"/>
      <c r="K2574" s="1"/>
      <c r="L2574" s="28">
        <v>5</v>
      </c>
      <c r="M2574" s="31">
        <v>12.48333</v>
      </c>
      <c r="N2574" s="31">
        <v>5.2299999999999999E-2</v>
      </c>
    </row>
    <row r="2575" spans="1:14" x14ac:dyDescent="0.25">
      <c r="A2575" s="1" t="s">
        <v>24171</v>
      </c>
      <c r="B2575" s="1">
        <v>1012507</v>
      </c>
      <c r="C2575" s="1">
        <v>2022</v>
      </c>
      <c r="D2575" s="1" t="s">
        <v>0</v>
      </c>
      <c r="E2575" s="1" t="s">
        <v>1</v>
      </c>
      <c r="F2575" s="1" t="s">
        <v>2</v>
      </c>
      <c r="G2575" s="1" t="s">
        <v>3</v>
      </c>
      <c r="H2575" s="1" t="s">
        <v>7</v>
      </c>
      <c r="I2575" s="1"/>
      <c r="J2575" s="1"/>
      <c r="K2575" s="1"/>
      <c r="L2575" s="28">
        <v>155</v>
      </c>
      <c r="M2575" s="31">
        <v>30.171916998299999</v>
      </c>
      <c r="N2575" s="31">
        <v>0.1355995357</v>
      </c>
    </row>
    <row r="2576" spans="1:14" x14ac:dyDescent="0.25">
      <c r="A2576" s="1" t="s">
        <v>1245</v>
      </c>
      <c r="B2576" s="1">
        <v>1012519</v>
      </c>
      <c r="C2576" s="1">
        <v>2022</v>
      </c>
      <c r="D2576" s="1" t="s">
        <v>0</v>
      </c>
      <c r="E2576" s="1" t="s">
        <v>1</v>
      </c>
      <c r="F2576" s="1" t="s">
        <v>25</v>
      </c>
      <c r="G2576" s="1" t="s">
        <v>3</v>
      </c>
      <c r="H2576" s="1" t="s">
        <v>5</v>
      </c>
      <c r="I2576" s="1"/>
      <c r="J2576" s="1"/>
      <c r="K2576" s="1"/>
      <c r="L2576" s="28">
        <v>2</v>
      </c>
      <c r="M2576" s="31">
        <v>0.32623849999999999</v>
      </c>
      <c r="N2576" s="31">
        <v>1.7999999999999999E-6</v>
      </c>
    </row>
    <row r="2577" spans="1:14" x14ac:dyDescent="0.25">
      <c r="A2577" s="1" t="s">
        <v>1245</v>
      </c>
      <c r="B2577" s="1">
        <v>1012519</v>
      </c>
      <c r="C2577" s="1">
        <v>2022</v>
      </c>
      <c r="D2577" s="1" t="s">
        <v>0</v>
      </c>
      <c r="E2577" s="1" t="s">
        <v>1</v>
      </c>
      <c r="F2577" s="1" t="s">
        <v>25</v>
      </c>
      <c r="G2577" s="1" t="s">
        <v>3</v>
      </c>
      <c r="H2577" s="1" t="s">
        <v>7</v>
      </c>
      <c r="I2577" s="1"/>
      <c r="J2577" s="1"/>
      <c r="K2577" s="1"/>
      <c r="L2577" s="28">
        <v>1</v>
      </c>
      <c r="M2577" s="31">
        <v>0.48926550000000002</v>
      </c>
      <c r="N2577" s="31">
        <v>2.7E-6</v>
      </c>
    </row>
    <row r="2578" spans="1:14" x14ac:dyDescent="0.25">
      <c r="A2578" s="1" t="s">
        <v>308</v>
      </c>
      <c r="B2578" s="1">
        <v>1012520</v>
      </c>
      <c r="C2578" s="1">
        <v>2022</v>
      </c>
      <c r="D2578" s="1" t="s">
        <v>0</v>
      </c>
      <c r="E2578" s="1" t="s">
        <v>1</v>
      </c>
      <c r="F2578" s="1" t="s">
        <v>2</v>
      </c>
      <c r="G2578" s="1" t="s">
        <v>3</v>
      </c>
      <c r="H2578" s="1" t="s">
        <v>9</v>
      </c>
      <c r="I2578" s="1"/>
      <c r="J2578" s="1"/>
      <c r="K2578" s="1"/>
      <c r="L2578" s="28">
        <v>449</v>
      </c>
      <c r="M2578" s="31">
        <v>32.499183199999997</v>
      </c>
      <c r="N2578" s="31">
        <v>2.3814487</v>
      </c>
    </row>
    <row r="2579" spans="1:14" x14ac:dyDescent="0.25">
      <c r="A2579" s="1" t="s">
        <v>308</v>
      </c>
      <c r="B2579" s="1">
        <v>1012520</v>
      </c>
      <c r="C2579" s="1">
        <v>2022</v>
      </c>
      <c r="D2579" s="1" t="s">
        <v>0</v>
      </c>
      <c r="E2579" s="1" t="s">
        <v>1</v>
      </c>
      <c r="F2579" s="1" t="s">
        <v>2</v>
      </c>
      <c r="G2579" s="1" t="s">
        <v>3</v>
      </c>
      <c r="H2579" s="1" t="s">
        <v>6</v>
      </c>
      <c r="I2579" s="1"/>
      <c r="J2579" s="1"/>
      <c r="K2579" s="1"/>
      <c r="L2579" s="28">
        <v>3</v>
      </c>
      <c r="M2579" s="31">
        <v>47.126518599999997</v>
      </c>
      <c r="N2579" s="31">
        <v>3.4532986999999999</v>
      </c>
    </row>
    <row r="2580" spans="1:14" x14ac:dyDescent="0.25">
      <c r="A2580" s="1" t="s">
        <v>964</v>
      </c>
      <c r="B2580" s="1">
        <v>1012522</v>
      </c>
      <c r="C2580" s="1">
        <v>2022</v>
      </c>
      <c r="D2580" s="1" t="s">
        <v>0</v>
      </c>
      <c r="E2580" s="1" t="s">
        <v>1</v>
      </c>
      <c r="F2580" s="1" t="s">
        <v>2</v>
      </c>
      <c r="G2580" s="1" t="s">
        <v>3</v>
      </c>
      <c r="H2580" s="1" t="s">
        <v>7</v>
      </c>
      <c r="I2580" s="1"/>
      <c r="J2580" s="1"/>
      <c r="K2580" s="1"/>
      <c r="L2580" s="28">
        <v>1014</v>
      </c>
      <c r="M2580" s="31">
        <v>18.9047764116</v>
      </c>
      <c r="N2580" s="31">
        <v>0.23581073550000001</v>
      </c>
    </row>
    <row r="2581" spans="1:14" x14ac:dyDescent="0.25">
      <c r="A2581" s="1" t="s">
        <v>964</v>
      </c>
      <c r="B2581" s="1">
        <v>1012522</v>
      </c>
      <c r="C2581" s="1">
        <v>2022</v>
      </c>
      <c r="D2581" s="1" t="s">
        <v>0</v>
      </c>
      <c r="E2581" s="1" t="s">
        <v>1</v>
      </c>
      <c r="F2581" s="1" t="s">
        <v>2</v>
      </c>
      <c r="G2581" s="1" t="s">
        <v>3</v>
      </c>
      <c r="H2581" s="1" t="s">
        <v>9</v>
      </c>
      <c r="I2581" s="1"/>
      <c r="J2581" s="1"/>
      <c r="K2581" s="1"/>
      <c r="L2581" s="28">
        <v>353</v>
      </c>
      <c r="M2581" s="31">
        <v>6.3701781564999997</v>
      </c>
      <c r="N2581" s="31">
        <v>7.9459093499999994E-2</v>
      </c>
    </row>
    <row r="2582" spans="1:14" x14ac:dyDescent="0.25">
      <c r="A2582" s="1" t="s">
        <v>24172</v>
      </c>
      <c r="B2582" s="1">
        <v>1012523</v>
      </c>
      <c r="C2582" s="1">
        <v>2022</v>
      </c>
      <c r="D2582" s="1" t="s">
        <v>0</v>
      </c>
      <c r="E2582" s="1" t="s">
        <v>1</v>
      </c>
      <c r="F2582" s="1" t="s">
        <v>2</v>
      </c>
      <c r="G2582" s="1" t="s">
        <v>3</v>
      </c>
      <c r="H2582" s="1" t="s">
        <v>9</v>
      </c>
      <c r="I2582" s="1"/>
      <c r="J2582" s="1"/>
      <c r="K2582" s="1"/>
      <c r="L2582" s="28">
        <v>48</v>
      </c>
      <c r="M2582" s="31">
        <v>7.3843054000000005E-2</v>
      </c>
      <c r="N2582" s="31">
        <v>5.838633E-4</v>
      </c>
    </row>
    <row r="2583" spans="1:14" x14ac:dyDescent="0.25">
      <c r="A2583" s="1" t="s">
        <v>24172</v>
      </c>
      <c r="B2583" s="1">
        <v>1012523</v>
      </c>
      <c r="C2583" s="1">
        <v>2022</v>
      </c>
      <c r="D2583" s="1" t="s">
        <v>0</v>
      </c>
      <c r="E2583" s="1" t="s">
        <v>1</v>
      </c>
      <c r="F2583" s="1" t="s">
        <v>2</v>
      </c>
      <c r="G2583" s="1" t="s">
        <v>3</v>
      </c>
      <c r="H2583" s="1" t="s">
        <v>7</v>
      </c>
      <c r="I2583" s="1"/>
      <c r="J2583" s="1"/>
      <c r="K2583" s="1"/>
      <c r="L2583" s="28">
        <v>144</v>
      </c>
      <c r="M2583" s="31">
        <v>7.6977508168000002</v>
      </c>
      <c r="N2583" s="31">
        <v>6.0864687000000001E-2</v>
      </c>
    </row>
    <row r="2584" spans="1:14" x14ac:dyDescent="0.25">
      <c r="A2584" s="1" t="s">
        <v>310</v>
      </c>
      <c r="B2584" s="1">
        <v>1012524</v>
      </c>
      <c r="C2584" s="1">
        <v>2022</v>
      </c>
      <c r="D2584" s="1" t="s">
        <v>0</v>
      </c>
      <c r="E2584" s="1" t="s">
        <v>1</v>
      </c>
      <c r="F2584" s="1" t="s">
        <v>2</v>
      </c>
      <c r="G2584" s="1" t="s">
        <v>3</v>
      </c>
      <c r="H2584" s="1" t="s">
        <v>10</v>
      </c>
      <c r="I2584" s="1"/>
      <c r="J2584" s="1"/>
      <c r="K2584" s="1"/>
      <c r="L2584" s="28">
        <v>10</v>
      </c>
      <c r="M2584" s="31">
        <v>18.134006899999999</v>
      </c>
      <c r="N2584" s="31">
        <v>0.43814229999999998</v>
      </c>
    </row>
    <row r="2585" spans="1:14" x14ac:dyDescent="0.25">
      <c r="A2585" s="1" t="s">
        <v>310</v>
      </c>
      <c r="B2585" s="1">
        <v>1012524</v>
      </c>
      <c r="C2585" s="1">
        <v>2022</v>
      </c>
      <c r="D2585" s="1" t="s">
        <v>0</v>
      </c>
      <c r="E2585" s="1" t="s">
        <v>1</v>
      </c>
      <c r="F2585" s="1" t="s">
        <v>2</v>
      </c>
      <c r="G2585" s="1" t="s">
        <v>3</v>
      </c>
      <c r="H2585" s="1" t="s">
        <v>7</v>
      </c>
      <c r="I2585" s="1"/>
      <c r="J2585" s="1"/>
      <c r="K2585" s="1"/>
      <c r="L2585" s="28">
        <v>1488</v>
      </c>
      <c r="M2585" s="31">
        <v>118.9645999</v>
      </c>
      <c r="N2585" s="31">
        <v>2.8756753000000002</v>
      </c>
    </row>
    <row r="2586" spans="1:14" x14ac:dyDescent="0.25">
      <c r="A2586" s="1" t="s">
        <v>310</v>
      </c>
      <c r="B2586" s="1">
        <v>1012524</v>
      </c>
      <c r="C2586" s="1">
        <v>2022</v>
      </c>
      <c r="D2586" s="1" t="s">
        <v>0</v>
      </c>
      <c r="E2586" s="1" t="s">
        <v>1</v>
      </c>
      <c r="F2586" s="1" t="s">
        <v>2</v>
      </c>
      <c r="G2586" s="1" t="s">
        <v>3</v>
      </c>
      <c r="H2586" s="1" t="s">
        <v>9</v>
      </c>
      <c r="I2586" s="1"/>
      <c r="J2586" s="1"/>
      <c r="K2586" s="1"/>
      <c r="L2586" s="28">
        <v>769</v>
      </c>
      <c r="M2586" s="31">
        <v>18.8433554</v>
      </c>
      <c r="N2586" s="31">
        <v>0.45544580000000001</v>
      </c>
    </row>
    <row r="2587" spans="1:14" x14ac:dyDescent="0.25">
      <c r="A2587" s="1" t="s">
        <v>24173</v>
      </c>
      <c r="B2587" s="1">
        <v>1012526</v>
      </c>
      <c r="C2587" s="1">
        <v>2022</v>
      </c>
      <c r="D2587" s="1" t="s">
        <v>0</v>
      </c>
      <c r="E2587" s="1" t="s">
        <v>1</v>
      </c>
      <c r="F2587" s="1" t="s">
        <v>2</v>
      </c>
      <c r="G2587" s="1" t="s">
        <v>3</v>
      </c>
      <c r="H2587" s="1" t="s">
        <v>7</v>
      </c>
      <c r="I2587" s="1"/>
      <c r="J2587" s="1"/>
      <c r="K2587" s="1"/>
      <c r="L2587" s="28">
        <v>15</v>
      </c>
      <c r="M2587" s="31">
        <v>1.7016239634999999</v>
      </c>
      <c r="N2587" s="31">
        <v>6.9312548599999996E-2</v>
      </c>
    </row>
    <row r="2588" spans="1:14" x14ac:dyDescent="0.25">
      <c r="A2588" s="1" t="s">
        <v>24174</v>
      </c>
      <c r="B2588" s="1">
        <v>1012532</v>
      </c>
      <c r="C2588" s="1">
        <v>2022</v>
      </c>
      <c r="D2588" s="1" t="s">
        <v>0</v>
      </c>
      <c r="E2588" s="1" t="s">
        <v>1</v>
      </c>
      <c r="F2588" s="1" t="s">
        <v>2</v>
      </c>
      <c r="G2588" s="1" t="s">
        <v>3</v>
      </c>
      <c r="H2588" s="1" t="s">
        <v>4</v>
      </c>
      <c r="I2588" s="1"/>
      <c r="J2588" s="1"/>
      <c r="K2588" s="1"/>
      <c r="L2588" s="28">
        <v>0</v>
      </c>
      <c r="M2588" s="31">
        <v>0</v>
      </c>
      <c r="N2588" s="31">
        <v>0</v>
      </c>
    </row>
    <row r="2589" spans="1:14" x14ac:dyDescent="0.25">
      <c r="A2589" s="1" t="s">
        <v>24174</v>
      </c>
      <c r="B2589" s="1">
        <v>1012532</v>
      </c>
      <c r="C2589" s="1">
        <v>2022</v>
      </c>
      <c r="D2589" s="1" t="s">
        <v>0</v>
      </c>
      <c r="E2589" s="1" t="s">
        <v>1</v>
      </c>
      <c r="F2589" s="1" t="s">
        <v>2</v>
      </c>
      <c r="G2589" s="1" t="s">
        <v>3</v>
      </c>
      <c r="H2589" s="1" t="s">
        <v>9</v>
      </c>
      <c r="I2589" s="1"/>
      <c r="J2589" s="1"/>
      <c r="K2589" s="1"/>
      <c r="L2589" s="28">
        <v>1341</v>
      </c>
      <c r="M2589" s="31">
        <v>89.560939399999995</v>
      </c>
      <c r="N2589" s="31">
        <v>0.44653320000000002</v>
      </c>
    </row>
    <row r="2590" spans="1:14" x14ac:dyDescent="0.25">
      <c r="A2590" s="1" t="s">
        <v>24174</v>
      </c>
      <c r="B2590" s="1">
        <v>1012532</v>
      </c>
      <c r="C2590" s="1">
        <v>2022</v>
      </c>
      <c r="D2590" s="1" t="s">
        <v>0</v>
      </c>
      <c r="E2590" s="1" t="s">
        <v>1</v>
      </c>
      <c r="F2590" s="1" t="s">
        <v>2</v>
      </c>
      <c r="G2590" s="1" t="s">
        <v>3</v>
      </c>
      <c r="H2590" s="1" t="s">
        <v>10</v>
      </c>
      <c r="I2590" s="1"/>
      <c r="J2590" s="1"/>
      <c r="K2590" s="1"/>
      <c r="L2590" s="28">
        <v>0</v>
      </c>
      <c r="M2590" s="31">
        <v>0</v>
      </c>
      <c r="N2590" s="31">
        <v>0</v>
      </c>
    </row>
    <row r="2591" spans="1:14" x14ac:dyDescent="0.25">
      <c r="A2591" s="1" t="s">
        <v>24174</v>
      </c>
      <c r="B2591" s="1">
        <v>1012532</v>
      </c>
      <c r="C2591" s="1">
        <v>2022</v>
      </c>
      <c r="D2591" s="1" t="s">
        <v>0</v>
      </c>
      <c r="E2591" s="1" t="s">
        <v>1</v>
      </c>
      <c r="F2591" s="1" t="s">
        <v>2</v>
      </c>
      <c r="G2591" s="1" t="s">
        <v>3</v>
      </c>
      <c r="H2591" s="1" t="s">
        <v>5</v>
      </c>
      <c r="I2591" s="1"/>
      <c r="J2591" s="1"/>
      <c r="K2591" s="1"/>
      <c r="L2591" s="28">
        <v>0</v>
      </c>
      <c r="M2591" s="31">
        <v>0</v>
      </c>
      <c r="N2591" s="31">
        <v>0</v>
      </c>
    </row>
    <row r="2592" spans="1:14" x14ac:dyDescent="0.25">
      <c r="A2592" s="1" t="s">
        <v>24174</v>
      </c>
      <c r="B2592" s="1">
        <v>1012532</v>
      </c>
      <c r="C2592" s="1">
        <v>2022</v>
      </c>
      <c r="D2592" s="1" t="s">
        <v>0</v>
      </c>
      <c r="E2592" s="1" t="s">
        <v>1</v>
      </c>
      <c r="F2592" s="1" t="s">
        <v>2</v>
      </c>
      <c r="G2592" s="1" t="s">
        <v>3</v>
      </c>
      <c r="H2592" s="1" t="s">
        <v>7</v>
      </c>
      <c r="I2592" s="1"/>
      <c r="J2592" s="1"/>
      <c r="K2592" s="1"/>
      <c r="L2592" s="28">
        <v>457</v>
      </c>
      <c r="M2592" s="31">
        <v>12.9683361</v>
      </c>
      <c r="N2592" s="31">
        <v>6.4260899999999996E-2</v>
      </c>
    </row>
    <row r="2593" spans="1:14" x14ac:dyDescent="0.25">
      <c r="A2593" s="1" t="s">
        <v>24174</v>
      </c>
      <c r="B2593" s="1">
        <v>1012532</v>
      </c>
      <c r="C2593" s="1">
        <v>2022</v>
      </c>
      <c r="D2593" s="1" t="s">
        <v>0</v>
      </c>
      <c r="E2593" s="1" t="s">
        <v>1</v>
      </c>
      <c r="F2593" s="1" t="s">
        <v>2</v>
      </c>
      <c r="G2593" s="1" t="s">
        <v>3</v>
      </c>
      <c r="H2593" s="1" t="s">
        <v>6</v>
      </c>
      <c r="I2593" s="1"/>
      <c r="J2593" s="1"/>
      <c r="K2593" s="1"/>
      <c r="L2593" s="28">
        <v>0</v>
      </c>
      <c r="M2593" s="31">
        <v>0</v>
      </c>
      <c r="N2593" s="31">
        <v>0</v>
      </c>
    </row>
    <row r="2594" spans="1:14" x14ac:dyDescent="0.25">
      <c r="A2594" s="1" t="s">
        <v>24174</v>
      </c>
      <c r="B2594" s="1">
        <v>1012532</v>
      </c>
      <c r="C2594" s="1">
        <v>2022</v>
      </c>
      <c r="D2594" s="1" t="s">
        <v>0</v>
      </c>
      <c r="E2594" s="1" t="s">
        <v>1</v>
      </c>
      <c r="F2594" s="1" t="s">
        <v>2</v>
      </c>
      <c r="G2594" s="1" t="s">
        <v>3</v>
      </c>
      <c r="H2594" s="1" t="s">
        <v>8</v>
      </c>
      <c r="I2594" s="1"/>
      <c r="J2594" s="1"/>
      <c r="K2594" s="1"/>
      <c r="L2594" s="28">
        <v>0</v>
      </c>
      <c r="M2594" s="31">
        <v>0</v>
      </c>
      <c r="N2594" s="31">
        <v>0</v>
      </c>
    </row>
    <row r="2595" spans="1:14" x14ac:dyDescent="0.25">
      <c r="A2595" s="1" t="s">
        <v>24175</v>
      </c>
      <c r="B2595" s="1">
        <v>1012534</v>
      </c>
      <c r="C2595" s="1">
        <v>2022</v>
      </c>
      <c r="D2595" s="1" t="s">
        <v>0</v>
      </c>
      <c r="E2595" s="1" t="s">
        <v>1</v>
      </c>
      <c r="F2595" s="1" t="s">
        <v>2</v>
      </c>
      <c r="G2595" s="1" t="s">
        <v>3</v>
      </c>
      <c r="H2595" s="1" t="s">
        <v>6</v>
      </c>
      <c r="I2595" s="1"/>
      <c r="J2595" s="1"/>
      <c r="K2595" s="1"/>
      <c r="L2595" s="28">
        <v>21</v>
      </c>
      <c r="M2595" s="31">
        <v>1.9698291000000001</v>
      </c>
      <c r="N2595" s="31">
        <v>0.1381058</v>
      </c>
    </row>
    <row r="2596" spans="1:14" x14ac:dyDescent="0.25">
      <c r="A2596" s="1" t="s">
        <v>363</v>
      </c>
      <c r="B2596" s="1">
        <v>1012535</v>
      </c>
      <c r="C2596" s="1">
        <v>2022</v>
      </c>
      <c r="D2596" s="1" t="s">
        <v>865</v>
      </c>
      <c r="E2596" s="1" t="s">
        <v>23978</v>
      </c>
      <c r="F2596" s="1" t="s">
        <v>2</v>
      </c>
      <c r="G2596" s="1" t="s">
        <v>16</v>
      </c>
      <c r="H2596" s="1"/>
      <c r="I2596" s="1"/>
      <c r="J2596" s="31">
        <v>429.67617710000002</v>
      </c>
      <c r="K2596" s="31">
        <v>62.172173800000003</v>
      </c>
      <c r="L2596" s="28"/>
      <c r="M2596" s="31">
        <v>429.67617710000002</v>
      </c>
      <c r="N2596" s="31">
        <v>62.172173800000003</v>
      </c>
    </row>
    <row r="2597" spans="1:14" x14ac:dyDescent="0.25">
      <c r="A2597" s="1" t="s">
        <v>363</v>
      </c>
      <c r="B2597" s="1">
        <v>1012535</v>
      </c>
      <c r="C2597" s="1">
        <v>2022</v>
      </c>
      <c r="D2597" s="1" t="s">
        <v>0</v>
      </c>
      <c r="E2597" s="1" t="s">
        <v>1</v>
      </c>
      <c r="F2597" s="1" t="s">
        <v>2</v>
      </c>
      <c r="G2597" s="1" t="s">
        <v>16</v>
      </c>
      <c r="H2597" s="1" t="s">
        <v>7</v>
      </c>
      <c r="I2597" s="1"/>
      <c r="J2597" s="1"/>
      <c r="K2597" s="1"/>
      <c r="L2597" s="28">
        <v>166</v>
      </c>
      <c r="M2597" s="31">
        <v>2.8058258</v>
      </c>
      <c r="N2597" s="31">
        <v>0.40599010000000002</v>
      </c>
    </row>
    <row r="2598" spans="1:14" x14ac:dyDescent="0.25">
      <c r="A2598" s="1" t="s">
        <v>363</v>
      </c>
      <c r="B2598" s="1">
        <v>1012535</v>
      </c>
      <c r="C2598" s="1">
        <v>2022</v>
      </c>
      <c r="D2598" s="1" t="s">
        <v>0</v>
      </c>
      <c r="E2598" s="1" t="s">
        <v>1</v>
      </c>
      <c r="F2598" s="1" t="s">
        <v>2</v>
      </c>
      <c r="G2598" s="1" t="s">
        <v>16</v>
      </c>
      <c r="H2598" s="1" t="s">
        <v>9</v>
      </c>
      <c r="I2598" s="1"/>
      <c r="J2598" s="1"/>
      <c r="K2598" s="1"/>
      <c r="L2598" s="28">
        <v>98</v>
      </c>
      <c r="M2598" s="31">
        <v>0.1618571</v>
      </c>
      <c r="N2598" s="31">
        <v>2.342E-2</v>
      </c>
    </row>
    <row r="2599" spans="1:14" x14ac:dyDescent="0.25">
      <c r="A2599" s="1" t="s">
        <v>363</v>
      </c>
      <c r="B2599" s="1">
        <v>1012535</v>
      </c>
      <c r="C2599" s="1">
        <v>2022</v>
      </c>
      <c r="D2599" s="1" t="s">
        <v>0</v>
      </c>
      <c r="E2599" s="1" t="s">
        <v>1</v>
      </c>
      <c r="F2599" s="1" t="s">
        <v>2</v>
      </c>
      <c r="G2599" s="1" t="s">
        <v>16</v>
      </c>
      <c r="H2599" s="1" t="s">
        <v>6</v>
      </c>
      <c r="I2599" s="1"/>
      <c r="J2599" s="1"/>
      <c r="K2599" s="1"/>
      <c r="L2599" s="28">
        <v>1</v>
      </c>
      <c r="M2599" s="31">
        <v>17.3087163</v>
      </c>
      <c r="N2599" s="31">
        <v>2.5044919000000001</v>
      </c>
    </row>
    <row r="2600" spans="1:14" x14ac:dyDescent="0.25">
      <c r="A2600" s="1" t="s">
        <v>24176</v>
      </c>
      <c r="B2600" s="1">
        <v>1012538</v>
      </c>
      <c r="C2600" s="1">
        <v>2022</v>
      </c>
      <c r="D2600" s="1" t="s">
        <v>0</v>
      </c>
      <c r="E2600" s="1" t="s">
        <v>1</v>
      </c>
      <c r="F2600" s="1" t="s">
        <v>2</v>
      </c>
      <c r="G2600" s="1" t="s">
        <v>3</v>
      </c>
      <c r="H2600" s="1" t="s">
        <v>10</v>
      </c>
      <c r="I2600" s="1"/>
      <c r="J2600" s="1"/>
      <c r="K2600" s="1"/>
      <c r="L2600" s="28">
        <v>5</v>
      </c>
      <c r="M2600" s="31">
        <v>0.73515109999999995</v>
      </c>
      <c r="N2600" s="31">
        <v>3.8276E-3</v>
      </c>
    </row>
    <row r="2601" spans="1:14" x14ac:dyDescent="0.25">
      <c r="A2601" s="1" t="s">
        <v>24176</v>
      </c>
      <c r="B2601" s="1">
        <v>1012538</v>
      </c>
      <c r="C2601" s="1">
        <v>2022</v>
      </c>
      <c r="D2601" s="1" t="s">
        <v>0</v>
      </c>
      <c r="E2601" s="1" t="s">
        <v>1</v>
      </c>
      <c r="F2601" s="1" t="s">
        <v>2</v>
      </c>
      <c r="G2601" s="1" t="s">
        <v>3</v>
      </c>
      <c r="H2601" s="1" t="s">
        <v>4</v>
      </c>
      <c r="I2601" s="1"/>
      <c r="J2601" s="1"/>
      <c r="K2601" s="1"/>
      <c r="L2601" s="28">
        <v>0</v>
      </c>
      <c r="M2601" s="31">
        <v>0</v>
      </c>
      <c r="N2601" s="31">
        <v>0</v>
      </c>
    </row>
    <row r="2602" spans="1:14" x14ac:dyDescent="0.25">
      <c r="A2602" s="1" t="s">
        <v>24176</v>
      </c>
      <c r="B2602" s="1">
        <v>1012538</v>
      </c>
      <c r="C2602" s="1">
        <v>2022</v>
      </c>
      <c r="D2602" s="1" t="s">
        <v>0</v>
      </c>
      <c r="E2602" s="1" t="s">
        <v>1</v>
      </c>
      <c r="F2602" s="1" t="s">
        <v>2</v>
      </c>
      <c r="G2602" s="1" t="s">
        <v>3</v>
      </c>
      <c r="H2602" s="1" t="s">
        <v>6</v>
      </c>
      <c r="I2602" s="1"/>
      <c r="J2602" s="1"/>
      <c r="K2602" s="1"/>
      <c r="L2602" s="28">
        <v>158</v>
      </c>
      <c r="M2602" s="31">
        <v>21.082430299999999</v>
      </c>
      <c r="N2602" s="31">
        <v>0.1015163</v>
      </c>
    </row>
    <row r="2603" spans="1:14" x14ac:dyDescent="0.25">
      <c r="A2603" s="1" t="s">
        <v>24176</v>
      </c>
      <c r="B2603" s="1">
        <v>1012538</v>
      </c>
      <c r="C2603" s="1">
        <v>2022</v>
      </c>
      <c r="D2603" s="1" t="s">
        <v>0</v>
      </c>
      <c r="E2603" s="1" t="s">
        <v>1</v>
      </c>
      <c r="F2603" s="1" t="s">
        <v>2</v>
      </c>
      <c r="G2603" s="1" t="s">
        <v>3</v>
      </c>
      <c r="H2603" s="1" t="s">
        <v>8</v>
      </c>
      <c r="I2603" s="1"/>
      <c r="J2603" s="1"/>
      <c r="K2603" s="1"/>
      <c r="L2603" s="28">
        <v>0</v>
      </c>
      <c r="M2603" s="31">
        <v>0</v>
      </c>
      <c r="N2603" s="31">
        <v>0</v>
      </c>
    </row>
    <row r="2604" spans="1:14" x14ac:dyDescent="0.25">
      <c r="A2604" s="1" t="s">
        <v>24176</v>
      </c>
      <c r="B2604" s="1">
        <v>1012538</v>
      </c>
      <c r="C2604" s="1">
        <v>2022</v>
      </c>
      <c r="D2604" s="1" t="s">
        <v>0</v>
      </c>
      <c r="E2604" s="1" t="s">
        <v>1</v>
      </c>
      <c r="F2604" s="1" t="s">
        <v>2</v>
      </c>
      <c r="G2604" s="1" t="s">
        <v>3</v>
      </c>
      <c r="H2604" s="1" t="s">
        <v>5</v>
      </c>
      <c r="I2604" s="1"/>
      <c r="J2604" s="1"/>
      <c r="K2604" s="1"/>
      <c r="L2604" s="28">
        <v>3</v>
      </c>
      <c r="M2604" s="31">
        <v>0.23307559999999999</v>
      </c>
      <c r="N2604" s="31">
        <v>8.1479999999999996E-4</v>
      </c>
    </row>
    <row r="2605" spans="1:14" x14ac:dyDescent="0.25">
      <c r="A2605" s="1" t="s">
        <v>24176</v>
      </c>
      <c r="B2605" s="1">
        <v>1012538</v>
      </c>
      <c r="C2605" s="1">
        <v>2022</v>
      </c>
      <c r="D2605" s="1" t="s">
        <v>0</v>
      </c>
      <c r="E2605" s="1" t="s">
        <v>1</v>
      </c>
      <c r="F2605" s="1" t="s">
        <v>2</v>
      </c>
      <c r="G2605" s="1" t="s">
        <v>3</v>
      </c>
      <c r="H2605" s="1" t="s">
        <v>7</v>
      </c>
      <c r="I2605" s="1"/>
      <c r="J2605" s="1"/>
      <c r="K2605" s="1"/>
      <c r="L2605" s="28">
        <v>116</v>
      </c>
      <c r="M2605" s="31">
        <v>10.690058499999999</v>
      </c>
      <c r="N2605" s="31">
        <v>6.1080200000000001E-2</v>
      </c>
    </row>
    <row r="2606" spans="1:14" x14ac:dyDescent="0.25">
      <c r="A2606" s="1" t="s">
        <v>24176</v>
      </c>
      <c r="B2606" s="1">
        <v>1012538</v>
      </c>
      <c r="C2606" s="1">
        <v>2022</v>
      </c>
      <c r="D2606" s="1" t="s">
        <v>0</v>
      </c>
      <c r="E2606" s="1" t="s">
        <v>1</v>
      </c>
      <c r="F2606" s="1" t="s">
        <v>2</v>
      </c>
      <c r="G2606" s="1" t="s">
        <v>3</v>
      </c>
      <c r="H2606" s="1" t="s">
        <v>9</v>
      </c>
      <c r="I2606" s="1"/>
      <c r="J2606" s="1"/>
      <c r="K2606" s="1"/>
      <c r="L2606" s="28">
        <v>88</v>
      </c>
      <c r="M2606" s="31">
        <v>0.92601160000000005</v>
      </c>
      <c r="N2606" s="31">
        <v>3.2442999999999999E-3</v>
      </c>
    </row>
    <row r="2607" spans="1:14" x14ac:dyDescent="0.25">
      <c r="A2607" s="1" t="s">
        <v>1454</v>
      </c>
      <c r="B2607" s="1">
        <v>1012539</v>
      </c>
      <c r="C2607" s="1">
        <v>2022</v>
      </c>
      <c r="D2607" s="1" t="s">
        <v>0</v>
      </c>
      <c r="E2607" s="1" t="s">
        <v>1</v>
      </c>
      <c r="F2607" s="1" t="s">
        <v>2</v>
      </c>
      <c r="G2607" s="1" t="s">
        <v>3</v>
      </c>
      <c r="H2607" s="1" t="s">
        <v>6</v>
      </c>
      <c r="I2607" s="1"/>
      <c r="J2607" s="1"/>
      <c r="K2607" s="1"/>
      <c r="L2607" s="28">
        <v>5</v>
      </c>
      <c r="M2607" s="31">
        <v>13.27</v>
      </c>
      <c r="N2607" s="31">
        <v>0.2</v>
      </c>
    </row>
    <row r="2608" spans="1:14" x14ac:dyDescent="0.25">
      <c r="A2608" s="1" t="s">
        <v>24177</v>
      </c>
      <c r="B2608" s="1">
        <v>1012544</v>
      </c>
      <c r="C2608" s="1">
        <v>2022</v>
      </c>
      <c r="D2608" s="1" t="s">
        <v>0</v>
      </c>
      <c r="E2608" s="1" t="s">
        <v>1</v>
      </c>
      <c r="F2608" s="1" t="s">
        <v>2</v>
      </c>
      <c r="G2608" s="1" t="s">
        <v>3</v>
      </c>
      <c r="H2608" s="1" t="s">
        <v>7</v>
      </c>
      <c r="I2608" s="1"/>
      <c r="J2608" s="1"/>
      <c r="K2608" s="1"/>
      <c r="L2608" s="28">
        <v>208</v>
      </c>
      <c r="M2608" s="31">
        <v>12.331946800000001</v>
      </c>
      <c r="N2608" s="31">
        <v>0.36612729999999999</v>
      </c>
    </row>
    <row r="2609" spans="1:14" x14ac:dyDescent="0.25">
      <c r="A2609" s="1" t="s">
        <v>24178</v>
      </c>
      <c r="B2609" s="1">
        <v>1012545</v>
      </c>
      <c r="C2609" s="1">
        <v>2022</v>
      </c>
      <c r="D2609" s="1" t="s">
        <v>0</v>
      </c>
      <c r="E2609" s="1" t="s">
        <v>1</v>
      </c>
      <c r="F2609" s="1" t="s">
        <v>2</v>
      </c>
      <c r="G2609" s="1" t="s">
        <v>3</v>
      </c>
      <c r="H2609" s="1" t="s">
        <v>7</v>
      </c>
      <c r="I2609" s="1"/>
      <c r="J2609" s="1"/>
      <c r="K2609" s="1"/>
      <c r="L2609" s="28">
        <v>656</v>
      </c>
      <c r="M2609" s="31">
        <v>66.830624900000004</v>
      </c>
      <c r="N2609" s="31">
        <v>14.7131025</v>
      </c>
    </row>
    <row r="2610" spans="1:14" x14ac:dyDescent="0.25">
      <c r="A2610" s="1" t="s">
        <v>24178</v>
      </c>
      <c r="B2610" s="1">
        <v>1012545</v>
      </c>
      <c r="C2610" s="1">
        <v>2022</v>
      </c>
      <c r="D2610" s="1" t="s">
        <v>0</v>
      </c>
      <c r="E2610" s="1" t="s">
        <v>1</v>
      </c>
      <c r="F2610" s="1" t="s">
        <v>2</v>
      </c>
      <c r="G2610" s="1" t="s">
        <v>3</v>
      </c>
      <c r="H2610" s="1" t="s">
        <v>9</v>
      </c>
      <c r="I2610" s="1"/>
      <c r="J2610" s="1"/>
      <c r="K2610" s="1"/>
      <c r="L2610" s="28">
        <v>68</v>
      </c>
      <c r="M2610" s="31">
        <v>0.20289869999999999</v>
      </c>
      <c r="N2610" s="31">
        <v>3.5181499999999997E-2</v>
      </c>
    </row>
    <row r="2611" spans="1:14" x14ac:dyDescent="0.25">
      <c r="A2611" s="1" t="s">
        <v>24179</v>
      </c>
      <c r="B2611" s="1">
        <v>1012546</v>
      </c>
      <c r="C2611" s="1">
        <v>2022</v>
      </c>
      <c r="D2611" s="1" t="s">
        <v>0</v>
      </c>
      <c r="E2611" s="1" t="s">
        <v>1</v>
      </c>
      <c r="F2611" s="1" t="s">
        <v>2</v>
      </c>
      <c r="G2611" s="1" t="s">
        <v>3</v>
      </c>
      <c r="H2611" s="1" t="s">
        <v>7</v>
      </c>
      <c r="I2611" s="1"/>
      <c r="J2611" s="1"/>
      <c r="K2611" s="1"/>
      <c r="L2611" s="28">
        <v>30</v>
      </c>
      <c r="M2611" s="31">
        <v>0.9</v>
      </c>
      <c r="N2611" s="31">
        <v>0</v>
      </c>
    </row>
    <row r="2612" spans="1:14" x14ac:dyDescent="0.25">
      <c r="A2612" s="1" t="s">
        <v>24179</v>
      </c>
      <c r="B2612" s="1">
        <v>1012546</v>
      </c>
      <c r="C2612" s="1">
        <v>2022</v>
      </c>
      <c r="D2612" s="1" t="s">
        <v>0</v>
      </c>
      <c r="E2612" s="1" t="s">
        <v>1</v>
      </c>
      <c r="F2612" s="1" t="s">
        <v>2</v>
      </c>
      <c r="G2612" s="1" t="s">
        <v>3</v>
      </c>
      <c r="H2612" s="1" t="s">
        <v>6</v>
      </c>
      <c r="I2612" s="1"/>
      <c r="J2612" s="1"/>
      <c r="K2612" s="1"/>
      <c r="L2612" s="28">
        <v>116</v>
      </c>
      <c r="M2612" s="31">
        <v>11.28</v>
      </c>
      <c r="N2612" s="31">
        <v>0.2</v>
      </c>
    </row>
    <row r="2613" spans="1:14" x14ac:dyDescent="0.25">
      <c r="A2613" s="1" t="s">
        <v>24179</v>
      </c>
      <c r="B2613" s="1">
        <v>1012546</v>
      </c>
      <c r="C2613" s="1">
        <v>2022</v>
      </c>
      <c r="D2613" s="1" t="s">
        <v>0</v>
      </c>
      <c r="E2613" s="1" t="s">
        <v>1</v>
      </c>
      <c r="F2613" s="1" t="s">
        <v>2</v>
      </c>
      <c r="G2613" s="1" t="s">
        <v>3</v>
      </c>
      <c r="H2613" s="1" t="s">
        <v>8</v>
      </c>
      <c r="I2613" s="1"/>
      <c r="J2613" s="1"/>
      <c r="K2613" s="1"/>
      <c r="L2613" s="28">
        <v>108</v>
      </c>
      <c r="M2613" s="31">
        <v>0.06</v>
      </c>
      <c r="N2613" s="31">
        <v>0</v>
      </c>
    </row>
    <row r="2614" spans="1:14" x14ac:dyDescent="0.25">
      <c r="A2614" s="1" t="s">
        <v>24179</v>
      </c>
      <c r="B2614" s="1">
        <v>1012546</v>
      </c>
      <c r="C2614" s="1">
        <v>2022</v>
      </c>
      <c r="D2614" s="1" t="s">
        <v>0</v>
      </c>
      <c r="E2614" s="1" t="s">
        <v>1</v>
      </c>
      <c r="F2614" s="1" t="s">
        <v>2</v>
      </c>
      <c r="G2614" s="1" t="s">
        <v>3</v>
      </c>
      <c r="H2614" s="1" t="s">
        <v>4</v>
      </c>
      <c r="I2614" s="1"/>
      <c r="J2614" s="1"/>
      <c r="K2614" s="1"/>
      <c r="L2614" s="28">
        <v>51</v>
      </c>
      <c r="M2614" s="31">
        <v>0.17</v>
      </c>
      <c r="N2614" s="31">
        <v>0</v>
      </c>
    </row>
    <row r="2615" spans="1:14" x14ac:dyDescent="0.25">
      <c r="A2615" s="1" t="s">
        <v>24180</v>
      </c>
      <c r="B2615" s="1">
        <v>1012551</v>
      </c>
      <c r="C2615" s="1">
        <v>2022</v>
      </c>
      <c r="D2615" s="1" t="s">
        <v>0</v>
      </c>
      <c r="E2615" s="1" t="s">
        <v>1</v>
      </c>
      <c r="F2615" s="1" t="s">
        <v>2</v>
      </c>
      <c r="G2615" s="1" t="s">
        <v>3</v>
      </c>
      <c r="H2615" s="1" t="s">
        <v>7</v>
      </c>
      <c r="I2615" s="1"/>
      <c r="J2615" s="1"/>
      <c r="K2615" s="1"/>
      <c r="L2615" s="28">
        <v>25038</v>
      </c>
      <c r="M2615" s="31">
        <v>318.70104279999998</v>
      </c>
      <c r="N2615" s="31">
        <v>24.019480300000001</v>
      </c>
    </row>
    <row r="2616" spans="1:14" x14ac:dyDescent="0.25">
      <c r="A2616" s="1" t="s">
        <v>24180</v>
      </c>
      <c r="B2616" s="1">
        <v>1012551</v>
      </c>
      <c r="C2616" s="1">
        <v>2022</v>
      </c>
      <c r="D2616" s="1" t="s">
        <v>0</v>
      </c>
      <c r="E2616" s="1" t="s">
        <v>1</v>
      </c>
      <c r="F2616" s="1" t="s">
        <v>2</v>
      </c>
      <c r="G2616" s="1" t="s">
        <v>3</v>
      </c>
      <c r="H2616" s="1" t="s">
        <v>4</v>
      </c>
      <c r="I2616" s="1"/>
      <c r="J2616" s="1"/>
      <c r="K2616" s="1"/>
      <c r="L2616" s="28">
        <v>70</v>
      </c>
      <c r="M2616" s="31">
        <v>41.534791400000003</v>
      </c>
      <c r="N2616" s="31">
        <v>3.4471574999999999</v>
      </c>
    </row>
    <row r="2617" spans="1:14" x14ac:dyDescent="0.25">
      <c r="A2617" s="1" t="s">
        <v>365</v>
      </c>
      <c r="B2617" s="1">
        <v>1012552</v>
      </c>
      <c r="C2617" s="1">
        <v>2022</v>
      </c>
      <c r="D2617" s="1" t="s">
        <v>0</v>
      </c>
      <c r="E2617" s="1" t="s">
        <v>1</v>
      </c>
      <c r="F2617" s="1" t="s">
        <v>2</v>
      </c>
      <c r="G2617" s="1" t="s">
        <v>3</v>
      </c>
      <c r="H2617" s="1" t="s">
        <v>7</v>
      </c>
      <c r="I2617" s="1"/>
      <c r="J2617" s="1"/>
      <c r="K2617" s="1"/>
      <c r="L2617" s="28">
        <v>5573</v>
      </c>
      <c r="M2617" s="31">
        <v>226.54</v>
      </c>
      <c r="N2617" s="31">
        <v>9.3000000000000007</v>
      </c>
    </row>
    <row r="2618" spans="1:14" x14ac:dyDescent="0.25">
      <c r="A2618" s="1" t="s">
        <v>393</v>
      </c>
      <c r="B2618" s="1">
        <v>1012558</v>
      </c>
      <c r="C2618" s="1">
        <v>2022</v>
      </c>
      <c r="D2618" s="1" t="s">
        <v>865</v>
      </c>
      <c r="E2618" s="1" t="s">
        <v>23978</v>
      </c>
      <c r="F2618" s="1" t="s">
        <v>2</v>
      </c>
      <c r="G2618" s="1" t="s">
        <v>16</v>
      </c>
      <c r="H2618" s="1"/>
      <c r="I2618" s="1"/>
      <c r="J2618" s="31">
        <v>25.311036099999999</v>
      </c>
      <c r="K2618" s="31">
        <v>866.15828959999999</v>
      </c>
      <c r="L2618" s="28"/>
      <c r="M2618" s="31">
        <v>25.311036099999999</v>
      </c>
      <c r="N2618" s="31">
        <v>866.15828959999999</v>
      </c>
    </row>
    <row r="2619" spans="1:14" x14ac:dyDescent="0.25">
      <c r="A2619" s="1" t="s">
        <v>393</v>
      </c>
      <c r="B2619" s="1">
        <v>1012558</v>
      </c>
      <c r="C2619" s="1">
        <v>2022</v>
      </c>
      <c r="D2619" s="1" t="s">
        <v>0</v>
      </c>
      <c r="E2619" s="1" t="s">
        <v>1</v>
      </c>
      <c r="F2619" s="1" t="s">
        <v>2</v>
      </c>
      <c r="G2619" s="1" t="s">
        <v>16</v>
      </c>
      <c r="H2619" s="1" t="s">
        <v>7</v>
      </c>
      <c r="I2619" s="1"/>
      <c r="J2619" s="1"/>
      <c r="K2619" s="1"/>
      <c r="L2619" s="28">
        <v>57</v>
      </c>
      <c r="M2619" s="31">
        <v>0.65560050000000003</v>
      </c>
      <c r="N2619" s="31">
        <v>9.2625452999999993</v>
      </c>
    </row>
    <row r="2620" spans="1:14" x14ac:dyDescent="0.25">
      <c r="A2620" s="1" t="s">
        <v>393</v>
      </c>
      <c r="B2620" s="1">
        <v>1012558</v>
      </c>
      <c r="C2620" s="1">
        <v>2022</v>
      </c>
      <c r="D2620" s="1" t="s">
        <v>0</v>
      </c>
      <c r="E2620" s="1" t="s">
        <v>1</v>
      </c>
      <c r="F2620" s="1" t="s">
        <v>2</v>
      </c>
      <c r="G2620" s="1" t="s">
        <v>16</v>
      </c>
      <c r="H2620" s="1" t="s">
        <v>7</v>
      </c>
      <c r="I2620" s="1"/>
      <c r="J2620" s="1"/>
      <c r="K2620" s="1"/>
      <c r="L2620" s="28">
        <v>48</v>
      </c>
      <c r="M2620" s="31">
        <v>0.4197343</v>
      </c>
      <c r="N2620" s="31">
        <v>5.2689858000000003</v>
      </c>
    </row>
    <row r="2621" spans="1:14" x14ac:dyDescent="0.25">
      <c r="A2621" s="1" t="s">
        <v>393</v>
      </c>
      <c r="B2621" s="1">
        <v>1012558</v>
      </c>
      <c r="C2621" s="1">
        <v>2022</v>
      </c>
      <c r="D2621" s="1" t="s">
        <v>0</v>
      </c>
      <c r="E2621" s="1" t="s">
        <v>1</v>
      </c>
      <c r="F2621" s="1" t="s">
        <v>2</v>
      </c>
      <c r="G2621" s="1" t="s">
        <v>16</v>
      </c>
      <c r="H2621" s="1" t="s">
        <v>7</v>
      </c>
      <c r="I2621" s="1"/>
      <c r="J2621" s="1"/>
      <c r="K2621" s="1"/>
      <c r="L2621" s="28">
        <v>79</v>
      </c>
      <c r="M2621" s="31">
        <v>0.51022889999999999</v>
      </c>
      <c r="N2621" s="31">
        <v>7.9982441</v>
      </c>
    </row>
    <row r="2622" spans="1:14" x14ac:dyDescent="0.25">
      <c r="A2622" s="1" t="s">
        <v>393</v>
      </c>
      <c r="B2622" s="1">
        <v>1012558</v>
      </c>
      <c r="C2622" s="1">
        <v>2022</v>
      </c>
      <c r="D2622" s="1" t="s">
        <v>0</v>
      </c>
      <c r="E2622" s="1" t="s">
        <v>1</v>
      </c>
      <c r="F2622" s="1" t="s">
        <v>2</v>
      </c>
      <c r="G2622" s="1" t="s">
        <v>16</v>
      </c>
      <c r="H2622" s="1" t="s">
        <v>7</v>
      </c>
      <c r="I2622" s="1"/>
      <c r="J2622" s="1"/>
      <c r="K2622" s="1"/>
      <c r="L2622" s="28">
        <v>46</v>
      </c>
      <c r="M2622" s="31">
        <v>0.69092469999999995</v>
      </c>
      <c r="N2622" s="31">
        <v>6.8989400999999999</v>
      </c>
    </row>
    <row r="2623" spans="1:14" x14ac:dyDescent="0.25">
      <c r="A2623" s="1" t="s">
        <v>393</v>
      </c>
      <c r="B2623" s="1">
        <v>1012558</v>
      </c>
      <c r="C2623" s="1">
        <v>2022</v>
      </c>
      <c r="D2623" s="1" t="s">
        <v>0</v>
      </c>
      <c r="E2623" s="1" t="s">
        <v>1</v>
      </c>
      <c r="F2623" s="1" t="s">
        <v>2</v>
      </c>
      <c r="G2623" s="1" t="s">
        <v>16</v>
      </c>
      <c r="H2623" s="1" t="s">
        <v>7</v>
      </c>
      <c r="I2623" s="1"/>
      <c r="J2623" s="1"/>
      <c r="K2623" s="1"/>
      <c r="L2623" s="28">
        <v>67</v>
      </c>
      <c r="M2623" s="31">
        <v>0.110681</v>
      </c>
      <c r="N2623" s="31">
        <v>7.8048533999999998</v>
      </c>
    </row>
    <row r="2624" spans="1:14" x14ac:dyDescent="0.25">
      <c r="A2624" s="1" t="s">
        <v>364</v>
      </c>
      <c r="B2624" s="1">
        <v>1012559</v>
      </c>
      <c r="C2624" s="1">
        <v>2022</v>
      </c>
      <c r="D2624" s="1" t="s">
        <v>0</v>
      </c>
      <c r="E2624" s="1" t="s">
        <v>1</v>
      </c>
      <c r="F2624" s="1" t="s">
        <v>2</v>
      </c>
      <c r="G2624" s="1" t="s">
        <v>3</v>
      </c>
      <c r="H2624" s="1" t="s">
        <v>7</v>
      </c>
      <c r="I2624" s="1"/>
      <c r="J2624" s="1"/>
      <c r="K2624" s="1"/>
      <c r="L2624" s="28">
        <v>4</v>
      </c>
      <c r="M2624" s="31">
        <v>0.19</v>
      </c>
      <c r="N2624" s="31">
        <v>0</v>
      </c>
    </row>
    <row r="2625" spans="1:14" x14ac:dyDescent="0.25">
      <c r="A2625" s="1" t="s">
        <v>391</v>
      </c>
      <c r="B2625" s="1">
        <v>1012560</v>
      </c>
      <c r="C2625" s="1">
        <v>2022</v>
      </c>
      <c r="D2625" s="1" t="s">
        <v>0</v>
      </c>
      <c r="E2625" s="1" t="s">
        <v>1</v>
      </c>
      <c r="F2625" s="1" t="s">
        <v>2</v>
      </c>
      <c r="G2625" s="1" t="s">
        <v>3</v>
      </c>
      <c r="H2625" s="1" t="s">
        <v>7</v>
      </c>
      <c r="I2625" s="1"/>
      <c r="J2625" s="1"/>
      <c r="K2625" s="1"/>
      <c r="L2625" s="28">
        <v>362</v>
      </c>
      <c r="M2625" s="31">
        <v>18.93</v>
      </c>
      <c r="N2625" s="31">
        <v>0.1</v>
      </c>
    </row>
    <row r="2626" spans="1:14" x14ac:dyDescent="0.25">
      <c r="A2626" s="1" t="s">
        <v>24181</v>
      </c>
      <c r="B2626" s="1">
        <v>1012562</v>
      </c>
      <c r="C2626" s="1">
        <v>2022</v>
      </c>
      <c r="D2626" s="1" t="s">
        <v>0</v>
      </c>
      <c r="E2626" s="1" t="s">
        <v>1</v>
      </c>
      <c r="F2626" s="1" t="s">
        <v>2</v>
      </c>
      <c r="G2626" s="1" t="s">
        <v>3</v>
      </c>
      <c r="H2626" s="1" t="s">
        <v>7</v>
      </c>
      <c r="I2626" s="1"/>
      <c r="J2626" s="1"/>
      <c r="K2626" s="1"/>
      <c r="L2626" s="28">
        <v>167</v>
      </c>
      <c r="M2626" s="31">
        <v>3.1189833999999999</v>
      </c>
      <c r="N2626" s="31">
        <v>1.1986437999999999</v>
      </c>
    </row>
    <row r="2627" spans="1:14" x14ac:dyDescent="0.25">
      <c r="A2627" s="1" t="s">
        <v>24182</v>
      </c>
      <c r="B2627" s="1">
        <v>1012563</v>
      </c>
      <c r="C2627" s="1">
        <v>2022</v>
      </c>
      <c r="D2627" s="1" t="s">
        <v>0</v>
      </c>
      <c r="E2627" s="1" t="s">
        <v>1</v>
      </c>
      <c r="F2627" s="1" t="s">
        <v>2</v>
      </c>
      <c r="G2627" s="1" t="s">
        <v>3</v>
      </c>
      <c r="H2627" s="1" t="s">
        <v>4</v>
      </c>
      <c r="I2627" s="1"/>
      <c r="J2627" s="1"/>
      <c r="K2627" s="1"/>
      <c r="L2627" s="28">
        <v>0</v>
      </c>
      <c r="M2627" s="31">
        <v>0</v>
      </c>
      <c r="N2627" s="31">
        <v>0</v>
      </c>
    </row>
    <row r="2628" spans="1:14" x14ac:dyDescent="0.25">
      <c r="A2628" s="1" t="s">
        <v>24182</v>
      </c>
      <c r="B2628" s="1">
        <v>1012563</v>
      </c>
      <c r="C2628" s="1">
        <v>2022</v>
      </c>
      <c r="D2628" s="1" t="s">
        <v>0</v>
      </c>
      <c r="E2628" s="1" t="s">
        <v>1</v>
      </c>
      <c r="F2628" s="1" t="s">
        <v>2</v>
      </c>
      <c r="G2628" s="1" t="s">
        <v>3</v>
      </c>
      <c r="H2628" s="1" t="s">
        <v>7</v>
      </c>
      <c r="I2628" s="1"/>
      <c r="J2628" s="1"/>
      <c r="K2628" s="1"/>
      <c r="L2628" s="28">
        <v>324</v>
      </c>
      <c r="M2628" s="31">
        <v>8.4208107999999999</v>
      </c>
      <c r="N2628" s="31">
        <v>3.6992400000000002E-2</v>
      </c>
    </row>
    <row r="2629" spans="1:14" x14ac:dyDescent="0.25">
      <c r="A2629" s="1" t="s">
        <v>24182</v>
      </c>
      <c r="B2629" s="1">
        <v>1012563</v>
      </c>
      <c r="C2629" s="1">
        <v>2022</v>
      </c>
      <c r="D2629" s="1" t="s">
        <v>0</v>
      </c>
      <c r="E2629" s="1" t="s">
        <v>1</v>
      </c>
      <c r="F2629" s="1" t="s">
        <v>2</v>
      </c>
      <c r="G2629" s="1" t="s">
        <v>3</v>
      </c>
      <c r="H2629" s="1" t="s">
        <v>6</v>
      </c>
      <c r="I2629" s="1"/>
      <c r="J2629" s="1"/>
      <c r="K2629" s="1"/>
      <c r="L2629" s="28">
        <v>3</v>
      </c>
      <c r="M2629" s="31">
        <v>2.6473206</v>
      </c>
      <c r="N2629" s="31">
        <v>1.0692E-2</v>
      </c>
    </row>
    <row r="2630" spans="1:14" x14ac:dyDescent="0.25">
      <c r="A2630" s="1" t="s">
        <v>24182</v>
      </c>
      <c r="B2630" s="1">
        <v>1012563</v>
      </c>
      <c r="C2630" s="1">
        <v>2022</v>
      </c>
      <c r="D2630" s="1" t="s">
        <v>0</v>
      </c>
      <c r="E2630" s="1" t="s">
        <v>1</v>
      </c>
      <c r="F2630" s="1" t="s">
        <v>2</v>
      </c>
      <c r="G2630" s="1" t="s">
        <v>3</v>
      </c>
      <c r="H2630" s="1" t="s">
        <v>10</v>
      </c>
      <c r="I2630" s="1"/>
      <c r="J2630" s="1"/>
      <c r="K2630" s="1"/>
      <c r="L2630" s="28">
        <v>0</v>
      </c>
      <c r="M2630" s="31">
        <v>0</v>
      </c>
      <c r="N2630" s="31">
        <v>0</v>
      </c>
    </row>
    <row r="2631" spans="1:14" x14ac:dyDescent="0.25">
      <c r="A2631" s="1" t="s">
        <v>24182</v>
      </c>
      <c r="B2631" s="1">
        <v>1012563</v>
      </c>
      <c r="C2631" s="1">
        <v>2022</v>
      </c>
      <c r="D2631" s="1" t="s">
        <v>0</v>
      </c>
      <c r="E2631" s="1" t="s">
        <v>1</v>
      </c>
      <c r="F2631" s="1" t="s">
        <v>2</v>
      </c>
      <c r="G2631" s="1" t="s">
        <v>3</v>
      </c>
      <c r="H2631" s="1" t="s">
        <v>8</v>
      </c>
      <c r="I2631" s="1"/>
      <c r="J2631" s="1"/>
      <c r="K2631" s="1"/>
      <c r="L2631" s="28">
        <v>0</v>
      </c>
      <c r="M2631" s="31">
        <v>0</v>
      </c>
      <c r="N2631" s="31">
        <v>0</v>
      </c>
    </row>
    <row r="2632" spans="1:14" x14ac:dyDescent="0.25">
      <c r="A2632" s="1" t="s">
        <v>24182</v>
      </c>
      <c r="B2632" s="1">
        <v>1012563</v>
      </c>
      <c r="C2632" s="1">
        <v>2022</v>
      </c>
      <c r="D2632" s="1" t="s">
        <v>0</v>
      </c>
      <c r="E2632" s="1" t="s">
        <v>1</v>
      </c>
      <c r="F2632" s="1" t="s">
        <v>2</v>
      </c>
      <c r="G2632" s="1" t="s">
        <v>3</v>
      </c>
      <c r="H2632" s="1" t="s">
        <v>5</v>
      </c>
      <c r="I2632" s="1"/>
      <c r="J2632" s="1"/>
      <c r="K2632" s="1"/>
      <c r="L2632" s="28">
        <v>0</v>
      </c>
      <c r="M2632" s="31">
        <v>0</v>
      </c>
      <c r="N2632" s="31">
        <v>0</v>
      </c>
    </row>
    <row r="2633" spans="1:14" x14ac:dyDescent="0.25">
      <c r="A2633" s="1" t="s">
        <v>24182</v>
      </c>
      <c r="B2633" s="1">
        <v>1012563</v>
      </c>
      <c r="C2633" s="1">
        <v>2022</v>
      </c>
      <c r="D2633" s="1" t="s">
        <v>0</v>
      </c>
      <c r="E2633" s="1" t="s">
        <v>1</v>
      </c>
      <c r="F2633" s="1" t="s">
        <v>2</v>
      </c>
      <c r="G2633" s="1" t="s">
        <v>3</v>
      </c>
      <c r="H2633" s="1" t="s">
        <v>9</v>
      </c>
      <c r="I2633" s="1"/>
      <c r="J2633" s="1"/>
      <c r="K2633" s="1"/>
      <c r="L2633" s="28">
        <v>799</v>
      </c>
      <c r="M2633" s="31">
        <v>36.942600400000003</v>
      </c>
      <c r="N2633" s="31">
        <v>0.165378</v>
      </c>
    </row>
    <row r="2634" spans="1:14" x14ac:dyDescent="0.25">
      <c r="A2634" s="1" t="s">
        <v>24183</v>
      </c>
      <c r="B2634" s="1">
        <v>1012565</v>
      </c>
      <c r="C2634" s="1">
        <v>2022</v>
      </c>
      <c r="D2634" s="1" t="s">
        <v>0</v>
      </c>
      <c r="E2634" s="1" t="s">
        <v>1</v>
      </c>
      <c r="F2634" s="1" t="s">
        <v>2</v>
      </c>
      <c r="G2634" s="1" t="s">
        <v>3</v>
      </c>
      <c r="H2634" s="1" t="s">
        <v>9</v>
      </c>
      <c r="I2634" s="1"/>
      <c r="J2634" s="1"/>
      <c r="K2634" s="1"/>
      <c r="L2634" s="28">
        <v>49</v>
      </c>
      <c r="M2634" s="31">
        <v>7.0133437000000001</v>
      </c>
      <c r="N2634" s="31">
        <v>0.2719316</v>
      </c>
    </row>
    <row r="2635" spans="1:14" x14ac:dyDescent="0.25">
      <c r="A2635" s="1" t="s">
        <v>24183</v>
      </c>
      <c r="B2635" s="1">
        <v>1012565</v>
      </c>
      <c r="C2635" s="1">
        <v>2022</v>
      </c>
      <c r="D2635" s="1" t="s">
        <v>0</v>
      </c>
      <c r="E2635" s="1" t="s">
        <v>1</v>
      </c>
      <c r="F2635" s="1" t="s">
        <v>2</v>
      </c>
      <c r="G2635" s="1" t="s">
        <v>3</v>
      </c>
      <c r="H2635" s="1" t="s">
        <v>6</v>
      </c>
      <c r="I2635" s="1"/>
      <c r="J2635" s="1"/>
      <c r="K2635" s="1"/>
      <c r="L2635" s="28">
        <v>2</v>
      </c>
      <c r="M2635" s="31">
        <v>0.1599363</v>
      </c>
      <c r="N2635" s="31">
        <v>6.2012999999999999E-3</v>
      </c>
    </row>
    <row r="2636" spans="1:14" x14ac:dyDescent="0.25">
      <c r="A2636" s="1" t="s">
        <v>24183</v>
      </c>
      <c r="B2636" s="1">
        <v>1012565</v>
      </c>
      <c r="C2636" s="1">
        <v>2022</v>
      </c>
      <c r="D2636" s="1" t="s">
        <v>0</v>
      </c>
      <c r="E2636" s="1" t="s">
        <v>1</v>
      </c>
      <c r="F2636" s="1" t="s">
        <v>2</v>
      </c>
      <c r="G2636" s="1" t="s">
        <v>3</v>
      </c>
      <c r="H2636" s="1" t="s">
        <v>7</v>
      </c>
      <c r="I2636" s="1"/>
      <c r="J2636" s="1"/>
      <c r="K2636" s="1"/>
      <c r="L2636" s="28">
        <v>34</v>
      </c>
      <c r="M2636" s="31">
        <v>0.2992436</v>
      </c>
      <c r="N2636" s="31">
        <v>1.1602700000000001E-2</v>
      </c>
    </row>
    <row r="2637" spans="1:14" x14ac:dyDescent="0.25">
      <c r="A2637" s="1" t="s">
        <v>24184</v>
      </c>
      <c r="B2637" s="1">
        <v>1012566</v>
      </c>
      <c r="C2637" s="1">
        <v>2022</v>
      </c>
      <c r="D2637" s="1" t="s">
        <v>0</v>
      </c>
      <c r="E2637" s="1" t="s">
        <v>1</v>
      </c>
      <c r="F2637" s="1" t="s">
        <v>2</v>
      </c>
      <c r="G2637" s="1" t="s">
        <v>3</v>
      </c>
      <c r="H2637" s="1" t="s">
        <v>7</v>
      </c>
      <c r="I2637" s="1"/>
      <c r="J2637" s="1"/>
      <c r="K2637" s="1"/>
      <c r="L2637" s="28">
        <v>574</v>
      </c>
      <c r="M2637" s="31">
        <v>16.1828705</v>
      </c>
      <c r="N2637" s="31">
        <v>1.0355051</v>
      </c>
    </row>
    <row r="2638" spans="1:14" x14ac:dyDescent="0.25">
      <c r="A2638" s="1" t="s">
        <v>362</v>
      </c>
      <c r="B2638" s="1">
        <v>1012572</v>
      </c>
      <c r="C2638" s="1">
        <v>2022</v>
      </c>
      <c r="D2638" s="1" t="s">
        <v>0</v>
      </c>
      <c r="E2638" s="1" t="s">
        <v>1</v>
      </c>
      <c r="F2638" s="1" t="s">
        <v>2</v>
      </c>
      <c r="G2638" s="1" t="s">
        <v>3</v>
      </c>
      <c r="H2638" s="1" t="s">
        <v>4</v>
      </c>
      <c r="I2638" s="1"/>
      <c r="J2638" s="1"/>
      <c r="K2638" s="1"/>
      <c r="L2638" s="28">
        <v>293</v>
      </c>
      <c r="M2638" s="31">
        <v>0.05</v>
      </c>
      <c r="N2638" s="31">
        <v>0.1</v>
      </c>
    </row>
    <row r="2639" spans="1:14" x14ac:dyDescent="0.25">
      <c r="A2639" s="1" t="s">
        <v>362</v>
      </c>
      <c r="B2639" s="1">
        <v>1012572</v>
      </c>
      <c r="C2639" s="1">
        <v>2022</v>
      </c>
      <c r="D2639" s="1" t="s">
        <v>0</v>
      </c>
      <c r="E2639" s="1" t="s">
        <v>1</v>
      </c>
      <c r="F2639" s="1" t="s">
        <v>2</v>
      </c>
      <c r="G2639" s="1" t="s">
        <v>3</v>
      </c>
      <c r="H2639" s="1" t="s">
        <v>7</v>
      </c>
      <c r="I2639" s="1"/>
      <c r="J2639" s="1"/>
      <c r="K2639" s="1"/>
      <c r="L2639" s="28">
        <v>96</v>
      </c>
      <c r="M2639" s="31">
        <v>2.1843799000000002</v>
      </c>
      <c r="N2639" s="31">
        <v>0.1118545</v>
      </c>
    </row>
    <row r="2640" spans="1:14" x14ac:dyDescent="0.25">
      <c r="A2640" s="1" t="s">
        <v>362</v>
      </c>
      <c r="B2640" s="1">
        <v>1012572</v>
      </c>
      <c r="C2640" s="1">
        <v>2022</v>
      </c>
      <c r="D2640" s="1" t="s">
        <v>0</v>
      </c>
      <c r="E2640" s="1" t="s">
        <v>1</v>
      </c>
      <c r="F2640" s="1" t="s">
        <v>2</v>
      </c>
      <c r="G2640" s="1" t="s">
        <v>3</v>
      </c>
      <c r="H2640" s="1" t="s">
        <v>9</v>
      </c>
      <c r="I2640" s="1"/>
      <c r="J2640" s="1"/>
      <c r="K2640" s="1"/>
      <c r="L2640" s="28">
        <v>80</v>
      </c>
      <c r="M2640" s="31">
        <v>1.7</v>
      </c>
      <c r="N2640" s="31">
        <v>0.3</v>
      </c>
    </row>
    <row r="2641" spans="1:14" x14ac:dyDescent="0.25">
      <c r="A2641" s="1" t="s">
        <v>24185</v>
      </c>
      <c r="B2641" s="1">
        <v>1012576</v>
      </c>
      <c r="C2641" s="1">
        <v>2022</v>
      </c>
      <c r="D2641" s="1" t="s">
        <v>0</v>
      </c>
      <c r="E2641" s="1" t="s">
        <v>1</v>
      </c>
      <c r="F2641" s="1" t="s">
        <v>2</v>
      </c>
      <c r="G2641" s="1" t="s">
        <v>3</v>
      </c>
      <c r="H2641" s="1" t="s">
        <v>7</v>
      </c>
      <c r="I2641" s="1"/>
      <c r="J2641" s="1"/>
      <c r="K2641" s="1"/>
      <c r="L2641" s="28">
        <v>49</v>
      </c>
      <c r="M2641" s="31">
        <v>14.6562907</v>
      </c>
      <c r="N2641" s="31">
        <v>1.1384003</v>
      </c>
    </row>
    <row r="2642" spans="1:14" x14ac:dyDescent="0.25">
      <c r="A2642" s="1" t="s">
        <v>24186</v>
      </c>
      <c r="B2642" s="1">
        <v>1012579</v>
      </c>
      <c r="C2642" s="1">
        <v>2022</v>
      </c>
      <c r="D2642" s="1" t="s">
        <v>0</v>
      </c>
      <c r="E2642" s="1" t="s">
        <v>1</v>
      </c>
      <c r="F2642" s="1" t="s">
        <v>2</v>
      </c>
      <c r="G2642" s="1" t="s">
        <v>3</v>
      </c>
      <c r="H2642" s="1" t="s">
        <v>7</v>
      </c>
      <c r="I2642" s="1"/>
      <c r="J2642" s="1"/>
      <c r="K2642" s="1"/>
      <c r="L2642" s="28">
        <v>133</v>
      </c>
      <c r="M2642" s="31">
        <v>2.2182875000000002</v>
      </c>
      <c r="N2642" s="31">
        <v>1.0619266000000001</v>
      </c>
    </row>
    <row r="2643" spans="1:14" x14ac:dyDescent="0.25">
      <c r="A2643" s="1" t="s">
        <v>672</v>
      </c>
      <c r="B2643" s="1">
        <v>1012582</v>
      </c>
      <c r="C2643" s="1">
        <v>2022</v>
      </c>
      <c r="D2643" s="1" t="s">
        <v>0</v>
      </c>
      <c r="E2643" s="1" t="s">
        <v>1</v>
      </c>
      <c r="F2643" s="1" t="s">
        <v>2</v>
      </c>
      <c r="G2643" s="1" t="s">
        <v>3</v>
      </c>
      <c r="H2643" s="1" t="s">
        <v>6</v>
      </c>
      <c r="I2643" s="1"/>
      <c r="J2643" s="1"/>
      <c r="K2643" s="1"/>
      <c r="L2643" s="28">
        <v>2</v>
      </c>
      <c r="M2643" s="31">
        <v>3.3553434000000002</v>
      </c>
      <c r="N2643" s="31">
        <v>0.1471143</v>
      </c>
    </row>
    <row r="2644" spans="1:14" x14ac:dyDescent="0.25">
      <c r="A2644" s="1" t="s">
        <v>672</v>
      </c>
      <c r="B2644" s="1">
        <v>1012582</v>
      </c>
      <c r="C2644" s="1">
        <v>2022</v>
      </c>
      <c r="D2644" s="1" t="s">
        <v>0</v>
      </c>
      <c r="E2644" s="1" t="s">
        <v>1</v>
      </c>
      <c r="F2644" s="1" t="s">
        <v>2</v>
      </c>
      <c r="G2644" s="1" t="s">
        <v>3</v>
      </c>
      <c r="H2644" s="1" t="s">
        <v>8</v>
      </c>
      <c r="I2644" s="1"/>
      <c r="J2644" s="1"/>
      <c r="K2644" s="1"/>
      <c r="L2644" s="28">
        <v>0</v>
      </c>
      <c r="M2644" s="31">
        <v>0</v>
      </c>
      <c r="N2644" s="31">
        <v>0</v>
      </c>
    </row>
    <row r="2645" spans="1:14" x14ac:dyDescent="0.25">
      <c r="A2645" s="1" t="s">
        <v>672</v>
      </c>
      <c r="B2645" s="1">
        <v>1012582</v>
      </c>
      <c r="C2645" s="1">
        <v>2022</v>
      </c>
      <c r="D2645" s="1" t="s">
        <v>0</v>
      </c>
      <c r="E2645" s="1" t="s">
        <v>1</v>
      </c>
      <c r="F2645" s="1" t="s">
        <v>2</v>
      </c>
      <c r="G2645" s="1" t="s">
        <v>3</v>
      </c>
      <c r="H2645" s="1" t="s">
        <v>5</v>
      </c>
      <c r="I2645" s="1"/>
      <c r="J2645" s="1"/>
      <c r="K2645" s="1"/>
      <c r="L2645" s="28">
        <v>0</v>
      </c>
      <c r="M2645" s="31">
        <v>0</v>
      </c>
      <c r="N2645" s="31">
        <v>0</v>
      </c>
    </row>
    <row r="2646" spans="1:14" x14ac:dyDescent="0.25">
      <c r="A2646" s="1" t="s">
        <v>672</v>
      </c>
      <c r="B2646" s="1">
        <v>1012582</v>
      </c>
      <c r="C2646" s="1">
        <v>2022</v>
      </c>
      <c r="D2646" s="1" t="s">
        <v>0</v>
      </c>
      <c r="E2646" s="1" t="s">
        <v>1</v>
      </c>
      <c r="F2646" s="1" t="s">
        <v>2</v>
      </c>
      <c r="G2646" s="1" t="s">
        <v>3</v>
      </c>
      <c r="H2646" s="1" t="s">
        <v>10</v>
      </c>
      <c r="I2646" s="1"/>
      <c r="J2646" s="1"/>
      <c r="K2646" s="1"/>
      <c r="L2646" s="28">
        <v>0</v>
      </c>
      <c r="M2646" s="31">
        <v>0</v>
      </c>
      <c r="N2646" s="31">
        <v>0</v>
      </c>
    </row>
    <row r="2647" spans="1:14" x14ac:dyDescent="0.25">
      <c r="A2647" s="1" t="s">
        <v>672</v>
      </c>
      <c r="B2647" s="1">
        <v>1012582</v>
      </c>
      <c r="C2647" s="1">
        <v>2022</v>
      </c>
      <c r="D2647" s="1" t="s">
        <v>0</v>
      </c>
      <c r="E2647" s="1" t="s">
        <v>1</v>
      </c>
      <c r="F2647" s="1" t="s">
        <v>2</v>
      </c>
      <c r="G2647" s="1" t="s">
        <v>3</v>
      </c>
      <c r="H2647" s="1" t="s">
        <v>7</v>
      </c>
      <c r="I2647" s="1"/>
      <c r="J2647" s="1"/>
      <c r="K2647" s="1"/>
      <c r="L2647" s="28">
        <v>0</v>
      </c>
      <c r="M2647" s="31">
        <v>0</v>
      </c>
      <c r="N2647" s="31">
        <v>0</v>
      </c>
    </row>
    <row r="2648" spans="1:14" x14ac:dyDescent="0.25">
      <c r="A2648" s="1" t="s">
        <v>672</v>
      </c>
      <c r="B2648" s="1">
        <v>1012582</v>
      </c>
      <c r="C2648" s="1">
        <v>2022</v>
      </c>
      <c r="D2648" s="1" t="s">
        <v>0</v>
      </c>
      <c r="E2648" s="1" t="s">
        <v>1</v>
      </c>
      <c r="F2648" s="1" t="s">
        <v>2</v>
      </c>
      <c r="G2648" s="1" t="s">
        <v>3</v>
      </c>
      <c r="H2648" s="1" t="s">
        <v>9</v>
      </c>
      <c r="I2648" s="1"/>
      <c r="J2648" s="1"/>
      <c r="K2648" s="1"/>
      <c r="L2648" s="28">
        <v>0</v>
      </c>
      <c r="M2648" s="31">
        <v>0</v>
      </c>
      <c r="N2648" s="31">
        <v>0</v>
      </c>
    </row>
    <row r="2649" spans="1:14" x14ac:dyDescent="0.25">
      <c r="A2649" s="1" t="s">
        <v>672</v>
      </c>
      <c r="B2649" s="1">
        <v>1012582</v>
      </c>
      <c r="C2649" s="1">
        <v>2022</v>
      </c>
      <c r="D2649" s="1" t="s">
        <v>0</v>
      </c>
      <c r="E2649" s="1" t="s">
        <v>1</v>
      </c>
      <c r="F2649" s="1" t="s">
        <v>2</v>
      </c>
      <c r="G2649" s="1" t="s">
        <v>3</v>
      </c>
      <c r="H2649" s="1" t="s">
        <v>4</v>
      </c>
      <c r="I2649" s="1"/>
      <c r="J2649" s="1"/>
      <c r="K2649" s="1"/>
      <c r="L2649" s="28">
        <v>0</v>
      </c>
      <c r="M2649" s="31">
        <v>0</v>
      </c>
      <c r="N2649" s="31">
        <v>0</v>
      </c>
    </row>
    <row r="2650" spans="1:14" x14ac:dyDescent="0.25">
      <c r="A2650" s="1" t="s">
        <v>828</v>
      </c>
      <c r="B2650" s="1">
        <v>1012589</v>
      </c>
      <c r="C2650" s="1">
        <v>2022</v>
      </c>
      <c r="D2650" s="1" t="s">
        <v>0</v>
      </c>
      <c r="E2650" s="1" t="s">
        <v>1</v>
      </c>
      <c r="F2650" s="1" t="s">
        <v>2</v>
      </c>
      <c r="G2650" s="1" t="s">
        <v>3</v>
      </c>
      <c r="H2650" s="1" t="s">
        <v>10</v>
      </c>
      <c r="I2650" s="1"/>
      <c r="J2650" s="1"/>
      <c r="K2650" s="1"/>
      <c r="L2650" s="28">
        <v>1</v>
      </c>
      <c r="M2650" s="31">
        <v>1.5710236</v>
      </c>
      <c r="N2650" s="31">
        <v>2.5406000000000001E-3</v>
      </c>
    </row>
    <row r="2651" spans="1:14" x14ac:dyDescent="0.25">
      <c r="A2651" s="1" t="s">
        <v>828</v>
      </c>
      <c r="B2651" s="1">
        <v>1012589</v>
      </c>
      <c r="C2651" s="1">
        <v>2022</v>
      </c>
      <c r="D2651" s="1" t="s">
        <v>0</v>
      </c>
      <c r="E2651" s="1" t="s">
        <v>1</v>
      </c>
      <c r="F2651" s="1" t="s">
        <v>2</v>
      </c>
      <c r="G2651" s="1" t="s">
        <v>3</v>
      </c>
      <c r="H2651" s="1" t="s">
        <v>6</v>
      </c>
      <c r="I2651" s="1"/>
      <c r="J2651" s="1"/>
      <c r="K2651" s="1"/>
      <c r="L2651" s="28">
        <v>0</v>
      </c>
      <c r="M2651" s="31">
        <v>0</v>
      </c>
      <c r="N2651" s="31">
        <v>0</v>
      </c>
    </row>
    <row r="2652" spans="1:14" x14ac:dyDescent="0.25">
      <c r="A2652" s="1" t="s">
        <v>828</v>
      </c>
      <c r="B2652" s="1">
        <v>1012589</v>
      </c>
      <c r="C2652" s="1">
        <v>2022</v>
      </c>
      <c r="D2652" s="1" t="s">
        <v>0</v>
      </c>
      <c r="E2652" s="1" t="s">
        <v>1</v>
      </c>
      <c r="F2652" s="1" t="s">
        <v>2</v>
      </c>
      <c r="G2652" s="1" t="s">
        <v>3</v>
      </c>
      <c r="H2652" s="1" t="s">
        <v>5</v>
      </c>
      <c r="I2652" s="1"/>
      <c r="J2652" s="1"/>
      <c r="K2652" s="1"/>
      <c r="L2652" s="28">
        <v>0</v>
      </c>
      <c r="M2652" s="31">
        <v>0</v>
      </c>
      <c r="N2652" s="31">
        <v>0</v>
      </c>
    </row>
    <row r="2653" spans="1:14" x14ac:dyDescent="0.25">
      <c r="A2653" s="1" t="s">
        <v>828</v>
      </c>
      <c r="B2653" s="1">
        <v>1012589</v>
      </c>
      <c r="C2653" s="1">
        <v>2022</v>
      </c>
      <c r="D2653" s="1" t="s">
        <v>0</v>
      </c>
      <c r="E2653" s="1" t="s">
        <v>1</v>
      </c>
      <c r="F2653" s="1" t="s">
        <v>2</v>
      </c>
      <c r="G2653" s="1" t="s">
        <v>3</v>
      </c>
      <c r="H2653" s="1" t="s">
        <v>7</v>
      </c>
      <c r="I2653" s="1"/>
      <c r="J2653" s="1"/>
      <c r="K2653" s="1"/>
      <c r="L2653" s="28">
        <v>450</v>
      </c>
      <c r="M2653" s="31">
        <v>159.9747462</v>
      </c>
      <c r="N2653" s="31">
        <v>0.74196200000000001</v>
      </c>
    </row>
    <row r="2654" spans="1:14" x14ac:dyDescent="0.25">
      <c r="A2654" s="1" t="s">
        <v>828</v>
      </c>
      <c r="B2654" s="1">
        <v>1012589</v>
      </c>
      <c r="C2654" s="1">
        <v>2022</v>
      </c>
      <c r="D2654" s="1" t="s">
        <v>0</v>
      </c>
      <c r="E2654" s="1" t="s">
        <v>1</v>
      </c>
      <c r="F2654" s="1" t="s">
        <v>2</v>
      </c>
      <c r="G2654" s="1" t="s">
        <v>3</v>
      </c>
      <c r="H2654" s="1" t="s">
        <v>9</v>
      </c>
      <c r="I2654" s="1"/>
      <c r="J2654" s="1"/>
      <c r="K2654" s="1"/>
      <c r="L2654" s="28">
        <v>1</v>
      </c>
      <c r="M2654" s="31">
        <v>1.7480900000000001E-2</v>
      </c>
      <c r="N2654" s="31">
        <v>3.54E-5</v>
      </c>
    </row>
    <row r="2655" spans="1:14" x14ac:dyDescent="0.25">
      <c r="A2655" s="1" t="s">
        <v>828</v>
      </c>
      <c r="B2655" s="1">
        <v>1012589</v>
      </c>
      <c r="C2655" s="1">
        <v>2022</v>
      </c>
      <c r="D2655" s="1" t="s">
        <v>0</v>
      </c>
      <c r="E2655" s="1" t="s">
        <v>1</v>
      </c>
      <c r="F2655" s="1" t="s">
        <v>2</v>
      </c>
      <c r="G2655" s="1" t="s">
        <v>3</v>
      </c>
      <c r="H2655" s="1" t="s">
        <v>4</v>
      </c>
      <c r="I2655" s="1"/>
      <c r="J2655" s="1"/>
      <c r="K2655" s="1"/>
      <c r="L2655" s="28">
        <v>0</v>
      </c>
      <c r="M2655" s="31">
        <v>0</v>
      </c>
      <c r="N2655" s="31">
        <v>0</v>
      </c>
    </row>
    <row r="2656" spans="1:14" x14ac:dyDescent="0.25">
      <c r="A2656" s="1" t="s">
        <v>828</v>
      </c>
      <c r="B2656" s="1">
        <v>1012589</v>
      </c>
      <c r="C2656" s="1">
        <v>2022</v>
      </c>
      <c r="D2656" s="1" t="s">
        <v>0</v>
      </c>
      <c r="E2656" s="1" t="s">
        <v>1</v>
      </c>
      <c r="F2656" s="1" t="s">
        <v>2</v>
      </c>
      <c r="G2656" s="1" t="s">
        <v>3</v>
      </c>
      <c r="H2656" s="1" t="s">
        <v>8</v>
      </c>
      <c r="I2656" s="1"/>
      <c r="J2656" s="1"/>
      <c r="K2656" s="1"/>
      <c r="L2656" s="28">
        <v>160</v>
      </c>
      <c r="M2656" s="31">
        <v>2.0327600000000001E-2</v>
      </c>
      <c r="N2656" s="31">
        <v>1.2290000000000001E-4</v>
      </c>
    </row>
    <row r="2657" spans="1:14" x14ac:dyDescent="0.25">
      <c r="A2657" s="1" t="s">
        <v>24187</v>
      </c>
      <c r="B2657" s="1">
        <v>1012590</v>
      </c>
      <c r="C2657" s="1">
        <v>2022</v>
      </c>
      <c r="D2657" s="1" t="s">
        <v>0</v>
      </c>
      <c r="E2657" s="1" t="s">
        <v>1</v>
      </c>
      <c r="F2657" s="1" t="s">
        <v>2</v>
      </c>
      <c r="G2657" s="1" t="s">
        <v>3</v>
      </c>
      <c r="H2657" s="1" t="s">
        <v>6</v>
      </c>
      <c r="I2657" s="1"/>
      <c r="J2657" s="1"/>
      <c r="K2657" s="1"/>
      <c r="L2657" s="28">
        <v>0</v>
      </c>
      <c r="M2657" s="31">
        <v>0</v>
      </c>
      <c r="N2657" s="31">
        <v>0</v>
      </c>
    </row>
    <row r="2658" spans="1:14" x14ac:dyDescent="0.25">
      <c r="A2658" s="1" t="s">
        <v>24187</v>
      </c>
      <c r="B2658" s="1">
        <v>1012590</v>
      </c>
      <c r="C2658" s="1">
        <v>2022</v>
      </c>
      <c r="D2658" s="1" t="s">
        <v>0</v>
      </c>
      <c r="E2658" s="1" t="s">
        <v>1</v>
      </c>
      <c r="F2658" s="1" t="s">
        <v>2</v>
      </c>
      <c r="G2658" s="1" t="s">
        <v>3</v>
      </c>
      <c r="H2658" s="1" t="s">
        <v>8</v>
      </c>
      <c r="I2658" s="1"/>
      <c r="J2658" s="1"/>
      <c r="K2658" s="1"/>
      <c r="L2658" s="28">
        <v>0</v>
      </c>
      <c r="M2658" s="31">
        <v>0</v>
      </c>
      <c r="N2658" s="31">
        <v>0</v>
      </c>
    </row>
    <row r="2659" spans="1:14" x14ac:dyDescent="0.25">
      <c r="A2659" s="1" t="s">
        <v>24187</v>
      </c>
      <c r="B2659" s="1">
        <v>1012590</v>
      </c>
      <c r="C2659" s="1">
        <v>2022</v>
      </c>
      <c r="D2659" s="1" t="s">
        <v>0</v>
      </c>
      <c r="E2659" s="1" t="s">
        <v>1</v>
      </c>
      <c r="F2659" s="1" t="s">
        <v>2</v>
      </c>
      <c r="G2659" s="1" t="s">
        <v>3</v>
      </c>
      <c r="H2659" s="1" t="s">
        <v>5</v>
      </c>
      <c r="I2659" s="1"/>
      <c r="J2659" s="1"/>
      <c r="K2659" s="1"/>
      <c r="L2659" s="28">
        <v>0</v>
      </c>
      <c r="M2659" s="31">
        <v>0</v>
      </c>
      <c r="N2659" s="31">
        <v>0</v>
      </c>
    </row>
    <row r="2660" spans="1:14" x14ac:dyDescent="0.25">
      <c r="A2660" s="1" t="s">
        <v>24187</v>
      </c>
      <c r="B2660" s="1">
        <v>1012590</v>
      </c>
      <c r="C2660" s="1">
        <v>2022</v>
      </c>
      <c r="D2660" s="1" t="s">
        <v>0</v>
      </c>
      <c r="E2660" s="1" t="s">
        <v>1</v>
      </c>
      <c r="F2660" s="1" t="s">
        <v>2</v>
      </c>
      <c r="G2660" s="1" t="s">
        <v>3</v>
      </c>
      <c r="H2660" s="1" t="s">
        <v>7</v>
      </c>
      <c r="I2660" s="1"/>
      <c r="J2660" s="1"/>
      <c r="K2660" s="1"/>
      <c r="L2660" s="28">
        <v>652</v>
      </c>
      <c r="M2660" s="31">
        <v>6.1771640000000003</v>
      </c>
      <c r="N2660" s="31">
        <v>9.4245700000000002E-2</v>
      </c>
    </row>
    <row r="2661" spans="1:14" x14ac:dyDescent="0.25">
      <c r="A2661" s="1" t="s">
        <v>24187</v>
      </c>
      <c r="B2661" s="1">
        <v>1012590</v>
      </c>
      <c r="C2661" s="1">
        <v>2022</v>
      </c>
      <c r="D2661" s="1" t="s">
        <v>0</v>
      </c>
      <c r="E2661" s="1" t="s">
        <v>1</v>
      </c>
      <c r="F2661" s="1" t="s">
        <v>2</v>
      </c>
      <c r="G2661" s="1" t="s">
        <v>3</v>
      </c>
      <c r="H2661" s="1" t="s">
        <v>9</v>
      </c>
      <c r="I2661" s="1"/>
      <c r="J2661" s="1"/>
      <c r="K2661" s="1"/>
      <c r="L2661" s="28">
        <v>278</v>
      </c>
      <c r="M2661" s="31">
        <v>1.5187975</v>
      </c>
      <c r="N2661" s="31">
        <v>2.3172499999999999E-2</v>
      </c>
    </row>
    <row r="2662" spans="1:14" x14ac:dyDescent="0.25">
      <c r="A2662" s="1" t="s">
        <v>24187</v>
      </c>
      <c r="B2662" s="1">
        <v>1012590</v>
      </c>
      <c r="C2662" s="1">
        <v>2022</v>
      </c>
      <c r="D2662" s="1" t="s">
        <v>0</v>
      </c>
      <c r="E2662" s="1" t="s">
        <v>1</v>
      </c>
      <c r="F2662" s="1" t="s">
        <v>2</v>
      </c>
      <c r="G2662" s="1" t="s">
        <v>3</v>
      </c>
      <c r="H2662" s="1" t="s">
        <v>4</v>
      </c>
      <c r="I2662" s="1"/>
      <c r="J2662" s="1"/>
      <c r="K2662" s="1"/>
      <c r="L2662" s="28">
        <v>0</v>
      </c>
      <c r="M2662" s="31">
        <v>0</v>
      </c>
      <c r="N2662" s="31">
        <v>0</v>
      </c>
    </row>
    <row r="2663" spans="1:14" x14ac:dyDescent="0.25">
      <c r="A2663" s="1" t="s">
        <v>24187</v>
      </c>
      <c r="B2663" s="1">
        <v>1012590</v>
      </c>
      <c r="C2663" s="1">
        <v>2022</v>
      </c>
      <c r="D2663" s="1" t="s">
        <v>0</v>
      </c>
      <c r="E2663" s="1" t="s">
        <v>1</v>
      </c>
      <c r="F2663" s="1" t="s">
        <v>2</v>
      </c>
      <c r="G2663" s="1" t="s">
        <v>3</v>
      </c>
      <c r="H2663" s="1" t="s">
        <v>10</v>
      </c>
      <c r="I2663" s="1"/>
      <c r="J2663" s="1"/>
      <c r="K2663" s="1"/>
      <c r="L2663" s="28">
        <v>0</v>
      </c>
      <c r="M2663" s="31">
        <v>0</v>
      </c>
      <c r="N2663" s="31">
        <v>0</v>
      </c>
    </row>
    <row r="2664" spans="1:14" x14ac:dyDescent="0.25">
      <c r="A2664" s="1" t="s">
        <v>392</v>
      </c>
      <c r="B2664" s="1">
        <v>1012595</v>
      </c>
      <c r="C2664" s="1">
        <v>2022</v>
      </c>
      <c r="D2664" s="1" t="s">
        <v>0</v>
      </c>
      <c r="E2664" s="1" t="s">
        <v>1</v>
      </c>
      <c r="F2664" s="1" t="s">
        <v>2</v>
      </c>
      <c r="G2664" s="1" t="s">
        <v>3</v>
      </c>
      <c r="H2664" s="1" t="s">
        <v>7</v>
      </c>
      <c r="I2664" s="1"/>
      <c r="J2664" s="1"/>
      <c r="K2664" s="1"/>
      <c r="L2664" s="28">
        <v>8945</v>
      </c>
      <c r="M2664" s="31">
        <v>370.46</v>
      </c>
      <c r="N2664" s="31">
        <v>22.7</v>
      </c>
    </row>
    <row r="2665" spans="1:14" x14ac:dyDescent="0.25">
      <c r="A2665" s="1" t="s">
        <v>392</v>
      </c>
      <c r="B2665" s="1">
        <v>1012595</v>
      </c>
      <c r="C2665" s="1">
        <v>2022</v>
      </c>
      <c r="D2665" s="1" t="s">
        <v>0</v>
      </c>
      <c r="E2665" s="1" t="s">
        <v>1</v>
      </c>
      <c r="F2665" s="1" t="s">
        <v>2</v>
      </c>
      <c r="G2665" s="1" t="s">
        <v>3</v>
      </c>
      <c r="H2665" s="1" t="s">
        <v>9</v>
      </c>
      <c r="I2665" s="1"/>
      <c r="J2665" s="1"/>
      <c r="K2665" s="1"/>
      <c r="L2665" s="28">
        <v>54</v>
      </c>
      <c r="M2665" s="31">
        <v>0.61</v>
      </c>
      <c r="N2665" s="31">
        <v>0</v>
      </c>
    </row>
    <row r="2666" spans="1:14" x14ac:dyDescent="0.25">
      <c r="A2666" s="1" t="s">
        <v>24188</v>
      </c>
      <c r="B2666" s="1">
        <v>1012597</v>
      </c>
      <c r="C2666" s="1">
        <v>2022</v>
      </c>
      <c r="D2666" s="1" t="s">
        <v>0</v>
      </c>
      <c r="E2666" s="1" t="s">
        <v>1</v>
      </c>
      <c r="F2666" s="1" t="s">
        <v>2</v>
      </c>
      <c r="G2666" s="1" t="s">
        <v>3</v>
      </c>
      <c r="H2666" s="1" t="s">
        <v>9</v>
      </c>
      <c r="I2666" s="1"/>
      <c r="J2666" s="1"/>
      <c r="K2666" s="1"/>
      <c r="L2666" s="28">
        <v>19</v>
      </c>
      <c r="M2666" s="31">
        <v>8.0314437000000005</v>
      </c>
      <c r="N2666" s="31">
        <v>0.2060302</v>
      </c>
    </row>
    <row r="2667" spans="1:14" x14ac:dyDescent="0.25">
      <c r="A2667" s="1" t="s">
        <v>24188</v>
      </c>
      <c r="B2667" s="1">
        <v>1012597</v>
      </c>
      <c r="C2667" s="1">
        <v>2022</v>
      </c>
      <c r="D2667" s="1" t="s">
        <v>0</v>
      </c>
      <c r="E2667" s="1" t="s">
        <v>1</v>
      </c>
      <c r="F2667" s="1" t="s">
        <v>2</v>
      </c>
      <c r="G2667" s="1" t="s">
        <v>3</v>
      </c>
      <c r="H2667" s="1" t="s">
        <v>6</v>
      </c>
      <c r="I2667" s="1"/>
      <c r="J2667" s="1"/>
      <c r="K2667" s="1"/>
      <c r="L2667" s="28">
        <v>1</v>
      </c>
      <c r="M2667" s="31">
        <v>1.0761700000000001E-2</v>
      </c>
      <c r="N2667" s="31">
        <v>2.7609999999999999E-4</v>
      </c>
    </row>
    <row r="2668" spans="1:14" x14ac:dyDescent="0.25">
      <c r="A2668" s="1" t="s">
        <v>24188</v>
      </c>
      <c r="B2668" s="1">
        <v>1012597</v>
      </c>
      <c r="C2668" s="1">
        <v>2022</v>
      </c>
      <c r="D2668" s="1" t="s">
        <v>0</v>
      </c>
      <c r="E2668" s="1" t="s">
        <v>1</v>
      </c>
      <c r="F2668" s="1" t="s">
        <v>2</v>
      </c>
      <c r="G2668" s="1" t="s">
        <v>3</v>
      </c>
      <c r="H2668" s="1" t="s">
        <v>7</v>
      </c>
      <c r="I2668" s="1"/>
      <c r="J2668" s="1"/>
      <c r="K2668" s="1"/>
      <c r="L2668" s="28">
        <v>907</v>
      </c>
      <c r="M2668" s="31">
        <v>18.994099599999998</v>
      </c>
      <c r="N2668" s="31">
        <v>0.48725449999999998</v>
      </c>
    </row>
    <row r="2669" spans="1:14" x14ac:dyDescent="0.25">
      <c r="A2669" s="1" t="s">
        <v>812</v>
      </c>
      <c r="B2669" s="1">
        <v>1012598</v>
      </c>
      <c r="C2669" s="1">
        <v>2022</v>
      </c>
      <c r="D2669" s="1" t="s">
        <v>865</v>
      </c>
      <c r="E2669" s="1" t="s">
        <v>23978</v>
      </c>
      <c r="F2669" s="1" t="s">
        <v>2</v>
      </c>
      <c r="G2669" s="1" t="s">
        <v>867</v>
      </c>
      <c r="H2669" s="1"/>
      <c r="I2669" s="1"/>
      <c r="J2669" s="31">
        <v>228.3052084</v>
      </c>
      <c r="K2669" s="31">
        <v>3.6482562000000001</v>
      </c>
      <c r="L2669" s="28"/>
      <c r="M2669" s="31">
        <v>228.3052084</v>
      </c>
      <c r="N2669" s="31">
        <v>3.6482562000000001</v>
      </c>
    </row>
    <row r="2670" spans="1:14" x14ac:dyDescent="0.25">
      <c r="A2670" s="1" t="s">
        <v>394</v>
      </c>
      <c r="B2670" s="1">
        <v>1012600</v>
      </c>
      <c r="C2670" s="1">
        <v>2022</v>
      </c>
      <c r="D2670" s="1" t="s">
        <v>0</v>
      </c>
      <c r="E2670" s="1" t="s">
        <v>1</v>
      </c>
      <c r="F2670" s="1" t="s">
        <v>12</v>
      </c>
      <c r="G2670" s="1" t="s">
        <v>3</v>
      </c>
      <c r="H2670" s="1" t="s">
        <v>10</v>
      </c>
      <c r="I2670" s="1"/>
      <c r="J2670" s="1"/>
      <c r="K2670" s="1"/>
      <c r="L2670" s="28">
        <v>0</v>
      </c>
      <c r="M2670" s="31">
        <v>0</v>
      </c>
      <c r="N2670" s="31">
        <v>0</v>
      </c>
    </row>
    <row r="2671" spans="1:14" x14ac:dyDescent="0.25">
      <c r="A2671" s="1" t="s">
        <v>394</v>
      </c>
      <c r="B2671" s="1">
        <v>1012600</v>
      </c>
      <c r="C2671" s="1">
        <v>2022</v>
      </c>
      <c r="D2671" s="1" t="s">
        <v>0</v>
      </c>
      <c r="E2671" s="1" t="s">
        <v>1</v>
      </c>
      <c r="F2671" s="1" t="s">
        <v>12</v>
      </c>
      <c r="G2671" s="1" t="s">
        <v>3</v>
      </c>
      <c r="H2671" s="1" t="s">
        <v>5</v>
      </c>
      <c r="I2671" s="1"/>
      <c r="J2671" s="1"/>
      <c r="K2671" s="1"/>
      <c r="L2671" s="28">
        <v>1</v>
      </c>
      <c r="M2671" s="31">
        <v>6.6500000000000004E-2</v>
      </c>
      <c r="N2671" s="31">
        <v>2.0000000000000001E-4</v>
      </c>
    </row>
    <row r="2672" spans="1:14" x14ac:dyDescent="0.25">
      <c r="A2672" s="1" t="s">
        <v>394</v>
      </c>
      <c r="B2672" s="1">
        <v>1012600</v>
      </c>
      <c r="C2672" s="1">
        <v>2022</v>
      </c>
      <c r="D2672" s="1" t="s">
        <v>0</v>
      </c>
      <c r="E2672" s="1" t="s">
        <v>1</v>
      </c>
      <c r="F2672" s="1" t="s">
        <v>12</v>
      </c>
      <c r="G2672" s="1" t="s">
        <v>3</v>
      </c>
      <c r="H2672" s="1" t="s">
        <v>8</v>
      </c>
      <c r="I2672" s="1"/>
      <c r="J2672" s="1"/>
      <c r="K2672" s="1"/>
      <c r="L2672" s="28">
        <v>0</v>
      </c>
      <c r="M2672" s="31">
        <v>0</v>
      </c>
      <c r="N2672" s="31">
        <v>0</v>
      </c>
    </row>
    <row r="2673" spans="1:14" x14ac:dyDescent="0.25">
      <c r="A2673" s="1" t="s">
        <v>394</v>
      </c>
      <c r="B2673" s="1">
        <v>1012600</v>
      </c>
      <c r="C2673" s="1">
        <v>2022</v>
      </c>
      <c r="D2673" s="1" t="s">
        <v>0</v>
      </c>
      <c r="E2673" s="1" t="s">
        <v>1</v>
      </c>
      <c r="F2673" s="1" t="s">
        <v>12</v>
      </c>
      <c r="G2673" s="1" t="s">
        <v>3</v>
      </c>
      <c r="H2673" s="1" t="s">
        <v>7</v>
      </c>
      <c r="I2673" s="1"/>
      <c r="J2673" s="1"/>
      <c r="K2673" s="1"/>
      <c r="L2673" s="28">
        <v>273</v>
      </c>
      <c r="M2673" s="31">
        <v>66.605800000000002</v>
      </c>
      <c r="N2673" s="31">
        <v>0.24360000000000001</v>
      </c>
    </row>
    <row r="2674" spans="1:14" x14ac:dyDescent="0.25">
      <c r="A2674" s="1" t="s">
        <v>394</v>
      </c>
      <c r="B2674" s="1">
        <v>1012600</v>
      </c>
      <c r="C2674" s="1">
        <v>2022</v>
      </c>
      <c r="D2674" s="1" t="s">
        <v>0</v>
      </c>
      <c r="E2674" s="1" t="s">
        <v>1</v>
      </c>
      <c r="F2674" s="1" t="s">
        <v>12</v>
      </c>
      <c r="G2674" s="1" t="s">
        <v>3</v>
      </c>
      <c r="H2674" s="1" t="s">
        <v>9</v>
      </c>
      <c r="I2674" s="1"/>
      <c r="J2674" s="1"/>
      <c r="K2674" s="1"/>
      <c r="L2674" s="28">
        <v>0</v>
      </c>
      <c r="M2674" s="31">
        <v>0</v>
      </c>
      <c r="N2674" s="31">
        <v>0</v>
      </c>
    </row>
    <row r="2675" spans="1:14" x14ac:dyDescent="0.25">
      <c r="A2675" s="1" t="s">
        <v>394</v>
      </c>
      <c r="B2675" s="1">
        <v>1012600</v>
      </c>
      <c r="C2675" s="1">
        <v>2022</v>
      </c>
      <c r="D2675" s="1" t="s">
        <v>0</v>
      </c>
      <c r="E2675" s="1" t="s">
        <v>1</v>
      </c>
      <c r="F2675" s="1" t="s">
        <v>12</v>
      </c>
      <c r="G2675" s="1" t="s">
        <v>3</v>
      </c>
      <c r="H2675" s="1" t="s">
        <v>4</v>
      </c>
      <c r="I2675" s="1"/>
      <c r="J2675" s="1"/>
      <c r="K2675" s="1"/>
      <c r="L2675" s="28">
        <v>0</v>
      </c>
      <c r="M2675" s="31">
        <v>0</v>
      </c>
      <c r="N2675" s="31">
        <v>0</v>
      </c>
    </row>
    <row r="2676" spans="1:14" x14ac:dyDescent="0.25">
      <c r="A2676" s="1" t="s">
        <v>394</v>
      </c>
      <c r="B2676" s="1">
        <v>1012600</v>
      </c>
      <c r="C2676" s="1">
        <v>2022</v>
      </c>
      <c r="D2676" s="1" t="s">
        <v>0</v>
      </c>
      <c r="E2676" s="1" t="s">
        <v>1</v>
      </c>
      <c r="F2676" s="1" t="s">
        <v>12</v>
      </c>
      <c r="G2676" s="1" t="s">
        <v>3</v>
      </c>
      <c r="H2676" s="1" t="s">
        <v>6</v>
      </c>
      <c r="I2676" s="1"/>
      <c r="J2676" s="1"/>
      <c r="K2676" s="1"/>
      <c r="L2676" s="28">
        <v>0</v>
      </c>
      <c r="M2676" s="31">
        <v>0</v>
      </c>
      <c r="N2676" s="31">
        <v>0</v>
      </c>
    </row>
    <row r="2677" spans="1:14" x14ac:dyDescent="0.25">
      <c r="A2677" s="1" t="s">
        <v>534</v>
      </c>
      <c r="B2677" s="1">
        <v>1012602</v>
      </c>
      <c r="C2677" s="1">
        <v>2022</v>
      </c>
      <c r="D2677" s="1" t="s">
        <v>0</v>
      </c>
      <c r="E2677" s="1" t="s">
        <v>1</v>
      </c>
      <c r="F2677" s="1" t="s">
        <v>2</v>
      </c>
      <c r="G2677" s="1" t="s">
        <v>3</v>
      </c>
      <c r="H2677" s="1" t="s">
        <v>7</v>
      </c>
      <c r="I2677" s="1"/>
      <c r="J2677" s="1"/>
      <c r="K2677" s="1"/>
      <c r="L2677" s="28">
        <v>507</v>
      </c>
      <c r="M2677" s="31">
        <v>43.05</v>
      </c>
      <c r="N2677" s="31">
        <v>0.3</v>
      </c>
    </row>
    <row r="2678" spans="1:14" x14ac:dyDescent="0.25">
      <c r="A2678" s="1" t="s">
        <v>534</v>
      </c>
      <c r="B2678" s="1">
        <v>1012602</v>
      </c>
      <c r="C2678" s="1">
        <v>2022</v>
      </c>
      <c r="D2678" s="1" t="s">
        <v>0</v>
      </c>
      <c r="E2678" s="1" t="s">
        <v>1</v>
      </c>
      <c r="F2678" s="1" t="s">
        <v>2</v>
      </c>
      <c r="G2678" s="1" t="s">
        <v>3</v>
      </c>
      <c r="H2678" s="1" t="s">
        <v>9</v>
      </c>
      <c r="I2678" s="1"/>
      <c r="J2678" s="1"/>
      <c r="K2678" s="1"/>
      <c r="L2678" s="28">
        <v>193</v>
      </c>
      <c r="M2678" s="31">
        <v>0.80500000000000005</v>
      </c>
      <c r="N2678" s="31">
        <v>1.2999999999999999E-2</v>
      </c>
    </row>
    <row r="2679" spans="1:14" x14ac:dyDescent="0.25">
      <c r="A2679" s="1" t="s">
        <v>440</v>
      </c>
      <c r="B2679" s="1">
        <v>1012607</v>
      </c>
      <c r="C2679" s="1">
        <v>2022</v>
      </c>
      <c r="D2679" s="1" t="s">
        <v>0</v>
      </c>
      <c r="E2679" s="1" t="s">
        <v>1</v>
      </c>
      <c r="F2679" s="1" t="s">
        <v>2</v>
      </c>
      <c r="G2679" s="1" t="s">
        <v>3</v>
      </c>
      <c r="H2679" s="1" t="s">
        <v>5</v>
      </c>
      <c r="I2679" s="1"/>
      <c r="J2679" s="1"/>
      <c r="K2679" s="1"/>
      <c r="L2679" s="28">
        <v>0</v>
      </c>
      <c r="M2679" s="31">
        <v>0</v>
      </c>
      <c r="N2679" s="31">
        <v>0</v>
      </c>
    </row>
    <row r="2680" spans="1:14" x14ac:dyDescent="0.25">
      <c r="A2680" s="1" t="s">
        <v>440</v>
      </c>
      <c r="B2680" s="1">
        <v>1012607</v>
      </c>
      <c r="C2680" s="1">
        <v>2022</v>
      </c>
      <c r="D2680" s="1" t="s">
        <v>0</v>
      </c>
      <c r="E2680" s="1" t="s">
        <v>1</v>
      </c>
      <c r="F2680" s="1" t="s">
        <v>2</v>
      </c>
      <c r="G2680" s="1" t="s">
        <v>3</v>
      </c>
      <c r="H2680" s="1" t="s">
        <v>9</v>
      </c>
      <c r="I2680" s="1"/>
      <c r="J2680" s="1"/>
      <c r="K2680" s="1"/>
      <c r="L2680" s="28">
        <v>2</v>
      </c>
      <c r="M2680" s="31">
        <v>3.9528278999999999</v>
      </c>
      <c r="N2680" s="31">
        <v>8.4179900000000002E-2</v>
      </c>
    </row>
    <row r="2681" spans="1:14" x14ac:dyDescent="0.25">
      <c r="A2681" s="1" t="s">
        <v>440</v>
      </c>
      <c r="B2681" s="1">
        <v>1012607</v>
      </c>
      <c r="C2681" s="1">
        <v>2022</v>
      </c>
      <c r="D2681" s="1" t="s">
        <v>0</v>
      </c>
      <c r="E2681" s="1" t="s">
        <v>1</v>
      </c>
      <c r="F2681" s="1" t="s">
        <v>2</v>
      </c>
      <c r="G2681" s="1" t="s">
        <v>3</v>
      </c>
      <c r="H2681" s="1" t="s">
        <v>4</v>
      </c>
      <c r="I2681" s="1"/>
      <c r="J2681" s="1"/>
      <c r="K2681" s="1"/>
      <c r="L2681" s="28">
        <v>0</v>
      </c>
      <c r="M2681" s="31">
        <v>0</v>
      </c>
      <c r="N2681" s="31">
        <v>0</v>
      </c>
    </row>
    <row r="2682" spans="1:14" x14ac:dyDescent="0.25">
      <c r="A2682" s="1" t="s">
        <v>440</v>
      </c>
      <c r="B2682" s="1">
        <v>1012607</v>
      </c>
      <c r="C2682" s="1">
        <v>2022</v>
      </c>
      <c r="D2682" s="1" t="s">
        <v>0</v>
      </c>
      <c r="E2682" s="1" t="s">
        <v>1</v>
      </c>
      <c r="F2682" s="1" t="s">
        <v>2</v>
      </c>
      <c r="G2682" s="1" t="s">
        <v>3</v>
      </c>
      <c r="H2682" s="1" t="s">
        <v>7</v>
      </c>
      <c r="I2682" s="1"/>
      <c r="J2682" s="1"/>
      <c r="K2682" s="1"/>
      <c r="L2682" s="28">
        <v>1335</v>
      </c>
      <c r="M2682" s="31">
        <v>25.993219100000001</v>
      </c>
      <c r="N2682" s="31">
        <v>0.43659890000000001</v>
      </c>
    </row>
    <row r="2683" spans="1:14" x14ac:dyDescent="0.25">
      <c r="A2683" s="1" t="s">
        <v>440</v>
      </c>
      <c r="B2683" s="1">
        <v>1012607</v>
      </c>
      <c r="C2683" s="1">
        <v>2022</v>
      </c>
      <c r="D2683" s="1" t="s">
        <v>0</v>
      </c>
      <c r="E2683" s="1" t="s">
        <v>1</v>
      </c>
      <c r="F2683" s="1" t="s">
        <v>2</v>
      </c>
      <c r="G2683" s="1" t="s">
        <v>3</v>
      </c>
      <c r="H2683" s="1" t="s">
        <v>8</v>
      </c>
      <c r="I2683" s="1"/>
      <c r="J2683" s="1"/>
      <c r="K2683" s="1"/>
      <c r="L2683" s="28">
        <v>0</v>
      </c>
      <c r="M2683" s="31">
        <v>0</v>
      </c>
      <c r="N2683" s="31">
        <v>0</v>
      </c>
    </row>
    <row r="2684" spans="1:14" x14ac:dyDescent="0.25">
      <c r="A2684" s="1" t="s">
        <v>440</v>
      </c>
      <c r="B2684" s="1">
        <v>1012607</v>
      </c>
      <c r="C2684" s="1">
        <v>2022</v>
      </c>
      <c r="D2684" s="1" t="s">
        <v>0</v>
      </c>
      <c r="E2684" s="1" t="s">
        <v>1</v>
      </c>
      <c r="F2684" s="1" t="s">
        <v>2</v>
      </c>
      <c r="G2684" s="1" t="s">
        <v>3</v>
      </c>
      <c r="H2684" s="1" t="s">
        <v>6</v>
      </c>
      <c r="I2684" s="1"/>
      <c r="J2684" s="1"/>
      <c r="K2684" s="1"/>
      <c r="L2684" s="28">
        <v>40</v>
      </c>
      <c r="M2684" s="31">
        <v>24.183663500000002</v>
      </c>
      <c r="N2684" s="31">
        <v>0.51214369999999998</v>
      </c>
    </row>
    <row r="2685" spans="1:14" x14ac:dyDescent="0.25">
      <c r="A2685" s="1" t="s">
        <v>440</v>
      </c>
      <c r="B2685" s="1">
        <v>1012607</v>
      </c>
      <c r="C2685" s="1">
        <v>2022</v>
      </c>
      <c r="D2685" s="1" t="s">
        <v>0</v>
      </c>
      <c r="E2685" s="1" t="s">
        <v>1</v>
      </c>
      <c r="F2685" s="1" t="s">
        <v>2</v>
      </c>
      <c r="G2685" s="1" t="s">
        <v>3</v>
      </c>
      <c r="H2685" s="1" t="s">
        <v>10</v>
      </c>
      <c r="I2685" s="1"/>
      <c r="J2685" s="1"/>
      <c r="K2685" s="1"/>
      <c r="L2685" s="28">
        <v>0</v>
      </c>
      <c r="M2685" s="31">
        <v>0</v>
      </c>
      <c r="N2685" s="31">
        <v>0</v>
      </c>
    </row>
    <row r="2686" spans="1:14" x14ac:dyDescent="0.25">
      <c r="A2686" s="1" t="s">
        <v>452</v>
      </c>
      <c r="B2686" s="1">
        <v>1012615</v>
      </c>
      <c r="C2686" s="1">
        <v>2022</v>
      </c>
      <c r="D2686" s="1" t="s">
        <v>0</v>
      </c>
      <c r="E2686" s="1" t="s">
        <v>1</v>
      </c>
      <c r="F2686" s="1" t="s">
        <v>2</v>
      </c>
      <c r="G2686" s="1" t="s">
        <v>3</v>
      </c>
      <c r="H2686" s="1" t="s">
        <v>7</v>
      </c>
      <c r="I2686" s="1"/>
      <c r="J2686" s="1"/>
      <c r="K2686" s="1"/>
      <c r="L2686" s="28">
        <v>275</v>
      </c>
      <c r="M2686" s="31">
        <v>37.944879999999998</v>
      </c>
      <c r="N2686" s="31">
        <v>0.26516000000000001</v>
      </c>
    </row>
    <row r="2687" spans="1:14" x14ac:dyDescent="0.25">
      <c r="A2687" s="1" t="s">
        <v>452</v>
      </c>
      <c r="B2687" s="1">
        <v>1012615</v>
      </c>
      <c r="C2687" s="1">
        <v>2022</v>
      </c>
      <c r="D2687" s="1" t="s">
        <v>0</v>
      </c>
      <c r="E2687" s="1" t="s">
        <v>1</v>
      </c>
      <c r="F2687" s="1" t="s">
        <v>2</v>
      </c>
      <c r="G2687" s="1" t="s">
        <v>3</v>
      </c>
      <c r="H2687" s="1" t="s">
        <v>5</v>
      </c>
      <c r="I2687" s="1"/>
      <c r="J2687" s="1"/>
      <c r="K2687" s="1"/>
      <c r="L2687" s="28">
        <v>1</v>
      </c>
      <c r="M2687" s="31">
        <v>1.9673799999999999</v>
      </c>
      <c r="N2687" s="31">
        <v>1.417E-2</v>
      </c>
    </row>
    <row r="2688" spans="1:14" x14ac:dyDescent="0.25">
      <c r="A2688" s="1" t="s">
        <v>24189</v>
      </c>
      <c r="B2688" s="1">
        <v>1012617</v>
      </c>
      <c r="C2688" s="1">
        <v>2022</v>
      </c>
      <c r="D2688" s="1" t="s">
        <v>0</v>
      </c>
      <c r="E2688" s="1" t="s">
        <v>1</v>
      </c>
      <c r="F2688" s="1" t="s">
        <v>25</v>
      </c>
      <c r="G2688" s="1" t="s">
        <v>3</v>
      </c>
      <c r="H2688" s="1" t="s">
        <v>6</v>
      </c>
      <c r="I2688" s="1"/>
      <c r="J2688" s="1"/>
      <c r="K2688" s="1"/>
      <c r="L2688" s="28">
        <v>0</v>
      </c>
      <c r="M2688" s="31">
        <v>0</v>
      </c>
      <c r="N2688" s="31">
        <v>0</v>
      </c>
    </row>
    <row r="2689" spans="1:14" x14ac:dyDescent="0.25">
      <c r="A2689" s="1" t="s">
        <v>24189</v>
      </c>
      <c r="B2689" s="1">
        <v>1012617</v>
      </c>
      <c r="C2689" s="1">
        <v>2022</v>
      </c>
      <c r="D2689" s="1" t="s">
        <v>0</v>
      </c>
      <c r="E2689" s="1" t="s">
        <v>1</v>
      </c>
      <c r="F2689" s="1" t="s">
        <v>25</v>
      </c>
      <c r="G2689" s="1" t="s">
        <v>3</v>
      </c>
      <c r="H2689" s="1" t="s">
        <v>7</v>
      </c>
      <c r="I2689" s="1"/>
      <c r="J2689" s="1"/>
      <c r="K2689" s="1"/>
      <c r="L2689" s="28">
        <v>96</v>
      </c>
      <c r="M2689" s="31">
        <v>2.77</v>
      </c>
      <c r="N2689" s="31">
        <v>0.1</v>
      </c>
    </row>
    <row r="2690" spans="1:14" x14ac:dyDescent="0.25">
      <c r="A2690" s="1" t="s">
        <v>24189</v>
      </c>
      <c r="B2690" s="1">
        <v>1012617</v>
      </c>
      <c r="C2690" s="1">
        <v>2022</v>
      </c>
      <c r="D2690" s="1" t="s">
        <v>0</v>
      </c>
      <c r="E2690" s="1" t="s">
        <v>1</v>
      </c>
      <c r="F2690" s="1" t="s">
        <v>25</v>
      </c>
      <c r="G2690" s="1" t="s">
        <v>3</v>
      </c>
      <c r="H2690" s="1" t="s">
        <v>9</v>
      </c>
      <c r="I2690" s="1"/>
      <c r="J2690" s="1"/>
      <c r="K2690" s="1"/>
      <c r="L2690" s="28">
        <v>0</v>
      </c>
      <c r="M2690" s="31">
        <v>0</v>
      </c>
      <c r="N2690" s="31">
        <v>0</v>
      </c>
    </row>
    <row r="2691" spans="1:14" x14ac:dyDescent="0.25">
      <c r="A2691" s="1" t="s">
        <v>24189</v>
      </c>
      <c r="B2691" s="1">
        <v>1012617</v>
      </c>
      <c r="C2691" s="1">
        <v>2022</v>
      </c>
      <c r="D2691" s="1" t="s">
        <v>0</v>
      </c>
      <c r="E2691" s="1" t="s">
        <v>1</v>
      </c>
      <c r="F2691" s="1" t="s">
        <v>25</v>
      </c>
      <c r="G2691" s="1" t="s">
        <v>3</v>
      </c>
      <c r="H2691" s="1" t="s">
        <v>10</v>
      </c>
      <c r="I2691" s="1"/>
      <c r="J2691" s="1"/>
      <c r="K2691" s="1"/>
      <c r="L2691" s="28">
        <v>0</v>
      </c>
      <c r="M2691" s="31">
        <v>0</v>
      </c>
      <c r="N2691" s="31">
        <v>0</v>
      </c>
    </row>
    <row r="2692" spans="1:14" x14ac:dyDescent="0.25">
      <c r="A2692" s="1" t="s">
        <v>24189</v>
      </c>
      <c r="B2692" s="1">
        <v>1012617</v>
      </c>
      <c r="C2692" s="1">
        <v>2022</v>
      </c>
      <c r="D2692" s="1" t="s">
        <v>0</v>
      </c>
      <c r="E2692" s="1" t="s">
        <v>1</v>
      </c>
      <c r="F2692" s="1" t="s">
        <v>25</v>
      </c>
      <c r="G2692" s="1" t="s">
        <v>3</v>
      </c>
      <c r="H2692" s="1" t="s">
        <v>4</v>
      </c>
      <c r="I2692" s="1"/>
      <c r="J2692" s="1"/>
      <c r="K2692" s="1"/>
      <c r="L2692" s="28">
        <v>0</v>
      </c>
      <c r="M2692" s="31">
        <v>0</v>
      </c>
      <c r="N2692" s="31">
        <v>0</v>
      </c>
    </row>
    <row r="2693" spans="1:14" x14ac:dyDescent="0.25">
      <c r="A2693" s="1" t="s">
        <v>24189</v>
      </c>
      <c r="B2693" s="1">
        <v>1012617</v>
      </c>
      <c r="C2693" s="1">
        <v>2022</v>
      </c>
      <c r="D2693" s="1" t="s">
        <v>0</v>
      </c>
      <c r="E2693" s="1" t="s">
        <v>1</v>
      </c>
      <c r="F2693" s="1" t="s">
        <v>25</v>
      </c>
      <c r="G2693" s="1" t="s">
        <v>3</v>
      </c>
      <c r="H2693" s="1" t="s">
        <v>5</v>
      </c>
      <c r="I2693" s="1"/>
      <c r="J2693" s="1"/>
      <c r="K2693" s="1"/>
      <c r="L2693" s="28">
        <v>0</v>
      </c>
      <c r="M2693" s="31">
        <v>0</v>
      </c>
      <c r="N2693" s="31">
        <v>0</v>
      </c>
    </row>
    <row r="2694" spans="1:14" x14ac:dyDescent="0.25">
      <c r="A2694" s="1" t="s">
        <v>24189</v>
      </c>
      <c r="B2694" s="1">
        <v>1012617</v>
      </c>
      <c r="C2694" s="1">
        <v>2022</v>
      </c>
      <c r="D2694" s="1" t="s">
        <v>0</v>
      </c>
      <c r="E2694" s="1" t="s">
        <v>1</v>
      </c>
      <c r="F2694" s="1" t="s">
        <v>25</v>
      </c>
      <c r="G2694" s="1" t="s">
        <v>3</v>
      </c>
      <c r="H2694" s="1" t="s">
        <v>8</v>
      </c>
      <c r="I2694" s="1"/>
      <c r="J2694" s="1"/>
      <c r="K2694" s="1"/>
      <c r="L2694" s="28">
        <v>0</v>
      </c>
      <c r="M2694" s="31">
        <v>0</v>
      </c>
      <c r="N2694" s="31">
        <v>0</v>
      </c>
    </row>
    <row r="2695" spans="1:14" x14ac:dyDescent="0.25">
      <c r="A2695" s="1" t="s">
        <v>24190</v>
      </c>
      <c r="B2695" s="1">
        <v>1012618</v>
      </c>
      <c r="C2695" s="1">
        <v>2022</v>
      </c>
      <c r="D2695" s="1" t="s">
        <v>865</v>
      </c>
      <c r="E2695" s="1" t="s">
        <v>23978</v>
      </c>
      <c r="F2695" s="1" t="s">
        <v>2</v>
      </c>
      <c r="G2695" s="1" t="s">
        <v>16</v>
      </c>
      <c r="H2695" s="1"/>
      <c r="I2695" s="1"/>
      <c r="J2695" s="31">
        <v>7.1817880000000001</v>
      </c>
      <c r="K2695" s="31">
        <v>0.34618110000000002</v>
      </c>
      <c r="L2695" s="28"/>
      <c r="M2695" s="31">
        <v>7.1817880000000001</v>
      </c>
      <c r="N2695" s="31">
        <v>0.34618110000000002</v>
      </c>
    </row>
    <row r="2696" spans="1:14" x14ac:dyDescent="0.25">
      <c r="A2696" s="1" t="s">
        <v>24190</v>
      </c>
      <c r="B2696" s="1">
        <v>1012618</v>
      </c>
      <c r="C2696" s="1">
        <v>2022</v>
      </c>
      <c r="D2696" s="1" t="s">
        <v>0</v>
      </c>
      <c r="E2696" s="1" t="s">
        <v>1</v>
      </c>
      <c r="F2696" s="1" t="s">
        <v>2</v>
      </c>
      <c r="G2696" s="1" t="s">
        <v>16</v>
      </c>
      <c r="H2696" s="1" t="s">
        <v>7</v>
      </c>
      <c r="I2696" s="1"/>
      <c r="J2696" s="1"/>
      <c r="K2696" s="1"/>
      <c r="L2696" s="28">
        <v>375</v>
      </c>
      <c r="M2696" s="31">
        <v>10.0654384</v>
      </c>
      <c r="N2696" s="31">
        <v>0.48518070000000002</v>
      </c>
    </row>
    <row r="2697" spans="1:14" x14ac:dyDescent="0.25">
      <c r="A2697" s="1" t="s">
        <v>24190</v>
      </c>
      <c r="B2697" s="1">
        <v>1012618</v>
      </c>
      <c r="C2697" s="1">
        <v>2022</v>
      </c>
      <c r="D2697" s="1" t="s">
        <v>0</v>
      </c>
      <c r="E2697" s="1" t="s">
        <v>1</v>
      </c>
      <c r="F2697" s="1" t="s">
        <v>2</v>
      </c>
      <c r="G2697" s="1" t="s">
        <v>16</v>
      </c>
      <c r="H2697" s="1" t="s">
        <v>6</v>
      </c>
      <c r="I2697" s="1"/>
      <c r="J2697" s="1"/>
      <c r="K2697" s="1"/>
      <c r="L2697" s="28">
        <v>0</v>
      </c>
      <c r="M2697" s="31">
        <v>0</v>
      </c>
      <c r="N2697" s="31">
        <v>0</v>
      </c>
    </row>
    <row r="2698" spans="1:14" x14ac:dyDescent="0.25">
      <c r="A2698" s="1" t="s">
        <v>24190</v>
      </c>
      <c r="B2698" s="1">
        <v>1012618</v>
      </c>
      <c r="C2698" s="1">
        <v>2022</v>
      </c>
      <c r="D2698" s="1" t="s">
        <v>0</v>
      </c>
      <c r="E2698" s="1" t="s">
        <v>1</v>
      </c>
      <c r="F2698" s="1" t="s">
        <v>2</v>
      </c>
      <c r="G2698" s="1" t="s">
        <v>16</v>
      </c>
      <c r="H2698" s="1" t="s">
        <v>9</v>
      </c>
      <c r="I2698" s="1"/>
      <c r="J2698" s="1"/>
      <c r="K2698" s="1"/>
      <c r="L2698" s="28">
        <v>0</v>
      </c>
      <c r="M2698" s="31">
        <v>0</v>
      </c>
      <c r="N2698" s="31">
        <v>0</v>
      </c>
    </row>
    <row r="2699" spans="1:14" x14ac:dyDescent="0.25">
      <c r="A2699" s="1" t="s">
        <v>24190</v>
      </c>
      <c r="B2699" s="1">
        <v>1012618</v>
      </c>
      <c r="C2699" s="1">
        <v>2022</v>
      </c>
      <c r="D2699" s="1" t="s">
        <v>0</v>
      </c>
      <c r="E2699" s="1" t="s">
        <v>1</v>
      </c>
      <c r="F2699" s="1" t="s">
        <v>2</v>
      </c>
      <c r="G2699" s="1" t="s">
        <v>16</v>
      </c>
      <c r="H2699" s="1" t="s">
        <v>4</v>
      </c>
      <c r="I2699" s="1"/>
      <c r="J2699" s="1"/>
      <c r="K2699" s="1"/>
      <c r="L2699" s="28">
        <v>0</v>
      </c>
      <c r="M2699" s="31">
        <v>0</v>
      </c>
      <c r="N2699" s="31">
        <v>0</v>
      </c>
    </row>
    <row r="2700" spans="1:14" x14ac:dyDescent="0.25">
      <c r="A2700" s="1" t="s">
        <v>24190</v>
      </c>
      <c r="B2700" s="1">
        <v>1012618</v>
      </c>
      <c r="C2700" s="1">
        <v>2022</v>
      </c>
      <c r="D2700" s="1" t="s">
        <v>0</v>
      </c>
      <c r="E2700" s="1" t="s">
        <v>1</v>
      </c>
      <c r="F2700" s="1" t="s">
        <v>2</v>
      </c>
      <c r="G2700" s="1" t="s">
        <v>16</v>
      </c>
      <c r="H2700" s="1" t="s">
        <v>8</v>
      </c>
      <c r="I2700" s="1"/>
      <c r="J2700" s="1"/>
      <c r="K2700" s="1"/>
      <c r="L2700" s="28">
        <v>0</v>
      </c>
      <c r="M2700" s="31">
        <v>0</v>
      </c>
      <c r="N2700" s="31">
        <v>0</v>
      </c>
    </row>
    <row r="2701" spans="1:14" x14ac:dyDescent="0.25">
      <c r="A2701" s="1" t="s">
        <v>24190</v>
      </c>
      <c r="B2701" s="1">
        <v>1012618</v>
      </c>
      <c r="C2701" s="1">
        <v>2022</v>
      </c>
      <c r="D2701" s="1" t="s">
        <v>0</v>
      </c>
      <c r="E2701" s="1" t="s">
        <v>1</v>
      </c>
      <c r="F2701" s="1" t="s">
        <v>2</v>
      </c>
      <c r="G2701" s="1" t="s">
        <v>16</v>
      </c>
      <c r="H2701" s="1" t="s">
        <v>10</v>
      </c>
      <c r="I2701" s="1"/>
      <c r="J2701" s="1"/>
      <c r="K2701" s="1"/>
      <c r="L2701" s="28">
        <v>0</v>
      </c>
      <c r="M2701" s="31">
        <v>0</v>
      </c>
      <c r="N2701" s="31">
        <v>0</v>
      </c>
    </row>
    <row r="2702" spans="1:14" x14ac:dyDescent="0.25">
      <c r="A2702" s="1" t="s">
        <v>24190</v>
      </c>
      <c r="B2702" s="1">
        <v>1012618</v>
      </c>
      <c r="C2702" s="1">
        <v>2022</v>
      </c>
      <c r="D2702" s="1" t="s">
        <v>0</v>
      </c>
      <c r="E2702" s="1" t="s">
        <v>1</v>
      </c>
      <c r="F2702" s="1" t="s">
        <v>2</v>
      </c>
      <c r="G2702" s="1" t="s">
        <v>16</v>
      </c>
      <c r="H2702" s="1" t="s">
        <v>5</v>
      </c>
      <c r="I2702" s="1"/>
      <c r="J2702" s="1"/>
      <c r="K2702" s="1"/>
      <c r="L2702" s="28">
        <v>0</v>
      </c>
      <c r="M2702" s="31">
        <v>0</v>
      </c>
      <c r="N2702" s="31">
        <v>0</v>
      </c>
    </row>
    <row r="2703" spans="1:14" x14ac:dyDescent="0.25">
      <c r="A2703" s="1" t="s">
        <v>24191</v>
      </c>
      <c r="B2703" s="1">
        <v>1012619</v>
      </c>
      <c r="C2703" s="1">
        <v>2022</v>
      </c>
      <c r="D2703" s="1" t="s">
        <v>865</v>
      </c>
      <c r="E2703" s="1" t="s">
        <v>23978</v>
      </c>
      <c r="F2703" s="1" t="s">
        <v>2</v>
      </c>
      <c r="G2703" s="1" t="s">
        <v>16</v>
      </c>
      <c r="H2703" s="1"/>
      <c r="I2703" s="1"/>
      <c r="J2703" s="31">
        <v>719.79137279999998</v>
      </c>
      <c r="K2703" s="31">
        <v>4.0240279000000001</v>
      </c>
      <c r="L2703" s="28"/>
      <c r="M2703" s="31">
        <v>719.79137279999998</v>
      </c>
      <c r="N2703" s="31">
        <v>4.0240279000000001</v>
      </c>
    </row>
    <row r="2704" spans="1:14" x14ac:dyDescent="0.25">
      <c r="A2704" s="1" t="s">
        <v>24191</v>
      </c>
      <c r="B2704" s="1">
        <v>1012619</v>
      </c>
      <c r="C2704" s="1">
        <v>2022</v>
      </c>
      <c r="D2704" s="1" t="s">
        <v>0</v>
      </c>
      <c r="E2704" s="1" t="s">
        <v>1</v>
      </c>
      <c r="F2704" s="1" t="s">
        <v>2</v>
      </c>
      <c r="G2704" s="1" t="s">
        <v>16</v>
      </c>
      <c r="H2704" s="1" t="s">
        <v>9</v>
      </c>
      <c r="I2704" s="1"/>
      <c r="J2704" s="1"/>
      <c r="K2704" s="1"/>
      <c r="L2704" s="28">
        <v>186</v>
      </c>
      <c r="M2704" s="31">
        <v>0.74199999999999999</v>
      </c>
      <c r="N2704" s="31">
        <v>4.0000000000000001E-3</v>
      </c>
    </row>
    <row r="2705" spans="1:14" x14ac:dyDescent="0.25">
      <c r="A2705" s="1" t="s">
        <v>646</v>
      </c>
      <c r="B2705" s="1">
        <v>1012622</v>
      </c>
      <c r="C2705" s="1">
        <v>2022</v>
      </c>
      <c r="D2705" s="1" t="s">
        <v>0</v>
      </c>
      <c r="E2705" s="1" t="s">
        <v>1</v>
      </c>
      <c r="F2705" s="1" t="s">
        <v>2</v>
      </c>
      <c r="G2705" s="1" t="s">
        <v>3</v>
      </c>
      <c r="H2705" s="1" t="s">
        <v>5</v>
      </c>
      <c r="I2705" s="1"/>
      <c r="J2705" s="1"/>
      <c r="K2705" s="1"/>
      <c r="L2705" s="28">
        <v>12</v>
      </c>
      <c r="M2705" s="31">
        <v>67.024529999999999</v>
      </c>
      <c r="N2705" s="31">
        <v>5.1493500000000001</v>
      </c>
    </row>
    <row r="2706" spans="1:14" x14ac:dyDescent="0.25">
      <c r="A2706" s="1" t="s">
        <v>646</v>
      </c>
      <c r="B2706" s="1">
        <v>1012622</v>
      </c>
      <c r="C2706" s="1">
        <v>2022</v>
      </c>
      <c r="D2706" s="1" t="s">
        <v>0</v>
      </c>
      <c r="E2706" s="1" t="s">
        <v>1</v>
      </c>
      <c r="F2706" s="1" t="s">
        <v>2</v>
      </c>
      <c r="G2706" s="1" t="s">
        <v>3</v>
      </c>
      <c r="H2706" s="1" t="s">
        <v>7</v>
      </c>
      <c r="I2706" s="1"/>
      <c r="J2706" s="1"/>
      <c r="K2706" s="1"/>
      <c r="L2706" s="28">
        <v>399</v>
      </c>
      <c r="M2706" s="31">
        <v>1382.66463</v>
      </c>
      <c r="N2706" s="31">
        <v>107.06797</v>
      </c>
    </row>
    <row r="2707" spans="1:14" x14ac:dyDescent="0.25">
      <c r="A2707" s="1" t="s">
        <v>459</v>
      </c>
      <c r="B2707" s="1">
        <v>1012623</v>
      </c>
      <c r="C2707" s="1">
        <v>2022</v>
      </c>
      <c r="D2707" s="1" t="s">
        <v>0</v>
      </c>
      <c r="E2707" s="1" t="s">
        <v>1</v>
      </c>
      <c r="F2707" s="1" t="s">
        <v>2</v>
      </c>
      <c r="G2707" s="1" t="s">
        <v>3</v>
      </c>
      <c r="H2707" s="1" t="s">
        <v>6</v>
      </c>
      <c r="I2707" s="1"/>
      <c r="J2707" s="1"/>
      <c r="K2707" s="1"/>
      <c r="L2707" s="28">
        <v>0</v>
      </c>
      <c r="M2707" s="31">
        <v>0</v>
      </c>
      <c r="N2707" s="31">
        <v>0</v>
      </c>
    </row>
    <row r="2708" spans="1:14" x14ac:dyDescent="0.25">
      <c r="A2708" s="1" t="s">
        <v>459</v>
      </c>
      <c r="B2708" s="1">
        <v>1012623</v>
      </c>
      <c r="C2708" s="1">
        <v>2022</v>
      </c>
      <c r="D2708" s="1" t="s">
        <v>0</v>
      </c>
      <c r="E2708" s="1" t="s">
        <v>1</v>
      </c>
      <c r="F2708" s="1" t="s">
        <v>2</v>
      </c>
      <c r="G2708" s="1" t="s">
        <v>3</v>
      </c>
      <c r="H2708" s="1" t="s">
        <v>10</v>
      </c>
      <c r="I2708" s="1"/>
      <c r="J2708" s="1"/>
      <c r="K2708" s="1"/>
      <c r="L2708" s="28">
        <v>0</v>
      </c>
      <c r="M2708" s="31">
        <v>0</v>
      </c>
      <c r="N2708" s="31">
        <v>0</v>
      </c>
    </row>
    <row r="2709" spans="1:14" x14ac:dyDescent="0.25">
      <c r="A2709" s="1" t="s">
        <v>459</v>
      </c>
      <c r="B2709" s="1">
        <v>1012623</v>
      </c>
      <c r="C2709" s="1">
        <v>2022</v>
      </c>
      <c r="D2709" s="1" t="s">
        <v>0</v>
      </c>
      <c r="E2709" s="1" t="s">
        <v>1</v>
      </c>
      <c r="F2709" s="1" t="s">
        <v>2</v>
      </c>
      <c r="G2709" s="1" t="s">
        <v>3</v>
      </c>
      <c r="H2709" s="1" t="s">
        <v>9</v>
      </c>
      <c r="I2709" s="1"/>
      <c r="J2709" s="1"/>
      <c r="K2709" s="1"/>
      <c r="L2709" s="28">
        <v>0</v>
      </c>
      <c r="M2709" s="31">
        <v>0</v>
      </c>
      <c r="N2709" s="31">
        <v>0</v>
      </c>
    </row>
    <row r="2710" spans="1:14" x14ac:dyDescent="0.25">
      <c r="A2710" s="1" t="s">
        <v>459</v>
      </c>
      <c r="B2710" s="1">
        <v>1012623</v>
      </c>
      <c r="C2710" s="1">
        <v>2022</v>
      </c>
      <c r="D2710" s="1" t="s">
        <v>0</v>
      </c>
      <c r="E2710" s="1" t="s">
        <v>1</v>
      </c>
      <c r="F2710" s="1" t="s">
        <v>2</v>
      </c>
      <c r="G2710" s="1" t="s">
        <v>3</v>
      </c>
      <c r="H2710" s="1" t="s">
        <v>4</v>
      </c>
      <c r="I2710" s="1"/>
      <c r="J2710" s="1"/>
      <c r="K2710" s="1"/>
      <c r="L2710" s="28">
        <v>0</v>
      </c>
      <c r="M2710" s="31">
        <v>0</v>
      </c>
      <c r="N2710" s="31">
        <v>0</v>
      </c>
    </row>
    <row r="2711" spans="1:14" x14ac:dyDescent="0.25">
      <c r="A2711" s="1" t="s">
        <v>459</v>
      </c>
      <c r="B2711" s="1">
        <v>1012623</v>
      </c>
      <c r="C2711" s="1">
        <v>2022</v>
      </c>
      <c r="D2711" s="1" t="s">
        <v>0</v>
      </c>
      <c r="E2711" s="1" t="s">
        <v>1</v>
      </c>
      <c r="F2711" s="1" t="s">
        <v>2</v>
      </c>
      <c r="G2711" s="1" t="s">
        <v>3</v>
      </c>
      <c r="H2711" s="1" t="s">
        <v>7</v>
      </c>
      <c r="I2711" s="1"/>
      <c r="J2711" s="1"/>
      <c r="K2711" s="1"/>
      <c r="L2711" s="28">
        <v>436</v>
      </c>
      <c r="M2711" s="31">
        <v>107.9370874</v>
      </c>
      <c r="N2711" s="31">
        <v>0.93675600000000003</v>
      </c>
    </row>
    <row r="2712" spans="1:14" x14ac:dyDescent="0.25">
      <c r="A2712" s="1" t="s">
        <v>459</v>
      </c>
      <c r="B2712" s="1">
        <v>1012623</v>
      </c>
      <c r="C2712" s="1">
        <v>2022</v>
      </c>
      <c r="D2712" s="1" t="s">
        <v>0</v>
      </c>
      <c r="E2712" s="1" t="s">
        <v>1</v>
      </c>
      <c r="F2712" s="1" t="s">
        <v>2</v>
      </c>
      <c r="G2712" s="1" t="s">
        <v>3</v>
      </c>
      <c r="H2712" s="1" t="s">
        <v>5</v>
      </c>
      <c r="I2712" s="1"/>
      <c r="J2712" s="1"/>
      <c r="K2712" s="1"/>
      <c r="L2712" s="28">
        <v>0</v>
      </c>
      <c r="M2712" s="31">
        <v>0</v>
      </c>
      <c r="N2712" s="31">
        <v>0</v>
      </c>
    </row>
    <row r="2713" spans="1:14" x14ac:dyDescent="0.25">
      <c r="A2713" s="1" t="s">
        <v>459</v>
      </c>
      <c r="B2713" s="1">
        <v>1012623</v>
      </c>
      <c r="C2713" s="1">
        <v>2022</v>
      </c>
      <c r="D2713" s="1" t="s">
        <v>0</v>
      </c>
      <c r="E2713" s="1" t="s">
        <v>1</v>
      </c>
      <c r="F2713" s="1" t="s">
        <v>2</v>
      </c>
      <c r="G2713" s="1" t="s">
        <v>3</v>
      </c>
      <c r="H2713" s="1" t="s">
        <v>8</v>
      </c>
      <c r="I2713" s="1"/>
      <c r="J2713" s="1"/>
      <c r="K2713" s="1"/>
      <c r="L2713" s="28">
        <v>0</v>
      </c>
      <c r="M2713" s="31">
        <v>0</v>
      </c>
      <c r="N2713" s="31">
        <v>0</v>
      </c>
    </row>
    <row r="2714" spans="1:14" x14ac:dyDescent="0.25">
      <c r="A2714" s="1" t="s">
        <v>454</v>
      </c>
      <c r="B2714" s="1">
        <v>1012626</v>
      </c>
      <c r="C2714" s="1">
        <v>2022</v>
      </c>
      <c r="D2714" s="1" t="s">
        <v>0</v>
      </c>
      <c r="E2714" s="1" t="s">
        <v>1</v>
      </c>
      <c r="F2714" s="1" t="s">
        <v>2</v>
      </c>
      <c r="G2714" s="1" t="s">
        <v>3</v>
      </c>
      <c r="H2714" s="1" t="s">
        <v>4</v>
      </c>
      <c r="I2714" s="1"/>
      <c r="J2714" s="1"/>
      <c r="K2714" s="1"/>
      <c r="L2714" s="28">
        <v>0</v>
      </c>
      <c r="M2714" s="31">
        <v>0</v>
      </c>
      <c r="N2714" s="31">
        <v>0</v>
      </c>
    </row>
    <row r="2715" spans="1:14" x14ac:dyDescent="0.25">
      <c r="A2715" s="1" t="s">
        <v>454</v>
      </c>
      <c r="B2715" s="1">
        <v>1012626</v>
      </c>
      <c r="C2715" s="1">
        <v>2022</v>
      </c>
      <c r="D2715" s="1" t="s">
        <v>0</v>
      </c>
      <c r="E2715" s="1" t="s">
        <v>1</v>
      </c>
      <c r="F2715" s="1" t="s">
        <v>2</v>
      </c>
      <c r="G2715" s="1" t="s">
        <v>3</v>
      </c>
      <c r="H2715" s="1" t="s">
        <v>8</v>
      </c>
      <c r="I2715" s="1"/>
      <c r="J2715" s="1"/>
      <c r="K2715" s="1"/>
      <c r="L2715" s="28">
        <v>0</v>
      </c>
      <c r="M2715" s="31">
        <v>0</v>
      </c>
      <c r="N2715" s="31">
        <v>0</v>
      </c>
    </row>
    <row r="2716" spans="1:14" x14ac:dyDescent="0.25">
      <c r="A2716" s="1" t="s">
        <v>454</v>
      </c>
      <c r="B2716" s="1">
        <v>1012626</v>
      </c>
      <c r="C2716" s="1">
        <v>2022</v>
      </c>
      <c r="D2716" s="1" t="s">
        <v>0</v>
      </c>
      <c r="E2716" s="1" t="s">
        <v>1</v>
      </c>
      <c r="F2716" s="1" t="s">
        <v>2</v>
      </c>
      <c r="G2716" s="1" t="s">
        <v>3</v>
      </c>
      <c r="H2716" s="1" t="s">
        <v>6</v>
      </c>
      <c r="I2716" s="1"/>
      <c r="J2716" s="1"/>
      <c r="K2716" s="1"/>
      <c r="L2716" s="28">
        <v>0</v>
      </c>
      <c r="M2716" s="31">
        <v>0</v>
      </c>
      <c r="N2716" s="31">
        <v>0</v>
      </c>
    </row>
    <row r="2717" spans="1:14" x14ac:dyDescent="0.25">
      <c r="A2717" s="1" t="s">
        <v>454</v>
      </c>
      <c r="B2717" s="1">
        <v>1012626</v>
      </c>
      <c r="C2717" s="1">
        <v>2022</v>
      </c>
      <c r="D2717" s="1" t="s">
        <v>0</v>
      </c>
      <c r="E2717" s="1" t="s">
        <v>1</v>
      </c>
      <c r="F2717" s="1" t="s">
        <v>2</v>
      </c>
      <c r="G2717" s="1" t="s">
        <v>3</v>
      </c>
      <c r="H2717" s="1" t="s">
        <v>5</v>
      </c>
      <c r="I2717" s="1"/>
      <c r="J2717" s="1"/>
      <c r="K2717" s="1"/>
      <c r="L2717" s="28">
        <v>0</v>
      </c>
      <c r="M2717" s="31">
        <v>0</v>
      </c>
      <c r="N2717" s="31">
        <v>0</v>
      </c>
    </row>
    <row r="2718" spans="1:14" x14ac:dyDescent="0.25">
      <c r="A2718" s="1" t="s">
        <v>454</v>
      </c>
      <c r="B2718" s="1">
        <v>1012626</v>
      </c>
      <c r="C2718" s="1">
        <v>2022</v>
      </c>
      <c r="D2718" s="1" t="s">
        <v>0</v>
      </c>
      <c r="E2718" s="1" t="s">
        <v>1</v>
      </c>
      <c r="F2718" s="1" t="s">
        <v>2</v>
      </c>
      <c r="G2718" s="1" t="s">
        <v>3</v>
      </c>
      <c r="H2718" s="1" t="s">
        <v>9</v>
      </c>
      <c r="I2718" s="1"/>
      <c r="J2718" s="1"/>
      <c r="K2718" s="1"/>
      <c r="L2718" s="28">
        <v>0</v>
      </c>
      <c r="M2718" s="31">
        <v>0</v>
      </c>
      <c r="N2718" s="31">
        <v>0</v>
      </c>
    </row>
    <row r="2719" spans="1:14" x14ac:dyDescent="0.25">
      <c r="A2719" s="1" t="s">
        <v>454</v>
      </c>
      <c r="B2719" s="1">
        <v>1012626</v>
      </c>
      <c r="C2719" s="1">
        <v>2022</v>
      </c>
      <c r="D2719" s="1" t="s">
        <v>0</v>
      </c>
      <c r="E2719" s="1" t="s">
        <v>1</v>
      </c>
      <c r="F2719" s="1" t="s">
        <v>2</v>
      </c>
      <c r="G2719" s="1" t="s">
        <v>3</v>
      </c>
      <c r="H2719" s="1" t="s">
        <v>10</v>
      </c>
      <c r="I2719" s="1"/>
      <c r="J2719" s="1"/>
      <c r="K2719" s="1"/>
      <c r="L2719" s="28">
        <v>0</v>
      </c>
      <c r="M2719" s="31">
        <v>0</v>
      </c>
      <c r="N2719" s="31">
        <v>0</v>
      </c>
    </row>
    <row r="2720" spans="1:14" x14ac:dyDescent="0.25">
      <c r="A2720" s="1" t="s">
        <v>454</v>
      </c>
      <c r="B2720" s="1">
        <v>1012626</v>
      </c>
      <c r="C2720" s="1">
        <v>2022</v>
      </c>
      <c r="D2720" s="1" t="s">
        <v>0</v>
      </c>
      <c r="E2720" s="1" t="s">
        <v>1</v>
      </c>
      <c r="F2720" s="1" t="s">
        <v>2</v>
      </c>
      <c r="G2720" s="1" t="s">
        <v>3</v>
      </c>
      <c r="H2720" s="1" t="s">
        <v>7</v>
      </c>
      <c r="I2720" s="1"/>
      <c r="J2720" s="1"/>
      <c r="K2720" s="1"/>
      <c r="L2720" s="28">
        <v>45</v>
      </c>
      <c r="M2720" s="31">
        <v>14.5909224</v>
      </c>
      <c r="N2720" s="31">
        <v>0.82813420000000004</v>
      </c>
    </row>
    <row r="2721" spans="1:14" x14ac:dyDescent="0.25">
      <c r="A2721" s="1" t="s">
        <v>648</v>
      </c>
      <c r="B2721" s="1">
        <v>1012630</v>
      </c>
      <c r="C2721" s="1">
        <v>2022</v>
      </c>
      <c r="D2721" s="1" t="s">
        <v>0</v>
      </c>
      <c r="E2721" s="1" t="s">
        <v>1</v>
      </c>
      <c r="F2721" s="1" t="s">
        <v>12</v>
      </c>
      <c r="G2721" s="1" t="s">
        <v>3</v>
      </c>
      <c r="H2721" s="1" t="s">
        <v>7</v>
      </c>
      <c r="I2721" s="1"/>
      <c r="J2721" s="1"/>
      <c r="K2721" s="1"/>
      <c r="L2721" s="28">
        <v>8</v>
      </c>
      <c r="M2721" s="31">
        <v>2.4591002</v>
      </c>
      <c r="N2721" s="31">
        <v>7.5161999999999998E-3</v>
      </c>
    </row>
    <row r="2722" spans="1:14" x14ac:dyDescent="0.25">
      <c r="A2722" s="1" t="s">
        <v>856</v>
      </c>
      <c r="B2722" s="1">
        <v>1012631</v>
      </c>
      <c r="C2722" s="1">
        <v>2022</v>
      </c>
      <c r="D2722" s="1" t="s">
        <v>0</v>
      </c>
      <c r="E2722" s="1" t="s">
        <v>1</v>
      </c>
      <c r="F2722" s="1" t="s">
        <v>2</v>
      </c>
      <c r="G2722" s="1" t="s">
        <v>3</v>
      </c>
      <c r="H2722" s="1" t="s">
        <v>5</v>
      </c>
      <c r="I2722" s="1"/>
      <c r="J2722" s="1"/>
      <c r="K2722" s="1"/>
      <c r="L2722" s="28">
        <v>2</v>
      </c>
      <c r="M2722" s="31">
        <v>24.207999999999998</v>
      </c>
      <c r="N2722" s="31">
        <v>2.33243</v>
      </c>
    </row>
    <row r="2723" spans="1:14" x14ac:dyDescent="0.25">
      <c r="A2723" s="1" t="s">
        <v>856</v>
      </c>
      <c r="B2723" s="1">
        <v>1012631</v>
      </c>
      <c r="C2723" s="1">
        <v>2022</v>
      </c>
      <c r="D2723" s="1" t="s">
        <v>0</v>
      </c>
      <c r="E2723" s="1" t="s">
        <v>1</v>
      </c>
      <c r="F2723" s="1" t="s">
        <v>2</v>
      </c>
      <c r="G2723" s="1" t="s">
        <v>3</v>
      </c>
      <c r="H2723" s="1" t="s">
        <v>7</v>
      </c>
      <c r="I2723" s="1"/>
      <c r="J2723" s="1"/>
      <c r="K2723" s="1"/>
      <c r="L2723" s="28">
        <v>96</v>
      </c>
      <c r="M2723" s="31">
        <v>64.069890000000001</v>
      </c>
      <c r="N2723" s="31">
        <v>5.7264600000000003</v>
      </c>
    </row>
    <row r="2724" spans="1:14" x14ac:dyDescent="0.25">
      <c r="A2724" s="1" t="s">
        <v>1460</v>
      </c>
      <c r="B2724" s="1">
        <v>1012633</v>
      </c>
      <c r="C2724" s="1">
        <v>2022</v>
      </c>
      <c r="D2724" s="1" t="s">
        <v>0</v>
      </c>
      <c r="E2724" s="1" t="s">
        <v>1</v>
      </c>
      <c r="F2724" s="1" t="s">
        <v>2</v>
      </c>
      <c r="G2724" s="1" t="s">
        <v>3</v>
      </c>
      <c r="H2724" s="1" t="s">
        <v>7</v>
      </c>
      <c r="I2724" s="1"/>
      <c r="J2724" s="1"/>
      <c r="K2724" s="1"/>
      <c r="L2724" s="28">
        <v>392</v>
      </c>
      <c r="M2724" s="31">
        <v>13.09512</v>
      </c>
      <c r="N2724" s="31">
        <v>0.57157000000000002</v>
      </c>
    </row>
    <row r="2725" spans="1:14" x14ac:dyDescent="0.25">
      <c r="A2725" s="1" t="s">
        <v>24192</v>
      </c>
      <c r="B2725" s="1">
        <v>1012638</v>
      </c>
      <c r="C2725" s="1">
        <v>2022</v>
      </c>
      <c r="D2725" s="1" t="s">
        <v>0</v>
      </c>
      <c r="E2725" s="1" t="s">
        <v>1</v>
      </c>
      <c r="F2725" s="1" t="s">
        <v>2</v>
      </c>
      <c r="G2725" s="1" t="s">
        <v>3</v>
      </c>
      <c r="H2725" s="1" t="s">
        <v>7</v>
      </c>
      <c r="I2725" s="1"/>
      <c r="J2725" s="1"/>
      <c r="K2725" s="1"/>
      <c r="L2725" s="28">
        <v>2345</v>
      </c>
      <c r="M2725" s="31">
        <v>3.18</v>
      </c>
      <c r="N2725" s="31">
        <v>0.1</v>
      </c>
    </row>
    <row r="2726" spans="1:14" x14ac:dyDescent="0.25">
      <c r="A2726" s="1" t="s">
        <v>24192</v>
      </c>
      <c r="B2726" s="1">
        <v>1012638</v>
      </c>
      <c r="C2726" s="1">
        <v>2022</v>
      </c>
      <c r="D2726" s="1" t="s">
        <v>0</v>
      </c>
      <c r="E2726" s="1" t="s">
        <v>1</v>
      </c>
      <c r="F2726" s="1" t="s">
        <v>2</v>
      </c>
      <c r="G2726" s="1" t="s">
        <v>3</v>
      </c>
      <c r="H2726" s="1" t="s">
        <v>9</v>
      </c>
      <c r="I2726" s="1"/>
      <c r="J2726" s="1"/>
      <c r="K2726" s="1"/>
      <c r="L2726" s="28">
        <v>0</v>
      </c>
      <c r="M2726" s="31">
        <v>0</v>
      </c>
      <c r="N2726" s="31">
        <v>0</v>
      </c>
    </row>
    <row r="2727" spans="1:14" x14ac:dyDescent="0.25">
      <c r="A2727" s="1" t="s">
        <v>24192</v>
      </c>
      <c r="B2727" s="1">
        <v>1012638</v>
      </c>
      <c r="C2727" s="1">
        <v>2022</v>
      </c>
      <c r="D2727" s="1" t="s">
        <v>0</v>
      </c>
      <c r="E2727" s="1" t="s">
        <v>1</v>
      </c>
      <c r="F2727" s="1" t="s">
        <v>2</v>
      </c>
      <c r="G2727" s="1" t="s">
        <v>3</v>
      </c>
      <c r="H2727" s="1" t="s">
        <v>5</v>
      </c>
      <c r="I2727" s="1"/>
      <c r="J2727" s="1"/>
      <c r="K2727" s="1"/>
      <c r="L2727" s="28">
        <v>0</v>
      </c>
      <c r="M2727" s="31">
        <v>0</v>
      </c>
      <c r="N2727" s="31">
        <v>0</v>
      </c>
    </row>
    <row r="2728" spans="1:14" x14ac:dyDescent="0.25">
      <c r="A2728" s="1" t="s">
        <v>24192</v>
      </c>
      <c r="B2728" s="1">
        <v>1012638</v>
      </c>
      <c r="C2728" s="1">
        <v>2022</v>
      </c>
      <c r="D2728" s="1" t="s">
        <v>0</v>
      </c>
      <c r="E2728" s="1" t="s">
        <v>1</v>
      </c>
      <c r="F2728" s="1" t="s">
        <v>2</v>
      </c>
      <c r="G2728" s="1" t="s">
        <v>3</v>
      </c>
      <c r="H2728" s="1" t="s">
        <v>10</v>
      </c>
      <c r="I2728" s="1"/>
      <c r="J2728" s="1"/>
      <c r="K2728" s="1"/>
      <c r="L2728" s="28">
        <v>0</v>
      </c>
      <c r="M2728" s="31">
        <v>0</v>
      </c>
      <c r="N2728" s="31">
        <v>0</v>
      </c>
    </row>
    <row r="2729" spans="1:14" x14ac:dyDescent="0.25">
      <c r="A2729" s="1" t="s">
        <v>24192</v>
      </c>
      <c r="B2729" s="1">
        <v>1012638</v>
      </c>
      <c r="C2729" s="1">
        <v>2022</v>
      </c>
      <c r="D2729" s="1" t="s">
        <v>0</v>
      </c>
      <c r="E2729" s="1" t="s">
        <v>1</v>
      </c>
      <c r="F2729" s="1" t="s">
        <v>2</v>
      </c>
      <c r="G2729" s="1" t="s">
        <v>3</v>
      </c>
      <c r="H2729" s="1" t="s">
        <v>4</v>
      </c>
      <c r="I2729" s="1"/>
      <c r="J2729" s="1"/>
      <c r="K2729" s="1"/>
      <c r="L2729" s="28">
        <v>0</v>
      </c>
      <c r="M2729" s="31">
        <v>0</v>
      </c>
      <c r="N2729" s="31">
        <v>0</v>
      </c>
    </row>
    <row r="2730" spans="1:14" x14ac:dyDescent="0.25">
      <c r="A2730" s="1" t="s">
        <v>24192</v>
      </c>
      <c r="B2730" s="1">
        <v>1012638</v>
      </c>
      <c r="C2730" s="1">
        <v>2022</v>
      </c>
      <c r="D2730" s="1" t="s">
        <v>0</v>
      </c>
      <c r="E2730" s="1" t="s">
        <v>1</v>
      </c>
      <c r="F2730" s="1" t="s">
        <v>2</v>
      </c>
      <c r="G2730" s="1" t="s">
        <v>3</v>
      </c>
      <c r="H2730" s="1" t="s">
        <v>6</v>
      </c>
      <c r="I2730" s="1"/>
      <c r="J2730" s="1"/>
      <c r="K2730" s="1"/>
      <c r="L2730" s="28">
        <v>0</v>
      </c>
      <c r="M2730" s="31">
        <v>0</v>
      </c>
      <c r="N2730" s="31">
        <v>0</v>
      </c>
    </row>
    <row r="2731" spans="1:14" x14ac:dyDescent="0.25">
      <c r="A2731" s="1" t="s">
        <v>24192</v>
      </c>
      <c r="B2731" s="1">
        <v>1012638</v>
      </c>
      <c r="C2731" s="1">
        <v>2022</v>
      </c>
      <c r="D2731" s="1" t="s">
        <v>0</v>
      </c>
      <c r="E2731" s="1" t="s">
        <v>1</v>
      </c>
      <c r="F2731" s="1" t="s">
        <v>2</v>
      </c>
      <c r="G2731" s="1" t="s">
        <v>3</v>
      </c>
      <c r="H2731" s="1" t="s">
        <v>8</v>
      </c>
      <c r="I2731" s="1"/>
      <c r="J2731" s="1"/>
      <c r="K2731" s="1"/>
      <c r="L2731" s="28">
        <v>0</v>
      </c>
      <c r="M2731" s="31">
        <v>0</v>
      </c>
      <c r="N2731" s="31">
        <v>0</v>
      </c>
    </row>
    <row r="2732" spans="1:14" x14ac:dyDescent="0.25">
      <c r="A2732" s="1" t="s">
        <v>24193</v>
      </c>
      <c r="B2732" s="1">
        <v>1012641</v>
      </c>
      <c r="C2732" s="1">
        <v>2022</v>
      </c>
      <c r="D2732" s="1" t="s">
        <v>0</v>
      </c>
      <c r="E2732" s="1" t="s">
        <v>1</v>
      </c>
      <c r="F2732" s="1" t="s">
        <v>12</v>
      </c>
      <c r="G2732" s="1" t="s">
        <v>3</v>
      </c>
      <c r="H2732" s="1" t="s">
        <v>10</v>
      </c>
      <c r="I2732" s="1"/>
      <c r="J2732" s="1"/>
      <c r="K2732" s="1"/>
      <c r="L2732" s="28">
        <v>2</v>
      </c>
      <c r="M2732" s="31">
        <v>7.2999907000000004</v>
      </c>
      <c r="N2732" s="31">
        <v>0.18036640000000001</v>
      </c>
    </row>
    <row r="2733" spans="1:14" x14ac:dyDescent="0.25">
      <c r="A2733" s="1" t="s">
        <v>442</v>
      </c>
      <c r="B2733" s="1">
        <v>1012647</v>
      </c>
      <c r="C2733" s="1">
        <v>2022</v>
      </c>
      <c r="D2733" s="1" t="s">
        <v>0</v>
      </c>
      <c r="E2733" s="1" t="s">
        <v>1</v>
      </c>
      <c r="F2733" s="1" t="s">
        <v>12</v>
      </c>
      <c r="G2733" s="1" t="s">
        <v>3</v>
      </c>
      <c r="H2733" s="1" t="s">
        <v>4</v>
      </c>
      <c r="I2733" s="1"/>
      <c r="J2733" s="1"/>
      <c r="K2733" s="1"/>
      <c r="L2733" s="28">
        <v>0</v>
      </c>
      <c r="M2733" s="31">
        <v>0</v>
      </c>
      <c r="N2733" s="31">
        <v>0</v>
      </c>
    </row>
    <row r="2734" spans="1:14" x14ac:dyDescent="0.25">
      <c r="A2734" s="1" t="s">
        <v>442</v>
      </c>
      <c r="B2734" s="1">
        <v>1012647</v>
      </c>
      <c r="C2734" s="1">
        <v>2022</v>
      </c>
      <c r="D2734" s="1" t="s">
        <v>0</v>
      </c>
      <c r="E2734" s="1" t="s">
        <v>1</v>
      </c>
      <c r="F2734" s="1" t="s">
        <v>12</v>
      </c>
      <c r="G2734" s="1" t="s">
        <v>3</v>
      </c>
      <c r="H2734" s="1" t="s">
        <v>10</v>
      </c>
      <c r="I2734" s="1"/>
      <c r="J2734" s="1"/>
      <c r="K2734" s="1"/>
      <c r="L2734" s="28">
        <v>0</v>
      </c>
      <c r="M2734" s="31">
        <v>0</v>
      </c>
      <c r="N2734" s="31">
        <v>0</v>
      </c>
    </row>
    <row r="2735" spans="1:14" x14ac:dyDescent="0.25">
      <c r="A2735" s="1" t="s">
        <v>442</v>
      </c>
      <c r="B2735" s="1">
        <v>1012647</v>
      </c>
      <c r="C2735" s="1">
        <v>2022</v>
      </c>
      <c r="D2735" s="1" t="s">
        <v>0</v>
      </c>
      <c r="E2735" s="1" t="s">
        <v>1</v>
      </c>
      <c r="F2735" s="1" t="s">
        <v>12</v>
      </c>
      <c r="G2735" s="1" t="s">
        <v>3</v>
      </c>
      <c r="H2735" s="1" t="s">
        <v>7</v>
      </c>
      <c r="I2735" s="1"/>
      <c r="J2735" s="1"/>
      <c r="K2735" s="1"/>
      <c r="L2735" s="28">
        <v>37</v>
      </c>
      <c r="M2735" s="31">
        <v>24.39</v>
      </c>
      <c r="N2735" s="31">
        <v>0.7</v>
      </c>
    </row>
    <row r="2736" spans="1:14" x14ac:dyDescent="0.25">
      <c r="A2736" s="1" t="s">
        <v>442</v>
      </c>
      <c r="B2736" s="1">
        <v>1012647</v>
      </c>
      <c r="C2736" s="1">
        <v>2022</v>
      </c>
      <c r="D2736" s="1" t="s">
        <v>0</v>
      </c>
      <c r="E2736" s="1" t="s">
        <v>1</v>
      </c>
      <c r="F2736" s="1" t="s">
        <v>12</v>
      </c>
      <c r="G2736" s="1" t="s">
        <v>3</v>
      </c>
      <c r="H2736" s="1" t="s">
        <v>5</v>
      </c>
      <c r="I2736" s="1"/>
      <c r="J2736" s="1"/>
      <c r="K2736" s="1"/>
      <c r="L2736" s="28">
        <v>1</v>
      </c>
      <c r="M2736" s="31">
        <v>0.41</v>
      </c>
      <c r="N2736" s="31">
        <v>0</v>
      </c>
    </row>
    <row r="2737" spans="1:14" x14ac:dyDescent="0.25">
      <c r="A2737" s="1" t="s">
        <v>442</v>
      </c>
      <c r="B2737" s="1">
        <v>1012647</v>
      </c>
      <c r="C2737" s="1">
        <v>2022</v>
      </c>
      <c r="D2737" s="1" t="s">
        <v>0</v>
      </c>
      <c r="E2737" s="1" t="s">
        <v>1</v>
      </c>
      <c r="F2737" s="1" t="s">
        <v>12</v>
      </c>
      <c r="G2737" s="1" t="s">
        <v>3</v>
      </c>
      <c r="H2737" s="1" t="s">
        <v>8</v>
      </c>
      <c r="I2737" s="1"/>
      <c r="J2737" s="1"/>
      <c r="K2737" s="1"/>
      <c r="L2737" s="28">
        <v>0</v>
      </c>
      <c r="M2737" s="31">
        <v>0</v>
      </c>
      <c r="N2737" s="31">
        <v>0</v>
      </c>
    </row>
    <row r="2738" spans="1:14" x14ac:dyDescent="0.25">
      <c r="A2738" s="1" t="s">
        <v>442</v>
      </c>
      <c r="B2738" s="1">
        <v>1012647</v>
      </c>
      <c r="C2738" s="1">
        <v>2022</v>
      </c>
      <c r="D2738" s="1" t="s">
        <v>0</v>
      </c>
      <c r="E2738" s="1" t="s">
        <v>1</v>
      </c>
      <c r="F2738" s="1" t="s">
        <v>12</v>
      </c>
      <c r="G2738" s="1" t="s">
        <v>3</v>
      </c>
      <c r="H2738" s="1" t="s">
        <v>6</v>
      </c>
      <c r="I2738" s="1"/>
      <c r="J2738" s="1"/>
      <c r="K2738" s="1"/>
      <c r="L2738" s="28">
        <v>0</v>
      </c>
      <c r="M2738" s="31">
        <v>0</v>
      </c>
      <c r="N2738" s="31">
        <v>0</v>
      </c>
    </row>
    <row r="2739" spans="1:14" x14ac:dyDescent="0.25">
      <c r="A2739" s="1" t="s">
        <v>442</v>
      </c>
      <c r="B2739" s="1">
        <v>1012647</v>
      </c>
      <c r="C2739" s="1">
        <v>2022</v>
      </c>
      <c r="D2739" s="1" t="s">
        <v>0</v>
      </c>
      <c r="E2739" s="1" t="s">
        <v>1</v>
      </c>
      <c r="F2739" s="1" t="s">
        <v>12</v>
      </c>
      <c r="G2739" s="1" t="s">
        <v>3</v>
      </c>
      <c r="H2739" s="1" t="s">
        <v>9</v>
      </c>
      <c r="I2739" s="1"/>
      <c r="J2739" s="1"/>
      <c r="K2739" s="1"/>
      <c r="L2739" s="28">
        <v>11</v>
      </c>
      <c r="M2739" s="31">
        <v>3.59</v>
      </c>
      <c r="N2739" s="31">
        <v>0.1</v>
      </c>
    </row>
    <row r="2740" spans="1:14" x14ac:dyDescent="0.25">
      <c r="A2740" s="1" t="s">
        <v>855</v>
      </c>
      <c r="B2740" s="1">
        <v>1012652</v>
      </c>
      <c r="C2740" s="1">
        <v>2022</v>
      </c>
      <c r="D2740" s="1" t="s">
        <v>0</v>
      </c>
      <c r="E2740" s="1" t="s">
        <v>1</v>
      </c>
      <c r="F2740" s="1" t="s">
        <v>2</v>
      </c>
      <c r="G2740" s="1" t="s">
        <v>3</v>
      </c>
      <c r="H2740" s="1" t="s">
        <v>9</v>
      </c>
      <c r="I2740" s="1"/>
      <c r="J2740" s="1"/>
      <c r="K2740" s="1"/>
      <c r="L2740" s="28">
        <v>5030</v>
      </c>
      <c r="M2740" s="31">
        <v>78.263600800000006</v>
      </c>
      <c r="N2740" s="31">
        <v>0.47157539999999998</v>
      </c>
    </row>
    <row r="2741" spans="1:14" x14ac:dyDescent="0.25">
      <c r="A2741" s="1" t="s">
        <v>855</v>
      </c>
      <c r="B2741" s="1">
        <v>1012652</v>
      </c>
      <c r="C2741" s="1">
        <v>2022</v>
      </c>
      <c r="D2741" s="1" t="s">
        <v>0</v>
      </c>
      <c r="E2741" s="1" t="s">
        <v>1</v>
      </c>
      <c r="F2741" s="1" t="s">
        <v>2</v>
      </c>
      <c r="G2741" s="1" t="s">
        <v>3</v>
      </c>
      <c r="H2741" s="1" t="s">
        <v>7</v>
      </c>
      <c r="I2741" s="1"/>
      <c r="J2741" s="1"/>
      <c r="K2741" s="1"/>
      <c r="L2741" s="28">
        <v>1359</v>
      </c>
      <c r="M2741" s="31">
        <v>35.578804300000002</v>
      </c>
      <c r="N2741" s="31">
        <v>0.2014869</v>
      </c>
    </row>
    <row r="2742" spans="1:14" x14ac:dyDescent="0.25">
      <c r="A2742" s="1" t="s">
        <v>855</v>
      </c>
      <c r="B2742" s="1">
        <v>1012652</v>
      </c>
      <c r="C2742" s="1">
        <v>2022</v>
      </c>
      <c r="D2742" s="1" t="s">
        <v>0</v>
      </c>
      <c r="E2742" s="1" t="s">
        <v>1</v>
      </c>
      <c r="F2742" s="1" t="s">
        <v>2</v>
      </c>
      <c r="G2742" s="1" t="s">
        <v>3</v>
      </c>
      <c r="H2742" s="1" t="s">
        <v>10</v>
      </c>
      <c r="I2742" s="1"/>
      <c r="J2742" s="1"/>
      <c r="K2742" s="1"/>
      <c r="L2742" s="28">
        <v>21</v>
      </c>
      <c r="M2742" s="31">
        <v>32.634031700000001</v>
      </c>
      <c r="N2742" s="31">
        <v>0.19533010000000001</v>
      </c>
    </row>
    <row r="2743" spans="1:14" x14ac:dyDescent="0.25">
      <c r="A2743" s="1" t="s">
        <v>855</v>
      </c>
      <c r="B2743" s="1">
        <v>1012652</v>
      </c>
      <c r="C2743" s="1">
        <v>2022</v>
      </c>
      <c r="D2743" s="1" t="s">
        <v>0</v>
      </c>
      <c r="E2743" s="1" t="s">
        <v>1</v>
      </c>
      <c r="F2743" s="1" t="s">
        <v>2</v>
      </c>
      <c r="G2743" s="1" t="s">
        <v>3</v>
      </c>
      <c r="H2743" s="1" t="s">
        <v>5</v>
      </c>
      <c r="I2743" s="1"/>
      <c r="J2743" s="1"/>
      <c r="K2743" s="1"/>
      <c r="L2743" s="28">
        <v>30</v>
      </c>
      <c r="M2743" s="31">
        <v>0.39861269999999999</v>
      </c>
      <c r="N2743" s="31">
        <v>2.3067000000000001E-3</v>
      </c>
    </row>
    <row r="2744" spans="1:14" x14ac:dyDescent="0.25">
      <c r="A2744" s="1" t="s">
        <v>24194</v>
      </c>
      <c r="B2744" s="1">
        <v>1012658</v>
      </c>
      <c r="C2744" s="1">
        <v>2022</v>
      </c>
      <c r="D2744" s="1" t="s">
        <v>865</v>
      </c>
      <c r="E2744" s="1" t="s">
        <v>23978</v>
      </c>
      <c r="F2744" s="1" t="s">
        <v>2</v>
      </c>
      <c r="G2744" s="1" t="s">
        <v>16</v>
      </c>
      <c r="H2744" s="1"/>
      <c r="I2744" s="1"/>
      <c r="J2744" s="31">
        <v>233.63249279999999</v>
      </c>
      <c r="K2744" s="31">
        <v>5.7321200000000001</v>
      </c>
      <c r="L2744" s="28"/>
      <c r="M2744" s="31">
        <v>233.63249279999999</v>
      </c>
      <c r="N2744" s="31">
        <v>5.7321200000000001</v>
      </c>
    </row>
    <row r="2745" spans="1:14" x14ac:dyDescent="0.25">
      <c r="A2745" s="1" t="s">
        <v>24194</v>
      </c>
      <c r="B2745" s="1">
        <v>1012658</v>
      </c>
      <c r="C2745" s="1">
        <v>2022</v>
      </c>
      <c r="D2745" s="1" t="s">
        <v>0</v>
      </c>
      <c r="E2745" s="1" t="s">
        <v>1</v>
      </c>
      <c r="F2745" s="1" t="s">
        <v>2</v>
      </c>
      <c r="G2745" s="1" t="s">
        <v>16</v>
      </c>
      <c r="H2745" s="1" t="s">
        <v>10</v>
      </c>
      <c r="I2745" s="1"/>
      <c r="J2745" s="1"/>
      <c r="K2745" s="1"/>
      <c r="L2745" s="28">
        <v>0</v>
      </c>
      <c r="M2745" s="31">
        <v>0</v>
      </c>
      <c r="N2745" s="31">
        <v>0</v>
      </c>
    </row>
    <row r="2746" spans="1:14" x14ac:dyDescent="0.25">
      <c r="A2746" s="1" t="s">
        <v>24194</v>
      </c>
      <c r="B2746" s="1">
        <v>1012658</v>
      </c>
      <c r="C2746" s="1">
        <v>2022</v>
      </c>
      <c r="D2746" s="1" t="s">
        <v>0</v>
      </c>
      <c r="E2746" s="1" t="s">
        <v>1</v>
      </c>
      <c r="F2746" s="1" t="s">
        <v>2</v>
      </c>
      <c r="G2746" s="1" t="s">
        <v>16</v>
      </c>
      <c r="H2746" s="1" t="s">
        <v>8</v>
      </c>
      <c r="I2746" s="1"/>
      <c r="J2746" s="1"/>
      <c r="K2746" s="1"/>
      <c r="L2746" s="28">
        <v>0</v>
      </c>
      <c r="M2746" s="31">
        <v>0</v>
      </c>
      <c r="N2746" s="31">
        <v>0</v>
      </c>
    </row>
    <row r="2747" spans="1:14" x14ac:dyDescent="0.25">
      <c r="A2747" s="1" t="s">
        <v>24194</v>
      </c>
      <c r="B2747" s="1">
        <v>1012658</v>
      </c>
      <c r="C2747" s="1">
        <v>2022</v>
      </c>
      <c r="D2747" s="1" t="s">
        <v>0</v>
      </c>
      <c r="E2747" s="1" t="s">
        <v>1</v>
      </c>
      <c r="F2747" s="1" t="s">
        <v>2</v>
      </c>
      <c r="G2747" s="1" t="s">
        <v>16</v>
      </c>
      <c r="H2747" s="1" t="s">
        <v>4</v>
      </c>
      <c r="I2747" s="1"/>
      <c r="J2747" s="1"/>
      <c r="K2747" s="1"/>
      <c r="L2747" s="28">
        <v>0</v>
      </c>
      <c r="M2747" s="31">
        <v>0</v>
      </c>
      <c r="N2747" s="31">
        <v>0</v>
      </c>
    </row>
    <row r="2748" spans="1:14" x14ac:dyDescent="0.25">
      <c r="A2748" s="1" t="s">
        <v>24194</v>
      </c>
      <c r="B2748" s="1">
        <v>1012658</v>
      </c>
      <c r="C2748" s="1">
        <v>2022</v>
      </c>
      <c r="D2748" s="1" t="s">
        <v>0</v>
      </c>
      <c r="E2748" s="1" t="s">
        <v>1</v>
      </c>
      <c r="F2748" s="1" t="s">
        <v>2</v>
      </c>
      <c r="G2748" s="1" t="s">
        <v>16</v>
      </c>
      <c r="H2748" s="1" t="s">
        <v>6</v>
      </c>
      <c r="I2748" s="1"/>
      <c r="J2748" s="1"/>
      <c r="K2748" s="1"/>
      <c r="L2748" s="28">
        <v>0</v>
      </c>
      <c r="M2748" s="31">
        <v>0</v>
      </c>
      <c r="N2748" s="31">
        <v>0</v>
      </c>
    </row>
    <row r="2749" spans="1:14" x14ac:dyDescent="0.25">
      <c r="A2749" s="1" t="s">
        <v>24194</v>
      </c>
      <c r="B2749" s="1">
        <v>1012658</v>
      </c>
      <c r="C2749" s="1">
        <v>2022</v>
      </c>
      <c r="D2749" s="1" t="s">
        <v>0</v>
      </c>
      <c r="E2749" s="1" t="s">
        <v>1</v>
      </c>
      <c r="F2749" s="1" t="s">
        <v>2</v>
      </c>
      <c r="G2749" s="1" t="s">
        <v>16</v>
      </c>
      <c r="H2749" s="1" t="s">
        <v>9</v>
      </c>
      <c r="I2749" s="1"/>
      <c r="J2749" s="1"/>
      <c r="K2749" s="1"/>
      <c r="L2749" s="28">
        <v>1330</v>
      </c>
      <c r="M2749" s="31">
        <v>42.425758600000002</v>
      </c>
      <c r="N2749" s="31">
        <v>1.0409063000000001</v>
      </c>
    </row>
    <row r="2750" spans="1:14" x14ac:dyDescent="0.25">
      <c r="A2750" s="1" t="s">
        <v>24194</v>
      </c>
      <c r="B2750" s="1">
        <v>1012658</v>
      </c>
      <c r="C2750" s="1">
        <v>2022</v>
      </c>
      <c r="D2750" s="1" t="s">
        <v>0</v>
      </c>
      <c r="E2750" s="1" t="s">
        <v>1</v>
      </c>
      <c r="F2750" s="1" t="s">
        <v>2</v>
      </c>
      <c r="G2750" s="1" t="s">
        <v>16</v>
      </c>
      <c r="H2750" s="1" t="s">
        <v>5</v>
      </c>
      <c r="I2750" s="1"/>
      <c r="J2750" s="1"/>
      <c r="K2750" s="1"/>
      <c r="L2750" s="28">
        <v>1</v>
      </c>
      <c r="M2750" s="31">
        <v>1.41526E-2</v>
      </c>
      <c r="N2750" s="31">
        <v>3.4719999999999998E-4</v>
      </c>
    </row>
    <row r="2751" spans="1:14" x14ac:dyDescent="0.25">
      <c r="A2751" s="1" t="s">
        <v>24194</v>
      </c>
      <c r="B2751" s="1">
        <v>1012658</v>
      </c>
      <c r="C2751" s="1">
        <v>2022</v>
      </c>
      <c r="D2751" s="1" t="s">
        <v>0</v>
      </c>
      <c r="E2751" s="1" t="s">
        <v>1</v>
      </c>
      <c r="F2751" s="1" t="s">
        <v>2</v>
      </c>
      <c r="G2751" s="1" t="s">
        <v>16</v>
      </c>
      <c r="H2751" s="1" t="s">
        <v>7</v>
      </c>
      <c r="I2751" s="1"/>
      <c r="J2751" s="1"/>
      <c r="K2751" s="1"/>
      <c r="L2751" s="28">
        <v>2489</v>
      </c>
      <c r="M2751" s="31">
        <v>135.98622829999999</v>
      </c>
      <c r="N2751" s="31">
        <v>3.3363912</v>
      </c>
    </row>
    <row r="2752" spans="1:14" x14ac:dyDescent="0.25">
      <c r="A2752" s="1" t="s">
        <v>24195</v>
      </c>
      <c r="B2752" s="1">
        <v>1012659</v>
      </c>
      <c r="C2752" s="1">
        <v>2022</v>
      </c>
      <c r="D2752" s="1" t="s">
        <v>865</v>
      </c>
      <c r="E2752" s="1" t="s">
        <v>23978</v>
      </c>
      <c r="F2752" s="1" t="s">
        <v>2</v>
      </c>
      <c r="G2752" s="1" t="s">
        <v>16</v>
      </c>
      <c r="H2752" s="1"/>
      <c r="I2752" s="1"/>
      <c r="J2752" s="31">
        <v>35.815892300000002</v>
      </c>
      <c r="K2752" s="31">
        <v>0.9697867</v>
      </c>
      <c r="L2752" s="28"/>
      <c r="M2752" s="31">
        <v>35.815892300000002</v>
      </c>
      <c r="N2752" s="31">
        <v>0.9697867</v>
      </c>
    </row>
    <row r="2753" spans="1:14" x14ac:dyDescent="0.25">
      <c r="A2753" s="1" t="s">
        <v>24195</v>
      </c>
      <c r="B2753" s="1">
        <v>1012659</v>
      </c>
      <c r="C2753" s="1">
        <v>2022</v>
      </c>
      <c r="D2753" s="1" t="s">
        <v>0</v>
      </c>
      <c r="E2753" s="1" t="s">
        <v>1</v>
      </c>
      <c r="F2753" s="1" t="s">
        <v>2</v>
      </c>
      <c r="G2753" s="1" t="s">
        <v>16</v>
      </c>
      <c r="H2753" s="1" t="s">
        <v>4</v>
      </c>
      <c r="I2753" s="1"/>
      <c r="J2753" s="1"/>
      <c r="K2753" s="1"/>
      <c r="L2753" s="28">
        <v>0</v>
      </c>
      <c r="M2753" s="31">
        <v>0</v>
      </c>
      <c r="N2753" s="31">
        <v>0</v>
      </c>
    </row>
    <row r="2754" spans="1:14" x14ac:dyDescent="0.25">
      <c r="A2754" s="1" t="s">
        <v>24195</v>
      </c>
      <c r="B2754" s="1">
        <v>1012659</v>
      </c>
      <c r="C2754" s="1">
        <v>2022</v>
      </c>
      <c r="D2754" s="1" t="s">
        <v>0</v>
      </c>
      <c r="E2754" s="1" t="s">
        <v>1</v>
      </c>
      <c r="F2754" s="1" t="s">
        <v>2</v>
      </c>
      <c r="G2754" s="1" t="s">
        <v>16</v>
      </c>
      <c r="H2754" s="1" t="s">
        <v>5</v>
      </c>
      <c r="I2754" s="1"/>
      <c r="J2754" s="1"/>
      <c r="K2754" s="1"/>
      <c r="L2754" s="28">
        <v>0</v>
      </c>
      <c r="M2754" s="31">
        <v>0</v>
      </c>
      <c r="N2754" s="31">
        <v>0</v>
      </c>
    </row>
    <row r="2755" spans="1:14" x14ac:dyDescent="0.25">
      <c r="A2755" s="1" t="s">
        <v>24195</v>
      </c>
      <c r="B2755" s="1">
        <v>1012659</v>
      </c>
      <c r="C2755" s="1">
        <v>2022</v>
      </c>
      <c r="D2755" s="1" t="s">
        <v>0</v>
      </c>
      <c r="E2755" s="1" t="s">
        <v>1</v>
      </c>
      <c r="F2755" s="1" t="s">
        <v>2</v>
      </c>
      <c r="G2755" s="1" t="s">
        <v>16</v>
      </c>
      <c r="H2755" s="1" t="s">
        <v>7</v>
      </c>
      <c r="I2755" s="1"/>
      <c r="J2755" s="1"/>
      <c r="K2755" s="1"/>
      <c r="L2755" s="28">
        <v>1260</v>
      </c>
      <c r="M2755" s="31">
        <v>48.940843100000002</v>
      </c>
      <c r="N2755" s="31">
        <v>1.3251708</v>
      </c>
    </row>
    <row r="2756" spans="1:14" x14ac:dyDescent="0.25">
      <c r="A2756" s="1" t="s">
        <v>24195</v>
      </c>
      <c r="B2756" s="1">
        <v>1012659</v>
      </c>
      <c r="C2756" s="1">
        <v>2022</v>
      </c>
      <c r="D2756" s="1" t="s">
        <v>0</v>
      </c>
      <c r="E2756" s="1" t="s">
        <v>1</v>
      </c>
      <c r="F2756" s="1" t="s">
        <v>2</v>
      </c>
      <c r="G2756" s="1" t="s">
        <v>16</v>
      </c>
      <c r="H2756" s="1" t="s">
        <v>9</v>
      </c>
      <c r="I2756" s="1"/>
      <c r="J2756" s="1"/>
      <c r="K2756" s="1"/>
      <c r="L2756" s="28">
        <v>196</v>
      </c>
      <c r="M2756" s="31">
        <v>30.1684834</v>
      </c>
      <c r="N2756" s="31">
        <v>0.81687180000000004</v>
      </c>
    </row>
    <row r="2757" spans="1:14" x14ac:dyDescent="0.25">
      <c r="A2757" s="1" t="s">
        <v>24195</v>
      </c>
      <c r="B2757" s="1">
        <v>1012659</v>
      </c>
      <c r="C2757" s="1">
        <v>2022</v>
      </c>
      <c r="D2757" s="1" t="s">
        <v>0</v>
      </c>
      <c r="E2757" s="1" t="s">
        <v>1</v>
      </c>
      <c r="F2757" s="1" t="s">
        <v>2</v>
      </c>
      <c r="G2757" s="1" t="s">
        <v>16</v>
      </c>
      <c r="H2757" s="1" t="s">
        <v>6</v>
      </c>
      <c r="I2757" s="1"/>
      <c r="J2757" s="1"/>
      <c r="K2757" s="1"/>
      <c r="L2757" s="28">
        <v>0</v>
      </c>
      <c r="M2757" s="31">
        <v>0</v>
      </c>
      <c r="N2757" s="31">
        <v>0</v>
      </c>
    </row>
    <row r="2758" spans="1:14" x14ac:dyDescent="0.25">
      <c r="A2758" s="1" t="s">
        <v>24195</v>
      </c>
      <c r="B2758" s="1">
        <v>1012659</v>
      </c>
      <c r="C2758" s="1">
        <v>2022</v>
      </c>
      <c r="D2758" s="1" t="s">
        <v>0</v>
      </c>
      <c r="E2758" s="1" t="s">
        <v>1</v>
      </c>
      <c r="F2758" s="1" t="s">
        <v>2</v>
      </c>
      <c r="G2758" s="1" t="s">
        <v>16</v>
      </c>
      <c r="H2758" s="1" t="s">
        <v>8</v>
      </c>
      <c r="I2758" s="1"/>
      <c r="J2758" s="1"/>
      <c r="K2758" s="1"/>
      <c r="L2758" s="28">
        <v>0</v>
      </c>
      <c r="M2758" s="31">
        <v>0</v>
      </c>
      <c r="N2758" s="31">
        <v>0</v>
      </c>
    </row>
    <row r="2759" spans="1:14" x14ac:dyDescent="0.25">
      <c r="A2759" s="1" t="s">
        <v>24195</v>
      </c>
      <c r="B2759" s="1">
        <v>1012659</v>
      </c>
      <c r="C2759" s="1">
        <v>2022</v>
      </c>
      <c r="D2759" s="1" t="s">
        <v>0</v>
      </c>
      <c r="E2759" s="1" t="s">
        <v>1</v>
      </c>
      <c r="F2759" s="1" t="s">
        <v>2</v>
      </c>
      <c r="G2759" s="1" t="s">
        <v>16</v>
      </c>
      <c r="H2759" s="1" t="s">
        <v>10</v>
      </c>
      <c r="I2759" s="1"/>
      <c r="J2759" s="1"/>
      <c r="K2759" s="1"/>
      <c r="L2759" s="28">
        <v>0</v>
      </c>
      <c r="M2759" s="31">
        <v>0</v>
      </c>
      <c r="N2759" s="31">
        <v>0</v>
      </c>
    </row>
    <row r="2760" spans="1:14" x14ac:dyDescent="0.25">
      <c r="A2760" s="1" t="s">
        <v>647</v>
      </c>
      <c r="B2760" s="1">
        <v>1012665</v>
      </c>
      <c r="C2760" s="1">
        <v>2022</v>
      </c>
      <c r="D2760" s="1" t="s">
        <v>0</v>
      </c>
      <c r="E2760" s="1" t="s">
        <v>1</v>
      </c>
      <c r="F2760" s="1" t="s">
        <v>12</v>
      </c>
      <c r="G2760" s="1" t="s">
        <v>3</v>
      </c>
      <c r="H2760" s="1" t="s">
        <v>7</v>
      </c>
      <c r="I2760" s="1"/>
      <c r="J2760" s="1"/>
      <c r="K2760" s="1"/>
      <c r="L2760" s="28">
        <v>8</v>
      </c>
      <c r="M2760" s="31">
        <v>2.41765E-2</v>
      </c>
      <c r="N2760" s="31">
        <v>0.87511269999999997</v>
      </c>
    </row>
    <row r="2761" spans="1:14" x14ac:dyDescent="0.25">
      <c r="A2761" s="1" t="s">
        <v>24196</v>
      </c>
      <c r="B2761" s="1">
        <v>1012667</v>
      </c>
      <c r="C2761" s="1">
        <v>2022</v>
      </c>
      <c r="D2761" s="1" t="s">
        <v>865</v>
      </c>
      <c r="E2761" s="1" t="s">
        <v>23978</v>
      </c>
      <c r="F2761" s="1" t="s">
        <v>2</v>
      </c>
      <c r="G2761" s="1" t="s">
        <v>16</v>
      </c>
      <c r="H2761" s="1"/>
      <c r="I2761" s="1"/>
      <c r="J2761" s="31">
        <v>332.05092359999998</v>
      </c>
      <c r="K2761" s="31">
        <v>13.083185</v>
      </c>
      <c r="L2761" s="28"/>
      <c r="M2761" s="31">
        <v>332.05092359999998</v>
      </c>
      <c r="N2761" s="31">
        <v>13.083185</v>
      </c>
    </row>
    <row r="2762" spans="1:14" x14ac:dyDescent="0.25">
      <c r="A2762" s="1" t="s">
        <v>24196</v>
      </c>
      <c r="B2762" s="1">
        <v>1012667</v>
      </c>
      <c r="C2762" s="1">
        <v>2022</v>
      </c>
      <c r="D2762" s="1" t="s">
        <v>0</v>
      </c>
      <c r="E2762" s="1" t="s">
        <v>1</v>
      </c>
      <c r="F2762" s="1" t="s">
        <v>2</v>
      </c>
      <c r="G2762" s="1" t="s">
        <v>16</v>
      </c>
      <c r="H2762" s="1" t="s">
        <v>10</v>
      </c>
      <c r="I2762" s="1"/>
      <c r="J2762" s="1"/>
      <c r="K2762" s="1"/>
      <c r="L2762" s="28">
        <v>0</v>
      </c>
      <c r="M2762" s="31">
        <v>0</v>
      </c>
      <c r="N2762" s="31">
        <v>0</v>
      </c>
    </row>
    <row r="2763" spans="1:14" x14ac:dyDescent="0.25">
      <c r="A2763" s="1" t="s">
        <v>24196</v>
      </c>
      <c r="B2763" s="1">
        <v>1012667</v>
      </c>
      <c r="C2763" s="1">
        <v>2022</v>
      </c>
      <c r="D2763" s="1" t="s">
        <v>0</v>
      </c>
      <c r="E2763" s="1" t="s">
        <v>1</v>
      </c>
      <c r="F2763" s="1" t="s">
        <v>2</v>
      </c>
      <c r="G2763" s="1" t="s">
        <v>16</v>
      </c>
      <c r="H2763" s="1" t="s">
        <v>5</v>
      </c>
      <c r="I2763" s="1"/>
      <c r="J2763" s="1"/>
      <c r="K2763" s="1"/>
      <c r="L2763" s="28">
        <v>0</v>
      </c>
      <c r="M2763" s="31">
        <v>0</v>
      </c>
      <c r="N2763" s="31">
        <v>0</v>
      </c>
    </row>
    <row r="2764" spans="1:14" x14ac:dyDescent="0.25">
      <c r="A2764" s="1" t="s">
        <v>24196</v>
      </c>
      <c r="B2764" s="1">
        <v>1012667</v>
      </c>
      <c r="C2764" s="1">
        <v>2022</v>
      </c>
      <c r="D2764" s="1" t="s">
        <v>0</v>
      </c>
      <c r="E2764" s="1" t="s">
        <v>1</v>
      </c>
      <c r="F2764" s="1" t="s">
        <v>2</v>
      </c>
      <c r="G2764" s="1" t="s">
        <v>16</v>
      </c>
      <c r="H2764" s="1" t="s">
        <v>4</v>
      </c>
      <c r="I2764" s="1"/>
      <c r="J2764" s="1"/>
      <c r="K2764" s="1"/>
      <c r="L2764" s="28">
        <v>0</v>
      </c>
      <c r="M2764" s="31">
        <v>0</v>
      </c>
      <c r="N2764" s="31">
        <v>0</v>
      </c>
    </row>
    <row r="2765" spans="1:14" x14ac:dyDescent="0.25">
      <c r="A2765" s="1" t="s">
        <v>24196</v>
      </c>
      <c r="B2765" s="1">
        <v>1012667</v>
      </c>
      <c r="C2765" s="1">
        <v>2022</v>
      </c>
      <c r="D2765" s="1" t="s">
        <v>0</v>
      </c>
      <c r="E2765" s="1" t="s">
        <v>1</v>
      </c>
      <c r="F2765" s="1" t="s">
        <v>2</v>
      </c>
      <c r="G2765" s="1" t="s">
        <v>16</v>
      </c>
      <c r="H2765" s="1" t="s">
        <v>7</v>
      </c>
      <c r="I2765" s="1"/>
      <c r="J2765" s="1"/>
      <c r="K2765" s="1"/>
      <c r="L2765" s="28">
        <v>434</v>
      </c>
      <c r="M2765" s="31">
        <v>10.0126802</v>
      </c>
      <c r="N2765" s="31">
        <v>0.394511</v>
      </c>
    </row>
    <row r="2766" spans="1:14" x14ac:dyDescent="0.25">
      <c r="A2766" s="1" t="s">
        <v>24196</v>
      </c>
      <c r="B2766" s="1">
        <v>1012667</v>
      </c>
      <c r="C2766" s="1">
        <v>2022</v>
      </c>
      <c r="D2766" s="1" t="s">
        <v>0</v>
      </c>
      <c r="E2766" s="1" t="s">
        <v>1</v>
      </c>
      <c r="F2766" s="1" t="s">
        <v>2</v>
      </c>
      <c r="G2766" s="1" t="s">
        <v>16</v>
      </c>
      <c r="H2766" s="1" t="s">
        <v>9</v>
      </c>
      <c r="I2766" s="1"/>
      <c r="J2766" s="1"/>
      <c r="K2766" s="1"/>
      <c r="L2766" s="28">
        <v>0</v>
      </c>
      <c r="M2766" s="31">
        <v>0</v>
      </c>
      <c r="N2766" s="31">
        <v>0</v>
      </c>
    </row>
    <row r="2767" spans="1:14" x14ac:dyDescent="0.25">
      <c r="A2767" s="1" t="s">
        <v>24196</v>
      </c>
      <c r="B2767" s="1">
        <v>1012667</v>
      </c>
      <c r="C2767" s="1">
        <v>2022</v>
      </c>
      <c r="D2767" s="1" t="s">
        <v>0</v>
      </c>
      <c r="E2767" s="1" t="s">
        <v>1</v>
      </c>
      <c r="F2767" s="1" t="s">
        <v>2</v>
      </c>
      <c r="G2767" s="1" t="s">
        <v>16</v>
      </c>
      <c r="H2767" s="1" t="s">
        <v>8</v>
      </c>
      <c r="I2767" s="1"/>
      <c r="J2767" s="1"/>
      <c r="K2767" s="1"/>
      <c r="L2767" s="28">
        <v>0</v>
      </c>
      <c r="M2767" s="31">
        <v>0</v>
      </c>
      <c r="N2767" s="31">
        <v>0</v>
      </c>
    </row>
    <row r="2768" spans="1:14" x14ac:dyDescent="0.25">
      <c r="A2768" s="1" t="s">
        <v>24196</v>
      </c>
      <c r="B2768" s="1">
        <v>1012667</v>
      </c>
      <c r="C2768" s="1">
        <v>2022</v>
      </c>
      <c r="D2768" s="1" t="s">
        <v>0</v>
      </c>
      <c r="E2768" s="1" t="s">
        <v>1</v>
      </c>
      <c r="F2768" s="1" t="s">
        <v>2</v>
      </c>
      <c r="G2768" s="1" t="s">
        <v>16</v>
      </c>
      <c r="H2768" s="1" t="s">
        <v>6</v>
      </c>
      <c r="I2768" s="1"/>
      <c r="J2768" s="1"/>
      <c r="K2768" s="1"/>
      <c r="L2768" s="28">
        <v>0</v>
      </c>
      <c r="M2768" s="31">
        <v>0</v>
      </c>
      <c r="N2768" s="31">
        <v>0</v>
      </c>
    </row>
    <row r="2769" spans="1:14" x14ac:dyDescent="0.25">
      <c r="A2769" s="1" t="s">
        <v>395</v>
      </c>
      <c r="B2769" s="1">
        <v>1012668</v>
      </c>
      <c r="C2769" s="1">
        <v>2022</v>
      </c>
      <c r="D2769" s="1" t="s">
        <v>0</v>
      </c>
      <c r="E2769" s="1" t="s">
        <v>1</v>
      </c>
      <c r="F2769" s="1" t="s">
        <v>2</v>
      </c>
      <c r="G2769" s="1" t="s">
        <v>3</v>
      </c>
      <c r="H2769" s="1" t="s">
        <v>7</v>
      </c>
      <c r="I2769" s="1"/>
      <c r="J2769" s="1"/>
      <c r="K2769" s="1"/>
      <c r="L2769" s="28">
        <v>16</v>
      </c>
      <c r="M2769" s="31">
        <v>0.13421159999999999</v>
      </c>
      <c r="N2769" s="31">
        <v>9.2680999999999996E-3</v>
      </c>
    </row>
    <row r="2770" spans="1:14" x14ac:dyDescent="0.25">
      <c r="A2770" s="1" t="s">
        <v>395</v>
      </c>
      <c r="B2770" s="1">
        <v>1012668</v>
      </c>
      <c r="C2770" s="1">
        <v>2022</v>
      </c>
      <c r="D2770" s="1" t="s">
        <v>0</v>
      </c>
      <c r="E2770" s="1" t="s">
        <v>1</v>
      </c>
      <c r="F2770" s="1" t="s">
        <v>2</v>
      </c>
      <c r="G2770" s="1" t="s">
        <v>3</v>
      </c>
      <c r="H2770" s="1" t="s">
        <v>9</v>
      </c>
      <c r="I2770" s="1"/>
      <c r="J2770" s="1"/>
      <c r="K2770" s="1"/>
      <c r="L2770" s="28">
        <v>16</v>
      </c>
      <c r="M2770" s="31">
        <v>1.66006E-2</v>
      </c>
      <c r="N2770" s="31">
        <v>1.1463999999999999E-3</v>
      </c>
    </row>
    <row r="2771" spans="1:14" x14ac:dyDescent="0.25">
      <c r="A2771" s="1" t="s">
        <v>441</v>
      </c>
      <c r="B2771" s="1">
        <v>1012672</v>
      </c>
      <c r="C2771" s="1">
        <v>2022</v>
      </c>
      <c r="D2771" s="1" t="s">
        <v>0</v>
      </c>
      <c r="E2771" s="1" t="s">
        <v>1</v>
      </c>
      <c r="F2771" s="1" t="s">
        <v>2</v>
      </c>
      <c r="G2771" s="1" t="s">
        <v>3</v>
      </c>
      <c r="H2771" s="1" t="s">
        <v>5</v>
      </c>
      <c r="I2771" s="1"/>
      <c r="J2771" s="1"/>
      <c r="K2771" s="1"/>
      <c r="L2771" s="28">
        <v>0</v>
      </c>
      <c r="M2771" s="31">
        <v>0</v>
      </c>
      <c r="N2771" s="31">
        <v>0</v>
      </c>
    </row>
    <row r="2772" spans="1:14" x14ac:dyDescent="0.25">
      <c r="A2772" s="1" t="s">
        <v>441</v>
      </c>
      <c r="B2772" s="1">
        <v>1012672</v>
      </c>
      <c r="C2772" s="1">
        <v>2022</v>
      </c>
      <c r="D2772" s="1" t="s">
        <v>0</v>
      </c>
      <c r="E2772" s="1" t="s">
        <v>1</v>
      </c>
      <c r="F2772" s="1" t="s">
        <v>2</v>
      </c>
      <c r="G2772" s="1" t="s">
        <v>3</v>
      </c>
      <c r="H2772" s="1" t="s">
        <v>10</v>
      </c>
      <c r="I2772" s="1"/>
      <c r="J2772" s="1"/>
      <c r="K2772" s="1"/>
      <c r="L2772" s="28">
        <v>0</v>
      </c>
      <c r="M2772" s="31">
        <v>0</v>
      </c>
      <c r="N2772" s="31">
        <v>0</v>
      </c>
    </row>
    <row r="2773" spans="1:14" x14ac:dyDescent="0.25">
      <c r="A2773" s="1" t="s">
        <v>441</v>
      </c>
      <c r="B2773" s="1">
        <v>1012672</v>
      </c>
      <c r="C2773" s="1">
        <v>2022</v>
      </c>
      <c r="D2773" s="1" t="s">
        <v>0</v>
      </c>
      <c r="E2773" s="1" t="s">
        <v>1</v>
      </c>
      <c r="F2773" s="1" t="s">
        <v>2</v>
      </c>
      <c r="G2773" s="1" t="s">
        <v>3</v>
      </c>
      <c r="H2773" s="1" t="s">
        <v>4</v>
      </c>
      <c r="I2773" s="1"/>
      <c r="J2773" s="1"/>
      <c r="K2773" s="1"/>
      <c r="L2773" s="28">
        <v>0</v>
      </c>
      <c r="M2773" s="31">
        <v>0</v>
      </c>
      <c r="N2773" s="31">
        <v>0</v>
      </c>
    </row>
    <row r="2774" spans="1:14" x14ac:dyDescent="0.25">
      <c r="A2774" s="1" t="s">
        <v>441</v>
      </c>
      <c r="B2774" s="1">
        <v>1012672</v>
      </c>
      <c r="C2774" s="1">
        <v>2022</v>
      </c>
      <c r="D2774" s="1" t="s">
        <v>0</v>
      </c>
      <c r="E2774" s="1" t="s">
        <v>1</v>
      </c>
      <c r="F2774" s="1" t="s">
        <v>2</v>
      </c>
      <c r="G2774" s="1" t="s">
        <v>3</v>
      </c>
      <c r="H2774" s="1" t="s">
        <v>7</v>
      </c>
      <c r="I2774" s="1"/>
      <c r="J2774" s="1"/>
      <c r="K2774" s="1"/>
      <c r="L2774" s="28">
        <v>383</v>
      </c>
      <c r="M2774" s="31">
        <v>10.1365702</v>
      </c>
      <c r="N2774" s="31">
        <v>0.17826839999999999</v>
      </c>
    </row>
    <row r="2775" spans="1:14" x14ac:dyDescent="0.25">
      <c r="A2775" s="1" t="s">
        <v>441</v>
      </c>
      <c r="B2775" s="1">
        <v>1012672</v>
      </c>
      <c r="C2775" s="1">
        <v>2022</v>
      </c>
      <c r="D2775" s="1" t="s">
        <v>0</v>
      </c>
      <c r="E2775" s="1" t="s">
        <v>1</v>
      </c>
      <c r="F2775" s="1" t="s">
        <v>2</v>
      </c>
      <c r="G2775" s="1" t="s">
        <v>3</v>
      </c>
      <c r="H2775" s="1" t="s">
        <v>9</v>
      </c>
      <c r="I2775" s="1"/>
      <c r="J2775" s="1"/>
      <c r="K2775" s="1"/>
      <c r="L2775" s="28">
        <v>58</v>
      </c>
      <c r="M2775" s="31">
        <v>7.5894820999999997</v>
      </c>
      <c r="N2775" s="31">
        <v>0.1099564</v>
      </c>
    </row>
    <row r="2776" spans="1:14" x14ac:dyDescent="0.25">
      <c r="A2776" s="1" t="s">
        <v>441</v>
      </c>
      <c r="B2776" s="1">
        <v>1012672</v>
      </c>
      <c r="C2776" s="1">
        <v>2022</v>
      </c>
      <c r="D2776" s="1" t="s">
        <v>0</v>
      </c>
      <c r="E2776" s="1" t="s">
        <v>1</v>
      </c>
      <c r="F2776" s="1" t="s">
        <v>2</v>
      </c>
      <c r="G2776" s="1" t="s">
        <v>3</v>
      </c>
      <c r="H2776" s="1" t="s">
        <v>6</v>
      </c>
      <c r="I2776" s="1"/>
      <c r="J2776" s="1"/>
      <c r="K2776" s="1"/>
      <c r="L2776" s="28">
        <v>26</v>
      </c>
      <c r="M2776" s="31">
        <v>17.285985199999999</v>
      </c>
      <c r="N2776" s="31">
        <v>0.322546</v>
      </c>
    </row>
    <row r="2777" spans="1:14" x14ac:dyDescent="0.25">
      <c r="A2777" s="1" t="s">
        <v>441</v>
      </c>
      <c r="B2777" s="1">
        <v>1012672</v>
      </c>
      <c r="C2777" s="1">
        <v>2022</v>
      </c>
      <c r="D2777" s="1" t="s">
        <v>0</v>
      </c>
      <c r="E2777" s="1" t="s">
        <v>1</v>
      </c>
      <c r="F2777" s="1" t="s">
        <v>2</v>
      </c>
      <c r="G2777" s="1" t="s">
        <v>3</v>
      </c>
      <c r="H2777" s="1" t="s">
        <v>8</v>
      </c>
      <c r="I2777" s="1"/>
      <c r="J2777" s="1"/>
      <c r="K2777" s="1"/>
      <c r="L2777" s="28">
        <v>0</v>
      </c>
      <c r="M2777" s="31">
        <v>0</v>
      </c>
      <c r="N2777" s="31">
        <v>0</v>
      </c>
    </row>
    <row r="2778" spans="1:14" x14ac:dyDescent="0.25">
      <c r="A2778" s="1" t="s">
        <v>535</v>
      </c>
      <c r="B2778" s="1">
        <v>1012675</v>
      </c>
      <c r="C2778" s="1">
        <v>2022</v>
      </c>
      <c r="D2778" s="1" t="s">
        <v>0</v>
      </c>
      <c r="E2778" s="1" t="s">
        <v>1</v>
      </c>
      <c r="F2778" s="1" t="s">
        <v>25</v>
      </c>
      <c r="G2778" s="1" t="s">
        <v>3</v>
      </c>
      <c r="H2778" s="1" t="s">
        <v>7</v>
      </c>
      <c r="I2778" s="1"/>
      <c r="J2778" s="1"/>
      <c r="K2778" s="1"/>
      <c r="L2778" s="28">
        <v>94</v>
      </c>
      <c r="M2778" s="31">
        <v>15.66</v>
      </c>
      <c r="N2778" s="31">
        <v>0.1</v>
      </c>
    </row>
    <row r="2779" spans="1:14" x14ac:dyDescent="0.25">
      <c r="A2779" s="1" t="s">
        <v>587</v>
      </c>
      <c r="B2779" s="1">
        <v>1012676</v>
      </c>
      <c r="C2779" s="1">
        <v>2022</v>
      </c>
      <c r="D2779" s="1" t="s">
        <v>0</v>
      </c>
      <c r="E2779" s="1" t="s">
        <v>1</v>
      </c>
      <c r="F2779" s="1" t="s">
        <v>2</v>
      </c>
      <c r="G2779" s="1" t="s">
        <v>3</v>
      </c>
      <c r="H2779" s="1" t="s">
        <v>7</v>
      </c>
      <c r="I2779" s="1"/>
      <c r="J2779" s="1"/>
      <c r="K2779" s="1"/>
      <c r="L2779" s="28">
        <v>4543</v>
      </c>
      <c r="M2779" s="31">
        <v>129.4921033</v>
      </c>
      <c r="N2779" s="31">
        <v>0.854843935</v>
      </c>
    </row>
    <row r="2780" spans="1:14" x14ac:dyDescent="0.25">
      <c r="A2780" s="1" t="s">
        <v>869</v>
      </c>
      <c r="B2780" s="1">
        <v>1012680</v>
      </c>
      <c r="C2780" s="1">
        <v>2022</v>
      </c>
      <c r="D2780" s="1" t="s">
        <v>865</v>
      </c>
      <c r="E2780" s="1" t="s">
        <v>23978</v>
      </c>
      <c r="F2780" s="1" t="s">
        <v>2</v>
      </c>
      <c r="G2780" s="1" t="s">
        <v>867</v>
      </c>
      <c r="H2780" s="1"/>
      <c r="I2780" s="1"/>
      <c r="J2780" s="31">
        <v>0.78</v>
      </c>
      <c r="K2780" s="31">
        <v>0.22</v>
      </c>
      <c r="L2780" s="28"/>
      <c r="M2780" s="31">
        <v>0.78</v>
      </c>
      <c r="N2780" s="31">
        <v>0.22</v>
      </c>
    </row>
    <row r="2781" spans="1:14" x14ac:dyDescent="0.25">
      <c r="A2781" s="1" t="s">
        <v>24197</v>
      </c>
      <c r="B2781" s="1">
        <v>1012681</v>
      </c>
      <c r="C2781" s="1">
        <v>2022</v>
      </c>
      <c r="D2781" s="1" t="s">
        <v>0</v>
      </c>
      <c r="E2781" s="1" t="s">
        <v>1</v>
      </c>
      <c r="F2781" s="1" t="s">
        <v>2</v>
      </c>
      <c r="G2781" s="1" t="s">
        <v>3</v>
      </c>
      <c r="H2781" s="1" t="s">
        <v>9</v>
      </c>
      <c r="I2781" s="1"/>
      <c r="J2781" s="1"/>
      <c r="K2781" s="1"/>
      <c r="L2781" s="28">
        <v>1318</v>
      </c>
      <c r="M2781" s="31">
        <v>38.279730999999998</v>
      </c>
      <c r="N2781" s="31">
        <v>0.251336</v>
      </c>
    </row>
    <row r="2782" spans="1:14" x14ac:dyDescent="0.25">
      <c r="A2782" s="1" t="s">
        <v>24197</v>
      </c>
      <c r="B2782" s="1">
        <v>1012681</v>
      </c>
      <c r="C2782" s="1">
        <v>2022</v>
      </c>
      <c r="D2782" s="1" t="s">
        <v>0</v>
      </c>
      <c r="E2782" s="1" t="s">
        <v>1</v>
      </c>
      <c r="F2782" s="1" t="s">
        <v>2</v>
      </c>
      <c r="G2782" s="1" t="s">
        <v>3</v>
      </c>
      <c r="H2782" s="1" t="s">
        <v>6</v>
      </c>
      <c r="I2782" s="1"/>
      <c r="J2782" s="1"/>
      <c r="K2782" s="1"/>
      <c r="L2782" s="28">
        <v>11</v>
      </c>
      <c r="M2782" s="31">
        <v>102.3945195</v>
      </c>
      <c r="N2782" s="31">
        <v>0.68308179999999996</v>
      </c>
    </row>
    <row r="2783" spans="1:14" x14ac:dyDescent="0.25">
      <c r="A2783" s="1" t="s">
        <v>24197</v>
      </c>
      <c r="B2783" s="1">
        <v>1012681</v>
      </c>
      <c r="C2783" s="1">
        <v>2022</v>
      </c>
      <c r="D2783" s="1" t="s">
        <v>0</v>
      </c>
      <c r="E2783" s="1" t="s">
        <v>1</v>
      </c>
      <c r="F2783" s="1" t="s">
        <v>2</v>
      </c>
      <c r="G2783" s="1" t="s">
        <v>3</v>
      </c>
      <c r="H2783" s="1" t="s">
        <v>10</v>
      </c>
      <c r="I2783" s="1"/>
      <c r="J2783" s="1"/>
      <c r="K2783" s="1"/>
      <c r="L2783" s="28">
        <v>20</v>
      </c>
      <c r="M2783" s="31">
        <v>63.1107114</v>
      </c>
      <c r="N2783" s="31">
        <v>0.38671319999999998</v>
      </c>
    </row>
    <row r="2784" spans="1:14" x14ac:dyDescent="0.25">
      <c r="A2784" s="1" t="s">
        <v>24197</v>
      </c>
      <c r="B2784" s="1">
        <v>1012681</v>
      </c>
      <c r="C2784" s="1">
        <v>2022</v>
      </c>
      <c r="D2784" s="1" t="s">
        <v>0</v>
      </c>
      <c r="E2784" s="1" t="s">
        <v>1</v>
      </c>
      <c r="F2784" s="1" t="s">
        <v>2</v>
      </c>
      <c r="G2784" s="1" t="s">
        <v>3</v>
      </c>
      <c r="H2784" s="1" t="s">
        <v>7</v>
      </c>
      <c r="I2784" s="1"/>
      <c r="J2784" s="1"/>
      <c r="K2784" s="1"/>
      <c r="L2784" s="28">
        <v>2312</v>
      </c>
      <c r="M2784" s="31">
        <v>490.66714280000002</v>
      </c>
      <c r="N2784" s="31">
        <v>3.2118047999999999</v>
      </c>
    </row>
    <row r="2785" spans="1:14" x14ac:dyDescent="0.25">
      <c r="A2785" s="1" t="s">
        <v>24197</v>
      </c>
      <c r="B2785" s="1">
        <v>1012681</v>
      </c>
      <c r="C2785" s="1">
        <v>2022</v>
      </c>
      <c r="D2785" s="1" t="s">
        <v>0</v>
      </c>
      <c r="E2785" s="1" t="s">
        <v>1</v>
      </c>
      <c r="F2785" s="1" t="s">
        <v>2</v>
      </c>
      <c r="G2785" s="1" t="s">
        <v>3</v>
      </c>
      <c r="H2785" s="1" t="s">
        <v>4</v>
      </c>
      <c r="I2785" s="1"/>
      <c r="J2785" s="1"/>
      <c r="K2785" s="1"/>
      <c r="L2785" s="28">
        <v>92</v>
      </c>
      <c r="M2785" s="31">
        <v>109.0686257</v>
      </c>
      <c r="N2785" s="31">
        <v>0.63766020000000001</v>
      </c>
    </row>
    <row r="2786" spans="1:14" x14ac:dyDescent="0.25">
      <c r="A2786" s="1" t="s">
        <v>369</v>
      </c>
      <c r="B2786" s="1">
        <v>1012684</v>
      </c>
      <c r="C2786" s="1">
        <v>2022</v>
      </c>
      <c r="D2786" s="1" t="s">
        <v>0</v>
      </c>
      <c r="E2786" s="1" t="s">
        <v>1</v>
      </c>
      <c r="F2786" s="1" t="s">
        <v>2</v>
      </c>
      <c r="G2786" s="1" t="s">
        <v>3</v>
      </c>
      <c r="H2786" s="1" t="s">
        <v>10</v>
      </c>
      <c r="I2786" s="1"/>
      <c r="J2786" s="1"/>
      <c r="K2786" s="1"/>
      <c r="L2786" s="28">
        <v>0</v>
      </c>
      <c r="M2786" s="31">
        <v>0</v>
      </c>
      <c r="N2786" s="31">
        <v>0</v>
      </c>
    </row>
    <row r="2787" spans="1:14" x14ac:dyDescent="0.25">
      <c r="A2787" s="1" t="s">
        <v>369</v>
      </c>
      <c r="B2787" s="1">
        <v>1012684</v>
      </c>
      <c r="C2787" s="1">
        <v>2022</v>
      </c>
      <c r="D2787" s="1" t="s">
        <v>0</v>
      </c>
      <c r="E2787" s="1" t="s">
        <v>1</v>
      </c>
      <c r="F2787" s="1" t="s">
        <v>2</v>
      </c>
      <c r="G2787" s="1" t="s">
        <v>3</v>
      </c>
      <c r="H2787" s="1" t="s">
        <v>7</v>
      </c>
      <c r="I2787" s="1"/>
      <c r="J2787" s="1"/>
      <c r="K2787" s="1"/>
      <c r="L2787" s="28">
        <v>372</v>
      </c>
      <c r="M2787" s="31">
        <v>38.101309999999998</v>
      </c>
      <c r="N2787" s="31">
        <v>0.23641999999999999</v>
      </c>
    </row>
    <row r="2788" spans="1:14" x14ac:dyDescent="0.25">
      <c r="A2788" s="1" t="s">
        <v>369</v>
      </c>
      <c r="B2788" s="1">
        <v>1012684</v>
      </c>
      <c r="C2788" s="1">
        <v>2022</v>
      </c>
      <c r="D2788" s="1" t="s">
        <v>0</v>
      </c>
      <c r="E2788" s="1" t="s">
        <v>1</v>
      </c>
      <c r="F2788" s="1" t="s">
        <v>2</v>
      </c>
      <c r="G2788" s="1" t="s">
        <v>3</v>
      </c>
      <c r="H2788" s="1" t="s">
        <v>9</v>
      </c>
      <c r="I2788" s="1"/>
      <c r="J2788" s="1"/>
      <c r="K2788" s="1"/>
      <c r="L2788" s="28">
        <v>421</v>
      </c>
      <c r="M2788" s="31">
        <v>16.537780000000001</v>
      </c>
      <c r="N2788" s="31">
        <v>1.014E-2</v>
      </c>
    </row>
    <row r="2789" spans="1:14" x14ac:dyDescent="0.25">
      <c r="A2789" s="1" t="s">
        <v>369</v>
      </c>
      <c r="B2789" s="1">
        <v>1012684</v>
      </c>
      <c r="C2789" s="1">
        <v>2022</v>
      </c>
      <c r="D2789" s="1" t="s">
        <v>0</v>
      </c>
      <c r="E2789" s="1" t="s">
        <v>1</v>
      </c>
      <c r="F2789" s="1" t="s">
        <v>2</v>
      </c>
      <c r="G2789" s="1" t="s">
        <v>3</v>
      </c>
      <c r="H2789" s="1" t="s">
        <v>5</v>
      </c>
      <c r="I2789" s="1"/>
      <c r="J2789" s="1"/>
      <c r="K2789" s="1"/>
      <c r="L2789" s="28">
        <v>0</v>
      </c>
      <c r="M2789" s="31">
        <v>0</v>
      </c>
      <c r="N2789" s="31">
        <v>0</v>
      </c>
    </row>
    <row r="2790" spans="1:14" x14ac:dyDescent="0.25">
      <c r="A2790" s="1" t="s">
        <v>369</v>
      </c>
      <c r="B2790" s="1">
        <v>1012684</v>
      </c>
      <c r="C2790" s="1">
        <v>2022</v>
      </c>
      <c r="D2790" s="1" t="s">
        <v>0</v>
      </c>
      <c r="E2790" s="1" t="s">
        <v>1</v>
      </c>
      <c r="F2790" s="1" t="s">
        <v>2</v>
      </c>
      <c r="G2790" s="1" t="s">
        <v>3</v>
      </c>
      <c r="H2790" s="1" t="s">
        <v>6</v>
      </c>
      <c r="I2790" s="1"/>
      <c r="J2790" s="1"/>
      <c r="K2790" s="1"/>
      <c r="L2790" s="28">
        <v>0</v>
      </c>
      <c r="M2790" s="31">
        <v>0</v>
      </c>
      <c r="N2790" s="31">
        <v>0</v>
      </c>
    </row>
    <row r="2791" spans="1:14" x14ac:dyDescent="0.25">
      <c r="A2791" s="1" t="s">
        <v>420</v>
      </c>
      <c r="B2791" s="1">
        <v>1012685</v>
      </c>
      <c r="C2791" s="1">
        <v>2022</v>
      </c>
      <c r="D2791" s="1" t="s">
        <v>0</v>
      </c>
      <c r="E2791" s="1" t="s">
        <v>1</v>
      </c>
      <c r="F2791" s="1" t="s">
        <v>12</v>
      </c>
      <c r="G2791" s="1" t="s">
        <v>3</v>
      </c>
      <c r="H2791" s="1" t="s">
        <v>7</v>
      </c>
      <c r="I2791" s="1"/>
      <c r="J2791" s="1"/>
      <c r="K2791" s="1"/>
      <c r="L2791" s="28">
        <v>62</v>
      </c>
      <c r="M2791" s="31">
        <v>116.1573485</v>
      </c>
      <c r="N2791" s="31">
        <v>1.3739934</v>
      </c>
    </row>
    <row r="2792" spans="1:14" x14ac:dyDescent="0.25">
      <c r="A2792" s="1" t="s">
        <v>679</v>
      </c>
      <c r="B2792" s="1">
        <v>1012686</v>
      </c>
      <c r="C2792" s="1">
        <v>2022</v>
      </c>
      <c r="D2792" s="1" t="s">
        <v>0</v>
      </c>
      <c r="E2792" s="1" t="s">
        <v>1</v>
      </c>
      <c r="F2792" s="1" t="s">
        <v>2</v>
      </c>
      <c r="G2792" s="1" t="s">
        <v>3</v>
      </c>
      <c r="H2792" s="1" t="s">
        <v>7</v>
      </c>
      <c r="I2792" s="1"/>
      <c r="J2792" s="1"/>
      <c r="K2792" s="1"/>
      <c r="L2792" s="28">
        <v>244</v>
      </c>
      <c r="M2792" s="31">
        <v>16</v>
      </c>
      <c r="N2792" s="31">
        <v>2.96</v>
      </c>
    </row>
    <row r="2793" spans="1:14" x14ac:dyDescent="0.25">
      <c r="A2793" s="1" t="s">
        <v>835</v>
      </c>
      <c r="B2793" s="1">
        <v>1012696</v>
      </c>
      <c r="C2793" s="1">
        <v>2022</v>
      </c>
      <c r="D2793" s="1" t="s">
        <v>0</v>
      </c>
      <c r="E2793" s="1" t="s">
        <v>1</v>
      </c>
      <c r="F2793" s="1" t="s">
        <v>2</v>
      </c>
      <c r="G2793" s="1" t="s">
        <v>3</v>
      </c>
      <c r="H2793" s="1" t="s">
        <v>10</v>
      </c>
      <c r="I2793" s="1"/>
      <c r="J2793" s="1"/>
      <c r="K2793" s="1"/>
      <c r="L2793" s="28">
        <v>0</v>
      </c>
      <c r="M2793" s="31">
        <v>0</v>
      </c>
      <c r="N2793" s="31">
        <v>0</v>
      </c>
    </row>
    <row r="2794" spans="1:14" x14ac:dyDescent="0.25">
      <c r="A2794" s="1" t="s">
        <v>835</v>
      </c>
      <c r="B2794" s="1">
        <v>1012696</v>
      </c>
      <c r="C2794" s="1">
        <v>2022</v>
      </c>
      <c r="D2794" s="1" t="s">
        <v>0</v>
      </c>
      <c r="E2794" s="1" t="s">
        <v>1</v>
      </c>
      <c r="F2794" s="1" t="s">
        <v>2</v>
      </c>
      <c r="G2794" s="1" t="s">
        <v>3</v>
      </c>
      <c r="H2794" s="1" t="s">
        <v>9</v>
      </c>
      <c r="I2794" s="1"/>
      <c r="J2794" s="1"/>
      <c r="K2794" s="1"/>
      <c r="L2794" s="28">
        <v>865</v>
      </c>
      <c r="M2794" s="31">
        <v>48.62</v>
      </c>
      <c r="N2794" s="31">
        <v>2.5</v>
      </c>
    </row>
    <row r="2795" spans="1:14" x14ac:dyDescent="0.25">
      <c r="A2795" s="1" t="s">
        <v>835</v>
      </c>
      <c r="B2795" s="1">
        <v>1012696</v>
      </c>
      <c r="C2795" s="1">
        <v>2022</v>
      </c>
      <c r="D2795" s="1" t="s">
        <v>0</v>
      </c>
      <c r="E2795" s="1" t="s">
        <v>1</v>
      </c>
      <c r="F2795" s="1" t="s">
        <v>2</v>
      </c>
      <c r="G2795" s="1" t="s">
        <v>3</v>
      </c>
      <c r="H2795" s="1" t="s">
        <v>5</v>
      </c>
      <c r="I2795" s="1"/>
      <c r="J2795" s="1"/>
      <c r="K2795" s="1"/>
      <c r="L2795" s="28">
        <v>30</v>
      </c>
      <c r="M2795" s="31">
        <v>0.04</v>
      </c>
      <c r="N2795" s="31">
        <v>0</v>
      </c>
    </row>
    <row r="2796" spans="1:14" x14ac:dyDescent="0.25">
      <c r="A2796" s="1" t="s">
        <v>835</v>
      </c>
      <c r="B2796" s="1">
        <v>1012696</v>
      </c>
      <c r="C2796" s="1">
        <v>2022</v>
      </c>
      <c r="D2796" s="1" t="s">
        <v>0</v>
      </c>
      <c r="E2796" s="1" t="s">
        <v>1</v>
      </c>
      <c r="F2796" s="1" t="s">
        <v>2</v>
      </c>
      <c r="G2796" s="1" t="s">
        <v>3</v>
      </c>
      <c r="H2796" s="1" t="s">
        <v>7</v>
      </c>
      <c r="I2796" s="1"/>
      <c r="J2796" s="1"/>
      <c r="K2796" s="1"/>
      <c r="L2796" s="28">
        <v>1357</v>
      </c>
      <c r="M2796" s="31">
        <v>47.23</v>
      </c>
      <c r="N2796" s="31">
        <v>2.4</v>
      </c>
    </row>
    <row r="2797" spans="1:14" x14ac:dyDescent="0.25">
      <c r="A2797" s="1" t="s">
        <v>835</v>
      </c>
      <c r="B2797" s="1">
        <v>1012696</v>
      </c>
      <c r="C2797" s="1">
        <v>2022</v>
      </c>
      <c r="D2797" s="1" t="s">
        <v>0</v>
      </c>
      <c r="E2797" s="1" t="s">
        <v>1</v>
      </c>
      <c r="F2797" s="1" t="s">
        <v>2</v>
      </c>
      <c r="G2797" s="1" t="s">
        <v>3</v>
      </c>
      <c r="H2797" s="1" t="s">
        <v>6</v>
      </c>
      <c r="I2797" s="1"/>
      <c r="J2797" s="1"/>
      <c r="K2797" s="1"/>
      <c r="L2797" s="28">
        <v>3</v>
      </c>
      <c r="M2797" s="31">
        <v>0.4</v>
      </c>
      <c r="N2797" s="31">
        <v>0</v>
      </c>
    </row>
    <row r="2798" spans="1:14" x14ac:dyDescent="0.25">
      <c r="A2798" s="1" t="s">
        <v>835</v>
      </c>
      <c r="B2798" s="1">
        <v>1012696</v>
      </c>
      <c r="C2798" s="1">
        <v>2022</v>
      </c>
      <c r="D2798" s="1" t="s">
        <v>0</v>
      </c>
      <c r="E2798" s="1" t="s">
        <v>1</v>
      </c>
      <c r="F2798" s="1" t="s">
        <v>2</v>
      </c>
      <c r="G2798" s="1" t="s">
        <v>3</v>
      </c>
      <c r="H2798" s="1" t="s">
        <v>4</v>
      </c>
      <c r="I2798" s="1"/>
      <c r="J2798" s="1"/>
      <c r="K2798" s="1"/>
      <c r="L2798" s="28">
        <v>3</v>
      </c>
      <c r="M2798" s="31">
        <v>0.08</v>
      </c>
      <c r="N2798" s="31">
        <v>0</v>
      </c>
    </row>
    <row r="2799" spans="1:14" x14ac:dyDescent="0.25">
      <c r="A2799" s="1" t="s">
        <v>835</v>
      </c>
      <c r="B2799" s="1">
        <v>1012696</v>
      </c>
      <c r="C2799" s="1">
        <v>2022</v>
      </c>
      <c r="D2799" s="1" t="s">
        <v>0</v>
      </c>
      <c r="E2799" s="1" t="s">
        <v>1</v>
      </c>
      <c r="F2799" s="1" t="s">
        <v>2</v>
      </c>
      <c r="G2799" s="1" t="s">
        <v>3</v>
      </c>
      <c r="H2799" s="1" t="s">
        <v>8</v>
      </c>
      <c r="I2799" s="1"/>
      <c r="J2799" s="1"/>
      <c r="K2799" s="1"/>
      <c r="L2799" s="28">
        <v>25</v>
      </c>
      <c r="M2799" s="31">
        <v>0.24</v>
      </c>
      <c r="N2799" s="31">
        <v>0</v>
      </c>
    </row>
    <row r="2800" spans="1:14" x14ac:dyDescent="0.25">
      <c r="A2800" s="1" t="s">
        <v>453</v>
      </c>
      <c r="B2800" s="1">
        <v>1012697</v>
      </c>
      <c r="C2800" s="1">
        <v>2022</v>
      </c>
      <c r="D2800" s="1" t="s">
        <v>0</v>
      </c>
      <c r="E2800" s="1" t="s">
        <v>1</v>
      </c>
      <c r="F2800" s="1" t="s">
        <v>12</v>
      </c>
      <c r="G2800" s="1" t="s">
        <v>3</v>
      </c>
      <c r="H2800" s="1" t="s">
        <v>7</v>
      </c>
      <c r="I2800" s="1"/>
      <c r="J2800" s="1"/>
      <c r="K2800" s="1"/>
      <c r="L2800" s="28">
        <v>32</v>
      </c>
      <c r="M2800" s="31">
        <v>94.359879399999997</v>
      </c>
      <c r="N2800" s="31">
        <v>0.60797409999999996</v>
      </c>
    </row>
    <row r="2801" spans="1:14" x14ac:dyDescent="0.25">
      <c r="A2801" s="1" t="s">
        <v>453</v>
      </c>
      <c r="B2801" s="1">
        <v>1012697</v>
      </c>
      <c r="C2801" s="1">
        <v>2022</v>
      </c>
      <c r="D2801" s="1" t="s">
        <v>0</v>
      </c>
      <c r="E2801" s="1" t="s">
        <v>1</v>
      </c>
      <c r="F2801" s="1" t="s">
        <v>12</v>
      </c>
      <c r="G2801" s="1" t="s">
        <v>3</v>
      </c>
      <c r="H2801" s="1" t="s">
        <v>10</v>
      </c>
      <c r="I2801" s="1"/>
      <c r="J2801" s="1"/>
      <c r="K2801" s="1"/>
      <c r="L2801" s="28">
        <v>1</v>
      </c>
      <c r="M2801" s="31">
        <v>0.1175021</v>
      </c>
      <c r="N2801" s="31">
        <v>7.4700000000000005E-4</v>
      </c>
    </row>
    <row r="2802" spans="1:14" x14ac:dyDescent="0.25">
      <c r="A2802" s="1" t="s">
        <v>24198</v>
      </c>
      <c r="B2802" s="1">
        <v>1012700</v>
      </c>
      <c r="C2802" s="1">
        <v>2022</v>
      </c>
      <c r="D2802" s="1" t="s">
        <v>0</v>
      </c>
      <c r="E2802" s="1" t="s">
        <v>1</v>
      </c>
      <c r="F2802" s="1" t="s">
        <v>2</v>
      </c>
      <c r="G2802" s="1" t="s">
        <v>3</v>
      </c>
      <c r="H2802" s="1" t="s">
        <v>9</v>
      </c>
      <c r="I2802" s="1"/>
      <c r="J2802" s="1"/>
      <c r="K2802" s="1"/>
      <c r="L2802" s="28">
        <v>0</v>
      </c>
      <c r="M2802" s="31">
        <v>0</v>
      </c>
      <c r="N2802" s="31">
        <v>0</v>
      </c>
    </row>
    <row r="2803" spans="1:14" x14ac:dyDescent="0.25">
      <c r="A2803" s="1" t="s">
        <v>24198</v>
      </c>
      <c r="B2803" s="1">
        <v>1012700</v>
      </c>
      <c r="C2803" s="1">
        <v>2022</v>
      </c>
      <c r="D2803" s="1" t="s">
        <v>0</v>
      </c>
      <c r="E2803" s="1" t="s">
        <v>1</v>
      </c>
      <c r="F2803" s="1" t="s">
        <v>2</v>
      </c>
      <c r="G2803" s="1" t="s">
        <v>3</v>
      </c>
      <c r="H2803" s="1" t="s">
        <v>8</v>
      </c>
      <c r="I2803" s="1"/>
      <c r="J2803" s="1"/>
      <c r="K2803" s="1"/>
      <c r="L2803" s="28">
        <v>0</v>
      </c>
      <c r="M2803" s="31">
        <v>0</v>
      </c>
      <c r="N2803" s="31">
        <v>0</v>
      </c>
    </row>
    <row r="2804" spans="1:14" x14ac:dyDescent="0.25">
      <c r="A2804" s="1" t="s">
        <v>24198</v>
      </c>
      <c r="B2804" s="1">
        <v>1012700</v>
      </c>
      <c r="C2804" s="1">
        <v>2022</v>
      </c>
      <c r="D2804" s="1" t="s">
        <v>0</v>
      </c>
      <c r="E2804" s="1" t="s">
        <v>1</v>
      </c>
      <c r="F2804" s="1" t="s">
        <v>2</v>
      </c>
      <c r="G2804" s="1" t="s">
        <v>3</v>
      </c>
      <c r="H2804" s="1" t="s">
        <v>4</v>
      </c>
      <c r="I2804" s="1"/>
      <c r="J2804" s="1"/>
      <c r="K2804" s="1"/>
      <c r="L2804" s="28">
        <v>0</v>
      </c>
      <c r="M2804" s="31">
        <v>0</v>
      </c>
      <c r="N2804" s="31">
        <v>0</v>
      </c>
    </row>
    <row r="2805" spans="1:14" x14ac:dyDescent="0.25">
      <c r="A2805" s="1" t="s">
        <v>24198</v>
      </c>
      <c r="B2805" s="1">
        <v>1012700</v>
      </c>
      <c r="C2805" s="1">
        <v>2022</v>
      </c>
      <c r="D2805" s="1" t="s">
        <v>0</v>
      </c>
      <c r="E2805" s="1" t="s">
        <v>1</v>
      </c>
      <c r="F2805" s="1" t="s">
        <v>2</v>
      </c>
      <c r="G2805" s="1" t="s">
        <v>3</v>
      </c>
      <c r="H2805" s="1" t="s">
        <v>5</v>
      </c>
      <c r="I2805" s="1"/>
      <c r="J2805" s="1"/>
      <c r="K2805" s="1"/>
      <c r="L2805" s="28">
        <v>0</v>
      </c>
      <c r="M2805" s="31">
        <v>0</v>
      </c>
      <c r="N2805" s="31">
        <v>0</v>
      </c>
    </row>
    <row r="2806" spans="1:14" x14ac:dyDescent="0.25">
      <c r="A2806" s="1" t="s">
        <v>24198</v>
      </c>
      <c r="B2806" s="1">
        <v>1012700</v>
      </c>
      <c r="C2806" s="1">
        <v>2022</v>
      </c>
      <c r="D2806" s="1" t="s">
        <v>0</v>
      </c>
      <c r="E2806" s="1" t="s">
        <v>1</v>
      </c>
      <c r="F2806" s="1" t="s">
        <v>2</v>
      </c>
      <c r="G2806" s="1" t="s">
        <v>3</v>
      </c>
      <c r="H2806" s="1" t="s">
        <v>10</v>
      </c>
      <c r="I2806" s="1"/>
      <c r="J2806" s="1"/>
      <c r="K2806" s="1"/>
      <c r="L2806" s="28">
        <v>0</v>
      </c>
      <c r="M2806" s="31">
        <v>0</v>
      </c>
      <c r="N2806" s="31">
        <v>0</v>
      </c>
    </row>
    <row r="2807" spans="1:14" x14ac:dyDescent="0.25">
      <c r="A2807" s="1" t="s">
        <v>24198</v>
      </c>
      <c r="B2807" s="1">
        <v>1012700</v>
      </c>
      <c r="C2807" s="1">
        <v>2022</v>
      </c>
      <c r="D2807" s="1" t="s">
        <v>0</v>
      </c>
      <c r="E2807" s="1" t="s">
        <v>1</v>
      </c>
      <c r="F2807" s="1" t="s">
        <v>2</v>
      </c>
      <c r="G2807" s="1" t="s">
        <v>3</v>
      </c>
      <c r="H2807" s="1" t="s">
        <v>7</v>
      </c>
      <c r="I2807" s="1"/>
      <c r="J2807" s="1"/>
      <c r="K2807" s="1"/>
      <c r="L2807" s="28">
        <v>162</v>
      </c>
      <c r="M2807" s="31">
        <v>9.92</v>
      </c>
      <c r="N2807" s="31">
        <v>0.3</v>
      </c>
    </row>
    <row r="2808" spans="1:14" x14ac:dyDescent="0.25">
      <c r="A2808" s="1" t="s">
        <v>24198</v>
      </c>
      <c r="B2808" s="1">
        <v>1012700</v>
      </c>
      <c r="C2808" s="1">
        <v>2022</v>
      </c>
      <c r="D2808" s="1" t="s">
        <v>0</v>
      </c>
      <c r="E2808" s="1" t="s">
        <v>1</v>
      </c>
      <c r="F2808" s="1" t="s">
        <v>2</v>
      </c>
      <c r="G2808" s="1" t="s">
        <v>3</v>
      </c>
      <c r="H2808" s="1" t="s">
        <v>6</v>
      </c>
      <c r="I2808" s="1"/>
      <c r="J2808" s="1"/>
      <c r="K2808" s="1"/>
      <c r="L2808" s="28">
        <v>0</v>
      </c>
      <c r="M2808" s="31">
        <v>0</v>
      </c>
      <c r="N2808" s="31">
        <v>0</v>
      </c>
    </row>
    <row r="2809" spans="1:14" x14ac:dyDescent="0.25">
      <c r="A2809" s="1" t="s">
        <v>24199</v>
      </c>
      <c r="B2809" s="1">
        <v>1012705</v>
      </c>
      <c r="C2809" s="1">
        <v>2022</v>
      </c>
      <c r="D2809" s="1" t="s">
        <v>0</v>
      </c>
      <c r="E2809" s="1" t="s">
        <v>1</v>
      </c>
      <c r="F2809" s="1" t="s">
        <v>2</v>
      </c>
      <c r="G2809" s="1" t="s">
        <v>3</v>
      </c>
      <c r="H2809" s="1" t="s">
        <v>7</v>
      </c>
      <c r="I2809" s="1"/>
      <c r="J2809" s="1"/>
      <c r="K2809" s="1"/>
      <c r="L2809" s="28">
        <v>894</v>
      </c>
      <c r="M2809" s="31">
        <v>69.757508200000004</v>
      </c>
      <c r="N2809" s="31">
        <v>0.5694612</v>
      </c>
    </row>
    <row r="2810" spans="1:14" x14ac:dyDescent="0.25">
      <c r="A2810" s="1" t="s">
        <v>24200</v>
      </c>
      <c r="B2810" s="1">
        <v>1012707</v>
      </c>
      <c r="C2810" s="1">
        <v>2022</v>
      </c>
      <c r="D2810" s="1" t="s">
        <v>0</v>
      </c>
      <c r="E2810" s="1" t="s">
        <v>1</v>
      </c>
      <c r="F2810" s="1" t="s">
        <v>2</v>
      </c>
      <c r="G2810" s="1" t="s">
        <v>3</v>
      </c>
      <c r="H2810" s="1" t="s">
        <v>4</v>
      </c>
      <c r="I2810" s="1"/>
      <c r="J2810" s="1"/>
      <c r="K2810" s="1"/>
      <c r="L2810" s="28">
        <v>0</v>
      </c>
      <c r="M2810" s="31">
        <v>0</v>
      </c>
      <c r="N2810" s="31">
        <v>0</v>
      </c>
    </row>
    <row r="2811" spans="1:14" x14ac:dyDescent="0.25">
      <c r="A2811" s="1" t="s">
        <v>24200</v>
      </c>
      <c r="B2811" s="1">
        <v>1012707</v>
      </c>
      <c r="C2811" s="1">
        <v>2022</v>
      </c>
      <c r="D2811" s="1" t="s">
        <v>0</v>
      </c>
      <c r="E2811" s="1" t="s">
        <v>1</v>
      </c>
      <c r="F2811" s="1" t="s">
        <v>2</v>
      </c>
      <c r="G2811" s="1" t="s">
        <v>3</v>
      </c>
      <c r="H2811" s="1" t="s">
        <v>6</v>
      </c>
      <c r="I2811" s="1"/>
      <c r="J2811" s="1"/>
      <c r="K2811" s="1"/>
      <c r="L2811" s="28">
        <v>0</v>
      </c>
      <c r="M2811" s="31">
        <v>0</v>
      </c>
      <c r="N2811" s="31">
        <v>0</v>
      </c>
    </row>
    <row r="2812" spans="1:14" x14ac:dyDescent="0.25">
      <c r="A2812" s="1" t="s">
        <v>24200</v>
      </c>
      <c r="B2812" s="1">
        <v>1012707</v>
      </c>
      <c r="C2812" s="1">
        <v>2022</v>
      </c>
      <c r="D2812" s="1" t="s">
        <v>0</v>
      </c>
      <c r="E2812" s="1" t="s">
        <v>1</v>
      </c>
      <c r="F2812" s="1" t="s">
        <v>2</v>
      </c>
      <c r="G2812" s="1" t="s">
        <v>3</v>
      </c>
      <c r="H2812" s="1" t="s">
        <v>7</v>
      </c>
      <c r="I2812" s="1"/>
      <c r="J2812" s="1"/>
      <c r="K2812" s="1"/>
      <c r="L2812" s="28">
        <v>42</v>
      </c>
      <c r="M2812" s="31">
        <v>0.79</v>
      </c>
      <c r="N2812" s="31">
        <v>0</v>
      </c>
    </row>
    <row r="2813" spans="1:14" x14ac:dyDescent="0.25">
      <c r="A2813" s="1" t="s">
        <v>24200</v>
      </c>
      <c r="B2813" s="1">
        <v>1012707</v>
      </c>
      <c r="C2813" s="1">
        <v>2022</v>
      </c>
      <c r="D2813" s="1" t="s">
        <v>0</v>
      </c>
      <c r="E2813" s="1" t="s">
        <v>1</v>
      </c>
      <c r="F2813" s="1" t="s">
        <v>2</v>
      </c>
      <c r="G2813" s="1" t="s">
        <v>3</v>
      </c>
      <c r="H2813" s="1" t="s">
        <v>5</v>
      </c>
      <c r="I2813" s="1"/>
      <c r="J2813" s="1"/>
      <c r="K2813" s="1"/>
      <c r="L2813" s="28">
        <v>0</v>
      </c>
      <c r="M2813" s="31">
        <v>0</v>
      </c>
      <c r="N2813" s="31">
        <v>0</v>
      </c>
    </row>
    <row r="2814" spans="1:14" x14ac:dyDescent="0.25">
      <c r="A2814" s="1" t="s">
        <v>24200</v>
      </c>
      <c r="B2814" s="1">
        <v>1012707</v>
      </c>
      <c r="C2814" s="1">
        <v>2022</v>
      </c>
      <c r="D2814" s="1" t="s">
        <v>0</v>
      </c>
      <c r="E2814" s="1" t="s">
        <v>1</v>
      </c>
      <c r="F2814" s="1" t="s">
        <v>2</v>
      </c>
      <c r="G2814" s="1" t="s">
        <v>3</v>
      </c>
      <c r="H2814" s="1" t="s">
        <v>8</v>
      </c>
      <c r="I2814" s="1"/>
      <c r="J2814" s="1"/>
      <c r="K2814" s="1"/>
      <c r="L2814" s="28">
        <v>0</v>
      </c>
      <c r="M2814" s="31">
        <v>0</v>
      </c>
      <c r="N2814" s="31">
        <v>0</v>
      </c>
    </row>
    <row r="2815" spans="1:14" x14ac:dyDescent="0.25">
      <c r="A2815" s="1" t="s">
        <v>24200</v>
      </c>
      <c r="B2815" s="1">
        <v>1012707</v>
      </c>
      <c r="C2815" s="1">
        <v>2022</v>
      </c>
      <c r="D2815" s="1" t="s">
        <v>0</v>
      </c>
      <c r="E2815" s="1" t="s">
        <v>1</v>
      </c>
      <c r="F2815" s="1" t="s">
        <v>2</v>
      </c>
      <c r="G2815" s="1" t="s">
        <v>3</v>
      </c>
      <c r="H2815" s="1" t="s">
        <v>9</v>
      </c>
      <c r="I2815" s="1"/>
      <c r="J2815" s="1"/>
      <c r="K2815" s="1"/>
      <c r="L2815" s="28">
        <v>52</v>
      </c>
      <c r="M2815" s="31">
        <v>0.73</v>
      </c>
      <c r="N2815" s="31">
        <v>0</v>
      </c>
    </row>
    <row r="2816" spans="1:14" x14ac:dyDescent="0.25">
      <c r="A2816" s="1" t="s">
        <v>24200</v>
      </c>
      <c r="B2816" s="1">
        <v>1012707</v>
      </c>
      <c r="C2816" s="1">
        <v>2022</v>
      </c>
      <c r="D2816" s="1" t="s">
        <v>0</v>
      </c>
      <c r="E2816" s="1" t="s">
        <v>1</v>
      </c>
      <c r="F2816" s="1" t="s">
        <v>2</v>
      </c>
      <c r="G2816" s="1" t="s">
        <v>3</v>
      </c>
      <c r="H2816" s="1" t="s">
        <v>10</v>
      </c>
      <c r="I2816" s="1"/>
      <c r="J2816" s="1"/>
      <c r="K2816" s="1"/>
      <c r="L2816" s="28">
        <v>6</v>
      </c>
      <c r="M2816" s="31">
        <v>12.95</v>
      </c>
      <c r="N2816" s="31">
        <v>0.1</v>
      </c>
    </row>
    <row r="2817" spans="1:14" x14ac:dyDescent="0.25">
      <c r="A2817" s="1" t="s">
        <v>24201</v>
      </c>
      <c r="B2817" s="1">
        <v>1012708</v>
      </c>
      <c r="C2817" s="1">
        <v>2022</v>
      </c>
      <c r="D2817" s="1" t="s">
        <v>0</v>
      </c>
      <c r="E2817" s="1" t="s">
        <v>1</v>
      </c>
      <c r="F2817" s="1" t="s">
        <v>2</v>
      </c>
      <c r="G2817" s="1" t="s">
        <v>3</v>
      </c>
      <c r="H2817" s="1" t="s">
        <v>6</v>
      </c>
      <c r="I2817" s="1"/>
      <c r="J2817" s="1"/>
      <c r="K2817" s="1"/>
      <c r="L2817" s="28">
        <v>3</v>
      </c>
      <c r="M2817" s="31">
        <v>0.28660999999999998</v>
      </c>
      <c r="N2817" s="31">
        <v>4.5399999999999998E-3</v>
      </c>
    </row>
    <row r="2818" spans="1:14" x14ac:dyDescent="0.25">
      <c r="A2818" s="1" t="s">
        <v>24201</v>
      </c>
      <c r="B2818" s="1">
        <v>1012708</v>
      </c>
      <c r="C2818" s="1">
        <v>2022</v>
      </c>
      <c r="D2818" s="1" t="s">
        <v>0</v>
      </c>
      <c r="E2818" s="1" t="s">
        <v>1</v>
      </c>
      <c r="F2818" s="1" t="s">
        <v>2</v>
      </c>
      <c r="G2818" s="1" t="s">
        <v>3</v>
      </c>
      <c r="H2818" s="1" t="s">
        <v>9</v>
      </c>
      <c r="I2818" s="1"/>
      <c r="J2818" s="1"/>
      <c r="K2818" s="1"/>
      <c r="L2818" s="28">
        <v>440</v>
      </c>
      <c r="M2818" s="31">
        <v>15.52773</v>
      </c>
      <c r="N2818" s="31">
        <v>0.24593000000000001</v>
      </c>
    </row>
    <row r="2819" spans="1:14" x14ac:dyDescent="0.25">
      <c r="A2819" s="1" t="s">
        <v>24201</v>
      </c>
      <c r="B2819" s="1">
        <v>1012708</v>
      </c>
      <c r="C2819" s="1">
        <v>2022</v>
      </c>
      <c r="D2819" s="1" t="s">
        <v>0</v>
      </c>
      <c r="E2819" s="1" t="s">
        <v>1</v>
      </c>
      <c r="F2819" s="1" t="s">
        <v>2</v>
      </c>
      <c r="G2819" s="1" t="s">
        <v>3</v>
      </c>
      <c r="H2819" s="1" t="s">
        <v>7</v>
      </c>
      <c r="I2819" s="1"/>
      <c r="J2819" s="1"/>
      <c r="K2819" s="1"/>
      <c r="L2819" s="28">
        <v>38</v>
      </c>
      <c r="M2819" s="31">
        <v>0.71626999999999996</v>
      </c>
      <c r="N2819" s="31">
        <v>1.1339999999999999E-2</v>
      </c>
    </row>
    <row r="2820" spans="1:14" x14ac:dyDescent="0.25">
      <c r="A2820" s="1" t="s">
        <v>24202</v>
      </c>
      <c r="B2820" s="1">
        <v>1012709</v>
      </c>
      <c r="C2820" s="1">
        <v>2022</v>
      </c>
      <c r="D2820" s="1" t="s">
        <v>0</v>
      </c>
      <c r="E2820" s="1" t="s">
        <v>1</v>
      </c>
      <c r="F2820" s="1" t="s">
        <v>2</v>
      </c>
      <c r="G2820" s="1" t="s">
        <v>3</v>
      </c>
      <c r="H2820" s="1" t="s">
        <v>7</v>
      </c>
      <c r="I2820" s="1"/>
      <c r="J2820" s="1"/>
      <c r="K2820" s="1"/>
      <c r="L2820" s="28">
        <v>800</v>
      </c>
      <c r="M2820" s="31">
        <v>15.225360500000001</v>
      </c>
      <c r="N2820" s="31">
        <v>0.77560510000000005</v>
      </c>
    </row>
    <row r="2821" spans="1:14" x14ac:dyDescent="0.25">
      <c r="A2821" s="1" t="s">
        <v>24202</v>
      </c>
      <c r="B2821" s="1">
        <v>1012709</v>
      </c>
      <c r="C2821" s="1">
        <v>2022</v>
      </c>
      <c r="D2821" s="1" t="s">
        <v>0</v>
      </c>
      <c r="E2821" s="1" t="s">
        <v>1</v>
      </c>
      <c r="F2821" s="1" t="s">
        <v>2</v>
      </c>
      <c r="G2821" s="1" t="s">
        <v>3</v>
      </c>
      <c r="H2821" s="1" t="s">
        <v>5</v>
      </c>
      <c r="I2821" s="1"/>
      <c r="J2821" s="1"/>
      <c r="K2821" s="1"/>
      <c r="L2821" s="28">
        <v>34</v>
      </c>
      <c r="M2821" s="31">
        <v>5.5795963999999998</v>
      </c>
      <c r="N2821" s="31">
        <v>0.28423389999999998</v>
      </c>
    </row>
    <row r="2822" spans="1:14" x14ac:dyDescent="0.25">
      <c r="A2822" s="1" t="s">
        <v>24202</v>
      </c>
      <c r="B2822" s="1">
        <v>1012709</v>
      </c>
      <c r="C2822" s="1">
        <v>2022</v>
      </c>
      <c r="D2822" s="1" t="s">
        <v>0</v>
      </c>
      <c r="E2822" s="1" t="s">
        <v>1</v>
      </c>
      <c r="F2822" s="1" t="s">
        <v>2</v>
      </c>
      <c r="G2822" s="1" t="s">
        <v>3</v>
      </c>
      <c r="H2822" s="1" t="s">
        <v>6</v>
      </c>
      <c r="I2822" s="1"/>
      <c r="J2822" s="1"/>
      <c r="K2822" s="1"/>
      <c r="L2822" s="28">
        <v>78</v>
      </c>
      <c r="M2822" s="31">
        <v>81.427565599999994</v>
      </c>
      <c r="N2822" s="31">
        <v>0.71964640000000002</v>
      </c>
    </row>
    <row r="2823" spans="1:14" x14ac:dyDescent="0.25">
      <c r="A2823" s="1" t="s">
        <v>24202</v>
      </c>
      <c r="B2823" s="1">
        <v>1012709</v>
      </c>
      <c r="C2823" s="1">
        <v>2022</v>
      </c>
      <c r="D2823" s="1" t="s">
        <v>0</v>
      </c>
      <c r="E2823" s="1" t="s">
        <v>1</v>
      </c>
      <c r="F2823" s="1" t="s">
        <v>2</v>
      </c>
      <c r="G2823" s="1" t="s">
        <v>3</v>
      </c>
      <c r="H2823" s="1" t="s">
        <v>9</v>
      </c>
      <c r="I2823" s="1"/>
      <c r="J2823" s="1"/>
      <c r="K2823" s="1"/>
      <c r="L2823" s="28">
        <v>1689</v>
      </c>
      <c r="M2823" s="31">
        <v>6.8251287999999999</v>
      </c>
      <c r="N2823" s="31">
        <v>0.34768339999999998</v>
      </c>
    </row>
    <row r="2824" spans="1:14" x14ac:dyDescent="0.25">
      <c r="A2824" s="1" t="s">
        <v>24202</v>
      </c>
      <c r="B2824" s="1">
        <v>1012709</v>
      </c>
      <c r="C2824" s="1">
        <v>2022</v>
      </c>
      <c r="D2824" s="1" t="s">
        <v>0</v>
      </c>
      <c r="E2824" s="1" t="s">
        <v>1</v>
      </c>
      <c r="F2824" s="1" t="s">
        <v>2</v>
      </c>
      <c r="G2824" s="1" t="s">
        <v>3</v>
      </c>
      <c r="H2824" s="1" t="s">
        <v>4</v>
      </c>
      <c r="I2824" s="1"/>
      <c r="J2824" s="1"/>
      <c r="K2824" s="1"/>
      <c r="L2824" s="28">
        <v>2</v>
      </c>
      <c r="M2824" s="31">
        <v>0.60517430000000005</v>
      </c>
      <c r="N2824" s="31">
        <v>3.0828600000000001E-2</v>
      </c>
    </row>
    <row r="2825" spans="1:14" x14ac:dyDescent="0.25">
      <c r="A2825" s="1" t="s">
        <v>24203</v>
      </c>
      <c r="B2825" s="1">
        <v>1012710</v>
      </c>
      <c r="C2825" s="1">
        <v>2022</v>
      </c>
      <c r="D2825" s="1" t="s">
        <v>0</v>
      </c>
      <c r="E2825" s="1" t="s">
        <v>1</v>
      </c>
      <c r="F2825" s="1" t="s">
        <v>2</v>
      </c>
      <c r="G2825" s="1" t="s">
        <v>3</v>
      </c>
      <c r="H2825" s="1" t="s">
        <v>7</v>
      </c>
      <c r="I2825" s="1"/>
      <c r="J2825" s="1"/>
      <c r="K2825" s="1"/>
      <c r="L2825" s="28">
        <v>6738</v>
      </c>
      <c r="M2825" s="31">
        <v>251.39830000000001</v>
      </c>
      <c r="N2825" s="31">
        <v>18.504200000000001</v>
      </c>
    </row>
    <row r="2826" spans="1:14" x14ac:dyDescent="0.25">
      <c r="A2826" s="1" t="s">
        <v>24204</v>
      </c>
      <c r="B2826" s="1">
        <v>1012711</v>
      </c>
      <c r="C2826" s="1">
        <v>2022</v>
      </c>
      <c r="D2826" s="1" t="s">
        <v>0</v>
      </c>
      <c r="E2826" s="1" t="s">
        <v>1</v>
      </c>
      <c r="F2826" s="1" t="s">
        <v>2</v>
      </c>
      <c r="G2826" s="1" t="s">
        <v>3</v>
      </c>
      <c r="H2826" s="1" t="s">
        <v>7</v>
      </c>
      <c r="I2826" s="1"/>
      <c r="J2826" s="1"/>
      <c r="K2826" s="1"/>
      <c r="L2826" s="28">
        <v>100</v>
      </c>
      <c r="M2826" s="31">
        <v>12.1307025</v>
      </c>
      <c r="N2826" s="31">
        <v>9.2190999999999992E-3</v>
      </c>
    </row>
    <row r="2827" spans="1:14" x14ac:dyDescent="0.25">
      <c r="A2827" s="1" t="s">
        <v>185</v>
      </c>
      <c r="B2827" s="1">
        <v>1012713</v>
      </c>
      <c r="C2827" s="1">
        <v>2022</v>
      </c>
      <c r="D2827" s="1" t="s">
        <v>0</v>
      </c>
      <c r="E2827" s="1" t="s">
        <v>1</v>
      </c>
      <c r="F2827" s="1" t="s">
        <v>2</v>
      </c>
      <c r="G2827" s="1" t="s">
        <v>3</v>
      </c>
      <c r="H2827" s="1" t="s">
        <v>10</v>
      </c>
      <c r="I2827" s="1"/>
      <c r="J2827" s="1"/>
      <c r="K2827" s="1"/>
      <c r="L2827" s="28">
        <v>0</v>
      </c>
      <c r="M2827" s="31">
        <v>0</v>
      </c>
      <c r="N2827" s="31">
        <v>0</v>
      </c>
    </row>
    <row r="2828" spans="1:14" x14ac:dyDescent="0.25">
      <c r="A2828" s="1" t="s">
        <v>185</v>
      </c>
      <c r="B2828" s="1">
        <v>1012713</v>
      </c>
      <c r="C2828" s="1">
        <v>2022</v>
      </c>
      <c r="D2828" s="1" t="s">
        <v>0</v>
      </c>
      <c r="E2828" s="1" t="s">
        <v>1</v>
      </c>
      <c r="F2828" s="1" t="s">
        <v>2</v>
      </c>
      <c r="G2828" s="1" t="s">
        <v>3</v>
      </c>
      <c r="H2828" s="1" t="s">
        <v>4</v>
      </c>
      <c r="I2828" s="1"/>
      <c r="J2828" s="1"/>
      <c r="K2828" s="1"/>
      <c r="L2828" s="28">
        <v>2</v>
      </c>
      <c r="M2828" s="31">
        <v>0.17275869999999999</v>
      </c>
      <c r="N2828" s="31">
        <v>3.9465999999999998E-3</v>
      </c>
    </row>
    <row r="2829" spans="1:14" x14ac:dyDescent="0.25">
      <c r="A2829" s="1" t="s">
        <v>185</v>
      </c>
      <c r="B2829" s="1">
        <v>1012713</v>
      </c>
      <c r="C2829" s="1">
        <v>2022</v>
      </c>
      <c r="D2829" s="1" t="s">
        <v>0</v>
      </c>
      <c r="E2829" s="1" t="s">
        <v>1</v>
      </c>
      <c r="F2829" s="1" t="s">
        <v>2</v>
      </c>
      <c r="G2829" s="1" t="s">
        <v>3</v>
      </c>
      <c r="H2829" s="1" t="s">
        <v>7</v>
      </c>
      <c r="I2829" s="1"/>
      <c r="J2829" s="1"/>
      <c r="K2829" s="1"/>
      <c r="L2829" s="28">
        <v>122</v>
      </c>
      <c r="M2829" s="31">
        <v>4.2354804000000001</v>
      </c>
      <c r="N2829" s="31">
        <v>9.6758499999999997E-2</v>
      </c>
    </row>
    <row r="2830" spans="1:14" x14ac:dyDescent="0.25">
      <c r="A2830" s="1" t="s">
        <v>185</v>
      </c>
      <c r="B2830" s="1">
        <v>1012713</v>
      </c>
      <c r="C2830" s="1">
        <v>2022</v>
      </c>
      <c r="D2830" s="1" t="s">
        <v>0</v>
      </c>
      <c r="E2830" s="1" t="s">
        <v>1</v>
      </c>
      <c r="F2830" s="1" t="s">
        <v>2</v>
      </c>
      <c r="G2830" s="1" t="s">
        <v>3</v>
      </c>
      <c r="H2830" s="1" t="s">
        <v>9</v>
      </c>
      <c r="I2830" s="1"/>
      <c r="J2830" s="1"/>
      <c r="K2830" s="1"/>
      <c r="L2830" s="28">
        <v>0</v>
      </c>
      <c r="M2830" s="31">
        <v>0</v>
      </c>
      <c r="N2830" s="31">
        <v>0</v>
      </c>
    </row>
    <row r="2831" spans="1:14" x14ac:dyDescent="0.25">
      <c r="A2831" s="1" t="s">
        <v>185</v>
      </c>
      <c r="B2831" s="1">
        <v>1012713</v>
      </c>
      <c r="C2831" s="1">
        <v>2022</v>
      </c>
      <c r="D2831" s="1" t="s">
        <v>0</v>
      </c>
      <c r="E2831" s="1" t="s">
        <v>1</v>
      </c>
      <c r="F2831" s="1" t="s">
        <v>2</v>
      </c>
      <c r="G2831" s="1" t="s">
        <v>3</v>
      </c>
      <c r="H2831" s="1" t="s">
        <v>8</v>
      </c>
      <c r="I2831" s="1"/>
      <c r="J2831" s="1"/>
      <c r="K2831" s="1"/>
      <c r="L2831" s="28">
        <v>0</v>
      </c>
      <c r="M2831" s="31">
        <v>0</v>
      </c>
      <c r="N2831" s="31">
        <v>0</v>
      </c>
    </row>
    <row r="2832" spans="1:14" x14ac:dyDescent="0.25">
      <c r="A2832" s="1" t="s">
        <v>185</v>
      </c>
      <c r="B2832" s="1">
        <v>1012713</v>
      </c>
      <c r="C2832" s="1">
        <v>2022</v>
      </c>
      <c r="D2832" s="1" t="s">
        <v>0</v>
      </c>
      <c r="E2832" s="1" t="s">
        <v>1</v>
      </c>
      <c r="F2832" s="1" t="s">
        <v>2</v>
      </c>
      <c r="G2832" s="1" t="s">
        <v>3</v>
      </c>
      <c r="H2832" s="1" t="s">
        <v>6</v>
      </c>
      <c r="I2832" s="1"/>
      <c r="J2832" s="1"/>
      <c r="K2832" s="1"/>
      <c r="L2832" s="28">
        <v>0</v>
      </c>
      <c r="M2832" s="31">
        <v>0</v>
      </c>
      <c r="N2832" s="31">
        <v>0</v>
      </c>
    </row>
    <row r="2833" spans="1:14" x14ac:dyDescent="0.25">
      <c r="A2833" s="1" t="s">
        <v>185</v>
      </c>
      <c r="B2833" s="1">
        <v>1012713</v>
      </c>
      <c r="C2833" s="1">
        <v>2022</v>
      </c>
      <c r="D2833" s="1" t="s">
        <v>0</v>
      </c>
      <c r="E2833" s="1" t="s">
        <v>1</v>
      </c>
      <c r="F2833" s="1" t="s">
        <v>2</v>
      </c>
      <c r="G2833" s="1" t="s">
        <v>3</v>
      </c>
      <c r="H2833" s="1" t="s">
        <v>5</v>
      </c>
      <c r="I2833" s="1"/>
      <c r="J2833" s="1"/>
      <c r="K2833" s="1"/>
      <c r="L2833" s="28">
        <v>0</v>
      </c>
      <c r="M2833" s="31">
        <v>0</v>
      </c>
      <c r="N2833" s="31">
        <v>0</v>
      </c>
    </row>
    <row r="2834" spans="1:14" x14ac:dyDescent="0.25">
      <c r="A2834" s="1" t="s">
        <v>597</v>
      </c>
      <c r="B2834" s="1">
        <v>1012714</v>
      </c>
      <c r="C2834" s="1">
        <v>2022</v>
      </c>
      <c r="D2834" s="1" t="s">
        <v>0</v>
      </c>
      <c r="E2834" s="1" t="s">
        <v>1</v>
      </c>
      <c r="F2834" s="1" t="s">
        <v>2</v>
      </c>
      <c r="G2834" s="1" t="s">
        <v>3</v>
      </c>
      <c r="H2834" s="1" t="s">
        <v>10</v>
      </c>
      <c r="I2834" s="1"/>
      <c r="J2834" s="1"/>
      <c r="K2834" s="1"/>
      <c r="L2834" s="28">
        <v>1</v>
      </c>
      <c r="M2834" s="31">
        <v>1.5346867</v>
      </c>
      <c r="N2834" s="31">
        <v>8.4790999999999998E-3</v>
      </c>
    </row>
    <row r="2835" spans="1:14" x14ac:dyDescent="0.25">
      <c r="A2835" s="1" t="s">
        <v>597</v>
      </c>
      <c r="B2835" s="1">
        <v>1012714</v>
      </c>
      <c r="C2835" s="1">
        <v>2022</v>
      </c>
      <c r="D2835" s="1" t="s">
        <v>0</v>
      </c>
      <c r="E2835" s="1" t="s">
        <v>1</v>
      </c>
      <c r="F2835" s="1" t="s">
        <v>2</v>
      </c>
      <c r="G2835" s="1" t="s">
        <v>3</v>
      </c>
      <c r="H2835" s="1" t="s">
        <v>9</v>
      </c>
      <c r="I2835" s="1"/>
      <c r="J2835" s="1"/>
      <c r="K2835" s="1"/>
      <c r="L2835" s="28">
        <v>555</v>
      </c>
      <c r="M2835" s="31">
        <v>2.0766233000000001</v>
      </c>
      <c r="N2835" s="31">
        <v>1.11717E-2</v>
      </c>
    </row>
    <row r="2836" spans="1:14" x14ac:dyDescent="0.25">
      <c r="A2836" s="1" t="s">
        <v>597</v>
      </c>
      <c r="B2836" s="1">
        <v>1012714</v>
      </c>
      <c r="C2836" s="1">
        <v>2022</v>
      </c>
      <c r="D2836" s="1" t="s">
        <v>0</v>
      </c>
      <c r="E2836" s="1" t="s">
        <v>1</v>
      </c>
      <c r="F2836" s="1" t="s">
        <v>2</v>
      </c>
      <c r="G2836" s="1" t="s">
        <v>3</v>
      </c>
      <c r="H2836" s="1" t="s">
        <v>7</v>
      </c>
      <c r="I2836" s="1"/>
      <c r="J2836" s="1"/>
      <c r="K2836" s="1"/>
      <c r="L2836" s="28">
        <v>34</v>
      </c>
      <c r="M2836" s="31">
        <v>1.1526418</v>
      </c>
      <c r="N2836" s="31">
        <v>6.3683000000000003E-3</v>
      </c>
    </row>
    <row r="2837" spans="1:14" x14ac:dyDescent="0.25">
      <c r="A2837" s="1" t="s">
        <v>186</v>
      </c>
      <c r="B2837" s="1">
        <v>1012718</v>
      </c>
      <c r="C2837" s="1">
        <v>2022</v>
      </c>
      <c r="D2837" s="1" t="s">
        <v>0</v>
      </c>
      <c r="E2837" s="1" t="s">
        <v>1</v>
      </c>
      <c r="F2837" s="1" t="s">
        <v>2</v>
      </c>
      <c r="G2837" s="1" t="s">
        <v>3</v>
      </c>
      <c r="H2837" s="1" t="s">
        <v>7</v>
      </c>
      <c r="I2837" s="1"/>
      <c r="J2837" s="1"/>
      <c r="K2837" s="1"/>
      <c r="L2837" s="28">
        <v>1197</v>
      </c>
      <c r="M2837" s="31">
        <v>46.138697999999998</v>
      </c>
      <c r="N2837" s="31">
        <v>640.38812299999995</v>
      </c>
    </row>
    <row r="2838" spans="1:14" x14ac:dyDescent="0.25">
      <c r="A2838" s="1" t="s">
        <v>24205</v>
      </c>
      <c r="B2838" s="1">
        <v>1012720</v>
      </c>
      <c r="C2838" s="1">
        <v>2022</v>
      </c>
      <c r="D2838" s="1" t="s">
        <v>0</v>
      </c>
      <c r="E2838" s="1" t="s">
        <v>1</v>
      </c>
      <c r="F2838" s="1" t="s">
        <v>2</v>
      </c>
      <c r="G2838" s="1" t="s">
        <v>3</v>
      </c>
      <c r="H2838" s="1" t="s">
        <v>9</v>
      </c>
      <c r="I2838" s="1"/>
      <c r="J2838" s="1"/>
      <c r="K2838" s="1"/>
      <c r="L2838" s="28">
        <v>575</v>
      </c>
      <c r="M2838" s="31">
        <v>5.1285873000000004</v>
      </c>
      <c r="N2838" s="31">
        <v>2.8671599999999998E-2</v>
      </c>
    </row>
    <row r="2839" spans="1:14" x14ac:dyDescent="0.25">
      <c r="A2839" s="1" t="s">
        <v>24205</v>
      </c>
      <c r="B2839" s="1">
        <v>1012720</v>
      </c>
      <c r="C2839" s="1">
        <v>2022</v>
      </c>
      <c r="D2839" s="1" t="s">
        <v>0</v>
      </c>
      <c r="E2839" s="1" t="s">
        <v>1</v>
      </c>
      <c r="F2839" s="1" t="s">
        <v>2</v>
      </c>
      <c r="G2839" s="1" t="s">
        <v>3</v>
      </c>
      <c r="H2839" s="1" t="s">
        <v>7</v>
      </c>
      <c r="I2839" s="1"/>
      <c r="J2839" s="1"/>
      <c r="K2839" s="1"/>
      <c r="L2839" s="28">
        <v>518</v>
      </c>
      <c r="M2839" s="31">
        <v>10.0019867</v>
      </c>
      <c r="N2839" s="31">
        <v>5.5916599999999997E-2</v>
      </c>
    </row>
    <row r="2840" spans="1:14" x14ac:dyDescent="0.25">
      <c r="A2840" s="1" t="s">
        <v>473</v>
      </c>
      <c r="B2840" s="1">
        <v>1012723</v>
      </c>
      <c r="C2840" s="1">
        <v>2022</v>
      </c>
      <c r="D2840" s="1" t="s">
        <v>0</v>
      </c>
      <c r="E2840" s="1" t="s">
        <v>1</v>
      </c>
      <c r="F2840" s="1" t="s">
        <v>2</v>
      </c>
      <c r="G2840" s="1" t="s">
        <v>3</v>
      </c>
      <c r="H2840" s="1" t="s">
        <v>7</v>
      </c>
      <c r="I2840" s="1"/>
      <c r="J2840" s="1"/>
      <c r="K2840" s="1"/>
      <c r="L2840" s="28">
        <v>269</v>
      </c>
      <c r="M2840" s="31">
        <v>9.24</v>
      </c>
      <c r="N2840" s="31">
        <v>0.71</v>
      </c>
    </row>
    <row r="2841" spans="1:14" x14ac:dyDescent="0.25">
      <c r="A2841" s="1" t="s">
        <v>24206</v>
      </c>
      <c r="B2841" s="1">
        <v>1012726</v>
      </c>
      <c r="C2841" s="1">
        <v>2022</v>
      </c>
      <c r="D2841" s="1" t="s">
        <v>0</v>
      </c>
      <c r="E2841" s="1" t="s">
        <v>1</v>
      </c>
      <c r="F2841" s="1" t="s">
        <v>2</v>
      </c>
      <c r="G2841" s="1" t="s">
        <v>3</v>
      </c>
      <c r="H2841" s="1" t="s">
        <v>7</v>
      </c>
      <c r="I2841" s="1"/>
      <c r="J2841" s="1"/>
      <c r="K2841" s="1"/>
      <c r="L2841" s="28">
        <v>665</v>
      </c>
      <c r="M2841" s="31">
        <v>22.301200000000001</v>
      </c>
      <c r="N2841" s="31">
        <v>1.1634</v>
      </c>
    </row>
    <row r="2842" spans="1:14" x14ac:dyDescent="0.25">
      <c r="A2842" s="1" t="s">
        <v>24206</v>
      </c>
      <c r="B2842" s="1">
        <v>1012726</v>
      </c>
      <c r="C2842" s="1">
        <v>2022</v>
      </c>
      <c r="D2842" s="1" t="s">
        <v>0</v>
      </c>
      <c r="E2842" s="1" t="s">
        <v>1</v>
      </c>
      <c r="F2842" s="1" t="s">
        <v>2</v>
      </c>
      <c r="G2842" s="1" t="s">
        <v>3</v>
      </c>
      <c r="H2842" s="1" t="s">
        <v>8</v>
      </c>
      <c r="I2842" s="1"/>
      <c r="J2842" s="1"/>
      <c r="K2842" s="1"/>
      <c r="L2842" s="28">
        <v>1</v>
      </c>
      <c r="M2842" s="31">
        <v>1.8599999999999998E-2</v>
      </c>
      <c r="N2842" s="31">
        <v>2.9999999999999997E-4</v>
      </c>
    </row>
    <row r="2843" spans="1:14" x14ac:dyDescent="0.25">
      <c r="A2843" s="1" t="s">
        <v>15</v>
      </c>
      <c r="B2843" s="1">
        <v>1012727</v>
      </c>
      <c r="C2843" s="1">
        <v>2022</v>
      </c>
      <c r="D2843" s="1" t="s">
        <v>0</v>
      </c>
      <c r="E2843" s="1" t="s">
        <v>1</v>
      </c>
      <c r="F2843" s="1" t="s">
        <v>2</v>
      </c>
      <c r="G2843" s="1" t="s">
        <v>3</v>
      </c>
      <c r="H2843" s="1" t="s">
        <v>7</v>
      </c>
      <c r="I2843" s="1"/>
      <c r="J2843" s="1"/>
      <c r="K2843" s="1"/>
      <c r="L2843" s="28">
        <v>76</v>
      </c>
      <c r="M2843" s="31">
        <v>0.61400259999999995</v>
      </c>
      <c r="N2843" s="31">
        <v>49.750505500000003</v>
      </c>
    </row>
    <row r="2844" spans="1:14" x14ac:dyDescent="0.25">
      <c r="A2844" s="1" t="s">
        <v>218</v>
      </c>
      <c r="B2844" s="1">
        <v>1012731</v>
      </c>
      <c r="C2844" s="1">
        <v>2022</v>
      </c>
      <c r="D2844" s="1" t="s">
        <v>0</v>
      </c>
      <c r="E2844" s="1" t="s">
        <v>1</v>
      </c>
      <c r="F2844" s="1" t="s">
        <v>2</v>
      </c>
      <c r="G2844" s="1" t="s">
        <v>3</v>
      </c>
      <c r="H2844" s="1" t="s">
        <v>9</v>
      </c>
      <c r="I2844" s="1"/>
      <c r="J2844" s="1"/>
      <c r="K2844" s="1"/>
      <c r="L2844" s="28">
        <v>0</v>
      </c>
      <c r="M2844" s="31">
        <v>0</v>
      </c>
      <c r="N2844" s="31">
        <v>0</v>
      </c>
    </row>
    <row r="2845" spans="1:14" x14ac:dyDescent="0.25">
      <c r="A2845" s="1" t="s">
        <v>218</v>
      </c>
      <c r="B2845" s="1">
        <v>1012731</v>
      </c>
      <c r="C2845" s="1">
        <v>2022</v>
      </c>
      <c r="D2845" s="1" t="s">
        <v>0</v>
      </c>
      <c r="E2845" s="1" t="s">
        <v>1</v>
      </c>
      <c r="F2845" s="1" t="s">
        <v>2</v>
      </c>
      <c r="G2845" s="1" t="s">
        <v>3</v>
      </c>
      <c r="H2845" s="1" t="s">
        <v>8</v>
      </c>
      <c r="I2845" s="1"/>
      <c r="J2845" s="1"/>
      <c r="K2845" s="1"/>
      <c r="L2845" s="28">
        <v>0</v>
      </c>
      <c r="M2845" s="31">
        <v>0</v>
      </c>
      <c r="N2845" s="31">
        <v>0</v>
      </c>
    </row>
    <row r="2846" spans="1:14" x14ac:dyDescent="0.25">
      <c r="A2846" s="1" t="s">
        <v>218</v>
      </c>
      <c r="B2846" s="1">
        <v>1012731</v>
      </c>
      <c r="C2846" s="1">
        <v>2022</v>
      </c>
      <c r="D2846" s="1" t="s">
        <v>0</v>
      </c>
      <c r="E2846" s="1" t="s">
        <v>1</v>
      </c>
      <c r="F2846" s="1" t="s">
        <v>2</v>
      </c>
      <c r="G2846" s="1" t="s">
        <v>3</v>
      </c>
      <c r="H2846" s="1" t="s">
        <v>7</v>
      </c>
      <c r="I2846" s="1"/>
      <c r="J2846" s="1"/>
      <c r="K2846" s="1"/>
      <c r="L2846" s="28">
        <v>313</v>
      </c>
      <c r="M2846" s="31">
        <v>8.6705147999999994</v>
      </c>
      <c r="N2846" s="31">
        <v>0.1435216</v>
      </c>
    </row>
    <row r="2847" spans="1:14" x14ac:dyDescent="0.25">
      <c r="A2847" s="1" t="s">
        <v>218</v>
      </c>
      <c r="B2847" s="1">
        <v>1012731</v>
      </c>
      <c r="C2847" s="1">
        <v>2022</v>
      </c>
      <c r="D2847" s="1" t="s">
        <v>0</v>
      </c>
      <c r="E2847" s="1" t="s">
        <v>1</v>
      </c>
      <c r="F2847" s="1" t="s">
        <v>2</v>
      </c>
      <c r="G2847" s="1" t="s">
        <v>3</v>
      </c>
      <c r="H2847" s="1" t="s">
        <v>5</v>
      </c>
      <c r="I2847" s="1"/>
      <c r="J2847" s="1"/>
      <c r="K2847" s="1"/>
      <c r="L2847" s="28">
        <v>0</v>
      </c>
      <c r="M2847" s="31">
        <v>0</v>
      </c>
      <c r="N2847" s="31">
        <v>0</v>
      </c>
    </row>
    <row r="2848" spans="1:14" x14ac:dyDescent="0.25">
      <c r="A2848" s="1" t="s">
        <v>218</v>
      </c>
      <c r="B2848" s="1">
        <v>1012731</v>
      </c>
      <c r="C2848" s="1">
        <v>2022</v>
      </c>
      <c r="D2848" s="1" t="s">
        <v>0</v>
      </c>
      <c r="E2848" s="1" t="s">
        <v>1</v>
      </c>
      <c r="F2848" s="1" t="s">
        <v>2</v>
      </c>
      <c r="G2848" s="1" t="s">
        <v>3</v>
      </c>
      <c r="H2848" s="1" t="s">
        <v>10</v>
      </c>
      <c r="I2848" s="1"/>
      <c r="J2848" s="1"/>
      <c r="K2848" s="1"/>
      <c r="L2848" s="28">
        <v>0</v>
      </c>
      <c r="M2848" s="31">
        <v>0</v>
      </c>
      <c r="N2848" s="31">
        <v>0</v>
      </c>
    </row>
    <row r="2849" spans="1:14" x14ac:dyDescent="0.25">
      <c r="A2849" s="1" t="s">
        <v>218</v>
      </c>
      <c r="B2849" s="1">
        <v>1012731</v>
      </c>
      <c r="C2849" s="1">
        <v>2022</v>
      </c>
      <c r="D2849" s="1" t="s">
        <v>0</v>
      </c>
      <c r="E2849" s="1" t="s">
        <v>1</v>
      </c>
      <c r="F2849" s="1" t="s">
        <v>2</v>
      </c>
      <c r="G2849" s="1" t="s">
        <v>3</v>
      </c>
      <c r="H2849" s="1" t="s">
        <v>6</v>
      </c>
      <c r="I2849" s="1"/>
      <c r="J2849" s="1"/>
      <c r="K2849" s="1"/>
      <c r="L2849" s="28">
        <v>0</v>
      </c>
      <c r="M2849" s="31">
        <v>0</v>
      </c>
      <c r="N2849" s="31">
        <v>0</v>
      </c>
    </row>
    <row r="2850" spans="1:14" x14ac:dyDescent="0.25">
      <c r="A2850" s="1" t="s">
        <v>218</v>
      </c>
      <c r="B2850" s="1">
        <v>1012731</v>
      </c>
      <c r="C2850" s="1">
        <v>2022</v>
      </c>
      <c r="D2850" s="1" t="s">
        <v>0</v>
      </c>
      <c r="E2850" s="1" t="s">
        <v>1</v>
      </c>
      <c r="F2850" s="1" t="s">
        <v>2</v>
      </c>
      <c r="G2850" s="1" t="s">
        <v>3</v>
      </c>
      <c r="H2850" s="1" t="s">
        <v>4</v>
      </c>
      <c r="I2850" s="1"/>
      <c r="J2850" s="1"/>
      <c r="K2850" s="1"/>
      <c r="L2850" s="28">
        <v>0</v>
      </c>
      <c r="M2850" s="31">
        <v>0</v>
      </c>
      <c r="N2850" s="31">
        <v>0</v>
      </c>
    </row>
    <row r="2851" spans="1:14" x14ac:dyDescent="0.25">
      <c r="A2851" s="1" t="s">
        <v>24207</v>
      </c>
      <c r="B2851" s="1">
        <v>1012736</v>
      </c>
      <c r="C2851" s="1">
        <v>2022</v>
      </c>
      <c r="D2851" s="1" t="s">
        <v>0</v>
      </c>
      <c r="E2851" s="1" t="s">
        <v>1</v>
      </c>
      <c r="F2851" s="1" t="s">
        <v>2</v>
      </c>
      <c r="G2851" s="1" t="s">
        <v>3</v>
      </c>
      <c r="H2851" s="1" t="s">
        <v>8</v>
      </c>
      <c r="I2851" s="1"/>
      <c r="J2851" s="1"/>
      <c r="K2851" s="1"/>
      <c r="L2851" s="28">
        <v>0</v>
      </c>
      <c r="M2851" s="31">
        <v>0</v>
      </c>
      <c r="N2851" s="31">
        <v>0</v>
      </c>
    </row>
    <row r="2852" spans="1:14" x14ac:dyDescent="0.25">
      <c r="A2852" s="1" t="s">
        <v>24207</v>
      </c>
      <c r="B2852" s="1">
        <v>1012736</v>
      </c>
      <c r="C2852" s="1">
        <v>2022</v>
      </c>
      <c r="D2852" s="1" t="s">
        <v>0</v>
      </c>
      <c r="E2852" s="1" t="s">
        <v>1</v>
      </c>
      <c r="F2852" s="1" t="s">
        <v>2</v>
      </c>
      <c r="G2852" s="1" t="s">
        <v>3</v>
      </c>
      <c r="H2852" s="1" t="s">
        <v>10</v>
      </c>
      <c r="I2852" s="1"/>
      <c r="J2852" s="1"/>
      <c r="K2852" s="1"/>
      <c r="L2852" s="28">
        <v>0</v>
      </c>
      <c r="M2852" s="31">
        <v>0</v>
      </c>
      <c r="N2852" s="31">
        <v>0</v>
      </c>
    </row>
    <row r="2853" spans="1:14" x14ac:dyDescent="0.25">
      <c r="A2853" s="1" t="s">
        <v>24207</v>
      </c>
      <c r="B2853" s="1">
        <v>1012736</v>
      </c>
      <c r="C2853" s="1">
        <v>2022</v>
      </c>
      <c r="D2853" s="1" t="s">
        <v>0</v>
      </c>
      <c r="E2853" s="1" t="s">
        <v>1</v>
      </c>
      <c r="F2853" s="1" t="s">
        <v>2</v>
      </c>
      <c r="G2853" s="1" t="s">
        <v>3</v>
      </c>
      <c r="H2853" s="1" t="s">
        <v>9</v>
      </c>
      <c r="I2853" s="1"/>
      <c r="J2853" s="1"/>
      <c r="K2853" s="1"/>
      <c r="L2853" s="28">
        <v>400</v>
      </c>
      <c r="M2853" s="31">
        <v>8.5588519999999999</v>
      </c>
      <c r="N2853" s="31">
        <v>3.6609799999999998E-2</v>
      </c>
    </row>
    <row r="2854" spans="1:14" x14ac:dyDescent="0.25">
      <c r="A2854" s="1" t="s">
        <v>24207</v>
      </c>
      <c r="B2854" s="1">
        <v>1012736</v>
      </c>
      <c r="C2854" s="1">
        <v>2022</v>
      </c>
      <c r="D2854" s="1" t="s">
        <v>0</v>
      </c>
      <c r="E2854" s="1" t="s">
        <v>1</v>
      </c>
      <c r="F2854" s="1" t="s">
        <v>2</v>
      </c>
      <c r="G2854" s="1" t="s">
        <v>3</v>
      </c>
      <c r="H2854" s="1" t="s">
        <v>4</v>
      </c>
      <c r="I2854" s="1"/>
      <c r="J2854" s="1"/>
      <c r="K2854" s="1"/>
      <c r="L2854" s="28">
        <v>0</v>
      </c>
      <c r="M2854" s="31">
        <v>0</v>
      </c>
      <c r="N2854" s="31">
        <v>0</v>
      </c>
    </row>
    <row r="2855" spans="1:14" x14ac:dyDescent="0.25">
      <c r="A2855" s="1" t="s">
        <v>24207</v>
      </c>
      <c r="B2855" s="1">
        <v>1012736</v>
      </c>
      <c r="C2855" s="1">
        <v>2022</v>
      </c>
      <c r="D2855" s="1" t="s">
        <v>0</v>
      </c>
      <c r="E2855" s="1" t="s">
        <v>1</v>
      </c>
      <c r="F2855" s="1" t="s">
        <v>2</v>
      </c>
      <c r="G2855" s="1" t="s">
        <v>3</v>
      </c>
      <c r="H2855" s="1" t="s">
        <v>6</v>
      </c>
      <c r="I2855" s="1"/>
      <c r="J2855" s="1"/>
      <c r="K2855" s="1"/>
      <c r="L2855" s="28">
        <v>0</v>
      </c>
      <c r="M2855" s="31">
        <v>0</v>
      </c>
      <c r="N2855" s="31">
        <v>0</v>
      </c>
    </row>
    <row r="2856" spans="1:14" x14ac:dyDescent="0.25">
      <c r="A2856" s="1" t="s">
        <v>24207</v>
      </c>
      <c r="B2856" s="1">
        <v>1012736</v>
      </c>
      <c r="C2856" s="1">
        <v>2022</v>
      </c>
      <c r="D2856" s="1" t="s">
        <v>0</v>
      </c>
      <c r="E2856" s="1" t="s">
        <v>1</v>
      </c>
      <c r="F2856" s="1" t="s">
        <v>2</v>
      </c>
      <c r="G2856" s="1" t="s">
        <v>3</v>
      </c>
      <c r="H2856" s="1" t="s">
        <v>7</v>
      </c>
      <c r="I2856" s="1"/>
      <c r="J2856" s="1"/>
      <c r="K2856" s="1"/>
      <c r="L2856" s="28">
        <v>9</v>
      </c>
      <c r="M2856" s="31">
        <v>6.9289429</v>
      </c>
      <c r="N2856" s="31">
        <v>2.9638000000000001E-2</v>
      </c>
    </row>
    <row r="2857" spans="1:14" x14ac:dyDescent="0.25">
      <c r="A2857" s="1" t="s">
        <v>24207</v>
      </c>
      <c r="B2857" s="1">
        <v>1012736</v>
      </c>
      <c r="C2857" s="1">
        <v>2022</v>
      </c>
      <c r="D2857" s="1" t="s">
        <v>0</v>
      </c>
      <c r="E2857" s="1" t="s">
        <v>1</v>
      </c>
      <c r="F2857" s="1" t="s">
        <v>2</v>
      </c>
      <c r="G2857" s="1" t="s">
        <v>3</v>
      </c>
      <c r="H2857" s="1" t="s">
        <v>5</v>
      </c>
      <c r="I2857" s="1"/>
      <c r="J2857" s="1"/>
      <c r="K2857" s="1"/>
      <c r="L2857" s="28">
        <v>0</v>
      </c>
      <c r="M2857" s="31">
        <v>0</v>
      </c>
      <c r="N2857" s="31">
        <v>0</v>
      </c>
    </row>
    <row r="2858" spans="1:14" x14ac:dyDescent="0.25">
      <c r="A2858" s="1" t="s">
        <v>24208</v>
      </c>
      <c r="B2858" s="1">
        <v>1012737</v>
      </c>
      <c r="C2858" s="1">
        <v>2022</v>
      </c>
      <c r="D2858" s="1" t="s">
        <v>0</v>
      </c>
      <c r="E2858" s="1" t="s">
        <v>1</v>
      </c>
      <c r="F2858" s="1" t="s">
        <v>2</v>
      </c>
      <c r="G2858" s="1" t="s">
        <v>3</v>
      </c>
      <c r="H2858" s="1" t="s">
        <v>8</v>
      </c>
      <c r="I2858" s="1"/>
      <c r="J2858" s="1"/>
      <c r="K2858" s="1"/>
      <c r="L2858" s="28">
        <v>0</v>
      </c>
      <c r="M2858" s="31">
        <v>0</v>
      </c>
      <c r="N2858" s="31">
        <v>0</v>
      </c>
    </row>
    <row r="2859" spans="1:14" x14ac:dyDescent="0.25">
      <c r="A2859" s="1" t="s">
        <v>24208</v>
      </c>
      <c r="B2859" s="1">
        <v>1012737</v>
      </c>
      <c r="C2859" s="1">
        <v>2022</v>
      </c>
      <c r="D2859" s="1" t="s">
        <v>0</v>
      </c>
      <c r="E2859" s="1" t="s">
        <v>1</v>
      </c>
      <c r="F2859" s="1" t="s">
        <v>2</v>
      </c>
      <c r="G2859" s="1" t="s">
        <v>3</v>
      </c>
      <c r="H2859" s="1" t="s">
        <v>10</v>
      </c>
      <c r="I2859" s="1"/>
      <c r="J2859" s="1"/>
      <c r="K2859" s="1"/>
      <c r="L2859" s="28">
        <v>0</v>
      </c>
      <c r="M2859" s="31">
        <v>0</v>
      </c>
      <c r="N2859" s="31">
        <v>0</v>
      </c>
    </row>
    <row r="2860" spans="1:14" x14ac:dyDescent="0.25">
      <c r="A2860" s="1" t="s">
        <v>24208</v>
      </c>
      <c r="B2860" s="1">
        <v>1012737</v>
      </c>
      <c r="C2860" s="1">
        <v>2022</v>
      </c>
      <c r="D2860" s="1" t="s">
        <v>0</v>
      </c>
      <c r="E2860" s="1" t="s">
        <v>1</v>
      </c>
      <c r="F2860" s="1" t="s">
        <v>2</v>
      </c>
      <c r="G2860" s="1" t="s">
        <v>3</v>
      </c>
      <c r="H2860" s="1" t="s">
        <v>9</v>
      </c>
      <c r="I2860" s="1"/>
      <c r="J2860" s="1"/>
      <c r="K2860" s="1"/>
      <c r="L2860" s="28">
        <v>0</v>
      </c>
      <c r="M2860" s="31">
        <v>0</v>
      </c>
      <c r="N2860" s="31">
        <v>0</v>
      </c>
    </row>
    <row r="2861" spans="1:14" x14ac:dyDescent="0.25">
      <c r="A2861" s="1" t="s">
        <v>24208</v>
      </c>
      <c r="B2861" s="1">
        <v>1012737</v>
      </c>
      <c r="C2861" s="1">
        <v>2022</v>
      </c>
      <c r="D2861" s="1" t="s">
        <v>0</v>
      </c>
      <c r="E2861" s="1" t="s">
        <v>1</v>
      </c>
      <c r="F2861" s="1" t="s">
        <v>2</v>
      </c>
      <c r="G2861" s="1" t="s">
        <v>3</v>
      </c>
      <c r="H2861" s="1" t="s">
        <v>4</v>
      </c>
      <c r="I2861" s="1"/>
      <c r="J2861" s="1"/>
      <c r="K2861" s="1"/>
      <c r="L2861" s="28">
        <v>0</v>
      </c>
      <c r="M2861" s="31">
        <v>0</v>
      </c>
      <c r="N2861" s="31">
        <v>0</v>
      </c>
    </row>
    <row r="2862" spans="1:14" x14ac:dyDescent="0.25">
      <c r="A2862" s="1" t="s">
        <v>24208</v>
      </c>
      <c r="B2862" s="1">
        <v>1012737</v>
      </c>
      <c r="C2862" s="1">
        <v>2022</v>
      </c>
      <c r="D2862" s="1" t="s">
        <v>0</v>
      </c>
      <c r="E2862" s="1" t="s">
        <v>1</v>
      </c>
      <c r="F2862" s="1" t="s">
        <v>2</v>
      </c>
      <c r="G2862" s="1" t="s">
        <v>3</v>
      </c>
      <c r="H2862" s="1" t="s">
        <v>5</v>
      </c>
      <c r="I2862" s="1"/>
      <c r="J2862" s="1"/>
      <c r="K2862" s="1"/>
      <c r="L2862" s="28">
        <v>0</v>
      </c>
      <c r="M2862" s="31">
        <v>0</v>
      </c>
      <c r="N2862" s="31">
        <v>0</v>
      </c>
    </row>
    <row r="2863" spans="1:14" x14ac:dyDescent="0.25">
      <c r="A2863" s="1" t="s">
        <v>24208</v>
      </c>
      <c r="B2863" s="1">
        <v>1012737</v>
      </c>
      <c r="C2863" s="1">
        <v>2022</v>
      </c>
      <c r="D2863" s="1" t="s">
        <v>0</v>
      </c>
      <c r="E2863" s="1" t="s">
        <v>1</v>
      </c>
      <c r="F2863" s="1" t="s">
        <v>2</v>
      </c>
      <c r="G2863" s="1" t="s">
        <v>3</v>
      </c>
      <c r="H2863" s="1" t="s">
        <v>7</v>
      </c>
      <c r="I2863" s="1"/>
      <c r="J2863" s="1"/>
      <c r="K2863" s="1"/>
      <c r="L2863" s="28">
        <v>231</v>
      </c>
      <c r="M2863" s="31">
        <v>26.938935699999998</v>
      </c>
      <c r="N2863" s="31">
        <v>1.6991191000000001</v>
      </c>
    </row>
    <row r="2864" spans="1:14" x14ac:dyDescent="0.25">
      <c r="A2864" s="1" t="s">
        <v>24208</v>
      </c>
      <c r="B2864" s="1">
        <v>1012737</v>
      </c>
      <c r="C2864" s="1">
        <v>2022</v>
      </c>
      <c r="D2864" s="1" t="s">
        <v>0</v>
      </c>
      <c r="E2864" s="1" t="s">
        <v>1</v>
      </c>
      <c r="F2864" s="1" t="s">
        <v>2</v>
      </c>
      <c r="G2864" s="1" t="s">
        <v>3</v>
      </c>
      <c r="H2864" s="1" t="s">
        <v>6</v>
      </c>
      <c r="I2864" s="1"/>
      <c r="J2864" s="1"/>
      <c r="K2864" s="1"/>
      <c r="L2864" s="28">
        <v>0</v>
      </c>
      <c r="M2864" s="31">
        <v>0</v>
      </c>
      <c r="N2864" s="31">
        <v>0</v>
      </c>
    </row>
    <row r="2865" spans="1:14" x14ac:dyDescent="0.25">
      <c r="A2865" s="1" t="s">
        <v>492</v>
      </c>
      <c r="B2865" s="1">
        <v>1012742</v>
      </c>
      <c r="C2865" s="1">
        <v>2022</v>
      </c>
      <c r="D2865" s="1" t="s">
        <v>0</v>
      </c>
      <c r="E2865" s="1" t="s">
        <v>1</v>
      </c>
      <c r="F2865" s="1" t="s">
        <v>2</v>
      </c>
      <c r="G2865" s="1" t="s">
        <v>3</v>
      </c>
      <c r="H2865" s="1" t="s">
        <v>8</v>
      </c>
      <c r="I2865" s="1"/>
      <c r="J2865" s="1"/>
      <c r="K2865" s="1"/>
      <c r="L2865" s="28">
        <v>1016</v>
      </c>
      <c r="M2865" s="31">
        <v>7.7448540000000001</v>
      </c>
      <c r="N2865" s="31">
        <v>0.605213</v>
      </c>
    </row>
    <row r="2866" spans="1:14" x14ac:dyDescent="0.25">
      <c r="A2866" s="1" t="s">
        <v>492</v>
      </c>
      <c r="B2866" s="1">
        <v>1012742</v>
      </c>
      <c r="C2866" s="1">
        <v>2022</v>
      </c>
      <c r="D2866" s="1" t="s">
        <v>0</v>
      </c>
      <c r="E2866" s="1" t="s">
        <v>1</v>
      </c>
      <c r="F2866" s="1" t="s">
        <v>2</v>
      </c>
      <c r="G2866" s="1" t="s">
        <v>3</v>
      </c>
      <c r="H2866" s="1" t="s">
        <v>7</v>
      </c>
      <c r="I2866" s="1"/>
      <c r="J2866" s="1"/>
      <c r="K2866" s="1"/>
      <c r="L2866" s="28">
        <v>272</v>
      </c>
      <c r="M2866" s="31">
        <v>27.645671</v>
      </c>
      <c r="N2866" s="31">
        <v>2.1603400000000001</v>
      </c>
    </row>
    <row r="2867" spans="1:14" x14ac:dyDescent="0.25">
      <c r="A2867" s="1" t="s">
        <v>492</v>
      </c>
      <c r="B2867" s="1">
        <v>1012742</v>
      </c>
      <c r="C2867" s="1">
        <v>2022</v>
      </c>
      <c r="D2867" s="1" t="s">
        <v>0</v>
      </c>
      <c r="E2867" s="1" t="s">
        <v>1</v>
      </c>
      <c r="F2867" s="1" t="s">
        <v>2</v>
      </c>
      <c r="G2867" s="1" t="s">
        <v>3</v>
      </c>
      <c r="H2867" s="1" t="s">
        <v>9</v>
      </c>
      <c r="I2867" s="1"/>
      <c r="J2867" s="1"/>
      <c r="K2867" s="1"/>
      <c r="L2867" s="28">
        <v>208</v>
      </c>
      <c r="M2867" s="31">
        <v>0.32979700000000001</v>
      </c>
      <c r="N2867" s="31">
        <v>2.5772E-2</v>
      </c>
    </row>
    <row r="2868" spans="1:14" x14ac:dyDescent="0.25">
      <c r="A2868" s="1" t="s">
        <v>492</v>
      </c>
      <c r="B2868" s="1">
        <v>1012742</v>
      </c>
      <c r="C2868" s="1">
        <v>2022</v>
      </c>
      <c r="D2868" s="1" t="s">
        <v>0</v>
      </c>
      <c r="E2868" s="1" t="s">
        <v>1</v>
      </c>
      <c r="F2868" s="1" t="s">
        <v>2</v>
      </c>
      <c r="G2868" s="1" t="s">
        <v>3</v>
      </c>
      <c r="H2868" s="1" t="s">
        <v>5</v>
      </c>
      <c r="I2868" s="1"/>
      <c r="J2868" s="1"/>
      <c r="K2868" s="1"/>
      <c r="L2868" s="28">
        <v>108</v>
      </c>
      <c r="M2868" s="31">
        <v>1.097696</v>
      </c>
      <c r="N2868" s="31">
        <v>8.5777999999999993E-2</v>
      </c>
    </row>
    <row r="2869" spans="1:14" x14ac:dyDescent="0.25">
      <c r="A2869" s="1" t="s">
        <v>221</v>
      </c>
      <c r="B2869" s="1">
        <v>1012744</v>
      </c>
      <c r="C2869" s="1">
        <v>2022</v>
      </c>
      <c r="D2869" s="1" t="s">
        <v>0</v>
      </c>
      <c r="E2869" s="1" t="s">
        <v>1</v>
      </c>
      <c r="F2869" s="1" t="s">
        <v>2</v>
      </c>
      <c r="G2869" s="1" t="s">
        <v>3</v>
      </c>
      <c r="H2869" s="1" t="s">
        <v>4</v>
      </c>
      <c r="I2869" s="1"/>
      <c r="J2869" s="1"/>
      <c r="K2869" s="1"/>
      <c r="L2869" s="28">
        <v>4</v>
      </c>
      <c r="M2869" s="31">
        <v>1.0870165000000001</v>
      </c>
      <c r="N2869" s="31">
        <v>4.8015999999999996E-3</v>
      </c>
    </row>
    <row r="2870" spans="1:14" x14ac:dyDescent="0.25">
      <c r="A2870" s="1" t="s">
        <v>221</v>
      </c>
      <c r="B2870" s="1">
        <v>1012744</v>
      </c>
      <c r="C2870" s="1">
        <v>2022</v>
      </c>
      <c r="D2870" s="1" t="s">
        <v>0</v>
      </c>
      <c r="E2870" s="1" t="s">
        <v>1</v>
      </c>
      <c r="F2870" s="1" t="s">
        <v>2</v>
      </c>
      <c r="G2870" s="1" t="s">
        <v>3</v>
      </c>
      <c r="H2870" s="1" t="s">
        <v>5</v>
      </c>
      <c r="I2870" s="1"/>
      <c r="J2870" s="1"/>
      <c r="K2870" s="1"/>
      <c r="L2870" s="28">
        <v>5</v>
      </c>
      <c r="M2870" s="31">
        <v>2.3089257999999999</v>
      </c>
      <c r="N2870" s="31">
        <v>8.4078E-3</v>
      </c>
    </row>
    <row r="2871" spans="1:14" x14ac:dyDescent="0.25">
      <c r="A2871" s="1" t="s">
        <v>221</v>
      </c>
      <c r="B2871" s="1">
        <v>1012744</v>
      </c>
      <c r="C2871" s="1">
        <v>2022</v>
      </c>
      <c r="D2871" s="1" t="s">
        <v>0</v>
      </c>
      <c r="E2871" s="1" t="s">
        <v>1</v>
      </c>
      <c r="F2871" s="1" t="s">
        <v>2</v>
      </c>
      <c r="G2871" s="1" t="s">
        <v>3</v>
      </c>
      <c r="H2871" s="1" t="s">
        <v>7</v>
      </c>
      <c r="I2871" s="1"/>
      <c r="J2871" s="1"/>
      <c r="K2871" s="1"/>
      <c r="L2871" s="28">
        <v>265</v>
      </c>
      <c r="M2871" s="31">
        <v>32.925581600000001</v>
      </c>
      <c r="N2871" s="31">
        <v>0.1151866</v>
      </c>
    </row>
    <row r="2872" spans="1:14" x14ac:dyDescent="0.25">
      <c r="A2872" s="1" t="s">
        <v>221</v>
      </c>
      <c r="B2872" s="1">
        <v>1012744</v>
      </c>
      <c r="C2872" s="1">
        <v>2022</v>
      </c>
      <c r="D2872" s="1" t="s">
        <v>0</v>
      </c>
      <c r="E2872" s="1" t="s">
        <v>1</v>
      </c>
      <c r="F2872" s="1" t="s">
        <v>2</v>
      </c>
      <c r="G2872" s="1" t="s">
        <v>3</v>
      </c>
      <c r="H2872" s="1" t="s">
        <v>9</v>
      </c>
      <c r="I2872" s="1"/>
      <c r="J2872" s="1"/>
      <c r="K2872" s="1"/>
      <c r="L2872" s="28">
        <v>13</v>
      </c>
      <c r="M2872" s="31">
        <v>2.3787699999999998E-2</v>
      </c>
      <c r="N2872" s="31">
        <v>6.0999999999999999E-5</v>
      </c>
    </row>
    <row r="2873" spans="1:14" x14ac:dyDescent="0.25">
      <c r="A2873" s="1" t="s">
        <v>221</v>
      </c>
      <c r="B2873" s="1">
        <v>1012744</v>
      </c>
      <c r="C2873" s="1">
        <v>2022</v>
      </c>
      <c r="D2873" s="1" t="s">
        <v>0</v>
      </c>
      <c r="E2873" s="1" t="s">
        <v>1</v>
      </c>
      <c r="F2873" s="1" t="s">
        <v>2</v>
      </c>
      <c r="G2873" s="1" t="s">
        <v>3</v>
      </c>
      <c r="H2873" s="1" t="s">
        <v>6</v>
      </c>
      <c r="I2873" s="1"/>
      <c r="J2873" s="1"/>
      <c r="K2873" s="1"/>
      <c r="L2873" s="28">
        <v>0</v>
      </c>
      <c r="M2873" s="31">
        <v>0</v>
      </c>
      <c r="N2873" s="31">
        <v>0</v>
      </c>
    </row>
    <row r="2874" spans="1:14" x14ac:dyDescent="0.25">
      <c r="A2874" s="1" t="s">
        <v>443</v>
      </c>
      <c r="B2874" s="1">
        <v>1012750</v>
      </c>
      <c r="C2874" s="1">
        <v>2022</v>
      </c>
      <c r="D2874" s="1" t="s">
        <v>0</v>
      </c>
      <c r="E2874" s="1" t="s">
        <v>1</v>
      </c>
      <c r="F2874" s="1" t="s">
        <v>2</v>
      </c>
      <c r="G2874" s="1" t="s">
        <v>3</v>
      </c>
      <c r="H2874" s="1" t="s">
        <v>7</v>
      </c>
      <c r="I2874" s="1"/>
      <c r="J2874" s="1"/>
      <c r="K2874" s="1"/>
      <c r="L2874" s="28">
        <v>51</v>
      </c>
      <c r="M2874" s="31">
        <v>4.1500000000000004</v>
      </c>
      <c r="N2874" s="31">
        <v>0</v>
      </c>
    </row>
    <row r="2875" spans="1:14" x14ac:dyDescent="0.25">
      <c r="A2875" s="1" t="s">
        <v>443</v>
      </c>
      <c r="B2875" s="1">
        <v>1012750</v>
      </c>
      <c r="C2875" s="1">
        <v>2022</v>
      </c>
      <c r="D2875" s="1" t="s">
        <v>0</v>
      </c>
      <c r="E2875" s="1" t="s">
        <v>1</v>
      </c>
      <c r="F2875" s="1" t="s">
        <v>2</v>
      </c>
      <c r="G2875" s="1" t="s">
        <v>3</v>
      </c>
      <c r="H2875" s="1" t="s">
        <v>6</v>
      </c>
      <c r="I2875" s="1"/>
      <c r="J2875" s="1"/>
      <c r="K2875" s="1"/>
      <c r="L2875" s="28">
        <v>3</v>
      </c>
      <c r="M2875" s="31">
        <v>0.01</v>
      </c>
      <c r="N2875" s="31">
        <v>0</v>
      </c>
    </row>
    <row r="2876" spans="1:14" x14ac:dyDescent="0.25">
      <c r="A2876" s="1" t="s">
        <v>24209</v>
      </c>
      <c r="B2876" s="1">
        <v>1012753</v>
      </c>
      <c r="C2876" s="1">
        <v>2022</v>
      </c>
      <c r="D2876" s="1" t="s">
        <v>0</v>
      </c>
      <c r="E2876" s="1" t="s">
        <v>1</v>
      </c>
      <c r="F2876" s="1" t="s">
        <v>2</v>
      </c>
      <c r="G2876" s="1" t="s">
        <v>3</v>
      </c>
      <c r="H2876" s="1" t="s">
        <v>9</v>
      </c>
      <c r="I2876" s="1"/>
      <c r="J2876" s="1"/>
      <c r="K2876" s="1"/>
      <c r="L2876" s="28">
        <v>625</v>
      </c>
      <c r="M2876" s="31">
        <v>135.76772740000001</v>
      </c>
      <c r="N2876" s="31">
        <v>0.59078419999999998</v>
      </c>
    </row>
    <row r="2877" spans="1:14" x14ac:dyDescent="0.25">
      <c r="A2877" s="1" t="s">
        <v>24209</v>
      </c>
      <c r="B2877" s="1">
        <v>1012753</v>
      </c>
      <c r="C2877" s="1">
        <v>2022</v>
      </c>
      <c r="D2877" s="1" t="s">
        <v>0</v>
      </c>
      <c r="E2877" s="1" t="s">
        <v>1</v>
      </c>
      <c r="F2877" s="1" t="s">
        <v>2</v>
      </c>
      <c r="G2877" s="1" t="s">
        <v>3</v>
      </c>
      <c r="H2877" s="1" t="s">
        <v>5</v>
      </c>
      <c r="I2877" s="1"/>
      <c r="J2877" s="1"/>
      <c r="K2877" s="1"/>
      <c r="L2877" s="28">
        <v>0</v>
      </c>
      <c r="M2877" s="31">
        <v>0</v>
      </c>
      <c r="N2877" s="31">
        <v>0</v>
      </c>
    </row>
    <row r="2878" spans="1:14" x14ac:dyDescent="0.25">
      <c r="A2878" s="1" t="s">
        <v>24209</v>
      </c>
      <c r="B2878" s="1">
        <v>1012753</v>
      </c>
      <c r="C2878" s="1">
        <v>2022</v>
      </c>
      <c r="D2878" s="1" t="s">
        <v>0</v>
      </c>
      <c r="E2878" s="1" t="s">
        <v>1</v>
      </c>
      <c r="F2878" s="1" t="s">
        <v>2</v>
      </c>
      <c r="G2878" s="1" t="s">
        <v>3</v>
      </c>
      <c r="H2878" s="1" t="s">
        <v>7</v>
      </c>
      <c r="I2878" s="1"/>
      <c r="J2878" s="1"/>
      <c r="K2878" s="1"/>
      <c r="L2878" s="28">
        <v>19</v>
      </c>
      <c r="M2878" s="31">
        <v>5.1914753999999999</v>
      </c>
      <c r="N2878" s="31">
        <v>2.25904E-2</v>
      </c>
    </row>
    <row r="2879" spans="1:14" x14ac:dyDescent="0.25">
      <c r="A2879" s="1" t="s">
        <v>24209</v>
      </c>
      <c r="B2879" s="1">
        <v>1012753</v>
      </c>
      <c r="C2879" s="1">
        <v>2022</v>
      </c>
      <c r="D2879" s="1" t="s">
        <v>0</v>
      </c>
      <c r="E2879" s="1" t="s">
        <v>1</v>
      </c>
      <c r="F2879" s="1" t="s">
        <v>2</v>
      </c>
      <c r="G2879" s="1" t="s">
        <v>3</v>
      </c>
      <c r="H2879" s="1" t="s">
        <v>4</v>
      </c>
      <c r="I2879" s="1"/>
      <c r="J2879" s="1"/>
      <c r="K2879" s="1"/>
      <c r="L2879" s="28">
        <v>0</v>
      </c>
      <c r="M2879" s="31">
        <v>0</v>
      </c>
      <c r="N2879" s="31">
        <v>0</v>
      </c>
    </row>
    <row r="2880" spans="1:14" x14ac:dyDescent="0.25">
      <c r="A2880" s="1" t="s">
        <v>24209</v>
      </c>
      <c r="B2880" s="1">
        <v>1012753</v>
      </c>
      <c r="C2880" s="1">
        <v>2022</v>
      </c>
      <c r="D2880" s="1" t="s">
        <v>0</v>
      </c>
      <c r="E2880" s="1" t="s">
        <v>1</v>
      </c>
      <c r="F2880" s="1" t="s">
        <v>2</v>
      </c>
      <c r="G2880" s="1" t="s">
        <v>3</v>
      </c>
      <c r="H2880" s="1" t="s">
        <v>10</v>
      </c>
      <c r="I2880" s="1"/>
      <c r="J2880" s="1"/>
      <c r="K2880" s="1"/>
      <c r="L2880" s="28">
        <v>0</v>
      </c>
      <c r="M2880" s="31">
        <v>0</v>
      </c>
      <c r="N2880" s="31">
        <v>0</v>
      </c>
    </row>
    <row r="2881" spans="1:14" x14ac:dyDescent="0.25">
      <c r="A2881" s="1" t="s">
        <v>24209</v>
      </c>
      <c r="B2881" s="1">
        <v>1012753</v>
      </c>
      <c r="C2881" s="1">
        <v>2022</v>
      </c>
      <c r="D2881" s="1" t="s">
        <v>0</v>
      </c>
      <c r="E2881" s="1" t="s">
        <v>1</v>
      </c>
      <c r="F2881" s="1" t="s">
        <v>2</v>
      </c>
      <c r="G2881" s="1" t="s">
        <v>3</v>
      </c>
      <c r="H2881" s="1" t="s">
        <v>6</v>
      </c>
      <c r="I2881" s="1"/>
      <c r="J2881" s="1"/>
      <c r="K2881" s="1"/>
      <c r="L2881" s="28">
        <v>0</v>
      </c>
      <c r="M2881" s="31">
        <v>0</v>
      </c>
      <c r="N2881" s="31">
        <v>0</v>
      </c>
    </row>
    <row r="2882" spans="1:14" x14ac:dyDescent="0.25">
      <c r="A2882" s="1" t="s">
        <v>24209</v>
      </c>
      <c r="B2882" s="1">
        <v>1012753</v>
      </c>
      <c r="C2882" s="1">
        <v>2022</v>
      </c>
      <c r="D2882" s="1" t="s">
        <v>0</v>
      </c>
      <c r="E2882" s="1" t="s">
        <v>1</v>
      </c>
      <c r="F2882" s="1" t="s">
        <v>2</v>
      </c>
      <c r="G2882" s="1" t="s">
        <v>3</v>
      </c>
      <c r="H2882" s="1" t="s">
        <v>8</v>
      </c>
      <c r="I2882" s="1"/>
      <c r="J2882" s="1"/>
      <c r="K2882" s="1"/>
      <c r="L2882" s="28">
        <v>20</v>
      </c>
      <c r="M2882" s="31">
        <v>3.3887740000000002</v>
      </c>
      <c r="N2882" s="31">
        <v>1.4746E-2</v>
      </c>
    </row>
    <row r="2883" spans="1:14" x14ac:dyDescent="0.25">
      <c r="A2883" s="1" t="s">
        <v>531</v>
      </c>
      <c r="B2883" s="1">
        <v>1012755</v>
      </c>
      <c r="C2883" s="1">
        <v>2022</v>
      </c>
      <c r="D2883" s="1" t="s">
        <v>0</v>
      </c>
      <c r="E2883" s="1" t="s">
        <v>1</v>
      </c>
      <c r="F2883" s="1" t="s">
        <v>2</v>
      </c>
      <c r="G2883" s="1" t="s">
        <v>3</v>
      </c>
      <c r="H2883" s="1" t="s">
        <v>7</v>
      </c>
      <c r="I2883" s="1"/>
      <c r="J2883" s="1"/>
      <c r="K2883" s="1"/>
      <c r="L2883" s="28">
        <v>590</v>
      </c>
      <c r="M2883" s="31">
        <v>14.789176299999999</v>
      </c>
      <c r="N2883" s="31">
        <v>834.562726</v>
      </c>
    </row>
    <row r="2884" spans="1:14" x14ac:dyDescent="0.25">
      <c r="A2884" s="1" t="s">
        <v>834</v>
      </c>
      <c r="B2884" s="1">
        <v>1012760</v>
      </c>
      <c r="C2884" s="1">
        <v>2022</v>
      </c>
      <c r="D2884" s="1" t="s">
        <v>0</v>
      </c>
      <c r="E2884" s="1" t="s">
        <v>1</v>
      </c>
      <c r="F2884" s="1" t="s">
        <v>2</v>
      </c>
      <c r="G2884" s="1" t="s">
        <v>3</v>
      </c>
      <c r="H2884" s="1" t="s">
        <v>7</v>
      </c>
      <c r="I2884" s="1"/>
      <c r="J2884" s="1"/>
      <c r="K2884" s="1"/>
      <c r="L2884" s="28">
        <v>249</v>
      </c>
      <c r="M2884" s="31">
        <v>7.51</v>
      </c>
      <c r="N2884" s="31">
        <v>0.2</v>
      </c>
    </row>
    <row r="2885" spans="1:14" x14ac:dyDescent="0.25">
      <c r="A2885" s="1" t="s">
        <v>834</v>
      </c>
      <c r="B2885" s="1">
        <v>1012760</v>
      </c>
      <c r="C2885" s="1">
        <v>2022</v>
      </c>
      <c r="D2885" s="1" t="s">
        <v>0</v>
      </c>
      <c r="E2885" s="1" t="s">
        <v>1</v>
      </c>
      <c r="F2885" s="1" t="s">
        <v>2</v>
      </c>
      <c r="G2885" s="1" t="s">
        <v>3</v>
      </c>
      <c r="H2885" s="1" t="s">
        <v>10</v>
      </c>
      <c r="I2885" s="1"/>
      <c r="J2885" s="1"/>
      <c r="K2885" s="1"/>
      <c r="L2885" s="28">
        <v>2</v>
      </c>
      <c r="M2885" s="31">
        <v>1.87</v>
      </c>
      <c r="N2885" s="31">
        <v>0</v>
      </c>
    </row>
    <row r="2886" spans="1:14" x14ac:dyDescent="0.25">
      <c r="A2886" s="1" t="s">
        <v>645</v>
      </c>
      <c r="B2886" s="1">
        <v>1012762</v>
      </c>
      <c r="C2886" s="1">
        <v>2022</v>
      </c>
      <c r="D2886" s="1" t="s">
        <v>0</v>
      </c>
      <c r="E2886" s="1" t="s">
        <v>1</v>
      </c>
      <c r="F2886" s="1" t="s">
        <v>2</v>
      </c>
      <c r="G2886" s="1" t="s">
        <v>3</v>
      </c>
      <c r="H2886" s="1" t="s">
        <v>8</v>
      </c>
      <c r="I2886" s="1"/>
      <c r="J2886" s="1"/>
      <c r="K2886" s="1"/>
      <c r="L2886" s="28">
        <v>22</v>
      </c>
      <c r="M2886" s="31">
        <v>5.5495707999999997</v>
      </c>
      <c r="N2886" s="31">
        <v>5.46986E-2</v>
      </c>
    </row>
    <row r="2887" spans="1:14" x14ac:dyDescent="0.25">
      <c r="A2887" s="1" t="s">
        <v>645</v>
      </c>
      <c r="B2887" s="1">
        <v>1012762</v>
      </c>
      <c r="C2887" s="1">
        <v>2022</v>
      </c>
      <c r="D2887" s="1" t="s">
        <v>0</v>
      </c>
      <c r="E2887" s="1" t="s">
        <v>1</v>
      </c>
      <c r="F2887" s="1" t="s">
        <v>2</v>
      </c>
      <c r="G2887" s="1" t="s">
        <v>3</v>
      </c>
      <c r="H2887" s="1" t="s">
        <v>4</v>
      </c>
      <c r="I2887" s="1"/>
      <c r="J2887" s="1"/>
      <c r="K2887" s="1"/>
      <c r="L2887" s="28">
        <v>2</v>
      </c>
      <c r="M2887" s="31">
        <v>0.85465599999999997</v>
      </c>
      <c r="N2887" s="31">
        <v>9.0676999999999997E-3</v>
      </c>
    </row>
    <row r="2888" spans="1:14" x14ac:dyDescent="0.25">
      <c r="A2888" s="1" t="s">
        <v>645</v>
      </c>
      <c r="B2888" s="1">
        <v>1012762</v>
      </c>
      <c r="C2888" s="1">
        <v>2022</v>
      </c>
      <c r="D2888" s="1" t="s">
        <v>0</v>
      </c>
      <c r="E2888" s="1" t="s">
        <v>1</v>
      </c>
      <c r="F2888" s="1" t="s">
        <v>2</v>
      </c>
      <c r="G2888" s="1" t="s">
        <v>3</v>
      </c>
      <c r="H2888" s="1" t="s">
        <v>5</v>
      </c>
      <c r="I2888" s="1"/>
      <c r="J2888" s="1"/>
      <c r="K2888" s="1"/>
      <c r="L2888" s="28">
        <v>10</v>
      </c>
      <c r="M2888" s="31">
        <v>15.5655488</v>
      </c>
      <c r="N2888" s="31">
        <v>0.98649030000000004</v>
      </c>
    </row>
    <row r="2889" spans="1:14" x14ac:dyDescent="0.25">
      <c r="A2889" s="1" t="s">
        <v>645</v>
      </c>
      <c r="B2889" s="1">
        <v>1012762</v>
      </c>
      <c r="C2889" s="1">
        <v>2022</v>
      </c>
      <c r="D2889" s="1" t="s">
        <v>0</v>
      </c>
      <c r="E2889" s="1" t="s">
        <v>1</v>
      </c>
      <c r="F2889" s="1" t="s">
        <v>2</v>
      </c>
      <c r="G2889" s="1" t="s">
        <v>3</v>
      </c>
      <c r="H2889" s="1" t="s">
        <v>9</v>
      </c>
      <c r="I2889" s="1"/>
      <c r="J2889" s="1"/>
      <c r="K2889" s="1"/>
      <c r="L2889" s="28">
        <v>1198</v>
      </c>
      <c r="M2889" s="31">
        <v>16.3711412</v>
      </c>
      <c r="N2889" s="31">
        <v>7.8380199999999997E-2</v>
      </c>
    </row>
    <row r="2890" spans="1:14" x14ac:dyDescent="0.25">
      <c r="A2890" s="1" t="s">
        <v>645</v>
      </c>
      <c r="B2890" s="1">
        <v>1012762</v>
      </c>
      <c r="C2890" s="1">
        <v>2022</v>
      </c>
      <c r="D2890" s="1" t="s">
        <v>0</v>
      </c>
      <c r="E2890" s="1" t="s">
        <v>1</v>
      </c>
      <c r="F2890" s="1" t="s">
        <v>2</v>
      </c>
      <c r="G2890" s="1" t="s">
        <v>3</v>
      </c>
      <c r="H2890" s="1" t="s">
        <v>7</v>
      </c>
      <c r="I2890" s="1"/>
      <c r="J2890" s="1"/>
      <c r="K2890" s="1"/>
      <c r="L2890" s="28">
        <v>2941</v>
      </c>
      <c r="M2890" s="31">
        <v>116.76871439999999</v>
      </c>
      <c r="N2890" s="31">
        <v>3.0797511000000002</v>
      </c>
    </row>
    <row r="2891" spans="1:14" x14ac:dyDescent="0.25">
      <c r="A2891" s="1" t="s">
        <v>645</v>
      </c>
      <c r="B2891" s="1">
        <v>1012762</v>
      </c>
      <c r="C2891" s="1">
        <v>2022</v>
      </c>
      <c r="D2891" s="1" t="s">
        <v>0</v>
      </c>
      <c r="E2891" s="1" t="s">
        <v>1</v>
      </c>
      <c r="F2891" s="1" t="s">
        <v>2</v>
      </c>
      <c r="G2891" s="1" t="s">
        <v>3</v>
      </c>
      <c r="H2891" s="1" t="s">
        <v>6</v>
      </c>
      <c r="I2891" s="1"/>
      <c r="J2891" s="1"/>
      <c r="K2891" s="1"/>
      <c r="L2891" s="28">
        <v>38</v>
      </c>
      <c r="M2891" s="31">
        <v>75.824118100000007</v>
      </c>
      <c r="N2891" s="31">
        <v>0.56330979999999997</v>
      </c>
    </row>
    <row r="2892" spans="1:14" x14ac:dyDescent="0.25">
      <c r="A2892" s="1" t="s">
        <v>444</v>
      </c>
      <c r="B2892" s="1">
        <v>1012763</v>
      </c>
      <c r="C2892" s="1">
        <v>2022</v>
      </c>
      <c r="D2892" s="1" t="s">
        <v>0</v>
      </c>
      <c r="E2892" s="1" t="s">
        <v>1</v>
      </c>
      <c r="F2892" s="1" t="s">
        <v>2</v>
      </c>
      <c r="G2892" s="1" t="s">
        <v>3</v>
      </c>
      <c r="H2892" s="1" t="s">
        <v>7</v>
      </c>
      <c r="I2892" s="1"/>
      <c r="J2892" s="1"/>
      <c r="K2892" s="1"/>
      <c r="L2892" s="28">
        <v>157</v>
      </c>
      <c r="M2892" s="31">
        <v>3.7908054</v>
      </c>
      <c r="N2892" s="31">
        <v>116.22742719999999</v>
      </c>
    </row>
    <row r="2893" spans="1:14" x14ac:dyDescent="0.25">
      <c r="A2893" s="1" t="s">
        <v>24210</v>
      </c>
      <c r="B2893" s="1">
        <v>1012768</v>
      </c>
      <c r="C2893" s="1">
        <v>2022</v>
      </c>
      <c r="D2893" s="1" t="s">
        <v>0</v>
      </c>
      <c r="E2893" s="1" t="s">
        <v>1</v>
      </c>
      <c r="F2893" s="1" t="s">
        <v>2</v>
      </c>
      <c r="G2893" s="1" t="s">
        <v>3</v>
      </c>
      <c r="H2893" s="1" t="s">
        <v>5</v>
      </c>
      <c r="I2893" s="1"/>
      <c r="J2893" s="1"/>
      <c r="K2893" s="1"/>
      <c r="L2893" s="28">
        <v>0</v>
      </c>
      <c r="M2893" s="31">
        <v>0</v>
      </c>
      <c r="N2893" s="31">
        <v>0</v>
      </c>
    </row>
    <row r="2894" spans="1:14" x14ac:dyDescent="0.25">
      <c r="A2894" s="1" t="s">
        <v>24210</v>
      </c>
      <c r="B2894" s="1">
        <v>1012768</v>
      </c>
      <c r="C2894" s="1">
        <v>2022</v>
      </c>
      <c r="D2894" s="1" t="s">
        <v>0</v>
      </c>
      <c r="E2894" s="1" t="s">
        <v>1</v>
      </c>
      <c r="F2894" s="1" t="s">
        <v>2</v>
      </c>
      <c r="G2894" s="1" t="s">
        <v>3</v>
      </c>
      <c r="H2894" s="1" t="s">
        <v>7</v>
      </c>
      <c r="I2894" s="1"/>
      <c r="J2894" s="1"/>
      <c r="K2894" s="1"/>
      <c r="L2894" s="28">
        <v>2166</v>
      </c>
      <c r="M2894" s="31">
        <v>152.5942661</v>
      </c>
      <c r="N2894" s="31">
        <v>12.998820800000001</v>
      </c>
    </row>
    <row r="2895" spans="1:14" x14ac:dyDescent="0.25">
      <c r="A2895" s="1" t="s">
        <v>24210</v>
      </c>
      <c r="B2895" s="1">
        <v>1012768</v>
      </c>
      <c r="C2895" s="1">
        <v>2022</v>
      </c>
      <c r="D2895" s="1" t="s">
        <v>0</v>
      </c>
      <c r="E2895" s="1" t="s">
        <v>1</v>
      </c>
      <c r="F2895" s="1" t="s">
        <v>2</v>
      </c>
      <c r="G2895" s="1" t="s">
        <v>3</v>
      </c>
      <c r="H2895" s="1" t="s">
        <v>6</v>
      </c>
      <c r="I2895" s="1"/>
      <c r="J2895" s="1"/>
      <c r="K2895" s="1"/>
      <c r="L2895" s="28">
        <v>0</v>
      </c>
      <c r="M2895" s="31">
        <v>0</v>
      </c>
      <c r="N2895" s="31">
        <v>0</v>
      </c>
    </row>
    <row r="2896" spans="1:14" x14ac:dyDescent="0.25">
      <c r="A2896" s="1" t="s">
        <v>24210</v>
      </c>
      <c r="B2896" s="1">
        <v>1012768</v>
      </c>
      <c r="C2896" s="1">
        <v>2022</v>
      </c>
      <c r="D2896" s="1" t="s">
        <v>0</v>
      </c>
      <c r="E2896" s="1" t="s">
        <v>1</v>
      </c>
      <c r="F2896" s="1" t="s">
        <v>2</v>
      </c>
      <c r="G2896" s="1" t="s">
        <v>3</v>
      </c>
      <c r="H2896" s="1" t="s">
        <v>8</v>
      </c>
      <c r="I2896" s="1"/>
      <c r="J2896" s="1"/>
      <c r="K2896" s="1"/>
      <c r="L2896" s="28">
        <v>0</v>
      </c>
      <c r="M2896" s="31">
        <v>0</v>
      </c>
      <c r="N2896" s="31">
        <v>0</v>
      </c>
    </row>
    <row r="2897" spans="1:14" x14ac:dyDescent="0.25">
      <c r="A2897" s="1" t="s">
        <v>24210</v>
      </c>
      <c r="B2897" s="1">
        <v>1012768</v>
      </c>
      <c r="C2897" s="1">
        <v>2022</v>
      </c>
      <c r="D2897" s="1" t="s">
        <v>0</v>
      </c>
      <c r="E2897" s="1" t="s">
        <v>1</v>
      </c>
      <c r="F2897" s="1" t="s">
        <v>2</v>
      </c>
      <c r="G2897" s="1" t="s">
        <v>3</v>
      </c>
      <c r="H2897" s="1" t="s">
        <v>9</v>
      </c>
      <c r="I2897" s="1"/>
      <c r="J2897" s="1"/>
      <c r="K2897" s="1"/>
      <c r="L2897" s="28">
        <v>0</v>
      </c>
      <c r="M2897" s="31">
        <v>0</v>
      </c>
      <c r="N2897" s="31">
        <v>0</v>
      </c>
    </row>
    <row r="2898" spans="1:14" x14ac:dyDescent="0.25">
      <c r="A2898" s="1" t="s">
        <v>24210</v>
      </c>
      <c r="B2898" s="1">
        <v>1012768</v>
      </c>
      <c r="C2898" s="1">
        <v>2022</v>
      </c>
      <c r="D2898" s="1" t="s">
        <v>0</v>
      </c>
      <c r="E2898" s="1" t="s">
        <v>1</v>
      </c>
      <c r="F2898" s="1" t="s">
        <v>2</v>
      </c>
      <c r="G2898" s="1" t="s">
        <v>3</v>
      </c>
      <c r="H2898" s="1" t="s">
        <v>4</v>
      </c>
      <c r="I2898" s="1"/>
      <c r="J2898" s="1"/>
      <c r="K2898" s="1"/>
      <c r="L2898" s="28">
        <v>0</v>
      </c>
      <c r="M2898" s="31">
        <v>0</v>
      </c>
      <c r="N2898" s="31">
        <v>0</v>
      </c>
    </row>
    <row r="2899" spans="1:14" x14ac:dyDescent="0.25">
      <c r="A2899" s="1" t="s">
        <v>24210</v>
      </c>
      <c r="B2899" s="1">
        <v>1012768</v>
      </c>
      <c r="C2899" s="1">
        <v>2022</v>
      </c>
      <c r="D2899" s="1" t="s">
        <v>0</v>
      </c>
      <c r="E2899" s="1" t="s">
        <v>1</v>
      </c>
      <c r="F2899" s="1" t="s">
        <v>2</v>
      </c>
      <c r="G2899" s="1" t="s">
        <v>3</v>
      </c>
      <c r="H2899" s="1" t="s">
        <v>10</v>
      </c>
      <c r="I2899" s="1"/>
      <c r="J2899" s="1"/>
      <c r="K2899" s="1"/>
      <c r="L2899" s="28">
        <v>0</v>
      </c>
      <c r="M2899" s="31">
        <v>0</v>
      </c>
      <c r="N2899" s="31">
        <v>0</v>
      </c>
    </row>
    <row r="2900" spans="1:14" x14ac:dyDescent="0.25">
      <c r="A2900" s="1" t="s">
        <v>24211</v>
      </c>
      <c r="B2900" s="1">
        <v>1012769</v>
      </c>
      <c r="C2900" s="1">
        <v>2022</v>
      </c>
      <c r="D2900" s="1" t="s">
        <v>0</v>
      </c>
      <c r="E2900" s="1" t="s">
        <v>1</v>
      </c>
      <c r="F2900" s="1" t="s">
        <v>2</v>
      </c>
      <c r="G2900" s="1" t="s">
        <v>3</v>
      </c>
      <c r="H2900" s="1" t="s">
        <v>7</v>
      </c>
      <c r="I2900" s="1"/>
      <c r="J2900" s="1"/>
      <c r="K2900" s="1"/>
      <c r="L2900" s="28">
        <v>201</v>
      </c>
      <c r="M2900" s="31">
        <v>10.721163600000001</v>
      </c>
      <c r="N2900" s="31">
        <v>0.34519080000000002</v>
      </c>
    </row>
    <row r="2901" spans="1:14" x14ac:dyDescent="0.25">
      <c r="A2901" s="1" t="s">
        <v>24212</v>
      </c>
      <c r="B2901" s="1">
        <v>1012773</v>
      </c>
      <c r="C2901" s="1">
        <v>2022</v>
      </c>
      <c r="D2901" s="1" t="s">
        <v>0</v>
      </c>
      <c r="E2901" s="1" t="s">
        <v>1</v>
      </c>
      <c r="F2901" s="1" t="s">
        <v>2</v>
      </c>
      <c r="G2901" s="1" t="s">
        <v>3</v>
      </c>
      <c r="H2901" s="1" t="s">
        <v>7</v>
      </c>
      <c r="I2901" s="1"/>
      <c r="J2901" s="1"/>
      <c r="K2901" s="1"/>
      <c r="L2901" s="28">
        <v>246</v>
      </c>
      <c r="M2901" s="31">
        <v>12.69</v>
      </c>
      <c r="N2901" s="31">
        <v>1.1000000000000001</v>
      </c>
    </row>
    <row r="2902" spans="1:14" x14ac:dyDescent="0.25">
      <c r="A2902" s="1" t="s">
        <v>24212</v>
      </c>
      <c r="B2902" s="1">
        <v>1012773</v>
      </c>
      <c r="C2902" s="1">
        <v>2022</v>
      </c>
      <c r="D2902" s="1" t="s">
        <v>0</v>
      </c>
      <c r="E2902" s="1" t="s">
        <v>1</v>
      </c>
      <c r="F2902" s="1" t="s">
        <v>2</v>
      </c>
      <c r="G2902" s="1" t="s">
        <v>3</v>
      </c>
      <c r="H2902" s="1" t="s">
        <v>6</v>
      </c>
      <c r="I2902" s="1"/>
      <c r="J2902" s="1"/>
      <c r="K2902" s="1"/>
      <c r="L2902" s="28">
        <v>16</v>
      </c>
      <c r="M2902" s="31">
        <v>1.19</v>
      </c>
      <c r="N2902" s="31">
        <v>0.1</v>
      </c>
    </row>
    <row r="2903" spans="1:14" x14ac:dyDescent="0.25">
      <c r="A2903" s="1" t="s">
        <v>14</v>
      </c>
      <c r="B2903" s="1">
        <v>1012778</v>
      </c>
      <c r="C2903" s="1">
        <v>2022</v>
      </c>
      <c r="D2903" s="1" t="s">
        <v>0</v>
      </c>
      <c r="E2903" s="1" t="s">
        <v>1</v>
      </c>
      <c r="F2903" s="1" t="s">
        <v>2</v>
      </c>
      <c r="G2903" s="1" t="s">
        <v>3</v>
      </c>
      <c r="H2903" s="1" t="s">
        <v>7</v>
      </c>
      <c r="I2903" s="1"/>
      <c r="J2903" s="1"/>
      <c r="K2903" s="1"/>
      <c r="L2903" s="28">
        <v>282</v>
      </c>
      <c r="M2903" s="31">
        <v>0.55000000000000004</v>
      </c>
      <c r="N2903" s="31">
        <v>0.01</v>
      </c>
    </row>
    <row r="2904" spans="1:14" x14ac:dyDescent="0.25">
      <c r="A2904" s="1" t="s">
        <v>614</v>
      </c>
      <c r="B2904" s="1">
        <v>1012781</v>
      </c>
      <c r="C2904" s="1">
        <v>2022</v>
      </c>
      <c r="D2904" s="1" t="s">
        <v>0</v>
      </c>
      <c r="E2904" s="1" t="s">
        <v>1</v>
      </c>
      <c r="F2904" s="1" t="s">
        <v>25</v>
      </c>
      <c r="G2904" s="1" t="s">
        <v>3</v>
      </c>
      <c r="H2904" s="1" t="s">
        <v>7</v>
      </c>
      <c r="I2904" s="1"/>
      <c r="J2904" s="1"/>
      <c r="K2904" s="1"/>
      <c r="L2904" s="28">
        <v>15</v>
      </c>
      <c r="M2904" s="31">
        <v>1.29</v>
      </c>
      <c r="N2904" s="31">
        <v>0.1</v>
      </c>
    </row>
    <row r="2905" spans="1:14" x14ac:dyDescent="0.25">
      <c r="A2905" s="1" t="s">
        <v>614</v>
      </c>
      <c r="B2905" s="1">
        <v>1012781</v>
      </c>
      <c r="C2905" s="1">
        <v>2022</v>
      </c>
      <c r="D2905" s="1" t="s">
        <v>0</v>
      </c>
      <c r="E2905" s="1" t="s">
        <v>1</v>
      </c>
      <c r="F2905" s="1" t="s">
        <v>25</v>
      </c>
      <c r="G2905" s="1" t="s">
        <v>3</v>
      </c>
      <c r="H2905" s="1" t="s">
        <v>9</v>
      </c>
      <c r="I2905" s="1"/>
      <c r="J2905" s="1"/>
      <c r="K2905" s="1"/>
      <c r="L2905" s="28">
        <v>80</v>
      </c>
      <c r="M2905" s="31">
        <v>2.89</v>
      </c>
      <c r="N2905" s="31">
        <v>0.2</v>
      </c>
    </row>
    <row r="2906" spans="1:14" x14ac:dyDescent="0.25">
      <c r="A2906" s="1" t="s">
        <v>24213</v>
      </c>
      <c r="B2906" s="1">
        <v>1012784</v>
      </c>
      <c r="C2906" s="1">
        <v>2022</v>
      </c>
      <c r="D2906" s="1" t="s">
        <v>0</v>
      </c>
      <c r="E2906" s="1" t="s">
        <v>1</v>
      </c>
      <c r="F2906" s="1" t="s">
        <v>2</v>
      </c>
      <c r="G2906" s="1" t="s">
        <v>3</v>
      </c>
      <c r="H2906" s="1" t="s">
        <v>7</v>
      </c>
      <c r="I2906" s="1"/>
      <c r="J2906" s="1"/>
      <c r="K2906" s="1"/>
      <c r="L2906" s="28">
        <v>11</v>
      </c>
      <c r="M2906" s="31">
        <v>0.97750000000000004</v>
      </c>
      <c r="N2906" s="31">
        <v>2.1000000000000001E-2</v>
      </c>
    </row>
    <row r="2907" spans="1:14" x14ac:dyDescent="0.25">
      <c r="A2907" s="1" t="s">
        <v>222</v>
      </c>
      <c r="B2907" s="1">
        <v>1012785</v>
      </c>
      <c r="C2907" s="1">
        <v>2022</v>
      </c>
      <c r="D2907" s="1" t="s">
        <v>0</v>
      </c>
      <c r="E2907" s="1" t="s">
        <v>1</v>
      </c>
      <c r="F2907" s="1" t="s">
        <v>2</v>
      </c>
      <c r="G2907" s="1" t="s">
        <v>3</v>
      </c>
      <c r="H2907" s="1" t="s">
        <v>5</v>
      </c>
      <c r="I2907" s="1"/>
      <c r="J2907" s="1"/>
      <c r="K2907" s="1"/>
      <c r="L2907" s="28">
        <v>1</v>
      </c>
      <c r="M2907" s="31">
        <v>4.6489881000000004</v>
      </c>
      <c r="N2907" s="31">
        <v>0.57968660000000005</v>
      </c>
    </row>
    <row r="2908" spans="1:14" x14ac:dyDescent="0.25">
      <c r="A2908" s="1" t="s">
        <v>222</v>
      </c>
      <c r="B2908" s="1">
        <v>1012785</v>
      </c>
      <c r="C2908" s="1">
        <v>2022</v>
      </c>
      <c r="D2908" s="1" t="s">
        <v>0</v>
      </c>
      <c r="E2908" s="1" t="s">
        <v>1</v>
      </c>
      <c r="F2908" s="1" t="s">
        <v>2</v>
      </c>
      <c r="G2908" s="1" t="s">
        <v>3</v>
      </c>
      <c r="H2908" s="1" t="s">
        <v>7</v>
      </c>
      <c r="I2908" s="1"/>
      <c r="J2908" s="1"/>
      <c r="K2908" s="1"/>
      <c r="L2908" s="28">
        <v>416</v>
      </c>
      <c r="M2908" s="31">
        <v>11.8074016</v>
      </c>
      <c r="N2908" s="31">
        <v>1.4722755999999999</v>
      </c>
    </row>
    <row r="2909" spans="1:14" x14ac:dyDescent="0.25">
      <c r="A2909" s="1" t="s">
        <v>222</v>
      </c>
      <c r="B2909" s="1">
        <v>1012785</v>
      </c>
      <c r="C2909" s="1">
        <v>2022</v>
      </c>
      <c r="D2909" s="1" t="s">
        <v>0</v>
      </c>
      <c r="E2909" s="1" t="s">
        <v>1</v>
      </c>
      <c r="F2909" s="1" t="s">
        <v>2</v>
      </c>
      <c r="G2909" s="1" t="s">
        <v>3</v>
      </c>
      <c r="H2909" s="1" t="s">
        <v>9</v>
      </c>
      <c r="I2909" s="1"/>
      <c r="J2909" s="1"/>
      <c r="K2909" s="1"/>
      <c r="L2909" s="28">
        <v>0</v>
      </c>
      <c r="M2909" s="31">
        <v>0</v>
      </c>
      <c r="N2909" s="31">
        <v>0</v>
      </c>
    </row>
    <row r="2910" spans="1:14" x14ac:dyDescent="0.25">
      <c r="A2910" s="1" t="s">
        <v>222</v>
      </c>
      <c r="B2910" s="1">
        <v>1012785</v>
      </c>
      <c r="C2910" s="1">
        <v>2022</v>
      </c>
      <c r="D2910" s="1" t="s">
        <v>0</v>
      </c>
      <c r="E2910" s="1" t="s">
        <v>1</v>
      </c>
      <c r="F2910" s="1" t="s">
        <v>2</v>
      </c>
      <c r="G2910" s="1" t="s">
        <v>3</v>
      </c>
      <c r="H2910" s="1" t="s">
        <v>10</v>
      </c>
      <c r="I2910" s="1"/>
      <c r="J2910" s="1"/>
      <c r="K2910" s="1"/>
      <c r="L2910" s="28">
        <v>1</v>
      </c>
      <c r="M2910" s="31">
        <v>1.8641277000000001</v>
      </c>
      <c r="N2910" s="31">
        <v>0.2324398</v>
      </c>
    </row>
    <row r="2911" spans="1:14" x14ac:dyDescent="0.25">
      <c r="A2911" s="1" t="s">
        <v>222</v>
      </c>
      <c r="B2911" s="1">
        <v>1012785</v>
      </c>
      <c r="C2911" s="1">
        <v>2022</v>
      </c>
      <c r="D2911" s="1" t="s">
        <v>0</v>
      </c>
      <c r="E2911" s="1" t="s">
        <v>1</v>
      </c>
      <c r="F2911" s="1" t="s">
        <v>2</v>
      </c>
      <c r="G2911" s="1" t="s">
        <v>3</v>
      </c>
      <c r="H2911" s="1" t="s">
        <v>4</v>
      </c>
      <c r="I2911" s="1"/>
      <c r="J2911" s="1"/>
      <c r="K2911" s="1"/>
      <c r="L2911" s="28">
        <v>0</v>
      </c>
      <c r="M2911" s="31">
        <v>0</v>
      </c>
      <c r="N2911" s="31">
        <v>0</v>
      </c>
    </row>
    <row r="2912" spans="1:14" x14ac:dyDescent="0.25">
      <c r="A2912" s="1" t="s">
        <v>222</v>
      </c>
      <c r="B2912" s="1">
        <v>1012785</v>
      </c>
      <c r="C2912" s="1">
        <v>2022</v>
      </c>
      <c r="D2912" s="1" t="s">
        <v>0</v>
      </c>
      <c r="E2912" s="1" t="s">
        <v>1</v>
      </c>
      <c r="F2912" s="1" t="s">
        <v>2</v>
      </c>
      <c r="G2912" s="1" t="s">
        <v>3</v>
      </c>
      <c r="H2912" s="1" t="s">
        <v>6</v>
      </c>
      <c r="I2912" s="1"/>
      <c r="J2912" s="1"/>
      <c r="K2912" s="1"/>
      <c r="L2912" s="28">
        <v>3</v>
      </c>
      <c r="M2912" s="31">
        <v>0.15830959999999999</v>
      </c>
      <c r="N2912" s="31">
        <v>1.9739799999999998E-2</v>
      </c>
    </row>
    <row r="2913" spans="1:14" x14ac:dyDescent="0.25">
      <c r="A2913" s="1" t="s">
        <v>222</v>
      </c>
      <c r="B2913" s="1">
        <v>1012785</v>
      </c>
      <c r="C2913" s="1">
        <v>2022</v>
      </c>
      <c r="D2913" s="1" t="s">
        <v>0</v>
      </c>
      <c r="E2913" s="1" t="s">
        <v>1</v>
      </c>
      <c r="F2913" s="1" t="s">
        <v>2</v>
      </c>
      <c r="G2913" s="1" t="s">
        <v>3</v>
      </c>
      <c r="H2913" s="1" t="s">
        <v>8</v>
      </c>
      <c r="I2913" s="1"/>
      <c r="J2913" s="1"/>
      <c r="K2913" s="1"/>
      <c r="L2913" s="28">
        <v>0</v>
      </c>
      <c r="M2913" s="31">
        <v>0</v>
      </c>
      <c r="N2913" s="31">
        <v>0</v>
      </c>
    </row>
    <row r="2914" spans="1:14" x14ac:dyDescent="0.25">
      <c r="A2914" s="1" t="s">
        <v>24214</v>
      </c>
      <c r="B2914" s="1">
        <v>1012787</v>
      </c>
      <c r="C2914" s="1">
        <v>2022</v>
      </c>
      <c r="D2914" s="1" t="s">
        <v>0</v>
      </c>
      <c r="E2914" s="1" t="s">
        <v>1</v>
      </c>
      <c r="F2914" s="1" t="s">
        <v>2</v>
      </c>
      <c r="G2914" s="1" t="s">
        <v>3</v>
      </c>
      <c r="H2914" s="1" t="s">
        <v>7</v>
      </c>
      <c r="I2914" s="1"/>
      <c r="J2914" s="1"/>
      <c r="K2914" s="1"/>
      <c r="L2914" s="28">
        <v>722</v>
      </c>
      <c r="M2914" s="31">
        <v>5.9810539</v>
      </c>
      <c r="N2914" s="31">
        <v>0.52181960000000005</v>
      </c>
    </row>
    <row r="2915" spans="1:14" x14ac:dyDescent="0.25">
      <c r="A2915" s="1" t="s">
        <v>585</v>
      </c>
      <c r="B2915" s="1">
        <v>1012788</v>
      </c>
      <c r="C2915" s="1">
        <v>2022</v>
      </c>
      <c r="D2915" s="1" t="s">
        <v>0</v>
      </c>
      <c r="E2915" s="1" t="s">
        <v>1</v>
      </c>
      <c r="F2915" s="1" t="s">
        <v>25</v>
      </c>
      <c r="G2915" s="1" t="s">
        <v>3</v>
      </c>
      <c r="H2915" s="1" t="s">
        <v>4</v>
      </c>
      <c r="I2915" s="1"/>
      <c r="J2915" s="1"/>
      <c r="K2915" s="1"/>
      <c r="L2915" s="28">
        <v>0</v>
      </c>
      <c r="M2915" s="31">
        <v>0</v>
      </c>
      <c r="N2915" s="31">
        <v>0</v>
      </c>
    </row>
    <row r="2916" spans="1:14" x14ac:dyDescent="0.25">
      <c r="A2916" s="1" t="s">
        <v>585</v>
      </c>
      <c r="B2916" s="1">
        <v>1012788</v>
      </c>
      <c r="C2916" s="1">
        <v>2022</v>
      </c>
      <c r="D2916" s="1" t="s">
        <v>0</v>
      </c>
      <c r="E2916" s="1" t="s">
        <v>1</v>
      </c>
      <c r="F2916" s="1" t="s">
        <v>25</v>
      </c>
      <c r="G2916" s="1" t="s">
        <v>3</v>
      </c>
      <c r="H2916" s="1" t="s">
        <v>7</v>
      </c>
      <c r="I2916" s="1"/>
      <c r="J2916" s="1"/>
      <c r="K2916" s="1"/>
      <c r="L2916" s="28">
        <v>48</v>
      </c>
      <c r="M2916" s="31">
        <v>1.3676499999999999E-2</v>
      </c>
      <c r="N2916" s="31">
        <v>1.9086999999999999E-3</v>
      </c>
    </row>
    <row r="2917" spans="1:14" x14ac:dyDescent="0.25">
      <c r="A2917" s="1" t="s">
        <v>585</v>
      </c>
      <c r="B2917" s="1">
        <v>1012788</v>
      </c>
      <c r="C2917" s="1">
        <v>2022</v>
      </c>
      <c r="D2917" s="1" t="s">
        <v>0</v>
      </c>
      <c r="E2917" s="1" t="s">
        <v>1</v>
      </c>
      <c r="F2917" s="1" t="s">
        <v>25</v>
      </c>
      <c r="G2917" s="1" t="s">
        <v>3</v>
      </c>
      <c r="H2917" s="1" t="s">
        <v>9</v>
      </c>
      <c r="I2917" s="1"/>
      <c r="J2917" s="1"/>
      <c r="K2917" s="1"/>
      <c r="L2917" s="28">
        <v>26</v>
      </c>
      <c r="M2917" s="31">
        <v>9.0712500000000001E-2</v>
      </c>
      <c r="N2917" s="31">
        <v>1.26602E-2</v>
      </c>
    </row>
    <row r="2918" spans="1:14" x14ac:dyDescent="0.25">
      <c r="A2918" s="1" t="s">
        <v>585</v>
      </c>
      <c r="B2918" s="1">
        <v>1012788</v>
      </c>
      <c r="C2918" s="1">
        <v>2022</v>
      </c>
      <c r="D2918" s="1" t="s">
        <v>0</v>
      </c>
      <c r="E2918" s="1" t="s">
        <v>1</v>
      </c>
      <c r="F2918" s="1" t="s">
        <v>25</v>
      </c>
      <c r="G2918" s="1" t="s">
        <v>3</v>
      </c>
      <c r="H2918" s="1" t="s">
        <v>5</v>
      </c>
      <c r="I2918" s="1"/>
      <c r="J2918" s="1"/>
      <c r="K2918" s="1"/>
      <c r="L2918" s="28">
        <v>0</v>
      </c>
      <c r="M2918" s="31">
        <v>0</v>
      </c>
      <c r="N2918" s="31">
        <v>0</v>
      </c>
    </row>
    <row r="2919" spans="1:14" x14ac:dyDescent="0.25">
      <c r="A2919" s="1" t="s">
        <v>585</v>
      </c>
      <c r="B2919" s="1">
        <v>1012788</v>
      </c>
      <c r="C2919" s="1">
        <v>2022</v>
      </c>
      <c r="D2919" s="1" t="s">
        <v>0</v>
      </c>
      <c r="E2919" s="1" t="s">
        <v>1</v>
      </c>
      <c r="F2919" s="1" t="s">
        <v>25</v>
      </c>
      <c r="G2919" s="1" t="s">
        <v>3</v>
      </c>
      <c r="H2919" s="1" t="s">
        <v>6</v>
      </c>
      <c r="I2919" s="1"/>
      <c r="J2919" s="1"/>
      <c r="K2919" s="1"/>
      <c r="L2919" s="28">
        <v>0</v>
      </c>
      <c r="M2919" s="31">
        <v>0</v>
      </c>
      <c r="N2919" s="31">
        <v>0</v>
      </c>
    </row>
    <row r="2920" spans="1:14" x14ac:dyDescent="0.25">
      <c r="A2920" s="1" t="s">
        <v>585</v>
      </c>
      <c r="B2920" s="1">
        <v>1012788</v>
      </c>
      <c r="C2920" s="1">
        <v>2022</v>
      </c>
      <c r="D2920" s="1" t="s">
        <v>0</v>
      </c>
      <c r="E2920" s="1" t="s">
        <v>1</v>
      </c>
      <c r="F2920" s="1" t="s">
        <v>25</v>
      </c>
      <c r="G2920" s="1" t="s">
        <v>3</v>
      </c>
      <c r="H2920" s="1" t="s">
        <v>8</v>
      </c>
      <c r="I2920" s="1"/>
      <c r="J2920" s="1"/>
      <c r="K2920" s="1"/>
      <c r="L2920" s="28">
        <v>0</v>
      </c>
      <c r="M2920" s="31">
        <v>0</v>
      </c>
      <c r="N2920" s="31">
        <v>0</v>
      </c>
    </row>
    <row r="2921" spans="1:14" x14ac:dyDescent="0.25">
      <c r="A2921" s="1" t="s">
        <v>585</v>
      </c>
      <c r="B2921" s="1">
        <v>1012788</v>
      </c>
      <c r="C2921" s="1">
        <v>2022</v>
      </c>
      <c r="D2921" s="1" t="s">
        <v>0</v>
      </c>
      <c r="E2921" s="1" t="s">
        <v>1</v>
      </c>
      <c r="F2921" s="1" t="s">
        <v>25</v>
      </c>
      <c r="G2921" s="1" t="s">
        <v>3</v>
      </c>
      <c r="H2921" s="1" t="s">
        <v>10</v>
      </c>
      <c r="I2921" s="1"/>
      <c r="J2921" s="1"/>
      <c r="K2921" s="1"/>
      <c r="L2921" s="28">
        <v>0</v>
      </c>
      <c r="M2921" s="31">
        <v>0</v>
      </c>
      <c r="N2921" s="31">
        <v>0</v>
      </c>
    </row>
    <row r="2922" spans="1:14" x14ac:dyDescent="0.25">
      <c r="A2922" s="1" t="s">
        <v>764</v>
      </c>
      <c r="B2922" s="1">
        <v>1012794</v>
      </c>
      <c r="C2922" s="1">
        <v>2022</v>
      </c>
      <c r="D2922" s="1" t="s">
        <v>0</v>
      </c>
      <c r="E2922" s="1" t="s">
        <v>1</v>
      </c>
      <c r="F2922" s="1" t="s">
        <v>25</v>
      </c>
      <c r="G2922" s="1" t="s">
        <v>3</v>
      </c>
      <c r="H2922" s="1" t="s">
        <v>7</v>
      </c>
      <c r="I2922" s="1"/>
      <c r="J2922" s="1"/>
      <c r="K2922" s="1"/>
      <c r="L2922" s="28">
        <v>68</v>
      </c>
      <c r="M2922" s="31">
        <v>1.8132089</v>
      </c>
      <c r="N2922" s="31">
        <v>2.5169400000000001E-2</v>
      </c>
    </row>
    <row r="2923" spans="1:14" x14ac:dyDescent="0.25">
      <c r="A2923" s="1" t="s">
        <v>764</v>
      </c>
      <c r="B2923" s="1">
        <v>1012794</v>
      </c>
      <c r="C2923" s="1">
        <v>2022</v>
      </c>
      <c r="D2923" s="1" t="s">
        <v>0</v>
      </c>
      <c r="E2923" s="1" t="s">
        <v>1</v>
      </c>
      <c r="F2923" s="1" t="s">
        <v>25</v>
      </c>
      <c r="G2923" s="1" t="s">
        <v>3</v>
      </c>
      <c r="H2923" s="1" t="s">
        <v>6</v>
      </c>
      <c r="I2923" s="1"/>
      <c r="J2923" s="1"/>
      <c r="K2923" s="1"/>
      <c r="L2923" s="28">
        <v>0</v>
      </c>
      <c r="M2923" s="31">
        <v>0</v>
      </c>
      <c r="N2923" s="31">
        <v>0</v>
      </c>
    </row>
    <row r="2924" spans="1:14" x14ac:dyDescent="0.25">
      <c r="A2924" s="1" t="s">
        <v>764</v>
      </c>
      <c r="B2924" s="1">
        <v>1012794</v>
      </c>
      <c r="C2924" s="1">
        <v>2022</v>
      </c>
      <c r="D2924" s="1" t="s">
        <v>0</v>
      </c>
      <c r="E2924" s="1" t="s">
        <v>1</v>
      </c>
      <c r="F2924" s="1" t="s">
        <v>25</v>
      </c>
      <c r="G2924" s="1" t="s">
        <v>3</v>
      </c>
      <c r="H2924" s="1" t="s">
        <v>4</v>
      </c>
      <c r="I2924" s="1"/>
      <c r="J2924" s="1"/>
      <c r="K2924" s="1"/>
      <c r="L2924" s="28">
        <v>0</v>
      </c>
      <c r="M2924" s="31">
        <v>0</v>
      </c>
      <c r="N2924" s="31">
        <v>0</v>
      </c>
    </row>
    <row r="2925" spans="1:14" x14ac:dyDescent="0.25">
      <c r="A2925" s="1" t="s">
        <v>764</v>
      </c>
      <c r="B2925" s="1">
        <v>1012794</v>
      </c>
      <c r="C2925" s="1">
        <v>2022</v>
      </c>
      <c r="D2925" s="1" t="s">
        <v>0</v>
      </c>
      <c r="E2925" s="1" t="s">
        <v>1</v>
      </c>
      <c r="F2925" s="1" t="s">
        <v>25</v>
      </c>
      <c r="G2925" s="1" t="s">
        <v>3</v>
      </c>
      <c r="H2925" s="1" t="s">
        <v>5</v>
      </c>
      <c r="I2925" s="1"/>
      <c r="J2925" s="1"/>
      <c r="K2925" s="1"/>
      <c r="L2925" s="28">
        <v>0</v>
      </c>
      <c r="M2925" s="31">
        <v>0</v>
      </c>
      <c r="N2925" s="31">
        <v>0</v>
      </c>
    </row>
    <row r="2926" spans="1:14" x14ac:dyDescent="0.25">
      <c r="A2926" s="1" t="s">
        <v>764</v>
      </c>
      <c r="B2926" s="1">
        <v>1012794</v>
      </c>
      <c r="C2926" s="1">
        <v>2022</v>
      </c>
      <c r="D2926" s="1" t="s">
        <v>0</v>
      </c>
      <c r="E2926" s="1" t="s">
        <v>1</v>
      </c>
      <c r="F2926" s="1" t="s">
        <v>25</v>
      </c>
      <c r="G2926" s="1" t="s">
        <v>3</v>
      </c>
      <c r="H2926" s="1" t="s">
        <v>10</v>
      </c>
      <c r="I2926" s="1"/>
      <c r="J2926" s="1"/>
      <c r="K2926" s="1"/>
      <c r="L2926" s="28">
        <v>0</v>
      </c>
      <c r="M2926" s="31">
        <v>0</v>
      </c>
      <c r="N2926" s="31">
        <v>0</v>
      </c>
    </row>
    <row r="2927" spans="1:14" x14ac:dyDescent="0.25">
      <c r="A2927" s="1" t="s">
        <v>764</v>
      </c>
      <c r="B2927" s="1">
        <v>1012794</v>
      </c>
      <c r="C2927" s="1">
        <v>2022</v>
      </c>
      <c r="D2927" s="1" t="s">
        <v>0</v>
      </c>
      <c r="E2927" s="1" t="s">
        <v>1</v>
      </c>
      <c r="F2927" s="1" t="s">
        <v>25</v>
      </c>
      <c r="G2927" s="1" t="s">
        <v>3</v>
      </c>
      <c r="H2927" s="1" t="s">
        <v>8</v>
      </c>
      <c r="I2927" s="1"/>
      <c r="J2927" s="1"/>
      <c r="K2927" s="1"/>
      <c r="L2927" s="28">
        <v>0</v>
      </c>
      <c r="M2927" s="31">
        <v>0</v>
      </c>
      <c r="N2927" s="31">
        <v>0</v>
      </c>
    </row>
    <row r="2928" spans="1:14" x14ac:dyDescent="0.25">
      <c r="A2928" s="1" t="s">
        <v>764</v>
      </c>
      <c r="B2928" s="1">
        <v>1012794</v>
      </c>
      <c r="C2928" s="1">
        <v>2022</v>
      </c>
      <c r="D2928" s="1" t="s">
        <v>0</v>
      </c>
      <c r="E2928" s="1" t="s">
        <v>1</v>
      </c>
      <c r="F2928" s="1" t="s">
        <v>25</v>
      </c>
      <c r="G2928" s="1" t="s">
        <v>3</v>
      </c>
      <c r="H2928" s="1" t="s">
        <v>9</v>
      </c>
      <c r="I2928" s="1"/>
      <c r="J2928" s="1"/>
      <c r="K2928" s="1"/>
      <c r="L2928" s="28">
        <v>0</v>
      </c>
      <c r="M2928" s="31">
        <v>0</v>
      </c>
      <c r="N2928" s="31">
        <v>0</v>
      </c>
    </row>
    <row r="2929" spans="1:14" x14ac:dyDescent="0.25">
      <c r="A2929" s="1" t="s">
        <v>24215</v>
      </c>
      <c r="B2929" s="1">
        <v>1012796</v>
      </c>
      <c r="C2929" s="1">
        <v>2022</v>
      </c>
      <c r="D2929" s="1" t="s">
        <v>0</v>
      </c>
      <c r="E2929" s="1" t="s">
        <v>1</v>
      </c>
      <c r="F2929" s="1" t="s">
        <v>2</v>
      </c>
      <c r="G2929" s="1" t="s">
        <v>3</v>
      </c>
      <c r="H2929" s="1" t="s">
        <v>7</v>
      </c>
      <c r="I2929" s="1"/>
      <c r="J2929" s="1"/>
      <c r="K2929" s="1"/>
      <c r="L2929" s="28">
        <v>489</v>
      </c>
      <c r="M2929" s="31">
        <v>23.753799999999998</v>
      </c>
      <c r="N2929" s="31">
        <v>9.7706999999999997</v>
      </c>
    </row>
    <row r="2930" spans="1:14" x14ac:dyDescent="0.25">
      <c r="A2930" s="1" t="s">
        <v>24216</v>
      </c>
      <c r="B2930" s="1">
        <v>1012797</v>
      </c>
      <c r="C2930" s="1">
        <v>2022</v>
      </c>
      <c r="D2930" s="1" t="s">
        <v>0</v>
      </c>
      <c r="E2930" s="1" t="s">
        <v>1</v>
      </c>
      <c r="F2930" s="1" t="s">
        <v>2</v>
      </c>
      <c r="G2930" s="1" t="s">
        <v>3</v>
      </c>
      <c r="H2930" s="1" t="s">
        <v>7</v>
      </c>
      <c r="I2930" s="1"/>
      <c r="J2930" s="1"/>
      <c r="K2930" s="1"/>
      <c r="L2930" s="28">
        <v>8</v>
      </c>
      <c r="M2930" s="31">
        <v>0.48</v>
      </c>
      <c r="N2930" s="31">
        <v>0</v>
      </c>
    </row>
    <row r="2931" spans="1:14" x14ac:dyDescent="0.25">
      <c r="A2931" s="1" t="s">
        <v>149</v>
      </c>
      <c r="B2931" s="1">
        <v>1012800</v>
      </c>
      <c r="C2931" s="1">
        <v>2022</v>
      </c>
      <c r="D2931" s="1" t="s">
        <v>0</v>
      </c>
      <c r="E2931" s="1" t="s">
        <v>1</v>
      </c>
      <c r="F2931" s="1" t="s">
        <v>2</v>
      </c>
      <c r="G2931" s="1" t="s">
        <v>3</v>
      </c>
      <c r="H2931" s="1" t="s">
        <v>7</v>
      </c>
      <c r="I2931" s="1"/>
      <c r="J2931" s="1"/>
      <c r="K2931" s="1"/>
      <c r="L2931" s="28">
        <v>240</v>
      </c>
      <c r="M2931" s="31">
        <v>0.95972349999999995</v>
      </c>
      <c r="N2931" s="31">
        <v>8.0420999999999999E-3</v>
      </c>
    </row>
    <row r="2932" spans="1:14" x14ac:dyDescent="0.25">
      <c r="A2932" s="1" t="s">
        <v>24217</v>
      </c>
      <c r="B2932" s="1">
        <v>1012804</v>
      </c>
      <c r="C2932" s="1">
        <v>2022</v>
      </c>
      <c r="D2932" s="1" t="s">
        <v>0</v>
      </c>
      <c r="E2932" s="1" t="s">
        <v>1</v>
      </c>
      <c r="F2932" s="1" t="s">
        <v>2</v>
      </c>
      <c r="G2932" s="1" t="s">
        <v>3</v>
      </c>
      <c r="H2932" s="1" t="s">
        <v>7</v>
      </c>
      <c r="I2932" s="1"/>
      <c r="J2932" s="1"/>
      <c r="K2932" s="1"/>
      <c r="L2932" s="28">
        <v>352</v>
      </c>
      <c r="M2932" s="31">
        <v>32.670669400000001</v>
      </c>
      <c r="N2932" s="31">
        <v>2.2561141</v>
      </c>
    </row>
    <row r="2933" spans="1:14" x14ac:dyDescent="0.25">
      <c r="A2933" s="1" t="s">
        <v>24217</v>
      </c>
      <c r="B2933" s="1">
        <v>1012804</v>
      </c>
      <c r="C2933" s="1">
        <v>2022</v>
      </c>
      <c r="D2933" s="1" t="s">
        <v>0</v>
      </c>
      <c r="E2933" s="1" t="s">
        <v>1</v>
      </c>
      <c r="F2933" s="1" t="s">
        <v>2</v>
      </c>
      <c r="G2933" s="1" t="s">
        <v>3</v>
      </c>
      <c r="H2933" s="1" t="s">
        <v>9</v>
      </c>
      <c r="I2933" s="1"/>
      <c r="J2933" s="1"/>
      <c r="K2933" s="1"/>
      <c r="L2933" s="28">
        <v>16</v>
      </c>
      <c r="M2933" s="31">
        <v>1.66006E-2</v>
      </c>
      <c r="N2933" s="31">
        <v>1.1463999999999999E-3</v>
      </c>
    </row>
    <row r="2934" spans="1:14" x14ac:dyDescent="0.25">
      <c r="A2934" s="1" t="s">
        <v>219</v>
      </c>
      <c r="B2934" s="1">
        <v>1012806</v>
      </c>
      <c r="C2934" s="1">
        <v>2022</v>
      </c>
      <c r="D2934" s="1" t="s">
        <v>0</v>
      </c>
      <c r="E2934" s="1" t="s">
        <v>1</v>
      </c>
      <c r="F2934" s="1" t="s">
        <v>2</v>
      </c>
      <c r="G2934" s="1" t="s">
        <v>3</v>
      </c>
      <c r="H2934" s="1" t="s">
        <v>9</v>
      </c>
      <c r="I2934" s="1"/>
      <c r="J2934" s="1"/>
      <c r="K2934" s="1"/>
      <c r="L2934" s="28">
        <v>0</v>
      </c>
      <c r="M2934" s="31">
        <v>0</v>
      </c>
      <c r="N2934" s="31">
        <v>0</v>
      </c>
    </row>
    <row r="2935" spans="1:14" x14ac:dyDescent="0.25">
      <c r="A2935" s="1" t="s">
        <v>219</v>
      </c>
      <c r="B2935" s="1">
        <v>1012806</v>
      </c>
      <c r="C2935" s="1">
        <v>2022</v>
      </c>
      <c r="D2935" s="1" t="s">
        <v>0</v>
      </c>
      <c r="E2935" s="1" t="s">
        <v>1</v>
      </c>
      <c r="F2935" s="1" t="s">
        <v>2</v>
      </c>
      <c r="G2935" s="1" t="s">
        <v>3</v>
      </c>
      <c r="H2935" s="1" t="s">
        <v>6</v>
      </c>
      <c r="I2935" s="1"/>
      <c r="J2935" s="1"/>
      <c r="K2935" s="1"/>
      <c r="L2935" s="28">
        <v>0</v>
      </c>
      <c r="M2935" s="31">
        <v>0</v>
      </c>
      <c r="N2935" s="31">
        <v>0</v>
      </c>
    </row>
    <row r="2936" spans="1:14" x14ac:dyDescent="0.25">
      <c r="A2936" s="1" t="s">
        <v>219</v>
      </c>
      <c r="B2936" s="1">
        <v>1012806</v>
      </c>
      <c r="C2936" s="1">
        <v>2022</v>
      </c>
      <c r="D2936" s="1" t="s">
        <v>0</v>
      </c>
      <c r="E2936" s="1" t="s">
        <v>1</v>
      </c>
      <c r="F2936" s="1" t="s">
        <v>2</v>
      </c>
      <c r="G2936" s="1" t="s">
        <v>3</v>
      </c>
      <c r="H2936" s="1" t="s">
        <v>5</v>
      </c>
      <c r="I2936" s="1"/>
      <c r="J2936" s="1"/>
      <c r="K2936" s="1"/>
      <c r="L2936" s="28">
        <v>0</v>
      </c>
      <c r="M2936" s="31">
        <v>0</v>
      </c>
      <c r="N2936" s="31">
        <v>0</v>
      </c>
    </row>
    <row r="2937" spans="1:14" x14ac:dyDescent="0.25">
      <c r="A2937" s="1" t="s">
        <v>219</v>
      </c>
      <c r="B2937" s="1">
        <v>1012806</v>
      </c>
      <c r="C2937" s="1">
        <v>2022</v>
      </c>
      <c r="D2937" s="1" t="s">
        <v>0</v>
      </c>
      <c r="E2937" s="1" t="s">
        <v>1</v>
      </c>
      <c r="F2937" s="1" t="s">
        <v>2</v>
      </c>
      <c r="G2937" s="1" t="s">
        <v>3</v>
      </c>
      <c r="H2937" s="1" t="s">
        <v>4</v>
      </c>
      <c r="I2937" s="1"/>
      <c r="J2937" s="1"/>
      <c r="K2937" s="1"/>
      <c r="L2937" s="28">
        <v>0</v>
      </c>
      <c r="M2937" s="31">
        <v>0</v>
      </c>
      <c r="N2937" s="31">
        <v>0</v>
      </c>
    </row>
    <row r="2938" spans="1:14" x14ac:dyDescent="0.25">
      <c r="A2938" s="1" t="s">
        <v>219</v>
      </c>
      <c r="B2938" s="1">
        <v>1012806</v>
      </c>
      <c r="C2938" s="1">
        <v>2022</v>
      </c>
      <c r="D2938" s="1" t="s">
        <v>0</v>
      </c>
      <c r="E2938" s="1" t="s">
        <v>1</v>
      </c>
      <c r="F2938" s="1" t="s">
        <v>2</v>
      </c>
      <c r="G2938" s="1" t="s">
        <v>3</v>
      </c>
      <c r="H2938" s="1" t="s">
        <v>8</v>
      </c>
      <c r="I2938" s="1"/>
      <c r="J2938" s="1"/>
      <c r="K2938" s="1"/>
      <c r="L2938" s="28">
        <v>0</v>
      </c>
      <c r="M2938" s="31">
        <v>0</v>
      </c>
      <c r="N2938" s="31">
        <v>0</v>
      </c>
    </row>
    <row r="2939" spans="1:14" x14ac:dyDescent="0.25">
      <c r="A2939" s="1" t="s">
        <v>219</v>
      </c>
      <c r="B2939" s="1">
        <v>1012806</v>
      </c>
      <c r="C2939" s="1">
        <v>2022</v>
      </c>
      <c r="D2939" s="1" t="s">
        <v>0</v>
      </c>
      <c r="E2939" s="1" t="s">
        <v>1</v>
      </c>
      <c r="F2939" s="1" t="s">
        <v>2</v>
      </c>
      <c r="G2939" s="1" t="s">
        <v>3</v>
      </c>
      <c r="H2939" s="1" t="s">
        <v>7</v>
      </c>
      <c r="I2939" s="1"/>
      <c r="J2939" s="1"/>
      <c r="K2939" s="1"/>
      <c r="L2939" s="28">
        <v>1151</v>
      </c>
      <c r="M2939" s="31">
        <v>25.538561699999999</v>
      </c>
      <c r="N2939" s="31">
        <v>0.56170759999999997</v>
      </c>
    </row>
    <row r="2940" spans="1:14" x14ac:dyDescent="0.25">
      <c r="A2940" s="1" t="s">
        <v>219</v>
      </c>
      <c r="B2940" s="1">
        <v>1012806</v>
      </c>
      <c r="C2940" s="1">
        <v>2022</v>
      </c>
      <c r="D2940" s="1" t="s">
        <v>0</v>
      </c>
      <c r="E2940" s="1" t="s">
        <v>1</v>
      </c>
      <c r="F2940" s="1" t="s">
        <v>2</v>
      </c>
      <c r="G2940" s="1" t="s">
        <v>3</v>
      </c>
      <c r="H2940" s="1" t="s">
        <v>10</v>
      </c>
      <c r="I2940" s="1"/>
      <c r="J2940" s="1"/>
      <c r="K2940" s="1"/>
      <c r="L2940" s="28">
        <v>0</v>
      </c>
      <c r="M2940" s="31">
        <v>0</v>
      </c>
      <c r="N2940" s="31">
        <v>0</v>
      </c>
    </row>
    <row r="2941" spans="1:14" x14ac:dyDescent="0.25">
      <c r="A2941" s="1" t="s">
        <v>599</v>
      </c>
      <c r="B2941" s="1">
        <v>1012809</v>
      </c>
      <c r="C2941" s="1">
        <v>2022</v>
      </c>
      <c r="D2941" s="1" t="s">
        <v>0</v>
      </c>
      <c r="E2941" s="1" t="s">
        <v>1</v>
      </c>
      <c r="F2941" s="1" t="s">
        <v>25</v>
      </c>
      <c r="G2941" s="1" t="s">
        <v>3</v>
      </c>
      <c r="H2941" s="1" t="s">
        <v>6</v>
      </c>
      <c r="I2941" s="1"/>
      <c r="J2941" s="1"/>
      <c r="K2941" s="1"/>
      <c r="L2941" s="28">
        <v>0</v>
      </c>
      <c r="M2941" s="31">
        <v>0</v>
      </c>
      <c r="N2941" s="31">
        <v>0</v>
      </c>
    </row>
    <row r="2942" spans="1:14" x14ac:dyDescent="0.25">
      <c r="A2942" s="1" t="s">
        <v>599</v>
      </c>
      <c r="B2942" s="1">
        <v>1012809</v>
      </c>
      <c r="C2942" s="1">
        <v>2022</v>
      </c>
      <c r="D2942" s="1" t="s">
        <v>0</v>
      </c>
      <c r="E2942" s="1" t="s">
        <v>1</v>
      </c>
      <c r="F2942" s="1" t="s">
        <v>25</v>
      </c>
      <c r="G2942" s="1" t="s">
        <v>3</v>
      </c>
      <c r="H2942" s="1" t="s">
        <v>10</v>
      </c>
      <c r="I2942" s="1"/>
      <c r="J2942" s="1"/>
      <c r="K2942" s="1"/>
      <c r="L2942" s="28">
        <v>0</v>
      </c>
      <c r="M2942" s="31">
        <v>0</v>
      </c>
      <c r="N2942" s="31">
        <v>0</v>
      </c>
    </row>
    <row r="2943" spans="1:14" x14ac:dyDescent="0.25">
      <c r="A2943" s="1" t="s">
        <v>599</v>
      </c>
      <c r="B2943" s="1">
        <v>1012809</v>
      </c>
      <c r="C2943" s="1">
        <v>2022</v>
      </c>
      <c r="D2943" s="1" t="s">
        <v>0</v>
      </c>
      <c r="E2943" s="1" t="s">
        <v>1</v>
      </c>
      <c r="F2943" s="1" t="s">
        <v>25</v>
      </c>
      <c r="G2943" s="1" t="s">
        <v>3</v>
      </c>
      <c r="H2943" s="1" t="s">
        <v>4</v>
      </c>
      <c r="I2943" s="1"/>
      <c r="J2943" s="1"/>
      <c r="K2943" s="1"/>
      <c r="L2943" s="28">
        <v>0</v>
      </c>
      <c r="M2943" s="31">
        <v>0</v>
      </c>
      <c r="N2943" s="31">
        <v>0</v>
      </c>
    </row>
    <row r="2944" spans="1:14" x14ac:dyDescent="0.25">
      <c r="A2944" s="1" t="s">
        <v>599</v>
      </c>
      <c r="B2944" s="1">
        <v>1012809</v>
      </c>
      <c r="C2944" s="1">
        <v>2022</v>
      </c>
      <c r="D2944" s="1" t="s">
        <v>0</v>
      </c>
      <c r="E2944" s="1" t="s">
        <v>1</v>
      </c>
      <c r="F2944" s="1" t="s">
        <v>25</v>
      </c>
      <c r="G2944" s="1" t="s">
        <v>3</v>
      </c>
      <c r="H2944" s="1" t="s">
        <v>5</v>
      </c>
      <c r="I2944" s="1"/>
      <c r="J2944" s="1"/>
      <c r="K2944" s="1"/>
      <c r="L2944" s="28">
        <v>0</v>
      </c>
      <c r="M2944" s="31">
        <v>0</v>
      </c>
      <c r="N2944" s="31">
        <v>0</v>
      </c>
    </row>
    <row r="2945" spans="1:14" x14ac:dyDescent="0.25">
      <c r="A2945" s="1" t="s">
        <v>599</v>
      </c>
      <c r="B2945" s="1">
        <v>1012809</v>
      </c>
      <c r="C2945" s="1">
        <v>2022</v>
      </c>
      <c r="D2945" s="1" t="s">
        <v>0</v>
      </c>
      <c r="E2945" s="1" t="s">
        <v>1</v>
      </c>
      <c r="F2945" s="1" t="s">
        <v>25</v>
      </c>
      <c r="G2945" s="1" t="s">
        <v>3</v>
      </c>
      <c r="H2945" s="1" t="s">
        <v>9</v>
      </c>
      <c r="I2945" s="1"/>
      <c r="J2945" s="1"/>
      <c r="K2945" s="1"/>
      <c r="L2945" s="28">
        <v>0</v>
      </c>
      <c r="M2945" s="31">
        <v>0</v>
      </c>
      <c r="N2945" s="31">
        <v>0</v>
      </c>
    </row>
    <row r="2946" spans="1:14" x14ac:dyDescent="0.25">
      <c r="A2946" s="1" t="s">
        <v>599</v>
      </c>
      <c r="B2946" s="1">
        <v>1012809</v>
      </c>
      <c r="C2946" s="1">
        <v>2022</v>
      </c>
      <c r="D2946" s="1" t="s">
        <v>0</v>
      </c>
      <c r="E2946" s="1" t="s">
        <v>1</v>
      </c>
      <c r="F2946" s="1" t="s">
        <v>25</v>
      </c>
      <c r="G2946" s="1" t="s">
        <v>3</v>
      </c>
      <c r="H2946" s="1" t="s">
        <v>8</v>
      </c>
      <c r="I2946" s="1"/>
      <c r="J2946" s="1"/>
      <c r="K2946" s="1"/>
      <c r="L2946" s="28">
        <v>0</v>
      </c>
      <c r="M2946" s="31">
        <v>0</v>
      </c>
      <c r="N2946" s="31">
        <v>0</v>
      </c>
    </row>
    <row r="2947" spans="1:14" x14ac:dyDescent="0.25">
      <c r="A2947" s="1" t="s">
        <v>599</v>
      </c>
      <c r="B2947" s="1">
        <v>1012809</v>
      </c>
      <c r="C2947" s="1">
        <v>2022</v>
      </c>
      <c r="D2947" s="1" t="s">
        <v>0</v>
      </c>
      <c r="E2947" s="1" t="s">
        <v>1</v>
      </c>
      <c r="F2947" s="1" t="s">
        <v>25</v>
      </c>
      <c r="G2947" s="1" t="s">
        <v>3</v>
      </c>
      <c r="H2947" s="1" t="s">
        <v>7</v>
      </c>
      <c r="I2947" s="1"/>
      <c r="J2947" s="1"/>
      <c r="K2947" s="1"/>
      <c r="L2947" s="28">
        <v>46</v>
      </c>
      <c r="M2947" s="31">
        <v>1.7162784</v>
      </c>
      <c r="N2947" s="31">
        <v>2.4268600000000001E-2</v>
      </c>
    </row>
    <row r="2948" spans="1:14" x14ac:dyDescent="0.25">
      <c r="A2948" s="1" t="s">
        <v>24218</v>
      </c>
      <c r="B2948" s="1">
        <v>1012810</v>
      </c>
      <c r="C2948" s="1">
        <v>2022</v>
      </c>
      <c r="D2948" s="1" t="s">
        <v>0</v>
      </c>
      <c r="E2948" s="1" t="s">
        <v>1</v>
      </c>
      <c r="F2948" s="1" t="s">
        <v>2</v>
      </c>
      <c r="G2948" s="1" t="s">
        <v>3</v>
      </c>
      <c r="H2948" s="1" t="s">
        <v>9</v>
      </c>
      <c r="I2948" s="1"/>
      <c r="J2948" s="1"/>
      <c r="K2948" s="1"/>
      <c r="L2948" s="28">
        <v>80</v>
      </c>
      <c r="M2948" s="31">
        <v>2.77</v>
      </c>
      <c r="N2948" s="31">
        <v>0.2</v>
      </c>
    </row>
    <row r="2949" spans="1:14" x14ac:dyDescent="0.25">
      <c r="A2949" s="1" t="s">
        <v>24218</v>
      </c>
      <c r="B2949" s="1">
        <v>1012810</v>
      </c>
      <c r="C2949" s="1">
        <v>2022</v>
      </c>
      <c r="D2949" s="1" t="s">
        <v>0</v>
      </c>
      <c r="E2949" s="1" t="s">
        <v>1</v>
      </c>
      <c r="F2949" s="1" t="s">
        <v>2</v>
      </c>
      <c r="G2949" s="1" t="s">
        <v>3</v>
      </c>
      <c r="H2949" s="1" t="s">
        <v>7</v>
      </c>
      <c r="I2949" s="1"/>
      <c r="J2949" s="1"/>
      <c r="K2949" s="1"/>
      <c r="L2949" s="28">
        <v>939</v>
      </c>
      <c r="M2949" s="31">
        <v>26.54</v>
      </c>
      <c r="N2949" s="31">
        <v>1.8</v>
      </c>
    </row>
    <row r="2950" spans="1:14" x14ac:dyDescent="0.25">
      <c r="A2950" s="1" t="s">
        <v>24219</v>
      </c>
      <c r="B2950" s="1">
        <v>1012811</v>
      </c>
      <c r="C2950" s="1">
        <v>2022</v>
      </c>
      <c r="D2950" s="1" t="s">
        <v>0</v>
      </c>
      <c r="E2950" s="1" t="s">
        <v>1</v>
      </c>
      <c r="F2950" s="1" t="s">
        <v>2</v>
      </c>
      <c r="G2950" s="1" t="s">
        <v>3</v>
      </c>
      <c r="H2950" s="1" t="s">
        <v>7</v>
      </c>
      <c r="I2950" s="1"/>
      <c r="J2950" s="1"/>
      <c r="K2950" s="1"/>
      <c r="L2950" s="28">
        <v>296</v>
      </c>
      <c r="M2950" s="31">
        <v>12.8225813</v>
      </c>
      <c r="N2950" s="31">
        <v>0.42241000000000001</v>
      </c>
    </row>
    <row r="2951" spans="1:14" x14ac:dyDescent="0.25">
      <c r="A2951" s="1" t="s">
        <v>24219</v>
      </c>
      <c r="B2951" s="1">
        <v>1012811</v>
      </c>
      <c r="C2951" s="1">
        <v>2022</v>
      </c>
      <c r="D2951" s="1" t="s">
        <v>0</v>
      </c>
      <c r="E2951" s="1" t="s">
        <v>1</v>
      </c>
      <c r="F2951" s="1" t="s">
        <v>2</v>
      </c>
      <c r="G2951" s="1" t="s">
        <v>3</v>
      </c>
      <c r="H2951" s="1" t="s">
        <v>5</v>
      </c>
      <c r="I2951" s="1"/>
      <c r="J2951" s="1"/>
      <c r="K2951" s="1"/>
      <c r="L2951" s="28">
        <v>0</v>
      </c>
      <c r="M2951" s="31">
        <v>0</v>
      </c>
      <c r="N2951" s="31">
        <v>0</v>
      </c>
    </row>
    <row r="2952" spans="1:14" x14ac:dyDescent="0.25">
      <c r="A2952" s="1" t="s">
        <v>24219</v>
      </c>
      <c r="B2952" s="1">
        <v>1012811</v>
      </c>
      <c r="C2952" s="1">
        <v>2022</v>
      </c>
      <c r="D2952" s="1" t="s">
        <v>0</v>
      </c>
      <c r="E2952" s="1" t="s">
        <v>1</v>
      </c>
      <c r="F2952" s="1" t="s">
        <v>2</v>
      </c>
      <c r="G2952" s="1" t="s">
        <v>3</v>
      </c>
      <c r="H2952" s="1" t="s">
        <v>8</v>
      </c>
      <c r="I2952" s="1"/>
      <c r="J2952" s="1"/>
      <c r="K2952" s="1"/>
      <c r="L2952" s="28">
        <v>0</v>
      </c>
      <c r="M2952" s="31">
        <v>0</v>
      </c>
      <c r="N2952" s="31">
        <v>0</v>
      </c>
    </row>
    <row r="2953" spans="1:14" x14ac:dyDescent="0.25">
      <c r="A2953" s="1" t="s">
        <v>24219</v>
      </c>
      <c r="B2953" s="1">
        <v>1012811</v>
      </c>
      <c r="C2953" s="1">
        <v>2022</v>
      </c>
      <c r="D2953" s="1" t="s">
        <v>0</v>
      </c>
      <c r="E2953" s="1" t="s">
        <v>1</v>
      </c>
      <c r="F2953" s="1" t="s">
        <v>2</v>
      </c>
      <c r="G2953" s="1" t="s">
        <v>3</v>
      </c>
      <c r="H2953" s="1" t="s">
        <v>9</v>
      </c>
      <c r="I2953" s="1"/>
      <c r="J2953" s="1"/>
      <c r="K2953" s="1"/>
      <c r="L2953" s="28">
        <v>0</v>
      </c>
      <c r="M2953" s="31">
        <v>0</v>
      </c>
      <c r="N2953" s="31">
        <v>0</v>
      </c>
    </row>
    <row r="2954" spans="1:14" x14ac:dyDescent="0.25">
      <c r="A2954" s="1" t="s">
        <v>24219</v>
      </c>
      <c r="B2954" s="1">
        <v>1012811</v>
      </c>
      <c r="C2954" s="1">
        <v>2022</v>
      </c>
      <c r="D2954" s="1" t="s">
        <v>0</v>
      </c>
      <c r="E2954" s="1" t="s">
        <v>1</v>
      </c>
      <c r="F2954" s="1" t="s">
        <v>2</v>
      </c>
      <c r="G2954" s="1" t="s">
        <v>3</v>
      </c>
      <c r="H2954" s="1" t="s">
        <v>6</v>
      </c>
      <c r="I2954" s="1"/>
      <c r="J2954" s="1"/>
      <c r="K2954" s="1"/>
      <c r="L2954" s="28">
        <v>0</v>
      </c>
      <c r="M2954" s="31">
        <v>0</v>
      </c>
      <c r="N2954" s="31">
        <v>0</v>
      </c>
    </row>
    <row r="2955" spans="1:14" x14ac:dyDescent="0.25">
      <c r="A2955" s="1" t="s">
        <v>24219</v>
      </c>
      <c r="B2955" s="1">
        <v>1012811</v>
      </c>
      <c r="C2955" s="1">
        <v>2022</v>
      </c>
      <c r="D2955" s="1" t="s">
        <v>0</v>
      </c>
      <c r="E2955" s="1" t="s">
        <v>1</v>
      </c>
      <c r="F2955" s="1" t="s">
        <v>2</v>
      </c>
      <c r="G2955" s="1" t="s">
        <v>3</v>
      </c>
      <c r="H2955" s="1" t="s">
        <v>4</v>
      </c>
      <c r="I2955" s="1"/>
      <c r="J2955" s="1"/>
      <c r="K2955" s="1"/>
      <c r="L2955" s="28">
        <v>0</v>
      </c>
      <c r="M2955" s="31">
        <v>0</v>
      </c>
      <c r="N2955" s="31">
        <v>0</v>
      </c>
    </row>
    <row r="2956" spans="1:14" x14ac:dyDescent="0.25">
      <c r="A2956" s="1" t="s">
        <v>24219</v>
      </c>
      <c r="B2956" s="1">
        <v>1012811</v>
      </c>
      <c r="C2956" s="1">
        <v>2022</v>
      </c>
      <c r="D2956" s="1" t="s">
        <v>0</v>
      </c>
      <c r="E2956" s="1" t="s">
        <v>1</v>
      </c>
      <c r="F2956" s="1" t="s">
        <v>2</v>
      </c>
      <c r="G2956" s="1" t="s">
        <v>3</v>
      </c>
      <c r="H2956" s="1" t="s">
        <v>10</v>
      </c>
      <c r="I2956" s="1"/>
      <c r="J2956" s="1"/>
      <c r="K2956" s="1"/>
      <c r="L2956" s="28">
        <v>0</v>
      </c>
      <c r="M2956" s="31">
        <v>0</v>
      </c>
      <c r="N2956" s="31">
        <v>0</v>
      </c>
    </row>
    <row r="2957" spans="1:14" x14ac:dyDescent="0.25">
      <c r="A2957" s="1" t="s">
        <v>24220</v>
      </c>
      <c r="B2957" s="1">
        <v>1012812</v>
      </c>
      <c r="C2957" s="1">
        <v>2022</v>
      </c>
      <c r="D2957" s="1" t="s">
        <v>0</v>
      </c>
      <c r="E2957" s="1" t="s">
        <v>1</v>
      </c>
      <c r="F2957" s="1" t="s">
        <v>2</v>
      </c>
      <c r="G2957" s="1" t="s">
        <v>3</v>
      </c>
      <c r="H2957" s="1" t="s">
        <v>9</v>
      </c>
      <c r="I2957" s="1"/>
      <c r="J2957" s="1"/>
      <c r="K2957" s="1"/>
      <c r="L2957" s="28">
        <v>478</v>
      </c>
      <c r="M2957" s="31">
        <v>16.542293600000001</v>
      </c>
      <c r="N2957" s="31">
        <v>1.1329747999999999</v>
      </c>
    </row>
    <row r="2958" spans="1:14" x14ac:dyDescent="0.25">
      <c r="A2958" s="1" t="s">
        <v>24220</v>
      </c>
      <c r="B2958" s="1">
        <v>1012812</v>
      </c>
      <c r="C2958" s="1">
        <v>2022</v>
      </c>
      <c r="D2958" s="1" t="s">
        <v>0</v>
      </c>
      <c r="E2958" s="1" t="s">
        <v>1</v>
      </c>
      <c r="F2958" s="1" t="s">
        <v>2</v>
      </c>
      <c r="G2958" s="1" t="s">
        <v>3</v>
      </c>
      <c r="H2958" s="1" t="s">
        <v>4</v>
      </c>
      <c r="I2958" s="1"/>
      <c r="J2958" s="1"/>
      <c r="K2958" s="1"/>
      <c r="L2958" s="28">
        <v>0</v>
      </c>
      <c r="M2958" s="31">
        <v>0</v>
      </c>
      <c r="N2958" s="31">
        <v>0</v>
      </c>
    </row>
    <row r="2959" spans="1:14" x14ac:dyDescent="0.25">
      <c r="A2959" s="1" t="s">
        <v>24220</v>
      </c>
      <c r="B2959" s="1">
        <v>1012812</v>
      </c>
      <c r="C2959" s="1">
        <v>2022</v>
      </c>
      <c r="D2959" s="1" t="s">
        <v>0</v>
      </c>
      <c r="E2959" s="1" t="s">
        <v>1</v>
      </c>
      <c r="F2959" s="1" t="s">
        <v>2</v>
      </c>
      <c r="G2959" s="1" t="s">
        <v>3</v>
      </c>
      <c r="H2959" s="1" t="s">
        <v>8</v>
      </c>
      <c r="I2959" s="1"/>
      <c r="J2959" s="1"/>
      <c r="K2959" s="1"/>
      <c r="L2959" s="28">
        <v>0</v>
      </c>
      <c r="M2959" s="31">
        <v>0</v>
      </c>
      <c r="N2959" s="31">
        <v>0</v>
      </c>
    </row>
    <row r="2960" spans="1:14" x14ac:dyDescent="0.25">
      <c r="A2960" s="1" t="s">
        <v>24220</v>
      </c>
      <c r="B2960" s="1">
        <v>1012812</v>
      </c>
      <c r="C2960" s="1">
        <v>2022</v>
      </c>
      <c r="D2960" s="1" t="s">
        <v>0</v>
      </c>
      <c r="E2960" s="1" t="s">
        <v>1</v>
      </c>
      <c r="F2960" s="1" t="s">
        <v>2</v>
      </c>
      <c r="G2960" s="1" t="s">
        <v>3</v>
      </c>
      <c r="H2960" s="1" t="s">
        <v>6</v>
      </c>
      <c r="I2960" s="1"/>
      <c r="J2960" s="1"/>
      <c r="K2960" s="1"/>
      <c r="L2960" s="28">
        <v>0</v>
      </c>
      <c r="M2960" s="31">
        <v>0</v>
      </c>
      <c r="N2960" s="31">
        <v>0</v>
      </c>
    </row>
    <row r="2961" spans="1:14" x14ac:dyDescent="0.25">
      <c r="A2961" s="1" t="s">
        <v>24220</v>
      </c>
      <c r="B2961" s="1">
        <v>1012812</v>
      </c>
      <c r="C2961" s="1">
        <v>2022</v>
      </c>
      <c r="D2961" s="1" t="s">
        <v>0</v>
      </c>
      <c r="E2961" s="1" t="s">
        <v>1</v>
      </c>
      <c r="F2961" s="1" t="s">
        <v>2</v>
      </c>
      <c r="G2961" s="1" t="s">
        <v>3</v>
      </c>
      <c r="H2961" s="1" t="s">
        <v>5</v>
      </c>
      <c r="I2961" s="1"/>
      <c r="J2961" s="1"/>
      <c r="K2961" s="1"/>
      <c r="L2961" s="28">
        <v>0</v>
      </c>
      <c r="M2961" s="31">
        <v>0</v>
      </c>
      <c r="N2961" s="31">
        <v>0</v>
      </c>
    </row>
    <row r="2962" spans="1:14" x14ac:dyDescent="0.25">
      <c r="A2962" s="1" t="s">
        <v>24220</v>
      </c>
      <c r="B2962" s="1">
        <v>1012812</v>
      </c>
      <c r="C2962" s="1">
        <v>2022</v>
      </c>
      <c r="D2962" s="1" t="s">
        <v>0</v>
      </c>
      <c r="E2962" s="1" t="s">
        <v>1</v>
      </c>
      <c r="F2962" s="1" t="s">
        <v>2</v>
      </c>
      <c r="G2962" s="1" t="s">
        <v>3</v>
      </c>
      <c r="H2962" s="1" t="s">
        <v>10</v>
      </c>
      <c r="I2962" s="1"/>
      <c r="J2962" s="1"/>
      <c r="K2962" s="1"/>
      <c r="L2962" s="28">
        <v>0</v>
      </c>
      <c r="M2962" s="31">
        <v>0</v>
      </c>
      <c r="N2962" s="31">
        <v>0</v>
      </c>
    </row>
    <row r="2963" spans="1:14" x14ac:dyDescent="0.25">
      <c r="A2963" s="1" t="s">
        <v>24220</v>
      </c>
      <c r="B2963" s="1">
        <v>1012812</v>
      </c>
      <c r="C2963" s="1">
        <v>2022</v>
      </c>
      <c r="D2963" s="1" t="s">
        <v>0</v>
      </c>
      <c r="E2963" s="1" t="s">
        <v>1</v>
      </c>
      <c r="F2963" s="1" t="s">
        <v>2</v>
      </c>
      <c r="G2963" s="1" t="s">
        <v>3</v>
      </c>
      <c r="H2963" s="1" t="s">
        <v>7</v>
      </c>
      <c r="I2963" s="1"/>
      <c r="J2963" s="1"/>
      <c r="K2963" s="1"/>
      <c r="L2963" s="28">
        <v>8289</v>
      </c>
      <c r="M2963" s="31">
        <v>234.26703359999999</v>
      </c>
      <c r="N2963" s="31">
        <v>16.0448515</v>
      </c>
    </row>
    <row r="2964" spans="1:14" x14ac:dyDescent="0.25">
      <c r="A2964" s="1" t="s">
        <v>582</v>
      </c>
      <c r="B2964" s="1">
        <v>1012815</v>
      </c>
      <c r="C2964" s="1">
        <v>2022</v>
      </c>
      <c r="D2964" s="1" t="s">
        <v>0</v>
      </c>
      <c r="E2964" s="1" t="s">
        <v>1</v>
      </c>
      <c r="F2964" s="1" t="s">
        <v>25</v>
      </c>
      <c r="G2964" s="1" t="s">
        <v>3</v>
      </c>
      <c r="H2964" s="1" t="s">
        <v>9</v>
      </c>
      <c r="I2964" s="1"/>
      <c r="J2964" s="1"/>
      <c r="K2964" s="1"/>
      <c r="L2964" s="28">
        <v>104</v>
      </c>
      <c r="M2964" s="31">
        <v>12.2491</v>
      </c>
      <c r="N2964" s="31">
        <v>0.87895000000000001</v>
      </c>
    </row>
    <row r="2965" spans="1:14" x14ac:dyDescent="0.25">
      <c r="A2965" s="1" t="s">
        <v>582</v>
      </c>
      <c r="B2965" s="1">
        <v>1012815</v>
      </c>
      <c r="C2965" s="1">
        <v>2022</v>
      </c>
      <c r="D2965" s="1" t="s">
        <v>0</v>
      </c>
      <c r="E2965" s="1" t="s">
        <v>1</v>
      </c>
      <c r="F2965" s="1" t="s">
        <v>25</v>
      </c>
      <c r="G2965" s="1" t="s">
        <v>3</v>
      </c>
      <c r="H2965" s="1" t="s">
        <v>7</v>
      </c>
      <c r="I2965" s="1"/>
      <c r="J2965" s="1"/>
      <c r="K2965" s="1"/>
      <c r="L2965" s="28">
        <v>34</v>
      </c>
      <c r="M2965" s="31">
        <v>15.29792</v>
      </c>
      <c r="N2965" s="31">
        <v>0</v>
      </c>
    </row>
    <row r="2966" spans="1:14" x14ac:dyDescent="0.25">
      <c r="A2966" s="1" t="s">
        <v>582</v>
      </c>
      <c r="B2966" s="1">
        <v>1012815</v>
      </c>
      <c r="C2966" s="1">
        <v>2022</v>
      </c>
      <c r="D2966" s="1" t="s">
        <v>0</v>
      </c>
      <c r="E2966" s="1" t="s">
        <v>1</v>
      </c>
      <c r="F2966" s="1" t="s">
        <v>25</v>
      </c>
      <c r="G2966" s="1" t="s">
        <v>3</v>
      </c>
      <c r="H2966" s="1" t="s">
        <v>6</v>
      </c>
      <c r="I2966" s="1"/>
      <c r="J2966" s="1"/>
      <c r="K2966" s="1"/>
      <c r="L2966" s="28">
        <v>1</v>
      </c>
      <c r="M2966" s="31">
        <v>0.75385999999999997</v>
      </c>
      <c r="N2966" s="31">
        <v>5.4089999999999999E-2</v>
      </c>
    </row>
    <row r="2967" spans="1:14" x14ac:dyDescent="0.25">
      <c r="A2967" s="1" t="s">
        <v>24221</v>
      </c>
      <c r="B2967" s="1">
        <v>1012817</v>
      </c>
      <c r="C2967" s="1">
        <v>2022</v>
      </c>
      <c r="D2967" s="1" t="s">
        <v>0</v>
      </c>
      <c r="E2967" s="1" t="s">
        <v>1</v>
      </c>
      <c r="F2967" s="1" t="s">
        <v>2</v>
      </c>
      <c r="G2967" s="1" t="s">
        <v>3</v>
      </c>
      <c r="H2967" s="1" t="s">
        <v>9</v>
      </c>
      <c r="I2967" s="1"/>
      <c r="J2967" s="1"/>
      <c r="K2967" s="1"/>
      <c r="L2967" s="28">
        <v>1888</v>
      </c>
      <c r="M2967" s="31">
        <v>0.48719459999999998</v>
      </c>
      <c r="N2967" s="31">
        <v>4.0319399999999998E-2</v>
      </c>
    </row>
    <row r="2968" spans="1:14" x14ac:dyDescent="0.25">
      <c r="A2968" s="1" t="s">
        <v>24221</v>
      </c>
      <c r="B2968" s="1">
        <v>1012817</v>
      </c>
      <c r="C2968" s="1">
        <v>2022</v>
      </c>
      <c r="D2968" s="1" t="s">
        <v>0</v>
      </c>
      <c r="E2968" s="1" t="s">
        <v>1</v>
      </c>
      <c r="F2968" s="1" t="s">
        <v>2</v>
      </c>
      <c r="G2968" s="1" t="s">
        <v>3</v>
      </c>
      <c r="H2968" s="1" t="s">
        <v>10</v>
      </c>
      <c r="I2968" s="1"/>
      <c r="J2968" s="1"/>
      <c r="K2968" s="1"/>
      <c r="L2968" s="28">
        <v>142</v>
      </c>
      <c r="M2968" s="31">
        <v>0.78415630000000003</v>
      </c>
      <c r="N2968" s="31">
        <v>6.4895400000000006E-2</v>
      </c>
    </row>
    <row r="2969" spans="1:14" x14ac:dyDescent="0.25">
      <c r="A2969" s="1" t="s">
        <v>24221</v>
      </c>
      <c r="B2969" s="1">
        <v>1012817</v>
      </c>
      <c r="C2969" s="1">
        <v>2022</v>
      </c>
      <c r="D2969" s="1" t="s">
        <v>0</v>
      </c>
      <c r="E2969" s="1" t="s">
        <v>1</v>
      </c>
      <c r="F2969" s="1" t="s">
        <v>2</v>
      </c>
      <c r="G2969" s="1" t="s">
        <v>3</v>
      </c>
      <c r="H2969" s="1" t="s">
        <v>7</v>
      </c>
      <c r="I2969" s="1"/>
      <c r="J2969" s="1"/>
      <c r="K2969" s="1"/>
      <c r="L2969" s="28">
        <v>835</v>
      </c>
      <c r="M2969" s="31">
        <v>16.101309499999999</v>
      </c>
      <c r="N2969" s="31">
        <v>1.3325161000000001</v>
      </c>
    </row>
    <row r="2970" spans="1:14" x14ac:dyDescent="0.25">
      <c r="A2970" s="1" t="s">
        <v>24221</v>
      </c>
      <c r="B2970" s="1">
        <v>1012817</v>
      </c>
      <c r="C2970" s="1">
        <v>2022</v>
      </c>
      <c r="D2970" s="1" t="s">
        <v>0</v>
      </c>
      <c r="E2970" s="1" t="s">
        <v>1</v>
      </c>
      <c r="F2970" s="1" t="s">
        <v>2</v>
      </c>
      <c r="G2970" s="1" t="s">
        <v>3</v>
      </c>
      <c r="H2970" s="1" t="s">
        <v>5</v>
      </c>
      <c r="I2970" s="1"/>
      <c r="J2970" s="1"/>
      <c r="K2970" s="1"/>
      <c r="L2970" s="28">
        <v>40</v>
      </c>
      <c r="M2970" s="31">
        <v>0.2208891</v>
      </c>
      <c r="N2970" s="31">
        <v>1.8280399999999999E-2</v>
      </c>
    </row>
    <row r="2971" spans="1:14" x14ac:dyDescent="0.25">
      <c r="A2971" s="1" t="s">
        <v>24221</v>
      </c>
      <c r="B2971" s="1">
        <v>1012817</v>
      </c>
      <c r="C2971" s="1">
        <v>2022</v>
      </c>
      <c r="D2971" s="1" t="s">
        <v>0</v>
      </c>
      <c r="E2971" s="1" t="s">
        <v>1</v>
      </c>
      <c r="F2971" s="1" t="s">
        <v>2</v>
      </c>
      <c r="G2971" s="1" t="s">
        <v>3</v>
      </c>
      <c r="H2971" s="1" t="s">
        <v>6</v>
      </c>
      <c r="I2971" s="1"/>
      <c r="J2971" s="1"/>
      <c r="K2971" s="1"/>
      <c r="L2971" s="28">
        <v>0</v>
      </c>
      <c r="M2971" s="31">
        <v>0</v>
      </c>
      <c r="N2971" s="31">
        <v>0</v>
      </c>
    </row>
    <row r="2972" spans="1:14" x14ac:dyDescent="0.25">
      <c r="A2972" s="1" t="s">
        <v>24221</v>
      </c>
      <c r="B2972" s="1">
        <v>1012817</v>
      </c>
      <c r="C2972" s="1">
        <v>2022</v>
      </c>
      <c r="D2972" s="1" t="s">
        <v>0</v>
      </c>
      <c r="E2972" s="1" t="s">
        <v>1</v>
      </c>
      <c r="F2972" s="1" t="s">
        <v>2</v>
      </c>
      <c r="G2972" s="1" t="s">
        <v>3</v>
      </c>
      <c r="H2972" s="1" t="s">
        <v>8</v>
      </c>
      <c r="I2972" s="1"/>
      <c r="J2972" s="1"/>
      <c r="K2972" s="1"/>
      <c r="L2972" s="28">
        <v>15</v>
      </c>
      <c r="M2972" s="31">
        <v>9.8855399999999996E-2</v>
      </c>
      <c r="N2972" s="31">
        <v>8.1811000000000002E-3</v>
      </c>
    </row>
    <row r="2973" spans="1:14" x14ac:dyDescent="0.25">
      <c r="A2973" s="1" t="s">
        <v>24222</v>
      </c>
      <c r="B2973" s="1">
        <v>1012819</v>
      </c>
      <c r="C2973" s="1">
        <v>2022</v>
      </c>
      <c r="D2973" s="1" t="s">
        <v>0</v>
      </c>
      <c r="E2973" s="1" t="s">
        <v>1</v>
      </c>
      <c r="F2973" s="1" t="s">
        <v>2</v>
      </c>
      <c r="G2973" s="1" t="s">
        <v>3</v>
      </c>
      <c r="H2973" s="1" t="s">
        <v>5</v>
      </c>
      <c r="I2973" s="1"/>
      <c r="J2973" s="1"/>
      <c r="K2973" s="1"/>
      <c r="L2973" s="28">
        <v>0</v>
      </c>
      <c r="M2973" s="31">
        <v>0</v>
      </c>
      <c r="N2973" s="31">
        <v>0</v>
      </c>
    </row>
    <row r="2974" spans="1:14" x14ac:dyDescent="0.25">
      <c r="A2974" s="1" t="s">
        <v>24222</v>
      </c>
      <c r="B2974" s="1">
        <v>1012819</v>
      </c>
      <c r="C2974" s="1">
        <v>2022</v>
      </c>
      <c r="D2974" s="1" t="s">
        <v>0</v>
      </c>
      <c r="E2974" s="1" t="s">
        <v>1</v>
      </c>
      <c r="F2974" s="1" t="s">
        <v>2</v>
      </c>
      <c r="G2974" s="1" t="s">
        <v>3</v>
      </c>
      <c r="H2974" s="1" t="s">
        <v>6</v>
      </c>
      <c r="I2974" s="1"/>
      <c r="J2974" s="1"/>
      <c r="K2974" s="1"/>
      <c r="L2974" s="28">
        <v>0</v>
      </c>
      <c r="M2974" s="31">
        <v>0</v>
      </c>
      <c r="N2974" s="31">
        <v>0</v>
      </c>
    </row>
    <row r="2975" spans="1:14" x14ac:dyDescent="0.25">
      <c r="A2975" s="1" t="s">
        <v>24222</v>
      </c>
      <c r="B2975" s="1">
        <v>1012819</v>
      </c>
      <c r="C2975" s="1">
        <v>2022</v>
      </c>
      <c r="D2975" s="1" t="s">
        <v>0</v>
      </c>
      <c r="E2975" s="1" t="s">
        <v>1</v>
      </c>
      <c r="F2975" s="1" t="s">
        <v>2</v>
      </c>
      <c r="G2975" s="1" t="s">
        <v>3</v>
      </c>
      <c r="H2975" s="1" t="s">
        <v>7</v>
      </c>
      <c r="I2975" s="1"/>
      <c r="J2975" s="1"/>
      <c r="K2975" s="1"/>
      <c r="L2975" s="28">
        <v>93</v>
      </c>
      <c r="M2975" s="31">
        <v>101.26129109999999</v>
      </c>
      <c r="N2975" s="31">
        <v>25.231619599999998</v>
      </c>
    </row>
    <row r="2976" spans="1:14" x14ac:dyDescent="0.25">
      <c r="A2976" s="1" t="s">
        <v>24222</v>
      </c>
      <c r="B2976" s="1">
        <v>1012819</v>
      </c>
      <c r="C2976" s="1">
        <v>2022</v>
      </c>
      <c r="D2976" s="1" t="s">
        <v>0</v>
      </c>
      <c r="E2976" s="1" t="s">
        <v>1</v>
      </c>
      <c r="F2976" s="1" t="s">
        <v>2</v>
      </c>
      <c r="G2976" s="1" t="s">
        <v>3</v>
      </c>
      <c r="H2976" s="1" t="s">
        <v>8</v>
      </c>
      <c r="I2976" s="1"/>
      <c r="J2976" s="1"/>
      <c r="K2976" s="1"/>
      <c r="L2976" s="28">
        <v>2</v>
      </c>
      <c r="M2976" s="31">
        <v>6.2653577</v>
      </c>
      <c r="N2976" s="31">
        <v>5.9863899999999998E-2</v>
      </c>
    </row>
    <row r="2977" spans="1:14" x14ac:dyDescent="0.25">
      <c r="A2977" s="1" t="s">
        <v>24222</v>
      </c>
      <c r="B2977" s="1">
        <v>1012819</v>
      </c>
      <c r="C2977" s="1">
        <v>2022</v>
      </c>
      <c r="D2977" s="1" t="s">
        <v>0</v>
      </c>
      <c r="E2977" s="1" t="s">
        <v>1</v>
      </c>
      <c r="F2977" s="1" t="s">
        <v>2</v>
      </c>
      <c r="G2977" s="1" t="s">
        <v>3</v>
      </c>
      <c r="H2977" s="1" t="s">
        <v>9</v>
      </c>
      <c r="I2977" s="1"/>
      <c r="J2977" s="1"/>
      <c r="K2977" s="1"/>
      <c r="L2977" s="28">
        <v>0</v>
      </c>
      <c r="M2977" s="31">
        <v>0</v>
      </c>
      <c r="N2977" s="31">
        <v>0</v>
      </c>
    </row>
    <row r="2978" spans="1:14" x14ac:dyDescent="0.25">
      <c r="A2978" s="1" t="s">
        <v>24222</v>
      </c>
      <c r="B2978" s="1">
        <v>1012819</v>
      </c>
      <c r="C2978" s="1">
        <v>2022</v>
      </c>
      <c r="D2978" s="1" t="s">
        <v>0</v>
      </c>
      <c r="E2978" s="1" t="s">
        <v>1</v>
      </c>
      <c r="F2978" s="1" t="s">
        <v>2</v>
      </c>
      <c r="G2978" s="1" t="s">
        <v>3</v>
      </c>
      <c r="H2978" s="1" t="s">
        <v>4</v>
      </c>
      <c r="I2978" s="1"/>
      <c r="J2978" s="1"/>
      <c r="K2978" s="1"/>
      <c r="L2978" s="28">
        <v>1</v>
      </c>
      <c r="M2978" s="31">
        <v>2.4780245999999999</v>
      </c>
      <c r="N2978" s="31">
        <v>0.45886890000000002</v>
      </c>
    </row>
    <row r="2979" spans="1:14" x14ac:dyDescent="0.25">
      <c r="A2979" s="1" t="s">
        <v>24222</v>
      </c>
      <c r="B2979" s="1">
        <v>1012819</v>
      </c>
      <c r="C2979" s="1">
        <v>2022</v>
      </c>
      <c r="D2979" s="1" t="s">
        <v>0</v>
      </c>
      <c r="E2979" s="1" t="s">
        <v>1</v>
      </c>
      <c r="F2979" s="1" t="s">
        <v>2</v>
      </c>
      <c r="G2979" s="1" t="s">
        <v>3</v>
      </c>
      <c r="H2979" s="1" t="s">
        <v>10</v>
      </c>
      <c r="I2979" s="1"/>
      <c r="J2979" s="1"/>
      <c r="K2979" s="1"/>
      <c r="L2979" s="28">
        <v>0</v>
      </c>
      <c r="M2979" s="31">
        <v>0</v>
      </c>
      <c r="N2979" s="31">
        <v>0</v>
      </c>
    </row>
    <row r="2980" spans="1:14" x14ac:dyDescent="0.25">
      <c r="A2980" s="1" t="s">
        <v>629</v>
      </c>
      <c r="B2980" s="1">
        <v>1012826</v>
      </c>
      <c r="C2980" s="1">
        <v>2022</v>
      </c>
      <c r="D2980" s="1" t="s">
        <v>0</v>
      </c>
      <c r="E2980" s="1" t="s">
        <v>1</v>
      </c>
      <c r="F2980" s="1" t="s">
        <v>2</v>
      </c>
      <c r="G2980" s="1" t="s">
        <v>3</v>
      </c>
      <c r="H2980" s="1" t="s">
        <v>9</v>
      </c>
      <c r="I2980" s="1"/>
      <c r="J2980" s="1"/>
      <c r="K2980" s="1"/>
      <c r="L2980" s="28">
        <v>180</v>
      </c>
      <c r="M2980" s="31">
        <v>4.2215699999999998</v>
      </c>
      <c r="N2980" s="31">
        <v>0.41602</v>
      </c>
    </row>
    <row r="2981" spans="1:14" x14ac:dyDescent="0.25">
      <c r="A2981" s="1" t="s">
        <v>629</v>
      </c>
      <c r="B2981" s="1">
        <v>1012826</v>
      </c>
      <c r="C2981" s="1">
        <v>2022</v>
      </c>
      <c r="D2981" s="1" t="s">
        <v>0</v>
      </c>
      <c r="E2981" s="1" t="s">
        <v>1</v>
      </c>
      <c r="F2981" s="1" t="s">
        <v>2</v>
      </c>
      <c r="G2981" s="1" t="s">
        <v>3</v>
      </c>
      <c r="H2981" s="1" t="s">
        <v>8</v>
      </c>
      <c r="I2981" s="1"/>
      <c r="J2981" s="1"/>
      <c r="K2981" s="1"/>
      <c r="L2981" s="28">
        <v>11</v>
      </c>
      <c r="M2981" s="31">
        <v>0.44024999999999997</v>
      </c>
      <c r="N2981" s="31">
        <v>4.3380000000000002E-2</v>
      </c>
    </row>
    <row r="2982" spans="1:14" x14ac:dyDescent="0.25">
      <c r="A2982" s="1" t="s">
        <v>629</v>
      </c>
      <c r="B2982" s="1">
        <v>1012826</v>
      </c>
      <c r="C2982" s="1">
        <v>2022</v>
      </c>
      <c r="D2982" s="1" t="s">
        <v>0</v>
      </c>
      <c r="E2982" s="1" t="s">
        <v>1</v>
      </c>
      <c r="F2982" s="1" t="s">
        <v>2</v>
      </c>
      <c r="G2982" s="1" t="s">
        <v>3</v>
      </c>
      <c r="H2982" s="1" t="s">
        <v>4</v>
      </c>
      <c r="I2982" s="1"/>
      <c r="J2982" s="1"/>
      <c r="K2982" s="1"/>
      <c r="L2982" s="28">
        <v>323</v>
      </c>
      <c r="M2982" s="31">
        <v>14.463889999999999</v>
      </c>
      <c r="N2982" s="31">
        <v>1.4254899999999999</v>
      </c>
    </row>
    <row r="2983" spans="1:14" x14ac:dyDescent="0.25">
      <c r="A2983" s="1" t="s">
        <v>629</v>
      </c>
      <c r="B2983" s="1">
        <v>1012826</v>
      </c>
      <c r="C2983" s="1">
        <v>2022</v>
      </c>
      <c r="D2983" s="1" t="s">
        <v>0</v>
      </c>
      <c r="E2983" s="1" t="s">
        <v>1</v>
      </c>
      <c r="F2983" s="1" t="s">
        <v>2</v>
      </c>
      <c r="G2983" s="1" t="s">
        <v>3</v>
      </c>
      <c r="H2983" s="1" t="s">
        <v>6</v>
      </c>
      <c r="I2983" s="1"/>
      <c r="J2983" s="1"/>
      <c r="K2983" s="1"/>
      <c r="L2983" s="28">
        <v>1</v>
      </c>
      <c r="M2983" s="31">
        <v>7.6289999999999997E-2</v>
      </c>
      <c r="N2983" s="31">
        <v>7.5199999999999998E-3</v>
      </c>
    </row>
    <row r="2984" spans="1:14" x14ac:dyDescent="0.25">
      <c r="A2984" s="1" t="s">
        <v>629</v>
      </c>
      <c r="B2984" s="1">
        <v>1012826</v>
      </c>
      <c r="C2984" s="1">
        <v>2022</v>
      </c>
      <c r="D2984" s="1" t="s">
        <v>0</v>
      </c>
      <c r="E2984" s="1" t="s">
        <v>1</v>
      </c>
      <c r="F2984" s="1" t="s">
        <v>2</v>
      </c>
      <c r="G2984" s="1" t="s">
        <v>3</v>
      </c>
      <c r="H2984" s="1" t="s">
        <v>7</v>
      </c>
      <c r="I2984" s="1"/>
      <c r="J2984" s="1"/>
      <c r="K2984" s="1"/>
      <c r="L2984" s="28">
        <v>354</v>
      </c>
      <c r="M2984" s="31">
        <v>11.369160000000001</v>
      </c>
      <c r="N2984" s="31">
        <v>1.1202700000000001</v>
      </c>
    </row>
    <row r="2985" spans="1:14" x14ac:dyDescent="0.25">
      <c r="A2985" s="1" t="s">
        <v>445</v>
      </c>
      <c r="B2985" s="1">
        <v>1012835</v>
      </c>
      <c r="C2985" s="1">
        <v>2022</v>
      </c>
      <c r="D2985" s="1" t="s">
        <v>0</v>
      </c>
      <c r="E2985" s="1" t="s">
        <v>1</v>
      </c>
      <c r="F2985" s="1" t="s">
        <v>2</v>
      </c>
      <c r="G2985" s="1" t="s">
        <v>3</v>
      </c>
      <c r="H2985" s="1" t="s">
        <v>7</v>
      </c>
      <c r="I2985" s="1"/>
      <c r="J2985" s="1"/>
      <c r="K2985" s="1"/>
      <c r="L2985" s="28">
        <v>853</v>
      </c>
      <c r="M2985" s="31">
        <v>6.56</v>
      </c>
      <c r="N2985" s="31">
        <v>0.2</v>
      </c>
    </row>
    <row r="2986" spans="1:14" x14ac:dyDescent="0.25">
      <c r="A2986" s="1" t="s">
        <v>24223</v>
      </c>
      <c r="B2986" s="1">
        <v>1012845</v>
      </c>
      <c r="C2986" s="1">
        <v>2022</v>
      </c>
      <c r="D2986" s="1" t="s">
        <v>0</v>
      </c>
      <c r="E2986" s="1" t="s">
        <v>1</v>
      </c>
      <c r="F2986" s="1" t="s">
        <v>25</v>
      </c>
      <c r="G2986" s="1" t="s">
        <v>3</v>
      </c>
      <c r="H2986" s="1" t="s">
        <v>7</v>
      </c>
      <c r="I2986" s="1"/>
      <c r="J2986" s="1"/>
      <c r="K2986" s="1"/>
      <c r="L2986" s="28">
        <v>2</v>
      </c>
      <c r="M2986" s="31">
        <v>0.32233195390000002</v>
      </c>
      <c r="N2986" s="31">
        <v>6.6368868000000001E-3</v>
      </c>
    </row>
    <row r="2987" spans="1:14" x14ac:dyDescent="0.25">
      <c r="A2987" s="1" t="s">
        <v>375</v>
      </c>
      <c r="B2987" s="1">
        <v>1012861</v>
      </c>
      <c r="C2987" s="1">
        <v>2022</v>
      </c>
      <c r="D2987" s="1" t="s">
        <v>0</v>
      </c>
      <c r="E2987" s="1" t="s">
        <v>1</v>
      </c>
      <c r="F2987" s="1" t="s">
        <v>2</v>
      </c>
      <c r="G2987" s="1" t="s">
        <v>3</v>
      </c>
      <c r="H2987" s="1" t="s">
        <v>7</v>
      </c>
      <c r="I2987" s="1"/>
      <c r="J2987" s="1"/>
      <c r="K2987" s="1"/>
      <c r="L2987" s="28">
        <v>206</v>
      </c>
      <c r="M2987" s="31">
        <v>8.8999999999999996E-2</v>
      </c>
      <c r="N2987" s="31">
        <v>4.4999999999999998E-2</v>
      </c>
    </row>
    <row r="2988" spans="1:14" x14ac:dyDescent="0.25">
      <c r="A2988" s="1" t="s">
        <v>24224</v>
      </c>
      <c r="B2988" s="1">
        <v>1012897</v>
      </c>
      <c r="C2988" s="1">
        <v>2022</v>
      </c>
      <c r="D2988" s="1" t="s">
        <v>0</v>
      </c>
      <c r="E2988" s="1" t="s">
        <v>1</v>
      </c>
      <c r="F2988" s="1" t="s">
        <v>12</v>
      </c>
      <c r="G2988" s="1" t="s">
        <v>3</v>
      </c>
      <c r="H2988" s="1" t="s">
        <v>7</v>
      </c>
      <c r="I2988" s="1"/>
      <c r="J2988" s="1"/>
      <c r="K2988" s="1"/>
      <c r="L2988" s="28">
        <v>176</v>
      </c>
      <c r="M2988" s="31">
        <v>121.67758000000001</v>
      </c>
      <c r="N2988" s="31">
        <v>3.5088900000000001</v>
      </c>
    </row>
    <row r="2989" spans="1:14" x14ac:dyDescent="0.25">
      <c r="A2989" s="1" t="s">
        <v>1247</v>
      </c>
      <c r="B2989" s="1">
        <v>1012901</v>
      </c>
      <c r="C2989" s="1">
        <v>2022</v>
      </c>
      <c r="D2989" s="1" t="s">
        <v>0</v>
      </c>
      <c r="E2989" s="1" t="s">
        <v>1</v>
      </c>
      <c r="F2989" s="1" t="s">
        <v>25</v>
      </c>
      <c r="G2989" s="1" t="s">
        <v>3</v>
      </c>
      <c r="H2989" s="1" t="s">
        <v>7</v>
      </c>
      <c r="I2989" s="1"/>
      <c r="J2989" s="1"/>
      <c r="K2989" s="1"/>
      <c r="L2989" s="28">
        <v>499</v>
      </c>
      <c r="M2989" s="31">
        <v>0.41364000000000001</v>
      </c>
      <c r="N2989" s="31">
        <v>5.4799999999999996E-3</v>
      </c>
    </row>
    <row r="2990" spans="1:14" x14ac:dyDescent="0.25">
      <c r="A2990" s="1" t="s">
        <v>588</v>
      </c>
      <c r="B2990" s="1">
        <v>1012906</v>
      </c>
      <c r="C2990" s="1">
        <v>2022</v>
      </c>
      <c r="D2990" s="1" t="s">
        <v>0</v>
      </c>
      <c r="E2990" s="1" t="s">
        <v>1</v>
      </c>
      <c r="F2990" s="1" t="s">
        <v>25</v>
      </c>
      <c r="G2990" s="1" t="s">
        <v>3</v>
      </c>
      <c r="H2990" s="1" t="s">
        <v>7</v>
      </c>
      <c r="I2990" s="1"/>
      <c r="J2990" s="1"/>
      <c r="K2990" s="1"/>
      <c r="L2990" s="28">
        <v>68</v>
      </c>
      <c r="M2990" s="31">
        <v>6.2199999999999998E-2</v>
      </c>
      <c r="N2990" s="31">
        <v>2.0000000000000002E-5</v>
      </c>
    </row>
    <row r="2991" spans="1:14" x14ac:dyDescent="0.25">
      <c r="A2991" s="1" t="s">
        <v>849</v>
      </c>
      <c r="B2991" s="1">
        <v>1012908</v>
      </c>
      <c r="C2991" s="1">
        <v>2022</v>
      </c>
      <c r="D2991" s="1" t="s">
        <v>0</v>
      </c>
      <c r="E2991" s="1" t="s">
        <v>1</v>
      </c>
      <c r="F2991" s="1" t="s">
        <v>2</v>
      </c>
      <c r="G2991" s="1" t="s">
        <v>3</v>
      </c>
      <c r="H2991" s="1" t="s">
        <v>5</v>
      </c>
      <c r="I2991" s="1"/>
      <c r="J2991" s="1"/>
      <c r="K2991" s="1"/>
      <c r="L2991" s="28">
        <v>124</v>
      </c>
      <c r="M2991" s="31">
        <v>1.68</v>
      </c>
      <c r="N2991" s="31">
        <v>0.23400000000000001</v>
      </c>
    </row>
    <row r="2992" spans="1:14" x14ac:dyDescent="0.25">
      <c r="A2992" s="1" t="s">
        <v>24225</v>
      </c>
      <c r="B2992" s="1">
        <v>1012913</v>
      </c>
      <c r="C2992" s="1">
        <v>2022</v>
      </c>
      <c r="D2992" s="1" t="s">
        <v>0</v>
      </c>
      <c r="E2992" s="1" t="s">
        <v>1</v>
      </c>
      <c r="F2992" s="1" t="s">
        <v>12</v>
      </c>
      <c r="G2992" s="1" t="s">
        <v>3</v>
      </c>
      <c r="H2992" s="1" t="s">
        <v>7</v>
      </c>
      <c r="I2992" s="1"/>
      <c r="J2992" s="1"/>
      <c r="K2992" s="1"/>
      <c r="L2992" s="28">
        <v>33</v>
      </c>
      <c r="M2992" s="31">
        <v>21.4208736</v>
      </c>
      <c r="N2992" s="31">
        <v>0.61772910000000003</v>
      </c>
    </row>
    <row r="2993" spans="1:14" x14ac:dyDescent="0.25">
      <c r="A2993" s="1" t="s">
        <v>24226</v>
      </c>
      <c r="B2993" s="1">
        <v>1012914</v>
      </c>
      <c r="C2993" s="1">
        <v>2022</v>
      </c>
      <c r="D2993" s="1" t="s">
        <v>0</v>
      </c>
      <c r="E2993" s="1" t="s">
        <v>1</v>
      </c>
      <c r="F2993" s="1" t="s">
        <v>12</v>
      </c>
      <c r="G2993" s="1" t="s">
        <v>3</v>
      </c>
      <c r="H2993" s="1" t="s">
        <v>9</v>
      </c>
      <c r="I2993" s="1"/>
      <c r="J2993" s="1"/>
      <c r="K2993" s="1"/>
      <c r="L2993" s="28">
        <v>1</v>
      </c>
      <c r="M2993" s="31">
        <v>0.45235199999999998</v>
      </c>
      <c r="N2993" s="31">
        <v>1.30448E-2</v>
      </c>
    </row>
    <row r="2994" spans="1:14" x14ac:dyDescent="0.25">
      <c r="A2994" s="1" t="s">
        <v>24226</v>
      </c>
      <c r="B2994" s="1">
        <v>1012914</v>
      </c>
      <c r="C2994" s="1">
        <v>2022</v>
      </c>
      <c r="D2994" s="1" t="s">
        <v>0</v>
      </c>
      <c r="E2994" s="1" t="s">
        <v>1</v>
      </c>
      <c r="F2994" s="1" t="s">
        <v>12</v>
      </c>
      <c r="G2994" s="1" t="s">
        <v>3</v>
      </c>
      <c r="H2994" s="1" t="s">
        <v>7</v>
      </c>
      <c r="I2994" s="1"/>
      <c r="J2994" s="1"/>
      <c r="K2994" s="1"/>
      <c r="L2994" s="28">
        <v>236</v>
      </c>
      <c r="M2994" s="31">
        <v>131.30027519999999</v>
      </c>
      <c r="N2994" s="31">
        <v>3.7864005000000001</v>
      </c>
    </row>
    <row r="2995" spans="1:14" x14ac:dyDescent="0.25">
      <c r="A2995" s="1" t="s">
        <v>24226</v>
      </c>
      <c r="B2995" s="1">
        <v>1012914</v>
      </c>
      <c r="C2995" s="1">
        <v>2022</v>
      </c>
      <c r="D2995" s="1" t="s">
        <v>0</v>
      </c>
      <c r="E2995" s="1" t="s">
        <v>1</v>
      </c>
      <c r="F2995" s="1" t="s">
        <v>12</v>
      </c>
      <c r="G2995" s="1" t="s">
        <v>3</v>
      </c>
      <c r="H2995" s="1" t="s">
        <v>8</v>
      </c>
      <c r="I2995" s="1"/>
      <c r="J2995" s="1"/>
      <c r="K2995" s="1"/>
      <c r="L2995" s="28">
        <v>1</v>
      </c>
      <c r="M2995" s="31">
        <v>0.67123200000000005</v>
      </c>
      <c r="N2995" s="31">
        <v>1.93568E-2</v>
      </c>
    </row>
    <row r="2996" spans="1:14" x14ac:dyDescent="0.25">
      <c r="A2996" s="1" t="s">
        <v>24226</v>
      </c>
      <c r="B2996" s="1">
        <v>1012914</v>
      </c>
      <c r="C2996" s="1">
        <v>2022</v>
      </c>
      <c r="D2996" s="1" t="s">
        <v>0</v>
      </c>
      <c r="E2996" s="1" t="s">
        <v>1</v>
      </c>
      <c r="F2996" s="1" t="s">
        <v>12</v>
      </c>
      <c r="G2996" s="1" t="s">
        <v>3</v>
      </c>
      <c r="H2996" s="1" t="s">
        <v>10</v>
      </c>
      <c r="I2996" s="1"/>
      <c r="J2996" s="1"/>
      <c r="K2996" s="1"/>
      <c r="L2996" s="28">
        <v>4</v>
      </c>
      <c r="M2996" s="31">
        <v>98.498553599999994</v>
      </c>
      <c r="N2996" s="31">
        <v>2.8404736000000002</v>
      </c>
    </row>
    <row r="2997" spans="1:14" x14ac:dyDescent="0.25">
      <c r="A2997" s="1" t="s">
        <v>24227</v>
      </c>
      <c r="B2997" s="1">
        <v>1012915</v>
      </c>
      <c r="C2997" s="1">
        <v>2022</v>
      </c>
      <c r="D2997" s="1" t="s">
        <v>0</v>
      </c>
      <c r="E2997" s="1" t="s">
        <v>1</v>
      </c>
      <c r="F2997" s="1" t="s">
        <v>12</v>
      </c>
      <c r="G2997" s="1" t="s">
        <v>3</v>
      </c>
      <c r="H2997" s="1" t="s">
        <v>7</v>
      </c>
      <c r="I2997" s="1"/>
      <c r="J2997" s="1"/>
      <c r="K2997" s="1"/>
      <c r="L2997" s="28">
        <v>61</v>
      </c>
      <c r="M2997" s="31">
        <v>43.029801599999999</v>
      </c>
      <c r="N2997" s="31">
        <v>1.2408813000000001</v>
      </c>
    </row>
    <row r="2998" spans="1:14" x14ac:dyDescent="0.25">
      <c r="A2998" s="1" t="s">
        <v>24227</v>
      </c>
      <c r="B2998" s="1">
        <v>1012915</v>
      </c>
      <c r="C2998" s="1">
        <v>2022</v>
      </c>
      <c r="D2998" s="1" t="s">
        <v>0</v>
      </c>
      <c r="E2998" s="1" t="s">
        <v>1</v>
      </c>
      <c r="F2998" s="1" t="s">
        <v>12</v>
      </c>
      <c r="G2998" s="1" t="s">
        <v>3</v>
      </c>
      <c r="H2998" s="1" t="s">
        <v>8</v>
      </c>
      <c r="I2998" s="1"/>
      <c r="J2998" s="1"/>
      <c r="K2998" s="1"/>
      <c r="L2998" s="28">
        <v>12</v>
      </c>
      <c r="M2998" s="31">
        <v>6.2005055999999996</v>
      </c>
      <c r="N2998" s="31">
        <v>0.17880840000000001</v>
      </c>
    </row>
    <row r="2999" spans="1:14" x14ac:dyDescent="0.25">
      <c r="A2999" s="1" t="s">
        <v>24227</v>
      </c>
      <c r="B2999" s="1">
        <v>1012915</v>
      </c>
      <c r="C2999" s="1">
        <v>2022</v>
      </c>
      <c r="D2999" s="1" t="s">
        <v>0</v>
      </c>
      <c r="E2999" s="1" t="s">
        <v>1</v>
      </c>
      <c r="F2999" s="1" t="s">
        <v>12</v>
      </c>
      <c r="G2999" s="1" t="s">
        <v>3</v>
      </c>
      <c r="H2999" s="1" t="s">
        <v>4</v>
      </c>
      <c r="I2999" s="1"/>
      <c r="J2999" s="1"/>
      <c r="K2999" s="1"/>
      <c r="L2999" s="28">
        <v>7</v>
      </c>
      <c r="M2999" s="31">
        <v>7.219392</v>
      </c>
      <c r="N2999" s="31">
        <v>0.20819080000000001</v>
      </c>
    </row>
    <row r="3000" spans="1:14" x14ac:dyDescent="0.25">
      <c r="A3000" s="1" t="s">
        <v>24227</v>
      </c>
      <c r="B3000" s="1">
        <v>1012915</v>
      </c>
      <c r="C3000" s="1">
        <v>2022</v>
      </c>
      <c r="D3000" s="1" t="s">
        <v>0</v>
      </c>
      <c r="E3000" s="1" t="s">
        <v>1</v>
      </c>
      <c r="F3000" s="1" t="s">
        <v>12</v>
      </c>
      <c r="G3000" s="1" t="s">
        <v>3</v>
      </c>
      <c r="H3000" s="1" t="s">
        <v>6</v>
      </c>
      <c r="I3000" s="1"/>
      <c r="J3000" s="1"/>
      <c r="K3000" s="1"/>
      <c r="L3000" s="28">
        <v>2</v>
      </c>
      <c r="M3000" s="31">
        <v>5.0652461999999998</v>
      </c>
      <c r="N3000" s="31">
        <v>0.14607010000000001</v>
      </c>
    </row>
    <row r="3001" spans="1:14" x14ac:dyDescent="0.25">
      <c r="A3001" s="1" t="s">
        <v>24227</v>
      </c>
      <c r="B3001" s="1">
        <v>1012915</v>
      </c>
      <c r="C3001" s="1">
        <v>2022</v>
      </c>
      <c r="D3001" s="1" t="s">
        <v>0</v>
      </c>
      <c r="E3001" s="1" t="s">
        <v>1</v>
      </c>
      <c r="F3001" s="1" t="s">
        <v>12</v>
      </c>
      <c r="G3001" s="1" t="s">
        <v>3</v>
      </c>
      <c r="H3001" s="1" t="s">
        <v>9</v>
      </c>
      <c r="I3001" s="1"/>
      <c r="J3001" s="1"/>
      <c r="K3001" s="1"/>
      <c r="L3001" s="28">
        <v>6</v>
      </c>
      <c r="M3001" s="31">
        <v>8.8779552000000006</v>
      </c>
      <c r="N3001" s="31">
        <v>0.25602000000000003</v>
      </c>
    </row>
    <row r="3002" spans="1:14" x14ac:dyDescent="0.25">
      <c r="A3002" s="1" t="s">
        <v>24228</v>
      </c>
      <c r="B3002" s="1">
        <v>1012916</v>
      </c>
      <c r="C3002" s="1">
        <v>2022</v>
      </c>
      <c r="D3002" s="1" t="s">
        <v>0</v>
      </c>
      <c r="E3002" s="1" t="s">
        <v>1</v>
      </c>
      <c r="F3002" s="1" t="s">
        <v>12</v>
      </c>
      <c r="G3002" s="1" t="s">
        <v>3</v>
      </c>
      <c r="H3002" s="1" t="s">
        <v>7</v>
      </c>
      <c r="I3002" s="1"/>
      <c r="J3002" s="1"/>
      <c r="K3002" s="1"/>
      <c r="L3002" s="28">
        <v>71</v>
      </c>
      <c r="M3002" s="31">
        <v>42.4714752</v>
      </c>
      <c r="N3002" s="31">
        <v>1.2247805</v>
      </c>
    </row>
    <row r="3003" spans="1:14" x14ac:dyDescent="0.25">
      <c r="A3003" s="1" t="s">
        <v>864</v>
      </c>
      <c r="B3003" s="1">
        <v>1012920</v>
      </c>
      <c r="C3003" s="1">
        <v>2022</v>
      </c>
      <c r="D3003" s="1" t="s">
        <v>0</v>
      </c>
      <c r="E3003" s="1" t="s">
        <v>1</v>
      </c>
      <c r="F3003" s="1" t="s">
        <v>12</v>
      </c>
      <c r="G3003" s="1" t="s">
        <v>3</v>
      </c>
      <c r="H3003" s="1" t="s">
        <v>4</v>
      </c>
      <c r="I3003" s="1"/>
      <c r="J3003" s="1"/>
      <c r="K3003" s="1"/>
      <c r="L3003" s="28">
        <v>1</v>
      </c>
      <c r="M3003" s="31">
        <v>0.24388789999999999</v>
      </c>
      <c r="N3003" s="31">
        <v>1.4532E-3</v>
      </c>
    </row>
    <row r="3004" spans="1:14" x14ac:dyDescent="0.25">
      <c r="A3004" s="1" t="s">
        <v>864</v>
      </c>
      <c r="B3004" s="1">
        <v>1012920</v>
      </c>
      <c r="C3004" s="1">
        <v>2022</v>
      </c>
      <c r="D3004" s="1" t="s">
        <v>0</v>
      </c>
      <c r="E3004" s="1" t="s">
        <v>1</v>
      </c>
      <c r="F3004" s="1" t="s">
        <v>12</v>
      </c>
      <c r="G3004" s="1" t="s">
        <v>3</v>
      </c>
      <c r="H3004" s="1" t="s">
        <v>5</v>
      </c>
      <c r="I3004" s="1"/>
      <c r="J3004" s="1"/>
      <c r="K3004" s="1"/>
      <c r="L3004" s="28">
        <v>1</v>
      </c>
      <c r="M3004" s="31">
        <v>0.1022295</v>
      </c>
      <c r="N3004" s="31">
        <v>6.0910000000000001E-4</v>
      </c>
    </row>
    <row r="3005" spans="1:14" x14ac:dyDescent="0.25">
      <c r="A3005" s="1" t="s">
        <v>864</v>
      </c>
      <c r="B3005" s="1">
        <v>1012920</v>
      </c>
      <c r="C3005" s="1">
        <v>2022</v>
      </c>
      <c r="D3005" s="1" t="s">
        <v>0</v>
      </c>
      <c r="E3005" s="1" t="s">
        <v>1</v>
      </c>
      <c r="F3005" s="1" t="s">
        <v>12</v>
      </c>
      <c r="G3005" s="1" t="s">
        <v>3</v>
      </c>
      <c r="H3005" s="1" t="s">
        <v>7</v>
      </c>
      <c r="I3005" s="1"/>
      <c r="J3005" s="1"/>
      <c r="K3005" s="1"/>
      <c r="L3005" s="28">
        <v>68</v>
      </c>
      <c r="M3005" s="31">
        <v>14.689652600000001</v>
      </c>
      <c r="N3005" s="31">
        <v>8.7526900000000005E-2</v>
      </c>
    </row>
    <row r="3006" spans="1:14" x14ac:dyDescent="0.25">
      <c r="A3006" s="1" t="s">
        <v>864</v>
      </c>
      <c r="B3006" s="1">
        <v>1012920</v>
      </c>
      <c r="C3006" s="1">
        <v>2022</v>
      </c>
      <c r="D3006" s="1" t="s">
        <v>0</v>
      </c>
      <c r="E3006" s="1" t="s">
        <v>1</v>
      </c>
      <c r="F3006" s="1" t="s">
        <v>12</v>
      </c>
      <c r="G3006" s="1" t="s">
        <v>3</v>
      </c>
      <c r="H3006" s="1" t="s">
        <v>8</v>
      </c>
      <c r="I3006" s="1"/>
      <c r="J3006" s="1"/>
      <c r="K3006" s="1"/>
      <c r="L3006" s="28">
        <v>1</v>
      </c>
      <c r="M3006" s="31">
        <v>0.56663350000000001</v>
      </c>
      <c r="N3006" s="31">
        <v>3.3762000000000002E-3</v>
      </c>
    </row>
    <row r="3007" spans="1:14" x14ac:dyDescent="0.25">
      <c r="A3007" s="1" t="s">
        <v>809</v>
      </c>
      <c r="B3007" s="1">
        <v>1012921</v>
      </c>
      <c r="C3007" s="1">
        <v>2022</v>
      </c>
      <c r="D3007" s="1" t="s">
        <v>0</v>
      </c>
      <c r="E3007" s="1" t="s">
        <v>1</v>
      </c>
      <c r="F3007" s="1" t="s">
        <v>12</v>
      </c>
      <c r="G3007" s="1" t="s">
        <v>3</v>
      </c>
      <c r="H3007" s="1" t="s">
        <v>5</v>
      </c>
      <c r="I3007" s="1"/>
      <c r="J3007" s="1"/>
      <c r="K3007" s="1"/>
      <c r="L3007" s="28">
        <v>2</v>
      </c>
      <c r="M3007" s="31">
        <v>55.353320799999999</v>
      </c>
      <c r="N3007" s="31">
        <v>0.3275884</v>
      </c>
    </row>
    <row r="3008" spans="1:14" x14ac:dyDescent="0.25">
      <c r="A3008" s="1" t="s">
        <v>809</v>
      </c>
      <c r="B3008" s="1">
        <v>1012921</v>
      </c>
      <c r="C3008" s="1">
        <v>2022</v>
      </c>
      <c r="D3008" s="1" t="s">
        <v>0</v>
      </c>
      <c r="E3008" s="1" t="s">
        <v>1</v>
      </c>
      <c r="F3008" s="1" t="s">
        <v>12</v>
      </c>
      <c r="G3008" s="1" t="s">
        <v>3</v>
      </c>
      <c r="H3008" s="1" t="s">
        <v>8</v>
      </c>
      <c r="I3008" s="1"/>
      <c r="J3008" s="1"/>
      <c r="K3008" s="1"/>
      <c r="L3008" s="28">
        <v>1</v>
      </c>
      <c r="M3008" s="31">
        <v>0.59757539999999998</v>
      </c>
      <c r="N3008" s="31">
        <v>3.5365000000000001E-3</v>
      </c>
    </row>
    <row r="3009" spans="1:14" x14ac:dyDescent="0.25">
      <c r="A3009" s="1" t="s">
        <v>809</v>
      </c>
      <c r="B3009" s="1">
        <v>1012921</v>
      </c>
      <c r="C3009" s="1">
        <v>2022</v>
      </c>
      <c r="D3009" s="1" t="s">
        <v>0</v>
      </c>
      <c r="E3009" s="1" t="s">
        <v>1</v>
      </c>
      <c r="F3009" s="1" t="s">
        <v>12</v>
      </c>
      <c r="G3009" s="1" t="s">
        <v>3</v>
      </c>
      <c r="H3009" s="1" t="s">
        <v>7</v>
      </c>
      <c r="I3009" s="1"/>
      <c r="J3009" s="1"/>
      <c r="K3009" s="1"/>
      <c r="L3009" s="28">
        <v>59</v>
      </c>
      <c r="M3009" s="31">
        <v>15.4599001</v>
      </c>
      <c r="N3009" s="31">
        <v>9.14938E-2</v>
      </c>
    </row>
    <row r="3010" spans="1:14" x14ac:dyDescent="0.25">
      <c r="A3010" s="1" t="s">
        <v>269</v>
      </c>
      <c r="B3010" s="1">
        <v>1012923</v>
      </c>
      <c r="C3010" s="1">
        <v>2022</v>
      </c>
      <c r="D3010" s="1" t="s">
        <v>0</v>
      </c>
      <c r="E3010" s="1" t="s">
        <v>1</v>
      </c>
      <c r="F3010" s="1" t="s">
        <v>12</v>
      </c>
      <c r="G3010" s="1" t="s">
        <v>3</v>
      </c>
      <c r="H3010" s="1" t="s">
        <v>8</v>
      </c>
      <c r="I3010" s="1"/>
      <c r="J3010" s="1"/>
      <c r="K3010" s="1"/>
      <c r="L3010" s="28">
        <v>4</v>
      </c>
      <c r="M3010" s="31">
        <v>1.8736664000000001</v>
      </c>
      <c r="N3010" s="31">
        <v>1.10855E-2</v>
      </c>
    </row>
    <row r="3011" spans="1:14" x14ac:dyDescent="0.25">
      <c r="A3011" s="1" t="s">
        <v>269</v>
      </c>
      <c r="B3011" s="1">
        <v>1012923</v>
      </c>
      <c r="C3011" s="1">
        <v>2022</v>
      </c>
      <c r="D3011" s="1" t="s">
        <v>0</v>
      </c>
      <c r="E3011" s="1" t="s">
        <v>1</v>
      </c>
      <c r="F3011" s="1" t="s">
        <v>12</v>
      </c>
      <c r="G3011" s="1" t="s">
        <v>3</v>
      </c>
      <c r="H3011" s="1" t="s">
        <v>7</v>
      </c>
      <c r="I3011" s="1"/>
      <c r="J3011" s="1"/>
      <c r="K3011" s="1"/>
      <c r="L3011" s="28">
        <v>80</v>
      </c>
      <c r="M3011" s="31">
        <v>42.805234300000002</v>
      </c>
      <c r="N3011" s="31">
        <v>0.25325520000000001</v>
      </c>
    </row>
    <row r="3012" spans="1:14" x14ac:dyDescent="0.25">
      <c r="A3012" s="1" t="s">
        <v>24229</v>
      </c>
      <c r="B3012" s="1">
        <v>1012929</v>
      </c>
      <c r="C3012" s="1">
        <v>2022</v>
      </c>
      <c r="D3012" s="1" t="s">
        <v>0</v>
      </c>
      <c r="E3012" s="1" t="s">
        <v>1</v>
      </c>
      <c r="F3012" s="1" t="s">
        <v>12</v>
      </c>
      <c r="G3012" s="1" t="s">
        <v>3</v>
      </c>
      <c r="H3012" s="1" t="s">
        <v>7</v>
      </c>
      <c r="I3012" s="1"/>
      <c r="J3012" s="1"/>
      <c r="K3012" s="1"/>
      <c r="L3012" s="28">
        <v>19</v>
      </c>
      <c r="M3012" s="31">
        <v>8.3139743999999993</v>
      </c>
      <c r="N3012" s="31">
        <v>0.2397561</v>
      </c>
    </row>
    <row r="3013" spans="1:14" x14ac:dyDescent="0.25">
      <c r="A3013" s="1" t="s">
        <v>678</v>
      </c>
      <c r="B3013" s="1">
        <v>1012931</v>
      </c>
      <c r="C3013" s="1">
        <v>2022</v>
      </c>
      <c r="D3013" s="1" t="s">
        <v>0</v>
      </c>
      <c r="E3013" s="1" t="s">
        <v>1</v>
      </c>
      <c r="F3013" s="1" t="s">
        <v>12</v>
      </c>
      <c r="G3013" s="1" t="s">
        <v>3</v>
      </c>
      <c r="H3013" s="1" t="s">
        <v>7</v>
      </c>
      <c r="I3013" s="1"/>
      <c r="J3013" s="1"/>
      <c r="K3013" s="1"/>
      <c r="L3013" s="28">
        <v>6</v>
      </c>
      <c r="M3013" s="31">
        <v>4.9499712000000002</v>
      </c>
      <c r="N3013" s="31">
        <v>0.14274590000000001</v>
      </c>
    </row>
    <row r="3014" spans="1:14" x14ac:dyDescent="0.25">
      <c r="A3014" s="1" t="s">
        <v>678</v>
      </c>
      <c r="B3014" s="1">
        <v>1012931</v>
      </c>
      <c r="C3014" s="1">
        <v>2022</v>
      </c>
      <c r="D3014" s="1" t="s">
        <v>0</v>
      </c>
      <c r="E3014" s="1" t="s">
        <v>1</v>
      </c>
      <c r="F3014" s="1" t="s">
        <v>12</v>
      </c>
      <c r="G3014" s="1" t="s">
        <v>3</v>
      </c>
      <c r="H3014" s="1" t="s">
        <v>4</v>
      </c>
      <c r="I3014" s="1"/>
      <c r="J3014" s="1"/>
      <c r="K3014" s="1"/>
      <c r="L3014" s="28">
        <v>3</v>
      </c>
      <c r="M3014" s="31">
        <v>0.88755839999999997</v>
      </c>
      <c r="N3014" s="31">
        <v>2.5595199999999999E-2</v>
      </c>
    </row>
    <row r="3015" spans="1:14" x14ac:dyDescent="0.25">
      <c r="A3015" s="1" t="s">
        <v>295</v>
      </c>
      <c r="B3015" s="1">
        <v>1012943</v>
      </c>
      <c r="C3015" s="1">
        <v>2022</v>
      </c>
      <c r="D3015" s="1" t="s">
        <v>0</v>
      </c>
      <c r="E3015" s="1" t="s">
        <v>1</v>
      </c>
      <c r="F3015" s="1" t="s">
        <v>12</v>
      </c>
      <c r="G3015" s="1" t="s">
        <v>3</v>
      </c>
      <c r="H3015" s="1" t="s">
        <v>8</v>
      </c>
      <c r="I3015" s="1"/>
      <c r="J3015" s="1"/>
      <c r="K3015" s="1"/>
      <c r="L3015" s="28">
        <v>0</v>
      </c>
      <c r="M3015" s="31">
        <v>0</v>
      </c>
      <c r="N3015" s="31">
        <v>0</v>
      </c>
    </row>
    <row r="3016" spans="1:14" x14ac:dyDescent="0.25">
      <c r="A3016" s="1" t="s">
        <v>295</v>
      </c>
      <c r="B3016" s="1">
        <v>1012943</v>
      </c>
      <c r="C3016" s="1">
        <v>2022</v>
      </c>
      <c r="D3016" s="1" t="s">
        <v>0</v>
      </c>
      <c r="E3016" s="1" t="s">
        <v>1</v>
      </c>
      <c r="F3016" s="1" t="s">
        <v>12</v>
      </c>
      <c r="G3016" s="1" t="s">
        <v>3</v>
      </c>
      <c r="H3016" s="1" t="s">
        <v>5</v>
      </c>
      <c r="I3016" s="1"/>
      <c r="J3016" s="1"/>
      <c r="K3016" s="1"/>
      <c r="L3016" s="28">
        <v>3</v>
      </c>
      <c r="M3016" s="31">
        <v>0.17</v>
      </c>
      <c r="N3016" s="31">
        <v>0</v>
      </c>
    </row>
    <row r="3017" spans="1:14" x14ac:dyDescent="0.25">
      <c r="A3017" s="1" t="s">
        <v>295</v>
      </c>
      <c r="B3017" s="1">
        <v>1012943</v>
      </c>
      <c r="C3017" s="1">
        <v>2022</v>
      </c>
      <c r="D3017" s="1" t="s">
        <v>0</v>
      </c>
      <c r="E3017" s="1" t="s">
        <v>1</v>
      </c>
      <c r="F3017" s="1" t="s">
        <v>12</v>
      </c>
      <c r="G3017" s="1" t="s">
        <v>3</v>
      </c>
      <c r="H3017" s="1" t="s">
        <v>9</v>
      </c>
      <c r="I3017" s="1"/>
      <c r="J3017" s="1"/>
      <c r="K3017" s="1"/>
      <c r="L3017" s="28">
        <v>0</v>
      </c>
      <c r="M3017" s="31">
        <v>0</v>
      </c>
      <c r="N3017" s="31">
        <v>0</v>
      </c>
    </row>
    <row r="3018" spans="1:14" x14ac:dyDescent="0.25">
      <c r="A3018" s="1" t="s">
        <v>295</v>
      </c>
      <c r="B3018" s="1">
        <v>1012943</v>
      </c>
      <c r="C3018" s="1">
        <v>2022</v>
      </c>
      <c r="D3018" s="1" t="s">
        <v>0</v>
      </c>
      <c r="E3018" s="1" t="s">
        <v>1</v>
      </c>
      <c r="F3018" s="1" t="s">
        <v>12</v>
      </c>
      <c r="G3018" s="1" t="s">
        <v>3</v>
      </c>
      <c r="H3018" s="1" t="s">
        <v>4</v>
      </c>
      <c r="I3018" s="1"/>
      <c r="J3018" s="1"/>
      <c r="K3018" s="1"/>
      <c r="L3018" s="28">
        <v>0</v>
      </c>
      <c r="M3018" s="31">
        <v>0</v>
      </c>
      <c r="N3018" s="31">
        <v>0</v>
      </c>
    </row>
    <row r="3019" spans="1:14" x14ac:dyDescent="0.25">
      <c r="A3019" s="1" t="s">
        <v>295</v>
      </c>
      <c r="B3019" s="1">
        <v>1012943</v>
      </c>
      <c r="C3019" s="1">
        <v>2022</v>
      </c>
      <c r="D3019" s="1" t="s">
        <v>0</v>
      </c>
      <c r="E3019" s="1" t="s">
        <v>1</v>
      </c>
      <c r="F3019" s="1" t="s">
        <v>12</v>
      </c>
      <c r="G3019" s="1" t="s">
        <v>3</v>
      </c>
      <c r="H3019" s="1" t="s">
        <v>10</v>
      </c>
      <c r="I3019" s="1"/>
      <c r="J3019" s="1"/>
      <c r="K3019" s="1"/>
      <c r="L3019" s="28">
        <v>0</v>
      </c>
      <c r="M3019" s="31">
        <v>0</v>
      </c>
      <c r="N3019" s="31">
        <v>0</v>
      </c>
    </row>
    <row r="3020" spans="1:14" x14ac:dyDescent="0.25">
      <c r="A3020" s="1" t="s">
        <v>295</v>
      </c>
      <c r="B3020" s="1">
        <v>1012943</v>
      </c>
      <c r="C3020" s="1">
        <v>2022</v>
      </c>
      <c r="D3020" s="1" t="s">
        <v>0</v>
      </c>
      <c r="E3020" s="1" t="s">
        <v>1</v>
      </c>
      <c r="F3020" s="1" t="s">
        <v>12</v>
      </c>
      <c r="G3020" s="1" t="s">
        <v>3</v>
      </c>
      <c r="H3020" s="1" t="s">
        <v>6</v>
      </c>
      <c r="I3020" s="1"/>
      <c r="J3020" s="1"/>
      <c r="K3020" s="1"/>
      <c r="L3020" s="28">
        <v>0</v>
      </c>
      <c r="M3020" s="31">
        <v>0</v>
      </c>
      <c r="N3020" s="31">
        <v>0</v>
      </c>
    </row>
    <row r="3021" spans="1:14" x14ac:dyDescent="0.25">
      <c r="A3021" s="1" t="s">
        <v>295</v>
      </c>
      <c r="B3021" s="1">
        <v>1012943</v>
      </c>
      <c r="C3021" s="1">
        <v>2022</v>
      </c>
      <c r="D3021" s="1" t="s">
        <v>0</v>
      </c>
      <c r="E3021" s="1" t="s">
        <v>1</v>
      </c>
      <c r="F3021" s="1" t="s">
        <v>12</v>
      </c>
      <c r="G3021" s="1" t="s">
        <v>3</v>
      </c>
      <c r="H3021" s="1" t="s">
        <v>7</v>
      </c>
      <c r="I3021" s="1"/>
      <c r="J3021" s="1"/>
      <c r="K3021" s="1"/>
      <c r="L3021" s="28">
        <v>63</v>
      </c>
      <c r="M3021" s="31">
        <v>39.29</v>
      </c>
      <c r="N3021" s="31">
        <v>1.1000000000000001</v>
      </c>
    </row>
    <row r="3022" spans="1:14" x14ac:dyDescent="0.25">
      <c r="A3022" s="1" t="s">
        <v>294</v>
      </c>
      <c r="B3022" s="1">
        <v>1012944</v>
      </c>
      <c r="C3022" s="1">
        <v>2022</v>
      </c>
      <c r="D3022" s="1" t="s">
        <v>0</v>
      </c>
      <c r="E3022" s="1" t="s">
        <v>1</v>
      </c>
      <c r="F3022" s="1" t="s">
        <v>12</v>
      </c>
      <c r="G3022" s="1" t="s">
        <v>3</v>
      </c>
      <c r="H3022" s="1" t="s">
        <v>4</v>
      </c>
      <c r="I3022" s="1"/>
      <c r="J3022" s="1"/>
      <c r="K3022" s="1"/>
      <c r="L3022" s="28">
        <v>0</v>
      </c>
      <c r="M3022" s="31">
        <v>0</v>
      </c>
      <c r="N3022" s="31">
        <v>0</v>
      </c>
    </row>
    <row r="3023" spans="1:14" x14ac:dyDescent="0.25">
      <c r="A3023" s="1" t="s">
        <v>294</v>
      </c>
      <c r="B3023" s="1">
        <v>1012944</v>
      </c>
      <c r="C3023" s="1">
        <v>2022</v>
      </c>
      <c r="D3023" s="1" t="s">
        <v>0</v>
      </c>
      <c r="E3023" s="1" t="s">
        <v>1</v>
      </c>
      <c r="F3023" s="1" t="s">
        <v>12</v>
      </c>
      <c r="G3023" s="1" t="s">
        <v>3</v>
      </c>
      <c r="H3023" s="1" t="s">
        <v>6</v>
      </c>
      <c r="I3023" s="1"/>
      <c r="J3023" s="1"/>
      <c r="K3023" s="1"/>
      <c r="L3023" s="28">
        <v>0</v>
      </c>
      <c r="M3023" s="31">
        <v>0</v>
      </c>
      <c r="N3023" s="31">
        <v>0</v>
      </c>
    </row>
    <row r="3024" spans="1:14" x14ac:dyDescent="0.25">
      <c r="A3024" s="1" t="s">
        <v>294</v>
      </c>
      <c r="B3024" s="1">
        <v>1012944</v>
      </c>
      <c r="C3024" s="1">
        <v>2022</v>
      </c>
      <c r="D3024" s="1" t="s">
        <v>0</v>
      </c>
      <c r="E3024" s="1" t="s">
        <v>1</v>
      </c>
      <c r="F3024" s="1" t="s">
        <v>12</v>
      </c>
      <c r="G3024" s="1" t="s">
        <v>3</v>
      </c>
      <c r="H3024" s="1" t="s">
        <v>5</v>
      </c>
      <c r="I3024" s="1"/>
      <c r="J3024" s="1"/>
      <c r="K3024" s="1"/>
      <c r="L3024" s="28">
        <v>0</v>
      </c>
      <c r="M3024" s="31">
        <v>0</v>
      </c>
      <c r="N3024" s="31">
        <v>0</v>
      </c>
    </row>
    <row r="3025" spans="1:14" x14ac:dyDescent="0.25">
      <c r="A3025" s="1" t="s">
        <v>294</v>
      </c>
      <c r="B3025" s="1">
        <v>1012944</v>
      </c>
      <c r="C3025" s="1">
        <v>2022</v>
      </c>
      <c r="D3025" s="1" t="s">
        <v>0</v>
      </c>
      <c r="E3025" s="1" t="s">
        <v>1</v>
      </c>
      <c r="F3025" s="1" t="s">
        <v>12</v>
      </c>
      <c r="G3025" s="1" t="s">
        <v>3</v>
      </c>
      <c r="H3025" s="1" t="s">
        <v>10</v>
      </c>
      <c r="I3025" s="1"/>
      <c r="J3025" s="1"/>
      <c r="K3025" s="1"/>
      <c r="L3025" s="28">
        <v>0</v>
      </c>
      <c r="M3025" s="31">
        <v>0</v>
      </c>
      <c r="N3025" s="31">
        <v>0</v>
      </c>
    </row>
    <row r="3026" spans="1:14" x14ac:dyDescent="0.25">
      <c r="A3026" s="1" t="s">
        <v>294</v>
      </c>
      <c r="B3026" s="1">
        <v>1012944</v>
      </c>
      <c r="C3026" s="1">
        <v>2022</v>
      </c>
      <c r="D3026" s="1" t="s">
        <v>0</v>
      </c>
      <c r="E3026" s="1" t="s">
        <v>1</v>
      </c>
      <c r="F3026" s="1" t="s">
        <v>12</v>
      </c>
      <c r="G3026" s="1" t="s">
        <v>3</v>
      </c>
      <c r="H3026" s="1" t="s">
        <v>8</v>
      </c>
      <c r="I3026" s="1"/>
      <c r="J3026" s="1"/>
      <c r="K3026" s="1"/>
      <c r="L3026" s="28">
        <v>1</v>
      </c>
      <c r="M3026" s="31">
        <v>0.12659290000000001</v>
      </c>
      <c r="N3026" s="31">
        <v>3.6507000000000002E-3</v>
      </c>
    </row>
    <row r="3027" spans="1:14" x14ac:dyDescent="0.25">
      <c r="A3027" s="1" t="s">
        <v>294</v>
      </c>
      <c r="B3027" s="1">
        <v>1012944</v>
      </c>
      <c r="C3027" s="1">
        <v>2022</v>
      </c>
      <c r="D3027" s="1" t="s">
        <v>0</v>
      </c>
      <c r="E3027" s="1" t="s">
        <v>1</v>
      </c>
      <c r="F3027" s="1" t="s">
        <v>12</v>
      </c>
      <c r="G3027" s="1" t="s">
        <v>3</v>
      </c>
      <c r="H3027" s="1" t="s">
        <v>9</v>
      </c>
      <c r="I3027" s="1"/>
      <c r="J3027" s="1"/>
      <c r="K3027" s="1"/>
      <c r="L3027" s="28">
        <v>0</v>
      </c>
      <c r="M3027" s="31">
        <v>0</v>
      </c>
      <c r="N3027" s="31">
        <v>0</v>
      </c>
    </row>
    <row r="3028" spans="1:14" x14ac:dyDescent="0.25">
      <c r="A3028" s="1" t="s">
        <v>294</v>
      </c>
      <c r="B3028" s="1">
        <v>1012944</v>
      </c>
      <c r="C3028" s="1">
        <v>2022</v>
      </c>
      <c r="D3028" s="1" t="s">
        <v>0</v>
      </c>
      <c r="E3028" s="1" t="s">
        <v>1</v>
      </c>
      <c r="F3028" s="1" t="s">
        <v>12</v>
      </c>
      <c r="G3028" s="1" t="s">
        <v>3</v>
      </c>
      <c r="H3028" s="1" t="s">
        <v>7</v>
      </c>
      <c r="I3028" s="1"/>
      <c r="J3028" s="1"/>
      <c r="K3028" s="1"/>
      <c r="L3028" s="28">
        <v>124</v>
      </c>
      <c r="M3028" s="31">
        <v>39.504522100000003</v>
      </c>
      <c r="N3028" s="31">
        <v>1.1392203000000001</v>
      </c>
    </row>
    <row r="3029" spans="1:14" x14ac:dyDescent="0.25">
      <c r="A3029" s="1" t="s">
        <v>799</v>
      </c>
      <c r="B3029" s="1">
        <v>1012953</v>
      </c>
      <c r="C3029" s="1">
        <v>2022</v>
      </c>
      <c r="D3029" s="1" t="s">
        <v>0</v>
      </c>
      <c r="E3029" s="1" t="s">
        <v>1</v>
      </c>
      <c r="F3029" s="1" t="s">
        <v>2</v>
      </c>
      <c r="G3029" s="1" t="s">
        <v>3</v>
      </c>
      <c r="H3029" s="1" t="s">
        <v>7</v>
      </c>
      <c r="I3029" s="1"/>
      <c r="J3029" s="1"/>
      <c r="K3029" s="1"/>
      <c r="L3029" s="28">
        <v>355</v>
      </c>
      <c r="M3029" s="31">
        <v>9.7489399999999993</v>
      </c>
      <c r="N3029" s="31">
        <v>8.0659999999999996E-2</v>
      </c>
    </row>
    <row r="3030" spans="1:14" x14ac:dyDescent="0.25">
      <c r="A3030" s="1" t="s">
        <v>13</v>
      </c>
      <c r="B3030" s="1">
        <v>1012961</v>
      </c>
      <c r="C3030" s="1">
        <v>2022</v>
      </c>
      <c r="D3030" s="1" t="s">
        <v>0</v>
      </c>
      <c r="E3030" s="1" t="s">
        <v>1</v>
      </c>
      <c r="F3030" s="1" t="s">
        <v>12</v>
      </c>
      <c r="G3030" s="1" t="s">
        <v>3</v>
      </c>
      <c r="H3030" s="1" t="s">
        <v>6</v>
      </c>
      <c r="I3030" s="1"/>
      <c r="J3030" s="1"/>
      <c r="K3030" s="1"/>
      <c r="L3030" s="28">
        <v>0</v>
      </c>
      <c r="M3030" s="31">
        <v>0</v>
      </c>
      <c r="N3030" s="31">
        <v>0</v>
      </c>
    </row>
    <row r="3031" spans="1:14" x14ac:dyDescent="0.25">
      <c r="A3031" s="1" t="s">
        <v>13</v>
      </c>
      <c r="B3031" s="1">
        <v>1012961</v>
      </c>
      <c r="C3031" s="1">
        <v>2022</v>
      </c>
      <c r="D3031" s="1" t="s">
        <v>0</v>
      </c>
      <c r="E3031" s="1" t="s">
        <v>1</v>
      </c>
      <c r="F3031" s="1" t="s">
        <v>12</v>
      </c>
      <c r="G3031" s="1" t="s">
        <v>3</v>
      </c>
      <c r="H3031" s="1" t="s">
        <v>7</v>
      </c>
      <c r="I3031" s="1"/>
      <c r="J3031" s="1"/>
      <c r="K3031" s="1"/>
      <c r="L3031" s="28">
        <v>38</v>
      </c>
      <c r="M3031" s="31">
        <v>8.6830297999999999</v>
      </c>
      <c r="N3031" s="31">
        <v>0.25039879999999998</v>
      </c>
    </row>
    <row r="3032" spans="1:14" x14ac:dyDescent="0.25">
      <c r="A3032" s="1" t="s">
        <v>13</v>
      </c>
      <c r="B3032" s="1">
        <v>1012961</v>
      </c>
      <c r="C3032" s="1">
        <v>2022</v>
      </c>
      <c r="D3032" s="1" t="s">
        <v>0</v>
      </c>
      <c r="E3032" s="1" t="s">
        <v>1</v>
      </c>
      <c r="F3032" s="1" t="s">
        <v>12</v>
      </c>
      <c r="G3032" s="1" t="s">
        <v>3</v>
      </c>
      <c r="H3032" s="1" t="s">
        <v>4</v>
      </c>
      <c r="I3032" s="1"/>
      <c r="J3032" s="1"/>
      <c r="K3032" s="1"/>
      <c r="L3032" s="28">
        <v>0</v>
      </c>
      <c r="M3032" s="31">
        <v>0</v>
      </c>
      <c r="N3032" s="31">
        <v>0</v>
      </c>
    </row>
    <row r="3033" spans="1:14" x14ac:dyDescent="0.25">
      <c r="A3033" s="1" t="s">
        <v>13</v>
      </c>
      <c r="B3033" s="1">
        <v>1012961</v>
      </c>
      <c r="C3033" s="1">
        <v>2022</v>
      </c>
      <c r="D3033" s="1" t="s">
        <v>0</v>
      </c>
      <c r="E3033" s="1" t="s">
        <v>1</v>
      </c>
      <c r="F3033" s="1" t="s">
        <v>12</v>
      </c>
      <c r="G3033" s="1" t="s">
        <v>3</v>
      </c>
      <c r="H3033" s="1" t="s">
        <v>10</v>
      </c>
      <c r="I3033" s="1"/>
      <c r="J3033" s="1"/>
      <c r="K3033" s="1"/>
      <c r="L3033" s="28">
        <v>0</v>
      </c>
      <c r="M3033" s="31">
        <v>0</v>
      </c>
      <c r="N3033" s="31">
        <v>0</v>
      </c>
    </row>
    <row r="3034" spans="1:14" x14ac:dyDescent="0.25">
      <c r="A3034" s="1" t="s">
        <v>13</v>
      </c>
      <c r="B3034" s="1">
        <v>1012961</v>
      </c>
      <c r="C3034" s="1">
        <v>2022</v>
      </c>
      <c r="D3034" s="1" t="s">
        <v>0</v>
      </c>
      <c r="E3034" s="1" t="s">
        <v>1</v>
      </c>
      <c r="F3034" s="1" t="s">
        <v>12</v>
      </c>
      <c r="G3034" s="1" t="s">
        <v>3</v>
      </c>
      <c r="H3034" s="1" t="s">
        <v>9</v>
      </c>
      <c r="I3034" s="1"/>
      <c r="J3034" s="1"/>
      <c r="K3034" s="1"/>
      <c r="L3034" s="28">
        <v>0</v>
      </c>
      <c r="M3034" s="31">
        <v>0</v>
      </c>
      <c r="N3034" s="31">
        <v>0</v>
      </c>
    </row>
    <row r="3035" spans="1:14" x14ac:dyDescent="0.25">
      <c r="A3035" s="1" t="s">
        <v>13</v>
      </c>
      <c r="B3035" s="1">
        <v>1012961</v>
      </c>
      <c r="C3035" s="1">
        <v>2022</v>
      </c>
      <c r="D3035" s="1" t="s">
        <v>0</v>
      </c>
      <c r="E3035" s="1" t="s">
        <v>1</v>
      </c>
      <c r="F3035" s="1" t="s">
        <v>12</v>
      </c>
      <c r="G3035" s="1" t="s">
        <v>3</v>
      </c>
      <c r="H3035" s="1" t="s">
        <v>8</v>
      </c>
      <c r="I3035" s="1"/>
      <c r="J3035" s="1"/>
      <c r="K3035" s="1"/>
      <c r="L3035" s="28">
        <v>0</v>
      </c>
      <c r="M3035" s="31">
        <v>0</v>
      </c>
      <c r="N3035" s="31">
        <v>0</v>
      </c>
    </row>
    <row r="3036" spans="1:14" x14ac:dyDescent="0.25">
      <c r="A3036" s="1" t="s">
        <v>13</v>
      </c>
      <c r="B3036" s="1">
        <v>1012961</v>
      </c>
      <c r="C3036" s="1">
        <v>2022</v>
      </c>
      <c r="D3036" s="1" t="s">
        <v>0</v>
      </c>
      <c r="E3036" s="1" t="s">
        <v>1</v>
      </c>
      <c r="F3036" s="1" t="s">
        <v>12</v>
      </c>
      <c r="G3036" s="1" t="s">
        <v>3</v>
      </c>
      <c r="H3036" s="1" t="s">
        <v>5</v>
      </c>
      <c r="I3036" s="1"/>
      <c r="J3036" s="1"/>
      <c r="K3036" s="1"/>
      <c r="L3036" s="28">
        <v>0</v>
      </c>
      <c r="M3036" s="31">
        <v>0</v>
      </c>
      <c r="N3036" s="31">
        <v>0</v>
      </c>
    </row>
    <row r="3037" spans="1:14" x14ac:dyDescent="0.25">
      <c r="A3037" s="1" t="s">
        <v>612</v>
      </c>
      <c r="B3037" s="1">
        <v>1012963</v>
      </c>
      <c r="C3037" s="1">
        <v>2022</v>
      </c>
      <c r="D3037" s="1" t="s">
        <v>0</v>
      </c>
      <c r="E3037" s="1" t="s">
        <v>1</v>
      </c>
      <c r="F3037" s="1" t="s">
        <v>12</v>
      </c>
      <c r="G3037" s="1" t="s">
        <v>3</v>
      </c>
      <c r="H3037" s="1" t="s">
        <v>9</v>
      </c>
      <c r="I3037" s="1"/>
      <c r="J3037" s="1"/>
      <c r="K3037" s="1"/>
      <c r="L3037" s="28">
        <v>2</v>
      </c>
      <c r="M3037" s="31">
        <v>1.4592000000000001</v>
      </c>
      <c r="N3037" s="31">
        <v>4.2079999999999999E-2</v>
      </c>
    </row>
    <row r="3038" spans="1:14" x14ac:dyDescent="0.25">
      <c r="A3038" s="1" t="s">
        <v>612</v>
      </c>
      <c r="B3038" s="1">
        <v>1012963</v>
      </c>
      <c r="C3038" s="1">
        <v>2022</v>
      </c>
      <c r="D3038" s="1" t="s">
        <v>0</v>
      </c>
      <c r="E3038" s="1" t="s">
        <v>1</v>
      </c>
      <c r="F3038" s="1" t="s">
        <v>12</v>
      </c>
      <c r="G3038" s="1" t="s">
        <v>3</v>
      </c>
      <c r="H3038" s="1" t="s">
        <v>4</v>
      </c>
      <c r="I3038" s="1"/>
      <c r="J3038" s="1"/>
      <c r="K3038" s="1"/>
      <c r="L3038" s="28">
        <v>3</v>
      </c>
      <c r="M3038" s="31">
        <v>0.43608780000000003</v>
      </c>
      <c r="N3038" s="31">
        <v>1.25758E-2</v>
      </c>
    </row>
    <row r="3039" spans="1:14" x14ac:dyDescent="0.25">
      <c r="A3039" s="1" t="s">
        <v>612</v>
      </c>
      <c r="B3039" s="1">
        <v>1012963</v>
      </c>
      <c r="C3039" s="1">
        <v>2022</v>
      </c>
      <c r="D3039" s="1" t="s">
        <v>0</v>
      </c>
      <c r="E3039" s="1" t="s">
        <v>1</v>
      </c>
      <c r="F3039" s="1" t="s">
        <v>12</v>
      </c>
      <c r="G3039" s="1" t="s">
        <v>3</v>
      </c>
      <c r="H3039" s="1" t="s">
        <v>5</v>
      </c>
      <c r="I3039" s="1"/>
      <c r="J3039" s="1"/>
      <c r="K3039" s="1"/>
      <c r="L3039" s="28">
        <v>1</v>
      </c>
      <c r="M3039" s="31">
        <v>0.19497100000000001</v>
      </c>
      <c r="N3039" s="31">
        <v>5.6224999999999999E-3</v>
      </c>
    </row>
    <row r="3040" spans="1:14" x14ac:dyDescent="0.25">
      <c r="A3040" s="1" t="s">
        <v>612</v>
      </c>
      <c r="B3040" s="1">
        <v>1012963</v>
      </c>
      <c r="C3040" s="1">
        <v>2022</v>
      </c>
      <c r="D3040" s="1" t="s">
        <v>0</v>
      </c>
      <c r="E3040" s="1" t="s">
        <v>1</v>
      </c>
      <c r="F3040" s="1" t="s">
        <v>12</v>
      </c>
      <c r="G3040" s="1" t="s">
        <v>3</v>
      </c>
      <c r="H3040" s="1" t="s">
        <v>7</v>
      </c>
      <c r="I3040" s="1"/>
      <c r="J3040" s="1"/>
      <c r="K3040" s="1"/>
      <c r="L3040" s="28">
        <v>80</v>
      </c>
      <c r="M3040" s="31">
        <v>23.347200000000001</v>
      </c>
      <c r="N3040" s="31">
        <v>0.67327999999999999</v>
      </c>
    </row>
    <row r="3041" spans="1:14" x14ac:dyDescent="0.25">
      <c r="A3041" s="1" t="s">
        <v>296</v>
      </c>
      <c r="B3041" s="1">
        <v>1012964</v>
      </c>
      <c r="C3041" s="1">
        <v>2022</v>
      </c>
      <c r="D3041" s="1" t="s">
        <v>0</v>
      </c>
      <c r="E3041" s="1" t="s">
        <v>1</v>
      </c>
      <c r="F3041" s="1" t="s">
        <v>2</v>
      </c>
      <c r="G3041" s="1" t="s">
        <v>3</v>
      </c>
      <c r="H3041" s="1" t="s">
        <v>10</v>
      </c>
      <c r="I3041" s="1"/>
      <c r="J3041" s="1"/>
      <c r="K3041" s="1"/>
      <c r="L3041" s="28">
        <v>1</v>
      </c>
      <c r="M3041" s="31">
        <v>5.4768999999999998E-3</v>
      </c>
      <c r="N3041" s="31">
        <v>6.0539999999999997E-4</v>
      </c>
    </row>
    <row r="3042" spans="1:14" x14ac:dyDescent="0.25">
      <c r="A3042" s="1" t="s">
        <v>296</v>
      </c>
      <c r="B3042" s="1">
        <v>1012964</v>
      </c>
      <c r="C3042" s="1">
        <v>2022</v>
      </c>
      <c r="D3042" s="1" t="s">
        <v>0</v>
      </c>
      <c r="E3042" s="1" t="s">
        <v>1</v>
      </c>
      <c r="F3042" s="1" t="s">
        <v>2</v>
      </c>
      <c r="G3042" s="1" t="s">
        <v>3</v>
      </c>
      <c r="H3042" s="1" t="s">
        <v>8</v>
      </c>
      <c r="I3042" s="1"/>
      <c r="J3042" s="1"/>
      <c r="K3042" s="1"/>
      <c r="L3042" s="28">
        <v>92</v>
      </c>
      <c r="M3042" s="31">
        <v>0.78178619999999999</v>
      </c>
      <c r="N3042" s="31">
        <v>6.4277100000000004E-2</v>
      </c>
    </row>
    <row r="3043" spans="1:14" x14ac:dyDescent="0.25">
      <c r="A3043" s="1" t="s">
        <v>296</v>
      </c>
      <c r="B3043" s="1">
        <v>1012964</v>
      </c>
      <c r="C3043" s="1">
        <v>2022</v>
      </c>
      <c r="D3043" s="1" t="s">
        <v>0</v>
      </c>
      <c r="E3043" s="1" t="s">
        <v>1</v>
      </c>
      <c r="F3043" s="1" t="s">
        <v>2</v>
      </c>
      <c r="G3043" s="1" t="s">
        <v>3</v>
      </c>
      <c r="H3043" s="1" t="s">
        <v>9</v>
      </c>
      <c r="I3043" s="1"/>
      <c r="J3043" s="1"/>
      <c r="K3043" s="1"/>
      <c r="L3043" s="28">
        <v>1188</v>
      </c>
      <c r="M3043" s="31">
        <v>25.626893899999999</v>
      </c>
      <c r="N3043" s="31">
        <v>1.6261048</v>
      </c>
    </row>
    <row r="3044" spans="1:14" x14ac:dyDescent="0.25">
      <c r="A3044" s="1" t="s">
        <v>296</v>
      </c>
      <c r="B3044" s="1">
        <v>1012964</v>
      </c>
      <c r="C3044" s="1">
        <v>2022</v>
      </c>
      <c r="D3044" s="1" t="s">
        <v>0</v>
      </c>
      <c r="E3044" s="1" t="s">
        <v>1</v>
      </c>
      <c r="F3044" s="1" t="s">
        <v>2</v>
      </c>
      <c r="G3044" s="1" t="s">
        <v>3</v>
      </c>
      <c r="H3044" s="1" t="s">
        <v>6</v>
      </c>
      <c r="I3044" s="1"/>
      <c r="J3044" s="1"/>
      <c r="K3044" s="1"/>
      <c r="L3044" s="28">
        <v>36</v>
      </c>
      <c r="M3044" s="31">
        <v>0.63268990000000003</v>
      </c>
      <c r="N3044" s="31">
        <v>0.14527699999999999</v>
      </c>
    </row>
    <row r="3045" spans="1:14" x14ac:dyDescent="0.25">
      <c r="A3045" s="1" t="s">
        <v>296</v>
      </c>
      <c r="B3045" s="1">
        <v>1012964</v>
      </c>
      <c r="C3045" s="1">
        <v>2022</v>
      </c>
      <c r="D3045" s="1" t="s">
        <v>0</v>
      </c>
      <c r="E3045" s="1" t="s">
        <v>1</v>
      </c>
      <c r="F3045" s="1" t="s">
        <v>2</v>
      </c>
      <c r="G3045" s="1" t="s">
        <v>3</v>
      </c>
      <c r="H3045" s="1" t="s">
        <v>7</v>
      </c>
      <c r="I3045" s="1"/>
      <c r="J3045" s="1"/>
      <c r="K3045" s="1"/>
      <c r="L3045" s="28">
        <v>656</v>
      </c>
      <c r="M3045" s="31">
        <v>12.920456100000001</v>
      </c>
      <c r="N3045" s="31">
        <v>1.1503175999999999</v>
      </c>
    </row>
    <row r="3046" spans="1:14" x14ac:dyDescent="0.25">
      <c r="A3046" s="1" t="s">
        <v>296</v>
      </c>
      <c r="B3046" s="1">
        <v>1012964</v>
      </c>
      <c r="C3046" s="1">
        <v>2022</v>
      </c>
      <c r="D3046" s="1" t="s">
        <v>0</v>
      </c>
      <c r="E3046" s="1" t="s">
        <v>1</v>
      </c>
      <c r="F3046" s="1" t="s">
        <v>2</v>
      </c>
      <c r="G3046" s="1" t="s">
        <v>3</v>
      </c>
      <c r="H3046" s="1" t="s">
        <v>5</v>
      </c>
      <c r="I3046" s="1"/>
      <c r="J3046" s="1"/>
      <c r="K3046" s="1"/>
      <c r="L3046" s="28">
        <v>1</v>
      </c>
      <c r="M3046" s="31">
        <v>2.4895E-2</v>
      </c>
      <c r="N3046" s="31">
        <v>2.7520000000000001E-3</v>
      </c>
    </row>
    <row r="3047" spans="1:14" x14ac:dyDescent="0.25">
      <c r="A3047" s="1" t="s">
        <v>462</v>
      </c>
      <c r="B3047" s="1">
        <v>1012969</v>
      </c>
      <c r="C3047" s="1">
        <v>2022</v>
      </c>
      <c r="D3047" s="1" t="s">
        <v>0</v>
      </c>
      <c r="E3047" s="1" t="s">
        <v>1</v>
      </c>
      <c r="F3047" s="1" t="s">
        <v>12</v>
      </c>
      <c r="G3047" s="1" t="s">
        <v>3</v>
      </c>
      <c r="H3047" s="1" t="s">
        <v>7</v>
      </c>
      <c r="I3047" s="1"/>
      <c r="J3047" s="1"/>
      <c r="K3047" s="1"/>
      <c r="L3047" s="28">
        <v>163</v>
      </c>
      <c r="M3047" s="31">
        <v>26.75808</v>
      </c>
      <c r="N3047" s="31">
        <v>0.77164200000000005</v>
      </c>
    </row>
    <row r="3048" spans="1:14" x14ac:dyDescent="0.25">
      <c r="A3048" s="1" t="s">
        <v>462</v>
      </c>
      <c r="B3048" s="1">
        <v>1012969</v>
      </c>
      <c r="C3048" s="1">
        <v>2022</v>
      </c>
      <c r="D3048" s="1" t="s">
        <v>0</v>
      </c>
      <c r="E3048" s="1" t="s">
        <v>1</v>
      </c>
      <c r="F3048" s="1" t="s">
        <v>12</v>
      </c>
      <c r="G3048" s="1" t="s">
        <v>3</v>
      </c>
      <c r="H3048" s="1" t="s">
        <v>9</v>
      </c>
      <c r="I3048" s="1"/>
      <c r="J3048" s="1"/>
      <c r="K3048" s="1"/>
      <c r="L3048" s="28">
        <v>16</v>
      </c>
      <c r="M3048" s="31">
        <v>53.552639999999997</v>
      </c>
      <c r="N3048" s="31">
        <v>1.5443359999999999</v>
      </c>
    </row>
    <row r="3049" spans="1:14" x14ac:dyDescent="0.25">
      <c r="A3049" s="1" t="s">
        <v>462</v>
      </c>
      <c r="B3049" s="1">
        <v>1012969</v>
      </c>
      <c r="C3049" s="1">
        <v>2022</v>
      </c>
      <c r="D3049" s="1" t="s">
        <v>0</v>
      </c>
      <c r="E3049" s="1" t="s">
        <v>1</v>
      </c>
      <c r="F3049" s="1" t="s">
        <v>12</v>
      </c>
      <c r="G3049" s="1" t="s">
        <v>3</v>
      </c>
      <c r="H3049" s="1" t="s">
        <v>5</v>
      </c>
      <c r="I3049" s="1"/>
      <c r="J3049" s="1"/>
      <c r="K3049" s="1"/>
      <c r="L3049" s="28">
        <v>2</v>
      </c>
      <c r="M3049" s="31">
        <v>0.20611199999999999</v>
      </c>
      <c r="N3049" s="31">
        <v>5.9438E-3</v>
      </c>
    </row>
    <row r="3050" spans="1:14" x14ac:dyDescent="0.25">
      <c r="A3050" s="1" t="s">
        <v>319</v>
      </c>
      <c r="B3050" s="1">
        <v>1012970</v>
      </c>
      <c r="C3050" s="1">
        <v>2022</v>
      </c>
      <c r="D3050" s="1" t="s">
        <v>0</v>
      </c>
      <c r="E3050" s="1" t="s">
        <v>1</v>
      </c>
      <c r="F3050" s="1" t="s">
        <v>2</v>
      </c>
      <c r="G3050" s="1" t="s">
        <v>3</v>
      </c>
      <c r="H3050" s="1" t="s">
        <v>8</v>
      </c>
      <c r="I3050" s="1"/>
      <c r="J3050" s="1"/>
      <c r="K3050" s="1"/>
      <c r="L3050" s="28">
        <v>144</v>
      </c>
      <c r="M3050" s="31">
        <v>1.1858632</v>
      </c>
      <c r="N3050" s="31">
        <v>4.6313999999999999E-3</v>
      </c>
    </row>
    <row r="3051" spans="1:14" x14ac:dyDescent="0.25">
      <c r="A3051" s="1" t="s">
        <v>319</v>
      </c>
      <c r="B3051" s="1">
        <v>1012970</v>
      </c>
      <c r="C3051" s="1">
        <v>2022</v>
      </c>
      <c r="D3051" s="1" t="s">
        <v>0</v>
      </c>
      <c r="E3051" s="1" t="s">
        <v>1</v>
      </c>
      <c r="F3051" s="1" t="s">
        <v>2</v>
      </c>
      <c r="G3051" s="1" t="s">
        <v>3</v>
      </c>
      <c r="H3051" s="1" t="s">
        <v>4</v>
      </c>
      <c r="I3051" s="1"/>
      <c r="J3051" s="1"/>
      <c r="K3051" s="1"/>
      <c r="L3051" s="28">
        <v>17</v>
      </c>
      <c r="M3051" s="31">
        <v>0.57800530000000006</v>
      </c>
      <c r="N3051" s="31">
        <v>2.2574000000000001E-3</v>
      </c>
    </row>
    <row r="3052" spans="1:14" x14ac:dyDescent="0.25">
      <c r="A3052" s="1" t="s">
        <v>319</v>
      </c>
      <c r="B3052" s="1">
        <v>1012970</v>
      </c>
      <c r="C3052" s="1">
        <v>2022</v>
      </c>
      <c r="D3052" s="1" t="s">
        <v>0</v>
      </c>
      <c r="E3052" s="1" t="s">
        <v>1</v>
      </c>
      <c r="F3052" s="1" t="s">
        <v>2</v>
      </c>
      <c r="G3052" s="1" t="s">
        <v>3</v>
      </c>
      <c r="H3052" s="1" t="s">
        <v>10</v>
      </c>
      <c r="I3052" s="1"/>
      <c r="J3052" s="1"/>
      <c r="K3052" s="1"/>
      <c r="L3052" s="28">
        <v>0</v>
      </c>
      <c r="M3052" s="31">
        <v>0</v>
      </c>
      <c r="N3052" s="31">
        <v>0</v>
      </c>
    </row>
    <row r="3053" spans="1:14" x14ac:dyDescent="0.25">
      <c r="A3053" s="1" t="s">
        <v>319</v>
      </c>
      <c r="B3053" s="1">
        <v>1012970</v>
      </c>
      <c r="C3053" s="1">
        <v>2022</v>
      </c>
      <c r="D3053" s="1" t="s">
        <v>0</v>
      </c>
      <c r="E3053" s="1" t="s">
        <v>1</v>
      </c>
      <c r="F3053" s="1" t="s">
        <v>2</v>
      </c>
      <c r="G3053" s="1" t="s">
        <v>3</v>
      </c>
      <c r="H3053" s="1" t="s">
        <v>9</v>
      </c>
      <c r="I3053" s="1"/>
      <c r="J3053" s="1"/>
      <c r="K3053" s="1"/>
      <c r="L3053" s="28">
        <v>640</v>
      </c>
      <c r="M3053" s="31">
        <v>29.656267199999998</v>
      </c>
      <c r="N3053" s="31">
        <v>0.1158231</v>
      </c>
    </row>
    <row r="3054" spans="1:14" x14ac:dyDescent="0.25">
      <c r="A3054" s="1" t="s">
        <v>319</v>
      </c>
      <c r="B3054" s="1">
        <v>1012970</v>
      </c>
      <c r="C3054" s="1">
        <v>2022</v>
      </c>
      <c r="D3054" s="1" t="s">
        <v>0</v>
      </c>
      <c r="E3054" s="1" t="s">
        <v>1</v>
      </c>
      <c r="F3054" s="1" t="s">
        <v>2</v>
      </c>
      <c r="G3054" s="1" t="s">
        <v>3</v>
      </c>
      <c r="H3054" s="1" t="s">
        <v>6</v>
      </c>
      <c r="I3054" s="1"/>
      <c r="J3054" s="1"/>
      <c r="K3054" s="1"/>
      <c r="L3054" s="28">
        <v>12</v>
      </c>
      <c r="M3054" s="31">
        <v>1.1121099999999999</v>
      </c>
      <c r="N3054" s="31">
        <v>4.3433999999999999E-3</v>
      </c>
    </row>
    <row r="3055" spans="1:14" x14ac:dyDescent="0.25">
      <c r="A3055" s="1" t="s">
        <v>319</v>
      </c>
      <c r="B3055" s="1">
        <v>1012970</v>
      </c>
      <c r="C3055" s="1">
        <v>2022</v>
      </c>
      <c r="D3055" s="1" t="s">
        <v>0</v>
      </c>
      <c r="E3055" s="1" t="s">
        <v>1</v>
      </c>
      <c r="F3055" s="1" t="s">
        <v>2</v>
      </c>
      <c r="G3055" s="1" t="s">
        <v>3</v>
      </c>
      <c r="H3055" s="1" t="s">
        <v>7</v>
      </c>
      <c r="I3055" s="1"/>
      <c r="J3055" s="1"/>
      <c r="K3055" s="1"/>
      <c r="L3055" s="28">
        <v>623</v>
      </c>
      <c r="M3055" s="31">
        <v>8.4879680999999998</v>
      </c>
      <c r="N3055" s="31">
        <v>3.3149900000000003E-2</v>
      </c>
    </row>
    <row r="3056" spans="1:14" x14ac:dyDescent="0.25">
      <c r="A3056" s="1" t="s">
        <v>319</v>
      </c>
      <c r="B3056" s="1">
        <v>1012970</v>
      </c>
      <c r="C3056" s="1">
        <v>2022</v>
      </c>
      <c r="D3056" s="1" t="s">
        <v>0</v>
      </c>
      <c r="E3056" s="1" t="s">
        <v>1</v>
      </c>
      <c r="F3056" s="1" t="s">
        <v>2</v>
      </c>
      <c r="G3056" s="1" t="s">
        <v>3</v>
      </c>
      <c r="H3056" s="1" t="s">
        <v>5</v>
      </c>
      <c r="I3056" s="1"/>
      <c r="J3056" s="1"/>
      <c r="K3056" s="1"/>
      <c r="L3056" s="28">
        <v>0</v>
      </c>
      <c r="M3056" s="31">
        <v>0</v>
      </c>
      <c r="N3056" s="31">
        <v>0</v>
      </c>
    </row>
    <row r="3057" spans="1:14" x14ac:dyDescent="0.25">
      <c r="A3057" s="1" t="s">
        <v>320</v>
      </c>
      <c r="B3057" s="1">
        <v>1012971</v>
      </c>
      <c r="C3057" s="1">
        <v>2022</v>
      </c>
      <c r="D3057" s="1" t="s">
        <v>0</v>
      </c>
      <c r="E3057" s="1" t="s">
        <v>1</v>
      </c>
      <c r="F3057" s="1" t="s">
        <v>12</v>
      </c>
      <c r="G3057" s="1" t="s">
        <v>3</v>
      </c>
      <c r="H3057" s="1" t="s">
        <v>10</v>
      </c>
      <c r="I3057" s="1"/>
      <c r="J3057" s="1"/>
      <c r="K3057" s="1"/>
      <c r="L3057" s="28">
        <v>0</v>
      </c>
      <c r="M3057" s="31">
        <v>0</v>
      </c>
      <c r="N3057" s="31">
        <v>0</v>
      </c>
    </row>
    <row r="3058" spans="1:14" x14ac:dyDescent="0.25">
      <c r="A3058" s="1" t="s">
        <v>320</v>
      </c>
      <c r="B3058" s="1">
        <v>1012971</v>
      </c>
      <c r="C3058" s="1">
        <v>2022</v>
      </c>
      <c r="D3058" s="1" t="s">
        <v>0</v>
      </c>
      <c r="E3058" s="1" t="s">
        <v>1</v>
      </c>
      <c r="F3058" s="1" t="s">
        <v>12</v>
      </c>
      <c r="G3058" s="1" t="s">
        <v>3</v>
      </c>
      <c r="H3058" s="1" t="s">
        <v>4</v>
      </c>
      <c r="I3058" s="1"/>
      <c r="J3058" s="1"/>
      <c r="K3058" s="1"/>
      <c r="L3058" s="28">
        <v>0</v>
      </c>
      <c r="M3058" s="31">
        <v>0</v>
      </c>
      <c r="N3058" s="31">
        <v>0</v>
      </c>
    </row>
    <row r="3059" spans="1:14" x14ac:dyDescent="0.25">
      <c r="A3059" s="1" t="s">
        <v>320</v>
      </c>
      <c r="B3059" s="1">
        <v>1012971</v>
      </c>
      <c r="C3059" s="1">
        <v>2022</v>
      </c>
      <c r="D3059" s="1" t="s">
        <v>0</v>
      </c>
      <c r="E3059" s="1" t="s">
        <v>1</v>
      </c>
      <c r="F3059" s="1" t="s">
        <v>12</v>
      </c>
      <c r="G3059" s="1" t="s">
        <v>3</v>
      </c>
      <c r="H3059" s="1" t="s">
        <v>5</v>
      </c>
      <c r="I3059" s="1"/>
      <c r="J3059" s="1"/>
      <c r="K3059" s="1"/>
      <c r="L3059" s="28">
        <v>0</v>
      </c>
      <c r="M3059" s="31">
        <v>0</v>
      </c>
      <c r="N3059" s="31">
        <v>0</v>
      </c>
    </row>
    <row r="3060" spans="1:14" x14ac:dyDescent="0.25">
      <c r="A3060" s="1" t="s">
        <v>320</v>
      </c>
      <c r="B3060" s="1">
        <v>1012971</v>
      </c>
      <c r="C3060" s="1">
        <v>2022</v>
      </c>
      <c r="D3060" s="1" t="s">
        <v>0</v>
      </c>
      <c r="E3060" s="1" t="s">
        <v>1</v>
      </c>
      <c r="F3060" s="1" t="s">
        <v>12</v>
      </c>
      <c r="G3060" s="1" t="s">
        <v>3</v>
      </c>
      <c r="H3060" s="1" t="s">
        <v>6</v>
      </c>
      <c r="I3060" s="1"/>
      <c r="J3060" s="1"/>
      <c r="K3060" s="1"/>
      <c r="L3060" s="28">
        <v>0</v>
      </c>
      <c r="M3060" s="31">
        <v>0</v>
      </c>
      <c r="N3060" s="31">
        <v>0</v>
      </c>
    </row>
    <row r="3061" spans="1:14" x14ac:dyDescent="0.25">
      <c r="A3061" s="1" t="s">
        <v>320</v>
      </c>
      <c r="B3061" s="1">
        <v>1012971</v>
      </c>
      <c r="C3061" s="1">
        <v>2022</v>
      </c>
      <c r="D3061" s="1" t="s">
        <v>0</v>
      </c>
      <c r="E3061" s="1" t="s">
        <v>1</v>
      </c>
      <c r="F3061" s="1" t="s">
        <v>12</v>
      </c>
      <c r="G3061" s="1" t="s">
        <v>3</v>
      </c>
      <c r="H3061" s="1" t="s">
        <v>7</v>
      </c>
      <c r="I3061" s="1"/>
      <c r="J3061" s="1"/>
      <c r="K3061" s="1"/>
      <c r="L3061" s="28">
        <v>38</v>
      </c>
      <c r="M3061" s="31">
        <v>9.5333767999999992</v>
      </c>
      <c r="N3061" s="31">
        <v>0.27492080000000002</v>
      </c>
    </row>
    <row r="3062" spans="1:14" x14ac:dyDescent="0.25">
      <c r="A3062" s="1" t="s">
        <v>320</v>
      </c>
      <c r="B3062" s="1">
        <v>1012971</v>
      </c>
      <c r="C3062" s="1">
        <v>2022</v>
      </c>
      <c r="D3062" s="1" t="s">
        <v>0</v>
      </c>
      <c r="E3062" s="1" t="s">
        <v>1</v>
      </c>
      <c r="F3062" s="1" t="s">
        <v>12</v>
      </c>
      <c r="G3062" s="1" t="s">
        <v>3</v>
      </c>
      <c r="H3062" s="1" t="s">
        <v>9</v>
      </c>
      <c r="I3062" s="1"/>
      <c r="J3062" s="1"/>
      <c r="K3062" s="1"/>
      <c r="L3062" s="28">
        <v>0</v>
      </c>
      <c r="M3062" s="31">
        <v>0</v>
      </c>
      <c r="N3062" s="31">
        <v>0</v>
      </c>
    </row>
    <row r="3063" spans="1:14" x14ac:dyDescent="0.25">
      <c r="A3063" s="1" t="s">
        <v>320</v>
      </c>
      <c r="B3063" s="1">
        <v>1012971</v>
      </c>
      <c r="C3063" s="1">
        <v>2022</v>
      </c>
      <c r="D3063" s="1" t="s">
        <v>0</v>
      </c>
      <c r="E3063" s="1" t="s">
        <v>1</v>
      </c>
      <c r="F3063" s="1" t="s">
        <v>12</v>
      </c>
      <c r="G3063" s="1" t="s">
        <v>3</v>
      </c>
      <c r="H3063" s="1" t="s">
        <v>8</v>
      </c>
      <c r="I3063" s="1"/>
      <c r="J3063" s="1"/>
      <c r="K3063" s="1"/>
      <c r="L3063" s="28">
        <v>0</v>
      </c>
      <c r="M3063" s="31">
        <v>0</v>
      </c>
      <c r="N3063" s="31">
        <v>0</v>
      </c>
    </row>
    <row r="3064" spans="1:14" x14ac:dyDescent="0.25">
      <c r="A3064" s="1" t="s">
        <v>857</v>
      </c>
      <c r="B3064" s="1">
        <v>1012975</v>
      </c>
      <c r="C3064" s="1">
        <v>2022</v>
      </c>
      <c r="D3064" s="1" t="s">
        <v>0</v>
      </c>
      <c r="E3064" s="1" t="s">
        <v>1</v>
      </c>
      <c r="F3064" s="1" t="s">
        <v>12</v>
      </c>
      <c r="G3064" s="1" t="s">
        <v>3</v>
      </c>
      <c r="H3064" s="1" t="s">
        <v>7</v>
      </c>
      <c r="I3064" s="1"/>
      <c r="J3064" s="1"/>
      <c r="K3064" s="1"/>
      <c r="L3064" s="28">
        <v>75</v>
      </c>
      <c r="M3064" s="31">
        <v>19.86336</v>
      </c>
      <c r="N3064" s="31">
        <v>0.57281400000000005</v>
      </c>
    </row>
    <row r="3065" spans="1:14" x14ac:dyDescent="0.25">
      <c r="A3065" s="1" t="s">
        <v>857</v>
      </c>
      <c r="B3065" s="1">
        <v>1012975</v>
      </c>
      <c r="C3065" s="1">
        <v>2022</v>
      </c>
      <c r="D3065" s="1" t="s">
        <v>0</v>
      </c>
      <c r="E3065" s="1" t="s">
        <v>1</v>
      </c>
      <c r="F3065" s="1" t="s">
        <v>12</v>
      </c>
      <c r="G3065" s="1" t="s">
        <v>3</v>
      </c>
      <c r="H3065" s="1" t="s">
        <v>9</v>
      </c>
      <c r="I3065" s="1"/>
      <c r="J3065" s="1"/>
      <c r="K3065" s="1"/>
      <c r="L3065" s="28">
        <v>2</v>
      </c>
      <c r="M3065" s="31">
        <v>0.37136639999999999</v>
      </c>
      <c r="N3065" s="31">
        <v>1.0709400000000001E-2</v>
      </c>
    </row>
    <row r="3066" spans="1:14" x14ac:dyDescent="0.25">
      <c r="A3066" s="1" t="s">
        <v>857</v>
      </c>
      <c r="B3066" s="1">
        <v>1012975</v>
      </c>
      <c r="C3066" s="1">
        <v>2022</v>
      </c>
      <c r="D3066" s="1" t="s">
        <v>0</v>
      </c>
      <c r="E3066" s="1" t="s">
        <v>1</v>
      </c>
      <c r="F3066" s="1" t="s">
        <v>12</v>
      </c>
      <c r="G3066" s="1" t="s">
        <v>3</v>
      </c>
      <c r="H3066" s="1" t="s">
        <v>5</v>
      </c>
      <c r="I3066" s="1"/>
      <c r="J3066" s="1"/>
      <c r="K3066" s="1"/>
      <c r="L3066" s="28">
        <v>2</v>
      </c>
      <c r="M3066" s="31">
        <v>0.91200000000000003</v>
      </c>
      <c r="N3066" s="31">
        <v>2.63E-2</v>
      </c>
    </row>
    <row r="3067" spans="1:14" x14ac:dyDescent="0.25">
      <c r="A3067" s="1" t="s">
        <v>24230</v>
      </c>
      <c r="B3067" s="1">
        <v>1012982</v>
      </c>
      <c r="C3067" s="1">
        <v>2022</v>
      </c>
      <c r="D3067" s="1" t="s">
        <v>0</v>
      </c>
      <c r="E3067" s="1" t="s">
        <v>1</v>
      </c>
      <c r="F3067" s="1" t="s">
        <v>2</v>
      </c>
      <c r="G3067" s="1" t="s">
        <v>3</v>
      </c>
      <c r="H3067" s="1" t="s">
        <v>10</v>
      </c>
      <c r="I3067" s="1"/>
      <c r="J3067" s="1"/>
      <c r="K3067" s="1"/>
      <c r="L3067" s="28">
        <v>1</v>
      </c>
      <c r="M3067" s="31">
        <v>3.7909716000000002</v>
      </c>
      <c r="N3067" s="31">
        <v>1.1167399999999999E-2</v>
      </c>
    </row>
    <row r="3068" spans="1:14" x14ac:dyDescent="0.25">
      <c r="A3068" s="1" t="s">
        <v>24230</v>
      </c>
      <c r="B3068" s="1">
        <v>1012982</v>
      </c>
      <c r="C3068" s="1">
        <v>2022</v>
      </c>
      <c r="D3068" s="1" t="s">
        <v>0</v>
      </c>
      <c r="E3068" s="1" t="s">
        <v>1</v>
      </c>
      <c r="F3068" s="1" t="s">
        <v>2</v>
      </c>
      <c r="G3068" s="1" t="s">
        <v>3</v>
      </c>
      <c r="H3068" s="1" t="s">
        <v>6</v>
      </c>
      <c r="I3068" s="1"/>
      <c r="J3068" s="1"/>
      <c r="K3068" s="1"/>
      <c r="L3068" s="28">
        <v>0</v>
      </c>
      <c r="M3068" s="31">
        <v>0</v>
      </c>
      <c r="N3068" s="31">
        <v>0</v>
      </c>
    </row>
    <row r="3069" spans="1:14" x14ac:dyDescent="0.25">
      <c r="A3069" s="1" t="s">
        <v>24230</v>
      </c>
      <c r="B3069" s="1">
        <v>1012982</v>
      </c>
      <c r="C3069" s="1">
        <v>2022</v>
      </c>
      <c r="D3069" s="1" t="s">
        <v>0</v>
      </c>
      <c r="E3069" s="1" t="s">
        <v>1</v>
      </c>
      <c r="F3069" s="1" t="s">
        <v>2</v>
      </c>
      <c r="G3069" s="1" t="s">
        <v>3</v>
      </c>
      <c r="H3069" s="1" t="s">
        <v>5</v>
      </c>
      <c r="I3069" s="1"/>
      <c r="J3069" s="1"/>
      <c r="K3069" s="1"/>
      <c r="L3069" s="28">
        <v>0</v>
      </c>
      <c r="M3069" s="31">
        <v>0</v>
      </c>
      <c r="N3069" s="31">
        <v>0</v>
      </c>
    </row>
    <row r="3070" spans="1:14" x14ac:dyDescent="0.25">
      <c r="A3070" s="1" t="s">
        <v>24230</v>
      </c>
      <c r="B3070" s="1">
        <v>1012982</v>
      </c>
      <c r="C3070" s="1">
        <v>2022</v>
      </c>
      <c r="D3070" s="1" t="s">
        <v>0</v>
      </c>
      <c r="E3070" s="1" t="s">
        <v>1</v>
      </c>
      <c r="F3070" s="1" t="s">
        <v>2</v>
      </c>
      <c r="G3070" s="1" t="s">
        <v>3</v>
      </c>
      <c r="H3070" s="1" t="s">
        <v>8</v>
      </c>
      <c r="I3070" s="1"/>
      <c r="J3070" s="1"/>
      <c r="K3070" s="1"/>
      <c r="L3070" s="28">
        <v>5</v>
      </c>
      <c r="M3070" s="31">
        <v>0.3377214</v>
      </c>
      <c r="N3070" s="31">
        <v>9.9489999999999995E-4</v>
      </c>
    </row>
    <row r="3071" spans="1:14" x14ac:dyDescent="0.25">
      <c r="A3071" s="1" t="s">
        <v>24230</v>
      </c>
      <c r="B3071" s="1">
        <v>1012982</v>
      </c>
      <c r="C3071" s="1">
        <v>2022</v>
      </c>
      <c r="D3071" s="1" t="s">
        <v>0</v>
      </c>
      <c r="E3071" s="1" t="s">
        <v>1</v>
      </c>
      <c r="F3071" s="1" t="s">
        <v>2</v>
      </c>
      <c r="G3071" s="1" t="s">
        <v>3</v>
      </c>
      <c r="H3071" s="1" t="s">
        <v>9</v>
      </c>
      <c r="I3071" s="1"/>
      <c r="J3071" s="1"/>
      <c r="K3071" s="1"/>
      <c r="L3071" s="28">
        <v>64</v>
      </c>
      <c r="M3071" s="31">
        <v>0.66736180000000001</v>
      </c>
      <c r="N3071" s="31">
        <v>1.9659E-3</v>
      </c>
    </row>
    <row r="3072" spans="1:14" x14ac:dyDescent="0.25">
      <c r="A3072" s="1" t="s">
        <v>24230</v>
      </c>
      <c r="B3072" s="1">
        <v>1012982</v>
      </c>
      <c r="C3072" s="1">
        <v>2022</v>
      </c>
      <c r="D3072" s="1" t="s">
        <v>0</v>
      </c>
      <c r="E3072" s="1" t="s">
        <v>1</v>
      </c>
      <c r="F3072" s="1" t="s">
        <v>2</v>
      </c>
      <c r="G3072" s="1" t="s">
        <v>3</v>
      </c>
      <c r="H3072" s="1" t="s">
        <v>7</v>
      </c>
      <c r="I3072" s="1"/>
      <c r="J3072" s="1"/>
      <c r="K3072" s="1"/>
      <c r="L3072" s="28">
        <v>677</v>
      </c>
      <c r="M3072" s="31">
        <v>92.909612699999997</v>
      </c>
      <c r="N3072" s="31">
        <v>0.27369209999999999</v>
      </c>
    </row>
    <row r="3073" spans="1:14" x14ac:dyDescent="0.25">
      <c r="A3073" s="1" t="s">
        <v>24230</v>
      </c>
      <c r="B3073" s="1">
        <v>1012982</v>
      </c>
      <c r="C3073" s="1">
        <v>2022</v>
      </c>
      <c r="D3073" s="1" t="s">
        <v>0</v>
      </c>
      <c r="E3073" s="1" t="s">
        <v>1</v>
      </c>
      <c r="F3073" s="1" t="s">
        <v>2</v>
      </c>
      <c r="G3073" s="1" t="s">
        <v>3</v>
      </c>
      <c r="H3073" s="1" t="s">
        <v>4</v>
      </c>
      <c r="I3073" s="1"/>
      <c r="J3073" s="1"/>
      <c r="K3073" s="1"/>
      <c r="L3073" s="28">
        <v>0</v>
      </c>
      <c r="M3073" s="31">
        <v>0</v>
      </c>
      <c r="N3073" s="31">
        <v>0</v>
      </c>
    </row>
    <row r="3074" spans="1:14" x14ac:dyDescent="0.25">
      <c r="A3074" s="1" t="s">
        <v>738</v>
      </c>
      <c r="B3074" s="1">
        <v>1012983</v>
      </c>
      <c r="C3074" s="1">
        <v>2022</v>
      </c>
      <c r="D3074" s="1" t="s">
        <v>0</v>
      </c>
      <c r="E3074" s="1" t="s">
        <v>1</v>
      </c>
      <c r="F3074" s="1" t="s">
        <v>25</v>
      </c>
      <c r="G3074" s="1" t="s">
        <v>3</v>
      </c>
      <c r="H3074" s="1" t="s">
        <v>5</v>
      </c>
      <c r="I3074" s="1"/>
      <c r="J3074" s="1"/>
      <c r="K3074" s="1"/>
      <c r="L3074" s="28">
        <v>3</v>
      </c>
      <c r="M3074" s="31">
        <v>0.1669823</v>
      </c>
      <c r="N3074" s="31">
        <v>3.6987999999999999E-3</v>
      </c>
    </row>
    <row r="3075" spans="1:14" x14ac:dyDescent="0.25">
      <c r="A3075" s="1" t="s">
        <v>738</v>
      </c>
      <c r="B3075" s="1">
        <v>1012983</v>
      </c>
      <c r="C3075" s="1">
        <v>2022</v>
      </c>
      <c r="D3075" s="1" t="s">
        <v>0</v>
      </c>
      <c r="E3075" s="1" t="s">
        <v>1</v>
      </c>
      <c r="F3075" s="1" t="s">
        <v>25</v>
      </c>
      <c r="G3075" s="1" t="s">
        <v>3</v>
      </c>
      <c r="H3075" s="1" t="s">
        <v>6</v>
      </c>
      <c r="I3075" s="1"/>
      <c r="J3075" s="1"/>
      <c r="K3075" s="1"/>
      <c r="L3075" s="28">
        <v>0</v>
      </c>
      <c r="M3075" s="31">
        <v>0</v>
      </c>
      <c r="N3075" s="31">
        <v>0</v>
      </c>
    </row>
    <row r="3076" spans="1:14" x14ac:dyDescent="0.25">
      <c r="A3076" s="1" t="s">
        <v>738</v>
      </c>
      <c r="B3076" s="1">
        <v>1012983</v>
      </c>
      <c r="C3076" s="1">
        <v>2022</v>
      </c>
      <c r="D3076" s="1" t="s">
        <v>0</v>
      </c>
      <c r="E3076" s="1" t="s">
        <v>1</v>
      </c>
      <c r="F3076" s="1" t="s">
        <v>25</v>
      </c>
      <c r="G3076" s="1" t="s">
        <v>3</v>
      </c>
      <c r="H3076" s="1" t="s">
        <v>4</v>
      </c>
      <c r="I3076" s="1"/>
      <c r="J3076" s="1"/>
      <c r="K3076" s="1"/>
      <c r="L3076" s="28">
        <v>0</v>
      </c>
      <c r="M3076" s="31">
        <v>0</v>
      </c>
      <c r="N3076" s="31">
        <v>0</v>
      </c>
    </row>
    <row r="3077" spans="1:14" x14ac:dyDescent="0.25">
      <c r="A3077" s="1" t="s">
        <v>738</v>
      </c>
      <c r="B3077" s="1">
        <v>1012983</v>
      </c>
      <c r="C3077" s="1">
        <v>2022</v>
      </c>
      <c r="D3077" s="1" t="s">
        <v>0</v>
      </c>
      <c r="E3077" s="1" t="s">
        <v>1</v>
      </c>
      <c r="F3077" s="1" t="s">
        <v>25</v>
      </c>
      <c r="G3077" s="1" t="s">
        <v>3</v>
      </c>
      <c r="H3077" s="1" t="s">
        <v>8</v>
      </c>
      <c r="I3077" s="1"/>
      <c r="J3077" s="1"/>
      <c r="K3077" s="1"/>
      <c r="L3077" s="28">
        <v>4</v>
      </c>
      <c r="M3077" s="31">
        <v>0.4560169</v>
      </c>
      <c r="N3077" s="31">
        <v>1.0101199999999999E-2</v>
      </c>
    </row>
    <row r="3078" spans="1:14" x14ac:dyDescent="0.25">
      <c r="A3078" s="1" t="s">
        <v>738</v>
      </c>
      <c r="B3078" s="1">
        <v>1012983</v>
      </c>
      <c r="C3078" s="1">
        <v>2022</v>
      </c>
      <c r="D3078" s="1" t="s">
        <v>0</v>
      </c>
      <c r="E3078" s="1" t="s">
        <v>1</v>
      </c>
      <c r="F3078" s="1" t="s">
        <v>25</v>
      </c>
      <c r="G3078" s="1" t="s">
        <v>3</v>
      </c>
      <c r="H3078" s="1" t="s">
        <v>10</v>
      </c>
      <c r="I3078" s="1"/>
      <c r="J3078" s="1"/>
      <c r="K3078" s="1"/>
      <c r="L3078" s="28">
        <v>0</v>
      </c>
      <c r="M3078" s="31">
        <v>0</v>
      </c>
      <c r="N3078" s="31">
        <v>0</v>
      </c>
    </row>
    <row r="3079" spans="1:14" x14ac:dyDescent="0.25">
      <c r="A3079" s="1" t="s">
        <v>738</v>
      </c>
      <c r="B3079" s="1">
        <v>1012983</v>
      </c>
      <c r="C3079" s="1">
        <v>2022</v>
      </c>
      <c r="D3079" s="1" t="s">
        <v>0</v>
      </c>
      <c r="E3079" s="1" t="s">
        <v>1</v>
      </c>
      <c r="F3079" s="1" t="s">
        <v>25</v>
      </c>
      <c r="G3079" s="1" t="s">
        <v>3</v>
      </c>
      <c r="H3079" s="1" t="s">
        <v>7</v>
      </c>
      <c r="I3079" s="1"/>
      <c r="J3079" s="1"/>
      <c r="K3079" s="1"/>
      <c r="L3079" s="28">
        <v>12</v>
      </c>
      <c r="M3079" s="31">
        <v>2.0216330999999998</v>
      </c>
      <c r="N3079" s="31">
        <v>4.4781000000000001E-2</v>
      </c>
    </row>
    <row r="3080" spans="1:14" x14ac:dyDescent="0.25">
      <c r="A3080" s="1" t="s">
        <v>738</v>
      </c>
      <c r="B3080" s="1">
        <v>1012983</v>
      </c>
      <c r="C3080" s="1">
        <v>2022</v>
      </c>
      <c r="D3080" s="1" t="s">
        <v>0</v>
      </c>
      <c r="E3080" s="1" t="s">
        <v>1</v>
      </c>
      <c r="F3080" s="1" t="s">
        <v>25</v>
      </c>
      <c r="G3080" s="1" t="s">
        <v>3</v>
      </c>
      <c r="H3080" s="1" t="s">
        <v>9</v>
      </c>
      <c r="I3080" s="1"/>
      <c r="J3080" s="1"/>
      <c r="K3080" s="1"/>
      <c r="L3080" s="28">
        <v>65</v>
      </c>
      <c r="M3080" s="31">
        <v>50.210621099999997</v>
      </c>
      <c r="N3080" s="31">
        <v>1.1122094</v>
      </c>
    </row>
    <row r="3081" spans="1:14" x14ac:dyDescent="0.25">
      <c r="A3081" s="1" t="s">
        <v>24231</v>
      </c>
      <c r="B3081" s="1">
        <v>1012996</v>
      </c>
      <c r="C3081" s="1">
        <v>2022</v>
      </c>
      <c r="D3081" s="1" t="s">
        <v>0</v>
      </c>
      <c r="E3081" s="1" t="s">
        <v>1</v>
      </c>
      <c r="F3081" s="1" t="s">
        <v>2</v>
      </c>
      <c r="G3081" s="1" t="s">
        <v>3</v>
      </c>
      <c r="H3081" s="1" t="s">
        <v>7</v>
      </c>
      <c r="I3081" s="1"/>
      <c r="J3081" s="1"/>
      <c r="K3081" s="1"/>
      <c r="L3081" s="28">
        <v>1128</v>
      </c>
      <c r="M3081" s="31">
        <v>160.27000000000001</v>
      </c>
      <c r="N3081" s="31">
        <v>3.7</v>
      </c>
    </row>
    <row r="3082" spans="1:14" x14ac:dyDescent="0.25">
      <c r="A3082" s="1" t="s">
        <v>24232</v>
      </c>
      <c r="B3082" s="1">
        <v>1013009</v>
      </c>
      <c r="C3082" s="1">
        <v>2022</v>
      </c>
      <c r="D3082" s="1" t="s">
        <v>0</v>
      </c>
      <c r="E3082" s="1" t="s">
        <v>1</v>
      </c>
      <c r="F3082" s="1" t="s">
        <v>12</v>
      </c>
      <c r="G3082" s="1" t="s">
        <v>3</v>
      </c>
      <c r="H3082" s="1" t="s">
        <v>7</v>
      </c>
      <c r="I3082" s="1"/>
      <c r="J3082" s="1"/>
      <c r="K3082" s="1"/>
      <c r="L3082" s="28">
        <v>34</v>
      </c>
      <c r="M3082" s="31">
        <v>49.533820800000001</v>
      </c>
      <c r="N3082" s="31">
        <v>1.4284424</v>
      </c>
    </row>
    <row r="3083" spans="1:14" x14ac:dyDescent="0.25">
      <c r="A3083" s="1" t="s">
        <v>24232</v>
      </c>
      <c r="B3083" s="1">
        <v>1013009</v>
      </c>
      <c r="C3083" s="1">
        <v>2022</v>
      </c>
      <c r="D3083" s="1" t="s">
        <v>0</v>
      </c>
      <c r="E3083" s="1" t="s">
        <v>1</v>
      </c>
      <c r="F3083" s="1" t="s">
        <v>12</v>
      </c>
      <c r="G3083" s="1" t="s">
        <v>3</v>
      </c>
      <c r="H3083" s="1" t="s">
        <v>10</v>
      </c>
      <c r="I3083" s="1"/>
      <c r="J3083" s="1"/>
      <c r="K3083" s="1"/>
      <c r="L3083" s="28">
        <v>1</v>
      </c>
      <c r="M3083" s="31">
        <v>9.4847999999999998E-3</v>
      </c>
      <c r="N3083" s="31">
        <v>2.7349999999999998E-4</v>
      </c>
    </row>
    <row r="3084" spans="1:14" x14ac:dyDescent="0.25">
      <c r="A3084" s="1" t="s">
        <v>316</v>
      </c>
      <c r="B3084" s="1">
        <v>1013033</v>
      </c>
      <c r="C3084" s="1">
        <v>2022</v>
      </c>
      <c r="D3084" s="1" t="s">
        <v>0</v>
      </c>
      <c r="E3084" s="1" t="s">
        <v>1</v>
      </c>
      <c r="F3084" s="1" t="s">
        <v>2</v>
      </c>
      <c r="G3084" s="1" t="s">
        <v>3</v>
      </c>
      <c r="H3084" s="1" t="s">
        <v>9</v>
      </c>
      <c r="I3084" s="1"/>
      <c r="J3084" s="1"/>
      <c r="K3084" s="1"/>
      <c r="L3084" s="28">
        <v>7</v>
      </c>
      <c r="M3084" s="31">
        <v>7.0688199999999997</v>
      </c>
      <c r="N3084" s="31">
        <v>4.5663500000000003E-2</v>
      </c>
    </row>
    <row r="3085" spans="1:14" x14ac:dyDescent="0.25">
      <c r="A3085" s="1" t="s">
        <v>316</v>
      </c>
      <c r="B3085" s="1">
        <v>1013033</v>
      </c>
      <c r="C3085" s="1">
        <v>2022</v>
      </c>
      <c r="D3085" s="1" t="s">
        <v>0</v>
      </c>
      <c r="E3085" s="1" t="s">
        <v>1</v>
      </c>
      <c r="F3085" s="1" t="s">
        <v>2</v>
      </c>
      <c r="G3085" s="1" t="s">
        <v>3</v>
      </c>
      <c r="H3085" s="1" t="s">
        <v>7</v>
      </c>
      <c r="I3085" s="1"/>
      <c r="J3085" s="1"/>
      <c r="K3085" s="1"/>
      <c r="L3085" s="28">
        <v>18</v>
      </c>
      <c r="M3085" s="31">
        <v>11.912770500000001</v>
      </c>
      <c r="N3085" s="31">
        <v>6.5822800000000001E-2</v>
      </c>
    </row>
    <row r="3086" spans="1:14" x14ac:dyDescent="0.25">
      <c r="A3086" s="1" t="s">
        <v>316</v>
      </c>
      <c r="B3086" s="1">
        <v>1013033</v>
      </c>
      <c r="C3086" s="1">
        <v>2022</v>
      </c>
      <c r="D3086" s="1" t="s">
        <v>0</v>
      </c>
      <c r="E3086" s="1" t="s">
        <v>1</v>
      </c>
      <c r="F3086" s="1" t="s">
        <v>2</v>
      </c>
      <c r="G3086" s="1" t="s">
        <v>3</v>
      </c>
      <c r="H3086" s="1" t="s">
        <v>6</v>
      </c>
      <c r="I3086" s="1"/>
      <c r="J3086" s="1"/>
      <c r="K3086" s="1"/>
      <c r="L3086" s="28">
        <v>7</v>
      </c>
      <c r="M3086" s="31">
        <v>4.7927790999999997</v>
      </c>
      <c r="N3086" s="31">
        <v>1.9114900000000001E-2</v>
      </c>
    </row>
    <row r="3087" spans="1:14" x14ac:dyDescent="0.25">
      <c r="A3087" s="1" t="s">
        <v>11</v>
      </c>
      <c r="B3087" s="1">
        <v>1013036</v>
      </c>
      <c r="C3087" s="1">
        <v>2022</v>
      </c>
      <c r="D3087" s="1" t="s">
        <v>0</v>
      </c>
      <c r="E3087" s="1" t="s">
        <v>1</v>
      </c>
      <c r="F3087" s="1" t="s">
        <v>12</v>
      </c>
      <c r="G3087" s="1" t="s">
        <v>3</v>
      </c>
      <c r="H3087" s="1" t="s">
        <v>7</v>
      </c>
      <c r="I3087" s="1"/>
      <c r="J3087" s="1"/>
      <c r="K3087" s="1"/>
      <c r="L3087" s="28">
        <v>1</v>
      </c>
      <c r="M3087" s="31">
        <v>1.2852485</v>
      </c>
      <c r="N3087" s="31">
        <v>2.5954899999999999E-2</v>
      </c>
    </row>
    <row r="3088" spans="1:14" x14ac:dyDescent="0.25">
      <c r="A3088" s="1" t="s">
        <v>482</v>
      </c>
      <c r="B3088" s="1">
        <v>1013048</v>
      </c>
      <c r="C3088" s="1">
        <v>2022</v>
      </c>
      <c r="D3088" s="1" t="s">
        <v>0</v>
      </c>
      <c r="E3088" s="1" t="s">
        <v>1</v>
      </c>
      <c r="F3088" s="1" t="s">
        <v>12</v>
      </c>
      <c r="G3088" s="1" t="s">
        <v>3</v>
      </c>
      <c r="H3088" s="1" t="s">
        <v>10</v>
      </c>
      <c r="I3088" s="1"/>
      <c r="J3088" s="1"/>
      <c r="K3088" s="1"/>
      <c r="L3088" s="28">
        <v>1</v>
      </c>
      <c r="M3088" s="31">
        <v>7.1278645000000003</v>
      </c>
      <c r="N3088" s="31">
        <v>5.0077499999999997E-2</v>
      </c>
    </row>
    <row r="3089" spans="1:14" x14ac:dyDescent="0.25">
      <c r="A3089" s="1" t="s">
        <v>482</v>
      </c>
      <c r="B3089" s="1">
        <v>1013048</v>
      </c>
      <c r="C3089" s="1">
        <v>2022</v>
      </c>
      <c r="D3089" s="1" t="s">
        <v>0</v>
      </c>
      <c r="E3089" s="1" t="s">
        <v>1</v>
      </c>
      <c r="F3089" s="1" t="s">
        <v>12</v>
      </c>
      <c r="G3089" s="1" t="s">
        <v>3</v>
      </c>
      <c r="H3089" s="1" t="s">
        <v>4</v>
      </c>
      <c r="I3089" s="1"/>
      <c r="J3089" s="1"/>
      <c r="K3089" s="1"/>
      <c r="L3089" s="28">
        <v>3</v>
      </c>
      <c r="M3089" s="31">
        <v>1.4434712000000001</v>
      </c>
      <c r="N3089" s="31">
        <v>9.6402999999999992E-3</v>
      </c>
    </row>
    <row r="3090" spans="1:14" x14ac:dyDescent="0.25">
      <c r="A3090" s="1" t="s">
        <v>482</v>
      </c>
      <c r="B3090" s="1">
        <v>1013048</v>
      </c>
      <c r="C3090" s="1">
        <v>2022</v>
      </c>
      <c r="D3090" s="1" t="s">
        <v>0</v>
      </c>
      <c r="E3090" s="1" t="s">
        <v>1</v>
      </c>
      <c r="F3090" s="1" t="s">
        <v>12</v>
      </c>
      <c r="G3090" s="1" t="s">
        <v>3</v>
      </c>
      <c r="H3090" s="1" t="s">
        <v>7</v>
      </c>
      <c r="I3090" s="1"/>
      <c r="J3090" s="1"/>
      <c r="K3090" s="1"/>
      <c r="L3090" s="28">
        <v>7</v>
      </c>
      <c r="M3090" s="31">
        <v>8.1954101999999995</v>
      </c>
      <c r="N3090" s="31">
        <v>5.73433E-2</v>
      </c>
    </row>
    <row r="3091" spans="1:14" x14ac:dyDescent="0.25">
      <c r="A3091" s="1" t="s">
        <v>24233</v>
      </c>
      <c r="B3091" s="1">
        <v>1013049</v>
      </c>
      <c r="C3091" s="1">
        <v>2022</v>
      </c>
      <c r="D3091" s="1" t="s">
        <v>0</v>
      </c>
      <c r="E3091" s="1" t="s">
        <v>1</v>
      </c>
      <c r="F3091" s="1" t="s">
        <v>2</v>
      </c>
      <c r="G3091" s="1" t="s">
        <v>3</v>
      </c>
      <c r="H3091" s="1" t="s">
        <v>9</v>
      </c>
      <c r="I3091" s="1"/>
      <c r="J3091" s="1"/>
      <c r="K3091" s="1"/>
      <c r="L3091" s="28">
        <v>0</v>
      </c>
      <c r="M3091" s="31">
        <v>0</v>
      </c>
      <c r="N3091" s="31">
        <v>0</v>
      </c>
    </row>
    <row r="3092" spans="1:14" x14ac:dyDescent="0.25">
      <c r="A3092" s="1" t="s">
        <v>24233</v>
      </c>
      <c r="B3092" s="1">
        <v>1013049</v>
      </c>
      <c r="C3092" s="1">
        <v>2022</v>
      </c>
      <c r="D3092" s="1" t="s">
        <v>0</v>
      </c>
      <c r="E3092" s="1" t="s">
        <v>1</v>
      </c>
      <c r="F3092" s="1" t="s">
        <v>2</v>
      </c>
      <c r="G3092" s="1" t="s">
        <v>3</v>
      </c>
      <c r="H3092" s="1" t="s">
        <v>7</v>
      </c>
      <c r="I3092" s="1"/>
      <c r="J3092" s="1"/>
      <c r="K3092" s="1"/>
      <c r="L3092" s="28">
        <v>30</v>
      </c>
      <c r="M3092" s="31">
        <v>2.0292104000000002</v>
      </c>
      <c r="N3092" s="31">
        <v>6.9315000000000002E-3</v>
      </c>
    </row>
    <row r="3093" spans="1:14" x14ac:dyDescent="0.25">
      <c r="A3093" s="1" t="s">
        <v>24233</v>
      </c>
      <c r="B3093" s="1">
        <v>1013049</v>
      </c>
      <c r="C3093" s="1">
        <v>2022</v>
      </c>
      <c r="D3093" s="1" t="s">
        <v>0</v>
      </c>
      <c r="E3093" s="1" t="s">
        <v>1</v>
      </c>
      <c r="F3093" s="1" t="s">
        <v>2</v>
      </c>
      <c r="G3093" s="1" t="s">
        <v>3</v>
      </c>
      <c r="H3093" s="1" t="s">
        <v>5</v>
      </c>
      <c r="I3093" s="1"/>
      <c r="J3093" s="1"/>
      <c r="K3093" s="1"/>
      <c r="L3093" s="28">
        <v>0</v>
      </c>
      <c r="M3093" s="31">
        <v>0</v>
      </c>
      <c r="N3093" s="31">
        <v>0</v>
      </c>
    </row>
    <row r="3094" spans="1:14" x14ac:dyDescent="0.25">
      <c r="A3094" s="1" t="s">
        <v>24233</v>
      </c>
      <c r="B3094" s="1">
        <v>1013049</v>
      </c>
      <c r="C3094" s="1">
        <v>2022</v>
      </c>
      <c r="D3094" s="1" t="s">
        <v>0</v>
      </c>
      <c r="E3094" s="1" t="s">
        <v>1</v>
      </c>
      <c r="F3094" s="1" t="s">
        <v>2</v>
      </c>
      <c r="G3094" s="1" t="s">
        <v>3</v>
      </c>
      <c r="H3094" s="1" t="s">
        <v>4</v>
      </c>
      <c r="I3094" s="1"/>
      <c r="J3094" s="1"/>
      <c r="K3094" s="1"/>
      <c r="L3094" s="28">
        <v>0</v>
      </c>
      <c r="M3094" s="31">
        <v>0</v>
      </c>
      <c r="N3094" s="31">
        <v>0</v>
      </c>
    </row>
    <row r="3095" spans="1:14" x14ac:dyDescent="0.25">
      <c r="A3095" s="1" t="s">
        <v>24233</v>
      </c>
      <c r="B3095" s="1">
        <v>1013049</v>
      </c>
      <c r="C3095" s="1">
        <v>2022</v>
      </c>
      <c r="D3095" s="1" t="s">
        <v>0</v>
      </c>
      <c r="E3095" s="1" t="s">
        <v>1</v>
      </c>
      <c r="F3095" s="1" t="s">
        <v>2</v>
      </c>
      <c r="G3095" s="1" t="s">
        <v>3</v>
      </c>
      <c r="H3095" s="1" t="s">
        <v>10</v>
      </c>
      <c r="I3095" s="1"/>
      <c r="J3095" s="1"/>
      <c r="K3095" s="1"/>
      <c r="L3095" s="28">
        <v>0</v>
      </c>
      <c r="M3095" s="31">
        <v>0</v>
      </c>
      <c r="N3095" s="31">
        <v>0</v>
      </c>
    </row>
    <row r="3096" spans="1:14" x14ac:dyDescent="0.25">
      <c r="A3096" s="1" t="s">
        <v>24233</v>
      </c>
      <c r="B3096" s="1">
        <v>1013049</v>
      </c>
      <c r="C3096" s="1">
        <v>2022</v>
      </c>
      <c r="D3096" s="1" t="s">
        <v>0</v>
      </c>
      <c r="E3096" s="1" t="s">
        <v>1</v>
      </c>
      <c r="F3096" s="1" t="s">
        <v>2</v>
      </c>
      <c r="G3096" s="1" t="s">
        <v>3</v>
      </c>
      <c r="H3096" s="1" t="s">
        <v>6</v>
      </c>
      <c r="I3096" s="1"/>
      <c r="J3096" s="1"/>
      <c r="K3096" s="1"/>
      <c r="L3096" s="28">
        <v>0</v>
      </c>
      <c r="M3096" s="31">
        <v>0</v>
      </c>
      <c r="N3096" s="31">
        <v>0</v>
      </c>
    </row>
    <row r="3097" spans="1:14" x14ac:dyDescent="0.25">
      <c r="A3097" s="1" t="s">
        <v>24233</v>
      </c>
      <c r="B3097" s="1">
        <v>1013049</v>
      </c>
      <c r="C3097" s="1">
        <v>2022</v>
      </c>
      <c r="D3097" s="1" t="s">
        <v>0</v>
      </c>
      <c r="E3097" s="1" t="s">
        <v>1</v>
      </c>
      <c r="F3097" s="1" t="s">
        <v>2</v>
      </c>
      <c r="G3097" s="1" t="s">
        <v>3</v>
      </c>
      <c r="H3097" s="1" t="s">
        <v>8</v>
      </c>
      <c r="I3097" s="1"/>
      <c r="J3097" s="1"/>
      <c r="K3097" s="1"/>
      <c r="L3097" s="28">
        <v>0</v>
      </c>
      <c r="M3097" s="31">
        <v>0</v>
      </c>
      <c r="N3097" s="31">
        <v>0</v>
      </c>
    </row>
    <row r="3098" spans="1:14" x14ac:dyDescent="0.25">
      <c r="A3098" s="1" t="s">
        <v>649</v>
      </c>
      <c r="B3098" s="1">
        <v>1013052</v>
      </c>
      <c r="C3098" s="1">
        <v>2022</v>
      </c>
      <c r="D3098" s="1" t="s">
        <v>0</v>
      </c>
      <c r="E3098" s="1" t="s">
        <v>1</v>
      </c>
      <c r="F3098" s="1" t="s">
        <v>25</v>
      </c>
      <c r="G3098" s="1" t="s">
        <v>3</v>
      </c>
      <c r="H3098" s="1" t="s">
        <v>7</v>
      </c>
      <c r="I3098" s="1"/>
      <c r="J3098" s="1"/>
      <c r="K3098" s="1"/>
      <c r="L3098" s="28">
        <v>2</v>
      </c>
      <c r="M3098" s="31">
        <v>4.71361E-2</v>
      </c>
      <c r="N3098" s="31">
        <v>5.5619999999999997E-4</v>
      </c>
    </row>
    <row r="3099" spans="1:14" x14ac:dyDescent="0.25">
      <c r="A3099" s="1" t="s">
        <v>649</v>
      </c>
      <c r="B3099" s="1">
        <v>1013052</v>
      </c>
      <c r="C3099" s="1">
        <v>2022</v>
      </c>
      <c r="D3099" s="1" t="s">
        <v>0</v>
      </c>
      <c r="E3099" s="1" t="s">
        <v>1</v>
      </c>
      <c r="F3099" s="1" t="s">
        <v>25</v>
      </c>
      <c r="G3099" s="1" t="s">
        <v>3</v>
      </c>
      <c r="H3099" s="1" t="s">
        <v>8</v>
      </c>
      <c r="I3099" s="1"/>
      <c r="J3099" s="1"/>
      <c r="K3099" s="1"/>
      <c r="L3099" s="28">
        <v>1</v>
      </c>
      <c r="M3099" s="31">
        <v>0.96089500000000005</v>
      </c>
      <c r="N3099" s="31">
        <v>2.4737499999999999E-2</v>
      </c>
    </row>
    <row r="3100" spans="1:14" x14ac:dyDescent="0.25">
      <c r="A3100" s="1" t="s">
        <v>649</v>
      </c>
      <c r="B3100" s="1">
        <v>1013052</v>
      </c>
      <c r="C3100" s="1">
        <v>2022</v>
      </c>
      <c r="D3100" s="1" t="s">
        <v>0</v>
      </c>
      <c r="E3100" s="1" t="s">
        <v>1</v>
      </c>
      <c r="F3100" s="1" t="s">
        <v>25</v>
      </c>
      <c r="G3100" s="1" t="s">
        <v>3</v>
      </c>
      <c r="H3100" s="1" t="s">
        <v>9</v>
      </c>
      <c r="I3100" s="1"/>
      <c r="J3100" s="1"/>
      <c r="K3100" s="1"/>
      <c r="L3100" s="28">
        <v>365</v>
      </c>
      <c r="M3100" s="31">
        <v>2.5152076000000001</v>
      </c>
      <c r="N3100" s="31">
        <v>2.9678400000000001E-2</v>
      </c>
    </row>
    <row r="3101" spans="1:14" x14ac:dyDescent="0.25">
      <c r="A3101" s="1" t="s">
        <v>649</v>
      </c>
      <c r="B3101" s="1">
        <v>1013052</v>
      </c>
      <c r="C3101" s="1">
        <v>2022</v>
      </c>
      <c r="D3101" s="1" t="s">
        <v>0</v>
      </c>
      <c r="E3101" s="1" t="s">
        <v>1</v>
      </c>
      <c r="F3101" s="1" t="s">
        <v>25</v>
      </c>
      <c r="G3101" s="1" t="s">
        <v>3</v>
      </c>
      <c r="H3101" s="1" t="s">
        <v>4</v>
      </c>
      <c r="I3101" s="1"/>
      <c r="J3101" s="1"/>
      <c r="K3101" s="1"/>
      <c r="L3101" s="28">
        <v>1</v>
      </c>
      <c r="M3101" s="31">
        <v>4.3183699999999998E-2</v>
      </c>
      <c r="N3101" s="31">
        <v>5.0949999999999997E-4</v>
      </c>
    </row>
    <row r="3102" spans="1:14" x14ac:dyDescent="0.25">
      <c r="A3102" s="1" t="s">
        <v>649</v>
      </c>
      <c r="B3102" s="1">
        <v>1013052</v>
      </c>
      <c r="C3102" s="1">
        <v>2022</v>
      </c>
      <c r="D3102" s="1" t="s">
        <v>0</v>
      </c>
      <c r="E3102" s="1" t="s">
        <v>1</v>
      </c>
      <c r="F3102" s="1" t="s">
        <v>25</v>
      </c>
      <c r="G3102" s="1" t="s">
        <v>3</v>
      </c>
      <c r="H3102" s="1" t="s">
        <v>5</v>
      </c>
      <c r="I3102" s="1"/>
      <c r="J3102" s="1"/>
      <c r="K3102" s="1"/>
      <c r="L3102" s="28">
        <v>3</v>
      </c>
      <c r="M3102" s="31">
        <v>4.5654275000000002</v>
      </c>
      <c r="N3102" s="31">
        <v>5.38702E-2</v>
      </c>
    </row>
    <row r="3103" spans="1:14" x14ac:dyDescent="0.25">
      <c r="A3103" s="1" t="s">
        <v>763</v>
      </c>
      <c r="B3103" s="1">
        <v>1013053</v>
      </c>
      <c r="C3103" s="1">
        <v>2022</v>
      </c>
      <c r="D3103" s="1" t="s">
        <v>0</v>
      </c>
      <c r="E3103" s="1" t="s">
        <v>1</v>
      </c>
      <c r="F3103" s="1" t="s">
        <v>2</v>
      </c>
      <c r="G3103" s="1" t="s">
        <v>3</v>
      </c>
      <c r="H3103" s="1" t="s">
        <v>7</v>
      </c>
      <c r="I3103" s="1"/>
      <c r="J3103" s="1"/>
      <c r="K3103" s="1"/>
      <c r="L3103" s="28">
        <v>504</v>
      </c>
      <c r="M3103" s="31">
        <v>3.4830999999999999</v>
      </c>
      <c r="N3103" s="31">
        <v>0.17002999999999999</v>
      </c>
    </row>
    <row r="3104" spans="1:14" x14ac:dyDescent="0.25">
      <c r="A3104" s="1" t="s">
        <v>194</v>
      </c>
      <c r="B3104" s="1">
        <v>1013064</v>
      </c>
      <c r="C3104" s="1">
        <v>2022</v>
      </c>
      <c r="D3104" s="1" t="s">
        <v>0</v>
      </c>
      <c r="E3104" s="1" t="s">
        <v>1</v>
      </c>
      <c r="F3104" s="1" t="s">
        <v>2</v>
      </c>
      <c r="G3104" s="1" t="s">
        <v>3</v>
      </c>
      <c r="H3104" s="1" t="s">
        <v>9</v>
      </c>
      <c r="I3104" s="1"/>
      <c r="J3104" s="1"/>
      <c r="K3104" s="1"/>
      <c r="L3104" s="28">
        <v>25</v>
      </c>
      <c r="M3104" s="31">
        <v>22.228837200000001</v>
      </c>
      <c r="N3104" s="31">
        <v>1.1626567999999999</v>
      </c>
    </row>
    <row r="3105" spans="1:14" x14ac:dyDescent="0.25">
      <c r="A3105" s="1" t="s">
        <v>194</v>
      </c>
      <c r="B3105" s="1">
        <v>1013064</v>
      </c>
      <c r="C3105" s="1">
        <v>2022</v>
      </c>
      <c r="D3105" s="1" t="s">
        <v>0</v>
      </c>
      <c r="E3105" s="1" t="s">
        <v>1</v>
      </c>
      <c r="F3105" s="1" t="s">
        <v>2</v>
      </c>
      <c r="G3105" s="1" t="s">
        <v>3</v>
      </c>
      <c r="H3105" s="1" t="s">
        <v>7</v>
      </c>
      <c r="I3105" s="1"/>
      <c r="J3105" s="1"/>
      <c r="K3105" s="1"/>
      <c r="L3105" s="28">
        <v>70</v>
      </c>
      <c r="M3105" s="31">
        <v>45.484797100000002</v>
      </c>
      <c r="N3105" s="31">
        <v>1.0935622</v>
      </c>
    </row>
    <row r="3106" spans="1:14" x14ac:dyDescent="0.25">
      <c r="A3106" s="1" t="s">
        <v>194</v>
      </c>
      <c r="B3106" s="1">
        <v>1013064</v>
      </c>
      <c r="C3106" s="1">
        <v>2022</v>
      </c>
      <c r="D3106" s="1" t="s">
        <v>0</v>
      </c>
      <c r="E3106" s="1" t="s">
        <v>1</v>
      </c>
      <c r="F3106" s="1" t="s">
        <v>2</v>
      </c>
      <c r="G3106" s="1" t="s">
        <v>3</v>
      </c>
      <c r="H3106" s="1" t="s">
        <v>5</v>
      </c>
      <c r="I3106" s="1"/>
      <c r="J3106" s="1"/>
      <c r="K3106" s="1"/>
      <c r="L3106" s="28">
        <v>2</v>
      </c>
      <c r="M3106" s="31">
        <v>0</v>
      </c>
      <c r="N3106" s="31">
        <v>6.0490000000000004</v>
      </c>
    </row>
    <row r="3107" spans="1:14" x14ac:dyDescent="0.25">
      <c r="A3107" s="1" t="s">
        <v>194</v>
      </c>
      <c r="B3107" s="1">
        <v>1013064</v>
      </c>
      <c r="C3107" s="1">
        <v>2022</v>
      </c>
      <c r="D3107" s="1" t="s">
        <v>0</v>
      </c>
      <c r="E3107" s="1" t="s">
        <v>1</v>
      </c>
      <c r="F3107" s="1" t="s">
        <v>2</v>
      </c>
      <c r="G3107" s="1" t="s">
        <v>3</v>
      </c>
      <c r="H3107" s="1" t="s">
        <v>6</v>
      </c>
      <c r="I3107" s="1"/>
      <c r="J3107" s="1"/>
      <c r="K3107" s="1"/>
      <c r="L3107" s="28">
        <v>2</v>
      </c>
      <c r="M3107" s="31">
        <v>5.4345283999999996</v>
      </c>
      <c r="N3107" s="31">
        <v>2.4649799999999999E-2</v>
      </c>
    </row>
    <row r="3108" spans="1:14" x14ac:dyDescent="0.25">
      <c r="A3108" s="1" t="s">
        <v>24234</v>
      </c>
      <c r="B3108" s="1">
        <v>1013065</v>
      </c>
      <c r="C3108" s="1">
        <v>2022</v>
      </c>
      <c r="D3108" s="1" t="s">
        <v>0</v>
      </c>
      <c r="E3108" s="1" t="s">
        <v>1</v>
      </c>
      <c r="F3108" s="1" t="s">
        <v>2</v>
      </c>
      <c r="G3108" s="1" t="s">
        <v>3</v>
      </c>
      <c r="H3108" s="1" t="s">
        <v>7</v>
      </c>
      <c r="I3108" s="1"/>
      <c r="J3108" s="1"/>
      <c r="K3108" s="1"/>
      <c r="L3108" s="28">
        <v>1057</v>
      </c>
      <c r="M3108" s="31">
        <v>137.47578429999999</v>
      </c>
      <c r="N3108" s="31">
        <v>0.2257168</v>
      </c>
    </row>
    <row r="3109" spans="1:14" x14ac:dyDescent="0.25">
      <c r="A3109" s="1" t="s">
        <v>24234</v>
      </c>
      <c r="B3109" s="1">
        <v>1013065</v>
      </c>
      <c r="C3109" s="1">
        <v>2022</v>
      </c>
      <c r="D3109" s="1" t="s">
        <v>0</v>
      </c>
      <c r="E3109" s="1" t="s">
        <v>1</v>
      </c>
      <c r="F3109" s="1" t="s">
        <v>2</v>
      </c>
      <c r="G3109" s="1" t="s">
        <v>3</v>
      </c>
      <c r="H3109" s="1" t="s">
        <v>6</v>
      </c>
      <c r="I3109" s="1"/>
      <c r="J3109" s="1"/>
      <c r="K3109" s="1"/>
      <c r="L3109" s="28">
        <v>1</v>
      </c>
      <c r="M3109" s="31">
        <v>7.7498392999999997</v>
      </c>
      <c r="N3109" s="31">
        <v>3.51536E-2</v>
      </c>
    </row>
    <row r="3110" spans="1:14" x14ac:dyDescent="0.25">
      <c r="A3110" s="1" t="s">
        <v>24234</v>
      </c>
      <c r="B3110" s="1">
        <v>1013065</v>
      </c>
      <c r="C3110" s="1">
        <v>2022</v>
      </c>
      <c r="D3110" s="1" t="s">
        <v>0</v>
      </c>
      <c r="E3110" s="1" t="s">
        <v>1</v>
      </c>
      <c r="F3110" s="1" t="s">
        <v>2</v>
      </c>
      <c r="G3110" s="1" t="s">
        <v>3</v>
      </c>
      <c r="H3110" s="1" t="s">
        <v>5</v>
      </c>
      <c r="I3110" s="1"/>
      <c r="J3110" s="1"/>
      <c r="K3110" s="1"/>
      <c r="L3110" s="28">
        <v>1</v>
      </c>
      <c r="M3110" s="31">
        <v>0.2850994</v>
      </c>
      <c r="N3110" s="31">
        <v>4.4119999999999999E-4</v>
      </c>
    </row>
    <row r="3111" spans="1:14" x14ac:dyDescent="0.25">
      <c r="A3111" s="1" t="s">
        <v>24234</v>
      </c>
      <c r="B3111" s="1">
        <v>1013065</v>
      </c>
      <c r="C3111" s="1">
        <v>2022</v>
      </c>
      <c r="D3111" s="1" t="s">
        <v>0</v>
      </c>
      <c r="E3111" s="1" t="s">
        <v>1</v>
      </c>
      <c r="F3111" s="1" t="s">
        <v>2</v>
      </c>
      <c r="G3111" s="1" t="s">
        <v>3</v>
      </c>
      <c r="H3111" s="1" t="s">
        <v>9</v>
      </c>
      <c r="I3111" s="1"/>
      <c r="J3111" s="1"/>
      <c r="K3111" s="1"/>
      <c r="L3111" s="28">
        <v>5</v>
      </c>
      <c r="M3111" s="31">
        <v>3.6013760000000001</v>
      </c>
      <c r="N3111" s="31">
        <v>1.3003000000000001E-2</v>
      </c>
    </row>
    <row r="3112" spans="1:14" x14ac:dyDescent="0.25">
      <c r="A3112" s="1" t="s">
        <v>24234</v>
      </c>
      <c r="B3112" s="1">
        <v>1013065</v>
      </c>
      <c r="C3112" s="1">
        <v>2022</v>
      </c>
      <c r="D3112" s="1" t="s">
        <v>0</v>
      </c>
      <c r="E3112" s="1" t="s">
        <v>1</v>
      </c>
      <c r="F3112" s="1" t="s">
        <v>2</v>
      </c>
      <c r="G3112" s="1" t="s">
        <v>3</v>
      </c>
      <c r="H3112" s="1" t="s">
        <v>4</v>
      </c>
      <c r="I3112" s="1"/>
      <c r="J3112" s="1"/>
      <c r="K3112" s="1"/>
      <c r="L3112" s="28">
        <v>0</v>
      </c>
      <c r="M3112" s="31">
        <v>0</v>
      </c>
      <c r="N3112" s="31">
        <v>0</v>
      </c>
    </row>
    <row r="3113" spans="1:14" x14ac:dyDescent="0.25">
      <c r="A3113" s="1" t="s">
        <v>24234</v>
      </c>
      <c r="B3113" s="1">
        <v>1013065</v>
      </c>
      <c r="C3113" s="1">
        <v>2022</v>
      </c>
      <c r="D3113" s="1" t="s">
        <v>0</v>
      </c>
      <c r="E3113" s="1" t="s">
        <v>1</v>
      </c>
      <c r="F3113" s="1" t="s">
        <v>2</v>
      </c>
      <c r="G3113" s="1" t="s">
        <v>3</v>
      </c>
      <c r="H3113" s="1" t="s">
        <v>8</v>
      </c>
      <c r="I3113" s="1"/>
      <c r="J3113" s="1"/>
      <c r="K3113" s="1"/>
      <c r="L3113" s="28">
        <v>249</v>
      </c>
      <c r="M3113" s="31">
        <v>2.9328699999999999E-2</v>
      </c>
      <c r="N3113" s="31">
        <v>4.74E-5</v>
      </c>
    </row>
    <row r="3114" spans="1:14" x14ac:dyDescent="0.25">
      <c r="A3114" s="1" t="s">
        <v>24234</v>
      </c>
      <c r="B3114" s="1">
        <v>1013065</v>
      </c>
      <c r="C3114" s="1">
        <v>2022</v>
      </c>
      <c r="D3114" s="1" t="s">
        <v>0</v>
      </c>
      <c r="E3114" s="1" t="s">
        <v>1</v>
      </c>
      <c r="F3114" s="1" t="s">
        <v>2</v>
      </c>
      <c r="G3114" s="1" t="s">
        <v>3</v>
      </c>
      <c r="H3114" s="1" t="s">
        <v>10</v>
      </c>
      <c r="I3114" s="1"/>
      <c r="J3114" s="1"/>
      <c r="K3114" s="1"/>
      <c r="L3114" s="28">
        <v>2</v>
      </c>
      <c r="M3114" s="31">
        <v>3.7921081000000001</v>
      </c>
      <c r="N3114" s="31">
        <v>5.8396999999999998E-3</v>
      </c>
    </row>
    <row r="3115" spans="1:14" x14ac:dyDescent="0.25">
      <c r="A3115" s="1" t="s">
        <v>207</v>
      </c>
      <c r="B3115" s="1">
        <v>1013067</v>
      </c>
      <c r="C3115" s="1">
        <v>2022</v>
      </c>
      <c r="D3115" s="1" t="s">
        <v>0</v>
      </c>
      <c r="E3115" s="1" t="s">
        <v>1</v>
      </c>
      <c r="F3115" s="1" t="s">
        <v>25</v>
      </c>
      <c r="G3115" s="1" t="s">
        <v>3</v>
      </c>
      <c r="H3115" s="1" t="s">
        <v>7</v>
      </c>
      <c r="I3115" s="1"/>
      <c r="J3115" s="1"/>
      <c r="K3115" s="1"/>
      <c r="L3115" s="28">
        <v>17</v>
      </c>
      <c r="M3115" s="31">
        <v>238.64313569999999</v>
      </c>
      <c r="N3115" s="31">
        <v>70.811157600000001</v>
      </c>
    </row>
    <row r="3116" spans="1:14" x14ac:dyDescent="0.25">
      <c r="A3116" s="1" t="s">
        <v>196</v>
      </c>
      <c r="B3116" s="1">
        <v>1013072</v>
      </c>
      <c r="C3116" s="1">
        <v>2022</v>
      </c>
      <c r="D3116" s="1" t="s">
        <v>0</v>
      </c>
      <c r="E3116" s="1" t="s">
        <v>1</v>
      </c>
      <c r="F3116" s="1" t="s">
        <v>25</v>
      </c>
      <c r="G3116" s="1" t="s">
        <v>3</v>
      </c>
      <c r="H3116" s="1" t="s">
        <v>9</v>
      </c>
      <c r="I3116" s="1"/>
      <c r="J3116" s="1"/>
      <c r="K3116" s="1"/>
      <c r="L3116" s="28">
        <v>1303</v>
      </c>
      <c r="M3116" s="31">
        <v>8.2310300000000005</v>
      </c>
      <c r="N3116" s="31">
        <v>0.37441000000000002</v>
      </c>
    </row>
    <row r="3117" spans="1:14" x14ac:dyDescent="0.25">
      <c r="A3117" s="1" t="s">
        <v>24235</v>
      </c>
      <c r="B3117" s="1">
        <v>1013077</v>
      </c>
      <c r="C3117" s="1">
        <v>2022</v>
      </c>
      <c r="D3117" s="1" t="s">
        <v>0</v>
      </c>
      <c r="E3117" s="1" t="s">
        <v>1</v>
      </c>
      <c r="F3117" s="1" t="s">
        <v>2</v>
      </c>
      <c r="G3117" s="1" t="s">
        <v>3</v>
      </c>
      <c r="H3117" s="1" t="s">
        <v>4</v>
      </c>
      <c r="I3117" s="1"/>
      <c r="J3117" s="1"/>
      <c r="K3117" s="1"/>
      <c r="L3117" s="28">
        <v>0</v>
      </c>
      <c r="M3117" s="31">
        <v>0</v>
      </c>
      <c r="N3117" s="31">
        <v>0</v>
      </c>
    </row>
    <row r="3118" spans="1:14" x14ac:dyDescent="0.25">
      <c r="A3118" s="1" t="s">
        <v>24235</v>
      </c>
      <c r="B3118" s="1">
        <v>1013077</v>
      </c>
      <c r="C3118" s="1">
        <v>2022</v>
      </c>
      <c r="D3118" s="1" t="s">
        <v>0</v>
      </c>
      <c r="E3118" s="1" t="s">
        <v>1</v>
      </c>
      <c r="F3118" s="1" t="s">
        <v>2</v>
      </c>
      <c r="G3118" s="1" t="s">
        <v>3</v>
      </c>
      <c r="H3118" s="1" t="s">
        <v>5</v>
      </c>
      <c r="I3118" s="1"/>
      <c r="J3118" s="1"/>
      <c r="K3118" s="1"/>
      <c r="L3118" s="28">
        <v>0</v>
      </c>
      <c r="M3118" s="31">
        <v>0</v>
      </c>
      <c r="N3118" s="31">
        <v>0</v>
      </c>
    </row>
    <row r="3119" spans="1:14" x14ac:dyDescent="0.25">
      <c r="A3119" s="1" t="s">
        <v>24235</v>
      </c>
      <c r="B3119" s="1">
        <v>1013077</v>
      </c>
      <c r="C3119" s="1">
        <v>2022</v>
      </c>
      <c r="D3119" s="1" t="s">
        <v>0</v>
      </c>
      <c r="E3119" s="1" t="s">
        <v>1</v>
      </c>
      <c r="F3119" s="1" t="s">
        <v>2</v>
      </c>
      <c r="G3119" s="1" t="s">
        <v>3</v>
      </c>
      <c r="H3119" s="1" t="s">
        <v>10</v>
      </c>
      <c r="I3119" s="1"/>
      <c r="J3119" s="1"/>
      <c r="K3119" s="1"/>
      <c r="L3119" s="28">
        <v>3</v>
      </c>
      <c r="M3119" s="31">
        <v>21.444907199999999</v>
      </c>
      <c r="N3119" s="31">
        <v>0.15575749999999999</v>
      </c>
    </row>
    <row r="3120" spans="1:14" x14ac:dyDescent="0.25">
      <c r="A3120" s="1" t="s">
        <v>24235</v>
      </c>
      <c r="B3120" s="1">
        <v>1013077</v>
      </c>
      <c r="C3120" s="1">
        <v>2022</v>
      </c>
      <c r="D3120" s="1" t="s">
        <v>0</v>
      </c>
      <c r="E3120" s="1" t="s">
        <v>1</v>
      </c>
      <c r="F3120" s="1" t="s">
        <v>2</v>
      </c>
      <c r="G3120" s="1" t="s">
        <v>3</v>
      </c>
      <c r="H3120" s="1" t="s">
        <v>8</v>
      </c>
      <c r="I3120" s="1"/>
      <c r="J3120" s="1"/>
      <c r="K3120" s="1"/>
      <c r="L3120" s="28">
        <v>0</v>
      </c>
      <c r="M3120" s="31">
        <v>0</v>
      </c>
      <c r="N3120" s="31">
        <v>0</v>
      </c>
    </row>
    <row r="3121" spans="1:14" x14ac:dyDescent="0.25">
      <c r="A3121" s="1" t="s">
        <v>24235</v>
      </c>
      <c r="B3121" s="1">
        <v>1013077</v>
      </c>
      <c r="C3121" s="1">
        <v>2022</v>
      </c>
      <c r="D3121" s="1" t="s">
        <v>0</v>
      </c>
      <c r="E3121" s="1" t="s">
        <v>1</v>
      </c>
      <c r="F3121" s="1" t="s">
        <v>2</v>
      </c>
      <c r="G3121" s="1" t="s">
        <v>3</v>
      </c>
      <c r="H3121" s="1" t="s">
        <v>9</v>
      </c>
      <c r="I3121" s="1"/>
      <c r="J3121" s="1"/>
      <c r="K3121" s="1"/>
      <c r="L3121" s="28">
        <v>253</v>
      </c>
      <c r="M3121" s="31">
        <v>4.2739251999999999</v>
      </c>
      <c r="N3121" s="31">
        <v>3.0450100000000001E-2</v>
      </c>
    </row>
    <row r="3122" spans="1:14" x14ac:dyDescent="0.25">
      <c r="A3122" s="1" t="s">
        <v>24235</v>
      </c>
      <c r="B3122" s="1">
        <v>1013077</v>
      </c>
      <c r="C3122" s="1">
        <v>2022</v>
      </c>
      <c r="D3122" s="1" t="s">
        <v>0</v>
      </c>
      <c r="E3122" s="1" t="s">
        <v>1</v>
      </c>
      <c r="F3122" s="1" t="s">
        <v>2</v>
      </c>
      <c r="G3122" s="1" t="s">
        <v>3</v>
      </c>
      <c r="H3122" s="1" t="s">
        <v>6</v>
      </c>
      <c r="I3122" s="1"/>
      <c r="J3122" s="1"/>
      <c r="K3122" s="1"/>
      <c r="L3122" s="28">
        <v>7</v>
      </c>
      <c r="M3122" s="31">
        <v>30.855641200000001</v>
      </c>
      <c r="N3122" s="31">
        <v>0.21236650000000001</v>
      </c>
    </row>
    <row r="3123" spans="1:14" x14ac:dyDescent="0.25">
      <c r="A3123" s="1" t="s">
        <v>24235</v>
      </c>
      <c r="B3123" s="1">
        <v>1013077</v>
      </c>
      <c r="C3123" s="1">
        <v>2022</v>
      </c>
      <c r="D3123" s="1" t="s">
        <v>0</v>
      </c>
      <c r="E3123" s="1" t="s">
        <v>1</v>
      </c>
      <c r="F3123" s="1" t="s">
        <v>2</v>
      </c>
      <c r="G3123" s="1" t="s">
        <v>3</v>
      </c>
      <c r="H3123" s="1" t="s">
        <v>7</v>
      </c>
      <c r="I3123" s="1"/>
      <c r="J3123" s="1"/>
      <c r="K3123" s="1"/>
      <c r="L3123" s="28">
        <v>304</v>
      </c>
      <c r="M3123" s="31">
        <v>118.8247561</v>
      </c>
      <c r="N3123" s="31">
        <v>0.80397609999999997</v>
      </c>
    </row>
    <row r="3124" spans="1:14" x14ac:dyDescent="0.25">
      <c r="A3124" s="1" t="s">
        <v>195</v>
      </c>
      <c r="B3124" s="1">
        <v>1013079</v>
      </c>
      <c r="C3124" s="1">
        <v>2022</v>
      </c>
      <c r="D3124" s="1" t="s">
        <v>0</v>
      </c>
      <c r="E3124" s="1" t="s">
        <v>1</v>
      </c>
      <c r="F3124" s="1" t="s">
        <v>25</v>
      </c>
      <c r="G3124" s="1" t="s">
        <v>3</v>
      </c>
      <c r="H3124" s="1" t="s">
        <v>7</v>
      </c>
      <c r="I3124" s="1"/>
      <c r="J3124" s="1"/>
      <c r="K3124" s="1"/>
      <c r="L3124" s="28">
        <v>734</v>
      </c>
      <c r="M3124" s="31">
        <v>116.11199999999999</v>
      </c>
      <c r="N3124" s="31">
        <v>0.78490000000000004</v>
      </c>
    </row>
    <row r="3125" spans="1:14" x14ac:dyDescent="0.25">
      <c r="A3125" s="1" t="s">
        <v>24236</v>
      </c>
      <c r="B3125" s="1">
        <v>1013095</v>
      </c>
      <c r="C3125" s="1">
        <v>2022</v>
      </c>
      <c r="D3125" s="1" t="s">
        <v>0</v>
      </c>
      <c r="E3125" s="1" t="s">
        <v>1</v>
      </c>
      <c r="F3125" s="1" t="s">
        <v>2</v>
      </c>
      <c r="G3125" s="1" t="s">
        <v>3</v>
      </c>
      <c r="H3125" s="1" t="s">
        <v>7</v>
      </c>
      <c r="I3125" s="1"/>
      <c r="J3125" s="1"/>
      <c r="K3125" s="1"/>
      <c r="L3125" s="28">
        <v>256</v>
      </c>
      <c r="M3125" s="31">
        <v>22.5687</v>
      </c>
      <c r="N3125" s="31">
        <v>2.4685999999999999</v>
      </c>
    </row>
    <row r="3126" spans="1:14" x14ac:dyDescent="0.25">
      <c r="A3126" s="1" t="s">
        <v>208</v>
      </c>
      <c r="B3126" s="1">
        <v>1013105</v>
      </c>
      <c r="C3126" s="1">
        <v>2022</v>
      </c>
      <c r="D3126" s="1" t="s">
        <v>0</v>
      </c>
      <c r="E3126" s="1" t="s">
        <v>1</v>
      </c>
      <c r="F3126" s="1" t="s">
        <v>12</v>
      </c>
      <c r="G3126" s="1" t="s">
        <v>3</v>
      </c>
      <c r="H3126" s="1" t="s">
        <v>7</v>
      </c>
      <c r="I3126" s="1"/>
      <c r="J3126" s="1"/>
      <c r="K3126" s="1"/>
      <c r="L3126" s="28">
        <v>23</v>
      </c>
      <c r="M3126" s="31">
        <v>9.4300800000000002</v>
      </c>
      <c r="N3126" s="31">
        <v>0.27194200000000002</v>
      </c>
    </row>
    <row r="3127" spans="1:14" x14ac:dyDescent="0.25">
      <c r="A3127" s="1" t="s">
        <v>227</v>
      </c>
      <c r="B3127" s="1">
        <v>1013118</v>
      </c>
      <c r="C3127" s="1">
        <v>2022</v>
      </c>
      <c r="D3127" s="1" t="s">
        <v>0</v>
      </c>
      <c r="E3127" s="1" t="s">
        <v>1</v>
      </c>
      <c r="F3127" s="1" t="s">
        <v>12</v>
      </c>
      <c r="G3127" s="1" t="s">
        <v>3</v>
      </c>
      <c r="H3127" s="1" t="s">
        <v>5</v>
      </c>
      <c r="I3127" s="1"/>
      <c r="J3127" s="1"/>
      <c r="K3127" s="1"/>
      <c r="L3127" s="28">
        <v>1</v>
      </c>
      <c r="M3127" s="31">
        <v>1.7145600000000001</v>
      </c>
      <c r="N3127" s="31">
        <v>4.9444000000000002E-2</v>
      </c>
    </row>
    <row r="3128" spans="1:14" x14ac:dyDescent="0.25">
      <c r="A3128" s="1" t="s">
        <v>227</v>
      </c>
      <c r="B3128" s="1">
        <v>1013118</v>
      </c>
      <c r="C3128" s="1">
        <v>2022</v>
      </c>
      <c r="D3128" s="1" t="s">
        <v>0</v>
      </c>
      <c r="E3128" s="1" t="s">
        <v>1</v>
      </c>
      <c r="F3128" s="1" t="s">
        <v>12</v>
      </c>
      <c r="G3128" s="1" t="s">
        <v>3</v>
      </c>
      <c r="H3128" s="1" t="s">
        <v>7</v>
      </c>
      <c r="I3128" s="1"/>
      <c r="J3128" s="1"/>
      <c r="K3128" s="1"/>
      <c r="L3128" s="28">
        <v>59</v>
      </c>
      <c r="M3128" s="31">
        <v>8.9193599999999993</v>
      </c>
      <c r="N3128" s="31">
        <v>0.257214</v>
      </c>
    </row>
    <row r="3129" spans="1:14" x14ac:dyDescent="0.25">
      <c r="A3129" s="1" t="s">
        <v>617</v>
      </c>
      <c r="B3129" s="1">
        <v>1013129</v>
      </c>
      <c r="C3129" s="1">
        <v>2022</v>
      </c>
      <c r="D3129" s="1" t="s">
        <v>0</v>
      </c>
      <c r="E3129" s="1" t="s">
        <v>1</v>
      </c>
      <c r="F3129" s="1" t="s">
        <v>12</v>
      </c>
      <c r="G3129" s="1" t="s">
        <v>3</v>
      </c>
      <c r="H3129" s="1" t="s">
        <v>7</v>
      </c>
      <c r="I3129" s="1"/>
      <c r="J3129" s="1"/>
      <c r="K3129" s="1"/>
      <c r="L3129" s="28">
        <v>115</v>
      </c>
      <c r="M3129" s="31">
        <v>8.5180799999999994</v>
      </c>
      <c r="N3129" s="31">
        <v>0.245642</v>
      </c>
    </row>
    <row r="3130" spans="1:14" x14ac:dyDescent="0.25">
      <c r="A3130" s="1" t="s">
        <v>228</v>
      </c>
      <c r="B3130" s="1">
        <v>1013144</v>
      </c>
      <c r="C3130" s="1">
        <v>2022</v>
      </c>
      <c r="D3130" s="1" t="s">
        <v>0</v>
      </c>
      <c r="E3130" s="1" t="s">
        <v>1</v>
      </c>
      <c r="F3130" s="1" t="s">
        <v>2</v>
      </c>
      <c r="G3130" s="1" t="s">
        <v>3</v>
      </c>
      <c r="H3130" s="1" t="s">
        <v>10</v>
      </c>
      <c r="I3130" s="1"/>
      <c r="J3130" s="1"/>
      <c r="K3130" s="1"/>
      <c r="L3130" s="28">
        <v>0</v>
      </c>
      <c r="M3130" s="31">
        <v>0</v>
      </c>
      <c r="N3130" s="31">
        <v>0</v>
      </c>
    </row>
    <row r="3131" spans="1:14" x14ac:dyDescent="0.25">
      <c r="A3131" s="1" t="s">
        <v>228</v>
      </c>
      <c r="B3131" s="1">
        <v>1013144</v>
      </c>
      <c r="C3131" s="1">
        <v>2022</v>
      </c>
      <c r="D3131" s="1" t="s">
        <v>0</v>
      </c>
      <c r="E3131" s="1" t="s">
        <v>1</v>
      </c>
      <c r="F3131" s="1" t="s">
        <v>2</v>
      </c>
      <c r="G3131" s="1" t="s">
        <v>3</v>
      </c>
      <c r="H3131" s="1" t="s">
        <v>8</v>
      </c>
      <c r="I3131" s="1"/>
      <c r="J3131" s="1"/>
      <c r="K3131" s="1"/>
      <c r="L3131" s="28">
        <v>0</v>
      </c>
      <c r="M3131" s="31">
        <v>0</v>
      </c>
      <c r="N3131" s="31">
        <v>0</v>
      </c>
    </row>
    <row r="3132" spans="1:14" x14ac:dyDescent="0.25">
      <c r="A3132" s="1" t="s">
        <v>228</v>
      </c>
      <c r="B3132" s="1">
        <v>1013144</v>
      </c>
      <c r="C3132" s="1">
        <v>2022</v>
      </c>
      <c r="D3132" s="1" t="s">
        <v>0</v>
      </c>
      <c r="E3132" s="1" t="s">
        <v>1</v>
      </c>
      <c r="F3132" s="1" t="s">
        <v>2</v>
      </c>
      <c r="G3132" s="1" t="s">
        <v>3</v>
      </c>
      <c r="H3132" s="1" t="s">
        <v>4</v>
      </c>
      <c r="I3132" s="1"/>
      <c r="J3132" s="1"/>
      <c r="K3132" s="1"/>
      <c r="L3132" s="28">
        <v>2</v>
      </c>
      <c r="M3132" s="31">
        <v>2440.9409906999999</v>
      </c>
      <c r="N3132" s="31">
        <v>0</v>
      </c>
    </row>
    <row r="3133" spans="1:14" x14ac:dyDescent="0.25">
      <c r="A3133" s="1" t="s">
        <v>228</v>
      </c>
      <c r="B3133" s="1">
        <v>1013144</v>
      </c>
      <c r="C3133" s="1">
        <v>2022</v>
      </c>
      <c r="D3133" s="1" t="s">
        <v>0</v>
      </c>
      <c r="E3133" s="1" t="s">
        <v>1</v>
      </c>
      <c r="F3133" s="1" t="s">
        <v>2</v>
      </c>
      <c r="G3133" s="1" t="s">
        <v>3</v>
      </c>
      <c r="H3133" s="1" t="s">
        <v>6</v>
      </c>
      <c r="I3133" s="1"/>
      <c r="J3133" s="1"/>
      <c r="K3133" s="1"/>
      <c r="L3133" s="28">
        <v>41</v>
      </c>
      <c r="M3133" s="31">
        <v>6.7751701000000004</v>
      </c>
      <c r="N3133" s="31">
        <v>3.5390199999999997E-2</v>
      </c>
    </row>
    <row r="3134" spans="1:14" x14ac:dyDescent="0.25">
      <c r="A3134" s="1" t="s">
        <v>228</v>
      </c>
      <c r="B3134" s="1">
        <v>1013144</v>
      </c>
      <c r="C3134" s="1">
        <v>2022</v>
      </c>
      <c r="D3134" s="1" t="s">
        <v>0</v>
      </c>
      <c r="E3134" s="1" t="s">
        <v>1</v>
      </c>
      <c r="F3134" s="1" t="s">
        <v>2</v>
      </c>
      <c r="G3134" s="1" t="s">
        <v>3</v>
      </c>
      <c r="H3134" s="1" t="s">
        <v>9</v>
      </c>
      <c r="I3134" s="1"/>
      <c r="J3134" s="1"/>
      <c r="K3134" s="1"/>
      <c r="L3134" s="28">
        <v>0</v>
      </c>
      <c r="M3134" s="31">
        <v>0</v>
      </c>
      <c r="N3134" s="31">
        <v>0</v>
      </c>
    </row>
    <row r="3135" spans="1:14" x14ac:dyDescent="0.25">
      <c r="A3135" s="1" t="s">
        <v>228</v>
      </c>
      <c r="B3135" s="1">
        <v>1013144</v>
      </c>
      <c r="C3135" s="1">
        <v>2022</v>
      </c>
      <c r="D3135" s="1" t="s">
        <v>0</v>
      </c>
      <c r="E3135" s="1" t="s">
        <v>1</v>
      </c>
      <c r="F3135" s="1" t="s">
        <v>2</v>
      </c>
      <c r="G3135" s="1" t="s">
        <v>3</v>
      </c>
      <c r="H3135" s="1" t="s">
        <v>5</v>
      </c>
      <c r="I3135" s="1"/>
      <c r="J3135" s="1"/>
      <c r="K3135" s="1"/>
      <c r="L3135" s="28">
        <v>0</v>
      </c>
      <c r="M3135" s="31">
        <v>0</v>
      </c>
      <c r="N3135" s="31">
        <v>0</v>
      </c>
    </row>
    <row r="3136" spans="1:14" x14ac:dyDescent="0.25">
      <c r="A3136" s="1" t="s">
        <v>228</v>
      </c>
      <c r="B3136" s="1">
        <v>1013144</v>
      </c>
      <c r="C3136" s="1">
        <v>2022</v>
      </c>
      <c r="D3136" s="1" t="s">
        <v>0</v>
      </c>
      <c r="E3136" s="1" t="s">
        <v>1</v>
      </c>
      <c r="F3136" s="1" t="s">
        <v>2</v>
      </c>
      <c r="G3136" s="1" t="s">
        <v>3</v>
      </c>
      <c r="H3136" s="1" t="s">
        <v>7</v>
      </c>
      <c r="I3136" s="1"/>
      <c r="J3136" s="1"/>
      <c r="K3136" s="1"/>
      <c r="L3136" s="28">
        <v>143</v>
      </c>
      <c r="M3136" s="31">
        <v>23.630471499999999</v>
      </c>
      <c r="N3136" s="31">
        <v>0.1234343</v>
      </c>
    </row>
    <row r="3137" spans="1:14" x14ac:dyDescent="0.25">
      <c r="A3137" s="1" t="s">
        <v>24237</v>
      </c>
      <c r="B3137" s="1">
        <v>1013184</v>
      </c>
      <c r="C3137" s="1">
        <v>2022</v>
      </c>
      <c r="D3137" s="1" t="s">
        <v>0</v>
      </c>
      <c r="E3137" s="1" t="s">
        <v>1</v>
      </c>
      <c r="F3137" s="1" t="s">
        <v>25</v>
      </c>
      <c r="G3137" s="1" t="s">
        <v>3</v>
      </c>
      <c r="H3137" s="1" t="s">
        <v>7</v>
      </c>
      <c r="I3137" s="1"/>
      <c r="J3137" s="1"/>
      <c r="K3137" s="1"/>
      <c r="L3137" s="28">
        <v>13</v>
      </c>
      <c r="M3137" s="31">
        <v>3.1516854414000002</v>
      </c>
      <c r="N3137" s="31">
        <v>8.5043085000000001E-3</v>
      </c>
    </row>
    <row r="3138" spans="1:14" x14ac:dyDescent="0.25">
      <c r="A3138" s="1" t="s">
        <v>24238</v>
      </c>
      <c r="B3138" s="1">
        <v>1013189</v>
      </c>
      <c r="C3138" s="1">
        <v>2022</v>
      </c>
      <c r="D3138" s="1" t="s">
        <v>0</v>
      </c>
      <c r="E3138" s="1" t="s">
        <v>1</v>
      </c>
      <c r="F3138" s="1" t="s">
        <v>12</v>
      </c>
      <c r="G3138" s="1" t="s">
        <v>3</v>
      </c>
      <c r="H3138" s="1" t="s">
        <v>7</v>
      </c>
      <c r="I3138" s="1"/>
      <c r="J3138" s="1"/>
      <c r="K3138" s="1"/>
      <c r="L3138" s="28">
        <v>9</v>
      </c>
      <c r="M3138" s="31">
        <v>3.1354500000000001</v>
      </c>
      <c r="N3138" s="31">
        <v>9.042E-2</v>
      </c>
    </row>
    <row r="3139" spans="1:14" x14ac:dyDescent="0.25">
      <c r="A3139" s="1" t="s">
        <v>718</v>
      </c>
      <c r="B3139" s="1">
        <v>1013192</v>
      </c>
      <c r="C3139" s="1">
        <v>2022</v>
      </c>
      <c r="D3139" s="1" t="s">
        <v>0</v>
      </c>
      <c r="E3139" s="1" t="s">
        <v>1</v>
      </c>
      <c r="F3139" s="1" t="s">
        <v>12</v>
      </c>
      <c r="G3139" s="1" t="s">
        <v>3</v>
      </c>
      <c r="H3139" s="1" t="s">
        <v>7</v>
      </c>
      <c r="I3139" s="1"/>
      <c r="J3139" s="1"/>
      <c r="K3139" s="1"/>
      <c r="L3139" s="28">
        <v>36</v>
      </c>
      <c r="M3139" s="31">
        <v>25.543299999999999</v>
      </c>
      <c r="N3139" s="31">
        <v>0.73660000000000003</v>
      </c>
    </row>
    <row r="3140" spans="1:14" x14ac:dyDescent="0.25">
      <c r="A3140" s="1" t="s">
        <v>230</v>
      </c>
      <c r="B3140" s="1">
        <v>1013193</v>
      </c>
      <c r="C3140" s="1">
        <v>2022</v>
      </c>
      <c r="D3140" s="1" t="s">
        <v>0</v>
      </c>
      <c r="E3140" s="1" t="s">
        <v>1</v>
      </c>
      <c r="F3140" s="1" t="s">
        <v>12</v>
      </c>
      <c r="G3140" s="1" t="s">
        <v>3</v>
      </c>
      <c r="H3140" s="1" t="s">
        <v>10</v>
      </c>
      <c r="I3140" s="1"/>
      <c r="J3140" s="1"/>
      <c r="K3140" s="1"/>
      <c r="L3140" s="28">
        <v>1</v>
      </c>
      <c r="M3140" s="31">
        <v>8.5691500000000005</v>
      </c>
      <c r="N3140" s="31">
        <v>0.24711</v>
      </c>
    </row>
    <row r="3141" spans="1:14" x14ac:dyDescent="0.25">
      <c r="A3141" s="1" t="s">
        <v>230</v>
      </c>
      <c r="B3141" s="1">
        <v>1013193</v>
      </c>
      <c r="C3141" s="1">
        <v>2022</v>
      </c>
      <c r="D3141" s="1" t="s">
        <v>0</v>
      </c>
      <c r="E3141" s="1" t="s">
        <v>1</v>
      </c>
      <c r="F3141" s="1" t="s">
        <v>12</v>
      </c>
      <c r="G3141" s="1" t="s">
        <v>3</v>
      </c>
      <c r="H3141" s="1" t="s">
        <v>7</v>
      </c>
      <c r="I3141" s="1"/>
      <c r="J3141" s="1"/>
      <c r="K3141" s="1"/>
      <c r="L3141" s="28">
        <v>28</v>
      </c>
      <c r="M3141" s="31">
        <v>48.886850000000003</v>
      </c>
      <c r="N3141" s="31">
        <v>1.4097900000000001</v>
      </c>
    </row>
    <row r="3142" spans="1:14" x14ac:dyDescent="0.25">
      <c r="A3142" s="1" t="s">
        <v>230</v>
      </c>
      <c r="B3142" s="1">
        <v>1013193</v>
      </c>
      <c r="C3142" s="1">
        <v>2022</v>
      </c>
      <c r="D3142" s="1" t="s">
        <v>0</v>
      </c>
      <c r="E3142" s="1" t="s">
        <v>1</v>
      </c>
      <c r="F3142" s="1" t="s">
        <v>12</v>
      </c>
      <c r="G3142" s="1" t="s">
        <v>3</v>
      </c>
      <c r="H3142" s="1" t="s">
        <v>5</v>
      </c>
      <c r="I3142" s="1"/>
      <c r="J3142" s="1"/>
      <c r="K3142" s="1"/>
      <c r="L3142" s="28">
        <v>25</v>
      </c>
      <c r="M3142" s="31">
        <v>20.10905</v>
      </c>
      <c r="N3142" s="31">
        <v>0.57989999999999997</v>
      </c>
    </row>
    <row r="3143" spans="1:14" x14ac:dyDescent="0.25">
      <c r="A3143" s="1" t="s">
        <v>568</v>
      </c>
      <c r="B3143" s="1">
        <v>1013194</v>
      </c>
      <c r="C3143" s="1">
        <v>2022</v>
      </c>
      <c r="D3143" s="1" t="s">
        <v>0</v>
      </c>
      <c r="E3143" s="1" t="s">
        <v>1</v>
      </c>
      <c r="F3143" s="1" t="s">
        <v>12</v>
      </c>
      <c r="G3143" s="1" t="s">
        <v>3</v>
      </c>
      <c r="H3143" s="1" t="s">
        <v>5</v>
      </c>
      <c r="I3143" s="1"/>
      <c r="J3143" s="1"/>
      <c r="K3143" s="1"/>
      <c r="L3143" s="28">
        <v>12</v>
      </c>
      <c r="M3143" s="31">
        <v>9.6690199999999997</v>
      </c>
      <c r="N3143" s="31">
        <v>0.27883000000000002</v>
      </c>
    </row>
    <row r="3144" spans="1:14" x14ac:dyDescent="0.25">
      <c r="A3144" s="1" t="s">
        <v>568</v>
      </c>
      <c r="B3144" s="1">
        <v>1013194</v>
      </c>
      <c r="C3144" s="1">
        <v>2022</v>
      </c>
      <c r="D3144" s="1" t="s">
        <v>0</v>
      </c>
      <c r="E3144" s="1" t="s">
        <v>1</v>
      </c>
      <c r="F3144" s="1" t="s">
        <v>12</v>
      </c>
      <c r="G3144" s="1" t="s">
        <v>3</v>
      </c>
      <c r="H3144" s="1" t="s">
        <v>7</v>
      </c>
      <c r="I3144" s="1"/>
      <c r="J3144" s="1"/>
      <c r="K3144" s="1"/>
      <c r="L3144" s="28">
        <v>23</v>
      </c>
      <c r="M3144" s="31">
        <v>35.489570000000001</v>
      </c>
      <c r="N3144" s="31">
        <v>1.0234399999999999</v>
      </c>
    </row>
    <row r="3145" spans="1:14" x14ac:dyDescent="0.25">
      <c r="A3145" s="1" t="s">
        <v>24239</v>
      </c>
      <c r="B3145" s="1">
        <v>1013196</v>
      </c>
      <c r="C3145" s="1">
        <v>2022</v>
      </c>
      <c r="D3145" s="1" t="s">
        <v>0</v>
      </c>
      <c r="E3145" s="1" t="s">
        <v>1</v>
      </c>
      <c r="F3145" s="1" t="s">
        <v>25</v>
      </c>
      <c r="G3145" s="1" t="s">
        <v>3</v>
      </c>
      <c r="H3145" s="1" t="s">
        <v>7</v>
      </c>
      <c r="I3145" s="1"/>
      <c r="J3145" s="1"/>
      <c r="K3145" s="1"/>
      <c r="L3145" s="28">
        <v>67</v>
      </c>
      <c r="M3145" s="31">
        <v>3.2300000000000002E-2</v>
      </c>
      <c r="N3145" s="31">
        <v>0</v>
      </c>
    </row>
    <row r="3146" spans="1:14" x14ac:dyDescent="0.25">
      <c r="A3146" s="1" t="s">
        <v>24239</v>
      </c>
      <c r="B3146" s="1">
        <v>1013196</v>
      </c>
      <c r="C3146" s="1">
        <v>2022</v>
      </c>
      <c r="D3146" s="1" t="s">
        <v>0</v>
      </c>
      <c r="E3146" s="1" t="s">
        <v>1</v>
      </c>
      <c r="F3146" s="1" t="s">
        <v>25</v>
      </c>
      <c r="G3146" s="1" t="s">
        <v>3</v>
      </c>
      <c r="H3146" s="1" t="s">
        <v>9</v>
      </c>
      <c r="I3146" s="1"/>
      <c r="J3146" s="1"/>
      <c r="K3146" s="1"/>
      <c r="L3146" s="28">
        <v>88</v>
      </c>
      <c r="M3146" s="31">
        <v>2.0606499999999999</v>
      </c>
      <c r="N3146" s="31">
        <v>2.82E-3</v>
      </c>
    </row>
    <row r="3147" spans="1:14" x14ac:dyDescent="0.25">
      <c r="A3147" s="1" t="s">
        <v>24240</v>
      </c>
      <c r="B3147" s="1">
        <v>1013197</v>
      </c>
      <c r="C3147" s="1">
        <v>2022</v>
      </c>
      <c r="D3147" s="1" t="s">
        <v>0</v>
      </c>
      <c r="E3147" s="1" t="s">
        <v>1</v>
      </c>
      <c r="F3147" s="1" t="s">
        <v>25</v>
      </c>
      <c r="G3147" s="1" t="s">
        <v>3</v>
      </c>
      <c r="H3147" s="1" t="s">
        <v>7</v>
      </c>
      <c r="I3147" s="1"/>
      <c r="J3147" s="1"/>
      <c r="K3147" s="1"/>
      <c r="L3147" s="28">
        <v>19</v>
      </c>
      <c r="M3147" s="31">
        <v>19.512779999999999</v>
      </c>
      <c r="N3147" s="31">
        <v>2.358E-2</v>
      </c>
    </row>
    <row r="3148" spans="1:14" x14ac:dyDescent="0.25">
      <c r="A3148" s="1" t="s">
        <v>24241</v>
      </c>
      <c r="B3148" s="1">
        <v>1013198</v>
      </c>
      <c r="C3148" s="1">
        <v>2022</v>
      </c>
      <c r="D3148" s="1" t="s">
        <v>0</v>
      </c>
      <c r="E3148" s="1" t="s">
        <v>1</v>
      </c>
      <c r="F3148" s="1" t="s">
        <v>12</v>
      </c>
      <c r="G3148" s="1" t="s">
        <v>3</v>
      </c>
      <c r="H3148" s="1" t="s">
        <v>7</v>
      </c>
      <c r="I3148" s="1"/>
      <c r="J3148" s="1"/>
      <c r="K3148" s="1"/>
      <c r="L3148" s="28">
        <v>16</v>
      </c>
      <c r="M3148" s="31">
        <v>16.98509</v>
      </c>
      <c r="N3148" s="31">
        <v>0.48981000000000002</v>
      </c>
    </row>
    <row r="3149" spans="1:14" x14ac:dyDescent="0.25">
      <c r="A3149" s="1" t="s">
        <v>229</v>
      </c>
      <c r="B3149" s="1">
        <v>1013200</v>
      </c>
      <c r="C3149" s="1">
        <v>2022</v>
      </c>
      <c r="D3149" s="1" t="s">
        <v>0</v>
      </c>
      <c r="E3149" s="1" t="s">
        <v>1</v>
      </c>
      <c r="F3149" s="1" t="s">
        <v>12</v>
      </c>
      <c r="G3149" s="1" t="s">
        <v>3</v>
      </c>
      <c r="H3149" s="1" t="s">
        <v>7</v>
      </c>
      <c r="I3149" s="1"/>
      <c r="J3149" s="1"/>
      <c r="K3149" s="1"/>
      <c r="L3149" s="28">
        <v>22</v>
      </c>
      <c r="M3149" s="31">
        <v>25.200389999999999</v>
      </c>
      <c r="N3149" s="31">
        <v>0.72672000000000003</v>
      </c>
    </row>
    <row r="3150" spans="1:14" x14ac:dyDescent="0.25">
      <c r="A3150" s="1" t="s">
        <v>801</v>
      </c>
      <c r="B3150" s="1">
        <v>1013201</v>
      </c>
      <c r="C3150" s="1">
        <v>2022</v>
      </c>
      <c r="D3150" s="1" t="s">
        <v>0</v>
      </c>
      <c r="E3150" s="1" t="s">
        <v>1</v>
      </c>
      <c r="F3150" s="1" t="s">
        <v>12</v>
      </c>
      <c r="G3150" s="1" t="s">
        <v>3</v>
      </c>
      <c r="H3150" s="1" t="s">
        <v>7</v>
      </c>
      <c r="I3150" s="1"/>
      <c r="J3150" s="1"/>
      <c r="K3150" s="1"/>
      <c r="L3150" s="28">
        <v>18</v>
      </c>
      <c r="M3150" s="31">
        <v>2.0552800000000002</v>
      </c>
      <c r="N3150" s="31">
        <v>5.9270000000000003E-2</v>
      </c>
    </row>
    <row r="3151" spans="1:14" x14ac:dyDescent="0.25">
      <c r="A3151" s="1" t="s">
        <v>24242</v>
      </c>
      <c r="B3151" s="1">
        <v>1013203</v>
      </c>
      <c r="C3151" s="1">
        <v>2022</v>
      </c>
      <c r="D3151" s="1" t="s">
        <v>0</v>
      </c>
      <c r="E3151" s="1" t="s">
        <v>1</v>
      </c>
      <c r="F3151" s="1" t="s">
        <v>2</v>
      </c>
      <c r="G3151" s="1" t="s">
        <v>3</v>
      </c>
      <c r="H3151" s="1" t="s">
        <v>4</v>
      </c>
      <c r="I3151" s="1"/>
      <c r="J3151" s="1"/>
      <c r="K3151" s="1"/>
      <c r="L3151" s="28">
        <v>0</v>
      </c>
      <c r="M3151" s="31">
        <v>0</v>
      </c>
      <c r="N3151" s="31">
        <v>0</v>
      </c>
    </row>
    <row r="3152" spans="1:14" x14ac:dyDescent="0.25">
      <c r="A3152" s="1" t="s">
        <v>24242</v>
      </c>
      <c r="B3152" s="1">
        <v>1013203</v>
      </c>
      <c r="C3152" s="1">
        <v>2022</v>
      </c>
      <c r="D3152" s="1" t="s">
        <v>0</v>
      </c>
      <c r="E3152" s="1" t="s">
        <v>1</v>
      </c>
      <c r="F3152" s="1" t="s">
        <v>2</v>
      </c>
      <c r="G3152" s="1" t="s">
        <v>3</v>
      </c>
      <c r="H3152" s="1" t="s">
        <v>5</v>
      </c>
      <c r="I3152" s="1"/>
      <c r="J3152" s="1"/>
      <c r="K3152" s="1"/>
      <c r="L3152" s="28">
        <v>0</v>
      </c>
      <c r="M3152" s="31">
        <v>0</v>
      </c>
      <c r="N3152" s="31">
        <v>0</v>
      </c>
    </row>
    <row r="3153" spans="1:14" x14ac:dyDescent="0.25">
      <c r="A3153" s="1" t="s">
        <v>24242</v>
      </c>
      <c r="B3153" s="1">
        <v>1013203</v>
      </c>
      <c r="C3153" s="1">
        <v>2022</v>
      </c>
      <c r="D3153" s="1" t="s">
        <v>0</v>
      </c>
      <c r="E3153" s="1" t="s">
        <v>1</v>
      </c>
      <c r="F3153" s="1" t="s">
        <v>2</v>
      </c>
      <c r="G3153" s="1" t="s">
        <v>3</v>
      </c>
      <c r="H3153" s="1" t="s">
        <v>10</v>
      </c>
      <c r="I3153" s="1"/>
      <c r="J3153" s="1"/>
      <c r="K3153" s="1"/>
      <c r="L3153" s="28">
        <v>0</v>
      </c>
      <c r="M3153" s="31">
        <v>0</v>
      </c>
      <c r="N3153" s="31">
        <v>0</v>
      </c>
    </row>
    <row r="3154" spans="1:14" x14ac:dyDescent="0.25">
      <c r="A3154" s="1" t="s">
        <v>24242</v>
      </c>
      <c r="B3154" s="1">
        <v>1013203</v>
      </c>
      <c r="C3154" s="1">
        <v>2022</v>
      </c>
      <c r="D3154" s="1" t="s">
        <v>0</v>
      </c>
      <c r="E3154" s="1" t="s">
        <v>1</v>
      </c>
      <c r="F3154" s="1" t="s">
        <v>2</v>
      </c>
      <c r="G3154" s="1" t="s">
        <v>3</v>
      </c>
      <c r="H3154" s="1" t="s">
        <v>8</v>
      </c>
      <c r="I3154" s="1"/>
      <c r="J3154" s="1"/>
      <c r="K3154" s="1"/>
      <c r="L3154" s="28">
        <v>0</v>
      </c>
      <c r="M3154" s="31">
        <v>0</v>
      </c>
      <c r="N3154" s="31">
        <v>0</v>
      </c>
    </row>
    <row r="3155" spans="1:14" x14ac:dyDescent="0.25">
      <c r="A3155" s="1" t="s">
        <v>24242</v>
      </c>
      <c r="B3155" s="1">
        <v>1013203</v>
      </c>
      <c r="C3155" s="1">
        <v>2022</v>
      </c>
      <c r="D3155" s="1" t="s">
        <v>0</v>
      </c>
      <c r="E3155" s="1" t="s">
        <v>1</v>
      </c>
      <c r="F3155" s="1" t="s">
        <v>2</v>
      </c>
      <c r="G3155" s="1" t="s">
        <v>3</v>
      </c>
      <c r="H3155" s="1" t="s">
        <v>9</v>
      </c>
      <c r="I3155" s="1"/>
      <c r="J3155" s="1"/>
      <c r="K3155" s="1"/>
      <c r="L3155" s="28">
        <v>294</v>
      </c>
      <c r="M3155" s="31">
        <v>31.383412700000001</v>
      </c>
      <c r="N3155" s="31">
        <v>2.5662704000000001</v>
      </c>
    </row>
    <row r="3156" spans="1:14" x14ac:dyDescent="0.25">
      <c r="A3156" s="1" t="s">
        <v>24242</v>
      </c>
      <c r="B3156" s="1">
        <v>1013203</v>
      </c>
      <c r="C3156" s="1">
        <v>2022</v>
      </c>
      <c r="D3156" s="1" t="s">
        <v>0</v>
      </c>
      <c r="E3156" s="1" t="s">
        <v>1</v>
      </c>
      <c r="F3156" s="1" t="s">
        <v>2</v>
      </c>
      <c r="G3156" s="1" t="s">
        <v>3</v>
      </c>
      <c r="H3156" s="1" t="s">
        <v>6</v>
      </c>
      <c r="I3156" s="1"/>
      <c r="J3156" s="1"/>
      <c r="K3156" s="1"/>
      <c r="L3156" s="28">
        <v>0</v>
      </c>
      <c r="M3156" s="31">
        <v>0</v>
      </c>
      <c r="N3156" s="31">
        <v>0</v>
      </c>
    </row>
    <row r="3157" spans="1:14" x14ac:dyDescent="0.25">
      <c r="A3157" s="1" t="s">
        <v>24242</v>
      </c>
      <c r="B3157" s="1">
        <v>1013203</v>
      </c>
      <c r="C3157" s="1">
        <v>2022</v>
      </c>
      <c r="D3157" s="1" t="s">
        <v>0</v>
      </c>
      <c r="E3157" s="1" t="s">
        <v>1</v>
      </c>
      <c r="F3157" s="1" t="s">
        <v>2</v>
      </c>
      <c r="G3157" s="1" t="s">
        <v>3</v>
      </c>
      <c r="H3157" s="1" t="s">
        <v>7</v>
      </c>
      <c r="I3157" s="1"/>
      <c r="J3157" s="1"/>
      <c r="K3157" s="1"/>
      <c r="L3157" s="28">
        <v>174</v>
      </c>
      <c r="M3157" s="31">
        <v>4.0162772000000002</v>
      </c>
      <c r="N3157" s="31">
        <v>0.32841720000000002</v>
      </c>
    </row>
    <row r="3158" spans="1:14" x14ac:dyDescent="0.25">
      <c r="A3158" s="1" t="s">
        <v>285</v>
      </c>
      <c r="B3158" s="1">
        <v>1013217</v>
      </c>
      <c r="C3158" s="1">
        <v>2022</v>
      </c>
      <c r="D3158" s="1" t="s">
        <v>0</v>
      </c>
      <c r="E3158" s="1" t="s">
        <v>1</v>
      </c>
      <c r="F3158" s="1" t="s">
        <v>2</v>
      </c>
      <c r="G3158" s="1" t="s">
        <v>3</v>
      </c>
      <c r="H3158" s="1" t="s">
        <v>6</v>
      </c>
      <c r="I3158" s="1"/>
      <c r="J3158" s="1"/>
      <c r="K3158" s="1"/>
      <c r="L3158" s="28">
        <v>1</v>
      </c>
      <c r="M3158" s="31">
        <v>1.17E-2</v>
      </c>
      <c r="N3158" s="31">
        <v>0</v>
      </c>
    </row>
    <row r="3159" spans="1:14" x14ac:dyDescent="0.25">
      <c r="A3159" s="1" t="s">
        <v>285</v>
      </c>
      <c r="B3159" s="1">
        <v>1013217</v>
      </c>
      <c r="C3159" s="1">
        <v>2022</v>
      </c>
      <c r="D3159" s="1" t="s">
        <v>0</v>
      </c>
      <c r="E3159" s="1" t="s">
        <v>1</v>
      </c>
      <c r="F3159" s="1" t="s">
        <v>2</v>
      </c>
      <c r="G3159" s="1" t="s">
        <v>3</v>
      </c>
      <c r="H3159" s="1" t="s">
        <v>8</v>
      </c>
      <c r="I3159" s="1"/>
      <c r="J3159" s="1"/>
      <c r="K3159" s="1"/>
      <c r="L3159" s="28">
        <v>84</v>
      </c>
      <c r="M3159" s="31">
        <v>6.8193999999999999</v>
      </c>
      <c r="N3159" s="31">
        <v>2.4199999999999999E-2</v>
      </c>
    </row>
    <row r="3160" spans="1:14" x14ac:dyDescent="0.25">
      <c r="A3160" s="1" t="s">
        <v>285</v>
      </c>
      <c r="B3160" s="1">
        <v>1013217</v>
      </c>
      <c r="C3160" s="1">
        <v>2022</v>
      </c>
      <c r="D3160" s="1" t="s">
        <v>0</v>
      </c>
      <c r="E3160" s="1" t="s">
        <v>1</v>
      </c>
      <c r="F3160" s="1" t="s">
        <v>2</v>
      </c>
      <c r="G3160" s="1" t="s">
        <v>3</v>
      </c>
      <c r="H3160" s="1" t="s">
        <v>7</v>
      </c>
      <c r="I3160" s="1"/>
      <c r="J3160" s="1"/>
      <c r="K3160" s="1"/>
      <c r="L3160" s="28">
        <v>986</v>
      </c>
      <c r="M3160" s="31">
        <v>97.300899999999999</v>
      </c>
      <c r="N3160" s="31">
        <v>0.14219999999999999</v>
      </c>
    </row>
    <row r="3161" spans="1:14" x14ac:dyDescent="0.25">
      <c r="A3161" s="1" t="s">
        <v>285</v>
      </c>
      <c r="B3161" s="1">
        <v>1013217</v>
      </c>
      <c r="C3161" s="1">
        <v>2022</v>
      </c>
      <c r="D3161" s="1" t="s">
        <v>0</v>
      </c>
      <c r="E3161" s="1" t="s">
        <v>1</v>
      </c>
      <c r="F3161" s="1" t="s">
        <v>2</v>
      </c>
      <c r="G3161" s="1" t="s">
        <v>3</v>
      </c>
      <c r="H3161" s="1" t="s">
        <v>5</v>
      </c>
      <c r="I3161" s="1"/>
      <c r="J3161" s="1"/>
      <c r="K3161" s="1"/>
      <c r="L3161" s="28">
        <v>20</v>
      </c>
      <c r="M3161" s="31">
        <v>14.8287</v>
      </c>
      <c r="N3161" s="31">
        <v>7.1900000000000006E-2</v>
      </c>
    </row>
    <row r="3162" spans="1:14" x14ac:dyDescent="0.25">
      <c r="A3162" s="1" t="s">
        <v>285</v>
      </c>
      <c r="B3162" s="1">
        <v>1013217</v>
      </c>
      <c r="C3162" s="1">
        <v>2022</v>
      </c>
      <c r="D3162" s="1" t="s">
        <v>0</v>
      </c>
      <c r="E3162" s="1" t="s">
        <v>1</v>
      </c>
      <c r="F3162" s="1" t="s">
        <v>2</v>
      </c>
      <c r="G3162" s="1" t="s">
        <v>3</v>
      </c>
      <c r="H3162" s="1" t="s">
        <v>10</v>
      </c>
      <c r="I3162" s="1"/>
      <c r="J3162" s="1"/>
      <c r="K3162" s="1"/>
      <c r="L3162" s="28">
        <v>0</v>
      </c>
      <c r="M3162" s="31">
        <v>0</v>
      </c>
      <c r="N3162" s="31">
        <v>0</v>
      </c>
    </row>
    <row r="3163" spans="1:14" x14ac:dyDescent="0.25">
      <c r="A3163" s="1" t="s">
        <v>285</v>
      </c>
      <c r="B3163" s="1">
        <v>1013217</v>
      </c>
      <c r="C3163" s="1">
        <v>2022</v>
      </c>
      <c r="D3163" s="1" t="s">
        <v>0</v>
      </c>
      <c r="E3163" s="1" t="s">
        <v>1</v>
      </c>
      <c r="F3163" s="1" t="s">
        <v>2</v>
      </c>
      <c r="G3163" s="1" t="s">
        <v>3</v>
      </c>
      <c r="H3163" s="1" t="s">
        <v>9</v>
      </c>
      <c r="I3163" s="1"/>
      <c r="J3163" s="1"/>
      <c r="K3163" s="1"/>
      <c r="L3163" s="28">
        <v>303</v>
      </c>
      <c r="M3163" s="31">
        <v>1.3121</v>
      </c>
      <c r="N3163" s="31">
        <v>4.4000000000000003E-3</v>
      </c>
    </row>
    <row r="3164" spans="1:14" x14ac:dyDescent="0.25">
      <c r="A3164" s="1" t="s">
        <v>285</v>
      </c>
      <c r="B3164" s="1">
        <v>1013217</v>
      </c>
      <c r="C3164" s="1">
        <v>2022</v>
      </c>
      <c r="D3164" s="1" t="s">
        <v>0</v>
      </c>
      <c r="E3164" s="1" t="s">
        <v>1</v>
      </c>
      <c r="F3164" s="1" t="s">
        <v>2</v>
      </c>
      <c r="G3164" s="1" t="s">
        <v>3</v>
      </c>
      <c r="H3164" s="1" t="s">
        <v>4</v>
      </c>
      <c r="I3164" s="1"/>
      <c r="J3164" s="1"/>
      <c r="K3164" s="1"/>
      <c r="L3164" s="28">
        <v>1</v>
      </c>
      <c r="M3164" s="31">
        <v>4.5999999999999999E-3</v>
      </c>
      <c r="N3164" s="31">
        <v>0</v>
      </c>
    </row>
    <row r="3165" spans="1:14" x14ac:dyDescent="0.25">
      <c r="A3165" s="1" t="s">
        <v>286</v>
      </c>
      <c r="B3165" s="1">
        <v>1013221</v>
      </c>
      <c r="C3165" s="1">
        <v>2022</v>
      </c>
      <c r="D3165" s="1" t="s">
        <v>0</v>
      </c>
      <c r="E3165" s="1" t="s">
        <v>1</v>
      </c>
      <c r="F3165" s="1" t="s">
        <v>2</v>
      </c>
      <c r="G3165" s="1" t="s">
        <v>3</v>
      </c>
      <c r="H3165" s="1" t="s">
        <v>7</v>
      </c>
      <c r="I3165" s="1"/>
      <c r="J3165" s="1"/>
      <c r="K3165" s="1"/>
      <c r="L3165" s="28">
        <v>738</v>
      </c>
      <c r="M3165" s="31">
        <v>4.8899999999999997</v>
      </c>
      <c r="N3165" s="31">
        <v>6.9760000000000003E-2</v>
      </c>
    </row>
    <row r="3166" spans="1:14" x14ac:dyDescent="0.25">
      <c r="A3166" s="1" t="s">
        <v>1468</v>
      </c>
      <c r="B3166" s="1">
        <v>1013230</v>
      </c>
      <c r="C3166" s="1">
        <v>2022</v>
      </c>
      <c r="D3166" s="1" t="s">
        <v>0</v>
      </c>
      <c r="E3166" s="1" t="s">
        <v>1</v>
      </c>
      <c r="F3166" s="1" t="s">
        <v>2</v>
      </c>
      <c r="G3166" s="1" t="s">
        <v>3</v>
      </c>
      <c r="H3166" s="1" t="s">
        <v>7</v>
      </c>
      <c r="I3166" s="1"/>
      <c r="J3166" s="1"/>
      <c r="K3166" s="1"/>
      <c r="L3166" s="28">
        <v>2</v>
      </c>
      <c r="M3166" s="31">
        <v>1.0256592</v>
      </c>
      <c r="N3166" s="31">
        <v>8.0735000000000008E-3</v>
      </c>
    </row>
    <row r="3167" spans="1:14" x14ac:dyDescent="0.25">
      <c r="A3167" s="1" t="s">
        <v>1468</v>
      </c>
      <c r="B3167" s="1">
        <v>1013230</v>
      </c>
      <c r="C3167" s="1">
        <v>2022</v>
      </c>
      <c r="D3167" s="1" t="s">
        <v>0</v>
      </c>
      <c r="E3167" s="1" t="s">
        <v>1</v>
      </c>
      <c r="F3167" s="1" t="s">
        <v>2</v>
      </c>
      <c r="G3167" s="1" t="s">
        <v>3</v>
      </c>
      <c r="H3167" s="1" t="s">
        <v>8</v>
      </c>
      <c r="I3167" s="1"/>
      <c r="J3167" s="1"/>
      <c r="K3167" s="1"/>
      <c r="L3167" s="28">
        <v>0</v>
      </c>
      <c r="M3167" s="31">
        <v>0</v>
      </c>
      <c r="N3167" s="31">
        <v>0</v>
      </c>
    </row>
    <row r="3168" spans="1:14" x14ac:dyDescent="0.25">
      <c r="A3168" s="1" t="s">
        <v>1468</v>
      </c>
      <c r="B3168" s="1">
        <v>1013230</v>
      </c>
      <c r="C3168" s="1">
        <v>2022</v>
      </c>
      <c r="D3168" s="1" t="s">
        <v>0</v>
      </c>
      <c r="E3168" s="1" t="s">
        <v>1</v>
      </c>
      <c r="F3168" s="1" t="s">
        <v>2</v>
      </c>
      <c r="G3168" s="1" t="s">
        <v>3</v>
      </c>
      <c r="H3168" s="1" t="s">
        <v>10</v>
      </c>
      <c r="I3168" s="1"/>
      <c r="J3168" s="1"/>
      <c r="K3168" s="1"/>
      <c r="L3168" s="28">
        <v>1</v>
      </c>
      <c r="M3168" s="31">
        <v>2.6255400000000002E-2</v>
      </c>
      <c r="N3168" s="31">
        <v>2.0670000000000001E-4</v>
      </c>
    </row>
    <row r="3169" spans="1:14" x14ac:dyDescent="0.25">
      <c r="A3169" s="1" t="s">
        <v>1468</v>
      </c>
      <c r="B3169" s="1">
        <v>1013230</v>
      </c>
      <c r="C3169" s="1">
        <v>2022</v>
      </c>
      <c r="D3169" s="1" t="s">
        <v>0</v>
      </c>
      <c r="E3169" s="1" t="s">
        <v>1</v>
      </c>
      <c r="F3169" s="1" t="s">
        <v>2</v>
      </c>
      <c r="G3169" s="1" t="s">
        <v>3</v>
      </c>
      <c r="H3169" s="1" t="s">
        <v>6</v>
      </c>
      <c r="I3169" s="1"/>
      <c r="J3169" s="1"/>
      <c r="K3169" s="1"/>
      <c r="L3169" s="28">
        <v>0</v>
      </c>
      <c r="M3169" s="31">
        <v>0</v>
      </c>
      <c r="N3169" s="31">
        <v>0</v>
      </c>
    </row>
    <row r="3170" spans="1:14" x14ac:dyDescent="0.25">
      <c r="A3170" s="1" t="s">
        <v>1468</v>
      </c>
      <c r="B3170" s="1">
        <v>1013230</v>
      </c>
      <c r="C3170" s="1">
        <v>2022</v>
      </c>
      <c r="D3170" s="1" t="s">
        <v>0</v>
      </c>
      <c r="E3170" s="1" t="s">
        <v>1</v>
      </c>
      <c r="F3170" s="1" t="s">
        <v>2</v>
      </c>
      <c r="G3170" s="1" t="s">
        <v>3</v>
      </c>
      <c r="H3170" s="1" t="s">
        <v>9</v>
      </c>
      <c r="I3170" s="1"/>
      <c r="J3170" s="1"/>
      <c r="K3170" s="1"/>
      <c r="L3170" s="28">
        <v>0</v>
      </c>
      <c r="M3170" s="31">
        <v>0</v>
      </c>
      <c r="N3170" s="31">
        <v>0</v>
      </c>
    </row>
    <row r="3171" spans="1:14" x14ac:dyDescent="0.25">
      <c r="A3171" s="1" t="s">
        <v>1468</v>
      </c>
      <c r="B3171" s="1">
        <v>1013230</v>
      </c>
      <c r="C3171" s="1">
        <v>2022</v>
      </c>
      <c r="D3171" s="1" t="s">
        <v>0</v>
      </c>
      <c r="E3171" s="1" t="s">
        <v>1</v>
      </c>
      <c r="F3171" s="1" t="s">
        <v>2</v>
      </c>
      <c r="G3171" s="1" t="s">
        <v>3</v>
      </c>
      <c r="H3171" s="1" t="s">
        <v>5</v>
      </c>
      <c r="I3171" s="1"/>
      <c r="J3171" s="1"/>
      <c r="K3171" s="1"/>
      <c r="L3171" s="28">
        <v>0</v>
      </c>
      <c r="M3171" s="31">
        <v>0</v>
      </c>
      <c r="N3171" s="31">
        <v>0</v>
      </c>
    </row>
    <row r="3172" spans="1:14" x14ac:dyDescent="0.25">
      <c r="A3172" s="1" t="s">
        <v>1468</v>
      </c>
      <c r="B3172" s="1">
        <v>1013230</v>
      </c>
      <c r="C3172" s="1">
        <v>2022</v>
      </c>
      <c r="D3172" s="1" t="s">
        <v>0</v>
      </c>
      <c r="E3172" s="1" t="s">
        <v>1</v>
      </c>
      <c r="F3172" s="1" t="s">
        <v>2</v>
      </c>
      <c r="G3172" s="1" t="s">
        <v>3</v>
      </c>
      <c r="H3172" s="1" t="s">
        <v>4</v>
      </c>
      <c r="I3172" s="1"/>
      <c r="J3172" s="1"/>
      <c r="K3172" s="1"/>
      <c r="L3172" s="28">
        <v>0</v>
      </c>
      <c r="M3172" s="31">
        <v>0</v>
      </c>
      <c r="N3172" s="31">
        <v>0</v>
      </c>
    </row>
    <row r="3173" spans="1:14" x14ac:dyDescent="0.25">
      <c r="A3173" s="1" t="s">
        <v>24243</v>
      </c>
      <c r="B3173" s="1">
        <v>1013231</v>
      </c>
      <c r="C3173" s="1">
        <v>2022</v>
      </c>
      <c r="D3173" s="1" t="s">
        <v>0</v>
      </c>
      <c r="E3173" s="1" t="s">
        <v>1</v>
      </c>
      <c r="F3173" s="1" t="s">
        <v>12</v>
      </c>
      <c r="G3173" s="1" t="s">
        <v>3</v>
      </c>
      <c r="H3173" s="1" t="s">
        <v>9</v>
      </c>
      <c r="I3173" s="1"/>
      <c r="J3173" s="1"/>
      <c r="K3173" s="1"/>
      <c r="L3173" s="28">
        <v>2</v>
      </c>
      <c r="M3173" s="31">
        <v>0.73051200000000005</v>
      </c>
      <c r="N3173" s="31">
        <v>2.10663E-2</v>
      </c>
    </row>
    <row r="3174" spans="1:14" x14ac:dyDescent="0.25">
      <c r="A3174" s="1" t="s">
        <v>24243</v>
      </c>
      <c r="B3174" s="1">
        <v>1013231</v>
      </c>
      <c r="C3174" s="1">
        <v>2022</v>
      </c>
      <c r="D3174" s="1" t="s">
        <v>0</v>
      </c>
      <c r="E3174" s="1" t="s">
        <v>1</v>
      </c>
      <c r="F3174" s="1" t="s">
        <v>12</v>
      </c>
      <c r="G3174" s="1" t="s">
        <v>3</v>
      </c>
      <c r="H3174" s="1" t="s">
        <v>5</v>
      </c>
      <c r="I3174" s="1"/>
      <c r="J3174" s="1"/>
      <c r="K3174" s="1"/>
      <c r="L3174" s="28">
        <v>2</v>
      </c>
      <c r="M3174" s="31">
        <v>9.1437120000000007</v>
      </c>
      <c r="N3174" s="31">
        <v>0.26368380000000002</v>
      </c>
    </row>
    <row r="3175" spans="1:14" x14ac:dyDescent="0.25">
      <c r="A3175" s="1" t="s">
        <v>24243</v>
      </c>
      <c r="B3175" s="1">
        <v>1013231</v>
      </c>
      <c r="C3175" s="1">
        <v>2022</v>
      </c>
      <c r="D3175" s="1" t="s">
        <v>0</v>
      </c>
      <c r="E3175" s="1" t="s">
        <v>1</v>
      </c>
      <c r="F3175" s="1" t="s">
        <v>12</v>
      </c>
      <c r="G3175" s="1" t="s">
        <v>3</v>
      </c>
      <c r="H3175" s="1" t="s">
        <v>7</v>
      </c>
      <c r="I3175" s="1"/>
      <c r="J3175" s="1"/>
      <c r="K3175" s="1"/>
      <c r="L3175" s="28">
        <v>74</v>
      </c>
      <c r="M3175" s="31">
        <v>9.0950112000000001</v>
      </c>
      <c r="N3175" s="31">
        <v>0.2622794</v>
      </c>
    </row>
    <row r="3176" spans="1:14" x14ac:dyDescent="0.25">
      <c r="A3176" s="1" t="s">
        <v>24244</v>
      </c>
      <c r="B3176" s="1">
        <v>1013236</v>
      </c>
      <c r="C3176" s="1">
        <v>2022</v>
      </c>
      <c r="D3176" s="1" t="s">
        <v>0</v>
      </c>
      <c r="E3176" s="1" t="s">
        <v>1</v>
      </c>
      <c r="F3176" s="1" t="s">
        <v>12</v>
      </c>
      <c r="G3176" s="1" t="s">
        <v>3</v>
      </c>
      <c r="H3176" s="1" t="s">
        <v>7</v>
      </c>
      <c r="I3176" s="1"/>
      <c r="J3176" s="1"/>
      <c r="K3176" s="1"/>
      <c r="L3176" s="28">
        <v>17</v>
      </c>
      <c r="M3176" s="31">
        <v>10.392787200000001</v>
      </c>
      <c r="N3176" s="31">
        <v>0.29970429999999998</v>
      </c>
    </row>
    <row r="3177" spans="1:14" x14ac:dyDescent="0.25">
      <c r="A3177" s="1" t="s">
        <v>24245</v>
      </c>
      <c r="B3177" s="1">
        <v>1013237</v>
      </c>
      <c r="C3177" s="1">
        <v>2022</v>
      </c>
      <c r="D3177" s="1" t="s">
        <v>0</v>
      </c>
      <c r="E3177" s="1" t="s">
        <v>1</v>
      </c>
      <c r="F3177" s="1" t="s">
        <v>12</v>
      </c>
      <c r="G3177" s="1" t="s">
        <v>3</v>
      </c>
      <c r="H3177" s="1" t="s">
        <v>5</v>
      </c>
      <c r="I3177" s="1"/>
      <c r="J3177" s="1"/>
      <c r="K3177" s="1"/>
      <c r="L3177" s="28">
        <v>1</v>
      </c>
      <c r="M3177" s="31">
        <v>4.06752</v>
      </c>
      <c r="N3177" s="31">
        <v>0.117298</v>
      </c>
    </row>
    <row r="3178" spans="1:14" x14ac:dyDescent="0.25">
      <c r="A3178" s="1" t="s">
        <v>24245</v>
      </c>
      <c r="B3178" s="1">
        <v>1013237</v>
      </c>
      <c r="C3178" s="1">
        <v>2022</v>
      </c>
      <c r="D3178" s="1" t="s">
        <v>0</v>
      </c>
      <c r="E3178" s="1" t="s">
        <v>1</v>
      </c>
      <c r="F3178" s="1" t="s">
        <v>12</v>
      </c>
      <c r="G3178" s="1" t="s">
        <v>3</v>
      </c>
      <c r="H3178" s="1" t="s">
        <v>7</v>
      </c>
      <c r="I3178" s="1"/>
      <c r="J3178" s="1"/>
      <c r="K3178" s="1"/>
      <c r="L3178" s="28">
        <v>28</v>
      </c>
      <c r="M3178" s="31">
        <v>12.104063999999999</v>
      </c>
      <c r="N3178" s="31">
        <v>0.34905360000000002</v>
      </c>
    </row>
    <row r="3179" spans="1:14" x14ac:dyDescent="0.25">
      <c r="A3179" s="1" t="s">
        <v>24245</v>
      </c>
      <c r="B3179" s="1">
        <v>1013237</v>
      </c>
      <c r="C3179" s="1">
        <v>2022</v>
      </c>
      <c r="D3179" s="1" t="s">
        <v>0</v>
      </c>
      <c r="E3179" s="1" t="s">
        <v>1</v>
      </c>
      <c r="F3179" s="1" t="s">
        <v>12</v>
      </c>
      <c r="G3179" s="1" t="s">
        <v>3</v>
      </c>
      <c r="H3179" s="1" t="s">
        <v>10</v>
      </c>
      <c r="I3179" s="1"/>
      <c r="J3179" s="1"/>
      <c r="K3179" s="1"/>
      <c r="L3179" s="28">
        <v>1</v>
      </c>
      <c r="M3179" s="31">
        <v>8.1715199999999992</v>
      </c>
      <c r="N3179" s="31">
        <v>0.235648</v>
      </c>
    </row>
    <row r="3180" spans="1:14" x14ac:dyDescent="0.25">
      <c r="A3180" s="1" t="s">
        <v>24245</v>
      </c>
      <c r="B3180" s="1">
        <v>1013237</v>
      </c>
      <c r="C3180" s="1">
        <v>2022</v>
      </c>
      <c r="D3180" s="1" t="s">
        <v>0</v>
      </c>
      <c r="E3180" s="1" t="s">
        <v>1</v>
      </c>
      <c r="F3180" s="1" t="s">
        <v>12</v>
      </c>
      <c r="G3180" s="1" t="s">
        <v>3</v>
      </c>
      <c r="H3180" s="1" t="s">
        <v>9</v>
      </c>
      <c r="I3180" s="1"/>
      <c r="J3180" s="1"/>
      <c r="K3180" s="1"/>
      <c r="L3180" s="28">
        <v>3</v>
      </c>
      <c r="M3180" s="31">
        <v>0.49247999999999997</v>
      </c>
      <c r="N3180" s="31">
        <v>1.4201999999999999E-2</v>
      </c>
    </row>
    <row r="3181" spans="1:14" x14ac:dyDescent="0.25">
      <c r="A3181" s="1" t="s">
        <v>24245</v>
      </c>
      <c r="B3181" s="1">
        <v>1013237</v>
      </c>
      <c r="C3181" s="1">
        <v>2022</v>
      </c>
      <c r="D3181" s="1" t="s">
        <v>0</v>
      </c>
      <c r="E3181" s="1" t="s">
        <v>1</v>
      </c>
      <c r="F3181" s="1" t="s">
        <v>12</v>
      </c>
      <c r="G3181" s="1" t="s">
        <v>3</v>
      </c>
      <c r="H3181" s="1" t="s">
        <v>8</v>
      </c>
      <c r="I3181" s="1"/>
      <c r="J3181" s="1"/>
      <c r="K3181" s="1"/>
      <c r="L3181" s="28">
        <v>2</v>
      </c>
      <c r="M3181" s="31">
        <v>1.7327999999999999</v>
      </c>
      <c r="N3181" s="31">
        <v>4.9970000000000001E-2</v>
      </c>
    </row>
    <row r="3182" spans="1:14" x14ac:dyDescent="0.25">
      <c r="A3182" s="1" t="s">
        <v>868</v>
      </c>
      <c r="B3182" s="1">
        <v>1013245</v>
      </c>
      <c r="C3182" s="1">
        <v>2022</v>
      </c>
      <c r="D3182" s="1" t="s">
        <v>865</v>
      </c>
      <c r="E3182" s="1" t="s">
        <v>23978</v>
      </c>
      <c r="F3182" s="1" t="s">
        <v>2</v>
      </c>
      <c r="G3182" s="1" t="s">
        <v>867</v>
      </c>
      <c r="H3182" s="1"/>
      <c r="I3182" s="1"/>
      <c r="J3182" s="31">
        <v>57.453654499999999</v>
      </c>
      <c r="K3182" s="31">
        <v>0.24650749999999999</v>
      </c>
      <c r="L3182" s="28"/>
      <c r="M3182" s="31">
        <v>57.453654499999999</v>
      </c>
      <c r="N3182" s="31">
        <v>0.24650749999999999</v>
      </c>
    </row>
    <row r="3183" spans="1:14" x14ac:dyDescent="0.25">
      <c r="A3183" s="1" t="s">
        <v>312</v>
      </c>
      <c r="B3183" s="1">
        <v>1013266</v>
      </c>
      <c r="C3183" s="1">
        <v>2022</v>
      </c>
      <c r="D3183" s="1" t="s">
        <v>0</v>
      </c>
      <c r="E3183" s="1" t="s">
        <v>1</v>
      </c>
      <c r="F3183" s="1" t="s">
        <v>25</v>
      </c>
      <c r="G3183" s="1" t="s">
        <v>3</v>
      </c>
      <c r="H3183" s="1" t="s">
        <v>4</v>
      </c>
      <c r="I3183" s="1"/>
      <c r="J3183" s="1"/>
      <c r="K3183" s="1"/>
      <c r="L3183" s="28">
        <v>0</v>
      </c>
      <c r="M3183" s="31">
        <v>0</v>
      </c>
      <c r="N3183" s="31">
        <v>0</v>
      </c>
    </row>
    <row r="3184" spans="1:14" x14ac:dyDescent="0.25">
      <c r="A3184" s="1" t="s">
        <v>312</v>
      </c>
      <c r="B3184" s="1">
        <v>1013266</v>
      </c>
      <c r="C3184" s="1">
        <v>2022</v>
      </c>
      <c r="D3184" s="1" t="s">
        <v>0</v>
      </c>
      <c r="E3184" s="1" t="s">
        <v>1</v>
      </c>
      <c r="F3184" s="1" t="s">
        <v>25</v>
      </c>
      <c r="G3184" s="1" t="s">
        <v>3</v>
      </c>
      <c r="H3184" s="1" t="s">
        <v>6</v>
      </c>
      <c r="I3184" s="1"/>
      <c r="J3184" s="1"/>
      <c r="K3184" s="1"/>
      <c r="L3184" s="28">
        <v>0</v>
      </c>
      <c r="M3184" s="31">
        <v>0</v>
      </c>
      <c r="N3184" s="31">
        <v>0</v>
      </c>
    </row>
    <row r="3185" spans="1:14" x14ac:dyDescent="0.25">
      <c r="A3185" s="1" t="s">
        <v>312</v>
      </c>
      <c r="B3185" s="1">
        <v>1013266</v>
      </c>
      <c r="C3185" s="1">
        <v>2022</v>
      </c>
      <c r="D3185" s="1" t="s">
        <v>0</v>
      </c>
      <c r="E3185" s="1" t="s">
        <v>1</v>
      </c>
      <c r="F3185" s="1" t="s">
        <v>25</v>
      </c>
      <c r="G3185" s="1" t="s">
        <v>3</v>
      </c>
      <c r="H3185" s="1" t="s">
        <v>8</v>
      </c>
      <c r="I3185" s="1"/>
      <c r="J3185" s="1"/>
      <c r="K3185" s="1"/>
      <c r="L3185" s="28">
        <v>0</v>
      </c>
      <c r="M3185" s="31">
        <v>0</v>
      </c>
      <c r="N3185" s="31">
        <v>0</v>
      </c>
    </row>
    <row r="3186" spans="1:14" x14ac:dyDescent="0.25">
      <c r="A3186" s="1" t="s">
        <v>312</v>
      </c>
      <c r="B3186" s="1">
        <v>1013266</v>
      </c>
      <c r="C3186" s="1">
        <v>2022</v>
      </c>
      <c r="D3186" s="1" t="s">
        <v>0</v>
      </c>
      <c r="E3186" s="1" t="s">
        <v>1</v>
      </c>
      <c r="F3186" s="1" t="s">
        <v>25</v>
      </c>
      <c r="G3186" s="1" t="s">
        <v>3</v>
      </c>
      <c r="H3186" s="1" t="s">
        <v>9</v>
      </c>
      <c r="I3186" s="1"/>
      <c r="J3186" s="1"/>
      <c r="K3186" s="1"/>
      <c r="L3186" s="28">
        <v>12</v>
      </c>
      <c r="M3186" s="31">
        <v>0.94457040000000003</v>
      </c>
      <c r="N3186" s="31">
        <v>1.46698E-2</v>
      </c>
    </row>
    <row r="3187" spans="1:14" x14ac:dyDescent="0.25">
      <c r="A3187" s="1" t="s">
        <v>312</v>
      </c>
      <c r="B3187" s="1">
        <v>1013266</v>
      </c>
      <c r="C3187" s="1">
        <v>2022</v>
      </c>
      <c r="D3187" s="1" t="s">
        <v>0</v>
      </c>
      <c r="E3187" s="1" t="s">
        <v>1</v>
      </c>
      <c r="F3187" s="1" t="s">
        <v>25</v>
      </c>
      <c r="G3187" s="1" t="s">
        <v>3</v>
      </c>
      <c r="H3187" s="1" t="s">
        <v>10</v>
      </c>
      <c r="I3187" s="1"/>
      <c r="J3187" s="1"/>
      <c r="K3187" s="1"/>
      <c r="L3187" s="28">
        <v>0</v>
      </c>
      <c r="M3187" s="31">
        <v>0</v>
      </c>
      <c r="N3187" s="31">
        <v>0</v>
      </c>
    </row>
    <row r="3188" spans="1:14" x14ac:dyDescent="0.25">
      <c r="A3188" s="1" t="s">
        <v>312</v>
      </c>
      <c r="B3188" s="1">
        <v>1013266</v>
      </c>
      <c r="C3188" s="1">
        <v>2022</v>
      </c>
      <c r="D3188" s="1" t="s">
        <v>0</v>
      </c>
      <c r="E3188" s="1" t="s">
        <v>1</v>
      </c>
      <c r="F3188" s="1" t="s">
        <v>25</v>
      </c>
      <c r="G3188" s="1" t="s">
        <v>3</v>
      </c>
      <c r="H3188" s="1" t="s">
        <v>5</v>
      </c>
      <c r="I3188" s="1"/>
      <c r="J3188" s="1"/>
      <c r="K3188" s="1"/>
      <c r="L3188" s="28">
        <v>0</v>
      </c>
      <c r="M3188" s="31">
        <v>0</v>
      </c>
      <c r="N3188" s="31">
        <v>0</v>
      </c>
    </row>
    <row r="3189" spans="1:14" x14ac:dyDescent="0.25">
      <c r="A3189" s="1" t="s">
        <v>312</v>
      </c>
      <c r="B3189" s="1">
        <v>1013266</v>
      </c>
      <c r="C3189" s="1">
        <v>2022</v>
      </c>
      <c r="D3189" s="1" t="s">
        <v>0</v>
      </c>
      <c r="E3189" s="1" t="s">
        <v>1</v>
      </c>
      <c r="F3189" s="1" t="s">
        <v>25</v>
      </c>
      <c r="G3189" s="1" t="s">
        <v>3</v>
      </c>
      <c r="H3189" s="1" t="s">
        <v>7</v>
      </c>
      <c r="I3189" s="1"/>
      <c r="J3189" s="1"/>
      <c r="K3189" s="1"/>
      <c r="L3189" s="28">
        <v>32</v>
      </c>
      <c r="M3189" s="31">
        <v>1.3068788</v>
      </c>
      <c r="N3189" s="31">
        <v>0</v>
      </c>
    </row>
    <row r="3190" spans="1:14" x14ac:dyDescent="0.25">
      <c r="A3190" s="1" t="s">
        <v>311</v>
      </c>
      <c r="B3190" s="1">
        <v>1013272</v>
      </c>
      <c r="C3190" s="1">
        <v>2022</v>
      </c>
      <c r="D3190" s="1" t="s">
        <v>0</v>
      </c>
      <c r="E3190" s="1" t="s">
        <v>1</v>
      </c>
      <c r="F3190" s="1" t="s">
        <v>12</v>
      </c>
      <c r="G3190" s="1" t="s">
        <v>3</v>
      </c>
      <c r="H3190" s="1" t="s">
        <v>5</v>
      </c>
      <c r="I3190" s="1"/>
      <c r="J3190" s="1"/>
      <c r="K3190" s="1"/>
      <c r="L3190" s="28">
        <v>1</v>
      </c>
      <c r="M3190" s="31">
        <v>1.4571394</v>
      </c>
      <c r="N3190" s="31">
        <v>4.2020599999999998E-2</v>
      </c>
    </row>
    <row r="3191" spans="1:14" x14ac:dyDescent="0.25">
      <c r="A3191" s="1" t="s">
        <v>311</v>
      </c>
      <c r="B3191" s="1">
        <v>1013272</v>
      </c>
      <c r="C3191" s="1">
        <v>2022</v>
      </c>
      <c r="D3191" s="1" t="s">
        <v>0</v>
      </c>
      <c r="E3191" s="1" t="s">
        <v>1</v>
      </c>
      <c r="F3191" s="1" t="s">
        <v>12</v>
      </c>
      <c r="G3191" s="1" t="s">
        <v>3</v>
      </c>
      <c r="H3191" s="1" t="s">
        <v>7</v>
      </c>
      <c r="I3191" s="1"/>
      <c r="J3191" s="1"/>
      <c r="K3191" s="1"/>
      <c r="L3191" s="28">
        <v>251</v>
      </c>
      <c r="M3191" s="31">
        <v>25.126280399999999</v>
      </c>
      <c r="N3191" s="31">
        <v>0.72458460000000002</v>
      </c>
    </row>
    <row r="3192" spans="1:14" x14ac:dyDescent="0.25">
      <c r="A3192" s="1" t="s">
        <v>24246</v>
      </c>
      <c r="B3192" s="1">
        <v>1013280</v>
      </c>
      <c r="C3192" s="1">
        <v>2022</v>
      </c>
      <c r="D3192" s="1" t="s">
        <v>865</v>
      </c>
      <c r="E3192" s="1" t="s">
        <v>23978</v>
      </c>
      <c r="F3192" s="1" t="s">
        <v>2</v>
      </c>
      <c r="G3192" s="1" t="s">
        <v>867</v>
      </c>
      <c r="H3192" s="1"/>
      <c r="I3192" s="1"/>
      <c r="J3192" s="31">
        <v>52.919562399999997</v>
      </c>
      <c r="K3192" s="31">
        <v>0.28707300000000002</v>
      </c>
      <c r="L3192" s="28"/>
      <c r="M3192" s="31">
        <v>52.919562399999997</v>
      </c>
      <c r="N3192" s="31">
        <v>0.28707300000000002</v>
      </c>
    </row>
    <row r="3193" spans="1:14" x14ac:dyDescent="0.25">
      <c r="A3193" s="1" t="s">
        <v>313</v>
      </c>
      <c r="B3193" s="1">
        <v>1013295</v>
      </c>
      <c r="C3193" s="1">
        <v>2022</v>
      </c>
      <c r="D3193" s="1" t="s">
        <v>0</v>
      </c>
      <c r="E3193" s="1" t="s">
        <v>1</v>
      </c>
      <c r="F3193" s="1" t="s">
        <v>12</v>
      </c>
      <c r="G3193" s="1" t="s">
        <v>3</v>
      </c>
      <c r="H3193" s="1" t="s">
        <v>7</v>
      </c>
      <c r="I3193" s="1"/>
      <c r="J3193" s="1"/>
      <c r="K3193" s="1"/>
      <c r="L3193" s="28">
        <v>5</v>
      </c>
      <c r="M3193" s="31">
        <v>236.29</v>
      </c>
      <c r="N3193" s="31">
        <v>0.6</v>
      </c>
    </row>
    <row r="3194" spans="1:14" x14ac:dyDescent="0.25">
      <c r="A3194" s="1" t="s">
        <v>20</v>
      </c>
      <c r="B3194" s="1">
        <v>1013296</v>
      </c>
      <c r="C3194" s="1">
        <v>2022</v>
      </c>
      <c r="D3194" s="1" t="s">
        <v>0</v>
      </c>
      <c r="E3194" s="1" t="s">
        <v>1</v>
      </c>
      <c r="F3194" s="1" t="s">
        <v>12</v>
      </c>
      <c r="G3194" s="1" t="s">
        <v>3</v>
      </c>
      <c r="H3194" s="1" t="s">
        <v>7</v>
      </c>
      <c r="I3194" s="1"/>
      <c r="J3194" s="1"/>
      <c r="K3194" s="1"/>
      <c r="L3194" s="28">
        <v>3</v>
      </c>
      <c r="M3194" s="31">
        <v>163.89</v>
      </c>
      <c r="N3194" s="31">
        <v>0.5</v>
      </c>
    </row>
    <row r="3195" spans="1:14" x14ac:dyDescent="0.25">
      <c r="A3195" s="1" t="s">
        <v>536</v>
      </c>
      <c r="B3195" s="1">
        <v>1013298</v>
      </c>
      <c r="C3195" s="1">
        <v>2022</v>
      </c>
      <c r="D3195" s="1" t="s">
        <v>0</v>
      </c>
      <c r="E3195" s="1" t="s">
        <v>1</v>
      </c>
      <c r="F3195" s="1" t="s">
        <v>12</v>
      </c>
      <c r="G3195" s="1" t="s">
        <v>3</v>
      </c>
      <c r="H3195" s="1" t="s">
        <v>7</v>
      </c>
      <c r="I3195" s="1"/>
      <c r="J3195" s="1"/>
      <c r="K3195" s="1"/>
      <c r="L3195" s="28">
        <v>3</v>
      </c>
      <c r="M3195" s="31">
        <v>149.09</v>
      </c>
      <c r="N3195" s="31">
        <v>0.4</v>
      </c>
    </row>
    <row r="3196" spans="1:14" x14ac:dyDescent="0.25">
      <c r="A3196" s="1" t="s">
        <v>827</v>
      </c>
      <c r="B3196" s="1">
        <v>1013299</v>
      </c>
      <c r="C3196" s="1">
        <v>2022</v>
      </c>
      <c r="D3196" s="1" t="s">
        <v>0</v>
      </c>
      <c r="E3196" s="1" t="s">
        <v>1</v>
      </c>
      <c r="F3196" s="1" t="s">
        <v>12</v>
      </c>
      <c r="G3196" s="1" t="s">
        <v>3</v>
      </c>
      <c r="H3196" s="1" t="s">
        <v>7</v>
      </c>
      <c r="I3196" s="1"/>
      <c r="J3196" s="1"/>
      <c r="K3196" s="1"/>
      <c r="L3196" s="28">
        <v>2</v>
      </c>
      <c r="M3196" s="31">
        <v>45.06</v>
      </c>
      <c r="N3196" s="31">
        <v>1.4</v>
      </c>
    </row>
    <row r="3197" spans="1:14" x14ac:dyDescent="0.25">
      <c r="A3197" s="1" t="s">
        <v>314</v>
      </c>
      <c r="B3197" s="1">
        <v>1013302</v>
      </c>
      <c r="C3197" s="1">
        <v>2022</v>
      </c>
      <c r="D3197" s="1" t="s">
        <v>0</v>
      </c>
      <c r="E3197" s="1" t="s">
        <v>1</v>
      </c>
      <c r="F3197" s="1" t="s">
        <v>12</v>
      </c>
      <c r="G3197" s="1" t="s">
        <v>3</v>
      </c>
      <c r="H3197" s="1" t="s">
        <v>7</v>
      </c>
      <c r="I3197" s="1"/>
      <c r="J3197" s="1"/>
      <c r="K3197" s="1"/>
      <c r="L3197" s="28">
        <v>2</v>
      </c>
      <c r="M3197" s="31">
        <v>58.28</v>
      </c>
      <c r="N3197" s="31">
        <v>0.4</v>
      </c>
    </row>
    <row r="3198" spans="1:14" x14ac:dyDescent="0.25">
      <c r="A3198" s="1" t="s">
        <v>829</v>
      </c>
      <c r="B3198" s="1">
        <v>1013305</v>
      </c>
      <c r="C3198" s="1">
        <v>2022</v>
      </c>
      <c r="D3198" s="1" t="s">
        <v>0</v>
      </c>
      <c r="E3198" s="1" t="s">
        <v>1</v>
      </c>
      <c r="F3198" s="1" t="s">
        <v>12</v>
      </c>
      <c r="G3198" s="1" t="s">
        <v>3</v>
      </c>
      <c r="H3198" s="1" t="s">
        <v>7</v>
      </c>
      <c r="I3198" s="1"/>
      <c r="J3198" s="1"/>
      <c r="K3198" s="1"/>
      <c r="L3198" s="28">
        <v>16</v>
      </c>
      <c r="M3198" s="31">
        <v>19.912607999999999</v>
      </c>
      <c r="N3198" s="31">
        <v>0.57423420000000003</v>
      </c>
    </row>
    <row r="3199" spans="1:14" x14ac:dyDescent="0.25">
      <c r="A3199" s="1" t="s">
        <v>369</v>
      </c>
      <c r="B3199" s="1">
        <v>1013307</v>
      </c>
      <c r="C3199" s="1">
        <v>2022</v>
      </c>
      <c r="D3199" s="1" t="s">
        <v>0</v>
      </c>
      <c r="E3199" s="1" t="s">
        <v>1</v>
      </c>
      <c r="F3199" s="1" t="s">
        <v>2</v>
      </c>
      <c r="G3199" s="1" t="s">
        <v>3</v>
      </c>
      <c r="H3199" s="1" t="s">
        <v>7</v>
      </c>
      <c r="I3199" s="1"/>
      <c r="J3199" s="1"/>
      <c r="K3199" s="1"/>
      <c r="L3199" s="28">
        <v>1408</v>
      </c>
      <c r="M3199" s="31">
        <v>141.22665000000001</v>
      </c>
      <c r="N3199" s="31">
        <v>5.354984</v>
      </c>
    </row>
    <row r="3200" spans="1:14" x14ac:dyDescent="0.25">
      <c r="A3200" s="1" t="s">
        <v>369</v>
      </c>
      <c r="B3200" s="1">
        <v>1013307</v>
      </c>
      <c r="C3200" s="1">
        <v>2022</v>
      </c>
      <c r="D3200" s="1" t="s">
        <v>0</v>
      </c>
      <c r="E3200" s="1" t="s">
        <v>1</v>
      </c>
      <c r="F3200" s="1" t="s">
        <v>2</v>
      </c>
      <c r="G3200" s="1" t="s">
        <v>3</v>
      </c>
      <c r="H3200" s="1" t="s">
        <v>8</v>
      </c>
      <c r="I3200" s="1"/>
      <c r="J3200" s="1"/>
      <c r="K3200" s="1"/>
      <c r="L3200" s="28">
        <v>1520</v>
      </c>
      <c r="M3200" s="31">
        <v>11.434544000000001</v>
      </c>
      <c r="N3200" s="31">
        <v>0.43357099999999998</v>
      </c>
    </row>
    <row r="3201" spans="1:14" x14ac:dyDescent="0.25">
      <c r="A3201" s="1" t="s">
        <v>369</v>
      </c>
      <c r="B3201" s="1">
        <v>1013307</v>
      </c>
      <c r="C3201" s="1">
        <v>2022</v>
      </c>
      <c r="D3201" s="1" t="s">
        <v>0</v>
      </c>
      <c r="E3201" s="1" t="s">
        <v>1</v>
      </c>
      <c r="F3201" s="1" t="s">
        <v>2</v>
      </c>
      <c r="G3201" s="1" t="s">
        <v>3</v>
      </c>
      <c r="H3201" s="1" t="s">
        <v>6</v>
      </c>
      <c r="I3201" s="1"/>
      <c r="J3201" s="1"/>
      <c r="K3201" s="1"/>
      <c r="L3201" s="28">
        <v>726</v>
      </c>
      <c r="M3201" s="31">
        <v>7.2819989999999999</v>
      </c>
      <c r="N3201" s="31">
        <v>0.27611599999999997</v>
      </c>
    </row>
    <row r="3202" spans="1:14" x14ac:dyDescent="0.25">
      <c r="A3202" s="1" t="s">
        <v>369</v>
      </c>
      <c r="B3202" s="1">
        <v>1013307</v>
      </c>
      <c r="C3202" s="1">
        <v>2022</v>
      </c>
      <c r="D3202" s="1" t="s">
        <v>0</v>
      </c>
      <c r="E3202" s="1" t="s">
        <v>1</v>
      </c>
      <c r="F3202" s="1" t="s">
        <v>2</v>
      </c>
      <c r="G3202" s="1" t="s">
        <v>3</v>
      </c>
      <c r="H3202" s="1" t="s">
        <v>9</v>
      </c>
      <c r="I3202" s="1"/>
      <c r="J3202" s="1"/>
      <c r="K3202" s="1"/>
      <c r="L3202" s="28">
        <v>363</v>
      </c>
      <c r="M3202" s="31">
        <v>0.56799599999999995</v>
      </c>
      <c r="N3202" s="31">
        <v>2.1537000000000001E-2</v>
      </c>
    </row>
    <row r="3203" spans="1:14" x14ac:dyDescent="0.25">
      <c r="A3203" s="1" t="s">
        <v>366</v>
      </c>
      <c r="B3203" s="1">
        <v>1013311</v>
      </c>
      <c r="C3203" s="1">
        <v>2022</v>
      </c>
      <c r="D3203" s="1" t="s">
        <v>0</v>
      </c>
      <c r="E3203" s="1" t="s">
        <v>1</v>
      </c>
      <c r="F3203" s="1" t="s">
        <v>2</v>
      </c>
      <c r="G3203" s="1" t="s">
        <v>3</v>
      </c>
      <c r="H3203" s="1" t="s">
        <v>7</v>
      </c>
      <c r="I3203" s="1"/>
      <c r="J3203" s="1"/>
      <c r="K3203" s="1"/>
      <c r="L3203" s="28">
        <v>4836</v>
      </c>
      <c r="M3203" s="31">
        <v>124.8788265</v>
      </c>
      <c r="N3203" s="31">
        <v>1.7350125999999999</v>
      </c>
    </row>
    <row r="3204" spans="1:14" x14ac:dyDescent="0.25">
      <c r="A3204" s="1" t="s">
        <v>366</v>
      </c>
      <c r="B3204" s="1">
        <v>1013311</v>
      </c>
      <c r="C3204" s="1">
        <v>2022</v>
      </c>
      <c r="D3204" s="1" t="s">
        <v>0</v>
      </c>
      <c r="E3204" s="1" t="s">
        <v>1</v>
      </c>
      <c r="F3204" s="1" t="s">
        <v>2</v>
      </c>
      <c r="G3204" s="1" t="s">
        <v>3</v>
      </c>
      <c r="H3204" s="1" t="s">
        <v>8</v>
      </c>
      <c r="I3204" s="1"/>
      <c r="J3204" s="1"/>
      <c r="K3204" s="1"/>
      <c r="L3204" s="28">
        <v>540</v>
      </c>
      <c r="M3204" s="31">
        <v>3.8902947999999999</v>
      </c>
      <c r="N3204" s="31">
        <v>5.3813E-2</v>
      </c>
    </row>
    <row r="3205" spans="1:14" x14ac:dyDescent="0.25">
      <c r="A3205" s="1" t="s">
        <v>366</v>
      </c>
      <c r="B3205" s="1">
        <v>1013311</v>
      </c>
      <c r="C3205" s="1">
        <v>2022</v>
      </c>
      <c r="D3205" s="1" t="s">
        <v>0</v>
      </c>
      <c r="E3205" s="1" t="s">
        <v>1</v>
      </c>
      <c r="F3205" s="1" t="s">
        <v>2</v>
      </c>
      <c r="G3205" s="1" t="s">
        <v>3</v>
      </c>
      <c r="H3205" s="1" t="s">
        <v>9</v>
      </c>
      <c r="I3205" s="1"/>
      <c r="J3205" s="1"/>
      <c r="K3205" s="1"/>
      <c r="L3205" s="28">
        <v>3780</v>
      </c>
      <c r="M3205" s="31">
        <v>163.40617040000001</v>
      </c>
      <c r="N3205" s="31">
        <v>2.2518123000000001</v>
      </c>
    </row>
    <row r="3206" spans="1:14" x14ac:dyDescent="0.25">
      <c r="A3206" s="1" t="s">
        <v>24247</v>
      </c>
      <c r="B3206" s="1">
        <v>1013312</v>
      </c>
      <c r="C3206" s="1">
        <v>2022</v>
      </c>
      <c r="D3206" s="1" t="s">
        <v>0</v>
      </c>
      <c r="E3206" s="1" t="s">
        <v>1</v>
      </c>
      <c r="F3206" s="1" t="s">
        <v>12</v>
      </c>
      <c r="G3206" s="1" t="s">
        <v>3</v>
      </c>
      <c r="H3206" s="1" t="s">
        <v>10</v>
      </c>
      <c r="I3206" s="1"/>
      <c r="J3206" s="1"/>
      <c r="K3206" s="1"/>
      <c r="L3206" s="28">
        <v>1</v>
      </c>
      <c r="M3206" s="31">
        <v>1.3060594000000001</v>
      </c>
      <c r="N3206" s="31">
        <v>6.8532999999999997E-3</v>
      </c>
    </row>
    <row r="3207" spans="1:14" x14ac:dyDescent="0.25">
      <c r="A3207" s="1" t="s">
        <v>24247</v>
      </c>
      <c r="B3207" s="1">
        <v>1013312</v>
      </c>
      <c r="C3207" s="1">
        <v>2022</v>
      </c>
      <c r="D3207" s="1" t="s">
        <v>0</v>
      </c>
      <c r="E3207" s="1" t="s">
        <v>1</v>
      </c>
      <c r="F3207" s="1" t="s">
        <v>12</v>
      </c>
      <c r="G3207" s="1" t="s">
        <v>3</v>
      </c>
      <c r="H3207" s="1" t="s">
        <v>7</v>
      </c>
      <c r="I3207" s="1"/>
      <c r="J3207" s="1"/>
      <c r="K3207" s="1"/>
      <c r="L3207" s="28">
        <v>6</v>
      </c>
      <c r="M3207" s="31">
        <v>8.2853475000000003</v>
      </c>
      <c r="N3207" s="31">
        <v>4.3010199999999998E-2</v>
      </c>
    </row>
    <row r="3208" spans="1:14" x14ac:dyDescent="0.25">
      <c r="A3208" s="1" t="s">
        <v>537</v>
      </c>
      <c r="B3208" s="1">
        <v>1013313</v>
      </c>
      <c r="C3208" s="1">
        <v>2022</v>
      </c>
      <c r="D3208" s="1" t="s">
        <v>0</v>
      </c>
      <c r="E3208" s="1" t="s">
        <v>1</v>
      </c>
      <c r="F3208" s="1" t="s">
        <v>12</v>
      </c>
      <c r="G3208" s="1" t="s">
        <v>3</v>
      </c>
      <c r="H3208" s="1" t="s">
        <v>5</v>
      </c>
      <c r="I3208" s="1"/>
      <c r="J3208" s="1"/>
      <c r="K3208" s="1"/>
      <c r="L3208" s="28">
        <v>1</v>
      </c>
      <c r="M3208" s="31">
        <v>2.2599999999999998</v>
      </c>
      <c r="N3208" s="31">
        <v>0.06</v>
      </c>
    </row>
    <row r="3209" spans="1:14" x14ac:dyDescent="0.25">
      <c r="A3209" s="1" t="s">
        <v>537</v>
      </c>
      <c r="B3209" s="1">
        <v>1013313</v>
      </c>
      <c r="C3209" s="1">
        <v>2022</v>
      </c>
      <c r="D3209" s="1" t="s">
        <v>0</v>
      </c>
      <c r="E3209" s="1" t="s">
        <v>1</v>
      </c>
      <c r="F3209" s="1" t="s">
        <v>12</v>
      </c>
      <c r="G3209" s="1" t="s">
        <v>3</v>
      </c>
      <c r="H3209" s="1" t="s">
        <v>10</v>
      </c>
      <c r="I3209" s="1"/>
      <c r="J3209" s="1"/>
      <c r="K3209" s="1"/>
      <c r="L3209" s="28">
        <v>1</v>
      </c>
      <c r="M3209" s="31">
        <v>2.42</v>
      </c>
      <c r="N3209" s="31">
        <v>0.06</v>
      </c>
    </row>
    <row r="3210" spans="1:14" x14ac:dyDescent="0.25">
      <c r="A3210" s="1" t="s">
        <v>537</v>
      </c>
      <c r="B3210" s="1">
        <v>1013313</v>
      </c>
      <c r="C3210" s="1">
        <v>2022</v>
      </c>
      <c r="D3210" s="1" t="s">
        <v>0</v>
      </c>
      <c r="E3210" s="1" t="s">
        <v>1</v>
      </c>
      <c r="F3210" s="1" t="s">
        <v>12</v>
      </c>
      <c r="G3210" s="1" t="s">
        <v>3</v>
      </c>
      <c r="H3210" s="1" t="s">
        <v>7</v>
      </c>
      <c r="I3210" s="1"/>
      <c r="J3210" s="1"/>
      <c r="K3210" s="1"/>
      <c r="L3210" s="28">
        <v>6</v>
      </c>
      <c r="M3210" s="31">
        <v>3.49</v>
      </c>
      <c r="N3210" s="31">
        <v>0.08</v>
      </c>
    </row>
    <row r="3211" spans="1:14" x14ac:dyDescent="0.25">
      <c r="A3211" s="1" t="s">
        <v>315</v>
      </c>
      <c r="B3211" s="1">
        <v>1013320</v>
      </c>
      <c r="C3211" s="1">
        <v>2022</v>
      </c>
      <c r="D3211" s="1" t="s">
        <v>0</v>
      </c>
      <c r="E3211" s="1" t="s">
        <v>1</v>
      </c>
      <c r="F3211" s="1" t="s">
        <v>12</v>
      </c>
      <c r="G3211" s="1" t="s">
        <v>3</v>
      </c>
      <c r="H3211" s="1" t="s">
        <v>7</v>
      </c>
      <c r="I3211" s="1"/>
      <c r="J3211" s="1"/>
      <c r="K3211" s="1"/>
      <c r="L3211" s="28">
        <v>5</v>
      </c>
      <c r="M3211" s="31">
        <v>4.4152277</v>
      </c>
      <c r="N3211" s="31">
        <v>2.51632E-2</v>
      </c>
    </row>
    <row r="3212" spans="1:14" x14ac:dyDescent="0.25">
      <c r="A3212" s="1" t="s">
        <v>315</v>
      </c>
      <c r="B3212" s="1">
        <v>1013320</v>
      </c>
      <c r="C3212" s="1">
        <v>2022</v>
      </c>
      <c r="D3212" s="1" t="s">
        <v>0</v>
      </c>
      <c r="E3212" s="1" t="s">
        <v>1</v>
      </c>
      <c r="F3212" s="1" t="s">
        <v>12</v>
      </c>
      <c r="G3212" s="1" t="s">
        <v>3</v>
      </c>
      <c r="H3212" s="1" t="s">
        <v>10</v>
      </c>
      <c r="I3212" s="1"/>
      <c r="J3212" s="1"/>
      <c r="K3212" s="1"/>
      <c r="L3212" s="28">
        <v>1</v>
      </c>
      <c r="M3212" s="31">
        <v>1.827523</v>
      </c>
      <c r="N3212" s="31">
        <v>9.3148999999999992E-3</v>
      </c>
    </row>
    <row r="3213" spans="1:14" x14ac:dyDescent="0.25">
      <c r="A3213" s="1" t="s">
        <v>541</v>
      </c>
      <c r="B3213" s="1">
        <v>1013321</v>
      </c>
      <c r="C3213" s="1">
        <v>2022</v>
      </c>
      <c r="D3213" s="1" t="s">
        <v>0</v>
      </c>
      <c r="E3213" s="1" t="s">
        <v>1</v>
      </c>
      <c r="F3213" s="1" t="s">
        <v>12</v>
      </c>
      <c r="G3213" s="1" t="s">
        <v>3</v>
      </c>
      <c r="H3213" s="1" t="s">
        <v>4</v>
      </c>
      <c r="I3213" s="1"/>
      <c r="J3213" s="1"/>
      <c r="K3213" s="1"/>
      <c r="L3213" s="28">
        <v>2</v>
      </c>
      <c r="M3213" s="31">
        <v>0.93300899999999998</v>
      </c>
      <c r="N3213" s="31">
        <v>4.7140999999999997E-3</v>
      </c>
    </row>
    <row r="3214" spans="1:14" x14ac:dyDescent="0.25">
      <c r="A3214" s="1" t="s">
        <v>541</v>
      </c>
      <c r="B3214" s="1">
        <v>1013321</v>
      </c>
      <c r="C3214" s="1">
        <v>2022</v>
      </c>
      <c r="D3214" s="1" t="s">
        <v>0</v>
      </c>
      <c r="E3214" s="1" t="s">
        <v>1</v>
      </c>
      <c r="F3214" s="1" t="s">
        <v>12</v>
      </c>
      <c r="G3214" s="1" t="s">
        <v>3</v>
      </c>
      <c r="H3214" s="1" t="s">
        <v>7</v>
      </c>
      <c r="I3214" s="1"/>
      <c r="J3214" s="1"/>
      <c r="K3214" s="1"/>
      <c r="L3214" s="28">
        <v>9</v>
      </c>
      <c r="M3214" s="31">
        <v>3.8423395999999999</v>
      </c>
      <c r="N3214" s="31">
        <v>1.7494300000000001E-2</v>
      </c>
    </row>
    <row r="3215" spans="1:14" x14ac:dyDescent="0.25">
      <c r="A3215" s="1" t="s">
        <v>541</v>
      </c>
      <c r="B3215" s="1">
        <v>1013321</v>
      </c>
      <c r="C3215" s="1">
        <v>2022</v>
      </c>
      <c r="D3215" s="1" t="s">
        <v>0</v>
      </c>
      <c r="E3215" s="1" t="s">
        <v>1</v>
      </c>
      <c r="F3215" s="1" t="s">
        <v>12</v>
      </c>
      <c r="G3215" s="1" t="s">
        <v>3</v>
      </c>
      <c r="H3215" s="1" t="s">
        <v>5</v>
      </c>
      <c r="I3215" s="1"/>
      <c r="J3215" s="1"/>
      <c r="K3215" s="1"/>
      <c r="L3215" s="28">
        <v>1</v>
      </c>
      <c r="M3215" s="31">
        <v>0.68596760000000001</v>
      </c>
      <c r="N3215" s="31">
        <v>2.4191E-3</v>
      </c>
    </row>
    <row r="3216" spans="1:14" x14ac:dyDescent="0.25">
      <c r="A3216" s="1" t="s">
        <v>541</v>
      </c>
      <c r="B3216" s="1">
        <v>1013321</v>
      </c>
      <c r="C3216" s="1">
        <v>2022</v>
      </c>
      <c r="D3216" s="1" t="s">
        <v>0</v>
      </c>
      <c r="E3216" s="1" t="s">
        <v>1</v>
      </c>
      <c r="F3216" s="1" t="s">
        <v>12</v>
      </c>
      <c r="G3216" s="1" t="s">
        <v>3</v>
      </c>
      <c r="H3216" s="1" t="s">
        <v>10</v>
      </c>
      <c r="I3216" s="1"/>
      <c r="J3216" s="1"/>
      <c r="K3216" s="1"/>
      <c r="L3216" s="28">
        <v>1</v>
      </c>
      <c r="M3216" s="31">
        <v>1.2026247000000001</v>
      </c>
      <c r="N3216" s="31">
        <v>5.5472999999999998E-3</v>
      </c>
    </row>
    <row r="3217" spans="1:14" x14ac:dyDescent="0.25">
      <c r="A3217" s="1" t="s">
        <v>367</v>
      </c>
      <c r="B3217" s="1">
        <v>1013322</v>
      </c>
      <c r="C3217" s="1">
        <v>2022</v>
      </c>
      <c r="D3217" s="1" t="s">
        <v>0</v>
      </c>
      <c r="E3217" s="1" t="s">
        <v>1</v>
      </c>
      <c r="F3217" s="1" t="s">
        <v>12</v>
      </c>
      <c r="G3217" s="1" t="s">
        <v>3</v>
      </c>
      <c r="H3217" s="1" t="s">
        <v>5</v>
      </c>
      <c r="I3217" s="1"/>
      <c r="J3217" s="1"/>
      <c r="K3217" s="1"/>
      <c r="L3217" s="28">
        <v>5</v>
      </c>
      <c r="M3217" s="31">
        <v>3.6259999999999999</v>
      </c>
      <c r="N3217" s="31">
        <v>0.1</v>
      </c>
    </row>
    <row r="3218" spans="1:14" x14ac:dyDescent="0.25">
      <c r="A3218" s="1" t="s">
        <v>367</v>
      </c>
      <c r="B3218" s="1">
        <v>1013322</v>
      </c>
      <c r="C3218" s="1">
        <v>2022</v>
      </c>
      <c r="D3218" s="1" t="s">
        <v>0</v>
      </c>
      <c r="E3218" s="1" t="s">
        <v>1</v>
      </c>
      <c r="F3218" s="1" t="s">
        <v>12</v>
      </c>
      <c r="G3218" s="1" t="s">
        <v>3</v>
      </c>
      <c r="H3218" s="1" t="s">
        <v>7</v>
      </c>
      <c r="I3218" s="1"/>
      <c r="J3218" s="1"/>
      <c r="K3218" s="1"/>
      <c r="L3218" s="28">
        <v>97</v>
      </c>
      <c r="M3218" s="31">
        <v>30.648361900000001</v>
      </c>
      <c r="N3218" s="31">
        <v>0.88382890000000003</v>
      </c>
    </row>
    <row r="3219" spans="1:14" x14ac:dyDescent="0.25">
      <c r="A3219" s="1" t="s">
        <v>368</v>
      </c>
      <c r="B3219" s="1">
        <v>1013329</v>
      </c>
      <c r="C3219" s="1">
        <v>2022</v>
      </c>
      <c r="D3219" s="1" t="s">
        <v>0</v>
      </c>
      <c r="E3219" s="1" t="s">
        <v>1</v>
      </c>
      <c r="F3219" s="1" t="s">
        <v>12</v>
      </c>
      <c r="G3219" s="1" t="s">
        <v>3</v>
      </c>
      <c r="H3219" s="1" t="s">
        <v>7</v>
      </c>
      <c r="I3219" s="1"/>
      <c r="J3219" s="1"/>
      <c r="K3219" s="1"/>
      <c r="L3219" s="28">
        <v>163</v>
      </c>
      <c r="M3219" s="31">
        <v>266.50664599999999</v>
      </c>
      <c r="N3219" s="31">
        <v>7.6854439000000001</v>
      </c>
    </row>
    <row r="3220" spans="1:14" x14ac:dyDescent="0.25">
      <c r="A3220" s="1" t="s">
        <v>370</v>
      </c>
      <c r="B3220" s="1">
        <v>1013335</v>
      </c>
      <c r="C3220" s="1">
        <v>2022</v>
      </c>
      <c r="D3220" s="1" t="s">
        <v>0</v>
      </c>
      <c r="E3220" s="1" t="s">
        <v>1</v>
      </c>
      <c r="F3220" s="1" t="s">
        <v>12</v>
      </c>
      <c r="G3220" s="1" t="s">
        <v>3</v>
      </c>
      <c r="H3220" s="1" t="s">
        <v>8</v>
      </c>
      <c r="I3220" s="1"/>
      <c r="J3220" s="1"/>
      <c r="K3220" s="1"/>
      <c r="L3220" s="28">
        <v>0</v>
      </c>
      <c r="M3220" s="31">
        <v>0</v>
      </c>
      <c r="N3220" s="31">
        <v>0</v>
      </c>
    </row>
    <row r="3221" spans="1:14" x14ac:dyDescent="0.25">
      <c r="A3221" s="1" t="s">
        <v>370</v>
      </c>
      <c r="B3221" s="1">
        <v>1013335</v>
      </c>
      <c r="C3221" s="1">
        <v>2022</v>
      </c>
      <c r="D3221" s="1" t="s">
        <v>0</v>
      </c>
      <c r="E3221" s="1" t="s">
        <v>1</v>
      </c>
      <c r="F3221" s="1" t="s">
        <v>12</v>
      </c>
      <c r="G3221" s="1" t="s">
        <v>3</v>
      </c>
      <c r="H3221" s="1" t="s">
        <v>6</v>
      </c>
      <c r="I3221" s="1"/>
      <c r="J3221" s="1"/>
      <c r="K3221" s="1"/>
      <c r="L3221" s="28">
        <v>0</v>
      </c>
      <c r="M3221" s="31">
        <v>0</v>
      </c>
      <c r="N3221" s="31">
        <v>0</v>
      </c>
    </row>
    <row r="3222" spans="1:14" x14ac:dyDescent="0.25">
      <c r="A3222" s="1" t="s">
        <v>370</v>
      </c>
      <c r="B3222" s="1">
        <v>1013335</v>
      </c>
      <c r="C3222" s="1">
        <v>2022</v>
      </c>
      <c r="D3222" s="1" t="s">
        <v>0</v>
      </c>
      <c r="E3222" s="1" t="s">
        <v>1</v>
      </c>
      <c r="F3222" s="1" t="s">
        <v>12</v>
      </c>
      <c r="G3222" s="1" t="s">
        <v>3</v>
      </c>
      <c r="H3222" s="1" t="s">
        <v>5</v>
      </c>
      <c r="I3222" s="1"/>
      <c r="J3222" s="1"/>
      <c r="K3222" s="1"/>
      <c r="L3222" s="28">
        <v>1</v>
      </c>
      <c r="M3222" s="31">
        <v>0.39</v>
      </c>
      <c r="N3222" s="31">
        <v>0</v>
      </c>
    </row>
    <row r="3223" spans="1:14" x14ac:dyDescent="0.25">
      <c r="A3223" s="1" t="s">
        <v>370</v>
      </c>
      <c r="B3223" s="1">
        <v>1013335</v>
      </c>
      <c r="C3223" s="1">
        <v>2022</v>
      </c>
      <c r="D3223" s="1" t="s">
        <v>0</v>
      </c>
      <c r="E3223" s="1" t="s">
        <v>1</v>
      </c>
      <c r="F3223" s="1" t="s">
        <v>12</v>
      </c>
      <c r="G3223" s="1" t="s">
        <v>3</v>
      </c>
      <c r="H3223" s="1" t="s">
        <v>4</v>
      </c>
      <c r="I3223" s="1"/>
      <c r="J3223" s="1"/>
      <c r="K3223" s="1"/>
      <c r="L3223" s="28">
        <v>0</v>
      </c>
      <c r="M3223" s="31">
        <v>0</v>
      </c>
      <c r="N3223" s="31">
        <v>0</v>
      </c>
    </row>
    <row r="3224" spans="1:14" x14ac:dyDescent="0.25">
      <c r="A3224" s="1" t="s">
        <v>370</v>
      </c>
      <c r="B3224" s="1">
        <v>1013335</v>
      </c>
      <c r="C3224" s="1">
        <v>2022</v>
      </c>
      <c r="D3224" s="1" t="s">
        <v>0</v>
      </c>
      <c r="E3224" s="1" t="s">
        <v>1</v>
      </c>
      <c r="F3224" s="1" t="s">
        <v>12</v>
      </c>
      <c r="G3224" s="1" t="s">
        <v>3</v>
      </c>
      <c r="H3224" s="1" t="s">
        <v>7</v>
      </c>
      <c r="I3224" s="1"/>
      <c r="J3224" s="1"/>
      <c r="K3224" s="1"/>
      <c r="L3224" s="28">
        <v>6</v>
      </c>
      <c r="M3224" s="31">
        <v>9.7100000000000009</v>
      </c>
      <c r="N3224" s="31">
        <v>0.3</v>
      </c>
    </row>
    <row r="3225" spans="1:14" x14ac:dyDescent="0.25">
      <c r="A3225" s="1" t="s">
        <v>370</v>
      </c>
      <c r="B3225" s="1">
        <v>1013335</v>
      </c>
      <c r="C3225" s="1">
        <v>2022</v>
      </c>
      <c r="D3225" s="1" t="s">
        <v>0</v>
      </c>
      <c r="E3225" s="1" t="s">
        <v>1</v>
      </c>
      <c r="F3225" s="1" t="s">
        <v>12</v>
      </c>
      <c r="G3225" s="1" t="s">
        <v>3</v>
      </c>
      <c r="H3225" s="1" t="s">
        <v>10</v>
      </c>
      <c r="I3225" s="1"/>
      <c r="J3225" s="1"/>
      <c r="K3225" s="1"/>
      <c r="L3225" s="28">
        <v>0</v>
      </c>
      <c r="M3225" s="31">
        <v>0</v>
      </c>
      <c r="N3225" s="31">
        <v>0</v>
      </c>
    </row>
    <row r="3226" spans="1:14" x14ac:dyDescent="0.25">
      <c r="A3226" s="1" t="s">
        <v>370</v>
      </c>
      <c r="B3226" s="1">
        <v>1013335</v>
      </c>
      <c r="C3226" s="1">
        <v>2022</v>
      </c>
      <c r="D3226" s="1" t="s">
        <v>0</v>
      </c>
      <c r="E3226" s="1" t="s">
        <v>1</v>
      </c>
      <c r="F3226" s="1" t="s">
        <v>12</v>
      </c>
      <c r="G3226" s="1" t="s">
        <v>3</v>
      </c>
      <c r="H3226" s="1" t="s">
        <v>9</v>
      </c>
      <c r="I3226" s="1"/>
      <c r="J3226" s="1"/>
      <c r="K3226" s="1"/>
      <c r="L3226" s="28">
        <v>0</v>
      </c>
      <c r="M3226" s="31">
        <v>0</v>
      </c>
      <c r="N3226" s="31">
        <v>0</v>
      </c>
    </row>
    <row r="3227" spans="1:14" x14ac:dyDescent="0.25">
      <c r="A3227" s="1" t="s">
        <v>24248</v>
      </c>
      <c r="B3227" s="1">
        <v>1013350</v>
      </c>
      <c r="C3227" s="1">
        <v>2022</v>
      </c>
      <c r="D3227" s="1" t="s">
        <v>0</v>
      </c>
      <c r="E3227" s="1" t="s">
        <v>1</v>
      </c>
      <c r="F3227" s="1" t="s">
        <v>25</v>
      </c>
      <c r="G3227" s="1" t="s">
        <v>3</v>
      </c>
      <c r="H3227" s="1" t="s">
        <v>9</v>
      </c>
      <c r="I3227" s="1"/>
      <c r="J3227" s="1"/>
      <c r="K3227" s="1"/>
      <c r="L3227" s="28">
        <v>35</v>
      </c>
      <c r="M3227" s="31">
        <v>2.8570099999999998</v>
      </c>
      <c r="N3227" s="31">
        <v>1.536E-2</v>
      </c>
    </row>
    <row r="3228" spans="1:14" x14ac:dyDescent="0.25">
      <c r="A3228" s="1" t="s">
        <v>24248</v>
      </c>
      <c r="B3228" s="1">
        <v>1013350</v>
      </c>
      <c r="C3228" s="1">
        <v>2022</v>
      </c>
      <c r="D3228" s="1" t="s">
        <v>0</v>
      </c>
      <c r="E3228" s="1" t="s">
        <v>1</v>
      </c>
      <c r="F3228" s="1" t="s">
        <v>25</v>
      </c>
      <c r="G3228" s="1" t="s">
        <v>3</v>
      </c>
      <c r="H3228" s="1" t="s">
        <v>7</v>
      </c>
      <c r="I3228" s="1"/>
      <c r="J3228" s="1"/>
      <c r="K3228" s="1"/>
      <c r="L3228" s="28">
        <v>17</v>
      </c>
      <c r="M3228" s="31">
        <v>9.7580500000000008</v>
      </c>
      <c r="N3228" s="31">
        <v>3.0980000000000001E-2</v>
      </c>
    </row>
    <row r="3229" spans="1:14" x14ac:dyDescent="0.25">
      <c r="A3229" s="1" t="s">
        <v>837</v>
      </c>
      <c r="B3229" s="1">
        <v>1013355</v>
      </c>
      <c r="C3229" s="1">
        <v>2022</v>
      </c>
      <c r="D3229" s="1" t="s">
        <v>0</v>
      </c>
      <c r="E3229" s="1" t="s">
        <v>1</v>
      </c>
      <c r="F3229" s="1" t="s">
        <v>2</v>
      </c>
      <c r="G3229" s="1" t="s">
        <v>3</v>
      </c>
      <c r="H3229" s="1" t="s">
        <v>5</v>
      </c>
      <c r="I3229" s="1"/>
      <c r="J3229" s="1"/>
      <c r="K3229" s="1"/>
      <c r="L3229" s="28">
        <v>520</v>
      </c>
      <c r="M3229" s="31">
        <v>0.22808690000000001</v>
      </c>
      <c r="N3229" s="31">
        <v>6.5775E-2</v>
      </c>
    </row>
    <row r="3230" spans="1:14" x14ac:dyDescent="0.25">
      <c r="A3230" s="1" t="s">
        <v>837</v>
      </c>
      <c r="B3230" s="1">
        <v>1013355</v>
      </c>
      <c r="C3230" s="1">
        <v>2022</v>
      </c>
      <c r="D3230" s="1" t="s">
        <v>0</v>
      </c>
      <c r="E3230" s="1" t="s">
        <v>1</v>
      </c>
      <c r="F3230" s="1" t="s">
        <v>2</v>
      </c>
      <c r="G3230" s="1" t="s">
        <v>3</v>
      </c>
      <c r="H3230" s="1" t="s">
        <v>6</v>
      </c>
      <c r="I3230" s="1"/>
      <c r="J3230" s="1"/>
      <c r="K3230" s="1"/>
      <c r="L3230" s="28">
        <v>0</v>
      </c>
      <c r="M3230" s="31">
        <v>0</v>
      </c>
      <c r="N3230" s="31">
        <v>0</v>
      </c>
    </row>
    <row r="3231" spans="1:14" x14ac:dyDescent="0.25">
      <c r="A3231" s="1" t="s">
        <v>837</v>
      </c>
      <c r="B3231" s="1">
        <v>1013355</v>
      </c>
      <c r="C3231" s="1">
        <v>2022</v>
      </c>
      <c r="D3231" s="1" t="s">
        <v>0</v>
      </c>
      <c r="E3231" s="1" t="s">
        <v>1</v>
      </c>
      <c r="F3231" s="1" t="s">
        <v>2</v>
      </c>
      <c r="G3231" s="1" t="s">
        <v>3</v>
      </c>
      <c r="H3231" s="1" t="s">
        <v>9</v>
      </c>
      <c r="I3231" s="1"/>
      <c r="J3231" s="1"/>
      <c r="K3231" s="1"/>
      <c r="L3231" s="28">
        <v>1</v>
      </c>
      <c r="M3231" s="31">
        <v>4.3859999999999998E-4</v>
      </c>
      <c r="N3231" s="31">
        <v>1.2650000000000001E-4</v>
      </c>
    </row>
    <row r="3232" spans="1:14" x14ac:dyDescent="0.25">
      <c r="A3232" s="1" t="s">
        <v>837</v>
      </c>
      <c r="B3232" s="1">
        <v>1013355</v>
      </c>
      <c r="C3232" s="1">
        <v>2022</v>
      </c>
      <c r="D3232" s="1" t="s">
        <v>0</v>
      </c>
      <c r="E3232" s="1" t="s">
        <v>1</v>
      </c>
      <c r="F3232" s="1" t="s">
        <v>2</v>
      </c>
      <c r="G3232" s="1" t="s">
        <v>3</v>
      </c>
      <c r="H3232" s="1" t="s">
        <v>4</v>
      </c>
      <c r="I3232" s="1"/>
      <c r="J3232" s="1"/>
      <c r="K3232" s="1"/>
      <c r="L3232" s="28">
        <v>1</v>
      </c>
      <c r="M3232" s="31">
        <v>0.12766949999999999</v>
      </c>
      <c r="N3232" s="31">
        <v>3.6817000000000003E-2</v>
      </c>
    </row>
    <row r="3233" spans="1:14" x14ac:dyDescent="0.25">
      <c r="A3233" s="1" t="s">
        <v>837</v>
      </c>
      <c r="B3233" s="1">
        <v>1013355</v>
      </c>
      <c r="C3233" s="1">
        <v>2022</v>
      </c>
      <c r="D3233" s="1" t="s">
        <v>0</v>
      </c>
      <c r="E3233" s="1" t="s">
        <v>1</v>
      </c>
      <c r="F3233" s="1" t="s">
        <v>2</v>
      </c>
      <c r="G3233" s="1" t="s">
        <v>3</v>
      </c>
      <c r="H3233" s="1" t="s">
        <v>7</v>
      </c>
      <c r="I3233" s="1"/>
      <c r="J3233" s="1"/>
      <c r="K3233" s="1"/>
      <c r="L3233" s="28">
        <v>239</v>
      </c>
      <c r="M3233" s="31">
        <v>44.2223817</v>
      </c>
      <c r="N3233" s="31">
        <v>98.970151400000006</v>
      </c>
    </row>
    <row r="3234" spans="1:14" x14ac:dyDescent="0.25">
      <c r="A3234" s="1" t="s">
        <v>837</v>
      </c>
      <c r="B3234" s="1">
        <v>1013355</v>
      </c>
      <c r="C3234" s="1">
        <v>2022</v>
      </c>
      <c r="D3234" s="1" t="s">
        <v>0</v>
      </c>
      <c r="E3234" s="1" t="s">
        <v>1</v>
      </c>
      <c r="F3234" s="1" t="s">
        <v>2</v>
      </c>
      <c r="G3234" s="1" t="s">
        <v>3</v>
      </c>
      <c r="H3234" s="1" t="s">
        <v>10</v>
      </c>
      <c r="I3234" s="1"/>
      <c r="J3234" s="1"/>
      <c r="K3234" s="1"/>
      <c r="L3234" s="28">
        <v>0</v>
      </c>
      <c r="M3234" s="31">
        <v>0</v>
      </c>
      <c r="N3234" s="31">
        <v>0</v>
      </c>
    </row>
    <row r="3235" spans="1:14" x14ac:dyDescent="0.25">
      <c r="A3235" s="1" t="s">
        <v>837</v>
      </c>
      <c r="B3235" s="1">
        <v>1013355</v>
      </c>
      <c r="C3235" s="1">
        <v>2022</v>
      </c>
      <c r="D3235" s="1" t="s">
        <v>0</v>
      </c>
      <c r="E3235" s="1" t="s">
        <v>1</v>
      </c>
      <c r="F3235" s="1" t="s">
        <v>2</v>
      </c>
      <c r="G3235" s="1" t="s">
        <v>3</v>
      </c>
      <c r="H3235" s="1" t="s">
        <v>8</v>
      </c>
      <c r="I3235" s="1"/>
      <c r="J3235" s="1"/>
      <c r="K3235" s="1"/>
      <c r="L3235" s="28">
        <v>0</v>
      </c>
      <c r="M3235" s="31">
        <v>0</v>
      </c>
      <c r="N3235" s="31">
        <v>0</v>
      </c>
    </row>
    <row r="3236" spans="1:14" x14ac:dyDescent="0.25">
      <c r="A3236" s="1" t="s">
        <v>24249</v>
      </c>
      <c r="B3236" s="1">
        <v>1013361</v>
      </c>
      <c r="C3236" s="1">
        <v>2022</v>
      </c>
      <c r="D3236" s="1" t="s">
        <v>0</v>
      </c>
      <c r="E3236" s="1" t="s">
        <v>1</v>
      </c>
      <c r="F3236" s="1" t="s">
        <v>12</v>
      </c>
      <c r="G3236" s="1" t="s">
        <v>3</v>
      </c>
      <c r="H3236" s="1" t="s">
        <v>7</v>
      </c>
      <c r="I3236" s="1"/>
      <c r="J3236" s="1"/>
      <c r="K3236" s="1"/>
      <c r="L3236" s="28">
        <v>26</v>
      </c>
      <c r="M3236" s="31">
        <v>7.0127509999999997</v>
      </c>
      <c r="N3236" s="31">
        <v>0.20223169999999999</v>
      </c>
    </row>
    <row r="3237" spans="1:14" x14ac:dyDescent="0.25">
      <c r="A3237" s="1" t="s">
        <v>24249</v>
      </c>
      <c r="B3237" s="1">
        <v>1013361</v>
      </c>
      <c r="C3237" s="1">
        <v>2022</v>
      </c>
      <c r="D3237" s="1" t="s">
        <v>0</v>
      </c>
      <c r="E3237" s="1" t="s">
        <v>1</v>
      </c>
      <c r="F3237" s="1" t="s">
        <v>12</v>
      </c>
      <c r="G3237" s="1" t="s">
        <v>3</v>
      </c>
      <c r="H3237" s="1" t="s">
        <v>10</v>
      </c>
      <c r="I3237" s="1"/>
      <c r="J3237" s="1"/>
      <c r="K3237" s="1"/>
      <c r="L3237" s="28">
        <v>3</v>
      </c>
      <c r="M3237" s="31">
        <v>1.0648329999999999</v>
      </c>
      <c r="N3237" s="31">
        <v>3.0707399999999999E-2</v>
      </c>
    </row>
    <row r="3238" spans="1:14" x14ac:dyDescent="0.25">
      <c r="A3238" s="1" t="s">
        <v>24249</v>
      </c>
      <c r="B3238" s="1">
        <v>1013361</v>
      </c>
      <c r="C3238" s="1">
        <v>2022</v>
      </c>
      <c r="D3238" s="1" t="s">
        <v>0</v>
      </c>
      <c r="E3238" s="1" t="s">
        <v>1</v>
      </c>
      <c r="F3238" s="1" t="s">
        <v>12</v>
      </c>
      <c r="G3238" s="1" t="s">
        <v>3</v>
      </c>
      <c r="H3238" s="1" t="s">
        <v>4</v>
      </c>
      <c r="I3238" s="1"/>
      <c r="J3238" s="1"/>
      <c r="K3238" s="1"/>
      <c r="L3238" s="28">
        <v>25</v>
      </c>
      <c r="M3238" s="31">
        <v>0.45600000000000002</v>
      </c>
      <c r="N3238" s="31">
        <v>1.315E-2</v>
      </c>
    </row>
    <row r="3239" spans="1:14" x14ac:dyDescent="0.25">
      <c r="A3239" s="1" t="s">
        <v>371</v>
      </c>
      <c r="B3239" s="1">
        <v>1013365</v>
      </c>
      <c r="C3239" s="1">
        <v>2022</v>
      </c>
      <c r="D3239" s="1" t="s">
        <v>0</v>
      </c>
      <c r="E3239" s="1" t="s">
        <v>1</v>
      </c>
      <c r="F3239" s="1" t="s">
        <v>12</v>
      </c>
      <c r="G3239" s="1" t="s">
        <v>3</v>
      </c>
      <c r="H3239" s="1" t="s">
        <v>7</v>
      </c>
      <c r="I3239" s="1"/>
      <c r="J3239" s="1"/>
      <c r="K3239" s="1"/>
      <c r="L3239" s="28">
        <v>11</v>
      </c>
      <c r="M3239" s="31">
        <v>5.8363379999999996</v>
      </c>
      <c r="N3239" s="31">
        <v>4.13438E-2</v>
      </c>
    </row>
    <row r="3240" spans="1:14" x14ac:dyDescent="0.25">
      <c r="A3240" s="1" t="s">
        <v>371</v>
      </c>
      <c r="B3240" s="1">
        <v>1013365</v>
      </c>
      <c r="C3240" s="1">
        <v>2022</v>
      </c>
      <c r="D3240" s="1" t="s">
        <v>0</v>
      </c>
      <c r="E3240" s="1" t="s">
        <v>1</v>
      </c>
      <c r="F3240" s="1" t="s">
        <v>12</v>
      </c>
      <c r="G3240" s="1" t="s">
        <v>3</v>
      </c>
      <c r="H3240" s="1" t="s">
        <v>10</v>
      </c>
      <c r="I3240" s="1"/>
      <c r="J3240" s="1"/>
      <c r="K3240" s="1"/>
      <c r="L3240" s="28">
        <v>2</v>
      </c>
      <c r="M3240" s="31">
        <v>2.3838664999999999</v>
      </c>
      <c r="N3240" s="31">
        <v>1.6803800000000001E-2</v>
      </c>
    </row>
    <row r="3241" spans="1:14" x14ac:dyDescent="0.25">
      <c r="A3241" s="1" t="s">
        <v>371</v>
      </c>
      <c r="B3241" s="1">
        <v>1013365</v>
      </c>
      <c r="C3241" s="1">
        <v>2022</v>
      </c>
      <c r="D3241" s="1" t="s">
        <v>0</v>
      </c>
      <c r="E3241" s="1" t="s">
        <v>1</v>
      </c>
      <c r="F3241" s="1" t="s">
        <v>12</v>
      </c>
      <c r="G3241" s="1" t="s">
        <v>3</v>
      </c>
      <c r="H3241" s="1" t="s">
        <v>4</v>
      </c>
      <c r="I3241" s="1"/>
      <c r="J3241" s="1"/>
      <c r="K3241" s="1"/>
      <c r="L3241" s="28">
        <v>3</v>
      </c>
      <c r="M3241" s="31">
        <v>0.7635324</v>
      </c>
      <c r="N3241" s="31">
        <v>5.5231999999999998E-3</v>
      </c>
    </row>
    <row r="3242" spans="1:14" x14ac:dyDescent="0.25">
      <c r="A3242" s="1" t="s">
        <v>422</v>
      </c>
      <c r="B3242" s="1">
        <v>1013373</v>
      </c>
      <c r="C3242" s="1">
        <v>2022</v>
      </c>
      <c r="D3242" s="1" t="s">
        <v>0</v>
      </c>
      <c r="E3242" s="1" t="s">
        <v>1</v>
      </c>
      <c r="F3242" s="1" t="s">
        <v>2</v>
      </c>
      <c r="G3242" s="1" t="s">
        <v>3</v>
      </c>
      <c r="H3242" s="1" t="s">
        <v>7</v>
      </c>
      <c r="I3242" s="1"/>
      <c r="J3242" s="1"/>
      <c r="K3242" s="1"/>
      <c r="L3242" s="28">
        <v>771</v>
      </c>
      <c r="M3242" s="31">
        <v>22.34</v>
      </c>
      <c r="N3242" s="31">
        <v>0.5</v>
      </c>
    </row>
    <row r="3243" spans="1:14" x14ac:dyDescent="0.25">
      <c r="A3243" s="1" t="s">
        <v>422</v>
      </c>
      <c r="B3243" s="1">
        <v>1013373</v>
      </c>
      <c r="C3243" s="1">
        <v>2022</v>
      </c>
      <c r="D3243" s="1" t="s">
        <v>0</v>
      </c>
      <c r="E3243" s="1" t="s">
        <v>1</v>
      </c>
      <c r="F3243" s="1" t="s">
        <v>2</v>
      </c>
      <c r="G3243" s="1" t="s">
        <v>3</v>
      </c>
      <c r="H3243" s="1" t="s">
        <v>8</v>
      </c>
      <c r="I3243" s="1"/>
      <c r="J3243" s="1"/>
      <c r="K3243" s="1"/>
      <c r="L3243" s="28">
        <v>0</v>
      </c>
      <c r="M3243" s="31">
        <v>0</v>
      </c>
      <c r="N3243" s="31">
        <v>0</v>
      </c>
    </row>
    <row r="3244" spans="1:14" x14ac:dyDescent="0.25">
      <c r="A3244" s="1" t="s">
        <v>422</v>
      </c>
      <c r="B3244" s="1">
        <v>1013373</v>
      </c>
      <c r="C3244" s="1">
        <v>2022</v>
      </c>
      <c r="D3244" s="1" t="s">
        <v>0</v>
      </c>
      <c r="E3244" s="1" t="s">
        <v>1</v>
      </c>
      <c r="F3244" s="1" t="s">
        <v>2</v>
      </c>
      <c r="G3244" s="1" t="s">
        <v>3</v>
      </c>
      <c r="H3244" s="1" t="s">
        <v>4</v>
      </c>
      <c r="I3244" s="1"/>
      <c r="J3244" s="1"/>
      <c r="K3244" s="1"/>
      <c r="L3244" s="28">
        <v>0</v>
      </c>
      <c r="M3244" s="31">
        <v>0</v>
      </c>
      <c r="N3244" s="31">
        <v>0</v>
      </c>
    </row>
    <row r="3245" spans="1:14" x14ac:dyDescent="0.25">
      <c r="A3245" s="1" t="s">
        <v>422</v>
      </c>
      <c r="B3245" s="1">
        <v>1013373</v>
      </c>
      <c r="C3245" s="1">
        <v>2022</v>
      </c>
      <c r="D3245" s="1" t="s">
        <v>0</v>
      </c>
      <c r="E3245" s="1" t="s">
        <v>1</v>
      </c>
      <c r="F3245" s="1" t="s">
        <v>2</v>
      </c>
      <c r="G3245" s="1" t="s">
        <v>3</v>
      </c>
      <c r="H3245" s="1" t="s">
        <v>6</v>
      </c>
      <c r="I3245" s="1"/>
      <c r="J3245" s="1"/>
      <c r="K3245" s="1"/>
      <c r="L3245" s="28">
        <v>0</v>
      </c>
      <c r="M3245" s="31">
        <v>0</v>
      </c>
      <c r="N3245" s="31">
        <v>0</v>
      </c>
    </row>
    <row r="3246" spans="1:14" x14ac:dyDescent="0.25">
      <c r="A3246" s="1" t="s">
        <v>422</v>
      </c>
      <c r="B3246" s="1">
        <v>1013373</v>
      </c>
      <c r="C3246" s="1">
        <v>2022</v>
      </c>
      <c r="D3246" s="1" t="s">
        <v>0</v>
      </c>
      <c r="E3246" s="1" t="s">
        <v>1</v>
      </c>
      <c r="F3246" s="1" t="s">
        <v>2</v>
      </c>
      <c r="G3246" s="1" t="s">
        <v>3</v>
      </c>
      <c r="H3246" s="1" t="s">
        <v>9</v>
      </c>
      <c r="I3246" s="1"/>
      <c r="J3246" s="1"/>
      <c r="K3246" s="1"/>
      <c r="L3246" s="28">
        <v>1523</v>
      </c>
      <c r="M3246" s="31">
        <v>44.3</v>
      </c>
      <c r="N3246" s="31">
        <v>0.9</v>
      </c>
    </row>
    <row r="3247" spans="1:14" x14ac:dyDescent="0.25">
      <c r="A3247" s="1" t="s">
        <v>422</v>
      </c>
      <c r="B3247" s="1">
        <v>1013373</v>
      </c>
      <c r="C3247" s="1">
        <v>2022</v>
      </c>
      <c r="D3247" s="1" t="s">
        <v>0</v>
      </c>
      <c r="E3247" s="1" t="s">
        <v>1</v>
      </c>
      <c r="F3247" s="1" t="s">
        <v>2</v>
      </c>
      <c r="G3247" s="1" t="s">
        <v>3</v>
      </c>
      <c r="H3247" s="1" t="s">
        <v>10</v>
      </c>
      <c r="I3247" s="1"/>
      <c r="J3247" s="1"/>
      <c r="K3247" s="1"/>
      <c r="L3247" s="28">
        <v>0</v>
      </c>
      <c r="M3247" s="31">
        <v>0</v>
      </c>
      <c r="N3247" s="31">
        <v>0</v>
      </c>
    </row>
    <row r="3248" spans="1:14" x14ac:dyDescent="0.25">
      <c r="A3248" s="1" t="s">
        <v>422</v>
      </c>
      <c r="B3248" s="1">
        <v>1013373</v>
      </c>
      <c r="C3248" s="1">
        <v>2022</v>
      </c>
      <c r="D3248" s="1" t="s">
        <v>0</v>
      </c>
      <c r="E3248" s="1" t="s">
        <v>1</v>
      </c>
      <c r="F3248" s="1" t="s">
        <v>2</v>
      </c>
      <c r="G3248" s="1" t="s">
        <v>3</v>
      </c>
      <c r="H3248" s="1" t="s">
        <v>5</v>
      </c>
      <c r="I3248" s="1"/>
      <c r="J3248" s="1"/>
      <c r="K3248" s="1"/>
      <c r="L3248" s="28">
        <v>57</v>
      </c>
      <c r="M3248" s="31">
        <v>0.12</v>
      </c>
      <c r="N3248" s="31">
        <v>0</v>
      </c>
    </row>
    <row r="3249" spans="1:14" x14ac:dyDescent="0.25">
      <c r="A3249" s="1" t="s">
        <v>421</v>
      </c>
      <c r="B3249" s="1">
        <v>1013378</v>
      </c>
      <c r="C3249" s="1">
        <v>2022</v>
      </c>
      <c r="D3249" s="1" t="s">
        <v>0</v>
      </c>
      <c r="E3249" s="1" t="s">
        <v>1</v>
      </c>
      <c r="F3249" s="1" t="s">
        <v>2</v>
      </c>
      <c r="G3249" s="1" t="s">
        <v>3</v>
      </c>
      <c r="H3249" s="1" t="s">
        <v>10</v>
      </c>
      <c r="I3249" s="1"/>
      <c r="J3249" s="1"/>
      <c r="K3249" s="1"/>
      <c r="L3249" s="28">
        <v>0</v>
      </c>
      <c r="M3249" s="31">
        <v>0</v>
      </c>
      <c r="N3249" s="31">
        <v>0</v>
      </c>
    </row>
    <row r="3250" spans="1:14" x14ac:dyDescent="0.25">
      <c r="A3250" s="1" t="s">
        <v>421</v>
      </c>
      <c r="B3250" s="1">
        <v>1013378</v>
      </c>
      <c r="C3250" s="1">
        <v>2022</v>
      </c>
      <c r="D3250" s="1" t="s">
        <v>0</v>
      </c>
      <c r="E3250" s="1" t="s">
        <v>1</v>
      </c>
      <c r="F3250" s="1" t="s">
        <v>2</v>
      </c>
      <c r="G3250" s="1" t="s">
        <v>3</v>
      </c>
      <c r="H3250" s="1" t="s">
        <v>4</v>
      </c>
      <c r="I3250" s="1"/>
      <c r="J3250" s="1"/>
      <c r="K3250" s="1"/>
      <c r="L3250" s="28">
        <v>0</v>
      </c>
      <c r="M3250" s="31">
        <v>0</v>
      </c>
      <c r="N3250" s="31">
        <v>0</v>
      </c>
    </row>
    <row r="3251" spans="1:14" x14ac:dyDescent="0.25">
      <c r="A3251" s="1" t="s">
        <v>421</v>
      </c>
      <c r="B3251" s="1">
        <v>1013378</v>
      </c>
      <c r="C3251" s="1">
        <v>2022</v>
      </c>
      <c r="D3251" s="1" t="s">
        <v>0</v>
      </c>
      <c r="E3251" s="1" t="s">
        <v>1</v>
      </c>
      <c r="F3251" s="1" t="s">
        <v>2</v>
      </c>
      <c r="G3251" s="1" t="s">
        <v>3</v>
      </c>
      <c r="H3251" s="1" t="s">
        <v>6</v>
      </c>
      <c r="I3251" s="1"/>
      <c r="J3251" s="1"/>
      <c r="K3251" s="1"/>
      <c r="L3251" s="28">
        <v>0</v>
      </c>
      <c r="M3251" s="31">
        <v>0</v>
      </c>
      <c r="N3251" s="31">
        <v>0</v>
      </c>
    </row>
    <row r="3252" spans="1:14" x14ac:dyDescent="0.25">
      <c r="A3252" s="1" t="s">
        <v>421</v>
      </c>
      <c r="B3252" s="1">
        <v>1013378</v>
      </c>
      <c r="C3252" s="1">
        <v>2022</v>
      </c>
      <c r="D3252" s="1" t="s">
        <v>0</v>
      </c>
      <c r="E3252" s="1" t="s">
        <v>1</v>
      </c>
      <c r="F3252" s="1" t="s">
        <v>2</v>
      </c>
      <c r="G3252" s="1" t="s">
        <v>3</v>
      </c>
      <c r="H3252" s="1" t="s">
        <v>7</v>
      </c>
      <c r="I3252" s="1"/>
      <c r="J3252" s="1"/>
      <c r="K3252" s="1"/>
      <c r="L3252" s="28">
        <v>1285</v>
      </c>
      <c r="M3252" s="31">
        <v>40.761006000000002</v>
      </c>
      <c r="N3252" s="31">
        <v>0.61021150000000002</v>
      </c>
    </row>
    <row r="3253" spans="1:14" x14ac:dyDescent="0.25">
      <c r="A3253" s="1" t="s">
        <v>421</v>
      </c>
      <c r="B3253" s="1">
        <v>1013378</v>
      </c>
      <c r="C3253" s="1">
        <v>2022</v>
      </c>
      <c r="D3253" s="1" t="s">
        <v>0</v>
      </c>
      <c r="E3253" s="1" t="s">
        <v>1</v>
      </c>
      <c r="F3253" s="1" t="s">
        <v>2</v>
      </c>
      <c r="G3253" s="1" t="s">
        <v>3</v>
      </c>
      <c r="H3253" s="1" t="s">
        <v>8</v>
      </c>
      <c r="I3253" s="1"/>
      <c r="J3253" s="1"/>
      <c r="K3253" s="1"/>
      <c r="L3253" s="28">
        <v>0</v>
      </c>
      <c r="M3253" s="31">
        <v>0</v>
      </c>
      <c r="N3253" s="31">
        <v>0</v>
      </c>
    </row>
    <row r="3254" spans="1:14" x14ac:dyDescent="0.25">
      <c r="A3254" s="1" t="s">
        <v>421</v>
      </c>
      <c r="B3254" s="1">
        <v>1013378</v>
      </c>
      <c r="C3254" s="1">
        <v>2022</v>
      </c>
      <c r="D3254" s="1" t="s">
        <v>0</v>
      </c>
      <c r="E3254" s="1" t="s">
        <v>1</v>
      </c>
      <c r="F3254" s="1" t="s">
        <v>2</v>
      </c>
      <c r="G3254" s="1" t="s">
        <v>3</v>
      </c>
      <c r="H3254" s="1" t="s">
        <v>9</v>
      </c>
      <c r="I3254" s="1"/>
      <c r="J3254" s="1"/>
      <c r="K3254" s="1"/>
      <c r="L3254" s="28">
        <v>241</v>
      </c>
      <c r="M3254" s="31">
        <v>7.6411550000000004</v>
      </c>
      <c r="N3254" s="31">
        <v>0.1163753</v>
      </c>
    </row>
    <row r="3255" spans="1:14" x14ac:dyDescent="0.25">
      <c r="A3255" s="1" t="s">
        <v>421</v>
      </c>
      <c r="B3255" s="1">
        <v>1013378</v>
      </c>
      <c r="C3255" s="1">
        <v>2022</v>
      </c>
      <c r="D3255" s="1" t="s">
        <v>0</v>
      </c>
      <c r="E3255" s="1" t="s">
        <v>1</v>
      </c>
      <c r="F3255" s="1" t="s">
        <v>2</v>
      </c>
      <c r="G3255" s="1" t="s">
        <v>3</v>
      </c>
      <c r="H3255" s="1" t="s">
        <v>5</v>
      </c>
      <c r="I3255" s="1"/>
      <c r="J3255" s="1"/>
      <c r="K3255" s="1"/>
      <c r="L3255" s="28">
        <v>14</v>
      </c>
      <c r="M3255" s="31">
        <v>3.1452899999999999E-2</v>
      </c>
      <c r="N3255" s="31">
        <v>4.7899999999999999E-4</v>
      </c>
    </row>
    <row r="3256" spans="1:14" x14ac:dyDescent="0.25">
      <c r="A3256" s="1" t="s">
        <v>824</v>
      </c>
      <c r="B3256" s="1">
        <v>1013388</v>
      </c>
      <c r="C3256" s="1">
        <v>2022</v>
      </c>
      <c r="D3256" s="1" t="s">
        <v>0</v>
      </c>
      <c r="E3256" s="1" t="s">
        <v>1</v>
      </c>
      <c r="F3256" s="1" t="s">
        <v>2</v>
      </c>
      <c r="G3256" s="1" t="s">
        <v>3</v>
      </c>
      <c r="H3256" s="1" t="s">
        <v>5</v>
      </c>
      <c r="I3256" s="1"/>
      <c r="J3256" s="1"/>
      <c r="K3256" s="1"/>
      <c r="L3256" s="28">
        <v>22</v>
      </c>
      <c r="M3256" s="31">
        <v>1.468776576</v>
      </c>
      <c r="N3256" s="31">
        <v>7.0364861000000001E-2</v>
      </c>
    </row>
    <row r="3257" spans="1:14" x14ac:dyDescent="0.25">
      <c r="A3257" s="1" t="s">
        <v>824</v>
      </c>
      <c r="B3257" s="1">
        <v>1013388</v>
      </c>
      <c r="C3257" s="1">
        <v>2022</v>
      </c>
      <c r="D3257" s="1" t="s">
        <v>0</v>
      </c>
      <c r="E3257" s="1" t="s">
        <v>1</v>
      </c>
      <c r="F3257" s="1" t="s">
        <v>2</v>
      </c>
      <c r="G3257" s="1" t="s">
        <v>3</v>
      </c>
      <c r="H3257" s="1" t="s">
        <v>7</v>
      </c>
      <c r="I3257" s="1"/>
      <c r="J3257" s="1"/>
      <c r="K3257" s="1"/>
      <c r="L3257" s="28">
        <v>31</v>
      </c>
      <c r="M3257" s="31">
        <v>8.1732432179999996</v>
      </c>
      <c r="N3257" s="31">
        <v>1119.910302</v>
      </c>
    </row>
    <row r="3258" spans="1:14" x14ac:dyDescent="0.25">
      <c r="A3258" s="1" t="s">
        <v>19</v>
      </c>
      <c r="B3258" s="1">
        <v>1013392</v>
      </c>
      <c r="C3258" s="1">
        <v>2022</v>
      </c>
      <c r="D3258" s="1" t="s">
        <v>0</v>
      </c>
      <c r="E3258" s="1" t="s">
        <v>1</v>
      </c>
      <c r="F3258" s="1" t="s">
        <v>2</v>
      </c>
      <c r="G3258" s="1" t="s">
        <v>3</v>
      </c>
      <c r="H3258" s="1" t="s">
        <v>7</v>
      </c>
      <c r="I3258" s="1"/>
      <c r="J3258" s="1"/>
      <c r="K3258" s="1"/>
      <c r="L3258" s="28">
        <v>4451</v>
      </c>
      <c r="M3258" s="31">
        <v>184.37531000000001</v>
      </c>
      <c r="N3258" s="31">
        <v>6.8805399999999999</v>
      </c>
    </row>
    <row r="3259" spans="1:14" x14ac:dyDescent="0.25">
      <c r="A3259" s="1" t="s">
        <v>423</v>
      </c>
      <c r="B3259" s="1">
        <v>1013395</v>
      </c>
      <c r="C3259" s="1">
        <v>2022</v>
      </c>
      <c r="D3259" s="1" t="s">
        <v>0</v>
      </c>
      <c r="E3259" s="1" t="s">
        <v>1</v>
      </c>
      <c r="F3259" s="1" t="s">
        <v>12</v>
      </c>
      <c r="G3259" s="1" t="s">
        <v>3</v>
      </c>
      <c r="H3259" s="1" t="s">
        <v>7</v>
      </c>
      <c r="I3259" s="1"/>
      <c r="J3259" s="1"/>
      <c r="K3259" s="1"/>
      <c r="L3259" s="28">
        <v>471</v>
      </c>
      <c r="M3259" s="31">
        <v>104.2520672</v>
      </c>
      <c r="N3259" s="31">
        <v>0.62827679999999997</v>
      </c>
    </row>
    <row r="3260" spans="1:14" x14ac:dyDescent="0.25">
      <c r="A3260" s="1" t="s">
        <v>423</v>
      </c>
      <c r="B3260" s="1">
        <v>1013395</v>
      </c>
      <c r="C3260" s="1">
        <v>2022</v>
      </c>
      <c r="D3260" s="1" t="s">
        <v>0</v>
      </c>
      <c r="E3260" s="1" t="s">
        <v>1</v>
      </c>
      <c r="F3260" s="1" t="s">
        <v>12</v>
      </c>
      <c r="G3260" s="1" t="s">
        <v>3</v>
      </c>
      <c r="H3260" s="1" t="s">
        <v>9</v>
      </c>
      <c r="I3260" s="1"/>
      <c r="J3260" s="1"/>
      <c r="K3260" s="1"/>
      <c r="L3260" s="28">
        <v>4</v>
      </c>
      <c r="M3260" s="31">
        <v>0.75108710000000001</v>
      </c>
      <c r="N3260" s="31">
        <v>4.5263999999999999E-3</v>
      </c>
    </row>
    <row r="3261" spans="1:14" x14ac:dyDescent="0.25">
      <c r="A3261" s="1" t="s">
        <v>423</v>
      </c>
      <c r="B3261" s="1">
        <v>1013395</v>
      </c>
      <c r="C3261" s="1">
        <v>2022</v>
      </c>
      <c r="D3261" s="1" t="s">
        <v>0</v>
      </c>
      <c r="E3261" s="1" t="s">
        <v>1</v>
      </c>
      <c r="F3261" s="1" t="s">
        <v>12</v>
      </c>
      <c r="G3261" s="1" t="s">
        <v>3</v>
      </c>
      <c r="H3261" s="1" t="s">
        <v>10</v>
      </c>
      <c r="I3261" s="1"/>
      <c r="J3261" s="1"/>
      <c r="K3261" s="1"/>
      <c r="L3261" s="28">
        <v>1</v>
      </c>
      <c r="M3261" s="31">
        <v>1.8869403</v>
      </c>
      <c r="N3261" s="31">
        <v>1.13717E-2</v>
      </c>
    </row>
    <row r="3262" spans="1:14" x14ac:dyDescent="0.25">
      <c r="A3262" s="1" t="s">
        <v>424</v>
      </c>
      <c r="B3262" s="1">
        <v>1013398</v>
      </c>
      <c r="C3262" s="1">
        <v>2022</v>
      </c>
      <c r="D3262" s="1" t="s">
        <v>0</v>
      </c>
      <c r="E3262" s="1" t="s">
        <v>1</v>
      </c>
      <c r="F3262" s="1" t="s">
        <v>12</v>
      </c>
      <c r="G3262" s="1" t="s">
        <v>3</v>
      </c>
      <c r="H3262" s="1" t="s">
        <v>7</v>
      </c>
      <c r="I3262" s="1"/>
      <c r="J3262" s="1"/>
      <c r="K3262" s="1"/>
      <c r="L3262" s="28">
        <v>94</v>
      </c>
      <c r="M3262" s="31">
        <v>15.3990937</v>
      </c>
      <c r="N3262" s="31">
        <v>3.7824999999999998E-3</v>
      </c>
    </row>
    <row r="3263" spans="1:14" x14ac:dyDescent="0.25">
      <c r="A3263" s="1" t="s">
        <v>424</v>
      </c>
      <c r="B3263" s="1">
        <v>1013398</v>
      </c>
      <c r="C3263" s="1">
        <v>2022</v>
      </c>
      <c r="D3263" s="1" t="s">
        <v>0</v>
      </c>
      <c r="E3263" s="1" t="s">
        <v>1</v>
      </c>
      <c r="F3263" s="1" t="s">
        <v>12</v>
      </c>
      <c r="G3263" s="1" t="s">
        <v>3</v>
      </c>
      <c r="H3263" s="1" t="s">
        <v>5</v>
      </c>
      <c r="I3263" s="1"/>
      <c r="J3263" s="1"/>
      <c r="K3263" s="1"/>
      <c r="L3263" s="28">
        <v>2</v>
      </c>
      <c r="M3263" s="31">
        <v>8.9919057999999996</v>
      </c>
      <c r="N3263" s="31">
        <v>2.2087000000000001E-3</v>
      </c>
    </row>
    <row r="3264" spans="1:14" x14ac:dyDescent="0.25">
      <c r="A3264" s="1" t="s">
        <v>437</v>
      </c>
      <c r="B3264" s="1">
        <v>1013400</v>
      </c>
      <c r="C3264" s="1">
        <v>2022</v>
      </c>
      <c r="D3264" s="1" t="s">
        <v>0</v>
      </c>
      <c r="E3264" s="1" t="s">
        <v>1</v>
      </c>
      <c r="F3264" s="1" t="s">
        <v>25</v>
      </c>
      <c r="G3264" s="1" t="s">
        <v>3</v>
      </c>
      <c r="H3264" s="1" t="s">
        <v>7</v>
      </c>
      <c r="I3264" s="1"/>
      <c r="J3264" s="1"/>
      <c r="K3264" s="1"/>
      <c r="L3264" s="28">
        <v>172</v>
      </c>
      <c r="M3264" s="31">
        <v>85.259749600000006</v>
      </c>
      <c r="N3264" s="31">
        <v>2.6075999999999998E-3</v>
      </c>
    </row>
    <row r="3265" spans="1:14" x14ac:dyDescent="0.25">
      <c r="A3265" s="1" t="s">
        <v>566</v>
      </c>
      <c r="B3265" s="1">
        <v>1013403</v>
      </c>
      <c r="C3265" s="1">
        <v>2022</v>
      </c>
      <c r="D3265" s="1" t="s">
        <v>0</v>
      </c>
      <c r="E3265" s="1" t="s">
        <v>1</v>
      </c>
      <c r="F3265" s="1" t="s">
        <v>12</v>
      </c>
      <c r="G3265" s="1" t="s">
        <v>3</v>
      </c>
      <c r="H3265" s="1" t="s">
        <v>8</v>
      </c>
      <c r="I3265" s="1"/>
      <c r="J3265" s="1"/>
      <c r="K3265" s="1"/>
      <c r="L3265" s="28">
        <v>0</v>
      </c>
      <c r="M3265" s="31">
        <v>0</v>
      </c>
      <c r="N3265" s="31">
        <v>0</v>
      </c>
    </row>
    <row r="3266" spans="1:14" x14ac:dyDescent="0.25">
      <c r="A3266" s="1" t="s">
        <v>566</v>
      </c>
      <c r="B3266" s="1">
        <v>1013403</v>
      </c>
      <c r="C3266" s="1">
        <v>2022</v>
      </c>
      <c r="D3266" s="1" t="s">
        <v>0</v>
      </c>
      <c r="E3266" s="1" t="s">
        <v>1</v>
      </c>
      <c r="F3266" s="1" t="s">
        <v>12</v>
      </c>
      <c r="G3266" s="1" t="s">
        <v>3</v>
      </c>
      <c r="H3266" s="1" t="s">
        <v>7</v>
      </c>
      <c r="I3266" s="1"/>
      <c r="J3266" s="1"/>
      <c r="K3266" s="1"/>
      <c r="L3266" s="28">
        <v>143</v>
      </c>
      <c r="M3266" s="31">
        <v>133.87625199999999</v>
      </c>
      <c r="N3266" s="31">
        <v>3.8606858000000002</v>
      </c>
    </row>
    <row r="3267" spans="1:14" x14ac:dyDescent="0.25">
      <c r="A3267" s="1" t="s">
        <v>566</v>
      </c>
      <c r="B3267" s="1">
        <v>1013403</v>
      </c>
      <c r="C3267" s="1">
        <v>2022</v>
      </c>
      <c r="D3267" s="1" t="s">
        <v>0</v>
      </c>
      <c r="E3267" s="1" t="s">
        <v>1</v>
      </c>
      <c r="F3267" s="1" t="s">
        <v>12</v>
      </c>
      <c r="G3267" s="1" t="s">
        <v>3</v>
      </c>
      <c r="H3267" s="1" t="s">
        <v>10</v>
      </c>
      <c r="I3267" s="1"/>
      <c r="J3267" s="1"/>
      <c r="K3267" s="1"/>
      <c r="L3267" s="28">
        <v>0</v>
      </c>
      <c r="M3267" s="31">
        <v>0</v>
      </c>
      <c r="N3267" s="31">
        <v>0</v>
      </c>
    </row>
    <row r="3268" spans="1:14" x14ac:dyDescent="0.25">
      <c r="A3268" s="1" t="s">
        <v>566</v>
      </c>
      <c r="B3268" s="1">
        <v>1013403</v>
      </c>
      <c r="C3268" s="1">
        <v>2022</v>
      </c>
      <c r="D3268" s="1" t="s">
        <v>0</v>
      </c>
      <c r="E3268" s="1" t="s">
        <v>1</v>
      </c>
      <c r="F3268" s="1" t="s">
        <v>12</v>
      </c>
      <c r="G3268" s="1" t="s">
        <v>3</v>
      </c>
      <c r="H3268" s="1" t="s">
        <v>4</v>
      </c>
      <c r="I3268" s="1"/>
      <c r="J3268" s="1"/>
      <c r="K3268" s="1"/>
      <c r="L3268" s="28">
        <v>3</v>
      </c>
      <c r="M3268" s="31">
        <v>0.15655939999999999</v>
      </c>
      <c r="N3268" s="31">
        <v>4.5148000000000002E-3</v>
      </c>
    </row>
    <row r="3269" spans="1:14" x14ac:dyDescent="0.25">
      <c r="A3269" s="1" t="s">
        <v>566</v>
      </c>
      <c r="B3269" s="1">
        <v>1013403</v>
      </c>
      <c r="C3269" s="1">
        <v>2022</v>
      </c>
      <c r="D3269" s="1" t="s">
        <v>0</v>
      </c>
      <c r="E3269" s="1" t="s">
        <v>1</v>
      </c>
      <c r="F3269" s="1" t="s">
        <v>12</v>
      </c>
      <c r="G3269" s="1" t="s">
        <v>3</v>
      </c>
      <c r="H3269" s="1" t="s">
        <v>9</v>
      </c>
      <c r="I3269" s="1"/>
      <c r="J3269" s="1"/>
      <c r="K3269" s="1"/>
      <c r="L3269" s="28">
        <v>0</v>
      </c>
      <c r="M3269" s="31">
        <v>0</v>
      </c>
      <c r="N3269" s="31">
        <v>0</v>
      </c>
    </row>
    <row r="3270" spans="1:14" x14ac:dyDescent="0.25">
      <c r="A3270" s="1" t="s">
        <v>566</v>
      </c>
      <c r="B3270" s="1">
        <v>1013403</v>
      </c>
      <c r="C3270" s="1">
        <v>2022</v>
      </c>
      <c r="D3270" s="1" t="s">
        <v>0</v>
      </c>
      <c r="E3270" s="1" t="s">
        <v>1</v>
      </c>
      <c r="F3270" s="1" t="s">
        <v>12</v>
      </c>
      <c r="G3270" s="1" t="s">
        <v>3</v>
      </c>
      <c r="H3270" s="1" t="s">
        <v>5</v>
      </c>
      <c r="I3270" s="1"/>
      <c r="J3270" s="1"/>
      <c r="K3270" s="1"/>
      <c r="L3270" s="28">
        <v>4</v>
      </c>
      <c r="M3270" s="31">
        <v>3.7904526000000001</v>
      </c>
      <c r="N3270" s="31">
        <v>0.109308</v>
      </c>
    </row>
    <row r="3271" spans="1:14" x14ac:dyDescent="0.25">
      <c r="A3271" s="1" t="s">
        <v>566</v>
      </c>
      <c r="B3271" s="1">
        <v>1013403</v>
      </c>
      <c r="C3271" s="1">
        <v>2022</v>
      </c>
      <c r="D3271" s="1" t="s">
        <v>0</v>
      </c>
      <c r="E3271" s="1" t="s">
        <v>1</v>
      </c>
      <c r="F3271" s="1" t="s">
        <v>12</v>
      </c>
      <c r="G3271" s="1" t="s">
        <v>3</v>
      </c>
      <c r="H3271" s="1" t="s">
        <v>6</v>
      </c>
      <c r="I3271" s="1"/>
      <c r="J3271" s="1"/>
      <c r="K3271" s="1"/>
      <c r="L3271" s="28">
        <v>0</v>
      </c>
      <c r="M3271" s="31">
        <v>0</v>
      </c>
      <c r="N3271" s="31">
        <v>0</v>
      </c>
    </row>
    <row r="3272" spans="1:14" x14ac:dyDescent="0.25">
      <c r="A3272" s="1" t="s">
        <v>436</v>
      </c>
      <c r="B3272" s="1">
        <v>1013404</v>
      </c>
      <c r="C3272" s="1">
        <v>2022</v>
      </c>
      <c r="D3272" s="1" t="s">
        <v>0</v>
      </c>
      <c r="E3272" s="1" t="s">
        <v>1</v>
      </c>
      <c r="F3272" s="1" t="s">
        <v>12</v>
      </c>
      <c r="G3272" s="1" t="s">
        <v>3</v>
      </c>
      <c r="H3272" s="1" t="s">
        <v>9</v>
      </c>
      <c r="I3272" s="1"/>
      <c r="J3272" s="1"/>
      <c r="K3272" s="1"/>
      <c r="L3272" s="28">
        <v>5</v>
      </c>
      <c r="M3272" s="31">
        <v>1.9881599999999999</v>
      </c>
      <c r="N3272" s="31">
        <v>5.7334000000000003E-2</v>
      </c>
    </row>
    <row r="3273" spans="1:14" x14ac:dyDescent="0.25">
      <c r="A3273" s="1" t="s">
        <v>436</v>
      </c>
      <c r="B3273" s="1">
        <v>1013404</v>
      </c>
      <c r="C3273" s="1">
        <v>2022</v>
      </c>
      <c r="D3273" s="1" t="s">
        <v>0</v>
      </c>
      <c r="E3273" s="1" t="s">
        <v>1</v>
      </c>
      <c r="F3273" s="1" t="s">
        <v>12</v>
      </c>
      <c r="G3273" s="1" t="s">
        <v>3</v>
      </c>
      <c r="H3273" s="1" t="s">
        <v>8</v>
      </c>
      <c r="I3273" s="1"/>
      <c r="J3273" s="1"/>
      <c r="K3273" s="1"/>
      <c r="L3273" s="28">
        <v>1</v>
      </c>
      <c r="M3273" s="31">
        <v>0.24721509999999999</v>
      </c>
      <c r="N3273" s="31">
        <v>7.1291000000000002E-3</v>
      </c>
    </row>
    <row r="3274" spans="1:14" x14ac:dyDescent="0.25">
      <c r="A3274" s="1" t="s">
        <v>436</v>
      </c>
      <c r="B3274" s="1">
        <v>1013404</v>
      </c>
      <c r="C3274" s="1">
        <v>2022</v>
      </c>
      <c r="D3274" s="1" t="s">
        <v>0</v>
      </c>
      <c r="E3274" s="1" t="s">
        <v>1</v>
      </c>
      <c r="F3274" s="1" t="s">
        <v>12</v>
      </c>
      <c r="G3274" s="1" t="s">
        <v>3</v>
      </c>
      <c r="H3274" s="1" t="s">
        <v>10</v>
      </c>
      <c r="I3274" s="1"/>
      <c r="J3274" s="1"/>
      <c r="K3274" s="1"/>
      <c r="L3274" s="28">
        <v>1</v>
      </c>
      <c r="M3274" s="31">
        <v>2.7542399999999998</v>
      </c>
      <c r="N3274" s="31">
        <v>7.9425999999999997E-2</v>
      </c>
    </row>
    <row r="3275" spans="1:14" x14ac:dyDescent="0.25">
      <c r="A3275" s="1" t="s">
        <v>436</v>
      </c>
      <c r="B3275" s="1">
        <v>1013404</v>
      </c>
      <c r="C3275" s="1">
        <v>2022</v>
      </c>
      <c r="D3275" s="1" t="s">
        <v>0</v>
      </c>
      <c r="E3275" s="1" t="s">
        <v>1</v>
      </c>
      <c r="F3275" s="1" t="s">
        <v>12</v>
      </c>
      <c r="G3275" s="1" t="s">
        <v>3</v>
      </c>
      <c r="H3275" s="1" t="s">
        <v>7</v>
      </c>
      <c r="I3275" s="1"/>
      <c r="J3275" s="1"/>
      <c r="K3275" s="1"/>
      <c r="L3275" s="28">
        <v>12</v>
      </c>
      <c r="M3275" s="31">
        <v>5.25312</v>
      </c>
      <c r="N3275" s="31">
        <v>0.15148800000000001</v>
      </c>
    </row>
    <row r="3276" spans="1:14" x14ac:dyDescent="0.25">
      <c r="A3276" s="1" t="s">
        <v>436</v>
      </c>
      <c r="B3276" s="1">
        <v>1013404</v>
      </c>
      <c r="C3276" s="1">
        <v>2022</v>
      </c>
      <c r="D3276" s="1" t="s">
        <v>0</v>
      </c>
      <c r="E3276" s="1" t="s">
        <v>1</v>
      </c>
      <c r="F3276" s="1" t="s">
        <v>12</v>
      </c>
      <c r="G3276" s="1" t="s">
        <v>3</v>
      </c>
      <c r="H3276" s="1" t="s">
        <v>5</v>
      </c>
      <c r="I3276" s="1"/>
      <c r="J3276" s="1"/>
      <c r="K3276" s="1"/>
      <c r="L3276" s="28">
        <v>1</v>
      </c>
      <c r="M3276" s="31">
        <v>8.0255999999999994E-2</v>
      </c>
      <c r="N3276" s="31">
        <v>2.3143999999999999E-3</v>
      </c>
    </row>
    <row r="3277" spans="1:14" x14ac:dyDescent="0.25">
      <c r="A3277" s="1" t="s">
        <v>873</v>
      </c>
      <c r="B3277" s="1">
        <v>1013529</v>
      </c>
      <c r="C3277" s="1">
        <v>2022</v>
      </c>
      <c r="D3277" s="1" t="s">
        <v>865</v>
      </c>
      <c r="E3277" s="1" t="s">
        <v>23978</v>
      </c>
      <c r="F3277" s="1" t="s">
        <v>2</v>
      </c>
      <c r="G3277" s="1" t="s">
        <v>867</v>
      </c>
      <c r="H3277" s="1"/>
      <c r="I3277" s="1"/>
      <c r="J3277" s="31">
        <v>606.88</v>
      </c>
      <c r="K3277" s="31">
        <v>168.95</v>
      </c>
      <c r="L3277" s="28"/>
      <c r="M3277" s="31">
        <v>606.88</v>
      </c>
      <c r="N3277" s="31">
        <v>168.95</v>
      </c>
    </row>
    <row r="3278" spans="1:14" x14ac:dyDescent="0.25">
      <c r="A3278" s="1" t="s">
        <v>456</v>
      </c>
      <c r="B3278" s="1">
        <v>1013536</v>
      </c>
      <c r="C3278" s="1">
        <v>2022</v>
      </c>
      <c r="D3278" s="1" t="s">
        <v>0</v>
      </c>
      <c r="E3278" s="1" t="s">
        <v>1</v>
      </c>
      <c r="F3278" s="1" t="s">
        <v>12</v>
      </c>
      <c r="G3278" s="1" t="s">
        <v>3</v>
      </c>
      <c r="H3278" s="1" t="s">
        <v>7</v>
      </c>
      <c r="I3278" s="1"/>
      <c r="J3278" s="1"/>
      <c r="K3278" s="1"/>
      <c r="L3278" s="28">
        <v>19</v>
      </c>
      <c r="M3278" s="31">
        <v>31.865279999999998</v>
      </c>
      <c r="N3278" s="31">
        <v>0.91892200000000002</v>
      </c>
    </row>
    <row r="3279" spans="1:14" x14ac:dyDescent="0.25">
      <c r="A3279" s="1" t="s">
        <v>457</v>
      </c>
      <c r="B3279" s="1">
        <v>1013544</v>
      </c>
      <c r="C3279" s="1">
        <v>2022</v>
      </c>
      <c r="D3279" s="1" t="s">
        <v>0</v>
      </c>
      <c r="E3279" s="1" t="s">
        <v>1</v>
      </c>
      <c r="F3279" s="1" t="s">
        <v>25</v>
      </c>
      <c r="G3279" s="1" t="s">
        <v>3</v>
      </c>
      <c r="H3279" s="1" t="s">
        <v>5</v>
      </c>
      <c r="I3279" s="1"/>
      <c r="J3279" s="1"/>
      <c r="K3279" s="1"/>
      <c r="L3279" s="28">
        <v>3</v>
      </c>
      <c r="M3279" s="31">
        <v>10.635287</v>
      </c>
      <c r="N3279" s="31">
        <v>0.47177989999999997</v>
      </c>
    </row>
    <row r="3280" spans="1:14" x14ac:dyDescent="0.25">
      <c r="A3280" s="1" t="s">
        <v>457</v>
      </c>
      <c r="B3280" s="1">
        <v>1013544</v>
      </c>
      <c r="C3280" s="1">
        <v>2022</v>
      </c>
      <c r="D3280" s="1" t="s">
        <v>0</v>
      </c>
      <c r="E3280" s="1" t="s">
        <v>1</v>
      </c>
      <c r="F3280" s="1" t="s">
        <v>25</v>
      </c>
      <c r="G3280" s="1" t="s">
        <v>3</v>
      </c>
      <c r="H3280" s="1" t="s">
        <v>7</v>
      </c>
      <c r="I3280" s="1"/>
      <c r="J3280" s="1"/>
      <c r="K3280" s="1"/>
      <c r="L3280" s="28">
        <v>14</v>
      </c>
      <c r="M3280" s="31">
        <v>0.70380580000000004</v>
      </c>
      <c r="N3280" s="31">
        <v>3.1220700000000001E-2</v>
      </c>
    </row>
    <row r="3281" spans="1:14" x14ac:dyDescent="0.25">
      <c r="A3281" s="1" t="s">
        <v>589</v>
      </c>
      <c r="B3281" s="1">
        <v>1013545</v>
      </c>
      <c r="C3281" s="1">
        <v>2022</v>
      </c>
      <c r="D3281" s="1" t="s">
        <v>0</v>
      </c>
      <c r="E3281" s="1" t="s">
        <v>1</v>
      </c>
      <c r="F3281" s="1" t="s">
        <v>12</v>
      </c>
      <c r="G3281" s="1" t="s">
        <v>3</v>
      </c>
      <c r="H3281" s="1" t="s">
        <v>9</v>
      </c>
      <c r="I3281" s="1"/>
      <c r="J3281" s="1"/>
      <c r="K3281" s="1"/>
      <c r="L3281" s="28">
        <v>0</v>
      </c>
      <c r="M3281" s="31">
        <v>0</v>
      </c>
      <c r="N3281" s="31">
        <v>0</v>
      </c>
    </row>
    <row r="3282" spans="1:14" x14ac:dyDescent="0.25">
      <c r="A3282" s="1" t="s">
        <v>589</v>
      </c>
      <c r="B3282" s="1">
        <v>1013545</v>
      </c>
      <c r="C3282" s="1">
        <v>2022</v>
      </c>
      <c r="D3282" s="1" t="s">
        <v>0</v>
      </c>
      <c r="E3282" s="1" t="s">
        <v>1</v>
      </c>
      <c r="F3282" s="1" t="s">
        <v>12</v>
      </c>
      <c r="G3282" s="1" t="s">
        <v>3</v>
      </c>
      <c r="H3282" s="1" t="s">
        <v>7</v>
      </c>
      <c r="I3282" s="1"/>
      <c r="J3282" s="1"/>
      <c r="K3282" s="1"/>
      <c r="L3282" s="28">
        <v>126</v>
      </c>
      <c r="M3282" s="31">
        <v>136.7617138</v>
      </c>
      <c r="N3282" s="31">
        <v>3.9028136999999998</v>
      </c>
    </row>
    <row r="3283" spans="1:14" x14ac:dyDescent="0.25">
      <c r="A3283" s="1" t="s">
        <v>589</v>
      </c>
      <c r="B3283" s="1">
        <v>1013545</v>
      </c>
      <c r="C3283" s="1">
        <v>2022</v>
      </c>
      <c r="D3283" s="1" t="s">
        <v>0</v>
      </c>
      <c r="E3283" s="1" t="s">
        <v>1</v>
      </c>
      <c r="F3283" s="1" t="s">
        <v>12</v>
      </c>
      <c r="G3283" s="1" t="s">
        <v>3</v>
      </c>
      <c r="H3283" s="1" t="s">
        <v>4</v>
      </c>
      <c r="I3283" s="1"/>
      <c r="J3283" s="1"/>
      <c r="K3283" s="1"/>
      <c r="L3283" s="28">
        <v>0</v>
      </c>
      <c r="M3283" s="31">
        <v>0</v>
      </c>
      <c r="N3283" s="31">
        <v>0</v>
      </c>
    </row>
    <row r="3284" spans="1:14" x14ac:dyDescent="0.25">
      <c r="A3284" s="1" t="s">
        <v>589</v>
      </c>
      <c r="B3284" s="1">
        <v>1013545</v>
      </c>
      <c r="C3284" s="1">
        <v>2022</v>
      </c>
      <c r="D3284" s="1" t="s">
        <v>0</v>
      </c>
      <c r="E3284" s="1" t="s">
        <v>1</v>
      </c>
      <c r="F3284" s="1" t="s">
        <v>12</v>
      </c>
      <c r="G3284" s="1" t="s">
        <v>3</v>
      </c>
      <c r="H3284" s="1" t="s">
        <v>5</v>
      </c>
      <c r="I3284" s="1"/>
      <c r="J3284" s="1"/>
      <c r="K3284" s="1"/>
      <c r="L3284" s="28">
        <v>3</v>
      </c>
      <c r="M3284" s="31">
        <v>12.079964199999999</v>
      </c>
      <c r="N3284" s="31">
        <v>0.34472989999999998</v>
      </c>
    </row>
    <row r="3285" spans="1:14" x14ac:dyDescent="0.25">
      <c r="A3285" s="1" t="s">
        <v>589</v>
      </c>
      <c r="B3285" s="1">
        <v>1013545</v>
      </c>
      <c r="C3285" s="1">
        <v>2022</v>
      </c>
      <c r="D3285" s="1" t="s">
        <v>0</v>
      </c>
      <c r="E3285" s="1" t="s">
        <v>1</v>
      </c>
      <c r="F3285" s="1" t="s">
        <v>12</v>
      </c>
      <c r="G3285" s="1" t="s">
        <v>3</v>
      </c>
      <c r="H3285" s="1" t="s">
        <v>8</v>
      </c>
      <c r="I3285" s="1"/>
      <c r="J3285" s="1"/>
      <c r="K3285" s="1"/>
      <c r="L3285" s="28">
        <v>0</v>
      </c>
      <c r="M3285" s="31">
        <v>0</v>
      </c>
      <c r="N3285" s="31">
        <v>0</v>
      </c>
    </row>
    <row r="3286" spans="1:14" x14ac:dyDescent="0.25">
      <c r="A3286" s="1" t="s">
        <v>589</v>
      </c>
      <c r="B3286" s="1">
        <v>1013545</v>
      </c>
      <c r="C3286" s="1">
        <v>2022</v>
      </c>
      <c r="D3286" s="1" t="s">
        <v>0</v>
      </c>
      <c r="E3286" s="1" t="s">
        <v>1</v>
      </c>
      <c r="F3286" s="1" t="s">
        <v>12</v>
      </c>
      <c r="G3286" s="1" t="s">
        <v>3</v>
      </c>
      <c r="H3286" s="1" t="s">
        <v>6</v>
      </c>
      <c r="I3286" s="1"/>
      <c r="J3286" s="1"/>
      <c r="K3286" s="1"/>
      <c r="L3286" s="28">
        <v>0</v>
      </c>
      <c r="M3286" s="31">
        <v>0</v>
      </c>
      <c r="N3286" s="31">
        <v>0</v>
      </c>
    </row>
    <row r="3287" spans="1:14" x14ac:dyDescent="0.25">
      <c r="A3287" s="1" t="s">
        <v>589</v>
      </c>
      <c r="B3287" s="1">
        <v>1013545</v>
      </c>
      <c r="C3287" s="1">
        <v>2022</v>
      </c>
      <c r="D3287" s="1" t="s">
        <v>0</v>
      </c>
      <c r="E3287" s="1" t="s">
        <v>1</v>
      </c>
      <c r="F3287" s="1" t="s">
        <v>12</v>
      </c>
      <c r="G3287" s="1" t="s">
        <v>3</v>
      </c>
      <c r="H3287" s="1" t="s">
        <v>10</v>
      </c>
      <c r="I3287" s="1"/>
      <c r="J3287" s="1"/>
      <c r="K3287" s="1"/>
      <c r="L3287" s="28">
        <v>0</v>
      </c>
      <c r="M3287" s="31">
        <v>0</v>
      </c>
      <c r="N3287" s="31">
        <v>0</v>
      </c>
    </row>
    <row r="3288" spans="1:14" x14ac:dyDescent="0.25">
      <c r="A3288" s="1" t="s">
        <v>24250</v>
      </c>
      <c r="B3288" s="1">
        <v>1013549</v>
      </c>
      <c r="C3288" s="1">
        <v>2022</v>
      </c>
      <c r="D3288" s="1" t="s">
        <v>0</v>
      </c>
      <c r="E3288" s="1" t="s">
        <v>1</v>
      </c>
      <c r="F3288" s="1" t="s">
        <v>12</v>
      </c>
      <c r="G3288" s="1" t="s">
        <v>3</v>
      </c>
      <c r="H3288" s="1" t="s">
        <v>8</v>
      </c>
      <c r="I3288" s="1"/>
      <c r="J3288" s="1"/>
      <c r="K3288" s="1"/>
      <c r="L3288" s="28">
        <v>12</v>
      </c>
      <c r="M3288" s="31">
        <v>4.0693440000000001</v>
      </c>
      <c r="N3288" s="31">
        <v>0.1173506</v>
      </c>
    </row>
    <row r="3289" spans="1:14" x14ac:dyDescent="0.25">
      <c r="A3289" s="1" t="s">
        <v>24250</v>
      </c>
      <c r="B3289" s="1">
        <v>1013549</v>
      </c>
      <c r="C3289" s="1">
        <v>2022</v>
      </c>
      <c r="D3289" s="1" t="s">
        <v>0</v>
      </c>
      <c r="E3289" s="1" t="s">
        <v>1</v>
      </c>
      <c r="F3289" s="1" t="s">
        <v>12</v>
      </c>
      <c r="G3289" s="1" t="s">
        <v>3</v>
      </c>
      <c r="H3289" s="1" t="s">
        <v>10</v>
      </c>
      <c r="I3289" s="1"/>
      <c r="J3289" s="1"/>
      <c r="K3289" s="1"/>
      <c r="L3289" s="28">
        <v>3</v>
      </c>
      <c r="M3289" s="31">
        <v>8.0531424000000005</v>
      </c>
      <c r="N3289" s="31">
        <v>0.2322343</v>
      </c>
    </row>
    <row r="3290" spans="1:14" x14ac:dyDescent="0.25">
      <c r="A3290" s="1" t="s">
        <v>24250</v>
      </c>
      <c r="B3290" s="1">
        <v>1013549</v>
      </c>
      <c r="C3290" s="1">
        <v>2022</v>
      </c>
      <c r="D3290" s="1" t="s">
        <v>0</v>
      </c>
      <c r="E3290" s="1" t="s">
        <v>1</v>
      </c>
      <c r="F3290" s="1" t="s">
        <v>12</v>
      </c>
      <c r="G3290" s="1" t="s">
        <v>3</v>
      </c>
      <c r="H3290" s="1" t="s">
        <v>4</v>
      </c>
      <c r="I3290" s="1"/>
      <c r="J3290" s="1"/>
      <c r="K3290" s="1"/>
      <c r="L3290" s="28">
        <v>1</v>
      </c>
      <c r="M3290" s="31">
        <v>1.3497600000000001</v>
      </c>
      <c r="N3290" s="31">
        <v>3.8924E-2</v>
      </c>
    </row>
    <row r="3291" spans="1:14" x14ac:dyDescent="0.25">
      <c r="A3291" s="1" t="s">
        <v>24250</v>
      </c>
      <c r="B3291" s="1">
        <v>1013549</v>
      </c>
      <c r="C3291" s="1">
        <v>2022</v>
      </c>
      <c r="D3291" s="1" t="s">
        <v>0</v>
      </c>
      <c r="E3291" s="1" t="s">
        <v>1</v>
      </c>
      <c r="F3291" s="1" t="s">
        <v>12</v>
      </c>
      <c r="G3291" s="1" t="s">
        <v>3</v>
      </c>
      <c r="H3291" s="1" t="s">
        <v>7</v>
      </c>
      <c r="I3291" s="1"/>
      <c r="J3291" s="1"/>
      <c r="K3291" s="1"/>
      <c r="L3291" s="28">
        <v>19</v>
      </c>
      <c r="M3291" s="31">
        <v>3.2467199999999998</v>
      </c>
      <c r="N3291" s="31">
        <v>9.3628000000000003E-2</v>
      </c>
    </row>
    <row r="3292" spans="1:14" x14ac:dyDescent="0.25">
      <c r="A3292" s="1" t="s">
        <v>24251</v>
      </c>
      <c r="B3292" s="1">
        <v>1013550</v>
      </c>
      <c r="C3292" s="1">
        <v>2022</v>
      </c>
      <c r="D3292" s="1" t="s">
        <v>0</v>
      </c>
      <c r="E3292" s="1" t="s">
        <v>1</v>
      </c>
      <c r="F3292" s="1" t="s">
        <v>12</v>
      </c>
      <c r="G3292" s="1" t="s">
        <v>3</v>
      </c>
      <c r="H3292" s="1" t="s">
        <v>10</v>
      </c>
      <c r="I3292" s="1"/>
      <c r="J3292" s="1"/>
      <c r="K3292" s="1"/>
      <c r="L3292" s="28">
        <v>1</v>
      </c>
      <c r="M3292" s="31">
        <v>2.6178048</v>
      </c>
      <c r="N3292" s="31">
        <v>7.5491500000000003E-2</v>
      </c>
    </row>
    <row r="3293" spans="1:14" x14ac:dyDescent="0.25">
      <c r="A3293" s="1" t="s">
        <v>24251</v>
      </c>
      <c r="B3293" s="1">
        <v>1013550</v>
      </c>
      <c r="C3293" s="1">
        <v>2022</v>
      </c>
      <c r="D3293" s="1" t="s">
        <v>0</v>
      </c>
      <c r="E3293" s="1" t="s">
        <v>1</v>
      </c>
      <c r="F3293" s="1" t="s">
        <v>12</v>
      </c>
      <c r="G3293" s="1" t="s">
        <v>3</v>
      </c>
      <c r="H3293" s="1" t="s">
        <v>7</v>
      </c>
      <c r="I3293" s="1"/>
      <c r="J3293" s="1"/>
      <c r="K3293" s="1"/>
      <c r="L3293" s="28">
        <v>82</v>
      </c>
      <c r="M3293" s="31">
        <v>7.4937215999999998</v>
      </c>
      <c r="N3293" s="31">
        <v>0.21610180000000001</v>
      </c>
    </row>
    <row r="3294" spans="1:14" x14ac:dyDescent="0.25">
      <c r="A3294" s="1" t="s">
        <v>24252</v>
      </c>
      <c r="B3294" s="1">
        <v>1013552</v>
      </c>
      <c r="C3294" s="1">
        <v>2022</v>
      </c>
      <c r="D3294" s="1" t="s">
        <v>0</v>
      </c>
      <c r="E3294" s="1" t="s">
        <v>1</v>
      </c>
      <c r="F3294" s="1" t="s">
        <v>12</v>
      </c>
      <c r="G3294" s="1" t="s">
        <v>3</v>
      </c>
      <c r="H3294" s="1" t="s">
        <v>7</v>
      </c>
      <c r="I3294" s="1"/>
      <c r="J3294" s="1"/>
      <c r="K3294" s="1"/>
      <c r="L3294" s="28">
        <v>17</v>
      </c>
      <c r="M3294" s="31">
        <v>9.9873119999999993</v>
      </c>
      <c r="N3294" s="31">
        <v>0.28801130000000003</v>
      </c>
    </row>
    <row r="3295" spans="1:14" x14ac:dyDescent="0.25">
      <c r="A3295" s="1" t="s">
        <v>24252</v>
      </c>
      <c r="B3295" s="1">
        <v>1013552</v>
      </c>
      <c r="C3295" s="1">
        <v>2022</v>
      </c>
      <c r="D3295" s="1" t="s">
        <v>0</v>
      </c>
      <c r="E3295" s="1" t="s">
        <v>1</v>
      </c>
      <c r="F3295" s="1" t="s">
        <v>12</v>
      </c>
      <c r="G3295" s="1" t="s">
        <v>3</v>
      </c>
      <c r="H3295" s="1" t="s">
        <v>5</v>
      </c>
      <c r="I3295" s="1"/>
      <c r="J3295" s="1"/>
      <c r="K3295" s="1"/>
      <c r="L3295" s="28">
        <v>1</v>
      </c>
      <c r="M3295" s="31">
        <v>9.5721696000000005</v>
      </c>
      <c r="N3295" s="31">
        <v>0.27603949999999999</v>
      </c>
    </row>
    <row r="3296" spans="1:14" x14ac:dyDescent="0.25">
      <c r="A3296" s="1" t="s">
        <v>24253</v>
      </c>
      <c r="B3296" s="1">
        <v>1013556</v>
      </c>
      <c r="C3296" s="1">
        <v>2022</v>
      </c>
      <c r="D3296" s="1" t="s">
        <v>0</v>
      </c>
      <c r="E3296" s="1" t="s">
        <v>1</v>
      </c>
      <c r="F3296" s="1" t="s">
        <v>12</v>
      </c>
      <c r="G3296" s="1" t="s">
        <v>3</v>
      </c>
      <c r="H3296" s="1" t="s">
        <v>7</v>
      </c>
      <c r="I3296" s="1"/>
      <c r="J3296" s="1"/>
      <c r="K3296" s="1"/>
      <c r="L3296" s="28">
        <v>46</v>
      </c>
      <c r="M3296" s="31">
        <v>9.6115680000000001</v>
      </c>
      <c r="N3296" s="31">
        <v>0.27717570000000002</v>
      </c>
    </row>
    <row r="3297" spans="1:14" x14ac:dyDescent="0.25">
      <c r="A3297" s="1" t="s">
        <v>24254</v>
      </c>
      <c r="B3297" s="1">
        <v>1013557</v>
      </c>
      <c r="C3297" s="1">
        <v>2022</v>
      </c>
      <c r="D3297" s="1" t="s">
        <v>0</v>
      </c>
      <c r="E3297" s="1" t="s">
        <v>1</v>
      </c>
      <c r="F3297" s="1" t="s">
        <v>12</v>
      </c>
      <c r="G3297" s="1" t="s">
        <v>3</v>
      </c>
      <c r="H3297" s="1" t="s">
        <v>7</v>
      </c>
      <c r="I3297" s="1"/>
      <c r="J3297" s="1"/>
      <c r="K3297" s="1"/>
      <c r="L3297" s="28">
        <v>25</v>
      </c>
      <c r="M3297" s="31">
        <v>5.2159104000000003</v>
      </c>
      <c r="N3297" s="31">
        <v>0.15041499999999999</v>
      </c>
    </row>
    <row r="3298" spans="1:14" x14ac:dyDescent="0.25">
      <c r="A3298" s="1" t="s">
        <v>634</v>
      </c>
      <c r="B3298" s="1">
        <v>1013558</v>
      </c>
      <c r="C3298" s="1">
        <v>2022</v>
      </c>
      <c r="D3298" s="1" t="s">
        <v>0</v>
      </c>
      <c r="E3298" s="1" t="s">
        <v>1</v>
      </c>
      <c r="F3298" s="1" t="s">
        <v>25</v>
      </c>
      <c r="G3298" s="1" t="s">
        <v>3</v>
      </c>
      <c r="H3298" s="1" t="s">
        <v>7</v>
      </c>
      <c r="I3298" s="1"/>
      <c r="J3298" s="1"/>
      <c r="K3298" s="1"/>
      <c r="L3298" s="28">
        <v>0</v>
      </c>
      <c r="M3298" s="31">
        <v>0</v>
      </c>
      <c r="N3298" s="31">
        <v>0</v>
      </c>
    </row>
    <row r="3299" spans="1:14" x14ac:dyDescent="0.25">
      <c r="A3299" s="1" t="s">
        <v>634</v>
      </c>
      <c r="B3299" s="1">
        <v>1013558</v>
      </c>
      <c r="C3299" s="1">
        <v>2022</v>
      </c>
      <c r="D3299" s="1" t="s">
        <v>0</v>
      </c>
      <c r="E3299" s="1" t="s">
        <v>1</v>
      </c>
      <c r="F3299" s="1" t="s">
        <v>25</v>
      </c>
      <c r="G3299" s="1" t="s">
        <v>3</v>
      </c>
      <c r="H3299" s="1" t="s">
        <v>6</v>
      </c>
      <c r="I3299" s="1"/>
      <c r="J3299" s="1"/>
      <c r="K3299" s="1"/>
      <c r="L3299" s="28">
        <v>0</v>
      </c>
      <c r="M3299" s="31">
        <v>0</v>
      </c>
      <c r="N3299" s="31">
        <v>0</v>
      </c>
    </row>
    <row r="3300" spans="1:14" x14ac:dyDescent="0.25">
      <c r="A3300" s="1" t="s">
        <v>634</v>
      </c>
      <c r="B3300" s="1">
        <v>1013558</v>
      </c>
      <c r="C3300" s="1">
        <v>2022</v>
      </c>
      <c r="D3300" s="1" t="s">
        <v>0</v>
      </c>
      <c r="E3300" s="1" t="s">
        <v>1</v>
      </c>
      <c r="F3300" s="1" t="s">
        <v>25</v>
      </c>
      <c r="G3300" s="1" t="s">
        <v>3</v>
      </c>
      <c r="H3300" s="1" t="s">
        <v>9</v>
      </c>
      <c r="I3300" s="1"/>
      <c r="J3300" s="1"/>
      <c r="K3300" s="1"/>
      <c r="L3300" s="28">
        <v>128</v>
      </c>
      <c r="M3300" s="31">
        <v>6.8432082999999997</v>
      </c>
      <c r="N3300" s="31">
        <v>1.0654E-3</v>
      </c>
    </row>
    <row r="3301" spans="1:14" x14ac:dyDescent="0.25">
      <c r="A3301" s="1" t="s">
        <v>634</v>
      </c>
      <c r="B3301" s="1">
        <v>1013558</v>
      </c>
      <c r="C3301" s="1">
        <v>2022</v>
      </c>
      <c r="D3301" s="1" t="s">
        <v>0</v>
      </c>
      <c r="E3301" s="1" t="s">
        <v>1</v>
      </c>
      <c r="F3301" s="1" t="s">
        <v>25</v>
      </c>
      <c r="G3301" s="1" t="s">
        <v>3</v>
      </c>
      <c r="H3301" s="1" t="s">
        <v>4</v>
      </c>
      <c r="I3301" s="1"/>
      <c r="J3301" s="1"/>
      <c r="K3301" s="1"/>
      <c r="L3301" s="28">
        <v>0</v>
      </c>
      <c r="M3301" s="31">
        <v>0</v>
      </c>
      <c r="N3301" s="31">
        <v>0</v>
      </c>
    </row>
    <row r="3302" spans="1:14" x14ac:dyDescent="0.25">
      <c r="A3302" s="1" t="s">
        <v>634</v>
      </c>
      <c r="B3302" s="1">
        <v>1013558</v>
      </c>
      <c r="C3302" s="1">
        <v>2022</v>
      </c>
      <c r="D3302" s="1" t="s">
        <v>0</v>
      </c>
      <c r="E3302" s="1" t="s">
        <v>1</v>
      </c>
      <c r="F3302" s="1" t="s">
        <v>25</v>
      </c>
      <c r="G3302" s="1" t="s">
        <v>3</v>
      </c>
      <c r="H3302" s="1" t="s">
        <v>10</v>
      </c>
      <c r="I3302" s="1"/>
      <c r="J3302" s="1"/>
      <c r="K3302" s="1"/>
      <c r="L3302" s="28">
        <v>0</v>
      </c>
      <c r="M3302" s="31">
        <v>0</v>
      </c>
      <c r="N3302" s="31">
        <v>0</v>
      </c>
    </row>
    <row r="3303" spans="1:14" x14ac:dyDescent="0.25">
      <c r="A3303" s="1" t="s">
        <v>634</v>
      </c>
      <c r="B3303" s="1">
        <v>1013558</v>
      </c>
      <c r="C3303" s="1">
        <v>2022</v>
      </c>
      <c r="D3303" s="1" t="s">
        <v>0</v>
      </c>
      <c r="E3303" s="1" t="s">
        <v>1</v>
      </c>
      <c r="F3303" s="1" t="s">
        <v>25</v>
      </c>
      <c r="G3303" s="1" t="s">
        <v>3</v>
      </c>
      <c r="H3303" s="1" t="s">
        <v>5</v>
      </c>
      <c r="I3303" s="1"/>
      <c r="J3303" s="1"/>
      <c r="K3303" s="1"/>
      <c r="L3303" s="28">
        <v>0</v>
      </c>
      <c r="M3303" s="31">
        <v>0</v>
      </c>
      <c r="N3303" s="31">
        <v>0</v>
      </c>
    </row>
    <row r="3304" spans="1:14" x14ac:dyDescent="0.25">
      <c r="A3304" s="1" t="s">
        <v>634</v>
      </c>
      <c r="B3304" s="1">
        <v>1013558</v>
      </c>
      <c r="C3304" s="1">
        <v>2022</v>
      </c>
      <c r="D3304" s="1" t="s">
        <v>0</v>
      </c>
      <c r="E3304" s="1" t="s">
        <v>1</v>
      </c>
      <c r="F3304" s="1" t="s">
        <v>25</v>
      </c>
      <c r="G3304" s="1" t="s">
        <v>3</v>
      </c>
      <c r="H3304" s="1" t="s">
        <v>8</v>
      </c>
      <c r="I3304" s="1"/>
      <c r="J3304" s="1"/>
      <c r="K3304" s="1"/>
      <c r="L3304" s="28">
        <v>6</v>
      </c>
      <c r="M3304" s="31">
        <v>0.2100678</v>
      </c>
      <c r="N3304" s="31">
        <v>2.76E-5</v>
      </c>
    </row>
    <row r="3305" spans="1:14" x14ac:dyDescent="0.25">
      <c r="A3305" s="1" t="s">
        <v>24255</v>
      </c>
      <c r="B3305" s="1">
        <v>1013561</v>
      </c>
      <c r="C3305" s="1">
        <v>2022</v>
      </c>
      <c r="D3305" s="1" t="s">
        <v>0</v>
      </c>
      <c r="E3305" s="1" t="s">
        <v>1</v>
      </c>
      <c r="F3305" s="1" t="s">
        <v>12</v>
      </c>
      <c r="G3305" s="1" t="s">
        <v>3</v>
      </c>
      <c r="H3305" s="1" t="s">
        <v>9</v>
      </c>
      <c r="I3305" s="1"/>
      <c r="J3305" s="1"/>
      <c r="K3305" s="1"/>
      <c r="L3305" s="28">
        <v>2</v>
      </c>
      <c r="M3305" s="31">
        <v>4.0826592000000002</v>
      </c>
      <c r="N3305" s="31">
        <v>0.11773459999999999</v>
      </c>
    </row>
    <row r="3306" spans="1:14" x14ac:dyDescent="0.25">
      <c r="A3306" s="1" t="s">
        <v>24255</v>
      </c>
      <c r="B3306" s="1">
        <v>1013561</v>
      </c>
      <c r="C3306" s="1">
        <v>2022</v>
      </c>
      <c r="D3306" s="1" t="s">
        <v>0</v>
      </c>
      <c r="E3306" s="1" t="s">
        <v>1</v>
      </c>
      <c r="F3306" s="1" t="s">
        <v>12</v>
      </c>
      <c r="G3306" s="1" t="s">
        <v>3</v>
      </c>
      <c r="H3306" s="1" t="s">
        <v>7</v>
      </c>
      <c r="I3306" s="1"/>
      <c r="J3306" s="1"/>
      <c r="K3306" s="1"/>
      <c r="L3306" s="28">
        <v>15</v>
      </c>
      <c r="M3306" s="31">
        <v>2.9123808000000002</v>
      </c>
      <c r="N3306" s="31">
        <v>8.3986400000000003E-2</v>
      </c>
    </row>
    <row r="3307" spans="1:14" x14ac:dyDescent="0.25">
      <c r="A3307" s="1" t="s">
        <v>24256</v>
      </c>
      <c r="B3307" s="1">
        <v>1013562</v>
      </c>
      <c r="C3307" s="1">
        <v>2022</v>
      </c>
      <c r="D3307" s="1" t="s">
        <v>0</v>
      </c>
      <c r="E3307" s="1" t="s">
        <v>1</v>
      </c>
      <c r="F3307" s="1" t="s">
        <v>12</v>
      </c>
      <c r="G3307" s="1" t="s">
        <v>3</v>
      </c>
      <c r="H3307" s="1" t="s">
        <v>8</v>
      </c>
      <c r="I3307" s="1"/>
      <c r="J3307" s="1"/>
      <c r="K3307" s="1"/>
      <c r="L3307" s="28">
        <v>11</v>
      </c>
      <c r="M3307" s="31">
        <v>27.493516799999998</v>
      </c>
      <c r="N3307" s="31">
        <v>0.79285030000000001</v>
      </c>
    </row>
    <row r="3308" spans="1:14" x14ac:dyDescent="0.25">
      <c r="A3308" s="1" t="s">
        <v>24256</v>
      </c>
      <c r="B3308" s="1">
        <v>1013562</v>
      </c>
      <c r="C3308" s="1">
        <v>2022</v>
      </c>
      <c r="D3308" s="1" t="s">
        <v>0</v>
      </c>
      <c r="E3308" s="1" t="s">
        <v>1</v>
      </c>
      <c r="F3308" s="1" t="s">
        <v>12</v>
      </c>
      <c r="G3308" s="1" t="s">
        <v>3</v>
      </c>
      <c r="H3308" s="1" t="s">
        <v>7</v>
      </c>
      <c r="I3308" s="1"/>
      <c r="J3308" s="1"/>
      <c r="K3308" s="1"/>
      <c r="L3308" s="28">
        <v>314</v>
      </c>
      <c r="M3308" s="31">
        <v>127.4467104</v>
      </c>
      <c r="N3308" s="31">
        <v>3.6752725000000002</v>
      </c>
    </row>
    <row r="3309" spans="1:14" x14ac:dyDescent="0.25">
      <c r="A3309" s="1" t="s">
        <v>24256</v>
      </c>
      <c r="B3309" s="1">
        <v>1013562</v>
      </c>
      <c r="C3309" s="1">
        <v>2022</v>
      </c>
      <c r="D3309" s="1" t="s">
        <v>0</v>
      </c>
      <c r="E3309" s="1" t="s">
        <v>1</v>
      </c>
      <c r="F3309" s="1" t="s">
        <v>12</v>
      </c>
      <c r="G3309" s="1" t="s">
        <v>3</v>
      </c>
      <c r="H3309" s="1" t="s">
        <v>5</v>
      </c>
      <c r="I3309" s="1"/>
      <c r="J3309" s="1"/>
      <c r="K3309" s="1"/>
      <c r="L3309" s="28">
        <v>1</v>
      </c>
      <c r="M3309" s="31">
        <v>6.3664896000000004</v>
      </c>
      <c r="N3309" s="31">
        <v>0.18359500000000001</v>
      </c>
    </row>
    <row r="3310" spans="1:14" x14ac:dyDescent="0.25">
      <c r="A3310" s="1" t="s">
        <v>24256</v>
      </c>
      <c r="B3310" s="1">
        <v>1013562</v>
      </c>
      <c r="C3310" s="1">
        <v>2022</v>
      </c>
      <c r="D3310" s="1" t="s">
        <v>0</v>
      </c>
      <c r="E3310" s="1" t="s">
        <v>1</v>
      </c>
      <c r="F3310" s="1" t="s">
        <v>12</v>
      </c>
      <c r="G3310" s="1" t="s">
        <v>3</v>
      </c>
      <c r="H3310" s="1" t="s">
        <v>10</v>
      </c>
      <c r="I3310" s="1"/>
      <c r="J3310" s="1"/>
      <c r="K3310" s="1"/>
      <c r="L3310" s="28">
        <v>8</v>
      </c>
      <c r="M3310" s="31">
        <v>44.929315199999998</v>
      </c>
      <c r="N3310" s="31">
        <v>1.2956589999999999</v>
      </c>
    </row>
    <row r="3311" spans="1:14" x14ac:dyDescent="0.25">
      <c r="A3311" s="1" t="s">
        <v>24257</v>
      </c>
      <c r="B3311" s="1">
        <v>1013564</v>
      </c>
      <c r="C3311" s="1">
        <v>2022</v>
      </c>
      <c r="D3311" s="1" t="s">
        <v>0</v>
      </c>
      <c r="E3311" s="1" t="s">
        <v>1</v>
      </c>
      <c r="F3311" s="1" t="s">
        <v>12</v>
      </c>
      <c r="G3311" s="1" t="s">
        <v>3</v>
      </c>
      <c r="H3311" s="1" t="s">
        <v>8</v>
      </c>
      <c r="I3311" s="1"/>
      <c r="J3311" s="1"/>
      <c r="K3311" s="1"/>
      <c r="L3311" s="28">
        <v>1</v>
      </c>
      <c r="M3311" s="31">
        <v>0.800736</v>
      </c>
      <c r="N3311" s="31">
        <v>2.3091400000000002E-2</v>
      </c>
    </row>
    <row r="3312" spans="1:14" x14ac:dyDescent="0.25">
      <c r="A3312" s="1" t="s">
        <v>24257</v>
      </c>
      <c r="B3312" s="1">
        <v>1013564</v>
      </c>
      <c r="C3312" s="1">
        <v>2022</v>
      </c>
      <c r="D3312" s="1" t="s">
        <v>0</v>
      </c>
      <c r="E3312" s="1" t="s">
        <v>1</v>
      </c>
      <c r="F3312" s="1" t="s">
        <v>12</v>
      </c>
      <c r="G3312" s="1" t="s">
        <v>3</v>
      </c>
      <c r="H3312" s="1" t="s">
        <v>9</v>
      </c>
      <c r="I3312" s="1"/>
      <c r="J3312" s="1"/>
      <c r="K3312" s="1"/>
      <c r="L3312" s="28">
        <v>1</v>
      </c>
      <c r="M3312" s="31">
        <v>6.5481600000000002</v>
      </c>
      <c r="N3312" s="31">
        <v>0.188834</v>
      </c>
    </row>
    <row r="3313" spans="1:14" x14ac:dyDescent="0.25">
      <c r="A3313" s="1" t="s">
        <v>24257</v>
      </c>
      <c r="B3313" s="1">
        <v>1013564</v>
      </c>
      <c r="C3313" s="1">
        <v>2022</v>
      </c>
      <c r="D3313" s="1" t="s">
        <v>0</v>
      </c>
      <c r="E3313" s="1" t="s">
        <v>1</v>
      </c>
      <c r="F3313" s="1" t="s">
        <v>12</v>
      </c>
      <c r="G3313" s="1" t="s">
        <v>3</v>
      </c>
      <c r="H3313" s="1" t="s">
        <v>7</v>
      </c>
      <c r="I3313" s="1"/>
      <c r="J3313" s="1"/>
      <c r="K3313" s="1"/>
      <c r="L3313" s="28">
        <v>88</v>
      </c>
      <c r="M3313" s="31">
        <v>176.45047679999999</v>
      </c>
      <c r="N3313" s="31">
        <v>5.0884292999999996</v>
      </c>
    </row>
    <row r="3314" spans="1:14" x14ac:dyDescent="0.25">
      <c r="A3314" s="1" t="s">
        <v>24258</v>
      </c>
      <c r="B3314" s="1">
        <v>1013566</v>
      </c>
      <c r="C3314" s="1">
        <v>2022</v>
      </c>
      <c r="D3314" s="1" t="s">
        <v>0</v>
      </c>
      <c r="E3314" s="1" t="s">
        <v>1</v>
      </c>
      <c r="F3314" s="1" t="s">
        <v>12</v>
      </c>
      <c r="G3314" s="1" t="s">
        <v>3</v>
      </c>
      <c r="H3314" s="1" t="s">
        <v>7</v>
      </c>
      <c r="I3314" s="1"/>
      <c r="J3314" s="1"/>
      <c r="K3314" s="1"/>
      <c r="L3314" s="28">
        <v>14</v>
      </c>
      <c r="M3314" s="31">
        <v>20.335775999999999</v>
      </c>
      <c r="N3314" s="31">
        <v>0.5864374</v>
      </c>
    </row>
    <row r="3315" spans="1:14" x14ac:dyDescent="0.25">
      <c r="A3315" s="1" t="s">
        <v>24259</v>
      </c>
      <c r="B3315" s="1">
        <v>1013567</v>
      </c>
      <c r="C3315" s="1">
        <v>2022</v>
      </c>
      <c r="D3315" s="1" t="s">
        <v>0</v>
      </c>
      <c r="E3315" s="1" t="s">
        <v>1</v>
      </c>
      <c r="F3315" s="1" t="s">
        <v>12</v>
      </c>
      <c r="G3315" s="1" t="s">
        <v>3</v>
      </c>
      <c r="H3315" s="1" t="s">
        <v>7</v>
      </c>
      <c r="I3315" s="1"/>
      <c r="J3315" s="1"/>
      <c r="K3315" s="1"/>
      <c r="L3315" s="28">
        <v>4</v>
      </c>
      <c r="M3315" s="31">
        <v>2.2345823999999999</v>
      </c>
      <c r="N3315" s="31">
        <v>6.4440300000000006E-2</v>
      </c>
    </row>
    <row r="3316" spans="1:14" x14ac:dyDescent="0.25">
      <c r="A3316" s="1" t="s">
        <v>24260</v>
      </c>
      <c r="B3316" s="1">
        <v>1013568</v>
      </c>
      <c r="C3316" s="1">
        <v>2022</v>
      </c>
      <c r="D3316" s="1" t="s">
        <v>0</v>
      </c>
      <c r="E3316" s="1" t="s">
        <v>1</v>
      </c>
      <c r="F3316" s="1" t="s">
        <v>12</v>
      </c>
      <c r="G3316" s="1" t="s">
        <v>3</v>
      </c>
      <c r="H3316" s="1" t="s">
        <v>7</v>
      </c>
      <c r="I3316" s="1"/>
      <c r="J3316" s="1"/>
      <c r="K3316" s="1"/>
      <c r="L3316" s="28">
        <v>18</v>
      </c>
      <c r="M3316" s="31">
        <v>13.714656</v>
      </c>
      <c r="N3316" s="31">
        <v>0.3954994</v>
      </c>
    </row>
    <row r="3317" spans="1:14" x14ac:dyDescent="0.25">
      <c r="A3317" s="1" t="s">
        <v>24261</v>
      </c>
      <c r="B3317" s="1">
        <v>1013569</v>
      </c>
      <c r="C3317" s="1">
        <v>2022</v>
      </c>
      <c r="D3317" s="1" t="s">
        <v>0</v>
      </c>
      <c r="E3317" s="1" t="s">
        <v>1</v>
      </c>
      <c r="F3317" s="1" t="s">
        <v>12</v>
      </c>
      <c r="G3317" s="1" t="s">
        <v>3</v>
      </c>
      <c r="H3317" s="1" t="s">
        <v>10</v>
      </c>
      <c r="I3317" s="1"/>
      <c r="J3317" s="1"/>
      <c r="K3317" s="1"/>
      <c r="L3317" s="28">
        <v>1</v>
      </c>
      <c r="M3317" s="31">
        <v>15.888864</v>
      </c>
      <c r="N3317" s="31">
        <v>0.45819860000000001</v>
      </c>
    </row>
    <row r="3318" spans="1:14" x14ac:dyDescent="0.25">
      <c r="A3318" s="1" t="s">
        <v>24261</v>
      </c>
      <c r="B3318" s="1">
        <v>1013569</v>
      </c>
      <c r="C3318" s="1">
        <v>2022</v>
      </c>
      <c r="D3318" s="1" t="s">
        <v>0</v>
      </c>
      <c r="E3318" s="1" t="s">
        <v>1</v>
      </c>
      <c r="F3318" s="1" t="s">
        <v>12</v>
      </c>
      <c r="G3318" s="1" t="s">
        <v>3</v>
      </c>
      <c r="H3318" s="1" t="s">
        <v>7</v>
      </c>
      <c r="I3318" s="1"/>
      <c r="J3318" s="1"/>
      <c r="K3318" s="1"/>
      <c r="L3318" s="28">
        <v>5</v>
      </c>
      <c r="M3318" s="31">
        <v>2.4472608</v>
      </c>
      <c r="N3318" s="31">
        <v>7.0573399999999994E-2</v>
      </c>
    </row>
    <row r="3319" spans="1:14" x14ac:dyDescent="0.25">
      <c r="A3319" s="1" t="s">
        <v>24262</v>
      </c>
      <c r="B3319" s="1">
        <v>1013570</v>
      </c>
      <c r="C3319" s="1">
        <v>2022</v>
      </c>
      <c r="D3319" s="1" t="s">
        <v>0</v>
      </c>
      <c r="E3319" s="1" t="s">
        <v>1</v>
      </c>
      <c r="F3319" s="1" t="s">
        <v>12</v>
      </c>
      <c r="G3319" s="1" t="s">
        <v>3</v>
      </c>
      <c r="H3319" s="1" t="s">
        <v>7</v>
      </c>
      <c r="I3319" s="1"/>
      <c r="J3319" s="1"/>
      <c r="K3319" s="1"/>
      <c r="L3319" s="28">
        <v>67</v>
      </c>
      <c r="M3319" s="31">
        <v>47.157148800000002</v>
      </c>
      <c r="N3319" s="31">
        <v>1.3599045999999999</v>
      </c>
    </row>
    <row r="3320" spans="1:14" x14ac:dyDescent="0.25">
      <c r="A3320" s="1" t="s">
        <v>24262</v>
      </c>
      <c r="B3320" s="1">
        <v>1013570</v>
      </c>
      <c r="C3320" s="1">
        <v>2022</v>
      </c>
      <c r="D3320" s="1" t="s">
        <v>0</v>
      </c>
      <c r="E3320" s="1" t="s">
        <v>1</v>
      </c>
      <c r="F3320" s="1" t="s">
        <v>12</v>
      </c>
      <c r="G3320" s="1" t="s">
        <v>3</v>
      </c>
      <c r="H3320" s="1" t="s">
        <v>8</v>
      </c>
      <c r="I3320" s="1"/>
      <c r="J3320" s="1"/>
      <c r="K3320" s="1"/>
      <c r="L3320" s="28">
        <v>1</v>
      </c>
      <c r="M3320" s="31">
        <v>2.3020703999999999</v>
      </c>
      <c r="N3320" s="31">
        <v>6.6386500000000001E-2</v>
      </c>
    </row>
    <row r="3321" spans="1:14" x14ac:dyDescent="0.25">
      <c r="A3321" s="1" t="s">
        <v>24263</v>
      </c>
      <c r="B3321" s="1">
        <v>1013571</v>
      </c>
      <c r="C3321" s="1">
        <v>2022</v>
      </c>
      <c r="D3321" s="1" t="s">
        <v>0</v>
      </c>
      <c r="E3321" s="1" t="s">
        <v>1</v>
      </c>
      <c r="F3321" s="1" t="s">
        <v>12</v>
      </c>
      <c r="G3321" s="1" t="s">
        <v>3</v>
      </c>
      <c r="H3321" s="1" t="s">
        <v>10</v>
      </c>
      <c r="I3321" s="1"/>
      <c r="J3321" s="1"/>
      <c r="K3321" s="1"/>
      <c r="L3321" s="28">
        <v>2</v>
      </c>
      <c r="M3321" s="31">
        <v>8.8223231999999996</v>
      </c>
      <c r="N3321" s="31">
        <v>0.25441570000000002</v>
      </c>
    </row>
    <row r="3322" spans="1:14" x14ac:dyDescent="0.25">
      <c r="A3322" s="1" t="s">
        <v>24263</v>
      </c>
      <c r="B3322" s="1">
        <v>1013571</v>
      </c>
      <c r="C3322" s="1">
        <v>2022</v>
      </c>
      <c r="D3322" s="1" t="s">
        <v>0</v>
      </c>
      <c r="E3322" s="1" t="s">
        <v>1</v>
      </c>
      <c r="F3322" s="1" t="s">
        <v>12</v>
      </c>
      <c r="G3322" s="1" t="s">
        <v>3</v>
      </c>
      <c r="H3322" s="1" t="s">
        <v>7</v>
      </c>
      <c r="I3322" s="1"/>
      <c r="J3322" s="1"/>
      <c r="K3322" s="1"/>
      <c r="L3322" s="28">
        <v>30</v>
      </c>
      <c r="M3322" s="31">
        <v>9.6589919999999996</v>
      </c>
      <c r="N3322" s="31">
        <v>0.27854329999999999</v>
      </c>
    </row>
    <row r="3323" spans="1:14" x14ac:dyDescent="0.25">
      <c r="A3323" s="1" t="s">
        <v>24264</v>
      </c>
      <c r="B3323" s="1">
        <v>1013572</v>
      </c>
      <c r="C3323" s="1">
        <v>2022</v>
      </c>
      <c r="D3323" s="1" t="s">
        <v>0</v>
      </c>
      <c r="E3323" s="1" t="s">
        <v>1</v>
      </c>
      <c r="F3323" s="1" t="s">
        <v>12</v>
      </c>
      <c r="G3323" s="1" t="s">
        <v>3</v>
      </c>
      <c r="H3323" s="1" t="s">
        <v>7</v>
      </c>
      <c r="I3323" s="1"/>
      <c r="J3323" s="1"/>
      <c r="K3323" s="1"/>
      <c r="L3323" s="28">
        <v>15</v>
      </c>
      <c r="M3323" s="31">
        <v>6.7022880000000002</v>
      </c>
      <c r="N3323" s="31">
        <v>0.1932787</v>
      </c>
    </row>
    <row r="3324" spans="1:14" x14ac:dyDescent="0.25">
      <c r="A3324" s="1" t="s">
        <v>474</v>
      </c>
      <c r="B3324" s="1">
        <v>1013573</v>
      </c>
      <c r="C3324" s="1">
        <v>2022</v>
      </c>
      <c r="D3324" s="1" t="s">
        <v>0</v>
      </c>
      <c r="E3324" s="1" t="s">
        <v>1</v>
      </c>
      <c r="F3324" s="1" t="s">
        <v>2</v>
      </c>
      <c r="G3324" s="1" t="s">
        <v>3</v>
      </c>
      <c r="H3324" s="1" t="s">
        <v>4</v>
      </c>
      <c r="I3324" s="1"/>
      <c r="J3324" s="1"/>
      <c r="K3324" s="1"/>
      <c r="L3324" s="28">
        <v>0</v>
      </c>
      <c r="M3324" s="31">
        <v>0</v>
      </c>
      <c r="N3324" s="31">
        <v>0</v>
      </c>
    </row>
    <row r="3325" spans="1:14" x14ac:dyDescent="0.25">
      <c r="A3325" s="1" t="s">
        <v>474</v>
      </c>
      <c r="B3325" s="1">
        <v>1013573</v>
      </c>
      <c r="C3325" s="1">
        <v>2022</v>
      </c>
      <c r="D3325" s="1" t="s">
        <v>0</v>
      </c>
      <c r="E3325" s="1" t="s">
        <v>1</v>
      </c>
      <c r="F3325" s="1" t="s">
        <v>2</v>
      </c>
      <c r="G3325" s="1" t="s">
        <v>3</v>
      </c>
      <c r="H3325" s="1" t="s">
        <v>7</v>
      </c>
      <c r="I3325" s="1"/>
      <c r="J3325" s="1"/>
      <c r="K3325" s="1"/>
      <c r="L3325" s="28">
        <v>158</v>
      </c>
      <c r="M3325" s="31">
        <v>61.658625200000003</v>
      </c>
      <c r="N3325" s="31">
        <v>1.29908</v>
      </c>
    </row>
    <row r="3326" spans="1:14" x14ac:dyDescent="0.25">
      <c r="A3326" s="1" t="s">
        <v>474</v>
      </c>
      <c r="B3326" s="1">
        <v>1013573</v>
      </c>
      <c r="C3326" s="1">
        <v>2022</v>
      </c>
      <c r="D3326" s="1" t="s">
        <v>0</v>
      </c>
      <c r="E3326" s="1" t="s">
        <v>1</v>
      </c>
      <c r="F3326" s="1" t="s">
        <v>2</v>
      </c>
      <c r="G3326" s="1" t="s">
        <v>3</v>
      </c>
      <c r="H3326" s="1" t="s">
        <v>8</v>
      </c>
      <c r="I3326" s="1"/>
      <c r="J3326" s="1"/>
      <c r="K3326" s="1"/>
      <c r="L3326" s="28">
        <v>0</v>
      </c>
      <c r="M3326" s="31">
        <v>0</v>
      </c>
      <c r="N3326" s="31">
        <v>0</v>
      </c>
    </row>
    <row r="3327" spans="1:14" x14ac:dyDescent="0.25">
      <c r="A3327" s="1" t="s">
        <v>474</v>
      </c>
      <c r="B3327" s="1">
        <v>1013573</v>
      </c>
      <c r="C3327" s="1">
        <v>2022</v>
      </c>
      <c r="D3327" s="1" t="s">
        <v>0</v>
      </c>
      <c r="E3327" s="1" t="s">
        <v>1</v>
      </c>
      <c r="F3327" s="1" t="s">
        <v>2</v>
      </c>
      <c r="G3327" s="1" t="s">
        <v>3</v>
      </c>
      <c r="H3327" s="1" t="s">
        <v>5</v>
      </c>
      <c r="I3327" s="1"/>
      <c r="J3327" s="1"/>
      <c r="K3327" s="1"/>
      <c r="L3327" s="28">
        <v>0</v>
      </c>
      <c r="M3327" s="31">
        <v>0</v>
      </c>
      <c r="N3327" s="31">
        <v>0</v>
      </c>
    </row>
    <row r="3328" spans="1:14" x14ac:dyDescent="0.25">
      <c r="A3328" s="1" t="s">
        <v>474</v>
      </c>
      <c r="B3328" s="1">
        <v>1013573</v>
      </c>
      <c r="C3328" s="1">
        <v>2022</v>
      </c>
      <c r="D3328" s="1" t="s">
        <v>0</v>
      </c>
      <c r="E3328" s="1" t="s">
        <v>1</v>
      </c>
      <c r="F3328" s="1" t="s">
        <v>2</v>
      </c>
      <c r="G3328" s="1" t="s">
        <v>3</v>
      </c>
      <c r="H3328" s="1" t="s">
        <v>6</v>
      </c>
      <c r="I3328" s="1"/>
      <c r="J3328" s="1"/>
      <c r="K3328" s="1"/>
      <c r="L3328" s="28">
        <v>14</v>
      </c>
      <c r="M3328" s="31">
        <v>12.8696448</v>
      </c>
      <c r="N3328" s="31">
        <v>9.0631199999999995E-2</v>
      </c>
    </row>
    <row r="3329" spans="1:14" x14ac:dyDescent="0.25">
      <c r="A3329" s="1" t="s">
        <v>474</v>
      </c>
      <c r="B3329" s="1">
        <v>1013573</v>
      </c>
      <c r="C3329" s="1">
        <v>2022</v>
      </c>
      <c r="D3329" s="1" t="s">
        <v>0</v>
      </c>
      <c r="E3329" s="1" t="s">
        <v>1</v>
      </c>
      <c r="F3329" s="1" t="s">
        <v>2</v>
      </c>
      <c r="G3329" s="1" t="s">
        <v>3</v>
      </c>
      <c r="H3329" s="1" t="s">
        <v>9</v>
      </c>
      <c r="I3329" s="1"/>
      <c r="J3329" s="1"/>
      <c r="K3329" s="1"/>
      <c r="L3329" s="28">
        <v>0</v>
      </c>
      <c r="M3329" s="31">
        <v>0</v>
      </c>
      <c r="N3329" s="31">
        <v>0</v>
      </c>
    </row>
    <row r="3330" spans="1:14" x14ac:dyDescent="0.25">
      <c r="A3330" s="1" t="s">
        <v>474</v>
      </c>
      <c r="B3330" s="1">
        <v>1013573</v>
      </c>
      <c r="C3330" s="1">
        <v>2022</v>
      </c>
      <c r="D3330" s="1" t="s">
        <v>0</v>
      </c>
      <c r="E3330" s="1" t="s">
        <v>1</v>
      </c>
      <c r="F3330" s="1" t="s">
        <v>2</v>
      </c>
      <c r="G3330" s="1" t="s">
        <v>3</v>
      </c>
      <c r="H3330" s="1" t="s">
        <v>10</v>
      </c>
      <c r="I3330" s="1"/>
      <c r="J3330" s="1"/>
      <c r="K3330" s="1"/>
      <c r="L3330" s="28">
        <v>0</v>
      </c>
      <c r="M3330" s="31">
        <v>0</v>
      </c>
      <c r="N3330" s="31">
        <v>0</v>
      </c>
    </row>
    <row r="3331" spans="1:14" x14ac:dyDescent="0.25">
      <c r="A3331" s="1" t="s">
        <v>24265</v>
      </c>
      <c r="B3331" s="1">
        <v>1013575</v>
      </c>
      <c r="C3331" s="1">
        <v>2022</v>
      </c>
      <c r="D3331" s="1" t="s">
        <v>0</v>
      </c>
      <c r="E3331" s="1" t="s">
        <v>1</v>
      </c>
      <c r="F3331" s="1" t="s">
        <v>12</v>
      </c>
      <c r="G3331" s="1" t="s">
        <v>3</v>
      </c>
      <c r="H3331" s="1" t="s">
        <v>7</v>
      </c>
      <c r="I3331" s="1"/>
      <c r="J3331" s="1"/>
      <c r="K3331" s="1"/>
      <c r="L3331" s="28">
        <v>21</v>
      </c>
      <c r="M3331" s="31">
        <v>11.806751999999999</v>
      </c>
      <c r="N3331" s="31">
        <v>0.3404798</v>
      </c>
    </row>
    <row r="3332" spans="1:14" x14ac:dyDescent="0.25">
      <c r="A3332" s="1" t="s">
        <v>24265</v>
      </c>
      <c r="B3332" s="1">
        <v>1013575</v>
      </c>
      <c r="C3332" s="1">
        <v>2022</v>
      </c>
      <c r="D3332" s="1" t="s">
        <v>0</v>
      </c>
      <c r="E3332" s="1" t="s">
        <v>1</v>
      </c>
      <c r="F3332" s="1" t="s">
        <v>12</v>
      </c>
      <c r="G3332" s="1" t="s">
        <v>3</v>
      </c>
      <c r="H3332" s="1" t="s">
        <v>5</v>
      </c>
      <c r="I3332" s="1"/>
      <c r="J3332" s="1"/>
      <c r="K3332" s="1"/>
      <c r="L3332" s="28">
        <v>0</v>
      </c>
      <c r="M3332" s="31">
        <v>0</v>
      </c>
      <c r="N3332" s="31">
        <v>0</v>
      </c>
    </row>
    <row r="3333" spans="1:14" x14ac:dyDescent="0.25">
      <c r="A3333" s="1" t="s">
        <v>24265</v>
      </c>
      <c r="B3333" s="1">
        <v>1013575</v>
      </c>
      <c r="C3333" s="1">
        <v>2022</v>
      </c>
      <c r="D3333" s="1" t="s">
        <v>0</v>
      </c>
      <c r="E3333" s="1" t="s">
        <v>1</v>
      </c>
      <c r="F3333" s="1" t="s">
        <v>12</v>
      </c>
      <c r="G3333" s="1" t="s">
        <v>3</v>
      </c>
      <c r="H3333" s="1" t="s">
        <v>4</v>
      </c>
      <c r="I3333" s="1"/>
      <c r="J3333" s="1"/>
      <c r="K3333" s="1"/>
      <c r="L3333" s="28">
        <v>20</v>
      </c>
      <c r="M3333" s="31">
        <v>5.2093439999999998</v>
      </c>
      <c r="N3333" s="31">
        <v>0.15022559999999999</v>
      </c>
    </row>
    <row r="3334" spans="1:14" x14ac:dyDescent="0.25">
      <c r="A3334" s="1" t="s">
        <v>24265</v>
      </c>
      <c r="B3334" s="1">
        <v>1013575</v>
      </c>
      <c r="C3334" s="1">
        <v>2022</v>
      </c>
      <c r="D3334" s="1" t="s">
        <v>0</v>
      </c>
      <c r="E3334" s="1" t="s">
        <v>1</v>
      </c>
      <c r="F3334" s="1" t="s">
        <v>12</v>
      </c>
      <c r="G3334" s="1" t="s">
        <v>3</v>
      </c>
      <c r="H3334" s="1" t="s">
        <v>10</v>
      </c>
      <c r="I3334" s="1"/>
      <c r="J3334" s="1"/>
      <c r="K3334" s="1"/>
      <c r="L3334" s="28">
        <v>3</v>
      </c>
      <c r="M3334" s="31">
        <v>1.457376</v>
      </c>
      <c r="N3334" s="31">
        <v>4.2027399999999999E-2</v>
      </c>
    </row>
    <row r="3335" spans="1:14" x14ac:dyDescent="0.25">
      <c r="A3335" s="1" t="s">
        <v>24265</v>
      </c>
      <c r="B3335" s="1">
        <v>1013575</v>
      </c>
      <c r="C3335" s="1">
        <v>2022</v>
      </c>
      <c r="D3335" s="1" t="s">
        <v>0</v>
      </c>
      <c r="E3335" s="1" t="s">
        <v>1</v>
      </c>
      <c r="F3335" s="1" t="s">
        <v>12</v>
      </c>
      <c r="G3335" s="1" t="s">
        <v>3</v>
      </c>
      <c r="H3335" s="1" t="s">
        <v>8</v>
      </c>
      <c r="I3335" s="1"/>
      <c r="J3335" s="1"/>
      <c r="K3335" s="1"/>
      <c r="L3335" s="28">
        <v>0</v>
      </c>
      <c r="M3335" s="31">
        <v>0</v>
      </c>
      <c r="N3335" s="31">
        <v>0</v>
      </c>
    </row>
    <row r="3336" spans="1:14" x14ac:dyDescent="0.25">
      <c r="A3336" s="1" t="s">
        <v>24265</v>
      </c>
      <c r="B3336" s="1">
        <v>1013575</v>
      </c>
      <c r="C3336" s="1">
        <v>2022</v>
      </c>
      <c r="D3336" s="1" t="s">
        <v>0</v>
      </c>
      <c r="E3336" s="1" t="s">
        <v>1</v>
      </c>
      <c r="F3336" s="1" t="s">
        <v>12</v>
      </c>
      <c r="G3336" s="1" t="s">
        <v>3</v>
      </c>
      <c r="H3336" s="1" t="s">
        <v>6</v>
      </c>
      <c r="I3336" s="1"/>
      <c r="J3336" s="1"/>
      <c r="K3336" s="1"/>
      <c r="L3336" s="28">
        <v>0</v>
      </c>
      <c r="M3336" s="31">
        <v>0</v>
      </c>
      <c r="N3336" s="31">
        <v>0</v>
      </c>
    </row>
    <row r="3337" spans="1:14" x14ac:dyDescent="0.25">
      <c r="A3337" s="1" t="s">
        <v>24265</v>
      </c>
      <c r="B3337" s="1">
        <v>1013575</v>
      </c>
      <c r="C3337" s="1">
        <v>2022</v>
      </c>
      <c r="D3337" s="1" t="s">
        <v>0</v>
      </c>
      <c r="E3337" s="1" t="s">
        <v>1</v>
      </c>
      <c r="F3337" s="1" t="s">
        <v>12</v>
      </c>
      <c r="G3337" s="1" t="s">
        <v>3</v>
      </c>
      <c r="H3337" s="1" t="s">
        <v>9</v>
      </c>
      <c r="I3337" s="1"/>
      <c r="J3337" s="1"/>
      <c r="K3337" s="1"/>
      <c r="L3337" s="28">
        <v>6</v>
      </c>
      <c r="M3337" s="31">
        <v>0.24076800000000001</v>
      </c>
      <c r="N3337" s="31">
        <v>6.9432000000000001E-3</v>
      </c>
    </row>
    <row r="3338" spans="1:14" x14ac:dyDescent="0.25">
      <c r="A3338" s="1" t="s">
        <v>631</v>
      </c>
      <c r="B3338" s="1">
        <v>1013589</v>
      </c>
      <c r="C3338" s="1">
        <v>2022</v>
      </c>
      <c r="D3338" s="1" t="s">
        <v>0</v>
      </c>
      <c r="E3338" s="1" t="s">
        <v>1</v>
      </c>
      <c r="F3338" s="1" t="s">
        <v>12</v>
      </c>
      <c r="G3338" s="1" t="s">
        <v>3</v>
      </c>
      <c r="H3338" s="1" t="s">
        <v>10</v>
      </c>
      <c r="I3338" s="1"/>
      <c r="J3338" s="1"/>
      <c r="K3338" s="1"/>
      <c r="L3338" s="28">
        <v>1</v>
      </c>
      <c r="M3338" s="31">
        <v>3.7870889000000001</v>
      </c>
      <c r="N3338" s="31">
        <v>2.20705E-2</v>
      </c>
    </row>
    <row r="3339" spans="1:14" x14ac:dyDescent="0.25">
      <c r="A3339" s="1" t="s">
        <v>631</v>
      </c>
      <c r="B3339" s="1">
        <v>1013589</v>
      </c>
      <c r="C3339" s="1">
        <v>2022</v>
      </c>
      <c r="D3339" s="1" t="s">
        <v>0</v>
      </c>
      <c r="E3339" s="1" t="s">
        <v>1</v>
      </c>
      <c r="F3339" s="1" t="s">
        <v>12</v>
      </c>
      <c r="G3339" s="1" t="s">
        <v>3</v>
      </c>
      <c r="H3339" s="1" t="s">
        <v>4</v>
      </c>
      <c r="I3339" s="1"/>
      <c r="J3339" s="1"/>
      <c r="K3339" s="1"/>
      <c r="L3339" s="28">
        <v>2</v>
      </c>
      <c r="M3339" s="31">
        <v>1.9079778999999999</v>
      </c>
      <c r="N3339" s="31">
        <v>1.1230800000000001E-2</v>
      </c>
    </row>
    <row r="3340" spans="1:14" x14ac:dyDescent="0.25">
      <c r="A3340" s="1" t="s">
        <v>631</v>
      </c>
      <c r="B3340" s="1">
        <v>1013589</v>
      </c>
      <c r="C3340" s="1">
        <v>2022</v>
      </c>
      <c r="D3340" s="1" t="s">
        <v>0</v>
      </c>
      <c r="E3340" s="1" t="s">
        <v>1</v>
      </c>
      <c r="F3340" s="1" t="s">
        <v>12</v>
      </c>
      <c r="G3340" s="1" t="s">
        <v>3</v>
      </c>
      <c r="H3340" s="1" t="s">
        <v>5</v>
      </c>
      <c r="I3340" s="1"/>
      <c r="J3340" s="1"/>
      <c r="K3340" s="1"/>
      <c r="L3340" s="28">
        <v>2</v>
      </c>
      <c r="M3340" s="31">
        <v>1.6434719</v>
      </c>
      <c r="N3340" s="31">
        <v>9.3982000000000007E-3</v>
      </c>
    </row>
    <row r="3341" spans="1:14" x14ac:dyDescent="0.25">
      <c r="A3341" s="1" t="s">
        <v>631</v>
      </c>
      <c r="B3341" s="1">
        <v>1013589</v>
      </c>
      <c r="C3341" s="1">
        <v>2022</v>
      </c>
      <c r="D3341" s="1" t="s">
        <v>0</v>
      </c>
      <c r="E3341" s="1" t="s">
        <v>1</v>
      </c>
      <c r="F3341" s="1" t="s">
        <v>12</v>
      </c>
      <c r="G3341" s="1" t="s">
        <v>3</v>
      </c>
      <c r="H3341" s="1" t="s">
        <v>7</v>
      </c>
      <c r="I3341" s="1"/>
      <c r="J3341" s="1"/>
      <c r="K3341" s="1"/>
      <c r="L3341" s="28">
        <v>1</v>
      </c>
      <c r="M3341" s="31">
        <v>0.92542329999999995</v>
      </c>
      <c r="N3341" s="31">
        <v>5.4446E-3</v>
      </c>
    </row>
    <row r="3342" spans="1:14" x14ac:dyDescent="0.25">
      <c r="A3342" s="1" t="s">
        <v>24266</v>
      </c>
      <c r="B3342" s="1">
        <v>1013593</v>
      </c>
      <c r="C3342" s="1">
        <v>2022</v>
      </c>
      <c r="D3342" s="1" t="s">
        <v>0</v>
      </c>
      <c r="E3342" s="1" t="s">
        <v>1</v>
      </c>
      <c r="F3342" s="1" t="s">
        <v>2</v>
      </c>
      <c r="G3342" s="1" t="s">
        <v>3</v>
      </c>
      <c r="H3342" s="1" t="s">
        <v>6</v>
      </c>
      <c r="I3342" s="1"/>
      <c r="J3342" s="1"/>
      <c r="K3342" s="1"/>
      <c r="L3342" s="28">
        <v>12</v>
      </c>
      <c r="M3342" s="31">
        <v>97.840719300000003</v>
      </c>
      <c r="N3342" s="31">
        <v>15.466151999999999</v>
      </c>
    </row>
    <row r="3343" spans="1:14" x14ac:dyDescent="0.25">
      <c r="A3343" s="1" t="s">
        <v>24266</v>
      </c>
      <c r="B3343" s="1">
        <v>1013593</v>
      </c>
      <c r="C3343" s="1">
        <v>2022</v>
      </c>
      <c r="D3343" s="1" t="s">
        <v>0</v>
      </c>
      <c r="E3343" s="1" t="s">
        <v>1</v>
      </c>
      <c r="F3343" s="1" t="s">
        <v>2</v>
      </c>
      <c r="G3343" s="1" t="s">
        <v>3</v>
      </c>
      <c r="H3343" s="1" t="s">
        <v>8</v>
      </c>
      <c r="I3343" s="1"/>
      <c r="J3343" s="1"/>
      <c r="K3343" s="1"/>
      <c r="L3343" s="28">
        <v>0</v>
      </c>
      <c r="M3343" s="31">
        <v>0</v>
      </c>
      <c r="N3343" s="31">
        <v>0</v>
      </c>
    </row>
    <row r="3344" spans="1:14" x14ac:dyDescent="0.25">
      <c r="A3344" s="1" t="s">
        <v>24266</v>
      </c>
      <c r="B3344" s="1">
        <v>1013593</v>
      </c>
      <c r="C3344" s="1">
        <v>2022</v>
      </c>
      <c r="D3344" s="1" t="s">
        <v>0</v>
      </c>
      <c r="E3344" s="1" t="s">
        <v>1</v>
      </c>
      <c r="F3344" s="1" t="s">
        <v>2</v>
      </c>
      <c r="G3344" s="1" t="s">
        <v>3</v>
      </c>
      <c r="H3344" s="1" t="s">
        <v>9</v>
      </c>
      <c r="I3344" s="1"/>
      <c r="J3344" s="1"/>
      <c r="K3344" s="1"/>
      <c r="L3344" s="28">
        <v>359</v>
      </c>
      <c r="M3344" s="31">
        <v>25.4444607</v>
      </c>
      <c r="N3344" s="31">
        <v>4.0221280000000004</v>
      </c>
    </row>
    <row r="3345" spans="1:14" x14ac:dyDescent="0.25">
      <c r="A3345" s="1" t="s">
        <v>24266</v>
      </c>
      <c r="B3345" s="1">
        <v>1013593</v>
      </c>
      <c r="C3345" s="1">
        <v>2022</v>
      </c>
      <c r="D3345" s="1" t="s">
        <v>0</v>
      </c>
      <c r="E3345" s="1" t="s">
        <v>1</v>
      </c>
      <c r="F3345" s="1" t="s">
        <v>2</v>
      </c>
      <c r="G3345" s="1" t="s">
        <v>3</v>
      </c>
      <c r="H3345" s="1" t="s">
        <v>10</v>
      </c>
      <c r="I3345" s="1"/>
      <c r="J3345" s="1"/>
      <c r="K3345" s="1"/>
      <c r="L3345" s="28">
        <v>0</v>
      </c>
      <c r="M3345" s="31">
        <v>0</v>
      </c>
      <c r="N3345" s="31">
        <v>0</v>
      </c>
    </row>
    <row r="3346" spans="1:14" x14ac:dyDescent="0.25">
      <c r="A3346" s="1" t="s">
        <v>24266</v>
      </c>
      <c r="B3346" s="1">
        <v>1013593</v>
      </c>
      <c r="C3346" s="1">
        <v>2022</v>
      </c>
      <c r="D3346" s="1" t="s">
        <v>0</v>
      </c>
      <c r="E3346" s="1" t="s">
        <v>1</v>
      </c>
      <c r="F3346" s="1" t="s">
        <v>2</v>
      </c>
      <c r="G3346" s="1" t="s">
        <v>3</v>
      </c>
      <c r="H3346" s="1" t="s">
        <v>5</v>
      </c>
      <c r="I3346" s="1"/>
      <c r="J3346" s="1"/>
      <c r="K3346" s="1"/>
      <c r="L3346" s="28">
        <v>0</v>
      </c>
      <c r="M3346" s="31">
        <v>0</v>
      </c>
      <c r="N3346" s="31">
        <v>0</v>
      </c>
    </row>
    <row r="3347" spans="1:14" x14ac:dyDescent="0.25">
      <c r="A3347" s="1" t="s">
        <v>24266</v>
      </c>
      <c r="B3347" s="1">
        <v>1013593</v>
      </c>
      <c r="C3347" s="1">
        <v>2022</v>
      </c>
      <c r="D3347" s="1" t="s">
        <v>0</v>
      </c>
      <c r="E3347" s="1" t="s">
        <v>1</v>
      </c>
      <c r="F3347" s="1" t="s">
        <v>2</v>
      </c>
      <c r="G3347" s="1" t="s">
        <v>3</v>
      </c>
      <c r="H3347" s="1" t="s">
        <v>4</v>
      </c>
      <c r="I3347" s="1"/>
      <c r="J3347" s="1"/>
      <c r="K3347" s="1"/>
      <c r="L3347" s="28">
        <v>0</v>
      </c>
      <c r="M3347" s="31">
        <v>0</v>
      </c>
      <c r="N3347" s="31">
        <v>0</v>
      </c>
    </row>
    <row r="3348" spans="1:14" x14ac:dyDescent="0.25">
      <c r="A3348" s="1" t="s">
        <v>24266</v>
      </c>
      <c r="B3348" s="1">
        <v>1013593</v>
      </c>
      <c r="C3348" s="1">
        <v>2022</v>
      </c>
      <c r="D3348" s="1" t="s">
        <v>0</v>
      </c>
      <c r="E3348" s="1" t="s">
        <v>1</v>
      </c>
      <c r="F3348" s="1" t="s">
        <v>2</v>
      </c>
      <c r="G3348" s="1" t="s">
        <v>3</v>
      </c>
      <c r="H3348" s="1" t="s">
        <v>7</v>
      </c>
      <c r="I3348" s="1"/>
      <c r="J3348" s="1"/>
      <c r="K3348" s="1"/>
      <c r="L3348" s="28">
        <v>33</v>
      </c>
      <c r="M3348" s="31">
        <v>15.4528794</v>
      </c>
      <c r="N3348" s="31">
        <v>2.7898280999999998</v>
      </c>
    </row>
    <row r="3349" spans="1:14" x14ac:dyDescent="0.25">
      <c r="A3349" s="1" t="s">
        <v>18</v>
      </c>
      <c r="B3349" s="1">
        <v>1013599</v>
      </c>
      <c r="C3349" s="1">
        <v>2022</v>
      </c>
      <c r="D3349" s="1" t="s">
        <v>0</v>
      </c>
      <c r="E3349" s="1" t="s">
        <v>1</v>
      </c>
      <c r="F3349" s="1" t="s">
        <v>12</v>
      </c>
      <c r="G3349" s="1" t="s">
        <v>3</v>
      </c>
      <c r="H3349" s="1" t="s">
        <v>4</v>
      </c>
      <c r="I3349" s="1"/>
      <c r="J3349" s="1"/>
      <c r="K3349" s="1"/>
      <c r="L3349" s="28">
        <v>12</v>
      </c>
      <c r="M3349" s="31">
        <v>6.2851185999999997</v>
      </c>
      <c r="N3349" s="31">
        <v>3.5767399999999998E-2</v>
      </c>
    </row>
    <row r="3350" spans="1:14" x14ac:dyDescent="0.25">
      <c r="A3350" s="1" t="s">
        <v>18</v>
      </c>
      <c r="B3350" s="1">
        <v>1013599</v>
      </c>
      <c r="C3350" s="1">
        <v>2022</v>
      </c>
      <c r="D3350" s="1" t="s">
        <v>0</v>
      </c>
      <c r="E3350" s="1" t="s">
        <v>1</v>
      </c>
      <c r="F3350" s="1" t="s">
        <v>12</v>
      </c>
      <c r="G3350" s="1" t="s">
        <v>3</v>
      </c>
      <c r="H3350" s="1" t="s">
        <v>7</v>
      </c>
      <c r="I3350" s="1"/>
      <c r="J3350" s="1"/>
      <c r="K3350" s="1"/>
      <c r="L3350" s="28">
        <v>36</v>
      </c>
      <c r="M3350" s="31">
        <v>15.043706999999999</v>
      </c>
      <c r="N3350" s="31">
        <v>8.5385799999999998E-2</v>
      </c>
    </row>
    <row r="3351" spans="1:14" x14ac:dyDescent="0.25">
      <c r="A3351" s="1" t="s">
        <v>18</v>
      </c>
      <c r="B3351" s="1">
        <v>1013599</v>
      </c>
      <c r="C3351" s="1">
        <v>2022</v>
      </c>
      <c r="D3351" s="1" t="s">
        <v>0</v>
      </c>
      <c r="E3351" s="1" t="s">
        <v>1</v>
      </c>
      <c r="F3351" s="1" t="s">
        <v>12</v>
      </c>
      <c r="G3351" s="1" t="s">
        <v>3</v>
      </c>
      <c r="H3351" s="1" t="s">
        <v>5</v>
      </c>
      <c r="I3351" s="1"/>
      <c r="J3351" s="1"/>
      <c r="K3351" s="1"/>
      <c r="L3351" s="28">
        <v>20</v>
      </c>
      <c r="M3351" s="31">
        <v>9.2139164000000005</v>
      </c>
      <c r="N3351" s="31">
        <v>5.2851000000000002E-2</v>
      </c>
    </row>
    <row r="3352" spans="1:14" x14ac:dyDescent="0.25">
      <c r="A3352" s="1" t="s">
        <v>18</v>
      </c>
      <c r="B3352" s="1">
        <v>1013599</v>
      </c>
      <c r="C3352" s="1">
        <v>2022</v>
      </c>
      <c r="D3352" s="1" t="s">
        <v>0</v>
      </c>
      <c r="E3352" s="1" t="s">
        <v>1</v>
      </c>
      <c r="F3352" s="1" t="s">
        <v>12</v>
      </c>
      <c r="G3352" s="1" t="s">
        <v>3</v>
      </c>
      <c r="H3352" s="1" t="s">
        <v>10</v>
      </c>
      <c r="I3352" s="1"/>
      <c r="J3352" s="1"/>
      <c r="K3352" s="1"/>
      <c r="L3352" s="28">
        <v>4</v>
      </c>
      <c r="M3352" s="31">
        <v>1.5315650000000001</v>
      </c>
      <c r="N3352" s="31">
        <v>8.7285999999999996E-3</v>
      </c>
    </row>
    <row r="3353" spans="1:14" x14ac:dyDescent="0.25">
      <c r="A3353" s="1" t="s">
        <v>798</v>
      </c>
      <c r="B3353" s="1">
        <v>1013604</v>
      </c>
      <c r="C3353" s="1">
        <v>2022</v>
      </c>
      <c r="D3353" s="1" t="s">
        <v>0</v>
      </c>
      <c r="E3353" s="1" t="s">
        <v>1</v>
      </c>
      <c r="F3353" s="1" t="s">
        <v>12</v>
      </c>
      <c r="G3353" s="1" t="s">
        <v>3</v>
      </c>
      <c r="H3353" s="1" t="s">
        <v>5</v>
      </c>
      <c r="I3353" s="1"/>
      <c r="J3353" s="1"/>
      <c r="K3353" s="1"/>
      <c r="L3353" s="28">
        <v>4</v>
      </c>
      <c r="M3353" s="31">
        <v>1.9858513</v>
      </c>
      <c r="N3353" s="31">
        <v>1.13074E-2</v>
      </c>
    </row>
    <row r="3354" spans="1:14" x14ac:dyDescent="0.25">
      <c r="A3354" s="1" t="s">
        <v>798</v>
      </c>
      <c r="B3354" s="1">
        <v>1013604</v>
      </c>
      <c r="C3354" s="1">
        <v>2022</v>
      </c>
      <c r="D3354" s="1" t="s">
        <v>0</v>
      </c>
      <c r="E3354" s="1" t="s">
        <v>1</v>
      </c>
      <c r="F3354" s="1" t="s">
        <v>12</v>
      </c>
      <c r="G3354" s="1" t="s">
        <v>3</v>
      </c>
      <c r="H3354" s="1" t="s">
        <v>7</v>
      </c>
      <c r="I3354" s="1"/>
      <c r="J3354" s="1"/>
      <c r="K3354" s="1"/>
      <c r="L3354" s="28">
        <v>12</v>
      </c>
      <c r="M3354" s="31">
        <v>11.842224699999999</v>
      </c>
      <c r="N3354" s="31">
        <v>6.8998799999999999E-2</v>
      </c>
    </row>
    <row r="3355" spans="1:14" x14ac:dyDescent="0.25">
      <c r="A3355" s="1" t="s">
        <v>854</v>
      </c>
      <c r="B3355" s="1">
        <v>1013609</v>
      </c>
      <c r="C3355" s="1">
        <v>2022</v>
      </c>
      <c r="D3355" s="1" t="s">
        <v>0</v>
      </c>
      <c r="E3355" s="1" t="s">
        <v>1</v>
      </c>
      <c r="F3355" s="1" t="s">
        <v>25</v>
      </c>
      <c r="G3355" s="1" t="s">
        <v>3</v>
      </c>
      <c r="H3355" s="1" t="s">
        <v>9</v>
      </c>
      <c r="I3355" s="1"/>
      <c r="J3355" s="1"/>
      <c r="K3355" s="1"/>
      <c r="L3355" s="28">
        <v>8</v>
      </c>
      <c r="M3355" s="31">
        <v>1.6662513999999999</v>
      </c>
      <c r="N3355" s="31">
        <v>3.035E-4</v>
      </c>
    </row>
    <row r="3356" spans="1:14" x14ac:dyDescent="0.25">
      <c r="A3356" s="1" t="s">
        <v>854</v>
      </c>
      <c r="B3356" s="1">
        <v>1013609</v>
      </c>
      <c r="C3356" s="1">
        <v>2022</v>
      </c>
      <c r="D3356" s="1" t="s">
        <v>0</v>
      </c>
      <c r="E3356" s="1" t="s">
        <v>1</v>
      </c>
      <c r="F3356" s="1" t="s">
        <v>25</v>
      </c>
      <c r="G3356" s="1" t="s">
        <v>3</v>
      </c>
      <c r="H3356" s="1" t="s">
        <v>8</v>
      </c>
      <c r="I3356" s="1"/>
      <c r="J3356" s="1"/>
      <c r="K3356" s="1"/>
      <c r="L3356" s="28">
        <v>24</v>
      </c>
      <c r="M3356" s="31">
        <v>0.64828699999999995</v>
      </c>
      <c r="N3356" s="31">
        <v>1.181E-4</v>
      </c>
    </row>
    <row r="3357" spans="1:14" x14ac:dyDescent="0.25">
      <c r="A3357" s="1" t="s">
        <v>145</v>
      </c>
      <c r="B3357" s="1">
        <v>1013612</v>
      </c>
      <c r="C3357" s="1">
        <v>2022</v>
      </c>
      <c r="D3357" s="1" t="s">
        <v>0</v>
      </c>
      <c r="E3357" s="1" t="s">
        <v>1</v>
      </c>
      <c r="F3357" s="1" t="s">
        <v>2</v>
      </c>
      <c r="G3357" s="1" t="s">
        <v>3</v>
      </c>
      <c r="H3357" s="1" t="s">
        <v>10</v>
      </c>
      <c r="I3357" s="1"/>
      <c r="J3357" s="1"/>
      <c r="K3357" s="1"/>
      <c r="L3357" s="28">
        <v>0</v>
      </c>
      <c r="M3357" s="31">
        <v>0</v>
      </c>
      <c r="N3357" s="31">
        <v>0</v>
      </c>
    </row>
    <row r="3358" spans="1:14" x14ac:dyDescent="0.25">
      <c r="A3358" s="1" t="s">
        <v>145</v>
      </c>
      <c r="B3358" s="1">
        <v>1013612</v>
      </c>
      <c r="C3358" s="1">
        <v>2022</v>
      </c>
      <c r="D3358" s="1" t="s">
        <v>0</v>
      </c>
      <c r="E3358" s="1" t="s">
        <v>1</v>
      </c>
      <c r="F3358" s="1" t="s">
        <v>2</v>
      </c>
      <c r="G3358" s="1" t="s">
        <v>3</v>
      </c>
      <c r="H3358" s="1" t="s">
        <v>7</v>
      </c>
      <c r="I3358" s="1"/>
      <c r="J3358" s="1"/>
      <c r="K3358" s="1"/>
      <c r="L3358" s="28">
        <v>35</v>
      </c>
      <c r="M3358" s="31">
        <v>1.7455282999999999</v>
      </c>
      <c r="N3358" s="31">
        <v>2.1390900000000001E-2</v>
      </c>
    </row>
    <row r="3359" spans="1:14" x14ac:dyDescent="0.25">
      <c r="A3359" s="1" t="s">
        <v>145</v>
      </c>
      <c r="B3359" s="1">
        <v>1013612</v>
      </c>
      <c r="C3359" s="1">
        <v>2022</v>
      </c>
      <c r="D3359" s="1" t="s">
        <v>0</v>
      </c>
      <c r="E3359" s="1" t="s">
        <v>1</v>
      </c>
      <c r="F3359" s="1" t="s">
        <v>2</v>
      </c>
      <c r="G3359" s="1" t="s">
        <v>3</v>
      </c>
      <c r="H3359" s="1" t="s">
        <v>5</v>
      </c>
      <c r="I3359" s="1"/>
      <c r="J3359" s="1"/>
      <c r="K3359" s="1"/>
      <c r="L3359" s="28">
        <v>0</v>
      </c>
      <c r="M3359" s="31">
        <v>0</v>
      </c>
      <c r="N3359" s="31">
        <v>0</v>
      </c>
    </row>
    <row r="3360" spans="1:14" x14ac:dyDescent="0.25">
      <c r="A3360" s="1" t="s">
        <v>145</v>
      </c>
      <c r="B3360" s="1">
        <v>1013612</v>
      </c>
      <c r="C3360" s="1">
        <v>2022</v>
      </c>
      <c r="D3360" s="1" t="s">
        <v>0</v>
      </c>
      <c r="E3360" s="1" t="s">
        <v>1</v>
      </c>
      <c r="F3360" s="1" t="s">
        <v>2</v>
      </c>
      <c r="G3360" s="1" t="s">
        <v>3</v>
      </c>
      <c r="H3360" s="1" t="s">
        <v>6</v>
      </c>
      <c r="I3360" s="1"/>
      <c r="J3360" s="1"/>
      <c r="K3360" s="1"/>
      <c r="L3360" s="28">
        <v>0</v>
      </c>
      <c r="M3360" s="31">
        <v>0</v>
      </c>
      <c r="N3360" s="31">
        <v>0</v>
      </c>
    </row>
    <row r="3361" spans="1:14" x14ac:dyDescent="0.25">
      <c r="A3361" s="1" t="s">
        <v>145</v>
      </c>
      <c r="B3361" s="1">
        <v>1013612</v>
      </c>
      <c r="C3361" s="1">
        <v>2022</v>
      </c>
      <c r="D3361" s="1" t="s">
        <v>0</v>
      </c>
      <c r="E3361" s="1" t="s">
        <v>1</v>
      </c>
      <c r="F3361" s="1" t="s">
        <v>2</v>
      </c>
      <c r="G3361" s="1" t="s">
        <v>3</v>
      </c>
      <c r="H3361" s="1" t="s">
        <v>8</v>
      </c>
      <c r="I3361" s="1"/>
      <c r="J3361" s="1"/>
      <c r="K3361" s="1"/>
      <c r="L3361" s="28">
        <v>0</v>
      </c>
      <c r="M3361" s="31">
        <v>0</v>
      </c>
      <c r="N3361" s="31">
        <v>0</v>
      </c>
    </row>
    <row r="3362" spans="1:14" x14ac:dyDescent="0.25">
      <c r="A3362" s="1" t="s">
        <v>145</v>
      </c>
      <c r="B3362" s="1">
        <v>1013612</v>
      </c>
      <c r="C3362" s="1">
        <v>2022</v>
      </c>
      <c r="D3362" s="1" t="s">
        <v>0</v>
      </c>
      <c r="E3362" s="1" t="s">
        <v>1</v>
      </c>
      <c r="F3362" s="1" t="s">
        <v>2</v>
      </c>
      <c r="G3362" s="1" t="s">
        <v>3</v>
      </c>
      <c r="H3362" s="1" t="s">
        <v>4</v>
      </c>
      <c r="I3362" s="1"/>
      <c r="J3362" s="1"/>
      <c r="K3362" s="1"/>
      <c r="L3362" s="28">
        <v>236</v>
      </c>
      <c r="M3362" s="31">
        <v>2.4701184999999999</v>
      </c>
      <c r="N3362" s="31">
        <v>3.0270499999999999E-2</v>
      </c>
    </row>
    <row r="3363" spans="1:14" x14ac:dyDescent="0.25">
      <c r="A3363" s="1" t="s">
        <v>145</v>
      </c>
      <c r="B3363" s="1">
        <v>1013612</v>
      </c>
      <c r="C3363" s="1">
        <v>2022</v>
      </c>
      <c r="D3363" s="1" t="s">
        <v>0</v>
      </c>
      <c r="E3363" s="1" t="s">
        <v>1</v>
      </c>
      <c r="F3363" s="1" t="s">
        <v>2</v>
      </c>
      <c r="G3363" s="1" t="s">
        <v>3</v>
      </c>
      <c r="H3363" s="1" t="s">
        <v>9</v>
      </c>
      <c r="I3363" s="1"/>
      <c r="J3363" s="1"/>
      <c r="K3363" s="1"/>
      <c r="L3363" s="28">
        <v>0</v>
      </c>
      <c r="M3363" s="31">
        <v>0</v>
      </c>
      <c r="N3363" s="31">
        <v>0</v>
      </c>
    </row>
    <row r="3364" spans="1:14" x14ac:dyDescent="0.25">
      <c r="A3364" s="1" t="s">
        <v>836</v>
      </c>
      <c r="B3364" s="1">
        <v>1013638</v>
      </c>
      <c r="C3364" s="1">
        <v>2022</v>
      </c>
      <c r="D3364" s="1" t="s">
        <v>0</v>
      </c>
      <c r="E3364" s="1" t="s">
        <v>1</v>
      </c>
      <c r="F3364" s="1" t="s">
        <v>2</v>
      </c>
      <c r="G3364" s="1" t="s">
        <v>3</v>
      </c>
      <c r="H3364" s="1" t="s">
        <v>5</v>
      </c>
      <c r="I3364" s="1"/>
      <c r="J3364" s="1"/>
      <c r="K3364" s="1"/>
      <c r="L3364" s="28">
        <v>0</v>
      </c>
      <c r="M3364" s="31">
        <v>0</v>
      </c>
      <c r="N3364" s="31">
        <v>0</v>
      </c>
    </row>
    <row r="3365" spans="1:14" x14ac:dyDescent="0.25">
      <c r="A3365" s="1" t="s">
        <v>836</v>
      </c>
      <c r="B3365" s="1">
        <v>1013638</v>
      </c>
      <c r="C3365" s="1">
        <v>2022</v>
      </c>
      <c r="D3365" s="1" t="s">
        <v>0</v>
      </c>
      <c r="E3365" s="1" t="s">
        <v>1</v>
      </c>
      <c r="F3365" s="1" t="s">
        <v>2</v>
      </c>
      <c r="G3365" s="1" t="s">
        <v>3</v>
      </c>
      <c r="H3365" s="1" t="s">
        <v>10</v>
      </c>
      <c r="I3365" s="1"/>
      <c r="J3365" s="1"/>
      <c r="K3365" s="1"/>
      <c r="L3365" s="28">
        <v>0</v>
      </c>
      <c r="M3365" s="31">
        <v>0</v>
      </c>
      <c r="N3365" s="31">
        <v>0</v>
      </c>
    </row>
    <row r="3366" spans="1:14" x14ac:dyDescent="0.25">
      <c r="A3366" s="1" t="s">
        <v>836</v>
      </c>
      <c r="B3366" s="1">
        <v>1013638</v>
      </c>
      <c r="C3366" s="1">
        <v>2022</v>
      </c>
      <c r="D3366" s="1" t="s">
        <v>0</v>
      </c>
      <c r="E3366" s="1" t="s">
        <v>1</v>
      </c>
      <c r="F3366" s="1" t="s">
        <v>2</v>
      </c>
      <c r="G3366" s="1" t="s">
        <v>3</v>
      </c>
      <c r="H3366" s="1" t="s">
        <v>7</v>
      </c>
      <c r="I3366" s="1"/>
      <c r="J3366" s="1"/>
      <c r="K3366" s="1"/>
      <c r="L3366" s="28">
        <v>90</v>
      </c>
      <c r="M3366" s="31">
        <v>24.624794099999999</v>
      </c>
      <c r="N3366" s="31">
        <v>0.58504540000000005</v>
      </c>
    </row>
    <row r="3367" spans="1:14" x14ac:dyDescent="0.25">
      <c r="A3367" s="1" t="s">
        <v>836</v>
      </c>
      <c r="B3367" s="1">
        <v>1013638</v>
      </c>
      <c r="C3367" s="1">
        <v>2022</v>
      </c>
      <c r="D3367" s="1" t="s">
        <v>0</v>
      </c>
      <c r="E3367" s="1" t="s">
        <v>1</v>
      </c>
      <c r="F3367" s="1" t="s">
        <v>2</v>
      </c>
      <c r="G3367" s="1" t="s">
        <v>3</v>
      </c>
      <c r="H3367" s="1" t="s">
        <v>8</v>
      </c>
      <c r="I3367" s="1"/>
      <c r="J3367" s="1"/>
      <c r="K3367" s="1"/>
      <c r="L3367" s="28">
        <v>0</v>
      </c>
      <c r="M3367" s="31">
        <v>0</v>
      </c>
      <c r="N3367" s="31">
        <v>0</v>
      </c>
    </row>
    <row r="3368" spans="1:14" x14ac:dyDescent="0.25">
      <c r="A3368" s="1" t="s">
        <v>836</v>
      </c>
      <c r="B3368" s="1">
        <v>1013638</v>
      </c>
      <c r="C3368" s="1">
        <v>2022</v>
      </c>
      <c r="D3368" s="1" t="s">
        <v>0</v>
      </c>
      <c r="E3368" s="1" t="s">
        <v>1</v>
      </c>
      <c r="F3368" s="1" t="s">
        <v>2</v>
      </c>
      <c r="G3368" s="1" t="s">
        <v>3</v>
      </c>
      <c r="H3368" s="1" t="s">
        <v>6</v>
      </c>
      <c r="I3368" s="1"/>
      <c r="J3368" s="1"/>
      <c r="K3368" s="1"/>
      <c r="L3368" s="28">
        <v>0</v>
      </c>
      <c r="M3368" s="31">
        <v>0</v>
      </c>
      <c r="N3368" s="31">
        <v>0</v>
      </c>
    </row>
    <row r="3369" spans="1:14" x14ac:dyDescent="0.25">
      <c r="A3369" s="1" t="s">
        <v>836</v>
      </c>
      <c r="B3369" s="1">
        <v>1013638</v>
      </c>
      <c r="C3369" s="1">
        <v>2022</v>
      </c>
      <c r="D3369" s="1" t="s">
        <v>0</v>
      </c>
      <c r="E3369" s="1" t="s">
        <v>1</v>
      </c>
      <c r="F3369" s="1" t="s">
        <v>2</v>
      </c>
      <c r="G3369" s="1" t="s">
        <v>3</v>
      </c>
      <c r="H3369" s="1" t="s">
        <v>4</v>
      </c>
      <c r="I3369" s="1"/>
      <c r="J3369" s="1"/>
      <c r="K3369" s="1"/>
      <c r="L3369" s="28">
        <v>0</v>
      </c>
      <c r="M3369" s="31">
        <v>0</v>
      </c>
      <c r="N3369" s="31">
        <v>0</v>
      </c>
    </row>
    <row r="3370" spans="1:14" x14ac:dyDescent="0.25">
      <c r="A3370" s="1" t="s">
        <v>836</v>
      </c>
      <c r="B3370" s="1">
        <v>1013638</v>
      </c>
      <c r="C3370" s="1">
        <v>2022</v>
      </c>
      <c r="D3370" s="1" t="s">
        <v>0</v>
      </c>
      <c r="E3370" s="1" t="s">
        <v>1</v>
      </c>
      <c r="F3370" s="1" t="s">
        <v>2</v>
      </c>
      <c r="G3370" s="1" t="s">
        <v>3</v>
      </c>
      <c r="H3370" s="1" t="s">
        <v>9</v>
      </c>
      <c r="I3370" s="1"/>
      <c r="J3370" s="1"/>
      <c r="K3370" s="1"/>
      <c r="L3370" s="28">
        <v>1679</v>
      </c>
      <c r="M3370" s="31">
        <v>212.78067469999999</v>
      </c>
      <c r="N3370" s="31">
        <v>5.5157257</v>
      </c>
    </row>
    <row r="3371" spans="1:14" x14ac:dyDescent="0.25">
      <c r="A3371" s="1" t="s">
        <v>569</v>
      </c>
      <c r="B3371" s="1">
        <v>1013641</v>
      </c>
      <c r="C3371" s="1">
        <v>2022</v>
      </c>
      <c r="D3371" s="1" t="s">
        <v>0</v>
      </c>
      <c r="E3371" s="1" t="s">
        <v>1</v>
      </c>
      <c r="F3371" s="1" t="s">
        <v>12</v>
      </c>
      <c r="G3371" s="1" t="s">
        <v>3</v>
      </c>
      <c r="H3371" s="1" t="s">
        <v>5</v>
      </c>
      <c r="I3371" s="1"/>
      <c r="J3371" s="1"/>
      <c r="K3371" s="1"/>
      <c r="L3371" s="28">
        <v>2</v>
      </c>
      <c r="M3371" s="31">
        <v>2.59</v>
      </c>
      <c r="N3371" s="31">
        <v>0</v>
      </c>
    </row>
    <row r="3372" spans="1:14" x14ac:dyDescent="0.25">
      <c r="A3372" s="1" t="s">
        <v>569</v>
      </c>
      <c r="B3372" s="1">
        <v>1013641</v>
      </c>
      <c r="C3372" s="1">
        <v>2022</v>
      </c>
      <c r="D3372" s="1" t="s">
        <v>0</v>
      </c>
      <c r="E3372" s="1" t="s">
        <v>1</v>
      </c>
      <c r="F3372" s="1" t="s">
        <v>12</v>
      </c>
      <c r="G3372" s="1" t="s">
        <v>3</v>
      </c>
      <c r="H3372" s="1" t="s">
        <v>7</v>
      </c>
      <c r="I3372" s="1"/>
      <c r="J3372" s="1"/>
      <c r="K3372" s="1"/>
      <c r="L3372" s="28">
        <v>3</v>
      </c>
      <c r="M3372" s="31">
        <v>5.49</v>
      </c>
      <c r="N3372" s="31">
        <v>0.01</v>
      </c>
    </row>
    <row r="3373" spans="1:14" x14ac:dyDescent="0.25">
      <c r="A3373" s="1" t="s">
        <v>591</v>
      </c>
      <c r="B3373" s="1">
        <v>1013647</v>
      </c>
      <c r="C3373" s="1">
        <v>2022</v>
      </c>
      <c r="D3373" s="1" t="s">
        <v>0</v>
      </c>
      <c r="E3373" s="1" t="s">
        <v>1</v>
      </c>
      <c r="F3373" s="1" t="s">
        <v>25</v>
      </c>
      <c r="G3373" s="1" t="s">
        <v>3</v>
      </c>
      <c r="H3373" s="1" t="s">
        <v>7</v>
      </c>
      <c r="I3373" s="1"/>
      <c r="J3373" s="1"/>
      <c r="K3373" s="1"/>
      <c r="L3373" s="28">
        <v>19</v>
      </c>
      <c r="M3373" s="31">
        <v>1.4619039</v>
      </c>
      <c r="N3373" s="31">
        <v>3.5179999999999999E-4</v>
      </c>
    </row>
    <row r="3374" spans="1:14" x14ac:dyDescent="0.25">
      <c r="A3374" s="1" t="s">
        <v>177</v>
      </c>
      <c r="B3374" s="1">
        <v>1013660</v>
      </c>
      <c r="C3374" s="1">
        <v>2022</v>
      </c>
      <c r="D3374" s="1" t="s">
        <v>0</v>
      </c>
      <c r="E3374" s="1" t="s">
        <v>1</v>
      </c>
      <c r="F3374" s="1" t="s">
        <v>12</v>
      </c>
      <c r="G3374" s="1" t="s">
        <v>3</v>
      </c>
      <c r="H3374" s="1" t="s">
        <v>5</v>
      </c>
      <c r="I3374" s="1"/>
      <c r="J3374" s="1"/>
      <c r="K3374" s="1"/>
      <c r="L3374" s="28">
        <v>2</v>
      </c>
      <c r="M3374" s="31">
        <v>282.23</v>
      </c>
      <c r="N3374" s="31">
        <v>8.1</v>
      </c>
    </row>
    <row r="3375" spans="1:14" x14ac:dyDescent="0.25">
      <c r="A3375" s="1" t="s">
        <v>177</v>
      </c>
      <c r="B3375" s="1">
        <v>1013660</v>
      </c>
      <c r="C3375" s="1">
        <v>2022</v>
      </c>
      <c r="D3375" s="1" t="s">
        <v>0</v>
      </c>
      <c r="E3375" s="1" t="s">
        <v>1</v>
      </c>
      <c r="F3375" s="1" t="s">
        <v>12</v>
      </c>
      <c r="G3375" s="1" t="s">
        <v>3</v>
      </c>
      <c r="H3375" s="1" t="s">
        <v>9</v>
      </c>
      <c r="I3375" s="1"/>
      <c r="J3375" s="1"/>
      <c r="K3375" s="1"/>
      <c r="L3375" s="28">
        <v>0</v>
      </c>
      <c r="M3375" s="31">
        <v>0</v>
      </c>
      <c r="N3375" s="31">
        <v>0</v>
      </c>
    </row>
    <row r="3376" spans="1:14" x14ac:dyDescent="0.25">
      <c r="A3376" s="1" t="s">
        <v>177</v>
      </c>
      <c r="B3376" s="1">
        <v>1013660</v>
      </c>
      <c r="C3376" s="1">
        <v>2022</v>
      </c>
      <c r="D3376" s="1" t="s">
        <v>0</v>
      </c>
      <c r="E3376" s="1" t="s">
        <v>1</v>
      </c>
      <c r="F3376" s="1" t="s">
        <v>12</v>
      </c>
      <c r="G3376" s="1" t="s">
        <v>3</v>
      </c>
      <c r="H3376" s="1" t="s">
        <v>4</v>
      </c>
      <c r="I3376" s="1"/>
      <c r="J3376" s="1"/>
      <c r="K3376" s="1"/>
      <c r="L3376" s="28">
        <v>0</v>
      </c>
      <c r="M3376" s="31">
        <v>0</v>
      </c>
      <c r="N3376" s="31">
        <v>0</v>
      </c>
    </row>
    <row r="3377" spans="1:14" x14ac:dyDescent="0.25">
      <c r="A3377" s="1" t="s">
        <v>177</v>
      </c>
      <c r="B3377" s="1">
        <v>1013660</v>
      </c>
      <c r="C3377" s="1">
        <v>2022</v>
      </c>
      <c r="D3377" s="1" t="s">
        <v>0</v>
      </c>
      <c r="E3377" s="1" t="s">
        <v>1</v>
      </c>
      <c r="F3377" s="1" t="s">
        <v>12</v>
      </c>
      <c r="G3377" s="1" t="s">
        <v>3</v>
      </c>
      <c r="H3377" s="1" t="s">
        <v>6</v>
      </c>
      <c r="I3377" s="1"/>
      <c r="J3377" s="1"/>
      <c r="K3377" s="1"/>
      <c r="L3377" s="28">
        <v>0</v>
      </c>
      <c r="M3377" s="31">
        <v>0</v>
      </c>
      <c r="N3377" s="31">
        <v>0</v>
      </c>
    </row>
    <row r="3378" spans="1:14" x14ac:dyDescent="0.25">
      <c r="A3378" s="1" t="s">
        <v>177</v>
      </c>
      <c r="B3378" s="1">
        <v>1013660</v>
      </c>
      <c r="C3378" s="1">
        <v>2022</v>
      </c>
      <c r="D3378" s="1" t="s">
        <v>0</v>
      </c>
      <c r="E3378" s="1" t="s">
        <v>1</v>
      </c>
      <c r="F3378" s="1" t="s">
        <v>12</v>
      </c>
      <c r="G3378" s="1" t="s">
        <v>3</v>
      </c>
      <c r="H3378" s="1" t="s">
        <v>10</v>
      </c>
      <c r="I3378" s="1"/>
      <c r="J3378" s="1"/>
      <c r="K3378" s="1"/>
      <c r="L3378" s="28">
        <v>0</v>
      </c>
      <c r="M3378" s="31">
        <v>0</v>
      </c>
      <c r="N3378" s="31">
        <v>0</v>
      </c>
    </row>
    <row r="3379" spans="1:14" x14ac:dyDescent="0.25">
      <c r="A3379" s="1" t="s">
        <v>177</v>
      </c>
      <c r="B3379" s="1">
        <v>1013660</v>
      </c>
      <c r="C3379" s="1">
        <v>2022</v>
      </c>
      <c r="D3379" s="1" t="s">
        <v>0</v>
      </c>
      <c r="E3379" s="1" t="s">
        <v>1</v>
      </c>
      <c r="F3379" s="1" t="s">
        <v>12</v>
      </c>
      <c r="G3379" s="1" t="s">
        <v>3</v>
      </c>
      <c r="H3379" s="1" t="s">
        <v>8</v>
      </c>
      <c r="I3379" s="1"/>
      <c r="J3379" s="1"/>
      <c r="K3379" s="1"/>
      <c r="L3379" s="28">
        <v>0</v>
      </c>
      <c r="M3379" s="31">
        <v>0</v>
      </c>
      <c r="N3379" s="31">
        <v>0</v>
      </c>
    </row>
    <row r="3380" spans="1:14" x14ac:dyDescent="0.25">
      <c r="A3380" s="1" t="s">
        <v>177</v>
      </c>
      <c r="B3380" s="1">
        <v>1013660</v>
      </c>
      <c r="C3380" s="1">
        <v>2022</v>
      </c>
      <c r="D3380" s="1" t="s">
        <v>0</v>
      </c>
      <c r="E3380" s="1" t="s">
        <v>1</v>
      </c>
      <c r="F3380" s="1" t="s">
        <v>12</v>
      </c>
      <c r="G3380" s="1" t="s">
        <v>3</v>
      </c>
      <c r="H3380" s="1" t="s">
        <v>7</v>
      </c>
      <c r="I3380" s="1"/>
      <c r="J3380" s="1"/>
      <c r="K3380" s="1"/>
      <c r="L3380" s="28">
        <v>23</v>
      </c>
      <c r="M3380" s="31">
        <v>13.28</v>
      </c>
      <c r="N3380" s="31">
        <v>0.4</v>
      </c>
    </row>
    <row r="3381" spans="1:14" x14ac:dyDescent="0.25">
      <c r="A3381" s="1" t="s">
        <v>173</v>
      </c>
      <c r="B3381" s="1">
        <v>1013662</v>
      </c>
      <c r="C3381" s="1">
        <v>2022</v>
      </c>
      <c r="D3381" s="1" t="s">
        <v>0</v>
      </c>
      <c r="E3381" s="1" t="s">
        <v>1</v>
      </c>
      <c r="F3381" s="1" t="s">
        <v>25</v>
      </c>
      <c r="G3381" s="1" t="s">
        <v>3</v>
      </c>
      <c r="H3381" s="1" t="s">
        <v>4</v>
      </c>
      <c r="I3381" s="1"/>
      <c r="J3381" s="1"/>
      <c r="K3381" s="1"/>
      <c r="L3381" s="28">
        <v>3</v>
      </c>
      <c r="M3381" s="31">
        <v>1.2515935</v>
      </c>
      <c r="N3381" s="31">
        <v>1.16466E-2</v>
      </c>
    </row>
    <row r="3382" spans="1:14" x14ac:dyDescent="0.25">
      <c r="A3382" s="1" t="s">
        <v>173</v>
      </c>
      <c r="B3382" s="1">
        <v>1013662</v>
      </c>
      <c r="C3382" s="1">
        <v>2022</v>
      </c>
      <c r="D3382" s="1" t="s">
        <v>0</v>
      </c>
      <c r="E3382" s="1" t="s">
        <v>1</v>
      </c>
      <c r="F3382" s="1" t="s">
        <v>25</v>
      </c>
      <c r="G3382" s="1" t="s">
        <v>3</v>
      </c>
      <c r="H3382" s="1" t="s">
        <v>9</v>
      </c>
      <c r="I3382" s="1"/>
      <c r="J3382" s="1"/>
      <c r="K3382" s="1"/>
      <c r="L3382" s="28">
        <v>365</v>
      </c>
      <c r="M3382" s="31">
        <v>2.0061422000000002</v>
      </c>
      <c r="N3382" s="31">
        <v>1.8667900000000001E-2</v>
      </c>
    </row>
    <row r="3383" spans="1:14" x14ac:dyDescent="0.25">
      <c r="A3383" s="1" t="s">
        <v>173</v>
      </c>
      <c r="B3383" s="1">
        <v>1013662</v>
      </c>
      <c r="C3383" s="1">
        <v>2022</v>
      </c>
      <c r="D3383" s="1" t="s">
        <v>0</v>
      </c>
      <c r="E3383" s="1" t="s">
        <v>1</v>
      </c>
      <c r="F3383" s="1" t="s">
        <v>25</v>
      </c>
      <c r="G3383" s="1" t="s">
        <v>3</v>
      </c>
      <c r="H3383" s="1" t="s">
        <v>7</v>
      </c>
      <c r="I3383" s="1"/>
      <c r="J3383" s="1"/>
      <c r="K3383" s="1"/>
      <c r="L3383" s="28">
        <v>9</v>
      </c>
      <c r="M3383" s="31">
        <v>0.2176814</v>
      </c>
      <c r="N3383" s="31">
        <v>2.0255999999999998E-3</v>
      </c>
    </row>
    <row r="3384" spans="1:14" x14ac:dyDescent="0.25">
      <c r="A3384" s="1" t="s">
        <v>840</v>
      </c>
      <c r="B3384" s="1">
        <v>1013665</v>
      </c>
      <c r="C3384" s="1">
        <v>2022</v>
      </c>
      <c r="D3384" s="1" t="s">
        <v>0</v>
      </c>
      <c r="E3384" s="1" t="s">
        <v>1</v>
      </c>
      <c r="F3384" s="1" t="s">
        <v>12</v>
      </c>
      <c r="G3384" s="1" t="s">
        <v>3</v>
      </c>
      <c r="H3384" s="1" t="s">
        <v>7</v>
      </c>
      <c r="I3384" s="1"/>
      <c r="J3384" s="1"/>
      <c r="K3384" s="1"/>
      <c r="L3384" s="28">
        <v>39</v>
      </c>
      <c r="M3384" s="31">
        <v>4.1206800000000001</v>
      </c>
      <c r="N3384" s="31">
        <v>0.11883000000000001</v>
      </c>
    </row>
    <row r="3385" spans="1:14" x14ac:dyDescent="0.25">
      <c r="A3385" s="1" t="s">
        <v>175</v>
      </c>
      <c r="B3385" s="1">
        <v>1013667</v>
      </c>
      <c r="C3385" s="1">
        <v>2022</v>
      </c>
      <c r="D3385" s="1" t="s">
        <v>0</v>
      </c>
      <c r="E3385" s="1" t="s">
        <v>1</v>
      </c>
      <c r="F3385" s="1" t="s">
        <v>12</v>
      </c>
      <c r="G3385" s="1" t="s">
        <v>3</v>
      </c>
      <c r="H3385" s="1" t="s">
        <v>5</v>
      </c>
      <c r="I3385" s="1"/>
      <c r="J3385" s="1"/>
      <c r="K3385" s="1"/>
      <c r="L3385" s="28">
        <v>0</v>
      </c>
      <c r="M3385" s="31">
        <v>0</v>
      </c>
      <c r="N3385" s="31">
        <v>0</v>
      </c>
    </row>
    <row r="3386" spans="1:14" x14ac:dyDescent="0.25">
      <c r="A3386" s="1" t="s">
        <v>175</v>
      </c>
      <c r="B3386" s="1">
        <v>1013667</v>
      </c>
      <c r="C3386" s="1">
        <v>2022</v>
      </c>
      <c r="D3386" s="1" t="s">
        <v>0</v>
      </c>
      <c r="E3386" s="1" t="s">
        <v>1</v>
      </c>
      <c r="F3386" s="1" t="s">
        <v>12</v>
      </c>
      <c r="G3386" s="1" t="s">
        <v>3</v>
      </c>
      <c r="H3386" s="1" t="s">
        <v>7</v>
      </c>
      <c r="I3386" s="1"/>
      <c r="J3386" s="1"/>
      <c r="K3386" s="1"/>
      <c r="L3386" s="28">
        <v>5</v>
      </c>
      <c r="M3386" s="31">
        <v>9.7100000000000009</v>
      </c>
      <c r="N3386" s="31">
        <v>0.3</v>
      </c>
    </row>
    <row r="3387" spans="1:14" x14ac:dyDescent="0.25">
      <c r="A3387" s="1" t="s">
        <v>175</v>
      </c>
      <c r="B3387" s="1">
        <v>1013667</v>
      </c>
      <c r="C3387" s="1">
        <v>2022</v>
      </c>
      <c r="D3387" s="1" t="s">
        <v>0</v>
      </c>
      <c r="E3387" s="1" t="s">
        <v>1</v>
      </c>
      <c r="F3387" s="1" t="s">
        <v>12</v>
      </c>
      <c r="G3387" s="1" t="s">
        <v>3</v>
      </c>
      <c r="H3387" s="1" t="s">
        <v>10</v>
      </c>
      <c r="I3387" s="1"/>
      <c r="J3387" s="1"/>
      <c r="K3387" s="1"/>
      <c r="L3387" s="28">
        <v>0</v>
      </c>
      <c r="M3387" s="31">
        <v>0</v>
      </c>
      <c r="N3387" s="31">
        <v>0</v>
      </c>
    </row>
    <row r="3388" spans="1:14" x14ac:dyDescent="0.25">
      <c r="A3388" s="1" t="s">
        <v>175</v>
      </c>
      <c r="B3388" s="1">
        <v>1013667</v>
      </c>
      <c r="C3388" s="1">
        <v>2022</v>
      </c>
      <c r="D3388" s="1" t="s">
        <v>0</v>
      </c>
      <c r="E3388" s="1" t="s">
        <v>1</v>
      </c>
      <c r="F3388" s="1" t="s">
        <v>12</v>
      </c>
      <c r="G3388" s="1" t="s">
        <v>3</v>
      </c>
      <c r="H3388" s="1" t="s">
        <v>6</v>
      </c>
      <c r="I3388" s="1"/>
      <c r="J3388" s="1"/>
      <c r="K3388" s="1"/>
      <c r="L3388" s="28">
        <v>0</v>
      </c>
      <c r="M3388" s="31">
        <v>0</v>
      </c>
      <c r="N3388" s="31">
        <v>0</v>
      </c>
    </row>
    <row r="3389" spans="1:14" x14ac:dyDescent="0.25">
      <c r="A3389" s="1" t="s">
        <v>175</v>
      </c>
      <c r="B3389" s="1">
        <v>1013667</v>
      </c>
      <c r="C3389" s="1">
        <v>2022</v>
      </c>
      <c r="D3389" s="1" t="s">
        <v>0</v>
      </c>
      <c r="E3389" s="1" t="s">
        <v>1</v>
      </c>
      <c r="F3389" s="1" t="s">
        <v>12</v>
      </c>
      <c r="G3389" s="1" t="s">
        <v>3</v>
      </c>
      <c r="H3389" s="1" t="s">
        <v>9</v>
      </c>
      <c r="I3389" s="1"/>
      <c r="J3389" s="1"/>
      <c r="K3389" s="1"/>
      <c r="L3389" s="28">
        <v>0</v>
      </c>
      <c r="M3389" s="31">
        <v>0</v>
      </c>
      <c r="N3389" s="31">
        <v>0</v>
      </c>
    </row>
    <row r="3390" spans="1:14" x14ac:dyDescent="0.25">
      <c r="A3390" s="1" t="s">
        <v>175</v>
      </c>
      <c r="B3390" s="1">
        <v>1013667</v>
      </c>
      <c r="C3390" s="1">
        <v>2022</v>
      </c>
      <c r="D3390" s="1" t="s">
        <v>0</v>
      </c>
      <c r="E3390" s="1" t="s">
        <v>1</v>
      </c>
      <c r="F3390" s="1" t="s">
        <v>12</v>
      </c>
      <c r="G3390" s="1" t="s">
        <v>3</v>
      </c>
      <c r="H3390" s="1" t="s">
        <v>8</v>
      </c>
      <c r="I3390" s="1"/>
      <c r="J3390" s="1"/>
      <c r="K3390" s="1"/>
      <c r="L3390" s="28">
        <v>0</v>
      </c>
      <c r="M3390" s="31">
        <v>0</v>
      </c>
      <c r="N3390" s="31">
        <v>0</v>
      </c>
    </row>
    <row r="3391" spans="1:14" x14ac:dyDescent="0.25">
      <c r="A3391" s="1" t="s">
        <v>175</v>
      </c>
      <c r="B3391" s="1">
        <v>1013667</v>
      </c>
      <c r="C3391" s="1">
        <v>2022</v>
      </c>
      <c r="D3391" s="1" t="s">
        <v>0</v>
      </c>
      <c r="E3391" s="1" t="s">
        <v>1</v>
      </c>
      <c r="F3391" s="1" t="s">
        <v>12</v>
      </c>
      <c r="G3391" s="1" t="s">
        <v>3</v>
      </c>
      <c r="H3391" s="1" t="s">
        <v>4</v>
      </c>
      <c r="I3391" s="1"/>
      <c r="J3391" s="1"/>
      <c r="K3391" s="1"/>
      <c r="L3391" s="28">
        <v>0</v>
      </c>
      <c r="M3391" s="31">
        <v>0</v>
      </c>
      <c r="N3391" s="31">
        <v>0</v>
      </c>
    </row>
    <row r="3392" spans="1:14" x14ac:dyDescent="0.25">
      <c r="A3392" s="1" t="s">
        <v>176</v>
      </c>
      <c r="B3392" s="1">
        <v>1013668</v>
      </c>
      <c r="C3392" s="1">
        <v>2022</v>
      </c>
      <c r="D3392" s="1" t="s">
        <v>0</v>
      </c>
      <c r="E3392" s="1" t="s">
        <v>1</v>
      </c>
      <c r="F3392" s="1" t="s">
        <v>12</v>
      </c>
      <c r="G3392" s="1" t="s">
        <v>3</v>
      </c>
      <c r="H3392" s="1" t="s">
        <v>10</v>
      </c>
      <c r="I3392" s="1"/>
      <c r="J3392" s="1"/>
      <c r="K3392" s="1"/>
      <c r="L3392" s="28">
        <v>0</v>
      </c>
      <c r="M3392" s="31">
        <v>0</v>
      </c>
      <c r="N3392" s="31">
        <v>0</v>
      </c>
    </row>
    <row r="3393" spans="1:14" x14ac:dyDescent="0.25">
      <c r="A3393" s="1" t="s">
        <v>176</v>
      </c>
      <c r="B3393" s="1">
        <v>1013668</v>
      </c>
      <c r="C3393" s="1">
        <v>2022</v>
      </c>
      <c r="D3393" s="1" t="s">
        <v>0</v>
      </c>
      <c r="E3393" s="1" t="s">
        <v>1</v>
      </c>
      <c r="F3393" s="1" t="s">
        <v>12</v>
      </c>
      <c r="G3393" s="1" t="s">
        <v>3</v>
      </c>
      <c r="H3393" s="1" t="s">
        <v>5</v>
      </c>
      <c r="I3393" s="1"/>
      <c r="J3393" s="1"/>
      <c r="K3393" s="1"/>
      <c r="L3393" s="28">
        <v>7</v>
      </c>
      <c r="M3393" s="31">
        <v>9.84</v>
      </c>
      <c r="N3393" s="31">
        <v>0.3</v>
      </c>
    </row>
    <row r="3394" spans="1:14" x14ac:dyDescent="0.25">
      <c r="A3394" s="1" t="s">
        <v>176</v>
      </c>
      <c r="B3394" s="1">
        <v>1013668</v>
      </c>
      <c r="C3394" s="1">
        <v>2022</v>
      </c>
      <c r="D3394" s="1" t="s">
        <v>0</v>
      </c>
      <c r="E3394" s="1" t="s">
        <v>1</v>
      </c>
      <c r="F3394" s="1" t="s">
        <v>12</v>
      </c>
      <c r="G3394" s="1" t="s">
        <v>3</v>
      </c>
      <c r="H3394" s="1" t="s">
        <v>8</v>
      </c>
      <c r="I3394" s="1"/>
      <c r="J3394" s="1"/>
      <c r="K3394" s="1"/>
      <c r="L3394" s="28">
        <v>68</v>
      </c>
      <c r="M3394" s="31">
        <v>3.54</v>
      </c>
      <c r="N3394" s="31">
        <v>0.1</v>
      </c>
    </row>
    <row r="3395" spans="1:14" x14ac:dyDescent="0.25">
      <c r="A3395" s="1" t="s">
        <v>176</v>
      </c>
      <c r="B3395" s="1">
        <v>1013668</v>
      </c>
      <c r="C3395" s="1">
        <v>2022</v>
      </c>
      <c r="D3395" s="1" t="s">
        <v>0</v>
      </c>
      <c r="E3395" s="1" t="s">
        <v>1</v>
      </c>
      <c r="F3395" s="1" t="s">
        <v>12</v>
      </c>
      <c r="G3395" s="1" t="s">
        <v>3</v>
      </c>
      <c r="H3395" s="1" t="s">
        <v>6</v>
      </c>
      <c r="I3395" s="1"/>
      <c r="J3395" s="1"/>
      <c r="K3395" s="1"/>
      <c r="L3395" s="28">
        <v>0</v>
      </c>
      <c r="M3395" s="31">
        <v>0</v>
      </c>
      <c r="N3395" s="31">
        <v>0</v>
      </c>
    </row>
    <row r="3396" spans="1:14" x14ac:dyDescent="0.25">
      <c r="A3396" s="1" t="s">
        <v>176</v>
      </c>
      <c r="B3396" s="1">
        <v>1013668</v>
      </c>
      <c r="C3396" s="1">
        <v>2022</v>
      </c>
      <c r="D3396" s="1" t="s">
        <v>0</v>
      </c>
      <c r="E3396" s="1" t="s">
        <v>1</v>
      </c>
      <c r="F3396" s="1" t="s">
        <v>12</v>
      </c>
      <c r="G3396" s="1" t="s">
        <v>3</v>
      </c>
      <c r="H3396" s="1" t="s">
        <v>9</v>
      </c>
      <c r="I3396" s="1"/>
      <c r="J3396" s="1"/>
      <c r="K3396" s="1"/>
      <c r="L3396" s="28">
        <v>22</v>
      </c>
      <c r="M3396" s="31">
        <v>11.56</v>
      </c>
      <c r="N3396" s="31">
        <v>0.3</v>
      </c>
    </row>
    <row r="3397" spans="1:14" x14ac:dyDescent="0.25">
      <c r="A3397" s="1" t="s">
        <v>176</v>
      </c>
      <c r="B3397" s="1">
        <v>1013668</v>
      </c>
      <c r="C3397" s="1">
        <v>2022</v>
      </c>
      <c r="D3397" s="1" t="s">
        <v>0</v>
      </c>
      <c r="E3397" s="1" t="s">
        <v>1</v>
      </c>
      <c r="F3397" s="1" t="s">
        <v>12</v>
      </c>
      <c r="G3397" s="1" t="s">
        <v>3</v>
      </c>
      <c r="H3397" s="1" t="s">
        <v>7</v>
      </c>
      <c r="I3397" s="1"/>
      <c r="J3397" s="1"/>
      <c r="K3397" s="1"/>
      <c r="L3397" s="28">
        <v>156</v>
      </c>
      <c r="M3397" s="31">
        <v>9.3699999999999992</v>
      </c>
      <c r="N3397" s="31">
        <v>0.3</v>
      </c>
    </row>
    <row r="3398" spans="1:14" x14ac:dyDescent="0.25">
      <c r="A3398" s="1" t="s">
        <v>176</v>
      </c>
      <c r="B3398" s="1">
        <v>1013668</v>
      </c>
      <c r="C3398" s="1">
        <v>2022</v>
      </c>
      <c r="D3398" s="1" t="s">
        <v>0</v>
      </c>
      <c r="E3398" s="1" t="s">
        <v>1</v>
      </c>
      <c r="F3398" s="1" t="s">
        <v>12</v>
      </c>
      <c r="G3398" s="1" t="s">
        <v>3</v>
      </c>
      <c r="H3398" s="1" t="s">
        <v>4</v>
      </c>
      <c r="I3398" s="1"/>
      <c r="J3398" s="1"/>
      <c r="K3398" s="1"/>
      <c r="L3398" s="28">
        <v>1</v>
      </c>
      <c r="M3398" s="31">
        <v>0.24</v>
      </c>
      <c r="N3398" s="31">
        <v>0</v>
      </c>
    </row>
    <row r="3399" spans="1:14" x14ac:dyDescent="0.25">
      <c r="A3399" s="1" t="s">
        <v>24267</v>
      </c>
      <c r="B3399" s="1">
        <v>1013672</v>
      </c>
      <c r="C3399" s="1">
        <v>2022</v>
      </c>
      <c r="D3399" s="1" t="s">
        <v>0</v>
      </c>
      <c r="E3399" s="1" t="s">
        <v>1</v>
      </c>
      <c r="F3399" s="1" t="s">
        <v>12</v>
      </c>
      <c r="G3399" s="1" t="s">
        <v>3</v>
      </c>
      <c r="H3399" s="1" t="s">
        <v>5</v>
      </c>
      <c r="I3399" s="1"/>
      <c r="J3399" s="1"/>
      <c r="K3399" s="1"/>
      <c r="L3399" s="28">
        <v>1</v>
      </c>
      <c r="M3399" s="31">
        <v>0.38887680000000002</v>
      </c>
      <c r="N3399" s="31">
        <v>1.12143E-2</v>
      </c>
    </row>
    <row r="3400" spans="1:14" x14ac:dyDescent="0.25">
      <c r="A3400" s="1" t="s">
        <v>24267</v>
      </c>
      <c r="B3400" s="1">
        <v>1013672</v>
      </c>
      <c r="C3400" s="1">
        <v>2022</v>
      </c>
      <c r="D3400" s="1" t="s">
        <v>0</v>
      </c>
      <c r="E3400" s="1" t="s">
        <v>1</v>
      </c>
      <c r="F3400" s="1" t="s">
        <v>12</v>
      </c>
      <c r="G3400" s="1" t="s">
        <v>3</v>
      </c>
      <c r="H3400" s="1" t="s">
        <v>7</v>
      </c>
      <c r="I3400" s="1"/>
      <c r="J3400" s="1"/>
      <c r="K3400" s="1"/>
      <c r="L3400" s="28">
        <v>2</v>
      </c>
      <c r="M3400" s="31">
        <v>0.88956480000000004</v>
      </c>
      <c r="N3400" s="31">
        <v>2.5652999999999999E-2</v>
      </c>
    </row>
    <row r="3401" spans="1:14" x14ac:dyDescent="0.25">
      <c r="A3401" s="1" t="s">
        <v>24267</v>
      </c>
      <c r="B3401" s="1">
        <v>1013672</v>
      </c>
      <c r="C3401" s="1">
        <v>2022</v>
      </c>
      <c r="D3401" s="1" t="s">
        <v>0</v>
      </c>
      <c r="E3401" s="1" t="s">
        <v>1</v>
      </c>
      <c r="F3401" s="1" t="s">
        <v>12</v>
      </c>
      <c r="G3401" s="1" t="s">
        <v>3</v>
      </c>
      <c r="H3401" s="1" t="s">
        <v>10</v>
      </c>
      <c r="I3401" s="1"/>
      <c r="J3401" s="1"/>
      <c r="K3401" s="1"/>
      <c r="L3401" s="28">
        <v>1</v>
      </c>
      <c r="M3401" s="31">
        <v>0.51692159999999998</v>
      </c>
      <c r="N3401" s="31">
        <v>1.49068E-2</v>
      </c>
    </row>
    <row r="3402" spans="1:14" x14ac:dyDescent="0.25">
      <c r="A3402" s="1" t="s">
        <v>717</v>
      </c>
      <c r="B3402" s="1">
        <v>1013675</v>
      </c>
      <c r="C3402" s="1">
        <v>2022</v>
      </c>
      <c r="D3402" s="1" t="s">
        <v>0</v>
      </c>
      <c r="E3402" s="1" t="s">
        <v>1</v>
      </c>
      <c r="F3402" s="1" t="s">
        <v>2</v>
      </c>
      <c r="G3402" s="1" t="s">
        <v>3</v>
      </c>
      <c r="H3402" s="1" t="s">
        <v>7</v>
      </c>
      <c r="I3402" s="1"/>
      <c r="J3402" s="1"/>
      <c r="K3402" s="1"/>
      <c r="L3402" s="28">
        <v>51</v>
      </c>
      <c r="M3402" s="31">
        <v>12.3091399</v>
      </c>
      <c r="N3402" s="31">
        <v>1.5814451</v>
      </c>
    </row>
    <row r="3403" spans="1:14" x14ac:dyDescent="0.25">
      <c r="A3403" s="1" t="s">
        <v>717</v>
      </c>
      <c r="B3403" s="1">
        <v>1013675</v>
      </c>
      <c r="C3403" s="1">
        <v>2022</v>
      </c>
      <c r="D3403" s="1" t="s">
        <v>0</v>
      </c>
      <c r="E3403" s="1" t="s">
        <v>1</v>
      </c>
      <c r="F3403" s="1" t="s">
        <v>2</v>
      </c>
      <c r="G3403" s="1" t="s">
        <v>3</v>
      </c>
      <c r="H3403" s="1" t="s">
        <v>9</v>
      </c>
      <c r="I3403" s="1"/>
      <c r="J3403" s="1"/>
      <c r="K3403" s="1"/>
      <c r="L3403" s="28">
        <v>312</v>
      </c>
      <c r="M3403" s="31">
        <v>11.901338000000001</v>
      </c>
      <c r="N3403" s="31">
        <v>1.5290518</v>
      </c>
    </row>
    <row r="3404" spans="1:14" x14ac:dyDescent="0.25">
      <c r="A3404" s="1" t="s">
        <v>150</v>
      </c>
      <c r="B3404" s="1">
        <v>1013681</v>
      </c>
      <c r="C3404" s="1">
        <v>2022</v>
      </c>
      <c r="D3404" s="1" t="s">
        <v>0</v>
      </c>
      <c r="E3404" s="1" t="s">
        <v>1</v>
      </c>
      <c r="F3404" s="1" t="s">
        <v>12</v>
      </c>
      <c r="G3404" s="1" t="s">
        <v>3</v>
      </c>
      <c r="H3404" s="1" t="s">
        <v>7</v>
      </c>
      <c r="I3404" s="1"/>
      <c r="J3404" s="1"/>
      <c r="K3404" s="1"/>
      <c r="L3404" s="28">
        <v>48</v>
      </c>
      <c r="M3404" s="31">
        <v>5.9167179000000001</v>
      </c>
      <c r="N3404" s="31">
        <v>1.1606200000000001E-2</v>
      </c>
    </row>
    <row r="3405" spans="1:14" x14ac:dyDescent="0.25">
      <c r="A3405" s="1" t="s">
        <v>150</v>
      </c>
      <c r="B3405" s="1">
        <v>1013681</v>
      </c>
      <c r="C3405" s="1">
        <v>2022</v>
      </c>
      <c r="D3405" s="1" t="s">
        <v>0</v>
      </c>
      <c r="E3405" s="1" t="s">
        <v>1</v>
      </c>
      <c r="F3405" s="1" t="s">
        <v>12</v>
      </c>
      <c r="G3405" s="1" t="s">
        <v>3</v>
      </c>
      <c r="H3405" s="1" t="s">
        <v>10</v>
      </c>
      <c r="I3405" s="1"/>
      <c r="J3405" s="1"/>
      <c r="K3405" s="1"/>
      <c r="L3405" s="28">
        <v>1</v>
      </c>
      <c r="M3405" s="31">
        <v>0.39080039999999999</v>
      </c>
      <c r="N3405" s="31">
        <v>7.6659999999999999E-4</v>
      </c>
    </row>
    <row r="3406" spans="1:14" x14ac:dyDescent="0.25">
      <c r="A3406" s="1" t="s">
        <v>150</v>
      </c>
      <c r="B3406" s="1">
        <v>1013681</v>
      </c>
      <c r="C3406" s="1">
        <v>2022</v>
      </c>
      <c r="D3406" s="1" t="s">
        <v>0</v>
      </c>
      <c r="E3406" s="1" t="s">
        <v>1</v>
      </c>
      <c r="F3406" s="1" t="s">
        <v>12</v>
      </c>
      <c r="G3406" s="1" t="s">
        <v>3</v>
      </c>
      <c r="H3406" s="1" t="s">
        <v>4</v>
      </c>
      <c r="I3406" s="1"/>
      <c r="J3406" s="1"/>
      <c r="K3406" s="1"/>
      <c r="L3406" s="28">
        <v>5</v>
      </c>
      <c r="M3406" s="31">
        <v>9.3047699999999997E-2</v>
      </c>
      <c r="N3406" s="31">
        <v>1.8249999999999999E-4</v>
      </c>
    </row>
    <row r="3407" spans="1:14" x14ac:dyDescent="0.25">
      <c r="A3407" s="1" t="s">
        <v>150</v>
      </c>
      <c r="B3407" s="1">
        <v>1013681</v>
      </c>
      <c r="C3407" s="1">
        <v>2022</v>
      </c>
      <c r="D3407" s="1" t="s">
        <v>0</v>
      </c>
      <c r="E3407" s="1" t="s">
        <v>1</v>
      </c>
      <c r="F3407" s="1" t="s">
        <v>12</v>
      </c>
      <c r="G3407" s="1" t="s">
        <v>3</v>
      </c>
      <c r="H3407" s="1" t="s">
        <v>9</v>
      </c>
      <c r="I3407" s="1"/>
      <c r="J3407" s="1"/>
      <c r="K3407" s="1"/>
      <c r="L3407" s="28">
        <v>2</v>
      </c>
      <c r="M3407" s="31">
        <v>0.74810359999999998</v>
      </c>
      <c r="N3407" s="31">
        <v>1.4675000000000001E-3</v>
      </c>
    </row>
    <row r="3408" spans="1:14" x14ac:dyDescent="0.25">
      <c r="A3408" s="1" t="s">
        <v>373</v>
      </c>
      <c r="B3408" s="1">
        <v>1013685</v>
      </c>
      <c r="C3408" s="1">
        <v>2022</v>
      </c>
      <c r="D3408" s="1" t="s">
        <v>0</v>
      </c>
      <c r="E3408" s="1" t="s">
        <v>1</v>
      </c>
      <c r="F3408" s="1" t="s">
        <v>2</v>
      </c>
      <c r="G3408" s="1" t="s">
        <v>3</v>
      </c>
      <c r="H3408" s="1" t="s">
        <v>7</v>
      </c>
      <c r="I3408" s="1"/>
      <c r="J3408" s="1"/>
      <c r="K3408" s="1"/>
      <c r="L3408" s="28">
        <v>655</v>
      </c>
      <c r="M3408" s="31">
        <v>83.681045900000001</v>
      </c>
      <c r="N3408" s="31">
        <v>0.17909729999999999</v>
      </c>
    </row>
    <row r="3409" spans="1:14" x14ac:dyDescent="0.25">
      <c r="A3409" s="1" t="s">
        <v>373</v>
      </c>
      <c r="B3409" s="1">
        <v>1013685</v>
      </c>
      <c r="C3409" s="1">
        <v>2022</v>
      </c>
      <c r="D3409" s="1" t="s">
        <v>0</v>
      </c>
      <c r="E3409" s="1" t="s">
        <v>1</v>
      </c>
      <c r="F3409" s="1" t="s">
        <v>2</v>
      </c>
      <c r="G3409" s="1" t="s">
        <v>3</v>
      </c>
      <c r="H3409" s="1" t="s">
        <v>5</v>
      </c>
      <c r="I3409" s="1"/>
      <c r="J3409" s="1"/>
      <c r="K3409" s="1"/>
      <c r="L3409" s="28">
        <v>0</v>
      </c>
      <c r="M3409" s="31">
        <v>0</v>
      </c>
      <c r="N3409" s="31">
        <v>0</v>
      </c>
    </row>
    <row r="3410" spans="1:14" x14ac:dyDescent="0.25">
      <c r="A3410" s="1" t="s">
        <v>373</v>
      </c>
      <c r="B3410" s="1">
        <v>1013685</v>
      </c>
      <c r="C3410" s="1">
        <v>2022</v>
      </c>
      <c r="D3410" s="1" t="s">
        <v>0</v>
      </c>
      <c r="E3410" s="1" t="s">
        <v>1</v>
      </c>
      <c r="F3410" s="1" t="s">
        <v>2</v>
      </c>
      <c r="G3410" s="1" t="s">
        <v>3</v>
      </c>
      <c r="H3410" s="1" t="s">
        <v>8</v>
      </c>
      <c r="I3410" s="1"/>
      <c r="J3410" s="1"/>
      <c r="K3410" s="1"/>
      <c r="L3410" s="28">
        <v>10</v>
      </c>
      <c r="M3410" s="31">
        <v>1.8602574000000001</v>
      </c>
      <c r="N3410" s="31">
        <v>2.0929E-3</v>
      </c>
    </row>
    <row r="3411" spans="1:14" x14ac:dyDescent="0.25">
      <c r="A3411" s="1" t="s">
        <v>373</v>
      </c>
      <c r="B3411" s="1">
        <v>1013685</v>
      </c>
      <c r="C3411" s="1">
        <v>2022</v>
      </c>
      <c r="D3411" s="1" t="s">
        <v>0</v>
      </c>
      <c r="E3411" s="1" t="s">
        <v>1</v>
      </c>
      <c r="F3411" s="1" t="s">
        <v>2</v>
      </c>
      <c r="G3411" s="1" t="s">
        <v>3</v>
      </c>
      <c r="H3411" s="1" t="s">
        <v>4</v>
      </c>
      <c r="I3411" s="1"/>
      <c r="J3411" s="1"/>
      <c r="K3411" s="1"/>
      <c r="L3411" s="28">
        <v>11</v>
      </c>
      <c r="M3411" s="31">
        <v>2.0401444</v>
      </c>
      <c r="N3411" s="31">
        <v>1.8E-3</v>
      </c>
    </row>
    <row r="3412" spans="1:14" x14ac:dyDescent="0.25">
      <c r="A3412" s="1" t="s">
        <v>373</v>
      </c>
      <c r="B3412" s="1">
        <v>1013685</v>
      </c>
      <c r="C3412" s="1">
        <v>2022</v>
      </c>
      <c r="D3412" s="1" t="s">
        <v>0</v>
      </c>
      <c r="E3412" s="1" t="s">
        <v>1</v>
      </c>
      <c r="F3412" s="1" t="s">
        <v>2</v>
      </c>
      <c r="G3412" s="1" t="s">
        <v>3</v>
      </c>
      <c r="H3412" s="1" t="s">
        <v>10</v>
      </c>
      <c r="I3412" s="1"/>
      <c r="J3412" s="1"/>
      <c r="K3412" s="1"/>
      <c r="L3412" s="28">
        <v>8</v>
      </c>
      <c r="M3412" s="31">
        <v>19.997130500000001</v>
      </c>
      <c r="N3412" s="31">
        <v>2.38487E-2</v>
      </c>
    </row>
    <row r="3413" spans="1:14" x14ac:dyDescent="0.25">
      <c r="A3413" s="1" t="s">
        <v>373</v>
      </c>
      <c r="B3413" s="1">
        <v>1013685</v>
      </c>
      <c r="C3413" s="1">
        <v>2022</v>
      </c>
      <c r="D3413" s="1" t="s">
        <v>0</v>
      </c>
      <c r="E3413" s="1" t="s">
        <v>1</v>
      </c>
      <c r="F3413" s="1" t="s">
        <v>2</v>
      </c>
      <c r="G3413" s="1" t="s">
        <v>3</v>
      </c>
      <c r="H3413" s="1" t="s">
        <v>9</v>
      </c>
      <c r="I3413" s="1"/>
      <c r="J3413" s="1"/>
      <c r="K3413" s="1"/>
      <c r="L3413" s="28">
        <v>0</v>
      </c>
      <c r="M3413" s="31">
        <v>0</v>
      </c>
      <c r="N3413" s="31">
        <v>0</v>
      </c>
    </row>
    <row r="3414" spans="1:14" x14ac:dyDescent="0.25">
      <c r="A3414" s="1" t="s">
        <v>373</v>
      </c>
      <c r="B3414" s="1">
        <v>1013685</v>
      </c>
      <c r="C3414" s="1">
        <v>2022</v>
      </c>
      <c r="D3414" s="1" t="s">
        <v>0</v>
      </c>
      <c r="E3414" s="1" t="s">
        <v>1</v>
      </c>
      <c r="F3414" s="1" t="s">
        <v>2</v>
      </c>
      <c r="G3414" s="1" t="s">
        <v>3</v>
      </c>
      <c r="H3414" s="1" t="s">
        <v>6</v>
      </c>
      <c r="I3414" s="1"/>
      <c r="J3414" s="1"/>
      <c r="K3414" s="1"/>
      <c r="L3414" s="28">
        <v>0</v>
      </c>
      <c r="M3414" s="31">
        <v>0</v>
      </c>
      <c r="N3414" s="31">
        <v>0</v>
      </c>
    </row>
    <row r="3415" spans="1:14" x14ac:dyDescent="0.25">
      <c r="A3415" s="1" t="s">
        <v>745</v>
      </c>
      <c r="B3415" s="1">
        <v>1013688</v>
      </c>
      <c r="C3415" s="1">
        <v>2022</v>
      </c>
      <c r="D3415" s="1" t="s">
        <v>0</v>
      </c>
      <c r="E3415" s="1" t="s">
        <v>1</v>
      </c>
      <c r="F3415" s="1" t="s">
        <v>12</v>
      </c>
      <c r="G3415" s="1" t="s">
        <v>3</v>
      </c>
      <c r="H3415" s="1" t="s">
        <v>7</v>
      </c>
      <c r="I3415" s="1"/>
      <c r="J3415" s="1"/>
      <c r="K3415" s="1"/>
      <c r="L3415" s="28">
        <v>125</v>
      </c>
      <c r="M3415" s="31">
        <v>46.055999999999997</v>
      </c>
      <c r="N3415" s="31">
        <v>1.3281499999999999</v>
      </c>
    </row>
    <row r="3416" spans="1:14" x14ac:dyDescent="0.25">
      <c r="A3416" s="1" t="s">
        <v>1251</v>
      </c>
      <c r="B3416" s="1">
        <v>1013689</v>
      </c>
      <c r="C3416" s="1">
        <v>2022</v>
      </c>
      <c r="D3416" s="1" t="s">
        <v>0</v>
      </c>
      <c r="E3416" s="1" t="s">
        <v>1</v>
      </c>
      <c r="F3416" s="1" t="s">
        <v>25</v>
      </c>
      <c r="G3416" s="1" t="s">
        <v>3</v>
      </c>
      <c r="H3416" s="1" t="s">
        <v>6</v>
      </c>
      <c r="I3416" s="1"/>
      <c r="J3416" s="1"/>
      <c r="K3416" s="1"/>
      <c r="L3416" s="28">
        <v>0</v>
      </c>
      <c r="M3416" s="31">
        <v>0</v>
      </c>
      <c r="N3416" s="31">
        <v>0</v>
      </c>
    </row>
    <row r="3417" spans="1:14" x14ac:dyDescent="0.25">
      <c r="A3417" s="1" t="s">
        <v>1251</v>
      </c>
      <c r="B3417" s="1">
        <v>1013689</v>
      </c>
      <c r="C3417" s="1">
        <v>2022</v>
      </c>
      <c r="D3417" s="1" t="s">
        <v>0</v>
      </c>
      <c r="E3417" s="1" t="s">
        <v>1</v>
      </c>
      <c r="F3417" s="1" t="s">
        <v>25</v>
      </c>
      <c r="G3417" s="1" t="s">
        <v>3</v>
      </c>
      <c r="H3417" s="1" t="s">
        <v>7</v>
      </c>
      <c r="I3417" s="1"/>
      <c r="J3417" s="1"/>
      <c r="K3417" s="1"/>
      <c r="L3417" s="28">
        <v>0</v>
      </c>
      <c r="M3417" s="31">
        <v>0</v>
      </c>
      <c r="N3417" s="31">
        <v>0</v>
      </c>
    </row>
    <row r="3418" spans="1:14" x14ac:dyDescent="0.25">
      <c r="A3418" s="1" t="s">
        <v>1251</v>
      </c>
      <c r="B3418" s="1">
        <v>1013689</v>
      </c>
      <c r="C3418" s="1">
        <v>2022</v>
      </c>
      <c r="D3418" s="1" t="s">
        <v>0</v>
      </c>
      <c r="E3418" s="1" t="s">
        <v>1</v>
      </c>
      <c r="F3418" s="1" t="s">
        <v>25</v>
      </c>
      <c r="G3418" s="1" t="s">
        <v>3</v>
      </c>
      <c r="H3418" s="1" t="s">
        <v>9</v>
      </c>
      <c r="I3418" s="1"/>
      <c r="J3418" s="1"/>
      <c r="K3418" s="1"/>
      <c r="L3418" s="28">
        <v>48</v>
      </c>
      <c r="M3418" s="31">
        <v>2.8042000000000002E-3</v>
      </c>
      <c r="N3418" s="31">
        <v>4.8220000000000001E-4</v>
      </c>
    </row>
    <row r="3419" spans="1:14" x14ac:dyDescent="0.25">
      <c r="A3419" s="1" t="s">
        <v>203</v>
      </c>
      <c r="B3419" s="1">
        <v>1013693</v>
      </c>
      <c r="C3419" s="1">
        <v>2022</v>
      </c>
      <c r="D3419" s="1" t="s">
        <v>0</v>
      </c>
      <c r="E3419" s="1" t="s">
        <v>1</v>
      </c>
      <c r="F3419" s="1" t="s">
        <v>25</v>
      </c>
      <c r="G3419" s="1" t="s">
        <v>3</v>
      </c>
      <c r="H3419" s="1" t="s">
        <v>7</v>
      </c>
      <c r="I3419" s="1"/>
      <c r="J3419" s="1"/>
      <c r="K3419" s="1"/>
      <c r="L3419" s="28">
        <v>263</v>
      </c>
      <c r="M3419" s="31">
        <v>9.7281071000000008</v>
      </c>
      <c r="N3419" s="31">
        <v>0.16177800000000001</v>
      </c>
    </row>
    <row r="3420" spans="1:14" x14ac:dyDescent="0.25">
      <c r="A3420" s="1" t="s">
        <v>203</v>
      </c>
      <c r="B3420" s="1">
        <v>1013693</v>
      </c>
      <c r="C3420" s="1">
        <v>2022</v>
      </c>
      <c r="D3420" s="1" t="s">
        <v>0</v>
      </c>
      <c r="E3420" s="1" t="s">
        <v>1</v>
      </c>
      <c r="F3420" s="1" t="s">
        <v>25</v>
      </c>
      <c r="G3420" s="1" t="s">
        <v>3</v>
      </c>
      <c r="H3420" s="1" t="s">
        <v>4</v>
      </c>
      <c r="I3420" s="1"/>
      <c r="J3420" s="1"/>
      <c r="K3420" s="1"/>
      <c r="L3420" s="28">
        <v>2</v>
      </c>
      <c r="M3420" s="31">
        <v>1.9341242000000001</v>
      </c>
      <c r="N3420" s="31">
        <v>4.1924999999999997E-2</v>
      </c>
    </row>
    <row r="3421" spans="1:14" x14ac:dyDescent="0.25">
      <c r="A3421" s="1" t="s">
        <v>632</v>
      </c>
      <c r="B3421" s="1">
        <v>1013697</v>
      </c>
      <c r="C3421" s="1">
        <v>2022</v>
      </c>
      <c r="D3421" s="1" t="s">
        <v>0</v>
      </c>
      <c r="E3421" s="1" t="s">
        <v>1</v>
      </c>
      <c r="F3421" s="1" t="s">
        <v>2</v>
      </c>
      <c r="G3421" s="1" t="s">
        <v>3</v>
      </c>
      <c r="H3421" s="1" t="s">
        <v>9</v>
      </c>
      <c r="I3421" s="1"/>
      <c r="J3421" s="1"/>
      <c r="K3421" s="1"/>
      <c r="L3421" s="28">
        <v>90</v>
      </c>
      <c r="M3421" s="31">
        <v>20.563300000000002</v>
      </c>
      <c r="N3421" s="31">
        <v>1.756</v>
      </c>
    </row>
    <row r="3422" spans="1:14" x14ac:dyDescent="0.25">
      <c r="A3422" s="1" t="s">
        <v>632</v>
      </c>
      <c r="B3422" s="1">
        <v>1013697</v>
      </c>
      <c r="C3422" s="1">
        <v>2022</v>
      </c>
      <c r="D3422" s="1" t="s">
        <v>0</v>
      </c>
      <c r="E3422" s="1" t="s">
        <v>1</v>
      </c>
      <c r="F3422" s="1" t="s">
        <v>2</v>
      </c>
      <c r="G3422" s="1" t="s">
        <v>3</v>
      </c>
      <c r="H3422" s="1" t="s">
        <v>7</v>
      </c>
      <c r="I3422" s="1"/>
      <c r="J3422" s="1"/>
      <c r="K3422" s="1"/>
      <c r="L3422" s="28">
        <v>67</v>
      </c>
      <c r="M3422" s="31">
        <v>2.2856999999999998</v>
      </c>
      <c r="N3422" s="31">
        <v>0.19500000000000001</v>
      </c>
    </row>
    <row r="3423" spans="1:14" x14ac:dyDescent="0.25">
      <c r="A3423" s="1" t="s">
        <v>178</v>
      </c>
      <c r="B3423" s="1">
        <v>1013698</v>
      </c>
      <c r="C3423" s="1">
        <v>2022</v>
      </c>
      <c r="D3423" s="1" t="s">
        <v>0</v>
      </c>
      <c r="E3423" s="1" t="s">
        <v>1</v>
      </c>
      <c r="F3423" s="1" t="s">
        <v>12</v>
      </c>
      <c r="G3423" s="1" t="s">
        <v>3</v>
      </c>
      <c r="H3423" s="1" t="s">
        <v>10</v>
      </c>
      <c r="I3423" s="1"/>
      <c r="J3423" s="1"/>
      <c r="K3423" s="1"/>
      <c r="L3423" s="28">
        <v>0</v>
      </c>
      <c r="M3423" s="31">
        <v>0</v>
      </c>
      <c r="N3423" s="31">
        <v>0</v>
      </c>
    </row>
    <row r="3424" spans="1:14" x14ac:dyDescent="0.25">
      <c r="A3424" s="1" t="s">
        <v>178</v>
      </c>
      <c r="B3424" s="1">
        <v>1013698</v>
      </c>
      <c r="C3424" s="1">
        <v>2022</v>
      </c>
      <c r="D3424" s="1" t="s">
        <v>0</v>
      </c>
      <c r="E3424" s="1" t="s">
        <v>1</v>
      </c>
      <c r="F3424" s="1" t="s">
        <v>12</v>
      </c>
      <c r="G3424" s="1" t="s">
        <v>3</v>
      </c>
      <c r="H3424" s="1" t="s">
        <v>4</v>
      </c>
      <c r="I3424" s="1"/>
      <c r="J3424" s="1"/>
      <c r="K3424" s="1"/>
      <c r="L3424" s="28">
        <v>0</v>
      </c>
      <c r="M3424" s="31">
        <v>0</v>
      </c>
      <c r="N3424" s="31">
        <v>0</v>
      </c>
    </row>
    <row r="3425" spans="1:14" x14ac:dyDescent="0.25">
      <c r="A3425" s="1" t="s">
        <v>178</v>
      </c>
      <c r="B3425" s="1">
        <v>1013698</v>
      </c>
      <c r="C3425" s="1">
        <v>2022</v>
      </c>
      <c r="D3425" s="1" t="s">
        <v>0</v>
      </c>
      <c r="E3425" s="1" t="s">
        <v>1</v>
      </c>
      <c r="F3425" s="1" t="s">
        <v>12</v>
      </c>
      <c r="G3425" s="1" t="s">
        <v>3</v>
      </c>
      <c r="H3425" s="1" t="s">
        <v>7</v>
      </c>
      <c r="I3425" s="1"/>
      <c r="J3425" s="1"/>
      <c r="K3425" s="1"/>
      <c r="L3425" s="28">
        <v>78</v>
      </c>
      <c r="M3425" s="31">
        <v>46.94</v>
      </c>
      <c r="N3425" s="31">
        <v>1.4</v>
      </c>
    </row>
    <row r="3426" spans="1:14" x14ac:dyDescent="0.25">
      <c r="A3426" s="1" t="s">
        <v>178</v>
      </c>
      <c r="B3426" s="1">
        <v>1013698</v>
      </c>
      <c r="C3426" s="1">
        <v>2022</v>
      </c>
      <c r="D3426" s="1" t="s">
        <v>0</v>
      </c>
      <c r="E3426" s="1" t="s">
        <v>1</v>
      </c>
      <c r="F3426" s="1" t="s">
        <v>12</v>
      </c>
      <c r="G3426" s="1" t="s">
        <v>3</v>
      </c>
      <c r="H3426" s="1" t="s">
        <v>6</v>
      </c>
      <c r="I3426" s="1"/>
      <c r="J3426" s="1"/>
      <c r="K3426" s="1"/>
      <c r="L3426" s="28">
        <v>0</v>
      </c>
      <c r="M3426" s="31">
        <v>0</v>
      </c>
      <c r="N3426" s="31">
        <v>0</v>
      </c>
    </row>
    <row r="3427" spans="1:14" x14ac:dyDescent="0.25">
      <c r="A3427" s="1" t="s">
        <v>178</v>
      </c>
      <c r="B3427" s="1">
        <v>1013698</v>
      </c>
      <c r="C3427" s="1">
        <v>2022</v>
      </c>
      <c r="D3427" s="1" t="s">
        <v>0</v>
      </c>
      <c r="E3427" s="1" t="s">
        <v>1</v>
      </c>
      <c r="F3427" s="1" t="s">
        <v>12</v>
      </c>
      <c r="G3427" s="1" t="s">
        <v>3</v>
      </c>
      <c r="H3427" s="1" t="s">
        <v>8</v>
      </c>
      <c r="I3427" s="1"/>
      <c r="J3427" s="1"/>
      <c r="K3427" s="1"/>
      <c r="L3427" s="28">
        <v>0</v>
      </c>
      <c r="M3427" s="31">
        <v>0</v>
      </c>
      <c r="N3427" s="31">
        <v>0</v>
      </c>
    </row>
    <row r="3428" spans="1:14" x14ac:dyDescent="0.25">
      <c r="A3428" s="1" t="s">
        <v>178</v>
      </c>
      <c r="B3428" s="1">
        <v>1013698</v>
      </c>
      <c r="C3428" s="1">
        <v>2022</v>
      </c>
      <c r="D3428" s="1" t="s">
        <v>0</v>
      </c>
      <c r="E3428" s="1" t="s">
        <v>1</v>
      </c>
      <c r="F3428" s="1" t="s">
        <v>12</v>
      </c>
      <c r="G3428" s="1" t="s">
        <v>3</v>
      </c>
      <c r="H3428" s="1" t="s">
        <v>9</v>
      </c>
      <c r="I3428" s="1"/>
      <c r="J3428" s="1"/>
      <c r="K3428" s="1"/>
      <c r="L3428" s="28">
        <v>0</v>
      </c>
      <c r="M3428" s="31">
        <v>0</v>
      </c>
      <c r="N3428" s="31">
        <v>0</v>
      </c>
    </row>
    <row r="3429" spans="1:14" x14ac:dyDescent="0.25">
      <c r="A3429" s="1" t="s">
        <v>178</v>
      </c>
      <c r="B3429" s="1">
        <v>1013698</v>
      </c>
      <c r="C3429" s="1">
        <v>2022</v>
      </c>
      <c r="D3429" s="1" t="s">
        <v>0</v>
      </c>
      <c r="E3429" s="1" t="s">
        <v>1</v>
      </c>
      <c r="F3429" s="1" t="s">
        <v>12</v>
      </c>
      <c r="G3429" s="1" t="s">
        <v>3</v>
      </c>
      <c r="H3429" s="1" t="s">
        <v>5</v>
      </c>
      <c r="I3429" s="1"/>
      <c r="J3429" s="1"/>
      <c r="K3429" s="1"/>
      <c r="L3429" s="28">
        <v>15</v>
      </c>
      <c r="M3429" s="31">
        <v>8.89</v>
      </c>
      <c r="N3429" s="31">
        <v>0.3</v>
      </c>
    </row>
    <row r="3430" spans="1:14" x14ac:dyDescent="0.25">
      <c r="A3430" s="1" t="s">
        <v>24268</v>
      </c>
      <c r="B3430" s="1">
        <v>1013701</v>
      </c>
      <c r="C3430" s="1">
        <v>2022</v>
      </c>
      <c r="D3430" s="1" t="s">
        <v>0</v>
      </c>
      <c r="E3430" s="1" t="s">
        <v>1</v>
      </c>
      <c r="F3430" s="1" t="s">
        <v>25</v>
      </c>
      <c r="G3430" s="1" t="s">
        <v>3</v>
      </c>
      <c r="H3430" s="1" t="s">
        <v>7</v>
      </c>
      <c r="I3430" s="1"/>
      <c r="J3430" s="1"/>
      <c r="K3430" s="1"/>
      <c r="L3430" s="28">
        <v>52</v>
      </c>
      <c r="M3430" s="31">
        <v>1.2792726999999999</v>
      </c>
      <c r="N3430" s="31">
        <v>1.2E-5</v>
      </c>
    </row>
    <row r="3431" spans="1:14" x14ac:dyDescent="0.25">
      <c r="A3431" s="1" t="s">
        <v>24268</v>
      </c>
      <c r="B3431" s="1">
        <v>1013701</v>
      </c>
      <c r="C3431" s="1">
        <v>2022</v>
      </c>
      <c r="D3431" s="1" t="s">
        <v>0</v>
      </c>
      <c r="E3431" s="1" t="s">
        <v>1</v>
      </c>
      <c r="F3431" s="1" t="s">
        <v>25</v>
      </c>
      <c r="G3431" s="1" t="s">
        <v>3</v>
      </c>
      <c r="H3431" s="1" t="s">
        <v>8</v>
      </c>
      <c r="I3431" s="1"/>
      <c r="J3431" s="1"/>
      <c r="K3431" s="1"/>
      <c r="L3431" s="28">
        <v>8</v>
      </c>
      <c r="M3431" s="31">
        <v>9.2617000000000005E-2</v>
      </c>
      <c r="N3431" s="31">
        <v>8.9999999999999996E-7</v>
      </c>
    </row>
    <row r="3432" spans="1:14" x14ac:dyDescent="0.25">
      <c r="A3432" s="1" t="s">
        <v>180</v>
      </c>
      <c r="B3432" s="1">
        <v>1013702</v>
      </c>
      <c r="C3432" s="1">
        <v>2022</v>
      </c>
      <c r="D3432" s="1" t="s">
        <v>0</v>
      </c>
      <c r="E3432" s="1" t="s">
        <v>1</v>
      </c>
      <c r="F3432" s="1" t="s">
        <v>12</v>
      </c>
      <c r="G3432" s="1" t="s">
        <v>3</v>
      </c>
      <c r="H3432" s="1" t="s">
        <v>10</v>
      </c>
      <c r="I3432" s="1"/>
      <c r="J3432" s="1"/>
      <c r="K3432" s="1"/>
      <c r="L3432" s="28">
        <v>0</v>
      </c>
      <c r="M3432" s="31">
        <v>0</v>
      </c>
      <c r="N3432" s="31">
        <v>0</v>
      </c>
    </row>
    <row r="3433" spans="1:14" x14ac:dyDescent="0.25">
      <c r="A3433" s="1" t="s">
        <v>180</v>
      </c>
      <c r="B3433" s="1">
        <v>1013702</v>
      </c>
      <c r="C3433" s="1">
        <v>2022</v>
      </c>
      <c r="D3433" s="1" t="s">
        <v>0</v>
      </c>
      <c r="E3433" s="1" t="s">
        <v>1</v>
      </c>
      <c r="F3433" s="1" t="s">
        <v>12</v>
      </c>
      <c r="G3433" s="1" t="s">
        <v>3</v>
      </c>
      <c r="H3433" s="1" t="s">
        <v>6</v>
      </c>
      <c r="I3433" s="1"/>
      <c r="J3433" s="1"/>
      <c r="K3433" s="1"/>
      <c r="L3433" s="28">
        <v>0</v>
      </c>
      <c r="M3433" s="31">
        <v>0</v>
      </c>
      <c r="N3433" s="31">
        <v>0</v>
      </c>
    </row>
    <row r="3434" spans="1:14" x14ac:dyDescent="0.25">
      <c r="A3434" s="1" t="s">
        <v>180</v>
      </c>
      <c r="B3434" s="1">
        <v>1013702</v>
      </c>
      <c r="C3434" s="1">
        <v>2022</v>
      </c>
      <c r="D3434" s="1" t="s">
        <v>0</v>
      </c>
      <c r="E3434" s="1" t="s">
        <v>1</v>
      </c>
      <c r="F3434" s="1" t="s">
        <v>12</v>
      </c>
      <c r="G3434" s="1" t="s">
        <v>3</v>
      </c>
      <c r="H3434" s="1" t="s">
        <v>9</v>
      </c>
      <c r="I3434" s="1"/>
      <c r="J3434" s="1"/>
      <c r="K3434" s="1"/>
      <c r="L3434" s="28">
        <v>4</v>
      </c>
      <c r="M3434" s="31">
        <v>1.24</v>
      </c>
      <c r="N3434" s="31">
        <v>0</v>
      </c>
    </row>
    <row r="3435" spans="1:14" x14ac:dyDescent="0.25">
      <c r="A3435" s="1" t="s">
        <v>180</v>
      </c>
      <c r="B3435" s="1">
        <v>1013702</v>
      </c>
      <c r="C3435" s="1">
        <v>2022</v>
      </c>
      <c r="D3435" s="1" t="s">
        <v>0</v>
      </c>
      <c r="E3435" s="1" t="s">
        <v>1</v>
      </c>
      <c r="F3435" s="1" t="s">
        <v>12</v>
      </c>
      <c r="G3435" s="1" t="s">
        <v>3</v>
      </c>
      <c r="H3435" s="1" t="s">
        <v>7</v>
      </c>
      <c r="I3435" s="1"/>
      <c r="J3435" s="1"/>
      <c r="K3435" s="1"/>
      <c r="L3435" s="28">
        <v>25</v>
      </c>
      <c r="M3435" s="31">
        <v>8.01</v>
      </c>
      <c r="N3435" s="31">
        <v>0.2</v>
      </c>
    </row>
    <row r="3436" spans="1:14" x14ac:dyDescent="0.25">
      <c r="A3436" s="1" t="s">
        <v>180</v>
      </c>
      <c r="B3436" s="1">
        <v>1013702</v>
      </c>
      <c r="C3436" s="1">
        <v>2022</v>
      </c>
      <c r="D3436" s="1" t="s">
        <v>0</v>
      </c>
      <c r="E3436" s="1" t="s">
        <v>1</v>
      </c>
      <c r="F3436" s="1" t="s">
        <v>12</v>
      </c>
      <c r="G3436" s="1" t="s">
        <v>3</v>
      </c>
      <c r="H3436" s="1" t="s">
        <v>4</v>
      </c>
      <c r="I3436" s="1"/>
      <c r="J3436" s="1"/>
      <c r="K3436" s="1"/>
      <c r="L3436" s="28">
        <v>0</v>
      </c>
      <c r="M3436" s="31">
        <v>0</v>
      </c>
      <c r="N3436" s="31">
        <v>0</v>
      </c>
    </row>
    <row r="3437" spans="1:14" x14ac:dyDescent="0.25">
      <c r="A3437" s="1" t="s">
        <v>180</v>
      </c>
      <c r="B3437" s="1">
        <v>1013702</v>
      </c>
      <c r="C3437" s="1">
        <v>2022</v>
      </c>
      <c r="D3437" s="1" t="s">
        <v>0</v>
      </c>
      <c r="E3437" s="1" t="s">
        <v>1</v>
      </c>
      <c r="F3437" s="1" t="s">
        <v>12</v>
      </c>
      <c r="G3437" s="1" t="s">
        <v>3</v>
      </c>
      <c r="H3437" s="1" t="s">
        <v>5</v>
      </c>
      <c r="I3437" s="1"/>
      <c r="J3437" s="1"/>
      <c r="K3437" s="1"/>
      <c r="L3437" s="28">
        <v>0</v>
      </c>
      <c r="M3437" s="31">
        <v>0</v>
      </c>
      <c r="N3437" s="31">
        <v>0</v>
      </c>
    </row>
    <row r="3438" spans="1:14" x14ac:dyDescent="0.25">
      <c r="A3438" s="1" t="s">
        <v>180</v>
      </c>
      <c r="B3438" s="1">
        <v>1013702</v>
      </c>
      <c r="C3438" s="1">
        <v>2022</v>
      </c>
      <c r="D3438" s="1" t="s">
        <v>0</v>
      </c>
      <c r="E3438" s="1" t="s">
        <v>1</v>
      </c>
      <c r="F3438" s="1" t="s">
        <v>12</v>
      </c>
      <c r="G3438" s="1" t="s">
        <v>3</v>
      </c>
      <c r="H3438" s="1" t="s">
        <v>8</v>
      </c>
      <c r="I3438" s="1"/>
      <c r="J3438" s="1"/>
      <c r="K3438" s="1"/>
      <c r="L3438" s="28">
        <v>0</v>
      </c>
      <c r="M3438" s="31">
        <v>0</v>
      </c>
      <c r="N3438" s="31">
        <v>0</v>
      </c>
    </row>
    <row r="3439" spans="1:14" x14ac:dyDescent="0.25">
      <c r="A3439" s="1" t="s">
        <v>710</v>
      </c>
      <c r="B3439" s="1">
        <v>1013703</v>
      </c>
      <c r="C3439" s="1">
        <v>2022</v>
      </c>
      <c r="D3439" s="1" t="s">
        <v>0</v>
      </c>
      <c r="E3439" s="1" t="s">
        <v>1</v>
      </c>
      <c r="F3439" s="1" t="s">
        <v>12</v>
      </c>
      <c r="G3439" s="1" t="s">
        <v>3</v>
      </c>
      <c r="H3439" s="1" t="s">
        <v>5</v>
      </c>
      <c r="I3439" s="1"/>
      <c r="J3439" s="1"/>
      <c r="K3439" s="1"/>
      <c r="L3439" s="28">
        <v>0</v>
      </c>
      <c r="M3439" s="31">
        <v>0</v>
      </c>
      <c r="N3439" s="31">
        <v>0</v>
      </c>
    </row>
    <row r="3440" spans="1:14" x14ac:dyDescent="0.25">
      <c r="A3440" s="1" t="s">
        <v>710</v>
      </c>
      <c r="B3440" s="1">
        <v>1013703</v>
      </c>
      <c r="C3440" s="1">
        <v>2022</v>
      </c>
      <c r="D3440" s="1" t="s">
        <v>0</v>
      </c>
      <c r="E3440" s="1" t="s">
        <v>1</v>
      </c>
      <c r="F3440" s="1" t="s">
        <v>12</v>
      </c>
      <c r="G3440" s="1" t="s">
        <v>3</v>
      </c>
      <c r="H3440" s="1" t="s">
        <v>8</v>
      </c>
      <c r="I3440" s="1"/>
      <c r="J3440" s="1"/>
      <c r="K3440" s="1"/>
      <c r="L3440" s="28">
        <v>0</v>
      </c>
      <c r="M3440" s="31">
        <v>0</v>
      </c>
      <c r="N3440" s="31">
        <v>0</v>
      </c>
    </row>
    <row r="3441" spans="1:14" x14ac:dyDescent="0.25">
      <c r="A3441" s="1" t="s">
        <v>710</v>
      </c>
      <c r="B3441" s="1">
        <v>1013703</v>
      </c>
      <c r="C3441" s="1">
        <v>2022</v>
      </c>
      <c r="D3441" s="1" t="s">
        <v>0</v>
      </c>
      <c r="E3441" s="1" t="s">
        <v>1</v>
      </c>
      <c r="F3441" s="1" t="s">
        <v>12</v>
      </c>
      <c r="G3441" s="1" t="s">
        <v>3</v>
      </c>
      <c r="H3441" s="1" t="s">
        <v>9</v>
      </c>
      <c r="I3441" s="1"/>
      <c r="J3441" s="1"/>
      <c r="K3441" s="1"/>
      <c r="L3441" s="28">
        <v>2</v>
      </c>
      <c r="M3441" s="31">
        <v>0.5</v>
      </c>
      <c r="N3441" s="31">
        <v>0</v>
      </c>
    </row>
    <row r="3442" spans="1:14" x14ac:dyDescent="0.25">
      <c r="A3442" s="1" t="s">
        <v>710</v>
      </c>
      <c r="B3442" s="1">
        <v>1013703</v>
      </c>
      <c r="C3442" s="1">
        <v>2022</v>
      </c>
      <c r="D3442" s="1" t="s">
        <v>0</v>
      </c>
      <c r="E3442" s="1" t="s">
        <v>1</v>
      </c>
      <c r="F3442" s="1" t="s">
        <v>12</v>
      </c>
      <c r="G3442" s="1" t="s">
        <v>3</v>
      </c>
      <c r="H3442" s="1" t="s">
        <v>7</v>
      </c>
      <c r="I3442" s="1"/>
      <c r="J3442" s="1"/>
      <c r="K3442" s="1"/>
      <c r="L3442" s="28">
        <v>15</v>
      </c>
      <c r="M3442" s="31">
        <v>12.81</v>
      </c>
      <c r="N3442" s="31">
        <v>0.4</v>
      </c>
    </row>
    <row r="3443" spans="1:14" x14ac:dyDescent="0.25">
      <c r="A3443" s="1" t="s">
        <v>710</v>
      </c>
      <c r="B3443" s="1">
        <v>1013703</v>
      </c>
      <c r="C3443" s="1">
        <v>2022</v>
      </c>
      <c r="D3443" s="1" t="s">
        <v>0</v>
      </c>
      <c r="E3443" s="1" t="s">
        <v>1</v>
      </c>
      <c r="F3443" s="1" t="s">
        <v>12</v>
      </c>
      <c r="G3443" s="1" t="s">
        <v>3</v>
      </c>
      <c r="H3443" s="1" t="s">
        <v>6</v>
      </c>
      <c r="I3443" s="1"/>
      <c r="J3443" s="1"/>
      <c r="K3443" s="1"/>
      <c r="L3443" s="28">
        <v>0</v>
      </c>
      <c r="M3443" s="31">
        <v>0</v>
      </c>
      <c r="N3443" s="31">
        <v>0</v>
      </c>
    </row>
    <row r="3444" spans="1:14" x14ac:dyDescent="0.25">
      <c r="A3444" s="1" t="s">
        <v>710</v>
      </c>
      <c r="B3444" s="1">
        <v>1013703</v>
      </c>
      <c r="C3444" s="1">
        <v>2022</v>
      </c>
      <c r="D3444" s="1" t="s">
        <v>0</v>
      </c>
      <c r="E3444" s="1" t="s">
        <v>1</v>
      </c>
      <c r="F3444" s="1" t="s">
        <v>12</v>
      </c>
      <c r="G3444" s="1" t="s">
        <v>3</v>
      </c>
      <c r="H3444" s="1" t="s">
        <v>4</v>
      </c>
      <c r="I3444" s="1"/>
      <c r="J3444" s="1"/>
      <c r="K3444" s="1"/>
      <c r="L3444" s="28">
        <v>0</v>
      </c>
      <c r="M3444" s="31">
        <v>0</v>
      </c>
      <c r="N3444" s="31">
        <v>0</v>
      </c>
    </row>
    <row r="3445" spans="1:14" x14ac:dyDescent="0.25">
      <c r="A3445" s="1" t="s">
        <v>710</v>
      </c>
      <c r="B3445" s="1">
        <v>1013703</v>
      </c>
      <c r="C3445" s="1">
        <v>2022</v>
      </c>
      <c r="D3445" s="1" t="s">
        <v>0</v>
      </c>
      <c r="E3445" s="1" t="s">
        <v>1</v>
      </c>
      <c r="F3445" s="1" t="s">
        <v>12</v>
      </c>
      <c r="G3445" s="1" t="s">
        <v>3</v>
      </c>
      <c r="H3445" s="1" t="s">
        <v>10</v>
      </c>
      <c r="I3445" s="1"/>
      <c r="J3445" s="1"/>
      <c r="K3445" s="1"/>
      <c r="L3445" s="28">
        <v>0</v>
      </c>
      <c r="M3445" s="31">
        <v>0</v>
      </c>
      <c r="N3445" s="31">
        <v>0</v>
      </c>
    </row>
    <row r="3446" spans="1:14" x14ac:dyDescent="0.25">
      <c r="A3446" s="1" t="s">
        <v>17</v>
      </c>
      <c r="B3446" s="1">
        <v>1013704</v>
      </c>
      <c r="C3446" s="1">
        <v>2022</v>
      </c>
      <c r="D3446" s="1" t="s">
        <v>0</v>
      </c>
      <c r="E3446" s="1" t="s">
        <v>1</v>
      </c>
      <c r="F3446" s="1" t="s">
        <v>12</v>
      </c>
      <c r="G3446" s="1" t="s">
        <v>3</v>
      </c>
      <c r="H3446" s="1" t="s">
        <v>7</v>
      </c>
      <c r="I3446" s="1"/>
      <c r="J3446" s="1"/>
      <c r="K3446" s="1"/>
      <c r="L3446" s="28">
        <v>36</v>
      </c>
      <c r="M3446" s="31">
        <v>149.19999999999999</v>
      </c>
      <c r="N3446" s="31">
        <v>4.3</v>
      </c>
    </row>
    <row r="3447" spans="1:14" x14ac:dyDescent="0.25">
      <c r="A3447" s="1" t="s">
        <v>17</v>
      </c>
      <c r="B3447" s="1">
        <v>1013704</v>
      </c>
      <c r="C3447" s="1">
        <v>2022</v>
      </c>
      <c r="D3447" s="1" t="s">
        <v>0</v>
      </c>
      <c r="E3447" s="1" t="s">
        <v>1</v>
      </c>
      <c r="F3447" s="1" t="s">
        <v>12</v>
      </c>
      <c r="G3447" s="1" t="s">
        <v>3</v>
      </c>
      <c r="H3447" s="1" t="s">
        <v>9</v>
      </c>
      <c r="I3447" s="1"/>
      <c r="J3447" s="1"/>
      <c r="K3447" s="1"/>
      <c r="L3447" s="28">
        <v>1</v>
      </c>
      <c r="M3447" s="31">
        <v>0.31</v>
      </c>
      <c r="N3447" s="31">
        <v>0</v>
      </c>
    </row>
    <row r="3448" spans="1:14" x14ac:dyDescent="0.25">
      <c r="A3448" s="1" t="s">
        <v>17</v>
      </c>
      <c r="B3448" s="1">
        <v>1013704</v>
      </c>
      <c r="C3448" s="1">
        <v>2022</v>
      </c>
      <c r="D3448" s="1" t="s">
        <v>0</v>
      </c>
      <c r="E3448" s="1" t="s">
        <v>1</v>
      </c>
      <c r="F3448" s="1" t="s">
        <v>12</v>
      </c>
      <c r="G3448" s="1" t="s">
        <v>3</v>
      </c>
      <c r="H3448" s="1" t="s">
        <v>8</v>
      </c>
      <c r="I3448" s="1"/>
      <c r="J3448" s="1"/>
      <c r="K3448" s="1"/>
      <c r="L3448" s="28">
        <v>0</v>
      </c>
      <c r="M3448" s="31">
        <v>0</v>
      </c>
      <c r="N3448" s="31">
        <v>0</v>
      </c>
    </row>
    <row r="3449" spans="1:14" x14ac:dyDescent="0.25">
      <c r="A3449" s="1" t="s">
        <v>17</v>
      </c>
      <c r="B3449" s="1">
        <v>1013704</v>
      </c>
      <c r="C3449" s="1">
        <v>2022</v>
      </c>
      <c r="D3449" s="1" t="s">
        <v>0</v>
      </c>
      <c r="E3449" s="1" t="s">
        <v>1</v>
      </c>
      <c r="F3449" s="1" t="s">
        <v>12</v>
      </c>
      <c r="G3449" s="1" t="s">
        <v>3</v>
      </c>
      <c r="H3449" s="1" t="s">
        <v>4</v>
      </c>
      <c r="I3449" s="1"/>
      <c r="J3449" s="1"/>
      <c r="K3449" s="1"/>
      <c r="L3449" s="28">
        <v>0</v>
      </c>
      <c r="M3449" s="31">
        <v>0</v>
      </c>
      <c r="N3449" s="31">
        <v>0</v>
      </c>
    </row>
    <row r="3450" spans="1:14" x14ac:dyDescent="0.25">
      <c r="A3450" s="1" t="s">
        <v>17</v>
      </c>
      <c r="B3450" s="1">
        <v>1013704</v>
      </c>
      <c r="C3450" s="1">
        <v>2022</v>
      </c>
      <c r="D3450" s="1" t="s">
        <v>0</v>
      </c>
      <c r="E3450" s="1" t="s">
        <v>1</v>
      </c>
      <c r="F3450" s="1" t="s">
        <v>12</v>
      </c>
      <c r="G3450" s="1" t="s">
        <v>3</v>
      </c>
      <c r="H3450" s="1" t="s">
        <v>10</v>
      </c>
      <c r="I3450" s="1"/>
      <c r="J3450" s="1"/>
      <c r="K3450" s="1"/>
      <c r="L3450" s="28">
        <v>0</v>
      </c>
      <c r="M3450" s="31">
        <v>0</v>
      </c>
      <c r="N3450" s="31">
        <v>0</v>
      </c>
    </row>
    <row r="3451" spans="1:14" x14ac:dyDescent="0.25">
      <c r="A3451" s="1" t="s">
        <v>17</v>
      </c>
      <c r="B3451" s="1">
        <v>1013704</v>
      </c>
      <c r="C3451" s="1">
        <v>2022</v>
      </c>
      <c r="D3451" s="1" t="s">
        <v>0</v>
      </c>
      <c r="E3451" s="1" t="s">
        <v>1</v>
      </c>
      <c r="F3451" s="1" t="s">
        <v>12</v>
      </c>
      <c r="G3451" s="1" t="s">
        <v>3</v>
      </c>
      <c r="H3451" s="1" t="s">
        <v>6</v>
      </c>
      <c r="I3451" s="1"/>
      <c r="J3451" s="1"/>
      <c r="K3451" s="1"/>
      <c r="L3451" s="28">
        <v>0</v>
      </c>
      <c r="M3451" s="31">
        <v>0</v>
      </c>
      <c r="N3451" s="31">
        <v>0</v>
      </c>
    </row>
    <row r="3452" spans="1:14" x14ac:dyDescent="0.25">
      <c r="A3452" s="1" t="s">
        <v>17</v>
      </c>
      <c r="B3452" s="1">
        <v>1013704</v>
      </c>
      <c r="C3452" s="1">
        <v>2022</v>
      </c>
      <c r="D3452" s="1" t="s">
        <v>0</v>
      </c>
      <c r="E3452" s="1" t="s">
        <v>1</v>
      </c>
      <c r="F3452" s="1" t="s">
        <v>12</v>
      </c>
      <c r="G3452" s="1" t="s">
        <v>3</v>
      </c>
      <c r="H3452" s="1" t="s">
        <v>5</v>
      </c>
      <c r="I3452" s="1"/>
      <c r="J3452" s="1"/>
      <c r="K3452" s="1"/>
      <c r="L3452" s="28">
        <v>0</v>
      </c>
      <c r="M3452" s="31">
        <v>0</v>
      </c>
      <c r="N3452" s="31">
        <v>0</v>
      </c>
    </row>
    <row r="3453" spans="1:14" x14ac:dyDescent="0.25">
      <c r="A3453" s="1" t="s">
        <v>179</v>
      </c>
      <c r="B3453" s="1">
        <v>1013705</v>
      </c>
      <c r="C3453" s="1">
        <v>2022</v>
      </c>
      <c r="D3453" s="1" t="s">
        <v>0</v>
      </c>
      <c r="E3453" s="1" t="s">
        <v>1</v>
      </c>
      <c r="F3453" s="1" t="s">
        <v>12</v>
      </c>
      <c r="G3453" s="1" t="s">
        <v>3</v>
      </c>
      <c r="H3453" s="1" t="s">
        <v>9</v>
      </c>
      <c r="I3453" s="1"/>
      <c r="J3453" s="1"/>
      <c r="K3453" s="1"/>
      <c r="L3453" s="28">
        <v>0</v>
      </c>
      <c r="M3453" s="31">
        <v>0</v>
      </c>
      <c r="N3453" s="31">
        <v>0</v>
      </c>
    </row>
    <row r="3454" spans="1:14" x14ac:dyDescent="0.25">
      <c r="A3454" s="1" t="s">
        <v>179</v>
      </c>
      <c r="B3454" s="1">
        <v>1013705</v>
      </c>
      <c r="C3454" s="1">
        <v>2022</v>
      </c>
      <c r="D3454" s="1" t="s">
        <v>0</v>
      </c>
      <c r="E3454" s="1" t="s">
        <v>1</v>
      </c>
      <c r="F3454" s="1" t="s">
        <v>12</v>
      </c>
      <c r="G3454" s="1" t="s">
        <v>3</v>
      </c>
      <c r="H3454" s="1" t="s">
        <v>8</v>
      </c>
      <c r="I3454" s="1"/>
      <c r="J3454" s="1"/>
      <c r="K3454" s="1"/>
      <c r="L3454" s="28">
        <v>0</v>
      </c>
      <c r="M3454" s="31">
        <v>0</v>
      </c>
      <c r="N3454" s="31">
        <v>0</v>
      </c>
    </row>
    <row r="3455" spans="1:14" x14ac:dyDescent="0.25">
      <c r="A3455" s="1" t="s">
        <v>179</v>
      </c>
      <c r="B3455" s="1">
        <v>1013705</v>
      </c>
      <c r="C3455" s="1">
        <v>2022</v>
      </c>
      <c r="D3455" s="1" t="s">
        <v>0</v>
      </c>
      <c r="E3455" s="1" t="s">
        <v>1</v>
      </c>
      <c r="F3455" s="1" t="s">
        <v>12</v>
      </c>
      <c r="G3455" s="1" t="s">
        <v>3</v>
      </c>
      <c r="H3455" s="1" t="s">
        <v>7</v>
      </c>
      <c r="I3455" s="1"/>
      <c r="J3455" s="1"/>
      <c r="K3455" s="1"/>
      <c r="L3455" s="28">
        <v>9</v>
      </c>
      <c r="M3455" s="31">
        <v>16.45</v>
      </c>
      <c r="N3455" s="31">
        <v>0.5</v>
      </c>
    </row>
    <row r="3456" spans="1:14" x14ac:dyDescent="0.25">
      <c r="A3456" s="1" t="s">
        <v>179</v>
      </c>
      <c r="B3456" s="1">
        <v>1013705</v>
      </c>
      <c r="C3456" s="1">
        <v>2022</v>
      </c>
      <c r="D3456" s="1" t="s">
        <v>0</v>
      </c>
      <c r="E3456" s="1" t="s">
        <v>1</v>
      </c>
      <c r="F3456" s="1" t="s">
        <v>12</v>
      </c>
      <c r="G3456" s="1" t="s">
        <v>3</v>
      </c>
      <c r="H3456" s="1" t="s">
        <v>4</v>
      </c>
      <c r="I3456" s="1"/>
      <c r="J3456" s="1"/>
      <c r="K3456" s="1"/>
      <c r="L3456" s="28">
        <v>0</v>
      </c>
      <c r="M3456" s="31">
        <v>0</v>
      </c>
      <c r="N3456" s="31">
        <v>0</v>
      </c>
    </row>
    <row r="3457" spans="1:14" x14ac:dyDescent="0.25">
      <c r="A3457" s="1" t="s">
        <v>179</v>
      </c>
      <c r="B3457" s="1">
        <v>1013705</v>
      </c>
      <c r="C3457" s="1">
        <v>2022</v>
      </c>
      <c r="D3457" s="1" t="s">
        <v>0</v>
      </c>
      <c r="E3457" s="1" t="s">
        <v>1</v>
      </c>
      <c r="F3457" s="1" t="s">
        <v>12</v>
      </c>
      <c r="G3457" s="1" t="s">
        <v>3</v>
      </c>
      <c r="H3457" s="1" t="s">
        <v>10</v>
      </c>
      <c r="I3457" s="1"/>
      <c r="J3457" s="1"/>
      <c r="K3457" s="1"/>
      <c r="L3457" s="28">
        <v>0</v>
      </c>
      <c r="M3457" s="31">
        <v>0</v>
      </c>
      <c r="N3457" s="31">
        <v>0</v>
      </c>
    </row>
    <row r="3458" spans="1:14" x14ac:dyDescent="0.25">
      <c r="A3458" s="1" t="s">
        <v>179</v>
      </c>
      <c r="B3458" s="1">
        <v>1013705</v>
      </c>
      <c r="C3458" s="1">
        <v>2022</v>
      </c>
      <c r="D3458" s="1" t="s">
        <v>0</v>
      </c>
      <c r="E3458" s="1" t="s">
        <v>1</v>
      </c>
      <c r="F3458" s="1" t="s">
        <v>12</v>
      </c>
      <c r="G3458" s="1" t="s">
        <v>3</v>
      </c>
      <c r="H3458" s="1" t="s">
        <v>5</v>
      </c>
      <c r="I3458" s="1"/>
      <c r="J3458" s="1"/>
      <c r="K3458" s="1"/>
      <c r="L3458" s="28">
        <v>0</v>
      </c>
      <c r="M3458" s="31">
        <v>0</v>
      </c>
      <c r="N3458" s="31">
        <v>0</v>
      </c>
    </row>
    <row r="3459" spans="1:14" x14ac:dyDescent="0.25">
      <c r="A3459" s="1" t="s">
        <v>179</v>
      </c>
      <c r="B3459" s="1">
        <v>1013705</v>
      </c>
      <c r="C3459" s="1">
        <v>2022</v>
      </c>
      <c r="D3459" s="1" t="s">
        <v>0</v>
      </c>
      <c r="E3459" s="1" t="s">
        <v>1</v>
      </c>
      <c r="F3459" s="1" t="s">
        <v>12</v>
      </c>
      <c r="G3459" s="1" t="s">
        <v>3</v>
      </c>
      <c r="H3459" s="1" t="s">
        <v>6</v>
      </c>
      <c r="I3459" s="1"/>
      <c r="J3459" s="1"/>
      <c r="K3459" s="1"/>
      <c r="L3459" s="28">
        <v>0</v>
      </c>
      <c r="M3459" s="31">
        <v>0</v>
      </c>
      <c r="N3459" s="31">
        <v>0</v>
      </c>
    </row>
    <row r="3460" spans="1:14" x14ac:dyDescent="0.25">
      <c r="A3460" s="1" t="s">
        <v>539</v>
      </c>
      <c r="B3460" s="1">
        <v>1013717</v>
      </c>
      <c r="C3460" s="1">
        <v>2022</v>
      </c>
      <c r="D3460" s="1" t="s">
        <v>0</v>
      </c>
      <c r="E3460" s="1" t="s">
        <v>1</v>
      </c>
      <c r="F3460" s="1" t="s">
        <v>2</v>
      </c>
      <c r="G3460" s="1" t="s">
        <v>3</v>
      </c>
      <c r="H3460" s="1" t="s">
        <v>9</v>
      </c>
      <c r="I3460" s="1"/>
      <c r="J3460" s="1"/>
      <c r="K3460" s="1"/>
      <c r="L3460" s="28">
        <v>133</v>
      </c>
      <c r="M3460" s="31">
        <v>0.22337689999999999</v>
      </c>
      <c r="N3460" s="31">
        <v>1.7002699999999999E-2</v>
      </c>
    </row>
    <row r="3461" spans="1:14" x14ac:dyDescent="0.25">
      <c r="A3461" s="1" t="s">
        <v>539</v>
      </c>
      <c r="B3461" s="1">
        <v>1013717</v>
      </c>
      <c r="C3461" s="1">
        <v>2022</v>
      </c>
      <c r="D3461" s="1" t="s">
        <v>0</v>
      </c>
      <c r="E3461" s="1" t="s">
        <v>1</v>
      </c>
      <c r="F3461" s="1" t="s">
        <v>2</v>
      </c>
      <c r="G3461" s="1" t="s">
        <v>3</v>
      </c>
      <c r="H3461" s="1" t="s">
        <v>10</v>
      </c>
      <c r="I3461" s="1"/>
      <c r="J3461" s="1"/>
      <c r="K3461" s="1"/>
      <c r="L3461" s="28">
        <v>0</v>
      </c>
      <c r="M3461" s="31">
        <v>0</v>
      </c>
      <c r="N3461" s="31">
        <v>0</v>
      </c>
    </row>
    <row r="3462" spans="1:14" x14ac:dyDescent="0.25">
      <c r="A3462" s="1" t="s">
        <v>539</v>
      </c>
      <c r="B3462" s="1">
        <v>1013717</v>
      </c>
      <c r="C3462" s="1">
        <v>2022</v>
      </c>
      <c r="D3462" s="1" t="s">
        <v>0</v>
      </c>
      <c r="E3462" s="1" t="s">
        <v>1</v>
      </c>
      <c r="F3462" s="1" t="s">
        <v>2</v>
      </c>
      <c r="G3462" s="1" t="s">
        <v>3</v>
      </c>
      <c r="H3462" s="1" t="s">
        <v>6</v>
      </c>
      <c r="I3462" s="1"/>
      <c r="J3462" s="1"/>
      <c r="K3462" s="1"/>
      <c r="L3462" s="28">
        <v>0</v>
      </c>
      <c r="M3462" s="31">
        <v>0</v>
      </c>
      <c r="N3462" s="31">
        <v>0</v>
      </c>
    </row>
    <row r="3463" spans="1:14" x14ac:dyDescent="0.25">
      <c r="A3463" s="1" t="s">
        <v>539</v>
      </c>
      <c r="B3463" s="1">
        <v>1013717</v>
      </c>
      <c r="C3463" s="1">
        <v>2022</v>
      </c>
      <c r="D3463" s="1" t="s">
        <v>0</v>
      </c>
      <c r="E3463" s="1" t="s">
        <v>1</v>
      </c>
      <c r="F3463" s="1" t="s">
        <v>2</v>
      </c>
      <c r="G3463" s="1" t="s">
        <v>3</v>
      </c>
      <c r="H3463" s="1" t="s">
        <v>5</v>
      </c>
      <c r="I3463" s="1"/>
      <c r="J3463" s="1"/>
      <c r="K3463" s="1"/>
      <c r="L3463" s="28">
        <v>0</v>
      </c>
      <c r="M3463" s="31">
        <v>0</v>
      </c>
      <c r="N3463" s="31">
        <v>0</v>
      </c>
    </row>
    <row r="3464" spans="1:14" x14ac:dyDescent="0.25">
      <c r="A3464" s="1" t="s">
        <v>539</v>
      </c>
      <c r="B3464" s="1">
        <v>1013717</v>
      </c>
      <c r="C3464" s="1">
        <v>2022</v>
      </c>
      <c r="D3464" s="1" t="s">
        <v>0</v>
      </c>
      <c r="E3464" s="1" t="s">
        <v>1</v>
      </c>
      <c r="F3464" s="1" t="s">
        <v>2</v>
      </c>
      <c r="G3464" s="1" t="s">
        <v>3</v>
      </c>
      <c r="H3464" s="1" t="s">
        <v>8</v>
      </c>
      <c r="I3464" s="1"/>
      <c r="J3464" s="1"/>
      <c r="K3464" s="1"/>
      <c r="L3464" s="28">
        <v>0</v>
      </c>
      <c r="M3464" s="31">
        <v>0</v>
      </c>
      <c r="N3464" s="31">
        <v>0</v>
      </c>
    </row>
    <row r="3465" spans="1:14" x14ac:dyDescent="0.25">
      <c r="A3465" s="1" t="s">
        <v>539</v>
      </c>
      <c r="B3465" s="1">
        <v>1013717</v>
      </c>
      <c r="C3465" s="1">
        <v>2022</v>
      </c>
      <c r="D3465" s="1" t="s">
        <v>0</v>
      </c>
      <c r="E3465" s="1" t="s">
        <v>1</v>
      </c>
      <c r="F3465" s="1" t="s">
        <v>2</v>
      </c>
      <c r="G3465" s="1" t="s">
        <v>3</v>
      </c>
      <c r="H3465" s="1" t="s">
        <v>4</v>
      </c>
      <c r="I3465" s="1"/>
      <c r="J3465" s="1"/>
      <c r="K3465" s="1"/>
      <c r="L3465" s="28">
        <v>0</v>
      </c>
      <c r="M3465" s="31">
        <v>0</v>
      </c>
      <c r="N3465" s="31">
        <v>0</v>
      </c>
    </row>
    <row r="3466" spans="1:14" x14ac:dyDescent="0.25">
      <c r="A3466" s="1" t="s">
        <v>539</v>
      </c>
      <c r="B3466" s="1">
        <v>1013717</v>
      </c>
      <c r="C3466" s="1">
        <v>2022</v>
      </c>
      <c r="D3466" s="1" t="s">
        <v>0</v>
      </c>
      <c r="E3466" s="1" t="s">
        <v>1</v>
      </c>
      <c r="F3466" s="1" t="s">
        <v>2</v>
      </c>
      <c r="G3466" s="1" t="s">
        <v>3</v>
      </c>
      <c r="H3466" s="1" t="s">
        <v>7</v>
      </c>
      <c r="I3466" s="1"/>
      <c r="J3466" s="1"/>
      <c r="K3466" s="1"/>
      <c r="L3466" s="28">
        <v>671</v>
      </c>
      <c r="M3466" s="31">
        <v>1.451964</v>
      </c>
      <c r="N3466" s="31">
        <v>8.9042099999999999E-2</v>
      </c>
    </row>
    <row r="3467" spans="1:14" x14ac:dyDescent="0.25">
      <c r="A3467" s="1" t="s">
        <v>633</v>
      </c>
      <c r="B3467" s="1">
        <v>1013720</v>
      </c>
      <c r="C3467" s="1">
        <v>2022</v>
      </c>
      <c r="D3467" s="1" t="s">
        <v>0</v>
      </c>
      <c r="E3467" s="1" t="s">
        <v>1</v>
      </c>
      <c r="F3467" s="1" t="s">
        <v>12</v>
      </c>
      <c r="G3467" s="1" t="s">
        <v>3</v>
      </c>
      <c r="H3467" s="1" t="s">
        <v>10</v>
      </c>
      <c r="I3467" s="1"/>
      <c r="J3467" s="1"/>
      <c r="K3467" s="1"/>
      <c r="L3467" s="28">
        <v>0</v>
      </c>
      <c r="M3467" s="31">
        <v>0</v>
      </c>
      <c r="N3467" s="31">
        <v>0</v>
      </c>
    </row>
    <row r="3468" spans="1:14" x14ac:dyDescent="0.25">
      <c r="A3468" s="1" t="s">
        <v>633</v>
      </c>
      <c r="B3468" s="1">
        <v>1013720</v>
      </c>
      <c r="C3468" s="1">
        <v>2022</v>
      </c>
      <c r="D3468" s="1" t="s">
        <v>0</v>
      </c>
      <c r="E3468" s="1" t="s">
        <v>1</v>
      </c>
      <c r="F3468" s="1" t="s">
        <v>12</v>
      </c>
      <c r="G3468" s="1" t="s">
        <v>3</v>
      </c>
      <c r="H3468" s="1" t="s">
        <v>9</v>
      </c>
      <c r="I3468" s="1"/>
      <c r="J3468" s="1"/>
      <c r="K3468" s="1"/>
      <c r="L3468" s="28">
        <v>0</v>
      </c>
      <c r="M3468" s="31">
        <v>0</v>
      </c>
      <c r="N3468" s="31">
        <v>0</v>
      </c>
    </row>
    <row r="3469" spans="1:14" x14ac:dyDescent="0.25">
      <c r="A3469" s="1" t="s">
        <v>633</v>
      </c>
      <c r="B3469" s="1">
        <v>1013720</v>
      </c>
      <c r="C3469" s="1">
        <v>2022</v>
      </c>
      <c r="D3469" s="1" t="s">
        <v>0</v>
      </c>
      <c r="E3469" s="1" t="s">
        <v>1</v>
      </c>
      <c r="F3469" s="1" t="s">
        <v>12</v>
      </c>
      <c r="G3469" s="1" t="s">
        <v>3</v>
      </c>
      <c r="H3469" s="1" t="s">
        <v>6</v>
      </c>
      <c r="I3469" s="1"/>
      <c r="J3469" s="1"/>
      <c r="K3469" s="1"/>
      <c r="L3469" s="28">
        <v>0</v>
      </c>
      <c r="M3469" s="31">
        <v>0</v>
      </c>
      <c r="N3469" s="31">
        <v>0</v>
      </c>
    </row>
    <row r="3470" spans="1:14" x14ac:dyDescent="0.25">
      <c r="A3470" s="1" t="s">
        <v>633</v>
      </c>
      <c r="B3470" s="1">
        <v>1013720</v>
      </c>
      <c r="C3470" s="1">
        <v>2022</v>
      </c>
      <c r="D3470" s="1" t="s">
        <v>0</v>
      </c>
      <c r="E3470" s="1" t="s">
        <v>1</v>
      </c>
      <c r="F3470" s="1" t="s">
        <v>12</v>
      </c>
      <c r="G3470" s="1" t="s">
        <v>3</v>
      </c>
      <c r="H3470" s="1" t="s">
        <v>5</v>
      </c>
      <c r="I3470" s="1"/>
      <c r="J3470" s="1"/>
      <c r="K3470" s="1"/>
      <c r="L3470" s="28">
        <v>0</v>
      </c>
      <c r="M3470" s="31">
        <v>0</v>
      </c>
      <c r="N3470" s="31">
        <v>0</v>
      </c>
    </row>
    <row r="3471" spans="1:14" x14ac:dyDescent="0.25">
      <c r="A3471" s="1" t="s">
        <v>633</v>
      </c>
      <c r="B3471" s="1">
        <v>1013720</v>
      </c>
      <c r="C3471" s="1">
        <v>2022</v>
      </c>
      <c r="D3471" s="1" t="s">
        <v>0</v>
      </c>
      <c r="E3471" s="1" t="s">
        <v>1</v>
      </c>
      <c r="F3471" s="1" t="s">
        <v>12</v>
      </c>
      <c r="G3471" s="1" t="s">
        <v>3</v>
      </c>
      <c r="H3471" s="1" t="s">
        <v>4</v>
      </c>
      <c r="I3471" s="1"/>
      <c r="J3471" s="1"/>
      <c r="K3471" s="1"/>
      <c r="L3471" s="28">
        <v>0</v>
      </c>
      <c r="M3471" s="31">
        <v>0</v>
      </c>
      <c r="N3471" s="31">
        <v>0</v>
      </c>
    </row>
    <row r="3472" spans="1:14" x14ac:dyDescent="0.25">
      <c r="A3472" s="1" t="s">
        <v>633</v>
      </c>
      <c r="B3472" s="1">
        <v>1013720</v>
      </c>
      <c r="C3472" s="1">
        <v>2022</v>
      </c>
      <c r="D3472" s="1" t="s">
        <v>0</v>
      </c>
      <c r="E3472" s="1" t="s">
        <v>1</v>
      </c>
      <c r="F3472" s="1" t="s">
        <v>12</v>
      </c>
      <c r="G3472" s="1" t="s">
        <v>3</v>
      </c>
      <c r="H3472" s="1" t="s">
        <v>8</v>
      </c>
      <c r="I3472" s="1"/>
      <c r="J3472" s="1"/>
      <c r="K3472" s="1"/>
      <c r="L3472" s="28">
        <v>0</v>
      </c>
      <c r="M3472" s="31">
        <v>0</v>
      </c>
      <c r="N3472" s="31">
        <v>0</v>
      </c>
    </row>
    <row r="3473" spans="1:14" x14ac:dyDescent="0.25">
      <c r="A3473" s="1" t="s">
        <v>633</v>
      </c>
      <c r="B3473" s="1">
        <v>1013720</v>
      </c>
      <c r="C3473" s="1">
        <v>2022</v>
      </c>
      <c r="D3473" s="1" t="s">
        <v>0</v>
      </c>
      <c r="E3473" s="1" t="s">
        <v>1</v>
      </c>
      <c r="F3473" s="1" t="s">
        <v>12</v>
      </c>
      <c r="G3473" s="1" t="s">
        <v>3</v>
      </c>
      <c r="H3473" s="1" t="s">
        <v>7</v>
      </c>
      <c r="I3473" s="1"/>
      <c r="J3473" s="1"/>
      <c r="K3473" s="1"/>
      <c r="L3473" s="28">
        <v>57</v>
      </c>
      <c r="M3473" s="31">
        <v>68.289865399999996</v>
      </c>
      <c r="N3473" s="31">
        <v>1.7683093999999999</v>
      </c>
    </row>
    <row r="3474" spans="1:14" x14ac:dyDescent="0.25">
      <c r="A3474" s="1" t="s">
        <v>200</v>
      </c>
      <c r="B3474" s="1">
        <v>1013722</v>
      </c>
      <c r="C3474" s="1">
        <v>2022</v>
      </c>
      <c r="D3474" s="1" t="s">
        <v>0</v>
      </c>
      <c r="E3474" s="1" t="s">
        <v>1</v>
      </c>
      <c r="F3474" s="1" t="s">
        <v>2</v>
      </c>
      <c r="G3474" s="1" t="s">
        <v>3</v>
      </c>
      <c r="H3474" s="1" t="s">
        <v>10</v>
      </c>
      <c r="I3474" s="1"/>
      <c r="J3474" s="1"/>
      <c r="K3474" s="1"/>
      <c r="L3474" s="28">
        <v>0</v>
      </c>
      <c r="M3474" s="31">
        <v>0</v>
      </c>
      <c r="N3474" s="31">
        <v>0</v>
      </c>
    </row>
    <row r="3475" spans="1:14" x14ac:dyDescent="0.25">
      <c r="A3475" s="1" t="s">
        <v>200</v>
      </c>
      <c r="B3475" s="1">
        <v>1013722</v>
      </c>
      <c r="C3475" s="1">
        <v>2022</v>
      </c>
      <c r="D3475" s="1" t="s">
        <v>0</v>
      </c>
      <c r="E3475" s="1" t="s">
        <v>1</v>
      </c>
      <c r="F3475" s="1" t="s">
        <v>2</v>
      </c>
      <c r="G3475" s="1" t="s">
        <v>3</v>
      </c>
      <c r="H3475" s="1" t="s">
        <v>7</v>
      </c>
      <c r="I3475" s="1"/>
      <c r="J3475" s="1"/>
      <c r="K3475" s="1"/>
      <c r="L3475" s="28">
        <v>2090</v>
      </c>
      <c r="M3475" s="31">
        <v>119.62181150000001</v>
      </c>
      <c r="N3475" s="31">
        <v>17.677851799999999</v>
      </c>
    </row>
    <row r="3476" spans="1:14" x14ac:dyDescent="0.25">
      <c r="A3476" s="1" t="s">
        <v>200</v>
      </c>
      <c r="B3476" s="1">
        <v>1013722</v>
      </c>
      <c r="C3476" s="1">
        <v>2022</v>
      </c>
      <c r="D3476" s="1" t="s">
        <v>0</v>
      </c>
      <c r="E3476" s="1" t="s">
        <v>1</v>
      </c>
      <c r="F3476" s="1" t="s">
        <v>2</v>
      </c>
      <c r="G3476" s="1" t="s">
        <v>3</v>
      </c>
      <c r="H3476" s="1" t="s">
        <v>4</v>
      </c>
      <c r="I3476" s="1"/>
      <c r="J3476" s="1"/>
      <c r="K3476" s="1"/>
      <c r="L3476" s="28">
        <v>0</v>
      </c>
      <c r="M3476" s="31">
        <v>0</v>
      </c>
      <c r="N3476" s="31">
        <v>0</v>
      </c>
    </row>
    <row r="3477" spans="1:14" x14ac:dyDescent="0.25">
      <c r="A3477" s="1" t="s">
        <v>200</v>
      </c>
      <c r="B3477" s="1">
        <v>1013722</v>
      </c>
      <c r="C3477" s="1">
        <v>2022</v>
      </c>
      <c r="D3477" s="1" t="s">
        <v>0</v>
      </c>
      <c r="E3477" s="1" t="s">
        <v>1</v>
      </c>
      <c r="F3477" s="1" t="s">
        <v>2</v>
      </c>
      <c r="G3477" s="1" t="s">
        <v>3</v>
      </c>
      <c r="H3477" s="1" t="s">
        <v>6</v>
      </c>
      <c r="I3477" s="1"/>
      <c r="J3477" s="1"/>
      <c r="K3477" s="1"/>
      <c r="L3477" s="28">
        <v>0</v>
      </c>
      <c r="M3477" s="31">
        <v>0</v>
      </c>
      <c r="N3477" s="31">
        <v>0</v>
      </c>
    </row>
    <row r="3478" spans="1:14" x14ac:dyDescent="0.25">
      <c r="A3478" s="1" t="s">
        <v>200</v>
      </c>
      <c r="B3478" s="1">
        <v>1013722</v>
      </c>
      <c r="C3478" s="1">
        <v>2022</v>
      </c>
      <c r="D3478" s="1" t="s">
        <v>0</v>
      </c>
      <c r="E3478" s="1" t="s">
        <v>1</v>
      </c>
      <c r="F3478" s="1" t="s">
        <v>2</v>
      </c>
      <c r="G3478" s="1" t="s">
        <v>3</v>
      </c>
      <c r="H3478" s="1" t="s">
        <v>9</v>
      </c>
      <c r="I3478" s="1"/>
      <c r="J3478" s="1"/>
      <c r="K3478" s="1"/>
      <c r="L3478" s="28">
        <v>0</v>
      </c>
      <c r="M3478" s="31">
        <v>0</v>
      </c>
      <c r="N3478" s="31">
        <v>0</v>
      </c>
    </row>
    <row r="3479" spans="1:14" x14ac:dyDescent="0.25">
      <c r="A3479" s="1" t="s">
        <v>200</v>
      </c>
      <c r="B3479" s="1">
        <v>1013722</v>
      </c>
      <c r="C3479" s="1">
        <v>2022</v>
      </c>
      <c r="D3479" s="1" t="s">
        <v>0</v>
      </c>
      <c r="E3479" s="1" t="s">
        <v>1</v>
      </c>
      <c r="F3479" s="1" t="s">
        <v>2</v>
      </c>
      <c r="G3479" s="1" t="s">
        <v>3</v>
      </c>
      <c r="H3479" s="1" t="s">
        <v>5</v>
      </c>
      <c r="I3479" s="1"/>
      <c r="J3479" s="1"/>
      <c r="K3479" s="1"/>
      <c r="L3479" s="28">
        <v>0</v>
      </c>
      <c r="M3479" s="31">
        <v>0</v>
      </c>
      <c r="N3479" s="31">
        <v>0</v>
      </c>
    </row>
    <row r="3480" spans="1:14" x14ac:dyDescent="0.25">
      <c r="A3480" s="1" t="s">
        <v>201</v>
      </c>
      <c r="B3480" s="1">
        <v>1013723</v>
      </c>
      <c r="C3480" s="1">
        <v>2022</v>
      </c>
      <c r="D3480" s="1" t="s">
        <v>0</v>
      </c>
      <c r="E3480" s="1" t="s">
        <v>1</v>
      </c>
      <c r="F3480" s="1" t="s">
        <v>12</v>
      </c>
      <c r="G3480" s="1" t="s">
        <v>3</v>
      </c>
      <c r="H3480" s="1" t="s">
        <v>7</v>
      </c>
      <c r="I3480" s="1"/>
      <c r="J3480" s="1"/>
      <c r="K3480" s="1"/>
      <c r="L3480" s="28">
        <v>14</v>
      </c>
      <c r="M3480" s="31">
        <v>7.48</v>
      </c>
      <c r="N3480" s="31">
        <v>0.2</v>
      </c>
    </row>
    <row r="3481" spans="1:14" x14ac:dyDescent="0.25">
      <c r="A3481" s="1" t="s">
        <v>201</v>
      </c>
      <c r="B3481" s="1">
        <v>1013723</v>
      </c>
      <c r="C3481" s="1">
        <v>2022</v>
      </c>
      <c r="D3481" s="1" t="s">
        <v>0</v>
      </c>
      <c r="E3481" s="1" t="s">
        <v>1</v>
      </c>
      <c r="F3481" s="1" t="s">
        <v>12</v>
      </c>
      <c r="G3481" s="1" t="s">
        <v>3</v>
      </c>
      <c r="H3481" s="1" t="s">
        <v>9</v>
      </c>
      <c r="I3481" s="1"/>
      <c r="J3481" s="1"/>
      <c r="K3481" s="1"/>
      <c r="L3481" s="28">
        <v>0</v>
      </c>
      <c r="M3481" s="31">
        <v>0</v>
      </c>
      <c r="N3481" s="31">
        <v>0</v>
      </c>
    </row>
    <row r="3482" spans="1:14" x14ac:dyDescent="0.25">
      <c r="A3482" s="1" t="s">
        <v>201</v>
      </c>
      <c r="B3482" s="1">
        <v>1013723</v>
      </c>
      <c r="C3482" s="1">
        <v>2022</v>
      </c>
      <c r="D3482" s="1" t="s">
        <v>0</v>
      </c>
      <c r="E3482" s="1" t="s">
        <v>1</v>
      </c>
      <c r="F3482" s="1" t="s">
        <v>12</v>
      </c>
      <c r="G3482" s="1" t="s">
        <v>3</v>
      </c>
      <c r="H3482" s="1" t="s">
        <v>6</v>
      </c>
      <c r="I3482" s="1"/>
      <c r="J3482" s="1"/>
      <c r="K3482" s="1"/>
      <c r="L3482" s="28">
        <v>0</v>
      </c>
      <c r="M3482" s="31">
        <v>0</v>
      </c>
      <c r="N3482" s="31">
        <v>0</v>
      </c>
    </row>
    <row r="3483" spans="1:14" x14ac:dyDescent="0.25">
      <c r="A3483" s="1" t="s">
        <v>201</v>
      </c>
      <c r="B3483" s="1">
        <v>1013723</v>
      </c>
      <c r="C3483" s="1">
        <v>2022</v>
      </c>
      <c r="D3483" s="1" t="s">
        <v>0</v>
      </c>
      <c r="E3483" s="1" t="s">
        <v>1</v>
      </c>
      <c r="F3483" s="1" t="s">
        <v>12</v>
      </c>
      <c r="G3483" s="1" t="s">
        <v>3</v>
      </c>
      <c r="H3483" s="1" t="s">
        <v>4</v>
      </c>
      <c r="I3483" s="1"/>
      <c r="J3483" s="1"/>
      <c r="K3483" s="1"/>
      <c r="L3483" s="28">
        <v>0</v>
      </c>
      <c r="M3483" s="31">
        <v>0</v>
      </c>
      <c r="N3483" s="31">
        <v>0</v>
      </c>
    </row>
    <row r="3484" spans="1:14" x14ac:dyDescent="0.25">
      <c r="A3484" s="1" t="s">
        <v>201</v>
      </c>
      <c r="B3484" s="1">
        <v>1013723</v>
      </c>
      <c r="C3484" s="1">
        <v>2022</v>
      </c>
      <c r="D3484" s="1" t="s">
        <v>0</v>
      </c>
      <c r="E3484" s="1" t="s">
        <v>1</v>
      </c>
      <c r="F3484" s="1" t="s">
        <v>12</v>
      </c>
      <c r="G3484" s="1" t="s">
        <v>3</v>
      </c>
      <c r="H3484" s="1" t="s">
        <v>10</v>
      </c>
      <c r="I3484" s="1"/>
      <c r="J3484" s="1"/>
      <c r="K3484" s="1"/>
      <c r="L3484" s="28">
        <v>0</v>
      </c>
      <c r="M3484" s="31">
        <v>0</v>
      </c>
      <c r="N3484" s="31">
        <v>0</v>
      </c>
    </row>
    <row r="3485" spans="1:14" x14ac:dyDescent="0.25">
      <c r="A3485" s="1" t="s">
        <v>201</v>
      </c>
      <c r="B3485" s="1">
        <v>1013723</v>
      </c>
      <c r="C3485" s="1">
        <v>2022</v>
      </c>
      <c r="D3485" s="1" t="s">
        <v>0</v>
      </c>
      <c r="E3485" s="1" t="s">
        <v>1</v>
      </c>
      <c r="F3485" s="1" t="s">
        <v>12</v>
      </c>
      <c r="G3485" s="1" t="s">
        <v>3</v>
      </c>
      <c r="H3485" s="1" t="s">
        <v>5</v>
      </c>
      <c r="I3485" s="1"/>
      <c r="J3485" s="1"/>
      <c r="K3485" s="1"/>
      <c r="L3485" s="28">
        <v>2</v>
      </c>
      <c r="M3485" s="31">
        <v>4.3</v>
      </c>
      <c r="N3485" s="31">
        <v>0.1</v>
      </c>
    </row>
    <row r="3486" spans="1:14" x14ac:dyDescent="0.25">
      <c r="A3486" s="1" t="s">
        <v>201</v>
      </c>
      <c r="B3486" s="1">
        <v>1013723</v>
      </c>
      <c r="C3486" s="1">
        <v>2022</v>
      </c>
      <c r="D3486" s="1" t="s">
        <v>0</v>
      </c>
      <c r="E3486" s="1" t="s">
        <v>1</v>
      </c>
      <c r="F3486" s="1" t="s">
        <v>12</v>
      </c>
      <c r="G3486" s="1" t="s">
        <v>3</v>
      </c>
      <c r="H3486" s="1" t="s">
        <v>8</v>
      </c>
      <c r="I3486" s="1"/>
      <c r="J3486" s="1"/>
      <c r="K3486" s="1"/>
      <c r="L3486" s="28">
        <v>0</v>
      </c>
      <c r="M3486" s="31">
        <v>0</v>
      </c>
      <c r="N3486" s="31">
        <v>0</v>
      </c>
    </row>
    <row r="3487" spans="1:14" x14ac:dyDescent="0.25">
      <c r="A3487" s="1" t="s">
        <v>202</v>
      </c>
      <c r="B3487" s="1">
        <v>1013724</v>
      </c>
      <c r="C3487" s="1">
        <v>2022</v>
      </c>
      <c r="D3487" s="1" t="s">
        <v>0</v>
      </c>
      <c r="E3487" s="1" t="s">
        <v>1</v>
      </c>
      <c r="F3487" s="1" t="s">
        <v>25</v>
      </c>
      <c r="G3487" s="1" t="s">
        <v>3</v>
      </c>
      <c r="H3487" s="1" t="s">
        <v>7</v>
      </c>
      <c r="I3487" s="1"/>
      <c r="J3487" s="1"/>
      <c r="K3487" s="1"/>
      <c r="L3487" s="28">
        <v>678</v>
      </c>
      <c r="M3487" s="31">
        <v>191.9840916</v>
      </c>
      <c r="N3487" s="31">
        <v>0.85467919999999997</v>
      </c>
    </row>
    <row r="3488" spans="1:14" x14ac:dyDescent="0.25">
      <c r="A3488" s="1" t="s">
        <v>737</v>
      </c>
      <c r="B3488" s="1">
        <v>1013726</v>
      </c>
      <c r="C3488" s="1">
        <v>2022</v>
      </c>
      <c r="D3488" s="1" t="s">
        <v>0</v>
      </c>
      <c r="E3488" s="1" t="s">
        <v>1</v>
      </c>
      <c r="F3488" s="1" t="s">
        <v>12</v>
      </c>
      <c r="G3488" s="1" t="s">
        <v>3</v>
      </c>
      <c r="H3488" s="1" t="s">
        <v>8</v>
      </c>
      <c r="I3488" s="1"/>
      <c r="J3488" s="1"/>
      <c r="K3488" s="1"/>
      <c r="L3488" s="28">
        <v>0</v>
      </c>
      <c r="M3488" s="31">
        <v>0</v>
      </c>
      <c r="N3488" s="31">
        <v>0</v>
      </c>
    </row>
    <row r="3489" spans="1:14" x14ac:dyDescent="0.25">
      <c r="A3489" s="1" t="s">
        <v>737</v>
      </c>
      <c r="B3489" s="1">
        <v>1013726</v>
      </c>
      <c r="C3489" s="1">
        <v>2022</v>
      </c>
      <c r="D3489" s="1" t="s">
        <v>0</v>
      </c>
      <c r="E3489" s="1" t="s">
        <v>1</v>
      </c>
      <c r="F3489" s="1" t="s">
        <v>12</v>
      </c>
      <c r="G3489" s="1" t="s">
        <v>3</v>
      </c>
      <c r="H3489" s="1" t="s">
        <v>5</v>
      </c>
      <c r="I3489" s="1"/>
      <c r="J3489" s="1"/>
      <c r="K3489" s="1"/>
      <c r="L3489" s="28">
        <v>0</v>
      </c>
      <c r="M3489" s="31">
        <v>0</v>
      </c>
      <c r="N3489" s="31">
        <v>0</v>
      </c>
    </row>
    <row r="3490" spans="1:14" x14ac:dyDescent="0.25">
      <c r="A3490" s="1" t="s">
        <v>737</v>
      </c>
      <c r="B3490" s="1">
        <v>1013726</v>
      </c>
      <c r="C3490" s="1">
        <v>2022</v>
      </c>
      <c r="D3490" s="1" t="s">
        <v>0</v>
      </c>
      <c r="E3490" s="1" t="s">
        <v>1</v>
      </c>
      <c r="F3490" s="1" t="s">
        <v>12</v>
      </c>
      <c r="G3490" s="1" t="s">
        <v>3</v>
      </c>
      <c r="H3490" s="1" t="s">
        <v>7</v>
      </c>
      <c r="I3490" s="1"/>
      <c r="J3490" s="1"/>
      <c r="K3490" s="1"/>
      <c r="L3490" s="28">
        <v>203</v>
      </c>
      <c r="M3490" s="31">
        <v>117.8749182</v>
      </c>
      <c r="N3490" s="31">
        <v>0.61275659999999998</v>
      </c>
    </row>
    <row r="3491" spans="1:14" x14ac:dyDescent="0.25">
      <c r="A3491" s="1" t="s">
        <v>737</v>
      </c>
      <c r="B3491" s="1">
        <v>1013726</v>
      </c>
      <c r="C3491" s="1">
        <v>2022</v>
      </c>
      <c r="D3491" s="1" t="s">
        <v>0</v>
      </c>
      <c r="E3491" s="1" t="s">
        <v>1</v>
      </c>
      <c r="F3491" s="1" t="s">
        <v>12</v>
      </c>
      <c r="G3491" s="1" t="s">
        <v>3</v>
      </c>
      <c r="H3491" s="1" t="s">
        <v>9</v>
      </c>
      <c r="I3491" s="1"/>
      <c r="J3491" s="1"/>
      <c r="K3491" s="1"/>
      <c r="L3491" s="28">
        <v>0</v>
      </c>
      <c r="M3491" s="31">
        <v>0</v>
      </c>
      <c r="N3491" s="31">
        <v>0</v>
      </c>
    </row>
    <row r="3492" spans="1:14" x14ac:dyDescent="0.25">
      <c r="A3492" s="1" t="s">
        <v>737</v>
      </c>
      <c r="B3492" s="1">
        <v>1013726</v>
      </c>
      <c r="C3492" s="1">
        <v>2022</v>
      </c>
      <c r="D3492" s="1" t="s">
        <v>0</v>
      </c>
      <c r="E3492" s="1" t="s">
        <v>1</v>
      </c>
      <c r="F3492" s="1" t="s">
        <v>12</v>
      </c>
      <c r="G3492" s="1" t="s">
        <v>3</v>
      </c>
      <c r="H3492" s="1" t="s">
        <v>10</v>
      </c>
      <c r="I3492" s="1"/>
      <c r="J3492" s="1"/>
      <c r="K3492" s="1"/>
      <c r="L3492" s="28">
        <v>0</v>
      </c>
      <c r="M3492" s="31">
        <v>0</v>
      </c>
      <c r="N3492" s="31">
        <v>0</v>
      </c>
    </row>
    <row r="3493" spans="1:14" x14ac:dyDescent="0.25">
      <c r="A3493" s="1" t="s">
        <v>737</v>
      </c>
      <c r="B3493" s="1">
        <v>1013726</v>
      </c>
      <c r="C3493" s="1">
        <v>2022</v>
      </c>
      <c r="D3493" s="1" t="s">
        <v>0</v>
      </c>
      <c r="E3493" s="1" t="s">
        <v>1</v>
      </c>
      <c r="F3493" s="1" t="s">
        <v>12</v>
      </c>
      <c r="G3493" s="1" t="s">
        <v>3</v>
      </c>
      <c r="H3493" s="1" t="s">
        <v>6</v>
      </c>
      <c r="I3493" s="1"/>
      <c r="J3493" s="1"/>
      <c r="K3493" s="1"/>
      <c r="L3493" s="28">
        <v>0</v>
      </c>
      <c r="M3493" s="31">
        <v>0</v>
      </c>
      <c r="N3493" s="31">
        <v>0</v>
      </c>
    </row>
    <row r="3494" spans="1:14" x14ac:dyDescent="0.25">
      <c r="A3494" s="1" t="s">
        <v>737</v>
      </c>
      <c r="B3494" s="1">
        <v>1013726</v>
      </c>
      <c r="C3494" s="1">
        <v>2022</v>
      </c>
      <c r="D3494" s="1" t="s">
        <v>0</v>
      </c>
      <c r="E3494" s="1" t="s">
        <v>1</v>
      </c>
      <c r="F3494" s="1" t="s">
        <v>12</v>
      </c>
      <c r="G3494" s="1" t="s">
        <v>3</v>
      </c>
      <c r="H3494" s="1" t="s">
        <v>4</v>
      </c>
      <c r="I3494" s="1"/>
      <c r="J3494" s="1"/>
      <c r="K3494" s="1"/>
      <c r="L3494" s="28">
        <v>0</v>
      </c>
      <c r="M3494" s="31">
        <v>0</v>
      </c>
      <c r="N3494" s="31">
        <v>0</v>
      </c>
    </row>
    <row r="3495" spans="1:14" x14ac:dyDescent="0.25">
      <c r="A3495" s="1" t="s">
        <v>204</v>
      </c>
      <c r="B3495" s="1">
        <v>1013730</v>
      </c>
      <c r="C3495" s="1">
        <v>2022</v>
      </c>
      <c r="D3495" s="1" t="s">
        <v>0</v>
      </c>
      <c r="E3495" s="1" t="s">
        <v>1</v>
      </c>
      <c r="F3495" s="1" t="s">
        <v>12</v>
      </c>
      <c r="G3495" s="1" t="s">
        <v>3</v>
      </c>
      <c r="H3495" s="1" t="s">
        <v>6</v>
      </c>
      <c r="I3495" s="1"/>
      <c r="J3495" s="1"/>
      <c r="K3495" s="1"/>
      <c r="L3495" s="28">
        <v>0</v>
      </c>
      <c r="M3495" s="31">
        <v>0</v>
      </c>
      <c r="N3495" s="31">
        <v>0</v>
      </c>
    </row>
    <row r="3496" spans="1:14" x14ac:dyDescent="0.25">
      <c r="A3496" s="1" t="s">
        <v>204</v>
      </c>
      <c r="B3496" s="1">
        <v>1013730</v>
      </c>
      <c r="C3496" s="1">
        <v>2022</v>
      </c>
      <c r="D3496" s="1" t="s">
        <v>0</v>
      </c>
      <c r="E3496" s="1" t="s">
        <v>1</v>
      </c>
      <c r="F3496" s="1" t="s">
        <v>12</v>
      </c>
      <c r="G3496" s="1" t="s">
        <v>3</v>
      </c>
      <c r="H3496" s="1" t="s">
        <v>5</v>
      </c>
      <c r="I3496" s="1"/>
      <c r="J3496" s="1"/>
      <c r="K3496" s="1"/>
      <c r="L3496" s="28">
        <v>0</v>
      </c>
      <c r="M3496" s="31">
        <v>0</v>
      </c>
      <c r="N3496" s="31">
        <v>0</v>
      </c>
    </row>
    <row r="3497" spans="1:14" x14ac:dyDescent="0.25">
      <c r="A3497" s="1" t="s">
        <v>204</v>
      </c>
      <c r="B3497" s="1">
        <v>1013730</v>
      </c>
      <c r="C3497" s="1">
        <v>2022</v>
      </c>
      <c r="D3497" s="1" t="s">
        <v>0</v>
      </c>
      <c r="E3497" s="1" t="s">
        <v>1</v>
      </c>
      <c r="F3497" s="1" t="s">
        <v>12</v>
      </c>
      <c r="G3497" s="1" t="s">
        <v>3</v>
      </c>
      <c r="H3497" s="1" t="s">
        <v>4</v>
      </c>
      <c r="I3497" s="1"/>
      <c r="J3497" s="1"/>
      <c r="K3497" s="1"/>
      <c r="L3497" s="28">
        <v>0</v>
      </c>
      <c r="M3497" s="31">
        <v>0</v>
      </c>
      <c r="N3497" s="31">
        <v>0</v>
      </c>
    </row>
    <row r="3498" spans="1:14" x14ac:dyDescent="0.25">
      <c r="A3498" s="1" t="s">
        <v>204</v>
      </c>
      <c r="B3498" s="1">
        <v>1013730</v>
      </c>
      <c r="C3498" s="1">
        <v>2022</v>
      </c>
      <c r="D3498" s="1" t="s">
        <v>0</v>
      </c>
      <c r="E3498" s="1" t="s">
        <v>1</v>
      </c>
      <c r="F3498" s="1" t="s">
        <v>12</v>
      </c>
      <c r="G3498" s="1" t="s">
        <v>3</v>
      </c>
      <c r="H3498" s="1" t="s">
        <v>10</v>
      </c>
      <c r="I3498" s="1"/>
      <c r="J3498" s="1"/>
      <c r="K3498" s="1"/>
      <c r="L3498" s="28">
        <v>0</v>
      </c>
      <c r="M3498" s="31">
        <v>0</v>
      </c>
      <c r="N3498" s="31">
        <v>0</v>
      </c>
    </row>
    <row r="3499" spans="1:14" x14ac:dyDescent="0.25">
      <c r="A3499" s="1" t="s">
        <v>204</v>
      </c>
      <c r="B3499" s="1">
        <v>1013730</v>
      </c>
      <c r="C3499" s="1">
        <v>2022</v>
      </c>
      <c r="D3499" s="1" t="s">
        <v>0</v>
      </c>
      <c r="E3499" s="1" t="s">
        <v>1</v>
      </c>
      <c r="F3499" s="1" t="s">
        <v>12</v>
      </c>
      <c r="G3499" s="1" t="s">
        <v>3</v>
      </c>
      <c r="H3499" s="1" t="s">
        <v>8</v>
      </c>
      <c r="I3499" s="1"/>
      <c r="J3499" s="1"/>
      <c r="K3499" s="1"/>
      <c r="L3499" s="28">
        <v>0</v>
      </c>
      <c r="M3499" s="31">
        <v>0</v>
      </c>
      <c r="N3499" s="31">
        <v>0</v>
      </c>
    </row>
    <row r="3500" spans="1:14" x14ac:dyDescent="0.25">
      <c r="A3500" s="1" t="s">
        <v>204</v>
      </c>
      <c r="B3500" s="1">
        <v>1013730</v>
      </c>
      <c r="C3500" s="1">
        <v>2022</v>
      </c>
      <c r="D3500" s="1" t="s">
        <v>0</v>
      </c>
      <c r="E3500" s="1" t="s">
        <v>1</v>
      </c>
      <c r="F3500" s="1" t="s">
        <v>12</v>
      </c>
      <c r="G3500" s="1" t="s">
        <v>3</v>
      </c>
      <c r="H3500" s="1" t="s">
        <v>9</v>
      </c>
      <c r="I3500" s="1"/>
      <c r="J3500" s="1"/>
      <c r="K3500" s="1"/>
      <c r="L3500" s="28">
        <v>0</v>
      </c>
      <c r="M3500" s="31">
        <v>0</v>
      </c>
      <c r="N3500" s="31">
        <v>0</v>
      </c>
    </row>
    <row r="3501" spans="1:14" x14ac:dyDescent="0.25">
      <c r="A3501" s="1" t="s">
        <v>204</v>
      </c>
      <c r="B3501" s="1">
        <v>1013730</v>
      </c>
      <c r="C3501" s="1">
        <v>2022</v>
      </c>
      <c r="D3501" s="1" t="s">
        <v>0</v>
      </c>
      <c r="E3501" s="1" t="s">
        <v>1</v>
      </c>
      <c r="F3501" s="1" t="s">
        <v>12</v>
      </c>
      <c r="G3501" s="1" t="s">
        <v>3</v>
      </c>
      <c r="H3501" s="1" t="s">
        <v>7</v>
      </c>
      <c r="I3501" s="1"/>
      <c r="J3501" s="1"/>
      <c r="K3501" s="1"/>
      <c r="L3501" s="28">
        <v>177</v>
      </c>
      <c r="M3501" s="31">
        <v>29.354493999999999</v>
      </c>
      <c r="N3501" s="31">
        <v>5.9068799999999998E-2</v>
      </c>
    </row>
    <row r="3502" spans="1:14" x14ac:dyDescent="0.25">
      <c r="A3502" s="1" t="s">
        <v>570</v>
      </c>
      <c r="B3502" s="1">
        <v>1013738</v>
      </c>
      <c r="C3502" s="1">
        <v>2022</v>
      </c>
      <c r="D3502" s="1" t="s">
        <v>0</v>
      </c>
      <c r="E3502" s="1" t="s">
        <v>1</v>
      </c>
      <c r="F3502" s="1" t="s">
        <v>2</v>
      </c>
      <c r="G3502" s="1" t="s">
        <v>3</v>
      </c>
      <c r="H3502" s="1" t="s">
        <v>5</v>
      </c>
      <c r="I3502" s="1"/>
      <c r="J3502" s="1"/>
      <c r="K3502" s="1"/>
      <c r="L3502" s="28">
        <v>1</v>
      </c>
      <c r="M3502" s="31">
        <v>0.155</v>
      </c>
      <c r="N3502" s="31">
        <v>1.8339999999999999E-3</v>
      </c>
    </row>
    <row r="3503" spans="1:14" x14ac:dyDescent="0.25">
      <c r="A3503" s="1" t="s">
        <v>570</v>
      </c>
      <c r="B3503" s="1">
        <v>1013738</v>
      </c>
      <c r="C3503" s="1">
        <v>2022</v>
      </c>
      <c r="D3503" s="1" t="s">
        <v>0</v>
      </c>
      <c r="E3503" s="1" t="s">
        <v>1</v>
      </c>
      <c r="F3503" s="1" t="s">
        <v>2</v>
      </c>
      <c r="G3503" s="1" t="s">
        <v>3</v>
      </c>
      <c r="H3503" s="1" t="s">
        <v>5</v>
      </c>
      <c r="I3503" s="1"/>
      <c r="J3503" s="1"/>
      <c r="K3503" s="1"/>
      <c r="L3503" s="28">
        <v>1</v>
      </c>
      <c r="M3503" s="31">
        <v>0.57899999999999996</v>
      </c>
      <c r="N3503" s="31">
        <v>6.0000000000000001E-3</v>
      </c>
    </row>
    <row r="3504" spans="1:14" x14ac:dyDescent="0.25">
      <c r="A3504" s="1" t="s">
        <v>570</v>
      </c>
      <c r="B3504" s="1">
        <v>1013738</v>
      </c>
      <c r="C3504" s="1">
        <v>2022</v>
      </c>
      <c r="D3504" s="1" t="s">
        <v>0</v>
      </c>
      <c r="E3504" s="1" t="s">
        <v>1</v>
      </c>
      <c r="F3504" s="1" t="s">
        <v>2</v>
      </c>
      <c r="G3504" s="1" t="s">
        <v>3</v>
      </c>
      <c r="H3504" s="1" t="s">
        <v>5</v>
      </c>
      <c r="I3504" s="1"/>
      <c r="J3504" s="1"/>
      <c r="K3504" s="1"/>
      <c r="L3504" s="28">
        <v>1</v>
      </c>
      <c r="M3504" s="31">
        <v>0.434</v>
      </c>
      <c r="N3504" s="31">
        <v>5.0000000000000001E-3</v>
      </c>
    </row>
    <row r="3505" spans="1:14" x14ac:dyDescent="0.25">
      <c r="A3505" s="1" t="s">
        <v>24269</v>
      </c>
      <c r="B3505" s="1">
        <v>1013739</v>
      </c>
      <c r="C3505" s="1">
        <v>2022</v>
      </c>
      <c r="D3505" s="1" t="s">
        <v>0</v>
      </c>
      <c r="E3505" s="1" t="s">
        <v>1</v>
      </c>
      <c r="F3505" s="1" t="s">
        <v>25</v>
      </c>
      <c r="G3505" s="1" t="s">
        <v>3</v>
      </c>
      <c r="H3505" s="1" t="s">
        <v>7</v>
      </c>
      <c r="I3505" s="1"/>
      <c r="J3505" s="1"/>
      <c r="K3505" s="1"/>
      <c r="L3505" s="28">
        <v>84</v>
      </c>
      <c r="M3505" s="31">
        <v>2.7533555999999999</v>
      </c>
      <c r="N3505" s="31">
        <v>7.6996099999999998E-2</v>
      </c>
    </row>
    <row r="3506" spans="1:14" x14ac:dyDescent="0.25">
      <c r="A3506" s="1" t="s">
        <v>24270</v>
      </c>
      <c r="B3506" s="1">
        <v>1013743</v>
      </c>
      <c r="C3506" s="1">
        <v>2022</v>
      </c>
      <c r="D3506" s="1" t="s">
        <v>0</v>
      </c>
      <c r="E3506" s="1" t="s">
        <v>1</v>
      </c>
      <c r="F3506" s="1" t="s">
        <v>2</v>
      </c>
      <c r="G3506" s="1" t="s">
        <v>3</v>
      </c>
      <c r="H3506" s="1" t="s">
        <v>7</v>
      </c>
      <c r="I3506" s="1"/>
      <c r="J3506" s="1"/>
      <c r="K3506" s="1"/>
      <c r="L3506" s="28">
        <v>294</v>
      </c>
      <c r="M3506" s="31">
        <v>34.772753199999997</v>
      </c>
      <c r="N3506" s="31">
        <v>0.37657810000000003</v>
      </c>
    </row>
    <row r="3507" spans="1:14" x14ac:dyDescent="0.25">
      <c r="A3507" s="1" t="s">
        <v>24271</v>
      </c>
      <c r="B3507" s="1">
        <v>1013748</v>
      </c>
      <c r="C3507" s="1">
        <v>2022</v>
      </c>
      <c r="D3507" s="1" t="s">
        <v>0</v>
      </c>
      <c r="E3507" s="1" t="s">
        <v>1</v>
      </c>
      <c r="F3507" s="1" t="s">
        <v>2</v>
      </c>
      <c r="G3507" s="1" t="s">
        <v>3</v>
      </c>
      <c r="H3507" s="1" t="s">
        <v>7</v>
      </c>
      <c r="I3507" s="1"/>
      <c r="J3507" s="1"/>
      <c r="K3507" s="1"/>
      <c r="L3507" s="28">
        <v>136</v>
      </c>
      <c r="M3507" s="31">
        <v>50.743349299999998</v>
      </c>
      <c r="N3507" s="31">
        <v>139.59856379999999</v>
      </c>
    </row>
    <row r="3508" spans="1:14" x14ac:dyDescent="0.25">
      <c r="A3508" s="1" t="s">
        <v>232</v>
      </c>
      <c r="B3508" s="1">
        <v>1013757</v>
      </c>
      <c r="C3508" s="1">
        <v>2022</v>
      </c>
      <c r="D3508" s="1" t="s">
        <v>0</v>
      </c>
      <c r="E3508" s="1" t="s">
        <v>1</v>
      </c>
      <c r="F3508" s="1" t="s">
        <v>12</v>
      </c>
      <c r="G3508" s="1" t="s">
        <v>3</v>
      </c>
      <c r="H3508" s="1" t="s">
        <v>7</v>
      </c>
      <c r="I3508" s="1"/>
      <c r="J3508" s="1"/>
      <c r="K3508" s="1"/>
      <c r="L3508" s="28">
        <v>82</v>
      </c>
      <c r="M3508" s="31">
        <v>28.94688</v>
      </c>
      <c r="N3508" s="31">
        <v>0.834762</v>
      </c>
    </row>
    <row r="3509" spans="1:14" x14ac:dyDescent="0.25">
      <c r="A3509" s="1" t="s">
        <v>233</v>
      </c>
      <c r="B3509" s="1">
        <v>1013774</v>
      </c>
      <c r="C3509" s="1">
        <v>2022</v>
      </c>
      <c r="D3509" s="1" t="s">
        <v>0</v>
      </c>
      <c r="E3509" s="1" t="s">
        <v>1</v>
      </c>
      <c r="F3509" s="1" t="s">
        <v>25</v>
      </c>
      <c r="G3509" s="1" t="s">
        <v>3</v>
      </c>
      <c r="H3509" s="1" t="s">
        <v>4</v>
      </c>
      <c r="I3509" s="1"/>
      <c r="J3509" s="1"/>
      <c r="K3509" s="1"/>
      <c r="L3509" s="28">
        <v>1</v>
      </c>
      <c r="M3509" s="31">
        <v>0.02</v>
      </c>
      <c r="N3509" s="31">
        <v>0</v>
      </c>
    </row>
    <row r="3510" spans="1:14" x14ac:dyDescent="0.25">
      <c r="A3510" s="1" t="s">
        <v>233</v>
      </c>
      <c r="B3510" s="1">
        <v>1013774</v>
      </c>
      <c r="C3510" s="1">
        <v>2022</v>
      </c>
      <c r="D3510" s="1" t="s">
        <v>0</v>
      </c>
      <c r="E3510" s="1" t="s">
        <v>1</v>
      </c>
      <c r="F3510" s="1" t="s">
        <v>25</v>
      </c>
      <c r="G3510" s="1" t="s">
        <v>3</v>
      </c>
      <c r="H3510" s="1" t="s">
        <v>9</v>
      </c>
      <c r="I3510" s="1"/>
      <c r="J3510" s="1"/>
      <c r="K3510" s="1"/>
      <c r="L3510" s="28">
        <v>209</v>
      </c>
      <c r="M3510" s="31">
        <v>12.91</v>
      </c>
      <c r="N3510" s="31">
        <v>0.4</v>
      </c>
    </row>
    <row r="3511" spans="1:14" x14ac:dyDescent="0.25">
      <c r="A3511" s="1" t="s">
        <v>234</v>
      </c>
      <c r="B3511" s="1">
        <v>1013788</v>
      </c>
      <c r="C3511" s="1">
        <v>2022</v>
      </c>
      <c r="D3511" s="1" t="s">
        <v>0</v>
      </c>
      <c r="E3511" s="1" t="s">
        <v>1</v>
      </c>
      <c r="F3511" s="1" t="s">
        <v>25</v>
      </c>
      <c r="G3511" s="1" t="s">
        <v>3</v>
      </c>
      <c r="H3511" s="1" t="s">
        <v>4</v>
      </c>
      <c r="I3511" s="1"/>
      <c r="J3511" s="1"/>
      <c r="K3511" s="1"/>
      <c r="L3511" s="28">
        <v>70</v>
      </c>
      <c r="M3511" s="31">
        <v>0.55580470000000004</v>
      </c>
      <c r="N3511" s="31">
        <v>0</v>
      </c>
    </row>
    <row r="3512" spans="1:14" x14ac:dyDescent="0.25">
      <c r="A3512" s="1" t="s">
        <v>235</v>
      </c>
      <c r="B3512" s="1">
        <v>1013789</v>
      </c>
      <c r="C3512" s="1">
        <v>2022</v>
      </c>
      <c r="D3512" s="1" t="s">
        <v>0</v>
      </c>
      <c r="E3512" s="1" t="s">
        <v>1</v>
      </c>
      <c r="F3512" s="1" t="s">
        <v>25</v>
      </c>
      <c r="G3512" s="1" t="s">
        <v>3</v>
      </c>
      <c r="H3512" s="1" t="s">
        <v>4</v>
      </c>
      <c r="I3512" s="1"/>
      <c r="J3512" s="1"/>
      <c r="K3512" s="1"/>
      <c r="L3512" s="28">
        <v>83</v>
      </c>
      <c r="M3512" s="31">
        <v>0.65835259999999995</v>
      </c>
      <c r="N3512" s="31">
        <v>8.5786000000000005E-3</v>
      </c>
    </row>
    <row r="3513" spans="1:14" x14ac:dyDescent="0.25">
      <c r="A3513" s="1" t="s">
        <v>24272</v>
      </c>
      <c r="B3513" s="1">
        <v>1013801</v>
      </c>
      <c r="C3513" s="1">
        <v>2022</v>
      </c>
      <c r="D3513" s="1" t="s">
        <v>0</v>
      </c>
      <c r="E3513" s="1" t="s">
        <v>1</v>
      </c>
      <c r="F3513" s="1" t="s">
        <v>2</v>
      </c>
      <c r="G3513" s="1" t="s">
        <v>3</v>
      </c>
      <c r="H3513" s="1" t="s">
        <v>4</v>
      </c>
      <c r="I3513" s="1"/>
      <c r="J3513" s="1"/>
      <c r="K3513" s="1"/>
      <c r="L3513" s="28">
        <v>3</v>
      </c>
      <c r="M3513" s="31">
        <v>1.3645973</v>
      </c>
      <c r="N3513" s="31">
        <v>4.8506000000000001E-3</v>
      </c>
    </row>
    <row r="3514" spans="1:14" x14ac:dyDescent="0.25">
      <c r="A3514" s="1" t="s">
        <v>24272</v>
      </c>
      <c r="B3514" s="1">
        <v>1013801</v>
      </c>
      <c r="C3514" s="1">
        <v>2022</v>
      </c>
      <c r="D3514" s="1" t="s">
        <v>0</v>
      </c>
      <c r="E3514" s="1" t="s">
        <v>1</v>
      </c>
      <c r="F3514" s="1" t="s">
        <v>2</v>
      </c>
      <c r="G3514" s="1" t="s">
        <v>3</v>
      </c>
      <c r="H3514" s="1" t="s">
        <v>6</v>
      </c>
      <c r="I3514" s="1"/>
      <c r="J3514" s="1"/>
      <c r="K3514" s="1"/>
      <c r="L3514" s="28">
        <v>8</v>
      </c>
      <c r="M3514" s="31">
        <v>12.6674577</v>
      </c>
      <c r="N3514" s="31">
        <v>4.5027299999999999E-2</v>
      </c>
    </row>
    <row r="3515" spans="1:14" x14ac:dyDescent="0.25">
      <c r="A3515" s="1" t="s">
        <v>24272</v>
      </c>
      <c r="B3515" s="1">
        <v>1013801</v>
      </c>
      <c r="C3515" s="1">
        <v>2022</v>
      </c>
      <c r="D3515" s="1" t="s">
        <v>0</v>
      </c>
      <c r="E3515" s="1" t="s">
        <v>1</v>
      </c>
      <c r="F3515" s="1" t="s">
        <v>2</v>
      </c>
      <c r="G3515" s="1" t="s">
        <v>3</v>
      </c>
      <c r="H3515" s="1" t="s">
        <v>7</v>
      </c>
      <c r="I3515" s="1"/>
      <c r="J3515" s="1"/>
      <c r="K3515" s="1"/>
      <c r="L3515" s="28">
        <v>10</v>
      </c>
      <c r="M3515" s="31">
        <v>4.9889500000000003E-2</v>
      </c>
      <c r="N3515" s="31">
        <v>2.0479999999999999E-4</v>
      </c>
    </row>
    <row r="3516" spans="1:14" x14ac:dyDescent="0.25">
      <c r="A3516" s="1" t="s">
        <v>1255</v>
      </c>
      <c r="B3516" s="1">
        <v>1013814</v>
      </c>
      <c r="C3516" s="1">
        <v>2022</v>
      </c>
      <c r="D3516" s="1" t="s">
        <v>0</v>
      </c>
      <c r="E3516" s="1" t="s">
        <v>1</v>
      </c>
      <c r="F3516" s="1" t="s">
        <v>25</v>
      </c>
      <c r="G3516" s="1" t="s">
        <v>3</v>
      </c>
      <c r="H3516" s="1" t="s">
        <v>5</v>
      </c>
      <c r="I3516" s="1"/>
      <c r="J3516" s="1"/>
      <c r="K3516" s="1"/>
      <c r="L3516" s="28">
        <v>3</v>
      </c>
      <c r="M3516" s="31">
        <v>3.81535</v>
      </c>
      <c r="N3516" s="31">
        <v>7.5199999999999998E-3</v>
      </c>
    </row>
    <row r="3517" spans="1:14" x14ac:dyDescent="0.25">
      <c r="A3517" s="1" t="s">
        <v>1255</v>
      </c>
      <c r="B3517" s="1">
        <v>1013814</v>
      </c>
      <c r="C3517" s="1">
        <v>2022</v>
      </c>
      <c r="D3517" s="1" t="s">
        <v>0</v>
      </c>
      <c r="E3517" s="1" t="s">
        <v>1</v>
      </c>
      <c r="F3517" s="1" t="s">
        <v>25</v>
      </c>
      <c r="G3517" s="1" t="s">
        <v>3</v>
      </c>
      <c r="H3517" s="1" t="s">
        <v>7</v>
      </c>
      <c r="I3517" s="1"/>
      <c r="J3517" s="1"/>
      <c r="K3517" s="1"/>
      <c r="L3517" s="28">
        <v>10</v>
      </c>
      <c r="M3517" s="31">
        <v>0.87273999999999996</v>
      </c>
      <c r="N3517" s="31">
        <v>1.1800000000000001E-3</v>
      </c>
    </row>
    <row r="3518" spans="1:14" x14ac:dyDescent="0.25">
      <c r="A3518" s="1" t="s">
        <v>1255</v>
      </c>
      <c r="B3518" s="1">
        <v>1013814</v>
      </c>
      <c r="C3518" s="1">
        <v>2022</v>
      </c>
      <c r="D3518" s="1" t="s">
        <v>0</v>
      </c>
      <c r="E3518" s="1" t="s">
        <v>1</v>
      </c>
      <c r="F3518" s="1" t="s">
        <v>25</v>
      </c>
      <c r="G3518" s="1" t="s">
        <v>3</v>
      </c>
      <c r="H3518" s="1" t="s">
        <v>10</v>
      </c>
      <c r="I3518" s="1"/>
      <c r="J3518" s="1"/>
      <c r="K3518" s="1"/>
      <c r="L3518" s="28">
        <v>3</v>
      </c>
      <c r="M3518" s="31">
        <v>4.9624199999999998</v>
      </c>
      <c r="N3518" s="31">
        <v>9.7800000000000005E-3</v>
      </c>
    </row>
    <row r="3519" spans="1:14" x14ac:dyDescent="0.25">
      <c r="A3519" s="1" t="s">
        <v>236</v>
      </c>
      <c r="B3519" s="1">
        <v>1013815</v>
      </c>
      <c r="C3519" s="1">
        <v>2022</v>
      </c>
      <c r="D3519" s="1" t="s">
        <v>0</v>
      </c>
      <c r="E3519" s="1" t="s">
        <v>1</v>
      </c>
      <c r="F3519" s="1" t="s">
        <v>2</v>
      </c>
      <c r="G3519" s="1" t="s">
        <v>3</v>
      </c>
      <c r="H3519" s="1" t="s">
        <v>7</v>
      </c>
      <c r="I3519" s="1"/>
      <c r="J3519" s="1"/>
      <c r="K3519" s="1"/>
      <c r="L3519" s="28">
        <v>3</v>
      </c>
      <c r="M3519" s="31">
        <v>6.5271499999999996E-2</v>
      </c>
      <c r="N3519" s="31">
        <v>2.977E-3</v>
      </c>
    </row>
    <row r="3520" spans="1:14" x14ac:dyDescent="0.25">
      <c r="A3520" s="1" t="s">
        <v>711</v>
      </c>
      <c r="B3520" s="1">
        <v>1013826</v>
      </c>
      <c r="C3520" s="1">
        <v>2022</v>
      </c>
      <c r="D3520" s="1" t="s">
        <v>0</v>
      </c>
      <c r="E3520" s="1" t="s">
        <v>1</v>
      </c>
      <c r="F3520" s="1" t="s">
        <v>12</v>
      </c>
      <c r="G3520" s="1" t="s">
        <v>3</v>
      </c>
      <c r="H3520" s="1" t="s">
        <v>7</v>
      </c>
      <c r="I3520" s="1"/>
      <c r="J3520" s="1"/>
      <c r="K3520" s="1"/>
      <c r="L3520" s="28">
        <v>62</v>
      </c>
      <c r="M3520" s="31">
        <v>24.957792000000001</v>
      </c>
      <c r="N3520" s="31">
        <v>0.71972579999999997</v>
      </c>
    </row>
    <row r="3521" spans="1:14" x14ac:dyDescent="0.25">
      <c r="A3521" s="1" t="s">
        <v>711</v>
      </c>
      <c r="B3521" s="1">
        <v>1013826</v>
      </c>
      <c r="C3521" s="1">
        <v>2022</v>
      </c>
      <c r="D3521" s="1" t="s">
        <v>0</v>
      </c>
      <c r="E3521" s="1" t="s">
        <v>1</v>
      </c>
      <c r="F3521" s="1" t="s">
        <v>12</v>
      </c>
      <c r="G3521" s="1" t="s">
        <v>3</v>
      </c>
      <c r="H3521" s="1" t="s">
        <v>10</v>
      </c>
      <c r="I3521" s="1"/>
      <c r="J3521" s="1"/>
      <c r="K3521" s="1"/>
      <c r="L3521" s="28">
        <v>2</v>
      </c>
      <c r="M3521" s="31">
        <v>10.0852608</v>
      </c>
      <c r="N3521" s="31">
        <v>0.29083589999999998</v>
      </c>
    </row>
    <row r="3522" spans="1:14" x14ac:dyDescent="0.25">
      <c r="A3522" s="1" t="s">
        <v>270</v>
      </c>
      <c r="B3522" s="1">
        <v>1013827</v>
      </c>
      <c r="C3522" s="1">
        <v>2022</v>
      </c>
      <c r="D3522" s="1" t="s">
        <v>0</v>
      </c>
      <c r="E3522" s="1" t="s">
        <v>1</v>
      </c>
      <c r="F3522" s="1" t="s">
        <v>12</v>
      </c>
      <c r="G3522" s="1" t="s">
        <v>3</v>
      </c>
      <c r="H3522" s="1" t="s">
        <v>4</v>
      </c>
      <c r="I3522" s="1"/>
      <c r="J3522" s="1"/>
      <c r="K3522" s="1"/>
      <c r="L3522" s="28">
        <v>1</v>
      </c>
      <c r="M3522" s="31">
        <v>5.6310710000000004</v>
      </c>
      <c r="N3522" s="31">
        <v>0.16238720000000001</v>
      </c>
    </row>
    <row r="3523" spans="1:14" x14ac:dyDescent="0.25">
      <c r="A3523" s="1" t="s">
        <v>270</v>
      </c>
      <c r="B3523" s="1">
        <v>1013827</v>
      </c>
      <c r="C3523" s="1">
        <v>2022</v>
      </c>
      <c r="D3523" s="1" t="s">
        <v>0</v>
      </c>
      <c r="E3523" s="1" t="s">
        <v>1</v>
      </c>
      <c r="F3523" s="1" t="s">
        <v>12</v>
      </c>
      <c r="G3523" s="1" t="s">
        <v>3</v>
      </c>
      <c r="H3523" s="1" t="s">
        <v>8</v>
      </c>
      <c r="I3523" s="1"/>
      <c r="J3523" s="1"/>
      <c r="K3523" s="1"/>
      <c r="L3523" s="28">
        <v>12</v>
      </c>
      <c r="M3523" s="31">
        <v>11.128223999999999</v>
      </c>
      <c r="N3523" s="31">
        <v>0.32091259999999999</v>
      </c>
    </row>
    <row r="3524" spans="1:14" x14ac:dyDescent="0.25">
      <c r="A3524" s="1" t="s">
        <v>270</v>
      </c>
      <c r="B3524" s="1">
        <v>1013827</v>
      </c>
      <c r="C3524" s="1">
        <v>2022</v>
      </c>
      <c r="D3524" s="1" t="s">
        <v>0</v>
      </c>
      <c r="E3524" s="1" t="s">
        <v>1</v>
      </c>
      <c r="F3524" s="1" t="s">
        <v>12</v>
      </c>
      <c r="G3524" s="1" t="s">
        <v>3</v>
      </c>
      <c r="H3524" s="1" t="s">
        <v>10</v>
      </c>
      <c r="I3524" s="1"/>
      <c r="J3524" s="1"/>
      <c r="K3524" s="1"/>
      <c r="L3524" s="28">
        <v>2</v>
      </c>
      <c r="M3524" s="31">
        <v>8.0153856000000001</v>
      </c>
      <c r="N3524" s="31">
        <v>0.2311454</v>
      </c>
    </row>
    <row r="3525" spans="1:14" x14ac:dyDescent="0.25">
      <c r="A3525" s="1" t="s">
        <v>270</v>
      </c>
      <c r="B3525" s="1">
        <v>1013827</v>
      </c>
      <c r="C3525" s="1">
        <v>2022</v>
      </c>
      <c r="D3525" s="1" t="s">
        <v>0</v>
      </c>
      <c r="E3525" s="1" t="s">
        <v>1</v>
      </c>
      <c r="F3525" s="1" t="s">
        <v>12</v>
      </c>
      <c r="G3525" s="1" t="s">
        <v>3</v>
      </c>
      <c r="H3525" s="1" t="s">
        <v>7</v>
      </c>
      <c r="I3525" s="1"/>
      <c r="J3525" s="1"/>
      <c r="K3525" s="1"/>
      <c r="L3525" s="28">
        <v>118</v>
      </c>
      <c r="M3525" s="31">
        <v>38.371305599999999</v>
      </c>
      <c r="N3525" s="31">
        <v>1.1065408999999999</v>
      </c>
    </row>
    <row r="3526" spans="1:14" x14ac:dyDescent="0.25">
      <c r="A3526" s="1" t="s">
        <v>24273</v>
      </c>
      <c r="B3526" s="1">
        <v>1013828</v>
      </c>
      <c r="C3526" s="1">
        <v>2022</v>
      </c>
      <c r="D3526" s="1" t="s">
        <v>0</v>
      </c>
      <c r="E3526" s="1" t="s">
        <v>1</v>
      </c>
      <c r="F3526" s="1" t="s">
        <v>12</v>
      </c>
      <c r="G3526" s="1" t="s">
        <v>3</v>
      </c>
      <c r="H3526" s="1" t="s">
        <v>7</v>
      </c>
      <c r="I3526" s="1"/>
      <c r="J3526" s="1"/>
      <c r="K3526" s="1"/>
      <c r="L3526" s="28">
        <v>1</v>
      </c>
      <c r="M3526" s="31">
        <v>0.20611199999999999</v>
      </c>
      <c r="N3526" s="31">
        <v>5.9438E-3</v>
      </c>
    </row>
    <row r="3527" spans="1:14" x14ac:dyDescent="0.25">
      <c r="A3527" s="1" t="s">
        <v>24274</v>
      </c>
      <c r="B3527" s="1">
        <v>1013834</v>
      </c>
      <c r="C3527" s="1">
        <v>2022</v>
      </c>
      <c r="D3527" s="1" t="s">
        <v>0</v>
      </c>
      <c r="E3527" s="1" t="s">
        <v>1</v>
      </c>
      <c r="F3527" s="1" t="s">
        <v>12</v>
      </c>
      <c r="G3527" s="1" t="s">
        <v>3</v>
      </c>
      <c r="H3527" s="1" t="s">
        <v>9</v>
      </c>
      <c r="I3527" s="1"/>
      <c r="J3527" s="1"/>
      <c r="K3527" s="1"/>
      <c r="L3527" s="28">
        <v>3</v>
      </c>
      <c r="M3527" s="31">
        <v>3.6592622000000001</v>
      </c>
      <c r="N3527" s="31">
        <v>0.17171520000000001</v>
      </c>
    </row>
    <row r="3528" spans="1:14" x14ac:dyDescent="0.25">
      <c r="A3528" s="1" t="s">
        <v>24274</v>
      </c>
      <c r="B3528" s="1">
        <v>1013834</v>
      </c>
      <c r="C3528" s="1">
        <v>2022</v>
      </c>
      <c r="D3528" s="1" t="s">
        <v>0</v>
      </c>
      <c r="E3528" s="1" t="s">
        <v>1</v>
      </c>
      <c r="F3528" s="1" t="s">
        <v>12</v>
      </c>
      <c r="G3528" s="1" t="s">
        <v>3</v>
      </c>
      <c r="H3528" s="1" t="s">
        <v>5</v>
      </c>
      <c r="I3528" s="1"/>
      <c r="J3528" s="1"/>
      <c r="K3528" s="1"/>
      <c r="L3528" s="28">
        <v>2</v>
      </c>
      <c r="M3528" s="31">
        <v>20.901070799999999</v>
      </c>
      <c r="N3528" s="31">
        <v>0.98080750000000005</v>
      </c>
    </row>
    <row r="3529" spans="1:14" x14ac:dyDescent="0.25">
      <c r="A3529" s="1" t="s">
        <v>24274</v>
      </c>
      <c r="B3529" s="1">
        <v>1013834</v>
      </c>
      <c r="C3529" s="1">
        <v>2022</v>
      </c>
      <c r="D3529" s="1" t="s">
        <v>0</v>
      </c>
      <c r="E3529" s="1" t="s">
        <v>1</v>
      </c>
      <c r="F3529" s="1" t="s">
        <v>12</v>
      </c>
      <c r="G3529" s="1" t="s">
        <v>3</v>
      </c>
      <c r="H3529" s="1" t="s">
        <v>8</v>
      </c>
      <c r="I3529" s="1"/>
      <c r="J3529" s="1"/>
      <c r="K3529" s="1"/>
      <c r="L3529" s="28">
        <v>2</v>
      </c>
      <c r="M3529" s="31">
        <v>1.0051661000000001</v>
      </c>
      <c r="N3529" s="31">
        <v>4.7168599999999998E-2</v>
      </c>
    </row>
    <row r="3530" spans="1:14" x14ac:dyDescent="0.25">
      <c r="A3530" s="1" t="s">
        <v>24274</v>
      </c>
      <c r="B3530" s="1">
        <v>1013834</v>
      </c>
      <c r="C3530" s="1">
        <v>2022</v>
      </c>
      <c r="D3530" s="1" t="s">
        <v>0</v>
      </c>
      <c r="E3530" s="1" t="s">
        <v>1</v>
      </c>
      <c r="F3530" s="1" t="s">
        <v>12</v>
      </c>
      <c r="G3530" s="1" t="s">
        <v>3</v>
      </c>
      <c r="H3530" s="1" t="s">
        <v>7</v>
      </c>
      <c r="I3530" s="1"/>
      <c r="J3530" s="1"/>
      <c r="K3530" s="1"/>
      <c r="L3530" s="28">
        <v>31</v>
      </c>
      <c r="M3530" s="31">
        <v>13.7179229</v>
      </c>
      <c r="N3530" s="31">
        <v>0.64372980000000002</v>
      </c>
    </row>
    <row r="3531" spans="1:14" x14ac:dyDescent="0.25">
      <c r="A3531" s="1" t="s">
        <v>24275</v>
      </c>
      <c r="B3531" s="1">
        <v>1013840</v>
      </c>
      <c r="C3531" s="1">
        <v>2022</v>
      </c>
      <c r="D3531" s="1" t="s">
        <v>0</v>
      </c>
      <c r="E3531" s="1" t="s">
        <v>1</v>
      </c>
      <c r="F3531" s="1" t="s">
        <v>12</v>
      </c>
      <c r="G3531" s="1" t="s">
        <v>3</v>
      </c>
      <c r="H3531" s="1" t="s">
        <v>7</v>
      </c>
      <c r="I3531" s="1"/>
      <c r="J3531" s="1"/>
      <c r="K3531" s="1"/>
      <c r="L3531" s="28">
        <v>28</v>
      </c>
      <c r="M3531" s="31">
        <v>17.244095999999999</v>
      </c>
      <c r="N3531" s="31">
        <v>0.49728040000000001</v>
      </c>
    </row>
    <row r="3532" spans="1:14" x14ac:dyDescent="0.25">
      <c r="A3532" s="1" t="s">
        <v>24276</v>
      </c>
      <c r="B3532" s="1">
        <v>1013841</v>
      </c>
      <c r="C3532" s="1">
        <v>2022</v>
      </c>
      <c r="D3532" s="1" t="s">
        <v>0</v>
      </c>
      <c r="E3532" s="1" t="s">
        <v>1</v>
      </c>
      <c r="F3532" s="1" t="s">
        <v>12</v>
      </c>
      <c r="G3532" s="1" t="s">
        <v>3</v>
      </c>
      <c r="H3532" s="1" t="s">
        <v>7</v>
      </c>
      <c r="I3532" s="1"/>
      <c r="J3532" s="1"/>
      <c r="K3532" s="1"/>
      <c r="L3532" s="28">
        <v>19</v>
      </c>
      <c r="M3532" s="31">
        <v>14.372208000000001</v>
      </c>
      <c r="N3532" s="31">
        <v>0.41446169999999999</v>
      </c>
    </row>
    <row r="3533" spans="1:14" x14ac:dyDescent="0.25">
      <c r="A3533" s="1" t="s">
        <v>24277</v>
      </c>
      <c r="B3533" s="1">
        <v>1013842</v>
      </c>
      <c r="C3533" s="1">
        <v>2022</v>
      </c>
      <c r="D3533" s="1" t="s">
        <v>0</v>
      </c>
      <c r="E3533" s="1" t="s">
        <v>1</v>
      </c>
      <c r="F3533" s="1" t="s">
        <v>12</v>
      </c>
      <c r="G3533" s="1" t="s">
        <v>3</v>
      </c>
      <c r="H3533" s="1" t="s">
        <v>7</v>
      </c>
      <c r="I3533" s="1"/>
      <c r="J3533" s="1"/>
      <c r="K3533" s="1"/>
      <c r="L3533" s="28">
        <v>21</v>
      </c>
      <c r="M3533" s="31">
        <v>18.196041600000001</v>
      </c>
      <c r="N3533" s="31">
        <v>0.52473230000000004</v>
      </c>
    </row>
    <row r="3534" spans="1:14" x14ac:dyDescent="0.25">
      <c r="A3534" s="1" t="s">
        <v>24278</v>
      </c>
      <c r="B3534" s="1">
        <v>1013843</v>
      </c>
      <c r="C3534" s="1">
        <v>2022</v>
      </c>
      <c r="D3534" s="1" t="s">
        <v>0</v>
      </c>
      <c r="E3534" s="1" t="s">
        <v>1</v>
      </c>
      <c r="F3534" s="1" t="s">
        <v>12</v>
      </c>
      <c r="G3534" s="1" t="s">
        <v>3</v>
      </c>
      <c r="H3534" s="1" t="s">
        <v>7</v>
      </c>
      <c r="I3534" s="1"/>
      <c r="J3534" s="1"/>
      <c r="K3534" s="1"/>
      <c r="L3534" s="28">
        <v>19</v>
      </c>
      <c r="M3534" s="31">
        <v>11.2088448</v>
      </c>
      <c r="N3534" s="31">
        <v>0.32323750000000001</v>
      </c>
    </row>
    <row r="3535" spans="1:14" x14ac:dyDescent="0.25">
      <c r="A3535" s="1" t="s">
        <v>24279</v>
      </c>
      <c r="B3535" s="1">
        <v>1013844</v>
      </c>
      <c r="C3535" s="1">
        <v>2022</v>
      </c>
      <c r="D3535" s="1" t="s">
        <v>0</v>
      </c>
      <c r="E3535" s="1" t="s">
        <v>1</v>
      </c>
      <c r="F3535" s="1" t="s">
        <v>12</v>
      </c>
      <c r="G3535" s="1" t="s">
        <v>3</v>
      </c>
      <c r="H3535" s="1" t="s">
        <v>7</v>
      </c>
      <c r="I3535" s="1"/>
      <c r="J3535" s="1"/>
      <c r="K3535" s="1"/>
      <c r="L3535" s="28">
        <v>17</v>
      </c>
      <c r="M3535" s="31">
        <v>16.228492800000001</v>
      </c>
      <c r="N3535" s="31">
        <v>0.46799269999999998</v>
      </c>
    </row>
    <row r="3536" spans="1:14" x14ac:dyDescent="0.25">
      <c r="A3536" s="1" t="s">
        <v>24279</v>
      </c>
      <c r="B3536" s="1">
        <v>1013844</v>
      </c>
      <c r="C3536" s="1">
        <v>2022</v>
      </c>
      <c r="D3536" s="1" t="s">
        <v>0</v>
      </c>
      <c r="E3536" s="1" t="s">
        <v>1</v>
      </c>
      <c r="F3536" s="1" t="s">
        <v>12</v>
      </c>
      <c r="G3536" s="1" t="s">
        <v>3</v>
      </c>
      <c r="H3536" s="1" t="s">
        <v>5</v>
      </c>
      <c r="I3536" s="1"/>
      <c r="J3536" s="1"/>
      <c r="K3536" s="1"/>
      <c r="L3536" s="28">
        <v>4</v>
      </c>
      <c r="M3536" s="31">
        <v>50.7088416</v>
      </c>
      <c r="N3536" s="31">
        <v>1.4623273000000001</v>
      </c>
    </row>
    <row r="3537" spans="1:14" x14ac:dyDescent="0.25">
      <c r="A3537" s="1" t="s">
        <v>24280</v>
      </c>
      <c r="B3537" s="1">
        <v>1013848</v>
      </c>
      <c r="C3537" s="1">
        <v>2022</v>
      </c>
      <c r="D3537" s="1" t="s">
        <v>0</v>
      </c>
      <c r="E3537" s="1" t="s">
        <v>1</v>
      </c>
      <c r="F3537" s="1" t="s">
        <v>2</v>
      </c>
      <c r="G3537" s="1" t="s">
        <v>3</v>
      </c>
      <c r="H3537" s="1" t="s">
        <v>7</v>
      </c>
      <c r="I3537" s="1"/>
      <c r="J3537" s="1"/>
      <c r="K3537" s="1"/>
      <c r="L3537" s="28">
        <v>45</v>
      </c>
      <c r="M3537" s="31">
        <v>5.0832683999999997</v>
      </c>
      <c r="N3537" s="31">
        <v>0.13511870000000001</v>
      </c>
    </row>
    <row r="3538" spans="1:14" x14ac:dyDescent="0.25">
      <c r="A3538" s="1" t="s">
        <v>24281</v>
      </c>
      <c r="B3538" s="1">
        <v>1013850</v>
      </c>
      <c r="C3538" s="1">
        <v>2022</v>
      </c>
      <c r="D3538" s="1" t="s">
        <v>0</v>
      </c>
      <c r="E3538" s="1" t="s">
        <v>1</v>
      </c>
      <c r="F3538" s="1" t="s">
        <v>12</v>
      </c>
      <c r="G3538" s="1" t="s">
        <v>3</v>
      </c>
      <c r="H3538" s="1" t="s">
        <v>5</v>
      </c>
      <c r="I3538" s="1"/>
      <c r="J3538" s="1"/>
      <c r="K3538" s="1"/>
      <c r="L3538" s="28">
        <v>3</v>
      </c>
      <c r="M3538" s="31">
        <v>4.3593599999999997</v>
      </c>
      <c r="N3538" s="31">
        <v>0.12571399999999999</v>
      </c>
    </row>
    <row r="3539" spans="1:14" x14ac:dyDescent="0.25">
      <c r="A3539" s="1" t="s">
        <v>24281</v>
      </c>
      <c r="B3539" s="1">
        <v>1013850</v>
      </c>
      <c r="C3539" s="1">
        <v>2022</v>
      </c>
      <c r="D3539" s="1" t="s">
        <v>0</v>
      </c>
      <c r="E3539" s="1" t="s">
        <v>1</v>
      </c>
      <c r="F3539" s="1" t="s">
        <v>12</v>
      </c>
      <c r="G3539" s="1" t="s">
        <v>3</v>
      </c>
      <c r="H3539" s="1" t="s">
        <v>7</v>
      </c>
      <c r="I3539" s="1"/>
      <c r="J3539" s="1"/>
      <c r="K3539" s="1"/>
      <c r="L3539" s="28">
        <v>1</v>
      </c>
      <c r="M3539" s="31">
        <v>1.3752960000000001</v>
      </c>
      <c r="N3539" s="31">
        <v>3.9660399999999998E-2</v>
      </c>
    </row>
    <row r="3540" spans="1:14" x14ac:dyDescent="0.25">
      <c r="A3540" s="1" t="s">
        <v>850</v>
      </c>
      <c r="B3540" s="1">
        <v>1013853</v>
      </c>
      <c r="C3540" s="1">
        <v>2022</v>
      </c>
      <c r="D3540" s="1" t="s">
        <v>0</v>
      </c>
      <c r="E3540" s="1" t="s">
        <v>1</v>
      </c>
      <c r="F3540" s="1" t="s">
        <v>2</v>
      </c>
      <c r="G3540" s="1" t="s">
        <v>3</v>
      </c>
      <c r="H3540" s="1" t="s">
        <v>7</v>
      </c>
      <c r="I3540" s="1"/>
      <c r="J3540" s="1"/>
      <c r="K3540" s="1"/>
      <c r="L3540" s="28">
        <v>467</v>
      </c>
      <c r="M3540" s="31">
        <v>16.310860000000002</v>
      </c>
      <c r="N3540" s="31">
        <v>2.3334100000000002</v>
      </c>
    </row>
    <row r="3541" spans="1:14" x14ac:dyDescent="0.25">
      <c r="A3541" s="1" t="s">
        <v>273</v>
      </c>
      <c r="B3541" s="1">
        <v>1013867</v>
      </c>
      <c r="C3541" s="1">
        <v>2022</v>
      </c>
      <c r="D3541" s="1" t="s">
        <v>0</v>
      </c>
      <c r="E3541" s="1" t="s">
        <v>1</v>
      </c>
      <c r="F3541" s="1" t="s">
        <v>25</v>
      </c>
      <c r="G3541" s="1" t="s">
        <v>3</v>
      </c>
      <c r="H3541" s="1" t="s">
        <v>7</v>
      </c>
      <c r="I3541" s="1"/>
      <c r="J3541" s="1"/>
      <c r="K3541" s="1"/>
      <c r="L3541" s="28">
        <v>10</v>
      </c>
      <c r="M3541" s="31">
        <v>91.032804499999997</v>
      </c>
      <c r="N3541" s="31">
        <v>3.40361E-2</v>
      </c>
    </row>
    <row r="3542" spans="1:14" x14ac:dyDescent="0.25">
      <c r="A3542" s="1" t="s">
        <v>273</v>
      </c>
      <c r="B3542" s="1">
        <v>1013867</v>
      </c>
      <c r="C3542" s="1">
        <v>2022</v>
      </c>
      <c r="D3542" s="1" t="s">
        <v>0</v>
      </c>
      <c r="E3542" s="1" t="s">
        <v>1</v>
      </c>
      <c r="F3542" s="1" t="s">
        <v>25</v>
      </c>
      <c r="G3542" s="1" t="s">
        <v>3</v>
      </c>
      <c r="H3542" s="1" t="s">
        <v>8</v>
      </c>
      <c r="I3542" s="1"/>
      <c r="J3542" s="1"/>
      <c r="K3542" s="1"/>
      <c r="L3542" s="28">
        <v>1</v>
      </c>
      <c r="M3542" s="31">
        <v>0.33931129999999998</v>
      </c>
      <c r="N3542" s="31">
        <v>4.9240000000000004E-3</v>
      </c>
    </row>
    <row r="3543" spans="1:14" x14ac:dyDescent="0.25">
      <c r="A3543" s="1" t="s">
        <v>24282</v>
      </c>
      <c r="B3543" s="1">
        <v>1013876</v>
      </c>
      <c r="C3543" s="1">
        <v>2022</v>
      </c>
      <c r="D3543" s="1" t="s">
        <v>0</v>
      </c>
      <c r="E3543" s="1" t="s">
        <v>1</v>
      </c>
      <c r="F3543" s="1" t="s">
        <v>2</v>
      </c>
      <c r="G3543" s="1" t="s">
        <v>3</v>
      </c>
      <c r="H3543" s="1" t="s">
        <v>5</v>
      </c>
      <c r="I3543" s="1"/>
      <c r="J3543" s="1"/>
      <c r="K3543" s="1"/>
      <c r="L3543" s="28">
        <v>0</v>
      </c>
      <c r="M3543" s="31">
        <v>0</v>
      </c>
      <c r="N3543" s="31">
        <v>0</v>
      </c>
    </row>
    <row r="3544" spans="1:14" x14ac:dyDescent="0.25">
      <c r="A3544" s="1" t="s">
        <v>24282</v>
      </c>
      <c r="B3544" s="1">
        <v>1013876</v>
      </c>
      <c r="C3544" s="1">
        <v>2022</v>
      </c>
      <c r="D3544" s="1" t="s">
        <v>0</v>
      </c>
      <c r="E3544" s="1" t="s">
        <v>1</v>
      </c>
      <c r="F3544" s="1" t="s">
        <v>2</v>
      </c>
      <c r="G3544" s="1" t="s">
        <v>3</v>
      </c>
      <c r="H3544" s="1" t="s">
        <v>9</v>
      </c>
      <c r="I3544" s="1"/>
      <c r="J3544" s="1"/>
      <c r="K3544" s="1"/>
      <c r="L3544" s="28">
        <v>6</v>
      </c>
      <c r="M3544" s="31">
        <v>1.30501E-2</v>
      </c>
      <c r="N3544" s="31">
        <v>4.5800000000000002E-5</v>
      </c>
    </row>
    <row r="3545" spans="1:14" x14ac:dyDescent="0.25">
      <c r="A3545" s="1" t="s">
        <v>24282</v>
      </c>
      <c r="B3545" s="1">
        <v>1013876</v>
      </c>
      <c r="C3545" s="1">
        <v>2022</v>
      </c>
      <c r="D3545" s="1" t="s">
        <v>0</v>
      </c>
      <c r="E3545" s="1" t="s">
        <v>1</v>
      </c>
      <c r="F3545" s="1" t="s">
        <v>2</v>
      </c>
      <c r="G3545" s="1" t="s">
        <v>3</v>
      </c>
      <c r="H3545" s="1" t="s">
        <v>7</v>
      </c>
      <c r="I3545" s="1"/>
      <c r="J3545" s="1"/>
      <c r="K3545" s="1"/>
      <c r="L3545" s="28">
        <v>23</v>
      </c>
      <c r="M3545" s="31">
        <v>1.8468986000000001</v>
      </c>
      <c r="N3545" s="31">
        <v>6.4913999999999996E-3</v>
      </c>
    </row>
    <row r="3546" spans="1:14" x14ac:dyDescent="0.25">
      <c r="A3546" s="1" t="s">
        <v>24282</v>
      </c>
      <c r="B3546" s="1">
        <v>1013876</v>
      </c>
      <c r="C3546" s="1">
        <v>2022</v>
      </c>
      <c r="D3546" s="1" t="s">
        <v>0</v>
      </c>
      <c r="E3546" s="1" t="s">
        <v>1</v>
      </c>
      <c r="F3546" s="1" t="s">
        <v>2</v>
      </c>
      <c r="G3546" s="1" t="s">
        <v>3</v>
      </c>
      <c r="H3546" s="1" t="s">
        <v>4</v>
      </c>
      <c r="I3546" s="1"/>
      <c r="J3546" s="1"/>
      <c r="K3546" s="1"/>
      <c r="L3546" s="28">
        <v>0</v>
      </c>
      <c r="M3546" s="31">
        <v>0</v>
      </c>
      <c r="N3546" s="31">
        <v>0</v>
      </c>
    </row>
    <row r="3547" spans="1:14" x14ac:dyDescent="0.25">
      <c r="A3547" s="1" t="s">
        <v>24282</v>
      </c>
      <c r="B3547" s="1">
        <v>1013876</v>
      </c>
      <c r="C3547" s="1">
        <v>2022</v>
      </c>
      <c r="D3547" s="1" t="s">
        <v>0</v>
      </c>
      <c r="E3547" s="1" t="s">
        <v>1</v>
      </c>
      <c r="F3547" s="1" t="s">
        <v>2</v>
      </c>
      <c r="G3547" s="1" t="s">
        <v>3</v>
      </c>
      <c r="H3547" s="1" t="s">
        <v>6</v>
      </c>
      <c r="I3547" s="1"/>
      <c r="J3547" s="1"/>
      <c r="K3547" s="1"/>
      <c r="L3547" s="28">
        <v>0</v>
      </c>
      <c r="M3547" s="31">
        <v>0</v>
      </c>
      <c r="N3547" s="31">
        <v>0</v>
      </c>
    </row>
    <row r="3548" spans="1:14" x14ac:dyDescent="0.25">
      <c r="A3548" s="1" t="s">
        <v>24282</v>
      </c>
      <c r="B3548" s="1">
        <v>1013876</v>
      </c>
      <c r="C3548" s="1">
        <v>2022</v>
      </c>
      <c r="D3548" s="1" t="s">
        <v>0</v>
      </c>
      <c r="E3548" s="1" t="s">
        <v>1</v>
      </c>
      <c r="F3548" s="1" t="s">
        <v>2</v>
      </c>
      <c r="G3548" s="1" t="s">
        <v>3</v>
      </c>
      <c r="H3548" s="1" t="s">
        <v>8</v>
      </c>
      <c r="I3548" s="1"/>
      <c r="J3548" s="1"/>
      <c r="K3548" s="1"/>
      <c r="L3548" s="28">
        <v>0</v>
      </c>
      <c r="M3548" s="31">
        <v>0</v>
      </c>
      <c r="N3548" s="31">
        <v>0</v>
      </c>
    </row>
    <row r="3549" spans="1:14" x14ac:dyDescent="0.25">
      <c r="A3549" s="1" t="s">
        <v>24282</v>
      </c>
      <c r="B3549" s="1">
        <v>1013876</v>
      </c>
      <c r="C3549" s="1">
        <v>2022</v>
      </c>
      <c r="D3549" s="1" t="s">
        <v>0</v>
      </c>
      <c r="E3549" s="1" t="s">
        <v>1</v>
      </c>
      <c r="F3549" s="1" t="s">
        <v>2</v>
      </c>
      <c r="G3549" s="1" t="s">
        <v>3</v>
      </c>
      <c r="H3549" s="1" t="s">
        <v>10</v>
      </c>
      <c r="I3549" s="1"/>
      <c r="J3549" s="1"/>
      <c r="K3549" s="1"/>
      <c r="L3549" s="28">
        <v>4</v>
      </c>
      <c r="M3549" s="31">
        <v>14.939865599999999</v>
      </c>
      <c r="N3549" s="31">
        <v>5.1758400000000003E-2</v>
      </c>
    </row>
    <row r="3550" spans="1:14" x14ac:dyDescent="0.25">
      <c r="A3550" s="1" t="s">
        <v>1256</v>
      </c>
      <c r="B3550" s="1">
        <v>1013882</v>
      </c>
      <c r="C3550" s="1">
        <v>2022</v>
      </c>
      <c r="D3550" s="1" t="s">
        <v>0</v>
      </c>
      <c r="E3550" s="1" t="s">
        <v>1</v>
      </c>
      <c r="F3550" s="1" t="s">
        <v>25</v>
      </c>
      <c r="G3550" s="1" t="s">
        <v>3</v>
      </c>
      <c r="H3550" s="1" t="s">
        <v>9</v>
      </c>
      <c r="I3550" s="1"/>
      <c r="J3550" s="1"/>
      <c r="K3550" s="1"/>
      <c r="L3550" s="28">
        <v>10</v>
      </c>
      <c r="M3550" s="31">
        <v>3.0000000000000001E-3</v>
      </c>
      <c r="N3550" s="31">
        <v>0</v>
      </c>
    </row>
    <row r="3551" spans="1:14" x14ac:dyDescent="0.25">
      <c r="A3551" s="1" t="s">
        <v>293</v>
      </c>
      <c r="B3551" s="1">
        <v>1013887</v>
      </c>
      <c r="C3551" s="1">
        <v>2022</v>
      </c>
      <c r="D3551" s="1" t="s">
        <v>0</v>
      </c>
      <c r="E3551" s="1" t="s">
        <v>1</v>
      </c>
      <c r="F3551" s="1" t="s">
        <v>25</v>
      </c>
      <c r="G3551" s="1" t="s">
        <v>3</v>
      </c>
      <c r="H3551" s="1" t="s">
        <v>7</v>
      </c>
      <c r="I3551" s="1"/>
      <c r="J3551" s="1"/>
      <c r="K3551" s="1"/>
      <c r="L3551" s="28">
        <v>144</v>
      </c>
      <c r="M3551" s="31">
        <v>0.3565586</v>
      </c>
      <c r="N3551" s="31">
        <v>1.8899999999999999E-5</v>
      </c>
    </row>
    <row r="3552" spans="1:14" x14ac:dyDescent="0.25">
      <c r="A3552" s="1" t="s">
        <v>483</v>
      </c>
      <c r="B3552" s="1">
        <v>1013901</v>
      </c>
      <c r="C3552" s="1">
        <v>2022</v>
      </c>
      <c r="D3552" s="1" t="s">
        <v>0</v>
      </c>
      <c r="E3552" s="1" t="s">
        <v>1</v>
      </c>
      <c r="F3552" s="1" t="s">
        <v>25</v>
      </c>
      <c r="G3552" s="1" t="s">
        <v>3</v>
      </c>
      <c r="H3552" s="1" t="s">
        <v>4</v>
      </c>
      <c r="I3552" s="1"/>
      <c r="J3552" s="1"/>
      <c r="K3552" s="1"/>
      <c r="L3552" s="28">
        <v>0</v>
      </c>
      <c r="M3552" s="31">
        <v>0</v>
      </c>
      <c r="N3552" s="31">
        <v>0</v>
      </c>
    </row>
    <row r="3553" spans="1:14" x14ac:dyDescent="0.25">
      <c r="A3553" s="1" t="s">
        <v>483</v>
      </c>
      <c r="B3553" s="1">
        <v>1013901</v>
      </c>
      <c r="C3553" s="1">
        <v>2022</v>
      </c>
      <c r="D3553" s="1" t="s">
        <v>0</v>
      </c>
      <c r="E3553" s="1" t="s">
        <v>1</v>
      </c>
      <c r="F3553" s="1" t="s">
        <v>25</v>
      </c>
      <c r="G3553" s="1" t="s">
        <v>3</v>
      </c>
      <c r="H3553" s="1" t="s">
        <v>5</v>
      </c>
      <c r="I3553" s="1"/>
      <c r="J3553" s="1"/>
      <c r="K3553" s="1"/>
      <c r="L3553" s="28">
        <v>0</v>
      </c>
      <c r="M3553" s="31">
        <v>0</v>
      </c>
      <c r="N3553" s="31">
        <v>0</v>
      </c>
    </row>
    <row r="3554" spans="1:14" x14ac:dyDescent="0.25">
      <c r="A3554" s="1" t="s">
        <v>483</v>
      </c>
      <c r="B3554" s="1">
        <v>1013901</v>
      </c>
      <c r="C3554" s="1">
        <v>2022</v>
      </c>
      <c r="D3554" s="1" t="s">
        <v>0</v>
      </c>
      <c r="E3554" s="1" t="s">
        <v>1</v>
      </c>
      <c r="F3554" s="1" t="s">
        <v>25</v>
      </c>
      <c r="G3554" s="1" t="s">
        <v>3</v>
      </c>
      <c r="H3554" s="1" t="s">
        <v>8</v>
      </c>
      <c r="I3554" s="1"/>
      <c r="J3554" s="1"/>
      <c r="K3554" s="1"/>
      <c r="L3554" s="28">
        <v>0</v>
      </c>
      <c r="M3554" s="31">
        <v>0</v>
      </c>
      <c r="N3554" s="31">
        <v>0</v>
      </c>
    </row>
    <row r="3555" spans="1:14" x14ac:dyDescent="0.25">
      <c r="A3555" s="1" t="s">
        <v>483</v>
      </c>
      <c r="B3555" s="1">
        <v>1013901</v>
      </c>
      <c r="C3555" s="1">
        <v>2022</v>
      </c>
      <c r="D3555" s="1" t="s">
        <v>0</v>
      </c>
      <c r="E3555" s="1" t="s">
        <v>1</v>
      </c>
      <c r="F3555" s="1" t="s">
        <v>25</v>
      </c>
      <c r="G3555" s="1" t="s">
        <v>3</v>
      </c>
      <c r="H3555" s="1" t="s">
        <v>6</v>
      </c>
      <c r="I3555" s="1"/>
      <c r="J3555" s="1"/>
      <c r="K3555" s="1"/>
      <c r="L3555" s="28">
        <v>0</v>
      </c>
      <c r="M3555" s="31">
        <v>0</v>
      </c>
      <c r="N3555" s="31">
        <v>0</v>
      </c>
    </row>
    <row r="3556" spans="1:14" x14ac:dyDescent="0.25">
      <c r="A3556" s="1" t="s">
        <v>483</v>
      </c>
      <c r="B3556" s="1">
        <v>1013901</v>
      </c>
      <c r="C3556" s="1">
        <v>2022</v>
      </c>
      <c r="D3556" s="1" t="s">
        <v>0</v>
      </c>
      <c r="E3556" s="1" t="s">
        <v>1</v>
      </c>
      <c r="F3556" s="1" t="s">
        <v>25</v>
      </c>
      <c r="G3556" s="1" t="s">
        <v>3</v>
      </c>
      <c r="H3556" s="1" t="s">
        <v>10</v>
      </c>
      <c r="I3556" s="1"/>
      <c r="J3556" s="1"/>
      <c r="K3556" s="1"/>
      <c r="L3556" s="28">
        <v>0</v>
      </c>
      <c r="M3556" s="31">
        <v>0</v>
      </c>
      <c r="N3556" s="31">
        <v>0</v>
      </c>
    </row>
    <row r="3557" spans="1:14" x14ac:dyDescent="0.25">
      <c r="A3557" s="1" t="s">
        <v>483</v>
      </c>
      <c r="B3557" s="1">
        <v>1013901</v>
      </c>
      <c r="C3557" s="1">
        <v>2022</v>
      </c>
      <c r="D3557" s="1" t="s">
        <v>0</v>
      </c>
      <c r="E3557" s="1" t="s">
        <v>1</v>
      </c>
      <c r="F3557" s="1" t="s">
        <v>25</v>
      </c>
      <c r="G3557" s="1" t="s">
        <v>3</v>
      </c>
      <c r="H3557" s="1" t="s">
        <v>7</v>
      </c>
      <c r="I3557" s="1"/>
      <c r="J3557" s="1"/>
      <c r="K3557" s="1"/>
      <c r="L3557" s="28">
        <v>173</v>
      </c>
      <c r="M3557" s="31">
        <v>507.08159910000001</v>
      </c>
      <c r="N3557" s="31">
        <v>64.350897000000003</v>
      </c>
    </row>
    <row r="3558" spans="1:14" x14ac:dyDescent="0.25">
      <c r="A3558" s="1" t="s">
        <v>483</v>
      </c>
      <c r="B3558" s="1">
        <v>1013901</v>
      </c>
      <c r="C3558" s="1">
        <v>2022</v>
      </c>
      <c r="D3558" s="1" t="s">
        <v>0</v>
      </c>
      <c r="E3558" s="1" t="s">
        <v>1</v>
      </c>
      <c r="F3558" s="1" t="s">
        <v>25</v>
      </c>
      <c r="G3558" s="1" t="s">
        <v>3</v>
      </c>
      <c r="H3558" s="1" t="s">
        <v>9</v>
      </c>
      <c r="I3558" s="1"/>
      <c r="J3558" s="1"/>
      <c r="K3558" s="1"/>
      <c r="L3558" s="28">
        <v>79</v>
      </c>
      <c r="M3558" s="31">
        <v>4.1423477000000002</v>
      </c>
      <c r="N3558" s="31">
        <v>0.52568219999999999</v>
      </c>
    </row>
    <row r="3559" spans="1:14" x14ac:dyDescent="0.25">
      <c r="A3559" s="1" t="s">
        <v>709</v>
      </c>
      <c r="B3559" s="1">
        <v>1013903</v>
      </c>
      <c r="C3559" s="1">
        <v>2022</v>
      </c>
      <c r="D3559" s="1" t="s">
        <v>0</v>
      </c>
      <c r="E3559" s="1" t="s">
        <v>1</v>
      </c>
      <c r="F3559" s="1" t="s">
        <v>25</v>
      </c>
      <c r="G3559" s="1" t="s">
        <v>3</v>
      </c>
      <c r="H3559" s="1" t="s">
        <v>8</v>
      </c>
      <c r="I3559" s="1"/>
      <c r="J3559" s="1"/>
      <c r="K3559" s="1"/>
      <c r="L3559" s="28">
        <v>1</v>
      </c>
      <c r="M3559" s="31">
        <v>9.49633E-2</v>
      </c>
      <c r="N3559" s="31">
        <v>1.45547E-2</v>
      </c>
    </row>
    <row r="3560" spans="1:14" x14ac:dyDescent="0.25">
      <c r="A3560" s="1" t="s">
        <v>709</v>
      </c>
      <c r="B3560" s="1">
        <v>1013903</v>
      </c>
      <c r="C3560" s="1">
        <v>2022</v>
      </c>
      <c r="D3560" s="1" t="s">
        <v>0</v>
      </c>
      <c r="E3560" s="1" t="s">
        <v>1</v>
      </c>
      <c r="F3560" s="1" t="s">
        <v>25</v>
      </c>
      <c r="G3560" s="1" t="s">
        <v>3</v>
      </c>
      <c r="H3560" s="1" t="s">
        <v>7</v>
      </c>
      <c r="I3560" s="1"/>
      <c r="J3560" s="1"/>
      <c r="K3560" s="1"/>
      <c r="L3560" s="28">
        <v>4</v>
      </c>
      <c r="M3560" s="31">
        <v>1.5117893</v>
      </c>
      <c r="N3560" s="31">
        <v>0</v>
      </c>
    </row>
    <row r="3561" spans="1:14" x14ac:dyDescent="0.25">
      <c r="A3561" s="1" t="s">
        <v>709</v>
      </c>
      <c r="B3561" s="1">
        <v>1013903</v>
      </c>
      <c r="C3561" s="1">
        <v>2022</v>
      </c>
      <c r="D3561" s="1" t="s">
        <v>0</v>
      </c>
      <c r="E3561" s="1" t="s">
        <v>1</v>
      </c>
      <c r="F3561" s="1" t="s">
        <v>25</v>
      </c>
      <c r="G3561" s="1" t="s">
        <v>3</v>
      </c>
      <c r="H3561" s="1" t="s">
        <v>9</v>
      </c>
      <c r="I3561" s="1"/>
      <c r="J3561" s="1"/>
      <c r="K3561" s="1"/>
      <c r="L3561" s="28">
        <v>156</v>
      </c>
      <c r="M3561" s="31">
        <v>11.600923</v>
      </c>
      <c r="N3561" s="31">
        <v>1.7780339999999999</v>
      </c>
    </row>
    <row r="3562" spans="1:14" x14ac:dyDescent="0.25">
      <c r="A3562" s="1" t="s">
        <v>484</v>
      </c>
      <c r="B3562" s="1">
        <v>1013904</v>
      </c>
      <c r="C3562" s="1">
        <v>2022</v>
      </c>
      <c r="D3562" s="1" t="s">
        <v>0</v>
      </c>
      <c r="E3562" s="1" t="s">
        <v>1</v>
      </c>
      <c r="F3562" s="1" t="s">
        <v>25</v>
      </c>
      <c r="G3562" s="1" t="s">
        <v>3</v>
      </c>
      <c r="H3562" s="1" t="s">
        <v>8</v>
      </c>
      <c r="I3562" s="1"/>
      <c r="J3562" s="1"/>
      <c r="K3562" s="1"/>
      <c r="L3562" s="28">
        <v>35</v>
      </c>
      <c r="M3562" s="31">
        <v>0.90398769999999995</v>
      </c>
      <c r="N3562" s="31">
        <v>2.1151900000000001E-2</v>
      </c>
    </row>
    <row r="3563" spans="1:14" x14ac:dyDescent="0.25">
      <c r="A3563" s="1" t="s">
        <v>484</v>
      </c>
      <c r="B3563" s="1">
        <v>1013904</v>
      </c>
      <c r="C3563" s="1">
        <v>2022</v>
      </c>
      <c r="D3563" s="1" t="s">
        <v>0</v>
      </c>
      <c r="E3563" s="1" t="s">
        <v>1</v>
      </c>
      <c r="F3563" s="1" t="s">
        <v>25</v>
      </c>
      <c r="G3563" s="1" t="s">
        <v>3</v>
      </c>
      <c r="H3563" s="1" t="s">
        <v>7</v>
      </c>
      <c r="I3563" s="1"/>
      <c r="J3563" s="1"/>
      <c r="K3563" s="1"/>
      <c r="L3563" s="28">
        <v>13</v>
      </c>
      <c r="M3563" s="31">
        <v>4.3406938000000004</v>
      </c>
      <c r="N3563" s="31">
        <v>9.4637899999999997E-2</v>
      </c>
    </row>
    <row r="3564" spans="1:14" x14ac:dyDescent="0.25">
      <c r="A3564" s="1" t="s">
        <v>484</v>
      </c>
      <c r="B3564" s="1">
        <v>1013904</v>
      </c>
      <c r="C3564" s="1">
        <v>2022</v>
      </c>
      <c r="D3564" s="1" t="s">
        <v>0</v>
      </c>
      <c r="E3564" s="1" t="s">
        <v>1</v>
      </c>
      <c r="F3564" s="1" t="s">
        <v>25</v>
      </c>
      <c r="G3564" s="1" t="s">
        <v>3</v>
      </c>
      <c r="H3564" s="1" t="s">
        <v>9</v>
      </c>
      <c r="I3564" s="1"/>
      <c r="J3564" s="1"/>
      <c r="K3564" s="1"/>
      <c r="L3564" s="28">
        <v>156</v>
      </c>
      <c r="M3564" s="31">
        <v>5.9146453000000001</v>
      </c>
      <c r="N3564" s="31">
        <v>0.13839370000000001</v>
      </c>
    </row>
    <row r="3565" spans="1:14" x14ac:dyDescent="0.25">
      <c r="A3565" s="1" t="s">
        <v>713</v>
      </c>
      <c r="B3565" s="1">
        <v>1013907</v>
      </c>
      <c r="C3565" s="1">
        <v>2022</v>
      </c>
      <c r="D3565" s="1" t="s">
        <v>0</v>
      </c>
      <c r="E3565" s="1" t="s">
        <v>1</v>
      </c>
      <c r="F3565" s="1" t="s">
        <v>12</v>
      </c>
      <c r="G3565" s="1" t="s">
        <v>3</v>
      </c>
      <c r="H3565" s="1" t="s">
        <v>7</v>
      </c>
      <c r="I3565" s="1"/>
      <c r="J3565" s="1"/>
      <c r="K3565" s="1"/>
      <c r="L3565" s="28">
        <v>48</v>
      </c>
      <c r="M3565" s="31">
        <v>44.61</v>
      </c>
      <c r="N3565" s="31">
        <v>1.1200000000000001</v>
      </c>
    </row>
    <row r="3566" spans="1:14" x14ac:dyDescent="0.25">
      <c r="A3566" s="1" t="s">
        <v>604</v>
      </c>
      <c r="B3566" s="1">
        <v>1013910</v>
      </c>
      <c r="C3566" s="1">
        <v>2022</v>
      </c>
      <c r="D3566" s="1" t="s">
        <v>0</v>
      </c>
      <c r="E3566" s="1" t="s">
        <v>1</v>
      </c>
      <c r="F3566" s="1" t="s">
        <v>12</v>
      </c>
      <c r="G3566" s="1" t="s">
        <v>3</v>
      </c>
      <c r="H3566" s="1" t="s">
        <v>10</v>
      </c>
      <c r="I3566" s="1"/>
      <c r="J3566" s="1"/>
      <c r="K3566" s="1"/>
      <c r="L3566" s="28">
        <v>0</v>
      </c>
      <c r="M3566" s="31">
        <v>0</v>
      </c>
      <c r="N3566" s="31">
        <v>0</v>
      </c>
    </row>
    <row r="3567" spans="1:14" x14ac:dyDescent="0.25">
      <c r="A3567" s="1" t="s">
        <v>604</v>
      </c>
      <c r="B3567" s="1">
        <v>1013910</v>
      </c>
      <c r="C3567" s="1">
        <v>2022</v>
      </c>
      <c r="D3567" s="1" t="s">
        <v>0</v>
      </c>
      <c r="E3567" s="1" t="s">
        <v>1</v>
      </c>
      <c r="F3567" s="1" t="s">
        <v>12</v>
      </c>
      <c r="G3567" s="1" t="s">
        <v>3</v>
      </c>
      <c r="H3567" s="1" t="s">
        <v>4</v>
      </c>
      <c r="I3567" s="1"/>
      <c r="J3567" s="1"/>
      <c r="K3567" s="1"/>
      <c r="L3567" s="28">
        <v>0</v>
      </c>
      <c r="M3567" s="31">
        <v>0</v>
      </c>
      <c r="N3567" s="31">
        <v>0</v>
      </c>
    </row>
    <row r="3568" spans="1:14" x14ac:dyDescent="0.25">
      <c r="A3568" s="1" t="s">
        <v>604</v>
      </c>
      <c r="B3568" s="1">
        <v>1013910</v>
      </c>
      <c r="C3568" s="1">
        <v>2022</v>
      </c>
      <c r="D3568" s="1" t="s">
        <v>0</v>
      </c>
      <c r="E3568" s="1" t="s">
        <v>1</v>
      </c>
      <c r="F3568" s="1" t="s">
        <v>12</v>
      </c>
      <c r="G3568" s="1" t="s">
        <v>3</v>
      </c>
      <c r="H3568" s="1" t="s">
        <v>6</v>
      </c>
      <c r="I3568" s="1"/>
      <c r="J3568" s="1"/>
      <c r="K3568" s="1"/>
      <c r="L3568" s="28">
        <v>0</v>
      </c>
      <c r="M3568" s="31">
        <v>0</v>
      </c>
      <c r="N3568" s="31">
        <v>0</v>
      </c>
    </row>
    <row r="3569" spans="1:14" x14ac:dyDescent="0.25">
      <c r="A3569" s="1" t="s">
        <v>604</v>
      </c>
      <c r="B3569" s="1">
        <v>1013910</v>
      </c>
      <c r="C3569" s="1">
        <v>2022</v>
      </c>
      <c r="D3569" s="1" t="s">
        <v>0</v>
      </c>
      <c r="E3569" s="1" t="s">
        <v>1</v>
      </c>
      <c r="F3569" s="1" t="s">
        <v>12</v>
      </c>
      <c r="G3569" s="1" t="s">
        <v>3</v>
      </c>
      <c r="H3569" s="1" t="s">
        <v>7</v>
      </c>
      <c r="I3569" s="1"/>
      <c r="J3569" s="1"/>
      <c r="K3569" s="1"/>
      <c r="L3569" s="28">
        <v>21</v>
      </c>
      <c r="M3569" s="31">
        <v>39.369999999999997</v>
      </c>
      <c r="N3569" s="31">
        <v>1.1000000000000001</v>
      </c>
    </row>
    <row r="3570" spans="1:14" x14ac:dyDescent="0.25">
      <c r="A3570" s="1" t="s">
        <v>604</v>
      </c>
      <c r="B3570" s="1">
        <v>1013910</v>
      </c>
      <c r="C3570" s="1">
        <v>2022</v>
      </c>
      <c r="D3570" s="1" t="s">
        <v>0</v>
      </c>
      <c r="E3570" s="1" t="s">
        <v>1</v>
      </c>
      <c r="F3570" s="1" t="s">
        <v>12</v>
      </c>
      <c r="G3570" s="1" t="s">
        <v>3</v>
      </c>
      <c r="H3570" s="1" t="s">
        <v>9</v>
      </c>
      <c r="I3570" s="1"/>
      <c r="J3570" s="1"/>
      <c r="K3570" s="1"/>
      <c r="L3570" s="28">
        <v>1</v>
      </c>
      <c r="M3570" s="31">
        <v>0.23</v>
      </c>
      <c r="N3570" s="31">
        <v>0</v>
      </c>
    </row>
    <row r="3571" spans="1:14" x14ac:dyDescent="0.25">
      <c r="A3571" s="1" t="s">
        <v>604</v>
      </c>
      <c r="B3571" s="1">
        <v>1013910</v>
      </c>
      <c r="C3571" s="1">
        <v>2022</v>
      </c>
      <c r="D3571" s="1" t="s">
        <v>0</v>
      </c>
      <c r="E3571" s="1" t="s">
        <v>1</v>
      </c>
      <c r="F3571" s="1" t="s">
        <v>12</v>
      </c>
      <c r="G3571" s="1" t="s">
        <v>3</v>
      </c>
      <c r="H3571" s="1" t="s">
        <v>5</v>
      </c>
      <c r="I3571" s="1"/>
      <c r="J3571" s="1"/>
      <c r="K3571" s="1"/>
      <c r="L3571" s="28">
        <v>1</v>
      </c>
      <c r="M3571" s="31">
        <v>17.440000000000001</v>
      </c>
      <c r="N3571" s="31">
        <v>0.5</v>
      </c>
    </row>
    <row r="3572" spans="1:14" x14ac:dyDescent="0.25">
      <c r="A3572" s="1" t="s">
        <v>604</v>
      </c>
      <c r="B3572" s="1">
        <v>1013910</v>
      </c>
      <c r="C3572" s="1">
        <v>2022</v>
      </c>
      <c r="D3572" s="1" t="s">
        <v>0</v>
      </c>
      <c r="E3572" s="1" t="s">
        <v>1</v>
      </c>
      <c r="F3572" s="1" t="s">
        <v>12</v>
      </c>
      <c r="G3572" s="1" t="s">
        <v>3</v>
      </c>
      <c r="H3572" s="1" t="s">
        <v>8</v>
      </c>
      <c r="I3572" s="1"/>
      <c r="J3572" s="1"/>
      <c r="K3572" s="1"/>
      <c r="L3572" s="28">
        <v>0</v>
      </c>
      <c r="M3572" s="31">
        <v>0</v>
      </c>
      <c r="N3572" s="31">
        <v>0</v>
      </c>
    </row>
    <row r="3573" spans="1:14" x14ac:dyDescent="0.25">
      <c r="A3573" s="1" t="s">
        <v>485</v>
      </c>
      <c r="B3573" s="1">
        <v>1013912</v>
      </c>
      <c r="C3573" s="1">
        <v>2022</v>
      </c>
      <c r="D3573" s="1" t="s">
        <v>0</v>
      </c>
      <c r="E3573" s="1" t="s">
        <v>1</v>
      </c>
      <c r="F3573" s="1" t="s">
        <v>12</v>
      </c>
      <c r="G3573" s="1" t="s">
        <v>3</v>
      </c>
      <c r="H3573" s="1" t="s">
        <v>4</v>
      </c>
      <c r="I3573" s="1"/>
      <c r="J3573" s="1"/>
      <c r="K3573" s="1"/>
      <c r="L3573" s="28">
        <v>0</v>
      </c>
      <c r="M3573" s="31">
        <v>0</v>
      </c>
      <c r="N3573" s="31">
        <v>0</v>
      </c>
    </row>
    <row r="3574" spans="1:14" x14ac:dyDescent="0.25">
      <c r="A3574" s="1" t="s">
        <v>485</v>
      </c>
      <c r="B3574" s="1">
        <v>1013912</v>
      </c>
      <c r="C3574" s="1">
        <v>2022</v>
      </c>
      <c r="D3574" s="1" t="s">
        <v>0</v>
      </c>
      <c r="E3574" s="1" t="s">
        <v>1</v>
      </c>
      <c r="F3574" s="1" t="s">
        <v>12</v>
      </c>
      <c r="G3574" s="1" t="s">
        <v>3</v>
      </c>
      <c r="H3574" s="1" t="s">
        <v>8</v>
      </c>
      <c r="I3574" s="1"/>
      <c r="J3574" s="1"/>
      <c r="K3574" s="1"/>
      <c r="L3574" s="28">
        <v>0</v>
      </c>
      <c r="M3574" s="31">
        <v>0</v>
      </c>
      <c r="N3574" s="31">
        <v>0</v>
      </c>
    </row>
    <row r="3575" spans="1:14" x14ac:dyDescent="0.25">
      <c r="A3575" s="1" t="s">
        <v>485</v>
      </c>
      <c r="B3575" s="1">
        <v>1013912</v>
      </c>
      <c r="C3575" s="1">
        <v>2022</v>
      </c>
      <c r="D3575" s="1" t="s">
        <v>0</v>
      </c>
      <c r="E3575" s="1" t="s">
        <v>1</v>
      </c>
      <c r="F3575" s="1" t="s">
        <v>12</v>
      </c>
      <c r="G3575" s="1" t="s">
        <v>3</v>
      </c>
      <c r="H3575" s="1" t="s">
        <v>9</v>
      </c>
      <c r="I3575" s="1"/>
      <c r="J3575" s="1"/>
      <c r="K3575" s="1"/>
      <c r="L3575" s="28">
        <v>0</v>
      </c>
      <c r="M3575" s="31">
        <v>0</v>
      </c>
      <c r="N3575" s="31">
        <v>0</v>
      </c>
    </row>
    <row r="3576" spans="1:14" x14ac:dyDescent="0.25">
      <c r="A3576" s="1" t="s">
        <v>485</v>
      </c>
      <c r="B3576" s="1">
        <v>1013912</v>
      </c>
      <c r="C3576" s="1">
        <v>2022</v>
      </c>
      <c r="D3576" s="1" t="s">
        <v>0</v>
      </c>
      <c r="E3576" s="1" t="s">
        <v>1</v>
      </c>
      <c r="F3576" s="1" t="s">
        <v>12</v>
      </c>
      <c r="G3576" s="1" t="s">
        <v>3</v>
      </c>
      <c r="H3576" s="1" t="s">
        <v>10</v>
      </c>
      <c r="I3576" s="1"/>
      <c r="J3576" s="1"/>
      <c r="K3576" s="1"/>
      <c r="L3576" s="28">
        <v>0</v>
      </c>
      <c r="M3576" s="31">
        <v>0</v>
      </c>
      <c r="N3576" s="31">
        <v>0</v>
      </c>
    </row>
    <row r="3577" spans="1:14" x14ac:dyDescent="0.25">
      <c r="A3577" s="1" t="s">
        <v>485</v>
      </c>
      <c r="B3577" s="1">
        <v>1013912</v>
      </c>
      <c r="C3577" s="1">
        <v>2022</v>
      </c>
      <c r="D3577" s="1" t="s">
        <v>0</v>
      </c>
      <c r="E3577" s="1" t="s">
        <v>1</v>
      </c>
      <c r="F3577" s="1" t="s">
        <v>12</v>
      </c>
      <c r="G3577" s="1" t="s">
        <v>3</v>
      </c>
      <c r="H3577" s="1" t="s">
        <v>7</v>
      </c>
      <c r="I3577" s="1"/>
      <c r="J3577" s="1"/>
      <c r="K3577" s="1"/>
      <c r="L3577" s="28">
        <v>17</v>
      </c>
      <c r="M3577" s="31">
        <v>30.02</v>
      </c>
      <c r="N3577" s="31">
        <v>0.9</v>
      </c>
    </row>
    <row r="3578" spans="1:14" x14ac:dyDescent="0.25">
      <c r="A3578" s="1" t="s">
        <v>485</v>
      </c>
      <c r="B3578" s="1">
        <v>1013912</v>
      </c>
      <c r="C3578" s="1">
        <v>2022</v>
      </c>
      <c r="D3578" s="1" t="s">
        <v>0</v>
      </c>
      <c r="E3578" s="1" t="s">
        <v>1</v>
      </c>
      <c r="F3578" s="1" t="s">
        <v>12</v>
      </c>
      <c r="G3578" s="1" t="s">
        <v>3</v>
      </c>
      <c r="H3578" s="1" t="s">
        <v>5</v>
      </c>
      <c r="I3578" s="1"/>
      <c r="J3578" s="1"/>
      <c r="K3578" s="1"/>
      <c r="L3578" s="28">
        <v>4</v>
      </c>
      <c r="M3578" s="31">
        <v>3.08</v>
      </c>
      <c r="N3578" s="31">
        <v>0.1</v>
      </c>
    </row>
    <row r="3579" spans="1:14" x14ac:dyDescent="0.25">
      <c r="A3579" s="1" t="s">
        <v>485</v>
      </c>
      <c r="B3579" s="1">
        <v>1013912</v>
      </c>
      <c r="C3579" s="1">
        <v>2022</v>
      </c>
      <c r="D3579" s="1" t="s">
        <v>0</v>
      </c>
      <c r="E3579" s="1" t="s">
        <v>1</v>
      </c>
      <c r="F3579" s="1" t="s">
        <v>12</v>
      </c>
      <c r="G3579" s="1" t="s">
        <v>3</v>
      </c>
      <c r="H3579" s="1" t="s">
        <v>6</v>
      </c>
      <c r="I3579" s="1"/>
      <c r="J3579" s="1"/>
      <c r="K3579" s="1"/>
      <c r="L3579" s="28">
        <v>0</v>
      </c>
      <c r="M3579" s="31">
        <v>0</v>
      </c>
      <c r="N3579" s="31">
        <v>0</v>
      </c>
    </row>
    <row r="3580" spans="1:14" x14ac:dyDescent="0.25">
      <c r="A3580" s="1" t="s">
        <v>553</v>
      </c>
      <c r="B3580" s="1">
        <v>1013914</v>
      </c>
      <c r="C3580" s="1">
        <v>2022</v>
      </c>
      <c r="D3580" s="1" t="s">
        <v>0</v>
      </c>
      <c r="E3580" s="1" t="s">
        <v>1</v>
      </c>
      <c r="F3580" s="1" t="s">
        <v>12</v>
      </c>
      <c r="G3580" s="1" t="s">
        <v>3</v>
      </c>
      <c r="H3580" s="1" t="s">
        <v>7</v>
      </c>
      <c r="I3580" s="1"/>
      <c r="J3580" s="1"/>
      <c r="K3580" s="1"/>
      <c r="L3580" s="28">
        <v>53</v>
      </c>
      <c r="M3580" s="31">
        <v>19.7935497</v>
      </c>
      <c r="N3580" s="31">
        <v>6.0047700000000002E-2</v>
      </c>
    </row>
    <row r="3581" spans="1:14" x14ac:dyDescent="0.25">
      <c r="A3581" s="1" t="s">
        <v>553</v>
      </c>
      <c r="B3581" s="1">
        <v>1013914</v>
      </c>
      <c r="C3581" s="1">
        <v>2022</v>
      </c>
      <c r="D3581" s="1" t="s">
        <v>0</v>
      </c>
      <c r="E3581" s="1" t="s">
        <v>1</v>
      </c>
      <c r="F3581" s="1" t="s">
        <v>12</v>
      </c>
      <c r="G3581" s="1" t="s">
        <v>3</v>
      </c>
      <c r="H3581" s="1" t="s">
        <v>9</v>
      </c>
      <c r="I3581" s="1"/>
      <c r="J3581" s="1"/>
      <c r="K3581" s="1"/>
      <c r="L3581" s="28">
        <v>4</v>
      </c>
      <c r="M3581" s="31">
        <v>0.2383933</v>
      </c>
      <c r="N3581" s="31">
        <v>7.2320000000000001E-4</v>
      </c>
    </row>
    <row r="3582" spans="1:14" x14ac:dyDescent="0.25">
      <c r="A3582" s="1" t="s">
        <v>553</v>
      </c>
      <c r="B3582" s="1">
        <v>1013914</v>
      </c>
      <c r="C3582" s="1">
        <v>2022</v>
      </c>
      <c r="D3582" s="1" t="s">
        <v>0</v>
      </c>
      <c r="E3582" s="1" t="s">
        <v>1</v>
      </c>
      <c r="F3582" s="1" t="s">
        <v>12</v>
      </c>
      <c r="G3582" s="1" t="s">
        <v>3</v>
      </c>
      <c r="H3582" s="1" t="s">
        <v>4</v>
      </c>
      <c r="I3582" s="1"/>
      <c r="J3582" s="1"/>
      <c r="K3582" s="1"/>
      <c r="L3582" s="28">
        <v>2</v>
      </c>
      <c r="M3582" s="31">
        <v>15.7629964</v>
      </c>
      <c r="N3582" s="31">
        <v>4.78202E-2</v>
      </c>
    </row>
    <row r="3583" spans="1:14" x14ac:dyDescent="0.25">
      <c r="A3583" s="1" t="s">
        <v>548</v>
      </c>
      <c r="B3583" s="1">
        <v>1013919</v>
      </c>
      <c r="C3583" s="1">
        <v>2022</v>
      </c>
      <c r="D3583" s="1" t="s">
        <v>0</v>
      </c>
      <c r="E3583" s="1" t="s">
        <v>1</v>
      </c>
      <c r="F3583" s="1" t="s">
        <v>25</v>
      </c>
      <c r="G3583" s="1" t="s">
        <v>3</v>
      </c>
      <c r="H3583" s="1" t="s">
        <v>4</v>
      </c>
      <c r="I3583" s="1"/>
      <c r="J3583" s="1"/>
      <c r="K3583" s="1"/>
      <c r="L3583" s="28">
        <v>1</v>
      </c>
      <c r="M3583" s="31">
        <v>2.20051E-2</v>
      </c>
      <c r="N3583" s="31">
        <v>1.1975E-3</v>
      </c>
    </row>
    <row r="3584" spans="1:14" x14ac:dyDescent="0.25">
      <c r="A3584" s="1" t="s">
        <v>548</v>
      </c>
      <c r="B3584" s="1">
        <v>1013919</v>
      </c>
      <c r="C3584" s="1">
        <v>2022</v>
      </c>
      <c r="D3584" s="1" t="s">
        <v>0</v>
      </c>
      <c r="E3584" s="1" t="s">
        <v>1</v>
      </c>
      <c r="F3584" s="1" t="s">
        <v>25</v>
      </c>
      <c r="G3584" s="1" t="s">
        <v>3</v>
      </c>
      <c r="H3584" s="1" t="s">
        <v>9</v>
      </c>
      <c r="I3584" s="1"/>
      <c r="J3584" s="1"/>
      <c r="K3584" s="1"/>
      <c r="L3584" s="28">
        <v>35</v>
      </c>
      <c r="M3584" s="31">
        <v>2.4523817999999999</v>
      </c>
      <c r="N3584" s="31">
        <v>0.21714629999999999</v>
      </c>
    </row>
    <row r="3585" spans="1:14" x14ac:dyDescent="0.25">
      <c r="A3585" s="1" t="s">
        <v>486</v>
      </c>
      <c r="B3585" s="1">
        <v>1013924</v>
      </c>
      <c r="C3585" s="1">
        <v>2022</v>
      </c>
      <c r="D3585" s="1" t="s">
        <v>0</v>
      </c>
      <c r="E3585" s="1" t="s">
        <v>1</v>
      </c>
      <c r="F3585" s="1" t="s">
        <v>25</v>
      </c>
      <c r="G3585" s="1" t="s">
        <v>3</v>
      </c>
      <c r="H3585" s="1" t="s">
        <v>9</v>
      </c>
      <c r="I3585" s="1"/>
      <c r="J3585" s="1"/>
      <c r="K3585" s="1"/>
      <c r="L3585" s="28">
        <v>60</v>
      </c>
      <c r="M3585" s="31">
        <v>4.7417122999999997</v>
      </c>
      <c r="N3585" s="31">
        <v>0.27245720000000001</v>
      </c>
    </row>
    <row r="3586" spans="1:14" x14ac:dyDescent="0.25">
      <c r="A3586" s="1" t="s">
        <v>486</v>
      </c>
      <c r="B3586" s="1">
        <v>1013924</v>
      </c>
      <c r="C3586" s="1">
        <v>2022</v>
      </c>
      <c r="D3586" s="1" t="s">
        <v>0</v>
      </c>
      <c r="E3586" s="1" t="s">
        <v>1</v>
      </c>
      <c r="F3586" s="1" t="s">
        <v>25</v>
      </c>
      <c r="G3586" s="1" t="s">
        <v>3</v>
      </c>
      <c r="H3586" s="1" t="s">
        <v>7</v>
      </c>
      <c r="I3586" s="1"/>
      <c r="J3586" s="1"/>
      <c r="K3586" s="1"/>
      <c r="L3586" s="28">
        <v>18</v>
      </c>
      <c r="M3586" s="31">
        <v>6.2439394000000004</v>
      </c>
      <c r="N3586" s="31">
        <v>0.16325809999999999</v>
      </c>
    </row>
    <row r="3587" spans="1:14" x14ac:dyDescent="0.25">
      <c r="A3587" s="1" t="s">
        <v>381</v>
      </c>
      <c r="B3587" s="1">
        <v>1013930</v>
      </c>
      <c r="C3587" s="1">
        <v>2022</v>
      </c>
      <c r="D3587" s="1" t="s">
        <v>0</v>
      </c>
      <c r="E3587" s="1" t="s">
        <v>1</v>
      </c>
      <c r="F3587" s="1" t="s">
        <v>2</v>
      </c>
      <c r="G3587" s="1" t="s">
        <v>3</v>
      </c>
      <c r="H3587" s="1" t="s">
        <v>10</v>
      </c>
      <c r="I3587" s="1"/>
      <c r="J3587" s="1"/>
      <c r="K3587" s="1"/>
      <c r="L3587" s="28">
        <v>0</v>
      </c>
      <c r="M3587" s="31">
        <v>0</v>
      </c>
      <c r="N3587" s="31">
        <v>0</v>
      </c>
    </row>
    <row r="3588" spans="1:14" x14ac:dyDescent="0.25">
      <c r="A3588" s="1" t="s">
        <v>381</v>
      </c>
      <c r="B3588" s="1">
        <v>1013930</v>
      </c>
      <c r="C3588" s="1">
        <v>2022</v>
      </c>
      <c r="D3588" s="1" t="s">
        <v>0</v>
      </c>
      <c r="E3588" s="1" t="s">
        <v>1</v>
      </c>
      <c r="F3588" s="1" t="s">
        <v>2</v>
      </c>
      <c r="G3588" s="1" t="s">
        <v>3</v>
      </c>
      <c r="H3588" s="1" t="s">
        <v>7</v>
      </c>
      <c r="I3588" s="1"/>
      <c r="J3588" s="1"/>
      <c r="K3588" s="1"/>
      <c r="L3588" s="28">
        <v>81</v>
      </c>
      <c r="M3588" s="31">
        <v>21.712431899999999</v>
      </c>
      <c r="N3588" s="31">
        <v>0.51949900000000004</v>
      </c>
    </row>
    <row r="3589" spans="1:14" x14ac:dyDescent="0.25">
      <c r="A3589" s="1" t="s">
        <v>381</v>
      </c>
      <c r="B3589" s="1">
        <v>1013930</v>
      </c>
      <c r="C3589" s="1">
        <v>2022</v>
      </c>
      <c r="D3589" s="1" t="s">
        <v>0</v>
      </c>
      <c r="E3589" s="1" t="s">
        <v>1</v>
      </c>
      <c r="F3589" s="1" t="s">
        <v>2</v>
      </c>
      <c r="G3589" s="1" t="s">
        <v>3</v>
      </c>
      <c r="H3589" s="1" t="s">
        <v>4</v>
      </c>
      <c r="I3589" s="1"/>
      <c r="J3589" s="1"/>
      <c r="K3589" s="1"/>
      <c r="L3589" s="28">
        <v>0</v>
      </c>
      <c r="M3589" s="31">
        <v>0</v>
      </c>
      <c r="N3589" s="31">
        <v>0</v>
      </c>
    </row>
    <row r="3590" spans="1:14" x14ac:dyDescent="0.25">
      <c r="A3590" s="1" t="s">
        <v>381</v>
      </c>
      <c r="B3590" s="1">
        <v>1013930</v>
      </c>
      <c r="C3590" s="1">
        <v>2022</v>
      </c>
      <c r="D3590" s="1" t="s">
        <v>0</v>
      </c>
      <c r="E3590" s="1" t="s">
        <v>1</v>
      </c>
      <c r="F3590" s="1" t="s">
        <v>2</v>
      </c>
      <c r="G3590" s="1" t="s">
        <v>3</v>
      </c>
      <c r="H3590" s="1" t="s">
        <v>9</v>
      </c>
      <c r="I3590" s="1"/>
      <c r="J3590" s="1"/>
      <c r="K3590" s="1"/>
      <c r="L3590" s="28">
        <v>447</v>
      </c>
      <c r="M3590" s="31">
        <v>18.1816168</v>
      </c>
      <c r="N3590" s="31">
        <v>0.4350195</v>
      </c>
    </row>
    <row r="3591" spans="1:14" x14ac:dyDescent="0.25">
      <c r="A3591" s="1" t="s">
        <v>381</v>
      </c>
      <c r="B3591" s="1">
        <v>1013930</v>
      </c>
      <c r="C3591" s="1">
        <v>2022</v>
      </c>
      <c r="D3591" s="1" t="s">
        <v>0</v>
      </c>
      <c r="E3591" s="1" t="s">
        <v>1</v>
      </c>
      <c r="F3591" s="1" t="s">
        <v>2</v>
      </c>
      <c r="G3591" s="1" t="s">
        <v>3</v>
      </c>
      <c r="H3591" s="1" t="s">
        <v>5</v>
      </c>
      <c r="I3591" s="1"/>
      <c r="J3591" s="1"/>
      <c r="K3591" s="1"/>
      <c r="L3591" s="28">
        <v>0</v>
      </c>
      <c r="M3591" s="31">
        <v>0</v>
      </c>
      <c r="N3591" s="31">
        <v>0</v>
      </c>
    </row>
    <row r="3592" spans="1:14" x14ac:dyDescent="0.25">
      <c r="A3592" s="1" t="s">
        <v>381</v>
      </c>
      <c r="B3592" s="1">
        <v>1013930</v>
      </c>
      <c r="C3592" s="1">
        <v>2022</v>
      </c>
      <c r="D3592" s="1" t="s">
        <v>0</v>
      </c>
      <c r="E3592" s="1" t="s">
        <v>1</v>
      </c>
      <c r="F3592" s="1" t="s">
        <v>2</v>
      </c>
      <c r="G3592" s="1" t="s">
        <v>3</v>
      </c>
      <c r="H3592" s="1" t="s">
        <v>6</v>
      </c>
      <c r="I3592" s="1"/>
      <c r="J3592" s="1"/>
      <c r="K3592" s="1"/>
      <c r="L3592" s="28">
        <v>0</v>
      </c>
      <c r="M3592" s="31">
        <v>0</v>
      </c>
      <c r="N3592" s="31">
        <v>0</v>
      </c>
    </row>
    <row r="3593" spans="1:14" x14ac:dyDescent="0.25">
      <c r="A3593" s="1" t="s">
        <v>381</v>
      </c>
      <c r="B3593" s="1">
        <v>1013930</v>
      </c>
      <c r="C3593" s="1">
        <v>2022</v>
      </c>
      <c r="D3593" s="1" t="s">
        <v>0</v>
      </c>
      <c r="E3593" s="1" t="s">
        <v>1</v>
      </c>
      <c r="F3593" s="1" t="s">
        <v>2</v>
      </c>
      <c r="G3593" s="1" t="s">
        <v>3</v>
      </c>
      <c r="H3593" s="1" t="s">
        <v>8</v>
      </c>
      <c r="I3593" s="1"/>
      <c r="J3593" s="1"/>
      <c r="K3593" s="1"/>
      <c r="L3593" s="28">
        <v>0</v>
      </c>
      <c r="M3593" s="31">
        <v>0</v>
      </c>
      <c r="N3593" s="31">
        <v>0</v>
      </c>
    </row>
    <row r="3594" spans="1:14" x14ac:dyDescent="0.25">
      <c r="A3594" s="1" t="s">
        <v>634</v>
      </c>
      <c r="B3594" s="1">
        <v>1013932</v>
      </c>
      <c r="C3594" s="1">
        <v>2022</v>
      </c>
      <c r="D3594" s="1" t="s">
        <v>0</v>
      </c>
      <c r="E3594" s="1" t="s">
        <v>1</v>
      </c>
      <c r="F3594" s="1" t="s">
        <v>25</v>
      </c>
      <c r="G3594" s="1" t="s">
        <v>3</v>
      </c>
      <c r="H3594" s="1" t="s">
        <v>9</v>
      </c>
      <c r="I3594" s="1"/>
      <c r="J3594" s="1"/>
      <c r="K3594" s="1"/>
      <c r="L3594" s="28">
        <v>1</v>
      </c>
      <c r="M3594" s="31">
        <v>0.40797719999999998</v>
      </c>
      <c r="N3594" s="31">
        <v>3.9169999999999998E-4</v>
      </c>
    </row>
    <row r="3595" spans="1:14" x14ac:dyDescent="0.25">
      <c r="A3595" s="1" t="s">
        <v>634</v>
      </c>
      <c r="B3595" s="1">
        <v>1013932</v>
      </c>
      <c r="C3595" s="1">
        <v>2022</v>
      </c>
      <c r="D3595" s="1" t="s">
        <v>0</v>
      </c>
      <c r="E3595" s="1" t="s">
        <v>1</v>
      </c>
      <c r="F3595" s="1" t="s">
        <v>25</v>
      </c>
      <c r="G3595" s="1" t="s">
        <v>3</v>
      </c>
      <c r="H3595" s="1" t="s">
        <v>7</v>
      </c>
      <c r="I3595" s="1"/>
      <c r="J3595" s="1"/>
      <c r="K3595" s="1"/>
      <c r="L3595" s="28">
        <v>29</v>
      </c>
      <c r="M3595" s="31">
        <v>14.5202779</v>
      </c>
      <c r="N3595" s="31">
        <v>1.3942E-2</v>
      </c>
    </row>
    <row r="3596" spans="1:14" x14ac:dyDescent="0.25">
      <c r="A3596" s="1" t="s">
        <v>379</v>
      </c>
      <c r="B3596" s="1">
        <v>1013935</v>
      </c>
      <c r="C3596" s="1">
        <v>2022</v>
      </c>
      <c r="D3596" s="1" t="s">
        <v>0</v>
      </c>
      <c r="E3596" s="1" t="s">
        <v>1</v>
      </c>
      <c r="F3596" s="1" t="s">
        <v>12</v>
      </c>
      <c r="G3596" s="1" t="s">
        <v>3</v>
      </c>
      <c r="H3596" s="1" t="s">
        <v>7</v>
      </c>
      <c r="I3596" s="1"/>
      <c r="J3596" s="1"/>
      <c r="K3596" s="1"/>
      <c r="L3596" s="28">
        <v>211</v>
      </c>
      <c r="M3596" s="31">
        <v>33.579839999999997</v>
      </c>
      <c r="N3596" s="31">
        <v>0.96836599999999995</v>
      </c>
    </row>
    <row r="3597" spans="1:14" x14ac:dyDescent="0.25">
      <c r="A3597" s="1" t="s">
        <v>24283</v>
      </c>
      <c r="B3597" s="1">
        <v>1013937</v>
      </c>
      <c r="C3597" s="1">
        <v>2022</v>
      </c>
      <c r="D3597" s="1" t="s">
        <v>0</v>
      </c>
      <c r="E3597" s="1" t="s">
        <v>1</v>
      </c>
      <c r="F3597" s="1" t="s">
        <v>2</v>
      </c>
      <c r="G3597" s="1" t="s">
        <v>3</v>
      </c>
      <c r="H3597" s="1" t="s">
        <v>8</v>
      </c>
      <c r="I3597" s="1"/>
      <c r="J3597" s="1"/>
      <c r="K3597" s="1"/>
      <c r="L3597" s="28">
        <v>0</v>
      </c>
      <c r="M3597" s="31">
        <v>0</v>
      </c>
      <c r="N3597" s="31">
        <v>0</v>
      </c>
    </row>
    <row r="3598" spans="1:14" x14ac:dyDescent="0.25">
      <c r="A3598" s="1" t="s">
        <v>24283</v>
      </c>
      <c r="B3598" s="1">
        <v>1013937</v>
      </c>
      <c r="C3598" s="1">
        <v>2022</v>
      </c>
      <c r="D3598" s="1" t="s">
        <v>0</v>
      </c>
      <c r="E3598" s="1" t="s">
        <v>1</v>
      </c>
      <c r="F3598" s="1" t="s">
        <v>2</v>
      </c>
      <c r="G3598" s="1" t="s">
        <v>3</v>
      </c>
      <c r="H3598" s="1" t="s">
        <v>10</v>
      </c>
      <c r="I3598" s="1"/>
      <c r="J3598" s="1"/>
      <c r="K3598" s="1"/>
      <c r="L3598" s="28">
        <v>0</v>
      </c>
      <c r="M3598" s="31">
        <v>0</v>
      </c>
      <c r="N3598" s="31">
        <v>0</v>
      </c>
    </row>
    <row r="3599" spans="1:14" x14ac:dyDescent="0.25">
      <c r="A3599" s="1" t="s">
        <v>24283</v>
      </c>
      <c r="B3599" s="1">
        <v>1013937</v>
      </c>
      <c r="C3599" s="1">
        <v>2022</v>
      </c>
      <c r="D3599" s="1" t="s">
        <v>0</v>
      </c>
      <c r="E3599" s="1" t="s">
        <v>1</v>
      </c>
      <c r="F3599" s="1" t="s">
        <v>2</v>
      </c>
      <c r="G3599" s="1" t="s">
        <v>3</v>
      </c>
      <c r="H3599" s="1" t="s">
        <v>4</v>
      </c>
      <c r="I3599" s="1"/>
      <c r="J3599" s="1"/>
      <c r="K3599" s="1"/>
      <c r="L3599" s="28">
        <v>0</v>
      </c>
      <c r="M3599" s="31">
        <v>0</v>
      </c>
      <c r="N3599" s="31">
        <v>0</v>
      </c>
    </row>
    <row r="3600" spans="1:14" x14ac:dyDescent="0.25">
      <c r="A3600" s="1" t="s">
        <v>24283</v>
      </c>
      <c r="B3600" s="1">
        <v>1013937</v>
      </c>
      <c r="C3600" s="1">
        <v>2022</v>
      </c>
      <c r="D3600" s="1" t="s">
        <v>0</v>
      </c>
      <c r="E3600" s="1" t="s">
        <v>1</v>
      </c>
      <c r="F3600" s="1" t="s">
        <v>2</v>
      </c>
      <c r="G3600" s="1" t="s">
        <v>3</v>
      </c>
      <c r="H3600" s="1" t="s">
        <v>7</v>
      </c>
      <c r="I3600" s="1"/>
      <c r="J3600" s="1"/>
      <c r="K3600" s="1"/>
      <c r="L3600" s="28">
        <v>966</v>
      </c>
      <c r="M3600" s="31">
        <v>45.559888399999998</v>
      </c>
      <c r="N3600" s="31">
        <v>3.6178292999999999</v>
      </c>
    </row>
    <row r="3601" spans="1:14" x14ac:dyDescent="0.25">
      <c r="A3601" s="1" t="s">
        <v>24283</v>
      </c>
      <c r="B3601" s="1">
        <v>1013937</v>
      </c>
      <c r="C3601" s="1">
        <v>2022</v>
      </c>
      <c r="D3601" s="1" t="s">
        <v>0</v>
      </c>
      <c r="E3601" s="1" t="s">
        <v>1</v>
      </c>
      <c r="F3601" s="1" t="s">
        <v>2</v>
      </c>
      <c r="G3601" s="1" t="s">
        <v>3</v>
      </c>
      <c r="H3601" s="1" t="s">
        <v>9</v>
      </c>
      <c r="I3601" s="1"/>
      <c r="J3601" s="1"/>
      <c r="K3601" s="1"/>
      <c r="L3601" s="28">
        <v>4</v>
      </c>
      <c r="M3601" s="31">
        <v>2.1753999999999999E-2</v>
      </c>
      <c r="N3601" s="31">
        <v>8.5539999999999998E-4</v>
      </c>
    </row>
    <row r="3602" spans="1:14" x14ac:dyDescent="0.25">
      <c r="A3602" s="1" t="s">
        <v>24283</v>
      </c>
      <c r="B3602" s="1">
        <v>1013937</v>
      </c>
      <c r="C3602" s="1">
        <v>2022</v>
      </c>
      <c r="D3602" s="1" t="s">
        <v>0</v>
      </c>
      <c r="E3602" s="1" t="s">
        <v>1</v>
      </c>
      <c r="F3602" s="1" t="s">
        <v>2</v>
      </c>
      <c r="G3602" s="1" t="s">
        <v>3</v>
      </c>
      <c r="H3602" s="1" t="s">
        <v>6</v>
      </c>
      <c r="I3602" s="1"/>
      <c r="J3602" s="1"/>
      <c r="K3602" s="1"/>
      <c r="L3602" s="28">
        <v>0</v>
      </c>
      <c r="M3602" s="31">
        <v>0</v>
      </c>
      <c r="N3602" s="31">
        <v>0</v>
      </c>
    </row>
    <row r="3603" spans="1:14" x14ac:dyDescent="0.25">
      <c r="A3603" s="1" t="s">
        <v>24283</v>
      </c>
      <c r="B3603" s="1">
        <v>1013937</v>
      </c>
      <c r="C3603" s="1">
        <v>2022</v>
      </c>
      <c r="D3603" s="1" t="s">
        <v>0</v>
      </c>
      <c r="E3603" s="1" t="s">
        <v>1</v>
      </c>
      <c r="F3603" s="1" t="s">
        <v>2</v>
      </c>
      <c r="G3603" s="1" t="s">
        <v>3</v>
      </c>
      <c r="H3603" s="1" t="s">
        <v>5</v>
      </c>
      <c r="I3603" s="1"/>
      <c r="J3603" s="1"/>
      <c r="K3603" s="1"/>
      <c r="L3603" s="28">
        <v>6</v>
      </c>
      <c r="M3603" s="31">
        <v>7.6627799999999996E-2</v>
      </c>
      <c r="N3603" s="31">
        <v>4.5177999999999998E-3</v>
      </c>
    </row>
    <row r="3604" spans="1:14" x14ac:dyDescent="0.25">
      <c r="A3604" s="1" t="s">
        <v>489</v>
      </c>
      <c r="B3604" s="1">
        <v>1013942</v>
      </c>
      <c r="C3604" s="1">
        <v>2022</v>
      </c>
      <c r="D3604" s="1" t="s">
        <v>0</v>
      </c>
      <c r="E3604" s="1" t="s">
        <v>1</v>
      </c>
      <c r="F3604" s="1" t="s">
        <v>12</v>
      </c>
      <c r="G3604" s="1" t="s">
        <v>3</v>
      </c>
      <c r="H3604" s="1" t="s">
        <v>7</v>
      </c>
      <c r="I3604" s="1"/>
      <c r="J3604" s="1"/>
      <c r="K3604" s="1"/>
      <c r="L3604" s="28">
        <v>21</v>
      </c>
      <c r="M3604" s="31">
        <v>26.498356000000001</v>
      </c>
      <c r="N3604" s="31">
        <v>0.66192680000000004</v>
      </c>
    </row>
    <row r="3605" spans="1:14" x14ac:dyDescent="0.25">
      <c r="A3605" s="1" t="s">
        <v>489</v>
      </c>
      <c r="B3605" s="1">
        <v>1013942</v>
      </c>
      <c r="C3605" s="1">
        <v>2022</v>
      </c>
      <c r="D3605" s="1" t="s">
        <v>0</v>
      </c>
      <c r="E3605" s="1" t="s">
        <v>1</v>
      </c>
      <c r="F3605" s="1" t="s">
        <v>12</v>
      </c>
      <c r="G3605" s="1" t="s">
        <v>3</v>
      </c>
      <c r="H3605" s="1" t="s">
        <v>10</v>
      </c>
      <c r="I3605" s="1"/>
      <c r="J3605" s="1"/>
      <c r="K3605" s="1"/>
      <c r="L3605" s="28">
        <v>1</v>
      </c>
      <c r="M3605" s="31">
        <v>15.0462782</v>
      </c>
      <c r="N3605" s="31">
        <v>0.36261569999999999</v>
      </c>
    </row>
    <row r="3606" spans="1:14" x14ac:dyDescent="0.25">
      <c r="A3606" s="1" t="s">
        <v>380</v>
      </c>
      <c r="B3606" s="1">
        <v>1013946</v>
      </c>
      <c r="C3606" s="1">
        <v>2022</v>
      </c>
      <c r="D3606" s="1" t="s">
        <v>0</v>
      </c>
      <c r="E3606" s="1" t="s">
        <v>1</v>
      </c>
      <c r="F3606" s="1" t="s">
        <v>2</v>
      </c>
      <c r="G3606" s="1" t="s">
        <v>3</v>
      </c>
      <c r="H3606" s="1" t="s">
        <v>9</v>
      </c>
      <c r="I3606" s="1"/>
      <c r="J3606" s="1"/>
      <c r="K3606" s="1"/>
      <c r="L3606" s="28">
        <v>0</v>
      </c>
      <c r="M3606" s="31">
        <v>0</v>
      </c>
      <c r="N3606" s="31">
        <v>0</v>
      </c>
    </row>
    <row r="3607" spans="1:14" x14ac:dyDescent="0.25">
      <c r="A3607" s="1" t="s">
        <v>380</v>
      </c>
      <c r="B3607" s="1">
        <v>1013946</v>
      </c>
      <c r="C3607" s="1">
        <v>2022</v>
      </c>
      <c r="D3607" s="1" t="s">
        <v>0</v>
      </c>
      <c r="E3607" s="1" t="s">
        <v>1</v>
      </c>
      <c r="F3607" s="1" t="s">
        <v>2</v>
      </c>
      <c r="G3607" s="1" t="s">
        <v>3</v>
      </c>
      <c r="H3607" s="1" t="s">
        <v>4</v>
      </c>
      <c r="I3607" s="1"/>
      <c r="J3607" s="1"/>
      <c r="K3607" s="1"/>
      <c r="L3607" s="28">
        <v>0</v>
      </c>
      <c r="M3607" s="31">
        <v>0</v>
      </c>
      <c r="N3607" s="31">
        <v>0</v>
      </c>
    </row>
    <row r="3608" spans="1:14" x14ac:dyDescent="0.25">
      <c r="A3608" s="1" t="s">
        <v>380</v>
      </c>
      <c r="B3608" s="1">
        <v>1013946</v>
      </c>
      <c r="C3608" s="1">
        <v>2022</v>
      </c>
      <c r="D3608" s="1" t="s">
        <v>0</v>
      </c>
      <c r="E3608" s="1" t="s">
        <v>1</v>
      </c>
      <c r="F3608" s="1" t="s">
        <v>2</v>
      </c>
      <c r="G3608" s="1" t="s">
        <v>3</v>
      </c>
      <c r="H3608" s="1" t="s">
        <v>10</v>
      </c>
      <c r="I3608" s="1"/>
      <c r="J3608" s="1"/>
      <c r="K3608" s="1"/>
      <c r="L3608" s="28">
        <v>1</v>
      </c>
      <c r="M3608" s="31">
        <v>16.77</v>
      </c>
      <c r="N3608" s="31">
        <v>0.2</v>
      </c>
    </row>
    <row r="3609" spans="1:14" x14ac:dyDescent="0.25">
      <c r="A3609" s="1" t="s">
        <v>380</v>
      </c>
      <c r="B3609" s="1">
        <v>1013946</v>
      </c>
      <c r="C3609" s="1">
        <v>2022</v>
      </c>
      <c r="D3609" s="1" t="s">
        <v>0</v>
      </c>
      <c r="E3609" s="1" t="s">
        <v>1</v>
      </c>
      <c r="F3609" s="1" t="s">
        <v>2</v>
      </c>
      <c r="G3609" s="1" t="s">
        <v>3</v>
      </c>
      <c r="H3609" s="1" t="s">
        <v>6</v>
      </c>
      <c r="I3609" s="1"/>
      <c r="J3609" s="1"/>
      <c r="K3609" s="1"/>
      <c r="L3609" s="28">
        <v>0</v>
      </c>
      <c r="M3609" s="31">
        <v>0</v>
      </c>
      <c r="N3609" s="31">
        <v>0</v>
      </c>
    </row>
    <row r="3610" spans="1:14" x14ac:dyDescent="0.25">
      <c r="A3610" s="1" t="s">
        <v>380</v>
      </c>
      <c r="B3610" s="1">
        <v>1013946</v>
      </c>
      <c r="C3610" s="1">
        <v>2022</v>
      </c>
      <c r="D3610" s="1" t="s">
        <v>0</v>
      </c>
      <c r="E3610" s="1" t="s">
        <v>1</v>
      </c>
      <c r="F3610" s="1" t="s">
        <v>2</v>
      </c>
      <c r="G3610" s="1" t="s">
        <v>3</v>
      </c>
      <c r="H3610" s="1" t="s">
        <v>8</v>
      </c>
      <c r="I3610" s="1"/>
      <c r="J3610" s="1"/>
      <c r="K3610" s="1"/>
      <c r="L3610" s="28">
        <v>0</v>
      </c>
      <c r="M3610" s="31">
        <v>0</v>
      </c>
      <c r="N3610" s="31">
        <v>0</v>
      </c>
    </row>
    <row r="3611" spans="1:14" x14ac:dyDescent="0.25">
      <c r="A3611" s="1" t="s">
        <v>380</v>
      </c>
      <c r="B3611" s="1">
        <v>1013946</v>
      </c>
      <c r="C3611" s="1">
        <v>2022</v>
      </c>
      <c r="D3611" s="1" t="s">
        <v>0</v>
      </c>
      <c r="E3611" s="1" t="s">
        <v>1</v>
      </c>
      <c r="F3611" s="1" t="s">
        <v>2</v>
      </c>
      <c r="G3611" s="1" t="s">
        <v>3</v>
      </c>
      <c r="H3611" s="1" t="s">
        <v>7</v>
      </c>
      <c r="I3611" s="1"/>
      <c r="J3611" s="1"/>
      <c r="K3611" s="1"/>
      <c r="L3611" s="28">
        <v>477</v>
      </c>
      <c r="M3611" s="31">
        <v>39.997022399999999</v>
      </c>
      <c r="N3611" s="31">
        <v>0.36129889999999998</v>
      </c>
    </row>
    <row r="3612" spans="1:14" x14ac:dyDescent="0.25">
      <c r="A3612" s="1" t="s">
        <v>380</v>
      </c>
      <c r="B3612" s="1">
        <v>1013946</v>
      </c>
      <c r="C3612" s="1">
        <v>2022</v>
      </c>
      <c r="D3612" s="1" t="s">
        <v>0</v>
      </c>
      <c r="E3612" s="1" t="s">
        <v>1</v>
      </c>
      <c r="F3612" s="1" t="s">
        <v>2</v>
      </c>
      <c r="G3612" s="1" t="s">
        <v>3</v>
      </c>
      <c r="H3612" s="1" t="s">
        <v>5</v>
      </c>
      <c r="I3612" s="1"/>
      <c r="J3612" s="1"/>
      <c r="K3612" s="1"/>
      <c r="L3612" s="28">
        <v>0</v>
      </c>
      <c r="M3612" s="31">
        <v>0</v>
      </c>
      <c r="N3612" s="31">
        <v>0</v>
      </c>
    </row>
    <row r="3613" spans="1:14" x14ac:dyDescent="0.25">
      <c r="A3613" s="1" t="s">
        <v>24284</v>
      </c>
      <c r="B3613" s="1">
        <v>1013947</v>
      </c>
      <c r="C3613" s="1">
        <v>2022</v>
      </c>
      <c r="D3613" s="1" t="s">
        <v>0</v>
      </c>
      <c r="E3613" s="1" t="s">
        <v>1</v>
      </c>
      <c r="F3613" s="1" t="s">
        <v>2</v>
      </c>
      <c r="G3613" s="1" t="s">
        <v>3</v>
      </c>
      <c r="H3613" s="1" t="s">
        <v>9</v>
      </c>
      <c r="I3613" s="1"/>
      <c r="J3613" s="1"/>
      <c r="K3613" s="1"/>
      <c r="L3613" s="28">
        <v>230</v>
      </c>
      <c r="M3613" s="31">
        <v>0.33553690000000003</v>
      </c>
      <c r="N3613" s="31">
        <v>3.8132899999999997E-2</v>
      </c>
    </row>
    <row r="3614" spans="1:14" x14ac:dyDescent="0.25">
      <c r="A3614" s="1" t="s">
        <v>24284</v>
      </c>
      <c r="B3614" s="1">
        <v>1013947</v>
      </c>
      <c r="C3614" s="1">
        <v>2022</v>
      </c>
      <c r="D3614" s="1" t="s">
        <v>0</v>
      </c>
      <c r="E3614" s="1" t="s">
        <v>1</v>
      </c>
      <c r="F3614" s="1" t="s">
        <v>2</v>
      </c>
      <c r="G3614" s="1" t="s">
        <v>3</v>
      </c>
      <c r="H3614" s="1" t="s">
        <v>7</v>
      </c>
      <c r="I3614" s="1"/>
      <c r="J3614" s="1"/>
      <c r="K3614" s="1"/>
      <c r="L3614" s="28">
        <v>915</v>
      </c>
      <c r="M3614" s="31">
        <v>8.5138940000000005</v>
      </c>
      <c r="N3614" s="31">
        <v>0.98301919999999998</v>
      </c>
    </row>
    <row r="3615" spans="1:14" x14ac:dyDescent="0.25">
      <c r="A3615" s="1" t="s">
        <v>24284</v>
      </c>
      <c r="B3615" s="1">
        <v>1013947</v>
      </c>
      <c r="C3615" s="1">
        <v>2022</v>
      </c>
      <c r="D3615" s="1" t="s">
        <v>0</v>
      </c>
      <c r="E3615" s="1" t="s">
        <v>1</v>
      </c>
      <c r="F3615" s="1" t="s">
        <v>2</v>
      </c>
      <c r="G3615" s="1" t="s">
        <v>3</v>
      </c>
      <c r="H3615" s="1" t="s">
        <v>6</v>
      </c>
      <c r="I3615" s="1"/>
      <c r="J3615" s="1"/>
      <c r="K3615" s="1"/>
      <c r="L3615" s="28">
        <v>8</v>
      </c>
      <c r="M3615" s="31">
        <v>4.9661847999999997</v>
      </c>
      <c r="N3615" s="31">
        <v>0.57339859999999998</v>
      </c>
    </row>
    <row r="3616" spans="1:14" x14ac:dyDescent="0.25">
      <c r="A3616" s="1" t="s">
        <v>259</v>
      </c>
      <c r="B3616" s="1">
        <v>1013953</v>
      </c>
      <c r="C3616" s="1">
        <v>2022</v>
      </c>
      <c r="D3616" s="1" t="s">
        <v>0</v>
      </c>
      <c r="E3616" s="1" t="s">
        <v>1</v>
      </c>
      <c r="F3616" s="1" t="s">
        <v>12</v>
      </c>
      <c r="G3616" s="1" t="s">
        <v>3</v>
      </c>
      <c r="H3616" s="1" t="s">
        <v>8</v>
      </c>
      <c r="I3616" s="1"/>
      <c r="J3616" s="1"/>
      <c r="K3616" s="1"/>
      <c r="L3616" s="28">
        <v>0</v>
      </c>
      <c r="M3616" s="31">
        <v>0</v>
      </c>
      <c r="N3616" s="31">
        <v>0</v>
      </c>
    </row>
    <row r="3617" spans="1:14" x14ac:dyDescent="0.25">
      <c r="A3617" s="1" t="s">
        <v>259</v>
      </c>
      <c r="B3617" s="1">
        <v>1013953</v>
      </c>
      <c r="C3617" s="1">
        <v>2022</v>
      </c>
      <c r="D3617" s="1" t="s">
        <v>0</v>
      </c>
      <c r="E3617" s="1" t="s">
        <v>1</v>
      </c>
      <c r="F3617" s="1" t="s">
        <v>12</v>
      </c>
      <c r="G3617" s="1" t="s">
        <v>3</v>
      </c>
      <c r="H3617" s="1" t="s">
        <v>5</v>
      </c>
      <c r="I3617" s="1"/>
      <c r="J3617" s="1"/>
      <c r="K3617" s="1"/>
      <c r="L3617" s="28">
        <v>0</v>
      </c>
      <c r="M3617" s="31">
        <v>0</v>
      </c>
      <c r="N3617" s="31">
        <v>0</v>
      </c>
    </row>
    <row r="3618" spans="1:14" x14ac:dyDescent="0.25">
      <c r="A3618" s="1" t="s">
        <v>259</v>
      </c>
      <c r="B3618" s="1">
        <v>1013953</v>
      </c>
      <c r="C3618" s="1">
        <v>2022</v>
      </c>
      <c r="D3618" s="1" t="s">
        <v>0</v>
      </c>
      <c r="E3618" s="1" t="s">
        <v>1</v>
      </c>
      <c r="F3618" s="1" t="s">
        <v>12</v>
      </c>
      <c r="G3618" s="1" t="s">
        <v>3</v>
      </c>
      <c r="H3618" s="1" t="s">
        <v>9</v>
      </c>
      <c r="I3618" s="1"/>
      <c r="J3618" s="1"/>
      <c r="K3618" s="1"/>
      <c r="L3618" s="28">
        <v>0</v>
      </c>
      <c r="M3618" s="31">
        <v>0</v>
      </c>
      <c r="N3618" s="31">
        <v>0</v>
      </c>
    </row>
    <row r="3619" spans="1:14" x14ac:dyDescent="0.25">
      <c r="A3619" s="1" t="s">
        <v>259</v>
      </c>
      <c r="B3619" s="1">
        <v>1013953</v>
      </c>
      <c r="C3619" s="1">
        <v>2022</v>
      </c>
      <c r="D3619" s="1" t="s">
        <v>0</v>
      </c>
      <c r="E3619" s="1" t="s">
        <v>1</v>
      </c>
      <c r="F3619" s="1" t="s">
        <v>12</v>
      </c>
      <c r="G3619" s="1" t="s">
        <v>3</v>
      </c>
      <c r="H3619" s="1" t="s">
        <v>6</v>
      </c>
      <c r="I3619" s="1"/>
      <c r="J3619" s="1"/>
      <c r="K3619" s="1"/>
      <c r="L3619" s="28">
        <v>0</v>
      </c>
      <c r="M3619" s="31">
        <v>0</v>
      </c>
      <c r="N3619" s="31">
        <v>0</v>
      </c>
    </row>
    <row r="3620" spans="1:14" x14ac:dyDescent="0.25">
      <c r="A3620" s="1" t="s">
        <v>259</v>
      </c>
      <c r="B3620" s="1">
        <v>1013953</v>
      </c>
      <c r="C3620" s="1">
        <v>2022</v>
      </c>
      <c r="D3620" s="1" t="s">
        <v>0</v>
      </c>
      <c r="E3620" s="1" t="s">
        <v>1</v>
      </c>
      <c r="F3620" s="1" t="s">
        <v>12</v>
      </c>
      <c r="G3620" s="1" t="s">
        <v>3</v>
      </c>
      <c r="H3620" s="1" t="s">
        <v>4</v>
      </c>
      <c r="I3620" s="1"/>
      <c r="J3620" s="1"/>
      <c r="K3620" s="1"/>
      <c r="L3620" s="28">
        <v>1</v>
      </c>
      <c r="M3620" s="31">
        <v>1.1035200000000001</v>
      </c>
      <c r="N3620" s="31">
        <v>3.1822999999999997E-2</v>
      </c>
    </row>
    <row r="3621" spans="1:14" x14ac:dyDescent="0.25">
      <c r="A3621" s="1" t="s">
        <v>259</v>
      </c>
      <c r="B3621" s="1">
        <v>1013953</v>
      </c>
      <c r="C3621" s="1">
        <v>2022</v>
      </c>
      <c r="D3621" s="1" t="s">
        <v>0</v>
      </c>
      <c r="E3621" s="1" t="s">
        <v>1</v>
      </c>
      <c r="F3621" s="1" t="s">
        <v>12</v>
      </c>
      <c r="G3621" s="1" t="s">
        <v>3</v>
      </c>
      <c r="H3621" s="1" t="s">
        <v>7</v>
      </c>
      <c r="I3621" s="1"/>
      <c r="J3621" s="1"/>
      <c r="K3621" s="1"/>
      <c r="L3621" s="28">
        <v>33</v>
      </c>
      <c r="M3621" s="31">
        <v>37.758441599999998</v>
      </c>
      <c r="N3621" s="31">
        <v>1.0888673</v>
      </c>
    </row>
    <row r="3622" spans="1:14" x14ac:dyDescent="0.25">
      <c r="A3622" s="1" t="s">
        <v>259</v>
      </c>
      <c r="B3622" s="1">
        <v>1013953</v>
      </c>
      <c r="C3622" s="1">
        <v>2022</v>
      </c>
      <c r="D3622" s="1" t="s">
        <v>0</v>
      </c>
      <c r="E3622" s="1" t="s">
        <v>1</v>
      </c>
      <c r="F3622" s="1" t="s">
        <v>12</v>
      </c>
      <c r="G3622" s="1" t="s">
        <v>3</v>
      </c>
      <c r="H3622" s="1" t="s">
        <v>10</v>
      </c>
      <c r="I3622" s="1"/>
      <c r="J3622" s="1"/>
      <c r="K3622" s="1"/>
      <c r="L3622" s="28">
        <v>0</v>
      </c>
      <c r="M3622" s="31">
        <v>0</v>
      </c>
      <c r="N3622" s="31">
        <v>0</v>
      </c>
    </row>
    <row r="3623" spans="1:14" x14ac:dyDescent="0.25">
      <c r="A3623" s="1" t="s">
        <v>382</v>
      </c>
      <c r="B3623" s="1">
        <v>1013957</v>
      </c>
      <c r="C3623" s="1">
        <v>2022</v>
      </c>
      <c r="D3623" s="1" t="s">
        <v>0</v>
      </c>
      <c r="E3623" s="1" t="s">
        <v>1</v>
      </c>
      <c r="F3623" s="1" t="s">
        <v>25</v>
      </c>
      <c r="G3623" s="1" t="s">
        <v>3</v>
      </c>
      <c r="H3623" s="1" t="s">
        <v>5</v>
      </c>
      <c r="I3623" s="1"/>
      <c r="J3623" s="1"/>
      <c r="K3623" s="1"/>
      <c r="L3623" s="28">
        <v>0</v>
      </c>
      <c r="M3623" s="31">
        <v>0</v>
      </c>
      <c r="N3623" s="31">
        <v>0</v>
      </c>
    </row>
    <row r="3624" spans="1:14" x14ac:dyDescent="0.25">
      <c r="A3624" s="1" t="s">
        <v>382</v>
      </c>
      <c r="B3624" s="1">
        <v>1013957</v>
      </c>
      <c r="C3624" s="1">
        <v>2022</v>
      </c>
      <c r="D3624" s="1" t="s">
        <v>0</v>
      </c>
      <c r="E3624" s="1" t="s">
        <v>1</v>
      </c>
      <c r="F3624" s="1" t="s">
        <v>25</v>
      </c>
      <c r="G3624" s="1" t="s">
        <v>3</v>
      </c>
      <c r="H3624" s="1" t="s">
        <v>8</v>
      </c>
      <c r="I3624" s="1"/>
      <c r="J3624" s="1"/>
      <c r="K3624" s="1"/>
      <c r="L3624" s="28">
        <v>5</v>
      </c>
      <c r="M3624" s="31">
        <v>0.7094857</v>
      </c>
      <c r="N3624" s="31">
        <v>1.6835800000000001E-2</v>
      </c>
    </row>
    <row r="3625" spans="1:14" x14ac:dyDescent="0.25">
      <c r="A3625" s="1" t="s">
        <v>382</v>
      </c>
      <c r="B3625" s="1">
        <v>1013957</v>
      </c>
      <c r="C3625" s="1">
        <v>2022</v>
      </c>
      <c r="D3625" s="1" t="s">
        <v>0</v>
      </c>
      <c r="E3625" s="1" t="s">
        <v>1</v>
      </c>
      <c r="F3625" s="1" t="s">
        <v>25</v>
      </c>
      <c r="G3625" s="1" t="s">
        <v>3</v>
      </c>
      <c r="H3625" s="1" t="s">
        <v>6</v>
      </c>
      <c r="I3625" s="1"/>
      <c r="J3625" s="1"/>
      <c r="K3625" s="1"/>
      <c r="L3625" s="28">
        <v>0</v>
      </c>
      <c r="M3625" s="31">
        <v>0</v>
      </c>
      <c r="N3625" s="31">
        <v>0</v>
      </c>
    </row>
    <row r="3626" spans="1:14" x14ac:dyDescent="0.25">
      <c r="A3626" s="1" t="s">
        <v>382</v>
      </c>
      <c r="B3626" s="1">
        <v>1013957</v>
      </c>
      <c r="C3626" s="1">
        <v>2022</v>
      </c>
      <c r="D3626" s="1" t="s">
        <v>0</v>
      </c>
      <c r="E3626" s="1" t="s">
        <v>1</v>
      </c>
      <c r="F3626" s="1" t="s">
        <v>25</v>
      </c>
      <c r="G3626" s="1" t="s">
        <v>3</v>
      </c>
      <c r="H3626" s="1" t="s">
        <v>4</v>
      </c>
      <c r="I3626" s="1"/>
      <c r="J3626" s="1"/>
      <c r="K3626" s="1"/>
      <c r="L3626" s="28">
        <v>0</v>
      </c>
      <c r="M3626" s="31">
        <v>0</v>
      </c>
      <c r="N3626" s="31">
        <v>0</v>
      </c>
    </row>
    <row r="3627" spans="1:14" x14ac:dyDescent="0.25">
      <c r="A3627" s="1" t="s">
        <v>382</v>
      </c>
      <c r="B3627" s="1">
        <v>1013957</v>
      </c>
      <c r="C3627" s="1">
        <v>2022</v>
      </c>
      <c r="D3627" s="1" t="s">
        <v>0</v>
      </c>
      <c r="E3627" s="1" t="s">
        <v>1</v>
      </c>
      <c r="F3627" s="1" t="s">
        <v>25</v>
      </c>
      <c r="G3627" s="1" t="s">
        <v>3</v>
      </c>
      <c r="H3627" s="1" t="s">
        <v>10</v>
      </c>
      <c r="I3627" s="1"/>
      <c r="J3627" s="1"/>
      <c r="K3627" s="1"/>
      <c r="L3627" s="28">
        <v>0</v>
      </c>
      <c r="M3627" s="31">
        <v>0</v>
      </c>
      <c r="N3627" s="31">
        <v>0</v>
      </c>
    </row>
    <row r="3628" spans="1:14" x14ac:dyDescent="0.25">
      <c r="A3628" s="1" t="s">
        <v>382</v>
      </c>
      <c r="B3628" s="1">
        <v>1013957</v>
      </c>
      <c r="C3628" s="1">
        <v>2022</v>
      </c>
      <c r="D3628" s="1" t="s">
        <v>0</v>
      </c>
      <c r="E3628" s="1" t="s">
        <v>1</v>
      </c>
      <c r="F3628" s="1" t="s">
        <v>25</v>
      </c>
      <c r="G3628" s="1" t="s">
        <v>3</v>
      </c>
      <c r="H3628" s="1" t="s">
        <v>7</v>
      </c>
      <c r="I3628" s="1"/>
      <c r="J3628" s="1"/>
      <c r="K3628" s="1"/>
      <c r="L3628" s="28">
        <v>0</v>
      </c>
      <c r="M3628" s="31">
        <v>0</v>
      </c>
      <c r="N3628" s="31">
        <v>0</v>
      </c>
    </row>
    <row r="3629" spans="1:14" x14ac:dyDescent="0.25">
      <c r="A3629" s="1" t="s">
        <v>382</v>
      </c>
      <c r="B3629" s="1">
        <v>1013957</v>
      </c>
      <c r="C3629" s="1">
        <v>2022</v>
      </c>
      <c r="D3629" s="1" t="s">
        <v>0</v>
      </c>
      <c r="E3629" s="1" t="s">
        <v>1</v>
      </c>
      <c r="F3629" s="1" t="s">
        <v>25</v>
      </c>
      <c r="G3629" s="1" t="s">
        <v>3</v>
      </c>
      <c r="H3629" s="1" t="s">
        <v>9</v>
      </c>
      <c r="I3629" s="1"/>
      <c r="J3629" s="1"/>
      <c r="K3629" s="1"/>
      <c r="L3629" s="28">
        <v>160</v>
      </c>
      <c r="M3629" s="31">
        <v>4.8145927000000004</v>
      </c>
      <c r="N3629" s="31">
        <v>0.114248</v>
      </c>
    </row>
    <row r="3630" spans="1:14" x14ac:dyDescent="0.25">
      <c r="A3630" s="1" t="s">
        <v>590</v>
      </c>
      <c r="B3630" s="1">
        <v>1013959</v>
      </c>
      <c r="C3630" s="1">
        <v>2022</v>
      </c>
      <c r="D3630" s="1" t="s">
        <v>0</v>
      </c>
      <c r="E3630" s="1" t="s">
        <v>1</v>
      </c>
      <c r="F3630" s="1" t="s">
        <v>12</v>
      </c>
      <c r="G3630" s="1" t="s">
        <v>3</v>
      </c>
      <c r="H3630" s="1" t="s">
        <v>7</v>
      </c>
      <c r="I3630" s="1"/>
      <c r="J3630" s="1"/>
      <c r="K3630" s="1"/>
      <c r="L3630" s="28">
        <v>23</v>
      </c>
      <c r="M3630" s="31">
        <v>10.003454400000001</v>
      </c>
      <c r="N3630" s="31">
        <v>0.28847679999999998</v>
      </c>
    </row>
    <row r="3631" spans="1:14" x14ac:dyDescent="0.25">
      <c r="A3631" s="1" t="s">
        <v>490</v>
      </c>
      <c r="B3631" s="1">
        <v>1013965</v>
      </c>
      <c r="C3631" s="1">
        <v>2022</v>
      </c>
      <c r="D3631" s="1" t="s">
        <v>0</v>
      </c>
      <c r="E3631" s="1" t="s">
        <v>1</v>
      </c>
      <c r="F3631" s="1" t="s">
        <v>12</v>
      </c>
      <c r="G3631" s="1" t="s">
        <v>3</v>
      </c>
      <c r="H3631" s="1" t="s">
        <v>10</v>
      </c>
      <c r="I3631" s="1"/>
      <c r="J3631" s="1"/>
      <c r="K3631" s="1"/>
      <c r="L3631" s="28">
        <v>4</v>
      </c>
      <c r="M3631" s="31">
        <v>2.5452648999999998</v>
      </c>
      <c r="N3631" s="31">
        <v>1.54932E-2</v>
      </c>
    </row>
    <row r="3632" spans="1:14" x14ac:dyDescent="0.25">
      <c r="A3632" s="1" t="s">
        <v>1477</v>
      </c>
      <c r="B3632" s="1">
        <v>1013966</v>
      </c>
      <c r="C3632" s="1">
        <v>2022</v>
      </c>
      <c r="D3632" s="1" t="s">
        <v>0</v>
      </c>
      <c r="E3632" s="1" t="s">
        <v>1</v>
      </c>
      <c r="F3632" s="1" t="s">
        <v>2</v>
      </c>
      <c r="G3632" s="1" t="s">
        <v>3</v>
      </c>
      <c r="H3632" s="1" t="s">
        <v>7</v>
      </c>
      <c r="I3632" s="1"/>
      <c r="J3632" s="1"/>
      <c r="K3632" s="1"/>
      <c r="L3632" s="28">
        <v>228</v>
      </c>
      <c r="M3632" s="31">
        <v>0.97</v>
      </c>
      <c r="N3632" s="31">
        <v>0.04</v>
      </c>
    </row>
    <row r="3633" spans="1:14" x14ac:dyDescent="0.25">
      <c r="A3633" s="1" t="s">
        <v>635</v>
      </c>
      <c r="B3633" s="1">
        <v>1013969</v>
      </c>
      <c r="C3633" s="1">
        <v>2022</v>
      </c>
      <c r="D3633" s="1" t="s">
        <v>0</v>
      </c>
      <c r="E3633" s="1" t="s">
        <v>1</v>
      </c>
      <c r="F3633" s="1" t="s">
        <v>12</v>
      </c>
      <c r="G3633" s="1" t="s">
        <v>3</v>
      </c>
      <c r="H3633" s="1" t="s">
        <v>10</v>
      </c>
      <c r="I3633" s="1"/>
      <c r="J3633" s="1"/>
      <c r="K3633" s="1"/>
      <c r="L3633" s="28">
        <v>2</v>
      </c>
      <c r="M3633" s="31">
        <v>11.5587318</v>
      </c>
      <c r="N3633" s="31">
        <v>6.5570000000000003E-2</v>
      </c>
    </row>
    <row r="3634" spans="1:14" x14ac:dyDescent="0.25">
      <c r="A3634" s="1" t="s">
        <v>635</v>
      </c>
      <c r="B3634" s="1">
        <v>1013969</v>
      </c>
      <c r="C3634" s="1">
        <v>2022</v>
      </c>
      <c r="D3634" s="1" t="s">
        <v>0</v>
      </c>
      <c r="E3634" s="1" t="s">
        <v>1</v>
      </c>
      <c r="F3634" s="1" t="s">
        <v>12</v>
      </c>
      <c r="G3634" s="1" t="s">
        <v>3</v>
      </c>
      <c r="H3634" s="1" t="s">
        <v>7</v>
      </c>
      <c r="I3634" s="1"/>
      <c r="J3634" s="1"/>
      <c r="K3634" s="1"/>
      <c r="L3634" s="28">
        <v>9</v>
      </c>
      <c r="M3634" s="31">
        <v>2.2986520000000001</v>
      </c>
      <c r="N3634" s="31">
        <v>1.3021E-2</v>
      </c>
    </row>
    <row r="3635" spans="1:14" x14ac:dyDescent="0.25">
      <c r="A3635" s="1" t="s">
        <v>398</v>
      </c>
      <c r="B3635" s="1">
        <v>1013973</v>
      </c>
      <c r="C3635" s="1">
        <v>2022</v>
      </c>
      <c r="D3635" s="1" t="s">
        <v>0</v>
      </c>
      <c r="E3635" s="1" t="s">
        <v>1</v>
      </c>
      <c r="F3635" s="1" t="s">
        <v>25</v>
      </c>
      <c r="G3635" s="1" t="s">
        <v>3</v>
      </c>
      <c r="H3635" s="1" t="s">
        <v>9</v>
      </c>
      <c r="I3635" s="1"/>
      <c r="J3635" s="1"/>
      <c r="K3635" s="1"/>
      <c r="L3635" s="28">
        <v>365</v>
      </c>
      <c r="M3635" s="31">
        <v>1.9832654000000001</v>
      </c>
      <c r="N3635" s="31">
        <v>1.38815E-2</v>
      </c>
    </row>
    <row r="3636" spans="1:14" x14ac:dyDescent="0.25">
      <c r="A3636" s="1" t="s">
        <v>398</v>
      </c>
      <c r="B3636" s="1">
        <v>1013973</v>
      </c>
      <c r="C3636" s="1">
        <v>2022</v>
      </c>
      <c r="D3636" s="1" t="s">
        <v>0</v>
      </c>
      <c r="E3636" s="1" t="s">
        <v>1</v>
      </c>
      <c r="F3636" s="1" t="s">
        <v>25</v>
      </c>
      <c r="G3636" s="1" t="s">
        <v>3</v>
      </c>
      <c r="H3636" s="1" t="s">
        <v>7</v>
      </c>
      <c r="I3636" s="1"/>
      <c r="J3636" s="1"/>
      <c r="K3636" s="1"/>
      <c r="L3636" s="28">
        <v>13</v>
      </c>
      <c r="M3636" s="31">
        <v>0.34923149999999997</v>
      </c>
      <c r="N3636" s="31">
        <v>3.1999999999999999E-6</v>
      </c>
    </row>
    <row r="3637" spans="1:14" x14ac:dyDescent="0.25">
      <c r="A3637" s="1" t="s">
        <v>402</v>
      </c>
      <c r="B3637" s="1">
        <v>1013975</v>
      </c>
      <c r="C3637" s="1">
        <v>2022</v>
      </c>
      <c r="D3637" s="1" t="s">
        <v>0</v>
      </c>
      <c r="E3637" s="1" t="s">
        <v>1</v>
      </c>
      <c r="F3637" s="1" t="s">
        <v>2</v>
      </c>
      <c r="G3637" s="1" t="s">
        <v>3</v>
      </c>
      <c r="H3637" s="1" t="s">
        <v>7</v>
      </c>
      <c r="I3637" s="1"/>
      <c r="J3637" s="1"/>
      <c r="K3637" s="1"/>
      <c r="L3637" s="28">
        <v>282</v>
      </c>
      <c r="M3637" s="31">
        <v>10.635523600000001</v>
      </c>
      <c r="N3637" s="31">
        <v>0.67509070000000004</v>
      </c>
    </row>
    <row r="3638" spans="1:14" x14ac:dyDescent="0.25">
      <c r="A3638" s="1" t="s">
        <v>402</v>
      </c>
      <c r="B3638" s="1">
        <v>1013975</v>
      </c>
      <c r="C3638" s="1">
        <v>2022</v>
      </c>
      <c r="D3638" s="1" t="s">
        <v>0</v>
      </c>
      <c r="E3638" s="1" t="s">
        <v>1</v>
      </c>
      <c r="F3638" s="1" t="s">
        <v>2</v>
      </c>
      <c r="G3638" s="1" t="s">
        <v>3</v>
      </c>
      <c r="H3638" s="1" t="s">
        <v>6</v>
      </c>
      <c r="I3638" s="1"/>
      <c r="J3638" s="1"/>
      <c r="K3638" s="1"/>
      <c r="L3638" s="28">
        <v>0</v>
      </c>
      <c r="M3638" s="31">
        <v>0</v>
      </c>
      <c r="N3638" s="31">
        <v>0</v>
      </c>
    </row>
    <row r="3639" spans="1:14" x14ac:dyDescent="0.25">
      <c r="A3639" s="1" t="s">
        <v>402</v>
      </c>
      <c r="B3639" s="1">
        <v>1013975</v>
      </c>
      <c r="C3639" s="1">
        <v>2022</v>
      </c>
      <c r="D3639" s="1" t="s">
        <v>0</v>
      </c>
      <c r="E3639" s="1" t="s">
        <v>1</v>
      </c>
      <c r="F3639" s="1" t="s">
        <v>2</v>
      </c>
      <c r="G3639" s="1" t="s">
        <v>3</v>
      </c>
      <c r="H3639" s="1" t="s">
        <v>5</v>
      </c>
      <c r="I3639" s="1"/>
      <c r="J3639" s="1"/>
      <c r="K3639" s="1"/>
      <c r="L3639" s="28">
        <v>0</v>
      </c>
      <c r="M3639" s="31">
        <v>0</v>
      </c>
      <c r="N3639" s="31">
        <v>0</v>
      </c>
    </row>
    <row r="3640" spans="1:14" x14ac:dyDescent="0.25">
      <c r="A3640" s="1" t="s">
        <v>402</v>
      </c>
      <c r="B3640" s="1">
        <v>1013975</v>
      </c>
      <c r="C3640" s="1">
        <v>2022</v>
      </c>
      <c r="D3640" s="1" t="s">
        <v>0</v>
      </c>
      <c r="E3640" s="1" t="s">
        <v>1</v>
      </c>
      <c r="F3640" s="1" t="s">
        <v>2</v>
      </c>
      <c r="G3640" s="1" t="s">
        <v>3</v>
      </c>
      <c r="H3640" s="1" t="s">
        <v>4</v>
      </c>
      <c r="I3640" s="1"/>
      <c r="J3640" s="1"/>
      <c r="K3640" s="1"/>
      <c r="L3640" s="28">
        <v>0</v>
      </c>
      <c r="M3640" s="31">
        <v>0</v>
      </c>
      <c r="N3640" s="31">
        <v>0</v>
      </c>
    </row>
    <row r="3641" spans="1:14" x14ac:dyDescent="0.25">
      <c r="A3641" s="1" t="s">
        <v>402</v>
      </c>
      <c r="B3641" s="1">
        <v>1013975</v>
      </c>
      <c r="C3641" s="1">
        <v>2022</v>
      </c>
      <c r="D3641" s="1" t="s">
        <v>0</v>
      </c>
      <c r="E3641" s="1" t="s">
        <v>1</v>
      </c>
      <c r="F3641" s="1" t="s">
        <v>2</v>
      </c>
      <c r="G3641" s="1" t="s">
        <v>3</v>
      </c>
      <c r="H3641" s="1" t="s">
        <v>8</v>
      </c>
      <c r="I3641" s="1"/>
      <c r="J3641" s="1"/>
      <c r="K3641" s="1"/>
      <c r="L3641" s="28">
        <v>0</v>
      </c>
      <c r="M3641" s="31">
        <v>0</v>
      </c>
      <c r="N3641" s="31">
        <v>0</v>
      </c>
    </row>
    <row r="3642" spans="1:14" x14ac:dyDescent="0.25">
      <c r="A3642" s="1" t="s">
        <v>402</v>
      </c>
      <c r="B3642" s="1">
        <v>1013975</v>
      </c>
      <c r="C3642" s="1">
        <v>2022</v>
      </c>
      <c r="D3642" s="1" t="s">
        <v>0</v>
      </c>
      <c r="E3642" s="1" t="s">
        <v>1</v>
      </c>
      <c r="F3642" s="1" t="s">
        <v>2</v>
      </c>
      <c r="G3642" s="1" t="s">
        <v>3</v>
      </c>
      <c r="H3642" s="1" t="s">
        <v>9</v>
      </c>
      <c r="I3642" s="1"/>
      <c r="J3642" s="1"/>
      <c r="K3642" s="1"/>
      <c r="L3642" s="28">
        <v>0</v>
      </c>
      <c r="M3642" s="31">
        <v>0</v>
      </c>
      <c r="N3642" s="31">
        <v>0</v>
      </c>
    </row>
    <row r="3643" spans="1:14" x14ac:dyDescent="0.25">
      <c r="A3643" s="1" t="s">
        <v>402</v>
      </c>
      <c r="B3643" s="1">
        <v>1013975</v>
      </c>
      <c r="C3643" s="1">
        <v>2022</v>
      </c>
      <c r="D3643" s="1" t="s">
        <v>0</v>
      </c>
      <c r="E3643" s="1" t="s">
        <v>1</v>
      </c>
      <c r="F3643" s="1" t="s">
        <v>2</v>
      </c>
      <c r="G3643" s="1" t="s">
        <v>3</v>
      </c>
      <c r="H3643" s="1" t="s">
        <v>10</v>
      </c>
      <c r="I3643" s="1"/>
      <c r="J3643" s="1"/>
      <c r="K3643" s="1"/>
      <c r="L3643" s="28">
        <v>0</v>
      </c>
      <c r="M3643" s="31">
        <v>0</v>
      </c>
      <c r="N3643" s="31">
        <v>0</v>
      </c>
    </row>
    <row r="3644" spans="1:14" x14ac:dyDescent="0.25">
      <c r="A3644" s="1" t="s">
        <v>399</v>
      </c>
      <c r="B3644" s="1">
        <v>1013979</v>
      </c>
      <c r="C3644" s="1">
        <v>2022</v>
      </c>
      <c r="D3644" s="1" t="s">
        <v>0</v>
      </c>
      <c r="E3644" s="1" t="s">
        <v>1</v>
      </c>
      <c r="F3644" s="1" t="s">
        <v>2</v>
      </c>
      <c r="G3644" s="1" t="s">
        <v>3</v>
      </c>
      <c r="H3644" s="1" t="s">
        <v>7</v>
      </c>
      <c r="I3644" s="1"/>
      <c r="J3644" s="1"/>
      <c r="K3644" s="1"/>
      <c r="L3644" s="28">
        <v>44</v>
      </c>
      <c r="M3644" s="31">
        <v>0.5</v>
      </c>
      <c r="N3644" s="31">
        <v>0.01</v>
      </c>
    </row>
    <row r="3645" spans="1:14" x14ac:dyDescent="0.25">
      <c r="A3645" s="1" t="s">
        <v>399</v>
      </c>
      <c r="B3645" s="1">
        <v>1013979</v>
      </c>
      <c r="C3645" s="1">
        <v>2022</v>
      </c>
      <c r="D3645" s="1" t="s">
        <v>0</v>
      </c>
      <c r="E3645" s="1" t="s">
        <v>1</v>
      </c>
      <c r="F3645" s="1" t="s">
        <v>2</v>
      </c>
      <c r="G3645" s="1" t="s">
        <v>3</v>
      </c>
      <c r="H3645" s="1" t="s">
        <v>9</v>
      </c>
      <c r="I3645" s="1"/>
      <c r="J3645" s="1"/>
      <c r="K3645" s="1"/>
      <c r="L3645" s="28">
        <v>45</v>
      </c>
      <c r="M3645" s="31">
        <v>0.12</v>
      </c>
      <c r="N3645" s="31">
        <v>2E-3</v>
      </c>
    </row>
    <row r="3646" spans="1:14" x14ac:dyDescent="0.25">
      <c r="A3646" s="1" t="s">
        <v>400</v>
      </c>
      <c r="B3646" s="1">
        <v>1013988</v>
      </c>
      <c r="C3646" s="1">
        <v>2022</v>
      </c>
      <c r="D3646" s="1" t="s">
        <v>0</v>
      </c>
      <c r="E3646" s="1" t="s">
        <v>1</v>
      </c>
      <c r="F3646" s="1" t="s">
        <v>12</v>
      </c>
      <c r="G3646" s="1" t="s">
        <v>3</v>
      </c>
      <c r="H3646" s="1" t="s">
        <v>7</v>
      </c>
      <c r="I3646" s="1"/>
      <c r="J3646" s="1"/>
      <c r="K3646" s="1"/>
      <c r="L3646" s="28">
        <v>67</v>
      </c>
      <c r="M3646" s="31">
        <v>46.639679999999998</v>
      </c>
      <c r="N3646" s="31">
        <v>1.3449819999999999</v>
      </c>
    </row>
    <row r="3647" spans="1:14" x14ac:dyDescent="0.25">
      <c r="A3647" s="1" t="s">
        <v>344</v>
      </c>
      <c r="B3647" s="1">
        <v>1013991</v>
      </c>
      <c r="C3647" s="1">
        <v>2022</v>
      </c>
      <c r="D3647" s="1" t="s">
        <v>0</v>
      </c>
      <c r="E3647" s="1" t="s">
        <v>1</v>
      </c>
      <c r="F3647" s="1" t="s">
        <v>2</v>
      </c>
      <c r="G3647" s="1" t="s">
        <v>3</v>
      </c>
      <c r="H3647" s="1" t="s">
        <v>7</v>
      </c>
      <c r="I3647" s="1"/>
      <c r="J3647" s="1"/>
      <c r="K3647" s="1"/>
      <c r="L3647" s="28">
        <v>42</v>
      </c>
      <c r="M3647" s="31">
        <v>2.1011768000000002</v>
      </c>
      <c r="N3647" s="31">
        <v>3.5126299999999999E-2</v>
      </c>
    </row>
    <row r="3648" spans="1:14" x14ac:dyDescent="0.25">
      <c r="A3648" s="1" t="s">
        <v>397</v>
      </c>
      <c r="B3648" s="1">
        <v>1013992</v>
      </c>
      <c r="C3648" s="1">
        <v>2022</v>
      </c>
      <c r="D3648" s="1" t="s">
        <v>0</v>
      </c>
      <c r="E3648" s="1" t="s">
        <v>1</v>
      </c>
      <c r="F3648" s="1" t="s">
        <v>12</v>
      </c>
      <c r="G3648" s="1" t="s">
        <v>3</v>
      </c>
      <c r="H3648" s="1" t="s">
        <v>5</v>
      </c>
      <c r="I3648" s="1"/>
      <c r="J3648" s="1"/>
      <c r="K3648" s="1"/>
      <c r="L3648" s="28">
        <v>0</v>
      </c>
      <c r="M3648" s="31">
        <v>0</v>
      </c>
      <c r="N3648" s="31">
        <v>0</v>
      </c>
    </row>
    <row r="3649" spans="1:14" x14ac:dyDescent="0.25">
      <c r="A3649" s="1" t="s">
        <v>397</v>
      </c>
      <c r="B3649" s="1">
        <v>1013992</v>
      </c>
      <c r="C3649" s="1">
        <v>2022</v>
      </c>
      <c r="D3649" s="1" t="s">
        <v>0</v>
      </c>
      <c r="E3649" s="1" t="s">
        <v>1</v>
      </c>
      <c r="F3649" s="1" t="s">
        <v>12</v>
      </c>
      <c r="G3649" s="1" t="s">
        <v>3</v>
      </c>
      <c r="H3649" s="1" t="s">
        <v>10</v>
      </c>
      <c r="I3649" s="1"/>
      <c r="J3649" s="1"/>
      <c r="K3649" s="1"/>
      <c r="L3649" s="28">
        <v>0</v>
      </c>
      <c r="M3649" s="31">
        <v>0</v>
      </c>
      <c r="N3649" s="31">
        <v>0</v>
      </c>
    </row>
    <row r="3650" spans="1:14" x14ac:dyDescent="0.25">
      <c r="A3650" s="1" t="s">
        <v>397</v>
      </c>
      <c r="B3650" s="1">
        <v>1013992</v>
      </c>
      <c r="C3650" s="1">
        <v>2022</v>
      </c>
      <c r="D3650" s="1" t="s">
        <v>0</v>
      </c>
      <c r="E3650" s="1" t="s">
        <v>1</v>
      </c>
      <c r="F3650" s="1" t="s">
        <v>12</v>
      </c>
      <c r="G3650" s="1" t="s">
        <v>3</v>
      </c>
      <c r="H3650" s="1" t="s">
        <v>9</v>
      </c>
      <c r="I3650" s="1"/>
      <c r="J3650" s="1"/>
      <c r="K3650" s="1"/>
      <c r="L3650" s="28">
        <v>0</v>
      </c>
      <c r="M3650" s="31">
        <v>0</v>
      </c>
      <c r="N3650" s="31">
        <v>0</v>
      </c>
    </row>
    <row r="3651" spans="1:14" x14ac:dyDescent="0.25">
      <c r="A3651" s="1" t="s">
        <v>397</v>
      </c>
      <c r="B3651" s="1">
        <v>1013992</v>
      </c>
      <c r="C3651" s="1">
        <v>2022</v>
      </c>
      <c r="D3651" s="1" t="s">
        <v>0</v>
      </c>
      <c r="E3651" s="1" t="s">
        <v>1</v>
      </c>
      <c r="F3651" s="1" t="s">
        <v>12</v>
      </c>
      <c r="G3651" s="1" t="s">
        <v>3</v>
      </c>
      <c r="H3651" s="1" t="s">
        <v>6</v>
      </c>
      <c r="I3651" s="1"/>
      <c r="J3651" s="1"/>
      <c r="K3651" s="1"/>
      <c r="L3651" s="28">
        <v>0</v>
      </c>
      <c r="M3651" s="31">
        <v>0</v>
      </c>
      <c r="N3651" s="31">
        <v>0</v>
      </c>
    </row>
    <row r="3652" spans="1:14" x14ac:dyDescent="0.25">
      <c r="A3652" s="1" t="s">
        <v>397</v>
      </c>
      <c r="B3652" s="1">
        <v>1013992</v>
      </c>
      <c r="C3652" s="1">
        <v>2022</v>
      </c>
      <c r="D3652" s="1" t="s">
        <v>0</v>
      </c>
      <c r="E3652" s="1" t="s">
        <v>1</v>
      </c>
      <c r="F3652" s="1" t="s">
        <v>12</v>
      </c>
      <c r="G3652" s="1" t="s">
        <v>3</v>
      </c>
      <c r="H3652" s="1" t="s">
        <v>4</v>
      </c>
      <c r="I3652" s="1"/>
      <c r="J3652" s="1"/>
      <c r="K3652" s="1"/>
      <c r="L3652" s="28">
        <v>0</v>
      </c>
      <c r="M3652" s="31">
        <v>0</v>
      </c>
      <c r="N3652" s="31">
        <v>0</v>
      </c>
    </row>
    <row r="3653" spans="1:14" x14ac:dyDescent="0.25">
      <c r="A3653" s="1" t="s">
        <v>397</v>
      </c>
      <c r="B3653" s="1">
        <v>1013992</v>
      </c>
      <c r="C3653" s="1">
        <v>2022</v>
      </c>
      <c r="D3653" s="1" t="s">
        <v>0</v>
      </c>
      <c r="E3653" s="1" t="s">
        <v>1</v>
      </c>
      <c r="F3653" s="1" t="s">
        <v>12</v>
      </c>
      <c r="G3653" s="1" t="s">
        <v>3</v>
      </c>
      <c r="H3653" s="1" t="s">
        <v>8</v>
      </c>
      <c r="I3653" s="1"/>
      <c r="J3653" s="1"/>
      <c r="K3653" s="1"/>
      <c r="L3653" s="28">
        <v>0</v>
      </c>
      <c r="M3653" s="31">
        <v>0</v>
      </c>
      <c r="N3653" s="31">
        <v>0</v>
      </c>
    </row>
    <row r="3654" spans="1:14" x14ac:dyDescent="0.25">
      <c r="A3654" s="1" t="s">
        <v>397</v>
      </c>
      <c r="B3654" s="1">
        <v>1013992</v>
      </c>
      <c r="C3654" s="1">
        <v>2022</v>
      </c>
      <c r="D3654" s="1" t="s">
        <v>0</v>
      </c>
      <c r="E3654" s="1" t="s">
        <v>1</v>
      </c>
      <c r="F3654" s="1" t="s">
        <v>12</v>
      </c>
      <c r="G3654" s="1" t="s">
        <v>3</v>
      </c>
      <c r="H3654" s="1" t="s">
        <v>7</v>
      </c>
      <c r="I3654" s="1"/>
      <c r="J3654" s="1"/>
      <c r="K3654" s="1"/>
      <c r="L3654" s="28">
        <v>55</v>
      </c>
      <c r="M3654" s="31">
        <v>67.241983700000006</v>
      </c>
      <c r="N3654" s="31">
        <v>1.9808066</v>
      </c>
    </row>
    <row r="3655" spans="1:14" x14ac:dyDescent="0.25">
      <c r="A3655" s="1" t="s">
        <v>24285</v>
      </c>
      <c r="B3655" s="1">
        <v>1014089</v>
      </c>
      <c r="C3655" s="1">
        <v>2022</v>
      </c>
      <c r="D3655" s="1" t="s">
        <v>0</v>
      </c>
      <c r="E3655" s="1" t="s">
        <v>1</v>
      </c>
      <c r="F3655" s="1" t="s">
        <v>12</v>
      </c>
      <c r="G3655" s="1" t="s">
        <v>3</v>
      </c>
      <c r="H3655" s="1" t="s">
        <v>7</v>
      </c>
      <c r="I3655" s="1"/>
      <c r="J3655" s="1"/>
      <c r="K3655" s="1"/>
      <c r="L3655" s="28">
        <v>48</v>
      </c>
      <c r="M3655" s="31">
        <v>444.31599999999997</v>
      </c>
      <c r="N3655" s="31">
        <v>1.2909999999999999</v>
      </c>
    </row>
    <row r="3656" spans="1:14" x14ac:dyDescent="0.25">
      <c r="A3656" s="1" t="s">
        <v>24285</v>
      </c>
      <c r="B3656" s="1">
        <v>1014089</v>
      </c>
      <c r="C3656" s="1">
        <v>2022</v>
      </c>
      <c r="D3656" s="1" t="s">
        <v>0</v>
      </c>
      <c r="E3656" s="1" t="s">
        <v>1</v>
      </c>
      <c r="F3656" s="1" t="s">
        <v>12</v>
      </c>
      <c r="G3656" s="1" t="s">
        <v>3</v>
      </c>
      <c r="H3656" s="1" t="s">
        <v>6</v>
      </c>
      <c r="I3656" s="1"/>
      <c r="J3656" s="1"/>
      <c r="K3656" s="1"/>
      <c r="L3656" s="28">
        <v>2</v>
      </c>
      <c r="M3656" s="31">
        <v>80.635000000000005</v>
      </c>
      <c r="N3656" s="31">
        <v>0.23400000000000001</v>
      </c>
    </row>
    <row r="3657" spans="1:14" x14ac:dyDescent="0.25">
      <c r="A3657" s="1" t="s">
        <v>24286</v>
      </c>
      <c r="B3657" s="1">
        <v>1014091</v>
      </c>
      <c r="C3657" s="1">
        <v>2022</v>
      </c>
      <c r="D3657" s="1" t="s">
        <v>0</v>
      </c>
      <c r="E3657" s="1" t="s">
        <v>1</v>
      </c>
      <c r="F3657" s="1" t="s">
        <v>12</v>
      </c>
      <c r="G3657" s="1" t="s">
        <v>3</v>
      </c>
      <c r="H3657" s="1" t="s">
        <v>7</v>
      </c>
      <c r="I3657" s="1"/>
      <c r="J3657" s="1"/>
      <c r="K3657" s="1"/>
      <c r="L3657" s="28">
        <v>23</v>
      </c>
      <c r="M3657" s="31">
        <v>213.3287</v>
      </c>
      <c r="N3657" s="31">
        <v>0.62470000000000003</v>
      </c>
    </row>
    <row r="3658" spans="1:14" x14ac:dyDescent="0.25">
      <c r="A3658" s="1" t="s">
        <v>24286</v>
      </c>
      <c r="B3658" s="1">
        <v>1014091</v>
      </c>
      <c r="C3658" s="1">
        <v>2022</v>
      </c>
      <c r="D3658" s="1" t="s">
        <v>0</v>
      </c>
      <c r="E3658" s="1" t="s">
        <v>1</v>
      </c>
      <c r="F3658" s="1" t="s">
        <v>12</v>
      </c>
      <c r="G3658" s="1" t="s">
        <v>3</v>
      </c>
      <c r="H3658" s="1" t="s">
        <v>6</v>
      </c>
      <c r="I3658" s="1"/>
      <c r="J3658" s="1"/>
      <c r="K3658" s="1"/>
      <c r="L3658" s="28">
        <v>2</v>
      </c>
      <c r="M3658" s="31">
        <v>80.796899999999994</v>
      </c>
      <c r="N3658" s="31">
        <v>0.2366</v>
      </c>
    </row>
    <row r="3659" spans="1:14" x14ac:dyDescent="0.25">
      <c r="A3659" s="1" t="s">
        <v>24287</v>
      </c>
      <c r="B3659" s="1">
        <v>1014093</v>
      </c>
      <c r="C3659" s="1">
        <v>2022</v>
      </c>
      <c r="D3659" s="1" t="s">
        <v>0</v>
      </c>
      <c r="E3659" s="1" t="s">
        <v>1</v>
      </c>
      <c r="F3659" s="1" t="s">
        <v>12</v>
      </c>
      <c r="G3659" s="1" t="s">
        <v>3</v>
      </c>
      <c r="H3659" s="1" t="s">
        <v>7</v>
      </c>
      <c r="I3659" s="1"/>
      <c r="J3659" s="1"/>
      <c r="K3659" s="1"/>
      <c r="L3659" s="28">
        <v>23</v>
      </c>
      <c r="M3659" s="31">
        <v>213.98159999999999</v>
      </c>
      <c r="N3659" s="31">
        <v>0.57210000000000005</v>
      </c>
    </row>
    <row r="3660" spans="1:14" x14ac:dyDescent="0.25">
      <c r="A3660" s="1" t="s">
        <v>24288</v>
      </c>
      <c r="B3660" s="1">
        <v>1014094</v>
      </c>
      <c r="C3660" s="1">
        <v>2022</v>
      </c>
      <c r="D3660" s="1" t="s">
        <v>0</v>
      </c>
      <c r="E3660" s="1" t="s">
        <v>1</v>
      </c>
      <c r="F3660" s="1" t="s">
        <v>12</v>
      </c>
      <c r="G3660" s="1" t="s">
        <v>3</v>
      </c>
      <c r="H3660" s="1" t="s">
        <v>7</v>
      </c>
      <c r="I3660" s="1"/>
      <c r="J3660" s="1"/>
      <c r="K3660" s="1"/>
      <c r="L3660" s="28">
        <v>8</v>
      </c>
      <c r="M3660" s="31">
        <v>74.311999999999998</v>
      </c>
      <c r="N3660" s="31">
        <v>0.215</v>
      </c>
    </row>
    <row r="3661" spans="1:14" x14ac:dyDescent="0.25">
      <c r="A3661" s="1" t="s">
        <v>24289</v>
      </c>
      <c r="B3661" s="1">
        <v>1014107</v>
      </c>
      <c r="C3661" s="1">
        <v>2022</v>
      </c>
      <c r="D3661" s="1" t="s">
        <v>0</v>
      </c>
      <c r="E3661" s="1" t="s">
        <v>1</v>
      </c>
      <c r="F3661" s="1" t="s">
        <v>25</v>
      </c>
      <c r="G3661" s="1" t="s">
        <v>3</v>
      </c>
      <c r="H3661" s="1" t="s">
        <v>8</v>
      </c>
      <c r="I3661" s="1"/>
      <c r="J3661" s="1"/>
      <c r="K3661" s="1"/>
      <c r="L3661" s="28">
        <v>1</v>
      </c>
      <c r="M3661" s="31">
        <v>6.8830000000000002E-2</v>
      </c>
      <c r="N3661" s="31">
        <v>6.7000000000000002E-4</v>
      </c>
    </row>
    <row r="3662" spans="1:14" x14ac:dyDescent="0.25">
      <c r="A3662" s="1" t="s">
        <v>24289</v>
      </c>
      <c r="B3662" s="1">
        <v>1014107</v>
      </c>
      <c r="C3662" s="1">
        <v>2022</v>
      </c>
      <c r="D3662" s="1" t="s">
        <v>0</v>
      </c>
      <c r="E3662" s="1" t="s">
        <v>1</v>
      </c>
      <c r="F3662" s="1" t="s">
        <v>25</v>
      </c>
      <c r="G3662" s="1" t="s">
        <v>3</v>
      </c>
      <c r="H3662" s="1" t="s">
        <v>5</v>
      </c>
      <c r="I3662" s="1"/>
      <c r="J3662" s="1"/>
      <c r="K3662" s="1"/>
      <c r="L3662" s="28">
        <v>1</v>
      </c>
      <c r="M3662" s="31">
        <v>0.83077999999999996</v>
      </c>
      <c r="N3662" s="31">
        <v>8.1499999999999993E-3</v>
      </c>
    </row>
    <row r="3663" spans="1:14" x14ac:dyDescent="0.25">
      <c r="A3663" s="1" t="s">
        <v>24289</v>
      </c>
      <c r="B3663" s="1">
        <v>1014107</v>
      </c>
      <c r="C3663" s="1">
        <v>2022</v>
      </c>
      <c r="D3663" s="1" t="s">
        <v>0</v>
      </c>
      <c r="E3663" s="1" t="s">
        <v>1</v>
      </c>
      <c r="F3663" s="1" t="s">
        <v>25</v>
      </c>
      <c r="G3663" s="1" t="s">
        <v>3</v>
      </c>
      <c r="H3663" s="1" t="s">
        <v>7</v>
      </c>
      <c r="I3663" s="1"/>
      <c r="J3663" s="1"/>
      <c r="K3663" s="1"/>
      <c r="L3663" s="28">
        <v>11</v>
      </c>
      <c r="M3663" s="31">
        <v>3.2471800000000002</v>
      </c>
      <c r="N3663" s="31">
        <v>2.6589999999999999E-2</v>
      </c>
    </row>
    <row r="3664" spans="1:14" x14ac:dyDescent="0.25">
      <c r="A3664" s="1" t="s">
        <v>24289</v>
      </c>
      <c r="B3664" s="1">
        <v>1014107</v>
      </c>
      <c r="C3664" s="1">
        <v>2022</v>
      </c>
      <c r="D3664" s="1" t="s">
        <v>0</v>
      </c>
      <c r="E3664" s="1" t="s">
        <v>1</v>
      </c>
      <c r="F3664" s="1" t="s">
        <v>25</v>
      </c>
      <c r="G3664" s="1" t="s">
        <v>3</v>
      </c>
      <c r="H3664" s="1" t="s">
        <v>6</v>
      </c>
      <c r="I3664" s="1"/>
      <c r="J3664" s="1"/>
      <c r="K3664" s="1"/>
      <c r="L3664" s="28">
        <v>24</v>
      </c>
      <c r="M3664" s="31">
        <v>2.2526999999999999</v>
      </c>
      <c r="N3664" s="31">
        <v>2.2079999999999999E-2</v>
      </c>
    </row>
    <row r="3665" spans="1:14" x14ac:dyDescent="0.25">
      <c r="A3665" s="1" t="s">
        <v>24289</v>
      </c>
      <c r="B3665" s="1">
        <v>1014107</v>
      </c>
      <c r="C3665" s="1">
        <v>2022</v>
      </c>
      <c r="D3665" s="1" t="s">
        <v>0</v>
      </c>
      <c r="E3665" s="1" t="s">
        <v>1</v>
      </c>
      <c r="F3665" s="1" t="s">
        <v>25</v>
      </c>
      <c r="G3665" s="1" t="s">
        <v>3</v>
      </c>
      <c r="H3665" s="1" t="s">
        <v>4</v>
      </c>
      <c r="I3665" s="1"/>
      <c r="J3665" s="1"/>
      <c r="K3665" s="1"/>
      <c r="L3665" s="28">
        <v>2</v>
      </c>
      <c r="M3665" s="31">
        <v>1.4019999999999999E-2</v>
      </c>
      <c r="N3665" s="31">
        <v>1.3999999999999999E-4</v>
      </c>
    </row>
    <row r="3666" spans="1:14" x14ac:dyDescent="0.25">
      <c r="A3666" s="1" t="s">
        <v>24290</v>
      </c>
      <c r="B3666" s="1">
        <v>1014108</v>
      </c>
      <c r="C3666" s="1">
        <v>2022</v>
      </c>
      <c r="D3666" s="1" t="s">
        <v>0</v>
      </c>
      <c r="E3666" s="1" t="s">
        <v>1</v>
      </c>
      <c r="F3666" s="1" t="s">
        <v>2</v>
      </c>
      <c r="G3666" s="1" t="s">
        <v>3</v>
      </c>
      <c r="H3666" s="1" t="s">
        <v>5</v>
      </c>
      <c r="I3666" s="1"/>
      <c r="J3666" s="1"/>
      <c r="K3666" s="1"/>
      <c r="L3666" s="28">
        <v>1</v>
      </c>
      <c r="M3666" s="31">
        <v>2.31E-3</v>
      </c>
      <c r="N3666" s="31">
        <v>1.1E-4</v>
      </c>
    </row>
    <row r="3667" spans="1:14" x14ac:dyDescent="0.25">
      <c r="A3667" s="1" t="s">
        <v>24290</v>
      </c>
      <c r="B3667" s="1">
        <v>1014108</v>
      </c>
      <c r="C3667" s="1">
        <v>2022</v>
      </c>
      <c r="D3667" s="1" t="s">
        <v>0</v>
      </c>
      <c r="E3667" s="1" t="s">
        <v>1</v>
      </c>
      <c r="F3667" s="1" t="s">
        <v>2</v>
      </c>
      <c r="G3667" s="1" t="s">
        <v>3</v>
      </c>
      <c r="H3667" s="1" t="s">
        <v>7</v>
      </c>
      <c r="I3667" s="1"/>
      <c r="J3667" s="1"/>
      <c r="K3667" s="1"/>
      <c r="L3667" s="28">
        <v>1698</v>
      </c>
      <c r="M3667" s="31">
        <v>17.9771</v>
      </c>
      <c r="N3667" s="31">
        <v>0.79998999999999998</v>
      </c>
    </row>
    <row r="3668" spans="1:14" x14ac:dyDescent="0.25">
      <c r="A3668" s="1" t="s">
        <v>24290</v>
      </c>
      <c r="B3668" s="1">
        <v>1014108</v>
      </c>
      <c r="C3668" s="1">
        <v>2022</v>
      </c>
      <c r="D3668" s="1" t="s">
        <v>0</v>
      </c>
      <c r="E3668" s="1" t="s">
        <v>1</v>
      </c>
      <c r="F3668" s="1" t="s">
        <v>2</v>
      </c>
      <c r="G3668" s="1" t="s">
        <v>3</v>
      </c>
      <c r="H3668" s="1" t="s">
        <v>4</v>
      </c>
      <c r="I3668" s="1"/>
      <c r="J3668" s="1"/>
      <c r="K3668" s="1"/>
      <c r="L3668" s="28">
        <v>1</v>
      </c>
      <c r="M3668" s="31">
        <v>1.3999999999999999E-4</v>
      </c>
      <c r="N3668" s="31">
        <v>1.0000000000000001E-5</v>
      </c>
    </row>
    <row r="3669" spans="1:14" x14ac:dyDescent="0.25">
      <c r="A3669" s="1" t="s">
        <v>24290</v>
      </c>
      <c r="B3669" s="1">
        <v>1014108</v>
      </c>
      <c r="C3669" s="1">
        <v>2022</v>
      </c>
      <c r="D3669" s="1" t="s">
        <v>0</v>
      </c>
      <c r="E3669" s="1" t="s">
        <v>1</v>
      </c>
      <c r="F3669" s="1" t="s">
        <v>2</v>
      </c>
      <c r="G3669" s="1" t="s">
        <v>3</v>
      </c>
      <c r="H3669" s="1" t="s">
        <v>10</v>
      </c>
      <c r="I3669" s="1"/>
      <c r="J3669" s="1"/>
      <c r="K3669" s="1"/>
      <c r="L3669" s="28">
        <v>22</v>
      </c>
      <c r="M3669" s="31">
        <v>3.0788199999999999</v>
      </c>
      <c r="N3669" s="31">
        <v>0.14626</v>
      </c>
    </row>
    <row r="3670" spans="1:14" x14ac:dyDescent="0.25">
      <c r="A3670" s="1" t="s">
        <v>24291</v>
      </c>
      <c r="B3670" s="1">
        <v>1014202</v>
      </c>
      <c r="C3670" s="1">
        <v>2022</v>
      </c>
      <c r="D3670" s="1" t="s">
        <v>0</v>
      </c>
      <c r="E3670" s="1" t="s">
        <v>1</v>
      </c>
      <c r="F3670" s="1" t="s">
        <v>12</v>
      </c>
      <c r="G3670" s="1" t="s">
        <v>3</v>
      </c>
      <c r="H3670" s="1" t="s">
        <v>4</v>
      </c>
      <c r="I3670" s="1"/>
      <c r="J3670" s="1"/>
      <c r="K3670" s="1"/>
      <c r="L3670" s="28">
        <v>0</v>
      </c>
      <c r="M3670" s="31">
        <v>0</v>
      </c>
      <c r="N3670" s="31">
        <v>0</v>
      </c>
    </row>
    <row r="3671" spans="1:14" x14ac:dyDescent="0.25">
      <c r="A3671" s="1" t="s">
        <v>24291</v>
      </c>
      <c r="B3671" s="1">
        <v>1014202</v>
      </c>
      <c r="C3671" s="1">
        <v>2022</v>
      </c>
      <c r="D3671" s="1" t="s">
        <v>0</v>
      </c>
      <c r="E3671" s="1" t="s">
        <v>1</v>
      </c>
      <c r="F3671" s="1" t="s">
        <v>12</v>
      </c>
      <c r="G3671" s="1" t="s">
        <v>3</v>
      </c>
      <c r="H3671" s="1" t="s">
        <v>9</v>
      </c>
      <c r="I3671" s="1"/>
      <c r="J3671" s="1"/>
      <c r="K3671" s="1"/>
      <c r="L3671" s="28">
        <v>0</v>
      </c>
      <c r="M3671" s="31">
        <v>0</v>
      </c>
      <c r="N3671" s="31">
        <v>0</v>
      </c>
    </row>
    <row r="3672" spans="1:14" x14ac:dyDescent="0.25">
      <c r="A3672" s="1" t="s">
        <v>24291</v>
      </c>
      <c r="B3672" s="1">
        <v>1014202</v>
      </c>
      <c r="C3672" s="1">
        <v>2022</v>
      </c>
      <c r="D3672" s="1" t="s">
        <v>0</v>
      </c>
      <c r="E3672" s="1" t="s">
        <v>1</v>
      </c>
      <c r="F3672" s="1" t="s">
        <v>12</v>
      </c>
      <c r="G3672" s="1" t="s">
        <v>3</v>
      </c>
      <c r="H3672" s="1" t="s">
        <v>10</v>
      </c>
      <c r="I3672" s="1"/>
      <c r="J3672" s="1"/>
      <c r="K3672" s="1"/>
      <c r="L3672" s="28">
        <v>0</v>
      </c>
      <c r="M3672" s="31">
        <v>0</v>
      </c>
      <c r="N3672" s="31">
        <v>0</v>
      </c>
    </row>
    <row r="3673" spans="1:14" x14ac:dyDescent="0.25">
      <c r="A3673" s="1" t="s">
        <v>24291</v>
      </c>
      <c r="B3673" s="1">
        <v>1014202</v>
      </c>
      <c r="C3673" s="1">
        <v>2022</v>
      </c>
      <c r="D3673" s="1" t="s">
        <v>0</v>
      </c>
      <c r="E3673" s="1" t="s">
        <v>1</v>
      </c>
      <c r="F3673" s="1" t="s">
        <v>12</v>
      </c>
      <c r="G3673" s="1" t="s">
        <v>3</v>
      </c>
      <c r="H3673" s="1" t="s">
        <v>7</v>
      </c>
      <c r="I3673" s="1"/>
      <c r="J3673" s="1"/>
      <c r="K3673" s="1"/>
      <c r="L3673" s="28">
        <v>50</v>
      </c>
      <c r="M3673" s="31">
        <v>12.1798</v>
      </c>
      <c r="N3673" s="31">
        <v>3.2000000000000001E-2</v>
      </c>
    </row>
    <row r="3674" spans="1:14" x14ac:dyDescent="0.25">
      <c r="A3674" s="1" t="s">
        <v>24291</v>
      </c>
      <c r="B3674" s="1">
        <v>1014202</v>
      </c>
      <c r="C3674" s="1">
        <v>2022</v>
      </c>
      <c r="D3674" s="1" t="s">
        <v>0</v>
      </c>
      <c r="E3674" s="1" t="s">
        <v>1</v>
      </c>
      <c r="F3674" s="1" t="s">
        <v>12</v>
      </c>
      <c r="G3674" s="1" t="s">
        <v>3</v>
      </c>
      <c r="H3674" s="1" t="s">
        <v>6</v>
      </c>
      <c r="I3674" s="1"/>
      <c r="J3674" s="1"/>
      <c r="K3674" s="1"/>
      <c r="L3674" s="28">
        <v>0</v>
      </c>
      <c r="M3674" s="31">
        <v>0</v>
      </c>
      <c r="N3674" s="31">
        <v>0</v>
      </c>
    </row>
    <row r="3675" spans="1:14" x14ac:dyDescent="0.25">
      <c r="A3675" s="1" t="s">
        <v>24291</v>
      </c>
      <c r="B3675" s="1">
        <v>1014202</v>
      </c>
      <c r="C3675" s="1">
        <v>2022</v>
      </c>
      <c r="D3675" s="1" t="s">
        <v>0</v>
      </c>
      <c r="E3675" s="1" t="s">
        <v>1</v>
      </c>
      <c r="F3675" s="1" t="s">
        <v>12</v>
      </c>
      <c r="G3675" s="1" t="s">
        <v>3</v>
      </c>
      <c r="H3675" s="1" t="s">
        <v>8</v>
      </c>
      <c r="I3675" s="1"/>
      <c r="J3675" s="1"/>
      <c r="K3675" s="1"/>
      <c r="L3675" s="28">
        <v>0</v>
      </c>
      <c r="M3675" s="31">
        <v>0</v>
      </c>
      <c r="N3675" s="31">
        <v>0</v>
      </c>
    </row>
    <row r="3676" spans="1:14" x14ac:dyDescent="0.25">
      <c r="A3676" s="1" t="s">
        <v>24291</v>
      </c>
      <c r="B3676" s="1">
        <v>1014202</v>
      </c>
      <c r="C3676" s="1">
        <v>2022</v>
      </c>
      <c r="D3676" s="1" t="s">
        <v>0</v>
      </c>
      <c r="E3676" s="1" t="s">
        <v>1</v>
      </c>
      <c r="F3676" s="1" t="s">
        <v>12</v>
      </c>
      <c r="G3676" s="1" t="s">
        <v>3</v>
      </c>
      <c r="H3676" s="1" t="s">
        <v>5</v>
      </c>
      <c r="I3676" s="1"/>
      <c r="J3676" s="1"/>
      <c r="K3676" s="1"/>
      <c r="L3676" s="28">
        <v>5</v>
      </c>
      <c r="M3676" s="31">
        <v>1.89E-2</v>
      </c>
      <c r="N3676" s="31">
        <v>0</v>
      </c>
    </row>
    <row r="3677" spans="1:14" x14ac:dyDescent="0.25">
      <c r="A3677" s="1" t="s">
        <v>24292</v>
      </c>
      <c r="B3677" s="1">
        <v>1014227</v>
      </c>
      <c r="C3677" s="1">
        <v>2022</v>
      </c>
      <c r="D3677" s="1" t="s">
        <v>865</v>
      </c>
      <c r="E3677" s="1" t="s">
        <v>23978</v>
      </c>
      <c r="F3677" s="1" t="s">
        <v>2</v>
      </c>
      <c r="G3677" s="1" t="s">
        <v>867</v>
      </c>
      <c r="H3677" s="1"/>
      <c r="I3677" s="1"/>
      <c r="J3677" s="31">
        <v>81.55</v>
      </c>
      <c r="K3677" s="31">
        <v>1.5281400000000001</v>
      </c>
      <c r="L3677" s="28"/>
      <c r="M3677" s="31">
        <v>81.55</v>
      </c>
      <c r="N3677" s="31">
        <v>1.5281400000000001</v>
      </c>
    </row>
    <row r="3678" spans="1:14" x14ac:dyDescent="0.25">
      <c r="A3678" s="1" t="s">
        <v>24293</v>
      </c>
      <c r="B3678" s="1">
        <v>1014229</v>
      </c>
      <c r="C3678" s="1">
        <v>2022</v>
      </c>
      <c r="D3678" s="1" t="s">
        <v>0</v>
      </c>
      <c r="E3678" s="1" t="s">
        <v>1</v>
      </c>
      <c r="F3678" s="1" t="s">
        <v>12</v>
      </c>
      <c r="G3678" s="1" t="s">
        <v>3</v>
      </c>
      <c r="H3678" s="1" t="s">
        <v>7</v>
      </c>
      <c r="I3678" s="1"/>
      <c r="J3678" s="1"/>
      <c r="K3678" s="1"/>
      <c r="L3678" s="28">
        <v>23</v>
      </c>
      <c r="M3678" s="31">
        <v>16.8869568</v>
      </c>
      <c r="N3678" s="31">
        <v>0.48698130000000001</v>
      </c>
    </row>
    <row r="3679" spans="1:14" x14ac:dyDescent="0.25">
      <c r="A3679" s="1" t="s">
        <v>24293</v>
      </c>
      <c r="B3679" s="1">
        <v>1014229</v>
      </c>
      <c r="C3679" s="1">
        <v>2022</v>
      </c>
      <c r="D3679" s="1" t="s">
        <v>0</v>
      </c>
      <c r="E3679" s="1" t="s">
        <v>1</v>
      </c>
      <c r="F3679" s="1" t="s">
        <v>12</v>
      </c>
      <c r="G3679" s="1" t="s">
        <v>3</v>
      </c>
      <c r="H3679" s="1" t="s">
        <v>6</v>
      </c>
      <c r="I3679" s="1"/>
      <c r="J3679" s="1"/>
      <c r="K3679" s="1"/>
      <c r="L3679" s="28">
        <v>1</v>
      </c>
      <c r="M3679" s="31">
        <v>28.4998121</v>
      </c>
      <c r="N3679" s="31">
        <v>0.82186959999999998</v>
      </c>
    </row>
    <row r="3680" spans="1:14" x14ac:dyDescent="0.25">
      <c r="A3680" s="1" t="s">
        <v>24293</v>
      </c>
      <c r="B3680" s="1">
        <v>1014229</v>
      </c>
      <c r="C3680" s="1">
        <v>2022</v>
      </c>
      <c r="D3680" s="1" t="s">
        <v>0</v>
      </c>
      <c r="E3680" s="1" t="s">
        <v>1</v>
      </c>
      <c r="F3680" s="1" t="s">
        <v>12</v>
      </c>
      <c r="G3680" s="1" t="s">
        <v>3</v>
      </c>
      <c r="H3680" s="1" t="s">
        <v>4</v>
      </c>
      <c r="I3680" s="1"/>
      <c r="J3680" s="1"/>
      <c r="K3680" s="1"/>
      <c r="L3680" s="28">
        <v>1</v>
      </c>
      <c r="M3680" s="31">
        <v>0.229824</v>
      </c>
      <c r="N3680" s="31">
        <v>6.6276E-3</v>
      </c>
    </row>
    <row r="3681" spans="1:14" x14ac:dyDescent="0.25">
      <c r="A3681" s="1" t="s">
        <v>24293</v>
      </c>
      <c r="B3681" s="1">
        <v>1014229</v>
      </c>
      <c r="C3681" s="1">
        <v>2022</v>
      </c>
      <c r="D3681" s="1" t="s">
        <v>0</v>
      </c>
      <c r="E3681" s="1" t="s">
        <v>1</v>
      </c>
      <c r="F3681" s="1" t="s">
        <v>12</v>
      </c>
      <c r="G3681" s="1" t="s">
        <v>3</v>
      </c>
      <c r="H3681" s="1" t="s">
        <v>9</v>
      </c>
      <c r="I3681" s="1"/>
      <c r="J3681" s="1"/>
      <c r="K3681" s="1"/>
      <c r="L3681" s="28">
        <v>1</v>
      </c>
      <c r="M3681" s="31">
        <v>2.1140159999999999</v>
      </c>
      <c r="N3681" s="31">
        <v>6.0963400000000001E-2</v>
      </c>
    </row>
    <row r="3682" spans="1:14" x14ac:dyDescent="0.25">
      <c r="A3682" s="1" t="s">
        <v>24294</v>
      </c>
      <c r="B3682" s="1">
        <v>1014238</v>
      </c>
      <c r="C3682" s="1">
        <v>2022</v>
      </c>
      <c r="D3682" s="1" t="s">
        <v>0</v>
      </c>
      <c r="E3682" s="1" t="s">
        <v>1</v>
      </c>
      <c r="F3682" s="1" t="s">
        <v>25</v>
      </c>
      <c r="G3682" s="1" t="s">
        <v>3</v>
      </c>
      <c r="H3682" s="1" t="s">
        <v>10</v>
      </c>
      <c r="I3682" s="1"/>
      <c r="J3682" s="1"/>
      <c r="K3682" s="1"/>
      <c r="L3682" s="28">
        <v>0</v>
      </c>
      <c r="M3682" s="31">
        <v>0</v>
      </c>
      <c r="N3682" s="31">
        <v>0</v>
      </c>
    </row>
    <row r="3683" spans="1:14" x14ac:dyDescent="0.25">
      <c r="A3683" s="1" t="s">
        <v>24294</v>
      </c>
      <c r="B3683" s="1">
        <v>1014238</v>
      </c>
      <c r="C3683" s="1">
        <v>2022</v>
      </c>
      <c r="D3683" s="1" t="s">
        <v>0</v>
      </c>
      <c r="E3683" s="1" t="s">
        <v>1</v>
      </c>
      <c r="F3683" s="1" t="s">
        <v>25</v>
      </c>
      <c r="G3683" s="1" t="s">
        <v>3</v>
      </c>
      <c r="H3683" s="1" t="s">
        <v>7</v>
      </c>
      <c r="I3683" s="1"/>
      <c r="J3683" s="1"/>
      <c r="K3683" s="1"/>
      <c r="L3683" s="28">
        <v>19</v>
      </c>
      <c r="M3683" s="31">
        <v>4.88</v>
      </c>
      <c r="N3683" s="31">
        <v>0.1</v>
      </c>
    </row>
    <row r="3684" spans="1:14" x14ac:dyDescent="0.25">
      <c r="A3684" s="1" t="s">
        <v>24294</v>
      </c>
      <c r="B3684" s="1">
        <v>1014238</v>
      </c>
      <c r="C3684" s="1">
        <v>2022</v>
      </c>
      <c r="D3684" s="1" t="s">
        <v>0</v>
      </c>
      <c r="E3684" s="1" t="s">
        <v>1</v>
      </c>
      <c r="F3684" s="1" t="s">
        <v>25</v>
      </c>
      <c r="G3684" s="1" t="s">
        <v>3</v>
      </c>
      <c r="H3684" s="1" t="s">
        <v>6</v>
      </c>
      <c r="I3684" s="1"/>
      <c r="J3684" s="1"/>
      <c r="K3684" s="1"/>
      <c r="L3684" s="28">
        <v>0</v>
      </c>
      <c r="M3684" s="31">
        <v>0</v>
      </c>
      <c r="N3684" s="31">
        <v>0</v>
      </c>
    </row>
    <row r="3685" spans="1:14" x14ac:dyDescent="0.25">
      <c r="A3685" s="1" t="s">
        <v>24294</v>
      </c>
      <c r="B3685" s="1">
        <v>1014238</v>
      </c>
      <c r="C3685" s="1">
        <v>2022</v>
      </c>
      <c r="D3685" s="1" t="s">
        <v>0</v>
      </c>
      <c r="E3685" s="1" t="s">
        <v>1</v>
      </c>
      <c r="F3685" s="1" t="s">
        <v>25</v>
      </c>
      <c r="G3685" s="1" t="s">
        <v>3</v>
      </c>
      <c r="H3685" s="1" t="s">
        <v>8</v>
      </c>
      <c r="I3685" s="1"/>
      <c r="J3685" s="1"/>
      <c r="K3685" s="1"/>
      <c r="L3685" s="28">
        <v>0</v>
      </c>
      <c r="M3685" s="31">
        <v>0</v>
      </c>
      <c r="N3685" s="31">
        <v>0</v>
      </c>
    </row>
    <row r="3686" spans="1:14" x14ac:dyDescent="0.25">
      <c r="A3686" s="1" t="s">
        <v>24294</v>
      </c>
      <c r="B3686" s="1">
        <v>1014238</v>
      </c>
      <c r="C3686" s="1">
        <v>2022</v>
      </c>
      <c r="D3686" s="1" t="s">
        <v>0</v>
      </c>
      <c r="E3686" s="1" t="s">
        <v>1</v>
      </c>
      <c r="F3686" s="1" t="s">
        <v>25</v>
      </c>
      <c r="G3686" s="1" t="s">
        <v>3</v>
      </c>
      <c r="H3686" s="1" t="s">
        <v>9</v>
      </c>
      <c r="I3686" s="1"/>
      <c r="J3686" s="1"/>
      <c r="K3686" s="1"/>
      <c r="L3686" s="28">
        <v>9</v>
      </c>
      <c r="M3686" s="31">
        <v>0.34</v>
      </c>
      <c r="N3686" s="31">
        <v>0</v>
      </c>
    </row>
    <row r="3687" spans="1:14" x14ac:dyDescent="0.25">
      <c r="A3687" s="1" t="s">
        <v>24294</v>
      </c>
      <c r="B3687" s="1">
        <v>1014238</v>
      </c>
      <c r="C3687" s="1">
        <v>2022</v>
      </c>
      <c r="D3687" s="1" t="s">
        <v>0</v>
      </c>
      <c r="E3687" s="1" t="s">
        <v>1</v>
      </c>
      <c r="F3687" s="1" t="s">
        <v>25</v>
      </c>
      <c r="G3687" s="1" t="s">
        <v>3</v>
      </c>
      <c r="H3687" s="1" t="s">
        <v>5</v>
      </c>
      <c r="I3687" s="1"/>
      <c r="J3687" s="1"/>
      <c r="K3687" s="1"/>
      <c r="L3687" s="28">
        <v>0</v>
      </c>
      <c r="M3687" s="31">
        <v>0</v>
      </c>
      <c r="N3687" s="31">
        <v>0</v>
      </c>
    </row>
    <row r="3688" spans="1:14" x14ac:dyDescent="0.25">
      <c r="A3688" s="1" t="s">
        <v>24294</v>
      </c>
      <c r="B3688" s="1">
        <v>1014238</v>
      </c>
      <c r="C3688" s="1">
        <v>2022</v>
      </c>
      <c r="D3688" s="1" t="s">
        <v>0</v>
      </c>
      <c r="E3688" s="1" t="s">
        <v>1</v>
      </c>
      <c r="F3688" s="1" t="s">
        <v>25</v>
      </c>
      <c r="G3688" s="1" t="s">
        <v>3</v>
      </c>
      <c r="H3688" s="1" t="s">
        <v>4</v>
      </c>
      <c r="I3688" s="1"/>
      <c r="J3688" s="1"/>
      <c r="K3688" s="1"/>
      <c r="L3688" s="28">
        <v>0</v>
      </c>
      <c r="M3688" s="31">
        <v>0</v>
      </c>
      <c r="N3688" s="31">
        <v>0</v>
      </c>
    </row>
    <row r="3689" spans="1:14" x14ac:dyDescent="0.25">
      <c r="A3689" s="1" t="s">
        <v>24295</v>
      </c>
      <c r="B3689" s="1">
        <v>1014295</v>
      </c>
      <c r="C3689" s="1">
        <v>2022</v>
      </c>
      <c r="D3689" s="1" t="s">
        <v>0</v>
      </c>
      <c r="E3689" s="1" t="s">
        <v>1</v>
      </c>
      <c r="F3689" s="1" t="s">
        <v>12</v>
      </c>
      <c r="G3689" s="1" t="s">
        <v>3</v>
      </c>
      <c r="H3689" s="1" t="s">
        <v>7</v>
      </c>
      <c r="I3689" s="1"/>
      <c r="J3689" s="1"/>
      <c r="K3689" s="1"/>
      <c r="L3689" s="28">
        <v>6</v>
      </c>
      <c r="M3689" s="31">
        <v>13.33081</v>
      </c>
      <c r="N3689" s="31">
        <v>0.38442999999999999</v>
      </c>
    </row>
    <row r="3690" spans="1:14" x14ac:dyDescent="0.25">
      <c r="A3690" s="1" t="s">
        <v>24296</v>
      </c>
      <c r="B3690" s="1">
        <v>1014305</v>
      </c>
      <c r="C3690" s="1">
        <v>2022</v>
      </c>
      <c r="D3690" s="1" t="s">
        <v>0</v>
      </c>
      <c r="E3690" s="1" t="s">
        <v>1</v>
      </c>
      <c r="F3690" s="1" t="s">
        <v>12</v>
      </c>
      <c r="G3690" s="1" t="s">
        <v>3</v>
      </c>
      <c r="H3690" s="1" t="s">
        <v>7</v>
      </c>
      <c r="I3690" s="1"/>
      <c r="J3690" s="1"/>
      <c r="K3690" s="1"/>
      <c r="L3690" s="28">
        <v>21</v>
      </c>
      <c r="M3690" s="31">
        <v>8.6253311999999998</v>
      </c>
      <c r="N3690" s="31">
        <v>0.24873490000000001</v>
      </c>
    </row>
    <row r="3691" spans="1:14" x14ac:dyDescent="0.25">
      <c r="A3691" s="1" t="s">
        <v>24296</v>
      </c>
      <c r="B3691" s="1">
        <v>1014305</v>
      </c>
      <c r="C3691" s="1">
        <v>2022</v>
      </c>
      <c r="D3691" s="1" t="s">
        <v>0</v>
      </c>
      <c r="E3691" s="1" t="s">
        <v>1</v>
      </c>
      <c r="F3691" s="1" t="s">
        <v>12</v>
      </c>
      <c r="G3691" s="1" t="s">
        <v>3</v>
      </c>
      <c r="H3691" s="1" t="s">
        <v>5</v>
      </c>
      <c r="I3691" s="1"/>
      <c r="J3691" s="1"/>
      <c r="K3691" s="1"/>
      <c r="L3691" s="28">
        <v>1</v>
      </c>
      <c r="M3691" s="31">
        <v>5.5954848000000004</v>
      </c>
      <c r="N3691" s="31">
        <v>0.161361</v>
      </c>
    </row>
    <row r="3692" spans="1:14" x14ac:dyDescent="0.25">
      <c r="A3692" s="1" t="s">
        <v>24297</v>
      </c>
      <c r="B3692" s="1">
        <v>1014320</v>
      </c>
      <c r="C3692" s="1">
        <v>2022</v>
      </c>
      <c r="D3692" s="1" t="s">
        <v>0</v>
      </c>
      <c r="E3692" s="1" t="s">
        <v>1</v>
      </c>
      <c r="F3692" s="1" t="s">
        <v>12</v>
      </c>
      <c r="G3692" s="1" t="s">
        <v>3</v>
      </c>
      <c r="H3692" s="1" t="s">
        <v>7</v>
      </c>
      <c r="I3692" s="1"/>
      <c r="J3692" s="1"/>
      <c r="K3692" s="1"/>
      <c r="L3692" s="28">
        <v>0</v>
      </c>
      <c r="M3692" s="31">
        <v>0</v>
      </c>
      <c r="N3692" s="31">
        <v>0</v>
      </c>
    </row>
    <row r="3693" spans="1:14" x14ac:dyDescent="0.25">
      <c r="A3693" s="1" t="s">
        <v>24297</v>
      </c>
      <c r="B3693" s="1">
        <v>1014320</v>
      </c>
      <c r="C3693" s="1">
        <v>2022</v>
      </c>
      <c r="D3693" s="1" t="s">
        <v>0</v>
      </c>
      <c r="E3693" s="1" t="s">
        <v>1</v>
      </c>
      <c r="F3693" s="1" t="s">
        <v>12</v>
      </c>
      <c r="G3693" s="1" t="s">
        <v>3</v>
      </c>
      <c r="H3693" s="1" t="s">
        <v>5</v>
      </c>
      <c r="I3693" s="1"/>
      <c r="J3693" s="1"/>
      <c r="K3693" s="1"/>
      <c r="L3693" s="28">
        <v>0</v>
      </c>
      <c r="M3693" s="31">
        <v>0</v>
      </c>
      <c r="N3693" s="31">
        <v>0</v>
      </c>
    </row>
    <row r="3694" spans="1:14" x14ac:dyDescent="0.25">
      <c r="A3694" s="1" t="s">
        <v>24297</v>
      </c>
      <c r="B3694" s="1">
        <v>1014320</v>
      </c>
      <c r="C3694" s="1">
        <v>2022</v>
      </c>
      <c r="D3694" s="1" t="s">
        <v>0</v>
      </c>
      <c r="E3694" s="1" t="s">
        <v>1</v>
      </c>
      <c r="F3694" s="1" t="s">
        <v>12</v>
      </c>
      <c r="G3694" s="1" t="s">
        <v>3</v>
      </c>
      <c r="H3694" s="1" t="s">
        <v>9</v>
      </c>
      <c r="I3694" s="1"/>
      <c r="J3694" s="1"/>
      <c r="K3694" s="1"/>
      <c r="L3694" s="28">
        <v>0</v>
      </c>
      <c r="M3694" s="31">
        <v>0</v>
      </c>
      <c r="N3694" s="31">
        <v>0</v>
      </c>
    </row>
    <row r="3695" spans="1:14" x14ac:dyDescent="0.25">
      <c r="A3695" s="1" t="s">
        <v>24297</v>
      </c>
      <c r="B3695" s="1">
        <v>1014320</v>
      </c>
      <c r="C3695" s="1">
        <v>2022</v>
      </c>
      <c r="D3695" s="1" t="s">
        <v>0</v>
      </c>
      <c r="E3695" s="1" t="s">
        <v>1</v>
      </c>
      <c r="F3695" s="1" t="s">
        <v>12</v>
      </c>
      <c r="G3695" s="1" t="s">
        <v>3</v>
      </c>
      <c r="H3695" s="1" t="s">
        <v>6</v>
      </c>
      <c r="I3695" s="1"/>
      <c r="J3695" s="1"/>
      <c r="K3695" s="1"/>
      <c r="L3695" s="28">
        <v>0</v>
      </c>
      <c r="M3695" s="31">
        <v>0</v>
      </c>
      <c r="N3695" s="31">
        <v>0</v>
      </c>
    </row>
    <row r="3696" spans="1:14" x14ac:dyDescent="0.25">
      <c r="A3696" s="1" t="s">
        <v>24297</v>
      </c>
      <c r="B3696" s="1">
        <v>1014320</v>
      </c>
      <c r="C3696" s="1">
        <v>2022</v>
      </c>
      <c r="D3696" s="1" t="s">
        <v>0</v>
      </c>
      <c r="E3696" s="1" t="s">
        <v>1</v>
      </c>
      <c r="F3696" s="1" t="s">
        <v>12</v>
      </c>
      <c r="G3696" s="1" t="s">
        <v>3</v>
      </c>
      <c r="H3696" s="1" t="s">
        <v>4</v>
      </c>
      <c r="I3696" s="1"/>
      <c r="J3696" s="1"/>
      <c r="K3696" s="1"/>
      <c r="L3696" s="28">
        <v>0</v>
      </c>
      <c r="M3696" s="31">
        <v>0</v>
      </c>
      <c r="N3696" s="31">
        <v>0</v>
      </c>
    </row>
    <row r="3697" spans="1:14" x14ac:dyDescent="0.25">
      <c r="A3697" s="1" t="s">
        <v>24297</v>
      </c>
      <c r="B3697" s="1">
        <v>1014320</v>
      </c>
      <c r="C3697" s="1">
        <v>2022</v>
      </c>
      <c r="D3697" s="1" t="s">
        <v>0</v>
      </c>
      <c r="E3697" s="1" t="s">
        <v>1</v>
      </c>
      <c r="F3697" s="1" t="s">
        <v>12</v>
      </c>
      <c r="G3697" s="1" t="s">
        <v>3</v>
      </c>
      <c r="H3697" s="1" t="s">
        <v>10</v>
      </c>
      <c r="I3697" s="1"/>
      <c r="J3697" s="1"/>
      <c r="K3697" s="1"/>
      <c r="L3697" s="28">
        <v>0</v>
      </c>
      <c r="M3697" s="31">
        <v>0</v>
      </c>
      <c r="N3697" s="31">
        <v>0</v>
      </c>
    </row>
    <row r="3698" spans="1:14" x14ac:dyDescent="0.25">
      <c r="A3698" s="1" t="s">
        <v>24297</v>
      </c>
      <c r="B3698" s="1">
        <v>1014320</v>
      </c>
      <c r="C3698" s="1">
        <v>2022</v>
      </c>
      <c r="D3698" s="1" t="s">
        <v>0</v>
      </c>
      <c r="E3698" s="1" t="s">
        <v>1</v>
      </c>
      <c r="F3698" s="1" t="s">
        <v>12</v>
      </c>
      <c r="G3698" s="1" t="s">
        <v>3</v>
      </c>
      <c r="H3698" s="1" t="s">
        <v>8</v>
      </c>
      <c r="I3698" s="1"/>
      <c r="J3698" s="1"/>
      <c r="K3698" s="1"/>
      <c r="L3698" s="28">
        <v>0</v>
      </c>
      <c r="M3698" s="31">
        <v>0</v>
      </c>
      <c r="N3698" s="31">
        <v>0</v>
      </c>
    </row>
    <row r="3699" spans="1:14" x14ac:dyDescent="0.25">
      <c r="A3699" s="1" t="s">
        <v>20120</v>
      </c>
      <c r="B3699" s="1">
        <v>1014325</v>
      </c>
      <c r="C3699" s="1">
        <v>2022</v>
      </c>
      <c r="D3699" s="1" t="s">
        <v>0</v>
      </c>
      <c r="E3699" s="1" t="s">
        <v>1</v>
      </c>
      <c r="F3699" s="1" t="s">
        <v>12</v>
      </c>
      <c r="G3699" s="1" t="s">
        <v>3</v>
      </c>
      <c r="H3699" s="1" t="s">
        <v>5</v>
      </c>
      <c r="I3699" s="1"/>
      <c r="J3699" s="1"/>
      <c r="K3699" s="1"/>
      <c r="L3699" s="28">
        <v>3</v>
      </c>
      <c r="M3699" s="31">
        <v>1.41</v>
      </c>
      <c r="N3699" s="31">
        <v>0</v>
      </c>
    </row>
    <row r="3700" spans="1:14" x14ac:dyDescent="0.25">
      <c r="A3700" s="1" t="s">
        <v>20120</v>
      </c>
      <c r="B3700" s="1">
        <v>1014325</v>
      </c>
      <c r="C3700" s="1">
        <v>2022</v>
      </c>
      <c r="D3700" s="1" t="s">
        <v>0</v>
      </c>
      <c r="E3700" s="1" t="s">
        <v>1</v>
      </c>
      <c r="F3700" s="1" t="s">
        <v>12</v>
      </c>
      <c r="G3700" s="1" t="s">
        <v>3</v>
      </c>
      <c r="H3700" s="1" t="s">
        <v>10</v>
      </c>
      <c r="I3700" s="1"/>
      <c r="J3700" s="1"/>
      <c r="K3700" s="1"/>
      <c r="L3700" s="28">
        <v>0</v>
      </c>
      <c r="M3700" s="31">
        <v>0</v>
      </c>
      <c r="N3700" s="31">
        <v>0</v>
      </c>
    </row>
    <row r="3701" spans="1:14" x14ac:dyDescent="0.25">
      <c r="A3701" s="1" t="s">
        <v>20120</v>
      </c>
      <c r="B3701" s="1">
        <v>1014325</v>
      </c>
      <c r="C3701" s="1">
        <v>2022</v>
      </c>
      <c r="D3701" s="1" t="s">
        <v>0</v>
      </c>
      <c r="E3701" s="1" t="s">
        <v>1</v>
      </c>
      <c r="F3701" s="1" t="s">
        <v>12</v>
      </c>
      <c r="G3701" s="1" t="s">
        <v>3</v>
      </c>
      <c r="H3701" s="1" t="s">
        <v>8</v>
      </c>
      <c r="I3701" s="1"/>
      <c r="J3701" s="1"/>
      <c r="K3701" s="1"/>
      <c r="L3701" s="28">
        <v>0</v>
      </c>
      <c r="M3701" s="31">
        <v>0</v>
      </c>
      <c r="N3701" s="31">
        <v>0</v>
      </c>
    </row>
    <row r="3702" spans="1:14" x14ac:dyDescent="0.25">
      <c r="A3702" s="1" t="s">
        <v>20120</v>
      </c>
      <c r="B3702" s="1">
        <v>1014325</v>
      </c>
      <c r="C3702" s="1">
        <v>2022</v>
      </c>
      <c r="D3702" s="1" t="s">
        <v>0</v>
      </c>
      <c r="E3702" s="1" t="s">
        <v>1</v>
      </c>
      <c r="F3702" s="1" t="s">
        <v>12</v>
      </c>
      <c r="G3702" s="1" t="s">
        <v>3</v>
      </c>
      <c r="H3702" s="1" t="s">
        <v>7</v>
      </c>
      <c r="I3702" s="1"/>
      <c r="J3702" s="1"/>
      <c r="K3702" s="1"/>
      <c r="L3702" s="28">
        <v>73</v>
      </c>
      <c r="M3702" s="31">
        <v>78.430000000000007</v>
      </c>
      <c r="N3702" s="31">
        <v>2.2999999999999998</v>
      </c>
    </row>
    <row r="3703" spans="1:14" x14ac:dyDescent="0.25">
      <c r="A3703" s="1" t="s">
        <v>20120</v>
      </c>
      <c r="B3703" s="1">
        <v>1014325</v>
      </c>
      <c r="C3703" s="1">
        <v>2022</v>
      </c>
      <c r="D3703" s="1" t="s">
        <v>0</v>
      </c>
      <c r="E3703" s="1" t="s">
        <v>1</v>
      </c>
      <c r="F3703" s="1" t="s">
        <v>12</v>
      </c>
      <c r="G3703" s="1" t="s">
        <v>3</v>
      </c>
      <c r="H3703" s="1" t="s">
        <v>6</v>
      </c>
      <c r="I3703" s="1"/>
      <c r="J3703" s="1"/>
      <c r="K3703" s="1"/>
      <c r="L3703" s="28">
        <v>0</v>
      </c>
      <c r="M3703" s="31">
        <v>0</v>
      </c>
      <c r="N3703" s="31">
        <v>0</v>
      </c>
    </row>
    <row r="3704" spans="1:14" x14ac:dyDescent="0.25">
      <c r="A3704" s="1" t="s">
        <v>20120</v>
      </c>
      <c r="B3704" s="1">
        <v>1014325</v>
      </c>
      <c r="C3704" s="1">
        <v>2022</v>
      </c>
      <c r="D3704" s="1" t="s">
        <v>0</v>
      </c>
      <c r="E3704" s="1" t="s">
        <v>1</v>
      </c>
      <c r="F3704" s="1" t="s">
        <v>12</v>
      </c>
      <c r="G3704" s="1" t="s">
        <v>3</v>
      </c>
      <c r="H3704" s="1" t="s">
        <v>4</v>
      </c>
      <c r="I3704" s="1"/>
      <c r="J3704" s="1"/>
      <c r="K3704" s="1"/>
      <c r="L3704" s="28">
        <v>0</v>
      </c>
      <c r="M3704" s="31">
        <v>0</v>
      </c>
      <c r="N3704" s="31">
        <v>0</v>
      </c>
    </row>
    <row r="3705" spans="1:14" x14ac:dyDescent="0.25">
      <c r="A3705" s="1" t="s">
        <v>20120</v>
      </c>
      <c r="B3705" s="1">
        <v>1014325</v>
      </c>
      <c r="C3705" s="1">
        <v>2022</v>
      </c>
      <c r="D3705" s="1" t="s">
        <v>0</v>
      </c>
      <c r="E3705" s="1" t="s">
        <v>1</v>
      </c>
      <c r="F3705" s="1" t="s">
        <v>12</v>
      </c>
      <c r="G3705" s="1" t="s">
        <v>3</v>
      </c>
      <c r="H3705" s="1" t="s">
        <v>9</v>
      </c>
      <c r="I3705" s="1"/>
      <c r="J3705" s="1"/>
      <c r="K3705" s="1"/>
      <c r="L3705" s="28">
        <v>4</v>
      </c>
      <c r="M3705" s="31">
        <v>4.79</v>
      </c>
      <c r="N3705" s="31">
        <v>0.1</v>
      </c>
    </row>
    <row r="3706" spans="1:14" x14ac:dyDescent="0.25">
      <c r="A3706" s="1" t="s">
        <v>24298</v>
      </c>
      <c r="B3706" s="1">
        <v>1014335</v>
      </c>
      <c r="C3706" s="1">
        <v>2022</v>
      </c>
      <c r="D3706" s="1" t="s">
        <v>0</v>
      </c>
      <c r="E3706" s="1" t="s">
        <v>1</v>
      </c>
      <c r="F3706" s="1" t="s">
        <v>25</v>
      </c>
      <c r="G3706" s="1" t="s">
        <v>3</v>
      </c>
      <c r="H3706" s="1" t="s">
        <v>4</v>
      </c>
      <c r="I3706" s="1"/>
      <c r="J3706" s="1"/>
      <c r="K3706" s="1"/>
      <c r="L3706" s="28">
        <v>198</v>
      </c>
      <c r="M3706" s="31">
        <v>15.047493100000001</v>
      </c>
      <c r="N3706" s="31">
        <v>0.1131047</v>
      </c>
    </row>
    <row r="3707" spans="1:14" x14ac:dyDescent="0.25">
      <c r="A3707" s="1" t="s">
        <v>24298</v>
      </c>
      <c r="B3707" s="1">
        <v>1014335</v>
      </c>
      <c r="C3707" s="1">
        <v>2022</v>
      </c>
      <c r="D3707" s="1" t="s">
        <v>0</v>
      </c>
      <c r="E3707" s="1" t="s">
        <v>1</v>
      </c>
      <c r="F3707" s="1" t="s">
        <v>25</v>
      </c>
      <c r="G3707" s="1" t="s">
        <v>3</v>
      </c>
      <c r="H3707" s="1" t="s">
        <v>7</v>
      </c>
      <c r="I3707" s="1"/>
      <c r="J3707" s="1"/>
      <c r="K3707" s="1"/>
      <c r="L3707" s="28">
        <v>6</v>
      </c>
      <c r="M3707" s="31">
        <v>1.07612E-2</v>
      </c>
      <c r="N3707" s="31">
        <v>8.0900000000000001E-5</v>
      </c>
    </row>
    <row r="3708" spans="1:14" x14ac:dyDescent="0.25">
      <c r="A3708" s="1" t="s">
        <v>24299</v>
      </c>
      <c r="B3708" s="1">
        <v>1014353</v>
      </c>
      <c r="C3708" s="1">
        <v>2022</v>
      </c>
      <c r="D3708" s="1" t="s">
        <v>0</v>
      </c>
      <c r="E3708" s="1" t="s">
        <v>1</v>
      </c>
      <c r="F3708" s="1" t="s">
        <v>2</v>
      </c>
      <c r="G3708" s="1" t="s">
        <v>3</v>
      </c>
      <c r="H3708" s="1" t="s">
        <v>8</v>
      </c>
      <c r="I3708" s="1"/>
      <c r="J3708" s="1"/>
      <c r="K3708" s="1"/>
      <c r="L3708" s="28">
        <v>41</v>
      </c>
      <c r="M3708" s="31">
        <v>1.79612E-2</v>
      </c>
      <c r="N3708" s="31">
        <v>6.5510000000000004E-4</v>
      </c>
    </row>
    <row r="3709" spans="1:14" x14ac:dyDescent="0.25">
      <c r="A3709" s="1" t="s">
        <v>24299</v>
      </c>
      <c r="B3709" s="1">
        <v>1014353</v>
      </c>
      <c r="C3709" s="1">
        <v>2022</v>
      </c>
      <c r="D3709" s="1" t="s">
        <v>0</v>
      </c>
      <c r="E3709" s="1" t="s">
        <v>1</v>
      </c>
      <c r="F3709" s="1" t="s">
        <v>2</v>
      </c>
      <c r="G3709" s="1" t="s">
        <v>3</v>
      </c>
      <c r="H3709" s="1" t="s">
        <v>10</v>
      </c>
      <c r="I3709" s="1"/>
      <c r="J3709" s="1"/>
      <c r="K3709" s="1"/>
      <c r="L3709" s="28">
        <v>0</v>
      </c>
      <c r="M3709" s="31">
        <v>0</v>
      </c>
      <c r="N3709" s="31">
        <v>0</v>
      </c>
    </row>
    <row r="3710" spans="1:14" x14ac:dyDescent="0.25">
      <c r="A3710" s="1" t="s">
        <v>24299</v>
      </c>
      <c r="B3710" s="1">
        <v>1014353</v>
      </c>
      <c r="C3710" s="1">
        <v>2022</v>
      </c>
      <c r="D3710" s="1" t="s">
        <v>0</v>
      </c>
      <c r="E3710" s="1" t="s">
        <v>1</v>
      </c>
      <c r="F3710" s="1" t="s">
        <v>2</v>
      </c>
      <c r="G3710" s="1" t="s">
        <v>3</v>
      </c>
      <c r="H3710" s="1" t="s">
        <v>5</v>
      </c>
      <c r="I3710" s="1"/>
      <c r="J3710" s="1"/>
      <c r="K3710" s="1"/>
      <c r="L3710" s="28">
        <v>0</v>
      </c>
      <c r="M3710" s="31">
        <v>0</v>
      </c>
      <c r="N3710" s="31">
        <v>0</v>
      </c>
    </row>
    <row r="3711" spans="1:14" x14ac:dyDescent="0.25">
      <c r="A3711" s="1" t="s">
        <v>24299</v>
      </c>
      <c r="B3711" s="1">
        <v>1014353</v>
      </c>
      <c r="C3711" s="1">
        <v>2022</v>
      </c>
      <c r="D3711" s="1" t="s">
        <v>0</v>
      </c>
      <c r="E3711" s="1" t="s">
        <v>1</v>
      </c>
      <c r="F3711" s="1" t="s">
        <v>2</v>
      </c>
      <c r="G3711" s="1" t="s">
        <v>3</v>
      </c>
      <c r="H3711" s="1" t="s">
        <v>7</v>
      </c>
      <c r="I3711" s="1"/>
      <c r="J3711" s="1"/>
      <c r="K3711" s="1"/>
      <c r="L3711" s="28">
        <v>867</v>
      </c>
      <c r="M3711" s="31">
        <v>13.3787117</v>
      </c>
      <c r="N3711" s="31">
        <v>0.48794209999999999</v>
      </c>
    </row>
    <row r="3712" spans="1:14" x14ac:dyDescent="0.25">
      <c r="A3712" s="1" t="s">
        <v>24299</v>
      </c>
      <c r="B3712" s="1">
        <v>1014353</v>
      </c>
      <c r="C3712" s="1">
        <v>2022</v>
      </c>
      <c r="D3712" s="1" t="s">
        <v>0</v>
      </c>
      <c r="E3712" s="1" t="s">
        <v>1</v>
      </c>
      <c r="F3712" s="1" t="s">
        <v>2</v>
      </c>
      <c r="G3712" s="1" t="s">
        <v>3</v>
      </c>
      <c r="H3712" s="1" t="s">
        <v>6</v>
      </c>
      <c r="I3712" s="1"/>
      <c r="J3712" s="1"/>
      <c r="K3712" s="1"/>
      <c r="L3712" s="28">
        <v>0</v>
      </c>
      <c r="M3712" s="31">
        <v>0</v>
      </c>
      <c r="N3712" s="31">
        <v>0</v>
      </c>
    </row>
    <row r="3713" spans="1:14" x14ac:dyDescent="0.25">
      <c r="A3713" s="1" t="s">
        <v>24299</v>
      </c>
      <c r="B3713" s="1">
        <v>1014353</v>
      </c>
      <c r="C3713" s="1">
        <v>2022</v>
      </c>
      <c r="D3713" s="1" t="s">
        <v>0</v>
      </c>
      <c r="E3713" s="1" t="s">
        <v>1</v>
      </c>
      <c r="F3713" s="1" t="s">
        <v>2</v>
      </c>
      <c r="G3713" s="1" t="s">
        <v>3</v>
      </c>
      <c r="H3713" s="1" t="s">
        <v>4</v>
      </c>
      <c r="I3713" s="1"/>
      <c r="J3713" s="1"/>
      <c r="K3713" s="1"/>
      <c r="L3713" s="28">
        <v>0</v>
      </c>
      <c r="M3713" s="31">
        <v>0</v>
      </c>
      <c r="N3713" s="31">
        <v>0</v>
      </c>
    </row>
    <row r="3714" spans="1:14" x14ac:dyDescent="0.25">
      <c r="A3714" s="1" t="s">
        <v>24299</v>
      </c>
      <c r="B3714" s="1">
        <v>1014353</v>
      </c>
      <c r="C3714" s="1">
        <v>2022</v>
      </c>
      <c r="D3714" s="1" t="s">
        <v>0</v>
      </c>
      <c r="E3714" s="1" t="s">
        <v>1</v>
      </c>
      <c r="F3714" s="1" t="s">
        <v>2</v>
      </c>
      <c r="G3714" s="1" t="s">
        <v>3</v>
      </c>
      <c r="H3714" s="1" t="s">
        <v>9</v>
      </c>
      <c r="I3714" s="1"/>
      <c r="J3714" s="1"/>
      <c r="K3714" s="1"/>
      <c r="L3714" s="28">
        <v>505</v>
      </c>
      <c r="M3714" s="31">
        <v>0.20723749999999999</v>
      </c>
      <c r="N3714" s="31">
        <v>7.5582999999999996E-3</v>
      </c>
    </row>
    <row r="3715" spans="1:14" x14ac:dyDescent="0.25">
      <c r="A3715" s="1" t="s">
        <v>24300</v>
      </c>
      <c r="B3715" s="1">
        <v>1014355</v>
      </c>
      <c r="C3715" s="1">
        <v>2022</v>
      </c>
      <c r="D3715" s="1" t="s">
        <v>0</v>
      </c>
      <c r="E3715" s="1" t="s">
        <v>1</v>
      </c>
      <c r="F3715" s="1" t="s">
        <v>2</v>
      </c>
      <c r="G3715" s="1" t="s">
        <v>3</v>
      </c>
      <c r="H3715" s="1" t="s">
        <v>8</v>
      </c>
      <c r="I3715" s="1"/>
      <c r="J3715" s="1"/>
      <c r="K3715" s="1"/>
      <c r="L3715" s="28">
        <v>0</v>
      </c>
      <c r="M3715" s="31">
        <v>0</v>
      </c>
      <c r="N3715" s="31">
        <v>0</v>
      </c>
    </row>
    <row r="3716" spans="1:14" x14ac:dyDescent="0.25">
      <c r="A3716" s="1" t="s">
        <v>24300</v>
      </c>
      <c r="B3716" s="1">
        <v>1014355</v>
      </c>
      <c r="C3716" s="1">
        <v>2022</v>
      </c>
      <c r="D3716" s="1" t="s">
        <v>0</v>
      </c>
      <c r="E3716" s="1" t="s">
        <v>1</v>
      </c>
      <c r="F3716" s="1" t="s">
        <v>2</v>
      </c>
      <c r="G3716" s="1" t="s">
        <v>3</v>
      </c>
      <c r="H3716" s="1" t="s">
        <v>6</v>
      </c>
      <c r="I3716" s="1"/>
      <c r="J3716" s="1"/>
      <c r="K3716" s="1"/>
      <c r="L3716" s="28">
        <v>0</v>
      </c>
      <c r="M3716" s="31">
        <v>0</v>
      </c>
      <c r="N3716" s="31">
        <v>0</v>
      </c>
    </row>
    <row r="3717" spans="1:14" x14ac:dyDescent="0.25">
      <c r="A3717" s="1" t="s">
        <v>24300</v>
      </c>
      <c r="B3717" s="1">
        <v>1014355</v>
      </c>
      <c r="C3717" s="1">
        <v>2022</v>
      </c>
      <c r="D3717" s="1" t="s">
        <v>0</v>
      </c>
      <c r="E3717" s="1" t="s">
        <v>1</v>
      </c>
      <c r="F3717" s="1" t="s">
        <v>2</v>
      </c>
      <c r="G3717" s="1" t="s">
        <v>3</v>
      </c>
      <c r="H3717" s="1" t="s">
        <v>5</v>
      </c>
      <c r="I3717" s="1"/>
      <c r="J3717" s="1"/>
      <c r="K3717" s="1"/>
      <c r="L3717" s="28">
        <v>0</v>
      </c>
      <c r="M3717" s="31">
        <v>0</v>
      </c>
      <c r="N3717" s="31">
        <v>0</v>
      </c>
    </row>
    <row r="3718" spans="1:14" x14ac:dyDescent="0.25">
      <c r="A3718" s="1" t="s">
        <v>24300</v>
      </c>
      <c r="B3718" s="1">
        <v>1014355</v>
      </c>
      <c r="C3718" s="1">
        <v>2022</v>
      </c>
      <c r="D3718" s="1" t="s">
        <v>0</v>
      </c>
      <c r="E3718" s="1" t="s">
        <v>1</v>
      </c>
      <c r="F3718" s="1" t="s">
        <v>2</v>
      </c>
      <c r="G3718" s="1" t="s">
        <v>3</v>
      </c>
      <c r="H3718" s="1" t="s">
        <v>7</v>
      </c>
      <c r="I3718" s="1"/>
      <c r="J3718" s="1"/>
      <c r="K3718" s="1"/>
      <c r="L3718" s="28">
        <v>3099</v>
      </c>
      <c r="M3718" s="31">
        <v>28.182005700000001</v>
      </c>
      <c r="N3718" s="31">
        <v>0.70643310000000004</v>
      </c>
    </row>
    <row r="3719" spans="1:14" x14ac:dyDescent="0.25">
      <c r="A3719" s="1" t="s">
        <v>24300</v>
      </c>
      <c r="B3719" s="1">
        <v>1014355</v>
      </c>
      <c r="C3719" s="1">
        <v>2022</v>
      </c>
      <c r="D3719" s="1" t="s">
        <v>0</v>
      </c>
      <c r="E3719" s="1" t="s">
        <v>1</v>
      </c>
      <c r="F3719" s="1" t="s">
        <v>2</v>
      </c>
      <c r="G3719" s="1" t="s">
        <v>3</v>
      </c>
      <c r="H3719" s="1" t="s">
        <v>4</v>
      </c>
      <c r="I3719" s="1"/>
      <c r="J3719" s="1"/>
      <c r="K3719" s="1"/>
      <c r="L3719" s="28">
        <v>0</v>
      </c>
      <c r="M3719" s="31">
        <v>0</v>
      </c>
      <c r="N3719" s="31">
        <v>0</v>
      </c>
    </row>
    <row r="3720" spans="1:14" x14ac:dyDescent="0.25">
      <c r="A3720" s="1" t="s">
        <v>24300</v>
      </c>
      <c r="B3720" s="1">
        <v>1014355</v>
      </c>
      <c r="C3720" s="1">
        <v>2022</v>
      </c>
      <c r="D3720" s="1" t="s">
        <v>0</v>
      </c>
      <c r="E3720" s="1" t="s">
        <v>1</v>
      </c>
      <c r="F3720" s="1" t="s">
        <v>2</v>
      </c>
      <c r="G3720" s="1" t="s">
        <v>3</v>
      </c>
      <c r="H3720" s="1" t="s">
        <v>9</v>
      </c>
      <c r="I3720" s="1"/>
      <c r="J3720" s="1"/>
      <c r="K3720" s="1"/>
      <c r="L3720" s="28">
        <v>477</v>
      </c>
      <c r="M3720" s="31">
        <v>2.1688958999999999</v>
      </c>
      <c r="N3720" s="31">
        <v>5.43673E-2</v>
      </c>
    </row>
    <row r="3721" spans="1:14" x14ac:dyDescent="0.25">
      <c r="A3721" s="1" t="s">
        <v>24300</v>
      </c>
      <c r="B3721" s="1">
        <v>1014355</v>
      </c>
      <c r="C3721" s="1">
        <v>2022</v>
      </c>
      <c r="D3721" s="1" t="s">
        <v>0</v>
      </c>
      <c r="E3721" s="1" t="s">
        <v>1</v>
      </c>
      <c r="F3721" s="1" t="s">
        <v>2</v>
      </c>
      <c r="G3721" s="1" t="s">
        <v>3</v>
      </c>
      <c r="H3721" s="1" t="s">
        <v>10</v>
      </c>
      <c r="I3721" s="1"/>
      <c r="J3721" s="1"/>
      <c r="K3721" s="1"/>
      <c r="L3721" s="28">
        <v>0</v>
      </c>
      <c r="M3721" s="31">
        <v>0</v>
      </c>
      <c r="N3721" s="31">
        <v>0</v>
      </c>
    </row>
    <row r="3722" spans="1:14" x14ac:dyDescent="0.25">
      <c r="A3722" s="1" t="s">
        <v>24301</v>
      </c>
      <c r="B3722" s="1">
        <v>1014362</v>
      </c>
      <c r="C3722" s="1">
        <v>2022</v>
      </c>
      <c r="D3722" s="1" t="s">
        <v>0</v>
      </c>
      <c r="E3722" s="1" t="s">
        <v>1</v>
      </c>
      <c r="F3722" s="1" t="s">
        <v>25</v>
      </c>
      <c r="G3722" s="1" t="s">
        <v>3</v>
      </c>
      <c r="H3722" s="1" t="s">
        <v>5</v>
      </c>
      <c r="I3722" s="1"/>
      <c r="J3722" s="1"/>
      <c r="K3722" s="1"/>
      <c r="L3722" s="28">
        <v>0</v>
      </c>
      <c r="M3722" s="31">
        <v>0</v>
      </c>
      <c r="N3722" s="31">
        <v>0</v>
      </c>
    </row>
    <row r="3723" spans="1:14" x14ac:dyDescent="0.25">
      <c r="A3723" s="1" t="s">
        <v>24301</v>
      </c>
      <c r="B3723" s="1">
        <v>1014362</v>
      </c>
      <c r="C3723" s="1">
        <v>2022</v>
      </c>
      <c r="D3723" s="1" t="s">
        <v>0</v>
      </c>
      <c r="E3723" s="1" t="s">
        <v>1</v>
      </c>
      <c r="F3723" s="1" t="s">
        <v>25</v>
      </c>
      <c r="G3723" s="1" t="s">
        <v>3</v>
      </c>
      <c r="H3723" s="1" t="s">
        <v>4</v>
      </c>
      <c r="I3723" s="1"/>
      <c r="J3723" s="1"/>
      <c r="K3723" s="1"/>
      <c r="L3723" s="28">
        <v>0</v>
      </c>
      <c r="M3723" s="31">
        <v>0</v>
      </c>
      <c r="N3723" s="31">
        <v>0</v>
      </c>
    </row>
    <row r="3724" spans="1:14" x14ac:dyDescent="0.25">
      <c r="A3724" s="1" t="s">
        <v>24301</v>
      </c>
      <c r="B3724" s="1">
        <v>1014362</v>
      </c>
      <c r="C3724" s="1">
        <v>2022</v>
      </c>
      <c r="D3724" s="1" t="s">
        <v>0</v>
      </c>
      <c r="E3724" s="1" t="s">
        <v>1</v>
      </c>
      <c r="F3724" s="1" t="s">
        <v>25</v>
      </c>
      <c r="G3724" s="1" t="s">
        <v>3</v>
      </c>
      <c r="H3724" s="1" t="s">
        <v>7</v>
      </c>
      <c r="I3724" s="1"/>
      <c r="J3724" s="1"/>
      <c r="K3724" s="1"/>
      <c r="L3724" s="28">
        <v>150</v>
      </c>
      <c r="M3724" s="31">
        <v>2.8502885</v>
      </c>
      <c r="N3724" s="31">
        <v>5.1825499999999997E-2</v>
      </c>
    </row>
    <row r="3725" spans="1:14" x14ac:dyDescent="0.25">
      <c r="A3725" s="1" t="s">
        <v>24301</v>
      </c>
      <c r="B3725" s="1">
        <v>1014362</v>
      </c>
      <c r="C3725" s="1">
        <v>2022</v>
      </c>
      <c r="D3725" s="1" t="s">
        <v>0</v>
      </c>
      <c r="E3725" s="1" t="s">
        <v>1</v>
      </c>
      <c r="F3725" s="1" t="s">
        <v>25</v>
      </c>
      <c r="G3725" s="1" t="s">
        <v>3</v>
      </c>
      <c r="H3725" s="1" t="s">
        <v>9</v>
      </c>
      <c r="I3725" s="1"/>
      <c r="J3725" s="1"/>
      <c r="K3725" s="1"/>
      <c r="L3725" s="28">
        <v>0</v>
      </c>
      <c r="M3725" s="31">
        <v>0</v>
      </c>
      <c r="N3725" s="31">
        <v>0</v>
      </c>
    </row>
    <row r="3726" spans="1:14" x14ac:dyDescent="0.25">
      <c r="A3726" s="1" t="s">
        <v>24301</v>
      </c>
      <c r="B3726" s="1">
        <v>1014362</v>
      </c>
      <c r="C3726" s="1">
        <v>2022</v>
      </c>
      <c r="D3726" s="1" t="s">
        <v>0</v>
      </c>
      <c r="E3726" s="1" t="s">
        <v>1</v>
      </c>
      <c r="F3726" s="1" t="s">
        <v>25</v>
      </c>
      <c r="G3726" s="1" t="s">
        <v>3</v>
      </c>
      <c r="H3726" s="1" t="s">
        <v>8</v>
      </c>
      <c r="I3726" s="1"/>
      <c r="J3726" s="1"/>
      <c r="K3726" s="1"/>
      <c r="L3726" s="28">
        <v>0</v>
      </c>
      <c r="M3726" s="31">
        <v>0</v>
      </c>
      <c r="N3726" s="31">
        <v>0</v>
      </c>
    </row>
    <row r="3727" spans="1:14" x14ac:dyDescent="0.25">
      <c r="A3727" s="1" t="s">
        <v>24301</v>
      </c>
      <c r="B3727" s="1">
        <v>1014362</v>
      </c>
      <c r="C3727" s="1">
        <v>2022</v>
      </c>
      <c r="D3727" s="1" t="s">
        <v>0</v>
      </c>
      <c r="E3727" s="1" t="s">
        <v>1</v>
      </c>
      <c r="F3727" s="1" t="s">
        <v>25</v>
      </c>
      <c r="G3727" s="1" t="s">
        <v>3</v>
      </c>
      <c r="H3727" s="1" t="s">
        <v>6</v>
      </c>
      <c r="I3727" s="1"/>
      <c r="J3727" s="1"/>
      <c r="K3727" s="1"/>
      <c r="L3727" s="28">
        <v>0</v>
      </c>
      <c r="M3727" s="31">
        <v>0</v>
      </c>
      <c r="N3727" s="31">
        <v>0</v>
      </c>
    </row>
    <row r="3728" spans="1:14" x14ac:dyDescent="0.25">
      <c r="A3728" s="1" t="s">
        <v>24301</v>
      </c>
      <c r="B3728" s="1">
        <v>1014362</v>
      </c>
      <c r="C3728" s="1">
        <v>2022</v>
      </c>
      <c r="D3728" s="1" t="s">
        <v>0</v>
      </c>
      <c r="E3728" s="1" t="s">
        <v>1</v>
      </c>
      <c r="F3728" s="1" t="s">
        <v>25</v>
      </c>
      <c r="G3728" s="1" t="s">
        <v>3</v>
      </c>
      <c r="H3728" s="1" t="s">
        <v>10</v>
      </c>
      <c r="I3728" s="1"/>
      <c r="J3728" s="1"/>
      <c r="K3728" s="1"/>
      <c r="L3728" s="28">
        <v>0</v>
      </c>
      <c r="M3728" s="31">
        <v>0</v>
      </c>
      <c r="N3728" s="31">
        <v>0</v>
      </c>
    </row>
    <row r="3729" spans="1:14" x14ac:dyDescent="0.25">
      <c r="A3729" s="1" t="s">
        <v>24302</v>
      </c>
      <c r="B3729" s="1">
        <v>1014363</v>
      </c>
      <c r="C3729" s="1">
        <v>2022</v>
      </c>
      <c r="D3729" s="1" t="s">
        <v>0</v>
      </c>
      <c r="E3729" s="1" t="s">
        <v>1</v>
      </c>
      <c r="F3729" s="1" t="s">
        <v>12</v>
      </c>
      <c r="G3729" s="1" t="s">
        <v>3</v>
      </c>
      <c r="H3729" s="1" t="s">
        <v>7</v>
      </c>
      <c r="I3729" s="1"/>
      <c r="J3729" s="1"/>
      <c r="K3729" s="1"/>
      <c r="L3729" s="28">
        <v>75</v>
      </c>
      <c r="M3729" s="31">
        <v>40.610083199999998</v>
      </c>
      <c r="N3729" s="31">
        <v>1.1711022</v>
      </c>
    </row>
    <row r="3730" spans="1:14" x14ac:dyDescent="0.25">
      <c r="A3730" s="1" t="s">
        <v>24303</v>
      </c>
      <c r="B3730" s="1">
        <v>1014366</v>
      </c>
      <c r="C3730" s="1">
        <v>2022</v>
      </c>
      <c r="D3730" s="1" t="s">
        <v>0</v>
      </c>
      <c r="E3730" s="1" t="s">
        <v>1</v>
      </c>
      <c r="F3730" s="1" t="s">
        <v>12</v>
      </c>
      <c r="G3730" s="1" t="s">
        <v>3</v>
      </c>
      <c r="H3730" s="1" t="s">
        <v>8</v>
      </c>
      <c r="I3730" s="1"/>
      <c r="J3730" s="1"/>
      <c r="K3730" s="1"/>
      <c r="L3730" s="28">
        <v>3</v>
      </c>
      <c r="M3730" s="31">
        <v>2.2400000000000002</v>
      </c>
      <c r="N3730" s="31">
        <v>0.1</v>
      </c>
    </row>
    <row r="3731" spans="1:14" x14ac:dyDescent="0.25">
      <c r="A3731" s="1" t="s">
        <v>24303</v>
      </c>
      <c r="B3731" s="1">
        <v>1014366</v>
      </c>
      <c r="C3731" s="1">
        <v>2022</v>
      </c>
      <c r="D3731" s="1" t="s">
        <v>0</v>
      </c>
      <c r="E3731" s="1" t="s">
        <v>1</v>
      </c>
      <c r="F3731" s="1" t="s">
        <v>12</v>
      </c>
      <c r="G3731" s="1" t="s">
        <v>3</v>
      </c>
      <c r="H3731" s="1" t="s">
        <v>5</v>
      </c>
      <c r="I3731" s="1"/>
      <c r="J3731" s="1"/>
      <c r="K3731" s="1"/>
      <c r="L3731" s="28">
        <v>6</v>
      </c>
      <c r="M3731" s="31">
        <v>20.059999999999999</v>
      </c>
      <c r="N3731" s="31">
        <v>0.6</v>
      </c>
    </row>
    <row r="3732" spans="1:14" x14ac:dyDescent="0.25">
      <c r="A3732" s="1" t="s">
        <v>24303</v>
      </c>
      <c r="B3732" s="1">
        <v>1014366</v>
      </c>
      <c r="C3732" s="1">
        <v>2022</v>
      </c>
      <c r="D3732" s="1" t="s">
        <v>0</v>
      </c>
      <c r="E3732" s="1" t="s">
        <v>1</v>
      </c>
      <c r="F3732" s="1" t="s">
        <v>12</v>
      </c>
      <c r="G3732" s="1" t="s">
        <v>3</v>
      </c>
      <c r="H3732" s="1" t="s">
        <v>6</v>
      </c>
      <c r="I3732" s="1"/>
      <c r="J3732" s="1"/>
      <c r="K3732" s="1"/>
      <c r="L3732" s="28">
        <v>0</v>
      </c>
      <c r="M3732" s="31">
        <v>0</v>
      </c>
      <c r="N3732" s="31">
        <v>0</v>
      </c>
    </row>
    <row r="3733" spans="1:14" x14ac:dyDescent="0.25">
      <c r="A3733" s="1" t="s">
        <v>24303</v>
      </c>
      <c r="B3733" s="1">
        <v>1014366</v>
      </c>
      <c r="C3733" s="1">
        <v>2022</v>
      </c>
      <c r="D3733" s="1" t="s">
        <v>0</v>
      </c>
      <c r="E3733" s="1" t="s">
        <v>1</v>
      </c>
      <c r="F3733" s="1" t="s">
        <v>12</v>
      </c>
      <c r="G3733" s="1" t="s">
        <v>3</v>
      </c>
      <c r="H3733" s="1" t="s">
        <v>9</v>
      </c>
      <c r="I3733" s="1"/>
      <c r="J3733" s="1"/>
      <c r="K3733" s="1"/>
      <c r="L3733" s="28">
        <v>7</v>
      </c>
      <c r="M3733" s="31">
        <v>2.95</v>
      </c>
      <c r="N3733" s="31">
        <v>0.1</v>
      </c>
    </row>
    <row r="3734" spans="1:14" x14ac:dyDescent="0.25">
      <c r="A3734" s="1" t="s">
        <v>24303</v>
      </c>
      <c r="B3734" s="1">
        <v>1014366</v>
      </c>
      <c r="C3734" s="1">
        <v>2022</v>
      </c>
      <c r="D3734" s="1" t="s">
        <v>0</v>
      </c>
      <c r="E3734" s="1" t="s">
        <v>1</v>
      </c>
      <c r="F3734" s="1" t="s">
        <v>12</v>
      </c>
      <c r="G3734" s="1" t="s">
        <v>3</v>
      </c>
      <c r="H3734" s="1" t="s">
        <v>4</v>
      </c>
      <c r="I3734" s="1"/>
      <c r="J3734" s="1"/>
      <c r="K3734" s="1"/>
      <c r="L3734" s="28">
        <v>0</v>
      </c>
      <c r="M3734" s="31">
        <v>0</v>
      </c>
      <c r="N3734" s="31">
        <v>0</v>
      </c>
    </row>
    <row r="3735" spans="1:14" x14ac:dyDescent="0.25">
      <c r="A3735" s="1" t="s">
        <v>24303</v>
      </c>
      <c r="B3735" s="1">
        <v>1014366</v>
      </c>
      <c r="C3735" s="1">
        <v>2022</v>
      </c>
      <c r="D3735" s="1" t="s">
        <v>0</v>
      </c>
      <c r="E3735" s="1" t="s">
        <v>1</v>
      </c>
      <c r="F3735" s="1" t="s">
        <v>12</v>
      </c>
      <c r="G3735" s="1" t="s">
        <v>3</v>
      </c>
      <c r="H3735" s="1" t="s">
        <v>7</v>
      </c>
      <c r="I3735" s="1"/>
      <c r="J3735" s="1"/>
      <c r="K3735" s="1"/>
      <c r="L3735" s="28">
        <v>0</v>
      </c>
      <c r="M3735" s="31">
        <v>0</v>
      </c>
      <c r="N3735" s="31">
        <v>0</v>
      </c>
    </row>
    <row r="3736" spans="1:14" x14ac:dyDescent="0.25">
      <c r="A3736" s="1" t="s">
        <v>24303</v>
      </c>
      <c r="B3736" s="1">
        <v>1014366</v>
      </c>
      <c r="C3736" s="1">
        <v>2022</v>
      </c>
      <c r="D3736" s="1" t="s">
        <v>0</v>
      </c>
      <c r="E3736" s="1" t="s">
        <v>1</v>
      </c>
      <c r="F3736" s="1" t="s">
        <v>12</v>
      </c>
      <c r="G3736" s="1" t="s">
        <v>3</v>
      </c>
      <c r="H3736" s="1" t="s">
        <v>10</v>
      </c>
      <c r="I3736" s="1"/>
      <c r="J3736" s="1"/>
      <c r="K3736" s="1"/>
      <c r="L3736" s="28">
        <v>0</v>
      </c>
      <c r="M3736" s="31">
        <v>0</v>
      </c>
      <c r="N3736" s="31">
        <v>0</v>
      </c>
    </row>
    <row r="3737" spans="1:14" x14ac:dyDescent="0.25">
      <c r="A3737" s="1" t="s">
        <v>24304</v>
      </c>
      <c r="B3737" s="1">
        <v>1014368</v>
      </c>
      <c r="C3737" s="1">
        <v>2022</v>
      </c>
      <c r="D3737" s="1" t="s">
        <v>0</v>
      </c>
      <c r="E3737" s="1" t="s">
        <v>1</v>
      </c>
      <c r="F3737" s="1" t="s">
        <v>25</v>
      </c>
      <c r="G3737" s="1" t="s">
        <v>3</v>
      </c>
      <c r="H3737" s="1" t="s">
        <v>7</v>
      </c>
      <c r="I3737" s="1"/>
      <c r="J3737" s="1"/>
      <c r="K3737" s="1"/>
      <c r="L3737" s="28">
        <v>69</v>
      </c>
      <c r="M3737" s="31">
        <v>0.20852229999999999</v>
      </c>
      <c r="N3737" s="31">
        <v>0.57126429999999995</v>
      </c>
    </row>
    <row r="3738" spans="1:14" x14ac:dyDescent="0.25">
      <c r="A3738" s="1" t="s">
        <v>24305</v>
      </c>
      <c r="B3738" s="1">
        <v>1014370</v>
      </c>
      <c r="C3738" s="1">
        <v>2022</v>
      </c>
      <c r="D3738" s="1" t="s">
        <v>865</v>
      </c>
      <c r="E3738" s="1" t="s">
        <v>23978</v>
      </c>
      <c r="F3738" s="1" t="s">
        <v>2</v>
      </c>
      <c r="G3738" s="1" t="s">
        <v>867</v>
      </c>
      <c r="H3738" s="1"/>
      <c r="I3738" s="1"/>
      <c r="J3738" s="31">
        <v>12.42</v>
      </c>
      <c r="K3738" s="31">
        <v>0.22</v>
      </c>
      <c r="L3738" s="28"/>
      <c r="M3738" s="31">
        <v>12.42</v>
      </c>
      <c r="N3738" s="31">
        <v>0.22</v>
      </c>
    </row>
    <row r="3739" spans="1:14" x14ac:dyDescent="0.25">
      <c r="A3739" s="1" t="s">
        <v>24306</v>
      </c>
      <c r="B3739" s="1">
        <v>1014376</v>
      </c>
      <c r="C3739" s="1">
        <v>2022</v>
      </c>
      <c r="D3739" s="1" t="s">
        <v>0</v>
      </c>
      <c r="E3739" s="1" t="s">
        <v>1</v>
      </c>
      <c r="F3739" s="1" t="s">
        <v>2</v>
      </c>
      <c r="G3739" s="1" t="s">
        <v>3</v>
      </c>
      <c r="H3739" s="1" t="s">
        <v>7</v>
      </c>
      <c r="I3739" s="1"/>
      <c r="J3739" s="1"/>
      <c r="K3739" s="1"/>
      <c r="L3739" s="28">
        <v>140</v>
      </c>
      <c r="M3739" s="31">
        <v>15.1525363</v>
      </c>
      <c r="N3739" s="31">
        <v>0.1282113</v>
      </c>
    </row>
    <row r="3740" spans="1:14" x14ac:dyDescent="0.25">
      <c r="A3740" s="1" t="s">
        <v>24306</v>
      </c>
      <c r="B3740" s="1">
        <v>1014376</v>
      </c>
      <c r="C3740" s="1">
        <v>2022</v>
      </c>
      <c r="D3740" s="1" t="s">
        <v>0</v>
      </c>
      <c r="E3740" s="1" t="s">
        <v>1</v>
      </c>
      <c r="F3740" s="1" t="s">
        <v>2</v>
      </c>
      <c r="G3740" s="1" t="s">
        <v>3</v>
      </c>
      <c r="H3740" s="1" t="s">
        <v>6</v>
      </c>
      <c r="I3740" s="1"/>
      <c r="J3740" s="1"/>
      <c r="K3740" s="1"/>
      <c r="L3740" s="28">
        <v>1</v>
      </c>
      <c r="M3740" s="31">
        <v>3.3075999999999999E-3</v>
      </c>
      <c r="N3740" s="31">
        <v>2.8E-5</v>
      </c>
    </row>
    <row r="3741" spans="1:14" x14ac:dyDescent="0.25">
      <c r="A3741" s="1" t="s">
        <v>24306</v>
      </c>
      <c r="B3741" s="1">
        <v>1014376</v>
      </c>
      <c r="C3741" s="1">
        <v>2022</v>
      </c>
      <c r="D3741" s="1" t="s">
        <v>0</v>
      </c>
      <c r="E3741" s="1" t="s">
        <v>1</v>
      </c>
      <c r="F3741" s="1" t="s">
        <v>2</v>
      </c>
      <c r="G3741" s="1" t="s">
        <v>3</v>
      </c>
      <c r="H3741" s="1" t="s">
        <v>9</v>
      </c>
      <c r="I3741" s="1"/>
      <c r="J3741" s="1"/>
      <c r="K3741" s="1"/>
      <c r="L3741" s="28">
        <v>1290</v>
      </c>
      <c r="M3741" s="31">
        <v>34.872133099999999</v>
      </c>
      <c r="N3741" s="31">
        <v>0.2210046</v>
      </c>
    </row>
    <row r="3742" spans="1:14" x14ac:dyDescent="0.25">
      <c r="A3742" s="1" t="s">
        <v>24307</v>
      </c>
      <c r="B3742" s="1">
        <v>1014389</v>
      </c>
      <c r="C3742" s="1">
        <v>2022</v>
      </c>
      <c r="D3742" s="1" t="s">
        <v>0</v>
      </c>
      <c r="E3742" s="1" t="s">
        <v>1</v>
      </c>
      <c r="F3742" s="1" t="s">
        <v>12</v>
      </c>
      <c r="G3742" s="1" t="s">
        <v>3</v>
      </c>
      <c r="H3742" s="1" t="s">
        <v>7</v>
      </c>
      <c r="I3742" s="1"/>
      <c r="J3742" s="1"/>
      <c r="K3742" s="1"/>
      <c r="L3742" s="28">
        <v>17</v>
      </c>
      <c r="M3742" s="31">
        <v>12.87744</v>
      </c>
      <c r="N3742" s="31">
        <v>0.37135600000000002</v>
      </c>
    </row>
    <row r="3743" spans="1:14" x14ac:dyDescent="0.25">
      <c r="A3743" s="1" t="s">
        <v>24308</v>
      </c>
      <c r="B3743" s="1">
        <v>1014390</v>
      </c>
      <c r="C3743" s="1">
        <v>2022</v>
      </c>
      <c r="D3743" s="1" t="s">
        <v>0</v>
      </c>
      <c r="E3743" s="1" t="s">
        <v>1</v>
      </c>
      <c r="F3743" s="1" t="s">
        <v>12</v>
      </c>
      <c r="G3743" s="1" t="s">
        <v>3</v>
      </c>
      <c r="H3743" s="1" t="s">
        <v>7</v>
      </c>
      <c r="I3743" s="1"/>
      <c r="J3743" s="1"/>
      <c r="K3743" s="1"/>
      <c r="L3743" s="28">
        <v>16</v>
      </c>
      <c r="M3743" s="31">
        <v>1.0396799999999999</v>
      </c>
      <c r="N3743" s="31">
        <v>2.9982000000000002E-2</v>
      </c>
    </row>
    <row r="3744" spans="1:14" x14ac:dyDescent="0.25">
      <c r="A3744" s="1" t="s">
        <v>24309</v>
      </c>
      <c r="B3744" s="1">
        <v>1014395</v>
      </c>
      <c r="C3744" s="1">
        <v>2022</v>
      </c>
      <c r="D3744" s="1" t="s">
        <v>0</v>
      </c>
      <c r="E3744" s="1" t="s">
        <v>1</v>
      </c>
      <c r="F3744" s="1" t="s">
        <v>2</v>
      </c>
      <c r="G3744" s="1" t="s">
        <v>3</v>
      </c>
      <c r="H3744" s="1" t="s">
        <v>7</v>
      </c>
      <c r="I3744" s="1"/>
      <c r="J3744" s="1"/>
      <c r="K3744" s="1"/>
      <c r="L3744" s="28">
        <v>277</v>
      </c>
      <c r="M3744" s="31">
        <v>45.886065700000003</v>
      </c>
      <c r="N3744" s="31">
        <v>4.95214E-2</v>
      </c>
    </row>
    <row r="3745" spans="1:14" x14ac:dyDescent="0.25">
      <c r="A3745" s="1" t="s">
        <v>24310</v>
      </c>
      <c r="B3745" s="1">
        <v>1014414</v>
      </c>
      <c r="C3745" s="1">
        <v>2022</v>
      </c>
      <c r="D3745" s="1" t="s">
        <v>0</v>
      </c>
      <c r="E3745" s="1" t="s">
        <v>1</v>
      </c>
      <c r="F3745" s="1" t="s">
        <v>12</v>
      </c>
      <c r="G3745" s="1" t="s">
        <v>3</v>
      </c>
      <c r="H3745" s="1" t="s">
        <v>10</v>
      </c>
      <c r="I3745" s="1"/>
      <c r="J3745" s="1"/>
      <c r="K3745" s="1"/>
      <c r="L3745" s="28">
        <v>3</v>
      </c>
      <c r="M3745" s="31">
        <v>21.888000000000002</v>
      </c>
      <c r="N3745" s="31">
        <v>0.63119999999999998</v>
      </c>
    </row>
    <row r="3746" spans="1:14" x14ac:dyDescent="0.25">
      <c r="A3746" s="1" t="s">
        <v>24310</v>
      </c>
      <c r="B3746" s="1">
        <v>1014414</v>
      </c>
      <c r="C3746" s="1">
        <v>2022</v>
      </c>
      <c r="D3746" s="1" t="s">
        <v>0</v>
      </c>
      <c r="E3746" s="1" t="s">
        <v>1</v>
      </c>
      <c r="F3746" s="1" t="s">
        <v>12</v>
      </c>
      <c r="G3746" s="1" t="s">
        <v>3</v>
      </c>
      <c r="H3746" s="1" t="s">
        <v>4</v>
      </c>
      <c r="I3746" s="1"/>
      <c r="J3746" s="1"/>
      <c r="K3746" s="1"/>
      <c r="L3746" s="28">
        <v>3</v>
      </c>
      <c r="M3746" s="31">
        <v>3.5568</v>
      </c>
      <c r="N3746" s="31">
        <v>0.10256999999999999</v>
      </c>
    </row>
    <row r="3747" spans="1:14" x14ac:dyDescent="0.25">
      <c r="A3747" s="1" t="s">
        <v>24310</v>
      </c>
      <c r="B3747" s="1">
        <v>1014414</v>
      </c>
      <c r="C3747" s="1">
        <v>2022</v>
      </c>
      <c r="D3747" s="1" t="s">
        <v>0</v>
      </c>
      <c r="E3747" s="1" t="s">
        <v>1</v>
      </c>
      <c r="F3747" s="1" t="s">
        <v>12</v>
      </c>
      <c r="G3747" s="1" t="s">
        <v>3</v>
      </c>
      <c r="H3747" s="1" t="s">
        <v>7</v>
      </c>
      <c r="I3747" s="1"/>
      <c r="J3747" s="1"/>
      <c r="K3747" s="1"/>
      <c r="L3747" s="28">
        <v>30</v>
      </c>
      <c r="M3747" s="31">
        <v>30.096</v>
      </c>
      <c r="N3747" s="31">
        <v>0.8679</v>
      </c>
    </row>
    <row r="3748" spans="1:14" x14ac:dyDescent="0.25">
      <c r="A3748" s="1" t="s">
        <v>24311</v>
      </c>
      <c r="B3748" s="1">
        <v>1014417</v>
      </c>
      <c r="C3748" s="1">
        <v>2022</v>
      </c>
      <c r="D3748" s="1" t="s">
        <v>0</v>
      </c>
      <c r="E3748" s="1" t="s">
        <v>1</v>
      </c>
      <c r="F3748" s="1" t="s">
        <v>2</v>
      </c>
      <c r="G3748" s="1" t="s">
        <v>3</v>
      </c>
      <c r="H3748" s="1" t="s">
        <v>5</v>
      </c>
      <c r="I3748" s="1"/>
      <c r="J3748" s="1"/>
      <c r="K3748" s="1"/>
      <c r="L3748" s="28">
        <v>0</v>
      </c>
      <c r="M3748" s="31">
        <v>0</v>
      </c>
      <c r="N3748" s="31">
        <v>0</v>
      </c>
    </row>
    <row r="3749" spans="1:14" x14ac:dyDescent="0.25">
      <c r="A3749" s="1" t="s">
        <v>24311</v>
      </c>
      <c r="B3749" s="1">
        <v>1014417</v>
      </c>
      <c r="C3749" s="1">
        <v>2022</v>
      </c>
      <c r="D3749" s="1" t="s">
        <v>0</v>
      </c>
      <c r="E3749" s="1" t="s">
        <v>1</v>
      </c>
      <c r="F3749" s="1" t="s">
        <v>2</v>
      </c>
      <c r="G3749" s="1" t="s">
        <v>3</v>
      </c>
      <c r="H3749" s="1" t="s">
        <v>7</v>
      </c>
      <c r="I3749" s="1"/>
      <c r="J3749" s="1"/>
      <c r="K3749" s="1"/>
      <c r="L3749" s="28">
        <v>13</v>
      </c>
      <c r="M3749" s="31">
        <v>5.1537176000000002</v>
      </c>
      <c r="N3749" s="31">
        <v>0.26574209999999998</v>
      </c>
    </row>
    <row r="3750" spans="1:14" x14ac:dyDescent="0.25">
      <c r="A3750" s="1" t="s">
        <v>24311</v>
      </c>
      <c r="B3750" s="1">
        <v>1014417</v>
      </c>
      <c r="C3750" s="1">
        <v>2022</v>
      </c>
      <c r="D3750" s="1" t="s">
        <v>0</v>
      </c>
      <c r="E3750" s="1" t="s">
        <v>1</v>
      </c>
      <c r="F3750" s="1" t="s">
        <v>2</v>
      </c>
      <c r="G3750" s="1" t="s">
        <v>3</v>
      </c>
      <c r="H3750" s="1" t="s">
        <v>9</v>
      </c>
      <c r="I3750" s="1"/>
      <c r="J3750" s="1"/>
      <c r="K3750" s="1"/>
      <c r="L3750" s="28">
        <v>0</v>
      </c>
      <c r="M3750" s="31">
        <v>0</v>
      </c>
      <c r="N3750" s="31">
        <v>0</v>
      </c>
    </row>
    <row r="3751" spans="1:14" x14ac:dyDescent="0.25">
      <c r="A3751" s="1" t="s">
        <v>24311</v>
      </c>
      <c r="B3751" s="1">
        <v>1014417</v>
      </c>
      <c r="C3751" s="1">
        <v>2022</v>
      </c>
      <c r="D3751" s="1" t="s">
        <v>0</v>
      </c>
      <c r="E3751" s="1" t="s">
        <v>1</v>
      </c>
      <c r="F3751" s="1" t="s">
        <v>2</v>
      </c>
      <c r="G3751" s="1" t="s">
        <v>3</v>
      </c>
      <c r="H3751" s="1" t="s">
        <v>10</v>
      </c>
      <c r="I3751" s="1"/>
      <c r="J3751" s="1"/>
      <c r="K3751" s="1"/>
      <c r="L3751" s="28">
        <v>0</v>
      </c>
      <c r="M3751" s="31">
        <v>0</v>
      </c>
      <c r="N3751" s="31">
        <v>0</v>
      </c>
    </row>
    <row r="3752" spans="1:14" x14ac:dyDescent="0.25">
      <c r="A3752" s="1" t="s">
        <v>24311</v>
      </c>
      <c r="B3752" s="1">
        <v>1014417</v>
      </c>
      <c r="C3752" s="1">
        <v>2022</v>
      </c>
      <c r="D3752" s="1" t="s">
        <v>0</v>
      </c>
      <c r="E3752" s="1" t="s">
        <v>1</v>
      </c>
      <c r="F3752" s="1" t="s">
        <v>2</v>
      </c>
      <c r="G3752" s="1" t="s">
        <v>3</v>
      </c>
      <c r="H3752" s="1" t="s">
        <v>6</v>
      </c>
      <c r="I3752" s="1"/>
      <c r="J3752" s="1"/>
      <c r="K3752" s="1"/>
      <c r="L3752" s="28">
        <v>0</v>
      </c>
      <c r="M3752" s="31">
        <v>0</v>
      </c>
      <c r="N3752" s="31">
        <v>0</v>
      </c>
    </row>
    <row r="3753" spans="1:14" x14ac:dyDescent="0.25">
      <c r="A3753" s="1" t="s">
        <v>24311</v>
      </c>
      <c r="B3753" s="1">
        <v>1014417</v>
      </c>
      <c r="C3753" s="1">
        <v>2022</v>
      </c>
      <c r="D3753" s="1" t="s">
        <v>0</v>
      </c>
      <c r="E3753" s="1" t="s">
        <v>1</v>
      </c>
      <c r="F3753" s="1" t="s">
        <v>2</v>
      </c>
      <c r="G3753" s="1" t="s">
        <v>3</v>
      </c>
      <c r="H3753" s="1" t="s">
        <v>4</v>
      </c>
      <c r="I3753" s="1"/>
      <c r="J3753" s="1"/>
      <c r="K3753" s="1"/>
      <c r="L3753" s="28">
        <v>0</v>
      </c>
      <c r="M3753" s="31">
        <v>0</v>
      </c>
      <c r="N3753" s="31">
        <v>0</v>
      </c>
    </row>
    <row r="3754" spans="1:14" x14ac:dyDescent="0.25">
      <c r="A3754" s="1" t="s">
        <v>24311</v>
      </c>
      <c r="B3754" s="1">
        <v>1014417</v>
      </c>
      <c r="C3754" s="1">
        <v>2022</v>
      </c>
      <c r="D3754" s="1" t="s">
        <v>0</v>
      </c>
      <c r="E3754" s="1" t="s">
        <v>1</v>
      </c>
      <c r="F3754" s="1" t="s">
        <v>2</v>
      </c>
      <c r="G3754" s="1" t="s">
        <v>3</v>
      </c>
      <c r="H3754" s="1" t="s">
        <v>8</v>
      </c>
      <c r="I3754" s="1"/>
      <c r="J3754" s="1"/>
      <c r="K3754" s="1"/>
      <c r="L3754" s="28">
        <v>0</v>
      </c>
      <c r="M3754" s="31">
        <v>0</v>
      </c>
      <c r="N3754" s="31">
        <v>0</v>
      </c>
    </row>
    <row r="3755" spans="1:14" x14ac:dyDescent="0.25">
      <c r="A3755" s="1" t="s">
        <v>24312</v>
      </c>
      <c r="B3755" s="1">
        <v>1014419</v>
      </c>
      <c r="C3755" s="1">
        <v>2022</v>
      </c>
      <c r="D3755" s="1" t="s">
        <v>0</v>
      </c>
      <c r="E3755" s="1" t="s">
        <v>1</v>
      </c>
      <c r="F3755" s="1" t="s">
        <v>2</v>
      </c>
      <c r="G3755" s="1" t="s">
        <v>3</v>
      </c>
      <c r="H3755" s="1" t="s">
        <v>4</v>
      </c>
      <c r="I3755" s="1"/>
      <c r="J3755" s="1"/>
      <c r="K3755" s="1"/>
      <c r="L3755" s="28">
        <v>0</v>
      </c>
      <c r="M3755" s="31">
        <v>0</v>
      </c>
      <c r="N3755" s="31">
        <v>0</v>
      </c>
    </row>
    <row r="3756" spans="1:14" x14ac:dyDescent="0.25">
      <c r="A3756" s="1" t="s">
        <v>24312</v>
      </c>
      <c r="B3756" s="1">
        <v>1014419</v>
      </c>
      <c r="C3756" s="1">
        <v>2022</v>
      </c>
      <c r="D3756" s="1" t="s">
        <v>0</v>
      </c>
      <c r="E3756" s="1" t="s">
        <v>1</v>
      </c>
      <c r="F3756" s="1" t="s">
        <v>2</v>
      </c>
      <c r="G3756" s="1" t="s">
        <v>3</v>
      </c>
      <c r="H3756" s="1" t="s">
        <v>6</v>
      </c>
      <c r="I3756" s="1"/>
      <c r="J3756" s="1"/>
      <c r="K3756" s="1"/>
      <c r="L3756" s="28">
        <v>0</v>
      </c>
      <c r="M3756" s="31">
        <v>0</v>
      </c>
      <c r="N3756" s="31">
        <v>0</v>
      </c>
    </row>
    <row r="3757" spans="1:14" x14ac:dyDescent="0.25">
      <c r="A3757" s="1" t="s">
        <v>24312</v>
      </c>
      <c r="B3757" s="1">
        <v>1014419</v>
      </c>
      <c r="C3757" s="1">
        <v>2022</v>
      </c>
      <c r="D3757" s="1" t="s">
        <v>0</v>
      </c>
      <c r="E3757" s="1" t="s">
        <v>1</v>
      </c>
      <c r="F3757" s="1" t="s">
        <v>2</v>
      </c>
      <c r="G3757" s="1" t="s">
        <v>3</v>
      </c>
      <c r="H3757" s="1" t="s">
        <v>8</v>
      </c>
      <c r="I3757" s="1"/>
      <c r="J3757" s="1"/>
      <c r="K3757" s="1"/>
      <c r="L3757" s="28">
        <v>0</v>
      </c>
      <c r="M3757" s="31">
        <v>0</v>
      </c>
      <c r="N3757" s="31">
        <v>0</v>
      </c>
    </row>
    <row r="3758" spans="1:14" x14ac:dyDescent="0.25">
      <c r="A3758" s="1" t="s">
        <v>24312</v>
      </c>
      <c r="B3758" s="1">
        <v>1014419</v>
      </c>
      <c r="C3758" s="1">
        <v>2022</v>
      </c>
      <c r="D3758" s="1" t="s">
        <v>0</v>
      </c>
      <c r="E3758" s="1" t="s">
        <v>1</v>
      </c>
      <c r="F3758" s="1" t="s">
        <v>2</v>
      </c>
      <c r="G3758" s="1" t="s">
        <v>3</v>
      </c>
      <c r="H3758" s="1" t="s">
        <v>5</v>
      </c>
      <c r="I3758" s="1"/>
      <c r="J3758" s="1"/>
      <c r="K3758" s="1"/>
      <c r="L3758" s="28">
        <v>0</v>
      </c>
      <c r="M3758" s="31">
        <v>0</v>
      </c>
      <c r="N3758" s="31">
        <v>0</v>
      </c>
    </row>
    <row r="3759" spans="1:14" x14ac:dyDescent="0.25">
      <c r="A3759" s="1" t="s">
        <v>24312</v>
      </c>
      <c r="B3759" s="1">
        <v>1014419</v>
      </c>
      <c r="C3759" s="1">
        <v>2022</v>
      </c>
      <c r="D3759" s="1" t="s">
        <v>0</v>
      </c>
      <c r="E3759" s="1" t="s">
        <v>1</v>
      </c>
      <c r="F3759" s="1" t="s">
        <v>2</v>
      </c>
      <c r="G3759" s="1" t="s">
        <v>3</v>
      </c>
      <c r="H3759" s="1" t="s">
        <v>7</v>
      </c>
      <c r="I3759" s="1"/>
      <c r="J3759" s="1"/>
      <c r="K3759" s="1"/>
      <c r="L3759" s="28">
        <v>92</v>
      </c>
      <c r="M3759" s="31">
        <v>12.220420600000001</v>
      </c>
      <c r="N3759" s="31">
        <v>3.3641299999999999E-2</v>
      </c>
    </row>
    <row r="3760" spans="1:14" x14ac:dyDescent="0.25">
      <c r="A3760" s="1" t="s">
        <v>24312</v>
      </c>
      <c r="B3760" s="1">
        <v>1014419</v>
      </c>
      <c r="C3760" s="1">
        <v>2022</v>
      </c>
      <c r="D3760" s="1" t="s">
        <v>0</v>
      </c>
      <c r="E3760" s="1" t="s">
        <v>1</v>
      </c>
      <c r="F3760" s="1" t="s">
        <v>2</v>
      </c>
      <c r="G3760" s="1" t="s">
        <v>3</v>
      </c>
      <c r="H3760" s="1" t="s">
        <v>9</v>
      </c>
      <c r="I3760" s="1"/>
      <c r="J3760" s="1"/>
      <c r="K3760" s="1"/>
      <c r="L3760" s="28">
        <v>10</v>
      </c>
      <c r="M3760" s="31">
        <v>0.20419999999999999</v>
      </c>
      <c r="N3760" s="31">
        <v>0</v>
      </c>
    </row>
    <row r="3761" spans="1:14" x14ac:dyDescent="0.25">
      <c r="A3761" s="1" t="s">
        <v>24312</v>
      </c>
      <c r="B3761" s="1">
        <v>1014419</v>
      </c>
      <c r="C3761" s="1">
        <v>2022</v>
      </c>
      <c r="D3761" s="1" t="s">
        <v>0</v>
      </c>
      <c r="E3761" s="1" t="s">
        <v>1</v>
      </c>
      <c r="F3761" s="1" t="s">
        <v>2</v>
      </c>
      <c r="G3761" s="1" t="s">
        <v>3</v>
      </c>
      <c r="H3761" s="1" t="s">
        <v>10</v>
      </c>
      <c r="I3761" s="1"/>
      <c r="J3761" s="1"/>
      <c r="K3761" s="1"/>
      <c r="L3761" s="28">
        <v>0</v>
      </c>
      <c r="M3761" s="31">
        <v>0</v>
      </c>
      <c r="N3761" s="31">
        <v>0</v>
      </c>
    </row>
    <row r="3762" spans="1:14" x14ac:dyDescent="0.25">
      <c r="A3762" s="1" t="s">
        <v>24313</v>
      </c>
      <c r="B3762" s="1">
        <v>1014428</v>
      </c>
      <c r="C3762" s="1">
        <v>2022</v>
      </c>
      <c r="D3762" s="1" t="s">
        <v>0</v>
      </c>
      <c r="E3762" s="1" t="s">
        <v>1</v>
      </c>
      <c r="F3762" s="1" t="s">
        <v>12</v>
      </c>
      <c r="G3762" s="1" t="s">
        <v>3</v>
      </c>
      <c r="H3762" s="1" t="s">
        <v>7</v>
      </c>
      <c r="I3762" s="1"/>
      <c r="J3762" s="1"/>
      <c r="K3762" s="1"/>
      <c r="L3762" s="28">
        <v>44</v>
      </c>
      <c r="M3762" s="31">
        <v>18.239999999999998</v>
      </c>
      <c r="N3762" s="31">
        <v>0.5</v>
      </c>
    </row>
    <row r="3763" spans="1:14" x14ac:dyDescent="0.25">
      <c r="A3763" s="1" t="s">
        <v>24313</v>
      </c>
      <c r="B3763" s="1">
        <v>1014428</v>
      </c>
      <c r="C3763" s="1">
        <v>2022</v>
      </c>
      <c r="D3763" s="1" t="s">
        <v>0</v>
      </c>
      <c r="E3763" s="1" t="s">
        <v>1</v>
      </c>
      <c r="F3763" s="1" t="s">
        <v>12</v>
      </c>
      <c r="G3763" s="1" t="s">
        <v>3</v>
      </c>
      <c r="H3763" s="1" t="s">
        <v>10</v>
      </c>
      <c r="I3763" s="1"/>
      <c r="J3763" s="1"/>
      <c r="K3763" s="1"/>
      <c r="L3763" s="28">
        <v>0</v>
      </c>
      <c r="M3763" s="31">
        <v>0</v>
      </c>
      <c r="N3763" s="31">
        <v>0</v>
      </c>
    </row>
    <row r="3764" spans="1:14" x14ac:dyDescent="0.25">
      <c r="A3764" s="1" t="s">
        <v>24313</v>
      </c>
      <c r="B3764" s="1">
        <v>1014428</v>
      </c>
      <c r="C3764" s="1">
        <v>2022</v>
      </c>
      <c r="D3764" s="1" t="s">
        <v>0</v>
      </c>
      <c r="E3764" s="1" t="s">
        <v>1</v>
      </c>
      <c r="F3764" s="1" t="s">
        <v>12</v>
      </c>
      <c r="G3764" s="1" t="s">
        <v>3</v>
      </c>
      <c r="H3764" s="1" t="s">
        <v>9</v>
      </c>
      <c r="I3764" s="1"/>
      <c r="J3764" s="1"/>
      <c r="K3764" s="1"/>
      <c r="L3764" s="28">
        <v>17</v>
      </c>
      <c r="M3764" s="31">
        <v>8.16</v>
      </c>
      <c r="N3764" s="31">
        <v>0.2</v>
      </c>
    </row>
    <row r="3765" spans="1:14" x14ac:dyDescent="0.25">
      <c r="A3765" s="1" t="s">
        <v>24313</v>
      </c>
      <c r="B3765" s="1">
        <v>1014428</v>
      </c>
      <c r="C3765" s="1">
        <v>2022</v>
      </c>
      <c r="D3765" s="1" t="s">
        <v>0</v>
      </c>
      <c r="E3765" s="1" t="s">
        <v>1</v>
      </c>
      <c r="F3765" s="1" t="s">
        <v>12</v>
      </c>
      <c r="G3765" s="1" t="s">
        <v>3</v>
      </c>
      <c r="H3765" s="1" t="s">
        <v>4</v>
      </c>
      <c r="I3765" s="1"/>
      <c r="J3765" s="1"/>
      <c r="K3765" s="1"/>
      <c r="L3765" s="28">
        <v>0</v>
      </c>
      <c r="M3765" s="31">
        <v>0</v>
      </c>
      <c r="N3765" s="31">
        <v>0</v>
      </c>
    </row>
    <row r="3766" spans="1:14" x14ac:dyDescent="0.25">
      <c r="A3766" s="1" t="s">
        <v>24313</v>
      </c>
      <c r="B3766" s="1">
        <v>1014428</v>
      </c>
      <c r="C3766" s="1">
        <v>2022</v>
      </c>
      <c r="D3766" s="1" t="s">
        <v>0</v>
      </c>
      <c r="E3766" s="1" t="s">
        <v>1</v>
      </c>
      <c r="F3766" s="1" t="s">
        <v>12</v>
      </c>
      <c r="G3766" s="1" t="s">
        <v>3</v>
      </c>
      <c r="H3766" s="1" t="s">
        <v>5</v>
      </c>
      <c r="I3766" s="1"/>
      <c r="J3766" s="1"/>
      <c r="K3766" s="1"/>
      <c r="L3766" s="28">
        <v>6</v>
      </c>
      <c r="M3766" s="31">
        <v>154.68</v>
      </c>
      <c r="N3766" s="31">
        <v>4.5</v>
      </c>
    </row>
    <row r="3767" spans="1:14" x14ac:dyDescent="0.25">
      <c r="A3767" s="1" t="s">
        <v>24313</v>
      </c>
      <c r="B3767" s="1">
        <v>1014428</v>
      </c>
      <c r="C3767" s="1">
        <v>2022</v>
      </c>
      <c r="D3767" s="1" t="s">
        <v>0</v>
      </c>
      <c r="E3767" s="1" t="s">
        <v>1</v>
      </c>
      <c r="F3767" s="1" t="s">
        <v>12</v>
      </c>
      <c r="G3767" s="1" t="s">
        <v>3</v>
      </c>
      <c r="H3767" s="1" t="s">
        <v>6</v>
      </c>
      <c r="I3767" s="1"/>
      <c r="J3767" s="1"/>
      <c r="K3767" s="1"/>
      <c r="L3767" s="28">
        <v>0</v>
      </c>
      <c r="M3767" s="31">
        <v>0</v>
      </c>
      <c r="N3767" s="31">
        <v>0</v>
      </c>
    </row>
    <row r="3768" spans="1:14" x14ac:dyDescent="0.25">
      <c r="A3768" s="1" t="s">
        <v>24313</v>
      </c>
      <c r="B3768" s="1">
        <v>1014428</v>
      </c>
      <c r="C3768" s="1">
        <v>2022</v>
      </c>
      <c r="D3768" s="1" t="s">
        <v>0</v>
      </c>
      <c r="E3768" s="1" t="s">
        <v>1</v>
      </c>
      <c r="F3768" s="1" t="s">
        <v>12</v>
      </c>
      <c r="G3768" s="1" t="s">
        <v>3</v>
      </c>
      <c r="H3768" s="1" t="s">
        <v>8</v>
      </c>
      <c r="I3768" s="1"/>
      <c r="J3768" s="1"/>
      <c r="K3768" s="1"/>
      <c r="L3768" s="28">
        <v>5</v>
      </c>
      <c r="M3768" s="31">
        <v>0.36</v>
      </c>
      <c r="N3768" s="31">
        <v>0</v>
      </c>
    </row>
    <row r="3769" spans="1:14" x14ac:dyDescent="0.25">
      <c r="A3769" s="1" t="s">
        <v>24314</v>
      </c>
      <c r="B3769" s="1">
        <v>1014503</v>
      </c>
      <c r="C3769" s="1">
        <v>2022</v>
      </c>
      <c r="D3769" s="1" t="s">
        <v>0</v>
      </c>
      <c r="E3769" s="1" t="s">
        <v>1</v>
      </c>
      <c r="F3769" s="1" t="s">
        <v>2</v>
      </c>
      <c r="G3769" s="1" t="s">
        <v>3</v>
      </c>
      <c r="H3769" s="1" t="s">
        <v>9</v>
      </c>
      <c r="I3769" s="1"/>
      <c r="J3769" s="1"/>
      <c r="K3769" s="1"/>
      <c r="L3769" s="28">
        <v>0</v>
      </c>
      <c r="M3769" s="31">
        <v>0</v>
      </c>
      <c r="N3769" s="31">
        <v>0</v>
      </c>
    </row>
    <row r="3770" spans="1:14" x14ac:dyDescent="0.25">
      <c r="A3770" s="1" t="s">
        <v>24314</v>
      </c>
      <c r="B3770" s="1">
        <v>1014503</v>
      </c>
      <c r="C3770" s="1">
        <v>2022</v>
      </c>
      <c r="D3770" s="1" t="s">
        <v>0</v>
      </c>
      <c r="E3770" s="1" t="s">
        <v>1</v>
      </c>
      <c r="F3770" s="1" t="s">
        <v>2</v>
      </c>
      <c r="G3770" s="1" t="s">
        <v>3</v>
      </c>
      <c r="H3770" s="1" t="s">
        <v>4</v>
      </c>
      <c r="I3770" s="1"/>
      <c r="J3770" s="1"/>
      <c r="K3770" s="1"/>
      <c r="L3770" s="28">
        <v>0</v>
      </c>
      <c r="M3770" s="31">
        <v>0</v>
      </c>
      <c r="N3770" s="31">
        <v>0</v>
      </c>
    </row>
    <row r="3771" spans="1:14" x14ac:dyDescent="0.25">
      <c r="A3771" s="1" t="s">
        <v>24314</v>
      </c>
      <c r="B3771" s="1">
        <v>1014503</v>
      </c>
      <c r="C3771" s="1">
        <v>2022</v>
      </c>
      <c r="D3771" s="1" t="s">
        <v>0</v>
      </c>
      <c r="E3771" s="1" t="s">
        <v>1</v>
      </c>
      <c r="F3771" s="1" t="s">
        <v>2</v>
      </c>
      <c r="G3771" s="1" t="s">
        <v>3</v>
      </c>
      <c r="H3771" s="1" t="s">
        <v>6</v>
      </c>
      <c r="I3771" s="1"/>
      <c r="J3771" s="1"/>
      <c r="K3771" s="1"/>
      <c r="L3771" s="28">
        <v>0</v>
      </c>
      <c r="M3771" s="31">
        <v>0</v>
      </c>
      <c r="N3771" s="31">
        <v>0</v>
      </c>
    </row>
    <row r="3772" spans="1:14" x14ac:dyDescent="0.25">
      <c r="A3772" s="1" t="s">
        <v>24314</v>
      </c>
      <c r="B3772" s="1">
        <v>1014503</v>
      </c>
      <c r="C3772" s="1">
        <v>2022</v>
      </c>
      <c r="D3772" s="1" t="s">
        <v>0</v>
      </c>
      <c r="E3772" s="1" t="s">
        <v>1</v>
      </c>
      <c r="F3772" s="1" t="s">
        <v>2</v>
      </c>
      <c r="G3772" s="1" t="s">
        <v>3</v>
      </c>
      <c r="H3772" s="1" t="s">
        <v>5</v>
      </c>
      <c r="I3772" s="1"/>
      <c r="J3772" s="1"/>
      <c r="K3772" s="1"/>
      <c r="L3772" s="28">
        <v>0</v>
      </c>
      <c r="M3772" s="31">
        <v>0</v>
      </c>
      <c r="N3772" s="31">
        <v>0</v>
      </c>
    </row>
    <row r="3773" spans="1:14" x14ac:dyDescent="0.25">
      <c r="A3773" s="1" t="s">
        <v>24314</v>
      </c>
      <c r="B3773" s="1">
        <v>1014503</v>
      </c>
      <c r="C3773" s="1">
        <v>2022</v>
      </c>
      <c r="D3773" s="1" t="s">
        <v>0</v>
      </c>
      <c r="E3773" s="1" t="s">
        <v>1</v>
      </c>
      <c r="F3773" s="1" t="s">
        <v>2</v>
      </c>
      <c r="G3773" s="1" t="s">
        <v>3</v>
      </c>
      <c r="H3773" s="1" t="s">
        <v>8</v>
      </c>
      <c r="I3773" s="1"/>
      <c r="J3773" s="1"/>
      <c r="K3773" s="1"/>
      <c r="L3773" s="28">
        <v>0</v>
      </c>
      <c r="M3773" s="31">
        <v>0</v>
      </c>
      <c r="N3773" s="31">
        <v>0</v>
      </c>
    </row>
    <row r="3774" spans="1:14" x14ac:dyDescent="0.25">
      <c r="A3774" s="1" t="s">
        <v>24314</v>
      </c>
      <c r="B3774" s="1">
        <v>1014503</v>
      </c>
      <c r="C3774" s="1">
        <v>2022</v>
      </c>
      <c r="D3774" s="1" t="s">
        <v>0</v>
      </c>
      <c r="E3774" s="1" t="s">
        <v>1</v>
      </c>
      <c r="F3774" s="1" t="s">
        <v>2</v>
      </c>
      <c r="G3774" s="1" t="s">
        <v>3</v>
      </c>
      <c r="H3774" s="1" t="s">
        <v>10</v>
      </c>
      <c r="I3774" s="1"/>
      <c r="J3774" s="1"/>
      <c r="K3774" s="1"/>
      <c r="L3774" s="28">
        <v>1</v>
      </c>
      <c r="M3774" s="31">
        <v>1.3156599999999999E-2</v>
      </c>
      <c r="N3774" s="31">
        <v>1.9300000000000002E-5</v>
      </c>
    </row>
    <row r="3775" spans="1:14" x14ac:dyDescent="0.25">
      <c r="A3775" s="1" t="s">
        <v>24314</v>
      </c>
      <c r="B3775" s="1">
        <v>1014503</v>
      </c>
      <c r="C3775" s="1">
        <v>2022</v>
      </c>
      <c r="D3775" s="1" t="s">
        <v>0</v>
      </c>
      <c r="E3775" s="1" t="s">
        <v>1</v>
      </c>
      <c r="F3775" s="1" t="s">
        <v>2</v>
      </c>
      <c r="G3775" s="1" t="s">
        <v>3</v>
      </c>
      <c r="H3775" s="1" t="s">
        <v>7</v>
      </c>
      <c r="I3775" s="1"/>
      <c r="J3775" s="1"/>
      <c r="K3775" s="1"/>
      <c r="L3775" s="28">
        <v>66</v>
      </c>
      <c r="M3775" s="31">
        <v>0.73083869999999995</v>
      </c>
      <c r="N3775" s="31">
        <v>1.0732000000000001E-3</v>
      </c>
    </row>
    <row r="3776" spans="1:14" x14ac:dyDescent="0.25">
      <c r="A3776" s="1" t="s">
        <v>24315</v>
      </c>
      <c r="B3776" s="1">
        <v>1014515</v>
      </c>
      <c r="C3776" s="1">
        <v>2022</v>
      </c>
      <c r="D3776" s="1" t="s">
        <v>0</v>
      </c>
      <c r="E3776" s="1" t="s">
        <v>1</v>
      </c>
      <c r="F3776" s="1" t="s">
        <v>12</v>
      </c>
      <c r="G3776" s="1" t="s">
        <v>3</v>
      </c>
      <c r="H3776" s="1" t="s">
        <v>4</v>
      </c>
      <c r="I3776" s="1"/>
      <c r="J3776" s="1"/>
      <c r="K3776" s="1"/>
      <c r="L3776" s="28">
        <v>3</v>
      </c>
      <c r="M3776" s="31">
        <v>14.760325399999999</v>
      </c>
      <c r="N3776" s="31">
        <v>0.1455862</v>
      </c>
    </row>
    <row r="3777" spans="1:14" x14ac:dyDescent="0.25">
      <c r="A3777" s="1" t="s">
        <v>24316</v>
      </c>
      <c r="B3777" s="1">
        <v>1014558</v>
      </c>
      <c r="C3777" s="1">
        <v>2022</v>
      </c>
      <c r="D3777" s="1" t="s">
        <v>0</v>
      </c>
      <c r="E3777" s="1" t="s">
        <v>1</v>
      </c>
      <c r="F3777" s="1" t="s">
        <v>2</v>
      </c>
      <c r="G3777" s="1" t="s">
        <v>3</v>
      </c>
      <c r="H3777" s="1" t="s">
        <v>7</v>
      </c>
      <c r="I3777" s="1"/>
      <c r="J3777" s="1"/>
      <c r="K3777" s="1"/>
      <c r="L3777" s="28">
        <v>34</v>
      </c>
      <c r="M3777" s="31">
        <v>107.81</v>
      </c>
      <c r="N3777" s="31">
        <v>34.200000000000003</v>
      </c>
    </row>
    <row r="3778" spans="1:14" x14ac:dyDescent="0.25">
      <c r="A3778" s="1" t="s">
        <v>24316</v>
      </c>
      <c r="B3778" s="1">
        <v>1014558</v>
      </c>
      <c r="C3778" s="1">
        <v>2022</v>
      </c>
      <c r="D3778" s="1" t="s">
        <v>0</v>
      </c>
      <c r="E3778" s="1" t="s">
        <v>1</v>
      </c>
      <c r="F3778" s="1" t="s">
        <v>2</v>
      </c>
      <c r="G3778" s="1" t="s">
        <v>3</v>
      </c>
      <c r="H3778" s="1" t="s">
        <v>9</v>
      </c>
      <c r="I3778" s="1"/>
      <c r="J3778" s="1"/>
      <c r="K3778" s="1"/>
      <c r="L3778" s="28">
        <v>10</v>
      </c>
      <c r="M3778" s="31">
        <v>13.21</v>
      </c>
      <c r="N3778" s="31">
        <v>1.1000000000000001</v>
      </c>
    </row>
    <row r="3779" spans="1:14" x14ac:dyDescent="0.25">
      <c r="A3779" s="1" t="s">
        <v>24317</v>
      </c>
      <c r="B3779" s="1">
        <v>1014565</v>
      </c>
      <c r="C3779" s="1">
        <v>2022</v>
      </c>
      <c r="D3779" s="1" t="s">
        <v>0</v>
      </c>
      <c r="E3779" s="1" t="s">
        <v>1</v>
      </c>
      <c r="F3779" s="1" t="s">
        <v>12</v>
      </c>
      <c r="G3779" s="1" t="s">
        <v>3</v>
      </c>
      <c r="H3779" s="1" t="s">
        <v>9</v>
      </c>
      <c r="I3779" s="1"/>
      <c r="J3779" s="1"/>
      <c r="K3779" s="1"/>
      <c r="L3779" s="28">
        <v>1</v>
      </c>
      <c r="M3779" s="31">
        <v>0.32</v>
      </c>
      <c r="N3779" s="31">
        <v>0</v>
      </c>
    </row>
    <row r="3780" spans="1:14" x14ac:dyDescent="0.25">
      <c r="A3780" s="1" t="s">
        <v>24317</v>
      </c>
      <c r="B3780" s="1">
        <v>1014565</v>
      </c>
      <c r="C3780" s="1">
        <v>2022</v>
      </c>
      <c r="D3780" s="1" t="s">
        <v>0</v>
      </c>
      <c r="E3780" s="1" t="s">
        <v>1</v>
      </c>
      <c r="F3780" s="1" t="s">
        <v>12</v>
      </c>
      <c r="G3780" s="1" t="s">
        <v>3</v>
      </c>
      <c r="H3780" s="1" t="s">
        <v>4</v>
      </c>
      <c r="I3780" s="1"/>
      <c r="J3780" s="1"/>
      <c r="K3780" s="1"/>
      <c r="L3780" s="28">
        <v>0</v>
      </c>
      <c r="M3780" s="31">
        <v>0</v>
      </c>
      <c r="N3780" s="31">
        <v>0</v>
      </c>
    </row>
    <row r="3781" spans="1:14" x14ac:dyDescent="0.25">
      <c r="A3781" s="1" t="s">
        <v>24317</v>
      </c>
      <c r="B3781" s="1">
        <v>1014565</v>
      </c>
      <c r="C3781" s="1">
        <v>2022</v>
      </c>
      <c r="D3781" s="1" t="s">
        <v>0</v>
      </c>
      <c r="E3781" s="1" t="s">
        <v>1</v>
      </c>
      <c r="F3781" s="1" t="s">
        <v>12</v>
      </c>
      <c r="G3781" s="1" t="s">
        <v>3</v>
      </c>
      <c r="H3781" s="1" t="s">
        <v>10</v>
      </c>
      <c r="I3781" s="1"/>
      <c r="J3781" s="1"/>
      <c r="K3781" s="1"/>
      <c r="L3781" s="28">
        <v>0</v>
      </c>
      <c r="M3781" s="31">
        <v>0</v>
      </c>
      <c r="N3781" s="31">
        <v>0</v>
      </c>
    </row>
    <row r="3782" spans="1:14" x14ac:dyDescent="0.25">
      <c r="A3782" s="1" t="s">
        <v>24317</v>
      </c>
      <c r="B3782" s="1">
        <v>1014565</v>
      </c>
      <c r="C3782" s="1">
        <v>2022</v>
      </c>
      <c r="D3782" s="1" t="s">
        <v>0</v>
      </c>
      <c r="E3782" s="1" t="s">
        <v>1</v>
      </c>
      <c r="F3782" s="1" t="s">
        <v>12</v>
      </c>
      <c r="G3782" s="1" t="s">
        <v>3</v>
      </c>
      <c r="H3782" s="1" t="s">
        <v>5</v>
      </c>
      <c r="I3782" s="1"/>
      <c r="J3782" s="1"/>
      <c r="K3782" s="1"/>
      <c r="L3782" s="28">
        <v>1</v>
      </c>
      <c r="M3782" s="31">
        <v>1.28</v>
      </c>
      <c r="N3782" s="31">
        <v>0</v>
      </c>
    </row>
    <row r="3783" spans="1:14" x14ac:dyDescent="0.25">
      <c r="A3783" s="1" t="s">
        <v>24317</v>
      </c>
      <c r="B3783" s="1">
        <v>1014565</v>
      </c>
      <c r="C3783" s="1">
        <v>2022</v>
      </c>
      <c r="D3783" s="1" t="s">
        <v>0</v>
      </c>
      <c r="E3783" s="1" t="s">
        <v>1</v>
      </c>
      <c r="F3783" s="1" t="s">
        <v>12</v>
      </c>
      <c r="G3783" s="1" t="s">
        <v>3</v>
      </c>
      <c r="H3783" s="1" t="s">
        <v>8</v>
      </c>
      <c r="I3783" s="1"/>
      <c r="J3783" s="1"/>
      <c r="K3783" s="1"/>
      <c r="L3783" s="28">
        <v>0</v>
      </c>
      <c r="M3783" s="31">
        <v>0</v>
      </c>
      <c r="N3783" s="31">
        <v>0</v>
      </c>
    </row>
    <row r="3784" spans="1:14" x14ac:dyDescent="0.25">
      <c r="A3784" s="1" t="s">
        <v>24317</v>
      </c>
      <c r="B3784" s="1">
        <v>1014565</v>
      </c>
      <c r="C3784" s="1">
        <v>2022</v>
      </c>
      <c r="D3784" s="1" t="s">
        <v>0</v>
      </c>
      <c r="E3784" s="1" t="s">
        <v>1</v>
      </c>
      <c r="F3784" s="1" t="s">
        <v>12</v>
      </c>
      <c r="G3784" s="1" t="s">
        <v>3</v>
      </c>
      <c r="H3784" s="1" t="s">
        <v>6</v>
      </c>
      <c r="I3784" s="1"/>
      <c r="J3784" s="1"/>
      <c r="K3784" s="1"/>
      <c r="L3784" s="28">
        <v>0</v>
      </c>
      <c r="M3784" s="31">
        <v>0</v>
      </c>
      <c r="N3784" s="31">
        <v>0</v>
      </c>
    </row>
    <row r="3785" spans="1:14" x14ac:dyDescent="0.25">
      <c r="A3785" s="1" t="s">
        <v>24317</v>
      </c>
      <c r="B3785" s="1">
        <v>1014565</v>
      </c>
      <c r="C3785" s="1">
        <v>2022</v>
      </c>
      <c r="D3785" s="1" t="s">
        <v>0</v>
      </c>
      <c r="E3785" s="1" t="s">
        <v>1</v>
      </c>
      <c r="F3785" s="1" t="s">
        <v>12</v>
      </c>
      <c r="G3785" s="1" t="s">
        <v>3</v>
      </c>
      <c r="H3785" s="1" t="s">
        <v>7</v>
      </c>
      <c r="I3785" s="1"/>
      <c r="J3785" s="1"/>
      <c r="K3785" s="1"/>
      <c r="L3785" s="28">
        <v>0</v>
      </c>
      <c r="M3785" s="31">
        <v>0</v>
      </c>
      <c r="N3785" s="31">
        <v>0</v>
      </c>
    </row>
    <row r="3786" spans="1:14" x14ac:dyDescent="0.25">
      <c r="A3786" s="1" t="s">
        <v>24318</v>
      </c>
      <c r="B3786" s="1">
        <v>1014566</v>
      </c>
      <c r="C3786" s="1">
        <v>2022</v>
      </c>
      <c r="D3786" s="1" t="s">
        <v>0</v>
      </c>
      <c r="E3786" s="1" t="s">
        <v>1</v>
      </c>
      <c r="F3786" s="1" t="s">
        <v>12</v>
      </c>
      <c r="G3786" s="1" t="s">
        <v>3</v>
      </c>
      <c r="H3786" s="1" t="s">
        <v>10</v>
      </c>
      <c r="I3786" s="1"/>
      <c r="J3786" s="1"/>
      <c r="K3786" s="1"/>
      <c r="L3786" s="28">
        <v>1</v>
      </c>
      <c r="M3786" s="31">
        <v>0.15</v>
      </c>
      <c r="N3786" s="31">
        <v>0</v>
      </c>
    </row>
    <row r="3787" spans="1:14" x14ac:dyDescent="0.25">
      <c r="A3787" s="1" t="s">
        <v>24318</v>
      </c>
      <c r="B3787" s="1">
        <v>1014566</v>
      </c>
      <c r="C3787" s="1">
        <v>2022</v>
      </c>
      <c r="D3787" s="1" t="s">
        <v>0</v>
      </c>
      <c r="E3787" s="1" t="s">
        <v>1</v>
      </c>
      <c r="F3787" s="1" t="s">
        <v>12</v>
      </c>
      <c r="G3787" s="1" t="s">
        <v>3</v>
      </c>
      <c r="H3787" s="1" t="s">
        <v>7</v>
      </c>
      <c r="I3787" s="1"/>
      <c r="J3787" s="1"/>
      <c r="K3787" s="1"/>
      <c r="L3787" s="28">
        <v>12</v>
      </c>
      <c r="M3787" s="31">
        <v>11.45</v>
      </c>
      <c r="N3787" s="31">
        <v>0.3</v>
      </c>
    </row>
    <row r="3788" spans="1:14" x14ac:dyDescent="0.25">
      <c r="A3788" s="1" t="s">
        <v>24318</v>
      </c>
      <c r="B3788" s="1">
        <v>1014566</v>
      </c>
      <c r="C3788" s="1">
        <v>2022</v>
      </c>
      <c r="D3788" s="1" t="s">
        <v>0</v>
      </c>
      <c r="E3788" s="1" t="s">
        <v>1</v>
      </c>
      <c r="F3788" s="1" t="s">
        <v>12</v>
      </c>
      <c r="G3788" s="1" t="s">
        <v>3</v>
      </c>
      <c r="H3788" s="1" t="s">
        <v>5</v>
      </c>
      <c r="I3788" s="1"/>
      <c r="J3788" s="1"/>
      <c r="K3788" s="1"/>
      <c r="L3788" s="28">
        <v>1</v>
      </c>
      <c r="M3788" s="31">
        <v>0.09</v>
      </c>
      <c r="N3788" s="31">
        <v>0</v>
      </c>
    </row>
    <row r="3789" spans="1:14" x14ac:dyDescent="0.25">
      <c r="A3789" s="1" t="s">
        <v>24318</v>
      </c>
      <c r="B3789" s="1">
        <v>1014566</v>
      </c>
      <c r="C3789" s="1">
        <v>2022</v>
      </c>
      <c r="D3789" s="1" t="s">
        <v>0</v>
      </c>
      <c r="E3789" s="1" t="s">
        <v>1</v>
      </c>
      <c r="F3789" s="1" t="s">
        <v>12</v>
      </c>
      <c r="G3789" s="1" t="s">
        <v>3</v>
      </c>
      <c r="H3789" s="1" t="s">
        <v>6</v>
      </c>
      <c r="I3789" s="1"/>
      <c r="J3789" s="1"/>
      <c r="K3789" s="1"/>
      <c r="L3789" s="28">
        <v>0</v>
      </c>
      <c r="M3789" s="31">
        <v>0</v>
      </c>
      <c r="N3789" s="31">
        <v>0</v>
      </c>
    </row>
    <row r="3790" spans="1:14" x14ac:dyDescent="0.25">
      <c r="A3790" s="1" t="s">
        <v>24318</v>
      </c>
      <c r="B3790" s="1">
        <v>1014566</v>
      </c>
      <c r="C3790" s="1">
        <v>2022</v>
      </c>
      <c r="D3790" s="1" t="s">
        <v>0</v>
      </c>
      <c r="E3790" s="1" t="s">
        <v>1</v>
      </c>
      <c r="F3790" s="1" t="s">
        <v>12</v>
      </c>
      <c r="G3790" s="1" t="s">
        <v>3</v>
      </c>
      <c r="H3790" s="1" t="s">
        <v>9</v>
      </c>
      <c r="I3790" s="1"/>
      <c r="J3790" s="1"/>
      <c r="K3790" s="1"/>
      <c r="L3790" s="28">
        <v>0</v>
      </c>
      <c r="M3790" s="31">
        <v>0</v>
      </c>
      <c r="N3790" s="31">
        <v>0</v>
      </c>
    </row>
    <row r="3791" spans="1:14" x14ac:dyDescent="0.25">
      <c r="A3791" s="1" t="s">
        <v>24318</v>
      </c>
      <c r="B3791" s="1">
        <v>1014566</v>
      </c>
      <c r="C3791" s="1">
        <v>2022</v>
      </c>
      <c r="D3791" s="1" t="s">
        <v>0</v>
      </c>
      <c r="E3791" s="1" t="s">
        <v>1</v>
      </c>
      <c r="F3791" s="1" t="s">
        <v>12</v>
      </c>
      <c r="G3791" s="1" t="s">
        <v>3</v>
      </c>
      <c r="H3791" s="1" t="s">
        <v>8</v>
      </c>
      <c r="I3791" s="1"/>
      <c r="J3791" s="1"/>
      <c r="K3791" s="1"/>
      <c r="L3791" s="28">
        <v>1</v>
      </c>
      <c r="M3791" s="31">
        <v>0.39</v>
      </c>
      <c r="N3791" s="31">
        <v>0</v>
      </c>
    </row>
    <row r="3792" spans="1:14" x14ac:dyDescent="0.25">
      <c r="A3792" s="1" t="s">
        <v>24318</v>
      </c>
      <c r="B3792" s="1">
        <v>1014566</v>
      </c>
      <c r="C3792" s="1">
        <v>2022</v>
      </c>
      <c r="D3792" s="1" t="s">
        <v>0</v>
      </c>
      <c r="E3792" s="1" t="s">
        <v>1</v>
      </c>
      <c r="F3792" s="1" t="s">
        <v>12</v>
      </c>
      <c r="G3792" s="1" t="s">
        <v>3</v>
      </c>
      <c r="H3792" s="1" t="s">
        <v>4</v>
      </c>
      <c r="I3792" s="1"/>
      <c r="J3792" s="1"/>
      <c r="K3792" s="1"/>
      <c r="L3792" s="28">
        <v>0</v>
      </c>
      <c r="M3792" s="31">
        <v>0</v>
      </c>
      <c r="N3792" s="31">
        <v>0</v>
      </c>
    </row>
    <row r="3793" spans="1:14" x14ac:dyDescent="0.25">
      <c r="A3793" s="1" t="s">
        <v>24319</v>
      </c>
      <c r="B3793" s="1">
        <v>1014570</v>
      </c>
      <c r="C3793" s="1">
        <v>2022</v>
      </c>
      <c r="D3793" s="1" t="s">
        <v>0</v>
      </c>
      <c r="E3793" s="1" t="s">
        <v>1</v>
      </c>
      <c r="F3793" s="1" t="s">
        <v>2</v>
      </c>
      <c r="G3793" s="1" t="s">
        <v>3</v>
      </c>
      <c r="H3793" s="1" t="s">
        <v>6</v>
      </c>
      <c r="I3793" s="1"/>
      <c r="J3793" s="1"/>
      <c r="K3793" s="1"/>
      <c r="L3793" s="28">
        <v>0</v>
      </c>
      <c r="M3793" s="31">
        <v>0</v>
      </c>
      <c r="N3793" s="31">
        <v>0</v>
      </c>
    </row>
    <row r="3794" spans="1:14" x14ac:dyDescent="0.25">
      <c r="A3794" s="1" t="s">
        <v>24319</v>
      </c>
      <c r="B3794" s="1">
        <v>1014570</v>
      </c>
      <c r="C3794" s="1">
        <v>2022</v>
      </c>
      <c r="D3794" s="1" t="s">
        <v>0</v>
      </c>
      <c r="E3794" s="1" t="s">
        <v>1</v>
      </c>
      <c r="F3794" s="1" t="s">
        <v>2</v>
      </c>
      <c r="G3794" s="1" t="s">
        <v>3</v>
      </c>
      <c r="H3794" s="1" t="s">
        <v>5</v>
      </c>
      <c r="I3794" s="1"/>
      <c r="J3794" s="1"/>
      <c r="K3794" s="1"/>
      <c r="L3794" s="28">
        <v>1</v>
      </c>
      <c r="M3794" s="31">
        <v>5.3727000000000002E-3</v>
      </c>
      <c r="N3794" s="31">
        <v>4.0969999999999998E-4</v>
      </c>
    </row>
    <row r="3795" spans="1:14" x14ac:dyDescent="0.25">
      <c r="A3795" s="1" t="s">
        <v>24319</v>
      </c>
      <c r="B3795" s="1">
        <v>1014570</v>
      </c>
      <c r="C3795" s="1">
        <v>2022</v>
      </c>
      <c r="D3795" s="1" t="s">
        <v>0</v>
      </c>
      <c r="E3795" s="1" t="s">
        <v>1</v>
      </c>
      <c r="F3795" s="1" t="s">
        <v>2</v>
      </c>
      <c r="G3795" s="1" t="s">
        <v>3</v>
      </c>
      <c r="H3795" s="1" t="s">
        <v>8</v>
      </c>
      <c r="I3795" s="1"/>
      <c r="J3795" s="1"/>
      <c r="K3795" s="1"/>
      <c r="L3795" s="28">
        <v>2</v>
      </c>
      <c r="M3795" s="31">
        <v>1.28237E-2</v>
      </c>
      <c r="N3795" s="31">
        <v>9.7799999999999992E-4</v>
      </c>
    </row>
    <row r="3796" spans="1:14" x14ac:dyDescent="0.25">
      <c r="A3796" s="1" t="s">
        <v>24319</v>
      </c>
      <c r="B3796" s="1">
        <v>1014570</v>
      </c>
      <c r="C3796" s="1">
        <v>2022</v>
      </c>
      <c r="D3796" s="1" t="s">
        <v>0</v>
      </c>
      <c r="E3796" s="1" t="s">
        <v>1</v>
      </c>
      <c r="F3796" s="1" t="s">
        <v>2</v>
      </c>
      <c r="G3796" s="1" t="s">
        <v>3</v>
      </c>
      <c r="H3796" s="1" t="s">
        <v>7</v>
      </c>
      <c r="I3796" s="1"/>
      <c r="J3796" s="1"/>
      <c r="K3796" s="1"/>
      <c r="L3796" s="28">
        <v>36</v>
      </c>
      <c r="M3796" s="31">
        <v>0.67538730000000002</v>
      </c>
      <c r="N3796" s="31">
        <v>5.1506700000000002E-2</v>
      </c>
    </row>
    <row r="3797" spans="1:14" x14ac:dyDescent="0.25">
      <c r="A3797" s="1" t="s">
        <v>24319</v>
      </c>
      <c r="B3797" s="1">
        <v>1014570</v>
      </c>
      <c r="C3797" s="1">
        <v>2022</v>
      </c>
      <c r="D3797" s="1" t="s">
        <v>0</v>
      </c>
      <c r="E3797" s="1" t="s">
        <v>1</v>
      </c>
      <c r="F3797" s="1" t="s">
        <v>2</v>
      </c>
      <c r="G3797" s="1" t="s">
        <v>3</v>
      </c>
      <c r="H3797" s="1" t="s">
        <v>9</v>
      </c>
      <c r="I3797" s="1"/>
      <c r="J3797" s="1"/>
      <c r="K3797" s="1"/>
      <c r="L3797" s="28">
        <v>78</v>
      </c>
      <c r="M3797" s="31">
        <v>1.9582599999999999E-2</v>
      </c>
      <c r="N3797" s="31">
        <v>1.4934E-3</v>
      </c>
    </row>
    <row r="3798" spans="1:14" x14ac:dyDescent="0.25">
      <c r="A3798" s="1" t="s">
        <v>24319</v>
      </c>
      <c r="B3798" s="1">
        <v>1014570</v>
      </c>
      <c r="C3798" s="1">
        <v>2022</v>
      </c>
      <c r="D3798" s="1" t="s">
        <v>0</v>
      </c>
      <c r="E3798" s="1" t="s">
        <v>1</v>
      </c>
      <c r="F3798" s="1" t="s">
        <v>2</v>
      </c>
      <c r="G3798" s="1" t="s">
        <v>3</v>
      </c>
      <c r="H3798" s="1" t="s">
        <v>10</v>
      </c>
      <c r="I3798" s="1"/>
      <c r="J3798" s="1"/>
      <c r="K3798" s="1"/>
      <c r="L3798" s="28">
        <v>0</v>
      </c>
      <c r="M3798" s="31">
        <v>0</v>
      </c>
      <c r="N3798" s="31">
        <v>0</v>
      </c>
    </row>
    <row r="3799" spans="1:14" x14ac:dyDescent="0.25">
      <c r="A3799" s="1" t="s">
        <v>24320</v>
      </c>
      <c r="B3799" s="1">
        <v>1014573</v>
      </c>
      <c r="C3799" s="1">
        <v>2022</v>
      </c>
      <c r="D3799" s="1" t="s">
        <v>0</v>
      </c>
      <c r="E3799" s="1" t="s">
        <v>1</v>
      </c>
      <c r="F3799" s="1" t="s">
        <v>12</v>
      </c>
      <c r="G3799" s="1" t="s">
        <v>3</v>
      </c>
      <c r="H3799" s="1" t="s">
        <v>6</v>
      </c>
      <c r="I3799" s="1"/>
      <c r="J3799" s="1"/>
      <c r="K3799" s="1"/>
      <c r="L3799" s="28">
        <v>0</v>
      </c>
      <c r="M3799" s="31">
        <v>0</v>
      </c>
      <c r="N3799" s="31">
        <v>0</v>
      </c>
    </row>
    <row r="3800" spans="1:14" x14ac:dyDescent="0.25">
      <c r="A3800" s="1" t="s">
        <v>24320</v>
      </c>
      <c r="B3800" s="1">
        <v>1014573</v>
      </c>
      <c r="C3800" s="1">
        <v>2022</v>
      </c>
      <c r="D3800" s="1" t="s">
        <v>0</v>
      </c>
      <c r="E3800" s="1" t="s">
        <v>1</v>
      </c>
      <c r="F3800" s="1" t="s">
        <v>12</v>
      </c>
      <c r="G3800" s="1" t="s">
        <v>3</v>
      </c>
      <c r="H3800" s="1" t="s">
        <v>7</v>
      </c>
      <c r="I3800" s="1"/>
      <c r="J3800" s="1"/>
      <c r="K3800" s="1"/>
      <c r="L3800" s="28">
        <v>46</v>
      </c>
      <c r="M3800" s="31">
        <v>27.53</v>
      </c>
      <c r="N3800" s="31">
        <v>0.8</v>
      </c>
    </row>
    <row r="3801" spans="1:14" x14ac:dyDescent="0.25">
      <c r="A3801" s="1" t="s">
        <v>24320</v>
      </c>
      <c r="B3801" s="1">
        <v>1014573</v>
      </c>
      <c r="C3801" s="1">
        <v>2022</v>
      </c>
      <c r="D3801" s="1" t="s">
        <v>0</v>
      </c>
      <c r="E3801" s="1" t="s">
        <v>1</v>
      </c>
      <c r="F3801" s="1" t="s">
        <v>12</v>
      </c>
      <c r="G3801" s="1" t="s">
        <v>3</v>
      </c>
      <c r="H3801" s="1" t="s">
        <v>8</v>
      </c>
      <c r="I3801" s="1"/>
      <c r="J3801" s="1"/>
      <c r="K3801" s="1"/>
      <c r="L3801" s="28">
        <v>3</v>
      </c>
      <c r="M3801" s="31">
        <v>5.47</v>
      </c>
      <c r="N3801" s="31">
        <v>0.2</v>
      </c>
    </row>
    <row r="3802" spans="1:14" x14ac:dyDescent="0.25">
      <c r="A3802" s="1" t="s">
        <v>24320</v>
      </c>
      <c r="B3802" s="1">
        <v>1014573</v>
      </c>
      <c r="C3802" s="1">
        <v>2022</v>
      </c>
      <c r="D3802" s="1" t="s">
        <v>0</v>
      </c>
      <c r="E3802" s="1" t="s">
        <v>1</v>
      </c>
      <c r="F3802" s="1" t="s">
        <v>12</v>
      </c>
      <c r="G3802" s="1" t="s">
        <v>3</v>
      </c>
      <c r="H3802" s="1" t="s">
        <v>5</v>
      </c>
      <c r="I3802" s="1"/>
      <c r="J3802" s="1"/>
      <c r="K3802" s="1"/>
      <c r="L3802" s="28">
        <v>2</v>
      </c>
      <c r="M3802" s="31">
        <v>262.69</v>
      </c>
      <c r="N3802" s="31">
        <v>7.6</v>
      </c>
    </row>
    <row r="3803" spans="1:14" x14ac:dyDescent="0.25">
      <c r="A3803" s="1" t="s">
        <v>24320</v>
      </c>
      <c r="B3803" s="1">
        <v>1014573</v>
      </c>
      <c r="C3803" s="1">
        <v>2022</v>
      </c>
      <c r="D3803" s="1" t="s">
        <v>0</v>
      </c>
      <c r="E3803" s="1" t="s">
        <v>1</v>
      </c>
      <c r="F3803" s="1" t="s">
        <v>12</v>
      </c>
      <c r="G3803" s="1" t="s">
        <v>3</v>
      </c>
      <c r="H3803" s="1" t="s">
        <v>10</v>
      </c>
      <c r="I3803" s="1"/>
      <c r="J3803" s="1"/>
      <c r="K3803" s="1"/>
      <c r="L3803" s="28">
        <v>0</v>
      </c>
      <c r="M3803" s="31">
        <v>0</v>
      </c>
      <c r="N3803" s="31">
        <v>0</v>
      </c>
    </row>
    <row r="3804" spans="1:14" x14ac:dyDescent="0.25">
      <c r="A3804" s="1" t="s">
        <v>24320</v>
      </c>
      <c r="B3804" s="1">
        <v>1014573</v>
      </c>
      <c r="C3804" s="1">
        <v>2022</v>
      </c>
      <c r="D3804" s="1" t="s">
        <v>0</v>
      </c>
      <c r="E3804" s="1" t="s">
        <v>1</v>
      </c>
      <c r="F3804" s="1" t="s">
        <v>12</v>
      </c>
      <c r="G3804" s="1" t="s">
        <v>3</v>
      </c>
      <c r="H3804" s="1" t="s">
        <v>9</v>
      </c>
      <c r="I3804" s="1"/>
      <c r="J3804" s="1"/>
      <c r="K3804" s="1"/>
      <c r="L3804" s="28">
        <v>5</v>
      </c>
      <c r="M3804" s="31">
        <v>6</v>
      </c>
      <c r="N3804" s="31">
        <v>0.2</v>
      </c>
    </row>
    <row r="3805" spans="1:14" x14ac:dyDescent="0.25">
      <c r="A3805" s="1" t="s">
        <v>24320</v>
      </c>
      <c r="B3805" s="1">
        <v>1014573</v>
      </c>
      <c r="C3805" s="1">
        <v>2022</v>
      </c>
      <c r="D3805" s="1" t="s">
        <v>0</v>
      </c>
      <c r="E3805" s="1" t="s">
        <v>1</v>
      </c>
      <c r="F3805" s="1" t="s">
        <v>12</v>
      </c>
      <c r="G3805" s="1" t="s">
        <v>3</v>
      </c>
      <c r="H3805" s="1" t="s">
        <v>4</v>
      </c>
      <c r="I3805" s="1"/>
      <c r="J3805" s="1"/>
      <c r="K3805" s="1"/>
      <c r="L3805" s="28">
        <v>0</v>
      </c>
      <c r="M3805" s="31">
        <v>0</v>
      </c>
      <c r="N3805" s="31">
        <v>0</v>
      </c>
    </row>
    <row r="3806" spans="1:14" x14ac:dyDescent="0.25">
      <c r="A3806" s="1" t="s">
        <v>24321</v>
      </c>
      <c r="B3806" s="1">
        <v>1014598</v>
      </c>
      <c r="C3806" s="1">
        <v>2022</v>
      </c>
      <c r="D3806" s="1" t="s">
        <v>0</v>
      </c>
      <c r="E3806" s="1" t="s">
        <v>1</v>
      </c>
      <c r="F3806" s="1" t="s">
        <v>12</v>
      </c>
      <c r="G3806" s="1" t="s">
        <v>3</v>
      </c>
      <c r="H3806" s="1" t="s">
        <v>7</v>
      </c>
      <c r="I3806" s="1"/>
      <c r="J3806" s="1"/>
      <c r="K3806" s="1"/>
      <c r="L3806" s="28">
        <v>42</v>
      </c>
      <c r="M3806" s="31">
        <v>51.455383500000003</v>
      </c>
      <c r="N3806" s="31">
        <v>0.2972186</v>
      </c>
    </row>
    <row r="3807" spans="1:14" x14ac:dyDescent="0.25">
      <c r="A3807" s="1" t="s">
        <v>24322</v>
      </c>
      <c r="B3807" s="1">
        <v>1014616</v>
      </c>
      <c r="C3807" s="1">
        <v>2022</v>
      </c>
      <c r="D3807" s="1" t="s">
        <v>0</v>
      </c>
      <c r="E3807" s="1" t="s">
        <v>1</v>
      </c>
      <c r="F3807" s="1" t="s">
        <v>12</v>
      </c>
      <c r="G3807" s="1" t="s">
        <v>3</v>
      </c>
      <c r="H3807" s="1" t="s">
        <v>5</v>
      </c>
      <c r="I3807" s="1"/>
      <c r="J3807" s="1"/>
      <c r="K3807" s="1"/>
      <c r="L3807" s="28">
        <v>1</v>
      </c>
      <c r="M3807" s="31">
        <v>3.8977126000000002</v>
      </c>
      <c r="N3807" s="31">
        <v>0.16226679999999999</v>
      </c>
    </row>
    <row r="3808" spans="1:14" x14ac:dyDescent="0.25">
      <c r="A3808" s="1" t="s">
        <v>24322</v>
      </c>
      <c r="B3808" s="1">
        <v>1014616</v>
      </c>
      <c r="C3808" s="1">
        <v>2022</v>
      </c>
      <c r="D3808" s="1" t="s">
        <v>0</v>
      </c>
      <c r="E3808" s="1" t="s">
        <v>1</v>
      </c>
      <c r="F3808" s="1" t="s">
        <v>12</v>
      </c>
      <c r="G3808" s="1" t="s">
        <v>3</v>
      </c>
      <c r="H3808" s="1" t="s">
        <v>7</v>
      </c>
      <c r="I3808" s="1"/>
      <c r="J3808" s="1"/>
      <c r="K3808" s="1"/>
      <c r="L3808" s="28">
        <v>45</v>
      </c>
      <c r="M3808" s="31">
        <v>43.912602200000002</v>
      </c>
      <c r="N3808" s="31">
        <v>1.8281383</v>
      </c>
    </row>
    <row r="3809" spans="1:14" x14ac:dyDescent="0.25">
      <c r="A3809" s="1" t="s">
        <v>24323</v>
      </c>
      <c r="B3809" s="1">
        <v>1014634</v>
      </c>
      <c r="C3809" s="1">
        <v>2022</v>
      </c>
      <c r="D3809" s="1" t="s">
        <v>865</v>
      </c>
      <c r="E3809" s="1" t="s">
        <v>23978</v>
      </c>
      <c r="F3809" s="1" t="s">
        <v>2</v>
      </c>
      <c r="G3809" s="1" t="s">
        <v>16</v>
      </c>
      <c r="H3809" s="1"/>
      <c r="I3809" s="1"/>
      <c r="J3809" s="31">
        <v>634.21</v>
      </c>
      <c r="K3809" s="31">
        <v>20.62</v>
      </c>
      <c r="L3809" s="28"/>
      <c r="M3809" s="31">
        <v>634.21</v>
      </c>
      <c r="N3809" s="31">
        <v>20.62</v>
      </c>
    </row>
    <row r="3810" spans="1:14" x14ac:dyDescent="0.25">
      <c r="A3810" s="1" t="s">
        <v>24323</v>
      </c>
      <c r="B3810" s="1">
        <v>1014634</v>
      </c>
      <c r="C3810" s="1">
        <v>2022</v>
      </c>
      <c r="D3810" s="1" t="s">
        <v>0</v>
      </c>
      <c r="E3810" s="1" t="s">
        <v>1</v>
      </c>
      <c r="F3810" s="1" t="s">
        <v>2</v>
      </c>
      <c r="G3810" s="1" t="s">
        <v>16</v>
      </c>
      <c r="H3810" s="1" t="s">
        <v>7</v>
      </c>
      <c r="I3810" s="1"/>
      <c r="J3810" s="1"/>
      <c r="K3810" s="1"/>
      <c r="L3810" s="28">
        <v>736</v>
      </c>
      <c r="M3810" s="31">
        <v>208.56</v>
      </c>
      <c r="N3810" s="31">
        <v>6.8</v>
      </c>
    </row>
    <row r="3811" spans="1:14" x14ac:dyDescent="0.25">
      <c r="A3811" s="1" t="s">
        <v>24324</v>
      </c>
      <c r="B3811" s="1">
        <v>1014635</v>
      </c>
      <c r="C3811" s="1">
        <v>2022</v>
      </c>
      <c r="D3811" s="1" t="s">
        <v>0</v>
      </c>
      <c r="E3811" s="1" t="s">
        <v>1</v>
      </c>
      <c r="F3811" s="1" t="s">
        <v>2</v>
      </c>
      <c r="G3811" s="1" t="s">
        <v>3</v>
      </c>
      <c r="H3811" s="1" t="s">
        <v>7</v>
      </c>
      <c r="I3811" s="1"/>
      <c r="J3811" s="1"/>
      <c r="K3811" s="1"/>
      <c r="L3811" s="28">
        <v>1013</v>
      </c>
      <c r="M3811" s="31">
        <v>305.63033489999998</v>
      </c>
      <c r="N3811" s="31">
        <v>30.172475299999999</v>
      </c>
    </row>
    <row r="3812" spans="1:14" x14ac:dyDescent="0.25">
      <c r="A3812" s="1" t="s">
        <v>24324</v>
      </c>
      <c r="B3812" s="1">
        <v>1014635</v>
      </c>
      <c r="C3812" s="1">
        <v>2022</v>
      </c>
      <c r="D3812" s="1" t="s">
        <v>0</v>
      </c>
      <c r="E3812" s="1" t="s">
        <v>1</v>
      </c>
      <c r="F3812" s="1" t="s">
        <v>2</v>
      </c>
      <c r="G3812" s="1" t="s">
        <v>3</v>
      </c>
      <c r="H3812" s="1" t="s">
        <v>6</v>
      </c>
      <c r="I3812" s="1"/>
      <c r="J3812" s="1"/>
      <c r="K3812" s="1"/>
      <c r="L3812" s="28">
        <v>1</v>
      </c>
      <c r="M3812" s="31">
        <v>12.6787747</v>
      </c>
      <c r="N3812" s="31">
        <v>1.2516754999999999</v>
      </c>
    </row>
    <row r="3813" spans="1:14" x14ac:dyDescent="0.25">
      <c r="A3813" s="1" t="s">
        <v>24325</v>
      </c>
      <c r="B3813" s="1">
        <v>1014639</v>
      </c>
      <c r="C3813" s="1">
        <v>2022</v>
      </c>
      <c r="D3813" s="1" t="s">
        <v>0</v>
      </c>
      <c r="E3813" s="1" t="s">
        <v>1</v>
      </c>
      <c r="F3813" s="1" t="s">
        <v>2</v>
      </c>
      <c r="G3813" s="1" t="s">
        <v>3</v>
      </c>
      <c r="H3813" s="1" t="s">
        <v>7</v>
      </c>
      <c r="I3813" s="1"/>
      <c r="J3813" s="1"/>
      <c r="K3813" s="1"/>
      <c r="L3813" s="28">
        <v>263</v>
      </c>
      <c r="M3813" s="31">
        <v>8.2936952999999995</v>
      </c>
      <c r="N3813" s="31">
        <v>0.20067309999999999</v>
      </c>
    </row>
    <row r="3814" spans="1:14" x14ac:dyDescent="0.25">
      <c r="A3814" s="1" t="s">
        <v>24325</v>
      </c>
      <c r="B3814" s="1">
        <v>1014639</v>
      </c>
      <c r="C3814" s="1">
        <v>2022</v>
      </c>
      <c r="D3814" s="1" t="s">
        <v>0</v>
      </c>
      <c r="E3814" s="1" t="s">
        <v>1</v>
      </c>
      <c r="F3814" s="1" t="s">
        <v>2</v>
      </c>
      <c r="G3814" s="1" t="s">
        <v>3</v>
      </c>
      <c r="H3814" s="1" t="s">
        <v>8</v>
      </c>
      <c r="I3814" s="1"/>
      <c r="J3814" s="1"/>
      <c r="K3814" s="1"/>
      <c r="L3814" s="28">
        <v>0</v>
      </c>
      <c r="M3814" s="31">
        <v>0</v>
      </c>
      <c r="N3814" s="31">
        <v>0</v>
      </c>
    </row>
    <row r="3815" spans="1:14" x14ac:dyDescent="0.25">
      <c r="A3815" s="1" t="s">
        <v>24325</v>
      </c>
      <c r="B3815" s="1">
        <v>1014639</v>
      </c>
      <c r="C3815" s="1">
        <v>2022</v>
      </c>
      <c r="D3815" s="1" t="s">
        <v>0</v>
      </c>
      <c r="E3815" s="1" t="s">
        <v>1</v>
      </c>
      <c r="F3815" s="1" t="s">
        <v>2</v>
      </c>
      <c r="G3815" s="1" t="s">
        <v>3</v>
      </c>
      <c r="H3815" s="1" t="s">
        <v>4</v>
      </c>
      <c r="I3815" s="1"/>
      <c r="J3815" s="1"/>
      <c r="K3815" s="1"/>
      <c r="L3815" s="28">
        <v>0</v>
      </c>
      <c r="M3815" s="31">
        <v>0</v>
      </c>
      <c r="N3815" s="31">
        <v>0</v>
      </c>
    </row>
    <row r="3816" spans="1:14" x14ac:dyDescent="0.25">
      <c r="A3816" s="1" t="s">
        <v>24325</v>
      </c>
      <c r="B3816" s="1">
        <v>1014639</v>
      </c>
      <c r="C3816" s="1">
        <v>2022</v>
      </c>
      <c r="D3816" s="1" t="s">
        <v>0</v>
      </c>
      <c r="E3816" s="1" t="s">
        <v>1</v>
      </c>
      <c r="F3816" s="1" t="s">
        <v>2</v>
      </c>
      <c r="G3816" s="1" t="s">
        <v>3</v>
      </c>
      <c r="H3816" s="1" t="s">
        <v>10</v>
      </c>
      <c r="I3816" s="1"/>
      <c r="J3816" s="1"/>
      <c r="K3816" s="1"/>
      <c r="L3816" s="28">
        <v>0</v>
      </c>
      <c r="M3816" s="31">
        <v>0</v>
      </c>
      <c r="N3816" s="31">
        <v>0</v>
      </c>
    </row>
    <row r="3817" spans="1:14" x14ac:dyDescent="0.25">
      <c r="A3817" s="1" t="s">
        <v>24325</v>
      </c>
      <c r="B3817" s="1">
        <v>1014639</v>
      </c>
      <c r="C3817" s="1">
        <v>2022</v>
      </c>
      <c r="D3817" s="1" t="s">
        <v>0</v>
      </c>
      <c r="E3817" s="1" t="s">
        <v>1</v>
      </c>
      <c r="F3817" s="1" t="s">
        <v>2</v>
      </c>
      <c r="G3817" s="1" t="s">
        <v>3</v>
      </c>
      <c r="H3817" s="1" t="s">
        <v>5</v>
      </c>
      <c r="I3817" s="1"/>
      <c r="J3817" s="1"/>
      <c r="K3817" s="1"/>
      <c r="L3817" s="28">
        <v>14</v>
      </c>
      <c r="M3817" s="31">
        <v>3.1538499999999997E-2</v>
      </c>
      <c r="N3817" s="31">
        <v>7.9040000000000002E-4</v>
      </c>
    </row>
    <row r="3818" spans="1:14" x14ac:dyDescent="0.25">
      <c r="A3818" s="1" t="s">
        <v>24325</v>
      </c>
      <c r="B3818" s="1">
        <v>1014639</v>
      </c>
      <c r="C3818" s="1">
        <v>2022</v>
      </c>
      <c r="D3818" s="1" t="s">
        <v>0</v>
      </c>
      <c r="E3818" s="1" t="s">
        <v>1</v>
      </c>
      <c r="F3818" s="1" t="s">
        <v>2</v>
      </c>
      <c r="G3818" s="1" t="s">
        <v>3</v>
      </c>
      <c r="H3818" s="1" t="s">
        <v>9</v>
      </c>
      <c r="I3818" s="1"/>
      <c r="J3818" s="1"/>
      <c r="K3818" s="1"/>
      <c r="L3818" s="28">
        <v>149</v>
      </c>
      <c r="M3818" s="31">
        <v>4.7370530999999998</v>
      </c>
      <c r="N3818" s="31">
        <v>0.1187228</v>
      </c>
    </row>
    <row r="3819" spans="1:14" x14ac:dyDescent="0.25">
      <c r="A3819" s="1" t="s">
        <v>24325</v>
      </c>
      <c r="B3819" s="1">
        <v>1014639</v>
      </c>
      <c r="C3819" s="1">
        <v>2022</v>
      </c>
      <c r="D3819" s="1" t="s">
        <v>0</v>
      </c>
      <c r="E3819" s="1" t="s">
        <v>1</v>
      </c>
      <c r="F3819" s="1" t="s">
        <v>2</v>
      </c>
      <c r="G3819" s="1" t="s">
        <v>3</v>
      </c>
      <c r="H3819" s="1" t="s">
        <v>6</v>
      </c>
      <c r="I3819" s="1"/>
      <c r="J3819" s="1"/>
      <c r="K3819" s="1"/>
      <c r="L3819" s="28">
        <v>0</v>
      </c>
      <c r="M3819" s="31">
        <v>0</v>
      </c>
      <c r="N3819" s="31">
        <v>0</v>
      </c>
    </row>
    <row r="3820" spans="1:14" x14ac:dyDescent="0.25">
      <c r="A3820" s="1" t="s">
        <v>24326</v>
      </c>
      <c r="B3820" s="1">
        <v>1014668</v>
      </c>
      <c r="C3820" s="1">
        <v>2022</v>
      </c>
      <c r="D3820" s="1" t="s">
        <v>865</v>
      </c>
      <c r="E3820" s="1" t="s">
        <v>23978</v>
      </c>
      <c r="F3820" s="1" t="s">
        <v>2</v>
      </c>
      <c r="G3820" s="1" t="s">
        <v>867</v>
      </c>
      <c r="H3820" s="1"/>
      <c r="I3820" s="1"/>
      <c r="J3820" s="31">
        <v>203.12546829999999</v>
      </c>
      <c r="K3820" s="31">
        <v>1.2303615000000001</v>
      </c>
      <c r="L3820" s="28"/>
      <c r="M3820" s="31">
        <v>203.12546829999999</v>
      </c>
      <c r="N3820" s="31">
        <v>1.2303615000000001</v>
      </c>
    </row>
    <row r="3821" spans="1:14" x14ac:dyDescent="0.25">
      <c r="A3821" s="1" t="s">
        <v>24327</v>
      </c>
      <c r="B3821" s="1">
        <v>1014671</v>
      </c>
      <c r="C3821" s="1">
        <v>2022</v>
      </c>
      <c r="D3821" s="1" t="s">
        <v>0</v>
      </c>
      <c r="E3821" s="1" t="s">
        <v>1</v>
      </c>
      <c r="F3821" s="1" t="s">
        <v>2</v>
      </c>
      <c r="G3821" s="1" t="s">
        <v>3</v>
      </c>
      <c r="H3821" s="1" t="s">
        <v>8</v>
      </c>
      <c r="I3821" s="1"/>
      <c r="J3821" s="1"/>
      <c r="K3821" s="1"/>
      <c r="L3821" s="28">
        <v>0</v>
      </c>
      <c r="M3821" s="31">
        <v>0</v>
      </c>
      <c r="N3821" s="31">
        <v>0</v>
      </c>
    </row>
    <row r="3822" spans="1:14" x14ac:dyDescent="0.25">
      <c r="A3822" s="1" t="s">
        <v>24327</v>
      </c>
      <c r="B3822" s="1">
        <v>1014671</v>
      </c>
      <c r="C3822" s="1">
        <v>2022</v>
      </c>
      <c r="D3822" s="1" t="s">
        <v>0</v>
      </c>
      <c r="E3822" s="1" t="s">
        <v>1</v>
      </c>
      <c r="F3822" s="1" t="s">
        <v>2</v>
      </c>
      <c r="G3822" s="1" t="s">
        <v>3</v>
      </c>
      <c r="H3822" s="1" t="s">
        <v>4</v>
      </c>
      <c r="I3822" s="1"/>
      <c r="J3822" s="1"/>
      <c r="K3822" s="1"/>
      <c r="L3822" s="28">
        <v>0</v>
      </c>
      <c r="M3822" s="31">
        <v>0</v>
      </c>
      <c r="N3822" s="31">
        <v>0</v>
      </c>
    </row>
    <row r="3823" spans="1:14" x14ac:dyDescent="0.25">
      <c r="A3823" s="1" t="s">
        <v>24327</v>
      </c>
      <c r="B3823" s="1">
        <v>1014671</v>
      </c>
      <c r="C3823" s="1">
        <v>2022</v>
      </c>
      <c r="D3823" s="1" t="s">
        <v>0</v>
      </c>
      <c r="E3823" s="1" t="s">
        <v>1</v>
      </c>
      <c r="F3823" s="1" t="s">
        <v>2</v>
      </c>
      <c r="G3823" s="1" t="s">
        <v>3</v>
      </c>
      <c r="H3823" s="1" t="s">
        <v>5</v>
      </c>
      <c r="I3823" s="1"/>
      <c r="J3823" s="1"/>
      <c r="K3823" s="1"/>
      <c r="L3823" s="28">
        <v>0</v>
      </c>
      <c r="M3823" s="31">
        <v>0</v>
      </c>
      <c r="N3823" s="31">
        <v>0</v>
      </c>
    </row>
    <row r="3824" spans="1:14" x14ac:dyDescent="0.25">
      <c r="A3824" s="1" t="s">
        <v>24327</v>
      </c>
      <c r="B3824" s="1">
        <v>1014671</v>
      </c>
      <c r="C3824" s="1">
        <v>2022</v>
      </c>
      <c r="D3824" s="1" t="s">
        <v>0</v>
      </c>
      <c r="E3824" s="1" t="s">
        <v>1</v>
      </c>
      <c r="F3824" s="1" t="s">
        <v>2</v>
      </c>
      <c r="G3824" s="1" t="s">
        <v>3</v>
      </c>
      <c r="H3824" s="1" t="s">
        <v>10</v>
      </c>
      <c r="I3824" s="1"/>
      <c r="J3824" s="1"/>
      <c r="K3824" s="1"/>
      <c r="L3824" s="28">
        <v>0</v>
      </c>
      <c r="M3824" s="31">
        <v>0</v>
      </c>
      <c r="N3824" s="31">
        <v>0</v>
      </c>
    </row>
    <row r="3825" spans="1:14" x14ac:dyDescent="0.25">
      <c r="A3825" s="1" t="s">
        <v>24327</v>
      </c>
      <c r="B3825" s="1">
        <v>1014671</v>
      </c>
      <c r="C3825" s="1">
        <v>2022</v>
      </c>
      <c r="D3825" s="1" t="s">
        <v>0</v>
      </c>
      <c r="E3825" s="1" t="s">
        <v>1</v>
      </c>
      <c r="F3825" s="1" t="s">
        <v>2</v>
      </c>
      <c r="G3825" s="1" t="s">
        <v>3</v>
      </c>
      <c r="H3825" s="1" t="s">
        <v>9</v>
      </c>
      <c r="I3825" s="1"/>
      <c r="J3825" s="1"/>
      <c r="K3825" s="1"/>
      <c r="L3825" s="28">
        <v>1</v>
      </c>
      <c r="M3825" s="31">
        <v>0.25319979999999997</v>
      </c>
      <c r="N3825" s="31">
        <v>3.9638E-3</v>
      </c>
    </row>
    <row r="3826" spans="1:14" x14ac:dyDescent="0.25">
      <c r="A3826" s="1" t="s">
        <v>24327</v>
      </c>
      <c r="B3826" s="1">
        <v>1014671</v>
      </c>
      <c r="C3826" s="1">
        <v>2022</v>
      </c>
      <c r="D3826" s="1" t="s">
        <v>0</v>
      </c>
      <c r="E3826" s="1" t="s">
        <v>1</v>
      </c>
      <c r="F3826" s="1" t="s">
        <v>2</v>
      </c>
      <c r="G3826" s="1" t="s">
        <v>3</v>
      </c>
      <c r="H3826" s="1" t="s">
        <v>7</v>
      </c>
      <c r="I3826" s="1"/>
      <c r="J3826" s="1"/>
      <c r="K3826" s="1"/>
      <c r="L3826" s="28">
        <v>27</v>
      </c>
      <c r="M3826" s="31">
        <v>0.48291390000000001</v>
      </c>
      <c r="N3826" s="31">
        <v>7.5598999999999996E-3</v>
      </c>
    </row>
    <row r="3827" spans="1:14" x14ac:dyDescent="0.25">
      <c r="A3827" s="1" t="s">
        <v>24327</v>
      </c>
      <c r="B3827" s="1">
        <v>1014671</v>
      </c>
      <c r="C3827" s="1">
        <v>2022</v>
      </c>
      <c r="D3827" s="1" t="s">
        <v>0</v>
      </c>
      <c r="E3827" s="1" t="s">
        <v>1</v>
      </c>
      <c r="F3827" s="1" t="s">
        <v>2</v>
      </c>
      <c r="G3827" s="1" t="s">
        <v>3</v>
      </c>
      <c r="H3827" s="1" t="s">
        <v>6</v>
      </c>
      <c r="I3827" s="1"/>
      <c r="J3827" s="1"/>
      <c r="K3827" s="1"/>
      <c r="L3827" s="28">
        <v>1</v>
      </c>
      <c r="M3827" s="31">
        <v>3.2138048000000001</v>
      </c>
      <c r="N3827" s="31">
        <v>5.0311300000000003E-2</v>
      </c>
    </row>
    <row r="3828" spans="1:14" x14ac:dyDescent="0.25">
      <c r="A3828" s="1" t="s">
        <v>24328</v>
      </c>
      <c r="B3828" s="1">
        <v>1014680</v>
      </c>
      <c r="C3828" s="1">
        <v>2022</v>
      </c>
      <c r="D3828" s="1" t="s">
        <v>0</v>
      </c>
      <c r="E3828" s="1" t="s">
        <v>1</v>
      </c>
      <c r="F3828" s="1" t="s">
        <v>25</v>
      </c>
      <c r="G3828" s="1" t="s">
        <v>3</v>
      </c>
      <c r="H3828" s="1" t="s">
        <v>7</v>
      </c>
      <c r="I3828" s="1"/>
      <c r="J3828" s="1"/>
      <c r="K3828" s="1"/>
      <c r="L3828" s="28">
        <v>205</v>
      </c>
      <c r="M3828" s="31">
        <v>57.078295699999998</v>
      </c>
      <c r="N3828" s="31">
        <v>6240.3130769999998</v>
      </c>
    </row>
    <row r="3829" spans="1:14" x14ac:dyDescent="0.25">
      <c r="A3829" s="1" t="s">
        <v>24329</v>
      </c>
      <c r="B3829" s="1">
        <v>1014688</v>
      </c>
      <c r="C3829" s="1">
        <v>2022</v>
      </c>
      <c r="D3829" s="1" t="s">
        <v>0</v>
      </c>
      <c r="E3829" s="1" t="s">
        <v>1</v>
      </c>
      <c r="F3829" s="1" t="s">
        <v>2</v>
      </c>
      <c r="G3829" s="1" t="s">
        <v>3</v>
      </c>
      <c r="H3829" s="1" t="s">
        <v>5</v>
      </c>
      <c r="I3829" s="1"/>
      <c r="J3829" s="1"/>
      <c r="K3829" s="1"/>
      <c r="L3829" s="28">
        <v>0</v>
      </c>
      <c r="M3829" s="31">
        <v>0</v>
      </c>
      <c r="N3829" s="31">
        <v>0</v>
      </c>
    </row>
    <row r="3830" spans="1:14" x14ac:dyDescent="0.25">
      <c r="A3830" s="1" t="s">
        <v>24329</v>
      </c>
      <c r="B3830" s="1">
        <v>1014688</v>
      </c>
      <c r="C3830" s="1">
        <v>2022</v>
      </c>
      <c r="D3830" s="1" t="s">
        <v>0</v>
      </c>
      <c r="E3830" s="1" t="s">
        <v>1</v>
      </c>
      <c r="F3830" s="1" t="s">
        <v>2</v>
      </c>
      <c r="G3830" s="1" t="s">
        <v>3</v>
      </c>
      <c r="H3830" s="1" t="s">
        <v>9</v>
      </c>
      <c r="I3830" s="1"/>
      <c r="J3830" s="1"/>
      <c r="K3830" s="1"/>
      <c r="L3830" s="28">
        <v>0</v>
      </c>
      <c r="M3830" s="31">
        <v>0</v>
      </c>
      <c r="N3830" s="31">
        <v>0</v>
      </c>
    </row>
    <row r="3831" spans="1:14" x14ac:dyDescent="0.25">
      <c r="A3831" s="1" t="s">
        <v>24329</v>
      </c>
      <c r="B3831" s="1">
        <v>1014688</v>
      </c>
      <c r="C3831" s="1">
        <v>2022</v>
      </c>
      <c r="D3831" s="1" t="s">
        <v>0</v>
      </c>
      <c r="E3831" s="1" t="s">
        <v>1</v>
      </c>
      <c r="F3831" s="1" t="s">
        <v>2</v>
      </c>
      <c r="G3831" s="1" t="s">
        <v>3</v>
      </c>
      <c r="H3831" s="1" t="s">
        <v>4</v>
      </c>
      <c r="I3831" s="1"/>
      <c r="J3831" s="1"/>
      <c r="K3831" s="1"/>
      <c r="L3831" s="28">
        <v>0</v>
      </c>
      <c r="M3831" s="31">
        <v>0</v>
      </c>
      <c r="N3831" s="31">
        <v>0</v>
      </c>
    </row>
    <row r="3832" spans="1:14" x14ac:dyDescent="0.25">
      <c r="A3832" s="1" t="s">
        <v>24329</v>
      </c>
      <c r="B3832" s="1">
        <v>1014688</v>
      </c>
      <c r="C3832" s="1">
        <v>2022</v>
      </c>
      <c r="D3832" s="1" t="s">
        <v>0</v>
      </c>
      <c r="E3832" s="1" t="s">
        <v>1</v>
      </c>
      <c r="F3832" s="1" t="s">
        <v>2</v>
      </c>
      <c r="G3832" s="1" t="s">
        <v>3</v>
      </c>
      <c r="H3832" s="1" t="s">
        <v>8</v>
      </c>
      <c r="I3832" s="1"/>
      <c r="J3832" s="1"/>
      <c r="K3832" s="1"/>
      <c r="L3832" s="28">
        <v>0</v>
      </c>
      <c r="M3832" s="31">
        <v>0</v>
      </c>
      <c r="N3832" s="31">
        <v>0</v>
      </c>
    </row>
    <row r="3833" spans="1:14" x14ac:dyDescent="0.25">
      <c r="A3833" s="1" t="s">
        <v>24329</v>
      </c>
      <c r="B3833" s="1">
        <v>1014688</v>
      </c>
      <c r="C3833" s="1">
        <v>2022</v>
      </c>
      <c r="D3833" s="1" t="s">
        <v>0</v>
      </c>
      <c r="E3833" s="1" t="s">
        <v>1</v>
      </c>
      <c r="F3833" s="1" t="s">
        <v>2</v>
      </c>
      <c r="G3833" s="1" t="s">
        <v>3</v>
      </c>
      <c r="H3833" s="1" t="s">
        <v>6</v>
      </c>
      <c r="I3833" s="1"/>
      <c r="J3833" s="1"/>
      <c r="K3833" s="1"/>
      <c r="L3833" s="28">
        <v>0</v>
      </c>
      <c r="M3833" s="31">
        <v>0</v>
      </c>
      <c r="N3833" s="31">
        <v>0</v>
      </c>
    </row>
    <row r="3834" spans="1:14" x14ac:dyDescent="0.25">
      <c r="A3834" s="1" t="s">
        <v>24329</v>
      </c>
      <c r="B3834" s="1">
        <v>1014688</v>
      </c>
      <c r="C3834" s="1">
        <v>2022</v>
      </c>
      <c r="D3834" s="1" t="s">
        <v>0</v>
      </c>
      <c r="E3834" s="1" t="s">
        <v>1</v>
      </c>
      <c r="F3834" s="1" t="s">
        <v>2</v>
      </c>
      <c r="G3834" s="1" t="s">
        <v>3</v>
      </c>
      <c r="H3834" s="1" t="s">
        <v>7</v>
      </c>
      <c r="I3834" s="1"/>
      <c r="J3834" s="1"/>
      <c r="K3834" s="1"/>
      <c r="L3834" s="28">
        <v>1</v>
      </c>
      <c r="M3834" s="31">
        <v>1.87803E-2</v>
      </c>
      <c r="N3834" s="31">
        <v>5.9610000000000002E-4</v>
      </c>
    </row>
    <row r="3835" spans="1:14" x14ac:dyDescent="0.25">
      <c r="A3835" s="1" t="s">
        <v>24329</v>
      </c>
      <c r="B3835" s="1">
        <v>1014688</v>
      </c>
      <c r="C3835" s="1">
        <v>2022</v>
      </c>
      <c r="D3835" s="1" t="s">
        <v>0</v>
      </c>
      <c r="E3835" s="1" t="s">
        <v>1</v>
      </c>
      <c r="F3835" s="1" t="s">
        <v>2</v>
      </c>
      <c r="G3835" s="1" t="s">
        <v>3</v>
      </c>
      <c r="H3835" s="1" t="s">
        <v>10</v>
      </c>
      <c r="I3835" s="1"/>
      <c r="J3835" s="1"/>
      <c r="K3835" s="1"/>
      <c r="L3835" s="28">
        <v>0</v>
      </c>
      <c r="M3835" s="31">
        <v>0</v>
      </c>
      <c r="N3835" s="31">
        <v>0</v>
      </c>
    </row>
    <row r="3836" spans="1:14" x14ac:dyDescent="0.25">
      <c r="A3836" s="1" t="s">
        <v>24330</v>
      </c>
      <c r="B3836" s="1">
        <v>1014696</v>
      </c>
      <c r="C3836" s="1">
        <v>2022</v>
      </c>
      <c r="D3836" s="1" t="s">
        <v>0</v>
      </c>
      <c r="E3836" s="1" t="s">
        <v>1</v>
      </c>
      <c r="F3836" s="1" t="s">
        <v>12</v>
      </c>
      <c r="G3836" s="1" t="s">
        <v>3</v>
      </c>
      <c r="H3836" s="1" t="s">
        <v>7</v>
      </c>
      <c r="I3836" s="1"/>
      <c r="J3836" s="1"/>
      <c r="K3836" s="1"/>
      <c r="L3836" s="28">
        <v>14</v>
      </c>
      <c r="M3836" s="31">
        <v>12.848803200000001</v>
      </c>
      <c r="N3836" s="31">
        <v>0.37053019999999998</v>
      </c>
    </row>
    <row r="3837" spans="1:14" x14ac:dyDescent="0.25">
      <c r="A3837" s="1" t="s">
        <v>24331</v>
      </c>
      <c r="B3837" s="1">
        <v>1014699</v>
      </c>
      <c r="C3837" s="1">
        <v>2022</v>
      </c>
      <c r="D3837" s="1" t="s">
        <v>0</v>
      </c>
      <c r="E3837" s="1" t="s">
        <v>1</v>
      </c>
      <c r="F3837" s="1" t="s">
        <v>12</v>
      </c>
      <c r="G3837" s="1" t="s">
        <v>3</v>
      </c>
      <c r="H3837" s="1" t="s">
        <v>7</v>
      </c>
      <c r="I3837" s="1"/>
      <c r="J3837" s="1"/>
      <c r="K3837" s="1"/>
      <c r="L3837" s="28">
        <v>46</v>
      </c>
      <c r="M3837" s="31">
        <v>19.57152</v>
      </c>
      <c r="N3837" s="31">
        <v>0.56439799999999996</v>
      </c>
    </row>
    <row r="3838" spans="1:14" x14ac:dyDescent="0.25">
      <c r="A3838" s="1" t="s">
        <v>24332</v>
      </c>
      <c r="B3838" s="1">
        <v>1014707</v>
      </c>
      <c r="C3838" s="1">
        <v>2022</v>
      </c>
      <c r="D3838" s="1" t="s">
        <v>0</v>
      </c>
      <c r="E3838" s="1" t="s">
        <v>1</v>
      </c>
      <c r="F3838" s="1" t="s">
        <v>25</v>
      </c>
      <c r="G3838" s="1" t="s">
        <v>3</v>
      </c>
      <c r="H3838" s="1" t="s">
        <v>8</v>
      </c>
      <c r="I3838" s="1"/>
      <c r="J3838" s="1"/>
      <c r="K3838" s="1"/>
      <c r="L3838" s="28">
        <v>12</v>
      </c>
      <c r="M3838" s="31">
        <v>4.4599285999999996</v>
      </c>
      <c r="N3838" s="31">
        <v>0.26439499999999999</v>
      </c>
    </row>
    <row r="3839" spans="1:14" x14ac:dyDescent="0.25">
      <c r="A3839" s="1" t="s">
        <v>24332</v>
      </c>
      <c r="B3839" s="1">
        <v>1014707</v>
      </c>
      <c r="C3839" s="1">
        <v>2022</v>
      </c>
      <c r="D3839" s="1" t="s">
        <v>0</v>
      </c>
      <c r="E3839" s="1" t="s">
        <v>1</v>
      </c>
      <c r="F3839" s="1" t="s">
        <v>25</v>
      </c>
      <c r="G3839" s="1" t="s">
        <v>3</v>
      </c>
      <c r="H3839" s="1" t="s">
        <v>6</v>
      </c>
      <c r="I3839" s="1"/>
      <c r="J3839" s="1"/>
      <c r="K3839" s="1"/>
      <c r="L3839" s="28">
        <v>0</v>
      </c>
      <c r="M3839" s="31">
        <v>0</v>
      </c>
      <c r="N3839" s="31">
        <v>0</v>
      </c>
    </row>
    <row r="3840" spans="1:14" x14ac:dyDescent="0.25">
      <c r="A3840" s="1" t="s">
        <v>24332</v>
      </c>
      <c r="B3840" s="1">
        <v>1014707</v>
      </c>
      <c r="C3840" s="1">
        <v>2022</v>
      </c>
      <c r="D3840" s="1" t="s">
        <v>0</v>
      </c>
      <c r="E3840" s="1" t="s">
        <v>1</v>
      </c>
      <c r="F3840" s="1" t="s">
        <v>25</v>
      </c>
      <c r="G3840" s="1" t="s">
        <v>3</v>
      </c>
      <c r="H3840" s="1" t="s">
        <v>9</v>
      </c>
      <c r="I3840" s="1"/>
      <c r="J3840" s="1"/>
      <c r="K3840" s="1"/>
      <c r="L3840" s="28">
        <v>0</v>
      </c>
      <c r="M3840" s="31">
        <v>0</v>
      </c>
      <c r="N3840" s="31">
        <v>0</v>
      </c>
    </row>
    <row r="3841" spans="1:14" x14ac:dyDescent="0.25">
      <c r="A3841" s="1" t="s">
        <v>24332</v>
      </c>
      <c r="B3841" s="1">
        <v>1014707</v>
      </c>
      <c r="C3841" s="1">
        <v>2022</v>
      </c>
      <c r="D3841" s="1" t="s">
        <v>0</v>
      </c>
      <c r="E3841" s="1" t="s">
        <v>1</v>
      </c>
      <c r="F3841" s="1" t="s">
        <v>25</v>
      </c>
      <c r="G3841" s="1" t="s">
        <v>3</v>
      </c>
      <c r="H3841" s="1" t="s">
        <v>10</v>
      </c>
      <c r="I3841" s="1"/>
      <c r="J3841" s="1"/>
      <c r="K3841" s="1"/>
      <c r="L3841" s="28">
        <v>0</v>
      </c>
      <c r="M3841" s="31">
        <v>0</v>
      </c>
      <c r="N3841" s="31">
        <v>0</v>
      </c>
    </row>
    <row r="3842" spans="1:14" x14ac:dyDescent="0.25">
      <c r="A3842" s="1" t="s">
        <v>24332</v>
      </c>
      <c r="B3842" s="1">
        <v>1014707</v>
      </c>
      <c r="C3842" s="1">
        <v>2022</v>
      </c>
      <c r="D3842" s="1" t="s">
        <v>0</v>
      </c>
      <c r="E3842" s="1" t="s">
        <v>1</v>
      </c>
      <c r="F3842" s="1" t="s">
        <v>25</v>
      </c>
      <c r="G3842" s="1" t="s">
        <v>3</v>
      </c>
      <c r="H3842" s="1" t="s">
        <v>4</v>
      </c>
      <c r="I3842" s="1"/>
      <c r="J3842" s="1"/>
      <c r="K3842" s="1"/>
      <c r="L3842" s="28">
        <v>0</v>
      </c>
      <c r="M3842" s="31">
        <v>0</v>
      </c>
      <c r="N3842" s="31">
        <v>0</v>
      </c>
    </row>
    <row r="3843" spans="1:14" x14ac:dyDescent="0.25">
      <c r="A3843" s="1" t="s">
        <v>24332</v>
      </c>
      <c r="B3843" s="1">
        <v>1014707</v>
      </c>
      <c r="C3843" s="1">
        <v>2022</v>
      </c>
      <c r="D3843" s="1" t="s">
        <v>0</v>
      </c>
      <c r="E3843" s="1" t="s">
        <v>1</v>
      </c>
      <c r="F3843" s="1" t="s">
        <v>25</v>
      </c>
      <c r="G3843" s="1" t="s">
        <v>3</v>
      </c>
      <c r="H3843" s="1" t="s">
        <v>5</v>
      </c>
      <c r="I3843" s="1"/>
      <c r="J3843" s="1"/>
      <c r="K3843" s="1"/>
      <c r="L3843" s="28">
        <v>0</v>
      </c>
      <c r="M3843" s="31">
        <v>0</v>
      </c>
      <c r="N3843" s="31">
        <v>0</v>
      </c>
    </row>
    <row r="3844" spans="1:14" x14ac:dyDescent="0.25">
      <c r="A3844" s="1" t="s">
        <v>24332</v>
      </c>
      <c r="B3844" s="1">
        <v>1014707</v>
      </c>
      <c r="C3844" s="1">
        <v>2022</v>
      </c>
      <c r="D3844" s="1" t="s">
        <v>0</v>
      </c>
      <c r="E3844" s="1" t="s">
        <v>1</v>
      </c>
      <c r="F3844" s="1" t="s">
        <v>25</v>
      </c>
      <c r="G3844" s="1" t="s">
        <v>3</v>
      </c>
      <c r="H3844" s="1" t="s">
        <v>7</v>
      </c>
      <c r="I3844" s="1"/>
      <c r="J3844" s="1"/>
      <c r="K3844" s="1"/>
      <c r="L3844" s="28">
        <v>0</v>
      </c>
      <c r="M3844" s="31">
        <v>0</v>
      </c>
      <c r="N3844" s="31">
        <v>0</v>
      </c>
    </row>
    <row r="3845" spans="1:14" x14ac:dyDescent="0.25">
      <c r="A3845" s="1" t="s">
        <v>24333</v>
      </c>
      <c r="B3845" s="1">
        <v>1014726</v>
      </c>
      <c r="C3845" s="1">
        <v>2022</v>
      </c>
      <c r="D3845" s="1" t="s">
        <v>0</v>
      </c>
      <c r="E3845" s="1" t="s">
        <v>1</v>
      </c>
      <c r="F3845" s="1" t="s">
        <v>12</v>
      </c>
      <c r="G3845" s="1" t="s">
        <v>3</v>
      </c>
      <c r="H3845" s="1" t="s">
        <v>7</v>
      </c>
      <c r="I3845" s="1"/>
      <c r="J3845" s="1"/>
      <c r="K3845" s="1"/>
      <c r="L3845" s="28">
        <v>0</v>
      </c>
      <c r="M3845" s="31">
        <v>0</v>
      </c>
      <c r="N3845" s="31">
        <v>0</v>
      </c>
    </row>
    <row r="3846" spans="1:14" x14ac:dyDescent="0.25">
      <c r="A3846" s="1" t="s">
        <v>24334</v>
      </c>
      <c r="B3846" s="1">
        <v>1014728</v>
      </c>
      <c r="C3846" s="1">
        <v>2022</v>
      </c>
      <c r="D3846" s="1" t="s">
        <v>0</v>
      </c>
      <c r="E3846" s="1" t="s">
        <v>1</v>
      </c>
      <c r="F3846" s="1" t="s">
        <v>12</v>
      </c>
      <c r="G3846" s="1" t="s">
        <v>3</v>
      </c>
      <c r="H3846" s="1" t="s">
        <v>7</v>
      </c>
      <c r="I3846" s="1"/>
      <c r="J3846" s="1"/>
      <c r="K3846" s="1"/>
      <c r="L3846" s="28">
        <v>3</v>
      </c>
      <c r="M3846" s="31">
        <v>3.0095999999999998</v>
      </c>
      <c r="N3846" s="31">
        <v>8.6790000000000006E-2</v>
      </c>
    </row>
    <row r="3847" spans="1:14" x14ac:dyDescent="0.25">
      <c r="A3847" s="1" t="s">
        <v>24334</v>
      </c>
      <c r="B3847" s="1">
        <v>1014728</v>
      </c>
      <c r="C3847" s="1">
        <v>2022</v>
      </c>
      <c r="D3847" s="1" t="s">
        <v>0</v>
      </c>
      <c r="E3847" s="1" t="s">
        <v>1</v>
      </c>
      <c r="F3847" s="1" t="s">
        <v>12</v>
      </c>
      <c r="G3847" s="1" t="s">
        <v>3</v>
      </c>
      <c r="H3847" s="1" t="s">
        <v>10</v>
      </c>
      <c r="I3847" s="1"/>
      <c r="J3847" s="1"/>
      <c r="K3847" s="1"/>
      <c r="L3847" s="28">
        <v>1</v>
      </c>
      <c r="M3847" s="31">
        <v>0.29548999999999997</v>
      </c>
      <c r="N3847" s="31">
        <v>8.5199999999999998E-3</v>
      </c>
    </row>
    <row r="3848" spans="1:14" x14ac:dyDescent="0.25">
      <c r="A3848" s="1" t="s">
        <v>24335</v>
      </c>
      <c r="B3848" s="1">
        <v>1014729</v>
      </c>
      <c r="C3848" s="1">
        <v>2022</v>
      </c>
      <c r="D3848" s="1" t="s">
        <v>0</v>
      </c>
      <c r="E3848" s="1" t="s">
        <v>1</v>
      </c>
      <c r="F3848" s="1" t="s">
        <v>25</v>
      </c>
      <c r="G3848" s="1" t="s">
        <v>3</v>
      </c>
      <c r="H3848" s="1" t="s">
        <v>5</v>
      </c>
      <c r="I3848" s="1"/>
      <c r="J3848" s="1"/>
      <c r="K3848" s="1"/>
      <c r="L3848" s="28">
        <v>0</v>
      </c>
      <c r="M3848" s="31">
        <v>0</v>
      </c>
      <c r="N3848" s="31">
        <v>0</v>
      </c>
    </row>
    <row r="3849" spans="1:14" x14ac:dyDescent="0.25">
      <c r="A3849" s="1" t="s">
        <v>24335</v>
      </c>
      <c r="B3849" s="1">
        <v>1014729</v>
      </c>
      <c r="C3849" s="1">
        <v>2022</v>
      </c>
      <c r="D3849" s="1" t="s">
        <v>0</v>
      </c>
      <c r="E3849" s="1" t="s">
        <v>1</v>
      </c>
      <c r="F3849" s="1" t="s">
        <v>25</v>
      </c>
      <c r="G3849" s="1" t="s">
        <v>3</v>
      </c>
      <c r="H3849" s="1" t="s">
        <v>6</v>
      </c>
      <c r="I3849" s="1"/>
      <c r="J3849" s="1"/>
      <c r="K3849" s="1"/>
      <c r="L3849" s="28">
        <v>0</v>
      </c>
      <c r="M3849" s="31">
        <v>0</v>
      </c>
      <c r="N3849" s="31">
        <v>0</v>
      </c>
    </row>
    <row r="3850" spans="1:14" x14ac:dyDescent="0.25">
      <c r="A3850" s="1" t="s">
        <v>24335</v>
      </c>
      <c r="B3850" s="1">
        <v>1014729</v>
      </c>
      <c r="C3850" s="1">
        <v>2022</v>
      </c>
      <c r="D3850" s="1" t="s">
        <v>0</v>
      </c>
      <c r="E3850" s="1" t="s">
        <v>1</v>
      </c>
      <c r="F3850" s="1" t="s">
        <v>25</v>
      </c>
      <c r="G3850" s="1" t="s">
        <v>3</v>
      </c>
      <c r="H3850" s="1" t="s">
        <v>8</v>
      </c>
      <c r="I3850" s="1"/>
      <c r="J3850" s="1"/>
      <c r="K3850" s="1"/>
      <c r="L3850" s="28">
        <v>0</v>
      </c>
      <c r="M3850" s="31">
        <v>0</v>
      </c>
      <c r="N3850" s="31">
        <v>0</v>
      </c>
    </row>
    <row r="3851" spans="1:14" x14ac:dyDescent="0.25">
      <c r="A3851" s="1" t="s">
        <v>24335</v>
      </c>
      <c r="B3851" s="1">
        <v>1014729</v>
      </c>
      <c r="C3851" s="1">
        <v>2022</v>
      </c>
      <c r="D3851" s="1" t="s">
        <v>0</v>
      </c>
      <c r="E3851" s="1" t="s">
        <v>1</v>
      </c>
      <c r="F3851" s="1" t="s">
        <v>25</v>
      </c>
      <c r="G3851" s="1" t="s">
        <v>3</v>
      </c>
      <c r="H3851" s="1" t="s">
        <v>4</v>
      </c>
      <c r="I3851" s="1"/>
      <c r="J3851" s="1"/>
      <c r="K3851" s="1"/>
      <c r="L3851" s="28">
        <v>0</v>
      </c>
      <c r="M3851" s="31">
        <v>0</v>
      </c>
      <c r="N3851" s="31">
        <v>0</v>
      </c>
    </row>
    <row r="3852" spans="1:14" x14ac:dyDescent="0.25">
      <c r="A3852" s="1" t="s">
        <v>24335</v>
      </c>
      <c r="B3852" s="1">
        <v>1014729</v>
      </c>
      <c r="C3852" s="1">
        <v>2022</v>
      </c>
      <c r="D3852" s="1" t="s">
        <v>0</v>
      </c>
      <c r="E3852" s="1" t="s">
        <v>1</v>
      </c>
      <c r="F3852" s="1" t="s">
        <v>25</v>
      </c>
      <c r="G3852" s="1" t="s">
        <v>3</v>
      </c>
      <c r="H3852" s="1" t="s">
        <v>7</v>
      </c>
      <c r="I3852" s="1"/>
      <c r="J3852" s="1"/>
      <c r="K3852" s="1"/>
      <c r="L3852" s="28">
        <v>252</v>
      </c>
      <c r="M3852" s="31">
        <v>26.770746200000001</v>
      </c>
      <c r="N3852" s="31">
        <v>3.1663359</v>
      </c>
    </row>
    <row r="3853" spans="1:14" x14ac:dyDescent="0.25">
      <c r="A3853" s="1" t="s">
        <v>24335</v>
      </c>
      <c r="B3853" s="1">
        <v>1014729</v>
      </c>
      <c r="C3853" s="1">
        <v>2022</v>
      </c>
      <c r="D3853" s="1" t="s">
        <v>0</v>
      </c>
      <c r="E3853" s="1" t="s">
        <v>1</v>
      </c>
      <c r="F3853" s="1" t="s">
        <v>25</v>
      </c>
      <c r="G3853" s="1" t="s">
        <v>3</v>
      </c>
      <c r="H3853" s="1" t="s">
        <v>10</v>
      </c>
      <c r="I3853" s="1"/>
      <c r="J3853" s="1"/>
      <c r="K3853" s="1"/>
      <c r="L3853" s="28">
        <v>0</v>
      </c>
      <c r="M3853" s="31">
        <v>0</v>
      </c>
      <c r="N3853" s="31">
        <v>0</v>
      </c>
    </row>
    <row r="3854" spans="1:14" x14ac:dyDescent="0.25">
      <c r="A3854" s="1" t="s">
        <v>24335</v>
      </c>
      <c r="B3854" s="1">
        <v>1014729</v>
      </c>
      <c r="C3854" s="1">
        <v>2022</v>
      </c>
      <c r="D3854" s="1" t="s">
        <v>0</v>
      </c>
      <c r="E3854" s="1" t="s">
        <v>1</v>
      </c>
      <c r="F3854" s="1" t="s">
        <v>25</v>
      </c>
      <c r="G3854" s="1" t="s">
        <v>3</v>
      </c>
      <c r="H3854" s="1" t="s">
        <v>9</v>
      </c>
      <c r="I3854" s="1"/>
      <c r="J3854" s="1"/>
      <c r="K3854" s="1"/>
      <c r="L3854" s="28">
        <v>0</v>
      </c>
      <c r="M3854" s="31">
        <v>0</v>
      </c>
      <c r="N3854" s="31">
        <v>0</v>
      </c>
    </row>
    <row r="3856" spans="1:14" x14ac:dyDescent="0.25">
      <c r="M3856">
        <f>SUM(M2:M3854)</f>
        <v>114715.35107618748</v>
      </c>
    </row>
  </sheetData>
  <autoFilter ref="A1:N3854" xr:uid="{00000000-0001-0000-0000-000000000000}">
    <sortState xmlns:xlrd2="http://schemas.microsoft.com/office/spreadsheetml/2017/richdata2" ref="A2:N3854">
      <sortCondition ref="B2:B3854"/>
    </sortState>
  </autoFilter>
  <sortState xmlns:xlrd2="http://schemas.microsoft.com/office/spreadsheetml/2017/richdata2" ref="A2:N3854">
    <sortCondition ref="F2:F3854"/>
  </sortState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E6E8B-D0F6-472D-AFF9-021D153DACD3}">
  <dimension ref="A1:D1161"/>
  <sheetViews>
    <sheetView workbookViewId="0">
      <pane xSplit="1" ySplit="1" topLeftCell="B1133" activePane="bottomRight" state="frozen"/>
      <selection pane="topRight" activeCell="B1" sqref="B1"/>
      <selection pane="bottomLeft" activeCell="A2" sqref="A2"/>
      <selection pane="bottomRight" activeCell="D1147" sqref="D1147"/>
    </sheetView>
  </sheetViews>
  <sheetFormatPr defaultRowHeight="15" x14ac:dyDescent="0.25"/>
  <cols>
    <col min="1" max="1" width="9.7109375" bestFit="1" customWidth="1"/>
    <col min="2" max="2" width="62.42578125" bestFit="1" customWidth="1"/>
    <col min="3" max="3" width="13.7109375" bestFit="1" customWidth="1"/>
    <col min="4" max="4" width="59.42578125" bestFit="1" customWidth="1"/>
  </cols>
  <sheetData>
    <row r="1" spans="1:4" x14ac:dyDescent="0.25">
      <c r="A1" s="30" t="s">
        <v>23963</v>
      </c>
      <c r="B1" s="10" t="s">
        <v>6778</v>
      </c>
      <c r="C1" s="10" t="s">
        <v>23959</v>
      </c>
      <c r="D1" s="10" t="s">
        <v>874</v>
      </c>
    </row>
    <row r="2" spans="1:4" x14ac:dyDescent="0.25">
      <c r="A2" s="1">
        <v>1000179</v>
      </c>
      <c r="B2" s="18">
        <f>SUMIFS(ghg__ef_w_blowdown_stacks_units!M:M,ghg__ef_w_blowdown_stacks_units!B:B,A2)</f>
        <v>109.07999999999998</v>
      </c>
      <c r="C2" s="33">
        <f>VLOOKUP(A2,ghg__rlps_ghg_emitter_facilitie!$A$2:$H$7481,8,FALSE)</f>
        <v>42011</v>
      </c>
      <c r="D2" s="33" t="str">
        <f>VLOOKUP(A2,ghg__rlps_ghg_emitter_facilitie!$A$2:$B$7481,2,FALSE)</f>
        <v>Appalachian Basin (Eastern Overthrust Area)</v>
      </c>
    </row>
    <row r="3" spans="1:4" x14ac:dyDescent="0.25">
      <c r="A3" s="1">
        <v>1000180</v>
      </c>
      <c r="B3" s="18">
        <f>SUMIFS(ghg__ef_w_blowdown_stacks_units!M:M,ghg__ef_w_blowdown_stacks_units!B:B,A3)</f>
        <v>28.520000000000003</v>
      </c>
      <c r="C3" s="33">
        <f>VLOOKUP(A3,ghg__rlps_ghg_emitter_facilitie!$A$2:$H$7481,8,FALSE)</f>
        <v>42099</v>
      </c>
      <c r="D3" s="33" t="str">
        <f>VLOOKUP(A3,ghg__rlps_ghg_emitter_facilitie!$A$2:$B$7481,2,FALSE)</f>
        <v>Appalachian Basin (Eastern Overthrust Area)</v>
      </c>
    </row>
    <row r="4" spans="1:4" x14ac:dyDescent="0.25">
      <c r="A4" s="1">
        <v>1000202</v>
      </c>
      <c r="B4" s="18">
        <f>SUMIFS(ghg__ef_w_blowdown_stacks_units!M:M,ghg__ef_w_blowdown_stacks_units!B:B,A4)</f>
        <v>77.623785600000005</v>
      </c>
      <c r="C4" s="33">
        <f>VLOOKUP(A4,ghg__rlps_ghg_emitter_facilitie!$A$2:$H$7481,8,FALSE)</f>
        <v>19125</v>
      </c>
      <c r="D4" s="33" t="str">
        <f>VLOOKUP(A4,ghg__rlps_ghg_emitter_facilitie!$A$2:$B$7481,2,FALSE)</f>
        <v>Iowa Shelf</v>
      </c>
    </row>
    <row r="5" spans="1:4" x14ac:dyDescent="0.25">
      <c r="A5" s="1">
        <v>1000206</v>
      </c>
      <c r="B5" s="18">
        <f>SUMIFS(ghg__ef_w_blowdown_stacks_units!M:M,ghg__ef_w_blowdown_stacks_units!B:B,A5)</f>
        <v>34.449999999999996</v>
      </c>
      <c r="C5" s="33">
        <f>VLOOKUP(A5,ghg__rlps_ghg_emitter_facilitie!$A$2:$H$7481,8,FALSE)</f>
        <v>44007</v>
      </c>
      <c r="D5" s="33" t="str">
        <f>VLOOKUP(A5,ghg__rlps_ghg_emitter_facilitie!$A$2:$B$7481,2,FALSE)</f>
        <v>New England Province</v>
      </c>
    </row>
    <row r="6" spans="1:4" x14ac:dyDescent="0.25">
      <c r="A6" s="1">
        <v>1000245</v>
      </c>
      <c r="B6" s="18">
        <f>SUMIFS(ghg__ef_w_blowdown_stacks_units!M:M,ghg__ef_w_blowdown_stacks_units!B:B,A6)</f>
        <v>0</v>
      </c>
      <c r="C6" s="33">
        <f>VLOOKUP(A6,ghg__rlps_ghg_emitter_facilitie!$A$2:$H$7481,8,FALSE)</f>
        <v>38077</v>
      </c>
      <c r="D6" s="33" t="str">
        <f>VLOOKUP(A6,ghg__rlps_ghg_emitter_facilitie!$A$2:$B$7481,2,FALSE)</f>
        <v>Williston Basin</v>
      </c>
    </row>
    <row r="7" spans="1:4" x14ac:dyDescent="0.25">
      <c r="A7" s="1">
        <v>1000315</v>
      </c>
      <c r="B7" s="18">
        <f>SUMIFS(ghg__ef_w_blowdown_stacks_units!M:M,ghg__ef_w_blowdown_stacks_units!B:B,A7)</f>
        <v>145.41</v>
      </c>
      <c r="C7" s="33">
        <f>VLOOKUP(A7,ghg__rlps_ghg_emitter_facilitie!$A$2:$H$7481,8,FALSE)</f>
        <v>42063</v>
      </c>
      <c r="D7" s="33" t="str">
        <f>VLOOKUP(A7,ghg__rlps_ghg_emitter_facilitie!$A$2:$B$7481,2,FALSE)</f>
        <v>Appalachian Basin (Eastern Overthrust Area)</v>
      </c>
    </row>
    <row r="8" spans="1:4" x14ac:dyDescent="0.25">
      <c r="A8" s="1">
        <v>1000316</v>
      </c>
      <c r="B8" s="18">
        <f>SUMIFS(ghg__ef_w_blowdown_stacks_units!M:M,ghg__ef_w_blowdown_stacks_units!B:B,A8)</f>
        <v>171.74</v>
      </c>
      <c r="C8" s="33">
        <f>VLOOKUP(A8,ghg__rlps_ghg_emitter_facilitie!$A$2:$H$7481,8,FALSE)</f>
        <v>42061</v>
      </c>
      <c r="D8" s="33" t="str">
        <f>VLOOKUP(A8,ghg__rlps_ghg_emitter_facilitie!$A$2:$B$7481,2,FALSE)</f>
        <v>Appalachian Basin (Eastern Overthrust Area)</v>
      </c>
    </row>
    <row r="9" spans="1:4" x14ac:dyDescent="0.25">
      <c r="A9" s="1">
        <v>1000439</v>
      </c>
      <c r="B9" s="18">
        <f>SUMIFS(ghg__ef_w_blowdown_stacks_units!M:M,ghg__ef_w_blowdown_stacks_units!B:B,A9)</f>
        <v>49.571173199999997</v>
      </c>
      <c r="C9" s="33">
        <f>VLOOKUP(A9,ghg__rlps_ghg_emitter_facilitie!$A$2:$H$7481,8,FALSE)</f>
        <v>6089</v>
      </c>
      <c r="D9" s="33" t="str">
        <f>VLOOKUP(A9,ghg__rlps_ghg_emitter_facilitie!$A$2:$B$7481,2,FALSE)</f>
        <v>Klamath Mountains Province</v>
      </c>
    </row>
    <row r="10" spans="1:4" x14ac:dyDescent="0.25">
      <c r="A10" s="1">
        <v>1001132</v>
      </c>
      <c r="B10" s="18">
        <f>SUMIFS(ghg__ef_w_blowdown_stacks_units!M:M,ghg__ef_w_blowdown_stacks_units!B:B,A10)</f>
        <v>439.12849240000003</v>
      </c>
      <c r="C10" s="33">
        <f>VLOOKUP(A10,ghg__rlps_ghg_emitter_facilitie!$A$2:$H$7481,8,FALSE)</f>
        <v>48103</v>
      </c>
      <c r="D10" s="33" t="str">
        <f>VLOOKUP(A10,ghg__rlps_ghg_emitter_facilitie!$A$2:$B$7481,2,FALSE)</f>
        <v>Permian Basin</v>
      </c>
    </row>
    <row r="11" spans="1:4" x14ac:dyDescent="0.25">
      <c r="A11" s="1">
        <v>1001286</v>
      </c>
      <c r="B11" s="18">
        <f>SUMIFS(ghg__ef_w_blowdown_stacks_units!M:M,ghg__ef_w_blowdown_stacks_units!B:B,A11)</f>
        <v>0.14854030000000001</v>
      </c>
      <c r="C11" s="33">
        <f>VLOOKUP(A11,ghg__rlps_ghg_emitter_facilitie!$A$2:$H$7481,8,FALSE)</f>
        <v>35045</v>
      </c>
      <c r="D11" s="33" t="str">
        <f>VLOOKUP(A11,ghg__rlps_ghg_emitter_facilitie!$A$2:$B$7481,2,FALSE)</f>
        <v>San Juan Basin</v>
      </c>
    </row>
    <row r="12" spans="1:4" x14ac:dyDescent="0.25">
      <c r="A12" s="1">
        <v>1001558</v>
      </c>
      <c r="B12" s="18">
        <f>SUMIFS(ghg__ef_w_blowdown_stacks_units!M:M,ghg__ef_w_blowdown_stacks_units!B:B,A12)</f>
        <v>0</v>
      </c>
      <c r="C12" s="33">
        <f>VLOOKUP(A12,ghg__rlps_ghg_emitter_facilitie!$A$2:$H$7481,8,FALSE)</f>
        <v>38003</v>
      </c>
      <c r="D12" s="33" t="str">
        <f>VLOOKUP(A12,ghg__rlps_ghg_emitter_facilitie!$A$2:$B$7481,2,FALSE)</f>
        <v>Williston Basin</v>
      </c>
    </row>
    <row r="13" spans="1:4" x14ac:dyDescent="0.25">
      <c r="A13" s="1">
        <v>1001559</v>
      </c>
      <c r="B13" s="18">
        <f>SUMIFS(ghg__ef_w_blowdown_stacks_units!M:M,ghg__ef_w_blowdown_stacks_units!B:B,A13)</f>
        <v>0</v>
      </c>
      <c r="C13" s="33">
        <f>VLOOKUP(A13,ghg__rlps_ghg_emitter_facilitie!$A$2:$H$7481,8,FALSE)</f>
        <v>19055</v>
      </c>
      <c r="D13" s="33" t="str">
        <f>VLOOKUP(A13,ghg__rlps_ghg_emitter_facilitie!$A$2:$B$7481,2,FALSE)</f>
        <v>Iowa Shelf</v>
      </c>
    </row>
    <row r="14" spans="1:4" x14ac:dyDescent="0.25">
      <c r="A14" s="1">
        <v>1001560</v>
      </c>
      <c r="B14" s="18">
        <f>SUMIFS(ghg__ef_w_blowdown_stacks_units!M:M,ghg__ef_w_blowdown_stacks_units!B:B,A14)</f>
        <v>0</v>
      </c>
      <c r="C14" s="33">
        <f>VLOOKUP(A14,ghg__rlps_ghg_emitter_facilitie!$A$2:$H$7481,8,FALSE)</f>
        <v>17195</v>
      </c>
      <c r="D14" s="33" t="str">
        <f>VLOOKUP(A14,ghg__rlps_ghg_emitter_facilitie!$A$2:$B$7481,2,FALSE)</f>
        <v>Wisconsin Arch</v>
      </c>
    </row>
    <row r="15" spans="1:4" x14ac:dyDescent="0.25">
      <c r="A15" s="1">
        <v>1001589</v>
      </c>
      <c r="B15" s="18">
        <f>SUMIFS(ghg__ef_w_blowdown_stacks_units!M:M,ghg__ef_w_blowdown_stacks_units!B:B,A15)</f>
        <v>0.1091377</v>
      </c>
      <c r="C15" s="33">
        <f>VLOOKUP(A15,ghg__rlps_ghg_emitter_facilitie!$A$2:$H$7481,8,FALSE)</f>
        <v>40017</v>
      </c>
      <c r="D15" s="33" t="str">
        <f>VLOOKUP(A15,ghg__rlps_ghg_emitter_facilitie!$A$2:$B$7481,2,FALSE)</f>
        <v>Anadarko Basin</v>
      </c>
    </row>
    <row r="16" spans="1:4" x14ac:dyDescent="0.25">
      <c r="A16" s="1">
        <v>1001635</v>
      </c>
      <c r="B16" s="18">
        <f>SUMIFS(ghg__ef_w_blowdown_stacks_units!M:M,ghg__ef_w_blowdown_stacks_units!B:B,A16)</f>
        <v>2.0793124897999999</v>
      </c>
      <c r="C16" s="33">
        <f>VLOOKUP(A16,ghg__rlps_ghg_emitter_facilitie!$A$2:$H$7481,8,FALSE)</f>
        <v>40151</v>
      </c>
      <c r="D16" s="33" t="str">
        <f>VLOOKUP(A16,ghg__rlps_ghg_emitter_facilitie!$A$2:$B$7481,2,FALSE)</f>
        <v>Anadarko Basin</v>
      </c>
    </row>
    <row r="17" spans="1:4" x14ac:dyDescent="0.25">
      <c r="A17" s="1">
        <v>1001638</v>
      </c>
      <c r="B17" s="18">
        <f>SUMIFS(ghg__ef_w_blowdown_stacks_units!M:M,ghg__ef_w_blowdown_stacks_units!B:B,A17)</f>
        <v>25.971773003900001</v>
      </c>
      <c r="C17" s="33">
        <f>VLOOKUP(A17,ghg__rlps_ghg_emitter_facilitie!$A$2:$H$7481,8,FALSE)</f>
        <v>48461</v>
      </c>
      <c r="D17" s="33" t="str">
        <f>VLOOKUP(A17,ghg__rlps_ghg_emitter_facilitie!$A$2:$B$7481,2,FALSE)</f>
        <v>Permian Basin</v>
      </c>
    </row>
    <row r="18" spans="1:4" x14ac:dyDescent="0.25">
      <c r="A18" s="1">
        <v>1001652</v>
      </c>
      <c r="B18" s="18">
        <f>SUMIFS(ghg__ef_w_blowdown_stacks_units!M:M,ghg__ef_w_blowdown_stacks_units!B:B,A18)</f>
        <v>18.157920000000001</v>
      </c>
      <c r="C18" s="33">
        <f>VLOOKUP(A18,ghg__rlps_ghg_emitter_facilitie!$A$2:$H$7481,8,FALSE)</f>
        <v>36067</v>
      </c>
      <c r="D18" s="33" t="str">
        <f>VLOOKUP(A18,ghg__rlps_ghg_emitter_facilitie!$A$2:$B$7481,2,FALSE)</f>
        <v>Appalachian Basin</v>
      </c>
    </row>
    <row r="19" spans="1:4" x14ac:dyDescent="0.25">
      <c r="A19" s="1">
        <v>1001653</v>
      </c>
      <c r="B19" s="18">
        <f>SUMIFS(ghg__ef_w_blowdown_stacks_units!M:M,ghg__ef_w_blowdown_stacks_units!B:B,A19)</f>
        <v>2.2351843000000002</v>
      </c>
      <c r="C19" s="33">
        <f>VLOOKUP(A19,ghg__rlps_ghg_emitter_facilitie!$A$2:$H$7481,8,FALSE)</f>
        <v>36029</v>
      </c>
      <c r="D19" s="33" t="str">
        <f>VLOOKUP(A19,ghg__rlps_ghg_emitter_facilitie!$A$2:$B$7481,2,FALSE)</f>
        <v>Appalachian Basin</v>
      </c>
    </row>
    <row r="20" spans="1:4" x14ac:dyDescent="0.25">
      <c r="A20" s="1">
        <v>1001654</v>
      </c>
      <c r="B20" s="18">
        <f>SUMIFS(ghg__ef_w_blowdown_stacks_units!M:M,ghg__ef_w_blowdown_stacks_units!B:B,A20)</f>
        <v>82.687939200000002</v>
      </c>
      <c r="C20" s="33">
        <f>VLOOKUP(A20,ghg__rlps_ghg_emitter_facilitie!$A$2:$H$7481,8,FALSE)</f>
        <v>28077</v>
      </c>
      <c r="D20" s="33" t="str">
        <f>VLOOKUP(A20,ghg__rlps_ghg_emitter_facilitie!$A$2:$B$7481,2,FALSE)</f>
        <v>Mid-Gulf Coast Basin</v>
      </c>
    </row>
    <row r="21" spans="1:4" x14ac:dyDescent="0.25">
      <c r="A21" s="1">
        <v>1001655</v>
      </c>
      <c r="B21" s="18">
        <f>SUMIFS(ghg__ef_w_blowdown_stacks_units!M:M,ghg__ef_w_blowdown_stacks_units!B:B,A21)</f>
        <v>12.0181536</v>
      </c>
      <c r="C21" s="33">
        <f>VLOOKUP(A21,ghg__rlps_ghg_emitter_facilitie!$A$2:$H$7481,8,FALSE)</f>
        <v>22117</v>
      </c>
      <c r="D21" s="33" t="str">
        <f>VLOOKUP(A21,ghg__rlps_ghg_emitter_facilitie!$A$2:$B$7481,2,FALSE)</f>
        <v>Mid-Gulf Coast Basin</v>
      </c>
    </row>
    <row r="22" spans="1:4" x14ac:dyDescent="0.25">
      <c r="A22" s="1">
        <v>1001656</v>
      </c>
      <c r="B22" s="18">
        <f>SUMIFS(ghg__ef_w_blowdown_stacks_units!M:M,ghg__ef_w_blowdown_stacks_units!B:B,A22)</f>
        <v>415.74012479999999</v>
      </c>
      <c r="C22" s="33">
        <f>VLOOKUP(A22,ghg__rlps_ghg_emitter_facilitie!$A$2:$H$7481,8,FALSE)</f>
        <v>28023</v>
      </c>
      <c r="D22" s="33" t="str">
        <f>VLOOKUP(A22,ghg__rlps_ghg_emitter_facilitie!$A$2:$B$7481,2,FALSE)</f>
        <v>Mid-Gulf Coast Basin</v>
      </c>
    </row>
    <row r="23" spans="1:4" x14ac:dyDescent="0.25">
      <c r="A23" s="1">
        <v>1001657</v>
      </c>
      <c r="B23" s="18">
        <f>SUMIFS(ghg__ef_w_blowdown_stacks_units!M:M,ghg__ef_w_blowdown_stacks_units!B:B,A23)</f>
        <v>22.456011799999999</v>
      </c>
      <c r="C23" s="33">
        <f>VLOOKUP(A23,ghg__rlps_ghg_emitter_facilitie!$A$2:$H$7481,8,FALSE)</f>
        <v>13051</v>
      </c>
      <c r="D23" s="33" t="str">
        <f>VLOOKUP(A23,ghg__rlps_ghg_emitter_facilitie!$A$2:$B$7481,2,FALSE)</f>
        <v>S.GA Sedimentary Prov</v>
      </c>
    </row>
    <row r="24" spans="1:4" x14ac:dyDescent="0.25">
      <c r="A24" s="1">
        <v>1001658</v>
      </c>
      <c r="B24" s="18">
        <f>SUMIFS(ghg__ef_w_blowdown_stacks_units!M:M,ghg__ef_w_blowdown_stacks_units!B:B,A24)</f>
        <v>26.8582176</v>
      </c>
      <c r="C24" s="33">
        <f>VLOOKUP(A24,ghg__rlps_ghg_emitter_facilitie!$A$2:$H$7481,8,FALSE)</f>
        <v>42105</v>
      </c>
      <c r="D24" s="33" t="str">
        <f>VLOOKUP(A24,ghg__rlps_ghg_emitter_facilitie!$A$2:$B$7481,2,FALSE)</f>
        <v>Appalachian Basin (Eastern Overthrust Area)</v>
      </c>
    </row>
    <row r="25" spans="1:4" x14ac:dyDescent="0.25">
      <c r="A25" s="1">
        <v>1001659</v>
      </c>
      <c r="B25" s="18">
        <f>SUMIFS(ghg__ef_w_blowdown_stacks_units!M:M,ghg__ef_w_blowdown_stacks_units!B:B,A25)</f>
        <v>161.5000608</v>
      </c>
      <c r="C25" s="33">
        <f>VLOOKUP(A25,ghg__rlps_ghg_emitter_facilitie!$A$2:$H$7481,8,FALSE)</f>
        <v>47081</v>
      </c>
      <c r="D25" s="33" t="str">
        <f>VLOOKUP(A25,ghg__rlps_ghg_emitter_facilitie!$A$2:$B$7481,2,FALSE)</f>
        <v>Cincinnati Arch</v>
      </c>
    </row>
    <row r="26" spans="1:4" x14ac:dyDescent="0.25">
      <c r="A26" s="1">
        <v>1001660</v>
      </c>
      <c r="B26" s="18">
        <f>SUMIFS(ghg__ef_w_blowdown_stacks_units!M:M,ghg__ef_w_blowdown_stacks_units!B:B,A26)</f>
        <v>4.3754112000000003</v>
      </c>
      <c r="C26" s="33">
        <f>VLOOKUP(A26,ghg__rlps_ghg_emitter_facilitie!$A$2:$H$7481,8,FALSE)</f>
        <v>39019</v>
      </c>
      <c r="D26" s="33" t="str">
        <f>VLOOKUP(A26,ghg__rlps_ghg_emitter_facilitie!$A$2:$B$7481,2,FALSE)</f>
        <v>Appalachian Basin (Eastern Overthrust Area)</v>
      </c>
    </row>
    <row r="27" spans="1:4" x14ac:dyDescent="0.25">
      <c r="A27" s="1">
        <v>1001661</v>
      </c>
      <c r="B27" s="18">
        <f>SUMIFS(ghg__ef_w_blowdown_stacks_units!M:M,ghg__ef_w_blowdown_stacks_units!B:B,A27)</f>
        <v>14.331168000000002</v>
      </c>
      <c r="C27" s="33">
        <f>VLOOKUP(A27,ghg__rlps_ghg_emitter_facilitie!$A$2:$H$7481,8,FALSE)</f>
        <v>36095</v>
      </c>
      <c r="D27" s="33" t="str">
        <f>VLOOKUP(A27,ghg__rlps_ghg_emitter_facilitie!$A$2:$B$7481,2,FALSE)</f>
        <v>Appalachian Basin</v>
      </c>
    </row>
    <row r="28" spans="1:4" x14ac:dyDescent="0.25">
      <c r="A28" s="1">
        <v>1001670</v>
      </c>
      <c r="B28" s="18">
        <f>SUMIFS(ghg__ef_w_blowdown_stacks_units!M:M,ghg__ef_w_blowdown_stacks_units!B:B,A28)</f>
        <v>23.38</v>
      </c>
      <c r="C28" s="33">
        <f>VLOOKUP(A28,ghg__rlps_ghg_emitter_facilitie!$A$2:$H$7481,8,FALSE)</f>
        <v>48341</v>
      </c>
      <c r="D28" s="33" t="str">
        <f>VLOOKUP(A28,ghg__rlps_ghg_emitter_facilitie!$A$2:$B$7481,2,FALSE)</f>
        <v>Anadarko Basin</v>
      </c>
    </row>
    <row r="29" spans="1:4" x14ac:dyDescent="0.25">
      <c r="A29" s="1">
        <v>1001760</v>
      </c>
      <c r="B29" s="18">
        <f>SUMIFS(ghg__ef_w_blowdown_stacks_units!M:M,ghg__ef_w_blowdown_stacks_units!B:B,A29)</f>
        <v>8.9600000000000009</v>
      </c>
      <c r="C29" s="33">
        <f>VLOOKUP(A29,ghg__rlps_ghg_emitter_facilitie!$A$2:$H$7481,8,FALSE)</f>
        <v>8067</v>
      </c>
      <c r="D29" s="33" t="str">
        <f>VLOOKUP(A29,ghg__rlps_ghg_emitter_facilitie!$A$2:$B$7481,2,FALSE)</f>
        <v>San Juan Basin</v>
      </c>
    </row>
    <row r="30" spans="1:4" x14ac:dyDescent="0.25">
      <c r="A30" s="1">
        <v>1001790</v>
      </c>
      <c r="B30" s="18">
        <f>SUMIFS(ghg__ef_w_blowdown_stacks_units!M:M,ghg__ef_w_blowdown_stacks_units!B:B,A30)</f>
        <v>1.4985965000000001</v>
      </c>
      <c r="C30" s="33">
        <f>VLOOKUP(A30,ghg__rlps_ghg_emitter_facilitie!$A$2:$H$7481,8,FALSE)</f>
        <v>56005</v>
      </c>
      <c r="D30" s="33" t="str">
        <f>VLOOKUP(A30,ghg__rlps_ghg_emitter_facilitie!$A$2:$B$7481,2,FALSE)</f>
        <v>Powder River Basin</v>
      </c>
    </row>
    <row r="31" spans="1:4" x14ac:dyDescent="0.25">
      <c r="A31" s="1">
        <v>1001829</v>
      </c>
      <c r="B31" s="18">
        <f>SUMIFS(ghg__ef_w_blowdown_stacks_units!M:M,ghg__ef_w_blowdown_stacks_units!B:B,A31)</f>
        <v>231.0136</v>
      </c>
      <c r="C31" s="33">
        <f>VLOOKUP(A31,ghg__rlps_ghg_emitter_facilitie!$A$2:$H$7481,8,FALSE)</f>
        <v>42105</v>
      </c>
      <c r="D31" s="33" t="str">
        <f>VLOOKUP(A31,ghg__rlps_ghg_emitter_facilitie!$A$2:$B$7481,2,FALSE)</f>
        <v>Appalachian Basin (Eastern Overthrust Area)</v>
      </c>
    </row>
    <row r="32" spans="1:4" x14ac:dyDescent="0.25">
      <c r="A32" s="1">
        <v>1001846</v>
      </c>
      <c r="B32" s="18">
        <f>SUMIFS(ghg__ef_w_blowdown_stacks_units!M:M,ghg__ef_w_blowdown_stacks_units!B:B,A32)</f>
        <v>671.57784500000014</v>
      </c>
      <c r="C32" s="33">
        <f>VLOOKUP(A32,ghg__rlps_ghg_emitter_facilitie!$A$2:$H$7481,8,FALSE)</f>
        <v>39059</v>
      </c>
      <c r="D32" s="33" t="str">
        <f>VLOOKUP(A32,ghg__rlps_ghg_emitter_facilitie!$A$2:$B$7481,2,FALSE)</f>
        <v>Appalachian Basin</v>
      </c>
    </row>
    <row r="33" spans="1:4" x14ac:dyDescent="0.25">
      <c r="A33" s="1">
        <v>1001848</v>
      </c>
      <c r="B33" s="18">
        <f>SUMIFS(ghg__ef_w_blowdown_stacks_units!M:M,ghg__ef_w_blowdown_stacks_units!B:B,A33)</f>
        <v>29.080031999999999</v>
      </c>
      <c r="C33" s="33">
        <f>VLOOKUP(A33,ghg__rlps_ghg_emitter_facilitie!$A$2:$H$7481,8,FALSE)</f>
        <v>28107</v>
      </c>
      <c r="D33" s="33" t="str">
        <f>VLOOKUP(A33,ghg__rlps_ghg_emitter_facilitie!$A$2:$B$7481,2,FALSE)</f>
        <v>Black Warrior Basin</v>
      </c>
    </row>
    <row r="34" spans="1:4" x14ac:dyDescent="0.25">
      <c r="A34" s="1">
        <v>1001849</v>
      </c>
      <c r="B34" s="18">
        <f>SUMIFS(ghg__ef_w_blowdown_stacks_units!M:M,ghg__ef_w_blowdown_stacks_units!B:B,A34)</f>
        <v>54.738604799999997</v>
      </c>
      <c r="C34" s="33">
        <f>VLOOKUP(A34,ghg__rlps_ghg_emitter_facilitie!$A$2:$H$7481,8,FALSE)</f>
        <v>28061</v>
      </c>
      <c r="D34" s="33" t="str">
        <f>VLOOKUP(A34,ghg__rlps_ghg_emitter_facilitie!$A$2:$B$7481,2,FALSE)</f>
        <v>Mid-Gulf Coast Basin</v>
      </c>
    </row>
    <row r="35" spans="1:4" x14ac:dyDescent="0.25">
      <c r="A35" s="1">
        <v>1001852</v>
      </c>
      <c r="B35" s="18">
        <f>SUMIFS(ghg__ef_w_blowdown_stacks_units!M:M,ghg__ef_w_blowdown_stacks_units!B:B,A35)</f>
        <v>31.403807999999998</v>
      </c>
      <c r="C35" s="33">
        <f>VLOOKUP(A35,ghg__rlps_ghg_emitter_facilitie!$A$2:$H$7481,8,FALSE)</f>
        <v>22087</v>
      </c>
      <c r="D35" s="33" t="str">
        <f>VLOOKUP(A35,ghg__rlps_ghg_emitter_facilitie!$A$2:$B$7481,2,FALSE)</f>
        <v>Gulf Coast Basin (LA, TX)</v>
      </c>
    </row>
    <row r="36" spans="1:4" x14ac:dyDescent="0.25">
      <c r="A36" s="1">
        <v>1001855</v>
      </c>
      <c r="B36" s="18">
        <f>SUMIFS(ghg__ef_w_blowdown_stacks_units!M:M,ghg__ef_w_blowdown_stacks_units!B:B,A36)</f>
        <v>128.89897919999999</v>
      </c>
      <c r="C36" s="33">
        <f>VLOOKUP(A36,ghg__rlps_ghg_emitter_facilitie!$A$2:$H$7481,8,FALSE)</f>
        <v>22047</v>
      </c>
      <c r="D36" s="33" t="str">
        <f>VLOOKUP(A36,ghg__rlps_ghg_emitter_facilitie!$A$2:$B$7481,2,FALSE)</f>
        <v>Gulf Coast Basin (LA, TX)</v>
      </c>
    </row>
    <row r="37" spans="1:4" x14ac:dyDescent="0.25">
      <c r="A37" s="1">
        <v>1001856</v>
      </c>
      <c r="B37" s="18">
        <f>SUMIFS(ghg__ef_w_blowdown_stacks_units!M:M,ghg__ef_w_blowdown_stacks_units!B:B,A37)</f>
        <v>13.574572799999999</v>
      </c>
      <c r="C37" s="33">
        <f>VLOOKUP(A37,ghg__rlps_ghg_emitter_facilitie!$A$2:$H$7481,8,FALSE)</f>
        <v>42053</v>
      </c>
      <c r="D37" s="33" t="str">
        <f>VLOOKUP(A37,ghg__rlps_ghg_emitter_facilitie!$A$2:$B$7481,2,FALSE)</f>
        <v>Appalachian Basin (Eastern Overthrust Area)</v>
      </c>
    </row>
    <row r="38" spans="1:4" x14ac:dyDescent="0.25">
      <c r="A38" s="1">
        <v>1001926</v>
      </c>
      <c r="B38" s="18">
        <f>SUMIFS(ghg__ef_w_blowdown_stacks_units!M:M,ghg__ef_w_blowdown_stacks_units!B:B,A38)</f>
        <v>143.90484480000001</v>
      </c>
      <c r="C38" s="33">
        <f>VLOOKUP(A38,ghg__rlps_ghg_emitter_facilitie!$A$2:$H$7481,8,FALSE)</f>
        <v>13021</v>
      </c>
      <c r="D38" s="33" t="str">
        <f>VLOOKUP(A38,ghg__rlps_ghg_emitter_facilitie!$A$2:$B$7481,2,FALSE)</f>
        <v>S.GA Sedimentary Prov</v>
      </c>
    </row>
    <row r="39" spans="1:4" x14ac:dyDescent="0.25">
      <c r="A39" s="1">
        <v>1001928</v>
      </c>
      <c r="B39" s="18">
        <f>SUMIFS(ghg__ef_w_blowdown_stacks_units!M:M,ghg__ef_w_blowdown_stacks_units!B:B,A39)</f>
        <v>13.0339264</v>
      </c>
      <c r="C39" s="33">
        <f>VLOOKUP(A39,ghg__rlps_ghg_emitter_facilitie!$A$2:$H$7481,8,FALSE)</f>
        <v>42085</v>
      </c>
      <c r="D39" s="33" t="str">
        <f>VLOOKUP(A39,ghg__rlps_ghg_emitter_facilitie!$A$2:$B$7481,2,FALSE)</f>
        <v>Appalachian Basin (Eastern Overthrust Area)</v>
      </c>
    </row>
    <row r="40" spans="1:4" x14ac:dyDescent="0.25">
      <c r="A40" s="1">
        <v>1001977</v>
      </c>
      <c r="B40" s="18">
        <f>SUMIFS(ghg__ef_w_blowdown_stacks_units!M:M,ghg__ef_w_blowdown_stacks_units!B:B,A40)</f>
        <v>0.51954420000000001</v>
      </c>
      <c r="C40" s="33">
        <f>VLOOKUP(A40,ghg__rlps_ghg_emitter_facilitie!$A$2:$H$7481,8,FALSE)</f>
        <v>8123</v>
      </c>
      <c r="D40" s="33" t="str">
        <f>VLOOKUP(A40,ghg__rlps_ghg_emitter_facilitie!$A$2:$B$7481,2,FALSE)</f>
        <v>Denver Basin</v>
      </c>
    </row>
    <row r="41" spans="1:4" x14ac:dyDescent="0.25">
      <c r="A41" s="1">
        <v>1001981</v>
      </c>
      <c r="B41" s="18">
        <f>SUMIFS(ghg__ef_w_blowdown_stacks_units!M:M,ghg__ef_w_blowdown_stacks_units!B:B,A41)</f>
        <v>179.66345280000002</v>
      </c>
      <c r="C41" s="33">
        <f>VLOOKUP(A41,ghg__rlps_ghg_emitter_facilitie!$A$2:$H$7481,8,FALSE)</f>
        <v>48229</v>
      </c>
      <c r="D41" s="33" t="str">
        <f>VLOOKUP(A41,ghg__rlps_ghg_emitter_facilitie!$A$2:$B$7481,2,FALSE)</f>
        <v>Permian Basin</v>
      </c>
    </row>
    <row r="42" spans="1:4" x14ac:dyDescent="0.25">
      <c r="A42" s="1">
        <v>1001982</v>
      </c>
      <c r="B42" s="18">
        <f>SUMIFS(ghg__ef_w_blowdown_stacks_units!M:M,ghg__ef_w_blowdown_stacks_units!B:B,A42)</f>
        <v>22.404009600000002</v>
      </c>
      <c r="C42" s="33">
        <f>VLOOKUP(A42,ghg__rlps_ghg_emitter_facilitie!$A$2:$H$7481,8,FALSE)</f>
        <v>35025</v>
      </c>
      <c r="D42" s="33" t="str">
        <f>VLOOKUP(A42,ghg__rlps_ghg_emitter_facilitie!$A$2:$B$7481,2,FALSE)</f>
        <v>Permian Basin</v>
      </c>
    </row>
    <row r="43" spans="1:4" x14ac:dyDescent="0.25">
      <c r="A43" s="1">
        <v>1001986</v>
      </c>
      <c r="B43" s="18">
        <f>SUMIFS(ghg__ef_w_blowdown_stacks_units!M:M,ghg__ef_w_blowdown_stacks_units!B:B,A43)</f>
        <v>23.344464000000002</v>
      </c>
      <c r="C43" s="33">
        <f>VLOOKUP(A43,ghg__rlps_ghg_emitter_facilitie!$A$2:$H$7481,8,FALSE)</f>
        <v>4015</v>
      </c>
      <c r="D43" s="33" t="str">
        <f>VLOOKUP(A43,ghg__rlps_ghg_emitter_facilitie!$A$2:$B$7481,2,FALSE)</f>
        <v>Plateau Sedimentary Prov</v>
      </c>
    </row>
    <row r="44" spans="1:4" x14ac:dyDescent="0.25">
      <c r="A44" s="1">
        <v>1001988</v>
      </c>
      <c r="B44" s="18">
        <f>SUMIFS(ghg__ef_w_blowdown_stacks_units!M:M,ghg__ef_w_blowdown_stacks_units!B:B,A44)</f>
        <v>73.349971199999999</v>
      </c>
      <c r="C44" s="33">
        <f>VLOOKUP(A44,ghg__rlps_ghg_emitter_facilitie!$A$2:$H$7481,8,FALSE)</f>
        <v>48229</v>
      </c>
      <c r="D44" s="33" t="str">
        <f>VLOOKUP(A44,ghg__rlps_ghg_emitter_facilitie!$A$2:$B$7481,2,FALSE)</f>
        <v>Permian Basin</v>
      </c>
    </row>
    <row r="45" spans="1:4" x14ac:dyDescent="0.25">
      <c r="A45" s="1">
        <v>1001990</v>
      </c>
      <c r="B45" s="18">
        <f>SUMIFS(ghg__ef_w_blowdown_stacks_units!M:M,ghg__ef_w_blowdown_stacks_units!B:B,A45)</f>
        <v>51.439536000000004</v>
      </c>
      <c r="C45" s="33">
        <f>VLOOKUP(A45,ghg__rlps_ghg_emitter_facilitie!$A$2:$H$7481,8,FALSE)</f>
        <v>48495</v>
      </c>
      <c r="D45" s="33" t="str">
        <f>VLOOKUP(A45,ghg__rlps_ghg_emitter_facilitie!$A$2:$B$7481,2,FALSE)</f>
        <v>Permian Basin</v>
      </c>
    </row>
    <row r="46" spans="1:4" x14ac:dyDescent="0.25">
      <c r="A46" s="1">
        <v>1001994</v>
      </c>
      <c r="B46" s="18">
        <f>SUMIFS(ghg__ef_w_blowdown_stacks_units!M:M,ghg__ef_w_blowdown_stacks_units!B:B,A46)</f>
        <v>10.9764672</v>
      </c>
      <c r="C46" s="33">
        <f>VLOOKUP(A46,ghg__rlps_ghg_emitter_facilitie!$A$2:$H$7481,8,FALSE)</f>
        <v>8061</v>
      </c>
      <c r="D46" s="33" t="str">
        <f>VLOOKUP(A46,ghg__rlps_ghg_emitter_facilitie!$A$2:$B$7481,2,FALSE)</f>
        <v>Las Animas Arch</v>
      </c>
    </row>
    <row r="47" spans="1:4" x14ac:dyDescent="0.25">
      <c r="A47" s="1">
        <v>1001996</v>
      </c>
      <c r="B47" s="18">
        <f>SUMIFS(ghg__ef_w_blowdown_stacks_units!M:M,ghg__ef_w_blowdown_stacks_units!B:B,A47)</f>
        <v>108.86142720000001</v>
      </c>
      <c r="C47" s="33">
        <f>VLOOKUP(A47,ghg__rlps_ghg_emitter_facilitie!$A$2:$H$7481,8,FALSE)</f>
        <v>4005</v>
      </c>
      <c r="D47" s="33" t="str">
        <f>VLOOKUP(A47,ghg__rlps_ghg_emitter_facilitie!$A$2:$B$7481,2,FALSE)</f>
        <v>Plateau Sedimentary Prov</v>
      </c>
    </row>
    <row r="48" spans="1:4" x14ac:dyDescent="0.25">
      <c r="A48" s="1">
        <v>1001997</v>
      </c>
      <c r="B48" s="18">
        <f>SUMIFS(ghg__ef_w_blowdown_stacks_units!M:M,ghg__ef_w_blowdown_stacks_units!B:B,A48)</f>
        <v>29.043369599999998</v>
      </c>
      <c r="C48" s="33">
        <f>VLOOKUP(A48,ghg__rlps_ghg_emitter_facilitie!$A$2:$H$7481,8,FALSE)</f>
        <v>4012</v>
      </c>
      <c r="D48" s="33" t="str">
        <f>VLOOKUP(A48,ghg__rlps_ghg_emitter_facilitie!$A$2:$B$7481,2,FALSE)</f>
        <v>Basin-And-Range Province</v>
      </c>
    </row>
    <row r="49" spans="1:4" x14ac:dyDescent="0.25">
      <c r="A49" s="1">
        <v>1002006</v>
      </c>
      <c r="B49" s="18">
        <f>SUMIFS(ghg__ef_w_blowdown_stacks_units!M:M,ghg__ef_w_blowdown_stacks_units!B:B,A49)</f>
        <v>106.88</v>
      </c>
      <c r="C49" s="33">
        <f>VLOOKUP(A49,ghg__rlps_ghg_emitter_facilitie!$A$2:$H$7481,8,FALSE)</f>
        <v>40007</v>
      </c>
      <c r="D49" s="33" t="str">
        <f>VLOOKUP(A49,ghg__rlps_ghg_emitter_facilitie!$A$2:$B$7481,2,FALSE)</f>
        <v>Anadarko Basin</v>
      </c>
    </row>
    <row r="50" spans="1:4" x14ac:dyDescent="0.25">
      <c r="A50" s="1">
        <v>1002015</v>
      </c>
      <c r="B50" s="18">
        <f>SUMIFS(ghg__ef_w_blowdown_stacks_units!M:M,ghg__ef_w_blowdown_stacks_units!B:B,A50)</f>
        <v>1086.6343199999999</v>
      </c>
      <c r="C50" s="33">
        <f>VLOOKUP(A50,ghg__rlps_ghg_emitter_facilitie!$A$2:$H$7481,8,FALSE)</f>
        <v>56007</v>
      </c>
      <c r="D50" s="33" t="str">
        <f>VLOOKUP(A50,ghg__rlps_ghg_emitter_facilitie!$A$2:$B$7481,2,FALSE)</f>
        <v>Green River Basin</v>
      </c>
    </row>
    <row r="51" spans="1:4" x14ac:dyDescent="0.25">
      <c r="A51" s="1">
        <v>1002018</v>
      </c>
      <c r="B51" s="18">
        <f>SUMIFS(ghg__ef_w_blowdown_stacks_units!M:M,ghg__ef_w_blowdown_stacks_units!B:B,A51)</f>
        <v>3.6653280000000001</v>
      </c>
      <c r="C51" s="33">
        <f>VLOOKUP(A51,ghg__rlps_ghg_emitter_facilitie!$A$2:$H$7481,8,FALSE)</f>
        <v>22069</v>
      </c>
      <c r="D51" s="33" t="str">
        <f>VLOOKUP(A51,ghg__rlps_ghg_emitter_facilitie!$A$2:$B$7481,2,FALSE)</f>
        <v>Arkla Basin</v>
      </c>
    </row>
    <row r="52" spans="1:4" x14ac:dyDescent="0.25">
      <c r="A52" s="1">
        <v>1002029</v>
      </c>
      <c r="B52" s="18">
        <f>SUMIFS(ghg__ef_w_blowdown_stacks_units!M:M,ghg__ef_w_blowdown_stacks_units!B:B,A52)</f>
        <v>0.1</v>
      </c>
      <c r="C52" s="33">
        <f>VLOOKUP(A52,ghg__rlps_ghg_emitter_facilitie!$A$2:$H$7481,8,FALSE)</f>
        <v>48285</v>
      </c>
      <c r="D52" s="33" t="str">
        <f>VLOOKUP(A52,ghg__rlps_ghg_emitter_facilitie!$A$2:$B$7481,2,FALSE)</f>
        <v>Gulf Coast Basin (LA, TX)</v>
      </c>
    </row>
    <row r="53" spans="1:4" x14ac:dyDescent="0.25">
      <c r="A53" s="1">
        <v>1002050</v>
      </c>
      <c r="B53" s="18">
        <f>SUMIFS(ghg__ef_w_blowdown_stacks_units!M:M,ghg__ef_w_blowdown_stacks_units!B:B,A53)</f>
        <v>17.349340000000002</v>
      </c>
      <c r="C53" s="33">
        <f>VLOOKUP(A53,ghg__rlps_ghg_emitter_facilitie!$A$2:$H$7481,8,FALSE)</f>
        <v>40063</v>
      </c>
      <c r="D53" s="33" t="str">
        <f>VLOOKUP(A53,ghg__rlps_ghg_emitter_facilitie!$A$2:$B$7481,2,FALSE)</f>
        <v>Chautauqua Platform</v>
      </c>
    </row>
    <row r="54" spans="1:4" x14ac:dyDescent="0.25">
      <c r="A54" s="1">
        <v>1002060</v>
      </c>
      <c r="B54" s="18">
        <f>SUMIFS(ghg__ef_w_blowdown_stacks_units!M:M,ghg__ef_w_blowdown_stacks_units!B:B,A54)</f>
        <v>123.286896</v>
      </c>
      <c r="C54" s="33">
        <f>VLOOKUP(A54,ghg__rlps_ghg_emitter_facilitie!$A$2:$H$7481,8,FALSE)</f>
        <v>4015</v>
      </c>
      <c r="D54" s="33" t="str">
        <f>VLOOKUP(A54,ghg__rlps_ghg_emitter_facilitie!$A$2:$B$7481,2,FALSE)</f>
        <v>Plateau Sedimentary Prov</v>
      </c>
    </row>
    <row r="55" spans="1:4" x14ac:dyDescent="0.25">
      <c r="A55" s="1">
        <v>1002061</v>
      </c>
      <c r="B55" s="18">
        <f>SUMIFS(ghg__ef_w_blowdown_stacks_units!M:M,ghg__ef_w_blowdown_stacks_units!B:B,A55)</f>
        <v>1.2824306999999999</v>
      </c>
      <c r="C55" s="33">
        <f>VLOOKUP(A55,ghg__rlps_ghg_emitter_facilitie!$A$2:$H$7481,8,FALSE)</f>
        <v>8001</v>
      </c>
      <c r="D55" s="33" t="str">
        <f>VLOOKUP(A55,ghg__rlps_ghg_emitter_facilitie!$A$2:$B$7481,2,FALSE)</f>
        <v>Denver Basin</v>
      </c>
    </row>
    <row r="56" spans="1:4" x14ac:dyDescent="0.25">
      <c r="A56" s="1">
        <v>1002064</v>
      </c>
      <c r="B56" s="18">
        <f>SUMIFS(ghg__ef_w_blowdown_stacks_units!M:M,ghg__ef_w_blowdown_stacks_units!B:B,A56)</f>
        <v>218.429472</v>
      </c>
      <c r="C56" s="33">
        <f>VLOOKUP(A56,ghg__rlps_ghg_emitter_facilitie!$A$2:$H$7481,8,FALSE)</f>
        <v>4001</v>
      </c>
      <c r="D56" s="33" t="str">
        <f>VLOOKUP(A56,ghg__rlps_ghg_emitter_facilitie!$A$2:$B$7481,2,FALSE)</f>
        <v>Black Mesa Basin</v>
      </c>
    </row>
    <row r="57" spans="1:4" x14ac:dyDescent="0.25">
      <c r="A57" s="1">
        <v>1002066</v>
      </c>
      <c r="B57" s="18">
        <f>SUMIFS(ghg__ef_w_blowdown_stacks_units!M:M,ghg__ef_w_blowdown_stacks_units!B:B,A57)</f>
        <v>8.01</v>
      </c>
      <c r="C57" s="33">
        <f>VLOOKUP(A57,ghg__rlps_ghg_emitter_facilitie!$A$2:$H$7481,8,FALSE)</f>
        <v>48149</v>
      </c>
      <c r="D57" s="33" t="str">
        <f>VLOOKUP(A57,ghg__rlps_ghg_emitter_facilitie!$A$2:$B$7481,2,FALSE)</f>
        <v>Gulf Coast Basin (LA, TX)</v>
      </c>
    </row>
    <row r="58" spans="1:4" x14ac:dyDescent="0.25">
      <c r="A58" s="1">
        <v>1002075</v>
      </c>
      <c r="B58" s="18">
        <f>SUMIFS(ghg__ef_w_blowdown_stacks_units!M:M,ghg__ef_w_blowdown_stacks_units!B:B,A58)</f>
        <v>157.81977599999999</v>
      </c>
      <c r="C58" s="33">
        <f>VLOOKUP(A58,ghg__rlps_ghg_emitter_facilitie!$A$2:$H$7481,8,FALSE)</f>
        <v>19107</v>
      </c>
      <c r="D58" s="33" t="str">
        <f>VLOOKUP(A58,ghg__rlps_ghg_emitter_facilitie!$A$2:$B$7481,2,FALSE)</f>
        <v>Iowa Shelf</v>
      </c>
    </row>
    <row r="59" spans="1:4" x14ac:dyDescent="0.25">
      <c r="A59" s="1">
        <v>1002077</v>
      </c>
      <c r="B59" s="18">
        <f>SUMIFS(ghg__ef_w_blowdown_stacks_units!M:M,ghg__ef_w_blowdown_stacks_units!B:B,A59)</f>
        <v>17.466082199999999</v>
      </c>
      <c r="C59" s="33">
        <f>VLOOKUP(A59,ghg__rlps_ghg_emitter_facilitie!$A$2:$H$7481,8,FALSE)</f>
        <v>29007</v>
      </c>
      <c r="D59" s="33" t="str">
        <f>VLOOKUP(A59,ghg__rlps_ghg_emitter_facilitie!$A$2:$B$7481,2,FALSE)</f>
        <v>Lincoln Anticline</v>
      </c>
    </row>
    <row r="60" spans="1:4" x14ac:dyDescent="0.25">
      <c r="A60" s="1">
        <v>1002078</v>
      </c>
      <c r="B60" s="18">
        <f>SUMIFS(ghg__ef_w_blowdown_stacks_units!M:M,ghg__ef_w_blowdown_stacks_units!B:B,A60)</f>
        <v>4.0205069</v>
      </c>
      <c r="C60" s="33">
        <f>VLOOKUP(A60,ghg__rlps_ghg_emitter_facilitie!$A$2:$H$7481,8,FALSE)</f>
        <v>56023</v>
      </c>
      <c r="D60" s="33" t="str">
        <f>VLOOKUP(A60,ghg__rlps_ghg_emitter_facilitie!$A$2:$B$7481,2,FALSE)</f>
        <v>Central Western Overthrust</v>
      </c>
    </row>
    <row r="61" spans="1:4" x14ac:dyDescent="0.25">
      <c r="A61" s="1">
        <v>1002079</v>
      </c>
      <c r="B61" s="18">
        <f>SUMIFS(ghg__ef_w_blowdown_stacks_units!M:M,ghg__ef_w_blowdown_stacks_units!B:B,A61)</f>
        <v>1.8577351</v>
      </c>
      <c r="C61" s="33">
        <f>VLOOKUP(A61,ghg__rlps_ghg_emitter_facilitie!$A$2:$H$7481,8,FALSE)</f>
        <v>56037</v>
      </c>
      <c r="D61" s="33" t="str">
        <f>VLOOKUP(A61,ghg__rlps_ghg_emitter_facilitie!$A$2:$B$7481,2,FALSE)</f>
        <v>Green River Basin</v>
      </c>
    </row>
    <row r="62" spans="1:4" x14ac:dyDescent="0.25">
      <c r="A62" s="1">
        <v>1002087</v>
      </c>
      <c r="B62" s="18">
        <f>SUMIFS(ghg__ef_w_blowdown_stacks_units!M:M,ghg__ef_w_blowdown_stacks_units!B:B,A62)</f>
        <v>37.396571700000003</v>
      </c>
      <c r="C62" s="33">
        <f>VLOOKUP(A62,ghg__rlps_ghg_emitter_facilitie!$A$2:$H$7481,8,FALSE)</f>
        <v>18133</v>
      </c>
      <c r="D62" s="33" t="str">
        <f>VLOOKUP(A62,ghg__rlps_ghg_emitter_facilitie!$A$2:$B$7481,2,FALSE)</f>
        <v>Illinois Basin</v>
      </c>
    </row>
    <row r="63" spans="1:4" x14ac:dyDescent="0.25">
      <c r="A63" s="1">
        <v>1002097</v>
      </c>
      <c r="B63" s="18">
        <f>SUMIFS(ghg__ef_w_blowdown_stacks_units!M:M,ghg__ef_w_blowdown_stacks_units!B:B,A63)</f>
        <v>102.51135359999999</v>
      </c>
      <c r="C63" s="33">
        <f>VLOOKUP(A63,ghg__rlps_ghg_emitter_facilitie!$A$2:$H$7481,8,FALSE)</f>
        <v>48277</v>
      </c>
      <c r="D63" s="33" t="str">
        <f>VLOOKUP(A63,ghg__rlps_ghg_emitter_facilitie!$A$2:$B$7481,2,FALSE)</f>
        <v>Ouachita Folded Belt</v>
      </c>
    </row>
    <row r="64" spans="1:4" x14ac:dyDescent="0.25">
      <c r="A64" s="1">
        <v>1002116</v>
      </c>
      <c r="B64" s="18">
        <f>SUMIFS(ghg__ef_w_blowdown_stacks_units!M:M,ghg__ef_w_blowdown_stacks_units!B:B,A64)</f>
        <v>14.201299200000001</v>
      </c>
      <c r="C64" s="33">
        <f>VLOOKUP(A64,ghg__rlps_ghg_emitter_facilitie!$A$2:$H$7481,8,FALSE)</f>
        <v>8067</v>
      </c>
      <c r="D64" s="33" t="str">
        <f>VLOOKUP(A64,ghg__rlps_ghg_emitter_facilitie!$A$2:$B$7481,2,FALSE)</f>
        <v>San Juan Basin</v>
      </c>
    </row>
    <row r="65" spans="1:4" x14ac:dyDescent="0.25">
      <c r="A65" s="1">
        <v>1002117</v>
      </c>
      <c r="B65" s="18">
        <f>SUMIFS(ghg__ef_w_blowdown_stacks_units!M:M,ghg__ef_w_blowdown_stacks_units!B:B,A65)</f>
        <v>58.419983999999999</v>
      </c>
      <c r="C65" s="33">
        <f>VLOOKUP(A65,ghg__rlps_ghg_emitter_facilitie!$A$2:$H$7481,8,FALSE)</f>
        <v>4001</v>
      </c>
      <c r="D65" s="33" t="str">
        <f>VLOOKUP(A65,ghg__rlps_ghg_emitter_facilitie!$A$2:$B$7481,2,FALSE)</f>
        <v>Black Mesa Basin</v>
      </c>
    </row>
    <row r="66" spans="1:4" x14ac:dyDescent="0.25">
      <c r="A66" s="1">
        <v>1002118</v>
      </c>
      <c r="B66" s="18">
        <f>SUMIFS(ghg__ef_w_blowdown_stacks_units!M:M,ghg__ef_w_blowdown_stacks_units!B:B,A66)</f>
        <v>29.919983999999999</v>
      </c>
      <c r="C66" s="33">
        <f>VLOOKUP(A66,ghg__rlps_ghg_emitter_facilitie!$A$2:$H$7481,8,FALSE)</f>
        <v>35015</v>
      </c>
      <c r="D66" s="33" t="str">
        <f>VLOOKUP(A66,ghg__rlps_ghg_emitter_facilitie!$A$2:$B$7481,2,FALSE)</f>
        <v>Permian Basin</v>
      </c>
    </row>
    <row r="67" spans="1:4" x14ac:dyDescent="0.25">
      <c r="A67" s="1">
        <v>1002127</v>
      </c>
      <c r="B67" s="18">
        <f>SUMIFS(ghg__ef_w_blowdown_stacks_units!M:M,ghg__ef_w_blowdown_stacks_units!B:B,A67)</f>
        <v>154.00451520000001</v>
      </c>
      <c r="C67" s="33">
        <f>VLOOKUP(A67,ghg__rlps_ghg_emitter_facilitie!$A$2:$H$7481,8,FALSE)</f>
        <v>8123</v>
      </c>
      <c r="D67" s="33" t="str">
        <f>VLOOKUP(A67,ghg__rlps_ghg_emitter_facilitie!$A$2:$B$7481,2,FALSE)</f>
        <v>Denver Basin</v>
      </c>
    </row>
    <row r="68" spans="1:4" x14ac:dyDescent="0.25">
      <c r="A68" s="1">
        <v>1002133</v>
      </c>
      <c r="B68" s="18">
        <f>SUMIFS(ghg__ef_w_blowdown_stacks_units!M:M,ghg__ef_w_blowdown_stacks_units!B:B,A68)</f>
        <v>50.175503999999997</v>
      </c>
      <c r="C68" s="33">
        <f>VLOOKUP(A68,ghg__rlps_ghg_emitter_facilitie!$A$2:$H$7481,8,FALSE)</f>
        <v>56009</v>
      </c>
      <c r="D68" s="33" t="str">
        <f>VLOOKUP(A68,ghg__rlps_ghg_emitter_facilitie!$A$2:$B$7481,2,FALSE)</f>
        <v>Powder River Basin</v>
      </c>
    </row>
    <row r="69" spans="1:4" x14ac:dyDescent="0.25">
      <c r="A69" s="1">
        <v>1002169</v>
      </c>
      <c r="B69" s="18">
        <f>SUMIFS(ghg__ef_w_blowdown_stacks_units!M:M,ghg__ef_w_blowdown_stacks_units!B:B,A69)</f>
        <v>3.3007900000000001</v>
      </c>
      <c r="C69" s="33">
        <f>VLOOKUP(A69,ghg__rlps_ghg_emitter_facilitie!$A$2:$H$7481,8,FALSE)</f>
        <v>48241</v>
      </c>
      <c r="D69" s="33" t="str">
        <f>VLOOKUP(A69,ghg__rlps_ghg_emitter_facilitie!$A$2:$B$7481,2,FALSE)</f>
        <v>Gulf Coast Basin (LA, TX)</v>
      </c>
    </row>
    <row r="70" spans="1:4" x14ac:dyDescent="0.25">
      <c r="A70" s="1">
        <v>1002174</v>
      </c>
      <c r="B70" s="18">
        <f>SUMIFS(ghg__ef_w_blowdown_stacks_units!M:M,ghg__ef_w_blowdown_stacks_units!B:B,A70)</f>
        <v>5.7050988999999994</v>
      </c>
      <c r="C70" s="33">
        <f>VLOOKUP(A70,ghg__rlps_ghg_emitter_facilitie!$A$2:$H$7481,8,FALSE)</f>
        <v>49047</v>
      </c>
      <c r="D70" s="33" t="str">
        <f>VLOOKUP(A70,ghg__rlps_ghg_emitter_facilitie!$A$2:$B$7481,2,FALSE)</f>
        <v>Uinta Basin</v>
      </c>
    </row>
    <row r="71" spans="1:4" x14ac:dyDescent="0.25">
      <c r="A71" s="1">
        <v>1002175</v>
      </c>
      <c r="B71" s="18">
        <f>SUMIFS(ghg__ef_w_blowdown_stacks_units!M:M,ghg__ef_w_blowdown_stacks_units!B:B,A71)</f>
        <v>2.5992000000000002</v>
      </c>
      <c r="C71" s="33">
        <f>VLOOKUP(A71,ghg__rlps_ghg_emitter_facilitie!$A$2:$H$7481,8,FALSE)</f>
        <v>40007</v>
      </c>
      <c r="D71" s="33" t="str">
        <f>VLOOKUP(A71,ghg__rlps_ghg_emitter_facilitie!$A$2:$B$7481,2,FALSE)</f>
        <v>Anadarko Basin</v>
      </c>
    </row>
    <row r="72" spans="1:4" x14ac:dyDescent="0.25">
      <c r="A72" s="1">
        <v>1002195</v>
      </c>
      <c r="B72" s="18">
        <f>SUMIFS(ghg__ef_w_blowdown_stacks_units!M:M,ghg__ef_w_blowdown_stacks_units!B:B,A72)</f>
        <v>1.7009628999999999</v>
      </c>
      <c r="C72" s="33">
        <f>VLOOKUP(A72,ghg__rlps_ghg_emitter_facilitie!$A$2:$H$7481,8,FALSE)</f>
        <v>48341</v>
      </c>
      <c r="D72" s="33" t="str">
        <f>VLOOKUP(A72,ghg__rlps_ghg_emitter_facilitie!$A$2:$B$7481,2,FALSE)</f>
        <v>Anadarko Basin</v>
      </c>
    </row>
    <row r="73" spans="1:4" x14ac:dyDescent="0.25">
      <c r="A73" s="1">
        <v>1002196</v>
      </c>
      <c r="B73" s="18">
        <f>SUMIFS(ghg__ef_w_blowdown_stacks_units!M:M,ghg__ef_w_blowdown_stacks_units!B:B,A73)</f>
        <v>31.310419199999998</v>
      </c>
      <c r="C73" s="33">
        <f>VLOOKUP(A73,ghg__rlps_ghg_emitter_facilitie!$A$2:$H$7481,8,FALSE)</f>
        <v>4012</v>
      </c>
      <c r="D73" s="33" t="str">
        <f>VLOOKUP(A73,ghg__rlps_ghg_emitter_facilitie!$A$2:$B$7481,2,FALSE)</f>
        <v>Basin-And-Range Province</v>
      </c>
    </row>
    <row r="74" spans="1:4" x14ac:dyDescent="0.25">
      <c r="A74" s="1">
        <v>1002201</v>
      </c>
      <c r="B74" s="18">
        <f>SUMIFS(ghg__ef_w_blowdown_stacks_units!M:M,ghg__ef_w_blowdown_stacks_units!B:B,A74)</f>
        <v>38.655939099999998</v>
      </c>
      <c r="C74" s="33">
        <f>VLOOKUP(A74,ghg__rlps_ghg_emitter_facilitie!$A$2:$H$7481,8,FALSE)</f>
        <v>20189</v>
      </c>
      <c r="D74" s="33" t="str">
        <f>VLOOKUP(A74,ghg__rlps_ghg_emitter_facilitie!$A$2:$B$7481,2,FALSE)</f>
        <v>Anadarko Basin</v>
      </c>
    </row>
    <row r="75" spans="1:4" x14ac:dyDescent="0.25">
      <c r="A75" s="1">
        <v>1002239</v>
      </c>
      <c r="B75" s="18">
        <f>SUMIFS(ghg__ef_w_blowdown_stacks_units!M:M,ghg__ef_w_blowdown_stacks_units!B:B,A75)</f>
        <v>79.208175699999998</v>
      </c>
      <c r="C75" s="33">
        <f>VLOOKUP(A75,ghg__rlps_ghg_emitter_facilitie!$A$2:$H$7481,8,FALSE)</f>
        <v>56007</v>
      </c>
      <c r="D75" s="33" t="str">
        <f>VLOOKUP(A75,ghg__rlps_ghg_emitter_facilitie!$A$2:$B$7481,2,FALSE)</f>
        <v>Green River Basin</v>
      </c>
    </row>
    <row r="76" spans="1:4" x14ac:dyDescent="0.25">
      <c r="A76" s="1">
        <v>1002256</v>
      </c>
      <c r="B76" s="18">
        <f>SUMIFS(ghg__ef_w_blowdown_stacks_units!M:M,ghg__ef_w_blowdown_stacks_units!B:B,A76)</f>
        <v>52.703020899999999</v>
      </c>
      <c r="C76" s="33">
        <f>VLOOKUP(A76,ghg__rlps_ghg_emitter_facilitie!$A$2:$H$7481,8,FALSE)</f>
        <v>48321</v>
      </c>
      <c r="D76" s="33" t="str">
        <f>VLOOKUP(A76,ghg__rlps_ghg_emitter_facilitie!$A$2:$B$7481,2,FALSE)</f>
        <v>Gulf Coast Basin (LA, TX)</v>
      </c>
    </row>
    <row r="77" spans="1:4" x14ac:dyDescent="0.25">
      <c r="A77" s="1">
        <v>1002259</v>
      </c>
      <c r="B77" s="18">
        <f>SUMIFS(ghg__ef_w_blowdown_stacks_units!M:M,ghg__ef_w_blowdown_stacks_units!B:B,A77)</f>
        <v>47.881925899999999</v>
      </c>
      <c r="C77" s="33">
        <f>VLOOKUP(A77,ghg__rlps_ghg_emitter_facilitie!$A$2:$H$7481,8,FALSE)</f>
        <v>22023</v>
      </c>
      <c r="D77" s="33" t="str">
        <f>VLOOKUP(A77,ghg__rlps_ghg_emitter_facilitie!$A$2:$B$7481,2,FALSE)</f>
        <v>Gulf Coast Basin (LA, TX)</v>
      </c>
    </row>
    <row r="78" spans="1:4" x14ac:dyDescent="0.25">
      <c r="A78" s="1">
        <v>1002267</v>
      </c>
      <c r="B78" s="18">
        <f>SUMIFS(ghg__ef_w_blowdown_stacks_units!M:M,ghg__ef_w_blowdown_stacks_units!B:B,A78)</f>
        <v>3.1175505999999999</v>
      </c>
      <c r="C78" s="33">
        <f>VLOOKUP(A78,ghg__rlps_ghg_emitter_facilitie!$A$2:$H$7481,8,FALSE)</f>
        <v>40047</v>
      </c>
      <c r="D78" s="33" t="str">
        <f>VLOOKUP(A78,ghg__rlps_ghg_emitter_facilitie!$A$2:$B$7481,2,FALSE)</f>
        <v>Anadarko Basin</v>
      </c>
    </row>
    <row r="79" spans="1:4" x14ac:dyDescent="0.25">
      <c r="A79" s="1">
        <v>1002319</v>
      </c>
      <c r="B79" s="18">
        <f>SUMIFS(ghg__ef_w_blowdown_stacks_units!M:M,ghg__ef_w_blowdown_stacks_units!B:B,A79)</f>
        <v>57.365714400000002</v>
      </c>
      <c r="C79" s="33">
        <f>VLOOKUP(A79,ghg__rlps_ghg_emitter_facilitie!$A$2:$H$7481,8,FALSE)</f>
        <v>8103</v>
      </c>
      <c r="D79" s="33" t="str">
        <f>VLOOKUP(A79,ghg__rlps_ghg_emitter_facilitie!$A$2:$B$7481,2,FALSE)</f>
        <v>Piceance Basin</v>
      </c>
    </row>
    <row r="80" spans="1:4" x14ac:dyDescent="0.25">
      <c r="A80" s="1">
        <v>1002325</v>
      </c>
      <c r="B80" s="18">
        <f>SUMIFS(ghg__ef_w_blowdown_stacks_units!M:M,ghg__ef_w_blowdown_stacks_units!B:B,A80)</f>
        <v>182.76617590000001</v>
      </c>
      <c r="C80" s="33">
        <f>VLOOKUP(A80,ghg__rlps_ghg_emitter_facilitie!$A$2:$H$7481,8,FALSE)</f>
        <v>48461</v>
      </c>
      <c r="D80" s="33" t="str">
        <f>VLOOKUP(A80,ghg__rlps_ghg_emitter_facilitie!$A$2:$B$7481,2,FALSE)</f>
        <v>Permian Basin</v>
      </c>
    </row>
    <row r="81" spans="1:4" x14ac:dyDescent="0.25">
      <c r="A81" s="1">
        <v>1002326</v>
      </c>
      <c r="B81" s="18">
        <f>SUMIFS(ghg__ef_w_blowdown_stacks_units!M:M,ghg__ef_w_blowdown_stacks_units!B:B,A81)</f>
        <v>14.3854872</v>
      </c>
      <c r="C81" s="33">
        <f>VLOOKUP(A81,ghg__rlps_ghg_emitter_facilitie!$A$2:$H$7481,8,FALSE)</f>
        <v>48227</v>
      </c>
      <c r="D81" s="33" t="str">
        <f>VLOOKUP(A81,ghg__rlps_ghg_emitter_facilitie!$A$2:$B$7481,2,FALSE)</f>
        <v>Permian Basin</v>
      </c>
    </row>
    <row r="82" spans="1:4" x14ac:dyDescent="0.25">
      <c r="A82" s="1">
        <v>1002334</v>
      </c>
      <c r="B82" s="18">
        <f>SUMIFS(ghg__ef_w_blowdown_stacks_units!M:M,ghg__ef_w_blowdown_stacks_units!B:B,A82)</f>
        <v>65.826793300000006</v>
      </c>
      <c r="C82" s="33">
        <f>VLOOKUP(A82,ghg__rlps_ghg_emitter_facilitie!$A$2:$H$7481,8,FALSE)</f>
        <v>48081</v>
      </c>
      <c r="D82" s="33" t="str">
        <f>VLOOKUP(A82,ghg__rlps_ghg_emitter_facilitie!$A$2:$B$7481,2,FALSE)</f>
        <v>Permian Basin</v>
      </c>
    </row>
    <row r="83" spans="1:4" x14ac:dyDescent="0.25">
      <c r="A83" s="1">
        <v>1002343</v>
      </c>
      <c r="B83" s="18">
        <f>SUMIFS(ghg__ef_w_blowdown_stacks_units!M:M,ghg__ef_w_blowdown_stacks_units!B:B,A83)</f>
        <v>0.5</v>
      </c>
      <c r="C83" s="33">
        <f>VLOOKUP(A83,ghg__rlps_ghg_emitter_facilitie!$A$2:$H$7481,8,FALSE)</f>
        <v>31067</v>
      </c>
      <c r="D83" s="33" t="str">
        <f>VLOOKUP(A83,ghg__rlps_ghg_emitter_facilitie!$A$2:$B$7481,2,FALSE)</f>
        <v>Nemaha Anticline</v>
      </c>
    </row>
    <row r="84" spans="1:4" x14ac:dyDescent="0.25">
      <c r="A84" s="1">
        <v>1002353</v>
      </c>
      <c r="B84" s="18">
        <f>SUMIFS(ghg__ef_w_blowdown_stacks_units!M:M,ghg__ef_w_blowdown_stacks_units!B:B,A84)</f>
        <v>3.27</v>
      </c>
      <c r="C84" s="33">
        <f>VLOOKUP(A84,ghg__rlps_ghg_emitter_facilitie!$A$2:$H$7481,8,FALSE)</f>
        <v>40051</v>
      </c>
      <c r="D84" s="33" t="str">
        <f>VLOOKUP(A84,ghg__rlps_ghg_emitter_facilitie!$A$2:$B$7481,2,FALSE)</f>
        <v>Anadarko Basin</v>
      </c>
    </row>
    <row r="85" spans="1:4" x14ac:dyDescent="0.25">
      <c r="A85" s="1">
        <v>1002355</v>
      </c>
      <c r="B85" s="18">
        <f>SUMIFS(ghg__ef_w_blowdown_stacks_units!M:M,ghg__ef_w_blowdown_stacks_units!B:B,A85)</f>
        <v>0.91000000000000014</v>
      </c>
      <c r="C85" s="33">
        <f>VLOOKUP(A85,ghg__rlps_ghg_emitter_facilitie!$A$2:$H$7481,8,FALSE)</f>
        <v>8123</v>
      </c>
      <c r="D85" s="33" t="str">
        <f>VLOOKUP(A85,ghg__rlps_ghg_emitter_facilitie!$A$2:$B$7481,2,FALSE)</f>
        <v>Denver Basin</v>
      </c>
    </row>
    <row r="86" spans="1:4" x14ac:dyDescent="0.25">
      <c r="A86" s="1">
        <v>1002376</v>
      </c>
      <c r="B86" s="18">
        <f>SUMIFS(ghg__ef_w_blowdown_stacks_units!M:M,ghg__ef_w_blowdown_stacks_units!B:B,A86)</f>
        <v>24.034118400000001</v>
      </c>
      <c r="C86" s="33">
        <f>VLOOKUP(A86,ghg__rlps_ghg_emitter_facilitie!$A$2:$H$7481,8,FALSE)</f>
        <v>5121</v>
      </c>
      <c r="D86" s="33" t="str">
        <f>VLOOKUP(A86,ghg__rlps_ghg_emitter_facilitie!$A$2:$B$7481,2,FALSE)</f>
        <v>Ozark Uplift</v>
      </c>
    </row>
    <row r="87" spans="1:4" x14ac:dyDescent="0.25">
      <c r="A87" s="1">
        <v>1002377</v>
      </c>
      <c r="B87" s="18">
        <f>SUMIFS(ghg__ef_w_blowdown_stacks_units!M:M,ghg__ef_w_blowdown_stacks_units!B:B,A87)</f>
        <v>41.8329697</v>
      </c>
      <c r="C87" s="33">
        <f>VLOOKUP(A87,ghg__rlps_ghg_emitter_facilitie!$A$2:$H$7481,8,FALSE)</f>
        <v>56009</v>
      </c>
      <c r="D87" s="33" t="str">
        <f>VLOOKUP(A87,ghg__rlps_ghg_emitter_facilitie!$A$2:$B$7481,2,FALSE)</f>
        <v>Powder River Basin</v>
      </c>
    </row>
    <row r="88" spans="1:4" x14ac:dyDescent="0.25">
      <c r="A88" s="1">
        <v>1002378</v>
      </c>
      <c r="B88" s="18">
        <f>SUMIFS(ghg__ef_w_blowdown_stacks_units!M:M,ghg__ef_w_blowdown_stacks_units!B:B,A88)</f>
        <v>2.2000000000000002</v>
      </c>
      <c r="C88" s="33">
        <f>VLOOKUP(A88,ghg__rlps_ghg_emitter_facilitie!$A$2:$H$7481,8,FALSE)</f>
        <v>48105</v>
      </c>
      <c r="D88" s="33" t="str">
        <f>VLOOKUP(A88,ghg__rlps_ghg_emitter_facilitie!$A$2:$B$7481,2,FALSE)</f>
        <v>Permian Basin</v>
      </c>
    </row>
    <row r="89" spans="1:4" x14ac:dyDescent="0.25">
      <c r="A89" s="1">
        <v>1002396</v>
      </c>
      <c r="B89" s="18">
        <f>SUMIFS(ghg__ef_w_blowdown_stacks_units!M:M,ghg__ef_w_blowdown_stacks_units!B:B,A89)</f>
        <v>3.77</v>
      </c>
      <c r="C89" s="33">
        <f>VLOOKUP(A89,ghg__rlps_ghg_emitter_facilitie!$A$2:$H$7481,8,FALSE)</f>
        <v>39129</v>
      </c>
      <c r="D89" s="33" t="str">
        <f>VLOOKUP(A89,ghg__rlps_ghg_emitter_facilitie!$A$2:$B$7481,2,FALSE)</f>
        <v>Appalachian Basin</v>
      </c>
    </row>
    <row r="90" spans="1:4" x14ac:dyDescent="0.25">
      <c r="A90" s="1">
        <v>1002402</v>
      </c>
      <c r="B90" s="18">
        <f>SUMIFS(ghg__ef_w_blowdown_stacks_units!M:M,ghg__ef_w_blowdown_stacks_units!B:B,A90)</f>
        <v>14.98</v>
      </c>
      <c r="C90" s="33">
        <f>VLOOKUP(A90,ghg__rlps_ghg_emitter_facilitie!$A$2:$H$7481,8,FALSE)</f>
        <v>39127</v>
      </c>
      <c r="D90" s="33" t="str">
        <f>VLOOKUP(A90,ghg__rlps_ghg_emitter_facilitie!$A$2:$B$7481,2,FALSE)</f>
        <v>Appalachian Basin</v>
      </c>
    </row>
    <row r="91" spans="1:4" x14ac:dyDescent="0.25">
      <c r="A91" s="1">
        <v>1002406</v>
      </c>
      <c r="B91" s="18">
        <f>SUMIFS(ghg__ef_w_blowdown_stacks_units!M:M,ghg__ef_w_blowdown_stacks_units!B:B,A91)</f>
        <v>40.105550400000006</v>
      </c>
      <c r="C91" s="33">
        <f>VLOOKUP(A91,ghg__rlps_ghg_emitter_facilitie!$A$2:$H$7481,8,FALSE)</f>
        <v>8075</v>
      </c>
      <c r="D91" s="33" t="str">
        <f>VLOOKUP(A91,ghg__rlps_ghg_emitter_facilitie!$A$2:$B$7481,2,FALSE)</f>
        <v>Denver Basin</v>
      </c>
    </row>
    <row r="92" spans="1:4" x14ac:dyDescent="0.25">
      <c r="A92" s="1">
        <v>1002409</v>
      </c>
      <c r="B92" s="18">
        <f>SUMIFS(ghg__ef_w_blowdown_stacks_units!M:M,ghg__ef_w_blowdown_stacks_units!B:B,A92)</f>
        <v>55.718457600000001</v>
      </c>
      <c r="C92" s="33">
        <f>VLOOKUP(A92,ghg__rlps_ghg_emitter_facilitie!$A$2:$H$7481,8,FALSE)</f>
        <v>22111</v>
      </c>
      <c r="D92" s="33" t="str">
        <f>VLOOKUP(A92,ghg__rlps_ghg_emitter_facilitie!$A$2:$B$7481,2,FALSE)</f>
        <v>Arkla Basin</v>
      </c>
    </row>
    <row r="93" spans="1:4" x14ac:dyDescent="0.25">
      <c r="A93" s="1">
        <v>1002412</v>
      </c>
      <c r="B93" s="18">
        <f>SUMIFS(ghg__ef_w_blowdown_stacks_units!M:M,ghg__ef_w_blowdown_stacks_units!B:B,A93)</f>
        <v>90.129676799999999</v>
      </c>
      <c r="C93" s="33">
        <f>VLOOKUP(A93,ghg__rlps_ghg_emitter_facilitie!$A$2:$H$7481,8,FALSE)</f>
        <v>29017</v>
      </c>
      <c r="D93" s="33" t="str">
        <f>VLOOKUP(A93,ghg__rlps_ghg_emitter_facilitie!$A$2:$B$7481,2,FALSE)</f>
        <v>Ozark Uplift</v>
      </c>
    </row>
    <row r="94" spans="1:4" x14ac:dyDescent="0.25">
      <c r="A94" s="1">
        <v>1002413</v>
      </c>
      <c r="B94" s="18">
        <f>SUMIFS(ghg__ef_w_blowdown_stacks_units!M:M,ghg__ef_w_blowdown_stacks_units!B:B,A94)</f>
        <v>25.308911999999999</v>
      </c>
      <c r="C94" s="33">
        <f>VLOOKUP(A94,ghg__rlps_ghg_emitter_facilitie!$A$2:$H$7481,8,FALSE)</f>
        <v>19129</v>
      </c>
      <c r="D94" s="33" t="str">
        <f>VLOOKUP(A94,ghg__rlps_ghg_emitter_facilitie!$A$2:$B$7481,2,FALSE)</f>
        <v>Forest City Basin</v>
      </c>
    </row>
    <row r="95" spans="1:4" x14ac:dyDescent="0.25">
      <c r="A95" s="1">
        <v>1002419</v>
      </c>
      <c r="B95" s="18">
        <f>SUMIFS(ghg__ef_w_blowdown_stacks_units!M:M,ghg__ef_w_blowdown_stacks_units!B:B,A95)</f>
        <v>486.0359904</v>
      </c>
      <c r="C95" s="33">
        <f>VLOOKUP(A95,ghg__rlps_ghg_emitter_facilitie!$A$2:$H$7481,8,FALSE)</f>
        <v>17139</v>
      </c>
      <c r="D95" s="33" t="str">
        <f>VLOOKUP(A95,ghg__rlps_ghg_emitter_facilitie!$A$2:$B$7481,2,FALSE)</f>
        <v>Illinois Basin</v>
      </c>
    </row>
    <row r="96" spans="1:4" x14ac:dyDescent="0.25">
      <c r="A96" s="1">
        <v>1002422</v>
      </c>
      <c r="B96" s="18">
        <f>SUMIFS(ghg__ef_w_blowdown_stacks_units!M:M,ghg__ef_w_blowdown_stacks_units!B:B,A96)</f>
        <v>2.1100000000000003</v>
      </c>
      <c r="C96" s="33">
        <f>VLOOKUP(A96,ghg__rlps_ghg_emitter_facilitie!$A$2:$H$7481,8,FALSE)</f>
        <v>48105</v>
      </c>
      <c r="D96" s="33" t="str">
        <f>VLOOKUP(A96,ghg__rlps_ghg_emitter_facilitie!$A$2:$B$7481,2,FALSE)</f>
        <v>Permian Basin</v>
      </c>
    </row>
    <row r="97" spans="1:4" x14ac:dyDescent="0.25">
      <c r="A97" s="1">
        <v>1002427</v>
      </c>
      <c r="B97" s="18">
        <f>SUMIFS(ghg__ef_w_blowdown_stacks_units!M:M,ghg__ef_w_blowdown_stacks_units!B:B,A97)</f>
        <v>123.15</v>
      </c>
      <c r="C97" s="33">
        <f>VLOOKUP(A97,ghg__rlps_ghg_emitter_facilitie!$A$2:$H$7481,8,FALSE)</f>
        <v>39165</v>
      </c>
      <c r="D97" s="33" t="str">
        <f>VLOOKUP(A97,ghg__rlps_ghg_emitter_facilitie!$A$2:$B$7481,2,FALSE)</f>
        <v>Cincinnati Arch</v>
      </c>
    </row>
    <row r="98" spans="1:4" x14ac:dyDescent="0.25">
      <c r="A98" s="1">
        <v>1002444</v>
      </c>
      <c r="B98" s="18">
        <f>SUMIFS(ghg__ef_w_blowdown_stacks_units!M:M,ghg__ef_w_blowdown_stacks_units!B:B,A98)</f>
        <v>5.8977836999999997</v>
      </c>
      <c r="C98" s="33">
        <f>VLOOKUP(A98,ghg__rlps_ghg_emitter_facilitie!$A$2:$H$7481,8,FALSE)</f>
        <v>31137</v>
      </c>
      <c r="D98" s="33" t="str">
        <f>VLOOKUP(A98,ghg__rlps_ghg_emitter_facilitie!$A$2:$B$7481,2,FALSE)</f>
        <v>Salina Basin</v>
      </c>
    </row>
    <row r="99" spans="1:4" x14ac:dyDescent="0.25">
      <c r="A99" s="1">
        <v>1002456</v>
      </c>
      <c r="B99" s="18">
        <f>SUMIFS(ghg__ef_w_blowdown_stacks_units!M:M,ghg__ef_w_blowdown_stacks_units!B:B,A99)</f>
        <v>176.9929344</v>
      </c>
      <c r="C99" s="33">
        <f>VLOOKUP(A99,ghg__rlps_ghg_emitter_facilitie!$A$2:$H$7481,8,FALSE)</f>
        <v>19181</v>
      </c>
      <c r="D99" s="33" t="str">
        <f>VLOOKUP(A99,ghg__rlps_ghg_emitter_facilitie!$A$2:$B$7481,2,FALSE)</f>
        <v>Iowa Shelf</v>
      </c>
    </row>
    <row r="100" spans="1:4" x14ac:dyDescent="0.25">
      <c r="A100" s="1">
        <v>1002467</v>
      </c>
      <c r="B100" s="18">
        <f>SUMIFS(ghg__ef_w_blowdown_stacks_units!M:M,ghg__ef_w_blowdown_stacks_units!B:B,A100)</f>
        <v>23.812049999999999</v>
      </c>
      <c r="C100" s="33">
        <f>VLOOKUP(A100,ghg__rlps_ghg_emitter_facilitie!$A$2:$H$7481,8,FALSE)</f>
        <v>40107</v>
      </c>
      <c r="D100" s="33" t="str">
        <f>VLOOKUP(A100,ghg__rlps_ghg_emitter_facilitie!$A$2:$B$7481,2,FALSE)</f>
        <v>Chautauqua Platform</v>
      </c>
    </row>
    <row r="101" spans="1:4" x14ac:dyDescent="0.25">
      <c r="A101" s="1">
        <v>1002470</v>
      </c>
      <c r="B101" s="18">
        <f>SUMIFS(ghg__ef_w_blowdown_stacks_units!M:M,ghg__ef_w_blowdown_stacks_units!B:B,A101)</f>
        <v>4.4646400000000002</v>
      </c>
      <c r="C101" s="33">
        <f>VLOOKUP(A101,ghg__rlps_ghg_emitter_facilitie!$A$2:$H$7481,8,FALSE)</f>
        <v>40063</v>
      </c>
      <c r="D101" s="33" t="str">
        <f>VLOOKUP(A101,ghg__rlps_ghg_emitter_facilitie!$A$2:$B$7481,2,FALSE)</f>
        <v>Chautauqua Platform</v>
      </c>
    </row>
    <row r="102" spans="1:4" x14ac:dyDescent="0.25">
      <c r="A102" s="1">
        <v>1002472</v>
      </c>
      <c r="B102" s="18">
        <f>SUMIFS(ghg__ef_w_blowdown_stacks_units!M:M,ghg__ef_w_blowdown_stacks_units!B:B,A102)</f>
        <v>1.6306799999999999</v>
      </c>
      <c r="C102" s="33">
        <f>VLOOKUP(A102,ghg__rlps_ghg_emitter_facilitie!$A$2:$H$7481,8,FALSE)</f>
        <v>40051</v>
      </c>
      <c r="D102" s="33" t="str">
        <f>VLOOKUP(A102,ghg__rlps_ghg_emitter_facilitie!$A$2:$B$7481,2,FALSE)</f>
        <v>Anadarko Basin</v>
      </c>
    </row>
    <row r="103" spans="1:4" x14ac:dyDescent="0.25">
      <c r="A103" s="1">
        <v>1002515</v>
      </c>
      <c r="B103" s="18">
        <f>SUMIFS(ghg__ef_w_blowdown_stacks_units!M:M,ghg__ef_w_blowdown_stacks_units!B:B,A103)</f>
        <v>9.43</v>
      </c>
      <c r="C103" s="33">
        <f>VLOOKUP(A103,ghg__rlps_ghg_emitter_facilitie!$A$2:$H$7481,8,FALSE)</f>
        <v>35015</v>
      </c>
      <c r="D103" s="33" t="str">
        <f>VLOOKUP(A103,ghg__rlps_ghg_emitter_facilitie!$A$2:$B$7481,2,FALSE)</f>
        <v>Permian Basin</v>
      </c>
    </row>
    <row r="104" spans="1:4" x14ac:dyDescent="0.25">
      <c r="A104" s="1">
        <v>1002521</v>
      </c>
      <c r="B104" s="18">
        <f>SUMIFS(ghg__ef_w_blowdown_stacks_units!M:M,ghg__ef_w_blowdown_stacks_units!B:B,A104)</f>
        <v>537.05860000000007</v>
      </c>
      <c r="C104" s="33">
        <f>VLOOKUP(A104,ghg__rlps_ghg_emitter_facilitie!$A$2:$H$7481,8,FALSE)</f>
        <v>48273</v>
      </c>
      <c r="D104" s="33" t="str">
        <f>VLOOKUP(A104,ghg__rlps_ghg_emitter_facilitie!$A$2:$B$7481,2,FALSE)</f>
        <v>Gulf Coast Basin (LA, TX)</v>
      </c>
    </row>
    <row r="105" spans="1:4" x14ac:dyDescent="0.25">
      <c r="A105" s="1">
        <v>1002528</v>
      </c>
      <c r="B105" s="18">
        <f>SUMIFS(ghg__ef_w_blowdown_stacks_units!M:M,ghg__ef_w_blowdown_stacks_units!B:B,A105)</f>
        <v>1.0473239999999999</v>
      </c>
      <c r="C105" s="33">
        <f>VLOOKUP(A105,ghg__rlps_ghg_emitter_facilitie!$A$2:$H$7481,8,FALSE)</f>
        <v>48375</v>
      </c>
      <c r="D105" s="33" t="str">
        <f>VLOOKUP(A105,ghg__rlps_ghg_emitter_facilitie!$A$2:$B$7481,2,FALSE)</f>
        <v>Anadarko Basin</v>
      </c>
    </row>
    <row r="106" spans="1:4" x14ac:dyDescent="0.25">
      <c r="A106" s="1">
        <v>1002532</v>
      </c>
      <c r="B106" s="18">
        <f>SUMIFS(ghg__ef_w_blowdown_stacks_units!M:M,ghg__ef_w_blowdown_stacks_units!B:B,A106)</f>
        <v>425.49910080000001</v>
      </c>
      <c r="C106" s="33">
        <f>VLOOKUP(A106,ghg__rlps_ghg_emitter_facilitie!$A$2:$H$7481,8,FALSE)</f>
        <v>8067</v>
      </c>
      <c r="D106" s="33" t="str">
        <f>VLOOKUP(A106,ghg__rlps_ghg_emitter_facilitie!$A$2:$B$7481,2,FALSE)</f>
        <v>San Juan Basin</v>
      </c>
    </row>
    <row r="107" spans="1:4" x14ac:dyDescent="0.25">
      <c r="A107" s="1">
        <v>1002577</v>
      </c>
      <c r="B107" s="18">
        <f>SUMIFS(ghg__ef_w_blowdown_stacks_units!M:M,ghg__ef_w_blowdown_stacks_units!B:B,A107)</f>
        <v>40.660000000000004</v>
      </c>
      <c r="C107" s="33">
        <f>VLOOKUP(A107,ghg__rlps_ghg_emitter_facilitie!$A$2:$H$7481,8,FALSE)</f>
        <v>39009</v>
      </c>
      <c r="D107" s="33" t="str">
        <f>VLOOKUP(A107,ghg__rlps_ghg_emitter_facilitie!$A$2:$B$7481,2,FALSE)</f>
        <v>Appalachian Basin</v>
      </c>
    </row>
    <row r="108" spans="1:4" x14ac:dyDescent="0.25">
      <c r="A108" s="1">
        <v>1002580</v>
      </c>
      <c r="B108" s="18">
        <f>SUMIFS(ghg__ef_w_blowdown_stacks_units!M:M,ghg__ef_w_blowdown_stacks_units!B:B,A108)</f>
        <v>70.510000000000005</v>
      </c>
      <c r="C108" s="33">
        <f>VLOOKUP(A108,ghg__rlps_ghg_emitter_facilitie!$A$2:$H$7481,8,FALSE)</f>
        <v>21137</v>
      </c>
      <c r="D108" s="33" t="str">
        <f>VLOOKUP(A108,ghg__rlps_ghg_emitter_facilitie!$A$2:$B$7481,2,FALSE)</f>
        <v>Cincinnati Arch</v>
      </c>
    </row>
    <row r="109" spans="1:4" x14ac:dyDescent="0.25">
      <c r="A109" s="1">
        <v>1002586</v>
      </c>
      <c r="B109" s="18">
        <f>SUMIFS(ghg__ef_w_blowdown_stacks_units!M:M,ghg__ef_w_blowdown_stacks_units!B:B,A109)</f>
        <v>62.11</v>
      </c>
      <c r="C109" s="33">
        <f>VLOOKUP(A109,ghg__rlps_ghg_emitter_facilitie!$A$2:$H$7481,8,FALSE)</f>
        <v>21011</v>
      </c>
      <c r="D109" s="33" t="str">
        <f>VLOOKUP(A109,ghg__rlps_ghg_emitter_facilitie!$A$2:$B$7481,2,FALSE)</f>
        <v>Cincinnati Arch</v>
      </c>
    </row>
    <row r="110" spans="1:4" x14ac:dyDescent="0.25">
      <c r="A110" s="1">
        <v>1002590</v>
      </c>
      <c r="B110" s="18">
        <f>SUMIFS(ghg__ef_w_blowdown_stacks_units!M:M,ghg__ef_w_blowdown_stacks_units!B:B,A110)</f>
        <v>24.33</v>
      </c>
      <c r="C110" s="33">
        <f>VLOOKUP(A110,ghg__rlps_ghg_emitter_facilitie!$A$2:$H$7481,8,FALSE)</f>
        <v>22125</v>
      </c>
      <c r="D110" s="33" t="str">
        <f>VLOOKUP(A110,ghg__rlps_ghg_emitter_facilitie!$A$2:$B$7481,2,FALSE)</f>
        <v>Gulf Coast Basin (LA, TX)</v>
      </c>
    </row>
    <row r="111" spans="1:4" x14ac:dyDescent="0.25">
      <c r="A111" s="1">
        <v>1002617</v>
      </c>
      <c r="B111" s="18">
        <f>SUMIFS(ghg__ef_w_blowdown_stacks_units!M:M,ghg__ef_w_blowdown_stacks_units!B:B,A111)</f>
        <v>65.83</v>
      </c>
      <c r="C111" s="33">
        <f>VLOOKUP(A111,ghg__rlps_ghg_emitter_facilitie!$A$2:$H$7481,8,FALSE)</f>
        <v>42051</v>
      </c>
      <c r="D111" s="33" t="str">
        <f>VLOOKUP(A111,ghg__rlps_ghg_emitter_facilitie!$A$2:$B$7481,2,FALSE)</f>
        <v>Appalachian Basin (Eastern Overthrust Area)</v>
      </c>
    </row>
    <row r="112" spans="1:4" x14ac:dyDescent="0.25">
      <c r="A112" s="1">
        <v>1002623</v>
      </c>
      <c r="B112" s="18">
        <f>SUMIFS(ghg__ef_w_blowdown_stacks_units!M:M,ghg__ef_w_blowdown_stacks_units!B:B,A112)</f>
        <v>73.7</v>
      </c>
      <c r="C112" s="33">
        <f>VLOOKUP(A112,ghg__rlps_ghg_emitter_facilitie!$A$2:$H$7481,8,FALSE)</f>
        <v>48089</v>
      </c>
      <c r="D112" s="33" t="str">
        <f>VLOOKUP(A112,ghg__rlps_ghg_emitter_facilitie!$A$2:$B$7481,2,FALSE)</f>
        <v>Gulf Coast Basin (LA, TX)</v>
      </c>
    </row>
    <row r="113" spans="1:4" x14ac:dyDescent="0.25">
      <c r="A113" s="1">
        <v>1002628</v>
      </c>
      <c r="B113" s="18">
        <f>SUMIFS(ghg__ef_w_blowdown_stacks_units!M:M,ghg__ef_w_blowdown_stacks_units!B:B,A113)</f>
        <v>0.22286439999999999</v>
      </c>
      <c r="C113" s="33">
        <f>VLOOKUP(A113,ghg__rlps_ghg_emitter_facilitie!$A$2:$H$7481,8,FALSE)</f>
        <v>22057</v>
      </c>
      <c r="D113" s="33" t="str">
        <f>VLOOKUP(A113,ghg__rlps_ghg_emitter_facilitie!$A$2:$B$7481,2,FALSE)</f>
        <v>Gulf Coast Basin (LA, TX)</v>
      </c>
    </row>
    <row r="114" spans="1:4" x14ac:dyDescent="0.25">
      <c r="A114" s="1">
        <v>1002629</v>
      </c>
      <c r="B114" s="18">
        <f>SUMIFS(ghg__ef_w_blowdown_stacks_units!M:M,ghg__ef_w_blowdown_stacks_units!B:B,A114)</f>
        <v>0</v>
      </c>
      <c r="C114" s="33">
        <f>VLOOKUP(A114,ghg__rlps_ghg_emitter_facilitie!$A$2:$H$7481,8,FALSE)</f>
        <v>48501</v>
      </c>
      <c r="D114" s="33" t="str">
        <f>VLOOKUP(A114,ghg__rlps_ghg_emitter_facilitie!$A$2:$B$7481,2,FALSE)</f>
        <v>Permian Basin</v>
      </c>
    </row>
    <row r="115" spans="1:4" x14ac:dyDescent="0.25">
      <c r="A115" s="1">
        <v>1002630</v>
      </c>
      <c r="B115" s="18">
        <f>SUMIFS(ghg__ef_w_blowdown_stacks_units!M:M,ghg__ef_w_blowdown_stacks_units!B:B,A115)</f>
        <v>0</v>
      </c>
      <c r="C115" s="33">
        <f>VLOOKUP(A115,ghg__rlps_ghg_emitter_facilitie!$A$2:$H$7481,8,FALSE)</f>
        <v>48501</v>
      </c>
      <c r="D115" s="33" t="str">
        <f>VLOOKUP(A115,ghg__rlps_ghg_emitter_facilitie!$A$2:$B$7481,2,FALSE)</f>
        <v>Permian Basin</v>
      </c>
    </row>
    <row r="116" spans="1:4" x14ac:dyDescent="0.25">
      <c r="A116" s="1">
        <v>1002642</v>
      </c>
      <c r="B116" s="18">
        <f>SUMIFS(ghg__ef_w_blowdown_stacks_units!M:M,ghg__ef_w_blowdown_stacks_units!B:B,A116)</f>
        <v>7.6801792000000004</v>
      </c>
      <c r="C116" s="33">
        <f>VLOOKUP(A116,ghg__rlps_ghg_emitter_facilitie!$A$2:$H$7481,8,FALSE)</f>
        <v>31067</v>
      </c>
      <c r="D116" s="33" t="str">
        <f>VLOOKUP(A116,ghg__rlps_ghg_emitter_facilitie!$A$2:$B$7481,2,FALSE)</f>
        <v>Nemaha Anticline</v>
      </c>
    </row>
    <row r="117" spans="1:4" x14ac:dyDescent="0.25">
      <c r="A117" s="1">
        <v>1002664</v>
      </c>
      <c r="B117" s="18">
        <f>SUMIFS(ghg__ef_w_blowdown_stacks_units!M:M,ghg__ef_w_blowdown_stacks_units!B:B,A117)</f>
        <v>291.25</v>
      </c>
      <c r="C117" s="33">
        <f>VLOOKUP(A117,ghg__rlps_ghg_emitter_facilitie!$A$2:$H$7481,8,FALSE)</f>
        <v>40137</v>
      </c>
      <c r="D117" s="33" t="str">
        <f>VLOOKUP(A117,ghg__rlps_ghg_emitter_facilitie!$A$2:$B$7481,2,FALSE)</f>
        <v>South Oklahoma Folded Belt</v>
      </c>
    </row>
    <row r="118" spans="1:4" x14ac:dyDescent="0.25">
      <c r="A118" s="1">
        <v>1002678</v>
      </c>
      <c r="B118" s="18">
        <f>SUMIFS(ghg__ef_w_blowdown_stacks_units!M:M,ghg__ef_w_blowdown_stacks_units!B:B,A118)</f>
        <v>27.23</v>
      </c>
      <c r="C118" s="33">
        <f>VLOOKUP(A118,ghg__rlps_ghg_emitter_facilitie!$A$2:$H$7481,8,FALSE)</f>
        <v>48415</v>
      </c>
      <c r="D118" s="33" t="str">
        <f>VLOOKUP(A118,ghg__rlps_ghg_emitter_facilitie!$A$2:$B$7481,2,FALSE)</f>
        <v>Permian Basin</v>
      </c>
    </row>
    <row r="119" spans="1:4" x14ac:dyDescent="0.25">
      <c r="A119" s="1">
        <v>1002711</v>
      </c>
      <c r="B119" s="18">
        <f>SUMIFS(ghg__ef_w_blowdown_stacks_units!M:M,ghg__ef_w_blowdown_stacks_units!B:B,A119)</f>
        <v>63.191750400000004</v>
      </c>
      <c r="C119" s="33">
        <f>VLOOKUP(A119,ghg__rlps_ghg_emitter_facilitie!$A$2:$H$7481,8,FALSE)</f>
        <v>42079</v>
      </c>
      <c r="D119" s="33" t="str">
        <f>VLOOKUP(A119,ghg__rlps_ghg_emitter_facilitie!$A$2:$B$7481,2,FALSE)</f>
        <v>Appalachian Basin (Eastern Overthrust Area)</v>
      </c>
    </row>
    <row r="120" spans="1:4" x14ac:dyDescent="0.25">
      <c r="A120" s="1">
        <v>1002738</v>
      </c>
      <c r="B120" s="18">
        <f>SUMIFS(ghg__ef_w_blowdown_stacks_units!M:M,ghg__ef_w_blowdown_stacks_units!B:B,A120)</f>
        <v>199.06</v>
      </c>
      <c r="C120" s="33">
        <f>VLOOKUP(A120,ghg__rlps_ghg_emitter_facilitie!$A$2:$H$7481,8,FALSE)</f>
        <v>19015</v>
      </c>
      <c r="D120" s="33" t="str">
        <f>VLOOKUP(A120,ghg__rlps_ghg_emitter_facilitie!$A$2:$B$7481,2,FALSE)</f>
        <v>Iowa Shelf</v>
      </c>
    </row>
    <row r="121" spans="1:4" x14ac:dyDescent="0.25">
      <c r="A121" s="1">
        <v>1002739</v>
      </c>
      <c r="B121" s="18">
        <f>SUMIFS(ghg__ef_w_blowdown_stacks_units!M:M,ghg__ef_w_blowdown_stacks_units!B:B,A121)</f>
        <v>124.11</v>
      </c>
      <c r="C121" s="33">
        <f>VLOOKUP(A121,ghg__rlps_ghg_emitter_facilitie!$A$2:$H$7481,8,FALSE)</f>
        <v>31131</v>
      </c>
      <c r="D121" s="33" t="str">
        <f>VLOOKUP(A121,ghg__rlps_ghg_emitter_facilitie!$A$2:$B$7481,2,FALSE)</f>
        <v>Nemaha Anticline</v>
      </c>
    </row>
    <row r="122" spans="1:4" x14ac:dyDescent="0.25">
      <c r="A122" s="1">
        <v>1002742</v>
      </c>
      <c r="B122" s="18">
        <f>SUMIFS(ghg__ef_w_blowdown_stacks_units!M:M,ghg__ef_w_blowdown_stacks_units!B:B,A122)</f>
        <v>7.8001535999999998</v>
      </c>
      <c r="C122" s="33">
        <f>VLOOKUP(A122,ghg__rlps_ghg_emitter_facilitie!$A$2:$H$7481,8,FALSE)</f>
        <v>17027</v>
      </c>
      <c r="D122" s="33" t="str">
        <f>VLOOKUP(A122,ghg__rlps_ghg_emitter_facilitie!$A$2:$B$7481,2,FALSE)</f>
        <v>Illinois Basin</v>
      </c>
    </row>
    <row r="123" spans="1:4" x14ac:dyDescent="0.25">
      <c r="A123" s="1">
        <v>1002745</v>
      </c>
      <c r="B123" s="18">
        <f>SUMIFS(ghg__ef_w_blowdown_stacks_units!M:M,ghg__ef_w_blowdown_stacks_units!B:B,A123)</f>
        <v>129.75552960000002</v>
      </c>
      <c r="C123" s="33">
        <f>VLOOKUP(A123,ghg__rlps_ghg_emitter_facilitie!$A$2:$H$7481,8,FALSE)</f>
        <v>20057</v>
      </c>
      <c r="D123" s="33" t="str">
        <f>VLOOKUP(A123,ghg__rlps_ghg_emitter_facilitie!$A$2:$B$7481,2,FALSE)</f>
        <v>Anadarko Basin</v>
      </c>
    </row>
    <row r="124" spans="1:4" x14ac:dyDescent="0.25">
      <c r="A124" s="1">
        <v>1002760</v>
      </c>
      <c r="B124" s="18">
        <f>SUMIFS(ghg__ef_w_blowdown_stacks_units!M:M,ghg__ef_w_blowdown_stacks_units!B:B,A124)</f>
        <v>88.971590399999997</v>
      </c>
      <c r="C124" s="33">
        <f>VLOOKUP(A124,ghg__rlps_ghg_emitter_facilitie!$A$2:$H$7481,8,FALSE)</f>
        <v>49053</v>
      </c>
      <c r="D124" s="33" t="str">
        <f>VLOOKUP(A124,ghg__rlps_ghg_emitter_facilitie!$A$2:$B$7481,2,FALSE)</f>
        <v>South Western Overthrust</v>
      </c>
    </row>
    <row r="125" spans="1:4" x14ac:dyDescent="0.25">
      <c r="A125" s="1">
        <v>1002761</v>
      </c>
      <c r="B125" s="18">
        <f>SUMIFS(ghg__ef_w_blowdown_stacks_units!M:M,ghg__ef_w_blowdown_stacks_units!B:B,A125)</f>
        <v>40.461040099999998</v>
      </c>
      <c r="C125" s="33">
        <f>VLOOKUP(A125,ghg__rlps_ghg_emitter_facilitie!$A$2:$H$7481,8,FALSE)</f>
        <v>56023</v>
      </c>
      <c r="D125" s="33" t="str">
        <f>VLOOKUP(A125,ghg__rlps_ghg_emitter_facilitie!$A$2:$B$7481,2,FALSE)</f>
        <v>Central Western Overthrust</v>
      </c>
    </row>
    <row r="126" spans="1:4" x14ac:dyDescent="0.25">
      <c r="A126" s="1">
        <v>1002762</v>
      </c>
      <c r="B126" s="18">
        <f>SUMIFS(ghg__ef_w_blowdown_stacks_units!M:M,ghg__ef_w_blowdown_stacks_units!B:B,A126)</f>
        <v>41.241308099999998</v>
      </c>
      <c r="C126" s="33">
        <f>VLOOKUP(A126,ghg__rlps_ghg_emitter_facilitie!$A$2:$H$7481,8,FALSE)</f>
        <v>32003</v>
      </c>
      <c r="D126" s="33" t="str">
        <f>VLOOKUP(A126,ghg__rlps_ghg_emitter_facilitie!$A$2:$B$7481,2,FALSE)</f>
        <v>South Western Overthrust</v>
      </c>
    </row>
    <row r="127" spans="1:4" x14ac:dyDescent="0.25">
      <c r="A127" s="1">
        <v>1002763</v>
      </c>
      <c r="B127" s="18">
        <f>SUMIFS(ghg__ef_w_blowdown_stacks_units!M:M,ghg__ef_w_blowdown_stacks_units!B:B,A127)</f>
        <v>128.57920970000001</v>
      </c>
      <c r="C127" s="33">
        <f>VLOOKUP(A127,ghg__rlps_ghg_emitter_facilitie!$A$2:$H$7481,8,FALSE)</f>
        <v>32003</v>
      </c>
      <c r="D127" s="33" t="str">
        <f>VLOOKUP(A127,ghg__rlps_ghg_emitter_facilitie!$A$2:$B$7481,2,FALSE)</f>
        <v>South Western Overthrust</v>
      </c>
    </row>
    <row r="128" spans="1:4" x14ac:dyDescent="0.25">
      <c r="A128" s="1">
        <v>1002774</v>
      </c>
      <c r="B128" s="18">
        <f>SUMIFS(ghg__ef_w_blowdown_stacks_units!M:M,ghg__ef_w_blowdown_stacks_units!B:B,A128)</f>
        <v>38.939299200000001</v>
      </c>
      <c r="C128" s="33">
        <f>VLOOKUP(A128,ghg__rlps_ghg_emitter_facilitie!$A$2:$H$7481,8,FALSE)</f>
        <v>17091</v>
      </c>
      <c r="D128" s="33" t="str">
        <f>VLOOKUP(A128,ghg__rlps_ghg_emitter_facilitie!$A$2:$B$7481,2,FALSE)</f>
        <v>Wisconsin Arch</v>
      </c>
    </row>
    <row r="129" spans="1:4" x14ac:dyDescent="0.25">
      <c r="A129" s="1">
        <v>1002778</v>
      </c>
      <c r="B129" s="18">
        <f>SUMIFS(ghg__ef_w_blowdown_stacks_units!M:M,ghg__ef_w_blowdown_stacks_units!B:B,A129)</f>
        <v>46.815509599999999</v>
      </c>
      <c r="C129" s="33">
        <f>VLOOKUP(A129,ghg__rlps_ghg_emitter_facilitie!$A$2:$H$7481,8,FALSE)</f>
        <v>22031</v>
      </c>
      <c r="D129" s="33" t="str">
        <f>VLOOKUP(A129,ghg__rlps_ghg_emitter_facilitie!$A$2:$B$7481,2,FALSE)</f>
        <v>Arkla Basin</v>
      </c>
    </row>
    <row r="130" spans="1:4" x14ac:dyDescent="0.25">
      <c r="A130" s="1">
        <v>1002780</v>
      </c>
      <c r="B130" s="18">
        <f>SUMIFS(ghg__ef_w_blowdown_stacks_units!M:M,ghg__ef_w_blowdown_stacks_units!B:B,A130)</f>
        <v>400.38440000000003</v>
      </c>
      <c r="C130" s="33">
        <f>VLOOKUP(A130,ghg__rlps_ghg_emitter_facilitie!$A$2:$H$7481,8,FALSE)</f>
        <v>12007</v>
      </c>
      <c r="D130" s="33" t="str">
        <f>VLOOKUP(A130,ghg__rlps_ghg_emitter_facilitie!$A$2:$B$7481,2,FALSE)</f>
        <v>Florida Platform</v>
      </c>
    </row>
    <row r="131" spans="1:4" x14ac:dyDescent="0.25">
      <c r="A131" s="1">
        <v>1002781</v>
      </c>
      <c r="B131" s="18">
        <f>SUMIFS(ghg__ef_w_blowdown_stacks_units!M:M,ghg__ef_w_blowdown_stacks_units!B:B,A131)</f>
        <v>1114.6601900000001</v>
      </c>
      <c r="C131" s="33">
        <f>VLOOKUP(A131,ghg__rlps_ghg_emitter_facilitie!$A$2:$H$7481,8,FALSE)</f>
        <v>12133</v>
      </c>
      <c r="D131" s="33" t="str">
        <f>VLOOKUP(A131,ghg__rlps_ghg_emitter_facilitie!$A$2:$B$7481,2,FALSE)</f>
        <v>S.GA Sedimentary Prov</v>
      </c>
    </row>
    <row r="132" spans="1:4" x14ac:dyDescent="0.25">
      <c r="A132" s="1">
        <v>1002784</v>
      </c>
      <c r="B132" s="18">
        <f>SUMIFS(ghg__ef_w_blowdown_stacks_units!M:M,ghg__ef_w_blowdown_stacks_units!B:B,A132)</f>
        <v>31.409650000000003</v>
      </c>
      <c r="C132" s="33">
        <f>VLOOKUP(A132,ghg__rlps_ghg_emitter_facilitie!$A$2:$H$7481,8,FALSE)</f>
        <v>22117</v>
      </c>
      <c r="D132" s="33" t="str">
        <f>VLOOKUP(A132,ghg__rlps_ghg_emitter_facilitie!$A$2:$B$7481,2,FALSE)</f>
        <v>Mid-Gulf Coast Basin</v>
      </c>
    </row>
    <row r="133" spans="1:4" x14ac:dyDescent="0.25">
      <c r="A133" s="1">
        <v>1002811</v>
      </c>
      <c r="B133" s="18">
        <f>SUMIFS(ghg__ef_w_blowdown_stacks_units!M:M,ghg__ef_w_blowdown_stacks_units!B:B,A133)</f>
        <v>8.8225055999999995</v>
      </c>
      <c r="C133" s="33">
        <f>VLOOKUP(A133,ghg__rlps_ghg_emitter_facilitie!$A$2:$H$7481,8,FALSE)</f>
        <v>48277</v>
      </c>
      <c r="D133" s="33" t="str">
        <f>VLOOKUP(A133,ghg__rlps_ghg_emitter_facilitie!$A$2:$B$7481,2,FALSE)</f>
        <v>Ouachita Folded Belt</v>
      </c>
    </row>
    <row r="134" spans="1:4" x14ac:dyDescent="0.25">
      <c r="A134" s="1">
        <v>1002815</v>
      </c>
      <c r="B134" s="18">
        <f>SUMIFS(ghg__ef_w_blowdown_stacks_units!M:M,ghg__ef_w_blowdown_stacks_units!B:B,A134)</f>
        <v>76.265635199999991</v>
      </c>
      <c r="C134" s="33">
        <f>VLOOKUP(A134,ghg__rlps_ghg_emitter_facilitie!$A$2:$H$7481,8,FALSE)</f>
        <v>31067</v>
      </c>
      <c r="D134" s="33" t="str">
        <f>VLOOKUP(A134,ghg__rlps_ghg_emitter_facilitie!$A$2:$B$7481,2,FALSE)</f>
        <v>Nemaha Anticline</v>
      </c>
    </row>
    <row r="135" spans="1:4" x14ac:dyDescent="0.25">
      <c r="A135" s="1">
        <v>1002816</v>
      </c>
      <c r="B135" s="18">
        <f>SUMIFS(ghg__ef_w_blowdown_stacks_units!M:M,ghg__ef_w_blowdown_stacks_units!B:B,A135)</f>
        <v>3.7098349000000002</v>
      </c>
      <c r="C135" s="33">
        <f>VLOOKUP(A135,ghg__rlps_ghg_emitter_facilitie!$A$2:$H$7481,8,FALSE)</f>
        <v>56025</v>
      </c>
      <c r="D135" s="33" t="str">
        <f>VLOOKUP(A135,ghg__rlps_ghg_emitter_facilitie!$A$2:$B$7481,2,FALSE)</f>
        <v>Wind River Basin</v>
      </c>
    </row>
    <row r="136" spans="1:4" x14ac:dyDescent="0.25">
      <c r="A136" s="1">
        <v>1002825</v>
      </c>
      <c r="B136" s="18">
        <f>SUMIFS(ghg__ef_w_blowdown_stacks_units!M:M,ghg__ef_w_blowdown_stacks_units!B:B,A136)</f>
        <v>492.89441999999997</v>
      </c>
      <c r="C136" s="33">
        <f>VLOOKUP(A136,ghg__rlps_ghg_emitter_facilitie!$A$2:$H$7481,8,FALSE)</f>
        <v>12017</v>
      </c>
      <c r="D136" s="33" t="str">
        <f>VLOOKUP(A136,ghg__rlps_ghg_emitter_facilitie!$A$2:$B$7481,2,FALSE)</f>
        <v>Florida Platform</v>
      </c>
    </row>
    <row r="137" spans="1:4" x14ac:dyDescent="0.25">
      <c r="A137" s="1">
        <v>1002827</v>
      </c>
      <c r="B137" s="18">
        <f>SUMIFS(ghg__ef_w_blowdown_stacks_units!M:M,ghg__ef_w_blowdown_stacks_units!B:B,A137)</f>
        <v>2321.51046</v>
      </c>
      <c r="C137" s="33">
        <f>VLOOKUP(A137,ghg__rlps_ghg_emitter_facilitie!$A$2:$H$7481,8,FALSE)</f>
        <v>1097</v>
      </c>
      <c r="D137" s="33" t="str">
        <f>VLOOKUP(A137,ghg__rlps_ghg_emitter_facilitie!$A$2:$B$7481,2,FALSE)</f>
        <v>Mid-Gulf Coast Basin</v>
      </c>
    </row>
    <row r="138" spans="1:4" x14ac:dyDescent="0.25">
      <c r="A138" s="1">
        <v>1002833</v>
      </c>
      <c r="B138" s="18">
        <f>SUMIFS(ghg__ef_w_blowdown_stacks_units!M:M,ghg__ef_w_blowdown_stacks_units!B:B,A138)</f>
        <v>22.0468522</v>
      </c>
      <c r="C138" s="33">
        <f>VLOOKUP(A138,ghg__rlps_ghg_emitter_facilitie!$A$2:$H$7481,8,FALSE)</f>
        <v>20175</v>
      </c>
      <c r="D138" s="33" t="str">
        <f>VLOOKUP(A138,ghg__rlps_ghg_emitter_facilitie!$A$2:$B$7481,2,FALSE)</f>
        <v>Anadarko Basin</v>
      </c>
    </row>
    <row r="139" spans="1:4" x14ac:dyDescent="0.25">
      <c r="A139" s="1">
        <v>1002837</v>
      </c>
      <c r="B139" s="18">
        <f>SUMIFS(ghg__ef_w_blowdown_stacks_units!M:M,ghg__ef_w_blowdown_stacks_units!B:B,A139)</f>
        <v>3901.9876099999997</v>
      </c>
      <c r="C139" s="33">
        <f>VLOOKUP(A139,ghg__rlps_ghg_emitter_facilitie!$A$2:$H$7481,8,FALSE)</f>
        <v>12113</v>
      </c>
      <c r="D139" s="33" t="str">
        <f>VLOOKUP(A139,ghg__rlps_ghg_emitter_facilitie!$A$2:$B$7481,2,FALSE)</f>
        <v>Mid-Gulf Coast Basin</v>
      </c>
    </row>
    <row r="140" spans="1:4" x14ac:dyDescent="0.25">
      <c r="A140" s="1">
        <v>1002838</v>
      </c>
      <c r="B140" s="18">
        <f>SUMIFS(ghg__ef_w_blowdown_stacks_units!M:M,ghg__ef_w_blowdown_stacks_units!B:B,A140)</f>
        <v>527.27900999999997</v>
      </c>
      <c r="C140" s="33">
        <f>VLOOKUP(A140,ghg__rlps_ghg_emitter_facilitie!$A$2:$H$7481,8,FALSE)</f>
        <v>12095</v>
      </c>
      <c r="D140" s="33" t="str">
        <f>VLOOKUP(A140,ghg__rlps_ghg_emitter_facilitie!$A$2:$B$7481,2,FALSE)</f>
        <v>Florida Platform</v>
      </c>
    </row>
    <row r="141" spans="1:4" x14ac:dyDescent="0.25">
      <c r="A141" s="1">
        <v>1002839</v>
      </c>
      <c r="B141" s="18">
        <f>SUMIFS(ghg__ef_w_blowdown_stacks_units!M:M,ghg__ef_w_blowdown_stacks_units!B:B,A141)</f>
        <v>71.668425599999992</v>
      </c>
      <c r="C141" s="33">
        <f>VLOOKUP(A141,ghg__rlps_ghg_emitter_facilitie!$A$2:$H$7481,8,FALSE)</f>
        <v>17051</v>
      </c>
      <c r="D141" s="33" t="str">
        <f>VLOOKUP(A141,ghg__rlps_ghg_emitter_facilitie!$A$2:$B$7481,2,FALSE)</f>
        <v>Illinois Basin</v>
      </c>
    </row>
    <row r="142" spans="1:4" x14ac:dyDescent="0.25">
      <c r="A142" s="1">
        <v>1002841</v>
      </c>
      <c r="B142" s="18">
        <f>SUMIFS(ghg__ef_w_blowdown_stacks_units!M:M,ghg__ef_w_blowdown_stacks_units!B:B,A142)</f>
        <v>420.26085</v>
      </c>
      <c r="C142" s="33">
        <f>VLOOKUP(A142,ghg__rlps_ghg_emitter_facilitie!$A$2:$H$7481,8,FALSE)</f>
        <v>12123</v>
      </c>
      <c r="D142" s="33" t="str">
        <f>VLOOKUP(A142,ghg__rlps_ghg_emitter_facilitie!$A$2:$B$7481,2,FALSE)</f>
        <v>Florida Platform</v>
      </c>
    </row>
    <row r="143" spans="1:4" x14ac:dyDescent="0.25">
      <c r="A143" s="1">
        <v>1002842</v>
      </c>
      <c r="B143" s="18">
        <f>SUMIFS(ghg__ef_w_blowdown_stacks_units!M:M,ghg__ef_w_blowdown_stacks_units!B:B,A143)</f>
        <v>371.14222999999998</v>
      </c>
      <c r="C143" s="33">
        <f>VLOOKUP(A143,ghg__rlps_ghg_emitter_facilitie!$A$2:$H$7481,8,FALSE)</f>
        <v>22097</v>
      </c>
      <c r="D143" s="33" t="str">
        <f>VLOOKUP(A143,ghg__rlps_ghg_emitter_facilitie!$A$2:$B$7481,2,FALSE)</f>
        <v>Gulf Coast Basin (LA, TX)</v>
      </c>
    </row>
    <row r="144" spans="1:4" x14ac:dyDescent="0.25">
      <c r="A144" s="1">
        <v>1002844</v>
      </c>
      <c r="B144" s="18">
        <f>SUMIFS(ghg__ef_w_blowdown_stacks_units!M:M,ghg__ef_w_blowdown_stacks_units!B:B,A144)</f>
        <v>634.95157999999992</v>
      </c>
      <c r="C144" s="33">
        <f>VLOOKUP(A144,ghg__rlps_ghg_emitter_facilitie!$A$2:$H$7481,8,FALSE)</f>
        <v>12039</v>
      </c>
      <c r="D144" s="33" t="str">
        <f>VLOOKUP(A144,ghg__rlps_ghg_emitter_facilitie!$A$2:$B$7481,2,FALSE)</f>
        <v>S.GA Sedimentary Prov</v>
      </c>
    </row>
    <row r="145" spans="1:4" x14ac:dyDescent="0.25">
      <c r="A145" s="1">
        <v>1002847</v>
      </c>
      <c r="B145" s="18">
        <f>SUMIFS(ghg__ef_w_blowdown_stacks_units!M:M,ghg__ef_w_blowdown_stacks_units!B:B,A145)</f>
        <v>26.571119999999997</v>
      </c>
      <c r="C145" s="33">
        <f>VLOOKUP(A145,ghg__rlps_ghg_emitter_facilitie!$A$2:$H$7481,8,FALSE)</f>
        <v>22023</v>
      </c>
      <c r="D145" s="33" t="str">
        <f>VLOOKUP(A145,ghg__rlps_ghg_emitter_facilitie!$A$2:$B$7481,2,FALSE)</f>
        <v>Gulf Coast Basin (LA, TX)</v>
      </c>
    </row>
    <row r="146" spans="1:4" x14ac:dyDescent="0.25">
      <c r="A146" s="1">
        <v>1002849</v>
      </c>
      <c r="B146" s="18">
        <f>SUMIFS(ghg__ef_w_blowdown_stacks_units!M:M,ghg__ef_w_blowdown_stacks_units!B:B,A146)</f>
        <v>45.158774399999999</v>
      </c>
      <c r="C146" s="33">
        <f>VLOOKUP(A146,ghg__rlps_ghg_emitter_facilitie!$A$2:$H$7481,8,FALSE)</f>
        <v>28049</v>
      </c>
      <c r="D146" s="33" t="str">
        <f>VLOOKUP(A146,ghg__rlps_ghg_emitter_facilitie!$A$2:$B$7481,2,FALSE)</f>
        <v>Mid-Gulf Coast Basin</v>
      </c>
    </row>
    <row r="147" spans="1:4" x14ac:dyDescent="0.25">
      <c r="A147" s="1">
        <v>1002868</v>
      </c>
      <c r="B147" s="18">
        <f>SUMIFS(ghg__ef_w_blowdown_stacks_units!M:M,ghg__ef_w_blowdown_stacks_units!B:B,A147)</f>
        <v>75.1627036</v>
      </c>
      <c r="C147" s="33">
        <f>VLOOKUP(A147,ghg__rlps_ghg_emitter_facilitie!$A$2:$H$7481,8,FALSE)</f>
        <v>48461</v>
      </c>
      <c r="D147" s="33" t="str">
        <f>VLOOKUP(A147,ghg__rlps_ghg_emitter_facilitie!$A$2:$B$7481,2,FALSE)</f>
        <v>Permian Basin</v>
      </c>
    </row>
    <row r="148" spans="1:4" x14ac:dyDescent="0.25">
      <c r="A148" s="1">
        <v>1002912</v>
      </c>
      <c r="B148" s="18">
        <f>SUMIFS(ghg__ef_w_blowdown_stacks_units!M:M,ghg__ef_w_blowdown_stacks_units!B:B,A148)</f>
        <v>163.82465339999999</v>
      </c>
      <c r="C148" s="33">
        <f>VLOOKUP(A148,ghg__rlps_ghg_emitter_facilitie!$A$2:$H$7481,8,FALSE)</f>
        <v>8103</v>
      </c>
      <c r="D148" s="33" t="str">
        <f>VLOOKUP(A148,ghg__rlps_ghg_emitter_facilitie!$A$2:$B$7481,2,FALSE)</f>
        <v>Piceance Basin</v>
      </c>
    </row>
    <row r="149" spans="1:4" x14ac:dyDescent="0.25">
      <c r="A149" s="1">
        <v>1002917</v>
      </c>
      <c r="B149" s="18">
        <f>SUMIFS(ghg__ef_w_blowdown_stacks_units!M:M,ghg__ef_w_blowdown_stacks_units!B:B,A149)</f>
        <v>16.011801599999998</v>
      </c>
      <c r="C149" s="33">
        <f>VLOOKUP(A149,ghg__rlps_ghg_emitter_facilitie!$A$2:$H$7481,8,FALSE)</f>
        <v>20029</v>
      </c>
      <c r="D149" s="33" t="str">
        <f>VLOOKUP(A149,ghg__rlps_ghg_emitter_facilitie!$A$2:$B$7481,2,FALSE)</f>
        <v>Salina Basin</v>
      </c>
    </row>
    <row r="150" spans="1:4" x14ac:dyDescent="0.25">
      <c r="A150" s="1">
        <v>1002918</v>
      </c>
      <c r="B150" s="18">
        <f>SUMIFS(ghg__ef_w_blowdown_stacks_units!M:M,ghg__ef_w_blowdown_stacks_units!B:B,A150)</f>
        <v>23.854636800000002</v>
      </c>
      <c r="C150" s="33">
        <f>VLOOKUP(A150,ghg__rlps_ghg_emitter_facilitie!$A$2:$H$7481,8,FALSE)</f>
        <v>5145</v>
      </c>
      <c r="D150" s="33" t="str">
        <f>VLOOKUP(A150,ghg__rlps_ghg_emitter_facilitie!$A$2:$B$7481,2,FALSE)</f>
        <v>Arkoma Basin</v>
      </c>
    </row>
    <row r="151" spans="1:4" x14ac:dyDescent="0.25">
      <c r="A151" s="1">
        <v>1002923</v>
      </c>
      <c r="B151" s="18">
        <f>SUMIFS(ghg__ef_w_blowdown_stacks_units!M:M,ghg__ef_w_blowdown_stacks_units!B:B,A151)</f>
        <v>13.091760000000001</v>
      </c>
      <c r="C151" s="33">
        <f>VLOOKUP(A151,ghg__rlps_ghg_emitter_facilitie!$A$2:$H$7481,8,FALSE)</f>
        <v>48473</v>
      </c>
      <c r="D151" s="33" t="str">
        <f>VLOOKUP(A151,ghg__rlps_ghg_emitter_facilitie!$A$2:$B$7481,2,FALSE)</f>
        <v>Gulf Coast Basin (LA, TX)</v>
      </c>
    </row>
    <row r="152" spans="1:4" x14ac:dyDescent="0.25">
      <c r="A152" s="1">
        <v>1002930</v>
      </c>
      <c r="B152" s="18">
        <f>SUMIFS(ghg__ef_w_blowdown_stacks_units!M:M,ghg__ef_w_blowdown_stacks_units!B:B,A152)</f>
        <v>34.535433599999998</v>
      </c>
      <c r="C152" s="33">
        <f>VLOOKUP(A152,ghg__rlps_ghg_emitter_facilitie!$A$2:$H$7481,8,FALSE)</f>
        <v>17073</v>
      </c>
      <c r="D152" s="33" t="str">
        <f>VLOOKUP(A152,ghg__rlps_ghg_emitter_facilitie!$A$2:$B$7481,2,FALSE)</f>
        <v>Illinois Basin</v>
      </c>
    </row>
    <row r="153" spans="1:4" x14ac:dyDescent="0.25">
      <c r="A153" s="1">
        <v>1002931</v>
      </c>
      <c r="B153" s="18">
        <f>SUMIFS(ghg__ef_w_blowdown_stacks_units!M:M,ghg__ef_w_blowdown_stacks_units!B:B,A153)</f>
        <v>27.0349632</v>
      </c>
      <c r="C153" s="33">
        <f>VLOOKUP(A153,ghg__rlps_ghg_emitter_facilitie!$A$2:$H$7481,8,FALSE)</f>
        <v>48067</v>
      </c>
      <c r="D153" s="33" t="str">
        <f>VLOOKUP(A153,ghg__rlps_ghg_emitter_facilitie!$A$2:$B$7481,2,FALSE)</f>
        <v>East Texas Basin</v>
      </c>
    </row>
    <row r="154" spans="1:4" x14ac:dyDescent="0.25">
      <c r="A154" s="1">
        <v>1002943</v>
      </c>
      <c r="B154" s="18">
        <f>SUMIFS(ghg__ef_w_blowdown_stacks_units!M:M,ghg__ef_w_blowdown_stacks_units!B:B,A154)</f>
        <v>10.2090554</v>
      </c>
      <c r="C154" s="33">
        <f>VLOOKUP(A154,ghg__rlps_ghg_emitter_facilitie!$A$2:$H$7481,8,FALSE)</f>
        <v>8045</v>
      </c>
      <c r="D154" s="33" t="str">
        <f>VLOOKUP(A154,ghg__rlps_ghg_emitter_facilitie!$A$2:$B$7481,2,FALSE)</f>
        <v>Piceance Basin</v>
      </c>
    </row>
    <row r="155" spans="1:4" x14ac:dyDescent="0.25">
      <c r="A155" s="1">
        <v>1002952</v>
      </c>
      <c r="B155" s="18">
        <f>SUMIFS(ghg__ef_w_blowdown_stacks_units!M:M,ghg__ef_w_blowdown_stacks_units!B:B,A155)</f>
        <v>6.1739999999999995</v>
      </c>
      <c r="C155" s="33">
        <f>VLOOKUP(A155,ghg__rlps_ghg_emitter_facilitie!$A$2:$H$7481,8,FALSE)</f>
        <v>48211</v>
      </c>
      <c r="D155" s="33" t="str">
        <f>VLOOKUP(A155,ghg__rlps_ghg_emitter_facilitie!$A$2:$B$7481,2,FALSE)</f>
        <v>Anadarko Basin</v>
      </c>
    </row>
    <row r="156" spans="1:4" x14ac:dyDescent="0.25">
      <c r="A156" s="1">
        <v>1002972</v>
      </c>
      <c r="B156" s="18">
        <f>SUMIFS(ghg__ef_w_blowdown_stacks_units!M:M,ghg__ef_w_blowdown_stacks_units!B:B,A156)</f>
        <v>20.8298995</v>
      </c>
      <c r="C156" s="33">
        <f>VLOOKUP(A156,ghg__rlps_ghg_emitter_facilitie!$A$2:$H$7481,8,FALSE)</f>
        <v>40019</v>
      </c>
      <c r="D156" s="33" t="str">
        <f>VLOOKUP(A156,ghg__rlps_ghg_emitter_facilitie!$A$2:$B$7481,2,FALSE)</f>
        <v>South Oklahoma Folded Belt</v>
      </c>
    </row>
    <row r="157" spans="1:4" x14ac:dyDescent="0.25">
      <c r="A157" s="1">
        <v>1003062</v>
      </c>
      <c r="B157" s="18">
        <f>SUMIFS(ghg__ef_w_blowdown_stacks_units!M:M,ghg__ef_w_blowdown_stacks_units!B:B,A157)</f>
        <v>82.036029999999997</v>
      </c>
      <c r="C157" s="33">
        <f>VLOOKUP(A157,ghg__rlps_ghg_emitter_facilitie!$A$2:$H$7481,8,FALSE)</f>
        <v>29019</v>
      </c>
      <c r="D157" s="33" t="str">
        <f>VLOOKUP(A157,ghg__rlps_ghg_emitter_facilitie!$A$2:$B$7481,2,FALSE)</f>
        <v>Ozark Uplift</v>
      </c>
    </row>
    <row r="158" spans="1:4" x14ac:dyDescent="0.25">
      <c r="A158" s="1">
        <v>1003064</v>
      </c>
      <c r="B158" s="18">
        <f>SUMIFS(ghg__ef_w_blowdown_stacks_units!M:M,ghg__ef_w_blowdown_stacks_units!B:B,A158)</f>
        <v>254.68817000000001</v>
      </c>
      <c r="C158" s="33">
        <f>VLOOKUP(A158,ghg__rlps_ghg_emitter_facilitie!$A$2:$H$7481,8,FALSE)</f>
        <v>20155</v>
      </c>
      <c r="D158" s="33" t="str">
        <f>VLOOKUP(A158,ghg__rlps_ghg_emitter_facilitie!$A$2:$B$7481,2,FALSE)</f>
        <v>Sedgwick Basin</v>
      </c>
    </row>
    <row r="159" spans="1:4" x14ac:dyDescent="0.25">
      <c r="A159" s="1">
        <v>1003068</v>
      </c>
      <c r="B159" s="18">
        <f>SUMIFS(ghg__ef_w_blowdown_stacks_units!M:M,ghg__ef_w_blowdown_stacks_units!B:B,A159)</f>
        <v>41.403910000000003</v>
      </c>
      <c r="C159" s="33">
        <f>VLOOKUP(A159,ghg__rlps_ghg_emitter_facilitie!$A$2:$H$7481,8,FALSE)</f>
        <v>20175</v>
      </c>
      <c r="D159" s="33" t="str">
        <f>VLOOKUP(A159,ghg__rlps_ghg_emitter_facilitie!$A$2:$B$7481,2,FALSE)</f>
        <v>Anadarko Basin</v>
      </c>
    </row>
    <row r="160" spans="1:4" x14ac:dyDescent="0.25">
      <c r="A160" s="1">
        <v>1003069</v>
      </c>
      <c r="B160" s="18">
        <f>SUMIFS(ghg__ef_w_blowdown_stacks_units!M:M,ghg__ef_w_blowdown_stacks_units!B:B,A160)</f>
        <v>135.42464000000001</v>
      </c>
      <c r="C160" s="33">
        <f>VLOOKUP(A160,ghg__rlps_ghg_emitter_facilitie!$A$2:$H$7481,8,FALSE)</f>
        <v>20121</v>
      </c>
      <c r="D160" s="33" t="str">
        <f>VLOOKUP(A160,ghg__rlps_ghg_emitter_facilitie!$A$2:$B$7481,2,FALSE)</f>
        <v>Forest City Basin</v>
      </c>
    </row>
    <row r="161" spans="1:4" x14ac:dyDescent="0.25">
      <c r="A161" s="1">
        <v>1003070</v>
      </c>
      <c r="B161" s="18">
        <f>SUMIFS(ghg__ef_w_blowdown_stacks_units!M:M,ghg__ef_w_blowdown_stacks_units!B:B,A161)</f>
        <v>157.59270000000001</v>
      </c>
      <c r="C161" s="33">
        <f>VLOOKUP(A161,ghg__rlps_ghg_emitter_facilitie!$A$2:$H$7481,8,FALSE)</f>
        <v>18097</v>
      </c>
      <c r="D161" s="33" t="str">
        <f>VLOOKUP(A161,ghg__rlps_ghg_emitter_facilitie!$A$2:$B$7481,2,FALSE)</f>
        <v>Cincinnati Arch</v>
      </c>
    </row>
    <row r="162" spans="1:4" x14ac:dyDescent="0.25">
      <c r="A162" s="1">
        <v>1003082</v>
      </c>
      <c r="B162" s="18">
        <f>SUMIFS(ghg__ef_w_blowdown_stacks_units!M:M,ghg__ef_w_blowdown_stacks_units!B:B,A162)</f>
        <v>163.81</v>
      </c>
      <c r="C162" s="33">
        <f>VLOOKUP(A162,ghg__rlps_ghg_emitter_facilitie!$A$2:$H$7481,8,FALSE)</f>
        <v>48315</v>
      </c>
      <c r="D162" s="33" t="str">
        <f>VLOOKUP(A162,ghg__rlps_ghg_emitter_facilitie!$A$2:$B$7481,2,FALSE)</f>
        <v>East Texas Basin</v>
      </c>
    </row>
    <row r="163" spans="1:4" x14ac:dyDescent="0.25">
      <c r="A163" s="1">
        <v>1003085</v>
      </c>
      <c r="B163" s="18">
        <f>SUMIFS(ghg__ef_w_blowdown_stacks_units!M:M,ghg__ef_w_blowdown_stacks_units!B:B,A163)</f>
        <v>32.551649999999995</v>
      </c>
      <c r="C163" s="33">
        <f>VLOOKUP(A163,ghg__rlps_ghg_emitter_facilitie!$A$2:$H$7481,8,FALSE)</f>
        <v>35035</v>
      </c>
      <c r="D163" s="33" t="str">
        <f>VLOOKUP(A163,ghg__rlps_ghg_emitter_facilitie!$A$2:$B$7481,2,FALSE)</f>
        <v>Orogrande Basin</v>
      </c>
    </row>
    <row r="164" spans="1:4" x14ac:dyDescent="0.25">
      <c r="A164" s="1">
        <v>1003097</v>
      </c>
      <c r="B164" s="18">
        <f>SUMIFS(ghg__ef_w_blowdown_stacks_units!M:M,ghg__ef_w_blowdown_stacks_units!B:B,A164)</f>
        <v>460.07</v>
      </c>
      <c r="C164" s="33">
        <f>VLOOKUP(A164,ghg__rlps_ghg_emitter_facilitie!$A$2:$H$7481,8,FALSE)</f>
        <v>48213</v>
      </c>
      <c r="D164" s="33" t="str">
        <f>VLOOKUP(A164,ghg__rlps_ghg_emitter_facilitie!$A$2:$B$7481,2,FALSE)</f>
        <v>East Texas Basin</v>
      </c>
    </row>
    <row r="165" spans="1:4" x14ac:dyDescent="0.25">
      <c r="A165" s="1">
        <v>1003106</v>
      </c>
      <c r="B165" s="18">
        <f>SUMIFS(ghg__ef_w_blowdown_stacks_units!M:M,ghg__ef_w_blowdown_stacks_units!B:B,A165)</f>
        <v>50.041340000000005</v>
      </c>
      <c r="C165" s="33">
        <f>VLOOKUP(A165,ghg__rlps_ghg_emitter_facilitie!$A$2:$H$7481,8,FALSE)</f>
        <v>29159</v>
      </c>
      <c r="D165" s="33" t="str">
        <f>VLOOKUP(A165,ghg__rlps_ghg_emitter_facilitie!$A$2:$B$7481,2,FALSE)</f>
        <v>Ozark Uplift</v>
      </c>
    </row>
    <row r="166" spans="1:4" x14ac:dyDescent="0.25">
      <c r="A166" s="1">
        <v>1003109</v>
      </c>
      <c r="B166" s="18">
        <f>SUMIFS(ghg__ef_w_blowdown_stacks_units!M:M,ghg__ef_w_blowdown_stacks_units!B:B,A166)</f>
        <v>63.674780000000005</v>
      </c>
      <c r="C166" s="33">
        <f>VLOOKUP(A166,ghg__rlps_ghg_emitter_facilitie!$A$2:$H$7481,8,FALSE)</f>
        <v>20111</v>
      </c>
      <c r="D166" s="33" t="str">
        <f>VLOOKUP(A166,ghg__rlps_ghg_emitter_facilitie!$A$2:$B$7481,2,FALSE)</f>
        <v>Forest City Basin</v>
      </c>
    </row>
    <row r="167" spans="1:4" x14ac:dyDescent="0.25">
      <c r="A167" s="1">
        <v>1003111</v>
      </c>
      <c r="B167" s="18">
        <f>SUMIFS(ghg__ef_w_blowdown_stacks_units!M:M,ghg__ef_w_blowdown_stacks_units!B:B,A167)</f>
        <v>100.9294</v>
      </c>
      <c r="C167" s="33">
        <f>VLOOKUP(A167,ghg__rlps_ghg_emitter_facilitie!$A$2:$H$7481,8,FALSE)</f>
        <v>17149</v>
      </c>
      <c r="D167" s="33" t="str">
        <f>VLOOKUP(A167,ghg__rlps_ghg_emitter_facilitie!$A$2:$B$7481,2,FALSE)</f>
        <v>Illinois Basin</v>
      </c>
    </row>
    <row r="168" spans="1:4" x14ac:dyDescent="0.25">
      <c r="A168" s="1">
        <v>1003113</v>
      </c>
      <c r="B168" s="18">
        <f>SUMIFS(ghg__ef_w_blowdown_stacks_units!M:M,ghg__ef_w_blowdown_stacks_units!B:B,A168)</f>
        <v>66.366439999999997</v>
      </c>
      <c r="C168" s="33">
        <f>VLOOKUP(A168,ghg__rlps_ghg_emitter_facilitie!$A$2:$H$7481,8,FALSE)</f>
        <v>17041</v>
      </c>
      <c r="D168" s="33" t="str">
        <f>VLOOKUP(A168,ghg__rlps_ghg_emitter_facilitie!$A$2:$B$7481,2,FALSE)</f>
        <v>Illinois Basin</v>
      </c>
    </row>
    <row r="169" spans="1:4" x14ac:dyDescent="0.25">
      <c r="A169" s="1">
        <v>1003120</v>
      </c>
      <c r="B169" s="18">
        <f>SUMIFS(ghg__ef_w_blowdown_stacks_units!M:M,ghg__ef_w_blowdown_stacks_units!B:B,A169)</f>
        <v>6.7409999999999998E-2</v>
      </c>
      <c r="C169" s="33">
        <f>VLOOKUP(A169,ghg__rlps_ghg_emitter_facilitie!$A$2:$H$7481,8,FALSE)</f>
        <v>22123</v>
      </c>
      <c r="D169" s="33" t="str">
        <f>VLOOKUP(A169,ghg__rlps_ghg_emitter_facilitie!$A$2:$B$7481,2,FALSE)</f>
        <v>Arkla Basin</v>
      </c>
    </row>
    <row r="170" spans="1:4" x14ac:dyDescent="0.25">
      <c r="A170" s="1">
        <v>1003124</v>
      </c>
      <c r="B170" s="18">
        <f>SUMIFS(ghg__ef_w_blowdown_stacks_units!M:M,ghg__ef_w_blowdown_stacks_units!B:B,A170)</f>
        <v>48.084110000000003</v>
      </c>
      <c r="C170" s="33">
        <f>VLOOKUP(A170,ghg__rlps_ghg_emitter_facilitie!$A$2:$H$7481,8,FALSE)</f>
        <v>22011</v>
      </c>
      <c r="D170" s="33" t="str">
        <f>VLOOKUP(A170,ghg__rlps_ghg_emitter_facilitie!$A$2:$B$7481,2,FALSE)</f>
        <v>Gulf Coast Basin (LA, TX)</v>
      </c>
    </row>
    <row r="171" spans="1:4" x14ac:dyDescent="0.25">
      <c r="A171" s="1">
        <v>1003127</v>
      </c>
      <c r="B171" s="18">
        <f>SUMIFS(ghg__ef_w_blowdown_stacks_units!M:M,ghg__ef_w_blowdown_stacks_units!B:B,A171)</f>
        <v>2443.8163999999997</v>
      </c>
      <c r="C171" s="33">
        <f>VLOOKUP(A171,ghg__rlps_ghg_emitter_facilitie!$A$2:$H$7481,8,FALSE)</f>
        <v>48251</v>
      </c>
      <c r="D171" s="33" t="str">
        <f>VLOOKUP(A171,ghg__rlps_ghg_emitter_facilitie!$A$2:$B$7481,2,FALSE)</f>
        <v>Strawn Basin</v>
      </c>
    </row>
    <row r="172" spans="1:4" x14ac:dyDescent="0.25">
      <c r="A172" s="1">
        <v>1003128</v>
      </c>
      <c r="B172" s="18">
        <f>SUMIFS(ghg__ef_w_blowdown_stacks_units!M:M,ghg__ef_w_blowdown_stacks_units!B:B,A172)</f>
        <v>2019.2713648999998</v>
      </c>
      <c r="C172" s="33">
        <f>VLOOKUP(A172,ghg__rlps_ghg_emitter_facilitie!$A$2:$H$7481,8,FALSE)</f>
        <v>48443</v>
      </c>
      <c r="D172" s="33" t="str">
        <f>VLOOKUP(A172,ghg__rlps_ghg_emitter_facilitie!$A$2:$B$7481,2,FALSE)</f>
        <v>Permian Basin</v>
      </c>
    </row>
    <row r="173" spans="1:4" x14ac:dyDescent="0.25">
      <c r="A173" s="1">
        <v>1003129</v>
      </c>
      <c r="B173" s="18">
        <f>SUMIFS(ghg__ef_w_blowdown_stacks_units!M:M,ghg__ef_w_blowdown_stacks_units!B:B,A173)</f>
        <v>2.8849102000000002</v>
      </c>
      <c r="C173" s="33">
        <f>VLOOKUP(A173,ghg__rlps_ghg_emitter_facilitie!$A$2:$H$7481,8,FALSE)</f>
        <v>48161</v>
      </c>
      <c r="D173" s="33" t="str">
        <f>VLOOKUP(A173,ghg__rlps_ghg_emitter_facilitie!$A$2:$B$7481,2,FALSE)</f>
        <v>East Texas Basin</v>
      </c>
    </row>
    <row r="174" spans="1:4" x14ac:dyDescent="0.25">
      <c r="A174" s="1">
        <v>1003140</v>
      </c>
      <c r="B174" s="18">
        <f>SUMIFS(ghg__ef_w_blowdown_stacks_units!M:M,ghg__ef_w_blowdown_stacks_units!B:B,A174)</f>
        <v>61.701359999999994</v>
      </c>
      <c r="C174" s="33">
        <f>VLOOKUP(A174,ghg__rlps_ghg_emitter_facilitie!$A$2:$H$7481,8,FALSE)</f>
        <v>20201</v>
      </c>
      <c r="D174" s="33" t="str">
        <f>VLOOKUP(A174,ghg__rlps_ghg_emitter_facilitie!$A$2:$B$7481,2,FALSE)</f>
        <v>Salina Basin</v>
      </c>
    </row>
    <row r="175" spans="1:4" x14ac:dyDescent="0.25">
      <c r="A175" s="1">
        <v>1003142</v>
      </c>
      <c r="B175" s="18">
        <f>SUMIFS(ghg__ef_w_blowdown_stacks_units!M:M,ghg__ef_w_blowdown_stacks_units!B:B,A175)</f>
        <v>2.1122339999999999</v>
      </c>
      <c r="C175" s="33">
        <f>VLOOKUP(A175,ghg__rlps_ghg_emitter_facilitie!$A$2:$H$7481,8,FALSE)</f>
        <v>56037</v>
      </c>
      <c r="D175" s="33" t="str">
        <f>VLOOKUP(A175,ghg__rlps_ghg_emitter_facilitie!$A$2:$B$7481,2,FALSE)</f>
        <v>Green River Basin</v>
      </c>
    </row>
    <row r="176" spans="1:4" x14ac:dyDescent="0.25">
      <c r="A176" s="1">
        <v>1003148</v>
      </c>
      <c r="B176" s="18">
        <f>SUMIFS(ghg__ef_w_blowdown_stacks_units!M:M,ghg__ef_w_blowdown_stacks_units!B:B,A176)</f>
        <v>1125.1650400000001</v>
      </c>
      <c r="C176" s="33">
        <f>VLOOKUP(A176,ghg__rlps_ghg_emitter_facilitie!$A$2:$H$7481,8,FALSE)</f>
        <v>12041</v>
      </c>
      <c r="D176" s="33" t="str">
        <f>VLOOKUP(A176,ghg__rlps_ghg_emitter_facilitie!$A$2:$B$7481,2,FALSE)</f>
        <v>Florida Platform</v>
      </c>
    </row>
    <row r="177" spans="1:4" x14ac:dyDescent="0.25">
      <c r="A177" s="1">
        <v>1003153</v>
      </c>
      <c r="B177" s="18">
        <f>SUMIFS(ghg__ef_w_blowdown_stacks_units!M:M,ghg__ef_w_blowdown_stacks_units!B:B,A177)</f>
        <v>312.64965000000001</v>
      </c>
      <c r="C177" s="33">
        <f>VLOOKUP(A177,ghg__rlps_ghg_emitter_facilitie!$A$2:$H$7481,8,FALSE)</f>
        <v>17167</v>
      </c>
      <c r="D177" s="33" t="str">
        <f>VLOOKUP(A177,ghg__rlps_ghg_emitter_facilitie!$A$2:$B$7481,2,FALSE)</f>
        <v>Illinois Basin</v>
      </c>
    </row>
    <row r="178" spans="1:4" x14ac:dyDescent="0.25">
      <c r="A178" s="1">
        <v>1003189</v>
      </c>
      <c r="B178" s="18">
        <f>SUMIFS(ghg__ef_w_blowdown_stacks_units!M:M,ghg__ef_w_blowdown_stacks_units!B:B,A178)</f>
        <v>280.93174999999997</v>
      </c>
      <c r="C178" s="33">
        <f>VLOOKUP(A178,ghg__rlps_ghg_emitter_facilitie!$A$2:$H$7481,8,FALSE)</f>
        <v>12099</v>
      </c>
      <c r="D178" s="33" t="str">
        <f>VLOOKUP(A178,ghg__rlps_ghg_emitter_facilitie!$A$2:$B$7481,2,FALSE)</f>
        <v>Florida Platform</v>
      </c>
    </row>
    <row r="179" spans="1:4" x14ac:dyDescent="0.25">
      <c r="A179" s="1">
        <v>1003191</v>
      </c>
      <c r="B179" s="18">
        <f>SUMIFS(ghg__ef_w_blowdown_stacks_units!M:M,ghg__ef_w_blowdown_stacks_units!B:B,A179)</f>
        <v>188.81632999999999</v>
      </c>
      <c r="C179" s="33">
        <f>VLOOKUP(A179,ghg__rlps_ghg_emitter_facilitie!$A$2:$H$7481,8,FALSE)</f>
        <v>28111</v>
      </c>
      <c r="D179" s="33" t="str">
        <f>VLOOKUP(A179,ghg__rlps_ghg_emitter_facilitie!$A$2:$B$7481,2,FALSE)</f>
        <v>Mid-Gulf Coast Basin</v>
      </c>
    </row>
    <row r="180" spans="1:4" x14ac:dyDescent="0.25">
      <c r="A180" s="1">
        <v>1003192</v>
      </c>
      <c r="B180" s="18">
        <f>SUMIFS(ghg__ef_w_blowdown_stacks_units!M:M,ghg__ef_w_blowdown_stacks_units!B:B,A180)</f>
        <v>23.642130000000002</v>
      </c>
      <c r="C180" s="33">
        <f>VLOOKUP(A180,ghg__rlps_ghg_emitter_facilitie!$A$2:$H$7481,8,FALSE)</f>
        <v>22033</v>
      </c>
      <c r="D180" s="33" t="str">
        <f>VLOOKUP(A180,ghg__rlps_ghg_emitter_facilitie!$A$2:$B$7481,2,FALSE)</f>
        <v>Gulf Coast Basin (LA, TX)</v>
      </c>
    </row>
    <row r="181" spans="1:4" x14ac:dyDescent="0.25">
      <c r="A181" s="1">
        <v>1003194</v>
      </c>
      <c r="B181" s="18">
        <f>SUMIFS(ghg__ef_w_blowdown_stacks_units!M:M,ghg__ef_w_blowdown_stacks_units!B:B,A181)</f>
        <v>5.6093400000000004</v>
      </c>
      <c r="C181" s="33">
        <f>VLOOKUP(A181,ghg__rlps_ghg_emitter_facilitie!$A$2:$H$7481,8,FALSE)</f>
        <v>40073</v>
      </c>
      <c r="D181" s="33" t="str">
        <f>VLOOKUP(A181,ghg__rlps_ghg_emitter_facilitie!$A$2:$B$7481,2,FALSE)</f>
        <v>Anadarko Basin</v>
      </c>
    </row>
    <row r="182" spans="1:4" x14ac:dyDescent="0.25">
      <c r="A182" s="1">
        <v>1003209</v>
      </c>
      <c r="B182" s="18">
        <f>SUMIFS(ghg__ef_w_blowdown_stacks_units!M:M,ghg__ef_w_blowdown_stacks_units!B:B,A182)</f>
        <v>27.411960000000001</v>
      </c>
      <c r="C182" s="33">
        <f>VLOOKUP(A182,ghg__rlps_ghg_emitter_facilitie!$A$2:$H$7481,8,FALSE)</f>
        <v>40051</v>
      </c>
      <c r="D182" s="33" t="str">
        <f>VLOOKUP(A182,ghg__rlps_ghg_emitter_facilitie!$A$2:$B$7481,2,FALSE)</f>
        <v>Anadarko Basin</v>
      </c>
    </row>
    <row r="183" spans="1:4" x14ac:dyDescent="0.25">
      <c r="A183" s="1">
        <v>1003211</v>
      </c>
      <c r="B183" s="18">
        <f>SUMIFS(ghg__ef_w_blowdown_stacks_units!M:M,ghg__ef_w_blowdown_stacks_units!B:B,A183)</f>
        <v>303.84258</v>
      </c>
      <c r="C183" s="33">
        <f>VLOOKUP(A183,ghg__rlps_ghg_emitter_facilitie!$A$2:$H$7481,8,FALSE)</f>
        <v>40077</v>
      </c>
      <c r="D183" s="33" t="str">
        <f>VLOOKUP(A183,ghg__rlps_ghg_emitter_facilitie!$A$2:$B$7481,2,FALSE)</f>
        <v>Arkoma Basin</v>
      </c>
    </row>
    <row r="184" spans="1:4" x14ac:dyDescent="0.25">
      <c r="A184" s="1">
        <v>1003214</v>
      </c>
      <c r="B184" s="18">
        <f>SUMIFS(ghg__ef_w_blowdown_stacks_units!M:M,ghg__ef_w_blowdown_stacks_units!B:B,A184)</f>
        <v>94.241399999999999</v>
      </c>
      <c r="C184" s="33">
        <f>VLOOKUP(A184,ghg__rlps_ghg_emitter_facilitie!$A$2:$H$7481,8,FALSE)</f>
        <v>40039</v>
      </c>
      <c r="D184" s="33" t="str">
        <f>VLOOKUP(A184,ghg__rlps_ghg_emitter_facilitie!$A$2:$B$7481,2,FALSE)</f>
        <v>Anadarko Basin</v>
      </c>
    </row>
    <row r="185" spans="1:4" x14ac:dyDescent="0.25">
      <c r="A185" s="1">
        <v>1003217</v>
      </c>
      <c r="B185" s="18">
        <f>SUMIFS(ghg__ef_w_blowdown_stacks_units!M:M,ghg__ef_w_blowdown_stacks_units!B:B,A185)</f>
        <v>272.33141000000001</v>
      </c>
      <c r="C185" s="33">
        <f>VLOOKUP(A185,ghg__rlps_ghg_emitter_facilitie!$A$2:$H$7481,8,FALSE)</f>
        <v>35031</v>
      </c>
      <c r="D185" s="33" t="str">
        <f>VLOOKUP(A185,ghg__rlps_ghg_emitter_facilitie!$A$2:$B$7481,2,FALSE)</f>
        <v>San Juan Basin</v>
      </c>
    </row>
    <row r="186" spans="1:4" x14ac:dyDescent="0.25">
      <c r="A186" s="1">
        <v>1003220</v>
      </c>
      <c r="B186" s="18">
        <f>SUMIFS(ghg__ef_w_blowdown_stacks_units!M:M,ghg__ef_w_blowdown_stacks_units!B:B,A186)</f>
        <v>1.6203000000000001</v>
      </c>
      <c r="C186" s="33">
        <f>VLOOKUP(A186,ghg__rlps_ghg_emitter_facilitie!$A$2:$H$7481,8,FALSE)</f>
        <v>48211</v>
      </c>
      <c r="D186" s="33" t="str">
        <f>VLOOKUP(A186,ghg__rlps_ghg_emitter_facilitie!$A$2:$B$7481,2,FALSE)</f>
        <v>Anadarko Basin</v>
      </c>
    </row>
    <row r="187" spans="1:4" x14ac:dyDescent="0.25">
      <c r="A187" s="1">
        <v>1003221</v>
      </c>
      <c r="B187" s="18">
        <f>SUMIFS(ghg__ef_w_blowdown_stacks_units!M:M,ghg__ef_w_blowdown_stacks_units!B:B,A187)</f>
        <v>26.479469999999999</v>
      </c>
      <c r="C187" s="33">
        <f>VLOOKUP(A187,ghg__rlps_ghg_emitter_facilitie!$A$2:$H$7481,8,FALSE)</f>
        <v>48341</v>
      </c>
      <c r="D187" s="33" t="str">
        <f>VLOOKUP(A187,ghg__rlps_ghg_emitter_facilitie!$A$2:$B$7481,2,FALSE)</f>
        <v>Anadarko Basin</v>
      </c>
    </row>
    <row r="188" spans="1:4" x14ac:dyDescent="0.25">
      <c r="A188" s="1">
        <v>1003223</v>
      </c>
      <c r="B188" s="18">
        <f>SUMIFS(ghg__ef_w_blowdown_stacks_units!M:M,ghg__ef_w_blowdown_stacks_units!B:B,A188)</f>
        <v>2.1656583999999999</v>
      </c>
      <c r="C188" s="33">
        <f>VLOOKUP(A188,ghg__rlps_ghg_emitter_facilitie!$A$2:$H$7481,8,FALSE)</f>
        <v>8067</v>
      </c>
      <c r="D188" s="33" t="str">
        <f>VLOOKUP(A188,ghg__rlps_ghg_emitter_facilitie!$A$2:$B$7481,2,FALSE)</f>
        <v>San Juan Basin</v>
      </c>
    </row>
    <row r="189" spans="1:4" x14ac:dyDescent="0.25">
      <c r="A189" s="1">
        <v>1003250</v>
      </c>
      <c r="B189" s="18">
        <f>SUMIFS(ghg__ef_w_blowdown_stacks_units!M:M,ghg__ef_w_blowdown_stacks_units!B:B,A189)</f>
        <v>164.34166000000002</v>
      </c>
      <c r="C189" s="33">
        <f>VLOOKUP(A189,ghg__rlps_ghg_emitter_facilitie!$A$2:$H$7481,8,FALSE)</f>
        <v>48371</v>
      </c>
      <c r="D189" s="33" t="str">
        <f>VLOOKUP(A189,ghg__rlps_ghg_emitter_facilitie!$A$2:$B$7481,2,FALSE)</f>
        <v>Permian Basin</v>
      </c>
    </row>
    <row r="190" spans="1:4" x14ac:dyDescent="0.25">
      <c r="A190" s="1">
        <v>1003254</v>
      </c>
      <c r="B190" s="18">
        <f>SUMIFS(ghg__ef_w_blowdown_stacks_units!M:M,ghg__ef_w_blowdown_stacks_units!B:B,A190)</f>
        <v>31.909056200000002</v>
      </c>
      <c r="C190" s="33">
        <f>VLOOKUP(A190,ghg__rlps_ghg_emitter_facilitie!$A$2:$H$7481,8,FALSE)</f>
        <v>8001</v>
      </c>
      <c r="D190" s="33" t="str">
        <f>VLOOKUP(A190,ghg__rlps_ghg_emitter_facilitie!$A$2:$B$7481,2,FALSE)</f>
        <v>Denver Basin</v>
      </c>
    </row>
    <row r="191" spans="1:4" x14ac:dyDescent="0.25">
      <c r="A191" s="1">
        <v>1003277</v>
      </c>
      <c r="B191" s="18">
        <f>SUMIFS(ghg__ef_w_blowdown_stacks_units!M:M,ghg__ef_w_blowdown_stacks_units!B:B,A191)</f>
        <v>38.074359999999999</v>
      </c>
      <c r="C191" s="33">
        <f>VLOOKUP(A191,ghg__rlps_ghg_emitter_facilitie!$A$2:$H$7481,8,FALSE)</f>
        <v>5083</v>
      </c>
      <c r="D191" s="33" t="str">
        <f>VLOOKUP(A191,ghg__rlps_ghg_emitter_facilitie!$A$2:$B$7481,2,FALSE)</f>
        <v>Arkoma Basin</v>
      </c>
    </row>
    <row r="192" spans="1:4" x14ac:dyDescent="0.25">
      <c r="A192" s="1">
        <v>1003315</v>
      </c>
      <c r="B192" s="18">
        <f>SUMIFS(ghg__ef_w_blowdown_stacks_units!M:M,ghg__ef_w_blowdown_stacks_units!B:B,A192)</f>
        <v>28.619337600000001</v>
      </c>
      <c r="C192" s="33">
        <f>VLOOKUP(A192,ghg__rlps_ghg_emitter_facilitie!$A$2:$H$7481,8,FALSE)</f>
        <v>35045</v>
      </c>
      <c r="D192" s="33" t="str">
        <f>VLOOKUP(A192,ghg__rlps_ghg_emitter_facilitie!$A$2:$B$7481,2,FALSE)</f>
        <v>San Juan Basin</v>
      </c>
    </row>
    <row r="193" spans="1:4" x14ac:dyDescent="0.25">
      <c r="A193" s="1">
        <v>1003318</v>
      </c>
      <c r="B193" s="18">
        <f>SUMIFS(ghg__ef_w_blowdown_stacks_units!M:M,ghg__ef_w_blowdown_stacks_units!B:B,A193)</f>
        <v>0.06</v>
      </c>
      <c r="C193" s="33">
        <f>VLOOKUP(A193,ghg__rlps_ghg_emitter_facilitie!$A$2:$H$7481,8,FALSE)</f>
        <v>48483</v>
      </c>
      <c r="D193" s="33" t="str">
        <f>VLOOKUP(A193,ghg__rlps_ghg_emitter_facilitie!$A$2:$B$7481,2,FALSE)</f>
        <v>Anadarko Basin</v>
      </c>
    </row>
    <row r="194" spans="1:4" x14ac:dyDescent="0.25">
      <c r="A194" s="1">
        <v>1003332</v>
      </c>
      <c r="B194" s="18">
        <f>SUMIFS(ghg__ef_w_blowdown_stacks_units!M:M,ghg__ef_w_blowdown_stacks_units!B:B,A194)</f>
        <v>30.57246</v>
      </c>
      <c r="C194" s="33">
        <f>VLOOKUP(A194,ghg__rlps_ghg_emitter_facilitie!$A$2:$H$7481,8,FALSE)</f>
        <v>48139</v>
      </c>
      <c r="D194" s="33" t="str">
        <f>VLOOKUP(A194,ghg__rlps_ghg_emitter_facilitie!$A$2:$B$7481,2,FALSE)</f>
        <v>Ouachita Folded Belt</v>
      </c>
    </row>
    <row r="195" spans="1:4" x14ac:dyDescent="0.25">
      <c r="A195" s="1">
        <v>1003346</v>
      </c>
      <c r="B195" s="18">
        <f>SUMIFS(ghg__ef_w_blowdown_stacks_units!M:M,ghg__ef_w_blowdown_stacks_units!B:B,A195)</f>
        <v>13.227927059700001</v>
      </c>
      <c r="C195" s="33">
        <f>VLOOKUP(A195,ghg__rlps_ghg_emitter_facilitie!$A$2:$H$7481,8,FALSE)</f>
        <v>48431</v>
      </c>
      <c r="D195" s="33" t="str">
        <f>VLOOKUP(A195,ghg__rlps_ghg_emitter_facilitie!$A$2:$B$7481,2,FALSE)</f>
        <v>Permian Basin</v>
      </c>
    </row>
    <row r="196" spans="1:4" x14ac:dyDescent="0.25">
      <c r="A196" s="1">
        <v>1003360</v>
      </c>
      <c r="B196" s="18">
        <f>SUMIFS(ghg__ef_w_blowdown_stacks_units!M:M,ghg__ef_w_blowdown_stacks_units!B:B,A196)</f>
        <v>3.3426358999999999</v>
      </c>
      <c r="C196" s="33">
        <f>VLOOKUP(A196,ghg__rlps_ghg_emitter_facilitie!$A$2:$H$7481,8,FALSE)</f>
        <v>28059</v>
      </c>
      <c r="D196" s="33" t="str">
        <f>VLOOKUP(A196,ghg__rlps_ghg_emitter_facilitie!$A$2:$B$7481,2,FALSE)</f>
        <v>Mid-Gulf Coast Basin</v>
      </c>
    </row>
    <row r="197" spans="1:4" x14ac:dyDescent="0.25">
      <c r="A197" s="1">
        <v>1003433</v>
      </c>
      <c r="B197" s="18">
        <f>SUMIFS(ghg__ef_w_blowdown_stacks_units!M:M,ghg__ef_w_blowdown_stacks_units!B:B,A197)</f>
        <v>10.887975900000001</v>
      </c>
      <c r="C197" s="33">
        <f>VLOOKUP(A197,ghg__rlps_ghg_emitter_facilitie!$A$2:$H$7481,8,FALSE)</f>
        <v>39089</v>
      </c>
      <c r="D197" s="33" t="str">
        <f>VLOOKUP(A197,ghg__rlps_ghg_emitter_facilitie!$A$2:$B$7481,2,FALSE)</f>
        <v>Appalachian Basin</v>
      </c>
    </row>
    <row r="198" spans="1:4" x14ac:dyDescent="0.25">
      <c r="A198" s="1">
        <v>1003436</v>
      </c>
      <c r="B198" s="18">
        <f>SUMIFS(ghg__ef_w_blowdown_stacks_units!M:M,ghg__ef_w_blowdown_stacks_units!B:B,A198)</f>
        <v>15.320119999999999</v>
      </c>
      <c r="C198" s="33">
        <f>VLOOKUP(A198,ghg__rlps_ghg_emitter_facilitie!$A$2:$H$7481,8,FALSE)</f>
        <v>22081</v>
      </c>
      <c r="D198" s="33" t="str">
        <f>VLOOKUP(A198,ghg__rlps_ghg_emitter_facilitie!$A$2:$B$7481,2,FALSE)</f>
        <v>Arkla Basin</v>
      </c>
    </row>
    <row r="199" spans="1:4" x14ac:dyDescent="0.25">
      <c r="A199" s="1">
        <v>1003441</v>
      </c>
      <c r="B199" s="18">
        <f>SUMIFS(ghg__ef_w_blowdown_stacks_units!M:M,ghg__ef_w_blowdown_stacks_units!B:B,A199)</f>
        <v>5.3560873000000004</v>
      </c>
      <c r="C199" s="33">
        <f>VLOOKUP(A199,ghg__rlps_ghg_emitter_facilitie!$A$2:$H$7481,8,FALSE)</f>
        <v>48237</v>
      </c>
      <c r="D199" s="33" t="str">
        <f>VLOOKUP(A199,ghg__rlps_ghg_emitter_facilitie!$A$2:$B$7481,2,FALSE)</f>
        <v>Fort Worth Syncline</v>
      </c>
    </row>
    <row r="200" spans="1:4" x14ac:dyDescent="0.25">
      <c r="A200" s="1">
        <v>1003443</v>
      </c>
      <c r="B200" s="18">
        <f>SUMIFS(ghg__ef_w_blowdown_stacks_units!M:M,ghg__ef_w_blowdown_stacks_units!B:B,A200)</f>
        <v>107.5159773</v>
      </c>
      <c r="C200" s="33">
        <f>VLOOKUP(A200,ghg__rlps_ghg_emitter_facilitie!$A$2:$H$7481,8,FALSE)</f>
        <v>42059</v>
      </c>
      <c r="D200" s="33" t="str">
        <f>VLOOKUP(A200,ghg__rlps_ghg_emitter_facilitie!$A$2:$B$7481,2,FALSE)</f>
        <v>Appalachian Basin (Eastern Overthrust Area)</v>
      </c>
    </row>
    <row r="201" spans="1:4" x14ac:dyDescent="0.25">
      <c r="A201" s="1">
        <v>1003447</v>
      </c>
      <c r="B201" s="18">
        <f>SUMIFS(ghg__ef_w_blowdown_stacks_units!M:M,ghg__ef_w_blowdown_stacks_units!B:B,A201)</f>
        <v>11.3511133</v>
      </c>
      <c r="C201" s="33">
        <f>VLOOKUP(A201,ghg__rlps_ghg_emitter_facilitie!$A$2:$H$7481,8,FALSE)</f>
        <v>8103</v>
      </c>
      <c r="D201" s="33" t="str">
        <f>VLOOKUP(A201,ghg__rlps_ghg_emitter_facilitie!$A$2:$B$7481,2,FALSE)</f>
        <v>Piceance Basin</v>
      </c>
    </row>
    <row r="202" spans="1:4" x14ac:dyDescent="0.25">
      <c r="A202" s="1">
        <v>1003452</v>
      </c>
      <c r="B202" s="18">
        <f>SUMIFS(ghg__ef_w_blowdown_stacks_units!M:M,ghg__ef_w_blowdown_stacks_units!B:B,A202)</f>
        <v>79.713177600000009</v>
      </c>
      <c r="C202" s="33">
        <f>VLOOKUP(A202,ghg__rlps_ghg_emitter_facilitie!$A$2:$H$7481,8,FALSE)</f>
        <v>48321</v>
      </c>
      <c r="D202" s="33" t="str">
        <f>VLOOKUP(A202,ghg__rlps_ghg_emitter_facilitie!$A$2:$B$7481,2,FALSE)</f>
        <v>Gulf Coast Basin (LA, TX)</v>
      </c>
    </row>
    <row r="203" spans="1:4" x14ac:dyDescent="0.25">
      <c r="A203" s="1">
        <v>1003455</v>
      </c>
      <c r="B203" s="18">
        <f>SUMIFS(ghg__ef_w_blowdown_stacks_units!M:M,ghg__ef_w_blowdown_stacks_units!B:B,A203)</f>
        <v>23.945357099999999</v>
      </c>
      <c r="C203" s="33">
        <f>VLOOKUP(A203,ghg__rlps_ghg_emitter_facilitie!$A$2:$H$7481,8,FALSE)</f>
        <v>42035</v>
      </c>
      <c r="D203" s="33" t="str">
        <f>VLOOKUP(A203,ghg__rlps_ghg_emitter_facilitie!$A$2:$B$7481,2,FALSE)</f>
        <v>Appalachian Basin (Eastern Overthrust Area)</v>
      </c>
    </row>
    <row r="204" spans="1:4" x14ac:dyDescent="0.25">
      <c r="A204" s="1">
        <v>1003475</v>
      </c>
      <c r="B204" s="18">
        <f>SUMIFS(ghg__ef_w_blowdown_stacks_units!M:M,ghg__ef_w_blowdown_stacks_units!B:B,A204)</f>
        <v>33.888910000000003</v>
      </c>
      <c r="C204" s="33">
        <f>VLOOKUP(A204,ghg__rlps_ghg_emitter_facilitie!$A$2:$H$7481,8,FALSE)</f>
        <v>22017</v>
      </c>
      <c r="D204" s="33" t="str">
        <f>VLOOKUP(A204,ghg__rlps_ghg_emitter_facilitie!$A$2:$B$7481,2,FALSE)</f>
        <v>Arkla Basin</v>
      </c>
    </row>
    <row r="205" spans="1:4" x14ac:dyDescent="0.25">
      <c r="A205" s="1">
        <v>1003512</v>
      </c>
      <c r="B205" s="18">
        <f>SUMIFS(ghg__ef_w_blowdown_stacks_units!M:M,ghg__ef_w_blowdown_stacks_units!B:B,A205)</f>
        <v>7.9559670000000002</v>
      </c>
      <c r="C205" s="33">
        <f>VLOOKUP(A205,ghg__rlps_ghg_emitter_facilitie!$A$2:$H$7481,8,FALSE)</f>
        <v>42105</v>
      </c>
      <c r="D205" s="33" t="str">
        <f>VLOOKUP(A205,ghg__rlps_ghg_emitter_facilitie!$A$2:$B$7481,2,FALSE)</f>
        <v>Appalachian Basin (Eastern Overthrust Area)</v>
      </c>
    </row>
    <row r="206" spans="1:4" x14ac:dyDescent="0.25">
      <c r="A206" s="1">
        <v>1003531</v>
      </c>
      <c r="B206" s="18">
        <f>SUMIFS(ghg__ef_w_blowdown_stacks_units!M:M,ghg__ef_w_blowdown_stacks_units!B:B,A206)</f>
        <v>10.197358400000001</v>
      </c>
      <c r="C206" s="33">
        <f>VLOOKUP(A206,ghg__rlps_ghg_emitter_facilitie!$A$2:$H$7481,8,FALSE)</f>
        <v>42129</v>
      </c>
      <c r="D206" s="33" t="str">
        <f>VLOOKUP(A206,ghg__rlps_ghg_emitter_facilitie!$A$2:$B$7481,2,FALSE)</f>
        <v>Appalachian Basin (Eastern Overthrust Area)</v>
      </c>
    </row>
    <row r="207" spans="1:4" x14ac:dyDescent="0.25">
      <c r="A207" s="1">
        <v>1003535</v>
      </c>
      <c r="B207" s="18">
        <f>SUMIFS(ghg__ef_w_blowdown_stacks_units!M:M,ghg__ef_w_blowdown_stacks_units!B:B,A207)</f>
        <v>27.599850500000002</v>
      </c>
      <c r="C207" s="33">
        <f>VLOOKUP(A207,ghg__rlps_ghg_emitter_facilitie!$A$2:$H$7481,8,FALSE)</f>
        <v>54103</v>
      </c>
      <c r="D207" s="33" t="str">
        <f>VLOOKUP(A207,ghg__rlps_ghg_emitter_facilitie!$A$2:$B$7481,2,FALSE)</f>
        <v>Appalachian Basin (Eastern Overthrust Area)</v>
      </c>
    </row>
    <row r="208" spans="1:4" x14ac:dyDescent="0.25">
      <c r="A208" s="1">
        <v>1003537</v>
      </c>
      <c r="B208" s="18">
        <f>SUMIFS(ghg__ef_w_blowdown_stacks_units!M:M,ghg__ef_w_blowdown_stacks_units!B:B,A208)</f>
        <v>12.818168999999999</v>
      </c>
      <c r="C208" s="33">
        <f>VLOOKUP(A208,ghg__rlps_ghg_emitter_facilitie!$A$2:$H$7481,8,FALSE)</f>
        <v>39157</v>
      </c>
      <c r="D208" s="33" t="str">
        <f>VLOOKUP(A208,ghg__rlps_ghg_emitter_facilitie!$A$2:$B$7481,2,FALSE)</f>
        <v>Appalachian Basin</v>
      </c>
    </row>
    <row r="209" spans="1:4" x14ac:dyDescent="0.25">
      <c r="A209" s="1">
        <v>1003541</v>
      </c>
      <c r="B209" s="18">
        <f>SUMIFS(ghg__ef_w_blowdown_stacks_units!M:M,ghg__ef_w_blowdown_stacks_units!B:B,A209)</f>
        <v>7.3307963999999997</v>
      </c>
      <c r="C209" s="33">
        <f>VLOOKUP(A209,ghg__rlps_ghg_emitter_facilitie!$A$2:$H$7481,8,FALSE)</f>
        <v>39165</v>
      </c>
      <c r="D209" s="33" t="str">
        <f>VLOOKUP(A209,ghg__rlps_ghg_emitter_facilitie!$A$2:$B$7481,2,FALSE)</f>
        <v>Cincinnati Arch</v>
      </c>
    </row>
    <row r="210" spans="1:4" x14ac:dyDescent="0.25">
      <c r="A210" s="1">
        <v>1003554</v>
      </c>
      <c r="B210" s="18">
        <f>SUMIFS(ghg__ef_w_blowdown_stacks_units!M:M,ghg__ef_w_blowdown_stacks_units!B:B,A210)</f>
        <v>20.538239999999998</v>
      </c>
      <c r="C210" s="33">
        <f>VLOOKUP(A210,ghg__rlps_ghg_emitter_facilitie!$A$2:$H$7481,8,FALSE)</f>
        <v>22067</v>
      </c>
      <c r="D210" s="33" t="str">
        <f>VLOOKUP(A210,ghg__rlps_ghg_emitter_facilitie!$A$2:$B$7481,2,FALSE)</f>
        <v>Arkla Basin</v>
      </c>
    </row>
    <row r="211" spans="1:4" x14ac:dyDescent="0.25">
      <c r="A211" s="1">
        <v>1003557</v>
      </c>
      <c r="B211" s="18">
        <f>SUMIFS(ghg__ef_w_blowdown_stacks_units!M:M,ghg__ef_w_blowdown_stacks_units!B:B,A211)</f>
        <v>25.08</v>
      </c>
      <c r="C211" s="33">
        <f>VLOOKUP(A211,ghg__rlps_ghg_emitter_facilitie!$A$2:$H$7481,8,FALSE)</f>
        <v>28151</v>
      </c>
      <c r="D211" s="33" t="str">
        <f>VLOOKUP(A211,ghg__rlps_ghg_emitter_facilitie!$A$2:$B$7481,2,FALSE)</f>
        <v>Mid-Gulf Coast Basin</v>
      </c>
    </row>
    <row r="212" spans="1:4" x14ac:dyDescent="0.25">
      <c r="A212" s="1">
        <v>1003596</v>
      </c>
      <c r="B212" s="18">
        <f>SUMIFS(ghg__ef_w_blowdown_stacks_units!M:M,ghg__ef_w_blowdown_stacks_units!B:B,A212)</f>
        <v>8.4086400000000001</v>
      </c>
      <c r="C212" s="33">
        <f>VLOOKUP(A212,ghg__rlps_ghg_emitter_facilitie!$A$2:$H$7481,8,FALSE)</f>
        <v>21111</v>
      </c>
      <c r="D212" s="33" t="str">
        <f>VLOOKUP(A212,ghg__rlps_ghg_emitter_facilitie!$A$2:$B$7481,2,FALSE)</f>
        <v>Cincinnati Arch</v>
      </c>
    </row>
    <row r="213" spans="1:4" x14ac:dyDescent="0.25">
      <c r="A213" s="1">
        <v>1003600</v>
      </c>
      <c r="B213" s="18">
        <f>SUMIFS(ghg__ef_w_blowdown_stacks_units!M:M,ghg__ef_w_blowdown_stacks_units!B:B,A213)</f>
        <v>4.92</v>
      </c>
      <c r="C213" s="33">
        <f>VLOOKUP(A213,ghg__rlps_ghg_emitter_facilitie!$A$2:$H$7481,8,FALSE)</f>
        <v>22061</v>
      </c>
      <c r="D213" s="33" t="str">
        <f>VLOOKUP(A213,ghg__rlps_ghg_emitter_facilitie!$A$2:$B$7481,2,FALSE)</f>
        <v>Arkla Basin</v>
      </c>
    </row>
    <row r="214" spans="1:4" x14ac:dyDescent="0.25">
      <c r="A214" s="1">
        <v>1003657</v>
      </c>
      <c r="B214" s="18">
        <f>SUMIFS(ghg__ef_w_blowdown_stacks_units!M:M,ghg__ef_w_blowdown_stacks_units!B:B,A214)</f>
        <v>13.912319999999999</v>
      </c>
      <c r="C214" s="33">
        <f>VLOOKUP(A214,ghg__rlps_ghg_emitter_facilitie!$A$2:$H$7481,8,FALSE)</f>
        <v>48203</v>
      </c>
      <c r="D214" s="33" t="str">
        <f>VLOOKUP(A214,ghg__rlps_ghg_emitter_facilitie!$A$2:$B$7481,2,FALSE)</f>
        <v>East Texas Basin</v>
      </c>
    </row>
    <row r="215" spans="1:4" x14ac:dyDescent="0.25">
      <c r="A215" s="1">
        <v>1003671</v>
      </c>
      <c r="B215" s="18">
        <f>SUMIFS(ghg__ef_w_blowdown_stacks_units!M:M,ghg__ef_w_blowdown_stacks_units!B:B,A215)</f>
        <v>81.2132352</v>
      </c>
      <c r="C215" s="33">
        <f>VLOOKUP(A215,ghg__rlps_ghg_emitter_facilitie!$A$2:$H$7481,8,FALSE)</f>
        <v>27107</v>
      </c>
      <c r="D215" s="33" t="str">
        <f>VLOOKUP(A215,ghg__rlps_ghg_emitter_facilitie!$A$2:$B$7481,2,FALSE)</f>
        <v>Sioux Uplift</v>
      </c>
    </row>
    <row r="216" spans="1:4" x14ac:dyDescent="0.25">
      <c r="A216" s="1">
        <v>1003681</v>
      </c>
      <c r="B216" s="18">
        <f>SUMIFS(ghg__ef_w_blowdown_stacks_units!M:M,ghg__ef_w_blowdown_stacks_units!B:B,A216)</f>
        <v>78.333016900000004</v>
      </c>
      <c r="C216" s="33">
        <f>VLOOKUP(A216,ghg__rlps_ghg_emitter_facilitie!$A$2:$H$7481,8,FALSE)</f>
        <v>48483</v>
      </c>
      <c r="D216" s="33" t="str">
        <f>VLOOKUP(A216,ghg__rlps_ghg_emitter_facilitie!$A$2:$B$7481,2,FALSE)</f>
        <v>Anadarko Basin</v>
      </c>
    </row>
    <row r="217" spans="1:4" x14ac:dyDescent="0.25">
      <c r="A217" s="1">
        <v>1003682</v>
      </c>
      <c r="B217" s="18">
        <f>SUMIFS(ghg__ef_w_blowdown_stacks_units!M:M,ghg__ef_w_blowdown_stacks_units!B:B,A217)</f>
        <v>51.7743897</v>
      </c>
      <c r="C217" s="33">
        <f>VLOOKUP(A217,ghg__rlps_ghg_emitter_facilitie!$A$2:$H$7481,8,FALSE)</f>
        <v>48115</v>
      </c>
      <c r="D217" s="33" t="str">
        <f>VLOOKUP(A217,ghg__rlps_ghg_emitter_facilitie!$A$2:$B$7481,2,FALSE)</f>
        <v>Permian Basin</v>
      </c>
    </row>
    <row r="218" spans="1:4" x14ac:dyDescent="0.25">
      <c r="A218" s="1">
        <v>1003720</v>
      </c>
      <c r="B218" s="18">
        <f>SUMIFS(ghg__ef_w_blowdown_stacks_units!M:M,ghg__ef_w_blowdown_stacks_units!B:B,A218)</f>
        <v>10.214399999999999</v>
      </c>
      <c r="C218" s="33">
        <f>VLOOKUP(A218,ghg__rlps_ghg_emitter_facilitie!$A$2:$H$7481,8,FALSE)</f>
        <v>22055</v>
      </c>
      <c r="D218" s="33" t="str">
        <f>VLOOKUP(A218,ghg__rlps_ghg_emitter_facilitie!$A$2:$B$7481,2,FALSE)</f>
        <v>Arkla Basin</v>
      </c>
    </row>
    <row r="219" spans="1:4" x14ac:dyDescent="0.25">
      <c r="A219" s="1">
        <v>1003725</v>
      </c>
      <c r="B219" s="18">
        <f>SUMIFS(ghg__ef_w_blowdown_stacks_units!M:M,ghg__ef_w_blowdown_stacks_units!B:B,A219)</f>
        <v>779.76526999999999</v>
      </c>
      <c r="C219" s="33">
        <f>VLOOKUP(A219,ghg__rlps_ghg_emitter_facilitie!$A$2:$H$7481,8,FALSE)</f>
        <v>12083</v>
      </c>
      <c r="D219" s="33" t="str">
        <f>VLOOKUP(A219,ghg__rlps_ghg_emitter_facilitie!$A$2:$B$7481,2,FALSE)</f>
        <v>Florida Platform</v>
      </c>
    </row>
    <row r="220" spans="1:4" x14ac:dyDescent="0.25">
      <c r="A220" s="1">
        <v>1003729</v>
      </c>
      <c r="B220" s="18">
        <f>SUMIFS(ghg__ef_w_blowdown_stacks_units!M:M,ghg__ef_w_blowdown_stacks_units!B:B,A220)</f>
        <v>1159.0912699999999</v>
      </c>
      <c r="C220" s="33">
        <f>VLOOKUP(A220,ghg__rlps_ghg_emitter_facilitie!$A$2:$H$7481,8,FALSE)</f>
        <v>12057</v>
      </c>
      <c r="D220" s="33" t="str">
        <f>VLOOKUP(A220,ghg__rlps_ghg_emitter_facilitie!$A$2:$B$7481,2,FALSE)</f>
        <v>Florida Platform</v>
      </c>
    </row>
    <row r="221" spans="1:4" x14ac:dyDescent="0.25">
      <c r="A221" s="1">
        <v>1003736</v>
      </c>
      <c r="B221" s="18">
        <f>SUMIFS(ghg__ef_w_blowdown_stacks_units!M:M,ghg__ef_w_blowdown_stacks_units!B:B,A221)</f>
        <v>10.776318699999999</v>
      </c>
      <c r="C221" s="33">
        <f>VLOOKUP(A221,ghg__rlps_ghg_emitter_facilitie!$A$2:$H$7481,8,FALSE)</f>
        <v>40039</v>
      </c>
      <c r="D221" s="33" t="str">
        <f>VLOOKUP(A221,ghg__rlps_ghg_emitter_facilitie!$A$2:$B$7481,2,FALSE)</f>
        <v>Anadarko Basin</v>
      </c>
    </row>
    <row r="222" spans="1:4" x14ac:dyDescent="0.25">
      <c r="A222" s="1">
        <v>1003767</v>
      </c>
      <c r="B222" s="18">
        <f>SUMIFS(ghg__ef_w_blowdown_stacks_units!M:M,ghg__ef_w_blowdown_stacks_units!B:B,A222)</f>
        <v>0.15577835609999999</v>
      </c>
      <c r="C222" s="33">
        <f>VLOOKUP(A222,ghg__rlps_ghg_emitter_facilitie!$A$2:$H$7481,8,FALSE)</f>
        <v>48103</v>
      </c>
      <c r="D222" s="33" t="str">
        <f>VLOOKUP(A222,ghg__rlps_ghg_emitter_facilitie!$A$2:$B$7481,2,FALSE)</f>
        <v>Permian Basin</v>
      </c>
    </row>
    <row r="223" spans="1:4" x14ac:dyDescent="0.25">
      <c r="A223" s="1">
        <v>1003769</v>
      </c>
      <c r="B223" s="18">
        <f>SUMIFS(ghg__ef_w_blowdown_stacks_units!M:M,ghg__ef_w_blowdown_stacks_units!B:B,A223)</f>
        <v>2.65</v>
      </c>
      <c r="C223" s="33">
        <f>VLOOKUP(A223,ghg__rlps_ghg_emitter_facilitie!$A$2:$H$7481,8,FALSE)</f>
        <v>25017</v>
      </c>
      <c r="D223" s="33" t="str">
        <f>VLOOKUP(A223,ghg__rlps_ghg_emitter_facilitie!$A$2:$B$7481,2,FALSE)</f>
        <v>New England Province</v>
      </c>
    </row>
    <row r="224" spans="1:4" x14ac:dyDescent="0.25">
      <c r="A224" s="1">
        <v>1003776</v>
      </c>
      <c r="B224" s="18">
        <f>SUMIFS(ghg__ef_w_blowdown_stacks_units!M:M,ghg__ef_w_blowdown_stacks_units!B:B,A224)</f>
        <v>3.9292912999999996</v>
      </c>
      <c r="C224" s="33">
        <f>VLOOKUP(A224,ghg__rlps_ghg_emitter_facilitie!$A$2:$H$7481,8,FALSE)</f>
        <v>47131</v>
      </c>
      <c r="D224" s="33" t="str">
        <f>VLOOKUP(A224,ghg__rlps_ghg_emitter_facilitie!$A$2:$B$7481,2,FALSE)</f>
        <v>Upper Mississippi Embaymnt</v>
      </c>
    </row>
    <row r="225" spans="1:4" x14ac:dyDescent="0.25">
      <c r="A225" s="1">
        <v>1003848</v>
      </c>
      <c r="B225" s="18">
        <f>SUMIFS(ghg__ef_w_blowdown_stacks_units!M:M,ghg__ef_w_blowdown_stacks_units!B:B,A225)</f>
        <v>5.0348876999999996</v>
      </c>
      <c r="C225" s="33">
        <f>VLOOKUP(A225,ghg__rlps_ghg_emitter_facilitie!$A$2:$H$7481,8,FALSE)</f>
        <v>56009</v>
      </c>
      <c r="D225" s="33" t="str">
        <f>VLOOKUP(A225,ghg__rlps_ghg_emitter_facilitie!$A$2:$B$7481,2,FALSE)</f>
        <v>Powder River Basin</v>
      </c>
    </row>
    <row r="226" spans="1:4" x14ac:dyDescent="0.25">
      <c r="A226" s="1">
        <v>1003897</v>
      </c>
      <c r="B226" s="18">
        <f>SUMIFS(ghg__ef_w_blowdown_stacks_units!M:M,ghg__ef_w_blowdown_stacks_units!B:B,A226)</f>
        <v>46.055087999999998</v>
      </c>
      <c r="C226" s="33">
        <f>VLOOKUP(A226,ghg__rlps_ghg_emitter_facilitie!$A$2:$H$7481,8,FALSE)</f>
        <v>48025</v>
      </c>
      <c r="D226" s="33" t="str">
        <f>VLOOKUP(A226,ghg__rlps_ghg_emitter_facilitie!$A$2:$B$7481,2,FALSE)</f>
        <v>Gulf Coast Basin (LA, TX)</v>
      </c>
    </row>
    <row r="227" spans="1:4" x14ac:dyDescent="0.25">
      <c r="A227" s="1">
        <v>1003915</v>
      </c>
      <c r="B227" s="18">
        <f>SUMIFS(ghg__ef_w_blowdown_stacks_units!M:M,ghg__ef_w_blowdown_stacks_units!B:B,A227)</f>
        <v>46.639679999999998</v>
      </c>
      <c r="C227" s="33">
        <f>VLOOKUP(A227,ghg__rlps_ghg_emitter_facilitie!$A$2:$H$7481,8,FALSE)</f>
        <v>28033</v>
      </c>
      <c r="D227" s="33" t="str">
        <f>VLOOKUP(A227,ghg__rlps_ghg_emitter_facilitie!$A$2:$B$7481,2,FALSE)</f>
        <v>Upper Mississippi Embaymnt</v>
      </c>
    </row>
    <row r="228" spans="1:4" x14ac:dyDescent="0.25">
      <c r="A228" s="1">
        <v>1003916</v>
      </c>
      <c r="B228" s="18">
        <f>SUMIFS(ghg__ef_w_blowdown_stacks_units!M:M,ghg__ef_w_blowdown_stacks_units!B:B,A228)</f>
        <v>17.07264</v>
      </c>
      <c r="C228" s="33">
        <f>VLOOKUP(A228,ghg__rlps_ghg_emitter_facilitie!$A$2:$H$7481,8,FALSE)</f>
        <v>22061</v>
      </c>
      <c r="D228" s="33" t="str">
        <f>VLOOKUP(A228,ghg__rlps_ghg_emitter_facilitie!$A$2:$B$7481,2,FALSE)</f>
        <v>Arkla Basin</v>
      </c>
    </row>
    <row r="229" spans="1:4" x14ac:dyDescent="0.25">
      <c r="A229" s="1">
        <v>1003917</v>
      </c>
      <c r="B229" s="18">
        <f>SUMIFS(ghg__ef_w_blowdown_stacks_units!M:M,ghg__ef_w_blowdown_stacks_units!B:B,A229)</f>
        <v>29.056319999999999</v>
      </c>
      <c r="C229" s="33">
        <f>VLOOKUP(A229,ghg__rlps_ghg_emitter_facilitie!$A$2:$H$7481,8,FALSE)</f>
        <v>21233</v>
      </c>
      <c r="D229" s="33" t="str">
        <f>VLOOKUP(A229,ghg__rlps_ghg_emitter_facilitie!$A$2:$B$7481,2,FALSE)</f>
        <v>Illinois Basin</v>
      </c>
    </row>
    <row r="230" spans="1:4" x14ac:dyDescent="0.25">
      <c r="A230" s="1">
        <v>1003955</v>
      </c>
      <c r="B230" s="18">
        <f>SUMIFS(ghg__ef_w_blowdown_stacks_units!M:M,ghg__ef_w_blowdown_stacks_units!B:B,A230)</f>
        <v>1.33238E-2</v>
      </c>
      <c r="C230" s="33">
        <f>VLOOKUP(A230,ghg__rlps_ghg_emitter_facilitie!$A$2:$H$7481,8,FALSE)</f>
        <v>40129</v>
      </c>
      <c r="D230" s="33" t="str">
        <f>VLOOKUP(A230,ghg__rlps_ghg_emitter_facilitie!$A$2:$B$7481,2,FALSE)</f>
        <v>Anadarko Basin</v>
      </c>
    </row>
    <row r="231" spans="1:4" x14ac:dyDescent="0.25">
      <c r="A231" s="1">
        <v>1003995</v>
      </c>
      <c r="B231" s="18">
        <f>SUMIFS(ghg__ef_w_blowdown_stacks_units!M:M,ghg__ef_w_blowdown_stacks_units!B:B,A231)</f>
        <v>142.41889959999997</v>
      </c>
      <c r="C231" s="33">
        <f>VLOOKUP(A231,ghg__rlps_ghg_emitter_facilitie!$A$2:$H$7481,8,FALSE)</f>
        <v>17197</v>
      </c>
      <c r="D231" s="33" t="str">
        <f>VLOOKUP(A231,ghg__rlps_ghg_emitter_facilitie!$A$2:$B$7481,2,FALSE)</f>
        <v>Wisconsin Arch</v>
      </c>
    </row>
    <row r="232" spans="1:4" x14ac:dyDescent="0.25">
      <c r="A232" s="1">
        <v>1004032</v>
      </c>
      <c r="B232" s="18">
        <f>SUMIFS(ghg__ef_w_blowdown_stacks_units!M:M,ghg__ef_w_blowdown_stacks_units!B:B,A232)</f>
        <v>137.72999999999999</v>
      </c>
      <c r="C232" s="33">
        <f>VLOOKUP(A232,ghg__rlps_ghg_emitter_facilitie!$A$2:$H$7481,8,FALSE)</f>
        <v>54097</v>
      </c>
      <c r="D232" s="33" t="str">
        <f>VLOOKUP(A232,ghg__rlps_ghg_emitter_facilitie!$A$2:$B$7481,2,FALSE)</f>
        <v>Appalachian Basin (Eastern Overthrust Area)</v>
      </c>
    </row>
    <row r="233" spans="1:4" x14ac:dyDescent="0.25">
      <c r="A233" s="1">
        <v>1004035</v>
      </c>
      <c r="B233" s="18">
        <f>SUMIFS(ghg__ef_w_blowdown_stacks_units!M:M,ghg__ef_w_blowdown_stacks_units!B:B,A233)</f>
        <v>115.0796248</v>
      </c>
      <c r="C233" s="33">
        <f>VLOOKUP(A233,ghg__rlps_ghg_emitter_facilitie!$A$2:$H$7481,8,FALSE)</f>
        <v>42111</v>
      </c>
      <c r="D233" s="33" t="str">
        <f>VLOOKUP(A233,ghg__rlps_ghg_emitter_facilitie!$A$2:$B$7481,2,FALSE)</f>
        <v>Appalachian Basin (Eastern Overthrust Area)</v>
      </c>
    </row>
    <row r="234" spans="1:4" x14ac:dyDescent="0.25">
      <c r="A234" s="1">
        <v>1004068</v>
      </c>
      <c r="B234" s="18">
        <f>SUMIFS(ghg__ef_w_blowdown_stacks_units!M:M,ghg__ef_w_blowdown_stacks_units!B:B,A234)</f>
        <v>55.661541399999997</v>
      </c>
      <c r="C234" s="33">
        <f>VLOOKUP(A234,ghg__rlps_ghg_emitter_facilitie!$A$2:$H$7481,8,FALSE)</f>
        <v>6031</v>
      </c>
      <c r="D234" s="33" t="str">
        <f>VLOOKUP(A234,ghg__rlps_ghg_emitter_facilitie!$A$2:$B$7481,2,FALSE)</f>
        <v>San Joaquin Basin</v>
      </c>
    </row>
    <row r="235" spans="1:4" x14ac:dyDescent="0.25">
      <c r="A235" s="1">
        <v>1004069</v>
      </c>
      <c r="B235" s="18">
        <f>SUMIFS(ghg__ef_w_blowdown_stacks_units!M:M,ghg__ef_w_blowdown_stacks_units!B:B,A235)</f>
        <v>44.7681921</v>
      </c>
      <c r="C235" s="33">
        <f>VLOOKUP(A235,ghg__rlps_ghg_emitter_facilitie!$A$2:$H$7481,8,FALSE)</f>
        <v>6071</v>
      </c>
      <c r="D235" s="33" t="str">
        <f>VLOOKUP(A235,ghg__rlps_ghg_emitter_facilitie!$A$2:$B$7481,2,FALSE)</f>
        <v>Mojave Basin</v>
      </c>
    </row>
    <row r="236" spans="1:4" x14ac:dyDescent="0.25">
      <c r="A236" s="1">
        <v>1004087</v>
      </c>
      <c r="B236" s="18">
        <f>SUMIFS(ghg__ef_w_blowdown_stacks_units!M:M,ghg__ef_w_blowdown_stacks_units!B:B,A236)</f>
        <v>44.449315300000002</v>
      </c>
      <c r="C236" s="33">
        <f>VLOOKUP(A236,ghg__rlps_ghg_emitter_facilitie!$A$2:$H$7481,8,FALSE)</f>
        <v>48123</v>
      </c>
      <c r="D236" s="33" t="str">
        <f>VLOOKUP(A236,ghg__rlps_ghg_emitter_facilitie!$A$2:$B$7481,2,FALSE)</f>
        <v>Gulf Coast Basin (LA, TX)</v>
      </c>
    </row>
    <row r="237" spans="1:4" x14ac:dyDescent="0.25">
      <c r="A237" s="1">
        <v>1004089</v>
      </c>
      <c r="B237" s="18">
        <f>SUMIFS(ghg__ef_w_blowdown_stacks_units!M:M,ghg__ef_w_blowdown_stacks_units!B:B,A237)</f>
        <v>18.505209600000001</v>
      </c>
      <c r="C237" s="33">
        <f>VLOOKUP(A237,ghg__rlps_ghg_emitter_facilitie!$A$2:$H$7481,8,FALSE)</f>
        <v>49007</v>
      </c>
      <c r="D237" s="33" t="str">
        <f>VLOOKUP(A237,ghg__rlps_ghg_emitter_facilitie!$A$2:$B$7481,2,FALSE)</f>
        <v>Uinta Basin</v>
      </c>
    </row>
    <row r="238" spans="1:4" x14ac:dyDescent="0.25">
      <c r="A238" s="1">
        <v>1004137</v>
      </c>
      <c r="B238" s="18">
        <f>SUMIFS(ghg__ef_w_blowdown_stacks_units!M:M,ghg__ef_w_blowdown_stacks_units!B:B,A238)</f>
        <v>2.2956310000000002</v>
      </c>
      <c r="C238" s="33">
        <f>VLOOKUP(A238,ghg__rlps_ghg_emitter_facilitie!$A$2:$H$7481,8,FALSE)</f>
        <v>48439</v>
      </c>
      <c r="D238" s="33" t="str">
        <f>VLOOKUP(A238,ghg__rlps_ghg_emitter_facilitie!$A$2:$B$7481,2,FALSE)</f>
        <v>Strawn Basin</v>
      </c>
    </row>
    <row r="239" spans="1:4" x14ac:dyDescent="0.25">
      <c r="A239" s="1">
        <v>1004160</v>
      </c>
      <c r="B239" s="18">
        <f>SUMIFS(ghg__ef_w_blowdown_stacks_units!M:M,ghg__ef_w_blowdown_stacks_units!B:B,A239)</f>
        <v>28.139909600000003</v>
      </c>
      <c r="C239" s="33">
        <f>VLOOKUP(A239,ghg__rlps_ghg_emitter_facilitie!$A$2:$H$7481,8,FALSE)</f>
        <v>39049</v>
      </c>
      <c r="D239" s="33" t="str">
        <f>VLOOKUP(A239,ghg__rlps_ghg_emitter_facilitie!$A$2:$B$7481,2,FALSE)</f>
        <v>Appalachian Basin</v>
      </c>
    </row>
    <row r="240" spans="1:4" x14ac:dyDescent="0.25">
      <c r="A240" s="1">
        <v>1004161</v>
      </c>
      <c r="B240" s="18">
        <f>SUMIFS(ghg__ef_w_blowdown_stacks_units!M:M,ghg__ef_w_blowdown_stacks_units!B:B,A240)</f>
        <v>185.46960559999999</v>
      </c>
      <c r="C240" s="33">
        <f>VLOOKUP(A240,ghg__rlps_ghg_emitter_facilitie!$A$2:$H$7481,8,FALSE)</f>
        <v>54083</v>
      </c>
      <c r="D240" s="33" t="str">
        <f>VLOOKUP(A240,ghg__rlps_ghg_emitter_facilitie!$A$2:$B$7481,2,FALSE)</f>
        <v>Appalachian Basin (Eastern Overthrust Area)</v>
      </c>
    </row>
    <row r="241" spans="1:4" x14ac:dyDescent="0.25">
      <c r="A241" s="1">
        <v>1004165</v>
      </c>
      <c r="B241" s="18">
        <f>SUMIFS(ghg__ef_w_blowdown_stacks_units!M:M,ghg__ef_w_blowdown_stacks_units!B:B,A241)</f>
        <v>5.7384006999999997</v>
      </c>
      <c r="C241" s="33">
        <f>VLOOKUP(A241,ghg__rlps_ghg_emitter_facilitie!$A$2:$H$7481,8,FALSE)</f>
        <v>9001</v>
      </c>
      <c r="D241" s="33" t="str">
        <f>VLOOKUP(A241,ghg__rlps_ghg_emitter_facilitie!$A$2:$B$7481,2,FALSE)</f>
        <v>New England Province</v>
      </c>
    </row>
    <row r="242" spans="1:4" x14ac:dyDescent="0.25">
      <c r="A242" s="1">
        <v>1004167</v>
      </c>
      <c r="B242" s="18">
        <f>SUMIFS(ghg__ef_w_blowdown_stacks_units!M:M,ghg__ef_w_blowdown_stacks_units!B:B,A242)</f>
        <v>228.85971289999998</v>
      </c>
      <c r="C242" s="33">
        <f>VLOOKUP(A242,ghg__rlps_ghg_emitter_facilitie!$A$2:$H$7481,8,FALSE)</f>
        <v>28161</v>
      </c>
      <c r="D242" s="33" t="str">
        <f>VLOOKUP(A242,ghg__rlps_ghg_emitter_facilitie!$A$2:$B$7481,2,FALSE)</f>
        <v>Black Warrior Basin</v>
      </c>
    </row>
    <row r="243" spans="1:4" x14ac:dyDescent="0.25">
      <c r="A243" s="1">
        <v>1004168</v>
      </c>
      <c r="B243" s="18">
        <f>SUMIFS(ghg__ef_w_blowdown_stacks_units!M:M,ghg__ef_w_blowdown_stacks_units!B:B,A243)</f>
        <v>72.068479199999999</v>
      </c>
      <c r="C243" s="33">
        <f>VLOOKUP(A243,ghg__rlps_ghg_emitter_facilitie!$A$2:$H$7481,8,FALSE)</f>
        <v>22083</v>
      </c>
      <c r="D243" s="33" t="str">
        <f>VLOOKUP(A243,ghg__rlps_ghg_emitter_facilitie!$A$2:$B$7481,2,FALSE)</f>
        <v>Arkla Basin</v>
      </c>
    </row>
    <row r="244" spans="1:4" x14ac:dyDescent="0.25">
      <c r="A244" s="1">
        <v>1004169</v>
      </c>
      <c r="B244" s="18">
        <f>SUMIFS(ghg__ef_w_blowdown_stacks_units!M:M,ghg__ef_w_blowdown_stacks_units!B:B,A244)</f>
        <v>167.99060059999999</v>
      </c>
      <c r="C244" s="33">
        <f>VLOOKUP(A244,ghg__rlps_ghg_emitter_facilitie!$A$2:$H$7481,8,FALSE)</f>
        <v>47111</v>
      </c>
      <c r="D244" s="33" t="str">
        <f>VLOOKUP(A244,ghg__rlps_ghg_emitter_facilitie!$A$2:$B$7481,2,FALSE)</f>
        <v>Cincinnati Arch</v>
      </c>
    </row>
    <row r="245" spans="1:4" x14ac:dyDescent="0.25">
      <c r="A245" s="1">
        <v>1004170</v>
      </c>
      <c r="B245" s="18">
        <f>SUMIFS(ghg__ef_w_blowdown_stacks_units!M:M,ghg__ef_w_blowdown_stacks_units!B:B,A245)</f>
        <v>151.91283079999999</v>
      </c>
      <c r="C245" s="33">
        <f>VLOOKUP(A245,ghg__rlps_ghg_emitter_facilitie!$A$2:$H$7481,8,FALSE)</f>
        <v>28133</v>
      </c>
      <c r="D245" s="33" t="str">
        <f>VLOOKUP(A245,ghg__rlps_ghg_emitter_facilitie!$A$2:$B$7481,2,FALSE)</f>
        <v>Desha Basin</v>
      </c>
    </row>
    <row r="246" spans="1:4" x14ac:dyDescent="0.25">
      <c r="A246" s="1">
        <v>1004248</v>
      </c>
      <c r="B246" s="18">
        <f>SUMIFS(ghg__ef_w_blowdown_stacks_units!M:M,ghg__ef_w_blowdown_stacks_units!B:B,A246)</f>
        <v>1.4160000000000001E-2</v>
      </c>
      <c r="C246" s="33">
        <f>VLOOKUP(A246,ghg__rlps_ghg_emitter_facilitie!$A$2:$H$7481,8,FALSE)</f>
        <v>48371</v>
      </c>
      <c r="D246" s="33" t="str">
        <f>VLOOKUP(A246,ghg__rlps_ghg_emitter_facilitie!$A$2:$B$7481,2,FALSE)</f>
        <v>Permian Basin</v>
      </c>
    </row>
    <row r="247" spans="1:4" x14ac:dyDescent="0.25">
      <c r="A247" s="1">
        <v>1004272</v>
      </c>
      <c r="B247" s="18">
        <f>SUMIFS(ghg__ef_w_blowdown_stacks_units!M:M,ghg__ef_w_blowdown_stacks_units!B:B,A247)</f>
        <v>125.82177920000001</v>
      </c>
      <c r="C247" s="33">
        <f>VLOOKUP(A247,ghg__rlps_ghg_emitter_facilitie!$A$2:$H$7481,8,FALSE)</f>
        <v>6071</v>
      </c>
      <c r="D247" s="33" t="str">
        <f>VLOOKUP(A247,ghg__rlps_ghg_emitter_facilitie!$A$2:$B$7481,2,FALSE)</f>
        <v>Mojave Basin</v>
      </c>
    </row>
    <row r="248" spans="1:4" x14ac:dyDescent="0.25">
      <c r="A248" s="1">
        <v>1004301</v>
      </c>
      <c r="B248" s="18">
        <f>SUMIFS(ghg__ef_w_blowdown_stacks_units!M:M,ghg__ef_w_blowdown_stacks_units!B:B,A248)</f>
        <v>154.83691579999999</v>
      </c>
      <c r="C248" s="33">
        <f>VLOOKUP(A248,ghg__rlps_ghg_emitter_facilitie!$A$2:$H$7481,8,FALSE)</f>
        <v>48371</v>
      </c>
      <c r="D248" s="33" t="str">
        <f>VLOOKUP(A248,ghg__rlps_ghg_emitter_facilitie!$A$2:$B$7481,2,FALSE)</f>
        <v>Permian Basin</v>
      </c>
    </row>
    <row r="249" spans="1:4" x14ac:dyDescent="0.25">
      <c r="A249" s="1">
        <v>1004302</v>
      </c>
      <c r="B249" s="18">
        <f>SUMIFS(ghg__ef_w_blowdown_stacks_units!M:M,ghg__ef_w_blowdown_stacks_units!B:B,A249)</f>
        <v>6.0708299999999999</v>
      </c>
      <c r="C249" s="33">
        <f>VLOOKUP(A249,ghg__rlps_ghg_emitter_facilitie!$A$2:$H$7481,8,FALSE)</f>
        <v>40007</v>
      </c>
      <c r="D249" s="33" t="str">
        <f>VLOOKUP(A249,ghg__rlps_ghg_emitter_facilitie!$A$2:$B$7481,2,FALSE)</f>
        <v>Anadarko Basin</v>
      </c>
    </row>
    <row r="250" spans="1:4" x14ac:dyDescent="0.25">
      <c r="A250" s="1">
        <v>1004319</v>
      </c>
      <c r="B250" s="18">
        <f>SUMIFS(ghg__ef_w_blowdown_stacks_units!M:M,ghg__ef_w_blowdown_stacks_units!B:B,A250)</f>
        <v>26.031154000000001</v>
      </c>
      <c r="C250" s="33">
        <f>VLOOKUP(A250,ghg__rlps_ghg_emitter_facilitie!$A$2:$H$7481,8,FALSE)</f>
        <v>42065</v>
      </c>
      <c r="D250" s="33" t="str">
        <f>VLOOKUP(A250,ghg__rlps_ghg_emitter_facilitie!$A$2:$B$7481,2,FALSE)</f>
        <v>Appalachian Basin (Eastern Overthrust Area)</v>
      </c>
    </row>
    <row r="251" spans="1:4" x14ac:dyDescent="0.25">
      <c r="A251" s="1">
        <v>1004357</v>
      </c>
      <c r="B251" s="18">
        <f>SUMIFS(ghg__ef_w_blowdown_stacks_units!M:M,ghg__ef_w_blowdown_stacks_units!B:B,A251)</f>
        <v>216.73851450000001</v>
      </c>
      <c r="C251" s="33">
        <f>VLOOKUP(A251,ghg__rlps_ghg_emitter_facilitie!$A$2:$H$7481,8,FALSE)</f>
        <v>54031</v>
      </c>
      <c r="D251" s="33" t="str">
        <f>VLOOKUP(A251,ghg__rlps_ghg_emitter_facilitie!$A$2:$B$7481,2,FALSE)</f>
        <v>Appalachian Basin (Eastern Overthrust Area)</v>
      </c>
    </row>
    <row r="252" spans="1:4" x14ac:dyDescent="0.25">
      <c r="A252" s="1">
        <v>1004358</v>
      </c>
      <c r="B252" s="18">
        <f>SUMIFS(ghg__ef_w_blowdown_stacks_units!M:M,ghg__ef_w_blowdown_stacks_units!B:B,A252)</f>
        <v>203.2002923</v>
      </c>
      <c r="C252" s="33">
        <f>VLOOKUP(A252,ghg__rlps_ghg_emitter_facilitie!$A$2:$H$7481,8,FALSE)</f>
        <v>21045</v>
      </c>
      <c r="D252" s="33" t="str">
        <f>VLOOKUP(A252,ghg__rlps_ghg_emitter_facilitie!$A$2:$B$7481,2,FALSE)</f>
        <v>Cincinnati Arch</v>
      </c>
    </row>
    <row r="253" spans="1:4" x14ac:dyDescent="0.25">
      <c r="A253" s="1">
        <v>1004359</v>
      </c>
      <c r="B253" s="18">
        <f>SUMIFS(ghg__ef_w_blowdown_stacks_units!M:M,ghg__ef_w_blowdown_stacks_units!B:B,A253)</f>
        <v>43.154261499999997</v>
      </c>
      <c r="C253" s="33">
        <f>VLOOKUP(A253,ghg__rlps_ghg_emitter_facilitie!$A$2:$H$7481,8,FALSE)</f>
        <v>28003</v>
      </c>
      <c r="D253" s="33" t="str">
        <f>VLOOKUP(A253,ghg__rlps_ghg_emitter_facilitie!$A$2:$B$7481,2,FALSE)</f>
        <v>Upper Mississippi Embaymnt</v>
      </c>
    </row>
    <row r="254" spans="1:4" x14ac:dyDescent="0.25">
      <c r="A254" s="1">
        <v>1004360</v>
      </c>
      <c r="B254" s="18">
        <f>SUMIFS(ghg__ef_w_blowdown_stacks_units!M:M,ghg__ef_w_blowdown_stacks_units!B:B,A254)</f>
        <v>167.86738869999999</v>
      </c>
      <c r="C254" s="33">
        <f>VLOOKUP(A254,ghg__rlps_ghg_emitter_facilitie!$A$2:$H$7481,8,FALSE)</f>
        <v>47119</v>
      </c>
      <c r="D254" s="33" t="str">
        <f>VLOOKUP(A254,ghg__rlps_ghg_emitter_facilitie!$A$2:$B$7481,2,FALSE)</f>
        <v>Cincinnati Arch</v>
      </c>
    </row>
    <row r="255" spans="1:4" x14ac:dyDescent="0.25">
      <c r="A255" s="1">
        <v>1004361</v>
      </c>
      <c r="B255" s="18">
        <f>SUMIFS(ghg__ef_w_blowdown_stacks_units!M:M,ghg__ef_w_blowdown_stacks_units!B:B,A255)</f>
        <v>61.791482299999998</v>
      </c>
      <c r="C255" s="33">
        <f>VLOOKUP(A255,ghg__rlps_ghg_emitter_facilitie!$A$2:$H$7481,8,FALSE)</f>
        <v>21197</v>
      </c>
      <c r="D255" s="33" t="str">
        <f>VLOOKUP(A255,ghg__rlps_ghg_emitter_facilitie!$A$2:$B$7481,2,FALSE)</f>
        <v>Appalachian Basin</v>
      </c>
    </row>
    <row r="256" spans="1:4" x14ac:dyDescent="0.25">
      <c r="A256" s="1">
        <v>1004363</v>
      </c>
      <c r="B256" s="18">
        <f>SUMIFS(ghg__ef_w_blowdown_stacks_units!M:M,ghg__ef_w_blowdown_stacks_units!B:B,A256)</f>
        <v>34.311192800000001</v>
      </c>
      <c r="C256" s="33">
        <f>VLOOKUP(A256,ghg__rlps_ghg_emitter_facilitie!$A$2:$H$7481,8,FALSE)</f>
        <v>22113</v>
      </c>
      <c r="D256" s="33" t="str">
        <f>VLOOKUP(A256,ghg__rlps_ghg_emitter_facilitie!$A$2:$B$7481,2,FALSE)</f>
        <v>Gulf Coast Basin (LA, TX)</v>
      </c>
    </row>
    <row r="257" spans="1:4" x14ac:dyDescent="0.25">
      <c r="A257" s="1">
        <v>1004382</v>
      </c>
      <c r="B257" s="18">
        <f>SUMIFS(ghg__ef_w_blowdown_stacks_units!M:M,ghg__ef_w_blowdown_stacks_units!B:B,A257)</f>
        <v>0.60926000000000002</v>
      </c>
      <c r="C257" s="33">
        <f>VLOOKUP(A257,ghg__rlps_ghg_emitter_facilitie!$A$2:$H$7481,8,FALSE)</f>
        <v>48365</v>
      </c>
      <c r="D257" s="33" t="str">
        <f>VLOOKUP(A257,ghg__rlps_ghg_emitter_facilitie!$A$2:$B$7481,2,FALSE)</f>
        <v>East Texas Basin</v>
      </c>
    </row>
    <row r="258" spans="1:4" x14ac:dyDescent="0.25">
      <c r="A258" s="1">
        <v>1004389</v>
      </c>
      <c r="B258" s="18">
        <f>SUMIFS(ghg__ef_w_blowdown_stacks_units!M:M,ghg__ef_w_blowdown_stacks_units!B:B,A258)</f>
        <v>0.73521000000000003</v>
      </c>
      <c r="C258" s="33">
        <f>VLOOKUP(A258,ghg__rlps_ghg_emitter_facilitie!$A$2:$H$7481,8,FALSE)</f>
        <v>48355</v>
      </c>
      <c r="D258" s="33" t="str">
        <f>VLOOKUP(A258,ghg__rlps_ghg_emitter_facilitie!$A$2:$B$7481,2,FALSE)</f>
        <v>Gulf Coast Basin (LA, TX)</v>
      </c>
    </row>
    <row r="259" spans="1:4" x14ac:dyDescent="0.25">
      <c r="A259" s="1">
        <v>1004400</v>
      </c>
      <c r="B259" s="18">
        <f>SUMIFS(ghg__ef_w_blowdown_stacks_units!M:M,ghg__ef_w_blowdown_stacks_units!B:B,A259)</f>
        <v>86.216472500000009</v>
      </c>
      <c r="C259" s="33">
        <f>VLOOKUP(A259,ghg__rlps_ghg_emitter_facilitie!$A$2:$H$7481,8,FALSE)</f>
        <v>22031</v>
      </c>
      <c r="D259" s="33" t="str">
        <f>VLOOKUP(A259,ghg__rlps_ghg_emitter_facilitie!$A$2:$B$7481,2,FALSE)</f>
        <v>Arkla Basin</v>
      </c>
    </row>
    <row r="260" spans="1:4" x14ac:dyDescent="0.25">
      <c r="A260" s="1">
        <v>1004404</v>
      </c>
      <c r="B260" s="18">
        <f>SUMIFS(ghg__ef_w_blowdown_stacks_units!M:M,ghg__ef_w_blowdown_stacks_units!B:B,A260)</f>
        <v>8.2814399999999999</v>
      </c>
      <c r="C260" s="33">
        <f>VLOOKUP(A260,ghg__rlps_ghg_emitter_facilitie!$A$2:$H$7481,8,FALSE)</f>
        <v>40029</v>
      </c>
      <c r="D260" s="33" t="str">
        <f>VLOOKUP(A260,ghg__rlps_ghg_emitter_facilitie!$A$2:$B$7481,2,FALSE)</f>
        <v>Arkoma Basin</v>
      </c>
    </row>
    <row r="261" spans="1:4" x14ac:dyDescent="0.25">
      <c r="A261" s="1">
        <v>1004499</v>
      </c>
      <c r="B261" s="18">
        <f>SUMIFS(ghg__ef_w_blowdown_stacks_units!M:M,ghg__ef_w_blowdown_stacks_units!B:B,A261)</f>
        <v>4.9041264</v>
      </c>
      <c r="C261" s="33">
        <f>VLOOKUP(A261,ghg__rlps_ghg_emitter_facilitie!$A$2:$H$7481,8,FALSE)</f>
        <v>35045</v>
      </c>
      <c r="D261" s="33" t="str">
        <f>VLOOKUP(A261,ghg__rlps_ghg_emitter_facilitie!$A$2:$B$7481,2,FALSE)</f>
        <v>San Juan Basin</v>
      </c>
    </row>
    <row r="262" spans="1:4" x14ac:dyDescent="0.25">
      <c r="A262" s="1">
        <v>1004502</v>
      </c>
      <c r="B262" s="18">
        <f>SUMIFS(ghg__ef_w_blowdown_stacks_units!M:M,ghg__ef_w_blowdown_stacks_units!B:B,A262)</f>
        <v>9.3680799999999995E-2</v>
      </c>
      <c r="C262" s="33">
        <f>VLOOKUP(A262,ghg__rlps_ghg_emitter_facilitie!$A$2:$H$7481,8,FALSE)</f>
        <v>35045</v>
      </c>
      <c r="D262" s="33" t="str">
        <f>VLOOKUP(A262,ghg__rlps_ghg_emitter_facilitie!$A$2:$B$7481,2,FALSE)</f>
        <v>San Juan Basin</v>
      </c>
    </row>
    <row r="263" spans="1:4" x14ac:dyDescent="0.25">
      <c r="A263" s="1">
        <v>1004524</v>
      </c>
      <c r="B263" s="18">
        <f>SUMIFS(ghg__ef_w_blowdown_stacks_units!M:M,ghg__ef_w_blowdown_stacks_units!B:B,A263)</f>
        <v>4.5735599999999996</v>
      </c>
      <c r="C263" s="33">
        <f>VLOOKUP(A263,ghg__rlps_ghg_emitter_facilitie!$A$2:$H$7481,8,FALSE)</f>
        <v>42125</v>
      </c>
      <c r="D263" s="33" t="str">
        <f>VLOOKUP(A263,ghg__rlps_ghg_emitter_facilitie!$A$2:$B$7481,2,FALSE)</f>
        <v>Appalachian Basin (Eastern Overthrust Area)</v>
      </c>
    </row>
    <row r="264" spans="1:4" x14ac:dyDescent="0.25">
      <c r="A264" s="1">
        <v>1004534</v>
      </c>
      <c r="B264" s="18">
        <f>SUMIFS(ghg__ef_w_blowdown_stacks_units!M:M,ghg__ef_w_blowdown_stacks_units!B:B,A264)</f>
        <v>95.078573699999993</v>
      </c>
      <c r="C264" s="33">
        <f>VLOOKUP(A264,ghg__rlps_ghg_emitter_facilitie!$A$2:$H$7481,8,FALSE)</f>
        <v>22031</v>
      </c>
      <c r="D264" s="33" t="str">
        <f>VLOOKUP(A264,ghg__rlps_ghg_emitter_facilitie!$A$2:$B$7481,2,FALSE)</f>
        <v>Arkla Basin</v>
      </c>
    </row>
    <row r="265" spans="1:4" x14ac:dyDescent="0.25">
      <c r="A265" s="1">
        <v>1004551</v>
      </c>
      <c r="B265" s="18">
        <f>SUMIFS(ghg__ef_w_blowdown_stacks_units!M:M,ghg__ef_w_blowdown_stacks_units!B:B,A265)</f>
        <v>5.0401399999999992</v>
      </c>
      <c r="C265" s="33">
        <f>VLOOKUP(A265,ghg__rlps_ghg_emitter_facilitie!$A$2:$H$7481,8,FALSE)</f>
        <v>56037</v>
      </c>
      <c r="D265" s="33" t="str">
        <f>VLOOKUP(A265,ghg__rlps_ghg_emitter_facilitie!$A$2:$B$7481,2,FALSE)</f>
        <v>Green River Basin</v>
      </c>
    </row>
    <row r="266" spans="1:4" x14ac:dyDescent="0.25">
      <c r="A266" s="1">
        <v>1004564</v>
      </c>
      <c r="B266" s="18">
        <f>SUMIFS(ghg__ef_w_blowdown_stacks_units!M:M,ghg__ef_w_blowdown_stacks_units!B:B,A266)</f>
        <v>23.965258000000002</v>
      </c>
      <c r="C266" s="33">
        <f>VLOOKUP(A266,ghg__rlps_ghg_emitter_facilitie!$A$2:$H$7481,8,FALSE)</f>
        <v>26147</v>
      </c>
      <c r="D266" s="33" t="str">
        <f>VLOOKUP(A266,ghg__rlps_ghg_emitter_facilitie!$A$2:$B$7481,2,FALSE)</f>
        <v>Michigan Basin</v>
      </c>
    </row>
    <row r="267" spans="1:4" x14ac:dyDescent="0.25">
      <c r="A267" s="1">
        <v>1004593</v>
      </c>
      <c r="B267" s="18">
        <f>SUMIFS(ghg__ef_w_blowdown_stacks_units!M:M,ghg__ef_w_blowdown_stacks_units!B:B,A267)</f>
        <v>6.3798913335999998</v>
      </c>
      <c r="C267" s="33">
        <f>VLOOKUP(A267,ghg__rlps_ghg_emitter_facilitie!$A$2:$H$7481,8,FALSE)</f>
        <v>40029</v>
      </c>
      <c r="D267" s="33" t="str">
        <f>VLOOKUP(A267,ghg__rlps_ghg_emitter_facilitie!$A$2:$B$7481,2,FALSE)</f>
        <v>Arkoma Basin</v>
      </c>
    </row>
    <row r="268" spans="1:4" x14ac:dyDescent="0.25">
      <c r="A268" s="1">
        <v>1004634</v>
      </c>
      <c r="B268" s="18">
        <f>SUMIFS(ghg__ef_w_blowdown_stacks_units!M:M,ghg__ef_w_blowdown_stacks_units!B:B,A268)</f>
        <v>29.567039999999999</v>
      </c>
      <c r="C268" s="33">
        <f>VLOOKUP(A268,ghg__rlps_ghg_emitter_facilitie!$A$2:$H$7481,8,FALSE)</f>
        <v>22013</v>
      </c>
      <c r="D268" s="33" t="str">
        <f>VLOOKUP(A268,ghg__rlps_ghg_emitter_facilitie!$A$2:$B$7481,2,FALSE)</f>
        <v>Arkla Basin</v>
      </c>
    </row>
    <row r="269" spans="1:4" x14ac:dyDescent="0.25">
      <c r="A269" s="1">
        <v>1004666</v>
      </c>
      <c r="B269" s="18">
        <f>SUMIFS(ghg__ef_w_blowdown_stacks_units!M:M,ghg__ef_w_blowdown_stacks_units!B:B,A269)</f>
        <v>44.889062300000006</v>
      </c>
      <c r="C269" s="33">
        <f>VLOOKUP(A269,ghg__rlps_ghg_emitter_facilitie!$A$2:$H$7481,8,FALSE)</f>
        <v>48029</v>
      </c>
      <c r="D269" s="33" t="str">
        <f>VLOOKUP(A269,ghg__rlps_ghg_emitter_facilitie!$A$2:$B$7481,2,FALSE)</f>
        <v>Ouachita Folded Belt</v>
      </c>
    </row>
    <row r="270" spans="1:4" x14ac:dyDescent="0.25">
      <c r="A270" s="1">
        <v>1004686</v>
      </c>
      <c r="B270" s="18">
        <f>SUMIFS(ghg__ef_w_blowdown_stacks_units!M:M,ghg__ef_w_blowdown_stacks_units!B:B,A270)</f>
        <v>0.53815000000000002</v>
      </c>
      <c r="C270" s="33">
        <f>VLOOKUP(A270,ghg__rlps_ghg_emitter_facilitie!$A$2:$H$7481,8,FALSE)</f>
        <v>40039</v>
      </c>
      <c r="D270" s="33" t="str">
        <f>VLOOKUP(A270,ghg__rlps_ghg_emitter_facilitie!$A$2:$B$7481,2,FALSE)</f>
        <v>Anadarko Basin</v>
      </c>
    </row>
    <row r="271" spans="1:4" x14ac:dyDescent="0.25">
      <c r="A271" s="1">
        <v>1004688</v>
      </c>
      <c r="B271" s="18">
        <f>SUMIFS(ghg__ef_w_blowdown_stacks_units!M:M,ghg__ef_w_blowdown_stacks_units!B:B,A271)</f>
        <v>0.16142000000000001</v>
      </c>
      <c r="C271" s="33">
        <f>VLOOKUP(A271,ghg__rlps_ghg_emitter_facilitie!$A$2:$H$7481,8,FALSE)</f>
        <v>40029</v>
      </c>
      <c r="D271" s="33" t="str">
        <f>VLOOKUP(A271,ghg__rlps_ghg_emitter_facilitie!$A$2:$B$7481,2,FALSE)</f>
        <v>Arkoma Basin</v>
      </c>
    </row>
    <row r="272" spans="1:4" x14ac:dyDescent="0.25">
      <c r="A272" s="1">
        <v>1004704</v>
      </c>
      <c r="B272" s="18">
        <f>SUMIFS(ghg__ef_w_blowdown_stacks_units!M:M,ghg__ef_w_blowdown_stacks_units!B:B,A272)</f>
        <v>2.5516116000000002</v>
      </c>
      <c r="C272" s="33">
        <f>VLOOKUP(A272,ghg__rlps_ghg_emitter_facilitie!$A$2:$H$7481,8,FALSE)</f>
        <v>48247</v>
      </c>
      <c r="D272" s="33" t="str">
        <f>VLOOKUP(A272,ghg__rlps_ghg_emitter_facilitie!$A$2:$B$7481,2,FALSE)</f>
        <v>Gulf Coast Basin (LA, TX)</v>
      </c>
    </row>
    <row r="273" spans="1:4" x14ac:dyDescent="0.25">
      <c r="A273" s="1">
        <v>1004734</v>
      </c>
      <c r="B273" s="18">
        <f>SUMIFS(ghg__ef_w_blowdown_stacks_units!M:M,ghg__ef_w_blowdown_stacks_units!B:B,A273)</f>
        <v>20.910335999999997</v>
      </c>
      <c r="C273" s="33">
        <f>VLOOKUP(A273,ghg__rlps_ghg_emitter_facilitie!$A$2:$H$7481,8,FALSE)</f>
        <v>22073</v>
      </c>
      <c r="D273" s="33" t="str">
        <f>VLOOKUP(A273,ghg__rlps_ghg_emitter_facilitie!$A$2:$B$7481,2,FALSE)</f>
        <v>Arkla Basin</v>
      </c>
    </row>
    <row r="274" spans="1:4" x14ac:dyDescent="0.25">
      <c r="A274" s="1">
        <v>1004736</v>
      </c>
      <c r="B274" s="18">
        <f>SUMIFS(ghg__ef_w_blowdown_stacks_units!M:M,ghg__ef_w_blowdown_stacks_units!B:B,A274)</f>
        <v>29.269728000000001</v>
      </c>
      <c r="C274" s="33">
        <f>VLOOKUP(A274,ghg__rlps_ghg_emitter_facilitie!$A$2:$H$7481,8,FALSE)</f>
        <v>22073</v>
      </c>
      <c r="D274" s="33" t="str">
        <f>VLOOKUP(A274,ghg__rlps_ghg_emitter_facilitie!$A$2:$B$7481,2,FALSE)</f>
        <v>Arkla Basin</v>
      </c>
    </row>
    <row r="275" spans="1:4" x14ac:dyDescent="0.25">
      <c r="A275" s="1">
        <v>1004769</v>
      </c>
      <c r="B275" s="18">
        <f>SUMIFS(ghg__ef_w_blowdown_stacks_units!M:M,ghg__ef_w_blowdown_stacks_units!B:B,A275)</f>
        <v>0.89511689999999999</v>
      </c>
      <c r="C275" s="33">
        <f>VLOOKUP(A275,ghg__rlps_ghg_emitter_facilitie!$A$2:$H$7481,8,FALSE)</f>
        <v>17073</v>
      </c>
      <c r="D275" s="33" t="str">
        <f>VLOOKUP(A275,ghg__rlps_ghg_emitter_facilitie!$A$2:$B$7481,2,FALSE)</f>
        <v>Illinois Basin</v>
      </c>
    </row>
    <row r="276" spans="1:4" x14ac:dyDescent="0.25">
      <c r="A276" s="1">
        <v>1004771</v>
      </c>
      <c r="B276" s="18">
        <f>SUMIFS(ghg__ef_w_blowdown_stacks_units!M:M,ghg__ef_w_blowdown_stacks_units!B:B,A276)</f>
        <v>13.557630899999999</v>
      </c>
      <c r="C276" s="33">
        <f>VLOOKUP(A276,ghg__rlps_ghg_emitter_facilitie!$A$2:$H$7481,8,FALSE)</f>
        <v>38059</v>
      </c>
      <c r="D276" s="33" t="str">
        <f>VLOOKUP(A276,ghg__rlps_ghg_emitter_facilitie!$A$2:$B$7481,2,FALSE)</f>
        <v>Williston Basin</v>
      </c>
    </row>
    <row r="277" spans="1:4" x14ac:dyDescent="0.25">
      <c r="A277" s="1">
        <v>1004773</v>
      </c>
      <c r="B277" s="18">
        <f>SUMIFS(ghg__ef_w_blowdown_stacks_units!M:M,ghg__ef_w_blowdown_stacks_units!B:B,A277)</f>
        <v>33.326046900000001</v>
      </c>
      <c r="C277" s="33">
        <f>VLOOKUP(A277,ghg__rlps_ghg_emitter_facilitie!$A$2:$H$7481,8,FALSE)</f>
        <v>53063</v>
      </c>
      <c r="D277" s="33" t="str">
        <f>VLOOKUP(A277,ghg__rlps_ghg_emitter_facilitie!$A$2:$B$7481,2,FALSE)</f>
        <v>Eastern Columbia Basin</v>
      </c>
    </row>
    <row r="278" spans="1:4" x14ac:dyDescent="0.25">
      <c r="A278" s="1">
        <v>1004775</v>
      </c>
      <c r="B278" s="18">
        <f>SUMIFS(ghg__ef_w_blowdown_stacks_units!M:M,ghg__ef_w_blowdown_stacks_units!B:B,A278)</f>
        <v>55.836813899999996</v>
      </c>
      <c r="C278" s="33">
        <f>VLOOKUP(A278,ghg__rlps_ghg_emitter_facilitie!$A$2:$H$7481,8,FALSE)</f>
        <v>53071</v>
      </c>
      <c r="D278" s="33" t="str">
        <f>VLOOKUP(A278,ghg__rlps_ghg_emitter_facilitie!$A$2:$B$7481,2,FALSE)</f>
        <v>Eastern Columbia Basin</v>
      </c>
    </row>
    <row r="279" spans="1:4" x14ac:dyDescent="0.25">
      <c r="A279" s="1">
        <v>1004776</v>
      </c>
      <c r="B279" s="18">
        <f>SUMIFS(ghg__ef_w_blowdown_stacks_units!M:M,ghg__ef_w_blowdown_stacks_units!B:B,A279)</f>
        <v>4.6778995999999999</v>
      </c>
      <c r="C279" s="33">
        <f>VLOOKUP(A279,ghg__rlps_ghg_emitter_facilitie!$A$2:$H$7481,8,FALSE)</f>
        <v>20097</v>
      </c>
      <c r="D279" s="33" t="str">
        <f>VLOOKUP(A279,ghg__rlps_ghg_emitter_facilitie!$A$2:$B$7481,2,FALSE)</f>
        <v>Anadarko Basin</v>
      </c>
    </row>
    <row r="280" spans="1:4" x14ac:dyDescent="0.25">
      <c r="A280" s="1">
        <v>1004777</v>
      </c>
      <c r="B280" s="18">
        <f>SUMIFS(ghg__ef_w_blowdown_stacks_units!M:M,ghg__ef_w_blowdown_stacks_units!B:B,A280)</f>
        <v>36.49</v>
      </c>
      <c r="C280" s="33">
        <f>VLOOKUP(A280,ghg__rlps_ghg_emitter_facilitie!$A$2:$H$7481,8,FALSE)</f>
        <v>27029</v>
      </c>
      <c r="D280" s="33" t="str">
        <f>VLOOKUP(A280,ghg__rlps_ghg_emitter_facilitie!$A$2:$B$7481,2,FALSE)</f>
        <v>Sioux Uplift</v>
      </c>
    </row>
    <row r="281" spans="1:4" x14ac:dyDescent="0.25">
      <c r="A281" s="1">
        <v>1004778</v>
      </c>
      <c r="B281" s="18">
        <f>SUMIFS(ghg__ef_w_blowdown_stacks_units!M:M,ghg__ef_w_blowdown_stacks_units!B:B,A281)</f>
        <v>28.231944500000001</v>
      </c>
      <c r="C281" s="33">
        <f>VLOOKUP(A281,ghg__rlps_ghg_emitter_facilitie!$A$2:$H$7481,8,FALSE)</f>
        <v>41055</v>
      </c>
      <c r="D281" s="33" t="str">
        <f>VLOOKUP(A281,ghg__rlps_ghg_emitter_facilitie!$A$2:$B$7481,2,FALSE)</f>
        <v>Eastern Columbia Basin</v>
      </c>
    </row>
    <row r="282" spans="1:4" x14ac:dyDescent="0.25">
      <c r="A282" s="1">
        <v>1004779</v>
      </c>
      <c r="B282" s="18">
        <f>SUMIFS(ghg__ef_w_blowdown_stacks_units!M:M,ghg__ef_w_blowdown_stacks_units!B:B,A282)</f>
        <v>80.591013180000004</v>
      </c>
      <c r="C282" s="33">
        <f>VLOOKUP(A282,ghg__rlps_ghg_emitter_facilitie!$A$2:$H$7481,8,FALSE)</f>
        <v>6065</v>
      </c>
      <c r="D282" s="33" t="str">
        <f>VLOOKUP(A282,ghg__rlps_ghg_emitter_facilitie!$A$2:$B$7481,2,FALSE)</f>
        <v>Salton Basin</v>
      </c>
    </row>
    <row r="283" spans="1:4" x14ac:dyDescent="0.25">
      <c r="A283" s="1">
        <v>1004780</v>
      </c>
      <c r="B283" s="18">
        <f>SUMIFS(ghg__ef_w_blowdown_stacks_units!M:M,ghg__ef_w_blowdown_stacks_units!B:B,A283)</f>
        <v>10.23</v>
      </c>
      <c r="C283" s="33">
        <f>VLOOKUP(A283,ghg__rlps_ghg_emitter_facilitie!$A$2:$H$7481,8,FALSE)</f>
        <v>41035</v>
      </c>
      <c r="D283" s="33" t="str">
        <f>VLOOKUP(A283,ghg__rlps_ghg_emitter_facilitie!$A$2:$B$7481,2,FALSE)</f>
        <v>Southern Oregon Basin</v>
      </c>
    </row>
    <row r="284" spans="1:4" x14ac:dyDescent="0.25">
      <c r="A284" s="1">
        <v>1004781</v>
      </c>
      <c r="B284" s="18">
        <f>SUMIFS(ghg__ef_w_blowdown_stacks_units!M:M,ghg__ef_w_blowdown_stacks_units!B:B,A284)</f>
        <v>1.2893246</v>
      </c>
      <c r="C284" s="33">
        <f>VLOOKUP(A284,ghg__rlps_ghg_emitter_facilitie!$A$2:$H$7481,8,FALSE)</f>
        <v>16055</v>
      </c>
      <c r="D284" s="33" t="str">
        <f>VLOOKUP(A284,ghg__rlps_ghg_emitter_facilitie!$A$2:$B$7481,2,FALSE)</f>
        <v>Idaho Mountains Province</v>
      </c>
    </row>
    <row r="285" spans="1:4" x14ac:dyDescent="0.25">
      <c r="A285" s="1">
        <v>1004782</v>
      </c>
      <c r="B285" s="18">
        <f>SUMIFS(ghg__ef_w_blowdown_stacks_units!M:M,ghg__ef_w_blowdown_stacks_units!B:B,A285)</f>
        <v>37.415062900000002</v>
      </c>
      <c r="C285" s="33">
        <f>VLOOKUP(A285,ghg__rlps_ghg_emitter_facilitie!$A$2:$H$7481,8,FALSE)</f>
        <v>41049</v>
      </c>
      <c r="D285" s="33" t="str">
        <f>VLOOKUP(A285,ghg__rlps_ghg_emitter_facilitie!$A$2:$B$7481,2,FALSE)</f>
        <v>Eastern Columbia Basin</v>
      </c>
    </row>
    <row r="286" spans="1:4" x14ac:dyDescent="0.25">
      <c r="A286" s="1">
        <v>1004783</v>
      </c>
      <c r="B286" s="18">
        <f>SUMIFS(ghg__ef_w_blowdown_stacks_units!M:M,ghg__ef_w_blowdown_stacks_units!B:B,A286)</f>
        <v>5.9761782999999999</v>
      </c>
      <c r="C286" s="33">
        <f>VLOOKUP(A286,ghg__rlps_ghg_emitter_facilitie!$A$2:$H$7481,8,FALSE)</f>
        <v>41035</v>
      </c>
      <c r="D286" s="33" t="str">
        <f>VLOOKUP(A286,ghg__rlps_ghg_emitter_facilitie!$A$2:$B$7481,2,FALSE)</f>
        <v>Southern Oregon Basin</v>
      </c>
    </row>
    <row r="287" spans="1:4" x14ac:dyDescent="0.25">
      <c r="A287" s="1">
        <v>1004787</v>
      </c>
      <c r="B287" s="18">
        <f>SUMIFS(ghg__ef_w_blowdown_stacks_units!M:M,ghg__ef_w_blowdown_stacks_units!B:B,A287)</f>
        <v>3.31</v>
      </c>
      <c r="C287" s="33">
        <f>VLOOKUP(A287,ghg__rlps_ghg_emitter_facilitie!$A$2:$H$7481,8,FALSE)</f>
        <v>26035</v>
      </c>
      <c r="D287" s="33" t="str">
        <f>VLOOKUP(A287,ghg__rlps_ghg_emitter_facilitie!$A$2:$B$7481,2,FALSE)</f>
        <v>Michigan Basin</v>
      </c>
    </row>
    <row r="288" spans="1:4" x14ac:dyDescent="0.25">
      <c r="A288" s="1">
        <v>1004789</v>
      </c>
      <c r="B288" s="18">
        <f>SUMIFS(ghg__ef_w_blowdown_stacks_units!M:M,ghg__ef_w_blowdown_stacks_units!B:B,A288)</f>
        <v>62.864783399999993</v>
      </c>
      <c r="C288" s="33">
        <f>VLOOKUP(A288,ghg__rlps_ghg_emitter_facilitie!$A$2:$H$7481,8,FALSE)</f>
        <v>55007</v>
      </c>
      <c r="D288" s="33" t="str">
        <f>VLOOKUP(A288,ghg__rlps_ghg_emitter_facilitie!$A$2:$B$7481,2,FALSE)</f>
        <v>Wisconsin Arch</v>
      </c>
    </row>
    <row r="289" spans="1:4" x14ac:dyDescent="0.25">
      <c r="A289" s="1">
        <v>1004824</v>
      </c>
      <c r="B289" s="18">
        <f>SUMIFS(ghg__ef_w_blowdown_stacks_units!M:M,ghg__ef_w_blowdown_stacks_units!B:B,A289)</f>
        <v>5.0928031999999996</v>
      </c>
      <c r="C289" s="33">
        <f>VLOOKUP(A289,ghg__rlps_ghg_emitter_facilitie!$A$2:$H$7481,8,FALSE)</f>
        <v>8103</v>
      </c>
      <c r="D289" s="33" t="str">
        <f>VLOOKUP(A289,ghg__rlps_ghg_emitter_facilitie!$A$2:$B$7481,2,FALSE)</f>
        <v>Piceance Basin</v>
      </c>
    </row>
    <row r="290" spans="1:4" x14ac:dyDescent="0.25">
      <c r="A290" s="1">
        <v>1004837</v>
      </c>
      <c r="B290" s="18">
        <f>SUMIFS(ghg__ef_w_blowdown_stacks_units!M:M,ghg__ef_w_blowdown_stacks_units!B:B,A290)</f>
        <v>3.6688809</v>
      </c>
      <c r="C290" s="33">
        <f>VLOOKUP(A290,ghg__rlps_ghg_emitter_facilitie!$A$2:$H$7481,8,FALSE)</f>
        <v>22031</v>
      </c>
      <c r="D290" s="33" t="str">
        <f>VLOOKUP(A290,ghg__rlps_ghg_emitter_facilitie!$A$2:$B$7481,2,FALSE)</f>
        <v>Arkla Basin</v>
      </c>
    </row>
    <row r="291" spans="1:4" x14ac:dyDescent="0.25">
      <c r="A291" s="1">
        <v>1004846</v>
      </c>
      <c r="B291" s="18">
        <f>SUMIFS(ghg__ef_w_blowdown_stacks_units!M:M,ghg__ef_w_blowdown_stacks_units!B:B,A291)</f>
        <v>48.61</v>
      </c>
      <c r="C291" s="33">
        <f>VLOOKUP(A291,ghg__rlps_ghg_emitter_facilitie!$A$2:$H$7481,8,FALSE)</f>
        <v>18091</v>
      </c>
      <c r="D291" s="33" t="str">
        <f>VLOOKUP(A291,ghg__rlps_ghg_emitter_facilitie!$A$2:$B$7481,2,FALSE)</f>
        <v>Michigan Basin</v>
      </c>
    </row>
    <row r="292" spans="1:4" x14ac:dyDescent="0.25">
      <c r="A292" s="1">
        <v>1004858</v>
      </c>
      <c r="B292" s="18">
        <f>SUMIFS(ghg__ef_w_blowdown_stacks_units!M:M,ghg__ef_w_blowdown_stacks_units!B:B,A292)</f>
        <v>21.7095676</v>
      </c>
      <c r="C292" s="33">
        <f>VLOOKUP(A292,ghg__rlps_ghg_emitter_facilitie!$A$2:$H$7481,8,FALSE)</f>
        <v>38051</v>
      </c>
      <c r="D292" s="33" t="str">
        <f>VLOOKUP(A292,ghg__rlps_ghg_emitter_facilitie!$A$2:$B$7481,2,FALSE)</f>
        <v>Williston Basin</v>
      </c>
    </row>
    <row r="293" spans="1:4" x14ac:dyDescent="0.25">
      <c r="A293" s="1">
        <v>1004903</v>
      </c>
      <c r="B293" s="18">
        <f>SUMIFS(ghg__ef_w_blowdown_stacks_units!M:M,ghg__ef_w_blowdown_stacks_units!B:B,A293)</f>
        <v>134.98000000000002</v>
      </c>
      <c r="C293" s="33">
        <f>VLOOKUP(A293,ghg__rlps_ghg_emitter_facilitie!$A$2:$H$7481,8,FALSE)</f>
        <v>26125</v>
      </c>
      <c r="D293" s="33" t="str">
        <f>VLOOKUP(A293,ghg__rlps_ghg_emitter_facilitie!$A$2:$B$7481,2,FALSE)</f>
        <v>Michigan Basin</v>
      </c>
    </row>
    <row r="294" spans="1:4" x14ac:dyDescent="0.25">
      <c r="A294" s="1">
        <v>1004908</v>
      </c>
      <c r="B294" s="18">
        <f>SUMIFS(ghg__ef_w_blowdown_stacks_units!M:M,ghg__ef_w_blowdown_stacks_units!B:B,A294)</f>
        <v>19.720952500000003</v>
      </c>
      <c r="C294" s="33">
        <f>VLOOKUP(A294,ghg__rlps_ghg_emitter_facilitie!$A$2:$H$7481,8,FALSE)</f>
        <v>46057</v>
      </c>
      <c r="D294" s="33" t="str">
        <f>VLOOKUP(A294,ghg__rlps_ghg_emitter_facilitie!$A$2:$B$7481,2,FALSE)</f>
        <v>Sioux Uplift</v>
      </c>
    </row>
    <row r="295" spans="1:4" x14ac:dyDescent="0.25">
      <c r="A295" s="1">
        <v>1004912</v>
      </c>
      <c r="B295" s="18">
        <f>SUMIFS(ghg__ef_w_blowdown_stacks_units!M:M,ghg__ef_w_blowdown_stacks_units!B:B,A295)</f>
        <v>35.637240599999998</v>
      </c>
      <c r="C295" s="33">
        <f>VLOOKUP(A295,ghg__rlps_ghg_emitter_facilitie!$A$2:$H$7481,8,FALSE)</f>
        <v>38059</v>
      </c>
      <c r="D295" s="33" t="str">
        <f>VLOOKUP(A295,ghg__rlps_ghg_emitter_facilitie!$A$2:$B$7481,2,FALSE)</f>
        <v>Williston Basin</v>
      </c>
    </row>
    <row r="296" spans="1:4" x14ac:dyDescent="0.25">
      <c r="A296" s="1">
        <v>1004917</v>
      </c>
      <c r="B296" s="18">
        <f>SUMIFS(ghg__ef_w_blowdown_stacks_units!M:M,ghg__ef_w_blowdown_stacks_units!B:B,A296)</f>
        <v>23.500928999999999</v>
      </c>
      <c r="C296" s="33">
        <f>VLOOKUP(A296,ghg__rlps_ghg_emitter_facilitie!$A$2:$H$7481,8,FALSE)</f>
        <v>27091</v>
      </c>
      <c r="D296" s="33" t="str">
        <f>VLOOKUP(A296,ghg__rlps_ghg_emitter_facilitie!$A$2:$B$7481,2,FALSE)</f>
        <v>Iowa Shelf</v>
      </c>
    </row>
    <row r="297" spans="1:4" x14ac:dyDescent="0.25">
      <c r="A297" s="1">
        <v>1004922</v>
      </c>
      <c r="B297" s="18">
        <f>SUMIFS(ghg__ef_w_blowdown_stacks_units!M:M,ghg__ef_w_blowdown_stacks_units!B:B,A297)</f>
        <v>58.950557099999997</v>
      </c>
      <c r="C297" s="33">
        <f>VLOOKUP(A297,ghg__rlps_ghg_emitter_facilitie!$A$2:$H$7481,8,FALSE)</f>
        <v>46013</v>
      </c>
      <c r="D297" s="33" t="str">
        <f>VLOOKUP(A297,ghg__rlps_ghg_emitter_facilitie!$A$2:$B$7481,2,FALSE)</f>
        <v>Sioux Uplift</v>
      </c>
    </row>
    <row r="298" spans="1:4" x14ac:dyDescent="0.25">
      <c r="A298" s="1">
        <v>1004923</v>
      </c>
      <c r="B298" s="18">
        <f>SUMIFS(ghg__ef_w_blowdown_stacks_units!M:M,ghg__ef_w_blowdown_stacks_units!B:B,A298)</f>
        <v>34.913655200000001</v>
      </c>
      <c r="C298" s="33">
        <f>VLOOKUP(A298,ghg__rlps_ghg_emitter_facilitie!$A$2:$H$7481,8,FALSE)</f>
        <v>26005</v>
      </c>
      <c r="D298" s="33" t="str">
        <f>VLOOKUP(A298,ghg__rlps_ghg_emitter_facilitie!$A$2:$B$7481,2,FALSE)</f>
        <v>Michigan Basin</v>
      </c>
    </row>
    <row r="299" spans="1:4" x14ac:dyDescent="0.25">
      <c r="A299" s="1">
        <v>1004926</v>
      </c>
      <c r="B299" s="18">
        <f>SUMIFS(ghg__ef_w_blowdown_stacks_units!M:M,ghg__ef_w_blowdown_stacks_units!B:B,A299)</f>
        <v>1.9639609</v>
      </c>
      <c r="C299" s="33">
        <f>VLOOKUP(A299,ghg__rlps_ghg_emitter_facilitie!$A$2:$H$7481,8,FALSE)</f>
        <v>19101</v>
      </c>
      <c r="D299" s="33" t="str">
        <f>VLOOKUP(A299,ghg__rlps_ghg_emitter_facilitie!$A$2:$B$7481,2,FALSE)</f>
        <v>Iowa Shelf</v>
      </c>
    </row>
    <row r="300" spans="1:4" x14ac:dyDescent="0.25">
      <c r="A300" s="1">
        <v>1004927</v>
      </c>
      <c r="B300" s="18">
        <f>SUMIFS(ghg__ef_w_blowdown_stacks_units!M:M,ghg__ef_w_blowdown_stacks_units!B:B,A300)</f>
        <v>288.75</v>
      </c>
      <c r="C300" s="33">
        <f>VLOOKUP(A300,ghg__rlps_ghg_emitter_facilitie!$A$2:$H$7481,8,FALSE)</f>
        <v>26071</v>
      </c>
      <c r="D300" s="33" t="str">
        <f>VLOOKUP(A300,ghg__rlps_ghg_emitter_facilitie!$A$2:$B$7481,2,FALSE)</f>
        <v>Wisconsin Arch</v>
      </c>
    </row>
    <row r="301" spans="1:4" x14ac:dyDescent="0.25">
      <c r="A301" s="1">
        <v>1004928</v>
      </c>
      <c r="B301" s="18">
        <f>SUMIFS(ghg__ef_w_blowdown_stacks_units!M:M,ghg__ef_w_blowdown_stacks_units!B:B,A301)</f>
        <v>47.533643100000006</v>
      </c>
      <c r="C301" s="33">
        <f>VLOOKUP(A301,ghg__rlps_ghg_emitter_facilitie!$A$2:$H$7481,8,FALSE)</f>
        <v>26021</v>
      </c>
      <c r="D301" s="33" t="str">
        <f>VLOOKUP(A301,ghg__rlps_ghg_emitter_facilitie!$A$2:$B$7481,2,FALSE)</f>
        <v>Michigan Basin</v>
      </c>
    </row>
    <row r="302" spans="1:4" x14ac:dyDescent="0.25">
      <c r="A302" s="1">
        <v>1004929</v>
      </c>
      <c r="B302" s="18">
        <f>SUMIFS(ghg__ef_w_blowdown_stacks_units!M:M,ghg__ef_w_blowdown_stacks_units!B:B,A302)</f>
        <v>3.55</v>
      </c>
      <c r="C302" s="33">
        <f>VLOOKUP(A302,ghg__rlps_ghg_emitter_facilitie!$A$2:$H$7481,8,FALSE)</f>
        <v>20159</v>
      </c>
      <c r="D302" s="33" t="str">
        <f>VLOOKUP(A302,ghg__rlps_ghg_emitter_facilitie!$A$2:$B$7481,2,FALSE)</f>
        <v>Central Kansas Uplift</v>
      </c>
    </row>
    <row r="303" spans="1:4" x14ac:dyDescent="0.25">
      <c r="A303" s="1">
        <v>1004930</v>
      </c>
      <c r="B303" s="18">
        <f>SUMIFS(ghg__ef_w_blowdown_stacks_units!M:M,ghg__ef_w_blowdown_stacks_units!B:B,A303)</f>
        <v>13.926717</v>
      </c>
      <c r="C303" s="33">
        <f>VLOOKUP(A303,ghg__rlps_ghg_emitter_facilitie!$A$2:$H$7481,8,FALSE)</f>
        <v>20041</v>
      </c>
      <c r="D303" s="33" t="str">
        <f>VLOOKUP(A303,ghg__rlps_ghg_emitter_facilitie!$A$2:$B$7481,2,FALSE)</f>
        <v>Salina Basin</v>
      </c>
    </row>
    <row r="304" spans="1:4" x14ac:dyDescent="0.25">
      <c r="A304" s="1">
        <v>1004933</v>
      </c>
      <c r="B304" s="18">
        <f>SUMIFS(ghg__ef_w_blowdown_stacks_units!M:M,ghg__ef_w_blowdown_stacks_units!B:B,A304)</f>
        <v>17.444788200000001</v>
      </c>
      <c r="C304" s="33">
        <f>VLOOKUP(A304,ghg__rlps_ghg_emitter_facilitie!$A$2:$H$7481,8,FALSE)</f>
        <v>26107</v>
      </c>
      <c r="D304" s="33" t="str">
        <f>VLOOKUP(A304,ghg__rlps_ghg_emitter_facilitie!$A$2:$B$7481,2,FALSE)</f>
        <v>Michigan Basin</v>
      </c>
    </row>
    <row r="305" spans="1:4" x14ac:dyDescent="0.25">
      <c r="A305" s="1">
        <v>1004934</v>
      </c>
      <c r="B305" s="18">
        <f>SUMIFS(ghg__ef_w_blowdown_stacks_units!M:M,ghg__ef_w_blowdown_stacks_units!B:B,A305)</f>
        <v>118.1093508</v>
      </c>
      <c r="C305" s="33">
        <f>VLOOKUP(A305,ghg__rlps_ghg_emitter_facilitie!$A$2:$H$7481,8,FALSE)</f>
        <v>27137</v>
      </c>
      <c r="D305" s="33" t="str">
        <f>VLOOKUP(A305,ghg__rlps_ghg_emitter_facilitie!$A$2:$B$7481,2,FALSE)</f>
        <v>Sioux Uplift</v>
      </c>
    </row>
    <row r="306" spans="1:4" x14ac:dyDescent="0.25">
      <c r="A306" s="1">
        <v>1004935</v>
      </c>
      <c r="B306" s="18">
        <f>SUMIFS(ghg__ef_w_blowdown_stacks_units!M:M,ghg__ef_w_blowdown_stacks_units!B:B,A306)</f>
        <v>18.629744500000001</v>
      </c>
      <c r="C306" s="33">
        <f>VLOOKUP(A306,ghg__rlps_ghg_emitter_facilitie!$A$2:$H$7481,8,FALSE)</f>
        <v>20149</v>
      </c>
      <c r="D306" s="33" t="str">
        <f>VLOOKUP(A306,ghg__rlps_ghg_emitter_facilitie!$A$2:$B$7481,2,FALSE)</f>
        <v>Nemaha Anticline</v>
      </c>
    </row>
    <row r="307" spans="1:4" x14ac:dyDescent="0.25">
      <c r="A307" s="1">
        <v>1004937</v>
      </c>
      <c r="B307" s="18">
        <f>SUMIFS(ghg__ef_w_blowdown_stacks_units!M:M,ghg__ef_w_blowdown_stacks_units!B:B,A307)</f>
        <v>0.44110090000000002</v>
      </c>
      <c r="C307" s="33">
        <f>VLOOKUP(A307,ghg__rlps_ghg_emitter_facilitie!$A$2:$H$7481,8,FALSE)</f>
        <v>17093</v>
      </c>
      <c r="D307" s="33" t="str">
        <f>VLOOKUP(A307,ghg__rlps_ghg_emitter_facilitie!$A$2:$B$7481,2,FALSE)</f>
        <v>Wisconsin Arch</v>
      </c>
    </row>
    <row r="308" spans="1:4" x14ac:dyDescent="0.25">
      <c r="A308" s="1">
        <v>1004945</v>
      </c>
      <c r="B308" s="18">
        <f>SUMIFS(ghg__ef_w_blowdown_stacks_units!M:M,ghg__ef_w_blowdown_stacks_units!B:B,A308)</f>
        <v>118.0128</v>
      </c>
      <c r="C308" s="33">
        <f>VLOOKUP(A308,ghg__rlps_ghg_emitter_facilitie!$A$2:$H$7481,8,FALSE)</f>
        <v>28127</v>
      </c>
      <c r="D308" s="33" t="str">
        <f>VLOOKUP(A308,ghg__rlps_ghg_emitter_facilitie!$A$2:$B$7481,2,FALSE)</f>
        <v>Mid-Gulf Coast Basin</v>
      </c>
    </row>
    <row r="309" spans="1:4" x14ac:dyDescent="0.25">
      <c r="A309" s="1">
        <v>1004946</v>
      </c>
      <c r="B309" s="18">
        <f>SUMIFS(ghg__ef_w_blowdown_stacks_units!M:M,ghg__ef_w_blowdown_stacks_units!B:B,A309)</f>
        <v>33.909984000000001</v>
      </c>
      <c r="C309" s="33">
        <f>VLOOKUP(A309,ghg__rlps_ghg_emitter_facilitie!$A$2:$H$7481,8,FALSE)</f>
        <v>22065</v>
      </c>
      <c r="D309" s="33" t="str">
        <f>VLOOKUP(A309,ghg__rlps_ghg_emitter_facilitie!$A$2:$B$7481,2,FALSE)</f>
        <v>Arkla Basin</v>
      </c>
    </row>
    <row r="310" spans="1:4" x14ac:dyDescent="0.25">
      <c r="A310" s="1">
        <v>1004995</v>
      </c>
      <c r="B310" s="18">
        <f>SUMIFS(ghg__ef_w_blowdown_stacks_units!M:M,ghg__ef_w_blowdown_stacks_units!B:B,A310)</f>
        <v>77.033550000000005</v>
      </c>
      <c r="C310" s="33">
        <f>VLOOKUP(A310,ghg__rlps_ghg_emitter_facilitie!$A$2:$H$7481,8,FALSE)</f>
        <v>22083</v>
      </c>
      <c r="D310" s="33" t="str">
        <f>VLOOKUP(A310,ghg__rlps_ghg_emitter_facilitie!$A$2:$B$7481,2,FALSE)</f>
        <v>Arkla Basin</v>
      </c>
    </row>
    <row r="311" spans="1:4" x14ac:dyDescent="0.25">
      <c r="A311" s="1">
        <v>1005002</v>
      </c>
      <c r="B311" s="18">
        <f>SUMIFS(ghg__ef_w_blowdown_stacks_units!M:M,ghg__ef_w_blowdown_stacks_units!B:B,A311)</f>
        <v>6.7645805000000001</v>
      </c>
      <c r="C311" s="33">
        <f>VLOOKUP(A311,ghg__rlps_ghg_emitter_facilitie!$A$2:$H$7481,8,FALSE)</f>
        <v>48355</v>
      </c>
      <c r="D311" s="33" t="str">
        <f>VLOOKUP(A311,ghg__rlps_ghg_emitter_facilitie!$A$2:$B$7481,2,FALSE)</f>
        <v>Gulf Coast Basin (LA, TX)</v>
      </c>
    </row>
    <row r="312" spans="1:4" x14ac:dyDescent="0.25">
      <c r="A312" s="1">
        <v>1005008</v>
      </c>
      <c r="B312" s="18">
        <f>SUMIFS(ghg__ef_w_blowdown_stacks_units!M:M,ghg__ef_w_blowdown_stacks_units!B:B,A312)</f>
        <v>17.350000000000001</v>
      </c>
      <c r="C312" s="33">
        <f>VLOOKUP(A312,ghg__rlps_ghg_emitter_facilitie!$A$2:$H$7481,8,FALSE)</f>
        <v>16017</v>
      </c>
      <c r="D312" s="33" t="str">
        <f>VLOOKUP(A312,ghg__rlps_ghg_emitter_facilitie!$A$2:$B$7481,2,FALSE)</f>
        <v>Idaho Mountains Province</v>
      </c>
    </row>
    <row r="313" spans="1:4" x14ac:dyDescent="0.25">
      <c r="A313" s="1">
        <v>1005010</v>
      </c>
      <c r="B313" s="18">
        <f>SUMIFS(ghg__ef_w_blowdown_stacks_units!M:M,ghg__ef_w_blowdown_stacks_units!B:B,A313)</f>
        <v>73.565996400000003</v>
      </c>
      <c r="C313" s="33">
        <f>VLOOKUP(A313,ghg__rlps_ghg_emitter_facilitie!$A$2:$H$7481,8,FALSE)</f>
        <v>26049</v>
      </c>
      <c r="D313" s="33" t="str">
        <f>VLOOKUP(A313,ghg__rlps_ghg_emitter_facilitie!$A$2:$B$7481,2,FALSE)</f>
        <v>Michigan Basin</v>
      </c>
    </row>
    <row r="314" spans="1:4" x14ac:dyDescent="0.25">
      <c r="A314" s="1">
        <v>1005011</v>
      </c>
      <c r="B314" s="18">
        <f>SUMIFS(ghg__ef_w_blowdown_stacks_units!M:M,ghg__ef_w_blowdown_stacks_units!B:B,A314)</f>
        <v>5.5645502000000002</v>
      </c>
      <c r="C314" s="33">
        <f>VLOOKUP(A314,ghg__rlps_ghg_emitter_facilitie!$A$2:$H$7481,8,FALSE)</f>
        <v>38025</v>
      </c>
      <c r="D314" s="33" t="str">
        <f>VLOOKUP(A314,ghg__rlps_ghg_emitter_facilitie!$A$2:$B$7481,2,FALSE)</f>
        <v>Williston Basin</v>
      </c>
    </row>
    <row r="315" spans="1:4" x14ac:dyDescent="0.25">
      <c r="A315" s="1">
        <v>1005013</v>
      </c>
      <c r="B315" s="18">
        <f>SUMIFS(ghg__ef_w_blowdown_stacks_units!M:M,ghg__ef_w_blowdown_stacks_units!B:B,A315)</f>
        <v>46.277673399999998</v>
      </c>
      <c r="C315" s="33">
        <f>VLOOKUP(A315,ghg__rlps_ghg_emitter_facilitie!$A$2:$H$7481,8,FALSE)</f>
        <v>41017</v>
      </c>
      <c r="D315" s="33" t="str">
        <f>VLOOKUP(A315,ghg__rlps_ghg_emitter_facilitie!$A$2:$B$7481,2,FALSE)</f>
        <v>Southern Oregon Basin</v>
      </c>
    </row>
    <row r="316" spans="1:4" x14ac:dyDescent="0.25">
      <c r="A316" s="1">
        <v>1005015</v>
      </c>
      <c r="B316" s="18">
        <f>SUMIFS(ghg__ef_w_blowdown_stacks_units!M:M,ghg__ef_w_blowdown_stacks_units!B:B,A316)</f>
        <v>2.5547414000000002</v>
      </c>
      <c r="C316" s="33">
        <f>VLOOKUP(A316,ghg__rlps_ghg_emitter_facilitie!$A$2:$H$7481,8,FALSE)</f>
        <v>27089</v>
      </c>
      <c r="D316" s="33" t="str">
        <f>VLOOKUP(A316,ghg__rlps_ghg_emitter_facilitie!$A$2:$B$7481,2,FALSE)</f>
        <v>Sioux Uplift</v>
      </c>
    </row>
    <row r="317" spans="1:4" x14ac:dyDescent="0.25">
      <c r="A317" s="1">
        <v>1005016</v>
      </c>
      <c r="B317" s="18">
        <f>SUMIFS(ghg__ef_w_blowdown_stacks_units!M:M,ghg__ef_w_blowdown_stacks_units!B:B,A317)</f>
        <v>118.27</v>
      </c>
      <c r="C317" s="33">
        <f>VLOOKUP(A317,ghg__rlps_ghg_emitter_facilitie!$A$2:$H$7481,8,FALSE)</f>
        <v>27061</v>
      </c>
      <c r="D317" s="33" t="str">
        <f>VLOOKUP(A317,ghg__rlps_ghg_emitter_facilitie!$A$2:$B$7481,2,FALSE)</f>
        <v>Sioux Uplift</v>
      </c>
    </row>
    <row r="318" spans="1:4" x14ac:dyDescent="0.25">
      <c r="A318" s="1">
        <v>1005027</v>
      </c>
      <c r="B318" s="18">
        <f>SUMIFS(ghg__ef_w_blowdown_stacks_units!M:M,ghg__ef_w_blowdown_stacks_units!B:B,A318)</f>
        <v>212.53248000000002</v>
      </c>
      <c r="C318" s="33">
        <f>VLOOKUP(A318,ghg__rlps_ghg_emitter_facilitie!$A$2:$H$7481,8,FALSE)</f>
        <v>22017</v>
      </c>
      <c r="D318" s="33" t="str">
        <f>VLOOKUP(A318,ghg__rlps_ghg_emitter_facilitie!$A$2:$B$7481,2,FALSE)</f>
        <v>Arkla Basin</v>
      </c>
    </row>
    <row r="319" spans="1:4" x14ac:dyDescent="0.25">
      <c r="A319" s="1">
        <v>1005028</v>
      </c>
      <c r="B319" s="18">
        <f>SUMIFS(ghg__ef_w_blowdown_stacks_units!M:M,ghg__ef_w_blowdown_stacks_units!B:B,A319)</f>
        <v>39.617280000000001</v>
      </c>
      <c r="C319" s="33">
        <f>VLOOKUP(A319,ghg__rlps_ghg_emitter_facilitie!$A$2:$H$7481,8,FALSE)</f>
        <v>48277</v>
      </c>
      <c r="D319" s="33" t="str">
        <f>VLOOKUP(A319,ghg__rlps_ghg_emitter_facilitie!$A$2:$B$7481,2,FALSE)</f>
        <v>Ouachita Folded Belt</v>
      </c>
    </row>
    <row r="320" spans="1:4" x14ac:dyDescent="0.25">
      <c r="A320" s="1">
        <v>1005029</v>
      </c>
      <c r="B320" s="18">
        <f>SUMIFS(ghg__ef_w_blowdown_stacks_units!M:M,ghg__ef_w_blowdown_stacks_units!B:B,A320)</f>
        <v>13.9151297</v>
      </c>
      <c r="C320" s="33">
        <f>VLOOKUP(A320,ghg__rlps_ghg_emitter_facilitie!$A$2:$H$7481,8,FALSE)</f>
        <v>56023</v>
      </c>
      <c r="D320" s="33" t="str">
        <f>VLOOKUP(A320,ghg__rlps_ghg_emitter_facilitie!$A$2:$B$7481,2,FALSE)</f>
        <v>Central Western Overthrust</v>
      </c>
    </row>
    <row r="321" spans="1:4" x14ac:dyDescent="0.25">
      <c r="A321" s="1">
        <v>1005078</v>
      </c>
      <c r="B321" s="18">
        <f>SUMIFS(ghg__ef_w_blowdown_stacks_units!M:M,ghg__ef_w_blowdown_stacks_units!B:B,A321)</f>
        <v>46.785600000000002</v>
      </c>
      <c r="C321" s="33">
        <f>VLOOKUP(A321,ghg__rlps_ghg_emitter_facilitie!$A$2:$H$7481,8,FALSE)</f>
        <v>48365</v>
      </c>
      <c r="D321" s="33" t="str">
        <f>VLOOKUP(A321,ghg__rlps_ghg_emitter_facilitie!$A$2:$B$7481,2,FALSE)</f>
        <v>East Texas Basin</v>
      </c>
    </row>
    <row r="322" spans="1:4" x14ac:dyDescent="0.25">
      <c r="A322" s="1">
        <v>1005079</v>
      </c>
      <c r="B322" s="18">
        <f>SUMIFS(ghg__ef_w_blowdown_stacks_units!M:M,ghg__ef_w_blowdown_stacks_units!B:B,A322)</f>
        <v>56.160959999999996</v>
      </c>
      <c r="C322" s="33">
        <f>VLOOKUP(A322,ghg__rlps_ghg_emitter_facilitie!$A$2:$H$7481,8,FALSE)</f>
        <v>22013</v>
      </c>
      <c r="D322" s="33" t="str">
        <f>VLOOKUP(A322,ghg__rlps_ghg_emitter_facilitie!$A$2:$B$7481,2,FALSE)</f>
        <v>Arkla Basin</v>
      </c>
    </row>
    <row r="323" spans="1:4" x14ac:dyDescent="0.25">
      <c r="A323" s="1">
        <v>1005084</v>
      </c>
      <c r="B323" s="18">
        <f>SUMIFS(ghg__ef_w_blowdown_stacks_units!M:M,ghg__ef_w_blowdown_stacks_units!B:B,A323)</f>
        <v>42.747051799999994</v>
      </c>
      <c r="C323" s="33">
        <f>VLOOKUP(A323,ghg__rlps_ghg_emitter_facilitie!$A$2:$H$7481,8,FALSE)</f>
        <v>48435</v>
      </c>
      <c r="D323" s="33" t="str">
        <f>VLOOKUP(A323,ghg__rlps_ghg_emitter_facilitie!$A$2:$B$7481,2,FALSE)</f>
        <v>Permian Basin</v>
      </c>
    </row>
    <row r="324" spans="1:4" x14ac:dyDescent="0.25">
      <c r="A324" s="1">
        <v>1005140</v>
      </c>
      <c r="B324" s="18">
        <f>SUMIFS(ghg__ef_w_blowdown_stacks_units!M:M,ghg__ef_w_blowdown_stacks_units!B:B,A324)</f>
        <v>11.98732</v>
      </c>
      <c r="C324" s="33">
        <f>VLOOKUP(A324,ghg__rlps_ghg_emitter_facilitie!$A$2:$H$7481,8,FALSE)</f>
        <v>28077</v>
      </c>
      <c r="D324" s="33" t="str">
        <f>VLOOKUP(A324,ghg__rlps_ghg_emitter_facilitie!$A$2:$B$7481,2,FALSE)</f>
        <v>Mid-Gulf Coast Basin</v>
      </c>
    </row>
    <row r="325" spans="1:4" x14ac:dyDescent="0.25">
      <c r="A325" s="1">
        <v>1005181</v>
      </c>
      <c r="B325" s="18">
        <f>SUMIFS(ghg__ef_w_blowdown_stacks_units!M:M,ghg__ef_w_blowdown_stacks_units!B:B,A325)</f>
        <v>8.7464200000000005</v>
      </c>
      <c r="C325" s="33">
        <f>VLOOKUP(A325,ghg__rlps_ghg_emitter_facilitie!$A$2:$H$7481,8,FALSE)</f>
        <v>48495</v>
      </c>
      <c r="D325" s="33" t="str">
        <f>VLOOKUP(A325,ghg__rlps_ghg_emitter_facilitie!$A$2:$B$7481,2,FALSE)</f>
        <v>Permian Basin</v>
      </c>
    </row>
    <row r="326" spans="1:4" x14ac:dyDescent="0.25">
      <c r="A326" s="1">
        <v>1005215</v>
      </c>
      <c r="B326" s="18">
        <f>SUMIFS(ghg__ef_w_blowdown_stacks_units!M:M,ghg__ef_w_blowdown_stacks_units!B:B,A326)</f>
        <v>131.03886</v>
      </c>
      <c r="C326" s="33">
        <f>VLOOKUP(A326,ghg__rlps_ghg_emitter_facilitie!$A$2:$H$7481,8,FALSE)</f>
        <v>48475</v>
      </c>
      <c r="D326" s="33" t="str">
        <f>VLOOKUP(A326,ghg__rlps_ghg_emitter_facilitie!$A$2:$B$7481,2,FALSE)</f>
        <v>Permian Basin</v>
      </c>
    </row>
    <row r="327" spans="1:4" x14ac:dyDescent="0.25">
      <c r="A327" s="1">
        <v>1005235</v>
      </c>
      <c r="B327" s="18">
        <f>SUMIFS(ghg__ef_w_blowdown_stacks_units!M:M,ghg__ef_w_blowdown_stacks_units!B:B,A327)</f>
        <v>19.21</v>
      </c>
      <c r="C327" s="33">
        <f>VLOOKUP(A327,ghg__rlps_ghg_emitter_facilitie!$A$2:$H$7481,8,FALSE)</f>
        <v>47075</v>
      </c>
      <c r="D327" s="33" t="str">
        <f>VLOOKUP(A327,ghg__rlps_ghg_emitter_facilitie!$A$2:$B$7481,2,FALSE)</f>
        <v>Upper Mississippi Embaymnt</v>
      </c>
    </row>
    <row r="328" spans="1:4" x14ac:dyDescent="0.25">
      <c r="A328" s="1">
        <v>1005238</v>
      </c>
      <c r="B328" s="18">
        <f>SUMIFS(ghg__ef_w_blowdown_stacks_units!M:M,ghg__ef_w_blowdown_stacks_units!B:B,A328)</f>
        <v>1.5879436</v>
      </c>
      <c r="C328" s="33">
        <f>VLOOKUP(A328,ghg__rlps_ghg_emitter_facilitie!$A$2:$H$7481,8,FALSE)</f>
        <v>28151</v>
      </c>
      <c r="D328" s="33" t="str">
        <f>VLOOKUP(A328,ghg__rlps_ghg_emitter_facilitie!$A$2:$B$7481,2,FALSE)</f>
        <v>Mid-Gulf Coast Basin</v>
      </c>
    </row>
    <row r="329" spans="1:4" x14ac:dyDescent="0.25">
      <c r="A329" s="1">
        <v>1005242</v>
      </c>
      <c r="B329" s="18">
        <f>SUMIFS(ghg__ef_w_blowdown_stacks_units!M:M,ghg__ef_w_blowdown_stacks_units!B:B,A329)</f>
        <v>46.770230600000005</v>
      </c>
      <c r="C329" s="33">
        <f>VLOOKUP(A329,ghg__rlps_ghg_emitter_facilitie!$A$2:$H$7481,8,FALSE)</f>
        <v>21107</v>
      </c>
      <c r="D329" s="33" t="str">
        <f>VLOOKUP(A329,ghg__rlps_ghg_emitter_facilitie!$A$2:$B$7481,2,FALSE)</f>
        <v>Illinois Basin</v>
      </c>
    </row>
    <row r="330" spans="1:4" x14ac:dyDescent="0.25">
      <c r="A330" s="1">
        <v>1005243</v>
      </c>
      <c r="B330" s="18">
        <f>SUMIFS(ghg__ef_w_blowdown_stacks_units!M:M,ghg__ef_w_blowdown_stacks_units!B:B,A330)</f>
        <v>20.290972499999999</v>
      </c>
      <c r="C330" s="33">
        <f>VLOOKUP(A330,ghg__rlps_ghg_emitter_facilitie!$A$2:$H$7481,8,FALSE)</f>
        <v>22101</v>
      </c>
      <c r="D330" s="33" t="str">
        <f>VLOOKUP(A330,ghg__rlps_ghg_emitter_facilitie!$A$2:$B$7481,2,FALSE)</f>
        <v>Gulf Coast Basin (LA, TX)</v>
      </c>
    </row>
    <row r="331" spans="1:4" x14ac:dyDescent="0.25">
      <c r="A331" s="1">
        <v>1005244</v>
      </c>
      <c r="B331" s="18">
        <f>SUMIFS(ghg__ef_w_blowdown_stacks_units!M:M,ghg__ef_w_blowdown_stacks_units!B:B,A331)</f>
        <v>61.788177900000001</v>
      </c>
      <c r="C331" s="33">
        <f>VLOOKUP(A331,ghg__rlps_ghg_emitter_facilitie!$A$2:$H$7481,8,FALSE)</f>
        <v>28107</v>
      </c>
      <c r="D331" s="33" t="str">
        <f>VLOOKUP(A331,ghg__rlps_ghg_emitter_facilitie!$A$2:$B$7481,2,FALSE)</f>
        <v>Black Warrior Basin</v>
      </c>
    </row>
    <row r="332" spans="1:4" x14ac:dyDescent="0.25">
      <c r="A332" s="1">
        <v>1005245</v>
      </c>
      <c r="B332" s="18">
        <f>SUMIFS(ghg__ef_w_blowdown_stacks_units!M:M,ghg__ef_w_blowdown_stacks_units!B:B,A332)</f>
        <v>84.12</v>
      </c>
      <c r="C332" s="33">
        <f>VLOOKUP(A332,ghg__rlps_ghg_emitter_facilitie!$A$2:$H$7481,8,FALSE)</f>
        <v>18037</v>
      </c>
      <c r="D332" s="33" t="str">
        <f>VLOOKUP(A332,ghg__rlps_ghg_emitter_facilitie!$A$2:$B$7481,2,FALSE)</f>
        <v>Illinois Basin</v>
      </c>
    </row>
    <row r="333" spans="1:4" x14ac:dyDescent="0.25">
      <c r="A333" s="1">
        <v>1005332</v>
      </c>
      <c r="B333" s="18">
        <f>SUMIFS(ghg__ef_w_blowdown_stacks_units!M:M,ghg__ef_w_blowdown_stacks_units!B:B,A333)</f>
        <v>1.7359</v>
      </c>
      <c r="C333" s="33">
        <f>VLOOKUP(A333,ghg__rlps_ghg_emitter_facilitie!$A$2:$H$7481,8,FALSE)</f>
        <v>28039</v>
      </c>
      <c r="D333" s="33" t="str">
        <f>VLOOKUP(A333,ghg__rlps_ghg_emitter_facilitie!$A$2:$B$7481,2,FALSE)</f>
        <v>Mid-Gulf Coast Basin</v>
      </c>
    </row>
    <row r="334" spans="1:4" x14ac:dyDescent="0.25">
      <c r="A334" s="1">
        <v>1005391</v>
      </c>
      <c r="B334" s="18">
        <f>SUMIFS(ghg__ef_w_blowdown_stacks_units!M:M,ghg__ef_w_blowdown_stacks_units!B:B,A334)</f>
        <v>0.1190951</v>
      </c>
      <c r="C334" s="33">
        <f>VLOOKUP(A334,ghg__rlps_ghg_emitter_facilitie!$A$2:$H$7481,8,FALSE)</f>
        <v>48289</v>
      </c>
      <c r="D334" s="33" t="str">
        <f>VLOOKUP(A334,ghg__rlps_ghg_emitter_facilitie!$A$2:$B$7481,2,FALSE)</f>
        <v>East Texas Basin</v>
      </c>
    </row>
    <row r="335" spans="1:4" x14ac:dyDescent="0.25">
      <c r="A335" s="1">
        <v>1005420</v>
      </c>
      <c r="B335" s="18">
        <f>SUMIFS(ghg__ef_w_blowdown_stacks_units!M:M,ghg__ef_w_blowdown_stacks_units!B:B,A335)</f>
        <v>22.899069699999998</v>
      </c>
      <c r="C335" s="33">
        <f>VLOOKUP(A335,ghg__rlps_ghg_emitter_facilitie!$A$2:$H$7481,8,FALSE)</f>
        <v>24009</v>
      </c>
      <c r="D335" s="33" t="str">
        <f>VLOOKUP(A335,ghg__rlps_ghg_emitter_facilitie!$A$2:$B$7481,2,FALSE)</f>
        <v>Atlantic Coast Basin</v>
      </c>
    </row>
    <row r="336" spans="1:4" x14ac:dyDescent="0.25">
      <c r="A336" s="1">
        <v>1005431</v>
      </c>
      <c r="B336" s="18">
        <f>SUMIFS(ghg__ef_w_blowdown_stacks_units!M:M,ghg__ef_w_blowdown_stacks_units!B:B,A336)</f>
        <v>3.7315999999999998</v>
      </c>
      <c r="C336" s="33">
        <f>VLOOKUP(A336,ghg__rlps_ghg_emitter_facilitie!$A$2:$H$7481,8,FALSE)</f>
        <v>48337</v>
      </c>
      <c r="D336" s="33" t="str">
        <f>VLOOKUP(A336,ghg__rlps_ghg_emitter_facilitie!$A$2:$B$7481,2,FALSE)</f>
        <v>Fort Worth Syncline</v>
      </c>
    </row>
    <row r="337" spans="1:4" x14ac:dyDescent="0.25">
      <c r="A337" s="1">
        <v>1005489</v>
      </c>
      <c r="B337" s="18">
        <f>SUMIFS(ghg__ef_w_blowdown_stacks_units!M:M,ghg__ef_w_blowdown_stacks_units!B:B,A337)</f>
        <v>11.015245500000001</v>
      </c>
      <c r="C337" s="33">
        <f>VLOOKUP(A337,ghg__rlps_ghg_emitter_facilitie!$A$2:$H$7481,8,FALSE)</f>
        <v>40095</v>
      </c>
      <c r="D337" s="33" t="str">
        <f>VLOOKUP(A337,ghg__rlps_ghg_emitter_facilitie!$A$2:$B$7481,2,FALSE)</f>
        <v>South Oklahoma Folded Belt</v>
      </c>
    </row>
    <row r="338" spans="1:4" x14ac:dyDescent="0.25">
      <c r="A338" s="1">
        <v>1005641</v>
      </c>
      <c r="B338" s="18">
        <f>SUMIFS(ghg__ef_w_blowdown_stacks_units!M:M,ghg__ef_w_blowdown_stacks_units!B:B,A338)</f>
        <v>50.32</v>
      </c>
      <c r="C338" s="33">
        <f>VLOOKUP(A338,ghg__rlps_ghg_emitter_facilitie!$A$2:$H$7481,8,FALSE)</f>
        <v>35025</v>
      </c>
      <c r="D338" s="33" t="str">
        <f>VLOOKUP(A338,ghg__rlps_ghg_emitter_facilitie!$A$2:$B$7481,2,FALSE)</f>
        <v>Permian Basin</v>
      </c>
    </row>
    <row r="339" spans="1:4" x14ac:dyDescent="0.25">
      <c r="A339" s="1">
        <v>1005646</v>
      </c>
      <c r="B339" s="18">
        <f>SUMIFS(ghg__ef_w_blowdown_stacks_units!M:M,ghg__ef_w_blowdown_stacks_units!B:B,A339)</f>
        <v>27.79177</v>
      </c>
      <c r="C339" s="33">
        <f>VLOOKUP(A339,ghg__rlps_ghg_emitter_facilitie!$A$2:$H$7481,8,FALSE)</f>
        <v>48001</v>
      </c>
      <c r="D339" s="33" t="str">
        <f>VLOOKUP(A339,ghg__rlps_ghg_emitter_facilitie!$A$2:$B$7481,2,FALSE)</f>
        <v>East Texas Basin</v>
      </c>
    </row>
    <row r="340" spans="1:4" x14ac:dyDescent="0.25">
      <c r="A340" s="1">
        <v>1005649</v>
      </c>
      <c r="B340" s="18">
        <f>SUMIFS(ghg__ef_w_blowdown_stacks_units!M:M,ghg__ef_w_blowdown_stacks_units!B:B,A340)</f>
        <v>4.49268</v>
      </c>
      <c r="C340" s="33">
        <f>VLOOKUP(A340,ghg__rlps_ghg_emitter_facilitie!$A$2:$H$7481,8,FALSE)</f>
        <v>48251</v>
      </c>
      <c r="D340" s="33" t="str">
        <f>VLOOKUP(A340,ghg__rlps_ghg_emitter_facilitie!$A$2:$B$7481,2,FALSE)</f>
        <v>Strawn Basin</v>
      </c>
    </row>
    <row r="341" spans="1:4" x14ac:dyDescent="0.25">
      <c r="A341" s="1">
        <v>1005650</v>
      </c>
      <c r="B341" s="18">
        <f>SUMIFS(ghg__ef_w_blowdown_stacks_units!M:M,ghg__ef_w_blowdown_stacks_units!B:B,A341)</f>
        <v>118.96272999999999</v>
      </c>
      <c r="C341" s="33">
        <f>VLOOKUP(A341,ghg__rlps_ghg_emitter_facilitie!$A$2:$H$7481,8,FALSE)</f>
        <v>22049</v>
      </c>
      <c r="D341" s="33" t="str">
        <f>VLOOKUP(A341,ghg__rlps_ghg_emitter_facilitie!$A$2:$B$7481,2,FALSE)</f>
        <v>Arkla Basin</v>
      </c>
    </row>
    <row r="342" spans="1:4" x14ac:dyDescent="0.25">
      <c r="A342" s="1">
        <v>1005678</v>
      </c>
      <c r="B342" s="18">
        <f>SUMIFS(ghg__ef_w_blowdown_stacks_units!M:M,ghg__ef_w_blowdown_stacks_units!B:B,A342)</f>
        <v>2.59</v>
      </c>
      <c r="C342" s="33">
        <f>VLOOKUP(A342,ghg__rlps_ghg_emitter_facilitie!$A$2:$H$7481,8,FALSE)</f>
        <v>8123</v>
      </c>
      <c r="D342" s="33" t="str">
        <f>VLOOKUP(A342,ghg__rlps_ghg_emitter_facilitie!$A$2:$B$7481,2,FALSE)</f>
        <v>Denver Basin</v>
      </c>
    </row>
    <row r="343" spans="1:4" x14ac:dyDescent="0.25">
      <c r="A343" s="1">
        <v>1005684</v>
      </c>
      <c r="B343" s="18">
        <f>SUMIFS(ghg__ef_w_blowdown_stacks_units!M:M,ghg__ef_w_blowdown_stacks_units!B:B,A343)</f>
        <v>24.642240000000001</v>
      </c>
      <c r="C343" s="33">
        <f>VLOOKUP(A343,ghg__rlps_ghg_emitter_facilitie!$A$2:$H$7481,8,FALSE)</f>
        <v>4005</v>
      </c>
      <c r="D343" s="33" t="str">
        <f>VLOOKUP(A343,ghg__rlps_ghg_emitter_facilitie!$A$2:$B$7481,2,FALSE)</f>
        <v>Plateau Sedimentary Prov</v>
      </c>
    </row>
    <row r="344" spans="1:4" x14ac:dyDescent="0.25">
      <c r="A344" s="1">
        <v>1005687</v>
      </c>
      <c r="B344" s="18">
        <f>SUMIFS(ghg__ef_w_blowdown_stacks_units!M:M,ghg__ef_w_blowdown_stacks_units!B:B,A344)</f>
        <v>102.15129999999999</v>
      </c>
      <c r="C344" s="33">
        <f>VLOOKUP(A344,ghg__rlps_ghg_emitter_facilitie!$A$2:$H$7481,8,FALSE)</f>
        <v>35006</v>
      </c>
      <c r="D344" s="33" t="str">
        <f>VLOOKUP(A344,ghg__rlps_ghg_emitter_facilitie!$A$2:$B$7481,2,FALSE)</f>
        <v>San Juan Basin</v>
      </c>
    </row>
    <row r="345" spans="1:4" x14ac:dyDescent="0.25">
      <c r="A345" s="1">
        <v>1005688</v>
      </c>
      <c r="B345" s="18">
        <f>SUMIFS(ghg__ef_w_blowdown_stacks_units!M:M,ghg__ef_w_blowdown_stacks_units!B:B,A345)</f>
        <v>48.81024</v>
      </c>
      <c r="C345" s="33">
        <f>VLOOKUP(A345,ghg__rlps_ghg_emitter_facilitie!$A$2:$H$7481,8,FALSE)</f>
        <v>35057</v>
      </c>
      <c r="D345" s="33" t="str">
        <f>VLOOKUP(A345,ghg__rlps_ghg_emitter_facilitie!$A$2:$B$7481,2,FALSE)</f>
        <v>Estancia Basin</v>
      </c>
    </row>
    <row r="346" spans="1:4" x14ac:dyDescent="0.25">
      <c r="A346" s="1">
        <v>1005691</v>
      </c>
      <c r="B346" s="18">
        <f>SUMIFS(ghg__ef_w_blowdown_stacks_units!M:M,ghg__ef_w_blowdown_stacks_units!B:B,A346)</f>
        <v>58.144890000000004</v>
      </c>
      <c r="C346" s="33">
        <f>VLOOKUP(A346,ghg__rlps_ghg_emitter_facilitie!$A$2:$H$7481,8,FALSE)</f>
        <v>48371</v>
      </c>
      <c r="D346" s="33" t="str">
        <f>VLOOKUP(A346,ghg__rlps_ghg_emitter_facilitie!$A$2:$B$7481,2,FALSE)</f>
        <v>Permian Basin</v>
      </c>
    </row>
    <row r="347" spans="1:4" x14ac:dyDescent="0.25">
      <c r="A347" s="1">
        <v>1005693</v>
      </c>
      <c r="B347" s="18">
        <f>SUMIFS(ghg__ef_w_blowdown_stacks_units!M:M,ghg__ef_w_blowdown_stacks_units!B:B,A347)</f>
        <v>170.7808</v>
      </c>
      <c r="C347" s="33">
        <f>VLOOKUP(A347,ghg__rlps_ghg_emitter_facilitie!$A$2:$H$7481,8,FALSE)</f>
        <v>22081</v>
      </c>
      <c r="D347" s="33" t="str">
        <f>VLOOKUP(A347,ghg__rlps_ghg_emitter_facilitie!$A$2:$B$7481,2,FALSE)</f>
        <v>Arkla Basin</v>
      </c>
    </row>
    <row r="348" spans="1:4" x14ac:dyDescent="0.25">
      <c r="A348" s="1">
        <v>1005705</v>
      </c>
      <c r="B348" s="18">
        <f>SUMIFS(ghg__ef_w_blowdown_stacks_units!M:M,ghg__ef_w_blowdown_stacks_units!B:B,A348)</f>
        <v>0</v>
      </c>
      <c r="C348" s="33">
        <f>VLOOKUP(A348,ghg__rlps_ghg_emitter_facilitie!$A$2:$H$7481,8,FALSE)</f>
        <v>27129</v>
      </c>
      <c r="D348" s="33" t="str">
        <f>VLOOKUP(A348,ghg__rlps_ghg_emitter_facilitie!$A$2:$B$7481,2,FALSE)</f>
        <v>Sioux Uplift</v>
      </c>
    </row>
    <row r="349" spans="1:4" x14ac:dyDescent="0.25">
      <c r="A349" s="1">
        <v>1005722</v>
      </c>
      <c r="B349" s="18">
        <f>SUMIFS(ghg__ef_w_blowdown_stacks_units!M:M,ghg__ef_w_blowdown_stacks_units!B:B,A349)</f>
        <v>76.320730000000012</v>
      </c>
      <c r="C349" s="33">
        <f>VLOOKUP(A349,ghg__rlps_ghg_emitter_facilitie!$A$2:$H$7481,8,FALSE)</f>
        <v>48185</v>
      </c>
      <c r="D349" s="33" t="str">
        <f>VLOOKUP(A349,ghg__rlps_ghg_emitter_facilitie!$A$2:$B$7481,2,FALSE)</f>
        <v>Gulf Coast Basin (LA, TX)</v>
      </c>
    </row>
    <row r="350" spans="1:4" x14ac:dyDescent="0.25">
      <c r="A350" s="1">
        <v>1005726</v>
      </c>
      <c r="B350" s="18">
        <f>SUMIFS(ghg__ef_w_blowdown_stacks_units!M:M,ghg__ef_w_blowdown_stacks_units!B:B,A350)</f>
        <v>2.8952399999999998</v>
      </c>
      <c r="C350" s="33">
        <f>VLOOKUP(A350,ghg__rlps_ghg_emitter_facilitie!$A$2:$H$7481,8,FALSE)</f>
        <v>48393</v>
      </c>
      <c r="D350" s="33" t="str">
        <f>VLOOKUP(A350,ghg__rlps_ghg_emitter_facilitie!$A$2:$B$7481,2,FALSE)</f>
        <v>Anadarko Basin</v>
      </c>
    </row>
    <row r="351" spans="1:4" x14ac:dyDescent="0.25">
      <c r="A351" s="1">
        <v>1005739</v>
      </c>
      <c r="B351" s="18">
        <f>SUMIFS(ghg__ef_w_blowdown_stacks_units!M:M,ghg__ef_w_blowdown_stacks_units!B:B,A351)</f>
        <v>1.03</v>
      </c>
      <c r="C351" s="33">
        <f>VLOOKUP(A351,ghg__rlps_ghg_emitter_facilitie!$A$2:$H$7481,8,FALSE)</f>
        <v>48195</v>
      </c>
      <c r="D351" s="33" t="str">
        <f>VLOOKUP(A351,ghg__rlps_ghg_emitter_facilitie!$A$2:$B$7481,2,FALSE)</f>
        <v>Anadarko Basin</v>
      </c>
    </row>
    <row r="352" spans="1:4" x14ac:dyDescent="0.25">
      <c r="A352" s="1">
        <v>1005779</v>
      </c>
      <c r="B352" s="18">
        <f>SUMIFS(ghg__ef_w_blowdown_stacks_units!M:M,ghg__ef_w_blowdown_stacks_units!B:B,A352)</f>
        <v>12.2763127</v>
      </c>
      <c r="C352" s="33">
        <f>VLOOKUP(A352,ghg__rlps_ghg_emitter_facilitie!$A$2:$H$7481,8,FALSE)</f>
        <v>22001</v>
      </c>
      <c r="D352" s="33" t="str">
        <f>VLOOKUP(A352,ghg__rlps_ghg_emitter_facilitie!$A$2:$B$7481,2,FALSE)</f>
        <v>Gulf Coast Basin (LA, TX)</v>
      </c>
    </row>
    <row r="353" spans="1:4" x14ac:dyDescent="0.25">
      <c r="A353" s="1">
        <v>1005804</v>
      </c>
      <c r="B353" s="18">
        <f>SUMIFS(ghg__ef_w_blowdown_stacks_units!M:M,ghg__ef_w_blowdown_stacks_units!B:B,A353)</f>
        <v>31.488598799999998</v>
      </c>
      <c r="C353" s="33">
        <f>VLOOKUP(A353,ghg__rlps_ghg_emitter_facilitie!$A$2:$H$7481,8,FALSE)</f>
        <v>49035</v>
      </c>
      <c r="D353" s="33" t="str">
        <f>VLOOKUP(A353,ghg__rlps_ghg_emitter_facilitie!$A$2:$B$7481,2,FALSE)</f>
        <v>Overthrust&amp;Wasatch Uplift</v>
      </c>
    </row>
    <row r="354" spans="1:4" x14ac:dyDescent="0.25">
      <c r="A354" s="1">
        <v>1005805</v>
      </c>
      <c r="B354" s="18">
        <f>SUMIFS(ghg__ef_w_blowdown_stacks_units!M:M,ghg__ef_w_blowdown_stacks_units!B:B,A354)</f>
        <v>99.857875500000006</v>
      </c>
      <c r="C354" s="33">
        <f>VLOOKUP(A354,ghg__rlps_ghg_emitter_facilitie!$A$2:$H$7481,8,FALSE)</f>
        <v>49027</v>
      </c>
      <c r="D354" s="33" t="str">
        <f>VLOOKUP(A354,ghg__rlps_ghg_emitter_facilitie!$A$2:$B$7481,2,FALSE)</f>
        <v>South Western Overthrust</v>
      </c>
    </row>
    <row r="355" spans="1:4" x14ac:dyDescent="0.25">
      <c r="A355" s="1">
        <v>1005806</v>
      </c>
      <c r="B355" s="18">
        <f>SUMIFS(ghg__ef_w_blowdown_stacks_units!M:M,ghg__ef_w_blowdown_stacks_units!B:B,A355)</f>
        <v>62.770513800000003</v>
      </c>
      <c r="C355" s="33">
        <f>VLOOKUP(A355,ghg__rlps_ghg_emitter_facilitie!$A$2:$H$7481,8,FALSE)</f>
        <v>56041</v>
      </c>
      <c r="D355" s="33" t="str">
        <f>VLOOKUP(A355,ghg__rlps_ghg_emitter_facilitie!$A$2:$B$7481,2,FALSE)</f>
        <v>Central Western Overthrust</v>
      </c>
    </row>
    <row r="356" spans="1:4" x14ac:dyDescent="0.25">
      <c r="A356" s="1">
        <v>1005815</v>
      </c>
      <c r="B356" s="18">
        <f>SUMIFS(ghg__ef_w_blowdown_stacks_units!M:M,ghg__ef_w_blowdown_stacks_units!B:B,A356)</f>
        <v>161.93763999999999</v>
      </c>
      <c r="C356" s="33">
        <f>VLOOKUP(A356,ghg__rlps_ghg_emitter_facilitie!$A$2:$H$7481,8,FALSE)</f>
        <v>48105</v>
      </c>
      <c r="D356" s="33" t="str">
        <f>VLOOKUP(A356,ghg__rlps_ghg_emitter_facilitie!$A$2:$B$7481,2,FALSE)</f>
        <v>Permian Basin</v>
      </c>
    </row>
    <row r="357" spans="1:4" x14ac:dyDescent="0.25">
      <c r="A357" s="1">
        <v>1005816</v>
      </c>
      <c r="B357" s="18">
        <f>SUMIFS(ghg__ef_w_blowdown_stacks_units!M:M,ghg__ef_w_blowdown_stacks_units!B:B,A357)</f>
        <v>165.44701999999998</v>
      </c>
      <c r="C357" s="33">
        <f>VLOOKUP(A357,ghg__rlps_ghg_emitter_facilitie!$A$2:$H$7481,8,FALSE)</f>
        <v>48267</v>
      </c>
      <c r="D357" s="33" t="str">
        <f>VLOOKUP(A357,ghg__rlps_ghg_emitter_facilitie!$A$2:$B$7481,2,FALSE)</f>
        <v>Permian Basin</v>
      </c>
    </row>
    <row r="358" spans="1:4" x14ac:dyDescent="0.25">
      <c r="A358" s="1">
        <v>1005818</v>
      </c>
      <c r="B358" s="18">
        <f>SUMIFS(ghg__ef_w_blowdown_stacks_units!M:M,ghg__ef_w_blowdown_stacks_units!B:B,A358)</f>
        <v>0.31</v>
      </c>
      <c r="C358" s="33">
        <f>VLOOKUP(A358,ghg__rlps_ghg_emitter_facilitie!$A$2:$H$7481,8,FALSE)</f>
        <v>48221</v>
      </c>
      <c r="D358" s="33" t="str">
        <f>VLOOKUP(A358,ghg__rlps_ghg_emitter_facilitie!$A$2:$B$7481,2,FALSE)</f>
        <v>Strawn Basin</v>
      </c>
    </row>
    <row r="359" spans="1:4" x14ac:dyDescent="0.25">
      <c r="A359" s="1">
        <v>1005846</v>
      </c>
      <c r="B359" s="18">
        <f>SUMIFS(ghg__ef_w_blowdown_stacks_units!M:M,ghg__ef_w_blowdown_stacks_units!B:B,A359)</f>
        <v>21.997440000000001</v>
      </c>
      <c r="C359" s="33">
        <f>VLOOKUP(A359,ghg__rlps_ghg_emitter_facilitie!$A$2:$H$7481,8,FALSE)</f>
        <v>35039</v>
      </c>
      <c r="D359" s="33" t="str">
        <f>VLOOKUP(A359,ghg__rlps_ghg_emitter_facilitie!$A$2:$B$7481,2,FALSE)</f>
        <v>San Juan Basin</v>
      </c>
    </row>
    <row r="360" spans="1:4" x14ac:dyDescent="0.25">
      <c r="A360" s="1">
        <v>1005858</v>
      </c>
      <c r="B360" s="18">
        <f>SUMIFS(ghg__ef_w_blowdown_stacks_units!M:M,ghg__ef_w_blowdown_stacks_units!B:B,A360)</f>
        <v>2816.3058216999998</v>
      </c>
      <c r="C360" s="33">
        <f>VLOOKUP(A360,ghg__rlps_ghg_emitter_facilitie!$A$2:$H$7481,8,FALSE)</f>
        <v>48501</v>
      </c>
      <c r="D360" s="33" t="str">
        <f>VLOOKUP(A360,ghg__rlps_ghg_emitter_facilitie!$A$2:$B$7481,2,FALSE)</f>
        <v>Permian Basin</v>
      </c>
    </row>
    <row r="361" spans="1:4" x14ac:dyDescent="0.25">
      <c r="A361" s="1">
        <v>1005883</v>
      </c>
      <c r="B361" s="18">
        <f>SUMIFS(ghg__ef_w_blowdown_stacks_units!M:M,ghg__ef_w_blowdown_stacks_units!B:B,A361)</f>
        <v>16.3569</v>
      </c>
      <c r="C361" s="33">
        <f>VLOOKUP(A361,ghg__rlps_ghg_emitter_facilitie!$A$2:$H$7481,8,FALSE)</f>
        <v>48055</v>
      </c>
      <c r="D361" s="33" t="str">
        <f>VLOOKUP(A361,ghg__rlps_ghg_emitter_facilitie!$A$2:$B$7481,2,FALSE)</f>
        <v>Gulf Coast Basin (LA, TX)</v>
      </c>
    </row>
    <row r="362" spans="1:4" x14ac:dyDescent="0.25">
      <c r="A362" s="1">
        <v>1005887</v>
      </c>
      <c r="B362" s="18">
        <f>SUMIFS(ghg__ef_w_blowdown_stacks_units!M:M,ghg__ef_w_blowdown_stacks_units!B:B,A362)</f>
        <v>5.96</v>
      </c>
      <c r="C362" s="33">
        <f>VLOOKUP(A362,ghg__rlps_ghg_emitter_facilitie!$A$2:$H$7481,8,FALSE)</f>
        <v>48121</v>
      </c>
      <c r="D362" s="33" t="str">
        <f>VLOOKUP(A362,ghg__rlps_ghg_emitter_facilitie!$A$2:$B$7481,2,FALSE)</f>
        <v>Fort Worth Syncline</v>
      </c>
    </row>
    <row r="363" spans="1:4" x14ac:dyDescent="0.25">
      <c r="A363" s="1">
        <v>1005953</v>
      </c>
      <c r="B363" s="18">
        <f>SUMIFS(ghg__ef_w_blowdown_stacks_units!M:M,ghg__ef_w_blowdown_stacks_units!B:B,A363)</f>
        <v>0.62888390000000005</v>
      </c>
      <c r="C363" s="33">
        <f>VLOOKUP(A363,ghg__rlps_ghg_emitter_facilitie!$A$2:$H$7481,8,FALSE)</f>
        <v>19185</v>
      </c>
      <c r="D363" s="33" t="str">
        <f>VLOOKUP(A363,ghg__rlps_ghg_emitter_facilitie!$A$2:$B$7481,2,FALSE)</f>
        <v>Iowa Shelf</v>
      </c>
    </row>
    <row r="364" spans="1:4" x14ac:dyDescent="0.25">
      <c r="A364" s="1">
        <v>1005965</v>
      </c>
      <c r="B364" s="18">
        <f>SUMIFS(ghg__ef_w_blowdown_stacks_units!M:M,ghg__ef_w_blowdown_stacks_units!B:B,A364)</f>
        <v>0.51532520000000004</v>
      </c>
      <c r="C364" s="33">
        <f>VLOOKUP(A364,ghg__rlps_ghg_emitter_facilitie!$A$2:$H$7481,8,FALSE)</f>
        <v>22047</v>
      </c>
      <c r="D364" s="33" t="str">
        <f>VLOOKUP(A364,ghg__rlps_ghg_emitter_facilitie!$A$2:$B$7481,2,FALSE)</f>
        <v>Gulf Coast Basin (LA, TX)</v>
      </c>
    </row>
    <row r="365" spans="1:4" x14ac:dyDescent="0.25">
      <c r="A365" s="1">
        <v>1005986</v>
      </c>
      <c r="B365" s="18">
        <f>SUMIFS(ghg__ef_w_blowdown_stacks_units!M:M,ghg__ef_w_blowdown_stacks_units!B:B,A365)</f>
        <v>170.01485760000003</v>
      </c>
      <c r="C365" s="33">
        <f>VLOOKUP(A365,ghg__rlps_ghg_emitter_facilitie!$A$2:$H$7481,8,FALSE)</f>
        <v>22053</v>
      </c>
      <c r="D365" s="33" t="str">
        <f>VLOOKUP(A365,ghg__rlps_ghg_emitter_facilitie!$A$2:$B$7481,2,FALSE)</f>
        <v>Gulf Coast Basin (LA, TX)</v>
      </c>
    </row>
    <row r="366" spans="1:4" x14ac:dyDescent="0.25">
      <c r="A366" s="1">
        <v>1005989</v>
      </c>
      <c r="B366" s="18">
        <f>SUMIFS(ghg__ef_w_blowdown_stacks_units!M:M,ghg__ef_w_blowdown_stacks_units!B:B,A366)</f>
        <v>140.12619170000002</v>
      </c>
      <c r="C366" s="33">
        <f>VLOOKUP(A366,ghg__rlps_ghg_emitter_facilitie!$A$2:$H$7481,8,FALSE)</f>
        <v>56037</v>
      </c>
      <c r="D366" s="33" t="str">
        <f>VLOOKUP(A366,ghg__rlps_ghg_emitter_facilitie!$A$2:$B$7481,2,FALSE)</f>
        <v>Green River Basin</v>
      </c>
    </row>
    <row r="367" spans="1:4" x14ac:dyDescent="0.25">
      <c r="A367" s="1">
        <v>1006042</v>
      </c>
      <c r="B367" s="18">
        <f>SUMIFS(ghg__ef_w_blowdown_stacks_units!M:M,ghg__ef_w_blowdown_stacks_units!B:B,A367)</f>
        <v>11.058</v>
      </c>
      <c r="C367" s="33">
        <f>VLOOKUP(A367,ghg__rlps_ghg_emitter_facilitie!$A$2:$H$7481,8,FALSE)</f>
        <v>36043</v>
      </c>
      <c r="D367" s="33" t="str">
        <f>VLOOKUP(A367,ghg__rlps_ghg_emitter_facilitie!$A$2:$B$7481,2,FALSE)</f>
        <v>Adirondack Uplift</v>
      </c>
    </row>
    <row r="368" spans="1:4" x14ac:dyDescent="0.25">
      <c r="A368" s="1">
        <v>1006087</v>
      </c>
      <c r="B368" s="18">
        <f>SUMIFS(ghg__ef_w_blowdown_stacks_units!M:M,ghg__ef_w_blowdown_stacks_units!B:B,A368)</f>
        <v>1.0589356999999999</v>
      </c>
      <c r="C368" s="33">
        <f>VLOOKUP(A368,ghg__rlps_ghg_emitter_facilitie!$A$2:$H$7481,8,FALSE)</f>
        <v>48183</v>
      </c>
      <c r="D368" s="33" t="str">
        <f>VLOOKUP(A368,ghg__rlps_ghg_emitter_facilitie!$A$2:$B$7481,2,FALSE)</f>
        <v>East Texas Basin</v>
      </c>
    </row>
    <row r="369" spans="1:4" x14ac:dyDescent="0.25">
      <c r="A369" s="1">
        <v>1006109</v>
      </c>
      <c r="B369" s="18">
        <f>SUMIFS(ghg__ef_w_blowdown_stacks_units!M:M,ghg__ef_w_blowdown_stacks_units!B:B,A369)</f>
        <v>113.92</v>
      </c>
      <c r="C369" s="33">
        <f>VLOOKUP(A369,ghg__rlps_ghg_emitter_facilitie!$A$2:$H$7481,8,FALSE)</f>
        <v>42129</v>
      </c>
      <c r="D369" s="33" t="str">
        <f>VLOOKUP(A369,ghg__rlps_ghg_emitter_facilitie!$A$2:$B$7481,2,FALSE)</f>
        <v>Appalachian Basin (Eastern Overthrust Area)</v>
      </c>
    </row>
    <row r="370" spans="1:4" x14ac:dyDescent="0.25">
      <c r="A370" s="1">
        <v>1006130</v>
      </c>
      <c r="B370" s="18">
        <f>SUMIFS(ghg__ef_w_blowdown_stacks_units!M:M,ghg__ef_w_blowdown_stacks_units!B:B,A370)</f>
        <v>39.57</v>
      </c>
      <c r="C370" s="33">
        <f>VLOOKUP(A370,ghg__rlps_ghg_emitter_facilitie!$A$2:$H$7481,8,FALSE)</f>
        <v>9007</v>
      </c>
      <c r="D370" s="33" t="str">
        <f>VLOOKUP(A370,ghg__rlps_ghg_emitter_facilitie!$A$2:$B$7481,2,FALSE)</f>
        <v>New England Province</v>
      </c>
    </row>
    <row r="371" spans="1:4" x14ac:dyDescent="0.25">
      <c r="A371" s="1">
        <v>1006131</v>
      </c>
      <c r="B371" s="18">
        <f>SUMIFS(ghg__ef_w_blowdown_stacks_units!M:M,ghg__ef_w_blowdown_stacks_units!B:B,A371)</f>
        <v>0.88</v>
      </c>
      <c r="C371" s="33">
        <f>VLOOKUP(A371,ghg__rlps_ghg_emitter_facilitie!$A$2:$H$7481,8,FALSE)</f>
        <v>8123</v>
      </c>
      <c r="D371" s="33" t="str">
        <f>VLOOKUP(A371,ghg__rlps_ghg_emitter_facilitie!$A$2:$B$7481,2,FALSE)</f>
        <v>Denver Basin</v>
      </c>
    </row>
    <row r="372" spans="1:4" x14ac:dyDescent="0.25">
      <c r="A372" s="1">
        <v>1006143</v>
      </c>
      <c r="B372" s="18">
        <f>SUMIFS(ghg__ef_w_blowdown_stacks_units!M:M,ghg__ef_w_blowdown_stacks_units!B:B,A372)</f>
        <v>21.970000000000002</v>
      </c>
      <c r="C372" s="33">
        <f>VLOOKUP(A372,ghg__rlps_ghg_emitter_facilitie!$A$2:$H$7481,8,FALSE)</f>
        <v>28007</v>
      </c>
      <c r="D372" s="33" t="str">
        <f>VLOOKUP(A372,ghg__rlps_ghg_emitter_facilitie!$A$2:$B$7481,2,FALSE)</f>
        <v>Mid-Gulf Coast Basin</v>
      </c>
    </row>
    <row r="373" spans="1:4" x14ac:dyDescent="0.25">
      <c r="A373" s="1">
        <v>1006152</v>
      </c>
      <c r="B373" s="18">
        <f>SUMIFS(ghg__ef_w_blowdown_stacks_units!M:M,ghg__ef_w_blowdown_stacks_units!B:B,A373)</f>
        <v>55.91</v>
      </c>
      <c r="C373" s="33">
        <f>VLOOKUP(A373,ghg__rlps_ghg_emitter_facilitie!$A$2:$H$7481,8,FALSE)</f>
        <v>20097</v>
      </c>
      <c r="D373" s="33" t="str">
        <f>VLOOKUP(A373,ghg__rlps_ghg_emitter_facilitie!$A$2:$B$7481,2,FALSE)</f>
        <v>Anadarko Basin</v>
      </c>
    </row>
    <row r="374" spans="1:4" x14ac:dyDescent="0.25">
      <c r="A374" s="1">
        <v>1006154</v>
      </c>
      <c r="B374" s="18">
        <f>SUMIFS(ghg__ef_w_blowdown_stacks_units!M:M,ghg__ef_w_blowdown_stacks_units!B:B,A374)</f>
        <v>241.65</v>
      </c>
      <c r="C374" s="33">
        <f>VLOOKUP(A374,ghg__rlps_ghg_emitter_facilitie!$A$2:$H$7481,8,FALSE)</f>
        <v>19013</v>
      </c>
      <c r="D374" s="33" t="str">
        <f>VLOOKUP(A374,ghg__rlps_ghg_emitter_facilitie!$A$2:$B$7481,2,FALSE)</f>
        <v>Iowa Shelf</v>
      </c>
    </row>
    <row r="375" spans="1:4" x14ac:dyDescent="0.25">
      <c r="A375" s="1">
        <v>1006156</v>
      </c>
      <c r="B375" s="18">
        <f>SUMIFS(ghg__ef_w_blowdown_stacks_units!M:M,ghg__ef_w_blowdown_stacks_units!B:B,A375)</f>
        <v>95.483742199999995</v>
      </c>
      <c r="C375" s="33">
        <f>VLOOKUP(A375,ghg__rlps_ghg_emitter_facilitie!$A$2:$H$7481,8,FALSE)</f>
        <v>49001</v>
      </c>
      <c r="D375" s="33" t="str">
        <f>VLOOKUP(A375,ghg__rlps_ghg_emitter_facilitie!$A$2:$B$7481,2,FALSE)</f>
        <v>South Western Overthrust</v>
      </c>
    </row>
    <row r="376" spans="1:4" x14ac:dyDescent="0.25">
      <c r="A376" s="1">
        <v>1006184</v>
      </c>
      <c r="B376" s="18">
        <f>SUMIFS(ghg__ef_w_blowdown_stacks_units!M:M,ghg__ef_w_blowdown_stacks_units!B:B,A376)</f>
        <v>71.884192900000002</v>
      </c>
      <c r="C376" s="33">
        <f>VLOOKUP(A376,ghg__rlps_ghg_emitter_facilitie!$A$2:$H$7481,8,FALSE)</f>
        <v>40049</v>
      </c>
      <c r="D376" s="33" t="str">
        <f>VLOOKUP(A376,ghg__rlps_ghg_emitter_facilitie!$A$2:$B$7481,2,FALSE)</f>
        <v>South Oklahoma Folded Belt</v>
      </c>
    </row>
    <row r="377" spans="1:4" x14ac:dyDescent="0.25">
      <c r="A377" s="1">
        <v>1006225</v>
      </c>
      <c r="B377" s="18">
        <f>SUMIFS(ghg__ef_w_blowdown_stacks_units!M:M,ghg__ef_w_blowdown_stacks_units!B:B,A377)</f>
        <v>0.77339999999999998</v>
      </c>
      <c r="C377" s="33">
        <f>VLOOKUP(A377,ghg__rlps_ghg_emitter_facilitie!$A$2:$H$7481,8,FALSE)</f>
        <v>48311</v>
      </c>
      <c r="D377" s="33" t="str">
        <f>VLOOKUP(A377,ghg__rlps_ghg_emitter_facilitie!$A$2:$B$7481,2,FALSE)</f>
        <v>Gulf Coast Basin (LA, TX)</v>
      </c>
    </row>
    <row r="378" spans="1:4" x14ac:dyDescent="0.25">
      <c r="A378" s="1">
        <v>1006232</v>
      </c>
      <c r="B378" s="18">
        <f>SUMIFS(ghg__ef_w_blowdown_stacks_units!M:M,ghg__ef_w_blowdown_stacks_units!B:B,A378)</f>
        <v>81.706876300000005</v>
      </c>
      <c r="C378" s="33">
        <f>VLOOKUP(A378,ghg__rlps_ghg_emitter_facilitie!$A$2:$H$7481,8,FALSE)</f>
        <v>49023</v>
      </c>
      <c r="D378" s="33" t="str">
        <f>VLOOKUP(A378,ghg__rlps_ghg_emitter_facilitie!$A$2:$B$7481,2,FALSE)</f>
        <v>South Western Overthrust</v>
      </c>
    </row>
    <row r="379" spans="1:4" x14ac:dyDescent="0.25">
      <c r="A379" s="1">
        <v>1006255</v>
      </c>
      <c r="B379" s="18">
        <f>SUMIFS(ghg__ef_w_blowdown_stacks_units!M:M,ghg__ef_w_blowdown_stacks_units!B:B,A379)</f>
        <v>9.5970800000000001</v>
      </c>
      <c r="C379" s="33">
        <f>VLOOKUP(A379,ghg__rlps_ghg_emitter_facilitie!$A$2:$H$7481,8,FALSE)</f>
        <v>48149</v>
      </c>
      <c r="D379" s="33" t="str">
        <f>VLOOKUP(A379,ghg__rlps_ghg_emitter_facilitie!$A$2:$B$7481,2,FALSE)</f>
        <v>Gulf Coast Basin (LA, TX)</v>
      </c>
    </row>
    <row r="380" spans="1:4" x14ac:dyDescent="0.25">
      <c r="A380" s="1">
        <v>1006265</v>
      </c>
      <c r="B380" s="18">
        <f>SUMIFS(ghg__ef_w_blowdown_stacks_units!M:M,ghg__ef_w_blowdown_stacks_units!B:B,A380)</f>
        <v>66.035945800000007</v>
      </c>
      <c r="C380" s="33">
        <f>VLOOKUP(A380,ghg__rlps_ghg_emitter_facilitie!$A$2:$H$7481,8,FALSE)</f>
        <v>6103</v>
      </c>
      <c r="D380" s="33" t="str">
        <f>VLOOKUP(A380,ghg__rlps_ghg_emitter_facilitie!$A$2:$B$7481,2,FALSE)</f>
        <v>Sacramento Basin</v>
      </c>
    </row>
    <row r="381" spans="1:4" x14ac:dyDescent="0.25">
      <c r="A381" s="1">
        <v>1006310</v>
      </c>
      <c r="B381" s="18">
        <f>SUMIFS(ghg__ef_w_blowdown_stacks_units!M:M,ghg__ef_w_blowdown_stacks_units!B:B,A381)</f>
        <v>1.24</v>
      </c>
      <c r="C381" s="33">
        <f>VLOOKUP(A381,ghg__rlps_ghg_emitter_facilitie!$A$2:$H$7481,8,FALSE)</f>
        <v>8123</v>
      </c>
      <c r="D381" s="33" t="str">
        <f>VLOOKUP(A381,ghg__rlps_ghg_emitter_facilitie!$A$2:$B$7481,2,FALSE)</f>
        <v>Denver Basin</v>
      </c>
    </row>
    <row r="382" spans="1:4" x14ac:dyDescent="0.25">
      <c r="A382" s="1">
        <v>1006316</v>
      </c>
      <c r="B382" s="18">
        <f>SUMIFS(ghg__ef_w_blowdown_stacks_units!M:M,ghg__ef_w_blowdown_stacks_units!B:B,A382)</f>
        <v>1.8596003000000001</v>
      </c>
      <c r="C382" s="33">
        <f>VLOOKUP(A382,ghg__rlps_ghg_emitter_facilitie!$A$2:$H$7481,8,FALSE)</f>
        <v>40153</v>
      </c>
      <c r="D382" s="33" t="str">
        <f>VLOOKUP(A382,ghg__rlps_ghg_emitter_facilitie!$A$2:$B$7481,2,FALSE)</f>
        <v>Anadarko Basin</v>
      </c>
    </row>
    <row r="383" spans="1:4" x14ac:dyDescent="0.25">
      <c r="A383" s="1">
        <v>1006317</v>
      </c>
      <c r="B383" s="18">
        <f>SUMIFS(ghg__ef_w_blowdown_stacks_units!M:M,ghg__ef_w_blowdown_stacks_units!B:B,A383)</f>
        <v>80.064480000000003</v>
      </c>
      <c r="C383" s="33">
        <f>VLOOKUP(A383,ghg__rlps_ghg_emitter_facilitie!$A$2:$H$7481,8,FALSE)</f>
        <v>35005</v>
      </c>
      <c r="D383" s="33" t="str">
        <f>VLOOKUP(A383,ghg__rlps_ghg_emitter_facilitie!$A$2:$B$7481,2,FALSE)</f>
        <v>Permian Basin</v>
      </c>
    </row>
    <row r="384" spans="1:4" x14ac:dyDescent="0.25">
      <c r="A384" s="1">
        <v>1006321</v>
      </c>
      <c r="B384" s="18">
        <f>SUMIFS(ghg__ef_w_blowdown_stacks_units!M:M,ghg__ef_w_blowdown_stacks_units!B:B,A384)</f>
        <v>448.85952359999993</v>
      </c>
      <c r="C384" s="33">
        <f>VLOOKUP(A384,ghg__rlps_ghg_emitter_facilitie!$A$2:$H$7481,8,FALSE)</f>
        <v>48401</v>
      </c>
      <c r="D384" s="33" t="str">
        <f>VLOOKUP(A384,ghg__rlps_ghg_emitter_facilitie!$A$2:$B$7481,2,FALSE)</f>
        <v>East Texas Basin</v>
      </c>
    </row>
    <row r="385" spans="1:4" x14ac:dyDescent="0.25">
      <c r="A385" s="1">
        <v>1006332</v>
      </c>
      <c r="B385" s="18">
        <f>SUMIFS(ghg__ef_w_blowdown_stacks_units!M:M,ghg__ef_w_blowdown_stacks_units!B:B,A385)</f>
        <v>7.1759843999999999</v>
      </c>
      <c r="C385" s="33">
        <f>VLOOKUP(A385,ghg__rlps_ghg_emitter_facilitie!$A$2:$H$7481,8,FALSE)</f>
        <v>39047</v>
      </c>
      <c r="D385" s="33" t="str">
        <f>VLOOKUP(A385,ghg__rlps_ghg_emitter_facilitie!$A$2:$B$7481,2,FALSE)</f>
        <v>Appalachian Basin</v>
      </c>
    </row>
    <row r="386" spans="1:4" x14ac:dyDescent="0.25">
      <c r="A386" s="1">
        <v>1006342</v>
      </c>
      <c r="B386" s="18">
        <f>SUMIFS(ghg__ef_w_blowdown_stacks_units!M:M,ghg__ef_w_blowdown_stacks_units!B:B,A386)</f>
        <v>4.3223349999999998</v>
      </c>
      <c r="C386" s="33">
        <f>VLOOKUP(A386,ghg__rlps_ghg_emitter_facilitie!$A$2:$H$7481,8,FALSE)</f>
        <v>48373</v>
      </c>
      <c r="D386" s="33" t="str">
        <f>VLOOKUP(A386,ghg__rlps_ghg_emitter_facilitie!$A$2:$B$7481,2,FALSE)</f>
        <v>Gulf Coast Basin (LA, TX)</v>
      </c>
    </row>
    <row r="387" spans="1:4" x14ac:dyDescent="0.25">
      <c r="A387" s="1">
        <v>1006368</v>
      </c>
      <c r="B387" s="18">
        <f>SUMIFS(ghg__ef_w_blowdown_stacks_units!M:M,ghg__ef_w_blowdown_stacks_units!B:B,A387)</f>
        <v>8.0577711000000001</v>
      </c>
      <c r="C387" s="33">
        <f>VLOOKUP(A387,ghg__rlps_ghg_emitter_facilitie!$A$2:$H$7481,8,FALSE)</f>
        <v>27083</v>
      </c>
      <c r="D387" s="33" t="str">
        <f>VLOOKUP(A387,ghg__rlps_ghg_emitter_facilitie!$A$2:$B$7481,2,FALSE)</f>
        <v>Sioux Uplift</v>
      </c>
    </row>
    <row r="388" spans="1:4" x14ac:dyDescent="0.25">
      <c r="A388" s="1">
        <v>1006373</v>
      </c>
      <c r="B388" s="18">
        <f>SUMIFS(ghg__ef_w_blowdown_stacks_units!M:M,ghg__ef_w_blowdown_stacks_units!B:B,A388)</f>
        <v>5.2663602000000003</v>
      </c>
      <c r="C388" s="33">
        <f>VLOOKUP(A388,ghg__rlps_ghg_emitter_facilitie!$A$2:$H$7481,8,FALSE)</f>
        <v>48497</v>
      </c>
      <c r="D388" s="33" t="str">
        <f>VLOOKUP(A388,ghg__rlps_ghg_emitter_facilitie!$A$2:$B$7481,2,FALSE)</f>
        <v>Fort Worth Syncline</v>
      </c>
    </row>
    <row r="389" spans="1:4" x14ac:dyDescent="0.25">
      <c r="A389" s="1">
        <v>1006385</v>
      </c>
      <c r="B389" s="18">
        <f>SUMIFS(ghg__ef_w_blowdown_stacks_units!M:M,ghg__ef_w_blowdown_stacks_units!B:B,A389)</f>
        <v>120.71000000000001</v>
      </c>
      <c r="C389" s="33">
        <f>VLOOKUP(A389,ghg__rlps_ghg_emitter_facilitie!$A$2:$H$7481,8,FALSE)</f>
        <v>42059</v>
      </c>
      <c r="D389" s="33" t="str">
        <f>VLOOKUP(A389,ghg__rlps_ghg_emitter_facilitie!$A$2:$B$7481,2,FALSE)</f>
        <v>Appalachian Basin (Eastern Overthrust Area)</v>
      </c>
    </row>
    <row r="390" spans="1:4" x14ac:dyDescent="0.25">
      <c r="A390" s="1">
        <v>1006392</v>
      </c>
      <c r="B390" s="18">
        <f>SUMIFS(ghg__ef_w_blowdown_stacks_units!M:M,ghg__ef_w_blowdown_stacks_units!B:B,A390)</f>
        <v>2.9500182189999999</v>
      </c>
      <c r="C390" s="33">
        <f>VLOOKUP(A390,ghg__rlps_ghg_emitter_facilitie!$A$2:$H$7481,8,FALSE)</f>
        <v>48461</v>
      </c>
      <c r="D390" s="33" t="str">
        <f>VLOOKUP(A390,ghg__rlps_ghg_emitter_facilitie!$A$2:$B$7481,2,FALSE)</f>
        <v>Permian Basin</v>
      </c>
    </row>
    <row r="391" spans="1:4" x14ac:dyDescent="0.25">
      <c r="A391" s="1">
        <v>1006407</v>
      </c>
      <c r="B391" s="18">
        <f>SUMIFS(ghg__ef_w_blowdown_stacks_units!M:M,ghg__ef_w_blowdown_stacks_units!B:B,A391)</f>
        <v>12.21</v>
      </c>
      <c r="C391" s="33">
        <f>VLOOKUP(A391,ghg__rlps_ghg_emitter_facilitie!$A$2:$H$7481,8,FALSE)</f>
        <v>48365</v>
      </c>
      <c r="D391" s="33" t="str">
        <f>VLOOKUP(A391,ghg__rlps_ghg_emitter_facilitie!$A$2:$B$7481,2,FALSE)</f>
        <v>East Texas Basin</v>
      </c>
    </row>
    <row r="392" spans="1:4" x14ac:dyDescent="0.25">
      <c r="A392" s="1">
        <v>1006434</v>
      </c>
      <c r="B392" s="18">
        <f>SUMIFS(ghg__ef_w_blowdown_stacks_units!M:M,ghg__ef_w_blowdown_stacks_units!B:B,A392)</f>
        <v>60.414280699999999</v>
      </c>
      <c r="C392" s="33">
        <f>VLOOKUP(A392,ghg__rlps_ghg_emitter_facilitie!$A$2:$H$7481,8,FALSE)</f>
        <v>6011</v>
      </c>
      <c r="D392" s="33" t="str">
        <f>VLOOKUP(A392,ghg__rlps_ghg_emitter_facilitie!$A$2:$B$7481,2,FALSE)</f>
        <v>Sacramento Basin</v>
      </c>
    </row>
    <row r="393" spans="1:4" x14ac:dyDescent="0.25">
      <c r="A393" s="1">
        <v>1006440</v>
      </c>
      <c r="B393" s="18">
        <f>SUMIFS(ghg__ef_w_blowdown_stacks_units!M:M,ghg__ef_w_blowdown_stacks_units!B:B,A393)</f>
        <v>37.81</v>
      </c>
      <c r="C393" s="33">
        <f>VLOOKUP(A393,ghg__rlps_ghg_emitter_facilitie!$A$2:$H$7481,8,FALSE)</f>
        <v>36087</v>
      </c>
      <c r="D393" s="33" t="str">
        <f>VLOOKUP(A393,ghg__rlps_ghg_emitter_facilitie!$A$2:$B$7481,2,FALSE)</f>
        <v>New England Province</v>
      </c>
    </row>
    <row r="394" spans="1:4" x14ac:dyDescent="0.25">
      <c r="A394" s="1">
        <v>1006483</v>
      </c>
      <c r="B394" s="18">
        <f>SUMIFS(ghg__ef_w_blowdown_stacks_units!M:M,ghg__ef_w_blowdown_stacks_units!B:B,A394)</f>
        <v>5.8827176000000003</v>
      </c>
      <c r="C394" s="33">
        <f>VLOOKUP(A394,ghg__rlps_ghg_emitter_facilitie!$A$2:$H$7481,8,FALSE)</f>
        <v>40121</v>
      </c>
      <c r="D394" s="33" t="str">
        <f>VLOOKUP(A394,ghg__rlps_ghg_emitter_facilitie!$A$2:$B$7481,2,FALSE)</f>
        <v>Arkoma Basin</v>
      </c>
    </row>
    <row r="395" spans="1:4" x14ac:dyDescent="0.25">
      <c r="A395" s="1">
        <v>1006505</v>
      </c>
      <c r="B395" s="18">
        <f>SUMIFS(ghg__ef_w_blowdown_stacks_units!M:M,ghg__ef_w_blowdown_stacks_units!B:B,A395)</f>
        <v>0</v>
      </c>
      <c r="C395" s="33">
        <f>VLOOKUP(A395,ghg__rlps_ghg_emitter_facilitie!$A$2:$H$7481,8,FALSE)</f>
        <v>38049</v>
      </c>
      <c r="D395" s="33" t="str">
        <f>VLOOKUP(A395,ghg__rlps_ghg_emitter_facilitie!$A$2:$B$7481,2,FALSE)</f>
        <v>Williston Basin</v>
      </c>
    </row>
    <row r="396" spans="1:4" x14ac:dyDescent="0.25">
      <c r="A396" s="1">
        <v>1006523</v>
      </c>
      <c r="B396" s="18">
        <f>SUMIFS(ghg__ef_w_blowdown_stacks_units!M:M,ghg__ef_w_blowdown_stacks_units!B:B,A396)</f>
        <v>242</v>
      </c>
      <c r="C396" s="33">
        <f>VLOOKUP(A396,ghg__rlps_ghg_emitter_facilitie!$A$2:$H$7481,8,FALSE)</f>
        <v>48113</v>
      </c>
      <c r="D396" s="33" t="str">
        <f>VLOOKUP(A396,ghg__rlps_ghg_emitter_facilitie!$A$2:$B$7481,2,FALSE)</f>
        <v>Ouachita Folded Belt</v>
      </c>
    </row>
    <row r="397" spans="1:4" x14ac:dyDescent="0.25">
      <c r="A397" s="1">
        <v>1006586</v>
      </c>
      <c r="B397" s="18">
        <f>SUMIFS(ghg__ef_w_blowdown_stacks_units!M:M,ghg__ef_w_blowdown_stacks_units!B:B,A397)</f>
        <v>238.73</v>
      </c>
      <c r="C397" s="33">
        <f>VLOOKUP(A397,ghg__rlps_ghg_emitter_facilitie!$A$2:$H$7481,8,FALSE)</f>
        <v>20027</v>
      </c>
      <c r="D397" s="33" t="str">
        <f>VLOOKUP(A397,ghg__rlps_ghg_emitter_facilitie!$A$2:$B$7481,2,FALSE)</f>
        <v>Salina Basin</v>
      </c>
    </row>
    <row r="398" spans="1:4" x14ac:dyDescent="0.25">
      <c r="A398" s="1">
        <v>1006696</v>
      </c>
      <c r="B398" s="18">
        <f>SUMIFS(ghg__ef_w_blowdown_stacks_units!M:M,ghg__ef_w_blowdown_stacks_units!B:B,A398)</f>
        <v>260.29000000000002</v>
      </c>
      <c r="C398" s="33">
        <f>VLOOKUP(A398,ghg__rlps_ghg_emitter_facilitie!$A$2:$H$7481,8,FALSE)</f>
        <v>42011</v>
      </c>
      <c r="D398" s="33" t="str">
        <f>VLOOKUP(A398,ghg__rlps_ghg_emitter_facilitie!$A$2:$B$7481,2,FALSE)</f>
        <v>Appalachian Basin (Eastern Overthrust Area)</v>
      </c>
    </row>
    <row r="399" spans="1:4" x14ac:dyDescent="0.25">
      <c r="A399" s="1">
        <v>1006698</v>
      </c>
      <c r="B399" s="18">
        <f>SUMIFS(ghg__ef_w_blowdown_stacks_units!M:M,ghg__ef_w_blowdown_stacks_units!B:B,A399)</f>
        <v>75.34</v>
      </c>
      <c r="C399" s="33">
        <f>VLOOKUP(A399,ghg__rlps_ghg_emitter_facilitie!$A$2:$H$7481,8,FALSE)</f>
        <v>42043</v>
      </c>
      <c r="D399" s="33" t="str">
        <f>VLOOKUP(A399,ghg__rlps_ghg_emitter_facilitie!$A$2:$B$7481,2,FALSE)</f>
        <v>Appalachian Basin (Eastern Overthrust Area)</v>
      </c>
    </row>
    <row r="400" spans="1:4" x14ac:dyDescent="0.25">
      <c r="A400" s="1">
        <v>1006709</v>
      </c>
      <c r="B400" s="18">
        <f>SUMIFS(ghg__ef_w_blowdown_stacks_units!M:M,ghg__ef_w_blowdown_stacks_units!B:B,A400)</f>
        <v>6.0324182000000004</v>
      </c>
      <c r="C400" s="33">
        <f>VLOOKUP(A400,ghg__rlps_ghg_emitter_facilitie!$A$2:$H$7481,8,FALSE)</f>
        <v>48363</v>
      </c>
      <c r="D400" s="33" t="str">
        <f>VLOOKUP(A400,ghg__rlps_ghg_emitter_facilitie!$A$2:$B$7481,2,FALSE)</f>
        <v>Bend Arch</v>
      </c>
    </row>
    <row r="401" spans="1:4" x14ac:dyDescent="0.25">
      <c r="A401" s="1">
        <v>1006730</v>
      </c>
      <c r="B401" s="18">
        <f>SUMIFS(ghg__ef_w_blowdown_stacks_units!M:M,ghg__ef_w_blowdown_stacks_units!B:B,A401)</f>
        <v>28.502079999999999</v>
      </c>
      <c r="C401" s="33">
        <f>VLOOKUP(A401,ghg__rlps_ghg_emitter_facilitie!$A$2:$H$7481,8,FALSE)</f>
        <v>22061</v>
      </c>
      <c r="D401" s="33" t="str">
        <f>VLOOKUP(A401,ghg__rlps_ghg_emitter_facilitie!$A$2:$B$7481,2,FALSE)</f>
        <v>Arkla Basin</v>
      </c>
    </row>
    <row r="402" spans="1:4" x14ac:dyDescent="0.25">
      <c r="A402" s="1">
        <v>1006757</v>
      </c>
      <c r="B402" s="18">
        <f>SUMIFS(ghg__ef_w_blowdown_stacks_units!M:M,ghg__ef_w_blowdown_stacks_units!B:B,A402)</f>
        <v>94.56</v>
      </c>
      <c r="C402" s="33">
        <f>VLOOKUP(A402,ghg__rlps_ghg_emitter_facilitie!$A$2:$H$7481,8,FALSE)</f>
        <v>36079</v>
      </c>
      <c r="D402" s="33" t="str">
        <f>VLOOKUP(A402,ghg__rlps_ghg_emitter_facilitie!$A$2:$B$7481,2,FALSE)</f>
        <v>New England Province</v>
      </c>
    </row>
    <row r="403" spans="1:4" x14ac:dyDescent="0.25">
      <c r="A403" s="1">
        <v>1006781</v>
      </c>
      <c r="B403" s="18">
        <f>SUMIFS(ghg__ef_w_blowdown_stacks_units!M:M,ghg__ef_w_blowdown_stacks_units!B:B,A403)</f>
        <v>103.55</v>
      </c>
      <c r="C403" s="33">
        <f>VLOOKUP(A403,ghg__rlps_ghg_emitter_facilitie!$A$2:$H$7481,8,FALSE)</f>
        <v>42071</v>
      </c>
      <c r="D403" s="33" t="str">
        <f>VLOOKUP(A403,ghg__rlps_ghg_emitter_facilitie!$A$2:$B$7481,2,FALSE)</f>
        <v>Piedmont-Blue Ridge Prov</v>
      </c>
    </row>
    <row r="404" spans="1:4" x14ac:dyDescent="0.25">
      <c r="A404" s="1">
        <v>1006782</v>
      </c>
      <c r="B404" s="18">
        <f>SUMIFS(ghg__ef_w_blowdown_stacks_units!M:M,ghg__ef_w_blowdown_stacks_units!B:B,A404)</f>
        <v>260.14</v>
      </c>
      <c r="C404" s="33">
        <f>VLOOKUP(A404,ghg__rlps_ghg_emitter_facilitie!$A$2:$H$7481,8,FALSE)</f>
        <v>42067</v>
      </c>
      <c r="D404" s="33" t="str">
        <f>VLOOKUP(A404,ghg__rlps_ghg_emitter_facilitie!$A$2:$B$7481,2,FALSE)</f>
        <v>Appalachian Basin (Eastern Overthrust Area)</v>
      </c>
    </row>
    <row r="405" spans="1:4" x14ac:dyDescent="0.25">
      <c r="A405" s="1">
        <v>1006795</v>
      </c>
      <c r="B405" s="18">
        <f>SUMIFS(ghg__ef_w_blowdown_stacks_units!M:M,ghg__ef_w_blowdown_stacks_units!B:B,A405)</f>
        <v>233.71070019999999</v>
      </c>
      <c r="C405" s="33">
        <f>VLOOKUP(A405,ghg__rlps_ghg_emitter_facilitie!$A$2:$H$7481,8,FALSE)</f>
        <v>48183</v>
      </c>
      <c r="D405" s="33" t="str">
        <f>VLOOKUP(A405,ghg__rlps_ghg_emitter_facilitie!$A$2:$B$7481,2,FALSE)</f>
        <v>East Texas Basin</v>
      </c>
    </row>
    <row r="406" spans="1:4" x14ac:dyDescent="0.25">
      <c r="A406" s="1">
        <v>1006798</v>
      </c>
      <c r="B406" s="18">
        <f>SUMIFS(ghg__ef_w_blowdown_stacks_units!M:M,ghg__ef_w_blowdown_stacks_units!B:B,A406)</f>
        <v>3.44</v>
      </c>
      <c r="C406" s="33">
        <f>VLOOKUP(A406,ghg__rlps_ghg_emitter_facilitie!$A$2:$H$7481,8,FALSE)</f>
        <v>26137</v>
      </c>
      <c r="D406" s="33" t="str">
        <f>VLOOKUP(A406,ghg__rlps_ghg_emitter_facilitie!$A$2:$B$7481,2,FALSE)</f>
        <v>Michigan Basin</v>
      </c>
    </row>
    <row r="407" spans="1:4" x14ac:dyDescent="0.25">
      <c r="A407" s="1">
        <v>1006799</v>
      </c>
      <c r="B407" s="18">
        <f>SUMIFS(ghg__ef_w_blowdown_stacks_units!M:M,ghg__ef_w_blowdown_stacks_units!B:B,A407)</f>
        <v>1.710863</v>
      </c>
      <c r="C407" s="33">
        <f>VLOOKUP(A407,ghg__rlps_ghg_emitter_facilitie!$A$2:$H$7481,8,FALSE)</f>
        <v>48233</v>
      </c>
      <c r="D407" s="33" t="str">
        <f>VLOOKUP(A407,ghg__rlps_ghg_emitter_facilitie!$A$2:$B$7481,2,FALSE)</f>
        <v>Anadarko Basin</v>
      </c>
    </row>
    <row r="408" spans="1:4" x14ac:dyDescent="0.25">
      <c r="A408" s="1">
        <v>1006800</v>
      </c>
      <c r="B408" s="18">
        <f>SUMIFS(ghg__ef_w_blowdown_stacks_units!M:M,ghg__ef_w_blowdown_stacks_units!B:B,A408)</f>
        <v>5.65</v>
      </c>
      <c r="C408" s="33">
        <f>VLOOKUP(A408,ghg__rlps_ghg_emitter_facilitie!$A$2:$H$7481,8,FALSE)</f>
        <v>48135</v>
      </c>
      <c r="D408" s="33" t="str">
        <f>VLOOKUP(A408,ghg__rlps_ghg_emitter_facilitie!$A$2:$B$7481,2,FALSE)</f>
        <v>Permian Basin</v>
      </c>
    </row>
    <row r="409" spans="1:4" x14ac:dyDescent="0.25">
      <c r="A409" s="1">
        <v>1006824</v>
      </c>
      <c r="B409" s="18">
        <f>SUMIFS(ghg__ef_w_blowdown_stacks_units!M:M,ghg__ef_w_blowdown_stacks_units!B:B,A409)</f>
        <v>32.75</v>
      </c>
      <c r="C409" s="33">
        <f>VLOOKUP(A409,ghg__rlps_ghg_emitter_facilitie!$A$2:$H$7481,8,FALSE)</f>
        <v>42021</v>
      </c>
      <c r="D409" s="33" t="str">
        <f>VLOOKUP(A409,ghg__rlps_ghg_emitter_facilitie!$A$2:$B$7481,2,FALSE)</f>
        <v>Appalachian Basin (Eastern Overthrust Area)</v>
      </c>
    </row>
    <row r="410" spans="1:4" x14ac:dyDescent="0.25">
      <c r="A410" s="1">
        <v>1006841</v>
      </c>
      <c r="B410" s="18">
        <f>SUMIFS(ghg__ef_w_blowdown_stacks_units!M:M,ghg__ef_w_blowdown_stacks_units!B:B,A410)</f>
        <v>0</v>
      </c>
      <c r="C410" s="33">
        <f>VLOOKUP(A410,ghg__rlps_ghg_emitter_facilitie!$A$2:$H$7481,8,FALSE)</f>
        <v>27047</v>
      </c>
      <c r="D410" s="33" t="str">
        <f>VLOOKUP(A410,ghg__rlps_ghg_emitter_facilitie!$A$2:$B$7481,2,FALSE)</f>
        <v>Iowa Shelf</v>
      </c>
    </row>
    <row r="411" spans="1:4" x14ac:dyDescent="0.25">
      <c r="A411" s="1">
        <v>1006905</v>
      </c>
      <c r="B411" s="18">
        <f>SUMIFS(ghg__ef_w_blowdown_stacks_units!M:M,ghg__ef_w_blowdown_stacks_units!B:B,A411)</f>
        <v>51.78</v>
      </c>
      <c r="C411" s="33">
        <f>VLOOKUP(A411,ghg__rlps_ghg_emitter_facilitie!$A$2:$H$7481,8,FALSE)</f>
        <v>40073</v>
      </c>
      <c r="D411" s="33" t="str">
        <f>VLOOKUP(A411,ghg__rlps_ghg_emitter_facilitie!$A$2:$B$7481,2,FALSE)</f>
        <v>Anadarko Basin</v>
      </c>
    </row>
    <row r="412" spans="1:4" x14ac:dyDescent="0.25">
      <c r="A412" s="1">
        <v>1006908</v>
      </c>
      <c r="B412" s="18">
        <f>SUMIFS(ghg__ef_w_blowdown_stacks_units!M:M,ghg__ef_w_blowdown_stacks_units!B:B,A412)</f>
        <v>3.1045522999999999</v>
      </c>
      <c r="C412" s="33">
        <f>VLOOKUP(A412,ghg__rlps_ghg_emitter_facilitie!$A$2:$H$7481,8,FALSE)</f>
        <v>40073</v>
      </c>
      <c r="D412" s="33" t="str">
        <f>VLOOKUP(A412,ghg__rlps_ghg_emitter_facilitie!$A$2:$B$7481,2,FALSE)</f>
        <v>Anadarko Basin</v>
      </c>
    </row>
    <row r="413" spans="1:4" x14ac:dyDescent="0.25">
      <c r="A413" s="1">
        <v>1006918</v>
      </c>
      <c r="B413" s="18">
        <f>SUMIFS(ghg__ef_w_blowdown_stacks_units!M:M,ghg__ef_w_blowdown_stacks_units!B:B,A413)</f>
        <v>2.3712</v>
      </c>
      <c r="C413" s="33">
        <f>VLOOKUP(A413,ghg__rlps_ghg_emitter_facilitie!$A$2:$H$7481,8,FALSE)</f>
        <v>22013</v>
      </c>
      <c r="D413" s="33" t="str">
        <f>VLOOKUP(A413,ghg__rlps_ghg_emitter_facilitie!$A$2:$B$7481,2,FALSE)</f>
        <v>Arkla Basin</v>
      </c>
    </row>
    <row r="414" spans="1:4" x14ac:dyDescent="0.25">
      <c r="A414" s="1">
        <v>1006921</v>
      </c>
      <c r="B414" s="18">
        <f>SUMIFS(ghg__ef_w_blowdown_stacks_units!M:M,ghg__ef_w_blowdown_stacks_units!B:B,A414)</f>
        <v>5.8939300000000001</v>
      </c>
      <c r="C414" s="33">
        <f>VLOOKUP(A414,ghg__rlps_ghg_emitter_facilitie!$A$2:$H$7481,8,FALSE)</f>
        <v>48401</v>
      </c>
      <c r="D414" s="33" t="str">
        <f>VLOOKUP(A414,ghg__rlps_ghg_emitter_facilitie!$A$2:$B$7481,2,FALSE)</f>
        <v>East Texas Basin</v>
      </c>
    </row>
    <row r="415" spans="1:4" x14ac:dyDescent="0.25">
      <c r="A415" s="1">
        <v>1006926</v>
      </c>
      <c r="B415" s="18">
        <f>SUMIFS(ghg__ef_w_blowdown_stacks_units!M:M,ghg__ef_w_blowdown_stacks_units!B:B,A415)</f>
        <v>42.006039999999999</v>
      </c>
      <c r="C415" s="33">
        <f>VLOOKUP(A415,ghg__rlps_ghg_emitter_facilitie!$A$2:$H$7481,8,FALSE)</f>
        <v>48161</v>
      </c>
      <c r="D415" s="33" t="str">
        <f>VLOOKUP(A415,ghg__rlps_ghg_emitter_facilitie!$A$2:$B$7481,2,FALSE)</f>
        <v>East Texas Basin</v>
      </c>
    </row>
    <row r="416" spans="1:4" x14ac:dyDescent="0.25">
      <c r="A416" s="1">
        <v>1006931</v>
      </c>
      <c r="B416" s="18">
        <f>SUMIFS(ghg__ef_w_blowdown_stacks_units!M:M,ghg__ef_w_blowdown_stacks_units!B:B,A416)</f>
        <v>22.36224</v>
      </c>
      <c r="C416" s="33">
        <f>VLOOKUP(A416,ghg__rlps_ghg_emitter_facilitie!$A$2:$H$7481,8,FALSE)</f>
        <v>4005</v>
      </c>
      <c r="D416" s="33" t="str">
        <f>VLOOKUP(A416,ghg__rlps_ghg_emitter_facilitie!$A$2:$B$7481,2,FALSE)</f>
        <v>Plateau Sedimentary Prov</v>
      </c>
    </row>
    <row r="417" spans="1:4" x14ac:dyDescent="0.25">
      <c r="A417" s="1">
        <v>1006953</v>
      </c>
      <c r="B417" s="18">
        <f>SUMIFS(ghg__ef_w_blowdown_stacks_units!M:M,ghg__ef_w_blowdown_stacks_units!B:B,A417)</f>
        <v>17.5570944</v>
      </c>
      <c r="C417" s="33">
        <f>VLOOKUP(A417,ghg__rlps_ghg_emitter_facilitie!$A$2:$H$7481,8,FALSE)</f>
        <v>24027</v>
      </c>
      <c r="D417" s="33" t="str">
        <f>VLOOKUP(A417,ghg__rlps_ghg_emitter_facilitie!$A$2:$B$7481,2,FALSE)</f>
        <v>Piedmont-Blue Ridge Prov</v>
      </c>
    </row>
    <row r="418" spans="1:4" x14ac:dyDescent="0.25">
      <c r="A418" s="1">
        <v>1006954</v>
      </c>
      <c r="B418" s="18">
        <f>SUMIFS(ghg__ef_w_blowdown_stacks_units!M:M,ghg__ef_w_blowdown_stacks_units!B:B,A418)</f>
        <v>75.464351999999991</v>
      </c>
      <c r="C418" s="33">
        <f>VLOOKUP(A418,ghg__rlps_ghg_emitter_facilitie!$A$2:$H$7481,8,FALSE)</f>
        <v>1037</v>
      </c>
      <c r="D418" s="33" t="str">
        <f>VLOOKUP(A418,ghg__rlps_ghg_emitter_facilitie!$A$2:$B$7481,2,FALSE)</f>
        <v>Piedmont-Blue Ridge Prov</v>
      </c>
    </row>
    <row r="419" spans="1:4" x14ac:dyDescent="0.25">
      <c r="A419" s="1">
        <v>1006973</v>
      </c>
      <c r="B419" s="18">
        <f>SUMIFS(ghg__ef_w_blowdown_stacks_units!M:M,ghg__ef_w_blowdown_stacks_units!B:B,A419)</f>
        <v>16.680662399999999</v>
      </c>
      <c r="C419" s="33">
        <f>VLOOKUP(A419,ghg__rlps_ghg_emitter_facilitie!$A$2:$H$7481,8,FALSE)</f>
        <v>37097</v>
      </c>
      <c r="D419" s="33" t="str">
        <f>VLOOKUP(A419,ghg__rlps_ghg_emitter_facilitie!$A$2:$B$7481,2,FALSE)</f>
        <v>Piedmont-Blue Ridge Prov</v>
      </c>
    </row>
    <row r="420" spans="1:4" x14ac:dyDescent="0.25">
      <c r="A420" s="1">
        <v>1006997</v>
      </c>
      <c r="B420" s="18">
        <f>SUMIFS(ghg__ef_w_blowdown_stacks_units!M:M,ghg__ef_w_blowdown_stacks_units!B:B,A420)</f>
        <v>187.18891159999998</v>
      </c>
      <c r="C420" s="33">
        <f>VLOOKUP(A420,ghg__rlps_ghg_emitter_facilitie!$A$2:$H$7481,8,FALSE)</f>
        <v>51143</v>
      </c>
      <c r="D420" s="33" t="str">
        <f>VLOOKUP(A420,ghg__rlps_ghg_emitter_facilitie!$A$2:$B$7481,2,FALSE)</f>
        <v>Piedmont-Blue Ridge Prov</v>
      </c>
    </row>
    <row r="421" spans="1:4" x14ac:dyDescent="0.25">
      <c r="A421" s="1">
        <v>1006998</v>
      </c>
      <c r="B421" s="18">
        <f>SUMIFS(ghg__ef_w_blowdown_stacks_units!M:M,ghg__ef_w_blowdown_stacks_units!B:B,A421)</f>
        <v>34.944009600000001</v>
      </c>
      <c r="C421" s="33">
        <f>VLOOKUP(A421,ghg__rlps_ghg_emitter_facilitie!$A$2:$H$7481,8,FALSE)</f>
        <v>51153</v>
      </c>
      <c r="D421" s="33" t="str">
        <f>VLOOKUP(A421,ghg__rlps_ghg_emitter_facilitie!$A$2:$B$7481,2,FALSE)</f>
        <v>Piedmont-Blue Ridge Prov</v>
      </c>
    </row>
    <row r="422" spans="1:4" x14ac:dyDescent="0.25">
      <c r="A422" s="1">
        <v>1007003</v>
      </c>
      <c r="B422" s="18">
        <f>SUMIFS(ghg__ef_w_blowdown_stacks_units!M:M,ghg__ef_w_blowdown_stacks_units!B:B,A422)</f>
        <v>6.7112256000000006</v>
      </c>
      <c r="C422" s="33">
        <f>VLOOKUP(A422,ghg__rlps_ghg_emitter_facilitie!$A$2:$H$7481,8,FALSE)</f>
        <v>45083</v>
      </c>
      <c r="D422" s="33" t="str">
        <f>VLOOKUP(A422,ghg__rlps_ghg_emitter_facilitie!$A$2:$B$7481,2,FALSE)</f>
        <v>Piedmont-Blue Ridge Prov</v>
      </c>
    </row>
    <row r="423" spans="1:4" x14ac:dyDescent="0.25">
      <c r="A423" s="1">
        <v>1007004</v>
      </c>
      <c r="B423" s="18">
        <f>SUMIFS(ghg__ef_w_blowdown_stacks_units!M:M,ghg__ef_w_blowdown_stacks_units!B:B,A423)</f>
        <v>560.74374699999998</v>
      </c>
      <c r="C423" s="33">
        <f>VLOOKUP(A423,ghg__rlps_ghg_emitter_facilitie!$A$2:$H$7481,8,FALSE)</f>
        <v>13151</v>
      </c>
      <c r="D423" s="33" t="str">
        <f>VLOOKUP(A423,ghg__rlps_ghg_emitter_facilitie!$A$2:$B$7481,2,FALSE)</f>
        <v>Piedmont-Blue Ridge Prov</v>
      </c>
    </row>
    <row r="424" spans="1:4" x14ac:dyDescent="0.25">
      <c r="A424" s="1">
        <v>1007005</v>
      </c>
      <c r="B424" s="18">
        <f>SUMIFS(ghg__ef_w_blowdown_stacks_units!M:M,ghg__ef_w_blowdown_stacks_units!B:B,A424)</f>
        <v>137.380032</v>
      </c>
      <c r="C424" s="33">
        <f>VLOOKUP(A424,ghg__rlps_ghg_emitter_facilitie!$A$2:$H$7481,8,FALSE)</f>
        <v>1091</v>
      </c>
      <c r="D424" s="33" t="str">
        <f>VLOOKUP(A424,ghg__rlps_ghg_emitter_facilitie!$A$2:$B$7481,2,FALSE)</f>
        <v>Mid-Gulf Coast Basin</v>
      </c>
    </row>
    <row r="425" spans="1:4" x14ac:dyDescent="0.25">
      <c r="A425" s="1">
        <v>1007006</v>
      </c>
      <c r="B425" s="18">
        <f>SUMIFS(ghg__ef_w_blowdown_stacks_units!M:M,ghg__ef_w_blowdown_stacks_units!B:B,A425)</f>
        <v>21.147091200000002</v>
      </c>
      <c r="C425" s="33">
        <f>VLOOKUP(A425,ghg__rlps_ghg_emitter_facilitie!$A$2:$H$7481,8,FALSE)</f>
        <v>1021</v>
      </c>
      <c r="D425" s="33" t="str">
        <f>VLOOKUP(A425,ghg__rlps_ghg_emitter_facilitie!$A$2:$B$7481,2,FALSE)</f>
        <v>Mid-Gulf Coast Basin</v>
      </c>
    </row>
    <row r="426" spans="1:4" x14ac:dyDescent="0.25">
      <c r="A426" s="1">
        <v>1007016</v>
      </c>
      <c r="B426" s="18">
        <f>SUMIFS(ghg__ef_w_blowdown_stacks_units!M:M,ghg__ef_w_blowdown_stacks_units!B:B,A426)</f>
        <v>18.695999999999998</v>
      </c>
      <c r="C426" s="33">
        <f>VLOOKUP(A426,ghg__rlps_ghg_emitter_facilitie!$A$2:$H$7481,8,FALSE)</f>
        <v>28147</v>
      </c>
      <c r="D426" s="33" t="str">
        <f>VLOOKUP(A426,ghg__rlps_ghg_emitter_facilitie!$A$2:$B$7481,2,FALSE)</f>
        <v>Mid-Gulf Coast Basin</v>
      </c>
    </row>
    <row r="427" spans="1:4" x14ac:dyDescent="0.25">
      <c r="A427" s="1">
        <v>1007042</v>
      </c>
      <c r="B427" s="18">
        <f>SUMIFS(ghg__ef_w_blowdown_stacks_units!M:M,ghg__ef_w_blowdown_stacks_units!B:B,A427)</f>
        <v>18.543513600000001</v>
      </c>
      <c r="C427" s="33">
        <f>VLOOKUP(A427,ghg__rlps_ghg_emitter_facilitie!$A$2:$H$7481,8,FALSE)</f>
        <v>51011</v>
      </c>
      <c r="D427" s="33" t="str">
        <f>VLOOKUP(A427,ghg__rlps_ghg_emitter_facilitie!$A$2:$B$7481,2,FALSE)</f>
        <v>Piedmont-Blue Ridge Prov</v>
      </c>
    </row>
    <row r="428" spans="1:4" x14ac:dyDescent="0.25">
      <c r="A428" s="1">
        <v>1007043</v>
      </c>
      <c r="B428" s="18">
        <f>SUMIFS(ghg__ef_w_blowdown_stacks_units!M:M,ghg__ef_w_blowdown_stacks_units!B:B,A428)</f>
        <v>23.262931200000001</v>
      </c>
      <c r="C428" s="33">
        <f>VLOOKUP(A428,ghg__rlps_ghg_emitter_facilitie!$A$2:$H$7481,8,FALSE)</f>
        <v>28067</v>
      </c>
      <c r="D428" s="33" t="str">
        <f>VLOOKUP(A428,ghg__rlps_ghg_emitter_facilitie!$A$2:$B$7481,2,FALSE)</f>
        <v>Mid-Gulf Coast Basin</v>
      </c>
    </row>
    <row r="429" spans="1:4" x14ac:dyDescent="0.25">
      <c r="A429" s="1">
        <v>1007049</v>
      </c>
      <c r="B429" s="18">
        <f>SUMIFS(ghg__ef_w_blowdown_stacks_units!M:M,ghg__ef_w_blowdown_stacks_units!B:B,A429)</f>
        <v>62.131094400000002</v>
      </c>
      <c r="C429" s="33">
        <f>VLOOKUP(A429,ghg__rlps_ghg_emitter_facilitie!$A$2:$H$7481,8,FALSE)</f>
        <v>1111</v>
      </c>
      <c r="D429" s="33" t="str">
        <f>VLOOKUP(A429,ghg__rlps_ghg_emitter_facilitie!$A$2:$B$7481,2,FALSE)</f>
        <v>Piedmont-Blue Ridge Prov</v>
      </c>
    </row>
    <row r="430" spans="1:4" x14ac:dyDescent="0.25">
      <c r="A430" s="1">
        <v>1007080</v>
      </c>
      <c r="B430" s="18">
        <f>SUMIFS(ghg__ef_w_blowdown_stacks_units!M:M,ghg__ef_w_blowdown_stacks_units!B:B,A430)</f>
        <v>138.863856</v>
      </c>
      <c r="C430" s="33">
        <f>VLOOKUP(A430,ghg__rlps_ghg_emitter_facilitie!$A$2:$H$7481,8,FALSE)</f>
        <v>12081</v>
      </c>
      <c r="D430" s="33" t="str">
        <f>VLOOKUP(A430,ghg__rlps_ghg_emitter_facilitie!$A$2:$B$7481,2,FALSE)</f>
        <v>Florida Platform</v>
      </c>
    </row>
    <row r="431" spans="1:4" x14ac:dyDescent="0.25">
      <c r="A431" s="1">
        <v>1007081</v>
      </c>
      <c r="B431" s="18">
        <f>SUMIFS(ghg__ef_w_blowdown_stacks_units!M:M,ghg__ef_w_blowdown_stacks_units!B:B,A431)</f>
        <v>28.409347199999999</v>
      </c>
      <c r="C431" s="33">
        <f>VLOOKUP(A431,ghg__rlps_ghg_emitter_facilitie!$A$2:$H$7481,8,FALSE)</f>
        <v>22037</v>
      </c>
      <c r="D431" s="33" t="str">
        <f>VLOOKUP(A431,ghg__rlps_ghg_emitter_facilitie!$A$2:$B$7481,2,FALSE)</f>
        <v>Gulf Coast Basin (LA, TX)</v>
      </c>
    </row>
    <row r="432" spans="1:4" x14ac:dyDescent="0.25">
      <c r="A432" s="1">
        <v>1007092</v>
      </c>
      <c r="B432" s="18">
        <f>SUMIFS(ghg__ef_w_blowdown_stacks_units!M:M,ghg__ef_w_blowdown_stacks_units!B:B,A432)</f>
        <v>39.1423104</v>
      </c>
      <c r="C432" s="33">
        <f>VLOOKUP(A432,ghg__rlps_ghg_emitter_facilitie!$A$2:$H$7481,8,FALSE)</f>
        <v>53061</v>
      </c>
      <c r="D432" s="33" t="str">
        <f>VLOOKUP(A432,ghg__rlps_ghg_emitter_facilitie!$A$2:$B$7481,2,FALSE)</f>
        <v>Puget Sound Province</v>
      </c>
    </row>
    <row r="433" spans="1:4" x14ac:dyDescent="0.25">
      <c r="A433" s="1">
        <v>1007102</v>
      </c>
      <c r="B433" s="18">
        <f>SUMIFS(ghg__ef_w_blowdown_stacks_units!M:M,ghg__ef_w_blowdown_stacks_units!B:B,A433)</f>
        <v>148.37</v>
      </c>
      <c r="C433" s="33">
        <f>VLOOKUP(A433,ghg__rlps_ghg_emitter_facilitie!$A$2:$H$7481,8,FALSE)</f>
        <v>20159</v>
      </c>
      <c r="D433" s="33" t="str">
        <f>VLOOKUP(A433,ghg__rlps_ghg_emitter_facilitie!$A$2:$B$7481,2,FALSE)</f>
        <v>Central Kansas Uplift</v>
      </c>
    </row>
    <row r="434" spans="1:4" x14ac:dyDescent="0.25">
      <c r="A434" s="1">
        <v>1007104</v>
      </c>
      <c r="B434" s="18">
        <f>SUMIFS(ghg__ef_w_blowdown_stacks_units!M:M,ghg__ef_w_blowdown_stacks_units!B:B,A434)</f>
        <v>3.9199999999999999E-3</v>
      </c>
      <c r="C434" s="33">
        <f>VLOOKUP(A434,ghg__rlps_ghg_emitter_facilitie!$A$2:$H$7481,8,FALSE)</f>
        <v>48371</v>
      </c>
      <c r="D434" s="33" t="str">
        <f>VLOOKUP(A434,ghg__rlps_ghg_emitter_facilitie!$A$2:$B$7481,2,FALSE)</f>
        <v>Permian Basin</v>
      </c>
    </row>
    <row r="435" spans="1:4" x14ac:dyDescent="0.25">
      <c r="A435" s="1">
        <v>1007191</v>
      </c>
      <c r="B435" s="18">
        <f>SUMIFS(ghg__ef_w_blowdown_stacks_units!M:M,ghg__ef_w_blowdown_stacks_units!B:B,A435)</f>
        <v>261.8751949</v>
      </c>
      <c r="C435" s="33">
        <f>VLOOKUP(A435,ghg__rlps_ghg_emitter_facilitie!$A$2:$H$7481,8,FALSE)</f>
        <v>21089</v>
      </c>
      <c r="D435" s="33" t="str">
        <f>VLOOKUP(A435,ghg__rlps_ghg_emitter_facilitie!$A$2:$B$7481,2,FALSE)</f>
        <v>Appalachian Basin</v>
      </c>
    </row>
    <row r="436" spans="1:4" x14ac:dyDescent="0.25">
      <c r="A436" s="1">
        <v>1007367</v>
      </c>
      <c r="B436" s="18">
        <f>SUMIFS(ghg__ef_w_blowdown_stacks_units!M:M,ghg__ef_w_blowdown_stacks_units!B:B,A436)</f>
        <v>28.637525199999999</v>
      </c>
      <c r="C436" s="33">
        <f>VLOOKUP(A436,ghg__rlps_ghg_emitter_facilitie!$A$2:$H$7481,8,FALSE)</f>
        <v>30083</v>
      </c>
      <c r="D436" s="33" t="str">
        <f>VLOOKUP(A436,ghg__rlps_ghg_emitter_facilitie!$A$2:$B$7481,2,FALSE)</f>
        <v>Williston Basin</v>
      </c>
    </row>
    <row r="437" spans="1:4" x14ac:dyDescent="0.25">
      <c r="A437" s="1">
        <v>1007394</v>
      </c>
      <c r="B437" s="18">
        <f>SUMIFS(ghg__ef_w_blowdown_stacks_units!M:M,ghg__ef_w_blowdown_stacks_units!B:B,A437)</f>
        <v>45.892052300000003</v>
      </c>
      <c r="C437" s="33">
        <f>VLOOKUP(A437,ghg__rlps_ghg_emitter_facilitie!$A$2:$H$7481,8,FALSE)</f>
        <v>22001</v>
      </c>
      <c r="D437" s="33" t="str">
        <f>VLOOKUP(A437,ghg__rlps_ghg_emitter_facilitie!$A$2:$B$7481,2,FALSE)</f>
        <v>Gulf Coast Basin (LA, TX)</v>
      </c>
    </row>
    <row r="438" spans="1:4" x14ac:dyDescent="0.25">
      <c r="A438" s="1">
        <v>1007399</v>
      </c>
      <c r="B438" s="18">
        <f>SUMIFS(ghg__ef_w_blowdown_stacks_units!M:M,ghg__ef_w_blowdown_stacks_units!B:B,A438)</f>
        <v>3.1133899999999999</v>
      </c>
      <c r="C438" s="33">
        <f>VLOOKUP(A438,ghg__rlps_ghg_emitter_facilitie!$A$2:$H$7481,8,FALSE)</f>
        <v>48203</v>
      </c>
      <c r="D438" s="33" t="str">
        <f>VLOOKUP(A438,ghg__rlps_ghg_emitter_facilitie!$A$2:$B$7481,2,FALSE)</f>
        <v>East Texas Basin</v>
      </c>
    </row>
    <row r="439" spans="1:4" x14ac:dyDescent="0.25">
      <c r="A439" s="1">
        <v>1007430</v>
      </c>
      <c r="B439" s="18">
        <f>SUMIFS(ghg__ef_w_blowdown_stacks_units!M:M,ghg__ef_w_blowdown_stacks_units!B:B,A439)</f>
        <v>554.83198879999998</v>
      </c>
      <c r="C439" s="33">
        <f>VLOOKUP(A439,ghg__rlps_ghg_emitter_facilitie!$A$2:$H$7481,8,FALSE)</f>
        <v>48203</v>
      </c>
      <c r="D439" s="33" t="str">
        <f>VLOOKUP(A439,ghg__rlps_ghg_emitter_facilitie!$A$2:$B$7481,2,FALSE)</f>
        <v>East Texas Basin</v>
      </c>
    </row>
    <row r="440" spans="1:4" x14ac:dyDescent="0.25">
      <c r="A440" s="1">
        <v>1007437</v>
      </c>
      <c r="B440" s="18">
        <f>SUMIFS(ghg__ef_w_blowdown_stacks_units!M:M,ghg__ef_w_blowdown_stacks_units!B:B,A440)</f>
        <v>40.964303999999998</v>
      </c>
      <c r="C440" s="33">
        <f>VLOOKUP(A440,ghg__rlps_ghg_emitter_facilitie!$A$2:$H$7481,8,FALSE)</f>
        <v>4005</v>
      </c>
      <c r="D440" s="33" t="str">
        <f>VLOOKUP(A440,ghg__rlps_ghg_emitter_facilitie!$A$2:$B$7481,2,FALSE)</f>
        <v>Plateau Sedimentary Prov</v>
      </c>
    </row>
    <row r="441" spans="1:4" x14ac:dyDescent="0.25">
      <c r="A441" s="1">
        <v>1007441</v>
      </c>
      <c r="B441" s="18">
        <f>SUMIFS(ghg__ef_w_blowdown_stacks_units!M:M,ghg__ef_w_blowdown_stacks_units!B:B,A441)</f>
        <v>2.1565108974</v>
      </c>
      <c r="C441" s="33">
        <f>VLOOKUP(A441,ghg__rlps_ghg_emitter_facilitie!$A$2:$H$7481,8,FALSE)</f>
        <v>35025</v>
      </c>
      <c r="D441" s="33" t="str">
        <f>VLOOKUP(A441,ghg__rlps_ghg_emitter_facilitie!$A$2:$B$7481,2,FALSE)</f>
        <v>Permian Basin</v>
      </c>
    </row>
    <row r="442" spans="1:4" x14ac:dyDescent="0.25">
      <c r="A442" s="1">
        <v>1007449</v>
      </c>
      <c r="B442" s="18">
        <f>SUMIFS(ghg__ef_w_blowdown_stacks_units!M:M,ghg__ef_w_blowdown_stacks_units!B:B,A442)</f>
        <v>56.486355000000003</v>
      </c>
      <c r="C442" s="33">
        <f>VLOOKUP(A442,ghg__rlps_ghg_emitter_facilitie!$A$2:$H$7481,8,FALSE)</f>
        <v>48113</v>
      </c>
      <c r="D442" s="33" t="str">
        <f>VLOOKUP(A442,ghg__rlps_ghg_emitter_facilitie!$A$2:$B$7481,2,FALSE)</f>
        <v>Ouachita Folded Belt</v>
      </c>
    </row>
    <row r="443" spans="1:4" x14ac:dyDescent="0.25">
      <c r="A443" s="1">
        <v>1007450</v>
      </c>
      <c r="B443" s="18">
        <f>SUMIFS(ghg__ef_w_blowdown_stacks_units!M:M,ghg__ef_w_blowdown_stacks_units!B:B,A443)</f>
        <v>7.0470240000000004</v>
      </c>
      <c r="C443" s="33">
        <f>VLOOKUP(A443,ghg__rlps_ghg_emitter_facilitie!$A$2:$H$7481,8,FALSE)</f>
        <v>56023</v>
      </c>
      <c r="D443" s="33" t="str">
        <f>VLOOKUP(A443,ghg__rlps_ghg_emitter_facilitie!$A$2:$B$7481,2,FALSE)</f>
        <v>Central Western Overthrust</v>
      </c>
    </row>
    <row r="444" spans="1:4" x14ac:dyDescent="0.25">
      <c r="A444" s="1">
        <v>1007496</v>
      </c>
      <c r="B444" s="18">
        <f>SUMIFS(ghg__ef_w_blowdown_stacks_units!M:M,ghg__ef_w_blowdown_stacks_units!B:B,A444)</f>
        <v>0.33</v>
      </c>
      <c r="C444" s="33">
        <f>VLOOKUP(A444,ghg__rlps_ghg_emitter_facilitie!$A$2:$H$7481,8,FALSE)</f>
        <v>48483</v>
      </c>
      <c r="D444" s="33" t="str">
        <f>VLOOKUP(A444,ghg__rlps_ghg_emitter_facilitie!$A$2:$B$7481,2,FALSE)</f>
        <v>Anadarko Basin</v>
      </c>
    </row>
    <row r="445" spans="1:4" x14ac:dyDescent="0.25">
      <c r="A445" s="1">
        <v>1007513</v>
      </c>
      <c r="B445" s="18">
        <f>SUMIFS(ghg__ef_w_blowdown_stacks_units!M:M,ghg__ef_w_blowdown_stacks_units!B:B,A445)</f>
        <v>52.825958400000005</v>
      </c>
      <c r="C445" s="33">
        <f>VLOOKUP(A445,ghg__rlps_ghg_emitter_facilitie!$A$2:$H$7481,8,FALSE)</f>
        <v>53073</v>
      </c>
      <c r="D445" s="33" t="str">
        <f>VLOOKUP(A445,ghg__rlps_ghg_emitter_facilitie!$A$2:$B$7481,2,FALSE)</f>
        <v>Bellingham Basin</v>
      </c>
    </row>
    <row r="446" spans="1:4" x14ac:dyDescent="0.25">
      <c r="A446" s="1">
        <v>1007535</v>
      </c>
      <c r="B446" s="18">
        <f>SUMIFS(ghg__ef_w_blowdown_stacks_units!M:M,ghg__ef_w_blowdown_stacks_units!B:B,A446)</f>
        <v>118.6453267</v>
      </c>
      <c r="C446" s="33">
        <f>VLOOKUP(A446,ghg__rlps_ghg_emitter_facilitie!$A$2:$H$7481,8,FALSE)</f>
        <v>26099</v>
      </c>
      <c r="D446" s="33" t="str">
        <f>VLOOKUP(A446,ghg__rlps_ghg_emitter_facilitie!$A$2:$B$7481,2,FALSE)</f>
        <v>Michigan Basin</v>
      </c>
    </row>
    <row r="447" spans="1:4" x14ac:dyDescent="0.25">
      <c r="A447" s="1">
        <v>1007536</v>
      </c>
      <c r="B447" s="18">
        <f>SUMIFS(ghg__ef_w_blowdown_stacks_units!M:M,ghg__ef_w_blowdown_stacks_units!B:B,A447)</f>
        <v>29.592692999999997</v>
      </c>
      <c r="C447" s="33">
        <f>VLOOKUP(A447,ghg__rlps_ghg_emitter_facilitie!$A$2:$H$7481,8,FALSE)</f>
        <v>6049</v>
      </c>
      <c r="D447" s="33" t="str">
        <f>VLOOKUP(A447,ghg__rlps_ghg_emitter_facilitie!$A$2:$B$7481,2,FALSE)</f>
        <v>Southern Oregon Basin</v>
      </c>
    </row>
    <row r="448" spans="1:4" x14ac:dyDescent="0.25">
      <c r="A448" s="1">
        <v>1007714</v>
      </c>
      <c r="B448" s="18">
        <f>SUMIFS(ghg__ef_w_blowdown_stacks_units!M:M,ghg__ef_w_blowdown_stacks_units!B:B,A448)</f>
        <v>1.6124703</v>
      </c>
      <c r="C448" s="33">
        <f>VLOOKUP(A448,ghg__rlps_ghg_emitter_facilitie!$A$2:$H$7481,8,FALSE)</f>
        <v>48423</v>
      </c>
      <c r="D448" s="33" t="str">
        <f>VLOOKUP(A448,ghg__rlps_ghg_emitter_facilitie!$A$2:$B$7481,2,FALSE)</f>
        <v>East Texas Basin</v>
      </c>
    </row>
    <row r="449" spans="1:4" x14ac:dyDescent="0.25">
      <c r="A449" s="1">
        <v>1007779</v>
      </c>
      <c r="B449" s="18">
        <f>SUMIFS(ghg__ef_w_blowdown_stacks_units!M:M,ghg__ef_w_blowdown_stacks_units!B:B,A449)</f>
        <v>4.9300000000000004E-3</v>
      </c>
      <c r="C449" s="33">
        <f>VLOOKUP(A449,ghg__rlps_ghg_emitter_facilitie!$A$2:$H$7481,8,FALSE)</f>
        <v>48105</v>
      </c>
      <c r="D449" s="33" t="str">
        <f>VLOOKUP(A449,ghg__rlps_ghg_emitter_facilitie!$A$2:$B$7481,2,FALSE)</f>
        <v>Permian Basin</v>
      </c>
    </row>
    <row r="450" spans="1:4" x14ac:dyDescent="0.25">
      <c r="A450" s="1">
        <v>1007787</v>
      </c>
      <c r="B450" s="18">
        <f>SUMIFS(ghg__ef_w_blowdown_stacks_units!M:M,ghg__ef_w_blowdown_stacks_units!B:B,A450)</f>
        <v>204.66</v>
      </c>
      <c r="C450" s="33">
        <f>VLOOKUP(A450,ghg__rlps_ghg_emitter_facilitie!$A$2:$H$7481,8,FALSE)</f>
        <v>26099</v>
      </c>
      <c r="D450" s="33" t="str">
        <f>VLOOKUP(A450,ghg__rlps_ghg_emitter_facilitie!$A$2:$B$7481,2,FALSE)</f>
        <v>Michigan Basin</v>
      </c>
    </row>
    <row r="451" spans="1:4" x14ac:dyDescent="0.25">
      <c r="A451" s="1">
        <v>1007821</v>
      </c>
      <c r="B451" s="18">
        <f>SUMIFS(ghg__ef_w_blowdown_stacks_units!M:M,ghg__ef_w_blowdown_stacks_units!B:B,A451)</f>
        <v>17.3758406</v>
      </c>
      <c r="C451" s="33">
        <f>VLOOKUP(A451,ghg__rlps_ghg_emitter_facilitie!$A$2:$H$7481,8,FALSE)</f>
        <v>40083</v>
      </c>
      <c r="D451" s="33" t="str">
        <f>VLOOKUP(A451,ghg__rlps_ghg_emitter_facilitie!$A$2:$B$7481,2,FALSE)</f>
        <v>Chautauqua Platform</v>
      </c>
    </row>
    <row r="452" spans="1:4" x14ac:dyDescent="0.25">
      <c r="A452" s="1">
        <v>1007903</v>
      </c>
      <c r="B452" s="18">
        <f>SUMIFS(ghg__ef_w_blowdown_stacks_units!M:M,ghg__ef_w_blowdown_stacks_units!B:B,A452)</f>
        <v>4.6704849499999999E-2</v>
      </c>
      <c r="C452" s="33">
        <f>VLOOKUP(A452,ghg__rlps_ghg_emitter_facilitie!$A$2:$H$7481,8,FALSE)</f>
        <v>40137</v>
      </c>
      <c r="D452" s="33" t="str">
        <f>VLOOKUP(A452,ghg__rlps_ghg_emitter_facilitie!$A$2:$B$7481,2,FALSE)</f>
        <v>South Oklahoma Folded Belt</v>
      </c>
    </row>
    <row r="453" spans="1:4" x14ac:dyDescent="0.25">
      <c r="A453" s="1">
        <v>1008037</v>
      </c>
      <c r="B453" s="18">
        <f>SUMIFS(ghg__ef_w_blowdown_stacks_units!M:M,ghg__ef_w_blowdown_stacks_units!B:B,A453)</f>
        <v>159.40848019999999</v>
      </c>
      <c r="C453" s="33">
        <f>VLOOKUP(A453,ghg__rlps_ghg_emitter_facilitie!$A$2:$H$7481,8,FALSE)</f>
        <v>1097</v>
      </c>
      <c r="D453" s="33" t="str">
        <f>VLOOKUP(A453,ghg__rlps_ghg_emitter_facilitie!$A$2:$B$7481,2,FALSE)</f>
        <v>Mid-Gulf Coast Basin</v>
      </c>
    </row>
    <row r="454" spans="1:4" x14ac:dyDescent="0.25">
      <c r="A454" s="1">
        <v>1008043</v>
      </c>
      <c r="B454" s="18">
        <f>SUMIFS(ghg__ef_w_blowdown_stacks_units!M:M,ghg__ef_w_blowdown_stacks_units!B:B,A454)</f>
        <v>76.561670399999997</v>
      </c>
      <c r="C454" s="33">
        <f>VLOOKUP(A454,ghg__rlps_ghg_emitter_facilitie!$A$2:$H$7481,8,FALSE)</f>
        <v>13195</v>
      </c>
      <c r="D454" s="33" t="str">
        <f>VLOOKUP(A454,ghg__rlps_ghg_emitter_facilitie!$A$2:$B$7481,2,FALSE)</f>
        <v>Piedmont-Blue Ridge Prov</v>
      </c>
    </row>
    <row r="455" spans="1:4" x14ac:dyDescent="0.25">
      <c r="A455" s="1">
        <v>1008045</v>
      </c>
      <c r="B455" s="18">
        <f>SUMIFS(ghg__ef_w_blowdown_stacks_units!M:M,ghg__ef_w_blowdown_stacks_units!B:B,A455)</f>
        <v>19.341148799999999</v>
      </c>
      <c r="C455" s="33">
        <f>VLOOKUP(A455,ghg__rlps_ghg_emitter_facilitie!$A$2:$H$7481,8,FALSE)</f>
        <v>37157</v>
      </c>
      <c r="D455" s="33" t="str">
        <f>VLOOKUP(A455,ghg__rlps_ghg_emitter_facilitie!$A$2:$B$7481,2,FALSE)</f>
        <v>Piedmont-Blue Ridge Prov</v>
      </c>
    </row>
    <row r="456" spans="1:4" x14ac:dyDescent="0.25">
      <c r="A456" s="1">
        <v>1008046</v>
      </c>
      <c r="B456" s="18">
        <f>SUMIFS(ghg__ef_w_blowdown_stacks_units!M:M,ghg__ef_w_blowdown_stacks_units!B:B,A456)</f>
        <v>4.6190975999999999</v>
      </c>
      <c r="C456" s="33">
        <f>VLOOKUP(A456,ghg__rlps_ghg_emitter_facilitie!$A$2:$H$7481,8,FALSE)</f>
        <v>51137</v>
      </c>
      <c r="D456" s="33" t="str">
        <f>VLOOKUP(A456,ghg__rlps_ghg_emitter_facilitie!$A$2:$B$7481,2,FALSE)</f>
        <v>Piedmont-Blue Ridge Prov</v>
      </c>
    </row>
    <row r="457" spans="1:4" x14ac:dyDescent="0.25">
      <c r="A457" s="1">
        <v>1008080</v>
      </c>
      <c r="B457" s="18">
        <f>SUMIFS(ghg__ef_w_blowdown_stacks_units!M:M,ghg__ef_w_blowdown_stacks_units!B:B,A457)</f>
        <v>32.4624576</v>
      </c>
      <c r="C457" s="33">
        <f>VLOOKUP(A457,ghg__rlps_ghg_emitter_facilitie!$A$2:$H$7481,8,FALSE)</f>
        <v>20205</v>
      </c>
      <c r="D457" s="33" t="str">
        <f>VLOOKUP(A457,ghg__rlps_ghg_emitter_facilitie!$A$2:$B$7481,2,FALSE)</f>
        <v>Cherokee Basin</v>
      </c>
    </row>
    <row r="458" spans="1:4" x14ac:dyDescent="0.25">
      <c r="A458" s="1">
        <v>1008146</v>
      </c>
      <c r="B458" s="18">
        <f>SUMIFS(ghg__ef_w_blowdown_stacks_units!M:M,ghg__ef_w_blowdown_stacks_units!B:B,A458)</f>
        <v>45.5</v>
      </c>
      <c r="C458" s="33">
        <f>VLOOKUP(A458,ghg__rlps_ghg_emitter_facilitie!$A$2:$H$7481,8,FALSE)</f>
        <v>9015</v>
      </c>
      <c r="D458" s="33" t="str">
        <f>VLOOKUP(A458,ghg__rlps_ghg_emitter_facilitie!$A$2:$B$7481,2,FALSE)</f>
        <v>New England Province</v>
      </c>
    </row>
    <row r="459" spans="1:4" x14ac:dyDescent="0.25">
      <c r="A459" s="1">
        <v>1008149</v>
      </c>
      <c r="B459" s="18">
        <f>SUMIFS(ghg__ef_w_blowdown_stacks_units!M:M,ghg__ef_w_blowdown_stacks_units!B:B,A459)</f>
        <v>9.19</v>
      </c>
      <c r="C459" s="33">
        <f>VLOOKUP(A459,ghg__rlps_ghg_emitter_facilitie!$A$2:$H$7481,8,FALSE)</f>
        <v>34027</v>
      </c>
      <c r="D459" s="33" t="str">
        <f>VLOOKUP(A459,ghg__rlps_ghg_emitter_facilitie!$A$2:$B$7481,2,FALSE)</f>
        <v>Piedmont-Blue Ridge Prov</v>
      </c>
    </row>
    <row r="460" spans="1:4" x14ac:dyDescent="0.25">
      <c r="A460" s="1">
        <v>1008150</v>
      </c>
      <c r="B460" s="18">
        <f>SUMIFS(ghg__ef_w_blowdown_stacks_units!M:M,ghg__ef_w_blowdown_stacks_units!B:B,A460)</f>
        <v>12.74</v>
      </c>
      <c r="C460" s="33">
        <f>VLOOKUP(A460,ghg__rlps_ghg_emitter_facilitie!$A$2:$H$7481,8,FALSE)</f>
        <v>34019</v>
      </c>
      <c r="D460" s="33" t="str">
        <f>VLOOKUP(A460,ghg__rlps_ghg_emitter_facilitie!$A$2:$B$7481,2,FALSE)</f>
        <v>Piedmont-Blue Ridge Prov</v>
      </c>
    </row>
    <row r="461" spans="1:4" x14ac:dyDescent="0.25">
      <c r="A461" s="1">
        <v>1008151</v>
      </c>
      <c r="B461" s="18">
        <f>SUMIFS(ghg__ef_w_blowdown_stacks_units!M:M,ghg__ef_w_blowdown_stacks_units!B:B,A461)</f>
        <v>13.7651808</v>
      </c>
      <c r="C461" s="33">
        <f>VLOOKUP(A461,ghg__rlps_ghg_emitter_facilitie!$A$2:$H$7481,8,FALSE)</f>
        <v>8103</v>
      </c>
      <c r="D461" s="33" t="str">
        <f>VLOOKUP(A461,ghg__rlps_ghg_emitter_facilitie!$A$2:$B$7481,2,FALSE)</f>
        <v>Piceance Basin</v>
      </c>
    </row>
    <row r="462" spans="1:4" x14ac:dyDescent="0.25">
      <c r="A462" s="1">
        <v>1008158</v>
      </c>
      <c r="B462" s="18">
        <f>SUMIFS(ghg__ef_w_blowdown_stacks_units!M:M,ghg__ef_w_blowdown_stacks_units!B:B,A462)</f>
        <v>16.95</v>
      </c>
      <c r="C462" s="33">
        <f>VLOOKUP(A462,ghg__rlps_ghg_emitter_facilitie!$A$2:$H$7481,8,FALSE)</f>
        <v>9009</v>
      </c>
      <c r="D462" s="33" t="str">
        <f>VLOOKUP(A462,ghg__rlps_ghg_emitter_facilitie!$A$2:$B$7481,2,FALSE)</f>
        <v>New England Province</v>
      </c>
    </row>
    <row r="463" spans="1:4" x14ac:dyDescent="0.25">
      <c r="A463" s="1">
        <v>1008160</v>
      </c>
      <c r="B463" s="18">
        <f>SUMIFS(ghg__ef_w_blowdown_stacks_units!M:M,ghg__ef_w_blowdown_stacks_units!B:B,A463)</f>
        <v>17.813179999999999</v>
      </c>
      <c r="C463" s="33">
        <f>VLOOKUP(A463,ghg__rlps_ghg_emitter_facilitie!$A$2:$H$7481,8,FALSE)</f>
        <v>40013</v>
      </c>
      <c r="D463" s="33" t="str">
        <f>VLOOKUP(A463,ghg__rlps_ghg_emitter_facilitie!$A$2:$B$7481,2,FALSE)</f>
        <v>Ouachita Folded Belt</v>
      </c>
    </row>
    <row r="464" spans="1:4" x14ac:dyDescent="0.25">
      <c r="A464" s="1">
        <v>1008162</v>
      </c>
      <c r="B464" s="18">
        <f>SUMIFS(ghg__ef_w_blowdown_stacks_units!M:M,ghg__ef_w_blowdown_stacks_units!B:B,A464)</f>
        <v>64.832859999999997</v>
      </c>
      <c r="C464" s="33">
        <f>VLOOKUP(A464,ghg__rlps_ghg_emitter_facilitie!$A$2:$H$7481,8,FALSE)</f>
        <v>40125</v>
      </c>
      <c r="D464" s="33" t="str">
        <f>VLOOKUP(A464,ghg__rlps_ghg_emitter_facilitie!$A$2:$B$7481,2,FALSE)</f>
        <v>Chautauqua Platform</v>
      </c>
    </row>
    <row r="465" spans="1:4" x14ac:dyDescent="0.25">
      <c r="A465" s="1">
        <v>1008217</v>
      </c>
      <c r="B465" s="18">
        <f>SUMIFS(ghg__ef_w_blowdown_stacks_units!M:M,ghg__ef_w_blowdown_stacks_units!B:B,A465)</f>
        <v>2.98</v>
      </c>
      <c r="C465" s="33">
        <f>VLOOKUP(A465,ghg__rlps_ghg_emitter_facilitie!$A$2:$H$7481,8,FALSE)</f>
        <v>48329</v>
      </c>
      <c r="D465" s="33" t="str">
        <f>VLOOKUP(A465,ghg__rlps_ghg_emitter_facilitie!$A$2:$B$7481,2,FALSE)</f>
        <v>Permian Basin</v>
      </c>
    </row>
    <row r="466" spans="1:4" x14ac:dyDescent="0.25">
      <c r="A466" s="1">
        <v>1008233</v>
      </c>
      <c r="B466" s="18">
        <f>SUMIFS(ghg__ef_w_blowdown_stacks_units!M:M,ghg__ef_w_blowdown_stacks_units!B:B,A466)</f>
        <v>76.741881599999999</v>
      </c>
      <c r="C466" s="33">
        <f>VLOOKUP(A466,ghg__rlps_ghg_emitter_facilitie!$A$2:$H$7481,8,FALSE)</f>
        <v>47069</v>
      </c>
      <c r="D466" s="33" t="str">
        <f>VLOOKUP(A466,ghg__rlps_ghg_emitter_facilitie!$A$2:$B$7481,2,FALSE)</f>
        <v>Upper Mississippi Embaymnt</v>
      </c>
    </row>
    <row r="467" spans="1:4" x14ac:dyDescent="0.25">
      <c r="A467" s="1">
        <v>1008238</v>
      </c>
      <c r="B467" s="18">
        <f>SUMIFS(ghg__ef_w_blowdown_stacks_units!M:M,ghg__ef_w_blowdown_stacks_units!B:B,A467)</f>
        <v>15.913123200000001</v>
      </c>
      <c r="C467" s="33">
        <f>VLOOKUP(A467,ghg__rlps_ghg_emitter_facilitie!$A$2:$H$7481,8,FALSE)</f>
        <v>36083</v>
      </c>
      <c r="D467" s="33" t="str">
        <f>VLOOKUP(A467,ghg__rlps_ghg_emitter_facilitie!$A$2:$B$7481,2,FALSE)</f>
        <v>New England Province</v>
      </c>
    </row>
    <row r="468" spans="1:4" x14ac:dyDescent="0.25">
      <c r="A468" s="1">
        <v>1008239</v>
      </c>
      <c r="B468" s="18">
        <f>SUMIFS(ghg__ef_w_blowdown_stacks_units!M:M,ghg__ef_w_blowdown_stacks_units!B:B,A468)</f>
        <v>11.364614400000001</v>
      </c>
      <c r="C468" s="33">
        <f>VLOOKUP(A468,ghg__rlps_ghg_emitter_facilitie!$A$2:$H$7481,8,FALSE)</f>
        <v>4021</v>
      </c>
      <c r="D468" s="33" t="str">
        <f>VLOOKUP(A468,ghg__rlps_ghg_emitter_facilitie!$A$2:$B$7481,2,FALSE)</f>
        <v>Basin-And-Range Province</v>
      </c>
    </row>
    <row r="469" spans="1:4" x14ac:dyDescent="0.25">
      <c r="A469" s="1">
        <v>1008240</v>
      </c>
      <c r="B469" s="18">
        <f>SUMIFS(ghg__ef_w_blowdown_stacks_units!M:M,ghg__ef_w_blowdown_stacks_units!B:B,A469)</f>
        <v>165.98491200000001</v>
      </c>
      <c r="C469" s="33">
        <f>VLOOKUP(A469,ghg__rlps_ghg_emitter_facilitie!$A$2:$H$7481,8,FALSE)</f>
        <v>48501</v>
      </c>
      <c r="D469" s="33" t="str">
        <f>VLOOKUP(A469,ghg__rlps_ghg_emitter_facilitie!$A$2:$B$7481,2,FALSE)</f>
        <v>Permian Basin</v>
      </c>
    </row>
    <row r="470" spans="1:4" x14ac:dyDescent="0.25">
      <c r="A470" s="1">
        <v>1008245</v>
      </c>
      <c r="B470" s="18">
        <f>SUMIFS(ghg__ef_w_blowdown_stacks_units!M:M,ghg__ef_w_blowdown_stacks_units!B:B,A470)</f>
        <v>7.7</v>
      </c>
      <c r="C470" s="33">
        <f>VLOOKUP(A470,ghg__rlps_ghg_emitter_facilitie!$A$2:$H$7481,8,FALSE)</f>
        <v>1121</v>
      </c>
      <c r="D470" s="33" t="str">
        <f>VLOOKUP(A470,ghg__rlps_ghg_emitter_facilitie!$A$2:$B$7481,2,FALSE)</f>
        <v>Appalachian Basin (Eastern Overthrust Area)</v>
      </c>
    </row>
    <row r="471" spans="1:4" x14ac:dyDescent="0.25">
      <c r="A471" s="1">
        <v>1008247</v>
      </c>
      <c r="B471" s="18">
        <f>SUMIFS(ghg__ef_w_blowdown_stacks_units!M:M,ghg__ef_w_blowdown_stacks_units!B:B,A471)</f>
        <v>51.768421400000001</v>
      </c>
      <c r="C471" s="33">
        <f>VLOOKUP(A471,ghg__rlps_ghg_emitter_facilitie!$A$2:$H$7481,8,FALSE)</f>
        <v>34037</v>
      </c>
      <c r="D471" s="33" t="str">
        <f>VLOOKUP(A471,ghg__rlps_ghg_emitter_facilitie!$A$2:$B$7481,2,FALSE)</f>
        <v>Appalachian Basin (Eastern Overthrust Area)</v>
      </c>
    </row>
    <row r="472" spans="1:4" x14ac:dyDescent="0.25">
      <c r="A472" s="1">
        <v>1008249</v>
      </c>
      <c r="B472" s="18">
        <f>SUMIFS(ghg__ef_w_blowdown_stacks_units!M:M,ghg__ef_w_blowdown_stacks_units!B:B,A472)</f>
        <v>6.1118591999999996</v>
      </c>
      <c r="C472" s="33">
        <f>VLOOKUP(A472,ghg__rlps_ghg_emitter_facilitie!$A$2:$H$7481,8,FALSE)</f>
        <v>1073</v>
      </c>
      <c r="D472" s="33" t="str">
        <f>VLOOKUP(A472,ghg__rlps_ghg_emitter_facilitie!$A$2:$B$7481,2,FALSE)</f>
        <v>Appalachian Basin (Eastern Overthrust Area)</v>
      </c>
    </row>
    <row r="473" spans="1:4" x14ac:dyDescent="0.25">
      <c r="A473" s="1">
        <v>1008250</v>
      </c>
      <c r="B473" s="18">
        <f>SUMIFS(ghg__ef_w_blowdown_stacks_units!M:M,ghg__ef_w_blowdown_stacks_units!B:B,A473)</f>
        <v>59.496508800000001</v>
      </c>
      <c r="C473" s="33">
        <f>VLOOKUP(A473,ghg__rlps_ghg_emitter_facilitie!$A$2:$H$7481,8,FALSE)</f>
        <v>13293</v>
      </c>
      <c r="D473" s="33" t="str">
        <f>VLOOKUP(A473,ghg__rlps_ghg_emitter_facilitie!$A$2:$B$7481,2,FALSE)</f>
        <v>Piedmont-Blue Ridge Prov</v>
      </c>
    </row>
    <row r="474" spans="1:4" x14ac:dyDescent="0.25">
      <c r="A474" s="1">
        <v>1008298</v>
      </c>
      <c r="B474" s="18">
        <f>SUMIFS(ghg__ef_w_blowdown_stacks_units!M:M,ghg__ef_w_blowdown_stacks_units!B:B,A474)</f>
        <v>5.2500000000000009</v>
      </c>
      <c r="C474" s="33">
        <f>VLOOKUP(A474,ghg__rlps_ghg_emitter_facilitie!$A$2:$H$7481,8,FALSE)</f>
        <v>8031</v>
      </c>
      <c r="D474" s="33" t="str">
        <f>VLOOKUP(A474,ghg__rlps_ghg_emitter_facilitie!$A$2:$B$7481,2,FALSE)</f>
        <v>Denver Basin</v>
      </c>
    </row>
    <row r="475" spans="1:4" x14ac:dyDescent="0.25">
      <c r="A475" s="1">
        <v>1008304</v>
      </c>
      <c r="B475" s="18">
        <f>SUMIFS(ghg__ef_w_blowdown_stacks_units!M:M,ghg__ef_w_blowdown_stacks_units!B:B,A475)</f>
        <v>60.258904600000001</v>
      </c>
      <c r="C475" s="33">
        <f>VLOOKUP(A475,ghg__rlps_ghg_emitter_facilitie!$A$2:$H$7481,8,FALSE)</f>
        <v>42059</v>
      </c>
      <c r="D475" s="33" t="str">
        <f>VLOOKUP(A475,ghg__rlps_ghg_emitter_facilitie!$A$2:$B$7481,2,FALSE)</f>
        <v>Appalachian Basin (Eastern Overthrust Area)</v>
      </c>
    </row>
    <row r="476" spans="1:4" x14ac:dyDescent="0.25">
      <c r="A476" s="1">
        <v>1008315</v>
      </c>
      <c r="B476" s="18">
        <f>SUMIFS(ghg__ef_w_blowdown_stacks_units!M:M,ghg__ef_w_blowdown_stacks_units!B:B,A476)</f>
        <v>413.12330000000003</v>
      </c>
      <c r="C476" s="33">
        <f>VLOOKUP(A476,ghg__rlps_ghg_emitter_facilitie!$A$2:$H$7481,8,FALSE)</f>
        <v>36029</v>
      </c>
      <c r="D476" s="33" t="str">
        <f>VLOOKUP(A476,ghg__rlps_ghg_emitter_facilitie!$A$2:$B$7481,2,FALSE)</f>
        <v>Appalachian Basin</v>
      </c>
    </row>
    <row r="477" spans="1:4" x14ac:dyDescent="0.25">
      <c r="A477" s="1">
        <v>1008368</v>
      </c>
      <c r="B477" s="18">
        <f>SUMIFS(ghg__ef_w_blowdown_stacks_units!M:M,ghg__ef_w_blowdown_stacks_units!B:B,A477)</f>
        <v>51.615552000000001</v>
      </c>
      <c r="C477" s="33">
        <f>VLOOKUP(A477,ghg__rlps_ghg_emitter_facilitie!$A$2:$H$7481,8,FALSE)</f>
        <v>48495</v>
      </c>
      <c r="D477" s="33" t="str">
        <f>VLOOKUP(A477,ghg__rlps_ghg_emitter_facilitie!$A$2:$B$7481,2,FALSE)</f>
        <v>Permian Basin</v>
      </c>
    </row>
    <row r="478" spans="1:4" x14ac:dyDescent="0.25">
      <c r="A478" s="1">
        <v>1008370</v>
      </c>
      <c r="B478" s="18">
        <f>SUMIFS(ghg__ef_w_blowdown_stacks_units!M:M,ghg__ef_w_blowdown_stacks_units!B:B,A478)</f>
        <v>82.072156800000002</v>
      </c>
      <c r="C478" s="33">
        <f>VLOOKUP(A478,ghg__rlps_ghg_emitter_facilitie!$A$2:$H$7481,8,FALSE)</f>
        <v>1023</v>
      </c>
      <c r="D478" s="33" t="str">
        <f>VLOOKUP(A478,ghg__rlps_ghg_emitter_facilitie!$A$2:$B$7481,2,FALSE)</f>
        <v>Mid-Gulf Coast Basin</v>
      </c>
    </row>
    <row r="479" spans="1:4" x14ac:dyDescent="0.25">
      <c r="A479" s="1">
        <v>1008371</v>
      </c>
      <c r="B479" s="18">
        <f>SUMIFS(ghg__ef_w_blowdown_stacks_units!M:M,ghg__ef_w_blowdown_stacks_units!B:B,A479)</f>
        <v>20.85</v>
      </c>
      <c r="C479" s="33">
        <f>VLOOKUP(A479,ghg__rlps_ghg_emitter_facilitie!$A$2:$H$7481,8,FALSE)</f>
        <v>23023</v>
      </c>
      <c r="D479" s="33" t="str">
        <f>VLOOKUP(A479,ghg__rlps_ghg_emitter_facilitie!$A$2:$B$7481,2,FALSE)</f>
        <v>New England Province</v>
      </c>
    </row>
    <row r="480" spans="1:4" x14ac:dyDescent="0.25">
      <c r="A480" s="1">
        <v>1008374</v>
      </c>
      <c r="B480" s="18">
        <f>SUMIFS(ghg__ef_w_blowdown_stacks_units!M:M,ghg__ef_w_blowdown_stacks_units!B:B,A480)</f>
        <v>145.46</v>
      </c>
      <c r="C480" s="33">
        <f>VLOOKUP(A480,ghg__rlps_ghg_emitter_facilitie!$A$2:$H$7481,8,FALSE)</f>
        <v>28063</v>
      </c>
      <c r="D480" s="33" t="str">
        <f>VLOOKUP(A480,ghg__rlps_ghg_emitter_facilitie!$A$2:$B$7481,2,FALSE)</f>
        <v>Mid-Gulf Coast Basin</v>
      </c>
    </row>
    <row r="481" spans="1:4" x14ac:dyDescent="0.25">
      <c r="A481" s="1">
        <v>1008429</v>
      </c>
      <c r="B481" s="18">
        <f>SUMIFS(ghg__ef_w_blowdown_stacks_units!M:M,ghg__ef_w_blowdown_stacks_units!B:B,A481)</f>
        <v>153.7808928</v>
      </c>
      <c r="C481" s="33">
        <f>VLOOKUP(A481,ghg__rlps_ghg_emitter_facilitie!$A$2:$H$7481,8,FALSE)</f>
        <v>48373</v>
      </c>
      <c r="D481" s="33" t="str">
        <f>VLOOKUP(A481,ghg__rlps_ghg_emitter_facilitie!$A$2:$B$7481,2,FALSE)</f>
        <v>Gulf Coast Basin (LA, TX)</v>
      </c>
    </row>
    <row r="482" spans="1:4" x14ac:dyDescent="0.25">
      <c r="A482" s="1">
        <v>1008430</v>
      </c>
      <c r="B482" s="18">
        <f>SUMIFS(ghg__ef_w_blowdown_stacks_units!M:M,ghg__ef_w_blowdown_stacks_units!B:B,A482)</f>
        <v>21.558038400000001</v>
      </c>
      <c r="C482" s="33">
        <f>VLOOKUP(A482,ghg__rlps_ghg_emitter_facilitie!$A$2:$H$7481,8,FALSE)</f>
        <v>48047</v>
      </c>
      <c r="D482" s="33" t="str">
        <f>VLOOKUP(A482,ghg__rlps_ghg_emitter_facilitie!$A$2:$B$7481,2,FALSE)</f>
        <v>Gulf Coast Basin (LA, TX)</v>
      </c>
    </row>
    <row r="483" spans="1:4" x14ac:dyDescent="0.25">
      <c r="A483" s="1">
        <v>1008432</v>
      </c>
      <c r="B483" s="18">
        <f>SUMIFS(ghg__ef_w_blowdown_stacks_units!M:M,ghg__ef_w_blowdown_stacks_units!B:B,A483)</f>
        <v>11.714399999999999</v>
      </c>
      <c r="C483" s="33">
        <f>VLOOKUP(A483,ghg__rlps_ghg_emitter_facilitie!$A$2:$H$7481,8,FALSE)</f>
        <v>35025</v>
      </c>
      <c r="D483" s="33" t="str">
        <f>VLOOKUP(A483,ghg__rlps_ghg_emitter_facilitie!$A$2:$B$7481,2,FALSE)</f>
        <v>Permian Basin</v>
      </c>
    </row>
    <row r="484" spans="1:4" x14ac:dyDescent="0.25">
      <c r="A484" s="1">
        <v>1008455</v>
      </c>
      <c r="B484" s="18">
        <f>SUMIFS(ghg__ef_w_blowdown_stacks_units!M:M,ghg__ef_w_blowdown_stacks_units!B:B,A484)</f>
        <v>22.736123499999998</v>
      </c>
      <c r="C484" s="33">
        <f>VLOOKUP(A484,ghg__rlps_ghg_emitter_facilitie!$A$2:$H$7481,8,FALSE)</f>
        <v>22079</v>
      </c>
      <c r="D484" s="33" t="str">
        <f>VLOOKUP(A484,ghg__rlps_ghg_emitter_facilitie!$A$2:$B$7481,2,FALSE)</f>
        <v>Gulf Coast Basin (LA, TX)</v>
      </c>
    </row>
    <row r="485" spans="1:4" x14ac:dyDescent="0.25">
      <c r="A485" s="1">
        <v>1008458</v>
      </c>
      <c r="B485" s="18">
        <f>SUMIFS(ghg__ef_w_blowdown_stacks_units!M:M,ghg__ef_w_blowdown_stacks_units!B:B,A485)</f>
        <v>102.20638080000001</v>
      </c>
      <c r="C485" s="33">
        <f>VLOOKUP(A485,ghg__rlps_ghg_emitter_facilitie!$A$2:$H$7481,8,FALSE)</f>
        <v>1015</v>
      </c>
      <c r="D485" s="33" t="str">
        <f>VLOOKUP(A485,ghg__rlps_ghg_emitter_facilitie!$A$2:$B$7481,2,FALSE)</f>
        <v>Appalachian Basin (Eastern Overthrust Area)</v>
      </c>
    </row>
    <row r="486" spans="1:4" x14ac:dyDescent="0.25">
      <c r="A486" s="1">
        <v>1008460</v>
      </c>
      <c r="B486" s="18">
        <f>SUMIFS(ghg__ef_w_blowdown_stacks_units!M:M,ghg__ef_w_blowdown_stacks_units!B:B,A486)</f>
        <v>126.84187200000001</v>
      </c>
      <c r="C486" s="33">
        <f>VLOOKUP(A486,ghg__rlps_ghg_emitter_facilitie!$A$2:$H$7481,8,FALSE)</f>
        <v>48141</v>
      </c>
      <c r="D486" s="33" t="str">
        <f>VLOOKUP(A486,ghg__rlps_ghg_emitter_facilitie!$A$2:$B$7481,2,FALSE)</f>
        <v>Orogrande Basin</v>
      </c>
    </row>
    <row r="487" spans="1:4" x14ac:dyDescent="0.25">
      <c r="A487" s="1">
        <v>1008479</v>
      </c>
      <c r="B487" s="18">
        <f>SUMIFS(ghg__ef_w_blowdown_stacks_units!M:M,ghg__ef_w_blowdown_stacks_units!B:B,A487)</f>
        <v>2.6</v>
      </c>
      <c r="C487" s="33">
        <f>VLOOKUP(A487,ghg__rlps_ghg_emitter_facilitie!$A$2:$H$7481,8,FALSE)</f>
        <v>26161</v>
      </c>
      <c r="D487" s="33" t="str">
        <f>VLOOKUP(A487,ghg__rlps_ghg_emitter_facilitie!$A$2:$B$7481,2,FALSE)</f>
        <v>Michigan Basin</v>
      </c>
    </row>
    <row r="488" spans="1:4" x14ac:dyDescent="0.25">
      <c r="A488" s="1">
        <v>1008595</v>
      </c>
      <c r="B488" s="18">
        <f>SUMIFS(ghg__ef_w_blowdown_stacks_units!M:M,ghg__ef_w_blowdown_stacks_units!B:B,A488)</f>
        <v>12.2607254</v>
      </c>
      <c r="C488" s="33">
        <f>VLOOKUP(A488,ghg__rlps_ghg_emitter_facilitie!$A$2:$H$7481,8,FALSE)</f>
        <v>48113</v>
      </c>
      <c r="D488" s="33" t="str">
        <f>VLOOKUP(A488,ghg__rlps_ghg_emitter_facilitie!$A$2:$B$7481,2,FALSE)</f>
        <v>Ouachita Folded Belt</v>
      </c>
    </row>
    <row r="489" spans="1:4" x14ac:dyDescent="0.25">
      <c r="A489" s="1">
        <v>1008677</v>
      </c>
      <c r="B489" s="18">
        <f>SUMIFS(ghg__ef_w_blowdown_stacks_units!M:M,ghg__ef_w_blowdown_stacks_units!B:B,A489)</f>
        <v>1.2224495</v>
      </c>
      <c r="C489" s="33">
        <f>VLOOKUP(A489,ghg__rlps_ghg_emitter_facilitie!$A$2:$H$7481,8,FALSE)</f>
        <v>48025</v>
      </c>
      <c r="D489" s="33" t="str">
        <f>VLOOKUP(A489,ghg__rlps_ghg_emitter_facilitie!$A$2:$B$7481,2,FALSE)</f>
        <v>Gulf Coast Basin (LA, TX)</v>
      </c>
    </row>
    <row r="490" spans="1:4" x14ac:dyDescent="0.25">
      <c r="A490" s="1">
        <v>1008680</v>
      </c>
      <c r="B490" s="18">
        <f>SUMIFS(ghg__ef_w_blowdown_stacks_units!M:M,ghg__ef_w_blowdown_stacks_units!B:B,A490)</f>
        <v>1.5625772</v>
      </c>
      <c r="C490" s="33">
        <f>VLOOKUP(A490,ghg__rlps_ghg_emitter_facilitie!$A$2:$H$7481,8,FALSE)</f>
        <v>48025</v>
      </c>
      <c r="D490" s="33" t="str">
        <f>VLOOKUP(A490,ghg__rlps_ghg_emitter_facilitie!$A$2:$B$7481,2,FALSE)</f>
        <v>Gulf Coast Basin (LA, TX)</v>
      </c>
    </row>
    <row r="491" spans="1:4" x14ac:dyDescent="0.25">
      <c r="A491" s="1">
        <v>1008681</v>
      </c>
      <c r="B491" s="18">
        <f>SUMIFS(ghg__ef_w_blowdown_stacks_units!M:M,ghg__ef_w_blowdown_stacks_units!B:B,A491)</f>
        <v>0.86462349999999999</v>
      </c>
      <c r="C491" s="33">
        <f>VLOOKUP(A491,ghg__rlps_ghg_emitter_facilitie!$A$2:$H$7481,8,FALSE)</f>
        <v>48025</v>
      </c>
      <c r="D491" s="33" t="str">
        <f>VLOOKUP(A491,ghg__rlps_ghg_emitter_facilitie!$A$2:$B$7481,2,FALSE)</f>
        <v>Gulf Coast Basin (LA, TX)</v>
      </c>
    </row>
    <row r="492" spans="1:4" x14ac:dyDescent="0.25">
      <c r="A492" s="1">
        <v>1008685</v>
      </c>
      <c r="B492" s="18">
        <f>SUMIFS(ghg__ef_w_blowdown_stacks_units!M:M,ghg__ef_w_blowdown_stacks_units!B:B,A492)</f>
        <v>21.293571999999998</v>
      </c>
      <c r="C492" s="33">
        <f>VLOOKUP(A492,ghg__rlps_ghg_emitter_facilitie!$A$2:$H$7481,8,FALSE)</f>
        <v>42059</v>
      </c>
      <c r="D492" s="33" t="str">
        <f>VLOOKUP(A492,ghg__rlps_ghg_emitter_facilitie!$A$2:$B$7481,2,FALSE)</f>
        <v>Appalachian Basin (Eastern Overthrust Area)</v>
      </c>
    </row>
    <row r="493" spans="1:4" x14ac:dyDescent="0.25">
      <c r="A493" s="1">
        <v>1008724</v>
      </c>
      <c r="B493" s="18">
        <f>SUMIFS(ghg__ef_w_blowdown_stacks_units!M:M,ghg__ef_w_blowdown_stacks_units!B:B,A493)</f>
        <v>0.69416</v>
      </c>
      <c r="C493" s="33">
        <f>VLOOKUP(A493,ghg__rlps_ghg_emitter_facilitie!$A$2:$H$7481,8,FALSE)</f>
        <v>40015</v>
      </c>
      <c r="D493" s="33" t="str">
        <f>VLOOKUP(A493,ghg__rlps_ghg_emitter_facilitie!$A$2:$B$7481,2,FALSE)</f>
        <v>Anadarko Basin</v>
      </c>
    </row>
    <row r="494" spans="1:4" x14ac:dyDescent="0.25">
      <c r="A494" s="1">
        <v>1008725</v>
      </c>
      <c r="B494" s="18">
        <f>SUMIFS(ghg__ef_w_blowdown_stacks_units!M:M,ghg__ef_w_blowdown_stacks_units!B:B,A494)</f>
        <v>29.460270000000001</v>
      </c>
      <c r="C494" s="33">
        <f>VLOOKUP(A494,ghg__rlps_ghg_emitter_facilitie!$A$2:$H$7481,8,FALSE)</f>
        <v>40149</v>
      </c>
      <c r="D494" s="33" t="str">
        <f>VLOOKUP(A494,ghg__rlps_ghg_emitter_facilitie!$A$2:$B$7481,2,FALSE)</f>
        <v>Anadarko Basin</v>
      </c>
    </row>
    <row r="495" spans="1:4" x14ac:dyDescent="0.25">
      <c r="A495" s="1">
        <v>1008826</v>
      </c>
      <c r="B495" s="18">
        <f>SUMIFS(ghg__ef_w_blowdown_stacks_units!M:M,ghg__ef_w_blowdown_stacks_units!B:B,A495)</f>
        <v>1.4835700000000001</v>
      </c>
      <c r="C495" s="33">
        <f>VLOOKUP(A495,ghg__rlps_ghg_emitter_facilitie!$A$2:$H$7481,8,FALSE)</f>
        <v>54051</v>
      </c>
      <c r="D495" s="33" t="str">
        <f>VLOOKUP(A495,ghg__rlps_ghg_emitter_facilitie!$A$2:$B$7481,2,FALSE)</f>
        <v>Appalachian Basin (Eastern Overthrust Area)</v>
      </c>
    </row>
    <row r="496" spans="1:4" x14ac:dyDescent="0.25">
      <c r="A496" s="1">
        <v>1008827</v>
      </c>
      <c r="B496" s="18">
        <f>SUMIFS(ghg__ef_w_blowdown_stacks_units!M:M,ghg__ef_w_blowdown_stacks_units!B:B,A496)</f>
        <v>1.97E-3</v>
      </c>
      <c r="C496" s="33">
        <f>VLOOKUP(A496,ghg__rlps_ghg_emitter_facilitie!$A$2:$H$7481,8,FALSE)</f>
        <v>54103</v>
      </c>
      <c r="D496" s="33" t="str">
        <f>VLOOKUP(A496,ghg__rlps_ghg_emitter_facilitie!$A$2:$B$7481,2,FALSE)</f>
        <v>Appalachian Basin (Eastern Overthrust Area)</v>
      </c>
    </row>
    <row r="497" spans="1:4" x14ac:dyDescent="0.25">
      <c r="A497" s="1">
        <v>1008829</v>
      </c>
      <c r="B497" s="18">
        <f>SUMIFS(ghg__ef_w_blowdown_stacks_units!M:M,ghg__ef_w_blowdown_stacks_units!B:B,A497)</f>
        <v>5.1562299999999999</v>
      </c>
      <c r="C497" s="33">
        <f>VLOOKUP(A497,ghg__rlps_ghg_emitter_facilitie!$A$2:$H$7481,8,FALSE)</f>
        <v>54017</v>
      </c>
      <c r="D497" s="33" t="str">
        <f>VLOOKUP(A497,ghg__rlps_ghg_emitter_facilitie!$A$2:$B$7481,2,FALSE)</f>
        <v>Appalachian Basin (Eastern Overthrust Area)</v>
      </c>
    </row>
    <row r="498" spans="1:4" x14ac:dyDescent="0.25">
      <c r="A498" s="1">
        <v>1008920</v>
      </c>
      <c r="B498" s="18">
        <f>SUMIFS(ghg__ef_w_blowdown_stacks_units!M:M,ghg__ef_w_blowdown_stacks_units!B:B,A498)</f>
        <v>0.53</v>
      </c>
      <c r="C498" s="33">
        <f>VLOOKUP(A498,ghg__rlps_ghg_emitter_facilitie!$A$2:$H$7481,8,FALSE)</f>
        <v>40153</v>
      </c>
      <c r="D498" s="33" t="str">
        <f>VLOOKUP(A498,ghg__rlps_ghg_emitter_facilitie!$A$2:$B$7481,2,FALSE)</f>
        <v>Anadarko Basin</v>
      </c>
    </row>
    <row r="499" spans="1:4" x14ac:dyDescent="0.25">
      <c r="A499" s="1">
        <v>1008921</v>
      </c>
      <c r="B499" s="18">
        <f>SUMIFS(ghg__ef_w_blowdown_stacks_units!M:M,ghg__ef_w_blowdown_stacks_units!B:B,A499)</f>
        <v>0.11</v>
      </c>
      <c r="C499" s="33">
        <f>VLOOKUP(A499,ghg__rlps_ghg_emitter_facilitie!$A$2:$H$7481,8,FALSE)</f>
        <v>40073</v>
      </c>
      <c r="D499" s="33" t="str">
        <f>VLOOKUP(A499,ghg__rlps_ghg_emitter_facilitie!$A$2:$B$7481,2,FALSE)</f>
        <v>Anadarko Basin</v>
      </c>
    </row>
    <row r="500" spans="1:4" x14ac:dyDescent="0.25">
      <c r="A500" s="1">
        <v>1008924</v>
      </c>
      <c r="B500" s="18">
        <f>SUMIFS(ghg__ef_w_blowdown_stacks_units!M:M,ghg__ef_w_blowdown_stacks_units!B:B,A500)</f>
        <v>101.32000000000001</v>
      </c>
      <c r="C500" s="33">
        <f>VLOOKUP(A500,ghg__rlps_ghg_emitter_facilitie!$A$2:$H$7481,8,FALSE)</f>
        <v>20175</v>
      </c>
      <c r="D500" s="33" t="str">
        <f>VLOOKUP(A500,ghg__rlps_ghg_emitter_facilitie!$A$2:$B$7481,2,FALSE)</f>
        <v>Anadarko Basin</v>
      </c>
    </row>
    <row r="501" spans="1:4" x14ac:dyDescent="0.25">
      <c r="A501" s="1">
        <v>1008941</v>
      </c>
      <c r="B501" s="18">
        <f>SUMIFS(ghg__ef_w_blowdown_stacks_units!M:M,ghg__ef_w_blowdown_stacks_units!B:B,A501)</f>
        <v>16.860873599999998</v>
      </c>
      <c r="C501" s="33">
        <f>VLOOKUP(A501,ghg__rlps_ghg_emitter_facilitie!$A$2:$H$7481,8,FALSE)</f>
        <v>56037</v>
      </c>
      <c r="D501" s="33" t="str">
        <f>VLOOKUP(A501,ghg__rlps_ghg_emitter_facilitie!$A$2:$B$7481,2,FALSE)</f>
        <v>Green River Basin</v>
      </c>
    </row>
    <row r="502" spans="1:4" x14ac:dyDescent="0.25">
      <c r="A502" s="1">
        <v>1008964</v>
      </c>
      <c r="B502" s="18">
        <f>SUMIFS(ghg__ef_w_blowdown_stacks_units!M:M,ghg__ef_w_blowdown_stacks_units!B:B,A502)</f>
        <v>40.120345</v>
      </c>
      <c r="C502" s="33">
        <f>VLOOKUP(A502,ghg__rlps_ghg_emitter_facilitie!$A$2:$H$7481,8,FALSE)</f>
        <v>48001</v>
      </c>
      <c r="D502" s="33" t="str">
        <f>VLOOKUP(A502,ghg__rlps_ghg_emitter_facilitie!$A$2:$B$7481,2,FALSE)</f>
        <v>East Texas Basin</v>
      </c>
    </row>
    <row r="503" spans="1:4" x14ac:dyDescent="0.25">
      <c r="A503" s="1">
        <v>1008965</v>
      </c>
      <c r="B503" s="18">
        <f>SUMIFS(ghg__ef_w_blowdown_stacks_units!M:M,ghg__ef_w_blowdown_stacks_units!B:B,A503)</f>
        <v>133.4754317</v>
      </c>
      <c r="C503" s="33">
        <f>VLOOKUP(A503,ghg__rlps_ghg_emitter_facilitie!$A$2:$H$7481,8,FALSE)</f>
        <v>48255</v>
      </c>
      <c r="D503" s="33" t="str">
        <f>VLOOKUP(A503,ghg__rlps_ghg_emitter_facilitie!$A$2:$B$7481,2,FALSE)</f>
        <v>Gulf Coast Basin (LA, TX)</v>
      </c>
    </row>
    <row r="504" spans="1:4" x14ac:dyDescent="0.25">
      <c r="A504" s="1">
        <v>1008969</v>
      </c>
      <c r="B504" s="18">
        <f>SUMIFS(ghg__ef_w_blowdown_stacks_units!M:M,ghg__ef_w_blowdown_stacks_units!B:B,A504)</f>
        <v>62.688409300000004</v>
      </c>
      <c r="C504" s="33">
        <f>VLOOKUP(A504,ghg__rlps_ghg_emitter_facilitie!$A$2:$H$7481,8,FALSE)</f>
        <v>22085</v>
      </c>
      <c r="D504" s="33" t="str">
        <f>VLOOKUP(A504,ghg__rlps_ghg_emitter_facilitie!$A$2:$B$7481,2,FALSE)</f>
        <v>Arkla Basin</v>
      </c>
    </row>
    <row r="505" spans="1:4" x14ac:dyDescent="0.25">
      <c r="A505" s="1">
        <v>1008970</v>
      </c>
      <c r="B505" s="18">
        <f>SUMIFS(ghg__ef_w_blowdown_stacks_units!M:M,ghg__ef_w_blowdown_stacks_units!B:B,A505)</f>
        <v>68.80427139999999</v>
      </c>
      <c r="C505" s="33">
        <f>VLOOKUP(A505,ghg__rlps_ghg_emitter_facilitie!$A$2:$H$7481,8,FALSE)</f>
        <v>48435</v>
      </c>
      <c r="D505" s="33" t="str">
        <f>VLOOKUP(A505,ghg__rlps_ghg_emitter_facilitie!$A$2:$B$7481,2,FALSE)</f>
        <v>Permian Basin</v>
      </c>
    </row>
    <row r="506" spans="1:4" x14ac:dyDescent="0.25">
      <c r="A506" s="1">
        <v>1008984</v>
      </c>
      <c r="B506" s="18">
        <f>SUMIFS(ghg__ef_w_blowdown_stacks_units!M:M,ghg__ef_w_blowdown_stacks_units!B:B,A506)</f>
        <v>3.7324000000000002</v>
      </c>
      <c r="C506" s="33">
        <f>VLOOKUP(A506,ghg__rlps_ghg_emitter_facilitie!$A$2:$H$7481,8,FALSE)</f>
        <v>48201</v>
      </c>
      <c r="D506" s="33" t="str">
        <f>VLOOKUP(A506,ghg__rlps_ghg_emitter_facilitie!$A$2:$B$7481,2,FALSE)</f>
        <v>Gulf Coast Basin (LA, TX)</v>
      </c>
    </row>
    <row r="507" spans="1:4" x14ac:dyDescent="0.25">
      <c r="A507" s="1">
        <v>1009006</v>
      </c>
      <c r="B507" s="18">
        <f>SUMIFS(ghg__ef_w_blowdown_stacks_units!M:M,ghg__ef_w_blowdown_stacks_units!B:B,A507)</f>
        <v>1.2943104000000001</v>
      </c>
      <c r="C507" s="33">
        <f>VLOOKUP(A507,ghg__rlps_ghg_emitter_facilitie!$A$2:$H$7481,8,FALSE)</f>
        <v>48481</v>
      </c>
      <c r="D507" s="33" t="str">
        <f>VLOOKUP(A507,ghg__rlps_ghg_emitter_facilitie!$A$2:$B$7481,2,FALSE)</f>
        <v>Gulf Coast Basin (LA, TX)</v>
      </c>
    </row>
    <row r="508" spans="1:4" x14ac:dyDescent="0.25">
      <c r="A508" s="1">
        <v>1009007</v>
      </c>
      <c r="B508" s="18">
        <f>SUMIFS(ghg__ef_w_blowdown_stacks_units!M:M,ghg__ef_w_blowdown_stacks_units!B:B,A508)</f>
        <v>15.9419424</v>
      </c>
      <c r="C508" s="33">
        <f>VLOOKUP(A508,ghg__rlps_ghg_emitter_facilitie!$A$2:$H$7481,8,FALSE)</f>
        <v>22023</v>
      </c>
      <c r="D508" s="33" t="str">
        <f>VLOOKUP(A508,ghg__rlps_ghg_emitter_facilitie!$A$2:$B$7481,2,FALSE)</f>
        <v>Gulf Coast Basin (LA, TX)</v>
      </c>
    </row>
    <row r="509" spans="1:4" x14ac:dyDescent="0.25">
      <c r="A509" s="1">
        <v>1009008</v>
      </c>
      <c r="B509" s="18">
        <f>SUMIFS(ghg__ef_w_blowdown_stacks_units!M:M,ghg__ef_w_blowdown_stacks_units!B:B,A509)</f>
        <v>11.2356576</v>
      </c>
      <c r="C509" s="33">
        <f>VLOOKUP(A509,ghg__rlps_ghg_emitter_facilitie!$A$2:$H$7481,8,FALSE)</f>
        <v>22011</v>
      </c>
      <c r="D509" s="33" t="str">
        <f>VLOOKUP(A509,ghg__rlps_ghg_emitter_facilitie!$A$2:$B$7481,2,FALSE)</f>
        <v>Gulf Coast Basin (LA, TX)</v>
      </c>
    </row>
    <row r="510" spans="1:4" x14ac:dyDescent="0.25">
      <c r="A510" s="1">
        <v>1009016</v>
      </c>
      <c r="B510" s="18">
        <f>SUMIFS(ghg__ef_w_blowdown_stacks_units!M:M,ghg__ef_w_blowdown_stacks_units!B:B,A510)</f>
        <v>38.970307200000001</v>
      </c>
      <c r="C510" s="33">
        <f>VLOOKUP(A510,ghg__rlps_ghg_emitter_facilitie!$A$2:$H$7481,8,FALSE)</f>
        <v>53059</v>
      </c>
      <c r="D510" s="33" t="str">
        <f>VLOOKUP(A510,ghg__rlps_ghg_emitter_facilitie!$A$2:$B$7481,2,FALSE)</f>
        <v>Eastern Columbia Basin</v>
      </c>
    </row>
    <row r="511" spans="1:4" x14ac:dyDescent="0.25">
      <c r="A511" s="1">
        <v>1009017</v>
      </c>
      <c r="B511" s="18">
        <f>SUMIFS(ghg__ef_w_blowdown_stacks_units!M:M,ghg__ef_w_blowdown_stacks_units!B:B,A511)</f>
        <v>76.593955199999996</v>
      </c>
      <c r="C511" s="33">
        <f>VLOOKUP(A511,ghg__rlps_ghg_emitter_facilitie!$A$2:$H$7481,8,FALSE)</f>
        <v>53039</v>
      </c>
      <c r="D511" s="33" t="str">
        <f>VLOOKUP(A511,ghg__rlps_ghg_emitter_facilitie!$A$2:$B$7481,2,FALSE)</f>
        <v>Eastern Columbia Basin</v>
      </c>
    </row>
    <row r="512" spans="1:4" x14ac:dyDescent="0.25">
      <c r="A512" s="1">
        <v>1009019</v>
      </c>
      <c r="B512" s="18">
        <f>SUMIFS(ghg__ef_w_blowdown_stacks_units!M:M,ghg__ef_w_blowdown_stacks_units!B:B,A512)</f>
        <v>51.329548799999998</v>
      </c>
      <c r="C512" s="33">
        <f>VLOOKUP(A512,ghg__rlps_ghg_emitter_facilitie!$A$2:$H$7481,8,FALSE)</f>
        <v>53039</v>
      </c>
      <c r="D512" s="33" t="str">
        <f>VLOOKUP(A512,ghg__rlps_ghg_emitter_facilitie!$A$2:$B$7481,2,FALSE)</f>
        <v>Eastern Columbia Basin</v>
      </c>
    </row>
    <row r="513" spans="1:4" x14ac:dyDescent="0.25">
      <c r="A513" s="1">
        <v>1009054</v>
      </c>
      <c r="B513" s="18">
        <f>SUMIFS(ghg__ef_w_blowdown_stacks_units!M:M,ghg__ef_w_blowdown_stacks_units!B:B,A513)</f>
        <v>0.46879520000000002</v>
      </c>
      <c r="C513" s="33">
        <f>VLOOKUP(A513,ghg__rlps_ghg_emitter_facilitie!$A$2:$H$7481,8,FALSE)</f>
        <v>48003</v>
      </c>
      <c r="D513" s="33" t="str">
        <f>VLOOKUP(A513,ghg__rlps_ghg_emitter_facilitie!$A$2:$B$7481,2,FALSE)</f>
        <v>Permian Basin</v>
      </c>
    </row>
    <row r="514" spans="1:4" x14ac:dyDescent="0.25">
      <c r="A514" s="1">
        <v>1009062</v>
      </c>
      <c r="B514" s="18">
        <f>SUMIFS(ghg__ef_w_blowdown_stacks_units!M:M,ghg__ef_w_blowdown_stacks_units!B:B,A514)</f>
        <v>10.143599999999999</v>
      </c>
      <c r="C514" s="33">
        <f>VLOOKUP(A514,ghg__rlps_ghg_emitter_facilitie!$A$2:$H$7481,8,FALSE)</f>
        <v>42123</v>
      </c>
      <c r="D514" s="33" t="str">
        <f>VLOOKUP(A514,ghg__rlps_ghg_emitter_facilitie!$A$2:$B$7481,2,FALSE)</f>
        <v>Appalachian Basin (Eastern Overthrust Area)</v>
      </c>
    </row>
    <row r="515" spans="1:4" x14ac:dyDescent="0.25">
      <c r="A515" s="1">
        <v>1009071</v>
      </c>
      <c r="B515" s="18">
        <f>SUMIFS(ghg__ef_w_blowdown_stacks_units!M:M,ghg__ef_w_blowdown_stacks_units!B:B,A515)</f>
        <v>70.514399999999995</v>
      </c>
      <c r="C515" s="33">
        <f>VLOOKUP(A515,ghg__rlps_ghg_emitter_facilitie!$A$2:$H$7481,8,FALSE)</f>
        <v>36037</v>
      </c>
      <c r="D515" s="33" t="str">
        <f>VLOOKUP(A515,ghg__rlps_ghg_emitter_facilitie!$A$2:$B$7481,2,FALSE)</f>
        <v>Appalachian Basin</v>
      </c>
    </row>
    <row r="516" spans="1:4" x14ac:dyDescent="0.25">
      <c r="A516" s="1">
        <v>1009087</v>
      </c>
      <c r="B516" s="18">
        <f>SUMIFS(ghg__ef_w_blowdown_stacks_units!M:M,ghg__ef_w_blowdown_stacks_units!B:B,A516)</f>
        <v>43.511337600000004</v>
      </c>
      <c r="C516" s="33">
        <f>VLOOKUP(A516,ghg__rlps_ghg_emitter_facilitie!$A$2:$H$7481,8,FALSE)</f>
        <v>5059</v>
      </c>
      <c r="D516" s="33" t="str">
        <f>VLOOKUP(A516,ghg__rlps_ghg_emitter_facilitie!$A$2:$B$7481,2,FALSE)</f>
        <v>Ouachita Folded Belt</v>
      </c>
    </row>
    <row r="517" spans="1:4" x14ac:dyDescent="0.25">
      <c r="A517" s="1">
        <v>1009090</v>
      </c>
      <c r="B517" s="18">
        <f>SUMIFS(ghg__ef_w_blowdown_stacks_units!M:M,ghg__ef_w_blowdown_stacks_units!B:B,A517)</f>
        <v>3.9257797000000001</v>
      </c>
      <c r="C517" s="33">
        <f>VLOOKUP(A517,ghg__rlps_ghg_emitter_facilitie!$A$2:$H$7481,8,FALSE)</f>
        <v>22031</v>
      </c>
      <c r="D517" s="33" t="str">
        <f>VLOOKUP(A517,ghg__rlps_ghg_emitter_facilitie!$A$2:$B$7481,2,FALSE)</f>
        <v>Arkla Basin</v>
      </c>
    </row>
    <row r="518" spans="1:4" x14ac:dyDescent="0.25">
      <c r="A518" s="1">
        <v>1009091</v>
      </c>
      <c r="B518" s="18">
        <f>SUMIFS(ghg__ef_w_blowdown_stacks_units!M:M,ghg__ef_w_blowdown_stacks_units!B:B,A518)</f>
        <v>55.714079999999996</v>
      </c>
      <c r="C518" s="33">
        <f>VLOOKUP(A518,ghg__rlps_ghg_emitter_facilitie!$A$2:$H$7481,8,FALSE)</f>
        <v>48285</v>
      </c>
      <c r="D518" s="33" t="str">
        <f>VLOOKUP(A518,ghg__rlps_ghg_emitter_facilitie!$A$2:$B$7481,2,FALSE)</f>
        <v>Gulf Coast Basin (LA, TX)</v>
      </c>
    </row>
    <row r="519" spans="1:4" x14ac:dyDescent="0.25">
      <c r="A519" s="1">
        <v>1009093</v>
      </c>
      <c r="B519" s="18">
        <f>SUMIFS(ghg__ef_w_blowdown_stacks_units!M:M,ghg__ef_w_blowdown_stacks_units!B:B,A519)</f>
        <v>58.744140399999999</v>
      </c>
      <c r="C519" s="33">
        <f>VLOOKUP(A519,ghg__rlps_ghg_emitter_facilitie!$A$2:$H$7481,8,FALSE)</f>
        <v>48285</v>
      </c>
      <c r="D519" s="33" t="str">
        <f>VLOOKUP(A519,ghg__rlps_ghg_emitter_facilitie!$A$2:$B$7481,2,FALSE)</f>
        <v>Gulf Coast Basin (LA, TX)</v>
      </c>
    </row>
    <row r="520" spans="1:4" x14ac:dyDescent="0.25">
      <c r="A520" s="1">
        <v>1009151</v>
      </c>
      <c r="B520" s="18">
        <f>SUMIFS(ghg__ef_w_blowdown_stacks_units!M:M,ghg__ef_w_blowdown_stacks_units!B:B,A520)</f>
        <v>31.957574399999999</v>
      </c>
      <c r="C520" s="33">
        <f>VLOOKUP(A520,ghg__rlps_ghg_emitter_facilitie!$A$2:$H$7481,8,FALSE)</f>
        <v>1097</v>
      </c>
      <c r="D520" s="33" t="str">
        <f>VLOOKUP(A520,ghg__rlps_ghg_emitter_facilitie!$A$2:$B$7481,2,FALSE)</f>
        <v>Mid-Gulf Coast Basin</v>
      </c>
    </row>
    <row r="521" spans="1:4" x14ac:dyDescent="0.25">
      <c r="A521" s="1">
        <v>1009152</v>
      </c>
      <c r="B521" s="18">
        <f>SUMIFS(ghg__ef_w_blowdown_stacks_units!M:M,ghg__ef_w_blowdown_stacks_units!B:B,A521)</f>
        <v>28.455676799999999</v>
      </c>
      <c r="C521" s="33">
        <f>VLOOKUP(A521,ghg__rlps_ghg_emitter_facilitie!$A$2:$H$7481,8,FALSE)</f>
        <v>1023</v>
      </c>
      <c r="D521" s="33" t="str">
        <f>VLOOKUP(A521,ghg__rlps_ghg_emitter_facilitie!$A$2:$B$7481,2,FALSE)</f>
        <v>Mid-Gulf Coast Basin</v>
      </c>
    </row>
    <row r="522" spans="1:4" x14ac:dyDescent="0.25">
      <c r="A522" s="1">
        <v>1009154</v>
      </c>
      <c r="B522" s="18">
        <f>SUMIFS(ghg__ef_w_blowdown_stacks_units!M:M,ghg__ef_w_blowdown_stacks_units!B:B,A522)</f>
        <v>231.47891559999999</v>
      </c>
      <c r="C522" s="33">
        <f>VLOOKUP(A522,ghg__rlps_ghg_emitter_facilitie!$A$2:$H$7481,8,FALSE)</f>
        <v>13297</v>
      </c>
      <c r="D522" s="33" t="str">
        <f>VLOOKUP(A522,ghg__rlps_ghg_emitter_facilitie!$A$2:$B$7481,2,FALSE)</f>
        <v>Piedmont-Blue Ridge Prov</v>
      </c>
    </row>
    <row r="523" spans="1:4" x14ac:dyDescent="0.25">
      <c r="A523" s="1">
        <v>1009159</v>
      </c>
      <c r="B523" s="18">
        <f>SUMIFS(ghg__ef_w_blowdown_stacks_units!M:M,ghg__ef_w_blowdown_stacks_units!B:B,A523)</f>
        <v>78.2200512</v>
      </c>
      <c r="C523" s="33">
        <f>VLOOKUP(A523,ghg__rlps_ghg_emitter_facilitie!$A$2:$H$7481,8,FALSE)</f>
        <v>42037</v>
      </c>
      <c r="D523" s="33" t="str">
        <f>VLOOKUP(A523,ghg__rlps_ghg_emitter_facilitie!$A$2:$B$7481,2,FALSE)</f>
        <v>Appalachian Basin (Eastern Overthrust Area)</v>
      </c>
    </row>
    <row r="524" spans="1:4" x14ac:dyDescent="0.25">
      <c r="A524" s="1">
        <v>1009161</v>
      </c>
      <c r="B524" s="18">
        <f>SUMIFS(ghg__ef_w_blowdown_stacks_units!M:M,ghg__ef_w_blowdown_stacks_units!B:B,A524)</f>
        <v>30.4825056</v>
      </c>
      <c r="C524" s="33">
        <f>VLOOKUP(A524,ghg__rlps_ghg_emitter_facilitie!$A$2:$H$7481,8,FALSE)</f>
        <v>53057</v>
      </c>
      <c r="D524" s="33" t="str">
        <f>VLOOKUP(A524,ghg__rlps_ghg_emitter_facilitie!$A$2:$B$7481,2,FALSE)</f>
        <v>N. Cascades-Okanagan Prov</v>
      </c>
    </row>
    <row r="525" spans="1:4" x14ac:dyDescent="0.25">
      <c r="A525" s="1">
        <v>1009163</v>
      </c>
      <c r="B525" s="18">
        <f>SUMIFS(ghg__ef_w_blowdown_stacks_units!M:M,ghg__ef_w_blowdown_stacks_units!B:B,A525)</f>
        <v>15.0127968</v>
      </c>
      <c r="C525" s="33">
        <f>VLOOKUP(A525,ghg__rlps_ghg_emitter_facilitie!$A$2:$H$7481,8,FALSE)</f>
        <v>53053</v>
      </c>
      <c r="D525" s="33" t="str">
        <f>VLOOKUP(A525,ghg__rlps_ghg_emitter_facilitie!$A$2:$B$7481,2,FALSE)</f>
        <v>Puget Sound Province</v>
      </c>
    </row>
    <row r="526" spans="1:4" x14ac:dyDescent="0.25">
      <c r="A526" s="1">
        <v>1009181</v>
      </c>
      <c r="B526" s="18">
        <f>SUMIFS(ghg__ef_w_blowdown_stacks_units!M:M,ghg__ef_w_blowdown_stacks_units!B:B,A526)</f>
        <v>55.306669100000001</v>
      </c>
      <c r="C526" s="33">
        <f>VLOOKUP(A526,ghg__rlps_ghg_emitter_facilitie!$A$2:$H$7481,8,FALSE)</f>
        <v>22031</v>
      </c>
      <c r="D526" s="33" t="str">
        <f>VLOOKUP(A526,ghg__rlps_ghg_emitter_facilitie!$A$2:$B$7481,2,FALSE)</f>
        <v>Arkla Basin</v>
      </c>
    </row>
    <row r="527" spans="1:4" x14ac:dyDescent="0.25">
      <c r="A527" s="1">
        <v>1009199</v>
      </c>
      <c r="B527" s="18">
        <f>SUMIFS(ghg__ef_w_blowdown_stacks_units!M:M,ghg__ef_w_blowdown_stacks_units!B:B,A527)</f>
        <v>56.5992581</v>
      </c>
      <c r="C527" s="33">
        <f>VLOOKUP(A527,ghg__rlps_ghg_emitter_facilitie!$A$2:$H$7481,8,FALSE)</f>
        <v>21217</v>
      </c>
      <c r="D527" s="33" t="str">
        <f>VLOOKUP(A527,ghg__rlps_ghg_emitter_facilitie!$A$2:$B$7481,2,FALSE)</f>
        <v>Cincinnati Arch</v>
      </c>
    </row>
    <row r="528" spans="1:4" x14ac:dyDescent="0.25">
      <c r="A528" s="1">
        <v>1009203</v>
      </c>
      <c r="B528" s="18">
        <f>SUMIFS(ghg__ef_w_blowdown_stacks_units!M:M,ghg__ef_w_blowdown_stacks_units!B:B,A528)</f>
        <v>64.383551999999995</v>
      </c>
      <c r="C528" s="33">
        <f>VLOOKUP(A528,ghg__rlps_ghg_emitter_facilitie!$A$2:$H$7481,8,FALSE)</f>
        <v>42115</v>
      </c>
      <c r="D528" s="33" t="str">
        <f>VLOOKUP(A528,ghg__rlps_ghg_emitter_facilitie!$A$2:$B$7481,2,FALSE)</f>
        <v>Appalachian Basin (Eastern Overthrust Area)</v>
      </c>
    </row>
    <row r="529" spans="1:4" x14ac:dyDescent="0.25">
      <c r="A529" s="1">
        <v>1009205</v>
      </c>
      <c r="B529" s="18">
        <f>SUMIFS(ghg__ef_w_blowdown_stacks_units!M:M,ghg__ef_w_blowdown_stacks_units!B:B,A529)</f>
        <v>146.39752319999999</v>
      </c>
      <c r="C529" s="33">
        <f>VLOOKUP(A529,ghg__rlps_ghg_emitter_facilitie!$A$2:$H$7481,8,FALSE)</f>
        <v>28087</v>
      </c>
      <c r="D529" s="33" t="str">
        <f>VLOOKUP(A529,ghg__rlps_ghg_emitter_facilitie!$A$2:$B$7481,2,FALSE)</f>
        <v>Black Warrior Basin</v>
      </c>
    </row>
    <row r="530" spans="1:4" x14ac:dyDescent="0.25">
      <c r="A530" s="1">
        <v>1009206</v>
      </c>
      <c r="B530" s="18">
        <f>SUMIFS(ghg__ef_w_blowdown_stacks_units!M:M,ghg__ef_w_blowdown_stacks_units!B:B,A530)</f>
        <v>177.7197984</v>
      </c>
      <c r="C530" s="33">
        <f>VLOOKUP(A530,ghg__rlps_ghg_emitter_facilitie!$A$2:$H$7481,8,FALSE)</f>
        <v>13145</v>
      </c>
      <c r="D530" s="33" t="str">
        <f>VLOOKUP(A530,ghg__rlps_ghg_emitter_facilitie!$A$2:$B$7481,2,FALSE)</f>
        <v>Piedmont-Blue Ridge Prov</v>
      </c>
    </row>
    <row r="531" spans="1:4" x14ac:dyDescent="0.25">
      <c r="A531" s="1">
        <v>1009213</v>
      </c>
      <c r="B531" s="18">
        <f>SUMIFS(ghg__ef_w_blowdown_stacks_units!M:M,ghg__ef_w_blowdown_stacks_units!B:B,A531)</f>
        <v>7.1999999999999993</v>
      </c>
      <c r="C531" s="33">
        <f>VLOOKUP(A531,ghg__rlps_ghg_emitter_facilitie!$A$2:$H$7481,8,FALSE)</f>
        <v>26125</v>
      </c>
      <c r="D531" s="33" t="str">
        <f>VLOOKUP(A531,ghg__rlps_ghg_emitter_facilitie!$A$2:$B$7481,2,FALSE)</f>
        <v>Michigan Basin</v>
      </c>
    </row>
    <row r="532" spans="1:4" x14ac:dyDescent="0.25">
      <c r="A532" s="1">
        <v>1009214</v>
      </c>
      <c r="B532" s="18">
        <f>SUMIFS(ghg__ef_w_blowdown_stacks_units!M:M,ghg__ef_w_blowdown_stacks_units!B:B,A532)</f>
        <v>38.802672699999995</v>
      </c>
      <c r="C532" s="33">
        <f>VLOOKUP(A532,ghg__rlps_ghg_emitter_facilitie!$A$2:$H$7481,8,FALSE)</f>
        <v>26117</v>
      </c>
      <c r="D532" s="33" t="str">
        <f>VLOOKUP(A532,ghg__rlps_ghg_emitter_facilitie!$A$2:$B$7481,2,FALSE)</f>
        <v>Michigan Basin</v>
      </c>
    </row>
    <row r="533" spans="1:4" x14ac:dyDescent="0.25">
      <c r="A533" s="1">
        <v>1009215</v>
      </c>
      <c r="B533" s="18">
        <f>SUMIFS(ghg__ef_w_blowdown_stacks_units!M:M,ghg__ef_w_blowdown_stacks_units!B:B,A533)</f>
        <v>26.5570752</v>
      </c>
      <c r="C533" s="33">
        <f>VLOOKUP(A533,ghg__rlps_ghg_emitter_facilitie!$A$2:$H$7481,8,FALSE)</f>
        <v>53011</v>
      </c>
      <c r="D533" s="33" t="str">
        <f>VLOOKUP(A533,ghg__rlps_ghg_emitter_facilitie!$A$2:$B$7481,2,FALSE)</f>
        <v>Western Columbia Basin</v>
      </c>
    </row>
    <row r="534" spans="1:4" x14ac:dyDescent="0.25">
      <c r="A534" s="1">
        <v>1009233</v>
      </c>
      <c r="B534" s="18">
        <f>SUMIFS(ghg__ef_w_blowdown_stacks_units!M:M,ghg__ef_w_blowdown_stacks_units!B:B,A534)</f>
        <v>8.8334399999999995</v>
      </c>
      <c r="C534" s="33">
        <f>VLOOKUP(A534,ghg__rlps_ghg_emitter_facilitie!$A$2:$H$7481,8,FALSE)</f>
        <v>56037</v>
      </c>
      <c r="D534" s="33" t="str">
        <f>VLOOKUP(A534,ghg__rlps_ghg_emitter_facilitie!$A$2:$B$7481,2,FALSE)</f>
        <v>Green River Basin</v>
      </c>
    </row>
    <row r="535" spans="1:4" x14ac:dyDescent="0.25">
      <c r="A535" s="1">
        <v>1009269</v>
      </c>
      <c r="B535" s="18">
        <f>SUMIFS(ghg__ef_w_blowdown_stacks_units!M:M,ghg__ef_w_blowdown_stacks_units!B:B,A535)</f>
        <v>27.2200542</v>
      </c>
      <c r="C535" s="33">
        <f>VLOOKUP(A535,ghg__rlps_ghg_emitter_facilitie!$A$2:$H$7481,8,FALSE)</f>
        <v>42009</v>
      </c>
      <c r="D535" s="33" t="str">
        <f>VLOOKUP(A535,ghg__rlps_ghg_emitter_facilitie!$A$2:$B$7481,2,FALSE)</f>
        <v>Appalachian Basin (Eastern Overthrust Area)</v>
      </c>
    </row>
    <row r="536" spans="1:4" x14ac:dyDescent="0.25">
      <c r="A536" s="1">
        <v>1009289</v>
      </c>
      <c r="B536" s="18">
        <f>SUMIFS(ghg__ef_w_blowdown_stacks_units!M:M,ghg__ef_w_blowdown_stacks_units!B:B,A536)</f>
        <v>14.559999999999999</v>
      </c>
      <c r="C536" s="33">
        <f>VLOOKUP(A536,ghg__rlps_ghg_emitter_facilitie!$A$2:$H$7481,8,FALSE)</f>
        <v>22013</v>
      </c>
      <c r="D536" s="33" t="str">
        <f>VLOOKUP(A536,ghg__rlps_ghg_emitter_facilitie!$A$2:$B$7481,2,FALSE)</f>
        <v>Arkla Basin</v>
      </c>
    </row>
    <row r="537" spans="1:4" x14ac:dyDescent="0.25">
      <c r="A537" s="1">
        <v>1009293</v>
      </c>
      <c r="B537" s="18">
        <f>SUMIFS(ghg__ef_w_blowdown_stacks_units!M:M,ghg__ef_w_blowdown_stacks_units!B:B,A537)</f>
        <v>24.9131</v>
      </c>
      <c r="C537" s="33">
        <f>VLOOKUP(A537,ghg__rlps_ghg_emitter_facilitie!$A$2:$H$7481,8,FALSE)</f>
        <v>49047</v>
      </c>
      <c r="D537" s="33" t="str">
        <f>VLOOKUP(A537,ghg__rlps_ghg_emitter_facilitie!$A$2:$B$7481,2,FALSE)</f>
        <v>Uinta Basin</v>
      </c>
    </row>
    <row r="538" spans="1:4" x14ac:dyDescent="0.25">
      <c r="A538" s="1">
        <v>1009331</v>
      </c>
      <c r="B538" s="18">
        <f>SUMIFS(ghg__ef_w_blowdown_stacks_units!M:M,ghg__ef_w_blowdown_stacks_units!B:B,A538)</f>
        <v>29.7488928</v>
      </c>
      <c r="C538" s="33">
        <f>VLOOKUP(A538,ghg__rlps_ghg_emitter_facilitie!$A$2:$H$7481,8,FALSE)</f>
        <v>35045</v>
      </c>
      <c r="D538" s="33" t="str">
        <f>VLOOKUP(A538,ghg__rlps_ghg_emitter_facilitie!$A$2:$B$7481,2,FALSE)</f>
        <v>San Juan Basin</v>
      </c>
    </row>
    <row r="539" spans="1:4" x14ac:dyDescent="0.25">
      <c r="A539" s="1">
        <v>1009333</v>
      </c>
      <c r="B539" s="18">
        <f>SUMIFS(ghg__ef_w_blowdown_stacks_units!M:M,ghg__ef_w_blowdown_stacks_units!B:B,A539)</f>
        <v>13.724140800000001</v>
      </c>
      <c r="C539" s="33">
        <f>VLOOKUP(A539,ghg__rlps_ghg_emitter_facilitie!$A$2:$H$7481,8,FALSE)</f>
        <v>25027</v>
      </c>
      <c r="D539" s="33" t="str">
        <f>VLOOKUP(A539,ghg__rlps_ghg_emitter_facilitie!$A$2:$B$7481,2,FALSE)</f>
        <v>New England Province</v>
      </c>
    </row>
    <row r="540" spans="1:4" x14ac:dyDescent="0.25">
      <c r="A540" s="1">
        <v>1009337</v>
      </c>
      <c r="B540" s="18">
        <f>SUMIFS(ghg__ef_w_blowdown_stacks_units!M:M,ghg__ef_w_blowdown_stacks_units!B:B,A540)</f>
        <v>18.5909376</v>
      </c>
      <c r="C540" s="33">
        <f>VLOOKUP(A540,ghg__rlps_ghg_emitter_facilitie!$A$2:$H$7481,8,FALSE)</f>
        <v>28159</v>
      </c>
      <c r="D540" s="33" t="str">
        <f>VLOOKUP(A540,ghg__rlps_ghg_emitter_facilitie!$A$2:$B$7481,2,FALSE)</f>
        <v>Black Warrior Basin</v>
      </c>
    </row>
    <row r="541" spans="1:4" x14ac:dyDescent="0.25">
      <c r="A541" s="1">
        <v>1009338</v>
      </c>
      <c r="B541" s="18">
        <f>SUMIFS(ghg__ef_w_blowdown_stacks_units!M:M,ghg__ef_w_blowdown_stacks_units!B:B,A541)</f>
        <v>71.905363199999996</v>
      </c>
      <c r="C541" s="33">
        <f>VLOOKUP(A541,ghg__rlps_ghg_emitter_facilitie!$A$2:$H$7481,8,FALSE)</f>
        <v>1047</v>
      </c>
      <c r="D541" s="33" t="str">
        <f>VLOOKUP(A541,ghg__rlps_ghg_emitter_facilitie!$A$2:$B$7481,2,FALSE)</f>
        <v>Mid-Gulf Coast Basin</v>
      </c>
    </row>
    <row r="542" spans="1:4" x14ac:dyDescent="0.25">
      <c r="A542" s="1">
        <v>1009427</v>
      </c>
      <c r="B542" s="18">
        <f>SUMIFS(ghg__ef_w_blowdown_stacks_units!M:M,ghg__ef_w_blowdown_stacks_units!B:B,A542)</f>
        <v>59.571840000000002</v>
      </c>
      <c r="C542" s="33">
        <f>VLOOKUP(A542,ghg__rlps_ghg_emitter_facilitie!$A$2:$H$7481,8,FALSE)</f>
        <v>21027</v>
      </c>
      <c r="D542" s="33" t="str">
        <f>VLOOKUP(A542,ghg__rlps_ghg_emitter_facilitie!$A$2:$B$7481,2,FALSE)</f>
        <v>Illinois Basin</v>
      </c>
    </row>
    <row r="543" spans="1:4" x14ac:dyDescent="0.25">
      <c r="A543" s="1">
        <v>1009429</v>
      </c>
      <c r="B543" s="18">
        <f>SUMIFS(ghg__ef_w_blowdown_stacks_units!M:M,ghg__ef_w_blowdown_stacks_units!B:B,A543)</f>
        <v>15.285119999999999</v>
      </c>
      <c r="C543" s="33">
        <f>VLOOKUP(A543,ghg__rlps_ghg_emitter_facilitie!$A$2:$H$7481,8,FALSE)</f>
        <v>22015</v>
      </c>
      <c r="D543" s="33" t="str">
        <f>VLOOKUP(A543,ghg__rlps_ghg_emitter_facilitie!$A$2:$B$7481,2,FALSE)</f>
        <v>Arkla Basin</v>
      </c>
    </row>
    <row r="544" spans="1:4" x14ac:dyDescent="0.25">
      <c r="A544" s="1">
        <v>1009430</v>
      </c>
      <c r="B544" s="18">
        <f>SUMIFS(ghg__ef_w_blowdown_stacks_units!M:M,ghg__ef_w_blowdown_stacks_units!B:B,A544)</f>
        <v>5.6908799999999999</v>
      </c>
      <c r="C544" s="33">
        <f>VLOOKUP(A544,ghg__rlps_ghg_emitter_facilitie!$A$2:$H$7481,8,FALSE)</f>
        <v>22079</v>
      </c>
      <c r="D544" s="33" t="str">
        <f>VLOOKUP(A544,ghg__rlps_ghg_emitter_facilitie!$A$2:$B$7481,2,FALSE)</f>
        <v>Gulf Coast Basin (LA, TX)</v>
      </c>
    </row>
    <row r="545" spans="1:4" x14ac:dyDescent="0.25">
      <c r="A545" s="1">
        <v>1009432</v>
      </c>
      <c r="B545" s="18">
        <f>SUMIFS(ghg__ef_w_blowdown_stacks_units!M:M,ghg__ef_w_blowdown_stacks_units!B:B,A545)</f>
        <v>19.097280000000001</v>
      </c>
      <c r="C545" s="33">
        <f>VLOOKUP(A545,ghg__rlps_ghg_emitter_facilitie!$A$2:$H$7481,8,FALSE)</f>
        <v>22069</v>
      </c>
      <c r="D545" s="33" t="str">
        <f>VLOOKUP(A545,ghg__rlps_ghg_emitter_facilitie!$A$2:$B$7481,2,FALSE)</f>
        <v>Arkla Basin</v>
      </c>
    </row>
    <row r="546" spans="1:4" x14ac:dyDescent="0.25">
      <c r="A546" s="1">
        <v>1009462</v>
      </c>
      <c r="B546" s="18">
        <f>SUMIFS(ghg__ef_w_blowdown_stacks_units!M:M,ghg__ef_w_blowdown_stacks_units!B:B,A546)</f>
        <v>14.09952</v>
      </c>
      <c r="C546" s="33">
        <f>VLOOKUP(A546,ghg__rlps_ghg_emitter_facilitie!$A$2:$H$7481,8,FALSE)</f>
        <v>47167</v>
      </c>
      <c r="D546" s="33" t="str">
        <f>VLOOKUP(A546,ghg__rlps_ghg_emitter_facilitie!$A$2:$B$7481,2,FALSE)</f>
        <v>Upper Mississippi Embaymnt</v>
      </c>
    </row>
    <row r="547" spans="1:4" x14ac:dyDescent="0.25">
      <c r="A547" s="1">
        <v>1009463</v>
      </c>
      <c r="B547" s="18">
        <f>SUMIFS(ghg__ef_w_blowdown_stacks_units!M:M,ghg__ef_w_blowdown_stacks_units!B:B,A547)</f>
        <v>26.119680000000002</v>
      </c>
      <c r="C547" s="33">
        <f>VLOOKUP(A547,ghg__rlps_ghg_emitter_facilitie!$A$2:$H$7481,8,FALSE)</f>
        <v>21157</v>
      </c>
      <c r="D547" s="33" t="str">
        <f>VLOOKUP(A547,ghg__rlps_ghg_emitter_facilitie!$A$2:$B$7481,2,FALSE)</f>
        <v>Upper Mississippi Embaymnt</v>
      </c>
    </row>
    <row r="548" spans="1:4" x14ac:dyDescent="0.25">
      <c r="A548" s="1">
        <v>1009464</v>
      </c>
      <c r="B548" s="18">
        <f>SUMIFS(ghg__ef_w_blowdown_stacks_units!M:M,ghg__ef_w_blowdown_stacks_units!B:B,A548)</f>
        <v>10.469760000000001</v>
      </c>
      <c r="C548" s="33">
        <f>VLOOKUP(A548,ghg__rlps_ghg_emitter_facilitie!$A$2:$H$7481,8,FALSE)</f>
        <v>22009</v>
      </c>
      <c r="D548" s="33" t="str">
        <f>VLOOKUP(A548,ghg__rlps_ghg_emitter_facilitie!$A$2:$B$7481,2,FALSE)</f>
        <v>Gulf Coast Basin (LA, TX)</v>
      </c>
    </row>
    <row r="549" spans="1:4" x14ac:dyDescent="0.25">
      <c r="A549" s="1">
        <v>1009465</v>
      </c>
      <c r="B549" s="18">
        <f>SUMIFS(ghg__ef_w_blowdown_stacks_units!M:M,ghg__ef_w_blowdown_stacks_units!B:B,A549)</f>
        <v>2.8545600000000002</v>
      </c>
      <c r="C549" s="33">
        <f>VLOOKUP(A549,ghg__rlps_ghg_emitter_facilitie!$A$2:$H$7481,8,FALSE)</f>
        <v>22091</v>
      </c>
      <c r="D549" s="33" t="str">
        <f>VLOOKUP(A549,ghg__rlps_ghg_emitter_facilitie!$A$2:$B$7481,2,FALSE)</f>
        <v>Gulf Coast Basin (LA, TX)</v>
      </c>
    </row>
    <row r="550" spans="1:4" x14ac:dyDescent="0.25">
      <c r="A550" s="1">
        <v>1009466</v>
      </c>
      <c r="B550" s="18">
        <f>SUMIFS(ghg__ef_w_blowdown_stacks_units!M:M,ghg__ef_w_blowdown_stacks_units!B:B,A550)</f>
        <v>48.81024</v>
      </c>
      <c r="C550" s="33">
        <f>VLOOKUP(A550,ghg__rlps_ghg_emitter_facilitie!$A$2:$H$7481,8,FALSE)</f>
        <v>22059</v>
      </c>
      <c r="D550" s="33" t="str">
        <f>VLOOKUP(A550,ghg__rlps_ghg_emitter_facilitie!$A$2:$B$7481,2,FALSE)</f>
        <v>Gulf Coast Basin (LA, TX)</v>
      </c>
    </row>
    <row r="551" spans="1:4" x14ac:dyDescent="0.25">
      <c r="A551" s="1">
        <v>1009467</v>
      </c>
      <c r="B551" s="18">
        <f>SUMIFS(ghg__ef_w_blowdown_stacks_units!M:M,ghg__ef_w_blowdown_stacks_units!B:B,A551)</f>
        <v>67.17792</v>
      </c>
      <c r="C551" s="33">
        <f>VLOOKUP(A551,ghg__rlps_ghg_emitter_facilitie!$A$2:$H$7481,8,FALSE)</f>
        <v>28147</v>
      </c>
      <c r="D551" s="33" t="str">
        <f>VLOOKUP(A551,ghg__rlps_ghg_emitter_facilitie!$A$2:$B$7481,2,FALSE)</f>
        <v>Mid-Gulf Coast Basin</v>
      </c>
    </row>
    <row r="552" spans="1:4" x14ac:dyDescent="0.25">
      <c r="A552" s="1">
        <v>1009469</v>
      </c>
      <c r="B552" s="18">
        <f>SUMIFS(ghg__ef_w_blowdown_stacks_units!M:M,ghg__ef_w_blowdown_stacks_units!B:B,A552)</f>
        <v>54.389582699999998</v>
      </c>
      <c r="C552" s="33">
        <f>VLOOKUP(A552,ghg__rlps_ghg_emitter_facilitie!$A$2:$H$7481,8,FALSE)</f>
        <v>40071</v>
      </c>
      <c r="D552" s="33" t="str">
        <f>VLOOKUP(A552,ghg__rlps_ghg_emitter_facilitie!$A$2:$B$7481,2,FALSE)</f>
        <v>Chautauqua Platform</v>
      </c>
    </row>
    <row r="553" spans="1:4" x14ac:dyDescent="0.25">
      <c r="A553" s="1">
        <v>1009470</v>
      </c>
      <c r="B553" s="18">
        <f>SUMIFS(ghg__ef_w_blowdown_stacks_units!M:M,ghg__ef_w_blowdown_stacks_units!B:B,A553)</f>
        <v>6.7515360000000006</v>
      </c>
      <c r="C553" s="33">
        <f>VLOOKUP(A553,ghg__rlps_ghg_emitter_facilitie!$A$2:$H$7481,8,FALSE)</f>
        <v>20125</v>
      </c>
      <c r="D553" s="33" t="str">
        <f>VLOOKUP(A553,ghg__rlps_ghg_emitter_facilitie!$A$2:$B$7481,2,FALSE)</f>
        <v>Cherokee Basin</v>
      </c>
    </row>
    <row r="554" spans="1:4" x14ac:dyDescent="0.25">
      <c r="A554" s="1">
        <v>1009508</v>
      </c>
      <c r="B554" s="18">
        <f>SUMIFS(ghg__ef_w_blowdown_stacks_units!M:M,ghg__ef_w_blowdown_stacks_units!B:B,A554)</f>
        <v>125.2917568</v>
      </c>
      <c r="C554" s="33">
        <f>VLOOKUP(A554,ghg__rlps_ghg_emitter_facilitie!$A$2:$H$7481,8,FALSE)</f>
        <v>30025</v>
      </c>
      <c r="D554" s="33" t="str">
        <f>VLOOKUP(A554,ghg__rlps_ghg_emitter_facilitie!$A$2:$B$7481,2,FALSE)</f>
        <v>Williston Basin</v>
      </c>
    </row>
    <row r="555" spans="1:4" x14ac:dyDescent="0.25">
      <c r="A555" s="1">
        <v>1009589</v>
      </c>
      <c r="B555" s="18">
        <f>SUMIFS(ghg__ef_w_blowdown_stacks_units!M:M,ghg__ef_w_blowdown_stacks_units!B:B,A555)</f>
        <v>23.13</v>
      </c>
      <c r="C555" s="33">
        <f>VLOOKUP(A555,ghg__rlps_ghg_emitter_facilitie!$A$2:$H$7481,8,FALSE)</f>
        <v>47079</v>
      </c>
      <c r="D555" s="33" t="str">
        <f>VLOOKUP(A555,ghg__rlps_ghg_emitter_facilitie!$A$2:$B$7481,2,FALSE)</f>
        <v>Upper Mississippi Embaymnt</v>
      </c>
    </row>
    <row r="556" spans="1:4" x14ac:dyDescent="0.25">
      <c r="A556" s="1">
        <v>1009727</v>
      </c>
      <c r="B556" s="18">
        <f>SUMIFS(ghg__ef_w_blowdown_stacks_units!M:M,ghg__ef_w_blowdown_stacks_units!B:B,A556)</f>
        <v>354.09530899999999</v>
      </c>
      <c r="C556" s="33">
        <f>VLOOKUP(A556,ghg__rlps_ghg_emitter_facilitie!$A$2:$H$7481,8,FALSE)</f>
        <v>1047</v>
      </c>
      <c r="D556" s="33" t="str">
        <f>VLOOKUP(A556,ghg__rlps_ghg_emitter_facilitie!$A$2:$B$7481,2,FALSE)</f>
        <v>Mid-Gulf Coast Basin</v>
      </c>
    </row>
    <row r="557" spans="1:4" x14ac:dyDescent="0.25">
      <c r="A557" s="1">
        <v>1009733</v>
      </c>
      <c r="B557" s="18">
        <f>SUMIFS(ghg__ef_w_blowdown_stacks_units!M:M,ghg__ef_w_blowdown_stacks_units!B:B,A557)</f>
        <v>15.575426799999999</v>
      </c>
      <c r="C557" s="33">
        <f>VLOOKUP(A557,ghg__rlps_ghg_emitter_facilitie!$A$2:$H$7481,8,FALSE)</f>
        <v>20119</v>
      </c>
      <c r="D557" s="33" t="str">
        <f>VLOOKUP(A557,ghg__rlps_ghg_emitter_facilitie!$A$2:$B$7481,2,FALSE)</f>
        <v>Anadarko Basin</v>
      </c>
    </row>
    <row r="558" spans="1:4" x14ac:dyDescent="0.25">
      <c r="A558" s="1">
        <v>1009750</v>
      </c>
      <c r="B558" s="18">
        <f>SUMIFS(ghg__ef_w_blowdown_stacks_units!M:M,ghg__ef_w_blowdown_stacks_units!B:B,A558)</f>
        <v>0.51753280000000002</v>
      </c>
      <c r="C558" s="33">
        <f>VLOOKUP(A558,ghg__rlps_ghg_emitter_facilitie!$A$2:$H$7481,8,FALSE)</f>
        <v>48183</v>
      </c>
      <c r="D558" s="33" t="str">
        <f>VLOOKUP(A558,ghg__rlps_ghg_emitter_facilitie!$A$2:$B$7481,2,FALSE)</f>
        <v>East Texas Basin</v>
      </c>
    </row>
    <row r="559" spans="1:4" x14ac:dyDescent="0.25">
      <c r="A559" s="1">
        <v>1009769</v>
      </c>
      <c r="B559" s="18">
        <f>SUMIFS(ghg__ef_w_blowdown_stacks_units!M:M,ghg__ef_w_blowdown_stacks_units!B:B,A559)</f>
        <v>1.5084346</v>
      </c>
      <c r="C559" s="33">
        <f>VLOOKUP(A559,ghg__rlps_ghg_emitter_facilitie!$A$2:$H$7481,8,FALSE)</f>
        <v>22031</v>
      </c>
      <c r="D559" s="33" t="str">
        <f>VLOOKUP(A559,ghg__rlps_ghg_emitter_facilitie!$A$2:$B$7481,2,FALSE)</f>
        <v>Arkla Basin</v>
      </c>
    </row>
    <row r="560" spans="1:4" x14ac:dyDescent="0.25">
      <c r="A560" s="1">
        <v>1009772</v>
      </c>
      <c r="B560" s="18">
        <f>SUMIFS(ghg__ef_w_blowdown_stacks_units!M:M,ghg__ef_w_blowdown_stacks_units!B:B,A560)</f>
        <v>9.7834982999999998</v>
      </c>
      <c r="C560" s="33">
        <f>VLOOKUP(A560,ghg__rlps_ghg_emitter_facilitie!$A$2:$H$7481,8,FALSE)</f>
        <v>22015</v>
      </c>
      <c r="D560" s="33" t="str">
        <f>VLOOKUP(A560,ghg__rlps_ghg_emitter_facilitie!$A$2:$B$7481,2,FALSE)</f>
        <v>Arkla Basin</v>
      </c>
    </row>
    <row r="561" spans="1:4" x14ac:dyDescent="0.25">
      <c r="A561" s="1">
        <v>1009775</v>
      </c>
      <c r="B561" s="18">
        <f>SUMIFS(ghg__ef_w_blowdown_stacks_units!M:M,ghg__ef_w_blowdown_stacks_units!B:B,A561)</f>
        <v>2.3164292</v>
      </c>
      <c r="C561" s="33">
        <f>VLOOKUP(A561,ghg__rlps_ghg_emitter_facilitie!$A$2:$H$7481,8,FALSE)</f>
        <v>22081</v>
      </c>
      <c r="D561" s="33" t="str">
        <f>VLOOKUP(A561,ghg__rlps_ghg_emitter_facilitie!$A$2:$B$7481,2,FALSE)</f>
        <v>Arkla Basin</v>
      </c>
    </row>
    <row r="562" spans="1:4" x14ac:dyDescent="0.25">
      <c r="A562" s="1">
        <v>1009781</v>
      </c>
      <c r="B562" s="18">
        <f>SUMIFS(ghg__ef_w_blowdown_stacks_units!M:M,ghg__ef_w_blowdown_stacks_units!B:B,A562)</f>
        <v>16.266145100000003</v>
      </c>
      <c r="C562" s="33">
        <f>VLOOKUP(A562,ghg__rlps_ghg_emitter_facilitie!$A$2:$H$7481,8,FALSE)</f>
        <v>4012</v>
      </c>
      <c r="D562" s="33" t="str">
        <f>VLOOKUP(A562,ghg__rlps_ghg_emitter_facilitie!$A$2:$B$7481,2,FALSE)</f>
        <v>Basin-And-Range Province</v>
      </c>
    </row>
    <row r="563" spans="1:4" x14ac:dyDescent="0.25">
      <c r="A563" s="1">
        <v>1009840</v>
      </c>
      <c r="B563" s="18">
        <f>SUMIFS(ghg__ef_w_blowdown_stacks_units!M:M,ghg__ef_w_blowdown_stacks_units!B:B,A563)</f>
        <v>19.3069563</v>
      </c>
      <c r="C563" s="33">
        <f>VLOOKUP(A563,ghg__rlps_ghg_emitter_facilitie!$A$2:$H$7481,8,FALSE)</f>
        <v>22031</v>
      </c>
      <c r="D563" s="33" t="str">
        <f>VLOOKUP(A563,ghg__rlps_ghg_emitter_facilitie!$A$2:$B$7481,2,FALSE)</f>
        <v>Arkla Basin</v>
      </c>
    </row>
    <row r="564" spans="1:4" x14ac:dyDescent="0.25">
      <c r="A564" s="1">
        <v>1009901</v>
      </c>
      <c r="B564" s="18">
        <f>SUMIFS(ghg__ef_w_blowdown_stacks_units!M:M,ghg__ef_w_blowdown_stacks_units!B:B,A564)</f>
        <v>99.784838399999998</v>
      </c>
      <c r="C564" s="33">
        <f>VLOOKUP(A564,ghg__rlps_ghg_emitter_facilitie!$A$2:$H$7481,8,FALSE)</f>
        <v>35029</v>
      </c>
      <c r="D564" s="33" t="str">
        <f>VLOOKUP(A564,ghg__rlps_ghg_emitter_facilitie!$A$2:$B$7481,2,FALSE)</f>
        <v>Basin-And-Range Province</v>
      </c>
    </row>
    <row r="565" spans="1:4" x14ac:dyDescent="0.25">
      <c r="A565" s="1">
        <v>1010118</v>
      </c>
      <c r="B565" s="18">
        <f>SUMIFS(ghg__ef_w_blowdown_stacks_units!M:M,ghg__ef_w_blowdown_stacks_units!B:B,A565)</f>
        <v>27.85</v>
      </c>
      <c r="C565" s="33">
        <f>VLOOKUP(A565,ghg__rlps_ghg_emitter_facilitie!$A$2:$H$7481,8,FALSE)</f>
        <v>48239</v>
      </c>
      <c r="D565" s="33" t="str">
        <f>VLOOKUP(A565,ghg__rlps_ghg_emitter_facilitie!$A$2:$B$7481,2,FALSE)</f>
        <v>Gulf Coast Basin (LA, TX)</v>
      </c>
    </row>
    <row r="566" spans="1:4" x14ac:dyDescent="0.25">
      <c r="A566" s="1">
        <v>1010119</v>
      </c>
      <c r="B566" s="18">
        <f>SUMIFS(ghg__ef_w_blowdown_stacks_units!M:M,ghg__ef_w_blowdown_stacks_units!B:B,A566)</f>
        <v>2.3599999999999994</v>
      </c>
      <c r="C566" s="33">
        <f>VLOOKUP(A566,ghg__rlps_ghg_emitter_facilitie!$A$2:$H$7481,8,FALSE)</f>
        <v>8123</v>
      </c>
      <c r="D566" s="33" t="str">
        <f>VLOOKUP(A566,ghg__rlps_ghg_emitter_facilitie!$A$2:$B$7481,2,FALSE)</f>
        <v>Denver Basin</v>
      </c>
    </row>
    <row r="567" spans="1:4" x14ac:dyDescent="0.25">
      <c r="A567" s="1">
        <v>1010177</v>
      </c>
      <c r="B567" s="18">
        <f>SUMIFS(ghg__ef_w_blowdown_stacks_units!M:M,ghg__ef_w_blowdown_stacks_units!B:B,A567)</f>
        <v>1.30613</v>
      </c>
      <c r="C567" s="33">
        <f>VLOOKUP(A567,ghg__rlps_ghg_emitter_facilitie!$A$2:$H$7481,8,FALSE)</f>
        <v>39067</v>
      </c>
      <c r="D567" s="33" t="str">
        <f>VLOOKUP(A567,ghg__rlps_ghg_emitter_facilitie!$A$2:$B$7481,2,FALSE)</f>
        <v>Appalachian Basin (Eastern Overthrust Area)</v>
      </c>
    </row>
    <row r="568" spans="1:4" x14ac:dyDescent="0.25">
      <c r="A568" s="1">
        <v>1010234</v>
      </c>
      <c r="B568" s="18">
        <f>SUMIFS(ghg__ef_w_blowdown_stacks_units!M:M,ghg__ef_w_blowdown_stacks_units!B:B,A568)</f>
        <v>58.688780000000001</v>
      </c>
      <c r="C568" s="33">
        <f>VLOOKUP(A568,ghg__rlps_ghg_emitter_facilitie!$A$2:$H$7481,8,FALSE)</f>
        <v>22031</v>
      </c>
      <c r="D568" s="33" t="str">
        <f>VLOOKUP(A568,ghg__rlps_ghg_emitter_facilitie!$A$2:$B$7481,2,FALSE)</f>
        <v>Arkla Basin</v>
      </c>
    </row>
    <row r="569" spans="1:4" x14ac:dyDescent="0.25">
      <c r="A569" s="1">
        <v>1010251</v>
      </c>
      <c r="B569" s="18">
        <f>SUMIFS(ghg__ef_w_blowdown_stacks_units!M:M,ghg__ef_w_blowdown_stacks_units!B:B,A569)</f>
        <v>3.1350000000000003E-2</v>
      </c>
      <c r="C569" s="33">
        <f>VLOOKUP(A569,ghg__rlps_ghg_emitter_facilitie!$A$2:$H$7481,8,FALSE)</f>
        <v>48365</v>
      </c>
      <c r="D569" s="33" t="str">
        <f>VLOOKUP(A569,ghg__rlps_ghg_emitter_facilitie!$A$2:$B$7481,2,FALSE)</f>
        <v>East Texas Basin</v>
      </c>
    </row>
    <row r="570" spans="1:4" x14ac:dyDescent="0.25">
      <c r="A570" s="1">
        <v>1010300</v>
      </c>
      <c r="B570" s="18">
        <f>SUMIFS(ghg__ef_w_blowdown_stacks_units!M:M,ghg__ef_w_blowdown_stacks_units!B:B,A570)</f>
        <v>66.414760000000001</v>
      </c>
      <c r="C570" s="33">
        <f>VLOOKUP(A570,ghg__rlps_ghg_emitter_facilitie!$A$2:$H$7481,8,FALSE)</f>
        <v>22081</v>
      </c>
      <c r="D570" s="33" t="str">
        <f>VLOOKUP(A570,ghg__rlps_ghg_emitter_facilitie!$A$2:$B$7481,2,FALSE)</f>
        <v>Arkla Basin</v>
      </c>
    </row>
    <row r="571" spans="1:4" x14ac:dyDescent="0.25">
      <c r="A571" s="1">
        <v>1010312</v>
      </c>
      <c r="B571" s="18">
        <f>SUMIFS(ghg__ef_w_blowdown_stacks_units!M:M,ghg__ef_w_blowdown_stacks_units!B:B,A571)</f>
        <v>7.8E-2</v>
      </c>
      <c r="C571" s="33">
        <f>VLOOKUP(A571,ghg__rlps_ghg_emitter_facilitie!$A$2:$H$7481,8,FALSE)</f>
        <v>48365</v>
      </c>
      <c r="D571" s="33" t="str">
        <f>VLOOKUP(A571,ghg__rlps_ghg_emitter_facilitie!$A$2:$B$7481,2,FALSE)</f>
        <v>East Texas Basin</v>
      </c>
    </row>
    <row r="572" spans="1:4" x14ac:dyDescent="0.25">
      <c r="A572" s="1">
        <v>1010313</v>
      </c>
      <c r="B572" s="18">
        <f>SUMIFS(ghg__ef_w_blowdown_stacks_units!M:M,ghg__ef_w_blowdown_stacks_units!B:B,A572)</f>
        <v>10.6424965</v>
      </c>
      <c r="C572" s="33">
        <f>VLOOKUP(A572,ghg__rlps_ghg_emitter_facilitie!$A$2:$H$7481,8,FALSE)</f>
        <v>48365</v>
      </c>
      <c r="D572" s="33" t="str">
        <f>VLOOKUP(A572,ghg__rlps_ghg_emitter_facilitie!$A$2:$B$7481,2,FALSE)</f>
        <v>East Texas Basin</v>
      </c>
    </row>
    <row r="573" spans="1:4" x14ac:dyDescent="0.25">
      <c r="A573" s="1">
        <v>1010351</v>
      </c>
      <c r="B573" s="18">
        <f>SUMIFS(ghg__ef_w_blowdown_stacks_units!M:M,ghg__ef_w_blowdown_stacks_units!B:B,A573)</f>
        <v>11.77</v>
      </c>
      <c r="C573" s="33">
        <f>VLOOKUP(A573,ghg__rlps_ghg_emitter_facilitie!$A$2:$H$7481,8,FALSE)</f>
        <v>48173</v>
      </c>
      <c r="D573" s="33" t="str">
        <f>VLOOKUP(A573,ghg__rlps_ghg_emitter_facilitie!$A$2:$B$7481,2,FALSE)</f>
        <v>Permian Basin</v>
      </c>
    </row>
    <row r="574" spans="1:4" x14ac:dyDescent="0.25">
      <c r="A574" s="1">
        <v>1010353</v>
      </c>
      <c r="B574" s="18">
        <f>SUMIFS(ghg__ef_w_blowdown_stacks_units!M:M,ghg__ef_w_blowdown_stacks_units!B:B,A574)</f>
        <v>1.28322</v>
      </c>
      <c r="C574" s="33">
        <f>VLOOKUP(A574,ghg__rlps_ghg_emitter_facilitie!$A$2:$H$7481,8,FALSE)</f>
        <v>48347</v>
      </c>
      <c r="D574" s="33" t="str">
        <f>VLOOKUP(A574,ghg__rlps_ghg_emitter_facilitie!$A$2:$B$7481,2,FALSE)</f>
        <v>East Texas Basin</v>
      </c>
    </row>
    <row r="575" spans="1:4" x14ac:dyDescent="0.25">
      <c r="A575" s="1">
        <v>1010358</v>
      </c>
      <c r="B575" s="18">
        <f>SUMIFS(ghg__ef_w_blowdown_stacks_units!M:M,ghg__ef_w_blowdown_stacks_units!B:B,A575)</f>
        <v>287.4957445</v>
      </c>
      <c r="C575" s="33">
        <f>VLOOKUP(A575,ghg__rlps_ghg_emitter_facilitie!$A$2:$H$7481,8,FALSE)</f>
        <v>48419</v>
      </c>
      <c r="D575" s="33" t="str">
        <f>VLOOKUP(A575,ghg__rlps_ghg_emitter_facilitie!$A$2:$B$7481,2,FALSE)</f>
        <v>East Texas Basin</v>
      </c>
    </row>
    <row r="576" spans="1:4" x14ac:dyDescent="0.25">
      <c r="A576" s="1">
        <v>1010475</v>
      </c>
      <c r="B576" s="18">
        <f>SUMIFS(ghg__ef_w_blowdown_stacks_units!M:M,ghg__ef_w_blowdown_stacks_units!B:B,A576)</f>
        <v>0.48000000000000004</v>
      </c>
      <c r="C576" s="33">
        <f>VLOOKUP(A576,ghg__rlps_ghg_emitter_facilitie!$A$2:$H$7481,8,FALSE)</f>
        <v>48483</v>
      </c>
      <c r="D576" s="33" t="str">
        <f>VLOOKUP(A576,ghg__rlps_ghg_emitter_facilitie!$A$2:$B$7481,2,FALSE)</f>
        <v>Anadarko Basin</v>
      </c>
    </row>
    <row r="577" spans="1:4" x14ac:dyDescent="0.25">
      <c r="A577" s="1">
        <v>1010477</v>
      </c>
      <c r="B577" s="18">
        <f>SUMIFS(ghg__ef_w_blowdown_stacks_units!M:M,ghg__ef_w_blowdown_stacks_units!B:B,A577)</f>
        <v>63.532291200000003</v>
      </c>
      <c r="C577" s="33">
        <f>VLOOKUP(A577,ghg__rlps_ghg_emitter_facilitie!$A$2:$H$7481,8,FALSE)</f>
        <v>35023</v>
      </c>
      <c r="D577" s="33" t="str">
        <f>VLOOKUP(A577,ghg__rlps_ghg_emitter_facilitie!$A$2:$B$7481,2,FALSE)</f>
        <v>Pedregosa Basin</v>
      </c>
    </row>
    <row r="578" spans="1:4" x14ac:dyDescent="0.25">
      <c r="A578" s="1">
        <v>1010483</v>
      </c>
      <c r="B578" s="18">
        <f>SUMIFS(ghg__ef_w_blowdown_stacks_units!M:M,ghg__ef_w_blowdown_stacks_units!B:B,A578)</f>
        <v>43.3821984</v>
      </c>
      <c r="C578" s="33">
        <f>VLOOKUP(A578,ghg__rlps_ghg_emitter_facilitie!$A$2:$H$7481,8,FALSE)</f>
        <v>42117</v>
      </c>
      <c r="D578" s="33" t="str">
        <f>VLOOKUP(A578,ghg__rlps_ghg_emitter_facilitie!$A$2:$B$7481,2,FALSE)</f>
        <v>Appalachian Basin (Eastern Overthrust Area)</v>
      </c>
    </row>
    <row r="579" spans="1:4" x14ac:dyDescent="0.25">
      <c r="A579" s="1">
        <v>1010488</v>
      </c>
      <c r="B579" s="18">
        <f>SUMIFS(ghg__ef_w_blowdown_stacks_units!M:M,ghg__ef_w_blowdown_stacks_units!B:B,A579)</f>
        <v>5.1897991999999995</v>
      </c>
      <c r="C579" s="33">
        <f>VLOOKUP(A579,ghg__rlps_ghg_emitter_facilitie!$A$2:$H$7481,8,FALSE)</f>
        <v>35015</v>
      </c>
      <c r="D579" s="33" t="str">
        <f>VLOOKUP(A579,ghg__rlps_ghg_emitter_facilitie!$A$2:$B$7481,2,FALSE)</f>
        <v>Permian Basin</v>
      </c>
    </row>
    <row r="580" spans="1:4" x14ac:dyDescent="0.25">
      <c r="A580" s="1">
        <v>1010489</v>
      </c>
      <c r="B580" s="18">
        <f>SUMIFS(ghg__ef_w_blowdown_stacks_units!M:M,ghg__ef_w_blowdown_stacks_units!B:B,A580)</f>
        <v>10.8647034</v>
      </c>
      <c r="C580" s="33">
        <f>VLOOKUP(A580,ghg__rlps_ghg_emitter_facilitie!$A$2:$H$7481,8,FALSE)</f>
        <v>8123</v>
      </c>
      <c r="D580" s="33" t="str">
        <f>VLOOKUP(A580,ghg__rlps_ghg_emitter_facilitie!$A$2:$B$7481,2,FALSE)</f>
        <v>Denver Basin</v>
      </c>
    </row>
    <row r="581" spans="1:4" x14ac:dyDescent="0.25">
      <c r="A581" s="1">
        <v>1010491</v>
      </c>
      <c r="B581" s="18">
        <f>SUMIFS(ghg__ef_w_blowdown_stacks_units!M:M,ghg__ef_w_blowdown_stacks_units!B:B,A581)</f>
        <v>875.05524479999997</v>
      </c>
      <c r="C581" s="33">
        <f>VLOOKUP(A581,ghg__rlps_ghg_emitter_facilitie!$A$2:$H$7481,8,FALSE)</f>
        <v>1065</v>
      </c>
      <c r="D581" s="33" t="str">
        <f>VLOOKUP(A581,ghg__rlps_ghg_emitter_facilitie!$A$2:$B$7481,2,FALSE)</f>
        <v>Mid-Gulf Coast Basin</v>
      </c>
    </row>
    <row r="582" spans="1:4" x14ac:dyDescent="0.25">
      <c r="A582" s="1">
        <v>1010492</v>
      </c>
      <c r="B582" s="18">
        <f>SUMIFS(ghg__ef_w_blowdown_stacks_units!M:M,ghg__ef_w_blowdown_stacks_units!B:B,A582)</f>
        <v>100.0343616</v>
      </c>
      <c r="C582" s="33">
        <f>VLOOKUP(A582,ghg__rlps_ghg_emitter_facilitie!$A$2:$H$7481,8,FALSE)</f>
        <v>1081</v>
      </c>
      <c r="D582" s="33" t="str">
        <f>VLOOKUP(A582,ghg__rlps_ghg_emitter_facilitie!$A$2:$B$7481,2,FALSE)</f>
        <v>Piedmont-Blue Ridge Prov</v>
      </c>
    </row>
    <row r="583" spans="1:4" x14ac:dyDescent="0.25">
      <c r="A583" s="1">
        <v>1010495</v>
      </c>
      <c r="B583" s="18">
        <f>SUMIFS(ghg__ef_w_blowdown_stacks_units!M:M,ghg__ef_w_blowdown_stacks_units!B:B,A583)</f>
        <v>2.1373631999999998</v>
      </c>
      <c r="C583" s="33">
        <f>VLOOKUP(A583,ghg__rlps_ghg_emitter_facilitie!$A$2:$H$7481,8,FALSE)</f>
        <v>47165</v>
      </c>
      <c r="D583" s="33" t="str">
        <f>VLOOKUP(A583,ghg__rlps_ghg_emitter_facilitie!$A$2:$B$7481,2,FALSE)</f>
        <v>Cincinnati Arch</v>
      </c>
    </row>
    <row r="584" spans="1:4" x14ac:dyDescent="0.25">
      <c r="A584" s="1">
        <v>1010497</v>
      </c>
      <c r="B584" s="18">
        <f>SUMIFS(ghg__ef_w_blowdown_stacks_units!M:M,ghg__ef_w_blowdown_stacks_units!B:B,A584)</f>
        <v>84.808857200000006</v>
      </c>
      <c r="C584" s="33">
        <f>VLOOKUP(A584,ghg__rlps_ghg_emitter_facilitie!$A$2:$H$7481,8,FALSE)</f>
        <v>21197</v>
      </c>
      <c r="D584" s="33" t="str">
        <f>VLOOKUP(A584,ghg__rlps_ghg_emitter_facilitie!$A$2:$B$7481,2,FALSE)</f>
        <v>Appalachian Basin</v>
      </c>
    </row>
    <row r="585" spans="1:4" x14ac:dyDescent="0.25">
      <c r="A585" s="1">
        <v>1010498</v>
      </c>
      <c r="B585" s="18">
        <f>SUMIFS(ghg__ef_w_blowdown_stacks_units!M:M,ghg__ef_w_blowdown_stacks_units!B:B,A585)</f>
        <v>42.387571199999996</v>
      </c>
      <c r="C585" s="33">
        <f>VLOOKUP(A585,ghg__rlps_ghg_emitter_facilitie!$A$2:$H$7481,8,FALSE)</f>
        <v>25013</v>
      </c>
      <c r="D585" s="33" t="str">
        <f>VLOOKUP(A585,ghg__rlps_ghg_emitter_facilitie!$A$2:$B$7481,2,FALSE)</f>
        <v>New England Province</v>
      </c>
    </row>
    <row r="586" spans="1:4" x14ac:dyDescent="0.25">
      <c r="A586" s="1">
        <v>1010500</v>
      </c>
      <c r="B586" s="18">
        <f>SUMIFS(ghg__ef_w_blowdown_stacks_units!M:M,ghg__ef_w_blowdown_stacks_units!B:B,A586)</f>
        <v>20.769340800000002</v>
      </c>
      <c r="C586" s="33">
        <f>VLOOKUP(A586,ghg__rlps_ghg_emitter_facilitie!$A$2:$H$7481,8,FALSE)</f>
        <v>39009</v>
      </c>
      <c r="D586" s="33" t="str">
        <f>VLOOKUP(A586,ghg__rlps_ghg_emitter_facilitie!$A$2:$B$7481,2,FALSE)</f>
        <v>Appalachian Basin</v>
      </c>
    </row>
    <row r="587" spans="1:4" x14ac:dyDescent="0.25">
      <c r="A587" s="1">
        <v>1010509</v>
      </c>
      <c r="B587" s="18">
        <f>SUMIFS(ghg__ef_w_blowdown_stacks_units!M:M,ghg__ef_w_blowdown_stacks_units!B:B,A587)</f>
        <v>60.680089899999999</v>
      </c>
      <c r="C587" s="33">
        <f>VLOOKUP(A587,ghg__rlps_ghg_emitter_facilitie!$A$2:$H$7481,8,FALSE)</f>
        <v>38023</v>
      </c>
      <c r="D587" s="33" t="str">
        <f>VLOOKUP(A587,ghg__rlps_ghg_emitter_facilitie!$A$2:$B$7481,2,FALSE)</f>
        <v>Williston Basin</v>
      </c>
    </row>
    <row r="588" spans="1:4" x14ac:dyDescent="0.25">
      <c r="A588" s="1">
        <v>1010510</v>
      </c>
      <c r="B588" s="18">
        <f>SUMIFS(ghg__ef_w_blowdown_stacks_units!M:M,ghg__ef_w_blowdown_stacks_units!B:B,A588)</f>
        <v>24.110930199999999</v>
      </c>
      <c r="C588" s="33">
        <f>VLOOKUP(A588,ghg__rlps_ghg_emitter_facilitie!$A$2:$H$7481,8,FALSE)</f>
        <v>38053</v>
      </c>
      <c r="D588" s="33" t="str">
        <f>VLOOKUP(A588,ghg__rlps_ghg_emitter_facilitie!$A$2:$B$7481,2,FALSE)</f>
        <v>Williston Basin</v>
      </c>
    </row>
    <row r="589" spans="1:4" x14ac:dyDescent="0.25">
      <c r="A589" s="1">
        <v>1010544</v>
      </c>
      <c r="B589" s="18">
        <f>SUMIFS(ghg__ef_w_blowdown_stacks_units!M:M,ghg__ef_w_blowdown_stacks_units!B:B,A589)</f>
        <v>11.617422599999999</v>
      </c>
      <c r="C589" s="33">
        <f>VLOOKUP(A589,ghg__rlps_ghg_emitter_facilitie!$A$2:$H$7481,8,FALSE)</f>
        <v>40071</v>
      </c>
      <c r="D589" s="33" t="str">
        <f>VLOOKUP(A589,ghg__rlps_ghg_emitter_facilitie!$A$2:$B$7481,2,FALSE)</f>
        <v>Chautauqua Platform</v>
      </c>
    </row>
    <row r="590" spans="1:4" x14ac:dyDescent="0.25">
      <c r="A590" s="1">
        <v>1010547</v>
      </c>
      <c r="B590" s="18">
        <f>SUMIFS(ghg__ef_w_blowdown_stacks_units!M:M,ghg__ef_w_blowdown_stacks_units!B:B,A590)</f>
        <v>0.1225667</v>
      </c>
      <c r="C590" s="33">
        <f>VLOOKUP(A590,ghg__rlps_ghg_emitter_facilitie!$A$2:$H$7481,8,FALSE)</f>
        <v>40017</v>
      </c>
      <c r="D590" s="33" t="str">
        <f>VLOOKUP(A590,ghg__rlps_ghg_emitter_facilitie!$A$2:$B$7481,2,FALSE)</f>
        <v>Anadarko Basin</v>
      </c>
    </row>
    <row r="591" spans="1:4" x14ac:dyDescent="0.25">
      <c r="A591" s="1">
        <v>1010556</v>
      </c>
      <c r="B591" s="18">
        <f>SUMIFS(ghg__ef_w_blowdown_stacks_units!M:M,ghg__ef_w_blowdown_stacks_units!B:B,A591)</f>
        <v>422.85044160000001</v>
      </c>
      <c r="C591" s="33">
        <f>VLOOKUP(A591,ghg__rlps_ghg_emitter_facilitie!$A$2:$H$7481,8,FALSE)</f>
        <v>56037</v>
      </c>
      <c r="D591" s="33" t="str">
        <f>VLOOKUP(A591,ghg__rlps_ghg_emitter_facilitie!$A$2:$B$7481,2,FALSE)</f>
        <v>Green River Basin</v>
      </c>
    </row>
    <row r="592" spans="1:4" x14ac:dyDescent="0.25">
      <c r="A592" s="1">
        <v>1010558</v>
      </c>
      <c r="B592" s="18">
        <f>SUMIFS(ghg__ef_w_blowdown_stacks_units!M:M,ghg__ef_w_blowdown_stacks_units!B:B,A592)</f>
        <v>18.034048499999997</v>
      </c>
      <c r="C592" s="33">
        <f>VLOOKUP(A592,ghg__rlps_ghg_emitter_facilitie!$A$2:$H$7481,8,FALSE)</f>
        <v>48109</v>
      </c>
      <c r="D592" s="33" t="str">
        <f>VLOOKUP(A592,ghg__rlps_ghg_emitter_facilitie!$A$2:$B$7481,2,FALSE)</f>
        <v>Permian Basin</v>
      </c>
    </row>
    <row r="593" spans="1:4" x14ac:dyDescent="0.25">
      <c r="A593" s="1">
        <v>1010559</v>
      </c>
      <c r="B593" s="18">
        <f>SUMIFS(ghg__ef_w_blowdown_stacks_units!M:M,ghg__ef_w_blowdown_stacks_units!B:B,A593)</f>
        <v>496.21792319999997</v>
      </c>
      <c r="C593" s="33">
        <f>VLOOKUP(A593,ghg__rlps_ghg_emitter_facilitie!$A$2:$H$7481,8,FALSE)</f>
        <v>35015</v>
      </c>
      <c r="D593" s="33" t="str">
        <f>VLOOKUP(A593,ghg__rlps_ghg_emitter_facilitie!$A$2:$B$7481,2,FALSE)</f>
        <v>Permian Basin</v>
      </c>
    </row>
    <row r="594" spans="1:4" x14ac:dyDescent="0.25">
      <c r="A594" s="1">
        <v>1010577</v>
      </c>
      <c r="B594" s="18">
        <f>SUMIFS(ghg__ef_w_blowdown_stacks_units!M:M,ghg__ef_w_blowdown_stacks_units!B:B,A594)</f>
        <v>25.87</v>
      </c>
      <c r="C594" s="33">
        <f>VLOOKUP(A594,ghg__rlps_ghg_emitter_facilitie!$A$2:$H$7481,8,FALSE)</f>
        <v>27037</v>
      </c>
      <c r="D594" s="33" t="str">
        <f>VLOOKUP(A594,ghg__rlps_ghg_emitter_facilitie!$A$2:$B$7481,2,FALSE)</f>
        <v>Sioux Uplift</v>
      </c>
    </row>
    <row r="595" spans="1:4" x14ac:dyDescent="0.25">
      <c r="A595" s="1">
        <v>1010581</v>
      </c>
      <c r="B595" s="18">
        <f>SUMIFS(ghg__ef_w_blowdown_stacks_units!M:M,ghg__ef_w_blowdown_stacks_units!B:B,A595)</f>
        <v>124.7612178</v>
      </c>
      <c r="C595" s="33">
        <f>VLOOKUP(A595,ghg__rlps_ghg_emitter_facilitie!$A$2:$H$7481,8,FALSE)</f>
        <v>6029</v>
      </c>
      <c r="D595" s="33" t="str">
        <f>VLOOKUP(A595,ghg__rlps_ghg_emitter_facilitie!$A$2:$B$7481,2,FALSE)</f>
        <v>San Joaquin Basin</v>
      </c>
    </row>
    <row r="596" spans="1:4" x14ac:dyDescent="0.25">
      <c r="A596" s="1">
        <v>1010583</v>
      </c>
      <c r="B596" s="18">
        <f>SUMIFS(ghg__ef_w_blowdown_stacks_units!M:M,ghg__ef_w_blowdown_stacks_units!B:B,A596)</f>
        <v>1.62</v>
      </c>
      <c r="C596" s="33">
        <f>VLOOKUP(A596,ghg__rlps_ghg_emitter_facilitie!$A$2:$H$7481,8,FALSE)</f>
        <v>27131</v>
      </c>
      <c r="D596" s="33" t="str">
        <f>VLOOKUP(A596,ghg__rlps_ghg_emitter_facilitie!$A$2:$B$7481,2,FALSE)</f>
        <v>Iowa Shelf</v>
      </c>
    </row>
    <row r="597" spans="1:4" x14ac:dyDescent="0.25">
      <c r="A597" s="1">
        <v>1010592</v>
      </c>
      <c r="B597" s="18">
        <f>SUMIFS(ghg__ef_w_blowdown_stacks_units!M:M,ghg__ef_w_blowdown_stacks_units!B:B,A597)</f>
        <v>1.69</v>
      </c>
      <c r="C597" s="33">
        <f>VLOOKUP(A597,ghg__rlps_ghg_emitter_facilitie!$A$2:$H$7481,8,FALSE)</f>
        <v>48419</v>
      </c>
      <c r="D597" s="33" t="str">
        <f>VLOOKUP(A597,ghg__rlps_ghg_emitter_facilitie!$A$2:$B$7481,2,FALSE)</f>
        <v>East Texas Basin</v>
      </c>
    </row>
    <row r="598" spans="1:4" x14ac:dyDescent="0.25">
      <c r="A598" s="1">
        <v>1010598</v>
      </c>
      <c r="B598" s="18">
        <f>SUMIFS(ghg__ef_w_blowdown_stacks_units!M:M,ghg__ef_w_blowdown_stacks_units!B:B,A598)</f>
        <v>0.69000000000000006</v>
      </c>
      <c r="C598" s="33">
        <f>VLOOKUP(A598,ghg__rlps_ghg_emitter_facilitie!$A$2:$H$7481,8,FALSE)</f>
        <v>48419</v>
      </c>
      <c r="D598" s="33" t="str">
        <f>VLOOKUP(A598,ghg__rlps_ghg_emitter_facilitie!$A$2:$B$7481,2,FALSE)</f>
        <v>East Texas Basin</v>
      </c>
    </row>
    <row r="599" spans="1:4" x14ac:dyDescent="0.25">
      <c r="A599" s="1">
        <v>1010634</v>
      </c>
      <c r="B599" s="18">
        <f>SUMIFS(ghg__ef_w_blowdown_stacks_units!M:M,ghg__ef_w_blowdown_stacks_units!B:B,A599)</f>
        <v>4.0579185000000004</v>
      </c>
      <c r="C599" s="33">
        <f>VLOOKUP(A599,ghg__rlps_ghg_emitter_facilitie!$A$2:$H$7481,8,FALSE)</f>
        <v>48173</v>
      </c>
      <c r="D599" s="33" t="str">
        <f>VLOOKUP(A599,ghg__rlps_ghg_emitter_facilitie!$A$2:$B$7481,2,FALSE)</f>
        <v>Permian Basin</v>
      </c>
    </row>
    <row r="600" spans="1:4" x14ac:dyDescent="0.25">
      <c r="A600" s="1">
        <v>1010660</v>
      </c>
      <c r="B600" s="18">
        <f>SUMIFS(ghg__ef_w_blowdown_stacks_units!M:M,ghg__ef_w_blowdown_stacks_units!B:B,A600)</f>
        <v>343.97739839999997</v>
      </c>
      <c r="C600" s="33">
        <f>VLOOKUP(A600,ghg__rlps_ghg_emitter_facilitie!$A$2:$H$7481,8,FALSE)</f>
        <v>19115</v>
      </c>
      <c r="D600" s="33" t="str">
        <f>VLOOKUP(A600,ghg__rlps_ghg_emitter_facilitie!$A$2:$B$7481,2,FALSE)</f>
        <v>Iowa Shelf</v>
      </c>
    </row>
    <row r="601" spans="1:4" x14ac:dyDescent="0.25">
      <c r="A601" s="1">
        <v>1010664</v>
      </c>
      <c r="B601" s="18">
        <f>SUMIFS(ghg__ef_w_blowdown_stacks_units!M:M,ghg__ef_w_blowdown_stacks_units!B:B,A601)</f>
        <v>40.74</v>
      </c>
      <c r="C601" s="33">
        <f>VLOOKUP(A601,ghg__rlps_ghg_emitter_facilitie!$A$2:$H$7481,8,FALSE)</f>
        <v>47169</v>
      </c>
      <c r="D601" s="33" t="str">
        <f>VLOOKUP(A601,ghg__rlps_ghg_emitter_facilitie!$A$2:$B$7481,2,FALSE)</f>
        <v>Cincinnati Arch</v>
      </c>
    </row>
    <row r="602" spans="1:4" x14ac:dyDescent="0.25">
      <c r="A602" s="1">
        <v>1010691</v>
      </c>
      <c r="B602" s="18">
        <f>SUMIFS(ghg__ef_w_blowdown_stacks_units!M:M,ghg__ef_w_blowdown_stacks_units!B:B,A602)</f>
        <v>38.643790000000003</v>
      </c>
      <c r="C602" s="33">
        <f>VLOOKUP(A602,ghg__rlps_ghg_emitter_facilitie!$A$2:$H$7481,8,FALSE)</f>
        <v>48389</v>
      </c>
      <c r="D602" s="33" t="str">
        <f>VLOOKUP(A602,ghg__rlps_ghg_emitter_facilitie!$A$2:$B$7481,2,FALSE)</f>
        <v>Permian Basin</v>
      </c>
    </row>
    <row r="603" spans="1:4" x14ac:dyDescent="0.25">
      <c r="A603" s="1">
        <v>1010732</v>
      </c>
      <c r="B603" s="18">
        <f>SUMIFS(ghg__ef_w_blowdown_stacks_units!M:M,ghg__ef_w_blowdown_stacks_units!B:B,A603)</f>
        <v>1.4490400000000001</v>
      </c>
      <c r="C603" s="33">
        <f>VLOOKUP(A603,ghg__rlps_ghg_emitter_facilitie!$A$2:$H$7481,8,FALSE)</f>
        <v>48149</v>
      </c>
      <c r="D603" s="33" t="str">
        <f>VLOOKUP(A603,ghg__rlps_ghg_emitter_facilitie!$A$2:$B$7481,2,FALSE)</f>
        <v>Gulf Coast Basin (LA, TX)</v>
      </c>
    </row>
    <row r="604" spans="1:4" x14ac:dyDescent="0.25">
      <c r="A604" s="1">
        <v>1010735</v>
      </c>
      <c r="B604" s="18">
        <f>SUMIFS(ghg__ef_w_blowdown_stacks_units!M:M,ghg__ef_w_blowdown_stacks_units!B:B,A604)</f>
        <v>1.9916</v>
      </c>
      <c r="C604" s="33">
        <f>VLOOKUP(A604,ghg__rlps_ghg_emitter_facilitie!$A$2:$H$7481,8,FALSE)</f>
        <v>48131</v>
      </c>
      <c r="D604" s="33" t="str">
        <f>VLOOKUP(A604,ghg__rlps_ghg_emitter_facilitie!$A$2:$B$7481,2,FALSE)</f>
        <v>Gulf Coast Basin (LA, TX)</v>
      </c>
    </row>
    <row r="605" spans="1:4" x14ac:dyDescent="0.25">
      <c r="A605" s="1">
        <v>1010750</v>
      </c>
      <c r="B605" s="18">
        <f>SUMIFS(ghg__ef_w_blowdown_stacks_units!M:M,ghg__ef_w_blowdown_stacks_units!B:B,A605)</f>
        <v>1042</v>
      </c>
      <c r="C605" s="33">
        <f>VLOOKUP(A605,ghg__rlps_ghg_emitter_facilitie!$A$2:$H$7481,8,FALSE)</f>
        <v>48375</v>
      </c>
      <c r="D605" s="33" t="str">
        <f>VLOOKUP(A605,ghg__rlps_ghg_emitter_facilitie!$A$2:$B$7481,2,FALSE)</f>
        <v>Anadarko Basin</v>
      </c>
    </row>
    <row r="606" spans="1:4" x14ac:dyDescent="0.25">
      <c r="A606" s="1">
        <v>1010768</v>
      </c>
      <c r="B606" s="18">
        <f>SUMIFS(ghg__ef_w_blowdown_stacks_units!M:M,ghg__ef_w_blowdown_stacks_units!B:B,A606)</f>
        <v>0.37484950000000006</v>
      </c>
      <c r="C606" s="33">
        <f>VLOOKUP(A606,ghg__rlps_ghg_emitter_facilitie!$A$2:$H$7481,8,FALSE)</f>
        <v>48389</v>
      </c>
      <c r="D606" s="33" t="str">
        <f>VLOOKUP(A606,ghg__rlps_ghg_emitter_facilitie!$A$2:$B$7481,2,FALSE)</f>
        <v>Permian Basin</v>
      </c>
    </row>
    <row r="607" spans="1:4" x14ac:dyDescent="0.25">
      <c r="A607" s="1">
        <v>1010772</v>
      </c>
      <c r="B607" s="18">
        <f>SUMIFS(ghg__ef_w_blowdown_stacks_units!M:M,ghg__ef_w_blowdown_stacks_units!B:B,A607)</f>
        <v>8.4079999999999988E-2</v>
      </c>
      <c r="C607" s="33">
        <f>VLOOKUP(A607,ghg__rlps_ghg_emitter_facilitie!$A$2:$H$7481,8,FALSE)</f>
        <v>39121</v>
      </c>
      <c r="D607" s="33" t="str">
        <f>VLOOKUP(A607,ghg__rlps_ghg_emitter_facilitie!$A$2:$B$7481,2,FALSE)</f>
        <v>Appalachian Basin</v>
      </c>
    </row>
    <row r="608" spans="1:4" x14ac:dyDescent="0.25">
      <c r="A608" s="1">
        <v>1010777</v>
      </c>
      <c r="B608" s="18">
        <f>SUMIFS(ghg__ef_w_blowdown_stacks_units!M:M,ghg__ef_w_blowdown_stacks_units!B:B,A608)</f>
        <v>4.91364</v>
      </c>
      <c r="C608" s="33">
        <f>VLOOKUP(A608,ghg__rlps_ghg_emitter_facilitie!$A$2:$H$7481,8,FALSE)</f>
        <v>40009</v>
      </c>
      <c r="D608" s="33" t="str">
        <f>VLOOKUP(A608,ghg__rlps_ghg_emitter_facilitie!$A$2:$B$7481,2,FALSE)</f>
        <v>Anadarko Basin</v>
      </c>
    </row>
    <row r="609" spans="1:4" x14ac:dyDescent="0.25">
      <c r="A609" s="1">
        <v>1010780</v>
      </c>
      <c r="B609" s="18">
        <f>SUMIFS(ghg__ef_w_blowdown_stacks_units!M:M,ghg__ef_w_blowdown_stacks_units!B:B,A609)</f>
        <v>38.1286455702</v>
      </c>
      <c r="C609" s="33">
        <f>VLOOKUP(A609,ghg__rlps_ghg_emitter_facilitie!$A$2:$H$7481,8,FALSE)</f>
        <v>48461</v>
      </c>
      <c r="D609" s="33" t="str">
        <f>VLOOKUP(A609,ghg__rlps_ghg_emitter_facilitie!$A$2:$B$7481,2,FALSE)</f>
        <v>Permian Basin</v>
      </c>
    </row>
    <row r="610" spans="1:4" x14ac:dyDescent="0.25">
      <c r="A610" s="1">
        <v>1010782</v>
      </c>
      <c r="B610" s="18">
        <f>SUMIFS(ghg__ef_w_blowdown_stacks_units!M:M,ghg__ef_w_blowdown_stacks_units!B:B,A610)</f>
        <v>2.8266800000000001</v>
      </c>
      <c r="C610" s="33">
        <f>VLOOKUP(A610,ghg__rlps_ghg_emitter_facilitie!$A$2:$H$7481,8,FALSE)</f>
        <v>56009</v>
      </c>
      <c r="D610" s="33" t="str">
        <f>VLOOKUP(A610,ghg__rlps_ghg_emitter_facilitie!$A$2:$B$7481,2,FALSE)</f>
        <v>Powder River Basin</v>
      </c>
    </row>
    <row r="611" spans="1:4" x14ac:dyDescent="0.25">
      <c r="A611" s="1">
        <v>1010881</v>
      </c>
      <c r="B611" s="18">
        <f>SUMIFS(ghg__ef_w_blowdown_stacks_units!M:M,ghg__ef_w_blowdown_stacks_units!B:B,A611)</f>
        <v>35.984209999999997</v>
      </c>
      <c r="C611" s="33">
        <f>VLOOKUP(A611,ghg__rlps_ghg_emitter_facilitie!$A$2:$H$7481,8,FALSE)</f>
        <v>8123</v>
      </c>
      <c r="D611" s="33" t="str">
        <f>VLOOKUP(A611,ghg__rlps_ghg_emitter_facilitie!$A$2:$B$7481,2,FALSE)</f>
        <v>Denver Basin</v>
      </c>
    </row>
    <row r="612" spans="1:4" x14ac:dyDescent="0.25">
      <c r="A612" s="1">
        <v>1010996</v>
      </c>
      <c r="B612" s="18">
        <f>SUMIFS(ghg__ef_w_blowdown_stacks_units!M:M,ghg__ef_w_blowdown_stacks_units!B:B,A612)</f>
        <v>22.433193599999999</v>
      </c>
      <c r="C612" s="33">
        <f>VLOOKUP(A612,ghg__rlps_ghg_emitter_facilitie!$A$2:$H$7481,8,FALSE)</f>
        <v>36063</v>
      </c>
      <c r="D612" s="33" t="str">
        <f>VLOOKUP(A612,ghg__rlps_ghg_emitter_facilitie!$A$2:$B$7481,2,FALSE)</f>
        <v>Appalachian Basin</v>
      </c>
    </row>
    <row r="613" spans="1:4" x14ac:dyDescent="0.25">
      <c r="A613" s="1">
        <v>1010999</v>
      </c>
      <c r="B613" s="18">
        <f>SUMIFS(ghg__ef_w_blowdown_stacks_units!M:M,ghg__ef_w_blowdown_stacks_units!B:B,A613)</f>
        <v>5.7219899999999999</v>
      </c>
      <c r="C613" s="33">
        <f>VLOOKUP(A613,ghg__rlps_ghg_emitter_facilitie!$A$2:$H$7481,8,FALSE)</f>
        <v>48483</v>
      </c>
      <c r="D613" s="33" t="str">
        <f>VLOOKUP(A613,ghg__rlps_ghg_emitter_facilitie!$A$2:$B$7481,2,FALSE)</f>
        <v>Anadarko Basin</v>
      </c>
    </row>
    <row r="614" spans="1:4" x14ac:dyDescent="0.25">
      <c r="A614" s="1">
        <v>1011000</v>
      </c>
      <c r="B614" s="18">
        <f>SUMIFS(ghg__ef_w_blowdown_stacks_units!M:M,ghg__ef_w_blowdown_stacks_units!B:B,A614)</f>
        <v>15.673349999999999</v>
      </c>
      <c r="C614" s="33">
        <f>VLOOKUP(A614,ghg__rlps_ghg_emitter_facilitie!$A$2:$H$7481,8,FALSE)</f>
        <v>48483</v>
      </c>
      <c r="D614" s="33" t="str">
        <f>VLOOKUP(A614,ghg__rlps_ghg_emitter_facilitie!$A$2:$B$7481,2,FALSE)</f>
        <v>Anadarko Basin</v>
      </c>
    </row>
    <row r="615" spans="1:4" x14ac:dyDescent="0.25">
      <c r="A615" s="1">
        <v>1011003</v>
      </c>
      <c r="B615" s="18">
        <f>SUMIFS(ghg__ef_w_blowdown_stacks_units!M:M,ghg__ef_w_blowdown_stacks_units!B:B,A615)</f>
        <v>28.642271999999998</v>
      </c>
      <c r="C615" s="33">
        <f>VLOOKUP(A615,ghg__rlps_ghg_emitter_facilitie!$A$2:$H$7481,8,FALSE)</f>
        <v>4003</v>
      </c>
      <c r="D615" s="33" t="str">
        <f>VLOOKUP(A615,ghg__rlps_ghg_emitter_facilitie!$A$2:$B$7481,2,FALSE)</f>
        <v>Pedregosa Basin</v>
      </c>
    </row>
    <row r="616" spans="1:4" x14ac:dyDescent="0.25">
      <c r="A616" s="1">
        <v>1011005</v>
      </c>
      <c r="B616" s="18">
        <f>SUMIFS(ghg__ef_w_blowdown_stacks_units!M:M,ghg__ef_w_blowdown_stacks_units!B:B,A616)</f>
        <v>5.2830336000000004</v>
      </c>
      <c r="C616" s="33">
        <f>VLOOKUP(A616,ghg__rlps_ghg_emitter_facilitie!$A$2:$H$7481,8,FALSE)</f>
        <v>40007</v>
      </c>
      <c r="D616" s="33" t="str">
        <f>VLOOKUP(A616,ghg__rlps_ghg_emitter_facilitie!$A$2:$B$7481,2,FALSE)</f>
        <v>Anadarko Basin</v>
      </c>
    </row>
    <row r="617" spans="1:4" x14ac:dyDescent="0.25">
      <c r="A617" s="1">
        <v>1011006</v>
      </c>
      <c r="B617" s="18">
        <f>SUMIFS(ghg__ef_w_blowdown_stacks_units!M:M,ghg__ef_w_blowdown_stacks_units!B:B,A617)</f>
        <v>370.41919680000001</v>
      </c>
      <c r="C617" s="33">
        <f>VLOOKUP(A617,ghg__rlps_ghg_emitter_facilitie!$A$2:$H$7481,8,FALSE)</f>
        <v>40009</v>
      </c>
      <c r="D617" s="33" t="str">
        <f>VLOOKUP(A617,ghg__rlps_ghg_emitter_facilitie!$A$2:$B$7481,2,FALSE)</f>
        <v>Anadarko Basin</v>
      </c>
    </row>
    <row r="618" spans="1:4" x14ac:dyDescent="0.25">
      <c r="A618" s="1">
        <v>1011007</v>
      </c>
      <c r="B618" s="18">
        <f>SUMIFS(ghg__ef_w_blowdown_stacks_units!M:M,ghg__ef_w_blowdown_stacks_units!B:B,A618)</f>
        <v>37.036684800000003</v>
      </c>
      <c r="C618" s="33">
        <f>VLOOKUP(A618,ghg__rlps_ghg_emitter_facilitie!$A$2:$H$7481,8,FALSE)</f>
        <v>13147</v>
      </c>
      <c r="D618" s="33" t="str">
        <f>VLOOKUP(A618,ghg__rlps_ghg_emitter_facilitie!$A$2:$B$7481,2,FALSE)</f>
        <v>Piedmont-Blue Ridge Prov</v>
      </c>
    </row>
    <row r="619" spans="1:4" x14ac:dyDescent="0.25">
      <c r="A619" s="1">
        <v>1011020</v>
      </c>
      <c r="B619" s="18">
        <f>SUMIFS(ghg__ef_w_blowdown_stacks_units!M:M,ghg__ef_w_blowdown_stacks_units!B:B,A619)</f>
        <v>68.201184000000012</v>
      </c>
      <c r="C619" s="33">
        <f>VLOOKUP(A619,ghg__rlps_ghg_emitter_facilitie!$A$2:$H$7481,8,FALSE)</f>
        <v>35013</v>
      </c>
      <c r="D619" s="33" t="str">
        <f>VLOOKUP(A619,ghg__rlps_ghg_emitter_facilitie!$A$2:$B$7481,2,FALSE)</f>
        <v>Orogrande Basin</v>
      </c>
    </row>
    <row r="620" spans="1:4" x14ac:dyDescent="0.25">
      <c r="A620" s="1">
        <v>1011041</v>
      </c>
      <c r="B620" s="18">
        <f>SUMIFS(ghg__ef_w_blowdown_stacks_units!M:M,ghg__ef_w_blowdown_stacks_units!B:B,A620)</f>
        <v>15.493420799999999</v>
      </c>
      <c r="C620" s="33">
        <f>VLOOKUP(A620,ghg__rlps_ghg_emitter_facilitie!$A$2:$H$7481,8,FALSE)</f>
        <v>48215</v>
      </c>
      <c r="D620" s="33" t="str">
        <f>VLOOKUP(A620,ghg__rlps_ghg_emitter_facilitie!$A$2:$B$7481,2,FALSE)</f>
        <v>Gulf Coast Basin (LA, TX)</v>
      </c>
    </row>
    <row r="621" spans="1:4" x14ac:dyDescent="0.25">
      <c r="A621" s="1">
        <v>1011077</v>
      </c>
      <c r="B621" s="18">
        <f>SUMIFS(ghg__ef_w_blowdown_stacks_units!M:M,ghg__ef_w_blowdown_stacks_units!B:B,A621)</f>
        <v>29.765780200000002</v>
      </c>
      <c r="C621" s="33">
        <f>VLOOKUP(A621,ghg__rlps_ghg_emitter_facilitie!$A$2:$H$7481,8,FALSE)</f>
        <v>8081</v>
      </c>
      <c r="D621" s="33" t="str">
        <f>VLOOKUP(A621,ghg__rlps_ghg_emitter_facilitie!$A$2:$B$7481,2,FALSE)</f>
        <v>Green River Basin</v>
      </c>
    </row>
    <row r="622" spans="1:4" x14ac:dyDescent="0.25">
      <c r="A622" s="1">
        <v>1011129</v>
      </c>
      <c r="B622" s="18">
        <f>SUMIFS(ghg__ef_w_blowdown_stacks_units!M:M,ghg__ef_w_blowdown_stacks_units!B:B,A622)</f>
        <v>0.31230671780000002</v>
      </c>
      <c r="C622" s="33">
        <f>VLOOKUP(A622,ghg__rlps_ghg_emitter_facilitie!$A$2:$H$7481,8,FALSE)</f>
        <v>48025</v>
      </c>
      <c r="D622" s="33" t="str">
        <f>VLOOKUP(A622,ghg__rlps_ghg_emitter_facilitie!$A$2:$B$7481,2,FALSE)</f>
        <v>Gulf Coast Basin (LA, TX)</v>
      </c>
    </row>
    <row r="623" spans="1:4" x14ac:dyDescent="0.25">
      <c r="A623" s="1">
        <v>1011137</v>
      </c>
      <c r="B623" s="18">
        <f>SUMIFS(ghg__ef_w_blowdown_stacks_units!M:M,ghg__ef_w_blowdown_stacks_units!B:B,A623)</f>
        <v>17.172268500000001</v>
      </c>
      <c r="C623" s="33">
        <f>VLOOKUP(A623,ghg__rlps_ghg_emitter_facilitie!$A$2:$H$7481,8,FALSE)</f>
        <v>17111</v>
      </c>
      <c r="D623" s="33" t="str">
        <f>VLOOKUP(A623,ghg__rlps_ghg_emitter_facilitie!$A$2:$B$7481,2,FALSE)</f>
        <v>Wisconsin Arch</v>
      </c>
    </row>
    <row r="624" spans="1:4" x14ac:dyDescent="0.25">
      <c r="A624" s="1">
        <v>1011173</v>
      </c>
      <c r="B624" s="18">
        <f>SUMIFS(ghg__ef_w_blowdown_stacks_units!M:M,ghg__ef_w_blowdown_stacks_units!B:B,A624)</f>
        <v>5.2289921000000001</v>
      </c>
      <c r="C624" s="33">
        <f>VLOOKUP(A624,ghg__rlps_ghg_emitter_facilitie!$A$2:$H$7481,8,FALSE)</f>
        <v>42027</v>
      </c>
      <c r="D624" s="33" t="str">
        <f>VLOOKUP(A624,ghg__rlps_ghg_emitter_facilitie!$A$2:$B$7481,2,FALSE)</f>
        <v>Appalachian Basin (Eastern Overthrust Area)</v>
      </c>
    </row>
    <row r="625" spans="1:4" x14ac:dyDescent="0.25">
      <c r="A625" s="1">
        <v>1011174</v>
      </c>
      <c r="B625" s="18">
        <f>SUMIFS(ghg__ef_w_blowdown_stacks_units!M:M,ghg__ef_w_blowdown_stacks_units!B:B,A625)</f>
        <v>26.636070800000002</v>
      </c>
      <c r="C625" s="33">
        <f>VLOOKUP(A625,ghg__rlps_ghg_emitter_facilitie!$A$2:$H$7481,8,FALSE)</f>
        <v>51107</v>
      </c>
      <c r="D625" s="33" t="str">
        <f>VLOOKUP(A625,ghg__rlps_ghg_emitter_facilitie!$A$2:$B$7481,2,FALSE)</f>
        <v>Piedmont-Blue Ridge Prov</v>
      </c>
    </row>
    <row r="626" spans="1:4" x14ac:dyDescent="0.25">
      <c r="A626" s="1">
        <v>1011253</v>
      </c>
      <c r="B626" s="18">
        <f>SUMIFS(ghg__ef_w_blowdown_stacks_units!M:M,ghg__ef_w_blowdown_stacks_units!B:B,A626)</f>
        <v>31.13</v>
      </c>
      <c r="C626" s="33">
        <f>VLOOKUP(A626,ghg__rlps_ghg_emitter_facilitie!$A$2:$H$7481,8,FALSE)</f>
        <v>27047</v>
      </c>
      <c r="D626" s="33" t="str">
        <f>VLOOKUP(A626,ghg__rlps_ghg_emitter_facilitie!$A$2:$B$7481,2,FALSE)</f>
        <v>Iowa Shelf</v>
      </c>
    </row>
    <row r="627" spans="1:4" x14ac:dyDescent="0.25">
      <c r="A627" s="1">
        <v>1011265</v>
      </c>
      <c r="B627" s="18">
        <f>SUMIFS(ghg__ef_w_blowdown_stacks_units!M:M,ghg__ef_w_blowdown_stacks_units!B:B,A627)</f>
        <v>4.06752</v>
      </c>
      <c r="C627" s="33">
        <f>VLOOKUP(A627,ghg__rlps_ghg_emitter_facilitie!$A$2:$H$7481,8,FALSE)</f>
        <v>22021</v>
      </c>
      <c r="D627" s="33" t="str">
        <f>VLOOKUP(A627,ghg__rlps_ghg_emitter_facilitie!$A$2:$B$7481,2,FALSE)</f>
        <v>Arkla Basin</v>
      </c>
    </row>
    <row r="628" spans="1:4" x14ac:dyDescent="0.25">
      <c r="A628" s="1">
        <v>1011285</v>
      </c>
      <c r="B628" s="18">
        <f>SUMIFS(ghg__ef_w_blowdown_stacks_units!M:M,ghg__ef_w_blowdown_stacks_units!B:B,A628)</f>
        <v>2.75495</v>
      </c>
      <c r="C628" s="33">
        <f>VLOOKUP(A628,ghg__rlps_ghg_emitter_facilitie!$A$2:$H$7481,8,FALSE)</f>
        <v>48395</v>
      </c>
      <c r="D628" s="33" t="str">
        <f>VLOOKUP(A628,ghg__rlps_ghg_emitter_facilitie!$A$2:$B$7481,2,FALSE)</f>
        <v>East Texas Basin</v>
      </c>
    </row>
    <row r="629" spans="1:4" x14ac:dyDescent="0.25">
      <c r="A629" s="1">
        <v>1011311</v>
      </c>
      <c r="B629" s="18">
        <f>SUMIFS(ghg__ef_w_blowdown_stacks_units!M:M,ghg__ef_w_blowdown_stacks_units!B:B,A629)</f>
        <v>0.21073839999999999</v>
      </c>
      <c r="C629" s="33">
        <f>VLOOKUP(A629,ghg__rlps_ghg_emitter_facilitie!$A$2:$H$7481,8,FALSE)</f>
        <v>48475</v>
      </c>
      <c r="D629" s="33" t="str">
        <f>VLOOKUP(A629,ghg__rlps_ghg_emitter_facilitie!$A$2:$B$7481,2,FALSE)</f>
        <v>Permian Basin</v>
      </c>
    </row>
    <row r="630" spans="1:4" x14ac:dyDescent="0.25">
      <c r="A630" s="1">
        <v>1011351</v>
      </c>
      <c r="B630" s="18">
        <f>SUMIFS(ghg__ef_w_blowdown_stacks_units!M:M,ghg__ef_w_blowdown_stacks_units!B:B,A630)</f>
        <v>3.72</v>
      </c>
      <c r="C630" s="33">
        <f>VLOOKUP(A630,ghg__rlps_ghg_emitter_facilitie!$A$2:$H$7481,8,FALSE)</f>
        <v>48123</v>
      </c>
      <c r="D630" s="33" t="str">
        <f>VLOOKUP(A630,ghg__rlps_ghg_emitter_facilitie!$A$2:$B$7481,2,FALSE)</f>
        <v>Gulf Coast Basin (LA, TX)</v>
      </c>
    </row>
    <row r="631" spans="1:4" x14ac:dyDescent="0.25">
      <c r="A631" s="1">
        <v>1011356</v>
      </c>
      <c r="B631" s="18">
        <f>SUMIFS(ghg__ef_w_blowdown_stacks_units!M:M,ghg__ef_w_blowdown_stacks_units!B:B,A631)</f>
        <v>81.53</v>
      </c>
      <c r="C631" s="33">
        <f>VLOOKUP(A631,ghg__rlps_ghg_emitter_facilitie!$A$2:$H$7481,8,FALSE)</f>
        <v>35025</v>
      </c>
      <c r="D631" s="33" t="str">
        <f>VLOOKUP(A631,ghg__rlps_ghg_emitter_facilitie!$A$2:$B$7481,2,FALSE)</f>
        <v>Permian Basin</v>
      </c>
    </row>
    <row r="632" spans="1:4" x14ac:dyDescent="0.25">
      <c r="A632" s="1">
        <v>1011365</v>
      </c>
      <c r="B632" s="18">
        <f>SUMIFS(ghg__ef_w_blowdown_stacks_units!M:M,ghg__ef_w_blowdown_stacks_units!B:B,A632)</f>
        <v>0.29504999999999998</v>
      </c>
      <c r="C632" s="33">
        <f>VLOOKUP(A632,ghg__rlps_ghg_emitter_facilitie!$A$2:$H$7481,8,FALSE)</f>
        <v>48173</v>
      </c>
      <c r="D632" s="33" t="str">
        <f>VLOOKUP(A632,ghg__rlps_ghg_emitter_facilitie!$A$2:$B$7481,2,FALSE)</f>
        <v>Permian Basin</v>
      </c>
    </row>
    <row r="633" spans="1:4" x14ac:dyDescent="0.25">
      <c r="A633" s="1">
        <v>1011373</v>
      </c>
      <c r="B633" s="18">
        <f>SUMIFS(ghg__ef_w_blowdown_stacks_units!M:M,ghg__ef_w_blowdown_stacks_units!B:B,A633)</f>
        <v>0</v>
      </c>
      <c r="C633" s="33">
        <f>VLOOKUP(A633,ghg__rlps_ghg_emitter_facilitie!$A$2:$H$7481,8,FALSE)</f>
        <v>45021</v>
      </c>
      <c r="D633" s="33" t="str">
        <f>VLOOKUP(A633,ghg__rlps_ghg_emitter_facilitie!$A$2:$B$7481,2,FALSE)</f>
        <v>Piedmont-Blue Ridge Prov</v>
      </c>
    </row>
    <row r="634" spans="1:4" x14ac:dyDescent="0.25">
      <c r="A634" s="1">
        <v>1011379</v>
      </c>
      <c r="B634" s="18">
        <f>SUMIFS(ghg__ef_w_blowdown_stacks_units!M:M,ghg__ef_w_blowdown_stacks_units!B:B,A634)</f>
        <v>39.299356800000005</v>
      </c>
      <c r="C634" s="33">
        <f>VLOOKUP(A634,ghg__rlps_ghg_emitter_facilitie!$A$2:$H$7481,8,FALSE)</f>
        <v>4017</v>
      </c>
      <c r="D634" s="33" t="str">
        <f>VLOOKUP(A634,ghg__rlps_ghg_emitter_facilitie!$A$2:$B$7481,2,FALSE)</f>
        <v>Black Mesa Basin</v>
      </c>
    </row>
    <row r="635" spans="1:4" x14ac:dyDescent="0.25">
      <c r="A635" s="1">
        <v>1011457</v>
      </c>
      <c r="B635" s="18">
        <f>SUMIFS(ghg__ef_w_blowdown_stacks_units!M:M,ghg__ef_w_blowdown_stacks_units!B:B,A635)</f>
        <v>148.93434239999999</v>
      </c>
      <c r="C635" s="33">
        <f>VLOOKUP(A635,ghg__rlps_ghg_emitter_facilitie!$A$2:$H$7481,8,FALSE)</f>
        <v>28069</v>
      </c>
      <c r="D635" s="33" t="str">
        <f>VLOOKUP(A635,ghg__rlps_ghg_emitter_facilitie!$A$2:$B$7481,2,FALSE)</f>
        <v>Black Warrior Basin</v>
      </c>
    </row>
    <row r="636" spans="1:4" x14ac:dyDescent="0.25">
      <c r="A636" s="1">
        <v>1011497</v>
      </c>
      <c r="B636" s="18">
        <f>SUMIFS(ghg__ef_w_blowdown_stacks_units!M:M,ghg__ef_w_blowdown_stacks_units!B:B,A636)</f>
        <v>9.8609279999999995</v>
      </c>
      <c r="C636" s="33">
        <f>VLOOKUP(A636,ghg__rlps_ghg_emitter_facilitie!$A$2:$H$7481,8,FALSE)</f>
        <v>54051</v>
      </c>
      <c r="D636" s="33" t="str">
        <f>VLOOKUP(A636,ghg__rlps_ghg_emitter_facilitie!$A$2:$B$7481,2,FALSE)</f>
        <v>Appalachian Basin (Eastern Overthrust Area)</v>
      </c>
    </row>
    <row r="637" spans="1:4" x14ac:dyDescent="0.25">
      <c r="A637" s="1">
        <v>1011510</v>
      </c>
      <c r="B637" s="18">
        <f>SUMIFS(ghg__ef_w_blowdown_stacks_units!M:M,ghg__ef_w_blowdown_stacks_units!B:B,A637)</f>
        <v>0.66597964269999999</v>
      </c>
      <c r="C637" s="33">
        <f>VLOOKUP(A637,ghg__rlps_ghg_emitter_facilitie!$A$2:$H$7481,8,FALSE)</f>
        <v>48329</v>
      </c>
      <c r="D637" s="33" t="str">
        <f>VLOOKUP(A637,ghg__rlps_ghg_emitter_facilitie!$A$2:$B$7481,2,FALSE)</f>
        <v>Permian Basin</v>
      </c>
    </row>
    <row r="638" spans="1:4" x14ac:dyDescent="0.25">
      <c r="A638" s="1">
        <v>1011524</v>
      </c>
      <c r="B638" s="18">
        <f>SUMIFS(ghg__ef_w_blowdown_stacks_units!M:M,ghg__ef_w_blowdown_stacks_units!B:B,A638)</f>
        <v>72.287408983999995</v>
      </c>
      <c r="C638" s="33">
        <f>VLOOKUP(A638,ghg__rlps_ghg_emitter_facilitie!$A$2:$H$7481,8,FALSE)</f>
        <v>38053</v>
      </c>
      <c r="D638" s="33" t="str">
        <f>VLOOKUP(A638,ghg__rlps_ghg_emitter_facilitie!$A$2:$B$7481,2,FALSE)</f>
        <v>Williston Basin</v>
      </c>
    </row>
    <row r="639" spans="1:4" x14ac:dyDescent="0.25">
      <c r="A639" s="1">
        <v>1011558</v>
      </c>
      <c r="B639" s="18">
        <f>SUMIFS(ghg__ef_w_blowdown_stacks_units!M:M,ghg__ef_w_blowdown_stacks_units!B:B,A639)</f>
        <v>6.8877924032999998</v>
      </c>
      <c r="C639" s="33">
        <f>VLOOKUP(A639,ghg__rlps_ghg_emitter_facilitie!$A$2:$H$7481,8,FALSE)</f>
        <v>48461</v>
      </c>
      <c r="D639" s="33" t="str">
        <f>VLOOKUP(A639,ghg__rlps_ghg_emitter_facilitie!$A$2:$B$7481,2,FALSE)</f>
        <v>Permian Basin</v>
      </c>
    </row>
    <row r="640" spans="1:4" x14ac:dyDescent="0.25">
      <c r="A640" s="1">
        <v>1011561</v>
      </c>
      <c r="B640" s="18">
        <f>SUMIFS(ghg__ef_w_blowdown_stacks_units!M:M,ghg__ef_w_blowdown_stacks_units!B:B,A640)</f>
        <v>34.602082199999998</v>
      </c>
      <c r="C640" s="33">
        <f>VLOOKUP(A640,ghg__rlps_ghg_emitter_facilitie!$A$2:$H$7481,8,FALSE)</f>
        <v>36025</v>
      </c>
      <c r="D640" s="33" t="str">
        <f>VLOOKUP(A640,ghg__rlps_ghg_emitter_facilitie!$A$2:$B$7481,2,FALSE)</f>
        <v>Appalachian Basin</v>
      </c>
    </row>
    <row r="641" spans="1:4" x14ac:dyDescent="0.25">
      <c r="A641" s="1">
        <v>1011615</v>
      </c>
      <c r="B641" s="18">
        <f>SUMIFS(ghg__ef_w_blowdown_stacks_units!M:M,ghg__ef_w_blowdown_stacks_units!B:B,A641)</f>
        <v>0.17776810000000001</v>
      </c>
      <c r="C641" s="33">
        <f>VLOOKUP(A641,ghg__rlps_ghg_emitter_facilitie!$A$2:$H$7481,8,FALSE)</f>
        <v>36071</v>
      </c>
      <c r="D641" s="33" t="str">
        <f>VLOOKUP(A641,ghg__rlps_ghg_emitter_facilitie!$A$2:$B$7481,2,FALSE)</f>
        <v>Appalachian Basin (Eastern Overthrust Area)</v>
      </c>
    </row>
    <row r="642" spans="1:4" x14ac:dyDescent="0.25">
      <c r="A642" s="1">
        <v>1011628</v>
      </c>
      <c r="B642" s="18">
        <f>SUMIFS(ghg__ef_w_blowdown_stacks_units!M:M,ghg__ef_w_blowdown_stacks_units!B:B,A642)</f>
        <v>34.2224352</v>
      </c>
      <c r="C642" s="33">
        <f>VLOOKUP(A642,ghg__rlps_ghg_emitter_facilitie!$A$2:$H$7481,8,FALSE)</f>
        <v>42121</v>
      </c>
      <c r="D642" s="33" t="str">
        <f>VLOOKUP(A642,ghg__rlps_ghg_emitter_facilitie!$A$2:$B$7481,2,FALSE)</f>
        <v>Appalachian Basin (Eastern Overthrust Area)</v>
      </c>
    </row>
    <row r="643" spans="1:4" x14ac:dyDescent="0.25">
      <c r="A643" s="1">
        <v>1011635</v>
      </c>
      <c r="B643" s="18">
        <f>SUMIFS(ghg__ef_w_blowdown_stacks_units!M:M,ghg__ef_w_blowdown_stacks_units!B:B,A643)</f>
        <v>14.4649</v>
      </c>
      <c r="C643" s="33">
        <f>VLOOKUP(A643,ghg__rlps_ghg_emitter_facilitie!$A$2:$H$7481,8,FALSE)</f>
        <v>8077</v>
      </c>
      <c r="D643" s="33" t="str">
        <f>VLOOKUP(A643,ghg__rlps_ghg_emitter_facilitie!$A$2:$B$7481,2,FALSE)</f>
        <v>Piceance Basin</v>
      </c>
    </row>
    <row r="644" spans="1:4" x14ac:dyDescent="0.25">
      <c r="A644" s="1">
        <v>1011636</v>
      </c>
      <c r="B644" s="18">
        <f>SUMIFS(ghg__ef_w_blowdown_stacks_units!M:M,ghg__ef_w_blowdown_stacks_units!B:B,A644)</f>
        <v>55.945301399999998</v>
      </c>
      <c r="C644" s="33">
        <f>VLOOKUP(A644,ghg__rlps_ghg_emitter_facilitie!$A$2:$H$7481,8,FALSE)</f>
        <v>54021</v>
      </c>
      <c r="D644" s="33" t="str">
        <f>VLOOKUP(A644,ghg__rlps_ghg_emitter_facilitie!$A$2:$B$7481,2,FALSE)</f>
        <v>Appalachian Basin (Eastern Overthrust Area)</v>
      </c>
    </row>
    <row r="645" spans="1:4" x14ac:dyDescent="0.25">
      <c r="A645" s="1">
        <v>1011637</v>
      </c>
      <c r="B645" s="18">
        <f>SUMIFS(ghg__ef_w_blowdown_stacks_units!M:M,ghg__ef_w_blowdown_stacks_units!B:B,A645)</f>
        <v>2.1098474</v>
      </c>
      <c r="C645" s="33">
        <f>VLOOKUP(A645,ghg__rlps_ghg_emitter_facilitie!$A$2:$H$7481,8,FALSE)</f>
        <v>36101</v>
      </c>
      <c r="D645" s="33" t="str">
        <f>VLOOKUP(A645,ghg__rlps_ghg_emitter_facilitie!$A$2:$B$7481,2,FALSE)</f>
        <v>Appalachian Basin (Eastern Overthrust Area)</v>
      </c>
    </row>
    <row r="646" spans="1:4" x14ac:dyDescent="0.25">
      <c r="A646" s="1">
        <v>1011650</v>
      </c>
      <c r="B646" s="18">
        <f>SUMIFS(ghg__ef_w_blowdown_stacks_units!M:M,ghg__ef_w_blowdown_stacks_units!B:B,A646)</f>
        <v>77.02</v>
      </c>
      <c r="C646" s="33">
        <f>VLOOKUP(A646,ghg__rlps_ghg_emitter_facilitie!$A$2:$H$7481,8,FALSE)</f>
        <v>28129</v>
      </c>
      <c r="D646" s="33" t="str">
        <f>VLOOKUP(A646,ghg__rlps_ghg_emitter_facilitie!$A$2:$B$7481,2,FALSE)</f>
        <v>Mid-Gulf Coast Basin</v>
      </c>
    </row>
    <row r="647" spans="1:4" x14ac:dyDescent="0.25">
      <c r="A647" s="1">
        <v>1011658</v>
      </c>
      <c r="B647" s="18">
        <f>SUMIFS(ghg__ef_w_blowdown_stacks_units!M:M,ghg__ef_w_blowdown_stacks_units!B:B,A647)</f>
        <v>108.38</v>
      </c>
      <c r="C647" s="33">
        <f>VLOOKUP(A647,ghg__rlps_ghg_emitter_facilitie!$A$2:$H$7481,8,FALSE)</f>
        <v>19155</v>
      </c>
      <c r="D647" s="33" t="str">
        <f>VLOOKUP(A647,ghg__rlps_ghg_emitter_facilitie!$A$2:$B$7481,2,FALSE)</f>
        <v>Forest City Basin</v>
      </c>
    </row>
    <row r="648" spans="1:4" x14ac:dyDescent="0.25">
      <c r="A648" s="1">
        <v>1011670</v>
      </c>
      <c r="B648" s="18">
        <f>SUMIFS(ghg__ef_w_blowdown_stacks_units!M:M,ghg__ef_w_blowdown_stacks_units!B:B,A648)</f>
        <v>32.487757600000002</v>
      </c>
      <c r="C648" s="33">
        <f>VLOOKUP(A648,ghg__rlps_ghg_emitter_facilitie!$A$2:$H$7481,8,FALSE)</f>
        <v>48431</v>
      </c>
      <c r="D648" s="33" t="str">
        <f>VLOOKUP(A648,ghg__rlps_ghg_emitter_facilitie!$A$2:$B$7481,2,FALSE)</f>
        <v>Permian Basin</v>
      </c>
    </row>
    <row r="649" spans="1:4" x14ac:dyDescent="0.25">
      <c r="A649" s="1">
        <v>1011677</v>
      </c>
      <c r="B649" s="18">
        <f>SUMIFS(ghg__ef_w_blowdown_stacks_units!M:M,ghg__ef_w_blowdown_stacks_units!B:B,A649)</f>
        <v>82.11</v>
      </c>
      <c r="C649" s="33">
        <f>VLOOKUP(A649,ghg__rlps_ghg_emitter_facilitie!$A$2:$H$7481,8,FALSE)</f>
        <v>20145</v>
      </c>
      <c r="D649" s="33" t="str">
        <f>VLOOKUP(A649,ghg__rlps_ghg_emitter_facilitie!$A$2:$B$7481,2,FALSE)</f>
        <v>Central Kansas Uplift</v>
      </c>
    </row>
    <row r="650" spans="1:4" x14ac:dyDescent="0.25">
      <c r="A650" s="1">
        <v>1011702</v>
      </c>
      <c r="B650" s="18">
        <f>SUMIFS(ghg__ef_w_blowdown_stacks_units!M:M,ghg__ef_w_blowdown_stacks_units!B:B,A650)</f>
        <v>635.64021109999999</v>
      </c>
      <c r="C650" s="33">
        <f>VLOOKUP(A650,ghg__rlps_ghg_emitter_facilitie!$A$2:$H$7481,8,FALSE)</f>
        <v>39167</v>
      </c>
      <c r="D650" s="33" t="str">
        <f>VLOOKUP(A650,ghg__rlps_ghg_emitter_facilitie!$A$2:$B$7481,2,FALSE)</f>
        <v>Appalachian Basin (Eastern Overthrust Area)</v>
      </c>
    </row>
    <row r="651" spans="1:4" x14ac:dyDescent="0.25">
      <c r="A651" s="1">
        <v>1011705</v>
      </c>
      <c r="B651" s="18">
        <f>SUMIFS(ghg__ef_w_blowdown_stacks_units!M:M,ghg__ef_w_blowdown_stacks_units!B:B,A651)</f>
        <v>6.8980398000000003</v>
      </c>
      <c r="C651" s="33">
        <f>VLOOKUP(A651,ghg__rlps_ghg_emitter_facilitie!$A$2:$H$7481,8,FALSE)</f>
        <v>22047</v>
      </c>
      <c r="D651" s="33" t="str">
        <f>VLOOKUP(A651,ghg__rlps_ghg_emitter_facilitie!$A$2:$B$7481,2,FALSE)</f>
        <v>Gulf Coast Basin (LA, TX)</v>
      </c>
    </row>
    <row r="652" spans="1:4" x14ac:dyDescent="0.25">
      <c r="A652" s="1">
        <v>1011720</v>
      </c>
      <c r="B652" s="18">
        <f>SUMIFS(ghg__ef_w_blowdown_stacks_units!M:M,ghg__ef_w_blowdown_stacks_units!B:B,A652)</f>
        <v>103.067413</v>
      </c>
      <c r="C652" s="33">
        <f>VLOOKUP(A652,ghg__rlps_ghg_emitter_facilitie!$A$2:$H$7481,8,FALSE)</f>
        <v>54061</v>
      </c>
      <c r="D652" s="33" t="str">
        <f>VLOOKUP(A652,ghg__rlps_ghg_emitter_facilitie!$A$2:$B$7481,2,FALSE)</f>
        <v>Appalachian Basin (Eastern Overthrust Area)</v>
      </c>
    </row>
    <row r="653" spans="1:4" x14ac:dyDescent="0.25">
      <c r="A653" s="1">
        <v>1011722</v>
      </c>
      <c r="B653" s="18">
        <f>SUMIFS(ghg__ef_w_blowdown_stacks_units!M:M,ghg__ef_w_blowdown_stacks_units!B:B,A653)</f>
        <v>3.1029575</v>
      </c>
      <c r="C653" s="33">
        <f>VLOOKUP(A653,ghg__rlps_ghg_emitter_facilitie!$A$2:$H$7481,8,FALSE)</f>
        <v>48317</v>
      </c>
      <c r="D653" s="33" t="str">
        <f>VLOOKUP(A653,ghg__rlps_ghg_emitter_facilitie!$A$2:$B$7481,2,FALSE)</f>
        <v>Permian Basin</v>
      </c>
    </row>
    <row r="654" spans="1:4" x14ac:dyDescent="0.25">
      <c r="A654" s="1">
        <v>1011811</v>
      </c>
      <c r="B654" s="18">
        <f>SUMIFS(ghg__ef_w_blowdown_stacks_units!M:M,ghg__ef_w_blowdown_stacks_units!B:B,A654)</f>
        <v>8.8139150999999991</v>
      </c>
      <c r="C654" s="33">
        <f>VLOOKUP(A654,ghg__rlps_ghg_emitter_facilitie!$A$2:$H$7481,8,FALSE)</f>
        <v>22113</v>
      </c>
      <c r="D654" s="33" t="str">
        <f>VLOOKUP(A654,ghg__rlps_ghg_emitter_facilitie!$A$2:$B$7481,2,FALSE)</f>
        <v>Gulf Coast Basin (LA, TX)</v>
      </c>
    </row>
    <row r="655" spans="1:4" x14ac:dyDescent="0.25">
      <c r="A655" s="1">
        <v>1011818</v>
      </c>
      <c r="B655" s="18">
        <f>SUMIFS(ghg__ef_w_blowdown_stacks_units!M:M,ghg__ef_w_blowdown_stacks_units!B:B,A655)</f>
        <v>49.4528733</v>
      </c>
      <c r="C655" s="33">
        <f>VLOOKUP(A655,ghg__rlps_ghg_emitter_facilitie!$A$2:$H$7481,8,FALSE)</f>
        <v>39119</v>
      </c>
      <c r="D655" s="33" t="str">
        <f>VLOOKUP(A655,ghg__rlps_ghg_emitter_facilitie!$A$2:$B$7481,2,FALSE)</f>
        <v>Appalachian Basin</v>
      </c>
    </row>
    <row r="656" spans="1:4" x14ac:dyDescent="0.25">
      <c r="A656" s="1">
        <v>1011820</v>
      </c>
      <c r="B656" s="18">
        <f>SUMIFS(ghg__ef_w_blowdown_stacks_units!M:M,ghg__ef_w_blowdown_stacks_units!B:B,A656)</f>
        <v>17.711864599999998</v>
      </c>
      <c r="C656" s="33">
        <f>VLOOKUP(A656,ghg__rlps_ghg_emitter_facilitie!$A$2:$H$7481,8,FALSE)</f>
        <v>39121</v>
      </c>
      <c r="D656" s="33" t="str">
        <f>VLOOKUP(A656,ghg__rlps_ghg_emitter_facilitie!$A$2:$B$7481,2,FALSE)</f>
        <v>Appalachian Basin</v>
      </c>
    </row>
    <row r="657" spans="1:4" x14ac:dyDescent="0.25">
      <c r="A657" s="1">
        <v>1011870</v>
      </c>
      <c r="B657" s="18">
        <f>SUMIFS(ghg__ef_w_blowdown_stacks_units!M:M,ghg__ef_w_blowdown_stacks_units!B:B,A657)</f>
        <v>0.56210369999999998</v>
      </c>
      <c r="C657" s="33">
        <f>VLOOKUP(A657,ghg__rlps_ghg_emitter_facilitie!$A$2:$H$7481,8,FALSE)</f>
        <v>48479</v>
      </c>
      <c r="D657" s="33" t="str">
        <f>VLOOKUP(A657,ghg__rlps_ghg_emitter_facilitie!$A$2:$B$7481,2,FALSE)</f>
        <v>Gulf Coast Basin (LA, TX)</v>
      </c>
    </row>
    <row r="658" spans="1:4" x14ac:dyDescent="0.25">
      <c r="A658" s="1">
        <v>1011881</v>
      </c>
      <c r="B658" s="18">
        <f>SUMIFS(ghg__ef_w_blowdown_stacks_units!M:M,ghg__ef_w_blowdown_stacks_units!B:B,A658)</f>
        <v>247.4874974</v>
      </c>
      <c r="C658" s="33">
        <f>VLOOKUP(A658,ghg__rlps_ghg_emitter_facilitie!$A$2:$H$7481,8,FALSE)</f>
        <v>42055</v>
      </c>
      <c r="D658" s="33" t="str">
        <f>VLOOKUP(A658,ghg__rlps_ghg_emitter_facilitie!$A$2:$B$7481,2,FALSE)</f>
        <v>Appalachian Basin (Eastern Overthrust Area)</v>
      </c>
    </row>
    <row r="659" spans="1:4" x14ac:dyDescent="0.25">
      <c r="A659" s="1">
        <v>1011891</v>
      </c>
      <c r="B659" s="18">
        <f>SUMIFS(ghg__ef_w_blowdown_stacks_units!M:M,ghg__ef_w_blowdown_stacks_units!B:B,A659)</f>
        <v>77.278867200000008</v>
      </c>
      <c r="C659" s="33">
        <f>VLOOKUP(A659,ghg__rlps_ghg_emitter_facilitie!$A$2:$H$7481,8,FALSE)</f>
        <v>40149</v>
      </c>
      <c r="D659" s="33" t="str">
        <f>VLOOKUP(A659,ghg__rlps_ghg_emitter_facilitie!$A$2:$B$7481,2,FALSE)</f>
        <v>Anadarko Basin</v>
      </c>
    </row>
    <row r="660" spans="1:4" x14ac:dyDescent="0.25">
      <c r="A660" s="1">
        <v>1011892</v>
      </c>
      <c r="B660" s="18">
        <f>SUMIFS(ghg__ef_w_blowdown_stacks_units!M:M,ghg__ef_w_blowdown_stacks_units!B:B,A660)</f>
        <v>0.82535999999999998</v>
      </c>
      <c r="C660" s="33">
        <f>VLOOKUP(A660,ghg__rlps_ghg_emitter_facilitie!$A$2:$H$7481,8,FALSE)</f>
        <v>48427</v>
      </c>
      <c r="D660" s="33" t="str">
        <f>VLOOKUP(A660,ghg__rlps_ghg_emitter_facilitie!$A$2:$B$7481,2,FALSE)</f>
        <v>Gulf Coast Basin (LA, TX)</v>
      </c>
    </row>
    <row r="661" spans="1:4" x14ac:dyDescent="0.25">
      <c r="A661" s="1">
        <v>1011893</v>
      </c>
      <c r="B661" s="18">
        <f>SUMIFS(ghg__ef_w_blowdown_stacks_units!M:M,ghg__ef_w_blowdown_stacks_units!B:B,A661)</f>
        <v>8.9925023999999993</v>
      </c>
      <c r="C661" s="33">
        <f>VLOOKUP(A661,ghg__rlps_ghg_emitter_facilitie!$A$2:$H$7481,8,FALSE)</f>
        <v>48427</v>
      </c>
      <c r="D661" s="33" t="str">
        <f>VLOOKUP(A661,ghg__rlps_ghg_emitter_facilitie!$A$2:$B$7481,2,FALSE)</f>
        <v>Gulf Coast Basin (LA, TX)</v>
      </c>
    </row>
    <row r="662" spans="1:4" x14ac:dyDescent="0.25">
      <c r="A662" s="1">
        <v>1011897</v>
      </c>
      <c r="B662" s="18">
        <f>SUMIFS(ghg__ef_w_blowdown_stacks_units!M:M,ghg__ef_w_blowdown_stacks_units!B:B,A662)</f>
        <v>0.21596960000000001</v>
      </c>
      <c r="C662" s="33">
        <f>VLOOKUP(A662,ghg__rlps_ghg_emitter_facilitie!$A$2:$H$7481,8,FALSE)</f>
        <v>48479</v>
      </c>
      <c r="D662" s="33" t="str">
        <f>VLOOKUP(A662,ghg__rlps_ghg_emitter_facilitie!$A$2:$B$7481,2,FALSE)</f>
        <v>Gulf Coast Basin (LA, TX)</v>
      </c>
    </row>
    <row r="663" spans="1:4" x14ac:dyDescent="0.25">
      <c r="A663" s="1">
        <v>1011930</v>
      </c>
      <c r="B663" s="18">
        <f>SUMIFS(ghg__ef_w_blowdown_stacks_units!M:M,ghg__ef_w_blowdown_stacks_units!B:B,A663)</f>
        <v>300.76</v>
      </c>
      <c r="C663" s="33">
        <f>VLOOKUP(A663,ghg__rlps_ghg_emitter_facilitie!$A$2:$H$7481,8,FALSE)</f>
        <v>48389</v>
      </c>
      <c r="D663" s="33" t="str">
        <f>VLOOKUP(A663,ghg__rlps_ghg_emitter_facilitie!$A$2:$B$7481,2,FALSE)</f>
        <v>Permian Basin</v>
      </c>
    </row>
    <row r="664" spans="1:4" x14ac:dyDescent="0.25">
      <c r="A664" s="1">
        <v>1011946</v>
      </c>
      <c r="B664" s="18">
        <f>SUMIFS(ghg__ef_w_blowdown_stacks_units!M:M,ghg__ef_w_blowdown_stacks_units!B:B,A664)</f>
        <v>4.2499200000000004</v>
      </c>
      <c r="C664" s="33">
        <f>VLOOKUP(A664,ghg__rlps_ghg_emitter_facilitie!$A$2:$H$7481,8,FALSE)</f>
        <v>22001</v>
      </c>
      <c r="D664" s="33" t="str">
        <f>VLOOKUP(A664,ghg__rlps_ghg_emitter_facilitie!$A$2:$B$7481,2,FALSE)</f>
        <v>Gulf Coast Basin (LA, TX)</v>
      </c>
    </row>
    <row r="665" spans="1:4" x14ac:dyDescent="0.25">
      <c r="A665" s="1">
        <v>1011947</v>
      </c>
      <c r="B665" s="18">
        <f>SUMIFS(ghg__ef_w_blowdown_stacks_units!M:M,ghg__ef_w_blowdown_stacks_units!B:B,A665)</f>
        <v>2.8016640000000002</v>
      </c>
      <c r="C665" s="33">
        <f>VLOOKUP(A665,ghg__rlps_ghg_emitter_facilitie!$A$2:$H$7481,8,FALSE)</f>
        <v>22007</v>
      </c>
      <c r="D665" s="33" t="str">
        <f>VLOOKUP(A665,ghg__rlps_ghg_emitter_facilitie!$A$2:$B$7481,2,FALSE)</f>
        <v>Gulf Coast Basin (LA, TX)</v>
      </c>
    </row>
    <row r="666" spans="1:4" x14ac:dyDescent="0.25">
      <c r="A666" s="1">
        <v>1011948</v>
      </c>
      <c r="B666" s="18">
        <f>SUMIFS(ghg__ef_w_blowdown_stacks_units!M:M,ghg__ef_w_blowdown_stacks_units!B:B,A666)</f>
        <v>10.88992</v>
      </c>
      <c r="C666" s="33">
        <f>VLOOKUP(A666,ghg__rlps_ghg_emitter_facilitie!$A$2:$H$7481,8,FALSE)</f>
        <v>22119</v>
      </c>
      <c r="D666" s="33" t="str">
        <f>VLOOKUP(A666,ghg__rlps_ghg_emitter_facilitie!$A$2:$B$7481,2,FALSE)</f>
        <v>Arkla Basin</v>
      </c>
    </row>
    <row r="667" spans="1:4" x14ac:dyDescent="0.25">
      <c r="A667" s="1">
        <v>1011960</v>
      </c>
      <c r="B667" s="18">
        <f>SUMIFS(ghg__ef_w_blowdown_stacks_units!M:M,ghg__ef_w_blowdown_stacks_units!B:B,A667)</f>
        <v>59.188800000000001</v>
      </c>
      <c r="C667" s="33">
        <f>VLOOKUP(A667,ghg__rlps_ghg_emitter_facilitie!$A$2:$H$7481,8,FALSE)</f>
        <v>22021</v>
      </c>
      <c r="D667" s="33" t="str">
        <f>VLOOKUP(A667,ghg__rlps_ghg_emitter_facilitie!$A$2:$B$7481,2,FALSE)</f>
        <v>Arkla Basin</v>
      </c>
    </row>
    <row r="668" spans="1:4" x14ac:dyDescent="0.25">
      <c r="A668" s="1">
        <v>1012023</v>
      </c>
      <c r="B668" s="18">
        <f>SUMIFS(ghg__ef_w_blowdown_stacks_units!M:M,ghg__ef_w_blowdown_stacks_units!B:B,A668)</f>
        <v>20.888907300000003</v>
      </c>
      <c r="C668" s="33">
        <f>VLOOKUP(A668,ghg__rlps_ghg_emitter_facilitie!$A$2:$H$7481,8,FALSE)</f>
        <v>39111</v>
      </c>
      <c r="D668" s="33" t="str">
        <f>VLOOKUP(A668,ghg__rlps_ghg_emitter_facilitie!$A$2:$B$7481,2,FALSE)</f>
        <v>Appalachian Basin (Eastern Overthrust Area)</v>
      </c>
    </row>
    <row r="669" spans="1:4" x14ac:dyDescent="0.25">
      <c r="A669" s="1">
        <v>1012037</v>
      </c>
      <c r="B669" s="18">
        <f>SUMIFS(ghg__ef_w_blowdown_stacks_units!M:M,ghg__ef_w_blowdown_stacks_units!B:B,A669)</f>
        <v>0.44188379999999999</v>
      </c>
      <c r="C669" s="33">
        <f>VLOOKUP(A669,ghg__rlps_ghg_emitter_facilitie!$A$2:$H$7481,8,FALSE)</f>
        <v>56005</v>
      </c>
      <c r="D669" s="33" t="str">
        <f>VLOOKUP(A669,ghg__rlps_ghg_emitter_facilitie!$A$2:$B$7481,2,FALSE)</f>
        <v>Powder River Basin</v>
      </c>
    </row>
    <row r="670" spans="1:4" x14ac:dyDescent="0.25">
      <c r="A670" s="1">
        <v>1012038</v>
      </c>
      <c r="B670" s="18">
        <f>SUMIFS(ghg__ef_w_blowdown_stacks_units!M:M,ghg__ef_w_blowdown_stacks_units!B:B,A670)</f>
        <v>2041.9994375000001</v>
      </c>
      <c r="C670" s="33">
        <f>VLOOKUP(A670,ghg__rlps_ghg_emitter_facilitie!$A$2:$H$7481,8,FALSE)</f>
        <v>20155</v>
      </c>
      <c r="D670" s="33" t="str">
        <f>VLOOKUP(A670,ghg__rlps_ghg_emitter_facilitie!$A$2:$B$7481,2,FALSE)</f>
        <v>Sedgwick Basin</v>
      </c>
    </row>
    <row r="671" spans="1:4" x14ac:dyDescent="0.25">
      <c r="A671" s="1">
        <v>1012062</v>
      </c>
      <c r="B671" s="18">
        <f>SUMIFS(ghg__ef_w_blowdown_stacks_units!M:M,ghg__ef_w_blowdown_stacks_units!B:B,A671)</f>
        <v>234.04740220000002</v>
      </c>
      <c r="C671" s="33">
        <f>VLOOKUP(A671,ghg__rlps_ghg_emitter_facilitie!$A$2:$H$7481,8,FALSE)</f>
        <v>48365</v>
      </c>
      <c r="D671" s="33" t="str">
        <f>VLOOKUP(A671,ghg__rlps_ghg_emitter_facilitie!$A$2:$B$7481,2,FALSE)</f>
        <v>East Texas Basin</v>
      </c>
    </row>
    <row r="672" spans="1:4" x14ac:dyDescent="0.25">
      <c r="A672" s="1">
        <v>1012135</v>
      </c>
      <c r="B672" s="18">
        <f>SUMIFS(ghg__ef_w_blowdown_stacks_units!M:M,ghg__ef_w_blowdown_stacks_units!B:B,A672)</f>
        <v>0.11443639999999999</v>
      </c>
      <c r="C672" s="33">
        <f>VLOOKUP(A672,ghg__rlps_ghg_emitter_facilitie!$A$2:$H$7481,8,FALSE)</f>
        <v>2185</v>
      </c>
      <c r="D672" s="33" t="str">
        <f>VLOOKUP(A672,ghg__rlps_ghg_emitter_facilitie!$A$2:$B$7481,2,FALSE)</f>
        <v>Arctic Coastal Plains Province</v>
      </c>
    </row>
    <row r="673" spans="1:4" x14ac:dyDescent="0.25">
      <c r="A673" s="1">
        <v>1012138</v>
      </c>
      <c r="B673" s="18">
        <f>SUMIFS(ghg__ef_w_blowdown_stacks_units!M:M,ghg__ef_w_blowdown_stacks_units!B:B,A673)</f>
        <v>142.91489139999999</v>
      </c>
      <c r="C673" s="33">
        <f>VLOOKUP(A673,ghg__rlps_ghg_emitter_facilitie!$A$2:$H$7481,8,FALSE)</f>
        <v>22011</v>
      </c>
      <c r="D673" s="33" t="str">
        <f>VLOOKUP(A673,ghg__rlps_ghg_emitter_facilitie!$A$2:$B$7481,2,FALSE)</f>
        <v>Gulf Coast Basin (LA, TX)</v>
      </c>
    </row>
    <row r="674" spans="1:4" x14ac:dyDescent="0.25">
      <c r="A674" s="1">
        <v>1012140</v>
      </c>
      <c r="B674" s="18">
        <f>SUMIFS(ghg__ef_w_blowdown_stacks_units!M:M,ghg__ef_w_blowdown_stacks_units!B:B,A674)</f>
        <v>0.1702033</v>
      </c>
      <c r="C674" s="33">
        <f>VLOOKUP(A674,ghg__rlps_ghg_emitter_facilitie!$A$2:$H$7481,8,FALSE)</f>
        <v>54033</v>
      </c>
      <c r="D674" s="33" t="str">
        <f>VLOOKUP(A674,ghg__rlps_ghg_emitter_facilitie!$A$2:$B$7481,2,FALSE)</f>
        <v>Appalachian Basin (Eastern Overthrust Area)</v>
      </c>
    </row>
    <row r="675" spans="1:4" x14ac:dyDescent="0.25">
      <c r="A675" s="1">
        <v>1012141</v>
      </c>
      <c r="B675" s="18">
        <f>SUMIFS(ghg__ef_w_blowdown_stacks_units!M:M,ghg__ef_w_blowdown_stacks_units!B:B,A675)</f>
        <v>9.0600780000000007</v>
      </c>
      <c r="C675" s="33">
        <f>VLOOKUP(A675,ghg__rlps_ghg_emitter_facilitie!$A$2:$H$7481,8,FALSE)</f>
        <v>39111</v>
      </c>
      <c r="D675" s="33" t="str">
        <f>VLOOKUP(A675,ghg__rlps_ghg_emitter_facilitie!$A$2:$B$7481,2,FALSE)</f>
        <v>Appalachian Basin (Eastern Overthrust Area)</v>
      </c>
    </row>
    <row r="676" spans="1:4" x14ac:dyDescent="0.25">
      <c r="A676" s="1">
        <v>1012142</v>
      </c>
      <c r="B676" s="18">
        <f>SUMIFS(ghg__ef_w_blowdown_stacks_units!M:M,ghg__ef_w_blowdown_stacks_units!B:B,A676)</f>
        <v>4.7008865000000002</v>
      </c>
      <c r="C676" s="33">
        <f>VLOOKUP(A676,ghg__rlps_ghg_emitter_facilitie!$A$2:$H$7481,8,FALSE)</f>
        <v>39035</v>
      </c>
      <c r="D676" s="33" t="str">
        <f>VLOOKUP(A676,ghg__rlps_ghg_emitter_facilitie!$A$2:$B$7481,2,FALSE)</f>
        <v>Appalachian Basin</v>
      </c>
    </row>
    <row r="677" spans="1:4" x14ac:dyDescent="0.25">
      <c r="A677" s="1">
        <v>1012143</v>
      </c>
      <c r="B677" s="18">
        <f>SUMIFS(ghg__ef_w_blowdown_stacks_units!M:M,ghg__ef_w_blowdown_stacks_units!B:B,A677)</f>
        <v>13.66</v>
      </c>
      <c r="C677" s="33">
        <f>VLOOKUP(A677,ghg__rlps_ghg_emitter_facilitie!$A$2:$H$7481,8,FALSE)</f>
        <v>6013</v>
      </c>
      <c r="D677" s="33" t="str">
        <f>VLOOKUP(A677,ghg__rlps_ghg_emitter_facilitie!$A$2:$B$7481,2,FALSE)</f>
        <v>Sacramento Basin</v>
      </c>
    </row>
    <row r="678" spans="1:4" x14ac:dyDescent="0.25">
      <c r="A678" s="1">
        <v>1012145</v>
      </c>
      <c r="B678" s="18">
        <f>SUMIFS(ghg__ef_w_blowdown_stacks_units!M:M,ghg__ef_w_blowdown_stacks_units!B:B,A678)</f>
        <v>14.849084299999999</v>
      </c>
      <c r="C678" s="33">
        <f>VLOOKUP(A678,ghg__rlps_ghg_emitter_facilitie!$A$2:$H$7481,8,FALSE)</f>
        <v>48439</v>
      </c>
      <c r="D678" s="33" t="str">
        <f>VLOOKUP(A678,ghg__rlps_ghg_emitter_facilitie!$A$2:$B$7481,2,FALSE)</f>
        <v>Strawn Basin</v>
      </c>
    </row>
    <row r="679" spans="1:4" x14ac:dyDescent="0.25">
      <c r="A679" s="1">
        <v>1012146</v>
      </c>
      <c r="B679" s="18">
        <f>SUMIFS(ghg__ef_w_blowdown_stacks_units!M:M,ghg__ef_w_blowdown_stacks_units!B:B,A679)</f>
        <v>0.06</v>
      </c>
      <c r="C679" s="33">
        <f>VLOOKUP(A679,ghg__rlps_ghg_emitter_facilitie!$A$2:$H$7481,8,FALSE)</f>
        <v>6013</v>
      </c>
      <c r="D679" s="33" t="str">
        <f>VLOOKUP(A679,ghg__rlps_ghg_emitter_facilitie!$A$2:$B$7481,2,FALSE)</f>
        <v>Sacramento Basin</v>
      </c>
    </row>
    <row r="680" spans="1:4" x14ac:dyDescent="0.25">
      <c r="A680" s="1">
        <v>1012150</v>
      </c>
      <c r="B680" s="18">
        <f>SUMIFS(ghg__ef_w_blowdown_stacks_units!M:M,ghg__ef_w_blowdown_stacks_units!B:B,A680)</f>
        <v>3.5404100000000001</v>
      </c>
      <c r="C680" s="33">
        <f>VLOOKUP(A680,ghg__rlps_ghg_emitter_facilitie!$A$2:$H$7481,8,FALSE)</f>
        <v>22061</v>
      </c>
      <c r="D680" s="33" t="str">
        <f>VLOOKUP(A680,ghg__rlps_ghg_emitter_facilitie!$A$2:$B$7481,2,FALSE)</f>
        <v>Arkla Basin</v>
      </c>
    </row>
    <row r="681" spans="1:4" x14ac:dyDescent="0.25">
      <c r="A681" s="1">
        <v>1012151</v>
      </c>
      <c r="B681" s="18">
        <f>SUMIFS(ghg__ef_w_blowdown_stacks_units!M:M,ghg__ef_w_blowdown_stacks_units!B:B,A681)</f>
        <v>1.8661300000000001</v>
      </c>
      <c r="C681" s="33">
        <f>VLOOKUP(A681,ghg__rlps_ghg_emitter_facilitie!$A$2:$H$7481,8,FALSE)</f>
        <v>22061</v>
      </c>
      <c r="D681" s="33" t="str">
        <f>VLOOKUP(A681,ghg__rlps_ghg_emitter_facilitie!$A$2:$B$7481,2,FALSE)</f>
        <v>Arkla Basin</v>
      </c>
    </row>
    <row r="682" spans="1:4" x14ac:dyDescent="0.25">
      <c r="A682" s="1">
        <v>1012153</v>
      </c>
      <c r="B682" s="18">
        <f>SUMIFS(ghg__ef_w_blowdown_stacks_units!M:M,ghg__ef_w_blowdown_stacks_units!B:B,A682)</f>
        <v>3.1527019000000003</v>
      </c>
      <c r="C682" s="33">
        <f>VLOOKUP(A682,ghg__rlps_ghg_emitter_facilitie!$A$2:$H$7481,8,FALSE)</f>
        <v>48371</v>
      </c>
      <c r="D682" s="33" t="str">
        <f>VLOOKUP(A682,ghg__rlps_ghg_emitter_facilitie!$A$2:$B$7481,2,FALSE)</f>
        <v>Permian Basin</v>
      </c>
    </row>
    <row r="683" spans="1:4" x14ac:dyDescent="0.25">
      <c r="A683" s="1">
        <v>1012154</v>
      </c>
      <c r="B683" s="18">
        <f>SUMIFS(ghg__ef_w_blowdown_stacks_units!M:M,ghg__ef_w_blowdown_stacks_units!B:B,A683)</f>
        <v>161.8849615</v>
      </c>
      <c r="C683" s="33">
        <f>VLOOKUP(A683,ghg__rlps_ghg_emitter_facilitie!$A$2:$H$7481,8,FALSE)</f>
        <v>8067</v>
      </c>
      <c r="D683" s="33" t="str">
        <f>VLOOKUP(A683,ghg__rlps_ghg_emitter_facilitie!$A$2:$B$7481,2,FALSE)</f>
        <v>San Juan Basin</v>
      </c>
    </row>
    <row r="684" spans="1:4" x14ac:dyDescent="0.25">
      <c r="A684" s="1">
        <v>1012157</v>
      </c>
      <c r="B684" s="18">
        <f>SUMIFS(ghg__ef_w_blowdown_stacks_units!M:M,ghg__ef_w_blowdown_stacks_units!B:B,A684)</f>
        <v>78.51491</v>
      </c>
      <c r="C684" s="33">
        <f>VLOOKUP(A684,ghg__rlps_ghg_emitter_facilitie!$A$2:$H$7481,8,FALSE)</f>
        <v>48201</v>
      </c>
      <c r="D684" s="33" t="str">
        <f>VLOOKUP(A684,ghg__rlps_ghg_emitter_facilitie!$A$2:$B$7481,2,FALSE)</f>
        <v>Gulf Coast Basin (LA, TX)</v>
      </c>
    </row>
    <row r="685" spans="1:4" x14ac:dyDescent="0.25">
      <c r="A685" s="1">
        <v>1012158</v>
      </c>
      <c r="B685" s="18">
        <f>SUMIFS(ghg__ef_w_blowdown_stacks_units!M:M,ghg__ef_w_blowdown_stacks_units!B:B,A685)</f>
        <v>5.1033695999999997</v>
      </c>
      <c r="C685" s="33">
        <f>VLOOKUP(A685,ghg__rlps_ghg_emitter_facilitie!$A$2:$H$7481,8,FALSE)</f>
        <v>42083</v>
      </c>
      <c r="D685" s="33" t="str">
        <f>VLOOKUP(A685,ghg__rlps_ghg_emitter_facilitie!$A$2:$B$7481,2,FALSE)</f>
        <v>Appalachian Basin (Eastern Overthrust Area)</v>
      </c>
    </row>
    <row r="686" spans="1:4" x14ac:dyDescent="0.25">
      <c r="A686" s="1">
        <v>1012161</v>
      </c>
      <c r="B686" s="18">
        <f>SUMIFS(ghg__ef_w_blowdown_stacks_units!M:M,ghg__ef_w_blowdown_stacks_units!B:B,A686)</f>
        <v>4.4925199999999998</v>
      </c>
      <c r="C686" s="33">
        <f>VLOOKUP(A686,ghg__rlps_ghg_emitter_facilitie!$A$2:$H$7481,8,FALSE)</f>
        <v>48109</v>
      </c>
      <c r="D686" s="33" t="str">
        <f>VLOOKUP(A686,ghg__rlps_ghg_emitter_facilitie!$A$2:$B$7481,2,FALSE)</f>
        <v>Permian Basin</v>
      </c>
    </row>
    <row r="687" spans="1:4" x14ac:dyDescent="0.25">
      <c r="A687" s="1">
        <v>1012165</v>
      </c>
      <c r="B687" s="18">
        <f>SUMIFS(ghg__ef_w_blowdown_stacks_units!M:M,ghg__ef_w_blowdown_stacks_units!B:B,A687)</f>
        <v>45.195235499999995</v>
      </c>
      <c r="C687" s="33">
        <f>VLOOKUP(A687,ghg__rlps_ghg_emitter_facilitie!$A$2:$H$7481,8,FALSE)</f>
        <v>2122</v>
      </c>
      <c r="D687" s="33" t="str">
        <f>VLOOKUP(A687,ghg__rlps_ghg_emitter_facilitie!$A$2:$B$7481,2,FALSE)</f>
        <v>AK Cook Inlet Basin</v>
      </c>
    </row>
    <row r="688" spans="1:4" x14ac:dyDescent="0.25">
      <c r="A688" s="1">
        <v>1012168</v>
      </c>
      <c r="B688" s="18">
        <f>SUMIFS(ghg__ef_w_blowdown_stacks_units!M:M,ghg__ef_w_blowdown_stacks_units!B:B,A688)</f>
        <v>4.1235600000000003</v>
      </c>
      <c r="C688" s="33">
        <f>VLOOKUP(A688,ghg__rlps_ghg_emitter_facilitie!$A$2:$H$7481,8,FALSE)</f>
        <v>42007</v>
      </c>
      <c r="D688" s="33" t="str">
        <f>VLOOKUP(A688,ghg__rlps_ghg_emitter_facilitie!$A$2:$B$7481,2,FALSE)</f>
        <v>Appalachian Basin (Eastern Overthrust Area)</v>
      </c>
    </row>
    <row r="689" spans="1:4" x14ac:dyDescent="0.25">
      <c r="A689" s="1">
        <v>1012177</v>
      </c>
      <c r="B689" s="18">
        <f>SUMIFS(ghg__ef_w_blowdown_stacks_units!M:M,ghg__ef_w_blowdown_stacks_units!B:B,A689)</f>
        <v>96.824977099999998</v>
      </c>
      <c r="C689" s="33">
        <f>VLOOKUP(A689,ghg__rlps_ghg_emitter_facilitie!$A$2:$H$7481,8,FALSE)</f>
        <v>56005</v>
      </c>
      <c r="D689" s="33" t="str">
        <f>VLOOKUP(A689,ghg__rlps_ghg_emitter_facilitie!$A$2:$B$7481,2,FALSE)</f>
        <v>Powder River Basin</v>
      </c>
    </row>
    <row r="690" spans="1:4" x14ac:dyDescent="0.25">
      <c r="A690" s="1">
        <v>1012184</v>
      </c>
      <c r="B690" s="18">
        <f>SUMIFS(ghg__ef_w_blowdown_stacks_units!M:M,ghg__ef_w_blowdown_stacks_units!B:B,A690)</f>
        <v>258.10245219999996</v>
      </c>
      <c r="C690" s="33">
        <f>VLOOKUP(A690,ghg__rlps_ghg_emitter_facilitie!$A$2:$H$7481,8,FALSE)</f>
        <v>48201</v>
      </c>
      <c r="D690" s="33" t="str">
        <f>VLOOKUP(A690,ghg__rlps_ghg_emitter_facilitie!$A$2:$B$7481,2,FALSE)</f>
        <v>Gulf Coast Basin (LA, TX)</v>
      </c>
    </row>
    <row r="691" spans="1:4" x14ac:dyDescent="0.25">
      <c r="A691" s="1">
        <v>1012186</v>
      </c>
      <c r="B691" s="18">
        <f>SUMIFS(ghg__ef_w_blowdown_stacks_units!M:M,ghg__ef_w_blowdown_stacks_units!B:B,A691)</f>
        <v>75.886238200000008</v>
      </c>
      <c r="C691" s="33">
        <f>VLOOKUP(A691,ghg__rlps_ghg_emitter_facilitie!$A$2:$H$7481,8,FALSE)</f>
        <v>40145</v>
      </c>
      <c r="D691" s="33" t="str">
        <f>VLOOKUP(A691,ghg__rlps_ghg_emitter_facilitie!$A$2:$B$7481,2,FALSE)</f>
        <v>Chautauqua Platform</v>
      </c>
    </row>
    <row r="692" spans="1:4" x14ac:dyDescent="0.25">
      <c r="A692" s="1">
        <v>1012189</v>
      </c>
      <c r="B692" s="18">
        <f>SUMIFS(ghg__ef_w_blowdown_stacks_units!M:M,ghg__ef_w_blowdown_stacks_units!B:B,A692)</f>
        <v>43.636110199999997</v>
      </c>
      <c r="C692" s="33">
        <f>VLOOKUP(A692,ghg__rlps_ghg_emitter_facilitie!$A$2:$H$7481,8,FALSE)</f>
        <v>40145</v>
      </c>
      <c r="D692" s="33" t="str">
        <f>VLOOKUP(A692,ghg__rlps_ghg_emitter_facilitie!$A$2:$B$7481,2,FALSE)</f>
        <v>Chautauqua Platform</v>
      </c>
    </row>
    <row r="693" spans="1:4" x14ac:dyDescent="0.25">
      <c r="A693" s="1">
        <v>1012192</v>
      </c>
      <c r="B693" s="18">
        <f>SUMIFS(ghg__ef_w_blowdown_stacks_units!M:M,ghg__ef_w_blowdown_stacks_units!B:B,A693)</f>
        <v>161.65718640000003</v>
      </c>
      <c r="C693" s="33">
        <f>VLOOKUP(A693,ghg__rlps_ghg_emitter_facilitie!$A$2:$H$7481,8,FALSE)</f>
        <v>42019</v>
      </c>
      <c r="D693" s="33" t="str">
        <f>VLOOKUP(A693,ghg__rlps_ghg_emitter_facilitie!$A$2:$B$7481,2,FALSE)</f>
        <v>Appalachian Basin (Eastern Overthrust Area)</v>
      </c>
    </row>
    <row r="694" spans="1:4" x14ac:dyDescent="0.25">
      <c r="A694" s="1">
        <v>1012193</v>
      </c>
      <c r="B694" s="18">
        <f>SUMIFS(ghg__ef_w_blowdown_stacks_units!M:M,ghg__ef_w_blowdown_stacks_units!B:B,A694)</f>
        <v>988.63668459999997</v>
      </c>
      <c r="C694" s="33">
        <f>VLOOKUP(A694,ghg__rlps_ghg_emitter_facilitie!$A$2:$H$7481,8,FALSE)</f>
        <v>40145</v>
      </c>
      <c r="D694" s="33" t="str">
        <f>VLOOKUP(A694,ghg__rlps_ghg_emitter_facilitie!$A$2:$B$7481,2,FALSE)</f>
        <v>Chautauqua Platform</v>
      </c>
    </row>
    <row r="695" spans="1:4" x14ac:dyDescent="0.25">
      <c r="A695" s="1">
        <v>1012194</v>
      </c>
      <c r="B695" s="18">
        <f>SUMIFS(ghg__ef_w_blowdown_stacks_units!M:M,ghg__ef_w_blowdown_stacks_units!B:B,A695)</f>
        <v>19.677420000000001</v>
      </c>
      <c r="C695" s="33">
        <f>VLOOKUP(A695,ghg__rlps_ghg_emitter_facilitie!$A$2:$H$7481,8,FALSE)</f>
        <v>48201</v>
      </c>
      <c r="D695" s="33" t="str">
        <f>VLOOKUP(A695,ghg__rlps_ghg_emitter_facilitie!$A$2:$B$7481,2,FALSE)</f>
        <v>Gulf Coast Basin (LA, TX)</v>
      </c>
    </row>
    <row r="696" spans="1:4" x14ac:dyDescent="0.25">
      <c r="A696" s="1">
        <v>1012195</v>
      </c>
      <c r="B696" s="18">
        <f>SUMIFS(ghg__ef_w_blowdown_stacks_units!M:M,ghg__ef_w_blowdown_stacks_units!B:B,A696)</f>
        <v>85.41350229999999</v>
      </c>
      <c r="C696" s="33">
        <f>VLOOKUP(A696,ghg__rlps_ghg_emitter_facilitie!$A$2:$H$7481,8,FALSE)</f>
        <v>40145</v>
      </c>
      <c r="D696" s="33" t="str">
        <f>VLOOKUP(A696,ghg__rlps_ghg_emitter_facilitie!$A$2:$B$7481,2,FALSE)</f>
        <v>Chautauqua Platform</v>
      </c>
    </row>
    <row r="697" spans="1:4" x14ac:dyDescent="0.25">
      <c r="A697" s="1">
        <v>1012198</v>
      </c>
      <c r="B697" s="18">
        <f>SUMIFS(ghg__ef_w_blowdown_stacks_units!M:M,ghg__ef_w_blowdown_stacks_units!B:B,A697)</f>
        <v>68.630755699999995</v>
      </c>
      <c r="C697" s="33">
        <f>VLOOKUP(A697,ghg__rlps_ghg_emitter_facilitie!$A$2:$H$7481,8,FALSE)</f>
        <v>48339</v>
      </c>
      <c r="D697" s="33" t="str">
        <f>VLOOKUP(A697,ghg__rlps_ghg_emitter_facilitie!$A$2:$B$7481,2,FALSE)</f>
        <v>Gulf Coast Basin (LA, TX)</v>
      </c>
    </row>
    <row r="698" spans="1:4" x14ac:dyDescent="0.25">
      <c r="A698" s="1">
        <v>1012200</v>
      </c>
      <c r="B698" s="18">
        <f>SUMIFS(ghg__ef_w_blowdown_stacks_units!M:M,ghg__ef_w_blowdown_stacks_units!B:B,A698)</f>
        <v>4.0849947999999996</v>
      </c>
      <c r="C698" s="33">
        <f>VLOOKUP(A698,ghg__rlps_ghg_emitter_facilitie!$A$2:$H$7481,8,FALSE)</f>
        <v>48201</v>
      </c>
      <c r="D698" s="33" t="str">
        <f>VLOOKUP(A698,ghg__rlps_ghg_emitter_facilitie!$A$2:$B$7481,2,FALSE)</f>
        <v>Gulf Coast Basin (LA, TX)</v>
      </c>
    </row>
    <row r="699" spans="1:4" x14ac:dyDescent="0.25">
      <c r="A699" s="1">
        <v>1012201</v>
      </c>
      <c r="B699" s="18">
        <f>SUMIFS(ghg__ef_w_blowdown_stacks_units!M:M,ghg__ef_w_blowdown_stacks_units!B:B,A699)</f>
        <v>0.4233133</v>
      </c>
      <c r="C699" s="33">
        <f>VLOOKUP(A699,ghg__rlps_ghg_emitter_facilitie!$A$2:$H$7481,8,FALSE)</f>
        <v>48201</v>
      </c>
      <c r="D699" s="33" t="str">
        <f>VLOOKUP(A699,ghg__rlps_ghg_emitter_facilitie!$A$2:$B$7481,2,FALSE)</f>
        <v>Gulf Coast Basin (LA, TX)</v>
      </c>
    </row>
    <row r="700" spans="1:4" x14ac:dyDescent="0.25">
      <c r="A700" s="1">
        <v>1012204</v>
      </c>
      <c r="B700" s="18">
        <f>SUMIFS(ghg__ef_w_blowdown_stacks_units!M:M,ghg__ef_w_blowdown_stacks_units!B:B,A700)</f>
        <v>792.84</v>
      </c>
      <c r="C700" s="33">
        <f>VLOOKUP(A700,ghg__rlps_ghg_emitter_facilitie!$A$2:$H$7481,8,FALSE)</f>
        <v>8031</v>
      </c>
      <c r="D700" s="33" t="str">
        <f>VLOOKUP(A700,ghg__rlps_ghg_emitter_facilitie!$A$2:$B$7481,2,FALSE)</f>
        <v>Denver Basin</v>
      </c>
    </row>
    <row r="701" spans="1:4" x14ac:dyDescent="0.25">
      <c r="A701" s="1">
        <v>1012205</v>
      </c>
      <c r="B701" s="18">
        <f>SUMIFS(ghg__ef_w_blowdown_stacks_units!M:M,ghg__ef_w_blowdown_stacks_units!B:B,A701)</f>
        <v>415.83038399999998</v>
      </c>
      <c r="C701" s="33">
        <f>VLOOKUP(A701,ghg__rlps_ghg_emitter_facilitie!$A$2:$H$7481,8,FALSE)</f>
        <v>8059</v>
      </c>
      <c r="D701" s="33" t="str">
        <f>VLOOKUP(A701,ghg__rlps_ghg_emitter_facilitie!$A$2:$B$7481,2,FALSE)</f>
        <v>Denver Basin</v>
      </c>
    </row>
    <row r="702" spans="1:4" x14ac:dyDescent="0.25">
      <c r="A702" s="1">
        <v>1012207</v>
      </c>
      <c r="B702" s="18">
        <f>SUMIFS(ghg__ef_w_blowdown_stacks_units!M:M,ghg__ef_w_blowdown_stacks_units!B:B,A702)</f>
        <v>776</v>
      </c>
      <c r="C702" s="33">
        <f>VLOOKUP(A702,ghg__rlps_ghg_emitter_facilitie!$A$2:$H$7481,8,FALSE)</f>
        <v>8031</v>
      </c>
      <c r="D702" s="33" t="str">
        <f>VLOOKUP(A702,ghg__rlps_ghg_emitter_facilitie!$A$2:$B$7481,2,FALSE)</f>
        <v>Denver Basin</v>
      </c>
    </row>
    <row r="703" spans="1:4" x14ac:dyDescent="0.25">
      <c r="A703" s="1">
        <v>1012208</v>
      </c>
      <c r="B703" s="18">
        <f>SUMIFS(ghg__ef_w_blowdown_stacks_units!M:M,ghg__ef_w_blowdown_stacks_units!B:B,A703)</f>
        <v>5.91</v>
      </c>
      <c r="C703" s="33">
        <f>VLOOKUP(A703,ghg__rlps_ghg_emitter_facilitie!$A$2:$H$7481,8,FALSE)</f>
        <v>8031</v>
      </c>
      <c r="D703" s="33" t="str">
        <f>VLOOKUP(A703,ghg__rlps_ghg_emitter_facilitie!$A$2:$B$7481,2,FALSE)</f>
        <v>Denver Basin</v>
      </c>
    </row>
    <row r="704" spans="1:4" x14ac:dyDescent="0.25">
      <c r="A704" s="1">
        <v>1012209</v>
      </c>
      <c r="B704" s="18">
        <f>SUMIFS(ghg__ef_w_blowdown_stacks_units!M:M,ghg__ef_w_blowdown_stacks_units!B:B,A704)</f>
        <v>96</v>
      </c>
      <c r="C704" s="33">
        <f>VLOOKUP(A704,ghg__rlps_ghg_emitter_facilitie!$A$2:$H$7481,8,FALSE)</f>
        <v>8031</v>
      </c>
      <c r="D704" s="33" t="str">
        <f>VLOOKUP(A704,ghg__rlps_ghg_emitter_facilitie!$A$2:$B$7481,2,FALSE)</f>
        <v>Denver Basin</v>
      </c>
    </row>
    <row r="705" spans="1:4" x14ac:dyDescent="0.25">
      <c r="A705" s="1">
        <v>1012211</v>
      </c>
      <c r="B705" s="18">
        <f>SUMIFS(ghg__ef_w_blowdown_stacks_units!M:M,ghg__ef_w_blowdown_stacks_units!B:B,A705)</f>
        <v>0.08</v>
      </c>
      <c r="C705" s="33">
        <f>VLOOKUP(A705,ghg__rlps_ghg_emitter_facilitie!$A$2:$H$7481,8,FALSE)</f>
        <v>8031</v>
      </c>
      <c r="D705" s="33" t="str">
        <f>VLOOKUP(A705,ghg__rlps_ghg_emitter_facilitie!$A$2:$B$7481,2,FALSE)</f>
        <v>Denver Basin</v>
      </c>
    </row>
    <row r="706" spans="1:4" x14ac:dyDescent="0.25">
      <c r="A706" s="1">
        <v>1012213</v>
      </c>
      <c r="B706" s="18">
        <f>SUMIFS(ghg__ef_w_blowdown_stacks_units!M:M,ghg__ef_w_blowdown_stacks_units!B:B,A706)</f>
        <v>137.91198209999999</v>
      </c>
      <c r="C706" s="33">
        <f>VLOOKUP(A706,ghg__rlps_ghg_emitter_facilitie!$A$2:$H$7481,8,FALSE)</f>
        <v>48339</v>
      </c>
      <c r="D706" s="33" t="str">
        <f>VLOOKUP(A706,ghg__rlps_ghg_emitter_facilitie!$A$2:$B$7481,2,FALSE)</f>
        <v>Gulf Coast Basin (LA, TX)</v>
      </c>
    </row>
    <row r="707" spans="1:4" x14ac:dyDescent="0.25">
      <c r="A707" s="1">
        <v>1012214</v>
      </c>
      <c r="B707" s="18">
        <f>SUMIFS(ghg__ef_w_blowdown_stacks_units!M:M,ghg__ef_w_blowdown_stacks_units!B:B,A707)</f>
        <v>83.69</v>
      </c>
      <c r="C707" s="33">
        <f>VLOOKUP(A707,ghg__rlps_ghg_emitter_facilitie!$A$2:$H$7481,8,FALSE)</f>
        <v>8031</v>
      </c>
      <c r="D707" s="33" t="str">
        <f>VLOOKUP(A707,ghg__rlps_ghg_emitter_facilitie!$A$2:$B$7481,2,FALSE)</f>
        <v>Denver Basin</v>
      </c>
    </row>
    <row r="708" spans="1:4" x14ac:dyDescent="0.25">
      <c r="A708" s="1">
        <v>1012218</v>
      </c>
      <c r="B708" s="18">
        <f>SUMIFS(ghg__ef_w_blowdown_stacks_units!M:M,ghg__ef_w_blowdown_stacks_units!B:B,A708)</f>
        <v>16.441808299999998</v>
      </c>
      <c r="C708" s="33">
        <f>VLOOKUP(A708,ghg__rlps_ghg_emitter_facilitie!$A$2:$H$7481,8,FALSE)</f>
        <v>40145</v>
      </c>
      <c r="D708" s="33" t="str">
        <f>VLOOKUP(A708,ghg__rlps_ghg_emitter_facilitie!$A$2:$B$7481,2,FALSE)</f>
        <v>Chautauqua Platform</v>
      </c>
    </row>
    <row r="709" spans="1:4" x14ac:dyDescent="0.25">
      <c r="A709" s="1">
        <v>1012231</v>
      </c>
      <c r="B709" s="18">
        <f>SUMIFS(ghg__ef_w_blowdown_stacks_units!M:M,ghg__ef_w_blowdown_stacks_units!B:B,A709)</f>
        <v>16.3908165</v>
      </c>
      <c r="C709" s="33">
        <f>VLOOKUP(A709,ghg__rlps_ghg_emitter_facilitie!$A$2:$H$7481,8,FALSE)</f>
        <v>40145</v>
      </c>
      <c r="D709" s="33" t="str">
        <f>VLOOKUP(A709,ghg__rlps_ghg_emitter_facilitie!$A$2:$B$7481,2,FALSE)</f>
        <v>Chautauqua Platform</v>
      </c>
    </row>
    <row r="710" spans="1:4" x14ac:dyDescent="0.25">
      <c r="A710" s="1">
        <v>1012232</v>
      </c>
      <c r="B710" s="18">
        <f>SUMIFS(ghg__ef_w_blowdown_stacks_units!M:M,ghg__ef_w_blowdown_stacks_units!B:B,A710)</f>
        <v>27.948910300000001</v>
      </c>
      <c r="C710" s="33">
        <f>VLOOKUP(A710,ghg__rlps_ghg_emitter_facilitie!$A$2:$H$7481,8,FALSE)</f>
        <v>40145</v>
      </c>
      <c r="D710" s="33" t="str">
        <f>VLOOKUP(A710,ghg__rlps_ghg_emitter_facilitie!$A$2:$B$7481,2,FALSE)</f>
        <v>Chautauqua Platform</v>
      </c>
    </row>
    <row r="711" spans="1:4" x14ac:dyDescent="0.25">
      <c r="A711" s="1">
        <v>1012233</v>
      </c>
      <c r="B711" s="18">
        <f>SUMIFS(ghg__ef_w_blowdown_stacks_units!M:M,ghg__ef_w_blowdown_stacks_units!B:B,A711)</f>
        <v>128.36085259999999</v>
      </c>
      <c r="C711" s="33">
        <f>VLOOKUP(A711,ghg__rlps_ghg_emitter_facilitie!$A$2:$H$7481,8,FALSE)</f>
        <v>40145</v>
      </c>
      <c r="D711" s="33" t="str">
        <f>VLOOKUP(A711,ghg__rlps_ghg_emitter_facilitie!$A$2:$B$7481,2,FALSE)</f>
        <v>Chautauqua Platform</v>
      </c>
    </row>
    <row r="712" spans="1:4" x14ac:dyDescent="0.25">
      <c r="A712" s="1">
        <v>1012236</v>
      </c>
      <c r="B712" s="18">
        <f>SUMIFS(ghg__ef_w_blowdown_stacks_units!M:M,ghg__ef_w_blowdown_stacks_units!B:B,A712)</f>
        <v>2391.0726787999997</v>
      </c>
      <c r="C712" s="33">
        <f>VLOOKUP(A712,ghg__rlps_ghg_emitter_facilitie!$A$2:$H$7481,8,FALSE)</f>
        <v>40145</v>
      </c>
      <c r="D712" s="33" t="str">
        <f>VLOOKUP(A712,ghg__rlps_ghg_emitter_facilitie!$A$2:$B$7481,2,FALSE)</f>
        <v>Chautauqua Platform</v>
      </c>
    </row>
    <row r="713" spans="1:4" x14ac:dyDescent="0.25">
      <c r="A713" s="1">
        <v>1012238</v>
      </c>
      <c r="B713" s="18">
        <f>SUMIFS(ghg__ef_w_blowdown_stacks_units!M:M,ghg__ef_w_blowdown_stacks_units!B:B,A713)</f>
        <v>1.8900000000000001</v>
      </c>
      <c r="C713" s="33">
        <f>VLOOKUP(A713,ghg__rlps_ghg_emitter_facilitie!$A$2:$H$7481,8,FALSE)</f>
        <v>8031</v>
      </c>
      <c r="D713" s="33" t="str">
        <f>VLOOKUP(A713,ghg__rlps_ghg_emitter_facilitie!$A$2:$B$7481,2,FALSE)</f>
        <v>Denver Basin</v>
      </c>
    </row>
    <row r="714" spans="1:4" x14ac:dyDescent="0.25">
      <c r="A714" s="1">
        <v>1012240</v>
      </c>
      <c r="B714" s="18">
        <f>SUMIFS(ghg__ef_w_blowdown_stacks_units!M:M,ghg__ef_w_blowdown_stacks_units!B:B,A714)</f>
        <v>8.86</v>
      </c>
      <c r="C714" s="33">
        <f>VLOOKUP(A714,ghg__rlps_ghg_emitter_facilitie!$A$2:$H$7481,8,FALSE)</f>
        <v>8031</v>
      </c>
      <c r="D714" s="33" t="str">
        <f>VLOOKUP(A714,ghg__rlps_ghg_emitter_facilitie!$A$2:$B$7481,2,FALSE)</f>
        <v>Denver Basin</v>
      </c>
    </row>
    <row r="715" spans="1:4" x14ac:dyDescent="0.25">
      <c r="A715" s="1">
        <v>1012241</v>
      </c>
      <c r="B715" s="18">
        <f>SUMIFS(ghg__ef_w_blowdown_stacks_units!M:M,ghg__ef_w_blowdown_stacks_units!B:B,A715)</f>
        <v>129.73499999999999</v>
      </c>
      <c r="C715" s="33">
        <f>VLOOKUP(A715,ghg__rlps_ghg_emitter_facilitie!$A$2:$H$7481,8,FALSE)</f>
        <v>48339</v>
      </c>
      <c r="D715" s="33" t="str">
        <f>VLOOKUP(A715,ghg__rlps_ghg_emitter_facilitie!$A$2:$B$7481,2,FALSE)</f>
        <v>Gulf Coast Basin (LA, TX)</v>
      </c>
    </row>
    <row r="716" spans="1:4" x14ac:dyDescent="0.25">
      <c r="A716" s="1">
        <v>1012244</v>
      </c>
      <c r="B716" s="18">
        <f>SUMIFS(ghg__ef_w_blowdown_stacks_units!M:M,ghg__ef_w_blowdown_stacks_units!B:B,A716)</f>
        <v>274.14146140000003</v>
      </c>
      <c r="C716" s="33">
        <f>VLOOKUP(A716,ghg__rlps_ghg_emitter_facilitie!$A$2:$H$7481,8,FALSE)</f>
        <v>40145</v>
      </c>
      <c r="D716" s="33" t="str">
        <f>VLOOKUP(A716,ghg__rlps_ghg_emitter_facilitie!$A$2:$B$7481,2,FALSE)</f>
        <v>Chautauqua Platform</v>
      </c>
    </row>
    <row r="717" spans="1:4" x14ac:dyDescent="0.25">
      <c r="A717" s="1">
        <v>1012245</v>
      </c>
      <c r="B717" s="18">
        <f>SUMIFS(ghg__ef_w_blowdown_stacks_units!M:M,ghg__ef_w_blowdown_stacks_units!B:B,A717)</f>
        <v>79.692155499999998</v>
      </c>
      <c r="C717" s="33">
        <f>VLOOKUP(A717,ghg__rlps_ghg_emitter_facilitie!$A$2:$H$7481,8,FALSE)</f>
        <v>40145</v>
      </c>
      <c r="D717" s="33" t="str">
        <f>VLOOKUP(A717,ghg__rlps_ghg_emitter_facilitie!$A$2:$B$7481,2,FALSE)</f>
        <v>Chautauqua Platform</v>
      </c>
    </row>
    <row r="718" spans="1:4" x14ac:dyDescent="0.25">
      <c r="A718" s="1">
        <v>1012248</v>
      </c>
      <c r="B718" s="18">
        <f>SUMIFS(ghg__ef_w_blowdown_stacks_units!M:M,ghg__ef_w_blowdown_stacks_units!B:B,A718)</f>
        <v>15.86379</v>
      </c>
      <c r="C718" s="33">
        <f>VLOOKUP(A718,ghg__rlps_ghg_emitter_facilitie!$A$2:$H$7481,8,FALSE)</f>
        <v>8031</v>
      </c>
      <c r="D718" s="33" t="str">
        <f>VLOOKUP(A718,ghg__rlps_ghg_emitter_facilitie!$A$2:$B$7481,2,FALSE)</f>
        <v>Denver Basin</v>
      </c>
    </row>
    <row r="719" spans="1:4" x14ac:dyDescent="0.25">
      <c r="A719" s="1">
        <v>1012251</v>
      </c>
      <c r="B719" s="18">
        <f>SUMIFS(ghg__ef_w_blowdown_stacks_units!M:M,ghg__ef_w_blowdown_stacks_units!B:B,A719)</f>
        <v>107.46777</v>
      </c>
      <c r="C719" s="33">
        <f>VLOOKUP(A719,ghg__rlps_ghg_emitter_facilitie!$A$2:$H$7481,8,FALSE)</f>
        <v>8031</v>
      </c>
      <c r="D719" s="33" t="str">
        <f>VLOOKUP(A719,ghg__rlps_ghg_emitter_facilitie!$A$2:$B$7481,2,FALSE)</f>
        <v>Denver Basin</v>
      </c>
    </row>
    <row r="720" spans="1:4" x14ac:dyDescent="0.25">
      <c r="A720" s="1">
        <v>1012256</v>
      </c>
      <c r="B720" s="18">
        <f>SUMIFS(ghg__ef_w_blowdown_stacks_units!M:M,ghg__ef_w_blowdown_stacks_units!B:B,A720)</f>
        <v>0.56830000000000003</v>
      </c>
      <c r="C720" s="33">
        <f>VLOOKUP(A720,ghg__rlps_ghg_emitter_facilitie!$A$2:$H$7481,8,FALSE)</f>
        <v>42015</v>
      </c>
      <c r="D720" s="33" t="str">
        <f>VLOOKUP(A720,ghg__rlps_ghg_emitter_facilitie!$A$2:$B$7481,2,FALSE)</f>
        <v>Appalachian Basin (Eastern Overthrust Area)</v>
      </c>
    </row>
    <row r="721" spans="1:4" x14ac:dyDescent="0.25">
      <c r="A721" s="1">
        <v>1012269</v>
      </c>
      <c r="B721" s="18">
        <f>SUMIFS(ghg__ef_w_blowdown_stacks_units!M:M,ghg__ef_w_blowdown_stacks_units!B:B,A721)</f>
        <v>120.0583</v>
      </c>
      <c r="C721" s="33">
        <f>VLOOKUP(A721,ghg__rlps_ghg_emitter_facilitie!$A$2:$H$7481,8,FALSE)</f>
        <v>36009</v>
      </c>
      <c r="D721" s="33" t="str">
        <f>VLOOKUP(A721,ghg__rlps_ghg_emitter_facilitie!$A$2:$B$7481,2,FALSE)</f>
        <v>Appalachian Basin (Eastern Overthrust Area)</v>
      </c>
    </row>
    <row r="722" spans="1:4" x14ac:dyDescent="0.25">
      <c r="A722" s="1">
        <v>1012270</v>
      </c>
      <c r="B722" s="18">
        <f>SUMIFS(ghg__ef_w_blowdown_stacks_units!M:M,ghg__ef_w_blowdown_stacks_units!B:B,A722)</f>
        <v>143.48710679999999</v>
      </c>
      <c r="C722" s="33">
        <f>VLOOKUP(A722,ghg__rlps_ghg_emitter_facilitie!$A$2:$H$7481,8,FALSE)</f>
        <v>21217</v>
      </c>
      <c r="D722" s="33" t="str">
        <f>VLOOKUP(A722,ghg__rlps_ghg_emitter_facilitie!$A$2:$B$7481,2,FALSE)</f>
        <v>Cincinnati Arch</v>
      </c>
    </row>
    <row r="723" spans="1:4" x14ac:dyDescent="0.25">
      <c r="A723" s="1">
        <v>1012284</v>
      </c>
      <c r="B723" s="18">
        <f>SUMIFS(ghg__ef_w_blowdown_stacks_units!M:M,ghg__ef_w_blowdown_stacks_units!B:B,A723)</f>
        <v>6.7115061000000003</v>
      </c>
      <c r="C723" s="33">
        <f>VLOOKUP(A723,ghg__rlps_ghg_emitter_facilitie!$A$2:$H$7481,8,FALSE)</f>
        <v>40121</v>
      </c>
      <c r="D723" s="33" t="str">
        <f>VLOOKUP(A723,ghg__rlps_ghg_emitter_facilitie!$A$2:$B$7481,2,FALSE)</f>
        <v>Arkoma Basin</v>
      </c>
    </row>
    <row r="724" spans="1:4" x14ac:dyDescent="0.25">
      <c r="A724" s="1">
        <v>1012285</v>
      </c>
      <c r="B724" s="18">
        <f>SUMIFS(ghg__ef_w_blowdown_stacks_units!M:M,ghg__ef_w_blowdown_stacks_units!B:B,A724)</f>
        <v>44.583484800000001</v>
      </c>
      <c r="C724" s="33">
        <f>VLOOKUP(A724,ghg__rlps_ghg_emitter_facilitie!$A$2:$H$7481,8,FALSE)</f>
        <v>47181</v>
      </c>
      <c r="D724" s="33" t="str">
        <f>VLOOKUP(A724,ghg__rlps_ghg_emitter_facilitie!$A$2:$B$7481,2,FALSE)</f>
        <v>Cincinnati Arch</v>
      </c>
    </row>
    <row r="725" spans="1:4" x14ac:dyDescent="0.25">
      <c r="A725" s="1">
        <v>1012286</v>
      </c>
      <c r="B725" s="18">
        <f>SUMIFS(ghg__ef_w_blowdown_stacks_units!M:M,ghg__ef_w_blowdown_stacks_units!B:B,A725)</f>
        <v>129.71125789999999</v>
      </c>
      <c r="C725" s="33">
        <f>VLOOKUP(A725,ghg__rlps_ghg_emitter_facilitie!$A$2:$H$7481,8,FALSE)</f>
        <v>8031</v>
      </c>
      <c r="D725" s="33" t="str">
        <f>VLOOKUP(A725,ghg__rlps_ghg_emitter_facilitie!$A$2:$B$7481,2,FALSE)</f>
        <v>Denver Basin</v>
      </c>
    </row>
    <row r="726" spans="1:4" x14ac:dyDescent="0.25">
      <c r="A726" s="1">
        <v>1012297</v>
      </c>
      <c r="B726" s="18">
        <f>SUMIFS(ghg__ef_w_blowdown_stacks_units!M:M,ghg__ef_w_blowdown_stacks_units!B:B,A726)</f>
        <v>89.657741400000006</v>
      </c>
      <c r="C726" s="33">
        <f>VLOOKUP(A726,ghg__rlps_ghg_emitter_facilitie!$A$2:$H$7481,8,FALSE)</f>
        <v>38053</v>
      </c>
      <c r="D726" s="33" t="str">
        <f>VLOOKUP(A726,ghg__rlps_ghg_emitter_facilitie!$A$2:$B$7481,2,FALSE)</f>
        <v>Williston Basin</v>
      </c>
    </row>
    <row r="727" spans="1:4" x14ac:dyDescent="0.25">
      <c r="A727" s="1">
        <v>1012298</v>
      </c>
      <c r="B727" s="18">
        <f>SUMIFS(ghg__ef_w_blowdown_stacks_units!M:M,ghg__ef_w_blowdown_stacks_units!B:B,A727)</f>
        <v>2.1889139000000002</v>
      </c>
      <c r="C727" s="33">
        <f>VLOOKUP(A727,ghg__rlps_ghg_emitter_facilitie!$A$2:$H$7481,8,FALSE)</f>
        <v>8071</v>
      </c>
      <c r="D727" s="33" t="str">
        <f>VLOOKUP(A727,ghg__rlps_ghg_emitter_facilitie!$A$2:$B$7481,2,FALSE)</f>
        <v>Las Vegas-Raton Basin</v>
      </c>
    </row>
    <row r="728" spans="1:4" x14ac:dyDescent="0.25">
      <c r="A728" s="1">
        <v>1012300</v>
      </c>
      <c r="B728" s="18">
        <f>SUMIFS(ghg__ef_w_blowdown_stacks_units!M:M,ghg__ef_w_blowdown_stacks_units!B:B,A728)</f>
        <v>4.5423805000000002</v>
      </c>
      <c r="C728" s="33">
        <f>VLOOKUP(A728,ghg__rlps_ghg_emitter_facilitie!$A$2:$H$7481,8,FALSE)</f>
        <v>48201</v>
      </c>
      <c r="D728" s="33" t="str">
        <f>VLOOKUP(A728,ghg__rlps_ghg_emitter_facilitie!$A$2:$B$7481,2,FALSE)</f>
        <v>Gulf Coast Basin (LA, TX)</v>
      </c>
    </row>
    <row r="729" spans="1:4" x14ac:dyDescent="0.25">
      <c r="A729" s="1">
        <v>1012305</v>
      </c>
      <c r="B729" s="18">
        <f>SUMIFS(ghg__ef_w_blowdown_stacks_units!M:M,ghg__ef_w_blowdown_stacks_units!B:B,A729)</f>
        <v>320.97390309999997</v>
      </c>
      <c r="C729" s="33">
        <f>VLOOKUP(A729,ghg__rlps_ghg_emitter_facilitie!$A$2:$H$7481,8,FALSE)</f>
        <v>6013</v>
      </c>
      <c r="D729" s="33" t="str">
        <f>VLOOKUP(A729,ghg__rlps_ghg_emitter_facilitie!$A$2:$B$7481,2,FALSE)</f>
        <v>Sacramento Basin</v>
      </c>
    </row>
    <row r="730" spans="1:4" x14ac:dyDescent="0.25">
      <c r="A730" s="1">
        <v>1012310</v>
      </c>
      <c r="B730" s="18">
        <f>SUMIFS(ghg__ef_w_blowdown_stacks_units!M:M,ghg__ef_w_blowdown_stacks_units!B:B,A730)</f>
        <v>0.2832327</v>
      </c>
      <c r="C730" s="33">
        <f>VLOOKUP(A730,ghg__rlps_ghg_emitter_facilitie!$A$2:$H$7481,8,FALSE)</f>
        <v>35045</v>
      </c>
      <c r="D730" s="33" t="str">
        <f>VLOOKUP(A730,ghg__rlps_ghg_emitter_facilitie!$A$2:$B$7481,2,FALSE)</f>
        <v>San Juan Basin</v>
      </c>
    </row>
    <row r="731" spans="1:4" x14ac:dyDescent="0.25">
      <c r="A731" s="1">
        <v>1012317</v>
      </c>
      <c r="B731" s="18">
        <f>SUMIFS(ghg__ef_w_blowdown_stacks_units!M:M,ghg__ef_w_blowdown_stacks_units!B:B,A731)</f>
        <v>14.1911</v>
      </c>
      <c r="C731" s="33">
        <f>VLOOKUP(A731,ghg__rlps_ghg_emitter_facilitie!$A$2:$H$7481,8,FALSE)</f>
        <v>49013</v>
      </c>
      <c r="D731" s="33" t="str">
        <f>VLOOKUP(A731,ghg__rlps_ghg_emitter_facilitie!$A$2:$B$7481,2,FALSE)</f>
        <v>Uinta Basin</v>
      </c>
    </row>
    <row r="732" spans="1:4" x14ac:dyDescent="0.25">
      <c r="A732" s="1">
        <v>1012321</v>
      </c>
      <c r="B732" s="18">
        <f>SUMIFS(ghg__ef_w_blowdown_stacks_units!M:M,ghg__ef_w_blowdown_stacks_units!B:B,A732)</f>
        <v>244.29885079999997</v>
      </c>
      <c r="C732" s="33">
        <f>VLOOKUP(A732,ghg__rlps_ghg_emitter_facilitie!$A$2:$H$7481,8,FALSE)</f>
        <v>48329</v>
      </c>
      <c r="D732" s="33" t="str">
        <f>VLOOKUP(A732,ghg__rlps_ghg_emitter_facilitie!$A$2:$B$7481,2,FALSE)</f>
        <v>Permian Basin</v>
      </c>
    </row>
    <row r="733" spans="1:4" x14ac:dyDescent="0.25">
      <c r="A733" s="1">
        <v>1012322</v>
      </c>
      <c r="B733" s="18">
        <f>SUMIFS(ghg__ef_w_blowdown_stacks_units!M:M,ghg__ef_w_blowdown_stacks_units!B:B,A733)</f>
        <v>87.527200000000008</v>
      </c>
      <c r="C733" s="33">
        <f>VLOOKUP(A733,ghg__rlps_ghg_emitter_facilitie!$A$2:$H$7481,8,FALSE)</f>
        <v>42081</v>
      </c>
      <c r="D733" s="33" t="str">
        <f>VLOOKUP(A733,ghg__rlps_ghg_emitter_facilitie!$A$2:$B$7481,2,FALSE)</f>
        <v>Appalachian Basin (Eastern Overthrust Area)</v>
      </c>
    </row>
    <row r="734" spans="1:4" x14ac:dyDescent="0.25">
      <c r="A734" s="1">
        <v>1012325</v>
      </c>
      <c r="B734" s="18">
        <f>SUMIFS(ghg__ef_w_blowdown_stacks_units!M:M,ghg__ef_w_blowdown_stacks_units!B:B,A734)</f>
        <v>0.85433930000000002</v>
      </c>
      <c r="C734" s="33">
        <f>VLOOKUP(A734,ghg__rlps_ghg_emitter_facilitie!$A$2:$H$7481,8,FALSE)</f>
        <v>40109</v>
      </c>
      <c r="D734" s="33" t="str">
        <f>VLOOKUP(A734,ghg__rlps_ghg_emitter_facilitie!$A$2:$B$7481,2,FALSE)</f>
        <v>Chautauqua Platform</v>
      </c>
    </row>
    <row r="735" spans="1:4" x14ac:dyDescent="0.25">
      <c r="A735" s="1">
        <v>1012329</v>
      </c>
      <c r="B735" s="18">
        <f>SUMIFS(ghg__ef_w_blowdown_stacks_units!M:M,ghg__ef_w_blowdown_stacks_units!B:B,A735)</f>
        <v>18.639645699999999</v>
      </c>
      <c r="C735" s="33">
        <f>VLOOKUP(A735,ghg__rlps_ghg_emitter_facilitie!$A$2:$H$7481,8,FALSE)</f>
        <v>8031</v>
      </c>
      <c r="D735" s="33" t="str">
        <f>VLOOKUP(A735,ghg__rlps_ghg_emitter_facilitie!$A$2:$B$7481,2,FALSE)</f>
        <v>Denver Basin</v>
      </c>
    </row>
    <row r="736" spans="1:4" x14ac:dyDescent="0.25">
      <c r="A736" s="1">
        <v>1012332</v>
      </c>
      <c r="B736" s="18">
        <f>SUMIFS(ghg__ef_w_blowdown_stacks_units!M:M,ghg__ef_w_blowdown_stacks_units!B:B,A736)</f>
        <v>48.383762500000003</v>
      </c>
      <c r="C736" s="33">
        <f>VLOOKUP(A736,ghg__rlps_ghg_emitter_facilitie!$A$2:$H$7481,8,FALSE)</f>
        <v>40109</v>
      </c>
      <c r="D736" s="33" t="str">
        <f>VLOOKUP(A736,ghg__rlps_ghg_emitter_facilitie!$A$2:$B$7481,2,FALSE)</f>
        <v>Chautauqua Platform</v>
      </c>
    </row>
    <row r="737" spans="1:4" x14ac:dyDescent="0.25">
      <c r="A737" s="1">
        <v>1012336</v>
      </c>
      <c r="B737" s="18">
        <f>SUMIFS(ghg__ef_w_blowdown_stacks_units!M:M,ghg__ef_w_blowdown_stacks_units!B:B,A737)</f>
        <v>108.5444</v>
      </c>
      <c r="C737" s="33">
        <f>VLOOKUP(A737,ghg__rlps_ghg_emitter_facilitie!$A$2:$H$7481,8,FALSE)</f>
        <v>42083</v>
      </c>
      <c r="D737" s="33" t="str">
        <f>VLOOKUP(A737,ghg__rlps_ghg_emitter_facilitie!$A$2:$B$7481,2,FALSE)</f>
        <v>Appalachian Basin (Eastern Overthrust Area)</v>
      </c>
    </row>
    <row r="738" spans="1:4" x14ac:dyDescent="0.25">
      <c r="A738" s="1">
        <v>1012341</v>
      </c>
      <c r="B738" s="18">
        <f>SUMIFS(ghg__ef_w_blowdown_stacks_units!M:M,ghg__ef_w_blowdown_stacks_units!B:B,A738)</f>
        <v>215.03677879999998</v>
      </c>
      <c r="C738" s="33">
        <f>VLOOKUP(A738,ghg__rlps_ghg_emitter_facilitie!$A$2:$H$7481,8,FALSE)</f>
        <v>8031</v>
      </c>
      <c r="D738" s="33" t="str">
        <f>VLOOKUP(A738,ghg__rlps_ghg_emitter_facilitie!$A$2:$B$7481,2,FALSE)</f>
        <v>Denver Basin</v>
      </c>
    </row>
    <row r="739" spans="1:4" x14ac:dyDescent="0.25">
      <c r="A739" s="1">
        <v>1012353</v>
      </c>
      <c r="B739" s="18">
        <f>SUMIFS(ghg__ef_w_blowdown_stacks_units!M:M,ghg__ef_w_blowdown_stacks_units!B:B,A739)</f>
        <v>0.24586520000000001</v>
      </c>
      <c r="C739" s="33">
        <f>VLOOKUP(A739,ghg__rlps_ghg_emitter_facilitie!$A$2:$H$7481,8,FALSE)</f>
        <v>40109</v>
      </c>
      <c r="D739" s="33" t="str">
        <f>VLOOKUP(A739,ghg__rlps_ghg_emitter_facilitie!$A$2:$B$7481,2,FALSE)</f>
        <v>Chautauqua Platform</v>
      </c>
    </row>
    <row r="740" spans="1:4" x14ac:dyDescent="0.25">
      <c r="A740" s="1">
        <v>1012357</v>
      </c>
      <c r="B740" s="18">
        <f>SUMIFS(ghg__ef_w_blowdown_stacks_units!M:M,ghg__ef_w_blowdown_stacks_units!B:B,A740)</f>
        <v>3.7413736000000002</v>
      </c>
      <c r="C740" s="33">
        <f>VLOOKUP(A740,ghg__rlps_ghg_emitter_facilitie!$A$2:$H$7481,8,FALSE)</f>
        <v>6029</v>
      </c>
      <c r="D740" s="33" t="str">
        <f>VLOOKUP(A740,ghg__rlps_ghg_emitter_facilitie!$A$2:$B$7481,2,FALSE)</f>
        <v>San Joaquin Basin</v>
      </c>
    </row>
    <row r="741" spans="1:4" x14ac:dyDescent="0.25">
      <c r="A741" s="1">
        <v>1012358</v>
      </c>
      <c r="B741" s="18">
        <f>SUMIFS(ghg__ef_w_blowdown_stacks_units!M:M,ghg__ef_w_blowdown_stacks_units!B:B,A741)</f>
        <v>4.2</v>
      </c>
      <c r="C741" s="33">
        <f>VLOOKUP(A741,ghg__rlps_ghg_emitter_facilitie!$A$2:$H$7481,8,FALSE)</f>
        <v>48113</v>
      </c>
      <c r="D741" s="33" t="str">
        <f>VLOOKUP(A741,ghg__rlps_ghg_emitter_facilitie!$A$2:$B$7481,2,FALSE)</f>
        <v>Ouachita Folded Belt</v>
      </c>
    </row>
    <row r="742" spans="1:4" x14ac:dyDescent="0.25">
      <c r="A742" s="1">
        <v>1012359</v>
      </c>
      <c r="B742" s="18">
        <f>SUMIFS(ghg__ef_w_blowdown_stacks_units!M:M,ghg__ef_w_blowdown_stacks_units!B:B,A742)</f>
        <v>14.0408218</v>
      </c>
      <c r="C742" s="33">
        <f>VLOOKUP(A742,ghg__rlps_ghg_emitter_facilitie!$A$2:$H$7481,8,FALSE)</f>
        <v>40143</v>
      </c>
      <c r="D742" s="33" t="str">
        <f>VLOOKUP(A742,ghg__rlps_ghg_emitter_facilitie!$A$2:$B$7481,2,FALSE)</f>
        <v>Chautauqua Platform</v>
      </c>
    </row>
    <row r="743" spans="1:4" x14ac:dyDescent="0.25">
      <c r="A743" s="1">
        <v>1012360</v>
      </c>
      <c r="B743" s="18">
        <f>SUMIFS(ghg__ef_w_blowdown_stacks_units!M:M,ghg__ef_w_blowdown_stacks_units!B:B,A743)</f>
        <v>55.015045499999999</v>
      </c>
      <c r="C743" s="33">
        <f>VLOOKUP(A743,ghg__rlps_ghg_emitter_facilitie!$A$2:$H$7481,8,FALSE)</f>
        <v>6029</v>
      </c>
      <c r="D743" s="33" t="str">
        <f>VLOOKUP(A743,ghg__rlps_ghg_emitter_facilitie!$A$2:$B$7481,2,FALSE)</f>
        <v>San Joaquin Basin</v>
      </c>
    </row>
    <row r="744" spans="1:4" x14ac:dyDescent="0.25">
      <c r="A744" s="1">
        <v>1012361</v>
      </c>
      <c r="B744" s="18">
        <f>SUMIFS(ghg__ef_w_blowdown_stacks_units!M:M,ghg__ef_w_blowdown_stacks_units!B:B,A744)</f>
        <v>4.2885</v>
      </c>
      <c r="C744" s="33">
        <f>VLOOKUP(A744,ghg__rlps_ghg_emitter_facilitie!$A$2:$H$7481,8,FALSE)</f>
        <v>6029</v>
      </c>
      <c r="D744" s="33" t="str">
        <f>VLOOKUP(A744,ghg__rlps_ghg_emitter_facilitie!$A$2:$B$7481,2,FALSE)</f>
        <v>San Joaquin Basin</v>
      </c>
    </row>
    <row r="745" spans="1:4" x14ac:dyDescent="0.25">
      <c r="A745" s="1">
        <v>1012365</v>
      </c>
      <c r="B745" s="18">
        <f>SUMIFS(ghg__ef_w_blowdown_stacks_units!M:M,ghg__ef_w_blowdown_stacks_units!B:B,A745)</f>
        <v>0.29573630000000001</v>
      </c>
      <c r="C745" s="33">
        <f>VLOOKUP(A745,ghg__rlps_ghg_emitter_facilitie!$A$2:$H$7481,8,FALSE)</f>
        <v>8031</v>
      </c>
      <c r="D745" s="33" t="str">
        <f>VLOOKUP(A745,ghg__rlps_ghg_emitter_facilitie!$A$2:$B$7481,2,FALSE)</f>
        <v>Denver Basin</v>
      </c>
    </row>
    <row r="746" spans="1:4" x14ac:dyDescent="0.25">
      <c r="A746" s="1">
        <v>1012381</v>
      </c>
      <c r="B746" s="18">
        <f>SUMIFS(ghg__ef_w_blowdown_stacks_units!M:M,ghg__ef_w_blowdown_stacks_units!B:B,A746)</f>
        <v>323.64</v>
      </c>
      <c r="C746" s="33">
        <f>VLOOKUP(A746,ghg__rlps_ghg_emitter_facilitie!$A$2:$H$7481,8,FALSE)</f>
        <v>28049</v>
      </c>
      <c r="D746" s="33" t="str">
        <f>VLOOKUP(A746,ghg__rlps_ghg_emitter_facilitie!$A$2:$B$7481,2,FALSE)</f>
        <v>Mid-Gulf Coast Basin</v>
      </c>
    </row>
    <row r="747" spans="1:4" x14ac:dyDescent="0.25">
      <c r="A747" s="1">
        <v>1012382</v>
      </c>
      <c r="B747" s="18">
        <f>SUMIFS(ghg__ef_w_blowdown_stacks_units!M:M,ghg__ef_w_blowdown_stacks_units!B:B,A747)</f>
        <v>2.38</v>
      </c>
      <c r="C747" s="33">
        <f>VLOOKUP(A747,ghg__rlps_ghg_emitter_facilitie!$A$2:$H$7481,8,FALSE)</f>
        <v>39037</v>
      </c>
      <c r="D747" s="33" t="str">
        <f>VLOOKUP(A747,ghg__rlps_ghg_emitter_facilitie!$A$2:$B$7481,2,FALSE)</f>
        <v>Cincinnati Arch</v>
      </c>
    </row>
    <row r="748" spans="1:4" x14ac:dyDescent="0.25">
      <c r="A748" s="1">
        <v>1012383</v>
      </c>
      <c r="B748" s="18">
        <f>SUMIFS(ghg__ef_w_blowdown_stacks_units!M:M,ghg__ef_w_blowdown_stacks_units!B:B,A748)</f>
        <v>680.48358999999994</v>
      </c>
      <c r="C748" s="33">
        <f>VLOOKUP(A748,ghg__rlps_ghg_emitter_facilitie!$A$2:$H$7481,8,FALSE)</f>
        <v>48113</v>
      </c>
      <c r="D748" s="33" t="str">
        <f>VLOOKUP(A748,ghg__rlps_ghg_emitter_facilitie!$A$2:$B$7481,2,FALSE)</f>
        <v>Ouachita Folded Belt</v>
      </c>
    </row>
    <row r="749" spans="1:4" x14ac:dyDescent="0.25">
      <c r="A749" s="1">
        <v>1012385</v>
      </c>
      <c r="B749" s="18">
        <f>SUMIFS(ghg__ef_w_blowdown_stacks_units!M:M,ghg__ef_w_blowdown_stacks_units!B:B,A749)</f>
        <v>11.45154</v>
      </c>
      <c r="C749" s="33">
        <f>VLOOKUP(A749,ghg__rlps_ghg_emitter_facilitie!$A$2:$H$7481,8,FALSE)</f>
        <v>48113</v>
      </c>
      <c r="D749" s="33" t="str">
        <f>VLOOKUP(A749,ghg__rlps_ghg_emitter_facilitie!$A$2:$B$7481,2,FALSE)</f>
        <v>Ouachita Folded Belt</v>
      </c>
    </row>
    <row r="750" spans="1:4" x14ac:dyDescent="0.25">
      <c r="A750" s="1">
        <v>1012386</v>
      </c>
      <c r="B750" s="18">
        <f>SUMIFS(ghg__ef_w_blowdown_stacks_units!M:M,ghg__ef_w_blowdown_stacks_units!B:B,A750)</f>
        <v>77.231819999999999</v>
      </c>
      <c r="C750" s="33">
        <f>VLOOKUP(A750,ghg__rlps_ghg_emitter_facilitie!$A$2:$H$7481,8,FALSE)</f>
        <v>48113</v>
      </c>
      <c r="D750" s="33" t="str">
        <f>VLOOKUP(A750,ghg__rlps_ghg_emitter_facilitie!$A$2:$B$7481,2,FALSE)</f>
        <v>Ouachita Folded Belt</v>
      </c>
    </row>
    <row r="751" spans="1:4" x14ac:dyDescent="0.25">
      <c r="A751" s="1">
        <v>1012387</v>
      </c>
      <c r="B751" s="18">
        <f>SUMIFS(ghg__ef_w_blowdown_stacks_units!M:M,ghg__ef_w_blowdown_stacks_units!B:B,A751)</f>
        <v>338.20812000000001</v>
      </c>
      <c r="C751" s="33">
        <f>VLOOKUP(A751,ghg__rlps_ghg_emitter_facilitie!$A$2:$H$7481,8,FALSE)</f>
        <v>48113</v>
      </c>
      <c r="D751" s="33" t="str">
        <f>VLOOKUP(A751,ghg__rlps_ghg_emitter_facilitie!$A$2:$B$7481,2,FALSE)</f>
        <v>Ouachita Folded Belt</v>
      </c>
    </row>
    <row r="752" spans="1:4" x14ac:dyDescent="0.25">
      <c r="A752" s="1">
        <v>1012388</v>
      </c>
      <c r="B752" s="18">
        <f>SUMIFS(ghg__ef_w_blowdown_stacks_units!M:M,ghg__ef_w_blowdown_stacks_units!B:B,A752)</f>
        <v>910.48909000000003</v>
      </c>
      <c r="C752" s="33">
        <f>VLOOKUP(A752,ghg__rlps_ghg_emitter_facilitie!$A$2:$H$7481,8,FALSE)</f>
        <v>48113</v>
      </c>
      <c r="D752" s="33" t="str">
        <f>VLOOKUP(A752,ghg__rlps_ghg_emitter_facilitie!$A$2:$B$7481,2,FALSE)</f>
        <v>Ouachita Folded Belt</v>
      </c>
    </row>
    <row r="753" spans="1:4" x14ac:dyDescent="0.25">
      <c r="A753" s="1">
        <v>1012390</v>
      </c>
      <c r="B753" s="18">
        <f>SUMIFS(ghg__ef_w_blowdown_stacks_units!M:M,ghg__ef_w_blowdown_stacks_units!B:B,A753)</f>
        <v>2924.1040734999997</v>
      </c>
      <c r="C753" s="33">
        <f>VLOOKUP(A753,ghg__rlps_ghg_emitter_facilitie!$A$2:$H$7481,8,FALSE)</f>
        <v>48113</v>
      </c>
      <c r="D753" s="33" t="str">
        <f>VLOOKUP(A753,ghg__rlps_ghg_emitter_facilitie!$A$2:$B$7481,2,FALSE)</f>
        <v>Ouachita Folded Belt</v>
      </c>
    </row>
    <row r="754" spans="1:4" x14ac:dyDescent="0.25">
      <c r="A754" s="1">
        <v>1012392</v>
      </c>
      <c r="B754" s="18">
        <f>SUMIFS(ghg__ef_w_blowdown_stacks_units!M:M,ghg__ef_w_blowdown_stacks_units!B:B,A754)</f>
        <v>3137.3292000000001</v>
      </c>
      <c r="C754" s="33">
        <f>VLOOKUP(A754,ghg__rlps_ghg_emitter_facilitie!$A$2:$H$7481,8,FALSE)</f>
        <v>48113</v>
      </c>
      <c r="D754" s="33" t="str">
        <f>VLOOKUP(A754,ghg__rlps_ghg_emitter_facilitie!$A$2:$B$7481,2,FALSE)</f>
        <v>Ouachita Folded Belt</v>
      </c>
    </row>
    <row r="755" spans="1:4" x14ac:dyDescent="0.25">
      <c r="A755" s="1">
        <v>1012393</v>
      </c>
      <c r="B755" s="18">
        <f>SUMIFS(ghg__ef_w_blowdown_stacks_units!M:M,ghg__ef_w_blowdown_stacks_units!B:B,A755)</f>
        <v>329.83738</v>
      </c>
      <c r="C755" s="33">
        <f>VLOOKUP(A755,ghg__rlps_ghg_emitter_facilitie!$A$2:$H$7481,8,FALSE)</f>
        <v>48113</v>
      </c>
      <c r="D755" s="33" t="str">
        <f>VLOOKUP(A755,ghg__rlps_ghg_emitter_facilitie!$A$2:$B$7481,2,FALSE)</f>
        <v>Ouachita Folded Belt</v>
      </c>
    </row>
    <row r="756" spans="1:4" x14ac:dyDescent="0.25">
      <c r="A756" s="1">
        <v>1012395</v>
      </c>
      <c r="B756" s="18">
        <f>SUMIFS(ghg__ef_w_blowdown_stacks_units!M:M,ghg__ef_w_blowdown_stacks_units!B:B,A756)</f>
        <v>664.62932999999998</v>
      </c>
      <c r="C756" s="33">
        <f>VLOOKUP(A756,ghg__rlps_ghg_emitter_facilitie!$A$2:$H$7481,8,FALSE)</f>
        <v>48113</v>
      </c>
      <c r="D756" s="33" t="str">
        <f>VLOOKUP(A756,ghg__rlps_ghg_emitter_facilitie!$A$2:$B$7481,2,FALSE)</f>
        <v>Ouachita Folded Belt</v>
      </c>
    </row>
    <row r="757" spans="1:4" x14ac:dyDescent="0.25">
      <c r="A757" s="1">
        <v>1012396</v>
      </c>
      <c r="B757" s="18">
        <f>SUMIFS(ghg__ef_w_blowdown_stacks_units!M:M,ghg__ef_w_blowdown_stacks_units!B:B,A757)</f>
        <v>1501.26891</v>
      </c>
      <c r="C757" s="33">
        <f>VLOOKUP(A757,ghg__rlps_ghg_emitter_facilitie!$A$2:$H$7481,8,FALSE)</f>
        <v>48113</v>
      </c>
      <c r="D757" s="33" t="str">
        <f>VLOOKUP(A757,ghg__rlps_ghg_emitter_facilitie!$A$2:$B$7481,2,FALSE)</f>
        <v>Ouachita Folded Belt</v>
      </c>
    </row>
    <row r="758" spans="1:4" x14ac:dyDescent="0.25">
      <c r="A758" s="1">
        <v>1012397</v>
      </c>
      <c r="B758" s="18">
        <f>SUMIFS(ghg__ef_w_blowdown_stacks_units!M:M,ghg__ef_w_blowdown_stacks_units!B:B,A758)</f>
        <v>3.9412700000000003</v>
      </c>
      <c r="C758" s="33">
        <f>VLOOKUP(A758,ghg__rlps_ghg_emitter_facilitie!$A$2:$H$7481,8,FALSE)</f>
        <v>48113</v>
      </c>
      <c r="D758" s="33" t="str">
        <f>VLOOKUP(A758,ghg__rlps_ghg_emitter_facilitie!$A$2:$B$7481,2,FALSE)</f>
        <v>Ouachita Folded Belt</v>
      </c>
    </row>
    <row r="759" spans="1:4" x14ac:dyDescent="0.25">
      <c r="A759" s="1">
        <v>1012398</v>
      </c>
      <c r="B759" s="18">
        <f>SUMIFS(ghg__ef_w_blowdown_stacks_units!M:M,ghg__ef_w_blowdown_stacks_units!B:B,A759)</f>
        <v>99.936809999999994</v>
      </c>
      <c r="C759" s="33">
        <f>VLOOKUP(A759,ghg__rlps_ghg_emitter_facilitie!$A$2:$H$7481,8,FALSE)</f>
        <v>48113</v>
      </c>
      <c r="D759" s="33" t="str">
        <f>VLOOKUP(A759,ghg__rlps_ghg_emitter_facilitie!$A$2:$B$7481,2,FALSE)</f>
        <v>Ouachita Folded Belt</v>
      </c>
    </row>
    <row r="760" spans="1:4" x14ac:dyDescent="0.25">
      <c r="A760" s="1">
        <v>1012432</v>
      </c>
      <c r="B760" s="18">
        <f>SUMIFS(ghg__ef_w_blowdown_stacks_units!M:M,ghg__ef_w_blowdown_stacks_units!B:B,A760)</f>
        <v>48.640436005600002</v>
      </c>
      <c r="C760" s="33">
        <f>VLOOKUP(A760,ghg__rlps_ghg_emitter_facilitie!$A$2:$H$7481,8,FALSE)</f>
        <v>35025</v>
      </c>
      <c r="D760" s="33" t="str">
        <f>VLOOKUP(A760,ghg__rlps_ghg_emitter_facilitie!$A$2:$B$7481,2,FALSE)</f>
        <v>Permian Basin</v>
      </c>
    </row>
    <row r="761" spans="1:4" x14ac:dyDescent="0.25">
      <c r="A761" s="1">
        <v>1012433</v>
      </c>
      <c r="B761" s="18">
        <f>SUMIFS(ghg__ef_w_blowdown_stacks_units!M:M,ghg__ef_w_blowdown_stacks_units!B:B,A761)</f>
        <v>2.0299999999999998</v>
      </c>
      <c r="C761" s="33">
        <f>VLOOKUP(A761,ghg__rlps_ghg_emitter_facilitie!$A$2:$H$7481,8,FALSE)</f>
        <v>48113</v>
      </c>
      <c r="D761" s="33" t="str">
        <f>VLOOKUP(A761,ghg__rlps_ghg_emitter_facilitie!$A$2:$B$7481,2,FALSE)</f>
        <v>Ouachita Folded Belt</v>
      </c>
    </row>
    <row r="762" spans="1:4" x14ac:dyDescent="0.25">
      <c r="A762" s="1">
        <v>1012435</v>
      </c>
      <c r="B762" s="18">
        <f>SUMIFS(ghg__ef_w_blowdown_stacks_units!M:M,ghg__ef_w_blowdown_stacks_units!B:B,A762)</f>
        <v>3.0000000000000001E-3</v>
      </c>
      <c r="C762" s="33">
        <f>VLOOKUP(A762,ghg__rlps_ghg_emitter_facilitie!$A$2:$H$7481,8,FALSE)</f>
        <v>48355</v>
      </c>
      <c r="D762" s="33" t="str">
        <f>VLOOKUP(A762,ghg__rlps_ghg_emitter_facilitie!$A$2:$B$7481,2,FALSE)</f>
        <v>Gulf Coast Basin (LA, TX)</v>
      </c>
    </row>
    <row r="763" spans="1:4" x14ac:dyDescent="0.25">
      <c r="A763" s="1">
        <v>1012446</v>
      </c>
      <c r="B763" s="18">
        <f>SUMIFS(ghg__ef_w_blowdown_stacks_units!M:M,ghg__ef_w_blowdown_stacks_units!B:B,A763)</f>
        <v>2.3186735999999999</v>
      </c>
      <c r="C763" s="33">
        <f>VLOOKUP(A763,ghg__rlps_ghg_emitter_facilitie!$A$2:$H$7481,8,FALSE)</f>
        <v>48329</v>
      </c>
      <c r="D763" s="33" t="str">
        <f>VLOOKUP(A763,ghg__rlps_ghg_emitter_facilitie!$A$2:$B$7481,2,FALSE)</f>
        <v>Permian Basin</v>
      </c>
    </row>
    <row r="764" spans="1:4" x14ac:dyDescent="0.25">
      <c r="A764" s="1">
        <v>1012450</v>
      </c>
      <c r="B764" s="18">
        <f>SUMIFS(ghg__ef_w_blowdown_stacks_units!M:M,ghg__ef_w_blowdown_stacks_units!B:B,A764)</f>
        <v>0.81</v>
      </c>
      <c r="C764" s="33">
        <f>VLOOKUP(A764,ghg__rlps_ghg_emitter_facilitie!$A$2:$H$7481,8,FALSE)</f>
        <v>26137</v>
      </c>
      <c r="D764" s="33" t="str">
        <f>VLOOKUP(A764,ghg__rlps_ghg_emitter_facilitie!$A$2:$B$7481,2,FALSE)</f>
        <v>Michigan Basin</v>
      </c>
    </row>
    <row r="765" spans="1:4" x14ac:dyDescent="0.25">
      <c r="A765" s="1">
        <v>1012455</v>
      </c>
      <c r="B765" s="18">
        <f>SUMIFS(ghg__ef_w_blowdown_stacks_units!M:M,ghg__ef_w_blowdown_stacks_units!B:B,A765)</f>
        <v>5.1959999999999997</v>
      </c>
      <c r="C765" s="33">
        <f>VLOOKUP(A765,ghg__rlps_ghg_emitter_facilitie!$A$2:$H$7481,8,FALSE)</f>
        <v>48339</v>
      </c>
      <c r="D765" s="33" t="str">
        <f>VLOOKUP(A765,ghg__rlps_ghg_emitter_facilitie!$A$2:$B$7481,2,FALSE)</f>
        <v>Gulf Coast Basin (LA, TX)</v>
      </c>
    </row>
    <row r="766" spans="1:4" x14ac:dyDescent="0.25">
      <c r="A766" s="1">
        <v>1012457</v>
      </c>
      <c r="B766" s="18">
        <f>SUMIFS(ghg__ef_w_blowdown_stacks_units!M:M,ghg__ef_w_blowdown_stacks_units!B:B,A766)</f>
        <v>8.5773270999999998</v>
      </c>
      <c r="C766" s="33">
        <f>VLOOKUP(A766,ghg__rlps_ghg_emitter_facilitie!$A$2:$H$7481,8,FALSE)</f>
        <v>48329</v>
      </c>
      <c r="D766" s="33" t="str">
        <f>VLOOKUP(A766,ghg__rlps_ghg_emitter_facilitie!$A$2:$B$7481,2,FALSE)</f>
        <v>Permian Basin</v>
      </c>
    </row>
    <row r="767" spans="1:4" x14ac:dyDescent="0.25">
      <c r="A767" s="1">
        <v>1012461</v>
      </c>
      <c r="B767" s="18">
        <f>SUMIFS(ghg__ef_w_blowdown_stacks_units!M:M,ghg__ef_w_blowdown_stacks_units!B:B,A767)</f>
        <v>593.79513540000005</v>
      </c>
      <c r="C767" s="33">
        <f>VLOOKUP(A767,ghg__rlps_ghg_emitter_facilitie!$A$2:$H$7481,8,FALSE)</f>
        <v>48329</v>
      </c>
      <c r="D767" s="33" t="str">
        <f>VLOOKUP(A767,ghg__rlps_ghg_emitter_facilitie!$A$2:$B$7481,2,FALSE)</f>
        <v>Permian Basin</v>
      </c>
    </row>
    <row r="768" spans="1:4" x14ac:dyDescent="0.25">
      <c r="A768" s="1">
        <v>1012464</v>
      </c>
      <c r="B768" s="18">
        <f>SUMIFS(ghg__ef_w_blowdown_stacks_units!M:M,ghg__ef_w_blowdown_stacks_units!B:B,A768)</f>
        <v>17.200000000000003</v>
      </c>
      <c r="C768" s="33">
        <f>VLOOKUP(A768,ghg__rlps_ghg_emitter_facilitie!$A$2:$H$7481,8,FALSE)</f>
        <v>8045</v>
      </c>
      <c r="D768" s="33" t="str">
        <f>VLOOKUP(A768,ghg__rlps_ghg_emitter_facilitie!$A$2:$B$7481,2,FALSE)</f>
        <v>Piceance Basin</v>
      </c>
    </row>
    <row r="769" spans="1:4" x14ac:dyDescent="0.25">
      <c r="A769" s="1">
        <v>1012466</v>
      </c>
      <c r="B769" s="18">
        <f>SUMIFS(ghg__ef_w_blowdown_stacks_units!M:M,ghg__ef_w_blowdown_stacks_units!B:B,A769)</f>
        <v>8.9442578725999997</v>
      </c>
      <c r="C769" s="33">
        <f>VLOOKUP(A769,ghg__rlps_ghg_emitter_facilitie!$A$2:$H$7481,8,FALSE)</f>
        <v>48201</v>
      </c>
      <c r="D769" s="33" t="str">
        <f>VLOOKUP(A769,ghg__rlps_ghg_emitter_facilitie!$A$2:$B$7481,2,FALSE)</f>
        <v>Gulf Coast Basin (LA, TX)</v>
      </c>
    </row>
    <row r="770" spans="1:4" x14ac:dyDescent="0.25">
      <c r="A770" s="1">
        <v>1012467</v>
      </c>
      <c r="B770" s="18">
        <f>SUMIFS(ghg__ef_w_blowdown_stacks_units!M:M,ghg__ef_w_blowdown_stacks_units!B:B,A770)</f>
        <v>282.38320569999996</v>
      </c>
      <c r="C770" s="33">
        <f>VLOOKUP(A770,ghg__rlps_ghg_emitter_facilitie!$A$2:$H$7481,8,FALSE)</f>
        <v>42003</v>
      </c>
      <c r="D770" s="33" t="str">
        <f>VLOOKUP(A770,ghg__rlps_ghg_emitter_facilitie!$A$2:$B$7481,2,FALSE)</f>
        <v>Appalachian Basin (Eastern Overthrust Area)</v>
      </c>
    </row>
    <row r="771" spans="1:4" x14ac:dyDescent="0.25">
      <c r="A771" s="1">
        <v>1012468</v>
      </c>
      <c r="B771" s="18">
        <f>SUMIFS(ghg__ef_w_blowdown_stacks_units!M:M,ghg__ef_w_blowdown_stacks_units!B:B,A771)</f>
        <v>286.84640089999999</v>
      </c>
      <c r="C771" s="33">
        <f>VLOOKUP(A771,ghg__rlps_ghg_emitter_facilitie!$A$2:$H$7481,8,FALSE)</f>
        <v>48201</v>
      </c>
      <c r="D771" s="33" t="str">
        <f>VLOOKUP(A771,ghg__rlps_ghg_emitter_facilitie!$A$2:$B$7481,2,FALSE)</f>
        <v>Gulf Coast Basin (LA, TX)</v>
      </c>
    </row>
    <row r="772" spans="1:4" x14ac:dyDescent="0.25">
      <c r="A772" s="1">
        <v>1012470</v>
      </c>
      <c r="B772" s="18">
        <f>SUMIFS(ghg__ef_w_blowdown_stacks_units!M:M,ghg__ef_w_blowdown_stacks_units!B:B,A772)</f>
        <v>10.303029611099999</v>
      </c>
      <c r="C772" s="33">
        <f>VLOOKUP(A772,ghg__rlps_ghg_emitter_facilitie!$A$2:$H$7481,8,FALSE)</f>
        <v>48201</v>
      </c>
      <c r="D772" s="33" t="str">
        <f>VLOOKUP(A772,ghg__rlps_ghg_emitter_facilitie!$A$2:$B$7481,2,FALSE)</f>
        <v>Gulf Coast Basin (LA, TX)</v>
      </c>
    </row>
    <row r="773" spans="1:4" x14ac:dyDescent="0.25">
      <c r="A773" s="1">
        <v>1012472</v>
      </c>
      <c r="B773" s="18">
        <f>SUMIFS(ghg__ef_w_blowdown_stacks_units!M:M,ghg__ef_w_blowdown_stacks_units!B:B,A773)</f>
        <v>8.4667250659000004</v>
      </c>
      <c r="C773" s="33">
        <f>VLOOKUP(A773,ghg__rlps_ghg_emitter_facilitie!$A$2:$H$7481,8,FALSE)</f>
        <v>48201</v>
      </c>
      <c r="D773" s="33" t="str">
        <f>VLOOKUP(A773,ghg__rlps_ghg_emitter_facilitie!$A$2:$B$7481,2,FALSE)</f>
        <v>Gulf Coast Basin (LA, TX)</v>
      </c>
    </row>
    <row r="774" spans="1:4" x14ac:dyDescent="0.25">
      <c r="A774" s="1">
        <v>1012478</v>
      </c>
      <c r="B774" s="18">
        <f>SUMIFS(ghg__ef_w_blowdown_stacks_units!M:M,ghg__ef_w_blowdown_stacks_units!B:B,A774)</f>
        <v>561.2908453</v>
      </c>
      <c r="C774" s="33">
        <f>VLOOKUP(A774,ghg__rlps_ghg_emitter_facilitie!$A$2:$H$7481,8,FALSE)</f>
        <v>48201</v>
      </c>
      <c r="D774" s="33" t="str">
        <f>VLOOKUP(A774,ghg__rlps_ghg_emitter_facilitie!$A$2:$B$7481,2,FALSE)</f>
        <v>Gulf Coast Basin (LA, TX)</v>
      </c>
    </row>
    <row r="775" spans="1:4" x14ac:dyDescent="0.25">
      <c r="A775" s="1">
        <v>1012479</v>
      </c>
      <c r="B775" s="18">
        <f>SUMIFS(ghg__ef_w_blowdown_stacks_units!M:M,ghg__ef_w_blowdown_stacks_units!B:B,A775)</f>
        <v>17.043340000000001</v>
      </c>
      <c r="C775" s="33">
        <f>VLOOKUP(A775,ghg__rlps_ghg_emitter_facilitie!$A$2:$H$7481,8,FALSE)</f>
        <v>8031</v>
      </c>
      <c r="D775" s="33" t="str">
        <f>VLOOKUP(A775,ghg__rlps_ghg_emitter_facilitie!$A$2:$B$7481,2,FALSE)</f>
        <v>Denver Basin</v>
      </c>
    </row>
    <row r="776" spans="1:4" x14ac:dyDescent="0.25">
      <c r="A776" s="1">
        <v>1012482</v>
      </c>
      <c r="B776" s="18">
        <f>SUMIFS(ghg__ef_w_blowdown_stacks_units!M:M,ghg__ef_w_blowdown_stacks_units!B:B,A776)</f>
        <v>134.62683000000001</v>
      </c>
      <c r="C776" s="33">
        <f>VLOOKUP(A776,ghg__rlps_ghg_emitter_facilitie!$A$2:$H$7481,8,FALSE)</f>
        <v>8031</v>
      </c>
      <c r="D776" s="33" t="str">
        <f>VLOOKUP(A776,ghg__rlps_ghg_emitter_facilitie!$A$2:$B$7481,2,FALSE)</f>
        <v>Denver Basin</v>
      </c>
    </row>
    <row r="777" spans="1:4" x14ac:dyDescent="0.25">
      <c r="A777" s="1">
        <v>1012483</v>
      </c>
      <c r="B777" s="18">
        <f>SUMIFS(ghg__ef_w_blowdown_stacks_units!M:M,ghg__ef_w_blowdown_stacks_units!B:B,A777)</f>
        <v>8.5657599999999992</v>
      </c>
      <c r="C777" s="33">
        <f>VLOOKUP(A777,ghg__rlps_ghg_emitter_facilitie!$A$2:$H$7481,8,FALSE)</f>
        <v>8031</v>
      </c>
      <c r="D777" s="33" t="str">
        <f>VLOOKUP(A777,ghg__rlps_ghg_emitter_facilitie!$A$2:$B$7481,2,FALSE)</f>
        <v>Denver Basin</v>
      </c>
    </row>
    <row r="778" spans="1:4" x14ac:dyDescent="0.25">
      <c r="A778" s="1">
        <v>1012484</v>
      </c>
      <c r="B778" s="18">
        <f>SUMIFS(ghg__ef_w_blowdown_stacks_units!M:M,ghg__ef_w_blowdown_stacks_units!B:B,A778)</f>
        <v>3.5395599999999998</v>
      </c>
      <c r="C778" s="33">
        <f>VLOOKUP(A778,ghg__rlps_ghg_emitter_facilitie!$A$2:$H$7481,8,FALSE)</f>
        <v>8031</v>
      </c>
      <c r="D778" s="33" t="str">
        <f>VLOOKUP(A778,ghg__rlps_ghg_emitter_facilitie!$A$2:$B$7481,2,FALSE)</f>
        <v>Denver Basin</v>
      </c>
    </row>
    <row r="779" spans="1:4" x14ac:dyDescent="0.25">
      <c r="A779" s="1">
        <v>1012486</v>
      </c>
      <c r="B779" s="18">
        <f>SUMIFS(ghg__ef_w_blowdown_stacks_units!M:M,ghg__ef_w_blowdown_stacks_units!B:B,A779)</f>
        <v>281.34164490000001</v>
      </c>
      <c r="C779" s="33">
        <f>VLOOKUP(A779,ghg__rlps_ghg_emitter_facilitie!$A$2:$H$7481,8,FALSE)</f>
        <v>49035</v>
      </c>
      <c r="D779" s="33" t="str">
        <f>VLOOKUP(A779,ghg__rlps_ghg_emitter_facilitie!$A$2:$B$7481,2,FALSE)</f>
        <v>Overthrust&amp;Wasatch Uplift</v>
      </c>
    </row>
    <row r="780" spans="1:4" x14ac:dyDescent="0.25">
      <c r="A780" s="1">
        <v>1012487</v>
      </c>
      <c r="B780" s="18">
        <f>SUMIFS(ghg__ef_w_blowdown_stacks_units!M:M,ghg__ef_w_blowdown_stacks_units!B:B,A780)</f>
        <v>408.52122589999999</v>
      </c>
      <c r="C780" s="33">
        <f>VLOOKUP(A780,ghg__rlps_ghg_emitter_facilitie!$A$2:$H$7481,8,FALSE)</f>
        <v>48201</v>
      </c>
      <c r="D780" s="33" t="str">
        <f>VLOOKUP(A780,ghg__rlps_ghg_emitter_facilitie!$A$2:$B$7481,2,FALSE)</f>
        <v>Gulf Coast Basin (LA, TX)</v>
      </c>
    </row>
    <row r="781" spans="1:4" x14ac:dyDescent="0.25">
      <c r="A781" s="1">
        <v>1012492</v>
      </c>
      <c r="B781" s="18">
        <f>SUMIFS(ghg__ef_w_blowdown_stacks_units!M:M,ghg__ef_w_blowdown_stacks_units!B:B,A781)</f>
        <v>811.76164430000006</v>
      </c>
      <c r="C781" s="33">
        <f>VLOOKUP(A781,ghg__rlps_ghg_emitter_facilitie!$A$2:$H$7481,8,FALSE)</f>
        <v>48201</v>
      </c>
      <c r="D781" s="33" t="str">
        <f>VLOOKUP(A781,ghg__rlps_ghg_emitter_facilitie!$A$2:$B$7481,2,FALSE)</f>
        <v>Gulf Coast Basin (LA, TX)</v>
      </c>
    </row>
    <row r="782" spans="1:4" x14ac:dyDescent="0.25">
      <c r="A782" s="1">
        <v>1012495</v>
      </c>
      <c r="B782" s="18">
        <f>SUMIFS(ghg__ef_w_blowdown_stacks_units!M:M,ghg__ef_w_blowdown_stacks_units!B:B,A782)</f>
        <v>35.652447492900002</v>
      </c>
      <c r="C782" s="33">
        <f>VLOOKUP(A782,ghg__rlps_ghg_emitter_facilitie!$A$2:$H$7481,8,FALSE)</f>
        <v>48201</v>
      </c>
      <c r="D782" s="33" t="str">
        <f>VLOOKUP(A782,ghg__rlps_ghg_emitter_facilitie!$A$2:$B$7481,2,FALSE)</f>
        <v>Gulf Coast Basin (LA, TX)</v>
      </c>
    </row>
    <row r="783" spans="1:4" x14ac:dyDescent="0.25">
      <c r="A783" s="1">
        <v>1012496</v>
      </c>
      <c r="B783" s="18">
        <f>SUMIFS(ghg__ef_w_blowdown_stacks_units!M:M,ghg__ef_w_blowdown_stacks_units!B:B,A783)</f>
        <v>43.046280000000003</v>
      </c>
      <c r="C783" s="33">
        <f>VLOOKUP(A783,ghg__rlps_ghg_emitter_facilitie!$A$2:$H$7481,8,FALSE)</f>
        <v>8031</v>
      </c>
      <c r="D783" s="33" t="str">
        <f>VLOOKUP(A783,ghg__rlps_ghg_emitter_facilitie!$A$2:$B$7481,2,FALSE)</f>
        <v>Denver Basin</v>
      </c>
    </row>
    <row r="784" spans="1:4" x14ac:dyDescent="0.25">
      <c r="A784" s="1">
        <v>1012500</v>
      </c>
      <c r="B784" s="18">
        <f>SUMIFS(ghg__ef_w_blowdown_stacks_units!M:M,ghg__ef_w_blowdown_stacks_units!B:B,A784)</f>
        <v>595.76785174249994</v>
      </c>
      <c r="C784" s="33">
        <f>VLOOKUP(A784,ghg__rlps_ghg_emitter_facilitie!$A$2:$H$7481,8,FALSE)</f>
        <v>48201</v>
      </c>
      <c r="D784" s="33" t="str">
        <f>VLOOKUP(A784,ghg__rlps_ghg_emitter_facilitie!$A$2:$B$7481,2,FALSE)</f>
        <v>Gulf Coast Basin (LA, TX)</v>
      </c>
    </row>
    <row r="785" spans="1:4" x14ac:dyDescent="0.25">
      <c r="A785" s="1">
        <v>1012503</v>
      </c>
      <c r="B785" s="18">
        <f>SUMIFS(ghg__ef_w_blowdown_stacks_units!M:M,ghg__ef_w_blowdown_stacks_units!B:B,A785)</f>
        <v>64.514289999999988</v>
      </c>
      <c r="C785" s="33">
        <f>VLOOKUP(A785,ghg__rlps_ghg_emitter_facilitie!$A$2:$H$7481,8,FALSE)</f>
        <v>8031</v>
      </c>
      <c r="D785" s="33" t="str">
        <f>VLOOKUP(A785,ghg__rlps_ghg_emitter_facilitie!$A$2:$B$7481,2,FALSE)</f>
        <v>Denver Basin</v>
      </c>
    </row>
    <row r="786" spans="1:4" x14ac:dyDescent="0.25">
      <c r="A786" s="1">
        <v>1012504</v>
      </c>
      <c r="B786" s="18">
        <f>SUMIFS(ghg__ef_w_blowdown_stacks_units!M:M,ghg__ef_w_blowdown_stacks_units!B:B,A786)</f>
        <v>37.051729999999999</v>
      </c>
      <c r="C786" s="33">
        <f>VLOOKUP(A786,ghg__rlps_ghg_emitter_facilitie!$A$2:$H$7481,8,FALSE)</f>
        <v>8031</v>
      </c>
      <c r="D786" s="33" t="str">
        <f>VLOOKUP(A786,ghg__rlps_ghg_emitter_facilitie!$A$2:$B$7481,2,FALSE)</f>
        <v>Denver Basin</v>
      </c>
    </row>
    <row r="787" spans="1:4" x14ac:dyDescent="0.25">
      <c r="A787" s="1">
        <v>1012507</v>
      </c>
      <c r="B787" s="18">
        <f>SUMIFS(ghg__ef_w_blowdown_stacks_units!M:M,ghg__ef_w_blowdown_stacks_units!B:B,A787)</f>
        <v>30.171916998299999</v>
      </c>
      <c r="C787" s="33">
        <f>VLOOKUP(A787,ghg__rlps_ghg_emitter_facilitie!$A$2:$H$7481,8,FALSE)</f>
        <v>48201</v>
      </c>
      <c r="D787" s="33" t="str">
        <f>VLOOKUP(A787,ghg__rlps_ghg_emitter_facilitie!$A$2:$B$7481,2,FALSE)</f>
        <v>Gulf Coast Basin (LA, TX)</v>
      </c>
    </row>
    <row r="788" spans="1:4" x14ac:dyDescent="0.25">
      <c r="A788" s="1">
        <v>1012519</v>
      </c>
      <c r="B788" s="18">
        <f>SUMIFS(ghg__ef_w_blowdown_stacks_units!M:M,ghg__ef_w_blowdown_stacks_units!B:B,A788)</f>
        <v>0.81550400000000001</v>
      </c>
      <c r="C788" s="33">
        <f>VLOOKUP(A788,ghg__rlps_ghg_emitter_facilitie!$A$2:$H$7481,8,FALSE)</f>
        <v>48371</v>
      </c>
      <c r="D788" s="33" t="str">
        <f>VLOOKUP(A788,ghg__rlps_ghg_emitter_facilitie!$A$2:$B$7481,2,FALSE)</f>
        <v>Permian Basin</v>
      </c>
    </row>
    <row r="789" spans="1:4" x14ac:dyDescent="0.25">
      <c r="A789" s="1">
        <v>1012520</v>
      </c>
      <c r="B789" s="18">
        <f>SUMIFS(ghg__ef_w_blowdown_stacks_units!M:M,ghg__ef_w_blowdown_stacks_units!B:B,A789)</f>
        <v>79.625701800000002</v>
      </c>
      <c r="C789" s="33">
        <f>VLOOKUP(A789,ghg__rlps_ghg_emitter_facilitie!$A$2:$H$7481,8,FALSE)</f>
        <v>48201</v>
      </c>
      <c r="D789" s="33" t="str">
        <f>VLOOKUP(A789,ghg__rlps_ghg_emitter_facilitie!$A$2:$B$7481,2,FALSE)</f>
        <v>Gulf Coast Basin (LA, TX)</v>
      </c>
    </row>
    <row r="790" spans="1:4" x14ac:dyDescent="0.25">
      <c r="A790" s="1">
        <v>1012522</v>
      </c>
      <c r="B790" s="18">
        <f>SUMIFS(ghg__ef_w_blowdown_stacks_units!M:M,ghg__ef_w_blowdown_stacks_units!B:B,A790)</f>
        <v>25.2749545681</v>
      </c>
      <c r="C790" s="33">
        <f>VLOOKUP(A790,ghg__rlps_ghg_emitter_facilitie!$A$2:$H$7481,8,FALSE)</f>
        <v>48201</v>
      </c>
      <c r="D790" s="33" t="str">
        <f>VLOOKUP(A790,ghg__rlps_ghg_emitter_facilitie!$A$2:$B$7481,2,FALSE)</f>
        <v>Gulf Coast Basin (LA, TX)</v>
      </c>
    </row>
    <row r="791" spans="1:4" x14ac:dyDescent="0.25">
      <c r="A791" s="1">
        <v>1012523</v>
      </c>
      <c r="B791" s="18">
        <f>SUMIFS(ghg__ef_w_blowdown_stacks_units!M:M,ghg__ef_w_blowdown_stacks_units!B:B,A791)</f>
        <v>7.7715938708000003</v>
      </c>
      <c r="C791" s="33">
        <f>VLOOKUP(A791,ghg__rlps_ghg_emitter_facilitie!$A$2:$H$7481,8,FALSE)</f>
        <v>48201</v>
      </c>
      <c r="D791" s="33" t="str">
        <f>VLOOKUP(A791,ghg__rlps_ghg_emitter_facilitie!$A$2:$B$7481,2,FALSE)</f>
        <v>Gulf Coast Basin (LA, TX)</v>
      </c>
    </row>
    <row r="792" spans="1:4" x14ac:dyDescent="0.25">
      <c r="A792" s="1">
        <v>1012524</v>
      </c>
      <c r="B792" s="18">
        <f>SUMIFS(ghg__ef_w_blowdown_stacks_units!M:M,ghg__ef_w_blowdown_stacks_units!B:B,A792)</f>
        <v>155.94196220000001</v>
      </c>
      <c r="C792" s="33">
        <f>VLOOKUP(A792,ghg__rlps_ghg_emitter_facilitie!$A$2:$H$7481,8,FALSE)</f>
        <v>48201</v>
      </c>
      <c r="D792" s="33" t="str">
        <f>VLOOKUP(A792,ghg__rlps_ghg_emitter_facilitie!$A$2:$B$7481,2,FALSE)</f>
        <v>Gulf Coast Basin (LA, TX)</v>
      </c>
    </row>
    <row r="793" spans="1:4" x14ac:dyDescent="0.25">
      <c r="A793" s="1">
        <v>1012526</v>
      </c>
      <c r="B793" s="18">
        <f>SUMIFS(ghg__ef_w_blowdown_stacks_units!M:M,ghg__ef_w_blowdown_stacks_units!B:B,A793)</f>
        <v>1.7016239634999999</v>
      </c>
      <c r="C793" s="33">
        <f>VLOOKUP(A793,ghg__rlps_ghg_emitter_facilitie!$A$2:$H$7481,8,FALSE)</f>
        <v>48201</v>
      </c>
      <c r="D793" s="33" t="str">
        <f>VLOOKUP(A793,ghg__rlps_ghg_emitter_facilitie!$A$2:$B$7481,2,FALSE)</f>
        <v>Gulf Coast Basin (LA, TX)</v>
      </c>
    </row>
    <row r="794" spans="1:4" x14ac:dyDescent="0.25">
      <c r="A794" s="1">
        <v>1012532</v>
      </c>
      <c r="B794" s="18">
        <f>SUMIFS(ghg__ef_w_blowdown_stacks_units!M:M,ghg__ef_w_blowdown_stacks_units!B:B,A794)</f>
        <v>102.5292755</v>
      </c>
      <c r="C794" s="33">
        <f>VLOOKUP(A794,ghg__rlps_ghg_emitter_facilitie!$A$2:$H$7481,8,FALSE)</f>
        <v>48113</v>
      </c>
      <c r="D794" s="33" t="str">
        <f>VLOOKUP(A794,ghg__rlps_ghg_emitter_facilitie!$A$2:$B$7481,2,FALSE)</f>
        <v>Ouachita Folded Belt</v>
      </c>
    </row>
    <row r="795" spans="1:4" x14ac:dyDescent="0.25">
      <c r="A795" s="1">
        <v>1012534</v>
      </c>
      <c r="B795" s="18">
        <f>SUMIFS(ghg__ef_w_blowdown_stacks_units!M:M,ghg__ef_w_blowdown_stacks_units!B:B,A795)</f>
        <v>1.9698291000000001</v>
      </c>
      <c r="C795" s="33">
        <f>VLOOKUP(A795,ghg__rlps_ghg_emitter_facilitie!$A$2:$H$7481,8,FALSE)</f>
        <v>40143</v>
      </c>
      <c r="D795" s="33" t="str">
        <f>VLOOKUP(A795,ghg__rlps_ghg_emitter_facilitie!$A$2:$B$7481,2,FALSE)</f>
        <v>Chautauqua Platform</v>
      </c>
    </row>
    <row r="796" spans="1:4" x14ac:dyDescent="0.25">
      <c r="A796" s="1">
        <v>1012535</v>
      </c>
      <c r="B796" s="18">
        <f>SUMIFS(ghg__ef_w_blowdown_stacks_units!M:M,ghg__ef_w_blowdown_stacks_units!B:B,A796)</f>
        <v>449.95257630000003</v>
      </c>
      <c r="C796" s="33">
        <f>VLOOKUP(A796,ghg__rlps_ghg_emitter_facilitie!$A$2:$H$7481,8,FALSE)</f>
        <v>56005</v>
      </c>
      <c r="D796" s="33" t="str">
        <f>VLOOKUP(A796,ghg__rlps_ghg_emitter_facilitie!$A$2:$B$7481,2,FALSE)</f>
        <v>Powder River Basin</v>
      </c>
    </row>
    <row r="797" spans="1:4" x14ac:dyDescent="0.25">
      <c r="A797" s="1">
        <v>1012538</v>
      </c>
      <c r="B797" s="18">
        <f>SUMIFS(ghg__ef_w_blowdown_stacks_units!M:M,ghg__ef_w_blowdown_stacks_units!B:B,A797)</f>
        <v>33.666727099999996</v>
      </c>
      <c r="C797" s="33">
        <f>VLOOKUP(A797,ghg__rlps_ghg_emitter_facilitie!$A$2:$H$7481,8,FALSE)</f>
        <v>42125</v>
      </c>
      <c r="D797" s="33" t="str">
        <f>VLOOKUP(A797,ghg__rlps_ghg_emitter_facilitie!$A$2:$B$7481,2,FALSE)</f>
        <v>Appalachian Basin (Eastern Overthrust Area)</v>
      </c>
    </row>
    <row r="798" spans="1:4" x14ac:dyDescent="0.25">
      <c r="A798" s="1">
        <v>1012539</v>
      </c>
      <c r="B798" s="18">
        <f>SUMIFS(ghg__ef_w_blowdown_stacks_units!M:M,ghg__ef_w_blowdown_stacks_units!B:B,A798)</f>
        <v>13.27</v>
      </c>
      <c r="C798" s="33">
        <f>VLOOKUP(A798,ghg__rlps_ghg_emitter_facilitie!$A$2:$H$7481,8,FALSE)</f>
        <v>40015</v>
      </c>
      <c r="D798" s="33" t="str">
        <f>VLOOKUP(A798,ghg__rlps_ghg_emitter_facilitie!$A$2:$B$7481,2,FALSE)</f>
        <v>Anadarko Basin</v>
      </c>
    </row>
    <row r="799" spans="1:4" x14ac:dyDescent="0.25">
      <c r="A799" s="1">
        <v>1012544</v>
      </c>
      <c r="B799" s="18">
        <f>SUMIFS(ghg__ef_w_blowdown_stacks_units!M:M,ghg__ef_w_blowdown_stacks_units!B:B,A799)</f>
        <v>12.331946800000001</v>
      </c>
      <c r="C799" s="33">
        <f>VLOOKUP(A799,ghg__rlps_ghg_emitter_facilitie!$A$2:$H$7481,8,FALSE)</f>
        <v>48439</v>
      </c>
      <c r="D799" s="33" t="str">
        <f>VLOOKUP(A799,ghg__rlps_ghg_emitter_facilitie!$A$2:$B$7481,2,FALSE)</f>
        <v>Strawn Basin</v>
      </c>
    </row>
    <row r="800" spans="1:4" x14ac:dyDescent="0.25">
      <c r="A800" s="1">
        <v>1012545</v>
      </c>
      <c r="B800" s="18">
        <f>SUMIFS(ghg__ef_w_blowdown_stacks_units!M:M,ghg__ef_w_blowdown_stacks_units!B:B,A800)</f>
        <v>67.033523600000009</v>
      </c>
      <c r="C800" s="33">
        <f>VLOOKUP(A800,ghg__rlps_ghg_emitter_facilitie!$A$2:$H$7481,8,FALSE)</f>
        <v>48439</v>
      </c>
      <c r="D800" s="33" t="str">
        <f>VLOOKUP(A800,ghg__rlps_ghg_emitter_facilitie!$A$2:$B$7481,2,FALSE)</f>
        <v>Strawn Basin</v>
      </c>
    </row>
    <row r="801" spans="1:4" x14ac:dyDescent="0.25">
      <c r="A801" s="1">
        <v>1012546</v>
      </c>
      <c r="B801" s="18">
        <f>SUMIFS(ghg__ef_w_blowdown_stacks_units!M:M,ghg__ef_w_blowdown_stacks_units!B:B,A801)</f>
        <v>12.41</v>
      </c>
      <c r="C801" s="33">
        <f>VLOOKUP(A801,ghg__rlps_ghg_emitter_facilitie!$A$2:$H$7481,8,FALSE)</f>
        <v>40109</v>
      </c>
      <c r="D801" s="33" t="str">
        <f>VLOOKUP(A801,ghg__rlps_ghg_emitter_facilitie!$A$2:$B$7481,2,FALSE)</f>
        <v>Chautauqua Platform</v>
      </c>
    </row>
    <row r="802" spans="1:4" x14ac:dyDescent="0.25">
      <c r="A802" s="1">
        <v>1012551</v>
      </c>
      <c r="B802" s="18">
        <f>SUMIFS(ghg__ef_w_blowdown_stacks_units!M:M,ghg__ef_w_blowdown_stacks_units!B:B,A802)</f>
        <v>360.2358342</v>
      </c>
      <c r="C802" s="33">
        <f>VLOOKUP(A802,ghg__rlps_ghg_emitter_facilitie!$A$2:$H$7481,8,FALSE)</f>
        <v>48329</v>
      </c>
      <c r="D802" s="33" t="str">
        <f>VLOOKUP(A802,ghg__rlps_ghg_emitter_facilitie!$A$2:$B$7481,2,FALSE)</f>
        <v>Permian Basin</v>
      </c>
    </row>
    <row r="803" spans="1:4" x14ac:dyDescent="0.25">
      <c r="A803" s="1">
        <v>1012552</v>
      </c>
      <c r="B803" s="18">
        <f>SUMIFS(ghg__ef_w_blowdown_stacks_units!M:M,ghg__ef_w_blowdown_stacks_units!B:B,A803)</f>
        <v>226.54</v>
      </c>
      <c r="C803" s="33">
        <f>VLOOKUP(A803,ghg__rlps_ghg_emitter_facilitie!$A$2:$H$7481,8,FALSE)</f>
        <v>40015</v>
      </c>
      <c r="D803" s="33" t="str">
        <f>VLOOKUP(A803,ghg__rlps_ghg_emitter_facilitie!$A$2:$B$7481,2,FALSE)</f>
        <v>Anadarko Basin</v>
      </c>
    </row>
    <row r="804" spans="1:4" x14ac:dyDescent="0.25">
      <c r="A804" s="1">
        <v>1012558</v>
      </c>
      <c r="B804" s="18">
        <f>SUMIFS(ghg__ef_w_blowdown_stacks_units!M:M,ghg__ef_w_blowdown_stacks_units!B:B,A804)</f>
        <v>27.698205499999997</v>
      </c>
      <c r="C804" s="33">
        <f>VLOOKUP(A804,ghg__rlps_ghg_emitter_facilitie!$A$2:$H$7481,8,FALSE)</f>
        <v>48329</v>
      </c>
      <c r="D804" s="33" t="str">
        <f>VLOOKUP(A804,ghg__rlps_ghg_emitter_facilitie!$A$2:$B$7481,2,FALSE)</f>
        <v>Permian Basin</v>
      </c>
    </row>
    <row r="805" spans="1:4" x14ac:dyDescent="0.25">
      <c r="A805" s="1">
        <v>1012559</v>
      </c>
      <c r="B805" s="18">
        <f>SUMIFS(ghg__ef_w_blowdown_stacks_units!M:M,ghg__ef_w_blowdown_stacks_units!B:B,A805)</f>
        <v>0.19</v>
      </c>
      <c r="C805" s="33">
        <f>VLOOKUP(A805,ghg__rlps_ghg_emitter_facilitie!$A$2:$H$7481,8,FALSE)</f>
        <v>40015</v>
      </c>
      <c r="D805" s="33" t="str">
        <f>VLOOKUP(A805,ghg__rlps_ghg_emitter_facilitie!$A$2:$B$7481,2,FALSE)</f>
        <v>Anadarko Basin</v>
      </c>
    </row>
    <row r="806" spans="1:4" x14ac:dyDescent="0.25">
      <c r="A806" s="1">
        <v>1012560</v>
      </c>
      <c r="B806" s="18">
        <f>SUMIFS(ghg__ef_w_blowdown_stacks_units!M:M,ghg__ef_w_blowdown_stacks_units!B:B,A806)</f>
        <v>18.93</v>
      </c>
      <c r="C806" s="33">
        <f>VLOOKUP(A806,ghg__rlps_ghg_emitter_facilitie!$A$2:$H$7481,8,FALSE)</f>
        <v>42019</v>
      </c>
      <c r="D806" s="33" t="str">
        <f>VLOOKUP(A806,ghg__rlps_ghg_emitter_facilitie!$A$2:$B$7481,2,FALSE)</f>
        <v>Appalachian Basin (Eastern Overthrust Area)</v>
      </c>
    </row>
    <row r="807" spans="1:4" x14ac:dyDescent="0.25">
      <c r="A807" s="1">
        <v>1012562</v>
      </c>
      <c r="B807" s="18">
        <f>SUMIFS(ghg__ef_w_blowdown_stacks_units!M:M,ghg__ef_w_blowdown_stacks_units!B:B,A807)</f>
        <v>3.1189833999999999</v>
      </c>
      <c r="C807" s="33">
        <f>VLOOKUP(A807,ghg__rlps_ghg_emitter_facilitie!$A$2:$H$7481,8,FALSE)</f>
        <v>48201</v>
      </c>
      <c r="D807" s="33" t="str">
        <f>VLOOKUP(A807,ghg__rlps_ghg_emitter_facilitie!$A$2:$B$7481,2,FALSE)</f>
        <v>Gulf Coast Basin (LA, TX)</v>
      </c>
    </row>
    <row r="808" spans="1:4" x14ac:dyDescent="0.25">
      <c r="A808" s="1">
        <v>1012563</v>
      </c>
      <c r="B808" s="18">
        <f>SUMIFS(ghg__ef_w_blowdown_stacks_units!M:M,ghg__ef_w_blowdown_stacks_units!B:B,A808)</f>
        <v>48.010731800000002</v>
      </c>
      <c r="C808" s="33">
        <f>VLOOKUP(A808,ghg__rlps_ghg_emitter_facilitie!$A$2:$H$7481,8,FALSE)</f>
        <v>48113</v>
      </c>
      <c r="D808" s="33" t="str">
        <f>VLOOKUP(A808,ghg__rlps_ghg_emitter_facilitie!$A$2:$B$7481,2,FALSE)</f>
        <v>Ouachita Folded Belt</v>
      </c>
    </row>
    <row r="809" spans="1:4" x14ac:dyDescent="0.25">
      <c r="A809" s="1">
        <v>1012565</v>
      </c>
      <c r="B809" s="18">
        <f>SUMIFS(ghg__ef_w_blowdown_stacks_units!M:M,ghg__ef_w_blowdown_stacks_units!B:B,A809)</f>
        <v>7.4725235999999997</v>
      </c>
      <c r="C809" s="33">
        <f>VLOOKUP(A809,ghg__rlps_ghg_emitter_facilitie!$A$2:$H$7481,8,FALSE)</f>
        <v>48201</v>
      </c>
      <c r="D809" s="33" t="str">
        <f>VLOOKUP(A809,ghg__rlps_ghg_emitter_facilitie!$A$2:$B$7481,2,FALSE)</f>
        <v>Gulf Coast Basin (LA, TX)</v>
      </c>
    </row>
    <row r="810" spans="1:4" x14ac:dyDescent="0.25">
      <c r="A810" s="1">
        <v>1012566</v>
      </c>
      <c r="B810" s="18">
        <f>SUMIFS(ghg__ef_w_blowdown_stacks_units!M:M,ghg__ef_w_blowdown_stacks_units!B:B,A810)</f>
        <v>16.1828705</v>
      </c>
      <c r="C810" s="33">
        <f>VLOOKUP(A810,ghg__rlps_ghg_emitter_facilitie!$A$2:$H$7481,8,FALSE)</f>
        <v>48201</v>
      </c>
      <c r="D810" s="33" t="str">
        <f>VLOOKUP(A810,ghg__rlps_ghg_emitter_facilitie!$A$2:$B$7481,2,FALSE)</f>
        <v>Gulf Coast Basin (LA, TX)</v>
      </c>
    </row>
    <row r="811" spans="1:4" x14ac:dyDescent="0.25">
      <c r="A811" s="1">
        <v>1012572</v>
      </c>
      <c r="B811" s="18">
        <f>SUMIFS(ghg__ef_w_blowdown_stacks_units!M:M,ghg__ef_w_blowdown_stacks_units!B:B,A811)</f>
        <v>3.9343798999999997</v>
      </c>
      <c r="C811" s="33">
        <f>VLOOKUP(A811,ghg__rlps_ghg_emitter_facilitie!$A$2:$H$7481,8,FALSE)</f>
        <v>48201</v>
      </c>
      <c r="D811" s="33" t="str">
        <f>VLOOKUP(A811,ghg__rlps_ghg_emitter_facilitie!$A$2:$B$7481,2,FALSE)</f>
        <v>Gulf Coast Basin (LA, TX)</v>
      </c>
    </row>
    <row r="812" spans="1:4" x14ac:dyDescent="0.25">
      <c r="A812" s="1">
        <v>1012576</v>
      </c>
      <c r="B812" s="18">
        <f>SUMIFS(ghg__ef_w_blowdown_stacks_units!M:M,ghg__ef_w_blowdown_stacks_units!B:B,A812)</f>
        <v>14.6562907</v>
      </c>
      <c r="C812" s="33">
        <f>VLOOKUP(A812,ghg__rlps_ghg_emitter_facilitie!$A$2:$H$7481,8,FALSE)</f>
        <v>48201</v>
      </c>
      <c r="D812" s="33" t="str">
        <f>VLOOKUP(A812,ghg__rlps_ghg_emitter_facilitie!$A$2:$B$7481,2,FALSE)</f>
        <v>Gulf Coast Basin (LA, TX)</v>
      </c>
    </row>
    <row r="813" spans="1:4" x14ac:dyDescent="0.25">
      <c r="A813" s="1">
        <v>1012579</v>
      </c>
      <c r="B813" s="18">
        <f>SUMIFS(ghg__ef_w_blowdown_stacks_units!M:M,ghg__ef_w_blowdown_stacks_units!B:B,A813)</f>
        <v>2.2182875000000002</v>
      </c>
      <c r="C813" s="33">
        <f>VLOOKUP(A813,ghg__rlps_ghg_emitter_facilitie!$A$2:$H$7481,8,FALSE)</f>
        <v>48201</v>
      </c>
      <c r="D813" s="33" t="str">
        <f>VLOOKUP(A813,ghg__rlps_ghg_emitter_facilitie!$A$2:$B$7481,2,FALSE)</f>
        <v>Gulf Coast Basin (LA, TX)</v>
      </c>
    </row>
    <row r="814" spans="1:4" x14ac:dyDescent="0.25">
      <c r="A814" s="1">
        <v>1012582</v>
      </c>
      <c r="B814" s="18">
        <f>SUMIFS(ghg__ef_w_blowdown_stacks_units!M:M,ghg__ef_w_blowdown_stacks_units!B:B,A814)</f>
        <v>3.3553434000000002</v>
      </c>
      <c r="C814" s="33">
        <f>VLOOKUP(A814,ghg__rlps_ghg_emitter_facilitie!$A$2:$H$7481,8,FALSE)</f>
        <v>26089</v>
      </c>
      <c r="D814" s="33" t="str">
        <f>VLOOKUP(A814,ghg__rlps_ghg_emitter_facilitie!$A$2:$B$7481,2,FALSE)</f>
        <v>Michigan Basin</v>
      </c>
    </row>
    <row r="815" spans="1:4" x14ac:dyDescent="0.25">
      <c r="A815" s="1">
        <v>1012589</v>
      </c>
      <c r="B815" s="18">
        <f>SUMIFS(ghg__ef_w_blowdown_stacks_units!M:M,ghg__ef_w_blowdown_stacks_units!B:B,A815)</f>
        <v>161.5835783</v>
      </c>
      <c r="C815" s="33">
        <f>VLOOKUP(A815,ghg__rlps_ghg_emitter_facilitie!$A$2:$H$7481,8,FALSE)</f>
        <v>42115</v>
      </c>
      <c r="D815" s="33" t="str">
        <f>VLOOKUP(A815,ghg__rlps_ghg_emitter_facilitie!$A$2:$B$7481,2,FALSE)</f>
        <v>Appalachian Basin (Eastern Overthrust Area)</v>
      </c>
    </row>
    <row r="816" spans="1:4" x14ac:dyDescent="0.25">
      <c r="A816" s="1">
        <v>1012590</v>
      </c>
      <c r="B816" s="18">
        <f>SUMIFS(ghg__ef_w_blowdown_stacks_units!M:M,ghg__ef_w_blowdown_stacks_units!B:B,A816)</f>
        <v>7.6959615000000001</v>
      </c>
      <c r="C816" s="33">
        <f>VLOOKUP(A816,ghg__rlps_ghg_emitter_facilitie!$A$2:$H$7481,8,FALSE)</f>
        <v>49007</v>
      </c>
      <c r="D816" s="33" t="str">
        <f>VLOOKUP(A816,ghg__rlps_ghg_emitter_facilitie!$A$2:$B$7481,2,FALSE)</f>
        <v>Uinta Basin</v>
      </c>
    </row>
    <row r="817" spans="1:4" x14ac:dyDescent="0.25">
      <c r="A817" s="1">
        <v>1012595</v>
      </c>
      <c r="B817" s="18">
        <f>SUMIFS(ghg__ef_w_blowdown_stacks_units!M:M,ghg__ef_w_blowdown_stacks_units!B:B,A817)</f>
        <v>371.07</v>
      </c>
      <c r="C817" s="33">
        <f>VLOOKUP(A817,ghg__rlps_ghg_emitter_facilitie!$A$2:$H$7481,8,FALSE)</f>
        <v>48423</v>
      </c>
      <c r="D817" s="33" t="str">
        <f>VLOOKUP(A817,ghg__rlps_ghg_emitter_facilitie!$A$2:$B$7481,2,FALSE)</f>
        <v>East Texas Basin</v>
      </c>
    </row>
    <row r="818" spans="1:4" x14ac:dyDescent="0.25">
      <c r="A818" s="1">
        <v>1012597</v>
      </c>
      <c r="B818" s="18">
        <f>SUMIFS(ghg__ef_w_blowdown_stacks_units!M:M,ghg__ef_w_blowdown_stacks_units!B:B,A818)</f>
        <v>27.036304999999999</v>
      </c>
      <c r="C818" s="33">
        <f>VLOOKUP(A818,ghg__rlps_ghg_emitter_facilitie!$A$2:$H$7481,8,FALSE)</f>
        <v>48201</v>
      </c>
      <c r="D818" s="33" t="str">
        <f>VLOOKUP(A818,ghg__rlps_ghg_emitter_facilitie!$A$2:$B$7481,2,FALSE)</f>
        <v>Gulf Coast Basin (LA, TX)</v>
      </c>
    </row>
    <row r="819" spans="1:4" x14ac:dyDescent="0.25">
      <c r="A819" s="1">
        <v>1012598</v>
      </c>
      <c r="B819" s="18">
        <f>SUMIFS(ghg__ef_w_blowdown_stacks_units!M:M,ghg__ef_w_blowdown_stacks_units!B:B,A819)</f>
        <v>228.3052084</v>
      </c>
      <c r="C819" s="33">
        <f>VLOOKUP(A819,ghg__rlps_ghg_emitter_facilitie!$A$2:$H$7481,8,FALSE)</f>
        <v>8071</v>
      </c>
      <c r="D819" s="33" t="str">
        <f>VLOOKUP(A819,ghg__rlps_ghg_emitter_facilitie!$A$2:$B$7481,2,FALSE)</f>
        <v>Las Vegas-Raton Basin</v>
      </c>
    </row>
    <row r="820" spans="1:4" x14ac:dyDescent="0.25">
      <c r="A820" s="1">
        <v>1012600</v>
      </c>
      <c r="B820" s="18">
        <f>SUMIFS(ghg__ef_w_blowdown_stacks_units!M:M,ghg__ef_w_blowdown_stacks_units!B:B,A820)</f>
        <v>66.672300000000007</v>
      </c>
      <c r="C820" s="33">
        <f>VLOOKUP(A820,ghg__rlps_ghg_emitter_facilitie!$A$2:$H$7481,8,FALSE)</f>
        <v>42085</v>
      </c>
      <c r="D820" s="33" t="str">
        <f>VLOOKUP(A820,ghg__rlps_ghg_emitter_facilitie!$A$2:$B$7481,2,FALSE)</f>
        <v>Appalachian Basin (Eastern Overthrust Area)</v>
      </c>
    </row>
    <row r="821" spans="1:4" x14ac:dyDescent="0.25">
      <c r="A821" s="1">
        <v>1012602</v>
      </c>
      <c r="B821" s="18">
        <f>SUMIFS(ghg__ef_w_blowdown_stacks_units!M:M,ghg__ef_w_blowdown_stacks_units!B:B,A821)</f>
        <v>43.854999999999997</v>
      </c>
      <c r="C821" s="33">
        <f>VLOOKUP(A821,ghg__rlps_ghg_emitter_facilitie!$A$2:$H$7481,8,FALSE)</f>
        <v>42003</v>
      </c>
      <c r="D821" s="33" t="str">
        <f>VLOOKUP(A821,ghg__rlps_ghg_emitter_facilitie!$A$2:$B$7481,2,FALSE)</f>
        <v>Appalachian Basin (Eastern Overthrust Area)</v>
      </c>
    </row>
    <row r="822" spans="1:4" x14ac:dyDescent="0.25">
      <c r="A822" s="1">
        <v>1012607</v>
      </c>
      <c r="B822" s="18">
        <f>SUMIFS(ghg__ef_w_blowdown_stacks_units!M:M,ghg__ef_w_blowdown_stacks_units!B:B,A822)</f>
        <v>54.129710500000002</v>
      </c>
      <c r="C822" s="33">
        <f>VLOOKUP(A822,ghg__rlps_ghg_emitter_facilitie!$A$2:$H$7481,8,FALSE)</f>
        <v>48201</v>
      </c>
      <c r="D822" s="33" t="str">
        <f>VLOOKUP(A822,ghg__rlps_ghg_emitter_facilitie!$A$2:$B$7481,2,FALSE)</f>
        <v>Gulf Coast Basin (LA, TX)</v>
      </c>
    </row>
    <row r="823" spans="1:4" x14ac:dyDescent="0.25">
      <c r="A823" s="1">
        <v>1012615</v>
      </c>
      <c r="B823" s="18">
        <f>SUMIFS(ghg__ef_w_blowdown_stacks_units!M:M,ghg__ef_w_blowdown_stacks_units!B:B,A823)</f>
        <v>39.912259999999996</v>
      </c>
      <c r="C823" s="33">
        <f>VLOOKUP(A823,ghg__rlps_ghg_emitter_facilitie!$A$2:$H$7481,8,FALSE)</f>
        <v>8031</v>
      </c>
      <c r="D823" s="33" t="str">
        <f>VLOOKUP(A823,ghg__rlps_ghg_emitter_facilitie!$A$2:$B$7481,2,FALSE)</f>
        <v>Denver Basin</v>
      </c>
    </row>
    <row r="824" spans="1:4" x14ac:dyDescent="0.25">
      <c r="A824" s="1">
        <v>1012617</v>
      </c>
      <c r="B824" s="18">
        <f>SUMIFS(ghg__ef_w_blowdown_stacks_units!M:M,ghg__ef_w_blowdown_stacks_units!B:B,A824)</f>
        <v>2.77</v>
      </c>
      <c r="C824" s="33">
        <f>VLOOKUP(A824,ghg__rlps_ghg_emitter_facilitie!$A$2:$H$7481,8,FALSE)</f>
        <v>38025</v>
      </c>
      <c r="D824" s="33" t="str">
        <f>VLOOKUP(A824,ghg__rlps_ghg_emitter_facilitie!$A$2:$B$7481,2,FALSE)</f>
        <v>Williston Basin</v>
      </c>
    </row>
    <row r="825" spans="1:4" x14ac:dyDescent="0.25">
      <c r="A825" s="1">
        <v>1012618</v>
      </c>
      <c r="B825" s="18">
        <f>SUMIFS(ghg__ef_w_blowdown_stacks_units!M:M,ghg__ef_w_blowdown_stacks_units!B:B,A825)</f>
        <v>17.247226399999999</v>
      </c>
      <c r="C825" s="33">
        <f>VLOOKUP(A825,ghg__rlps_ghg_emitter_facilitie!$A$2:$H$7481,8,FALSE)</f>
        <v>40143</v>
      </c>
      <c r="D825" s="33" t="str">
        <f>VLOOKUP(A825,ghg__rlps_ghg_emitter_facilitie!$A$2:$B$7481,2,FALSE)</f>
        <v>Chautauqua Platform</v>
      </c>
    </row>
    <row r="826" spans="1:4" x14ac:dyDescent="0.25">
      <c r="A826" s="1">
        <v>1012619</v>
      </c>
      <c r="B826" s="18">
        <f>SUMIFS(ghg__ef_w_blowdown_stacks_units!M:M,ghg__ef_w_blowdown_stacks_units!B:B,A826)</f>
        <v>720.53337279999994</v>
      </c>
      <c r="C826" s="33">
        <f>VLOOKUP(A826,ghg__rlps_ghg_emitter_facilitie!$A$2:$H$7481,8,FALSE)</f>
        <v>40143</v>
      </c>
      <c r="D826" s="33" t="str">
        <f>VLOOKUP(A826,ghg__rlps_ghg_emitter_facilitie!$A$2:$B$7481,2,FALSE)</f>
        <v>Chautauqua Platform</v>
      </c>
    </row>
    <row r="827" spans="1:4" x14ac:dyDescent="0.25">
      <c r="A827" s="1">
        <v>1012622</v>
      </c>
      <c r="B827" s="18">
        <f>SUMIFS(ghg__ef_w_blowdown_stacks_units!M:M,ghg__ef_w_blowdown_stacks_units!B:B,A827)</f>
        <v>1449.6891599999999</v>
      </c>
      <c r="C827" s="33">
        <f>VLOOKUP(A827,ghg__rlps_ghg_emitter_facilitie!$A$2:$H$7481,8,FALSE)</f>
        <v>8031</v>
      </c>
      <c r="D827" s="33" t="str">
        <f>VLOOKUP(A827,ghg__rlps_ghg_emitter_facilitie!$A$2:$B$7481,2,FALSE)</f>
        <v>Denver Basin</v>
      </c>
    </row>
    <row r="828" spans="1:4" x14ac:dyDescent="0.25">
      <c r="A828" s="1">
        <v>1012623</v>
      </c>
      <c r="B828" s="18">
        <f>SUMIFS(ghg__ef_w_blowdown_stacks_units!M:M,ghg__ef_w_blowdown_stacks_units!B:B,A828)</f>
        <v>107.9370874</v>
      </c>
      <c r="C828" s="33">
        <f>VLOOKUP(A828,ghg__rlps_ghg_emitter_facilitie!$A$2:$H$7481,8,FALSE)</f>
        <v>48201</v>
      </c>
      <c r="D828" s="33" t="str">
        <f>VLOOKUP(A828,ghg__rlps_ghg_emitter_facilitie!$A$2:$B$7481,2,FALSE)</f>
        <v>Gulf Coast Basin (LA, TX)</v>
      </c>
    </row>
    <row r="829" spans="1:4" x14ac:dyDescent="0.25">
      <c r="A829" s="1">
        <v>1012626</v>
      </c>
      <c r="B829" s="18">
        <f>SUMIFS(ghg__ef_w_blowdown_stacks_units!M:M,ghg__ef_w_blowdown_stacks_units!B:B,A829)</f>
        <v>14.5909224</v>
      </c>
      <c r="C829" s="33">
        <f>VLOOKUP(A829,ghg__rlps_ghg_emitter_facilitie!$A$2:$H$7481,8,FALSE)</f>
        <v>35045</v>
      </c>
      <c r="D829" s="33" t="str">
        <f>VLOOKUP(A829,ghg__rlps_ghg_emitter_facilitie!$A$2:$B$7481,2,FALSE)</f>
        <v>San Juan Basin</v>
      </c>
    </row>
    <row r="830" spans="1:4" x14ac:dyDescent="0.25">
      <c r="A830" s="1">
        <v>1012630</v>
      </c>
      <c r="B830" s="18">
        <f>SUMIFS(ghg__ef_w_blowdown_stacks_units!M:M,ghg__ef_w_blowdown_stacks_units!B:B,A830)</f>
        <v>2.4591002</v>
      </c>
      <c r="C830" s="33">
        <f>VLOOKUP(A830,ghg__rlps_ghg_emitter_facilitie!$A$2:$H$7481,8,FALSE)</f>
        <v>42103</v>
      </c>
      <c r="D830" s="33" t="str">
        <f>VLOOKUP(A830,ghg__rlps_ghg_emitter_facilitie!$A$2:$B$7481,2,FALSE)</f>
        <v>Appalachian Basin</v>
      </c>
    </row>
    <row r="831" spans="1:4" x14ac:dyDescent="0.25">
      <c r="A831" s="1">
        <v>1012631</v>
      </c>
      <c r="B831" s="18">
        <f>SUMIFS(ghg__ef_w_blowdown_stacks_units!M:M,ghg__ef_w_blowdown_stacks_units!B:B,A831)</f>
        <v>88.277889999999999</v>
      </c>
      <c r="C831" s="33">
        <f>VLOOKUP(A831,ghg__rlps_ghg_emitter_facilitie!$A$2:$H$7481,8,FALSE)</f>
        <v>8031</v>
      </c>
      <c r="D831" s="33" t="str">
        <f>VLOOKUP(A831,ghg__rlps_ghg_emitter_facilitie!$A$2:$B$7481,2,FALSE)</f>
        <v>Denver Basin</v>
      </c>
    </row>
    <row r="832" spans="1:4" x14ac:dyDescent="0.25">
      <c r="A832" s="1">
        <v>1012633</v>
      </c>
      <c r="B832" s="18">
        <f>SUMIFS(ghg__ef_w_blowdown_stacks_units!M:M,ghg__ef_w_blowdown_stacks_units!B:B,A832)</f>
        <v>13.09512</v>
      </c>
      <c r="C832" s="33">
        <f>VLOOKUP(A832,ghg__rlps_ghg_emitter_facilitie!$A$2:$H$7481,8,FALSE)</f>
        <v>48439</v>
      </c>
      <c r="D832" s="33" t="str">
        <f>VLOOKUP(A832,ghg__rlps_ghg_emitter_facilitie!$A$2:$B$7481,2,FALSE)</f>
        <v>Strawn Basin</v>
      </c>
    </row>
    <row r="833" spans="1:4" x14ac:dyDescent="0.25">
      <c r="A833" s="1">
        <v>1012638</v>
      </c>
      <c r="B833" s="18">
        <f>SUMIFS(ghg__ef_w_blowdown_stacks_units!M:M,ghg__ef_w_blowdown_stacks_units!B:B,A833)</f>
        <v>3.18</v>
      </c>
      <c r="C833" s="33">
        <f>VLOOKUP(A833,ghg__rlps_ghg_emitter_facilitie!$A$2:$H$7481,8,FALSE)</f>
        <v>48201</v>
      </c>
      <c r="D833" s="33" t="str">
        <f>VLOOKUP(A833,ghg__rlps_ghg_emitter_facilitie!$A$2:$B$7481,2,FALSE)</f>
        <v>Gulf Coast Basin (LA, TX)</v>
      </c>
    </row>
    <row r="834" spans="1:4" x14ac:dyDescent="0.25">
      <c r="A834" s="1">
        <v>1012641</v>
      </c>
      <c r="B834" s="18">
        <f>SUMIFS(ghg__ef_w_blowdown_stacks_units!M:M,ghg__ef_w_blowdown_stacks_units!B:B,A834)</f>
        <v>7.2999907000000004</v>
      </c>
      <c r="C834" s="33">
        <f>VLOOKUP(A834,ghg__rlps_ghg_emitter_facilitie!$A$2:$H$7481,8,FALSE)</f>
        <v>53013</v>
      </c>
      <c r="D834" s="33" t="str">
        <f>VLOOKUP(A834,ghg__rlps_ghg_emitter_facilitie!$A$2:$B$7481,2,FALSE)</f>
        <v>Eastern Columbia Basin</v>
      </c>
    </row>
    <row r="835" spans="1:4" x14ac:dyDescent="0.25">
      <c r="A835" s="1">
        <v>1012647</v>
      </c>
      <c r="B835" s="18">
        <f>SUMIFS(ghg__ef_w_blowdown_stacks_units!M:M,ghg__ef_w_blowdown_stacks_units!B:B,A835)</f>
        <v>28.39</v>
      </c>
      <c r="C835" s="33">
        <f>VLOOKUP(A835,ghg__rlps_ghg_emitter_facilitie!$A$2:$H$7481,8,FALSE)</f>
        <v>22097</v>
      </c>
      <c r="D835" s="33" t="str">
        <f>VLOOKUP(A835,ghg__rlps_ghg_emitter_facilitie!$A$2:$B$7481,2,FALSE)</f>
        <v>Gulf Coast Basin (LA, TX)</v>
      </c>
    </row>
    <row r="836" spans="1:4" x14ac:dyDescent="0.25">
      <c r="A836" s="1">
        <v>1012652</v>
      </c>
      <c r="B836" s="18">
        <f>SUMIFS(ghg__ef_w_blowdown_stacks_units!M:M,ghg__ef_w_blowdown_stacks_units!B:B,A836)</f>
        <v>146.87504950000002</v>
      </c>
      <c r="C836" s="33">
        <f>VLOOKUP(A836,ghg__rlps_ghg_emitter_facilitie!$A$2:$H$7481,8,FALSE)</f>
        <v>8031</v>
      </c>
      <c r="D836" s="33" t="str">
        <f>VLOOKUP(A836,ghg__rlps_ghg_emitter_facilitie!$A$2:$B$7481,2,FALSE)</f>
        <v>Denver Basin</v>
      </c>
    </row>
    <row r="837" spans="1:4" x14ac:dyDescent="0.25">
      <c r="A837" s="1">
        <v>1012658</v>
      </c>
      <c r="B837" s="18">
        <f>SUMIFS(ghg__ef_w_blowdown_stacks_units!M:M,ghg__ef_w_blowdown_stacks_units!B:B,A837)</f>
        <v>412.0586323</v>
      </c>
      <c r="C837" s="33">
        <f>VLOOKUP(A837,ghg__rlps_ghg_emitter_facilitie!$A$2:$H$7481,8,FALSE)</f>
        <v>40143</v>
      </c>
      <c r="D837" s="33" t="str">
        <f>VLOOKUP(A837,ghg__rlps_ghg_emitter_facilitie!$A$2:$B$7481,2,FALSE)</f>
        <v>Chautauqua Platform</v>
      </c>
    </row>
    <row r="838" spans="1:4" x14ac:dyDescent="0.25">
      <c r="A838" s="1">
        <v>1012659</v>
      </c>
      <c r="B838" s="18">
        <f>SUMIFS(ghg__ef_w_blowdown_stacks_units!M:M,ghg__ef_w_blowdown_stacks_units!B:B,A838)</f>
        <v>114.9252188</v>
      </c>
      <c r="C838" s="33">
        <f>VLOOKUP(A838,ghg__rlps_ghg_emitter_facilitie!$A$2:$H$7481,8,FALSE)</f>
        <v>40143</v>
      </c>
      <c r="D838" s="33" t="str">
        <f>VLOOKUP(A838,ghg__rlps_ghg_emitter_facilitie!$A$2:$B$7481,2,FALSE)</f>
        <v>Chautauqua Platform</v>
      </c>
    </row>
    <row r="839" spans="1:4" x14ac:dyDescent="0.25">
      <c r="A839" s="1">
        <v>1012665</v>
      </c>
      <c r="B839" s="18">
        <f>SUMIFS(ghg__ef_w_blowdown_stacks_units!M:M,ghg__ef_w_blowdown_stacks_units!B:B,A839)</f>
        <v>2.41765E-2</v>
      </c>
      <c r="C839" s="33">
        <f>VLOOKUP(A839,ghg__rlps_ghg_emitter_facilitie!$A$2:$H$7481,8,FALSE)</f>
        <v>48479</v>
      </c>
      <c r="D839" s="33" t="str">
        <f>VLOOKUP(A839,ghg__rlps_ghg_emitter_facilitie!$A$2:$B$7481,2,FALSE)</f>
        <v>Gulf Coast Basin (LA, TX)</v>
      </c>
    </row>
    <row r="840" spans="1:4" x14ac:dyDescent="0.25">
      <c r="A840" s="1">
        <v>1012667</v>
      </c>
      <c r="B840" s="18">
        <f>SUMIFS(ghg__ef_w_blowdown_stacks_units!M:M,ghg__ef_w_blowdown_stacks_units!B:B,A840)</f>
        <v>342.06360379999995</v>
      </c>
      <c r="C840" s="33">
        <f>VLOOKUP(A840,ghg__rlps_ghg_emitter_facilitie!$A$2:$H$7481,8,FALSE)</f>
        <v>40143</v>
      </c>
      <c r="D840" s="33" t="str">
        <f>VLOOKUP(A840,ghg__rlps_ghg_emitter_facilitie!$A$2:$B$7481,2,FALSE)</f>
        <v>Chautauqua Platform</v>
      </c>
    </row>
    <row r="841" spans="1:4" x14ac:dyDescent="0.25">
      <c r="A841" s="1">
        <v>1012668</v>
      </c>
      <c r="B841" s="18">
        <f>SUMIFS(ghg__ef_w_blowdown_stacks_units!M:M,ghg__ef_w_blowdown_stacks_units!B:B,A841)</f>
        <v>0.15081219999999998</v>
      </c>
      <c r="C841" s="33">
        <f>VLOOKUP(A841,ghg__rlps_ghg_emitter_facilitie!$A$2:$H$7481,8,FALSE)</f>
        <v>48439</v>
      </c>
      <c r="D841" s="33" t="str">
        <f>VLOOKUP(A841,ghg__rlps_ghg_emitter_facilitie!$A$2:$B$7481,2,FALSE)</f>
        <v>Strawn Basin</v>
      </c>
    </row>
    <row r="842" spans="1:4" x14ac:dyDescent="0.25">
      <c r="A842" s="1">
        <v>1012672</v>
      </c>
      <c r="B842" s="18">
        <f>SUMIFS(ghg__ef_w_blowdown_stacks_units!M:M,ghg__ef_w_blowdown_stacks_units!B:B,A842)</f>
        <v>35.012037499999998</v>
      </c>
      <c r="C842" s="33">
        <f>VLOOKUP(A842,ghg__rlps_ghg_emitter_facilitie!$A$2:$H$7481,8,FALSE)</f>
        <v>48201</v>
      </c>
      <c r="D842" s="33" t="str">
        <f>VLOOKUP(A842,ghg__rlps_ghg_emitter_facilitie!$A$2:$B$7481,2,FALSE)</f>
        <v>Gulf Coast Basin (LA, TX)</v>
      </c>
    </row>
    <row r="843" spans="1:4" x14ac:dyDescent="0.25">
      <c r="A843" s="1">
        <v>1012675</v>
      </c>
      <c r="B843" s="18">
        <f>SUMIFS(ghg__ef_w_blowdown_stacks_units!M:M,ghg__ef_w_blowdown_stacks_units!B:B,A843)</f>
        <v>15.66</v>
      </c>
      <c r="C843" s="33">
        <f>VLOOKUP(A843,ghg__rlps_ghg_emitter_facilitie!$A$2:$H$7481,8,FALSE)</f>
        <v>48389</v>
      </c>
      <c r="D843" s="33" t="str">
        <f>VLOOKUP(A843,ghg__rlps_ghg_emitter_facilitie!$A$2:$B$7481,2,FALSE)</f>
        <v>Permian Basin</v>
      </c>
    </row>
    <row r="844" spans="1:4" x14ac:dyDescent="0.25">
      <c r="A844" s="1">
        <v>1012676</v>
      </c>
      <c r="B844" s="18">
        <f>SUMIFS(ghg__ef_w_blowdown_stacks_units!M:M,ghg__ef_w_blowdown_stacks_units!B:B,A844)</f>
        <v>129.4921033</v>
      </c>
      <c r="C844" s="33">
        <f>VLOOKUP(A844,ghg__rlps_ghg_emitter_facilitie!$A$2:$H$7481,8,FALSE)</f>
        <v>48389</v>
      </c>
      <c r="D844" s="33" t="str">
        <f>VLOOKUP(A844,ghg__rlps_ghg_emitter_facilitie!$A$2:$B$7481,2,FALSE)</f>
        <v>Permian Basin</v>
      </c>
    </row>
    <row r="845" spans="1:4" x14ac:dyDescent="0.25">
      <c r="A845" s="1">
        <v>1012680</v>
      </c>
      <c r="B845" s="18">
        <f>SUMIFS(ghg__ef_w_blowdown_stacks_units!M:M,ghg__ef_w_blowdown_stacks_units!B:B,A845)</f>
        <v>0.78</v>
      </c>
      <c r="C845" s="33">
        <f>VLOOKUP(A845,ghg__rlps_ghg_emitter_facilitie!$A$2:$H$7481,8,FALSE)</f>
        <v>56033</v>
      </c>
      <c r="D845" s="33" t="str">
        <f>VLOOKUP(A845,ghg__rlps_ghg_emitter_facilitie!$A$2:$B$7481,2,FALSE)</f>
        <v>Powder River Basin</v>
      </c>
    </row>
    <row r="846" spans="1:4" x14ac:dyDescent="0.25">
      <c r="A846" s="1">
        <v>1012681</v>
      </c>
      <c r="B846" s="18">
        <f>SUMIFS(ghg__ef_w_blowdown_stacks_units!M:M,ghg__ef_w_blowdown_stacks_units!B:B,A846)</f>
        <v>803.52073040000005</v>
      </c>
      <c r="C846" s="33">
        <f>VLOOKUP(A846,ghg__rlps_ghg_emitter_facilitie!$A$2:$H$7481,8,FALSE)</f>
        <v>42003</v>
      </c>
      <c r="D846" s="33" t="str">
        <f>VLOOKUP(A846,ghg__rlps_ghg_emitter_facilitie!$A$2:$B$7481,2,FALSE)</f>
        <v>Appalachian Basin (Eastern Overthrust Area)</v>
      </c>
    </row>
    <row r="847" spans="1:4" x14ac:dyDescent="0.25">
      <c r="A847" s="1">
        <v>1012684</v>
      </c>
      <c r="B847" s="18">
        <f>SUMIFS(ghg__ef_w_blowdown_stacks_units!M:M,ghg__ef_w_blowdown_stacks_units!B:B,A847)</f>
        <v>54.639089999999996</v>
      </c>
      <c r="C847" s="33">
        <f>VLOOKUP(A847,ghg__rlps_ghg_emitter_facilitie!$A$2:$H$7481,8,FALSE)</f>
        <v>48439</v>
      </c>
      <c r="D847" s="33" t="str">
        <f>VLOOKUP(A847,ghg__rlps_ghg_emitter_facilitie!$A$2:$B$7481,2,FALSE)</f>
        <v>Strawn Basin</v>
      </c>
    </row>
    <row r="848" spans="1:4" x14ac:dyDescent="0.25">
      <c r="A848" s="1">
        <v>1012685</v>
      </c>
      <c r="B848" s="18">
        <f>SUMIFS(ghg__ef_w_blowdown_stacks_units!M:M,ghg__ef_w_blowdown_stacks_units!B:B,A848)</f>
        <v>116.1573485</v>
      </c>
      <c r="C848" s="33">
        <f>VLOOKUP(A848,ghg__rlps_ghg_emitter_facilitie!$A$2:$H$7481,8,FALSE)</f>
        <v>22079</v>
      </c>
      <c r="D848" s="33" t="str">
        <f>VLOOKUP(A848,ghg__rlps_ghg_emitter_facilitie!$A$2:$B$7481,2,FALSE)</f>
        <v>Gulf Coast Basin (LA, TX)</v>
      </c>
    </row>
    <row r="849" spans="1:4" x14ac:dyDescent="0.25">
      <c r="A849" s="1">
        <v>1012686</v>
      </c>
      <c r="B849" s="18">
        <f>SUMIFS(ghg__ef_w_blowdown_stacks_units!M:M,ghg__ef_w_blowdown_stacks_units!B:B,A849)</f>
        <v>16</v>
      </c>
      <c r="C849" s="33">
        <f>VLOOKUP(A849,ghg__rlps_ghg_emitter_facilitie!$A$2:$H$7481,8,FALSE)</f>
        <v>8067</v>
      </c>
      <c r="D849" s="33" t="str">
        <f>VLOOKUP(A849,ghg__rlps_ghg_emitter_facilitie!$A$2:$B$7481,2,FALSE)</f>
        <v>San Juan Basin</v>
      </c>
    </row>
    <row r="850" spans="1:4" x14ac:dyDescent="0.25">
      <c r="A850" s="1">
        <v>1012696</v>
      </c>
      <c r="B850" s="18">
        <f>SUMIFS(ghg__ef_w_blowdown_stacks_units!M:M,ghg__ef_w_blowdown_stacks_units!B:B,A850)</f>
        <v>96.609999999999985</v>
      </c>
      <c r="C850" s="33">
        <f>VLOOKUP(A850,ghg__rlps_ghg_emitter_facilitie!$A$2:$H$7481,8,FALSE)</f>
        <v>48201</v>
      </c>
      <c r="D850" s="33" t="str">
        <f>VLOOKUP(A850,ghg__rlps_ghg_emitter_facilitie!$A$2:$B$7481,2,FALSE)</f>
        <v>Gulf Coast Basin (LA, TX)</v>
      </c>
    </row>
    <row r="851" spans="1:4" x14ac:dyDescent="0.25">
      <c r="A851" s="1">
        <v>1012697</v>
      </c>
      <c r="B851" s="18">
        <f>SUMIFS(ghg__ef_w_blowdown_stacks_units!M:M,ghg__ef_w_blowdown_stacks_units!B:B,A851)</f>
        <v>94.477381499999993</v>
      </c>
      <c r="C851" s="33">
        <f>VLOOKUP(A851,ghg__rlps_ghg_emitter_facilitie!$A$2:$H$7481,8,FALSE)</f>
        <v>54071</v>
      </c>
      <c r="D851" s="33" t="str">
        <f>VLOOKUP(A851,ghg__rlps_ghg_emitter_facilitie!$A$2:$B$7481,2,FALSE)</f>
        <v>Appalachian Basin (Eastern Overthrust Area)</v>
      </c>
    </row>
    <row r="852" spans="1:4" x14ac:dyDescent="0.25">
      <c r="A852" s="1">
        <v>1012700</v>
      </c>
      <c r="B852" s="18">
        <f>SUMIFS(ghg__ef_w_blowdown_stacks_units!M:M,ghg__ef_w_blowdown_stacks_units!B:B,A852)</f>
        <v>9.92</v>
      </c>
      <c r="C852" s="33">
        <f>VLOOKUP(A852,ghg__rlps_ghg_emitter_facilitie!$A$2:$H$7481,8,FALSE)</f>
        <v>48201</v>
      </c>
      <c r="D852" s="33" t="str">
        <f>VLOOKUP(A852,ghg__rlps_ghg_emitter_facilitie!$A$2:$B$7481,2,FALSE)</f>
        <v>Gulf Coast Basin (LA, TX)</v>
      </c>
    </row>
    <row r="853" spans="1:4" x14ac:dyDescent="0.25">
      <c r="A853" s="1">
        <v>1012705</v>
      </c>
      <c r="B853" s="18">
        <f>SUMIFS(ghg__ef_w_blowdown_stacks_units!M:M,ghg__ef_w_blowdown_stacks_units!B:B,A853)</f>
        <v>69.757508200000004</v>
      </c>
      <c r="C853" s="33">
        <f>VLOOKUP(A853,ghg__rlps_ghg_emitter_facilitie!$A$2:$H$7481,8,FALSE)</f>
        <v>48201</v>
      </c>
      <c r="D853" s="33" t="str">
        <f>VLOOKUP(A853,ghg__rlps_ghg_emitter_facilitie!$A$2:$B$7481,2,FALSE)</f>
        <v>Gulf Coast Basin (LA, TX)</v>
      </c>
    </row>
    <row r="854" spans="1:4" x14ac:dyDescent="0.25">
      <c r="A854" s="1">
        <v>1012707</v>
      </c>
      <c r="B854" s="18">
        <f>SUMIFS(ghg__ef_w_blowdown_stacks_units!M:M,ghg__ef_w_blowdown_stacks_units!B:B,A854)</f>
        <v>14.469999999999999</v>
      </c>
      <c r="C854" s="33">
        <f>VLOOKUP(A854,ghg__rlps_ghg_emitter_facilitie!$A$2:$H$7481,8,FALSE)</f>
        <v>42123</v>
      </c>
      <c r="D854" s="33" t="str">
        <f>VLOOKUP(A854,ghg__rlps_ghg_emitter_facilitie!$A$2:$B$7481,2,FALSE)</f>
        <v>Appalachian Basin (Eastern Overthrust Area)</v>
      </c>
    </row>
    <row r="855" spans="1:4" x14ac:dyDescent="0.25">
      <c r="A855" s="1">
        <v>1012708</v>
      </c>
      <c r="B855" s="18">
        <f>SUMIFS(ghg__ef_w_blowdown_stacks_units!M:M,ghg__ef_w_blowdown_stacks_units!B:B,A855)</f>
        <v>16.530609999999999</v>
      </c>
      <c r="C855" s="33">
        <f>VLOOKUP(A855,ghg__rlps_ghg_emitter_facilitie!$A$2:$H$7481,8,FALSE)</f>
        <v>40143</v>
      </c>
      <c r="D855" s="33" t="str">
        <f>VLOOKUP(A855,ghg__rlps_ghg_emitter_facilitie!$A$2:$B$7481,2,FALSE)</f>
        <v>Chautauqua Platform</v>
      </c>
    </row>
    <row r="856" spans="1:4" x14ac:dyDescent="0.25">
      <c r="A856" s="1">
        <v>1012709</v>
      </c>
      <c r="B856" s="18">
        <f>SUMIFS(ghg__ef_w_blowdown_stacks_units!M:M,ghg__ef_w_blowdown_stacks_units!B:B,A856)</f>
        <v>109.66282559999999</v>
      </c>
      <c r="C856" s="33">
        <f>VLOOKUP(A856,ghg__rlps_ghg_emitter_facilitie!$A$2:$H$7481,8,FALSE)</f>
        <v>40143</v>
      </c>
      <c r="D856" s="33" t="str">
        <f>VLOOKUP(A856,ghg__rlps_ghg_emitter_facilitie!$A$2:$B$7481,2,FALSE)</f>
        <v>Chautauqua Platform</v>
      </c>
    </row>
    <row r="857" spans="1:4" x14ac:dyDescent="0.25">
      <c r="A857" s="1">
        <v>1012710</v>
      </c>
      <c r="B857" s="18">
        <f>SUMIFS(ghg__ef_w_blowdown_stacks_units!M:M,ghg__ef_w_blowdown_stacks_units!B:B,A857)</f>
        <v>251.39830000000001</v>
      </c>
      <c r="C857" s="33">
        <f>VLOOKUP(A857,ghg__rlps_ghg_emitter_facilitie!$A$2:$H$7481,8,FALSE)</f>
        <v>48201</v>
      </c>
      <c r="D857" s="33" t="str">
        <f>VLOOKUP(A857,ghg__rlps_ghg_emitter_facilitie!$A$2:$B$7481,2,FALSE)</f>
        <v>Gulf Coast Basin (LA, TX)</v>
      </c>
    </row>
    <row r="858" spans="1:4" x14ac:dyDescent="0.25">
      <c r="A858" s="1">
        <v>1012711</v>
      </c>
      <c r="B858" s="18">
        <f>SUMIFS(ghg__ef_w_blowdown_stacks_units!M:M,ghg__ef_w_blowdown_stacks_units!B:B,A858)</f>
        <v>12.1307025</v>
      </c>
      <c r="C858" s="33">
        <f>VLOOKUP(A858,ghg__rlps_ghg_emitter_facilitie!$A$2:$H$7481,8,FALSE)</f>
        <v>48201</v>
      </c>
      <c r="D858" s="33" t="str">
        <f>VLOOKUP(A858,ghg__rlps_ghg_emitter_facilitie!$A$2:$B$7481,2,FALSE)</f>
        <v>Gulf Coast Basin (LA, TX)</v>
      </c>
    </row>
    <row r="859" spans="1:4" x14ac:dyDescent="0.25">
      <c r="A859" s="1">
        <v>1012713</v>
      </c>
      <c r="B859" s="18">
        <f>SUMIFS(ghg__ef_w_blowdown_stacks_units!M:M,ghg__ef_w_blowdown_stacks_units!B:B,A859)</f>
        <v>4.4082391000000003</v>
      </c>
      <c r="C859" s="33">
        <f>VLOOKUP(A859,ghg__rlps_ghg_emitter_facilitie!$A$2:$H$7481,8,FALSE)</f>
        <v>6029</v>
      </c>
      <c r="D859" s="33" t="str">
        <f>VLOOKUP(A859,ghg__rlps_ghg_emitter_facilitie!$A$2:$B$7481,2,FALSE)</f>
        <v>San Joaquin Basin</v>
      </c>
    </row>
    <row r="860" spans="1:4" x14ac:dyDescent="0.25">
      <c r="A860" s="1">
        <v>1012714</v>
      </c>
      <c r="B860" s="18">
        <f>SUMIFS(ghg__ef_w_blowdown_stacks_units!M:M,ghg__ef_w_blowdown_stacks_units!B:B,A860)</f>
        <v>4.7639518000000001</v>
      </c>
      <c r="C860" s="33">
        <f>VLOOKUP(A860,ghg__rlps_ghg_emitter_facilitie!$A$2:$H$7481,8,FALSE)</f>
        <v>8031</v>
      </c>
      <c r="D860" s="33" t="str">
        <f>VLOOKUP(A860,ghg__rlps_ghg_emitter_facilitie!$A$2:$B$7481,2,FALSE)</f>
        <v>Denver Basin</v>
      </c>
    </row>
    <row r="861" spans="1:4" x14ac:dyDescent="0.25">
      <c r="A861" s="1">
        <v>1012718</v>
      </c>
      <c r="B861" s="18">
        <f>SUMIFS(ghg__ef_w_blowdown_stacks_units!M:M,ghg__ef_w_blowdown_stacks_units!B:B,A861)</f>
        <v>46.138697999999998</v>
      </c>
      <c r="C861" s="33">
        <f>VLOOKUP(A861,ghg__rlps_ghg_emitter_facilitie!$A$2:$H$7481,8,FALSE)</f>
        <v>48085</v>
      </c>
      <c r="D861" s="33" t="str">
        <f>VLOOKUP(A861,ghg__rlps_ghg_emitter_facilitie!$A$2:$B$7481,2,FALSE)</f>
        <v>Ouachita Folded Belt</v>
      </c>
    </row>
    <row r="862" spans="1:4" x14ac:dyDescent="0.25">
      <c r="A862" s="1">
        <v>1012720</v>
      </c>
      <c r="B862" s="18">
        <f>SUMIFS(ghg__ef_w_blowdown_stacks_units!M:M,ghg__ef_w_blowdown_stacks_units!B:B,A862)</f>
        <v>15.130573999999999</v>
      </c>
      <c r="C862" s="33">
        <f>VLOOKUP(A862,ghg__rlps_ghg_emitter_facilitie!$A$2:$H$7481,8,FALSE)</f>
        <v>20025</v>
      </c>
      <c r="D862" s="33" t="str">
        <f>VLOOKUP(A862,ghg__rlps_ghg_emitter_facilitie!$A$2:$B$7481,2,FALSE)</f>
        <v>Anadarko Basin</v>
      </c>
    </row>
    <row r="863" spans="1:4" x14ac:dyDescent="0.25">
      <c r="A863" s="1">
        <v>1012723</v>
      </c>
      <c r="B863" s="18">
        <f>SUMIFS(ghg__ef_w_blowdown_stacks_units!M:M,ghg__ef_w_blowdown_stacks_units!B:B,A863)</f>
        <v>9.24</v>
      </c>
      <c r="C863" s="33">
        <f>VLOOKUP(A863,ghg__rlps_ghg_emitter_facilitie!$A$2:$H$7481,8,FALSE)</f>
        <v>48113</v>
      </c>
      <c r="D863" s="33" t="str">
        <f>VLOOKUP(A863,ghg__rlps_ghg_emitter_facilitie!$A$2:$B$7481,2,FALSE)</f>
        <v>Ouachita Folded Belt</v>
      </c>
    </row>
    <row r="864" spans="1:4" x14ac:dyDescent="0.25">
      <c r="A864" s="1">
        <v>1012726</v>
      </c>
      <c r="B864" s="18">
        <f>SUMIFS(ghg__ef_w_blowdown_stacks_units!M:M,ghg__ef_w_blowdown_stacks_units!B:B,A864)</f>
        <v>22.319800000000001</v>
      </c>
      <c r="C864" s="33">
        <f>VLOOKUP(A864,ghg__rlps_ghg_emitter_facilitie!$A$2:$H$7481,8,FALSE)</f>
        <v>48201</v>
      </c>
      <c r="D864" s="33" t="str">
        <f>VLOOKUP(A864,ghg__rlps_ghg_emitter_facilitie!$A$2:$B$7481,2,FALSE)</f>
        <v>Gulf Coast Basin (LA, TX)</v>
      </c>
    </row>
    <row r="865" spans="1:4" x14ac:dyDescent="0.25">
      <c r="A865" s="1">
        <v>1012727</v>
      </c>
      <c r="B865" s="18">
        <f>SUMIFS(ghg__ef_w_blowdown_stacks_units!M:M,ghg__ef_w_blowdown_stacks_units!B:B,A865)</f>
        <v>0.61400259999999995</v>
      </c>
      <c r="C865" s="33">
        <f>VLOOKUP(A865,ghg__rlps_ghg_emitter_facilitie!$A$2:$H$7481,8,FALSE)</f>
        <v>48085</v>
      </c>
      <c r="D865" s="33" t="str">
        <f>VLOOKUP(A865,ghg__rlps_ghg_emitter_facilitie!$A$2:$B$7481,2,FALSE)</f>
        <v>Ouachita Folded Belt</v>
      </c>
    </row>
    <row r="866" spans="1:4" x14ac:dyDescent="0.25">
      <c r="A866" s="1">
        <v>1012731</v>
      </c>
      <c r="B866" s="18">
        <f>SUMIFS(ghg__ef_w_blowdown_stacks_units!M:M,ghg__ef_w_blowdown_stacks_units!B:B,A866)</f>
        <v>8.6705147999999994</v>
      </c>
      <c r="C866" s="33">
        <f>VLOOKUP(A866,ghg__rlps_ghg_emitter_facilitie!$A$2:$H$7481,8,FALSE)</f>
        <v>48113</v>
      </c>
      <c r="D866" s="33" t="str">
        <f>VLOOKUP(A866,ghg__rlps_ghg_emitter_facilitie!$A$2:$B$7481,2,FALSE)</f>
        <v>Ouachita Folded Belt</v>
      </c>
    </row>
    <row r="867" spans="1:4" x14ac:dyDescent="0.25">
      <c r="A867" s="1">
        <v>1012736</v>
      </c>
      <c r="B867" s="18">
        <f>SUMIFS(ghg__ef_w_blowdown_stacks_units!M:M,ghg__ef_w_blowdown_stacks_units!B:B,A867)</f>
        <v>15.487794900000001</v>
      </c>
      <c r="C867" s="33">
        <f>VLOOKUP(A867,ghg__rlps_ghg_emitter_facilitie!$A$2:$H$7481,8,FALSE)</f>
        <v>48113</v>
      </c>
      <c r="D867" s="33" t="str">
        <f>VLOOKUP(A867,ghg__rlps_ghg_emitter_facilitie!$A$2:$B$7481,2,FALSE)</f>
        <v>Ouachita Folded Belt</v>
      </c>
    </row>
    <row r="868" spans="1:4" x14ac:dyDescent="0.25">
      <c r="A868" s="1">
        <v>1012737</v>
      </c>
      <c r="B868" s="18">
        <f>SUMIFS(ghg__ef_w_blowdown_stacks_units!M:M,ghg__ef_w_blowdown_stacks_units!B:B,A868)</f>
        <v>26.938935699999998</v>
      </c>
      <c r="C868" s="33">
        <f>VLOOKUP(A868,ghg__rlps_ghg_emitter_facilitie!$A$2:$H$7481,8,FALSE)</f>
        <v>48113</v>
      </c>
      <c r="D868" s="33" t="str">
        <f>VLOOKUP(A868,ghg__rlps_ghg_emitter_facilitie!$A$2:$B$7481,2,FALSE)</f>
        <v>Ouachita Folded Belt</v>
      </c>
    </row>
    <row r="869" spans="1:4" x14ac:dyDescent="0.25">
      <c r="A869" s="1">
        <v>1012742</v>
      </c>
      <c r="B869" s="18">
        <f>SUMIFS(ghg__ef_w_blowdown_stacks_units!M:M,ghg__ef_w_blowdown_stacks_units!B:B,A869)</f>
        <v>36.818017999999995</v>
      </c>
      <c r="C869" s="33">
        <f>VLOOKUP(A869,ghg__rlps_ghg_emitter_facilitie!$A$2:$H$7481,8,FALSE)</f>
        <v>48201</v>
      </c>
      <c r="D869" s="33" t="str">
        <f>VLOOKUP(A869,ghg__rlps_ghg_emitter_facilitie!$A$2:$B$7481,2,FALSE)</f>
        <v>Gulf Coast Basin (LA, TX)</v>
      </c>
    </row>
    <row r="870" spans="1:4" x14ac:dyDescent="0.25">
      <c r="A870" s="1">
        <v>1012744</v>
      </c>
      <c r="B870" s="18">
        <f>SUMIFS(ghg__ef_w_blowdown_stacks_units!M:M,ghg__ef_w_blowdown_stacks_units!B:B,A870)</f>
        <v>36.345311600000002</v>
      </c>
      <c r="C870" s="33">
        <f>VLOOKUP(A870,ghg__rlps_ghg_emitter_facilitie!$A$2:$H$7481,8,FALSE)</f>
        <v>42065</v>
      </c>
      <c r="D870" s="33" t="str">
        <f>VLOOKUP(A870,ghg__rlps_ghg_emitter_facilitie!$A$2:$B$7481,2,FALSE)</f>
        <v>Appalachian Basin (Eastern Overthrust Area)</v>
      </c>
    </row>
    <row r="871" spans="1:4" x14ac:dyDescent="0.25">
      <c r="A871" s="1">
        <v>1012750</v>
      </c>
      <c r="B871" s="18">
        <f>SUMIFS(ghg__ef_w_blowdown_stacks_units!M:M,ghg__ef_w_blowdown_stacks_units!B:B,A871)</f>
        <v>4.16</v>
      </c>
      <c r="C871" s="33">
        <f>VLOOKUP(A871,ghg__rlps_ghg_emitter_facilitie!$A$2:$H$7481,8,FALSE)</f>
        <v>54085</v>
      </c>
      <c r="D871" s="33" t="str">
        <f>VLOOKUP(A871,ghg__rlps_ghg_emitter_facilitie!$A$2:$B$7481,2,FALSE)</f>
        <v>Appalachian Basin (Eastern Overthrust Area)</v>
      </c>
    </row>
    <row r="872" spans="1:4" x14ac:dyDescent="0.25">
      <c r="A872" s="1">
        <v>1012753</v>
      </c>
      <c r="B872" s="18">
        <f>SUMIFS(ghg__ef_w_blowdown_stacks_units!M:M,ghg__ef_w_blowdown_stacks_units!B:B,A872)</f>
        <v>144.34797680000003</v>
      </c>
      <c r="C872" s="33">
        <f>VLOOKUP(A872,ghg__rlps_ghg_emitter_facilitie!$A$2:$H$7481,8,FALSE)</f>
        <v>48113</v>
      </c>
      <c r="D872" s="33" t="str">
        <f>VLOOKUP(A872,ghg__rlps_ghg_emitter_facilitie!$A$2:$B$7481,2,FALSE)</f>
        <v>Ouachita Folded Belt</v>
      </c>
    </row>
    <row r="873" spans="1:4" x14ac:dyDescent="0.25">
      <c r="A873" s="1">
        <v>1012755</v>
      </c>
      <c r="B873" s="18">
        <f>SUMIFS(ghg__ef_w_blowdown_stacks_units!M:M,ghg__ef_w_blowdown_stacks_units!B:B,A873)</f>
        <v>14.789176299999999</v>
      </c>
      <c r="C873" s="33">
        <f>VLOOKUP(A873,ghg__rlps_ghg_emitter_facilitie!$A$2:$H$7481,8,FALSE)</f>
        <v>48085</v>
      </c>
      <c r="D873" s="33" t="str">
        <f>VLOOKUP(A873,ghg__rlps_ghg_emitter_facilitie!$A$2:$B$7481,2,FALSE)</f>
        <v>Ouachita Folded Belt</v>
      </c>
    </row>
    <row r="874" spans="1:4" x14ac:dyDescent="0.25">
      <c r="A874" s="1">
        <v>1012760</v>
      </c>
      <c r="B874" s="18">
        <f>SUMIFS(ghg__ef_w_blowdown_stacks_units!M:M,ghg__ef_w_blowdown_stacks_units!B:B,A874)</f>
        <v>9.379999999999999</v>
      </c>
      <c r="C874" s="33">
        <f>VLOOKUP(A874,ghg__rlps_ghg_emitter_facilitie!$A$2:$H$7481,8,FALSE)</f>
        <v>48339</v>
      </c>
      <c r="D874" s="33" t="str">
        <f>VLOOKUP(A874,ghg__rlps_ghg_emitter_facilitie!$A$2:$B$7481,2,FALSE)</f>
        <v>Gulf Coast Basin (LA, TX)</v>
      </c>
    </row>
    <row r="875" spans="1:4" x14ac:dyDescent="0.25">
      <c r="A875" s="1">
        <v>1012762</v>
      </c>
      <c r="B875" s="18">
        <f>SUMIFS(ghg__ef_w_blowdown_stacks_units!M:M,ghg__ef_w_blowdown_stacks_units!B:B,A875)</f>
        <v>230.93374929999999</v>
      </c>
      <c r="C875" s="33">
        <f>VLOOKUP(A875,ghg__rlps_ghg_emitter_facilitie!$A$2:$H$7481,8,FALSE)</f>
        <v>42125</v>
      </c>
      <c r="D875" s="33" t="str">
        <f>VLOOKUP(A875,ghg__rlps_ghg_emitter_facilitie!$A$2:$B$7481,2,FALSE)</f>
        <v>Appalachian Basin (Eastern Overthrust Area)</v>
      </c>
    </row>
    <row r="876" spans="1:4" x14ac:dyDescent="0.25">
      <c r="A876" s="1">
        <v>1012763</v>
      </c>
      <c r="B876" s="18">
        <f>SUMIFS(ghg__ef_w_blowdown_stacks_units!M:M,ghg__ef_w_blowdown_stacks_units!B:B,A876)</f>
        <v>3.7908054</v>
      </c>
      <c r="C876" s="33">
        <f>VLOOKUP(A876,ghg__rlps_ghg_emitter_facilitie!$A$2:$H$7481,8,FALSE)</f>
        <v>48085</v>
      </c>
      <c r="D876" s="33" t="str">
        <f>VLOOKUP(A876,ghg__rlps_ghg_emitter_facilitie!$A$2:$B$7481,2,FALSE)</f>
        <v>Ouachita Folded Belt</v>
      </c>
    </row>
    <row r="877" spans="1:4" x14ac:dyDescent="0.25">
      <c r="A877" s="1">
        <v>1012768</v>
      </c>
      <c r="B877" s="18">
        <f>SUMIFS(ghg__ef_w_blowdown_stacks_units!M:M,ghg__ef_w_blowdown_stacks_units!B:B,A877)</f>
        <v>152.5942661</v>
      </c>
      <c r="C877" s="33">
        <f>VLOOKUP(A877,ghg__rlps_ghg_emitter_facilitie!$A$2:$H$7481,8,FALSE)</f>
        <v>48113</v>
      </c>
      <c r="D877" s="33" t="str">
        <f>VLOOKUP(A877,ghg__rlps_ghg_emitter_facilitie!$A$2:$B$7481,2,FALSE)</f>
        <v>Ouachita Folded Belt</v>
      </c>
    </row>
    <row r="878" spans="1:4" x14ac:dyDescent="0.25">
      <c r="A878" s="1">
        <v>1012769</v>
      </c>
      <c r="B878" s="18">
        <f>SUMIFS(ghg__ef_w_blowdown_stacks_units!M:M,ghg__ef_w_blowdown_stacks_units!B:B,A878)</f>
        <v>10.721163600000001</v>
      </c>
      <c r="C878" s="33">
        <f>VLOOKUP(A878,ghg__rlps_ghg_emitter_facilitie!$A$2:$H$7481,8,FALSE)</f>
        <v>48113</v>
      </c>
      <c r="D878" s="33" t="str">
        <f>VLOOKUP(A878,ghg__rlps_ghg_emitter_facilitie!$A$2:$B$7481,2,FALSE)</f>
        <v>Ouachita Folded Belt</v>
      </c>
    </row>
    <row r="879" spans="1:4" x14ac:dyDescent="0.25">
      <c r="A879" s="1">
        <v>1012773</v>
      </c>
      <c r="B879" s="18">
        <f>SUMIFS(ghg__ef_w_blowdown_stacks_units!M:M,ghg__ef_w_blowdown_stacks_units!B:B,A879)</f>
        <v>13.879999999999999</v>
      </c>
      <c r="C879" s="33">
        <f>VLOOKUP(A879,ghg__rlps_ghg_emitter_facilitie!$A$2:$H$7481,8,FALSE)</f>
        <v>8045</v>
      </c>
      <c r="D879" s="33" t="str">
        <f>VLOOKUP(A879,ghg__rlps_ghg_emitter_facilitie!$A$2:$B$7481,2,FALSE)</f>
        <v>Piceance Basin</v>
      </c>
    </row>
    <row r="880" spans="1:4" x14ac:dyDescent="0.25">
      <c r="A880" s="1">
        <v>1012778</v>
      </c>
      <c r="B880" s="18">
        <f>SUMIFS(ghg__ef_w_blowdown_stacks_units!M:M,ghg__ef_w_blowdown_stacks_units!B:B,A880)</f>
        <v>0.55000000000000004</v>
      </c>
      <c r="C880" s="33">
        <f>VLOOKUP(A880,ghg__rlps_ghg_emitter_facilitie!$A$2:$H$7481,8,FALSE)</f>
        <v>20175</v>
      </c>
      <c r="D880" s="33" t="str">
        <f>VLOOKUP(A880,ghg__rlps_ghg_emitter_facilitie!$A$2:$B$7481,2,FALSE)</f>
        <v>Anadarko Basin</v>
      </c>
    </row>
    <row r="881" spans="1:4" x14ac:dyDescent="0.25">
      <c r="A881" s="1">
        <v>1012781</v>
      </c>
      <c r="B881" s="18">
        <f>SUMIFS(ghg__ef_w_blowdown_stacks_units!M:M,ghg__ef_w_blowdown_stacks_units!B:B,A881)</f>
        <v>4.18</v>
      </c>
      <c r="C881" s="33">
        <f>VLOOKUP(A881,ghg__rlps_ghg_emitter_facilitie!$A$2:$H$7481,8,FALSE)</f>
        <v>48301</v>
      </c>
      <c r="D881" s="33" t="str">
        <f>VLOOKUP(A881,ghg__rlps_ghg_emitter_facilitie!$A$2:$B$7481,2,FALSE)</f>
        <v>Permian Basin</v>
      </c>
    </row>
    <row r="882" spans="1:4" x14ac:dyDescent="0.25">
      <c r="A882" s="1">
        <v>1012784</v>
      </c>
      <c r="B882" s="18">
        <f>SUMIFS(ghg__ef_w_blowdown_stacks_units!M:M,ghg__ef_w_blowdown_stacks_units!B:B,A882)</f>
        <v>0.97750000000000004</v>
      </c>
      <c r="C882" s="33">
        <f>VLOOKUP(A882,ghg__rlps_ghg_emitter_facilitie!$A$2:$H$7481,8,FALSE)</f>
        <v>48201</v>
      </c>
      <c r="D882" s="33" t="str">
        <f>VLOOKUP(A882,ghg__rlps_ghg_emitter_facilitie!$A$2:$B$7481,2,FALSE)</f>
        <v>Gulf Coast Basin (LA, TX)</v>
      </c>
    </row>
    <row r="883" spans="1:4" x14ac:dyDescent="0.25">
      <c r="A883" s="1">
        <v>1012785</v>
      </c>
      <c r="B883" s="18">
        <f>SUMIFS(ghg__ef_w_blowdown_stacks_units!M:M,ghg__ef_w_blowdown_stacks_units!B:B,A883)</f>
        <v>18.478827000000003</v>
      </c>
      <c r="C883" s="33">
        <f>VLOOKUP(A883,ghg__rlps_ghg_emitter_facilitie!$A$2:$H$7481,8,FALSE)</f>
        <v>8031</v>
      </c>
      <c r="D883" s="33" t="str">
        <f>VLOOKUP(A883,ghg__rlps_ghg_emitter_facilitie!$A$2:$B$7481,2,FALSE)</f>
        <v>Denver Basin</v>
      </c>
    </row>
    <row r="884" spans="1:4" x14ac:dyDescent="0.25">
      <c r="A884" s="1">
        <v>1012787</v>
      </c>
      <c r="B884" s="18">
        <f>SUMIFS(ghg__ef_w_blowdown_stacks_units!M:M,ghg__ef_w_blowdown_stacks_units!B:B,A884)</f>
        <v>5.9810539</v>
      </c>
      <c r="C884" s="33">
        <f>VLOOKUP(A884,ghg__rlps_ghg_emitter_facilitie!$A$2:$H$7481,8,FALSE)</f>
        <v>48285</v>
      </c>
      <c r="D884" s="33" t="str">
        <f>VLOOKUP(A884,ghg__rlps_ghg_emitter_facilitie!$A$2:$B$7481,2,FALSE)</f>
        <v>Gulf Coast Basin (LA, TX)</v>
      </c>
    </row>
    <row r="885" spans="1:4" x14ac:dyDescent="0.25">
      <c r="A885" s="1">
        <v>1012788</v>
      </c>
      <c r="B885" s="18">
        <f>SUMIFS(ghg__ef_w_blowdown_stacks_units!M:M,ghg__ef_w_blowdown_stacks_units!B:B,A885)</f>
        <v>0.104389</v>
      </c>
      <c r="C885" s="33">
        <f>VLOOKUP(A885,ghg__rlps_ghg_emitter_facilitie!$A$2:$H$7481,8,FALSE)</f>
        <v>48173</v>
      </c>
      <c r="D885" s="33" t="str">
        <f>VLOOKUP(A885,ghg__rlps_ghg_emitter_facilitie!$A$2:$B$7481,2,FALSE)</f>
        <v>Permian Basin</v>
      </c>
    </row>
    <row r="886" spans="1:4" x14ac:dyDescent="0.25">
      <c r="A886" s="1">
        <v>1012794</v>
      </c>
      <c r="B886" s="18">
        <f>SUMIFS(ghg__ef_w_blowdown_stacks_units!M:M,ghg__ef_w_blowdown_stacks_units!B:B,A886)</f>
        <v>1.8132089</v>
      </c>
      <c r="C886" s="33">
        <f>VLOOKUP(A886,ghg__rlps_ghg_emitter_facilitie!$A$2:$H$7481,8,FALSE)</f>
        <v>40073</v>
      </c>
      <c r="D886" s="33" t="str">
        <f>VLOOKUP(A886,ghg__rlps_ghg_emitter_facilitie!$A$2:$B$7481,2,FALSE)</f>
        <v>Anadarko Basin</v>
      </c>
    </row>
    <row r="887" spans="1:4" x14ac:dyDescent="0.25">
      <c r="A887" s="1">
        <v>1012796</v>
      </c>
      <c r="B887" s="18">
        <f>SUMIFS(ghg__ef_w_blowdown_stacks_units!M:M,ghg__ef_w_blowdown_stacks_units!B:B,A887)</f>
        <v>23.753799999999998</v>
      </c>
      <c r="C887" s="33">
        <f>VLOOKUP(A887,ghg__rlps_ghg_emitter_facilitie!$A$2:$H$7481,8,FALSE)</f>
        <v>48201</v>
      </c>
      <c r="D887" s="33" t="str">
        <f>VLOOKUP(A887,ghg__rlps_ghg_emitter_facilitie!$A$2:$B$7481,2,FALSE)</f>
        <v>Gulf Coast Basin (LA, TX)</v>
      </c>
    </row>
    <row r="888" spans="1:4" x14ac:dyDescent="0.25">
      <c r="A888" s="1">
        <v>1012797</v>
      </c>
      <c r="B888" s="18">
        <f>SUMIFS(ghg__ef_w_blowdown_stacks_units!M:M,ghg__ef_w_blowdown_stacks_units!B:B,A888)</f>
        <v>0.48</v>
      </c>
      <c r="C888" s="33">
        <f>VLOOKUP(A888,ghg__rlps_ghg_emitter_facilitie!$A$2:$H$7481,8,FALSE)</f>
        <v>42125</v>
      </c>
      <c r="D888" s="33" t="str">
        <f>VLOOKUP(A888,ghg__rlps_ghg_emitter_facilitie!$A$2:$B$7481,2,FALSE)</f>
        <v>Appalachian Basin (Eastern Overthrust Area)</v>
      </c>
    </row>
    <row r="889" spans="1:4" x14ac:dyDescent="0.25">
      <c r="A889" s="1">
        <v>1012800</v>
      </c>
      <c r="B889" s="18">
        <f>SUMIFS(ghg__ef_w_blowdown_stacks_units!M:M,ghg__ef_w_blowdown_stacks_units!B:B,A889)</f>
        <v>0.95972349999999995</v>
      </c>
      <c r="C889" s="33">
        <f>VLOOKUP(A889,ghg__rlps_ghg_emitter_facilitie!$A$2:$H$7481,8,FALSE)</f>
        <v>5143</v>
      </c>
      <c r="D889" s="33" t="str">
        <f>VLOOKUP(A889,ghg__rlps_ghg_emitter_facilitie!$A$2:$B$7481,2,FALSE)</f>
        <v>Arkoma Basin</v>
      </c>
    </row>
    <row r="890" spans="1:4" x14ac:dyDescent="0.25">
      <c r="A890" s="1">
        <v>1012804</v>
      </c>
      <c r="B890" s="18">
        <f>SUMIFS(ghg__ef_w_blowdown_stacks_units!M:M,ghg__ef_w_blowdown_stacks_units!B:B,A890)</f>
        <v>32.687269999999998</v>
      </c>
      <c r="C890" s="33">
        <f>VLOOKUP(A890,ghg__rlps_ghg_emitter_facilitie!$A$2:$H$7481,8,FALSE)</f>
        <v>48113</v>
      </c>
      <c r="D890" s="33" t="str">
        <f>VLOOKUP(A890,ghg__rlps_ghg_emitter_facilitie!$A$2:$B$7481,2,FALSE)</f>
        <v>Ouachita Folded Belt</v>
      </c>
    </row>
    <row r="891" spans="1:4" x14ac:dyDescent="0.25">
      <c r="A891" s="1">
        <v>1012806</v>
      </c>
      <c r="B891" s="18">
        <f>SUMIFS(ghg__ef_w_blowdown_stacks_units!M:M,ghg__ef_w_blowdown_stacks_units!B:B,A891)</f>
        <v>25.538561699999999</v>
      </c>
      <c r="C891" s="33">
        <f>VLOOKUP(A891,ghg__rlps_ghg_emitter_facilitie!$A$2:$H$7481,8,FALSE)</f>
        <v>48113</v>
      </c>
      <c r="D891" s="33" t="str">
        <f>VLOOKUP(A891,ghg__rlps_ghg_emitter_facilitie!$A$2:$B$7481,2,FALSE)</f>
        <v>Ouachita Folded Belt</v>
      </c>
    </row>
    <row r="892" spans="1:4" x14ac:dyDescent="0.25">
      <c r="A892" s="1">
        <v>1012809</v>
      </c>
      <c r="B892" s="18">
        <f>SUMIFS(ghg__ef_w_blowdown_stacks_units!M:M,ghg__ef_w_blowdown_stacks_units!B:B,A892)</f>
        <v>1.7162784</v>
      </c>
      <c r="C892" s="33">
        <f>VLOOKUP(A892,ghg__rlps_ghg_emitter_facilitie!$A$2:$H$7481,8,FALSE)</f>
        <v>48317</v>
      </c>
      <c r="D892" s="33" t="str">
        <f>VLOOKUP(A892,ghg__rlps_ghg_emitter_facilitie!$A$2:$B$7481,2,FALSE)</f>
        <v>Permian Basin</v>
      </c>
    </row>
    <row r="893" spans="1:4" x14ac:dyDescent="0.25">
      <c r="A893" s="1">
        <v>1012810</v>
      </c>
      <c r="B893" s="18">
        <f>SUMIFS(ghg__ef_w_blowdown_stacks_units!M:M,ghg__ef_w_blowdown_stacks_units!B:B,A893)</f>
        <v>29.31</v>
      </c>
      <c r="C893" s="33">
        <f>VLOOKUP(A893,ghg__rlps_ghg_emitter_facilitie!$A$2:$H$7481,8,FALSE)</f>
        <v>48113</v>
      </c>
      <c r="D893" s="33" t="str">
        <f>VLOOKUP(A893,ghg__rlps_ghg_emitter_facilitie!$A$2:$B$7481,2,FALSE)</f>
        <v>Ouachita Folded Belt</v>
      </c>
    </row>
    <row r="894" spans="1:4" x14ac:dyDescent="0.25">
      <c r="A894" s="1">
        <v>1012811</v>
      </c>
      <c r="B894" s="18">
        <f>SUMIFS(ghg__ef_w_blowdown_stacks_units!M:M,ghg__ef_w_blowdown_stacks_units!B:B,A894)</f>
        <v>12.8225813</v>
      </c>
      <c r="C894" s="33">
        <f>VLOOKUP(A894,ghg__rlps_ghg_emitter_facilitie!$A$2:$H$7481,8,FALSE)</f>
        <v>48113</v>
      </c>
      <c r="D894" s="33" t="str">
        <f>VLOOKUP(A894,ghg__rlps_ghg_emitter_facilitie!$A$2:$B$7481,2,FALSE)</f>
        <v>Ouachita Folded Belt</v>
      </c>
    </row>
    <row r="895" spans="1:4" x14ac:dyDescent="0.25">
      <c r="A895" s="1">
        <v>1012812</v>
      </c>
      <c r="B895" s="18">
        <f>SUMIFS(ghg__ef_w_blowdown_stacks_units!M:M,ghg__ef_w_blowdown_stacks_units!B:B,A895)</f>
        <v>250.80932719999998</v>
      </c>
      <c r="C895" s="33">
        <f>VLOOKUP(A895,ghg__rlps_ghg_emitter_facilitie!$A$2:$H$7481,8,FALSE)</f>
        <v>48113</v>
      </c>
      <c r="D895" s="33" t="str">
        <f>VLOOKUP(A895,ghg__rlps_ghg_emitter_facilitie!$A$2:$B$7481,2,FALSE)</f>
        <v>Ouachita Folded Belt</v>
      </c>
    </row>
    <row r="896" spans="1:4" x14ac:dyDescent="0.25">
      <c r="A896" s="1">
        <v>1012815</v>
      </c>
      <c r="B896" s="18">
        <f>SUMIFS(ghg__ef_w_blowdown_stacks_units!M:M,ghg__ef_w_blowdown_stacks_units!B:B,A896)</f>
        <v>28.300879999999999</v>
      </c>
      <c r="C896" s="33">
        <f>VLOOKUP(A896,ghg__rlps_ghg_emitter_facilitie!$A$2:$H$7481,8,FALSE)</f>
        <v>48225</v>
      </c>
      <c r="D896" s="33" t="str">
        <f>VLOOKUP(A896,ghg__rlps_ghg_emitter_facilitie!$A$2:$B$7481,2,FALSE)</f>
        <v>East Texas Basin</v>
      </c>
    </row>
    <row r="897" spans="1:4" x14ac:dyDescent="0.25">
      <c r="A897" s="1">
        <v>1012817</v>
      </c>
      <c r="B897" s="18">
        <f>SUMIFS(ghg__ef_w_blowdown_stacks_units!M:M,ghg__ef_w_blowdown_stacks_units!B:B,A897)</f>
        <v>17.692404900000003</v>
      </c>
      <c r="C897" s="33">
        <f>VLOOKUP(A897,ghg__rlps_ghg_emitter_facilitie!$A$2:$H$7481,8,FALSE)</f>
        <v>40109</v>
      </c>
      <c r="D897" s="33" t="str">
        <f>VLOOKUP(A897,ghg__rlps_ghg_emitter_facilitie!$A$2:$B$7481,2,FALSE)</f>
        <v>Chautauqua Platform</v>
      </c>
    </row>
    <row r="898" spans="1:4" x14ac:dyDescent="0.25">
      <c r="A898" s="1">
        <v>1012819</v>
      </c>
      <c r="B898" s="18">
        <f>SUMIFS(ghg__ef_w_blowdown_stacks_units!M:M,ghg__ef_w_blowdown_stacks_units!B:B,A898)</f>
        <v>110.00467339999999</v>
      </c>
      <c r="C898" s="33">
        <f>VLOOKUP(A898,ghg__rlps_ghg_emitter_facilitie!$A$2:$H$7481,8,FALSE)</f>
        <v>48201</v>
      </c>
      <c r="D898" s="33" t="str">
        <f>VLOOKUP(A898,ghg__rlps_ghg_emitter_facilitie!$A$2:$B$7481,2,FALSE)</f>
        <v>Gulf Coast Basin (LA, TX)</v>
      </c>
    </row>
    <row r="899" spans="1:4" x14ac:dyDescent="0.25">
      <c r="A899" s="1">
        <v>1012826</v>
      </c>
      <c r="B899" s="18">
        <f>SUMIFS(ghg__ef_w_blowdown_stacks_units!M:M,ghg__ef_w_blowdown_stacks_units!B:B,A899)</f>
        <v>30.571159999999999</v>
      </c>
      <c r="C899" s="33">
        <f>VLOOKUP(A899,ghg__rlps_ghg_emitter_facilitie!$A$2:$H$7481,8,FALSE)</f>
        <v>48201</v>
      </c>
      <c r="D899" s="33" t="str">
        <f>VLOOKUP(A899,ghg__rlps_ghg_emitter_facilitie!$A$2:$B$7481,2,FALSE)</f>
        <v>Gulf Coast Basin (LA, TX)</v>
      </c>
    </row>
    <row r="900" spans="1:4" x14ac:dyDescent="0.25">
      <c r="A900" s="1">
        <v>1012835</v>
      </c>
      <c r="B900" s="18">
        <f>SUMIFS(ghg__ef_w_blowdown_stacks_units!M:M,ghg__ef_w_blowdown_stacks_units!B:B,A900)</f>
        <v>6.56</v>
      </c>
      <c r="C900" s="33">
        <f>VLOOKUP(A900,ghg__rlps_ghg_emitter_facilitie!$A$2:$H$7481,8,FALSE)</f>
        <v>8031</v>
      </c>
      <c r="D900" s="33" t="str">
        <f>VLOOKUP(A900,ghg__rlps_ghg_emitter_facilitie!$A$2:$B$7481,2,FALSE)</f>
        <v>Denver Basin</v>
      </c>
    </row>
    <row r="901" spans="1:4" x14ac:dyDescent="0.25">
      <c r="A901" s="1">
        <v>1012845</v>
      </c>
      <c r="B901" s="18">
        <f>SUMIFS(ghg__ef_w_blowdown_stacks_units!M:M,ghg__ef_w_blowdown_stacks_units!B:B,A901)</f>
        <v>0.32233195390000002</v>
      </c>
      <c r="C901" s="33">
        <f>VLOOKUP(A901,ghg__rlps_ghg_emitter_facilitie!$A$2:$H$7481,8,FALSE)</f>
        <v>48301</v>
      </c>
      <c r="D901" s="33" t="str">
        <f>VLOOKUP(A901,ghg__rlps_ghg_emitter_facilitie!$A$2:$B$7481,2,FALSE)</f>
        <v>Permian Basin</v>
      </c>
    </row>
    <row r="902" spans="1:4" x14ac:dyDescent="0.25">
      <c r="A902" s="1">
        <v>1012861</v>
      </c>
      <c r="B902" s="18">
        <f>SUMIFS(ghg__ef_w_blowdown_stacks_units!M:M,ghg__ef_w_blowdown_stacks_units!B:B,A902)</f>
        <v>8.8999999999999996E-2</v>
      </c>
      <c r="C902" s="33">
        <f>VLOOKUP(A902,ghg__rlps_ghg_emitter_facilitie!$A$2:$H$7481,8,FALSE)</f>
        <v>42003</v>
      </c>
      <c r="D902" s="33" t="str">
        <f>VLOOKUP(A902,ghg__rlps_ghg_emitter_facilitie!$A$2:$B$7481,2,FALSE)</f>
        <v>Appalachian Basin (Eastern Overthrust Area)</v>
      </c>
    </row>
    <row r="903" spans="1:4" x14ac:dyDescent="0.25">
      <c r="A903" s="1">
        <v>1012897</v>
      </c>
      <c r="B903" s="18">
        <f>SUMIFS(ghg__ef_w_blowdown_stacks_units!M:M,ghg__ef_w_blowdown_stacks_units!B:B,A903)</f>
        <v>121.67758000000001</v>
      </c>
      <c r="C903" s="33">
        <f>VLOOKUP(A903,ghg__rlps_ghg_emitter_facilitie!$A$2:$H$7481,8,FALSE)</f>
        <v>48371</v>
      </c>
      <c r="D903" s="33" t="str">
        <f>VLOOKUP(A903,ghg__rlps_ghg_emitter_facilitie!$A$2:$B$7481,2,FALSE)</f>
        <v>Permian Basin</v>
      </c>
    </row>
    <row r="904" spans="1:4" x14ac:dyDescent="0.25">
      <c r="A904" s="1">
        <v>1012901</v>
      </c>
      <c r="B904" s="18">
        <f>SUMIFS(ghg__ef_w_blowdown_stacks_units!M:M,ghg__ef_w_blowdown_stacks_units!B:B,A904)</f>
        <v>0.41364000000000001</v>
      </c>
      <c r="C904" s="33">
        <f>VLOOKUP(A904,ghg__rlps_ghg_emitter_facilitie!$A$2:$H$7481,8,FALSE)</f>
        <v>48461</v>
      </c>
      <c r="D904" s="33" t="str">
        <f>VLOOKUP(A904,ghg__rlps_ghg_emitter_facilitie!$A$2:$B$7481,2,FALSE)</f>
        <v>Permian Basin</v>
      </c>
    </row>
    <row r="905" spans="1:4" x14ac:dyDescent="0.25">
      <c r="A905" s="1">
        <v>1012906</v>
      </c>
      <c r="B905" s="18">
        <f>SUMIFS(ghg__ef_w_blowdown_stacks_units!M:M,ghg__ef_w_blowdown_stacks_units!B:B,A905)</f>
        <v>6.2199999999999998E-2</v>
      </c>
      <c r="C905" s="33">
        <f>VLOOKUP(A905,ghg__rlps_ghg_emitter_facilitie!$A$2:$H$7481,8,FALSE)</f>
        <v>48371</v>
      </c>
      <c r="D905" s="33" t="str">
        <f>VLOOKUP(A905,ghg__rlps_ghg_emitter_facilitie!$A$2:$B$7481,2,FALSE)</f>
        <v>Permian Basin</v>
      </c>
    </row>
    <row r="906" spans="1:4" x14ac:dyDescent="0.25">
      <c r="A906" s="1">
        <v>1012908</v>
      </c>
      <c r="B906" s="18">
        <f>SUMIFS(ghg__ef_w_blowdown_stacks_units!M:M,ghg__ef_w_blowdown_stacks_units!B:B,A906)</f>
        <v>1.68</v>
      </c>
      <c r="C906" s="33">
        <f>VLOOKUP(A906,ghg__rlps_ghg_emitter_facilitie!$A$2:$H$7481,8,FALSE)</f>
        <v>8067</v>
      </c>
      <c r="D906" s="33" t="str">
        <f>VLOOKUP(A906,ghg__rlps_ghg_emitter_facilitie!$A$2:$B$7481,2,FALSE)</f>
        <v>San Juan Basin</v>
      </c>
    </row>
    <row r="907" spans="1:4" x14ac:dyDescent="0.25">
      <c r="A907" s="1">
        <v>1012913</v>
      </c>
      <c r="B907" s="18">
        <f>SUMIFS(ghg__ef_w_blowdown_stacks_units!M:M,ghg__ef_w_blowdown_stacks_units!B:B,A907)</f>
        <v>21.4208736</v>
      </c>
      <c r="C907" s="33">
        <f>VLOOKUP(A907,ghg__rlps_ghg_emitter_facilitie!$A$2:$H$7481,8,FALSE)</f>
        <v>42015</v>
      </c>
      <c r="D907" s="33" t="str">
        <f>VLOOKUP(A907,ghg__rlps_ghg_emitter_facilitie!$A$2:$B$7481,2,FALSE)</f>
        <v>Appalachian Basin (Eastern Overthrust Area)</v>
      </c>
    </row>
    <row r="908" spans="1:4" x14ac:dyDescent="0.25">
      <c r="A908" s="1">
        <v>1012914</v>
      </c>
      <c r="B908" s="18">
        <f>SUMIFS(ghg__ef_w_blowdown_stacks_units!M:M,ghg__ef_w_blowdown_stacks_units!B:B,A908)</f>
        <v>230.92241279999996</v>
      </c>
      <c r="C908" s="33">
        <f>VLOOKUP(A908,ghg__rlps_ghg_emitter_facilitie!$A$2:$H$7481,8,FALSE)</f>
        <v>1093</v>
      </c>
      <c r="D908" s="33" t="str">
        <f>VLOOKUP(A908,ghg__rlps_ghg_emitter_facilitie!$A$2:$B$7481,2,FALSE)</f>
        <v>Black Warrior Basin</v>
      </c>
    </row>
    <row r="909" spans="1:4" x14ac:dyDescent="0.25">
      <c r="A909" s="1">
        <v>1012915</v>
      </c>
      <c r="B909" s="18">
        <f>SUMIFS(ghg__ef_w_blowdown_stacks_units!M:M,ghg__ef_w_blowdown_stacks_units!B:B,A909)</f>
        <v>70.39290059999999</v>
      </c>
      <c r="C909" s="33">
        <f>VLOOKUP(A909,ghg__rlps_ghg_emitter_facilitie!$A$2:$H$7481,8,FALSE)</f>
        <v>48005</v>
      </c>
      <c r="D909" s="33" t="str">
        <f>VLOOKUP(A909,ghg__rlps_ghg_emitter_facilitie!$A$2:$B$7481,2,FALSE)</f>
        <v>East Texas Basin</v>
      </c>
    </row>
    <row r="910" spans="1:4" x14ac:dyDescent="0.25">
      <c r="A910" s="1">
        <v>1012916</v>
      </c>
      <c r="B910" s="18">
        <f>SUMIFS(ghg__ef_w_blowdown_stacks_units!M:M,ghg__ef_w_blowdown_stacks_units!B:B,A910)</f>
        <v>42.4714752</v>
      </c>
      <c r="C910" s="33">
        <f>VLOOKUP(A910,ghg__rlps_ghg_emitter_facilitie!$A$2:$H$7481,8,FALSE)</f>
        <v>4003</v>
      </c>
      <c r="D910" s="33" t="str">
        <f>VLOOKUP(A910,ghg__rlps_ghg_emitter_facilitie!$A$2:$B$7481,2,FALSE)</f>
        <v>Pedregosa Basin</v>
      </c>
    </row>
    <row r="911" spans="1:4" x14ac:dyDescent="0.25">
      <c r="A911" s="1">
        <v>1012920</v>
      </c>
      <c r="B911" s="18">
        <f>SUMIFS(ghg__ef_w_blowdown_stacks_units!M:M,ghg__ef_w_blowdown_stacks_units!B:B,A911)</f>
        <v>15.602403500000001</v>
      </c>
      <c r="C911" s="33">
        <f>VLOOKUP(A911,ghg__rlps_ghg_emitter_facilitie!$A$2:$H$7481,8,FALSE)</f>
        <v>39129</v>
      </c>
      <c r="D911" s="33" t="str">
        <f>VLOOKUP(A911,ghg__rlps_ghg_emitter_facilitie!$A$2:$B$7481,2,FALSE)</f>
        <v>Appalachian Basin</v>
      </c>
    </row>
    <row r="912" spans="1:4" x14ac:dyDescent="0.25">
      <c r="A912" s="1">
        <v>1012921</v>
      </c>
      <c r="B912" s="18">
        <f>SUMIFS(ghg__ef_w_blowdown_stacks_units!M:M,ghg__ef_w_blowdown_stacks_units!B:B,A912)</f>
        <v>71.410796300000001</v>
      </c>
      <c r="C912" s="33">
        <f>VLOOKUP(A912,ghg__rlps_ghg_emitter_facilitie!$A$2:$H$7481,8,FALSE)</f>
        <v>39047</v>
      </c>
      <c r="D912" s="33" t="str">
        <f>VLOOKUP(A912,ghg__rlps_ghg_emitter_facilitie!$A$2:$B$7481,2,FALSE)</f>
        <v>Appalachian Basin</v>
      </c>
    </row>
    <row r="913" spans="1:4" x14ac:dyDescent="0.25">
      <c r="A913" s="1">
        <v>1012923</v>
      </c>
      <c r="B913" s="18">
        <f>SUMIFS(ghg__ef_w_blowdown_stacks_units!M:M,ghg__ef_w_blowdown_stacks_units!B:B,A913)</f>
        <v>44.6789007</v>
      </c>
      <c r="C913" s="33">
        <f>VLOOKUP(A913,ghg__rlps_ghg_emitter_facilitie!$A$2:$H$7481,8,FALSE)</f>
        <v>18031</v>
      </c>
      <c r="D913" s="33" t="str">
        <f>VLOOKUP(A913,ghg__rlps_ghg_emitter_facilitie!$A$2:$B$7481,2,FALSE)</f>
        <v>Cincinnati Arch</v>
      </c>
    </row>
    <row r="914" spans="1:4" x14ac:dyDescent="0.25">
      <c r="A914" s="1">
        <v>1012929</v>
      </c>
      <c r="B914" s="18">
        <f>SUMIFS(ghg__ef_w_blowdown_stacks_units!M:M,ghg__ef_w_blowdown_stacks_units!B:B,A914)</f>
        <v>8.3139743999999993</v>
      </c>
      <c r="C914" s="33">
        <f>VLOOKUP(A914,ghg__rlps_ghg_emitter_facilitie!$A$2:$H$7481,8,FALSE)</f>
        <v>13103</v>
      </c>
      <c r="D914" s="33" t="str">
        <f>VLOOKUP(A914,ghg__rlps_ghg_emitter_facilitie!$A$2:$B$7481,2,FALSE)</f>
        <v>S.GA Sedimentary Prov</v>
      </c>
    </row>
    <row r="915" spans="1:4" x14ac:dyDescent="0.25">
      <c r="A915" s="1">
        <v>1012931</v>
      </c>
      <c r="B915" s="18">
        <f>SUMIFS(ghg__ef_w_blowdown_stacks_units!M:M,ghg__ef_w_blowdown_stacks_units!B:B,A915)</f>
        <v>5.8375295999999999</v>
      </c>
      <c r="C915" s="33">
        <f>VLOOKUP(A915,ghg__rlps_ghg_emitter_facilitie!$A$2:$H$7481,8,FALSE)</f>
        <v>22019</v>
      </c>
      <c r="D915" s="33" t="str">
        <f>VLOOKUP(A915,ghg__rlps_ghg_emitter_facilitie!$A$2:$B$7481,2,FALSE)</f>
        <v>Gulf Coast Basin (LA, TX)</v>
      </c>
    </row>
    <row r="916" spans="1:4" x14ac:dyDescent="0.25">
      <c r="A916" s="1">
        <v>1012943</v>
      </c>
      <c r="B916" s="18">
        <f>SUMIFS(ghg__ef_w_blowdown_stacks_units!M:M,ghg__ef_w_blowdown_stacks_units!B:B,A916)</f>
        <v>39.46</v>
      </c>
      <c r="C916" s="33">
        <f>VLOOKUP(A916,ghg__rlps_ghg_emitter_facilitie!$A$2:$H$7481,8,FALSE)</f>
        <v>1123</v>
      </c>
      <c r="D916" s="33" t="str">
        <f>VLOOKUP(A916,ghg__rlps_ghg_emitter_facilitie!$A$2:$B$7481,2,FALSE)</f>
        <v>Piedmont-Blue Ridge Prov</v>
      </c>
    </row>
    <row r="917" spans="1:4" x14ac:dyDescent="0.25">
      <c r="A917" s="1">
        <v>1012944</v>
      </c>
      <c r="B917" s="18">
        <f>SUMIFS(ghg__ef_w_blowdown_stacks_units!M:M,ghg__ef_w_blowdown_stacks_units!B:B,A917)</f>
        <v>39.631115000000001</v>
      </c>
      <c r="C917" s="33">
        <f>VLOOKUP(A917,ghg__rlps_ghg_emitter_facilitie!$A$2:$H$7481,8,FALSE)</f>
        <v>39111</v>
      </c>
      <c r="D917" s="33" t="str">
        <f>VLOOKUP(A917,ghg__rlps_ghg_emitter_facilitie!$A$2:$B$7481,2,FALSE)</f>
        <v>Appalachian Basin (Eastern Overthrust Area)</v>
      </c>
    </row>
    <row r="918" spans="1:4" x14ac:dyDescent="0.25">
      <c r="A918" s="1">
        <v>1012953</v>
      </c>
      <c r="B918" s="18">
        <f>SUMIFS(ghg__ef_w_blowdown_stacks_units!M:M,ghg__ef_w_blowdown_stacks_units!B:B,A918)</f>
        <v>9.7489399999999993</v>
      </c>
      <c r="C918" s="33">
        <f>VLOOKUP(A918,ghg__rlps_ghg_emitter_facilitie!$A$2:$H$7481,8,FALSE)</f>
        <v>48113</v>
      </c>
      <c r="D918" s="33" t="str">
        <f>VLOOKUP(A918,ghg__rlps_ghg_emitter_facilitie!$A$2:$B$7481,2,FALSE)</f>
        <v>Ouachita Folded Belt</v>
      </c>
    </row>
    <row r="919" spans="1:4" x14ac:dyDescent="0.25">
      <c r="A919" s="1">
        <v>1012961</v>
      </c>
      <c r="B919" s="18">
        <f>SUMIFS(ghg__ef_w_blowdown_stacks_units!M:M,ghg__ef_w_blowdown_stacks_units!B:B,A919)</f>
        <v>8.6830297999999999</v>
      </c>
      <c r="C919" s="33">
        <f>VLOOKUP(A919,ghg__rlps_ghg_emitter_facilitie!$A$2:$H$7481,8,FALSE)</f>
        <v>39019</v>
      </c>
      <c r="D919" s="33" t="str">
        <f>VLOOKUP(A919,ghg__rlps_ghg_emitter_facilitie!$A$2:$B$7481,2,FALSE)</f>
        <v>Appalachian Basin (Eastern Overthrust Area)</v>
      </c>
    </row>
    <row r="920" spans="1:4" x14ac:dyDescent="0.25">
      <c r="A920" s="1">
        <v>1012963</v>
      </c>
      <c r="B920" s="18">
        <f>SUMIFS(ghg__ef_w_blowdown_stacks_units!M:M,ghg__ef_w_blowdown_stacks_units!B:B,A920)</f>
        <v>25.437458800000002</v>
      </c>
      <c r="C920" s="33">
        <f>VLOOKUP(A920,ghg__rlps_ghg_emitter_facilitie!$A$2:$H$7481,8,FALSE)</f>
        <v>48133</v>
      </c>
      <c r="D920" s="33" t="str">
        <f>VLOOKUP(A920,ghg__rlps_ghg_emitter_facilitie!$A$2:$B$7481,2,FALSE)</f>
        <v>Bend Arch</v>
      </c>
    </row>
    <row r="921" spans="1:4" x14ac:dyDescent="0.25">
      <c r="A921" s="1">
        <v>1012964</v>
      </c>
      <c r="B921" s="18">
        <f>SUMIFS(ghg__ef_w_blowdown_stacks_units!M:M,ghg__ef_w_blowdown_stacks_units!B:B,A921)</f>
        <v>39.992198000000002</v>
      </c>
      <c r="C921" s="33">
        <f>VLOOKUP(A921,ghg__rlps_ghg_emitter_facilitie!$A$2:$H$7481,8,FALSE)</f>
        <v>48029</v>
      </c>
      <c r="D921" s="33" t="str">
        <f>VLOOKUP(A921,ghg__rlps_ghg_emitter_facilitie!$A$2:$B$7481,2,FALSE)</f>
        <v>Ouachita Folded Belt</v>
      </c>
    </row>
    <row r="922" spans="1:4" x14ac:dyDescent="0.25">
      <c r="A922" s="1">
        <v>1012969</v>
      </c>
      <c r="B922" s="18">
        <f>SUMIFS(ghg__ef_w_blowdown_stacks_units!M:M,ghg__ef_w_blowdown_stacks_units!B:B,A922)</f>
        <v>80.516832000000008</v>
      </c>
      <c r="C922" s="33">
        <f>VLOOKUP(A922,ghg__rlps_ghg_emitter_facilitie!$A$2:$H$7481,8,FALSE)</f>
        <v>48221</v>
      </c>
      <c r="D922" s="33" t="str">
        <f>VLOOKUP(A922,ghg__rlps_ghg_emitter_facilitie!$A$2:$B$7481,2,FALSE)</f>
        <v>Strawn Basin</v>
      </c>
    </row>
    <row r="923" spans="1:4" x14ac:dyDescent="0.25">
      <c r="A923" s="1">
        <v>1012970</v>
      </c>
      <c r="B923" s="18">
        <f>SUMIFS(ghg__ef_w_blowdown_stacks_units!M:M,ghg__ef_w_blowdown_stacks_units!B:B,A923)</f>
        <v>41.020213799999993</v>
      </c>
      <c r="C923" s="33">
        <f>VLOOKUP(A923,ghg__rlps_ghg_emitter_facilitie!$A$2:$H$7481,8,FALSE)</f>
        <v>48339</v>
      </c>
      <c r="D923" s="33" t="str">
        <f>VLOOKUP(A923,ghg__rlps_ghg_emitter_facilitie!$A$2:$B$7481,2,FALSE)</f>
        <v>Gulf Coast Basin (LA, TX)</v>
      </c>
    </row>
    <row r="924" spans="1:4" x14ac:dyDescent="0.25">
      <c r="A924" s="1">
        <v>1012971</v>
      </c>
      <c r="B924" s="18">
        <f>SUMIFS(ghg__ef_w_blowdown_stacks_units!M:M,ghg__ef_w_blowdown_stacks_units!B:B,A924)</f>
        <v>9.5333767999999992</v>
      </c>
      <c r="C924" s="33">
        <f>VLOOKUP(A924,ghg__rlps_ghg_emitter_facilitie!$A$2:$H$7481,8,FALSE)</f>
        <v>54017</v>
      </c>
      <c r="D924" s="33" t="str">
        <f>VLOOKUP(A924,ghg__rlps_ghg_emitter_facilitie!$A$2:$B$7481,2,FALSE)</f>
        <v>Appalachian Basin (Eastern Overthrust Area)</v>
      </c>
    </row>
    <row r="925" spans="1:4" x14ac:dyDescent="0.25">
      <c r="A925" s="1">
        <v>1012975</v>
      </c>
      <c r="B925" s="18">
        <f>SUMIFS(ghg__ef_w_blowdown_stacks_units!M:M,ghg__ef_w_blowdown_stacks_units!B:B,A925)</f>
        <v>21.146726399999999</v>
      </c>
      <c r="C925" s="33">
        <f>VLOOKUP(A925,ghg__rlps_ghg_emitter_facilitie!$A$2:$H$7481,8,FALSE)</f>
        <v>48353</v>
      </c>
      <c r="D925" s="33" t="str">
        <f>VLOOKUP(A925,ghg__rlps_ghg_emitter_facilitie!$A$2:$B$7481,2,FALSE)</f>
        <v>Permian Basin</v>
      </c>
    </row>
    <row r="926" spans="1:4" x14ac:dyDescent="0.25">
      <c r="A926" s="1">
        <v>1012982</v>
      </c>
      <c r="B926" s="18">
        <f>SUMIFS(ghg__ef_w_blowdown_stacks_units!M:M,ghg__ef_w_blowdown_stacks_units!B:B,A926)</f>
        <v>97.705667500000004</v>
      </c>
      <c r="C926" s="33">
        <f>VLOOKUP(A926,ghg__rlps_ghg_emitter_facilitie!$A$2:$H$7481,8,FALSE)</f>
        <v>8059</v>
      </c>
      <c r="D926" s="33" t="str">
        <f>VLOOKUP(A926,ghg__rlps_ghg_emitter_facilitie!$A$2:$B$7481,2,FALSE)</f>
        <v>Denver Basin</v>
      </c>
    </row>
    <row r="927" spans="1:4" x14ac:dyDescent="0.25">
      <c r="A927" s="1">
        <v>1012983</v>
      </c>
      <c r="B927" s="18">
        <f>SUMIFS(ghg__ef_w_blowdown_stacks_units!M:M,ghg__ef_w_blowdown_stacks_units!B:B,A927)</f>
        <v>52.855253399999995</v>
      </c>
      <c r="C927" s="33">
        <f>VLOOKUP(A927,ghg__rlps_ghg_emitter_facilitie!$A$2:$H$7481,8,FALSE)</f>
        <v>48389</v>
      </c>
      <c r="D927" s="33" t="str">
        <f>VLOOKUP(A927,ghg__rlps_ghg_emitter_facilitie!$A$2:$B$7481,2,FALSE)</f>
        <v>Permian Basin</v>
      </c>
    </row>
    <row r="928" spans="1:4" x14ac:dyDescent="0.25">
      <c r="A928" s="1">
        <v>1012996</v>
      </c>
      <c r="B928" s="18">
        <f>SUMIFS(ghg__ef_w_blowdown_stacks_units!M:M,ghg__ef_w_blowdown_stacks_units!B:B,A928)</f>
        <v>160.27000000000001</v>
      </c>
      <c r="C928" s="33">
        <f>VLOOKUP(A928,ghg__rlps_ghg_emitter_facilitie!$A$2:$H$7481,8,FALSE)</f>
        <v>48439</v>
      </c>
      <c r="D928" s="33" t="str">
        <f>VLOOKUP(A928,ghg__rlps_ghg_emitter_facilitie!$A$2:$B$7481,2,FALSE)</f>
        <v>Strawn Basin</v>
      </c>
    </row>
    <row r="929" spans="1:4" x14ac:dyDescent="0.25">
      <c r="A929" s="1">
        <v>1013009</v>
      </c>
      <c r="B929" s="18">
        <f>SUMIFS(ghg__ef_w_blowdown_stacks_units!M:M,ghg__ef_w_blowdown_stacks_units!B:B,A929)</f>
        <v>49.543305600000004</v>
      </c>
      <c r="C929" s="33">
        <f>VLOOKUP(A929,ghg__rlps_ghg_emitter_facilitie!$A$2:$H$7481,8,FALSE)</f>
        <v>17105</v>
      </c>
      <c r="D929" s="33" t="str">
        <f>VLOOKUP(A929,ghg__rlps_ghg_emitter_facilitie!$A$2:$B$7481,2,FALSE)</f>
        <v>Illinois Basin</v>
      </c>
    </row>
    <row r="930" spans="1:4" x14ac:dyDescent="0.25">
      <c r="A930" s="1">
        <v>1013033</v>
      </c>
      <c r="B930" s="18">
        <f>SUMIFS(ghg__ef_w_blowdown_stacks_units!M:M,ghg__ef_w_blowdown_stacks_units!B:B,A930)</f>
        <v>23.7743696</v>
      </c>
      <c r="C930" s="33">
        <f>VLOOKUP(A930,ghg__rlps_ghg_emitter_facilitie!$A$2:$H$7481,8,FALSE)</f>
        <v>42085</v>
      </c>
      <c r="D930" s="33" t="str">
        <f>VLOOKUP(A930,ghg__rlps_ghg_emitter_facilitie!$A$2:$B$7481,2,FALSE)</f>
        <v>Appalachian Basin (Eastern Overthrust Area)</v>
      </c>
    </row>
    <row r="931" spans="1:4" x14ac:dyDescent="0.25">
      <c r="A931" s="1">
        <v>1013036</v>
      </c>
      <c r="B931" s="18">
        <f>SUMIFS(ghg__ef_w_blowdown_stacks_units!M:M,ghg__ef_w_blowdown_stacks_units!B:B,A931)</f>
        <v>1.2852485</v>
      </c>
      <c r="C931" s="33">
        <f>VLOOKUP(A931,ghg__rlps_ghg_emitter_facilitie!$A$2:$H$7481,8,FALSE)</f>
        <v>22001</v>
      </c>
      <c r="D931" s="33" t="str">
        <f>VLOOKUP(A931,ghg__rlps_ghg_emitter_facilitie!$A$2:$B$7481,2,FALSE)</f>
        <v>Gulf Coast Basin (LA, TX)</v>
      </c>
    </row>
    <row r="932" spans="1:4" x14ac:dyDescent="0.25">
      <c r="A932" s="1">
        <v>1013048</v>
      </c>
      <c r="B932" s="18">
        <f>SUMIFS(ghg__ef_w_blowdown_stacks_units!M:M,ghg__ef_w_blowdown_stacks_units!B:B,A932)</f>
        <v>16.7667459</v>
      </c>
      <c r="C932" s="33">
        <f>VLOOKUP(A932,ghg__rlps_ghg_emitter_facilitie!$A$2:$H$7481,8,FALSE)</f>
        <v>39111</v>
      </c>
      <c r="D932" s="33" t="str">
        <f>VLOOKUP(A932,ghg__rlps_ghg_emitter_facilitie!$A$2:$B$7481,2,FALSE)</f>
        <v>Appalachian Basin (Eastern Overthrust Area)</v>
      </c>
    </row>
    <row r="933" spans="1:4" x14ac:dyDescent="0.25">
      <c r="A933" s="1">
        <v>1013049</v>
      </c>
      <c r="B933" s="18">
        <f>SUMIFS(ghg__ef_w_blowdown_stacks_units!M:M,ghg__ef_w_blowdown_stacks_units!B:B,A933)</f>
        <v>2.0292104000000002</v>
      </c>
      <c r="C933" s="33">
        <f>VLOOKUP(A933,ghg__rlps_ghg_emitter_facilitie!$A$2:$H$7481,8,FALSE)</f>
        <v>42005</v>
      </c>
      <c r="D933" s="33" t="str">
        <f>VLOOKUP(A933,ghg__rlps_ghg_emitter_facilitie!$A$2:$B$7481,2,FALSE)</f>
        <v>Appalachian Basin (Eastern Overthrust Area)</v>
      </c>
    </row>
    <row r="934" spans="1:4" x14ac:dyDescent="0.25">
      <c r="A934" s="1">
        <v>1013052</v>
      </c>
      <c r="B934" s="18">
        <f>SUMIFS(ghg__ef_w_blowdown_stacks_units!M:M,ghg__ef_w_blowdown_stacks_units!B:B,A934)</f>
        <v>8.1318499000000006</v>
      </c>
      <c r="C934" s="33">
        <f>VLOOKUP(A934,ghg__rlps_ghg_emitter_facilitie!$A$2:$H$7481,8,FALSE)</f>
        <v>48329</v>
      </c>
      <c r="D934" s="33" t="str">
        <f>VLOOKUP(A934,ghg__rlps_ghg_emitter_facilitie!$A$2:$B$7481,2,FALSE)</f>
        <v>Permian Basin</v>
      </c>
    </row>
    <row r="935" spans="1:4" x14ac:dyDescent="0.25">
      <c r="A935" s="1">
        <v>1013053</v>
      </c>
      <c r="B935" s="18">
        <f>SUMIFS(ghg__ef_w_blowdown_stacks_units!M:M,ghg__ef_w_blowdown_stacks_units!B:B,A935)</f>
        <v>3.4830999999999999</v>
      </c>
      <c r="C935" s="33">
        <f>VLOOKUP(A935,ghg__rlps_ghg_emitter_facilitie!$A$2:$H$7481,8,FALSE)</f>
        <v>48201</v>
      </c>
      <c r="D935" s="33" t="str">
        <f>VLOOKUP(A935,ghg__rlps_ghg_emitter_facilitie!$A$2:$B$7481,2,FALSE)</f>
        <v>Gulf Coast Basin (LA, TX)</v>
      </c>
    </row>
    <row r="936" spans="1:4" x14ac:dyDescent="0.25">
      <c r="A936" s="1">
        <v>1013064</v>
      </c>
      <c r="B936" s="18">
        <f>SUMIFS(ghg__ef_w_blowdown_stacks_units!M:M,ghg__ef_w_blowdown_stacks_units!B:B,A936)</f>
        <v>73.1481627</v>
      </c>
      <c r="C936" s="33">
        <f>VLOOKUP(A936,ghg__rlps_ghg_emitter_facilitie!$A$2:$H$7481,8,FALSE)</f>
        <v>39133</v>
      </c>
      <c r="D936" s="33" t="str">
        <f>VLOOKUP(A936,ghg__rlps_ghg_emitter_facilitie!$A$2:$B$7481,2,FALSE)</f>
        <v>Appalachian Basin</v>
      </c>
    </row>
    <row r="937" spans="1:4" x14ac:dyDescent="0.25">
      <c r="A937" s="1">
        <v>1013065</v>
      </c>
      <c r="B937" s="18">
        <f>SUMIFS(ghg__ef_w_blowdown_stacks_units!M:M,ghg__ef_w_blowdown_stacks_units!B:B,A937)</f>
        <v>152.93353579999999</v>
      </c>
      <c r="C937" s="33">
        <f>VLOOKUP(A937,ghg__rlps_ghg_emitter_facilitie!$A$2:$H$7481,8,FALSE)</f>
        <v>42115</v>
      </c>
      <c r="D937" s="33" t="str">
        <f>VLOOKUP(A937,ghg__rlps_ghg_emitter_facilitie!$A$2:$B$7481,2,FALSE)</f>
        <v>Appalachian Basin (Eastern Overthrust Area)</v>
      </c>
    </row>
    <row r="938" spans="1:4" x14ac:dyDescent="0.25">
      <c r="A938" s="1">
        <v>1013067</v>
      </c>
      <c r="B938" s="18">
        <f>SUMIFS(ghg__ef_w_blowdown_stacks_units!M:M,ghg__ef_w_blowdown_stacks_units!B:B,A938)</f>
        <v>238.64313569999999</v>
      </c>
      <c r="C938" s="33">
        <f>VLOOKUP(A938,ghg__rlps_ghg_emitter_facilitie!$A$2:$H$7481,8,FALSE)</f>
        <v>22083</v>
      </c>
      <c r="D938" s="33" t="str">
        <f>VLOOKUP(A938,ghg__rlps_ghg_emitter_facilitie!$A$2:$B$7481,2,FALSE)</f>
        <v>Arkla Basin</v>
      </c>
    </row>
    <row r="939" spans="1:4" x14ac:dyDescent="0.25">
      <c r="A939" s="1">
        <v>1013072</v>
      </c>
      <c r="B939" s="18">
        <f>SUMIFS(ghg__ef_w_blowdown_stacks_units!M:M,ghg__ef_w_blowdown_stacks_units!B:B,A939)</f>
        <v>8.2310300000000005</v>
      </c>
      <c r="C939" s="33">
        <f>VLOOKUP(A939,ghg__rlps_ghg_emitter_facilitie!$A$2:$H$7481,8,FALSE)</f>
        <v>38053</v>
      </c>
      <c r="D939" s="33" t="str">
        <f>VLOOKUP(A939,ghg__rlps_ghg_emitter_facilitie!$A$2:$B$7481,2,FALSE)</f>
        <v>Williston Basin</v>
      </c>
    </row>
    <row r="940" spans="1:4" x14ac:dyDescent="0.25">
      <c r="A940" s="1">
        <v>1013077</v>
      </c>
      <c r="B940" s="18">
        <f>SUMIFS(ghg__ef_w_blowdown_stacks_units!M:M,ghg__ef_w_blowdown_stacks_units!B:B,A940)</f>
        <v>175.39922970000001</v>
      </c>
      <c r="C940" s="33">
        <f>VLOOKUP(A940,ghg__rlps_ghg_emitter_facilitie!$A$2:$H$7481,8,FALSE)</f>
        <v>54061</v>
      </c>
      <c r="D940" s="33" t="str">
        <f>VLOOKUP(A940,ghg__rlps_ghg_emitter_facilitie!$A$2:$B$7481,2,FALSE)</f>
        <v>Appalachian Basin (Eastern Overthrust Area)</v>
      </c>
    </row>
    <row r="941" spans="1:4" x14ac:dyDescent="0.25">
      <c r="A941" s="1">
        <v>1013079</v>
      </c>
      <c r="B941" s="18">
        <f>SUMIFS(ghg__ef_w_blowdown_stacks_units!M:M,ghg__ef_w_blowdown_stacks_units!B:B,A941)</f>
        <v>116.11199999999999</v>
      </c>
      <c r="C941" s="33">
        <f>VLOOKUP(A941,ghg__rlps_ghg_emitter_facilitie!$A$2:$H$7481,8,FALSE)</f>
        <v>48389</v>
      </c>
      <c r="D941" s="33" t="str">
        <f>VLOOKUP(A941,ghg__rlps_ghg_emitter_facilitie!$A$2:$B$7481,2,FALSE)</f>
        <v>Permian Basin</v>
      </c>
    </row>
    <row r="942" spans="1:4" x14ac:dyDescent="0.25">
      <c r="A942" s="1">
        <v>1013095</v>
      </c>
      <c r="B942" s="18">
        <f>SUMIFS(ghg__ef_w_blowdown_stacks_units!M:M,ghg__ef_w_blowdown_stacks_units!B:B,A942)</f>
        <v>22.5687</v>
      </c>
      <c r="C942" s="33">
        <f>VLOOKUP(A942,ghg__rlps_ghg_emitter_facilitie!$A$2:$H$7481,8,FALSE)</f>
        <v>8031</v>
      </c>
      <c r="D942" s="33" t="str">
        <f>VLOOKUP(A942,ghg__rlps_ghg_emitter_facilitie!$A$2:$B$7481,2,FALSE)</f>
        <v>Denver Basin</v>
      </c>
    </row>
    <row r="943" spans="1:4" x14ac:dyDescent="0.25">
      <c r="A943" s="1">
        <v>1013105</v>
      </c>
      <c r="B943" s="18">
        <f>SUMIFS(ghg__ef_w_blowdown_stacks_units!M:M,ghg__ef_w_blowdown_stacks_units!B:B,A943)</f>
        <v>9.4300800000000002</v>
      </c>
      <c r="C943" s="33">
        <f>VLOOKUP(A943,ghg__rlps_ghg_emitter_facilitie!$A$2:$H$7481,8,FALSE)</f>
        <v>39061</v>
      </c>
      <c r="D943" s="33" t="str">
        <f>VLOOKUP(A943,ghg__rlps_ghg_emitter_facilitie!$A$2:$B$7481,2,FALSE)</f>
        <v>Cincinnati Arch</v>
      </c>
    </row>
    <row r="944" spans="1:4" x14ac:dyDescent="0.25">
      <c r="A944" s="1">
        <v>1013118</v>
      </c>
      <c r="B944" s="18">
        <f>SUMIFS(ghg__ef_w_blowdown_stacks_units!M:M,ghg__ef_w_blowdown_stacks_units!B:B,A944)</f>
        <v>10.63392</v>
      </c>
      <c r="C944" s="33">
        <f>VLOOKUP(A944,ghg__rlps_ghg_emitter_facilitie!$A$2:$H$7481,8,FALSE)</f>
        <v>28027</v>
      </c>
      <c r="D944" s="33" t="str">
        <f>VLOOKUP(A944,ghg__rlps_ghg_emitter_facilitie!$A$2:$B$7481,2,FALSE)</f>
        <v>Desha Basin</v>
      </c>
    </row>
    <row r="945" spans="1:4" x14ac:dyDescent="0.25">
      <c r="A945" s="1">
        <v>1013129</v>
      </c>
      <c r="B945" s="18">
        <f>SUMIFS(ghg__ef_w_blowdown_stacks_units!M:M,ghg__ef_w_blowdown_stacks_units!B:B,A945)</f>
        <v>8.5180799999999994</v>
      </c>
      <c r="C945" s="33">
        <f>VLOOKUP(A945,ghg__rlps_ghg_emitter_facilitie!$A$2:$H$7481,8,FALSE)</f>
        <v>18029</v>
      </c>
      <c r="D945" s="33" t="str">
        <f>VLOOKUP(A945,ghg__rlps_ghg_emitter_facilitie!$A$2:$B$7481,2,FALSE)</f>
        <v>Cincinnati Arch</v>
      </c>
    </row>
    <row r="946" spans="1:4" x14ac:dyDescent="0.25">
      <c r="A946" s="1">
        <v>1013144</v>
      </c>
      <c r="B946" s="18">
        <f>SUMIFS(ghg__ef_w_blowdown_stacks_units!M:M,ghg__ef_w_blowdown_stacks_units!B:B,A946)</f>
        <v>2471.3466323000002</v>
      </c>
      <c r="C946" s="33">
        <f>VLOOKUP(A946,ghg__rlps_ghg_emitter_facilitie!$A$2:$H$7481,8,FALSE)</f>
        <v>48113</v>
      </c>
      <c r="D946" s="33" t="str">
        <f>VLOOKUP(A946,ghg__rlps_ghg_emitter_facilitie!$A$2:$B$7481,2,FALSE)</f>
        <v>Ouachita Folded Belt</v>
      </c>
    </row>
    <row r="947" spans="1:4" x14ac:dyDescent="0.25">
      <c r="A947" s="1">
        <v>1013184</v>
      </c>
      <c r="B947" s="18">
        <f>SUMIFS(ghg__ef_w_blowdown_stacks_units!M:M,ghg__ef_w_blowdown_stacks_units!B:B,A947)</f>
        <v>3.1516854414000002</v>
      </c>
      <c r="C947" s="33">
        <f>VLOOKUP(A947,ghg__rlps_ghg_emitter_facilitie!$A$2:$H$7481,8,FALSE)</f>
        <v>40063</v>
      </c>
      <c r="D947" s="33" t="str">
        <f>VLOOKUP(A947,ghg__rlps_ghg_emitter_facilitie!$A$2:$B$7481,2,FALSE)</f>
        <v>Chautauqua Platform</v>
      </c>
    </row>
    <row r="948" spans="1:4" x14ac:dyDescent="0.25">
      <c r="A948" s="1">
        <v>1013189</v>
      </c>
      <c r="B948" s="18">
        <f>SUMIFS(ghg__ef_w_blowdown_stacks_units!M:M,ghg__ef_w_blowdown_stacks_units!B:B,A948)</f>
        <v>3.1354500000000001</v>
      </c>
      <c r="C948" s="33">
        <f>VLOOKUP(A948,ghg__rlps_ghg_emitter_facilitie!$A$2:$H$7481,8,FALSE)</f>
        <v>54051</v>
      </c>
      <c r="D948" s="33" t="str">
        <f>VLOOKUP(A948,ghg__rlps_ghg_emitter_facilitie!$A$2:$B$7481,2,FALSE)</f>
        <v>Appalachian Basin (Eastern Overthrust Area)</v>
      </c>
    </row>
    <row r="949" spans="1:4" x14ac:dyDescent="0.25">
      <c r="A949" s="1">
        <v>1013192</v>
      </c>
      <c r="B949" s="18">
        <f>SUMIFS(ghg__ef_w_blowdown_stacks_units!M:M,ghg__ef_w_blowdown_stacks_units!B:B,A949)</f>
        <v>25.543299999999999</v>
      </c>
      <c r="C949" s="33">
        <f>VLOOKUP(A949,ghg__rlps_ghg_emitter_facilitie!$A$2:$H$7481,8,FALSE)</f>
        <v>39019</v>
      </c>
      <c r="D949" s="33" t="str">
        <f>VLOOKUP(A949,ghg__rlps_ghg_emitter_facilitie!$A$2:$B$7481,2,FALSE)</f>
        <v>Appalachian Basin (Eastern Overthrust Area)</v>
      </c>
    </row>
    <row r="950" spans="1:4" x14ac:dyDescent="0.25">
      <c r="A950" s="1">
        <v>1013193</v>
      </c>
      <c r="B950" s="18">
        <f>SUMIFS(ghg__ef_w_blowdown_stacks_units!M:M,ghg__ef_w_blowdown_stacks_units!B:B,A950)</f>
        <v>77.565049999999999</v>
      </c>
      <c r="C950" s="33">
        <f>VLOOKUP(A950,ghg__rlps_ghg_emitter_facilitie!$A$2:$H$7481,8,FALSE)</f>
        <v>39169</v>
      </c>
      <c r="D950" s="33" t="str">
        <f>VLOOKUP(A950,ghg__rlps_ghg_emitter_facilitie!$A$2:$B$7481,2,FALSE)</f>
        <v>Appalachian Basin</v>
      </c>
    </row>
    <row r="951" spans="1:4" x14ac:dyDescent="0.25">
      <c r="A951" s="1">
        <v>1013194</v>
      </c>
      <c r="B951" s="18">
        <f>SUMIFS(ghg__ef_w_blowdown_stacks_units!M:M,ghg__ef_w_blowdown_stacks_units!B:B,A951)</f>
        <v>45.158590000000004</v>
      </c>
      <c r="C951" s="33">
        <f>VLOOKUP(A951,ghg__rlps_ghg_emitter_facilitie!$A$2:$H$7481,8,FALSE)</f>
        <v>39033</v>
      </c>
      <c r="D951" s="33" t="str">
        <f>VLOOKUP(A951,ghg__rlps_ghg_emitter_facilitie!$A$2:$B$7481,2,FALSE)</f>
        <v>Appalachian Basin</v>
      </c>
    </row>
    <row r="952" spans="1:4" x14ac:dyDescent="0.25">
      <c r="A952" s="1">
        <v>1013196</v>
      </c>
      <c r="B952" s="18">
        <f>SUMIFS(ghg__ef_w_blowdown_stacks_units!M:M,ghg__ef_w_blowdown_stacks_units!B:B,A952)</f>
        <v>2.0929500000000001</v>
      </c>
      <c r="C952" s="33">
        <f>VLOOKUP(A952,ghg__rlps_ghg_emitter_facilitie!$A$2:$H$7481,8,FALSE)</f>
        <v>42019</v>
      </c>
      <c r="D952" s="33" t="str">
        <f>VLOOKUP(A952,ghg__rlps_ghg_emitter_facilitie!$A$2:$B$7481,2,FALSE)</f>
        <v>Appalachian Basin (Eastern Overthrust Area)</v>
      </c>
    </row>
    <row r="953" spans="1:4" x14ac:dyDescent="0.25">
      <c r="A953" s="1">
        <v>1013197</v>
      </c>
      <c r="B953" s="18">
        <f>SUMIFS(ghg__ef_w_blowdown_stacks_units!M:M,ghg__ef_w_blowdown_stacks_units!B:B,A953)</f>
        <v>19.512779999999999</v>
      </c>
      <c r="C953" s="33">
        <f>VLOOKUP(A953,ghg__rlps_ghg_emitter_facilitie!$A$2:$H$7481,8,FALSE)</f>
        <v>42125</v>
      </c>
      <c r="D953" s="33" t="str">
        <f>VLOOKUP(A953,ghg__rlps_ghg_emitter_facilitie!$A$2:$B$7481,2,FALSE)</f>
        <v>Appalachian Basin (Eastern Overthrust Area)</v>
      </c>
    </row>
    <row r="954" spans="1:4" x14ac:dyDescent="0.25">
      <c r="A954" s="1">
        <v>1013198</v>
      </c>
      <c r="B954" s="18">
        <f>SUMIFS(ghg__ef_w_blowdown_stacks_units!M:M,ghg__ef_w_blowdown_stacks_units!B:B,A954)</f>
        <v>16.98509</v>
      </c>
      <c r="C954" s="33">
        <f>VLOOKUP(A954,ghg__rlps_ghg_emitter_facilitie!$A$2:$H$7481,8,FALSE)</f>
        <v>48389</v>
      </c>
      <c r="D954" s="33" t="str">
        <f>VLOOKUP(A954,ghg__rlps_ghg_emitter_facilitie!$A$2:$B$7481,2,FALSE)</f>
        <v>Permian Basin</v>
      </c>
    </row>
    <row r="955" spans="1:4" x14ac:dyDescent="0.25">
      <c r="A955" s="1">
        <v>1013200</v>
      </c>
      <c r="B955" s="18">
        <f>SUMIFS(ghg__ef_w_blowdown_stacks_units!M:M,ghg__ef_w_blowdown_stacks_units!B:B,A955)</f>
        <v>25.200389999999999</v>
      </c>
      <c r="C955" s="33">
        <f>VLOOKUP(A955,ghg__rlps_ghg_emitter_facilitie!$A$2:$H$7481,8,FALSE)</f>
        <v>54017</v>
      </c>
      <c r="D955" s="33" t="str">
        <f>VLOOKUP(A955,ghg__rlps_ghg_emitter_facilitie!$A$2:$B$7481,2,FALSE)</f>
        <v>Appalachian Basin (Eastern Overthrust Area)</v>
      </c>
    </row>
    <row r="956" spans="1:4" x14ac:dyDescent="0.25">
      <c r="A956" s="1">
        <v>1013201</v>
      </c>
      <c r="B956" s="18">
        <f>SUMIFS(ghg__ef_w_blowdown_stacks_units!M:M,ghg__ef_w_blowdown_stacks_units!B:B,A956)</f>
        <v>2.0552800000000002</v>
      </c>
      <c r="C956" s="33">
        <f>VLOOKUP(A956,ghg__rlps_ghg_emitter_facilitie!$A$2:$H$7481,8,FALSE)</f>
        <v>39067</v>
      </c>
      <c r="D956" s="33" t="str">
        <f>VLOOKUP(A956,ghg__rlps_ghg_emitter_facilitie!$A$2:$B$7481,2,FALSE)</f>
        <v>Appalachian Basin (Eastern Overthrust Area)</v>
      </c>
    </row>
    <row r="957" spans="1:4" x14ac:dyDescent="0.25">
      <c r="A957" s="1">
        <v>1013203</v>
      </c>
      <c r="B957" s="18">
        <f>SUMIFS(ghg__ef_w_blowdown_stacks_units!M:M,ghg__ef_w_blowdown_stacks_units!B:B,A957)</f>
        <v>35.399689899999998</v>
      </c>
      <c r="C957" s="33">
        <f>VLOOKUP(A957,ghg__rlps_ghg_emitter_facilitie!$A$2:$H$7481,8,FALSE)</f>
        <v>40145</v>
      </c>
      <c r="D957" s="33" t="str">
        <f>VLOOKUP(A957,ghg__rlps_ghg_emitter_facilitie!$A$2:$B$7481,2,FALSE)</f>
        <v>Chautauqua Platform</v>
      </c>
    </row>
    <row r="958" spans="1:4" x14ac:dyDescent="0.25">
      <c r="A958" s="1">
        <v>1013217</v>
      </c>
      <c r="B958" s="18">
        <f>SUMIFS(ghg__ef_w_blowdown_stacks_units!M:M,ghg__ef_w_blowdown_stacks_units!B:B,A958)</f>
        <v>120.2774</v>
      </c>
      <c r="C958" s="33">
        <f>VLOOKUP(A958,ghg__rlps_ghg_emitter_facilitie!$A$2:$H$7481,8,FALSE)</f>
        <v>42117</v>
      </c>
      <c r="D958" s="33" t="str">
        <f>VLOOKUP(A958,ghg__rlps_ghg_emitter_facilitie!$A$2:$B$7481,2,FALSE)</f>
        <v>Appalachian Basin (Eastern Overthrust Area)</v>
      </c>
    </row>
    <row r="959" spans="1:4" x14ac:dyDescent="0.25">
      <c r="A959" s="1">
        <v>1013221</v>
      </c>
      <c r="B959" s="18">
        <f>SUMIFS(ghg__ef_w_blowdown_stacks_units!M:M,ghg__ef_w_blowdown_stacks_units!B:B,A959)</f>
        <v>4.8899999999999997</v>
      </c>
      <c r="C959" s="33">
        <f>VLOOKUP(A959,ghg__rlps_ghg_emitter_facilitie!$A$2:$H$7481,8,FALSE)</f>
        <v>48201</v>
      </c>
      <c r="D959" s="33" t="str">
        <f>VLOOKUP(A959,ghg__rlps_ghg_emitter_facilitie!$A$2:$B$7481,2,FALSE)</f>
        <v>Gulf Coast Basin (LA, TX)</v>
      </c>
    </row>
    <row r="960" spans="1:4" x14ac:dyDescent="0.25">
      <c r="A960" s="1">
        <v>1013230</v>
      </c>
      <c r="B960" s="18">
        <f>SUMIFS(ghg__ef_w_blowdown_stacks_units!M:M,ghg__ef_w_blowdown_stacks_units!B:B,A960)</f>
        <v>1.0519145999999999</v>
      </c>
      <c r="C960" s="33">
        <f>VLOOKUP(A960,ghg__rlps_ghg_emitter_facilitie!$A$2:$H$7481,8,FALSE)</f>
        <v>40109</v>
      </c>
      <c r="D960" s="33" t="str">
        <f>VLOOKUP(A960,ghg__rlps_ghg_emitter_facilitie!$A$2:$B$7481,2,FALSE)</f>
        <v>Chautauqua Platform</v>
      </c>
    </row>
    <row r="961" spans="1:4" x14ac:dyDescent="0.25">
      <c r="A961" s="1">
        <v>1013231</v>
      </c>
      <c r="B961" s="18">
        <f>SUMIFS(ghg__ef_w_blowdown_stacks_units!M:M,ghg__ef_w_blowdown_stacks_units!B:B,A961)</f>
        <v>18.9692352</v>
      </c>
      <c r="C961" s="33">
        <f>VLOOKUP(A961,ghg__rlps_ghg_emitter_facilitie!$A$2:$H$7481,8,FALSE)</f>
        <v>22041</v>
      </c>
      <c r="D961" s="33" t="str">
        <f>VLOOKUP(A961,ghg__rlps_ghg_emitter_facilitie!$A$2:$B$7481,2,FALSE)</f>
        <v>Arkla Basin</v>
      </c>
    </row>
    <row r="962" spans="1:4" x14ac:dyDescent="0.25">
      <c r="A962" s="1">
        <v>1013236</v>
      </c>
      <c r="B962" s="18">
        <f>SUMIFS(ghg__ef_w_blowdown_stacks_units!M:M,ghg__ef_w_blowdown_stacks_units!B:B,A962)</f>
        <v>10.392787200000001</v>
      </c>
      <c r="C962" s="33">
        <f>VLOOKUP(A962,ghg__rlps_ghg_emitter_facilitie!$A$2:$H$7481,8,FALSE)</f>
        <v>21019</v>
      </c>
      <c r="D962" s="33" t="str">
        <f>VLOOKUP(A962,ghg__rlps_ghg_emitter_facilitie!$A$2:$B$7481,2,FALSE)</f>
        <v>Appalachian Basin</v>
      </c>
    </row>
    <row r="963" spans="1:4" x14ac:dyDescent="0.25">
      <c r="A963" s="1">
        <v>1013237</v>
      </c>
      <c r="B963" s="18">
        <f>SUMIFS(ghg__ef_w_blowdown_stacks_units!M:M,ghg__ef_w_blowdown_stacks_units!B:B,A963)</f>
        <v>26.568383999999998</v>
      </c>
      <c r="C963" s="33">
        <f>VLOOKUP(A963,ghg__rlps_ghg_emitter_facilitie!$A$2:$H$7481,8,FALSE)</f>
        <v>48241</v>
      </c>
      <c r="D963" s="33" t="str">
        <f>VLOOKUP(A963,ghg__rlps_ghg_emitter_facilitie!$A$2:$B$7481,2,FALSE)</f>
        <v>Gulf Coast Basin (LA, TX)</v>
      </c>
    </row>
    <row r="964" spans="1:4" x14ac:dyDescent="0.25">
      <c r="A964" s="1">
        <v>1013245</v>
      </c>
      <c r="B964" s="18">
        <f>SUMIFS(ghg__ef_w_blowdown_stacks_units!M:M,ghg__ef_w_blowdown_stacks_units!B:B,A964)</f>
        <v>57.453654499999999</v>
      </c>
      <c r="C964" s="33">
        <f>VLOOKUP(A964,ghg__rlps_ghg_emitter_facilitie!$A$2:$H$7481,8,FALSE)</f>
        <v>48085</v>
      </c>
      <c r="D964" s="33" t="str">
        <f>VLOOKUP(A964,ghg__rlps_ghg_emitter_facilitie!$A$2:$B$7481,2,FALSE)</f>
        <v>Ouachita Folded Belt</v>
      </c>
    </row>
    <row r="965" spans="1:4" x14ac:dyDescent="0.25">
      <c r="A965" s="1">
        <v>1013266</v>
      </c>
      <c r="B965" s="18">
        <f>SUMIFS(ghg__ef_w_blowdown_stacks_units!M:M,ghg__ef_w_blowdown_stacks_units!B:B,A965)</f>
        <v>2.2514492000000002</v>
      </c>
      <c r="C965" s="33">
        <f>VLOOKUP(A965,ghg__rlps_ghg_emitter_facilitie!$A$2:$H$7481,8,FALSE)</f>
        <v>48371</v>
      </c>
      <c r="D965" s="33" t="str">
        <f>VLOOKUP(A965,ghg__rlps_ghg_emitter_facilitie!$A$2:$B$7481,2,FALSE)</f>
        <v>Permian Basin</v>
      </c>
    </row>
    <row r="966" spans="1:4" x14ac:dyDescent="0.25">
      <c r="A966" s="1">
        <v>1013272</v>
      </c>
      <c r="B966" s="18">
        <f>SUMIFS(ghg__ef_w_blowdown_stacks_units!M:M,ghg__ef_w_blowdown_stacks_units!B:B,A966)</f>
        <v>26.583419799999998</v>
      </c>
      <c r="C966" s="33">
        <f>VLOOKUP(A966,ghg__rlps_ghg_emitter_facilitie!$A$2:$H$7481,8,FALSE)</f>
        <v>38053</v>
      </c>
      <c r="D966" s="33" t="str">
        <f>VLOOKUP(A966,ghg__rlps_ghg_emitter_facilitie!$A$2:$B$7481,2,FALSE)</f>
        <v>Williston Basin</v>
      </c>
    </row>
    <row r="967" spans="1:4" x14ac:dyDescent="0.25">
      <c r="A967" s="1">
        <v>1013280</v>
      </c>
      <c r="B967" s="18">
        <f>SUMIFS(ghg__ef_w_blowdown_stacks_units!M:M,ghg__ef_w_blowdown_stacks_units!B:B,A967)</f>
        <v>52.919562399999997</v>
      </c>
      <c r="C967" s="33">
        <f>VLOOKUP(A967,ghg__rlps_ghg_emitter_facilitie!$A$2:$H$7481,8,FALSE)</f>
        <v>48113</v>
      </c>
      <c r="D967" s="33" t="str">
        <f>VLOOKUP(A967,ghg__rlps_ghg_emitter_facilitie!$A$2:$B$7481,2,FALSE)</f>
        <v>Ouachita Folded Belt</v>
      </c>
    </row>
    <row r="968" spans="1:4" x14ac:dyDescent="0.25">
      <c r="A968" s="1">
        <v>1013295</v>
      </c>
      <c r="B968" s="18">
        <f>SUMIFS(ghg__ef_w_blowdown_stacks_units!M:M,ghg__ef_w_blowdown_stacks_units!B:B,A968)</f>
        <v>236.29</v>
      </c>
      <c r="C968" s="33">
        <f>VLOOKUP(A968,ghg__rlps_ghg_emitter_facilitie!$A$2:$H$7481,8,FALSE)</f>
        <v>48011</v>
      </c>
      <c r="D968" s="33" t="str">
        <f>VLOOKUP(A968,ghg__rlps_ghg_emitter_facilitie!$A$2:$B$7481,2,FALSE)</f>
        <v>Palo Duro Basin</v>
      </c>
    </row>
    <row r="969" spans="1:4" x14ac:dyDescent="0.25">
      <c r="A969" s="1">
        <v>1013296</v>
      </c>
      <c r="B969" s="18">
        <f>SUMIFS(ghg__ef_w_blowdown_stacks_units!M:M,ghg__ef_w_blowdown_stacks_units!B:B,A969)</f>
        <v>163.89</v>
      </c>
      <c r="C969" s="33">
        <f>VLOOKUP(A969,ghg__rlps_ghg_emitter_facilitie!$A$2:$H$7481,8,FALSE)</f>
        <v>48179</v>
      </c>
      <c r="D969" s="33" t="str">
        <f>VLOOKUP(A969,ghg__rlps_ghg_emitter_facilitie!$A$2:$B$7481,2,FALSE)</f>
        <v>Anadarko Basin</v>
      </c>
    </row>
    <row r="970" spans="1:4" x14ac:dyDescent="0.25">
      <c r="A970" s="1">
        <v>1013298</v>
      </c>
      <c r="B970" s="18">
        <f>SUMIFS(ghg__ef_w_blowdown_stacks_units!M:M,ghg__ef_w_blowdown_stacks_units!B:B,A970)</f>
        <v>149.09</v>
      </c>
      <c r="C970" s="33">
        <f>VLOOKUP(A970,ghg__rlps_ghg_emitter_facilitie!$A$2:$H$7481,8,FALSE)</f>
        <v>48189</v>
      </c>
      <c r="D970" s="33" t="str">
        <f>VLOOKUP(A970,ghg__rlps_ghg_emitter_facilitie!$A$2:$B$7481,2,FALSE)</f>
        <v>Permian Basin</v>
      </c>
    </row>
    <row r="971" spans="1:4" x14ac:dyDescent="0.25">
      <c r="A971" s="1">
        <v>1013299</v>
      </c>
      <c r="B971" s="18">
        <f>SUMIFS(ghg__ef_w_blowdown_stacks_units!M:M,ghg__ef_w_blowdown_stacks_units!B:B,A971)</f>
        <v>45.06</v>
      </c>
      <c r="C971" s="33">
        <f>VLOOKUP(A971,ghg__rlps_ghg_emitter_facilitie!$A$2:$H$7481,8,FALSE)</f>
        <v>19081</v>
      </c>
      <c r="D971" s="33" t="str">
        <f>VLOOKUP(A971,ghg__rlps_ghg_emitter_facilitie!$A$2:$B$7481,2,FALSE)</f>
        <v>Iowa Shelf</v>
      </c>
    </row>
    <row r="972" spans="1:4" x14ac:dyDescent="0.25">
      <c r="A972" s="1">
        <v>1013302</v>
      </c>
      <c r="B972" s="18">
        <f>SUMIFS(ghg__ef_w_blowdown_stacks_units!M:M,ghg__ef_w_blowdown_stacks_units!B:B,A972)</f>
        <v>58.28</v>
      </c>
      <c r="C972" s="33">
        <f>VLOOKUP(A972,ghg__rlps_ghg_emitter_facilitie!$A$2:$H$7481,8,FALSE)</f>
        <v>20143</v>
      </c>
      <c r="D972" s="33" t="str">
        <f>VLOOKUP(A972,ghg__rlps_ghg_emitter_facilitie!$A$2:$B$7481,2,FALSE)</f>
        <v>Salina Basin</v>
      </c>
    </row>
    <row r="973" spans="1:4" x14ac:dyDescent="0.25">
      <c r="A973" s="1">
        <v>1013305</v>
      </c>
      <c r="B973" s="18">
        <f>SUMIFS(ghg__ef_w_blowdown_stacks_units!M:M,ghg__ef_w_blowdown_stacks_units!B:B,A973)</f>
        <v>19.912607999999999</v>
      </c>
      <c r="C973" s="33">
        <f>VLOOKUP(A973,ghg__rlps_ghg_emitter_facilitie!$A$2:$H$7481,8,FALSE)</f>
        <v>13045</v>
      </c>
      <c r="D973" s="33" t="str">
        <f>VLOOKUP(A973,ghg__rlps_ghg_emitter_facilitie!$A$2:$B$7481,2,FALSE)</f>
        <v>Piedmont-Blue Ridge Prov</v>
      </c>
    </row>
    <row r="974" spans="1:4" x14ac:dyDescent="0.25">
      <c r="A974" s="1">
        <v>1013307</v>
      </c>
      <c r="B974" s="18">
        <f>SUMIFS(ghg__ef_w_blowdown_stacks_units!M:M,ghg__ef_w_blowdown_stacks_units!B:B,A974)</f>
        <v>160.511189</v>
      </c>
      <c r="C974" s="33">
        <f>VLOOKUP(A974,ghg__rlps_ghg_emitter_facilitie!$A$2:$H$7481,8,FALSE)</f>
        <v>48201</v>
      </c>
      <c r="D974" s="33" t="str">
        <f>VLOOKUP(A974,ghg__rlps_ghg_emitter_facilitie!$A$2:$B$7481,2,FALSE)</f>
        <v>Gulf Coast Basin (LA, TX)</v>
      </c>
    </row>
    <row r="975" spans="1:4" x14ac:dyDescent="0.25">
      <c r="A975" s="1">
        <v>1013311</v>
      </c>
      <c r="B975" s="18">
        <f>SUMIFS(ghg__ef_w_blowdown_stacks_units!M:M,ghg__ef_w_blowdown_stacks_units!B:B,A975)</f>
        <v>292.1752917</v>
      </c>
      <c r="C975" s="33">
        <f>VLOOKUP(A975,ghg__rlps_ghg_emitter_facilitie!$A$2:$H$7481,8,FALSE)</f>
        <v>48113</v>
      </c>
      <c r="D975" s="33" t="str">
        <f>VLOOKUP(A975,ghg__rlps_ghg_emitter_facilitie!$A$2:$B$7481,2,FALSE)</f>
        <v>Ouachita Folded Belt</v>
      </c>
    </row>
    <row r="976" spans="1:4" x14ac:dyDescent="0.25">
      <c r="A976" s="1">
        <v>1013312</v>
      </c>
      <c r="B976" s="18">
        <f>SUMIFS(ghg__ef_w_blowdown_stacks_units!M:M,ghg__ef_w_blowdown_stacks_units!B:B,A976)</f>
        <v>9.5914069000000008</v>
      </c>
      <c r="C976" s="33">
        <f>VLOOKUP(A976,ghg__rlps_ghg_emitter_facilitie!$A$2:$H$7481,8,FALSE)</f>
        <v>39121</v>
      </c>
      <c r="D976" s="33" t="str">
        <f>VLOOKUP(A976,ghg__rlps_ghg_emitter_facilitie!$A$2:$B$7481,2,FALSE)</f>
        <v>Appalachian Basin</v>
      </c>
    </row>
    <row r="977" spans="1:4" x14ac:dyDescent="0.25">
      <c r="A977" s="1">
        <v>1013313</v>
      </c>
      <c r="B977" s="18">
        <f>SUMIFS(ghg__ef_w_blowdown_stacks_units!M:M,ghg__ef_w_blowdown_stacks_units!B:B,A977)</f>
        <v>8.17</v>
      </c>
      <c r="C977" s="33">
        <f>VLOOKUP(A977,ghg__rlps_ghg_emitter_facilitie!$A$2:$H$7481,8,FALSE)</f>
        <v>16017</v>
      </c>
      <c r="D977" s="33" t="str">
        <f>VLOOKUP(A977,ghg__rlps_ghg_emitter_facilitie!$A$2:$B$7481,2,FALSE)</f>
        <v>Idaho Mountains Province</v>
      </c>
    </row>
    <row r="978" spans="1:4" x14ac:dyDescent="0.25">
      <c r="A978" s="1">
        <v>1013320</v>
      </c>
      <c r="B978" s="18">
        <f>SUMIFS(ghg__ef_w_blowdown_stacks_units!M:M,ghg__ef_w_blowdown_stacks_units!B:B,A978)</f>
        <v>6.2427507000000002</v>
      </c>
      <c r="C978" s="33">
        <f>VLOOKUP(A978,ghg__rlps_ghg_emitter_facilitie!$A$2:$H$7481,8,FALSE)</f>
        <v>39079</v>
      </c>
      <c r="D978" s="33" t="str">
        <f>VLOOKUP(A978,ghg__rlps_ghg_emitter_facilitie!$A$2:$B$7481,2,FALSE)</f>
        <v>Appalachian Basin</v>
      </c>
    </row>
    <row r="979" spans="1:4" x14ac:dyDescent="0.25">
      <c r="A979" s="1">
        <v>1013321</v>
      </c>
      <c r="B979" s="18">
        <f>SUMIFS(ghg__ef_w_blowdown_stacks_units!M:M,ghg__ef_w_blowdown_stacks_units!B:B,A979)</f>
        <v>6.6639409000000001</v>
      </c>
      <c r="C979" s="33">
        <f>VLOOKUP(A979,ghg__rlps_ghg_emitter_facilitie!$A$2:$H$7481,8,FALSE)</f>
        <v>54051</v>
      </c>
      <c r="D979" s="33" t="str">
        <f>VLOOKUP(A979,ghg__rlps_ghg_emitter_facilitie!$A$2:$B$7481,2,FALSE)</f>
        <v>Appalachian Basin (Eastern Overthrust Area)</v>
      </c>
    </row>
    <row r="980" spans="1:4" x14ac:dyDescent="0.25">
      <c r="A980" s="1">
        <v>1013322</v>
      </c>
      <c r="B980" s="18">
        <f>SUMIFS(ghg__ef_w_blowdown_stacks_units!M:M,ghg__ef_w_blowdown_stacks_units!B:B,A980)</f>
        <v>34.274361900000002</v>
      </c>
      <c r="C980" s="33">
        <f>VLOOKUP(A980,ghg__rlps_ghg_emitter_facilitie!$A$2:$H$7481,8,FALSE)</f>
        <v>29145</v>
      </c>
      <c r="D980" s="33" t="str">
        <f>VLOOKUP(A980,ghg__rlps_ghg_emitter_facilitie!$A$2:$B$7481,2,FALSE)</f>
        <v>Ozark Uplift</v>
      </c>
    </row>
    <row r="981" spans="1:4" x14ac:dyDescent="0.25">
      <c r="A981" s="1">
        <v>1013329</v>
      </c>
      <c r="B981" s="18">
        <f>SUMIFS(ghg__ef_w_blowdown_stacks_units!M:M,ghg__ef_w_blowdown_stacks_units!B:B,A981)</f>
        <v>266.50664599999999</v>
      </c>
      <c r="C981" s="33">
        <f>VLOOKUP(A981,ghg__rlps_ghg_emitter_facilitie!$A$2:$H$7481,8,FALSE)</f>
        <v>1023</v>
      </c>
      <c r="D981" s="33" t="str">
        <f>VLOOKUP(A981,ghg__rlps_ghg_emitter_facilitie!$A$2:$B$7481,2,FALSE)</f>
        <v>Mid-Gulf Coast Basin</v>
      </c>
    </row>
    <row r="982" spans="1:4" x14ac:dyDescent="0.25">
      <c r="A982" s="1">
        <v>1013335</v>
      </c>
      <c r="B982" s="18">
        <f>SUMIFS(ghg__ef_w_blowdown_stacks_units!M:M,ghg__ef_w_blowdown_stacks_units!B:B,A982)</f>
        <v>10.100000000000001</v>
      </c>
      <c r="C982" s="33">
        <f>VLOOKUP(A982,ghg__rlps_ghg_emitter_facilitie!$A$2:$H$7481,8,FALSE)</f>
        <v>12121</v>
      </c>
      <c r="D982" s="33" t="str">
        <f>VLOOKUP(A982,ghg__rlps_ghg_emitter_facilitie!$A$2:$B$7481,2,FALSE)</f>
        <v>Florida Platform</v>
      </c>
    </row>
    <row r="983" spans="1:4" x14ac:dyDescent="0.25">
      <c r="A983" s="1">
        <v>1013350</v>
      </c>
      <c r="B983" s="18">
        <f>SUMIFS(ghg__ef_w_blowdown_stacks_units!M:M,ghg__ef_w_blowdown_stacks_units!B:B,A983)</f>
        <v>12.61506</v>
      </c>
      <c r="C983" s="33">
        <f>VLOOKUP(A983,ghg__rlps_ghg_emitter_facilitie!$A$2:$H$7481,8,FALSE)</f>
        <v>48389</v>
      </c>
      <c r="D983" s="33" t="str">
        <f>VLOOKUP(A983,ghg__rlps_ghg_emitter_facilitie!$A$2:$B$7481,2,FALSE)</f>
        <v>Permian Basin</v>
      </c>
    </row>
    <row r="984" spans="1:4" x14ac:dyDescent="0.25">
      <c r="A984" s="1">
        <v>1013355</v>
      </c>
      <c r="B984" s="18">
        <f>SUMIFS(ghg__ef_w_blowdown_stacks_units!M:M,ghg__ef_w_blowdown_stacks_units!B:B,A984)</f>
        <v>44.578576699999999</v>
      </c>
      <c r="C984" s="33">
        <f>VLOOKUP(A984,ghg__rlps_ghg_emitter_facilitie!$A$2:$H$7481,8,FALSE)</f>
        <v>48483</v>
      </c>
      <c r="D984" s="33" t="str">
        <f>VLOOKUP(A984,ghg__rlps_ghg_emitter_facilitie!$A$2:$B$7481,2,FALSE)</f>
        <v>Anadarko Basin</v>
      </c>
    </row>
    <row r="985" spans="1:4" x14ac:dyDescent="0.25">
      <c r="A985" s="1">
        <v>1013361</v>
      </c>
      <c r="B985" s="18">
        <f>SUMIFS(ghg__ef_w_blowdown_stacks_units!M:M,ghg__ef_w_blowdown_stacks_units!B:B,A985)</f>
        <v>8.5335839999999994</v>
      </c>
      <c r="C985" s="33">
        <f>VLOOKUP(A985,ghg__rlps_ghg_emitter_facilitie!$A$2:$H$7481,8,FALSE)</f>
        <v>49047</v>
      </c>
      <c r="D985" s="33" t="str">
        <f>VLOOKUP(A985,ghg__rlps_ghg_emitter_facilitie!$A$2:$B$7481,2,FALSE)</f>
        <v>Uinta Basin</v>
      </c>
    </row>
    <row r="986" spans="1:4" x14ac:dyDescent="0.25">
      <c r="A986" s="1">
        <v>1013365</v>
      </c>
      <c r="B986" s="18">
        <f>SUMIFS(ghg__ef_w_blowdown_stacks_units!M:M,ghg__ef_w_blowdown_stacks_units!B:B,A986)</f>
        <v>8.9837369000000002</v>
      </c>
      <c r="C986" s="33">
        <f>VLOOKUP(A986,ghg__rlps_ghg_emitter_facilitie!$A$2:$H$7481,8,FALSE)</f>
        <v>54103</v>
      </c>
      <c r="D986" s="33" t="str">
        <f>VLOOKUP(A986,ghg__rlps_ghg_emitter_facilitie!$A$2:$B$7481,2,FALSE)</f>
        <v>Appalachian Basin (Eastern Overthrust Area)</v>
      </c>
    </row>
    <row r="987" spans="1:4" x14ac:dyDescent="0.25">
      <c r="A987" s="1">
        <v>1013373</v>
      </c>
      <c r="B987" s="18">
        <f>SUMIFS(ghg__ef_w_blowdown_stacks_units!M:M,ghg__ef_w_blowdown_stacks_units!B:B,A987)</f>
        <v>66.760000000000005</v>
      </c>
      <c r="C987" s="33">
        <f>VLOOKUP(A987,ghg__rlps_ghg_emitter_facilitie!$A$2:$H$7481,8,FALSE)</f>
        <v>40109</v>
      </c>
      <c r="D987" s="33" t="str">
        <f>VLOOKUP(A987,ghg__rlps_ghg_emitter_facilitie!$A$2:$B$7481,2,FALSE)</f>
        <v>Chautauqua Platform</v>
      </c>
    </row>
    <row r="988" spans="1:4" x14ac:dyDescent="0.25">
      <c r="A988" s="1">
        <v>1013378</v>
      </c>
      <c r="B988" s="18">
        <f>SUMIFS(ghg__ef_w_blowdown_stacks_units!M:M,ghg__ef_w_blowdown_stacks_units!B:B,A988)</f>
        <v>48.433613899999997</v>
      </c>
      <c r="C988" s="33">
        <f>VLOOKUP(A988,ghg__rlps_ghg_emitter_facilitie!$A$2:$H$7481,8,FALSE)</f>
        <v>40109</v>
      </c>
      <c r="D988" s="33" t="str">
        <f>VLOOKUP(A988,ghg__rlps_ghg_emitter_facilitie!$A$2:$B$7481,2,FALSE)</f>
        <v>Chautauqua Platform</v>
      </c>
    </row>
    <row r="989" spans="1:4" x14ac:dyDescent="0.25">
      <c r="A989" s="1">
        <v>1013388</v>
      </c>
      <c r="B989" s="18">
        <f>SUMIFS(ghg__ef_w_blowdown_stacks_units!M:M,ghg__ef_w_blowdown_stacks_units!B:B,A989)</f>
        <v>9.6420197939999994</v>
      </c>
      <c r="C989" s="33">
        <f>VLOOKUP(A989,ghg__rlps_ghg_emitter_facilitie!$A$2:$H$7481,8,FALSE)</f>
        <v>48329</v>
      </c>
      <c r="D989" s="33" t="str">
        <f>VLOOKUP(A989,ghg__rlps_ghg_emitter_facilitie!$A$2:$B$7481,2,FALSE)</f>
        <v>Permian Basin</v>
      </c>
    </row>
    <row r="990" spans="1:4" x14ac:dyDescent="0.25">
      <c r="A990" s="1">
        <v>1013392</v>
      </c>
      <c r="B990" s="18">
        <f>SUMIFS(ghg__ef_w_blowdown_stacks_units!M:M,ghg__ef_w_blowdown_stacks_units!B:B,A990)</f>
        <v>184.37531000000001</v>
      </c>
      <c r="C990" s="33">
        <f>VLOOKUP(A990,ghg__rlps_ghg_emitter_facilitie!$A$2:$H$7481,8,FALSE)</f>
        <v>48201</v>
      </c>
      <c r="D990" s="33" t="str">
        <f>VLOOKUP(A990,ghg__rlps_ghg_emitter_facilitie!$A$2:$B$7481,2,FALSE)</f>
        <v>Gulf Coast Basin (LA, TX)</v>
      </c>
    </row>
    <row r="991" spans="1:4" x14ac:dyDescent="0.25">
      <c r="A991" s="1">
        <v>1013395</v>
      </c>
      <c r="B991" s="18">
        <f>SUMIFS(ghg__ef_w_blowdown_stacks_units!M:M,ghg__ef_w_blowdown_stacks_units!B:B,A991)</f>
        <v>106.89009460000001</v>
      </c>
      <c r="C991" s="33">
        <f>VLOOKUP(A991,ghg__rlps_ghg_emitter_facilitie!$A$2:$H$7481,8,FALSE)</f>
        <v>48019</v>
      </c>
      <c r="D991" s="33" t="str">
        <f>VLOOKUP(A991,ghg__rlps_ghg_emitter_facilitie!$A$2:$B$7481,2,FALSE)</f>
        <v>Kerr Basin</v>
      </c>
    </row>
    <row r="992" spans="1:4" x14ac:dyDescent="0.25">
      <c r="A992" s="1">
        <v>1013398</v>
      </c>
      <c r="B992" s="18">
        <f>SUMIFS(ghg__ef_w_blowdown_stacks_units!M:M,ghg__ef_w_blowdown_stacks_units!B:B,A992)</f>
        <v>24.3909995</v>
      </c>
      <c r="C992" s="33">
        <f>VLOOKUP(A992,ghg__rlps_ghg_emitter_facilitie!$A$2:$H$7481,8,FALSE)</f>
        <v>48227</v>
      </c>
      <c r="D992" s="33" t="str">
        <f>VLOOKUP(A992,ghg__rlps_ghg_emitter_facilitie!$A$2:$B$7481,2,FALSE)</f>
        <v>Permian Basin</v>
      </c>
    </row>
    <row r="993" spans="1:4" x14ac:dyDescent="0.25">
      <c r="A993" s="1">
        <v>1013400</v>
      </c>
      <c r="B993" s="18">
        <f>SUMIFS(ghg__ef_w_blowdown_stacks_units!M:M,ghg__ef_w_blowdown_stacks_units!B:B,A993)</f>
        <v>85.259749600000006</v>
      </c>
      <c r="C993" s="33">
        <f>VLOOKUP(A993,ghg__rlps_ghg_emitter_facilitie!$A$2:$H$7481,8,FALSE)</f>
        <v>48389</v>
      </c>
      <c r="D993" s="33" t="str">
        <f>VLOOKUP(A993,ghg__rlps_ghg_emitter_facilitie!$A$2:$B$7481,2,FALSE)</f>
        <v>Permian Basin</v>
      </c>
    </row>
    <row r="994" spans="1:4" x14ac:dyDescent="0.25">
      <c r="A994" s="1">
        <v>1013403</v>
      </c>
      <c r="B994" s="18">
        <f>SUMIFS(ghg__ef_w_blowdown_stacks_units!M:M,ghg__ef_w_blowdown_stacks_units!B:B,A994)</f>
        <v>137.82326399999999</v>
      </c>
      <c r="C994" s="33">
        <f>VLOOKUP(A994,ghg__rlps_ghg_emitter_facilitie!$A$2:$H$7481,8,FALSE)</f>
        <v>36057</v>
      </c>
      <c r="D994" s="33" t="str">
        <f>VLOOKUP(A994,ghg__rlps_ghg_emitter_facilitie!$A$2:$B$7481,2,FALSE)</f>
        <v>Appalachian Basin</v>
      </c>
    </row>
    <row r="995" spans="1:4" x14ac:dyDescent="0.25">
      <c r="A995" s="1">
        <v>1013404</v>
      </c>
      <c r="B995" s="18">
        <f>SUMIFS(ghg__ef_w_blowdown_stacks_units!M:M,ghg__ef_w_blowdown_stacks_units!B:B,A995)</f>
        <v>10.322991100000001</v>
      </c>
      <c r="C995" s="33">
        <f>VLOOKUP(A995,ghg__rlps_ghg_emitter_facilitie!$A$2:$H$7481,8,FALSE)</f>
        <v>48385</v>
      </c>
      <c r="D995" s="33" t="str">
        <f>VLOOKUP(A995,ghg__rlps_ghg_emitter_facilitie!$A$2:$B$7481,2,FALSE)</f>
        <v>Kerr Basin</v>
      </c>
    </row>
    <row r="996" spans="1:4" x14ac:dyDescent="0.25">
      <c r="A996" s="1">
        <v>1013529</v>
      </c>
      <c r="B996" s="18">
        <f>SUMIFS(ghg__ef_w_blowdown_stacks_units!M:M,ghg__ef_w_blowdown_stacks_units!B:B,A996)</f>
        <v>606.88</v>
      </c>
      <c r="C996" s="33">
        <f>VLOOKUP(A996,ghg__rlps_ghg_emitter_facilitie!$A$2:$H$7481,8,FALSE)</f>
        <v>56033</v>
      </c>
      <c r="D996" s="33" t="str">
        <f>VLOOKUP(A996,ghg__rlps_ghg_emitter_facilitie!$A$2:$B$7481,2,FALSE)</f>
        <v>Powder River Basin</v>
      </c>
    </row>
    <row r="997" spans="1:4" x14ac:dyDescent="0.25">
      <c r="A997" s="1">
        <v>1013536</v>
      </c>
      <c r="B997" s="18">
        <f>SUMIFS(ghg__ef_w_blowdown_stacks_units!M:M,ghg__ef_w_blowdown_stacks_units!B:B,A997)</f>
        <v>31.865279999999998</v>
      </c>
      <c r="C997" s="33">
        <f>VLOOKUP(A997,ghg__rlps_ghg_emitter_facilitie!$A$2:$H$7481,8,FALSE)</f>
        <v>48469</v>
      </c>
      <c r="D997" s="33" t="str">
        <f>VLOOKUP(A997,ghg__rlps_ghg_emitter_facilitie!$A$2:$B$7481,2,FALSE)</f>
        <v>Gulf Coast Basin (LA, TX)</v>
      </c>
    </row>
    <row r="998" spans="1:4" x14ac:dyDescent="0.25">
      <c r="A998" s="1">
        <v>1013544</v>
      </c>
      <c r="B998" s="18">
        <f>SUMIFS(ghg__ef_w_blowdown_stacks_units!M:M,ghg__ef_w_blowdown_stacks_units!B:B,A998)</f>
        <v>11.3390928</v>
      </c>
      <c r="C998" s="33">
        <f>VLOOKUP(A998,ghg__rlps_ghg_emitter_facilitie!$A$2:$H$7481,8,FALSE)</f>
        <v>48389</v>
      </c>
      <c r="D998" s="33" t="str">
        <f>VLOOKUP(A998,ghg__rlps_ghg_emitter_facilitie!$A$2:$B$7481,2,FALSE)</f>
        <v>Permian Basin</v>
      </c>
    </row>
    <row r="999" spans="1:4" x14ac:dyDescent="0.25">
      <c r="A999" s="1">
        <v>1013545</v>
      </c>
      <c r="B999" s="18">
        <f>SUMIFS(ghg__ef_w_blowdown_stacks_units!M:M,ghg__ef_w_blowdown_stacks_units!B:B,A999)</f>
        <v>148.841678</v>
      </c>
      <c r="C999" s="33">
        <f>VLOOKUP(A999,ghg__rlps_ghg_emitter_facilitie!$A$2:$H$7481,8,FALSE)</f>
        <v>48409</v>
      </c>
      <c r="D999" s="33" t="str">
        <f>VLOOKUP(A999,ghg__rlps_ghg_emitter_facilitie!$A$2:$B$7481,2,FALSE)</f>
        <v>Gulf Coast Basin (LA, TX)</v>
      </c>
    </row>
    <row r="1000" spans="1:4" x14ac:dyDescent="0.25">
      <c r="A1000" s="1">
        <v>1013549</v>
      </c>
      <c r="B1000" s="18">
        <f>SUMIFS(ghg__ef_w_blowdown_stacks_units!M:M,ghg__ef_w_blowdown_stacks_units!B:B,A1000)</f>
        <v>16.718966399999999</v>
      </c>
      <c r="C1000" s="33">
        <f>VLOOKUP(A1000,ghg__rlps_ghg_emitter_facilitie!$A$2:$H$7481,8,FALSE)</f>
        <v>35027</v>
      </c>
      <c r="D1000" s="33" t="str">
        <f>VLOOKUP(A1000,ghg__rlps_ghg_emitter_facilitie!$A$2:$B$7481,2,FALSE)</f>
        <v>Orogrande Basin</v>
      </c>
    </row>
    <row r="1001" spans="1:4" x14ac:dyDescent="0.25">
      <c r="A1001" s="1">
        <v>1013550</v>
      </c>
      <c r="B1001" s="18">
        <f>SUMIFS(ghg__ef_w_blowdown_stacks_units!M:M,ghg__ef_w_blowdown_stacks_units!B:B,A1001)</f>
        <v>10.111526399999999</v>
      </c>
      <c r="C1001" s="33">
        <f>VLOOKUP(A1001,ghg__rlps_ghg_emitter_facilitie!$A$2:$H$7481,8,FALSE)</f>
        <v>35031</v>
      </c>
      <c r="D1001" s="33" t="str">
        <f>VLOOKUP(A1001,ghg__rlps_ghg_emitter_facilitie!$A$2:$B$7481,2,FALSE)</f>
        <v>San Juan Basin</v>
      </c>
    </row>
    <row r="1002" spans="1:4" x14ac:dyDescent="0.25">
      <c r="A1002" s="1">
        <v>1013552</v>
      </c>
      <c r="B1002" s="18">
        <f>SUMIFS(ghg__ef_w_blowdown_stacks_units!M:M,ghg__ef_w_blowdown_stacks_units!B:B,A1002)</f>
        <v>19.559481599999998</v>
      </c>
      <c r="C1002" s="33">
        <f>VLOOKUP(A1002,ghg__rlps_ghg_emitter_facilitie!$A$2:$H$7481,8,FALSE)</f>
        <v>48481</v>
      </c>
      <c r="D1002" s="33" t="str">
        <f>VLOOKUP(A1002,ghg__rlps_ghg_emitter_facilitie!$A$2:$B$7481,2,FALSE)</f>
        <v>Gulf Coast Basin (LA, TX)</v>
      </c>
    </row>
    <row r="1003" spans="1:4" x14ac:dyDescent="0.25">
      <c r="A1003" s="1">
        <v>1013556</v>
      </c>
      <c r="B1003" s="18">
        <f>SUMIFS(ghg__ef_w_blowdown_stacks_units!M:M,ghg__ef_w_blowdown_stacks_units!B:B,A1003)</f>
        <v>9.6115680000000001</v>
      </c>
      <c r="C1003" s="33">
        <f>VLOOKUP(A1003,ghg__rlps_ghg_emitter_facilitie!$A$2:$H$7481,8,FALSE)</f>
        <v>48461</v>
      </c>
      <c r="D1003" s="33" t="str">
        <f>VLOOKUP(A1003,ghg__rlps_ghg_emitter_facilitie!$A$2:$B$7481,2,FALSE)</f>
        <v>Permian Basin</v>
      </c>
    </row>
    <row r="1004" spans="1:4" x14ac:dyDescent="0.25">
      <c r="A1004" s="1">
        <v>1013557</v>
      </c>
      <c r="B1004" s="18">
        <f>SUMIFS(ghg__ef_w_blowdown_stacks_units!M:M,ghg__ef_w_blowdown_stacks_units!B:B,A1004)</f>
        <v>5.2159104000000003</v>
      </c>
      <c r="C1004" s="33">
        <f>VLOOKUP(A1004,ghg__rlps_ghg_emitter_facilitie!$A$2:$H$7481,8,FALSE)</f>
        <v>48371</v>
      </c>
      <c r="D1004" s="33" t="str">
        <f>VLOOKUP(A1004,ghg__rlps_ghg_emitter_facilitie!$A$2:$B$7481,2,FALSE)</f>
        <v>Permian Basin</v>
      </c>
    </row>
    <row r="1005" spans="1:4" x14ac:dyDescent="0.25">
      <c r="A1005" s="1">
        <v>1013558</v>
      </c>
      <c r="B1005" s="18">
        <f>SUMIFS(ghg__ef_w_blowdown_stacks_units!M:M,ghg__ef_w_blowdown_stacks_units!B:B,A1005)</f>
        <v>7.0532760999999997</v>
      </c>
      <c r="C1005" s="33">
        <f>VLOOKUP(A1005,ghg__rlps_ghg_emitter_facilitie!$A$2:$H$7481,8,FALSE)</f>
        <v>48301</v>
      </c>
      <c r="D1005" s="33" t="str">
        <f>VLOOKUP(A1005,ghg__rlps_ghg_emitter_facilitie!$A$2:$B$7481,2,FALSE)</f>
        <v>Permian Basin</v>
      </c>
    </row>
    <row r="1006" spans="1:4" x14ac:dyDescent="0.25">
      <c r="A1006" s="1">
        <v>1013561</v>
      </c>
      <c r="B1006" s="18">
        <f>SUMIFS(ghg__ef_w_blowdown_stacks_units!M:M,ghg__ef_w_blowdown_stacks_units!B:B,A1006)</f>
        <v>6.9950400000000004</v>
      </c>
      <c r="C1006" s="33">
        <f>VLOOKUP(A1006,ghg__rlps_ghg_emitter_facilitie!$A$2:$H$7481,8,FALSE)</f>
        <v>22079</v>
      </c>
      <c r="D1006" s="33" t="str">
        <f>VLOOKUP(A1006,ghg__rlps_ghg_emitter_facilitie!$A$2:$B$7481,2,FALSE)</f>
        <v>Gulf Coast Basin (LA, TX)</v>
      </c>
    </row>
    <row r="1007" spans="1:4" x14ac:dyDescent="0.25">
      <c r="A1007" s="1">
        <v>1013562</v>
      </c>
      <c r="B1007" s="18">
        <f>SUMIFS(ghg__ef_w_blowdown_stacks_units!M:M,ghg__ef_w_blowdown_stacks_units!B:B,A1007)</f>
        <v>206.23603199999999</v>
      </c>
      <c r="C1007" s="33">
        <f>VLOOKUP(A1007,ghg__rlps_ghg_emitter_facilitie!$A$2:$H$7481,8,FALSE)</f>
        <v>35005</v>
      </c>
      <c r="D1007" s="33" t="str">
        <f>VLOOKUP(A1007,ghg__rlps_ghg_emitter_facilitie!$A$2:$B$7481,2,FALSE)</f>
        <v>Permian Basin</v>
      </c>
    </row>
    <row r="1008" spans="1:4" x14ac:dyDescent="0.25">
      <c r="A1008" s="1">
        <v>1013564</v>
      </c>
      <c r="B1008" s="18">
        <f>SUMIFS(ghg__ef_w_blowdown_stacks_units!M:M,ghg__ef_w_blowdown_stacks_units!B:B,A1008)</f>
        <v>183.79937279999999</v>
      </c>
      <c r="C1008" s="33">
        <f>VLOOKUP(A1008,ghg__rlps_ghg_emitter_facilitie!$A$2:$H$7481,8,FALSE)</f>
        <v>22001</v>
      </c>
      <c r="D1008" s="33" t="str">
        <f>VLOOKUP(A1008,ghg__rlps_ghg_emitter_facilitie!$A$2:$B$7481,2,FALSE)</f>
        <v>Gulf Coast Basin (LA, TX)</v>
      </c>
    </row>
    <row r="1009" spans="1:4" x14ac:dyDescent="0.25">
      <c r="A1009" s="1">
        <v>1013566</v>
      </c>
      <c r="B1009" s="18">
        <f>SUMIFS(ghg__ef_w_blowdown_stacks_units!M:M,ghg__ef_w_blowdown_stacks_units!B:B,A1009)</f>
        <v>20.335775999999999</v>
      </c>
      <c r="C1009" s="33">
        <f>VLOOKUP(A1009,ghg__rlps_ghg_emitter_facilitie!$A$2:$H$7481,8,FALSE)</f>
        <v>48067</v>
      </c>
      <c r="D1009" s="33" t="str">
        <f>VLOOKUP(A1009,ghg__rlps_ghg_emitter_facilitie!$A$2:$B$7481,2,FALSE)</f>
        <v>East Texas Basin</v>
      </c>
    </row>
    <row r="1010" spans="1:4" x14ac:dyDescent="0.25">
      <c r="A1010" s="1">
        <v>1013567</v>
      </c>
      <c r="B1010" s="18">
        <f>SUMIFS(ghg__ef_w_blowdown_stacks_units!M:M,ghg__ef_w_blowdown_stacks_units!B:B,A1010)</f>
        <v>2.2345823999999999</v>
      </c>
      <c r="C1010" s="33">
        <f>VLOOKUP(A1010,ghg__rlps_ghg_emitter_facilitie!$A$2:$H$7481,8,FALSE)</f>
        <v>48127</v>
      </c>
      <c r="D1010" s="33" t="str">
        <f>VLOOKUP(A1010,ghg__rlps_ghg_emitter_facilitie!$A$2:$B$7481,2,FALSE)</f>
        <v>Gulf Coast Basin (LA, TX)</v>
      </c>
    </row>
    <row r="1011" spans="1:4" x14ac:dyDescent="0.25">
      <c r="A1011" s="1">
        <v>1013568</v>
      </c>
      <c r="B1011" s="18">
        <f>SUMIFS(ghg__ef_w_blowdown_stacks_units!M:M,ghg__ef_w_blowdown_stacks_units!B:B,A1011)</f>
        <v>13.714656</v>
      </c>
      <c r="C1011" s="33">
        <f>VLOOKUP(A1011,ghg__rlps_ghg_emitter_facilitie!$A$2:$H$7481,8,FALSE)</f>
        <v>48239</v>
      </c>
      <c r="D1011" s="33" t="str">
        <f>VLOOKUP(A1011,ghg__rlps_ghg_emitter_facilitie!$A$2:$B$7481,2,FALSE)</f>
        <v>Gulf Coast Basin (LA, TX)</v>
      </c>
    </row>
    <row r="1012" spans="1:4" x14ac:dyDescent="0.25">
      <c r="A1012" s="1">
        <v>1013569</v>
      </c>
      <c r="B1012" s="18">
        <f>SUMIFS(ghg__ef_w_blowdown_stacks_units!M:M,ghg__ef_w_blowdown_stacks_units!B:B,A1012)</f>
        <v>18.3361248</v>
      </c>
      <c r="C1012" s="33">
        <f>VLOOKUP(A1012,ghg__rlps_ghg_emitter_facilitie!$A$2:$H$7481,8,FALSE)</f>
        <v>48409</v>
      </c>
      <c r="D1012" s="33" t="str">
        <f>VLOOKUP(A1012,ghg__rlps_ghg_emitter_facilitie!$A$2:$B$7481,2,FALSE)</f>
        <v>Gulf Coast Basin (LA, TX)</v>
      </c>
    </row>
    <row r="1013" spans="1:4" x14ac:dyDescent="0.25">
      <c r="A1013" s="1">
        <v>1013570</v>
      </c>
      <c r="B1013" s="18">
        <f>SUMIFS(ghg__ef_w_blowdown_stacks_units!M:M,ghg__ef_w_blowdown_stacks_units!B:B,A1013)</f>
        <v>49.4592192</v>
      </c>
      <c r="C1013" s="33">
        <f>VLOOKUP(A1013,ghg__rlps_ghg_emitter_facilitie!$A$2:$H$7481,8,FALSE)</f>
        <v>48481</v>
      </c>
      <c r="D1013" s="33" t="str">
        <f>VLOOKUP(A1013,ghg__rlps_ghg_emitter_facilitie!$A$2:$B$7481,2,FALSE)</f>
        <v>Gulf Coast Basin (LA, TX)</v>
      </c>
    </row>
    <row r="1014" spans="1:4" x14ac:dyDescent="0.25">
      <c r="A1014" s="1">
        <v>1013571</v>
      </c>
      <c r="B1014" s="18">
        <f>SUMIFS(ghg__ef_w_blowdown_stacks_units!M:M,ghg__ef_w_blowdown_stacks_units!B:B,A1014)</f>
        <v>18.481315199999997</v>
      </c>
      <c r="C1014" s="33">
        <f>VLOOKUP(A1014,ghg__rlps_ghg_emitter_facilitie!$A$2:$H$7481,8,FALSE)</f>
        <v>48249</v>
      </c>
      <c r="D1014" s="33" t="str">
        <f>VLOOKUP(A1014,ghg__rlps_ghg_emitter_facilitie!$A$2:$B$7481,2,FALSE)</f>
        <v>Gulf Coast Basin (LA, TX)</v>
      </c>
    </row>
    <row r="1015" spans="1:4" x14ac:dyDescent="0.25">
      <c r="A1015" s="1">
        <v>1013572</v>
      </c>
      <c r="B1015" s="18">
        <f>SUMIFS(ghg__ef_w_blowdown_stacks_units!M:M,ghg__ef_w_blowdown_stacks_units!B:B,A1015)</f>
        <v>6.7022880000000002</v>
      </c>
      <c r="C1015" s="33">
        <f>VLOOKUP(A1015,ghg__rlps_ghg_emitter_facilitie!$A$2:$H$7481,8,FALSE)</f>
        <v>48465</v>
      </c>
      <c r="D1015" s="33" t="str">
        <f>VLOOKUP(A1015,ghg__rlps_ghg_emitter_facilitie!$A$2:$B$7481,2,FALSE)</f>
        <v>Permian Basin</v>
      </c>
    </row>
    <row r="1016" spans="1:4" x14ac:dyDescent="0.25">
      <c r="A1016" s="1">
        <v>1013573</v>
      </c>
      <c r="B1016" s="18">
        <f>SUMIFS(ghg__ef_w_blowdown_stacks_units!M:M,ghg__ef_w_blowdown_stacks_units!B:B,A1016)</f>
        <v>74.528270000000006</v>
      </c>
      <c r="C1016" s="33">
        <f>VLOOKUP(A1016,ghg__rlps_ghg_emitter_facilitie!$A$2:$H$7481,8,FALSE)</f>
        <v>42125</v>
      </c>
      <c r="D1016" s="33" t="str">
        <f>VLOOKUP(A1016,ghg__rlps_ghg_emitter_facilitie!$A$2:$B$7481,2,FALSE)</f>
        <v>Appalachian Basin (Eastern Overthrust Area)</v>
      </c>
    </row>
    <row r="1017" spans="1:4" x14ac:dyDescent="0.25">
      <c r="A1017" s="1">
        <v>1013575</v>
      </c>
      <c r="B1017" s="18">
        <f>SUMIFS(ghg__ef_w_blowdown_stacks_units!M:M,ghg__ef_w_blowdown_stacks_units!B:B,A1017)</f>
        <v>18.714239999999997</v>
      </c>
      <c r="C1017" s="33">
        <f>VLOOKUP(A1017,ghg__rlps_ghg_emitter_facilitie!$A$2:$H$7481,8,FALSE)</f>
        <v>49049</v>
      </c>
      <c r="D1017" s="33" t="str">
        <f>VLOOKUP(A1017,ghg__rlps_ghg_emitter_facilitie!$A$2:$B$7481,2,FALSE)</f>
        <v>South Western Overthrust</v>
      </c>
    </row>
    <row r="1018" spans="1:4" x14ac:dyDescent="0.25">
      <c r="A1018" s="1">
        <v>1013589</v>
      </c>
      <c r="B1018" s="18">
        <f>SUMIFS(ghg__ef_w_blowdown_stacks_units!M:M,ghg__ef_w_blowdown_stacks_units!B:B,A1018)</f>
        <v>8.2639619999999994</v>
      </c>
      <c r="C1018" s="33">
        <f>VLOOKUP(A1018,ghg__rlps_ghg_emitter_facilitie!$A$2:$H$7481,8,FALSE)</f>
        <v>21043</v>
      </c>
      <c r="D1018" s="33" t="str">
        <f>VLOOKUP(A1018,ghg__rlps_ghg_emitter_facilitie!$A$2:$B$7481,2,FALSE)</f>
        <v>Appalachian Basin</v>
      </c>
    </row>
    <row r="1019" spans="1:4" x14ac:dyDescent="0.25">
      <c r="A1019" s="1">
        <v>1013593</v>
      </c>
      <c r="B1019" s="18">
        <f>SUMIFS(ghg__ef_w_blowdown_stacks_units!M:M,ghg__ef_w_blowdown_stacks_units!B:B,A1019)</f>
        <v>138.7380594</v>
      </c>
      <c r="C1019" s="33">
        <f>VLOOKUP(A1019,ghg__rlps_ghg_emitter_facilitie!$A$2:$H$7481,8,FALSE)</f>
        <v>22031</v>
      </c>
      <c r="D1019" s="33" t="str">
        <f>VLOOKUP(A1019,ghg__rlps_ghg_emitter_facilitie!$A$2:$B$7481,2,FALSE)</f>
        <v>Arkla Basin</v>
      </c>
    </row>
    <row r="1020" spans="1:4" x14ac:dyDescent="0.25">
      <c r="A1020" s="1">
        <v>1013599</v>
      </c>
      <c r="B1020" s="18">
        <f>SUMIFS(ghg__ef_w_blowdown_stacks_units!M:M,ghg__ef_w_blowdown_stacks_units!B:B,A1020)</f>
        <v>32.074306999999997</v>
      </c>
      <c r="C1020" s="33">
        <f>VLOOKUP(A1020,ghg__rlps_ghg_emitter_facilitie!$A$2:$H$7481,8,FALSE)</f>
        <v>47181</v>
      </c>
      <c r="D1020" s="33" t="str">
        <f>VLOOKUP(A1020,ghg__rlps_ghg_emitter_facilitie!$A$2:$B$7481,2,FALSE)</f>
        <v>Cincinnati Arch</v>
      </c>
    </row>
    <row r="1021" spans="1:4" x14ac:dyDescent="0.25">
      <c r="A1021" s="1">
        <v>1013604</v>
      </c>
      <c r="B1021" s="18">
        <f>SUMIFS(ghg__ef_w_blowdown_stacks_units!M:M,ghg__ef_w_blowdown_stacks_units!B:B,A1021)</f>
        <v>13.828075999999999</v>
      </c>
      <c r="C1021" s="33">
        <f>VLOOKUP(A1021,ghg__rlps_ghg_emitter_facilitie!$A$2:$H$7481,8,FALSE)</f>
        <v>47037</v>
      </c>
      <c r="D1021" s="33" t="str">
        <f>VLOOKUP(A1021,ghg__rlps_ghg_emitter_facilitie!$A$2:$B$7481,2,FALSE)</f>
        <v>Cincinnati Arch</v>
      </c>
    </row>
    <row r="1022" spans="1:4" x14ac:dyDescent="0.25">
      <c r="A1022" s="1">
        <v>1013609</v>
      </c>
      <c r="B1022" s="18">
        <f>SUMIFS(ghg__ef_w_blowdown_stacks_units!M:M,ghg__ef_w_blowdown_stacks_units!B:B,A1022)</f>
        <v>2.3145384</v>
      </c>
      <c r="C1022" s="33">
        <f>VLOOKUP(A1022,ghg__rlps_ghg_emitter_facilitie!$A$2:$H$7481,8,FALSE)</f>
        <v>48501</v>
      </c>
      <c r="D1022" s="33" t="str">
        <f>VLOOKUP(A1022,ghg__rlps_ghg_emitter_facilitie!$A$2:$B$7481,2,FALSE)</f>
        <v>Permian Basin</v>
      </c>
    </row>
    <row r="1023" spans="1:4" x14ac:dyDescent="0.25">
      <c r="A1023" s="1">
        <v>1013612</v>
      </c>
      <c r="B1023" s="18">
        <f>SUMIFS(ghg__ef_w_blowdown_stacks_units!M:M,ghg__ef_w_blowdown_stacks_units!B:B,A1023)</f>
        <v>4.2156468</v>
      </c>
      <c r="C1023" s="33">
        <f>VLOOKUP(A1023,ghg__rlps_ghg_emitter_facilitie!$A$2:$H$7481,8,FALSE)</f>
        <v>48329</v>
      </c>
      <c r="D1023" s="33" t="str">
        <f>VLOOKUP(A1023,ghg__rlps_ghg_emitter_facilitie!$A$2:$B$7481,2,FALSE)</f>
        <v>Permian Basin</v>
      </c>
    </row>
    <row r="1024" spans="1:4" x14ac:dyDescent="0.25">
      <c r="A1024" s="1">
        <v>1013638</v>
      </c>
      <c r="B1024" s="18">
        <f>SUMIFS(ghg__ef_w_blowdown_stacks_units!M:M,ghg__ef_w_blowdown_stacks_units!B:B,A1024)</f>
        <v>237.40546879999999</v>
      </c>
      <c r="C1024" s="33">
        <f>VLOOKUP(A1024,ghg__rlps_ghg_emitter_facilitie!$A$2:$H$7481,8,FALSE)</f>
        <v>40051</v>
      </c>
      <c r="D1024" s="33" t="str">
        <f>VLOOKUP(A1024,ghg__rlps_ghg_emitter_facilitie!$A$2:$B$7481,2,FALSE)</f>
        <v>Anadarko Basin</v>
      </c>
    </row>
    <row r="1025" spans="1:4" x14ac:dyDescent="0.25">
      <c r="A1025" s="1">
        <v>1013641</v>
      </c>
      <c r="B1025" s="18">
        <f>SUMIFS(ghg__ef_w_blowdown_stacks_units!M:M,ghg__ef_w_blowdown_stacks_units!B:B,A1025)</f>
        <v>8.08</v>
      </c>
      <c r="C1025" s="33">
        <f>VLOOKUP(A1025,ghg__rlps_ghg_emitter_facilitie!$A$2:$H$7481,8,FALSE)</f>
        <v>36105</v>
      </c>
      <c r="D1025" s="33" t="str">
        <f>VLOOKUP(A1025,ghg__rlps_ghg_emitter_facilitie!$A$2:$B$7481,2,FALSE)</f>
        <v>Appalachian Basin</v>
      </c>
    </row>
    <row r="1026" spans="1:4" x14ac:dyDescent="0.25">
      <c r="A1026" s="1">
        <v>1013647</v>
      </c>
      <c r="B1026" s="18">
        <f>SUMIFS(ghg__ef_w_blowdown_stacks_units!M:M,ghg__ef_w_blowdown_stacks_units!B:B,A1026)</f>
        <v>1.4619039</v>
      </c>
      <c r="C1026" s="33">
        <f>VLOOKUP(A1026,ghg__rlps_ghg_emitter_facilitie!$A$2:$H$7481,8,FALSE)</f>
        <v>40051</v>
      </c>
      <c r="D1026" s="33" t="str">
        <f>VLOOKUP(A1026,ghg__rlps_ghg_emitter_facilitie!$A$2:$B$7481,2,FALSE)</f>
        <v>Anadarko Basin</v>
      </c>
    </row>
    <row r="1027" spans="1:4" x14ac:dyDescent="0.25">
      <c r="A1027" s="1">
        <v>1013660</v>
      </c>
      <c r="B1027" s="18">
        <f>SUMIFS(ghg__ef_w_blowdown_stacks_units!M:M,ghg__ef_w_blowdown_stacks_units!B:B,A1027)</f>
        <v>295.51</v>
      </c>
      <c r="C1027" s="33">
        <f>VLOOKUP(A1027,ghg__rlps_ghg_emitter_facilitie!$A$2:$H$7481,8,FALSE)</f>
        <v>39029</v>
      </c>
      <c r="D1027" s="33" t="str">
        <f>VLOOKUP(A1027,ghg__rlps_ghg_emitter_facilitie!$A$2:$B$7481,2,FALSE)</f>
        <v>Appalachian Basin (Eastern Overthrust Area)</v>
      </c>
    </row>
    <row r="1028" spans="1:4" x14ac:dyDescent="0.25">
      <c r="A1028" s="1">
        <v>1013662</v>
      </c>
      <c r="B1028" s="18">
        <f>SUMIFS(ghg__ef_w_blowdown_stacks_units!M:M,ghg__ef_w_blowdown_stacks_units!B:B,A1028)</f>
        <v>3.4754171000000005</v>
      </c>
      <c r="C1028" s="33">
        <f>VLOOKUP(A1028,ghg__rlps_ghg_emitter_facilitie!$A$2:$H$7481,8,FALSE)</f>
        <v>48329</v>
      </c>
      <c r="D1028" s="33" t="str">
        <f>VLOOKUP(A1028,ghg__rlps_ghg_emitter_facilitie!$A$2:$B$7481,2,FALSE)</f>
        <v>Permian Basin</v>
      </c>
    </row>
    <row r="1029" spans="1:4" x14ac:dyDescent="0.25">
      <c r="A1029" s="1">
        <v>1013665</v>
      </c>
      <c r="B1029" s="18">
        <f>SUMIFS(ghg__ef_w_blowdown_stacks_units!M:M,ghg__ef_w_blowdown_stacks_units!B:B,A1029)</f>
        <v>4.1206800000000001</v>
      </c>
      <c r="C1029" s="33">
        <f>VLOOKUP(A1029,ghg__rlps_ghg_emitter_facilitie!$A$2:$H$7481,8,FALSE)</f>
        <v>40087</v>
      </c>
      <c r="D1029" s="33" t="str">
        <f>VLOOKUP(A1029,ghg__rlps_ghg_emitter_facilitie!$A$2:$B$7481,2,FALSE)</f>
        <v>Chautauqua Platform</v>
      </c>
    </row>
    <row r="1030" spans="1:4" x14ac:dyDescent="0.25">
      <c r="A1030" s="1">
        <v>1013667</v>
      </c>
      <c r="B1030" s="18">
        <f>SUMIFS(ghg__ef_w_blowdown_stacks_units!M:M,ghg__ef_w_blowdown_stacks_units!B:B,A1030)</f>
        <v>9.7100000000000009</v>
      </c>
      <c r="C1030" s="33">
        <f>VLOOKUP(A1030,ghg__rlps_ghg_emitter_facilitie!$A$2:$H$7481,8,FALSE)</f>
        <v>39103</v>
      </c>
      <c r="D1030" s="33" t="str">
        <f>VLOOKUP(A1030,ghg__rlps_ghg_emitter_facilitie!$A$2:$B$7481,2,FALSE)</f>
        <v>Appalachian Basin</v>
      </c>
    </row>
    <row r="1031" spans="1:4" x14ac:dyDescent="0.25">
      <c r="A1031" s="1">
        <v>1013668</v>
      </c>
      <c r="B1031" s="18">
        <f>SUMIFS(ghg__ef_w_blowdown_stacks_units!M:M,ghg__ef_w_blowdown_stacks_units!B:B,A1031)</f>
        <v>34.549999999999997</v>
      </c>
      <c r="C1031" s="33">
        <f>VLOOKUP(A1031,ghg__rlps_ghg_emitter_facilitie!$A$2:$H$7481,8,FALSE)</f>
        <v>39111</v>
      </c>
      <c r="D1031" s="33" t="str">
        <f>VLOOKUP(A1031,ghg__rlps_ghg_emitter_facilitie!$A$2:$B$7481,2,FALSE)</f>
        <v>Appalachian Basin (Eastern Overthrust Area)</v>
      </c>
    </row>
    <row r="1032" spans="1:4" x14ac:dyDescent="0.25">
      <c r="A1032" s="1">
        <v>1013672</v>
      </c>
      <c r="B1032" s="18">
        <f>SUMIFS(ghg__ef_w_blowdown_stacks_units!M:M,ghg__ef_w_blowdown_stacks_units!B:B,A1032)</f>
        <v>1.7953632000000002</v>
      </c>
      <c r="C1032" s="33">
        <f>VLOOKUP(A1032,ghg__rlps_ghg_emitter_facilitie!$A$2:$H$7481,8,FALSE)</f>
        <v>54039</v>
      </c>
      <c r="D1032" s="33" t="str">
        <f>VLOOKUP(A1032,ghg__rlps_ghg_emitter_facilitie!$A$2:$B$7481,2,FALSE)</f>
        <v>Appalachian Basin</v>
      </c>
    </row>
    <row r="1033" spans="1:4" x14ac:dyDescent="0.25">
      <c r="A1033" s="1">
        <v>1013675</v>
      </c>
      <c r="B1033" s="18">
        <f>SUMIFS(ghg__ef_w_blowdown_stacks_units!M:M,ghg__ef_w_blowdown_stacks_units!B:B,A1033)</f>
        <v>24.210477900000001</v>
      </c>
      <c r="C1033" s="33">
        <f>VLOOKUP(A1033,ghg__rlps_ghg_emitter_facilitie!$A$2:$H$7481,8,FALSE)</f>
        <v>48201</v>
      </c>
      <c r="D1033" s="33" t="str">
        <f>VLOOKUP(A1033,ghg__rlps_ghg_emitter_facilitie!$A$2:$B$7481,2,FALSE)</f>
        <v>Gulf Coast Basin (LA, TX)</v>
      </c>
    </row>
    <row r="1034" spans="1:4" x14ac:dyDescent="0.25">
      <c r="A1034" s="1">
        <v>1013681</v>
      </c>
      <c r="B1034" s="18">
        <f>SUMIFS(ghg__ef_w_blowdown_stacks_units!M:M,ghg__ef_w_blowdown_stacks_units!B:B,A1034)</f>
        <v>7.1486695999999998</v>
      </c>
      <c r="C1034" s="33">
        <f>VLOOKUP(A1034,ghg__rlps_ghg_emitter_facilitie!$A$2:$H$7481,8,FALSE)</f>
        <v>48435</v>
      </c>
      <c r="D1034" s="33" t="str">
        <f>VLOOKUP(A1034,ghg__rlps_ghg_emitter_facilitie!$A$2:$B$7481,2,FALSE)</f>
        <v>Permian Basin</v>
      </c>
    </row>
    <row r="1035" spans="1:4" x14ac:dyDescent="0.25">
      <c r="A1035" s="1">
        <v>1013685</v>
      </c>
      <c r="B1035" s="18">
        <f>SUMIFS(ghg__ef_w_blowdown_stacks_units!M:M,ghg__ef_w_blowdown_stacks_units!B:B,A1035)</f>
        <v>107.5785782</v>
      </c>
      <c r="C1035" s="33">
        <f>VLOOKUP(A1035,ghg__rlps_ghg_emitter_facilitie!$A$2:$H$7481,8,FALSE)</f>
        <v>42011</v>
      </c>
      <c r="D1035" s="33" t="str">
        <f>VLOOKUP(A1035,ghg__rlps_ghg_emitter_facilitie!$A$2:$B$7481,2,FALSE)</f>
        <v>Appalachian Basin (Eastern Overthrust Area)</v>
      </c>
    </row>
    <row r="1036" spans="1:4" x14ac:dyDescent="0.25">
      <c r="A1036" s="1">
        <v>1013688</v>
      </c>
      <c r="B1036" s="18">
        <f>SUMIFS(ghg__ef_w_blowdown_stacks_units!M:M,ghg__ef_w_blowdown_stacks_units!B:B,A1036)</f>
        <v>46.055999999999997</v>
      </c>
      <c r="C1036" s="33">
        <f>VLOOKUP(A1036,ghg__rlps_ghg_emitter_facilitie!$A$2:$H$7481,8,FALSE)</f>
        <v>48371</v>
      </c>
      <c r="D1036" s="33" t="str">
        <f>VLOOKUP(A1036,ghg__rlps_ghg_emitter_facilitie!$A$2:$B$7481,2,FALSE)</f>
        <v>Permian Basin</v>
      </c>
    </row>
    <row r="1037" spans="1:4" x14ac:dyDescent="0.25">
      <c r="A1037" s="1">
        <v>1013689</v>
      </c>
      <c r="B1037" s="18">
        <f>SUMIFS(ghg__ef_w_blowdown_stacks_units!M:M,ghg__ef_w_blowdown_stacks_units!B:B,A1037)</f>
        <v>2.8042000000000002E-3</v>
      </c>
      <c r="C1037" s="33">
        <f>VLOOKUP(A1037,ghg__rlps_ghg_emitter_facilitie!$A$2:$H$7481,8,FALSE)</f>
        <v>8123</v>
      </c>
      <c r="D1037" s="33" t="str">
        <f>VLOOKUP(A1037,ghg__rlps_ghg_emitter_facilitie!$A$2:$B$7481,2,FALSE)</f>
        <v>Denver Basin</v>
      </c>
    </row>
    <row r="1038" spans="1:4" x14ac:dyDescent="0.25">
      <c r="A1038" s="1">
        <v>1013693</v>
      </c>
      <c r="B1038" s="18">
        <f>SUMIFS(ghg__ef_w_blowdown_stacks_units!M:M,ghg__ef_w_blowdown_stacks_units!B:B,A1038)</f>
        <v>11.6622313</v>
      </c>
      <c r="C1038" s="33">
        <f>VLOOKUP(A1038,ghg__rlps_ghg_emitter_facilitie!$A$2:$H$7481,8,FALSE)</f>
        <v>40073</v>
      </c>
      <c r="D1038" s="33" t="str">
        <f>VLOOKUP(A1038,ghg__rlps_ghg_emitter_facilitie!$A$2:$B$7481,2,FALSE)</f>
        <v>Anadarko Basin</v>
      </c>
    </row>
    <row r="1039" spans="1:4" x14ac:dyDescent="0.25">
      <c r="A1039" s="1">
        <v>1013697</v>
      </c>
      <c r="B1039" s="18">
        <f>SUMIFS(ghg__ef_w_blowdown_stacks_units!M:M,ghg__ef_w_blowdown_stacks_units!B:B,A1039)</f>
        <v>22.849</v>
      </c>
      <c r="C1039" s="33">
        <f>VLOOKUP(A1039,ghg__rlps_ghg_emitter_facilitie!$A$2:$H$7481,8,FALSE)</f>
        <v>48113</v>
      </c>
      <c r="D1039" s="33" t="str">
        <f>VLOOKUP(A1039,ghg__rlps_ghg_emitter_facilitie!$A$2:$B$7481,2,FALSE)</f>
        <v>Ouachita Folded Belt</v>
      </c>
    </row>
    <row r="1040" spans="1:4" x14ac:dyDescent="0.25">
      <c r="A1040" s="1">
        <v>1013698</v>
      </c>
      <c r="B1040" s="18">
        <f>SUMIFS(ghg__ef_w_blowdown_stacks_units!M:M,ghg__ef_w_blowdown_stacks_units!B:B,A1040)</f>
        <v>55.83</v>
      </c>
      <c r="C1040" s="33">
        <f>VLOOKUP(A1040,ghg__rlps_ghg_emitter_facilitie!$A$2:$H$7481,8,FALSE)</f>
        <v>48355</v>
      </c>
      <c r="D1040" s="33" t="str">
        <f>VLOOKUP(A1040,ghg__rlps_ghg_emitter_facilitie!$A$2:$B$7481,2,FALSE)</f>
        <v>Gulf Coast Basin (LA, TX)</v>
      </c>
    </row>
    <row r="1041" spans="1:4" x14ac:dyDescent="0.25">
      <c r="A1041" s="1">
        <v>1013701</v>
      </c>
      <c r="B1041" s="18">
        <f>SUMIFS(ghg__ef_w_blowdown_stacks_units!M:M,ghg__ef_w_blowdown_stacks_units!B:B,A1041)</f>
        <v>1.3718896999999999</v>
      </c>
      <c r="C1041" s="33">
        <f>VLOOKUP(A1041,ghg__rlps_ghg_emitter_facilitie!$A$2:$H$7481,8,FALSE)</f>
        <v>48501</v>
      </c>
      <c r="D1041" s="33" t="str">
        <f>VLOOKUP(A1041,ghg__rlps_ghg_emitter_facilitie!$A$2:$B$7481,2,FALSE)</f>
        <v>Permian Basin</v>
      </c>
    </row>
    <row r="1042" spans="1:4" x14ac:dyDescent="0.25">
      <c r="A1042" s="1">
        <v>1013702</v>
      </c>
      <c r="B1042" s="18">
        <f>SUMIFS(ghg__ef_w_blowdown_stacks_units!M:M,ghg__ef_w_blowdown_stacks_units!B:B,A1042)</f>
        <v>9.25</v>
      </c>
      <c r="C1042" s="33">
        <f>VLOOKUP(A1042,ghg__rlps_ghg_emitter_facilitie!$A$2:$H$7481,8,FALSE)</f>
        <v>39013</v>
      </c>
      <c r="D1042" s="33" t="str">
        <f>VLOOKUP(A1042,ghg__rlps_ghg_emitter_facilitie!$A$2:$B$7481,2,FALSE)</f>
        <v>Appalachian Basin (Eastern Overthrust Area)</v>
      </c>
    </row>
    <row r="1043" spans="1:4" x14ac:dyDescent="0.25">
      <c r="A1043" s="1">
        <v>1013703</v>
      </c>
      <c r="B1043" s="18">
        <f>SUMIFS(ghg__ef_w_blowdown_stacks_units!M:M,ghg__ef_w_blowdown_stacks_units!B:B,A1043)</f>
        <v>13.31</v>
      </c>
      <c r="C1043" s="33">
        <f>VLOOKUP(A1043,ghg__rlps_ghg_emitter_facilitie!$A$2:$H$7481,8,FALSE)</f>
        <v>39029</v>
      </c>
      <c r="D1043" s="33" t="str">
        <f>VLOOKUP(A1043,ghg__rlps_ghg_emitter_facilitie!$A$2:$B$7481,2,FALSE)</f>
        <v>Appalachian Basin (Eastern Overthrust Area)</v>
      </c>
    </row>
    <row r="1044" spans="1:4" x14ac:dyDescent="0.25">
      <c r="A1044" s="1">
        <v>1013704</v>
      </c>
      <c r="B1044" s="18">
        <f>SUMIFS(ghg__ef_w_blowdown_stacks_units!M:M,ghg__ef_w_blowdown_stacks_units!B:B,A1044)</f>
        <v>149.51</v>
      </c>
      <c r="C1044" s="33">
        <f>VLOOKUP(A1044,ghg__rlps_ghg_emitter_facilitie!$A$2:$H$7481,8,FALSE)</f>
        <v>12097</v>
      </c>
      <c r="D1044" s="33" t="str">
        <f>VLOOKUP(A1044,ghg__rlps_ghg_emitter_facilitie!$A$2:$B$7481,2,FALSE)</f>
        <v>Florida Platform</v>
      </c>
    </row>
    <row r="1045" spans="1:4" x14ac:dyDescent="0.25">
      <c r="A1045" s="1">
        <v>1013705</v>
      </c>
      <c r="B1045" s="18">
        <f>SUMIFS(ghg__ef_w_blowdown_stacks_units!M:M,ghg__ef_w_blowdown_stacks_units!B:B,A1045)</f>
        <v>16.45</v>
      </c>
      <c r="C1045" s="33">
        <f>VLOOKUP(A1045,ghg__rlps_ghg_emitter_facilitie!$A$2:$H$7481,8,FALSE)</f>
        <v>39143</v>
      </c>
      <c r="D1045" s="33" t="str">
        <f>VLOOKUP(A1045,ghg__rlps_ghg_emitter_facilitie!$A$2:$B$7481,2,FALSE)</f>
        <v>Cincinnati Arch</v>
      </c>
    </row>
    <row r="1046" spans="1:4" x14ac:dyDescent="0.25">
      <c r="A1046" s="1">
        <v>1013717</v>
      </c>
      <c r="B1046" s="18">
        <f>SUMIFS(ghg__ef_w_blowdown_stacks_units!M:M,ghg__ef_w_blowdown_stacks_units!B:B,A1046)</f>
        <v>1.6753409000000001</v>
      </c>
      <c r="C1046" s="33">
        <f>VLOOKUP(A1046,ghg__rlps_ghg_emitter_facilitie!$A$2:$H$7481,8,FALSE)</f>
        <v>48233</v>
      </c>
      <c r="D1046" s="33" t="str">
        <f>VLOOKUP(A1046,ghg__rlps_ghg_emitter_facilitie!$A$2:$B$7481,2,FALSE)</f>
        <v>Anadarko Basin</v>
      </c>
    </row>
    <row r="1047" spans="1:4" x14ac:dyDescent="0.25">
      <c r="A1047" s="1">
        <v>1013720</v>
      </c>
      <c r="B1047" s="18">
        <f>SUMIFS(ghg__ef_w_blowdown_stacks_units!M:M,ghg__ef_w_blowdown_stacks_units!B:B,A1047)</f>
        <v>68.289865399999996</v>
      </c>
      <c r="C1047" s="33">
        <f>VLOOKUP(A1047,ghg__rlps_ghg_emitter_facilitie!$A$2:$H$7481,8,FALSE)</f>
        <v>48113</v>
      </c>
      <c r="D1047" s="33" t="str">
        <f>VLOOKUP(A1047,ghg__rlps_ghg_emitter_facilitie!$A$2:$B$7481,2,FALSE)</f>
        <v>Ouachita Folded Belt</v>
      </c>
    </row>
    <row r="1048" spans="1:4" x14ac:dyDescent="0.25">
      <c r="A1048" s="1">
        <v>1013722</v>
      </c>
      <c r="B1048" s="18">
        <f>SUMIFS(ghg__ef_w_blowdown_stacks_units!M:M,ghg__ef_w_blowdown_stacks_units!B:B,A1048)</f>
        <v>119.62181150000001</v>
      </c>
      <c r="C1048" s="33">
        <f>VLOOKUP(A1048,ghg__rlps_ghg_emitter_facilitie!$A$2:$H$7481,8,FALSE)</f>
        <v>48201</v>
      </c>
      <c r="D1048" s="33" t="str">
        <f>VLOOKUP(A1048,ghg__rlps_ghg_emitter_facilitie!$A$2:$B$7481,2,FALSE)</f>
        <v>Gulf Coast Basin (LA, TX)</v>
      </c>
    </row>
    <row r="1049" spans="1:4" x14ac:dyDescent="0.25">
      <c r="A1049" s="1">
        <v>1013723</v>
      </c>
      <c r="B1049" s="18">
        <f>SUMIFS(ghg__ef_w_blowdown_stacks_units!M:M,ghg__ef_w_blowdown_stacks_units!B:B,A1049)</f>
        <v>11.780000000000001</v>
      </c>
      <c r="C1049" s="33">
        <f>VLOOKUP(A1049,ghg__rlps_ghg_emitter_facilitie!$A$2:$H$7481,8,FALSE)</f>
        <v>48113</v>
      </c>
      <c r="D1049" s="33" t="str">
        <f>VLOOKUP(A1049,ghg__rlps_ghg_emitter_facilitie!$A$2:$B$7481,2,FALSE)</f>
        <v>Ouachita Folded Belt</v>
      </c>
    </row>
    <row r="1050" spans="1:4" x14ac:dyDescent="0.25">
      <c r="A1050" s="1">
        <v>1013724</v>
      </c>
      <c r="B1050" s="18">
        <f>SUMIFS(ghg__ef_w_blowdown_stacks_units!M:M,ghg__ef_w_blowdown_stacks_units!B:B,A1050)</f>
        <v>191.9840916</v>
      </c>
      <c r="C1050" s="33">
        <f>VLOOKUP(A1050,ghg__rlps_ghg_emitter_facilitie!$A$2:$H$7481,8,FALSE)</f>
        <v>48389</v>
      </c>
      <c r="D1050" s="33" t="str">
        <f>VLOOKUP(A1050,ghg__rlps_ghg_emitter_facilitie!$A$2:$B$7481,2,FALSE)</f>
        <v>Permian Basin</v>
      </c>
    </row>
    <row r="1051" spans="1:4" x14ac:dyDescent="0.25">
      <c r="A1051" s="1">
        <v>1013726</v>
      </c>
      <c r="B1051" s="18">
        <f>SUMIFS(ghg__ef_w_blowdown_stacks_units!M:M,ghg__ef_w_blowdown_stacks_units!B:B,A1051)</f>
        <v>117.8749182</v>
      </c>
      <c r="C1051" s="33">
        <f>VLOOKUP(A1051,ghg__rlps_ghg_emitter_facilitie!$A$2:$H$7481,8,FALSE)</f>
        <v>48135</v>
      </c>
      <c r="D1051" s="33" t="str">
        <f>VLOOKUP(A1051,ghg__rlps_ghg_emitter_facilitie!$A$2:$B$7481,2,FALSE)</f>
        <v>Permian Basin</v>
      </c>
    </row>
    <row r="1052" spans="1:4" x14ac:dyDescent="0.25">
      <c r="A1052" s="1">
        <v>1013730</v>
      </c>
      <c r="B1052" s="18">
        <f>SUMIFS(ghg__ef_w_blowdown_stacks_units!M:M,ghg__ef_w_blowdown_stacks_units!B:B,A1052)</f>
        <v>29.354493999999999</v>
      </c>
      <c r="C1052" s="33">
        <f>VLOOKUP(A1052,ghg__rlps_ghg_emitter_facilitie!$A$2:$H$7481,8,FALSE)</f>
        <v>48153</v>
      </c>
      <c r="D1052" s="33" t="str">
        <f>VLOOKUP(A1052,ghg__rlps_ghg_emitter_facilitie!$A$2:$B$7481,2,FALSE)</f>
        <v>Permian Basin</v>
      </c>
    </row>
    <row r="1053" spans="1:4" x14ac:dyDescent="0.25">
      <c r="A1053" s="1">
        <v>1013738</v>
      </c>
      <c r="B1053" s="18">
        <f>SUMIFS(ghg__ef_w_blowdown_stacks_units!M:M,ghg__ef_w_blowdown_stacks_units!B:B,A1053)</f>
        <v>1.1679999999999999</v>
      </c>
      <c r="C1053" s="33">
        <f>VLOOKUP(A1053,ghg__rlps_ghg_emitter_facilitie!$A$2:$H$7481,8,FALSE)</f>
        <v>40109</v>
      </c>
      <c r="D1053" s="33" t="str">
        <f>VLOOKUP(A1053,ghg__rlps_ghg_emitter_facilitie!$A$2:$B$7481,2,FALSE)</f>
        <v>Chautauqua Platform</v>
      </c>
    </row>
    <row r="1054" spans="1:4" x14ac:dyDescent="0.25">
      <c r="A1054" s="1">
        <v>1013739</v>
      </c>
      <c r="B1054" s="18">
        <f>SUMIFS(ghg__ef_w_blowdown_stacks_units!M:M,ghg__ef_w_blowdown_stacks_units!B:B,A1054)</f>
        <v>2.7533555999999999</v>
      </c>
      <c r="C1054" s="33">
        <f>VLOOKUP(A1054,ghg__rlps_ghg_emitter_facilitie!$A$2:$H$7481,8,FALSE)</f>
        <v>35015</v>
      </c>
      <c r="D1054" s="33" t="str">
        <f>VLOOKUP(A1054,ghg__rlps_ghg_emitter_facilitie!$A$2:$B$7481,2,FALSE)</f>
        <v>Permian Basin</v>
      </c>
    </row>
    <row r="1055" spans="1:4" x14ac:dyDescent="0.25">
      <c r="A1055" s="1">
        <v>1013743</v>
      </c>
      <c r="B1055" s="18">
        <f>SUMIFS(ghg__ef_w_blowdown_stacks_units!M:M,ghg__ef_w_blowdown_stacks_units!B:B,A1055)</f>
        <v>34.772753199999997</v>
      </c>
      <c r="C1055" s="33">
        <f>VLOOKUP(A1055,ghg__rlps_ghg_emitter_facilitie!$A$2:$H$7481,8,FALSE)</f>
        <v>8031</v>
      </c>
      <c r="D1055" s="33" t="str">
        <f>VLOOKUP(A1055,ghg__rlps_ghg_emitter_facilitie!$A$2:$B$7481,2,FALSE)</f>
        <v>Denver Basin</v>
      </c>
    </row>
    <row r="1056" spans="1:4" x14ac:dyDescent="0.25">
      <c r="A1056" s="1">
        <v>1013748</v>
      </c>
      <c r="B1056" s="18">
        <f>SUMIFS(ghg__ef_w_blowdown_stacks_units!M:M,ghg__ef_w_blowdown_stacks_units!B:B,A1056)</f>
        <v>50.743349299999998</v>
      </c>
      <c r="C1056" s="33">
        <f>VLOOKUP(A1056,ghg__rlps_ghg_emitter_facilitie!$A$2:$H$7481,8,FALSE)</f>
        <v>40109</v>
      </c>
      <c r="D1056" s="33" t="str">
        <f>VLOOKUP(A1056,ghg__rlps_ghg_emitter_facilitie!$A$2:$B$7481,2,FALSE)</f>
        <v>Chautauqua Platform</v>
      </c>
    </row>
    <row r="1057" spans="1:4" x14ac:dyDescent="0.25">
      <c r="A1057" s="1">
        <v>1013757</v>
      </c>
      <c r="B1057" s="18">
        <f>SUMIFS(ghg__ef_w_blowdown_stacks_units!M:M,ghg__ef_w_blowdown_stacks_units!B:B,A1057)</f>
        <v>28.94688</v>
      </c>
      <c r="C1057" s="33">
        <f>VLOOKUP(A1057,ghg__rlps_ghg_emitter_facilitie!$A$2:$H$7481,8,FALSE)</f>
        <v>48373</v>
      </c>
      <c r="D1057" s="33" t="str">
        <f>VLOOKUP(A1057,ghg__rlps_ghg_emitter_facilitie!$A$2:$B$7481,2,FALSE)</f>
        <v>Gulf Coast Basin (LA, TX)</v>
      </c>
    </row>
    <row r="1058" spans="1:4" x14ac:dyDescent="0.25">
      <c r="A1058" s="1">
        <v>1013774</v>
      </c>
      <c r="B1058" s="18">
        <f>SUMIFS(ghg__ef_w_blowdown_stacks_units!M:M,ghg__ef_w_blowdown_stacks_units!B:B,A1058)</f>
        <v>12.93</v>
      </c>
      <c r="C1058" s="33">
        <f>VLOOKUP(A1058,ghg__rlps_ghg_emitter_facilitie!$A$2:$H$7481,8,FALSE)</f>
        <v>35015</v>
      </c>
      <c r="D1058" s="33" t="str">
        <f>VLOOKUP(A1058,ghg__rlps_ghg_emitter_facilitie!$A$2:$B$7481,2,FALSE)</f>
        <v>Permian Basin</v>
      </c>
    </row>
    <row r="1059" spans="1:4" x14ac:dyDescent="0.25">
      <c r="A1059" s="1">
        <v>1013788</v>
      </c>
      <c r="B1059" s="18">
        <f>SUMIFS(ghg__ef_w_blowdown_stacks_units!M:M,ghg__ef_w_blowdown_stacks_units!B:B,A1059)</f>
        <v>0.55580470000000004</v>
      </c>
      <c r="C1059" s="33">
        <f>VLOOKUP(A1059,ghg__rlps_ghg_emitter_facilitie!$A$2:$H$7481,8,FALSE)</f>
        <v>48317</v>
      </c>
      <c r="D1059" s="33" t="str">
        <f>VLOOKUP(A1059,ghg__rlps_ghg_emitter_facilitie!$A$2:$B$7481,2,FALSE)</f>
        <v>Permian Basin</v>
      </c>
    </row>
    <row r="1060" spans="1:4" x14ac:dyDescent="0.25">
      <c r="A1060" s="1">
        <v>1013789</v>
      </c>
      <c r="B1060" s="18">
        <f>SUMIFS(ghg__ef_w_blowdown_stacks_units!M:M,ghg__ef_w_blowdown_stacks_units!B:B,A1060)</f>
        <v>0.65835259999999995</v>
      </c>
      <c r="C1060" s="33">
        <f>VLOOKUP(A1060,ghg__rlps_ghg_emitter_facilitie!$A$2:$H$7481,8,FALSE)</f>
        <v>48317</v>
      </c>
      <c r="D1060" s="33" t="str">
        <f>VLOOKUP(A1060,ghg__rlps_ghg_emitter_facilitie!$A$2:$B$7481,2,FALSE)</f>
        <v>Permian Basin</v>
      </c>
    </row>
    <row r="1061" spans="1:4" x14ac:dyDescent="0.25">
      <c r="A1061" s="1">
        <v>1013801</v>
      </c>
      <c r="B1061" s="18">
        <f>SUMIFS(ghg__ef_w_blowdown_stacks_units!M:M,ghg__ef_w_blowdown_stacks_units!B:B,A1061)</f>
        <v>14.081944500000001</v>
      </c>
      <c r="C1061" s="33">
        <f>VLOOKUP(A1061,ghg__rlps_ghg_emitter_facilitie!$A$2:$H$7481,8,FALSE)</f>
        <v>42003</v>
      </c>
      <c r="D1061" s="33" t="str">
        <f>VLOOKUP(A1061,ghg__rlps_ghg_emitter_facilitie!$A$2:$B$7481,2,FALSE)</f>
        <v>Appalachian Basin (Eastern Overthrust Area)</v>
      </c>
    </row>
    <row r="1062" spans="1:4" x14ac:dyDescent="0.25">
      <c r="A1062" s="1">
        <v>1013814</v>
      </c>
      <c r="B1062" s="18">
        <f>SUMIFS(ghg__ef_w_blowdown_stacks_units!M:M,ghg__ef_w_blowdown_stacks_units!B:B,A1062)</f>
        <v>9.6505100000000006</v>
      </c>
      <c r="C1062" s="33">
        <f>VLOOKUP(A1062,ghg__rlps_ghg_emitter_facilitie!$A$2:$H$7481,8,FALSE)</f>
        <v>48301</v>
      </c>
      <c r="D1062" s="33" t="str">
        <f>VLOOKUP(A1062,ghg__rlps_ghg_emitter_facilitie!$A$2:$B$7481,2,FALSE)</f>
        <v>Permian Basin</v>
      </c>
    </row>
    <row r="1063" spans="1:4" x14ac:dyDescent="0.25">
      <c r="A1063" s="1">
        <v>1013815</v>
      </c>
      <c r="B1063" s="18">
        <f>SUMIFS(ghg__ef_w_blowdown_stacks_units!M:M,ghg__ef_w_blowdown_stacks_units!B:B,A1063)</f>
        <v>6.5271499999999996E-2</v>
      </c>
      <c r="C1063" s="33">
        <f>VLOOKUP(A1063,ghg__rlps_ghg_emitter_facilitie!$A$2:$H$7481,8,FALSE)</f>
        <v>40109</v>
      </c>
      <c r="D1063" s="33" t="str">
        <f>VLOOKUP(A1063,ghg__rlps_ghg_emitter_facilitie!$A$2:$B$7481,2,FALSE)</f>
        <v>Chautauqua Platform</v>
      </c>
    </row>
    <row r="1064" spans="1:4" x14ac:dyDescent="0.25">
      <c r="A1064" s="1">
        <v>1013826</v>
      </c>
      <c r="B1064" s="18">
        <f>SUMIFS(ghg__ef_w_blowdown_stacks_units!M:M,ghg__ef_w_blowdown_stacks_units!B:B,A1064)</f>
        <v>35.043052799999998</v>
      </c>
      <c r="C1064" s="33">
        <f>VLOOKUP(A1064,ghg__rlps_ghg_emitter_facilitie!$A$2:$H$7481,8,FALSE)</f>
        <v>35061</v>
      </c>
      <c r="D1064" s="33" t="str">
        <f>VLOOKUP(A1064,ghg__rlps_ghg_emitter_facilitie!$A$2:$B$7481,2,FALSE)</f>
        <v>San Juan Basin</v>
      </c>
    </row>
    <row r="1065" spans="1:4" x14ac:dyDescent="0.25">
      <c r="A1065" s="1">
        <v>1013827</v>
      </c>
      <c r="B1065" s="18">
        <f>SUMIFS(ghg__ef_w_blowdown_stacks_units!M:M,ghg__ef_w_blowdown_stacks_units!B:B,A1065)</f>
        <v>63.145986200000003</v>
      </c>
      <c r="C1065" s="33">
        <f>VLOOKUP(A1065,ghg__rlps_ghg_emitter_facilitie!$A$2:$H$7481,8,FALSE)</f>
        <v>35025</v>
      </c>
      <c r="D1065" s="33" t="str">
        <f>VLOOKUP(A1065,ghg__rlps_ghg_emitter_facilitie!$A$2:$B$7481,2,FALSE)</f>
        <v>Permian Basin</v>
      </c>
    </row>
    <row r="1066" spans="1:4" x14ac:dyDescent="0.25">
      <c r="A1066" s="1">
        <v>1013828</v>
      </c>
      <c r="B1066" s="18">
        <f>SUMIFS(ghg__ef_w_blowdown_stacks_units!M:M,ghg__ef_w_blowdown_stacks_units!B:B,A1066)</f>
        <v>0.20611199999999999</v>
      </c>
      <c r="C1066" s="33">
        <f>VLOOKUP(A1066,ghg__rlps_ghg_emitter_facilitie!$A$2:$H$7481,8,FALSE)</f>
        <v>54039</v>
      </c>
      <c r="D1066" s="33" t="str">
        <f>VLOOKUP(A1066,ghg__rlps_ghg_emitter_facilitie!$A$2:$B$7481,2,FALSE)</f>
        <v>Appalachian Basin</v>
      </c>
    </row>
    <row r="1067" spans="1:4" x14ac:dyDescent="0.25">
      <c r="A1067" s="1">
        <v>1013834</v>
      </c>
      <c r="B1067" s="18">
        <f>SUMIFS(ghg__ef_w_blowdown_stacks_units!M:M,ghg__ef_w_blowdown_stacks_units!B:B,A1067)</f>
        <v>39.283422000000002</v>
      </c>
      <c r="C1067" s="33">
        <f>VLOOKUP(A1067,ghg__rlps_ghg_emitter_facilitie!$A$2:$H$7481,8,FALSE)</f>
        <v>8123</v>
      </c>
      <c r="D1067" s="33" t="str">
        <f>VLOOKUP(A1067,ghg__rlps_ghg_emitter_facilitie!$A$2:$B$7481,2,FALSE)</f>
        <v>Denver Basin</v>
      </c>
    </row>
    <row r="1068" spans="1:4" x14ac:dyDescent="0.25">
      <c r="A1068" s="1">
        <v>1013840</v>
      </c>
      <c r="B1068" s="18">
        <f>SUMIFS(ghg__ef_w_blowdown_stacks_units!M:M,ghg__ef_w_blowdown_stacks_units!B:B,A1068)</f>
        <v>17.244095999999999</v>
      </c>
      <c r="C1068" s="33">
        <f>VLOOKUP(A1068,ghg__rlps_ghg_emitter_facilitie!$A$2:$H$7481,8,FALSE)</f>
        <v>48371</v>
      </c>
      <c r="D1068" s="33" t="str">
        <f>VLOOKUP(A1068,ghg__rlps_ghg_emitter_facilitie!$A$2:$B$7481,2,FALSE)</f>
        <v>Permian Basin</v>
      </c>
    </row>
    <row r="1069" spans="1:4" x14ac:dyDescent="0.25">
      <c r="A1069" s="1">
        <v>1013841</v>
      </c>
      <c r="B1069" s="18">
        <f>SUMIFS(ghg__ef_w_blowdown_stacks_units!M:M,ghg__ef_w_blowdown_stacks_units!B:B,A1069)</f>
        <v>14.372208000000001</v>
      </c>
      <c r="C1069" s="33">
        <f>VLOOKUP(A1069,ghg__rlps_ghg_emitter_facilitie!$A$2:$H$7481,8,FALSE)</f>
        <v>48383</v>
      </c>
      <c r="D1069" s="33" t="str">
        <f>VLOOKUP(A1069,ghg__rlps_ghg_emitter_facilitie!$A$2:$B$7481,2,FALSE)</f>
        <v>Permian Basin</v>
      </c>
    </row>
    <row r="1070" spans="1:4" x14ac:dyDescent="0.25">
      <c r="A1070" s="1">
        <v>1013842</v>
      </c>
      <c r="B1070" s="18">
        <f>SUMIFS(ghg__ef_w_blowdown_stacks_units!M:M,ghg__ef_w_blowdown_stacks_units!B:B,A1070)</f>
        <v>18.196041600000001</v>
      </c>
      <c r="C1070" s="33">
        <f>VLOOKUP(A1070,ghg__rlps_ghg_emitter_facilitie!$A$2:$H$7481,8,FALSE)</f>
        <v>48327</v>
      </c>
      <c r="D1070" s="33" t="str">
        <f>VLOOKUP(A1070,ghg__rlps_ghg_emitter_facilitie!$A$2:$B$7481,2,FALSE)</f>
        <v>Permian Basin</v>
      </c>
    </row>
    <row r="1071" spans="1:4" x14ac:dyDescent="0.25">
      <c r="A1071" s="1">
        <v>1013843</v>
      </c>
      <c r="B1071" s="18">
        <f>SUMIFS(ghg__ef_w_blowdown_stacks_units!M:M,ghg__ef_w_blowdown_stacks_units!B:B,A1071)</f>
        <v>11.2088448</v>
      </c>
      <c r="C1071" s="33">
        <f>VLOOKUP(A1071,ghg__rlps_ghg_emitter_facilitie!$A$2:$H$7481,8,FALSE)</f>
        <v>48171</v>
      </c>
      <c r="D1071" s="33" t="str">
        <f>VLOOKUP(A1071,ghg__rlps_ghg_emitter_facilitie!$A$2:$B$7481,2,FALSE)</f>
        <v>Llano Uplift</v>
      </c>
    </row>
    <row r="1072" spans="1:4" x14ac:dyDescent="0.25">
      <c r="A1072" s="1">
        <v>1013844</v>
      </c>
      <c r="B1072" s="18">
        <f>SUMIFS(ghg__ef_w_blowdown_stacks_units!M:M,ghg__ef_w_blowdown_stacks_units!B:B,A1072)</f>
        <v>66.937334399999997</v>
      </c>
      <c r="C1072" s="33">
        <f>VLOOKUP(A1072,ghg__rlps_ghg_emitter_facilitie!$A$2:$H$7481,8,FALSE)</f>
        <v>48285</v>
      </c>
      <c r="D1072" s="33" t="str">
        <f>VLOOKUP(A1072,ghg__rlps_ghg_emitter_facilitie!$A$2:$B$7481,2,FALSE)</f>
        <v>Gulf Coast Basin (LA, TX)</v>
      </c>
    </row>
    <row r="1073" spans="1:4" x14ac:dyDescent="0.25">
      <c r="A1073" s="1">
        <v>1013848</v>
      </c>
      <c r="B1073" s="18">
        <f>SUMIFS(ghg__ef_w_blowdown_stacks_units!M:M,ghg__ef_w_blowdown_stacks_units!B:B,A1073)</f>
        <v>5.0832683999999997</v>
      </c>
      <c r="C1073" s="33">
        <f>VLOOKUP(A1073,ghg__rlps_ghg_emitter_facilitie!$A$2:$H$7481,8,FALSE)</f>
        <v>48201</v>
      </c>
      <c r="D1073" s="33" t="str">
        <f>VLOOKUP(A1073,ghg__rlps_ghg_emitter_facilitie!$A$2:$B$7481,2,FALSE)</f>
        <v>Gulf Coast Basin (LA, TX)</v>
      </c>
    </row>
    <row r="1074" spans="1:4" x14ac:dyDescent="0.25">
      <c r="A1074" s="1">
        <v>1013850</v>
      </c>
      <c r="B1074" s="18">
        <f>SUMIFS(ghg__ef_w_blowdown_stacks_units!M:M,ghg__ef_w_blowdown_stacks_units!B:B,A1074)</f>
        <v>5.7346559999999993</v>
      </c>
      <c r="C1074" s="33">
        <f>VLOOKUP(A1074,ghg__rlps_ghg_emitter_facilitie!$A$2:$H$7481,8,FALSE)</f>
        <v>22023</v>
      </c>
      <c r="D1074" s="33" t="str">
        <f>VLOOKUP(A1074,ghg__rlps_ghg_emitter_facilitie!$A$2:$B$7481,2,FALSE)</f>
        <v>Gulf Coast Basin (LA, TX)</v>
      </c>
    </row>
    <row r="1075" spans="1:4" x14ac:dyDescent="0.25">
      <c r="A1075" s="1">
        <v>1013853</v>
      </c>
      <c r="B1075" s="18">
        <f>SUMIFS(ghg__ef_w_blowdown_stacks_units!M:M,ghg__ef_w_blowdown_stacks_units!B:B,A1075)</f>
        <v>16.310860000000002</v>
      </c>
      <c r="C1075" s="33">
        <f>VLOOKUP(A1075,ghg__rlps_ghg_emitter_facilitie!$A$2:$H$7481,8,FALSE)</f>
        <v>48201</v>
      </c>
      <c r="D1075" s="33" t="str">
        <f>VLOOKUP(A1075,ghg__rlps_ghg_emitter_facilitie!$A$2:$B$7481,2,FALSE)</f>
        <v>Gulf Coast Basin (LA, TX)</v>
      </c>
    </row>
    <row r="1076" spans="1:4" x14ac:dyDescent="0.25">
      <c r="A1076" s="1">
        <v>1013867</v>
      </c>
      <c r="B1076" s="18">
        <f>SUMIFS(ghg__ef_w_blowdown_stacks_units!M:M,ghg__ef_w_blowdown_stacks_units!B:B,A1076)</f>
        <v>91.372115800000003</v>
      </c>
      <c r="C1076" s="33">
        <f>VLOOKUP(A1076,ghg__rlps_ghg_emitter_facilitie!$A$2:$H$7481,8,FALSE)</f>
        <v>48173</v>
      </c>
      <c r="D1076" s="33" t="str">
        <f>VLOOKUP(A1076,ghg__rlps_ghg_emitter_facilitie!$A$2:$B$7481,2,FALSE)</f>
        <v>Permian Basin</v>
      </c>
    </row>
    <row r="1077" spans="1:4" x14ac:dyDescent="0.25">
      <c r="A1077" s="1">
        <v>1013876</v>
      </c>
      <c r="B1077" s="18">
        <f>SUMIFS(ghg__ef_w_blowdown_stacks_units!M:M,ghg__ef_w_blowdown_stacks_units!B:B,A1077)</f>
        <v>16.799814299999998</v>
      </c>
      <c r="C1077" s="33">
        <f>VLOOKUP(A1077,ghg__rlps_ghg_emitter_facilitie!$A$2:$H$7481,8,FALSE)</f>
        <v>8005</v>
      </c>
      <c r="D1077" s="33" t="str">
        <f>VLOOKUP(A1077,ghg__rlps_ghg_emitter_facilitie!$A$2:$B$7481,2,FALSE)</f>
        <v>Denver Basin</v>
      </c>
    </row>
    <row r="1078" spans="1:4" x14ac:dyDescent="0.25">
      <c r="A1078" s="1">
        <v>1013882</v>
      </c>
      <c r="B1078" s="18">
        <f>SUMIFS(ghg__ef_w_blowdown_stacks_units!M:M,ghg__ef_w_blowdown_stacks_units!B:B,A1078)</f>
        <v>3.0000000000000001E-3</v>
      </c>
      <c r="C1078" s="33">
        <f>VLOOKUP(A1078,ghg__rlps_ghg_emitter_facilitie!$A$2:$H$7481,8,FALSE)</f>
        <v>48355</v>
      </c>
      <c r="D1078" s="33" t="str">
        <f>VLOOKUP(A1078,ghg__rlps_ghg_emitter_facilitie!$A$2:$B$7481,2,FALSE)</f>
        <v>Gulf Coast Basin (LA, TX)</v>
      </c>
    </row>
    <row r="1079" spans="1:4" x14ac:dyDescent="0.25">
      <c r="A1079" s="1">
        <v>1013887</v>
      </c>
      <c r="B1079" s="18">
        <f>SUMIFS(ghg__ef_w_blowdown_stacks_units!M:M,ghg__ef_w_blowdown_stacks_units!B:B,A1079)</f>
        <v>0.3565586</v>
      </c>
      <c r="C1079" s="33">
        <f>VLOOKUP(A1079,ghg__rlps_ghg_emitter_facilitie!$A$2:$H$7481,8,FALSE)</f>
        <v>56009</v>
      </c>
      <c r="D1079" s="33" t="str">
        <f>VLOOKUP(A1079,ghg__rlps_ghg_emitter_facilitie!$A$2:$B$7481,2,FALSE)</f>
        <v>Powder River Basin</v>
      </c>
    </row>
    <row r="1080" spans="1:4" x14ac:dyDescent="0.25">
      <c r="A1080" s="1">
        <v>1013901</v>
      </c>
      <c r="B1080" s="18">
        <f>SUMIFS(ghg__ef_w_blowdown_stacks_units!M:M,ghg__ef_w_blowdown_stacks_units!B:B,A1080)</f>
        <v>511.22394680000002</v>
      </c>
      <c r="C1080" s="33">
        <f>VLOOKUP(A1080,ghg__rlps_ghg_emitter_facilitie!$A$2:$H$7481,8,FALSE)</f>
        <v>48405</v>
      </c>
      <c r="D1080" s="33" t="str">
        <f>VLOOKUP(A1080,ghg__rlps_ghg_emitter_facilitie!$A$2:$B$7481,2,FALSE)</f>
        <v>East Texas Basin</v>
      </c>
    </row>
    <row r="1081" spans="1:4" x14ac:dyDescent="0.25">
      <c r="A1081" s="1">
        <v>1013903</v>
      </c>
      <c r="B1081" s="18">
        <f>SUMIFS(ghg__ef_w_blowdown_stacks_units!M:M,ghg__ef_w_blowdown_stacks_units!B:B,A1081)</f>
        <v>13.2076756</v>
      </c>
      <c r="C1081" s="33">
        <f>VLOOKUP(A1081,ghg__rlps_ghg_emitter_facilitie!$A$2:$H$7481,8,FALSE)</f>
        <v>48477</v>
      </c>
      <c r="D1081" s="33" t="str">
        <f>VLOOKUP(A1081,ghg__rlps_ghg_emitter_facilitie!$A$2:$B$7481,2,FALSE)</f>
        <v>Gulf Coast Basin (LA, TX)</v>
      </c>
    </row>
    <row r="1082" spans="1:4" x14ac:dyDescent="0.25">
      <c r="A1082" s="1">
        <v>1013904</v>
      </c>
      <c r="B1082" s="18">
        <f>SUMIFS(ghg__ef_w_blowdown_stacks_units!M:M,ghg__ef_w_blowdown_stacks_units!B:B,A1082)</f>
        <v>11.159326800000001</v>
      </c>
      <c r="C1082" s="33">
        <f>VLOOKUP(A1082,ghg__rlps_ghg_emitter_facilitie!$A$2:$H$7481,8,FALSE)</f>
        <v>48383</v>
      </c>
      <c r="D1082" s="33" t="str">
        <f>VLOOKUP(A1082,ghg__rlps_ghg_emitter_facilitie!$A$2:$B$7481,2,FALSE)</f>
        <v>Permian Basin</v>
      </c>
    </row>
    <row r="1083" spans="1:4" x14ac:dyDescent="0.25">
      <c r="A1083" s="1">
        <v>1013907</v>
      </c>
      <c r="B1083" s="18">
        <f>SUMIFS(ghg__ef_w_blowdown_stacks_units!M:M,ghg__ef_w_blowdown_stacks_units!B:B,A1083)</f>
        <v>44.61</v>
      </c>
      <c r="C1083" s="33">
        <f>VLOOKUP(A1083,ghg__rlps_ghg_emitter_facilitie!$A$2:$H$7481,8,FALSE)</f>
        <v>48201</v>
      </c>
      <c r="D1083" s="33" t="str">
        <f>VLOOKUP(A1083,ghg__rlps_ghg_emitter_facilitie!$A$2:$B$7481,2,FALSE)</f>
        <v>Gulf Coast Basin (LA, TX)</v>
      </c>
    </row>
    <row r="1084" spans="1:4" x14ac:dyDescent="0.25">
      <c r="A1084" s="1">
        <v>1013910</v>
      </c>
      <c r="B1084" s="18">
        <f>SUMIFS(ghg__ef_w_blowdown_stacks_units!M:M,ghg__ef_w_blowdown_stacks_units!B:B,A1084)</f>
        <v>57.039999999999992</v>
      </c>
      <c r="C1084" s="33">
        <f>VLOOKUP(A1084,ghg__rlps_ghg_emitter_facilitie!$A$2:$H$7481,8,FALSE)</f>
        <v>12083</v>
      </c>
      <c r="D1084" s="33" t="str">
        <f>VLOOKUP(A1084,ghg__rlps_ghg_emitter_facilitie!$A$2:$B$7481,2,FALSE)</f>
        <v>Florida Platform</v>
      </c>
    </row>
    <row r="1085" spans="1:4" x14ac:dyDescent="0.25">
      <c r="A1085" s="1">
        <v>1013912</v>
      </c>
      <c r="B1085" s="18">
        <f>SUMIFS(ghg__ef_w_blowdown_stacks_units!M:M,ghg__ef_w_blowdown_stacks_units!B:B,A1085)</f>
        <v>33.1</v>
      </c>
      <c r="C1085" s="33">
        <f>VLOOKUP(A1085,ghg__rlps_ghg_emitter_facilitie!$A$2:$H$7481,8,FALSE)</f>
        <v>13095</v>
      </c>
      <c r="D1085" s="33" t="str">
        <f>VLOOKUP(A1085,ghg__rlps_ghg_emitter_facilitie!$A$2:$B$7481,2,FALSE)</f>
        <v>S.GA Sedimentary Prov</v>
      </c>
    </row>
    <row r="1086" spans="1:4" x14ac:dyDescent="0.25">
      <c r="A1086" s="1">
        <v>1013914</v>
      </c>
      <c r="B1086" s="18">
        <f>SUMIFS(ghg__ef_w_blowdown_stacks_units!M:M,ghg__ef_w_blowdown_stacks_units!B:B,A1086)</f>
        <v>35.794939399999997</v>
      </c>
      <c r="C1086" s="33">
        <f>VLOOKUP(A1086,ghg__rlps_ghg_emitter_facilitie!$A$2:$H$7481,8,FALSE)</f>
        <v>42125</v>
      </c>
      <c r="D1086" s="33" t="str">
        <f>VLOOKUP(A1086,ghg__rlps_ghg_emitter_facilitie!$A$2:$B$7481,2,FALSE)</f>
        <v>Appalachian Basin (Eastern Overthrust Area)</v>
      </c>
    </row>
    <row r="1087" spans="1:4" x14ac:dyDescent="0.25">
      <c r="A1087" s="1">
        <v>1013919</v>
      </c>
      <c r="B1087" s="18">
        <f>SUMIFS(ghg__ef_w_blowdown_stacks_units!M:M,ghg__ef_w_blowdown_stacks_units!B:B,A1087)</f>
        <v>2.4743868999999998</v>
      </c>
      <c r="C1087" s="33">
        <f>VLOOKUP(A1087,ghg__rlps_ghg_emitter_facilitie!$A$2:$H$7481,8,FALSE)</f>
        <v>8123</v>
      </c>
      <c r="D1087" s="33" t="str">
        <f>VLOOKUP(A1087,ghg__rlps_ghg_emitter_facilitie!$A$2:$B$7481,2,FALSE)</f>
        <v>Denver Basin</v>
      </c>
    </row>
    <row r="1088" spans="1:4" x14ac:dyDescent="0.25">
      <c r="A1088" s="1">
        <v>1013924</v>
      </c>
      <c r="B1088" s="18">
        <f>SUMIFS(ghg__ef_w_blowdown_stacks_units!M:M,ghg__ef_w_blowdown_stacks_units!B:B,A1088)</f>
        <v>10.9856517</v>
      </c>
      <c r="C1088" s="33">
        <f>VLOOKUP(A1088,ghg__rlps_ghg_emitter_facilitie!$A$2:$H$7481,8,FALSE)</f>
        <v>48365</v>
      </c>
      <c r="D1088" s="33" t="str">
        <f>VLOOKUP(A1088,ghg__rlps_ghg_emitter_facilitie!$A$2:$B$7481,2,FALSE)</f>
        <v>East Texas Basin</v>
      </c>
    </row>
    <row r="1089" spans="1:4" x14ac:dyDescent="0.25">
      <c r="A1089" s="1">
        <v>1013930</v>
      </c>
      <c r="B1089" s="18">
        <f>SUMIFS(ghg__ef_w_blowdown_stacks_units!M:M,ghg__ef_w_blowdown_stacks_units!B:B,A1089)</f>
        <v>39.894048699999999</v>
      </c>
      <c r="C1089" s="33">
        <f>VLOOKUP(A1089,ghg__rlps_ghg_emitter_facilitie!$A$2:$H$7481,8,FALSE)</f>
        <v>40143</v>
      </c>
      <c r="D1089" s="33" t="str">
        <f>VLOOKUP(A1089,ghg__rlps_ghg_emitter_facilitie!$A$2:$B$7481,2,FALSE)</f>
        <v>Chautauqua Platform</v>
      </c>
    </row>
    <row r="1090" spans="1:4" x14ac:dyDescent="0.25">
      <c r="A1090" s="1">
        <v>1013932</v>
      </c>
      <c r="B1090" s="18">
        <f>SUMIFS(ghg__ef_w_blowdown_stacks_units!M:M,ghg__ef_w_blowdown_stacks_units!B:B,A1090)</f>
        <v>14.928255099999999</v>
      </c>
      <c r="C1090" s="33">
        <f>VLOOKUP(A1090,ghg__rlps_ghg_emitter_facilitie!$A$2:$H$7481,8,FALSE)</f>
        <v>48301</v>
      </c>
      <c r="D1090" s="33" t="str">
        <f>VLOOKUP(A1090,ghg__rlps_ghg_emitter_facilitie!$A$2:$B$7481,2,FALSE)</f>
        <v>Permian Basin</v>
      </c>
    </row>
    <row r="1091" spans="1:4" x14ac:dyDescent="0.25">
      <c r="A1091" s="1">
        <v>1013935</v>
      </c>
      <c r="B1091" s="18">
        <f>SUMIFS(ghg__ef_w_blowdown_stacks_units!M:M,ghg__ef_w_blowdown_stacks_units!B:B,A1091)</f>
        <v>33.579839999999997</v>
      </c>
      <c r="C1091" s="33">
        <f>VLOOKUP(A1091,ghg__rlps_ghg_emitter_facilitie!$A$2:$H$7481,8,FALSE)</f>
        <v>48481</v>
      </c>
      <c r="D1091" s="33" t="str">
        <f>VLOOKUP(A1091,ghg__rlps_ghg_emitter_facilitie!$A$2:$B$7481,2,FALSE)</f>
        <v>Gulf Coast Basin (LA, TX)</v>
      </c>
    </row>
    <row r="1092" spans="1:4" x14ac:dyDescent="0.25">
      <c r="A1092" s="1">
        <v>1013937</v>
      </c>
      <c r="B1092" s="18">
        <f>SUMIFS(ghg__ef_w_blowdown_stacks_units!M:M,ghg__ef_w_blowdown_stacks_units!B:B,A1092)</f>
        <v>45.658270199999997</v>
      </c>
      <c r="C1092" s="33">
        <f>VLOOKUP(A1092,ghg__rlps_ghg_emitter_facilitie!$A$2:$H$7481,8,FALSE)</f>
        <v>35025</v>
      </c>
      <c r="D1092" s="33" t="str">
        <f>VLOOKUP(A1092,ghg__rlps_ghg_emitter_facilitie!$A$2:$B$7481,2,FALSE)</f>
        <v>Permian Basin</v>
      </c>
    </row>
    <row r="1093" spans="1:4" x14ac:dyDescent="0.25">
      <c r="A1093" s="1">
        <v>1013942</v>
      </c>
      <c r="B1093" s="18">
        <f>SUMIFS(ghg__ef_w_blowdown_stacks_units!M:M,ghg__ef_w_blowdown_stacks_units!B:B,A1093)</f>
        <v>41.544634200000004</v>
      </c>
      <c r="C1093" s="33">
        <f>VLOOKUP(A1093,ghg__rlps_ghg_emitter_facilitie!$A$2:$H$7481,8,FALSE)</f>
        <v>41031</v>
      </c>
      <c r="D1093" s="33" t="str">
        <f>VLOOKUP(A1093,ghg__rlps_ghg_emitter_facilitie!$A$2:$B$7481,2,FALSE)</f>
        <v>Eastern Columbia Basin</v>
      </c>
    </row>
    <row r="1094" spans="1:4" x14ac:dyDescent="0.25">
      <c r="A1094" s="1">
        <v>1013946</v>
      </c>
      <c r="B1094" s="18">
        <f>SUMIFS(ghg__ef_w_blowdown_stacks_units!M:M,ghg__ef_w_blowdown_stacks_units!B:B,A1094)</f>
        <v>56.767022400000002</v>
      </c>
      <c r="C1094" s="33">
        <f>VLOOKUP(A1094,ghg__rlps_ghg_emitter_facilitie!$A$2:$H$7481,8,FALSE)</f>
        <v>42003</v>
      </c>
      <c r="D1094" s="33" t="str">
        <f>VLOOKUP(A1094,ghg__rlps_ghg_emitter_facilitie!$A$2:$B$7481,2,FALSE)</f>
        <v>Appalachian Basin (Eastern Overthrust Area)</v>
      </c>
    </row>
    <row r="1095" spans="1:4" x14ac:dyDescent="0.25">
      <c r="A1095" s="1">
        <v>1013947</v>
      </c>
      <c r="B1095" s="18">
        <f>SUMIFS(ghg__ef_w_blowdown_stacks_units!M:M,ghg__ef_w_blowdown_stacks_units!B:B,A1095)</f>
        <v>13.815615699999999</v>
      </c>
      <c r="C1095" s="33">
        <f>VLOOKUP(A1095,ghg__rlps_ghg_emitter_facilitie!$A$2:$H$7481,8,FALSE)</f>
        <v>8123</v>
      </c>
      <c r="D1095" s="33" t="str">
        <f>VLOOKUP(A1095,ghg__rlps_ghg_emitter_facilitie!$A$2:$B$7481,2,FALSE)</f>
        <v>Denver Basin</v>
      </c>
    </row>
    <row r="1096" spans="1:4" x14ac:dyDescent="0.25">
      <c r="A1096" s="1">
        <v>1013953</v>
      </c>
      <c r="B1096" s="18">
        <f>SUMIFS(ghg__ef_w_blowdown_stacks_units!M:M,ghg__ef_w_blowdown_stacks_units!B:B,A1096)</f>
        <v>38.861961600000001</v>
      </c>
      <c r="C1096" s="33">
        <f>VLOOKUP(A1096,ghg__rlps_ghg_emitter_facilitie!$A$2:$H$7481,8,FALSE)</f>
        <v>22019</v>
      </c>
      <c r="D1096" s="33" t="str">
        <f>VLOOKUP(A1096,ghg__rlps_ghg_emitter_facilitie!$A$2:$B$7481,2,FALSE)</f>
        <v>Gulf Coast Basin (LA, TX)</v>
      </c>
    </row>
    <row r="1097" spans="1:4" x14ac:dyDescent="0.25">
      <c r="A1097" s="1">
        <v>1013957</v>
      </c>
      <c r="B1097" s="18">
        <f>SUMIFS(ghg__ef_w_blowdown_stacks_units!M:M,ghg__ef_w_blowdown_stacks_units!B:B,A1097)</f>
        <v>5.5240784000000005</v>
      </c>
      <c r="C1097" s="33">
        <f>VLOOKUP(A1097,ghg__rlps_ghg_emitter_facilitie!$A$2:$H$7481,8,FALSE)</f>
        <v>40029</v>
      </c>
      <c r="D1097" s="33" t="str">
        <f>VLOOKUP(A1097,ghg__rlps_ghg_emitter_facilitie!$A$2:$B$7481,2,FALSE)</f>
        <v>Arkoma Basin</v>
      </c>
    </row>
    <row r="1098" spans="1:4" x14ac:dyDescent="0.25">
      <c r="A1098" s="1">
        <v>1013959</v>
      </c>
      <c r="B1098" s="18">
        <f>SUMIFS(ghg__ef_w_blowdown_stacks_units!M:M,ghg__ef_w_blowdown_stacks_units!B:B,A1098)</f>
        <v>10.003454400000001</v>
      </c>
      <c r="C1098" s="33">
        <f>VLOOKUP(A1098,ghg__rlps_ghg_emitter_facilitie!$A$2:$H$7481,8,FALSE)</f>
        <v>20069</v>
      </c>
      <c r="D1098" s="33" t="str">
        <f>VLOOKUP(A1098,ghg__rlps_ghg_emitter_facilitie!$A$2:$B$7481,2,FALSE)</f>
        <v>Anadarko Basin</v>
      </c>
    </row>
    <row r="1099" spans="1:4" x14ac:dyDescent="0.25">
      <c r="A1099" s="1">
        <v>1013965</v>
      </c>
      <c r="B1099" s="18">
        <f>SUMIFS(ghg__ef_w_blowdown_stacks_units!M:M,ghg__ef_w_blowdown_stacks_units!B:B,A1099)</f>
        <v>2.5452648999999998</v>
      </c>
      <c r="C1099" s="33">
        <f>VLOOKUP(A1099,ghg__rlps_ghg_emitter_facilitie!$A$2:$H$7481,8,FALSE)</f>
        <v>54105</v>
      </c>
      <c r="D1099" s="33" t="str">
        <f>VLOOKUP(A1099,ghg__rlps_ghg_emitter_facilitie!$A$2:$B$7481,2,FALSE)</f>
        <v>Appalachian Basin (Eastern Overthrust Area)</v>
      </c>
    </row>
    <row r="1100" spans="1:4" x14ac:dyDescent="0.25">
      <c r="A1100" s="1">
        <v>1013966</v>
      </c>
      <c r="B1100" s="18">
        <f>SUMIFS(ghg__ef_w_blowdown_stacks_units!M:M,ghg__ef_w_blowdown_stacks_units!B:B,A1100)</f>
        <v>0.97</v>
      </c>
      <c r="C1100" s="33">
        <f>VLOOKUP(A1100,ghg__rlps_ghg_emitter_facilitie!$A$2:$H$7481,8,FALSE)</f>
        <v>48113</v>
      </c>
      <c r="D1100" s="33" t="str">
        <f>VLOOKUP(A1100,ghg__rlps_ghg_emitter_facilitie!$A$2:$B$7481,2,FALSE)</f>
        <v>Ouachita Folded Belt</v>
      </c>
    </row>
    <row r="1101" spans="1:4" x14ac:dyDescent="0.25">
      <c r="A1101" s="1">
        <v>1013969</v>
      </c>
      <c r="B1101" s="18">
        <f>SUMIFS(ghg__ef_w_blowdown_stacks_units!M:M,ghg__ef_w_blowdown_stacks_units!B:B,A1101)</f>
        <v>13.857383800000001</v>
      </c>
      <c r="C1101" s="33">
        <f>VLOOKUP(A1101,ghg__rlps_ghg_emitter_facilitie!$A$2:$H$7481,8,FALSE)</f>
        <v>18087</v>
      </c>
      <c r="D1101" s="33" t="str">
        <f>VLOOKUP(A1101,ghg__rlps_ghg_emitter_facilitie!$A$2:$B$7481,2,FALSE)</f>
        <v>Michigan Basin</v>
      </c>
    </row>
    <row r="1102" spans="1:4" x14ac:dyDescent="0.25">
      <c r="A1102" s="1">
        <v>1013973</v>
      </c>
      <c r="B1102" s="18">
        <f>SUMIFS(ghg__ef_w_blowdown_stacks_units!M:M,ghg__ef_w_blowdown_stacks_units!B:B,A1102)</f>
        <v>2.3324969000000002</v>
      </c>
      <c r="C1102" s="33">
        <f>VLOOKUP(A1102,ghg__rlps_ghg_emitter_facilitie!$A$2:$H$7481,8,FALSE)</f>
        <v>48173</v>
      </c>
      <c r="D1102" s="33" t="str">
        <f>VLOOKUP(A1102,ghg__rlps_ghg_emitter_facilitie!$A$2:$B$7481,2,FALSE)</f>
        <v>Permian Basin</v>
      </c>
    </row>
    <row r="1103" spans="1:4" x14ac:dyDescent="0.25">
      <c r="A1103" s="1">
        <v>1013975</v>
      </c>
      <c r="B1103" s="18">
        <f>SUMIFS(ghg__ef_w_blowdown_stacks_units!M:M,ghg__ef_w_blowdown_stacks_units!B:B,A1103)</f>
        <v>10.635523600000001</v>
      </c>
      <c r="C1103" s="33">
        <f>VLOOKUP(A1103,ghg__rlps_ghg_emitter_facilitie!$A$2:$H$7481,8,FALSE)</f>
        <v>48113</v>
      </c>
      <c r="D1103" s="33" t="str">
        <f>VLOOKUP(A1103,ghg__rlps_ghg_emitter_facilitie!$A$2:$B$7481,2,FALSE)</f>
        <v>Ouachita Folded Belt</v>
      </c>
    </row>
    <row r="1104" spans="1:4" x14ac:dyDescent="0.25">
      <c r="A1104" s="1">
        <v>1013979</v>
      </c>
      <c r="B1104" s="18">
        <f>SUMIFS(ghg__ef_w_blowdown_stacks_units!M:M,ghg__ef_w_blowdown_stacks_units!B:B,A1104)</f>
        <v>0.62</v>
      </c>
      <c r="C1104" s="33">
        <f>VLOOKUP(A1104,ghg__rlps_ghg_emitter_facilitie!$A$2:$H$7481,8,FALSE)</f>
        <v>8123</v>
      </c>
      <c r="D1104" s="33" t="str">
        <f>VLOOKUP(A1104,ghg__rlps_ghg_emitter_facilitie!$A$2:$B$7481,2,FALSE)</f>
        <v>Denver Basin</v>
      </c>
    </row>
    <row r="1105" spans="1:4" x14ac:dyDescent="0.25">
      <c r="A1105" s="1">
        <v>1013988</v>
      </c>
      <c r="B1105" s="18">
        <f>SUMIFS(ghg__ef_w_blowdown_stacks_units!M:M,ghg__ef_w_blowdown_stacks_units!B:B,A1105)</f>
        <v>46.639679999999998</v>
      </c>
      <c r="C1105" s="33">
        <f>VLOOKUP(A1105,ghg__rlps_ghg_emitter_facilitie!$A$2:$H$7481,8,FALSE)</f>
        <v>48403</v>
      </c>
      <c r="D1105" s="33" t="str">
        <f>VLOOKUP(A1105,ghg__rlps_ghg_emitter_facilitie!$A$2:$B$7481,2,FALSE)</f>
        <v>East Texas Basin</v>
      </c>
    </row>
    <row r="1106" spans="1:4" x14ac:dyDescent="0.25">
      <c r="A1106" s="1">
        <v>1013991</v>
      </c>
      <c r="B1106" s="18">
        <f>SUMIFS(ghg__ef_w_blowdown_stacks_units!M:M,ghg__ef_w_blowdown_stacks_units!B:B,A1106)</f>
        <v>2.1011768000000002</v>
      </c>
      <c r="C1106" s="33">
        <f>VLOOKUP(A1106,ghg__rlps_ghg_emitter_facilitie!$A$2:$H$7481,8,FALSE)</f>
        <v>48201</v>
      </c>
      <c r="D1106" s="33" t="str">
        <f>VLOOKUP(A1106,ghg__rlps_ghg_emitter_facilitie!$A$2:$B$7481,2,FALSE)</f>
        <v>Gulf Coast Basin (LA, TX)</v>
      </c>
    </row>
    <row r="1107" spans="1:4" x14ac:dyDescent="0.25">
      <c r="A1107" s="1">
        <v>1013992</v>
      </c>
      <c r="B1107" s="18">
        <f>SUMIFS(ghg__ef_w_blowdown_stacks_units!M:M,ghg__ef_w_blowdown_stacks_units!B:B,A1107)</f>
        <v>67.241983700000006</v>
      </c>
      <c r="C1107" s="33">
        <f>VLOOKUP(A1107,ghg__rlps_ghg_emitter_facilitie!$A$2:$H$7481,8,FALSE)</f>
        <v>40049</v>
      </c>
      <c r="D1107" s="33" t="str">
        <f>VLOOKUP(A1107,ghg__rlps_ghg_emitter_facilitie!$A$2:$B$7481,2,FALSE)</f>
        <v>South Oklahoma Folded Belt</v>
      </c>
    </row>
    <row r="1108" spans="1:4" x14ac:dyDescent="0.25">
      <c r="A1108" s="1">
        <v>1014089</v>
      </c>
      <c r="B1108" s="18">
        <f>SUMIFS(ghg__ef_w_blowdown_stacks_units!M:M,ghg__ef_w_blowdown_stacks_units!B:B,A1108)</f>
        <v>524.95100000000002</v>
      </c>
      <c r="C1108" s="33">
        <f>VLOOKUP(A1108,ghg__rlps_ghg_emitter_facilitie!$A$2:$H$7481,8,FALSE)</f>
        <v>48465</v>
      </c>
      <c r="D1108" s="33" t="str">
        <f>VLOOKUP(A1108,ghg__rlps_ghg_emitter_facilitie!$A$2:$B$7481,2,FALSE)</f>
        <v>Permian Basin</v>
      </c>
    </row>
    <row r="1109" spans="1:4" x14ac:dyDescent="0.25">
      <c r="A1109" s="1">
        <v>1014091</v>
      </c>
      <c r="B1109" s="18">
        <f>SUMIFS(ghg__ef_w_blowdown_stacks_units!M:M,ghg__ef_w_blowdown_stacks_units!B:B,A1109)</f>
        <v>294.12559999999996</v>
      </c>
      <c r="C1109" s="33">
        <f>VLOOKUP(A1109,ghg__rlps_ghg_emitter_facilitie!$A$2:$H$7481,8,FALSE)</f>
        <v>48127</v>
      </c>
      <c r="D1109" s="33" t="str">
        <f>VLOOKUP(A1109,ghg__rlps_ghg_emitter_facilitie!$A$2:$B$7481,2,FALSE)</f>
        <v>Gulf Coast Basin (LA, TX)</v>
      </c>
    </row>
    <row r="1110" spans="1:4" x14ac:dyDescent="0.25">
      <c r="A1110" s="1">
        <v>1014093</v>
      </c>
      <c r="B1110" s="18">
        <f>SUMIFS(ghg__ef_w_blowdown_stacks_units!M:M,ghg__ef_w_blowdown_stacks_units!B:B,A1110)</f>
        <v>213.98159999999999</v>
      </c>
      <c r="C1110" s="33">
        <f>VLOOKUP(A1110,ghg__rlps_ghg_emitter_facilitie!$A$2:$H$7481,8,FALSE)</f>
        <v>48461</v>
      </c>
      <c r="D1110" s="33" t="str">
        <f>VLOOKUP(A1110,ghg__rlps_ghg_emitter_facilitie!$A$2:$B$7481,2,FALSE)</f>
        <v>Permian Basin</v>
      </c>
    </row>
    <row r="1111" spans="1:4" x14ac:dyDescent="0.25">
      <c r="A1111" s="1">
        <v>1014094</v>
      </c>
      <c r="B1111" s="18">
        <f>SUMIFS(ghg__ef_w_blowdown_stacks_units!M:M,ghg__ef_w_blowdown_stacks_units!B:B,A1111)</f>
        <v>74.311999999999998</v>
      </c>
      <c r="C1111" s="33">
        <f>VLOOKUP(A1111,ghg__rlps_ghg_emitter_facilitie!$A$2:$H$7481,8,FALSE)</f>
        <v>48371</v>
      </c>
      <c r="D1111" s="33" t="str">
        <f>VLOOKUP(A1111,ghg__rlps_ghg_emitter_facilitie!$A$2:$B$7481,2,FALSE)</f>
        <v>Permian Basin</v>
      </c>
    </row>
    <row r="1112" spans="1:4" x14ac:dyDescent="0.25">
      <c r="A1112" s="1">
        <v>1014107</v>
      </c>
      <c r="B1112" s="18">
        <f>SUMIFS(ghg__ef_w_blowdown_stacks_units!M:M,ghg__ef_w_blowdown_stacks_units!B:B,A1112)</f>
        <v>6.4135100000000005</v>
      </c>
      <c r="C1112" s="33">
        <f>VLOOKUP(A1112,ghg__rlps_ghg_emitter_facilitie!$A$2:$H$7481,8,FALSE)</f>
        <v>48109</v>
      </c>
      <c r="D1112" s="33" t="str">
        <f>VLOOKUP(A1112,ghg__rlps_ghg_emitter_facilitie!$A$2:$B$7481,2,FALSE)</f>
        <v>Permian Basin</v>
      </c>
    </row>
    <row r="1113" spans="1:4" x14ac:dyDescent="0.25">
      <c r="A1113" s="1">
        <v>1014108</v>
      </c>
      <c r="B1113" s="18">
        <f>SUMIFS(ghg__ef_w_blowdown_stacks_units!M:M,ghg__ef_w_blowdown_stacks_units!B:B,A1113)</f>
        <v>21.05837</v>
      </c>
      <c r="C1113" s="33">
        <f>VLOOKUP(A1113,ghg__rlps_ghg_emitter_facilitie!$A$2:$H$7481,8,FALSE)</f>
        <v>8031</v>
      </c>
      <c r="D1113" s="33" t="str">
        <f>VLOOKUP(A1113,ghg__rlps_ghg_emitter_facilitie!$A$2:$B$7481,2,FALSE)</f>
        <v>Denver Basin</v>
      </c>
    </row>
    <row r="1114" spans="1:4" x14ac:dyDescent="0.25">
      <c r="A1114" s="1">
        <v>1014202</v>
      </c>
      <c r="B1114" s="18">
        <f>SUMIFS(ghg__ef_w_blowdown_stacks_units!M:M,ghg__ef_w_blowdown_stacks_units!B:B,A1114)</f>
        <v>12.198700000000001</v>
      </c>
      <c r="C1114" s="33">
        <f>VLOOKUP(A1114,ghg__rlps_ghg_emitter_facilitie!$A$2:$H$7481,8,FALSE)</f>
        <v>42117</v>
      </c>
      <c r="D1114" s="33" t="str">
        <f>VLOOKUP(A1114,ghg__rlps_ghg_emitter_facilitie!$A$2:$B$7481,2,FALSE)</f>
        <v>Appalachian Basin (Eastern Overthrust Area)</v>
      </c>
    </row>
    <row r="1115" spans="1:4" x14ac:dyDescent="0.25">
      <c r="A1115" s="1">
        <v>1014227</v>
      </c>
      <c r="B1115" s="18">
        <f>SUMIFS(ghg__ef_w_blowdown_stacks_units!M:M,ghg__ef_w_blowdown_stacks_units!B:B,A1115)</f>
        <v>81.55</v>
      </c>
      <c r="C1115" s="33">
        <f>VLOOKUP(A1115,ghg__rlps_ghg_emitter_facilitie!$A$2:$H$7481,8,FALSE)</f>
        <v>48453</v>
      </c>
      <c r="D1115" s="33" t="str">
        <f>VLOOKUP(A1115,ghg__rlps_ghg_emitter_facilitie!$A$2:$B$7481,2,FALSE)</f>
        <v>Ouachita Folded Belt</v>
      </c>
    </row>
    <row r="1116" spans="1:4" x14ac:dyDescent="0.25">
      <c r="A1116" s="1">
        <v>1014229</v>
      </c>
      <c r="B1116" s="18">
        <f>SUMIFS(ghg__ef_w_blowdown_stacks_units!M:M,ghg__ef_w_blowdown_stacks_units!B:B,A1116)</f>
        <v>47.7306089</v>
      </c>
      <c r="C1116" s="33">
        <f>VLOOKUP(A1116,ghg__rlps_ghg_emitter_facilitie!$A$2:$H$7481,8,FALSE)</f>
        <v>48203</v>
      </c>
      <c r="D1116" s="33" t="str">
        <f>VLOOKUP(A1116,ghg__rlps_ghg_emitter_facilitie!$A$2:$B$7481,2,FALSE)</f>
        <v>East Texas Basin</v>
      </c>
    </row>
    <row r="1117" spans="1:4" x14ac:dyDescent="0.25">
      <c r="A1117" s="1">
        <v>1014238</v>
      </c>
      <c r="B1117" s="18">
        <f>SUMIFS(ghg__ef_w_blowdown_stacks_units!M:M,ghg__ef_w_blowdown_stacks_units!B:B,A1117)</f>
        <v>5.22</v>
      </c>
      <c r="C1117" s="33">
        <f>VLOOKUP(A1117,ghg__rlps_ghg_emitter_facilitie!$A$2:$H$7481,8,FALSE)</f>
        <v>40153</v>
      </c>
      <c r="D1117" s="33" t="str">
        <f>VLOOKUP(A1117,ghg__rlps_ghg_emitter_facilitie!$A$2:$B$7481,2,FALSE)</f>
        <v>Anadarko Basin</v>
      </c>
    </row>
    <row r="1118" spans="1:4" x14ac:dyDescent="0.25">
      <c r="A1118" s="1">
        <v>1014295</v>
      </c>
      <c r="B1118" s="18">
        <f>SUMIFS(ghg__ef_w_blowdown_stacks_units!M:M,ghg__ef_w_blowdown_stacks_units!B:B,A1118)</f>
        <v>13.33081</v>
      </c>
      <c r="C1118" s="33">
        <f>VLOOKUP(A1118,ghg__rlps_ghg_emitter_facilitie!$A$2:$H$7481,8,FALSE)</f>
        <v>22083</v>
      </c>
      <c r="D1118" s="33" t="str">
        <f>VLOOKUP(A1118,ghg__rlps_ghg_emitter_facilitie!$A$2:$B$7481,2,FALSE)</f>
        <v>Arkla Basin</v>
      </c>
    </row>
    <row r="1119" spans="1:4" x14ac:dyDescent="0.25">
      <c r="A1119" s="1">
        <v>1014305</v>
      </c>
      <c r="B1119" s="18">
        <f>SUMIFS(ghg__ef_w_blowdown_stacks_units!M:M,ghg__ef_w_blowdown_stacks_units!B:B,A1119)</f>
        <v>14.220815999999999</v>
      </c>
      <c r="C1119" s="33">
        <f>VLOOKUP(A1119,ghg__rlps_ghg_emitter_facilitie!$A$2:$H$7481,8,FALSE)</f>
        <v>13163</v>
      </c>
      <c r="D1119" s="33" t="str">
        <f>VLOOKUP(A1119,ghg__rlps_ghg_emitter_facilitie!$A$2:$B$7481,2,FALSE)</f>
        <v>S.GA Sedimentary Prov</v>
      </c>
    </row>
    <row r="1120" spans="1:4" x14ac:dyDescent="0.25">
      <c r="A1120" s="1">
        <v>1014320</v>
      </c>
      <c r="B1120" s="18">
        <f>SUMIFS(ghg__ef_w_blowdown_stacks_units!M:M,ghg__ef_w_blowdown_stacks_units!B:B,A1120)</f>
        <v>0</v>
      </c>
      <c r="C1120" s="33">
        <f>VLOOKUP(A1120,ghg__rlps_ghg_emitter_facilitie!$A$2:$H$7481,8,FALSE)</f>
        <v>45003</v>
      </c>
      <c r="D1120" s="33" t="str">
        <f>VLOOKUP(A1120,ghg__rlps_ghg_emitter_facilitie!$A$2:$B$7481,2,FALSE)</f>
        <v>Atlantic Coast Basin</v>
      </c>
    </row>
    <row r="1121" spans="1:4" x14ac:dyDescent="0.25">
      <c r="A1121" s="1">
        <v>1014325</v>
      </c>
      <c r="B1121" s="18">
        <f>SUMIFS(ghg__ef_w_blowdown_stacks_units!M:M,ghg__ef_w_blowdown_stacks_units!B:B,A1121)</f>
        <v>84.63000000000001</v>
      </c>
      <c r="C1121" s="33">
        <f>VLOOKUP(A1121,ghg__rlps_ghg_emitter_facilitie!$A$2:$H$7481,8,FALSE)</f>
        <v>48061</v>
      </c>
      <c r="D1121" s="33" t="str">
        <f>VLOOKUP(A1121,ghg__rlps_ghg_emitter_facilitie!$A$2:$B$7481,2,FALSE)</f>
        <v>Gulf Coast Basin (LA, TX)</v>
      </c>
    </row>
    <row r="1122" spans="1:4" x14ac:dyDescent="0.25">
      <c r="A1122" s="1">
        <v>1014335</v>
      </c>
      <c r="B1122" s="18">
        <f>SUMIFS(ghg__ef_w_blowdown_stacks_units!M:M,ghg__ef_w_blowdown_stacks_units!B:B,A1122)</f>
        <v>15.0582543</v>
      </c>
      <c r="C1122" s="33">
        <f>VLOOKUP(A1122,ghg__rlps_ghg_emitter_facilitie!$A$2:$H$7481,8,FALSE)</f>
        <v>48301</v>
      </c>
      <c r="D1122" s="33" t="str">
        <f>VLOOKUP(A1122,ghg__rlps_ghg_emitter_facilitie!$A$2:$B$7481,2,FALSE)</f>
        <v>Permian Basin</v>
      </c>
    </row>
    <row r="1123" spans="1:4" x14ac:dyDescent="0.25">
      <c r="A1123" s="1">
        <v>1014353</v>
      </c>
      <c r="B1123" s="18">
        <f>SUMIFS(ghg__ef_w_blowdown_stacks_units!M:M,ghg__ef_w_blowdown_stacks_units!B:B,A1123)</f>
        <v>13.6039104</v>
      </c>
      <c r="C1123" s="33">
        <f>VLOOKUP(A1123,ghg__rlps_ghg_emitter_facilitie!$A$2:$H$7481,8,FALSE)</f>
        <v>48415</v>
      </c>
      <c r="D1123" s="33" t="str">
        <f>VLOOKUP(A1123,ghg__rlps_ghg_emitter_facilitie!$A$2:$B$7481,2,FALSE)</f>
        <v>Permian Basin</v>
      </c>
    </row>
    <row r="1124" spans="1:4" x14ac:dyDescent="0.25">
      <c r="A1124" s="1">
        <v>1014355</v>
      </c>
      <c r="B1124" s="18">
        <f>SUMIFS(ghg__ef_w_blowdown_stacks_units!M:M,ghg__ef_w_blowdown_stacks_units!B:B,A1124)</f>
        <v>30.3509016</v>
      </c>
      <c r="C1124" s="33">
        <f>VLOOKUP(A1124,ghg__rlps_ghg_emitter_facilitie!$A$2:$H$7481,8,FALSE)</f>
        <v>48201</v>
      </c>
      <c r="D1124" s="33" t="str">
        <f>VLOOKUP(A1124,ghg__rlps_ghg_emitter_facilitie!$A$2:$B$7481,2,FALSE)</f>
        <v>Gulf Coast Basin (LA, TX)</v>
      </c>
    </row>
    <row r="1125" spans="1:4" x14ac:dyDescent="0.25">
      <c r="A1125" s="1">
        <v>1014362</v>
      </c>
      <c r="B1125" s="18">
        <f>SUMIFS(ghg__ef_w_blowdown_stacks_units!M:M,ghg__ef_w_blowdown_stacks_units!B:B,A1125)</f>
        <v>2.8502885</v>
      </c>
      <c r="C1125" s="33">
        <f>VLOOKUP(A1125,ghg__rlps_ghg_emitter_facilitie!$A$2:$H$7481,8,FALSE)</f>
        <v>48415</v>
      </c>
      <c r="D1125" s="33" t="str">
        <f>VLOOKUP(A1125,ghg__rlps_ghg_emitter_facilitie!$A$2:$B$7481,2,FALSE)</f>
        <v>Permian Basin</v>
      </c>
    </row>
    <row r="1126" spans="1:4" x14ac:dyDescent="0.25">
      <c r="A1126" s="1">
        <v>1014363</v>
      </c>
      <c r="B1126" s="18">
        <f>SUMIFS(ghg__ef_w_blowdown_stacks_units!M:M,ghg__ef_w_blowdown_stacks_units!B:B,A1126)</f>
        <v>40.610083199999998</v>
      </c>
      <c r="C1126" s="33">
        <f>VLOOKUP(A1126,ghg__rlps_ghg_emitter_facilitie!$A$2:$H$7481,8,FALSE)</f>
        <v>42037</v>
      </c>
      <c r="D1126" s="33" t="str">
        <f>VLOOKUP(A1126,ghg__rlps_ghg_emitter_facilitie!$A$2:$B$7481,2,FALSE)</f>
        <v>Appalachian Basin (Eastern Overthrust Area)</v>
      </c>
    </row>
    <row r="1127" spans="1:4" x14ac:dyDescent="0.25">
      <c r="A1127" s="1">
        <v>1014366</v>
      </c>
      <c r="B1127" s="18">
        <f>SUMIFS(ghg__ef_w_blowdown_stacks_units!M:M,ghg__ef_w_blowdown_stacks_units!B:B,A1127)</f>
        <v>25.249999999999996</v>
      </c>
      <c r="C1127" s="33">
        <f>VLOOKUP(A1127,ghg__rlps_ghg_emitter_facilitie!$A$2:$H$7481,8,FALSE)</f>
        <v>22011</v>
      </c>
      <c r="D1127" s="33" t="str">
        <f>VLOOKUP(A1127,ghg__rlps_ghg_emitter_facilitie!$A$2:$B$7481,2,FALSE)</f>
        <v>Gulf Coast Basin (LA, TX)</v>
      </c>
    </row>
    <row r="1128" spans="1:4" x14ac:dyDescent="0.25">
      <c r="A1128" s="1">
        <v>1014368</v>
      </c>
      <c r="B1128" s="18">
        <f>SUMIFS(ghg__ef_w_blowdown_stacks_units!M:M,ghg__ef_w_blowdown_stacks_units!B:B,A1128)</f>
        <v>0.20852229999999999</v>
      </c>
      <c r="C1128" s="33">
        <f>VLOOKUP(A1128,ghg__rlps_ghg_emitter_facilitie!$A$2:$H$7481,8,FALSE)</f>
        <v>48389</v>
      </c>
      <c r="D1128" s="33" t="str">
        <f>VLOOKUP(A1128,ghg__rlps_ghg_emitter_facilitie!$A$2:$B$7481,2,FALSE)</f>
        <v>Permian Basin</v>
      </c>
    </row>
    <row r="1129" spans="1:4" x14ac:dyDescent="0.25">
      <c r="A1129" s="1">
        <v>1014370</v>
      </c>
      <c r="B1129" s="18">
        <f>SUMIFS(ghg__ef_w_blowdown_stacks_units!M:M,ghg__ef_w_blowdown_stacks_units!B:B,A1129)</f>
        <v>12.42</v>
      </c>
      <c r="C1129" s="33">
        <f>VLOOKUP(A1129,ghg__rlps_ghg_emitter_facilitie!$A$2:$H$7481,8,FALSE)</f>
        <v>48339</v>
      </c>
      <c r="D1129" s="33" t="str">
        <f>VLOOKUP(A1129,ghg__rlps_ghg_emitter_facilitie!$A$2:$B$7481,2,FALSE)</f>
        <v>Gulf Coast Basin (LA, TX)</v>
      </c>
    </row>
    <row r="1130" spans="1:4" x14ac:dyDescent="0.25">
      <c r="A1130" s="1">
        <v>1014376</v>
      </c>
      <c r="B1130" s="18">
        <f>SUMIFS(ghg__ef_w_blowdown_stacks_units!M:M,ghg__ef_w_blowdown_stacks_units!B:B,A1130)</f>
        <v>50.027977</v>
      </c>
      <c r="C1130" s="33">
        <f>VLOOKUP(A1130,ghg__rlps_ghg_emitter_facilitie!$A$2:$H$7481,8,FALSE)</f>
        <v>35015</v>
      </c>
      <c r="D1130" s="33" t="str">
        <f>VLOOKUP(A1130,ghg__rlps_ghg_emitter_facilitie!$A$2:$B$7481,2,FALSE)</f>
        <v>Permian Basin</v>
      </c>
    </row>
    <row r="1131" spans="1:4" x14ac:dyDescent="0.25">
      <c r="A1131" s="1">
        <v>1014389</v>
      </c>
      <c r="B1131" s="18">
        <f>SUMIFS(ghg__ef_w_blowdown_stacks_units!M:M,ghg__ef_w_blowdown_stacks_units!B:B,A1131)</f>
        <v>12.87744</v>
      </c>
      <c r="C1131" s="33">
        <f>VLOOKUP(A1131,ghg__rlps_ghg_emitter_facilitie!$A$2:$H$7481,8,FALSE)</f>
        <v>22097</v>
      </c>
      <c r="D1131" s="33" t="str">
        <f>VLOOKUP(A1131,ghg__rlps_ghg_emitter_facilitie!$A$2:$B$7481,2,FALSE)</f>
        <v>Gulf Coast Basin (LA, TX)</v>
      </c>
    </row>
    <row r="1132" spans="1:4" x14ac:dyDescent="0.25">
      <c r="A1132" s="1">
        <v>1014390</v>
      </c>
      <c r="B1132" s="18">
        <f>SUMIFS(ghg__ef_w_blowdown_stacks_units!M:M,ghg__ef_w_blowdown_stacks_units!B:B,A1132)</f>
        <v>1.0396799999999999</v>
      </c>
      <c r="C1132" s="33">
        <f>VLOOKUP(A1132,ghg__rlps_ghg_emitter_facilitie!$A$2:$H$7481,8,FALSE)</f>
        <v>22073</v>
      </c>
      <c r="D1132" s="33" t="str">
        <f>VLOOKUP(A1132,ghg__rlps_ghg_emitter_facilitie!$A$2:$B$7481,2,FALSE)</f>
        <v>Arkla Basin</v>
      </c>
    </row>
    <row r="1133" spans="1:4" x14ac:dyDescent="0.25">
      <c r="A1133" s="1">
        <v>1014395</v>
      </c>
      <c r="B1133" s="18">
        <f>SUMIFS(ghg__ef_w_blowdown_stacks_units!M:M,ghg__ef_w_blowdown_stacks_units!B:B,A1133)</f>
        <v>45.886065700000003</v>
      </c>
      <c r="C1133" s="33">
        <f>VLOOKUP(A1133,ghg__rlps_ghg_emitter_facilitie!$A$2:$H$7481,8,FALSE)</f>
        <v>54039</v>
      </c>
      <c r="D1133" s="33" t="str">
        <f>VLOOKUP(A1133,ghg__rlps_ghg_emitter_facilitie!$A$2:$B$7481,2,FALSE)</f>
        <v>Appalachian Basin</v>
      </c>
    </row>
    <row r="1134" spans="1:4" x14ac:dyDescent="0.25">
      <c r="A1134" s="1">
        <v>1014414</v>
      </c>
      <c r="B1134" s="18">
        <f>SUMIFS(ghg__ef_w_blowdown_stacks_units!M:M,ghg__ef_w_blowdown_stacks_units!B:B,A1134)</f>
        <v>55.540800000000004</v>
      </c>
      <c r="C1134" s="33">
        <f>VLOOKUP(A1134,ghg__rlps_ghg_emitter_facilitie!$A$2:$H$7481,8,FALSE)</f>
        <v>48199</v>
      </c>
      <c r="D1134" s="33" t="str">
        <f>VLOOKUP(A1134,ghg__rlps_ghg_emitter_facilitie!$A$2:$B$7481,2,FALSE)</f>
        <v>Gulf Coast Basin (LA, TX)</v>
      </c>
    </row>
    <row r="1135" spans="1:4" x14ac:dyDescent="0.25">
      <c r="A1135" s="1">
        <v>1014417</v>
      </c>
      <c r="B1135" s="18">
        <f>SUMIFS(ghg__ef_w_blowdown_stacks_units!M:M,ghg__ef_w_blowdown_stacks_units!B:B,A1135)</f>
        <v>5.1537176000000002</v>
      </c>
      <c r="C1135" s="33">
        <f>VLOOKUP(A1135,ghg__rlps_ghg_emitter_facilitie!$A$2:$H$7481,8,FALSE)</f>
        <v>40063</v>
      </c>
      <c r="D1135" s="33" t="str">
        <f>VLOOKUP(A1135,ghg__rlps_ghg_emitter_facilitie!$A$2:$B$7481,2,FALSE)</f>
        <v>Chautauqua Platform</v>
      </c>
    </row>
    <row r="1136" spans="1:4" x14ac:dyDescent="0.25">
      <c r="A1136" s="1">
        <v>1014419</v>
      </c>
      <c r="B1136" s="18">
        <f>SUMIFS(ghg__ef_w_blowdown_stacks_units!M:M,ghg__ef_w_blowdown_stacks_units!B:B,A1136)</f>
        <v>12.424620600000001</v>
      </c>
      <c r="C1136" s="33">
        <f>VLOOKUP(A1136,ghg__rlps_ghg_emitter_facilitie!$A$2:$H$7481,8,FALSE)</f>
        <v>42005</v>
      </c>
      <c r="D1136" s="33" t="str">
        <f>VLOOKUP(A1136,ghg__rlps_ghg_emitter_facilitie!$A$2:$B$7481,2,FALSE)</f>
        <v>Appalachian Basin (Eastern Overthrust Area)</v>
      </c>
    </row>
    <row r="1137" spans="1:4" x14ac:dyDescent="0.25">
      <c r="A1137" s="1">
        <v>1014428</v>
      </c>
      <c r="B1137" s="18">
        <f>SUMIFS(ghg__ef_w_blowdown_stacks_units!M:M,ghg__ef_w_blowdown_stacks_units!B:B,A1137)</f>
        <v>181.44000000000003</v>
      </c>
      <c r="C1137" s="33">
        <f>VLOOKUP(A1137,ghg__rlps_ghg_emitter_facilitie!$A$2:$H$7481,8,FALSE)</f>
        <v>21171</v>
      </c>
      <c r="D1137" s="33" t="str">
        <f>VLOOKUP(A1137,ghg__rlps_ghg_emitter_facilitie!$A$2:$B$7481,2,FALSE)</f>
        <v>Cincinnati Arch</v>
      </c>
    </row>
    <row r="1138" spans="1:4" x14ac:dyDescent="0.25">
      <c r="A1138" s="1">
        <v>1014503</v>
      </c>
      <c r="B1138" s="18">
        <f>SUMIFS(ghg__ef_w_blowdown_stacks_units!M:M,ghg__ef_w_blowdown_stacks_units!B:B,A1138)</f>
        <v>0.74399529999999992</v>
      </c>
      <c r="C1138" s="33">
        <f>VLOOKUP(A1138,ghg__rlps_ghg_emitter_facilitie!$A$2:$H$7481,8,FALSE)</f>
        <v>39035</v>
      </c>
      <c r="D1138" s="33" t="str">
        <f>VLOOKUP(A1138,ghg__rlps_ghg_emitter_facilitie!$A$2:$B$7481,2,FALSE)</f>
        <v>Appalachian Basin</v>
      </c>
    </row>
    <row r="1139" spans="1:4" x14ac:dyDescent="0.25">
      <c r="A1139" s="1">
        <v>1014515</v>
      </c>
      <c r="B1139" s="18">
        <f>SUMIFS(ghg__ef_w_blowdown_stacks_units!M:M,ghg__ef_w_blowdown_stacks_units!B:B,A1139)</f>
        <v>14.760325399999999</v>
      </c>
      <c r="C1139" s="33">
        <f>VLOOKUP(A1139,ghg__rlps_ghg_emitter_facilitie!$A$2:$H$7481,8,FALSE)</f>
        <v>22039</v>
      </c>
      <c r="D1139" s="33" t="str">
        <f>VLOOKUP(A1139,ghg__rlps_ghg_emitter_facilitie!$A$2:$B$7481,2,FALSE)</f>
        <v>Gulf Coast Basin (LA, TX)</v>
      </c>
    </row>
    <row r="1140" spans="1:4" x14ac:dyDescent="0.25">
      <c r="A1140" s="1">
        <v>1014558</v>
      </c>
      <c r="B1140" s="18">
        <f>SUMIFS(ghg__ef_w_blowdown_stacks_units!M:M,ghg__ef_w_blowdown_stacks_units!B:B,A1140)</f>
        <v>121.02000000000001</v>
      </c>
      <c r="C1140" s="33">
        <f>VLOOKUP(A1140,ghg__rlps_ghg_emitter_facilitie!$A$2:$H$7481,8,FALSE)</f>
        <v>8031</v>
      </c>
      <c r="D1140" s="33" t="str">
        <f>VLOOKUP(A1140,ghg__rlps_ghg_emitter_facilitie!$A$2:$B$7481,2,FALSE)</f>
        <v>Denver Basin</v>
      </c>
    </row>
    <row r="1141" spans="1:4" x14ac:dyDescent="0.25">
      <c r="A1141" s="1">
        <v>1014565</v>
      </c>
      <c r="B1141" s="18">
        <f>SUMIFS(ghg__ef_w_blowdown_stacks_units!M:M,ghg__ef_w_blowdown_stacks_units!B:B,A1141)</f>
        <v>1.6</v>
      </c>
      <c r="C1141" s="33">
        <f>VLOOKUP(A1141,ghg__rlps_ghg_emitter_facilitie!$A$2:$H$7481,8,FALSE)</f>
        <v>22019</v>
      </c>
      <c r="D1141" s="33" t="str">
        <f>VLOOKUP(A1141,ghg__rlps_ghg_emitter_facilitie!$A$2:$B$7481,2,FALSE)</f>
        <v>Gulf Coast Basin (LA, TX)</v>
      </c>
    </row>
    <row r="1142" spans="1:4" x14ac:dyDescent="0.25">
      <c r="A1142" s="1">
        <v>1014566</v>
      </c>
      <c r="B1142" s="18">
        <f>SUMIFS(ghg__ef_w_blowdown_stacks_units!M:M,ghg__ef_w_blowdown_stacks_units!B:B,A1142)</f>
        <v>12.08</v>
      </c>
      <c r="C1142" s="33">
        <f>VLOOKUP(A1142,ghg__rlps_ghg_emitter_facilitie!$A$2:$H$7481,8,FALSE)</f>
        <v>23005</v>
      </c>
      <c r="D1142" s="33" t="str">
        <f>VLOOKUP(A1142,ghg__rlps_ghg_emitter_facilitie!$A$2:$B$7481,2,FALSE)</f>
        <v>New England Province</v>
      </c>
    </row>
    <row r="1143" spans="1:4" x14ac:dyDescent="0.25">
      <c r="A1143" s="1">
        <v>1014570</v>
      </c>
      <c r="B1143" s="18">
        <f>SUMIFS(ghg__ef_w_blowdown_stacks_units!M:M,ghg__ef_w_blowdown_stacks_units!B:B,A1143)</f>
        <v>0.71316630000000003</v>
      </c>
      <c r="C1143" s="33">
        <f>VLOOKUP(A1143,ghg__rlps_ghg_emitter_facilitie!$A$2:$H$7481,8,FALSE)</f>
        <v>40109</v>
      </c>
      <c r="D1143" s="33" t="str">
        <f>VLOOKUP(A1143,ghg__rlps_ghg_emitter_facilitie!$A$2:$B$7481,2,FALSE)</f>
        <v>Chautauqua Platform</v>
      </c>
    </row>
    <row r="1144" spans="1:4" x14ac:dyDescent="0.25">
      <c r="A1144" s="1">
        <v>1014573</v>
      </c>
      <c r="B1144" s="18">
        <f>SUMIFS(ghg__ef_w_blowdown_stacks_units!M:M,ghg__ef_w_blowdown_stacks_units!B:B,A1144)</f>
        <v>301.69</v>
      </c>
      <c r="C1144" s="33">
        <f>VLOOKUP(A1144,ghg__rlps_ghg_emitter_facilitie!$A$2:$H$7481,8,FALSE)</f>
        <v>48361</v>
      </c>
      <c r="D1144" s="33" t="str">
        <f>VLOOKUP(A1144,ghg__rlps_ghg_emitter_facilitie!$A$2:$B$7481,2,FALSE)</f>
        <v>Gulf Coast Basin (LA, TX)</v>
      </c>
    </row>
    <row r="1145" spans="1:4" x14ac:dyDescent="0.25">
      <c r="A1145" s="1">
        <v>1014598</v>
      </c>
      <c r="B1145" s="18">
        <f>SUMIFS(ghg__ef_w_blowdown_stacks_units!M:M,ghg__ef_w_blowdown_stacks_units!B:B,A1145)</f>
        <v>51.455383500000003</v>
      </c>
      <c r="C1145" s="33">
        <f>VLOOKUP(A1145,ghg__rlps_ghg_emitter_facilitie!$A$2:$H$7481,8,FALSE)</f>
        <v>21165</v>
      </c>
      <c r="D1145" s="33" t="str">
        <f>VLOOKUP(A1145,ghg__rlps_ghg_emitter_facilitie!$A$2:$B$7481,2,FALSE)</f>
        <v>Appalachian Basin</v>
      </c>
    </row>
    <row r="1146" spans="1:4" x14ac:dyDescent="0.25">
      <c r="A1146" s="1">
        <v>1014616</v>
      </c>
      <c r="B1146" s="18">
        <f>SUMIFS(ghg__ef_w_blowdown_stacks_units!M:M,ghg__ef_w_blowdown_stacks_units!B:B,A1146)</f>
        <v>47.8103148</v>
      </c>
      <c r="C1146" s="33">
        <f>VLOOKUP(A1146,ghg__rlps_ghg_emitter_facilitie!$A$2:$H$7481,8,FALSE)</f>
        <v>22079</v>
      </c>
      <c r="D1146" s="33" t="str">
        <f>VLOOKUP(A1146,ghg__rlps_ghg_emitter_facilitie!$A$2:$B$7481,2,FALSE)</f>
        <v>Gulf Coast Basin (LA, TX)</v>
      </c>
    </row>
    <row r="1147" spans="1:4" x14ac:dyDescent="0.25">
      <c r="A1147" s="1">
        <v>1014634</v>
      </c>
      <c r="B1147" s="18">
        <f>SUMIFS(ghg__ef_w_blowdown_stacks_units!M:M,ghg__ef_w_blowdown_stacks_units!B:B,A1147)</f>
        <v>842.77</v>
      </c>
      <c r="C1147" s="33">
        <f>VLOOKUP(A1147,ghg__rlps_ghg_emitter_facilitie!$A$2:$H$7481,8,FALSE)</f>
        <v>40109</v>
      </c>
      <c r="D1147" s="33" t="str">
        <f>VLOOKUP(A1147,ghg__rlps_ghg_emitter_facilitie!$A$2:$B$7481,2,FALSE)</f>
        <v>Chautauqua Platform</v>
      </c>
    </row>
    <row r="1148" spans="1:4" x14ac:dyDescent="0.25">
      <c r="A1148" s="1">
        <v>1014635</v>
      </c>
      <c r="B1148" s="18">
        <f>SUMIFS(ghg__ef_w_blowdown_stacks_units!M:M,ghg__ef_w_blowdown_stacks_units!B:B,A1148)</f>
        <v>318.3091096</v>
      </c>
      <c r="C1148" s="33">
        <f>VLOOKUP(A1148,ghg__rlps_ghg_emitter_facilitie!$A$2:$H$7481,8,FALSE)</f>
        <v>8031</v>
      </c>
      <c r="D1148" s="33" t="str">
        <f>VLOOKUP(A1148,ghg__rlps_ghg_emitter_facilitie!$A$2:$B$7481,2,FALSE)</f>
        <v>Denver Basin</v>
      </c>
    </row>
    <row r="1149" spans="1:4" x14ac:dyDescent="0.25">
      <c r="A1149" s="1">
        <v>1014639</v>
      </c>
      <c r="B1149" s="18">
        <f>SUMIFS(ghg__ef_w_blowdown_stacks_units!M:M,ghg__ef_w_blowdown_stacks_units!B:B,A1149)</f>
        <v>13.0622869</v>
      </c>
      <c r="C1149" s="33">
        <f>VLOOKUP(A1149,ghg__rlps_ghg_emitter_facilitie!$A$2:$H$7481,8,FALSE)</f>
        <v>40109</v>
      </c>
      <c r="D1149" s="33" t="str">
        <f>VLOOKUP(A1149,ghg__rlps_ghg_emitter_facilitie!$A$2:$B$7481,2,FALSE)</f>
        <v>Chautauqua Platform</v>
      </c>
    </row>
    <row r="1150" spans="1:4" x14ac:dyDescent="0.25">
      <c r="A1150" s="1">
        <v>1014668</v>
      </c>
      <c r="B1150" s="18">
        <f>SUMIFS(ghg__ef_w_blowdown_stacks_units!M:M,ghg__ef_w_blowdown_stacks_units!B:B,A1150)</f>
        <v>203.12546829999999</v>
      </c>
      <c r="C1150" s="33">
        <f>VLOOKUP(A1150,ghg__rlps_ghg_emitter_facilitie!$A$2:$H$7481,8,FALSE)</f>
        <v>20189</v>
      </c>
      <c r="D1150" s="33" t="str">
        <f>VLOOKUP(A1150,ghg__rlps_ghg_emitter_facilitie!$A$2:$B$7481,2,FALSE)</f>
        <v>Anadarko Basin</v>
      </c>
    </row>
    <row r="1151" spans="1:4" x14ac:dyDescent="0.25">
      <c r="A1151" s="1">
        <v>1014671</v>
      </c>
      <c r="B1151" s="18">
        <f>SUMIFS(ghg__ef_w_blowdown_stacks_units!M:M,ghg__ef_w_blowdown_stacks_units!B:B,A1151)</f>
        <v>3.9499184999999999</v>
      </c>
      <c r="C1151" s="33">
        <f>VLOOKUP(A1151,ghg__rlps_ghg_emitter_facilitie!$A$2:$H$7481,8,FALSE)</f>
        <v>40143</v>
      </c>
      <c r="D1151" s="33" t="str">
        <f>VLOOKUP(A1151,ghg__rlps_ghg_emitter_facilitie!$A$2:$B$7481,2,FALSE)</f>
        <v>Chautauqua Platform</v>
      </c>
    </row>
    <row r="1152" spans="1:4" x14ac:dyDescent="0.25">
      <c r="A1152" s="1">
        <v>1014680</v>
      </c>
      <c r="B1152" s="18">
        <f>SUMIFS(ghg__ef_w_blowdown_stacks_units!M:M,ghg__ef_w_blowdown_stacks_units!B:B,A1152)</f>
        <v>57.078295699999998</v>
      </c>
      <c r="C1152" s="33">
        <f>VLOOKUP(A1152,ghg__rlps_ghg_emitter_facilitie!$A$2:$H$7481,8,FALSE)</f>
        <v>48189</v>
      </c>
      <c r="D1152" s="33" t="str">
        <f>VLOOKUP(A1152,ghg__rlps_ghg_emitter_facilitie!$A$2:$B$7481,2,FALSE)</f>
        <v>Permian Basin</v>
      </c>
    </row>
    <row r="1153" spans="1:4" x14ac:dyDescent="0.25">
      <c r="A1153" s="1">
        <v>1014688</v>
      </c>
      <c r="B1153" s="18">
        <f>SUMIFS(ghg__ef_w_blowdown_stacks_units!M:M,ghg__ef_w_blowdown_stacks_units!B:B,A1153)</f>
        <v>1.87803E-2</v>
      </c>
      <c r="C1153" s="33">
        <f>VLOOKUP(A1153,ghg__rlps_ghg_emitter_facilitie!$A$2:$H$7481,8,FALSE)</f>
        <v>48105</v>
      </c>
      <c r="D1153" s="33" t="str">
        <f>VLOOKUP(A1153,ghg__rlps_ghg_emitter_facilitie!$A$2:$B$7481,2,FALSE)</f>
        <v>Permian Basin</v>
      </c>
    </row>
    <row r="1154" spans="1:4" x14ac:dyDescent="0.25">
      <c r="A1154" s="1">
        <v>1014696</v>
      </c>
      <c r="B1154" s="18">
        <f>SUMIFS(ghg__ef_w_blowdown_stacks_units!M:M,ghg__ef_w_blowdown_stacks_units!B:B,A1154)</f>
        <v>12.848803200000001</v>
      </c>
      <c r="C1154" s="33">
        <f>VLOOKUP(A1154,ghg__rlps_ghg_emitter_facilitie!$A$2:$H$7481,8,FALSE)</f>
        <v>42079</v>
      </c>
      <c r="D1154" s="33" t="str">
        <f>VLOOKUP(A1154,ghg__rlps_ghg_emitter_facilitie!$A$2:$B$7481,2,FALSE)</f>
        <v>Appalachian Basin (Eastern Overthrust Area)</v>
      </c>
    </row>
    <row r="1155" spans="1:4" x14ac:dyDescent="0.25">
      <c r="A1155" s="1">
        <v>1014699</v>
      </c>
      <c r="B1155" s="18">
        <f>SUMIFS(ghg__ef_w_blowdown_stacks_units!M:M,ghg__ef_w_blowdown_stacks_units!B:B,A1155)</f>
        <v>19.57152</v>
      </c>
      <c r="C1155" s="33">
        <f>VLOOKUP(A1155,ghg__rlps_ghg_emitter_facilitie!$A$2:$H$7481,8,FALSE)</f>
        <v>28061</v>
      </c>
      <c r="D1155" s="33" t="str">
        <f>VLOOKUP(A1155,ghg__rlps_ghg_emitter_facilitie!$A$2:$B$7481,2,FALSE)</f>
        <v>Mid-Gulf Coast Basin</v>
      </c>
    </row>
    <row r="1156" spans="1:4" x14ac:dyDescent="0.25">
      <c r="A1156" s="1">
        <v>1014707</v>
      </c>
      <c r="B1156" s="18">
        <f>SUMIFS(ghg__ef_w_blowdown_stacks_units!M:M,ghg__ef_w_blowdown_stacks_units!B:B,A1156)</f>
        <v>4.4599285999999996</v>
      </c>
      <c r="C1156" s="33">
        <f>VLOOKUP(A1156,ghg__rlps_ghg_emitter_facilitie!$A$2:$H$7481,8,FALSE)</f>
        <v>48365</v>
      </c>
      <c r="D1156" s="33" t="str">
        <f>VLOOKUP(A1156,ghg__rlps_ghg_emitter_facilitie!$A$2:$B$7481,2,FALSE)</f>
        <v>East Texas Basin</v>
      </c>
    </row>
    <row r="1157" spans="1:4" x14ac:dyDescent="0.25">
      <c r="A1157" s="1">
        <v>1014726</v>
      </c>
      <c r="B1157" s="18">
        <f>SUMIFS(ghg__ef_w_blowdown_stacks_units!M:M,ghg__ef_w_blowdown_stacks_units!B:B,A1157)</f>
        <v>0</v>
      </c>
      <c r="C1157" s="33">
        <f>VLOOKUP(A1157,ghg__rlps_ghg_emitter_facilitie!$A$2:$H$7481,8,FALSE)</f>
        <v>42107</v>
      </c>
      <c r="D1157" s="33" t="str">
        <f>VLOOKUP(A1157,ghg__rlps_ghg_emitter_facilitie!$A$2:$B$7481,2,FALSE)</f>
        <v>Appalachian Basin (Eastern Overthrust Area)</v>
      </c>
    </row>
    <row r="1158" spans="1:4" x14ac:dyDescent="0.25">
      <c r="A1158" s="1">
        <v>1014728</v>
      </c>
      <c r="B1158" s="18">
        <f>SUMIFS(ghg__ef_w_blowdown_stacks_units!M:M,ghg__ef_w_blowdown_stacks_units!B:B,A1158)</f>
        <v>3.3050899999999999</v>
      </c>
      <c r="C1158" s="33">
        <f>VLOOKUP(A1158,ghg__rlps_ghg_emitter_facilitie!$A$2:$H$7481,8,FALSE)</f>
        <v>48361</v>
      </c>
      <c r="D1158" s="33" t="str">
        <f>VLOOKUP(A1158,ghg__rlps_ghg_emitter_facilitie!$A$2:$B$7481,2,FALSE)</f>
        <v>Gulf Coast Basin (LA, TX)</v>
      </c>
    </row>
    <row r="1159" spans="1:4" x14ac:dyDescent="0.25">
      <c r="A1159" s="1">
        <v>1014729</v>
      </c>
      <c r="B1159" s="18">
        <f>SUMIFS(ghg__ef_w_blowdown_stacks_units!M:M,ghg__ef_w_blowdown_stacks_units!B:B,A1159)</f>
        <v>26.770746200000001</v>
      </c>
      <c r="C1159" s="33">
        <f>VLOOKUP(A1159,ghg__rlps_ghg_emitter_facilitie!$A$2:$H$7481,8,FALSE)</f>
        <v>48109</v>
      </c>
      <c r="D1159" s="33" t="str">
        <f>VLOOKUP(A1159,ghg__rlps_ghg_emitter_facilitie!$A$2:$B$7481,2,FALSE)</f>
        <v>Permian Basin</v>
      </c>
    </row>
    <row r="1161" spans="1:4" x14ac:dyDescent="0.25">
      <c r="B1161" s="6">
        <f>SUM(B2:B1159)</f>
        <v>114665.4411161875</v>
      </c>
    </row>
  </sheetData>
  <autoFilter ref="C1:C1161" xr:uid="{173E6E8B-D0F6-472D-AFF9-021D153DACD3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34EA0-EA78-43C1-8F52-063E7D2D9ED0}">
  <dimension ref="A1:D7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41" bestFit="1" customWidth="1"/>
    <col min="2" max="2" width="24" bestFit="1" customWidth="1"/>
  </cols>
  <sheetData>
    <row r="1" spans="1:2" x14ac:dyDescent="0.25">
      <c r="A1" s="13" t="s">
        <v>6783</v>
      </c>
      <c r="B1" s="10" t="s">
        <v>6779</v>
      </c>
    </row>
    <row r="2" spans="1:2" x14ac:dyDescent="0.25">
      <c r="A2" s="33" t="s">
        <v>1015</v>
      </c>
      <c r="B2" s="18">
        <f>SUMIFS('Facility CH4 Emissions'!B:B,'Facility CH4 Emissions'!D:D,A2)</f>
        <v>7867.8947644</v>
      </c>
    </row>
    <row r="3" spans="1:2" x14ac:dyDescent="0.25">
      <c r="A3" s="33" t="s">
        <v>3382</v>
      </c>
      <c r="B3" s="18">
        <f>SUMIFS('Facility CH4 Emissions'!B:B,'Facility CH4 Emissions'!D:D,A3)</f>
        <v>1301.0276681999999</v>
      </c>
    </row>
    <row r="4" spans="1:2" x14ac:dyDescent="0.25">
      <c r="A4" s="33" t="s">
        <v>2721</v>
      </c>
      <c r="B4" s="18">
        <f>SUMIFS('Facility CH4 Emissions'!B:B,'Facility CH4 Emissions'!D:D,A4)</f>
        <v>382.18323590000006</v>
      </c>
    </row>
    <row r="5" spans="1:2" x14ac:dyDescent="0.25">
      <c r="A5" s="33" t="s">
        <v>4509</v>
      </c>
      <c r="B5" s="18">
        <f>SUMIFS('Facility CH4 Emissions'!B:B,'Facility CH4 Emissions'!D:D,A5)</f>
        <v>514.71889158399995</v>
      </c>
    </row>
    <row r="6" spans="1:2" x14ac:dyDescent="0.25">
      <c r="A6" s="33" t="s">
        <v>2523</v>
      </c>
      <c r="B6" s="18">
        <f>SUMIFS('Facility CH4 Emissions'!B:B,'Facility CH4 Emissions'!D:D,A6)</f>
        <v>49.571173199999997</v>
      </c>
    </row>
    <row r="7" spans="1:2" x14ac:dyDescent="0.25">
      <c r="A7" s="33" t="s">
        <v>997</v>
      </c>
      <c r="B7" s="18">
        <f>SUMIFS('Facility CH4 Emissions'!B:B,'Facility CH4 Emissions'!D:D,A7)</f>
        <v>12476.372763905796</v>
      </c>
    </row>
    <row r="8" spans="1:2" x14ac:dyDescent="0.25">
      <c r="A8" s="33" t="s">
        <v>961</v>
      </c>
      <c r="B8" s="18">
        <f>SUMIFS('Facility CH4 Emissions'!B:B,'Facility CH4 Emissions'!D:D,A8)</f>
        <v>1150.4144821</v>
      </c>
    </row>
    <row r="9" spans="1:2" x14ac:dyDescent="0.25">
      <c r="A9" s="33" t="s">
        <v>3141</v>
      </c>
      <c r="B9" s="18">
        <f>SUMIFS('Facility CH4 Emissions'!B:B,'Facility CH4 Emissions'!D:D,A9)</f>
        <v>550.58635159999994</v>
      </c>
    </row>
    <row r="10" spans="1:2" x14ac:dyDescent="0.25">
      <c r="A10" s="33" t="s">
        <v>996</v>
      </c>
      <c r="B10" s="18">
        <f>SUMIFS('Facility CH4 Emissions'!B:B,'Facility CH4 Emissions'!D:D,A10)</f>
        <v>3364.4013914898001</v>
      </c>
    </row>
    <row r="11" spans="1:2" x14ac:dyDescent="0.25">
      <c r="A11" s="33" t="s">
        <v>3659</v>
      </c>
      <c r="B11" s="18">
        <f>SUMIFS('Facility CH4 Emissions'!B:B,'Facility CH4 Emissions'!D:D,A11)</f>
        <v>2442.1369048000001</v>
      </c>
    </row>
    <row r="12" spans="1:2" x14ac:dyDescent="0.25">
      <c r="A12" s="33" t="s">
        <v>2223</v>
      </c>
      <c r="B12" s="18">
        <f>SUMIFS('Facility CH4 Emissions'!B:B,'Facility CH4 Emissions'!D:D,A12)</f>
        <v>9940.5961918999983</v>
      </c>
    </row>
    <row r="13" spans="1:2" x14ac:dyDescent="0.25">
      <c r="A13" s="33" t="s">
        <v>2229</v>
      </c>
      <c r="B13" s="18">
        <f>SUMIFS('Facility CH4 Emissions'!B:B,'Facility CH4 Emissions'!D:D,A13)</f>
        <v>1971.6074169999999</v>
      </c>
    </row>
    <row r="14" spans="1:2" x14ac:dyDescent="0.25">
      <c r="A14" s="33" t="s">
        <v>2280</v>
      </c>
      <c r="B14" s="18">
        <f>SUMIFS('Facility CH4 Emissions'!B:B,'Facility CH4 Emissions'!D:D,A14)</f>
        <v>1726.0071354000004</v>
      </c>
    </row>
    <row r="15" spans="1:2" x14ac:dyDescent="0.25">
      <c r="A15" s="33" t="s">
        <v>4493</v>
      </c>
      <c r="B15" s="18">
        <f>SUMIFS('Facility CH4 Emissions'!B:B,'Facility CH4 Emissions'!D:D,A15)</f>
        <v>1256.6046336999998</v>
      </c>
    </row>
    <row r="16" spans="1:2" x14ac:dyDescent="0.25">
      <c r="A16" s="33" t="s">
        <v>2252</v>
      </c>
      <c r="B16" s="18">
        <f>SUMIFS('Facility CH4 Emissions'!B:B,'Facility CH4 Emissions'!D:D,A16)</f>
        <v>864.57313880000004</v>
      </c>
    </row>
    <row r="17" spans="1:2" x14ac:dyDescent="0.25">
      <c r="A17" s="33" t="s">
        <v>6797</v>
      </c>
      <c r="B17" s="18">
        <f>SUMIFS('Facility CH4 Emissions'!B:B,'Facility CH4 Emissions'!D:D,A17)</f>
        <v>9860.8637137035021</v>
      </c>
    </row>
    <row r="18" spans="1:2" x14ac:dyDescent="0.25">
      <c r="A18" s="33" t="s">
        <v>2611</v>
      </c>
      <c r="B18" s="18">
        <f>SUMIFS('Facility CH4 Emissions'!B:B,'Facility CH4 Emissions'!D:D,A18)</f>
        <v>5707.3909445000027</v>
      </c>
    </row>
    <row r="19" spans="1:2" x14ac:dyDescent="0.25">
      <c r="A19" s="33" t="s">
        <v>2383</v>
      </c>
      <c r="B19" s="18">
        <f>SUMIFS('Facility CH4 Emissions'!B:B,'Facility CH4 Emissions'!D:D,A19)</f>
        <v>343.46157119999998</v>
      </c>
    </row>
    <row r="20" spans="1:2" x14ac:dyDescent="0.25">
      <c r="A20" s="33" t="s">
        <v>2623</v>
      </c>
      <c r="B20" s="18">
        <f>SUMIFS('Facility CH4 Emissions'!B:B,'Facility CH4 Emissions'!D:D,A20)</f>
        <v>10.9764672</v>
      </c>
    </row>
    <row r="21" spans="1:2" x14ac:dyDescent="0.25">
      <c r="A21" s="33" t="s">
        <v>2386</v>
      </c>
      <c r="B21" s="18">
        <f>SUMIFS('Facility CH4 Emissions'!B:B,'Facility CH4 Emissions'!D:D,A21)</f>
        <v>187.76938669999998</v>
      </c>
    </row>
    <row r="22" spans="1:2" x14ac:dyDescent="0.25">
      <c r="A22" s="33" t="s">
        <v>2686</v>
      </c>
      <c r="B22" s="18">
        <f>SUMIFS('Facility CH4 Emissions'!B:B,'Facility CH4 Emissions'!D:D,A22)</f>
        <v>1793.2893319000002</v>
      </c>
    </row>
    <row r="23" spans="1:2" x14ac:dyDescent="0.25">
      <c r="A23" s="33" t="s">
        <v>6791</v>
      </c>
      <c r="B23" s="18">
        <f>SUMIFS('Facility CH4 Emissions'!B:B,'Facility CH4 Emissions'!D:D,A23)</f>
        <v>2064.4101262999998</v>
      </c>
    </row>
    <row r="24" spans="1:2" x14ac:dyDescent="0.25">
      <c r="A24" s="33" t="s">
        <v>6794</v>
      </c>
      <c r="B24" s="18">
        <f>SUMIFS('Facility CH4 Emissions'!B:B,'Facility CH4 Emissions'!D:D,A24)</f>
        <v>7266.5188097413993</v>
      </c>
    </row>
    <row r="25" spans="1:2" x14ac:dyDescent="0.25">
      <c r="A25" s="33" t="s">
        <v>2379</v>
      </c>
      <c r="B25" s="18">
        <f>SUMIFS('Facility CH4 Emissions'!B:B,'Facility CH4 Emissions'!D:D,A25)</f>
        <v>316.14881280000003</v>
      </c>
    </row>
    <row r="26" spans="1:2" x14ac:dyDescent="0.25">
      <c r="A26" s="33" t="s">
        <v>6799</v>
      </c>
      <c r="B26" s="18">
        <f>SUMIFS('Facility CH4 Emissions'!B:B,'Facility CH4 Emissions'!D:D,A26)</f>
        <v>17.466082199999999</v>
      </c>
    </row>
    <row r="27" spans="1:2" x14ac:dyDescent="0.25">
      <c r="A27" s="33" t="s">
        <v>3071</v>
      </c>
      <c r="B27" s="18">
        <f>SUMIFS('Facility CH4 Emissions'!B:B,'Facility CH4 Emissions'!D:D,A27)</f>
        <v>128.2142145</v>
      </c>
    </row>
    <row r="28" spans="1:2" x14ac:dyDescent="0.25">
      <c r="A28" s="33" t="s">
        <v>2421</v>
      </c>
      <c r="B28" s="18">
        <f>SUMIFS('Facility CH4 Emissions'!B:B,'Facility CH4 Emissions'!D:D,A28)</f>
        <v>1387.3388780000002</v>
      </c>
    </row>
    <row r="29" spans="1:2" x14ac:dyDescent="0.25">
      <c r="A29" s="33" t="s">
        <v>6802</v>
      </c>
      <c r="B29" s="18">
        <f>SUMIFS('Facility CH4 Emissions'!B:B,'Facility CH4 Emissions'!D:D,A29)</f>
        <v>15338.377142599998</v>
      </c>
    </row>
    <row r="30" spans="1:2" x14ac:dyDescent="0.25">
      <c r="A30" s="33" t="s">
        <v>6105</v>
      </c>
      <c r="B30" s="18">
        <f>SUMIFS('Facility CH4 Emissions'!B:B,'Facility CH4 Emissions'!D:D,A30)</f>
        <v>79.544054000000003</v>
      </c>
    </row>
    <row r="31" spans="1:2" x14ac:dyDescent="0.25">
      <c r="A31" s="33" t="s">
        <v>2644</v>
      </c>
      <c r="B31" s="18">
        <f>SUMIFS('Facility CH4 Emissions'!B:B,'Facility CH4 Emissions'!D:D,A31)</f>
        <v>307.15342049999998</v>
      </c>
    </row>
    <row r="32" spans="1:2" x14ac:dyDescent="0.25">
      <c r="A32" s="33" t="s">
        <v>6801</v>
      </c>
      <c r="B32" s="18">
        <f>SUMIFS('Facility CH4 Emissions'!B:B,'Facility CH4 Emissions'!D:D,A32)</f>
        <v>227.18555889999999</v>
      </c>
    </row>
    <row r="33" spans="1:2" x14ac:dyDescent="0.25">
      <c r="A33" s="33" t="s">
        <v>2409</v>
      </c>
      <c r="B33" s="18">
        <f>SUMIFS('Facility CH4 Emissions'!B:B,'Facility CH4 Emissions'!D:D,A33)</f>
        <v>280.51552709999999</v>
      </c>
    </row>
    <row r="34" spans="1:2" x14ac:dyDescent="0.25">
      <c r="A34" s="33" t="s">
        <v>3378</v>
      </c>
      <c r="B34" s="18">
        <f>SUMIFS('Facility CH4 Emissions'!B:B,'Facility CH4 Emissions'!D:D,A34)</f>
        <v>332.78833199999997</v>
      </c>
    </row>
    <row r="35" spans="1:2" x14ac:dyDescent="0.25">
      <c r="A35" s="33" t="s">
        <v>3518</v>
      </c>
      <c r="B35" s="18">
        <f>SUMIFS('Facility CH4 Emissions'!B:B,'Facility CH4 Emissions'!D:D,A35)</f>
        <v>394.54766229999996</v>
      </c>
    </row>
    <row r="36" spans="1:2" x14ac:dyDescent="0.25">
      <c r="A36" s="33" t="s">
        <v>6803</v>
      </c>
      <c r="B36" s="18">
        <f>SUMIFS('Facility CH4 Emissions'!B:B,'Facility CH4 Emissions'!D:D,A36)</f>
        <v>462.26802644949998</v>
      </c>
    </row>
    <row r="37" spans="1:2" x14ac:dyDescent="0.25">
      <c r="A37" s="33" t="s">
        <v>4711</v>
      </c>
      <c r="B37" s="18">
        <f>SUMIFS('Facility CH4 Emissions'!B:B,'Facility CH4 Emissions'!D:D,A37)</f>
        <v>554.55484220000005</v>
      </c>
    </row>
    <row r="38" spans="1:2" x14ac:dyDescent="0.25">
      <c r="A38" s="33" t="s">
        <v>2738</v>
      </c>
      <c r="B38" s="18">
        <f>SUMIFS('Facility CH4 Emissions'!B:B,'Facility CH4 Emissions'!D:D,A38)</f>
        <v>5541.2858660000002</v>
      </c>
    </row>
    <row r="39" spans="1:2" x14ac:dyDescent="0.25">
      <c r="A39" s="33" t="s">
        <v>6586</v>
      </c>
      <c r="B39" s="18">
        <f>SUMIFS('Facility CH4 Emissions'!B:B,'Facility CH4 Emissions'!D:D,A39)</f>
        <v>3.7098349000000002</v>
      </c>
    </row>
    <row r="40" spans="1:2" x14ac:dyDescent="0.25">
      <c r="A40" s="33" t="s">
        <v>1006</v>
      </c>
      <c r="B40" s="18">
        <f>SUMIFS('Facility CH4 Emissions'!B:B,'Facility CH4 Emissions'!D:D,A40)</f>
        <v>399.6723537336</v>
      </c>
    </row>
    <row r="41" spans="1:2" x14ac:dyDescent="0.25">
      <c r="A41" s="33" t="s">
        <v>5743</v>
      </c>
      <c r="B41" s="18">
        <f>SUMIFS('Facility CH4 Emissions'!B:B,'Facility CH4 Emissions'!D:D,A41)</f>
        <v>3736.8053106999996</v>
      </c>
    </row>
    <row r="42" spans="1:2" x14ac:dyDescent="0.25">
      <c r="A42" s="33" t="s">
        <v>3501</v>
      </c>
      <c r="B42" s="18">
        <f>SUMIFS('Facility CH4 Emissions'!B:B,'Facility CH4 Emissions'!D:D,A42)</f>
        <v>2296.6876075</v>
      </c>
    </row>
    <row r="43" spans="1:2" x14ac:dyDescent="0.25">
      <c r="A43" s="33" t="s">
        <v>4788</v>
      </c>
      <c r="B43" s="18">
        <f>SUMIFS('Facility CH4 Emissions'!B:B,'Facility CH4 Emissions'!D:D,A43)</f>
        <v>244.31367240000003</v>
      </c>
    </row>
    <row r="44" spans="1:2" x14ac:dyDescent="0.25">
      <c r="A44" s="33" t="s">
        <v>6804</v>
      </c>
      <c r="B44" s="18">
        <f>SUMIFS('Facility CH4 Emissions'!B:B,'Facility CH4 Emissions'!D:D,A44)</f>
        <v>2853.8011198999993</v>
      </c>
    </row>
    <row r="45" spans="1:2" x14ac:dyDescent="0.25">
      <c r="A45" s="33" t="s">
        <v>6796</v>
      </c>
      <c r="B45" s="18">
        <f>SUMIFS('Facility CH4 Emissions'!B:B,'Facility CH4 Emissions'!D:D,A45)</f>
        <v>20.314047500000001</v>
      </c>
    </row>
    <row r="46" spans="1:2" x14ac:dyDescent="0.25">
      <c r="A46" s="33" t="s">
        <v>4105</v>
      </c>
      <c r="B46" s="18">
        <f>SUMIFS('Facility CH4 Emissions'!B:B,'Facility CH4 Emissions'!D:D,A46)</f>
        <v>469.23660810000001</v>
      </c>
    </row>
    <row r="47" spans="1:2" x14ac:dyDescent="0.25">
      <c r="A47" s="33" t="s">
        <v>3649</v>
      </c>
      <c r="B47" s="18">
        <f>SUMIFS('Facility CH4 Emissions'!B:B,'Facility CH4 Emissions'!D:D,A47)</f>
        <v>253.02431440000004</v>
      </c>
    </row>
    <row r="48" spans="1:2" x14ac:dyDescent="0.25">
      <c r="A48" s="33" t="s">
        <v>2527</v>
      </c>
      <c r="B48" s="18">
        <f>SUMIFS('Facility CH4 Emissions'!B:B,'Facility CH4 Emissions'!D:D,A48)</f>
        <v>247.87591739999999</v>
      </c>
    </row>
    <row r="49" spans="1:2" x14ac:dyDescent="0.25">
      <c r="A49" s="33" t="s">
        <v>2572</v>
      </c>
      <c r="B49" s="18">
        <f>SUMIFS('Facility CH4 Emissions'!B:B,'Facility CH4 Emissions'!D:D,A49)</f>
        <v>170.5899713</v>
      </c>
    </row>
    <row r="50" spans="1:2" x14ac:dyDescent="0.25">
      <c r="A50" s="33" t="s">
        <v>4241</v>
      </c>
      <c r="B50" s="18">
        <f>SUMIFS('Facility CH4 Emissions'!B:B,'Facility CH4 Emissions'!D:D,A50)</f>
        <v>162.54675079999998</v>
      </c>
    </row>
    <row r="51" spans="1:2" x14ac:dyDescent="0.25">
      <c r="A51" s="33" t="s">
        <v>3157</v>
      </c>
      <c r="B51" s="18">
        <f>SUMIFS('Facility CH4 Emissions'!B:B,'Facility CH4 Emissions'!D:D,A51)</f>
        <v>777.69406750000007</v>
      </c>
    </row>
    <row r="52" spans="1:2" x14ac:dyDescent="0.25">
      <c r="A52" s="33" t="s">
        <v>3111</v>
      </c>
      <c r="B52" s="18">
        <f>SUMIFS('Facility CH4 Emissions'!B:B,'Facility CH4 Emissions'!D:D,A52)</f>
        <v>370.54830430000004</v>
      </c>
    </row>
    <row r="53" spans="1:2" x14ac:dyDescent="0.25">
      <c r="A53" s="33" t="s">
        <v>2533</v>
      </c>
      <c r="B53" s="18">
        <f>SUMIFS('Facility CH4 Emissions'!B:B,'Facility CH4 Emissions'!D:D,A53)</f>
        <v>80.591013180000004</v>
      </c>
    </row>
    <row r="54" spans="1:2" x14ac:dyDescent="0.25">
      <c r="A54" s="33" t="s">
        <v>2541</v>
      </c>
      <c r="B54" s="18">
        <f>SUMIFS('Facility CH4 Emissions'!B:B,'Facility CH4 Emissions'!D:D,A54)</f>
        <v>92.076544699999999</v>
      </c>
    </row>
    <row r="55" spans="1:2" x14ac:dyDescent="0.25">
      <c r="A55" s="33" t="s">
        <v>3074</v>
      </c>
      <c r="B55" s="18">
        <f>SUMIFS('Facility CH4 Emissions'!B:B,'Facility CH4 Emissions'!D:D,A55)</f>
        <v>26.809324600000004</v>
      </c>
    </row>
    <row r="56" spans="1:2" x14ac:dyDescent="0.25">
      <c r="A56" s="33" t="s">
        <v>6793</v>
      </c>
      <c r="B56" s="18">
        <f>SUMIFS('Facility CH4 Emissions'!B:B,'Facility CH4 Emissions'!D:D,A56)</f>
        <v>234.03000000000003</v>
      </c>
    </row>
    <row r="57" spans="1:2" x14ac:dyDescent="0.25">
      <c r="A57" s="33" t="s">
        <v>2732</v>
      </c>
      <c r="B57" s="18">
        <f>SUMIFS('Facility CH4 Emissions'!B:B,'Facility CH4 Emissions'!D:D,A57)</f>
        <v>22.899069699999998</v>
      </c>
    </row>
    <row r="58" spans="1:2" x14ac:dyDescent="0.25">
      <c r="A58" s="33" t="s">
        <v>4774</v>
      </c>
      <c r="B58" s="18">
        <f>SUMIFS('Facility CH4 Emissions'!B:B,'Facility CH4 Emissions'!D:D,A58)</f>
        <v>48.81024</v>
      </c>
    </row>
    <row r="59" spans="1:2" x14ac:dyDescent="0.25">
      <c r="A59" s="33" t="s">
        <v>6102</v>
      </c>
      <c r="B59" s="18">
        <f>SUMIFS('Facility CH4 Emissions'!B:B,'Facility CH4 Emissions'!D:D,A59)</f>
        <v>312.83024369999998</v>
      </c>
    </row>
    <row r="60" spans="1:2" x14ac:dyDescent="0.25">
      <c r="A60" s="33" t="s">
        <v>4838</v>
      </c>
      <c r="B60" s="18">
        <f>SUMIFS('Facility CH4 Emissions'!B:B,'Facility CH4 Emissions'!D:D,A60)</f>
        <v>11.058</v>
      </c>
    </row>
    <row r="61" spans="1:2" x14ac:dyDescent="0.25">
      <c r="A61" s="33" t="s">
        <v>2517</v>
      </c>
      <c r="B61" s="18">
        <f>SUMIFS('Facility CH4 Emissions'!B:B,'Facility CH4 Emissions'!D:D,A61)</f>
        <v>461.14412959999999</v>
      </c>
    </row>
    <row r="62" spans="1:2" x14ac:dyDescent="0.25">
      <c r="A62" s="33" t="s">
        <v>6792</v>
      </c>
      <c r="B62" s="18">
        <f>SUMIFS('Facility CH4 Emissions'!B:B,'Facility CH4 Emissions'!D:D,A62)</f>
        <v>31.469877000000004</v>
      </c>
    </row>
    <row r="63" spans="1:2" x14ac:dyDescent="0.25">
      <c r="A63" s="33" t="s">
        <v>2240</v>
      </c>
      <c r="B63" s="18">
        <f>SUMIFS('Facility CH4 Emissions'!B:B,'Facility CH4 Emissions'!D:D,A63)</f>
        <v>1897.7414753999999</v>
      </c>
    </row>
    <row r="64" spans="1:2" x14ac:dyDescent="0.25">
      <c r="A64" s="33" t="s">
        <v>6380</v>
      </c>
      <c r="B64" s="18">
        <f>SUMIFS('Facility CH4 Emissions'!B:B,'Facility CH4 Emissions'!D:D,A64)</f>
        <v>54.155107200000003</v>
      </c>
    </row>
    <row r="65" spans="1:4" x14ac:dyDescent="0.25">
      <c r="A65" s="33" t="s">
        <v>6413</v>
      </c>
      <c r="B65" s="18">
        <f>SUMIFS('Facility CH4 Emissions'!B:B,'Facility CH4 Emissions'!D:D,A65)</f>
        <v>52.825958400000005</v>
      </c>
    </row>
    <row r="66" spans="1:4" x14ac:dyDescent="0.25">
      <c r="A66" s="33" t="s">
        <v>6795</v>
      </c>
      <c r="B66" s="18">
        <f>SUMIFS('Facility CH4 Emissions'!B:B,'Facility CH4 Emissions'!D:D,A66)</f>
        <v>39.213993600000002</v>
      </c>
    </row>
    <row r="67" spans="1:4" x14ac:dyDescent="0.25">
      <c r="A67" s="33" t="s">
        <v>6363</v>
      </c>
      <c r="B67" s="18">
        <f>SUMIFS('Facility CH4 Emissions'!B:B,'Facility CH4 Emissions'!D:D,A67)</f>
        <v>30.4825056</v>
      </c>
    </row>
    <row r="68" spans="1:4" x14ac:dyDescent="0.25">
      <c r="A68" s="33" t="s">
        <v>5339</v>
      </c>
      <c r="B68" s="18">
        <f>SUMIFS('Facility CH4 Emissions'!B:B,'Facility CH4 Emissions'!D:D,A68)</f>
        <v>26.5570752</v>
      </c>
    </row>
    <row r="69" spans="1:4" x14ac:dyDescent="0.25">
      <c r="A69" s="33" t="s">
        <v>2381</v>
      </c>
      <c r="B69" s="18">
        <f>SUMIFS('Facility CH4 Emissions'!B:B,'Facility CH4 Emissions'!D:D,A69)</f>
        <v>134.64603840000001</v>
      </c>
    </row>
    <row r="70" spans="1:4" x14ac:dyDescent="0.25">
      <c r="A70" s="33" t="s">
        <v>2357</v>
      </c>
      <c r="B70" s="18">
        <f>SUMIFS('Facility CH4 Emissions'!B:B,'Facility CH4 Emissions'!D:D,A70)</f>
        <v>0.11443639999999999</v>
      </c>
    </row>
    <row r="71" spans="1:4" x14ac:dyDescent="0.25">
      <c r="A71" s="33" t="s">
        <v>2321</v>
      </c>
      <c r="B71" s="18">
        <f>SUMIFS('Facility CH4 Emissions'!B:B,'Facility CH4 Emissions'!D:D,A71)</f>
        <v>45.195235499999995</v>
      </c>
    </row>
    <row r="72" spans="1:4" x14ac:dyDescent="0.25">
      <c r="A72" s="33" t="s">
        <v>2641</v>
      </c>
      <c r="B72" s="18">
        <f>SUMIFS('Facility CH4 Emissions'!B:B,'Facility CH4 Emissions'!D:D,A72)</f>
        <v>230.49412229999999</v>
      </c>
    </row>
    <row r="73" spans="1:4" x14ac:dyDescent="0.25">
      <c r="A73" s="33" t="s">
        <v>4783</v>
      </c>
      <c r="B73" s="18">
        <f>SUMIFS('Facility CH4 Emissions'!B:B,'Facility CH4 Emissions'!D:D,A73)</f>
        <v>236.29</v>
      </c>
    </row>
    <row r="74" spans="1:4" x14ac:dyDescent="0.25">
      <c r="A74" s="33" t="s">
        <v>6798</v>
      </c>
      <c r="B74" s="18">
        <f>SUMIFS('Facility CH4 Emissions'!B:B,'Facility CH4 Emissions'!D:D,A74)</f>
        <v>117.21308570000001</v>
      </c>
      <c r="D74" s="6"/>
    </row>
    <row r="75" spans="1:4" x14ac:dyDescent="0.25">
      <c r="A75" s="33" t="s">
        <v>6800</v>
      </c>
      <c r="B75" s="18">
        <f>SUMIFS('Facility CH4 Emissions'!B:B,'Facility CH4 Emissions'!D:D,A75)</f>
        <v>11.2088448</v>
      </c>
    </row>
    <row r="77" spans="1:4" x14ac:dyDescent="0.25">
      <c r="B77" s="6">
        <f>SUM(B2:B75)</f>
        <v>114665.44111618762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3D058-13EB-4898-A4BC-7B6F8A96C37C}">
  <dimension ref="A1:F322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ColWidth="9.42578125" defaultRowHeight="15" x14ac:dyDescent="0.25"/>
  <cols>
    <col min="1" max="1" width="24.5703125" bestFit="1" customWidth="1"/>
    <col min="2" max="2" width="23.5703125" bestFit="1" customWidth="1"/>
    <col min="3" max="3" width="21" bestFit="1" customWidth="1"/>
    <col min="4" max="4" width="41" hidden="1" customWidth="1"/>
    <col min="5" max="5" width="34.85546875" hidden="1" customWidth="1"/>
    <col min="6" max="6" width="41" bestFit="1" customWidth="1"/>
  </cols>
  <sheetData>
    <row r="1" spans="1:6" x14ac:dyDescent="0.25">
      <c r="A1" s="17" t="s">
        <v>6780</v>
      </c>
      <c r="B1" s="17" t="s">
        <v>6781</v>
      </c>
      <c r="C1" s="17" t="s">
        <v>6782</v>
      </c>
      <c r="D1" s="17" t="s">
        <v>2218</v>
      </c>
      <c r="E1" s="17" t="s">
        <v>23960</v>
      </c>
      <c r="F1" s="17" t="s">
        <v>6783</v>
      </c>
    </row>
    <row r="2" spans="1:6" x14ac:dyDescent="0.25">
      <c r="A2" s="3">
        <v>1001</v>
      </c>
      <c r="B2" s="3" t="s">
        <v>1482</v>
      </c>
      <c r="C2" s="3" t="s">
        <v>1771</v>
      </c>
      <c r="D2" s="3" t="s">
        <v>2223</v>
      </c>
      <c r="E2" s="3" t="s">
        <v>3813</v>
      </c>
      <c r="F2" s="3" t="s">
        <v>2223</v>
      </c>
    </row>
    <row r="3" spans="1:6" x14ac:dyDescent="0.25">
      <c r="A3" s="3">
        <v>1003</v>
      </c>
      <c r="B3" s="3" t="s">
        <v>1482</v>
      </c>
      <c r="C3" s="3" t="s">
        <v>2228</v>
      </c>
      <c r="D3" s="3" t="s">
        <v>2223</v>
      </c>
      <c r="E3" s="3" t="s">
        <v>3813</v>
      </c>
      <c r="F3" s="3" t="s">
        <v>2223</v>
      </c>
    </row>
    <row r="4" spans="1:6" x14ac:dyDescent="0.25">
      <c r="A4" s="3">
        <v>1005</v>
      </c>
      <c r="B4" s="3" t="s">
        <v>1482</v>
      </c>
      <c r="C4" s="3" t="s">
        <v>2231</v>
      </c>
      <c r="D4" s="3" t="s">
        <v>2229</v>
      </c>
      <c r="E4" s="3" t="s">
        <v>23961</v>
      </c>
      <c r="F4" s="3" t="s">
        <v>2229</v>
      </c>
    </row>
    <row r="5" spans="1:6" x14ac:dyDescent="0.25">
      <c r="A5" s="3">
        <v>1007</v>
      </c>
      <c r="B5" s="3" t="s">
        <v>1482</v>
      </c>
      <c r="C5" s="3" t="s">
        <v>2233</v>
      </c>
      <c r="D5" s="3" t="s">
        <v>1015</v>
      </c>
      <c r="E5" s="3" t="s">
        <v>23961</v>
      </c>
      <c r="F5" s="3" t="s">
        <v>1015</v>
      </c>
    </row>
    <row r="6" spans="1:6" x14ac:dyDescent="0.25">
      <c r="A6" s="3">
        <v>1009</v>
      </c>
      <c r="B6" s="3" t="s">
        <v>1482</v>
      </c>
      <c r="C6" s="3" t="s">
        <v>2235</v>
      </c>
      <c r="D6" s="3" t="s">
        <v>1015</v>
      </c>
      <c r="E6" s="3" t="s">
        <v>23961</v>
      </c>
      <c r="F6" s="3" t="s">
        <v>1015</v>
      </c>
    </row>
    <row r="7" spans="1:6" x14ac:dyDescent="0.25">
      <c r="A7" s="3">
        <v>1011</v>
      </c>
      <c r="B7" s="3" t="s">
        <v>1482</v>
      </c>
      <c r="C7" s="3" t="s">
        <v>2237</v>
      </c>
      <c r="D7" s="3" t="s">
        <v>2223</v>
      </c>
      <c r="E7" s="3" t="s">
        <v>3813</v>
      </c>
      <c r="F7" s="3" t="s">
        <v>2223</v>
      </c>
    </row>
    <row r="8" spans="1:6" x14ac:dyDescent="0.25">
      <c r="A8" s="3">
        <v>1013</v>
      </c>
      <c r="B8" s="3" t="s">
        <v>1482</v>
      </c>
      <c r="C8" s="3" t="s">
        <v>1664</v>
      </c>
      <c r="D8" s="3" t="s">
        <v>2223</v>
      </c>
      <c r="E8" s="3" t="s">
        <v>3813</v>
      </c>
      <c r="F8" s="3" t="s">
        <v>2223</v>
      </c>
    </row>
    <row r="9" spans="1:6" x14ac:dyDescent="0.25">
      <c r="A9" s="3">
        <v>1015</v>
      </c>
      <c r="B9" s="3" t="s">
        <v>1482</v>
      </c>
      <c r="C9" s="3" t="s">
        <v>1548</v>
      </c>
      <c r="D9" s="3" t="s">
        <v>1015</v>
      </c>
      <c r="E9" s="3" t="s">
        <v>23961</v>
      </c>
      <c r="F9" s="3" t="s">
        <v>1015</v>
      </c>
    </row>
    <row r="10" spans="1:6" x14ac:dyDescent="0.25">
      <c r="A10" s="3">
        <v>1017</v>
      </c>
      <c r="B10" s="3" t="s">
        <v>1482</v>
      </c>
      <c r="C10" s="3" t="s">
        <v>1811</v>
      </c>
      <c r="D10" s="3" t="s">
        <v>2240</v>
      </c>
      <c r="E10" s="3" t="s">
        <v>23961</v>
      </c>
      <c r="F10" s="3" t="s">
        <v>2240</v>
      </c>
    </row>
    <row r="11" spans="1:6" x14ac:dyDescent="0.25">
      <c r="A11" s="3">
        <v>1019</v>
      </c>
      <c r="B11" s="3" t="s">
        <v>1482</v>
      </c>
      <c r="C11" s="3" t="s">
        <v>1619</v>
      </c>
      <c r="D11" s="3" t="s">
        <v>1015</v>
      </c>
      <c r="E11" s="3" t="s">
        <v>23961</v>
      </c>
      <c r="F11" s="3" t="s">
        <v>1015</v>
      </c>
    </row>
    <row r="12" spans="1:6" x14ac:dyDescent="0.25">
      <c r="A12" s="3">
        <v>1021</v>
      </c>
      <c r="B12" s="3" t="s">
        <v>1482</v>
      </c>
      <c r="C12" s="3" t="s">
        <v>2244</v>
      </c>
      <c r="D12" s="3" t="s">
        <v>2223</v>
      </c>
      <c r="E12" s="3" t="s">
        <v>3813</v>
      </c>
      <c r="F12" s="3" t="s">
        <v>2223</v>
      </c>
    </row>
    <row r="13" spans="1:6" x14ac:dyDescent="0.25">
      <c r="A13" s="3">
        <v>1023</v>
      </c>
      <c r="B13" s="3" t="s">
        <v>1482</v>
      </c>
      <c r="C13" s="3" t="s">
        <v>1779</v>
      </c>
      <c r="D13" s="3" t="s">
        <v>2223</v>
      </c>
      <c r="E13" s="3" t="s">
        <v>3813</v>
      </c>
      <c r="F13" s="3" t="s">
        <v>2223</v>
      </c>
    </row>
    <row r="14" spans="1:6" x14ac:dyDescent="0.25">
      <c r="A14" s="3">
        <v>1025</v>
      </c>
      <c r="B14" s="3" t="s">
        <v>1482</v>
      </c>
      <c r="C14" s="3" t="s">
        <v>2247</v>
      </c>
      <c r="D14" s="3" t="s">
        <v>2223</v>
      </c>
      <c r="E14" s="3" t="s">
        <v>3813</v>
      </c>
      <c r="F14" s="3" t="s">
        <v>2223</v>
      </c>
    </row>
    <row r="15" spans="1:6" x14ac:dyDescent="0.25">
      <c r="A15" s="3">
        <v>1027</v>
      </c>
      <c r="B15" s="3" t="s">
        <v>1482</v>
      </c>
      <c r="C15" s="3" t="s">
        <v>1931</v>
      </c>
      <c r="D15" s="3" t="s">
        <v>2240</v>
      </c>
      <c r="E15" s="3" t="s">
        <v>23961</v>
      </c>
      <c r="F15" s="3" t="s">
        <v>2240</v>
      </c>
    </row>
    <row r="16" spans="1:6" x14ac:dyDescent="0.25">
      <c r="A16" s="3">
        <v>1029</v>
      </c>
      <c r="B16" s="3" t="s">
        <v>1482</v>
      </c>
      <c r="C16" s="3" t="s">
        <v>1781</v>
      </c>
      <c r="D16" s="3" t="s">
        <v>2240</v>
      </c>
      <c r="E16" s="3" t="s">
        <v>23961</v>
      </c>
      <c r="F16" s="3" t="s">
        <v>2240</v>
      </c>
    </row>
    <row r="17" spans="1:6" x14ac:dyDescent="0.25">
      <c r="A17" s="3">
        <v>1031</v>
      </c>
      <c r="B17" s="3" t="s">
        <v>1482</v>
      </c>
      <c r="C17" s="3" t="s">
        <v>2251</v>
      </c>
      <c r="D17" s="3" t="s">
        <v>2229</v>
      </c>
      <c r="E17" s="3" t="s">
        <v>23961</v>
      </c>
      <c r="F17" s="3" t="s">
        <v>2229</v>
      </c>
    </row>
    <row r="18" spans="1:6" x14ac:dyDescent="0.25">
      <c r="A18" s="3">
        <v>1033</v>
      </c>
      <c r="B18" s="3" t="s">
        <v>1482</v>
      </c>
      <c r="C18" s="3" t="s">
        <v>1915</v>
      </c>
      <c r="D18" s="3" t="s">
        <v>2252</v>
      </c>
      <c r="E18" s="3" t="s">
        <v>23961</v>
      </c>
      <c r="F18" s="3" t="s">
        <v>2252</v>
      </c>
    </row>
    <row r="19" spans="1:6" x14ac:dyDescent="0.25">
      <c r="A19" s="3">
        <v>1035</v>
      </c>
      <c r="B19" s="3" t="s">
        <v>1482</v>
      </c>
      <c r="C19" s="3" t="s">
        <v>2255</v>
      </c>
      <c r="D19" s="3" t="s">
        <v>2223</v>
      </c>
      <c r="E19" s="3" t="s">
        <v>3813</v>
      </c>
      <c r="F19" s="3" t="s">
        <v>2223</v>
      </c>
    </row>
    <row r="20" spans="1:6" x14ac:dyDescent="0.25">
      <c r="A20" s="3">
        <v>1037</v>
      </c>
      <c r="B20" s="3" t="s">
        <v>1482</v>
      </c>
      <c r="C20" s="3" t="s">
        <v>2257</v>
      </c>
      <c r="D20" s="3" t="s">
        <v>2240</v>
      </c>
      <c r="E20" s="3" t="s">
        <v>23961</v>
      </c>
      <c r="F20" s="3" t="s">
        <v>2240</v>
      </c>
    </row>
    <row r="21" spans="1:6" x14ac:dyDescent="0.25">
      <c r="A21" s="3">
        <v>1039</v>
      </c>
      <c r="B21" s="3" t="s">
        <v>1482</v>
      </c>
      <c r="C21" s="3" t="s">
        <v>1732</v>
      </c>
      <c r="D21" s="3" t="s">
        <v>2223</v>
      </c>
      <c r="E21" s="3" t="s">
        <v>3813</v>
      </c>
      <c r="F21" s="3" t="s">
        <v>2223</v>
      </c>
    </row>
    <row r="22" spans="1:6" x14ac:dyDescent="0.25">
      <c r="A22" s="3">
        <v>1041</v>
      </c>
      <c r="B22" s="3" t="s">
        <v>1482</v>
      </c>
      <c r="C22" s="3" t="s">
        <v>2260</v>
      </c>
      <c r="D22" s="3" t="s">
        <v>2223</v>
      </c>
      <c r="E22" s="3" t="s">
        <v>3813</v>
      </c>
      <c r="F22" s="3" t="s">
        <v>2223</v>
      </c>
    </row>
    <row r="23" spans="1:6" x14ac:dyDescent="0.25">
      <c r="A23" s="3">
        <v>1043</v>
      </c>
      <c r="B23" s="3" t="s">
        <v>1482</v>
      </c>
      <c r="C23" s="3" t="s">
        <v>2127</v>
      </c>
      <c r="D23" s="3" t="s">
        <v>2252</v>
      </c>
      <c r="E23" s="3" t="s">
        <v>23961</v>
      </c>
      <c r="F23" s="3" t="s">
        <v>2252</v>
      </c>
    </row>
    <row r="24" spans="1:6" x14ac:dyDescent="0.25">
      <c r="A24" s="3">
        <v>1045</v>
      </c>
      <c r="B24" s="3" t="s">
        <v>1482</v>
      </c>
      <c r="C24" s="3" t="s">
        <v>2263</v>
      </c>
      <c r="D24" s="3" t="s">
        <v>2229</v>
      </c>
      <c r="E24" s="3" t="s">
        <v>23961</v>
      </c>
      <c r="F24" s="3" t="s">
        <v>2229</v>
      </c>
    </row>
    <row r="25" spans="1:6" x14ac:dyDescent="0.25">
      <c r="A25" s="3">
        <v>1047</v>
      </c>
      <c r="B25" s="3" t="s">
        <v>1482</v>
      </c>
      <c r="C25" s="3" t="s">
        <v>1496</v>
      </c>
      <c r="D25" s="3" t="s">
        <v>2223</v>
      </c>
      <c r="E25" s="3" t="s">
        <v>3813</v>
      </c>
      <c r="F25" s="3" t="s">
        <v>2223</v>
      </c>
    </row>
    <row r="26" spans="1:6" x14ac:dyDescent="0.25">
      <c r="A26" s="3">
        <v>1049</v>
      </c>
      <c r="B26" s="3" t="s">
        <v>1482</v>
      </c>
      <c r="C26" s="3" t="s">
        <v>2266</v>
      </c>
      <c r="D26" s="3" t="s">
        <v>1015</v>
      </c>
      <c r="E26" s="3" t="s">
        <v>23961</v>
      </c>
      <c r="F26" s="3" t="s">
        <v>1015</v>
      </c>
    </row>
    <row r="27" spans="1:6" x14ac:dyDescent="0.25">
      <c r="A27" s="3">
        <v>1051</v>
      </c>
      <c r="B27" s="3" t="s">
        <v>1482</v>
      </c>
      <c r="C27" s="3" t="s">
        <v>1705</v>
      </c>
      <c r="D27" s="3" t="s">
        <v>2223</v>
      </c>
      <c r="E27" s="3" t="s">
        <v>3813</v>
      </c>
      <c r="F27" s="3" t="s">
        <v>2223</v>
      </c>
    </row>
    <row r="28" spans="1:6" x14ac:dyDescent="0.25">
      <c r="A28" s="3">
        <v>1053</v>
      </c>
      <c r="B28" s="3" t="s">
        <v>1482</v>
      </c>
      <c r="C28" s="3" t="s">
        <v>2013</v>
      </c>
      <c r="D28" s="3" t="s">
        <v>2223</v>
      </c>
      <c r="E28" s="3" t="s">
        <v>3813</v>
      </c>
      <c r="F28" s="3" t="s">
        <v>2223</v>
      </c>
    </row>
    <row r="29" spans="1:6" x14ac:dyDescent="0.25">
      <c r="A29" s="3">
        <v>1055</v>
      </c>
      <c r="B29" s="3" t="s">
        <v>1482</v>
      </c>
      <c r="C29" s="3" t="s">
        <v>1612</v>
      </c>
      <c r="D29" s="3" t="s">
        <v>1015</v>
      </c>
      <c r="E29" s="3" t="s">
        <v>23961</v>
      </c>
      <c r="F29" s="3" t="s">
        <v>1015</v>
      </c>
    </row>
    <row r="30" spans="1:6" x14ac:dyDescent="0.25">
      <c r="A30" s="3">
        <v>1057</v>
      </c>
      <c r="B30" s="3" t="s">
        <v>1482</v>
      </c>
      <c r="C30" s="3" t="s">
        <v>1834</v>
      </c>
      <c r="D30" s="3" t="s">
        <v>2252</v>
      </c>
      <c r="E30" s="3" t="s">
        <v>23961</v>
      </c>
      <c r="F30" s="3" t="s">
        <v>2252</v>
      </c>
    </row>
    <row r="31" spans="1:6" x14ac:dyDescent="0.25">
      <c r="A31" s="3">
        <v>1059</v>
      </c>
      <c r="B31" s="3" t="s">
        <v>1482</v>
      </c>
      <c r="C31" s="3" t="s">
        <v>1813</v>
      </c>
      <c r="D31" s="3" t="s">
        <v>2252</v>
      </c>
      <c r="E31" s="3" t="s">
        <v>23961</v>
      </c>
      <c r="F31" s="3" t="s">
        <v>2252</v>
      </c>
    </row>
    <row r="32" spans="1:6" x14ac:dyDescent="0.25">
      <c r="A32" s="3">
        <v>1061</v>
      </c>
      <c r="B32" s="3" t="s">
        <v>1482</v>
      </c>
      <c r="C32" s="3" t="s">
        <v>1980</v>
      </c>
      <c r="D32" s="3" t="s">
        <v>2229</v>
      </c>
      <c r="E32" s="3" t="s">
        <v>23961</v>
      </c>
      <c r="F32" s="3" t="s">
        <v>2229</v>
      </c>
    </row>
    <row r="33" spans="1:6" x14ac:dyDescent="0.25">
      <c r="A33" s="3">
        <v>1063</v>
      </c>
      <c r="B33" s="3" t="s">
        <v>1482</v>
      </c>
      <c r="C33" s="3" t="s">
        <v>1737</v>
      </c>
      <c r="D33" s="3" t="s">
        <v>2252</v>
      </c>
      <c r="E33" s="3" t="s">
        <v>23961</v>
      </c>
      <c r="F33" s="3" t="s">
        <v>2252</v>
      </c>
    </row>
    <row r="34" spans="1:6" x14ac:dyDescent="0.25">
      <c r="A34" s="3">
        <v>1065</v>
      </c>
      <c r="B34" s="3" t="s">
        <v>1482</v>
      </c>
      <c r="C34" s="3" t="s">
        <v>1987</v>
      </c>
      <c r="D34" s="3" t="s">
        <v>2223</v>
      </c>
      <c r="E34" s="3" t="s">
        <v>3813</v>
      </c>
      <c r="F34" s="3" t="s">
        <v>2223</v>
      </c>
    </row>
    <row r="35" spans="1:6" x14ac:dyDescent="0.25">
      <c r="A35" s="3">
        <v>1067</v>
      </c>
      <c r="B35" s="3" t="s">
        <v>1482</v>
      </c>
      <c r="C35" s="3" t="s">
        <v>1733</v>
      </c>
      <c r="D35" s="3" t="s">
        <v>2229</v>
      </c>
      <c r="E35" s="3" t="s">
        <v>23961</v>
      </c>
      <c r="F35" s="3" t="s">
        <v>2229</v>
      </c>
    </row>
    <row r="36" spans="1:6" x14ac:dyDescent="0.25">
      <c r="A36" s="3">
        <v>1069</v>
      </c>
      <c r="B36" s="3" t="s">
        <v>1482</v>
      </c>
      <c r="C36" s="3" t="s">
        <v>1484</v>
      </c>
      <c r="D36" s="3" t="s">
        <v>2229</v>
      </c>
      <c r="E36" s="3" t="s">
        <v>23961</v>
      </c>
      <c r="F36" s="3" t="s">
        <v>2229</v>
      </c>
    </row>
    <row r="37" spans="1:6" x14ac:dyDescent="0.25">
      <c r="A37" s="3">
        <v>1071</v>
      </c>
      <c r="B37" s="3" t="s">
        <v>1482</v>
      </c>
      <c r="C37" s="3" t="s">
        <v>1584</v>
      </c>
      <c r="D37" s="3" t="s">
        <v>1015</v>
      </c>
      <c r="E37" s="3" t="s">
        <v>23961</v>
      </c>
      <c r="F37" s="3" t="s">
        <v>1015</v>
      </c>
    </row>
    <row r="38" spans="1:6" x14ac:dyDescent="0.25">
      <c r="A38" s="3">
        <v>1073</v>
      </c>
      <c r="B38" s="3" t="s">
        <v>1482</v>
      </c>
      <c r="C38" s="3" t="s">
        <v>1502</v>
      </c>
      <c r="D38" s="3" t="s">
        <v>1015</v>
      </c>
      <c r="E38" s="3" t="s">
        <v>23961</v>
      </c>
      <c r="F38" s="3" t="s">
        <v>1015</v>
      </c>
    </row>
    <row r="39" spans="1:6" x14ac:dyDescent="0.25">
      <c r="A39" s="3">
        <v>1075</v>
      </c>
      <c r="B39" s="3" t="s">
        <v>1482</v>
      </c>
      <c r="C39" s="3" t="s">
        <v>1635</v>
      </c>
      <c r="D39" s="3" t="s">
        <v>2252</v>
      </c>
      <c r="E39" s="3" t="s">
        <v>23961</v>
      </c>
      <c r="F39" s="3" t="s">
        <v>2252</v>
      </c>
    </row>
    <row r="40" spans="1:6" x14ac:dyDescent="0.25">
      <c r="A40" s="3">
        <v>1077</v>
      </c>
      <c r="B40" s="3" t="s">
        <v>1482</v>
      </c>
      <c r="C40" s="3" t="s">
        <v>1981</v>
      </c>
      <c r="D40" s="3" t="s">
        <v>2280</v>
      </c>
      <c r="E40" s="3" t="s">
        <v>23961</v>
      </c>
      <c r="F40" s="3" t="s">
        <v>2280</v>
      </c>
    </row>
    <row r="41" spans="1:6" x14ac:dyDescent="0.25">
      <c r="A41" s="3">
        <v>1079</v>
      </c>
      <c r="B41" s="3" t="s">
        <v>1482</v>
      </c>
      <c r="C41" s="3" t="s">
        <v>1632</v>
      </c>
      <c r="D41" s="3" t="s">
        <v>2252</v>
      </c>
      <c r="E41" s="3" t="s">
        <v>23961</v>
      </c>
      <c r="F41" s="3" t="s">
        <v>2252</v>
      </c>
    </row>
    <row r="42" spans="1:6" x14ac:dyDescent="0.25">
      <c r="A42" s="3">
        <v>1081</v>
      </c>
      <c r="B42" s="3" t="s">
        <v>1482</v>
      </c>
      <c r="C42" s="3" t="s">
        <v>1585</v>
      </c>
      <c r="D42" s="3" t="s">
        <v>2240</v>
      </c>
      <c r="E42" s="3" t="s">
        <v>23961</v>
      </c>
      <c r="F42" s="3" t="s">
        <v>2240</v>
      </c>
    </row>
    <row r="43" spans="1:6" x14ac:dyDescent="0.25">
      <c r="A43" s="3">
        <v>1083</v>
      </c>
      <c r="B43" s="3" t="s">
        <v>1482</v>
      </c>
      <c r="C43" s="3" t="s">
        <v>1610</v>
      </c>
      <c r="D43" s="3" t="s">
        <v>2280</v>
      </c>
      <c r="E43" s="3" t="s">
        <v>23961</v>
      </c>
      <c r="F43" s="3" t="s">
        <v>2280</v>
      </c>
    </row>
    <row r="44" spans="1:6" x14ac:dyDescent="0.25">
      <c r="A44" s="3">
        <v>1085</v>
      </c>
      <c r="B44" s="3" t="s">
        <v>1482</v>
      </c>
      <c r="C44" s="3" t="s">
        <v>2033</v>
      </c>
      <c r="D44" s="3" t="s">
        <v>2223</v>
      </c>
      <c r="E44" s="3" t="s">
        <v>3813</v>
      </c>
      <c r="F44" s="3" t="s">
        <v>2223</v>
      </c>
    </row>
    <row r="45" spans="1:6" x14ac:dyDescent="0.25">
      <c r="A45" s="3">
        <v>1087</v>
      </c>
      <c r="B45" s="3" t="s">
        <v>1482</v>
      </c>
      <c r="C45" s="3" t="s">
        <v>1566</v>
      </c>
      <c r="D45" s="3" t="s">
        <v>2223</v>
      </c>
      <c r="E45" s="3" t="s">
        <v>3813</v>
      </c>
      <c r="F45" s="3" t="s">
        <v>2223</v>
      </c>
    </row>
    <row r="46" spans="1:6" x14ac:dyDescent="0.25">
      <c r="A46" s="3">
        <v>1089</v>
      </c>
      <c r="B46" s="3" t="s">
        <v>1482</v>
      </c>
      <c r="C46" s="3" t="s">
        <v>2004</v>
      </c>
      <c r="D46" s="3" t="s">
        <v>1015</v>
      </c>
      <c r="E46" s="3" t="s">
        <v>23961</v>
      </c>
      <c r="F46" s="3" t="s">
        <v>1015</v>
      </c>
    </row>
    <row r="47" spans="1:6" x14ac:dyDescent="0.25">
      <c r="A47" s="3">
        <v>1091</v>
      </c>
      <c r="B47" s="3" t="s">
        <v>1482</v>
      </c>
      <c r="C47" s="3" t="s">
        <v>2289</v>
      </c>
      <c r="D47" s="3" t="s">
        <v>2223</v>
      </c>
      <c r="E47" s="3" t="s">
        <v>3813</v>
      </c>
      <c r="F47" s="3" t="s">
        <v>2223</v>
      </c>
    </row>
    <row r="48" spans="1:6" x14ac:dyDescent="0.25">
      <c r="A48" s="3">
        <v>1093</v>
      </c>
      <c r="B48" s="3" t="s">
        <v>1482</v>
      </c>
      <c r="C48" s="3" t="s">
        <v>1599</v>
      </c>
      <c r="D48" s="3" t="s">
        <v>2252</v>
      </c>
      <c r="E48" s="3" t="s">
        <v>23961</v>
      </c>
      <c r="F48" s="3" t="s">
        <v>2252</v>
      </c>
    </row>
    <row r="49" spans="1:6" x14ac:dyDescent="0.25">
      <c r="A49" s="3">
        <v>1095</v>
      </c>
      <c r="B49" s="3" t="s">
        <v>1482</v>
      </c>
      <c r="C49" s="3" t="s">
        <v>1723</v>
      </c>
      <c r="D49" s="3" t="s">
        <v>1015</v>
      </c>
      <c r="E49" s="3" t="s">
        <v>23961</v>
      </c>
      <c r="F49" s="3" t="s">
        <v>1015</v>
      </c>
    </row>
    <row r="50" spans="1:6" x14ac:dyDescent="0.25">
      <c r="A50" s="3">
        <v>1097</v>
      </c>
      <c r="B50" s="3" t="s">
        <v>1482</v>
      </c>
      <c r="C50" s="3" t="s">
        <v>1565</v>
      </c>
      <c r="D50" s="3" t="s">
        <v>2223</v>
      </c>
      <c r="E50" s="3" t="s">
        <v>3813</v>
      </c>
      <c r="F50" s="3" t="s">
        <v>2223</v>
      </c>
    </row>
    <row r="51" spans="1:6" x14ac:dyDescent="0.25">
      <c r="A51" s="3">
        <v>1099</v>
      </c>
      <c r="B51" s="3" t="s">
        <v>1482</v>
      </c>
      <c r="C51" s="3" t="s">
        <v>1544</v>
      </c>
      <c r="D51" s="3" t="s">
        <v>2223</v>
      </c>
      <c r="E51" s="3" t="s">
        <v>3813</v>
      </c>
      <c r="F51" s="3" t="s">
        <v>2223</v>
      </c>
    </row>
    <row r="52" spans="1:6" x14ac:dyDescent="0.25">
      <c r="A52" s="3">
        <v>1101</v>
      </c>
      <c r="B52" s="3" t="s">
        <v>1482</v>
      </c>
      <c r="C52" s="3" t="s">
        <v>1626</v>
      </c>
      <c r="D52" s="3" t="s">
        <v>2223</v>
      </c>
      <c r="E52" s="3" t="s">
        <v>3813</v>
      </c>
      <c r="F52" s="3" t="s">
        <v>2223</v>
      </c>
    </row>
    <row r="53" spans="1:6" x14ac:dyDescent="0.25">
      <c r="A53" s="3">
        <v>1103</v>
      </c>
      <c r="B53" s="3" t="s">
        <v>1482</v>
      </c>
      <c r="C53" s="3" t="s">
        <v>1776</v>
      </c>
      <c r="D53" s="3" t="s">
        <v>2252</v>
      </c>
      <c r="E53" s="3" t="s">
        <v>23961</v>
      </c>
      <c r="F53" s="3" t="s">
        <v>2252</v>
      </c>
    </row>
    <row r="54" spans="1:6" x14ac:dyDescent="0.25">
      <c r="A54" s="3">
        <v>1105</v>
      </c>
      <c r="B54" s="3" t="s">
        <v>1482</v>
      </c>
      <c r="C54" s="3" t="s">
        <v>1676</v>
      </c>
      <c r="D54" s="3" t="s">
        <v>2223</v>
      </c>
      <c r="E54" s="3" t="s">
        <v>3813</v>
      </c>
      <c r="F54" s="3" t="s">
        <v>2223</v>
      </c>
    </row>
    <row r="55" spans="1:6" x14ac:dyDescent="0.25">
      <c r="A55" s="3">
        <v>1107</v>
      </c>
      <c r="B55" s="3" t="s">
        <v>1482</v>
      </c>
      <c r="C55" s="3" t="s">
        <v>2298</v>
      </c>
      <c r="D55" s="3" t="s">
        <v>2252</v>
      </c>
      <c r="E55" s="3" t="s">
        <v>23961</v>
      </c>
      <c r="F55" s="3" t="s">
        <v>2252</v>
      </c>
    </row>
    <row r="56" spans="1:6" x14ac:dyDescent="0.25">
      <c r="A56" s="3">
        <v>1109</v>
      </c>
      <c r="B56" s="3" t="s">
        <v>1482</v>
      </c>
      <c r="C56" s="3" t="s">
        <v>1783</v>
      </c>
      <c r="D56" s="3" t="s">
        <v>2229</v>
      </c>
      <c r="E56" s="3" t="s">
        <v>23961</v>
      </c>
      <c r="F56" s="3" t="s">
        <v>2229</v>
      </c>
    </row>
    <row r="57" spans="1:6" x14ac:dyDescent="0.25">
      <c r="A57" s="3">
        <v>1111</v>
      </c>
      <c r="B57" s="3" t="s">
        <v>1482</v>
      </c>
      <c r="C57" s="3" t="s">
        <v>1661</v>
      </c>
      <c r="D57" s="3" t="s">
        <v>2240</v>
      </c>
      <c r="E57" s="3" t="s">
        <v>23961</v>
      </c>
      <c r="F57" s="3" t="s">
        <v>2240</v>
      </c>
    </row>
    <row r="58" spans="1:6" x14ac:dyDescent="0.25">
      <c r="A58" s="3">
        <v>1113</v>
      </c>
      <c r="B58" s="3" t="s">
        <v>1482</v>
      </c>
      <c r="C58" s="3" t="s">
        <v>1850</v>
      </c>
      <c r="D58" s="3" t="s">
        <v>2229</v>
      </c>
      <c r="E58" s="3" t="s">
        <v>23961</v>
      </c>
      <c r="F58" s="3" t="s">
        <v>2229</v>
      </c>
    </row>
    <row r="59" spans="1:6" x14ac:dyDescent="0.25">
      <c r="A59" s="3">
        <v>1115</v>
      </c>
      <c r="B59" s="3" t="s">
        <v>1482</v>
      </c>
      <c r="C59" s="3" t="s">
        <v>2084</v>
      </c>
      <c r="D59" s="3" t="s">
        <v>1015</v>
      </c>
      <c r="E59" s="3" t="s">
        <v>23961</v>
      </c>
      <c r="F59" s="3" t="s">
        <v>1015</v>
      </c>
    </row>
    <row r="60" spans="1:6" x14ac:dyDescent="0.25">
      <c r="A60" s="3">
        <v>1117</v>
      </c>
      <c r="B60" s="3" t="s">
        <v>1482</v>
      </c>
      <c r="C60" s="3" t="s">
        <v>1220</v>
      </c>
      <c r="D60" s="3" t="s">
        <v>1015</v>
      </c>
      <c r="E60" s="3" t="s">
        <v>23961</v>
      </c>
      <c r="F60" s="3" t="s">
        <v>1015</v>
      </c>
    </row>
    <row r="61" spans="1:6" x14ac:dyDescent="0.25">
      <c r="A61" s="3">
        <v>1119</v>
      </c>
      <c r="B61" s="3" t="s">
        <v>1482</v>
      </c>
      <c r="C61" s="3" t="s">
        <v>2305</v>
      </c>
      <c r="D61" s="3" t="s">
        <v>2252</v>
      </c>
      <c r="E61" s="3" t="s">
        <v>23961</v>
      </c>
      <c r="F61" s="3" t="s">
        <v>2252</v>
      </c>
    </row>
    <row r="62" spans="1:6" x14ac:dyDescent="0.25">
      <c r="A62" s="3">
        <v>1121</v>
      </c>
      <c r="B62" s="3" t="s">
        <v>1482</v>
      </c>
      <c r="C62" s="3" t="s">
        <v>1583</v>
      </c>
      <c r="D62" s="3" t="s">
        <v>1015</v>
      </c>
      <c r="E62" s="3" t="s">
        <v>23961</v>
      </c>
      <c r="F62" s="3" t="s">
        <v>1015</v>
      </c>
    </row>
    <row r="63" spans="1:6" x14ac:dyDescent="0.25">
      <c r="A63" s="3">
        <v>1123</v>
      </c>
      <c r="B63" s="3" t="s">
        <v>1482</v>
      </c>
      <c r="C63" s="3" t="s">
        <v>2043</v>
      </c>
      <c r="D63" s="3" t="s">
        <v>2240</v>
      </c>
      <c r="E63" s="3" t="s">
        <v>23961</v>
      </c>
      <c r="F63" s="3" t="s">
        <v>2240</v>
      </c>
    </row>
    <row r="64" spans="1:6" x14ac:dyDescent="0.25">
      <c r="A64" s="3">
        <v>1125</v>
      </c>
      <c r="B64" s="3" t="s">
        <v>1482</v>
      </c>
      <c r="C64" s="3" t="s">
        <v>2206</v>
      </c>
      <c r="D64" s="3" t="s">
        <v>2252</v>
      </c>
      <c r="E64" s="3" t="s">
        <v>23961</v>
      </c>
      <c r="F64" s="3" t="s">
        <v>2252</v>
      </c>
    </row>
    <row r="65" spans="1:6" x14ac:dyDescent="0.25">
      <c r="A65" s="3">
        <v>1127</v>
      </c>
      <c r="B65" s="3" t="s">
        <v>1482</v>
      </c>
      <c r="C65" s="3" t="s">
        <v>2310</v>
      </c>
      <c r="D65" s="3" t="s">
        <v>2252</v>
      </c>
      <c r="E65" s="3" t="s">
        <v>23961</v>
      </c>
      <c r="F65" s="3" t="s">
        <v>2252</v>
      </c>
    </row>
    <row r="66" spans="1:6" x14ac:dyDescent="0.25">
      <c r="A66" s="3">
        <v>1129</v>
      </c>
      <c r="B66" s="3" t="s">
        <v>1482</v>
      </c>
      <c r="C66" s="3" t="s">
        <v>1127</v>
      </c>
      <c r="D66" s="3" t="s">
        <v>2223</v>
      </c>
      <c r="E66" s="3" t="s">
        <v>3813</v>
      </c>
      <c r="F66" s="3" t="s">
        <v>2223</v>
      </c>
    </row>
    <row r="67" spans="1:6" x14ac:dyDescent="0.25">
      <c r="A67" s="3">
        <v>1131</v>
      </c>
      <c r="B67" s="3" t="s">
        <v>1482</v>
      </c>
      <c r="C67" s="3" t="s">
        <v>2313</v>
      </c>
      <c r="D67" s="3" t="s">
        <v>2223</v>
      </c>
      <c r="E67" s="3" t="s">
        <v>3813</v>
      </c>
      <c r="F67" s="3" t="s">
        <v>2223</v>
      </c>
    </row>
    <row r="68" spans="1:6" x14ac:dyDescent="0.25">
      <c r="A68" s="3">
        <v>1133</v>
      </c>
      <c r="B68" s="3" t="s">
        <v>1482</v>
      </c>
      <c r="C68" s="3" t="s">
        <v>2315</v>
      </c>
      <c r="D68" s="3" t="s">
        <v>2252</v>
      </c>
      <c r="E68" s="3" t="s">
        <v>23961</v>
      </c>
      <c r="F68" s="3" t="s">
        <v>2252</v>
      </c>
    </row>
    <row r="69" spans="1:6" x14ac:dyDescent="0.25">
      <c r="A69" s="3">
        <v>2013</v>
      </c>
      <c r="B69" s="3" t="s">
        <v>1479</v>
      </c>
      <c r="C69" s="3" t="s">
        <v>2318</v>
      </c>
      <c r="D69" s="3" t="s">
        <v>2316</v>
      </c>
      <c r="E69" s="3" t="s">
        <v>23961</v>
      </c>
      <c r="F69" s="3" t="s">
        <v>6790</v>
      </c>
    </row>
    <row r="70" spans="1:6" x14ac:dyDescent="0.25">
      <c r="A70" s="3">
        <v>2016</v>
      </c>
      <c r="B70" s="3" t="s">
        <v>1479</v>
      </c>
      <c r="C70" s="3" t="s">
        <v>2320</v>
      </c>
      <c r="D70" s="3" t="s">
        <v>2316</v>
      </c>
      <c r="E70" s="3" t="s">
        <v>23961</v>
      </c>
      <c r="F70" s="3" t="s">
        <v>6790</v>
      </c>
    </row>
    <row r="71" spans="1:6" x14ac:dyDescent="0.25">
      <c r="A71" s="3">
        <v>2020</v>
      </c>
      <c r="B71" s="3" t="s">
        <v>1479</v>
      </c>
      <c r="C71" s="3" t="s">
        <v>1709</v>
      </c>
      <c r="D71" s="3" t="s">
        <v>2321</v>
      </c>
      <c r="E71" s="3" t="s">
        <v>23961</v>
      </c>
      <c r="F71" s="3" t="s">
        <v>2321</v>
      </c>
    </row>
    <row r="72" spans="1:6" x14ac:dyDescent="0.25">
      <c r="A72" s="3">
        <v>2050</v>
      </c>
      <c r="B72" s="3" t="s">
        <v>1479</v>
      </c>
      <c r="C72" s="3" t="s">
        <v>1593</v>
      </c>
      <c r="D72" s="3" t="s">
        <v>2323</v>
      </c>
      <c r="E72" s="3" t="s">
        <v>23961</v>
      </c>
      <c r="F72" s="3" t="s">
        <v>2323</v>
      </c>
    </row>
    <row r="73" spans="1:6" x14ac:dyDescent="0.25">
      <c r="A73" s="3">
        <v>2060</v>
      </c>
      <c r="B73" s="3" t="s">
        <v>1479</v>
      </c>
      <c r="C73" s="3" t="s">
        <v>2327</v>
      </c>
      <c r="D73" s="3" t="s">
        <v>2325</v>
      </c>
      <c r="E73" s="3" t="s">
        <v>23961</v>
      </c>
      <c r="F73" s="3" t="s">
        <v>2325</v>
      </c>
    </row>
    <row r="74" spans="1:6" x14ac:dyDescent="0.25">
      <c r="A74" s="3">
        <v>2068</v>
      </c>
      <c r="B74" s="3" t="s">
        <v>1479</v>
      </c>
      <c r="C74" s="3" t="s">
        <v>2329</v>
      </c>
      <c r="D74" s="3" t="s">
        <v>2316</v>
      </c>
      <c r="E74" s="3" t="s">
        <v>23961</v>
      </c>
      <c r="F74" s="3" t="s">
        <v>6790</v>
      </c>
    </row>
    <row r="75" spans="1:6" x14ac:dyDescent="0.25">
      <c r="A75" s="3">
        <v>2070</v>
      </c>
      <c r="B75" s="3" t="s">
        <v>1479</v>
      </c>
      <c r="C75" s="3" t="s">
        <v>2331</v>
      </c>
      <c r="D75" s="3" t="s">
        <v>2323</v>
      </c>
      <c r="E75" s="3" t="s">
        <v>23961</v>
      </c>
      <c r="F75" s="3" t="s">
        <v>2323</v>
      </c>
    </row>
    <row r="76" spans="1:6" x14ac:dyDescent="0.25">
      <c r="A76" s="3">
        <v>2090</v>
      </c>
      <c r="B76" s="3" t="s">
        <v>1479</v>
      </c>
      <c r="C76" s="3" t="s">
        <v>2334</v>
      </c>
      <c r="D76" s="3" t="s">
        <v>2332</v>
      </c>
      <c r="E76" s="3" t="s">
        <v>23961</v>
      </c>
      <c r="F76" s="3" t="s">
        <v>2332</v>
      </c>
    </row>
    <row r="77" spans="1:6" x14ac:dyDescent="0.25">
      <c r="A77" s="3">
        <v>2100</v>
      </c>
      <c r="B77" s="3" t="s">
        <v>1479</v>
      </c>
      <c r="C77" s="3" t="s">
        <v>2336</v>
      </c>
      <c r="D77" s="3" t="s">
        <v>2316</v>
      </c>
      <c r="E77" s="3" t="s">
        <v>23961</v>
      </c>
      <c r="F77" s="3" t="s">
        <v>6790</v>
      </c>
    </row>
    <row r="78" spans="1:6" x14ac:dyDescent="0.25">
      <c r="A78" s="3">
        <v>2105</v>
      </c>
      <c r="B78" s="3" t="s">
        <v>1479</v>
      </c>
      <c r="C78" s="3" t="s">
        <v>2338</v>
      </c>
      <c r="D78" s="3" t="s">
        <v>2316</v>
      </c>
      <c r="E78" s="3" t="s">
        <v>23961</v>
      </c>
      <c r="F78" s="3" t="s">
        <v>6790</v>
      </c>
    </row>
    <row r="79" spans="1:6" x14ac:dyDescent="0.25">
      <c r="A79" s="3">
        <v>2110</v>
      </c>
      <c r="B79" s="3" t="s">
        <v>1479</v>
      </c>
      <c r="C79" s="3" t="s">
        <v>1804</v>
      </c>
      <c r="D79" s="3" t="s">
        <v>2339</v>
      </c>
      <c r="E79" s="3" t="s">
        <v>23961</v>
      </c>
      <c r="F79" s="3" t="s">
        <v>2339</v>
      </c>
    </row>
    <row r="80" spans="1:6" x14ac:dyDescent="0.25">
      <c r="A80" s="3">
        <v>2122</v>
      </c>
      <c r="B80" s="3" t="s">
        <v>1479</v>
      </c>
      <c r="C80" s="3" t="s">
        <v>2342</v>
      </c>
      <c r="D80" s="3" t="s">
        <v>2321</v>
      </c>
      <c r="E80" s="3" t="s">
        <v>23961</v>
      </c>
      <c r="F80" s="3" t="s">
        <v>2321</v>
      </c>
    </row>
    <row r="81" spans="1:6" x14ac:dyDescent="0.25">
      <c r="A81" s="3">
        <v>2130</v>
      </c>
      <c r="B81" s="3" t="s">
        <v>1479</v>
      </c>
      <c r="C81" s="3" t="s">
        <v>2344</v>
      </c>
      <c r="D81" s="3" t="s">
        <v>2339</v>
      </c>
      <c r="E81" s="3" t="s">
        <v>23961</v>
      </c>
      <c r="F81" s="3" t="s">
        <v>2339</v>
      </c>
    </row>
    <row r="82" spans="1:6" x14ac:dyDescent="0.25">
      <c r="A82" s="3">
        <v>2150</v>
      </c>
      <c r="B82" s="3" t="s">
        <v>1479</v>
      </c>
      <c r="C82" s="3" t="s">
        <v>2347</v>
      </c>
      <c r="D82" s="3" t="s">
        <v>2345</v>
      </c>
      <c r="E82" s="3" t="s">
        <v>23961</v>
      </c>
      <c r="F82" s="3" t="s">
        <v>2345</v>
      </c>
    </row>
    <row r="83" spans="1:6" x14ac:dyDescent="0.25">
      <c r="A83" s="3">
        <v>2158</v>
      </c>
      <c r="B83" s="3" t="s">
        <v>1479</v>
      </c>
      <c r="C83" s="3" t="s">
        <v>2349</v>
      </c>
      <c r="D83" s="3" t="s">
        <v>2316</v>
      </c>
      <c r="E83" s="3" t="s">
        <v>23961</v>
      </c>
      <c r="F83" s="3" t="s">
        <v>6790</v>
      </c>
    </row>
    <row r="84" spans="1:6" x14ac:dyDescent="0.25">
      <c r="A84" s="3">
        <v>2164</v>
      </c>
      <c r="B84" s="3" t="s">
        <v>1479</v>
      </c>
      <c r="C84" s="3" t="s">
        <v>2351</v>
      </c>
      <c r="D84" s="3" t="s">
        <v>2316</v>
      </c>
      <c r="E84" s="3" t="s">
        <v>23961</v>
      </c>
      <c r="F84" s="3" t="s">
        <v>6790</v>
      </c>
    </row>
    <row r="85" spans="1:6" x14ac:dyDescent="0.25">
      <c r="A85" s="3">
        <v>2170</v>
      </c>
      <c r="B85" s="3" t="s">
        <v>1479</v>
      </c>
      <c r="C85" s="3" t="s">
        <v>2354</v>
      </c>
      <c r="D85" s="3" t="s">
        <v>2352</v>
      </c>
      <c r="E85" s="3" t="s">
        <v>23961</v>
      </c>
      <c r="F85" s="3" t="s">
        <v>2352</v>
      </c>
    </row>
    <row r="86" spans="1:6" x14ac:dyDescent="0.25">
      <c r="A86" s="3">
        <v>2180</v>
      </c>
      <c r="B86" s="3" t="s">
        <v>1479</v>
      </c>
      <c r="C86" s="3" t="s">
        <v>2356</v>
      </c>
      <c r="D86" s="3" t="s">
        <v>2323</v>
      </c>
      <c r="E86" s="3" t="s">
        <v>23961</v>
      </c>
      <c r="F86" s="3" t="s">
        <v>2323</v>
      </c>
    </row>
    <row r="87" spans="1:6" x14ac:dyDescent="0.25">
      <c r="A87" s="3">
        <v>2185</v>
      </c>
      <c r="B87" s="3" t="s">
        <v>1479</v>
      </c>
      <c r="C87" s="3" t="s">
        <v>2083</v>
      </c>
      <c r="D87" s="3" t="s">
        <v>2357</v>
      </c>
      <c r="E87" s="3" t="s">
        <v>23961</v>
      </c>
      <c r="F87" s="3" t="s">
        <v>2357</v>
      </c>
    </row>
    <row r="88" spans="1:6" x14ac:dyDescent="0.25">
      <c r="A88" s="3">
        <v>2188</v>
      </c>
      <c r="B88" s="3" t="s">
        <v>1479</v>
      </c>
      <c r="C88" s="3" t="s">
        <v>2360</v>
      </c>
      <c r="D88" s="3" t="s">
        <v>2316</v>
      </c>
      <c r="E88" s="3" t="s">
        <v>23961</v>
      </c>
      <c r="F88" s="3" t="s">
        <v>6790</v>
      </c>
    </row>
    <row r="89" spans="1:6" x14ac:dyDescent="0.25">
      <c r="A89" s="3">
        <v>2195</v>
      </c>
      <c r="B89" s="3" t="s">
        <v>1479</v>
      </c>
      <c r="C89" s="3" t="s">
        <v>2086</v>
      </c>
      <c r="D89" s="3" t="s">
        <v>2316</v>
      </c>
      <c r="E89" s="3" t="s">
        <v>23961</v>
      </c>
      <c r="F89" s="3" t="s">
        <v>6790</v>
      </c>
    </row>
    <row r="90" spans="1:6" x14ac:dyDescent="0.25">
      <c r="A90" s="3">
        <v>2198</v>
      </c>
      <c r="B90" s="3" t="s">
        <v>1479</v>
      </c>
      <c r="C90" s="3" t="s">
        <v>2363</v>
      </c>
      <c r="D90" s="3" t="s">
        <v>2316</v>
      </c>
      <c r="E90" s="3" t="s">
        <v>23961</v>
      </c>
      <c r="F90" s="3" t="s">
        <v>6790</v>
      </c>
    </row>
    <row r="91" spans="1:6" x14ac:dyDescent="0.25">
      <c r="A91" s="3">
        <v>2220</v>
      </c>
      <c r="B91" s="3" t="s">
        <v>1479</v>
      </c>
      <c r="C91" s="3" t="s">
        <v>2365</v>
      </c>
      <c r="D91" s="3" t="s">
        <v>2339</v>
      </c>
      <c r="E91" s="3" t="s">
        <v>23961</v>
      </c>
      <c r="F91" s="3" t="s">
        <v>2339</v>
      </c>
    </row>
    <row r="92" spans="1:6" x14ac:dyDescent="0.25">
      <c r="A92" s="3">
        <v>2230</v>
      </c>
      <c r="B92" s="3" t="s">
        <v>1479</v>
      </c>
      <c r="C92" s="3" t="s">
        <v>2367</v>
      </c>
      <c r="D92" s="3" t="s">
        <v>2316</v>
      </c>
      <c r="E92" s="3" t="s">
        <v>23961</v>
      </c>
      <c r="F92" s="3" t="s">
        <v>6790</v>
      </c>
    </row>
    <row r="93" spans="1:6" x14ac:dyDescent="0.25">
      <c r="A93" s="3">
        <v>2240</v>
      </c>
      <c r="B93" s="3" t="s">
        <v>1479</v>
      </c>
      <c r="C93" s="3" t="s">
        <v>2369</v>
      </c>
      <c r="D93" s="3" t="s">
        <v>2316</v>
      </c>
      <c r="E93" s="3" t="s">
        <v>23961</v>
      </c>
      <c r="F93" s="3" t="s">
        <v>6790</v>
      </c>
    </row>
    <row r="94" spans="1:6" x14ac:dyDescent="0.25">
      <c r="A94" s="3">
        <v>2261</v>
      </c>
      <c r="B94" s="3" t="s">
        <v>1479</v>
      </c>
      <c r="C94" s="3" t="s">
        <v>2371</v>
      </c>
      <c r="D94" s="3" t="s">
        <v>2352</v>
      </c>
      <c r="E94" s="3" t="s">
        <v>23961</v>
      </c>
      <c r="F94" s="3" t="s">
        <v>2352</v>
      </c>
    </row>
    <row r="95" spans="1:6" x14ac:dyDescent="0.25">
      <c r="A95" s="3">
        <v>2275</v>
      </c>
      <c r="B95" s="3" t="s">
        <v>1479</v>
      </c>
      <c r="C95" s="3" t="s">
        <v>2373</v>
      </c>
      <c r="D95" s="3" t="s">
        <v>2316</v>
      </c>
      <c r="E95" s="3" t="s">
        <v>23961</v>
      </c>
      <c r="F95" s="3" t="s">
        <v>6790</v>
      </c>
    </row>
    <row r="96" spans="1:6" x14ac:dyDescent="0.25">
      <c r="A96" s="3">
        <v>2282</v>
      </c>
      <c r="B96" s="3" t="s">
        <v>1479</v>
      </c>
      <c r="C96" s="3" t="s">
        <v>2376</v>
      </c>
      <c r="D96" s="3" t="s">
        <v>2374</v>
      </c>
      <c r="E96" s="3" t="s">
        <v>23961</v>
      </c>
      <c r="F96" s="3" t="s">
        <v>2374</v>
      </c>
    </row>
    <row r="97" spans="1:6" x14ac:dyDescent="0.25">
      <c r="A97" s="3">
        <v>2290</v>
      </c>
      <c r="B97" s="3" t="s">
        <v>1479</v>
      </c>
      <c r="C97" s="3" t="s">
        <v>2378</v>
      </c>
      <c r="D97" s="3" t="s">
        <v>2316</v>
      </c>
      <c r="E97" s="3" t="s">
        <v>23961</v>
      </c>
      <c r="F97" s="3" t="s">
        <v>6790</v>
      </c>
    </row>
    <row r="98" spans="1:6" x14ac:dyDescent="0.25">
      <c r="A98" s="3">
        <v>4001</v>
      </c>
      <c r="B98" s="3" t="s">
        <v>1504</v>
      </c>
      <c r="C98" s="3" t="s">
        <v>1702</v>
      </c>
      <c r="D98" s="3" t="s">
        <v>2379</v>
      </c>
      <c r="E98" s="3" t="s">
        <v>23961</v>
      </c>
      <c r="F98" s="3" t="s">
        <v>2379</v>
      </c>
    </row>
    <row r="99" spans="1:6" x14ac:dyDescent="0.25">
      <c r="A99" s="3">
        <v>4003</v>
      </c>
      <c r="B99" s="3" t="s">
        <v>1504</v>
      </c>
      <c r="C99" s="3" t="s">
        <v>1789</v>
      </c>
      <c r="D99" s="3" t="s">
        <v>2381</v>
      </c>
      <c r="E99" s="3" t="s">
        <v>23961</v>
      </c>
      <c r="F99" s="3" t="s">
        <v>2381</v>
      </c>
    </row>
    <row r="100" spans="1:6" x14ac:dyDescent="0.25">
      <c r="A100" s="3">
        <v>4005</v>
      </c>
      <c r="B100" s="3" t="s">
        <v>1504</v>
      </c>
      <c r="C100" s="3" t="s">
        <v>2385</v>
      </c>
      <c r="D100" s="3" t="s">
        <v>2383</v>
      </c>
      <c r="E100" s="3" t="s">
        <v>23961</v>
      </c>
      <c r="F100" s="3" t="s">
        <v>2383</v>
      </c>
    </row>
    <row r="101" spans="1:6" x14ac:dyDescent="0.25">
      <c r="A101" s="3">
        <v>4007</v>
      </c>
      <c r="B101" s="3" t="s">
        <v>1504</v>
      </c>
      <c r="C101" s="3" t="s">
        <v>2388</v>
      </c>
      <c r="D101" s="3" t="s">
        <v>2386</v>
      </c>
      <c r="E101" s="3" t="s">
        <v>23961</v>
      </c>
      <c r="F101" s="3" t="s">
        <v>2386</v>
      </c>
    </row>
    <row r="102" spans="1:6" x14ac:dyDescent="0.25">
      <c r="A102" s="3">
        <v>4009</v>
      </c>
      <c r="B102" s="3" t="s">
        <v>1504</v>
      </c>
      <c r="C102" s="3" t="s">
        <v>1974</v>
      </c>
      <c r="D102" s="3" t="s">
        <v>2386</v>
      </c>
      <c r="E102" s="3" t="s">
        <v>23961</v>
      </c>
      <c r="F102" s="3" t="s">
        <v>2386</v>
      </c>
    </row>
    <row r="103" spans="1:6" x14ac:dyDescent="0.25">
      <c r="A103" s="3">
        <v>4011</v>
      </c>
      <c r="B103" s="3" t="s">
        <v>1504</v>
      </c>
      <c r="C103" s="3" t="s">
        <v>2391</v>
      </c>
      <c r="D103" s="3" t="s">
        <v>2386</v>
      </c>
      <c r="E103" s="3" t="s">
        <v>23961</v>
      </c>
      <c r="F103" s="3" t="s">
        <v>2386</v>
      </c>
    </row>
    <row r="104" spans="1:6" x14ac:dyDescent="0.25">
      <c r="A104" s="3">
        <v>4012</v>
      </c>
      <c r="B104" s="3" t="s">
        <v>1504</v>
      </c>
      <c r="C104" s="3" t="s">
        <v>2393</v>
      </c>
      <c r="D104" s="3" t="s">
        <v>2386</v>
      </c>
      <c r="E104" s="3" t="s">
        <v>23961</v>
      </c>
      <c r="F104" s="3" t="s">
        <v>2386</v>
      </c>
    </row>
    <row r="105" spans="1:6" x14ac:dyDescent="0.25">
      <c r="A105" s="3">
        <v>4013</v>
      </c>
      <c r="B105" s="3" t="s">
        <v>1504</v>
      </c>
      <c r="C105" s="3" t="s">
        <v>1508</v>
      </c>
      <c r="D105" s="3" t="s">
        <v>2386</v>
      </c>
      <c r="E105" s="3" t="s">
        <v>23961</v>
      </c>
      <c r="F105" s="3" t="s">
        <v>2386</v>
      </c>
    </row>
    <row r="106" spans="1:6" x14ac:dyDescent="0.25">
      <c r="A106" s="3">
        <v>4015</v>
      </c>
      <c r="B106" s="3" t="s">
        <v>1504</v>
      </c>
      <c r="C106" s="3" t="s">
        <v>1755</v>
      </c>
      <c r="D106" s="3" t="s">
        <v>2383</v>
      </c>
      <c r="E106" s="3" t="s">
        <v>23961</v>
      </c>
      <c r="F106" s="3" t="s">
        <v>2383</v>
      </c>
    </row>
    <row r="107" spans="1:6" x14ac:dyDescent="0.25">
      <c r="A107" s="3">
        <v>4017</v>
      </c>
      <c r="B107" s="3" t="s">
        <v>1504</v>
      </c>
      <c r="C107" s="3" t="s">
        <v>1503</v>
      </c>
      <c r="D107" s="3" t="s">
        <v>2379</v>
      </c>
      <c r="E107" s="3" t="s">
        <v>23961</v>
      </c>
      <c r="F107" s="3" t="s">
        <v>2379</v>
      </c>
    </row>
    <row r="108" spans="1:6" x14ac:dyDescent="0.25">
      <c r="A108" s="3">
        <v>4019</v>
      </c>
      <c r="B108" s="3" t="s">
        <v>1504</v>
      </c>
      <c r="C108" s="3" t="s">
        <v>1727</v>
      </c>
      <c r="D108" s="3" t="s">
        <v>2386</v>
      </c>
      <c r="E108" s="3" t="s">
        <v>23961</v>
      </c>
      <c r="F108" s="3" t="s">
        <v>2386</v>
      </c>
    </row>
    <row r="109" spans="1:6" x14ac:dyDescent="0.25">
      <c r="A109" s="3">
        <v>4021</v>
      </c>
      <c r="B109" s="3" t="s">
        <v>1504</v>
      </c>
      <c r="C109" s="3" t="s">
        <v>1986</v>
      </c>
      <c r="D109" s="3" t="s">
        <v>2386</v>
      </c>
      <c r="E109" s="3" t="s">
        <v>23961</v>
      </c>
      <c r="F109" s="3" t="s">
        <v>2386</v>
      </c>
    </row>
    <row r="110" spans="1:6" x14ac:dyDescent="0.25">
      <c r="A110" s="3">
        <v>4023</v>
      </c>
      <c r="B110" s="3" t="s">
        <v>1504</v>
      </c>
      <c r="C110" s="3" t="s">
        <v>2400</v>
      </c>
      <c r="D110" s="3" t="s">
        <v>2386</v>
      </c>
      <c r="E110" s="3" t="s">
        <v>23961</v>
      </c>
      <c r="F110" s="3" t="s">
        <v>2386</v>
      </c>
    </row>
    <row r="111" spans="1:6" x14ac:dyDescent="0.25">
      <c r="A111" s="3">
        <v>4025</v>
      </c>
      <c r="B111" s="3" t="s">
        <v>1504</v>
      </c>
      <c r="C111" s="3" t="s">
        <v>2402</v>
      </c>
      <c r="D111" s="3" t="s">
        <v>2386</v>
      </c>
      <c r="E111" s="3" t="s">
        <v>23961</v>
      </c>
      <c r="F111" s="3" t="s">
        <v>2386</v>
      </c>
    </row>
    <row r="112" spans="1:6" x14ac:dyDescent="0.25">
      <c r="A112" s="3">
        <v>4027</v>
      </c>
      <c r="B112" s="3" t="s">
        <v>1504</v>
      </c>
      <c r="C112" s="3" t="s">
        <v>2028</v>
      </c>
      <c r="D112" s="3" t="s">
        <v>2386</v>
      </c>
      <c r="E112" s="3" t="s">
        <v>23961</v>
      </c>
      <c r="F112" s="3" t="s">
        <v>2386</v>
      </c>
    </row>
    <row r="113" spans="1:6" x14ac:dyDescent="0.25">
      <c r="A113" s="3">
        <v>5001</v>
      </c>
      <c r="B113" s="3" t="s">
        <v>1520</v>
      </c>
      <c r="C113" s="3" t="s">
        <v>1120</v>
      </c>
      <c r="D113" s="3" t="s">
        <v>2404</v>
      </c>
      <c r="E113" s="3" t="s">
        <v>2404</v>
      </c>
      <c r="F113" s="3" t="s">
        <v>4241</v>
      </c>
    </row>
    <row r="114" spans="1:6" x14ac:dyDescent="0.25">
      <c r="A114" s="3">
        <v>5003</v>
      </c>
      <c r="B114" s="3" t="s">
        <v>1520</v>
      </c>
      <c r="C114" s="3" t="s">
        <v>2408</v>
      </c>
      <c r="D114" s="3" t="s">
        <v>2404</v>
      </c>
      <c r="E114" s="3" t="s">
        <v>2404</v>
      </c>
      <c r="F114" s="3" t="s">
        <v>6791</v>
      </c>
    </row>
    <row r="115" spans="1:6" x14ac:dyDescent="0.25">
      <c r="A115" s="3">
        <v>5005</v>
      </c>
      <c r="B115" s="3" t="s">
        <v>1520</v>
      </c>
      <c r="C115" s="3" t="s">
        <v>2411</v>
      </c>
      <c r="D115" s="3" t="s">
        <v>2409</v>
      </c>
      <c r="E115" s="3" t="s">
        <v>2409</v>
      </c>
      <c r="F115" s="3" t="s">
        <v>2409</v>
      </c>
    </row>
    <row r="116" spans="1:6" x14ac:dyDescent="0.25">
      <c r="A116" s="3">
        <v>5007</v>
      </c>
      <c r="B116" s="3" t="s">
        <v>1520</v>
      </c>
      <c r="C116" s="3" t="s">
        <v>1665</v>
      </c>
      <c r="D116" s="3" t="s">
        <v>2409</v>
      </c>
      <c r="E116" s="3" t="s">
        <v>2409</v>
      </c>
      <c r="F116" s="3" t="s">
        <v>2409</v>
      </c>
    </row>
    <row r="117" spans="1:6" x14ac:dyDescent="0.25">
      <c r="A117" s="3">
        <v>5009</v>
      </c>
      <c r="B117" s="3" t="s">
        <v>1520</v>
      </c>
      <c r="C117" s="3" t="s">
        <v>1700</v>
      </c>
      <c r="D117" s="3" t="s">
        <v>2409</v>
      </c>
      <c r="E117" s="3" t="s">
        <v>2409</v>
      </c>
      <c r="F117" s="3" t="s">
        <v>2409</v>
      </c>
    </row>
    <row r="118" spans="1:6" x14ac:dyDescent="0.25">
      <c r="A118" s="3">
        <v>5011</v>
      </c>
      <c r="B118" s="3" t="s">
        <v>1520</v>
      </c>
      <c r="C118" s="3" t="s">
        <v>2032</v>
      </c>
      <c r="D118" s="3" t="s">
        <v>2404</v>
      </c>
      <c r="E118" s="3" t="s">
        <v>2404</v>
      </c>
      <c r="F118" s="3" t="s">
        <v>6791</v>
      </c>
    </row>
    <row r="119" spans="1:6" x14ac:dyDescent="0.25">
      <c r="A119" s="3">
        <v>5013</v>
      </c>
      <c r="B119" s="3" t="s">
        <v>1520</v>
      </c>
      <c r="C119" s="3" t="s">
        <v>1548</v>
      </c>
      <c r="D119" s="3" t="s">
        <v>2404</v>
      </c>
      <c r="E119" s="3" t="s">
        <v>2404</v>
      </c>
      <c r="F119" s="3" t="s">
        <v>6791</v>
      </c>
    </row>
    <row r="120" spans="1:6" x14ac:dyDescent="0.25">
      <c r="A120" s="3">
        <v>5015</v>
      </c>
      <c r="B120" s="3" t="s">
        <v>1520</v>
      </c>
      <c r="C120" s="3" t="s">
        <v>2417</v>
      </c>
      <c r="D120" s="3" t="s">
        <v>2409</v>
      </c>
      <c r="E120" s="3" t="s">
        <v>2409</v>
      </c>
      <c r="F120" s="3" t="s">
        <v>2409</v>
      </c>
    </row>
    <row r="121" spans="1:6" x14ac:dyDescent="0.25">
      <c r="A121" s="3">
        <v>5017</v>
      </c>
      <c r="B121" s="3" t="s">
        <v>1520</v>
      </c>
      <c r="C121" s="3" t="s">
        <v>2419</v>
      </c>
      <c r="D121" s="3" t="s">
        <v>2404</v>
      </c>
      <c r="E121" s="3" t="s">
        <v>2404</v>
      </c>
      <c r="F121" s="3" t="s">
        <v>6791</v>
      </c>
    </row>
    <row r="122" spans="1:6" x14ac:dyDescent="0.25">
      <c r="A122" s="3">
        <v>5019</v>
      </c>
      <c r="B122" s="3" t="s">
        <v>1520</v>
      </c>
      <c r="C122" s="3" t="s">
        <v>1553</v>
      </c>
      <c r="D122" s="3" t="s">
        <v>2404</v>
      </c>
      <c r="E122" s="3" t="s">
        <v>2404</v>
      </c>
      <c r="F122" s="3" t="s">
        <v>6802</v>
      </c>
    </row>
    <row r="123" spans="1:6" x14ac:dyDescent="0.25">
      <c r="A123" s="3">
        <v>5021</v>
      </c>
      <c r="B123" s="3" t="s">
        <v>1520</v>
      </c>
      <c r="C123" s="3" t="s">
        <v>1931</v>
      </c>
      <c r="D123" s="3" t="s">
        <v>2421</v>
      </c>
      <c r="E123" s="3" t="s">
        <v>2421</v>
      </c>
      <c r="F123" s="3" t="s">
        <v>3649</v>
      </c>
    </row>
    <row r="124" spans="1:6" x14ac:dyDescent="0.25">
      <c r="A124" s="3">
        <v>5023</v>
      </c>
      <c r="B124" s="3" t="s">
        <v>1520</v>
      </c>
      <c r="C124" s="3" t="s">
        <v>1781</v>
      </c>
      <c r="D124" s="3" t="s">
        <v>1006</v>
      </c>
      <c r="E124" s="3" t="s">
        <v>1006</v>
      </c>
      <c r="F124" s="3" t="s">
        <v>1006</v>
      </c>
    </row>
    <row r="125" spans="1:6" x14ac:dyDescent="0.25">
      <c r="A125" s="3">
        <v>5025</v>
      </c>
      <c r="B125" s="3" t="s">
        <v>1520</v>
      </c>
      <c r="C125" s="3" t="s">
        <v>1793</v>
      </c>
      <c r="D125" s="3" t="s">
        <v>2404</v>
      </c>
      <c r="E125" s="3" t="s">
        <v>2404</v>
      </c>
      <c r="F125" s="3" t="s">
        <v>4241</v>
      </c>
    </row>
    <row r="126" spans="1:6" x14ac:dyDescent="0.25">
      <c r="A126" s="3">
        <v>5027</v>
      </c>
      <c r="B126" s="3" t="s">
        <v>1520</v>
      </c>
      <c r="C126" s="3" t="s">
        <v>1742</v>
      </c>
      <c r="D126" s="3" t="s">
        <v>2404</v>
      </c>
      <c r="E126" s="3" t="s">
        <v>2404</v>
      </c>
      <c r="F126" s="3" t="s">
        <v>6791</v>
      </c>
    </row>
    <row r="127" spans="1:6" x14ac:dyDescent="0.25">
      <c r="A127" s="3">
        <v>5029</v>
      </c>
      <c r="B127" s="3" t="s">
        <v>1520</v>
      </c>
      <c r="C127" s="3" t="s">
        <v>2427</v>
      </c>
      <c r="D127" s="3" t="s">
        <v>1006</v>
      </c>
      <c r="E127" s="3" t="s">
        <v>1006</v>
      </c>
      <c r="F127" s="3" t="s">
        <v>1006</v>
      </c>
    </row>
    <row r="128" spans="1:6" x14ac:dyDescent="0.25">
      <c r="A128" s="3">
        <v>5031</v>
      </c>
      <c r="B128" s="3" t="s">
        <v>1520</v>
      </c>
      <c r="C128" s="3" t="s">
        <v>2185</v>
      </c>
      <c r="D128" s="3" t="s">
        <v>2421</v>
      </c>
      <c r="E128" s="3" t="s">
        <v>2421</v>
      </c>
      <c r="F128" s="3" t="s">
        <v>3649</v>
      </c>
    </row>
    <row r="129" spans="1:6" x14ac:dyDescent="0.25">
      <c r="A129" s="3">
        <v>5033</v>
      </c>
      <c r="B129" s="3" t="s">
        <v>1520</v>
      </c>
      <c r="C129" s="3" t="s">
        <v>1591</v>
      </c>
      <c r="D129" s="3" t="s">
        <v>1006</v>
      </c>
      <c r="E129" s="3" t="s">
        <v>1006</v>
      </c>
      <c r="F129" s="3" t="s">
        <v>1006</v>
      </c>
    </row>
    <row r="130" spans="1:6" x14ac:dyDescent="0.25">
      <c r="A130" s="3">
        <v>5035</v>
      </c>
      <c r="B130" s="3" t="s">
        <v>1520</v>
      </c>
      <c r="C130" s="3" t="s">
        <v>2431</v>
      </c>
      <c r="D130" s="3" t="s">
        <v>2421</v>
      </c>
      <c r="E130" s="3" t="s">
        <v>2421</v>
      </c>
      <c r="F130" s="3" t="s">
        <v>3649</v>
      </c>
    </row>
    <row r="131" spans="1:6" x14ac:dyDescent="0.25">
      <c r="A131" s="3">
        <v>5037</v>
      </c>
      <c r="B131" s="3" t="s">
        <v>1520</v>
      </c>
      <c r="C131" s="3" t="s">
        <v>1934</v>
      </c>
      <c r="D131" s="3" t="s">
        <v>2421</v>
      </c>
      <c r="E131" s="3" t="s">
        <v>2421</v>
      </c>
      <c r="F131" s="3" t="s">
        <v>3649</v>
      </c>
    </row>
    <row r="132" spans="1:6" x14ac:dyDescent="0.25">
      <c r="A132" s="3">
        <v>5039</v>
      </c>
      <c r="B132" s="3" t="s">
        <v>1520</v>
      </c>
      <c r="C132" s="3" t="s">
        <v>1496</v>
      </c>
      <c r="D132" s="3" t="s">
        <v>2404</v>
      </c>
      <c r="E132" s="3" t="s">
        <v>2404</v>
      </c>
      <c r="F132" s="3" t="s">
        <v>6802</v>
      </c>
    </row>
    <row r="133" spans="1:6" x14ac:dyDescent="0.25">
      <c r="A133" s="3">
        <v>5041</v>
      </c>
      <c r="B133" s="3" t="s">
        <v>1520</v>
      </c>
      <c r="C133" s="3" t="s">
        <v>2435</v>
      </c>
      <c r="D133" s="3" t="s">
        <v>2404</v>
      </c>
      <c r="E133" s="3" t="s">
        <v>2404</v>
      </c>
      <c r="F133" s="3" t="s">
        <v>4241</v>
      </c>
    </row>
    <row r="134" spans="1:6" x14ac:dyDescent="0.25">
      <c r="A134" s="3">
        <v>5043</v>
      </c>
      <c r="B134" s="3" t="s">
        <v>1520</v>
      </c>
      <c r="C134" s="3" t="s">
        <v>2437</v>
      </c>
      <c r="D134" s="3" t="s">
        <v>2404</v>
      </c>
      <c r="E134" s="3" t="s">
        <v>2404</v>
      </c>
      <c r="F134" s="3" t="s">
        <v>4241</v>
      </c>
    </row>
    <row r="135" spans="1:6" x14ac:dyDescent="0.25">
      <c r="A135" s="3">
        <v>5045</v>
      </c>
      <c r="B135" s="3" t="s">
        <v>1520</v>
      </c>
      <c r="C135" s="3" t="s">
        <v>2439</v>
      </c>
      <c r="D135" s="3" t="s">
        <v>1006</v>
      </c>
      <c r="E135" s="3" t="s">
        <v>1006</v>
      </c>
      <c r="F135" s="3" t="s">
        <v>1006</v>
      </c>
    </row>
    <row r="136" spans="1:6" x14ac:dyDescent="0.25">
      <c r="A136" s="3">
        <v>5047</v>
      </c>
      <c r="B136" s="3" t="s">
        <v>1520</v>
      </c>
      <c r="C136" s="3" t="s">
        <v>1813</v>
      </c>
      <c r="D136" s="3" t="s">
        <v>1006</v>
      </c>
      <c r="E136" s="3" t="s">
        <v>1006</v>
      </c>
      <c r="F136" s="3" t="s">
        <v>1006</v>
      </c>
    </row>
    <row r="137" spans="1:6" x14ac:dyDescent="0.25">
      <c r="A137" s="3">
        <v>5049</v>
      </c>
      <c r="B137" s="3" t="s">
        <v>1520</v>
      </c>
      <c r="C137" s="3" t="s">
        <v>1673</v>
      </c>
      <c r="D137" s="3" t="s">
        <v>2409</v>
      </c>
      <c r="E137" s="3" t="s">
        <v>2409</v>
      </c>
      <c r="F137" s="3" t="s">
        <v>2409</v>
      </c>
    </row>
    <row r="138" spans="1:6" x14ac:dyDescent="0.25">
      <c r="A138" s="3">
        <v>5051</v>
      </c>
      <c r="B138" s="3" t="s">
        <v>1520</v>
      </c>
      <c r="C138" s="3" t="s">
        <v>2443</v>
      </c>
      <c r="D138" s="3" t="s">
        <v>1006</v>
      </c>
      <c r="E138" s="3" t="s">
        <v>1006</v>
      </c>
      <c r="F138" s="3" t="s">
        <v>6802</v>
      </c>
    </row>
    <row r="139" spans="1:6" x14ac:dyDescent="0.25">
      <c r="A139" s="3">
        <v>5053</v>
      </c>
      <c r="B139" s="3" t="s">
        <v>1520</v>
      </c>
      <c r="C139" s="3" t="s">
        <v>1948</v>
      </c>
      <c r="D139" s="3" t="s">
        <v>2404</v>
      </c>
      <c r="E139" s="3" t="s">
        <v>2404</v>
      </c>
      <c r="F139" s="3" t="s">
        <v>6802</v>
      </c>
    </row>
    <row r="140" spans="1:6" x14ac:dyDescent="0.25">
      <c r="A140" s="3">
        <v>5055</v>
      </c>
      <c r="B140" s="3" t="s">
        <v>1520</v>
      </c>
      <c r="C140" s="3" t="s">
        <v>1737</v>
      </c>
      <c r="D140" s="3" t="s">
        <v>2421</v>
      </c>
      <c r="E140" s="3" t="s">
        <v>2421</v>
      </c>
      <c r="F140" s="3" t="s">
        <v>3649</v>
      </c>
    </row>
    <row r="141" spans="1:6" x14ac:dyDescent="0.25">
      <c r="A141" s="3">
        <v>5057</v>
      </c>
      <c r="B141" s="3" t="s">
        <v>1520</v>
      </c>
      <c r="C141" s="3" t="s">
        <v>1902</v>
      </c>
      <c r="D141" s="3" t="s">
        <v>2404</v>
      </c>
      <c r="E141" s="3" t="s">
        <v>2404</v>
      </c>
      <c r="F141" s="3" t="s">
        <v>6791</v>
      </c>
    </row>
    <row r="142" spans="1:6" x14ac:dyDescent="0.25">
      <c r="A142" s="3">
        <v>5059</v>
      </c>
      <c r="B142" s="3" t="s">
        <v>1520</v>
      </c>
      <c r="C142" s="3" t="s">
        <v>1668</v>
      </c>
      <c r="D142" s="3" t="s">
        <v>2404</v>
      </c>
      <c r="E142" s="3" t="s">
        <v>2404</v>
      </c>
      <c r="F142" s="3" t="s">
        <v>6802</v>
      </c>
    </row>
    <row r="143" spans="1:6" x14ac:dyDescent="0.25">
      <c r="A143" s="3">
        <v>5061</v>
      </c>
      <c r="B143" s="3" t="s">
        <v>1520</v>
      </c>
      <c r="C143" s="3" t="s">
        <v>2181</v>
      </c>
      <c r="D143" s="3" t="s">
        <v>2404</v>
      </c>
      <c r="E143" s="3" t="s">
        <v>2404</v>
      </c>
      <c r="F143" s="3" t="s">
        <v>6802</v>
      </c>
    </row>
    <row r="144" spans="1:6" x14ac:dyDescent="0.25">
      <c r="A144" s="3">
        <v>5063</v>
      </c>
      <c r="B144" s="3" t="s">
        <v>1520</v>
      </c>
      <c r="C144" s="3" t="s">
        <v>1778</v>
      </c>
      <c r="D144" s="3" t="s">
        <v>1006</v>
      </c>
      <c r="E144" s="3" t="s">
        <v>1006</v>
      </c>
      <c r="F144" s="3" t="s">
        <v>1006</v>
      </c>
    </row>
    <row r="145" spans="1:6" x14ac:dyDescent="0.25">
      <c r="A145" s="3">
        <v>5065</v>
      </c>
      <c r="B145" s="3" t="s">
        <v>1520</v>
      </c>
      <c r="C145" s="3" t="s">
        <v>2451</v>
      </c>
      <c r="D145" s="3" t="s">
        <v>2409</v>
      </c>
      <c r="E145" s="3" t="s">
        <v>2409</v>
      </c>
      <c r="F145" s="3" t="s">
        <v>2409</v>
      </c>
    </row>
    <row r="146" spans="1:6" x14ac:dyDescent="0.25">
      <c r="A146" s="3">
        <v>5067</v>
      </c>
      <c r="B146" s="3" t="s">
        <v>1520</v>
      </c>
      <c r="C146" s="3" t="s">
        <v>1584</v>
      </c>
      <c r="D146" s="3" t="s">
        <v>2421</v>
      </c>
      <c r="E146" s="3" t="s">
        <v>2421</v>
      </c>
      <c r="F146" s="3" t="s">
        <v>3649</v>
      </c>
    </row>
    <row r="147" spans="1:6" x14ac:dyDescent="0.25">
      <c r="A147" s="3">
        <v>5069</v>
      </c>
      <c r="B147" s="3" t="s">
        <v>1520</v>
      </c>
      <c r="C147" s="3" t="s">
        <v>1502</v>
      </c>
      <c r="D147" s="3" t="s">
        <v>2404</v>
      </c>
      <c r="E147" s="3" t="s">
        <v>2404</v>
      </c>
      <c r="F147" s="3" t="s">
        <v>4241</v>
      </c>
    </row>
    <row r="148" spans="1:6" x14ac:dyDescent="0.25">
      <c r="A148" s="3">
        <v>5071</v>
      </c>
      <c r="B148" s="3" t="s">
        <v>1520</v>
      </c>
      <c r="C148" s="3" t="s">
        <v>1699</v>
      </c>
      <c r="D148" s="3" t="s">
        <v>1006</v>
      </c>
      <c r="E148" s="3" t="s">
        <v>1006</v>
      </c>
      <c r="F148" s="3" t="s">
        <v>1006</v>
      </c>
    </row>
    <row r="149" spans="1:6" x14ac:dyDescent="0.25">
      <c r="A149" s="3">
        <v>5073</v>
      </c>
      <c r="B149" s="3" t="s">
        <v>1520</v>
      </c>
      <c r="C149" s="3" t="s">
        <v>1799</v>
      </c>
      <c r="D149" s="3" t="s">
        <v>2404</v>
      </c>
      <c r="E149" s="3" t="s">
        <v>2404</v>
      </c>
      <c r="F149" s="3" t="s">
        <v>6791</v>
      </c>
    </row>
    <row r="150" spans="1:6" x14ac:dyDescent="0.25">
      <c r="A150" s="3">
        <v>5075</v>
      </c>
      <c r="B150" s="3" t="s">
        <v>1520</v>
      </c>
      <c r="C150" s="3" t="s">
        <v>1632</v>
      </c>
      <c r="D150" s="3" t="s">
        <v>2409</v>
      </c>
      <c r="E150" s="3" t="s">
        <v>2409</v>
      </c>
      <c r="F150" s="3" t="s">
        <v>2409</v>
      </c>
    </row>
    <row r="151" spans="1:6" x14ac:dyDescent="0.25">
      <c r="A151" s="3">
        <v>5077</v>
      </c>
      <c r="B151" s="3" t="s">
        <v>1520</v>
      </c>
      <c r="C151" s="3" t="s">
        <v>1585</v>
      </c>
      <c r="D151" s="3" t="s">
        <v>2421</v>
      </c>
      <c r="E151" s="3" t="s">
        <v>2421</v>
      </c>
      <c r="F151" s="3" t="s">
        <v>3649</v>
      </c>
    </row>
    <row r="152" spans="1:6" x14ac:dyDescent="0.25">
      <c r="A152" s="3">
        <v>5079</v>
      </c>
      <c r="B152" s="3" t="s">
        <v>1520</v>
      </c>
      <c r="C152" s="3" t="s">
        <v>1788</v>
      </c>
      <c r="D152" s="3" t="s">
        <v>2404</v>
      </c>
      <c r="E152" s="3" t="s">
        <v>2404</v>
      </c>
      <c r="F152" s="3" t="s">
        <v>4241</v>
      </c>
    </row>
    <row r="153" spans="1:6" x14ac:dyDescent="0.25">
      <c r="A153" s="3">
        <v>5081</v>
      </c>
      <c r="B153" s="3" t="s">
        <v>1520</v>
      </c>
      <c r="C153" s="3" t="s">
        <v>2460</v>
      </c>
      <c r="D153" s="3" t="s">
        <v>2404</v>
      </c>
      <c r="E153" s="3" t="s">
        <v>2404</v>
      </c>
      <c r="F153" s="3" t="s">
        <v>6791</v>
      </c>
    </row>
    <row r="154" spans="1:6" x14ac:dyDescent="0.25">
      <c r="A154" s="3">
        <v>5083</v>
      </c>
      <c r="B154" s="3" t="s">
        <v>1520</v>
      </c>
      <c r="C154" s="3" t="s">
        <v>2462</v>
      </c>
      <c r="D154" s="3" t="s">
        <v>1006</v>
      </c>
      <c r="E154" s="3" t="s">
        <v>1006</v>
      </c>
      <c r="F154" s="3" t="s">
        <v>1006</v>
      </c>
    </row>
    <row r="155" spans="1:6" x14ac:dyDescent="0.25">
      <c r="A155" s="3">
        <v>5085</v>
      </c>
      <c r="B155" s="3" t="s">
        <v>1520</v>
      </c>
      <c r="C155" s="3" t="s">
        <v>2464</v>
      </c>
      <c r="D155" s="3" t="s">
        <v>1006</v>
      </c>
      <c r="E155" s="3" t="s">
        <v>1006</v>
      </c>
      <c r="F155" s="3" t="s">
        <v>6802</v>
      </c>
    </row>
    <row r="156" spans="1:6" x14ac:dyDescent="0.25">
      <c r="A156" s="3">
        <v>5087</v>
      </c>
      <c r="B156" s="3" t="s">
        <v>1520</v>
      </c>
      <c r="C156" s="3" t="s">
        <v>2004</v>
      </c>
      <c r="D156" s="3" t="s">
        <v>1006</v>
      </c>
      <c r="E156" s="3" t="s">
        <v>1006</v>
      </c>
      <c r="F156" s="3" t="s">
        <v>1006</v>
      </c>
    </row>
    <row r="157" spans="1:6" x14ac:dyDescent="0.25">
      <c r="A157" s="3">
        <v>5089</v>
      </c>
      <c r="B157" s="3" t="s">
        <v>1520</v>
      </c>
      <c r="C157" s="3" t="s">
        <v>1599</v>
      </c>
      <c r="D157" s="3" t="s">
        <v>2409</v>
      </c>
      <c r="E157" s="3" t="s">
        <v>2409</v>
      </c>
      <c r="F157" s="3" t="s">
        <v>2409</v>
      </c>
    </row>
    <row r="158" spans="1:6" x14ac:dyDescent="0.25">
      <c r="A158" s="3">
        <v>5091</v>
      </c>
      <c r="B158" s="3" t="s">
        <v>1520</v>
      </c>
      <c r="C158" s="3" t="s">
        <v>2468</v>
      </c>
      <c r="D158" s="3" t="s">
        <v>2404</v>
      </c>
      <c r="E158" s="3" t="s">
        <v>2404</v>
      </c>
      <c r="F158" s="3" t="s">
        <v>6791</v>
      </c>
    </row>
    <row r="159" spans="1:6" x14ac:dyDescent="0.25">
      <c r="A159" s="3">
        <v>5093</v>
      </c>
      <c r="B159" s="3" t="s">
        <v>1520</v>
      </c>
      <c r="C159" s="3" t="s">
        <v>1117</v>
      </c>
      <c r="D159" s="3" t="s">
        <v>2421</v>
      </c>
      <c r="E159" s="3" t="s">
        <v>2421</v>
      </c>
      <c r="F159" s="3" t="s">
        <v>3649</v>
      </c>
    </row>
    <row r="160" spans="1:6" x14ac:dyDescent="0.25">
      <c r="A160" s="3">
        <v>5095</v>
      </c>
      <c r="B160" s="3" t="s">
        <v>1520</v>
      </c>
      <c r="C160" s="3" t="s">
        <v>1544</v>
      </c>
      <c r="D160" s="3" t="s">
        <v>2421</v>
      </c>
      <c r="E160" s="3" t="s">
        <v>2421</v>
      </c>
      <c r="F160" s="3" t="s">
        <v>3649</v>
      </c>
    </row>
    <row r="161" spans="1:6" x14ac:dyDescent="0.25">
      <c r="A161" s="3">
        <v>5097</v>
      </c>
      <c r="B161" s="3" t="s">
        <v>1520</v>
      </c>
      <c r="C161" s="3" t="s">
        <v>1626</v>
      </c>
      <c r="D161" s="3" t="s">
        <v>1006</v>
      </c>
      <c r="E161" s="3" t="s">
        <v>1006</v>
      </c>
      <c r="F161" s="3" t="s">
        <v>6802</v>
      </c>
    </row>
    <row r="162" spans="1:6" x14ac:dyDescent="0.25">
      <c r="A162" s="3">
        <v>5099</v>
      </c>
      <c r="B162" s="3" t="s">
        <v>1520</v>
      </c>
      <c r="C162" s="3" t="s">
        <v>1124</v>
      </c>
      <c r="D162" s="3" t="s">
        <v>2404</v>
      </c>
      <c r="E162" s="3" t="s">
        <v>2404</v>
      </c>
      <c r="F162" s="3" t="s">
        <v>6791</v>
      </c>
    </row>
    <row r="163" spans="1:6" x14ac:dyDescent="0.25">
      <c r="A163" s="3">
        <v>5101</v>
      </c>
      <c r="B163" s="3" t="s">
        <v>1520</v>
      </c>
      <c r="C163" s="3" t="s">
        <v>1674</v>
      </c>
      <c r="D163" s="3" t="s">
        <v>1006</v>
      </c>
      <c r="E163" s="3" t="s">
        <v>1006</v>
      </c>
      <c r="F163" s="3" t="s">
        <v>1006</v>
      </c>
    </row>
    <row r="164" spans="1:6" x14ac:dyDescent="0.25">
      <c r="A164" s="3">
        <v>5103</v>
      </c>
      <c r="B164" s="3" t="s">
        <v>1520</v>
      </c>
      <c r="C164" s="3" t="s">
        <v>2134</v>
      </c>
      <c r="D164" s="3" t="s">
        <v>2404</v>
      </c>
      <c r="E164" s="3" t="s">
        <v>2404</v>
      </c>
      <c r="F164" s="3" t="s">
        <v>6791</v>
      </c>
    </row>
    <row r="165" spans="1:6" x14ac:dyDescent="0.25">
      <c r="A165" s="3">
        <v>5105</v>
      </c>
      <c r="B165" s="3" t="s">
        <v>1520</v>
      </c>
      <c r="C165" s="3" t="s">
        <v>1676</v>
      </c>
      <c r="D165" s="3" t="s">
        <v>1006</v>
      </c>
      <c r="E165" s="3" t="s">
        <v>1006</v>
      </c>
      <c r="F165" s="3" t="s">
        <v>1006</v>
      </c>
    </row>
    <row r="166" spans="1:6" x14ac:dyDescent="0.25">
      <c r="A166" s="3">
        <v>5107</v>
      </c>
      <c r="B166" s="3" t="s">
        <v>1520</v>
      </c>
      <c r="C166" s="3" t="s">
        <v>2477</v>
      </c>
      <c r="D166" s="3" t="s">
        <v>2421</v>
      </c>
      <c r="E166" s="3" t="s">
        <v>2421</v>
      </c>
      <c r="F166" s="3" t="s">
        <v>3649</v>
      </c>
    </row>
    <row r="167" spans="1:6" x14ac:dyDescent="0.25">
      <c r="A167" s="3">
        <v>5109</v>
      </c>
      <c r="B167" s="3" t="s">
        <v>1520</v>
      </c>
      <c r="C167" s="3" t="s">
        <v>1783</v>
      </c>
      <c r="D167" s="3" t="s">
        <v>2404</v>
      </c>
      <c r="E167" s="3" t="s">
        <v>2404</v>
      </c>
      <c r="F167" s="3" t="s">
        <v>6802</v>
      </c>
    </row>
    <row r="168" spans="1:6" x14ac:dyDescent="0.25">
      <c r="A168" s="3">
        <v>5111</v>
      </c>
      <c r="B168" s="3" t="s">
        <v>1520</v>
      </c>
      <c r="C168" s="3" t="s">
        <v>2480</v>
      </c>
      <c r="D168" s="3" t="s">
        <v>2421</v>
      </c>
      <c r="E168" s="3" t="s">
        <v>2421</v>
      </c>
      <c r="F168" s="3" t="s">
        <v>3649</v>
      </c>
    </row>
    <row r="169" spans="1:6" x14ac:dyDescent="0.25">
      <c r="A169" s="3">
        <v>5113</v>
      </c>
      <c r="B169" s="3" t="s">
        <v>1520</v>
      </c>
      <c r="C169" s="3" t="s">
        <v>1569</v>
      </c>
      <c r="D169" s="3" t="s">
        <v>1006</v>
      </c>
      <c r="E169" s="3" t="s">
        <v>1006</v>
      </c>
      <c r="F169" s="3" t="s">
        <v>6802</v>
      </c>
    </row>
    <row r="170" spans="1:6" x14ac:dyDescent="0.25">
      <c r="A170" s="3">
        <v>5115</v>
      </c>
      <c r="B170" s="3" t="s">
        <v>1520</v>
      </c>
      <c r="C170" s="3" t="s">
        <v>2483</v>
      </c>
      <c r="D170" s="3" t="s">
        <v>1006</v>
      </c>
      <c r="E170" s="3" t="s">
        <v>1006</v>
      </c>
      <c r="F170" s="3" t="s">
        <v>1006</v>
      </c>
    </row>
    <row r="171" spans="1:6" x14ac:dyDescent="0.25">
      <c r="A171" s="3">
        <v>5117</v>
      </c>
      <c r="B171" s="3" t="s">
        <v>1520</v>
      </c>
      <c r="C171" s="3" t="s">
        <v>2485</v>
      </c>
      <c r="D171" s="3" t="s">
        <v>1006</v>
      </c>
      <c r="E171" s="3" t="s">
        <v>1006</v>
      </c>
      <c r="F171" s="3" t="s">
        <v>3649</v>
      </c>
    </row>
    <row r="172" spans="1:6" x14ac:dyDescent="0.25">
      <c r="A172" s="3">
        <v>5119</v>
      </c>
      <c r="B172" s="3" t="s">
        <v>1520</v>
      </c>
      <c r="C172" s="3" t="s">
        <v>1691</v>
      </c>
      <c r="D172" s="3" t="s">
        <v>1006</v>
      </c>
      <c r="E172" s="3" t="s">
        <v>1006</v>
      </c>
      <c r="F172" s="3" t="s">
        <v>6802</v>
      </c>
    </row>
    <row r="173" spans="1:6" x14ac:dyDescent="0.25">
      <c r="A173" s="3">
        <v>5121</v>
      </c>
      <c r="B173" s="3" t="s">
        <v>1520</v>
      </c>
      <c r="C173" s="3" t="s">
        <v>1661</v>
      </c>
      <c r="D173" s="3" t="s">
        <v>2409</v>
      </c>
      <c r="E173" s="3" t="s">
        <v>2409</v>
      </c>
      <c r="F173" s="3" t="s">
        <v>2409</v>
      </c>
    </row>
    <row r="174" spans="1:6" x14ac:dyDescent="0.25">
      <c r="A174" s="3">
        <v>5123</v>
      </c>
      <c r="B174" s="3" t="s">
        <v>1520</v>
      </c>
      <c r="C174" s="3" t="s">
        <v>2489</v>
      </c>
      <c r="D174" s="3" t="s">
        <v>2421</v>
      </c>
      <c r="E174" s="3" t="s">
        <v>2421</v>
      </c>
      <c r="F174" s="3" t="s">
        <v>3649</v>
      </c>
    </row>
    <row r="175" spans="1:6" x14ac:dyDescent="0.25">
      <c r="A175" s="3">
        <v>5125</v>
      </c>
      <c r="B175" s="3" t="s">
        <v>1520</v>
      </c>
      <c r="C175" s="3" t="s">
        <v>2491</v>
      </c>
      <c r="D175" s="3" t="s">
        <v>1006</v>
      </c>
      <c r="E175" s="3" t="s">
        <v>1006</v>
      </c>
      <c r="F175" s="3" t="s">
        <v>6802</v>
      </c>
    </row>
    <row r="176" spans="1:6" x14ac:dyDescent="0.25">
      <c r="A176" s="3">
        <v>5127</v>
      </c>
      <c r="B176" s="3" t="s">
        <v>1520</v>
      </c>
      <c r="C176" s="3" t="s">
        <v>1622</v>
      </c>
      <c r="D176" s="3" t="s">
        <v>1006</v>
      </c>
      <c r="E176" s="3" t="s">
        <v>1006</v>
      </c>
      <c r="F176" s="3" t="s">
        <v>1006</v>
      </c>
    </row>
    <row r="177" spans="1:6" x14ac:dyDescent="0.25">
      <c r="A177" s="3">
        <v>5129</v>
      </c>
      <c r="B177" s="3" t="s">
        <v>1520</v>
      </c>
      <c r="C177" s="3" t="s">
        <v>2216</v>
      </c>
      <c r="D177" s="3" t="s">
        <v>1006</v>
      </c>
      <c r="E177" s="3" t="s">
        <v>1006</v>
      </c>
      <c r="F177" s="3" t="s">
        <v>1006</v>
      </c>
    </row>
    <row r="178" spans="1:6" x14ac:dyDescent="0.25">
      <c r="A178" s="3">
        <v>5131</v>
      </c>
      <c r="B178" s="3" t="s">
        <v>1520</v>
      </c>
      <c r="C178" s="3" t="s">
        <v>2495</v>
      </c>
      <c r="D178" s="3" t="s">
        <v>1006</v>
      </c>
      <c r="E178" s="3" t="s">
        <v>1006</v>
      </c>
      <c r="F178" s="3" t="s">
        <v>1006</v>
      </c>
    </row>
    <row r="179" spans="1:6" x14ac:dyDescent="0.25">
      <c r="A179" s="3">
        <v>5133</v>
      </c>
      <c r="B179" s="3" t="s">
        <v>1520</v>
      </c>
      <c r="C179" s="3" t="s">
        <v>2497</v>
      </c>
      <c r="D179" s="3" t="s">
        <v>2404</v>
      </c>
      <c r="E179" s="3" t="s">
        <v>2404</v>
      </c>
      <c r="F179" s="3" t="s">
        <v>6802</v>
      </c>
    </row>
    <row r="180" spans="1:6" x14ac:dyDescent="0.25">
      <c r="A180" s="3">
        <v>5135</v>
      </c>
      <c r="B180" s="3" t="s">
        <v>1520</v>
      </c>
      <c r="C180" s="3" t="s">
        <v>2499</v>
      </c>
      <c r="D180" s="3" t="s">
        <v>2409</v>
      </c>
      <c r="E180" s="3" t="s">
        <v>2409</v>
      </c>
      <c r="F180" s="3" t="s">
        <v>2409</v>
      </c>
    </row>
    <row r="181" spans="1:6" x14ac:dyDescent="0.25">
      <c r="A181" s="3">
        <v>5137</v>
      </c>
      <c r="B181" s="3" t="s">
        <v>1520</v>
      </c>
      <c r="C181" s="3" t="s">
        <v>2501</v>
      </c>
      <c r="D181" s="3" t="s">
        <v>1006</v>
      </c>
      <c r="E181" s="3" t="s">
        <v>1006</v>
      </c>
      <c r="F181" s="3" t="s">
        <v>1006</v>
      </c>
    </row>
    <row r="182" spans="1:6" x14ac:dyDescent="0.25">
      <c r="A182" s="3">
        <v>5139</v>
      </c>
      <c r="B182" s="3" t="s">
        <v>1520</v>
      </c>
      <c r="C182" s="3" t="s">
        <v>1717</v>
      </c>
      <c r="D182" s="3" t="s">
        <v>2404</v>
      </c>
      <c r="E182" s="3" t="s">
        <v>2404</v>
      </c>
      <c r="F182" s="3" t="s">
        <v>6791</v>
      </c>
    </row>
    <row r="183" spans="1:6" x14ac:dyDescent="0.25">
      <c r="A183" s="3">
        <v>5141</v>
      </c>
      <c r="B183" s="3" t="s">
        <v>1520</v>
      </c>
      <c r="C183" s="3" t="s">
        <v>1889</v>
      </c>
      <c r="D183" s="3" t="s">
        <v>1006</v>
      </c>
      <c r="E183" s="3" t="s">
        <v>1006</v>
      </c>
      <c r="F183" s="3" t="s">
        <v>1006</v>
      </c>
    </row>
    <row r="184" spans="1:6" x14ac:dyDescent="0.25">
      <c r="A184" s="3">
        <v>5143</v>
      </c>
      <c r="B184" s="3" t="s">
        <v>1520</v>
      </c>
      <c r="C184" s="3" t="s">
        <v>1127</v>
      </c>
      <c r="D184" s="3" t="s">
        <v>1006</v>
      </c>
      <c r="E184" s="3" t="s">
        <v>1006</v>
      </c>
      <c r="F184" s="3" t="s">
        <v>1006</v>
      </c>
    </row>
    <row r="185" spans="1:6" x14ac:dyDescent="0.25">
      <c r="A185" s="3">
        <v>5145</v>
      </c>
      <c r="B185" s="3" t="s">
        <v>1520</v>
      </c>
      <c r="C185" s="3" t="s">
        <v>2506</v>
      </c>
      <c r="D185" s="3" t="s">
        <v>1006</v>
      </c>
      <c r="E185" s="3" t="s">
        <v>1006</v>
      </c>
      <c r="F185" s="3" t="s">
        <v>1006</v>
      </c>
    </row>
    <row r="186" spans="1:6" x14ac:dyDescent="0.25">
      <c r="A186" s="3">
        <v>5147</v>
      </c>
      <c r="B186" s="3" t="s">
        <v>1520</v>
      </c>
      <c r="C186" s="3" t="s">
        <v>1820</v>
      </c>
      <c r="D186" s="3" t="s">
        <v>2421</v>
      </c>
      <c r="E186" s="3" t="s">
        <v>2421</v>
      </c>
      <c r="F186" s="3" t="s">
        <v>3649</v>
      </c>
    </row>
    <row r="187" spans="1:6" x14ac:dyDescent="0.25">
      <c r="A187" s="3">
        <v>5149</v>
      </c>
      <c r="B187" s="3" t="s">
        <v>1520</v>
      </c>
      <c r="C187" s="3" t="s">
        <v>2509</v>
      </c>
      <c r="D187" s="3" t="s">
        <v>1006</v>
      </c>
      <c r="E187" s="3" t="s">
        <v>1006</v>
      </c>
      <c r="F187" s="3" t="s">
        <v>1006</v>
      </c>
    </row>
    <row r="188" spans="1:6" x14ac:dyDescent="0.25">
      <c r="A188" s="3">
        <v>6001</v>
      </c>
      <c r="B188" s="3" t="s">
        <v>1489</v>
      </c>
      <c r="C188" s="3" t="s">
        <v>2110</v>
      </c>
      <c r="D188" s="3" t="s">
        <v>2510</v>
      </c>
      <c r="E188" s="3" t="s">
        <v>23961</v>
      </c>
      <c r="F188" s="3" t="s">
        <v>2510</v>
      </c>
    </row>
    <row r="189" spans="1:6" x14ac:dyDescent="0.25">
      <c r="A189" s="3">
        <v>6003</v>
      </c>
      <c r="B189" s="3" t="s">
        <v>1489</v>
      </c>
      <c r="C189" s="3" t="s">
        <v>2514</v>
      </c>
      <c r="D189" s="3" t="s">
        <v>2512</v>
      </c>
      <c r="E189" s="3" t="s">
        <v>23961</v>
      </c>
      <c r="F189" s="3" t="s">
        <v>2512</v>
      </c>
    </row>
    <row r="190" spans="1:6" x14ac:dyDescent="0.25">
      <c r="A190" s="3">
        <v>6005</v>
      </c>
      <c r="B190" s="3" t="s">
        <v>1489</v>
      </c>
      <c r="C190" s="3" t="s">
        <v>2516</v>
      </c>
      <c r="D190" s="3" t="s">
        <v>2512</v>
      </c>
      <c r="E190" s="3" t="s">
        <v>23961</v>
      </c>
      <c r="F190" s="3" t="s">
        <v>2512</v>
      </c>
    </row>
    <row r="191" spans="1:6" x14ac:dyDescent="0.25">
      <c r="A191" s="3">
        <v>6007</v>
      </c>
      <c r="B191" s="3" t="s">
        <v>1489</v>
      </c>
      <c r="C191" s="3" t="s">
        <v>2119</v>
      </c>
      <c r="D191" s="3" t="s">
        <v>2517</v>
      </c>
      <c r="E191" s="3" t="s">
        <v>23961</v>
      </c>
      <c r="F191" s="3" t="s">
        <v>2517</v>
      </c>
    </row>
    <row r="192" spans="1:6" x14ac:dyDescent="0.25">
      <c r="A192" s="3">
        <v>6009</v>
      </c>
      <c r="B192" s="3" t="s">
        <v>1489</v>
      </c>
      <c r="C192" s="3" t="s">
        <v>2520</v>
      </c>
      <c r="D192" s="3" t="s">
        <v>2512</v>
      </c>
      <c r="E192" s="3" t="s">
        <v>23961</v>
      </c>
      <c r="F192" s="3" t="s">
        <v>2512</v>
      </c>
    </row>
    <row r="193" spans="1:6" x14ac:dyDescent="0.25">
      <c r="A193" s="3">
        <v>6011</v>
      </c>
      <c r="B193" s="3" t="s">
        <v>1489</v>
      </c>
      <c r="C193" s="3" t="s">
        <v>2065</v>
      </c>
      <c r="D193" s="3" t="s">
        <v>2517</v>
      </c>
      <c r="E193" s="3" t="s">
        <v>23961</v>
      </c>
      <c r="F193" s="3" t="s">
        <v>2517</v>
      </c>
    </row>
    <row r="194" spans="1:6" x14ac:dyDescent="0.25">
      <c r="A194" s="3">
        <v>6013</v>
      </c>
      <c r="B194" s="3" t="s">
        <v>1489</v>
      </c>
      <c r="C194" s="3" t="s">
        <v>1683</v>
      </c>
      <c r="D194" s="3" t="s">
        <v>2517</v>
      </c>
      <c r="E194" s="3" t="s">
        <v>23961</v>
      </c>
      <c r="F194" s="3" t="s">
        <v>2517</v>
      </c>
    </row>
    <row r="195" spans="1:6" x14ac:dyDescent="0.25">
      <c r="A195" s="3">
        <v>6015</v>
      </c>
      <c r="B195" s="3" t="s">
        <v>1489</v>
      </c>
      <c r="C195" s="3" t="s">
        <v>2525</v>
      </c>
      <c r="D195" s="3" t="s">
        <v>2523</v>
      </c>
      <c r="E195" s="3" t="s">
        <v>23961</v>
      </c>
      <c r="F195" s="3" t="s">
        <v>2523</v>
      </c>
    </row>
    <row r="196" spans="1:6" x14ac:dyDescent="0.25">
      <c r="A196" s="3">
        <v>6017</v>
      </c>
      <c r="B196" s="3" t="s">
        <v>1489</v>
      </c>
      <c r="C196" s="3" t="s">
        <v>1627</v>
      </c>
      <c r="D196" s="3" t="s">
        <v>2512</v>
      </c>
      <c r="E196" s="3" t="s">
        <v>23961</v>
      </c>
      <c r="F196" s="3" t="s">
        <v>2512</v>
      </c>
    </row>
    <row r="197" spans="1:6" x14ac:dyDescent="0.25">
      <c r="A197" s="3">
        <v>6019</v>
      </c>
      <c r="B197" s="3" t="s">
        <v>1489</v>
      </c>
      <c r="C197" s="3" t="s">
        <v>1722</v>
      </c>
      <c r="D197" s="3" t="s">
        <v>2527</v>
      </c>
      <c r="E197" s="3" t="s">
        <v>23961</v>
      </c>
      <c r="F197" s="3" t="s">
        <v>2527</v>
      </c>
    </row>
    <row r="198" spans="1:6" x14ac:dyDescent="0.25">
      <c r="A198" s="3">
        <v>6021</v>
      </c>
      <c r="B198" s="3" t="s">
        <v>1489</v>
      </c>
      <c r="C198" s="3" t="s">
        <v>2530</v>
      </c>
      <c r="D198" s="3" t="s">
        <v>2517</v>
      </c>
      <c r="E198" s="3" t="s">
        <v>23961</v>
      </c>
      <c r="F198" s="3" t="s">
        <v>2517</v>
      </c>
    </row>
    <row r="199" spans="1:6" x14ac:dyDescent="0.25">
      <c r="A199" s="3">
        <v>6023</v>
      </c>
      <c r="B199" s="3" t="s">
        <v>1489</v>
      </c>
      <c r="C199" s="3" t="s">
        <v>1790</v>
      </c>
      <c r="D199" s="3" t="s">
        <v>2531</v>
      </c>
      <c r="E199" s="3" t="s">
        <v>23961</v>
      </c>
      <c r="F199" s="3" t="s">
        <v>2531</v>
      </c>
    </row>
    <row r="200" spans="1:6" x14ac:dyDescent="0.25">
      <c r="A200" s="3">
        <v>6025</v>
      </c>
      <c r="B200" s="3" t="s">
        <v>1489</v>
      </c>
      <c r="C200" s="3" t="s">
        <v>2036</v>
      </c>
      <c r="D200" s="3" t="s">
        <v>2533</v>
      </c>
      <c r="E200" s="3" t="s">
        <v>23961</v>
      </c>
      <c r="F200" s="3" t="s">
        <v>2533</v>
      </c>
    </row>
    <row r="201" spans="1:6" x14ac:dyDescent="0.25">
      <c r="A201" s="3">
        <v>6027</v>
      </c>
      <c r="B201" s="3" t="s">
        <v>1489</v>
      </c>
      <c r="C201" s="3" t="s">
        <v>2537</v>
      </c>
      <c r="D201" s="3" t="s">
        <v>2535</v>
      </c>
      <c r="E201" s="3" t="s">
        <v>23961</v>
      </c>
      <c r="F201" s="3" t="s">
        <v>2535</v>
      </c>
    </row>
    <row r="202" spans="1:6" x14ac:dyDescent="0.25">
      <c r="A202" s="3">
        <v>6029</v>
      </c>
      <c r="B202" s="3" t="s">
        <v>1489</v>
      </c>
      <c r="C202" s="3" t="s">
        <v>1629</v>
      </c>
      <c r="D202" s="3" t="s">
        <v>2527</v>
      </c>
      <c r="E202" s="3" t="s">
        <v>23961</v>
      </c>
      <c r="F202" s="3" t="s">
        <v>2527</v>
      </c>
    </row>
    <row r="203" spans="1:6" x14ac:dyDescent="0.25">
      <c r="A203" s="3">
        <v>6031</v>
      </c>
      <c r="B203" s="3" t="s">
        <v>1489</v>
      </c>
      <c r="C203" s="3" t="s">
        <v>1827</v>
      </c>
      <c r="D203" s="3" t="s">
        <v>2527</v>
      </c>
      <c r="E203" s="3" t="s">
        <v>23961</v>
      </c>
      <c r="F203" s="3" t="s">
        <v>2527</v>
      </c>
    </row>
    <row r="204" spans="1:6" x14ac:dyDescent="0.25">
      <c r="A204" s="3">
        <v>6033</v>
      </c>
      <c r="B204" s="3" t="s">
        <v>1489</v>
      </c>
      <c r="C204" s="3" t="s">
        <v>1498</v>
      </c>
      <c r="D204" s="3" t="s">
        <v>2510</v>
      </c>
      <c r="E204" s="3" t="s">
        <v>23961</v>
      </c>
      <c r="F204" s="3" t="s">
        <v>2510</v>
      </c>
    </row>
    <row r="205" spans="1:6" x14ac:dyDescent="0.25">
      <c r="A205" s="3">
        <v>6035</v>
      </c>
      <c r="B205" s="3" t="s">
        <v>1489</v>
      </c>
      <c r="C205" s="3" t="s">
        <v>2543</v>
      </c>
      <c r="D205" s="3" t="s">
        <v>2541</v>
      </c>
      <c r="E205" s="3" t="s">
        <v>23961</v>
      </c>
      <c r="F205" s="3" t="s">
        <v>2541</v>
      </c>
    </row>
    <row r="206" spans="1:6" x14ac:dyDescent="0.25">
      <c r="A206" s="3">
        <v>6037</v>
      </c>
      <c r="B206" s="3" t="s">
        <v>1489</v>
      </c>
      <c r="C206" s="3" t="s">
        <v>1847</v>
      </c>
      <c r="D206" s="3" t="s">
        <v>2544</v>
      </c>
      <c r="E206" s="3" t="s">
        <v>23961</v>
      </c>
      <c r="F206" s="3" t="s">
        <v>2544</v>
      </c>
    </row>
    <row r="207" spans="1:6" x14ac:dyDescent="0.25">
      <c r="A207" s="3">
        <v>6039</v>
      </c>
      <c r="B207" s="3" t="s">
        <v>1489</v>
      </c>
      <c r="C207" s="3" t="s">
        <v>2057</v>
      </c>
      <c r="D207" s="3" t="s">
        <v>2527</v>
      </c>
      <c r="E207" s="3" t="s">
        <v>23961</v>
      </c>
      <c r="F207" s="3" t="s">
        <v>2527</v>
      </c>
    </row>
    <row r="208" spans="1:6" x14ac:dyDescent="0.25">
      <c r="A208" s="3">
        <v>6041</v>
      </c>
      <c r="B208" s="3" t="s">
        <v>1489</v>
      </c>
      <c r="C208" s="3" t="s">
        <v>2549</v>
      </c>
      <c r="D208" s="3" t="s">
        <v>2547</v>
      </c>
      <c r="E208" s="3" t="s">
        <v>23961</v>
      </c>
      <c r="F208" s="3" t="s">
        <v>2547</v>
      </c>
    </row>
    <row r="209" spans="1:6" x14ac:dyDescent="0.25">
      <c r="A209" s="3">
        <v>6043</v>
      </c>
      <c r="B209" s="3" t="s">
        <v>1489</v>
      </c>
      <c r="C209" s="3" t="s">
        <v>2551</v>
      </c>
      <c r="D209" s="3" t="s">
        <v>2512</v>
      </c>
      <c r="E209" s="3" t="s">
        <v>23961</v>
      </c>
      <c r="F209" s="3" t="s">
        <v>2512</v>
      </c>
    </row>
    <row r="210" spans="1:6" x14ac:dyDescent="0.25">
      <c r="A210" s="3">
        <v>6045</v>
      </c>
      <c r="B210" s="3" t="s">
        <v>1489</v>
      </c>
      <c r="C210" s="3" t="s">
        <v>2553</v>
      </c>
      <c r="D210" s="3" t="s">
        <v>2510</v>
      </c>
      <c r="E210" s="3" t="s">
        <v>23961</v>
      </c>
      <c r="F210" s="3" t="s">
        <v>2510</v>
      </c>
    </row>
    <row r="211" spans="1:6" x14ac:dyDescent="0.25">
      <c r="A211" s="3">
        <v>6047</v>
      </c>
      <c r="B211" s="3" t="s">
        <v>1489</v>
      </c>
      <c r="C211" s="3" t="s">
        <v>2207</v>
      </c>
      <c r="D211" s="3" t="s">
        <v>2527</v>
      </c>
      <c r="E211" s="3" t="s">
        <v>23961</v>
      </c>
      <c r="F211" s="3" t="s">
        <v>2527</v>
      </c>
    </row>
    <row r="212" spans="1:6" x14ac:dyDescent="0.25">
      <c r="A212" s="3">
        <v>6049</v>
      </c>
      <c r="B212" s="3" t="s">
        <v>1489</v>
      </c>
      <c r="C212" s="3" t="s">
        <v>2556</v>
      </c>
      <c r="D212" s="3" t="s">
        <v>2541</v>
      </c>
      <c r="E212" s="3" t="s">
        <v>23961</v>
      </c>
      <c r="F212" s="3" t="s">
        <v>2541</v>
      </c>
    </row>
    <row r="213" spans="1:6" x14ac:dyDescent="0.25">
      <c r="A213" s="3">
        <v>6051</v>
      </c>
      <c r="B213" s="3" t="s">
        <v>1489</v>
      </c>
      <c r="C213" s="3" t="s">
        <v>2558</v>
      </c>
      <c r="D213" s="3" t="s">
        <v>2535</v>
      </c>
      <c r="E213" s="3" t="s">
        <v>23961</v>
      </c>
      <c r="F213" s="3" t="s">
        <v>2535</v>
      </c>
    </row>
    <row r="214" spans="1:6" x14ac:dyDescent="0.25">
      <c r="A214" s="3">
        <v>6053</v>
      </c>
      <c r="B214" s="3" t="s">
        <v>1489</v>
      </c>
      <c r="C214" s="3" t="s">
        <v>1715</v>
      </c>
      <c r="D214" s="3" t="s">
        <v>2559</v>
      </c>
      <c r="E214" s="3" t="s">
        <v>23961</v>
      </c>
      <c r="F214" s="3" t="s">
        <v>2559</v>
      </c>
    </row>
    <row r="215" spans="1:6" x14ac:dyDescent="0.25">
      <c r="A215" s="3">
        <v>6055</v>
      </c>
      <c r="B215" s="3" t="s">
        <v>1489</v>
      </c>
      <c r="C215" s="3" t="s">
        <v>2562</v>
      </c>
      <c r="D215" s="3" t="s">
        <v>2510</v>
      </c>
      <c r="E215" s="3" t="s">
        <v>23961</v>
      </c>
      <c r="F215" s="3" t="s">
        <v>2510</v>
      </c>
    </row>
    <row r="216" spans="1:6" x14ac:dyDescent="0.25">
      <c r="A216" s="3">
        <v>6057</v>
      </c>
      <c r="B216" s="3" t="s">
        <v>1489</v>
      </c>
      <c r="C216" s="3" t="s">
        <v>1124</v>
      </c>
      <c r="D216" s="3" t="s">
        <v>2512</v>
      </c>
      <c r="E216" s="3" t="s">
        <v>23961</v>
      </c>
      <c r="F216" s="3" t="s">
        <v>2512</v>
      </c>
    </row>
    <row r="217" spans="1:6" x14ac:dyDescent="0.25">
      <c r="A217" s="3">
        <v>6059</v>
      </c>
      <c r="B217" s="3" t="s">
        <v>1489</v>
      </c>
      <c r="C217" s="3" t="s">
        <v>1549</v>
      </c>
      <c r="D217" s="3" t="s">
        <v>2544</v>
      </c>
      <c r="E217" s="3" t="s">
        <v>23961</v>
      </c>
      <c r="F217" s="3" t="s">
        <v>2544</v>
      </c>
    </row>
    <row r="218" spans="1:6" x14ac:dyDescent="0.25">
      <c r="A218" s="3">
        <v>6061</v>
      </c>
      <c r="B218" s="3" t="s">
        <v>1489</v>
      </c>
      <c r="C218" s="3" t="s">
        <v>2195</v>
      </c>
      <c r="D218" s="3" t="s">
        <v>2512</v>
      </c>
      <c r="E218" s="3" t="s">
        <v>23961</v>
      </c>
      <c r="F218" s="3" t="s">
        <v>2512</v>
      </c>
    </row>
    <row r="219" spans="1:6" x14ac:dyDescent="0.25">
      <c r="A219" s="3">
        <v>6063</v>
      </c>
      <c r="B219" s="3" t="s">
        <v>1489</v>
      </c>
      <c r="C219" s="3" t="s">
        <v>2567</v>
      </c>
      <c r="D219" s="3" t="s">
        <v>2512</v>
      </c>
      <c r="E219" s="3" t="s">
        <v>23961</v>
      </c>
      <c r="F219" s="3" t="s">
        <v>2512</v>
      </c>
    </row>
    <row r="220" spans="1:6" x14ac:dyDescent="0.25">
      <c r="A220" s="3">
        <v>6065</v>
      </c>
      <c r="B220" s="3" t="s">
        <v>1489</v>
      </c>
      <c r="C220" s="3" t="s">
        <v>1949</v>
      </c>
      <c r="D220" s="3" t="s">
        <v>2533</v>
      </c>
      <c r="E220" s="3" t="s">
        <v>23961</v>
      </c>
      <c r="F220" s="3" t="s">
        <v>2533</v>
      </c>
    </row>
    <row r="221" spans="1:6" x14ac:dyDescent="0.25">
      <c r="A221" s="3">
        <v>6067</v>
      </c>
      <c r="B221" s="3" t="s">
        <v>1489</v>
      </c>
      <c r="C221" s="3" t="s">
        <v>1648</v>
      </c>
      <c r="D221" s="3" t="s">
        <v>2517</v>
      </c>
      <c r="E221" s="3" t="s">
        <v>23961</v>
      </c>
      <c r="F221" s="3" t="s">
        <v>2517</v>
      </c>
    </row>
    <row r="222" spans="1:6" x14ac:dyDescent="0.25">
      <c r="A222" s="3">
        <v>6069</v>
      </c>
      <c r="B222" s="3" t="s">
        <v>1489</v>
      </c>
      <c r="C222" s="3" t="s">
        <v>2571</v>
      </c>
      <c r="D222" s="3" t="s">
        <v>2527</v>
      </c>
      <c r="E222" s="3" t="s">
        <v>23961</v>
      </c>
      <c r="F222" s="3" t="s">
        <v>2527</v>
      </c>
    </row>
    <row r="223" spans="1:6" x14ac:dyDescent="0.25">
      <c r="A223" s="3">
        <v>6071</v>
      </c>
      <c r="B223" s="3" t="s">
        <v>1489</v>
      </c>
      <c r="C223" s="3" t="s">
        <v>1855</v>
      </c>
      <c r="D223" s="3" t="s">
        <v>2572</v>
      </c>
      <c r="E223" s="3" t="s">
        <v>23961</v>
      </c>
      <c r="F223" s="3" t="s">
        <v>2572</v>
      </c>
    </row>
    <row r="224" spans="1:6" x14ac:dyDescent="0.25">
      <c r="A224" s="3">
        <v>6073</v>
      </c>
      <c r="B224" s="3" t="s">
        <v>1489</v>
      </c>
      <c r="C224" s="3" t="s">
        <v>1867</v>
      </c>
      <c r="D224" s="3" t="s">
        <v>2574</v>
      </c>
      <c r="E224" s="3" t="s">
        <v>23961</v>
      </c>
      <c r="F224" s="3" t="s">
        <v>2574</v>
      </c>
    </row>
    <row r="225" spans="1:6" x14ac:dyDescent="0.25">
      <c r="A225" s="3">
        <v>6075</v>
      </c>
      <c r="B225" s="3" t="s">
        <v>1489</v>
      </c>
      <c r="C225" s="3" t="s">
        <v>2051</v>
      </c>
      <c r="D225" s="3" t="s">
        <v>2547</v>
      </c>
      <c r="E225" s="3" t="s">
        <v>23961</v>
      </c>
      <c r="F225" s="3" t="s">
        <v>2547</v>
      </c>
    </row>
    <row r="226" spans="1:6" x14ac:dyDescent="0.25">
      <c r="A226" s="3">
        <v>6077</v>
      </c>
      <c r="B226" s="3" t="s">
        <v>1489</v>
      </c>
      <c r="C226" s="3" t="s">
        <v>1791</v>
      </c>
      <c r="D226" s="3" t="s">
        <v>2517</v>
      </c>
      <c r="E226" s="3" t="s">
        <v>23961</v>
      </c>
      <c r="F226" s="3" t="s">
        <v>2517</v>
      </c>
    </row>
    <row r="227" spans="1:6" x14ac:dyDescent="0.25">
      <c r="A227" s="3">
        <v>6079</v>
      </c>
      <c r="B227" s="3" t="s">
        <v>1489</v>
      </c>
      <c r="C227" s="3" t="s">
        <v>2579</v>
      </c>
      <c r="D227" s="3" t="s">
        <v>2559</v>
      </c>
      <c r="E227" s="3" t="s">
        <v>23961</v>
      </c>
      <c r="F227" s="3" t="s">
        <v>2559</v>
      </c>
    </row>
    <row r="228" spans="1:6" x14ac:dyDescent="0.25">
      <c r="A228" s="3">
        <v>6081</v>
      </c>
      <c r="B228" s="3" t="s">
        <v>1489</v>
      </c>
      <c r="C228" s="3" t="s">
        <v>2581</v>
      </c>
      <c r="D228" s="3" t="s">
        <v>2547</v>
      </c>
      <c r="E228" s="3" t="s">
        <v>23961</v>
      </c>
      <c r="F228" s="3" t="s">
        <v>2547</v>
      </c>
    </row>
    <row r="229" spans="1:6" x14ac:dyDescent="0.25">
      <c r="A229" s="3">
        <v>6083</v>
      </c>
      <c r="B229" s="3" t="s">
        <v>1489</v>
      </c>
      <c r="C229" s="3" t="s">
        <v>2584</v>
      </c>
      <c r="D229" s="3" t="s">
        <v>2582</v>
      </c>
      <c r="E229" s="3" t="s">
        <v>23961</v>
      </c>
      <c r="F229" s="3" t="s">
        <v>2582</v>
      </c>
    </row>
    <row r="230" spans="1:6" x14ac:dyDescent="0.25">
      <c r="A230" s="3">
        <v>6085</v>
      </c>
      <c r="B230" s="3" t="s">
        <v>1489</v>
      </c>
      <c r="C230" s="3" t="s">
        <v>1745</v>
      </c>
      <c r="D230" s="3" t="s">
        <v>2510</v>
      </c>
      <c r="E230" s="3" t="s">
        <v>23961</v>
      </c>
      <c r="F230" s="3" t="s">
        <v>2510</v>
      </c>
    </row>
    <row r="231" spans="1:6" x14ac:dyDescent="0.25">
      <c r="A231" s="3">
        <v>6087</v>
      </c>
      <c r="B231" s="3" t="s">
        <v>1489</v>
      </c>
      <c r="C231" s="3" t="s">
        <v>2400</v>
      </c>
      <c r="D231" s="3" t="s">
        <v>2547</v>
      </c>
      <c r="E231" s="3" t="s">
        <v>23961</v>
      </c>
      <c r="F231" s="3" t="s">
        <v>2547</v>
      </c>
    </row>
    <row r="232" spans="1:6" x14ac:dyDescent="0.25">
      <c r="A232" s="3">
        <v>6089</v>
      </c>
      <c r="B232" s="3" t="s">
        <v>1489</v>
      </c>
      <c r="C232" s="3" t="s">
        <v>2151</v>
      </c>
      <c r="D232" s="3" t="s">
        <v>2523</v>
      </c>
      <c r="E232" s="3" t="s">
        <v>23961</v>
      </c>
      <c r="F232" s="3" t="s">
        <v>2523</v>
      </c>
    </row>
    <row r="233" spans="1:6" x14ac:dyDescent="0.25">
      <c r="A233" s="3">
        <v>6091</v>
      </c>
      <c r="B233" s="3" t="s">
        <v>1489</v>
      </c>
      <c r="C233" s="3" t="s">
        <v>2589</v>
      </c>
      <c r="D233" s="3" t="s">
        <v>2512</v>
      </c>
      <c r="E233" s="3" t="s">
        <v>23961</v>
      </c>
      <c r="F233" s="3" t="s">
        <v>2512</v>
      </c>
    </row>
    <row r="234" spans="1:6" x14ac:dyDescent="0.25">
      <c r="A234" s="3">
        <v>6093</v>
      </c>
      <c r="B234" s="3" t="s">
        <v>1489</v>
      </c>
      <c r="C234" s="3" t="s">
        <v>2591</v>
      </c>
      <c r="D234" s="3" t="s">
        <v>2523</v>
      </c>
      <c r="E234" s="3" t="s">
        <v>23961</v>
      </c>
      <c r="F234" s="3" t="s">
        <v>2523</v>
      </c>
    </row>
    <row r="235" spans="1:6" x14ac:dyDescent="0.25">
      <c r="A235" s="3">
        <v>6095</v>
      </c>
      <c r="B235" s="3" t="s">
        <v>1489</v>
      </c>
      <c r="C235" s="3" t="s">
        <v>2593</v>
      </c>
      <c r="D235" s="3" t="s">
        <v>2517</v>
      </c>
      <c r="E235" s="3" t="s">
        <v>23961</v>
      </c>
      <c r="F235" s="3" t="s">
        <v>2517</v>
      </c>
    </row>
    <row r="236" spans="1:6" x14ac:dyDescent="0.25">
      <c r="A236" s="3">
        <v>6097</v>
      </c>
      <c r="B236" s="3" t="s">
        <v>1489</v>
      </c>
      <c r="C236" s="3" t="s">
        <v>2595</v>
      </c>
      <c r="D236" s="3" t="s">
        <v>2510</v>
      </c>
      <c r="E236" s="3" t="s">
        <v>23961</v>
      </c>
      <c r="F236" s="3" t="s">
        <v>2510</v>
      </c>
    </row>
    <row r="237" spans="1:6" x14ac:dyDescent="0.25">
      <c r="A237" s="3">
        <v>6099</v>
      </c>
      <c r="B237" s="3" t="s">
        <v>1489</v>
      </c>
      <c r="C237" s="3" t="s">
        <v>1660</v>
      </c>
      <c r="D237" s="3" t="s">
        <v>2527</v>
      </c>
      <c r="E237" s="3" t="s">
        <v>23961</v>
      </c>
      <c r="F237" s="3" t="s">
        <v>2527</v>
      </c>
    </row>
    <row r="238" spans="1:6" x14ac:dyDescent="0.25">
      <c r="A238" s="3">
        <v>6101</v>
      </c>
      <c r="B238" s="3" t="s">
        <v>1489</v>
      </c>
      <c r="C238" s="3" t="s">
        <v>1785</v>
      </c>
      <c r="D238" s="3" t="s">
        <v>2517</v>
      </c>
      <c r="E238" s="3" t="s">
        <v>23961</v>
      </c>
      <c r="F238" s="3" t="s">
        <v>2517</v>
      </c>
    </row>
    <row r="239" spans="1:6" x14ac:dyDescent="0.25">
      <c r="A239" s="3">
        <v>6103</v>
      </c>
      <c r="B239" s="3" t="s">
        <v>1489</v>
      </c>
      <c r="C239" s="3" t="s">
        <v>2599</v>
      </c>
      <c r="D239" s="3" t="s">
        <v>2517</v>
      </c>
      <c r="E239" s="3" t="s">
        <v>23961</v>
      </c>
      <c r="F239" s="3" t="s">
        <v>2517</v>
      </c>
    </row>
    <row r="240" spans="1:6" x14ac:dyDescent="0.25">
      <c r="A240" s="3">
        <v>6105</v>
      </c>
      <c r="B240" s="3" t="s">
        <v>1489</v>
      </c>
      <c r="C240" s="3" t="s">
        <v>2601</v>
      </c>
      <c r="D240" s="3" t="s">
        <v>2523</v>
      </c>
      <c r="E240" s="3" t="s">
        <v>23961</v>
      </c>
      <c r="F240" s="3" t="s">
        <v>2523</v>
      </c>
    </row>
    <row r="241" spans="1:6" x14ac:dyDescent="0.25">
      <c r="A241" s="3">
        <v>6107</v>
      </c>
      <c r="B241" s="3" t="s">
        <v>1489</v>
      </c>
      <c r="C241" s="3" t="s">
        <v>1718</v>
      </c>
      <c r="D241" s="3" t="s">
        <v>2527</v>
      </c>
      <c r="E241" s="3" t="s">
        <v>23961</v>
      </c>
      <c r="F241" s="3" t="s">
        <v>2527</v>
      </c>
    </row>
    <row r="242" spans="1:6" x14ac:dyDescent="0.25">
      <c r="A242" s="3">
        <v>6109</v>
      </c>
      <c r="B242" s="3" t="s">
        <v>1489</v>
      </c>
      <c r="C242" s="3" t="s">
        <v>2604</v>
      </c>
      <c r="D242" s="3" t="s">
        <v>2512</v>
      </c>
      <c r="E242" s="3" t="s">
        <v>23961</v>
      </c>
      <c r="F242" s="3" t="s">
        <v>2512</v>
      </c>
    </row>
    <row r="243" spans="1:6" x14ac:dyDescent="0.25">
      <c r="A243" s="3">
        <v>6111</v>
      </c>
      <c r="B243" s="3" t="s">
        <v>1489</v>
      </c>
      <c r="C243" s="3" t="s">
        <v>1729</v>
      </c>
      <c r="D243" s="3" t="s">
        <v>2605</v>
      </c>
      <c r="E243" s="3" t="s">
        <v>23961</v>
      </c>
      <c r="F243" s="3" t="s">
        <v>2605</v>
      </c>
    </row>
    <row r="244" spans="1:6" x14ac:dyDescent="0.25">
      <c r="A244" s="3">
        <v>6113</v>
      </c>
      <c r="B244" s="3" t="s">
        <v>1489</v>
      </c>
      <c r="C244" s="3" t="s">
        <v>2608</v>
      </c>
      <c r="D244" s="3" t="s">
        <v>2517</v>
      </c>
      <c r="E244" s="3" t="s">
        <v>23961</v>
      </c>
      <c r="F244" s="3" t="s">
        <v>2517</v>
      </c>
    </row>
    <row r="245" spans="1:6" x14ac:dyDescent="0.25">
      <c r="A245" s="3">
        <v>6115</v>
      </c>
      <c r="B245" s="3" t="s">
        <v>1489</v>
      </c>
      <c r="C245" s="3" t="s">
        <v>2610</v>
      </c>
      <c r="D245" s="3" t="s">
        <v>2512</v>
      </c>
      <c r="E245" s="3" t="s">
        <v>23961</v>
      </c>
      <c r="F245" s="3" t="s">
        <v>2512</v>
      </c>
    </row>
    <row r="246" spans="1:6" x14ac:dyDescent="0.25">
      <c r="A246" s="3">
        <v>8001</v>
      </c>
      <c r="B246" s="3" t="s">
        <v>1507</v>
      </c>
      <c r="C246" s="3" t="s">
        <v>1618</v>
      </c>
      <c r="D246" s="3" t="s">
        <v>2611</v>
      </c>
      <c r="E246" s="3" t="s">
        <v>2611</v>
      </c>
      <c r="F246" s="3" t="s">
        <v>2611</v>
      </c>
    </row>
    <row r="247" spans="1:6" x14ac:dyDescent="0.25">
      <c r="A247" s="3">
        <v>8003</v>
      </c>
      <c r="B247" s="3" t="s">
        <v>1507</v>
      </c>
      <c r="C247" s="3" t="s">
        <v>2616</v>
      </c>
      <c r="D247" s="3" t="s">
        <v>2614</v>
      </c>
      <c r="E247" s="3" t="s">
        <v>23961</v>
      </c>
      <c r="F247" s="3" t="s">
        <v>2614</v>
      </c>
    </row>
    <row r="248" spans="1:6" x14ac:dyDescent="0.25">
      <c r="A248" s="3">
        <v>8005</v>
      </c>
      <c r="B248" s="3" t="s">
        <v>1507</v>
      </c>
      <c r="C248" s="3" t="s">
        <v>2618</v>
      </c>
      <c r="D248" s="3" t="s">
        <v>2611</v>
      </c>
      <c r="E248" s="3" t="s">
        <v>2611</v>
      </c>
      <c r="F248" s="3" t="s">
        <v>2611</v>
      </c>
    </row>
    <row r="249" spans="1:6" x14ac:dyDescent="0.25">
      <c r="A249" s="3">
        <v>8007</v>
      </c>
      <c r="B249" s="3" t="s">
        <v>1507</v>
      </c>
      <c r="C249" s="3" t="s">
        <v>2620</v>
      </c>
      <c r="D249" s="3" t="s">
        <v>961</v>
      </c>
      <c r="E249" s="3" t="s">
        <v>23961</v>
      </c>
      <c r="F249" s="3" t="s">
        <v>961</v>
      </c>
    </row>
    <row r="250" spans="1:6" x14ac:dyDescent="0.25">
      <c r="A250" s="3">
        <v>8009</v>
      </c>
      <c r="B250" s="3" t="s">
        <v>1507</v>
      </c>
      <c r="C250" s="3" t="s">
        <v>2622</v>
      </c>
      <c r="D250" s="3" t="s">
        <v>996</v>
      </c>
      <c r="E250" s="3" t="s">
        <v>996</v>
      </c>
      <c r="F250" s="3" t="s">
        <v>996</v>
      </c>
    </row>
    <row r="251" spans="1:6" x14ac:dyDescent="0.25">
      <c r="A251" s="3">
        <v>8011</v>
      </c>
      <c r="B251" s="3" t="s">
        <v>1507</v>
      </c>
      <c r="C251" s="3" t="s">
        <v>2625</v>
      </c>
      <c r="D251" s="3" t="s">
        <v>2623</v>
      </c>
      <c r="E251" s="3" t="s">
        <v>3504</v>
      </c>
      <c r="F251" s="3" t="s">
        <v>2623</v>
      </c>
    </row>
    <row r="252" spans="1:6" x14ac:dyDescent="0.25">
      <c r="A252" s="3">
        <v>8013</v>
      </c>
      <c r="B252" s="3" t="s">
        <v>1507</v>
      </c>
      <c r="C252" s="3" t="s">
        <v>1900</v>
      </c>
      <c r="D252" s="3" t="s">
        <v>2611</v>
      </c>
      <c r="E252" s="3" t="s">
        <v>2611</v>
      </c>
      <c r="F252" s="3" t="s">
        <v>2611</v>
      </c>
    </row>
    <row r="253" spans="1:6" x14ac:dyDescent="0.25">
      <c r="A253" s="3">
        <v>8014</v>
      </c>
      <c r="B253" s="3" t="s">
        <v>1507</v>
      </c>
      <c r="C253" s="3" t="s">
        <v>2628</v>
      </c>
      <c r="D253" s="3" t="s">
        <v>2611</v>
      </c>
      <c r="E253" s="3" t="s">
        <v>2611</v>
      </c>
      <c r="F253" s="3" t="s">
        <v>2611</v>
      </c>
    </row>
    <row r="254" spans="1:6" x14ac:dyDescent="0.25">
      <c r="A254" s="3">
        <v>8015</v>
      </c>
      <c r="B254" s="3" t="s">
        <v>1507</v>
      </c>
      <c r="C254" s="3" t="s">
        <v>2631</v>
      </c>
      <c r="D254" s="3" t="s">
        <v>2629</v>
      </c>
      <c r="E254" s="3" t="s">
        <v>23961</v>
      </c>
      <c r="F254" s="3" t="s">
        <v>2629</v>
      </c>
    </row>
    <row r="255" spans="1:6" x14ac:dyDescent="0.25">
      <c r="A255" s="3">
        <v>8017</v>
      </c>
      <c r="B255" s="3" t="s">
        <v>1507</v>
      </c>
      <c r="C255" s="3" t="s">
        <v>1697</v>
      </c>
      <c r="D255" s="3" t="s">
        <v>2623</v>
      </c>
      <c r="E255" s="3" t="s">
        <v>3504</v>
      </c>
      <c r="F255" s="3" t="s">
        <v>2623</v>
      </c>
    </row>
    <row r="256" spans="1:6" x14ac:dyDescent="0.25">
      <c r="A256" s="3">
        <v>8019</v>
      </c>
      <c r="B256" s="3" t="s">
        <v>1507</v>
      </c>
      <c r="C256" s="3" t="s">
        <v>2634</v>
      </c>
      <c r="D256" s="3" t="s">
        <v>2629</v>
      </c>
      <c r="E256" s="3" t="s">
        <v>23961</v>
      </c>
      <c r="F256" s="3" t="s">
        <v>2629</v>
      </c>
    </row>
    <row r="257" spans="1:6" x14ac:dyDescent="0.25">
      <c r="A257" s="3">
        <v>8021</v>
      </c>
      <c r="B257" s="3" t="s">
        <v>1507</v>
      </c>
      <c r="C257" s="3" t="s">
        <v>2636</v>
      </c>
      <c r="D257" s="3" t="s">
        <v>2614</v>
      </c>
      <c r="E257" s="3" t="s">
        <v>23961</v>
      </c>
      <c r="F257" s="3" t="s">
        <v>2614</v>
      </c>
    </row>
    <row r="258" spans="1:6" x14ac:dyDescent="0.25">
      <c r="A258" s="3">
        <v>8023</v>
      </c>
      <c r="B258" s="3" t="s">
        <v>1507</v>
      </c>
      <c r="C258" s="3" t="s">
        <v>2638</v>
      </c>
      <c r="D258" s="3" t="s">
        <v>2614</v>
      </c>
      <c r="E258" s="3" t="s">
        <v>23961</v>
      </c>
      <c r="F258" s="3" t="s">
        <v>2614</v>
      </c>
    </row>
    <row r="259" spans="1:6" x14ac:dyDescent="0.25">
      <c r="A259" s="3">
        <v>8025</v>
      </c>
      <c r="B259" s="3" t="s">
        <v>1507</v>
      </c>
      <c r="C259" s="3" t="s">
        <v>2640</v>
      </c>
      <c r="D259" s="3" t="s">
        <v>2611</v>
      </c>
      <c r="E259" s="3" t="s">
        <v>2611</v>
      </c>
      <c r="F259" s="3" t="s">
        <v>2611</v>
      </c>
    </row>
    <row r="260" spans="1:6" x14ac:dyDescent="0.25">
      <c r="A260" s="3">
        <v>8027</v>
      </c>
      <c r="B260" s="3" t="s">
        <v>1507</v>
      </c>
      <c r="C260" s="3" t="s">
        <v>2643</v>
      </c>
      <c r="D260" s="3" t="s">
        <v>2641</v>
      </c>
      <c r="E260" s="3" t="s">
        <v>23961</v>
      </c>
      <c r="F260" s="3" t="s">
        <v>2641</v>
      </c>
    </row>
    <row r="261" spans="1:6" x14ac:dyDescent="0.25">
      <c r="A261" s="3">
        <v>8029</v>
      </c>
      <c r="B261" s="3" t="s">
        <v>1507</v>
      </c>
      <c r="C261" s="3" t="s">
        <v>1708</v>
      </c>
      <c r="D261" s="3" t="s">
        <v>2644</v>
      </c>
      <c r="E261" s="3" t="s">
        <v>23961</v>
      </c>
      <c r="F261" s="3" t="s">
        <v>2644</v>
      </c>
    </row>
    <row r="262" spans="1:6" x14ac:dyDescent="0.25">
      <c r="A262" s="3">
        <v>8031</v>
      </c>
      <c r="B262" s="3" t="s">
        <v>1507</v>
      </c>
      <c r="C262" s="3" t="s">
        <v>1522</v>
      </c>
      <c r="D262" s="3" t="s">
        <v>2611</v>
      </c>
      <c r="E262" s="3" t="s">
        <v>2611</v>
      </c>
      <c r="F262" s="3" t="s">
        <v>2611</v>
      </c>
    </row>
    <row r="263" spans="1:6" x14ac:dyDescent="0.25">
      <c r="A263" s="3">
        <v>8033</v>
      </c>
      <c r="B263" s="3" t="s">
        <v>1507</v>
      </c>
      <c r="C263" s="3" t="s">
        <v>2649</v>
      </c>
      <c r="D263" s="3" t="s">
        <v>2647</v>
      </c>
      <c r="E263" s="3" t="s">
        <v>23961</v>
      </c>
      <c r="F263" s="3" t="s">
        <v>2647</v>
      </c>
    </row>
    <row r="264" spans="1:6" x14ac:dyDescent="0.25">
      <c r="A264" s="3">
        <v>8035</v>
      </c>
      <c r="B264" s="3" t="s">
        <v>1507</v>
      </c>
      <c r="C264" s="3" t="s">
        <v>1685</v>
      </c>
      <c r="D264" s="3" t="s">
        <v>2611</v>
      </c>
      <c r="E264" s="3" t="s">
        <v>2611</v>
      </c>
      <c r="F264" s="3" t="s">
        <v>2611</v>
      </c>
    </row>
    <row r="265" spans="1:6" x14ac:dyDescent="0.25">
      <c r="A265" s="3">
        <v>8037</v>
      </c>
      <c r="B265" s="3" t="s">
        <v>1507</v>
      </c>
      <c r="C265" s="3" t="s">
        <v>2170</v>
      </c>
      <c r="D265" s="3" t="s">
        <v>2629</v>
      </c>
      <c r="E265" s="3" t="s">
        <v>23961</v>
      </c>
      <c r="F265" s="3" t="s">
        <v>2629</v>
      </c>
    </row>
    <row r="266" spans="1:6" x14ac:dyDescent="0.25">
      <c r="A266" s="3">
        <v>8039</v>
      </c>
      <c r="B266" s="3" t="s">
        <v>1507</v>
      </c>
      <c r="C266" s="3" t="s">
        <v>2653</v>
      </c>
      <c r="D266" s="3" t="s">
        <v>2611</v>
      </c>
      <c r="E266" s="3" t="s">
        <v>2611</v>
      </c>
      <c r="F266" s="3" t="s">
        <v>2611</v>
      </c>
    </row>
    <row r="267" spans="1:6" x14ac:dyDescent="0.25">
      <c r="A267" s="3">
        <v>8041</v>
      </c>
      <c r="B267" s="3" t="s">
        <v>1507</v>
      </c>
      <c r="C267" s="3" t="s">
        <v>1600</v>
      </c>
      <c r="D267" s="3" t="s">
        <v>2611</v>
      </c>
      <c r="E267" s="3" t="s">
        <v>2611</v>
      </c>
      <c r="F267" s="3" t="s">
        <v>2611</v>
      </c>
    </row>
    <row r="268" spans="1:6" x14ac:dyDescent="0.25">
      <c r="A268" s="3">
        <v>8043</v>
      </c>
      <c r="B268" s="3" t="s">
        <v>1507</v>
      </c>
      <c r="C268" s="3" t="s">
        <v>1653</v>
      </c>
      <c r="D268" s="3" t="s">
        <v>2611</v>
      </c>
      <c r="E268" s="3" t="s">
        <v>2611</v>
      </c>
      <c r="F268" s="3" t="s">
        <v>2611</v>
      </c>
    </row>
    <row r="269" spans="1:6" x14ac:dyDescent="0.25">
      <c r="A269" s="3">
        <v>8045</v>
      </c>
      <c r="B269" s="3" t="s">
        <v>1507</v>
      </c>
      <c r="C269" s="3" t="s">
        <v>2657</v>
      </c>
      <c r="D269" s="3" t="s">
        <v>2644</v>
      </c>
      <c r="E269" s="3" t="s">
        <v>23961</v>
      </c>
      <c r="F269" s="3" t="s">
        <v>2644</v>
      </c>
    </row>
    <row r="270" spans="1:6" x14ac:dyDescent="0.25">
      <c r="A270" s="3">
        <v>8047</v>
      </c>
      <c r="B270" s="3" t="s">
        <v>1507</v>
      </c>
      <c r="C270" s="3" t="s">
        <v>2659</v>
      </c>
      <c r="D270" s="3" t="s">
        <v>2611</v>
      </c>
      <c r="E270" s="3" t="s">
        <v>2611</v>
      </c>
      <c r="F270" s="3" t="s">
        <v>2611</v>
      </c>
    </row>
    <row r="271" spans="1:6" x14ac:dyDescent="0.25">
      <c r="A271" s="3">
        <v>8049</v>
      </c>
      <c r="B271" s="3" t="s">
        <v>1507</v>
      </c>
      <c r="C271" s="3" t="s">
        <v>2662</v>
      </c>
      <c r="D271" s="3" t="s">
        <v>2660</v>
      </c>
      <c r="E271" s="3" t="s">
        <v>23961</v>
      </c>
      <c r="F271" s="3" t="s">
        <v>2660</v>
      </c>
    </row>
    <row r="272" spans="1:6" x14ac:dyDescent="0.25">
      <c r="A272" s="3">
        <v>8051</v>
      </c>
      <c r="B272" s="3" t="s">
        <v>1507</v>
      </c>
      <c r="C272" s="3" t="s">
        <v>2664</v>
      </c>
      <c r="D272" s="3" t="s">
        <v>2644</v>
      </c>
      <c r="E272" s="3" t="s">
        <v>23961</v>
      </c>
      <c r="F272" s="3" t="s">
        <v>2644</v>
      </c>
    </row>
    <row r="273" spans="1:6" x14ac:dyDescent="0.25">
      <c r="A273" s="3">
        <v>8053</v>
      </c>
      <c r="B273" s="3" t="s">
        <v>1507</v>
      </c>
      <c r="C273" s="3" t="s">
        <v>2133</v>
      </c>
      <c r="D273" s="3" t="s">
        <v>2665</v>
      </c>
      <c r="E273" s="3" t="s">
        <v>23961</v>
      </c>
      <c r="F273" s="3" t="s">
        <v>2665</v>
      </c>
    </row>
    <row r="274" spans="1:6" x14ac:dyDescent="0.25">
      <c r="A274" s="3">
        <v>8055</v>
      </c>
      <c r="B274" s="3" t="s">
        <v>1507</v>
      </c>
      <c r="C274" s="3" t="s">
        <v>2668</v>
      </c>
      <c r="D274" s="3" t="s">
        <v>2641</v>
      </c>
      <c r="E274" s="3" t="s">
        <v>23961</v>
      </c>
      <c r="F274" s="3" t="s">
        <v>2641</v>
      </c>
    </row>
    <row r="275" spans="1:6" x14ac:dyDescent="0.25">
      <c r="A275" s="3">
        <v>8057</v>
      </c>
      <c r="B275" s="3" t="s">
        <v>1507</v>
      </c>
      <c r="C275" s="3" t="s">
        <v>1584</v>
      </c>
      <c r="D275" s="3" t="s">
        <v>2660</v>
      </c>
      <c r="E275" s="3" t="s">
        <v>23961</v>
      </c>
      <c r="F275" s="3" t="s">
        <v>2660</v>
      </c>
    </row>
    <row r="276" spans="1:6" x14ac:dyDescent="0.25">
      <c r="A276" s="3">
        <v>8059</v>
      </c>
      <c r="B276" s="3" t="s">
        <v>1507</v>
      </c>
      <c r="C276" s="3" t="s">
        <v>1502</v>
      </c>
      <c r="D276" s="3" t="s">
        <v>2611</v>
      </c>
      <c r="E276" s="3" t="s">
        <v>2611</v>
      </c>
      <c r="F276" s="3" t="s">
        <v>2611</v>
      </c>
    </row>
    <row r="277" spans="1:6" x14ac:dyDescent="0.25">
      <c r="A277" s="3">
        <v>8061</v>
      </c>
      <c r="B277" s="3" t="s">
        <v>1507</v>
      </c>
      <c r="C277" s="3" t="s">
        <v>2672</v>
      </c>
      <c r="D277" s="3" t="s">
        <v>2623</v>
      </c>
      <c r="E277" s="3" t="s">
        <v>3504</v>
      </c>
      <c r="F277" s="3" t="s">
        <v>2623</v>
      </c>
    </row>
    <row r="278" spans="1:6" x14ac:dyDescent="0.25">
      <c r="A278" s="3">
        <v>8063</v>
      </c>
      <c r="B278" s="3" t="s">
        <v>1507</v>
      </c>
      <c r="C278" s="3" t="s">
        <v>2674</v>
      </c>
      <c r="D278" s="3" t="s">
        <v>2623</v>
      </c>
      <c r="E278" s="3" t="s">
        <v>3504</v>
      </c>
      <c r="F278" s="3" t="s">
        <v>2623</v>
      </c>
    </row>
    <row r="279" spans="1:6" x14ac:dyDescent="0.25">
      <c r="A279" s="3">
        <v>8065</v>
      </c>
      <c r="B279" s="3" t="s">
        <v>1507</v>
      </c>
      <c r="C279" s="3" t="s">
        <v>1498</v>
      </c>
      <c r="D279" s="3" t="s">
        <v>2629</v>
      </c>
      <c r="E279" s="3" t="s">
        <v>23961</v>
      </c>
      <c r="F279" s="3" t="s">
        <v>2629</v>
      </c>
    </row>
    <row r="280" spans="1:6" x14ac:dyDescent="0.25">
      <c r="A280" s="3">
        <v>8067</v>
      </c>
      <c r="B280" s="3" t="s">
        <v>1507</v>
      </c>
      <c r="C280" s="3" t="s">
        <v>2677</v>
      </c>
      <c r="D280" s="3" t="s">
        <v>961</v>
      </c>
      <c r="E280" s="3" t="s">
        <v>23961</v>
      </c>
      <c r="F280" s="3" t="s">
        <v>961</v>
      </c>
    </row>
    <row r="281" spans="1:6" x14ac:dyDescent="0.25">
      <c r="A281" s="3">
        <v>8069</v>
      </c>
      <c r="B281" s="3" t="s">
        <v>1507</v>
      </c>
      <c r="C281" s="3" t="s">
        <v>2041</v>
      </c>
      <c r="D281" s="3" t="s">
        <v>2611</v>
      </c>
      <c r="E281" s="3" t="s">
        <v>2611</v>
      </c>
      <c r="F281" s="3" t="s">
        <v>2611</v>
      </c>
    </row>
    <row r="282" spans="1:6" x14ac:dyDescent="0.25">
      <c r="A282" s="3">
        <v>8071</v>
      </c>
      <c r="B282" s="3" t="s">
        <v>1507</v>
      </c>
      <c r="C282" s="3" t="s">
        <v>2680</v>
      </c>
      <c r="D282" s="3" t="s">
        <v>2641</v>
      </c>
      <c r="E282" s="3" t="s">
        <v>23961</v>
      </c>
      <c r="F282" s="3" t="s">
        <v>2641</v>
      </c>
    </row>
    <row r="283" spans="1:6" x14ac:dyDescent="0.25">
      <c r="A283" s="3">
        <v>8073</v>
      </c>
      <c r="B283" s="3" t="s">
        <v>1507</v>
      </c>
      <c r="C283" s="3" t="s">
        <v>1788</v>
      </c>
      <c r="D283" s="3" t="s">
        <v>2611</v>
      </c>
      <c r="E283" s="3" t="s">
        <v>2611</v>
      </c>
      <c r="F283" s="3" t="s">
        <v>2611</v>
      </c>
    </row>
    <row r="284" spans="1:6" x14ac:dyDescent="0.25">
      <c r="A284" s="3">
        <v>8075</v>
      </c>
      <c r="B284" s="3" t="s">
        <v>1507</v>
      </c>
      <c r="C284" s="3" t="s">
        <v>2462</v>
      </c>
      <c r="D284" s="3" t="s">
        <v>2611</v>
      </c>
      <c r="E284" s="3" t="s">
        <v>2611</v>
      </c>
      <c r="F284" s="3" t="s">
        <v>2611</v>
      </c>
    </row>
    <row r="285" spans="1:6" x14ac:dyDescent="0.25">
      <c r="A285" s="3">
        <v>8077</v>
      </c>
      <c r="B285" s="3" t="s">
        <v>1507</v>
      </c>
      <c r="C285" s="3" t="s">
        <v>1927</v>
      </c>
      <c r="D285" s="3" t="s">
        <v>2644</v>
      </c>
      <c r="E285" s="3" t="s">
        <v>23961</v>
      </c>
      <c r="F285" s="3" t="s">
        <v>2644</v>
      </c>
    </row>
    <row r="286" spans="1:6" x14ac:dyDescent="0.25">
      <c r="A286" s="3">
        <v>8079</v>
      </c>
      <c r="B286" s="3" t="s">
        <v>1507</v>
      </c>
      <c r="C286" s="3" t="s">
        <v>2685</v>
      </c>
      <c r="D286" s="3" t="s">
        <v>2665</v>
      </c>
      <c r="E286" s="3" t="s">
        <v>23961</v>
      </c>
      <c r="F286" s="3" t="s">
        <v>2665</v>
      </c>
    </row>
    <row r="287" spans="1:6" x14ac:dyDescent="0.25">
      <c r="A287" s="3">
        <v>8081</v>
      </c>
      <c r="B287" s="3" t="s">
        <v>1507</v>
      </c>
      <c r="C287" s="3" t="s">
        <v>1644</v>
      </c>
      <c r="D287" s="3" t="s">
        <v>2686</v>
      </c>
      <c r="E287" s="3" t="s">
        <v>23961</v>
      </c>
      <c r="F287" s="3" t="s">
        <v>2686</v>
      </c>
    </row>
    <row r="288" spans="1:6" x14ac:dyDescent="0.25">
      <c r="A288" s="3">
        <v>8083</v>
      </c>
      <c r="B288" s="3" t="s">
        <v>1507</v>
      </c>
      <c r="C288" s="3" t="s">
        <v>2105</v>
      </c>
      <c r="D288" s="3" t="s">
        <v>2647</v>
      </c>
      <c r="E288" s="3" t="s">
        <v>23961</v>
      </c>
      <c r="F288" s="3" t="s">
        <v>2647</v>
      </c>
    </row>
    <row r="289" spans="1:6" x14ac:dyDescent="0.25">
      <c r="A289" s="3">
        <v>8085</v>
      </c>
      <c r="B289" s="3" t="s">
        <v>1507</v>
      </c>
      <c r="C289" s="3" t="s">
        <v>2690</v>
      </c>
      <c r="D289" s="3" t="s">
        <v>2647</v>
      </c>
      <c r="E289" s="3" t="s">
        <v>23961</v>
      </c>
      <c r="F289" s="3" t="s">
        <v>2647</v>
      </c>
    </row>
    <row r="290" spans="1:6" x14ac:dyDescent="0.25">
      <c r="A290" s="3">
        <v>8087</v>
      </c>
      <c r="B290" s="3" t="s">
        <v>1507</v>
      </c>
      <c r="C290" s="3" t="s">
        <v>1776</v>
      </c>
      <c r="D290" s="3" t="s">
        <v>2611</v>
      </c>
      <c r="E290" s="3" t="s">
        <v>2611</v>
      </c>
      <c r="F290" s="3" t="s">
        <v>2611</v>
      </c>
    </row>
    <row r="291" spans="1:6" x14ac:dyDescent="0.25">
      <c r="A291" s="3">
        <v>8089</v>
      </c>
      <c r="B291" s="3" t="s">
        <v>1507</v>
      </c>
      <c r="C291" s="3" t="s">
        <v>2693</v>
      </c>
      <c r="D291" s="3" t="s">
        <v>2623</v>
      </c>
      <c r="E291" s="3" t="s">
        <v>3504</v>
      </c>
      <c r="F291" s="3" t="s">
        <v>2623</v>
      </c>
    </row>
    <row r="292" spans="1:6" x14ac:dyDescent="0.25">
      <c r="A292" s="3">
        <v>8091</v>
      </c>
      <c r="B292" s="3" t="s">
        <v>1507</v>
      </c>
      <c r="C292" s="3" t="s">
        <v>2695</v>
      </c>
      <c r="D292" s="3" t="s">
        <v>2665</v>
      </c>
      <c r="E292" s="3" t="s">
        <v>23961</v>
      </c>
      <c r="F292" s="3" t="s">
        <v>2665</v>
      </c>
    </row>
    <row r="293" spans="1:6" x14ac:dyDescent="0.25">
      <c r="A293" s="3">
        <v>8093</v>
      </c>
      <c r="B293" s="3" t="s">
        <v>1507</v>
      </c>
      <c r="C293" s="3" t="s">
        <v>2698</v>
      </c>
      <c r="D293" s="3" t="s">
        <v>2696</v>
      </c>
      <c r="E293" s="3" t="s">
        <v>23961</v>
      </c>
      <c r="F293" s="3" t="s">
        <v>2696</v>
      </c>
    </row>
    <row r="294" spans="1:6" x14ac:dyDescent="0.25">
      <c r="A294" s="3">
        <v>8095</v>
      </c>
      <c r="B294" s="3" t="s">
        <v>1507</v>
      </c>
      <c r="C294" s="3" t="s">
        <v>2477</v>
      </c>
      <c r="D294" s="3" t="s">
        <v>2611</v>
      </c>
      <c r="E294" s="3" t="s">
        <v>2611</v>
      </c>
      <c r="F294" s="3" t="s">
        <v>2611</v>
      </c>
    </row>
    <row r="295" spans="1:6" x14ac:dyDescent="0.25">
      <c r="A295" s="3">
        <v>8097</v>
      </c>
      <c r="B295" s="3" t="s">
        <v>1507</v>
      </c>
      <c r="C295" s="3" t="s">
        <v>2701</v>
      </c>
      <c r="D295" s="3" t="s">
        <v>2644</v>
      </c>
      <c r="E295" s="3" t="s">
        <v>23961</v>
      </c>
      <c r="F295" s="3" t="s">
        <v>2644</v>
      </c>
    </row>
    <row r="296" spans="1:6" x14ac:dyDescent="0.25">
      <c r="A296" s="3">
        <v>8099</v>
      </c>
      <c r="B296" s="3" t="s">
        <v>1507</v>
      </c>
      <c r="C296" s="3" t="s">
        <v>2703</v>
      </c>
      <c r="D296" s="3" t="s">
        <v>996</v>
      </c>
      <c r="E296" s="3" t="s">
        <v>996</v>
      </c>
      <c r="F296" s="3" t="s">
        <v>996</v>
      </c>
    </row>
    <row r="297" spans="1:6" x14ac:dyDescent="0.25">
      <c r="A297" s="3">
        <v>8101</v>
      </c>
      <c r="B297" s="3" t="s">
        <v>1507</v>
      </c>
      <c r="C297" s="3" t="s">
        <v>1603</v>
      </c>
      <c r="D297" s="3" t="s">
        <v>2611</v>
      </c>
      <c r="E297" s="3" t="s">
        <v>2611</v>
      </c>
      <c r="F297" s="3" t="s">
        <v>2611</v>
      </c>
    </row>
    <row r="298" spans="1:6" x14ac:dyDescent="0.25">
      <c r="A298" s="3">
        <v>8103</v>
      </c>
      <c r="B298" s="3" t="s">
        <v>1507</v>
      </c>
      <c r="C298" s="3" t="s">
        <v>2706</v>
      </c>
      <c r="D298" s="3" t="s">
        <v>2644</v>
      </c>
      <c r="E298" s="3" t="s">
        <v>23961</v>
      </c>
      <c r="F298" s="3" t="s">
        <v>2644</v>
      </c>
    </row>
    <row r="299" spans="1:6" x14ac:dyDescent="0.25">
      <c r="A299" s="3">
        <v>8105</v>
      </c>
      <c r="B299" s="3" t="s">
        <v>1507</v>
      </c>
      <c r="C299" s="3" t="s">
        <v>2010</v>
      </c>
      <c r="D299" s="3" t="s">
        <v>2614</v>
      </c>
      <c r="E299" s="3" t="s">
        <v>23961</v>
      </c>
      <c r="F299" s="3" t="s">
        <v>2614</v>
      </c>
    </row>
    <row r="300" spans="1:6" x14ac:dyDescent="0.25">
      <c r="A300" s="3">
        <v>8107</v>
      </c>
      <c r="B300" s="3" t="s">
        <v>1507</v>
      </c>
      <c r="C300" s="3" t="s">
        <v>1651</v>
      </c>
      <c r="D300" s="3" t="s">
        <v>2686</v>
      </c>
      <c r="E300" s="3" t="s">
        <v>23961</v>
      </c>
      <c r="F300" s="3" t="s">
        <v>2686</v>
      </c>
    </row>
    <row r="301" spans="1:6" x14ac:dyDescent="0.25">
      <c r="A301" s="3">
        <v>8109</v>
      </c>
      <c r="B301" s="3" t="s">
        <v>1507</v>
      </c>
      <c r="C301" s="3" t="s">
        <v>2710</v>
      </c>
      <c r="D301" s="3" t="s">
        <v>2614</v>
      </c>
      <c r="E301" s="3" t="s">
        <v>23961</v>
      </c>
      <c r="F301" s="3" t="s">
        <v>2614</v>
      </c>
    </row>
    <row r="302" spans="1:6" x14ac:dyDescent="0.25">
      <c r="A302" s="3">
        <v>8111</v>
      </c>
      <c r="B302" s="3" t="s">
        <v>1507</v>
      </c>
      <c r="C302" s="3" t="s">
        <v>1814</v>
      </c>
      <c r="D302" s="3" t="s">
        <v>2665</v>
      </c>
      <c r="E302" s="3" t="s">
        <v>23961</v>
      </c>
      <c r="F302" s="3" t="s">
        <v>2665</v>
      </c>
    </row>
    <row r="303" spans="1:6" x14ac:dyDescent="0.25">
      <c r="A303" s="3">
        <v>8113</v>
      </c>
      <c r="B303" s="3" t="s">
        <v>1507</v>
      </c>
      <c r="C303" s="3" t="s">
        <v>1965</v>
      </c>
      <c r="D303" s="3" t="s">
        <v>2647</v>
      </c>
      <c r="E303" s="3" t="s">
        <v>23961</v>
      </c>
      <c r="F303" s="3" t="s">
        <v>2647</v>
      </c>
    </row>
    <row r="304" spans="1:6" x14ac:dyDescent="0.25">
      <c r="A304" s="3">
        <v>8115</v>
      </c>
      <c r="B304" s="3" t="s">
        <v>1507</v>
      </c>
      <c r="C304" s="3" t="s">
        <v>2714</v>
      </c>
      <c r="D304" s="3" t="s">
        <v>2611</v>
      </c>
      <c r="E304" s="3" t="s">
        <v>2611</v>
      </c>
      <c r="F304" s="3" t="s">
        <v>2611</v>
      </c>
    </row>
    <row r="305" spans="1:6" x14ac:dyDescent="0.25">
      <c r="A305" s="3">
        <v>8117</v>
      </c>
      <c r="B305" s="3" t="s">
        <v>1507</v>
      </c>
      <c r="C305" s="3" t="s">
        <v>1696</v>
      </c>
      <c r="D305" s="3" t="s">
        <v>2629</v>
      </c>
      <c r="E305" s="3" t="s">
        <v>23961</v>
      </c>
      <c r="F305" s="3" t="s">
        <v>2629</v>
      </c>
    </row>
    <row r="306" spans="1:6" x14ac:dyDescent="0.25">
      <c r="A306" s="3">
        <v>8119</v>
      </c>
      <c r="B306" s="3" t="s">
        <v>1507</v>
      </c>
      <c r="C306" s="3" t="s">
        <v>2717</v>
      </c>
      <c r="D306" s="3" t="s">
        <v>2611</v>
      </c>
      <c r="E306" s="3" t="s">
        <v>2611</v>
      </c>
      <c r="F306" s="3" t="s">
        <v>2611</v>
      </c>
    </row>
    <row r="307" spans="1:6" x14ac:dyDescent="0.25">
      <c r="A307" s="3">
        <v>8121</v>
      </c>
      <c r="B307" s="3" t="s">
        <v>1507</v>
      </c>
      <c r="C307" s="3" t="s">
        <v>1127</v>
      </c>
      <c r="D307" s="3" t="s">
        <v>2611</v>
      </c>
      <c r="E307" s="3" t="s">
        <v>2611</v>
      </c>
      <c r="F307" s="3" t="s">
        <v>2611</v>
      </c>
    </row>
    <row r="308" spans="1:6" x14ac:dyDescent="0.25">
      <c r="A308" s="3">
        <v>8123</v>
      </c>
      <c r="B308" s="3" t="s">
        <v>1507</v>
      </c>
      <c r="C308" s="3" t="s">
        <v>2068</v>
      </c>
      <c r="D308" s="3" t="s">
        <v>2611</v>
      </c>
      <c r="E308" s="3" t="s">
        <v>2611</v>
      </c>
      <c r="F308" s="3" t="s">
        <v>2611</v>
      </c>
    </row>
    <row r="309" spans="1:6" x14ac:dyDescent="0.25">
      <c r="A309" s="3">
        <v>8125</v>
      </c>
      <c r="B309" s="3" t="s">
        <v>1507</v>
      </c>
      <c r="C309" s="3" t="s">
        <v>2028</v>
      </c>
      <c r="D309" s="3" t="s">
        <v>2611</v>
      </c>
      <c r="E309" s="3" t="s">
        <v>2611</v>
      </c>
      <c r="F309" s="3" t="s">
        <v>2611</v>
      </c>
    </row>
    <row r="310" spans="1:6" x14ac:dyDescent="0.25">
      <c r="A310" s="3">
        <v>9001</v>
      </c>
      <c r="B310" s="3" t="s">
        <v>1592</v>
      </c>
      <c r="C310" s="3" t="s">
        <v>1895</v>
      </c>
      <c r="D310" s="3" t="s">
        <v>2721</v>
      </c>
      <c r="E310" s="3" t="s">
        <v>23961</v>
      </c>
      <c r="F310" s="3" t="s">
        <v>2721</v>
      </c>
    </row>
    <row r="311" spans="1:6" x14ac:dyDescent="0.25">
      <c r="A311" s="3">
        <v>9003</v>
      </c>
      <c r="B311" s="3" t="s">
        <v>1592</v>
      </c>
      <c r="C311" s="3" t="s">
        <v>1564</v>
      </c>
      <c r="D311" s="3" t="s">
        <v>2721</v>
      </c>
      <c r="E311" s="3" t="s">
        <v>23961</v>
      </c>
      <c r="F311" s="3" t="s">
        <v>2721</v>
      </c>
    </row>
    <row r="312" spans="1:6" x14ac:dyDescent="0.25">
      <c r="A312" s="3">
        <v>9005</v>
      </c>
      <c r="B312" s="3" t="s">
        <v>1592</v>
      </c>
      <c r="C312" s="3" t="s">
        <v>2725</v>
      </c>
      <c r="D312" s="3" t="s">
        <v>2721</v>
      </c>
      <c r="E312" s="3" t="s">
        <v>23961</v>
      </c>
      <c r="F312" s="3" t="s">
        <v>2721</v>
      </c>
    </row>
    <row r="313" spans="1:6" x14ac:dyDescent="0.25">
      <c r="A313" s="3">
        <v>9007</v>
      </c>
      <c r="B313" s="3" t="s">
        <v>1592</v>
      </c>
      <c r="C313" s="3" t="s">
        <v>1512</v>
      </c>
      <c r="D313" s="3" t="s">
        <v>2721</v>
      </c>
      <c r="E313" s="3" t="s">
        <v>23961</v>
      </c>
      <c r="F313" s="3" t="s">
        <v>2721</v>
      </c>
    </row>
    <row r="314" spans="1:6" x14ac:dyDescent="0.25">
      <c r="A314" s="3">
        <v>9009</v>
      </c>
      <c r="B314" s="3" t="s">
        <v>1592</v>
      </c>
      <c r="C314" s="3" t="s">
        <v>2117</v>
      </c>
      <c r="D314" s="3" t="s">
        <v>2721</v>
      </c>
      <c r="E314" s="3" t="s">
        <v>23961</v>
      </c>
      <c r="F314" s="3" t="s">
        <v>2721</v>
      </c>
    </row>
    <row r="315" spans="1:6" x14ac:dyDescent="0.25">
      <c r="A315" s="3">
        <v>9011</v>
      </c>
      <c r="B315" s="3" t="s">
        <v>1592</v>
      </c>
      <c r="C315" s="3" t="s">
        <v>1877</v>
      </c>
      <c r="D315" s="3" t="s">
        <v>2721</v>
      </c>
      <c r="E315" s="3" t="s">
        <v>23961</v>
      </c>
      <c r="F315" s="3" t="s">
        <v>2721</v>
      </c>
    </row>
    <row r="316" spans="1:6" x14ac:dyDescent="0.25">
      <c r="A316" s="3">
        <v>9013</v>
      </c>
      <c r="B316" s="3" t="s">
        <v>1592</v>
      </c>
      <c r="C316" s="3" t="s">
        <v>2730</v>
      </c>
      <c r="D316" s="3" t="s">
        <v>2721</v>
      </c>
      <c r="E316" s="3" t="s">
        <v>23961</v>
      </c>
      <c r="F316" s="3" t="s">
        <v>2721</v>
      </c>
    </row>
    <row r="317" spans="1:6" x14ac:dyDescent="0.25">
      <c r="A317" s="3">
        <v>9015</v>
      </c>
      <c r="B317" s="3" t="s">
        <v>1592</v>
      </c>
      <c r="C317" s="3" t="s">
        <v>2187</v>
      </c>
      <c r="D317" s="3" t="s">
        <v>2721</v>
      </c>
      <c r="E317" s="3" t="s">
        <v>23961</v>
      </c>
      <c r="F317" s="3" t="s">
        <v>2721</v>
      </c>
    </row>
    <row r="318" spans="1:6" x14ac:dyDescent="0.25">
      <c r="A318" s="3">
        <v>10001</v>
      </c>
      <c r="B318" s="3" t="s">
        <v>1662</v>
      </c>
      <c r="C318" s="3" t="s">
        <v>2006</v>
      </c>
      <c r="D318" s="3" t="s">
        <v>2732</v>
      </c>
      <c r="E318" s="3" t="s">
        <v>23961</v>
      </c>
      <c r="F318" s="3" t="s">
        <v>2732</v>
      </c>
    </row>
    <row r="319" spans="1:6" x14ac:dyDescent="0.25">
      <c r="A319" s="3">
        <v>10003</v>
      </c>
      <c r="B319" s="3" t="s">
        <v>1662</v>
      </c>
      <c r="C319" s="3" t="s">
        <v>1749</v>
      </c>
      <c r="D319" s="3" t="s">
        <v>2732</v>
      </c>
      <c r="E319" s="3" t="s">
        <v>23961</v>
      </c>
      <c r="F319" s="3" t="s">
        <v>2732</v>
      </c>
    </row>
    <row r="320" spans="1:6" x14ac:dyDescent="0.25">
      <c r="A320" s="3">
        <v>10005</v>
      </c>
      <c r="B320" s="3" t="s">
        <v>1662</v>
      </c>
      <c r="C320" s="3" t="s">
        <v>1996</v>
      </c>
      <c r="D320" s="3" t="s">
        <v>2732</v>
      </c>
      <c r="E320" s="3" t="s">
        <v>23961</v>
      </c>
      <c r="F320" s="3" t="s">
        <v>2732</v>
      </c>
    </row>
    <row r="321" spans="1:6" x14ac:dyDescent="0.25">
      <c r="A321" s="3">
        <v>11001</v>
      </c>
      <c r="B321" s="3" t="s">
        <v>1541</v>
      </c>
      <c r="C321" s="3" t="s">
        <v>2737</v>
      </c>
      <c r="D321" s="3" t="s">
        <v>2732</v>
      </c>
      <c r="E321" s="3" t="s">
        <v>23961</v>
      </c>
      <c r="F321" s="3" t="s">
        <v>2732</v>
      </c>
    </row>
    <row r="322" spans="1:6" x14ac:dyDescent="0.25">
      <c r="A322" s="3">
        <v>12001</v>
      </c>
      <c r="B322" s="3" t="s">
        <v>1506</v>
      </c>
      <c r="C322" s="3" t="s">
        <v>1945</v>
      </c>
      <c r="D322" s="3" t="s">
        <v>2738</v>
      </c>
      <c r="E322" s="3" t="s">
        <v>23961</v>
      </c>
      <c r="F322" s="3" t="s">
        <v>2738</v>
      </c>
    </row>
    <row r="323" spans="1:6" x14ac:dyDescent="0.25">
      <c r="A323" s="3">
        <v>12003</v>
      </c>
      <c r="B323" s="3" t="s">
        <v>1506</v>
      </c>
      <c r="C323" s="3" t="s">
        <v>1956</v>
      </c>
      <c r="D323" s="3" t="s">
        <v>2738</v>
      </c>
      <c r="E323" s="3" t="s">
        <v>23961</v>
      </c>
      <c r="F323" s="3" t="s">
        <v>2738</v>
      </c>
    </row>
    <row r="324" spans="1:6" x14ac:dyDescent="0.25">
      <c r="A324" s="3">
        <v>12005</v>
      </c>
      <c r="B324" s="3" t="s">
        <v>1506</v>
      </c>
      <c r="C324" s="3" t="s">
        <v>2001</v>
      </c>
      <c r="D324" s="3" t="s">
        <v>2229</v>
      </c>
      <c r="E324" s="3" t="s">
        <v>23961</v>
      </c>
      <c r="F324" s="3" t="s">
        <v>2229</v>
      </c>
    </row>
    <row r="325" spans="1:6" x14ac:dyDescent="0.25">
      <c r="A325" s="3">
        <v>12007</v>
      </c>
      <c r="B325" s="3" t="s">
        <v>1506</v>
      </c>
      <c r="C325" s="3" t="s">
        <v>2743</v>
      </c>
      <c r="D325" s="3" t="s">
        <v>2738</v>
      </c>
      <c r="E325" s="3" t="s">
        <v>23961</v>
      </c>
      <c r="F325" s="3" t="s">
        <v>2738</v>
      </c>
    </row>
    <row r="326" spans="1:6" x14ac:dyDescent="0.25">
      <c r="A326" s="3">
        <v>12009</v>
      </c>
      <c r="B326" s="3" t="s">
        <v>1506</v>
      </c>
      <c r="C326" s="3" t="s">
        <v>1654</v>
      </c>
      <c r="D326" s="3" t="s">
        <v>2738</v>
      </c>
      <c r="E326" s="3" t="s">
        <v>23961</v>
      </c>
      <c r="F326" s="3" t="s">
        <v>2738</v>
      </c>
    </row>
    <row r="327" spans="1:6" x14ac:dyDescent="0.25">
      <c r="A327" s="3">
        <v>12011</v>
      </c>
      <c r="B327" s="3" t="s">
        <v>1506</v>
      </c>
      <c r="C327" s="3" t="s">
        <v>2015</v>
      </c>
      <c r="D327" s="3" t="s">
        <v>2738</v>
      </c>
      <c r="E327" s="3" t="s">
        <v>23961</v>
      </c>
      <c r="F327" s="3" t="s">
        <v>2738</v>
      </c>
    </row>
    <row r="328" spans="1:6" x14ac:dyDescent="0.25">
      <c r="A328" s="3">
        <v>12013</v>
      </c>
      <c r="B328" s="3" t="s">
        <v>1506</v>
      </c>
      <c r="C328" s="3" t="s">
        <v>1548</v>
      </c>
      <c r="D328" s="3" t="s">
        <v>2229</v>
      </c>
      <c r="E328" s="3" t="s">
        <v>23961</v>
      </c>
      <c r="F328" s="3" t="s">
        <v>2229</v>
      </c>
    </row>
    <row r="329" spans="1:6" x14ac:dyDescent="0.25">
      <c r="A329" s="3">
        <v>12015</v>
      </c>
      <c r="B329" s="3" t="s">
        <v>1506</v>
      </c>
      <c r="C329" s="3" t="s">
        <v>1529</v>
      </c>
      <c r="D329" s="3" t="s">
        <v>2738</v>
      </c>
      <c r="E329" s="3" t="s">
        <v>23961</v>
      </c>
      <c r="F329" s="3" t="s">
        <v>2738</v>
      </c>
    </row>
    <row r="330" spans="1:6" x14ac:dyDescent="0.25">
      <c r="A330" s="3">
        <v>12017</v>
      </c>
      <c r="B330" s="3" t="s">
        <v>1506</v>
      </c>
      <c r="C330" s="3" t="s">
        <v>1864</v>
      </c>
      <c r="D330" s="3" t="s">
        <v>2738</v>
      </c>
      <c r="E330" s="3" t="s">
        <v>23961</v>
      </c>
      <c r="F330" s="3" t="s">
        <v>2738</v>
      </c>
    </row>
    <row r="331" spans="1:6" x14ac:dyDescent="0.25">
      <c r="A331" s="3">
        <v>12019</v>
      </c>
      <c r="B331" s="3" t="s">
        <v>1506</v>
      </c>
      <c r="C331" s="3" t="s">
        <v>1931</v>
      </c>
      <c r="D331" s="3" t="s">
        <v>2738</v>
      </c>
      <c r="E331" s="3" t="s">
        <v>23961</v>
      </c>
      <c r="F331" s="3" t="s">
        <v>2738</v>
      </c>
    </row>
    <row r="332" spans="1:6" x14ac:dyDescent="0.25">
      <c r="A332" s="3">
        <v>12021</v>
      </c>
      <c r="B332" s="3" t="s">
        <v>1506</v>
      </c>
      <c r="C332" s="3" t="s">
        <v>2751</v>
      </c>
      <c r="D332" s="3" t="s">
        <v>2738</v>
      </c>
      <c r="E332" s="3" t="s">
        <v>23961</v>
      </c>
      <c r="F332" s="3" t="s">
        <v>2738</v>
      </c>
    </row>
    <row r="333" spans="1:6" x14ac:dyDescent="0.25">
      <c r="A333" s="3">
        <v>12023</v>
      </c>
      <c r="B333" s="3" t="s">
        <v>1506</v>
      </c>
      <c r="C333" s="3" t="s">
        <v>1742</v>
      </c>
      <c r="D333" s="3" t="s">
        <v>2738</v>
      </c>
      <c r="E333" s="3" t="s">
        <v>23961</v>
      </c>
      <c r="F333" s="3" t="s">
        <v>2738</v>
      </c>
    </row>
    <row r="334" spans="1:6" x14ac:dyDescent="0.25">
      <c r="A334" s="3">
        <v>12027</v>
      </c>
      <c r="B334" s="3" t="s">
        <v>1506</v>
      </c>
      <c r="C334" s="3" t="s">
        <v>2168</v>
      </c>
      <c r="D334" s="3" t="s">
        <v>2738</v>
      </c>
      <c r="E334" s="3" t="s">
        <v>23961</v>
      </c>
      <c r="F334" s="3" t="s">
        <v>2738</v>
      </c>
    </row>
    <row r="335" spans="1:6" x14ac:dyDescent="0.25">
      <c r="A335" s="3">
        <v>12029</v>
      </c>
      <c r="B335" s="3" t="s">
        <v>1506</v>
      </c>
      <c r="C335" s="3" t="s">
        <v>2755</v>
      </c>
      <c r="D335" s="3" t="s">
        <v>2738</v>
      </c>
      <c r="E335" s="3" t="s">
        <v>23961</v>
      </c>
      <c r="F335" s="3" t="s">
        <v>2738</v>
      </c>
    </row>
    <row r="336" spans="1:6" x14ac:dyDescent="0.25">
      <c r="A336" s="3">
        <v>12031</v>
      </c>
      <c r="B336" s="3" t="s">
        <v>1506</v>
      </c>
      <c r="C336" s="3" t="s">
        <v>1938</v>
      </c>
      <c r="D336" s="3" t="s">
        <v>2738</v>
      </c>
      <c r="E336" s="3" t="s">
        <v>23961</v>
      </c>
      <c r="F336" s="3" t="s">
        <v>2738</v>
      </c>
    </row>
    <row r="337" spans="1:6" x14ac:dyDescent="0.25">
      <c r="A337" s="3">
        <v>12033</v>
      </c>
      <c r="B337" s="3" t="s">
        <v>1506</v>
      </c>
      <c r="C337" s="3" t="s">
        <v>2013</v>
      </c>
      <c r="D337" s="3" t="s">
        <v>2223</v>
      </c>
      <c r="E337" s="3" t="s">
        <v>3813</v>
      </c>
      <c r="F337" s="3" t="s">
        <v>2223</v>
      </c>
    </row>
    <row r="338" spans="1:6" x14ac:dyDescent="0.25">
      <c r="A338" s="3">
        <v>12035</v>
      </c>
      <c r="B338" s="3" t="s">
        <v>1506</v>
      </c>
      <c r="C338" s="3" t="s">
        <v>2759</v>
      </c>
      <c r="D338" s="3" t="s">
        <v>2738</v>
      </c>
      <c r="E338" s="3" t="s">
        <v>23961</v>
      </c>
      <c r="F338" s="3" t="s">
        <v>2738</v>
      </c>
    </row>
    <row r="339" spans="1:6" x14ac:dyDescent="0.25">
      <c r="A339" s="3">
        <v>12037</v>
      </c>
      <c r="B339" s="3" t="s">
        <v>1506</v>
      </c>
      <c r="C339" s="3" t="s">
        <v>1813</v>
      </c>
      <c r="D339" s="3" t="s">
        <v>2229</v>
      </c>
      <c r="E339" s="3" t="s">
        <v>23961</v>
      </c>
      <c r="F339" s="3" t="s">
        <v>2229</v>
      </c>
    </row>
    <row r="340" spans="1:6" x14ac:dyDescent="0.25">
      <c r="A340" s="3">
        <v>12039</v>
      </c>
      <c r="B340" s="3" t="s">
        <v>1506</v>
      </c>
      <c r="C340" s="3" t="s">
        <v>1613</v>
      </c>
      <c r="D340" s="3" t="s">
        <v>2229</v>
      </c>
      <c r="E340" s="3" t="s">
        <v>23961</v>
      </c>
      <c r="F340" s="3" t="s">
        <v>2229</v>
      </c>
    </row>
    <row r="341" spans="1:6" x14ac:dyDescent="0.25">
      <c r="A341" s="3">
        <v>12041</v>
      </c>
      <c r="B341" s="3" t="s">
        <v>1506</v>
      </c>
      <c r="C341" s="3" t="s">
        <v>2763</v>
      </c>
      <c r="D341" s="3" t="s">
        <v>2738</v>
      </c>
      <c r="E341" s="3" t="s">
        <v>23961</v>
      </c>
      <c r="F341" s="3" t="s">
        <v>2738</v>
      </c>
    </row>
    <row r="342" spans="1:6" x14ac:dyDescent="0.25">
      <c r="A342" s="3">
        <v>12043</v>
      </c>
      <c r="B342" s="3" t="s">
        <v>1506</v>
      </c>
      <c r="C342" s="3" t="s">
        <v>2765</v>
      </c>
      <c r="D342" s="3" t="s">
        <v>2738</v>
      </c>
      <c r="E342" s="3" t="s">
        <v>23961</v>
      </c>
      <c r="F342" s="3" t="s">
        <v>2738</v>
      </c>
    </row>
    <row r="343" spans="1:6" x14ac:dyDescent="0.25">
      <c r="A343" s="3">
        <v>12045</v>
      </c>
      <c r="B343" s="3" t="s">
        <v>1506</v>
      </c>
      <c r="C343" s="3" t="s">
        <v>2767</v>
      </c>
      <c r="D343" s="3" t="s">
        <v>2229</v>
      </c>
      <c r="E343" s="3" t="s">
        <v>23961</v>
      </c>
      <c r="F343" s="3" t="s">
        <v>2229</v>
      </c>
    </row>
    <row r="344" spans="1:6" x14ac:dyDescent="0.25">
      <c r="A344" s="3">
        <v>12047</v>
      </c>
      <c r="B344" s="3" t="s">
        <v>1506</v>
      </c>
      <c r="C344" s="3" t="s">
        <v>2007</v>
      </c>
      <c r="D344" s="3" t="s">
        <v>2738</v>
      </c>
      <c r="E344" s="3" t="s">
        <v>23961</v>
      </c>
      <c r="F344" s="3" t="s">
        <v>2738</v>
      </c>
    </row>
    <row r="345" spans="1:6" x14ac:dyDescent="0.25">
      <c r="A345" s="3">
        <v>12049</v>
      </c>
      <c r="B345" s="3" t="s">
        <v>1506</v>
      </c>
      <c r="C345" s="3" t="s">
        <v>1602</v>
      </c>
      <c r="D345" s="3" t="s">
        <v>2738</v>
      </c>
      <c r="E345" s="3" t="s">
        <v>23961</v>
      </c>
      <c r="F345" s="3" t="s">
        <v>2738</v>
      </c>
    </row>
    <row r="346" spans="1:6" x14ac:dyDescent="0.25">
      <c r="A346" s="3">
        <v>12051</v>
      </c>
      <c r="B346" s="3" t="s">
        <v>1506</v>
      </c>
      <c r="C346" s="3" t="s">
        <v>2771</v>
      </c>
      <c r="D346" s="3" t="s">
        <v>2738</v>
      </c>
      <c r="E346" s="3" t="s">
        <v>23961</v>
      </c>
      <c r="F346" s="3" t="s">
        <v>2738</v>
      </c>
    </row>
    <row r="347" spans="1:6" x14ac:dyDescent="0.25">
      <c r="A347" s="3">
        <v>12053</v>
      </c>
      <c r="B347" s="3" t="s">
        <v>1506</v>
      </c>
      <c r="C347" s="3" t="s">
        <v>2773</v>
      </c>
      <c r="D347" s="3" t="s">
        <v>2738</v>
      </c>
      <c r="E347" s="3" t="s">
        <v>23961</v>
      </c>
      <c r="F347" s="3" t="s">
        <v>2738</v>
      </c>
    </row>
    <row r="348" spans="1:6" x14ac:dyDescent="0.25">
      <c r="A348" s="3">
        <v>12055</v>
      </c>
      <c r="B348" s="3" t="s">
        <v>1506</v>
      </c>
      <c r="C348" s="3" t="s">
        <v>2775</v>
      </c>
      <c r="D348" s="3" t="s">
        <v>2738</v>
      </c>
      <c r="E348" s="3" t="s">
        <v>23961</v>
      </c>
      <c r="F348" s="3" t="s">
        <v>2738</v>
      </c>
    </row>
    <row r="349" spans="1:6" x14ac:dyDescent="0.25">
      <c r="A349" s="3">
        <v>12057</v>
      </c>
      <c r="B349" s="3" t="s">
        <v>1506</v>
      </c>
      <c r="C349" s="3" t="s">
        <v>2210</v>
      </c>
      <c r="D349" s="3" t="s">
        <v>2738</v>
      </c>
      <c r="E349" s="3" t="s">
        <v>23961</v>
      </c>
      <c r="F349" s="3" t="s">
        <v>2738</v>
      </c>
    </row>
    <row r="350" spans="1:6" x14ac:dyDescent="0.25">
      <c r="A350" s="3">
        <v>12059</v>
      </c>
      <c r="B350" s="3" t="s">
        <v>1506</v>
      </c>
      <c r="C350" s="3" t="s">
        <v>2778</v>
      </c>
      <c r="D350" s="3" t="s">
        <v>2229</v>
      </c>
      <c r="E350" s="3" t="s">
        <v>23961</v>
      </c>
      <c r="F350" s="3" t="s">
        <v>2229</v>
      </c>
    </row>
    <row r="351" spans="1:6" x14ac:dyDescent="0.25">
      <c r="A351" s="3">
        <v>12061</v>
      </c>
      <c r="B351" s="3" t="s">
        <v>1506</v>
      </c>
      <c r="C351" s="3" t="s">
        <v>1997</v>
      </c>
      <c r="D351" s="3" t="s">
        <v>2738</v>
      </c>
      <c r="E351" s="3" t="s">
        <v>23961</v>
      </c>
      <c r="F351" s="3" t="s">
        <v>2738</v>
      </c>
    </row>
    <row r="352" spans="1:6" x14ac:dyDescent="0.25">
      <c r="A352" s="3">
        <v>12063</v>
      </c>
      <c r="B352" s="3" t="s">
        <v>1506</v>
      </c>
      <c r="C352" s="3" t="s">
        <v>1584</v>
      </c>
      <c r="D352" s="3" t="s">
        <v>2229</v>
      </c>
      <c r="E352" s="3" t="s">
        <v>23961</v>
      </c>
      <c r="F352" s="3" t="s">
        <v>2229</v>
      </c>
    </row>
    <row r="353" spans="1:6" x14ac:dyDescent="0.25">
      <c r="A353" s="3">
        <v>12065</v>
      </c>
      <c r="B353" s="3" t="s">
        <v>1506</v>
      </c>
      <c r="C353" s="3" t="s">
        <v>1502</v>
      </c>
      <c r="D353" s="3" t="s">
        <v>2229</v>
      </c>
      <c r="E353" s="3" t="s">
        <v>23961</v>
      </c>
      <c r="F353" s="3" t="s">
        <v>2229</v>
      </c>
    </row>
    <row r="354" spans="1:6" x14ac:dyDescent="0.25">
      <c r="A354" s="3">
        <v>12067</v>
      </c>
      <c r="B354" s="3" t="s">
        <v>1506</v>
      </c>
      <c r="C354" s="3" t="s">
        <v>1799</v>
      </c>
      <c r="D354" s="3" t="s">
        <v>2738</v>
      </c>
      <c r="E354" s="3" t="s">
        <v>23961</v>
      </c>
      <c r="F354" s="3" t="s">
        <v>2738</v>
      </c>
    </row>
    <row r="355" spans="1:6" x14ac:dyDescent="0.25">
      <c r="A355" s="3">
        <v>12069</v>
      </c>
      <c r="B355" s="3" t="s">
        <v>1506</v>
      </c>
      <c r="C355" s="3" t="s">
        <v>1498</v>
      </c>
      <c r="D355" s="3" t="s">
        <v>2738</v>
      </c>
      <c r="E355" s="3" t="s">
        <v>23961</v>
      </c>
      <c r="F355" s="3" t="s">
        <v>2738</v>
      </c>
    </row>
    <row r="356" spans="1:6" x14ac:dyDescent="0.25">
      <c r="A356" s="3">
        <v>12071</v>
      </c>
      <c r="B356" s="3" t="s">
        <v>1506</v>
      </c>
      <c r="C356" s="3" t="s">
        <v>1585</v>
      </c>
      <c r="D356" s="3" t="s">
        <v>2738</v>
      </c>
      <c r="E356" s="3" t="s">
        <v>23961</v>
      </c>
      <c r="F356" s="3" t="s">
        <v>2738</v>
      </c>
    </row>
    <row r="357" spans="1:6" x14ac:dyDescent="0.25">
      <c r="A357" s="3">
        <v>12073</v>
      </c>
      <c r="B357" s="3" t="s">
        <v>1506</v>
      </c>
      <c r="C357" s="3" t="s">
        <v>1929</v>
      </c>
      <c r="D357" s="3" t="s">
        <v>2229</v>
      </c>
      <c r="E357" s="3" t="s">
        <v>23961</v>
      </c>
      <c r="F357" s="3" t="s">
        <v>2229</v>
      </c>
    </row>
    <row r="358" spans="1:6" x14ac:dyDescent="0.25">
      <c r="A358" s="3">
        <v>12075</v>
      </c>
      <c r="B358" s="3" t="s">
        <v>1506</v>
      </c>
      <c r="C358" s="3" t="s">
        <v>2787</v>
      </c>
      <c r="D358" s="3" t="s">
        <v>2738</v>
      </c>
      <c r="E358" s="3" t="s">
        <v>23961</v>
      </c>
      <c r="F358" s="3" t="s">
        <v>2738</v>
      </c>
    </row>
    <row r="359" spans="1:6" x14ac:dyDescent="0.25">
      <c r="A359" s="3">
        <v>12077</v>
      </c>
      <c r="B359" s="3" t="s">
        <v>1506</v>
      </c>
      <c r="C359" s="3" t="s">
        <v>2789</v>
      </c>
      <c r="D359" s="3" t="s">
        <v>2229</v>
      </c>
      <c r="E359" s="3" t="s">
        <v>23961</v>
      </c>
      <c r="F359" s="3" t="s">
        <v>2229</v>
      </c>
    </row>
    <row r="360" spans="1:6" x14ac:dyDescent="0.25">
      <c r="A360" s="3">
        <v>12079</v>
      </c>
      <c r="B360" s="3" t="s">
        <v>1506</v>
      </c>
      <c r="C360" s="3" t="s">
        <v>2004</v>
      </c>
      <c r="D360" s="3" t="s">
        <v>2738</v>
      </c>
      <c r="E360" s="3" t="s">
        <v>23961</v>
      </c>
      <c r="F360" s="3" t="s">
        <v>2738</v>
      </c>
    </row>
    <row r="361" spans="1:6" x14ac:dyDescent="0.25">
      <c r="A361" s="3">
        <v>12081</v>
      </c>
      <c r="B361" s="3" t="s">
        <v>1506</v>
      </c>
      <c r="C361" s="3" t="s">
        <v>2190</v>
      </c>
      <c r="D361" s="3" t="s">
        <v>2738</v>
      </c>
      <c r="E361" s="3" t="s">
        <v>23961</v>
      </c>
      <c r="F361" s="3" t="s">
        <v>2738</v>
      </c>
    </row>
    <row r="362" spans="1:6" x14ac:dyDescent="0.25">
      <c r="A362" s="3">
        <v>12083</v>
      </c>
      <c r="B362" s="3" t="s">
        <v>1506</v>
      </c>
      <c r="C362" s="3" t="s">
        <v>1599</v>
      </c>
      <c r="D362" s="3" t="s">
        <v>2738</v>
      </c>
      <c r="E362" s="3" t="s">
        <v>23961</v>
      </c>
      <c r="F362" s="3" t="s">
        <v>2738</v>
      </c>
    </row>
    <row r="363" spans="1:6" x14ac:dyDescent="0.25">
      <c r="A363" s="3">
        <v>12085</v>
      </c>
      <c r="B363" s="3" t="s">
        <v>1506</v>
      </c>
      <c r="C363" s="3" t="s">
        <v>1953</v>
      </c>
      <c r="D363" s="3" t="s">
        <v>2738</v>
      </c>
      <c r="E363" s="3" t="s">
        <v>23961</v>
      </c>
      <c r="F363" s="3" t="s">
        <v>2738</v>
      </c>
    </row>
    <row r="364" spans="1:6" x14ac:dyDescent="0.25">
      <c r="A364" s="3">
        <v>12086</v>
      </c>
      <c r="B364" s="3" t="s">
        <v>1506</v>
      </c>
      <c r="C364" s="3" t="s">
        <v>2016</v>
      </c>
      <c r="D364" s="3" t="s">
        <v>2738</v>
      </c>
      <c r="E364" s="3" t="s">
        <v>23961</v>
      </c>
      <c r="F364" s="3" t="s">
        <v>2738</v>
      </c>
    </row>
    <row r="365" spans="1:6" x14ac:dyDescent="0.25">
      <c r="A365" s="3">
        <v>12087</v>
      </c>
      <c r="B365" s="3" t="s">
        <v>1506</v>
      </c>
      <c r="C365" s="3" t="s">
        <v>1544</v>
      </c>
      <c r="D365" s="3" t="s">
        <v>2738</v>
      </c>
      <c r="E365" s="3" t="s">
        <v>23961</v>
      </c>
      <c r="F365" s="3" t="s">
        <v>2738</v>
      </c>
    </row>
    <row r="366" spans="1:6" x14ac:dyDescent="0.25">
      <c r="A366" s="3">
        <v>12089</v>
      </c>
      <c r="B366" s="3" t="s">
        <v>1506</v>
      </c>
      <c r="C366" s="3" t="s">
        <v>1528</v>
      </c>
      <c r="D366" s="3" t="s">
        <v>2738</v>
      </c>
      <c r="E366" s="3" t="s">
        <v>23961</v>
      </c>
      <c r="F366" s="3" t="s">
        <v>2738</v>
      </c>
    </row>
    <row r="367" spans="1:6" x14ac:dyDescent="0.25">
      <c r="A367" s="3">
        <v>12091</v>
      </c>
      <c r="B367" s="3" t="s">
        <v>1506</v>
      </c>
      <c r="C367" s="3" t="s">
        <v>2798</v>
      </c>
      <c r="D367" s="3" t="s">
        <v>2223</v>
      </c>
      <c r="E367" s="3" t="s">
        <v>3813</v>
      </c>
      <c r="F367" s="3" t="s">
        <v>2223</v>
      </c>
    </row>
    <row r="368" spans="1:6" x14ac:dyDescent="0.25">
      <c r="A368" s="3">
        <v>12093</v>
      </c>
      <c r="B368" s="3" t="s">
        <v>1506</v>
      </c>
      <c r="C368" s="3" t="s">
        <v>1647</v>
      </c>
      <c r="D368" s="3" t="s">
        <v>2738</v>
      </c>
      <c r="E368" s="3" t="s">
        <v>23961</v>
      </c>
      <c r="F368" s="3" t="s">
        <v>2738</v>
      </c>
    </row>
    <row r="369" spans="1:6" x14ac:dyDescent="0.25">
      <c r="A369" s="3">
        <v>12095</v>
      </c>
      <c r="B369" s="3" t="s">
        <v>1506</v>
      </c>
      <c r="C369" s="3" t="s">
        <v>1549</v>
      </c>
      <c r="D369" s="3" t="s">
        <v>2738</v>
      </c>
      <c r="E369" s="3" t="s">
        <v>23961</v>
      </c>
      <c r="F369" s="3" t="s">
        <v>2738</v>
      </c>
    </row>
    <row r="370" spans="1:6" x14ac:dyDescent="0.25">
      <c r="A370" s="3">
        <v>12097</v>
      </c>
      <c r="B370" s="3" t="s">
        <v>1506</v>
      </c>
      <c r="C370" s="3" t="s">
        <v>2049</v>
      </c>
      <c r="D370" s="3" t="s">
        <v>2738</v>
      </c>
      <c r="E370" s="3" t="s">
        <v>23961</v>
      </c>
      <c r="F370" s="3" t="s">
        <v>2738</v>
      </c>
    </row>
    <row r="371" spans="1:6" x14ac:dyDescent="0.25">
      <c r="A371" s="3">
        <v>12099</v>
      </c>
      <c r="B371" s="3" t="s">
        <v>1506</v>
      </c>
      <c r="C371" s="3" t="s">
        <v>1812</v>
      </c>
      <c r="D371" s="3" t="s">
        <v>2738</v>
      </c>
      <c r="E371" s="3" t="s">
        <v>23961</v>
      </c>
      <c r="F371" s="3" t="s">
        <v>2738</v>
      </c>
    </row>
    <row r="372" spans="1:6" x14ac:dyDescent="0.25">
      <c r="A372" s="3">
        <v>12101</v>
      </c>
      <c r="B372" s="3" t="s">
        <v>1506</v>
      </c>
      <c r="C372" s="3" t="s">
        <v>1869</v>
      </c>
      <c r="D372" s="3" t="s">
        <v>2738</v>
      </c>
      <c r="E372" s="3" t="s">
        <v>23961</v>
      </c>
      <c r="F372" s="3" t="s">
        <v>2738</v>
      </c>
    </row>
    <row r="373" spans="1:6" x14ac:dyDescent="0.25">
      <c r="A373" s="3">
        <v>12103</v>
      </c>
      <c r="B373" s="3" t="s">
        <v>1506</v>
      </c>
      <c r="C373" s="3" t="s">
        <v>2112</v>
      </c>
      <c r="D373" s="3" t="s">
        <v>2738</v>
      </c>
      <c r="E373" s="3" t="s">
        <v>23961</v>
      </c>
      <c r="F373" s="3" t="s">
        <v>2738</v>
      </c>
    </row>
    <row r="374" spans="1:6" x14ac:dyDescent="0.25">
      <c r="A374" s="3">
        <v>12105</v>
      </c>
      <c r="B374" s="3" t="s">
        <v>1506</v>
      </c>
      <c r="C374" s="3" t="s">
        <v>1569</v>
      </c>
      <c r="D374" s="3" t="s">
        <v>2738</v>
      </c>
      <c r="E374" s="3" t="s">
        <v>23961</v>
      </c>
      <c r="F374" s="3" t="s">
        <v>2738</v>
      </c>
    </row>
    <row r="375" spans="1:6" x14ac:dyDescent="0.25">
      <c r="A375" s="3">
        <v>12107</v>
      </c>
      <c r="B375" s="3" t="s">
        <v>1506</v>
      </c>
      <c r="C375" s="3" t="s">
        <v>1616</v>
      </c>
      <c r="D375" s="3" t="s">
        <v>2738</v>
      </c>
      <c r="E375" s="3" t="s">
        <v>23961</v>
      </c>
      <c r="F375" s="3" t="s">
        <v>2738</v>
      </c>
    </row>
    <row r="376" spans="1:6" x14ac:dyDescent="0.25">
      <c r="A376" s="3">
        <v>12109</v>
      </c>
      <c r="B376" s="3" t="s">
        <v>1506</v>
      </c>
      <c r="C376" s="3" t="s">
        <v>2808</v>
      </c>
      <c r="D376" s="3" t="s">
        <v>2738</v>
      </c>
      <c r="E376" s="3" t="s">
        <v>23961</v>
      </c>
      <c r="F376" s="3" t="s">
        <v>2738</v>
      </c>
    </row>
    <row r="377" spans="1:6" x14ac:dyDescent="0.25">
      <c r="A377" s="3">
        <v>12111</v>
      </c>
      <c r="B377" s="3" t="s">
        <v>1506</v>
      </c>
      <c r="C377" s="3" t="s">
        <v>2810</v>
      </c>
      <c r="D377" s="3" t="s">
        <v>2738</v>
      </c>
      <c r="E377" s="3" t="s">
        <v>23961</v>
      </c>
      <c r="F377" s="3" t="s">
        <v>2738</v>
      </c>
    </row>
    <row r="378" spans="1:6" x14ac:dyDescent="0.25">
      <c r="A378" s="3">
        <v>12113</v>
      </c>
      <c r="B378" s="3" t="s">
        <v>1506</v>
      </c>
      <c r="C378" s="3" t="s">
        <v>1885</v>
      </c>
      <c r="D378" s="3" t="s">
        <v>2223</v>
      </c>
      <c r="E378" s="3" t="s">
        <v>3813</v>
      </c>
      <c r="F378" s="3" t="s">
        <v>2223</v>
      </c>
    </row>
    <row r="379" spans="1:6" x14ac:dyDescent="0.25">
      <c r="A379" s="3">
        <v>12115</v>
      </c>
      <c r="B379" s="3" t="s">
        <v>1506</v>
      </c>
      <c r="C379" s="3" t="s">
        <v>2201</v>
      </c>
      <c r="D379" s="3" t="s">
        <v>2738</v>
      </c>
      <c r="E379" s="3" t="s">
        <v>23961</v>
      </c>
      <c r="F379" s="3" t="s">
        <v>2738</v>
      </c>
    </row>
    <row r="380" spans="1:6" x14ac:dyDescent="0.25">
      <c r="A380" s="3">
        <v>12117</v>
      </c>
      <c r="B380" s="3" t="s">
        <v>1506</v>
      </c>
      <c r="C380" s="3" t="s">
        <v>1774</v>
      </c>
      <c r="D380" s="3" t="s">
        <v>2738</v>
      </c>
      <c r="E380" s="3" t="s">
        <v>23961</v>
      </c>
      <c r="F380" s="3" t="s">
        <v>2738</v>
      </c>
    </row>
    <row r="381" spans="1:6" x14ac:dyDescent="0.25">
      <c r="A381" s="3">
        <v>12119</v>
      </c>
      <c r="B381" s="3" t="s">
        <v>1506</v>
      </c>
      <c r="C381" s="3" t="s">
        <v>2305</v>
      </c>
      <c r="D381" s="3" t="s">
        <v>2738</v>
      </c>
      <c r="E381" s="3" t="s">
        <v>23961</v>
      </c>
      <c r="F381" s="3" t="s">
        <v>2738</v>
      </c>
    </row>
    <row r="382" spans="1:6" x14ac:dyDescent="0.25">
      <c r="A382" s="3">
        <v>12121</v>
      </c>
      <c r="B382" s="3" t="s">
        <v>1506</v>
      </c>
      <c r="C382" s="3" t="s">
        <v>1940</v>
      </c>
      <c r="D382" s="3" t="s">
        <v>2738</v>
      </c>
      <c r="E382" s="3" t="s">
        <v>23961</v>
      </c>
      <c r="F382" s="3" t="s">
        <v>2738</v>
      </c>
    </row>
    <row r="383" spans="1:6" x14ac:dyDescent="0.25">
      <c r="A383" s="3">
        <v>12123</v>
      </c>
      <c r="B383" s="3" t="s">
        <v>1506</v>
      </c>
      <c r="C383" s="3" t="s">
        <v>1954</v>
      </c>
      <c r="D383" s="3" t="s">
        <v>2738</v>
      </c>
      <c r="E383" s="3" t="s">
        <v>23961</v>
      </c>
      <c r="F383" s="3" t="s">
        <v>2738</v>
      </c>
    </row>
    <row r="384" spans="1:6" x14ac:dyDescent="0.25">
      <c r="A384" s="3">
        <v>12125</v>
      </c>
      <c r="B384" s="3" t="s">
        <v>1506</v>
      </c>
      <c r="C384" s="3" t="s">
        <v>1717</v>
      </c>
      <c r="D384" s="3" t="s">
        <v>2738</v>
      </c>
      <c r="E384" s="3" t="s">
        <v>23961</v>
      </c>
      <c r="F384" s="3" t="s">
        <v>2738</v>
      </c>
    </row>
    <row r="385" spans="1:6" x14ac:dyDescent="0.25">
      <c r="A385" s="3">
        <v>12127</v>
      </c>
      <c r="B385" s="3" t="s">
        <v>1506</v>
      </c>
      <c r="C385" s="3" t="s">
        <v>1880</v>
      </c>
      <c r="D385" s="3" t="s">
        <v>2738</v>
      </c>
      <c r="E385" s="3" t="s">
        <v>23961</v>
      </c>
      <c r="F385" s="3" t="s">
        <v>2738</v>
      </c>
    </row>
    <row r="386" spans="1:6" x14ac:dyDescent="0.25">
      <c r="A386" s="3">
        <v>12129</v>
      </c>
      <c r="B386" s="3" t="s">
        <v>1506</v>
      </c>
      <c r="C386" s="3" t="s">
        <v>1960</v>
      </c>
      <c r="D386" s="3" t="s">
        <v>2229</v>
      </c>
      <c r="E386" s="3" t="s">
        <v>23961</v>
      </c>
      <c r="F386" s="3" t="s">
        <v>2229</v>
      </c>
    </row>
    <row r="387" spans="1:6" x14ac:dyDescent="0.25">
      <c r="A387" s="3">
        <v>12131</v>
      </c>
      <c r="B387" s="3" t="s">
        <v>1506</v>
      </c>
      <c r="C387" s="3" t="s">
        <v>1688</v>
      </c>
      <c r="D387" s="3" t="s">
        <v>2223</v>
      </c>
      <c r="E387" s="3" t="s">
        <v>3813</v>
      </c>
      <c r="F387" s="3" t="s">
        <v>2223</v>
      </c>
    </row>
    <row r="388" spans="1:6" x14ac:dyDescent="0.25">
      <c r="A388" s="3">
        <v>12133</v>
      </c>
      <c r="B388" s="3" t="s">
        <v>1506</v>
      </c>
      <c r="C388" s="3" t="s">
        <v>1127</v>
      </c>
      <c r="D388" s="3" t="s">
        <v>2229</v>
      </c>
      <c r="E388" s="3" t="s">
        <v>23961</v>
      </c>
      <c r="F388" s="3" t="s">
        <v>2229</v>
      </c>
    </row>
    <row r="389" spans="1:6" x14ac:dyDescent="0.25">
      <c r="A389" s="3">
        <v>13001</v>
      </c>
      <c r="B389" s="3" t="s">
        <v>1546</v>
      </c>
      <c r="C389" s="3" t="s">
        <v>2823</v>
      </c>
      <c r="D389" s="3" t="s">
        <v>2229</v>
      </c>
      <c r="E389" s="3" t="s">
        <v>23961</v>
      </c>
      <c r="F389" s="3" t="s">
        <v>2229</v>
      </c>
    </row>
    <row r="390" spans="1:6" x14ac:dyDescent="0.25">
      <c r="A390" s="3">
        <v>13003</v>
      </c>
      <c r="B390" s="3" t="s">
        <v>1546</v>
      </c>
      <c r="C390" s="3" t="s">
        <v>2825</v>
      </c>
      <c r="D390" s="3" t="s">
        <v>2229</v>
      </c>
      <c r="E390" s="3" t="s">
        <v>23961</v>
      </c>
      <c r="F390" s="3" t="s">
        <v>2229</v>
      </c>
    </row>
    <row r="391" spans="1:6" x14ac:dyDescent="0.25">
      <c r="A391" s="3">
        <v>13005</v>
      </c>
      <c r="B391" s="3" t="s">
        <v>1546</v>
      </c>
      <c r="C391" s="3" t="s">
        <v>2827</v>
      </c>
      <c r="D391" s="3" t="s">
        <v>2229</v>
      </c>
      <c r="E391" s="3" t="s">
        <v>23961</v>
      </c>
      <c r="F391" s="3" t="s">
        <v>2229</v>
      </c>
    </row>
    <row r="392" spans="1:6" x14ac:dyDescent="0.25">
      <c r="A392" s="3">
        <v>13007</v>
      </c>
      <c r="B392" s="3" t="s">
        <v>1546</v>
      </c>
      <c r="C392" s="3" t="s">
        <v>1956</v>
      </c>
      <c r="D392" s="3" t="s">
        <v>2229</v>
      </c>
      <c r="E392" s="3" t="s">
        <v>23961</v>
      </c>
      <c r="F392" s="3" t="s">
        <v>2229</v>
      </c>
    </row>
    <row r="393" spans="1:6" x14ac:dyDescent="0.25">
      <c r="A393" s="3">
        <v>13009</v>
      </c>
      <c r="B393" s="3" t="s">
        <v>1546</v>
      </c>
      <c r="C393" s="3" t="s">
        <v>2228</v>
      </c>
      <c r="D393" s="3" t="s">
        <v>2240</v>
      </c>
      <c r="E393" s="3" t="s">
        <v>23961</v>
      </c>
      <c r="F393" s="3" t="s">
        <v>2240</v>
      </c>
    </row>
    <row r="394" spans="1:6" x14ac:dyDescent="0.25">
      <c r="A394" s="3">
        <v>13011</v>
      </c>
      <c r="B394" s="3" t="s">
        <v>1546</v>
      </c>
      <c r="C394" s="3" t="s">
        <v>2831</v>
      </c>
      <c r="D394" s="3" t="s">
        <v>2240</v>
      </c>
      <c r="E394" s="3" t="s">
        <v>23961</v>
      </c>
      <c r="F394" s="3" t="s">
        <v>2240</v>
      </c>
    </row>
    <row r="395" spans="1:6" x14ac:dyDescent="0.25">
      <c r="A395" s="3">
        <v>13013</v>
      </c>
      <c r="B395" s="3" t="s">
        <v>1546</v>
      </c>
      <c r="C395" s="3" t="s">
        <v>2833</v>
      </c>
      <c r="D395" s="3" t="s">
        <v>2240</v>
      </c>
      <c r="E395" s="3" t="s">
        <v>23961</v>
      </c>
      <c r="F395" s="3" t="s">
        <v>2240</v>
      </c>
    </row>
    <row r="396" spans="1:6" x14ac:dyDescent="0.25">
      <c r="A396" s="3">
        <v>13015</v>
      </c>
      <c r="B396" s="3" t="s">
        <v>1546</v>
      </c>
      <c r="C396" s="3" t="s">
        <v>1640</v>
      </c>
      <c r="D396" s="3" t="s">
        <v>1015</v>
      </c>
      <c r="E396" s="3" t="s">
        <v>23961</v>
      </c>
      <c r="F396" s="3" t="s">
        <v>1015</v>
      </c>
    </row>
    <row r="397" spans="1:6" x14ac:dyDescent="0.25">
      <c r="A397" s="3">
        <v>13017</v>
      </c>
      <c r="B397" s="3" t="s">
        <v>1546</v>
      </c>
      <c r="C397" s="3" t="s">
        <v>2836</v>
      </c>
      <c r="D397" s="3" t="s">
        <v>2229</v>
      </c>
      <c r="E397" s="3" t="s">
        <v>23961</v>
      </c>
      <c r="F397" s="3" t="s">
        <v>2229</v>
      </c>
    </row>
    <row r="398" spans="1:6" x14ac:dyDescent="0.25">
      <c r="A398" s="3">
        <v>13019</v>
      </c>
      <c r="B398" s="3" t="s">
        <v>1546</v>
      </c>
      <c r="C398" s="3" t="s">
        <v>2838</v>
      </c>
      <c r="D398" s="3" t="s">
        <v>2229</v>
      </c>
      <c r="E398" s="3" t="s">
        <v>23961</v>
      </c>
      <c r="F398" s="3" t="s">
        <v>2229</v>
      </c>
    </row>
    <row r="399" spans="1:6" x14ac:dyDescent="0.25">
      <c r="A399" s="3">
        <v>13021</v>
      </c>
      <c r="B399" s="3" t="s">
        <v>1546</v>
      </c>
      <c r="C399" s="3" t="s">
        <v>2233</v>
      </c>
      <c r="D399" s="3" t="s">
        <v>2229</v>
      </c>
      <c r="E399" s="3" t="s">
        <v>23961</v>
      </c>
      <c r="F399" s="3" t="s">
        <v>2229</v>
      </c>
    </row>
    <row r="400" spans="1:6" x14ac:dyDescent="0.25">
      <c r="A400" s="3">
        <v>13023</v>
      </c>
      <c r="B400" s="3" t="s">
        <v>1546</v>
      </c>
      <c r="C400" s="3" t="s">
        <v>2841</v>
      </c>
      <c r="D400" s="3" t="s">
        <v>2229</v>
      </c>
      <c r="E400" s="3" t="s">
        <v>23961</v>
      </c>
      <c r="F400" s="3" t="s">
        <v>2229</v>
      </c>
    </row>
    <row r="401" spans="1:6" x14ac:dyDescent="0.25">
      <c r="A401" s="3">
        <v>13025</v>
      </c>
      <c r="B401" s="3" t="s">
        <v>1546</v>
      </c>
      <c r="C401" s="3" t="s">
        <v>2843</v>
      </c>
      <c r="D401" s="3" t="s">
        <v>2229</v>
      </c>
      <c r="E401" s="3" t="s">
        <v>23961</v>
      </c>
      <c r="F401" s="3" t="s">
        <v>2229</v>
      </c>
    </row>
    <row r="402" spans="1:6" x14ac:dyDescent="0.25">
      <c r="A402" s="3">
        <v>13027</v>
      </c>
      <c r="B402" s="3" t="s">
        <v>1546</v>
      </c>
      <c r="C402" s="3" t="s">
        <v>2845</v>
      </c>
      <c r="D402" s="3" t="s">
        <v>2229</v>
      </c>
      <c r="E402" s="3" t="s">
        <v>23961</v>
      </c>
      <c r="F402" s="3" t="s">
        <v>2229</v>
      </c>
    </row>
    <row r="403" spans="1:6" x14ac:dyDescent="0.25">
      <c r="A403" s="3">
        <v>13029</v>
      </c>
      <c r="B403" s="3" t="s">
        <v>1546</v>
      </c>
      <c r="C403" s="3" t="s">
        <v>2847</v>
      </c>
      <c r="D403" s="3" t="s">
        <v>2229</v>
      </c>
      <c r="E403" s="3" t="s">
        <v>23961</v>
      </c>
      <c r="F403" s="3" t="s">
        <v>2229</v>
      </c>
    </row>
    <row r="404" spans="1:6" x14ac:dyDescent="0.25">
      <c r="A404" s="3">
        <v>13031</v>
      </c>
      <c r="B404" s="3" t="s">
        <v>1546</v>
      </c>
      <c r="C404" s="3" t="s">
        <v>2849</v>
      </c>
      <c r="D404" s="3" t="s">
        <v>2229</v>
      </c>
      <c r="E404" s="3" t="s">
        <v>23961</v>
      </c>
      <c r="F404" s="3" t="s">
        <v>2229</v>
      </c>
    </row>
    <row r="405" spans="1:6" x14ac:dyDescent="0.25">
      <c r="A405" s="3">
        <v>13033</v>
      </c>
      <c r="B405" s="3" t="s">
        <v>1546</v>
      </c>
      <c r="C405" s="3" t="s">
        <v>2851</v>
      </c>
      <c r="D405" s="3" t="s">
        <v>2229</v>
      </c>
      <c r="E405" s="3" t="s">
        <v>23961</v>
      </c>
      <c r="F405" s="3" t="s">
        <v>2229</v>
      </c>
    </row>
    <row r="406" spans="1:6" x14ac:dyDescent="0.25">
      <c r="A406" s="3">
        <v>13035</v>
      </c>
      <c r="B406" s="3" t="s">
        <v>1546</v>
      </c>
      <c r="C406" s="3" t="s">
        <v>2853</v>
      </c>
      <c r="D406" s="3" t="s">
        <v>2240</v>
      </c>
      <c r="E406" s="3" t="s">
        <v>23961</v>
      </c>
      <c r="F406" s="3" t="s">
        <v>2240</v>
      </c>
    </row>
    <row r="407" spans="1:6" x14ac:dyDescent="0.25">
      <c r="A407" s="3">
        <v>13037</v>
      </c>
      <c r="B407" s="3" t="s">
        <v>1546</v>
      </c>
      <c r="C407" s="3" t="s">
        <v>1548</v>
      </c>
      <c r="D407" s="3" t="s">
        <v>2229</v>
      </c>
      <c r="E407" s="3" t="s">
        <v>23961</v>
      </c>
      <c r="F407" s="3" t="s">
        <v>2229</v>
      </c>
    </row>
    <row r="408" spans="1:6" x14ac:dyDescent="0.25">
      <c r="A408" s="3">
        <v>13039</v>
      </c>
      <c r="B408" s="3" t="s">
        <v>1546</v>
      </c>
      <c r="C408" s="3" t="s">
        <v>2093</v>
      </c>
      <c r="D408" s="3" t="s">
        <v>2229</v>
      </c>
      <c r="E408" s="3" t="s">
        <v>23961</v>
      </c>
      <c r="F408" s="3" t="s">
        <v>2229</v>
      </c>
    </row>
    <row r="409" spans="1:6" x14ac:dyDescent="0.25">
      <c r="A409" s="3">
        <v>13043</v>
      </c>
      <c r="B409" s="3" t="s">
        <v>1546</v>
      </c>
      <c r="C409" s="3" t="s">
        <v>2857</v>
      </c>
      <c r="D409" s="3" t="s">
        <v>2229</v>
      </c>
      <c r="E409" s="3" t="s">
        <v>23961</v>
      </c>
      <c r="F409" s="3" t="s">
        <v>2229</v>
      </c>
    </row>
    <row r="410" spans="1:6" x14ac:dyDescent="0.25">
      <c r="A410" s="3">
        <v>13045</v>
      </c>
      <c r="B410" s="3" t="s">
        <v>1546</v>
      </c>
      <c r="C410" s="3" t="s">
        <v>2417</v>
      </c>
      <c r="D410" s="3" t="s">
        <v>2240</v>
      </c>
      <c r="E410" s="3" t="s">
        <v>23961</v>
      </c>
      <c r="F410" s="3" t="s">
        <v>2240</v>
      </c>
    </row>
    <row r="411" spans="1:6" x14ac:dyDescent="0.25">
      <c r="A411" s="3">
        <v>13047</v>
      </c>
      <c r="B411" s="3" t="s">
        <v>1546</v>
      </c>
      <c r="C411" s="3" t="s">
        <v>2860</v>
      </c>
      <c r="D411" s="3" t="s">
        <v>1015</v>
      </c>
      <c r="E411" s="3" t="s">
        <v>23961</v>
      </c>
      <c r="F411" s="3" t="s">
        <v>1015</v>
      </c>
    </row>
    <row r="412" spans="1:6" x14ac:dyDescent="0.25">
      <c r="A412" s="3">
        <v>13049</v>
      </c>
      <c r="B412" s="3" t="s">
        <v>1546</v>
      </c>
      <c r="C412" s="3" t="s">
        <v>2075</v>
      </c>
      <c r="D412" s="3" t="s">
        <v>2229</v>
      </c>
      <c r="E412" s="3" t="s">
        <v>23961</v>
      </c>
      <c r="F412" s="3" t="s">
        <v>2229</v>
      </c>
    </row>
    <row r="413" spans="1:6" x14ac:dyDescent="0.25">
      <c r="A413" s="3">
        <v>13051</v>
      </c>
      <c r="B413" s="3" t="s">
        <v>1546</v>
      </c>
      <c r="C413" s="3" t="s">
        <v>2863</v>
      </c>
      <c r="D413" s="3" t="s">
        <v>2229</v>
      </c>
      <c r="E413" s="3" t="s">
        <v>23961</v>
      </c>
      <c r="F413" s="3" t="s">
        <v>2229</v>
      </c>
    </row>
    <row r="414" spans="1:6" x14ac:dyDescent="0.25">
      <c r="A414" s="3">
        <v>13053</v>
      </c>
      <c r="B414" s="3" t="s">
        <v>1546</v>
      </c>
      <c r="C414" s="3" t="s">
        <v>2865</v>
      </c>
      <c r="D414" s="3" t="s">
        <v>2229</v>
      </c>
      <c r="E414" s="3" t="s">
        <v>23961</v>
      </c>
      <c r="F414" s="3" t="s">
        <v>2229</v>
      </c>
    </row>
    <row r="415" spans="1:6" x14ac:dyDescent="0.25">
      <c r="A415" s="3">
        <v>13055</v>
      </c>
      <c r="B415" s="3" t="s">
        <v>1546</v>
      </c>
      <c r="C415" s="3" t="s">
        <v>2867</v>
      </c>
      <c r="D415" s="3" t="s">
        <v>1015</v>
      </c>
      <c r="E415" s="3" t="s">
        <v>23961</v>
      </c>
      <c r="F415" s="3" t="s">
        <v>1015</v>
      </c>
    </row>
    <row r="416" spans="1:6" x14ac:dyDescent="0.25">
      <c r="A416" s="3">
        <v>13057</v>
      </c>
      <c r="B416" s="3" t="s">
        <v>1546</v>
      </c>
      <c r="C416" s="3" t="s">
        <v>1619</v>
      </c>
      <c r="D416" s="3" t="s">
        <v>2240</v>
      </c>
      <c r="E416" s="3" t="s">
        <v>23961</v>
      </c>
      <c r="F416" s="3" t="s">
        <v>2240</v>
      </c>
    </row>
    <row r="417" spans="1:6" x14ac:dyDescent="0.25">
      <c r="A417" s="3">
        <v>13059</v>
      </c>
      <c r="B417" s="3" t="s">
        <v>1546</v>
      </c>
      <c r="C417" s="3" t="s">
        <v>2247</v>
      </c>
      <c r="D417" s="3" t="s">
        <v>2240</v>
      </c>
      <c r="E417" s="3" t="s">
        <v>23961</v>
      </c>
      <c r="F417" s="3" t="s">
        <v>2240</v>
      </c>
    </row>
    <row r="418" spans="1:6" x14ac:dyDescent="0.25">
      <c r="A418" s="3">
        <v>13061</v>
      </c>
      <c r="B418" s="3" t="s">
        <v>1546</v>
      </c>
      <c r="C418" s="3" t="s">
        <v>1931</v>
      </c>
      <c r="D418" s="3" t="s">
        <v>2229</v>
      </c>
      <c r="E418" s="3" t="s">
        <v>23961</v>
      </c>
      <c r="F418" s="3" t="s">
        <v>2229</v>
      </c>
    </row>
    <row r="419" spans="1:6" x14ac:dyDescent="0.25">
      <c r="A419" s="3">
        <v>13063</v>
      </c>
      <c r="B419" s="3" t="s">
        <v>1546</v>
      </c>
      <c r="C419" s="3" t="s">
        <v>2872</v>
      </c>
      <c r="D419" s="3" t="s">
        <v>2240</v>
      </c>
      <c r="E419" s="3" t="s">
        <v>23961</v>
      </c>
      <c r="F419" s="3" t="s">
        <v>2240</v>
      </c>
    </row>
    <row r="420" spans="1:6" x14ac:dyDescent="0.25">
      <c r="A420" s="3">
        <v>13065</v>
      </c>
      <c r="B420" s="3" t="s">
        <v>1546</v>
      </c>
      <c r="C420" s="3" t="s">
        <v>2874</v>
      </c>
      <c r="D420" s="3" t="s">
        <v>2229</v>
      </c>
      <c r="E420" s="3" t="s">
        <v>23961</v>
      </c>
      <c r="F420" s="3" t="s">
        <v>2229</v>
      </c>
    </row>
    <row r="421" spans="1:6" x14ac:dyDescent="0.25">
      <c r="A421" s="3">
        <v>13067</v>
      </c>
      <c r="B421" s="3" t="s">
        <v>1546</v>
      </c>
      <c r="C421" s="3" t="s">
        <v>1917</v>
      </c>
      <c r="D421" s="3" t="s">
        <v>2240</v>
      </c>
      <c r="E421" s="3" t="s">
        <v>23961</v>
      </c>
      <c r="F421" s="3" t="s">
        <v>2240</v>
      </c>
    </row>
    <row r="422" spans="1:6" x14ac:dyDescent="0.25">
      <c r="A422" s="3">
        <v>13069</v>
      </c>
      <c r="B422" s="3" t="s">
        <v>1546</v>
      </c>
      <c r="C422" s="3" t="s">
        <v>2251</v>
      </c>
      <c r="D422" s="3" t="s">
        <v>2229</v>
      </c>
      <c r="E422" s="3" t="s">
        <v>23961</v>
      </c>
      <c r="F422" s="3" t="s">
        <v>2229</v>
      </c>
    </row>
    <row r="423" spans="1:6" x14ac:dyDescent="0.25">
      <c r="A423" s="3">
        <v>13071</v>
      </c>
      <c r="B423" s="3" t="s">
        <v>1546</v>
      </c>
      <c r="C423" s="3" t="s">
        <v>2878</v>
      </c>
      <c r="D423" s="3" t="s">
        <v>2229</v>
      </c>
      <c r="E423" s="3" t="s">
        <v>23961</v>
      </c>
      <c r="F423" s="3" t="s">
        <v>2229</v>
      </c>
    </row>
    <row r="424" spans="1:6" x14ac:dyDescent="0.25">
      <c r="A424" s="3">
        <v>13073</v>
      </c>
      <c r="B424" s="3" t="s">
        <v>1546</v>
      </c>
      <c r="C424" s="3" t="s">
        <v>1742</v>
      </c>
      <c r="D424" s="3" t="s">
        <v>2240</v>
      </c>
      <c r="E424" s="3" t="s">
        <v>23961</v>
      </c>
      <c r="F424" s="3" t="s">
        <v>2240</v>
      </c>
    </row>
    <row r="425" spans="1:6" x14ac:dyDescent="0.25">
      <c r="A425" s="3">
        <v>13075</v>
      </c>
      <c r="B425" s="3" t="s">
        <v>1546</v>
      </c>
      <c r="C425" s="3" t="s">
        <v>1687</v>
      </c>
      <c r="D425" s="3" t="s">
        <v>2229</v>
      </c>
      <c r="E425" s="3" t="s">
        <v>23961</v>
      </c>
      <c r="F425" s="3" t="s">
        <v>2229</v>
      </c>
    </row>
    <row r="426" spans="1:6" x14ac:dyDescent="0.25">
      <c r="A426" s="3">
        <v>13077</v>
      </c>
      <c r="B426" s="3" t="s">
        <v>1546</v>
      </c>
      <c r="C426" s="3" t="s">
        <v>1919</v>
      </c>
      <c r="D426" s="3" t="s">
        <v>2240</v>
      </c>
      <c r="E426" s="3" t="s">
        <v>23961</v>
      </c>
      <c r="F426" s="3" t="s">
        <v>2240</v>
      </c>
    </row>
    <row r="427" spans="1:6" x14ac:dyDescent="0.25">
      <c r="A427" s="3">
        <v>13079</v>
      </c>
      <c r="B427" s="3" t="s">
        <v>1546</v>
      </c>
      <c r="C427" s="3" t="s">
        <v>1591</v>
      </c>
      <c r="D427" s="3" t="s">
        <v>2229</v>
      </c>
      <c r="E427" s="3" t="s">
        <v>23961</v>
      </c>
      <c r="F427" s="3" t="s">
        <v>2229</v>
      </c>
    </row>
    <row r="428" spans="1:6" x14ac:dyDescent="0.25">
      <c r="A428" s="3">
        <v>13081</v>
      </c>
      <c r="B428" s="3" t="s">
        <v>1546</v>
      </c>
      <c r="C428" s="3" t="s">
        <v>2884</v>
      </c>
      <c r="D428" s="3" t="s">
        <v>2229</v>
      </c>
      <c r="E428" s="3" t="s">
        <v>23961</v>
      </c>
      <c r="F428" s="3" t="s">
        <v>2229</v>
      </c>
    </row>
    <row r="429" spans="1:6" x14ac:dyDescent="0.25">
      <c r="A429" s="3">
        <v>13083</v>
      </c>
      <c r="B429" s="3" t="s">
        <v>1546</v>
      </c>
      <c r="C429" s="3" t="s">
        <v>2886</v>
      </c>
      <c r="D429" s="3" t="s">
        <v>1015</v>
      </c>
      <c r="E429" s="3" t="s">
        <v>23961</v>
      </c>
      <c r="F429" s="3" t="s">
        <v>1015</v>
      </c>
    </row>
    <row r="430" spans="1:6" x14ac:dyDescent="0.25">
      <c r="A430" s="3">
        <v>13085</v>
      </c>
      <c r="B430" s="3" t="s">
        <v>1546</v>
      </c>
      <c r="C430" s="3" t="s">
        <v>2888</v>
      </c>
      <c r="D430" s="3" t="s">
        <v>2240</v>
      </c>
      <c r="E430" s="3" t="s">
        <v>23961</v>
      </c>
      <c r="F430" s="3" t="s">
        <v>2240</v>
      </c>
    </row>
    <row r="431" spans="1:6" x14ac:dyDescent="0.25">
      <c r="A431" s="3">
        <v>13087</v>
      </c>
      <c r="B431" s="3" t="s">
        <v>1546</v>
      </c>
      <c r="C431" s="3" t="s">
        <v>1746</v>
      </c>
      <c r="D431" s="3" t="s">
        <v>2229</v>
      </c>
      <c r="E431" s="3" t="s">
        <v>23961</v>
      </c>
      <c r="F431" s="3" t="s">
        <v>2229</v>
      </c>
    </row>
    <row r="432" spans="1:6" x14ac:dyDescent="0.25">
      <c r="A432" s="3">
        <v>13089</v>
      </c>
      <c r="B432" s="3" t="s">
        <v>1546</v>
      </c>
      <c r="C432" s="3" t="s">
        <v>2266</v>
      </c>
      <c r="D432" s="3" t="s">
        <v>2240</v>
      </c>
      <c r="E432" s="3" t="s">
        <v>23961</v>
      </c>
      <c r="F432" s="3" t="s">
        <v>2240</v>
      </c>
    </row>
    <row r="433" spans="1:6" x14ac:dyDescent="0.25">
      <c r="A433" s="3">
        <v>13091</v>
      </c>
      <c r="B433" s="3" t="s">
        <v>1546</v>
      </c>
      <c r="C433" s="3" t="s">
        <v>2173</v>
      </c>
      <c r="D433" s="3" t="s">
        <v>2229</v>
      </c>
      <c r="E433" s="3" t="s">
        <v>23961</v>
      </c>
      <c r="F433" s="3" t="s">
        <v>2229</v>
      </c>
    </row>
    <row r="434" spans="1:6" x14ac:dyDescent="0.25">
      <c r="A434" s="3">
        <v>13093</v>
      </c>
      <c r="B434" s="3" t="s">
        <v>1546</v>
      </c>
      <c r="C434" s="3" t="s">
        <v>2893</v>
      </c>
      <c r="D434" s="3" t="s">
        <v>2229</v>
      </c>
      <c r="E434" s="3" t="s">
        <v>23961</v>
      </c>
      <c r="F434" s="3" t="s">
        <v>2229</v>
      </c>
    </row>
    <row r="435" spans="1:6" x14ac:dyDescent="0.25">
      <c r="A435" s="3">
        <v>13095</v>
      </c>
      <c r="B435" s="3" t="s">
        <v>1546</v>
      </c>
      <c r="C435" s="3" t="s">
        <v>2090</v>
      </c>
      <c r="D435" s="3" t="s">
        <v>2229</v>
      </c>
      <c r="E435" s="3" t="s">
        <v>23961</v>
      </c>
      <c r="F435" s="3" t="s">
        <v>2229</v>
      </c>
    </row>
    <row r="436" spans="1:6" x14ac:dyDescent="0.25">
      <c r="A436" s="3">
        <v>13097</v>
      </c>
      <c r="B436" s="3" t="s">
        <v>1546</v>
      </c>
      <c r="C436" s="3" t="s">
        <v>1685</v>
      </c>
      <c r="D436" s="3" t="s">
        <v>2240</v>
      </c>
      <c r="E436" s="3" t="s">
        <v>23961</v>
      </c>
      <c r="F436" s="3" t="s">
        <v>2240</v>
      </c>
    </row>
    <row r="437" spans="1:6" x14ac:dyDescent="0.25">
      <c r="A437" s="3">
        <v>13099</v>
      </c>
      <c r="B437" s="3" t="s">
        <v>1546</v>
      </c>
      <c r="C437" s="3" t="s">
        <v>2897</v>
      </c>
      <c r="D437" s="3" t="s">
        <v>2229</v>
      </c>
      <c r="E437" s="3" t="s">
        <v>23961</v>
      </c>
      <c r="F437" s="3" t="s">
        <v>2229</v>
      </c>
    </row>
    <row r="438" spans="1:6" x14ac:dyDescent="0.25">
      <c r="A438" s="3">
        <v>13101</v>
      </c>
      <c r="B438" s="3" t="s">
        <v>1546</v>
      </c>
      <c r="C438" s="3" t="s">
        <v>2899</v>
      </c>
      <c r="D438" s="3" t="s">
        <v>2229</v>
      </c>
      <c r="E438" s="3" t="s">
        <v>23961</v>
      </c>
      <c r="F438" s="3" t="s">
        <v>2229</v>
      </c>
    </row>
    <row r="439" spans="1:6" x14ac:dyDescent="0.25">
      <c r="A439" s="3">
        <v>13103</v>
      </c>
      <c r="B439" s="3" t="s">
        <v>1546</v>
      </c>
      <c r="C439" s="3" t="s">
        <v>1572</v>
      </c>
      <c r="D439" s="3" t="s">
        <v>2229</v>
      </c>
      <c r="E439" s="3" t="s">
        <v>23961</v>
      </c>
      <c r="F439" s="3" t="s">
        <v>2229</v>
      </c>
    </row>
    <row r="440" spans="1:6" x14ac:dyDescent="0.25">
      <c r="A440" s="3">
        <v>13105</v>
      </c>
      <c r="B440" s="3" t="s">
        <v>1546</v>
      </c>
      <c r="C440" s="3" t="s">
        <v>2653</v>
      </c>
      <c r="D440" s="3" t="s">
        <v>2240</v>
      </c>
      <c r="E440" s="3" t="s">
        <v>23961</v>
      </c>
      <c r="F440" s="3" t="s">
        <v>2240</v>
      </c>
    </row>
    <row r="441" spans="1:6" x14ac:dyDescent="0.25">
      <c r="A441" s="3">
        <v>13107</v>
      </c>
      <c r="B441" s="3" t="s">
        <v>1546</v>
      </c>
      <c r="C441" s="3" t="s">
        <v>2903</v>
      </c>
      <c r="D441" s="3" t="s">
        <v>2229</v>
      </c>
      <c r="E441" s="3" t="s">
        <v>23961</v>
      </c>
      <c r="F441" s="3" t="s">
        <v>2229</v>
      </c>
    </row>
    <row r="442" spans="1:6" x14ac:dyDescent="0.25">
      <c r="A442" s="3">
        <v>13109</v>
      </c>
      <c r="B442" s="3" t="s">
        <v>1546</v>
      </c>
      <c r="C442" s="3" t="s">
        <v>2905</v>
      </c>
      <c r="D442" s="3" t="s">
        <v>2229</v>
      </c>
      <c r="E442" s="3" t="s">
        <v>23961</v>
      </c>
      <c r="F442" s="3" t="s">
        <v>2229</v>
      </c>
    </row>
    <row r="443" spans="1:6" x14ac:dyDescent="0.25">
      <c r="A443" s="3">
        <v>13111</v>
      </c>
      <c r="B443" s="3" t="s">
        <v>1546</v>
      </c>
      <c r="C443" s="3" t="s">
        <v>2907</v>
      </c>
      <c r="D443" s="3" t="s">
        <v>2240</v>
      </c>
      <c r="E443" s="3" t="s">
        <v>23961</v>
      </c>
      <c r="F443" s="3" t="s">
        <v>2240</v>
      </c>
    </row>
    <row r="444" spans="1:6" x14ac:dyDescent="0.25">
      <c r="A444" s="3">
        <v>13113</v>
      </c>
      <c r="B444" s="3" t="s">
        <v>1546</v>
      </c>
      <c r="C444" s="3" t="s">
        <v>1834</v>
      </c>
      <c r="D444" s="3" t="s">
        <v>2240</v>
      </c>
      <c r="E444" s="3" t="s">
        <v>23961</v>
      </c>
      <c r="F444" s="3" t="s">
        <v>2240</v>
      </c>
    </row>
    <row r="445" spans="1:6" x14ac:dyDescent="0.25">
      <c r="A445" s="3">
        <v>13115</v>
      </c>
      <c r="B445" s="3" t="s">
        <v>1546</v>
      </c>
      <c r="C445" s="3" t="s">
        <v>2014</v>
      </c>
      <c r="D445" s="3" t="s">
        <v>1015</v>
      </c>
      <c r="E445" s="3" t="s">
        <v>23961</v>
      </c>
      <c r="F445" s="3" t="s">
        <v>1015</v>
      </c>
    </row>
    <row r="446" spans="1:6" x14ac:dyDescent="0.25">
      <c r="A446" s="3">
        <v>13117</v>
      </c>
      <c r="B446" s="3" t="s">
        <v>1546</v>
      </c>
      <c r="C446" s="3" t="s">
        <v>2911</v>
      </c>
      <c r="D446" s="3" t="s">
        <v>2240</v>
      </c>
      <c r="E446" s="3" t="s">
        <v>23961</v>
      </c>
      <c r="F446" s="3" t="s">
        <v>2240</v>
      </c>
    </row>
    <row r="447" spans="1:6" x14ac:dyDescent="0.25">
      <c r="A447" s="3">
        <v>13119</v>
      </c>
      <c r="B447" s="3" t="s">
        <v>1546</v>
      </c>
      <c r="C447" s="3" t="s">
        <v>1813</v>
      </c>
      <c r="D447" s="3" t="s">
        <v>2240</v>
      </c>
      <c r="E447" s="3" t="s">
        <v>23961</v>
      </c>
      <c r="F447" s="3" t="s">
        <v>2240</v>
      </c>
    </row>
    <row r="448" spans="1:6" x14ac:dyDescent="0.25">
      <c r="A448" s="3">
        <v>13121</v>
      </c>
      <c r="B448" s="3" t="s">
        <v>1546</v>
      </c>
      <c r="C448" s="3" t="s">
        <v>1673</v>
      </c>
      <c r="D448" s="3" t="s">
        <v>2240</v>
      </c>
      <c r="E448" s="3" t="s">
        <v>23961</v>
      </c>
      <c r="F448" s="3" t="s">
        <v>2240</v>
      </c>
    </row>
    <row r="449" spans="1:6" x14ac:dyDescent="0.25">
      <c r="A449" s="3">
        <v>13123</v>
      </c>
      <c r="B449" s="3" t="s">
        <v>1546</v>
      </c>
      <c r="C449" s="3" t="s">
        <v>2915</v>
      </c>
      <c r="D449" s="3" t="s">
        <v>2240</v>
      </c>
      <c r="E449" s="3" t="s">
        <v>23961</v>
      </c>
      <c r="F449" s="3" t="s">
        <v>2240</v>
      </c>
    </row>
    <row r="450" spans="1:6" x14ac:dyDescent="0.25">
      <c r="A450" s="3">
        <v>13125</v>
      </c>
      <c r="B450" s="3" t="s">
        <v>1546</v>
      </c>
      <c r="C450" s="3" t="s">
        <v>2917</v>
      </c>
      <c r="D450" s="3" t="s">
        <v>2229</v>
      </c>
      <c r="E450" s="3" t="s">
        <v>23961</v>
      </c>
      <c r="F450" s="3" t="s">
        <v>2229</v>
      </c>
    </row>
    <row r="451" spans="1:6" x14ac:dyDescent="0.25">
      <c r="A451" s="3">
        <v>13127</v>
      </c>
      <c r="B451" s="3" t="s">
        <v>1546</v>
      </c>
      <c r="C451" s="3" t="s">
        <v>2919</v>
      </c>
      <c r="D451" s="3" t="s">
        <v>2229</v>
      </c>
      <c r="E451" s="3" t="s">
        <v>23961</v>
      </c>
      <c r="F451" s="3" t="s">
        <v>2229</v>
      </c>
    </row>
    <row r="452" spans="1:6" x14ac:dyDescent="0.25">
      <c r="A452" s="3">
        <v>13129</v>
      </c>
      <c r="B452" s="3" t="s">
        <v>1546</v>
      </c>
      <c r="C452" s="3" t="s">
        <v>1568</v>
      </c>
      <c r="D452" s="3" t="s">
        <v>1015</v>
      </c>
      <c r="E452" s="3" t="s">
        <v>23961</v>
      </c>
      <c r="F452" s="3" t="s">
        <v>1015</v>
      </c>
    </row>
    <row r="453" spans="1:6" x14ac:dyDescent="0.25">
      <c r="A453" s="3">
        <v>13131</v>
      </c>
      <c r="B453" s="3" t="s">
        <v>1546</v>
      </c>
      <c r="C453" s="3" t="s">
        <v>2922</v>
      </c>
      <c r="D453" s="3" t="s">
        <v>2229</v>
      </c>
      <c r="E453" s="3" t="s">
        <v>23961</v>
      </c>
      <c r="F453" s="3" t="s">
        <v>2229</v>
      </c>
    </row>
    <row r="454" spans="1:6" x14ac:dyDescent="0.25">
      <c r="A454" s="3">
        <v>13133</v>
      </c>
      <c r="B454" s="3" t="s">
        <v>1546</v>
      </c>
      <c r="C454" s="3" t="s">
        <v>1737</v>
      </c>
      <c r="D454" s="3" t="s">
        <v>2240</v>
      </c>
      <c r="E454" s="3" t="s">
        <v>23961</v>
      </c>
      <c r="F454" s="3" t="s">
        <v>2240</v>
      </c>
    </row>
    <row r="455" spans="1:6" x14ac:dyDescent="0.25">
      <c r="A455" s="3">
        <v>13135</v>
      </c>
      <c r="B455" s="3" t="s">
        <v>1546</v>
      </c>
      <c r="C455" s="3" t="s">
        <v>2925</v>
      </c>
      <c r="D455" s="3" t="s">
        <v>2240</v>
      </c>
      <c r="E455" s="3" t="s">
        <v>23961</v>
      </c>
      <c r="F455" s="3" t="s">
        <v>2240</v>
      </c>
    </row>
    <row r="456" spans="1:6" x14ac:dyDescent="0.25">
      <c r="A456" s="3">
        <v>13137</v>
      </c>
      <c r="B456" s="3" t="s">
        <v>1546</v>
      </c>
      <c r="C456" s="3" t="s">
        <v>2927</v>
      </c>
      <c r="D456" s="3" t="s">
        <v>2240</v>
      </c>
      <c r="E456" s="3" t="s">
        <v>23961</v>
      </c>
      <c r="F456" s="3" t="s">
        <v>2240</v>
      </c>
    </row>
    <row r="457" spans="1:6" x14ac:dyDescent="0.25">
      <c r="A457" s="3">
        <v>13139</v>
      </c>
      <c r="B457" s="3" t="s">
        <v>1546</v>
      </c>
      <c r="C457" s="3" t="s">
        <v>1882</v>
      </c>
      <c r="D457" s="3" t="s">
        <v>2240</v>
      </c>
      <c r="E457" s="3" t="s">
        <v>23961</v>
      </c>
      <c r="F457" s="3" t="s">
        <v>2240</v>
      </c>
    </row>
    <row r="458" spans="1:6" x14ac:dyDescent="0.25">
      <c r="A458" s="3">
        <v>13141</v>
      </c>
      <c r="B458" s="3" t="s">
        <v>1546</v>
      </c>
      <c r="C458" s="3" t="s">
        <v>2067</v>
      </c>
      <c r="D458" s="3" t="s">
        <v>2240</v>
      </c>
      <c r="E458" s="3" t="s">
        <v>23961</v>
      </c>
      <c r="F458" s="3" t="s">
        <v>2240</v>
      </c>
    </row>
    <row r="459" spans="1:6" x14ac:dyDescent="0.25">
      <c r="A459" s="3">
        <v>13143</v>
      </c>
      <c r="B459" s="3" t="s">
        <v>1546</v>
      </c>
      <c r="C459" s="3" t="s">
        <v>2931</v>
      </c>
      <c r="D459" s="3" t="s">
        <v>2240</v>
      </c>
      <c r="E459" s="3" t="s">
        <v>23961</v>
      </c>
      <c r="F459" s="3" t="s">
        <v>2240</v>
      </c>
    </row>
    <row r="460" spans="1:6" x14ac:dyDescent="0.25">
      <c r="A460" s="3">
        <v>13145</v>
      </c>
      <c r="B460" s="3" t="s">
        <v>1546</v>
      </c>
      <c r="C460" s="3" t="s">
        <v>1914</v>
      </c>
      <c r="D460" s="3" t="s">
        <v>2240</v>
      </c>
      <c r="E460" s="3" t="s">
        <v>23961</v>
      </c>
      <c r="F460" s="3" t="s">
        <v>2240</v>
      </c>
    </row>
    <row r="461" spans="1:6" x14ac:dyDescent="0.25">
      <c r="A461" s="3">
        <v>13147</v>
      </c>
      <c r="B461" s="3" t="s">
        <v>1546</v>
      </c>
      <c r="C461" s="3" t="s">
        <v>2205</v>
      </c>
      <c r="D461" s="3" t="s">
        <v>2240</v>
      </c>
      <c r="E461" s="3" t="s">
        <v>23961</v>
      </c>
      <c r="F461" s="3" t="s">
        <v>2240</v>
      </c>
    </row>
    <row r="462" spans="1:6" x14ac:dyDescent="0.25">
      <c r="A462" s="3">
        <v>13149</v>
      </c>
      <c r="B462" s="3" t="s">
        <v>1546</v>
      </c>
      <c r="C462" s="3" t="s">
        <v>1690</v>
      </c>
      <c r="D462" s="3" t="s">
        <v>2240</v>
      </c>
      <c r="E462" s="3" t="s">
        <v>23961</v>
      </c>
      <c r="F462" s="3" t="s">
        <v>2240</v>
      </c>
    </row>
    <row r="463" spans="1:6" x14ac:dyDescent="0.25">
      <c r="A463" s="3">
        <v>13151</v>
      </c>
      <c r="B463" s="3" t="s">
        <v>1546</v>
      </c>
      <c r="C463" s="3" t="s">
        <v>1733</v>
      </c>
      <c r="D463" s="3" t="s">
        <v>2240</v>
      </c>
      <c r="E463" s="3" t="s">
        <v>23961</v>
      </c>
      <c r="F463" s="3" t="s">
        <v>2240</v>
      </c>
    </row>
    <row r="464" spans="1:6" x14ac:dyDescent="0.25">
      <c r="A464" s="3">
        <v>13153</v>
      </c>
      <c r="B464" s="3" t="s">
        <v>1546</v>
      </c>
      <c r="C464" s="3" t="s">
        <v>1484</v>
      </c>
      <c r="D464" s="3" t="s">
        <v>2229</v>
      </c>
      <c r="E464" s="3" t="s">
        <v>23961</v>
      </c>
      <c r="F464" s="3" t="s">
        <v>2229</v>
      </c>
    </row>
    <row r="465" spans="1:6" x14ac:dyDescent="0.25">
      <c r="A465" s="3">
        <v>13155</v>
      </c>
      <c r="B465" s="3" t="s">
        <v>1546</v>
      </c>
      <c r="C465" s="3" t="s">
        <v>2938</v>
      </c>
      <c r="D465" s="3" t="s">
        <v>2229</v>
      </c>
      <c r="E465" s="3" t="s">
        <v>23961</v>
      </c>
      <c r="F465" s="3" t="s">
        <v>2229</v>
      </c>
    </row>
    <row r="466" spans="1:6" x14ac:dyDescent="0.25">
      <c r="A466" s="3">
        <v>13157</v>
      </c>
      <c r="B466" s="3" t="s">
        <v>1546</v>
      </c>
      <c r="C466" s="3" t="s">
        <v>1584</v>
      </c>
      <c r="D466" s="3" t="s">
        <v>2240</v>
      </c>
      <c r="E466" s="3" t="s">
        <v>23961</v>
      </c>
      <c r="F466" s="3" t="s">
        <v>2240</v>
      </c>
    </row>
    <row r="467" spans="1:6" x14ac:dyDescent="0.25">
      <c r="A467" s="3">
        <v>13159</v>
      </c>
      <c r="B467" s="3" t="s">
        <v>1546</v>
      </c>
      <c r="C467" s="3" t="s">
        <v>1526</v>
      </c>
      <c r="D467" s="3" t="s">
        <v>2240</v>
      </c>
      <c r="E467" s="3" t="s">
        <v>23961</v>
      </c>
      <c r="F467" s="3" t="s">
        <v>2240</v>
      </c>
    </row>
    <row r="468" spans="1:6" x14ac:dyDescent="0.25">
      <c r="A468" s="3">
        <v>13161</v>
      </c>
      <c r="B468" s="3" t="s">
        <v>1546</v>
      </c>
      <c r="C468" s="3" t="s">
        <v>2942</v>
      </c>
      <c r="D468" s="3" t="s">
        <v>2229</v>
      </c>
      <c r="E468" s="3" t="s">
        <v>23961</v>
      </c>
      <c r="F468" s="3" t="s">
        <v>2229</v>
      </c>
    </row>
    <row r="469" spans="1:6" x14ac:dyDescent="0.25">
      <c r="A469" s="3">
        <v>13163</v>
      </c>
      <c r="B469" s="3" t="s">
        <v>1546</v>
      </c>
      <c r="C469" s="3" t="s">
        <v>1502</v>
      </c>
      <c r="D469" s="3" t="s">
        <v>2229</v>
      </c>
      <c r="E469" s="3" t="s">
        <v>23961</v>
      </c>
      <c r="F469" s="3" t="s">
        <v>2229</v>
      </c>
    </row>
    <row r="470" spans="1:6" x14ac:dyDescent="0.25">
      <c r="A470" s="3">
        <v>13165</v>
      </c>
      <c r="B470" s="3" t="s">
        <v>1546</v>
      </c>
      <c r="C470" s="3" t="s">
        <v>2945</v>
      </c>
      <c r="D470" s="3" t="s">
        <v>2229</v>
      </c>
      <c r="E470" s="3" t="s">
        <v>23961</v>
      </c>
      <c r="F470" s="3" t="s">
        <v>2229</v>
      </c>
    </row>
    <row r="471" spans="1:6" x14ac:dyDescent="0.25">
      <c r="A471" s="3">
        <v>13167</v>
      </c>
      <c r="B471" s="3" t="s">
        <v>1546</v>
      </c>
      <c r="C471" s="3" t="s">
        <v>1699</v>
      </c>
      <c r="D471" s="3" t="s">
        <v>2229</v>
      </c>
      <c r="E471" s="3" t="s">
        <v>23961</v>
      </c>
      <c r="F471" s="3" t="s">
        <v>2229</v>
      </c>
    </row>
    <row r="472" spans="1:6" x14ac:dyDescent="0.25">
      <c r="A472" s="3">
        <v>13169</v>
      </c>
      <c r="B472" s="3" t="s">
        <v>1546</v>
      </c>
      <c r="C472" s="3" t="s">
        <v>1913</v>
      </c>
      <c r="D472" s="3" t="s">
        <v>2240</v>
      </c>
      <c r="E472" s="3" t="s">
        <v>23961</v>
      </c>
      <c r="F472" s="3" t="s">
        <v>2240</v>
      </c>
    </row>
    <row r="473" spans="1:6" x14ac:dyDescent="0.25">
      <c r="A473" s="3">
        <v>13171</v>
      </c>
      <c r="B473" s="3" t="s">
        <v>1546</v>
      </c>
      <c r="C473" s="3" t="s">
        <v>1635</v>
      </c>
      <c r="D473" s="3" t="s">
        <v>2240</v>
      </c>
      <c r="E473" s="3" t="s">
        <v>23961</v>
      </c>
      <c r="F473" s="3" t="s">
        <v>2240</v>
      </c>
    </row>
    <row r="474" spans="1:6" x14ac:dyDescent="0.25">
      <c r="A474" s="3">
        <v>13173</v>
      </c>
      <c r="B474" s="3" t="s">
        <v>1546</v>
      </c>
      <c r="C474" s="3" t="s">
        <v>2950</v>
      </c>
      <c r="D474" s="3" t="s">
        <v>2229</v>
      </c>
      <c r="E474" s="3" t="s">
        <v>23961</v>
      </c>
      <c r="F474" s="3" t="s">
        <v>2229</v>
      </c>
    </row>
    <row r="475" spans="1:6" x14ac:dyDescent="0.25">
      <c r="A475" s="3">
        <v>13175</v>
      </c>
      <c r="B475" s="3" t="s">
        <v>1546</v>
      </c>
      <c r="C475" s="3" t="s">
        <v>2952</v>
      </c>
      <c r="D475" s="3" t="s">
        <v>2229</v>
      </c>
      <c r="E475" s="3" t="s">
        <v>23961</v>
      </c>
      <c r="F475" s="3" t="s">
        <v>2229</v>
      </c>
    </row>
    <row r="476" spans="1:6" x14ac:dyDescent="0.25">
      <c r="A476" s="3">
        <v>13177</v>
      </c>
      <c r="B476" s="3" t="s">
        <v>1546</v>
      </c>
      <c r="C476" s="3" t="s">
        <v>1585</v>
      </c>
      <c r="D476" s="3" t="s">
        <v>2229</v>
      </c>
      <c r="E476" s="3" t="s">
        <v>23961</v>
      </c>
      <c r="F476" s="3" t="s">
        <v>2229</v>
      </c>
    </row>
    <row r="477" spans="1:6" x14ac:dyDescent="0.25">
      <c r="A477" s="3">
        <v>13179</v>
      </c>
      <c r="B477" s="3" t="s">
        <v>1546</v>
      </c>
      <c r="C477" s="3" t="s">
        <v>2789</v>
      </c>
      <c r="D477" s="3" t="s">
        <v>2229</v>
      </c>
      <c r="E477" s="3" t="s">
        <v>23961</v>
      </c>
      <c r="F477" s="3" t="s">
        <v>2229</v>
      </c>
    </row>
    <row r="478" spans="1:6" x14ac:dyDescent="0.25">
      <c r="A478" s="3">
        <v>13181</v>
      </c>
      <c r="B478" s="3" t="s">
        <v>1546</v>
      </c>
      <c r="C478" s="3" t="s">
        <v>1788</v>
      </c>
      <c r="D478" s="3" t="s">
        <v>2240</v>
      </c>
      <c r="E478" s="3" t="s">
        <v>23961</v>
      </c>
      <c r="F478" s="3" t="s">
        <v>2240</v>
      </c>
    </row>
    <row r="479" spans="1:6" x14ac:dyDescent="0.25">
      <c r="A479" s="3">
        <v>13183</v>
      </c>
      <c r="B479" s="3" t="s">
        <v>1546</v>
      </c>
      <c r="C479" s="3" t="s">
        <v>2957</v>
      </c>
      <c r="D479" s="3" t="s">
        <v>2229</v>
      </c>
      <c r="E479" s="3" t="s">
        <v>23961</v>
      </c>
      <c r="F479" s="3" t="s">
        <v>2229</v>
      </c>
    </row>
    <row r="480" spans="1:6" x14ac:dyDescent="0.25">
      <c r="A480" s="3">
        <v>13185</v>
      </c>
      <c r="B480" s="3" t="s">
        <v>1546</v>
      </c>
      <c r="C480" s="3" t="s">
        <v>2033</v>
      </c>
      <c r="D480" s="3" t="s">
        <v>2229</v>
      </c>
      <c r="E480" s="3" t="s">
        <v>23961</v>
      </c>
      <c r="F480" s="3" t="s">
        <v>2229</v>
      </c>
    </row>
    <row r="481" spans="1:6" x14ac:dyDescent="0.25">
      <c r="A481" s="3">
        <v>13187</v>
      </c>
      <c r="B481" s="3" t="s">
        <v>1546</v>
      </c>
      <c r="C481" s="3" t="s">
        <v>2960</v>
      </c>
      <c r="D481" s="3" t="s">
        <v>2240</v>
      </c>
      <c r="E481" s="3" t="s">
        <v>23961</v>
      </c>
      <c r="F481" s="3" t="s">
        <v>2240</v>
      </c>
    </row>
    <row r="482" spans="1:6" x14ac:dyDescent="0.25">
      <c r="A482" s="3">
        <v>13189</v>
      </c>
      <c r="B482" s="3" t="s">
        <v>1546</v>
      </c>
      <c r="C482" s="3" t="s">
        <v>2962</v>
      </c>
      <c r="D482" s="3" t="s">
        <v>2240</v>
      </c>
      <c r="E482" s="3" t="s">
        <v>23961</v>
      </c>
      <c r="F482" s="3" t="s">
        <v>2240</v>
      </c>
    </row>
    <row r="483" spans="1:6" x14ac:dyDescent="0.25">
      <c r="A483" s="3">
        <v>13191</v>
      </c>
      <c r="B483" s="3" t="s">
        <v>1546</v>
      </c>
      <c r="C483" s="3" t="s">
        <v>1808</v>
      </c>
      <c r="D483" s="3" t="s">
        <v>2229</v>
      </c>
      <c r="E483" s="3" t="s">
        <v>23961</v>
      </c>
      <c r="F483" s="3" t="s">
        <v>2229</v>
      </c>
    </row>
    <row r="484" spans="1:6" x14ac:dyDescent="0.25">
      <c r="A484" s="3">
        <v>13193</v>
      </c>
      <c r="B484" s="3" t="s">
        <v>1546</v>
      </c>
      <c r="C484" s="3" t="s">
        <v>1566</v>
      </c>
      <c r="D484" s="3" t="s">
        <v>2229</v>
      </c>
      <c r="E484" s="3" t="s">
        <v>23961</v>
      </c>
      <c r="F484" s="3" t="s">
        <v>2229</v>
      </c>
    </row>
    <row r="485" spans="1:6" x14ac:dyDescent="0.25">
      <c r="A485" s="3">
        <v>13195</v>
      </c>
      <c r="B485" s="3" t="s">
        <v>1546</v>
      </c>
      <c r="C485" s="3" t="s">
        <v>2004</v>
      </c>
      <c r="D485" s="3" t="s">
        <v>2240</v>
      </c>
      <c r="E485" s="3" t="s">
        <v>23961</v>
      </c>
      <c r="F485" s="3" t="s">
        <v>2240</v>
      </c>
    </row>
    <row r="486" spans="1:6" x14ac:dyDescent="0.25">
      <c r="A486" s="3">
        <v>13197</v>
      </c>
      <c r="B486" s="3" t="s">
        <v>1546</v>
      </c>
      <c r="C486" s="3" t="s">
        <v>1599</v>
      </c>
      <c r="D486" s="3" t="s">
        <v>2229</v>
      </c>
      <c r="E486" s="3" t="s">
        <v>23961</v>
      </c>
      <c r="F486" s="3" t="s">
        <v>2229</v>
      </c>
    </row>
    <row r="487" spans="1:6" x14ac:dyDescent="0.25">
      <c r="A487" s="3">
        <v>13199</v>
      </c>
      <c r="B487" s="3" t="s">
        <v>1546</v>
      </c>
      <c r="C487" s="3" t="s">
        <v>2968</v>
      </c>
      <c r="D487" s="3" t="s">
        <v>2240</v>
      </c>
      <c r="E487" s="3" t="s">
        <v>23961</v>
      </c>
      <c r="F487" s="3" t="s">
        <v>2240</v>
      </c>
    </row>
    <row r="488" spans="1:6" x14ac:dyDescent="0.25">
      <c r="A488" s="3">
        <v>13201</v>
      </c>
      <c r="B488" s="3" t="s">
        <v>1546</v>
      </c>
      <c r="C488" s="3" t="s">
        <v>2468</v>
      </c>
      <c r="D488" s="3" t="s">
        <v>2229</v>
      </c>
      <c r="E488" s="3" t="s">
        <v>23961</v>
      </c>
      <c r="F488" s="3" t="s">
        <v>2229</v>
      </c>
    </row>
    <row r="489" spans="1:6" x14ac:dyDescent="0.25">
      <c r="A489" s="3">
        <v>13205</v>
      </c>
      <c r="B489" s="3" t="s">
        <v>1546</v>
      </c>
      <c r="C489" s="3" t="s">
        <v>1580</v>
      </c>
      <c r="D489" s="3" t="s">
        <v>2229</v>
      </c>
      <c r="E489" s="3" t="s">
        <v>23961</v>
      </c>
      <c r="F489" s="3" t="s">
        <v>2229</v>
      </c>
    </row>
    <row r="490" spans="1:6" x14ac:dyDescent="0.25">
      <c r="A490" s="3">
        <v>13207</v>
      </c>
      <c r="B490" s="3" t="s">
        <v>1546</v>
      </c>
      <c r="C490" s="3" t="s">
        <v>1544</v>
      </c>
      <c r="D490" s="3" t="s">
        <v>2240</v>
      </c>
      <c r="E490" s="3" t="s">
        <v>23961</v>
      </c>
      <c r="F490" s="3" t="s">
        <v>2240</v>
      </c>
    </row>
    <row r="491" spans="1:6" x14ac:dyDescent="0.25">
      <c r="A491" s="3">
        <v>13209</v>
      </c>
      <c r="B491" s="3" t="s">
        <v>1546</v>
      </c>
      <c r="C491" s="3" t="s">
        <v>1626</v>
      </c>
      <c r="D491" s="3" t="s">
        <v>2229</v>
      </c>
      <c r="E491" s="3" t="s">
        <v>23961</v>
      </c>
      <c r="F491" s="3" t="s">
        <v>2229</v>
      </c>
    </row>
    <row r="492" spans="1:6" x14ac:dyDescent="0.25">
      <c r="A492" s="3">
        <v>13211</v>
      </c>
      <c r="B492" s="3" t="s">
        <v>1546</v>
      </c>
      <c r="C492" s="3" t="s">
        <v>1776</v>
      </c>
      <c r="D492" s="3" t="s">
        <v>2240</v>
      </c>
      <c r="E492" s="3" t="s">
        <v>23961</v>
      </c>
      <c r="F492" s="3" t="s">
        <v>2240</v>
      </c>
    </row>
    <row r="493" spans="1:6" x14ac:dyDescent="0.25">
      <c r="A493" s="3">
        <v>13213</v>
      </c>
      <c r="B493" s="3" t="s">
        <v>1546</v>
      </c>
      <c r="C493" s="3" t="s">
        <v>1801</v>
      </c>
      <c r="D493" s="3" t="s">
        <v>1015</v>
      </c>
      <c r="E493" s="3" t="s">
        <v>23961</v>
      </c>
      <c r="F493" s="3" t="s">
        <v>1015</v>
      </c>
    </row>
    <row r="494" spans="1:6" x14ac:dyDescent="0.25">
      <c r="A494" s="3">
        <v>13215</v>
      </c>
      <c r="B494" s="3" t="s">
        <v>1546</v>
      </c>
      <c r="C494" s="3" t="s">
        <v>2976</v>
      </c>
      <c r="D494" s="3" t="s">
        <v>2229</v>
      </c>
      <c r="E494" s="3" t="s">
        <v>23961</v>
      </c>
      <c r="F494" s="3" t="s">
        <v>2229</v>
      </c>
    </row>
    <row r="495" spans="1:6" x14ac:dyDescent="0.25">
      <c r="A495" s="3">
        <v>13217</v>
      </c>
      <c r="B495" s="3" t="s">
        <v>1546</v>
      </c>
      <c r="C495" s="3" t="s">
        <v>1674</v>
      </c>
      <c r="D495" s="3" t="s">
        <v>2240</v>
      </c>
      <c r="E495" s="3" t="s">
        <v>23961</v>
      </c>
      <c r="F495" s="3" t="s">
        <v>2240</v>
      </c>
    </row>
    <row r="496" spans="1:6" x14ac:dyDescent="0.25">
      <c r="A496" s="3">
        <v>13219</v>
      </c>
      <c r="B496" s="3" t="s">
        <v>1546</v>
      </c>
      <c r="C496" s="3" t="s">
        <v>2979</v>
      </c>
      <c r="D496" s="3" t="s">
        <v>2240</v>
      </c>
      <c r="E496" s="3" t="s">
        <v>23961</v>
      </c>
      <c r="F496" s="3" t="s">
        <v>2240</v>
      </c>
    </row>
    <row r="497" spans="1:6" x14ac:dyDescent="0.25">
      <c r="A497" s="3">
        <v>13221</v>
      </c>
      <c r="B497" s="3" t="s">
        <v>1546</v>
      </c>
      <c r="C497" s="3" t="s">
        <v>2153</v>
      </c>
      <c r="D497" s="3" t="s">
        <v>2240</v>
      </c>
      <c r="E497" s="3" t="s">
        <v>23961</v>
      </c>
      <c r="F497" s="3" t="s">
        <v>2240</v>
      </c>
    </row>
    <row r="498" spans="1:6" x14ac:dyDescent="0.25">
      <c r="A498" s="3">
        <v>13223</v>
      </c>
      <c r="B498" s="3" t="s">
        <v>1546</v>
      </c>
      <c r="C498" s="3" t="s">
        <v>2982</v>
      </c>
      <c r="D498" s="3" t="s">
        <v>2240</v>
      </c>
      <c r="E498" s="3" t="s">
        <v>23961</v>
      </c>
      <c r="F498" s="3" t="s">
        <v>2240</v>
      </c>
    </row>
    <row r="499" spans="1:6" x14ac:dyDescent="0.25">
      <c r="A499" s="3">
        <v>13225</v>
      </c>
      <c r="B499" s="3" t="s">
        <v>1546</v>
      </c>
      <c r="C499" s="3" t="s">
        <v>2984</v>
      </c>
      <c r="D499" s="3" t="s">
        <v>2229</v>
      </c>
      <c r="E499" s="3" t="s">
        <v>23961</v>
      </c>
      <c r="F499" s="3" t="s">
        <v>2229</v>
      </c>
    </row>
    <row r="500" spans="1:6" x14ac:dyDescent="0.25">
      <c r="A500" s="3">
        <v>13227</v>
      </c>
      <c r="B500" s="3" t="s">
        <v>1546</v>
      </c>
      <c r="C500" s="3" t="s">
        <v>2298</v>
      </c>
      <c r="D500" s="3" t="s">
        <v>2240</v>
      </c>
      <c r="E500" s="3" t="s">
        <v>23961</v>
      </c>
      <c r="F500" s="3" t="s">
        <v>2240</v>
      </c>
    </row>
    <row r="501" spans="1:6" x14ac:dyDescent="0.25">
      <c r="A501" s="3">
        <v>13229</v>
      </c>
      <c r="B501" s="3" t="s">
        <v>1546</v>
      </c>
      <c r="C501" s="3" t="s">
        <v>2139</v>
      </c>
      <c r="D501" s="3" t="s">
        <v>2229</v>
      </c>
      <c r="E501" s="3" t="s">
        <v>23961</v>
      </c>
      <c r="F501" s="3" t="s">
        <v>2229</v>
      </c>
    </row>
    <row r="502" spans="1:6" x14ac:dyDescent="0.25">
      <c r="A502" s="3">
        <v>13231</v>
      </c>
      <c r="B502" s="3" t="s">
        <v>1546</v>
      </c>
      <c r="C502" s="3" t="s">
        <v>1783</v>
      </c>
      <c r="D502" s="3" t="s">
        <v>2240</v>
      </c>
      <c r="E502" s="3" t="s">
        <v>23961</v>
      </c>
      <c r="F502" s="3" t="s">
        <v>2240</v>
      </c>
    </row>
    <row r="503" spans="1:6" x14ac:dyDescent="0.25">
      <c r="A503" s="3">
        <v>13233</v>
      </c>
      <c r="B503" s="3" t="s">
        <v>1546</v>
      </c>
      <c r="C503" s="3" t="s">
        <v>1569</v>
      </c>
      <c r="D503" s="3" t="s">
        <v>1015</v>
      </c>
      <c r="E503" s="3" t="s">
        <v>23961</v>
      </c>
      <c r="F503" s="3" t="s">
        <v>1015</v>
      </c>
    </row>
    <row r="504" spans="1:6" x14ac:dyDescent="0.25">
      <c r="A504" s="3">
        <v>13235</v>
      </c>
      <c r="B504" s="3" t="s">
        <v>1546</v>
      </c>
      <c r="C504" s="3" t="s">
        <v>1691</v>
      </c>
      <c r="D504" s="3" t="s">
        <v>2229</v>
      </c>
      <c r="E504" s="3" t="s">
        <v>23961</v>
      </c>
      <c r="F504" s="3" t="s">
        <v>2229</v>
      </c>
    </row>
    <row r="505" spans="1:6" x14ac:dyDescent="0.25">
      <c r="A505" s="3">
        <v>13237</v>
      </c>
      <c r="B505" s="3" t="s">
        <v>1546</v>
      </c>
      <c r="C505" s="3" t="s">
        <v>1616</v>
      </c>
      <c r="D505" s="3" t="s">
        <v>2240</v>
      </c>
      <c r="E505" s="3" t="s">
        <v>23961</v>
      </c>
      <c r="F505" s="3" t="s">
        <v>2240</v>
      </c>
    </row>
    <row r="506" spans="1:6" x14ac:dyDescent="0.25">
      <c r="A506" s="3">
        <v>13239</v>
      </c>
      <c r="B506" s="3" t="s">
        <v>1546</v>
      </c>
      <c r="C506" s="3" t="s">
        <v>2992</v>
      </c>
      <c r="D506" s="3" t="s">
        <v>2229</v>
      </c>
      <c r="E506" s="3" t="s">
        <v>23961</v>
      </c>
      <c r="F506" s="3" t="s">
        <v>2229</v>
      </c>
    </row>
    <row r="507" spans="1:6" x14ac:dyDescent="0.25">
      <c r="A507" s="3">
        <v>13241</v>
      </c>
      <c r="B507" s="3" t="s">
        <v>1546</v>
      </c>
      <c r="C507" s="3" t="s">
        <v>2994</v>
      </c>
      <c r="D507" s="3" t="s">
        <v>2240</v>
      </c>
      <c r="E507" s="3" t="s">
        <v>23961</v>
      </c>
      <c r="F507" s="3" t="s">
        <v>2240</v>
      </c>
    </row>
    <row r="508" spans="1:6" x14ac:dyDescent="0.25">
      <c r="A508" s="3">
        <v>13243</v>
      </c>
      <c r="B508" s="3" t="s">
        <v>1546</v>
      </c>
      <c r="C508" s="3" t="s">
        <v>1661</v>
      </c>
      <c r="D508" s="3" t="s">
        <v>2229</v>
      </c>
      <c r="E508" s="3" t="s">
        <v>23961</v>
      </c>
      <c r="F508" s="3" t="s">
        <v>2229</v>
      </c>
    </row>
    <row r="509" spans="1:6" x14ac:dyDescent="0.25">
      <c r="A509" s="3">
        <v>13245</v>
      </c>
      <c r="B509" s="3" t="s">
        <v>1546</v>
      </c>
      <c r="C509" s="3" t="s">
        <v>1514</v>
      </c>
      <c r="D509" s="3" t="s">
        <v>2229</v>
      </c>
      <c r="E509" s="3" t="s">
        <v>23961</v>
      </c>
      <c r="F509" s="3" t="s">
        <v>2229</v>
      </c>
    </row>
    <row r="510" spans="1:6" x14ac:dyDescent="0.25">
      <c r="A510" s="3">
        <v>13247</v>
      </c>
      <c r="B510" s="3" t="s">
        <v>1546</v>
      </c>
      <c r="C510" s="3" t="s">
        <v>2998</v>
      </c>
      <c r="D510" s="3" t="s">
        <v>2240</v>
      </c>
      <c r="E510" s="3" t="s">
        <v>23961</v>
      </c>
      <c r="F510" s="3" t="s">
        <v>2240</v>
      </c>
    </row>
    <row r="511" spans="1:6" x14ac:dyDescent="0.25">
      <c r="A511" s="3">
        <v>13249</v>
      </c>
      <c r="B511" s="3" t="s">
        <v>1546</v>
      </c>
      <c r="C511" s="3" t="s">
        <v>3000</v>
      </c>
      <c r="D511" s="3" t="s">
        <v>2229</v>
      </c>
      <c r="E511" s="3" t="s">
        <v>23961</v>
      </c>
      <c r="F511" s="3" t="s">
        <v>2229</v>
      </c>
    </row>
    <row r="512" spans="1:6" x14ac:dyDescent="0.25">
      <c r="A512" s="3">
        <v>13251</v>
      </c>
      <c r="B512" s="3" t="s">
        <v>1546</v>
      </c>
      <c r="C512" s="3" t="s">
        <v>2179</v>
      </c>
      <c r="D512" s="3" t="s">
        <v>2229</v>
      </c>
      <c r="E512" s="3" t="s">
        <v>23961</v>
      </c>
      <c r="F512" s="3" t="s">
        <v>2229</v>
      </c>
    </row>
    <row r="513" spans="1:6" x14ac:dyDescent="0.25">
      <c r="A513" s="3">
        <v>13253</v>
      </c>
      <c r="B513" s="3" t="s">
        <v>1546</v>
      </c>
      <c r="C513" s="3" t="s">
        <v>1774</v>
      </c>
      <c r="D513" s="3" t="s">
        <v>2229</v>
      </c>
      <c r="E513" s="3" t="s">
        <v>23961</v>
      </c>
      <c r="F513" s="3" t="s">
        <v>2229</v>
      </c>
    </row>
    <row r="514" spans="1:6" x14ac:dyDescent="0.25">
      <c r="A514" s="3">
        <v>13255</v>
      </c>
      <c r="B514" s="3" t="s">
        <v>1546</v>
      </c>
      <c r="C514" s="3" t="s">
        <v>3004</v>
      </c>
      <c r="D514" s="3" t="s">
        <v>2240</v>
      </c>
      <c r="E514" s="3" t="s">
        <v>23961</v>
      </c>
      <c r="F514" s="3" t="s">
        <v>2240</v>
      </c>
    </row>
    <row r="515" spans="1:6" x14ac:dyDescent="0.25">
      <c r="A515" s="3">
        <v>13257</v>
      </c>
      <c r="B515" s="3" t="s">
        <v>1546</v>
      </c>
      <c r="C515" s="3" t="s">
        <v>3006</v>
      </c>
      <c r="D515" s="3" t="s">
        <v>2240</v>
      </c>
      <c r="E515" s="3" t="s">
        <v>23961</v>
      </c>
      <c r="F515" s="3" t="s">
        <v>2240</v>
      </c>
    </row>
    <row r="516" spans="1:6" x14ac:dyDescent="0.25">
      <c r="A516" s="3">
        <v>13259</v>
      </c>
      <c r="B516" s="3" t="s">
        <v>1546</v>
      </c>
      <c r="C516" s="3" t="s">
        <v>2099</v>
      </c>
      <c r="D516" s="3" t="s">
        <v>2229</v>
      </c>
      <c r="E516" s="3" t="s">
        <v>23961</v>
      </c>
      <c r="F516" s="3" t="s">
        <v>2229</v>
      </c>
    </row>
    <row r="517" spans="1:6" x14ac:dyDescent="0.25">
      <c r="A517" s="3">
        <v>13261</v>
      </c>
      <c r="B517" s="3" t="s">
        <v>1546</v>
      </c>
      <c r="C517" s="3" t="s">
        <v>2305</v>
      </c>
      <c r="D517" s="3" t="s">
        <v>2229</v>
      </c>
      <c r="E517" s="3" t="s">
        <v>23961</v>
      </c>
      <c r="F517" s="3" t="s">
        <v>2229</v>
      </c>
    </row>
    <row r="518" spans="1:6" x14ac:dyDescent="0.25">
      <c r="A518" s="3">
        <v>13263</v>
      </c>
      <c r="B518" s="3" t="s">
        <v>1546</v>
      </c>
      <c r="C518" s="3" t="s">
        <v>1935</v>
      </c>
      <c r="D518" s="3" t="s">
        <v>2240</v>
      </c>
      <c r="E518" s="3" t="s">
        <v>23961</v>
      </c>
      <c r="F518" s="3" t="s">
        <v>2240</v>
      </c>
    </row>
    <row r="519" spans="1:6" x14ac:dyDescent="0.25">
      <c r="A519" s="3">
        <v>13265</v>
      </c>
      <c r="B519" s="3" t="s">
        <v>1546</v>
      </c>
      <c r="C519" s="3" t="s">
        <v>3011</v>
      </c>
      <c r="D519" s="3" t="s">
        <v>2240</v>
      </c>
      <c r="E519" s="3" t="s">
        <v>23961</v>
      </c>
      <c r="F519" s="3" t="s">
        <v>2240</v>
      </c>
    </row>
    <row r="520" spans="1:6" x14ac:dyDescent="0.25">
      <c r="A520" s="3">
        <v>13267</v>
      </c>
      <c r="B520" s="3" t="s">
        <v>1546</v>
      </c>
      <c r="C520" s="3" t="s">
        <v>3013</v>
      </c>
      <c r="D520" s="3" t="s">
        <v>2229</v>
      </c>
      <c r="E520" s="3" t="s">
        <v>23961</v>
      </c>
      <c r="F520" s="3" t="s">
        <v>2229</v>
      </c>
    </row>
    <row r="521" spans="1:6" x14ac:dyDescent="0.25">
      <c r="A521" s="3">
        <v>13269</v>
      </c>
      <c r="B521" s="3" t="s">
        <v>1546</v>
      </c>
      <c r="C521" s="3" t="s">
        <v>1954</v>
      </c>
      <c r="D521" s="3" t="s">
        <v>2229</v>
      </c>
      <c r="E521" s="3" t="s">
        <v>23961</v>
      </c>
      <c r="F521" s="3" t="s">
        <v>2229</v>
      </c>
    </row>
    <row r="522" spans="1:6" x14ac:dyDescent="0.25">
      <c r="A522" s="3">
        <v>13271</v>
      </c>
      <c r="B522" s="3" t="s">
        <v>1546</v>
      </c>
      <c r="C522" s="3" t="s">
        <v>3016</v>
      </c>
      <c r="D522" s="3" t="s">
        <v>2229</v>
      </c>
      <c r="E522" s="3" t="s">
        <v>23961</v>
      </c>
      <c r="F522" s="3" t="s">
        <v>2229</v>
      </c>
    </row>
    <row r="523" spans="1:6" x14ac:dyDescent="0.25">
      <c r="A523" s="3">
        <v>13273</v>
      </c>
      <c r="B523" s="3" t="s">
        <v>1546</v>
      </c>
      <c r="C523" s="3" t="s">
        <v>3018</v>
      </c>
      <c r="D523" s="3" t="s">
        <v>2229</v>
      </c>
      <c r="E523" s="3" t="s">
        <v>23961</v>
      </c>
      <c r="F523" s="3" t="s">
        <v>2229</v>
      </c>
    </row>
    <row r="524" spans="1:6" x14ac:dyDescent="0.25">
      <c r="A524" s="3">
        <v>13275</v>
      </c>
      <c r="B524" s="3" t="s">
        <v>1546</v>
      </c>
      <c r="C524" s="3" t="s">
        <v>3020</v>
      </c>
      <c r="D524" s="3" t="s">
        <v>2229</v>
      </c>
      <c r="E524" s="3" t="s">
        <v>23961</v>
      </c>
      <c r="F524" s="3" t="s">
        <v>2229</v>
      </c>
    </row>
    <row r="525" spans="1:6" x14ac:dyDescent="0.25">
      <c r="A525" s="3">
        <v>13277</v>
      </c>
      <c r="B525" s="3" t="s">
        <v>1546</v>
      </c>
      <c r="C525" s="3" t="s">
        <v>3022</v>
      </c>
      <c r="D525" s="3" t="s">
        <v>2229</v>
      </c>
      <c r="E525" s="3" t="s">
        <v>23961</v>
      </c>
      <c r="F525" s="3" t="s">
        <v>2229</v>
      </c>
    </row>
    <row r="526" spans="1:6" x14ac:dyDescent="0.25">
      <c r="A526" s="3">
        <v>13279</v>
      </c>
      <c r="B526" s="3" t="s">
        <v>1546</v>
      </c>
      <c r="C526" s="3" t="s">
        <v>3024</v>
      </c>
      <c r="D526" s="3" t="s">
        <v>2229</v>
      </c>
      <c r="E526" s="3" t="s">
        <v>23961</v>
      </c>
      <c r="F526" s="3" t="s">
        <v>2229</v>
      </c>
    </row>
    <row r="527" spans="1:6" x14ac:dyDescent="0.25">
      <c r="A527" s="3">
        <v>13281</v>
      </c>
      <c r="B527" s="3" t="s">
        <v>1546</v>
      </c>
      <c r="C527" s="3" t="s">
        <v>3026</v>
      </c>
      <c r="D527" s="3" t="s">
        <v>2240</v>
      </c>
      <c r="E527" s="3" t="s">
        <v>23961</v>
      </c>
      <c r="F527" s="3" t="s">
        <v>2240</v>
      </c>
    </row>
    <row r="528" spans="1:6" x14ac:dyDescent="0.25">
      <c r="A528" s="3">
        <v>13283</v>
      </c>
      <c r="B528" s="3" t="s">
        <v>1546</v>
      </c>
      <c r="C528" s="3" t="s">
        <v>3028</v>
      </c>
      <c r="D528" s="3" t="s">
        <v>2229</v>
      </c>
      <c r="E528" s="3" t="s">
        <v>23961</v>
      </c>
      <c r="F528" s="3" t="s">
        <v>2229</v>
      </c>
    </row>
    <row r="529" spans="1:6" x14ac:dyDescent="0.25">
      <c r="A529" s="3">
        <v>13285</v>
      </c>
      <c r="B529" s="3" t="s">
        <v>1546</v>
      </c>
      <c r="C529" s="3" t="s">
        <v>3030</v>
      </c>
      <c r="D529" s="3" t="s">
        <v>2240</v>
      </c>
      <c r="E529" s="3" t="s">
        <v>23961</v>
      </c>
      <c r="F529" s="3" t="s">
        <v>2240</v>
      </c>
    </row>
    <row r="530" spans="1:6" x14ac:dyDescent="0.25">
      <c r="A530" s="3">
        <v>13287</v>
      </c>
      <c r="B530" s="3" t="s">
        <v>1546</v>
      </c>
      <c r="C530" s="3" t="s">
        <v>3032</v>
      </c>
      <c r="D530" s="3" t="s">
        <v>2229</v>
      </c>
      <c r="E530" s="3" t="s">
        <v>23961</v>
      </c>
      <c r="F530" s="3" t="s">
        <v>2229</v>
      </c>
    </row>
    <row r="531" spans="1:6" x14ac:dyDescent="0.25">
      <c r="A531" s="3">
        <v>13289</v>
      </c>
      <c r="B531" s="3" t="s">
        <v>1546</v>
      </c>
      <c r="C531" s="3" t="s">
        <v>3034</v>
      </c>
      <c r="D531" s="3" t="s">
        <v>2229</v>
      </c>
      <c r="E531" s="3" t="s">
        <v>23961</v>
      </c>
      <c r="F531" s="3" t="s">
        <v>2229</v>
      </c>
    </row>
    <row r="532" spans="1:6" x14ac:dyDescent="0.25">
      <c r="A532" s="3">
        <v>13291</v>
      </c>
      <c r="B532" s="3" t="s">
        <v>1546</v>
      </c>
      <c r="C532" s="3" t="s">
        <v>1717</v>
      </c>
      <c r="D532" s="3" t="s">
        <v>2240</v>
      </c>
      <c r="E532" s="3" t="s">
        <v>23961</v>
      </c>
      <c r="F532" s="3" t="s">
        <v>2240</v>
      </c>
    </row>
    <row r="533" spans="1:6" x14ac:dyDescent="0.25">
      <c r="A533" s="3">
        <v>13293</v>
      </c>
      <c r="B533" s="3" t="s">
        <v>1546</v>
      </c>
      <c r="C533" s="3" t="s">
        <v>1859</v>
      </c>
      <c r="D533" s="3" t="s">
        <v>2240</v>
      </c>
      <c r="E533" s="3" t="s">
        <v>23961</v>
      </c>
      <c r="F533" s="3" t="s">
        <v>2240</v>
      </c>
    </row>
    <row r="534" spans="1:6" x14ac:dyDescent="0.25">
      <c r="A534" s="3">
        <v>13295</v>
      </c>
      <c r="B534" s="3" t="s">
        <v>1546</v>
      </c>
      <c r="C534" s="3" t="s">
        <v>2310</v>
      </c>
      <c r="D534" s="3" t="s">
        <v>1015</v>
      </c>
      <c r="E534" s="3" t="s">
        <v>23961</v>
      </c>
      <c r="F534" s="3" t="s">
        <v>1015</v>
      </c>
    </row>
    <row r="535" spans="1:6" x14ac:dyDescent="0.25">
      <c r="A535" s="3">
        <v>13297</v>
      </c>
      <c r="B535" s="3" t="s">
        <v>1546</v>
      </c>
      <c r="C535" s="3" t="s">
        <v>1688</v>
      </c>
      <c r="D535" s="3" t="s">
        <v>2240</v>
      </c>
      <c r="E535" s="3" t="s">
        <v>23961</v>
      </c>
      <c r="F535" s="3" t="s">
        <v>2240</v>
      </c>
    </row>
    <row r="536" spans="1:6" x14ac:dyDescent="0.25">
      <c r="A536" s="3">
        <v>13299</v>
      </c>
      <c r="B536" s="3" t="s">
        <v>1546</v>
      </c>
      <c r="C536" s="3" t="s">
        <v>3040</v>
      </c>
      <c r="D536" s="3" t="s">
        <v>2229</v>
      </c>
      <c r="E536" s="3" t="s">
        <v>23961</v>
      </c>
      <c r="F536" s="3" t="s">
        <v>2229</v>
      </c>
    </row>
    <row r="537" spans="1:6" x14ac:dyDescent="0.25">
      <c r="A537" s="3">
        <v>13301</v>
      </c>
      <c r="B537" s="3" t="s">
        <v>1546</v>
      </c>
      <c r="C537" s="3" t="s">
        <v>1588</v>
      </c>
      <c r="D537" s="3" t="s">
        <v>2240</v>
      </c>
      <c r="E537" s="3" t="s">
        <v>23961</v>
      </c>
      <c r="F537" s="3" t="s">
        <v>2240</v>
      </c>
    </row>
    <row r="538" spans="1:6" x14ac:dyDescent="0.25">
      <c r="A538" s="3">
        <v>13303</v>
      </c>
      <c r="B538" s="3" t="s">
        <v>1546</v>
      </c>
      <c r="C538" s="3" t="s">
        <v>1127</v>
      </c>
      <c r="D538" s="3" t="s">
        <v>2229</v>
      </c>
      <c r="E538" s="3" t="s">
        <v>23961</v>
      </c>
      <c r="F538" s="3" t="s">
        <v>2229</v>
      </c>
    </row>
    <row r="539" spans="1:6" x14ac:dyDescent="0.25">
      <c r="A539" s="3">
        <v>13305</v>
      </c>
      <c r="B539" s="3" t="s">
        <v>1546</v>
      </c>
      <c r="C539" s="3" t="s">
        <v>1555</v>
      </c>
      <c r="D539" s="3" t="s">
        <v>2229</v>
      </c>
      <c r="E539" s="3" t="s">
        <v>23961</v>
      </c>
      <c r="F539" s="3" t="s">
        <v>2229</v>
      </c>
    </row>
    <row r="540" spans="1:6" x14ac:dyDescent="0.25">
      <c r="A540" s="3">
        <v>13307</v>
      </c>
      <c r="B540" s="3" t="s">
        <v>1546</v>
      </c>
      <c r="C540" s="3" t="s">
        <v>2022</v>
      </c>
      <c r="D540" s="3" t="s">
        <v>2229</v>
      </c>
      <c r="E540" s="3" t="s">
        <v>23961</v>
      </c>
      <c r="F540" s="3" t="s">
        <v>2229</v>
      </c>
    </row>
    <row r="541" spans="1:6" x14ac:dyDescent="0.25">
      <c r="A541" s="3">
        <v>13309</v>
      </c>
      <c r="B541" s="3" t="s">
        <v>1546</v>
      </c>
      <c r="C541" s="3" t="s">
        <v>1926</v>
      </c>
      <c r="D541" s="3" t="s">
        <v>2229</v>
      </c>
      <c r="E541" s="3" t="s">
        <v>23961</v>
      </c>
      <c r="F541" s="3" t="s">
        <v>2229</v>
      </c>
    </row>
    <row r="542" spans="1:6" x14ac:dyDescent="0.25">
      <c r="A542" s="3">
        <v>13311</v>
      </c>
      <c r="B542" s="3" t="s">
        <v>1546</v>
      </c>
      <c r="C542" s="3" t="s">
        <v>2506</v>
      </c>
      <c r="D542" s="3" t="s">
        <v>2240</v>
      </c>
      <c r="E542" s="3" t="s">
        <v>23961</v>
      </c>
      <c r="F542" s="3" t="s">
        <v>2240</v>
      </c>
    </row>
    <row r="543" spans="1:6" x14ac:dyDescent="0.25">
      <c r="A543" s="3">
        <v>13313</v>
      </c>
      <c r="B543" s="3" t="s">
        <v>1546</v>
      </c>
      <c r="C543" s="3" t="s">
        <v>3048</v>
      </c>
      <c r="D543" s="3" t="s">
        <v>1015</v>
      </c>
      <c r="E543" s="3" t="s">
        <v>23961</v>
      </c>
      <c r="F543" s="3" t="s">
        <v>1015</v>
      </c>
    </row>
    <row r="544" spans="1:6" x14ac:dyDescent="0.25">
      <c r="A544" s="3">
        <v>13315</v>
      </c>
      <c r="B544" s="3" t="s">
        <v>1546</v>
      </c>
      <c r="C544" s="3" t="s">
        <v>2313</v>
      </c>
      <c r="D544" s="3" t="s">
        <v>2229</v>
      </c>
      <c r="E544" s="3" t="s">
        <v>23961</v>
      </c>
      <c r="F544" s="3" t="s">
        <v>2229</v>
      </c>
    </row>
    <row r="545" spans="1:6" x14ac:dyDescent="0.25">
      <c r="A545" s="3">
        <v>13317</v>
      </c>
      <c r="B545" s="3" t="s">
        <v>1546</v>
      </c>
      <c r="C545" s="3" t="s">
        <v>3051</v>
      </c>
      <c r="D545" s="3" t="s">
        <v>2240</v>
      </c>
      <c r="E545" s="3" t="s">
        <v>23961</v>
      </c>
      <c r="F545" s="3" t="s">
        <v>2240</v>
      </c>
    </row>
    <row r="546" spans="1:6" x14ac:dyDescent="0.25">
      <c r="A546" s="3">
        <v>13319</v>
      </c>
      <c r="B546" s="3" t="s">
        <v>1546</v>
      </c>
      <c r="C546" s="3" t="s">
        <v>3053</v>
      </c>
      <c r="D546" s="3" t="s">
        <v>2229</v>
      </c>
      <c r="E546" s="3" t="s">
        <v>23961</v>
      </c>
      <c r="F546" s="3" t="s">
        <v>2229</v>
      </c>
    </row>
    <row r="547" spans="1:6" x14ac:dyDescent="0.25">
      <c r="A547" s="3">
        <v>13321</v>
      </c>
      <c r="B547" s="3" t="s">
        <v>1546</v>
      </c>
      <c r="C547" s="3" t="s">
        <v>3055</v>
      </c>
      <c r="D547" s="3" t="s">
        <v>2229</v>
      </c>
      <c r="E547" s="3" t="s">
        <v>23961</v>
      </c>
      <c r="F547" s="3" t="s">
        <v>2229</v>
      </c>
    </row>
    <row r="548" spans="1:6" x14ac:dyDescent="0.25">
      <c r="A548" s="3">
        <v>15001</v>
      </c>
      <c r="B548" s="3" t="s">
        <v>1525</v>
      </c>
      <c r="C548" s="3" t="s">
        <v>3057</v>
      </c>
      <c r="D548" s="3" t="s">
        <v>2316</v>
      </c>
      <c r="E548" s="3" t="s">
        <v>23961</v>
      </c>
      <c r="F548" s="3" t="s">
        <v>6790</v>
      </c>
    </row>
    <row r="549" spans="1:6" x14ac:dyDescent="0.25">
      <c r="A549" s="3">
        <v>15003</v>
      </c>
      <c r="B549" s="3" t="s">
        <v>1525</v>
      </c>
      <c r="C549" s="3" t="s">
        <v>2136</v>
      </c>
      <c r="D549" s="3" t="s">
        <v>2316</v>
      </c>
      <c r="E549" s="3" t="s">
        <v>23961</v>
      </c>
      <c r="F549" s="3" t="s">
        <v>6790</v>
      </c>
    </row>
    <row r="550" spans="1:6" x14ac:dyDescent="0.25">
      <c r="A550" s="3">
        <v>15005</v>
      </c>
      <c r="B550" s="3" t="s">
        <v>1525</v>
      </c>
      <c r="C550" s="3" t="s">
        <v>3060</v>
      </c>
      <c r="D550" s="3" t="s">
        <v>2316</v>
      </c>
      <c r="E550" s="3" t="s">
        <v>23961</v>
      </c>
      <c r="F550" s="3" t="s">
        <v>6790</v>
      </c>
    </row>
    <row r="551" spans="1:6" x14ac:dyDescent="0.25">
      <c r="A551" s="3">
        <v>15007</v>
      </c>
      <c r="B551" s="3" t="s">
        <v>1525</v>
      </c>
      <c r="C551" s="3" t="s">
        <v>3062</v>
      </c>
      <c r="D551" s="3" t="s">
        <v>2316</v>
      </c>
      <c r="E551" s="3" t="s">
        <v>23961</v>
      </c>
      <c r="F551" s="3" t="s">
        <v>6790</v>
      </c>
    </row>
    <row r="552" spans="1:6" x14ac:dyDescent="0.25">
      <c r="A552" s="3">
        <v>15009</v>
      </c>
      <c r="B552" s="3" t="s">
        <v>1525</v>
      </c>
      <c r="C552" s="3" t="s">
        <v>3064</v>
      </c>
      <c r="D552" s="3" t="s">
        <v>2316</v>
      </c>
      <c r="E552" s="3" t="s">
        <v>23961</v>
      </c>
      <c r="F552" s="3" t="s">
        <v>6790</v>
      </c>
    </row>
    <row r="553" spans="1:6" x14ac:dyDescent="0.25">
      <c r="A553" s="3">
        <v>16001</v>
      </c>
      <c r="B553" s="3" t="s">
        <v>1552</v>
      </c>
      <c r="C553" s="3" t="s">
        <v>3067</v>
      </c>
      <c r="D553" s="3" t="s">
        <v>3065</v>
      </c>
      <c r="E553" s="3" t="s">
        <v>23961</v>
      </c>
      <c r="F553" s="3" t="s">
        <v>3065</v>
      </c>
    </row>
    <row r="554" spans="1:6" x14ac:dyDescent="0.25">
      <c r="A554" s="3">
        <v>16003</v>
      </c>
      <c r="B554" s="3" t="s">
        <v>1552</v>
      </c>
      <c r="C554" s="3" t="s">
        <v>1618</v>
      </c>
      <c r="D554" s="3" t="s">
        <v>3065</v>
      </c>
      <c r="E554" s="3" t="s">
        <v>23961</v>
      </c>
      <c r="F554" s="3" t="s">
        <v>3065</v>
      </c>
    </row>
    <row r="555" spans="1:6" x14ac:dyDescent="0.25">
      <c r="A555" s="3">
        <v>16005</v>
      </c>
      <c r="B555" s="3" t="s">
        <v>1552</v>
      </c>
      <c r="C555" s="3" t="s">
        <v>3070</v>
      </c>
      <c r="D555" s="3" t="s">
        <v>3065</v>
      </c>
      <c r="E555" s="3" t="s">
        <v>23961</v>
      </c>
      <c r="F555" s="3" t="s">
        <v>3065</v>
      </c>
    </row>
    <row r="556" spans="1:6" x14ac:dyDescent="0.25">
      <c r="A556" s="3">
        <v>16007</v>
      </c>
      <c r="B556" s="3" t="s">
        <v>1552</v>
      </c>
      <c r="C556" s="3" t="s">
        <v>3073</v>
      </c>
      <c r="D556" s="3" t="s">
        <v>3071</v>
      </c>
      <c r="E556" s="3" t="s">
        <v>23961</v>
      </c>
      <c r="F556" s="3" t="s">
        <v>3071</v>
      </c>
    </row>
    <row r="557" spans="1:6" x14ac:dyDescent="0.25">
      <c r="A557" s="3">
        <v>16009</v>
      </c>
      <c r="B557" s="3" t="s">
        <v>1552</v>
      </c>
      <c r="C557" s="3" t="s">
        <v>3076</v>
      </c>
      <c r="D557" s="3" t="s">
        <v>3074</v>
      </c>
      <c r="E557" s="3" t="s">
        <v>23961</v>
      </c>
      <c r="F557" s="3" t="s">
        <v>3074</v>
      </c>
    </row>
    <row r="558" spans="1:6" x14ac:dyDescent="0.25">
      <c r="A558" s="3">
        <v>16011</v>
      </c>
      <c r="B558" s="3" t="s">
        <v>1552</v>
      </c>
      <c r="C558" s="3" t="s">
        <v>3078</v>
      </c>
      <c r="D558" s="3" t="s">
        <v>3065</v>
      </c>
      <c r="E558" s="3" t="s">
        <v>23961</v>
      </c>
      <c r="F558" s="3" t="s">
        <v>3065</v>
      </c>
    </row>
    <row r="559" spans="1:6" x14ac:dyDescent="0.25">
      <c r="A559" s="3">
        <v>16013</v>
      </c>
      <c r="B559" s="3" t="s">
        <v>1552</v>
      </c>
      <c r="C559" s="3" t="s">
        <v>3080</v>
      </c>
      <c r="D559" s="3" t="s">
        <v>3065</v>
      </c>
      <c r="E559" s="3" t="s">
        <v>23961</v>
      </c>
      <c r="F559" s="3" t="s">
        <v>3065</v>
      </c>
    </row>
    <row r="560" spans="1:6" x14ac:dyDescent="0.25">
      <c r="A560" s="3">
        <v>16015</v>
      </c>
      <c r="B560" s="3" t="s">
        <v>1552</v>
      </c>
      <c r="C560" s="3" t="s">
        <v>1897</v>
      </c>
      <c r="D560" s="3" t="s">
        <v>3074</v>
      </c>
      <c r="E560" s="3" t="s">
        <v>23961</v>
      </c>
      <c r="F560" s="3" t="s">
        <v>3074</v>
      </c>
    </row>
    <row r="561" spans="1:6" x14ac:dyDescent="0.25">
      <c r="A561" s="3">
        <v>16017</v>
      </c>
      <c r="B561" s="3" t="s">
        <v>1552</v>
      </c>
      <c r="C561" s="3" t="s">
        <v>3083</v>
      </c>
      <c r="D561" s="3" t="s">
        <v>3074</v>
      </c>
      <c r="E561" s="3" t="s">
        <v>23961</v>
      </c>
      <c r="F561" s="3" t="s">
        <v>3074</v>
      </c>
    </row>
    <row r="562" spans="1:6" x14ac:dyDescent="0.25">
      <c r="A562" s="3">
        <v>16019</v>
      </c>
      <c r="B562" s="3" t="s">
        <v>1552</v>
      </c>
      <c r="C562" s="3" t="s">
        <v>3085</v>
      </c>
      <c r="D562" s="3" t="s">
        <v>3071</v>
      </c>
      <c r="E562" s="3" t="s">
        <v>23961</v>
      </c>
      <c r="F562" s="3" t="s">
        <v>3071</v>
      </c>
    </row>
    <row r="563" spans="1:6" x14ac:dyDescent="0.25">
      <c r="A563" s="3">
        <v>16021</v>
      </c>
      <c r="B563" s="3" t="s">
        <v>1552</v>
      </c>
      <c r="C563" s="3" t="s">
        <v>3087</v>
      </c>
      <c r="D563" s="3" t="s">
        <v>3074</v>
      </c>
      <c r="E563" s="3" t="s">
        <v>23961</v>
      </c>
      <c r="F563" s="3" t="s">
        <v>3074</v>
      </c>
    </row>
    <row r="564" spans="1:6" x14ac:dyDescent="0.25">
      <c r="A564" s="3">
        <v>16023</v>
      </c>
      <c r="B564" s="3" t="s">
        <v>1552</v>
      </c>
      <c r="C564" s="3" t="s">
        <v>2119</v>
      </c>
      <c r="D564" s="3" t="s">
        <v>3065</v>
      </c>
      <c r="E564" s="3" t="s">
        <v>23961</v>
      </c>
      <c r="F564" s="3" t="s">
        <v>3065</v>
      </c>
    </row>
    <row r="565" spans="1:6" x14ac:dyDescent="0.25">
      <c r="A565" s="3">
        <v>16025</v>
      </c>
      <c r="B565" s="3" t="s">
        <v>1552</v>
      </c>
      <c r="C565" s="3" t="s">
        <v>2091</v>
      </c>
      <c r="D565" s="3" t="s">
        <v>3065</v>
      </c>
      <c r="E565" s="3" t="s">
        <v>23961</v>
      </c>
      <c r="F565" s="3" t="s">
        <v>3065</v>
      </c>
    </row>
    <row r="566" spans="1:6" x14ac:dyDescent="0.25">
      <c r="A566" s="3">
        <v>16027</v>
      </c>
      <c r="B566" s="3" t="s">
        <v>1552</v>
      </c>
      <c r="C566" s="3" t="s">
        <v>3091</v>
      </c>
      <c r="D566" s="3" t="s">
        <v>3065</v>
      </c>
      <c r="E566" s="3" t="s">
        <v>23961</v>
      </c>
      <c r="F566" s="3" t="s">
        <v>3065</v>
      </c>
    </row>
    <row r="567" spans="1:6" x14ac:dyDescent="0.25">
      <c r="A567" s="3">
        <v>16029</v>
      </c>
      <c r="B567" s="3" t="s">
        <v>1552</v>
      </c>
      <c r="C567" s="3" t="s">
        <v>3093</v>
      </c>
      <c r="D567" s="3" t="s">
        <v>3071</v>
      </c>
      <c r="E567" s="3" t="s">
        <v>23961</v>
      </c>
      <c r="F567" s="3" t="s">
        <v>3071</v>
      </c>
    </row>
    <row r="568" spans="1:6" x14ac:dyDescent="0.25">
      <c r="A568" s="3">
        <v>16031</v>
      </c>
      <c r="B568" s="3" t="s">
        <v>1552</v>
      </c>
      <c r="C568" s="3" t="s">
        <v>3095</v>
      </c>
      <c r="D568" s="3" t="s">
        <v>2535</v>
      </c>
      <c r="E568" s="3" t="s">
        <v>23961</v>
      </c>
      <c r="F568" s="3" t="s">
        <v>2535</v>
      </c>
    </row>
    <row r="569" spans="1:6" x14ac:dyDescent="0.25">
      <c r="A569" s="3">
        <v>16033</v>
      </c>
      <c r="B569" s="3" t="s">
        <v>1552</v>
      </c>
      <c r="C569" s="3" t="s">
        <v>1553</v>
      </c>
      <c r="D569" s="3" t="s">
        <v>3071</v>
      </c>
      <c r="E569" s="3" t="s">
        <v>23961</v>
      </c>
      <c r="F569" s="3" t="s">
        <v>3071</v>
      </c>
    </row>
    <row r="570" spans="1:6" x14ac:dyDescent="0.25">
      <c r="A570" s="3">
        <v>16035</v>
      </c>
      <c r="B570" s="3" t="s">
        <v>1552</v>
      </c>
      <c r="C570" s="3" t="s">
        <v>3098</v>
      </c>
      <c r="D570" s="3" t="s">
        <v>3074</v>
      </c>
      <c r="E570" s="3" t="s">
        <v>23961</v>
      </c>
      <c r="F570" s="3" t="s">
        <v>3074</v>
      </c>
    </row>
    <row r="571" spans="1:6" x14ac:dyDescent="0.25">
      <c r="A571" s="3">
        <v>16037</v>
      </c>
      <c r="B571" s="3" t="s">
        <v>1552</v>
      </c>
      <c r="C571" s="3" t="s">
        <v>2643</v>
      </c>
      <c r="D571" s="3" t="s">
        <v>3074</v>
      </c>
      <c r="E571" s="3" t="s">
        <v>23961</v>
      </c>
      <c r="F571" s="3" t="s">
        <v>3074</v>
      </c>
    </row>
    <row r="572" spans="1:6" x14ac:dyDescent="0.25">
      <c r="A572" s="3">
        <v>16039</v>
      </c>
      <c r="B572" s="3" t="s">
        <v>1552</v>
      </c>
      <c r="C572" s="3" t="s">
        <v>1705</v>
      </c>
      <c r="D572" s="3" t="s">
        <v>3065</v>
      </c>
      <c r="E572" s="3" t="s">
        <v>23961</v>
      </c>
      <c r="F572" s="3" t="s">
        <v>3065</v>
      </c>
    </row>
    <row r="573" spans="1:6" x14ac:dyDescent="0.25">
      <c r="A573" s="3">
        <v>16041</v>
      </c>
      <c r="B573" s="3" t="s">
        <v>1552</v>
      </c>
      <c r="C573" s="3" t="s">
        <v>1813</v>
      </c>
      <c r="D573" s="3" t="s">
        <v>2535</v>
      </c>
      <c r="E573" s="3" t="s">
        <v>23961</v>
      </c>
      <c r="F573" s="3" t="s">
        <v>2535</v>
      </c>
    </row>
    <row r="574" spans="1:6" x14ac:dyDescent="0.25">
      <c r="A574" s="3">
        <v>16043</v>
      </c>
      <c r="B574" s="3" t="s">
        <v>1552</v>
      </c>
      <c r="C574" s="3" t="s">
        <v>1653</v>
      </c>
      <c r="D574" s="3" t="s">
        <v>3071</v>
      </c>
      <c r="E574" s="3" t="s">
        <v>23961</v>
      </c>
      <c r="F574" s="3" t="s">
        <v>3071</v>
      </c>
    </row>
    <row r="575" spans="1:6" x14ac:dyDescent="0.25">
      <c r="A575" s="3">
        <v>16045</v>
      </c>
      <c r="B575" s="3" t="s">
        <v>1552</v>
      </c>
      <c r="C575" s="3" t="s">
        <v>3104</v>
      </c>
      <c r="D575" s="3" t="s">
        <v>3065</v>
      </c>
      <c r="E575" s="3" t="s">
        <v>23961</v>
      </c>
      <c r="F575" s="3" t="s">
        <v>3065</v>
      </c>
    </row>
    <row r="576" spans="1:6" x14ac:dyDescent="0.25">
      <c r="A576" s="3">
        <v>16047</v>
      </c>
      <c r="B576" s="3" t="s">
        <v>1552</v>
      </c>
      <c r="C576" s="3" t="s">
        <v>1894</v>
      </c>
      <c r="D576" s="3" t="s">
        <v>3065</v>
      </c>
      <c r="E576" s="3" t="s">
        <v>23961</v>
      </c>
      <c r="F576" s="3" t="s">
        <v>3065</v>
      </c>
    </row>
    <row r="577" spans="1:6" x14ac:dyDescent="0.25">
      <c r="A577" s="3">
        <v>16049</v>
      </c>
      <c r="B577" s="3" t="s">
        <v>1552</v>
      </c>
      <c r="C577" s="3" t="s">
        <v>1126</v>
      </c>
      <c r="D577" s="3" t="s">
        <v>3074</v>
      </c>
      <c r="E577" s="3" t="s">
        <v>23961</v>
      </c>
      <c r="F577" s="3" t="s">
        <v>3074</v>
      </c>
    </row>
    <row r="578" spans="1:6" x14ac:dyDescent="0.25">
      <c r="A578" s="3">
        <v>16051</v>
      </c>
      <c r="B578" s="3" t="s">
        <v>1552</v>
      </c>
      <c r="C578" s="3" t="s">
        <v>1502</v>
      </c>
      <c r="D578" s="3" t="s">
        <v>3071</v>
      </c>
      <c r="E578" s="3" t="s">
        <v>23961</v>
      </c>
      <c r="F578" s="3" t="s">
        <v>3071</v>
      </c>
    </row>
    <row r="579" spans="1:6" x14ac:dyDescent="0.25">
      <c r="A579" s="3">
        <v>16053</v>
      </c>
      <c r="B579" s="3" t="s">
        <v>1552</v>
      </c>
      <c r="C579" s="3" t="s">
        <v>3109</v>
      </c>
      <c r="D579" s="3" t="s">
        <v>3065</v>
      </c>
      <c r="E579" s="3" t="s">
        <v>23961</v>
      </c>
      <c r="F579" s="3" t="s">
        <v>3065</v>
      </c>
    </row>
    <row r="580" spans="1:6" x14ac:dyDescent="0.25">
      <c r="A580" s="3">
        <v>16055</v>
      </c>
      <c r="B580" s="3" t="s">
        <v>1552</v>
      </c>
      <c r="C580" s="3" t="s">
        <v>1551</v>
      </c>
      <c r="D580" s="3" t="s">
        <v>3074</v>
      </c>
      <c r="E580" s="3" t="s">
        <v>23961</v>
      </c>
      <c r="F580" s="3" t="s">
        <v>3074</v>
      </c>
    </row>
    <row r="581" spans="1:6" x14ac:dyDescent="0.25">
      <c r="A581" s="3">
        <v>16057</v>
      </c>
      <c r="B581" s="3" t="s">
        <v>1552</v>
      </c>
      <c r="C581" s="3" t="s">
        <v>3113</v>
      </c>
      <c r="D581" s="3" t="s">
        <v>3111</v>
      </c>
      <c r="E581" s="3" t="s">
        <v>23961</v>
      </c>
      <c r="F581" s="3" t="s">
        <v>3111</v>
      </c>
    </row>
    <row r="582" spans="1:6" x14ac:dyDescent="0.25">
      <c r="A582" s="3">
        <v>16059</v>
      </c>
      <c r="B582" s="3" t="s">
        <v>1552</v>
      </c>
      <c r="C582" s="3" t="s">
        <v>3115</v>
      </c>
      <c r="D582" s="3" t="s">
        <v>3074</v>
      </c>
      <c r="E582" s="3" t="s">
        <v>23961</v>
      </c>
      <c r="F582" s="3" t="s">
        <v>3074</v>
      </c>
    </row>
    <row r="583" spans="1:6" x14ac:dyDescent="0.25">
      <c r="A583" s="3">
        <v>16061</v>
      </c>
      <c r="B583" s="3" t="s">
        <v>1552</v>
      </c>
      <c r="C583" s="3" t="s">
        <v>1639</v>
      </c>
      <c r="D583" s="3" t="s">
        <v>3111</v>
      </c>
      <c r="E583" s="3" t="s">
        <v>23961</v>
      </c>
      <c r="F583" s="3" t="s">
        <v>3111</v>
      </c>
    </row>
    <row r="584" spans="1:6" x14ac:dyDescent="0.25">
      <c r="A584" s="3">
        <v>16063</v>
      </c>
      <c r="B584" s="3" t="s">
        <v>1552</v>
      </c>
      <c r="C584" s="3" t="s">
        <v>1788</v>
      </c>
      <c r="D584" s="3" t="s">
        <v>3065</v>
      </c>
      <c r="E584" s="3" t="s">
        <v>23961</v>
      </c>
      <c r="F584" s="3" t="s">
        <v>3065</v>
      </c>
    </row>
    <row r="585" spans="1:6" x14ac:dyDescent="0.25">
      <c r="A585" s="3">
        <v>16065</v>
      </c>
      <c r="B585" s="3" t="s">
        <v>1552</v>
      </c>
      <c r="C585" s="3" t="s">
        <v>2004</v>
      </c>
      <c r="D585" s="3" t="s">
        <v>3071</v>
      </c>
      <c r="E585" s="3" t="s">
        <v>23961</v>
      </c>
      <c r="F585" s="3" t="s">
        <v>3071</v>
      </c>
    </row>
    <row r="586" spans="1:6" x14ac:dyDescent="0.25">
      <c r="A586" s="3">
        <v>16067</v>
      </c>
      <c r="B586" s="3" t="s">
        <v>1552</v>
      </c>
      <c r="C586" s="3" t="s">
        <v>3120</v>
      </c>
      <c r="D586" s="3" t="s">
        <v>3065</v>
      </c>
      <c r="E586" s="3" t="s">
        <v>23961</v>
      </c>
      <c r="F586" s="3" t="s">
        <v>3065</v>
      </c>
    </row>
    <row r="587" spans="1:6" x14ac:dyDescent="0.25">
      <c r="A587" s="3">
        <v>16069</v>
      </c>
      <c r="B587" s="3" t="s">
        <v>1552</v>
      </c>
      <c r="C587" s="3" t="s">
        <v>3122</v>
      </c>
      <c r="D587" s="3" t="s">
        <v>3111</v>
      </c>
      <c r="E587" s="3" t="s">
        <v>23961</v>
      </c>
      <c r="F587" s="3" t="s">
        <v>3111</v>
      </c>
    </row>
    <row r="588" spans="1:6" x14ac:dyDescent="0.25">
      <c r="A588" s="3">
        <v>16071</v>
      </c>
      <c r="B588" s="3" t="s">
        <v>1552</v>
      </c>
      <c r="C588" s="3" t="s">
        <v>1487</v>
      </c>
      <c r="D588" s="3" t="s">
        <v>2535</v>
      </c>
      <c r="E588" s="3" t="s">
        <v>23961</v>
      </c>
      <c r="F588" s="3" t="s">
        <v>2535</v>
      </c>
    </row>
    <row r="589" spans="1:6" x14ac:dyDescent="0.25">
      <c r="A589" s="3">
        <v>16073</v>
      </c>
      <c r="B589" s="3" t="s">
        <v>1552</v>
      </c>
      <c r="C589" s="3" t="s">
        <v>3125</v>
      </c>
      <c r="D589" s="3" t="s">
        <v>3065</v>
      </c>
      <c r="E589" s="3" t="s">
        <v>23961</v>
      </c>
      <c r="F589" s="3" t="s">
        <v>3065</v>
      </c>
    </row>
    <row r="590" spans="1:6" x14ac:dyDescent="0.25">
      <c r="A590" s="3">
        <v>16075</v>
      </c>
      <c r="B590" s="3" t="s">
        <v>1552</v>
      </c>
      <c r="C590" s="3" t="s">
        <v>2125</v>
      </c>
      <c r="D590" s="3" t="s">
        <v>3065</v>
      </c>
      <c r="E590" s="3" t="s">
        <v>23961</v>
      </c>
      <c r="F590" s="3" t="s">
        <v>3065</v>
      </c>
    </row>
    <row r="591" spans="1:6" x14ac:dyDescent="0.25">
      <c r="A591" s="3">
        <v>16077</v>
      </c>
      <c r="B591" s="3" t="s">
        <v>1552</v>
      </c>
      <c r="C591" s="3" t="s">
        <v>3128</v>
      </c>
      <c r="D591" s="3" t="s">
        <v>3065</v>
      </c>
      <c r="E591" s="3" t="s">
        <v>23961</v>
      </c>
      <c r="F591" s="3" t="s">
        <v>3065</v>
      </c>
    </row>
    <row r="592" spans="1:6" x14ac:dyDescent="0.25">
      <c r="A592" s="3">
        <v>16079</v>
      </c>
      <c r="B592" s="3" t="s">
        <v>1552</v>
      </c>
      <c r="C592" s="3" t="s">
        <v>3130</v>
      </c>
      <c r="D592" s="3" t="s">
        <v>3074</v>
      </c>
      <c r="E592" s="3" t="s">
        <v>23961</v>
      </c>
      <c r="F592" s="3" t="s">
        <v>3074</v>
      </c>
    </row>
    <row r="593" spans="1:6" x14ac:dyDescent="0.25">
      <c r="A593" s="3">
        <v>16081</v>
      </c>
      <c r="B593" s="3" t="s">
        <v>1552</v>
      </c>
      <c r="C593" s="3" t="s">
        <v>3132</v>
      </c>
      <c r="D593" s="3" t="s">
        <v>3071</v>
      </c>
      <c r="E593" s="3" t="s">
        <v>23961</v>
      </c>
      <c r="F593" s="3" t="s">
        <v>3071</v>
      </c>
    </row>
    <row r="594" spans="1:6" x14ac:dyDescent="0.25">
      <c r="A594" s="3">
        <v>16083</v>
      </c>
      <c r="B594" s="3" t="s">
        <v>1552</v>
      </c>
      <c r="C594" s="3" t="s">
        <v>1872</v>
      </c>
      <c r="D594" s="3" t="s">
        <v>3065</v>
      </c>
      <c r="E594" s="3" t="s">
        <v>23961</v>
      </c>
      <c r="F594" s="3" t="s">
        <v>3065</v>
      </c>
    </row>
    <row r="595" spans="1:6" x14ac:dyDescent="0.25">
      <c r="A595" s="3">
        <v>16085</v>
      </c>
      <c r="B595" s="3" t="s">
        <v>1552</v>
      </c>
      <c r="C595" s="3" t="s">
        <v>3135</v>
      </c>
      <c r="D595" s="3" t="s">
        <v>3074</v>
      </c>
      <c r="E595" s="3" t="s">
        <v>23961</v>
      </c>
      <c r="F595" s="3" t="s">
        <v>3074</v>
      </c>
    </row>
    <row r="596" spans="1:6" x14ac:dyDescent="0.25">
      <c r="A596" s="3">
        <v>16087</v>
      </c>
      <c r="B596" s="3" t="s">
        <v>1552</v>
      </c>
      <c r="C596" s="3" t="s">
        <v>1127</v>
      </c>
      <c r="D596" s="3" t="s">
        <v>3065</v>
      </c>
      <c r="E596" s="3" t="s">
        <v>23961</v>
      </c>
      <c r="F596" s="3" t="s">
        <v>3065</v>
      </c>
    </row>
    <row r="597" spans="1:6" x14ac:dyDescent="0.25">
      <c r="A597" s="3">
        <v>17001</v>
      </c>
      <c r="B597" s="3" t="s">
        <v>1488</v>
      </c>
      <c r="C597" s="3" t="s">
        <v>1618</v>
      </c>
      <c r="D597" s="3" t="s">
        <v>2421</v>
      </c>
      <c r="E597" s="3" t="s">
        <v>2421</v>
      </c>
      <c r="F597" s="3" t="s">
        <v>2421</v>
      </c>
    </row>
    <row r="598" spans="1:6" x14ac:dyDescent="0.25">
      <c r="A598" s="3">
        <v>17003</v>
      </c>
      <c r="B598" s="3" t="s">
        <v>1488</v>
      </c>
      <c r="C598" s="3" t="s">
        <v>1878</v>
      </c>
      <c r="D598" s="3" t="s">
        <v>2421</v>
      </c>
      <c r="E598" s="3" t="s">
        <v>2421</v>
      </c>
      <c r="F598" s="3" t="s">
        <v>2421</v>
      </c>
    </row>
    <row r="599" spans="1:6" x14ac:dyDescent="0.25">
      <c r="A599" s="3">
        <v>17005</v>
      </c>
      <c r="B599" s="3" t="s">
        <v>1488</v>
      </c>
      <c r="C599" s="3" t="s">
        <v>3140</v>
      </c>
      <c r="D599" s="3" t="s">
        <v>2421</v>
      </c>
      <c r="E599" s="3" t="s">
        <v>2421</v>
      </c>
      <c r="F599" s="3" t="s">
        <v>2421</v>
      </c>
    </row>
    <row r="600" spans="1:6" x14ac:dyDescent="0.25">
      <c r="A600" s="3">
        <v>17007</v>
      </c>
      <c r="B600" s="3" t="s">
        <v>1488</v>
      </c>
      <c r="C600" s="3" t="s">
        <v>1700</v>
      </c>
      <c r="D600" s="3" t="s">
        <v>3141</v>
      </c>
      <c r="E600" s="3" t="s">
        <v>23961</v>
      </c>
      <c r="F600" s="3" t="s">
        <v>3141</v>
      </c>
    </row>
    <row r="601" spans="1:6" x14ac:dyDescent="0.25">
      <c r="A601" s="3">
        <v>17009</v>
      </c>
      <c r="B601" s="3" t="s">
        <v>1488</v>
      </c>
      <c r="C601" s="3" t="s">
        <v>1633</v>
      </c>
      <c r="D601" s="3" t="s">
        <v>2421</v>
      </c>
      <c r="E601" s="3" t="s">
        <v>2421</v>
      </c>
      <c r="F601" s="3" t="s">
        <v>2421</v>
      </c>
    </row>
    <row r="602" spans="1:6" x14ac:dyDescent="0.25">
      <c r="A602" s="3">
        <v>17011</v>
      </c>
      <c r="B602" s="3" t="s">
        <v>1488</v>
      </c>
      <c r="C602" s="3" t="s">
        <v>3145</v>
      </c>
      <c r="D602" s="3" t="s">
        <v>2421</v>
      </c>
      <c r="E602" s="3" t="s">
        <v>2421</v>
      </c>
      <c r="F602" s="3" t="s">
        <v>2421</v>
      </c>
    </row>
    <row r="603" spans="1:6" x14ac:dyDescent="0.25">
      <c r="A603" s="3">
        <v>17013</v>
      </c>
      <c r="B603" s="3" t="s">
        <v>1488</v>
      </c>
      <c r="C603" s="3" t="s">
        <v>1548</v>
      </c>
      <c r="D603" s="3" t="s">
        <v>2421</v>
      </c>
      <c r="E603" s="3" t="s">
        <v>2421</v>
      </c>
      <c r="F603" s="3" t="s">
        <v>2421</v>
      </c>
    </row>
    <row r="604" spans="1:6" x14ac:dyDescent="0.25">
      <c r="A604" s="3">
        <v>17015</v>
      </c>
      <c r="B604" s="3" t="s">
        <v>1488</v>
      </c>
      <c r="C604" s="3" t="s">
        <v>2417</v>
      </c>
      <c r="D604" s="3" t="s">
        <v>3141</v>
      </c>
      <c r="E604" s="3" t="s">
        <v>23961</v>
      </c>
      <c r="F604" s="3" t="s">
        <v>3141</v>
      </c>
    </row>
    <row r="605" spans="1:6" x14ac:dyDescent="0.25">
      <c r="A605" s="3">
        <v>17017</v>
      </c>
      <c r="B605" s="3" t="s">
        <v>1488</v>
      </c>
      <c r="C605" s="3" t="s">
        <v>2031</v>
      </c>
      <c r="D605" s="3" t="s">
        <v>2421</v>
      </c>
      <c r="E605" s="3" t="s">
        <v>2421</v>
      </c>
      <c r="F605" s="3" t="s">
        <v>2421</v>
      </c>
    </row>
    <row r="606" spans="1:6" x14ac:dyDescent="0.25">
      <c r="A606" s="3">
        <v>17019</v>
      </c>
      <c r="B606" s="3" t="s">
        <v>1488</v>
      </c>
      <c r="C606" s="3" t="s">
        <v>3150</v>
      </c>
      <c r="D606" s="3" t="s">
        <v>2421</v>
      </c>
      <c r="E606" s="3" t="s">
        <v>2421</v>
      </c>
      <c r="F606" s="3" t="s">
        <v>2421</v>
      </c>
    </row>
    <row r="607" spans="1:6" x14ac:dyDescent="0.25">
      <c r="A607" s="3">
        <v>17021</v>
      </c>
      <c r="B607" s="3" t="s">
        <v>1488</v>
      </c>
      <c r="C607" s="3" t="s">
        <v>2172</v>
      </c>
      <c r="D607" s="3" t="s">
        <v>2421</v>
      </c>
      <c r="E607" s="3" t="s">
        <v>2421</v>
      </c>
      <c r="F607" s="3" t="s">
        <v>2421</v>
      </c>
    </row>
    <row r="608" spans="1:6" x14ac:dyDescent="0.25">
      <c r="A608" s="3">
        <v>17023</v>
      </c>
      <c r="B608" s="3" t="s">
        <v>1488</v>
      </c>
      <c r="C608" s="3" t="s">
        <v>1553</v>
      </c>
      <c r="D608" s="3" t="s">
        <v>2421</v>
      </c>
      <c r="E608" s="3" t="s">
        <v>2421</v>
      </c>
      <c r="F608" s="3" t="s">
        <v>2421</v>
      </c>
    </row>
    <row r="609" spans="1:6" x14ac:dyDescent="0.25">
      <c r="A609" s="3">
        <v>17025</v>
      </c>
      <c r="B609" s="3" t="s">
        <v>1488</v>
      </c>
      <c r="C609" s="3" t="s">
        <v>1931</v>
      </c>
      <c r="D609" s="3" t="s">
        <v>2421</v>
      </c>
      <c r="E609" s="3" t="s">
        <v>2421</v>
      </c>
      <c r="F609" s="3" t="s">
        <v>2421</v>
      </c>
    </row>
    <row r="610" spans="1:6" x14ac:dyDescent="0.25">
      <c r="A610" s="3">
        <v>17027</v>
      </c>
      <c r="B610" s="3" t="s">
        <v>1488</v>
      </c>
      <c r="C610" s="3" t="s">
        <v>863</v>
      </c>
      <c r="D610" s="3" t="s">
        <v>2421</v>
      </c>
      <c r="E610" s="3" t="s">
        <v>2421</v>
      </c>
      <c r="F610" s="3" t="s">
        <v>2421</v>
      </c>
    </row>
    <row r="611" spans="1:6" x14ac:dyDescent="0.25">
      <c r="A611" s="3">
        <v>17029</v>
      </c>
      <c r="B611" s="3" t="s">
        <v>1488</v>
      </c>
      <c r="C611" s="3" t="s">
        <v>3156</v>
      </c>
      <c r="D611" s="3" t="s">
        <v>2421</v>
      </c>
      <c r="E611" s="3" t="s">
        <v>2421</v>
      </c>
      <c r="F611" s="3" t="s">
        <v>2421</v>
      </c>
    </row>
    <row r="612" spans="1:6" x14ac:dyDescent="0.25">
      <c r="A612" s="3">
        <v>17031</v>
      </c>
      <c r="B612" s="3" t="s">
        <v>1488</v>
      </c>
      <c r="C612" s="3" t="s">
        <v>1687</v>
      </c>
      <c r="D612" s="3" t="s">
        <v>3157</v>
      </c>
      <c r="E612" s="3" t="s">
        <v>23961</v>
      </c>
      <c r="F612" s="3" t="s">
        <v>3157</v>
      </c>
    </row>
    <row r="613" spans="1:6" x14ac:dyDescent="0.25">
      <c r="A613" s="3">
        <v>17033</v>
      </c>
      <c r="B613" s="3" t="s">
        <v>1488</v>
      </c>
      <c r="C613" s="3" t="s">
        <v>1591</v>
      </c>
      <c r="D613" s="3" t="s">
        <v>2421</v>
      </c>
      <c r="E613" s="3" t="s">
        <v>2421</v>
      </c>
      <c r="F613" s="3" t="s">
        <v>2421</v>
      </c>
    </row>
    <row r="614" spans="1:6" x14ac:dyDescent="0.25">
      <c r="A614" s="3">
        <v>17035</v>
      </c>
      <c r="B614" s="3" t="s">
        <v>1488</v>
      </c>
      <c r="C614" s="3" t="s">
        <v>1576</v>
      </c>
      <c r="D614" s="3" t="s">
        <v>2421</v>
      </c>
      <c r="E614" s="3" t="s">
        <v>2421</v>
      </c>
      <c r="F614" s="3" t="s">
        <v>2421</v>
      </c>
    </row>
    <row r="615" spans="1:6" x14ac:dyDescent="0.25">
      <c r="A615" s="3">
        <v>17037</v>
      </c>
      <c r="B615" s="3" t="s">
        <v>1488</v>
      </c>
      <c r="C615" s="3" t="s">
        <v>2266</v>
      </c>
      <c r="D615" s="3" t="s">
        <v>3141</v>
      </c>
      <c r="E615" s="3" t="s">
        <v>23961</v>
      </c>
      <c r="F615" s="3" t="s">
        <v>3141</v>
      </c>
    </row>
    <row r="616" spans="1:6" x14ac:dyDescent="0.25">
      <c r="A616" s="3">
        <v>17039</v>
      </c>
      <c r="B616" s="3" t="s">
        <v>1488</v>
      </c>
      <c r="C616" s="3" t="s">
        <v>3163</v>
      </c>
      <c r="D616" s="3" t="s">
        <v>2421</v>
      </c>
      <c r="E616" s="3" t="s">
        <v>2421</v>
      </c>
      <c r="F616" s="3" t="s">
        <v>2421</v>
      </c>
    </row>
    <row r="617" spans="1:6" x14ac:dyDescent="0.25">
      <c r="A617" s="3">
        <v>17041</v>
      </c>
      <c r="B617" s="3" t="s">
        <v>1488</v>
      </c>
      <c r="C617" s="3" t="s">
        <v>1685</v>
      </c>
      <c r="D617" s="3" t="s">
        <v>2421</v>
      </c>
      <c r="E617" s="3" t="s">
        <v>2421</v>
      </c>
      <c r="F617" s="3" t="s">
        <v>2421</v>
      </c>
    </row>
    <row r="618" spans="1:6" x14ac:dyDescent="0.25">
      <c r="A618" s="3">
        <v>17043</v>
      </c>
      <c r="B618" s="3" t="s">
        <v>1488</v>
      </c>
      <c r="C618" s="3" t="s">
        <v>3166</v>
      </c>
      <c r="D618" s="3" t="s">
        <v>3141</v>
      </c>
      <c r="E618" s="3" t="s">
        <v>23961</v>
      </c>
      <c r="F618" s="3" t="s">
        <v>3141</v>
      </c>
    </row>
    <row r="619" spans="1:6" x14ac:dyDescent="0.25">
      <c r="A619" s="3">
        <v>17045</v>
      </c>
      <c r="B619" s="3" t="s">
        <v>1488</v>
      </c>
      <c r="C619" s="3" t="s">
        <v>3168</v>
      </c>
      <c r="D619" s="3" t="s">
        <v>2421</v>
      </c>
      <c r="E619" s="3" t="s">
        <v>2421</v>
      </c>
      <c r="F619" s="3" t="s">
        <v>2421</v>
      </c>
    </row>
    <row r="620" spans="1:6" x14ac:dyDescent="0.25">
      <c r="A620" s="3">
        <v>17047</v>
      </c>
      <c r="B620" s="3" t="s">
        <v>1488</v>
      </c>
      <c r="C620" s="3" t="s">
        <v>3170</v>
      </c>
      <c r="D620" s="3" t="s">
        <v>2421</v>
      </c>
      <c r="E620" s="3" t="s">
        <v>2421</v>
      </c>
      <c r="F620" s="3" t="s">
        <v>2421</v>
      </c>
    </row>
    <row r="621" spans="1:6" x14ac:dyDescent="0.25">
      <c r="A621" s="3">
        <v>17049</v>
      </c>
      <c r="B621" s="3" t="s">
        <v>1488</v>
      </c>
      <c r="C621" s="3" t="s">
        <v>1572</v>
      </c>
      <c r="D621" s="3" t="s">
        <v>2421</v>
      </c>
      <c r="E621" s="3" t="s">
        <v>2421</v>
      </c>
      <c r="F621" s="3" t="s">
        <v>2421</v>
      </c>
    </row>
    <row r="622" spans="1:6" x14ac:dyDescent="0.25">
      <c r="A622" s="3">
        <v>17051</v>
      </c>
      <c r="B622" s="3" t="s">
        <v>1488</v>
      </c>
      <c r="C622" s="3" t="s">
        <v>1834</v>
      </c>
      <c r="D622" s="3" t="s">
        <v>2421</v>
      </c>
      <c r="E622" s="3" t="s">
        <v>2421</v>
      </c>
      <c r="F622" s="3" t="s">
        <v>2421</v>
      </c>
    </row>
    <row r="623" spans="1:6" x14ac:dyDescent="0.25">
      <c r="A623" s="3">
        <v>17053</v>
      </c>
      <c r="B623" s="3" t="s">
        <v>1488</v>
      </c>
      <c r="C623" s="3" t="s">
        <v>2104</v>
      </c>
      <c r="D623" s="3" t="s">
        <v>2421</v>
      </c>
      <c r="E623" s="3" t="s">
        <v>2421</v>
      </c>
      <c r="F623" s="3" t="s">
        <v>2421</v>
      </c>
    </row>
    <row r="624" spans="1:6" x14ac:dyDescent="0.25">
      <c r="A624" s="3">
        <v>17055</v>
      </c>
      <c r="B624" s="3" t="s">
        <v>1488</v>
      </c>
      <c r="C624" s="3" t="s">
        <v>1813</v>
      </c>
      <c r="D624" s="3" t="s">
        <v>2421</v>
      </c>
      <c r="E624" s="3" t="s">
        <v>2421</v>
      </c>
      <c r="F624" s="3" t="s">
        <v>2421</v>
      </c>
    </row>
    <row r="625" spans="1:6" x14ac:dyDescent="0.25">
      <c r="A625" s="3">
        <v>17057</v>
      </c>
      <c r="B625" s="3" t="s">
        <v>1488</v>
      </c>
      <c r="C625" s="3" t="s">
        <v>1673</v>
      </c>
      <c r="D625" s="3" t="s">
        <v>2421</v>
      </c>
      <c r="E625" s="3" t="s">
        <v>2421</v>
      </c>
      <c r="F625" s="3" t="s">
        <v>2421</v>
      </c>
    </row>
    <row r="626" spans="1:6" x14ac:dyDescent="0.25">
      <c r="A626" s="3">
        <v>17059</v>
      </c>
      <c r="B626" s="3" t="s">
        <v>1488</v>
      </c>
      <c r="C626" s="3" t="s">
        <v>2150</v>
      </c>
      <c r="D626" s="3" t="s">
        <v>2421</v>
      </c>
      <c r="E626" s="3" t="s">
        <v>2421</v>
      </c>
      <c r="F626" s="3" t="s">
        <v>2421</v>
      </c>
    </row>
    <row r="627" spans="1:6" x14ac:dyDescent="0.25">
      <c r="A627" s="3">
        <v>17061</v>
      </c>
      <c r="B627" s="3" t="s">
        <v>1488</v>
      </c>
      <c r="C627" s="3" t="s">
        <v>1737</v>
      </c>
      <c r="D627" s="3" t="s">
        <v>2421</v>
      </c>
      <c r="E627" s="3" t="s">
        <v>2421</v>
      </c>
      <c r="F627" s="3" t="s">
        <v>2421</v>
      </c>
    </row>
    <row r="628" spans="1:6" x14ac:dyDescent="0.25">
      <c r="A628" s="3">
        <v>17063</v>
      </c>
      <c r="B628" s="3" t="s">
        <v>1488</v>
      </c>
      <c r="C628" s="3" t="s">
        <v>1615</v>
      </c>
      <c r="D628" s="3" t="s">
        <v>3141</v>
      </c>
      <c r="E628" s="3" t="s">
        <v>23961</v>
      </c>
      <c r="F628" s="3" t="s">
        <v>3141</v>
      </c>
    </row>
    <row r="629" spans="1:6" x14ac:dyDescent="0.25">
      <c r="A629" s="3">
        <v>17065</v>
      </c>
      <c r="B629" s="3" t="s">
        <v>1488</v>
      </c>
      <c r="C629" s="3" t="s">
        <v>2007</v>
      </c>
      <c r="D629" s="3" t="s">
        <v>2421</v>
      </c>
      <c r="E629" s="3" t="s">
        <v>2421</v>
      </c>
      <c r="F629" s="3" t="s">
        <v>2421</v>
      </c>
    </row>
    <row r="630" spans="1:6" x14ac:dyDescent="0.25">
      <c r="A630" s="3">
        <v>17067</v>
      </c>
      <c r="B630" s="3" t="s">
        <v>1488</v>
      </c>
      <c r="C630" s="3" t="s">
        <v>2067</v>
      </c>
      <c r="D630" s="3" t="s">
        <v>2421</v>
      </c>
      <c r="E630" s="3" t="s">
        <v>2421</v>
      </c>
      <c r="F630" s="3" t="s">
        <v>2421</v>
      </c>
    </row>
    <row r="631" spans="1:6" x14ac:dyDescent="0.25">
      <c r="A631" s="3">
        <v>17069</v>
      </c>
      <c r="B631" s="3" t="s">
        <v>1488</v>
      </c>
      <c r="C631" s="3" t="s">
        <v>1975</v>
      </c>
      <c r="D631" s="3" t="s">
        <v>2421</v>
      </c>
      <c r="E631" s="3" t="s">
        <v>2421</v>
      </c>
      <c r="F631" s="3" t="s">
        <v>2421</v>
      </c>
    </row>
    <row r="632" spans="1:6" x14ac:dyDescent="0.25">
      <c r="A632" s="3">
        <v>17071</v>
      </c>
      <c r="B632" s="3" t="s">
        <v>1488</v>
      </c>
      <c r="C632" s="3" t="s">
        <v>1570</v>
      </c>
      <c r="D632" s="3" t="s">
        <v>2421</v>
      </c>
      <c r="E632" s="3" t="s">
        <v>2421</v>
      </c>
      <c r="F632" s="3" t="s">
        <v>2421</v>
      </c>
    </row>
    <row r="633" spans="1:6" x14ac:dyDescent="0.25">
      <c r="A633" s="3">
        <v>17073</v>
      </c>
      <c r="B633" s="3" t="s">
        <v>1488</v>
      </c>
      <c r="C633" s="3" t="s">
        <v>1733</v>
      </c>
      <c r="D633" s="3" t="s">
        <v>2421</v>
      </c>
      <c r="E633" s="3" t="s">
        <v>2421</v>
      </c>
      <c r="F633" s="3" t="s">
        <v>2421</v>
      </c>
    </row>
    <row r="634" spans="1:6" x14ac:dyDescent="0.25">
      <c r="A634" s="3">
        <v>17075</v>
      </c>
      <c r="B634" s="3" t="s">
        <v>1488</v>
      </c>
      <c r="C634" s="3" t="s">
        <v>3185</v>
      </c>
      <c r="D634" s="3" t="s">
        <v>2421</v>
      </c>
      <c r="E634" s="3" t="s">
        <v>2421</v>
      </c>
      <c r="F634" s="3" t="s">
        <v>2421</v>
      </c>
    </row>
    <row r="635" spans="1:6" x14ac:dyDescent="0.25">
      <c r="A635" s="3">
        <v>17077</v>
      </c>
      <c r="B635" s="3" t="s">
        <v>1488</v>
      </c>
      <c r="C635" s="3" t="s">
        <v>1584</v>
      </c>
      <c r="D635" s="3" t="s">
        <v>2421</v>
      </c>
      <c r="E635" s="3" t="s">
        <v>2421</v>
      </c>
      <c r="F635" s="3" t="s">
        <v>2421</v>
      </c>
    </row>
    <row r="636" spans="1:6" x14ac:dyDescent="0.25">
      <c r="A636" s="3">
        <v>17079</v>
      </c>
      <c r="B636" s="3" t="s">
        <v>1488</v>
      </c>
      <c r="C636" s="3" t="s">
        <v>1526</v>
      </c>
      <c r="D636" s="3" t="s">
        <v>2421</v>
      </c>
      <c r="E636" s="3" t="s">
        <v>2421</v>
      </c>
      <c r="F636" s="3" t="s">
        <v>2421</v>
      </c>
    </row>
    <row r="637" spans="1:6" x14ac:dyDescent="0.25">
      <c r="A637" s="3">
        <v>17081</v>
      </c>
      <c r="B637" s="3" t="s">
        <v>1488</v>
      </c>
      <c r="C637" s="3" t="s">
        <v>1502</v>
      </c>
      <c r="D637" s="3" t="s">
        <v>2421</v>
      </c>
      <c r="E637" s="3" t="s">
        <v>2421</v>
      </c>
      <c r="F637" s="3" t="s">
        <v>2421</v>
      </c>
    </row>
    <row r="638" spans="1:6" x14ac:dyDescent="0.25">
      <c r="A638" s="3">
        <v>17083</v>
      </c>
      <c r="B638" s="3" t="s">
        <v>1488</v>
      </c>
      <c r="C638" s="3" t="s">
        <v>3190</v>
      </c>
      <c r="D638" s="3" t="s">
        <v>2421</v>
      </c>
      <c r="E638" s="3" t="s">
        <v>2421</v>
      </c>
      <c r="F638" s="3" t="s">
        <v>2421</v>
      </c>
    </row>
    <row r="639" spans="1:6" x14ac:dyDescent="0.25">
      <c r="A639" s="3">
        <v>17085</v>
      </c>
      <c r="B639" s="3" t="s">
        <v>1488</v>
      </c>
      <c r="C639" s="3" t="s">
        <v>3192</v>
      </c>
      <c r="D639" s="3" t="s">
        <v>3141</v>
      </c>
      <c r="E639" s="3" t="s">
        <v>23961</v>
      </c>
      <c r="F639" s="3" t="s">
        <v>3141</v>
      </c>
    </row>
    <row r="640" spans="1:6" x14ac:dyDescent="0.25">
      <c r="A640" s="3">
        <v>17087</v>
      </c>
      <c r="B640" s="3" t="s">
        <v>1488</v>
      </c>
      <c r="C640" s="3" t="s">
        <v>1699</v>
      </c>
      <c r="D640" s="3" t="s">
        <v>2421</v>
      </c>
      <c r="E640" s="3" t="s">
        <v>2421</v>
      </c>
      <c r="F640" s="3" t="s">
        <v>2421</v>
      </c>
    </row>
    <row r="641" spans="1:6" x14ac:dyDescent="0.25">
      <c r="A641" s="3">
        <v>17089</v>
      </c>
      <c r="B641" s="3" t="s">
        <v>1488</v>
      </c>
      <c r="C641" s="3" t="s">
        <v>2211</v>
      </c>
      <c r="D641" s="3" t="s">
        <v>3141</v>
      </c>
      <c r="E641" s="3" t="s">
        <v>23961</v>
      </c>
      <c r="F641" s="3" t="s">
        <v>3141</v>
      </c>
    </row>
    <row r="642" spans="1:6" x14ac:dyDescent="0.25">
      <c r="A642" s="3">
        <v>17091</v>
      </c>
      <c r="B642" s="3" t="s">
        <v>1488</v>
      </c>
      <c r="C642" s="3" t="s">
        <v>3196</v>
      </c>
      <c r="D642" s="3" t="s">
        <v>3141</v>
      </c>
      <c r="E642" s="3" t="s">
        <v>23961</v>
      </c>
      <c r="F642" s="3" t="s">
        <v>3141</v>
      </c>
    </row>
    <row r="643" spans="1:6" x14ac:dyDescent="0.25">
      <c r="A643" s="3">
        <v>17093</v>
      </c>
      <c r="B643" s="3" t="s">
        <v>1488</v>
      </c>
      <c r="C643" s="3" t="s">
        <v>1759</v>
      </c>
      <c r="D643" s="3" t="s">
        <v>3141</v>
      </c>
      <c r="E643" s="3" t="s">
        <v>23961</v>
      </c>
      <c r="F643" s="3" t="s">
        <v>3141</v>
      </c>
    </row>
    <row r="644" spans="1:6" x14ac:dyDescent="0.25">
      <c r="A644" s="3">
        <v>17095</v>
      </c>
      <c r="B644" s="3" t="s">
        <v>1488</v>
      </c>
      <c r="C644" s="3" t="s">
        <v>1941</v>
      </c>
      <c r="D644" s="3" t="s">
        <v>2421</v>
      </c>
      <c r="E644" s="3" t="s">
        <v>2421</v>
      </c>
      <c r="F644" s="3" t="s">
        <v>2421</v>
      </c>
    </row>
    <row r="645" spans="1:6" x14ac:dyDescent="0.25">
      <c r="A645" s="3">
        <v>17097</v>
      </c>
      <c r="B645" s="3" t="s">
        <v>1488</v>
      </c>
      <c r="C645" s="3" t="s">
        <v>1498</v>
      </c>
      <c r="D645" s="3" t="s">
        <v>3157</v>
      </c>
      <c r="E645" s="3" t="s">
        <v>23961</v>
      </c>
      <c r="F645" s="3" t="s">
        <v>3157</v>
      </c>
    </row>
    <row r="646" spans="1:6" x14ac:dyDescent="0.25">
      <c r="A646" s="3">
        <v>17099</v>
      </c>
      <c r="B646" s="3" t="s">
        <v>1488</v>
      </c>
      <c r="C646" s="3" t="s">
        <v>3201</v>
      </c>
      <c r="D646" s="3" t="s">
        <v>3141</v>
      </c>
      <c r="E646" s="3" t="s">
        <v>23961</v>
      </c>
      <c r="F646" s="3" t="s">
        <v>3141</v>
      </c>
    </row>
    <row r="647" spans="1:6" x14ac:dyDescent="0.25">
      <c r="A647" s="3">
        <v>17101</v>
      </c>
      <c r="B647" s="3" t="s">
        <v>1488</v>
      </c>
      <c r="C647" s="3" t="s">
        <v>1632</v>
      </c>
      <c r="D647" s="3" t="s">
        <v>2421</v>
      </c>
      <c r="E647" s="3" t="s">
        <v>2421</v>
      </c>
      <c r="F647" s="3" t="s">
        <v>2421</v>
      </c>
    </row>
    <row r="648" spans="1:6" x14ac:dyDescent="0.25">
      <c r="A648" s="3">
        <v>17103</v>
      </c>
      <c r="B648" s="3" t="s">
        <v>1488</v>
      </c>
      <c r="C648" s="3" t="s">
        <v>1585</v>
      </c>
      <c r="D648" s="3" t="s">
        <v>3141</v>
      </c>
      <c r="E648" s="3" t="s">
        <v>23961</v>
      </c>
      <c r="F648" s="3" t="s">
        <v>3141</v>
      </c>
    </row>
    <row r="649" spans="1:6" x14ac:dyDescent="0.25">
      <c r="A649" s="3">
        <v>17105</v>
      </c>
      <c r="B649" s="3" t="s">
        <v>1488</v>
      </c>
      <c r="C649" s="3" t="s">
        <v>3205</v>
      </c>
      <c r="D649" s="3" t="s">
        <v>2421</v>
      </c>
      <c r="E649" s="3" t="s">
        <v>2421</v>
      </c>
      <c r="F649" s="3" t="s">
        <v>2421</v>
      </c>
    </row>
    <row r="650" spans="1:6" x14ac:dyDescent="0.25">
      <c r="A650" s="3">
        <v>17107</v>
      </c>
      <c r="B650" s="3" t="s">
        <v>1488</v>
      </c>
      <c r="C650" s="3" t="s">
        <v>2462</v>
      </c>
      <c r="D650" s="3" t="s">
        <v>2421</v>
      </c>
      <c r="E650" s="3" t="s">
        <v>2421</v>
      </c>
      <c r="F650" s="3" t="s">
        <v>2421</v>
      </c>
    </row>
    <row r="651" spans="1:6" x14ac:dyDescent="0.25">
      <c r="A651" s="3">
        <v>17109</v>
      </c>
      <c r="B651" s="3" t="s">
        <v>1488</v>
      </c>
      <c r="C651" s="3" t="s">
        <v>3208</v>
      </c>
      <c r="D651" s="3" t="s">
        <v>2421</v>
      </c>
      <c r="E651" s="3" t="s">
        <v>2421</v>
      </c>
      <c r="F651" s="3" t="s">
        <v>2421</v>
      </c>
    </row>
    <row r="652" spans="1:6" x14ac:dyDescent="0.25">
      <c r="A652" s="3">
        <v>17111</v>
      </c>
      <c r="B652" s="3" t="s">
        <v>1488</v>
      </c>
      <c r="C652" s="3" t="s">
        <v>3210</v>
      </c>
      <c r="D652" s="3" t="s">
        <v>3141</v>
      </c>
      <c r="E652" s="3" t="s">
        <v>23961</v>
      </c>
      <c r="F652" s="3" t="s">
        <v>3141</v>
      </c>
    </row>
    <row r="653" spans="1:6" x14ac:dyDescent="0.25">
      <c r="A653" s="3">
        <v>17113</v>
      </c>
      <c r="B653" s="3" t="s">
        <v>1488</v>
      </c>
      <c r="C653" s="3" t="s">
        <v>2115</v>
      </c>
      <c r="D653" s="3" t="s">
        <v>2421</v>
      </c>
      <c r="E653" s="3" t="s">
        <v>2421</v>
      </c>
      <c r="F653" s="3" t="s">
        <v>2421</v>
      </c>
    </row>
    <row r="654" spans="1:6" x14ac:dyDescent="0.25">
      <c r="A654" s="3">
        <v>17115</v>
      </c>
      <c r="B654" s="3" t="s">
        <v>1488</v>
      </c>
      <c r="C654" s="3" t="s">
        <v>1566</v>
      </c>
      <c r="D654" s="3" t="s">
        <v>2421</v>
      </c>
      <c r="E654" s="3" t="s">
        <v>2421</v>
      </c>
      <c r="F654" s="3" t="s">
        <v>2421</v>
      </c>
    </row>
    <row r="655" spans="1:6" x14ac:dyDescent="0.25">
      <c r="A655" s="3">
        <v>17117</v>
      </c>
      <c r="B655" s="3" t="s">
        <v>1488</v>
      </c>
      <c r="C655" s="3" t="s">
        <v>3214</v>
      </c>
      <c r="D655" s="3" t="s">
        <v>2421</v>
      </c>
      <c r="E655" s="3" t="s">
        <v>2421</v>
      </c>
      <c r="F655" s="3" t="s">
        <v>2421</v>
      </c>
    </row>
    <row r="656" spans="1:6" x14ac:dyDescent="0.25">
      <c r="A656" s="3">
        <v>17119</v>
      </c>
      <c r="B656" s="3" t="s">
        <v>1488</v>
      </c>
      <c r="C656" s="3" t="s">
        <v>2004</v>
      </c>
      <c r="D656" s="3" t="s">
        <v>2421</v>
      </c>
      <c r="E656" s="3" t="s">
        <v>2421</v>
      </c>
      <c r="F656" s="3" t="s">
        <v>2421</v>
      </c>
    </row>
    <row r="657" spans="1:6" x14ac:dyDescent="0.25">
      <c r="A657" s="3">
        <v>17121</v>
      </c>
      <c r="B657" s="3" t="s">
        <v>1488</v>
      </c>
      <c r="C657" s="3" t="s">
        <v>1599</v>
      </c>
      <c r="D657" s="3" t="s">
        <v>2421</v>
      </c>
      <c r="E657" s="3" t="s">
        <v>2421</v>
      </c>
      <c r="F657" s="3" t="s">
        <v>2421</v>
      </c>
    </row>
    <row r="658" spans="1:6" x14ac:dyDescent="0.25">
      <c r="A658" s="3">
        <v>17123</v>
      </c>
      <c r="B658" s="3" t="s">
        <v>1488</v>
      </c>
      <c r="C658" s="3" t="s">
        <v>1723</v>
      </c>
      <c r="D658" s="3" t="s">
        <v>2421</v>
      </c>
      <c r="E658" s="3" t="s">
        <v>2421</v>
      </c>
      <c r="F658" s="3" t="s">
        <v>2421</v>
      </c>
    </row>
    <row r="659" spans="1:6" x14ac:dyDescent="0.25">
      <c r="A659" s="3">
        <v>17125</v>
      </c>
      <c r="B659" s="3" t="s">
        <v>1488</v>
      </c>
      <c r="C659" s="3" t="s">
        <v>1833</v>
      </c>
      <c r="D659" s="3" t="s">
        <v>2421</v>
      </c>
      <c r="E659" s="3" t="s">
        <v>2421</v>
      </c>
      <c r="F659" s="3" t="s">
        <v>2421</v>
      </c>
    </row>
    <row r="660" spans="1:6" x14ac:dyDescent="0.25">
      <c r="A660" s="3">
        <v>17127</v>
      </c>
      <c r="B660" s="3" t="s">
        <v>1488</v>
      </c>
      <c r="C660" s="3" t="s">
        <v>1663</v>
      </c>
      <c r="D660" s="3" t="s">
        <v>2421</v>
      </c>
      <c r="E660" s="3" t="s">
        <v>2421</v>
      </c>
      <c r="F660" s="3" t="s">
        <v>2421</v>
      </c>
    </row>
    <row r="661" spans="1:6" x14ac:dyDescent="0.25">
      <c r="A661" s="3">
        <v>17129</v>
      </c>
      <c r="B661" s="3" t="s">
        <v>1488</v>
      </c>
      <c r="C661" s="3" t="s">
        <v>3221</v>
      </c>
      <c r="D661" s="3" t="s">
        <v>2421</v>
      </c>
      <c r="E661" s="3" t="s">
        <v>2421</v>
      </c>
      <c r="F661" s="3" t="s">
        <v>2421</v>
      </c>
    </row>
    <row r="662" spans="1:6" x14ac:dyDescent="0.25">
      <c r="A662" s="3">
        <v>17131</v>
      </c>
      <c r="B662" s="3" t="s">
        <v>1488</v>
      </c>
      <c r="C662" s="3" t="s">
        <v>1630</v>
      </c>
      <c r="D662" s="3" t="s">
        <v>2421</v>
      </c>
      <c r="E662" s="3" t="s">
        <v>2421</v>
      </c>
      <c r="F662" s="3" t="s">
        <v>2421</v>
      </c>
    </row>
    <row r="663" spans="1:6" x14ac:dyDescent="0.25">
      <c r="A663" s="3">
        <v>17133</v>
      </c>
      <c r="B663" s="3" t="s">
        <v>1488</v>
      </c>
      <c r="C663" s="3" t="s">
        <v>1544</v>
      </c>
      <c r="D663" s="3" t="s">
        <v>2421</v>
      </c>
      <c r="E663" s="3" t="s">
        <v>2421</v>
      </c>
      <c r="F663" s="3" t="s">
        <v>2421</v>
      </c>
    </row>
    <row r="664" spans="1:6" x14ac:dyDescent="0.25">
      <c r="A664" s="3">
        <v>17135</v>
      </c>
      <c r="B664" s="3" t="s">
        <v>1488</v>
      </c>
      <c r="C664" s="3" t="s">
        <v>1626</v>
      </c>
      <c r="D664" s="3" t="s">
        <v>2421</v>
      </c>
      <c r="E664" s="3" t="s">
        <v>2421</v>
      </c>
      <c r="F664" s="3" t="s">
        <v>2421</v>
      </c>
    </row>
    <row r="665" spans="1:6" x14ac:dyDescent="0.25">
      <c r="A665" s="3">
        <v>17137</v>
      </c>
      <c r="B665" s="3" t="s">
        <v>1488</v>
      </c>
      <c r="C665" s="3" t="s">
        <v>1776</v>
      </c>
      <c r="D665" s="3" t="s">
        <v>2421</v>
      </c>
      <c r="E665" s="3" t="s">
        <v>2421</v>
      </c>
      <c r="F665" s="3" t="s">
        <v>2421</v>
      </c>
    </row>
    <row r="666" spans="1:6" x14ac:dyDescent="0.25">
      <c r="A666" s="3">
        <v>17139</v>
      </c>
      <c r="B666" s="3" t="s">
        <v>1488</v>
      </c>
      <c r="C666" s="3" t="s">
        <v>3227</v>
      </c>
      <c r="D666" s="3" t="s">
        <v>2421</v>
      </c>
      <c r="E666" s="3" t="s">
        <v>2421</v>
      </c>
      <c r="F666" s="3" t="s">
        <v>2421</v>
      </c>
    </row>
    <row r="667" spans="1:6" x14ac:dyDescent="0.25">
      <c r="A667" s="3">
        <v>17141</v>
      </c>
      <c r="B667" s="3" t="s">
        <v>1488</v>
      </c>
      <c r="C667" s="3" t="s">
        <v>3229</v>
      </c>
      <c r="D667" s="3" t="s">
        <v>3141</v>
      </c>
      <c r="E667" s="3" t="s">
        <v>23961</v>
      </c>
      <c r="F667" s="3" t="s">
        <v>3141</v>
      </c>
    </row>
    <row r="668" spans="1:6" x14ac:dyDescent="0.25">
      <c r="A668" s="3">
        <v>17143</v>
      </c>
      <c r="B668" s="3" t="s">
        <v>1488</v>
      </c>
      <c r="C668" s="3" t="s">
        <v>2021</v>
      </c>
      <c r="D668" s="3" t="s">
        <v>2421</v>
      </c>
      <c r="E668" s="3" t="s">
        <v>2421</v>
      </c>
      <c r="F668" s="3" t="s">
        <v>2421</v>
      </c>
    </row>
    <row r="669" spans="1:6" x14ac:dyDescent="0.25">
      <c r="A669" s="3">
        <v>17145</v>
      </c>
      <c r="B669" s="3" t="s">
        <v>1488</v>
      </c>
      <c r="C669" s="3" t="s">
        <v>1676</v>
      </c>
      <c r="D669" s="3" t="s">
        <v>2421</v>
      </c>
      <c r="E669" s="3" t="s">
        <v>2421</v>
      </c>
      <c r="F669" s="3" t="s">
        <v>2421</v>
      </c>
    </row>
    <row r="670" spans="1:6" x14ac:dyDescent="0.25">
      <c r="A670" s="3">
        <v>17147</v>
      </c>
      <c r="B670" s="3" t="s">
        <v>1488</v>
      </c>
      <c r="C670" s="3" t="s">
        <v>1861</v>
      </c>
      <c r="D670" s="3" t="s">
        <v>2421</v>
      </c>
      <c r="E670" s="3" t="s">
        <v>2421</v>
      </c>
      <c r="F670" s="3" t="s">
        <v>2421</v>
      </c>
    </row>
    <row r="671" spans="1:6" x14ac:dyDescent="0.25">
      <c r="A671" s="3">
        <v>17149</v>
      </c>
      <c r="B671" s="3" t="s">
        <v>1488</v>
      </c>
      <c r="C671" s="3" t="s">
        <v>1783</v>
      </c>
      <c r="D671" s="3" t="s">
        <v>2421</v>
      </c>
      <c r="E671" s="3" t="s">
        <v>2421</v>
      </c>
      <c r="F671" s="3" t="s">
        <v>2421</v>
      </c>
    </row>
    <row r="672" spans="1:6" x14ac:dyDescent="0.25">
      <c r="A672" s="3">
        <v>17151</v>
      </c>
      <c r="B672" s="3" t="s">
        <v>1488</v>
      </c>
      <c r="C672" s="3" t="s">
        <v>2483</v>
      </c>
      <c r="D672" s="3" t="s">
        <v>2421</v>
      </c>
      <c r="E672" s="3" t="s">
        <v>2421</v>
      </c>
      <c r="F672" s="3" t="s">
        <v>2421</v>
      </c>
    </row>
    <row r="673" spans="1:6" x14ac:dyDescent="0.25">
      <c r="A673" s="3">
        <v>17153</v>
      </c>
      <c r="B673" s="3" t="s">
        <v>1488</v>
      </c>
      <c r="C673" s="3" t="s">
        <v>1691</v>
      </c>
      <c r="D673" s="3" t="s">
        <v>2421</v>
      </c>
      <c r="E673" s="3" t="s">
        <v>2421</v>
      </c>
      <c r="F673" s="3" t="s">
        <v>2421</v>
      </c>
    </row>
    <row r="674" spans="1:6" x14ac:dyDescent="0.25">
      <c r="A674" s="3">
        <v>17155</v>
      </c>
      <c r="B674" s="3" t="s">
        <v>1488</v>
      </c>
      <c r="C674" s="3" t="s">
        <v>1616</v>
      </c>
      <c r="D674" s="3" t="s">
        <v>2421</v>
      </c>
      <c r="E674" s="3" t="s">
        <v>2421</v>
      </c>
      <c r="F674" s="3" t="s">
        <v>2421</v>
      </c>
    </row>
    <row r="675" spans="1:6" x14ac:dyDescent="0.25">
      <c r="A675" s="3">
        <v>17157</v>
      </c>
      <c r="B675" s="3" t="s">
        <v>1488</v>
      </c>
      <c r="C675" s="3" t="s">
        <v>1661</v>
      </c>
      <c r="D675" s="3" t="s">
        <v>2421</v>
      </c>
      <c r="E675" s="3" t="s">
        <v>2421</v>
      </c>
      <c r="F675" s="3" t="s">
        <v>2421</v>
      </c>
    </row>
    <row r="676" spans="1:6" x14ac:dyDescent="0.25">
      <c r="A676" s="3">
        <v>17159</v>
      </c>
      <c r="B676" s="3" t="s">
        <v>1488</v>
      </c>
      <c r="C676" s="3" t="s">
        <v>1792</v>
      </c>
      <c r="D676" s="3" t="s">
        <v>2421</v>
      </c>
      <c r="E676" s="3" t="s">
        <v>2421</v>
      </c>
      <c r="F676" s="3" t="s">
        <v>2421</v>
      </c>
    </row>
    <row r="677" spans="1:6" x14ac:dyDescent="0.25">
      <c r="A677" s="3">
        <v>17161</v>
      </c>
      <c r="B677" s="3" t="s">
        <v>1488</v>
      </c>
      <c r="C677" s="3" t="s">
        <v>2044</v>
      </c>
      <c r="D677" s="3" t="s">
        <v>3141</v>
      </c>
      <c r="E677" s="3" t="s">
        <v>23961</v>
      </c>
      <c r="F677" s="3" t="s">
        <v>3141</v>
      </c>
    </row>
    <row r="678" spans="1:6" x14ac:dyDescent="0.25">
      <c r="A678" s="3">
        <v>17163</v>
      </c>
      <c r="B678" s="3" t="s">
        <v>1488</v>
      </c>
      <c r="C678" s="3" t="s">
        <v>2084</v>
      </c>
      <c r="D678" s="3" t="s">
        <v>2421</v>
      </c>
      <c r="E678" s="3" t="s">
        <v>2421</v>
      </c>
      <c r="F678" s="3" t="s">
        <v>2421</v>
      </c>
    </row>
    <row r="679" spans="1:6" x14ac:dyDescent="0.25">
      <c r="A679" s="3">
        <v>17165</v>
      </c>
      <c r="B679" s="3" t="s">
        <v>1488</v>
      </c>
      <c r="C679" s="3" t="s">
        <v>2491</v>
      </c>
      <c r="D679" s="3" t="s">
        <v>2421</v>
      </c>
      <c r="E679" s="3" t="s">
        <v>2421</v>
      </c>
      <c r="F679" s="3" t="s">
        <v>2421</v>
      </c>
    </row>
    <row r="680" spans="1:6" x14ac:dyDescent="0.25">
      <c r="A680" s="3">
        <v>17167</v>
      </c>
      <c r="B680" s="3" t="s">
        <v>1488</v>
      </c>
      <c r="C680" s="3" t="s">
        <v>2058</v>
      </c>
      <c r="D680" s="3" t="s">
        <v>2421</v>
      </c>
      <c r="E680" s="3" t="s">
        <v>2421</v>
      </c>
      <c r="F680" s="3" t="s">
        <v>2421</v>
      </c>
    </row>
    <row r="681" spans="1:6" x14ac:dyDescent="0.25">
      <c r="A681" s="3">
        <v>17169</v>
      </c>
      <c r="B681" s="3" t="s">
        <v>1488</v>
      </c>
      <c r="C681" s="3" t="s">
        <v>3244</v>
      </c>
      <c r="D681" s="3" t="s">
        <v>2421</v>
      </c>
      <c r="E681" s="3" t="s">
        <v>2421</v>
      </c>
      <c r="F681" s="3" t="s">
        <v>2421</v>
      </c>
    </row>
    <row r="682" spans="1:6" x14ac:dyDescent="0.25">
      <c r="A682" s="3">
        <v>17171</v>
      </c>
      <c r="B682" s="3" t="s">
        <v>1488</v>
      </c>
      <c r="C682" s="3" t="s">
        <v>1622</v>
      </c>
      <c r="D682" s="3" t="s">
        <v>2421</v>
      </c>
      <c r="E682" s="3" t="s">
        <v>2421</v>
      </c>
      <c r="F682" s="3" t="s">
        <v>2421</v>
      </c>
    </row>
    <row r="683" spans="1:6" x14ac:dyDescent="0.25">
      <c r="A683" s="3">
        <v>17173</v>
      </c>
      <c r="B683" s="3" t="s">
        <v>1488</v>
      </c>
      <c r="C683" s="3" t="s">
        <v>1220</v>
      </c>
      <c r="D683" s="3" t="s">
        <v>2421</v>
      </c>
      <c r="E683" s="3" t="s">
        <v>2421</v>
      </c>
      <c r="F683" s="3" t="s">
        <v>2421</v>
      </c>
    </row>
    <row r="684" spans="1:6" x14ac:dyDescent="0.25">
      <c r="A684" s="3">
        <v>17175</v>
      </c>
      <c r="B684" s="3" t="s">
        <v>1488</v>
      </c>
      <c r="C684" s="3" t="s">
        <v>3248</v>
      </c>
      <c r="D684" s="3" t="s">
        <v>2421</v>
      </c>
      <c r="E684" s="3" t="s">
        <v>2421</v>
      </c>
      <c r="F684" s="3" t="s">
        <v>2421</v>
      </c>
    </row>
    <row r="685" spans="1:6" x14ac:dyDescent="0.25">
      <c r="A685" s="3">
        <v>17177</v>
      </c>
      <c r="B685" s="3" t="s">
        <v>1488</v>
      </c>
      <c r="C685" s="3" t="s">
        <v>3250</v>
      </c>
      <c r="D685" s="3" t="s">
        <v>3141</v>
      </c>
      <c r="E685" s="3" t="s">
        <v>23961</v>
      </c>
      <c r="F685" s="3" t="s">
        <v>3141</v>
      </c>
    </row>
    <row r="686" spans="1:6" x14ac:dyDescent="0.25">
      <c r="A686" s="3">
        <v>17179</v>
      </c>
      <c r="B686" s="3" t="s">
        <v>1488</v>
      </c>
      <c r="C686" s="3" t="s">
        <v>1636</v>
      </c>
      <c r="D686" s="3" t="s">
        <v>2421</v>
      </c>
      <c r="E686" s="3" t="s">
        <v>2421</v>
      </c>
      <c r="F686" s="3" t="s">
        <v>2421</v>
      </c>
    </row>
    <row r="687" spans="1:6" x14ac:dyDescent="0.25">
      <c r="A687" s="3">
        <v>17181</v>
      </c>
      <c r="B687" s="3" t="s">
        <v>1488</v>
      </c>
      <c r="C687" s="3" t="s">
        <v>1717</v>
      </c>
      <c r="D687" s="3" t="s">
        <v>2421</v>
      </c>
      <c r="E687" s="3" t="s">
        <v>2421</v>
      </c>
      <c r="F687" s="3" t="s">
        <v>2421</v>
      </c>
    </row>
    <row r="688" spans="1:6" x14ac:dyDescent="0.25">
      <c r="A688" s="3">
        <v>17183</v>
      </c>
      <c r="B688" s="3" t="s">
        <v>1488</v>
      </c>
      <c r="C688" s="3" t="s">
        <v>2142</v>
      </c>
      <c r="D688" s="3" t="s">
        <v>2421</v>
      </c>
      <c r="E688" s="3" t="s">
        <v>2421</v>
      </c>
      <c r="F688" s="3" t="s">
        <v>2421</v>
      </c>
    </row>
    <row r="689" spans="1:6" x14ac:dyDescent="0.25">
      <c r="A689" s="3">
        <v>17185</v>
      </c>
      <c r="B689" s="3" t="s">
        <v>1488</v>
      </c>
      <c r="C689" s="3" t="s">
        <v>3255</v>
      </c>
      <c r="D689" s="3" t="s">
        <v>2421</v>
      </c>
      <c r="E689" s="3" t="s">
        <v>2421</v>
      </c>
      <c r="F689" s="3" t="s">
        <v>2421</v>
      </c>
    </row>
    <row r="690" spans="1:6" x14ac:dyDescent="0.25">
      <c r="A690" s="3">
        <v>17187</v>
      </c>
      <c r="B690" s="3" t="s">
        <v>1488</v>
      </c>
      <c r="C690" s="3" t="s">
        <v>1588</v>
      </c>
      <c r="D690" s="3" t="s">
        <v>2421</v>
      </c>
      <c r="E690" s="3" t="s">
        <v>2421</v>
      </c>
      <c r="F690" s="3" t="s">
        <v>2421</v>
      </c>
    </row>
    <row r="691" spans="1:6" x14ac:dyDescent="0.25">
      <c r="A691" s="3">
        <v>17189</v>
      </c>
      <c r="B691" s="3" t="s">
        <v>1488</v>
      </c>
      <c r="C691" s="3" t="s">
        <v>1127</v>
      </c>
      <c r="D691" s="3" t="s">
        <v>2421</v>
      </c>
      <c r="E691" s="3" t="s">
        <v>2421</v>
      </c>
      <c r="F691" s="3" t="s">
        <v>2421</v>
      </c>
    </row>
    <row r="692" spans="1:6" x14ac:dyDescent="0.25">
      <c r="A692" s="3">
        <v>17191</v>
      </c>
      <c r="B692" s="3" t="s">
        <v>1488</v>
      </c>
      <c r="C692" s="3" t="s">
        <v>1555</v>
      </c>
      <c r="D692" s="3" t="s">
        <v>2421</v>
      </c>
      <c r="E692" s="3" t="s">
        <v>2421</v>
      </c>
      <c r="F692" s="3" t="s">
        <v>2421</v>
      </c>
    </row>
    <row r="693" spans="1:6" x14ac:dyDescent="0.25">
      <c r="A693" s="3">
        <v>17193</v>
      </c>
      <c r="B693" s="3" t="s">
        <v>1488</v>
      </c>
      <c r="C693" s="3" t="s">
        <v>2506</v>
      </c>
      <c r="D693" s="3" t="s">
        <v>2421</v>
      </c>
      <c r="E693" s="3" t="s">
        <v>2421</v>
      </c>
      <c r="F693" s="3" t="s">
        <v>2421</v>
      </c>
    </row>
    <row r="694" spans="1:6" x14ac:dyDescent="0.25">
      <c r="A694" s="3">
        <v>17195</v>
      </c>
      <c r="B694" s="3" t="s">
        <v>1488</v>
      </c>
      <c r="C694" s="3" t="s">
        <v>3261</v>
      </c>
      <c r="D694" s="3" t="s">
        <v>3141</v>
      </c>
      <c r="E694" s="3" t="s">
        <v>23961</v>
      </c>
      <c r="F694" s="3" t="s">
        <v>3141</v>
      </c>
    </row>
    <row r="695" spans="1:6" x14ac:dyDescent="0.25">
      <c r="A695" s="3">
        <v>17197</v>
      </c>
      <c r="B695" s="3" t="s">
        <v>1488</v>
      </c>
      <c r="C695" s="3" t="s">
        <v>1505</v>
      </c>
      <c r="D695" s="3" t="s">
        <v>3141</v>
      </c>
      <c r="E695" s="3" t="s">
        <v>23961</v>
      </c>
      <c r="F695" s="3" t="s">
        <v>3141</v>
      </c>
    </row>
    <row r="696" spans="1:6" x14ac:dyDescent="0.25">
      <c r="A696" s="3">
        <v>17199</v>
      </c>
      <c r="B696" s="3" t="s">
        <v>1488</v>
      </c>
      <c r="C696" s="3" t="s">
        <v>1750</v>
      </c>
      <c r="D696" s="3" t="s">
        <v>2421</v>
      </c>
      <c r="E696" s="3" t="s">
        <v>2421</v>
      </c>
      <c r="F696" s="3" t="s">
        <v>2421</v>
      </c>
    </row>
    <row r="697" spans="1:6" x14ac:dyDescent="0.25">
      <c r="A697" s="3">
        <v>17201</v>
      </c>
      <c r="B697" s="3" t="s">
        <v>1488</v>
      </c>
      <c r="C697" s="3" t="s">
        <v>2182</v>
      </c>
      <c r="D697" s="3" t="s">
        <v>3141</v>
      </c>
      <c r="E697" s="3" t="s">
        <v>23961</v>
      </c>
      <c r="F697" s="3" t="s">
        <v>3141</v>
      </c>
    </row>
    <row r="698" spans="1:6" x14ac:dyDescent="0.25">
      <c r="A698" s="3">
        <v>17203</v>
      </c>
      <c r="B698" s="3" t="s">
        <v>1488</v>
      </c>
      <c r="C698" s="3" t="s">
        <v>3266</v>
      </c>
      <c r="D698" s="3" t="s">
        <v>2421</v>
      </c>
      <c r="E698" s="3" t="s">
        <v>2421</v>
      </c>
      <c r="F698" s="3" t="s">
        <v>2421</v>
      </c>
    </row>
    <row r="699" spans="1:6" x14ac:dyDescent="0.25">
      <c r="A699" s="3">
        <v>18001</v>
      </c>
      <c r="B699" s="3" t="s">
        <v>1499</v>
      </c>
      <c r="C699" s="3" t="s">
        <v>1618</v>
      </c>
      <c r="D699" s="3" t="s">
        <v>2280</v>
      </c>
      <c r="E699" s="3" t="s">
        <v>23961</v>
      </c>
      <c r="F699" s="3" t="s">
        <v>2280</v>
      </c>
    </row>
    <row r="700" spans="1:6" x14ac:dyDescent="0.25">
      <c r="A700" s="3">
        <v>18003</v>
      </c>
      <c r="B700" s="3" t="s">
        <v>1499</v>
      </c>
      <c r="C700" s="3" t="s">
        <v>654</v>
      </c>
      <c r="D700" s="3" t="s">
        <v>3157</v>
      </c>
      <c r="E700" s="3" t="s">
        <v>23961</v>
      </c>
      <c r="F700" s="3" t="s">
        <v>3157</v>
      </c>
    </row>
    <row r="701" spans="1:6" x14ac:dyDescent="0.25">
      <c r="A701" s="3">
        <v>18005</v>
      </c>
      <c r="B701" s="3" t="s">
        <v>1499</v>
      </c>
      <c r="C701" s="3" t="s">
        <v>3270</v>
      </c>
      <c r="D701" s="3" t="s">
        <v>2421</v>
      </c>
      <c r="E701" s="3" t="s">
        <v>2421</v>
      </c>
      <c r="F701" s="3" t="s">
        <v>2421</v>
      </c>
    </row>
    <row r="702" spans="1:6" x14ac:dyDescent="0.25">
      <c r="A702" s="3">
        <v>18007</v>
      </c>
      <c r="B702" s="3" t="s">
        <v>1499</v>
      </c>
      <c r="C702" s="3" t="s">
        <v>1665</v>
      </c>
      <c r="D702" s="3" t="s">
        <v>2421</v>
      </c>
      <c r="E702" s="3" t="s">
        <v>2421</v>
      </c>
      <c r="F702" s="3" t="s">
        <v>2421</v>
      </c>
    </row>
    <row r="703" spans="1:6" x14ac:dyDescent="0.25">
      <c r="A703" s="3">
        <v>18009</v>
      </c>
      <c r="B703" s="3" t="s">
        <v>1499</v>
      </c>
      <c r="C703" s="3" t="s">
        <v>3273</v>
      </c>
      <c r="D703" s="3" t="s">
        <v>2280</v>
      </c>
      <c r="E703" s="3" t="s">
        <v>23961</v>
      </c>
      <c r="F703" s="3" t="s">
        <v>2280</v>
      </c>
    </row>
    <row r="704" spans="1:6" x14ac:dyDescent="0.25">
      <c r="A704" s="3">
        <v>18011</v>
      </c>
      <c r="B704" s="3" t="s">
        <v>1499</v>
      </c>
      <c r="C704" s="3" t="s">
        <v>1700</v>
      </c>
      <c r="D704" s="3" t="s">
        <v>2280</v>
      </c>
      <c r="E704" s="3" t="s">
        <v>23961</v>
      </c>
      <c r="F704" s="3" t="s">
        <v>2280</v>
      </c>
    </row>
    <row r="705" spans="1:6" x14ac:dyDescent="0.25">
      <c r="A705" s="3">
        <v>18013</v>
      </c>
      <c r="B705" s="3" t="s">
        <v>1499</v>
      </c>
      <c r="C705" s="3" t="s">
        <v>1633</v>
      </c>
      <c r="D705" s="3" t="s">
        <v>2421</v>
      </c>
      <c r="E705" s="3" t="s">
        <v>2421</v>
      </c>
      <c r="F705" s="3" t="s">
        <v>2421</v>
      </c>
    </row>
    <row r="706" spans="1:6" x14ac:dyDescent="0.25">
      <c r="A706" s="3">
        <v>18015</v>
      </c>
      <c r="B706" s="3" t="s">
        <v>1499</v>
      </c>
      <c r="C706" s="3" t="s">
        <v>2417</v>
      </c>
      <c r="D706" s="3" t="s">
        <v>2280</v>
      </c>
      <c r="E706" s="3" t="s">
        <v>23961</v>
      </c>
      <c r="F706" s="3" t="s">
        <v>2280</v>
      </c>
    </row>
    <row r="707" spans="1:6" x14ac:dyDescent="0.25">
      <c r="A707" s="3">
        <v>18017</v>
      </c>
      <c r="B707" s="3" t="s">
        <v>1499</v>
      </c>
      <c r="C707" s="3" t="s">
        <v>2031</v>
      </c>
      <c r="D707" s="3" t="s">
        <v>2280</v>
      </c>
      <c r="E707" s="3" t="s">
        <v>23961</v>
      </c>
      <c r="F707" s="3" t="s">
        <v>2280</v>
      </c>
    </row>
    <row r="708" spans="1:6" x14ac:dyDescent="0.25">
      <c r="A708" s="3">
        <v>18019</v>
      </c>
      <c r="B708" s="3" t="s">
        <v>1499</v>
      </c>
      <c r="C708" s="3" t="s">
        <v>1553</v>
      </c>
      <c r="D708" s="3" t="s">
        <v>2280</v>
      </c>
      <c r="E708" s="3" t="s">
        <v>23961</v>
      </c>
      <c r="F708" s="3" t="s">
        <v>2280</v>
      </c>
    </row>
    <row r="709" spans="1:6" x14ac:dyDescent="0.25">
      <c r="A709" s="3">
        <v>18021</v>
      </c>
      <c r="B709" s="3" t="s">
        <v>1499</v>
      </c>
      <c r="C709" s="3" t="s">
        <v>1931</v>
      </c>
      <c r="D709" s="3" t="s">
        <v>2421</v>
      </c>
      <c r="E709" s="3" t="s">
        <v>2421</v>
      </c>
      <c r="F709" s="3" t="s">
        <v>2421</v>
      </c>
    </row>
    <row r="710" spans="1:6" x14ac:dyDescent="0.25">
      <c r="A710" s="3">
        <v>18023</v>
      </c>
      <c r="B710" s="3" t="s">
        <v>1499</v>
      </c>
      <c r="C710" s="3" t="s">
        <v>863</v>
      </c>
      <c r="D710" s="3" t="s">
        <v>2280</v>
      </c>
      <c r="E710" s="3" t="s">
        <v>23961</v>
      </c>
      <c r="F710" s="3" t="s">
        <v>2280</v>
      </c>
    </row>
    <row r="711" spans="1:6" x14ac:dyDescent="0.25">
      <c r="A711" s="3">
        <v>18025</v>
      </c>
      <c r="B711" s="3" t="s">
        <v>1499</v>
      </c>
      <c r="C711" s="3" t="s">
        <v>1591</v>
      </c>
      <c r="D711" s="3" t="s">
        <v>2421</v>
      </c>
      <c r="E711" s="3" t="s">
        <v>2421</v>
      </c>
      <c r="F711" s="3" t="s">
        <v>2421</v>
      </c>
    </row>
    <row r="712" spans="1:6" x14ac:dyDescent="0.25">
      <c r="A712" s="3">
        <v>18027</v>
      </c>
      <c r="B712" s="3" t="s">
        <v>1499</v>
      </c>
      <c r="C712" s="3" t="s">
        <v>1844</v>
      </c>
      <c r="D712" s="3" t="s">
        <v>2421</v>
      </c>
      <c r="E712" s="3" t="s">
        <v>2421</v>
      </c>
      <c r="F712" s="3" t="s">
        <v>2421</v>
      </c>
    </row>
    <row r="713" spans="1:6" x14ac:dyDescent="0.25">
      <c r="A713" s="3">
        <v>18029</v>
      </c>
      <c r="B713" s="3" t="s">
        <v>1499</v>
      </c>
      <c r="C713" s="3" t="s">
        <v>1658</v>
      </c>
      <c r="D713" s="3" t="s">
        <v>2280</v>
      </c>
      <c r="E713" s="3" t="s">
        <v>23961</v>
      </c>
      <c r="F713" s="3" t="s">
        <v>2280</v>
      </c>
    </row>
    <row r="714" spans="1:6" x14ac:dyDescent="0.25">
      <c r="A714" s="3">
        <v>18031</v>
      </c>
      <c r="B714" s="3" t="s">
        <v>1499</v>
      </c>
      <c r="C714" s="3" t="s">
        <v>1746</v>
      </c>
      <c r="D714" s="3" t="s">
        <v>2280</v>
      </c>
      <c r="E714" s="3" t="s">
        <v>23961</v>
      </c>
      <c r="F714" s="3" t="s">
        <v>2280</v>
      </c>
    </row>
    <row r="715" spans="1:6" x14ac:dyDescent="0.25">
      <c r="A715" s="3">
        <v>18033</v>
      </c>
      <c r="B715" s="3" t="s">
        <v>1499</v>
      </c>
      <c r="C715" s="3" t="s">
        <v>1657</v>
      </c>
      <c r="D715" s="3" t="s">
        <v>3157</v>
      </c>
      <c r="E715" s="3" t="s">
        <v>23961</v>
      </c>
      <c r="F715" s="3" t="s">
        <v>3157</v>
      </c>
    </row>
    <row r="716" spans="1:6" x14ac:dyDescent="0.25">
      <c r="A716" s="3">
        <v>18035</v>
      </c>
      <c r="B716" s="3" t="s">
        <v>1499</v>
      </c>
      <c r="C716" s="3" t="s">
        <v>1125</v>
      </c>
      <c r="D716" s="3" t="s">
        <v>2280</v>
      </c>
      <c r="E716" s="3" t="s">
        <v>23961</v>
      </c>
      <c r="F716" s="3" t="s">
        <v>2280</v>
      </c>
    </row>
    <row r="717" spans="1:6" x14ac:dyDescent="0.25">
      <c r="A717" s="3">
        <v>18037</v>
      </c>
      <c r="B717" s="3" t="s">
        <v>1499</v>
      </c>
      <c r="C717" s="3" t="s">
        <v>3288</v>
      </c>
      <c r="D717" s="3" t="s">
        <v>2421</v>
      </c>
      <c r="E717" s="3" t="s">
        <v>2421</v>
      </c>
      <c r="F717" s="3" t="s">
        <v>2421</v>
      </c>
    </row>
    <row r="718" spans="1:6" x14ac:dyDescent="0.25">
      <c r="A718" s="3">
        <v>18039</v>
      </c>
      <c r="B718" s="3" t="s">
        <v>1499</v>
      </c>
      <c r="C718" s="3" t="s">
        <v>3290</v>
      </c>
      <c r="D718" s="3" t="s">
        <v>3157</v>
      </c>
      <c r="E718" s="3" t="s">
        <v>23961</v>
      </c>
      <c r="F718" s="3" t="s">
        <v>3157</v>
      </c>
    </row>
    <row r="719" spans="1:6" x14ac:dyDescent="0.25">
      <c r="A719" s="3">
        <v>18041</v>
      </c>
      <c r="B719" s="3" t="s">
        <v>1499</v>
      </c>
      <c r="C719" s="3" t="s">
        <v>1834</v>
      </c>
      <c r="D719" s="3" t="s">
        <v>2280</v>
      </c>
      <c r="E719" s="3" t="s">
        <v>23961</v>
      </c>
      <c r="F719" s="3" t="s">
        <v>2280</v>
      </c>
    </row>
    <row r="720" spans="1:6" x14ac:dyDescent="0.25">
      <c r="A720" s="3">
        <v>18043</v>
      </c>
      <c r="B720" s="3" t="s">
        <v>1499</v>
      </c>
      <c r="C720" s="3" t="s">
        <v>2014</v>
      </c>
      <c r="D720" s="3" t="s">
        <v>2280</v>
      </c>
      <c r="E720" s="3" t="s">
        <v>23961</v>
      </c>
      <c r="F720" s="3" t="s">
        <v>2280</v>
      </c>
    </row>
    <row r="721" spans="1:6" x14ac:dyDescent="0.25">
      <c r="A721" s="3">
        <v>18045</v>
      </c>
      <c r="B721" s="3" t="s">
        <v>1499</v>
      </c>
      <c r="C721" s="3" t="s">
        <v>1623</v>
      </c>
      <c r="D721" s="3" t="s">
        <v>2421</v>
      </c>
      <c r="E721" s="3" t="s">
        <v>2421</v>
      </c>
      <c r="F721" s="3" t="s">
        <v>2421</v>
      </c>
    </row>
    <row r="722" spans="1:6" x14ac:dyDescent="0.25">
      <c r="A722" s="3">
        <v>18047</v>
      </c>
      <c r="B722" s="3" t="s">
        <v>1499</v>
      </c>
      <c r="C722" s="3" t="s">
        <v>1813</v>
      </c>
      <c r="D722" s="3" t="s">
        <v>2280</v>
      </c>
      <c r="E722" s="3" t="s">
        <v>23961</v>
      </c>
      <c r="F722" s="3" t="s">
        <v>2280</v>
      </c>
    </row>
    <row r="723" spans="1:6" x14ac:dyDescent="0.25">
      <c r="A723" s="3">
        <v>18049</v>
      </c>
      <c r="B723" s="3" t="s">
        <v>1499</v>
      </c>
      <c r="C723" s="3" t="s">
        <v>1673</v>
      </c>
      <c r="D723" s="3" t="s">
        <v>2280</v>
      </c>
      <c r="E723" s="3" t="s">
        <v>23961</v>
      </c>
      <c r="F723" s="3" t="s">
        <v>2280</v>
      </c>
    </row>
    <row r="724" spans="1:6" x14ac:dyDescent="0.25">
      <c r="A724" s="3">
        <v>18051</v>
      </c>
      <c r="B724" s="3" t="s">
        <v>1499</v>
      </c>
      <c r="C724" s="3" t="s">
        <v>1891</v>
      </c>
      <c r="D724" s="3" t="s">
        <v>2421</v>
      </c>
      <c r="E724" s="3" t="s">
        <v>2421</v>
      </c>
      <c r="F724" s="3" t="s">
        <v>2421</v>
      </c>
    </row>
    <row r="725" spans="1:6" x14ac:dyDescent="0.25">
      <c r="A725" s="3">
        <v>18053</v>
      </c>
      <c r="B725" s="3" t="s">
        <v>1499</v>
      </c>
      <c r="C725" s="3" t="s">
        <v>1948</v>
      </c>
      <c r="D725" s="3" t="s">
        <v>2280</v>
      </c>
      <c r="E725" s="3" t="s">
        <v>23961</v>
      </c>
      <c r="F725" s="3" t="s">
        <v>2280</v>
      </c>
    </row>
    <row r="726" spans="1:6" x14ac:dyDescent="0.25">
      <c r="A726" s="3">
        <v>18055</v>
      </c>
      <c r="B726" s="3" t="s">
        <v>1499</v>
      </c>
      <c r="C726" s="3" t="s">
        <v>1737</v>
      </c>
      <c r="D726" s="3" t="s">
        <v>2421</v>
      </c>
      <c r="E726" s="3" t="s">
        <v>2421</v>
      </c>
      <c r="F726" s="3" t="s">
        <v>2421</v>
      </c>
    </row>
    <row r="727" spans="1:6" x14ac:dyDescent="0.25">
      <c r="A727" s="3">
        <v>18057</v>
      </c>
      <c r="B727" s="3" t="s">
        <v>1499</v>
      </c>
      <c r="C727" s="3" t="s">
        <v>2007</v>
      </c>
      <c r="D727" s="3" t="s">
        <v>2280</v>
      </c>
      <c r="E727" s="3" t="s">
        <v>23961</v>
      </c>
      <c r="F727" s="3" t="s">
        <v>2280</v>
      </c>
    </row>
    <row r="728" spans="1:6" x14ac:dyDescent="0.25">
      <c r="A728" s="3">
        <v>18059</v>
      </c>
      <c r="B728" s="3" t="s">
        <v>1499</v>
      </c>
      <c r="C728" s="3" t="s">
        <v>2067</v>
      </c>
      <c r="D728" s="3" t="s">
        <v>2280</v>
      </c>
      <c r="E728" s="3" t="s">
        <v>23961</v>
      </c>
      <c r="F728" s="3" t="s">
        <v>2280</v>
      </c>
    </row>
    <row r="729" spans="1:6" x14ac:dyDescent="0.25">
      <c r="A729" s="3">
        <v>18061</v>
      </c>
      <c r="B729" s="3" t="s">
        <v>1499</v>
      </c>
      <c r="C729" s="3" t="s">
        <v>1594</v>
      </c>
      <c r="D729" s="3" t="s">
        <v>2421</v>
      </c>
      <c r="E729" s="3" t="s">
        <v>2421</v>
      </c>
      <c r="F729" s="3" t="s">
        <v>2421</v>
      </c>
    </row>
    <row r="730" spans="1:6" x14ac:dyDescent="0.25">
      <c r="A730" s="3">
        <v>18063</v>
      </c>
      <c r="B730" s="3" t="s">
        <v>1499</v>
      </c>
      <c r="C730" s="3" t="s">
        <v>3303</v>
      </c>
      <c r="D730" s="3" t="s">
        <v>2421</v>
      </c>
      <c r="E730" s="3" t="s">
        <v>2421</v>
      </c>
      <c r="F730" s="3" t="s">
        <v>2421</v>
      </c>
    </row>
    <row r="731" spans="1:6" x14ac:dyDescent="0.25">
      <c r="A731" s="3">
        <v>18065</v>
      </c>
      <c r="B731" s="3" t="s">
        <v>1499</v>
      </c>
      <c r="C731" s="3" t="s">
        <v>1733</v>
      </c>
      <c r="D731" s="3" t="s">
        <v>2280</v>
      </c>
      <c r="E731" s="3" t="s">
        <v>23961</v>
      </c>
      <c r="F731" s="3" t="s">
        <v>2280</v>
      </c>
    </row>
    <row r="732" spans="1:6" x14ac:dyDescent="0.25">
      <c r="A732" s="3">
        <v>18067</v>
      </c>
      <c r="B732" s="3" t="s">
        <v>1499</v>
      </c>
      <c r="C732" s="3" t="s">
        <v>2181</v>
      </c>
      <c r="D732" s="3" t="s">
        <v>2280</v>
      </c>
      <c r="E732" s="3" t="s">
        <v>23961</v>
      </c>
      <c r="F732" s="3" t="s">
        <v>2280</v>
      </c>
    </row>
    <row r="733" spans="1:6" x14ac:dyDescent="0.25">
      <c r="A733" s="3">
        <v>18069</v>
      </c>
      <c r="B733" s="3" t="s">
        <v>1499</v>
      </c>
      <c r="C733" s="3" t="s">
        <v>2157</v>
      </c>
      <c r="D733" s="3" t="s">
        <v>2280</v>
      </c>
      <c r="E733" s="3" t="s">
        <v>23961</v>
      </c>
      <c r="F733" s="3" t="s">
        <v>2280</v>
      </c>
    </row>
    <row r="734" spans="1:6" x14ac:dyDescent="0.25">
      <c r="A734" s="3">
        <v>18071</v>
      </c>
      <c r="B734" s="3" t="s">
        <v>1499</v>
      </c>
      <c r="C734" s="3" t="s">
        <v>1584</v>
      </c>
      <c r="D734" s="3" t="s">
        <v>2421</v>
      </c>
      <c r="E734" s="3" t="s">
        <v>2421</v>
      </c>
      <c r="F734" s="3" t="s">
        <v>2421</v>
      </c>
    </row>
    <row r="735" spans="1:6" x14ac:dyDescent="0.25">
      <c r="A735" s="3">
        <v>18073</v>
      </c>
      <c r="B735" s="3" t="s">
        <v>1499</v>
      </c>
      <c r="C735" s="3" t="s">
        <v>1526</v>
      </c>
      <c r="D735" s="3" t="s">
        <v>2280</v>
      </c>
      <c r="E735" s="3" t="s">
        <v>23961</v>
      </c>
      <c r="F735" s="3" t="s">
        <v>2280</v>
      </c>
    </row>
    <row r="736" spans="1:6" x14ac:dyDescent="0.25">
      <c r="A736" s="3">
        <v>18075</v>
      </c>
      <c r="B736" s="3" t="s">
        <v>1499</v>
      </c>
      <c r="C736" s="3" t="s">
        <v>3310</v>
      </c>
      <c r="D736" s="3" t="s">
        <v>2280</v>
      </c>
      <c r="E736" s="3" t="s">
        <v>23961</v>
      </c>
      <c r="F736" s="3" t="s">
        <v>2280</v>
      </c>
    </row>
    <row r="737" spans="1:6" x14ac:dyDescent="0.25">
      <c r="A737" s="3">
        <v>18077</v>
      </c>
      <c r="B737" s="3" t="s">
        <v>1499</v>
      </c>
      <c r="C737" s="3" t="s">
        <v>1502</v>
      </c>
      <c r="D737" s="3" t="s">
        <v>2280</v>
      </c>
      <c r="E737" s="3" t="s">
        <v>23961</v>
      </c>
      <c r="F737" s="3" t="s">
        <v>2280</v>
      </c>
    </row>
    <row r="738" spans="1:6" x14ac:dyDescent="0.25">
      <c r="A738" s="3">
        <v>18079</v>
      </c>
      <c r="B738" s="3" t="s">
        <v>1499</v>
      </c>
      <c r="C738" s="3" t="s">
        <v>3313</v>
      </c>
      <c r="D738" s="3" t="s">
        <v>2280</v>
      </c>
      <c r="E738" s="3" t="s">
        <v>23961</v>
      </c>
      <c r="F738" s="3" t="s">
        <v>2280</v>
      </c>
    </row>
    <row r="739" spans="1:6" x14ac:dyDescent="0.25">
      <c r="A739" s="3">
        <v>18081</v>
      </c>
      <c r="B739" s="3" t="s">
        <v>1499</v>
      </c>
      <c r="C739" s="3" t="s">
        <v>1699</v>
      </c>
      <c r="D739" s="3" t="s">
        <v>2421</v>
      </c>
      <c r="E739" s="3" t="s">
        <v>2421</v>
      </c>
      <c r="F739" s="3" t="s">
        <v>2421</v>
      </c>
    </row>
    <row r="740" spans="1:6" x14ac:dyDescent="0.25">
      <c r="A740" s="3">
        <v>18083</v>
      </c>
      <c r="B740" s="3" t="s">
        <v>1499</v>
      </c>
      <c r="C740" s="3" t="s">
        <v>1941</v>
      </c>
      <c r="D740" s="3" t="s">
        <v>2421</v>
      </c>
      <c r="E740" s="3" t="s">
        <v>2421</v>
      </c>
      <c r="F740" s="3" t="s">
        <v>2421</v>
      </c>
    </row>
    <row r="741" spans="1:6" x14ac:dyDescent="0.25">
      <c r="A741" s="3">
        <v>18085</v>
      </c>
      <c r="B741" s="3" t="s">
        <v>1499</v>
      </c>
      <c r="C741" s="3" t="s">
        <v>61</v>
      </c>
      <c r="D741" s="3" t="s">
        <v>3157</v>
      </c>
      <c r="E741" s="3" t="s">
        <v>23961</v>
      </c>
      <c r="F741" s="3" t="s">
        <v>3157</v>
      </c>
    </row>
    <row r="742" spans="1:6" x14ac:dyDescent="0.25">
      <c r="A742" s="3">
        <v>18087</v>
      </c>
      <c r="B742" s="3" t="s">
        <v>1499</v>
      </c>
      <c r="C742" s="3" t="s">
        <v>3318</v>
      </c>
      <c r="D742" s="3" t="s">
        <v>3157</v>
      </c>
      <c r="E742" s="3" t="s">
        <v>23961</v>
      </c>
      <c r="F742" s="3" t="s">
        <v>3157</v>
      </c>
    </row>
    <row r="743" spans="1:6" x14ac:dyDescent="0.25">
      <c r="A743" s="3">
        <v>18089</v>
      </c>
      <c r="B743" s="3" t="s">
        <v>1499</v>
      </c>
      <c r="C743" s="3" t="s">
        <v>1498</v>
      </c>
      <c r="D743" s="3" t="s">
        <v>2280</v>
      </c>
      <c r="E743" s="3" t="s">
        <v>23961</v>
      </c>
      <c r="F743" s="3" t="s">
        <v>2280</v>
      </c>
    </row>
    <row r="744" spans="1:6" x14ac:dyDescent="0.25">
      <c r="A744" s="3">
        <v>18091</v>
      </c>
      <c r="B744" s="3" t="s">
        <v>1499</v>
      </c>
      <c r="C744" s="3" t="s">
        <v>1670</v>
      </c>
      <c r="D744" s="3" t="s">
        <v>3157</v>
      </c>
      <c r="E744" s="3" t="s">
        <v>23961</v>
      </c>
      <c r="F744" s="3" t="s">
        <v>3157</v>
      </c>
    </row>
    <row r="745" spans="1:6" x14ac:dyDescent="0.25">
      <c r="A745" s="3">
        <v>18093</v>
      </c>
      <c r="B745" s="3" t="s">
        <v>1499</v>
      </c>
      <c r="C745" s="3" t="s">
        <v>1632</v>
      </c>
      <c r="D745" s="3" t="s">
        <v>2421</v>
      </c>
      <c r="E745" s="3" t="s">
        <v>2421</v>
      </c>
      <c r="F745" s="3" t="s">
        <v>2421</v>
      </c>
    </row>
    <row r="746" spans="1:6" x14ac:dyDescent="0.25">
      <c r="A746" s="3">
        <v>18095</v>
      </c>
      <c r="B746" s="3" t="s">
        <v>1499</v>
      </c>
      <c r="C746" s="3" t="s">
        <v>2004</v>
      </c>
      <c r="D746" s="3" t="s">
        <v>2280</v>
      </c>
      <c r="E746" s="3" t="s">
        <v>23961</v>
      </c>
      <c r="F746" s="3" t="s">
        <v>2280</v>
      </c>
    </row>
    <row r="747" spans="1:6" x14ac:dyDescent="0.25">
      <c r="A747" s="3">
        <v>18097</v>
      </c>
      <c r="B747" s="3" t="s">
        <v>1499</v>
      </c>
      <c r="C747" s="3" t="s">
        <v>1599</v>
      </c>
      <c r="D747" s="3" t="s">
        <v>2280</v>
      </c>
      <c r="E747" s="3" t="s">
        <v>23961</v>
      </c>
      <c r="F747" s="3" t="s">
        <v>2280</v>
      </c>
    </row>
    <row r="748" spans="1:6" x14ac:dyDescent="0.25">
      <c r="A748" s="3">
        <v>18099</v>
      </c>
      <c r="B748" s="3" t="s">
        <v>1499</v>
      </c>
      <c r="C748" s="3" t="s">
        <v>1723</v>
      </c>
      <c r="D748" s="3" t="s">
        <v>3157</v>
      </c>
      <c r="E748" s="3" t="s">
        <v>23961</v>
      </c>
      <c r="F748" s="3" t="s">
        <v>3157</v>
      </c>
    </row>
    <row r="749" spans="1:6" x14ac:dyDescent="0.25">
      <c r="A749" s="3">
        <v>18101</v>
      </c>
      <c r="B749" s="3" t="s">
        <v>1499</v>
      </c>
      <c r="C749" s="3" t="s">
        <v>1953</v>
      </c>
      <c r="D749" s="3" t="s">
        <v>2421</v>
      </c>
      <c r="E749" s="3" t="s">
        <v>2421</v>
      </c>
      <c r="F749" s="3" t="s">
        <v>2421</v>
      </c>
    </row>
    <row r="750" spans="1:6" x14ac:dyDescent="0.25">
      <c r="A750" s="3">
        <v>18103</v>
      </c>
      <c r="B750" s="3" t="s">
        <v>1499</v>
      </c>
      <c r="C750" s="3" t="s">
        <v>3327</v>
      </c>
      <c r="D750" s="3" t="s">
        <v>2280</v>
      </c>
      <c r="E750" s="3" t="s">
        <v>23961</v>
      </c>
      <c r="F750" s="3" t="s">
        <v>2280</v>
      </c>
    </row>
    <row r="751" spans="1:6" x14ac:dyDescent="0.25">
      <c r="A751" s="3">
        <v>18105</v>
      </c>
      <c r="B751" s="3" t="s">
        <v>1499</v>
      </c>
      <c r="C751" s="3" t="s">
        <v>1544</v>
      </c>
      <c r="D751" s="3" t="s">
        <v>2421</v>
      </c>
      <c r="E751" s="3" t="s">
        <v>2421</v>
      </c>
      <c r="F751" s="3" t="s">
        <v>2421</v>
      </c>
    </row>
    <row r="752" spans="1:6" x14ac:dyDescent="0.25">
      <c r="A752" s="3">
        <v>18107</v>
      </c>
      <c r="B752" s="3" t="s">
        <v>1499</v>
      </c>
      <c r="C752" s="3" t="s">
        <v>1626</v>
      </c>
      <c r="D752" s="3" t="s">
        <v>2421</v>
      </c>
      <c r="E752" s="3" t="s">
        <v>2421</v>
      </c>
      <c r="F752" s="3" t="s">
        <v>2421</v>
      </c>
    </row>
    <row r="753" spans="1:6" x14ac:dyDescent="0.25">
      <c r="A753" s="3">
        <v>18109</v>
      </c>
      <c r="B753" s="3" t="s">
        <v>1499</v>
      </c>
      <c r="C753" s="3" t="s">
        <v>1776</v>
      </c>
      <c r="D753" s="3" t="s">
        <v>2421</v>
      </c>
      <c r="E753" s="3" t="s">
        <v>2421</v>
      </c>
      <c r="F753" s="3" t="s">
        <v>2421</v>
      </c>
    </row>
    <row r="754" spans="1:6" x14ac:dyDescent="0.25">
      <c r="A754" s="3">
        <v>18111</v>
      </c>
      <c r="B754" s="3" t="s">
        <v>1499</v>
      </c>
      <c r="C754" s="3" t="s">
        <v>1674</v>
      </c>
      <c r="D754" s="3" t="s">
        <v>2280</v>
      </c>
      <c r="E754" s="3" t="s">
        <v>23961</v>
      </c>
      <c r="F754" s="3" t="s">
        <v>2280</v>
      </c>
    </row>
    <row r="755" spans="1:6" x14ac:dyDescent="0.25">
      <c r="A755" s="3">
        <v>18113</v>
      </c>
      <c r="B755" s="3" t="s">
        <v>1499</v>
      </c>
      <c r="C755" s="3" t="s">
        <v>2062</v>
      </c>
      <c r="D755" s="3" t="s">
        <v>3157</v>
      </c>
      <c r="E755" s="3" t="s">
        <v>23961</v>
      </c>
      <c r="F755" s="3" t="s">
        <v>3157</v>
      </c>
    </row>
    <row r="756" spans="1:6" x14ac:dyDescent="0.25">
      <c r="A756" s="3">
        <v>18115</v>
      </c>
      <c r="B756" s="3" t="s">
        <v>1499</v>
      </c>
      <c r="C756" s="3" t="s">
        <v>1114</v>
      </c>
      <c r="D756" s="3" t="s">
        <v>2280</v>
      </c>
      <c r="E756" s="3" t="s">
        <v>23961</v>
      </c>
      <c r="F756" s="3" t="s">
        <v>2280</v>
      </c>
    </row>
    <row r="757" spans="1:6" x14ac:dyDescent="0.25">
      <c r="A757" s="3">
        <v>18117</v>
      </c>
      <c r="B757" s="3" t="s">
        <v>1499</v>
      </c>
      <c r="C757" s="3" t="s">
        <v>1549</v>
      </c>
      <c r="D757" s="3" t="s">
        <v>2421</v>
      </c>
      <c r="E757" s="3" t="s">
        <v>2421</v>
      </c>
      <c r="F757" s="3" t="s">
        <v>2421</v>
      </c>
    </row>
    <row r="758" spans="1:6" x14ac:dyDescent="0.25">
      <c r="A758" s="3">
        <v>18119</v>
      </c>
      <c r="B758" s="3" t="s">
        <v>1499</v>
      </c>
      <c r="C758" s="3" t="s">
        <v>3336</v>
      </c>
      <c r="D758" s="3" t="s">
        <v>2421</v>
      </c>
      <c r="E758" s="3" t="s">
        <v>2421</v>
      </c>
      <c r="F758" s="3" t="s">
        <v>2421</v>
      </c>
    </row>
    <row r="759" spans="1:6" x14ac:dyDescent="0.25">
      <c r="A759" s="3">
        <v>18121</v>
      </c>
      <c r="B759" s="3" t="s">
        <v>1499</v>
      </c>
      <c r="C759" s="3" t="s">
        <v>3338</v>
      </c>
      <c r="D759" s="3" t="s">
        <v>2421</v>
      </c>
      <c r="E759" s="3" t="s">
        <v>2421</v>
      </c>
      <c r="F759" s="3" t="s">
        <v>2421</v>
      </c>
    </row>
    <row r="760" spans="1:6" x14ac:dyDescent="0.25">
      <c r="A760" s="3">
        <v>18123</v>
      </c>
      <c r="B760" s="3" t="s">
        <v>1499</v>
      </c>
      <c r="C760" s="3" t="s">
        <v>1676</v>
      </c>
      <c r="D760" s="3" t="s">
        <v>2421</v>
      </c>
      <c r="E760" s="3" t="s">
        <v>2421</v>
      </c>
      <c r="F760" s="3" t="s">
        <v>2421</v>
      </c>
    </row>
    <row r="761" spans="1:6" x14ac:dyDescent="0.25">
      <c r="A761" s="3">
        <v>18125</v>
      </c>
      <c r="B761" s="3" t="s">
        <v>1499</v>
      </c>
      <c r="C761" s="3" t="s">
        <v>1783</v>
      </c>
      <c r="D761" s="3" t="s">
        <v>2421</v>
      </c>
      <c r="E761" s="3" t="s">
        <v>2421</v>
      </c>
      <c r="F761" s="3" t="s">
        <v>2421</v>
      </c>
    </row>
    <row r="762" spans="1:6" x14ac:dyDescent="0.25">
      <c r="A762" s="3">
        <v>18127</v>
      </c>
      <c r="B762" s="3" t="s">
        <v>1499</v>
      </c>
      <c r="C762" s="3" t="s">
        <v>1952</v>
      </c>
      <c r="D762" s="3" t="s">
        <v>2280</v>
      </c>
      <c r="E762" s="3" t="s">
        <v>23961</v>
      </c>
      <c r="F762" s="3" t="s">
        <v>2280</v>
      </c>
    </row>
    <row r="763" spans="1:6" x14ac:dyDescent="0.25">
      <c r="A763" s="3">
        <v>18129</v>
      </c>
      <c r="B763" s="3" t="s">
        <v>1499</v>
      </c>
      <c r="C763" s="3" t="s">
        <v>1848</v>
      </c>
      <c r="D763" s="3" t="s">
        <v>2421</v>
      </c>
      <c r="E763" s="3" t="s">
        <v>2421</v>
      </c>
      <c r="F763" s="3" t="s">
        <v>2421</v>
      </c>
    </row>
    <row r="764" spans="1:6" x14ac:dyDescent="0.25">
      <c r="A764" s="3">
        <v>18131</v>
      </c>
      <c r="B764" s="3" t="s">
        <v>1499</v>
      </c>
      <c r="C764" s="3" t="s">
        <v>1691</v>
      </c>
      <c r="D764" s="3" t="s">
        <v>2280</v>
      </c>
      <c r="E764" s="3" t="s">
        <v>23961</v>
      </c>
      <c r="F764" s="3" t="s">
        <v>2280</v>
      </c>
    </row>
    <row r="765" spans="1:6" x14ac:dyDescent="0.25">
      <c r="A765" s="3">
        <v>18133</v>
      </c>
      <c r="B765" s="3" t="s">
        <v>1499</v>
      </c>
      <c r="C765" s="3" t="s">
        <v>1616</v>
      </c>
      <c r="D765" s="3" t="s">
        <v>2421</v>
      </c>
      <c r="E765" s="3" t="s">
        <v>2421</v>
      </c>
      <c r="F765" s="3" t="s">
        <v>2421</v>
      </c>
    </row>
    <row r="766" spans="1:6" x14ac:dyDescent="0.25">
      <c r="A766" s="3">
        <v>18135</v>
      </c>
      <c r="B766" s="3" t="s">
        <v>1499</v>
      </c>
      <c r="C766" s="3" t="s">
        <v>1661</v>
      </c>
      <c r="D766" s="3" t="s">
        <v>2280</v>
      </c>
      <c r="E766" s="3" t="s">
        <v>23961</v>
      </c>
      <c r="F766" s="3" t="s">
        <v>2280</v>
      </c>
    </row>
    <row r="767" spans="1:6" x14ac:dyDescent="0.25">
      <c r="A767" s="3">
        <v>18137</v>
      </c>
      <c r="B767" s="3" t="s">
        <v>1499</v>
      </c>
      <c r="C767" s="3" t="s">
        <v>3347</v>
      </c>
      <c r="D767" s="3" t="s">
        <v>2280</v>
      </c>
      <c r="E767" s="3" t="s">
        <v>23961</v>
      </c>
      <c r="F767" s="3" t="s">
        <v>2280</v>
      </c>
    </row>
    <row r="768" spans="1:6" x14ac:dyDescent="0.25">
      <c r="A768" s="3">
        <v>18139</v>
      </c>
      <c r="B768" s="3" t="s">
        <v>1499</v>
      </c>
      <c r="C768" s="3" t="s">
        <v>3349</v>
      </c>
      <c r="D768" s="3" t="s">
        <v>2280</v>
      </c>
      <c r="E768" s="3" t="s">
        <v>23961</v>
      </c>
      <c r="F768" s="3" t="s">
        <v>2280</v>
      </c>
    </row>
    <row r="769" spans="1:6" x14ac:dyDescent="0.25">
      <c r="A769" s="3">
        <v>18141</v>
      </c>
      <c r="B769" s="3" t="s">
        <v>1499</v>
      </c>
      <c r="C769" s="3" t="s">
        <v>2204</v>
      </c>
      <c r="D769" s="3" t="s">
        <v>3157</v>
      </c>
      <c r="E769" s="3" t="s">
        <v>23961</v>
      </c>
      <c r="F769" s="3" t="s">
        <v>3157</v>
      </c>
    </row>
    <row r="770" spans="1:6" x14ac:dyDescent="0.25">
      <c r="A770" s="3">
        <v>18143</v>
      </c>
      <c r="B770" s="3" t="s">
        <v>1499</v>
      </c>
      <c r="C770" s="3" t="s">
        <v>1622</v>
      </c>
      <c r="D770" s="3" t="s">
        <v>2280</v>
      </c>
      <c r="E770" s="3" t="s">
        <v>23961</v>
      </c>
      <c r="F770" s="3" t="s">
        <v>2280</v>
      </c>
    </row>
    <row r="771" spans="1:6" x14ac:dyDescent="0.25">
      <c r="A771" s="3">
        <v>18145</v>
      </c>
      <c r="B771" s="3" t="s">
        <v>1499</v>
      </c>
      <c r="C771" s="3" t="s">
        <v>1220</v>
      </c>
      <c r="D771" s="3" t="s">
        <v>2280</v>
      </c>
      <c r="E771" s="3" t="s">
        <v>23961</v>
      </c>
      <c r="F771" s="3" t="s">
        <v>2280</v>
      </c>
    </row>
    <row r="772" spans="1:6" x14ac:dyDescent="0.25">
      <c r="A772" s="3">
        <v>18147</v>
      </c>
      <c r="B772" s="3" t="s">
        <v>1499</v>
      </c>
      <c r="C772" s="3" t="s">
        <v>1692</v>
      </c>
      <c r="D772" s="3" t="s">
        <v>2421</v>
      </c>
      <c r="E772" s="3" t="s">
        <v>2421</v>
      </c>
      <c r="F772" s="3" t="s">
        <v>2421</v>
      </c>
    </row>
    <row r="773" spans="1:6" x14ac:dyDescent="0.25">
      <c r="A773" s="3">
        <v>18149</v>
      </c>
      <c r="B773" s="3" t="s">
        <v>1499</v>
      </c>
      <c r="C773" s="3" t="s">
        <v>3355</v>
      </c>
      <c r="D773" s="3" t="s">
        <v>3157</v>
      </c>
      <c r="E773" s="3" t="s">
        <v>23961</v>
      </c>
      <c r="F773" s="3" t="s">
        <v>3157</v>
      </c>
    </row>
    <row r="774" spans="1:6" x14ac:dyDescent="0.25">
      <c r="A774" s="3">
        <v>18151</v>
      </c>
      <c r="B774" s="3" t="s">
        <v>1499</v>
      </c>
      <c r="C774" s="3" t="s">
        <v>3357</v>
      </c>
      <c r="D774" s="3" t="s">
        <v>3157</v>
      </c>
      <c r="E774" s="3" t="s">
        <v>23961</v>
      </c>
      <c r="F774" s="3" t="s">
        <v>3157</v>
      </c>
    </row>
    <row r="775" spans="1:6" x14ac:dyDescent="0.25">
      <c r="A775" s="3">
        <v>18153</v>
      </c>
      <c r="B775" s="3" t="s">
        <v>1499</v>
      </c>
      <c r="C775" s="3" t="s">
        <v>2149</v>
      </c>
      <c r="D775" s="3" t="s">
        <v>2421</v>
      </c>
      <c r="E775" s="3" t="s">
        <v>2421</v>
      </c>
      <c r="F775" s="3" t="s">
        <v>2421</v>
      </c>
    </row>
    <row r="776" spans="1:6" x14ac:dyDescent="0.25">
      <c r="A776" s="3">
        <v>18155</v>
      </c>
      <c r="B776" s="3" t="s">
        <v>1499</v>
      </c>
      <c r="C776" s="3" t="s">
        <v>3360</v>
      </c>
      <c r="D776" s="3" t="s">
        <v>2280</v>
      </c>
      <c r="E776" s="3" t="s">
        <v>23961</v>
      </c>
      <c r="F776" s="3" t="s">
        <v>2280</v>
      </c>
    </row>
    <row r="777" spans="1:6" x14ac:dyDescent="0.25">
      <c r="A777" s="3">
        <v>18157</v>
      </c>
      <c r="B777" s="3" t="s">
        <v>1499</v>
      </c>
      <c r="C777" s="3" t="s">
        <v>2079</v>
      </c>
      <c r="D777" s="3" t="s">
        <v>2421</v>
      </c>
      <c r="E777" s="3" t="s">
        <v>2421</v>
      </c>
      <c r="F777" s="3" t="s">
        <v>2421</v>
      </c>
    </row>
    <row r="778" spans="1:6" x14ac:dyDescent="0.25">
      <c r="A778" s="3">
        <v>18159</v>
      </c>
      <c r="B778" s="3" t="s">
        <v>1499</v>
      </c>
      <c r="C778" s="3" t="s">
        <v>3363</v>
      </c>
      <c r="D778" s="3" t="s">
        <v>2280</v>
      </c>
      <c r="E778" s="3" t="s">
        <v>23961</v>
      </c>
      <c r="F778" s="3" t="s">
        <v>2280</v>
      </c>
    </row>
    <row r="779" spans="1:6" x14ac:dyDescent="0.25">
      <c r="A779" s="3">
        <v>18161</v>
      </c>
      <c r="B779" s="3" t="s">
        <v>1499</v>
      </c>
      <c r="C779" s="3" t="s">
        <v>1717</v>
      </c>
      <c r="D779" s="3" t="s">
        <v>2280</v>
      </c>
      <c r="E779" s="3" t="s">
        <v>23961</v>
      </c>
      <c r="F779" s="3" t="s">
        <v>2280</v>
      </c>
    </row>
    <row r="780" spans="1:6" x14ac:dyDescent="0.25">
      <c r="A780" s="3">
        <v>18163</v>
      </c>
      <c r="B780" s="3" t="s">
        <v>1499</v>
      </c>
      <c r="C780" s="3" t="s">
        <v>3366</v>
      </c>
      <c r="D780" s="3" t="s">
        <v>2421</v>
      </c>
      <c r="E780" s="3" t="s">
        <v>2421</v>
      </c>
      <c r="F780" s="3" t="s">
        <v>2421</v>
      </c>
    </row>
    <row r="781" spans="1:6" x14ac:dyDescent="0.25">
      <c r="A781" s="3">
        <v>18165</v>
      </c>
      <c r="B781" s="3" t="s">
        <v>1499</v>
      </c>
      <c r="C781" s="3" t="s">
        <v>1831</v>
      </c>
      <c r="D781" s="3" t="s">
        <v>2421</v>
      </c>
      <c r="E781" s="3" t="s">
        <v>2421</v>
      </c>
      <c r="F781" s="3" t="s">
        <v>2421</v>
      </c>
    </row>
    <row r="782" spans="1:6" x14ac:dyDescent="0.25">
      <c r="A782" s="3">
        <v>18167</v>
      </c>
      <c r="B782" s="3" t="s">
        <v>1499</v>
      </c>
      <c r="C782" s="3" t="s">
        <v>2053</v>
      </c>
      <c r="D782" s="3" t="s">
        <v>2421</v>
      </c>
      <c r="E782" s="3" t="s">
        <v>2421</v>
      </c>
      <c r="F782" s="3" t="s">
        <v>2421</v>
      </c>
    </row>
    <row r="783" spans="1:6" x14ac:dyDescent="0.25">
      <c r="A783" s="3">
        <v>18169</v>
      </c>
      <c r="B783" s="3" t="s">
        <v>1499</v>
      </c>
      <c r="C783" s="3" t="s">
        <v>3255</v>
      </c>
      <c r="D783" s="3" t="s">
        <v>2280</v>
      </c>
      <c r="E783" s="3" t="s">
        <v>23961</v>
      </c>
      <c r="F783" s="3" t="s">
        <v>2280</v>
      </c>
    </row>
    <row r="784" spans="1:6" x14ac:dyDescent="0.25">
      <c r="A784" s="3">
        <v>18171</v>
      </c>
      <c r="B784" s="3" t="s">
        <v>1499</v>
      </c>
      <c r="C784" s="3" t="s">
        <v>1588</v>
      </c>
      <c r="D784" s="3" t="s">
        <v>2421</v>
      </c>
      <c r="E784" s="3" t="s">
        <v>2421</v>
      </c>
      <c r="F784" s="3" t="s">
        <v>2421</v>
      </c>
    </row>
    <row r="785" spans="1:6" x14ac:dyDescent="0.25">
      <c r="A785" s="3">
        <v>18173</v>
      </c>
      <c r="B785" s="3" t="s">
        <v>1499</v>
      </c>
      <c r="C785" s="3" t="s">
        <v>2141</v>
      </c>
      <c r="D785" s="3" t="s">
        <v>2421</v>
      </c>
      <c r="E785" s="3" t="s">
        <v>2421</v>
      </c>
      <c r="F785" s="3" t="s">
        <v>2421</v>
      </c>
    </row>
    <row r="786" spans="1:6" x14ac:dyDescent="0.25">
      <c r="A786" s="3">
        <v>18175</v>
      </c>
      <c r="B786" s="3" t="s">
        <v>1499</v>
      </c>
      <c r="C786" s="3" t="s">
        <v>1127</v>
      </c>
      <c r="D786" s="3" t="s">
        <v>2421</v>
      </c>
      <c r="E786" s="3" t="s">
        <v>2421</v>
      </c>
      <c r="F786" s="3" t="s">
        <v>2421</v>
      </c>
    </row>
    <row r="787" spans="1:6" x14ac:dyDescent="0.25">
      <c r="A787" s="3">
        <v>18177</v>
      </c>
      <c r="B787" s="3" t="s">
        <v>1499</v>
      </c>
      <c r="C787" s="3" t="s">
        <v>1555</v>
      </c>
      <c r="D787" s="3" t="s">
        <v>2280</v>
      </c>
      <c r="E787" s="3" t="s">
        <v>23961</v>
      </c>
      <c r="F787" s="3" t="s">
        <v>2280</v>
      </c>
    </row>
    <row r="788" spans="1:6" x14ac:dyDescent="0.25">
      <c r="A788" s="3">
        <v>18179</v>
      </c>
      <c r="B788" s="3" t="s">
        <v>1499</v>
      </c>
      <c r="C788" s="3" t="s">
        <v>1761</v>
      </c>
      <c r="D788" s="3" t="s">
        <v>2280</v>
      </c>
      <c r="E788" s="3" t="s">
        <v>23961</v>
      </c>
      <c r="F788" s="3" t="s">
        <v>2280</v>
      </c>
    </row>
    <row r="789" spans="1:6" x14ac:dyDescent="0.25">
      <c r="A789" s="3">
        <v>18181</v>
      </c>
      <c r="B789" s="3" t="s">
        <v>1499</v>
      </c>
      <c r="C789" s="3" t="s">
        <v>2506</v>
      </c>
      <c r="D789" s="3" t="s">
        <v>2280</v>
      </c>
      <c r="E789" s="3" t="s">
        <v>23961</v>
      </c>
      <c r="F789" s="3" t="s">
        <v>2280</v>
      </c>
    </row>
    <row r="790" spans="1:6" x14ac:dyDescent="0.25">
      <c r="A790" s="3">
        <v>18183</v>
      </c>
      <c r="B790" s="3" t="s">
        <v>1499</v>
      </c>
      <c r="C790" s="3" t="s">
        <v>3377</v>
      </c>
      <c r="D790" s="3" t="s">
        <v>3157</v>
      </c>
      <c r="E790" s="3" t="s">
        <v>23961</v>
      </c>
      <c r="F790" s="3" t="s">
        <v>3157</v>
      </c>
    </row>
    <row r="791" spans="1:6" x14ac:dyDescent="0.25">
      <c r="A791" s="3">
        <v>19001</v>
      </c>
      <c r="B791" s="3" t="s">
        <v>1500</v>
      </c>
      <c r="C791" s="3" t="s">
        <v>3380</v>
      </c>
      <c r="D791" s="3" t="s">
        <v>3378</v>
      </c>
      <c r="E791" s="3" t="s">
        <v>3378</v>
      </c>
      <c r="F791" s="3" t="s">
        <v>3378</v>
      </c>
    </row>
    <row r="792" spans="1:6" x14ac:dyDescent="0.25">
      <c r="A792" s="3">
        <v>19003</v>
      </c>
      <c r="B792" s="3" t="s">
        <v>1500</v>
      </c>
      <c r="C792" s="3" t="s">
        <v>1618</v>
      </c>
      <c r="D792" s="3" t="s">
        <v>3378</v>
      </c>
      <c r="E792" s="3" t="s">
        <v>3378</v>
      </c>
      <c r="F792" s="3" t="s">
        <v>3378</v>
      </c>
    </row>
    <row r="793" spans="1:6" x14ac:dyDescent="0.25">
      <c r="A793" s="3">
        <v>19005</v>
      </c>
      <c r="B793" s="3" t="s">
        <v>1500</v>
      </c>
      <c r="C793" s="3" t="s">
        <v>2162</v>
      </c>
      <c r="D793" s="3" t="s">
        <v>3382</v>
      </c>
      <c r="E793" s="3" t="s">
        <v>23961</v>
      </c>
      <c r="F793" s="3" t="s">
        <v>3382</v>
      </c>
    </row>
    <row r="794" spans="1:6" x14ac:dyDescent="0.25">
      <c r="A794" s="3">
        <v>19007</v>
      </c>
      <c r="B794" s="3" t="s">
        <v>1500</v>
      </c>
      <c r="C794" s="3" t="s">
        <v>3385</v>
      </c>
      <c r="D794" s="3" t="s">
        <v>3382</v>
      </c>
      <c r="E794" s="3" t="s">
        <v>23961</v>
      </c>
      <c r="F794" s="3" t="s">
        <v>3382</v>
      </c>
    </row>
    <row r="795" spans="1:6" x14ac:dyDescent="0.25">
      <c r="A795" s="3">
        <v>19009</v>
      </c>
      <c r="B795" s="3" t="s">
        <v>1500</v>
      </c>
      <c r="C795" s="3" t="s">
        <v>2200</v>
      </c>
      <c r="D795" s="3" t="s">
        <v>3382</v>
      </c>
      <c r="E795" s="3" t="s">
        <v>23961</v>
      </c>
      <c r="F795" s="3" t="s">
        <v>3382</v>
      </c>
    </row>
    <row r="796" spans="1:6" x14ac:dyDescent="0.25">
      <c r="A796" s="3">
        <v>19011</v>
      </c>
      <c r="B796" s="3" t="s">
        <v>1500</v>
      </c>
      <c r="C796" s="3" t="s">
        <v>1665</v>
      </c>
      <c r="D796" s="3" t="s">
        <v>3382</v>
      </c>
      <c r="E796" s="3" t="s">
        <v>23961</v>
      </c>
      <c r="F796" s="3" t="s">
        <v>3382</v>
      </c>
    </row>
    <row r="797" spans="1:6" x14ac:dyDescent="0.25">
      <c r="A797" s="3">
        <v>19013</v>
      </c>
      <c r="B797" s="3" t="s">
        <v>1500</v>
      </c>
      <c r="C797" s="3" t="s">
        <v>2183</v>
      </c>
      <c r="D797" s="3" t="s">
        <v>3382</v>
      </c>
      <c r="E797" s="3" t="s">
        <v>23961</v>
      </c>
      <c r="F797" s="3" t="s">
        <v>3382</v>
      </c>
    </row>
    <row r="798" spans="1:6" x14ac:dyDescent="0.25">
      <c r="A798" s="3">
        <v>19015</v>
      </c>
      <c r="B798" s="3" t="s">
        <v>1500</v>
      </c>
      <c r="C798" s="3" t="s">
        <v>1700</v>
      </c>
      <c r="D798" s="3" t="s">
        <v>3382</v>
      </c>
      <c r="E798" s="3" t="s">
        <v>23961</v>
      </c>
      <c r="F798" s="3" t="s">
        <v>3382</v>
      </c>
    </row>
    <row r="799" spans="1:6" x14ac:dyDescent="0.25">
      <c r="A799" s="3">
        <v>19017</v>
      </c>
      <c r="B799" s="3" t="s">
        <v>1500</v>
      </c>
      <c r="C799" s="3" t="s">
        <v>3391</v>
      </c>
      <c r="D799" s="3" t="s">
        <v>3382</v>
      </c>
      <c r="E799" s="3" t="s">
        <v>23961</v>
      </c>
      <c r="F799" s="3" t="s">
        <v>3382</v>
      </c>
    </row>
    <row r="800" spans="1:6" x14ac:dyDescent="0.25">
      <c r="A800" s="3">
        <v>19019</v>
      </c>
      <c r="B800" s="3" t="s">
        <v>1500</v>
      </c>
      <c r="C800" s="3" t="s">
        <v>1671</v>
      </c>
      <c r="D800" s="3" t="s">
        <v>3382</v>
      </c>
      <c r="E800" s="3" t="s">
        <v>23961</v>
      </c>
      <c r="F800" s="3" t="s">
        <v>3382</v>
      </c>
    </row>
    <row r="801" spans="1:6" x14ac:dyDescent="0.25">
      <c r="A801" s="3">
        <v>19021</v>
      </c>
      <c r="B801" s="3" t="s">
        <v>1500</v>
      </c>
      <c r="C801" s="3" t="s">
        <v>1930</v>
      </c>
      <c r="D801" s="3" t="s">
        <v>3382</v>
      </c>
      <c r="E801" s="3" t="s">
        <v>23961</v>
      </c>
      <c r="F801" s="3" t="s">
        <v>3382</v>
      </c>
    </row>
    <row r="802" spans="1:6" x14ac:dyDescent="0.25">
      <c r="A802" s="3">
        <v>19023</v>
      </c>
      <c r="B802" s="3" t="s">
        <v>1500</v>
      </c>
      <c r="C802" s="3" t="s">
        <v>1664</v>
      </c>
      <c r="D802" s="3" t="s">
        <v>3382</v>
      </c>
      <c r="E802" s="3" t="s">
        <v>23961</v>
      </c>
      <c r="F802" s="3" t="s">
        <v>3382</v>
      </c>
    </row>
    <row r="803" spans="1:6" x14ac:dyDescent="0.25">
      <c r="A803" s="3">
        <v>19025</v>
      </c>
      <c r="B803" s="3" t="s">
        <v>1500</v>
      </c>
      <c r="C803" s="3" t="s">
        <v>1548</v>
      </c>
      <c r="D803" s="3" t="s">
        <v>3382</v>
      </c>
      <c r="E803" s="3" t="s">
        <v>23961</v>
      </c>
      <c r="F803" s="3" t="s">
        <v>3382</v>
      </c>
    </row>
    <row r="804" spans="1:6" x14ac:dyDescent="0.25">
      <c r="A804" s="3">
        <v>19027</v>
      </c>
      <c r="B804" s="3" t="s">
        <v>1500</v>
      </c>
      <c r="C804" s="3" t="s">
        <v>2417</v>
      </c>
      <c r="D804" s="3" t="s">
        <v>3382</v>
      </c>
      <c r="E804" s="3" t="s">
        <v>23961</v>
      </c>
      <c r="F804" s="3" t="s">
        <v>3382</v>
      </c>
    </row>
    <row r="805" spans="1:6" x14ac:dyDescent="0.25">
      <c r="A805" s="3">
        <v>19029</v>
      </c>
      <c r="B805" s="3" t="s">
        <v>1500</v>
      </c>
      <c r="C805" s="3" t="s">
        <v>2031</v>
      </c>
      <c r="D805" s="3" t="s">
        <v>3378</v>
      </c>
      <c r="E805" s="3" t="s">
        <v>3378</v>
      </c>
      <c r="F805" s="3" t="s">
        <v>3378</v>
      </c>
    </row>
    <row r="806" spans="1:6" x14ac:dyDescent="0.25">
      <c r="A806" s="3">
        <v>19031</v>
      </c>
      <c r="B806" s="3" t="s">
        <v>1500</v>
      </c>
      <c r="C806" s="3" t="s">
        <v>3399</v>
      </c>
      <c r="D806" s="3" t="s">
        <v>3382</v>
      </c>
      <c r="E806" s="3" t="s">
        <v>23961</v>
      </c>
      <c r="F806" s="3" t="s">
        <v>3382</v>
      </c>
    </row>
    <row r="807" spans="1:6" x14ac:dyDescent="0.25">
      <c r="A807" s="3">
        <v>19033</v>
      </c>
      <c r="B807" s="3" t="s">
        <v>1500</v>
      </c>
      <c r="C807" s="3" t="s">
        <v>1826</v>
      </c>
      <c r="D807" s="3" t="s">
        <v>3382</v>
      </c>
      <c r="E807" s="3" t="s">
        <v>23961</v>
      </c>
      <c r="F807" s="3" t="s">
        <v>3382</v>
      </c>
    </row>
    <row r="808" spans="1:6" x14ac:dyDescent="0.25">
      <c r="A808" s="3">
        <v>19035</v>
      </c>
      <c r="B808" s="3" t="s">
        <v>1500</v>
      </c>
      <c r="C808" s="3" t="s">
        <v>1619</v>
      </c>
      <c r="D808" s="3" t="s">
        <v>3382</v>
      </c>
      <c r="E808" s="3" t="s">
        <v>23961</v>
      </c>
      <c r="F808" s="3" t="s">
        <v>3382</v>
      </c>
    </row>
    <row r="809" spans="1:6" x14ac:dyDescent="0.25">
      <c r="A809" s="3">
        <v>19037</v>
      </c>
      <c r="B809" s="3" t="s">
        <v>1500</v>
      </c>
      <c r="C809" s="3" t="s">
        <v>3403</v>
      </c>
      <c r="D809" s="3" t="s">
        <v>3382</v>
      </c>
      <c r="E809" s="3" t="s">
        <v>23961</v>
      </c>
      <c r="F809" s="3" t="s">
        <v>3382</v>
      </c>
    </row>
    <row r="810" spans="1:6" x14ac:dyDescent="0.25">
      <c r="A810" s="3">
        <v>19039</v>
      </c>
      <c r="B810" s="3" t="s">
        <v>1500</v>
      </c>
      <c r="C810" s="3" t="s">
        <v>2247</v>
      </c>
      <c r="D810" s="3" t="s">
        <v>3382</v>
      </c>
      <c r="E810" s="3" t="s">
        <v>23961</v>
      </c>
      <c r="F810" s="3" t="s">
        <v>3382</v>
      </c>
    </row>
    <row r="811" spans="1:6" x14ac:dyDescent="0.25">
      <c r="A811" s="3">
        <v>19041</v>
      </c>
      <c r="B811" s="3" t="s">
        <v>1500</v>
      </c>
      <c r="C811" s="3" t="s">
        <v>1931</v>
      </c>
      <c r="D811" s="3" t="s">
        <v>3382</v>
      </c>
      <c r="E811" s="3" t="s">
        <v>23961</v>
      </c>
      <c r="F811" s="3" t="s">
        <v>3382</v>
      </c>
    </row>
    <row r="812" spans="1:6" x14ac:dyDescent="0.25">
      <c r="A812" s="3">
        <v>19043</v>
      </c>
      <c r="B812" s="3" t="s">
        <v>1500</v>
      </c>
      <c r="C812" s="3" t="s">
        <v>2872</v>
      </c>
      <c r="D812" s="3" t="s">
        <v>3382</v>
      </c>
      <c r="E812" s="3" t="s">
        <v>23961</v>
      </c>
      <c r="F812" s="3" t="s">
        <v>3382</v>
      </c>
    </row>
    <row r="813" spans="1:6" x14ac:dyDescent="0.25">
      <c r="A813" s="3">
        <v>19045</v>
      </c>
      <c r="B813" s="3" t="s">
        <v>1500</v>
      </c>
      <c r="C813" s="3" t="s">
        <v>863</v>
      </c>
      <c r="D813" s="3" t="s">
        <v>3382</v>
      </c>
      <c r="E813" s="3" t="s">
        <v>23961</v>
      </c>
      <c r="F813" s="3" t="s">
        <v>3382</v>
      </c>
    </row>
    <row r="814" spans="1:6" x14ac:dyDescent="0.25">
      <c r="A814" s="3">
        <v>19047</v>
      </c>
      <c r="B814" s="3" t="s">
        <v>1500</v>
      </c>
      <c r="C814" s="3" t="s">
        <v>1591</v>
      </c>
      <c r="D814" s="3" t="s">
        <v>3382</v>
      </c>
      <c r="E814" s="3" t="s">
        <v>23961</v>
      </c>
      <c r="F814" s="3" t="s">
        <v>3382</v>
      </c>
    </row>
    <row r="815" spans="1:6" x14ac:dyDescent="0.25">
      <c r="A815" s="3">
        <v>19049</v>
      </c>
      <c r="B815" s="3" t="s">
        <v>1500</v>
      </c>
      <c r="C815" s="3" t="s">
        <v>1496</v>
      </c>
      <c r="D815" s="3" t="s">
        <v>3382</v>
      </c>
      <c r="E815" s="3" t="s">
        <v>23961</v>
      </c>
      <c r="F815" s="3" t="s">
        <v>3382</v>
      </c>
    </row>
    <row r="816" spans="1:6" x14ac:dyDescent="0.25">
      <c r="A816" s="3">
        <v>19051</v>
      </c>
      <c r="B816" s="3" t="s">
        <v>1500</v>
      </c>
      <c r="C816" s="3" t="s">
        <v>3411</v>
      </c>
      <c r="D816" s="3" t="s">
        <v>3382</v>
      </c>
      <c r="E816" s="3" t="s">
        <v>23961</v>
      </c>
      <c r="F816" s="3" t="s">
        <v>3382</v>
      </c>
    </row>
    <row r="817" spans="1:6" x14ac:dyDescent="0.25">
      <c r="A817" s="3">
        <v>19053</v>
      </c>
      <c r="B817" s="3" t="s">
        <v>1500</v>
      </c>
      <c r="C817" s="3" t="s">
        <v>1746</v>
      </c>
      <c r="D817" s="3" t="s">
        <v>3382</v>
      </c>
      <c r="E817" s="3" t="s">
        <v>23961</v>
      </c>
      <c r="F817" s="3" t="s">
        <v>3382</v>
      </c>
    </row>
    <row r="818" spans="1:6" x14ac:dyDescent="0.25">
      <c r="A818" s="3">
        <v>19055</v>
      </c>
      <c r="B818" s="3" t="s">
        <v>1500</v>
      </c>
      <c r="C818" s="3" t="s">
        <v>1125</v>
      </c>
      <c r="D818" s="3" t="s">
        <v>3382</v>
      </c>
      <c r="E818" s="3" t="s">
        <v>23961</v>
      </c>
      <c r="F818" s="3" t="s">
        <v>3382</v>
      </c>
    </row>
    <row r="819" spans="1:6" x14ac:dyDescent="0.25">
      <c r="A819" s="3">
        <v>19057</v>
      </c>
      <c r="B819" s="3" t="s">
        <v>1500</v>
      </c>
      <c r="C819" s="3" t="s">
        <v>1720</v>
      </c>
      <c r="D819" s="3" t="s">
        <v>3382</v>
      </c>
      <c r="E819" s="3" t="s">
        <v>23961</v>
      </c>
      <c r="F819" s="3" t="s">
        <v>3382</v>
      </c>
    </row>
    <row r="820" spans="1:6" x14ac:dyDescent="0.25">
      <c r="A820" s="3">
        <v>19059</v>
      </c>
      <c r="B820" s="3" t="s">
        <v>1500</v>
      </c>
      <c r="C820" s="3" t="s">
        <v>1969</v>
      </c>
      <c r="D820" s="3" t="s">
        <v>3382</v>
      </c>
      <c r="E820" s="3" t="s">
        <v>23961</v>
      </c>
      <c r="F820" s="3" t="s">
        <v>3382</v>
      </c>
    </row>
    <row r="821" spans="1:6" x14ac:dyDescent="0.25">
      <c r="A821" s="3">
        <v>19061</v>
      </c>
      <c r="B821" s="3" t="s">
        <v>1500</v>
      </c>
      <c r="C821" s="3" t="s">
        <v>2054</v>
      </c>
      <c r="D821" s="3" t="s">
        <v>3382</v>
      </c>
      <c r="E821" s="3" t="s">
        <v>23961</v>
      </c>
      <c r="F821" s="3" t="s">
        <v>3382</v>
      </c>
    </row>
    <row r="822" spans="1:6" x14ac:dyDescent="0.25">
      <c r="A822" s="3">
        <v>19063</v>
      </c>
      <c r="B822" s="3" t="s">
        <v>1500</v>
      </c>
      <c r="C822" s="3" t="s">
        <v>3418</v>
      </c>
      <c r="D822" s="3" t="s">
        <v>3382</v>
      </c>
      <c r="E822" s="3" t="s">
        <v>23961</v>
      </c>
      <c r="F822" s="3" t="s">
        <v>3382</v>
      </c>
    </row>
    <row r="823" spans="1:6" x14ac:dyDescent="0.25">
      <c r="A823" s="3">
        <v>19065</v>
      </c>
      <c r="B823" s="3" t="s">
        <v>1500</v>
      </c>
      <c r="C823" s="3" t="s">
        <v>1834</v>
      </c>
      <c r="D823" s="3" t="s">
        <v>3382</v>
      </c>
      <c r="E823" s="3" t="s">
        <v>23961</v>
      </c>
      <c r="F823" s="3" t="s">
        <v>3382</v>
      </c>
    </row>
    <row r="824" spans="1:6" x14ac:dyDescent="0.25">
      <c r="A824" s="3">
        <v>19067</v>
      </c>
      <c r="B824" s="3" t="s">
        <v>1500</v>
      </c>
      <c r="C824" s="3" t="s">
        <v>2014</v>
      </c>
      <c r="D824" s="3" t="s">
        <v>3382</v>
      </c>
      <c r="E824" s="3" t="s">
        <v>23961</v>
      </c>
      <c r="F824" s="3" t="s">
        <v>3382</v>
      </c>
    </row>
    <row r="825" spans="1:6" x14ac:dyDescent="0.25">
      <c r="A825" s="3">
        <v>19069</v>
      </c>
      <c r="B825" s="3" t="s">
        <v>1500</v>
      </c>
      <c r="C825" s="3" t="s">
        <v>1813</v>
      </c>
      <c r="D825" s="3" t="s">
        <v>3382</v>
      </c>
      <c r="E825" s="3" t="s">
        <v>23961</v>
      </c>
      <c r="F825" s="3" t="s">
        <v>3382</v>
      </c>
    </row>
    <row r="826" spans="1:6" x14ac:dyDescent="0.25">
      <c r="A826" s="3">
        <v>19071</v>
      </c>
      <c r="B826" s="3" t="s">
        <v>1500</v>
      </c>
      <c r="C826" s="3" t="s">
        <v>1653</v>
      </c>
      <c r="D826" s="3" t="s">
        <v>3378</v>
      </c>
      <c r="E826" s="3" t="s">
        <v>3378</v>
      </c>
      <c r="F826" s="3" t="s">
        <v>3378</v>
      </c>
    </row>
    <row r="827" spans="1:6" x14ac:dyDescent="0.25">
      <c r="A827" s="3">
        <v>19073</v>
      </c>
      <c r="B827" s="3" t="s">
        <v>1500</v>
      </c>
      <c r="C827" s="3" t="s">
        <v>1737</v>
      </c>
      <c r="D827" s="3" t="s">
        <v>3382</v>
      </c>
      <c r="E827" s="3" t="s">
        <v>23961</v>
      </c>
      <c r="F827" s="3" t="s">
        <v>3382</v>
      </c>
    </row>
    <row r="828" spans="1:6" x14ac:dyDescent="0.25">
      <c r="A828" s="3">
        <v>19075</v>
      </c>
      <c r="B828" s="3" t="s">
        <v>1500</v>
      </c>
      <c r="C828" s="3" t="s">
        <v>1615</v>
      </c>
      <c r="D828" s="3" t="s">
        <v>3382</v>
      </c>
      <c r="E828" s="3" t="s">
        <v>23961</v>
      </c>
      <c r="F828" s="3" t="s">
        <v>3382</v>
      </c>
    </row>
    <row r="829" spans="1:6" x14ac:dyDescent="0.25">
      <c r="A829" s="3">
        <v>19077</v>
      </c>
      <c r="B829" s="3" t="s">
        <v>1500</v>
      </c>
      <c r="C829" s="3" t="s">
        <v>3426</v>
      </c>
      <c r="D829" s="3" t="s">
        <v>3382</v>
      </c>
      <c r="E829" s="3" t="s">
        <v>23961</v>
      </c>
      <c r="F829" s="3" t="s">
        <v>3382</v>
      </c>
    </row>
    <row r="830" spans="1:6" x14ac:dyDescent="0.25">
      <c r="A830" s="3">
        <v>19079</v>
      </c>
      <c r="B830" s="3" t="s">
        <v>1500</v>
      </c>
      <c r="C830" s="3" t="s">
        <v>2007</v>
      </c>
      <c r="D830" s="3" t="s">
        <v>3382</v>
      </c>
      <c r="E830" s="3" t="s">
        <v>23961</v>
      </c>
      <c r="F830" s="3" t="s">
        <v>3382</v>
      </c>
    </row>
    <row r="831" spans="1:6" x14ac:dyDescent="0.25">
      <c r="A831" s="3">
        <v>19081</v>
      </c>
      <c r="B831" s="3" t="s">
        <v>1500</v>
      </c>
      <c r="C831" s="3" t="s">
        <v>2067</v>
      </c>
      <c r="D831" s="3" t="s">
        <v>3382</v>
      </c>
      <c r="E831" s="3" t="s">
        <v>23961</v>
      </c>
      <c r="F831" s="3" t="s">
        <v>3382</v>
      </c>
    </row>
    <row r="832" spans="1:6" x14ac:dyDescent="0.25">
      <c r="A832" s="3">
        <v>19083</v>
      </c>
      <c r="B832" s="3" t="s">
        <v>1500</v>
      </c>
      <c r="C832" s="3" t="s">
        <v>1975</v>
      </c>
      <c r="D832" s="3" t="s">
        <v>3382</v>
      </c>
      <c r="E832" s="3" t="s">
        <v>23961</v>
      </c>
      <c r="F832" s="3" t="s">
        <v>3382</v>
      </c>
    </row>
    <row r="833" spans="1:6" x14ac:dyDescent="0.25">
      <c r="A833" s="3">
        <v>19085</v>
      </c>
      <c r="B833" s="3" t="s">
        <v>1500</v>
      </c>
      <c r="C833" s="3" t="s">
        <v>1594</v>
      </c>
      <c r="D833" s="3" t="s">
        <v>3382</v>
      </c>
      <c r="E833" s="3" t="s">
        <v>23961</v>
      </c>
      <c r="F833" s="3" t="s">
        <v>3382</v>
      </c>
    </row>
    <row r="834" spans="1:6" x14ac:dyDescent="0.25">
      <c r="A834" s="3">
        <v>19087</v>
      </c>
      <c r="B834" s="3" t="s">
        <v>1500</v>
      </c>
      <c r="C834" s="3" t="s">
        <v>1733</v>
      </c>
      <c r="D834" s="3" t="s">
        <v>3382</v>
      </c>
      <c r="E834" s="3" t="s">
        <v>23961</v>
      </c>
      <c r="F834" s="3" t="s">
        <v>3382</v>
      </c>
    </row>
    <row r="835" spans="1:6" x14ac:dyDescent="0.25">
      <c r="A835" s="3">
        <v>19089</v>
      </c>
      <c r="B835" s="3" t="s">
        <v>1500</v>
      </c>
      <c r="C835" s="3" t="s">
        <v>2181</v>
      </c>
      <c r="D835" s="3" t="s">
        <v>3382</v>
      </c>
      <c r="E835" s="3" t="s">
        <v>23961</v>
      </c>
      <c r="F835" s="3" t="s">
        <v>3382</v>
      </c>
    </row>
    <row r="836" spans="1:6" x14ac:dyDescent="0.25">
      <c r="A836" s="3">
        <v>19091</v>
      </c>
      <c r="B836" s="3" t="s">
        <v>1500</v>
      </c>
      <c r="C836" s="3" t="s">
        <v>1790</v>
      </c>
      <c r="D836" s="3" t="s">
        <v>3382</v>
      </c>
      <c r="E836" s="3" t="s">
        <v>23961</v>
      </c>
      <c r="F836" s="3" t="s">
        <v>3382</v>
      </c>
    </row>
    <row r="837" spans="1:6" x14ac:dyDescent="0.25">
      <c r="A837" s="3">
        <v>19093</v>
      </c>
      <c r="B837" s="3" t="s">
        <v>1500</v>
      </c>
      <c r="C837" s="3" t="s">
        <v>1704</v>
      </c>
      <c r="D837" s="3" t="s">
        <v>3382</v>
      </c>
      <c r="E837" s="3" t="s">
        <v>23961</v>
      </c>
      <c r="F837" s="3" t="s">
        <v>3382</v>
      </c>
    </row>
    <row r="838" spans="1:6" x14ac:dyDescent="0.25">
      <c r="A838" s="3">
        <v>19095</v>
      </c>
      <c r="B838" s="3" t="s">
        <v>1500</v>
      </c>
      <c r="C838" s="3" t="s">
        <v>1119</v>
      </c>
      <c r="D838" s="3" t="s">
        <v>3382</v>
      </c>
      <c r="E838" s="3" t="s">
        <v>23961</v>
      </c>
      <c r="F838" s="3" t="s">
        <v>3382</v>
      </c>
    </row>
    <row r="839" spans="1:6" x14ac:dyDescent="0.25">
      <c r="A839" s="3">
        <v>19097</v>
      </c>
      <c r="B839" s="3" t="s">
        <v>1500</v>
      </c>
      <c r="C839" s="3" t="s">
        <v>1584</v>
      </c>
      <c r="D839" s="3" t="s">
        <v>3382</v>
      </c>
      <c r="E839" s="3" t="s">
        <v>23961</v>
      </c>
      <c r="F839" s="3" t="s">
        <v>3382</v>
      </c>
    </row>
    <row r="840" spans="1:6" x14ac:dyDescent="0.25">
      <c r="A840" s="3">
        <v>19099</v>
      </c>
      <c r="B840" s="3" t="s">
        <v>1500</v>
      </c>
      <c r="C840" s="3" t="s">
        <v>1526</v>
      </c>
      <c r="D840" s="3" t="s">
        <v>3382</v>
      </c>
      <c r="E840" s="3" t="s">
        <v>23961</v>
      </c>
      <c r="F840" s="3" t="s">
        <v>3382</v>
      </c>
    </row>
    <row r="841" spans="1:6" x14ac:dyDescent="0.25">
      <c r="A841" s="3">
        <v>19101</v>
      </c>
      <c r="B841" s="3" t="s">
        <v>1500</v>
      </c>
      <c r="C841" s="3" t="s">
        <v>1502</v>
      </c>
      <c r="D841" s="3" t="s">
        <v>3382</v>
      </c>
      <c r="E841" s="3" t="s">
        <v>23961</v>
      </c>
      <c r="F841" s="3" t="s">
        <v>3382</v>
      </c>
    </row>
    <row r="842" spans="1:6" x14ac:dyDescent="0.25">
      <c r="A842" s="3">
        <v>19103</v>
      </c>
      <c r="B842" s="3" t="s">
        <v>1500</v>
      </c>
      <c r="C842" s="3" t="s">
        <v>1699</v>
      </c>
      <c r="D842" s="3" t="s">
        <v>3382</v>
      </c>
      <c r="E842" s="3" t="s">
        <v>23961</v>
      </c>
      <c r="F842" s="3" t="s">
        <v>3382</v>
      </c>
    </row>
    <row r="843" spans="1:6" x14ac:dyDescent="0.25">
      <c r="A843" s="3">
        <v>19105</v>
      </c>
      <c r="B843" s="3" t="s">
        <v>1500</v>
      </c>
      <c r="C843" s="3" t="s">
        <v>1913</v>
      </c>
      <c r="D843" s="3" t="s">
        <v>3382</v>
      </c>
      <c r="E843" s="3" t="s">
        <v>23961</v>
      </c>
      <c r="F843" s="3" t="s">
        <v>3382</v>
      </c>
    </row>
    <row r="844" spans="1:6" x14ac:dyDescent="0.25">
      <c r="A844" s="3">
        <v>19107</v>
      </c>
      <c r="B844" s="3" t="s">
        <v>1500</v>
      </c>
      <c r="C844" s="3" t="s">
        <v>3442</v>
      </c>
      <c r="D844" s="3" t="s">
        <v>3382</v>
      </c>
      <c r="E844" s="3" t="s">
        <v>23961</v>
      </c>
      <c r="F844" s="3" t="s">
        <v>3382</v>
      </c>
    </row>
    <row r="845" spans="1:6" x14ac:dyDescent="0.25">
      <c r="A845" s="3">
        <v>19109</v>
      </c>
      <c r="B845" s="3" t="s">
        <v>1500</v>
      </c>
      <c r="C845" s="3" t="s">
        <v>3444</v>
      </c>
      <c r="D845" s="3" t="s">
        <v>3382</v>
      </c>
      <c r="E845" s="3" t="s">
        <v>23961</v>
      </c>
      <c r="F845" s="3" t="s">
        <v>3382</v>
      </c>
    </row>
    <row r="846" spans="1:6" x14ac:dyDescent="0.25">
      <c r="A846" s="3">
        <v>19111</v>
      </c>
      <c r="B846" s="3" t="s">
        <v>1500</v>
      </c>
      <c r="C846" s="3" t="s">
        <v>1585</v>
      </c>
      <c r="D846" s="3" t="s">
        <v>3382</v>
      </c>
      <c r="E846" s="3" t="s">
        <v>23961</v>
      </c>
      <c r="F846" s="3" t="s">
        <v>3382</v>
      </c>
    </row>
    <row r="847" spans="1:6" x14ac:dyDescent="0.25">
      <c r="A847" s="3">
        <v>19113</v>
      </c>
      <c r="B847" s="3" t="s">
        <v>1500</v>
      </c>
      <c r="C847" s="3" t="s">
        <v>1815</v>
      </c>
      <c r="D847" s="3" t="s">
        <v>3382</v>
      </c>
      <c r="E847" s="3" t="s">
        <v>23961</v>
      </c>
      <c r="F847" s="3" t="s">
        <v>3382</v>
      </c>
    </row>
    <row r="848" spans="1:6" x14ac:dyDescent="0.25">
      <c r="A848" s="3">
        <v>19115</v>
      </c>
      <c r="B848" s="3" t="s">
        <v>1500</v>
      </c>
      <c r="C848" s="3" t="s">
        <v>2094</v>
      </c>
      <c r="D848" s="3" t="s">
        <v>3382</v>
      </c>
      <c r="E848" s="3" t="s">
        <v>23961</v>
      </c>
      <c r="F848" s="3" t="s">
        <v>3382</v>
      </c>
    </row>
    <row r="849" spans="1:6" x14ac:dyDescent="0.25">
      <c r="A849" s="3">
        <v>19117</v>
      </c>
      <c r="B849" s="3" t="s">
        <v>1500</v>
      </c>
      <c r="C849" s="3" t="s">
        <v>2066</v>
      </c>
      <c r="D849" s="3" t="s">
        <v>3382</v>
      </c>
      <c r="E849" s="3" t="s">
        <v>23961</v>
      </c>
      <c r="F849" s="3" t="s">
        <v>3382</v>
      </c>
    </row>
    <row r="850" spans="1:6" x14ac:dyDescent="0.25">
      <c r="A850" s="3">
        <v>19119</v>
      </c>
      <c r="B850" s="3" t="s">
        <v>1500</v>
      </c>
      <c r="C850" s="3" t="s">
        <v>2184</v>
      </c>
      <c r="D850" s="3" t="s">
        <v>3382</v>
      </c>
      <c r="E850" s="3" t="s">
        <v>23961</v>
      </c>
      <c r="F850" s="3" t="s">
        <v>3382</v>
      </c>
    </row>
    <row r="851" spans="1:6" x14ac:dyDescent="0.25">
      <c r="A851" s="3">
        <v>19121</v>
      </c>
      <c r="B851" s="3" t="s">
        <v>1500</v>
      </c>
      <c r="C851" s="3" t="s">
        <v>2004</v>
      </c>
      <c r="D851" s="3" t="s">
        <v>3382</v>
      </c>
      <c r="E851" s="3" t="s">
        <v>23961</v>
      </c>
      <c r="F851" s="3" t="s">
        <v>3382</v>
      </c>
    </row>
    <row r="852" spans="1:6" x14ac:dyDescent="0.25">
      <c r="A852" s="3">
        <v>19123</v>
      </c>
      <c r="B852" s="3" t="s">
        <v>1500</v>
      </c>
      <c r="C852" s="3" t="s">
        <v>3452</v>
      </c>
      <c r="D852" s="3" t="s">
        <v>3382</v>
      </c>
      <c r="E852" s="3" t="s">
        <v>23961</v>
      </c>
      <c r="F852" s="3" t="s">
        <v>3382</v>
      </c>
    </row>
    <row r="853" spans="1:6" x14ac:dyDescent="0.25">
      <c r="A853" s="3">
        <v>19125</v>
      </c>
      <c r="B853" s="3" t="s">
        <v>1500</v>
      </c>
      <c r="C853" s="3" t="s">
        <v>1599</v>
      </c>
      <c r="D853" s="3" t="s">
        <v>3382</v>
      </c>
      <c r="E853" s="3" t="s">
        <v>23961</v>
      </c>
      <c r="F853" s="3" t="s">
        <v>3382</v>
      </c>
    </row>
    <row r="854" spans="1:6" x14ac:dyDescent="0.25">
      <c r="A854" s="3">
        <v>19127</v>
      </c>
      <c r="B854" s="3" t="s">
        <v>1500</v>
      </c>
      <c r="C854" s="3" t="s">
        <v>1723</v>
      </c>
      <c r="D854" s="3" t="s">
        <v>3382</v>
      </c>
      <c r="E854" s="3" t="s">
        <v>23961</v>
      </c>
      <c r="F854" s="3" t="s">
        <v>3382</v>
      </c>
    </row>
    <row r="855" spans="1:6" x14ac:dyDescent="0.25">
      <c r="A855" s="3">
        <v>19129</v>
      </c>
      <c r="B855" s="3" t="s">
        <v>1500</v>
      </c>
      <c r="C855" s="3" t="s">
        <v>3456</v>
      </c>
      <c r="D855" s="3" t="s">
        <v>3378</v>
      </c>
      <c r="E855" s="3" t="s">
        <v>3378</v>
      </c>
      <c r="F855" s="3" t="s">
        <v>3378</v>
      </c>
    </row>
    <row r="856" spans="1:6" x14ac:dyDescent="0.25">
      <c r="A856" s="3">
        <v>19131</v>
      </c>
      <c r="B856" s="3" t="s">
        <v>1500</v>
      </c>
      <c r="C856" s="3" t="s">
        <v>1580</v>
      </c>
      <c r="D856" s="3" t="s">
        <v>3382</v>
      </c>
      <c r="E856" s="3" t="s">
        <v>23961</v>
      </c>
      <c r="F856" s="3" t="s">
        <v>3382</v>
      </c>
    </row>
    <row r="857" spans="1:6" x14ac:dyDescent="0.25">
      <c r="A857" s="3">
        <v>19133</v>
      </c>
      <c r="B857" s="3" t="s">
        <v>1500</v>
      </c>
      <c r="C857" s="3" t="s">
        <v>3459</v>
      </c>
      <c r="D857" s="3" t="s">
        <v>3382</v>
      </c>
      <c r="E857" s="3" t="s">
        <v>23961</v>
      </c>
      <c r="F857" s="3" t="s">
        <v>3382</v>
      </c>
    </row>
    <row r="858" spans="1:6" x14ac:dyDescent="0.25">
      <c r="A858" s="3">
        <v>19135</v>
      </c>
      <c r="B858" s="3" t="s">
        <v>1500</v>
      </c>
      <c r="C858" s="3" t="s">
        <v>1544</v>
      </c>
      <c r="D858" s="3" t="s">
        <v>3382</v>
      </c>
      <c r="E858" s="3" t="s">
        <v>23961</v>
      </c>
      <c r="F858" s="3" t="s">
        <v>3382</v>
      </c>
    </row>
    <row r="859" spans="1:6" x14ac:dyDescent="0.25">
      <c r="A859" s="3">
        <v>19137</v>
      </c>
      <c r="B859" s="3" t="s">
        <v>1500</v>
      </c>
      <c r="C859" s="3" t="s">
        <v>1626</v>
      </c>
      <c r="D859" s="3" t="s">
        <v>3378</v>
      </c>
      <c r="E859" s="3" t="s">
        <v>3378</v>
      </c>
      <c r="F859" s="3" t="s">
        <v>3378</v>
      </c>
    </row>
    <row r="860" spans="1:6" x14ac:dyDescent="0.25">
      <c r="A860" s="3">
        <v>19139</v>
      </c>
      <c r="B860" s="3" t="s">
        <v>1500</v>
      </c>
      <c r="C860" s="3" t="s">
        <v>1719</v>
      </c>
      <c r="D860" s="3" t="s">
        <v>3382</v>
      </c>
      <c r="E860" s="3" t="s">
        <v>23961</v>
      </c>
      <c r="F860" s="3" t="s">
        <v>3382</v>
      </c>
    </row>
    <row r="861" spans="1:6" x14ac:dyDescent="0.25">
      <c r="A861" s="3">
        <v>19141</v>
      </c>
      <c r="B861" s="3" t="s">
        <v>1500</v>
      </c>
      <c r="C861" s="3" t="s">
        <v>1581</v>
      </c>
      <c r="D861" s="3" t="s">
        <v>3382</v>
      </c>
      <c r="E861" s="3" t="s">
        <v>23961</v>
      </c>
      <c r="F861" s="3" t="s">
        <v>3382</v>
      </c>
    </row>
    <row r="862" spans="1:6" x14ac:dyDescent="0.25">
      <c r="A862" s="3">
        <v>19143</v>
      </c>
      <c r="B862" s="3" t="s">
        <v>1500</v>
      </c>
      <c r="C862" s="3" t="s">
        <v>2049</v>
      </c>
      <c r="D862" s="3" t="s">
        <v>3382</v>
      </c>
      <c r="E862" s="3" t="s">
        <v>23961</v>
      </c>
      <c r="F862" s="3" t="s">
        <v>3382</v>
      </c>
    </row>
    <row r="863" spans="1:6" x14ac:dyDescent="0.25">
      <c r="A863" s="3">
        <v>19145</v>
      </c>
      <c r="B863" s="3" t="s">
        <v>1500</v>
      </c>
      <c r="C863" s="3" t="s">
        <v>3466</v>
      </c>
      <c r="D863" s="3" t="s">
        <v>3378</v>
      </c>
      <c r="E863" s="3" t="s">
        <v>3378</v>
      </c>
      <c r="F863" s="3" t="s">
        <v>3378</v>
      </c>
    </row>
    <row r="864" spans="1:6" x14ac:dyDescent="0.25">
      <c r="A864" s="3">
        <v>19147</v>
      </c>
      <c r="B864" s="3" t="s">
        <v>1500</v>
      </c>
      <c r="C864" s="3" t="s">
        <v>1625</v>
      </c>
      <c r="D864" s="3" t="s">
        <v>3382</v>
      </c>
      <c r="E864" s="3" t="s">
        <v>23961</v>
      </c>
      <c r="F864" s="3" t="s">
        <v>3382</v>
      </c>
    </row>
    <row r="865" spans="1:6" x14ac:dyDescent="0.25">
      <c r="A865" s="3">
        <v>19149</v>
      </c>
      <c r="B865" s="3" t="s">
        <v>1500</v>
      </c>
      <c r="C865" s="3" t="s">
        <v>1642</v>
      </c>
      <c r="D865" s="3" t="s">
        <v>3382</v>
      </c>
      <c r="E865" s="3" t="s">
        <v>23961</v>
      </c>
      <c r="F865" s="3" t="s">
        <v>3382</v>
      </c>
    </row>
    <row r="866" spans="1:6" x14ac:dyDescent="0.25">
      <c r="A866" s="3">
        <v>19151</v>
      </c>
      <c r="B866" s="3" t="s">
        <v>1500</v>
      </c>
      <c r="C866" s="3" t="s">
        <v>1684</v>
      </c>
      <c r="D866" s="3" t="s">
        <v>3382</v>
      </c>
      <c r="E866" s="3" t="s">
        <v>23961</v>
      </c>
      <c r="F866" s="3" t="s">
        <v>3382</v>
      </c>
    </row>
    <row r="867" spans="1:6" x14ac:dyDescent="0.25">
      <c r="A867" s="3">
        <v>19153</v>
      </c>
      <c r="B867" s="3" t="s">
        <v>1500</v>
      </c>
      <c r="C867" s="3" t="s">
        <v>1569</v>
      </c>
      <c r="D867" s="3" t="s">
        <v>3382</v>
      </c>
      <c r="E867" s="3" t="s">
        <v>23961</v>
      </c>
      <c r="F867" s="3" t="s">
        <v>3382</v>
      </c>
    </row>
    <row r="868" spans="1:6" x14ac:dyDescent="0.25">
      <c r="A868" s="3">
        <v>19155</v>
      </c>
      <c r="B868" s="3" t="s">
        <v>1500</v>
      </c>
      <c r="C868" s="3" t="s">
        <v>2158</v>
      </c>
      <c r="D868" s="3" t="s">
        <v>3378</v>
      </c>
      <c r="E868" s="3" t="s">
        <v>3378</v>
      </c>
      <c r="F868" s="3" t="s">
        <v>3378</v>
      </c>
    </row>
    <row r="869" spans="1:6" x14ac:dyDescent="0.25">
      <c r="A869" s="3">
        <v>19157</v>
      </c>
      <c r="B869" s="3" t="s">
        <v>1500</v>
      </c>
      <c r="C869" s="3" t="s">
        <v>3473</v>
      </c>
      <c r="D869" s="3" t="s">
        <v>3382</v>
      </c>
      <c r="E869" s="3" t="s">
        <v>23961</v>
      </c>
      <c r="F869" s="3" t="s">
        <v>3382</v>
      </c>
    </row>
    <row r="870" spans="1:6" x14ac:dyDescent="0.25">
      <c r="A870" s="3">
        <v>19159</v>
      </c>
      <c r="B870" s="3" t="s">
        <v>1500</v>
      </c>
      <c r="C870" s="3" t="s">
        <v>1816</v>
      </c>
      <c r="D870" s="3" t="s">
        <v>3378</v>
      </c>
      <c r="E870" s="3" t="s">
        <v>3378</v>
      </c>
      <c r="F870" s="3" t="s">
        <v>3378</v>
      </c>
    </row>
    <row r="871" spans="1:6" x14ac:dyDescent="0.25">
      <c r="A871" s="3">
        <v>19161</v>
      </c>
      <c r="B871" s="3" t="s">
        <v>1500</v>
      </c>
      <c r="C871" s="3" t="s">
        <v>3476</v>
      </c>
      <c r="D871" s="3" t="s">
        <v>3382</v>
      </c>
      <c r="E871" s="3" t="s">
        <v>23961</v>
      </c>
      <c r="F871" s="3" t="s">
        <v>3382</v>
      </c>
    </row>
    <row r="872" spans="1:6" x14ac:dyDescent="0.25">
      <c r="A872" s="3">
        <v>19163</v>
      </c>
      <c r="B872" s="3" t="s">
        <v>1500</v>
      </c>
      <c r="C872" s="3" t="s">
        <v>1622</v>
      </c>
      <c r="D872" s="3" t="s">
        <v>3382</v>
      </c>
      <c r="E872" s="3" t="s">
        <v>23961</v>
      </c>
      <c r="F872" s="3" t="s">
        <v>3382</v>
      </c>
    </row>
    <row r="873" spans="1:6" x14ac:dyDescent="0.25">
      <c r="A873" s="3">
        <v>19165</v>
      </c>
      <c r="B873" s="3" t="s">
        <v>1500</v>
      </c>
      <c r="C873" s="3" t="s">
        <v>1220</v>
      </c>
      <c r="D873" s="3" t="s">
        <v>3382</v>
      </c>
      <c r="E873" s="3" t="s">
        <v>23961</v>
      </c>
      <c r="F873" s="3" t="s">
        <v>3382</v>
      </c>
    </row>
    <row r="874" spans="1:6" x14ac:dyDescent="0.25">
      <c r="A874" s="3">
        <v>19167</v>
      </c>
      <c r="B874" s="3" t="s">
        <v>1500</v>
      </c>
      <c r="C874" s="3" t="s">
        <v>1912</v>
      </c>
      <c r="D874" s="3" t="s">
        <v>3382</v>
      </c>
      <c r="E874" s="3" t="s">
        <v>23961</v>
      </c>
      <c r="F874" s="3" t="s">
        <v>3382</v>
      </c>
    </row>
    <row r="875" spans="1:6" x14ac:dyDescent="0.25">
      <c r="A875" s="3">
        <v>19169</v>
      </c>
      <c r="B875" s="3" t="s">
        <v>1500</v>
      </c>
      <c r="C875" s="3" t="s">
        <v>1835</v>
      </c>
      <c r="D875" s="3" t="s">
        <v>3382</v>
      </c>
      <c r="E875" s="3" t="s">
        <v>23961</v>
      </c>
      <c r="F875" s="3" t="s">
        <v>3382</v>
      </c>
    </row>
    <row r="876" spans="1:6" x14ac:dyDescent="0.25">
      <c r="A876" s="3">
        <v>19171</v>
      </c>
      <c r="B876" s="3" t="s">
        <v>1500</v>
      </c>
      <c r="C876" s="3" t="s">
        <v>2000</v>
      </c>
      <c r="D876" s="3" t="s">
        <v>3382</v>
      </c>
      <c r="E876" s="3" t="s">
        <v>23961</v>
      </c>
      <c r="F876" s="3" t="s">
        <v>3382</v>
      </c>
    </row>
    <row r="877" spans="1:6" x14ac:dyDescent="0.25">
      <c r="A877" s="3">
        <v>19173</v>
      </c>
      <c r="B877" s="3" t="s">
        <v>1500</v>
      </c>
      <c r="C877" s="3" t="s">
        <v>1954</v>
      </c>
      <c r="D877" s="3" t="s">
        <v>3378</v>
      </c>
      <c r="E877" s="3" t="s">
        <v>3378</v>
      </c>
      <c r="F877" s="3" t="s">
        <v>3378</v>
      </c>
    </row>
    <row r="878" spans="1:6" x14ac:dyDescent="0.25">
      <c r="A878" s="3">
        <v>19175</v>
      </c>
      <c r="B878" s="3" t="s">
        <v>1500</v>
      </c>
      <c r="C878" s="3" t="s">
        <v>1717</v>
      </c>
      <c r="D878" s="3" t="s">
        <v>3378</v>
      </c>
      <c r="E878" s="3" t="s">
        <v>3378</v>
      </c>
      <c r="F878" s="3" t="s">
        <v>3378</v>
      </c>
    </row>
    <row r="879" spans="1:6" x14ac:dyDescent="0.25">
      <c r="A879" s="3">
        <v>19177</v>
      </c>
      <c r="B879" s="3" t="s">
        <v>1500</v>
      </c>
      <c r="C879" s="3" t="s">
        <v>1889</v>
      </c>
      <c r="D879" s="3" t="s">
        <v>3382</v>
      </c>
      <c r="E879" s="3" t="s">
        <v>23961</v>
      </c>
      <c r="F879" s="3" t="s">
        <v>3382</v>
      </c>
    </row>
    <row r="880" spans="1:6" x14ac:dyDescent="0.25">
      <c r="A880" s="3">
        <v>19179</v>
      </c>
      <c r="B880" s="3" t="s">
        <v>1500</v>
      </c>
      <c r="C880" s="3" t="s">
        <v>1672</v>
      </c>
      <c r="D880" s="3" t="s">
        <v>3382</v>
      </c>
      <c r="E880" s="3" t="s">
        <v>23961</v>
      </c>
      <c r="F880" s="3" t="s">
        <v>3382</v>
      </c>
    </row>
    <row r="881" spans="1:6" x14ac:dyDescent="0.25">
      <c r="A881" s="3">
        <v>19181</v>
      </c>
      <c r="B881" s="3" t="s">
        <v>1500</v>
      </c>
      <c r="C881" s="3" t="s">
        <v>1588</v>
      </c>
      <c r="D881" s="3" t="s">
        <v>3382</v>
      </c>
      <c r="E881" s="3" t="s">
        <v>23961</v>
      </c>
      <c r="F881" s="3" t="s">
        <v>3382</v>
      </c>
    </row>
    <row r="882" spans="1:6" x14ac:dyDescent="0.25">
      <c r="A882" s="3">
        <v>19183</v>
      </c>
      <c r="B882" s="3" t="s">
        <v>1500</v>
      </c>
      <c r="C882" s="3" t="s">
        <v>1127</v>
      </c>
      <c r="D882" s="3" t="s">
        <v>3382</v>
      </c>
      <c r="E882" s="3" t="s">
        <v>23961</v>
      </c>
      <c r="F882" s="3" t="s">
        <v>3382</v>
      </c>
    </row>
    <row r="883" spans="1:6" x14ac:dyDescent="0.25">
      <c r="A883" s="3">
        <v>19185</v>
      </c>
      <c r="B883" s="3" t="s">
        <v>1500</v>
      </c>
      <c r="C883" s="3" t="s">
        <v>1555</v>
      </c>
      <c r="D883" s="3" t="s">
        <v>3382</v>
      </c>
      <c r="E883" s="3" t="s">
        <v>23961</v>
      </c>
      <c r="F883" s="3" t="s">
        <v>3382</v>
      </c>
    </row>
    <row r="884" spans="1:6" x14ac:dyDescent="0.25">
      <c r="A884" s="3">
        <v>19187</v>
      </c>
      <c r="B884" s="3" t="s">
        <v>1500</v>
      </c>
      <c r="C884" s="3" t="s">
        <v>2022</v>
      </c>
      <c r="D884" s="3" t="s">
        <v>3382</v>
      </c>
      <c r="E884" s="3" t="s">
        <v>23961</v>
      </c>
      <c r="F884" s="3" t="s">
        <v>3382</v>
      </c>
    </row>
    <row r="885" spans="1:6" x14ac:dyDescent="0.25">
      <c r="A885" s="3">
        <v>19189</v>
      </c>
      <c r="B885" s="3" t="s">
        <v>1500</v>
      </c>
      <c r="C885" s="3" t="s">
        <v>2182</v>
      </c>
      <c r="D885" s="3" t="s">
        <v>3382</v>
      </c>
      <c r="E885" s="3" t="s">
        <v>23961</v>
      </c>
      <c r="F885" s="3" t="s">
        <v>3382</v>
      </c>
    </row>
    <row r="886" spans="1:6" x14ac:dyDescent="0.25">
      <c r="A886" s="3">
        <v>19191</v>
      </c>
      <c r="B886" s="3" t="s">
        <v>1500</v>
      </c>
      <c r="C886" s="3" t="s">
        <v>3492</v>
      </c>
      <c r="D886" s="3" t="s">
        <v>3382</v>
      </c>
      <c r="E886" s="3" t="s">
        <v>23961</v>
      </c>
      <c r="F886" s="3" t="s">
        <v>3382</v>
      </c>
    </row>
    <row r="887" spans="1:6" x14ac:dyDescent="0.25">
      <c r="A887" s="3">
        <v>19193</v>
      </c>
      <c r="B887" s="3" t="s">
        <v>1500</v>
      </c>
      <c r="C887" s="3" t="s">
        <v>2109</v>
      </c>
      <c r="D887" s="3" t="s">
        <v>3382</v>
      </c>
      <c r="E887" s="3" t="s">
        <v>23961</v>
      </c>
      <c r="F887" s="3" t="s">
        <v>3382</v>
      </c>
    </row>
    <row r="888" spans="1:6" x14ac:dyDescent="0.25">
      <c r="A888" s="3">
        <v>19195</v>
      </c>
      <c r="B888" s="3" t="s">
        <v>1500</v>
      </c>
      <c r="C888" s="3" t="s">
        <v>3055</v>
      </c>
      <c r="D888" s="3" t="s">
        <v>3382</v>
      </c>
      <c r="E888" s="3" t="s">
        <v>23961</v>
      </c>
      <c r="F888" s="3" t="s">
        <v>3382</v>
      </c>
    </row>
    <row r="889" spans="1:6" x14ac:dyDescent="0.25">
      <c r="A889" s="3">
        <v>19197</v>
      </c>
      <c r="B889" s="3" t="s">
        <v>1500</v>
      </c>
      <c r="C889" s="3" t="s">
        <v>1955</v>
      </c>
      <c r="D889" s="3" t="s">
        <v>3382</v>
      </c>
      <c r="E889" s="3" t="s">
        <v>23961</v>
      </c>
      <c r="F889" s="3" t="s">
        <v>3382</v>
      </c>
    </row>
    <row r="890" spans="1:6" x14ac:dyDescent="0.25">
      <c r="A890" s="3">
        <v>20001</v>
      </c>
      <c r="B890" s="3" t="s">
        <v>1490</v>
      </c>
      <c r="C890" s="3" t="s">
        <v>654</v>
      </c>
      <c r="D890" s="3" t="s">
        <v>3496</v>
      </c>
      <c r="E890" s="3" t="s">
        <v>3496</v>
      </c>
      <c r="F890" s="3" t="s">
        <v>6795</v>
      </c>
    </row>
    <row r="891" spans="1:6" x14ac:dyDescent="0.25">
      <c r="A891" s="3">
        <v>20003</v>
      </c>
      <c r="B891" s="3" t="s">
        <v>1490</v>
      </c>
      <c r="C891" s="3" t="s">
        <v>1631</v>
      </c>
      <c r="D891" s="3" t="s">
        <v>3378</v>
      </c>
      <c r="E891" s="3" t="s">
        <v>3378</v>
      </c>
      <c r="F891" s="3" t="s">
        <v>3378</v>
      </c>
    </row>
    <row r="892" spans="1:6" x14ac:dyDescent="0.25">
      <c r="A892" s="3">
        <v>20005</v>
      </c>
      <c r="B892" s="3" t="s">
        <v>1490</v>
      </c>
      <c r="C892" s="3" t="s">
        <v>3500</v>
      </c>
      <c r="D892" s="3" t="s">
        <v>3378</v>
      </c>
      <c r="E892" s="3" t="s">
        <v>3378</v>
      </c>
      <c r="F892" s="3" t="s">
        <v>3378</v>
      </c>
    </row>
    <row r="893" spans="1:6" x14ac:dyDescent="0.25">
      <c r="A893" s="3">
        <v>20007</v>
      </c>
      <c r="B893" s="3" t="s">
        <v>1490</v>
      </c>
      <c r="C893" s="3" t="s">
        <v>3503</v>
      </c>
      <c r="D893" s="3" t="s">
        <v>3501</v>
      </c>
      <c r="E893" s="3" t="s">
        <v>3501</v>
      </c>
      <c r="F893" s="3" t="s">
        <v>3501</v>
      </c>
    </row>
    <row r="894" spans="1:6" x14ac:dyDescent="0.25">
      <c r="A894" s="3">
        <v>20009</v>
      </c>
      <c r="B894" s="3" t="s">
        <v>1490</v>
      </c>
      <c r="C894" s="3" t="s">
        <v>3506</v>
      </c>
      <c r="D894" s="3" t="s">
        <v>3504</v>
      </c>
      <c r="E894" s="3" t="s">
        <v>3504</v>
      </c>
      <c r="F894" s="3" t="s">
        <v>6793</v>
      </c>
    </row>
    <row r="895" spans="1:6" x14ac:dyDescent="0.25">
      <c r="A895" s="3">
        <v>20011</v>
      </c>
      <c r="B895" s="3" t="s">
        <v>1490</v>
      </c>
      <c r="C895" s="3" t="s">
        <v>3508</v>
      </c>
      <c r="D895" s="3" t="s">
        <v>3496</v>
      </c>
      <c r="E895" s="3" t="s">
        <v>3496</v>
      </c>
      <c r="F895" s="3" t="s">
        <v>6795</v>
      </c>
    </row>
    <row r="896" spans="1:6" x14ac:dyDescent="0.25">
      <c r="A896" s="3">
        <v>20013</v>
      </c>
      <c r="B896" s="3" t="s">
        <v>1490</v>
      </c>
      <c r="C896" s="3" t="s">
        <v>1633</v>
      </c>
      <c r="D896" s="3" t="s">
        <v>3378</v>
      </c>
      <c r="E896" s="3" t="s">
        <v>3378</v>
      </c>
      <c r="F896" s="3" t="s">
        <v>3378</v>
      </c>
    </row>
    <row r="897" spans="1:6" x14ac:dyDescent="0.25">
      <c r="A897" s="3">
        <v>20015</v>
      </c>
      <c r="B897" s="3" t="s">
        <v>1490</v>
      </c>
      <c r="C897" s="3" t="s">
        <v>1664</v>
      </c>
      <c r="D897" s="3" t="s">
        <v>3510</v>
      </c>
      <c r="E897" s="3" t="s">
        <v>3510</v>
      </c>
      <c r="F897" s="3" t="s">
        <v>6801</v>
      </c>
    </row>
    <row r="898" spans="1:6" x14ac:dyDescent="0.25">
      <c r="A898" s="3">
        <v>20017</v>
      </c>
      <c r="B898" s="3" t="s">
        <v>1490</v>
      </c>
      <c r="C898" s="3" t="s">
        <v>3513</v>
      </c>
      <c r="D898" s="3" t="s">
        <v>3510</v>
      </c>
      <c r="E898" s="3" t="s">
        <v>3510</v>
      </c>
      <c r="F898" s="3" t="s">
        <v>6801</v>
      </c>
    </row>
    <row r="899" spans="1:6" x14ac:dyDescent="0.25">
      <c r="A899" s="3">
        <v>20019</v>
      </c>
      <c r="B899" s="3" t="s">
        <v>1490</v>
      </c>
      <c r="C899" s="3" t="s">
        <v>2143</v>
      </c>
      <c r="D899" s="3" t="s">
        <v>3496</v>
      </c>
      <c r="E899" s="3" t="s">
        <v>3496</v>
      </c>
      <c r="F899" s="3" t="s">
        <v>6795</v>
      </c>
    </row>
    <row r="900" spans="1:6" x14ac:dyDescent="0.25">
      <c r="A900" s="3">
        <v>20021</v>
      </c>
      <c r="B900" s="3" t="s">
        <v>1490</v>
      </c>
      <c r="C900" s="3" t="s">
        <v>1619</v>
      </c>
      <c r="D900" s="3" t="s">
        <v>3496</v>
      </c>
      <c r="E900" s="3" t="s">
        <v>3496</v>
      </c>
      <c r="F900" s="3" t="s">
        <v>6795</v>
      </c>
    </row>
    <row r="901" spans="1:6" x14ac:dyDescent="0.25">
      <c r="A901" s="3">
        <v>20023</v>
      </c>
      <c r="B901" s="3" t="s">
        <v>1490</v>
      </c>
      <c r="C901" s="3" t="s">
        <v>1697</v>
      </c>
      <c r="D901" s="3" t="s">
        <v>3504</v>
      </c>
      <c r="E901" s="3" t="s">
        <v>3504</v>
      </c>
      <c r="F901" s="3" t="s">
        <v>2623</v>
      </c>
    </row>
    <row r="902" spans="1:6" x14ac:dyDescent="0.25">
      <c r="A902" s="3">
        <v>20025</v>
      </c>
      <c r="B902" s="3" t="s">
        <v>1490</v>
      </c>
      <c r="C902" s="3" t="s">
        <v>1553</v>
      </c>
      <c r="D902" s="3" t="s">
        <v>996</v>
      </c>
      <c r="E902" s="3" t="s">
        <v>996</v>
      </c>
      <c r="F902" s="3" t="s">
        <v>996</v>
      </c>
    </row>
    <row r="903" spans="1:6" x14ac:dyDescent="0.25">
      <c r="A903" s="3">
        <v>20027</v>
      </c>
      <c r="B903" s="3" t="s">
        <v>1490</v>
      </c>
      <c r="C903" s="3" t="s">
        <v>1931</v>
      </c>
      <c r="D903" s="3" t="s">
        <v>3518</v>
      </c>
      <c r="E903" s="3" t="s">
        <v>3518</v>
      </c>
      <c r="F903" s="3" t="s">
        <v>3518</v>
      </c>
    </row>
    <row r="904" spans="1:6" x14ac:dyDescent="0.25">
      <c r="A904" s="3">
        <v>20029</v>
      </c>
      <c r="B904" s="3" t="s">
        <v>1490</v>
      </c>
      <c r="C904" s="3" t="s">
        <v>3521</v>
      </c>
      <c r="D904" s="3" t="s">
        <v>3518</v>
      </c>
      <c r="E904" s="3" t="s">
        <v>3518</v>
      </c>
      <c r="F904" s="3" t="s">
        <v>3518</v>
      </c>
    </row>
    <row r="905" spans="1:6" x14ac:dyDescent="0.25">
      <c r="A905" s="3">
        <v>20031</v>
      </c>
      <c r="B905" s="3" t="s">
        <v>1490</v>
      </c>
      <c r="C905" s="3" t="s">
        <v>3523</v>
      </c>
      <c r="D905" s="3" t="s">
        <v>3378</v>
      </c>
      <c r="E905" s="3" t="s">
        <v>3378</v>
      </c>
      <c r="F905" s="3" t="s">
        <v>3378</v>
      </c>
    </row>
    <row r="906" spans="1:6" x14ac:dyDescent="0.25">
      <c r="A906" s="3">
        <v>20033</v>
      </c>
      <c r="B906" s="3" t="s">
        <v>1490</v>
      </c>
      <c r="C906" s="3" t="s">
        <v>1887</v>
      </c>
      <c r="D906" s="3" t="s">
        <v>996</v>
      </c>
      <c r="E906" s="3" t="s">
        <v>996</v>
      </c>
      <c r="F906" s="3" t="s">
        <v>996</v>
      </c>
    </row>
    <row r="907" spans="1:6" x14ac:dyDescent="0.25">
      <c r="A907" s="3">
        <v>20035</v>
      </c>
      <c r="B907" s="3" t="s">
        <v>1490</v>
      </c>
      <c r="C907" s="3" t="s">
        <v>3526</v>
      </c>
      <c r="D907" s="3" t="s">
        <v>3510</v>
      </c>
      <c r="E907" s="3" t="s">
        <v>3510</v>
      </c>
      <c r="F907" s="3" t="s">
        <v>6801</v>
      </c>
    </row>
    <row r="908" spans="1:6" x14ac:dyDescent="0.25">
      <c r="A908" s="3">
        <v>20037</v>
      </c>
      <c r="B908" s="3" t="s">
        <v>1490</v>
      </c>
      <c r="C908" s="3" t="s">
        <v>1591</v>
      </c>
      <c r="D908" s="3" t="s">
        <v>3496</v>
      </c>
      <c r="E908" s="3" t="s">
        <v>3496</v>
      </c>
      <c r="F908" s="3" t="s">
        <v>6795</v>
      </c>
    </row>
    <row r="909" spans="1:6" x14ac:dyDescent="0.25">
      <c r="A909" s="3">
        <v>20039</v>
      </c>
      <c r="B909" s="3" t="s">
        <v>1490</v>
      </c>
      <c r="C909" s="3" t="s">
        <v>1746</v>
      </c>
      <c r="D909" s="3" t="s">
        <v>3504</v>
      </c>
      <c r="E909" s="3" t="s">
        <v>3504</v>
      </c>
      <c r="F909" s="3" t="s">
        <v>6793</v>
      </c>
    </row>
    <row r="910" spans="1:6" x14ac:dyDescent="0.25">
      <c r="A910" s="3">
        <v>20041</v>
      </c>
      <c r="B910" s="3" t="s">
        <v>1490</v>
      </c>
      <c r="C910" s="3" t="s">
        <v>1969</v>
      </c>
      <c r="D910" s="3" t="s">
        <v>3518</v>
      </c>
      <c r="E910" s="3" t="s">
        <v>3518</v>
      </c>
      <c r="F910" s="3" t="s">
        <v>3518</v>
      </c>
    </row>
    <row r="911" spans="1:6" x14ac:dyDescent="0.25">
      <c r="A911" s="3">
        <v>20043</v>
      </c>
      <c r="B911" s="3" t="s">
        <v>1490</v>
      </c>
      <c r="C911" s="3" t="s">
        <v>3531</v>
      </c>
      <c r="D911" s="3" t="s">
        <v>3378</v>
      </c>
      <c r="E911" s="3" t="s">
        <v>3378</v>
      </c>
      <c r="F911" s="3" t="s">
        <v>3378</v>
      </c>
    </row>
    <row r="912" spans="1:6" x14ac:dyDescent="0.25">
      <c r="A912" s="3">
        <v>20045</v>
      </c>
      <c r="B912" s="3" t="s">
        <v>1490</v>
      </c>
      <c r="C912" s="3" t="s">
        <v>1685</v>
      </c>
      <c r="D912" s="3" t="s">
        <v>3378</v>
      </c>
      <c r="E912" s="3" t="s">
        <v>3378</v>
      </c>
      <c r="F912" s="3" t="s">
        <v>3378</v>
      </c>
    </row>
    <row r="913" spans="1:6" x14ac:dyDescent="0.25">
      <c r="A913" s="3">
        <v>20047</v>
      </c>
      <c r="B913" s="3" t="s">
        <v>1490</v>
      </c>
      <c r="C913" s="3" t="s">
        <v>3170</v>
      </c>
      <c r="D913" s="3" t="s">
        <v>996</v>
      </c>
      <c r="E913" s="3" t="s">
        <v>996</v>
      </c>
      <c r="F913" s="3" t="s">
        <v>996</v>
      </c>
    </row>
    <row r="914" spans="1:6" x14ac:dyDescent="0.25">
      <c r="A914" s="3">
        <v>20049</v>
      </c>
      <c r="B914" s="3" t="s">
        <v>1490</v>
      </c>
      <c r="C914" s="3" t="s">
        <v>1757</v>
      </c>
      <c r="D914" s="3" t="s">
        <v>3496</v>
      </c>
      <c r="E914" s="3" t="s">
        <v>3496</v>
      </c>
      <c r="F914" s="3" t="s">
        <v>6795</v>
      </c>
    </row>
    <row r="915" spans="1:6" x14ac:dyDescent="0.25">
      <c r="A915" s="3">
        <v>20051</v>
      </c>
      <c r="B915" s="3" t="s">
        <v>1490</v>
      </c>
      <c r="C915" s="3" t="s">
        <v>1991</v>
      </c>
      <c r="D915" s="3" t="s">
        <v>3504</v>
      </c>
      <c r="E915" s="3" t="s">
        <v>3504</v>
      </c>
      <c r="F915" s="3" t="s">
        <v>6793</v>
      </c>
    </row>
    <row r="916" spans="1:6" x14ac:dyDescent="0.25">
      <c r="A916" s="3">
        <v>20053</v>
      </c>
      <c r="B916" s="3" t="s">
        <v>1490</v>
      </c>
      <c r="C916" s="3" t="s">
        <v>3537</v>
      </c>
      <c r="D916" s="3" t="s">
        <v>3504</v>
      </c>
      <c r="E916" s="3" t="s">
        <v>3504</v>
      </c>
      <c r="F916" s="3" t="s">
        <v>6793</v>
      </c>
    </row>
    <row r="917" spans="1:6" x14ac:dyDescent="0.25">
      <c r="A917" s="3">
        <v>20055</v>
      </c>
      <c r="B917" s="3" t="s">
        <v>1490</v>
      </c>
      <c r="C917" s="3" t="s">
        <v>1787</v>
      </c>
      <c r="D917" s="3" t="s">
        <v>996</v>
      </c>
      <c r="E917" s="3" t="s">
        <v>996</v>
      </c>
      <c r="F917" s="3" t="s">
        <v>996</v>
      </c>
    </row>
    <row r="918" spans="1:6" x14ac:dyDescent="0.25">
      <c r="A918" s="3">
        <v>20057</v>
      </c>
      <c r="B918" s="3" t="s">
        <v>1490</v>
      </c>
      <c r="C918" s="3" t="s">
        <v>2104</v>
      </c>
      <c r="D918" s="3" t="s">
        <v>996</v>
      </c>
      <c r="E918" s="3" t="s">
        <v>996</v>
      </c>
      <c r="F918" s="3" t="s">
        <v>996</v>
      </c>
    </row>
    <row r="919" spans="1:6" x14ac:dyDescent="0.25">
      <c r="A919" s="3">
        <v>20059</v>
      </c>
      <c r="B919" s="3" t="s">
        <v>1490</v>
      </c>
      <c r="C919" s="3" t="s">
        <v>1813</v>
      </c>
      <c r="D919" s="3" t="s">
        <v>3378</v>
      </c>
      <c r="E919" s="3" t="s">
        <v>3378</v>
      </c>
      <c r="F919" s="3" t="s">
        <v>3378</v>
      </c>
    </row>
    <row r="920" spans="1:6" x14ac:dyDescent="0.25">
      <c r="A920" s="3">
        <v>20061</v>
      </c>
      <c r="B920" s="3" t="s">
        <v>1490</v>
      </c>
      <c r="C920" s="3" t="s">
        <v>3542</v>
      </c>
      <c r="D920" s="3" t="s">
        <v>3510</v>
      </c>
      <c r="E920" s="3" t="s">
        <v>3510</v>
      </c>
      <c r="F920" s="3" t="s">
        <v>6801</v>
      </c>
    </row>
    <row r="921" spans="1:6" x14ac:dyDescent="0.25">
      <c r="A921" s="3">
        <v>20063</v>
      </c>
      <c r="B921" s="3" t="s">
        <v>1490</v>
      </c>
      <c r="C921" s="3" t="s">
        <v>3544</v>
      </c>
      <c r="D921" s="3" t="s">
        <v>996</v>
      </c>
      <c r="E921" s="3" t="s">
        <v>996</v>
      </c>
      <c r="F921" s="3" t="s">
        <v>996</v>
      </c>
    </row>
    <row r="922" spans="1:6" x14ac:dyDescent="0.25">
      <c r="A922" s="3">
        <v>20065</v>
      </c>
      <c r="B922" s="3" t="s">
        <v>1490</v>
      </c>
      <c r="C922" s="3" t="s">
        <v>1974</v>
      </c>
      <c r="D922" s="3" t="s">
        <v>3504</v>
      </c>
      <c r="E922" s="3" t="s">
        <v>3504</v>
      </c>
      <c r="F922" s="3" t="s">
        <v>6793</v>
      </c>
    </row>
    <row r="923" spans="1:6" x14ac:dyDescent="0.25">
      <c r="A923" s="3">
        <v>20067</v>
      </c>
      <c r="B923" s="3" t="s">
        <v>1490</v>
      </c>
      <c r="C923" s="3" t="s">
        <v>1948</v>
      </c>
      <c r="D923" s="3" t="s">
        <v>996</v>
      </c>
      <c r="E923" s="3" t="s">
        <v>996</v>
      </c>
      <c r="F923" s="3" t="s">
        <v>996</v>
      </c>
    </row>
    <row r="924" spans="1:6" x14ac:dyDescent="0.25">
      <c r="A924" s="3">
        <v>20069</v>
      </c>
      <c r="B924" s="3" t="s">
        <v>1490</v>
      </c>
      <c r="C924" s="3" t="s">
        <v>3548</v>
      </c>
      <c r="D924" s="3" t="s">
        <v>996</v>
      </c>
      <c r="E924" s="3" t="s">
        <v>996</v>
      </c>
      <c r="F924" s="3" t="s">
        <v>996</v>
      </c>
    </row>
    <row r="925" spans="1:6" x14ac:dyDescent="0.25">
      <c r="A925" s="3">
        <v>20071</v>
      </c>
      <c r="B925" s="3" t="s">
        <v>1490</v>
      </c>
      <c r="C925" s="3" t="s">
        <v>1875</v>
      </c>
      <c r="D925" s="3" t="s">
        <v>996</v>
      </c>
      <c r="E925" s="3" t="s">
        <v>996</v>
      </c>
      <c r="F925" s="3" t="s">
        <v>996</v>
      </c>
    </row>
    <row r="926" spans="1:6" x14ac:dyDescent="0.25">
      <c r="A926" s="3">
        <v>20073</v>
      </c>
      <c r="B926" s="3" t="s">
        <v>1490</v>
      </c>
      <c r="C926" s="3" t="s">
        <v>1828</v>
      </c>
      <c r="D926" s="3" t="s">
        <v>3496</v>
      </c>
      <c r="E926" s="3" t="s">
        <v>3496</v>
      </c>
      <c r="F926" s="3" t="s">
        <v>6795</v>
      </c>
    </row>
    <row r="927" spans="1:6" x14ac:dyDescent="0.25">
      <c r="A927" s="3">
        <v>20075</v>
      </c>
      <c r="B927" s="3" t="s">
        <v>1490</v>
      </c>
      <c r="C927" s="3" t="s">
        <v>2007</v>
      </c>
      <c r="D927" s="3" t="s">
        <v>996</v>
      </c>
      <c r="E927" s="3" t="s">
        <v>996</v>
      </c>
      <c r="F927" s="3" t="s">
        <v>996</v>
      </c>
    </row>
    <row r="928" spans="1:6" x14ac:dyDescent="0.25">
      <c r="A928" s="3">
        <v>20077</v>
      </c>
      <c r="B928" s="3" t="s">
        <v>1490</v>
      </c>
      <c r="C928" s="3" t="s">
        <v>3553</v>
      </c>
      <c r="D928" s="3" t="s">
        <v>3501</v>
      </c>
      <c r="E928" s="3" t="s">
        <v>3501</v>
      </c>
      <c r="F928" s="3" t="s">
        <v>3501</v>
      </c>
    </row>
    <row r="929" spans="1:6" x14ac:dyDescent="0.25">
      <c r="A929" s="3">
        <v>20079</v>
      </c>
      <c r="B929" s="3" t="s">
        <v>1490</v>
      </c>
      <c r="C929" s="3" t="s">
        <v>3555</v>
      </c>
      <c r="D929" s="3" t="s">
        <v>3501</v>
      </c>
      <c r="E929" s="3" t="s">
        <v>3501</v>
      </c>
      <c r="F929" s="3" t="s">
        <v>3501</v>
      </c>
    </row>
    <row r="930" spans="1:6" x14ac:dyDescent="0.25">
      <c r="A930" s="3">
        <v>20081</v>
      </c>
      <c r="B930" s="3" t="s">
        <v>1490</v>
      </c>
      <c r="C930" s="3" t="s">
        <v>3557</v>
      </c>
      <c r="D930" s="3" t="s">
        <v>996</v>
      </c>
      <c r="E930" s="3" t="s">
        <v>996</v>
      </c>
      <c r="F930" s="3" t="s">
        <v>996</v>
      </c>
    </row>
    <row r="931" spans="1:6" x14ac:dyDescent="0.25">
      <c r="A931" s="3">
        <v>20083</v>
      </c>
      <c r="B931" s="3" t="s">
        <v>1490</v>
      </c>
      <c r="C931" s="3" t="s">
        <v>3559</v>
      </c>
      <c r="D931" s="3" t="s">
        <v>996</v>
      </c>
      <c r="E931" s="3" t="s">
        <v>996</v>
      </c>
      <c r="F931" s="3" t="s">
        <v>996</v>
      </c>
    </row>
    <row r="932" spans="1:6" x14ac:dyDescent="0.25">
      <c r="A932" s="3">
        <v>20085</v>
      </c>
      <c r="B932" s="3" t="s">
        <v>1490</v>
      </c>
      <c r="C932" s="3" t="s">
        <v>1584</v>
      </c>
      <c r="D932" s="3" t="s">
        <v>3378</v>
      </c>
      <c r="E932" s="3" t="s">
        <v>3378</v>
      </c>
      <c r="F932" s="3" t="s">
        <v>3378</v>
      </c>
    </row>
    <row r="933" spans="1:6" x14ac:dyDescent="0.25">
      <c r="A933" s="3">
        <v>20087</v>
      </c>
      <c r="B933" s="3" t="s">
        <v>1490</v>
      </c>
      <c r="C933" s="3" t="s">
        <v>1502</v>
      </c>
      <c r="D933" s="3" t="s">
        <v>3378</v>
      </c>
      <c r="E933" s="3" t="s">
        <v>3378</v>
      </c>
      <c r="F933" s="3" t="s">
        <v>3378</v>
      </c>
    </row>
    <row r="934" spans="1:6" x14ac:dyDescent="0.25">
      <c r="A934" s="3">
        <v>20089</v>
      </c>
      <c r="B934" s="3" t="s">
        <v>1490</v>
      </c>
      <c r="C934" s="3" t="s">
        <v>3563</v>
      </c>
      <c r="D934" s="3" t="s">
        <v>3518</v>
      </c>
      <c r="E934" s="3" t="s">
        <v>3518</v>
      </c>
      <c r="F934" s="3" t="s">
        <v>3518</v>
      </c>
    </row>
    <row r="935" spans="1:6" x14ac:dyDescent="0.25">
      <c r="A935" s="3">
        <v>20091</v>
      </c>
      <c r="B935" s="3" t="s">
        <v>1490</v>
      </c>
      <c r="C935" s="3" t="s">
        <v>1699</v>
      </c>
      <c r="D935" s="3" t="s">
        <v>3378</v>
      </c>
      <c r="E935" s="3" t="s">
        <v>3378</v>
      </c>
      <c r="F935" s="3" t="s">
        <v>3378</v>
      </c>
    </row>
    <row r="936" spans="1:6" x14ac:dyDescent="0.25">
      <c r="A936" s="3">
        <v>20093</v>
      </c>
      <c r="B936" s="3" t="s">
        <v>1490</v>
      </c>
      <c r="C936" s="3" t="s">
        <v>3566</v>
      </c>
      <c r="D936" s="3" t="s">
        <v>996</v>
      </c>
      <c r="E936" s="3" t="s">
        <v>996</v>
      </c>
      <c r="F936" s="3" t="s">
        <v>996</v>
      </c>
    </row>
    <row r="937" spans="1:6" x14ac:dyDescent="0.25">
      <c r="A937" s="3">
        <v>20095</v>
      </c>
      <c r="B937" s="3" t="s">
        <v>1490</v>
      </c>
      <c r="C937" s="3" t="s">
        <v>3568</v>
      </c>
      <c r="D937" s="3" t="s">
        <v>3501</v>
      </c>
      <c r="E937" s="3" t="s">
        <v>3501</v>
      </c>
      <c r="F937" s="3" t="s">
        <v>3501</v>
      </c>
    </row>
    <row r="938" spans="1:6" x14ac:dyDescent="0.25">
      <c r="A938" s="3">
        <v>20097</v>
      </c>
      <c r="B938" s="3" t="s">
        <v>1490</v>
      </c>
      <c r="C938" s="3" t="s">
        <v>2672</v>
      </c>
      <c r="D938" s="3" t="s">
        <v>996</v>
      </c>
      <c r="E938" s="3" t="s">
        <v>996</v>
      </c>
      <c r="F938" s="3" t="s">
        <v>996</v>
      </c>
    </row>
    <row r="939" spans="1:6" x14ac:dyDescent="0.25">
      <c r="A939" s="3">
        <v>20099</v>
      </c>
      <c r="B939" s="3" t="s">
        <v>1490</v>
      </c>
      <c r="C939" s="3" t="s">
        <v>3571</v>
      </c>
      <c r="D939" s="3" t="s">
        <v>3496</v>
      </c>
      <c r="E939" s="3" t="s">
        <v>3496</v>
      </c>
      <c r="F939" s="3" t="s">
        <v>6795</v>
      </c>
    </row>
    <row r="940" spans="1:6" x14ac:dyDescent="0.25">
      <c r="A940" s="3">
        <v>20101</v>
      </c>
      <c r="B940" s="3" t="s">
        <v>1490</v>
      </c>
      <c r="C940" s="3" t="s">
        <v>3573</v>
      </c>
      <c r="D940" s="3" t="s">
        <v>996</v>
      </c>
      <c r="E940" s="3" t="s">
        <v>996</v>
      </c>
      <c r="F940" s="3" t="s">
        <v>996</v>
      </c>
    </row>
    <row r="941" spans="1:6" x14ac:dyDescent="0.25">
      <c r="A941" s="3">
        <v>20103</v>
      </c>
      <c r="B941" s="3" t="s">
        <v>1490</v>
      </c>
      <c r="C941" s="3" t="s">
        <v>3575</v>
      </c>
      <c r="D941" s="3" t="s">
        <v>3378</v>
      </c>
      <c r="E941" s="3" t="s">
        <v>3378</v>
      </c>
      <c r="F941" s="3" t="s">
        <v>3378</v>
      </c>
    </row>
    <row r="942" spans="1:6" x14ac:dyDescent="0.25">
      <c r="A942" s="3">
        <v>20105</v>
      </c>
      <c r="B942" s="3" t="s">
        <v>1490</v>
      </c>
      <c r="C942" s="3" t="s">
        <v>1788</v>
      </c>
      <c r="D942" s="3" t="s">
        <v>3518</v>
      </c>
      <c r="E942" s="3" t="s">
        <v>3518</v>
      </c>
      <c r="F942" s="3" t="s">
        <v>3518</v>
      </c>
    </row>
    <row r="943" spans="1:6" x14ac:dyDescent="0.25">
      <c r="A943" s="3">
        <v>20107</v>
      </c>
      <c r="B943" s="3" t="s">
        <v>1490</v>
      </c>
      <c r="C943" s="3" t="s">
        <v>1815</v>
      </c>
      <c r="D943" s="3" t="s">
        <v>3378</v>
      </c>
      <c r="E943" s="3" t="s">
        <v>3378</v>
      </c>
      <c r="F943" s="3" t="s">
        <v>3378</v>
      </c>
    </row>
    <row r="944" spans="1:6" x14ac:dyDescent="0.25">
      <c r="A944" s="3">
        <v>20109</v>
      </c>
      <c r="B944" s="3" t="s">
        <v>1490</v>
      </c>
      <c r="C944" s="3" t="s">
        <v>2462</v>
      </c>
      <c r="D944" s="3" t="s">
        <v>996</v>
      </c>
      <c r="E944" s="3" t="s">
        <v>996</v>
      </c>
      <c r="F944" s="3" t="s">
        <v>996</v>
      </c>
    </row>
    <row r="945" spans="1:6" x14ac:dyDescent="0.25">
      <c r="A945" s="3">
        <v>20111</v>
      </c>
      <c r="B945" s="3" t="s">
        <v>1490</v>
      </c>
      <c r="C945" s="3" t="s">
        <v>2184</v>
      </c>
      <c r="D945" s="3" t="s">
        <v>3378</v>
      </c>
      <c r="E945" s="3" t="s">
        <v>3378</v>
      </c>
      <c r="F945" s="3" t="s">
        <v>3378</v>
      </c>
    </row>
    <row r="946" spans="1:6" x14ac:dyDescent="0.25">
      <c r="A946" s="3">
        <v>20113</v>
      </c>
      <c r="B946" s="3" t="s">
        <v>1490</v>
      </c>
      <c r="C946" s="3" t="s">
        <v>3581</v>
      </c>
      <c r="D946" s="3" t="s">
        <v>3501</v>
      </c>
      <c r="E946" s="3" t="s">
        <v>3501</v>
      </c>
      <c r="F946" s="3" t="s">
        <v>3501</v>
      </c>
    </row>
    <row r="947" spans="1:6" x14ac:dyDescent="0.25">
      <c r="A947" s="3">
        <v>20115</v>
      </c>
      <c r="B947" s="3" t="s">
        <v>1490</v>
      </c>
      <c r="C947" s="3" t="s">
        <v>1599</v>
      </c>
      <c r="D947" s="3" t="s">
        <v>3501</v>
      </c>
      <c r="E947" s="3" t="s">
        <v>3501</v>
      </c>
      <c r="F947" s="3" t="s">
        <v>6801</v>
      </c>
    </row>
    <row r="948" spans="1:6" x14ac:dyDescent="0.25">
      <c r="A948" s="3">
        <v>20117</v>
      </c>
      <c r="B948" s="3" t="s">
        <v>1490</v>
      </c>
      <c r="C948" s="3" t="s">
        <v>1723</v>
      </c>
      <c r="D948" s="3" t="s">
        <v>3510</v>
      </c>
      <c r="E948" s="3" t="s">
        <v>3510</v>
      </c>
      <c r="F948" s="3" t="s">
        <v>3501</v>
      </c>
    </row>
    <row r="949" spans="1:6" x14ac:dyDescent="0.25">
      <c r="A949" s="3">
        <v>20119</v>
      </c>
      <c r="B949" s="3" t="s">
        <v>1490</v>
      </c>
      <c r="C949" s="3" t="s">
        <v>2024</v>
      </c>
      <c r="D949" s="3" t="s">
        <v>996</v>
      </c>
      <c r="E949" s="3" t="s">
        <v>996</v>
      </c>
      <c r="F949" s="3" t="s">
        <v>996</v>
      </c>
    </row>
    <row r="950" spans="1:6" x14ac:dyDescent="0.25">
      <c r="A950" s="3">
        <v>20121</v>
      </c>
      <c r="B950" s="3" t="s">
        <v>1490</v>
      </c>
      <c r="C950" s="3" t="s">
        <v>3327</v>
      </c>
      <c r="D950" s="3" t="s">
        <v>3378</v>
      </c>
      <c r="E950" s="3" t="s">
        <v>3378</v>
      </c>
      <c r="F950" s="3" t="s">
        <v>3378</v>
      </c>
    </row>
    <row r="951" spans="1:6" x14ac:dyDescent="0.25">
      <c r="A951" s="3">
        <v>20123</v>
      </c>
      <c r="B951" s="3" t="s">
        <v>1490</v>
      </c>
      <c r="C951" s="3" t="s">
        <v>1580</v>
      </c>
      <c r="D951" s="3" t="s">
        <v>3518</v>
      </c>
      <c r="E951" s="3" t="s">
        <v>3518</v>
      </c>
      <c r="F951" s="3" t="s">
        <v>3518</v>
      </c>
    </row>
    <row r="952" spans="1:6" x14ac:dyDescent="0.25">
      <c r="A952" s="3">
        <v>20125</v>
      </c>
      <c r="B952" s="3" t="s">
        <v>1490</v>
      </c>
      <c r="C952" s="3" t="s">
        <v>1626</v>
      </c>
      <c r="D952" s="3" t="s">
        <v>3496</v>
      </c>
      <c r="E952" s="3" t="s">
        <v>3496</v>
      </c>
      <c r="F952" s="3" t="s">
        <v>6795</v>
      </c>
    </row>
    <row r="953" spans="1:6" x14ac:dyDescent="0.25">
      <c r="A953" s="3">
        <v>20127</v>
      </c>
      <c r="B953" s="3" t="s">
        <v>1490</v>
      </c>
      <c r="C953" s="3" t="s">
        <v>1988</v>
      </c>
      <c r="D953" s="3" t="s">
        <v>3510</v>
      </c>
      <c r="E953" s="3" t="s">
        <v>3510</v>
      </c>
      <c r="F953" s="3" t="s">
        <v>6801</v>
      </c>
    </row>
    <row r="954" spans="1:6" x14ac:dyDescent="0.25">
      <c r="A954" s="3">
        <v>20129</v>
      </c>
      <c r="B954" s="3" t="s">
        <v>1490</v>
      </c>
      <c r="C954" s="3" t="s">
        <v>1675</v>
      </c>
      <c r="D954" s="3" t="s">
        <v>996</v>
      </c>
      <c r="E954" s="3" t="s">
        <v>996</v>
      </c>
      <c r="F954" s="3" t="s">
        <v>996</v>
      </c>
    </row>
    <row r="955" spans="1:6" x14ac:dyDescent="0.25">
      <c r="A955" s="3">
        <v>20131</v>
      </c>
      <c r="B955" s="3" t="s">
        <v>1490</v>
      </c>
      <c r="C955" s="3" t="s">
        <v>3591</v>
      </c>
      <c r="D955" s="3" t="s">
        <v>3510</v>
      </c>
      <c r="E955" s="3" t="s">
        <v>3510</v>
      </c>
      <c r="F955" s="3" t="s">
        <v>6801</v>
      </c>
    </row>
    <row r="956" spans="1:6" x14ac:dyDescent="0.25">
      <c r="A956" s="3">
        <v>20133</v>
      </c>
      <c r="B956" s="3" t="s">
        <v>1490</v>
      </c>
      <c r="C956" s="3" t="s">
        <v>1856</v>
      </c>
      <c r="D956" s="3" t="s">
        <v>3496</v>
      </c>
      <c r="E956" s="3" t="s">
        <v>3496</v>
      </c>
      <c r="F956" s="3" t="s">
        <v>6795</v>
      </c>
    </row>
    <row r="957" spans="1:6" x14ac:dyDescent="0.25">
      <c r="A957" s="3">
        <v>20135</v>
      </c>
      <c r="B957" s="3" t="s">
        <v>1490</v>
      </c>
      <c r="C957" s="3" t="s">
        <v>3594</v>
      </c>
      <c r="D957" s="3" t="s">
        <v>996</v>
      </c>
      <c r="E957" s="3" t="s">
        <v>996</v>
      </c>
      <c r="F957" s="3" t="s">
        <v>996</v>
      </c>
    </row>
    <row r="958" spans="1:6" x14ac:dyDescent="0.25">
      <c r="A958" s="3">
        <v>20137</v>
      </c>
      <c r="B958" s="3" t="s">
        <v>1490</v>
      </c>
      <c r="C958" s="3" t="s">
        <v>1744</v>
      </c>
      <c r="D958" s="3" t="s">
        <v>3504</v>
      </c>
      <c r="E958" s="3" t="s">
        <v>3504</v>
      </c>
      <c r="F958" s="3" t="s">
        <v>6793</v>
      </c>
    </row>
    <row r="959" spans="1:6" x14ac:dyDescent="0.25">
      <c r="A959" s="3">
        <v>20139</v>
      </c>
      <c r="B959" s="3" t="s">
        <v>1490</v>
      </c>
      <c r="C959" s="3" t="s">
        <v>3597</v>
      </c>
      <c r="D959" s="3" t="s">
        <v>3378</v>
      </c>
      <c r="E959" s="3" t="s">
        <v>3378</v>
      </c>
      <c r="F959" s="3" t="s">
        <v>3378</v>
      </c>
    </row>
    <row r="960" spans="1:6" x14ac:dyDescent="0.25">
      <c r="A960" s="3">
        <v>20141</v>
      </c>
      <c r="B960" s="3" t="s">
        <v>1490</v>
      </c>
      <c r="C960" s="3" t="s">
        <v>3599</v>
      </c>
      <c r="D960" s="3" t="s">
        <v>3518</v>
      </c>
      <c r="E960" s="3" t="s">
        <v>3518</v>
      </c>
      <c r="F960" s="3" t="s">
        <v>3518</v>
      </c>
    </row>
    <row r="961" spans="1:6" x14ac:dyDescent="0.25">
      <c r="A961" s="3">
        <v>20143</v>
      </c>
      <c r="B961" s="3" t="s">
        <v>1490</v>
      </c>
      <c r="C961" s="3" t="s">
        <v>2002</v>
      </c>
      <c r="D961" s="3" t="s">
        <v>3518</v>
      </c>
      <c r="E961" s="3" t="s">
        <v>3518</v>
      </c>
      <c r="F961" s="3" t="s">
        <v>3518</v>
      </c>
    </row>
    <row r="962" spans="1:6" x14ac:dyDescent="0.25">
      <c r="A962" s="3">
        <v>20145</v>
      </c>
      <c r="B962" s="3" t="s">
        <v>1490</v>
      </c>
      <c r="C962" s="3" t="s">
        <v>1985</v>
      </c>
      <c r="D962" s="3" t="s">
        <v>3504</v>
      </c>
      <c r="E962" s="3" t="s">
        <v>3504</v>
      </c>
      <c r="F962" s="3" t="s">
        <v>6793</v>
      </c>
    </row>
    <row r="963" spans="1:6" x14ac:dyDescent="0.25">
      <c r="A963" s="3">
        <v>20147</v>
      </c>
      <c r="B963" s="3" t="s">
        <v>1490</v>
      </c>
      <c r="C963" s="3" t="s">
        <v>2477</v>
      </c>
      <c r="D963" s="3" t="s">
        <v>3504</v>
      </c>
      <c r="E963" s="3" t="s">
        <v>3504</v>
      </c>
      <c r="F963" s="3" t="s">
        <v>6793</v>
      </c>
    </row>
    <row r="964" spans="1:6" x14ac:dyDescent="0.25">
      <c r="A964" s="3">
        <v>20149</v>
      </c>
      <c r="B964" s="3" t="s">
        <v>1490</v>
      </c>
      <c r="C964" s="3" t="s">
        <v>3604</v>
      </c>
      <c r="D964" s="3" t="s">
        <v>3510</v>
      </c>
      <c r="E964" s="3" t="s">
        <v>3510</v>
      </c>
      <c r="F964" s="3" t="s">
        <v>6801</v>
      </c>
    </row>
    <row r="965" spans="1:6" x14ac:dyDescent="0.25">
      <c r="A965" s="3">
        <v>20151</v>
      </c>
      <c r="B965" s="3" t="s">
        <v>1490</v>
      </c>
      <c r="C965" s="3" t="s">
        <v>1614</v>
      </c>
      <c r="D965" s="3" t="s">
        <v>3504</v>
      </c>
      <c r="E965" s="3" t="s">
        <v>3504</v>
      </c>
      <c r="F965" s="3" t="s">
        <v>6793</v>
      </c>
    </row>
    <row r="966" spans="1:6" x14ac:dyDescent="0.25">
      <c r="A966" s="3">
        <v>20153</v>
      </c>
      <c r="B966" s="3" t="s">
        <v>1490</v>
      </c>
      <c r="C966" s="3" t="s">
        <v>3607</v>
      </c>
      <c r="D966" s="3" t="s">
        <v>3504</v>
      </c>
      <c r="E966" s="3" t="s">
        <v>3504</v>
      </c>
      <c r="F966" s="3" t="s">
        <v>2623</v>
      </c>
    </row>
    <row r="967" spans="1:6" x14ac:dyDescent="0.25">
      <c r="A967" s="3">
        <v>20155</v>
      </c>
      <c r="B967" s="3" t="s">
        <v>1490</v>
      </c>
      <c r="C967" s="3" t="s">
        <v>3609</v>
      </c>
      <c r="D967" s="3" t="s">
        <v>3501</v>
      </c>
      <c r="E967" s="3" t="s">
        <v>3501</v>
      </c>
      <c r="F967" s="3" t="s">
        <v>3501</v>
      </c>
    </row>
    <row r="968" spans="1:6" x14ac:dyDescent="0.25">
      <c r="A968" s="3">
        <v>20157</v>
      </c>
      <c r="B968" s="3" t="s">
        <v>1490</v>
      </c>
      <c r="C968" s="3" t="s">
        <v>3611</v>
      </c>
      <c r="D968" s="3" t="s">
        <v>3518</v>
      </c>
      <c r="E968" s="3" t="s">
        <v>3518</v>
      </c>
      <c r="F968" s="3" t="s">
        <v>3518</v>
      </c>
    </row>
    <row r="969" spans="1:6" x14ac:dyDescent="0.25">
      <c r="A969" s="3">
        <v>20159</v>
      </c>
      <c r="B969" s="3" t="s">
        <v>1490</v>
      </c>
      <c r="C969" s="3" t="s">
        <v>2111</v>
      </c>
      <c r="D969" s="3" t="s">
        <v>3504</v>
      </c>
      <c r="E969" s="3" t="s">
        <v>3504</v>
      </c>
      <c r="F969" s="3" t="s">
        <v>6793</v>
      </c>
    </row>
    <row r="970" spans="1:6" x14ac:dyDescent="0.25">
      <c r="A970" s="3">
        <v>20161</v>
      </c>
      <c r="B970" s="3" t="s">
        <v>1490</v>
      </c>
      <c r="C970" s="3" t="s">
        <v>3614</v>
      </c>
      <c r="D970" s="3" t="s">
        <v>3510</v>
      </c>
      <c r="E970" s="3" t="s">
        <v>3510</v>
      </c>
      <c r="F970" s="3" t="s">
        <v>6801</v>
      </c>
    </row>
    <row r="971" spans="1:6" x14ac:dyDescent="0.25">
      <c r="A971" s="3">
        <v>20163</v>
      </c>
      <c r="B971" s="3" t="s">
        <v>1490</v>
      </c>
      <c r="C971" s="3" t="s">
        <v>3616</v>
      </c>
      <c r="D971" s="3" t="s">
        <v>3504</v>
      </c>
      <c r="E971" s="3" t="s">
        <v>3504</v>
      </c>
      <c r="F971" s="3" t="s">
        <v>6793</v>
      </c>
    </row>
    <row r="972" spans="1:6" x14ac:dyDescent="0.25">
      <c r="A972" s="3">
        <v>20165</v>
      </c>
      <c r="B972" s="3" t="s">
        <v>1490</v>
      </c>
      <c r="C972" s="3" t="s">
        <v>3349</v>
      </c>
      <c r="D972" s="3" t="s">
        <v>3504</v>
      </c>
      <c r="E972" s="3" t="s">
        <v>3504</v>
      </c>
      <c r="F972" s="3" t="s">
        <v>6793</v>
      </c>
    </row>
    <row r="973" spans="1:6" x14ac:dyDescent="0.25">
      <c r="A973" s="3">
        <v>20167</v>
      </c>
      <c r="B973" s="3" t="s">
        <v>1490</v>
      </c>
      <c r="C973" s="3" t="s">
        <v>1850</v>
      </c>
      <c r="D973" s="3" t="s">
        <v>3504</v>
      </c>
      <c r="E973" s="3" t="s">
        <v>3504</v>
      </c>
      <c r="F973" s="3" t="s">
        <v>6793</v>
      </c>
    </row>
    <row r="974" spans="1:6" x14ac:dyDescent="0.25">
      <c r="A974" s="3">
        <v>20169</v>
      </c>
      <c r="B974" s="3" t="s">
        <v>1490</v>
      </c>
      <c r="C974" s="3" t="s">
        <v>2491</v>
      </c>
      <c r="D974" s="3" t="s">
        <v>3518</v>
      </c>
      <c r="E974" s="3" t="s">
        <v>3518</v>
      </c>
      <c r="F974" s="3" t="s">
        <v>3518</v>
      </c>
    </row>
    <row r="975" spans="1:6" x14ac:dyDescent="0.25">
      <c r="A975" s="3">
        <v>20171</v>
      </c>
      <c r="B975" s="3" t="s">
        <v>1490</v>
      </c>
      <c r="C975" s="3" t="s">
        <v>1622</v>
      </c>
      <c r="D975" s="3" t="s">
        <v>996</v>
      </c>
      <c r="E975" s="3" t="s">
        <v>996</v>
      </c>
      <c r="F975" s="3" t="s">
        <v>996</v>
      </c>
    </row>
    <row r="976" spans="1:6" x14ac:dyDescent="0.25">
      <c r="A976" s="3">
        <v>20173</v>
      </c>
      <c r="B976" s="3" t="s">
        <v>1490</v>
      </c>
      <c r="C976" s="3" t="s">
        <v>2714</v>
      </c>
      <c r="D976" s="3" t="s">
        <v>3501</v>
      </c>
      <c r="E976" s="3" t="s">
        <v>3501</v>
      </c>
      <c r="F976" s="3" t="s">
        <v>3501</v>
      </c>
    </row>
    <row r="977" spans="1:6" x14ac:dyDescent="0.25">
      <c r="A977" s="3">
        <v>20175</v>
      </c>
      <c r="B977" s="3" t="s">
        <v>1490</v>
      </c>
      <c r="C977" s="3" t="s">
        <v>2197</v>
      </c>
      <c r="D977" s="3" t="s">
        <v>996</v>
      </c>
      <c r="E977" s="3" t="s">
        <v>996</v>
      </c>
      <c r="F977" s="3" t="s">
        <v>996</v>
      </c>
    </row>
    <row r="978" spans="1:6" x14ac:dyDescent="0.25">
      <c r="A978" s="3">
        <v>20177</v>
      </c>
      <c r="B978" s="3" t="s">
        <v>1490</v>
      </c>
      <c r="C978" s="3" t="s">
        <v>1959</v>
      </c>
      <c r="D978" s="3" t="s">
        <v>3378</v>
      </c>
      <c r="E978" s="3" t="s">
        <v>3378</v>
      </c>
      <c r="F978" s="3" t="s">
        <v>3378</v>
      </c>
    </row>
    <row r="979" spans="1:6" x14ac:dyDescent="0.25">
      <c r="A979" s="3">
        <v>20179</v>
      </c>
      <c r="B979" s="3" t="s">
        <v>1490</v>
      </c>
      <c r="C979" s="3" t="s">
        <v>2101</v>
      </c>
      <c r="D979" s="3" t="s">
        <v>3504</v>
      </c>
      <c r="E979" s="3" t="s">
        <v>3504</v>
      </c>
      <c r="F979" s="3" t="s">
        <v>6793</v>
      </c>
    </row>
    <row r="980" spans="1:6" x14ac:dyDescent="0.25">
      <c r="A980" s="3">
        <v>20181</v>
      </c>
      <c r="B980" s="3" t="s">
        <v>1490</v>
      </c>
      <c r="C980" s="3" t="s">
        <v>1904</v>
      </c>
      <c r="D980" s="3" t="s">
        <v>3504</v>
      </c>
      <c r="E980" s="3" t="s">
        <v>3504</v>
      </c>
      <c r="F980" s="3" t="s">
        <v>2623</v>
      </c>
    </row>
    <row r="981" spans="1:6" x14ac:dyDescent="0.25">
      <c r="A981" s="3">
        <v>20183</v>
      </c>
      <c r="B981" s="3" t="s">
        <v>1490</v>
      </c>
      <c r="C981" s="3" t="s">
        <v>2074</v>
      </c>
      <c r="D981" s="3" t="s">
        <v>3518</v>
      </c>
      <c r="E981" s="3" t="s">
        <v>3518</v>
      </c>
      <c r="F981" s="3" t="s">
        <v>3518</v>
      </c>
    </row>
    <row r="982" spans="1:6" x14ac:dyDescent="0.25">
      <c r="A982" s="3">
        <v>20185</v>
      </c>
      <c r="B982" s="3" t="s">
        <v>1490</v>
      </c>
      <c r="C982" s="3" t="s">
        <v>3628</v>
      </c>
      <c r="D982" s="3" t="s">
        <v>3504</v>
      </c>
      <c r="E982" s="3" t="s">
        <v>3504</v>
      </c>
      <c r="F982" s="3" t="s">
        <v>6793</v>
      </c>
    </row>
    <row r="983" spans="1:6" x14ac:dyDescent="0.25">
      <c r="A983" s="3">
        <v>20187</v>
      </c>
      <c r="B983" s="3" t="s">
        <v>1490</v>
      </c>
      <c r="C983" s="3" t="s">
        <v>1841</v>
      </c>
      <c r="D983" s="3" t="s">
        <v>996</v>
      </c>
      <c r="E983" s="3" t="s">
        <v>996</v>
      </c>
      <c r="F983" s="3" t="s">
        <v>996</v>
      </c>
    </row>
    <row r="984" spans="1:6" x14ac:dyDescent="0.25">
      <c r="A984" s="3">
        <v>20189</v>
      </c>
      <c r="B984" s="3" t="s">
        <v>1490</v>
      </c>
      <c r="C984" s="3" t="s">
        <v>3631</v>
      </c>
      <c r="D984" s="3" t="s">
        <v>996</v>
      </c>
      <c r="E984" s="3" t="s">
        <v>996</v>
      </c>
      <c r="F984" s="3" t="s">
        <v>996</v>
      </c>
    </row>
    <row r="985" spans="1:6" x14ac:dyDescent="0.25">
      <c r="A985" s="3">
        <v>20191</v>
      </c>
      <c r="B985" s="3" t="s">
        <v>1490</v>
      </c>
      <c r="C985" s="3" t="s">
        <v>1984</v>
      </c>
      <c r="D985" s="3" t="s">
        <v>3501</v>
      </c>
      <c r="E985" s="3" t="s">
        <v>3501</v>
      </c>
      <c r="F985" s="3" t="s">
        <v>3501</v>
      </c>
    </row>
    <row r="986" spans="1:6" x14ac:dyDescent="0.25">
      <c r="A986" s="3">
        <v>20193</v>
      </c>
      <c r="B986" s="3" t="s">
        <v>1490</v>
      </c>
      <c r="C986" s="3" t="s">
        <v>3020</v>
      </c>
      <c r="D986" s="3" t="s">
        <v>3504</v>
      </c>
      <c r="E986" s="3" t="s">
        <v>3504</v>
      </c>
      <c r="F986" s="3" t="s">
        <v>2623</v>
      </c>
    </row>
    <row r="987" spans="1:6" x14ac:dyDescent="0.25">
      <c r="A987" s="3">
        <v>20195</v>
      </c>
      <c r="B987" s="3" t="s">
        <v>1490</v>
      </c>
      <c r="C987" s="3" t="s">
        <v>3635</v>
      </c>
      <c r="D987" s="3" t="s">
        <v>3504</v>
      </c>
      <c r="E987" s="3" t="s">
        <v>3504</v>
      </c>
      <c r="F987" s="3" t="s">
        <v>6793</v>
      </c>
    </row>
    <row r="988" spans="1:6" x14ac:dyDescent="0.25">
      <c r="A988" s="3">
        <v>20197</v>
      </c>
      <c r="B988" s="3" t="s">
        <v>1490</v>
      </c>
      <c r="C988" s="3" t="s">
        <v>3637</v>
      </c>
      <c r="D988" s="3" t="s">
        <v>3510</v>
      </c>
      <c r="E988" s="3" t="s">
        <v>3510</v>
      </c>
      <c r="F988" s="3" t="s">
        <v>3378</v>
      </c>
    </row>
    <row r="989" spans="1:6" x14ac:dyDescent="0.25">
      <c r="A989" s="3">
        <v>20199</v>
      </c>
      <c r="B989" s="3" t="s">
        <v>1490</v>
      </c>
      <c r="C989" s="3" t="s">
        <v>3639</v>
      </c>
      <c r="D989" s="3" t="s">
        <v>996</v>
      </c>
      <c r="E989" s="3" t="s">
        <v>996</v>
      </c>
      <c r="F989" s="3" t="s">
        <v>996</v>
      </c>
    </row>
    <row r="990" spans="1:6" x14ac:dyDescent="0.25">
      <c r="A990" s="3">
        <v>20201</v>
      </c>
      <c r="B990" s="3" t="s">
        <v>1490</v>
      </c>
      <c r="C990" s="3" t="s">
        <v>1127</v>
      </c>
      <c r="D990" s="3" t="s">
        <v>3518</v>
      </c>
      <c r="E990" s="3" t="s">
        <v>3518</v>
      </c>
      <c r="F990" s="3" t="s">
        <v>3518</v>
      </c>
    </row>
    <row r="991" spans="1:6" x14ac:dyDescent="0.25">
      <c r="A991" s="3">
        <v>20203</v>
      </c>
      <c r="B991" s="3" t="s">
        <v>1490</v>
      </c>
      <c r="C991" s="3" t="s">
        <v>2202</v>
      </c>
      <c r="D991" s="3" t="s">
        <v>996</v>
      </c>
      <c r="E991" s="3" t="s">
        <v>996</v>
      </c>
      <c r="F991" s="3" t="s">
        <v>996</v>
      </c>
    </row>
    <row r="992" spans="1:6" x14ac:dyDescent="0.25">
      <c r="A992" s="3">
        <v>20205</v>
      </c>
      <c r="B992" s="3" t="s">
        <v>1490</v>
      </c>
      <c r="C992" s="3" t="s">
        <v>1655</v>
      </c>
      <c r="D992" s="3" t="s">
        <v>3496</v>
      </c>
      <c r="E992" s="3" t="s">
        <v>3496</v>
      </c>
      <c r="F992" s="3" t="s">
        <v>6795</v>
      </c>
    </row>
    <row r="993" spans="1:6" x14ac:dyDescent="0.25">
      <c r="A993" s="3">
        <v>20207</v>
      </c>
      <c r="B993" s="3" t="s">
        <v>1490</v>
      </c>
      <c r="C993" s="3" t="s">
        <v>3644</v>
      </c>
      <c r="D993" s="3" t="s">
        <v>3496</v>
      </c>
      <c r="E993" s="3" t="s">
        <v>3496</v>
      </c>
      <c r="F993" s="3" t="s">
        <v>6795</v>
      </c>
    </row>
    <row r="994" spans="1:6" x14ac:dyDescent="0.25">
      <c r="A994" s="3">
        <v>20209</v>
      </c>
      <c r="B994" s="3" t="s">
        <v>1490</v>
      </c>
      <c r="C994" s="3" t="s">
        <v>1973</v>
      </c>
      <c r="D994" s="3" t="s">
        <v>3378</v>
      </c>
      <c r="E994" s="3" t="s">
        <v>3378</v>
      </c>
      <c r="F994" s="3" t="s">
        <v>3378</v>
      </c>
    </row>
    <row r="995" spans="1:6" x14ac:dyDescent="0.25">
      <c r="A995" s="3">
        <v>21001</v>
      </c>
      <c r="B995" s="3" t="s">
        <v>1497</v>
      </c>
      <c r="C995" s="3" t="s">
        <v>3380</v>
      </c>
      <c r="D995" s="3" t="s">
        <v>2280</v>
      </c>
      <c r="E995" s="3" t="s">
        <v>23961</v>
      </c>
      <c r="F995" s="3" t="s">
        <v>2280</v>
      </c>
    </row>
    <row r="996" spans="1:6" x14ac:dyDescent="0.25">
      <c r="A996" s="3">
        <v>21003</v>
      </c>
      <c r="B996" s="3" t="s">
        <v>1497</v>
      </c>
      <c r="C996" s="3" t="s">
        <v>654</v>
      </c>
      <c r="D996" s="3" t="s">
        <v>2280</v>
      </c>
      <c r="E996" s="3" t="s">
        <v>23961</v>
      </c>
      <c r="F996" s="3" t="s">
        <v>2280</v>
      </c>
    </row>
    <row r="997" spans="1:6" x14ac:dyDescent="0.25">
      <c r="A997" s="3">
        <v>21005</v>
      </c>
      <c r="B997" s="3" t="s">
        <v>1497</v>
      </c>
      <c r="C997" s="3" t="s">
        <v>1631</v>
      </c>
      <c r="D997" s="3" t="s">
        <v>2280</v>
      </c>
      <c r="E997" s="3" t="s">
        <v>23961</v>
      </c>
      <c r="F997" s="3" t="s">
        <v>2280</v>
      </c>
    </row>
    <row r="998" spans="1:6" x14ac:dyDescent="0.25">
      <c r="A998" s="3">
        <v>21007</v>
      </c>
      <c r="B998" s="3" t="s">
        <v>1497</v>
      </c>
      <c r="C998" s="3" t="s">
        <v>1769</v>
      </c>
      <c r="D998" s="3" t="s">
        <v>3649</v>
      </c>
      <c r="E998" s="3" t="s">
        <v>2421</v>
      </c>
      <c r="F998" s="3" t="s">
        <v>3649</v>
      </c>
    </row>
    <row r="999" spans="1:6" x14ac:dyDescent="0.25">
      <c r="A999" s="3">
        <v>21009</v>
      </c>
      <c r="B999" s="3" t="s">
        <v>1497</v>
      </c>
      <c r="C999" s="3" t="s">
        <v>3652</v>
      </c>
      <c r="D999" s="3" t="s">
        <v>2280</v>
      </c>
      <c r="E999" s="3" t="s">
        <v>23961</v>
      </c>
      <c r="F999" s="3" t="s">
        <v>2280</v>
      </c>
    </row>
    <row r="1000" spans="1:6" x14ac:dyDescent="0.25">
      <c r="A1000" s="3">
        <v>21011</v>
      </c>
      <c r="B1000" s="3" t="s">
        <v>1497</v>
      </c>
      <c r="C1000" s="3" t="s">
        <v>3654</v>
      </c>
      <c r="D1000" s="3" t="s">
        <v>2280</v>
      </c>
      <c r="E1000" s="3" t="s">
        <v>23961</v>
      </c>
      <c r="F1000" s="3" t="s">
        <v>2280</v>
      </c>
    </row>
    <row r="1001" spans="1:6" x14ac:dyDescent="0.25">
      <c r="A1001" s="3">
        <v>21013</v>
      </c>
      <c r="B1001" s="3" t="s">
        <v>1497</v>
      </c>
      <c r="C1001" s="3" t="s">
        <v>3656</v>
      </c>
      <c r="D1001" s="3" t="s">
        <v>1015</v>
      </c>
      <c r="E1001" s="3" t="s">
        <v>23961</v>
      </c>
      <c r="F1001" s="3" t="s">
        <v>1015</v>
      </c>
    </row>
    <row r="1002" spans="1:6" x14ac:dyDescent="0.25">
      <c r="A1002" s="3">
        <v>21015</v>
      </c>
      <c r="B1002" s="3" t="s">
        <v>1497</v>
      </c>
      <c r="C1002" s="3" t="s">
        <v>1700</v>
      </c>
      <c r="D1002" s="3" t="s">
        <v>2280</v>
      </c>
      <c r="E1002" s="3" t="s">
        <v>23961</v>
      </c>
      <c r="F1002" s="3" t="s">
        <v>2280</v>
      </c>
    </row>
    <row r="1003" spans="1:6" x14ac:dyDescent="0.25">
      <c r="A1003" s="3">
        <v>21017</v>
      </c>
      <c r="B1003" s="3" t="s">
        <v>1497</v>
      </c>
      <c r="C1003" s="3" t="s">
        <v>3508</v>
      </c>
      <c r="D1003" s="3" t="s">
        <v>2280</v>
      </c>
      <c r="E1003" s="3" t="s">
        <v>23961</v>
      </c>
      <c r="F1003" s="3" t="s">
        <v>2280</v>
      </c>
    </row>
    <row r="1004" spans="1:6" x14ac:dyDescent="0.25">
      <c r="A1004" s="3">
        <v>21019</v>
      </c>
      <c r="B1004" s="3" t="s">
        <v>1497</v>
      </c>
      <c r="C1004" s="3" t="s">
        <v>3661</v>
      </c>
      <c r="D1004" s="3" t="s">
        <v>3659</v>
      </c>
      <c r="E1004" s="3" t="s">
        <v>23961</v>
      </c>
      <c r="F1004" s="3" t="s">
        <v>3659</v>
      </c>
    </row>
    <row r="1005" spans="1:6" x14ac:dyDescent="0.25">
      <c r="A1005" s="3">
        <v>21021</v>
      </c>
      <c r="B1005" s="3" t="s">
        <v>1497</v>
      </c>
      <c r="C1005" s="3" t="s">
        <v>3663</v>
      </c>
      <c r="D1005" s="3" t="s">
        <v>2280</v>
      </c>
      <c r="E1005" s="3" t="s">
        <v>23961</v>
      </c>
      <c r="F1005" s="3" t="s">
        <v>2280</v>
      </c>
    </row>
    <row r="1006" spans="1:6" x14ac:dyDescent="0.25">
      <c r="A1006" s="3">
        <v>21023</v>
      </c>
      <c r="B1006" s="3" t="s">
        <v>1497</v>
      </c>
      <c r="C1006" s="3" t="s">
        <v>3665</v>
      </c>
      <c r="D1006" s="3" t="s">
        <v>2280</v>
      </c>
      <c r="E1006" s="3" t="s">
        <v>23961</v>
      </c>
      <c r="F1006" s="3" t="s">
        <v>2280</v>
      </c>
    </row>
    <row r="1007" spans="1:6" x14ac:dyDescent="0.25">
      <c r="A1007" s="3">
        <v>21025</v>
      </c>
      <c r="B1007" s="3" t="s">
        <v>1497</v>
      </c>
      <c r="C1007" s="3" t="s">
        <v>3667</v>
      </c>
      <c r="D1007" s="3" t="s">
        <v>3659</v>
      </c>
      <c r="E1007" s="3" t="s">
        <v>23961</v>
      </c>
      <c r="F1007" s="3" t="s">
        <v>3659</v>
      </c>
    </row>
    <row r="1008" spans="1:6" x14ac:dyDescent="0.25">
      <c r="A1008" s="3">
        <v>21027</v>
      </c>
      <c r="B1008" s="3" t="s">
        <v>1497</v>
      </c>
      <c r="C1008" s="3" t="s">
        <v>3669</v>
      </c>
      <c r="D1008" s="3" t="s">
        <v>2421</v>
      </c>
      <c r="E1008" s="3" t="s">
        <v>2421</v>
      </c>
      <c r="F1008" s="3" t="s">
        <v>2421</v>
      </c>
    </row>
    <row r="1009" spans="1:6" x14ac:dyDescent="0.25">
      <c r="A1009" s="3">
        <v>21029</v>
      </c>
      <c r="B1009" s="3" t="s">
        <v>1497</v>
      </c>
      <c r="C1009" s="3" t="s">
        <v>3671</v>
      </c>
      <c r="D1009" s="3" t="s">
        <v>2280</v>
      </c>
      <c r="E1009" s="3" t="s">
        <v>23961</v>
      </c>
      <c r="F1009" s="3" t="s">
        <v>2280</v>
      </c>
    </row>
    <row r="1010" spans="1:6" x14ac:dyDescent="0.25">
      <c r="A1010" s="3">
        <v>21031</v>
      </c>
      <c r="B1010" s="3" t="s">
        <v>1497</v>
      </c>
      <c r="C1010" s="3" t="s">
        <v>1664</v>
      </c>
      <c r="D1010" s="3" t="s">
        <v>2421</v>
      </c>
      <c r="E1010" s="3" t="s">
        <v>2421</v>
      </c>
      <c r="F1010" s="3" t="s">
        <v>2421</v>
      </c>
    </row>
    <row r="1011" spans="1:6" x14ac:dyDescent="0.25">
      <c r="A1011" s="3">
        <v>21033</v>
      </c>
      <c r="B1011" s="3" t="s">
        <v>1497</v>
      </c>
      <c r="C1011" s="3" t="s">
        <v>3674</v>
      </c>
      <c r="D1011" s="3" t="s">
        <v>2421</v>
      </c>
      <c r="E1011" s="3" t="s">
        <v>2421</v>
      </c>
      <c r="F1011" s="3" t="s">
        <v>2421</v>
      </c>
    </row>
    <row r="1012" spans="1:6" x14ac:dyDescent="0.25">
      <c r="A1012" s="3">
        <v>21035</v>
      </c>
      <c r="B1012" s="3" t="s">
        <v>1497</v>
      </c>
      <c r="C1012" s="3" t="s">
        <v>3676</v>
      </c>
      <c r="D1012" s="3" t="s">
        <v>3649</v>
      </c>
      <c r="E1012" s="3" t="s">
        <v>2421</v>
      </c>
      <c r="F1012" s="3" t="s">
        <v>3649</v>
      </c>
    </row>
    <row r="1013" spans="1:6" x14ac:dyDescent="0.25">
      <c r="A1013" s="3">
        <v>21037</v>
      </c>
      <c r="B1013" s="3" t="s">
        <v>1497</v>
      </c>
      <c r="C1013" s="3" t="s">
        <v>1534</v>
      </c>
      <c r="D1013" s="3" t="s">
        <v>2280</v>
      </c>
      <c r="E1013" s="3" t="s">
        <v>23961</v>
      </c>
      <c r="F1013" s="3" t="s">
        <v>2280</v>
      </c>
    </row>
    <row r="1014" spans="1:6" x14ac:dyDescent="0.25">
      <c r="A1014" s="3">
        <v>21039</v>
      </c>
      <c r="B1014" s="3" t="s">
        <v>1497</v>
      </c>
      <c r="C1014" s="3" t="s">
        <v>1760</v>
      </c>
      <c r="D1014" s="3" t="s">
        <v>3649</v>
      </c>
      <c r="E1014" s="3" t="s">
        <v>2421</v>
      </c>
      <c r="F1014" s="3" t="s">
        <v>3649</v>
      </c>
    </row>
    <row r="1015" spans="1:6" x14ac:dyDescent="0.25">
      <c r="A1015" s="3">
        <v>21041</v>
      </c>
      <c r="B1015" s="3" t="s">
        <v>1497</v>
      </c>
      <c r="C1015" s="3" t="s">
        <v>2417</v>
      </c>
      <c r="D1015" s="3" t="s">
        <v>2280</v>
      </c>
      <c r="E1015" s="3" t="s">
        <v>23961</v>
      </c>
      <c r="F1015" s="3" t="s">
        <v>2280</v>
      </c>
    </row>
    <row r="1016" spans="1:6" x14ac:dyDescent="0.25">
      <c r="A1016" s="3">
        <v>21043</v>
      </c>
      <c r="B1016" s="3" t="s">
        <v>1497</v>
      </c>
      <c r="C1016" s="3" t="s">
        <v>3681</v>
      </c>
      <c r="D1016" s="3" t="s">
        <v>3659</v>
      </c>
      <c r="E1016" s="3" t="s">
        <v>23961</v>
      </c>
      <c r="F1016" s="3" t="s">
        <v>3659</v>
      </c>
    </row>
    <row r="1017" spans="1:6" x14ac:dyDescent="0.25">
      <c r="A1017" s="3">
        <v>21045</v>
      </c>
      <c r="B1017" s="3" t="s">
        <v>1497</v>
      </c>
      <c r="C1017" s="3" t="s">
        <v>3683</v>
      </c>
      <c r="D1017" s="3" t="s">
        <v>2280</v>
      </c>
      <c r="E1017" s="3" t="s">
        <v>23961</v>
      </c>
      <c r="F1017" s="3" t="s">
        <v>2280</v>
      </c>
    </row>
    <row r="1018" spans="1:6" x14ac:dyDescent="0.25">
      <c r="A1018" s="3">
        <v>21047</v>
      </c>
      <c r="B1018" s="3" t="s">
        <v>1497</v>
      </c>
      <c r="C1018" s="3" t="s">
        <v>2172</v>
      </c>
      <c r="D1018" s="3" t="s">
        <v>2421</v>
      </c>
      <c r="E1018" s="3" t="s">
        <v>2421</v>
      </c>
      <c r="F1018" s="3" t="s">
        <v>2421</v>
      </c>
    </row>
    <row r="1019" spans="1:6" x14ac:dyDescent="0.25">
      <c r="A1019" s="3">
        <v>21049</v>
      </c>
      <c r="B1019" s="3" t="s">
        <v>1497</v>
      </c>
      <c r="C1019" s="3" t="s">
        <v>1553</v>
      </c>
      <c r="D1019" s="3" t="s">
        <v>2280</v>
      </c>
      <c r="E1019" s="3" t="s">
        <v>23961</v>
      </c>
      <c r="F1019" s="3" t="s">
        <v>2280</v>
      </c>
    </row>
    <row r="1020" spans="1:6" x14ac:dyDescent="0.25">
      <c r="A1020" s="3">
        <v>21051</v>
      </c>
      <c r="B1020" s="3" t="s">
        <v>1497</v>
      </c>
      <c r="C1020" s="3" t="s">
        <v>1931</v>
      </c>
      <c r="D1020" s="3" t="s">
        <v>3659</v>
      </c>
      <c r="E1020" s="3" t="s">
        <v>23961</v>
      </c>
      <c r="F1020" s="3" t="s">
        <v>3659</v>
      </c>
    </row>
    <row r="1021" spans="1:6" x14ac:dyDescent="0.25">
      <c r="A1021" s="3">
        <v>21053</v>
      </c>
      <c r="B1021" s="3" t="s">
        <v>1497</v>
      </c>
      <c r="C1021" s="3" t="s">
        <v>863</v>
      </c>
      <c r="D1021" s="3" t="s">
        <v>2280</v>
      </c>
      <c r="E1021" s="3" t="s">
        <v>23961</v>
      </c>
      <c r="F1021" s="3" t="s">
        <v>2280</v>
      </c>
    </row>
    <row r="1022" spans="1:6" x14ac:dyDescent="0.25">
      <c r="A1022" s="3">
        <v>21055</v>
      </c>
      <c r="B1022" s="3" t="s">
        <v>1497</v>
      </c>
      <c r="C1022" s="3" t="s">
        <v>2431</v>
      </c>
      <c r="D1022" s="3" t="s">
        <v>2421</v>
      </c>
      <c r="E1022" s="3" t="s">
        <v>2421</v>
      </c>
      <c r="F1022" s="3" t="s">
        <v>2421</v>
      </c>
    </row>
    <row r="1023" spans="1:6" x14ac:dyDescent="0.25">
      <c r="A1023" s="3">
        <v>21057</v>
      </c>
      <c r="B1023" s="3" t="s">
        <v>1497</v>
      </c>
      <c r="C1023" s="3" t="s">
        <v>1576</v>
      </c>
      <c r="D1023" s="3" t="s">
        <v>2280</v>
      </c>
      <c r="E1023" s="3" t="s">
        <v>23961</v>
      </c>
      <c r="F1023" s="3" t="s">
        <v>2280</v>
      </c>
    </row>
    <row r="1024" spans="1:6" x14ac:dyDescent="0.25">
      <c r="A1024" s="3">
        <v>21059</v>
      </c>
      <c r="B1024" s="3" t="s">
        <v>1497</v>
      </c>
      <c r="C1024" s="3" t="s">
        <v>1844</v>
      </c>
      <c r="D1024" s="3" t="s">
        <v>2421</v>
      </c>
      <c r="E1024" s="3" t="s">
        <v>2421</v>
      </c>
      <c r="F1024" s="3" t="s">
        <v>2421</v>
      </c>
    </row>
    <row r="1025" spans="1:6" x14ac:dyDescent="0.25">
      <c r="A1025" s="3">
        <v>21061</v>
      </c>
      <c r="B1025" s="3" t="s">
        <v>1497</v>
      </c>
      <c r="C1025" s="3" t="s">
        <v>3692</v>
      </c>
      <c r="D1025" s="3" t="s">
        <v>2280</v>
      </c>
      <c r="E1025" s="3" t="s">
        <v>23961</v>
      </c>
      <c r="F1025" s="3" t="s">
        <v>2280</v>
      </c>
    </row>
    <row r="1026" spans="1:6" x14ac:dyDescent="0.25">
      <c r="A1026" s="3">
        <v>21063</v>
      </c>
      <c r="B1026" s="3" t="s">
        <v>1497</v>
      </c>
      <c r="C1026" s="3" t="s">
        <v>3694</v>
      </c>
      <c r="D1026" s="3" t="s">
        <v>3659</v>
      </c>
      <c r="E1026" s="3" t="s">
        <v>23961</v>
      </c>
      <c r="F1026" s="3" t="s">
        <v>3659</v>
      </c>
    </row>
    <row r="1027" spans="1:6" x14ac:dyDescent="0.25">
      <c r="A1027" s="3">
        <v>21065</v>
      </c>
      <c r="B1027" s="3" t="s">
        <v>1497</v>
      </c>
      <c r="C1027" s="3" t="s">
        <v>3696</v>
      </c>
      <c r="D1027" s="3" t="s">
        <v>3659</v>
      </c>
      <c r="E1027" s="3" t="s">
        <v>23961</v>
      </c>
      <c r="F1027" s="3" t="s">
        <v>3659</v>
      </c>
    </row>
    <row r="1028" spans="1:6" x14ac:dyDescent="0.25">
      <c r="A1028" s="3">
        <v>21067</v>
      </c>
      <c r="B1028" s="3" t="s">
        <v>1497</v>
      </c>
      <c r="C1028" s="3" t="s">
        <v>1834</v>
      </c>
      <c r="D1028" s="3" t="s">
        <v>2280</v>
      </c>
      <c r="E1028" s="3" t="s">
        <v>23961</v>
      </c>
      <c r="F1028" s="3" t="s">
        <v>2280</v>
      </c>
    </row>
    <row r="1029" spans="1:6" x14ac:dyDescent="0.25">
      <c r="A1029" s="3">
        <v>21069</v>
      </c>
      <c r="B1029" s="3" t="s">
        <v>1497</v>
      </c>
      <c r="C1029" s="3" t="s">
        <v>3699</v>
      </c>
      <c r="D1029" s="3" t="s">
        <v>2280</v>
      </c>
      <c r="E1029" s="3" t="s">
        <v>23961</v>
      </c>
      <c r="F1029" s="3" t="s">
        <v>2280</v>
      </c>
    </row>
    <row r="1030" spans="1:6" x14ac:dyDescent="0.25">
      <c r="A1030" s="3">
        <v>21071</v>
      </c>
      <c r="B1030" s="3" t="s">
        <v>1497</v>
      </c>
      <c r="C1030" s="3" t="s">
        <v>2014</v>
      </c>
      <c r="D1030" s="3" t="s">
        <v>3659</v>
      </c>
      <c r="E1030" s="3" t="s">
        <v>23961</v>
      </c>
      <c r="F1030" s="3" t="s">
        <v>3659</v>
      </c>
    </row>
    <row r="1031" spans="1:6" x14ac:dyDescent="0.25">
      <c r="A1031" s="3">
        <v>21073</v>
      </c>
      <c r="B1031" s="3" t="s">
        <v>1497</v>
      </c>
      <c r="C1031" s="3" t="s">
        <v>1813</v>
      </c>
      <c r="D1031" s="3" t="s">
        <v>2280</v>
      </c>
      <c r="E1031" s="3" t="s">
        <v>23961</v>
      </c>
      <c r="F1031" s="3" t="s">
        <v>2280</v>
      </c>
    </row>
    <row r="1032" spans="1:6" x14ac:dyDescent="0.25">
      <c r="A1032" s="3">
        <v>21075</v>
      </c>
      <c r="B1032" s="3" t="s">
        <v>1497</v>
      </c>
      <c r="C1032" s="3" t="s">
        <v>1673</v>
      </c>
      <c r="D1032" s="3" t="s">
        <v>3649</v>
      </c>
      <c r="E1032" s="3" t="s">
        <v>2421</v>
      </c>
      <c r="F1032" s="3" t="s">
        <v>3649</v>
      </c>
    </row>
    <row r="1033" spans="1:6" x14ac:dyDescent="0.25">
      <c r="A1033" s="3">
        <v>21077</v>
      </c>
      <c r="B1033" s="3" t="s">
        <v>1497</v>
      </c>
      <c r="C1033" s="3" t="s">
        <v>2150</v>
      </c>
      <c r="D1033" s="3" t="s">
        <v>2280</v>
      </c>
      <c r="E1033" s="3" t="s">
        <v>23961</v>
      </c>
      <c r="F1033" s="3" t="s">
        <v>2280</v>
      </c>
    </row>
    <row r="1034" spans="1:6" x14ac:dyDescent="0.25">
      <c r="A1034" s="3">
        <v>21079</v>
      </c>
      <c r="B1034" s="3" t="s">
        <v>1497</v>
      </c>
      <c r="C1034" s="3" t="s">
        <v>3705</v>
      </c>
      <c r="D1034" s="3" t="s">
        <v>2280</v>
      </c>
      <c r="E1034" s="3" t="s">
        <v>23961</v>
      </c>
      <c r="F1034" s="3" t="s">
        <v>2280</v>
      </c>
    </row>
    <row r="1035" spans="1:6" x14ac:dyDescent="0.25">
      <c r="A1035" s="3">
        <v>21081</v>
      </c>
      <c r="B1035" s="3" t="s">
        <v>1497</v>
      </c>
      <c r="C1035" s="3" t="s">
        <v>1948</v>
      </c>
      <c r="D1035" s="3" t="s">
        <v>2280</v>
      </c>
      <c r="E1035" s="3" t="s">
        <v>23961</v>
      </c>
      <c r="F1035" s="3" t="s">
        <v>2280</v>
      </c>
    </row>
    <row r="1036" spans="1:6" x14ac:dyDescent="0.25">
      <c r="A1036" s="3">
        <v>21083</v>
      </c>
      <c r="B1036" s="3" t="s">
        <v>1497</v>
      </c>
      <c r="C1036" s="3" t="s">
        <v>3708</v>
      </c>
      <c r="D1036" s="3" t="s">
        <v>3649</v>
      </c>
      <c r="E1036" s="3" t="s">
        <v>2421</v>
      </c>
      <c r="F1036" s="3" t="s">
        <v>3649</v>
      </c>
    </row>
    <row r="1037" spans="1:6" x14ac:dyDescent="0.25">
      <c r="A1037" s="3">
        <v>21085</v>
      </c>
      <c r="B1037" s="3" t="s">
        <v>1497</v>
      </c>
      <c r="C1037" s="3" t="s">
        <v>1824</v>
      </c>
      <c r="D1037" s="3" t="s">
        <v>2421</v>
      </c>
      <c r="E1037" s="3" t="s">
        <v>2421</v>
      </c>
      <c r="F1037" s="3" t="s">
        <v>2421</v>
      </c>
    </row>
    <row r="1038" spans="1:6" x14ac:dyDescent="0.25">
      <c r="A1038" s="3">
        <v>21087</v>
      </c>
      <c r="B1038" s="3" t="s">
        <v>1497</v>
      </c>
      <c r="C1038" s="3" t="s">
        <v>3711</v>
      </c>
      <c r="D1038" s="3" t="s">
        <v>2280</v>
      </c>
      <c r="E1038" s="3" t="s">
        <v>23961</v>
      </c>
      <c r="F1038" s="3" t="s">
        <v>2280</v>
      </c>
    </row>
    <row r="1039" spans="1:6" x14ac:dyDescent="0.25">
      <c r="A1039" s="3">
        <v>21089</v>
      </c>
      <c r="B1039" s="3" t="s">
        <v>1497</v>
      </c>
      <c r="C1039" s="3" t="s">
        <v>3713</v>
      </c>
      <c r="D1039" s="3" t="s">
        <v>3659</v>
      </c>
      <c r="E1039" s="3" t="s">
        <v>23961</v>
      </c>
      <c r="F1039" s="3" t="s">
        <v>3659</v>
      </c>
    </row>
    <row r="1040" spans="1:6" x14ac:dyDescent="0.25">
      <c r="A1040" s="3">
        <v>21091</v>
      </c>
      <c r="B1040" s="3" t="s">
        <v>1497</v>
      </c>
      <c r="C1040" s="3" t="s">
        <v>2067</v>
      </c>
      <c r="D1040" s="3" t="s">
        <v>2421</v>
      </c>
      <c r="E1040" s="3" t="s">
        <v>2421</v>
      </c>
      <c r="F1040" s="3" t="s">
        <v>2421</v>
      </c>
    </row>
    <row r="1041" spans="1:6" x14ac:dyDescent="0.25">
      <c r="A1041" s="3">
        <v>21093</v>
      </c>
      <c r="B1041" s="3" t="s">
        <v>1497</v>
      </c>
      <c r="C1041" s="3" t="s">
        <v>1975</v>
      </c>
      <c r="D1041" s="3" t="s">
        <v>2280</v>
      </c>
      <c r="E1041" s="3" t="s">
        <v>23961</v>
      </c>
      <c r="F1041" s="3" t="s">
        <v>2280</v>
      </c>
    </row>
    <row r="1042" spans="1:6" x14ac:dyDescent="0.25">
      <c r="A1042" s="3">
        <v>21095</v>
      </c>
      <c r="B1042" s="3" t="s">
        <v>1497</v>
      </c>
      <c r="C1042" s="3" t="s">
        <v>3717</v>
      </c>
      <c r="D1042" s="3" t="s">
        <v>1015</v>
      </c>
      <c r="E1042" s="3" t="s">
        <v>23961</v>
      </c>
      <c r="F1042" s="3" t="s">
        <v>1015</v>
      </c>
    </row>
    <row r="1043" spans="1:6" x14ac:dyDescent="0.25">
      <c r="A1043" s="3">
        <v>21097</v>
      </c>
      <c r="B1043" s="3" t="s">
        <v>1497</v>
      </c>
      <c r="C1043" s="3" t="s">
        <v>1594</v>
      </c>
      <c r="D1043" s="3" t="s">
        <v>2280</v>
      </c>
      <c r="E1043" s="3" t="s">
        <v>23961</v>
      </c>
      <c r="F1043" s="3" t="s">
        <v>2280</v>
      </c>
    </row>
    <row r="1044" spans="1:6" x14ac:dyDescent="0.25">
      <c r="A1044" s="3">
        <v>21099</v>
      </c>
      <c r="B1044" s="3" t="s">
        <v>1497</v>
      </c>
      <c r="C1044" s="3" t="s">
        <v>2205</v>
      </c>
      <c r="D1044" s="3" t="s">
        <v>2280</v>
      </c>
      <c r="E1044" s="3" t="s">
        <v>23961</v>
      </c>
      <c r="F1044" s="3" t="s">
        <v>2280</v>
      </c>
    </row>
    <row r="1045" spans="1:6" x14ac:dyDescent="0.25">
      <c r="A1045" s="3">
        <v>21101</v>
      </c>
      <c r="B1045" s="3" t="s">
        <v>1497</v>
      </c>
      <c r="C1045" s="3" t="s">
        <v>1570</v>
      </c>
      <c r="D1045" s="3" t="s">
        <v>2421</v>
      </c>
      <c r="E1045" s="3" t="s">
        <v>2421</v>
      </c>
      <c r="F1045" s="3" t="s">
        <v>2421</v>
      </c>
    </row>
    <row r="1046" spans="1:6" x14ac:dyDescent="0.25">
      <c r="A1046" s="3">
        <v>21103</v>
      </c>
      <c r="B1046" s="3" t="s">
        <v>1497</v>
      </c>
      <c r="C1046" s="3" t="s">
        <v>1733</v>
      </c>
      <c r="D1046" s="3" t="s">
        <v>2280</v>
      </c>
      <c r="E1046" s="3" t="s">
        <v>23961</v>
      </c>
      <c r="F1046" s="3" t="s">
        <v>2280</v>
      </c>
    </row>
    <row r="1047" spans="1:6" x14ac:dyDescent="0.25">
      <c r="A1047" s="3">
        <v>21105</v>
      </c>
      <c r="B1047" s="3" t="s">
        <v>1497</v>
      </c>
      <c r="C1047" s="3" t="s">
        <v>3723</v>
      </c>
      <c r="D1047" s="3" t="s">
        <v>3649</v>
      </c>
      <c r="E1047" s="3" t="s">
        <v>2421</v>
      </c>
      <c r="F1047" s="3" t="s">
        <v>3649</v>
      </c>
    </row>
    <row r="1048" spans="1:6" x14ac:dyDescent="0.25">
      <c r="A1048" s="3">
        <v>21107</v>
      </c>
      <c r="B1048" s="3" t="s">
        <v>1497</v>
      </c>
      <c r="C1048" s="3" t="s">
        <v>3725</v>
      </c>
      <c r="D1048" s="3" t="s">
        <v>2421</v>
      </c>
      <c r="E1048" s="3" t="s">
        <v>2421</v>
      </c>
      <c r="F1048" s="3" t="s">
        <v>2421</v>
      </c>
    </row>
    <row r="1049" spans="1:6" x14ac:dyDescent="0.25">
      <c r="A1049" s="3">
        <v>21109</v>
      </c>
      <c r="B1049" s="3" t="s">
        <v>1497</v>
      </c>
      <c r="C1049" s="3" t="s">
        <v>1584</v>
      </c>
      <c r="D1049" s="3" t="s">
        <v>3659</v>
      </c>
      <c r="E1049" s="3" t="s">
        <v>23961</v>
      </c>
      <c r="F1049" s="3" t="s">
        <v>3659</v>
      </c>
    </row>
    <row r="1050" spans="1:6" x14ac:dyDescent="0.25">
      <c r="A1050" s="3">
        <v>21111</v>
      </c>
      <c r="B1050" s="3" t="s">
        <v>1497</v>
      </c>
      <c r="C1050" s="3" t="s">
        <v>1502</v>
      </c>
      <c r="D1050" s="3" t="s">
        <v>2280</v>
      </c>
      <c r="E1050" s="3" t="s">
        <v>23961</v>
      </c>
      <c r="F1050" s="3" t="s">
        <v>2280</v>
      </c>
    </row>
    <row r="1051" spans="1:6" x14ac:dyDescent="0.25">
      <c r="A1051" s="3">
        <v>21113</v>
      </c>
      <c r="B1051" s="3" t="s">
        <v>1497</v>
      </c>
      <c r="C1051" s="3" t="s">
        <v>3729</v>
      </c>
      <c r="D1051" s="3" t="s">
        <v>2280</v>
      </c>
      <c r="E1051" s="3" t="s">
        <v>23961</v>
      </c>
      <c r="F1051" s="3" t="s">
        <v>2280</v>
      </c>
    </row>
    <row r="1052" spans="1:6" x14ac:dyDescent="0.25">
      <c r="A1052" s="3">
        <v>21115</v>
      </c>
      <c r="B1052" s="3" t="s">
        <v>1497</v>
      </c>
      <c r="C1052" s="3" t="s">
        <v>1699</v>
      </c>
      <c r="D1052" s="3" t="s">
        <v>3659</v>
      </c>
      <c r="E1052" s="3" t="s">
        <v>23961</v>
      </c>
      <c r="F1052" s="3" t="s">
        <v>3659</v>
      </c>
    </row>
    <row r="1053" spans="1:6" x14ac:dyDescent="0.25">
      <c r="A1053" s="3">
        <v>21117</v>
      </c>
      <c r="B1053" s="3" t="s">
        <v>1497</v>
      </c>
      <c r="C1053" s="3" t="s">
        <v>3732</v>
      </c>
      <c r="D1053" s="3" t="s">
        <v>2280</v>
      </c>
      <c r="E1053" s="3" t="s">
        <v>23961</v>
      </c>
      <c r="F1053" s="3" t="s">
        <v>2280</v>
      </c>
    </row>
    <row r="1054" spans="1:6" x14ac:dyDescent="0.25">
      <c r="A1054" s="3">
        <v>21119</v>
      </c>
      <c r="B1054" s="3" t="s">
        <v>1497</v>
      </c>
      <c r="C1054" s="3" t="s">
        <v>3734</v>
      </c>
      <c r="D1054" s="3" t="s">
        <v>3659</v>
      </c>
      <c r="E1054" s="3" t="s">
        <v>23961</v>
      </c>
      <c r="F1054" s="3" t="s">
        <v>3659</v>
      </c>
    </row>
    <row r="1055" spans="1:6" x14ac:dyDescent="0.25">
      <c r="A1055" s="3">
        <v>21121</v>
      </c>
      <c r="B1055" s="3" t="s">
        <v>1497</v>
      </c>
      <c r="C1055" s="3" t="s">
        <v>1941</v>
      </c>
      <c r="D1055" s="3" t="s">
        <v>3659</v>
      </c>
      <c r="E1055" s="3" t="s">
        <v>23961</v>
      </c>
      <c r="F1055" s="3" t="s">
        <v>3659</v>
      </c>
    </row>
    <row r="1056" spans="1:6" x14ac:dyDescent="0.25">
      <c r="A1056" s="3">
        <v>21123</v>
      </c>
      <c r="B1056" s="3" t="s">
        <v>1497</v>
      </c>
      <c r="C1056" s="3" t="s">
        <v>3737</v>
      </c>
      <c r="D1056" s="3" t="s">
        <v>2280</v>
      </c>
      <c r="E1056" s="3" t="s">
        <v>23961</v>
      </c>
      <c r="F1056" s="3" t="s">
        <v>2280</v>
      </c>
    </row>
    <row r="1057" spans="1:6" x14ac:dyDescent="0.25">
      <c r="A1057" s="3">
        <v>21125</v>
      </c>
      <c r="B1057" s="3" t="s">
        <v>1497</v>
      </c>
      <c r="C1057" s="3" t="s">
        <v>3739</v>
      </c>
      <c r="D1057" s="3" t="s">
        <v>3659</v>
      </c>
      <c r="E1057" s="3" t="s">
        <v>23961</v>
      </c>
      <c r="F1057" s="3" t="s">
        <v>3659</v>
      </c>
    </row>
    <row r="1058" spans="1:6" x14ac:dyDescent="0.25">
      <c r="A1058" s="3">
        <v>21127</v>
      </c>
      <c r="B1058" s="3" t="s">
        <v>1497</v>
      </c>
      <c r="C1058" s="3" t="s">
        <v>1632</v>
      </c>
      <c r="D1058" s="3" t="s">
        <v>3659</v>
      </c>
      <c r="E1058" s="3" t="s">
        <v>23961</v>
      </c>
      <c r="F1058" s="3" t="s">
        <v>3659</v>
      </c>
    </row>
    <row r="1059" spans="1:6" x14ac:dyDescent="0.25">
      <c r="A1059" s="3">
        <v>21129</v>
      </c>
      <c r="B1059" s="3" t="s">
        <v>1497</v>
      </c>
      <c r="C1059" s="3" t="s">
        <v>1585</v>
      </c>
      <c r="D1059" s="3" t="s">
        <v>3659</v>
      </c>
      <c r="E1059" s="3" t="s">
        <v>23961</v>
      </c>
      <c r="F1059" s="3" t="s">
        <v>3659</v>
      </c>
    </row>
    <row r="1060" spans="1:6" x14ac:dyDescent="0.25">
      <c r="A1060" s="3">
        <v>21131</v>
      </c>
      <c r="B1060" s="3" t="s">
        <v>1497</v>
      </c>
      <c r="C1060" s="3" t="s">
        <v>3743</v>
      </c>
      <c r="D1060" s="3" t="s">
        <v>3659</v>
      </c>
      <c r="E1060" s="3" t="s">
        <v>23961</v>
      </c>
      <c r="F1060" s="3" t="s">
        <v>3659</v>
      </c>
    </row>
    <row r="1061" spans="1:6" x14ac:dyDescent="0.25">
      <c r="A1061" s="3">
        <v>21133</v>
      </c>
      <c r="B1061" s="3" t="s">
        <v>1497</v>
      </c>
      <c r="C1061" s="3" t="s">
        <v>3745</v>
      </c>
      <c r="D1061" s="3" t="s">
        <v>1015</v>
      </c>
      <c r="E1061" s="3" t="s">
        <v>23961</v>
      </c>
      <c r="F1061" s="3" t="s">
        <v>1015</v>
      </c>
    </row>
    <row r="1062" spans="1:6" x14ac:dyDescent="0.25">
      <c r="A1062" s="3">
        <v>21135</v>
      </c>
      <c r="B1062" s="3" t="s">
        <v>1497</v>
      </c>
      <c r="C1062" s="3" t="s">
        <v>1639</v>
      </c>
      <c r="D1062" s="3" t="s">
        <v>3659</v>
      </c>
      <c r="E1062" s="3" t="s">
        <v>23961</v>
      </c>
      <c r="F1062" s="3" t="s">
        <v>3659</v>
      </c>
    </row>
    <row r="1063" spans="1:6" x14ac:dyDescent="0.25">
      <c r="A1063" s="3">
        <v>21137</v>
      </c>
      <c r="B1063" s="3" t="s">
        <v>1497</v>
      </c>
      <c r="C1063" s="3" t="s">
        <v>1788</v>
      </c>
      <c r="D1063" s="3" t="s">
        <v>2280</v>
      </c>
      <c r="E1063" s="3" t="s">
        <v>23961</v>
      </c>
      <c r="F1063" s="3" t="s">
        <v>2280</v>
      </c>
    </row>
    <row r="1064" spans="1:6" x14ac:dyDescent="0.25">
      <c r="A1064" s="3">
        <v>21139</v>
      </c>
      <c r="B1064" s="3" t="s">
        <v>1497</v>
      </c>
      <c r="C1064" s="3" t="s">
        <v>3205</v>
      </c>
      <c r="D1064" s="3" t="s">
        <v>2421</v>
      </c>
      <c r="E1064" s="3" t="s">
        <v>2421</v>
      </c>
      <c r="F1064" s="3" t="s">
        <v>2421</v>
      </c>
    </row>
    <row r="1065" spans="1:6" x14ac:dyDescent="0.25">
      <c r="A1065" s="3">
        <v>21141</v>
      </c>
      <c r="B1065" s="3" t="s">
        <v>1497</v>
      </c>
      <c r="C1065" s="3" t="s">
        <v>2462</v>
      </c>
      <c r="D1065" s="3" t="s">
        <v>2421</v>
      </c>
      <c r="E1065" s="3" t="s">
        <v>2421</v>
      </c>
      <c r="F1065" s="3" t="s">
        <v>2421</v>
      </c>
    </row>
    <row r="1066" spans="1:6" x14ac:dyDescent="0.25">
      <c r="A1066" s="3">
        <v>21143</v>
      </c>
      <c r="B1066" s="3" t="s">
        <v>1497</v>
      </c>
      <c r="C1066" s="3" t="s">
        <v>2184</v>
      </c>
      <c r="D1066" s="3" t="s">
        <v>2421</v>
      </c>
      <c r="E1066" s="3" t="s">
        <v>2421</v>
      </c>
      <c r="F1066" s="3" t="s">
        <v>2421</v>
      </c>
    </row>
    <row r="1067" spans="1:6" x14ac:dyDescent="0.25">
      <c r="A1067" s="3">
        <v>21145</v>
      </c>
      <c r="B1067" s="3" t="s">
        <v>1497</v>
      </c>
      <c r="C1067" s="3" t="s">
        <v>1958</v>
      </c>
      <c r="D1067" s="3" t="s">
        <v>3649</v>
      </c>
      <c r="E1067" s="3" t="s">
        <v>2421</v>
      </c>
      <c r="F1067" s="3" t="s">
        <v>3649</v>
      </c>
    </row>
    <row r="1068" spans="1:6" x14ac:dyDescent="0.25">
      <c r="A1068" s="3">
        <v>21147</v>
      </c>
      <c r="B1068" s="3" t="s">
        <v>1497</v>
      </c>
      <c r="C1068" s="3" t="s">
        <v>3753</v>
      </c>
      <c r="D1068" s="3" t="s">
        <v>3659</v>
      </c>
      <c r="E1068" s="3" t="s">
        <v>23961</v>
      </c>
      <c r="F1068" s="3" t="s">
        <v>3659</v>
      </c>
    </row>
    <row r="1069" spans="1:6" x14ac:dyDescent="0.25">
      <c r="A1069" s="3">
        <v>21149</v>
      </c>
      <c r="B1069" s="3" t="s">
        <v>1497</v>
      </c>
      <c r="C1069" s="3" t="s">
        <v>2115</v>
      </c>
      <c r="D1069" s="3" t="s">
        <v>2421</v>
      </c>
      <c r="E1069" s="3" t="s">
        <v>2421</v>
      </c>
      <c r="F1069" s="3" t="s">
        <v>2421</v>
      </c>
    </row>
    <row r="1070" spans="1:6" x14ac:dyDescent="0.25">
      <c r="A1070" s="3">
        <v>21151</v>
      </c>
      <c r="B1070" s="3" t="s">
        <v>1497</v>
      </c>
      <c r="C1070" s="3" t="s">
        <v>2004</v>
      </c>
      <c r="D1070" s="3" t="s">
        <v>2280</v>
      </c>
      <c r="E1070" s="3" t="s">
        <v>23961</v>
      </c>
      <c r="F1070" s="3" t="s">
        <v>2280</v>
      </c>
    </row>
    <row r="1071" spans="1:6" x14ac:dyDescent="0.25">
      <c r="A1071" s="3">
        <v>21153</v>
      </c>
      <c r="B1071" s="3" t="s">
        <v>1497</v>
      </c>
      <c r="C1071" s="3" t="s">
        <v>3757</v>
      </c>
      <c r="D1071" s="3" t="s">
        <v>3659</v>
      </c>
      <c r="E1071" s="3" t="s">
        <v>23961</v>
      </c>
      <c r="F1071" s="3" t="s">
        <v>3659</v>
      </c>
    </row>
    <row r="1072" spans="1:6" x14ac:dyDescent="0.25">
      <c r="A1072" s="3">
        <v>21155</v>
      </c>
      <c r="B1072" s="3" t="s">
        <v>1497</v>
      </c>
      <c r="C1072" s="3" t="s">
        <v>1599</v>
      </c>
      <c r="D1072" s="3" t="s">
        <v>2280</v>
      </c>
      <c r="E1072" s="3" t="s">
        <v>23961</v>
      </c>
      <c r="F1072" s="3" t="s">
        <v>2280</v>
      </c>
    </row>
    <row r="1073" spans="1:6" x14ac:dyDescent="0.25">
      <c r="A1073" s="3">
        <v>21157</v>
      </c>
      <c r="B1073" s="3" t="s">
        <v>1497</v>
      </c>
      <c r="C1073" s="3" t="s">
        <v>1723</v>
      </c>
      <c r="D1073" s="3" t="s">
        <v>3649</v>
      </c>
      <c r="E1073" s="3" t="s">
        <v>2421</v>
      </c>
      <c r="F1073" s="3" t="s">
        <v>3649</v>
      </c>
    </row>
    <row r="1074" spans="1:6" x14ac:dyDescent="0.25">
      <c r="A1074" s="3">
        <v>21159</v>
      </c>
      <c r="B1074" s="3" t="s">
        <v>1497</v>
      </c>
      <c r="C1074" s="3" t="s">
        <v>1953</v>
      </c>
      <c r="D1074" s="3" t="s">
        <v>3659</v>
      </c>
      <c r="E1074" s="3" t="s">
        <v>23961</v>
      </c>
      <c r="F1074" s="3" t="s">
        <v>3659</v>
      </c>
    </row>
    <row r="1075" spans="1:6" x14ac:dyDescent="0.25">
      <c r="A1075" s="3">
        <v>21161</v>
      </c>
      <c r="B1075" s="3" t="s">
        <v>1497</v>
      </c>
      <c r="C1075" s="3" t="s">
        <v>1833</v>
      </c>
      <c r="D1075" s="3" t="s">
        <v>2280</v>
      </c>
      <c r="E1075" s="3" t="s">
        <v>23961</v>
      </c>
      <c r="F1075" s="3" t="s">
        <v>2280</v>
      </c>
    </row>
    <row r="1076" spans="1:6" x14ac:dyDescent="0.25">
      <c r="A1076" s="3">
        <v>21163</v>
      </c>
      <c r="B1076" s="3" t="s">
        <v>1497</v>
      </c>
      <c r="C1076" s="3" t="s">
        <v>2024</v>
      </c>
      <c r="D1076" s="3" t="s">
        <v>2280</v>
      </c>
      <c r="E1076" s="3" t="s">
        <v>23961</v>
      </c>
      <c r="F1076" s="3" t="s">
        <v>2280</v>
      </c>
    </row>
    <row r="1077" spans="1:6" x14ac:dyDescent="0.25">
      <c r="A1077" s="3">
        <v>21165</v>
      </c>
      <c r="B1077" s="3" t="s">
        <v>1497</v>
      </c>
      <c r="C1077" s="3" t="s">
        <v>3764</v>
      </c>
      <c r="D1077" s="3" t="s">
        <v>3659</v>
      </c>
      <c r="E1077" s="3" t="s">
        <v>23961</v>
      </c>
      <c r="F1077" s="3" t="s">
        <v>3659</v>
      </c>
    </row>
    <row r="1078" spans="1:6" x14ac:dyDescent="0.25">
      <c r="A1078" s="3">
        <v>21167</v>
      </c>
      <c r="B1078" s="3" t="s">
        <v>1497</v>
      </c>
      <c r="C1078" s="3" t="s">
        <v>1630</v>
      </c>
      <c r="D1078" s="3" t="s">
        <v>2280</v>
      </c>
      <c r="E1078" s="3" t="s">
        <v>23961</v>
      </c>
      <c r="F1078" s="3" t="s">
        <v>2280</v>
      </c>
    </row>
    <row r="1079" spans="1:6" x14ac:dyDescent="0.25">
      <c r="A1079" s="3">
        <v>21169</v>
      </c>
      <c r="B1079" s="3" t="s">
        <v>1497</v>
      </c>
      <c r="C1079" s="3" t="s">
        <v>3767</v>
      </c>
      <c r="D1079" s="3" t="s">
        <v>2280</v>
      </c>
      <c r="E1079" s="3" t="s">
        <v>23961</v>
      </c>
      <c r="F1079" s="3" t="s">
        <v>2280</v>
      </c>
    </row>
    <row r="1080" spans="1:6" x14ac:dyDescent="0.25">
      <c r="A1080" s="3">
        <v>21171</v>
      </c>
      <c r="B1080" s="3" t="s">
        <v>1497</v>
      </c>
      <c r="C1080" s="3" t="s">
        <v>1544</v>
      </c>
      <c r="D1080" s="3" t="s">
        <v>2280</v>
      </c>
      <c r="E1080" s="3" t="s">
        <v>23961</v>
      </c>
      <c r="F1080" s="3" t="s">
        <v>2280</v>
      </c>
    </row>
    <row r="1081" spans="1:6" x14ac:dyDescent="0.25">
      <c r="A1081" s="3">
        <v>21173</v>
      </c>
      <c r="B1081" s="3" t="s">
        <v>1497</v>
      </c>
      <c r="C1081" s="3" t="s">
        <v>1626</v>
      </c>
      <c r="D1081" s="3" t="s">
        <v>2280</v>
      </c>
      <c r="E1081" s="3" t="s">
        <v>23961</v>
      </c>
      <c r="F1081" s="3" t="s">
        <v>2280</v>
      </c>
    </row>
    <row r="1082" spans="1:6" x14ac:dyDescent="0.25">
      <c r="A1082" s="3">
        <v>21175</v>
      </c>
      <c r="B1082" s="3" t="s">
        <v>1497</v>
      </c>
      <c r="C1082" s="3" t="s">
        <v>1776</v>
      </c>
      <c r="D1082" s="3" t="s">
        <v>3659</v>
      </c>
      <c r="E1082" s="3" t="s">
        <v>23961</v>
      </c>
      <c r="F1082" s="3" t="s">
        <v>3659</v>
      </c>
    </row>
    <row r="1083" spans="1:6" x14ac:dyDescent="0.25">
      <c r="A1083" s="3">
        <v>21177</v>
      </c>
      <c r="B1083" s="3" t="s">
        <v>1497</v>
      </c>
      <c r="C1083" s="3" t="s">
        <v>1977</v>
      </c>
      <c r="D1083" s="3" t="s">
        <v>2421</v>
      </c>
      <c r="E1083" s="3" t="s">
        <v>2421</v>
      </c>
      <c r="F1083" s="3" t="s">
        <v>2421</v>
      </c>
    </row>
    <row r="1084" spans="1:6" x14ac:dyDescent="0.25">
      <c r="A1084" s="3">
        <v>21179</v>
      </c>
      <c r="B1084" s="3" t="s">
        <v>1497</v>
      </c>
      <c r="C1084" s="3" t="s">
        <v>3773</v>
      </c>
      <c r="D1084" s="3" t="s">
        <v>2280</v>
      </c>
      <c r="E1084" s="3" t="s">
        <v>23961</v>
      </c>
      <c r="F1084" s="3" t="s">
        <v>2280</v>
      </c>
    </row>
    <row r="1085" spans="1:6" x14ac:dyDescent="0.25">
      <c r="A1085" s="3">
        <v>21181</v>
      </c>
      <c r="B1085" s="3" t="s">
        <v>1497</v>
      </c>
      <c r="C1085" s="3" t="s">
        <v>3775</v>
      </c>
      <c r="D1085" s="3" t="s">
        <v>2280</v>
      </c>
      <c r="E1085" s="3" t="s">
        <v>23961</v>
      </c>
      <c r="F1085" s="3" t="s">
        <v>2280</v>
      </c>
    </row>
    <row r="1086" spans="1:6" x14ac:dyDescent="0.25">
      <c r="A1086" s="3">
        <v>21183</v>
      </c>
      <c r="B1086" s="3" t="s">
        <v>1497</v>
      </c>
      <c r="C1086" s="3" t="s">
        <v>1114</v>
      </c>
      <c r="D1086" s="3" t="s">
        <v>2421</v>
      </c>
      <c r="E1086" s="3" t="s">
        <v>2421</v>
      </c>
      <c r="F1086" s="3" t="s">
        <v>2421</v>
      </c>
    </row>
    <row r="1087" spans="1:6" x14ac:dyDescent="0.25">
      <c r="A1087" s="3">
        <v>21185</v>
      </c>
      <c r="B1087" s="3" t="s">
        <v>1497</v>
      </c>
      <c r="C1087" s="3" t="s">
        <v>2163</v>
      </c>
      <c r="D1087" s="3" t="s">
        <v>2280</v>
      </c>
      <c r="E1087" s="3" t="s">
        <v>23961</v>
      </c>
      <c r="F1087" s="3" t="s">
        <v>2280</v>
      </c>
    </row>
    <row r="1088" spans="1:6" x14ac:dyDescent="0.25">
      <c r="A1088" s="3">
        <v>21187</v>
      </c>
      <c r="B1088" s="3" t="s">
        <v>1497</v>
      </c>
      <c r="C1088" s="3" t="s">
        <v>3336</v>
      </c>
      <c r="D1088" s="3" t="s">
        <v>2280</v>
      </c>
      <c r="E1088" s="3" t="s">
        <v>23961</v>
      </c>
      <c r="F1088" s="3" t="s">
        <v>2280</v>
      </c>
    </row>
    <row r="1089" spans="1:6" x14ac:dyDescent="0.25">
      <c r="A1089" s="3">
        <v>21189</v>
      </c>
      <c r="B1089" s="3" t="s">
        <v>1497</v>
      </c>
      <c r="C1089" s="3" t="s">
        <v>3780</v>
      </c>
      <c r="D1089" s="3" t="s">
        <v>3659</v>
      </c>
      <c r="E1089" s="3" t="s">
        <v>23961</v>
      </c>
      <c r="F1089" s="3" t="s">
        <v>3659</v>
      </c>
    </row>
    <row r="1090" spans="1:6" x14ac:dyDescent="0.25">
      <c r="A1090" s="3">
        <v>21191</v>
      </c>
      <c r="B1090" s="3" t="s">
        <v>1497</v>
      </c>
      <c r="C1090" s="3" t="s">
        <v>3782</v>
      </c>
      <c r="D1090" s="3" t="s">
        <v>2280</v>
      </c>
      <c r="E1090" s="3" t="s">
        <v>23961</v>
      </c>
      <c r="F1090" s="3" t="s">
        <v>2280</v>
      </c>
    </row>
    <row r="1091" spans="1:6" x14ac:dyDescent="0.25">
      <c r="A1091" s="3">
        <v>21193</v>
      </c>
      <c r="B1091" s="3" t="s">
        <v>1497</v>
      </c>
      <c r="C1091" s="3" t="s">
        <v>1676</v>
      </c>
      <c r="D1091" s="3" t="s">
        <v>3659</v>
      </c>
      <c r="E1091" s="3" t="s">
        <v>23961</v>
      </c>
      <c r="F1091" s="3" t="s">
        <v>3659</v>
      </c>
    </row>
    <row r="1092" spans="1:6" x14ac:dyDescent="0.25">
      <c r="A1092" s="3">
        <v>21195</v>
      </c>
      <c r="B1092" s="3" t="s">
        <v>1497</v>
      </c>
      <c r="C1092" s="3" t="s">
        <v>1783</v>
      </c>
      <c r="D1092" s="3" t="s">
        <v>3659</v>
      </c>
      <c r="E1092" s="3" t="s">
        <v>23961</v>
      </c>
      <c r="F1092" s="3" t="s">
        <v>3659</v>
      </c>
    </row>
    <row r="1093" spans="1:6" x14ac:dyDescent="0.25">
      <c r="A1093" s="3">
        <v>21197</v>
      </c>
      <c r="B1093" s="3" t="s">
        <v>1497</v>
      </c>
      <c r="C1093" s="3" t="s">
        <v>3786</v>
      </c>
      <c r="D1093" s="3" t="s">
        <v>3659</v>
      </c>
      <c r="E1093" s="3" t="s">
        <v>23961</v>
      </c>
      <c r="F1093" s="3" t="s">
        <v>3659</v>
      </c>
    </row>
    <row r="1094" spans="1:6" x14ac:dyDescent="0.25">
      <c r="A1094" s="3">
        <v>21199</v>
      </c>
      <c r="B1094" s="3" t="s">
        <v>1497</v>
      </c>
      <c r="C1094" s="3" t="s">
        <v>1691</v>
      </c>
      <c r="D1094" s="3" t="s">
        <v>2280</v>
      </c>
      <c r="E1094" s="3" t="s">
        <v>23961</v>
      </c>
      <c r="F1094" s="3" t="s">
        <v>2280</v>
      </c>
    </row>
    <row r="1095" spans="1:6" x14ac:dyDescent="0.25">
      <c r="A1095" s="3">
        <v>21201</v>
      </c>
      <c r="B1095" s="3" t="s">
        <v>1497</v>
      </c>
      <c r="C1095" s="3" t="s">
        <v>1726</v>
      </c>
      <c r="D1095" s="3" t="s">
        <v>2280</v>
      </c>
      <c r="E1095" s="3" t="s">
        <v>23961</v>
      </c>
      <c r="F1095" s="3" t="s">
        <v>2280</v>
      </c>
    </row>
    <row r="1096" spans="1:6" x14ac:dyDescent="0.25">
      <c r="A1096" s="3">
        <v>21203</v>
      </c>
      <c r="B1096" s="3" t="s">
        <v>1497</v>
      </c>
      <c r="C1096" s="3" t="s">
        <v>3790</v>
      </c>
      <c r="D1096" s="3" t="s">
        <v>3659</v>
      </c>
      <c r="E1096" s="3" t="s">
        <v>23961</v>
      </c>
      <c r="F1096" s="3" t="s">
        <v>3659</v>
      </c>
    </row>
    <row r="1097" spans="1:6" x14ac:dyDescent="0.25">
      <c r="A1097" s="3">
        <v>21205</v>
      </c>
      <c r="B1097" s="3" t="s">
        <v>1497</v>
      </c>
      <c r="C1097" s="3" t="s">
        <v>1646</v>
      </c>
      <c r="D1097" s="3" t="s">
        <v>3659</v>
      </c>
      <c r="E1097" s="3" t="s">
        <v>23961</v>
      </c>
      <c r="F1097" s="3" t="s">
        <v>3659</v>
      </c>
    </row>
    <row r="1098" spans="1:6" x14ac:dyDescent="0.25">
      <c r="A1098" s="3">
        <v>21207</v>
      </c>
      <c r="B1098" s="3" t="s">
        <v>1497</v>
      </c>
      <c r="C1098" s="3" t="s">
        <v>1850</v>
      </c>
      <c r="D1098" s="3" t="s">
        <v>2280</v>
      </c>
      <c r="E1098" s="3" t="s">
        <v>23961</v>
      </c>
      <c r="F1098" s="3" t="s">
        <v>2280</v>
      </c>
    </row>
    <row r="1099" spans="1:6" x14ac:dyDescent="0.25">
      <c r="A1099" s="3">
        <v>21209</v>
      </c>
      <c r="B1099" s="3" t="s">
        <v>1497</v>
      </c>
      <c r="C1099" s="3" t="s">
        <v>1622</v>
      </c>
      <c r="D1099" s="3" t="s">
        <v>2280</v>
      </c>
      <c r="E1099" s="3" t="s">
        <v>23961</v>
      </c>
      <c r="F1099" s="3" t="s">
        <v>2280</v>
      </c>
    </row>
    <row r="1100" spans="1:6" x14ac:dyDescent="0.25">
      <c r="A1100" s="3">
        <v>21211</v>
      </c>
      <c r="B1100" s="3" t="s">
        <v>1497</v>
      </c>
      <c r="C1100" s="3" t="s">
        <v>1220</v>
      </c>
      <c r="D1100" s="3" t="s">
        <v>2280</v>
      </c>
      <c r="E1100" s="3" t="s">
        <v>23961</v>
      </c>
      <c r="F1100" s="3" t="s">
        <v>2280</v>
      </c>
    </row>
    <row r="1101" spans="1:6" x14ac:dyDescent="0.25">
      <c r="A1101" s="3">
        <v>21213</v>
      </c>
      <c r="B1101" s="3" t="s">
        <v>1497</v>
      </c>
      <c r="C1101" s="3" t="s">
        <v>3796</v>
      </c>
      <c r="D1101" s="3" t="s">
        <v>2280</v>
      </c>
      <c r="E1101" s="3" t="s">
        <v>23961</v>
      </c>
      <c r="F1101" s="3" t="s">
        <v>2280</v>
      </c>
    </row>
    <row r="1102" spans="1:6" x14ac:dyDescent="0.25">
      <c r="A1102" s="3">
        <v>21215</v>
      </c>
      <c r="B1102" s="3" t="s">
        <v>1497</v>
      </c>
      <c r="C1102" s="3" t="s">
        <v>1692</v>
      </c>
      <c r="D1102" s="3" t="s">
        <v>2280</v>
      </c>
      <c r="E1102" s="3" t="s">
        <v>23961</v>
      </c>
      <c r="F1102" s="3" t="s">
        <v>2280</v>
      </c>
    </row>
    <row r="1103" spans="1:6" x14ac:dyDescent="0.25">
      <c r="A1103" s="3">
        <v>21217</v>
      </c>
      <c r="B1103" s="3" t="s">
        <v>1497</v>
      </c>
      <c r="C1103" s="3" t="s">
        <v>1954</v>
      </c>
      <c r="D1103" s="3" t="s">
        <v>2280</v>
      </c>
      <c r="E1103" s="3" t="s">
        <v>23961</v>
      </c>
      <c r="F1103" s="3" t="s">
        <v>2280</v>
      </c>
    </row>
    <row r="1104" spans="1:6" x14ac:dyDescent="0.25">
      <c r="A1104" s="3">
        <v>21219</v>
      </c>
      <c r="B1104" s="3" t="s">
        <v>1497</v>
      </c>
      <c r="C1104" s="3" t="s">
        <v>3800</v>
      </c>
      <c r="D1104" s="3" t="s">
        <v>2421</v>
      </c>
      <c r="E1104" s="3" t="s">
        <v>2421</v>
      </c>
      <c r="F1104" s="3" t="s">
        <v>2421</v>
      </c>
    </row>
    <row r="1105" spans="1:6" x14ac:dyDescent="0.25">
      <c r="A1105" s="3">
        <v>21221</v>
      </c>
      <c r="B1105" s="3" t="s">
        <v>1497</v>
      </c>
      <c r="C1105" s="3" t="s">
        <v>3802</v>
      </c>
      <c r="D1105" s="3" t="s">
        <v>2421</v>
      </c>
      <c r="E1105" s="3" t="s">
        <v>2421</v>
      </c>
      <c r="F1105" s="3" t="s">
        <v>2421</v>
      </c>
    </row>
    <row r="1106" spans="1:6" x14ac:dyDescent="0.25">
      <c r="A1106" s="3">
        <v>21223</v>
      </c>
      <c r="B1106" s="3" t="s">
        <v>1497</v>
      </c>
      <c r="C1106" s="3" t="s">
        <v>2165</v>
      </c>
      <c r="D1106" s="3" t="s">
        <v>2280</v>
      </c>
      <c r="E1106" s="3" t="s">
        <v>23961</v>
      </c>
      <c r="F1106" s="3" t="s">
        <v>2280</v>
      </c>
    </row>
    <row r="1107" spans="1:6" x14ac:dyDescent="0.25">
      <c r="A1107" s="3">
        <v>21225</v>
      </c>
      <c r="B1107" s="3" t="s">
        <v>1497</v>
      </c>
      <c r="C1107" s="3" t="s">
        <v>1717</v>
      </c>
      <c r="D1107" s="3" t="s">
        <v>2421</v>
      </c>
      <c r="E1107" s="3" t="s">
        <v>2421</v>
      </c>
      <c r="F1107" s="3" t="s">
        <v>2421</v>
      </c>
    </row>
    <row r="1108" spans="1:6" x14ac:dyDescent="0.25">
      <c r="A1108" s="3">
        <v>21227</v>
      </c>
      <c r="B1108" s="3" t="s">
        <v>1497</v>
      </c>
      <c r="C1108" s="3" t="s">
        <v>1588</v>
      </c>
      <c r="D1108" s="3" t="s">
        <v>2280</v>
      </c>
      <c r="E1108" s="3" t="s">
        <v>23961</v>
      </c>
      <c r="F1108" s="3" t="s">
        <v>2280</v>
      </c>
    </row>
    <row r="1109" spans="1:6" x14ac:dyDescent="0.25">
      <c r="A1109" s="3">
        <v>21229</v>
      </c>
      <c r="B1109" s="3" t="s">
        <v>1497</v>
      </c>
      <c r="C1109" s="3" t="s">
        <v>1127</v>
      </c>
      <c r="D1109" s="3" t="s">
        <v>2280</v>
      </c>
      <c r="E1109" s="3" t="s">
        <v>23961</v>
      </c>
      <c r="F1109" s="3" t="s">
        <v>2280</v>
      </c>
    </row>
    <row r="1110" spans="1:6" x14ac:dyDescent="0.25">
      <c r="A1110" s="3">
        <v>21231</v>
      </c>
      <c r="B1110" s="3" t="s">
        <v>1497</v>
      </c>
      <c r="C1110" s="3" t="s">
        <v>1555</v>
      </c>
      <c r="D1110" s="3" t="s">
        <v>2280</v>
      </c>
      <c r="E1110" s="3" t="s">
        <v>23961</v>
      </c>
      <c r="F1110" s="3" t="s">
        <v>2280</v>
      </c>
    </row>
    <row r="1111" spans="1:6" x14ac:dyDescent="0.25">
      <c r="A1111" s="3">
        <v>21233</v>
      </c>
      <c r="B1111" s="3" t="s">
        <v>1497</v>
      </c>
      <c r="C1111" s="3" t="s">
        <v>2022</v>
      </c>
      <c r="D1111" s="3" t="s">
        <v>2421</v>
      </c>
      <c r="E1111" s="3" t="s">
        <v>2421</v>
      </c>
      <c r="F1111" s="3" t="s">
        <v>2421</v>
      </c>
    </row>
    <row r="1112" spans="1:6" x14ac:dyDescent="0.25">
      <c r="A1112" s="3">
        <v>21235</v>
      </c>
      <c r="B1112" s="3" t="s">
        <v>1497</v>
      </c>
      <c r="C1112" s="3" t="s">
        <v>3377</v>
      </c>
      <c r="D1112" s="3" t="s">
        <v>3659</v>
      </c>
      <c r="E1112" s="3" t="s">
        <v>23961</v>
      </c>
      <c r="F1112" s="3" t="s">
        <v>3659</v>
      </c>
    </row>
    <row r="1113" spans="1:6" x14ac:dyDescent="0.25">
      <c r="A1113" s="3">
        <v>21237</v>
      </c>
      <c r="B1113" s="3" t="s">
        <v>1497</v>
      </c>
      <c r="C1113" s="3" t="s">
        <v>3811</v>
      </c>
      <c r="D1113" s="3" t="s">
        <v>3659</v>
      </c>
      <c r="E1113" s="3" t="s">
        <v>23961</v>
      </c>
      <c r="F1113" s="3" t="s">
        <v>3659</v>
      </c>
    </row>
    <row r="1114" spans="1:6" x14ac:dyDescent="0.25">
      <c r="A1114" s="3">
        <v>21239</v>
      </c>
      <c r="B1114" s="3" t="s">
        <v>1497</v>
      </c>
      <c r="C1114" s="3" t="s">
        <v>3266</v>
      </c>
      <c r="D1114" s="3" t="s">
        <v>2280</v>
      </c>
      <c r="E1114" s="3" t="s">
        <v>23961</v>
      </c>
      <c r="F1114" s="3" t="s">
        <v>2280</v>
      </c>
    </row>
    <row r="1115" spans="1:6" x14ac:dyDescent="0.25">
      <c r="A1115" s="3">
        <v>22001</v>
      </c>
      <c r="B1115" s="3" t="s">
        <v>1483</v>
      </c>
      <c r="C1115" s="3" t="s">
        <v>1830</v>
      </c>
      <c r="D1115" s="3" t="s">
        <v>3813</v>
      </c>
      <c r="E1115" s="3" t="s">
        <v>3813</v>
      </c>
      <c r="F1115" s="3" t="s">
        <v>6797</v>
      </c>
    </row>
    <row r="1116" spans="1:6" x14ac:dyDescent="0.25">
      <c r="A1116" s="3">
        <v>22003</v>
      </c>
      <c r="B1116" s="3" t="s">
        <v>1483</v>
      </c>
      <c r="C1116" s="3" t="s">
        <v>654</v>
      </c>
      <c r="D1116" s="3" t="s">
        <v>3813</v>
      </c>
      <c r="E1116" s="3" t="s">
        <v>3813</v>
      </c>
      <c r="F1116" s="3" t="s">
        <v>6797</v>
      </c>
    </row>
    <row r="1117" spans="1:6" x14ac:dyDescent="0.25">
      <c r="A1117" s="3">
        <v>22005</v>
      </c>
      <c r="B1117" s="3" t="s">
        <v>1483</v>
      </c>
      <c r="C1117" s="3" t="s">
        <v>3817</v>
      </c>
      <c r="D1117" s="3" t="s">
        <v>3813</v>
      </c>
      <c r="E1117" s="3" t="s">
        <v>3813</v>
      </c>
      <c r="F1117" s="3" t="s">
        <v>6797</v>
      </c>
    </row>
    <row r="1118" spans="1:6" x14ac:dyDescent="0.25">
      <c r="A1118" s="3">
        <v>22007</v>
      </c>
      <c r="B1118" s="3" t="s">
        <v>1483</v>
      </c>
      <c r="C1118" s="3" t="s">
        <v>3819</v>
      </c>
      <c r="D1118" s="3" t="s">
        <v>3813</v>
      </c>
      <c r="E1118" s="3" t="s">
        <v>3813</v>
      </c>
      <c r="F1118" s="3" t="s">
        <v>6797</v>
      </c>
    </row>
    <row r="1119" spans="1:6" x14ac:dyDescent="0.25">
      <c r="A1119" s="3">
        <v>22009</v>
      </c>
      <c r="B1119" s="3" t="s">
        <v>1483</v>
      </c>
      <c r="C1119" s="3" t="s">
        <v>3821</v>
      </c>
      <c r="D1119" s="3" t="s">
        <v>3813</v>
      </c>
      <c r="E1119" s="3" t="s">
        <v>3813</v>
      </c>
      <c r="F1119" s="3" t="s">
        <v>6797</v>
      </c>
    </row>
    <row r="1120" spans="1:6" x14ac:dyDescent="0.25">
      <c r="A1120" s="3">
        <v>22011</v>
      </c>
      <c r="B1120" s="3" t="s">
        <v>1483</v>
      </c>
      <c r="C1120" s="3" t="s">
        <v>3823</v>
      </c>
      <c r="D1120" s="3" t="s">
        <v>3813</v>
      </c>
      <c r="E1120" s="3" t="s">
        <v>3813</v>
      </c>
      <c r="F1120" s="3" t="s">
        <v>6797</v>
      </c>
    </row>
    <row r="1121" spans="1:6" x14ac:dyDescent="0.25">
      <c r="A1121" s="3">
        <v>22013</v>
      </c>
      <c r="B1121" s="3" t="s">
        <v>1483</v>
      </c>
      <c r="C1121" s="3" t="s">
        <v>3825</v>
      </c>
      <c r="D1121" s="3" t="s">
        <v>2404</v>
      </c>
      <c r="E1121" s="3" t="s">
        <v>2404</v>
      </c>
      <c r="F1121" s="3" t="s">
        <v>6791</v>
      </c>
    </row>
    <row r="1122" spans="1:6" x14ac:dyDescent="0.25">
      <c r="A1122" s="3">
        <v>22015</v>
      </c>
      <c r="B1122" s="3" t="s">
        <v>1483</v>
      </c>
      <c r="C1122" s="3" t="s">
        <v>3827</v>
      </c>
      <c r="D1122" s="3" t="s">
        <v>2404</v>
      </c>
      <c r="E1122" s="3" t="s">
        <v>2404</v>
      </c>
      <c r="F1122" s="3" t="s">
        <v>6791</v>
      </c>
    </row>
    <row r="1123" spans="1:6" x14ac:dyDescent="0.25">
      <c r="A1123" s="3">
        <v>22017</v>
      </c>
      <c r="B1123" s="3" t="s">
        <v>1483</v>
      </c>
      <c r="C1123" s="3" t="s">
        <v>1823</v>
      </c>
      <c r="D1123" s="3" t="s">
        <v>2404</v>
      </c>
      <c r="E1123" s="3" t="s">
        <v>2404</v>
      </c>
      <c r="F1123" s="3" t="s">
        <v>6791</v>
      </c>
    </row>
    <row r="1124" spans="1:6" x14ac:dyDescent="0.25">
      <c r="A1124" s="3">
        <v>22019</v>
      </c>
      <c r="B1124" s="3" t="s">
        <v>1483</v>
      </c>
      <c r="C1124" s="3" t="s">
        <v>1758</v>
      </c>
      <c r="D1124" s="3" t="s">
        <v>3813</v>
      </c>
      <c r="E1124" s="3" t="s">
        <v>3813</v>
      </c>
      <c r="F1124" s="3" t="s">
        <v>6797</v>
      </c>
    </row>
    <row r="1125" spans="1:6" x14ac:dyDescent="0.25">
      <c r="A1125" s="3">
        <v>22021</v>
      </c>
      <c r="B1125" s="3" t="s">
        <v>1483</v>
      </c>
      <c r="C1125" s="3" t="s">
        <v>3674</v>
      </c>
      <c r="D1125" s="3" t="s">
        <v>2404</v>
      </c>
      <c r="E1125" s="3" t="s">
        <v>2404</v>
      </c>
      <c r="F1125" s="3" t="s">
        <v>6791</v>
      </c>
    </row>
    <row r="1126" spans="1:6" x14ac:dyDescent="0.25">
      <c r="A1126" s="3">
        <v>22023</v>
      </c>
      <c r="B1126" s="3" t="s">
        <v>1483</v>
      </c>
      <c r="C1126" s="3" t="s">
        <v>1710</v>
      </c>
      <c r="D1126" s="3" t="s">
        <v>3813</v>
      </c>
      <c r="E1126" s="3" t="s">
        <v>3813</v>
      </c>
      <c r="F1126" s="3" t="s">
        <v>6797</v>
      </c>
    </row>
    <row r="1127" spans="1:6" x14ac:dyDescent="0.25">
      <c r="A1127" s="3">
        <v>22025</v>
      </c>
      <c r="B1127" s="3" t="s">
        <v>1483</v>
      </c>
      <c r="C1127" s="3" t="s">
        <v>3833</v>
      </c>
      <c r="D1127" s="3" t="s">
        <v>2404</v>
      </c>
      <c r="E1127" s="3" t="s">
        <v>2404</v>
      </c>
      <c r="F1127" s="3" t="s">
        <v>6791</v>
      </c>
    </row>
    <row r="1128" spans="1:6" x14ac:dyDescent="0.25">
      <c r="A1128" s="3">
        <v>22027</v>
      </c>
      <c r="B1128" s="3" t="s">
        <v>1483</v>
      </c>
      <c r="C1128" s="3" t="s">
        <v>3835</v>
      </c>
      <c r="D1128" s="3" t="s">
        <v>2404</v>
      </c>
      <c r="E1128" s="3" t="s">
        <v>2404</v>
      </c>
      <c r="F1128" s="3" t="s">
        <v>6791</v>
      </c>
    </row>
    <row r="1129" spans="1:6" x14ac:dyDescent="0.25">
      <c r="A1129" s="3">
        <v>22029</v>
      </c>
      <c r="B1129" s="3" t="s">
        <v>1483</v>
      </c>
      <c r="C1129" s="3" t="s">
        <v>3837</v>
      </c>
      <c r="D1129" s="3" t="s">
        <v>2404</v>
      </c>
      <c r="E1129" s="3" t="s">
        <v>2404</v>
      </c>
      <c r="F1129" s="3" t="s">
        <v>6791</v>
      </c>
    </row>
    <row r="1130" spans="1:6" x14ac:dyDescent="0.25">
      <c r="A1130" s="3">
        <v>22031</v>
      </c>
      <c r="B1130" s="3" t="s">
        <v>1483</v>
      </c>
      <c r="C1130" s="3" t="s">
        <v>1617</v>
      </c>
      <c r="D1130" s="3" t="s">
        <v>2404</v>
      </c>
      <c r="E1130" s="3" t="s">
        <v>2404</v>
      </c>
      <c r="F1130" s="3" t="s">
        <v>6791</v>
      </c>
    </row>
    <row r="1131" spans="1:6" x14ac:dyDescent="0.25">
      <c r="A1131" s="3">
        <v>22033</v>
      </c>
      <c r="B1131" s="3" t="s">
        <v>1483</v>
      </c>
      <c r="C1131" s="3" t="s">
        <v>1624</v>
      </c>
      <c r="D1131" s="3" t="s">
        <v>3813</v>
      </c>
      <c r="E1131" s="3" t="s">
        <v>3813</v>
      </c>
      <c r="F1131" s="3" t="s">
        <v>6797</v>
      </c>
    </row>
    <row r="1132" spans="1:6" x14ac:dyDescent="0.25">
      <c r="A1132" s="3">
        <v>22035</v>
      </c>
      <c r="B1132" s="3" t="s">
        <v>1483</v>
      </c>
      <c r="C1132" s="3" t="s">
        <v>3841</v>
      </c>
      <c r="D1132" s="3" t="s">
        <v>2404</v>
      </c>
      <c r="E1132" s="3" t="s">
        <v>2404</v>
      </c>
      <c r="F1132" s="3" t="s">
        <v>6791</v>
      </c>
    </row>
    <row r="1133" spans="1:6" x14ac:dyDescent="0.25">
      <c r="A1133" s="3">
        <v>22037</v>
      </c>
      <c r="B1133" s="3" t="s">
        <v>1483</v>
      </c>
      <c r="C1133" s="3" t="s">
        <v>3843</v>
      </c>
      <c r="D1133" s="3" t="s">
        <v>3813</v>
      </c>
      <c r="E1133" s="3" t="s">
        <v>3813</v>
      </c>
      <c r="F1133" s="3" t="s">
        <v>6797</v>
      </c>
    </row>
    <row r="1134" spans="1:6" x14ac:dyDescent="0.25">
      <c r="A1134" s="3">
        <v>22039</v>
      </c>
      <c r="B1134" s="3" t="s">
        <v>1483</v>
      </c>
      <c r="C1134" s="3" t="s">
        <v>1608</v>
      </c>
      <c r="D1134" s="3" t="s">
        <v>3813</v>
      </c>
      <c r="E1134" s="3" t="s">
        <v>3813</v>
      </c>
      <c r="F1134" s="3" t="s">
        <v>6797</v>
      </c>
    </row>
    <row r="1135" spans="1:6" x14ac:dyDescent="0.25">
      <c r="A1135" s="3">
        <v>22041</v>
      </c>
      <c r="B1135" s="3" t="s">
        <v>1483</v>
      </c>
      <c r="C1135" s="3" t="s">
        <v>1813</v>
      </c>
      <c r="D1135" s="3" t="s">
        <v>2404</v>
      </c>
      <c r="E1135" s="3" t="s">
        <v>2404</v>
      </c>
      <c r="F1135" s="3" t="s">
        <v>6791</v>
      </c>
    </row>
    <row r="1136" spans="1:6" x14ac:dyDescent="0.25">
      <c r="A1136" s="3">
        <v>22043</v>
      </c>
      <c r="B1136" s="3" t="s">
        <v>1483</v>
      </c>
      <c r="C1136" s="3" t="s">
        <v>1948</v>
      </c>
      <c r="D1136" s="3" t="s">
        <v>2404</v>
      </c>
      <c r="E1136" s="3" t="s">
        <v>2404</v>
      </c>
      <c r="F1136" s="3" t="s">
        <v>6791</v>
      </c>
    </row>
    <row r="1137" spans="1:6" x14ac:dyDescent="0.25">
      <c r="A1137" s="3">
        <v>22045</v>
      </c>
      <c r="B1137" s="3" t="s">
        <v>1483</v>
      </c>
      <c r="C1137" s="3" t="s">
        <v>3848</v>
      </c>
      <c r="D1137" s="3" t="s">
        <v>3813</v>
      </c>
      <c r="E1137" s="3" t="s">
        <v>3813</v>
      </c>
      <c r="F1137" s="3" t="s">
        <v>6797</v>
      </c>
    </row>
    <row r="1138" spans="1:6" x14ac:dyDescent="0.25">
      <c r="A1138" s="3">
        <v>22047</v>
      </c>
      <c r="B1138" s="3" t="s">
        <v>1483</v>
      </c>
      <c r="C1138" s="3" t="s">
        <v>2121</v>
      </c>
      <c r="D1138" s="3" t="s">
        <v>3813</v>
      </c>
      <c r="E1138" s="3" t="s">
        <v>3813</v>
      </c>
      <c r="F1138" s="3" t="s">
        <v>6797</v>
      </c>
    </row>
    <row r="1139" spans="1:6" x14ac:dyDescent="0.25">
      <c r="A1139" s="3">
        <v>22049</v>
      </c>
      <c r="B1139" s="3" t="s">
        <v>1483</v>
      </c>
      <c r="C1139" s="3" t="s">
        <v>1584</v>
      </c>
      <c r="D1139" s="3" t="s">
        <v>2404</v>
      </c>
      <c r="E1139" s="3" t="s">
        <v>2404</v>
      </c>
      <c r="F1139" s="3" t="s">
        <v>6791</v>
      </c>
    </row>
    <row r="1140" spans="1:6" x14ac:dyDescent="0.25">
      <c r="A1140" s="3">
        <v>22051</v>
      </c>
      <c r="B1140" s="3" t="s">
        <v>1483</v>
      </c>
      <c r="C1140" s="3" t="s">
        <v>1502</v>
      </c>
      <c r="D1140" s="3" t="s">
        <v>3813</v>
      </c>
      <c r="E1140" s="3" t="s">
        <v>3813</v>
      </c>
      <c r="F1140" s="3" t="s">
        <v>6797</v>
      </c>
    </row>
    <row r="1141" spans="1:6" x14ac:dyDescent="0.25">
      <c r="A1141" s="3">
        <v>22053</v>
      </c>
      <c r="B1141" s="3" t="s">
        <v>1483</v>
      </c>
      <c r="C1141" s="3" t="s">
        <v>2048</v>
      </c>
      <c r="D1141" s="3" t="s">
        <v>3813</v>
      </c>
      <c r="E1141" s="3" t="s">
        <v>3813</v>
      </c>
      <c r="F1141" s="3" t="s">
        <v>6797</v>
      </c>
    </row>
    <row r="1142" spans="1:6" x14ac:dyDescent="0.25">
      <c r="A1142" s="3">
        <v>22055</v>
      </c>
      <c r="B1142" s="3" t="s">
        <v>1483</v>
      </c>
      <c r="C1142" s="3" t="s">
        <v>1799</v>
      </c>
      <c r="D1142" s="3" t="s">
        <v>3813</v>
      </c>
      <c r="E1142" s="3" t="s">
        <v>3813</v>
      </c>
      <c r="F1142" s="3" t="s">
        <v>6791</v>
      </c>
    </row>
    <row r="1143" spans="1:6" x14ac:dyDescent="0.25">
      <c r="A1143" s="3">
        <v>22057</v>
      </c>
      <c r="B1143" s="3" t="s">
        <v>1483</v>
      </c>
      <c r="C1143" s="3" t="s">
        <v>3855</v>
      </c>
      <c r="D1143" s="3" t="s">
        <v>3813</v>
      </c>
      <c r="E1143" s="3" t="s">
        <v>3813</v>
      </c>
      <c r="F1143" s="3" t="s">
        <v>6797</v>
      </c>
    </row>
    <row r="1144" spans="1:6" x14ac:dyDescent="0.25">
      <c r="A1144" s="3">
        <v>22059</v>
      </c>
      <c r="B1144" s="3" t="s">
        <v>1483</v>
      </c>
      <c r="C1144" s="3" t="s">
        <v>3201</v>
      </c>
      <c r="D1144" s="3" t="s">
        <v>2404</v>
      </c>
      <c r="E1144" s="3" t="s">
        <v>2404</v>
      </c>
      <c r="F1144" s="3" t="s">
        <v>6797</v>
      </c>
    </row>
    <row r="1145" spans="1:6" x14ac:dyDescent="0.25">
      <c r="A1145" s="3">
        <v>22061</v>
      </c>
      <c r="B1145" s="3" t="s">
        <v>1483</v>
      </c>
      <c r="C1145" s="3" t="s">
        <v>1788</v>
      </c>
      <c r="D1145" s="3" t="s">
        <v>2404</v>
      </c>
      <c r="E1145" s="3" t="s">
        <v>2404</v>
      </c>
      <c r="F1145" s="3" t="s">
        <v>6791</v>
      </c>
    </row>
    <row r="1146" spans="1:6" x14ac:dyDescent="0.25">
      <c r="A1146" s="3">
        <v>22063</v>
      </c>
      <c r="B1146" s="3" t="s">
        <v>1483</v>
      </c>
      <c r="C1146" s="3" t="s">
        <v>3205</v>
      </c>
      <c r="D1146" s="3" t="s">
        <v>3813</v>
      </c>
      <c r="E1146" s="3" t="s">
        <v>3813</v>
      </c>
      <c r="F1146" s="3" t="s">
        <v>6797</v>
      </c>
    </row>
    <row r="1147" spans="1:6" x14ac:dyDescent="0.25">
      <c r="A1147" s="3">
        <v>22065</v>
      </c>
      <c r="B1147" s="3" t="s">
        <v>1483</v>
      </c>
      <c r="C1147" s="3" t="s">
        <v>2004</v>
      </c>
      <c r="D1147" s="3" t="s">
        <v>2404</v>
      </c>
      <c r="E1147" s="3" t="s">
        <v>2404</v>
      </c>
      <c r="F1147" s="3" t="s">
        <v>6791</v>
      </c>
    </row>
    <row r="1148" spans="1:6" x14ac:dyDescent="0.25">
      <c r="A1148" s="3">
        <v>22067</v>
      </c>
      <c r="B1148" s="3" t="s">
        <v>1483</v>
      </c>
      <c r="C1148" s="3" t="s">
        <v>3861</v>
      </c>
      <c r="D1148" s="3" t="s">
        <v>2404</v>
      </c>
      <c r="E1148" s="3" t="s">
        <v>2404</v>
      </c>
      <c r="F1148" s="3" t="s">
        <v>6791</v>
      </c>
    </row>
    <row r="1149" spans="1:6" x14ac:dyDescent="0.25">
      <c r="A1149" s="3">
        <v>22069</v>
      </c>
      <c r="B1149" s="3" t="s">
        <v>1483</v>
      </c>
      <c r="C1149" s="3" t="s">
        <v>1873</v>
      </c>
      <c r="D1149" s="3" t="s">
        <v>2404</v>
      </c>
      <c r="E1149" s="3" t="s">
        <v>2404</v>
      </c>
      <c r="F1149" s="3" t="s">
        <v>6791</v>
      </c>
    </row>
    <row r="1150" spans="1:6" x14ac:dyDescent="0.25">
      <c r="A1150" s="3">
        <v>22071</v>
      </c>
      <c r="B1150" s="3" t="s">
        <v>1483</v>
      </c>
      <c r="C1150" s="3" t="s">
        <v>3864</v>
      </c>
      <c r="D1150" s="3" t="s">
        <v>3813</v>
      </c>
      <c r="E1150" s="3" t="s">
        <v>3813</v>
      </c>
      <c r="F1150" s="3" t="s">
        <v>6797</v>
      </c>
    </row>
    <row r="1151" spans="1:6" x14ac:dyDescent="0.25">
      <c r="A1151" s="3">
        <v>22073</v>
      </c>
      <c r="B1151" s="3" t="s">
        <v>1483</v>
      </c>
      <c r="C1151" s="3" t="s">
        <v>2134</v>
      </c>
      <c r="D1151" s="3" t="s">
        <v>2404</v>
      </c>
      <c r="E1151" s="3" t="s">
        <v>2404</v>
      </c>
      <c r="F1151" s="3" t="s">
        <v>6791</v>
      </c>
    </row>
    <row r="1152" spans="1:6" x14ac:dyDescent="0.25">
      <c r="A1152" s="3">
        <v>22075</v>
      </c>
      <c r="B1152" s="3" t="s">
        <v>1483</v>
      </c>
      <c r="C1152" s="3" t="s">
        <v>3867</v>
      </c>
      <c r="D1152" s="3" t="s">
        <v>3813</v>
      </c>
      <c r="E1152" s="3" t="s">
        <v>3813</v>
      </c>
      <c r="F1152" s="3" t="s">
        <v>6797</v>
      </c>
    </row>
    <row r="1153" spans="1:6" x14ac:dyDescent="0.25">
      <c r="A1153" s="3">
        <v>22077</v>
      </c>
      <c r="B1153" s="3" t="s">
        <v>1483</v>
      </c>
      <c r="C1153" s="3" t="s">
        <v>2017</v>
      </c>
      <c r="D1153" s="3" t="s">
        <v>3813</v>
      </c>
      <c r="E1153" s="3" t="s">
        <v>3813</v>
      </c>
      <c r="F1153" s="3" t="s">
        <v>6797</v>
      </c>
    </row>
    <row r="1154" spans="1:6" x14ac:dyDescent="0.25">
      <c r="A1154" s="3">
        <v>22079</v>
      </c>
      <c r="B1154" s="3" t="s">
        <v>1483</v>
      </c>
      <c r="C1154" s="3" t="s">
        <v>2120</v>
      </c>
      <c r="D1154" s="3" t="s">
        <v>3813</v>
      </c>
      <c r="E1154" s="3" t="s">
        <v>3813</v>
      </c>
      <c r="F1154" s="3" t="s">
        <v>6797</v>
      </c>
    </row>
    <row r="1155" spans="1:6" x14ac:dyDescent="0.25">
      <c r="A1155" s="3">
        <v>22081</v>
      </c>
      <c r="B1155" s="3" t="s">
        <v>1483</v>
      </c>
      <c r="C1155" s="3" t="s">
        <v>3871</v>
      </c>
      <c r="D1155" s="3" t="s">
        <v>2404</v>
      </c>
      <c r="E1155" s="3" t="s">
        <v>2404</v>
      </c>
      <c r="F1155" s="3" t="s">
        <v>6791</v>
      </c>
    </row>
    <row r="1156" spans="1:6" x14ac:dyDescent="0.25">
      <c r="A1156" s="3">
        <v>22083</v>
      </c>
      <c r="B1156" s="3" t="s">
        <v>1483</v>
      </c>
      <c r="C1156" s="3" t="s">
        <v>1792</v>
      </c>
      <c r="D1156" s="3" t="s">
        <v>2404</v>
      </c>
      <c r="E1156" s="3" t="s">
        <v>2404</v>
      </c>
      <c r="F1156" s="3" t="s">
        <v>6791</v>
      </c>
    </row>
    <row r="1157" spans="1:6" x14ac:dyDescent="0.25">
      <c r="A1157" s="3">
        <v>22085</v>
      </c>
      <c r="B1157" s="3" t="s">
        <v>1483</v>
      </c>
      <c r="C1157" s="3" t="s">
        <v>2040</v>
      </c>
      <c r="D1157" s="3" t="s">
        <v>2404</v>
      </c>
      <c r="E1157" s="3" t="s">
        <v>2404</v>
      </c>
      <c r="F1157" s="3" t="s">
        <v>6791</v>
      </c>
    </row>
    <row r="1158" spans="1:6" x14ac:dyDescent="0.25">
      <c r="A1158" s="3">
        <v>22087</v>
      </c>
      <c r="B1158" s="3" t="s">
        <v>1483</v>
      </c>
      <c r="C1158" s="3" t="s">
        <v>3875</v>
      </c>
      <c r="D1158" s="3" t="s">
        <v>3813</v>
      </c>
      <c r="E1158" s="3" t="s">
        <v>3813</v>
      </c>
      <c r="F1158" s="3" t="s">
        <v>6797</v>
      </c>
    </row>
    <row r="1159" spans="1:6" x14ac:dyDescent="0.25">
      <c r="A1159" s="3">
        <v>22089</v>
      </c>
      <c r="B1159" s="3" t="s">
        <v>1483</v>
      </c>
      <c r="C1159" s="3" t="s">
        <v>1736</v>
      </c>
      <c r="D1159" s="3" t="s">
        <v>3813</v>
      </c>
      <c r="E1159" s="3" t="s">
        <v>3813</v>
      </c>
      <c r="F1159" s="3" t="s">
        <v>6797</v>
      </c>
    </row>
    <row r="1160" spans="1:6" x14ac:dyDescent="0.25">
      <c r="A1160" s="3">
        <v>22091</v>
      </c>
      <c r="B1160" s="3" t="s">
        <v>1483</v>
      </c>
      <c r="C1160" s="3" t="s">
        <v>3878</v>
      </c>
      <c r="D1160" s="3" t="s">
        <v>3813</v>
      </c>
      <c r="E1160" s="3" t="s">
        <v>3813</v>
      </c>
      <c r="F1160" s="3" t="s">
        <v>6797</v>
      </c>
    </row>
    <row r="1161" spans="1:6" x14ac:dyDescent="0.25">
      <c r="A1161" s="3">
        <v>22093</v>
      </c>
      <c r="B1161" s="3" t="s">
        <v>1483</v>
      </c>
      <c r="C1161" s="3" t="s">
        <v>2129</v>
      </c>
      <c r="D1161" s="3" t="s">
        <v>3813</v>
      </c>
      <c r="E1161" s="3" t="s">
        <v>3813</v>
      </c>
      <c r="F1161" s="3" t="s">
        <v>6797</v>
      </c>
    </row>
    <row r="1162" spans="1:6" x14ac:dyDescent="0.25">
      <c r="A1162" s="3">
        <v>22095</v>
      </c>
      <c r="B1162" s="3" t="s">
        <v>1483</v>
      </c>
      <c r="C1162" s="3" t="s">
        <v>3881</v>
      </c>
      <c r="D1162" s="3" t="s">
        <v>3813</v>
      </c>
      <c r="E1162" s="3" t="s">
        <v>3813</v>
      </c>
      <c r="F1162" s="3" t="s">
        <v>6797</v>
      </c>
    </row>
    <row r="1163" spans="1:6" x14ac:dyDescent="0.25">
      <c r="A1163" s="3">
        <v>22097</v>
      </c>
      <c r="B1163" s="3" t="s">
        <v>1483</v>
      </c>
      <c r="C1163" s="3" t="s">
        <v>3883</v>
      </c>
      <c r="D1163" s="3" t="s">
        <v>3813</v>
      </c>
      <c r="E1163" s="3" t="s">
        <v>3813</v>
      </c>
      <c r="F1163" s="3" t="s">
        <v>6797</v>
      </c>
    </row>
    <row r="1164" spans="1:6" x14ac:dyDescent="0.25">
      <c r="A1164" s="3">
        <v>22099</v>
      </c>
      <c r="B1164" s="3" t="s">
        <v>1483</v>
      </c>
      <c r="C1164" s="3" t="s">
        <v>3885</v>
      </c>
      <c r="D1164" s="3" t="s">
        <v>3813</v>
      </c>
      <c r="E1164" s="3" t="s">
        <v>3813</v>
      </c>
      <c r="F1164" s="3" t="s">
        <v>6797</v>
      </c>
    </row>
    <row r="1165" spans="1:6" x14ac:dyDescent="0.25">
      <c r="A1165" s="3">
        <v>22101</v>
      </c>
      <c r="B1165" s="3" t="s">
        <v>1483</v>
      </c>
      <c r="C1165" s="3" t="s">
        <v>3887</v>
      </c>
      <c r="D1165" s="3" t="s">
        <v>3813</v>
      </c>
      <c r="E1165" s="3" t="s">
        <v>3813</v>
      </c>
      <c r="F1165" s="3" t="s">
        <v>6797</v>
      </c>
    </row>
    <row r="1166" spans="1:6" x14ac:dyDescent="0.25">
      <c r="A1166" s="3">
        <v>22103</v>
      </c>
      <c r="B1166" s="3" t="s">
        <v>1483</v>
      </c>
      <c r="C1166" s="3" t="s">
        <v>3889</v>
      </c>
      <c r="D1166" s="3" t="s">
        <v>3813</v>
      </c>
      <c r="E1166" s="3" t="s">
        <v>3813</v>
      </c>
      <c r="F1166" s="3" t="s">
        <v>6797</v>
      </c>
    </row>
    <row r="1167" spans="1:6" x14ac:dyDescent="0.25">
      <c r="A1167" s="3">
        <v>22105</v>
      </c>
      <c r="B1167" s="3" t="s">
        <v>1483</v>
      </c>
      <c r="C1167" s="3" t="s">
        <v>3891</v>
      </c>
      <c r="D1167" s="3" t="s">
        <v>3813</v>
      </c>
      <c r="E1167" s="3" t="s">
        <v>3813</v>
      </c>
      <c r="F1167" s="3" t="s">
        <v>6797</v>
      </c>
    </row>
    <row r="1168" spans="1:6" x14ac:dyDescent="0.25">
      <c r="A1168" s="3">
        <v>22107</v>
      </c>
      <c r="B1168" s="3" t="s">
        <v>1483</v>
      </c>
      <c r="C1168" s="3" t="s">
        <v>3893</v>
      </c>
      <c r="D1168" s="3" t="s">
        <v>2404</v>
      </c>
      <c r="E1168" s="3" t="s">
        <v>2404</v>
      </c>
      <c r="F1168" s="3" t="s">
        <v>6791</v>
      </c>
    </row>
    <row r="1169" spans="1:6" x14ac:dyDescent="0.25">
      <c r="A1169" s="3">
        <v>22109</v>
      </c>
      <c r="B1169" s="3" t="s">
        <v>1483</v>
      </c>
      <c r="C1169" s="3" t="s">
        <v>1972</v>
      </c>
      <c r="D1169" s="3" t="s">
        <v>3813</v>
      </c>
      <c r="E1169" s="3" t="s">
        <v>3813</v>
      </c>
      <c r="F1169" s="3" t="s">
        <v>6797</v>
      </c>
    </row>
    <row r="1170" spans="1:6" x14ac:dyDescent="0.25">
      <c r="A1170" s="3">
        <v>22111</v>
      </c>
      <c r="B1170" s="3" t="s">
        <v>1483</v>
      </c>
      <c r="C1170" s="3" t="s">
        <v>1717</v>
      </c>
      <c r="D1170" s="3" t="s">
        <v>2404</v>
      </c>
      <c r="E1170" s="3" t="s">
        <v>2404</v>
      </c>
      <c r="F1170" s="3" t="s">
        <v>6791</v>
      </c>
    </row>
    <row r="1171" spans="1:6" x14ac:dyDescent="0.25">
      <c r="A1171" s="3">
        <v>22113</v>
      </c>
      <c r="B1171" s="3" t="s">
        <v>1483</v>
      </c>
      <c r="C1171" s="3" t="s">
        <v>2142</v>
      </c>
      <c r="D1171" s="3" t="s">
        <v>3813</v>
      </c>
      <c r="E1171" s="3" t="s">
        <v>3813</v>
      </c>
      <c r="F1171" s="3" t="s">
        <v>6797</v>
      </c>
    </row>
    <row r="1172" spans="1:6" x14ac:dyDescent="0.25">
      <c r="A1172" s="3">
        <v>22115</v>
      </c>
      <c r="B1172" s="3" t="s">
        <v>1483</v>
      </c>
      <c r="C1172" s="3" t="s">
        <v>2082</v>
      </c>
      <c r="D1172" s="3" t="s">
        <v>3813</v>
      </c>
      <c r="E1172" s="3" t="s">
        <v>3813</v>
      </c>
      <c r="F1172" s="3" t="s">
        <v>6797</v>
      </c>
    </row>
    <row r="1173" spans="1:6" x14ac:dyDescent="0.25">
      <c r="A1173" s="3">
        <v>22117</v>
      </c>
      <c r="B1173" s="3" t="s">
        <v>1483</v>
      </c>
      <c r="C1173" s="3" t="s">
        <v>1127</v>
      </c>
      <c r="D1173" s="3" t="s">
        <v>3813</v>
      </c>
      <c r="E1173" s="3" t="s">
        <v>3813</v>
      </c>
      <c r="F1173" s="3" t="s">
        <v>2223</v>
      </c>
    </row>
    <row r="1174" spans="1:6" x14ac:dyDescent="0.25">
      <c r="A1174" s="3">
        <v>22119</v>
      </c>
      <c r="B1174" s="3" t="s">
        <v>1483</v>
      </c>
      <c r="C1174" s="3" t="s">
        <v>2022</v>
      </c>
      <c r="D1174" s="3" t="s">
        <v>2404</v>
      </c>
      <c r="E1174" s="3" t="s">
        <v>2404</v>
      </c>
      <c r="F1174" s="3" t="s">
        <v>6791</v>
      </c>
    </row>
    <row r="1175" spans="1:6" x14ac:dyDescent="0.25">
      <c r="A1175" s="3">
        <v>22121</v>
      </c>
      <c r="B1175" s="3" t="s">
        <v>1483</v>
      </c>
      <c r="C1175" s="3" t="s">
        <v>3901</v>
      </c>
      <c r="D1175" s="3" t="s">
        <v>3813</v>
      </c>
      <c r="E1175" s="3" t="s">
        <v>3813</v>
      </c>
      <c r="F1175" s="3" t="s">
        <v>6797</v>
      </c>
    </row>
    <row r="1176" spans="1:6" x14ac:dyDescent="0.25">
      <c r="A1176" s="3">
        <v>22123</v>
      </c>
      <c r="B1176" s="3" t="s">
        <v>1483</v>
      </c>
      <c r="C1176" s="3" t="s">
        <v>3903</v>
      </c>
      <c r="D1176" s="3" t="s">
        <v>2404</v>
      </c>
      <c r="E1176" s="3" t="s">
        <v>2404</v>
      </c>
      <c r="F1176" s="3" t="s">
        <v>6791</v>
      </c>
    </row>
    <row r="1177" spans="1:6" x14ac:dyDescent="0.25">
      <c r="A1177" s="3">
        <v>22125</v>
      </c>
      <c r="B1177" s="3" t="s">
        <v>1483</v>
      </c>
      <c r="C1177" s="3" t="s">
        <v>3905</v>
      </c>
      <c r="D1177" s="3" t="s">
        <v>3813</v>
      </c>
      <c r="E1177" s="3" t="s">
        <v>3813</v>
      </c>
      <c r="F1177" s="3" t="s">
        <v>6797</v>
      </c>
    </row>
    <row r="1178" spans="1:6" x14ac:dyDescent="0.25">
      <c r="A1178" s="3">
        <v>22127</v>
      </c>
      <c r="B1178" s="3" t="s">
        <v>1483</v>
      </c>
      <c r="C1178" s="3" t="s">
        <v>3907</v>
      </c>
      <c r="D1178" s="3" t="s">
        <v>2404</v>
      </c>
      <c r="E1178" s="3" t="s">
        <v>2404</v>
      </c>
      <c r="F1178" s="3" t="s">
        <v>6791</v>
      </c>
    </row>
    <row r="1179" spans="1:6" x14ac:dyDescent="0.25">
      <c r="A1179" s="3">
        <v>23001</v>
      </c>
      <c r="B1179" s="3" t="s">
        <v>1575</v>
      </c>
      <c r="C1179" s="3" t="s">
        <v>3909</v>
      </c>
      <c r="D1179" s="3" t="s">
        <v>2721</v>
      </c>
      <c r="E1179" s="3" t="s">
        <v>23961</v>
      </c>
      <c r="F1179" s="3" t="s">
        <v>2721</v>
      </c>
    </row>
    <row r="1180" spans="1:6" x14ac:dyDescent="0.25">
      <c r="A1180" s="3">
        <v>23003</v>
      </c>
      <c r="B1180" s="3" t="s">
        <v>1575</v>
      </c>
      <c r="C1180" s="3" t="s">
        <v>3911</v>
      </c>
      <c r="D1180" s="3" t="s">
        <v>2721</v>
      </c>
      <c r="E1180" s="3" t="s">
        <v>23961</v>
      </c>
      <c r="F1180" s="3" t="s">
        <v>2721</v>
      </c>
    </row>
    <row r="1181" spans="1:6" x14ac:dyDescent="0.25">
      <c r="A1181" s="3">
        <v>23005</v>
      </c>
      <c r="B1181" s="3" t="s">
        <v>1575</v>
      </c>
      <c r="C1181" s="3" t="s">
        <v>1576</v>
      </c>
      <c r="D1181" s="3" t="s">
        <v>2721</v>
      </c>
      <c r="E1181" s="3" t="s">
        <v>23961</v>
      </c>
      <c r="F1181" s="3" t="s">
        <v>2721</v>
      </c>
    </row>
    <row r="1182" spans="1:6" x14ac:dyDescent="0.25">
      <c r="A1182" s="3">
        <v>23007</v>
      </c>
      <c r="B1182" s="3" t="s">
        <v>1575</v>
      </c>
      <c r="C1182" s="3" t="s">
        <v>1813</v>
      </c>
      <c r="D1182" s="3" t="s">
        <v>2721</v>
      </c>
      <c r="E1182" s="3" t="s">
        <v>23961</v>
      </c>
      <c r="F1182" s="3" t="s">
        <v>2721</v>
      </c>
    </row>
    <row r="1183" spans="1:6" x14ac:dyDescent="0.25">
      <c r="A1183" s="3">
        <v>23009</v>
      </c>
      <c r="B1183" s="3" t="s">
        <v>1575</v>
      </c>
      <c r="C1183" s="3" t="s">
        <v>2067</v>
      </c>
      <c r="D1183" s="3" t="s">
        <v>2721</v>
      </c>
      <c r="E1183" s="3" t="s">
        <v>23961</v>
      </c>
      <c r="F1183" s="3" t="s">
        <v>2721</v>
      </c>
    </row>
    <row r="1184" spans="1:6" x14ac:dyDescent="0.25">
      <c r="A1184" s="3">
        <v>23011</v>
      </c>
      <c r="B1184" s="3" t="s">
        <v>1575</v>
      </c>
      <c r="C1184" s="3" t="s">
        <v>3916</v>
      </c>
      <c r="D1184" s="3" t="s">
        <v>2721</v>
      </c>
      <c r="E1184" s="3" t="s">
        <v>23961</v>
      </c>
      <c r="F1184" s="3" t="s">
        <v>2721</v>
      </c>
    </row>
    <row r="1185" spans="1:6" x14ac:dyDescent="0.25">
      <c r="A1185" s="3">
        <v>23013</v>
      </c>
      <c r="B1185" s="3" t="s">
        <v>1575</v>
      </c>
      <c r="C1185" s="3" t="s">
        <v>1941</v>
      </c>
      <c r="D1185" s="3" t="s">
        <v>2721</v>
      </c>
      <c r="E1185" s="3" t="s">
        <v>23961</v>
      </c>
      <c r="F1185" s="3" t="s">
        <v>2721</v>
      </c>
    </row>
    <row r="1186" spans="1:6" x14ac:dyDescent="0.25">
      <c r="A1186" s="3">
        <v>23015</v>
      </c>
      <c r="B1186" s="3" t="s">
        <v>1575</v>
      </c>
      <c r="C1186" s="3" t="s">
        <v>1788</v>
      </c>
      <c r="D1186" s="3" t="s">
        <v>2721</v>
      </c>
      <c r="E1186" s="3" t="s">
        <v>23961</v>
      </c>
      <c r="F1186" s="3" t="s">
        <v>2721</v>
      </c>
    </row>
    <row r="1187" spans="1:6" x14ac:dyDescent="0.25">
      <c r="A1187" s="3">
        <v>23017</v>
      </c>
      <c r="B1187" s="3" t="s">
        <v>1575</v>
      </c>
      <c r="C1187" s="3" t="s">
        <v>1863</v>
      </c>
      <c r="D1187" s="3" t="s">
        <v>2721</v>
      </c>
      <c r="E1187" s="3" t="s">
        <v>23961</v>
      </c>
      <c r="F1187" s="3" t="s">
        <v>2721</v>
      </c>
    </row>
    <row r="1188" spans="1:6" x14ac:dyDescent="0.25">
      <c r="A1188" s="3">
        <v>23019</v>
      </c>
      <c r="B1188" s="3" t="s">
        <v>1575</v>
      </c>
      <c r="C1188" s="3" t="s">
        <v>1853</v>
      </c>
      <c r="D1188" s="3" t="s">
        <v>2721</v>
      </c>
      <c r="E1188" s="3" t="s">
        <v>23961</v>
      </c>
      <c r="F1188" s="3" t="s">
        <v>2721</v>
      </c>
    </row>
    <row r="1189" spans="1:6" x14ac:dyDescent="0.25">
      <c r="A1189" s="3">
        <v>23021</v>
      </c>
      <c r="B1189" s="3" t="s">
        <v>1575</v>
      </c>
      <c r="C1189" s="3" t="s">
        <v>3922</v>
      </c>
      <c r="D1189" s="3" t="s">
        <v>2721</v>
      </c>
      <c r="E1189" s="3" t="s">
        <v>23961</v>
      </c>
      <c r="F1189" s="3" t="s">
        <v>2721</v>
      </c>
    </row>
    <row r="1190" spans="1:6" x14ac:dyDescent="0.25">
      <c r="A1190" s="3">
        <v>23023</v>
      </c>
      <c r="B1190" s="3" t="s">
        <v>1575</v>
      </c>
      <c r="C1190" s="3" t="s">
        <v>3924</v>
      </c>
      <c r="D1190" s="3" t="s">
        <v>2721</v>
      </c>
      <c r="E1190" s="3" t="s">
        <v>23961</v>
      </c>
      <c r="F1190" s="3" t="s">
        <v>2721</v>
      </c>
    </row>
    <row r="1191" spans="1:6" x14ac:dyDescent="0.25">
      <c r="A1191" s="3">
        <v>23025</v>
      </c>
      <c r="B1191" s="3" t="s">
        <v>1575</v>
      </c>
      <c r="C1191" s="3" t="s">
        <v>256</v>
      </c>
      <c r="D1191" s="3" t="s">
        <v>2721</v>
      </c>
      <c r="E1191" s="3" t="s">
        <v>23961</v>
      </c>
      <c r="F1191" s="3" t="s">
        <v>2721</v>
      </c>
    </row>
    <row r="1192" spans="1:6" x14ac:dyDescent="0.25">
      <c r="A1192" s="3">
        <v>23027</v>
      </c>
      <c r="B1192" s="3" t="s">
        <v>1575</v>
      </c>
      <c r="C1192" s="3" t="s">
        <v>3927</v>
      </c>
      <c r="D1192" s="3" t="s">
        <v>2721</v>
      </c>
      <c r="E1192" s="3" t="s">
        <v>23961</v>
      </c>
      <c r="F1192" s="3" t="s">
        <v>2721</v>
      </c>
    </row>
    <row r="1193" spans="1:6" x14ac:dyDescent="0.25">
      <c r="A1193" s="3">
        <v>23029</v>
      </c>
      <c r="B1193" s="3" t="s">
        <v>1575</v>
      </c>
      <c r="C1193" s="3" t="s">
        <v>1127</v>
      </c>
      <c r="D1193" s="3" t="s">
        <v>2721</v>
      </c>
      <c r="E1193" s="3" t="s">
        <v>23961</v>
      </c>
      <c r="F1193" s="3" t="s">
        <v>2721</v>
      </c>
    </row>
    <row r="1194" spans="1:6" x14ac:dyDescent="0.25">
      <c r="A1194" s="3">
        <v>23031</v>
      </c>
      <c r="B1194" s="3" t="s">
        <v>1575</v>
      </c>
      <c r="C1194" s="3" t="s">
        <v>1621</v>
      </c>
      <c r="D1194" s="3" t="s">
        <v>2721</v>
      </c>
      <c r="E1194" s="3" t="s">
        <v>23961</v>
      </c>
      <c r="F1194" s="3" t="s">
        <v>2721</v>
      </c>
    </row>
    <row r="1195" spans="1:6" x14ac:dyDescent="0.25">
      <c r="A1195" s="3">
        <v>24001</v>
      </c>
      <c r="B1195" s="3" t="s">
        <v>1509</v>
      </c>
      <c r="C1195" s="3" t="s">
        <v>1797</v>
      </c>
      <c r="D1195" s="3" t="s">
        <v>1015</v>
      </c>
      <c r="E1195" s="3" t="s">
        <v>23961</v>
      </c>
      <c r="F1195" s="3" t="s">
        <v>1015</v>
      </c>
    </row>
    <row r="1196" spans="1:6" x14ac:dyDescent="0.25">
      <c r="A1196" s="3">
        <v>24003</v>
      </c>
      <c r="B1196" s="3" t="s">
        <v>1509</v>
      </c>
      <c r="C1196" s="3" t="s">
        <v>1763</v>
      </c>
      <c r="D1196" s="3" t="s">
        <v>2732</v>
      </c>
      <c r="E1196" s="3" t="s">
        <v>23961</v>
      </c>
      <c r="F1196" s="3" t="s">
        <v>2732</v>
      </c>
    </row>
    <row r="1197" spans="1:6" x14ac:dyDescent="0.25">
      <c r="A1197" s="3">
        <v>24005</v>
      </c>
      <c r="B1197" s="3" t="s">
        <v>1509</v>
      </c>
      <c r="C1197" s="3" t="s">
        <v>1762</v>
      </c>
      <c r="D1197" s="3" t="s">
        <v>2240</v>
      </c>
      <c r="E1197" s="3" t="s">
        <v>23961</v>
      </c>
      <c r="F1197" s="3" t="s">
        <v>2240</v>
      </c>
    </row>
    <row r="1198" spans="1:6" x14ac:dyDescent="0.25">
      <c r="A1198" s="3">
        <v>24009</v>
      </c>
      <c r="B1198" s="3" t="s">
        <v>1509</v>
      </c>
      <c r="C1198" s="3" t="s">
        <v>1990</v>
      </c>
      <c r="D1198" s="3" t="s">
        <v>2732</v>
      </c>
      <c r="E1198" s="3" t="s">
        <v>23961</v>
      </c>
      <c r="F1198" s="3" t="s">
        <v>2732</v>
      </c>
    </row>
    <row r="1199" spans="1:6" x14ac:dyDescent="0.25">
      <c r="A1199" s="3">
        <v>24011</v>
      </c>
      <c r="B1199" s="3" t="s">
        <v>1509</v>
      </c>
      <c r="C1199" s="3" t="s">
        <v>2116</v>
      </c>
      <c r="D1199" s="3" t="s">
        <v>2732</v>
      </c>
      <c r="E1199" s="3" t="s">
        <v>23961</v>
      </c>
      <c r="F1199" s="3" t="s">
        <v>2732</v>
      </c>
    </row>
    <row r="1200" spans="1:6" x14ac:dyDescent="0.25">
      <c r="A1200" s="3">
        <v>24013</v>
      </c>
      <c r="B1200" s="3" t="s">
        <v>1509</v>
      </c>
      <c r="C1200" s="3" t="s">
        <v>2417</v>
      </c>
      <c r="D1200" s="3" t="s">
        <v>2240</v>
      </c>
      <c r="E1200" s="3" t="s">
        <v>23961</v>
      </c>
      <c r="F1200" s="3" t="s">
        <v>2240</v>
      </c>
    </row>
    <row r="1201" spans="1:6" x14ac:dyDescent="0.25">
      <c r="A1201" s="3">
        <v>24015</v>
      </c>
      <c r="B1201" s="3" t="s">
        <v>1509</v>
      </c>
      <c r="C1201" s="3" t="s">
        <v>1907</v>
      </c>
      <c r="D1201" s="3" t="s">
        <v>2732</v>
      </c>
      <c r="E1201" s="3" t="s">
        <v>23961</v>
      </c>
      <c r="F1201" s="3" t="s">
        <v>2732</v>
      </c>
    </row>
    <row r="1202" spans="1:6" x14ac:dyDescent="0.25">
      <c r="A1202" s="3">
        <v>24017</v>
      </c>
      <c r="B1202" s="3" t="s">
        <v>1509</v>
      </c>
      <c r="C1202" s="3" t="s">
        <v>2050</v>
      </c>
      <c r="D1202" s="3" t="s">
        <v>2732</v>
      </c>
      <c r="E1202" s="3" t="s">
        <v>23961</v>
      </c>
      <c r="F1202" s="3" t="s">
        <v>2732</v>
      </c>
    </row>
    <row r="1203" spans="1:6" x14ac:dyDescent="0.25">
      <c r="A1203" s="3">
        <v>24019</v>
      </c>
      <c r="B1203" s="3" t="s">
        <v>1509</v>
      </c>
      <c r="C1203" s="3" t="s">
        <v>3939</v>
      </c>
      <c r="D1203" s="3" t="s">
        <v>2732</v>
      </c>
      <c r="E1203" s="3" t="s">
        <v>23961</v>
      </c>
      <c r="F1203" s="3" t="s">
        <v>2732</v>
      </c>
    </row>
    <row r="1204" spans="1:6" x14ac:dyDescent="0.25">
      <c r="A1204" s="3">
        <v>24021</v>
      </c>
      <c r="B1204" s="3" t="s">
        <v>1509</v>
      </c>
      <c r="C1204" s="3" t="s">
        <v>3941</v>
      </c>
      <c r="D1204" s="3" t="s">
        <v>2240</v>
      </c>
      <c r="E1204" s="3" t="s">
        <v>23961</v>
      </c>
      <c r="F1204" s="3" t="s">
        <v>2240</v>
      </c>
    </row>
    <row r="1205" spans="1:6" x14ac:dyDescent="0.25">
      <c r="A1205" s="3">
        <v>24023</v>
      </c>
      <c r="B1205" s="3" t="s">
        <v>1509</v>
      </c>
      <c r="C1205" s="3" t="s">
        <v>3943</v>
      </c>
      <c r="D1205" s="3" t="s">
        <v>1015</v>
      </c>
      <c r="E1205" s="3" t="s">
        <v>23961</v>
      </c>
      <c r="F1205" s="3" t="s">
        <v>1015</v>
      </c>
    </row>
    <row r="1206" spans="1:6" x14ac:dyDescent="0.25">
      <c r="A1206" s="3">
        <v>24025</v>
      </c>
      <c r="B1206" s="3" t="s">
        <v>1509</v>
      </c>
      <c r="C1206" s="3" t="s">
        <v>2180</v>
      </c>
      <c r="D1206" s="3" t="s">
        <v>2240</v>
      </c>
      <c r="E1206" s="3" t="s">
        <v>23961</v>
      </c>
      <c r="F1206" s="3" t="s">
        <v>2240</v>
      </c>
    </row>
    <row r="1207" spans="1:6" x14ac:dyDescent="0.25">
      <c r="A1207" s="3">
        <v>24027</v>
      </c>
      <c r="B1207" s="3" t="s">
        <v>1509</v>
      </c>
      <c r="C1207" s="3" t="s">
        <v>2181</v>
      </c>
      <c r="D1207" s="3" t="s">
        <v>2240</v>
      </c>
      <c r="E1207" s="3" t="s">
        <v>23961</v>
      </c>
      <c r="F1207" s="3" t="s">
        <v>2240</v>
      </c>
    </row>
    <row r="1208" spans="1:6" x14ac:dyDescent="0.25">
      <c r="A1208" s="3">
        <v>24029</v>
      </c>
      <c r="B1208" s="3" t="s">
        <v>1509</v>
      </c>
      <c r="C1208" s="3" t="s">
        <v>2006</v>
      </c>
      <c r="D1208" s="3" t="s">
        <v>2732</v>
      </c>
      <c r="E1208" s="3" t="s">
        <v>23961</v>
      </c>
      <c r="F1208" s="3" t="s">
        <v>2732</v>
      </c>
    </row>
    <row r="1209" spans="1:6" x14ac:dyDescent="0.25">
      <c r="A1209" s="3">
        <v>24031</v>
      </c>
      <c r="B1209" s="3" t="s">
        <v>1509</v>
      </c>
      <c r="C1209" s="3" t="s">
        <v>1626</v>
      </c>
      <c r="D1209" s="3" t="s">
        <v>2240</v>
      </c>
      <c r="E1209" s="3" t="s">
        <v>23961</v>
      </c>
      <c r="F1209" s="3" t="s">
        <v>2240</v>
      </c>
    </row>
    <row r="1210" spans="1:6" x14ac:dyDescent="0.25">
      <c r="A1210" s="3">
        <v>24033</v>
      </c>
      <c r="B1210" s="3" t="s">
        <v>1509</v>
      </c>
      <c r="C1210" s="3" t="s">
        <v>2008</v>
      </c>
      <c r="D1210" s="3" t="s">
        <v>2732</v>
      </c>
      <c r="E1210" s="3" t="s">
        <v>23961</v>
      </c>
      <c r="F1210" s="3" t="s">
        <v>2732</v>
      </c>
    </row>
    <row r="1211" spans="1:6" x14ac:dyDescent="0.25">
      <c r="A1211" s="3">
        <v>24035</v>
      </c>
      <c r="B1211" s="3" t="s">
        <v>1509</v>
      </c>
      <c r="C1211" s="3" t="s">
        <v>3950</v>
      </c>
      <c r="D1211" s="3" t="s">
        <v>2732</v>
      </c>
      <c r="E1211" s="3" t="s">
        <v>23961</v>
      </c>
      <c r="F1211" s="3" t="s">
        <v>2732</v>
      </c>
    </row>
    <row r="1212" spans="1:6" x14ac:dyDescent="0.25">
      <c r="A1212" s="3">
        <v>24037</v>
      </c>
      <c r="B1212" s="3" t="s">
        <v>1509</v>
      </c>
      <c r="C1212" s="3" t="s">
        <v>3952</v>
      </c>
      <c r="D1212" s="3" t="s">
        <v>2732</v>
      </c>
      <c r="E1212" s="3" t="s">
        <v>23961</v>
      </c>
      <c r="F1212" s="3" t="s">
        <v>2732</v>
      </c>
    </row>
    <row r="1213" spans="1:6" x14ac:dyDescent="0.25">
      <c r="A1213" s="3">
        <v>24039</v>
      </c>
      <c r="B1213" s="3" t="s">
        <v>1509</v>
      </c>
      <c r="C1213" s="3" t="s">
        <v>256</v>
      </c>
      <c r="D1213" s="3" t="s">
        <v>2732</v>
      </c>
      <c r="E1213" s="3" t="s">
        <v>23961</v>
      </c>
      <c r="F1213" s="3" t="s">
        <v>2732</v>
      </c>
    </row>
    <row r="1214" spans="1:6" x14ac:dyDescent="0.25">
      <c r="A1214" s="3">
        <v>24041</v>
      </c>
      <c r="B1214" s="3" t="s">
        <v>1509</v>
      </c>
      <c r="C1214" s="3" t="s">
        <v>1935</v>
      </c>
      <c r="D1214" s="3" t="s">
        <v>2732</v>
      </c>
      <c r="E1214" s="3" t="s">
        <v>23961</v>
      </c>
      <c r="F1214" s="3" t="s">
        <v>2732</v>
      </c>
    </row>
    <row r="1215" spans="1:6" x14ac:dyDescent="0.25">
      <c r="A1215" s="3">
        <v>24043</v>
      </c>
      <c r="B1215" s="3" t="s">
        <v>1509</v>
      </c>
      <c r="C1215" s="3" t="s">
        <v>1127</v>
      </c>
      <c r="D1215" s="3" t="s">
        <v>1015</v>
      </c>
      <c r="E1215" s="3" t="s">
        <v>23961</v>
      </c>
      <c r="F1215" s="3" t="s">
        <v>1015</v>
      </c>
    </row>
    <row r="1216" spans="1:6" x14ac:dyDescent="0.25">
      <c r="A1216" s="3">
        <v>24045</v>
      </c>
      <c r="B1216" s="3" t="s">
        <v>1509</v>
      </c>
      <c r="C1216" s="3" t="s">
        <v>3957</v>
      </c>
      <c r="D1216" s="3" t="s">
        <v>2732</v>
      </c>
      <c r="E1216" s="3" t="s">
        <v>23961</v>
      </c>
      <c r="F1216" s="3" t="s">
        <v>2732</v>
      </c>
    </row>
    <row r="1217" spans="1:6" x14ac:dyDescent="0.25">
      <c r="A1217" s="3">
        <v>24047</v>
      </c>
      <c r="B1217" s="3" t="s">
        <v>1509</v>
      </c>
      <c r="C1217" s="3" t="s">
        <v>1836</v>
      </c>
      <c r="D1217" s="3" t="s">
        <v>2732</v>
      </c>
      <c r="E1217" s="3" t="s">
        <v>23961</v>
      </c>
      <c r="F1217" s="3" t="s">
        <v>2732</v>
      </c>
    </row>
    <row r="1218" spans="1:6" x14ac:dyDescent="0.25">
      <c r="A1218" s="3">
        <v>24510</v>
      </c>
      <c r="B1218" s="3" t="s">
        <v>1509</v>
      </c>
      <c r="C1218" s="3" t="s">
        <v>3960</v>
      </c>
      <c r="D1218" s="3" t="s">
        <v>2732</v>
      </c>
      <c r="E1218" s="3" t="s">
        <v>23961</v>
      </c>
      <c r="F1218" s="3" t="s">
        <v>2732</v>
      </c>
    </row>
    <row r="1219" spans="1:6" x14ac:dyDescent="0.25">
      <c r="A1219" s="3">
        <v>25001</v>
      </c>
      <c r="B1219" s="3" t="s">
        <v>1513</v>
      </c>
      <c r="C1219" s="3" t="s">
        <v>2106</v>
      </c>
      <c r="D1219" s="3" t="s">
        <v>2732</v>
      </c>
      <c r="E1219" s="3" t="s">
        <v>23961</v>
      </c>
      <c r="F1219" s="3" t="s">
        <v>2732</v>
      </c>
    </row>
    <row r="1220" spans="1:6" x14ac:dyDescent="0.25">
      <c r="A1220" s="3">
        <v>25003</v>
      </c>
      <c r="B1220" s="3" t="s">
        <v>1513</v>
      </c>
      <c r="C1220" s="3" t="s">
        <v>2126</v>
      </c>
      <c r="D1220" s="3" t="s">
        <v>2721</v>
      </c>
      <c r="E1220" s="3" t="s">
        <v>23961</v>
      </c>
      <c r="F1220" s="3" t="s">
        <v>2721</v>
      </c>
    </row>
    <row r="1221" spans="1:6" x14ac:dyDescent="0.25">
      <c r="A1221" s="3">
        <v>25005</v>
      </c>
      <c r="B1221" s="3" t="s">
        <v>1513</v>
      </c>
      <c r="C1221" s="3" t="s">
        <v>1587</v>
      </c>
      <c r="D1221" s="3" t="s">
        <v>2721</v>
      </c>
      <c r="E1221" s="3" t="s">
        <v>23961</v>
      </c>
      <c r="F1221" s="3" t="s">
        <v>2721</v>
      </c>
    </row>
    <row r="1222" spans="1:6" x14ac:dyDescent="0.25">
      <c r="A1222" s="3">
        <v>25007</v>
      </c>
      <c r="B1222" s="3" t="s">
        <v>1513</v>
      </c>
      <c r="C1222" s="3" t="s">
        <v>3965</v>
      </c>
      <c r="D1222" s="3" t="s">
        <v>2732</v>
      </c>
      <c r="E1222" s="3" t="s">
        <v>23961</v>
      </c>
      <c r="F1222" s="3" t="s">
        <v>2732</v>
      </c>
    </row>
    <row r="1223" spans="1:6" x14ac:dyDescent="0.25">
      <c r="A1223" s="3">
        <v>25009</v>
      </c>
      <c r="B1223" s="3" t="s">
        <v>1513</v>
      </c>
      <c r="C1223" s="3" t="s">
        <v>1995</v>
      </c>
      <c r="D1223" s="3" t="s">
        <v>2721</v>
      </c>
      <c r="E1223" s="3" t="s">
        <v>23961</v>
      </c>
      <c r="F1223" s="3" t="s">
        <v>2721</v>
      </c>
    </row>
    <row r="1224" spans="1:6" x14ac:dyDescent="0.25">
      <c r="A1224" s="3">
        <v>25011</v>
      </c>
      <c r="B1224" s="3" t="s">
        <v>1513</v>
      </c>
      <c r="C1224" s="3" t="s">
        <v>1813</v>
      </c>
      <c r="D1224" s="3" t="s">
        <v>2721</v>
      </c>
      <c r="E1224" s="3" t="s">
        <v>23961</v>
      </c>
      <c r="F1224" s="3" t="s">
        <v>2721</v>
      </c>
    </row>
    <row r="1225" spans="1:6" x14ac:dyDescent="0.25">
      <c r="A1225" s="3">
        <v>25013</v>
      </c>
      <c r="B1225" s="3" t="s">
        <v>1513</v>
      </c>
      <c r="C1225" s="3" t="s">
        <v>1862</v>
      </c>
      <c r="D1225" s="3" t="s">
        <v>2721</v>
      </c>
      <c r="E1225" s="3" t="s">
        <v>23961</v>
      </c>
      <c r="F1225" s="3" t="s">
        <v>2721</v>
      </c>
    </row>
    <row r="1226" spans="1:6" x14ac:dyDescent="0.25">
      <c r="A1226" s="3">
        <v>25015</v>
      </c>
      <c r="B1226" s="3" t="s">
        <v>1513</v>
      </c>
      <c r="C1226" s="3" t="s">
        <v>3970</v>
      </c>
      <c r="D1226" s="3" t="s">
        <v>2721</v>
      </c>
      <c r="E1226" s="3" t="s">
        <v>23961</v>
      </c>
      <c r="F1226" s="3" t="s">
        <v>2721</v>
      </c>
    </row>
    <row r="1227" spans="1:6" x14ac:dyDescent="0.25">
      <c r="A1227" s="3">
        <v>25017</v>
      </c>
      <c r="B1227" s="3" t="s">
        <v>1513</v>
      </c>
      <c r="C1227" s="3" t="s">
        <v>1512</v>
      </c>
      <c r="D1227" s="3" t="s">
        <v>2721</v>
      </c>
      <c r="E1227" s="3" t="s">
        <v>23961</v>
      </c>
      <c r="F1227" s="3" t="s">
        <v>2721</v>
      </c>
    </row>
    <row r="1228" spans="1:6" x14ac:dyDescent="0.25">
      <c r="A1228" s="3">
        <v>25019</v>
      </c>
      <c r="B1228" s="3" t="s">
        <v>1513</v>
      </c>
      <c r="C1228" s="3" t="s">
        <v>3973</v>
      </c>
      <c r="D1228" s="3" t="s">
        <v>2732</v>
      </c>
      <c r="E1228" s="3" t="s">
        <v>23961</v>
      </c>
      <c r="F1228" s="3" t="s">
        <v>2732</v>
      </c>
    </row>
    <row r="1229" spans="1:6" x14ac:dyDescent="0.25">
      <c r="A1229" s="3">
        <v>25021</v>
      </c>
      <c r="B1229" s="3" t="s">
        <v>1513</v>
      </c>
      <c r="C1229" s="3" t="s">
        <v>1842</v>
      </c>
      <c r="D1229" s="3" t="s">
        <v>2721</v>
      </c>
      <c r="E1229" s="3" t="s">
        <v>23961</v>
      </c>
      <c r="F1229" s="3" t="s">
        <v>2721</v>
      </c>
    </row>
    <row r="1230" spans="1:6" x14ac:dyDescent="0.25">
      <c r="A1230" s="3">
        <v>25023</v>
      </c>
      <c r="B1230" s="3" t="s">
        <v>1513</v>
      </c>
      <c r="C1230" s="3" t="s">
        <v>1642</v>
      </c>
      <c r="D1230" s="3" t="s">
        <v>2721</v>
      </c>
      <c r="E1230" s="3" t="s">
        <v>23961</v>
      </c>
      <c r="F1230" s="3" t="s">
        <v>2721</v>
      </c>
    </row>
    <row r="1231" spans="1:6" x14ac:dyDescent="0.25">
      <c r="A1231" s="3">
        <v>25025</v>
      </c>
      <c r="B1231" s="3" t="s">
        <v>1513</v>
      </c>
      <c r="C1231" s="3" t="s">
        <v>1595</v>
      </c>
      <c r="D1231" s="3" t="s">
        <v>2721</v>
      </c>
      <c r="E1231" s="3" t="s">
        <v>23961</v>
      </c>
      <c r="F1231" s="3" t="s">
        <v>2721</v>
      </c>
    </row>
    <row r="1232" spans="1:6" x14ac:dyDescent="0.25">
      <c r="A1232" s="3">
        <v>25027</v>
      </c>
      <c r="B1232" s="3" t="s">
        <v>1513</v>
      </c>
      <c r="C1232" s="3" t="s">
        <v>1836</v>
      </c>
      <c r="D1232" s="3" t="s">
        <v>2721</v>
      </c>
      <c r="E1232" s="3" t="s">
        <v>23961</v>
      </c>
      <c r="F1232" s="3" t="s">
        <v>2721</v>
      </c>
    </row>
    <row r="1233" spans="1:6" x14ac:dyDescent="0.25">
      <c r="A1233" s="3">
        <v>26001</v>
      </c>
      <c r="B1233" s="3" t="s">
        <v>1493</v>
      </c>
      <c r="C1233" s="3" t="s">
        <v>3979</v>
      </c>
      <c r="D1233" s="3" t="s">
        <v>3157</v>
      </c>
      <c r="E1233" s="3" t="s">
        <v>23961</v>
      </c>
      <c r="F1233" s="3" t="s">
        <v>3157</v>
      </c>
    </row>
    <row r="1234" spans="1:6" x14ac:dyDescent="0.25">
      <c r="A1234" s="3">
        <v>26003</v>
      </c>
      <c r="B1234" s="3" t="s">
        <v>1493</v>
      </c>
      <c r="C1234" s="3" t="s">
        <v>3981</v>
      </c>
      <c r="D1234" s="3" t="s">
        <v>3157</v>
      </c>
      <c r="E1234" s="3" t="s">
        <v>23961</v>
      </c>
      <c r="F1234" s="3" t="s">
        <v>3157</v>
      </c>
    </row>
    <row r="1235" spans="1:6" x14ac:dyDescent="0.25">
      <c r="A1235" s="3">
        <v>26005</v>
      </c>
      <c r="B1235" s="3" t="s">
        <v>1493</v>
      </c>
      <c r="C1235" s="3" t="s">
        <v>2146</v>
      </c>
      <c r="D1235" s="3" t="s">
        <v>3157</v>
      </c>
      <c r="E1235" s="3" t="s">
        <v>23961</v>
      </c>
      <c r="F1235" s="3" t="s">
        <v>3157</v>
      </c>
    </row>
    <row r="1236" spans="1:6" x14ac:dyDescent="0.25">
      <c r="A1236" s="3">
        <v>26007</v>
      </c>
      <c r="B1236" s="3" t="s">
        <v>1493</v>
      </c>
      <c r="C1236" s="3" t="s">
        <v>3984</v>
      </c>
      <c r="D1236" s="3" t="s">
        <v>3157</v>
      </c>
      <c r="E1236" s="3" t="s">
        <v>23961</v>
      </c>
      <c r="F1236" s="3" t="s">
        <v>3157</v>
      </c>
    </row>
    <row r="1237" spans="1:6" x14ac:dyDescent="0.25">
      <c r="A1237" s="3">
        <v>26009</v>
      </c>
      <c r="B1237" s="3" t="s">
        <v>1493</v>
      </c>
      <c r="C1237" s="3" t="s">
        <v>3986</v>
      </c>
      <c r="D1237" s="3" t="s">
        <v>3157</v>
      </c>
      <c r="E1237" s="3" t="s">
        <v>23961</v>
      </c>
      <c r="F1237" s="3" t="s">
        <v>3157</v>
      </c>
    </row>
    <row r="1238" spans="1:6" x14ac:dyDescent="0.25">
      <c r="A1238" s="3">
        <v>26011</v>
      </c>
      <c r="B1238" s="3" t="s">
        <v>1493</v>
      </c>
      <c r="C1238" s="3" t="s">
        <v>3988</v>
      </c>
      <c r="D1238" s="3" t="s">
        <v>3157</v>
      </c>
      <c r="E1238" s="3" t="s">
        <v>23961</v>
      </c>
      <c r="F1238" s="3" t="s">
        <v>3157</v>
      </c>
    </row>
    <row r="1239" spans="1:6" x14ac:dyDescent="0.25">
      <c r="A1239" s="3">
        <v>26013</v>
      </c>
      <c r="B1239" s="3" t="s">
        <v>1493</v>
      </c>
      <c r="C1239" s="3" t="s">
        <v>3990</v>
      </c>
      <c r="D1239" s="3" t="s">
        <v>3141</v>
      </c>
      <c r="E1239" s="3" t="s">
        <v>23961</v>
      </c>
      <c r="F1239" s="3" t="s">
        <v>3141</v>
      </c>
    </row>
    <row r="1240" spans="1:6" x14ac:dyDescent="0.25">
      <c r="A1240" s="3">
        <v>26015</v>
      </c>
      <c r="B1240" s="3" t="s">
        <v>1493</v>
      </c>
      <c r="C1240" s="3" t="s">
        <v>2018</v>
      </c>
      <c r="D1240" s="3" t="s">
        <v>3157</v>
      </c>
      <c r="E1240" s="3" t="s">
        <v>23961</v>
      </c>
      <c r="F1240" s="3" t="s">
        <v>3157</v>
      </c>
    </row>
    <row r="1241" spans="1:6" x14ac:dyDescent="0.25">
      <c r="A1241" s="3">
        <v>26017</v>
      </c>
      <c r="B1241" s="3" t="s">
        <v>1493</v>
      </c>
      <c r="C1241" s="3" t="s">
        <v>2001</v>
      </c>
      <c r="D1241" s="3" t="s">
        <v>3157</v>
      </c>
      <c r="E1241" s="3" t="s">
        <v>23961</v>
      </c>
      <c r="F1241" s="3" t="s">
        <v>3157</v>
      </c>
    </row>
    <row r="1242" spans="1:6" x14ac:dyDescent="0.25">
      <c r="A1242" s="3">
        <v>26019</v>
      </c>
      <c r="B1242" s="3" t="s">
        <v>1493</v>
      </c>
      <c r="C1242" s="3" t="s">
        <v>3994</v>
      </c>
      <c r="D1242" s="3" t="s">
        <v>3157</v>
      </c>
      <c r="E1242" s="3" t="s">
        <v>23961</v>
      </c>
      <c r="F1242" s="3" t="s">
        <v>3157</v>
      </c>
    </row>
    <row r="1243" spans="1:6" x14ac:dyDescent="0.25">
      <c r="A1243" s="3">
        <v>26021</v>
      </c>
      <c r="B1243" s="3" t="s">
        <v>1493</v>
      </c>
      <c r="C1243" s="3" t="s">
        <v>2838</v>
      </c>
      <c r="D1243" s="3" t="s">
        <v>3157</v>
      </c>
      <c r="E1243" s="3" t="s">
        <v>23961</v>
      </c>
      <c r="F1243" s="3" t="s">
        <v>3157</v>
      </c>
    </row>
    <row r="1244" spans="1:6" x14ac:dyDescent="0.25">
      <c r="A1244" s="3">
        <v>26023</v>
      </c>
      <c r="B1244" s="3" t="s">
        <v>1493</v>
      </c>
      <c r="C1244" s="3" t="s">
        <v>3997</v>
      </c>
      <c r="D1244" s="3" t="s">
        <v>3157</v>
      </c>
      <c r="E1244" s="3" t="s">
        <v>23961</v>
      </c>
      <c r="F1244" s="3" t="s">
        <v>3157</v>
      </c>
    </row>
    <row r="1245" spans="1:6" x14ac:dyDescent="0.25">
      <c r="A1245" s="3">
        <v>26025</v>
      </c>
      <c r="B1245" s="3" t="s">
        <v>1493</v>
      </c>
      <c r="C1245" s="3" t="s">
        <v>1548</v>
      </c>
      <c r="D1245" s="3" t="s">
        <v>3157</v>
      </c>
      <c r="E1245" s="3" t="s">
        <v>23961</v>
      </c>
      <c r="F1245" s="3" t="s">
        <v>3157</v>
      </c>
    </row>
    <row r="1246" spans="1:6" x14ac:dyDescent="0.25">
      <c r="A1246" s="3">
        <v>26027</v>
      </c>
      <c r="B1246" s="3" t="s">
        <v>1493</v>
      </c>
      <c r="C1246" s="3" t="s">
        <v>2031</v>
      </c>
      <c r="D1246" s="3" t="s">
        <v>3157</v>
      </c>
      <c r="E1246" s="3" t="s">
        <v>23961</v>
      </c>
      <c r="F1246" s="3" t="s">
        <v>3157</v>
      </c>
    </row>
    <row r="1247" spans="1:6" x14ac:dyDescent="0.25">
      <c r="A1247" s="3">
        <v>26029</v>
      </c>
      <c r="B1247" s="3" t="s">
        <v>1493</v>
      </c>
      <c r="C1247" s="3" t="s">
        <v>4001</v>
      </c>
      <c r="D1247" s="3" t="s">
        <v>3157</v>
      </c>
      <c r="E1247" s="3" t="s">
        <v>23961</v>
      </c>
      <c r="F1247" s="3" t="s">
        <v>3157</v>
      </c>
    </row>
    <row r="1248" spans="1:6" x14ac:dyDescent="0.25">
      <c r="A1248" s="3">
        <v>26031</v>
      </c>
      <c r="B1248" s="3" t="s">
        <v>1493</v>
      </c>
      <c r="C1248" s="3" t="s">
        <v>4003</v>
      </c>
      <c r="D1248" s="3" t="s">
        <v>3157</v>
      </c>
      <c r="E1248" s="3" t="s">
        <v>23961</v>
      </c>
      <c r="F1248" s="3" t="s">
        <v>3157</v>
      </c>
    </row>
    <row r="1249" spans="1:6" x14ac:dyDescent="0.25">
      <c r="A1249" s="3">
        <v>26033</v>
      </c>
      <c r="B1249" s="3" t="s">
        <v>1493</v>
      </c>
      <c r="C1249" s="3" t="s">
        <v>1775</v>
      </c>
      <c r="D1249" s="3" t="s">
        <v>3157</v>
      </c>
      <c r="E1249" s="3" t="s">
        <v>23961</v>
      </c>
      <c r="F1249" s="3" t="s">
        <v>3157</v>
      </c>
    </row>
    <row r="1250" spans="1:6" x14ac:dyDescent="0.25">
      <c r="A1250" s="3">
        <v>26035</v>
      </c>
      <c r="B1250" s="3" t="s">
        <v>1493</v>
      </c>
      <c r="C1250" s="3" t="s">
        <v>4006</v>
      </c>
      <c r="D1250" s="3" t="s">
        <v>3157</v>
      </c>
      <c r="E1250" s="3" t="s">
        <v>23961</v>
      </c>
      <c r="F1250" s="3" t="s">
        <v>3157</v>
      </c>
    </row>
    <row r="1251" spans="1:6" x14ac:dyDescent="0.25">
      <c r="A1251" s="3">
        <v>26037</v>
      </c>
      <c r="B1251" s="3" t="s">
        <v>1493</v>
      </c>
      <c r="C1251" s="3" t="s">
        <v>863</v>
      </c>
      <c r="D1251" s="3" t="s">
        <v>3157</v>
      </c>
      <c r="E1251" s="3" t="s">
        <v>23961</v>
      </c>
      <c r="F1251" s="3" t="s">
        <v>3157</v>
      </c>
    </row>
    <row r="1252" spans="1:6" x14ac:dyDescent="0.25">
      <c r="A1252" s="3">
        <v>26039</v>
      </c>
      <c r="B1252" s="3" t="s">
        <v>1493</v>
      </c>
      <c r="C1252" s="3" t="s">
        <v>1591</v>
      </c>
      <c r="D1252" s="3" t="s">
        <v>3157</v>
      </c>
      <c r="E1252" s="3" t="s">
        <v>23961</v>
      </c>
      <c r="F1252" s="3" t="s">
        <v>3157</v>
      </c>
    </row>
    <row r="1253" spans="1:6" x14ac:dyDescent="0.25">
      <c r="A1253" s="3">
        <v>26041</v>
      </c>
      <c r="B1253" s="3" t="s">
        <v>1493</v>
      </c>
      <c r="C1253" s="3" t="s">
        <v>1708</v>
      </c>
      <c r="D1253" s="3" t="s">
        <v>3157</v>
      </c>
      <c r="E1253" s="3" t="s">
        <v>23961</v>
      </c>
      <c r="F1253" s="3" t="s">
        <v>3157</v>
      </c>
    </row>
    <row r="1254" spans="1:6" x14ac:dyDescent="0.25">
      <c r="A1254" s="3">
        <v>26043</v>
      </c>
      <c r="B1254" s="3" t="s">
        <v>1493</v>
      </c>
      <c r="C1254" s="3" t="s">
        <v>1969</v>
      </c>
      <c r="D1254" s="3" t="s">
        <v>3141</v>
      </c>
      <c r="E1254" s="3" t="s">
        <v>23961</v>
      </c>
      <c r="F1254" s="3" t="s">
        <v>3141</v>
      </c>
    </row>
    <row r="1255" spans="1:6" x14ac:dyDescent="0.25">
      <c r="A1255" s="3">
        <v>26045</v>
      </c>
      <c r="B1255" s="3" t="s">
        <v>1493</v>
      </c>
      <c r="C1255" s="3" t="s">
        <v>2081</v>
      </c>
      <c r="D1255" s="3" t="s">
        <v>3157</v>
      </c>
      <c r="E1255" s="3" t="s">
        <v>23961</v>
      </c>
      <c r="F1255" s="3" t="s">
        <v>3157</v>
      </c>
    </row>
    <row r="1256" spans="1:6" x14ac:dyDescent="0.25">
      <c r="A1256" s="3">
        <v>26047</v>
      </c>
      <c r="B1256" s="3" t="s">
        <v>1493</v>
      </c>
      <c r="C1256" s="3" t="s">
        <v>3418</v>
      </c>
      <c r="D1256" s="3" t="s">
        <v>3157</v>
      </c>
      <c r="E1256" s="3" t="s">
        <v>23961</v>
      </c>
      <c r="F1256" s="3" t="s">
        <v>3157</v>
      </c>
    </row>
    <row r="1257" spans="1:6" x14ac:dyDescent="0.25">
      <c r="A1257" s="3">
        <v>26049</v>
      </c>
      <c r="B1257" s="3" t="s">
        <v>1493</v>
      </c>
      <c r="C1257" s="3" t="s">
        <v>4014</v>
      </c>
      <c r="D1257" s="3" t="s">
        <v>3157</v>
      </c>
      <c r="E1257" s="3" t="s">
        <v>23961</v>
      </c>
      <c r="F1257" s="3" t="s">
        <v>3157</v>
      </c>
    </row>
    <row r="1258" spans="1:6" x14ac:dyDescent="0.25">
      <c r="A1258" s="3">
        <v>26051</v>
      </c>
      <c r="B1258" s="3" t="s">
        <v>1493</v>
      </c>
      <c r="C1258" s="3" t="s">
        <v>4016</v>
      </c>
      <c r="D1258" s="3" t="s">
        <v>3157</v>
      </c>
      <c r="E1258" s="3" t="s">
        <v>23961</v>
      </c>
      <c r="F1258" s="3" t="s">
        <v>3157</v>
      </c>
    </row>
    <row r="1259" spans="1:6" x14ac:dyDescent="0.25">
      <c r="A1259" s="3">
        <v>26053</v>
      </c>
      <c r="B1259" s="3" t="s">
        <v>1493</v>
      </c>
      <c r="C1259" s="3" t="s">
        <v>4018</v>
      </c>
      <c r="D1259" s="3" t="s">
        <v>3141</v>
      </c>
      <c r="E1259" s="3" t="s">
        <v>23961</v>
      </c>
      <c r="F1259" s="3" t="s">
        <v>3141</v>
      </c>
    </row>
    <row r="1260" spans="1:6" x14ac:dyDescent="0.25">
      <c r="A1260" s="3">
        <v>26055</v>
      </c>
      <c r="B1260" s="3" t="s">
        <v>1493</v>
      </c>
      <c r="C1260" s="3" t="s">
        <v>4020</v>
      </c>
      <c r="D1260" s="3" t="s">
        <v>3157</v>
      </c>
      <c r="E1260" s="3" t="s">
        <v>23961</v>
      </c>
      <c r="F1260" s="3" t="s">
        <v>3157</v>
      </c>
    </row>
    <row r="1261" spans="1:6" x14ac:dyDescent="0.25">
      <c r="A1261" s="3">
        <v>26057</v>
      </c>
      <c r="B1261" s="3" t="s">
        <v>1493</v>
      </c>
      <c r="C1261" s="3" t="s">
        <v>4022</v>
      </c>
      <c r="D1261" s="3" t="s">
        <v>3157</v>
      </c>
      <c r="E1261" s="3" t="s">
        <v>23961</v>
      </c>
      <c r="F1261" s="3" t="s">
        <v>3157</v>
      </c>
    </row>
    <row r="1262" spans="1:6" x14ac:dyDescent="0.25">
      <c r="A1262" s="3">
        <v>26059</v>
      </c>
      <c r="B1262" s="3" t="s">
        <v>1493</v>
      </c>
      <c r="C1262" s="3" t="s">
        <v>2169</v>
      </c>
      <c r="D1262" s="3" t="s">
        <v>3157</v>
      </c>
      <c r="E1262" s="3" t="s">
        <v>23961</v>
      </c>
      <c r="F1262" s="3" t="s">
        <v>3157</v>
      </c>
    </row>
    <row r="1263" spans="1:6" x14ac:dyDescent="0.25">
      <c r="A1263" s="3">
        <v>26061</v>
      </c>
      <c r="B1263" s="3" t="s">
        <v>1493</v>
      </c>
      <c r="C1263" s="3" t="s">
        <v>4025</v>
      </c>
      <c r="D1263" s="3" t="s">
        <v>3141</v>
      </c>
      <c r="E1263" s="3" t="s">
        <v>23961</v>
      </c>
      <c r="F1263" s="3" t="s">
        <v>3141</v>
      </c>
    </row>
    <row r="1264" spans="1:6" x14ac:dyDescent="0.25">
      <c r="A1264" s="3">
        <v>26063</v>
      </c>
      <c r="B1264" s="3" t="s">
        <v>1493</v>
      </c>
      <c r="C1264" s="3" t="s">
        <v>1866</v>
      </c>
      <c r="D1264" s="3" t="s">
        <v>3157</v>
      </c>
      <c r="E1264" s="3" t="s">
        <v>23961</v>
      </c>
      <c r="F1264" s="3" t="s">
        <v>3157</v>
      </c>
    </row>
    <row r="1265" spans="1:6" x14ac:dyDescent="0.25">
      <c r="A1265" s="3">
        <v>26065</v>
      </c>
      <c r="B1265" s="3" t="s">
        <v>1493</v>
      </c>
      <c r="C1265" s="3" t="s">
        <v>1858</v>
      </c>
      <c r="D1265" s="3" t="s">
        <v>3157</v>
      </c>
      <c r="E1265" s="3" t="s">
        <v>23961</v>
      </c>
      <c r="F1265" s="3" t="s">
        <v>3157</v>
      </c>
    </row>
    <row r="1266" spans="1:6" x14ac:dyDescent="0.25">
      <c r="A1266" s="3">
        <v>26067</v>
      </c>
      <c r="B1266" s="3" t="s">
        <v>1493</v>
      </c>
      <c r="C1266" s="3" t="s">
        <v>4029</v>
      </c>
      <c r="D1266" s="3" t="s">
        <v>3157</v>
      </c>
      <c r="E1266" s="3" t="s">
        <v>23961</v>
      </c>
      <c r="F1266" s="3" t="s">
        <v>3157</v>
      </c>
    </row>
    <row r="1267" spans="1:6" x14ac:dyDescent="0.25">
      <c r="A1267" s="3">
        <v>26069</v>
      </c>
      <c r="B1267" s="3" t="s">
        <v>1493</v>
      </c>
      <c r="C1267" s="3" t="s">
        <v>4031</v>
      </c>
      <c r="D1267" s="3" t="s">
        <v>3157</v>
      </c>
      <c r="E1267" s="3" t="s">
        <v>23961</v>
      </c>
      <c r="F1267" s="3" t="s">
        <v>3157</v>
      </c>
    </row>
    <row r="1268" spans="1:6" x14ac:dyDescent="0.25">
      <c r="A1268" s="3">
        <v>26071</v>
      </c>
      <c r="B1268" s="3" t="s">
        <v>1493</v>
      </c>
      <c r="C1268" s="3" t="s">
        <v>4033</v>
      </c>
      <c r="D1268" s="3" t="s">
        <v>3141</v>
      </c>
      <c r="E1268" s="3" t="s">
        <v>23961</v>
      </c>
      <c r="F1268" s="3" t="s">
        <v>3141</v>
      </c>
    </row>
    <row r="1269" spans="1:6" x14ac:dyDescent="0.25">
      <c r="A1269" s="3">
        <v>26073</v>
      </c>
      <c r="B1269" s="3" t="s">
        <v>1493</v>
      </c>
      <c r="C1269" s="3" t="s">
        <v>4035</v>
      </c>
      <c r="D1269" s="3" t="s">
        <v>3157</v>
      </c>
      <c r="E1269" s="3" t="s">
        <v>23961</v>
      </c>
      <c r="F1269" s="3" t="s">
        <v>3157</v>
      </c>
    </row>
    <row r="1270" spans="1:6" x14ac:dyDescent="0.25">
      <c r="A1270" s="3">
        <v>26075</v>
      </c>
      <c r="B1270" s="3" t="s">
        <v>1493</v>
      </c>
      <c r="C1270" s="3" t="s">
        <v>1584</v>
      </c>
      <c r="D1270" s="3" t="s">
        <v>3157</v>
      </c>
      <c r="E1270" s="3" t="s">
        <v>23961</v>
      </c>
      <c r="F1270" s="3" t="s">
        <v>3157</v>
      </c>
    </row>
    <row r="1271" spans="1:6" x14ac:dyDescent="0.25">
      <c r="A1271" s="3">
        <v>26077</v>
      </c>
      <c r="B1271" s="3" t="s">
        <v>1493</v>
      </c>
      <c r="C1271" s="3" t="s">
        <v>2061</v>
      </c>
      <c r="D1271" s="3" t="s">
        <v>3157</v>
      </c>
      <c r="E1271" s="3" t="s">
        <v>23961</v>
      </c>
      <c r="F1271" s="3" t="s">
        <v>3157</v>
      </c>
    </row>
    <row r="1272" spans="1:6" x14ac:dyDescent="0.25">
      <c r="A1272" s="3">
        <v>26079</v>
      </c>
      <c r="B1272" s="3" t="s">
        <v>1493</v>
      </c>
      <c r="C1272" s="3" t="s">
        <v>1649</v>
      </c>
      <c r="D1272" s="3" t="s">
        <v>3157</v>
      </c>
      <c r="E1272" s="3" t="s">
        <v>23961</v>
      </c>
      <c r="F1272" s="3" t="s">
        <v>3157</v>
      </c>
    </row>
    <row r="1273" spans="1:6" x14ac:dyDescent="0.25">
      <c r="A1273" s="3">
        <v>26081</v>
      </c>
      <c r="B1273" s="3" t="s">
        <v>1493</v>
      </c>
      <c r="C1273" s="3" t="s">
        <v>2006</v>
      </c>
      <c r="D1273" s="3" t="s">
        <v>3157</v>
      </c>
      <c r="E1273" s="3" t="s">
        <v>23961</v>
      </c>
      <c r="F1273" s="3" t="s">
        <v>3157</v>
      </c>
    </row>
    <row r="1274" spans="1:6" x14ac:dyDescent="0.25">
      <c r="A1274" s="3">
        <v>26083</v>
      </c>
      <c r="B1274" s="3" t="s">
        <v>1493</v>
      </c>
      <c r="C1274" s="3" t="s">
        <v>4041</v>
      </c>
      <c r="D1274" s="3" t="s">
        <v>3141</v>
      </c>
      <c r="E1274" s="3" t="s">
        <v>23961</v>
      </c>
      <c r="F1274" s="3" t="s">
        <v>3141</v>
      </c>
    </row>
    <row r="1275" spans="1:6" x14ac:dyDescent="0.25">
      <c r="A1275" s="3">
        <v>26085</v>
      </c>
      <c r="B1275" s="3" t="s">
        <v>1493</v>
      </c>
      <c r="C1275" s="3" t="s">
        <v>1498</v>
      </c>
      <c r="D1275" s="3" t="s">
        <v>3157</v>
      </c>
      <c r="E1275" s="3" t="s">
        <v>23961</v>
      </c>
      <c r="F1275" s="3" t="s">
        <v>3157</v>
      </c>
    </row>
    <row r="1276" spans="1:6" x14ac:dyDescent="0.25">
      <c r="A1276" s="3">
        <v>26087</v>
      </c>
      <c r="B1276" s="3" t="s">
        <v>1493</v>
      </c>
      <c r="C1276" s="3" t="s">
        <v>4044</v>
      </c>
      <c r="D1276" s="3" t="s">
        <v>3157</v>
      </c>
      <c r="E1276" s="3" t="s">
        <v>23961</v>
      </c>
      <c r="F1276" s="3" t="s">
        <v>3157</v>
      </c>
    </row>
    <row r="1277" spans="1:6" x14ac:dyDescent="0.25">
      <c r="A1277" s="3">
        <v>26089</v>
      </c>
      <c r="B1277" s="3" t="s">
        <v>1493</v>
      </c>
      <c r="C1277" s="3" t="s">
        <v>4046</v>
      </c>
      <c r="D1277" s="3" t="s">
        <v>3157</v>
      </c>
      <c r="E1277" s="3" t="s">
        <v>23961</v>
      </c>
      <c r="F1277" s="3" t="s">
        <v>3157</v>
      </c>
    </row>
    <row r="1278" spans="1:6" x14ac:dyDescent="0.25">
      <c r="A1278" s="3">
        <v>26091</v>
      </c>
      <c r="B1278" s="3" t="s">
        <v>1493</v>
      </c>
      <c r="C1278" s="3" t="s">
        <v>4048</v>
      </c>
      <c r="D1278" s="3" t="s">
        <v>3157</v>
      </c>
      <c r="E1278" s="3" t="s">
        <v>23961</v>
      </c>
      <c r="F1278" s="3" t="s">
        <v>3157</v>
      </c>
    </row>
    <row r="1279" spans="1:6" x14ac:dyDescent="0.25">
      <c r="A1279" s="3">
        <v>26093</v>
      </c>
      <c r="B1279" s="3" t="s">
        <v>1493</v>
      </c>
      <c r="C1279" s="3" t="s">
        <v>3205</v>
      </c>
      <c r="D1279" s="3" t="s">
        <v>3157</v>
      </c>
      <c r="E1279" s="3" t="s">
        <v>23961</v>
      </c>
      <c r="F1279" s="3" t="s">
        <v>3157</v>
      </c>
    </row>
    <row r="1280" spans="1:6" x14ac:dyDescent="0.25">
      <c r="A1280" s="3">
        <v>26095</v>
      </c>
      <c r="B1280" s="3" t="s">
        <v>1493</v>
      </c>
      <c r="C1280" s="3" t="s">
        <v>4051</v>
      </c>
      <c r="D1280" s="3" t="s">
        <v>3157</v>
      </c>
      <c r="E1280" s="3" t="s">
        <v>23961</v>
      </c>
      <c r="F1280" s="3" t="s">
        <v>3157</v>
      </c>
    </row>
    <row r="1281" spans="1:6" x14ac:dyDescent="0.25">
      <c r="A1281" s="3">
        <v>26097</v>
      </c>
      <c r="B1281" s="3" t="s">
        <v>1493</v>
      </c>
      <c r="C1281" s="3" t="s">
        <v>4053</v>
      </c>
      <c r="D1281" s="3" t="s">
        <v>3157</v>
      </c>
      <c r="E1281" s="3" t="s">
        <v>23961</v>
      </c>
      <c r="F1281" s="3" t="s">
        <v>3157</v>
      </c>
    </row>
    <row r="1282" spans="1:6" x14ac:dyDescent="0.25">
      <c r="A1282" s="3">
        <v>26099</v>
      </c>
      <c r="B1282" s="3" t="s">
        <v>1493</v>
      </c>
      <c r="C1282" s="3" t="s">
        <v>4055</v>
      </c>
      <c r="D1282" s="3" t="s">
        <v>3157</v>
      </c>
      <c r="E1282" s="3" t="s">
        <v>23961</v>
      </c>
      <c r="F1282" s="3" t="s">
        <v>3157</v>
      </c>
    </row>
    <row r="1283" spans="1:6" x14ac:dyDescent="0.25">
      <c r="A1283" s="3">
        <v>26101</v>
      </c>
      <c r="B1283" s="3" t="s">
        <v>1493</v>
      </c>
      <c r="C1283" s="3" t="s">
        <v>2078</v>
      </c>
      <c r="D1283" s="3" t="s">
        <v>3157</v>
      </c>
      <c r="E1283" s="3" t="s">
        <v>23961</v>
      </c>
      <c r="F1283" s="3" t="s">
        <v>3157</v>
      </c>
    </row>
    <row r="1284" spans="1:6" x14ac:dyDescent="0.25">
      <c r="A1284" s="3">
        <v>26103</v>
      </c>
      <c r="B1284" s="3" t="s">
        <v>1493</v>
      </c>
      <c r="C1284" s="3" t="s">
        <v>2072</v>
      </c>
      <c r="D1284" s="3" t="s">
        <v>3141</v>
      </c>
      <c r="E1284" s="3" t="s">
        <v>23961</v>
      </c>
      <c r="F1284" s="3" t="s">
        <v>3141</v>
      </c>
    </row>
    <row r="1285" spans="1:6" x14ac:dyDescent="0.25">
      <c r="A1285" s="3">
        <v>26105</v>
      </c>
      <c r="B1285" s="3" t="s">
        <v>1493</v>
      </c>
      <c r="C1285" s="3" t="s">
        <v>1833</v>
      </c>
      <c r="D1285" s="3" t="s">
        <v>3157</v>
      </c>
      <c r="E1285" s="3" t="s">
        <v>23961</v>
      </c>
      <c r="F1285" s="3" t="s">
        <v>3157</v>
      </c>
    </row>
    <row r="1286" spans="1:6" x14ac:dyDescent="0.25">
      <c r="A1286" s="3">
        <v>26107</v>
      </c>
      <c r="B1286" s="3" t="s">
        <v>1493</v>
      </c>
      <c r="C1286" s="3" t="s">
        <v>4060</v>
      </c>
      <c r="D1286" s="3" t="s">
        <v>3157</v>
      </c>
      <c r="E1286" s="3" t="s">
        <v>23961</v>
      </c>
      <c r="F1286" s="3" t="s">
        <v>3157</v>
      </c>
    </row>
    <row r="1287" spans="1:6" x14ac:dyDescent="0.25">
      <c r="A1287" s="3">
        <v>26109</v>
      </c>
      <c r="B1287" s="3" t="s">
        <v>1493</v>
      </c>
      <c r="C1287" s="3" t="s">
        <v>4062</v>
      </c>
      <c r="D1287" s="3" t="s">
        <v>3141</v>
      </c>
      <c r="E1287" s="3" t="s">
        <v>23961</v>
      </c>
      <c r="F1287" s="3" t="s">
        <v>3141</v>
      </c>
    </row>
    <row r="1288" spans="1:6" x14ac:dyDescent="0.25">
      <c r="A1288" s="3">
        <v>26111</v>
      </c>
      <c r="B1288" s="3" t="s">
        <v>1493</v>
      </c>
      <c r="C1288" s="3" t="s">
        <v>1577</v>
      </c>
      <c r="D1288" s="3" t="s">
        <v>3157</v>
      </c>
      <c r="E1288" s="3" t="s">
        <v>23961</v>
      </c>
      <c r="F1288" s="3" t="s">
        <v>3157</v>
      </c>
    </row>
    <row r="1289" spans="1:6" x14ac:dyDescent="0.25">
      <c r="A1289" s="3">
        <v>26113</v>
      </c>
      <c r="B1289" s="3" t="s">
        <v>1493</v>
      </c>
      <c r="C1289" s="3" t="s">
        <v>4065</v>
      </c>
      <c r="D1289" s="3" t="s">
        <v>3157</v>
      </c>
      <c r="E1289" s="3" t="s">
        <v>23961</v>
      </c>
      <c r="F1289" s="3" t="s">
        <v>3157</v>
      </c>
    </row>
    <row r="1290" spans="1:6" x14ac:dyDescent="0.25">
      <c r="A1290" s="3">
        <v>26115</v>
      </c>
      <c r="B1290" s="3" t="s">
        <v>1493</v>
      </c>
      <c r="C1290" s="3" t="s">
        <v>1544</v>
      </c>
      <c r="D1290" s="3" t="s">
        <v>3157</v>
      </c>
      <c r="E1290" s="3" t="s">
        <v>23961</v>
      </c>
      <c r="F1290" s="3" t="s">
        <v>3157</v>
      </c>
    </row>
    <row r="1291" spans="1:6" x14ac:dyDescent="0.25">
      <c r="A1291" s="3">
        <v>26117</v>
      </c>
      <c r="B1291" s="3" t="s">
        <v>1493</v>
      </c>
      <c r="C1291" s="3" t="s">
        <v>1743</v>
      </c>
      <c r="D1291" s="3" t="s">
        <v>3157</v>
      </c>
      <c r="E1291" s="3" t="s">
        <v>23961</v>
      </c>
      <c r="F1291" s="3" t="s">
        <v>3157</v>
      </c>
    </row>
    <row r="1292" spans="1:6" x14ac:dyDescent="0.25">
      <c r="A1292" s="3">
        <v>26119</v>
      </c>
      <c r="B1292" s="3" t="s">
        <v>1493</v>
      </c>
      <c r="C1292" s="3" t="s">
        <v>4069</v>
      </c>
      <c r="D1292" s="3" t="s">
        <v>3157</v>
      </c>
      <c r="E1292" s="3" t="s">
        <v>23961</v>
      </c>
      <c r="F1292" s="3" t="s">
        <v>3157</v>
      </c>
    </row>
    <row r="1293" spans="1:6" x14ac:dyDescent="0.25">
      <c r="A1293" s="3">
        <v>26121</v>
      </c>
      <c r="B1293" s="3" t="s">
        <v>1493</v>
      </c>
      <c r="C1293" s="3" t="s">
        <v>4071</v>
      </c>
      <c r="D1293" s="3" t="s">
        <v>3157</v>
      </c>
      <c r="E1293" s="3" t="s">
        <v>23961</v>
      </c>
      <c r="F1293" s="3" t="s">
        <v>3157</v>
      </c>
    </row>
    <row r="1294" spans="1:6" x14ac:dyDescent="0.25">
      <c r="A1294" s="3">
        <v>26123</v>
      </c>
      <c r="B1294" s="3" t="s">
        <v>1493</v>
      </c>
      <c r="C1294" s="3" t="s">
        <v>4073</v>
      </c>
      <c r="D1294" s="3" t="s">
        <v>3157</v>
      </c>
      <c r="E1294" s="3" t="s">
        <v>23961</v>
      </c>
      <c r="F1294" s="3" t="s">
        <v>3157</v>
      </c>
    </row>
    <row r="1295" spans="1:6" x14ac:dyDescent="0.25">
      <c r="A1295" s="3">
        <v>26125</v>
      </c>
      <c r="B1295" s="3" t="s">
        <v>1493</v>
      </c>
      <c r="C1295" s="3" t="s">
        <v>1829</v>
      </c>
      <c r="D1295" s="3" t="s">
        <v>3157</v>
      </c>
      <c r="E1295" s="3" t="s">
        <v>23961</v>
      </c>
      <c r="F1295" s="3" t="s">
        <v>3157</v>
      </c>
    </row>
    <row r="1296" spans="1:6" x14ac:dyDescent="0.25">
      <c r="A1296" s="3">
        <v>26127</v>
      </c>
      <c r="B1296" s="3" t="s">
        <v>1493</v>
      </c>
      <c r="C1296" s="3" t="s">
        <v>4076</v>
      </c>
      <c r="D1296" s="3" t="s">
        <v>3157</v>
      </c>
      <c r="E1296" s="3" t="s">
        <v>23961</v>
      </c>
      <c r="F1296" s="3" t="s">
        <v>3157</v>
      </c>
    </row>
    <row r="1297" spans="1:6" x14ac:dyDescent="0.25">
      <c r="A1297" s="3">
        <v>26129</v>
      </c>
      <c r="B1297" s="3" t="s">
        <v>1493</v>
      </c>
      <c r="C1297" s="3" t="s">
        <v>4078</v>
      </c>
      <c r="D1297" s="3" t="s">
        <v>3157</v>
      </c>
      <c r="E1297" s="3" t="s">
        <v>23961</v>
      </c>
      <c r="F1297" s="3" t="s">
        <v>3157</v>
      </c>
    </row>
    <row r="1298" spans="1:6" x14ac:dyDescent="0.25">
      <c r="A1298" s="3">
        <v>26131</v>
      </c>
      <c r="B1298" s="3" t="s">
        <v>1493</v>
      </c>
      <c r="C1298" s="3" t="s">
        <v>4080</v>
      </c>
      <c r="D1298" s="3" t="s">
        <v>3141</v>
      </c>
      <c r="E1298" s="3" t="s">
        <v>23961</v>
      </c>
      <c r="F1298" s="3" t="s">
        <v>3141</v>
      </c>
    </row>
    <row r="1299" spans="1:6" x14ac:dyDescent="0.25">
      <c r="A1299" s="3">
        <v>26133</v>
      </c>
      <c r="B1299" s="3" t="s">
        <v>1493</v>
      </c>
      <c r="C1299" s="3" t="s">
        <v>2049</v>
      </c>
      <c r="D1299" s="3" t="s">
        <v>3157</v>
      </c>
      <c r="E1299" s="3" t="s">
        <v>23961</v>
      </c>
      <c r="F1299" s="3" t="s">
        <v>3157</v>
      </c>
    </row>
    <row r="1300" spans="1:6" x14ac:dyDescent="0.25">
      <c r="A1300" s="3">
        <v>26135</v>
      </c>
      <c r="B1300" s="3" t="s">
        <v>1493</v>
      </c>
      <c r="C1300" s="3" t="s">
        <v>4083</v>
      </c>
      <c r="D1300" s="3" t="s">
        <v>3157</v>
      </c>
      <c r="E1300" s="3" t="s">
        <v>23961</v>
      </c>
      <c r="F1300" s="3" t="s">
        <v>3157</v>
      </c>
    </row>
    <row r="1301" spans="1:6" x14ac:dyDescent="0.25">
      <c r="A1301" s="3">
        <v>26137</v>
      </c>
      <c r="B1301" s="3" t="s">
        <v>1493</v>
      </c>
      <c r="C1301" s="3" t="s">
        <v>2089</v>
      </c>
      <c r="D1301" s="3" t="s">
        <v>3157</v>
      </c>
      <c r="E1301" s="3" t="s">
        <v>23961</v>
      </c>
      <c r="F1301" s="3" t="s">
        <v>3157</v>
      </c>
    </row>
    <row r="1302" spans="1:6" x14ac:dyDescent="0.25">
      <c r="A1302" s="3">
        <v>26139</v>
      </c>
      <c r="B1302" s="3" t="s">
        <v>1493</v>
      </c>
      <c r="C1302" s="3" t="s">
        <v>2002</v>
      </c>
      <c r="D1302" s="3" t="s">
        <v>3157</v>
      </c>
      <c r="E1302" s="3" t="s">
        <v>23961</v>
      </c>
      <c r="F1302" s="3" t="s">
        <v>3157</v>
      </c>
    </row>
    <row r="1303" spans="1:6" x14ac:dyDescent="0.25">
      <c r="A1303" s="3">
        <v>26141</v>
      </c>
      <c r="B1303" s="3" t="s">
        <v>1493</v>
      </c>
      <c r="C1303" s="3" t="s">
        <v>4087</v>
      </c>
      <c r="D1303" s="3" t="s">
        <v>3157</v>
      </c>
      <c r="E1303" s="3" t="s">
        <v>23961</v>
      </c>
      <c r="F1303" s="3" t="s">
        <v>3157</v>
      </c>
    </row>
    <row r="1304" spans="1:6" x14ac:dyDescent="0.25">
      <c r="A1304" s="3">
        <v>26143</v>
      </c>
      <c r="B1304" s="3" t="s">
        <v>1493</v>
      </c>
      <c r="C1304" s="3" t="s">
        <v>4089</v>
      </c>
      <c r="D1304" s="3" t="s">
        <v>3157</v>
      </c>
      <c r="E1304" s="3" t="s">
        <v>23961</v>
      </c>
      <c r="F1304" s="3" t="s">
        <v>3157</v>
      </c>
    </row>
    <row r="1305" spans="1:6" x14ac:dyDescent="0.25">
      <c r="A1305" s="3">
        <v>26145</v>
      </c>
      <c r="B1305" s="3" t="s">
        <v>1493</v>
      </c>
      <c r="C1305" s="3" t="s">
        <v>1796</v>
      </c>
      <c r="D1305" s="3" t="s">
        <v>3157</v>
      </c>
      <c r="E1305" s="3" t="s">
        <v>23961</v>
      </c>
      <c r="F1305" s="3" t="s">
        <v>3157</v>
      </c>
    </row>
    <row r="1306" spans="1:6" x14ac:dyDescent="0.25">
      <c r="A1306" s="3">
        <v>26147</v>
      </c>
      <c r="B1306" s="3" t="s">
        <v>1493</v>
      </c>
      <c r="C1306" s="3" t="s">
        <v>2084</v>
      </c>
      <c r="D1306" s="3" t="s">
        <v>3157</v>
      </c>
      <c r="E1306" s="3" t="s">
        <v>23961</v>
      </c>
      <c r="F1306" s="3" t="s">
        <v>3157</v>
      </c>
    </row>
    <row r="1307" spans="1:6" x14ac:dyDescent="0.25">
      <c r="A1307" s="3">
        <v>26149</v>
      </c>
      <c r="B1307" s="3" t="s">
        <v>1493</v>
      </c>
      <c r="C1307" s="3" t="s">
        <v>2204</v>
      </c>
      <c r="D1307" s="3" t="s">
        <v>3157</v>
      </c>
      <c r="E1307" s="3" t="s">
        <v>23961</v>
      </c>
      <c r="F1307" s="3" t="s">
        <v>3157</v>
      </c>
    </row>
    <row r="1308" spans="1:6" x14ac:dyDescent="0.25">
      <c r="A1308" s="3">
        <v>26151</v>
      </c>
      <c r="B1308" s="3" t="s">
        <v>1493</v>
      </c>
      <c r="C1308" s="3" t="s">
        <v>4094</v>
      </c>
      <c r="D1308" s="3" t="s">
        <v>3157</v>
      </c>
      <c r="E1308" s="3" t="s">
        <v>23961</v>
      </c>
      <c r="F1308" s="3" t="s">
        <v>3157</v>
      </c>
    </row>
    <row r="1309" spans="1:6" x14ac:dyDescent="0.25">
      <c r="A1309" s="3">
        <v>26153</v>
      </c>
      <c r="B1309" s="3" t="s">
        <v>1493</v>
      </c>
      <c r="C1309" s="3" t="s">
        <v>4096</v>
      </c>
      <c r="D1309" s="3" t="s">
        <v>3157</v>
      </c>
      <c r="E1309" s="3" t="s">
        <v>23961</v>
      </c>
      <c r="F1309" s="3" t="s">
        <v>3157</v>
      </c>
    </row>
    <row r="1310" spans="1:6" x14ac:dyDescent="0.25">
      <c r="A1310" s="3">
        <v>26155</v>
      </c>
      <c r="B1310" s="3" t="s">
        <v>1493</v>
      </c>
      <c r="C1310" s="3" t="s">
        <v>4098</v>
      </c>
      <c r="D1310" s="3" t="s">
        <v>3157</v>
      </c>
      <c r="E1310" s="3" t="s">
        <v>23961</v>
      </c>
      <c r="F1310" s="3" t="s">
        <v>3157</v>
      </c>
    </row>
    <row r="1311" spans="1:6" x14ac:dyDescent="0.25">
      <c r="A1311" s="3">
        <v>26157</v>
      </c>
      <c r="B1311" s="3" t="s">
        <v>1493</v>
      </c>
      <c r="C1311" s="3" t="s">
        <v>4100</v>
      </c>
      <c r="D1311" s="3" t="s">
        <v>3157</v>
      </c>
      <c r="E1311" s="3" t="s">
        <v>23961</v>
      </c>
      <c r="F1311" s="3" t="s">
        <v>3157</v>
      </c>
    </row>
    <row r="1312" spans="1:6" x14ac:dyDescent="0.25">
      <c r="A1312" s="3">
        <v>26159</v>
      </c>
      <c r="B1312" s="3" t="s">
        <v>1493</v>
      </c>
      <c r="C1312" s="3" t="s">
        <v>1889</v>
      </c>
      <c r="D1312" s="3" t="s">
        <v>3157</v>
      </c>
      <c r="E1312" s="3" t="s">
        <v>23961</v>
      </c>
      <c r="F1312" s="3" t="s">
        <v>3157</v>
      </c>
    </row>
    <row r="1313" spans="1:6" x14ac:dyDescent="0.25">
      <c r="A1313" s="3">
        <v>26161</v>
      </c>
      <c r="B1313" s="3" t="s">
        <v>1493</v>
      </c>
      <c r="C1313" s="3" t="s">
        <v>1795</v>
      </c>
      <c r="D1313" s="3" t="s">
        <v>3157</v>
      </c>
      <c r="E1313" s="3" t="s">
        <v>23961</v>
      </c>
      <c r="F1313" s="3" t="s">
        <v>3157</v>
      </c>
    </row>
    <row r="1314" spans="1:6" x14ac:dyDescent="0.25">
      <c r="A1314" s="3">
        <v>26163</v>
      </c>
      <c r="B1314" s="3" t="s">
        <v>1493</v>
      </c>
      <c r="C1314" s="3" t="s">
        <v>1555</v>
      </c>
      <c r="D1314" s="3" t="s">
        <v>3157</v>
      </c>
      <c r="E1314" s="3" t="s">
        <v>23961</v>
      </c>
      <c r="F1314" s="3" t="s">
        <v>3157</v>
      </c>
    </row>
    <row r="1315" spans="1:6" x14ac:dyDescent="0.25">
      <c r="A1315" s="3">
        <v>26165</v>
      </c>
      <c r="B1315" s="3" t="s">
        <v>1493</v>
      </c>
      <c r="C1315" s="3" t="s">
        <v>1582</v>
      </c>
      <c r="D1315" s="3" t="s">
        <v>3157</v>
      </c>
      <c r="E1315" s="3" t="s">
        <v>23961</v>
      </c>
      <c r="F1315" s="3" t="s">
        <v>3157</v>
      </c>
    </row>
    <row r="1316" spans="1:6" x14ac:dyDescent="0.25">
      <c r="A1316" s="3">
        <v>27001</v>
      </c>
      <c r="B1316" s="3" t="s">
        <v>1559</v>
      </c>
      <c r="C1316" s="3" t="s">
        <v>4107</v>
      </c>
      <c r="D1316" s="3" t="s">
        <v>4105</v>
      </c>
      <c r="E1316" s="3" t="s">
        <v>23961</v>
      </c>
      <c r="F1316" s="3" t="s">
        <v>4105</v>
      </c>
    </row>
    <row r="1317" spans="1:6" x14ac:dyDescent="0.25">
      <c r="A1317" s="3">
        <v>27003</v>
      </c>
      <c r="B1317" s="3" t="s">
        <v>1559</v>
      </c>
      <c r="C1317" s="3" t="s">
        <v>4109</v>
      </c>
      <c r="D1317" s="3" t="s">
        <v>4105</v>
      </c>
      <c r="E1317" s="3" t="s">
        <v>23961</v>
      </c>
      <c r="F1317" s="3" t="s">
        <v>4105</v>
      </c>
    </row>
    <row r="1318" spans="1:6" x14ac:dyDescent="0.25">
      <c r="A1318" s="3">
        <v>27005</v>
      </c>
      <c r="B1318" s="3" t="s">
        <v>1559</v>
      </c>
      <c r="C1318" s="3" t="s">
        <v>1978</v>
      </c>
      <c r="D1318" s="3" t="s">
        <v>4105</v>
      </c>
      <c r="E1318" s="3" t="s">
        <v>23961</v>
      </c>
      <c r="F1318" s="3" t="s">
        <v>4105</v>
      </c>
    </row>
    <row r="1319" spans="1:6" x14ac:dyDescent="0.25">
      <c r="A1319" s="3">
        <v>27007</v>
      </c>
      <c r="B1319" s="3" t="s">
        <v>1559</v>
      </c>
      <c r="C1319" s="3" t="s">
        <v>2045</v>
      </c>
      <c r="D1319" s="3" t="s">
        <v>4105</v>
      </c>
      <c r="E1319" s="3" t="s">
        <v>23961</v>
      </c>
      <c r="F1319" s="3" t="s">
        <v>4105</v>
      </c>
    </row>
    <row r="1320" spans="1:6" x14ac:dyDescent="0.25">
      <c r="A1320" s="3">
        <v>27009</v>
      </c>
      <c r="B1320" s="3" t="s">
        <v>1559</v>
      </c>
      <c r="C1320" s="3" t="s">
        <v>1665</v>
      </c>
      <c r="D1320" s="3" t="s">
        <v>4105</v>
      </c>
      <c r="E1320" s="3" t="s">
        <v>23961</v>
      </c>
      <c r="F1320" s="3" t="s">
        <v>4105</v>
      </c>
    </row>
    <row r="1321" spans="1:6" x14ac:dyDescent="0.25">
      <c r="A1321" s="3">
        <v>27011</v>
      </c>
      <c r="B1321" s="3" t="s">
        <v>1559</v>
      </c>
      <c r="C1321" s="3" t="s">
        <v>2212</v>
      </c>
      <c r="D1321" s="3" t="s">
        <v>4105</v>
      </c>
      <c r="E1321" s="3" t="s">
        <v>23961</v>
      </c>
      <c r="F1321" s="3" t="s">
        <v>4105</v>
      </c>
    </row>
    <row r="1322" spans="1:6" x14ac:dyDescent="0.25">
      <c r="A1322" s="3">
        <v>27013</v>
      </c>
      <c r="B1322" s="3" t="s">
        <v>1559</v>
      </c>
      <c r="C1322" s="3" t="s">
        <v>2095</v>
      </c>
      <c r="D1322" s="3" t="s">
        <v>4105</v>
      </c>
      <c r="E1322" s="3" t="s">
        <v>23961</v>
      </c>
      <c r="F1322" s="3" t="s">
        <v>4105</v>
      </c>
    </row>
    <row r="1323" spans="1:6" x14ac:dyDescent="0.25">
      <c r="A1323" s="3">
        <v>27015</v>
      </c>
      <c r="B1323" s="3" t="s">
        <v>1559</v>
      </c>
      <c r="C1323" s="3" t="s">
        <v>1633</v>
      </c>
      <c r="D1323" s="3" t="s">
        <v>4105</v>
      </c>
      <c r="E1323" s="3" t="s">
        <v>23961</v>
      </c>
      <c r="F1323" s="3" t="s">
        <v>4105</v>
      </c>
    </row>
    <row r="1324" spans="1:6" x14ac:dyDescent="0.25">
      <c r="A1324" s="3">
        <v>27017</v>
      </c>
      <c r="B1324" s="3" t="s">
        <v>1559</v>
      </c>
      <c r="C1324" s="3" t="s">
        <v>4117</v>
      </c>
      <c r="D1324" s="3" t="s">
        <v>4105</v>
      </c>
      <c r="E1324" s="3" t="s">
        <v>23961</v>
      </c>
      <c r="F1324" s="3" t="s">
        <v>4105</v>
      </c>
    </row>
    <row r="1325" spans="1:6" x14ac:dyDescent="0.25">
      <c r="A1325" s="3">
        <v>27019</v>
      </c>
      <c r="B1325" s="3" t="s">
        <v>1559</v>
      </c>
      <c r="C1325" s="3" t="s">
        <v>2144</v>
      </c>
      <c r="D1325" s="3" t="s">
        <v>4105</v>
      </c>
      <c r="E1325" s="3" t="s">
        <v>23961</v>
      </c>
      <c r="F1325" s="3" t="s">
        <v>4105</v>
      </c>
    </row>
    <row r="1326" spans="1:6" x14ac:dyDescent="0.25">
      <c r="A1326" s="3">
        <v>27021</v>
      </c>
      <c r="B1326" s="3" t="s">
        <v>1559</v>
      </c>
      <c r="C1326" s="3" t="s">
        <v>2031</v>
      </c>
      <c r="D1326" s="3" t="s">
        <v>4105</v>
      </c>
      <c r="E1326" s="3" t="s">
        <v>23961</v>
      </c>
      <c r="F1326" s="3" t="s">
        <v>4105</v>
      </c>
    </row>
    <row r="1327" spans="1:6" x14ac:dyDescent="0.25">
      <c r="A1327" s="3">
        <v>27023</v>
      </c>
      <c r="B1327" s="3" t="s">
        <v>1559</v>
      </c>
      <c r="C1327" s="3" t="s">
        <v>1775</v>
      </c>
      <c r="D1327" s="3" t="s">
        <v>4105</v>
      </c>
      <c r="E1327" s="3" t="s">
        <v>23961</v>
      </c>
      <c r="F1327" s="3" t="s">
        <v>4105</v>
      </c>
    </row>
    <row r="1328" spans="1:6" x14ac:dyDescent="0.25">
      <c r="A1328" s="3">
        <v>27025</v>
      </c>
      <c r="B1328" s="3" t="s">
        <v>1559</v>
      </c>
      <c r="C1328" s="3" t="s">
        <v>4122</v>
      </c>
      <c r="D1328" s="3" t="s">
        <v>4105</v>
      </c>
      <c r="E1328" s="3" t="s">
        <v>23961</v>
      </c>
      <c r="F1328" s="3" t="s">
        <v>4105</v>
      </c>
    </row>
    <row r="1329" spans="1:6" x14ac:dyDescent="0.25">
      <c r="A1329" s="3">
        <v>27027</v>
      </c>
      <c r="B1329" s="3" t="s">
        <v>1559</v>
      </c>
      <c r="C1329" s="3" t="s">
        <v>1931</v>
      </c>
      <c r="D1329" s="3" t="s">
        <v>4105</v>
      </c>
      <c r="E1329" s="3" t="s">
        <v>23961</v>
      </c>
      <c r="F1329" s="3" t="s">
        <v>4105</v>
      </c>
    </row>
    <row r="1330" spans="1:6" x14ac:dyDescent="0.25">
      <c r="A1330" s="3">
        <v>27029</v>
      </c>
      <c r="B1330" s="3" t="s">
        <v>1559</v>
      </c>
      <c r="C1330" s="3" t="s">
        <v>3098</v>
      </c>
      <c r="D1330" s="3" t="s">
        <v>4105</v>
      </c>
      <c r="E1330" s="3" t="s">
        <v>23961</v>
      </c>
      <c r="F1330" s="3" t="s">
        <v>4105</v>
      </c>
    </row>
    <row r="1331" spans="1:6" x14ac:dyDescent="0.25">
      <c r="A1331" s="3">
        <v>27031</v>
      </c>
      <c r="B1331" s="3" t="s">
        <v>1559</v>
      </c>
      <c r="C1331" s="3" t="s">
        <v>1687</v>
      </c>
      <c r="D1331" s="3" t="s">
        <v>4105</v>
      </c>
      <c r="E1331" s="3" t="s">
        <v>23961</v>
      </c>
      <c r="F1331" s="3" t="s">
        <v>4105</v>
      </c>
    </row>
    <row r="1332" spans="1:6" x14ac:dyDescent="0.25">
      <c r="A1332" s="3">
        <v>27033</v>
      </c>
      <c r="B1332" s="3" t="s">
        <v>1559</v>
      </c>
      <c r="C1332" s="3" t="s">
        <v>4127</v>
      </c>
      <c r="D1332" s="3" t="s">
        <v>4105</v>
      </c>
      <c r="E1332" s="3" t="s">
        <v>23961</v>
      </c>
      <c r="F1332" s="3" t="s">
        <v>4105</v>
      </c>
    </row>
    <row r="1333" spans="1:6" x14ac:dyDescent="0.25">
      <c r="A1333" s="3">
        <v>27035</v>
      </c>
      <c r="B1333" s="3" t="s">
        <v>1559</v>
      </c>
      <c r="C1333" s="3" t="s">
        <v>4129</v>
      </c>
      <c r="D1333" s="3" t="s">
        <v>4105</v>
      </c>
      <c r="E1333" s="3" t="s">
        <v>23961</v>
      </c>
      <c r="F1333" s="3" t="s">
        <v>4105</v>
      </c>
    </row>
    <row r="1334" spans="1:6" x14ac:dyDescent="0.25">
      <c r="A1334" s="3">
        <v>27037</v>
      </c>
      <c r="B1334" s="3" t="s">
        <v>1559</v>
      </c>
      <c r="C1334" s="3" t="s">
        <v>1943</v>
      </c>
      <c r="D1334" s="3" t="s">
        <v>4105</v>
      </c>
      <c r="E1334" s="3" t="s">
        <v>23961</v>
      </c>
      <c r="F1334" s="3" t="s">
        <v>4105</v>
      </c>
    </row>
    <row r="1335" spans="1:6" x14ac:dyDescent="0.25">
      <c r="A1335" s="3">
        <v>27039</v>
      </c>
      <c r="B1335" s="3" t="s">
        <v>1559</v>
      </c>
      <c r="C1335" s="3" t="s">
        <v>2173</v>
      </c>
      <c r="D1335" s="3" t="s">
        <v>3382</v>
      </c>
      <c r="E1335" s="3" t="s">
        <v>23961</v>
      </c>
      <c r="F1335" s="3" t="s">
        <v>3382</v>
      </c>
    </row>
    <row r="1336" spans="1:6" x14ac:dyDescent="0.25">
      <c r="A1336" s="3">
        <v>27041</v>
      </c>
      <c r="B1336" s="3" t="s">
        <v>1559</v>
      </c>
      <c r="C1336" s="3" t="s">
        <v>1685</v>
      </c>
      <c r="D1336" s="3" t="s">
        <v>4105</v>
      </c>
      <c r="E1336" s="3" t="s">
        <v>23961</v>
      </c>
      <c r="F1336" s="3" t="s">
        <v>4105</v>
      </c>
    </row>
    <row r="1337" spans="1:6" x14ac:dyDescent="0.25">
      <c r="A1337" s="3">
        <v>27043</v>
      </c>
      <c r="B1337" s="3" t="s">
        <v>1559</v>
      </c>
      <c r="C1337" s="3" t="s">
        <v>2122</v>
      </c>
      <c r="D1337" s="3" t="s">
        <v>3382</v>
      </c>
      <c r="E1337" s="3" t="s">
        <v>23961</v>
      </c>
      <c r="F1337" s="3" t="s">
        <v>3382</v>
      </c>
    </row>
    <row r="1338" spans="1:6" x14ac:dyDescent="0.25">
      <c r="A1338" s="3">
        <v>27045</v>
      </c>
      <c r="B1338" s="3" t="s">
        <v>1559</v>
      </c>
      <c r="C1338" s="3" t="s">
        <v>4135</v>
      </c>
      <c r="D1338" s="3" t="s">
        <v>3382</v>
      </c>
      <c r="E1338" s="3" t="s">
        <v>23961</v>
      </c>
      <c r="F1338" s="3" t="s">
        <v>3382</v>
      </c>
    </row>
    <row r="1339" spans="1:6" x14ac:dyDescent="0.25">
      <c r="A1339" s="3">
        <v>27047</v>
      </c>
      <c r="B1339" s="3" t="s">
        <v>1559</v>
      </c>
      <c r="C1339" s="3" t="s">
        <v>4137</v>
      </c>
      <c r="D1339" s="3" t="s">
        <v>3382</v>
      </c>
      <c r="E1339" s="3" t="s">
        <v>23961</v>
      </c>
      <c r="F1339" s="3" t="s">
        <v>3382</v>
      </c>
    </row>
    <row r="1340" spans="1:6" x14ac:dyDescent="0.25">
      <c r="A1340" s="3">
        <v>27049</v>
      </c>
      <c r="B1340" s="3" t="s">
        <v>1559</v>
      </c>
      <c r="C1340" s="3" t="s">
        <v>2087</v>
      </c>
      <c r="D1340" s="3" t="s">
        <v>3382</v>
      </c>
      <c r="E1340" s="3" t="s">
        <v>23961</v>
      </c>
      <c r="F1340" s="3" t="s">
        <v>3382</v>
      </c>
    </row>
    <row r="1341" spans="1:6" x14ac:dyDescent="0.25">
      <c r="A1341" s="3">
        <v>27051</v>
      </c>
      <c r="B1341" s="3" t="s">
        <v>1559</v>
      </c>
      <c r="C1341" s="3" t="s">
        <v>1948</v>
      </c>
      <c r="D1341" s="3" t="s">
        <v>4105</v>
      </c>
      <c r="E1341" s="3" t="s">
        <v>23961</v>
      </c>
      <c r="F1341" s="3" t="s">
        <v>4105</v>
      </c>
    </row>
    <row r="1342" spans="1:6" x14ac:dyDescent="0.25">
      <c r="A1342" s="3">
        <v>27053</v>
      </c>
      <c r="B1342" s="3" t="s">
        <v>1559</v>
      </c>
      <c r="C1342" s="3" t="s">
        <v>1905</v>
      </c>
      <c r="D1342" s="3" t="s">
        <v>4105</v>
      </c>
      <c r="E1342" s="3" t="s">
        <v>23961</v>
      </c>
      <c r="F1342" s="3" t="s">
        <v>4105</v>
      </c>
    </row>
    <row r="1343" spans="1:6" x14ac:dyDescent="0.25">
      <c r="A1343" s="3">
        <v>27055</v>
      </c>
      <c r="B1343" s="3" t="s">
        <v>1559</v>
      </c>
      <c r="C1343" s="3" t="s">
        <v>1484</v>
      </c>
      <c r="D1343" s="3" t="s">
        <v>3382</v>
      </c>
      <c r="E1343" s="3" t="s">
        <v>23961</v>
      </c>
      <c r="F1343" s="3" t="s">
        <v>3382</v>
      </c>
    </row>
    <row r="1344" spans="1:6" x14ac:dyDescent="0.25">
      <c r="A1344" s="3">
        <v>27057</v>
      </c>
      <c r="B1344" s="3" t="s">
        <v>1559</v>
      </c>
      <c r="C1344" s="3" t="s">
        <v>4143</v>
      </c>
      <c r="D1344" s="3" t="s">
        <v>4105</v>
      </c>
      <c r="E1344" s="3" t="s">
        <v>23961</v>
      </c>
      <c r="F1344" s="3" t="s">
        <v>4105</v>
      </c>
    </row>
    <row r="1345" spans="1:6" x14ac:dyDescent="0.25">
      <c r="A1345" s="3">
        <v>27059</v>
      </c>
      <c r="B1345" s="3" t="s">
        <v>1559</v>
      </c>
      <c r="C1345" s="3" t="s">
        <v>1803</v>
      </c>
      <c r="D1345" s="3" t="s">
        <v>4105</v>
      </c>
      <c r="E1345" s="3" t="s">
        <v>23961</v>
      </c>
      <c r="F1345" s="3" t="s">
        <v>4105</v>
      </c>
    </row>
    <row r="1346" spans="1:6" x14ac:dyDescent="0.25">
      <c r="A1346" s="3">
        <v>27061</v>
      </c>
      <c r="B1346" s="3" t="s">
        <v>1559</v>
      </c>
      <c r="C1346" s="3" t="s">
        <v>2005</v>
      </c>
      <c r="D1346" s="3" t="s">
        <v>4105</v>
      </c>
      <c r="E1346" s="3" t="s">
        <v>23961</v>
      </c>
      <c r="F1346" s="3" t="s">
        <v>4105</v>
      </c>
    </row>
    <row r="1347" spans="1:6" x14ac:dyDescent="0.25">
      <c r="A1347" s="3">
        <v>27063</v>
      </c>
      <c r="B1347" s="3" t="s">
        <v>1559</v>
      </c>
      <c r="C1347" s="3" t="s">
        <v>1584</v>
      </c>
      <c r="D1347" s="3" t="s">
        <v>4105</v>
      </c>
      <c r="E1347" s="3" t="s">
        <v>23961</v>
      </c>
      <c r="F1347" s="3" t="s">
        <v>4105</v>
      </c>
    </row>
    <row r="1348" spans="1:6" x14ac:dyDescent="0.25">
      <c r="A1348" s="3">
        <v>27065</v>
      </c>
      <c r="B1348" s="3" t="s">
        <v>1559</v>
      </c>
      <c r="C1348" s="3" t="s">
        <v>4148</v>
      </c>
      <c r="D1348" s="3" t="s">
        <v>4105</v>
      </c>
      <c r="E1348" s="3" t="s">
        <v>23961</v>
      </c>
      <c r="F1348" s="3" t="s">
        <v>4105</v>
      </c>
    </row>
    <row r="1349" spans="1:6" x14ac:dyDescent="0.25">
      <c r="A1349" s="3">
        <v>27067</v>
      </c>
      <c r="B1349" s="3" t="s">
        <v>1559</v>
      </c>
      <c r="C1349" s="3" t="s">
        <v>4150</v>
      </c>
      <c r="D1349" s="3" t="s">
        <v>4105</v>
      </c>
      <c r="E1349" s="3" t="s">
        <v>23961</v>
      </c>
      <c r="F1349" s="3" t="s">
        <v>4105</v>
      </c>
    </row>
    <row r="1350" spans="1:6" x14ac:dyDescent="0.25">
      <c r="A1350" s="3">
        <v>27069</v>
      </c>
      <c r="B1350" s="3" t="s">
        <v>1559</v>
      </c>
      <c r="C1350" s="3" t="s">
        <v>4152</v>
      </c>
      <c r="D1350" s="3" t="s">
        <v>4105</v>
      </c>
      <c r="E1350" s="3" t="s">
        <v>23961</v>
      </c>
      <c r="F1350" s="3" t="s">
        <v>4105</v>
      </c>
    </row>
    <row r="1351" spans="1:6" x14ac:dyDescent="0.25">
      <c r="A1351" s="3">
        <v>27071</v>
      </c>
      <c r="B1351" s="3" t="s">
        <v>1559</v>
      </c>
      <c r="C1351" s="3" t="s">
        <v>4154</v>
      </c>
      <c r="D1351" s="3" t="s">
        <v>4105</v>
      </c>
      <c r="E1351" s="3" t="s">
        <v>23961</v>
      </c>
      <c r="F1351" s="3" t="s">
        <v>4105</v>
      </c>
    </row>
    <row r="1352" spans="1:6" x14ac:dyDescent="0.25">
      <c r="A1352" s="3">
        <v>27073</v>
      </c>
      <c r="B1352" s="3" t="s">
        <v>1559</v>
      </c>
      <c r="C1352" s="3" t="s">
        <v>4156</v>
      </c>
      <c r="D1352" s="3" t="s">
        <v>4105</v>
      </c>
      <c r="E1352" s="3" t="s">
        <v>23961</v>
      </c>
      <c r="F1352" s="3" t="s">
        <v>4105</v>
      </c>
    </row>
    <row r="1353" spans="1:6" x14ac:dyDescent="0.25">
      <c r="A1353" s="3">
        <v>27075</v>
      </c>
      <c r="B1353" s="3" t="s">
        <v>1559</v>
      </c>
      <c r="C1353" s="3" t="s">
        <v>1498</v>
      </c>
      <c r="D1353" s="3" t="s">
        <v>4105</v>
      </c>
      <c r="E1353" s="3" t="s">
        <v>23961</v>
      </c>
      <c r="F1353" s="3" t="s">
        <v>4105</v>
      </c>
    </row>
    <row r="1354" spans="1:6" x14ac:dyDescent="0.25">
      <c r="A1354" s="3">
        <v>27077</v>
      </c>
      <c r="B1354" s="3" t="s">
        <v>1559</v>
      </c>
      <c r="C1354" s="3" t="s">
        <v>4159</v>
      </c>
      <c r="D1354" s="3" t="s">
        <v>4105</v>
      </c>
      <c r="E1354" s="3" t="s">
        <v>23961</v>
      </c>
      <c r="F1354" s="3" t="s">
        <v>4105</v>
      </c>
    </row>
    <row r="1355" spans="1:6" x14ac:dyDescent="0.25">
      <c r="A1355" s="3">
        <v>27079</v>
      </c>
      <c r="B1355" s="3" t="s">
        <v>1559</v>
      </c>
      <c r="C1355" s="3" t="s">
        <v>4161</v>
      </c>
      <c r="D1355" s="3" t="s">
        <v>4105</v>
      </c>
      <c r="E1355" s="3" t="s">
        <v>23961</v>
      </c>
      <c r="F1355" s="3" t="s">
        <v>4105</v>
      </c>
    </row>
    <row r="1356" spans="1:6" x14ac:dyDescent="0.25">
      <c r="A1356" s="3">
        <v>27081</v>
      </c>
      <c r="B1356" s="3" t="s">
        <v>1559</v>
      </c>
      <c r="C1356" s="3" t="s">
        <v>1788</v>
      </c>
      <c r="D1356" s="3" t="s">
        <v>4105</v>
      </c>
      <c r="E1356" s="3" t="s">
        <v>23961</v>
      </c>
      <c r="F1356" s="3" t="s">
        <v>4105</v>
      </c>
    </row>
    <row r="1357" spans="1:6" x14ac:dyDescent="0.25">
      <c r="A1357" s="3">
        <v>27083</v>
      </c>
      <c r="B1357" s="3" t="s">
        <v>1559</v>
      </c>
      <c r="C1357" s="3" t="s">
        <v>2184</v>
      </c>
      <c r="D1357" s="3" t="s">
        <v>4105</v>
      </c>
      <c r="E1357" s="3" t="s">
        <v>23961</v>
      </c>
      <c r="F1357" s="3" t="s">
        <v>4105</v>
      </c>
    </row>
    <row r="1358" spans="1:6" x14ac:dyDescent="0.25">
      <c r="A1358" s="3">
        <v>27085</v>
      </c>
      <c r="B1358" s="3" t="s">
        <v>1559</v>
      </c>
      <c r="C1358" s="3" t="s">
        <v>4165</v>
      </c>
      <c r="D1358" s="3" t="s">
        <v>4105</v>
      </c>
      <c r="E1358" s="3" t="s">
        <v>23961</v>
      </c>
      <c r="F1358" s="3" t="s">
        <v>4105</v>
      </c>
    </row>
    <row r="1359" spans="1:6" x14ac:dyDescent="0.25">
      <c r="A1359" s="3">
        <v>27087</v>
      </c>
      <c r="B1359" s="3" t="s">
        <v>1559</v>
      </c>
      <c r="C1359" s="3" t="s">
        <v>4167</v>
      </c>
      <c r="D1359" s="3" t="s">
        <v>4105</v>
      </c>
      <c r="E1359" s="3" t="s">
        <v>23961</v>
      </c>
      <c r="F1359" s="3" t="s">
        <v>4105</v>
      </c>
    </row>
    <row r="1360" spans="1:6" x14ac:dyDescent="0.25">
      <c r="A1360" s="3">
        <v>27089</v>
      </c>
      <c r="B1360" s="3" t="s">
        <v>1559</v>
      </c>
      <c r="C1360" s="3" t="s">
        <v>1723</v>
      </c>
      <c r="D1360" s="3" t="s">
        <v>4105</v>
      </c>
      <c r="E1360" s="3" t="s">
        <v>23961</v>
      </c>
      <c r="F1360" s="3" t="s">
        <v>4105</v>
      </c>
    </row>
    <row r="1361" spans="1:6" x14ac:dyDescent="0.25">
      <c r="A1361" s="3">
        <v>27091</v>
      </c>
      <c r="B1361" s="3" t="s">
        <v>1559</v>
      </c>
      <c r="C1361" s="3" t="s">
        <v>1953</v>
      </c>
      <c r="D1361" s="3" t="s">
        <v>3382</v>
      </c>
      <c r="E1361" s="3" t="s">
        <v>23961</v>
      </c>
      <c r="F1361" s="3" t="s">
        <v>3382</v>
      </c>
    </row>
    <row r="1362" spans="1:6" x14ac:dyDescent="0.25">
      <c r="A1362" s="3">
        <v>27093</v>
      </c>
      <c r="B1362" s="3" t="s">
        <v>1559</v>
      </c>
      <c r="C1362" s="3" t="s">
        <v>1701</v>
      </c>
      <c r="D1362" s="3" t="s">
        <v>4105</v>
      </c>
      <c r="E1362" s="3" t="s">
        <v>23961</v>
      </c>
      <c r="F1362" s="3" t="s">
        <v>4105</v>
      </c>
    </row>
    <row r="1363" spans="1:6" x14ac:dyDescent="0.25">
      <c r="A1363" s="3">
        <v>27095</v>
      </c>
      <c r="B1363" s="3" t="s">
        <v>1559</v>
      </c>
      <c r="C1363" s="3" t="s">
        <v>4172</v>
      </c>
      <c r="D1363" s="3" t="s">
        <v>4105</v>
      </c>
      <c r="E1363" s="3" t="s">
        <v>23961</v>
      </c>
      <c r="F1363" s="3" t="s">
        <v>4105</v>
      </c>
    </row>
    <row r="1364" spans="1:6" x14ac:dyDescent="0.25">
      <c r="A1364" s="3">
        <v>27097</v>
      </c>
      <c r="B1364" s="3" t="s">
        <v>1559</v>
      </c>
      <c r="C1364" s="3" t="s">
        <v>4174</v>
      </c>
      <c r="D1364" s="3" t="s">
        <v>4105</v>
      </c>
      <c r="E1364" s="3" t="s">
        <v>23961</v>
      </c>
      <c r="F1364" s="3" t="s">
        <v>4105</v>
      </c>
    </row>
    <row r="1365" spans="1:6" x14ac:dyDescent="0.25">
      <c r="A1365" s="3">
        <v>27099</v>
      </c>
      <c r="B1365" s="3" t="s">
        <v>1559</v>
      </c>
      <c r="C1365" s="3" t="s">
        <v>1925</v>
      </c>
      <c r="D1365" s="3" t="s">
        <v>3382</v>
      </c>
      <c r="E1365" s="3" t="s">
        <v>23961</v>
      </c>
      <c r="F1365" s="3" t="s">
        <v>3382</v>
      </c>
    </row>
    <row r="1366" spans="1:6" x14ac:dyDescent="0.25">
      <c r="A1366" s="3">
        <v>27101</v>
      </c>
      <c r="B1366" s="3" t="s">
        <v>1559</v>
      </c>
      <c r="C1366" s="3" t="s">
        <v>1801</v>
      </c>
      <c r="D1366" s="3" t="s">
        <v>4105</v>
      </c>
      <c r="E1366" s="3" t="s">
        <v>23961</v>
      </c>
      <c r="F1366" s="3" t="s">
        <v>4105</v>
      </c>
    </row>
    <row r="1367" spans="1:6" x14ac:dyDescent="0.25">
      <c r="A1367" s="3">
        <v>27103</v>
      </c>
      <c r="B1367" s="3" t="s">
        <v>1559</v>
      </c>
      <c r="C1367" s="3" t="s">
        <v>4178</v>
      </c>
      <c r="D1367" s="3" t="s">
        <v>4105</v>
      </c>
      <c r="E1367" s="3" t="s">
        <v>23961</v>
      </c>
      <c r="F1367" s="3" t="s">
        <v>4105</v>
      </c>
    </row>
    <row r="1368" spans="1:6" x14ac:dyDescent="0.25">
      <c r="A1368" s="3">
        <v>27105</v>
      </c>
      <c r="B1368" s="3" t="s">
        <v>1559</v>
      </c>
      <c r="C1368" s="3" t="s">
        <v>4180</v>
      </c>
      <c r="D1368" s="3" t="s">
        <v>4105</v>
      </c>
      <c r="E1368" s="3" t="s">
        <v>23961</v>
      </c>
      <c r="F1368" s="3" t="s">
        <v>4105</v>
      </c>
    </row>
    <row r="1369" spans="1:6" x14ac:dyDescent="0.25">
      <c r="A1369" s="3">
        <v>27107</v>
      </c>
      <c r="B1369" s="3" t="s">
        <v>1559</v>
      </c>
      <c r="C1369" s="3" t="s">
        <v>4182</v>
      </c>
      <c r="D1369" s="3" t="s">
        <v>4105</v>
      </c>
      <c r="E1369" s="3" t="s">
        <v>23961</v>
      </c>
      <c r="F1369" s="3" t="s">
        <v>4105</v>
      </c>
    </row>
    <row r="1370" spans="1:6" x14ac:dyDescent="0.25">
      <c r="A1370" s="3">
        <v>27109</v>
      </c>
      <c r="B1370" s="3" t="s">
        <v>1559</v>
      </c>
      <c r="C1370" s="3" t="s">
        <v>1962</v>
      </c>
      <c r="D1370" s="3" t="s">
        <v>3382</v>
      </c>
      <c r="E1370" s="3" t="s">
        <v>23961</v>
      </c>
      <c r="F1370" s="3" t="s">
        <v>3382</v>
      </c>
    </row>
    <row r="1371" spans="1:6" x14ac:dyDescent="0.25">
      <c r="A1371" s="3">
        <v>27111</v>
      </c>
      <c r="B1371" s="3" t="s">
        <v>1559</v>
      </c>
      <c r="C1371" s="3" t="s">
        <v>2213</v>
      </c>
      <c r="D1371" s="3" t="s">
        <v>4105</v>
      </c>
      <c r="E1371" s="3" t="s">
        <v>23961</v>
      </c>
      <c r="F1371" s="3" t="s">
        <v>4105</v>
      </c>
    </row>
    <row r="1372" spans="1:6" x14ac:dyDescent="0.25">
      <c r="A1372" s="3">
        <v>27113</v>
      </c>
      <c r="B1372" s="3" t="s">
        <v>1559</v>
      </c>
      <c r="C1372" s="3" t="s">
        <v>1874</v>
      </c>
      <c r="D1372" s="3" t="s">
        <v>4105</v>
      </c>
      <c r="E1372" s="3" t="s">
        <v>23961</v>
      </c>
      <c r="F1372" s="3" t="s">
        <v>4105</v>
      </c>
    </row>
    <row r="1373" spans="1:6" x14ac:dyDescent="0.25">
      <c r="A1373" s="3">
        <v>27115</v>
      </c>
      <c r="B1373" s="3" t="s">
        <v>1559</v>
      </c>
      <c r="C1373" s="3" t="s">
        <v>4187</v>
      </c>
      <c r="D1373" s="3" t="s">
        <v>4105</v>
      </c>
      <c r="E1373" s="3" t="s">
        <v>23961</v>
      </c>
      <c r="F1373" s="3" t="s">
        <v>4105</v>
      </c>
    </row>
    <row r="1374" spans="1:6" x14ac:dyDescent="0.25">
      <c r="A1374" s="3">
        <v>27117</v>
      </c>
      <c r="B1374" s="3" t="s">
        <v>1559</v>
      </c>
      <c r="C1374" s="3" t="s">
        <v>4189</v>
      </c>
      <c r="D1374" s="3" t="s">
        <v>4105</v>
      </c>
      <c r="E1374" s="3" t="s">
        <v>23961</v>
      </c>
      <c r="F1374" s="3" t="s">
        <v>4105</v>
      </c>
    </row>
    <row r="1375" spans="1:6" x14ac:dyDescent="0.25">
      <c r="A1375" s="3">
        <v>27119</v>
      </c>
      <c r="B1375" s="3" t="s">
        <v>1559</v>
      </c>
      <c r="C1375" s="3" t="s">
        <v>1569</v>
      </c>
      <c r="D1375" s="3" t="s">
        <v>4105</v>
      </c>
      <c r="E1375" s="3" t="s">
        <v>23961</v>
      </c>
      <c r="F1375" s="3" t="s">
        <v>4105</v>
      </c>
    </row>
    <row r="1376" spans="1:6" x14ac:dyDescent="0.25">
      <c r="A1376" s="3">
        <v>27121</v>
      </c>
      <c r="B1376" s="3" t="s">
        <v>1559</v>
      </c>
      <c r="C1376" s="3" t="s">
        <v>2483</v>
      </c>
      <c r="D1376" s="3" t="s">
        <v>4105</v>
      </c>
      <c r="E1376" s="3" t="s">
        <v>23961</v>
      </c>
      <c r="F1376" s="3" t="s">
        <v>4105</v>
      </c>
    </row>
    <row r="1377" spans="1:6" x14ac:dyDescent="0.25">
      <c r="A1377" s="3">
        <v>27123</v>
      </c>
      <c r="B1377" s="3" t="s">
        <v>1559</v>
      </c>
      <c r="C1377" s="3" t="s">
        <v>1728</v>
      </c>
      <c r="D1377" s="3" t="s">
        <v>4105</v>
      </c>
      <c r="E1377" s="3" t="s">
        <v>23961</v>
      </c>
      <c r="F1377" s="3" t="s">
        <v>4105</v>
      </c>
    </row>
    <row r="1378" spans="1:6" x14ac:dyDescent="0.25">
      <c r="A1378" s="3">
        <v>27125</v>
      </c>
      <c r="B1378" s="3" t="s">
        <v>1559</v>
      </c>
      <c r="C1378" s="3" t="s">
        <v>4194</v>
      </c>
      <c r="D1378" s="3" t="s">
        <v>4105</v>
      </c>
      <c r="E1378" s="3" t="s">
        <v>23961</v>
      </c>
      <c r="F1378" s="3" t="s">
        <v>4105</v>
      </c>
    </row>
    <row r="1379" spans="1:6" x14ac:dyDescent="0.25">
      <c r="A1379" s="3">
        <v>27127</v>
      </c>
      <c r="B1379" s="3" t="s">
        <v>1559</v>
      </c>
      <c r="C1379" s="3" t="s">
        <v>4196</v>
      </c>
      <c r="D1379" s="3" t="s">
        <v>4105</v>
      </c>
      <c r="E1379" s="3" t="s">
        <v>23961</v>
      </c>
      <c r="F1379" s="3" t="s">
        <v>4105</v>
      </c>
    </row>
    <row r="1380" spans="1:6" x14ac:dyDescent="0.25">
      <c r="A1380" s="3">
        <v>27129</v>
      </c>
      <c r="B1380" s="3" t="s">
        <v>1559</v>
      </c>
      <c r="C1380" s="3" t="s">
        <v>4198</v>
      </c>
      <c r="D1380" s="3" t="s">
        <v>4105</v>
      </c>
      <c r="E1380" s="3" t="s">
        <v>23961</v>
      </c>
      <c r="F1380" s="3" t="s">
        <v>4105</v>
      </c>
    </row>
    <row r="1381" spans="1:6" x14ac:dyDescent="0.25">
      <c r="A1381" s="3">
        <v>27131</v>
      </c>
      <c r="B1381" s="3" t="s">
        <v>1559</v>
      </c>
      <c r="C1381" s="3" t="s">
        <v>2111</v>
      </c>
      <c r="D1381" s="3" t="s">
        <v>3382</v>
      </c>
      <c r="E1381" s="3" t="s">
        <v>23961</v>
      </c>
      <c r="F1381" s="3" t="s">
        <v>3382</v>
      </c>
    </row>
    <row r="1382" spans="1:6" x14ac:dyDescent="0.25">
      <c r="A1382" s="3">
        <v>27133</v>
      </c>
      <c r="B1382" s="3" t="s">
        <v>1559</v>
      </c>
      <c r="C1382" s="3" t="s">
        <v>1516</v>
      </c>
      <c r="D1382" s="3" t="s">
        <v>4105</v>
      </c>
      <c r="E1382" s="3" t="s">
        <v>23961</v>
      </c>
      <c r="F1382" s="3" t="s">
        <v>4105</v>
      </c>
    </row>
    <row r="1383" spans="1:6" x14ac:dyDescent="0.25">
      <c r="A1383" s="3">
        <v>27135</v>
      </c>
      <c r="B1383" s="3" t="s">
        <v>1559</v>
      </c>
      <c r="C1383" s="3" t="s">
        <v>4202</v>
      </c>
      <c r="D1383" s="3" t="s">
        <v>4105</v>
      </c>
      <c r="E1383" s="3" t="s">
        <v>23961</v>
      </c>
      <c r="F1383" s="3" t="s">
        <v>4105</v>
      </c>
    </row>
    <row r="1384" spans="1:6" x14ac:dyDescent="0.25">
      <c r="A1384" s="3">
        <v>27137</v>
      </c>
      <c r="B1384" s="3" t="s">
        <v>1559</v>
      </c>
      <c r="C1384" s="3" t="s">
        <v>1857</v>
      </c>
      <c r="D1384" s="3" t="s">
        <v>4105</v>
      </c>
      <c r="E1384" s="3" t="s">
        <v>23961</v>
      </c>
      <c r="F1384" s="3" t="s">
        <v>4105</v>
      </c>
    </row>
    <row r="1385" spans="1:6" x14ac:dyDescent="0.25">
      <c r="A1385" s="3">
        <v>27139</v>
      </c>
      <c r="B1385" s="3" t="s">
        <v>1559</v>
      </c>
      <c r="C1385" s="3" t="s">
        <v>1622</v>
      </c>
      <c r="D1385" s="3" t="s">
        <v>4105</v>
      </c>
      <c r="E1385" s="3" t="s">
        <v>23961</v>
      </c>
      <c r="F1385" s="3" t="s">
        <v>4105</v>
      </c>
    </row>
    <row r="1386" spans="1:6" x14ac:dyDescent="0.25">
      <c r="A1386" s="3">
        <v>27141</v>
      </c>
      <c r="B1386" s="3" t="s">
        <v>1559</v>
      </c>
      <c r="C1386" s="3" t="s">
        <v>2186</v>
      </c>
      <c r="D1386" s="3" t="s">
        <v>4105</v>
      </c>
      <c r="E1386" s="3" t="s">
        <v>23961</v>
      </c>
      <c r="F1386" s="3" t="s">
        <v>4105</v>
      </c>
    </row>
    <row r="1387" spans="1:6" x14ac:dyDescent="0.25">
      <c r="A1387" s="3">
        <v>27143</v>
      </c>
      <c r="B1387" s="3" t="s">
        <v>1559</v>
      </c>
      <c r="C1387" s="3" t="s">
        <v>4207</v>
      </c>
      <c r="D1387" s="3" t="s">
        <v>4105</v>
      </c>
      <c r="E1387" s="3" t="s">
        <v>23961</v>
      </c>
      <c r="F1387" s="3" t="s">
        <v>4105</v>
      </c>
    </row>
    <row r="1388" spans="1:6" x14ac:dyDescent="0.25">
      <c r="A1388" s="3">
        <v>27145</v>
      </c>
      <c r="B1388" s="3" t="s">
        <v>1559</v>
      </c>
      <c r="C1388" s="3" t="s">
        <v>4209</v>
      </c>
      <c r="D1388" s="3" t="s">
        <v>4105</v>
      </c>
      <c r="E1388" s="3" t="s">
        <v>23961</v>
      </c>
      <c r="F1388" s="3" t="s">
        <v>4105</v>
      </c>
    </row>
    <row r="1389" spans="1:6" x14ac:dyDescent="0.25">
      <c r="A1389" s="3">
        <v>27147</v>
      </c>
      <c r="B1389" s="3" t="s">
        <v>1559</v>
      </c>
      <c r="C1389" s="3" t="s">
        <v>4211</v>
      </c>
      <c r="D1389" s="3" t="s">
        <v>3382</v>
      </c>
      <c r="E1389" s="3" t="s">
        <v>23961</v>
      </c>
      <c r="F1389" s="3" t="s">
        <v>3382</v>
      </c>
    </row>
    <row r="1390" spans="1:6" x14ac:dyDescent="0.25">
      <c r="A1390" s="3">
        <v>27149</v>
      </c>
      <c r="B1390" s="3" t="s">
        <v>1559</v>
      </c>
      <c r="C1390" s="3" t="s">
        <v>3631</v>
      </c>
      <c r="D1390" s="3" t="s">
        <v>4105</v>
      </c>
      <c r="E1390" s="3" t="s">
        <v>23961</v>
      </c>
      <c r="F1390" s="3" t="s">
        <v>4105</v>
      </c>
    </row>
    <row r="1391" spans="1:6" x14ac:dyDescent="0.25">
      <c r="A1391" s="3">
        <v>27151</v>
      </c>
      <c r="B1391" s="3" t="s">
        <v>1559</v>
      </c>
      <c r="C1391" s="3" t="s">
        <v>4214</v>
      </c>
      <c r="D1391" s="3" t="s">
        <v>4105</v>
      </c>
      <c r="E1391" s="3" t="s">
        <v>23961</v>
      </c>
      <c r="F1391" s="3" t="s">
        <v>4105</v>
      </c>
    </row>
    <row r="1392" spans="1:6" x14ac:dyDescent="0.25">
      <c r="A1392" s="3">
        <v>27153</v>
      </c>
      <c r="B1392" s="3" t="s">
        <v>1559</v>
      </c>
      <c r="C1392" s="3" t="s">
        <v>3800</v>
      </c>
      <c r="D1392" s="3" t="s">
        <v>4105</v>
      </c>
      <c r="E1392" s="3" t="s">
        <v>23961</v>
      </c>
      <c r="F1392" s="3" t="s">
        <v>4105</v>
      </c>
    </row>
    <row r="1393" spans="1:6" x14ac:dyDescent="0.25">
      <c r="A1393" s="3">
        <v>27155</v>
      </c>
      <c r="B1393" s="3" t="s">
        <v>1559</v>
      </c>
      <c r="C1393" s="3" t="s">
        <v>4217</v>
      </c>
      <c r="D1393" s="3" t="s">
        <v>4105</v>
      </c>
      <c r="E1393" s="3" t="s">
        <v>23961</v>
      </c>
      <c r="F1393" s="3" t="s">
        <v>4105</v>
      </c>
    </row>
    <row r="1394" spans="1:6" x14ac:dyDescent="0.25">
      <c r="A1394" s="3">
        <v>27157</v>
      </c>
      <c r="B1394" s="3" t="s">
        <v>1559</v>
      </c>
      <c r="C1394" s="3" t="s">
        <v>4219</v>
      </c>
      <c r="D1394" s="3" t="s">
        <v>3382</v>
      </c>
      <c r="E1394" s="3" t="s">
        <v>23961</v>
      </c>
      <c r="F1394" s="3" t="s">
        <v>3382</v>
      </c>
    </row>
    <row r="1395" spans="1:6" x14ac:dyDescent="0.25">
      <c r="A1395" s="3">
        <v>27159</v>
      </c>
      <c r="B1395" s="3" t="s">
        <v>1559</v>
      </c>
      <c r="C1395" s="3" t="s">
        <v>4221</v>
      </c>
      <c r="D1395" s="3" t="s">
        <v>4105</v>
      </c>
      <c r="E1395" s="3" t="s">
        <v>23961</v>
      </c>
      <c r="F1395" s="3" t="s">
        <v>4105</v>
      </c>
    </row>
    <row r="1396" spans="1:6" x14ac:dyDescent="0.25">
      <c r="A1396" s="3">
        <v>27161</v>
      </c>
      <c r="B1396" s="3" t="s">
        <v>1559</v>
      </c>
      <c r="C1396" s="3" t="s">
        <v>4223</v>
      </c>
      <c r="D1396" s="3" t="s">
        <v>3382</v>
      </c>
      <c r="E1396" s="3" t="s">
        <v>23961</v>
      </c>
      <c r="F1396" s="3" t="s">
        <v>3382</v>
      </c>
    </row>
    <row r="1397" spans="1:6" x14ac:dyDescent="0.25">
      <c r="A1397" s="3">
        <v>27163</v>
      </c>
      <c r="B1397" s="3" t="s">
        <v>1559</v>
      </c>
      <c r="C1397" s="3" t="s">
        <v>1127</v>
      </c>
      <c r="D1397" s="3" t="s">
        <v>4105</v>
      </c>
      <c r="E1397" s="3" t="s">
        <v>23961</v>
      </c>
      <c r="F1397" s="3" t="s">
        <v>4105</v>
      </c>
    </row>
    <row r="1398" spans="1:6" x14ac:dyDescent="0.25">
      <c r="A1398" s="3">
        <v>27165</v>
      </c>
      <c r="B1398" s="3" t="s">
        <v>1559</v>
      </c>
      <c r="C1398" s="3" t="s">
        <v>4226</v>
      </c>
      <c r="D1398" s="3" t="s">
        <v>4105</v>
      </c>
      <c r="E1398" s="3" t="s">
        <v>23961</v>
      </c>
      <c r="F1398" s="3" t="s">
        <v>4105</v>
      </c>
    </row>
    <row r="1399" spans="1:6" x14ac:dyDescent="0.25">
      <c r="A1399" s="3">
        <v>27167</v>
      </c>
      <c r="B1399" s="3" t="s">
        <v>1559</v>
      </c>
      <c r="C1399" s="3" t="s">
        <v>4228</v>
      </c>
      <c r="D1399" s="3" t="s">
        <v>4105</v>
      </c>
      <c r="E1399" s="3" t="s">
        <v>23961</v>
      </c>
      <c r="F1399" s="3" t="s">
        <v>4105</v>
      </c>
    </row>
    <row r="1400" spans="1:6" x14ac:dyDescent="0.25">
      <c r="A1400" s="3">
        <v>27169</v>
      </c>
      <c r="B1400" s="3" t="s">
        <v>1559</v>
      </c>
      <c r="C1400" s="3" t="s">
        <v>4230</v>
      </c>
      <c r="D1400" s="3" t="s">
        <v>3382</v>
      </c>
      <c r="E1400" s="3" t="s">
        <v>23961</v>
      </c>
      <c r="F1400" s="3" t="s">
        <v>3382</v>
      </c>
    </row>
    <row r="1401" spans="1:6" x14ac:dyDescent="0.25">
      <c r="A1401" s="3">
        <v>27171</v>
      </c>
      <c r="B1401" s="3" t="s">
        <v>1559</v>
      </c>
      <c r="C1401" s="3" t="s">
        <v>1955</v>
      </c>
      <c r="D1401" s="3" t="s">
        <v>4105</v>
      </c>
      <c r="E1401" s="3" t="s">
        <v>23961</v>
      </c>
      <c r="F1401" s="3" t="s">
        <v>4105</v>
      </c>
    </row>
    <row r="1402" spans="1:6" x14ac:dyDescent="0.25">
      <c r="A1402" s="3">
        <v>27173</v>
      </c>
      <c r="B1402" s="3" t="s">
        <v>1559</v>
      </c>
      <c r="C1402" s="3" t="s">
        <v>4233</v>
      </c>
      <c r="D1402" s="3" t="s">
        <v>4105</v>
      </c>
      <c r="E1402" s="3" t="s">
        <v>23961</v>
      </c>
      <c r="F1402" s="3" t="s">
        <v>4105</v>
      </c>
    </row>
    <row r="1403" spans="1:6" x14ac:dyDescent="0.25">
      <c r="A1403" s="3">
        <v>28001</v>
      </c>
      <c r="B1403" s="3" t="s">
        <v>1523</v>
      </c>
      <c r="C1403" s="3" t="s">
        <v>1618</v>
      </c>
      <c r="D1403" s="3" t="s">
        <v>2223</v>
      </c>
      <c r="E1403" s="3" t="s">
        <v>3813</v>
      </c>
      <c r="F1403" s="3" t="s">
        <v>2223</v>
      </c>
    </row>
    <row r="1404" spans="1:6" x14ac:dyDescent="0.25">
      <c r="A1404" s="3">
        <v>28003</v>
      </c>
      <c r="B1404" s="3" t="s">
        <v>1523</v>
      </c>
      <c r="C1404" s="3" t="s">
        <v>4236</v>
      </c>
      <c r="D1404" s="3" t="s">
        <v>3649</v>
      </c>
      <c r="E1404" s="3" t="s">
        <v>2421</v>
      </c>
      <c r="F1404" s="3" t="s">
        <v>3649</v>
      </c>
    </row>
    <row r="1405" spans="1:6" x14ac:dyDescent="0.25">
      <c r="A1405" s="3">
        <v>28005</v>
      </c>
      <c r="B1405" s="3" t="s">
        <v>1523</v>
      </c>
      <c r="C1405" s="3" t="s">
        <v>4238</v>
      </c>
      <c r="D1405" s="3" t="s">
        <v>2223</v>
      </c>
      <c r="E1405" s="3" t="s">
        <v>3813</v>
      </c>
      <c r="F1405" s="3" t="s">
        <v>2223</v>
      </c>
    </row>
    <row r="1406" spans="1:6" x14ac:dyDescent="0.25">
      <c r="A1406" s="3">
        <v>28007</v>
      </c>
      <c r="B1406" s="3" t="s">
        <v>1523</v>
      </c>
      <c r="C1406" s="3" t="s">
        <v>2069</v>
      </c>
      <c r="D1406" s="3" t="s">
        <v>2223</v>
      </c>
      <c r="E1406" s="3" t="s">
        <v>3813</v>
      </c>
      <c r="F1406" s="3" t="s">
        <v>2223</v>
      </c>
    </row>
    <row r="1407" spans="1:6" x14ac:dyDescent="0.25">
      <c r="A1407" s="3">
        <v>28009</v>
      </c>
      <c r="B1407" s="3" t="s">
        <v>1523</v>
      </c>
      <c r="C1407" s="3" t="s">
        <v>1665</v>
      </c>
      <c r="D1407" s="3" t="s">
        <v>3649</v>
      </c>
      <c r="E1407" s="3" t="s">
        <v>2421</v>
      </c>
      <c r="F1407" s="3" t="s">
        <v>3649</v>
      </c>
    </row>
    <row r="1408" spans="1:6" x14ac:dyDescent="0.25">
      <c r="A1408" s="3">
        <v>28011</v>
      </c>
      <c r="B1408" s="3" t="s">
        <v>1523</v>
      </c>
      <c r="C1408" s="3" t="s">
        <v>4243</v>
      </c>
      <c r="D1408" s="3" t="s">
        <v>4241</v>
      </c>
      <c r="E1408" s="3" t="s">
        <v>2404</v>
      </c>
      <c r="F1408" s="3" t="s">
        <v>4241</v>
      </c>
    </row>
    <row r="1409" spans="1:6" x14ac:dyDescent="0.25">
      <c r="A1409" s="3">
        <v>28013</v>
      </c>
      <c r="B1409" s="3" t="s">
        <v>1523</v>
      </c>
      <c r="C1409" s="3" t="s">
        <v>1548</v>
      </c>
      <c r="D1409" s="3" t="s">
        <v>2252</v>
      </c>
      <c r="E1409" s="3" t="s">
        <v>23961</v>
      </c>
      <c r="F1409" s="3" t="s">
        <v>2252</v>
      </c>
    </row>
    <row r="1410" spans="1:6" x14ac:dyDescent="0.25">
      <c r="A1410" s="3">
        <v>28015</v>
      </c>
      <c r="B1410" s="3" t="s">
        <v>1523</v>
      </c>
      <c r="C1410" s="3" t="s">
        <v>2417</v>
      </c>
      <c r="D1410" s="3" t="s">
        <v>2223</v>
      </c>
      <c r="E1410" s="3" t="s">
        <v>3813</v>
      </c>
      <c r="F1410" s="3" t="s">
        <v>2223</v>
      </c>
    </row>
    <row r="1411" spans="1:6" x14ac:dyDescent="0.25">
      <c r="A1411" s="3">
        <v>28017</v>
      </c>
      <c r="B1411" s="3" t="s">
        <v>1523</v>
      </c>
      <c r="C1411" s="3" t="s">
        <v>3403</v>
      </c>
      <c r="D1411" s="3" t="s">
        <v>2252</v>
      </c>
      <c r="E1411" s="3" t="s">
        <v>23961</v>
      </c>
      <c r="F1411" s="3" t="s">
        <v>2252</v>
      </c>
    </row>
    <row r="1412" spans="1:6" x14ac:dyDescent="0.25">
      <c r="A1412" s="3">
        <v>28019</v>
      </c>
      <c r="B1412" s="3" t="s">
        <v>1523</v>
      </c>
      <c r="C1412" s="3" t="s">
        <v>1779</v>
      </c>
      <c r="D1412" s="3" t="s">
        <v>2252</v>
      </c>
      <c r="E1412" s="3" t="s">
        <v>23961</v>
      </c>
      <c r="F1412" s="3" t="s">
        <v>2252</v>
      </c>
    </row>
    <row r="1413" spans="1:6" x14ac:dyDescent="0.25">
      <c r="A1413" s="3">
        <v>28021</v>
      </c>
      <c r="B1413" s="3" t="s">
        <v>1523</v>
      </c>
      <c r="C1413" s="3" t="s">
        <v>3835</v>
      </c>
      <c r="D1413" s="3" t="s">
        <v>2223</v>
      </c>
      <c r="E1413" s="3" t="s">
        <v>3813</v>
      </c>
      <c r="F1413" s="3" t="s">
        <v>2223</v>
      </c>
    </row>
    <row r="1414" spans="1:6" x14ac:dyDescent="0.25">
      <c r="A1414" s="3">
        <v>28023</v>
      </c>
      <c r="B1414" s="3" t="s">
        <v>1523</v>
      </c>
      <c r="C1414" s="3" t="s">
        <v>2247</v>
      </c>
      <c r="D1414" s="3" t="s">
        <v>2223</v>
      </c>
      <c r="E1414" s="3" t="s">
        <v>3813</v>
      </c>
      <c r="F1414" s="3" t="s">
        <v>2223</v>
      </c>
    </row>
    <row r="1415" spans="1:6" x14ac:dyDescent="0.25">
      <c r="A1415" s="3">
        <v>28025</v>
      </c>
      <c r="B1415" s="3" t="s">
        <v>1523</v>
      </c>
      <c r="C1415" s="3" t="s">
        <v>1931</v>
      </c>
      <c r="D1415" s="3" t="s">
        <v>2252</v>
      </c>
      <c r="E1415" s="3" t="s">
        <v>23961</v>
      </c>
      <c r="F1415" s="3" t="s">
        <v>2252</v>
      </c>
    </row>
    <row r="1416" spans="1:6" x14ac:dyDescent="0.25">
      <c r="A1416" s="3">
        <v>28027</v>
      </c>
      <c r="B1416" s="3" t="s">
        <v>1523</v>
      </c>
      <c r="C1416" s="3" t="s">
        <v>2092</v>
      </c>
      <c r="D1416" s="3" t="s">
        <v>4241</v>
      </c>
      <c r="E1416" s="3" t="s">
        <v>2404</v>
      </c>
      <c r="F1416" s="3" t="s">
        <v>4241</v>
      </c>
    </row>
    <row r="1417" spans="1:6" x14ac:dyDescent="0.25">
      <c r="A1417" s="3">
        <v>28029</v>
      </c>
      <c r="B1417" s="3" t="s">
        <v>1523</v>
      </c>
      <c r="C1417" s="3" t="s">
        <v>4253</v>
      </c>
      <c r="D1417" s="3" t="s">
        <v>2223</v>
      </c>
      <c r="E1417" s="3" t="s">
        <v>3813</v>
      </c>
      <c r="F1417" s="3" t="s">
        <v>2223</v>
      </c>
    </row>
    <row r="1418" spans="1:6" x14ac:dyDescent="0.25">
      <c r="A1418" s="3">
        <v>28031</v>
      </c>
      <c r="B1418" s="3" t="s">
        <v>1523</v>
      </c>
      <c r="C1418" s="3" t="s">
        <v>1732</v>
      </c>
      <c r="D1418" s="3" t="s">
        <v>2223</v>
      </c>
      <c r="E1418" s="3" t="s">
        <v>3813</v>
      </c>
      <c r="F1418" s="3" t="s">
        <v>2223</v>
      </c>
    </row>
    <row r="1419" spans="1:6" x14ac:dyDescent="0.25">
      <c r="A1419" s="3">
        <v>28033</v>
      </c>
      <c r="B1419" s="3" t="s">
        <v>1523</v>
      </c>
      <c r="C1419" s="3" t="s">
        <v>2168</v>
      </c>
      <c r="D1419" s="3" t="s">
        <v>3649</v>
      </c>
      <c r="E1419" s="3" t="s">
        <v>2421</v>
      </c>
      <c r="F1419" s="3" t="s">
        <v>3649</v>
      </c>
    </row>
    <row r="1420" spans="1:6" x14ac:dyDescent="0.25">
      <c r="A1420" s="3">
        <v>28035</v>
      </c>
      <c r="B1420" s="3" t="s">
        <v>1523</v>
      </c>
      <c r="C1420" s="3" t="s">
        <v>4257</v>
      </c>
      <c r="D1420" s="3" t="s">
        <v>2223</v>
      </c>
      <c r="E1420" s="3" t="s">
        <v>3813</v>
      </c>
      <c r="F1420" s="3" t="s">
        <v>2223</v>
      </c>
    </row>
    <row r="1421" spans="1:6" x14ac:dyDescent="0.25">
      <c r="A1421" s="3">
        <v>28037</v>
      </c>
      <c r="B1421" s="3" t="s">
        <v>1523</v>
      </c>
      <c r="C1421" s="3" t="s">
        <v>1813</v>
      </c>
      <c r="D1421" s="3" t="s">
        <v>2223</v>
      </c>
      <c r="E1421" s="3" t="s">
        <v>3813</v>
      </c>
      <c r="F1421" s="3" t="s">
        <v>2223</v>
      </c>
    </row>
    <row r="1422" spans="1:6" x14ac:dyDescent="0.25">
      <c r="A1422" s="3">
        <v>28039</v>
      </c>
      <c r="B1422" s="3" t="s">
        <v>1523</v>
      </c>
      <c r="C1422" s="3" t="s">
        <v>4260</v>
      </c>
      <c r="D1422" s="3" t="s">
        <v>2223</v>
      </c>
      <c r="E1422" s="3" t="s">
        <v>3813</v>
      </c>
      <c r="F1422" s="3" t="s">
        <v>2223</v>
      </c>
    </row>
    <row r="1423" spans="1:6" x14ac:dyDescent="0.25">
      <c r="A1423" s="3">
        <v>28041</v>
      </c>
      <c r="B1423" s="3" t="s">
        <v>1523</v>
      </c>
      <c r="C1423" s="3" t="s">
        <v>1737</v>
      </c>
      <c r="D1423" s="3" t="s">
        <v>2223</v>
      </c>
      <c r="E1423" s="3" t="s">
        <v>3813</v>
      </c>
      <c r="F1423" s="3" t="s">
        <v>2223</v>
      </c>
    </row>
    <row r="1424" spans="1:6" x14ac:dyDescent="0.25">
      <c r="A1424" s="3">
        <v>28043</v>
      </c>
      <c r="B1424" s="3" t="s">
        <v>1523</v>
      </c>
      <c r="C1424" s="3" t="s">
        <v>4263</v>
      </c>
      <c r="D1424" s="3" t="s">
        <v>2252</v>
      </c>
      <c r="E1424" s="3" t="s">
        <v>23961</v>
      </c>
      <c r="F1424" s="3" t="s">
        <v>2252</v>
      </c>
    </row>
    <row r="1425" spans="1:6" x14ac:dyDescent="0.25">
      <c r="A1425" s="3">
        <v>28045</v>
      </c>
      <c r="B1425" s="3" t="s">
        <v>1523</v>
      </c>
      <c r="C1425" s="3" t="s">
        <v>2067</v>
      </c>
      <c r="D1425" s="3" t="s">
        <v>2223</v>
      </c>
      <c r="E1425" s="3" t="s">
        <v>3813</v>
      </c>
      <c r="F1425" s="3" t="s">
        <v>2223</v>
      </c>
    </row>
    <row r="1426" spans="1:6" x14ac:dyDescent="0.25">
      <c r="A1426" s="3">
        <v>28047</v>
      </c>
      <c r="B1426" s="3" t="s">
        <v>1523</v>
      </c>
      <c r="C1426" s="3" t="s">
        <v>1594</v>
      </c>
      <c r="D1426" s="3" t="s">
        <v>2223</v>
      </c>
      <c r="E1426" s="3" t="s">
        <v>3813</v>
      </c>
      <c r="F1426" s="3" t="s">
        <v>2223</v>
      </c>
    </row>
    <row r="1427" spans="1:6" x14ac:dyDescent="0.25">
      <c r="A1427" s="3">
        <v>28049</v>
      </c>
      <c r="B1427" s="3" t="s">
        <v>1523</v>
      </c>
      <c r="C1427" s="3" t="s">
        <v>1598</v>
      </c>
      <c r="D1427" s="3" t="s">
        <v>2223</v>
      </c>
      <c r="E1427" s="3" t="s">
        <v>3813</v>
      </c>
      <c r="F1427" s="3" t="s">
        <v>2223</v>
      </c>
    </row>
    <row r="1428" spans="1:6" x14ac:dyDescent="0.25">
      <c r="A1428" s="3">
        <v>28051</v>
      </c>
      <c r="B1428" s="3" t="s">
        <v>1523</v>
      </c>
      <c r="C1428" s="3" t="s">
        <v>2778</v>
      </c>
      <c r="D1428" s="3" t="s">
        <v>2223</v>
      </c>
      <c r="E1428" s="3" t="s">
        <v>3813</v>
      </c>
      <c r="F1428" s="3" t="s">
        <v>2223</v>
      </c>
    </row>
    <row r="1429" spans="1:6" x14ac:dyDescent="0.25">
      <c r="A1429" s="3">
        <v>28053</v>
      </c>
      <c r="B1429" s="3" t="s">
        <v>1523</v>
      </c>
      <c r="C1429" s="3" t="s">
        <v>1998</v>
      </c>
      <c r="D1429" s="3" t="s">
        <v>2223</v>
      </c>
      <c r="E1429" s="3" t="s">
        <v>3813</v>
      </c>
      <c r="F1429" s="3" t="s">
        <v>2223</v>
      </c>
    </row>
    <row r="1430" spans="1:6" x14ac:dyDescent="0.25">
      <c r="A1430" s="3">
        <v>28055</v>
      </c>
      <c r="B1430" s="3" t="s">
        <v>1523</v>
      </c>
      <c r="C1430" s="3" t="s">
        <v>4270</v>
      </c>
      <c r="D1430" s="3" t="s">
        <v>2223</v>
      </c>
      <c r="E1430" s="3" t="s">
        <v>3813</v>
      </c>
      <c r="F1430" s="3" t="s">
        <v>2223</v>
      </c>
    </row>
    <row r="1431" spans="1:6" x14ac:dyDescent="0.25">
      <c r="A1431" s="3">
        <v>28057</v>
      </c>
      <c r="B1431" s="3" t="s">
        <v>1523</v>
      </c>
      <c r="C1431" s="3" t="s">
        <v>4272</v>
      </c>
      <c r="D1431" s="3" t="s">
        <v>2252</v>
      </c>
      <c r="E1431" s="3" t="s">
        <v>23961</v>
      </c>
      <c r="F1431" s="3" t="s">
        <v>2252</v>
      </c>
    </row>
    <row r="1432" spans="1:6" x14ac:dyDescent="0.25">
      <c r="A1432" s="3">
        <v>28059</v>
      </c>
      <c r="B1432" s="3" t="s">
        <v>1523</v>
      </c>
      <c r="C1432" s="3" t="s">
        <v>1584</v>
      </c>
      <c r="D1432" s="3" t="s">
        <v>2223</v>
      </c>
      <c r="E1432" s="3" t="s">
        <v>3813</v>
      </c>
      <c r="F1432" s="3" t="s">
        <v>2223</v>
      </c>
    </row>
    <row r="1433" spans="1:6" x14ac:dyDescent="0.25">
      <c r="A1433" s="3">
        <v>28061</v>
      </c>
      <c r="B1433" s="3" t="s">
        <v>1523</v>
      </c>
      <c r="C1433" s="3" t="s">
        <v>1526</v>
      </c>
      <c r="D1433" s="3" t="s">
        <v>2223</v>
      </c>
      <c r="E1433" s="3" t="s">
        <v>3813</v>
      </c>
      <c r="F1433" s="3" t="s">
        <v>2223</v>
      </c>
    </row>
    <row r="1434" spans="1:6" x14ac:dyDescent="0.25">
      <c r="A1434" s="3">
        <v>28063</v>
      </c>
      <c r="B1434" s="3" t="s">
        <v>1523</v>
      </c>
      <c r="C1434" s="3" t="s">
        <v>1502</v>
      </c>
      <c r="D1434" s="3" t="s">
        <v>2223</v>
      </c>
      <c r="E1434" s="3" t="s">
        <v>3813</v>
      </c>
      <c r="F1434" s="3" t="s">
        <v>2223</v>
      </c>
    </row>
    <row r="1435" spans="1:6" x14ac:dyDescent="0.25">
      <c r="A1435" s="3">
        <v>28065</v>
      </c>
      <c r="B1435" s="3" t="s">
        <v>1523</v>
      </c>
      <c r="C1435" s="3" t="s">
        <v>2048</v>
      </c>
      <c r="D1435" s="3" t="s">
        <v>2223</v>
      </c>
      <c r="E1435" s="3" t="s">
        <v>3813</v>
      </c>
      <c r="F1435" s="3" t="s">
        <v>2223</v>
      </c>
    </row>
    <row r="1436" spans="1:6" x14ac:dyDescent="0.25">
      <c r="A1436" s="3">
        <v>28067</v>
      </c>
      <c r="B1436" s="3" t="s">
        <v>1523</v>
      </c>
      <c r="C1436" s="3" t="s">
        <v>1913</v>
      </c>
      <c r="D1436" s="3" t="s">
        <v>2223</v>
      </c>
      <c r="E1436" s="3" t="s">
        <v>3813</v>
      </c>
      <c r="F1436" s="3" t="s">
        <v>2223</v>
      </c>
    </row>
    <row r="1437" spans="1:6" x14ac:dyDescent="0.25">
      <c r="A1437" s="3">
        <v>28069</v>
      </c>
      <c r="B1437" s="3" t="s">
        <v>1523</v>
      </c>
      <c r="C1437" s="3" t="s">
        <v>2042</v>
      </c>
      <c r="D1437" s="3" t="s">
        <v>2252</v>
      </c>
      <c r="E1437" s="3" t="s">
        <v>23961</v>
      </c>
      <c r="F1437" s="3" t="s">
        <v>2252</v>
      </c>
    </row>
    <row r="1438" spans="1:6" x14ac:dyDescent="0.25">
      <c r="A1438" s="3">
        <v>28071</v>
      </c>
      <c r="B1438" s="3" t="s">
        <v>1523</v>
      </c>
      <c r="C1438" s="3" t="s">
        <v>1799</v>
      </c>
      <c r="D1438" s="3" t="s">
        <v>2252</v>
      </c>
      <c r="E1438" s="3" t="s">
        <v>23961</v>
      </c>
      <c r="F1438" s="3" t="s">
        <v>2252</v>
      </c>
    </row>
    <row r="1439" spans="1:6" x14ac:dyDescent="0.25">
      <c r="A1439" s="3">
        <v>28073</v>
      </c>
      <c r="B1439" s="3" t="s">
        <v>1523</v>
      </c>
      <c r="C1439" s="3" t="s">
        <v>1635</v>
      </c>
      <c r="D1439" s="3" t="s">
        <v>2223</v>
      </c>
      <c r="E1439" s="3" t="s">
        <v>3813</v>
      </c>
      <c r="F1439" s="3" t="s">
        <v>2223</v>
      </c>
    </row>
    <row r="1440" spans="1:6" x14ac:dyDescent="0.25">
      <c r="A1440" s="3">
        <v>28075</v>
      </c>
      <c r="B1440" s="3" t="s">
        <v>1523</v>
      </c>
      <c r="C1440" s="3" t="s">
        <v>1981</v>
      </c>
      <c r="D1440" s="3" t="s">
        <v>2223</v>
      </c>
      <c r="E1440" s="3" t="s">
        <v>3813</v>
      </c>
      <c r="F1440" s="3" t="s">
        <v>2223</v>
      </c>
    </row>
    <row r="1441" spans="1:6" x14ac:dyDescent="0.25">
      <c r="A1441" s="3">
        <v>28077</v>
      </c>
      <c r="B1441" s="3" t="s">
        <v>1523</v>
      </c>
      <c r="C1441" s="3" t="s">
        <v>1632</v>
      </c>
      <c r="D1441" s="3" t="s">
        <v>2223</v>
      </c>
      <c r="E1441" s="3" t="s">
        <v>3813</v>
      </c>
      <c r="F1441" s="3" t="s">
        <v>2223</v>
      </c>
    </row>
    <row r="1442" spans="1:6" x14ac:dyDescent="0.25">
      <c r="A1442" s="3">
        <v>28079</v>
      </c>
      <c r="B1442" s="3" t="s">
        <v>1523</v>
      </c>
      <c r="C1442" s="3" t="s">
        <v>4284</v>
      </c>
      <c r="D1442" s="3" t="s">
        <v>2223</v>
      </c>
      <c r="E1442" s="3" t="s">
        <v>3813</v>
      </c>
      <c r="F1442" s="3" t="s">
        <v>2223</v>
      </c>
    </row>
    <row r="1443" spans="1:6" x14ac:dyDescent="0.25">
      <c r="A1443" s="3">
        <v>28081</v>
      </c>
      <c r="B1443" s="3" t="s">
        <v>1523</v>
      </c>
      <c r="C1443" s="3" t="s">
        <v>1585</v>
      </c>
      <c r="D1443" s="3" t="s">
        <v>2252</v>
      </c>
      <c r="E1443" s="3" t="s">
        <v>23961</v>
      </c>
      <c r="F1443" s="3" t="s">
        <v>2252</v>
      </c>
    </row>
    <row r="1444" spans="1:6" x14ac:dyDescent="0.25">
      <c r="A1444" s="3">
        <v>28083</v>
      </c>
      <c r="B1444" s="3" t="s">
        <v>1523</v>
      </c>
      <c r="C1444" s="3" t="s">
        <v>4287</v>
      </c>
      <c r="D1444" s="3" t="s">
        <v>2223</v>
      </c>
      <c r="E1444" s="3" t="s">
        <v>3813</v>
      </c>
      <c r="F1444" s="3" t="s">
        <v>2223</v>
      </c>
    </row>
    <row r="1445" spans="1:6" x14ac:dyDescent="0.25">
      <c r="A1445" s="3">
        <v>28085</v>
      </c>
      <c r="B1445" s="3" t="s">
        <v>1523</v>
      </c>
      <c r="C1445" s="3" t="s">
        <v>1788</v>
      </c>
      <c r="D1445" s="3" t="s">
        <v>2223</v>
      </c>
      <c r="E1445" s="3" t="s">
        <v>3813</v>
      </c>
      <c r="F1445" s="3" t="s">
        <v>2223</v>
      </c>
    </row>
    <row r="1446" spans="1:6" x14ac:dyDescent="0.25">
      <c r="A1446" s="3">
        <v>28087</v>
      </c>
      <c r="B1446" s="3" t="s">
        <v>1523</v>
      </c>
      <c r="C1446" s="3" t="s">
        <v>2033</v>
      </c>
      <c r="D1446" s="3" t="s">
        <v>2252</v>
      </c>
      <c r="E1446" s="3" t="s">
        <v>23961</v>
      </c>
      <c r="F1446" s="3" t="s">
        <v>2252</v>
      </c>
    </row>
    <row r="1447" spans="1:6" x14ac:dyDescent="0.25">
      <c r="A1447" s="3">
        <v>28089</v>
      </c>
      <c r="B1447" s="3" t="s">
        <v>1523</v>
      </c>
      <c r="C1447" s="3" t="s">
        <v>2004</v>
      </c>
      <c r="D1447" s="3" t="s">
        <v>2223</v>
      </c>
      <c r="E1447" s="3" t="s">
        <v>3813</v>
      </c>
      <c r="F1447" s="3" t="s">
        <v>2223</v>
      </c>
    </row>
    <row r="1448" spans="1:6" x14ac:dyDescent="0.25">
      <c r="A1448" s="3">
        <v>28091</v>
      </c>
      <c r="B1448" s="3" t="s">
        <v>1523</v>
      </c>
      <c r="C1448" s="3" t="s">
        <v>1599</v>
      </c>
      <c r="D1448" s="3" t="s">
        <v>2223</v>
      </c>
      <c r="E1448" s="3" t="s">
        <v>3813</v>
      </c>
      <c r="F1448" s="3" t="s">
        <v>2223</v>
      </c>
    </row>
    <row r="1449" spans="1:6" x14ac:dyDescent="0.25">
      <c r="A1449" s="3">
        <v>28093</v>
      </c>
      <c r="B1449" s="3" t="s">
        <v>1523</v>
      </c>
      <c r="C1449" s="3" t="s">
        <v>1723</v>
      </c>
      <c r="D1449" s="3" t="s">
        <v>3649</v>
      </c>
      <c r="E1449" s="3" t="s">
        <v>2421</v>
      </c>
      <c r="F1449" s="3" t="s">
        <v>3649</v>
      </c>
    </row>
    <row r="1450" spans="1:6" x14ac:dyDescent="0.25">
      <c r="A1450" s="3">
        <v>28095</v>
      </c>
      <c r="B1450" s="3" t="s">
        <v>1523</v>
      </c>
      <c r="C1450" s="3" t="s">
        <v>1544</v>
      </c>
      <c r="D1450" s="3" t="s">
        <v>2252</v>
      </c>
      <c r="E1450" s="3" t="s">
        <v>23961</v>
      </c>
      <c r="F1450" s="3" t="s">
        <v>2252</v>
      </c>
    </row>
    <row r="1451" spans="1:6" x14ac:dyDescent="0.25">
      <c r="A1451" s="3">
        <v>28097</v>
      </c>
      <c r="B1451" s="3" t="s">
        <v>1523</v>
      </c>
      <c r="C1451" s="3" t="s">
        <v>1626</v>
      </c>
      <c r="D1451" s="3" t="s">
        <v>2223</v>
      </c>
      <c r="E1451" s="3" t="s">
        <v>3813</v>
      </c>
      <c r="F1451" s="3" t="s">
        <v>2223</v>
      </c>
    </row>
    <row r="1452" spans="1:6" x14ac:dyDescent="0.25">
      <c r="A1452" s="3">
        <v>28099</v>
      </c>
      <c r="B1452" s="3" t="s">
        <v>1523</v>
      </c>
      <c r="C1452" s="3" t="s">
        <v>4296</v>
      </c>
      <c r="D1452" s="3" t="s">
        <v>2223</v>
      </c>
      <c r="E1452" s="3" t="s">
        <v>3813</v>
      </c>
      <c r="F1452" s="3" t="s">
        <v>2223</v>
      </c>
    </row>
    <row r="1453" spans="1:6" x14ac:dyDescent="0.25">
      <c r="A1453" s="3">
        <v>28101</v>
      </c>
      <c r="B1453" s="3" t="s">
        <v>1523</v>
      </c>
      <c r="C1453" s="3" t="s">
        <v>1674</v>
      </c>
      <c r="D1453" s="3" t="s">
        <v>2223</v>
      </c>
      <c r="E1453" s="3" t="s">
        <v>3813</v>
      </c>
      <c r="F1453" s="3" t="s">
        <v>2223</v>
      </c>
    </row>
    <row r="1454" spans="1:6" x14ac:dyDescent="0.25">
      <c r="A1454" s="3">
        <v>28103</v>
      </c>
      <c r="B1454" s="3" t="s">
        <v>1523</v>
      </c>
      <c r="C1454" s="3" t="s">
        <v>4299</v>
      </c>
      <c r="D1454" s="3" t="s">
        <v>2252</v>
      </c>
      <c r="E1454" s="3" t="s">
        <v>23961</v>
      </c>
      <c r="F1454" s="3" t="s">
        <v>2252</v>
      </c>
    </row>
    <row r="1455" spans="1:6" x14ac:dyDescent="0.25">
      <c r="A1455" s="3">
        <v>28105</v>
      </c>
      <c r="B1455" s="3" t="s">
        <v>1523</v>
      </c>
      <c r="C1455" s="3" t="s">
        <v>4301</v>
      </c>
      <c r="D1455" s="3" t="s">
        <v>2252</v>
      </c>
      <c r="E1455" s="3" t="s">
        <v>23961</v>
      </c>
      <c r="F1455" s="3" t="s">
        <v>2252</v>
      </c>
    </row>
    <row r="1456" spans="1:6" x14ac:dyDescent="0.25">
      <c r="A1456" s="3">
        <v>28107</v>
      </c>
      <c r="B1456" s="3" t="s">
        <v>1523</v>
      </c>
      <c r="C1456" s="3" t="s">
        <v>1963</v>
      </c>
      <c r="D1456" s="3" t="s">
        <v>2252</v>
      </c>
      <c r="E1456" s="3" t="s">
        <v>23961</v>
      </c>
      <c r="F1456" s="3" t="s">
        <v>2252</v>
      </c>
    </row>
    <row r="1457" spans="1:6" x14ac:dyDescent="0.25">
      <c r="A1457" s="3">
        <v>28109</v>
      </c>
      <c r="B1457" s="3" t="s">
        <v>1523</v>
      </c>
      <c r="C1457" s="3" t="s">
        <v>4304</v>
      </c>
      <c r="D1457" s="3" t="s">
        <v>2223</v>
      </c>
      <c r="E1457" s="3" t="s">
        <v>3813</v>
      </c>
      <c r="F1457" s="3" t="s">
        <v>2223</v>
      </c>
    </row>
    <row r="1458" spans="1:6" x14ac:dyDescent="0.25">
      <c r="A1458" s="3">
        <v>28111</v>
      </c>
      <c r="B1458" s="3" t="s">
        <v>1523</v>
      </c>
      <c r="C1458" s="3" t="s">
        <v>1676</v>
      </c>
      <c r="D1458" s="3" t="s">
        <v>2223</v>
      </c>
      <c r="E1458" s="3" t="s">
        <v>3813</v>
      </c>
      <c r="F1458" s="3" t="s">
        <v>2223</v>
      </c>
    </row>
    <row r="1459" spans="1:6" x14ac:dyDescent="0.25">
      <c r="A1459" s="3">
        <v>28113</v>
      </c>
      <c r="B1459" s="3" t="s">
        <v>1523</v>
      </c>
      <c r="C1459" s="3" t="s">
        <v>1783</v>
      </c>
      <c r="D1459" s="3" t="s">
        <v>2223</v>
      </c>
      <c r="E1459" s="3" t="s">
        <v>3813</v>
      </c>
      <c r="F1459" s="3" t="s">
        <v>2223</v>
      </c>
    </row>
    <row r="1460" spans="1:6" x14ac:dyDescent="0.25">
      <c r="A1460" s="3">
        <v>28115</v>
      </c>
      <c r="B1460" s="3" t="s">
        <v>1523</v>
      </c>
      <c r="C1460" s="3" t="s">
        <v>4308</v>
      </c>
      <c r="D1460" s="3" t="s">
        <v>2252</v>
      </c>
      <c r="E1460" s="3" t="s">
        <v>23961</v>
      </c>
      <c r="F1460" s="3" t="s">
        <v>2252</v>
      </c>
    </row>
    <row r="1461" spans="1:6" x14ac:dyDescent="0.25">
      <c r="A1461" s="3">
        <v>28117</v>
      </c>
      <c r="B1461" s="3" t="s">
        <v>1523</v>
      </c>
      <c r="C1461" s="3" t="s">
        <v>4310</v>
      </c>
      <c r="D1461" s="3" t="s">
        <v>2252</v>
      </c>
      <c r="E1461" s="3" t="s">
        <v>23961</v>
      </c>
      <c r="F1461" s="3" t="s">
        <v>2252</v>
      </c>
    </row>
    <row r="1462" spans="1:6" x14ac:dyDescent="0.25">
      <c r="A1462" s="3">
        <v>28119</v>
      </c>
      <c r="B1462" s="3" t="s">
        <v>1523</v>
      </c>
      <c r="C1462" s="3" t="s">
        <v>2992</v>
      </c>
      <c r="D1462" s="3" t="s">
        <v>2252</v>
      </c>
      <c r="E1462" s="3" t="s">
        <v>23961</v>
      </c>
      <c r="F1462" s="3" t="s">
        <v>2252</v>
      </c>
    </row>
    <row r="1463" spans="1:6" x14ac:dyDescent="0.25">
      <c r="A1463" s="3">
        <v>28121</v>
      </c>
      <c r="B1463" s="3" t="s">
        <v>1523</v>
      </c>
      <c r="C1463" s="3" t="s">
        <v>1908</v>
      </c>
      <c r="D1463" s="3" t="s">
        <v>2223</v>
      </c>
      <c r="E1463" s="3" t="s">
        <v>3813</v>
      </c>
      <c r="F1463" s="3" t="s">
        <v>2223</v>
      </c>
    </row>
    <row r="1464" spans="1:6" x14ac:dyDescent="0.25">
      <c r="A1464" s="3">
        <v>28123</v>
      </c>
      <c r="B1464" s="3" t="s">
        <v>1523</v>
      </c>
      <c r="C1464" s="3" t="s">
        <v>1622</v>
      </c>
      <c r="D1464" s="3" t="s">
        <v>2223</v>
      </c>
      <c r="E1464" s="3" t="s">
        <v>3813</v>
      </c>
      <c r="F1464" s="3" t="s">
        <v>2223</v>
      </c>
    </row>
    <row r="1465" spans="1:6" x14ac:dyDescent="0.25">
      <c r="A1465" s="3">
        <v>28125</v>
      </c>
      <c r="B1465" s="3" t="s">
        <v>1523</v>
      </c>
      <c r="C1465" s="3" t="s">
        <v>4315</v>
      </c>
      <c r="D1465" s="3" t="s">
        <v>2223</v>
      </c>
      <c r="E1465" s="3" t="s">
        <v>3813</v>
      </c>
      <c r="F1465" s="3" t="s">
        <v>2223</v>
      </c>
    </row>
    <row r="1466" spans="1:6" x14ac:dyDescent="0.25">
      <c r="A1466" s="3">
        <v>28127</v>
      </c>
      <c r="B1466" s="3" t="s">
        <v>1523</v>
      </c>
      <c r="C1466" s="3" t="s">
        <v>3796</v>
      </c>
      <c r="D1466" s="3" t="s">
        <v>2223</v>
      </c>
      <c r="E1466" s="3" t="s">
        <v>3813</v>
      </c>
      <c r="F1466" s="3" t="s">
        <v>2223</v>
      </c>
    </row>
    <row r="1467" spans="1:6" x14ac:dyDescent="0.25">
      <c r="A1467" s="3">
        <v>28129</v>
      </c>
      <c r="B1467" s="3" t="s">
        <v>1523</v>
      </c>
      <c r="C1467" s="3" t="s">
        <v>2074</v>
      </c>
      <c r="D1467" s="3" t="s">
        <v>2223</v>
      </c>
      <c r="E1467" s="3" t="s">
        <v>3813</v>
      </c>
      <c r="F1467" s="3" t="s">
        <v>2223</v>
      </c>
    </row>
    <row r="1468" spans="1:6" x14ac:dyDescent="0.25">
      <c r="A1468" s="3">
        <v>28131</v>
      </c>
      <c r="B1468" s="3" t="s">
        <v>1523</v>
      </c>
      <c r="C1468" s="3" t="s">
        <v>2501</v>
      </c>
      <c r="D1468" s="3" t="s">
        <v>2223</v>
      </c>
      <c r="E1468" s="3" t="s">
        <v>3813</v>
      </c>
      <c r="F1468" s="3" t="s">
        <v>2223</v>
      </c>
    </row>
    <row r="1469" spans="1:6" x14ac:dyDescent="0.25">
      <c r="A1469" s="3">
        <v>28133</v>
      </c>
      <c r="B1469" s="3" t="s">
        <v>1523</v>
      </c>
      <c r="C1469" s="3" t="s">
        <v>2192</v>
      </c>
      <c r="D1469" s="3" t="s">
        <v>4241</v>
      </c>
      <c r="E1469" s="3" t="s">
        <v>2404</v>
      </c>
      <c r="F1469" s="3" t="s">
        <v>4241</v>
      </c>
    </row>
    <row r="1470" spans="1:6" x14ac:dyDescent="0.25">
      <c r="A1470" s="3">
        <v>28135</v>
      </c>
      <c r="B1470" s="3" t="s">
        <v>1523</v>
      </c>
      <c r="C1470" s="3" t="s">
        <v>4321</v>
      </c>
      <c r="D1470" s="3" t="s">
        <v>2252</v>
      </c>
      <c r="E1470" s="3" t="s">
        <v>23961</v>
      </c>
      <c r="F1470" s="3" t="s">
        <v>2252</v>
      </c>
    </row>
    <row r="1471" spans="1:6" x14ac:dyDescent="0.25">
      <c r="A1471" s="3">
        <v>28137</v>
      </c>
      <c r="B1471" s="3" t="s">
        <v>1523</v>
      </c>
      <c r="C1471" s="3" t="s">
        <v>4323</v>
      </c>
      <c r="D1471" s="3" t="s">
        <v>3649</v>
      </c>
      <c r="E1471" s="3" t="s">
        <v>2421</v>
      </c>
      <c r="F1471" s="3" t="s">
        <v>3649</v>
      </c>
    </row>
    <row r="1472" spans="1:6" x14ac:dyDescent="0.25">
      <c r="A1472" s="3">
        <v>28139</v>
      </c>
      <c r="B1472" s="3" t="s">
        <v>1523</v>
      </c>
      <c r="C1472" s="3" t="s">
        <v>4325</v>
      </c>
      <c r="D1472" s="3" t="s">
        <v>3649</v>
      </c>
      <c r="E1472" s="3" t="s">
        <v>2421</v>
      </c>
      <c r="F1472" s="3" t="s">
        <v>3649</v>
      </c>
    </row>
    <row r="1473" spans="1:6" x14ac:dyDescent="0.25">
      <c r="A1473" s="3">
        <v>28141</v>
      </c>
      <c r="B1473" s="3" t="s">
        <v>1523</v>
      </c>
      <c r="C1473" s="3" t="s">
        <v>4327</v>
      </c>
      <c r="D1473" s="3" t="s">
        <v>2252</v>
      </c>
      <c r="E1473" s="3" t="s">
        <v>23961</v>
      </c>
      <c r="F1473" s="3" t="s">
        <v>2252</v>
      </c>
    </row>
    <row r="1474" spans="1:6" x14ac:dyDescent="0.25">
      <c r="A1474" s="3">
        <v>28143</v>
      </c>
      <c r="B1474" s="3" t="s">
        <v>1523</v>
      </c>
      <c r="C1474" s="3" t="s">
        <v>4329</v>
      </c>
      <c r="D1474" s="3" t="s">
        <v>3649</v>
      </c>
      <c r="E1474" s="3" t="s">
        <v>2421</v>
      </c>
      <c r="F1474" s="3" t="s">
        <v>3649</v>
      </c>
    </row>
    <row r="1475" spans="1:6" x14ac:dyDescent="0.25">
      <c r="A1475" s="3">
        <v>28145</v>
      </c>
      <c r="B1475" s="3" t="s">
        <v>1523</v>
      </c>
      <c r="C1475" s="3" t="s">
        <v>1717</v>
      </c>
      <c r="D1475" s="3" t="s">
        <v>2252</v>
      </c>
      <c r="E1475" s="3" t="s">
        <v>23961</v>
      </c>
      <c r="F1475" s="3" t="s">
        <v>2252</v>
      </c>
    </row>
    <row r="1476" spans="1:6" x14ac:dyDescent="0.25">
      <c r="A1476" s="3">
        <v>28147</v>
      </c>
      <c r="B1476" s="3" t="s">
        <v>1523</v>
      </c>
      <c r="C1476" s="3" t="s">
        <v>4332</v>
      </c>
      <c r="D1476" s="3" t="s">
        <v>2223</v>
      </c>
      <c r="E1476" s="3" t="s">
        <v>3813</v>
      </c>
      <c r="F1476" s="3" t="s">
        <v>2223</v>
      </c>
    </row>
    <row r="1477" spans="1:6" x14ac:dyDescent="0.25">
      <c r="A1477" s="3">
        <v>28149</v>
      </c>
      <c r="B1477" s="3" t="s">
        <v>1523</v>
      </c>
      <c r="C1477" s="3" t="s">
        <v>1588</v>
      </c>
      <c r="D1477" s="3" t="s">
        <v>2223</v>
      </c>
      <c r="E1477" s="3" t="s">
        <v>3813</v>
      </c>
      <c r="F1477" s="3" t="s">
        <v>2223</v>
      </c>
    </row>
    <row r="1478" spans="1:6" x14ac:dyDescent="0.25">
      <c r="A1478" s="3">
        <v>28151</v>
      </c>
      <c r="B1478" s="3" t="s">
        <v>1523</v>
      </c>
      <c r="C1478" s="3" t="s">
        <v>1127</v>
      </c>
      <c r="D1478" s="3" t="s">
        <v>2223</v>
      </c>
      <c r="E1478" s="3" t="s">
        <v>3813</v>
      </c>
      <c r="F1478" s="3" t="s">
        <v>2223</v>
      </c>
    </row>
    <row r="1479" spans="1:6" x14ac:dyDescent="0.25">
      <c r="A1479" s="3">
        <v>28153</v>
      </c>
      <c r="B1479" s="3" t="s">
        <v>1523</v>
      </c>
      <c r="C1479" s="3" t="s">
        <v>1555</v>
      </c>
      <c r="D1479" s="3" t="s">
        <v>2223</v>
      </c>
      <c r="E1479" s="3" t="s">
        <v>3813</v>
      </c>
      <c r="F1479" s="3" t="s">
        <v>2223</v>
      </c>
    </row>
    <row r="1480" spans="1:6" x14ac:dyDescent="0.25">
      <c r="A1480" s="3">
        <v>28155</v>
      </c>
      <c r="B1480" s="3" t="s">
        <v>1523</v>
      </c>
      <c r="C1480" s="3" t="s">
        <v>2022</v>
      </c>
      <c r="D1480" s="3" t="s">
        <v>2252</v>
      </c>
      <c r="E1480" s="3" t="s">
        <v>23961</v>
      </c>
      <c r="F1480" s="3" t="s">
        <v>2252</v>
      </c>
    </row>
    <row r="1481" spans="1:6" x14ac:dyDescent="0.25">
      <c r="A1481" s="3">
        <v>28157</v>
      </c>
      <c r="B1481" s="3" t="s">
        <v>1523</v>
      </c>
      <c r="C1481" s="3" t="s">
        <v>3053</v>
      </c>
      <c r="D1481" s="3" t="s">
        <v>2223</v>
      </c>
      <c r="E1481" s="3" t="s">
        <v>3813</v>
      </c>
      <c r="F1481" s="3" t="s">
        <v>2223</v>
      </c>
    </row>
    <row r="1482" spans="1:6" x14ac:dyDescent="0.25">
      <c r="A1482" s="3">
        <v>28159</v>
      </c>
      <c r="B1482" s="3" t="s">
        <v>1523</v>
      </c>
      <c r="C1482" s="3" t="s">
        <v>2315</v>
      </c>
      <c r="D1482" s="3" t="s">
        <v>2252</v>
      </c>
      <c r="E1482" s="3" t="s">
        <v>23961</v>
      </c>
      <c r="F1482" s="3" t="s">
        <v>2252</v>
      </c>
    </row>
    <row r="1483" spans="1:6" x14ac:dyDescent="0.25">
      <c r="A1483" s="3">
        <v>28161</v>
      </c>
      <c r="B1483" s="3" t="s">
        <v>1523</v>
      </c>
      <c r="C1483" s="3" t="s">
        <v>4340</v>
      </c>
      <c r="D1483" s="3" t="s">
        <v>2252</v>
      </c>
      <c r="E1483" s="3" t="s">
        <v>23961</v>
      </c>
      <c r="F1483" s="3" t="s">
        <v>2252</v>
      </c>
    </row>
    <row r="1484" spans="1:6" x14ac:dyDescent="0.25">
      <c r="A1484" s="3">
        <v>28163</v>
      </c>
      <c r="B1484" s="3" t="s">
        <v>1523</v>
      </c>
      <c r="C1484" s="3" t="s">
        <v>4342</v>
      </c>
      <c r="D1484" s="3" t="s">
        <v>2223</v>
      </c>
      <c r="E1484" s="3" t="s">
        <v>3813</v>
      </c>
      <c r="F1484" s="3" t="s">
        <v>2223</v>
      </c>
    </row>
    <row r="1485" spans="1:6" x14ac:dyDescent="0.25">
      <c r="A1485" s="3">
        <v>29001</v>
      </c>
      <c r="B1485" s="3" t="s">
        <v>1560</v>
      </c>
      <c r="C1485" s="3" t="s">
        <v>3380</v>
      </c>
      <c r="D1485" s="3" t="s">
        <v>2409</v>
      </c>
      <c r="E1485" s="3" t="s">
        <v>2409</v>
      </c>
      <c r="F1485" s="3" t="s">
        <v>6799</v>
      </c>
    </row>
    <row r="1486" spans="1:6" x14ac:dyDescent="0.25">
      <c r="A1486" s="3">
        <v>29003</v>
      </c>
      <c r="B1486" s="3" t="s">
        <v>1560</v>
      </c>
      <c r="C1486" s="3" t="s">
        <v>4345</v>
      </c>
      <c r="D1486" s="3" t="s">
        <v>3378</v>
      </c>
      <c r="E1486" s="3" t="s">
        <v>3378</v>
      </c>
      <c r="F1486" s="3" t="s">
        <v>3378</v>
      </c>
    </row>
    <row r="1487" spans="1:6" x14ac:dyDescent="0.25">
      <c r="A1487" s="3">
        <v>29005</v>
      </c>
      <c r="B1487" s="3" t="s">
        <v>1560</v>
      </c>
      <c r="C1487" s="3" t="s">
        <v>3500</v>
      </c>
      <c r="D1487" s="3" t="s">
        <v>3378</v>
      </c>
      <c r="E1487" s="3" t="s">
        <v>3378</v>
      </c>
      <c r="F1487" s="3" t="s">
        <v>3378</v>
      </c>
    </row>
    <row r="1488" spans="1:6" x14ac:dyDescent="0.25">
      <c r="A1488" s="3">
        <v>29007</v>
      </c>
      <c r="B1488" s="3" t="s">
        <v>1560</v>
      </c>
      <c r="C1488" s="3" t="s">
        <v>1870</v>
      </c>
      <c r="D1488" s="3" t="s">
        <v>2409</v>
      </c>
      <c r="E1488" s="3" t="s">
        <v>2409</v>
      </c>
      <c r="F1488" s="3" t="s">
        <v>6799</v>
      </c>
    </row>
    <row r="1489" spans="1:6" x14ac:dyDescent="0.25">
      <c r="A1489" s="3">
        <v>29009</v>
      </c>
      <c r="B1489" s="3" t="s">
        <v>1560</v>
      </c>
      <c r="C1489" s="3" t="s">
        <v>2018</v>
      </c>
      <c r="D1489" s="3" t="s">
        <v>2409</v>
      </c>
      <c r="E1489" s="3" t="s">
        <v>2409</v>
      </c>
      <c r="F1489" s="3" t="s">
        <v>2409</v>
      </c>
    </row>
    <row r="1490" spans="1:6" x14ac:dyDescent="0.25">
      <c r="A1490" s="3">
        <v>29011</v>
      </c>
      <c r="B1490" s="3" t="s">
        <v>1560</v>
      </c>
      <c r="C1490" s="3" t="s">
        <v>3506</v>
      </c>
      <c r="D1490" s="3" t="s">
        <v>3496</v>
      </c>
      <c r="E1490" s="3" t="s">
        <v>3496</v>
      </c>
      <c r="F1490" s="3" t="s">
        <v>6795</v>
      </c>
    </row>
    <row r="1491" spans="1:6" x14ac:dyDescent="0.25">
      <c r="A1491" s="3">
        <v>29013</v>
      </c>
      <c r="B1491" s="3" t="s">
        <v>1560</v>
      </c>
      <c r="C1491" s="3" t="s">
        <v>4351</v>
      </c>
      <c r="D1491" s="3" t="s">
        <v>3378</v>
      </c>
      <c r="E1491" s="3" t="s">
        <v>3378</v>
      </c>
      <c r="F1491" s="3" t="s">
        <v>3378</v>
      </c>
    </row>
    <row r="1492" spans="1:6" x14ac:dyDescent="0.25">
      <c r="A1492" s="3">
        <v>29015</v>
      </c>
      <c r="B1492" s="3" t="s">
        <v>1560</v>
      </c>
      <c r="C1492" s="3" t="s">
        <v>1665</v>
      </c>
      <c r="D1492" s="3" t="s">
        <v>2409</v>
      </c>
      <c r="E1492" s="3" t="s">
        <v>2409</v>
      </c>
      <c r="F1492" s="3" t="s">
        <v>2409</v>
      </c>
    </row>
    <row r="1493" spans="1:6" x14ac:dyDescent="0.25">
      <c r="A1493" s="3">
        <v>29017</v>
      </c>
      <c r="B1493" s="3" t="s">
        <v>1560</v>
      </c>
      <c r="C1493" s="3" t="s">
        <v>4354</v>
      </c>
      <c r="D1493" s="3" t="s">
        <v>2409</v>
      </c>
      <c r="E1493" s="3" t="s">
        <v>2409</v>
      </c>
      <c r="F1493" s="3" t="s">
        <v>2409</v>
      </c>
    </row>
    <row r="1494" spans="1:6" x14ac:dyDescent="0.25">
      <c r="A1494" s="3">
        <v>29019</v>
      </c>
      <c r="B1494" s="3" t="s">
        <v>1560</v>
      </c>
      <c r="C1494" s="3" t="s">
        <v>1700</v>
      </c>
      <c r="D1494" s="3" t="s">
        <v>2409</v>
      </c>
      <c r="E1494" s="3" t="s">
        <v>2409</v>
      </c>
      <c r="F1494" s="3" t="s">
        <v>2409</v>
      </c>
    </row>
    <row r="1495" spans="1:6" x14ac:dyDescent="0.25">
      <c r="A1495" s="3">
        <v>29021</v>
      </c>
      <c r="B1495" s="3" t="s">
        <v>1560</v>
      </c>
      <c r="C1495" s="3" t="s">
        <v>1671</v>
      </c>
      <c r="D1495" s="3" t="s">
        <v>3378</v>
      </c>
      <c r="E1495" s="3" t="s">
        <v>3378</v>
      </c>
      <c r="F1495" s="3" t="s">
        <v>3378</v>
      </c>
    </row>
    <row r="1496" spans="1:6" x14ac:dyDescent="0.25">
      <c r="A1496" s="3">
        <v>29023</v>
      </c>
      <c r="B1496" s="3" t="s">
        <v>1560</v>
      </c>
      <c r="C1496" s="3" t="s">
        <v>1664</v>
      </c>
      <c r="D1496" s="3" t="s">
        <v>2409</v>
      </c>
      <c r="E1496" s="3" t="s">
        <v>2409</v>
      </c>
      <c r="F1496" s="3" t="s">
        <v>2409</v>
      </c>
    </row>
    <row r="1497" spans="1:6" x14ac:dyDescent="0.25">
      <c r="A1497" s="3">
        <v>29025</v>
      </c>
      <c r="B1497" s="3" t="s">
        <v>1560</v>
      </c>
      <c r="C1497" s="3" t="s">
        <v>3674</v>
      </c>
      <c r="D1497" s="3" t="s">
        <v>3378</v>
      </c>
      <c r="E1497" s="3" t="s">
        <v>3378</v>
      </c>
      <c r="F1497" s="3" t="s">
        <v>3378</v>
      </c>
    </row>
    <row r="1498" spans="1:6" x14ac:dyDescent="0.25">
      <c r="A1498" s="3">
        <v>29027</v>
      </c>
      <c r="B1498" s="3" t="s">
        <v>1560</v>
      </c>
      <c r="C1498" s="3" t="s">
        <v>4360</v>
      </c>
      <c r="D1498" s="3" t="s">
        <v>2409</v>
      </c>
      <c r="E1498" s="3" t="s">
        <v>2409</v>
      </c>
      <c r="F1498" s="3" t="s">
        <v>2409</v>
      </c>
    </row>
    <row r="1499" spans="1:6" x14ac:dyDescent="0.25">
      <c r="A1499" s="3">
        <v>29029</v>
      </c>
      <c r="B1499" s="3" t="s">
        <v>1560</v>
      </c>
      <c r="C1499" s="3" t="s">
        <v>2093</v>
      </c>
      <c r="D1499" s="3" t="s">
        <v>2409</v>
      </c>
      <c r="E1499" s="3" t="s">
        <v>2409</v>
      </c>
      <c r="F1499" s="3" t="s">
        <v>2409</v>
      </c>
    </row>
    <row r="1500" spans="1:6" x14ac:dyDescent="0.25">
      <c r="A1500" s="3">
        <v>29031</v>
      </c>
      <c r="B1500" s="3" t="s">
        <v>1560</v>
      </c>
      <c r="C1500" s="3" t="s">
        <v>4363</v>
      </c>
      <c r="D1500" s="3" t="s">
        <v>2409</v>
      </c>
      <c r="E1500" s="3" t="s">
        <v>2409</v>
      </c>
      <c r="F1500" s="3" t="s">
        <v>2409</v>
      </c>
    </row>
    <row r="1501" spans="1:6" x14ac:dyDescent="0.25">
      <c r="A1501" s="3">
        <v>29033</v>
      </c>
      <c r="B1501" s="3" t="s">
        <v>1560</v>
      </c>
      <c r="C1501" s="3" t="s">
        <v>2417</v>
      </c>
      <c r="D1501" s="3" t="s">
        <v>3378</v>
      </c>
      <c r="E1501" s="3" t="s">
        <v>3378</v>
      </c>
      <c r="F1501" s="3" t="s">
        <v>3378</v>
      </c>
    </row>
    <row r="1502" spans="1:6" x14ac:dyDescent="0.25">
      <c r="A1502" s="3">
        <v>29035</v>
      </c>
      <c r="B1502" s="3" t="s">
        <v>1560</v>
      </c>
      <c r="C1502" s="3" t="s">
        <v>3681</v>
      </c>
      <c r="D1502" s="3" t="s">
        <v>2409</v>
      </c>
      <c r="E1502" s="3" t="s">
        <v>2409</v>
      </c>
      <c r="F1502" s="3" t="s">
        <v>2409</v>
      </c>
    </row>
    <row r="1503" spans="1:6" x14ac:dyDescent="0.25">
      <c r="A1503" s="3">
        <v>29037</v>
      </c>
      <c r="B1503" s="3" t="s">
        <v>1560</v>
      </c>
      <c r="C1503" s="3" t="s">
        <v>2031</v>
      </c>
      <c r="D1503" s="3" t="s">
        <v>3378</v>
      </c>
      <c r="E1503" s="3" t="s">
        <v>3378</v>
      </c>
      <c r="F1503" s="3" t="s">
        <v>3378</v>
      </c>
    </row>
    <row r="1504" spans="1:6" x14ac:dyDescent="0.25">
      <c r="A1504" s="3">
        <v>29039</v>
      </c>
      <c r="B1504" s="3" t="s">
        <v>1560</v>
      </c>
      <c r="C1504" s="3" t="s">
        <v>3399</v>
      </c>
      <c r="D1504" s="3" t="s">
        <v>3496</v>
      </c>
      <c r="E1504" s="3" t="s">
        <v>3496</v>
      </c>
      <c r="F1504" s="3" t="s">
        <v>6795</v>
      </c>
    </row>
    <row r="1505" spans="1:6" x14ac:dyDescent="0.25">
      <c r="A1505" s="3">
        <v>29041</v>
      </c>
      <c r="B1505" s="3" t="s">
        <v>1560</v>
      </c>
      <c r="C1505" s="3" t="s">
        <v>4369</v>
      </c>
      <c r="D1505" s="3" t="s">
        <v>2409</v>
      </c>
      <c r="E1505" s="3" t="s">
        <v>2409</v>
      </c>
      <c r="F1505" s="3" t="s">
        <v>2409</v>
      </c>
    </row>
    <row r="1506" spans="1:6" x14ac:dyDescent="0.25">
      <c r="A1506" s="3">
        <v>29043</v>
      </c>
      <c r="B1506" s="3" t="s">
        <v>1560</v>
      </c>
      <c r="C1506" s="3" t="s">
        <v>2172</v>
      </c>
      <c r="D1506" s="3" t="s">
        <v>2409</v>
      </c>
      <c r="E1506" s="3" t="s">
        <v>2409</v>
      </c>
      <c r="F1506" s="3" t="s">
        <v>2409</v>
      </c>
    </row>
    <row r="1507" spans="1:6" x14ac:dyDescent="0.25">
      <c r="A1507" s="3">
        <v>29045</v>
      </c>
      <c r="B1507" s="3" t="s">
        <v>1560</v>
      </c>
      <c r="C1507" s="3" t="s">
        <v>1553</v>
      </c>
      <c r="D1507" s="3" t="s">
        <v>2409</v>
      </c>
      <c r="E1507" s="3" t="s">
        <v>2409</v>
      </c>
      <c r="F1507" s="3" t="s">
        <v>6799</v>
      </c>
    </row>
    <row r="1508" spans="1:6" x14ac:dyDescent="0.25">
      <c r="A1508" s="3">
        <v>29047</v>
      </c>
      <c r="B1508" s="3" t="s">
        <v>1560</v>
      </c>
      <c r="C1508" s="3" t="s">
        <v>1931</v>
      </c>
      <c r="D1508" s="3" t="s">
        <v>3378</v>
      </c>
      <c r="E1508" s="3" t="s">
        <v>3378</v>
      </c>
      <c r="F1508" s="3" t="s">
        <v>3378</v>
      </c>
    </row>
    <row r="1509" spans="1:6" x14ac:dyDescent="0.25">
      <c r="A1509" s="3">
        <v>29049</v>
      </c>
      <c r="B1509" s="3" t="s">
        <v>1560</v>
      </c>
      <c r="C1509" s="3" t="s">
        <v>863</v>
      </c>
      <c r="D1509" s="3" t="s">
        <v>3378</v>
      </c>
      <c r="E1509" s="3" t="s">
        <v>3378</v>
      </c>
      <c r="F1509" s="3" t="s">
        <v>3378</v>
      </c>
    </row>
    <row r="1510" spans="1:6" x14ac:dyDescent="0.25">
      <c r="A1510" s="3">
        <v>29051</v>
      </c>
      <c r="B1510" s="3" t="s">
        <v>1560</v>
      </c>
      <c r="C1510" s="3" t="s">
        <v>4375</v>
      </c>
      <c r="D1510" s="3" t="s">
        <v>2409</v>
      </c>
      <c r="E1510" s="3" t="s">
        <v>2409</v>
      </c>
      <c r="F1510" s="3" t="s">
        <v>2409</v>
      </c>
    </row>
    <row r="1511" spans="1:6" x14ac:dyDescent="0.25">
      <c r="A1511" s="3">
        <v>29053</v>
      </c>
      <c r="B1511" s="3" t="s">
        <v>1560</v>
      </c>
      <c r="C1511" s="3" t="s">
        <v>4377</v>
      </c>
      <c r="D1511" s="3" t="s">
        <v>2409</v>
      </c>
      <c r="E1511" s="3" t="s">
        <v>2409</v>
      </c>
      <c r="F1511" s="3" t="s">
        <v>2409</v>
      </c>
    </row>
    <row r="1512" spans="1:6" x14ac:dyDescent="0.25">
      <c r="A1512" s="3">
        <v>29055</v>
      </c>
      <c r="B1512" s="3" t="s">
        <v>1560</v>
      </c>
      <c r="C1512" s="3" t="s">
        <v>1591</v>
      </c>
      <c r="D1512" s="3" t="s">
        <v>2409</v>
      </c>
      <c r="E1512" s="3" t="s">
        <v>2409</v>
      </c>
      <c r="F1512" s="3" t="s">
        <v>2409</v>
      </c>
    </row>
    <row r="1513" spans="1:6" x14ac:dyDescent="0.25">
      <c r="A1513" s="3">
        <v>29057</v>
      </c>
      <c r="B1513" s="3" t="s">
        <v>1560</v>
      </c>
      <c r="C1513" s="3" t="s">
        <v>2886</v>
      </c>
      <c r="D1513" s="3" t="s">
        <v>2409</v>
      </c>
      <c r="E1513" s="3" t="s">
        <v>2409</v>
      </c>
      <c r="F1513" s="3" t="s">
        <v>2409</v>
      </c>
    </row>
    <row r="1514" spans="1:6" x14ac:dyDescent="0.25">
      <c r="A1514" s="3">
        <v>29059</v>
      </c>
      <c r="B1514" s="3" t="s">
        <v>1560</v>
      </c>
      <c r="C1514" s="3" t="s">
        <v>1496</v>
      </c>
      <c r="D1514" s="3" t="s">
        <v>2409</v>
      </c>
      <c r="E1514" s="3" t="s">
        <v>2409</v>
      </c>
      <c r="F1514" s="3" t="s">
        <v>2409</v>
      </c>
    </row>
    <row r="1515" spans="1:6" x14ac:dyDescent="0.25">
      <c r="A1515" s="3">
        <v>29061</v>
      </c>
      <c r="B1515" s="3" t="s">
        <v>1560</v>
      </c>
      <c r="C1515" s="3" t="s">
        <v>1844</v>
      </c>
      <c r="D1515" s="3" t="s">
        <v>3378</v>
      </c>
      <c r="E1515" s="3" t="s">
        <v>3378</v>
      </c>
      <c r="F1515" s="3" t="s">
        <v>3378</v>
      </c>
    </row>
    <row r="1516" spans="1:6" x14ac:dyDescent="0.25">
      <c r="A1516" s="3">
        <v>29063</v>
      </c>
      <c r="B1516" s="3" t="s">
        <v>1560</v>
      </c>
      <c r="C1516" s="3" t="s">
        <v>2266</v>
      </c>
      <c r="D1516" s="3" t="s">
        <v>3378</v>
      </c>
      <c r="E1516" s="3" t="s">
        <v>3378</v>
      </c>
      <c r="F1516" s="3" t="s">
        <v>3378</v>
      </c>
    </row>
    <row r="1517" spans="1:6" x14ac:dyDescent="0.25">
      <c r="A1517" s="3">
        <v>29065</v>
      </c>
      <c r="B1517" s="3" t="s">
        <v>1560</v>
      </c>
      <c r="C1517" s="3" t="s">
        <v>4384</v>
      </c>
      <c r="D1517" s="3" t="s">
        <v>2409</v>
      </c>
      <c r="E1517" s="3" t="s">
        <v>2409</v>
      </c>
      <c r="F1517" s="3" t="s">
        <v>2409</v>
      </c>
    </row>
    <row r="1518" spans="1:6" x14ac:dyDescent="0.25">
      <c r="A1518" s="3">
        <v>29067</v>
      </c>
      <c r="B1518" s="3" t="s">
        <v>1560</v>
      </c>
      <c r="C1518" s="3" t="s">
        <v>1685</v>
      </c>
      <c r="D1518" s="3" t="s">
        <v>2409</v>
      </c>
      <c r="E1518" s="3" t="s">
        <v>2409</v>
      </c>
      <c r="F1518" s="3" t="s">
        <v>2409</v>
      </c>
    </row>
    <row r="1519" spans="1:6" x14ac:dyDescent="0.25">
      <c r="A1519" s="3">
        <v>29069</v>
      </c>
      <c r="B1519" s="3" t="s">
        <v>1560</v>
      </c>
      <c r="C1519" s="3" t="s">
        <v>2088</v>
      </c>
      <c r="D1519" s="3" t="s">
        <v>2421</v>
      </c>
      <c r="E1519" s="3" t="s">
        <v>2421</v>
      </c>
      <c r="F1519" s="3" t="s">
        <v>3649</v>
      </c>
    </row>
    <row r="1520" spans="1:6" x14ac:dyDescent="0.25">
      <c r="A1520" s="3">
        <v>29071</v>
      </c>
      <c r="B1520" s="3" t="s">
        <v>1560</v>
      </c>
      <c r="C1520" s="3" t="s">
        <v>1813</v>
      </c>
      <c r="D1520" s="3" t="s">
        <v>2409</v>
      </c>
      <c r="E1520" s="3" t="s">
        <v>2409</v>
      </c>
      <c r="F1520" s="3" t="s">
        <v>2409</v>
      </c>
    </row>
    <row r="1521" spans="1:6" x14ac:dyDescent="0.25">
      <c r="A1521" s="3">
        <v>29073</v>
      </c>
      <c r="B1521" s="3" t="s">
        <v>1560</v>
      </c>
      <c r="C1521" s="3" t="s">
        <v>4389</v>
      </c>
      <c r="D1521" s="3" t="s">
        <v>2409</v>
      </c>
      <c r="E1521" s="3" t="s">
        <v>2409</v>
      </c>
      <c r="F1521" s="3" t="s">
        <v>2409</v>
      </c>
    </row>
    <row r="1522" spans="1:6" x14ac:dyDescent="0.25">
      <c r="A1522" s="3">
        <v>29075</v>
      </c>
      <c r="B1522" s="3" t="s">
        <v>1560</v>
      </c>
      <c r="C1522" s="3" t="s">
        <v>4391</v>
      </c>
      <c r="D1522" s="3" t="s">
        <v>3378</v>
      </c>
      <c r="E1522" s="3" t="s">
        <v>3378</v>
      </c>
      <c r="F1522" s="3" t="s">
        <v>3378</v>
      </c>
    </row>
    <row r="1523" spans="1:6" x14ac:dyDescent="0.25">
      <c r="A1523" s="3">
        <v>29077</v>
      </c>
      <c r="B1523" s="3" t="s">
        <v>1560</v>
      </c>
      <c r="C1523" s="3" t="s">
        <v>1737</v>
      </c>
      <c r="D1523" s="3" t="s">
        <v>2409</v>
      </c>
      <c r="E1523" s="3" t="s">
        <v>2409</v>
      </c>
      <c r="F1523" s="3" t="s">
        <v>2409</v>
      </c>
    </row>
    <row r="1524" spans="1:6" x14ac:dyDescent="0.25">
      <c r="A1524" s="3">
        <v>29079</v>
      </c>
      <c r="B1524" s="3" t="s">
        <v>1560</v>
      </c>
      <c r="C1524" s="3" t="s">
        <v>1615</v>
      </c>
      <c r="D1524" s="3" t="s">
        <v>3378</v>
      </c>
      <c r="E1524" s="3" t="s">
        <v>3378</v>
      </c>
      <c r="F1524" s="3" t="s">
        <v>3378</v>
      </c>
    </row>
    <row r="1525" spans="1:6" x14ac:dyDescent="0.25">
      <c r="A1525" s="3">
        <v>29081</v>
      </c>
      <c r="B1525" s="3" t="s">
        <v>1560</v>
      </c>
      <c r="C1525" s="3" t="s">
        <v>1594</v>
      </c>
      <c r="D1525" s="3" t="s">
        <v>3378</v>
      </c>
      <c r="E1525" s="3" t="s">
        <v>3378</v>
      </c>
      <c r="F1525" s="3" t="s">
        <v>3378</v>
      </c>
    </row>
    <row r="1526" spans="1:6" x14ac:dyDescent="0.25">
      <c r="A1526" s="3">
        <v>29083</v>
      </c>
      <c r="B1526" s="3" t="s">
        <v>1560</v>
      </c>
      <c r="C1526" s="3" t="s">
        <v>1733</v>
      </c>
      <c r="D1526" s="3" t="s">
        <v>3378</v>
      </c>
      <c r="E1526" s="3" t="s">
        <v>3378</v>
      </c>
      <c r="F1526" s="3" t="s">
        <v>3378</v>
      </c>
    </row>
    <row r="1527" spans="1:6" x14ac:dyDescent="0.25">
      <c r="A1527" s="3">
        <v>29085</v>
      </c>
      <c r="B1527" s="3" t="s">
        <v>1560</v>
      </c>
      <c r="C1527" s="3" t="s">
        <v>4397</v>
      </c>
      <c r="D1527" s="3" t="s">
        <v>2409</v>
      </c>
      <c r="E1527" s="3" t="s">
        <v>2409</v>
      </c>
      <c r="F1527" s="3" t="s">
        <v>2409</v>
      </c>
    </row>
    <row r="1528" spans="1:6" x14ac:dyDescent="0.25">
      <c r="A1528" s="3">
        <v>29087</v>
      </c>
      <c r="B1528" s="3" t="s">
        <v>1560</v>
      </c>
      <c r="C1528" s="3" t="s">
        <v>4399</v>
      </c>
      <c r="D1528" s="3" t="s">
        <v>3378</v>
      </c>
      <c r="E1528" s="3" t="s">
        <v>3378</v>
      </c>
      <c r="F1528" s="3" t="s">
        <v>3378</v>
      </c>
    </row>
    <row r="1529" spans="1:6" x14ac:dyDescent="0.25">
      <c r="A1529" s="3">
        <v>29089</v>
      </c>
      <c r="B1529" s="3" t="s">
        <v>1560</v>
      </c>
      <c r="C1529" s="3" t="s">
        <v>2181</v>
      </c>
      <c r="D1529" s="3" t="s">
        <v>2409</v>
      </c>
      <c r="E1529" s="3" t="s">
        <v>2409</v>
      </c>
      <c r="F1529" s="3" t="s">
        <v>2409</v>
      </c>
    </row>
    <row r="1530" spans="1:6" x14ac:dyDescent="0.25">
      <c r="A1530" s="3">
        <v>29091</v>
      </c>
      <c r="B1530" s="3" t="s">
        <v>1560</v>
      </c>
      <c r="C1530" s="3" t="s">
        <v>4402</v>
      </c>
      <c r="D1530" s="3" t="s">
        <v>2409</v>
      </c>
      <c r="E1530" s="3" t="s">
        <v>2409</v>
      </c>
      <c r="F1530" s="3" t="s">
        <v>2409</v>
      </c>
    </row>
    <row r="1531" spans="1:6" x14ac:dyDescent="0.25">
      <c r="A1531" s="3">
        <v>29093</v>
      </c>
      <c r="B1531" s="3" t="s">
        <v>1560</v>
      </c>
      <c r="C1531" s="3" t="s">
        <v>4033</v>
      </c>
      <c r="D1531" s="3" t="s">
        <v>2409</v>
      </c>
      <c r="E1531" s="3" t="s">
        <v>2409</v>
      </c>
      <c r="F1531" s="3" t="s">
        <v>2409</v>
      </c>
    </row>
    <row r="1532" spans="1:6" x14ac:dyDescent="0.25">
      <c r="A1532" s="3">
        <v>29095</v>
      </c>
      <c r="B1532" s="3" t="s">
        <v>1560</v>
      </c>
      <c r="C1532" s="3" t="s">
        <v>1584</v>
      </c>
      <c r="D1532" s="3" t="s">
        <v>3378</v>
      </c>
      <c r="E1532" s="3" t="s">
        <v>3378</v>
      </c>
      <c r="F1532" s="3" t="s">
        <v>3378</v>
      </c>
    </row>
    <row r="1533" spans="1:6" x14ac:dyDescent="0.25">
      <c r="A1533" s="3">
        <v>29097</v>
      </c>
      <c r="B1533" s="3" t="s">
        <v>1560</v>
      </c>
      <c r="C1533" s="3" t="s">
        <v>1526</v>
      </c>
      <c r="D1533" s="3" t="s">
        <v>2409</v>
      </c>
      <c r="E1533" s="3" t="s">
        <v>2409</v>
      </c>
      <c r="F1533" s="3" t="s">
        <v>2409</v>
      </c>
    </row>
    <row r="1534" spans="1:6" x14ac:dyDescent="0.25">
      <c r="A1534" s="3">
        <v>29099</v>
      </c>
      <c r="B1534" s="3" t="s">
        <v>1560</v>
      </c>
      <c r="C1534" s="3" t="s">
        <v>1502</v>
      </c>
      <c r="D1534" s="3" t="s">
        <v>2409</v>
      </c>
      <c r="E1534" s="3" t="s">
        <v>2409</v>
      </c>
      <c r="F1534" s="3" t="s">
        <v>2421</v>
      </c>
    </row>
    <row r="1535" spans="1:6" x14ac:dyDescent="0.25">
      <c r="A1535" s="3">
        <v>29101</v>
      </c>
      <c r="B1535" s="3" t="s">
        <v>1560</v>
      </c>
      <c r="C1535" s="3" t="s">
        <v>1699</v>
      </c>
      <c r="D1535" s="3" t="s">
        <v>3378</v>
      </c>
      <c r="E1535" s="3" t="s">
        <v>3378</v>
      </c>
      <c r="F1535" s="3" t="s">
        <v>3378</v>
      </c>
    </row>
    <row r="1536" spans="1:6" x14ac:dyDescent="0.25">
      <c r="A1536" s="3">
        <v>29103</v>
      </c>
      <c r="B1536" s="3" t="s">
        <v>1560</v>
      </c>
      <c r="C1536" s="3" t="s">
        <v>1941</v>
      </c>
      <c r="D1536" s="3" t="s">
        <v>2409</v>
      </c>
      <c r="E1536" s="3" t="s">
        <v>2409</v>
      </c>
      <c r="F1536" s="3" t="s">
        <v>6799</v>
      </c>
    </row>
    <row r="1537" spans="1:6" x14ac:dyDescent="0.25">
      <c r="A1537" s="3">
        <v>29105</v>
      </c>
      <c r="B1537" s="3" t="s">
        <v>1560</v>
      </c>
      <c r="C1537" s="3" t="s">
        <v>4410</v>
      </c>
      <c r="D1537" s="3" t="s">
        <v>2409</v>
      </c>
      <c r="E1537" s="3" t="s">
        <v>2409</v>
      </c>
      <c r="F1537" s="3" t="s">
        <v>2409</v>
      </c>
    </row>
    <row r="1538" spans="1:6" x14ac:dyDescent="0.25">
      <c r="A1538" s="3">
        <v>29107</v>
      </c>
      <c r="B1538" s="3" t="s">
        <v>1560</v>
      </c>
      <c r="C1538" s="3" t="s">
        <v>1799</v>
      </c>
      <c r="D1538" s="3" t="s">
        <v>3378</v>
      </c>
      <c r="E1538" s="3" t="s">
        <v>3378</v>
      </c>
      <c r="F1538" s="3" t="s">
        <v>3378</v>
      </c>
    </row>
    <row r="1539" spans="1:6" x14ac:dyDescent="0.25">
      <c r="A1539" s="3">
        <v>29109</v>
      </c>
      <c r="B1539" s="3" t="s">
        <v>1560</v>
      </c>
      <c r="C1539" s="3" t="s">
        <v>1632</v>
      </c>
      <c r="D1539" s="3" t="s">
        <v>2409</v>
      </c>
      <c r="E1539" s="3" t="s">
        <v>2409</v>
      </c>
      <c r="F1539" s="3" t="s">
        <v>2409</v>
      </c>
    </row>
    <row r="1540" spans="1:6" x14ac:dyDescent="0.25">
      <c r="A1540" s="3">
        <v>29111</v>
      </c>
      <c r="B1540" s="3" t="s">
        <v>1560</v>
      </c>
      <c r="C1540" s="3" t="s">
        <v>1639</v>
      </c>
      <c r="D1540" s="3" t="s">
        <v>2409</v>
      </c>
      <c r="E1540" s="3" t="s">
        <v>2409</v>
      </c>
      <c r="F1540" s="3" t="s">
        <v>6799</v>
      </c>
    </row>
    <row r="1541" spans="1:6" x14ac:dyDescent="0.25">
      <c r="A1541" s="3">
        <v>29113</v>
      </c>
      <c r="B1541" s="3" t="s">
        <v>1560</v>
      </c>
      <c r="C1541" s="3" t="s">
        <v>1788</v>
      </c>
      <c r="D1541" s="3" t="s">
        <v>2409</v>
      </c>
      <c r="E1541" s="3" t="s">
        <v>2409</v>
      </c>
      <c r="F1541" s="3" t="s">
        <v>6799</v>
      </c>
    </row>
    <row r="1542" spans="1:6" x14ac:dyDescent="0.25">
      <c r="A1542" s="3">
        <v>29115</v>
      </c>
      <c r="B1542" s="3" t="s">
        <v>1560</v>
      </c>
      <c r="C1542" s="3" t="s">
        <v>1815</v>
      </c>
      <c r="D1542" s="3" t="s">
        <v>3378</v>
      </c>
      <c r="E1542" s="3" t="s">
        <v>3378</v>
      </c>
      <c r="F1542" s="3" t="s">
        <v>3378</v>
      </c>
    </row>
    <row r="1543" spans="1:6" x14ac:dyDescent="0.25">
      <c r="A1543" s="3">
        <v>29117</v>
      </c>
      <c r="B1543" s="3" t="s">
        <v>1560</v>
      </c>
      <c r="C1543" s="3" t="s">
        <v>3205</v>
      </c>
      <c r="D1543" s="3" t="s">
        <v>3378</v>
      </c>
      <c r="E1543" s="3" t="s">
        <v>3378</v>
      </c>
      <c r="F1543" s="3" t="s">
        <v>3378</v>
      </c>
    </row>
    <row r="1544" spans="1:6" x14ac:dyDescent="0.25">
      <c r="A1544" s="3">
        <v>29119</v>
      </c>
      <c r="B1544" s="3" t="s">
        <v>1560</v>
      </c>
      <c r="C1544" s="3" t="s">
        <v>4418</v>
      </c>
      <c r="D1544" s="3" t="s">
        <v>2409</v>
      </c>
      <c r="E1544" s="3" t="s">
        <v>2409</v>
      </c>
      <c r="F1544" s="3" t="s">
        <v>6799</v>
      </c>
    </row>
    <row r="1545" spans="1:6" x14ac:dyDescent="0.25">
      <c r="A1545" s="3">
        <v>29121</v>
      </c>
      <c r="B1545" s="3" t="s">
        <v>1560</v>
      </c>
      <c r="C1545" s="3" t="s">
        <v>1566</v>
      </c>
      <c r="D1545" s="3" t="s">
        <v>2409</v>
      </c>
      <c r="E1545" s="3" t="s">
        <v>2409</v>
      </c>
      <c r="F1545" s="3" t="s">
        <v>2409</v>
      </c>
    </row>
    <row r="1546" spans="1:6" x14ac:dyDescent="0.25">
      <c r="A1546" s="3">
        <v>29123</v>
      </c>
      <c r="B1546" s="3" t="s">
        <v>1560</v>
      </c>
      <c r="C1546" s="3" t="s">
        <v>2004</v>
      </c>
      <c r="D1546" s="3" t="s">
        <v>2409</v>
      </c>
      <c r="E1546" s="3" t="s">
        <v>2409</v>
      </c>
      <c r="F1546" s="3" t="s">
        <v>2409</v>
      </c>
    </row>
    <row r="1547" spans="1:6" x14ac:dyDescent="0.25">
      <c r="A1547" s="3">
        <v>29125</v>
      </c>
      <c r="B1547" s="3" t="s">
        <v>1560</v>
      </c>
      <c r="C1547" s="3" t="s">
        <v>4422</v>
      </c>
      <c r="D1547" s="3" t="s">
        <v>2409</v>
      </c>
      <c r="E1547" s="3" t="s">
        <v>2409</v>
      </c>
      <c r="F1547" s="3" t="s">
        <v>6799</v>
      </c>
    </row>
    <row r="1548" spans="1:6" x14ac:dyDescent="0.25">
      <c r="A1548" s="3">
        <v>29127</v>
      </c>
      <c r="B1548" s="3" t="s">
        <v>1560</v>
      </c>
      <c r="C1548" s="3" t="s">
        <v>1599</v>
      </c>
      <c r="D1548" s="3" t="s">
        <v>2409</v>
      </c>
      <c r="E1548" s="3" t="s">
        <v>2409</v>
      </c>
      <c r="F1548" s="3" t="s">
        <v>2409</v>
      </c>
    </row>
    <row r="1549" spans="1:6" x14ac:dyDescent="0.25">
      <c r="A1549" s="3">
        <v>29129</v>
      </c>
      <c r="B1549" s="3" t="s">
        <v>1560</v>
      </c>
      <c r="C1549" s="3" t="s">
        <v>1630</v>
      </c>
      <c r="D1549" s="3" t="s">
        <v>3378</v>
      </c>
      <c r="E1549" s="3" t="s">
        <v>3378</v>
      </c>
      <c r="F1549" s="3" t="s">
        <v>3378</v>
      </c>
    </row>
    <row r="1550" spans="1:6" x14ac:dyDescent="0.25">
      <c r="A1550" s="3">
        <v>29131</v>
      </c>
      <c r="B1550" s="3" t="s">
        <v>1560</v>
      </c>
      <c r="C1550" s="3" t="s">
        <v>2468</v>
      </c>
      <c r="D1550" s="3" t="s">
        <v>2409</v>
      </c>
      <c r="E1550" s="3" t="s">
        <v>2409</v>
      </c>
      <c r="F1550" s="3" t="s">
        <v>2409</v>
      </c>
    </row>
    <row r="1551" spans="1:6" x14ac:dyDescent="0.25">
      <c r="A1551" s="3">
        <v>29133</v>
      </c>
      <c r="B1551" s="3" t="s">
        <v>1560</v>
      </c>
      <c r="C1551" s="3" t="s">
        <v>1117</v>
      </c>
      <c r="D1551" s="3" t="s">
        <v>2421</v>
      </c>
      <c r="E1551" s="3" t="s">
        <v>2421</v>
      </c>
      <c r="F1551" s="3" t="s">
        <v>3649</v>
      </c>
    </row>
    <row r="1552" spans="1:6" x14ac:dyDescent="0.25">
      <c r="A1552" s="3">
        <v>29135</v>
      </c>
      <c r="B1552" s="3" t="s">
        <v>1560</v>
      </c>
      <c r="C1552" s="3" t="s">
        <v>4428</v>
      </c>
      <c r="D1552" s="3" t="s">
        <v>2409</v>
      </c>
      <c r="E1552" s="3" t="s">
        <v>2409</v>
      </c>
      <c r="F1552" s="3" t="s">
        <v>2409</v>
      </c>
    </row>
    <row r="1553" spans="1:6" x14ac:dyDescent="0.25">
      <c r="A1553" s="3">
        <v>29137</v>
      </c>
      <c r="B1553" s="3" t="s">
        <v>1560</v>
      </c>
      <c r="C1553" s="3" t="s">
        <v>1544</v>
      </c>
      <c r="D1553" s="3" t="s">
        <v>2409</v>
      </c>
      <c r="E1553" s="3" t="s">
        <v>2409</v>
      </c>
      <c r="F1553" s="3" t="s">
        <v>6799</v>
      </c>
    </row>
    <row r="1554" spans="1:6" x14ac:dyDescent="0.25">
      <c r="A1554" s="3">
        <v>29139</v>
      </c>
      <c r="B1554" s="3" t="s">
        <v>1560</v>
      </c>
      <c r="C1554" s="3" t="s">
        <v>1626</v>
      </c>
      <c r="D1554" s="3" t="s">
        <v>2409</v>
      </c>
      <c r="E1554" s="3" t="s">
        <v>2409</v>
      </c>
      <c r="F1554" s="3" t="s">
        <v>6799</v>
      </c>
    </row>
    <row r="1555" spans="1:6" x14ac:dyDescent="0.25">
      <c r="A1555" s="3">
        <v>29141</v>
      </c>
      <c r="B1555" s="3" t="s">
        <v>1560</v>
      </c>
      <c r="C1555" s="3" t="s">
        <v>1776</v>
      </c>
      <c r="D1555" s="3" t="s">
        <v>2409</v>
      </c>
      <c r="E1555" s="3" t="s">
        <v>2409</v>
      </c>
      <c r="F1555" s="3" t="s">
        <v>2409</v>
      </c>
    </row>
    <row r="1556" spans="1:6" x14ac:dyDescent="0.25">
      <c r="A1556" s="3">
        <v>29143</v>
      </c>
      <c r="B1556" s="3" t="s">
        <v>1560</v>
      </c>
      <c r="C1556" s="3" t="s">
        <v>2130</v>
      </c>
      <c r="D1556" s="3" t="s">
        <v>2421</v>
      </c>
      <c r="E1556" s="3" t="s">
        <v>2421</v>
      </c>
      <c r="F1556" s="3" t="s">
        <v>3649</v>
      </c>
    </row>
    <row r="1557" spans="1:6" x14ac:dyDescent="0.25">
      <c r="A1557" s="3">
        <v>29145</v>
      </c>
      <c r="B1557" s="3" t="s">
        <v>1560</v>
      </c>
      <c r="C1557" s="3" t="s">
        <v>1674</v>
      </c>
      <c r="D1557" s="3" t="s">
        <v>2409</v>
      </c>
      <c r="E1557" s="3" t="s">
        <v>2409</v>
      </c>
      <c r="F1557" s="3" t="s">
        <v>2409</v>
      </c>
    </row>
    <row r="1558" spans="1:6" x14ac:dyDescent="0.25">
      <c r="A1558" s="3">
        <v>29147</v>
      </c>
      <c r="B1558" s="3" t="s">
        <v>1560</v>
      </c>
      <c r="C1558" s="3" t="s">
        <v>4435</v>
      </c>
      <c r="D1558" s="3" t="s">
        <v>3378</v>
      </c>
      <c r="E1558" s="3" t="s">
        <v>3378</v>
      </c>
      <c r="F1558" s="3" t="s">
        <v>3378</v>
      </c>
    </row>
    <row r="1559" spans="1:6" x14ac:dyDescent="0.25">
      <c r="A1559" s="3">
        <v>29149</v>
      </c>
      <c r="B1559" s="3" t="s">
        <v>1560</v>
      </c>
      <c r="C1559" s="3" t="s">
        <v>1123</v>
      </c>
      <c r="D1559" s="3" t="s">
        <v>2409</v>
      </c>
      <c r="E1559" s="3" t="s">
        <v>2409</v>
      </c>
      <c r="F1559" s="3" t="s">
        <v>2409</v>
      </c>
    </row>
    <row r="1560" spans="1:6" x14ac:dyDescent="0.25">
      <c r="A1560" s="3">
        <v>29151</v>
      </c>
      <c r="B1560" s="3" t="s">
        <v>1560</v>
      </c>
      <c r="C1560" s="3" t="s">
        <v>3597</v>
      </c>
      <c r="D1560" s="3" t="s">
        <v>2409</v>
      </c>
      <c r="E1560" s="3" t="s">
        <v>2409</v>
      </c>
      <c r="F1560" s="3" t="s">
        <v>2409</v>
      </c>
    </row>
    <row r="1561" spans="1:6" x14ac:dyDescent="0.25">
      <c r="A1561" s="3">
        <v>29153</v>
      </c>
      <c r="B1561" s="3" t="s">
        <v>1560</v>
      </c>
      <c r="C1561" s="3" t="s">
        <v>4439</v>
      </c>
      <c r="D1561" s="3" t="s">
        <v>2409</v>
      </c>
      <c r="E1561" s="3" t="s">
        <v>2409</v>
      </c>
      <c r="F1561" s="3" t="s">
        <v>2409</v>
      </c>
    </row>
    <row r="1562" spans="1:6" x14ac:dyDescent="0.25">
      <c r="A1562" s="3">
        <v>29155</v>
      </c>
      <c r="B1562" s="3" t="s">
        <v>1560</v>
      </c>
      <c r="C1562" s="3" t="s">
        <v>4441</v>
      </c>
      <c r="D1562" s="3" t="s">
        <v>2421</v>
      </c>
      <c r="E1562" s="3" t="s">
        <v>2421</v>
      </c>
      <c r="F1562" s="3" t="s">
        <v>3649</v>
      </c>
    </row>
    <row r="1563" spans="1:6" x14ac:dyDescent="0.25">
      <c r="A1563" s="3">
        <v>29157</v>
      </c>
      <c r="B1563" s="3" t="s">
        <v>1560</v>
      </c>
      <c r="C1563" s="3" t="s">
        <v>1676</v>
      </c>
      <c r="D1563" s="3" t="s">
        <v>2409</v>
      </c>
      <c r="E1563" s="3" t="s">
        <v>2409</v>
      </c>
      <c r="F1563" s="3" t="s">
        <v>2409</v>
      </c>
    </row>
    <row r="1564" spans="1:6" x14ac:dyDescent="0.25">
      <c r="A1564" s="3">
        <v>29159</v>
      </c>
      <c r="B1564" s="3" t="s">
        <v>1560</v>
      </c>
      <c r="C1564" s="3" t="s">
        <v>4444</v>
      </c>
      <c r="D1564" s="3" t="s">
        <v>2409</v>
      </c>
      <c r="E1564" s="3" t="s">
        <v>2409</v>
      </c>
      <c r="F1564" s="3" t="s">
        <v>2409</v>
      </c>
    </row>
    <row r="1565" spans="1:6" x14ac:dyDescent="0.25">
      <c r="A1565" s="3">
        <v>29161</v>
      </c>
      <c r="B1565" s="3" t="s">
        <v>1560</v>
      </c>
      <c r="C1565" s="3" t="s">
        <v>4446</v>
      </c>
      <c r="D1565" s="3" t="s">
        <v>2409</v>
      </c>
      <c r="E1565" s="3" t="s">
        <v>2409</v>
      </c>
      <c r="F1565" s="3" t="s">
        <v>2409</v>
      </c>
    </row>
    <row r="1566" spans="1:6" x14ac:dyDescent="0.25">
      <c r="A1566" s="3">
        <v>29163</v>
      </c>
      <c r="B1566" s="3" t="s">
        <v>1560</v>
      </c>
      <c r="C1566" s="3" t="s">
        <v>1783</v>
      </c>
      <c r="D1566" s="3" t="s">
        <v>2409</v>
      </c>
      <c r="E1566" s="3" t="s">
        <v>2409</v>
      </c>
      <c r="F1566" s="3" t="s">
        <v>6799</v>
      </c>
    </row>
    <row r="1567" spans="1:6" x14ac:dyDescent="0.25">
      <c r="A1567" s="3">
        <v>29165</v>
      </c>
      <c r="B1567" s="3" t="s">
        <v>1560</v>
      </c>
      <c r="C1567" s="3" t="s">
        <v>1883</v>
      </c>
      <c r="D1567" s="3" t="s">
        <v>3378</v>
      </c>
      <c r="E1567" s="3" t="s">
        <v>3378</v>
      </c>
      <c r="F1567" s="3" t="s">
        <v>3378</v>
      </c>
    </row>
    <row r="1568" spans="1:6" x14ac:dyDescent="0.25">
      <c r="A1568" s="3">
        <v>29167</v>
      </c>
      <c r="B1568" s="3" t="s">
        <v>1560</v>
      </c>
      <c r="C1568" s="3" t="s">
        <v>1569</v>
      </c>
      <c r="D1568" s="3" t="s">
        <v>2409</v>
      </c>
      <c r="E1568" s="3" t="s">
        <v>2409</v>
      </c>
      <c r="F1568" s="3" t="s">
        <v>2409</v>
      </c>
    </row>
    <row r="1569" spans="1:6" x14ac:dyDescent="0.25">
      <c r="A1569" s="3">
        <v>29169</v>
      </c>
      <c r="B1569" s="3" t="s">
        <v>1560</v>
      </c>
      <c r="C1569" s="3" t="s">
        <v>1691</v>
      </c>
      <c r="D1569" s="3" t="s">
        <v>2409</v>
      </c>
      <c r="E1569" s="3" t="s">
        <v>2409</v>
      </c>
      <c r="F1569" s="3" t="s">
        <v>2409</v>
      </c>
    </row>
    <row r="1570" spans="1:6" x14ac:dyDescent="0.25">
      <c r="A1570" s="3">
        <v>29171</v>
      </c>
      <c r="B1570" s="3" t="s">
        <v>1560</v>
      </c>
      <c r="C1570" s="3" t="s">
        <v>1616</v>
      </c>
      <c r="D1570" s="3" t="s">
        <v>3378</v>
      </c>
      <c r="E1570" s="3" t="s">
        <v>3378</v>
      </c>
      <c r="F1570" s="3" t="s">
        <v>3378</v>
      </c>
    </row>
    <row r="1571" spans="1:6" x14ac:dyDescent="0.25">
      <c r="A1571" s="3">
        <v>29173</v>
      </c>
      <c r="B1571" s="3" t="s">
        <v>1560</v>
      </c>
      <c r="C1571" s="3" t="s">
        <v>4453</v>
      </c>
      <c r="D1571" s="3" t="s">
        <v>2409</v>
      </c>
      <c r="E1571" s="3" t="s">
        <v>2409</v>
      </c>
      <c r="F1571" s="3" t="s">
        <v>6799</v>
      </c>
    </row>
    <row r="1572" spans="1:6" x14ac:dyDescent="0.25">
      <c r="A1572" s="3">
        <v>29175</v>
      </c>
      <c r="B1572" s="3" t="s">
        <v>1560</v>
      </c>
      <c r="C1572" s="3" t="s">
        <v>1661</v>
      </c>
      <c r="D1572" s="3" t="s">
        <v>2409</v>
      </c>
      <c r="E1572" s="3" t="s">
        <v>2409</v>
      </c>
      <c r="F1572" s="3" t="s">
        <v>2409</v>
      </c>
    </row>
    <row r="1573" spans="1:6" x14ac:dyDescent="0.25">
      <c r="A1573" s="3">
        <v>29177</v>
      </c>
      <c r="B1573" s="3" t="s">
        <v>1560</v>
      </c>
      <c r="C1573" s="3" t="s">
        <v>4456</v>
      </c>
      <c r="D1573" s="3" t="s">
        <v>3378</v>
      </c>
      <c r="E1573" s="3" t="s">
        <v>3378</v>
      </c>
      <c r="F1573" s="3" t="s">
        <v>3378</v>
      </c>
    </row>
    <row r="1574" spans="1:6" x14ac:dyDescent="0.25">
      <c r="A1574" s="3">
        <v>29179</v>
      </c>
      <c r="B1574" s="3" t="s">
        <v>1560</v>
      </c>
      <c r="C1574" s="3" t="s">
        <v>4458</v>
      </c>
      <c r="D1574" s="3" t="s">
        <v>2409</v>
      </c>
      <c r="E1574" s="3" t="s">
        <v>2409</v>
      </c>
      <c r="F1574" s="3" t="s">
        <v>2409</v>
      </c>
    </row>
    <row r="1575" spans="1:6" x14ac:dyDescent="0.25">
      <c r="A1575" s="3">
        <v>29181</v>
      </c>
      <c r="B1575" s="3" t="s">
        <v>1560</v>
      </c>
      <c r="C1575" s="3" t="s">
        <v>3347</v>
      </c>
      <c r="D1575" s="3" t="s">
        <v>2409</v>
      </c>
      <c r="E1575" s="3" t="s">
        <v>2409</v>
      </c>
      <c r="F1575" s="3" t="s">
        <v>2409</v>
      </c>
    </row>
    <row r="1576" spans="1:6" x14ac:dyDescent="0.25">
      <c r="A1576" s="3">
        <v>29183</v>
      </c>
      <c r="B1576" s="3" t="s">
        <v>1560</v>
      </c>
      <c r="C1576" s="3" t="s">
        <v>1736</v>
      </c>
      <c r="D1576" s="3" t="s">
        <v>2409</v>
      </c>
      <c r="E1576" s="3" t="s">
        <v>2409</v>
      </c>
      <c r="F1576" s="3" t="s">
        <v>2421</v>
      </c>
    </row>
    <row r="1577" spans="1:6" x14ac:dyDescent="0.25">
      <c r="A1577" s="3">
        <v>29185</v>
      </c>
      <c r="B1577" s="3" t="s">
        <v>1560</v>
      </c>
      <c r="C1577" s="3" t="s">
        <v>2084</v>
      </c>
      <c r="D1577" s="3" t="s">
        <v>3496</v>
      </c>
      <c r="E1577" s="3" t="s">
        <v>3496</v>
      </c>
      <c r="F1577" s="3" t="s">
        <v>6795</v>
      </c>
    </row>
    <row r="1578" spans="1:6" x14ac:dyDescent="0.25">
      <c r="A1578" s="3">
        <v>29186</v>
      </c>
      <c r="B1578" s="3" t="s">
        <v>1560</v>
      </c>
      <c r="C1578" s="3" t="s">
        <v>4463</v>
      </c>
      <c r="D1578" s="3" t="s">
        <v>2409</v>
      </c>
      <c r="E1578" s="3" t="s">
        <v>2409</v>
      </c>
      <c r="F1578" s="3" t="s">
        <v>2409</v>
      </c>
    </row>
    <row r="1579" spans="1:6" x14ac:dyDescent="0.25">
      <c r="A1579" s="3">
        <v>29187</v>
      </c>
      <c r="B1579" s="3" t="s">
        <v>1560</v>
      </c>
      <c r="C1579" s="3" t="s">
        <v>4465</v>
      </c>
      <c r="D1579" s="3" t="s">
        <v>2409</v>
      </c>
      <c r="E1579" s="3" t="s">
        <v>2409</v>
      </c>
      <c r="F1579" s="3" t="s">
        <v>2409</v>
      </c>
    </row>
    <row r="1580" spans="1:6" x14ac:dyDescent="0.25">
      <c r="A1580" s="3">
        <v>29189</v>
      </c>
      <c r="B1580" s="3" t="s">
        <v>1560</v>
      </c>
      <c r="C1580" s="3" t="s">
        <v>1857</v>
      </c>
      <c r="D1580" s="3" t="s">
        <v>2409</v>
      </c>
      <c r="E1580" s="3" t="s">
        <v>2409</v>
      </c>
      <c r="F1580" s="3" t="s">
        <v>2421</v>
      </c>
    </row>
    <row r="1581" spans="1:6" x14ac:dyDescent="0.25">
      <c r="A1581" s="3">
        <v>29195</v>
      </c>
      <c r="B1581" s="3" t="s">
        <v>1560</v>
      </c>
      <c r="C1581" s="3" t="s">
        <v>2491</v>
      </c>
      <c r="D1581" s="3" t="s">
        <v>2409</v>
      </c>
      <c r="E1581" s="3" t="s">
        <v>2409</v>
      </c>
      <c r="F1581" s="3" t="s">
        <v>2409</v>
      </c>
    </row>
    <row r="1582" spans="1:6" x14ac:dyDescent="0.25">
      <c r="A1582" s="3">
        <v>29197</v>
      </c>
      <c r="B1582" s="3" t="s">
        <v>1560</v>
      </c>
      <c r="C1582" s="3" t="s">
        <v>3244</v>
      </c>
      <c r="D1582" s="3" t="s">
        <v>2409</v>
      </c>
      <c r="E1582" s="3" t="s">
        <v>2409</v>
      </c>
      <c r="F1582" s="3" t="s">
        <v>6799</v>
      </c>
    </row>
    <row r="1583" spans="1:6" x14ac:dyDescent="0.25">
      <c r="A1583" s="3">
        <v>29199</v>
      </c>
      <c r="B1583" s="3" t="s">
        <v>1560</v>
      </c>
      <c r="C1583" s="3" t="s">
        <v>4470</v>
      </c>
      <c r="D1583" s="3" t="s">
        <v>2409</v>
      </c>
      <c r="E1583" s="3" t="s">
        <v>2409</v>
      </c>
      <c r="F1583" s="3" t="s">
        <v>6799</v>
      </c>
    </row>
    <row r="1584" spans="1:6" x14ac:dyDescent="0.25">
      <c r="A1584" s="3">
        <v>29201</v>
      </c>
      <c r="B1584" s="3" t="s">
        <v>1560</v>
      </c>
      <c r="C1584" s="3" t="s">
        <v>1622</v>
      </c>
      <c r="D1584" s="3" t="s">
        <v>2421</v>
      </c>
      <c r="E1584" s="3" t="s">
        <v>2421</v>
      </c>
      <c r="F1584" s="3" t="s">
        <v>3649</v>
      </c>
    </row>
    <row r="1585" spans="1:6" x14ac:dyDescent="0.25">
      <c r="A1585" s="3">
        <v>29203</v>
      </c>
      <c r="B1585" s="3" t="s">
        <v>1560</v>
      </c>
      <c r="C1585" s="3" t="s">
        <v>4473</v>
      </c>
      <c r="D1585" s="3" t="s">
        <v>2409</v>
      </c>
      <c r="E1585" s="3" t="s">
        <v>2409</v>
      </c>
      <c r="F1585" s="3" t="s">
        <v>2409</v>
      </c>
    </row>
    <row r="1586" spans="1:6" x14ac:dyDescent="0.25">
      <c r="A1586" s="3">
        <v>29205</v>
      </c>
      <c r="B1586" s="3" t="s">
        <v>1560</v>
      </c>
      <c r="C1586" s="3" t="s">
        <v>1220</v>
      </c>
      <c r="D1586" s="3" t="s">
        <v>2409</v>
      </c>
      <c r="E1586" s="3" t="s">
        <v>2409</v>
      </c>
      <c r="F1586" s="3" t="s">
        <v>6799</v>
      </c>
    </row>
    <row r="1587" spans="1:6" x14ac:dyDescent="0.25">
      <c r="A1587" s="3">
        <v>29207</v>
      </c>
      <c r="B1587" s="3" t="s">
        <v>1560</v>
      </c>
      <c r="C1587" s="3" t="s">
        <v>1838</v>
      </c>
      <c r="D1587" s="3" t="s">
        <v>2421</v>
      </c>
      <c r="E1587" s="3" t="s">
        <v>2421</v>
      </c>
      <c r="F1587" s="3" t="s">
        <v>3649</v>
      </c>
    </row>
    <row r="1588" spans="1:6" x14ac:dyDescent="0.25">
      <c r="A1588" s="3">
        <v>29209</v>
      </c>
      <c r="B1588" s="3" t="s">
        <v>1560</v>
      </c>
      <c r="C1588" s="3" t="s">
        <v>2501</v>
      </c>
      <c r="D1588" s="3" t="s">
        <v>2409</v>
      </c>
      <c r="E1588" s="3" t="s">
        <v>2409</v>
      </c>
      <c r="F1588" s="3" t="s">
        <v>2409</v>
      </c>
    </row>
    <row r="1589" spans="1:6" x14ac:dyDescent="0.25">
      <c r="A1589" s="3">
        <v>29211</v>
      </c>
      <c r="B1589" s="3" t="s">
        <v>1560</v>
      </c>
      <c r="C1589" s="3" t="s">
        <v>2149</v>
      </c>
      <c r="D1589" s="3" t="s">
        <v>3378</v>
      </c>
      <c r="E1589" s="3" t="s">
        <v>3378</v>
      </c>
      <c r="F1589" s="3" t="s">
        <v>3378</v>
      </c>
    </row>
    <row r="1590" spans="1:6" x14ac:dyDescent="0.25">
      <c r="A1590" s="3">
        <v>29213</v>
      </c>
      <c r="B1590" s="3" t="s">
        <v>1560</v>
      </c>
      <c r="C1590" s="3" t="s">
        <v>4479</v>
      </c>
      <c r="D1590" s="3" t="s">
        <v>2409</v>
      </c>
      <c r="E1590" s="3" t="s">
        <v>2409</v>
      </c>
      <c r="F1590" s="3" t="s">
        <v>2409</v>
      </c>
    </row>
    <row r="1591" spans="1:6" x14ac:dyDescent="0.25">
      <c r="A1591" s="3">
        <v>29215</v>
      </c>
      <c r="B1591" s="3" t="s">
        <v>1560</v>
      </c>
      <c r="C1591" s="3" t="s">
        <v>1112</v>
      </c>
      <c r="D1591" s="3" t="s">
        <v>2409</v>
      </c>
      <c r="E1591" s="3" t="s">
        <v>2409</v>
      </c>
      <c r="F1591" s="3" t="s">
        <v>2409</v>
      </c>
    </row>
    <row r="1592" spans="1:6" x14ac:dyDescent="0.25">
      <c r="A1592" s="3">
        <v>29217</v>
      </c>
      <c r="B1592" s="3" t="s">
        <v>1560</v>
      </c>
      <c r="C1592" s="3" t="s">
        <v>2082</v>
      </c>
      <c r="D1592" s="3" t="s">
        <v>3496</v>
      </c>
      <c r="E1592" s="3" t="s">
        <v>3496</v>
      </c>
      <c r="F1592" s="3" t="s">
        <v>6795</v>
      </c>
    </row>
    <row r="1593" spans="1:6" x14ac:dyDescent="0.25">
      <c r="A1593" s="3">
        <v>29219</v>
      </c>
      <c r="B1593" s="3" t="s">
        <v>1560</v>
      </c>
      <c r="C1593" s="3" t="s">
        <v>1588</v>
      </c>
      <c r="D1593" s="3" t="s">
        <v>2409</v>
      </c>
      <c r="E1593" s="3" t="s">
        <v>2409</v>
      </c>
      <c r="F1593" s="3" t="s">
        <v>2409</v>
      </c>
    </row>
    <row r="1594" spans="1:6" x14ac:dyDescent="0.25">
      <c r="A1594" s="3">
        <v>29221</v>
      </c>
      <c r="B1594" s="3" t="s">
        <v>1560</v>
      </c>
      <c r="C1594" s="3" t="s">
        <v>1127</v>
      </c>
      <c r="D1594" s="3" t="s">
        <v>2409</v>
      </c>
      <c r="E1594" s="3" t="s">
        <v>2409</v>
      </c>
      <c r="F1594" s="3" t="s">
        <v>2409</v>
      </c>
    </row>
    <row r="1595" spans="1:6" x14ac:dyDescent="0.25">
      <c r="A1595" s="3">
        <v>29223</v>
      </c>
      <c r="B1595" s="3" t="s">
        <v>1560</v>
      </c>
      <c r="C1595" s="3" t="s">
        <v>1555</v>
      </c>
      <c r="D1595" s="3" t="s">
        <v>2409</v>
      </c>
      <c r="E1595" s="3" t="s">
        <v>2409</v>
      </c>
      <c r="F1595" s="3" t="s">
        <v>2409</v>
      </c>
    </row>
    <row r="1596" spans="1:6" x14ac:dyDescent="0.25">
      <c r="A1596" s="3">
        <v>29225</v>
      </c>
      <c r="B1596" s="3" t="s">
        <v>1560</v>
      </c>
      <c r="C1596" s="3" t="s">
        <v>2022</v>
      </c>
      <c r="D1596" s="3" t="s">
        <v>2409</v>
      </c>
      <c r="E1596" s="3" t="s">
        <v>2409</v>
      </c>
      <c r="F1596" s="3" t="s">
        <v>2409</v>
      </c>
    </row>
    <row r="1597" spans="1:6" x14ac:dyDescent="0.25">
      <c r="A1597" s="3">
        <v>29227</v>
      </c>
      <c r="B1597" s="3" t="s">
        <v>1560</v>
      </c>
      <c r="C1597" s="3" t="s">
        <v>3055</v>
      </c>
      <c r="D1597" s="3" t="s">
        <v>3378</v>
      </c>
      <c r="E1597" s="3" t="s">
        <v>3378</v>
      </c>
      <c r="F1597" s="3" t="s">
        <v>3378</v>
      </c>
    </row>
    <row r="1598" spans="1:6" x14ac:dyDescent="0.25">
      <c r="A1598" s="3">
        <v>29229</v>
      </c>
      <c r="B1598" s="3" t="s">
        <v>1560</v>
      </c>
      <c r="C1598" s="3" t="s">
        <v>1955</v>
      </c>
      <c r="D1598" s="3" t="s">
        <v>2409</v>
      </c>
      <c r="E1598" s="3" t="s">
        <v>2409</v>
      </c>
      <c r="F1598" s="3" t="s">
        <v>2409</v>
      </c>
    </row>
    <row r="1599" spans="1:6" x14ac:dyDescent="0.25">
      <c r="A1599" s="3">
        <v>29510</v>
      </c>
      <c r="B1599" s="3" t="s">
        <v>1560</v>
      </c>
      <c r="C1599" s="3" t="s">
        <v>4489</v>
      </c>
      <c r="D1599" s="3" t="s">
        <v>2409</v>
      </c>
      <c r="E1599" s="3" t="s">
        <v>2409</v>
      </c>
      <c r="F1599" s="3" t="s">
        <v>2409</v>
      </c>
    </row>
    <row r="1600" spans="1:6" x14ac:dyDescent="0.25">
      <c r="A1600" s="3">
        <v>30001</v>
      </c>
      <c r="B1600" s="3" t="s">
        <v>1533</v>
      </c>
      <c r="C1600" s="3" t="s">
        <v>4492</v>
      </c>
      <c r="D1600" s="3" t="s">
        <v>4490</v>
      </c>
      <c r="E1600" s="3" t="s">
        <v>23961</v>
      </c>
      <c r="F1600" s="3" t="s">
        <v>4490</v>
      </c>
    </row>
    <row r="1601" spans="1:6" x14ac:dyDescent="0.25">
      <c r="A1601" s="3">
        <v>30003</v>
      </c>
      <c r="B1601" s="3" t="s">
        <v>1533</v>
      </c>
      <c r="C1601" s="3" t="s">
        <v>2063</v>
      </c>
      <c r="D1601" s="3" t="s">
        <v>4493</v>
      </c>
      <c r="E1601" s="3" t="s">
        <v>23961</v>
      </c>
      <c r="F1601" s="3" t="s">
        <v>4493</v>
      </c>
    </row>
    <row r="1602" spans="1:6" x14ac:dyDescent="0.25">
      <c r="A1602" s="3">
        <v>30005</v>
      </c>
      <c r="B1602" s="3" t="s">
        <v>1533</v>
      </c>
      <c r="C1602" s="3" t="s">
        <v>3080</v>
      </c>
      <c r="D1602" s="3" t="s">
        <v>4495</v>
      </c>
      <c r="E1602" s="3" t="s">
        <v>23961</v>
      </c>
      <c r="F1602" s="3" t="s">
        <v>4495</v>
      </c>
    </row>
    <row r="1603" spans="1:6" x14ac:dyDescent="0.25">
      <c r="A1603" s="3">
        <v>30007</v>
      </c>
      <c r="B1603" s="3" t="s">
        <v>1533</v>
      </c>
      <c r="C1603" s="3" t="s">
        <v>4499</v>
      </c>
      <c r="D1603" s="3" t="s">
        <v>4490</v>
      </c>
      <c r="E1603" s="3" t="s">
        <v>23961</v>
      </c>
      <c r="F1603" s="3" t="s">
        <v>4490</v>
      </c>
    </row>
    <row r="1604" spans="1:6" x14ac:dyDescent="0.25">
      <c r="A1604" s="3">
        <v>30009</v>
      </c>
      <c r="B1604" s="3" t="s">
        <v>1533</v>
      </c>
      <c r="C1604" s="3" t="s">
        <v>2076</v>
      </c>
      <c r="D1604" s="3" t="s">
        <v>4500</v>
      </c>
      <c r="E1604" s="3" t="s">
        <v>23961</v>
      </c>
      <c r="F1604" s="3" t="s">
        <v>4500</v>
      </c>
    </row>
    <row r="1605" spans="1:6" x14ac:dyDescent="0.25">
      <c r="A1605" s="3">
        <v>30011</v>
      </c>
      <c r="B1605" s="3" t="s">
        <v>1533</v>
      </c>
      <c r="C1605" s="3" t="s">
        <v>3681</v>
      </c>
      <c r="D1605" s="3" t="s">
        <v>4493</v>
      </c>
      <c r="E1605" s="3" t="s">
        <v>23961</v>
      </c>
      <c r="F1605" s="3" t="s">
        <v>4493</v>
      </c>
    </row>
    <row r="1606" spans="1:6" x14ac:dyDescent="0.25">
      <c r="A1606" s="3">
        <v>30013</v>
      </c>
      <c r="B1606" s="3" t="s">
        <v>1533</v>
      </c>
      <c r="C1606" s="3" t="s">
        <v>4505</v>
      </c>
      <c r="D1606" s="3" t="s">
        <v>4503</v>
      </c>
      <c r="E1606" s="3" t="s">
        <v>23961</v>
      </c>
      <c r="F1606" s="3" t="s">
        <v>4503</v>
      </c>
    </row>
    <row r="1607" spans="1:6" x14ac:dyDescent="0.25">
      <c r="A1607" s="3">
        <v>30015</v>
      </c>
      <c r="B1607" s="3" t="s">
        <v>1533</v>
      </c>
      <c r="C1607" s="3" t="s">
        <v>4507</v>
      </c>
      <c r="D1607" s="3" t="s">
        <v>4503</v>
      </c>
      <c r="E1607" s="3" t="s">
        <v>23961</v>
      </c>
      <c r="F1607" s="3" t="s">
        <v>4503</v>
      </c>
    </row>
    <row r="1608" spans="1:6" x14ac:dyDescent="0.25">
      <c r="A1608" s="3">
        <v>30017</v>
      </c>
      <c r="B1608" s="3" t="s">
        <v>1533</v>
      </c>
      <c r="C1608" s="3" t="s">
        <v>2643</v>
      </c>
      <c r="D1608" s="3" t="s">
        <v>4493</v>
      </c>
      <c r="E1608" s="3" t="s">
        <v>23961</v>
      </c>
      <c r="F1608" s="3" t="s">
        <v>4493</v>
      </c>
    </row>
    <row r="1609" spans="1:6" x14ac:dyDescent="0.25">
      <c r="A1609" s="3">
        <v>30019</v>
      </c>
      <c r="B1609" s="3" t="s">
        <v>1533</v>
      </c>
      <c r="C1609" s="3" t="s">
        <v>4511</v>
      </c>
      <c r="D1609" s="3" t="s">
        <v>4509</v>
      </c>
      <c r="E1609" s="3" t="s">
        <v>23961</v>
      </c>
      <c r="F1609" s="3" t="s">
        <v>4509</v>
      </c>
    </row>
    <row r="1610" spans="1:6" x14ac:dyDescent="0.25">
      <c r="A1610" s="3">
        <v>30021</v>
      </c>
      <c r="B1610" s="3" t="s">
        <v>1533</v>
      </c>
      <c r="C1610" s="3" t="s">
        <v>2888</v>
      </c>
      <c r="D1610" s="3" t="s">
        <v>4509</v>
      </c>
      <c r="E1610" s="3" t="s">
        <v>23961</v>
      </c>
      <c r="F1610" s="3" t="s">
        <v>4509</v>
      </c>
    </row>
    <row r="1611" spans="1:6" x14ac:dyDescent="0.25">
      <c r="A1611" s="3">
        <v>30023</v>
      </c>
      <c r="B1611" s="3" t="s">
        <v>1533</v>
      </c>
      <c r="C1611" s="3" t="s">
        <v>1970</v>
      </c>
      <c r="D1611" s="3" t="s">
        <v>4490</v>
      </c>
      <c r="E1611" s="3" t="s">
        <v>23961</v>
      </c>
      <c r="F1611" s="3" t="s">
        <v>4490</v>
      </c>
    </row>
    <row r="1612" spans="1:6" x14ac:dyDescent="0.25">
      <c r="A1612" s="3">
        <v>30025</v>
      </c>
      <c r="B1612" s="3" t="s">
        <v>1533</v>
      </c>
      <c r="C1612" s="3" t="s">
        <v>4515</v>
      </c>
      <c r="D1612" s="3" t="s">
        <v>4509</v>
      </c>
      <c r="E1612" s="3" t="s">
        <v>23961</v>
      </c>
      <c r="F1612" s="3" t="s">
        <v>4509</v>
      </c>
    </row>
    <row r="1613" spans="1:6" x14ac:dyDescent="0.25">
      <c r="A1613" s="3">
        <v>30027</v>
      </c>
      <c r="B1613" s="3" t="s">
        <v>1533</v>
      </c>
      <c r="C1613" s="3" t="s">
        <v>4517</v>
      </c>
      <c r="D1613" s="3" t="s">
        <v>4495</v>
      </c>
      <c r="E1613" s="3" t="s">
        <v>23961</v>
      </c>
      <c r="F1613" s="3" t="s">
        <v>4495</v>
      </c>
    </row>
    <row r="1614" spans="1:6" x14ac:dyDescent="0.25">
      <c r="A1614" s="3">
        <v>30029</v>
      </c>
      <c r="B1614" s="3" t="s">
        <v>1533</v>
      </c>
      <c r="C1614" s="3" t="s">
        <v>4520</v>
      </c>
      <c r="D1614" s="3" t="s">
        <v>4518</v>
      </c>
      <c r="E1614" s="3" t="s">
        <v>23961</v>
      </c>
      <c r="F1614" s="3" t="s">
        <v>4518</v>
      </c>
    </row>
    <row r="1615" spans="1:6" x14ac:dyDescent="0.25">
      <c r="A1615" s="3">
        <v>30031</v>
      </c>
      <c r="B1615" s="3" t="s">
        <v>1533</v>
      </c>
      <c r="C1615" s="3" t="s">
        <v>2150</v>
      </c>
      <c r="D1615" s="3" t="s">
        <v>4490</v>
      </c>
      <c r="E1615" s="3" t="s">
        <v>23961</v>
      </c>
      <c r="F1615" s="3" t="s">
        <v>4490</v>
      </c>
    </row>
    <row r="1616" spans="1:6" x14ac:dyDescent="0.25">
      <c r="A1616" s="3">
        <v>30033</v>
      </c>
      <c r="B1616" s="3" t="s">
        <v>1533</v>
      </c>
      <c r="C1616" s="3" t="s">
        <v>2657</v>
      </c>
      <c r="D1616" s="3" t="s">
        <v>4509</v>
      </c>
      <c r="E1616" s="3" t="s">
        <v>23961</v>
      </c>
      <c r="F1616" s="3" t="s">
        <v>4509</v>
      </c>
    </row>
    <row r="1617" spans="1:6" x14ac:dyDescent="0.25">
      <c r="A1617" s="3">
        <v>30035</v>
      </c>
      <c r="B1617" s="3" t="s">
        <v>1533</v>
      </c>
      <c r="C1617" s="3" t="s">
        <v>4524</v>
      </c>
      <c r="D1617" s="3" t="s">
        <v>4503</v>
      </c>
      <c r="E1617" s="3" t="s">
        <v>23961</v>
      </c>
      <c r="F1617" s="3" t="s">
        <v>4503</v>
      </c>
    </row>
    <row r="1618" spans="1:6" x14ac:dyDescent="0.25">
      <c r="A1618" s="3">
        <v>30037</v>
      </c>
      <c r="B1618" s="3" t="s">
        <v>1533</v>
      </c>
      <c r="C1618" s="3" t="s">
        <v>1754</v>
      </c>
      <c r="D1618" s="3" t="s">
        <v>4495</v>
      </c>
      <c r="E1618" s="3" t="s">
        <v>23961</v>
      </c>
      <c r="F1618" s="3" t="s">
        <v>4495</v>
      </c>
    </row>
    <row r="1619" spans="1:6" x14ac:dyDescent="0.25">
      <c r="A1619" s="3">
        <v>30039</v>
      </c>
      <c r="B1619" s="3" t="s">
        <v>1533</v>
      </c>
      <c r="C1619" s="3" t="s">
        <v>4527</v>
      </c>
      <c r="D1619" s="3" t="s">
        <v>4490</v>
      </c>
      <c r="E1619" s="3" t="s">
        <v>23961</v>
      </c>
      <c r="F1619" s="3" t="s">
        <v>4490</v>
      </c>
    </row>
    <row r="1620" spans="1:6" x14ac:dyDescent="0.25">
      <c r="A1620" s="3">
        <v>30041</v>
      </c>
      <c r="B1620" s="3" t="s">
        <v>1533</v>
      </c>
      <c r="C1620" s="3" t="s">
        <v>4529</v>
      </c>
      <c r="D1620" s="3" t="s">
        <v>4503</v>
      </c>
      <c r="E1620" s="3" t="s">
        <v>23961</v>
      </c>
      <c r="F1620" s="3" t="s">
        <v>4503</v>
      </c>
    </row>
    <row r="1621" spans="1:6" x14ac:dyDescent="0.25">
      <c r="A1621" s="3">
        <v>30043</v>
      </c>
      <c r="B1621" s="3" t="s">
        <v>1533</v>
      </c>
      <c r="C1621" s="3" t="s">
        <v>1502</v>
      </c>
      <c r="D1621" s="3" t="s">
        <v>4490</v>
      </c>
      <c r="E1621" s="3" t="s">
        <v>23961</v>
      </c>
      <c r="F1621" s="3" t="s">
        <v>4490</v>
      </c>
    </row>
    <row r="1622" spans="1:6" x14ac:dyDescent="0.25">
      <c r="A1622" s="3">
        <v>30045</v>
      </c>
      <c r="B1622" s="3" t="s">
        <v>1533</v>
      </c>
      <c r="C1622" s="3" t="s">
        <v>4532</v>
      </c>
      <c r="D1622" s="3" t="s">
        <v>4503</v>
      </c>
      <c r="E1622" s="3" t="s">
        <v>23961</v>
      </c>
      <c r="F1622" s="3" t="s">
        <v>4503</v>
      </c>
    </row>
    <row r="1623" spans="1:6" x14ac:dyDescent="0.25">
      <c r="A1623" s="3">
        <v>30047</v>
      </c>
      <c r="B1623" s="3" t="s">
        <v>1533</v>
      </c>
      <c r="C1623" s="3" t="s">
        <v>1498</v>
      </c>
      <c r="D1623" s="3" t="s">
        <v>4490</v>
      </c>
      <c r="E1623" s="3" t="s">
        <v>23961</v>
      </c>
      <c r="F1623" s="3" t="s">
        <v>4490</v>
      </c>
    </row>
    <row r="1624" spans="1:6" x14ac:dyDescent="0.25">
      <c r="A1624" s="3">
        <v>30049</v>
      </c>
      <c r="B1624" s="3" t="s">
        <v>1533</v>
      </c>
      <c r="C1624" s="3" t="s">
        <v>4535</v>
      </c>
      <c r="D1624" s="3" t="s">
        <v>4518</v>
      </c>
      <c r="E1624" s="3" t="s">
        <v>23961</v>
      </c>
      <c r="F1624" s="3" t="s">
        <v>4518</v>
      </c>
    </row>
    <row r="1625" spans="1:6" x14ac:dyDescent="0.25">
      <c r="A1625" s="3">
        <v>30051</v>
      </c>
      <c r="B1625" s="3" t="s">
        <v>1533</v>
      </c>
      <c r="C1625" s="3" t="s">
        <v>2789</v>
      </c>
      <c r="D1625" s="3" t="s">
        <v>4503</v>
      </c>
      <c r="E1625" s="3" t="s">
        <v>23961</v>
      </c>
      <c r="F1625" s="3" t="s">
        <v>4503</v>
      </c>
    </row>
    <row r="1626" spans="1:6" x14ac:dyDescent="0.25">
      <c r="A1626" s="3">
        <v>30053</v>
      </c>
      <c r="B1626" s="3" t="s">
        <v>1533</v>
      </c>
      <c r="C1626" s="3" t="s">
        <v>1788</v>
      </c>
      <c r="D1626" s="3" t="s">
        <v>4490</v>
      </c>
      <c r="E1626" s="3" t="s">
        <v>23961</v>
      </c>
      <c r="F1626" s="3" t="s">
        <v>4490</v>
      </c>
    </row>
    <row r="1627" spans="1:6" x14ac:dyDescent="0.25">
      <c r="A1627" s="3">
        <v>30055</v>
      </c>
      <c r="B1627" s="3" t="s">
        <v>1533</v>
      </c>
      <c r="C1627" s="3" t="s">
        <v>4539</v>
      </c>
      <c r="D1627" s="3" t="s">
        <v>4509</v>
      </c>
      <c r="E1627" s="3" t="s">
        <v>23961</v>
      </c>
      <c r="F1627" s="3" t="s">
        <v>4509</v>
      </c>
    </row>
    <row r="1628" spans="1:6" x14ac:dyDescent="0.25">
      <c r="A1628" s="3">
        <v>30057</v>
      </c>
      <c r="B1628" s="3" t="s">
        <v>1533</v>
      </c>
      <c r="C1628" s="3" t="s">
        <v>2004</v>
      </c>
      <c r="D1628" s="3" t="s">
        <v>4490</v>
      </c>
      <c r="E1628" s="3" t="s">
        <v>23961</v>
      </c>
      <c r="F1628" s="3" t="s">
        <v>4490</v>
      </c>
    </row>
    <row r="1629" spans="1:6" x14ac:dyDescent="0.25">
      <c r="A1629" s="3">
        <v>30059</v>
      </c>
      <c r="B1629" s="3" t="s">
        <v>1533</v>
      </c>
      <c r="C1629" s="3" t="s">
        <v>4542</v>
      </c>
      <c r="D1629" s="3" t="s">
        <v>4490</v>
      </c>
      <c r="E1629" s="3" t="s">
        <v>23961</v>
      </c>
      <c r="F1629" s="3" t="s">
        <v>4490</v>
      </c>
    </row>
    <row r="1630" spans="1:6" x14ac:dyDescent="0.25">
      <c r="A1630" s="3">
        <v>30061</v>
      </c>
      <c r="B1630" s="3" t="s">
        <v>1533</v>
      </c>
      <c r="C1630" s="3" t="s">
        <v>2685</v>
      </c>
      <c r="D1630" s="3" t="s">
        <v>4490</v>
      </c>
      <c r="E1630" s="3" t="s">
        <v>23961</v>
      </c>
      <c r="F1630" s="3" t="s">
        <v>4490</v>
      </c>
    </row>
    <row r="1631" spans="1:6" x14ac:dyDescent="0.25">
      <c r="A1631" s="3">
        <v>30063</v>
      </c>
      <c r="B1631" s="3" t="s">
        <v>1533</v>
      </c>
      <c r="C1631" s="3" t="s">
        <v>4545</v>
      </c>
      <c r="D1631" s="3" t="s">
        <v>4490</v>
      </c>
      <c r="E1631" s="3" t="s">
        <v>23961</v>
      </c>
      <c r="F1631" s="3" t="s">
        <v>4490</v>
      </c>
    </row>
    <row r="1632" spans="1:6" x14ac:dyDescent="0.25">
      <c r="A1632" s="3">
        <v>30065</v>
      </c>
      <c r="B1632" s="3" t="s">
        <v>1533</v>
      </c>
      <c r="C1632" s="3" t="s">
        <v>4547</v>
      </c>
      <c r="D1632" s="3" t="s">
        <v>4495</v>
      </c>
      <c r="E1632" s="3" t="s">
        <v>23961</v>
      </c>
      <c r="F1632" s="3" t="s">
        <v>4495</v>
      </c>
    </row>
    <row r="1633" spans="1:6" x14ac:dyDescent="0.25">
      <c r="A1633" s="3">
        <v>30067</v>
      </c>
      <c r="B1633" s="3" t="s">
        <v>1533</v>
      </c>
      <c r="C1633" s="3" t="s">
        <v>2698</v>
      </c>
      <c r="D1633" s="3" t="s">
        <v>4490</v>
      </c>
      <c r="E1633" s="3" t="s">
        <v>23961</v>
      </c>
      <c r="F1633" s="3" t="s">
        <v>4490</v>
      </c>
    </row>
    <row r="1634" spans="1:6" x14ac:dyDescent="0.25">
      <c r="A1634" s="3">
        <v>30069</v>
      </c>
      <c r="B1634" s="3" t="s">
        <v>1533</v>
      </c>
      <c r="C1634" s="3" t="s">
        <v>4550</v>
      </c>
      <c r="D1634" s="3" t="s">
        <v>4495</v>
      </c>
      <c r="E1634" s="3" t="s">
        <v>23961</v>
      </c>
      <c r="F1634" s="3" t="s">
        <v>4495</v>
      </c>
    </row>
    <row r="1635" spans="1:6" x14ac:dyDescent="0.25">
      <c r="A1635" s="3">
        <v>30071</v>
      </c>
      <c r="B1635" s="3" t="s">
        <v>1533</v>
      </c>
      <c r="C1635" s="3" t="s">
        <v>2477</v>
      </c>
      <c r="D1635" s="3" t="s">
        <v>4509</v>
      </c>
      <c r="E1635" s="3" t="s">
        <v>23961</v>
      </c>
      <c r="F1635" s="3" t="s">
        <v>4509</v>
      </c>
    </row>
    <row r="1636" spans="1:6" x14ac:dyDescent="0.25">
      <c r="A1636" s="3">
        <v>30073</v>
      </c>
      <c r="B1636" s="3" t="s">
        <v>1533</v>
      </c>
      <c r="C1636" s="3" t="s">
        <v>4553</v>
      </c>
      <c r="D1636" s="3" t="s">
        <v>4503</v>
      </c>
      <c r="E1636" s="3" t="s">
        <v>23961</v>
      </c>
      <c r="F1636" s="3" t="s">
        <v>4503</v>
      </c>
    </row>
    <row r="1637" spans="1:6" x14ac:dyDescent="0.25">
      <c r="A1637" s="3">
        <v>30075</v>
      </c>
      <c r="B1637" s="3" t="s">
        <v>1533</v>
      </c>
      <c r="C1637" s="3" t="s">
        <v>4555</v>
      </c>
      <c r="D1637" s="3" t="s">
        <v>4493</v>
      </c>
      <c r="E1637" s="3" t="s">
        <v>23961</v>
      </c>
      <c r="F1637" s="3" t="s">
        <v>4493</v>
      </c>
    </row>
    <row r="1638" spans="1:6" x14ac:dyDescent="0.25">
      <c r="A1638" s="3">
        <v>30077</v>
      </c>
      <c r="B1638" s="3" t="s">
        <v>1533</v>
      </c>
      <c r="C1638" s="3" t="s">
        <v>3786</v>
      </c>
      <c r="D1638" s="3" t="s">
        <v>4490</v>
      </c>
      <c r="E1638" s="3" t="s">
        <v>23961</v>
      </c>
      <c r="F1638" s="3" t="s">
        <v>4490</v>
      </c>
    </row>
    <row r="1639" spans="1:6" x14ac:dyDescent="0.25">
      <c r="A1639" s="3">
        <v>30079</v>
      </c>
      <c r="B1639" s="3" t="s">
        <v>1533</v>
      </c>
      <c r="C1639" s="3" t="s">
        <v>2485</v>
      </c>
      <c r="D1639" s="3" t="s">
        <v>4509</v>
      </c>
      <c r="E1639" s="3" t="s">
        <v>23961</v>
      </c>
      <c r="F1639" s="3" t="s">
        <v>4509</v>
      </c>
    </row>
    <row r="1640" spans="1:6" x14ac:dyDescent="0.25">
      <c r="A1640" s="3">
        <v>30081</v>
      </c>
      <c r="B1640" s="3" t="s">
        <v>1533</v>
      </c>
      <c r="C1640" s="3" t="s">
        <v>4559</v>
      </c>
      <c r="D1640" s="3" t="s">
        <v>4490</v>
      </c>
      <c r="E1640" s="3" t="s">
        <v>23961</v>
      </c>
      <c r="F1640" s="3" t="s">
        <v>4490</v>
      </c>
    </row>
    <row r="1641" spans="1:6" x14ac:dyDescent="0.25">
      <c r="A1641" s="3">
        <v>30083</v>
      </c>
      <c r="B1641" s="3" t="s">
        <v>1533</v>
      </c>
      <c r="C1641" s="3" t="s">
        <v>1792</v>
      </c>
      <c r="D1641" s="3" t="s">
        <v>4509</v>
      </c>
      <c r="E1641" s="3" t="s">
        <v>23961</v>
      </c>
      <c r="F1641" s="3" t="s">
        <v>4509</v>
      </c>
    </row>
    <row r="1642" spans="1:6" x14ac:dyDescent="0.25">
      <c r="A1642" s="3">
        <v>30085</v>
      </c>
      <c r="B1642" s="3" t="s">
        <v>1533</v>
      </c>
      <c r="C1642" s="3" t="s">
        <v>1825</v>
      </c>
      <c r="D1642" s="3" t="s">
        <v>4509</v>
      </c>
      <c r="E1642" s="3" t="s">
        <v>23961</v>
      </c>
      <c r="F1642" s="3" t="s">
        <v>4509</v>
      </c>
    </row>
    <row r="1643" spans="1:6" x14ac:dyDescent="0.25">
      <c r="A1643" s="3">
        <v>30087</v>
      </c>
      <c r="B1643" s="3" t="s">
        <v>1533</v>
      </c>
      <c r="C1643" s="3" t="s">
        <v>1532</v>
      </c>
      <c r="D1643" s="3" t="s">
        <v>4495</v>
      </c>
      <c r="E1643" s="3" t="s">
        <v>23961</v>
      </c>
      <c r="F1643" s="3" t="s">
        <v>4495</v>
      </c>
    </row>
    <row r="1644" spans="1:6" x14ac:dyDescent="0.25">
      <c r="A1644" s="3">
        <v>30089</v>
      </c>
      <c r="B1644" s="3" t="s">
        <v>1533</v>
      </c>
      <c r="C1644" s="3" t="s">
        <v>4564</v>
      </c>
      <c r="D1644" s="3" t="s">
        <v>4490</v>
      </c>
      <c r="E1644" s="3" t="s">
        <v>23961</v>
      </c>
      <c r="F1644" s="3" t="s">
        <v>4490</v>
      </c>
    </row>
    <row r="1645" spans="1:6" x14ac:dyDescent="0.25">
      <c r="A1645" s="3">
        <v>30091</v>
      </c>
      <c r="B1645" s="3" t="s">
        <v>1533</v>
      </c>
      <c r="C1645" s="3" t="s">
        <v>2101</v>
      </c>
      <c r="D1645" s="3" t="s">
        <v>4509</v>
      </c>
      <c r="E1645" s="3" t="s">
        <v>23961</v>
      </c>
      <c r="F1645" s="3" t="s">
        <v>4509</v>
      </c>
    </row>
    <row r="1646" spans="1:6" x14ac:dyDescent="0.25">
      <c r="A1646" s="3">
        <v>30093</v>
      </c>
      <c r="B1646" s="3" t="s">
        <v>1533</v>
      </c>
      <c r="C1646" s="3" t="s">
        <v>2203</v>
      </c>
      <c r="D1646" s="3" t="s">
        <v>4490</v>
      </c>
      <c r="E1646" s="3" t="s">
        <v>23961</v>
      </c>
      <c r="F1646" s="3" t="s">
        <v>4490</v>
      </c>
    </row>
    <row r="1647" spans="1:6" x14ac:dyDescent="0.25">
      <c r="A1647" s="3">
        <v>30095</v>
      </c>
      <c r="B1647" s="3" t="s">
        <v>1533</v>
      </c>
      <c r="C1647" s="3" t="s">
        <v>4568</v>
      </c>
      <c r="D1647" s="3" t="s">
        <v>4495</v>
      </c>
      <c r="E1647" s="3" t="s">
        <v>23961</v>
      </c>
      <c r="F1647" s="3" t="s">
        <v>4495</v>
      </c>
    </row>
    <row r="1648" spans="1:6" x14ac:dyDescent="0.25">
      <c r="A1648" s="3">
        <v>30097</v>
      </c>
      <c r="B1648" s="3" t="s">
        <v>1533</v>
      </c>
      <c r="C1648" s="3" t="s">
        <v>4570</v>
      </c>
      <c r="D1648" s="3" t="s">
        <v>4495</v>
      </c>
      <c r="E1648" s="3" t="s">
        <v>23961</v>
      </c>
      <c r="F1648" s="3" t="s">
        <v>4495</v>
      </c>
    </row>
    <row r="1649" spans="1:6" x14ac:dyDescent="0.25">
      <c r="A1649" s="3">
        <v>30099</v>
      </c>
      <c r="B1649" s="3" t="s">
        <v>1533</v>
      </c>
      <c r="C1649" s="3" t="s">
        <v>3132</v>
      </c>
      <c r="D1649" s="3" t="s">
        <v>4503</v>
      </c>
      <c r="E1649" s="3" t="s">
        <v>23961</v>
      </c>
      <c r="F1649" s="3" t="s">
        <v>4503</v>
      </c>
    </row>
    <row r="1650" spans="1:6" x14ac:dyDescent="0.25">
      <c r="A1650" s="3">
        <v>30101</v>
      </c>
      <c r="B1650" s="3" t="s">
        <v>1533</v>
      </c>
      <c r="C1650" s="3" t="s">
        <v>4573</v>
      </c>
      <c r="D1650" s="3" t="s">
        <v>4503</v>
      </c>
      <c r="E1650" s="3" t="s">
        <v>23961</v>
      </c>
      <c r="F1650" s="3" t="s">
        <v>4503</v>
      </c>
    </row>
    <row r="1651" spans="1:6" x14ac:dyDescent="0.25">
      <c r="A1651" s="3">
        <v>30103</v>
      </c>
      <c r="B1651" s="3" t="s">
        <v>1533</v>
      </c>
      <c r="C1651" s="3" t="s">
        <v>4575</v>
      </c>
      <c r="D1651" s="3" t="s">
        <v>4495</v>
      </c>
      <c r="E1651" s="3" t="s">
        <v>23961</v>
      </c>
      <c r="F1651" s="3" t="s">
        <v>4495</v>
      </c>
    </row>
    <row r="1652" spans="1:6" x14ac:dyDescent="0.25">
      <c r="A1652" s="3">
        <v>30105</v>
      </c>
      <c r="B1652" s="3" t="s">
        <v>1533</v>
      </c>
      <c r="C1652" s="3" t="s">
        <v>3135</v>
      </c>
      <c r="D1652" s="3" t="s">
        <v>4509</v>
      </c>
      <c r="E1652" s="3" t="s">
        <v>23961</v>
      </c>
      <c r="F1652" s="3" t="s">
        <v>4509</v>
      </c>
    </row>
    <row r="1653" spans="1:6" x14ac:dyDescent="0.25">
      <c r="A1653" s="3">
        <v>30107</v>
      </c>
      <c r="B1653" s="3" t="s">
        <v>1533</v>
      </c>
      <c r="C1653" s="3" t="s">
        <v>4578</v>
      </c>
      <c r="D1653" s="3" t="s">
        <v>4495</v>
      </c>
      <c r="E1653" s="3" t="s">
        <v>23961</v>
      </c>
      <c r="F1653" s="3" t="s">
        <v>4495</v>
      </c>
    </row>
    <row r="1654" spans="1:6" x14ac:dyDescent="0.25">
      <c r="A1654" s="3">
        <v>30109</v>
      </c>
      <c r="B1654" s="3" t="s">
        <v>1533</v>
      </c>
      <c r="C1654" s="3" t="s">
        <v>4580</v>
      </c>
      <c r="D1654" s="3" t="s">
        <v>4509</v>
      </c>
      <c r="E1654" s="3" t="s">
        <v>23961</v>
      </c>
      <c r="F1654" s="3" t="s">
        <v>4509</v>
      </c>
    </row>
    <row r="1655" spans="1:6" x14ac:dyDescent="0.25">
      <c r="A1655" s="3">
        <v>30111</v>
      </c>
      <c r="B1655" s="3" t="s">
        <v>1533</v>
      </c>
      <c r="C1655" s="3" t="s">
        <v>4582</v>
      </c>
      <c r="D1655" s="3" t="s">
        <v>4490</v>
      </c>
      <c r="E1655" s="3" t="s">
        <v>23961</v>
      </c>
      <c r="F1655" s="3" t="s">
        <v>4490</v>
      </c>
    </row>
    <row r="1656" spans="1:6" x14ac:dyDescent="0.25">
      <c r="A1656" s="3">
        <v>31001</v>
      </c>
      <c r="B1656" s="3" t="s">
        <v>1491</v>
      </c>
      <c r="C1656" s="3" t="s">
        <v>1618</v>
      </c>
      <c r="D1656" s="3" t="s">
        <v>3518</v>
      </c>
      <c r="E1656" s="3" t="s">
        <v>3518</v>
      </c>
      <c r="F1656" s="3" t="s">
        <v>3518</v>
      </c>
    </row>
    <row r="1657" spans="1:6" x14ac:dyDescent="0.25">
      <c r="A1657" s="3">
        <v>31003</v>
      </c>
      <c r="B1657" s="3" t="s">
        <v>1491</v>
      </c>
      <c r="C1657" s="3" t="s">
        <v>4585</v>
      </c>
      <c r="D1657" s="3" t="s">
        <v>3518</v>
      </c>
      <c r="E1657" s="3" t="s">
        <v>3518</v>
      </c>
      <c r="F1657" s="3" t="s">
        <v>3518</v>
      </c>
    </row>
    <row r="1658" spans="1:6" x14ac:dyDescent="0.25">
      <c r="A1658" s="3">
        <v>31005</v>
      </c>
      <c r="B1658" s="3" t="s">
        <v>1491</v>
      </c>
      <c r="C1658" s="3" t="s">
        <v>4587</v>
      </c>
      <c r="D1658" s="3" t="s">
        <v>3504</v>
      </c>
      <c r="E1658" s="3" t="s">
        <v>3504</v>
      </c>
      <c r="F1658" s="3" t="s">
        <v>5603</v>
      </c>
    </row>
    <row r="1659" spans="1:6" x14ac:dyDescent="0.25">
      <c r="A1659" s="3">
        <v>31007</v>
      </c>
      <c r="B1659" s="3" t="s">
        <v>1491</v>
      </c>
      <c r="C1659" s="3" t="s">
        <v>4589</v>
      </c>
      <c r="D1659" s="3" t="s">
        <v>2611</v>
      </c>
      <c r="E1659" s="3" t="s">
        <v>2611</v>
      </c>
      <c r="F1659" s="3" t="s">
        <v>2611</v>
      </c>
    </row>
    <row r="1660" spans="1:6" x14ac:dyDescent="0.25">
      <c r="A1660" s="3">
        <v>31009</v>
      </c>
      <c r="B1660" s="3" t="s">
        <v>1491</v>
      </c>
      <c r="C1660" s="3" t="s">
        <v>3080</v>
      </c>
      <c r="D1660" s="3" t="s">
        <v>3518</v>
      </c>
      <c r="E1660" s="3" t="s">
        <v>3518</v>
      </c>
      <c r="F1660" s="3" t="s">
        <v>3518</v>
      </c>
    </row>
    <row r="1661" spans="1:6" x14ac:dyDescent="0.25">
      <c r="A1661" s="3">
        <v>31011</v>
      </c>
      <c r="B1661" s="3" t="s">
        <v>1491</v>
      </c>
      <c r="C1661" s="3" t="s">
        <v>1700</v>
      </c>
      <c r="D1661" s="3" t="s">
        <v>3518</v>
      </c>
      <c r="E1661" s="3" t="s">
        <v>3518</v>
      </c>
      <c r="F1661" s="3" t="s">
        <v>3518</v>
      </c>
    </row>
    <row r="1662" spans="1:6" x14ac:dyDescent="0.25">
      <c r="A1662" s="3">
        <v>31013</v>
      </c>
      <c r="B1662" s="3" t="s">
        <v>1491</v>
      </c>
      <c r="C1662" s="3" t="s">
        <v>4593</v>
      </c>
      <c r="D1662" s="3" t="s">
        <v>2611</v>
      </c>
      <c r="E1662" s="3" t="s">
        <v>2611</v>
      </c>
      <c r="F1662" s="3" t="s">
        <v>5603</v>
      </c>
    </row>
    <row r="1663" spans="1:6" x14ac:dyDescent="0.25">
      <c r="A1663" s="3">
        <v>31015</v>
      </c>
      <c r="B1663" s="3" t="s">
        <v>1491</v>
      </c>
      <c r="C1663" s="3" t="s">
        <v>3661</v>
      </c>
      <c r="D1663" s="3" t="s">
        <v>3518</v>
      </c>
      <c r="E1663" s="3" t="s">
        <v>3518</v>
      </c>
      <c r="F1663" s="3" t="s">
        <v>3518</v>
      </c>
    </row>
    <row r="1664" spans="1:6" x14ac:dyDescent="0.25">
      <c r="A1664" s="3">
        <v>31017</v>
      </c>
      <c r="B1664" s="3" t="s">
        <v>1491</v>
      </c>
      <c r="C1664" s="3" t="s">
        <v>1633</v>
      </c>
      <c r="D1664" s="3" t="s">
        <v>3518</v>
      </c>
      <c r="E1664" s="3" t="s">
        <v>3518</v>
      </c>
      <c r="F1664" s="3" t="s">
        <v>3518</v>
      </c>
    </row>
    <row r="1665" spans="1:6" x14ac:dyDescent="0.25">
      <c r="A1665" s="3">
        <v>31019</v>
      </c>
      <c r="B1665" s="3" t="s">
        <v>1491</v>
      </c>
      <c r="C1665" s="3" t="s">
        <v>1821</v>
      </c>
      <c r="D1665" s="3" t="s">
        <v>3518</v>
      </c>
      <c r="E1665" s="3" t="s">
        <v>3518</v>
      </c>
      <c r="F1665" s="3" t="s">
        <v>3518</v>
      </c>
    </row>
    <row r="1666" spans="1:6" x14ac:dyDescent="0.25">
      <c r="A1666" s="3">
        <v>31021</v>
      </c>
      <c r="B1666" s="3" t="s">
        <v>1491</v>
      </c>
      <c r="C1666" s="3" t="s">
        <v>4598</v>
      </c>
      <c r="D1666" s="3" t="s">
        <v>3518</v>
      </c>
      <c r="E1666" s="3" t="s">
        <v>3518</v>
      </c>
      <c r="F1666" s="3" t="s">
        <v>3518</v>
      </c>
    </row>
    <row r="1667" spans="1:6" x14ac:dyDescent="0.25">
      <c r="A1667" s="3">
        <v>31023</v>
      </c>
      <c r="B1667" s="3" t="s">
        <v>1491</v>
      </c>
      <c r="C1667" s="3" t="s">
        <v>1664</v>
      </c>
      <c r="D1667" s="3" t="s">
        <v>3518</v>
      </c>
      <c r="E1667" s="3" t="s">
        <v>3518</v>
      </c>
      <c r="F1667" s="3" t="s">
        <v>3518</v>
      </c>
    </row>
    <row r="1668" spans="1:6" x14ac:dyDescent="0.25">
      <c r="A1668" s="3">
        <v>31025</v>
      </c>
      <c r="B1668" s="3" t="s">
        <v>1491</v>
      </c>
      <c r="C1668" s="3" t="s">
        <v>2031</v>
      </c>
      <c r="D1668" s="3" t="s">
        <v>3510</v>
      </c>
      <c r="E1668" s="3" t="s">
        <v>3510</v>
      </c>
      <c r="F1668" s="3" t="s">
        <v>6801</v>
      </c>
    </row>
    <row r="1669" spans="1:6" x14ac:dyDescent="0.25">
      <c r="A1669" s="3">
        <v>31027</v>
      </c>
      <c r="B1669" s="3" t="s">
        <v>1491</v>
      </c>
      <c r="C1669" s="3" t="s">
        <v>3399</v>
      </c>
      <c r="D1669" s="3" t="s">
        <v>3518</v>
      </c>
      <c r="E1669" s="3" t="s">
        <v>3518</v>
      </c>
      <c r="F1669" s="3" t="s">
        <v>3518</v>
      </c>
    </row>
    <row r="1670" spans="1:6" x14ac:dyDescent="0.25">
      <c r="A1670" s="3">
        <v>31029</v>
      </c>
      <c r="B1670" s="3" t="s">
        <v>1491</v>
      </c>
      <c r="C1670" s="3" t="s">
        <v>3513</v>
      </c>
      <c r="D1670" s="3" t="s">
        <v>3504</v>
      </c>
      <c r="E1670" s="3" t="s">
        <v>3504</v>
      </c>
      <c r="F1670" s="3" t="s">
        <v>5603</v>
      </c>
    </row>
    <row r="1671" spans="1:6" x14ac:dyDescent="0.25">
      <c r="A1671" s="3">
        <v>31031</v>
      </c>
      <c r="B1671" s="3" t="s">
        <v>1491</v>
      </c>
      <c r="C1671" s="3" t="s">
        <v>4604</v>
      </c>
      <c r="D1671" s="3" t="s">
        <v>3504</v>
      </c>
      <c r="E1671" s="3" t="s">
        <v>3504</v>
      </c>
      <c r="F1671" s="3" t="s">
        <v>5603</v>
      </c>
    </row>
    <row r="1672" spans="1:6" x14ac:dyDescent="0.25">
      <c r="A1672" s="3">
        <v>31033</v>
      </c>
      <c r="B1672" s="3" t="s">
        <v>1491</v>
      </c>
      <c r="C1672" s="3" t="s">
        <v>1697</v>
      </c>
      <c r="D1672" s="3" t="s">
        <v>2611</v>
      </c>
      <c r="E1672" s="3" t="s">
        <v>2611</v>
      </c>
      <c r="F1672" s="3" t="s">
        <v>2611</v>
      </c>
    </row>
    <row r="1673" spans="1:6" x14ac:dyDescent="0.25">
      <c r="A1673" s="3">
        <v>31035</v>
      </c>
      <c r="B1673" s="3" t="s">
        <v>1491</v>
      </c>
      <c r="C1673" s="3" t="s">
        <v>1931</v>
      </c>
      <c r="D1673" s="3" t="s">
        <v>3518</v>
      </c>
      <c r="E1673" s="3" t="s">
        <v>3518</v>
      </c>
      <c r="F1673" s="3" t="s">
        <v>3518</v>
      </c>
    </row>
    <row r="1674" spans="1:6" x14ac:dyDescent="0.25">
      <c r="A1674" s="3">
        <v>31037</v>
      </c>
      <c r="B1674" s="3" t="s">
        <v>1491</v>
      </c>
      <c r="C1674" s="3" t="s">
        <v>4608</v>
      </c>
      <c r="D1674" s="3" t="s">
        <v>3518</v>
      </c>
      <c r="E1674" s="3" t="s">
        <v>3518</v>
      </c>
      <c r="F1674" s="3" t="s">
        <v>3518</v>
      </c>
    </row>
    <row r="1675" spans="1:6" x14ac:dyDescent="0.25">
      <c r="A1675" s="3">
        <v>31039</v>
      </c>
      <c r="B1675" s="3" t="s">
        <v>1491</v>
      </c>
      <c r="C1675" s="3" t="s">
        <v>4610</v>
      </c>
      <c r="D1675" s="3" t="s">
        <v>3518</v>
      </c>
      <c r="E1675" s="3" t="s">
        <v>3518</v>
      </c>
      <c r="F1675" s="3" t="s">
        <v>3518</v>
      </c>
    </row>
    <row r="1676" spans="1:6" x14ac:dyDescent="0.25">
      <c r="A1676" s="3">
        <v>31041</v>
      </c>
      <c r="B1676" s="3" t="s">
        <v>1491</v>
      </c>
      <c r="C1676" s="3" t="s">
        <v>2643</v>
      </c>
      <c r="D1676" s="3" t="s">
        <v>3518</v>
      </c>
      <c r="E1676" s="3" t="s">
        <v>3518</v>
      </c>
      <c r="F1676" s="3" t="s">
        <v>3518</v>
      </c>
    </row>
    <row r="1677" spans="1:6" x14ac:dyDescent="0.25">
      <c r="A1677" s="3">
        <v>31043</v>
      </c>
      <c r="B1677" s="3" t="s">
        <v>1491</v>
      </c>
      <c r="C1677" s="3" t="s">
        <v>1943</v>
      </c>
      <c r="D1677" s="3" t="s">
        <v>3518</v>
      </c>
      <c r="E1677" s="3" t="s">
        <v>3518</v>
      </c>
      <c r="F1677" s="3" t="s">
        <v>3518</v>
      </c>
    </row>
    <row r="1678" spans="1:6" x14ac:dyDescent="0.25">
      <c r="A1678" s="3">
        <v>31045</v>
      </c>
      <c r="B1678" s="3" t="s">
        <v>1491</v>
      </c>
      <c r="C1678" s="3" t="s">
        <v>4614</v>
      </c>
      <c r="D1678" s="3" t="s">
        <v>2611</v>
      </c>
      <c r="E1678" s="3" t="s">
        <v>2611</v>
      </c>
      <c r="F1678" s="3" t="s">
        <v>5603</v>
      </c>
    </row>
    <row r="1679" spans="1:6" x14ac:dyDescent="0.25">
      <c r="A1679" s="3">
        <v>31047</v>
      </c>
      <c r="B1679" s="3" t="s">
        <v>1491</v>
      </c>
      <c r="C1679" s="3" t="s">
        <v>2888</v>
      </c>
      <c r="D1679" s="3" t="s">
        <v>3504</v>
      </c>
      <c r="E1679" s="3" t="s">
        <v>3504</v>
      </c>
      <c r="F1679" s="3" t="s">
        <v>5603</v>
      </c>
    </row>
    <row r="1680" spans="1:6" x14ac:dyDescent="0.25">
      <c r="A1680" s="3">
        <v>31049</v>
      </c>
      <c r="B1680" s="3" t="s">
        <v>1491</v>
      </c>
      <c r="C1680" s="3" t="s">
        <v>4617</v>
      </c>
      <c r="D1680" s="3" t="s">
        <v>2611</v>
      </c>
      <c r="E1680" s="3" t="s">
        <v>2611</v>
      </c>
      <c r="F1680" s="3" t="s">
        <v>2611</v>
      </c>
    </row>
    <row r="1681" spans="1:6" x14ac:dyDescent="0.25">
      <c r="A1681" s="3">
        <v>31051</v>
      </c>
      <c r="B1681" s="3" t="s">
        <v>1491</v>
      </c>
      <c r="C1681" s="3" t="s">
        <v>4619</v>
      </c>
      <c r="D1681" s="3" t="s">
        <v>3518</v>
      </c>
      <c r="E1681" s="3" t="s">
        <v>3518</v>
      </c>
      <c r="F1681" s="3" t="s">
        <v>3518</v>
      </c>
    </row>
    <row r="1682" spans="1:6" x14ac:dyDescent="0.25">
      <c r="A1682" s="3">
        <v>31053</v>
      </c>
      <c r="B1682" s="3" t="s">
        <v>1491</v>
      </c>
      <c r="C1682" s="3" t="s">
        <v>2173</v>
      </c>
      <c r="D1682" s="3" t="s">
        <v>3518</v>
      </c>
      <c r="E1682" s="3" t="s">
        <v>3518</v>
      </c>
      <c r="F1682" s="3" t="s">
        <v>3518</v>
      </c>
    </row>
    <row r="1683" spans="1:6" x14ac:dyDescent="0.25">
      <c r="A1683" s="3">
        <v>31055</v>
      </c>
      <c r="B1683" s="3" t="s">
        <v>1491</v>
      </c>
      <c r="C1683" s="3" t="s">
        <v>1685</v>
      </c>
      <c r="D1683" s="3" t="s">
        <v>3510</v>
      </c>
      <c r="E1683" s="3" t="s">
        <v>3510</v>
      </c>
      <c r="F1683" s="3" t="s">
        <v>6801</v>
      </c>
    </row>
    <row r="1684" spans="1:6" x14ac:dyDescent="0.25">
      <c r="A1684" s="3">
        <v>31057</v>
      </c>
      <c r="B1684" s="3" t="s">
        <v>1491</v>
      </c>
      <c r="C1684" s="3" t="s">
        <v>4623</v>
      </c>
      <c r="D1684" s="3" t="s">
        <v>3504</v>
      </c>
      <c r="E1684" s="3" t="s">
        <v>3504</v>
      </c>
      <c r="F1684" s="3" t="s">
        <v>5603</v>
      </c>
    </row>
    <row r="1685" spans="1:6" x14ac:dyDescent="0.25">
      <c r="A1685" s="3">
        <v>31059</v>
      </c>
      <c r="B1685" s="3" t="s">
        <v>1491</v>
      </c>
      <c r="C1685" s="3" t="s">
        <v>4135</v>
      </c>
      <c r="D1685" s="3" t="s">
        <v>3518</v>
      </c>
      <c r="E1685" s="3" t="s">
        <v>3518</v>
      </c>
      <c r="F1685" s="3" t="s">
        <v>3518</v>
      </c>
    </row>
    <row r="1686" spans="1:6" x14ac:dyDescent="0.25">
      <c r="A1686" s="3">
        <v>31061</v>
      </c>
      <c r="B1686" s="3" t="s">
        <v>1491</v>
      </c>
      <c r="C1686" s="3" t="s">
        <v>1813</v>
      </c>
      <c r="D1686" s="3" t="s">
        <v>3518</v>
      </c>
      <c r="E1686" s="3" t="s">
        <v>3518</v>
      </c>
      <c r="F1686" s="3" t="s">
        <v>3518</v>
      </c>
    </row>
    <row r="1687" spans="1:6" x14ac:dyDescent="0.25">
      <c r="A1687" s="3">
        <v>31063</v>
      </c>
      <c r="B1687" s="3" t="s">
        <v>1491</v>
      </c>
      <c r="C1687" s="3" t="s">
        <v>4627</v>
      </c>
      <c r="D1687" s="3" t="s">
        <v>3504</v>
      </c>
      <c r="E1687" s="3" t="s">
        <v>3504</v>
      </c>
      <c r="F1687" s="3" t="s">
        <v>5603</v>
      </c>
    </row>
    <row r="1688" spans="1:6" x14ac:dyDescent="0.25">
      <c r="A1688" s="3">
        <v>31065</v>
      </c>
      <c r="B1688" s="3" t="s">
        <v>1491</v>
      </c>
      <c r="C1688" s="3" t="s">
        <v>4629</v>
      </c>
      <c r="D1688" s="3" t="s">
        <v>3504</v>
      </c>
      <c r="E1688" s="3" t="s">
        <v>3504</v>
      </c>
      <c r="F1688" s="3" t="s">
        <v>5603</v>
      </c>
    </row>
    <row r="1689" spans="1:6" x14ac:dyDescent="0.25">
      <c r="A1689" s="3">
        <v>31067</v>
      </c>
      <c r="B1689" s="3" t="s">
        <v>1491</v>
      </c>
      <c r="C1689" s="3" t="s">
        <v>2152</v>
      </c>
      <c r="D1689" s="3" t="s">
        <v>3510</v>
      </c>
      <c r="E1689" s="3" t="s">
        <v>3510</v>
      </c>
      <c r="F1689" s="3" t="s">
        <v>6801</v>
      </c>
    </row>
    <row r="1690" spans="1:6" x14ac:dyDescent="0.25">
      <c r="A1690" s="3">
        <v>31069</v>
      </c>
      <c r="B1690" s="3" t="s">
        <v>1491</v>
      </c>
      <c r="C1690" s="3" t="s">
        <v>4632</v>
      </c>
      <c r="D1690" s="3" t="s">
        <v>2611</v>
      </c>
      <c r="E1690" s="3" t="s">
        <v>2611</v>
      </c>
      <c r="F1690" s="3" t="s">
        <v>2611</v>
      </c>
    </row>
    <row r="1691" spans="1:6" x14ac:dyDescent="0.25">
      <c r="A1691" s="3">
        <v>31071</v>
      </c>
      <c r="B1691" s="3" t="s">
        <v>1491</v>
      </c>
      <c r="C1691" s="3" t="s">
        <v>2657</v>
      </c>
      <c r="D1691" s="3" t="s">
        <v>3518</v>
      </c>
      <c r="E1691" s="3" t="s">
        <v>3518</v>
      </c>
      <c r="F1691" s="3" t="s">
        <v>3518</v>
      </c>
    </row>
    <row r="1692" spans="1:6" x14ac:dyDescent="0.25">
      <c r="A1692" s="3">
        <v>31073</v>
      </c>
      <c r="B1692" s="3" t="s">
        <v>1491</v>
      </c>
      <c r="C1692" s="3" t="s">
        <v>1753</v>
      </c>
      <c r="D1692" s="3" t="s">
        <v>3504</v>
      </c>
      <c r="E1692" s="3" t="s">
        <v>3504</v>
      </c>
      <c r="F1692" s="3" t="s">
        <v>5603</v>
      </c>
    </row>
    <row r="1693" spans="1:6" x14ac:dyDescent="0.25">
      <c r="A1693" s="3">
        <v>31075</v>
      </c>
      <c r="B1693" s="3" t="s">
        <v>1491</v>
      </c>
      <c r="C1693" s="3" t="s">
        <v>1948</v>
      </c>
      <c r="D1693" s="3" t="s">
        <v>3504</v>
      </c>
      <c r="E1693" s="3" t="s">
        <v>3504</v>
      </c>
      <c r="F1693" s="3" t="s">
        <v>5603</v>
      </c>
    </row>
    <row r="1694" spans="1:6" x14ac:dyDescent="0.25">
      <c r="A1694" s="3">
        <v>31077</v>
      </c>
      <c r="B1694" s="3" t="s">
        <v>1491</v>
      </c>
      <c r="C1694" s="3" t="s">
        <v>1875</v>
      </c>
      <c r="D1694" s="3" t="s">
        <v>3518</v>
      </c>
      <c r="E1694" s="3" t="s">
        <v>3518</v>
      </c>
      <c r="F1694" s="3" t="s">
        <v>3518</v>
      </c>
    </row>
    <row r="1695" spans="1:6" x14ac:dyDescent="0.25">
      <c r="A1695" s="3">
        <v>31079</v>
      </c>
      <c r="B1695" s="3" t="s">
        <v>1491</v>
      </c>
      <c r="C1695" s="3" t="s">
        <v>1882</v>
      </c>
      <c r="D1695" s="3" t="s">
        <v>3518</v>
      </c>
      <c r="E1695" s="3" t="s">
        <v>3518</v>
      </c>
      <c r="F1695" s="3" t="s">
        <v>3518</v>
      </c>
    </row>
    <row r="1696" spans="1:6" x14ac:dyDescent="0.25">
      <c r="A1696" s="3">
        <v>31081</v>
      </c>
      <c r="B1696" s="3" t="s">
        <v>1491</v>
      </c>
      <c r="C1696" s="3" t="s">
        <v>2007</v>
      </c>
      <c r="D1696" s="3" t="s">
        <v>3518</v>
      </c>
      <c r="E1696" s="3" t="s">
        <v>3518</v>
      </c>
      <c r="F1696" s="3" t="s">
        <v>3518</v>
      </c>
    </row>
    <row r="1697" spans="1:6" x14ac:dyDescent="0.25">
      <c r="A1697" s="3">
        <v>31083</v>
      </c>
      <c r="B1697" s="3" t="s">
        <v>1491</v>
      </c>
      <c r="C1697" s="3" t="s">
        <v>3717</v>
      </c>
      <c r="D1697" s="3" t="s">
        <v>3518</v>
      </c>
      <c r="E1697" s="3" t="s">
        <v>3518</v>
      </c>
      <c r="F1697" s="3" t="s">
        <v>3518</v>
      </c>
    </row>
    <row r="1698" spans="1:6" x14ac:dyDescent="0.25">
      <c r="A1698" s="3">
        <v>31085</v>
      </c>
      <c r="B1698" s="3" t="s">
        <v>1491</v>
      </c>
      <c r="C1698" s="3" t="s">
        <v>4641</v>
      </c>
      <c r="D1698" s="3" t="s">
        <v>3504</v>
      </c>
      <c r="E1698" s="3" t="s">
        <v>3504</v>
      </c>
      <c r="F1698" s="3" t="s">
        <v>5603</v>
      </c>
    </row>
    <row r="1699" spans="1:6" x14ac:dyDescent="0.25">
      <c r="A1699" s="3">
        <v>31087</v>
      </c>
      <c r="B1699" s="3" t="s">
        <v>1491</v>
      </c>
      <c r="C1699" s="3" t="s">
        <v>4643</v>
      </c>
      <c r="D1699" s="3" t="s">
        <v>3504</v>
      </c>
      <c r="E1699" s="3" t="s">
        <v>3504</v>
      </c>
      <c r="F1699" s="3" t="s">
        <v>5603</v>
      </c>
    </row>
    <row r="1700" spans="1:6" x14ac:dyDescent="0.25">
      <c r="A1700" s="3">
        <v>31089</v>
      </c>
      <c r="B1700" s="3" t="s">
        <v>1491</v>
      </c>
      <c r="C1700" s="3" t="s">
        <v>4399</v>
      </c>
      <c r="D1700" s="3" t="s">
        <v>3518</v>
      </c>
      <c r="E1700" s="3" t="s">
        <v>3518</v>
      </c>
      <c r="F1700" s="3" t="s">
        <v>3518</v>
      </c>
    </row>
    <row r="1701" spans="1:6" x14ac:dyDescent="0.25">
      <c r="A1701" s="3">
        <v>31091</v>
      </c>
      <c r="B1701" s="3" t="s">
        <v>1491</v>
      </c>
      <c r="C1701" s="3" t="s">
        <v>4646</v>
      </c>
      <c r="D1701" s="3" t="s">
        <v>3504</v>
      </c>
      <c r="E1701" s="3" t="s">
        <v>3504</v>
      </c>
      <c r="F1701" s="3" t="s">
        <v>5603</v>
      </c>
    </row>
    <row r="1702" spans="1:6" x14ac:dyDescent="0.25">
      <c r="A1702" s="3">
        <v>31093</v>
      </c>
      <c r="B1702" s="3" t="s">
        <v>1491</v>
      </c>
      <c r="C1702" s="3" t="s">
        <v>2181</v>
      </c>
      <c r="D1702" s="3" t="s">
        <v>3518</v>
      </c>
      <c r="E1702" s="3" t="s">
        <v>3518</v>
      </c>
      <c r="F1702" s="3" t="s">
        <v>3518</v>
      </c>
    </row>
    <row r="1703" spans="1:6" x14ac:dyDescent="0.25">
      <c r="A1703" s="3">
        <v>31095</v>
      </c>
      <c r="B1703" s="3" t="s">
        <v>1491</v>
      </c>
      <c r="C1703" s="3" t="s">
        <v>1502</v>
      </c>
      <c r="D1703" s="3" t="s">
        <v>3518</v>
      </c>
      <c r="E1703" s="3" t="s">
        <v>3518</v>
      </c>
      <c r="F1703" s="3" t="s">
        <v>3518</v>
      </c>
    </row>
    <row r="1704" spans="1:6" x14ac:dyDescent="0.25">
      <c r="A1704" s="3">
        <v>31097</v>
      </c>
      <c r="B1704" s="3" t="s">
        <v>1491</v>
      </c>
      <c r="C1704" s="3" t="s">
        <v>1699</v>
      </c>
      <c r="D1704" s="3" t="s">
        <v>3510</v>
      </c>
      <c r="E1704" s="3" t="s">
        <v>3510</v>
      </c>
      <c r="F1704" s="3" t="s">
        <v>6801</v>
      </c>
    </row>
    <row r="1705" spans="1:6" x14ac:dyDescent="0.25">
      <c r="A1705" s="3">
        <v>31099</v>
      </c>
      <c r="B1705" s="3" t="s">
        <v>1491</v>
      </c>
      <c r="C1705" s="3" t="s">
        <v>4651</v>
      </c>
      <c r="D1705" s="3" t="s">
        <v>3518</v>
      </c>
      <c r="E1705" s="3" t="s">
        <v>3518</v>
      </c>
      <c r="F1705" s="3" t="s">
        <v>3518</v>
      </c>
    </row>
    <row r="1706" spans="1:6" x14ac:dyDescent="0.25">
      <c r="A1706" s="3">
        <v>31101</v>
      </c>
      <c r="B1706" s="3" t="s">
        <v>1491</v>
      </c>
      <c r="C1706" s="3" t="s">
        <v>4653</v>
      </c>
      <c r="D1706" s="3" t="s">
        <v>3504</v>
      </c>
      <c r="E1706" s="3" t="s">
        <v>3504</v>
      </c>
      <c r="F1706" s="3" t="s">
        <v>5603</v>
      </c>
    </row>
    <row r="1707" spans="1:6" x14ac:dyDescent="0.25">
      <c r="A1707" s="3">
        <v>31103</v>
      </c>
      <c r="B1707" s="3" t="s">
        <v>1491</v>
      </c>
      <c r="C1707" s="3" t="s">
        <v>4655</v>
      </c>
      <c r="D1707" s="3" t="s">
        <v>3518</v>
      </c>
      <c r="E1707" s="3" t="s">
        <v>3518</v>
      </c>
      <c r="F1707" s="3" t="s">
        <v>3518</v>
      </c>
    </row>
    <row r="1708" spans="1:6" x14ac:dyDescent="0.25">
      <c r="A1708" s="3">
        <v>31105</v>
      </c>
      <c r="B1708" s="3" t="s">
        <v>1491</v>
      </c>
      <c r="C1708" s="3" t="s">
        <v>4657</v>
      </c>
      <c r="D1708" s="3" t="s">
        <v>2611</v>
      </c>
      <c r="E1708" s="3" t="s">
        <v>2611</v>
      </c>
      <c r="F1708" s="3" t="s">
        <v>2611</v>
      </c>
    </row>
    <row r="1709" spans="1:6" x14ac:dyDescent="0.25">
      <c r="A1709" s="3">
        <v>31107</v>
      </c>
      <c r="B1709" s="3" t="s">
        <v>1491</v>
      </c>
      <c r="C1709" s="3" t="s">
        <v>1941</v>
      </c>
      <c r="D1709" s="3" t="s">
        <v>3518</v>
      </c>
      <c r="E1709" s="3" t="s">
        <v>3518</v>
      </c>
      <c r="F1709" s="3" t="s">
        <v>3518</v>
      </c>
    </row>
    <row r="1710" spans="1:6" x14ac:dyDescent="0.25">
      <c r="A1710" s="3">
        <v>31109</v>
      </c>
      <c r="B1710" s="3" t="s">
        <v>1491</v>
      </c>
      <c r="C1710" s="3" t="s">
        <v>1669</v>
      </c>
      <c r="D1710" s="3" t="s">
        <v>3518</v>
      </c>
      <c r="E1710" s="3" t="s">
        <v>3518</v>
      </c>
      <c r="F1710" s="3" t="s">
        <v>3518</v>
      </c>
    </row>
    <row r="1711" spans="1:6" x14ac:dyDescent="0.25">
      <c r="A1711" s="3">
        <v>31111</v>
      </c>
      <c r="B1711" s="3" t="s">
        <v>1491</v>
      </c>
      <c r="C1711" s="3" t="s">
        <v>1788</v>
      </c>
      <c r="D1711" s="3" t="s">
        <v>3504</v>
      </c>
      <c r="E1711" s="3" t="s">
        <v>3504</v>
      </c>
      <c r="F1711" s="3" t="s">
        <v>5603</v>
      </c>
    </row>
    <row r="1712" spans="1:6" x14ac:dyDescent="0.25">
      <c r="A1712" s="3">
        <v>31113</v>
      </c>
      <c r="B1712" s="3" t="s">
        <v>1491</v>
      </c>
      <c r="C1712" s="3" t="s">
        <v>2462</v>
      </c>
      <c r="D1712" s="3" t="s">
        <v>3504</v>
      </c>
      <c r="E1712" s="3" t="s">
        <v>3504</v>
      </c>
      <c r="F1712" s="3" t="s">
        <v>5603</v>
      </c>
    </row>
    <row r="1713" spans="1:6" x14ac:dyDescent="0.25">
      <c r="A1713" s="3">
        <v>31115</v>
      </c>
      <c r="B1713" s="3" t="s">
        <v>1491</v>
      </c>
      <c r="C1713" s="3" t="s">
        <v>4663</v>
      </c>
      <c r="D1713" s="3" t="s">
        <v>3518</v>
      </c>
      <c r="E1713" s="3" t="s">
        <v>3518</v>
      </c>
      <c r="F1713" s="3" t="s">
        <v>3518</v>
      </c>
    </row>
    <row r="1714" spans="1:6" x14ac:dyDescent="0.25">
      <c r="A1714" s="3">
        <v>31117</v>
      </c>
      <c r="B1714" s="3" t="s">
        <v>1491</v>
      </c>
      <c r="C1714" s="3" t="s">
        <v>3581</v>
      </c>
      <c r="D1714" s="3" t="s">
        <v>3504</v>
      </c>
      <c r="E1714" s="3" t="s">
        <v>3504</v>
      </c>
      <c r="F1714" s="3" t="s">
        <v>5603</v>
      </c>
    </row>
    <row r="1715" spans="1:6" x14ac:dyDescent="0.25">
      <c r="A1715" s="3">
        <v>31119</v>
      </c>
      <c r="B1715" s="3" t="s">
        <v>1491</v>
      </c>
      <c r="C1715" s="3" t="s">
        <v>2004</v>
      </c>
      <c r="D1715" s="3" t="s">
        <v>3518</v>
      </c>
      <c r="E1715" s="3" t="s">
        <v>3518</v>
      </c>
      <c r="F1715" s="3" t="s">
        <v>3518</v>
      </c>
    </row>
    <row r="1716" spans="1:6" x14ac:dyDescent="0.25">
      <c r="A1716" s="3">
        <v>31121</v>
      </c>
      <c r="B1716" s="3" t="s">
        <v>1491</v>
      </c>
      <c r="C1716" s="3" t="s">
        <v>4667</v>
      </c>
      <c r="D1716" s="3" t="s">
        <v>3518</v>
      </c>
      <c r="E1716" s="3" t="s">
        <v>3518</v>
      </c>
      <c r="F1716" s="3" t="s">
        <v>3518</v>
      </c>
    </row>
    <row r="1717" spans="1:6" x14ac:dyDescent="0.25">
      <c r="A1717" s="3">
        <v>31123</v>
      </c>
      <c r="B1717" s="3" t="s">
        <v>1491</v>
      </c>
      <c r="C1717" s="3" t="s">
        <v>4669</v>
      </c>
      <c r="D1717" s="3" t="s">
        <v>2611</v>
      </c>
      <c r="E1717" s="3" t="s">
        <v>2611</v>
      </c>
      <c r="F1717" s="3" t="s">
        <v>2611</v>
      </c>
    </row>
    <row r="1718" spans="1:6" x14ac:dyDescent="0.25">
      <c r="A1718" s="3">
        <v>31125</v>
      </c>
      <c r="B1718" s="3" t="s">
        <v>1491</v>
      </c>
      <c r="C1718" s="3" t="s">
        <v>4671</v>
      </c>
      <c r="D1718" s="3" t="s">
        <v>3518</v>
      </c>
      <c r="E1718" s="3" t="s">
        <v>3518</v>
      </c>
      <c r="F1718" s="3" t="s">
        <v>3518</v>
      </c>
    </row>
    <row r="1719" spans="1:6" x14ac:dyDescent="0.25">
      <c r="A1719" s="3">
        <v>31127</v>
      </c>
      <c r="B1719" s="3" t="s">
        <v>1491</v>
      </c>
      <c r="C1719" s="3" t="s">
        <v>3591</v>
      </c>
      <c r="D1719" s="3" t="s">
        <v>3378</v>
      </c>
      <c r="E1719" s="3" t="s">
        <v>3378</v>
      </c>
      <c r="F1719" s="3" t="s">
        <v>3378</v>
      </c>
    </row>
    <row r="1720" spans="1:6" x14ac:dyDescent="0.25">
      <c r="A1720" s="3">
        <v>31129</v>
      </c>
      <c r="B1720" s="3" t="s">
        <v>1491</v>
      </c>
      <c r="C1720" s="3" t="s">
        <v>4674</v>
      </c>
      <c r="D1720" s="3" t="s">
        <v>3518</v>
      </c>
      <c r="E1720" s="3" t="s">
        <v>3518</v>
      </c>
      <c r="F1720" s="3" t="s">
        <v>3518</v>
      </c>
    </row>
    <row r="1721" spans="1:6" x14ac:dyDescent="0.25">
      <c r="A1721" s="3">
        <v>31131</v>
      </c>
      <c r="B1721" s="3" t="s">
        <v>1491</v>
      </c>
      <c r="C1721" s="3" t="s">
        <v>2038</v>
      </c>
      <c r="D1721" s="3" t="s">
        <v>3510</v>
      </c>
      <c r="E1721" s="3" t="s">
        <v>3510</v>
      </c>
      <c r="F1721" s="3" t="s">
        <v>6801</v>
      </c>
    </row>
    <row r="1722" spans="1:6" x14ac:dyDescent="0.25">
      <c r="A1722" s="3">
        <v>31133</v>
      </c>
      <c r="B1722" s="3" t="s">
        <v>1491</v>
      </c>
      <c r="C1722" s="3" t="s">
        <v>1985</v>
      </c>
      <c r="D1722" s="3" t="s">
        <v>3510</v>
      </c>
      <c r="E1722" s="3" t="s">
        <v>3510</v>
      </c>
      <c r="F1722" s="3" t="s">
        <v>6801</v>
      </c>
    </row>
    <row r="1723" spans="1:6" x14ac:dyDescent="0.25">
      <c r="A1723" s="3">
        <v>31135</v>
      </c>
      <c r="B1723" s="3" t="s">
        <v>1491</v>
      </c>
      <c r="C1723" s="3" t="s">
        <v>4678</v>
      </c>
      <c r="D1723" s="3" t="s">
        <v>3504</v>
      </c>
      <c r="E1723" s="3" t="s">
        <v>3504</v>
      </c>
      <c r="F1723" s="3" t="s">
        <v>5603</v>
      </c>
    </row>
    <row r="1724" spans="1:6" x14ac:dyDescent="0.25">
      <c r="A1724" s="3">
        <v>31137</v>
      </c>
      <c r="B1724" s="3" t="s">
        <v>1491</v>
      </c>
      <c r="C1724" s="3" t="s">
        <v>4446</v>
      </c>
      <c r="D1724" s="3" t="s">
        <v>3518</v>
      </c>
      <c r="E1724" s="3" t="s">
        <v>3518</v>
      </c>
      <c r="F1724" s="3" t="s">
        <v>3518</v>
      </c>
    </row>
    <row r="1725" spans="1:6" x14ac:dyDescent="0.25">
      <c r="A1725" s="3">
        <v>31139</v>
      </c>
      <c r="B1725" s="3" t="s">
        <v>1491</v>
      </c>
      <c r="C1725" s="3" t="s">
        <v>2139</v>
      </c>
      <c r="D1725" s="3" t="s">
        <v>3518</v>
      </c>
      <c r="E1725" s="3" t="s">
        <v>3518</v>
      </c>
      <c r="F1725" s="3" t="s">
        <v>3518</v>
      </c>
    </row>
    <row r="1726" spans="1:6" x14ac:dyDescent="0.25">
      <c r="A1726" s="3">
        <v>31141</v>
      </c>
      <c r="B1726" s="3" t="s">
        <v>1491</v>
      </c>
      <c r="C1726" s="3" t="s">
        <v>1883</v>
      </c>
      <c r="D1726" s="3" t="s">
        <v>3518</v>
      </c>
      <c r="E1726" s="3" t="s">
        <v>3518</v>
      </c>
      <c r="F1726" s="3" t="s">
        <v>3518</v>
      </c>
    </row>
    <row r="1727" spans="1:6" x14ac:dyDescent="0.25">
      <c r="A1727" s="3">
        <v>31143</v>
      </c>
      <c r="B1727" s="3" t="s">
        <v>1491</v>
      </c>
      <c r="C1727" s="3" t="s">
        <v>1569</v>
      </c>
      <c r="D1727" s="3" t="s">
        <v>3518</v>
      </c>
      <c r="E1727" s="3" t="s">
        <v>3518</v>
      </c>
      <c r="F1727" s="3" t="s">
        <v>3518</v>
      </c>
    </row>
    <row r="1728" spans="1:6" x14ac:dyDescent="0.25">
      <c r="A1728" s="3">
        <v>31145</v>
      </c>
      <c r="B1728" s="3" t="s">
        <v>1491</v>
      </c>
      <c r="C1728" s="3" t="s">
        <v>4684</v>
      </c>
      <c r="D1728" s="3" t="s">
        <v>3504</v>
      </c>
      <c r="E1728" s="3" t="s">
        <v>3504</v>
      </c>
      <c r="F1728" s="3" t="s">
        <v>5603</v>
      </c>
    </row>
    <row r="1729" spans="1:6" x14ac:dyDescent="0.25">
      <c r="A1729" s="3">
        <v>31147</v>
      </c>
      <c r="B1729" s="3" t="s">
        <v>1491</v>
      </c>
      <c r="C1729" s="3" t="s">
        <v>1809</v>
      </c>
      <c r="D1729" s="3" t="s">
        <v>3378</v>
      </c>
      <c r="E1729" s="3" t="s">
        <v>3378</v>
      </c>
      <c r="F1729" s="3" t="s">
        <v>3378</v>
      </c>
    </row>
    <row r="1730" spans="1:6" x14ac:dyDescent="0.25">
      <c r="A1730" s="3">
        <v>31149</v>
      </c>
      <c r="B1730" s="3" t="s">
        <v>1491</v>
      </c>
      <c r="C1730" s="3" t="s">
        <v>1516</v>
      </c>
      <c r="D1730" s="3" t="s">
        <v>3518</v>
      </c>
      <c r="E1730" s="3" t="s">
        <v>3518</v>
      </c>
      <c r="F1730" s="3" t="s">
        <v>3518</v>
      </c>
    </row>
    <row r="1731" spans="1:6" x14ac:dyDescent="0.25">
      <c r="A1731" s="3">
        <v>31151</v>
      </c>
      <c r="B1731" s="3" t="s">
        <v>1491</v>
      </c>
      <c r="C1731" s="3" t="s">
        <v>2491</v>
      </c>
      <c r="D1731" s="3" t="s">
        <v>3518</v>
      </c>
      <c r="E1731" s="3" t="s">
        <v>3518</v>
      </c>
      <c r="F1731" s="3" t="s">
        <v>3518</v>
      </c>
    </row>
    <row r="1732" spans="1:6" x14ac:dyDescent="0.25">
      <c r="A1732" s="3">
        <v>31153</v>
      </c>
      <c r="B1732" s="3" t="s">
        <v>1491</v>
      </c>
      <c r="C1732" s="3" t="s">
        <v>1694</v>
      </c>
      <c r="D1732" s="3" t="s">
        <v>3510</v>
      </c>
      <c r="E1732" s="3" t="s">
        <v>3510</v>
      </c>
      <c r="F1732" s="3" t="s">
        <v>6801</v>
      </c>
    </row>
    <row r="1733" spans="1:6" x14ac:dyDescent="0.25">
      <c r="A1733" s="3">
        <v>31155</v>
      </c>
      <c r="B1733" s="3" t="s">
        <v>1491</v>
      </c>
      <c r="C1733" s="3" t="s">
        <v>4690</v>
      </c>
      <c r="D1733" s="3" t="s">
        <v>3518</v>
      </c>
      <c r="E1733" s="3" t="s">
        <v>3518</v>
      </c>
      <c r="F1733" s="3" t="s">
        <v>3518</v>
      </c>
    </row>
    <row r="1734" spans="1:6" x14ac:dyDescent="0.25">
      <c r="A1734" s="3">
        <v>31157</v>
      </c>
      <c r="B1734" s="3" t="s">
        <v>1491</v>
      </c>
      <c r="C1734" s="3" t="s">
        <v>4692</v>
      </c>
      <c r="D1734" s="3" t="s">
        <v>2611</v>
      </c>
      <c r="E1734" s="3" t="s">
        <v>2611</v>
      </c>
      <c r="F1734" s="3" t="s">
        <v>2611</v>
      </c>
    </row>
    <row r="1735" spans="1:6" x14ac:dyDescent="0.25">
      <c r="A1735" s="3">
        <v>31159</v>
      </c>
      <c r="B1735" s="3" t="s">
        <v>1491</v>
      </c>
      <c r="C1735" s="3" t="s">
        <v>2197</v>
      </c>
      <c r="D1735" s="3" t="s">
        <v>3518</v>
      </c>
      <c r="E1735" s="3" t="s">
        <v>3518</v>
      </c>
      <c r="F1735" s="3" t="s">
        <v>3518</v>
      </c>
    </row>
    <row r="1736" spans="1:6" x14ac:dyDescent="0.25">
      <c r="A1736" s="3">
        <v>31161</v>
      </c>
      <c r="B1736" s="3" t="s">
        <v>1491</v>
      </c>
      <c r="C1736" s="3" t="s">
        <v>2101</v>
      </c>
      <c r="D1736" s="3" t="s">
        <v>2611</v>
      </c>
      <c r="E1736" s="3" t="s">
        <v>2611</v>
      </c>
      <c r="F1736" s="3" t="s">
        <v>5603</v>
      </c>
    </row>
    <row r="1737" spans="1:6" x14ac:dyDescent="0.25">
      <c r="A1737" s="3">
        <v>31163</v>
      </c>
      <c r="B1737" s="3" t="s">
        <v>1491</v>
      </c>
      <c r="C1737" s="3" t="s">
        <v>1904</v>
      </c>
      <c r="D1737" s="3" t="s">
        <v>3518</v>
      </c>
      <c r="E1737" s="3" t="s">
        <v>3518</v>
      </c>
      <c r="F1737" s="3" t="s">
        <v>3518</v>
      </c>
    </row>
    <row r="1738" spans="1:6" x14ac:dyDescent="0.25">
      <c r="A1738" s="3">
        <v>31165</v>
      </c>
      <c r="B1738" s="3" t="s">
        <v>1491</v>
      </c>
      <c r="C1738" s="3" t="s">
        <v>1912</v>
      </c>
      <c r="D1738" s="3" t="s">
        <v>2611</v>
      </c>
      <c r="E1738" s="3" t="s">
        <v>2611</v>
      </c>
      <c r="F1738" s="3" t="s">
        <v>2611</v>
      </c>
    </row>
    <row r="1739" spans="1:6" x14ac:dyDescent="0.25">
      <c r="A1739" s="3">
        <v>31167</v>
      </c>
      <c r="B1739" s="3" t="s">
        <v>1491</v>
      </c>
      <c r="C1739" s="3" t="s">
        <v>1841</v>
      </c>
      <c r="D1739" s="3" t="s">
        <v>3518</v>
      </c>
      <c r="E1739" s="3" t="s">
        <v>3518</v>
      </c>
      <c r="F1739" s="3" t="s">
        <v>3518</v>
      </c>
    </row>
    <row r="1740" spans="1:6" x14ac:dyDescent="0.25">
      <c r="A1740" s="3">
        <v>31169</v>
      </c>
      <c r="B1740" s="3" t="s">
        <v>1491</v>
      </c>
      <c r="C1740" s="3" t="s">
        <v>4699</v>
      </c>
      <c r="D1740" s="3" t="s">
        <v>3518</v>
      </c>
      <c r="E1740" s="3" t="s">
        <v>3518</v>
      </c>
      <c r="F1740" s="3" t="s">
        <v>3518</v>
      </c>
    </row>
    <row r="1741" spans="1:6" x14ac:dyDescent="0.25">
      <c r="A1741" s="3">
        <v>31171</v>
      </c>
      <c r="B1741" s="3" t="s">
        <v>1491</v>
      </c>
      <c r="C1741" s="3" t="s">
        <v>3020</v>
      </c>
      <c r="D1741" s="3" t="s">
        <v>3504</v>
      </c>
      <c r="E1741" s="3" t="s">
        <v>3504</v>
      </c>
      <c r="F1741" s="3" t="s">
        <v>5603</v>
      </c>
    </row>
    <row r="1742" spans="1:6" x14ac:dyDescent="0.25">
      <c r="A1742" s="3">
        <v>31173</v>
      </c>
      <c r="B1742" s="3" t="s">
        <v>1491</v>
      </c>
      <c r="C1742" s="3" t="s">
        <v>4702</v>
      </c>
      <c r="D1742" s="3" t="s">
        <v>3518</v>
      </c>
      <c r="E1742" s="3" t="s">
        <v>3518</v>
      </c>
      <c r="F1742" s="3" t="s">
        <v>3518</v>
      </c>
    </row>
    <row r="1743" spans="1:6" x14ac:dyDescent="0.25">
      <c r="A1743" s="3">
        <v>31175</v>
      </c>
      <c r="B1743" s="3" t="s">
        <v>1491</v>
      </c>
      <c r="C1743" s="3" t="s">
        <v>3135</v>
      </c>
      <c r="D1743" s="3" t="s">
        <v>3518</v>
      </c>
      <c r="E1743" s="3" t="s">
        <v>3518</v>
      </c>
      <c r="F1743" s="3" t="s">
        <v>3518</v>
      </c>
    </row>
    <row r="1744" spans="1:6" x14ac:dyDescent="0.25">
      <c r="A1744" s="3">
        <v>31177</v>
      </c>
      <c r="B1744" s="3" t="s">
        <v>1491</v>
      </c>
      <c r="C1744" s="3" t="s">
        <v>1127</v>
      </c>
      <c r="D1744" s="3" t="s">
        <v>3518</v>
      </c>
      <c r="E1744" s="3" t="s">
        <v>3518</v>
      </c>
      <c r="F1744" s="3" t="s">
        <v>3518</v>
      </c>
    </row>
    <row r="1745" spans="1:6" x14ac:dyDescent="0.25">
      <c r="A1745" s="3">
        <v>31179</v>
      </c>
      <c r="B1745" s="3" t="s">
        <v>1491</v>
      </c>
      <c r="C1745" s="3" t="s">
        <v>1555</v>
      </c>
      <c r="D1745" s="3" t="s">
        <v>3518</v>
      </c>
      <c r="E1745" s="3" t="s">
        <v>3518</v>
      </c>
      <c r="F1745" s="3" t="s">
        <v>3518</v>
      </c>
    </row>
    <row r="1746" spans="1:6" x14ac:dyDescent="0.25">
      <c r="A1746" s="3">
        <v>31181</v>
      </c>
      <c r="B1746" s="3" t="s">
        <v>1491</v>
      </c>
      <c r="C1746" s="3" t="s">
        <v>2022</v>
      </c>
      <c r="D1746" s="3" t="s">
        <v>3518</v>
      </c>
      <c r="E1746" s="3" t="s">
        <v>3518</v>
      </c>
      <c r="F1746" s="3" t="s">
        <v>3518</v>
      </c>
    </row>
    <row r="1747" spans="1:6" x14ac:dyDescent="0.25">
      <c r="A1747" s="3">
        <v>31183</v>
      </c>
      <c r="B1747" s="3" t="s">
        <v>1491</v>
      </c>
      <c r="C1747" s="3" t="s">
        <v>1926</v>
      </c>
      <c r="D1747" s="3" t="s">
        <v>3518</v>
      </c>
      <c r="E1747" s="3" t="s">
        <v>3518</v>
      </c>
      <c r="F1747" s="3" t="s">
        <v>3518</v>
      </c>
    </row>
    <row r="1748" spans="1:6" x14ac:dyDescent="0.25">
      <c r="A1748" s="3">
        <v>31185</v>
      </c>
      <c r="B1748" s="3" t="s">
        <v>1491</v>
      </c>
      <c r="C1748" s="3" t="s">
        <v>1621</v>
      </c>
      <c r="D1748" s="3" t="s">
        <v>3518</v>
      </c>
      <c r="E1748" s="3" t="s">
        <v>3518</v>
      </c>
      <c r="F1748" s="3" t="s">
        <v>3518</v>
      </c>
    </row>
    <row r="1749" spans="1:6" x14ac:dyDescent="0.25">
      <c r="A1749" s="3">
        <v>32001</v>
      </c>
      <c r="B1749" s="3" t="s">
        <v>1550</v>
      </c>
      <c r="C1749" s="3" t="s">
        <v>4710</v>
      </c>
      <c r="D1749" s="3" t="s">
        <v>2535</v>
      </c>
      <c r="E1749" s="3" t="s">
        <v>23961</v>
      </c>
      <c r="F1749" s="3" t="s">
        <v>2535</v>
      </c>
    </row>
    <row r="1750" spans="1:6" x14ac:dyDescent="0.25">
      <c r="A1750" s="3">
        <v>32003</v>
      </c>
      <c r="B1750" s="3" t="s">
        <v>1550</v>
      </c>
      <c r="C1750" s="3" t="s">
        <v>1553</v>
      </c>
      <c r="D1750" s="3" t="s">
        <v>4711</v>
      </c>
      <c r="E1750" s="3" t="s">
        <v>23961</v>
      </c>
      <c r="F1750" s="3" t="s">
        <v>4711</v>
      </c>
    </row>
    <row r="1751" spans="1:6" x14ac:dyDescent="0.25">
      <c r="A1751" s="3">
        <v>32005</v>
      </c>
      <c r="B1751" s="3" t="s">
        <v>1550</v>
      </c>
      <c r="C1751" s="3" t="s">
        <v>1685</v>
      </c>
      <c r="D1751" s="3" t="s">
        <v>2535</v>
      </c>
      <c r="E1751" s="3" t="s">
        <v>23961</v>
      </c>
      <c r="F1751" s="3" t="s">
        <v>2535</v>
      </c>
    </row>
    <row r="1752" spans="1:6" x14ac:dyDescent="0.25">
      <c r="A1752" s="3">
        <v>32007</v>
      </c>
      <c r="B1752" s="3" t="s">
        <v>1550</v>
      </c>
      <c r="C1752" s="3" t="s">
        <v>4715</v>
      </c>
      <c r="D1752" s="3" t="s">
        <v>2535</v>
      </c>
      <c r="E1752" s="3" t="s">
        <v>23961</v>
      </c>
      <c r="F1752" s="3" t="s">
        <v>2535</v>
      </c>
    </row>
    <row r="1753" spans="1:6" x14ac:dyDescent="0.25">
      <c r="A1753" s="3">
        <v>32009</v>
      </c>
      <c r="B1753" s="3" t="s">
        <v>1550</v>
      </c>
      <c r="C1753" s="3" t="s">
        <v>4717</v>
      </c>
      <c r="D1753" s="3" t="s">
        <v>2535</v>
      </c>
      <c r="E1753" s="3" t="s">
        <v>23961</v>
      </c>
      <c r="F1753" s="3" t="s">
        <v>2535</v>
      </c>
    </row>
    <row r="1754" spans="1:6" x14ac:dyDescent="0.25">
      <c r="A1754" s="3">
        <v>32011</v>
      </c>
      <c r="B1754" s="3" t="s">
        <v>1550</v>
      </c>
      <c r="C1754" s="3" t="s">
        <v>2194</v>
      </c>
      <c r="D1754" s="3" t="s">
        <v>2535</v>
      </c>
      <c r="E1754" s="3" t="s">
        <v>23961</v>
      </c>
      <c r="F1754" s="3" t="s">
        <v>2535</v>
      </c>
    </row>
    <row r="1755" spans="1:6" x14ac:dyDescent="0.25">
      <c r="A1755" s="3">
        <v>32013</v>
      </c>
      <c r="B1755" s="3" t="s">
        <v>1550</v>
      </c>
      <c r="C1755" s="3" t="s">
        <v>1790</v>
      </c>
      <c r="D1755" s="3" t="s">
        <v>2535</v>
      </c>
      <c r="E1755" s="3" t="s">
        <v>23961</v>
      </c>
      <c r="F1755" s="3" t="s">
        <v>2535</v>
      </c>
    </row>
    <row r="1756" spans="1:6" x14ac:dyDescent="0.25">
      <c r="A1756" s="3">
        <v>32015</v>
      </c>
      <c r="B1756" s="3" t="s">
        <v>1550</v>
      </c>
      <c r="C1756" s="3" t="s">
        <v>4721</v>
      </c>
      <c r="D1756" s="3" t="s">
        <v>2535</v>
      </c>
      <c r="E1756" s="3" t="s">
        <v>23961</v>
      </c>
      <c r="F1756" s="3" t="s">
        <v>2535</v>
      </c>
    </row>
    <row r="1757" spans="1:6" x14ac:dyDescent="0.25">
      <c r="A1757" s="3">
        <v>32017</v>
      </c>
      <c r="B1757" s="3" t="s">
        <v>1550</v>
      </c>
      <c r="C1757" s="3" t="s">
        <v>1788</v>
      </c>
      <c r="D1757" s="3" t="s">
        <v>4711</v>
      </c>
      <c r="E1757" s="3" t="s">
        <v>23961</v>
      </c>
      <c r="F1757" s="3" t="s">
        <v>4711</v>
      </c>
    </row>
    <row r="1758" spans="1:6" x14ac:dyDescent="0.25">
      <c r="A1758" s="3">
        <v>32019</v>
      </c>
      <c r="B1758" s="3" t="s">
        <v>1550</v>
      </c>
      <c r="C1758" s="3" t="s">
        <v>2184</v>
      </c>
      <c r="D1758" s="3" t="s">
        <v>2535</v>
      </c>
      <c r="E1758" s="3" t="s">
        <v>23961</v>
      </c>
      <c r="F1758" s="3" t="s">
        <v>2535</v>
      </c>
    </row>
    <row r="1759" spans="1:6" x14ac:dyDescent="0.25">
      <c r="A1759" s="3">
        <v>32021</v>
      </c>
      <c r="B1759" s="3" t="s">
        <v>1550</v>
      </c>
      <c r="C1759" s="3" t="s">
        <v>2685</v>
      </c>
      <c r="D1759" s="3" t="s">
        <v>2535</v>
      </c>
      <c r="E1759" s="3" t="s">
        <v>23961</v>
      </c>
      <c r="F1759" s="3" t="s">
        <v>2535</v>
      </c>
    </row>
    <row r="1760" spans="1:6" x14ac:dyDescent="0.25">
      <c r="A1760" s="3">
        <v>32023</v>
      </c>
      <c r="B1760" s="3" t="s">
        <v>1550</v>
      </c>
      <c r="C1760" s="3" t="s">
        <v>4726</v>
      </c>
      <c r="D1760" s="3" t="s">
        <v>2535</v>
      </c>
      <c r="E1760" s="3" t="s">
        <v>23961</v>
      </c>
      <c r="F1760" s="3" t="s">
        <v>2535</v>
      </c>
    </row>
    <row r="1761" spans="1:6" x14ac:dyDescent="0.25">
      <c r="A1761" s="3">
        <v>32027</v>
      </c>
      <c r="B1761" s="3" t="s">
        <v>1550</v>
      </c>
      <c r="C1761" s="3" t="s">
        <v>4728</v>
      </c>
      <c r="D1761" s="3" t="s">
        <v>2535</v>
      </c>
      <c r="E1761" s="3" t="s">
        <v>23961</v>
      </c>
      <c r="F1761" s="3" t="s">
        <v>2535</v>
      </c>
    </row>
    <row r="1762" spans="1:6" x14ac:dyDescent="0.25">
      <c r="A1762" s="3">
        <v>32029</v>
      </c>
      <c r="B1762" s="3" t="s">
        <v>1550</v>
      </c>
      <c r="C1762" s="3" t="s">
        <v>1937</v>
      </c>
      <c r="D1762" s="3" t="s">
        <v>2535</v>
      </c>
      <c r="E1762" s="3" t="s">
        <v>23961</v>
      </c>
      <c r="F1762" s="3" t="s">
        <v>2535</v>
      </c>
    </row>
    <row r="1763" spans="1:6" x14ac:dyDescent="0.25">
      <c r="A1763" s="3">
        <v>32031</v>
      </c>
      <c r="B1763" s="3" t="s">
        <v>1550</v>
      </c>
      <c r="C1763" s="3" t="s">
        <v>4731</v>
      </c>
      <c r="D1763" s="3" t="s">
        <v>2541</v>
      </c>
      <c r="E1763" s="3" t="s">
        <v>23961</v>
      </c>
      <c r="F1763" s="3" t="s">
        <v>2541</v>
      </c>
    </row>
    <row r="1764" spans="1:6" x14ac:dyDescent="0.25">
      <c r="A1764" s="3">
        <v>32033</v>
      </c>
      <c r="B1764" s="3" t="s">
        <v>1550</v>
      </c>
      <c r="C1764" s="3" t="s">
        <v>4733</v>
      </c>
      <c r="D1764" s="3" t="s">
        <v>2535</v>
      </c>
      <c r="E1764" s="3" t="s">
        <v>23961</v>
      </c>
      <c r="F1764" s="3" t="s">
        <v>2535</v>
      </c>
    </row>
    <row r="1765" spans="1:6" x14ac:dyDescent="0.25">
      <c r="A1765" s="3">
        <v>32510</v>
      </c>
      <c r="B1765" s="3" t="s">
        <v>1550</v>
      </c>
      <c r="C1765" s="3" t="s">
        <v>4735</v>
      </c>
      <c r="D1765" s="3" t="s">
        <v>2535</v>
      </c>
      <c r="E1765" s="3" t="s">
        <v>23961</v>
      </c>
      <c r="F1765" s="3" t="s">
        <v>2535</v>
      </c>
    </row>
    <row r="1766" spans="1:6" x14ac:dyDescent="0.25">
      <c r="A1766" s="3">
        <v>33001</v>
      </c>
      <c r="B1766" s="3" t="s">
        <v>1667</v>
      </c>
      <c r="C1766" s="3" t="s">
        <v>4737</v>
      </c>
      <c r="D1766" s="3" t="s">
        <v>2721</v>
      </c>
      <c r="E1766" s="3" t="s">
        <v>23961</v>
      </c>
      <c r="F1766" s="3" t="s">
        <v>2721</v>
      </c>
    </row>
    <row r="1767" spans="1:6" x14ac:dyDescent="0.25">
      <c r="A1767" s="3">
        <v>33003</v>
      </c>
      <c r="B1767" s="3" t="s">
        <v>1667</v>
      </c>
      <c r="C1767" s="3" t="s">
        <v>2417</v>
      </c>
      <c r="D1767" s="3" t="s">
        <v>2721</v>
      </c>
      <c r="E1767" s="3" t="s">
        <v>23961</v>
      </c>
      <c r="F1767" s="3" t="s">
        <v>2721</v>
      </c>
    </row>
    <row r="1768" spans="1:6" x14ac:dyDescent="0.25">
      <c r="A1768" s="3">
        <v>33005</v>
      </c>
      <c r="B1768" s="3" t="s">
        <v>1667</v>
      </c>
      <c r="C1768" s="3" t="s">
        <v>4740</v>
      </c>
      <c r="D1768" s="3" t="s">
        <v>2721</v>
      </c>
      <c r="E1768" s="3" t="s">
        <v>23961</v>
      </c>
      <c r="F1768" s="3" t="s">
        <v>2721</v>
      </c>
    </row>
    <row r="1769" spans="1:6" x14ac:dyDescent="0.25">
      <c r="A1769" s="3">
        <v>33007</v>
      </c>
      <c r="B1769" s="3" t="s">
        <v>1667</v>
      </c>
      <c r="C1769" s="3" t="s">
        <v>4742</v>
      </c>
      <c r="D1769" s="3" t="s">
        <v>2721</v>
      </c>
      <c r="E1769" s="3" t="s">
        <v>23961</v>
      </c>
      <c r="F1769" s="3" t="s">
        <v>2721</v>
      </c>
    </row>
    <row r="1770" spans="1:6" x14ac:dyDescent="0.25">
      <c r="A1770" s="3">
        <v>33009</v>
      </c>
      <c r="B1770" s="3" t="s">
        <v>1667</v>
      </c>
      <c r="C1770" s="3" t="s">
        <v>2166</v>
      </c>
      <c r="D1770" s="3" t="s">
        <v>2721</v>
      </c>
      <c r="E1770" s="3" t="s">
        <v>23961</v>
      </c>
      <c r="F1770" s="3" t="s">
        <v>2721</v>
      </c>
    </row>
    <row r="1771" spans="1:6" x14ac:dyDescent="0.25">
      <c r="A1771" s="3">
        <v>33011</v>
      </c>
      <c r="B1771" s="3" t="s">
        <v>1667</v>
      </c>
      <c r="C1771" s="3" t="s">
        <v>2210</v>
      </c>
      <c r="D1771" s="3" t="s">
        <v>2721</v>
      </c>
      <c r="E1771" s="3" t="s">
        <v>23961</v>
      </c>
      <c r="F1771" s="3" t="s">
        <v>2721</v>
      </c>
    </row>
    <row r="1772" spans="1:6" x14ac:dyDescent="0.25">
      <c r="A1772" s="3">
        <v>33013</v>
      </c>
      <c r="B1772" s="3" t="s">
        <v>1667</v>
      </c>
      <c r="C1772" s="3" t="s">
        <v>2064</v>
      </c>
      <c r="D1772" s="3" t="s">
        <v>2721</v>
      </c>
      <c r="E1772" s="3" t="s">
        <v>23961</v>
      </c>
      <c r="F1772" s="3" t="s">
        <v>2721</v>
      </c>
    </row>
    <row r="1773" spans="1:6" x14ac:dyDescent="0.25">
      <c r="A1773" s="3">
        <v>33015</v>
      </c>
      <c r="B1773" s="3" t="s">
        <v>1667</v>
      </c>
      <c r="C1773" s="3" t="s">
        <v>1748</v>
      </c>
      <c r="D1773" s="3" t="s">
        <v>2721</v>
      </c>
      <c r="E1773" s="3" t="s">
        <v>23961</v>
      </c>
      <c r="F1773" s="3" t="s">
        <v>2721</v>
      </c>
    </row>
    <row r="1774" spans="1:6" x14ac:dyDescent="0.25">
      <c r="A1774" s="3">
        <v>33017</v>
      </c>
      <c r="B1774" s="3" t="s">
        <v>1667</v>
      </c>
      <c r="C1774" s="3" t="s">
        <v>4748</v>
      </c>
      <c r="D1774" s="3" t="s">
        <v>2721</v>
      </c>
      <c r="E1774" s="3" t="s">
        <v>23961</v>
      </c>
      <c r="F1774" s="3" t="s">
        <v>2721</v>
      </c>
    </row>
    <row r="1775" spans="1:6" x14ac:dyDescent="0.25">
      <c r="A1775" s="3">
        <v>33019</v>
      </c>
      <c r="B1775" s="3" t="s">
        <v>1667</v>
      </c>
      <c r="C1775" s="3" t="s">
        <v>2149</v>
      </c>
      <c r="D1775" s="3" t="s">
        <v>2721</v>
      </c>
      <c r="E1775" s="3" t="s">
        <v>23961</v>
      </c>
      <c r="F1775" s="3" t="s">
        <v>2721</v>
      </c>
    </row>
    <row r="1776" spans="1:6" x14ac:dyDescent="0.25">
      <c r="A1776" s="3">
        <v>34001</v>
      </c>
      <c r="B1776" s="3" t="s">
        <v>1536</v>
      </c>
      <c r="C1776" s="3" t="s">
        <v>1924</v>
      </c>
      <c r="D1776" s="3" t="s">
        <v>2732</v>
      </c>
      <c r="E1776" s="3" t="s">
        <v>23961</v>
      </c>
      <c r="F1776" s="3" t="s">
        <v>2732</v>
      </c>
    </row>
    <row r="1777" spans="1:6" x14ac:dyDescent="0.25">
      <c r="A1777" s="3">
        <v>34003</v>
      </c>
      <c r="B1777" s="3" t="s">
        <v>1536</v>
      </c>
      <c r="C1777" s="3" t="s">
        <v>1979</v>
      </c>
      <c r="D1777" s="3" t="s">
        <v>2240</v>
      </c>
      <c r="E1777" s="3" t="s">
        <v>23961</v>
      </c>
      <c r="F1777" s="3" t="s">
        <v>2240</v>
      </c>
    </row>
    <row r="1778" spans="1:6" x14ac:dyDescent="0.25">
      <c r="A1778" s="3">
        <v>34005</v>
      </c>
      <c r="B1778" s="3" t="s">
        <v>1536</v>
      </c>
      <c r="C1778" s="3" t="s">
        <v>1693</v>
      </c>
      <c r="D1778" s="3" t="s">
        <v>2732</v>
      </c>
      <c r="E1778" s="3" t="s">
        <v>23961</v>
      </c>
      <c r="F1778" s="3" t="s">
        <v>2732</v>
      </c>
    </row>
    <row r="1779" spans="1:6" x14ac:dyDescent="0.25">
      <c r="A1779" s="3">
        <v>34007</v>
      </c>
      <c r="B1779" s="3" t="s">
        <v>1536</v>
      </c>
      <c r="C1779" s="3" t="s">
        <v>2093</v>
      </c>
      <c r="D1779" s="3" t="s">
        <v>2732</v>
      </c>
      <c r="E1779" s="3" t="s">
        <v>23961</v>
      </c>
      <c r="F1779" s="3" t="s">
        <v>2732</v>
      </c>
    </row>
    <row r="1780" spans="1:6" x14ac:dyDescent="0.25">
      <c r="A1780" s="3">
        <v>34009</v>
      </c>
      <c r="B1780" s="3" t="s">
        <v>1536</v>
      </c>
      <c r="C1780" s="3" t="s">
        <v>4755</v>
      </c>
      <c r="D1780" s="3" t="s">
        <v>2732</v>
      </c>
      <c r="E1780" s="3" t="s">
        <v>23961</v>
      </c>
      <c r="F1780" s="3" t="s">
        <v>2732</v>
      </c>
    </row>
    <row r="1781" spans="1:6" x14ac:dyDescent="0.25">
      <c r="A1781" s="3">
        <v>34011</v>
      </c>
      <c r="B1781" s="3" t="s">
        <v>1536</v>
      </c>
      <c r="C1781" s="3" t="s">
        <v>1576</v>
      </c>
      <c r="D1781" s="3" t="s">
        <v>2732</v>
      </c>
      <c r="E1781" s="3" t="s">
        <v>23961</v>
      </c>
      <c r="F1781" s="3" t="s">
        <v>2732</v>
      </c>
    </row>
    <row r="1782" spans="1:6" x14ac:dyDescent="0.25">
      <c r="A1782" s="3">
        <v>34013</v>
      </c>
      <c r="B1782" s="3" t="s">
        <v>1536</v>
      </c>
      <c r="C1782" s="3" t="s">
        <v>1995</v>
      </c>
      <c r="D1782" s="3" t="s">
        <v>2240</v>
      </c>
      <c r="E1782" s="3" t="s">
        <v>23961</v>
      </c>
      <c r="F1782" s="3" t="s">
        <v>2240</v>
      </c>
    </row>
    <row r="1783" spans="1:6" x14ac:dyDescent="0.25">
      <c r="A1783" s="3">
        <v>34015</v>
      </c>
      <c r="B1783" s="3" t="s">
        <v>1536</v>
      </c>
      <c r="C1783" s="3" t="s">
        <v>1556</v>
      </c>
      <c r="D1783" s="3" t="s">
        <v>2732</v>
      </c>
      <c r="E1783" s="3" t="s">
        <v>23961</v>
      </c>
      <c r="F1783" s="3" t="s">
        <v>2732</v>
      </c>
    </row>
    <row r="1784" spans="1:6" x14ac:dyDescent="0.25">
      <c r="A1784" s="3">
        <v>34017</v>
      </c>
      <c r="B1784" s="3" t="s">
        <v>1536</v>
      </c>
      <c r="C1784" s="3" t="s">
        <v>1798</v>
      </c>
      <c r="D1784" s="3" t="s">
        <v>2240</v>
      </c>
      <c r="E1784" s="3" t="s">
        <v>23961</v>
      </c>
      <c r="F1784" s="3" t="s">
        <v>2240</v>
      </c>
    </row>
    <row r="1785" spans="1:6" x14ac:dyDescent="0.25">
      <c r="A1785" s="3">
        <v>34019</v>
      </c>
      <c r="B1785" s="3" t="s">
        <v>1536</v>
      </c>
      <c r="C1785" s="3" t="s">
        <v>1876</v>
      </c>
      <c r="D1785" s="3" t="s">
        <v>2240</v>
      </c>
      <c r="E1785" s="3" t="s">
        <v>23961</v>
      </c>
      <c r="F1785" s="3" t="s">
        <v>2240</v>
      </c>
    </row>
    <row r="1786" spans="1:6" x14ac:dyDescent="0.25">
      <c r="A1786" s="3">
        <v>34021</v>
      </c>
      <c r="B1786" s="3" t="s">
        <v>1536</v>
      </c>
      <c r="C1786" s="3" t="s">
        <v>1630</v>
      </c>
      <c r="D1786" s="3" t="s">
        <v>2240</v>
      </c>
      <c r="E1786" s="3" t="s">
        <v>23961</v>
      </c>
      <c r="F1786" s="3" t="s">
        <v>2240</v>
      </c>
    </row>
    <row r="1787" spans="1:6" x14ac:dyDescent="0.25">
      <c r="A1787" s="3">
        <v>34023</v>
      </c>
      <c r="B1787" s="3" t="s">
        <v>1536</v>
      </c>
      <c r="C1787" s="3" t="s">
        <v>1512</v>
      </c>
      <c r="D1787" s="3" t="s">
        <v>2240</v>
      </c>
      <c r="E1787" s="3" t="s">
        <v>23961</v>
      </c>
      <c r="F1787" s="3" t="s">
        <v>2240</v>
      </c>
    </row>
    <row r="1788" spans="1:6" x14ac:dyDescent="0.25">
      <c r="A1788" s="3">
        <v>34025</v>
      </c>
      <c r="B1788" s="3" t="s">
        <v>1536</v>
      </c>
      <c r="C1788" s="3" t="s">
        <v>4764</v>
      </c>
      <c r="D1788" s="3" t="s">
        <v>2732</v>
      </c>
      <c r="E1788" s="3" t="s">
        <v>23961</v>
      </c>
      <c r="F1788" s="3" t="s">
        <v>2732</v>
      </c>
    </row>
    <row r="1789" spans="1:6" x14ac:dyDescent="0.25">
      <c r="A1789" s="3">
        <v>34027</v>
      </c>
      <c r="B1789" s="3" t="s">
        <v>1536</v>
      </c>
      <c r="C1789" s="3" t="s">
        <v>1988</v>
      </c>
      <c r="D1789" s="3" t="s">
        <v>2240</v>
      </c>
      <c r="E1789" s="3" t="s">
        <v>23961</v>
      </c>
      <c r="F1789" s="3" t="s">
        <v>2240</v>
      </c>
    </row>
    <row r="1790" spans="1:6" x14ac:dyDescent="0.25">
      <c r="A1790" s="3">
        <v>34029</v>
      </c>
      <c r="B1790" s="3" t="s">
        <v>1536</v>
      </c>
      <c r="C1790" s="3" t="s">
        <v>1535</v>
      </c>
      <c r="D1790" s="3" t="s">
        <v>2732</v>
      </c>
      <c r="E1790" s="3" t="s">
        <v>23961</v>
      </c>
      <c r="F1790" s="3" t="s">
        <v>2732</v>
      </c>
    </row>
    <row r="1791" spans="1:6" x14ac:dyDescent="0.25">
      <c r="A1791" s="3">
        <v>34031</v>
      </c>
      <c r="B1791" s="3" t="s">
        <v>1536</v>
      </c>
      <c r="C1791" s="3" t="s">
        <v>4768</v>
      </c>
      <c r="D1791" s="3" t="s">
        <v>2240</v>
      </c>
      <c r="E1791" s="3" t="s">
        <v>23961</v>
      </c>
      <c r="F1791" s="3" t="s">
        <v>2240</v>
      </c>
    </row>
    <row r="1792" spans="1:6" x14ac:dyDescent="0.25">
      <c r="A1792" s="3">
        <v>34033</v>
      </c>
      <c r="B1792" s="3" t="s">
        <v>1536</v>
      </c>
      <c r="C1792" s="3" t="s">
        <v>2029</v>
      </c>
      <c r="D1792" s="3" t="s">
        <v>2732</v>
      </c>
      <c r="E1792" s="3" t="s">
        <v>23961</v>
      </c>
      <c r="F1792" s="3" t="s">
        <v>2732</v>
      </c>
    </row>
    <row r="1793" spans="1:6" x14ac:dyDescent="0.25">
      <c r="A1793" s="3">
        <v>34035</v>
      </c>
      <c r="B1793" s="3" t="s">
        <v>1536</v>
      </c>
      <c r="C1793" s="3" t="s">
        <v>256</v>
      </c>
      <c r="D1793" s="3" t="s">
        <v>2240</v>
      </c>
      <c r="E1793" s="3" t="s">
        <v>23961</v>
      </c>
      <c r="F1793" s="3" t="s">
        <v>2240</v>
      </c>
    </row>
    <row r="1794" spans="1:6" x14ac:dyDescent="0.25">
      <c r="A1794" s="3">
        <v>34037</v>
      </c>
      <c r="B1794" s="3" t="s">
        <v>1536</v>
      </c>
      <c r="C1794" s="3" t="s">
        <v>1996</v>
      </c>
      <c r="D1794" s="3" t="s">
        <v>1015</v>
      </c>
      <c r="E1794" s="3" t="s">
        <v>23961</v>
      </c>
      <c r="F1794" s="3" t="s">
        <v>1015</v>
      </c>
    </row>
    <row r="1795" spans="1:6" x14ac:dyDescent="0.25">
      <c r="A1795" s="3">
        <v>34039</v>
      </c>
      <c r="B1795" s="3" t="s">
        <v>1536</v>
      </c>
      <c r="C1795" s="3" t="s">
        <v>1717</v>
      </c>
      <c r="D1795" s="3" t="s">
        <v>2240</v>
      </c>
      <c r="E1795" s="3" t="s">
        <v>23961</v>
      </c>
      <c r="F1795" s="3" t="s">
        <v>2240</v>
      </c>
    </row>
    <row r="1796" spans="1:6" x14ac:dyDescent="0.25">
      <c r="A1796" s="3">
        <v>34041</v>
      </c>
      <c r="B1796" s="3" t="s">
        <v>1536</v>
      </c>
      <c r="C1796" s="3" t="s">
        <v>1588</v>
      </c>
      <c r="D1796" s="3" t="s">
        <v>1015</v>
      </c>
      <c r="E1796" s="3" t="s">
        <v>23961</v>
      </c>
      <c r="F1796" s="3" t="s">
        <v>1015</v>
      </c>
    </row>
    <row r="1797" spans="1:6" x14ac:dyDescent="0.25">
      <c r="A1797" s="3">
        <v>35001</v>
      </c>
      <c r="B1797" s="3" t="s">
        <v>1537</v>
      </c>
      <c r="C1797" s="3" t="s">
        <v>2097</v>
      </c>
      <c r="D1797" s="3" t="s">
        <v>4774</v>
      </c>
      <c r="E1797" s="3" t="s">
        <v>23961</v>
      </c>
      <c r="F1797" s="3" t="s">
        <v>4774</v>
      </c>
    </row>
    <row r="1798" spans="1:6" x14ac:dyDescent="0.25">
      <c r="A1798" s="3">
        <v>35003</v>
      </c>
      <c r="B1798" s="3" t="s">
        <v>1537</v>
      </c>
      <c r="C1798" s="3" t="s">
        <v>4777</v>
      </c>
      <c r="D1798" s="3" t="s">
        <v>2386</v>
      </c>
      <c r="E1798" s="3" t="s">
        <v>23961</v>
      </c>
      <c r="F1798" s="3" t="s">
        <v>2386</v>
      </c>
    </row>
    <row r="1799" spans="1:6" x14ac:dyDescent="0.25">
      <c r="A1799" s="3">
        <v>35005</v>
      </c>
      <c r="B1799" s="3" t="s">
        <v>1537</v>
      </c>
      <c r="C1799" s="3" t="s">
        <v>4779</v>
      </c>
      <c r="D1799" s="3" t="s">
        <v>997</v>
      </c>
      <c r="E1799" s="3" t="s">
        <v>997</v>
      </c>
      <c r="F1799" s="3" t="s">
        <v>997</v>
      </c>
    </row>
    <row r="1800" spans="1:6" x14ac:dyDescent="0.25">
      <c r="A1800" s="3">
        <v>35006</v>
      </c>
      <c r="B1800" s="3" t="s">
        <v>1537</v>
      </c>
      <c r="C1800" s="3" t="s">
        <v>4781</v>
      </c>
      <c r="D1800" s="3" t="s">
        <v>961</v>
      </c>
      <c r="E1800" s="3" t="s">
        <v>23961</v>
      </c>
      <c r="F1800" s="3" t="s">
        <v>961</v>
      </c>
    </row>
    <row r="1801" spans="1:6" x14ac:dyDescent="0.25">
      <c r="A1801" s="3">
        <v>35007</v>
      </c>
      <c r="B1801" s="3" t="s">
        <v>1537</v>
      </c>
      <c r="C1801" s="3" t="s">
        <v>4608</v>
      </c>
      <c r="D1801" s="3" t="s">
        <v>2641</v>
      </c>
      <c r="E1801" s="3" t="s">
        <v>23961</v>
      </c>
      <c r="F1801" s="3" t="s">
        <v>2641</v>
      </c>
    </row>
    <row r="1802" spans="1:6" x14ac:dyDescent="0.25">
      <c r="A1802" s="3">
        <v>35009</v>
      </c>
      <c r="B1802" s="3" t="s">
        <v>1537</v>
      </c>
      <c r="C1802" s="3" t="s">
        <v>4785</v>
      </c>
      <c r="D1802" s="3" t="s">
        <v>4783</v>
      </c>
      <c r="E1802" s="3" t="s">
        <v>4783</v>
      </c>
      <c r="F1802" s="3" t="s">
        <v>4783</v>
      </c>
    </row>
    <row r="1803" spans="1:6" x14ac:dyDescent="0.25">
      <c r="A1803" s="3">
        <v>35011</v>
      </c>
      <c r="B1803" s="3" t="s">
        <v>1537</v>
      </c>
      <c r="C1803" s="3" t="s">
        <v>4787</v>
      </c>
      <c r="D1803" s="3" t="s">
        <v>4783</v>
      </c>
      <c r="E1803" s="3" t="s">
        <v>4783</v>
      </c>
      <c r="F1803" s="3" t="s">
        <v>4783</v>
      </c>
    </row>
    <row r="1804" spans="1:6" x14ac:dyDescent="0.25">
      <c r="A1804" s="3">
        <v>35013</v>
      </c>
      <c r="B1804" s="3" t="s">
        <v>1537</v>
      </c>
      <c r="C1804" s="3" t="s">
        <v>2009</v>
      </c>
      <c r="D1804" s="3" t="s">
        <v>4788</v>
      </c>
      <c r="E1804" s="3" t="s">
        <v>997</v>
      </c>
      <c r="F1804" s="3" t="s">
        <v>4788</v>
      </c>
    </row>
    <row r="1805" spans="1:6" x14ac:dyDescent="0.25">
      <c r="A1805" s="3">
        <v>35015</v>
      </c>
      <c r="B1805" s="3" t="s">
        <v>1537</v>
      </c>
      <c r="C1805" s="3" t="s">
        <v>4791</v>
      </c>
      <c r="D1805" s="3" t="s">
        <v>997</v>
      </c>
      <c r="E1805" s="3" t="s">
        <v>997</v>
      </c>
      <c r="F1805" s="3" t="s">
        <v>997</v>
      </c>
    </row>
    <row r="1806" spans="1:6" x14ac:dyDescent="0.25">
      <c r="A1806" s="3">
        <v>35017</v>
      </c>
      <c r="B1806" s="3" t="s">
        <v>1537</v>
      </c>
      <c r="C1806" s="3" t="s">
        <v>1948</v>
      </c>
      <c r="D1806" s="3" t="s">
        <v>2386</v>
      </c>
      <c r="E1806" s="3" t="s">
        <v>23961</v>
      </c>
      <c r="F1806" s="3" t="s">
        <v>2386</v>
      </c>
    </row>
    <row r="1807" spans="1:6" x14ac:dyDescent="0.25">
      <c r="A1807" s="3">
        <v>35019</v>
      </c>
      <c r="B1807" s="3" t="s">
        <v>1537</v>
      </c>
      <c r="C1807" s="3" t="s">
        <v>1531</v>
      </c>
      <c r="D1807" s="3" t="s">
        <v>4783</v>
      </c>
      <c r="E1807" s="3" t="s">
        <v>4783</v>
      </c>
      <c r="F1807" s="3" t="s">
        <v>4783</v>
      </c>
    </row>
    <row r="1808" spans="1:6" x14ac:dyDescent="0.25">
      <c r="A1808" s="3">
        <v>35021</v>
      </c>
      <c r="B1808" s="3" t="s">
        <v>1537</v>
      </c>
      <c r="C1808" s="3" t="s">
        <v>4796</v>
      </c>
      <c r="D1808" s="3" t="s">
        <v>4794</v>
      </c>
      <c r="E1808" s="3" t="s">
        <v>23961</v>
      </c>
      <c r="F1808" s="3" t="s">
        <v>4794</v>
      </c>
    </row>
    <row r="1809" spans="1:6" x14ac:dyDescent="0.25">
      <c r="A1809" s="3">
        <v>35023</v>
      </c>
      <c r="B1809" s="3" t="s">
        <v>1537</v>
      </c>
      <c r="C1809" s="3" t="s">
        <v>1768</v>
      </c>
      <c r="D1809" s="3" t="s">
        <v>2381</v>
      </c>
      <c r="E1809" s="3" t="s">
        <v>23961</v>
      </c>
      <c r="F1809" s="3" t="s">
        <v>2381</v>
      </c>
    </row>
    <row r="1810" spans="1:6" x14ac:dyDescent="0.25">
      <c r="A1810" s="3">
        <v>35025</v>
      </c>
      <c r="B1810" s="3" t="s">
        <v>1537</v>
      </c>
      <c r="C1810" s="3" t="s">
        <v>1563</v>
      </c>
      <c r="D1810" s="3" t="s">
        <v>997</v>
      </c>
      <c r="E1810" s="3" t="s">
        <v>997</v>
      </c>
      <c r="F1810" s="3" t="s">
        <v>997</v>
      </c>
    </row>
    <row r="1811" spans="1:6" x14ac:dyDescent="0.25">
      <c r="A1811" s="3">
        <v>35027</v>
      </c>
      <c r="B1811" s="3" t="s">
        <v>1537</v>
      </c>
      <c r="C1811" s="3" t="s">
        <v>1788</v>
      </c>
      <c r="D1811" s="3" t="s">
        <v>4788</v>
      </c>
      <c r="E1811" s="3" t="s">
        <v>997</v>
      </c>
      <c r="F1811" s="3" t="s">
        <v>4788</v>
      </c>
    </row>
    <row r="1812" spans="1:6" x14ac:dyDescent="0.25">
      <c r="A1812" s="3">
        <v>35028</v>
      </c>
      <c r="B1812" s="3" t="s">
        <v>1537</v>
      </c>
      <c r="C1812" s="3" t="s">
        <v>4801</v>
      </c>
      <c r="D1812" s="3" t="s">
        <v>961</v>
      </c>
      <c r="E1812" s="3" t="s">
        <v>23961</v>
      </c>
      <c r="F1812" s="3" t="s">
        <v>961</v>
      </c>
    </row>
    <row r="1813" spans="1:6" x14ac:dyDescent="0.25">
      <c r="A1813" s="3">
        <v>35029</v>
      </c>
      <c r="B1813" s="3" t="s">
        <v>1537</v>
      </c>
      <c r="C1813" s="3" t="s">
        <v>2030</v>
      </c>
      <c r="D1813" s="3" t="s">
        <v>2386</v>
      </c>
      <c r="E1813" s="3" t="s">
        <v>23961</v>
      </c>
      <c r="F1813" s="3" t="s">
        <v>2386</v>
      </c>
    </row>
    <row r="1814" spans="1:6" x14ac:dyDescent="0.25">
      <c r="A1814" s="3">
        <v>35031</v>
      </c>
      <c r="B1814" s="3" t="s">
        <v>1537</v>
      </c>
      <c r="C1814" s="3" t="s">
        <v>1921</v>
      </c>
      <c r="D1814" s="3" t="s">
        <v>961</v>
      </c>
      <c r="E1814" s="3" t="s">
        <v>23961</v>
      </c>
      <c r="F1814" s="3" t="s">
        <v>961</v>
      </c>
    </row>
    <row r="1815" spans="1:6" x14ac:dyDescent="0.25">
      <c r="A1815" s="3">
        <v>35033</v>
      </c>
      <c r="B1815" s="3" t="s">
        <v>1537</v>
      </c>
      <c r="C1815" s="3" t="s">
        <v>4805</v>
      </c>
      <c r="D1815" s="3" t="s">
        <v>2641</v>
      </c>
      <c r="E1815" s="3" t="s">
        <v>23961</v>
      </c>
      <c r="F1815" s="3" t="s">
        <v>2641</v>
      </c>
    </row>
    <row r="1816" spans="1:6" x14ac:dyDescent="0.25">
      <c r="A1816" s="3">
        <v>35035</v>
      </c>
      <c r="B1816" s="3" t="s">
        <v>1537</v>
      </c>
      <c r="C1816" s="3" t="s">
        <v>2693</v>
      </c>
      <c r="D1816" s="3" t="s">
        <v>4788</v>
      </c>
      <c r="E1816" s="3" t="s">
        <v>997</v>
      </c>
      <c r="F1816" s="3" t="s">
        <v>4788</v>
      </c>
    </row>
    <row r="1817" spans="1:6" x14ac:dyDescent="0.25">
      <c r="A1817" s="3">
        <v>35037</v>
      </c>
      <c r="B1817" s="3" t="s">
        <v>1537</v>
      </c>
      <c r="C1817" s="3" t="s">
        <v>4808</v>
      </c>
      <c r="D1817" s="3" t="s">
        <v>4783</v>
      </c>
      <c r="E1817" s="3" t="s">
        <v>4783</v>
      </c>
      <c r="F1817" s="3" t="s">
        <v>4783</v>
      </c>
    </row>
    <row r="1818" spans="1:6" x14ac:dyDescent="0.25">
      <c r="A1818" s="3">
        <v>35039</v>
      </c>
      <c r="B1818" s="3" t="s">
        <v>1537</v>
      </c>
      <c r="C1818" s="3" t="s">
        <v>4810</v>
      </c>
      <c r="D1818" s="3" t="s">
        <v>961</v>
      </c>
      <c r="E1818" s="3" t="s">
        <v>23961</v>
      </c>
      <c r="F1818" s="3" t="s">
        <v>961</v>
      </c>
    </row>
    <row r="1819" spans="1:6" x14ac:dyDescent="0.25">
      <c r="A1819" s="3">
        <v>35041</v>
      </c>
      <c r="B1819" s="3" t="s">
        <v>1537</v>
      </c>
      <c r="C1819" s="3" t="s">
        <v>1825</v>
      </c>
      <c r="D1819" s="3" t="s">
        <v>997</v>
      </c>
      <c r="E1819" s="3" t="s">
        <v>997</v>
      </c>
      <c r="F1819" s="3" t="s">
        <v>997</v>
      </c>
    </row>
    <row r="1820" spans="1:6" x14ac:dyDescent="0.25">
      <c r="A1820" s="3">
        <v>35043</v>
      </c>
      <c r="B1820" s="3" t="s">
        <v>1537</v>
      </c>
      <c r="C1820" s="3" t="s">
        <v>4813</v>
      </c>
      <c r="D1820" s="3" t="s">
        <v>961</v>
      </c>
      <c r="E1820" s="3" t="s">
        <v>23961</v>
      </c>
      <c r="F1820" s="3" t="s">
        <v>961</v>
      </c>
    </row>
    <row r="1821" spans="1:6" x14ac:dyDescent="0.25">
      <c r="A1821" s="3">
        <v>35045</v>
      </c>
      <c r="B1821" s="3" t="s">
        <v>1537</v>
      </c>
      <c r="C1821" s="3" t="s">
        <v>1814</v>
      </c>
      <c r="D1821" s="3" t="s">
        <v>961</v>
      </c>
      <c r="E1821" s="3" t="s">
        <v>23961</v>
      </c>
      <c r="F1821" s="3" t="s">
        <v>961</v>
      </c>
    </row>
    <row r="1822" spans="1:6" x14ac:dyDescent="0.25">
      <c r="A1822" s="3">
        <v>35047</v>
      </c>
      <c r="B1822" s="3" t="s">
        <v>1537</v>
      </c>
      <c r="C1822" s="3" t="s">
        <v>1965</v>
      </c>
      <c r="D1822" s="3" t="s">
        <v>4783</v>
      </c>
      <c r="E1822" s="3" t="s">
        <v>4783</v>
      </c>
      <c r="F1822" s="3" t="s">
        <v>4783</v>
      </c>
    </row>
    <row r="1823" spans="1:6" x14ac:dyDescent="0.25">
      <c r="A1823" s="3">
        <v>35049</v>
      </c>
      <c r="B1823" s="3" t="s">
        <v>1537</v>
      </c>
      <c r="C1823" s="3" t="s">
        <v>1928</v>
      </c>
      <c r="D1823" s="3" t="s">
        <v>4774</v>
      </c>
      <c r="E1823" s="3" t="s">
        <v>23961</v>
      </c>
      <c r="F1823" s="3" t="s">
        <v>4774</v>
      </c>
    </row>
    <row r="1824" spans="1:6" x14ac:dyDescent="0.25">
      <c r="A1824" s="3">
        <v>35051</v>
      </c>
      <c r="B1824" s="3" t="s">
        <v>1537</v>
      </c>
      <c r="C1824" s="3" t="s">
        <v>2589</v>
      </c>
      <c r="D1824" s="3" t="s">
        <v>4788</v>
      </c>
      <c r="E1824" s="3" t="s">
        <v>997</v>
      </c>
      <c r="F1824" s="3" t="s">
        <v>4788</v>
      </c>
    </row>
    <row r="1825" spans="1:6" x14ac:dyDescent="0.25">
      <c r="A1825" s="3">
        <v>35053</v>
      </c>
      <c r="B1825" s="3" t="s">
        <v>1537</v>
      </c>
      <c r="C1825" s="3" t="s">
        <v>4819</v>
      </c>
      <c r="D1825" s="3" t="s">
        <v>4788</v>
      </c>
      <c r="E1825" s="3" t="s">
        <v>997</v>
      </c>
      <c r="F1825" s="3" t="s">
        <v>4788</v>
      </c>
    </row>
    <row r="1826" spans="1:6" x14ac:dyDescent="0.25">
      <c r="A1826" s="3">
        <v>35055</v>
      </c>
      <c r="B1826" s="3" t="s">
        <v>1537</v>
      </c>
      <c r="C1826" s="3" t="s">
        <v>4821</v>
      </c>
      <c r="D1826" s="3" t="s">
        <v>2614</v>
      </c>
      <c r="E1826" s="3" t="s">
        <v>23961</v>
      </c>
      <c r="F1826" s="3" t="s">
        <v>2614</v>
      </c>
    </row>
    <row r="1827" spans="1:6" x14ac:dyDescent="0.25">
      <c r="A1827" s="3">
        <v>35057</v>
      </c>
      <c r="B1827" s="3" t="s">
        <v>1537</v>
      </c>
      <c r="C1827" s="3" t="s">
        <v>4823</v>
      </c>
      <c r="D1827" s="3" t="s">
        <v>4774</v>
      </c>
      <c r="E1827" s="3" t="s">
        <v>23961</v>
      </c>
      <c r="F1827" s="3" t="s">
        <v>4774</v>
      </c>
    </row>
    <row r="1828" spans="1:6" x14ac:dyDescent="0.25">
      <c r="A1828" s="3">
        <v>35059</v>
      </c>
      <c r="B1828" s="3" t="s">
        <v>1537</v>
      </c>
      <c r="C1828" s="3" t="s">
        <v>1717</v>
      </c>
      <c r="D1828" s="3" t="s">
        <v>4794</v>
      </c>
      <c r="E1828" s="3" t="s">
        <v>23961</v>
      </c>
      <c r="F1828" s="3" t="s">
        <v>4794</v>
      </c>
    </row>
    <row r="1829" spans="1:6" x14ac:dyDescent="0.25">
      <c r="A1829" s="3">
        <v>35061</v>
      </c>
      <c r="B1829" s="3" t="s">
        <v>1537</v>
      </c>
      <c r="C1829" s="3" t="s">
        <v>2011</v>
      </c>
      <c r="D1829" s="3" t="s">
        <v>961</v>
      </c>
      <c r="E1829" s="3" t="s">
        <v>23961</v>
      </c>
      <c r="F1829" s="3" t="s">
        <v>961</v>
      </c>
    </row>
    <row r="1830" spans="1:6" x14ac:dyDescent="0.25">
      <c r="A1830" s="3">
        <v>36001</v>
      </c>
      <c r="B1830" s="3" t="s">
        <v>1481</v>
      </c>
      <c r="C1830" s="3" t="s">
        <v>485</v>
      </c>
      <c r="D1830" s="3" t="s">
        <v>3659</v>
      </c>
      <c r="E1830" s="3" t="s">
        <v>23961</v>
      </c>
      <c r="F1830" s="3" t="s">
        <v>3659</v>
      </c>
    </row>
    <row r="1831" spans="1:6" x14ac:dyDescent="0.25">
      <c r="A1831" s="3">
        <v>36003</v>
      </c>
      <c r="B1831" s="3" t="s">
        <v>1481</v>
      </c>
      <c r="C1831" s="3" t="s">
        <v>1797</v>
      </c>
      <c r="D1831" s="3" t="s">
        <v>1015</v>
      </c>
      <c r="E1831" s="3" t="s">
        <v>23961</v>
      </c>
      <c r="F1831" s="3" t="s">
        <v>1015</v>
      </c>
    </row>
    <row r="1832" spans="1:6" x14ac:dyDescent="0.25">
      <c r="A1832" s="3">
        <v>36005</v>
      </c>
      <c r="B1832" s="3" t="s">
        <v>1481</v>
      </c>
      <c r="C1832" s="3" t="s">
        <v>1659</v>
      </c>
      <c r="D1832" s="3" t="s">
        <v>2721</v>
      </c>
      <c r="E1832" s="3" t="s">
        <v>23961</v>
      </c>
      <c r="F1832" s="3" t="s">
        <v>2721</v>
      </c>
    </row>
    <row r="1833" spans="1:6" x14ac:dyDescent="0.25">
      <c r="A1833" s="3">
        <v>36007</v>
      </c>
      <c r="B1833" s="3" t="s">
        <v>1481</v>
      </c>
      <c r="C1833" s="3" t="s">
        <v>4830</v>
      </c>
      <c r="D1833" s="3" t="s">
        <v>3659</v>
      </c>
      <c r="E1833" s="3" t="s">
        <v>23961</v>
      </c>
      <c r="F1833" s="3" t="s">
        <v>3659</v>
      </c>
    </row>
    <row r="1834" spans="1:6" x14ac:dyDescent="0.25">
      <c r="A1834" s="3">
        <v>36009</v>
      </c>
      <c r="B1834" s="3" t="s">
        <v>1481</v>
      </c>
      <c r="C1834" s="3" t="s">
        <v>2175</v>
      </c>
      <c r="D1834" s="3" t="s">
        <v>1015</v>
      </c>
      <c r="E1834" s="3" t="s">
        <v>23961</v>
      </c>
      <c r="F1834" s="3" t="s">
        <v>1015</v>
      </c>
    </row>
    <row r="1835" spans="1:6" x14ac:dyDescent="0.25">
      <c r="A1835" s="3">
        <v>36011</v>
      </c>
      <c r="B1835" s="3" t="s">
        <v>1481</v>
      </c>
      <c r="C1835" s="3" t="s">
        <v>1832</v>
      </c>
      <c r="D1835" s="3" t="s">
        <v>3659</v>
      </c>
      <c r="E1835" s="3" t="s">
        <v>23961</v>
      </c>
      <c r="F1835" s="3" t="s">
        <v>3659</v>
      </c>
    </row>
    <row r="1836" spans="1:6" x14ac:dyDescent="0.25">
      <c r="A1836" s="3">
        <v>36013</v>
      </c>
      <c r="B1836" s="3" t="s">
        <v>1481</v>
      </c>
      <c r="C1836" s="3" t="s">
        <v>2143</v>
      </c>
      <c r="D1836" s="3" t="s">
        <v>1015</v>
      </c>
      <c r="E1836" s="3" t="s">
        <v>23961</v>
      </c>
      <c r="F1836" s="3" t="s">
        <v>1015</v>
      </c>
    </row>
    <row r="1837" spans="1:6" x14ac:dyDescent="0.25">
      <c r="A1837" s="3">
        <v>36015</v>
      </c>
      <c r="B1837" s="3" t="s">
        <v>1481</v>
      </c>
      <c r="C1837" s="3" t="s">
        <v>4835</v>
      </c>
      <c r="D1837" s="3" t="s">
        <v>1015</v>
      </c>
      <c r="E1837" s="3" t="s">
        <v>23961</v>
      </c>
      <c r="F1837" s="3" t="s">
        <v>1015</v>
      </c>
    </row>
    <row r="1838" spans="1:6" x14ac:dyDescent="0.25">
      <c r="A1838" s="3">
        <v>36017</v>
      </c>
      <c r="B1838" s="3" t="s">
        <v>1481</v>
      </c>
      <c r="C1838" s="3" t="s">
        <v>4837</v>
      </c>
      <c r="D1838" s="3" t="s">
        <v>3659</v>
      </c>
      <c r="E1838" s="3" t="s">
        <v>23961</v>
      </c>
      <c r="F1838" s="3" t="s">
        <v>3659</v>
      </c>
    </row>
    <row r="1839" spans="1:6" x14ac:dyDescent="0.25">
      <c r="A1839" s="3">
        <v>36019</v>
      </c>
      <c r="B1839" s="3" t="s">
        <v>1481</v>
      </c>
      <c r="C1839" s="3" t="s">
        <v>863</v>
      </c>
      <c r="D1839" s="3" t="s">
        <v>4838</v>
      </c>
      <c r="E1839" s="3" t="s">
        <v>23961</v>
      </c>
      <c r="F1839" s="3" t="s">
        <v>4838</v>
      </c>
    </row>
    <row r="1840" spans="1:6" x14ac:dyDescent="0.25">
      <c r="A1840" s="3">
        <v>36021</v>
      </c>
      <c r="B1840" s="3" t="s">
        <v>1481</v>
      </c>
      <c r="C1840" s="3" t="s">
        <v>1742</v>
      </c>
      <c r="D1840" s="3" t="s">
        <v>2721</v>
      </c>
      <c r="E1840" s="3" t="s">
        <v>23961</v>
      </c>
      <c r="F1840" s="3" t="s">
        <v>2721</v>
      </c>
    </row>
    <row r="1841" spans="1:6" x14ac:dyDescent="0.25">
      <c r="A1841" s="3">
        <v>36023</v>
      </c>
      <c r="B1841" s="3" t="s">
        <v>1481</v>
      </c>
      <c r="C1841" s="3" t="s">
        <v>4842</v>
      </c>
      <c r="D1841" s="3" t="s">
        <v>3659</v>
      </c>
      <c r="E1841" s="3" t="s">
        <v>23961</v>
      </c>
      <c r="F1841" s="3" t="s">
        <v>3659</v>
      </c>
    </row>
    <row r="1842" spans="1:6" x14ac:dyDescent="0.25">
      <c r="A1842" s="3">
        <v>36025</v>
      </c>
      <c r="B1842" s="3" t="s">
        <v>1481</v>
      </c>
      <c r="C1842" s="3" t="s">
        <v>1125</v>
      </c>
      <c r="D1842" s="3" t="s">
        <v>3659</v>
      </c>
      <c r="E1842" s="3" t="s">
        <v>23961</v>
      </c>
      <c r="F1842" s="3" t="s">
        <v>3659</v>
      </c>
    </row>
    <row r="1843" spans="1:6" x14ac:dyDescent="0.25">
      <c r="A1843" s="3">
        <v>36027</v>
      </c>
      <c r="B1843" s="3" t="s">
        <v>1481</v>
      </c>
      <c r="C1843" s="3" t="s">
        <v>4845</v>
      </c>
      <c r="D1843" s="3" t="s">
        <v>2721</v>
      </c>
      <c r="E1843" s="3" t="s">
        <v>23961</v>
      </c>
      <c r="F1843" s="3" t="s">
        <v>2721</v>
      </c>
    </row>
    <row r="1844" spans="1:6" x14ac:dyDescent="0.25">
      <c r="A1844" s="3">
        <v>36029</v>
      </c>
      <c r="B1844" s="3" t="s">
        <v>1481</v>
      </c>
      <c r="C1844" s="3" t="s">
        <v>1770</v>
      </c>
      <c r="D1844" s="3" t="s">
        <v>3659</v>
      </c>
      <c r="E1844" s="3" t="s">
        <v>23961</v>
      </c>
      <c r="F1844" s="3" t="s">
        <v>3659</v>
      </c>
    </row>
    <row r="1845" spans="1:6" x14ac:dyDescent="0.25">
      <c r="A1845" s="3">
        <v>36031</v>
      </c>
      <c r="B1845" s="3" t="s">
        <v>1481</v>
      </c>
      <c r="C1845" s="3" t="s">
        <v>1995</v>
      </c>
      <c r="D1845" s="3" t="s">
        <v>4838</v>
      </c>
      <c r="E1845" s="3" t="s">
        <v>23961</v>
      </c>
      <c r="F1845" s="3" t="s">
        <v>4838</v>
      </c>
    </row>
    <row r="1846" spans="1:6" x14ac:dyDescent="0.25">
      <c r="A1846" s="3">
        <v>36033</v>
      </c>
      <c r="B1846" s="3" t="s">
        <v>1481</v>
      </c>
      <c r="C1846" s="3" t="s">
        <v>1813</v>
      </c>
      <c r="D1846" s="3" t="s">
        <v>4838</v>
      </c>
      <c r="E1846" s="3" t="s">
        <v>23961</v>
      </c>
      <c r="F1846" s="3" t="s">
        <v>4838</v>
      </c>
    </row>
    <row r="1847" spans="1:6" x14ac:dyDescent="0.25">
      <c r="A1847" s="3">
        <v>36035</v>
      </c>
      <c r="B1847" s="3" t="s">
        <v>1481</v>
      </c>
      <c r="C1847" s="3" t="s">
        <v>1673</v>
      </c>
      <c r="D1847" s="3" t="s">
        <v>4838</v>
      </c>
      <c r="E1847" s="3" t="s">
        <v>23961</v>
      </c>
      <c r="F1847" s="3" t="s">
        <v>4838</v>
      </c>
    </row>
    <row r="1848" spans="1:6" x14ac:dyDescent="0.25">
      <c r="A1848" s="3">
        <v>36037</v>
      </c>
      <c r="B1848" s="3" t="s">
        <v>1481</v>
      </c>
      <c r="C1848" s="3" t="s">
        <v>4014</v>
      </c>
      <c r="D1848" s="3" t="s">
        <v>3659</v>
      </c>
      <c r="E1848" s="3" t="s">
        <v>23961</v>
      </c>
      <c r="F1848" s="3" t="s">
        <v>3659</v>
      </c>
    </row>
    <row r="1849" spans="1:6" x14ac:dyDescent="0.25">
      <c r="A1849" s="3">
        <v>36039</v>
      </c>
      <c r="B1849" s="3" t="s">
        <v>1481</v>
      </c>
      <c r="C1849" s="3" t="s">
        <v>1737</v>
      </c>
      <c r="D1849" s="3" t="s">
        <v>3659</v>
      </c>
      <c r="E1849" s="3" t="s">
        <v>23961</v>
      </c>
      <c r="F1849" s="3" t="s">
        <v>3659</v>
      </c>
    </row>
    <row r="1850" spans="1:6" x14ac:dyDescent="0.25">
      <c r="A1850" s="3">
        <v>36041</v>
      </c>
      <c r="B1850" s="3" t="s">
        <v>1481</v>
      </c>
      <c r="C1850" s="3" t="s">
        <v>2007</v>
      </c>
      <c r="D1850" s="3" t="s">
        <v>4838</v>
      </c>
      <c r="E1850" s="3" t="s">
        <v>23961</v>
      </c>
      <c r="F1850" s="3" t="s">
        <v>4838</v>
      </c>
    </row>
    <row r="1851" spans="1:6" x14ac:dyDescent="0.25">
      <c r="A1851" s="3">
        <v>36043</v>
      </c>
      <c r="B1851" s="3" t="s">
        <v>1481</v>
      </c>
      <c r="C1851" s="3" t="s">
        <v>4854</v>
      </c>
      <c r="D1851" s="3" t="s">
        <v>4838</v>
      </c>
      <c r="E1851" s="3" t="s">
        <v>23961</v>
      </c>
      <c r="F1851" s="3" t="s">
        <v>4838</v>
      </c>
    </row>
    <row r="1852" spans="1:6" x14ac:dyDescent="0.25">
      <c r="A1852" s="3">
        <v>36045</v>
      </c>
      <c r="B1852" s="3" t="s">
        <v>1481</v>
      </c>
      <c r="C1852" s="3" t="s">
        <v>1502</v>
      </c>
      <c r="D1852" s="3" t="s">
        <v>3659</v>
      </c>
      <c r="E1852" s="3" t="s">
        <v>23961</v>
      </c>
      <c r="F1852" s="3" t="s">
        <v>3659</v>
      </c>
    </row>
    <row r="1853" spans="1:6" x14ac:dyDescent="0.25">
      <c r="A1853" s="3">
        <v>36047</v>
      </c>
      <c r="B1853" s="3" t="s">
        <v>1481</v>
      </c>
      <c r="C1853" s="3" t="s">
        <v>1827</v>
      </c>
      <c r="D1853" s="3" t="s">
        <v>2732</v>
      </c>
      <c r="E1853" s="3" t="s">
        <v>23961</v>
      </c>
      <c r="F1853" s="3" t="s">
        <v>2732</v>
      </c>
    </row>
    <row r="1854" spans="1:6" x14ac:dyDescent="0.25">
      <c r="A1854" s="3">
        <v>36049</v>
      </c>
      <c r="B1854" s="3" t="s">
        <v>1481</v>
      </c>
      <c r="C1854" s="3" t="s">
        <v>1639</v>
      </c>
      <c r="D1854" s="3" t="s">
        <v>3659</v>
      </c>
      <c r="E1854" s="3" t="s">
        <v>23961</v>
      </c>
      <c r="F1854" s="3" t="s">
        <v>3659</v>
      </c>
    </row>
    <row r="1855" spans="1:6" x14ac:dyDescent="0.25">
      <c r="A1855" s="3">
        <v>36051</v>
      </c>
      <c r="B1855" s="3" t="s">
        <v>1481</v>
      </c>
      <c r="C1855" s="3" t="s">
        <v>3205</v>
      </c>
      <c r="D1855" s="3" t="s">
        <v>3659</v>
      </c>
      <c r="E1855" s="3" t="s">
        <v>23961</v>
      </c>
      <c r="F1855" s="3" t="s">
        <v>3659</v>
      </c>
    </row>
    <row r="1856" spans="1:6" x14ac:dyDescent="0.25">
      <c r="A1856" s="3">
        <v>36053</v>
      </c>
      <c r="B1856" s="3" t="s">
        <v>1481</v>
      </c>
      <c r="C1856" s="3" t="s">
        <v>2004</v>
      </c>
      <c r="D1856" s="3" t="s">
        <v>3659</v>
      </c>
      <c r="E1856" s="3" t="s">
        <v>23961</v>
      </c>
      <c r="F1856" s="3" t="s">
        <v>3659</v>
      </c>
    </row>
    <row r="1857" spans="1:6" x14ac:dyDescent="0.25">
      <c r="A1857" s="3">
        <v>36055</v>
      </c>
      <c r="B1857" s="3" t="s">
        <v>1481</v>
      </c>
      <c r="C1857" s="3" t="s">
        <v>1544</v>
      </c>
      <c r="D1857" s="3" t="s">
        <v>3659</v>
      </c>
      <c r="E1857" s="3" t="s">
        <v>23961</v>
      </c>
      <c r="F1857" s="3" t="s">
        <v>3659</v>
      </c>
    </row>
    <row r="1858" spans="1:6" x14ac:dyDescent="0.25">
      <c r="A1858" s="3">
        <v>36057</v>
      </c>
      <c r="B1858" s="3" t="s">
        <v>1481</v>
      </c>
      <c r="C1858" s="3" t="s">
        <v>1626</v>
      </c>
      <c r="D1858" s="3" t="s">
        <v>3659</v>
      </c>
      <c r="E1858" s="3" t="s">
        <v>23961</v>
      </c>
      <c r="F1858" s="3" t="s">
        <v>3659</v>
      </c>
    </row>
    <row r="1859" spans="1:6" x14ac:dyDescent="0.25">
      <c r="A1859" s="3">
        <v>36059</v>
      </c>
      <c r="B1859" s="3" t="s">
        <v>1481</v>
      </c>
      <c r="C1859" s="3" t="s">
        <v>1528</v>
      </c>
      <c r="D1859" s="3" t="s">
        <v>2732</v>
      </c>
      <c r="E1859" s="3" t="s">
        <v>23961</v>
      </c>
      <c r="F1859" s="3" t="s">
        <v>2732</v>
      </c>
    </row>
    <row r="1860" spans="1:6" x14ac:dyDescent="0.25">
      <c r="A1860" s="3">
        <v>36061</v>
      </c>
      <c r="B1860" s="3" t="s">
        <v>1481</v>
      </c>
      <c r="C1860" s="3" t="s">
        <v>1115</v>
      </c>
      <c r="D1860" s="3" t="s">
        <v>2240</v>
      </c>
      <c r="E1860" s="3" t="s">
        <v>23961</v>
      </c>
      <c r="F1860" s="3" t="s">
        <v>2240</v>
      </c>
    </row>
    <row r="1861" spans="1:6" x14ac:dyDescent="0.25">
      <c r="A1861" s="3">
        <v>36063</v>
      </c>
      <c r="B1861" s="3" t="s">
        <v>1481</v>
      </c>
      <c r="C1861" s="3" t="s">
        <v>1777</v>
      </c>
      <c r="D1861" s="3" t="s">
        <v>3659</v>
      </c>
      <c r="E1861" s="3" t="s">
        <v>23961</v>
      </c>
      <c r="F1861" s="3" t="s">
        <v>3659</v>
      </c>
    </row>
    <row r="1862" spans="1:6" x14ac:dyDescent="0.25">
      <c r="A1862" s="3">
        <v>36065</v>
      </c>
      <c r="B1862" s="3" t="s">
        <v>1481</v>
      </c>
      <c r="C1862" s="3" t="s">
        <v>1487</v>
      </c>
      <c r="D1862" s="3" t="s">
        <v>3659</v>
      </c>
      <c r="E1862" s="3" t="s">
        <v>23961</v>
      </c>
      <c r="F1862" s="3" t="s">
        <v>3659</v>
      </c>
    </row>
    <row r="1863" spans="1:6" x14ac:dyDescent="0.25">
      <c r="A1863" s="3">
        <v>36067</v>
      </c>
      <c r="B1863" s="3" t="s">
        <v>1481</v>
      </c>
      <c r="C1863" s="3" t="s">
        <v>2138</v>
      </c>
      <c r="D1863" s="3" t="s">
        <v>3659</v>
      </c>
      <c r="E1863" s="3" t="s">
        <v>23961</v>
      </c>
      <c r="F1863" s="3" t="s">
        <v>3659</v>
      </c>
    </row>
    <row r="1864" spans="1:6" x14ac:dyDescent="0.25">
      <c r="A1864" s="3">
        <v>36069</v>
      </c>
      <c r="B1864" s="3" t="s">
        <v>1481</v>
      </c>
      <c r="C1864" s="3" t="s">
        <v>4868</v>
      </c>
      <c r="D1864" s="3" t="s">
        <v>3659</v>
      </c>
      <c r="E1864" s="3" t="s">
        <v>23961</v>
      </c>
      <c r="F1864" s="3" t="s">
        <v>3659</v>
      </c>
    </row>
    <row r="1865" spans="1:6" x14ac:dyDescent="0.25">
      <c r="A1865" s="3">
        <v>36071</v>
      </c>
      <c r="B1865" s="3" t="s">
        <v>1481</v>
      </c>
      <c r="C1865" s="3" t="s">
        <v>1549</v>
      </c>
      <c r="D1865" s="3" t="s">
        <v>1015</v>
      </c>
      <c r="E1865" s="3" t="s">
        <v>23961</v>
      </c>
      <c r="F1865" s="3" t="s">
        <v>1015</v>
      </c>
    </row>
    <row r="1866" spans="1:6" x14ac:dyDescent="0.25">
      <c r="A1866" s="3">
        <v>36073</v>
      </c>
      <c r="B1866" s="3" t="s">
        <v>1481</v>
      </c>
      <c r="C1866" s="3" t="s">
        <v>3864</v>
      </c>
      <c r="D1866" s="3" t="s">
        <v>3659</v>
      </c>
      <c r="E1866" s="3" t="s">
        <v>23961</v>
      </c>
      <c r="F1866" s="3" t="s">
        <v>3659</v>
      </c>
    </row>
    <row r="1867" spans="1:6" x14ac:dyDescent="0.25">
      <c r="A1867" s="3">
        <v>36075</v>
      </c>
      <c r="B1867" s="3" t="s">
        <v>1481</v>
      </c>
      <c r="C1867" s="3" t="s">
        <v>1992</v>
      </c>
      <c r="D1867" s="3" t="s">
        <v>3659</v>
      </c>
      <c r="E1867" s="3" t="s">
        <v>23961</v>
      </c>
      <c r="F1867" s="3" t="s">
        <v>3659</v>
      </c>
    </row>
    <row r="1868" spans="1:6" x14ac:dyDescent="0.25">
      <c r="A1868" s="3">
        <v>36077</v>
      </c>
      <c r="B1868" s="3" t="s">
        <v>1481</v>
      </c>
      <c r="C1868" s="3" t="s">
        <v>2089</v>
      </c>
      <c r="D1868" s="3" t="s">
        <v>3659</v>
      </c>
      <c r="E1868" s="3" t="s">
        <v>23961</v>
      </c>
      <c r="F1868" s="3" t="s">
        <v>3659</v>
      </c>
    </row>
    <row r="1869" spans="1:6" x14ac:dyDescent="0.25">
      <c r="A1869" s="3">
        <v>36079</v>
      </c>
      <c r="B1869" s="3" t="s">
        <v>1481</v>
      </c>
      <c r="C1869" s="3" t="s">
        <v>1616</v>
      </c>
      <c r="D1869" s="3" t="s">
        <v>2721</v>
      </c>
      <c r="E1869" s="3" t="s">
        <v>23961</v>
      </c>
      <c r="F1869" s="3" t="s">
        <v>2721</v>
      </c>
    </row>
    <row r="1870" spans="1:6" x14ac:dyDescent="0.25">
      <c r="A1870" s="3">
        <v>36081</v>
      </c>
      <c r="B1870" s="3" t="s">
        <v>1481</v>
      </c>
      <c r="C1870" s="3" t="s">
        <v>1721</v>
      </c>
      <c r="D1870" s="3" t="s">
        <v>2732</v>
      </c>
      <c r="E1870" s="3" t="s">
        <v>23961</v>
      </c>
      <c r="F1870" s="3" t="s">
        <v>2732</v>
      </c>
    </row>
    <row r="1871" spans="1:6" x14ac:dyDescent="0.25">
      <c r="A1871" s="3">
        <v>36083</v>
      </c>
      <c r="B1871" s="3" t="s">
        <v>1481</v>
      </c>
      <c r="C1871" s="3" t="s">
        <v>1886</v>
      </c>
      <c r="D1871" s="3" t="s">
        <v>2721</v>
      </c>
      <c r="E1871" s="3" t="s">
        <v>23961</v>
      </c>
      <c r="F1871" s="3" t="s">
        <v>2721</v>
      </c>
    </row>
    <row r="1872" spans="1:6" x14ac:dyDescent="0.25">
      <c r="A1872" s="3">
        <v>36085</v>
      </c>
      <c r="B1872" s="3" t="s">
        <v>1481</v>
      </c>
      <c r="C1872" s="3" t="s">
        <v>1514</v>
      </c>
      <c r="D1872" s="3" t="s">
        <v>2732</v>
      </c>
      <c r="E1872" s="3" t="s">
        <v>23961</v>
      </c>
      <c r="F1872" s="3" t="s">
        <v>2732</v>
      </c>
    </row>
    <row r="1873" spans="1:6" x14ac:dyDescent="0.25">
      <c r="A1873" s="3">
        <v>36087</v>
      </c>
      <c r="B1873" s="3" t="s">
        <v>1481</v>
      </c>
      <c r="C1873" s="3" t="s">
        <v>1983</v>
      </c>
      <c r="D1873" s="3" t="s">
        <v>2721</v>
      </c>
      <c r="E1873" s="3" t="s">
        <v>23961</v>
      </c>
      <c r="F1873" s="3" t="s">
        <v>2721</v>
      </c>
    </row>
    <row r="1874" spans="1:6" x14ac:dyDescent="0.25">
      <c r="A1874" s="3">
        <v>36089</v>
      </c>
      <c r="B1874" s="3" t="s">
        <v>1481</v>
      </c>
      <c r="C1874" s="3" t="s">
        <v>1782</v>
      </c>
      <c r="D1874" s="3" t="s">
        <v>4838</v>
      </c>
      <c r="E1874" s="3" t="s">
        <v>23961</v>
      </c>
      <c r="F1874" s="3" t="s">
        <v>4838</v>
      </c>
    </row>
    <row r="1875" spans="1:6" x14ac:dyDescent="0.25">
      <c r="A1875" s="3">
        <v>36091</v>
      </c>
      <c r="B1875" s="3" t="s">
        <v>1481</v>
      </c>
      <c r="C1875" s="3" t="s">
        <v>2080</v>
      </c>
      <c r="D1875" s="3" t="s">
        <v>3659</v>
      </c>
      <c r="E1875" s="3" t="s">
        <v>23961</v>
      </c>
      <c r="F1875" s="3" t="s">
        <v>3659</v>
      </c>
    </row>
    <row r="1876" spans="1:6" x14ac:dyDescent="0.25">
      <c r="A1876" s="3">
        <v>36093</v>
      </c>
      <c r="B1876" s="3" t="s">
        <v>1481</v>
      </c>
      <c r="C1876" s="3" t="s">
        <v>1890</v>
      </c>
      <c r="D1876" s="3" t="s">
        <v>3659</v>
      </c>
      <c r="E1876" s="3" t="s">
        <v>23961</v>
      </c>
      <c r="F1876" s="3" t="s">
        <v>3659</v>
      </c>
    </row>
    <row r="1877" spans="1:6" x14ac:dyDescent="0.25">
      <c r="A1877" s="3">
        <v>36095</v>
      </c>
      <c r="B1877" s="3" t="s">
        <v>1481</v>
      </c>
      <c r="C1877" s="3" t="s">
        <v>4882</v>
      </c>
      <c r="D1877" s="3" t="s">
        <v>3659</v>
      </c>
      <c r="E1877" s="3" t="s">
        <v>23961</v>
      </c>
      <c r="F1877" s="3" t="s">
        <v>3659</v>
      </c>
    </row>
    <row r="1878" spans="1:6" x14ac:dyDescent="0.25">
      <c r="A1878" s="3">
        <v>36097</v>
      </c>
      <c r="B1878" s="3" t="s">
        <v>1481</v>
      </c>
      <c r="C1878" s="3" t="s">
        <v>3244</v>
      </c>
      <c r="D1878" s="3" t="s">
        <v>1015</v>
      </c>
      <c r="E1878" s="3" t="s">
        <v>23961</v>
      </c>
      <c r="F1878" s="3" t="s">
        <v>1015</v>
      </c>
    </row>
    <row r="1879" spans="1:6" x14ac:dyDescent="0.25">
      <c r="A1879" s="3">
        <v>36099</v>
      </c>
      <c r="B1879" s="3" t="s">
        <v>1481</v>
      </c>
      <c r="C1879" s="3" t="s">
        <v>1806</v>
      </c>
      <c r="D1879" s="3" t="s">
        <v>3659</v>
      </c>
      <c r="E1879" s="3" t="s">
        <v>23961</v>
      </c>
      <c r="F1879" s="3" t="s">
        <v>3659</v>
      </c>
    </row>
    <row r="1880" spans="1:6" x14ac:dyDescent="0.25">
      <c r="A1880" s="3">
        <v>36101</v>
      </c>
      <c r="B1880" s="3" t="s">
        <v>1481</v>
      </c>
      <c r="C1880" s="3" t="s">
        <v>3357</v>
      </c>
      <c r="D1880" s="3" t="s">
        <v>1015</v>
      </c>
      <c r="E1880" s="3" t="s">
        <v>23961</v>
      </c>
      <c r="F1880" s="3" t="s">
        <v>1015</v>
      </c>
    </row>
    <row r="1881" spans="1:6" x14ac:dyDescent="0.25">
      <c r="A1881" s="3">
        <v>36103</v>
      </c>
      <c r="B1881" s="3" t="s">
        <v>1481</v>
      </c>
      <c r="C1881" s="3" t="s">
        <v>1595</v>
      </c>
      <c r="D1881" s="3" t="s">
        <v>2732</v>
      </c>
      <c r="E1881" s="3" t="s">
        <v>23961</v>
      </c>
      <c r="F1881" s="3" t="s">
        <v>2732</v>
      </c>
    </row>
    <row r="1882" spans="1:6" x14ac:dyDescent="0.25">
      <c r="A1882" s="3">
        <v>36105</v>
      </c>
      <c r="B1882" s="3" t="s">
        <v>1481</v>
      </c>
      <c r="C1882" s="3" t="s">
        <v>2149</v>
      </c>
      <c r="D1882" s="3" t="s">
        <v>3659</v>
      </c>
      <c r="E1882" s="3" t="s">
        <v>23961</v>
      </c>
      <c r="F1882" s="3" t="s">
        <v>3659</v>
      </c>
    </row>
    <row r="1883" spans="1:6" x14ac:dyDescent="0.25">
      <c r="A1883" s="3">
        <v>36107</v>
      </c>
      <c r="B1883" s="3" t="s">
        <v>1481</v>
      </c>
      <c r="C1883" s="3" t="s">
        <v>1641</v>
      </c>
      <c r="D1883" s="3" t="s">
        <v>1015</v>
      </c>
      <c r="E1883" s="3" t="s">
        <v>23961</v>
      </c>
      <c r="F1883" s="3" t="s">
        <v>1015</v>
      </c>
    </row>
    <row r="1884" spans="1:6" x14ac:dyDescent="0.25">
      <c r="A1884" s="3">
        <v>36109</v>
      </c>
      <c r="B1884" s="3" t="s">
        <v>1481</v>
      </c>
      <c r="C1884" s="3" t="s">
        <v>1561</v>
      </c>
      <c r="D1884" s="3" t="s">
        <v>1015</v>
      </c>
      <c r="E1884" s="3" t="s">
        <v>23961</v>
      </c>
      <c r="F1884" s="3" t="s">
        <v>1015</v>
      </c>
    </row>
    <row r="1885" spans="1:6" x14ac:dyDescent="0.25">
      <c r="A1885" s="3">
        <v>36111</v>
      </c>
      <c r="B1885" s="3" t="s">
        <v>1481</v>
      </c>
      <c r="C1885" s="3" t="s">
        <v>4891</v>
      </c>
      <c r="D1885" s="3" t="s">
        <v>1015</v>
      </c>
      <c r="E1885" s="3" t="s">
        <v>23961</v>
      </c>
      <c r="F1885" s="3" t="s">
        <v>1015</v>
      </c>
    </row>
    <row r="1886" spans="1:6" x14ac:dyDescent="0.25">
      <c r="A1886" s="3">
        <v>36113</v>
      </c>
      <c r="B1886" s="3" t="s">
        <v>1481</v>
      </c>
      <c r="C1886" s="3" t="s">
        <v>1588</v>
      </c>
      <c r="D1886" s="3" t="s">
        <v>4838</v>
      </c>
      <c r="E1886" s="3" t="s">
        <v>23961</v>
      </c>
      <c r="F1886" s="3" t="s">
        <v>4838</v>
      </c>
    </row>
    <row r="1887" spans="1:6" x14ac:dyDescent="0.25">
      <c r="A1887" s="3">
        <v>36115</v>
      </c>
      <c r="B1887" s="3" t="s">
        <v>1481</v>
      </c>
      <c r="C1887" s="3" t="s">
        <v>1127</v>
      </c>
      <c r="D1887" s="3" t="s">
        <v>2721</v>
      </c>
      <c r="E1887" s="3" t="s">
        <v>23961</v>
      </c>
      <c r="F1887" s="3" t="s">
        <v>2721</v>
      </c>
    </row>
    <row r="1888" spans="1:6" x14ac:dyDescent="0.25">
      <c r="A1888" s="3">
        <v>36117</v>
      </c>
      <c r="B1888" s="3" t="s">
        <v>1481</v>
      </c>
      <c r="C1888" s="3" t="s">
        <v>1555</v>
      </c>
      <c r="D1888" s="3" t="s">
        <v>3659</v>
      </c>
      <c r="E1888" s="3" t="s">
        <v>23961</v>
      </c>
      <c r="F1888" s="3" t="s">
        <v>3659</v>
      </c>
    </row>
    <row r="1889" spans="1:6" x14ac:dyDescent="0.25">
      <c r="A1889" s="3">
        <v>36119</v>
      </c>
      <c r="B1889" s="3" t="s">
        <v>1481</v>
      </c>
      <c r="C1889" s="3" t="s">
        <v>4896</v>
      </c>
      <c r="D1889" s="3" t="s">
        <v>2721</v>
      </c>
      <c r="E1889" s="3" t="s">
        <v>23961</v>
      </c>
      <c r="F1889" s="3" t="s">
        <v>2721</v>
      </c>
    </row>
    <row r="1890" spans="1:6" x14ac:dyDescent="0.25">
      <c r="A1890" s="3">
        <v>36121</v>
      </c>
      <c r="B1890" s="3" t="s">
        <v>1481</v>
      </c>
      <c r="C1890" s="3" t="s">
        <v>1121</v>
      </c>
      <c r="D1890" s="3" t="s">
        <v>3659</v>
      </c>
      <c r="E1890" s="3" t="s">
        <v>23961</v>
      </c>
      <c r="F1890" s="3" t="s">
        <v>3659</v>
      </c>
    </row>
    <row r="1891" spans="1:6" x14ac:dyDescent="0.25">
      <c r="A1891" s="3">
        <v>36123</v>
      </c>
      <c r="B1891" s="3" t="s">
        <v>1481</v>
      </c>
      <c r="C1891" s="3" t="s">
        <v>1920</v>
      </c>
      <c r="D1891" s="3" t="s">
        <v>1015</v>
      </c>
      <c r="E1891" s="3" t="s">
        <v>23961</v>
      </c>
      <c r="F1891" s="3" t="s">
        <v>1015</v>
      </c>
    </row>
    <row r="1892" spans="1:6" x14ac:dyDescent="0.25">
      <c r="A1892" s="3">
        <v>37001</v>
      </c>
      <c r="B1892" s="3" t="s">
        <v>1530</v>
      </c>
      <c r="C1892" s="3" t="s">
        <v>4900</v>
      </c>
      <c r="D1892" s="3" t="s">
        <v>2240</v>
      </c>
      <c r="E1892" s="3" t="s">
        <v>23961</v>
      </c>
      <c r="F1892" s="3" t="s">
        <v>2240</v>
      </c>
    </row>
    <row r="1893" spans="1:6" x14ac:dyDescent="0.25">
      <c r="A1893" s="3">
        <v>37003</v>
      </c>
      <c r="B1893" s="3" t="s">
        <v>1530</v>
      </c>
      <c r="C1893" s="3" t="s">
        <v>1878</v>
      </c>
      <c r="D1893" s="3" t="s">
        <v>2240</v>
      </c>
      <c r="E1893" s="3" t="s">
        <v>23961</v>
      </c>
      <c r="F1893" s="3" t="s">
        <v>2240</v>
      </c>
    </row>
    <row r="1894" spans="1:6" x14ac:dyDescent="0.25">
      <c r="A1894" s="3">
        <v>37005</v>
      </c>
      <c r="B1894" s="3" t="s">
        <v>1530</v>
      </c>
      <c r="C1894" s="3" t="s">
        <v>1773</v>
      </c>
      <c r="D1894" s="3" t="s">
        <v>2240</v>
      </c>
      <c r="E1894" s="3" t="s">
        <v>23961</v>
      </c>
      <c r="F1894" s="3" t="s">
        <v>2240</v>
      </c>
    </row>
    <row r="1895" spans="1:6" x14ac:dyDescent="0.25">
      <c r="A1895" s="3">
        <v>37007</v>
      </c>
      <c r="B1895" s="3" t="s">
        <v>1530</v>
      </c>
      <c r="C1895" s="3" t="s">
        <v>1950</v>
      </c>
      <c r="D1895" s="3" t="s">
        <v>2732</v>
      </c>
      <c r="E1895" s="3" t="s">
        <v>23961</v>
      </c>
      <c r="F1895" s="3" t="s">
        <v>2732</v>
      </c>
    </row>
    <row r="1896" spans="1:6" x14ac:dyDescent="0.25">
      <c r="A1896" s="3">
        <v>37009</v>
      </c>
      <c r="B1896" s="3" t="s">
        <v>1530</v>
      </c>
      <c r="C1896" s="3" t="s">
        <v>4905</v>
      </c>
      <c r="D1896" s="3" t="s">
        <v>2240</v>
      </c>
      <c r="E1896" s="3" t="s">
        <v>23961</v>
      </c>
      <c r="F1896" s="3" t="s">
        <v>2240</v>
      </c>
    </row>
    <row r="1897" spans="1:6" x14ac:dyDescent="0.25">
      <c r="A1897" s="3">
        <v>37011</v>
      </c>
      <c r="B1897" s="3" t="s">
        <v>1530</v>
      </c>
      <c r="C1897" s="3" t="s">
        <v>4907</v>
      </c>
      <c r="D1897" s="3" t="s">
        <v>2240</v>
      </c>
      <c r="E1897" s="3" t="s">
        <v>23961</v>
      </c>
      <c r="F1897" s="3" t="s">
        <v>2240</v>
      </c>
    </row>
    <row r="1898" spans="1:6" x14ac:dyDescent="0.25">
      <c r="A1898" s="3">
        <v>37013</v>
      </c>
      <c r="B1898" s="3" t="s">
        <v>1530</v>
      </c>
      <c r="C1898" s="3" t="s">
        <v>4909</v>
      </c>
      <c r="D1898" s="3" t="s">
        <v>2732</v>
      </c>
      <c r="E1898" s="3" t="s">
        <v>23961</v>
      </c>
      <c r="F1898" s="3" t="s">
        <v>2732</v>
      </c>
    </row>
    <row r="1899" spans="1:6" x14ac:dyDescent="0.25">
      <c r="A1899" s="3">
        <v>37015</v>
      </c>
      <c r="B1899" s="3" t="s">
        <v>1530</v>
      </c>
      <c r="C1899" s="3" t="s">
        <v>4911</v>
      </c>
      <c r="D1899" s="3" t="s">
        <v>2732</v>
      </c>
      <c r="E1899" s="3" t="s">
        <v>23961</v>
      </c>
      <c r="F1899" s="3" t="s">
        <v>2732</v>
      </c>
    </row>
    <row r="1900" spans="1:6" x14ac:dyDescent="0.25">
      <c r="A1900" s="3">
        <v>37017</v>
      </c>
      <c r="B1900" s="3" t="s">
        <v>1530</v>
      </c>
      <c r="C1900" s="3" t="s">
        <v>4913</v>
      </c>
      <c r="D1900" s="3" t="s">
        <v>2732</v>
      </c>
      <c r="E1900" s="3" t="s">
        <v>23961</v>
      </c>
      <c r="F1900" s="3" t="s">
        <v>2732</v>
      </c>
    </row>
    <row r="1901" spans="1:6" x14ac:dyDescent="0.25">
      <c r="A1901" s="3">
        <v>37019</v>
      </c>
      <c r="B1901" s="3" t="s">
        <v>1530</v>
      </c>
      <c r="C1901" s="3" t="s">
        <v>1845</v>
      </c>
      <c r="D1901" s="3" t="s">
        <v>2732</v>
      </c>
      <c r="E1901" s="3" t="s">
        <v>23961</v>
      </c>
      <c r="F1901" s="3" t="s">
        <v>2732</v>
      </c>
    </row>
    <row r="1902" spans="1:6" x14ac:dyDescent="0.25">
      <c r="A1902" s="3">
        <v>37021</v>
      </c>
      <c r="B1902" s="3" t="s">
        <v>1530</v>
      </c>
      <c r="C1902" s="3" t="s">
        <v>1852</v>
      </c>
      <c r="D1902" s="3" t="s">
        <v>2240</v>
      </c>
      <c r="E1902" s="3" t="s">
        <v>23961</v>
      </c>
      <c r="F1902" s="3" t="s">
        <v>2240</v>
      </c>
    </row>
    <row r="1903" spans="1:6" x14ac:dyDescent="0.25">
      <c r="A1903" s="3">
        <v>37023</v>
      </c>
      <c r="B1903" s="3" t="s">
        <v>1530</v>
      </c>
      <c r="C1903" s="3" t="s">
        <v>2851</v>
      </c>
      <c r="D1903" s="3" t="s">
        <v>2240</v>
      </c>
      <c r="E1903" s="3" t="s">
        <v>23961</v>
      </c>
      <c r="F1903" s="3" t="s">
        <v>2240</v>
      </c>
    </row>
    <row r="1904" spans="1:6" x14ac:dyDescent="0.25">
      <c r="A1904" s="3">
        <v>37025</v>
      </c>
      <c r="B1904" s="3" t="s">
        <v>1530</v>
      </c>
      <c r="C1904" s="3" t="s">
        <v>4918</v>
      </c>
      <c r="D1904" s="3" t="s">
        <v>2240</v>
      </c>
      <c r="E1904" s="3" t="s">
        <v>23961</v>
      </c>
      <c r="F1904" s="3" t="s">
        <v>2240</v>
      </c>
    </row>
    <row r="1905" spans="1:6" x14ac:dyDescent="0.25">
      <c r="A1905" s="3">
        <v>37027</v>
      </c>
      <c r="B1905" s="3" t="s">
        <v>1530</v>
      </c>
      <c r="C1905" s="3" t="s">
        <v>3674</v>
      </c>
      <c r="D1905" s="3" t="s">
        <v>2240</v>
      </c>
      <c r="E1905" s="3" t="s">
        <v>23961</v>
      </c>
      <c r="F1905" s="3" t="s">
        <v>2240</v>
      </c>
    </row>
    <row r="1906" spans="1:6" x14ac:dyDescent="0.25">
      <c r="A1906" s="3">
        <v>37029</v>
      </c>
      <c r="B1906" s="3" t="s">
        <v>1530</v>
      </c>
      <c r="C1906" s="3" t="s">
        <v>2093</v>
      </c>
      <c r="D1906" s="3" t="s">
        <v>2732</v>
      </c>
      <c r="E1906" s="3" t="s">
        <v>23961</v>
      </c>
      <c r="F1906" s="3" t="s">
        <v>2732</v>
      </c>
    </row>
    <row r="1907" spans="1:6" x14ac:dyDescent="0.25">
      <c r="A1907" s="3">
        <v>37031</v>
      </c>
      <c r="B1907" s="3" t="s">
        <v>1530</v>
      </c>
      <c r="C1907" s="3" t="s">
        <v>4922</v>
      </c>
      <c r="D1907" s="3" t="s">
        <v>2732</v>
      </c>
      <c r="E1907" s="3" t="s">
        <v>23961</v>
      </c>
      <c r="F1907" s="3" t="s">
        <v>2732</v>
      </c>
    </row>
    <row r="1908" spans="1:6" x14ac:dyDescent="0.25">
      <c r="A1908" s="3">
        <v>37033</v>
      </c>
      <c r="B1908" s="3" t="s">
        <v>1530</v>
      </c>
      <c r="C1908" s="3" t="s">
        <v>4924</v>
      </c>
      <c r="D1908" s="3" t="s">
        <v>2240</v>
      </c>
      <c r="E1908" s="3" t="s">
        <v>23961</v>
      </c>
      <c r="F1908" s="3" t="s">
        <v>2240</v>
      </c>
    </row>
    <row r="1909" spans="1:6" x14ac:dyDescent="0.25">
      <c r="A1909" s="3">
        <v>37035</v>
      </c>
      <c r="B1909" s="3" t="s">
        <v>1530</v>
      </c>
      <c r="C1909" s="3" t="s">
        <v>1752</v>
      </c>
      <c r="D1909" s="3" t="s">
        <v>2240</v>
      </c>
      <c r="E1909" s="3" t="s">
        <v>23961</v>
      </c>
      <c r="F1909" s="3" t="s">
        <v>2240</v>
      </c>
    </row>
    <row r="1910" spans="1:6" x14ac:dyDescent="0.25">
      <c r="A1910" s="3">
        <v>37037</v>
      </c>
      <c r="B1910" s="3" t="s">
        <v>1530</v>
      </c>
      <c r="C1910" s="3" t="s">
        <v>2863</v>
      </c>
      <c r="D1910" s="3" t="s">
        <v>2240</v>
      </c>
      <c r="E1910" s="3" t="s">
        <v>23961</v>
      </c>
      <c r="F1910" s="3" t="s">
        <v>2240</v>
      </c>
    </row>
    <row r="1911" spans="1:6" x14ac:dyDescent="0.25">
      <c r="A1911" s="3">
        <v>37039</v>
      </c>
      <c r="B1911" s="3" t="s">
        <v>1530</v>
      </c>
      <c r="C1911" s="3" t="s">
        <v>1619</v>
      </c>
      <c r="D1911" s="3" t="s">
        <v>2240</v>
      </c>
      <c r="E1911" s="3" t="s">
        <v>23961</v>
      </c>
      <c r="F1911" s="3" t="s">
        <v>2240</v>
      </c>
    </row>
    <row r="1912" spans="1:6" x14ac:dyDescent="0.25">
      <c r="A1912" s="3">
        <v>37041</v>
      </c>
      <c r="B1912" s="3" t="s">
        <v>1530</v>
      </c>
      <c r="C1912" s="3" t="s">
        <v>4929</v>
      </c>
      <c r="D1912" s="3" t="s">
        <v>2732</v>
      </c>
      <c r="E1912" s="3" t="s">
        <v>23961</v>
      </c>
      <c r="F1912" s="3" t="s">
        <v>2732</v>
      </c>
    </row>
    <row r="1913" spans="1:6" x14ac:dyDescent="0.25">
      <c r="A1913" s="3">
        <v>37043</v>
      </c>
      <c r="B1913" s="3" t="s">
        <v>1530</v>
      </c>
      <c r="C1913" s="3" t="s">
        <v>1931</v>
      </c>
      <c r="D1913" s="3" t="s">
        <v>2240</v>
      </c>
      <c r="E1913" s="3" t="s">
        <v>23961</v>
      </c>
      <c r="F1913" s="3" t="s">
        <v>2240</v>
      </c>
    </row>
    <row r="1914" spans="1:6" x14ac:dyDescent="0.25">
      <c r="A1914" s="3">
        <v>37045</v>
      </c>
      <c r="B1914" s="3" t="s">
        <v>1530</v>
      </c>
      <c r="C1914" s="3" t="s">
        <v>1793</v>
      </c>
      <c r="D1914" s="3" t="s">
        <v>2240</v>
      </c>
      <c r="E1914" s="3" t="s">
        <v>23961</v>
      </c>
      <c r="F1914" s="3" t="s">
        <v>2240</v>
      </c>
    </row>
    <row r="1915" spans="1:6" x14ac:dyDescent="0.25">
      <c r="A1915" s="3">
        <v>37047</v>
      </c>
      <c r="B1915" s="3" t="s">
        <v>1530</v>
      </c>
      <c r="C1915" s="3" t="s">
        <v>1545</v>
      </c>
      <c r="D1915" s="3" t="s">
        <v>2732</v>
      </c>
      <c r="E1915" s="3" t="s">
        <v>23961</v>
      </c>
      <c r="F1915" s="3" t="s">
        <v>2732</v>
      </c>
    </row>
    <row r="1916" spans="1:6" x14ac:dyDescent="0.25">
      <c r="A1916" s="3">
        <v>37049</v>
      </c>
      <c r="B1916" s="3" t="s">
        <v>1530</v>
      </c>
      <c r="C1916" s="3" t="s">
        <v>1942</v>
      </c>
      <c r="D1916" s="3" t="s">
        <v>2732</v>
      </c>
      <c r="E1916" s="3" t="s">
        <v>23961</v>
      </c>
      <c r="F1916" s="3" t="s">
        <v>2732</v>
      </c>
    </row>
    <row r="1917" spans="1:6" x14ac:dyDescent="0.25">
      <c r="A1917" s="3">
        <v>37051</v>
      </c>
      <c r="B1917" s="3" t="s">
        <v>1530</v>
      </c>
      <c r="C1917" s="3" t="s">
        <v>1576</v>
      </c>
      <c r="D1917" s="3" t="s">
        <v>2732</v>
      </c>
      <c r="E1917" s="3" t="s">
        <v>23961</v>
      </c>
      <c r="F1917" s="3" t="s">
        <v>2732</v>
      </c>
    </row>
    <row r="1918" spans="1:6" x14ac:dyDescent="0.25">
      <c r="A1918" s="3">
        <v>37053</v>
      </c>
      <c r="B1918" s="3" t="s">
        <v>1530</v>
      </c>
      <c r="C1918" s="3" t="s">
        <v>4936</v>
      </c>
      <c r="D1918" s="3" t="s">
        <v>2732</v>
      </c>
      <c r="E1918" s="3" t="s">
        <v>23961</v>
      </c>
      <c r="F1918" s="3" t="s">
        <v>2732</v>
      </c>
    </row>
    <row r="1919" spans="1:6" x14ac:dyDescent="0.25">
      <c r="A1919" s="3">
        <v>37055</v>
      </c>
      <c r="B1919" s="3" t="s">
        <v>1530</v>
      </c>
      <c r="C1919" s="3" t="s">
        <v>4938</v>
      </c>
      <c r="D1919" s="3" t="s">
        <v>2732</v>
      </c>
      <c r="E1919" s="3" t="s">
        <v>23961</v>
      </c>
      <c r="F1919" s="3" t="s">
        <v>2732</v>
      </c>
    </row>
    <row r="1920" spans="1:6" x14ac:dyDescent="0.25">
      <c r="A1920" s="3">
        <v>37057</v>
      </c>
      <c r="B1920" s="3" t="s">
        <v>1530</v>
      </c>
      <c r="C1920" s="3" t="s">
        <v>4940</v>
      </c>
      <c r="D1920" s="3" t="s">
        <v>2240</v>
      </c>
      <c r="E1920" s="3" t="s">
        <v>23961</v>
      </c>
      <c r="F1920" s="3" t="s">
        <v>2240</v>
      </c>
    </row>
    <row r="1921" spans="1:6" x14ac:dyDescent="0.25">
      <c r="A1921" s="3">
        <v>37059</v>
      </c>
      <c r="B1921" s="3" t="s">
        <v>1530</v>
      </c>
      <c r="C1921" s="3" t="s">
        <v>4942</v>
      </c>
      <c r="D1921" s="3" t="s">
        <v>2240</v>
      </c>
      <c r="E1921" s="3" t="s">
        <v>23961</v>
      </c>
      <c r="F1921" s="3" t="s">
        <v>2240</v>
      </c>
    </row>
    <row r="1922" spans="1:6" x14ac:dyDescent="0.25">
      <c r="A1922" s="3">
        <v>37061</v>
      </c>
      <c r="B1922" s="3" t="s">
        <v>1530</v>
      </c>
      <c r="C1922" s="3" t="s">
        <v>4944</v>
      </c>
      <c r="D1922" s="3" t="s">
        <v>2732</v>
      </c>
      <c r="E1922" s="3" t="s">
        <v>23961</v>
      </c>
      <c r="F1922" s="3" t="s">
        <v>2732</v>
      </c>
    </row>
    <row r="1923" spans="1:6" x14ac:dyDescent="0.25">
      <c r="A1923" s="3">
        <v>37063</v>
      </c>
      <c r="B1923" s="3" t="s">
        <v>1530</v>
      </c>
      <c r="C1923" s="3" t="s">
        <v>1609</v>
      </c>
      <c r="D1923" s="3" t="s">
        <v>2240</v>
      </c>
      <c r="E1923" s="3" t="s">
        <v>23961</v>
      </c>
      <c r="F1923" s="3" t="s">
        <v>2240</v>
      </c>
    </row>
    <row r="1924" spans="1:6" x14ac:dyDescent="0.25">
      <c r="A1924" s="3">
        <v>37065</v>
      </c>
      <c r="B1924" s="3" t="s">
        <v>1530</v>
      </c>
      <c r="C1924" s="3" t="s">
        <v>4947</v>
      </c>
      <c r="D1924" s="3" t="s">
        <v>2732</v>
      </c>
      <c r="E1924" s="3" t="s">
        <v>23961</v>
      </c>
      <c r="F1924" s="3" t="s">
        <v>2732</v>
      </c>
    </row>
    <row r="1925" spans="1:6" x14ac:dyDescent="0.25">
      <c r="A1925" s="3">
        <v>37067</v>
      </c>
      <c r="B1925" s="3" t="s">
        <v>1530</v>
      </c>
      <c r="C1925" s="3" t="s">
        <v>2911</v>
      </c>
      <c r="D1925" s="3" t="s">
        <v>2240</v>
      </c>
      <c r="E1925" s="3" t="s">
        <v>23961</v>
      </c>
      <c r="F1925" s="3" t="s">
        <v>2240</v>
      </c>
    </row>
    <row r="1926" spans="1:6" x14ac:dyDescent="0.25">
      <c r="A1926" s="3">
        <v>37069</v>
      </c>
      <c r="B1926" s="3" t="s">
        <v>1530</v>
      </c>
      <c r="C1926" s="3" t="s">
        <v>1813</v>
      </c>
      <c r="D1926" s="3" t="s">
        <v>2240</v>
      </c>
      <c r="E1926" s="3" t="s">
        <v>23961</v>
      </c>
      <c r="F1926" s="3" t="s">
        <v>2240</v>
      </c>
    </row>
    <row r="1927" spans="1:6" x14ac:dyDescent="0.25">
      <c r="A1927" s="3">
        <v>37071</v>
      </c>
      <c r="B1927" s="3" t="s">
        <v>1530</v>
      </c>
      <c r="C1927" s="3" t="s">
        <v>2135</v>
      </c>
      <c r="D1927" s="3" t="s">
        <v>2240</v>
      </c>
      <c r="E1927" s="3" t="s">
        <v>23961</v>
      </c>
      <c r="F1927" s="3" t="s">
        <v>2240</v>
      </c>
    </row>
    <row r="1928" spans="1:6" x14ac:dyDescent="0.25">
      <c r="A1928" s="3">
        <v>37073</v>
      </c>
      <c r="B1928" s="3" t="s">
        <v>1530</v>
      </c>
      <c r="C1928" s="3" t="s">
        <v>4952</v>
      </c>
      <c r="D1928" s="3" t="s">
        <v>2732</v>
      </c>
      <c r="E1928" s="3" t="s">
        <v>23961</v>
      </c>
      <c r="F1928" s="3" t="s">
        <v>2732</v>
      </c>
    </row>
    <row r="1929" spans="1:6" x14ac:dyDescent="0.25">
      <c r="A1929" s="3">
        <v>37075</v>
      </c>
      <c r="B1929" s="3" t="s">
        <v>1530</v>
      </c>
      <c r="C1929" s="3" t="s">
        <v>1974</v>
      </c>
      <c r="D1929" s="3" t="s">
        <v>2240</v>
      </c>
      <c r="E1929" s="3" t="s">
        <v>23961</v>
      </c>
      <c r="F1929" s="3" t="s">
        <v>2240</v>
      </c>
    </row>
    <row r="1930" spans="1:6" x14ac:dyDescent="0.25">
      <c r="A1930" s="3">
        <v>37077</v>
      </c>
      <c r="B1930" s="3" t="s">
        <v>1530</v>
      </c>
      <c r="C1930" s="3" t="s">
        <v>4955</v>
      </c>
      <c r="D1930" s="3" t="s">
        <v>2240</v>
      </c>
      <c r="E1930" s="3" t="s">
        <v>23961</v>
      </c>
      <c r="F1930" s="3" t="s">
        <v>2240</v>
      </c>
    </row>
    <row r="1931" spans="1:6" x14ac:dyDescent="0.25">
      <c r="A1931" s="3">
        <v>37079</v>
      </c>
      <c r="B1931" s="3" t="s">
        <v>1530</v>
      </c>
      <c r="C1931" s="3" t="s">
        <v>1737</v>
      </c>
      <c r="D1931" s="3" t="s">
        <v>2732</v>
      </c>
      <c r="E1931" s="3" t="s">
        <v>23961</v>
      </c>
      <c r="F1931" s="3" t="s">
        <v>2732</v>
      </c>
    </row>
    <row r="1932" spans="1:6" x14ac:dyDescent="0.25">
      <c r="A1932" s="3">
        <v>37081</v>
      </c>
      <c r="B1932" s="3" t="s">
        <v>1530</v>
      </c>
      <c r="C1932" s="3" t="s">
        <v>4958</v>
      </c>
      <c r="D1932" s="3" t="s">
        <v>2240</v>
      </c>
      <c r="E1932" s="3" t="s">
        <v>23961</v>
      </c>
      <c r="F1932" s="3" t="s">
        <v>2240</v>
      </c>
    </row>
    <row r="1933" spans="1:6" x14ac:dyDescent="0.25">
      <c r="A1933" s="3">
        <v>37083</v>
      </c>
      <c r="B1933" s="3" t="s">
        <v>1530</v>
      </c>
      <c r="C1933" s="3" t="s">
        <v>1713</v>
      </c>
      <c r="D1933" s="3" t="s">
        <v>2732</v>
      </c>
      <c r="E1933" s="3" t="s">
        <v>23961</v>
      </c>
      <c r="F1933" s="3" t="s">
        <v>2732</v>
      </c>
    </row>
    <row r="1934" spans="1:6" x14ac:dyDescent="0.25">
      <c r="A1934" s="3">
        <v>37085</v>
      </c>
      <c r="B1934" s="3" t="s">
        <v>1530</v>
      </c>
      <c r="C1934" s="3" t="s">
        <v>4961</v>
      </c>
      <c r="D1934" s="3" t="s">
        <v>2240</v>
      </c>
      <c r="E1934" s="3" t="s">
        <v>23961</v>
      </c>
      <c r="F1934" s="3" t="s">
        <v>2240</v>
      </c>
    </row>
    <row r="1935" spans="1:6" x14ac:dyDescent="0.25">
      <c r="A1935" s="3">
        <v>37087</v>
      </c>
      <c r="B1935" s="3" t="s">
        <v>1530</v>
      </c>
      <c r="C1935" s="3" t="s">
        <v>1571</v>
      </c>
      <c r="D1935" s="3" t="s">
        <v>2240</v>
      </c>
      <c r="E1935" s="3" t="s">
        <v>23961</v>
      </c>
      <c r="F1935" s="3" t="s">
        <v>2240</v>
      </c>
    </row>
    <row r="1936" spans="1:6" x14ac:dyDescent="0.25">
      <c r="A1936" s="3">
        <v>37089</v>
      </c>
      <c r="B1936" s="3" t="s">
        <v>1530</v>
      </c>
      <c r="C1936" s="3" t="s">
        <v>1570</v>
      </c>
      <c r="D1936" s="3" t="s">
        <v>2240</v>
      </c>
      <c r="E1936" s="3" t="s">
        <v>23961</v>
      </c>
      <c r="F1936" s="3" t="s">
        <v>2240</v>
      </c>
    </row>
    <row r="1937" spans="1:6" x14ac:dyDescent="0.25">
      <c r="A1937" s="3">
        <v>37091</v>
      </c>
      <c r="B1937" s="3" t="s">
        <v>1530</v>
      </c>
      <c r="C1937" s="3" t="s">
        <v>4965</v>
      </c>
      <c r="D1937" s="3" t="s">
        <v>2732</v>
      </c>
      <c r="E1937" s="3" t="s">
        <v>23961</v>
      </c>
      <c r="F1937" s="3" t="s">
        <v>2732</v>
      </c>
    </row>
    <row r="1938" spans="1:6" x14ac:dyDescent="0.25">
      <c r="A1938" s="3">
        <v>37093</v>
      </c>
      <c r="B1938" s="3" t="s">
        <v>1530</v>
      </c>
      <c r="C1938" s="3" t="s">
        <v>4967</v>
      </c>
      <c r="D1938" s="3" t="s">
        <v>2732</v>
      </c>
      <c r="E1938" s="3" t="s">
        <v>23961</v>
      </c>
      <c r="F1938" s="3" t="s">
        <v>2732</v>
      </c>
    </row>
    <row r="1939" spans="1:6" x14ac:dyDescent="0.25">
      <c r="A1939" s="3">
        <v>37095</v>
      </c>
      <c r="B1939" s="3" t="s">
        <v>1530</v>
      </c>
      <c r="C1939" s="3" t="s">
        <v>4969</v>
      </c>
      <c r="D1939" s="3" t="s">
        <v>2732</v>
      </c>
      <c r="E1939" s="3" t="s">
        <v>23961</v>
      </c>
      <c r="F1939" s="3" t="s">
        <v>2732</v>
      </c>
    </row>
    <row r="1940" spans="1:6" x14ac:dyDescent="0.25">
      <c r="A1940" s="3">
        <v>37097</v>
      </c>
      <c r="B1940" s="3" t="s">
        <v>1530</v>
      </c>
      <c r="C1940" s="3" t="s">
        <v>4971</v>
      </c>
      <c r="D1940" s="3" t="s">
        <v>2240</v>
      </c>
      <c r="E1940" s="3" t="s">
        <v>23961</v>
      </c>
      <c r="F1940" s="3" t="s">
        <v>2240</v>
      </c>
    </row>
    <row r="1941" spans="1:6" x14ac:dyDescent="0.25">
      <c r="A1941" s="3">
        <v>37099</v>
      </c>
      <c r="B1941" s="3" t="s">
        <v>1530</v>
      </c>
      <c r="C1941" s="3" t="s">
        <v>1584</v>
      </c>
      <c r="D1941" s="3" t="s">
        <v>2240</v>
      </c>
      <c r="E1941" s="3" t="s">
        <v>23961</v>
      </c>
      <c r="F1941" s="3" t="s">
        <v>2240</v>
      </c>
    </row>
    <row r="1942" spans="1:6" x14ac:dyDescent="0.25">
      <c r="A1942" s="3">
        <v>37101</v>
      </c>
      <c r="B1942" s="3" t="s">
        <v>1530</v>
      </c>
      <c r="C1942" s="3" t="s">
        <v>4974</v>
      </c>
      <c r="D1942" s="3" t="s">
        <v>2240</v>
      </c>
      <c r="E1942" s="3" t="s">
        <v>23961</v>
      </c>
      <c r="F1942" s="3" t="s">
        <v>2240</v>
      </c>
    </row>
    <row r="1943" spans="1:6" x14ac:dyDescent="0.25">
      <c r="A1943" s="3">
        <v>37103</v>
      </c>
      <c r="B1943" s="3" t="s">
        <v>1530</v>
      </c>
      <c r="C1943" s="3" t="s">
        <v>1913</v>
      </c>
      <c r="D1943" s="3" t="s">
        <v>2732</v>
      </c>
      <c r="E1943" s="3" t="s">
        <v>23961</v>
      </c>
      <c r="F1943" s="3" t="s">
        <v>2732</v>
      </c>
    </row>
    <row r="1944" spans="1:6" x14ac:dyDescent="0.25">
      <c r="A1944" s="3">
        <v>37105</v>
      </c>
      <c r="B1944" s="3" t="s">
        <v>1530</v>
      </c>
      <c r="C1944" s="3" t="s">
        <v>1585</v>
      </c>
      <c r="D1944" s="3" t="s">
        <v>2240</v>
      </c>
      <c r="E1944" s="3" t="s">
        <v>23961</v>
      </c>
      <c r="F1944" s="3" t="s">
        <v>2240</v>
      </c>
    </row>
    <row r="1945" spans="1:6" x14ac:dyDescent="0.25">
      <c r="A1945" s="3">
        <v>37107</v>
      </c>
      <c r="B1945" s="3" t="s">
        <v>1530</v>
      </c>
      <c r="C1945" s="3" t="s">
        <v>1879</v>
      </c>
      <c r="D1945" s="3" t="s">
        <v>2732</v>
      </c>
      <c r="E1945" s="3" t="s">
        <v>23961</v>
      </c>
      <c r="F1945" s="3" t="s">
        <v>2732</v>
      </c>
    </row>
    <row r="1946" spans="1:6" x14ac:dyDescent="0.25">
      <c r="A1946" s="3">
        <v>37109</v>
      </c>
      <c r="B1946" s="3" t="s">
        <v>1530</v>
      </c>
      <c r="C1946" s="3" t="s">
        <v>1788</v>
      </c>
      <c r="D1946" s="3" t="s">
        <v>2240</v>
      </c>
      <c r="E1946" s="3" t="s">
        <v>23961</v>
      </c>
      <c r="F1946" s="3" t="s">
        <v>2240</v>
      </c>
    </row>
    <row r="1947" spans="1:6" x14ac:dyDescent="0.25">
      <c r="A1947" s="3">
        <v>37111</v>
      </c>
      <c r="B1947" s="3" t="s">
        <v>1530</v>
      </c>
      <c r="C1947" s="3" t="s">
        <v>4980</v>
      </c>
      <c r="D1947" s="3" t="s">
        <v>2240</v>
      </c>
      <c r="E1947" s="3" t="s">
        <v>23961</v>
      </c>
      <c r="F1947" s="3" t="s">
        <v>2240</v>
      </c>
    </row>
    <row r="1948" spans="1:6" x14ac:dyDescent="0.25">
      <c r="A1948" s="3">
        <v>37113</v>
      </c>
      <c r="B1948" s="3" t="s">
        <v>1530</v>
      </c>
      <c r="C1948" s="3" t="s">
        <v>1566</v>
      </c>
      <c r="D1948" s="3" t="s">
        <v>2240</v>
      </c>
      <c r="E1948" s="3" t="s">
        <v>23961</v>
      </c>
      <c r="F1948" s="3" t="s">
        <v>2240</v>
      </c>
    </row>
    <row r="1949" spans="1:6" x14ac:dyDescent="0.25">
      <c r="A1949" s="3">
        <v>37115</v>
      </c>
      <c r="B1949" s="3" t="s">
        <v>1530</v>
      </c>
      <c r="C1949" s="3" t="s">
        <v>2004</v>
      </c>
      <c r="D1949" s="3" t="s">
        <v>2240</v>
      </c>
      <c r="E1949" s="3" t="s">
        <v>23961</v>
      </c>
      <c r="F1949" s="3" t="s">
        <v>2240</v>
      </c>
    </row>
    <row r="1950" spans="1:6" x14ac:dyDescent="0.25">
      <c r="A1950" s="3">
        <v>37117</v>
      </c>
      <c r="B1950" s="3" t="s">
        <v>1530</v>
      </c>
      <c r="C1950" s="3" t="s">
        <v>1953</v>
      </c>
      <c r="D1950" s="3" t="s">
        <v>2732</v>
      </c>
      <c r="E1950" s="3" t="s">
        <v>23961</v>
      </c>
      <c r="F1950" s="3" t="s">
        <v>2732</v>
      </c>
    </row>
    <row r="1951" spans="1:6" x14ac:dyDescent="0.25">
      <c r="A1951" s="3">
        <v>37119</v>
      </c>
      <c r="B1951" s="3" t="s">
        <v>1530</v>
      </c>
      <c r="C1951" s="3" t="s">
        <v>4985</v>
      </c>
      <c r="D1951" s="3" t="s">
        <v>2240</v>
      </c>
      <c r="E1951" s="3" t="s">
        <v>23961</v>
      </c>
      <c r="F1951" s="3" t="s">
        <v>2240</v>
      </c>
    </row>
    <row r="1952" spans="1:6" x14ac:dyDescent="0.25">
      <c r="A1952" s="3">
        <v>37121</v>
      </c>
      <c r="B1952" s="3" t="s">
        <v>1530</v>
      </c>
      <c r="C1952" s="3" t="s">
        <v>1580</v>
      </c>
      <c r="D1952" s="3" t="s">
        <v>2240</v>
      </c>
      <c r="E1952" s="3" t="s">
        <v>23961</v>
      </c>
      <c r="F1952" s="3" t="s">
        <v>2240</v>
      </c>
    </row>
    <row r="1953" spans="1:6" x14ac:dyDescent="0.25">
      <c r="A1953" s="3">
        <v>37123</v>
      </c>
      <c r="B1953" s="3" t="s">
        <v>1530</v>
      </c>
      <c r="C1953" s="3" t="s">
        <v>1626</v>
      </c>
      <c r="D1953" s="3" t="s">
        <v>2240</v>
      </c>
      <c r="E1953" s="3" t="s">
        <v>23961</v>
      </c>
      <c r="F1953" s="3" t="s">
        <v>2240</v>
      </c>
    </row>
    <row r="1954" spans="1:6" x14ac:dyDescent="0.25">
      <c r="A1954" s="3">
        <v>37125</v>
      </c>
      <c r="B1954" s="3" t="s">
        <v>1530</v>
      </c>
      <c r="C1954" s="3" t="s">
        <v>4989</v>
      </c>
      <c r="D1954" s="3" t="s">
        <v>2240</v>
      </c>
      <c r="E1954" s="3" t="s">
        <v>23961</v>
      </c>
      <c r="F1954" s="3" t="s">
        <v>2240</v>
      </c>
    </row>
    <row r="1955" spans="1:6" x14ac:dyDescent="0.25">
      <c r="A1955" s="3">
        <v>37127</v>
      </c>
      <c r="B1955" s="3" t="s">
        <v>1530</v>
      </c>
      <c r="C1955" s="3" t="s">
        <v>4991</v>
      </c>
      <c r="D1955" s="3" t="s">
        <v>2240</v>
      </c>
      <c r="E1955" s="3" t="s">
        <v>23961</v>
      </c>
      <c r="F1955" s="3" t="s">
        <v>2240</v>
      </c>
    </row>
    <row r="1956" spans="1:6" x14ac:dyDescent="0.25">
      <c r="A1956" s="3">
        <v>37129</v>
      </c>
      <c r="B1956" s="3" t="s">
        <v>1530</v>
      </c>
      <c r="C1956" s="3" t="s">
        <v>2191</v>
      </c>
      <c r="D1956" s="3" t="s">
        <v>2732</v>
      </c>
      <c r="E1956" s="3" t="s">
        <v>23961</v>
      </c>
      <c r="F1956" s="3" t="s">
        <v>2732</v>
      </c>
    </row>
    <row r="1957" spans="1:6" x14ac:dyDescent="0.25">
      <c r="A1957" s="3">
        <v>37131</v>
      </c>
      <c r="B1957" s="3" t="s">
        <v>1530</v>
      </c>
      <c r="C1957" s="3" t="s">
        <v>1716</v>
      </c>
      <c r="D1957" s="3" t="s">
        <v>2732</v>
      </c>
      <c r="E1957" s="3" t="s">
        <v>23961</v>
      </c>
      <c r="F1957" s="3" t="s">
        <v>2732</v>
      </c>
    </row>
    <row r="1958" spans="1:6" x14ac:dyDescent="0.25">
      <c r="A1958" s="3">
        <v>37133</v>
      </c>
      <c r="B1958" s="3" t="s">
        <v>1530</v>
      </c>
      <c r="C1958" s="3" t="s">
        <v>4995</v>
      </c>
      <c r="D1958" s="3" t="s">
        <v>2732</v>
      </c>
      <c r="E1958" s="3" t="s">
        <v>23961</v>
      </c>
      <c r="F1958" s="3" t="s">
        <v>2732</v>
      </c>
    </row>
    <row r="1959" spans="1:6" x14ac:dyDescent="0.25">
      <c r="A1959" s="3">
        <v>37135</v>
      </c>
      <c r="B1959" s="3" t="s">
        <v>1530</v>
      </c>
      <c r="C1959" s="3" t="s">
        <v>1549</v>
      </c>
      <c r="D1959" s="3" t="s">
        <v>2240</v>
      </c>
      <c r="E1959" s="3" t="s">
        <v>23961</v>
      </c>
      <c r="F1959" s="3" t="s">
        <v>2240</v>
      </c>
    </row>
    <row r="1960" spans="1:6" x14ac:dyDescent="0.25">
      <c r="A1960" s="3">
        <v>37137</v>
      </c>
      <c r="B1960" s="3" t="s">
        <v>1530</v>
      </c>
      <c r="C1960" s="3" t="s">
        <v>4998</v>
      </c>
      <c r="D1960" s="3" t="s">
        <v>2732</v>
      </c>
      <c r="E1960" s="3" t="s">
        <v>23961</v>
      </c>
      <c r="F1960" s="3" t="s">
        <v>2732</v>
      </c>
    </row>
    <row r="1961" spans="1:6" x14ac:dyDescent="0.25">
      <c r="A1961" s="3">
        <v>37139</v>
      </c>
      <c r="B1961" s="3" t="s">
        <v>1530</v>
      </c>
      <c r="C1961" s="3" t="s">
        <v>5000</v>
      </c>
      <c r="D1961" s="3" t="s">
        <v>2732</v>
      </c>
      <c r="E1961" s="3" t="s">
        <v>23961</v>
      </c>
      <c r="F1961" s="3" t="s">
        <v>2732</v>
      </c>
    </row>
    <row r="1962" spans="1:6" x14ac:dyDescent="0.25">
      <c r="A1962" s="3">
        <v>37141</v>
      </c>
      <c r="B1962" s="3" t="s">
        <v>1530</v>
      </c>
      <c r="C1962" s="3" t="s">
        <v>5002</v>
      </c>
      <c r="D1962" s="3" t="s">
        <v>2732</v>
      </c>
      <c r="E1962" s="3" t="s">
        <v>23961</v>
      </c>
      <c r="F1962" s="3" t="s">
        <v>2732</v>
      </c>
    </row>
    <row r="1963" spans="1:6" x14ac:dyDescent="0.25">
      <c r="A1963" s="3">
        <v>37143</v>
      </c>
      <c r="B1963" s="3" t="s">
        <v>1530</v>
      </c>
      <c r="C1963" s="3" t="s">
        <v>5004</v>
      </c>
      <c r="D1963" s="3" t="s">
        <v>2732</v>
      </c>
      <c r="E1963" s="3" t="s">
        <v>23961</v>
      </c>
      <c r="F1963" s="3" t="s">
        <v>2732</v>
      </c>
    </row>
    <row r="1964" spans="1:6" x14ac:dyDescent="0.25">
      <c r="A1964" s="3">
        <v>37145</v>
      </c>
      <c r="B1964" s="3" t="s">
        <v>1530</v>
      </c>
      <c r="C1964" s="3" t="s">
        <v>1547</v>
      </c>
      <c r="D1964" s="3" t="s">
        <v>2240</v>
      </c>
      <c r="E1964" s="3" t="s">
        <v>23961</v>
      </c>
      <c r="F1964" s="3" t="s">
        <v>2240</v>
      </c>
    </row>
    <row r="1965" spans="1:6" x14ac:dyDescent="0.25">
      <c r="A1965" s="3">
        <v>37147</v>
      </c>
      <c r="B1965" s="3" t="s">
        <v>1530</v>
      </c>
      <c r="C1965" s="3" t="s">
        <v>5007</v>
      </c>
      <c r="D1965" s="3" t="s">
        <v>2732</v>
      </c>
      <c r="E1965" s="3" t="s">
        <v>23961</v>
      </c>
      <c r="F1965" s="3" t="s">
        <v>2732</v>
      </c>
    </row>
    <row r="1966" spans="1:6" x14ac:dyDescent="0.25">
      <c r="A1966" s="3">
        <v>37149</v>
      </c>
      <c r="B1966" s="3" t="s">
        <v>1530</v>
      </c>
      <c r="C1966" s="3" t="s">
        <v>1569</v>
      </c>
      <c r="D1966" s="3" t="s">
        <v>2240</v>
      </c>
      <c r="E1966" s="3" t="s">
        <v>23961</v>
      </c>
      <c r="F1966" s="3" t="s">
        <v>2240</v>
      </c>
    </row>
    <row r="1967" spans="1:6" x14ac:dyDescent="0.25">
      <c r="A1967" s="3">
        <v>37151</v>
      </c>
      <c r="B1967" s="3" t="s">
        <v>1530</v>
      </c>
      <c r="C1967" s="3" t="s">
        <v>1661</v>
      </c>
      <c r="D1967" s="3" t="s">
        <v>2240</v>
      </c>
      <c r="E1967" s="3" t="s">
        <v>23961</v>
      </c>
      <c r="F1967" s="3" t="s">
        <v>2240</v>
      </c>
    </row>
    <row r="1968" spans="1:6" x14ac:dyDescent="0.25">
      <c r="A1968" s="3">
        <v>37153</v>
      </c>
      <c r="B1968" s="3" t="s">
        <v>1530</v>
      </c>
      <c r="C1968" s="3" t="s">
        <v>1514</v>
      </c>
      <c r="D1968" s="3" t="s">
        <v>2732</v>
      </c>
      <c r="E1968" s="3" t="s">
        <v>23961</v>
      </c>
      <c r="F1968" s="3" t="s">
        <v>2732</v>
      </c>
    </row>
    <row r="1969" spans="1:6" x14ac:dyDescent="0.25">
      <c r="A1969" s="3">
        <v>37155</v>
      </c>
      <c r="B1969" s="3" t="s">
        <v>1530</v>
      </c>
      <c r="C1969" s="3" t="s">
        <v>5012</v>
      </c>
      <c r="D1969" s="3" t="s">
        <v>2732</v>
      </c>
      <c r="E1969" s="3" t="s">
        <v>23961</v>
      </c>
      <c r="F1969" s="3" t="s">
        <v>2732</v>
      </c>
    </row>
    <row r="1970" spans="1:6" x14ac:dyDescent="0.25">
      <c r="A1970" s="3">
        <v>37157</v>
      </c>
      <c r="B1970" s="3" t="s">
        <v>1530</v>
      </c>
      <c r="C1970" s="3" t="s">
        <v>1748</v>
      </c>
      <c r="D1970" s="3" t="s">
        <v>2240</v>
      </c>
      <c r="E1970" s="3" t="s">
        <v>23961</v>
      </c>
      <c r="F1970" s="3" t="s">
        <v>2240</v>
      </c>
    </row>
    <row r="1971" spans="1:6" x14ac:dyDescent="0.25">
      <c r="A1971" s="3">
        <v>37159</v>
      </c>
      <c r="B1971" s="3" t="s">
        <v>1530</v>
      </c>
      <c r="C1971" s="3" t="s">
        <v>1646</v>
      </c>
      <c r="D1971" s="3" t="s">
        <v>2240</v>
      </c>
      <c r="E1971" s="3" t="s">
        <v>23961</v>
      </c>
      <c r="F1971" s="3" t="s">
        <v>2240</v>
      </c>
    </row>
    <row r="1972" spans="1:6" x14ac:dyDescent="0.25">
      <c r="A1972" s="3">
        <v>37161</v>
      </c>
      <c r="B1972" s="3" t="s">
        <v>1530</v>
      </c>
      <c r="C1972" s="3" t="s">
        <v>5016</v>
      </c>
      <c r="D1972" s="3" t="s">
        <v>2240</v>
      </c>
      <c r="E1972" s="3" t="s">
        <v>23961</v>
      </c>
      <c r="F1972" s="3" t="s">
        <v>2240</v>
      </c>
    </row>
    <row r="1973" spans="1:6" x14ac:dyDescent="0.25">
      <c r="A1973" s="3">
        <v>37163</v>
      </c>
      <c r="B1973" s="3" t="s">
        <v>1530</v>
      </c>
      <c r="C1973" s="3" t="s">
        <v>5018</v>
      </c>
      <c r="D1973" s="3" t="s">
        <v>2732</v>
      </c>
      <c r="E1973" s="3" t="s">
        <v>23961</v>
      </c>
      <c r="F1973" s="3" t="s">
        <v>2732</v>
      </c>
    </row>
    <row r="1974" spans="1:6" x14ac:dyDescent="0.25">
      <c r="A1974" s="3">
        <v>37165</v>
      </c>
      <c r="B1974" s="3" t="s">
        <v>1530</v>
      </c>
      <c r="C1974" s="3" t="s">
        <v>4470</v>
      </c>
      <c r="D1974" s="3" t="s">
        <v>2732</v>
      </c>
      <c r="E1974" s="3" t="s">
        <v>23961</v>
      </c>
      <c r="F1974" s="3" t="s">
        <v>2732</v>
      </c>
    </row>
    <row r="1975" spans="1:6" x14ac:dyDescent="0.25">
      <c r="A1975" s="3">
        <v>37167</v>
      </c>
      <c r="B1975" s="3" t="s">
        <v>1530</v>
      </c>
      <c r="C1975" s="3" t="s">
        <v>5021</v>
      </c>
      <c r="D1975" s="3" t="s">
        <v>2240</v>
      </c>
      <c r="E1975" s="3" t="s">
        <v>23961</v>
      </c>
      <c r="F1975" s="3" t="s">
        <v>2240</v>
      </c>
    </row>
    <row r="1976" spans="1:6" x14ac:dyDescent="0.25">
      <c r="A1976" s="3">
        <v>37169</v>
      </c>
      <c r="B1976" s="3" t="s">
        <v>1530</v>
      </c>
      <c r="C1976" s="3" t="s">
        <v>1574</v>
      </c>
      <c r="D1976" s="3" t="s">
        <v>2240</v>
      </c>
      <c r="E1976" s="3" t="s">
        <v>23961</v>
      </c>
      <c r="F1976" s="3" t="s">
        <v>2240</v>
      </c>
    </row>
    <row r="1977" spans="1:6" x14ac:dyDescent="0.25">
      <c r="A1977" s="3">
        <v>37171</v>
      </c>
      <c r="B1977" s="3" t="s">
        <v>1530</v>
      </c>
      <c r="C1977" s="3" t="s">
        <v>1944</v>
      </c>
      <c r="D1977" s="3" t="s">
        <v>2240</v>
      </c>
      <c r="E1977" s="3" t="s">
        <v>23961</v>
      </c>
      <c r="F1977" s="3" t="s">
        <v>2240</v>
      </c>
    </row>
    <row r="1978" spans="1:6" x14ac:dyDescent="0.25">
      <c r="A1978" s="3">
        <v>37173</v>
      </c>
      <c r="B1978" s="3" t="s">
        <v>1530</v>
      </c>
      <c r="C1978" s="3" t="s">
        <v>5025</v>
      </c>
      <c r="D1978" s="3" t="s">
        <v>2240</v>
      </c>
      <c r="E1978" s="3" t="s">
        <v>23961</v>
      </c>
      <c r="F1978" s="3" t="s">
        <v>2240</v>
      </c>
    </row>
    <row r="1979" spans="1:6" x14ac:dyDescent="0.25">
      <c r="A1979" s="3">
        <v>37175</v>
      </c>
      <c r="B1979" s="3" t="s">
        <v>1530</v>
      </c>
      <c r="C1979" s="3" t="s">
        <v>5027</v>
      </c>
      <c r="D1979" s="3" t="s">
        <v>2240</v>
      </c>
      <c r="E1979" s="3" t="s">
        <v>23961</v>
      </c>
      <c r="F1979" s="3" t="s">
        <v>2240</v>
      </c>
    </row>
    <row r="1980" spans="1:6" x14ac:dyDescent="0.25">
      <c r="A1980" s="3">
        <v>37177</v>
      </c>
      <c r="B1980" s="3" t="s">
        <v>1530</v>
      </c>
      <c r="C1980" s="3" t="s">
        <v>5029</v>
      </c>
      <c r="D1980" s="3" t="s">
        <v>2732</v>
      </c>
      <c r="E1980" s="3" t="s">
        <v>23961</v>
      </c>
      <c r="F1980" s="3" t="s">
        <v>2732</v>
      </c>
    </row>
    <row r="1981" spans="1:6" x14ac:dyDescent="0.25">
      <c r="A1981" s="3">
        <v>37179</v>
      </c>
      <c r="B1981" s="3" t="s">
        <v>1530</v>
      </c>
      <c r="C1981" s="3" t="s">
        <v>1717</v>
      </c>
      <c r="D1981" s="3" t="s">
        <v>2240</v>
      </c>
      <c r="E1981" s="3" t="s">
        <v>23961</v>
      </c>
      <c r="F1981" s="3" t="s">
        <v>2240</v>
      </c>
    </row>
    <row r="1982" spans="1:6" x14ac:dyDescent="0.25">
      <c r="A1982" s="3">
        <v>37181</v>
      </c>
      <c r="B1982" s="3" t="s">
        <v>1530</v>
      </c>
      <c r="C1982" s="3" t="s">
        <v>5032</v>
      </c>
      <c r="D1982" s="3" t="s">
        <v>2240</v>
      </c>
      <c r="E1982" s="3" t="s">
        <v>23961</v>
      </c>
      <c r="F1982" s="3" t="s">
        <v>2240</v>
      </c>
    </row>
    <row r="1983" spans="1:6" x14ac:dyDescent="0.25">
      <c r="A1983" s="3">
        <v>37183</v>
      </c>
      <c r="B1983" s="3" t="s">
        <v>1530</v>
      </c>
      <c r="C1983" s="3" t="s">
        <v>5034</v>
      </c>
      <c r="D1983" s="3" t="s">
        <v>2240</v>
      </c>
      <c r="E1983" s="3" t="s">
        <v>23961</v>
      </c>
      <c r="F1983" s="3" t="s">
        <v>2240</v>
      </c>
    </row>
    <row r="1984" spans="1:6" x14ac:dyDescent="0.25">
      <c r="A1984" s="3">
        <v>37185</v>
      </c>
      <c r="B1984" s="3" t="s">
        <v>1530</v>
      </c>
      <c r="C1984" s="3" t="s">
        <v>1588</v>
      </c>
      <c r="D1984" s="3" t="s">
        <v>2240</v>
      </c>
      <c r="E1984" s="3" t="s">
        <v>23961</v>
      </c>
      <c r="F1984" s="3" t="s">
        <v>2240</v>
      </c>
    </row>
    <row r="1985" spans="1:6" x14ac:dyDescent="0.25">
      <c r="A1985" s="3">
        <v>37187</v>
      </c>
      <c r="B1985" s="3" t="s">
        <v>1530</v>
      </c>
      <c r="C1985" s="3" t="s">
        <v>1127</v>
      </c>
      <c r="D1985" s="3" t="s">
        <v>2732</v>
      </c>
      <c r="E1985" s="3" t="s">
        <v>23961</v>
      </c>
      <c r="F1985" s="3" t="s">
        <v>2732</v>
      </c>
    </row>
    <row r="1986" spans="1:6" x14ac:dyDescent="0.25">
      <c r="A1986" s="3">
        <v>37189</v>
      </c>
      <c r="B1986" s="3" t="s">
        <v>1530</v>
      </c>
      <c r="C1986" s="3" t="s">
        <v>5038</v>
      </c>
      <c r="D1986" s="3" t="s">
        <v>2240</v>
      </c>
      <c r="E1986" s="3" t="s">
        <v>23961</v>
      </c>
      <c r="F1986" s="3" t="s">
        <v>2240</v>
      </c>
    </row>
    <row r="1987" spans="1:6" x14ac:dyDescent="0.25">
      <c r="A1987" s="3">
        <v>37191</v>
      </c>
      <c r="B1987" s="3" t="s">
        <v>1530</v>
      </c>
      <c r="C1987" s="3" t="s">
        <v>1555</v>
      </c>
      <c r="D1987" s="3" t="s">
        <v>2732</v>
      </c>
      <c r="E1987" s="3" t="s">
        <v>23961</v>
      </c>
      <c r="F1987" s="3" t="s">
        <v>2732</v>
      </c>
    </row>
    <row r="1988" spans="1:6" x14ac:dyDescent="0.25">
      <c r="A1988" s="3">
        <v>37193</v>
      </c>
      <c r="B1988" s="3" t="s">
        <v>1530</v>
      </c>
      <c r="C1988" s="3" t="s">
        <v>3051</v>
      </c>
      <c r="D1988" s="3" t="s">
        <v>2240</v>
      </c>
      <c r="E1988" s="3" t="s">
        <v>23961</v>
      </c>
      <c r="F1988" s="3" t="s">
        <v>2240</v>
      </c>
    </row>
    <row r="1989" spans="1:6" x14ac:dyDescent="0.25">
      <c r="A1989" s="3">
        <v>37195</v>
      </c>
      <c r="B1989" s="3" t="s">
        <v>1530</v>
      </c>
      <c r="C1989" s="3" t="s">
        <v>1655</v>
      </c>
      <c r="D1989" s="3" t="s">
        <v>2732</v>
      </c>
      <c r="E1989" s="3" t="s">
        <v>23961</v>
      </c>
      <c r="F1989" s="3" t="s">
        <v>2732</v>
      </c>
    </row>
    <row r="1990" spans="1:6" x14ac:dyDescent="0.25">
      <c r="A1990" s="3">
        <v>37197</v>
      </c>
      <c r="B1990" s="3" t="s">
        <v>1530</v>
      </c>
      <c r="C1990" s="3" t="s">
        <v>5043</v>
      </c>
      <c r="D1990" s="3" t="s">
        <v>2240</v>
      </c>
      <c r="E1990" s="3" t="s">
        <v>23961</v>
      </c>
      <c r="F1990" s="3" t="s">
        <v>2240</v>
      </c>
    </row>
    <row r="1991" spans="1:6" x14ac:dyDescent="0.25">
      <c r="A1991" s="3">
        <v>37199</v>
      </c>
      <c r="B1991" s="3" t="s">
        <v>1530</v>
      </c>
      <c r="C1991" s="3" t="s">
        <v>5045</v>
      </c>
      <c r="D1991" s="3" t="s">
        <v>2240</v>
      </c>
      <c r="E1991" s="3" t="s">
        <v>23961</v>
      </c>
      <c r="F1991" s="3" t="s">
        <v>2240</v>
      </c>
    </row>
    <row r="1992" spans="1:6" x14ac:dyDescent="0.25">
      <c r="A1992" s="3">
        <v>38001</v>
      </c>
      <c r="B1992" s="3" t="s">
        <v>1511</v>
      </c>
      <c r="C1992" s="3" t="s">
        <v>1618</v>
      </c>
      <c r="D1992" s="3" t="s">
        <v>4509</v>
      </c>
      <c r="E1992" s="3" t="s">
        <v>23961</v>
      </c>
      <c r="F1992" s="3" t="s">
        <v>4509</v>
      </c>
    </row>
    <row r="1993" spans="1:6" x14ac:dyDescent="0.25">
      <c r="A1993" s="3">
        <v>38003</v>
      </c>
      <c r="B1993" s="3" t="s">
        <v>1511</v>
      </c>
      <c r="C1993" s="3" t="s">
        <v>5048</v>
      </c>
      <c r="D1993" s="3" t="s">
        <v>4509</v>
      </c>
      <c r="E1993" s="3" t="s">
        <v>23961</v>
      </c>
      <c r="F1993" s="3" t="s">
        <v>4509</v>
      </c>
    </row>
    <row r="1994" spans="1:6" x14ac:dyDescent="0.25">
      <c r="A1994" s="3">
        <v>38005</v>
      </c>
      <c r="B1994" s="3" t="s">
        <v>1511</v>
      </c>
      <c r="C1994" s="3" t="s">
        <v>5050</v>
      </c>
      <c r="D1994" s="3" t="s">
        <v>4509</v>
      </c>
      <c r="E1994" s="3" t="s">
        <v>23961</v>
      </c>
      <c r="F1994" s="3" t="s">
        <v>4509</v>
      </c>
    </row>
    <row r="1995" spans="1:6" x14ac:dyDescent="0.25">
      <c r="A1995" s="3">
        <v>38007</v>
      </c>
      <c r="B1995" s="3" t="s">
        <v>1511</v>
      </c>
      <c r="C1995" s="3" t="s">
        <v>2131</v>
      </c>
      <c r="D1995" s="3" t="s">
        <v>4509</v>
      </c>
      <c r="E1995" s="3" t="s">
        <v>23961</v>
      </c>
      <c r="F1995" s="3" t="s">
        <v>4509</v>
      </c>
    </row>
    <row r="1996" spans="1:6" x14ac:dyDescent="0.25">
      <c r="A1996" s="3">
        <v>38009</v>
      </c>
      <c r="B1996" s="3" t="s">
        <v>1511</v>
      </c>
      <c r="C1996" s="3" t="s">
        <v>5053</v>
      </c>
      <c r="D1996" s="3" t="s">
        <v>4509</v>
      </c>
      <c r="E1996" s="3" t="s">
        <v>23961</v>
      </c>
      <c r="F1996" s="3" t="s">
        <v>4509</v>
      </c>
    </row>
    <row r="1997" spans="1:6" x14ac:dyDescent="0.25">
      <c r="A1997" s="3">
        <v>38011</v>
      </c>
      <c r="B1997" s="3" t="s">
        <v>1511</v>
      </c>
      <c r="C1997" s="3" t="s">
        <v>5055</v>
      </c>
      <c r="D1997" s="3" t="s">
        <v>4509</v>
      </c>
      <c r="E1997" s="3" t="s">
        <v>23961</v>
      </c>
      <c r="F1997" s="3" t="s">
        <v>4509</v>
      </c>
    </row>
    <row r="1998" spans="1:6" x14ac:dyDescent="0.25">
      <c r="A1998" s="3">
        <v>38013</v>
      </c>
      <c r="B1998" s="3" t="s">
        <v>1511</v>
      </c>
      <c r="C1998" s="3" t="s">
        <v>2851</v>
      </c>
      <c r="D1998" s="3" t="s">
        <v>4509</v>
      </c>
      <c r="E1998" s="3" t="s">
        <v>23961</v>
      </c>
      <c r="F1998" s="3" t="s">
        <v>4509</v>
      </c>
    </row>
    <row r="1999" spans="1:6" x14ac:dyDescent="0.25">
      <c r="A1999" s="3">
        <v>38015</v>
      </c>
      <c r="B1999" s="3" t="s">
        <v>1511</v>
      </c>
      <c r="C1999" s="3" t="s">
        <v>5058</v>
      </c>
      <c r="D1999" s="3" t="s">
        <v>4509</v>
      </c>
      <c r="E1999" s="3" t="s">
        <v>23961</v>
      </c>
      <c r="F1999" s="3" t="s">
        <v>4509</v>
      </c>
    </row>
    <row r="2000" spans="1:6" x14ac:dyDescent="0.25">
      <c r="A2000" s="3">
        <v>38017</v>
      </c>
      <c r="B2000" s="3" t="s">
        <v>1511</v>
      </c>
      <c r="C2000" s="3" t="s">
        <v>2031</v>
      </c>
      <c r="D2000" s="3" t="s">
        <v>4509</v>
      </c>
      <c r="E2000" s="3" t="s">
        <v>23961</v>
      </c>
      <c r="F2000" s="3" t="s">
        <v>4509</v>
      </c>
    </row>
    <row r="2001" spans="1:6" x14ac:dyDescent="0.25">
      <c r="A2001" s="3">
        <v>38019</v>
      </c>
      <c r="B2001" s="3" t="s">
        <v>1511</v>
      </c>
      <c r="C2001" s="3" t="s">
        <v>5061</v>
      </c>
      <c r="D2001" s="3" t="s">
        <v>4509</v>
      </c>
      <c r="E2001" s="3" t="s">
        <v>23961</v>
      </c>
      <c r="F2001" s="3" t="s">
        <v>4509</v>
      </c>
    </row>
    <row r="2002" spans="1:6" x14ac:dyDescent="0.25">
      <c r="A2002" s="3">
        <v>38021</v>
      </c>
      <c r="B2002" s="3" t="s">
        <v>1511</v>
      </c>
      <c r="C2002" s="3" t="s">
        <v>5063</v>
      </c>
      <c r="D2002" s="3" t="s">
        <v>4509</v>
      </c>
      <c r="E2002" s="3" t="s">
        <v>23961</v>
      </c>
      <c r="F2002" s="3" t="s">
        <v>4509</v>
      </c>
    </row>
    <row r="2003" spans="1:6" x14ac:dyDescent="0.25">
      <c r="A2003" s="3">
        <v>38023</v>
      </c>
      <c r="B2003" s="3" t="s">
        <v>1511</v>
      </c>
      <c r="C2003" s="3" t="s">
        <v>5065</v>
      </c>
      <c r="D2003" s="3" t="s">
        <v>4509</v>
      </c>
      <c r="E2003" s="3" t="s">
        <v>23961</v>
      </c>
      <c r="F2003" s="3" t="s">
        <v>4509</v>
      </c>
    </row>
    <row r="2004" spans="1:6" x14ac:dyDescent="0.25">
      <c r="A2004" s="3">
        <v>38025</v>
      </c>
      <c r="B2004" s="3" t="s">
        <v>1511</v>
      </c>
      <c r="C2004" s="3" t="s">
        <v>5067</v>
      </c>
      <c r="D2004" s="3" t="s">
        <v>4509</v>
      </c>
      <c r="E2004" s="3" t="s">
        <v>23961</v>
      </c>
      <c r="F2004" s="3" t="s">
        <v>4509</v>
      </c>
    </row>
    <row r="2005" spans="1:6" x14ac:dyDescent="0.25">
      <c r="A2005" s="3">
        <v>38027</v>
      </c>
      <c r="B2005" s="3" t="s">
        <v>1511</v>
      </c>
      <c r="C2005" s="3" t="s">
        <v>4791</v>
      </c>
      <c r="D2005" s="3" t="s">
        <v>4509</v>
      </c>
      <c r="E2005" s="3" t="s">
        <v>23961</v>
      </c>
      <c r="F2005" s="3" t="s">
        <v>4509</v>
      </c>
    </row>
    <row r="2006" spans="1:6" x14ac:dyDescent="0.25">
      <c r="A2006" s="3">
        <v>38029</v>
      </c>
      <c r="B2006" s="3" t="s">
        <v>1511</v>
      </c>
      <c r="C2006" s="3" t="s">
        <v>5070</v>
      </c>
      <c r="D2006" s="3" t="s">
        <v>4509</v>
      </c>
      <c r="E2006" s="3" t="s">
        <v>23961</v>
      </c>
      <c r="F2006" s="3" t="s">
        <v>4509</v>
      </c>
    </row>
    <row r="2007" spans="1:6" x14ac:dyDescent="0.25">
      <c r="A2007" s="3">
        <v>38031</v>
      </c>
      <c r="B2007" s="3" t="s">
        <v>1511</v>
      </c>
      <c r="C2007" s="3" t="s">
        <v>5072</v>
      </c>
      <c r="D2007" s="3" t="s">
        <v>4509</v>
      </c>
      <c r="E2007" s="3" t="s">
        <v>23961</v>
      </c>
      <c r="F2007" s="3" t="s">
        <v>4509</v>
      </c>
    </row>
    <row r="2008" spans="1:6" x14ac:dyDescent="0.25">
      <c r="A2008" s="3">
        <v>38033</v>
      </c>
      <c r="B2008" s="3" t="s">
        <v>1511</v>
      </c>
      <c r="C2008" s="3" t="s">
        <v>1754</v>
      </c>
      <c r="D2008" s="3" t="s">
        <v>4509</v>
      </c>
      <c r="E2008" s="3" t="s">
        <v>23961</v>
      </c>
      <c r="F2008" s="3" t="s">
        <v>4509</v>
      </c>
    </row>
    <row r="2009" spans="1:6" x14ac:dyDescent="0.25">
      <c r="A2009" s="3">
        <v>38035</v>
      </c>
      <c r="B2009" s="3" t="s">
        <v>1511</v>
      </c>
      <c r="C2009" s="3" t="s">
        <v>1971</v>
      </c>
      <c r="D2009" s="3" t="s">
        <v>4509</v>
      </c>
      <c r="E2009" s="3" t="s">
        <v>23961</v>
      </c>
      <c r="F2009" s="3" t="s">
        <v>4509</v>
      </c>
    </row>
    <row r="2010" spans="1:6" x14ac:dyDescent="0.25">
      <c r="A2010" s="3">
        <v>38037</v>
      </c>
      <c r="B2010" s="3" t="s">
        <v>1511</v>
      </c>
      <c r="C2010" s="3" t="s">
        <v>1948</v>
      </c>
      <c r="D2010" s="3" t="s">
        <v>4509</v>
      </c>
      <c r="E2010" s="3" t="s">
        <v>23961</v>
      </c>
      <c r="F2010" s="3" t="s">
        <v>4509</v>
      </c>
    </row>
    <row r="2011" spans="1:6" x14ac:dyDescent="0.25">
      <c r="A2011" s="3">
        <v>38039</v>
      </c>
      <c r="B2011" s="3" t="s">
        <v>1511</v>
      </c>
      <c r="C2011" s="3" t="s">
        <v>5077</v>
      </c>
      <c r="D2011" s="3" t="s">
        <v>4509</v>
      </c>
      <c r="E2011" s="3" t="s">
        <v>23961</v>
      </c>
      <c r="F2011" s="3" t="s">
        <v>4509</v>
      </c>
    </row>
    <row r="2012" spans="1:6" x14ac:dyDescent="0.25">
      <c r="A2012" s="3">
        <v>38041</v>
      </c>
      <c r="B2012" s="3" t="s">
        <v>1511</v>
      </c>
      <c r="C2012" s="3" t="s">
        <v>5079</v>
      </c>
      <c r="D2012" s="3" t="s">
        <v>4509</v>
      </c>
      <c r="E2012" s="3" t="s">
        <v>23961</v>
      </c>
      <c r="F2012" s="3" t="s">
        <v>4509</v>
      </c>
    </row>
    <row r="2013" spans="1:6" x14ac:dyDescent="0.25">
      <c r="A2013" s="3">
        <v>38043</v>
      </c>
      <c r="B2013" s="3" t="s">
        <v>1511</v>
      </c>
      <c r="C2013" s="3" t="s">
        <v>5081</v>
      </c>
      <c r="D2013" s="3" t="s">
        <v>4509</v>
      </c>
      <c r="E2013" s="3" t="s">
        <v>23961</v>
      </c>
      <c r="F2013" s="3" t="s">
        <v>4509</v>
      </c>
    </row>
    <row r="2014" spans="1:6" x14ac:dyDescent="0.25">
      <c r="A2014" s="3">
        <v>38045</v>
      </c>
      <c r="B2014" s="3" t="s">
        <v>1511</v>
      </c>
      <c r="C2014" s="3" t="s">
        <v>5083</v>
      </c>
      <c r="D2014" s="3" t="s">
        <v>4509</v>
      </c>
      <c r="E2014" s="3" t="s">
        <v>23961</v>
      </c>
      <c r="F2014" s="3" t="s">
        <v>4509</v>
      </c>
    </row>
    <row r="2015" spans="1:6" x14ac:dyDescent="0.25">
      <c r="A2015" s="3">
        <v>38047</v>
      </c>
      <c r="B2015" s="3" t="s">
        <v>1511</v>
      </c>
      <c r="C2015" s="3" t="s">
        <v>2462</v>
      </c>
      <c r="D2015" s="3" t="s">
        <v>4509</v>
      </c>
      <c r="E2015" s="3" t="s">
        <v>23961</v>
      </c>
      <c r="F2015" s="3" t="s">
        <v>4509</v>
      </c>
    </row>
    <row r="2016" spans="1:6" x14ac:dyDescent="0.25">
      <c r="A2016" s="3">
        <v>38049</v>
      </c>
      <c r="B2016" s="3" t="s">
        <v>1511</v>
      </c>
      <c r="C2016" s="3" t="s">
        <v>3210</v>
      </c>
      <c r="D2016" s="3" t="s">
        <v>4509</v>
      </c>
      <c r="E2016" s="3" t="s">
        <v>23961</v>
      </c>
      <c r="F2016" s="3" t="s">
        <v>4509</v>
      </c>
    </row>
    <row r="2017" spans="1:6" x14ac:dyDescent="0.25">
      <c r="A2017" s="3">
        <v>38051</v>
      </c>
      <c r="B2017" s="3" t="s">
        <v>1511</v>
      </c>
      <c r="C2017" s="3" t="s">
        <v>1808</v>
      </c>
      <c r="D2017" s="3" t="s">
        <v>4509</v>
      </c>
      <c r="E2017" s="3" t="s">
        <v>23961</v>
      </c>
      <c r="F2017" s="3" t="s">
        <v>4509</v>
      </c>
    </row>
    <row r="2018" spans="1:6" x14ac:dyDescent="0.25">
      <c r="A2018" s="3">
        <v>38053</v>
      </c>
      <c r="B2018" s="3" t="s">
        <v>1511</v>
      </c>
      <c r="C2018" s="3" t="s">
        <v>5088</v>
      </c>
      <c r="D2018" s="3" t="s">
        <v>4509</v>
      </c>
      <c r="E2018" s="3" t="s">
        <v>23961</v>
      </c>
      <c r="F2018" s="3" t="s">
        <v>4509</v>
      </c>
    </row>
    <row r="2019" spans="1:6" x14ac:dyDescent="0.25">
      <c r="A2019" s="3">
        <v>38055</v>
      </c>
      <c r="B2019" s="3" t="s">
        <v>1511</v>
      </c>
      <c r="C2019" s="3" t="s">
        <v>2115</v>
      </c>
      <c r="D2019" s="3" t="s">
        <v>4509</v>
      </c>
      <c r="E2019" s="3" t="s">
        <v>23961</v>
      </c>
      <c r="F2019" s="3" t="s">
        <v>4509</v>
      </c>
    </row>
    <row r="2020" spans="1:6" x14ac:dyDescent="0.25">
      <c r="A2020" s="3">
        <v>38057</v>
      </c>
      <c r="B2020" s="3" t="s">
        <v>1511</v>
      </c>
      <c r="C2020" s="3" t="s">
        <v>1630</v>
      </c>
      <c r="D2020" s="3" t="s">
        <v>4509</v>
      </c>
      <c r="E2020" s="3" t="s">
        <v>23961</v>
      </c>
      <c r="F2020" s="3" t="s">
        <v>4509</v>
      </c>
    </row>
    <row r="2021" spans="1:6" x14ac:dyDescent="0.25">
      <c r="A2021" s="3">
        <v>38059</v>
      </c>
      <c r="B2021" s="3" t="s">
        <v>1511</v>
      </c>
      <c r="C2021" s="3" t="s">
        <v>1675</v>
      </c>
      <c r="D2021" s="3" t="s">
        <v>4509</v>
      </c>
      <c r="E2021" s="3" t="s">
        <v>23961</v>
      </c>
      <c r="F2021" s="3" t="s">
        <v>4509</v>
      </c>
    </row>
    <row r="2022" spans="1:6" x14ac:dyDescent="0.25">
      <c r="A2022" s="3">
        <v>38061</v>
      </c>
      <c r="B2022" s="3" t="s">
        <v>1511</v>
      </c>
      <c r="C2022" s="3" t="s">
        <v>5093</v>
      </c>
      <c r="D2022" s="3" t="s">
        <v>4509</v>
      </c>
      <c r="E2022" s="3" t="s">
        <v>23961</v>
      </c>
      <c r="F2022" s="3" t="s">
        <v>4509</v>
      </c>
    </row>
    <row r="2023" spans="1:6" x14ac:dyDescent="0.25">
      <c r="A2023" s="3">
        <v>38063</v>
      </c>
      <c r="B2023" s="3" t="s">
        <v>1511</v>
      </c>
      <c r="C2023" s="3" t="s">
        <v>3773</v>
      </c>
      <c r="D2023" s="3" t="s">
        <v>4509</v>
      </c>
      <c r="E2023" s="3" t="s">
        <v>23961</v>
      </c>
      <c r="F2023" s="3" t="s">
        <v>4509</v>
      </c>
    </row>
    <row r="2024" spans="1:6" x14ac:dyDescent="0.25">
      <c r="A2024" s="3">
        <v>38065</v>
      </c>
      <c r="B2024" s="3" t="s">
        <v>1511</v>
      </c>
      <c r="C2024" s="3" t="s">
        <v>2140</v>
      </c>
      <c r="D2024" s="3" t="s">
        <v>4509</v>
      </c>
      <c r="E2024" s="3" t="s">
        <v>23961</v>
      </c>
      <c r="F2024" s="3" t="s">
        <v>4509</v>
      </c>
    </row>
    <row r="2025" spans="1:6" x14ac:dyDescent="0.25">
      <c r="A2025" s="3">
        <v>38067</v>
      </c>
      <c r="B2025" s="3" t="s">
        <v>1511</v>
      </c>
      <c r="C2025" s="3" t="s">
        <v>5097</v>
      </c>
      <c r="D2025" s="3" t="s">
        <v>4509</v>
      </c>
      <c r="E2025" s="3" t="s">
        <v>23961</v>
      </c>
      <c r="F2025" s="3" t="s">
        <v>4509</v>
      </c>
    </row>
    <row r="2026" spans="1:6" x14ac:dyDescent="0.25">
      <c r="A2026" s="3">
        <v>38069</v>
      </c>
      <c r="B2026" s="3" t="s">
        <v>1511</v>
      </c>
      <c r="C2026" s="3" t="s">
        <v>2139</v>
      </c>
      <c r="D2026" s="3" t="s">
        <v>4509</v>
      </c>
      <c r="E2026" s="3" t="s">
        <v>23961</v>
      </c>
      <c r="F2026" s="3" t="s">
        <v>4509</v>
      </c>
    </row>
    <row r="2027" spans="1:6" x14ac:dyDescent="0.25">
      <c r="A2027" s="3">
        <v>38071</v>
      </c>
      <c r="B2027" s="3" t="s">
        <v>1511</v>
      </c>
      <c r="C2027" s="3" t="s">
        <v>1728</v>
      </c>
      <c r="D2027" s="3" t="s">
        <v>4509</v>
      </c>
      <c r="E2027" s="3" t="s">
        <v>23961</v>
      </c>
      <c r="F2027" s="3" t="s">
        <v>4509</v>
      </c>
    </row>
    <row r="2028" spans="1:6" x14ac:dyDescent="0.25">
      <c r="A2028" s="3">
        <v>38073</v>
      </c>
      <c r="B2028" s="3" t="s">
        <v>1511</v>
      </c>
      <c r="C2028" s="3" t="s">
        <v>5101</v>
      </c>
      <c r="D2028" s="3" t="s">
        <v>4509</v>
      </c>
      <c r="E2028" s="3" t="s">
        <v>23961</v>
      </c>
      <c r="F2028" s="3" t="s">
        <v>4509</v>
      </c>
    </row>
    <row r="2029" spans="1:6" x14ac:dyDescent="0.25">
      <c r="A2029" s="3">
        <v>38075</v>
      </c>
      <c r="B2029" s="3" t="s">
        <v>1511</v>
      </c>
      <c r="C2029" s="3" t="s">
        <v>4198</v>
      </c>
      <c r="D2029" s="3" t="s">
        <v>4509</v>
      </c>
      <c r="E2029" s="3" t="s">
        <v>23961</v>
      </c>
      <c r="F2029" s="3" t="s">
        <v>4509</v>
      </c>
    </row>
    <row r="2030" spans="1:6" x14ac:dyDescent="0.25">
      <c r="A2030" s="3">
        <v>38077</v>
      </c>
      <c r="B2030" s="3" t="s">
        <v>1511</v>
      </c>
      <c r="C2030" s="3" t="s">
        <v>1792</v>
      </c>
      <c r="D2030" s="3" t="s">
        <v>4509</v>
      </c>
      <c r="E2030" s="3" t="s">
        <v>23961</v>
      </c>
      <c r="F2030" s="3" t="s">
        <v>4509</v>
      </c>
    </row>
    <row r="2031" spans="1:6" x14ac:dyDescent="0.25">
      <c r="A2031" s="3">
        <v>38079</v>
      </c>
      <c r="B2031" s="3" t="s">
        <v>1511</v>
      </c>
      <c r="C2031" s="3" t="s">
        <v>5105</v>
      </c>
      <c r="D2031" s="3" t="s">
        <v>4509</v>
      </c>
      <c r="E2031" s="3" t="s">
        <v>23961</v>
      </c>
      <c r="F2031" s="3" t="s">
        <v>4509</v>
      </c>
    </row>
    <row r="2032" spans="1:6" x14ac:dyDescent="0.25">
      <c r="A2032" s="3">
        <v>38081</v>
      </c>
      <c r="B2032" s="3" t="s">
        <v>1511</v>
      </c>
      <c r="C2032" s="3" t="s">
        <v>5107</v>
      </c>
      <c r="D2032" s="3" t="s">
        <v>4509</v>
      </c>
      <c r="E2032" s="3" t="s">
        <v>23961</v>
      </c>
      <c r="F2032" s="3" t="s">
        <v>4509</v>
      </c>
    </row>
    <row r="2033" spans="1:6" x14ac:dyDescent="0.25">
      <c r="A2033" s="3">
        <v>38083</v>
      </c>
      <c r="B2033" s="3" t="s">
        <v>1511</v>
      </c>
      <c r="C2033" s="3" t="s">
        <v>2101</v>
      </c>
      <c r="D2033" s="3" t="s">
        <v>4509</v>
      </c>
      <c r="E2033" s="3" t="s">
        <v>23961</v>
      </c>
      <c r="F2033" s="3" t="s">
        <v>4509</v>
      </c>
    </row>
    <row r="2034" spans="1:6" x14ac:dyDescent="0.25">
      <c r="A2034" s="3">
        <v>38085</v>
      </c>
      <c r="B2034" s="3" t="s">
        <v>1511</v>
      </c>
      <c r="C2034" s="3" t="s">
        <v>1912</v>
      </c>
      <c r="D2034" s="3" t="s">
        <v>4509</v>
      </c>
      <c r="E2034" s="3" t="s">
        <v>23961</v>
      </c>
      <c r="F2034" s="3" t="s">
        <v>4509</v>
      </c>
    </row>
    <row r="2035" spans="1:6" x14ac:dyDescent="0.25">
      <c r="A2035" s="3">
        <v>38087</v>
      </c>
      <c r="B2035" s="3" t="s">
        <v>1511</v>
      </c>
      <c r="C2035" s="3" t="s">
        <v>5111</v>
      </c>
      <c r="D2035" s="3" t="s">
        <v>4509</v>
      </c>
      <c r="E2035" s="3" t="s">
        <v>23961</v>
      </c>
      <c r="F2035" s="3" t="s">
        <v>4509</v>
      </c>
    </row>
    <row r="2036" spans="1:6" x14ac:dyDescent="0.25">
      <c r="A2036" s="3">
        <v>38089</v>
      </c>
      <c r="B2036" s="3" t="s">
        <v>1511</v>
      </c>
      <c r="C2036" s="3" t="s">
        <v>3248</v>
      </c>
      <c r="D2036" s="3" t="s">
        <v>4509</v>
      </c>
      <c r="E2036" s="3" t="s">
        <v>23961</v>
      </c>
      <c r="F2036" s="3" t="s">
        <v>4509</v>
      </c>
    </row>
    <row r="2037" spans="1:6" x14ac:dyDescent="0.25">
      <c r="A2037" s="3">
        <v>38091</v>
      </c>
      <c r="B2037" s="3" t="s">
        <v>1511</v>
      </c>
      <c r="C2037" s="3" t="s">
        <v>4211</v>
      </c>
      <c r="D2037" s="3" t="s">
        <v>4509</v>
      </c>
      <c r="E2037" s="3" t="s">
        <v>23961</v>
      </c>
      <c r="F2037" s="3" t="s">
        <v>4509</v>
      </c>
    </row>
    <row r="2038" spans="1:6" x14ac:dyDescent="0.25">
      <c r="A2038" s="3">
        <v>38093</v>
      </c>
      <c r="B2038" s="3" t="s">
        <v>1511</v>
      </c>
      <c r="C2038" s="3" t="s">
        <v>1906</v>
      </c>
      <c r="D2038" s="3" t="s">
        <v>4509</v>
      </c>
      <c r="E2038" s="3" t="s">
        <v>23961</v>
      </c>
      <c r="F2038" s="3" t="s">
        <v>4509</v>
      </c>
    </row>
    <row r="2039" spans="1:6" x14ac:dyDescent="0.25">
      <c r="A2039" s="3">
        <v>38095</v>
      </c>
      <c r="B2039" s="3" t="s">
        <v>1511</v>
      </c>
      <c r="C2039" s="3" t="s">
        <v>5116</v>
      </c>
      <c r="D2039" s="3" t="s">
        <v>4509</v>
      </c>
      <c r="E2039" s="3" t="s">
        <v>23961</v>
      </c>
      <c r="F2039" s="3" t="s">
        <v>4509</v>
      </c>
    </row>
    <row r="2040" spans="1:6" x14ac:dyDescent="0.25">
      <c r="A2040" s="3">
        <v>38097</v>
      </c>
      <c r="B2040" s="3" t="s">
        <v>1511</v>
      </c>
      <c r="C2040" s="3" t="s">
        <v>5118</v>
      </c>
      <c r="D2040" s="3" t="s">
        <v>4509</v>
      </c>
      <c r="E2040" s="3" t="s">
        <v>23961</v>
      </c>
      <c r="F2040" s="3" t="s">
        <v>4509</v>
      </c>
    </row>
    <row r="2041" spans="1:6" x14ac:dyDescent="0.25">
      <c r="A2041" s="3">
        <v>38099</v>
      </c>
      <c r="B2041" s="3" t="s">
        <v>1511</v>
      </c>
      <c r="C2041" s="3" t="s">
        <v>5120</v>
      </c>
      <c r="D2041" s="3" t="s">
        <v>4509</v>
      </c>
      <c r="E2041" s="3" t="s">
        <v>23961</v>
      </c>
      <c r="F2041" s="3" t="s">
        <v>4509</v>
      </c>
    </row>
    <row r="2042" spans="1:6" x14ac:dyDescent="0.25">
      <c r="A2042" s="3">
        <v>38101</v>
      </c>
      <c r="B2042" s="3" t="s">
        <v>1511</v>
      </c>
      <c r="C2042" s="3" t="s">
        <v>1680</v>
      </c>
      <c r="D2042" s="3" t="s">
        <v>4509</v>
      </c>
      <c r="E2042" s="3" t="s">
        <v>23961</v>
      </c>
      <c r="F2042" s="3" t="s">
        <v>4509</v>
      </c>
    </row>
    <row r="2043" spans="1:6" x14ac:dyDescent="0.25">
      <c r="A2043" s="3">
        <v>38103</v>
      </c>
      <c r="B2043" s="3" t="s">
        <v>1511</v>
      </c>
      <c r="C2043" s="3" t="s">
        <v>1761</v>
      </c>
      <c r="D2043" s="3" t="s">
        <v>4509</v>
      </c>
      <c r="E2043" s="3" t="s">
        <v>23961</v>
      </c>
      <c r="F2043" s="3" t="s">
        <v>4509</v>
      </c>
    </row>
    <row r="2044" spans="1:6" x14ac:dyDescent="0.25">
      <c r="A2044" s="3">
        <v>38105</v>
      </c>
      <c r="B2044" s="3" t="s">
        <v>1511</v>
      </c>
      <c r="C2044" s="3" t="s">
        <v>1299</v>
      </c>
      <c r="D2044" s="3" t="s">
        <v>4509</v>
      </c>
      <c r="E2044" s="3" t="s">
        <v>23961</v>
      </c>
      <c r="F2044" s="3" t="s">
        <v>4509</v>
      </c>
    </row>
    <row r="2045" spans="1:6" x14ac:dyDescent="0.25">
      <c r="A2045" s="3">
        <v>39001</v>
      </c>
      <c r="B2045" s="3" t="s">
        <v>1542</v>
      </c>
      <c r="C2045" s="3" t="s">
        <v>1618</v>
      </c>
      <c r="D2045" s="3" t="s">
        <v>2280</v>
      </c>
      <c r="E2045" s="3" t="s">
        <v>23961</v>
      </c>
      <c r="F2045" s="3" t="s">
        <v>2280</v>
      </c>
    </row>
    <row r="2046" spans="1:6" x14ac:dyDescent="0.25">
      <c r="A2046" s="3">
        <v>39003</v>
      </c>
      <c r="B2046" s="3" t="s">
        <v>1542</v>
      </c>
      <c r="C2046" s="3" t="s">
        <v>654</v>
      </c>
      <c r="D2046" s="3" t="s">
        <v>2280</v>
      </c>
      <c r="E2046" s="3" t="s">
        <v>23961</v>
      </c>
      <c r="F2046" s="3" t="s">
        <v>2280</v>
      </c>
    </row>
    <row r="2047" spans="1:6" x14ac:dyDescent="0.25">
      <c r="A2047" s="3">
        <v>39005</v>
      </c>
      <c r="B2047" s="3" t="s">
        <v>1542</v>
      </c>
      <c r="C2047" s="3" t="s">
        <v>1903</v>
      </c>
      <c r="D2047" s="3" t="s">
        <v>3659</v>
      </c>
      <c r="E2047" s="3" t="s">
        <v>23961</v>
      </c>
      <c r="F2047" s="3" t="s">
        <v>3659</v>
      </c>
    </row>
    <row r="2048" spans="1:6" x14ac:dyDescent="0.25">
      <c r="A2048" s="3">
        <v>39007</v>
      </c>
      <c r="B2048" s="3" t="s">
        <v>1542</v>
      </c>
      <c r="C2048" s="3" t="s">
        <v>2178</v>
      </c>
      <c r="D2048" s="3" t="s">
        <v>3659</v>
      </c>
      <c r="E2048" s="3" t="s">
        <v>23961</v>
      </c>
      <c r="F2048" s="3" t="s">
        <v>3659</v>
      </c>
    </row>
    <row r="2049" spans="1:6" x14ac:dyDescent="0.25">
      <c r="A2049" s="3">
        <v>39009</v>
      </c>
      <c r="B2049" s="3" t="s">
        <v>1542</v>
      </c>
      <c r="C2049" s="3" t="s">
        <v>46</v>
      </c>
      <c r="D2049" s="3" t="s">
        <v>3659</v>
      </c>
      <c r="E2049" s="3" t="s">
        <v>23961</v>
      </c>
      <c r="F2049" s="3" t="s">
        <v>3659</v>
      </c>
    </row>
    <row r="2050" spans="1:6" x14ac:dyDescent="0.25">
      <c r="A2050" s="3">
        <v>39011</v>
      </c>
      <c r="B2050" s="3" t="s">
        <v>1542</v>
      </c>
      <c r="C2050" s="3" t="s">
        <v>5130</v>
      </c>
      <c r="D2050" s="3" t="s">
        <v>2280</v>
      </c>
      <c r="E2050" s="3" t="s">
        <v>23961</v>
      </c>
      <c r="F2050" s="3" t="s">
        <v>2280</v>
      </c>
    </row>
    <row r="2051" spans="1:6" x14ac:dyDescent="0.25">
      <c r="A2051" s="3">
        <v>39013</v>
      </c>
      <c r="B2051" s="3" t="s">
        <v>1542</v>
      </c>
      <c r="C2051" s="3" t="s">
        <v>5132</v>
      </c>
      <c r="D2051" s="3" t="s">
        <v>1015</v>
      </c>
      <c r="E2051" s="3" t="s">
        <v>23961</v>
      </c>
      <c r="F2051" s="3" t="s">
        <v>1015</v>
      </c>
    </row>
    <row r="2052" spans="1:6" x14ac:dyDescent="0.25">
      <c r="A2052" s="3">
        <v>39015</v>
      </c>
      <c r="B2052" s="3" t="s">
        <v>1542</v>
      </c>
      <c r="C2052" s="3" t="s">
        <v>1633</v>
      </c>
      <c r="D2052" s="3" t="s">
        <v>2280</v>
      </c>
      <c r="E2052" s="3" t="s">
        <v>23961</v>
      </c>
      <c r="F2052" s="3" t="s">
        <v>2280</v>
      </c>
    </row>
    <row r="2053" spans="1:6" x14ac:dyDescent="0.25">
      <c r="A2053" s="3">
        <v>39017</v>
      </c>
      <c r="B2053" s="3" t="s">
        <v>1542</v>
      </c>
      <c r="C2053" s="3" t="s">
        <v>1664</v>
      </c>
      <c r="D2053" s="3" t="s">
        <v>2280</v>
      </c>
      <c r="E2053" s="3" t="s">
        <v>23961</v>
      </c>
      <c r="F2053" s="3" t="s">
        <v>2280</v>
      </c>
    </row>
    <row r="2054" spans="1:6" x14ac:dyDescent="0.25">
      <c r="A2054" s="3">
        <v>39019</v>
      </c>
      <c r="B2054" s="3" t="s">
        <v>1542</v>
      </c>
      <c r="C2054" s="3" t="s">
        <v>2417</v>
      </c>
      <c r="D2054" s="3" t="s">
        <v>1015</v>
      </c>
      <c r="E2054" s="3" t="s">
        <v>23961</v>
      </c>
      <c r="F2054" s="3" t="s">
        <v>1015</v>
      </c>
    </row>
    <row r="2055" spans="1:6" x14ac:dyDescent="0.25">
      <c r="A2055" s="3">
        <v>39021</v>
      </c>
      <c r="B2055" s="3" t="s">
        <v>1542</v>
      </c>
      <c r="C2055" s="3" t="s">
        <v>3150</v>
      </c>
      <c r="D2055" s="3" t="s">
        <v>2280</v>
      </c>
      <c r="E2055" s="3" t="s">
        <v>23961</v>
      </c>
      <c r="F2055" s="3" t="s">
        <v>2280</v>
      </c>
    </row>
    <row r="2056" spans="1:6" x14ac:dyDescent="0.25">
      <c r="A2056" s="3">
        <v>39023</v>
      </c>
      <c r="B2056" s="3" t="s">
        <v>1542</v>
      </c>
      <c r="C2056" s="3" t="s">
        <v>1553</v>
      </c>
      <c r="D2056" s="3" t="s">
        <v>2280</v>
      </c>
      <c r="E2056" s="3" t="s">
        <v>23961</v>
      </c>
      <c r="F2056" s="3" t="s">
        <v>2280</v>
      </c>
    </row>
    <row r="2057" spans="1:6" x14ac:dyDescent="0.25">
      <c r="A2057" s="3">
        <v>39025</v>
      </c>
      <c r="B2057" s="3" t="s">
        <v>1542</v>
      </c>
      <c r="C2057" s="3" t="s">
        <v>2037</v>
      </c>
      <c r="D2057" s="3" t="s">
        <v>2280</v>
      </c>
      <c r="E2057" s="3" t="s">
        <v>23961</v>
      </c>
      <c r="F2057" s="3" t="s">
        <v>2280</v>
      </c>
    </row>
    <row r="2058" spans="1:6" x14ac:dyDescent="0.25">
      <c r="A2058" s="3">
        <v>39027</v>
      </c>
      <c r="B2058" s="3" t="s">
        <v>1542</v>
      </c>
      <c r="C2058" s="3" t="s">
        <v>863</v>
      </c>
      <c r="D2058" s="3" t="s">
        <v>2280</v>
      </c>
      <c r="E2058" s="3" t="s">
        <v>23961</v>
      </c>
      <c r="F2058" s="3" t="s">
        <v>2280</v>
      </c>
    </row>
    <row r="2059" spans="1:6" x14ac:dyDescent="0.25">
      <c r="A2059" s="3">
        <v>39029</v>
      </c>
      <c r="B2059" s="3" t="s">
        <v>1542</v>
      </c>
      <c r="C2059" s="3" t="s">
        <v>5141</v>
      </c>
      <c r="D2059" s="3" t="s">
        <v>1015</v>
      </c>
      <c r="E2059" s="3" t="s">
        <v>23961</v>
      </c>
      <c r="F2059" s="3" t="s">
        <v>1015</v>
      </c>
    </row>
    <row r="2060" spans="1:6" x14ac:dyDescent="0.25">
      <c r="A2060" s="3">
        <v>39031</v>
      </c>
      <c r="B2060" s="3" t="s">
        <v>1542</v>
      </c>
      <c r="C2060" s="3" t="s">
        <v>1739</v>
      </c>
      <c r="D2060" s="3" t="s">
        <v>3659</v>
      </c>
      <c r="E2060" s="3" t="s">
        <v>23961</v>
      </c>
      <c r="F2060" s="3" t="s">
        <v>3659</v>
      </c>
    </row>
    <row r="2061" spans="1:6" x14ac:dyDescent="0.25">
      <c r="A2061" s="3">
        <v>39033</v>
      </c>
      <c r="B2061" s="3" t="s">
        <v>1542</v>
      </c>
      <c r="C2061" s="3" t="s">
        <v>1591</v>
      </c>
      <c r="D2061" s="3" t="s">
        <v>3659</v>
      </c>
      <c r="E2061" s="3" t="s">
        <v>23961</v>
      </c>
      <c r="F2061" s="3" t="s">
        <v>3659</v>
      </c>
    </row>
    <row r="2062" spans="1:6" x14ac:dyDescent="0.25">
      <c r="A2062" s="3">
        <v>39035</v>
      </c>
      <c r="B2062" s="3" t="s">
        <v>1542</v>
      </c>
      <c r="C2062" s="3" t="s">
        <v>2108</v>
      </c>
      <c r="D2062" s="3" t="s">
        <v>3659</v>
      </c>
      <c r="E2062" s="3" t="s">
        <v>23961</v>
      </c>
      <c r="F2062" s="3" t="s">
        <v>3659</v>
      </c>
    </row>
    <row r="2063" spans="1:6" x14ac:dyDescent="0.25">
      <c r="A2063" s="3">
        <v>39037</v>
      </c>
      <c r="B2063" s="3" t="s">
        <v>1542</v>
      </c>
      <c r="C2063" s="3" t="s">
        <v>1999</v>
      </c>
      <c r="D2063" s="3" t="s">
        <v>2280</v>
      </c>
      <c r="E2063" s="3" t="s">
        <v>23961</v>
      </c>
      <c r="F2063" s="3" t="s">
        <v>2280</v>
      </c>
    </row>
    <row r="2064" spans="1:6" x14ac:dyDescent="0.25">
      <c r="A2064" s="3">
        <v>39039</v>
      </c>
      <c r="B2064" s="3" t="s">
        <v>1542</v>
      </c>
      <c r="C2064" s="3" t="s">
        <v>1923</v>
      </c>
      <c r="D2064" s="3" t="s">
        <v>3157</v>
      </c>
      <c r="E2064" s="3" t="s">
        <v>23961</v>
      </c>
      <c r="F2064" s="3" t="s">
        <v>3157</v>
      </c>
    </row>
    <row r="2065" spans="1:6" x14ac:dyDescent="0.25">
      <c r="A2065" s="3">
        <v>39041</v>
      </c>
      <c r="B2065" s="3" t="s">
        <v>1542</v>
      </c>
      <c r="C2065" s="3" t="s">
        <v>1125</v>
      </c>
      <c r="D2065" s="3" t="s">
        <v>3659</v>
      </c>
      <c r="E2065" s="3" t="s">
        <v>23961</v>
      </c>
      <c r="F2065" s="3" t="s">
        <v>3659</v>
      </c>
    </row>
    <row r="2066" spans="1:6" x14ac:dyDescent="0.25">
      <c r="A2066" s="3">
        <v>39043</v>
      </c>
      <c r="B2066" s="3" t="s">
        <v>1542</v>
      </c>
      <c r="C2066" s="3" t="s">
        <v>1770</v>
      </c>
      <c r="D2066" s="3" t="s">
        <v>3659</v>
      </c>
      <c r="E2066" s="3" t="s">
        <v>23961</v>
      </c>
      <c r="F2066" s="3" t="s">
        <v>3659</v>
      </c>
    </row>
    <row r="2067" spans="1:6" x14ac:dyDescent="0.25">
      <c r="A2067" s="3">
        <v>39045</v>
      </c>
      <c r="B2067" s="3" t="s">
        <v>1542</v>
      </c>
      <c r="C2067" s="3" t="s">
        <v>1895</v>
      </c>
      <c r="D2067" s="3" t="s">
        <v>3659</v>
      </c>
      <c r="E2067" s="3" t="s">
        <v>23961</v>
      </c>
      <c r="F2067" s="3" t="s">
        <v>3659</v>
      </c>
    </row>
    <row r="2068" spans="1:6" x14ac:dyDescent="0.25">
      <c r="A2068" s="3">
        <v>39047</v>
      </c>
      <c r="B2068" s="3" t="s">
        <v>1542</v>
      </c>
      <c r="C2068" s="3" t="s">
        <v>1834</v>
      </c>
      <c r="D2068" s="3" t="s">
        <v>3659</v>
      </c>
      <c r="E2068" s="3" t="s">
        <v>23961</v>
      </c>
      <c r="F2068" s="3" t="s">
        <v>3659</v>
      </c>
    </row>
    <row r="2069" spans="1:6" x14ac:dyDescent="0.25">
      <c r="A2069" s="3">
        <v>39049</v>
      </c>
      <c r="B2069" s="3" t="s">
        <v>1542</v>
      </c>
      <c r="C2069" s="3" t="s">
        <v>1813</v>
      </c>
      <c r="D2069" s="3" t="s">
        <v>3659</v>
      </c>
      <c r="E2069" s="3" t="s">
        <v>23961</v>
      </c>
      <c r="F2069" s="3" t="s">
        <v>3659</v>
      </c>
    </row>
    <row r="2070" spans="1:6" x14ac:dyDescent="0.25">
      <c r="A2070" s="3">
        <v>39051</v>
      </c>
      <c r="B2070" s="3" t="s">
        <v>1542</v>
      </c>
      <c r="C2070" s="3" t="s">
        <v>1673</v>
      </c>
      <c r="D2070" s="3" t="s">
        <v>3157</v>
      </c>
      <c r="E2070" s="3" t="s">
        <v>23961</v>
      </c>
      <c r="F2070" s="3" t="s">
        <v>3157</v>
      </c>
    </row>
    <row r="2071" spans="1:6" x14ac:dyDescent="0.25">
      <c r="A2071" s="3">
        <v>39053</v>
      </c>
      <c r="B2071" s="3" t="s">
        <v>1542</v>
      </c>
      <c r="C2071" s="3" t="s">
        <v>1805</v>
      </c>
      <c r="D2071" s="3" t="s">
        <v>3659</v>
      </c>
      <c r="E2071" s="3" t="s">
        <v>23961</v>
      </c>
      <c r="F2071" s="3" t="s">
        <v>3659</v>
      </c>
    </row>
    <row r="2072" spans="1:6" x14ac:dyDescent="0.25">
      <c r="A2072" s="3">
        <v>39055</v>
      </c>
      <c r="B2072" s="3" t="s">
        <v>1542</v>
      </c>
      <c r="C2072" s="3" t="s">
        <v>5155</v>
      </c>
      <c r="D2072" s="3" t="s">
        <v>3659</v>
      </c>
      <c r="E2072" s="3" t="s">
        <v>23961</v>
      </c>
      <c r="F2072" s="3" t="s">
        <v>3659</v>
      </c>
    </row>
    <row r="2073" spans="1:6" x14ac:dyDescent="0.25">
      <c r="A2073" s="3">
        <v>39057</v>
      </c>
      <c r="B2073" s="3" t="s">
        <v>1542</v>
      </c>
      <c r="C2073" s="3" t="s">
        <v>1737</v>
      </c>
      <c r="D2073" s="3" t="s">
        <v>2280</v>
      </c>
      <c r="E2073" s="3" t="s">
        <v>23961</v>
      </c>
      <c r="F2073" s="3" t="s">
        <v>2280</v>
      </c>
    </row>
    <row r="2074" spans="1:6" x14ac:dyDescent="0.25">
      <c r="A2074" s="3">
        <v>39059</v>
      </c>
      <c r="B2074" s="3" t="s">
        <v>1542</v>
      </c>
      <c r="C2074" s="3" t="s">
        <v>5158</v>
      </c>
      <c r="D2074" s="3" t="s">
        <v>3659</v>
      </c>
      <c r="E2074" s="3" t="s">
        <v>23961</v>
      </c>
      <c r="F2074" s="3" t="s">
        <v>3659</v>
      </c>
    </row>
    <row r="2075" spans="1:6" x14ac:dyDescent="0.25">
      <c r="A2075" s="3">
        <v>39061</v>
      </c>
      <c r="B2075" s="3" t="s">
        <v>1542</v>
      </c>
      <c r="C2075" s="3" t="s">
        <v>2007</v>
      </c>
      <c r="D2075" s="3" t="s">
        <v>2280</v>
      </c>
      <c r="E2075" s="3" t="s">
        <v>23961</v>
      </c>
      <c r="F2075" s="3" t="s">
        <v>2280</v>
      </c>
    </row>
    <row r="2076" spans="1:6" x14ac:dyDescent="0.25">
      <c r="A2076" s="3">
        <v>39063</v>
      </c>
      <c r="B2076" s="3" t="s">
        <v>1542</v>
      </c>
      <c r="C2076" s="3" t="s">
        <v>2067</v>
      </c>
      <c r="D2076" s="3" t="s">
        <v>2280</v>
      </c>
      <c r="E2076" s="3" t="s">
        <v>23961</v>
      </c>
      <c r="F2076" s="3" t="s">
        <v>2280</v>
      </c>
    </row>
    <row r="2077" spans="1:6" x14ac:dyDescent="0.25">
      <c r="A2077" s="3">
        <v>39065</v>
      </c>
      <c r="B2077" s="3" t="s">
        <v>1542</v>
      </c>
      <c r="C2077" s="3" t="s">
        <v>1975</v>
      </c>
      <c r="D2077" s="3" t="s">
        <v>2280</v>
      </c>
      <c r="E2077" s="3" t="s">
        <v>23961</v>
      </c>
      <c r="F2077" s="3" t="s">
        <v>2280</v>
      </c>
    </row>
    <row r="2078" spans="1:6" x14ac:dyDescent="0.25">
      <c r="A2078" s="3">
        <v>39067</v>
      </c>
      <c r="B2078" s="3" t="s">
        <v>1542</v>
      </c>
      <c r="C2078" s="3" t="s">
        <v>1594</v>
      </c>
      <c r="D2078" s="3" t="s">
        <v>1015</v>
      </c>
      <c r="E2078" s="3" t="s">
        <v>23961</v>
      </c>
      <c r="F2078" s="3" t="s">
        <v>1015</v>
      </c>
    </row>
    <row r="2079" spans="1:6" x14ac:dyDescent="0.25">
      <c r="A2079" s="3">
        <v>39069</v>
      </c>
      <c r="B2079" s="3" t="s">
        <v>1542</v>
      </c>
      <c r="C2079" s="3" t="s">
        <v>1733</v>
      </c>
      <c r="D2079" s="3" t="s">
        <v>3157</v>
      </c>
      <c r="E2079" s="3" t="s">
        <v>23961</v>
      </c>
      <c r="F2079" s="3" t="s">
        <v>3157</v>
      </c>
    </row>
    <row r="2080" spans="1:6" x14ac:dyDescent="0.25">
      <c r="A2080" s="3">
        <v>39071</v>
      </c>
      <c r="B2080" s="3" t="s">
        <v>1542</v>
      </c>
      <c r="C2080" s="3" t="s">
        <v>5165</v>
      </c>
      <c r="D2080" s="3" t="s">
        <v>2280</v>
      </c>
      <c r="E2080" s="3" t="s">
        <v>23961</v>
      </c>
      <c r="F2080" s="3" t="s">
        <v>2280</v>
      </c>
    </row>
    <row r="2081" spans="1:6" x14ac:dyDescent="0.25">
      <c r="A2081" s="3">
        <v>39073</v>
      </c>
      <c r="B2081" s="3" t="s">
        <v>1542</v>
      </c>
      <c r="C2081" s="3" t="s">
        <v>5167</v>
      </c>
      <c r="D2081" s="3" t="s">
        <v>3659</v>
      </c>
      <c r="E2081" s="3" t="s">
        <v>23961</v>
      </c>
      <c r="F2081" s="3" t="s">
        <v>3659</v>
      </c>
    </row>
    <row r="2082" spans="1:6" x14ac:dyDescent="0.25">
      <c r="A2082" s="3">
        <v>39075</v>
      </c>
      <c r="B2082" s="3" t="s">
        <v>1542</v>
      </c>
      <c r="C2082" s="3" t="s">
        <v>2778</v>
      </c>
      <c r="D2082" s="3" t="s">
        <v>3659</v>
      </c>
      <c r="E2082" s="3" t="s">
        <v>23961</v>
      </c>
      <c r="F2082" s="3" t="s">
        <v>3659</v>
      </c>
    </row>
    <row r="2083" spans="1:6" x14ac:dyDescent="0.25">
      <c r="A2083" s="3">
        <v>39077</v>
      </c>
      <c r="B2083" s="3" t="s">
        <v>1542</v>
      </c>
      <c r="C2083" s="3" t="s">
        <v>1866</v>
      </c>
      <c r="D2083" s="3" t="s">
        <v>3659</v>
      </c>
      <c r="E2083" s="3" t="s">
        <v>23961</v>
      </c>
      <c r="F2083" s="3" t="s">
        <v>3659</v>
      </c>
    </row>
    <row r="2084" spans="1:6" x14ac:dyDescent="0.25">
      <c r="A2084" s="3">
        <v>39079</v>
      </c>
      <c r="B2084" s="3" t="s">
        <v>1542</v>
      </c>
      <c r="C2084" s="3" t="s">
        <v>1584</v>
      </c>
      <c r="D2084" s="3" t="s">
        <v>3659</v>
      </c>
      <c r="E2084" s="3" t="s">
        <v>23961</v>
      </c>
      <c r="F2084" s="3" t="s">
        <v>3659</v>
      </c>
    </row>
    <row r="2085" spans="1:6" x14ac:dyDescent="0.25">
      <c r="A2085" s="3">
        <v>39081</v>
      </c>
      <c r="B2085" s="3" t="s">
        <v>1542</v>
      </c>
      <c r="C2085" s="3" t="s">
        <v>1502</v>
      </c>
      <c r="D2085" s="3" t="s">
        <v>1015</v>
      </c>
      <c r="E2085" s="3" t="s">
        <v>23961</v>
      </c>
      <c r="F2085" s="3" t="s">
        <v>1015</v>
      </c>
    </row>
    <row r="2086" spans="1:6" x14ac:dyDescent="0.25">
      <c r="A2086" s="3">
        <v>39083</v>
      </c>
      <c r="B2086" s="3" t="s">
        <v>1542</v>
      </c>
      <c r="C2086" s="3" t="s">
        <v>1941</v>
      </c>
      <c r="D2086" s="3" t="s">
        <v>3659</v>
      </c>
      <c r="E2086" s="3" t="s">
        <v>23961</v>
      </c>
      <c r="F2086" s="3" t="s">
        <v>3659</v>
      </c>
    </row>
    <row r="2087" spans="1:6" x14ac:dyDescent="0.25">
      <c r="A2087" s="3">
        <v>39085</v>
      </c>
      <c r="B2087" s="3" t="s">
        <v>1542</v>
      </c>
      <c r="C2087" s="3" t="s">
        <v>1498</v>
      </c>
      <c r="D2087" s="3" t="s">
        <v>3659</v>
      </c>
      <c r="E2087" s="3" t="s">
        <v>23961</v>
      </c>
      <c r="F2087" s="3" t="s">
        <v>3659</v>
      </c>
    </row>
    <row r="2088" spans="1:6" x14ac:dyDescent="0.25">
      <c r="A2088" s="3">
        <v>39087</v>
      </c>
      <c r="B2088" s="3" t="s">
        <v>1542</v>
      </c>
      <c r="C2088" s="3" t="s">
        <v>1632</v>
      </c>
      <c r="D2088" s="3" t="s">
        <v>3659</v>
      </c>
      <c r="E2088" s="3" t="s">
        <v>23961</v>
      </c>
      <c r="F2088" s="3" t="s">
        <v>3659</v>
      </c>
    </row>
    <row r="2089" spans="1:6" x14ac:dyDescent="0.25">
      <c r="A2089" s="3">
        <v>39089</v>
      </c>
      <c r="B2089" s="3" t="s">
        <v>1542</v>
      </c>
      <c r="C2089" s="3" t="s">
        <v>5176</v>
      </c>
      <c r="D2089" s="3" t="s">
        <v>3659</v>
      </c>
      <c r="E2089" s="3" t="s">
        <v>23961</v>
      </c>
      <c r="F2089" s="3" t="s">
        <v>3659</v>
      </c>
    </row>
    <row r="2090" spans="1:6" x14ac:dyDescent="0.25">
      <c r="A2090" s="3">
        <v>39091</v>
      </c>
      <c r="B2090" s="3" t="s">
        <v>1542</v>
      </c>
      <c r="C2090" s="3" t="s">
        <v>2462</v>
      </c>
      <c r="D2090" s="3" t="s">
        <v>2280</v>
      </c>
      <c r="E2090" s="3" t="s">
        <v>23961</v>
      </c>
      <c r="F2090" s="3" t="s">
        <v>2280</v>
      </c>
    </row>
    <row r="2091" spans="1:6" x14ac:dyDescent="0.25">
      <c r="A2091" s="3">
        <v>39093</v>
      </c>
      <c r="B2091" s="3" t="s">
        <v>1542</v>
      </c>
      <c r="C2091" s="3" t="s">
        <v>1714</v>
      </c>
      <c r="D2091" s="3" t="s">
        <v>3659</v>
      </c>
      <c r="E2091" s="3" t="s">
        <v>23961</v>
      </c>
      <c r="F2091" s="3" t="s">
        <v>3659</v>
      </c>
    </row>
    <row r="2092" spans="1:6" x14ac:dyDescent="0.25">
      <c r="A2092" s="3">
        <v>39095</v>
      </c>
      <c r="B2092" s="3" t="s">
        <v>1542</v>
      </c>
      <c r="C2092" s="3" t="s">
        <v>2066</v>
      </c>
      <c r="D2092" s="3" t="s">
        <v>3157</v>
      </c>
      <c r="E2092" s="3" t="s">
        <v>23961</v>
      </c>
      <c r="F2092" s="3" t="s">
        <v>3157</v>
      </c>
    </row>
    <row r="2093" spans="1:6" x14ac:dyDescent="0.25">
      <c r="A2093" s="3">
        <v>39097</v>
      </c>
      <c r="B2093" s="3" t="s">
        <v>1542</v>
      </c>
      <c r="C2093" s="3" t="s">
        <v>2004</v>
      </c>
      <c r="D2093" s="3" t="s">
        <v>3659</v>
      </c>
      <c r="E2093" s="3" t="s">
        <v>23961</v>
      </c>
      <c r="F2093" s="3" t="s">
        <v>3659</v>
      </c>
    </row>
    <row r="2094" spans="1:6" x14ac:dyDescent="0.25">
      <c r="A2094" s="3">
        <v>39099</v>
      </c>
      <c r="B2094" s="3" t="s">
        <v>1542</v>
      </c>
      <c r="C2094" s="3" t="s">
        <v>5182</v>
      </c>
      <c r="D2094" s="3" t="s">
        <v>1015</v>
      </c>
      <c r="E2094" s="3" t="s">
        <v>23961</v>
      </c>
      <c r="F2094" s="3" t="s">
        <v>1015</v>
      </c>
    </row>
    <row r="2095" spans="1:6" x14ac:dyDescent="0.25">
      <c r="A2095" s="3">
        <v>39101</v>
      </c>
      <c r="B2095" s="3" t="s">
        <v>1542</v>
      </c>
      <c r="C2095" s="3" t="s">
        <v>1599</v>
      </c>
      <c r="D2095" s="3" t="s">
        <v>3659</v>
      </c>
      <c r="E2095" s="3" t="s">
        <v>23961</v>
      </c>
      <c r="F2095" s="3" t="s">
        <v>3659</v>
      </c>
    </row>
    <row r="2096" spans="1:6" x14ac:dyDescent="0.25">
      <c r="A2096" s="3">
        <v>39103</v>
      </c>
      <c r="B2096" s="3" t="s">
        <v>1542</v>
      </c>
      <c r="C2096" s="3" t="s">
        <v>5185</v>
      </c>
      <c r="D2096" s="3" t="s">
        <v>3659</v>
      </c>
      <c r="E2096" s="3" t="s">
        <v>23961</v>
      </c>
      <c r="F2096" s="3" t="s">
        <v>3659</v>
      </c>
    </row>
    <row r="2097" spans="1:6" x14ac:dyDescent="0.25">
      <c r="A2097" s="3">
        <v>39105</v>
      </c>
      <c r="B2097" s="3" t="s">
        <v>1542</v>
      </c>
      <c r="C2097" s="3" t="s">
        <v>5187</v>
      </c>
      <c r="D2097" s="3" t="s">
        <v>3659</v>
      </c>
      <c r="E2097" s="3" t="s">
        <v>23961</v>
      </c>
      <c r="F2097" s="3" t="s">
        <v>3659</v>
      </c>
    </row>
    <row r="2098" spans="1:6" x14ac:dyDescent="0.25">
      <c r="A2098" s="3">
        <v>39107</v>
      </c>
      <c r="B2098" s="3" t="s">
        <v>1542</v>
      </c>
      <c r="C2098" s="3" t="s">
        <v>1630</v>
      </c>
      <c r="D2098" s="3" t="s">
        <v>2280</v>
      </c>
      <c r="E2098" s="3" t="s">
        <v>23961</v>
      </c>
      <c r="F2098" s="3" t="s">
        <v>2280</v>
      </c>
    </row>
    <row r="2099" spans="1:6" x14ac:dyDescent="0.25">
      <c r="A2099" s="3">
        <v>39109</v>
      </c>
      <c r="B2099" s="3" t="s">
        <v>1542</v>
      </c>
      <c r="C2099" s="3" t="s">
        <v>3327</v>
      </c>
      <c r="D2099" s="3" t="s">
        <v>2280</v>
      </c>
      <c r="E2099" s="3" t="s">
        <v>23961</v>
      </c>
      <c r="F2099" s="3" t="s">
        <v>2280</v>
      </c>
    </row>
    <row r="2100" spans="1:6" x14ac:dyDescent="0.25">
      <c r="A2100" s="3">
        <v>39111</v>
      </c>
      <c r="B2100" s="3" t="s">
        <v>1542</v>
      </c>
      <c r="C2100" s="3" t="s">
        <v>1544</v>
      </c>
      <c r="D2100" s="3" t="s">
        <v>1015</v>
      </c>
      <c r="E2100" s="3" t="s">
        <v>23961</v>
      </c>
      <c r="F2100" s="3" t="s">
        <v>1015</v>
      </c>
    </row>
    <row r="2101" spans="1:6" x14ac:dyDescent="0.25">
      <c r="A2101" s="3">
        <v>39113</v>
      </c>
      <c r="B2101" s="3" t="s">
        <v>1542</v>
      </c>
      <c r="C2101" s="3" t="s">
        <v>1626</v>
      </c>
      <c r="D2101" s="3" t="s">
        <v>2280</v>
      </c>
      <c r="E2101" s="3" t="s">
        <v>23961</v>
      </c>
      <c r="F2101" s="3" t="s">
        <v>2280</v>
      </c>
    </row>
    <row r="2102" spans="1:6" x14ac:dyDescent="0.25">
      <c r="A2102" s="3">
        <v>39115</v>
      </c>
      <c r="B2102" s="3" t="s">
        <v>1542</v>
      </c>
      <c r="C2102" s="3" t="s">
        <v>1776</v>
      </c>
      <c r="D2102" s="3" t="s">
        <v>3659</v>
      </c>
      <c r="E2102" s="3" t="s">
        <v>23961</v>
      </c>
      <c r="F2102" s="3" t="s">
        <v>3659</v>
      </c>
    </row>
    <row r="2103" spans="1:6" x14ac:dyDescent="0.25">
      <c r="A2103" s="3">
        <v>39117</v>
      </c>
      <c r="B2103" s="3" t="s">
        <v>1542</v>
      </c>
      <c r="C2103" s="3" t="s">
        <v>1846</v>
      </c>
      <c r="D2103" s="3" t="s">
        <v>3659</v>
      </c>
      <c r="E2103" s="3" t="s">
        <v>23961</v>
      </c>
      <c r="F2103" s="3" t="s">
        <v>3659</v>
      </c>
    </row>
    <row r="2104" spans="1:6" x14ac:dyDescent="0.25">
      <c r="A2104" s="3">
        <v>39119</v>
      </c>
      <c r="B2104" s="3" t="s">
        <v>1542</v>
      </c>
      <c r="C2104" s="3" t="s">
        <v>5195</v>
      </c>
      <c r="D2104" s="3" t="s">
        <v>3659</v>
      </c>
      <c r="E2104" s="3" t="s">
        <v>23961</v>
      </c>
      <c r="F2104" s="3" t="s">
        <v>3659</v>
      </c>
    </row>
    <row r="2105" spans="1:6" x14ac:dyDescent="0.25">
      <c r="A2105" s="3">
        <v>39121</v>
      </c>
      <c r="B2105" s="3" t="s">
        <v>1542</v>
      </c>
      <c r="C2105" s="3" t="s">
        <v>2062</v>
      </c>
      <c r="D2105" s="3" t="s">
        <v>3659</v>
      </c>
      <c r="E2105" s="3" t="s">
        <v>23961</v>
      </c>
      <c r="F2105" s="3" t="s">
        <v>3659</v>
      </c>
    </row>
    <row r="2106" spans="1:6" x14ac:dyDescent="0.25">
      <c r="A2106" s="3">
        <v>39123</v>
      </c>
      <c r="B2106" s="3" t="s">
        <v>1542</v>
      </c>
      <c r="C2106" s="3" t="s">
        <v>2002</v>
      </c>
      <c r="D2106" s="3" t="s">
        <v>2280</v>
      </c>
      <c r="E2106" s="3" t="s">
        <v>23961</v>
      </c>
      <c r="F2106" s="3" t="s">
        <v>2280</v>
      </c>
    </row>
    <row r="2107" spans="1:6" x14ac:dyDescent="0.25">
      <c r="A2107" s="3">
        <v>39125</v>
      </c>
      <c r="B2107" s="3" t="s">
        <v>1542</v>
      </c>
      <c r="C2107" s="3" t="s">
        <v>2982</v>
      </c>
      <c r="D2107" s="3" t="s">
        <v>3157</v>
      </c>
      <c r="E2107" s="3" t="s">
        <v>23961</v>
      </c>
      <c r="F2107" s="3" t="s">
        <v>3157</v>
      </c>
    </row>
    <row r="2108" spans="1:6" x14ac:dyDescent="0.25">
      <c r="A2108" s="3">
        <v>39127</v>
      </c>
      <c r="B2108" s="3" t="s">
        <v>1542</v>
      </c>
      <c r="C2108" s="3" t="s">
        <v>1676</v>
      </c>
      <c r="D2108" s="3" t="s">
        <v>3659</v>
      </c>
      <c r="E2108" s="3" t="s">
        <v>23961</v>
      </c>
      <c r="F2108" s="3" t="s">
        <v>3659</v>
      </c>
    </row>
    <row r="2109" spans="1:6" x14ac:dyDescent="0.25">
      <c r="A2109" s="3">
        <v>39129</v>
      </c>
      <c r="B2109" s="3" t="s">
        <v>1542</v>
      </c>
      <c r="C2109" s="3" t="s">
        <v>2199</v>
      </c>
      <c r="D2109" s="3" t="s">
        <v>3659</v>
      </c>
      <c r="E2109" s="3" t="s">
        <v>23961</v>
      </c>
      <c r="F2109" s="3" t="s">
        <v>3659</v>
      </c>
    </row>
    <row r="2110" spans="1:6" x14ac:dyDescent="0.25">
      <c r="A2110" s="3">
        <v>39131</v>
      </c>
      <c r="B2110" s="3" t="s">
        <v>1542</v>
      </c>
      <c r="C2110" s="3" t="s">
        <v>1783</v>
      </c>
      <c r="D2110" s="3" t="s">
        <v>3659</v>
      </c>
      <c r="E2110" s="3" t="s">
        <v>23961</v>
      </c>
      <c r="F2110" s="3" t="s">
        <v>3659</v>
      </c>
    </row>
    <row r="2111" spans="1:6" x14ac:dyDescent="0.25">
      <c r="A2111" s="3">
        <v>39133</v>
      </c>
      <c r="B2111" s="3" t="s">
        <v>1542</v>
      </c>
      <c r="C2111" s="3" t="s">
        <v>5203</v>
      </c>
      <c r="D2111" s="3" t="s">
        <v>3659</v>
      </c>
      <c r="E2111" s="3" t="s">
        <v>23961</v>
      </c>
      <c r="F2111" s="3" t="s">
        <v>3659</v>
      </c>
    </row>
    <row r="2112" spans="1:6" x14ac:dyDescent="0.25">
      <c r="A2112" s="3">
        <v>39135</v>
      </c>
      <c r="B2112" s="3" t="s">
        <v>1542</v>
      </c>
      <c r="C2112" s="3" t="s">
        <v>5205</v>
      </c>
      <c r="D2112" s="3" t="s">
        <v>2280</v>
      </c>
      <c r="E2112" s="3" t="s">
        <v>23961</v>
      </c>
      <c r="F2112" s="3" t="s">
        <v>2280</v>
      </c>
    </row>
    <row r="2113" spans="1:6" x14ac:dyDescent="0.25">
      <c r="A2113" s="3">
        <v>39137</v>
      </c>
      <c r="B2113" s="3" t="s">
        <v>1542</v>
      </c>
      <c r="C2113" s="3" t="s">
        <v>1616</v>
      </c>
      <c r="D2113" s="3" t="s">
        <v>2280</v>
      </c>
      <c r="E2113" s="3" t="s">
        <v>23961</v>
      </c>
      <c r="F2113" s="3" t="s">
        <v>2280</v>
      </c>
    </row>
    <row r="2114" spans="1:6" x14ac:dyDescent="0.25">
      <c r="A2114" s="3">
        <v>39139</v>
      </c>
      <c r="B2114" s="3" t="s">
        <v>1542</v>
      </c>
      <c r="C2114" s="3" t="s">
        <v>1792</v>
      </c>
      <c r="D2114" s="3" t="s">
        <v>3659</v>
      </c>
      <c r="E2114" s="3" t="s">
        <v>23961</v>
      </c>
      <c r="F2114" s="3" t="s">
        <v>3659</v>
      </c>
    </row>
    <row r="2115" spans="1:6" x14ac:dyDescent="0.25">
      <c r="A2115" s="3">
        <v>39141</v>
      </c>
      <c r="B2115" s="3" t="s">
        <v>1542</v>
      </c>
      <c r="C2115" s="3" t="s">
        <v>1893</v>
      </c>
      <c r="D2115" s="3" t="s">
        <v>3659</v>
      </c>
      <c r="E2115" s="3" t="s">
        <v>23961</v>
      </c>
      <c r="F2115" s="3" t="s">
        <v>3659</v>
      </c>
    </row>
    <row r="2116" spans="1:6" x14ac:dyDescent="0.25">
      <c r="A2116" s="3">
        <v>39143</v>
      </c>
      <c r="B2116" s="3" t="s">
        <v>1542</v>
      </c>
      <c r="C2116" s="3" t="s">
        <v>5210</v>
      </c>
      <c r="D2116" s="3" t="s">
        <v>2280</v>
      </c>
      <c r="E2116" s="3" t="s">
        <v>23961</v>
      </c>
      <c r="F2116" s="3" t="s">
        <v>2280</v>
      </c>
    </row>
    <row r="2117" spans="1:6" x14ac:dyDescent="0.25">
      <c r="A2117" s="3">
        <v>39145</v>
      </c>
      <c r="B2117" s="3" t="s">
        <v>1542</v>
      </c>
      <c r="C2117" s="3" t="s">
        <v>5212</v>
      </c>
      <c r="D2117" s="3" t="s">
        <v>3659</v>
      </c>
      <c r="E2117" s="3" t="s">
        <v>23961</v>
      </c>
      <c r="F2117" s="3" t="s">
        <v>3659</v>
      </c>
    </row>
    <row r="2118" spans="1:6" x14ac:dyDescent="0.25">
      <c r="A2118" s="3">
        <v>39147</v>
      </c>
      <c r="B2118" s="3" t="s">
        <v>1542</v>
      </c>
      <c r="C2118" s="3" t="s">
        <v>1806</v>
      </c>
      <c r="D2118" s="3" t="s">
        <v>2280</v>
      </c>
      <c r="E2118" s="3" t="s">
        <v>23961</v>
      </c>
      <c r="F2118" s="3" t="s">
        <v>2280</v>
      </c>
    </row>
    <row r="2119" spans="1:6" x14ac:dyDescent="0.25">
      <c r="A2119" s="3">
        <v>39149</v>
      </c>
      <c r="B2119" s="3" t="s">
        <v>1542</v>
      </c>
      <c r="C2119" s="3" t="s">
        <v>1220</v>
      </c>
      <c r="D2119" s="3" t="s">
        <v>2280</v>
      </c>
      <c r="E2119" s="3" t="s">
        <v>23961</v>
      </c>
      <c r="F2119" s="3" t="s">
        <v>2280</v>
      </c>
    </row>
    <row r="2120" spans="1:6" x14ac:dyDescent="0.25">
      <c r="A2120" s="3">
        <v>39151</v>
      </c>
      <c r="B2120" s="3" t="s">
        <v>1542</v>
      </c>
      <c r="C2120" s="3" t="s">
        <v>3248</v>
      </c>
      <c r="D2120" s="3" t="s">
        <v>3659</v>
      </c>
      <c r="E2120" s="3" t="s">
        <v>23961</v>
      </c>
      <c r="F2120" s="3" t="s">
        <v>3659</v>
      </c>
    </row>
    <row r="2121" spans="1:6" x14ac:dyDescent="0.25">
      <c r="A2121" s="3">
        <v>39153</v>
      </c>
      <c r="B2121" s="3" t="s">
        <v>1542</v>
      </c>
      <c r="C2121" s="3" t="s">
        <v>1696</v>
      </c>
      <c r="D2121" s="3" t="s">
        <v>3659</v>
      </c>
      <c r="E2121" s="3" t="s">
        <v>23961</v>
      </c>
      <c r="F2121" s="3" t="s">
        <v>3659</v>
      </c>
    </row>
    <row r="2122" spans="1:6" x14ac:dyDescent="0.25">
      <c r="A2122" s="3">
        <v>39155</v>
      </c>
      <c r="B2122" s="3" t="s">
        <v>1542</v>
      </c>
      <c r="C2122" s="3" t="s">
        <v>5218</v>
      </c>
      <c r="D2122" s="3" t="s">
        <v>3659</v>
      </c>
      <c r="E2122" s="3" t="s">
        <v>23961</v>
      </c>
      <c r="F2122" s="3" t="s">
        <v>3659</v>
      </c>
    </row>
    <row r="2123" spans="1:6" x14ac:dyDescent="0.25">
      <c r="A2123" s="3">
        <v>39157</v>
      </c>
      <c r="B2123" s="3" t="s">
        <v>1542</v>
      </c>
      <c r="C2123" s="3" t="s">
        <v>5220</v>
      </c>
      <c r="D2123" s="3" t="s">
        <v>3659</v>
      </c>
      <c r="E2123" s="3" t="s">
        <v>23961</v>
      </c>
      <c r="F2123" s="3" t="s">
        <v>3659</v>
      </c>
    </row>
    <row r="2124" spans="1:6" x14ac:dyDescent="0.25">
      <c r="A2124" s="3">
        <v>39159</v>
      </c>
      <c r="B2124" s="3" t="s">
        <v>1542</v>
      </c>
      <c r="C2124" s="3" t="s">
        <v>1717</v>
      </c>
      <c r="D2124" s="3" t="s">
        <v>3659</v>
      </c>
      <c r="E2124" s="3" t="s">
        <v>23961</v>
      </c>
      <c r="F2124" s="3" t="s">
        <v>3659</v>
      </c>
    </row>
    <row r="2125" spans="1:6" x14ac:dyDescent="0.25">
      <c r="A2125" s="3">
        <v>39161</v>
      </c>
      <c r="B2125" s="3" t="s">
        <v>1542</v>
      </c>
      <c r="C2125" s="3" t="s">
        <v>2113</v>
      </c>
      <c r="D2125" s="3" t="s">
        <v>2280</v>
      </c>
      <c r="E2125" s="3" t="s">
        <v>23961</v>
      </c>
      <c r="F2125" s="3" t="s">
        <v>2280</v>
      </c>
    </row>
    <row r="2126" spans="1:6" x14ac:dyDescent="0.25">
      <c r="A2126" s="3">
        <v>39163</v>
      </c>
      <c r="B2126" s="3" t="s">
        <v>1542</v>
      </c>
      <c r="C2126" s="3" t="s">
        <v>1706</v>
      </c>
      <c r="D2126" s="3" t="s">
        <v>3659</v>
      </c>
      <c r="E2126" s="3" t="s">
        <v>23961</v>
      </c>
      <c r="F2126" s="3" t="s">
        <v>3659</v>
      </c>
    </row>
    <row r="2127" spans="1:6" x14ac:dyDescent="0.25">
      <c r="A2127" s="3">
        <v>39165</v>
      </c>
      <c r="B2127" s="3" t="s">
        <v>1542</v>
      </c>
      <c r="C2127" s="3" t="s">
        <v>1588</v>
      </c>
      <c r="D2127" s="3" t="s">
        <v>2280</v>
      </c>
      <c r="E2127" s="3" t="s">
        <v>23961</v>
      </c>
      <c r="F2127" s="3" t="s">
        <v>2280</v>
      </c>
    </row>
    <row r="2128" spans="1:6" x14ac:dyDescent="0.25">
      <c r="A2128" s="3">
        <v>39167</v>
      </c>
      <c r="B2128" s="3" t="s">
        <v>1542</v>
      </c>
      <c r="C2128" s="3" t="s">
        <v>1127</v>
      </c>
      <c r="D2128" s="3" t="s">
        <v>1015</v>
      </c>
      <c r="E2128" s="3" t="s">
        <v>23961</v>
      </c>
      <c r="F2128" s="3" t="s">
        <v>1015</v>
      </c>
    </row>
    <row r="2129" spans="1:6" x14ac:dyDescent="0.25">
      <c r="A2129" s="3">
        <v>39169</v>
      </c>
      <c r="B2129" s="3" t="s">
        <v>1542</v>
      </c>
      <c r="C2129" s="3" t="s">
        <v>1555</v>
      </c>
      <c r="D2129" s="3" t="s">
        <v>3659</v>
      </c>
      <c r="E2129" s="3" t="s">
        <v>23961</v>
      </c>
      <c r="F2129" s="3" t="s">
        <v>3659</v>
      </c>
    </row>
    <row r="2130" spans="1:6" x14ac:dyDescent="0.25">
      <c r="A2130" s="3">
        <v>39171</v>
      </c>
      <c r="B2130" s="3" t="s">
        <v>1542</v>
      </c>
      <c r="C2130" s="3" t="s">
        <v>1299</v>
      </c>
      <c r="D2130" s="3" t="s">
        <v>3157</v>
      </c>
      <c r="E2130" s="3" t="s">
        <v>23961</v>
      </c>
      <c r="F2130" s="3" t="s">
        <v>3157</v>
      </c>
    </row>
    <row r="2131" spans="1:6" x14ac:dyDescent="0.25">
      <c r="A2131" s="3">
        <v>39173</v>
      </c>
      <c r="B2131" s="3" t="s">
        <v>1542</v>
      </c>
      <c r="C2131" s="3" t="s">
        <v>2046</v>
      </c>
      <c r="D2131" s="3" t="s">
        <v>2280</v>
      </c>
      <c r="E2131" s="3" t="s">
        <v>23961</v>
      </c>
      <c r="F2131" s="3" t="s">
        <v>2280</v>
      </c>
    </row>
    <row r="2132" spans="1:6" x14ac:dyDescent="0.25">
      <c r="A2132" s="3">
        <v>39175</v>
      </c>
      <c r="B2132" s="3" t="s">
        <v>1542</v>
      </c>
      <c r="C2132" s="3" t="s">
        <v>5230</v>
      </c>
      <c r="D2132" s="3" t="s">
        <v>2280</v>
      </c>
      <c r="E2132" s="3" t="s">
        <v>23961</v>
      </c>
      <c r="F2132" s="3" t="s">
        <v>2280</v>
      </c>
    </row>
    <row r="2133" spans="1:6" x14ac:dyDescent="0.25">
      <c r="A2133" s="3">
        <v>40001</v>
      </c>
      <c r="B2133" s="3" t="s">
        <v>1495</v>
      </c>
      <c r="C2133" s="3" t="s">
        <v>3380</v>
      </c>
      <c r="D2133" s="3" t="s">
        <v>3496</v>
      </c>
      <c r="E2133" s="3" t="s">
        <v>3496</v>
      </c>
      <c r="F2133" s="3" t="s">
        <v>1006</v>
      </c>
    </row>
    <row r="2134" spans="1:6" x14ac:dyDescent="0.25">
      <c r="A2134" s="3">
        <v>40003</v>
      </c>
      <c r="B2134" s="3" t="s">
        <v>1495</v>
      </c>
      <c r="C2134" s="3" t="s">
        <v>5233</v>
      </c>
      <c r="D2134" s="3" t="s">
        <v>996</v>
      </c>
      <c r="E2134" s="3" t="s">
        <v>996</v>
      </c>
      <c r="F2134" s="3" t="s">
        <v>996</v>
      </c>
    </row>
    <row r="2135" spans="1:6" x14ac:dyDescent="0.25">
      <c r="A2135" s="3">
        <v>40005</v>
      </c>
      <c r="B2135" s="3" t="s">
        <v>1495</v>
      </c>
      <c r="C2135" s="3" t="s">
        <v>5235</v>
      </c>
      <c r="D2135" s="3" t="s">
        <v>1006</v>
      </c>
      <c r="E2135" s="3" t="s">
        <v>1006</v>
      </c>
      <c r="F2135" s="3" t="s">
        <v>6802</v>
      </c>
    </row>
    <row r="2136" spans="1:6" x14ac:dyDescent="0.25">
      <c r="A2136" s="3">
        <v>40007</v>
      </c>
      <c r="B2136" s="3" t="s">
        <v>1495</v>
      </c>
      <c r="C2136" s="3" t="s">
        <v>1807</v>
      </c>
      <c r="D2136" s="3" t="s">
        <v>996</v>
      </c>
      <c r="E2136" s="3" t="s">
        <v>996</v>
      </c>
      <c r="F2136" s="3" t="s">
        <v>996</v>
      </c>
    </row>
    <row r="2137" spans="1:6" x14ac:dyDescent="0.25">
      <c r="A2137" s="3">
        <v>40009</v>
      </c>
      <c r="B2137" s="3" t="s">
        <v>1495</v>
      </c>
      <c r="C2137" s="3" t="s">
        <v>5238</v>
      </c>
      <c r="D2137" s="3" t="s">
        <v>996</v>
      </c>
      <c r="E2137" s="3" t="s">
        <v>996</v>
      </c>
      <c r="F2137" s="3" t="s">
        <v>996</v>
      </c>
    </row>
    <row r="2138" spans="1:6" x14ac:dyDescent="0.25">
      <c r="A2138" s="3">
        <v>40011</v>
      </c>
      <c r="B2138" s="3" t="s">
        <v>1495</v>
      </c>
      <c r="C2138" s="3" t="s">
        <v>3080</v>
      </c>
      <c r="D2138" s="3" t="s">
        <v>996</v>
      </c>
      <c r="E2138" s="3" t="s">
        <v>996</v>
      </c>
      <c r="F2138" s="3" t="s">
        <v>996</v>
      </c>
    </row>
    <row r="2139" spans="1:6" x14ac:dyDescent="0.25">
      <c r="A2139" s="3">
        <v>40013</v>
      </c>
      <c r="B2139" s="3" t="s">
        <v>1495</v>
      </c>
      <c r="C2139" s="3" t="s">
        <v>2847</v>
      </c>
      <c r="D2139" s="3" t="s">
        <v>1006</v>
      </c>
      <c r="E2139" s="3" t="s">
        <v>1006</v>
      </c>
      <c r="F2139" s="3" t="s">
        <v>6802</v>
      </c>
    </row>
    <row r="2140" spans="1:6" x14ac:dyDescent="0.25">
      <c r="A2140" s="3">
        <v>40015</v>
      </c>
      <c r="B2140" s="3" t="s">
        <v>1495</v>
      </c>
      <c r="C2140" s="3" t="s">
        <v>1823</v>
      </c>
      <c r="D2140" s="3" t="s">
        <v>996</v>
      </c>
      <c r="E2140" s="3" t="s">
        <v>996</v>
      </c>
      <c r="F2140" s="3" t="s">
        <v>996</v>
      </c>
    </row>
    <row r="2141" spans="1:6" x14ac:dyDescent="0.25">
      <c r="A2141" s="3">
        <v>40017</v>
      </c>
      <c r="B2141" s="3" t="s">
        <v>1495</v>
      </c>
      <c r="C2141" s="3" t="s">
        <v>2107</v>
      </c>
      <c r="D2141" s="3" t="s">
        <v>996</v>
      </c>
      <c r="E2141" s="3" t="s">
        <v>996</v>
      </c>
      <c r="F2141" s="3" t="s">
        <v>996</v>
      </c>
    </row>
    <row r="2142" spans="1:6" x14ac:dyDescent="0.25">
      <c r="A2142" s="3">
        <v>40019</v>
      </c>
      <c r="B2142" s="3" t="s">
        <v>1495</v>
      </c>
      <c r="C2142" s="3" t="s">
        <v>3681</v>
      </c>
      <c r="D2142" s="3" t="s">
        <v>5243</v>
      </c>
      <c r="E2142" s="3" t="s">
        <v>5243</v>
      </c>
      <c r="F2142" s="3" t="s">
        <v>6803</v>
      </c>
    </row>
    <row r="2143" spans="1:6" x14ac:dyDescent="0.25">
      <c r="A2143" s="3">
        <v>40021</v>
      </c>
      <c r="B2143" s="3" t="s">
        <v>1495</v>
      </c>
      <c r="C2143" s="3" t="s">
        <v>1619</v>
      </c>
      <c r="D2143" s="3" t="s">
        <v>3496</v>
      </c>
      <c r="E2143" s="3" t="s">
        <v>3496</v>
      </c>
      <c r="F2143" s="3" t="s">
        <v>6794</v>
      </c>
    </row>
    <row r="2144" spans="1:6" x14ac:dyDescent="0.25">
      <c r="A2144" s="3">
        <v>40023</v>
      </c>
      <c r="B2144" s="3" t="s">
        <v>1495</v>
      </c>
      <c r="C2144" s="3" t="s">
        <v>1779</v>
      </c>
      <c r="D2144" s="3" t="s">
        <v>1006</v>
      </c>
      <c r="E2144" s="3" t="s">
        <v>1006</v>
      </c>
      <c r="F2144" s="3" t="s">
        <v>6802</v>
      </c>
    </row>
    <row r="2145" spans="1:6" x14ac:dyDescent="0.25">
      <c r="A2145" s="3">
        <v>40025</v>
      </c>
      <c r="B2145" s="3" t="s">
        <v>1495</v>
      </c>
      <c r="C2145" s="3" t="s">
        <v>5248</v>
      </c>
      <c r="D2145" s="3" t="s">
        <v>4783</v>
      </c>
      <c r="E2145" s="3" t="s">
        <v>4783</v>
      </c>
      <c r="F2145" s="3" t="s">
        <v>4783</v>
      </c>
    </row>
    <row r="2146" spans="1:6" x14ac:dyDescent="0.25">
      <c r="A2146" s="3">
        <v>40027</v>
      </c>
      <c r="B2146" s="3" t="s">
        <v>1495</v>
      </c>
      <c r="C2146" s="3" t="s">
        <v>1793</v>
      </c>
      <c r="D2146" s="3" t="s">
        <v>3510</v>
      </c>
      <c r="E2146" s="3" t="s">
        <v>3510</v>
      </c>
      <c r="F2146" s="3" t="s">
        <v>6794</v>
      </c>
    </row>
    <row r="2147" spans="1:6" x14ac:dyDescent="0.25">
      <c r="A2147" s="3">
        <v>40029</v>
      </c>
      <c r="B2147" s="3" t="s">
        <v>1495</v>
      </c>
      <c r="C2147" s="3" t="s">
        <v>5251</v>
      </c>
      <c r="D2147" s="3" t="s">
        <v>1006</v>
      </c>
      <c r="E2147" s="3" t="s">
        <v>1006</v>
      </c>
      <c r="F2147" s="3" t="s">
        <v>1006</v>
      </c>
    </row>
    <row r="2148" spans="1:6" x14ac:dyDescent="0.25">
      <c r="A2148" s="3">
        <v>40031</v>
      </c>
      <c r="B2148" s="3" t="s">
        <v>1495</v>
      </c>
      <c r="C2148" s="3" t="s">
        <v>1887</v>
      </c>
      <c r="D2148" s="3" t="s">
        <v>5243</v>
      </c>
      <c r="E2148" s="3" t="s">
        <v>5243</v>
      </c>
      <c r="F2148" s="3" t="s">
        <v>6803</v>
      </c>
    </row>
    <row r="2149" spans="1:6" x14ac:dyDescent="0.25">
      <c r="A2149" s="3">
        <v>40033</v>
      </c>
      <c r="B2149" s="3" t="s">
        <v>1495</v>
      </c>
      <c r="C2149" s="3" t="s">
        <v>5254</v>
      </c>
      <c r="D2149" s="3" t="s">
        <v>5243</v>
      </c>
      <c r="E2149" s="3" t="s">
        <v>5243</v>
      </c>
      <c r="F2149" s="3" t="s">
        <v>6803</v>
      </c>
    </row>
    <row r="2150" spans="1:6" x14ac:dyDescent="0.25">
      <c r="A2150" s="3">
        <v>40035</v>
      </c>
      <c r="B2150" s="3" t="s">
        <v>1495</v>
      </c>
      <c r="C2150" s="3" t="s">
        <v>1645</v>
      </c>
      <c r="D2150" s="3" t="s">
        <v>3496</v>
      </c>
      <c r="E2150" s="3" t="s">
        <v>3496</v>
      </c>
      <c r="F2150" s="3" t="s">
        <v>6794</v>
      </c>
    </row>
    <row r="2151" spans="1:6" x14ac:dyDescent="0.25">
      <c r="A2151" s="3">
        <v>40037</v>
      </c>
      <c r="B2151" s="3" t="s">
        <v>1495</v>
      </c>
      <c r="C2151" s="3" t="s">
        <v>5257</v>
      </c>
      <c r="D2151" s="3" t="s">
        <v>3496</v>
      </c>
      <c r="E2151" s="3" t="s">
        <v>3496</v>
      </c>
      <c r="F2151" s="3" t="s">
        <v>6794</v>
      </c>
    </row>
    <row r="2152" spans="1:6" x14ac:dyDescent="0.25">
      <c r="A2152" s="3">
        <v>40039</v>
      </c>
      <c r="B2152" s="3" t="s">
        <v>1495</v>
      </c>
      <c r="C2152" s="3" t="s">
        <v>2643</v>
      </c>
      <c r="D2152" s="3" t="s">
        <v>996</v>
      </c>
      <c r="E2152" s="3" t="s">
        <v>996</v>
      </c>
      <c r="F2152" s="3" t="s">
        <v>996</v>
      </c>
    </row>
    <row r="2153" spans="1:6" x14ac:dyDescent="0.25">
      <c r="A2153" s="3">
        <v>40041</v>
      </c>
      <c r="B2153" s="3" t="s">
        <v>1495</v>
      </c>
      <c r="C2153" s="3" t="s">
        <v>1125</v>
      </c>
      <c r="D2153" s="3" t="s">
        <v>3496</v>
      </c>
      <c r="E2153" s="3" t="s">
        <v>3496</v>
      </c>
      <c r="F2153" s="3" t="s">
        <v>6794</v>
      </c>
    </row>
    <row r="2154" spans="1:6" x14ac:dyDescent="0.25">
      <c r="A2154" s="3">
        <v>40043</v>
      </c>
      <c r="B2154" s="3" t="s">
        <v>1495</v>
      </c>
      <c r="C2154" s="3" t="s">
        <v>5261</v>
      </c>
      <c r="D2154" s="3" t="s">
        <v>996</v>
      </c>
      <c r="E2154" s="3" t="s">
        <v>996</v>
      </c>
      <c r="F2154" s="3" t="s">
        <v>996</v>
      </c>
    </row>
    <row r="2155" spans="1:6" x14ac:dyDescent="0.25">
      <c r="A2155" s="3">
        <v>40045</v>
      </c>
      <c r="B2155" s="3" t="s">
        <v>1495</v>
      </c>
      <c r="C2155" s="3" t="s">
        <v>1991</v>
      </c>
      <c r="D2155" s="3" t="s">
        <v>996</v>
      </c>
      <c r="E2155" s="3" t="s">
        <v>996</v>
      </c>
      <c r="F2155" s="3" t="s">
        <v>996</v>
      </c>
    </row>
    <row r="2156" spans="1:6" x14ac:dyDescent="0.25">
      <c r="A2156" s="3">
        <v>40047</v>
      </c>
      <c r="B2156" s="3" t="s">
        <v>1495</v>
      </c>
      <c r="C2156" s="3" t="s">
        <v>2657</v>
      </c>
      <c r="D2156" s="3" t="s">
        <v>996</v>
      </c>
      <c r="E2156" s="3" t="s">
        <v>996</v>
      </c>
      <c r="F2156" s="3" t="s">
        <v>996</v>
      </c>
    </row>
    <row r="2157" spans="1:6" x14ac:dyDescent="0.25">
      <c r="A2157" s="3">
        <v>40049</v>
      </c>
      <c r="B2157" s="3" t="s">
        <v>1495</v>
      </c>
      <c r="C2157" s="3" t="s">
        <v>5265</v>
      </c>
      <c r="D2157" s="3" t="s">
        <v>5243</v>
      </c>
      <c r="E2157" s="3" t="s">
        <v>5243</v>
      </c>
      <c r="F2157" s="3" t="s">
        <v>6803</v>
      </c>
    </row>
    <row r="2158" spans="1:6" x14ac:dyDescent="0.25">
      <c r="A2158" s="3">
        <v>40051</v>
      </c>
      <c r="B2158" s="3" t="s">
        <v>1495</v>
      </c>
      <c r="C2158" s="3" t="s">
        <v>2922</v>
      </c>
      <c r="D2158" s="3" t="s">
        <v>996</v>
      </c>
      <c r="E2158" s="3" t="s">
        <v>996</v>
      </c>
      <c r="F2158" s="3" t="s">
        <v>996</v>
      </c>
    </row>
    <row r="2159" spans="1:6" x14ac:dyDescent="0.25">
      <c r="A2159" s="3">
        <v>40053</v>
      </c>
      <c r="B2159" s="3" t="s">
        <v>1495</v>
      </c>
      <c r="C2159" s="3" t="s">
        <v>1948</v>
      </c>
      <c r="D2159" s="3" t="s">
        <v>996</v>
      </c>
      <c r="E2159" s="3" t="s">
        <v>996</v>
      </c>
      <c r="F2159" s="3" t="s">
        <v>996</v>
      </c>
    </row>
    <row r="2160" spans="1:6" x14ac:dyDescent="0.25">
      <c r="A2160" s="3">
        <v>40055</v>
      </c>
      <c r="B2160" s="3" t="s">
        <v>1495</v>
      </c>
      <c r="C2160" s="3" t="s">
        <v>5269</v>
      </c>
      <c r="D2160" s="3" t="s">
        <v>996</v>
      </c>
      <c r="E2160" s="3" t="s">
        <v>996</v>
      </c>
      <c r="F2160" s="3" t="s">
        <v>6803</v>
      </c>
    </row>
    <row r="2161" spans="1:6" x14ac:dyDescent="0.25">
      <c r="A2161" s="3">
        <v>40057</v>
      </c>
      <c r="B2161" s="3" t="s">
        <v>1495</v>
      </c>
      <c r="C2161" s="3" t="s">
        <v>5272</v>
      </c>
      <c r="D2161" s="3" t="s">
        <v>5270</v>
      </c>
      <c r="E2161" s="3" t="s">
        <v>5270</v>
      </c>
      <c r="F2161" s="3" t="s">
        <v>4783</v>
      </c>
    </row>
    <row r="2162" spans="1:6" x14ac:dyDescent="0.25">
      <c r="A2162" s="3">
        <v>40059</v>
      </c>
      <c r="B2162" s="3" t="s">
        <v>1495</v>
      </c>
      <c r="C2162" s="3" t="s">
        <v>3553</v>
      </c>
      <c r="D2162" s="3" t="s">
        <v>996</v>
      </c>
      <c r="E2162" s="3" t="s">
        <v>996</v>
      </c>
      <c r="F2162" s="3" t="s">
        <v>996</v>
      </c>
    </row>
    <row r="2163" spans="1:6" x14ac:dyDescent="0.25">
      <c r="A2163" s="3">
        <v>40061</v>
      </c>
      <c r="B2163" s="3" t="s">
        <v>1495</v>
      </c>
      <c r="C2163" s="3" t="s">
        <v>3557</v>
      </c>
      <c r="D2163" s="3" t="s">
        <v>1006</v>
      </c>
      <c r="E2163" s="3" t="s">
        <v>1006</v>
      </c>
      <c r="F2163" s="3" t="s">
        <v>1006</v>
      </c>
    </row>
    <row r="2164" spans="1:6" x14ac:dyDescent="0.25">
      <c r="A2164" s="3">
        <v>40063</v>
      </c>
      <c r="B2164" s="3" t="s">
        <v>1495</v>
      </c>
      <c r="C2164" s="3" t="s">
        <v>5276</v>
      </c>
      <c r="D2164" s="3" t="s">
        <v>1006</v>
      </c>
      <c r="E2164" s="3" t="s">
        <v>1006</v>
      </c>
      <c r="F2164" s="3" t="s">
        <v>6794</v>
      </c>
    </row>
    <row r="2165" spans="1:6" x14ac:dyDescent="0.25">
      <c r="A2165" s="3">
        <v>40065</v>
      </c>
      <c r="B2165" s="3" t="s">
        <v>1495</v>
      </c>
      <c r="C2165" s="3" t="s">
        <v>1584</v>
      </c>
      <c r="D2165" s="3" t="s">
        <v>5270</v>
      </c>
      <c r="E2165" s="3" t="s">
        <v>5270</v>
      </c>
      <c r="F2165" s="3" t="s">
        <v>4783</v>
      </c>
    </row>
    <row r="2166" spans="1:6" x14ac:dyDescent="0.25">
      <c r="A2166" s="3">
        <v>40067</v>
      </c>
      <c r="B2166" s="3" t="s">
        <v>1495</v>
      </c>
      <c r="C2166" s="3" t="s">
        <v>1502</v>
      </c>
      <c r="D2166" s="3" t="s">
        <v>5243</v>
      </c>
      <c r="E2166" s="3" t="s">
        <v>5243</v>
      </c>
      <c r="F2166" s="3" t="s">
        <v>6803</v>
      </c>
    </row>
    <row r="2167" spans="1:6" x14ac:dyDescent="0.25">
      <c r="A2167" s="3">
        <v>40069</v>
      </c>
      <c r="B2167" s="3" t="s">
        <v>1495</v>
      </c>
      <c r="C2167" s="3" t="s">
        <v>4974</v>
      </c>
      <c r="D2167" s="3" t="s">
        <v>5243</v>
      </c>
      <c r="E2167" s="3" t="s">
        <v>5243</v>
      </c>
      <c r="F2167" s="3" t="s">
        <v>6803</v>
      </c>
    </row>
    <row r="2168" spans="1:6" x14ac:dyDescent="0.25">
      <c r="A2168" s="3">
        <v>40071</v>
      </c>
      <c r="B2168" s="3" t="s">
        <v>1495</v>
      </c>
      <c r="C2168" s="3" t="s">
        <v>1901</v>
      </c>
      <c r="D2168" s="3" t="s">
        <v>3510</v>
      </c>
      <c r="E2168" s="3" t="s">
        <v>3510</v>
      </c>
      <c r="F2168" s="3" t="s">
        <v>6794</v>
      </c>
    </row>
    <row r="2169" spans="1:6" x14ac:dyDescent="0.25">
      <c r="A2169" s="3">
        <v>40073</v>
      </c>
      <c r="B2169" s="3" t="s">
        <v>1495</v>
      </c>
      <c r="C2169" s="3" t="s">
        <v>5282</v>
      </c>
      <c r="D2169" s="3" t="s">
        <v>996</v>
      </c>
      <c r="E2169" s="3" t="s">
        <v>996</v>
      </c>
      <c r="F2169" s="3" t="s">
        <v>996</v>
      </c>
    </row>
    <row r="2170" spans="1:6" x14ac:dyDescent="0.25">
      <c r="A2170" s="3">
        <v>40075</v>
      </c>
      <c r="B2170" s="3" t="s">
        <v>1495</v>
      </c>
      <c r="C2170" s="3" t="s">
        <v>2672</v>
      </c>
      <c r="D2170" s="3" t="s">
        <v>996</v>
      </c>
      <c r="E2170" s="3" t="s">
        <v>996</v>
      </c>
      <c r="F2170" s="3" t="s">
        <v>6803</v>
      </c>
    </row>
    <row r="2171" spans="1:6" x14ac:dyDescent="0.25">
      <c r="A2171" s="3">
        <v>40077</v>
      </c>
      <c r="B2171" s="3" t="s">
        <v>1495</v>
      </c>
      <c r="C2171" s="3" t="s">
        <v>5285</v>
      </c>
      <c r="D2171" s="3" t="s">
        <v>1006</v>
      </c>
      <c r="E2171" s="3" t="s">
        <v>1006</v>
      </c>
      <c r="F2171" s="3" t="s">
        <v>1006</v>
      </c>
    </row>
    <row r="2172" spans="1:6" x14ac:dyDescent="0.25">
      <c r="A2172" s="3">
        <v>40079</v>
      </c>
      <c r="B2172" s="3" t="s">
        <v>1495</v>
      </c>
      <c r="C2172" s="3" t="s">
        <v>5287</v>
      </c>
      <c r="D2172" s="3" t="s">
        <v>1006</v>
      </c>
      <c r="E2172" s="3" t="s">
        <v>1006</v>
      </c>
      <c r="F2172" s="3" t="s">
        <v>1006</v>
      </c>
    </row>
    <row r="2173" spans="1:6" x14ac:dyDescent="0.25">
      <c r="A2173" s="3">
        <v>40081</v>
      </c>
      <c r="B2173" s="3" t="s">
        <v>1495</v>
      </c>
      <c r="C2173" s="3" t="s">
        <v>1788</v>
      </c>
      <c r="D2173" s="3" t="s">
        <v>3496</v>
      </c>
      <c r="E2173" s="3" t="s">
        <v>3496</v>
      </c>
      <c r="F2173" s="3" t="s">
        <v>6794</v>
      </c>
    </row>
    <row r="2174" spans="1:6" x14ac:dyDescent="0.25">
      <c r="A2174" s="3">
        <v>40083</v>
      </c>
      <c r="B2174" s="3" t="s">
        <v>1495</v>
      </c>
      <c r="C2174" s="3" t="s">
        <v>2462</v>
      </c>
      <c r="D2174" s="3" t="s">
        <v>3510</v>
      </c>
      <c r="E2174" s="3" t="s">
        <v>3510</v>
      </c>
      <c r="F2174" s="3" t="s">
        <v>6794</v>
      </c>
    </row>
    <row r="2175" spans="1:6" x14ac:dyDescent="0.25">
      <c r="A2175" s="3">
        <v>40085</v>
      </c>
      <c r="B2175" s="3" t="s">
        <v>1495</v>
      </c>
      <c r="C2175" s="3" t="s">
        <v>5291</v>
      </c>
      <c r="D2175" s="3" t="s">
        <v>5243</v>
      </c>
      <c r="E2175" s="3" t="s">
        <v>5243</v>
      </c>
      <c r="F2175" s="3" t="s">
        <v>6803</v>
      </c>
    </row>
    <row r="2176" spans="1:6" x14ac:dyDescent="0.25">
      <c r="A2176" s="3">
        <v>40087</v>
      </c>
      <c r="B2176" s="3" t="s">
        <v>1495</v>
      </c>
      <c r="C2176" s="3" t="s">
        <v>5293</v>
      </c>
      <c r="D2176" s="3" t="s">
        <v>3510</v>
      </c>
      <c r="E2176" s="3" t="s">
        <v>3510</v>
      </c>
      <c r="F2176" s="3" t="s">
        <v>6794</v>
      </c>
    </row>
    <row r="2177" spans="1:6" x14ac:dyDescent="0.25">
      <c r="A2177" s="3">
        <v>40089</v>
      </c>
      <c r="B2177" s="3" t="s">
        <v>1495</v>
      </c>
      <c r="C2177" s="3" t="s">
        <v>5295</v>
      </c>
      <c r="D2177" s="3" t="s">
        <v>1006</v>
      </c>
      <c r="E2177" s="3" t="s">
        <v>1006</v>
      </c>
      <c r="F2177" s="3" t="s">
        <v>6802</v>
      </c>
    </row>
    <row r="2178" spans="1:6" x14ac:dyDescent="0.25">
      <c r="A2178" s="3">
        <v>40091</v>
      </c>
      <c r="B2178" s="3" t="s">
        <v>1495</v>
      </c>
      <c r="C2178" s="3" t="s">
        <v>1808</v>
      </c>
      <c r="D2178" s="3" t="s">
        <v>1006</v>
      </c>
      <c r="E2178" s="3" t="s">
        <v>1006</v>
      </c>
      <c r="F2178" s="3" t="s">
        <v>6794</v>
      </c>
    </row>
    <row r="2179" spans="1:6" x14ac:dyDescent="0.25">
      <c r="A2179" s="3">
        <v>40093</v>
      </c>
      <c r="B2179" s="3" t="s">
        <v>1495</v>
      </c>
      <c r="C2179" s="3" t="s">
        <v>5298</v>
      </c>
      <c r="D2179" s="3" t="s">
        <v>996</v>
      </c>
      <c r="E2179" s="3" t="s">
        <v>996</v>
      </c>
      <c r="F2179" s="3" t="s">
        <v>996</v>
      </c>
    </row>
    <row r="2180" spans="1:6" x14ac:dyDescent="0.25">
      <c r="A2180" s="3">
        <v>40095</v>
      </c>
      <c r="B2180" s="3" t="s">
        <v>1495</v>
      </c>
      <c r="C2180" s="3" t="s">
        <v>1723</v>
      </c>
      <c r="D2180" s="3" t="s">
        <v>5243</v>
      </c>
      <c r="E2180" s="3" t="s">
        <v>5243</v>
      </c>
      <c r="F2180" s="3" t="s">
        <v>6803</v>
      </c>
    </row>
    <row r="2181" spans="1:6" x14ac:dyDescent="0.25">
      <c r="A2181" s="3">
        <v>40097</v>
      </c>
      <c r="B2181" s="3" t="s">
        <v>1495</v>
      </c>
      <c r="C2181" s="3" t="s">
        <v>1810</v>
      </c>
      <c r="D2181" s="3" t="s">
        <v>3496</v>
      </c>
      <c r="E2181" s="3" t="s">
        <v>3496</v>
      </c>
      <c r="F2181" s="3" t="s">
        <v>6794</v>
      </c>
    </row>
    <row r="2182" spans="1:6" x14ac:dyDescent="0.25">
      <c r="A2182" s="3">
        <v>40099</v>
      </c>
      <c r="B2182" s="3" t="s">
        <v>1495</v>
      </c>
      <c r="C2182" s="3" t="s">
        <v>1801</v>
      </c>
      <c r="D2182" s="3" t="s">
        <v>5243</v>
      </c>
      <c r="E2182" s="3" t="s">
        <v>5243</v>
      </c>
      <c r="F2182" s="3" t="s">
        <v>6803</v>
      </c>
    </row>
    <row r="2183" spans="1:6" x14ac:dyDescent="0.25">
      <c r="A2183" s="3">
        <v>40101</v>
      </c>
      <c r="B2183" s="3" t="s">
        <v>1495</v>
      </c>
      <c r="C2183" s="3" t="s">
        <v>2161</v>
      </c>
      <c r="D2183" s="3" t="s">
        <v>3496</v>
      </c>
      <c r="E2183" s="3" t="s">
        <v>3496</v>
      </c>
      <c r="F2183" s="3" t="s">
        <v>6794</v>
      </c>
    </row>
    <row r="2184" spans="1:6" x14ac:dyDescent="0.25">
      <c r="A2184" s="3">
        <v>40103</v>
      </c>
      <c r="B2184" s="3" t="s">
        <v>1495</v>
      </c>
      <c r="C2184" s="3" t="s">
        <v>2062</v>
      </c>
      <c r="D2184" s="3" t="s">
        <v>3510</v>
      </c>
      <c r="E2184" s="3" t="s">
        <v>3510</v>
      </c>
      <c r="F2184" s="3" t="s">
        <v>6794</v>
      </c>
    </row>
    <row r="2185" spans="1:6" x14ac:dyDescent="0.25">
      <c r="A2185" s="3">
        <v>40105</v>
      </c>
      <c r="B2185" s="3" t="s">
        <v>1495</v>
      </c>
      <c r="C2185" s="3" t="s">
        <v>5305</v>
      </c>
      <c r="D2185" s="3" t="s">
        <v>3496</v>
      </c>
      <c r="E2185" s="3" t="s">
        <v>3496</v>
      </c>
      <c r="F2185" s="3" t="s">
        <v>6794</v>
      </c>
    </row>
    <row r="2186" spans="1:6" x14ac:dyDescent="0.25">
      <c r="A2186" s="3">
        <v>40107</v>
      </c>
      <c r="B2186" s="3" t="s">
        <v>1495</v>
      </c>
      <c r="C2186" s="3" t="s">
        <v>5307</v>
      </c>
      <c r="D2186" s="3" t="s">
        <v>3496</v>
      </c>
      <c r="E2186" s="3" t="s">
        <v>3496</v>
      </c>
      <c r="F2186" s="3" t="s">
        <v>6794</v>
      </c>
    </row>
    <row r="2187" spans="1:6" x14ac:dyDescent="0.25">
      <c r="A2187" s="3">
        <v>40109</v>
      </c>
      <c r="B2187" s="3" t="s">
        <v>1495</v>
      </c>
      <c r="C2187" s="3" t="s">
        <v>1110</v>
      </c>
      <c r="D2187" s="3" t="s">
        <v>3510</v>
      </c>
      <c r="E2187" s="3" t="s">
        <v>3510</v>
      </c>
      <c r="F2187" s="3" t="s">
        <v>6794</v>
      </c>
    </row>
    <row r="2188" spans="1:6" x14ac:dyDescent="0.25">
      <c r="A2188" s="3">
        <v>40111</v>
      </c>
      <c r="B2188" s="3" t="s">
        <v>1495</v>
      </c>
      <c r="C2188" s="3" t="s">
        <v>2047</v>
      </c>
      <c r="D2188" s="3" t="s">
        <v>3496</v>
      </c>
      <c r="E2188" s="3" t="s">
        <v>3496</v>
      </c>
      <c r="F2188" s="3" t="s">
        <v>6794</v>
      </c>
    </row>
    <row r="2189" spans="1:6" x14ac:dyDescent="0.25">
      <c r="A2189" s="3">
        <v>40113</v>
      </c>
      <c r="B2189" s="3" t="s">
        <v>1495</v>
      </c>
      <c r="C2189" s="3" t="s">
        <v>3597</v>
      </c>
      <c r="D2189" s="3" t="s">
        <v>3496</v>
      </c>
      <c r="E2189" s="3" t="s">
        <v>3496</v>
      </c>
      <c r="F2189" s="3" t="s">
        <v>6794</v>
      </c>
    </row>
    <row r="2190" spans="1:6" x14ac:dyDescent="0.25">
      <c r="A2190" s="3">
        <v>40115</v>
      </c>
      <c r="B2190" s="3" t="s">
        <v>1495</v>
      </c>
      <c r="C2190" s="3" t="s">
        <v>2002</v>
      </c>
      <c r="D2190" s="3" t="s">
        <v>3496</v>
      </c>
      <c r="E2190" s="3" t="s">
        <v>3496</v>
      </c>
      <c r="F2190" s="3" t="s">
        <v>6794</v>
      </c>
    </row>
    <row r="2191" spans="1:6" x14ac:dyDescent="0.25">
      <c r="A2191" s="3">
        <v>40117</v>
      </c>
      <c r="B2191" s="3" t="s">
        <v>1495</v>
      </c>
      <c r="C2191" s="3" t="s">
        <v>1985</v>
      </c>
      <c r="D2191" s="3" t="s">
        <v>3496</v>
      </c>
      <c r="E2191" s="3" t="s">
        <v>3496</v>
      </c>
      <c r="F2191" s="3" t="s">
        <v>6794</v>
      </c>
    </row>
    <row r="2192" spans="1:6" x14ac:dyDescent="0.25">
      <c r="A2192" s="3">
        <v>40119</v>
      </c>
      <c r="B2192" s="3" t="s">
        <v>1495</v>
      </c>
      <c r="C2192" s="3" t="s">
        <v>5314</v>
      </c>
      <c r="D2192" s="3" t="s">
        <v>3496</v>
      </c>
      <c r="E2192" s="3" t="s">
        <v>3496</v>
      </c>
      <c r="F2192" s="3" t="s">
        <v>6794</v>
      </c>
    </row>
    <row r="2193" spans="1:6" x14ac:dyDescent="0.25">
      <c r="A2193" s="3">
        <v>40121</v>
      </c>
      <c r="B2193" s="3" t="s">
        <v>1495</v>
      </c>
      <c r="C2193" s="3" t="s">
        <v>2070</v>
      </c>
      <c r="D2193" s="3" t="s">
        <v>1006</v>
      </c>
      <c r="E2193" s="3" t="s">
        <v>1006</v>
      </c>
      <c r="F2193" s="3" t="s">
        <v>1006</v>
      </c>
    </row>
    <row r="2194" spans="1:6" x14ac:dyDescent="0.25">
      <c r="A2194" s="3">
        <v>40123</v>
      </c>
      <c r="B2194" s="3" t="s">
        <v>1495</v>
      </c>
      <c r="C2194" s="3" t="s">
        <v>4308</v>
      </c>
      <c r="D2194" s="3" t="s">
        <v>1006</v>
      </c>
      <c r="E2194" s="3" t="s">
        <v>1006</v>
      </c>
      <c r="F2194" s="3" t="s">
        <v>1006</v>
      </c>
    </row>
    <row r="2195" spans="1:6" x14ac:dyDescent="0.25">
      <c r="A2195" s="3">
        <v>40125</v>
      </c>
      <c r="B2195" s="3" t="s">
        <v>1495</v>
      </c>
      <c r="C2195" s="3" t="s">
        <v>3604</v>
      </c>
      <c r="D2195" s="3" t="s">
        <v>3496</v>
      </c>
      <c r="E2195" s="3" t="s">
        <v>3496</v>
      </c>
      <c r="F2195" s="3" t="s">
        <v>6794</v>
      </c>
    </row>
    <row r="2196" spans="1:6" x14ac:dyDescent="0.25">
      <c r="A2196" s="3">
        <v>40127</v>
      </c>
      <c r="B2196" s="3" t="s">
        <v>1495</v>
      </c>
      <c r="C2196" s="3" t="s">
        <v>5319</v>
      </c>
      <c r="D2196" s="3" t="s">
        <v>1006</v>
      </c>
      <c r="E2196" s="3" t="s">
        <v>1006</v>
      </c>
      <c r="F2196" s="3" t="s">
        <v>6802</v>
      </c>
    </row>
    <row r="2197" spans="1:6" x14ac:dyDescent="0.25">
      <c r="A2197" s="3">
        <v>40129</v>
      </c>
      <c r="B2197" s="3" t="s">
        <v>1495</v>
      </c>
      <c r="C2197" s="3" t="s">
        <v>5321</v>
      </c>
      <c r="D2197" s="3" t="s">
        <v>996</v>
      </c>
      <c r="E2197" s="3" t="s">
        <v>996</v>
      </c>
      <c r="F2197" s="3" t="s">
        <v>996</v>
      </c>
    </row>
    <row r="2198" spans="1:6" x14ac:dyDescent="0.25">
      <c r="A2198" s="3">
        <v>40131</v>
      </c>
      <c r="B2198" s="3" t="s">
        <v>1495</v>
      </c>
      <c r="C2198" s="3" t="s">
        <v>1922</v>
      </c>
      <c r="D2198" s="3" t="s">
        <v>3496</v>
      </c>
      <c r="E2198" s="3" t="s">
        <v>3496</v>
      </c>
      <c r="F2198" s="3" t="s">
        <v>6794</v>
      </c>
    </row>
    <row r="2199" spans="1:6" x14ac:dyDescent="0.25">
      <c r="A2199" s="3">
        <v>40133</v>
      </c>
      <c r="B2199" s="3" t="s">
        <v>1495</v>
      </c>
      <c r="C2199" s="3" t="s">
        <v>1774</v>
      </c>
      <c r="D2199" s="3" t="s">
        <v>3496</v>
      </c>
      <c r="E2199" s="3" t="s">
        <v>3496</v>
      </c>
      <c r="F2199" s="3" t="s">
        <v>6794</v>
      </c>
    </row>
    <row r="2200" spans="1:6" x14ac:dyDescent="0.25">
      <c r="A2200" s="3">
        <v>40135</v>
      </c>
      <c r="B2200" s="3" t="s">
        <v>1495</v>
      </c>
      <c r="C2200" s="3" t="s">
        <v>5325</v>
      </c>
      <c r="D2200" s="3" t="s">
        <v>1006</v>
      </c>
      <c r="E2200" s="3" t="s">
        <v>1006</v>
      </c>
      <c r="F2200" s="3" t="s">
        <v>1006</v>
      </c>
    </row>
    <row r="2201" spans="1:6" x14ac:dyDescent="0.25">
      <c r="A2201" s="3">
        <v>40137</v>
      </c>
      <c r="B2201" s="3" t="s">
        <v>1495</v>
      </c>
      <c r="C2201" s="3" t="s">
        <v>3006</v>
      </c>
      <c r="D2201" s="3" t="s">
        <v>5243</v>
      </c>
      <c r="E2201" s="3" t="s">
        <v>5243</v>
      </c>
      <c r="F2201" s="3" t="s">
        <v>6803</v>
      </c>
    </row>
    <row r="2202" spans="1:6" x14ac:dyDescent="0.25">
      <c r="A2202" s="3">
        <v>40139</v>
      </c>
      <c r="B2202" s="3" t="s">
        <v>1495</v>
      </c>
      <c r="C2202" s="3" t="s">
        <v>1112</v>
      </c>
      <c r="D2202" s="3" t="s">
        <v>996</v>
      </c>
      <c r="E2202" s="3" t="s">
        <v>996</v>
      </c>
      <c r="F2202" s="3" t="s">
        <v>996</v>
      </c>
    </row>
    <row r="2203" spans="1:6" x14ac:dyDescent="0.25">
      <c r="A2203" s="3">
        <v>40141</v>
      </c>
      <c r="B2203" s="3" t="s">
        <v>1495</v>
      </c>
      <c r="C2203" s="3" t="s">
        <v>5329</v>
      </c>
      <c r="D2203" s="3" t="s">
        <v>5270</v>
      </c>
      <c r="E2203" s="3" t="s">
        <v>5270</v>
      </c>
      <c r="F2203" s="3" t="s">
        <v>4783</v>
      </c>
    </row>
    <row r="2204" spans="1:6" x14ac:dyDescent="0.25">
      <c r="A2204" s="3">
        <v>40143</v>
      </c>
      <c r="B2204" s="3" t="s">
        <v>1495</v>
      </c>
      <c r="C2204" s="3" t="s">
        <v>1539</v>
      </c>
      <c r="D2204" s="3" t="s">
        <v>3496</v>
      </c>
      <c r="E2204" s="3" t="s">
        <v>3496</v>
      </c>
      <c r="F2204" s="3" t="s">
        <v>6794</v>
      </c>
    </row>
    <row r="2205" spans="1:6" x14ac:dyDescent="0.25">
      <c r="A2205" s="3">
        <v>40145</v>
      </c>
      <c r="B2205" s="3" t="s">
        <v>1495</v>
      </c>
      <c r="C2205" s="3" t="s">
        <v>2174</v>
      </c>
      <c r="D2205" s="3" t="s">
        <v>3496</v>
      </c>
      <c r="E2205" s="3" t="s">
        <v>3496</v>
      </c>
      <c r="F2205" s="3" t="s">
        <v>6794</v>
      </c>
    </row>
    <row r="2206" spans="1:6" x14ac:dyDescent="0.25">
      <c r="A2206" s="3">
        <v>40147</v>
      </c>
      <c r="B2206" s="3" t="s">
        <v>1495</v>
      </c>
      <c r="C2206" s="3" t="s">
        <v>1127</v>
      </c>
      <c r="D2206" s="3" t="s">
        <v>3496</v>
      </c>
      <c r="E2206" s="3" t="s">
        <v>3496</v>
      </c>
      <c r="F2206" s="3" t="s">
        <v>6794</v>
      </c>
    </row>
    <row r="2207" spans="1:6" x14ac:dyDescent="0.25">
      <c r="A2207" s="3">
        <v>40149</v>
      </c>
      <c r="B2207" s="3" t="s">
        <v>1495</v>
      </c>
      <c r="C2207" s="3" t="s">
        <v>5334</v>
      </c>
      <c r="D2207" s="3" t="s">
        <v>996</v>
      </c>
      <c r="E2207" s="3" t="s">
        <v>996</v>
      </c>
      <c r="F2207" s="3" t="s">
        <v>996</v>
      </c>
    </row>
    <row r="2208" spans="1:6" x14ac:dyDescent="0.25">
      <c r="A2208" s="3">
        <v>40151</v>
      </c>
      <c r="B2208" s="3" t="s">
        <v>1495</v>
      </c>
      <c r="C2208" s="3" t="s">
        <v>5336</v>
      </c>
      <c r="D2208" s="3" t="s">
        <v>996</v>
      </c>
      <c r="E2208" s="3" t="s">
        <v>996</v>
      </c>
      <c r="F2208" s="3" t="s">
        <v>996</v>
      </c>
    </row>
    <row r="2209" spans="1:6" x14ac:dyDescent="0.25">
      <c r="A2209" s="3">
        <v>40153</v>
      </c>
      <c r="B2209" s="3" t="s">
        <v>1495</v>
      </c>
      <c r="C2209" s="3" t="s">
        <v>2060</v>
      </c>
      <c r="D2209" s="3" t="s">
        <v>996</v>
      </c>
      <c r="E2209" s="3" t="s">
        <v>996</v>
      </c>
      <c r="F2209" s="3" t="s">
        <v>996</v>
      </c>
    </row>
    <row r="2210" spans="1:6" x14ac:dyDescent="0.25">
      <c r="A2210" s="3">
        <v>41001</v>
      </c>
      <c r="B2210" s="3" t="s">
        <v>1519</v>
      </c>
      <c r="C2210" s="3" t="s">
        <v>1956</v>
      </c>
      <c r="D2210" s="3" t="s">
        <v>3065</v>
      </c>
      <c r="E2210" s="3" t="s">
        <v>23961</v>
      </c>
      <c r="F2210" s="3" t="s">
        <v>3065</v>
      </c>
    </row>
    <row r="2211" spans="1:6" x14ac:dyDescent="0.25">
      <c r="A2211" s="3">
        <v>41003</v>
      </c>
      <c r="B2211" s="3" t="s">
        <v>1519</v>
      </c>
      <c r="C2211" s="3" t="s">
        <v>1665</v>
      </c>
      <c r="D2211" s="3" t="s">
        <v>5339</v>
      </c>
      <c r="E2211" s="3" t="s">
        <v>23961</v>
      </c>
      <c r="F2211" s="3" t="s">
        <v>5339</v>
      </c>
    </row>
    <row r="2212" spans="1:6" x14ac:dyDescent="0.25">
      <c r="A2212" s="3">
        <v>41005</v>
      </c>
      <c r="B2212" s="3" t="s">
        <v>1519</v>
      </c>
      <c r="C2212" s="3" t="s">
        <v>5342</v>
      </c>
      <c r="D2212" s="3" t="s">
        <v>5339</v>
      </c>
      <c r="E2212" s="3" t="s">
        <v>23961</v>
      </c>
      <c r="F2212" s="3" t="s">
        <v>5339</v>
      </c>
    </row>
    <row r="2213" spans="1:6" x14ac:dyDescent="0.25">
      <c r="A2213" s="3">
        <v>41007</v>
      </c>
      <c r="B2213" s="3" t="s">
        <v>1519</v>
      </c>
      <c r="C2213" s="3" t="s">
        <v>5344</v>
      </c>
      <c r="D2213" s="3" t="s">
        <v>5339</v>
      </c>
      <c r="E2213" s="3" t="s">
        <v>23961</v>
      </c>
      <c r="F2213" s="3" t="s">
        <v>5339</v>
      </c>
    </row>
    <row r="2214" spans="1:6" x14ac:dyDescent="0.25">
      <c r="A2214" s="3">
        <v>41009</v>
      </c>
      <c r="B2214" s="3" t="s">
        <v>1519</v>
      </c>
      <c r="C2214" s="3" t="s">
        <v>1742</v>
      </c>
      <c r="D2214" s="3" t="s">
        <v>5339</v>
      </c>
      <c r="E2214" s="3" t="s">
        <v>23961</v>
      </c>
      <c r="F2214" s="3" t="s">
        <v>5339</v>
      </c>
    </row>
    <row r="2215" spans="1:6" x14ac:dyDescent="0.25">
      <c r="A2215" s="3">
        <v>41011</v>
      </c>
      <c r="B2215" s="3" t="s">
        <v>1519</v>
      </c>
      <c r="C2215" s="3" t="s">
        <v>4742</v>
      </c>
      <c r="D2215" s="3" t="s">
        <v>5339</v>
      </c>
      <c r="E2215" s="3" t="s">
        <v>23961</v>
      </c>
      <c r="F2215" s="3" t="s">
        <v>5339</v>
      </c>
    </row>
    <row r="2216" spans="1:6" x14ac:dyDescent="0.25">
      <c r="A2216" s="3">
        <v>41013</v>
      </c>
      <c r="B2216" s="3" t="s">
        <v>1519</v>
      </c>
      <c r="C2216" s="3" t="s">
        <v>5348</v>
      </c>
      <c r="D2216" s="3" t="s">
        <v>3111</v>
      </c>
      <c r="E2216" s="3" t="s">
        <v>23961</v>
      </c>
      <c r="F2216" s="3" t="s">
        <v>3111</v>
      </c>
    </row>
    <row r="2217" spans="1:6" x14ac:dyDescent="0.25">
      <c r="A2217" s="3">
        <v>41015</v>
      </c>
      <c r="B2217" s="3" t="s">
        <v>1519</v>
      </c>
      <c r="C2217" s="3" t="s">
        <v>4785</v>
      </c>
      <c r="D2217" s="3" t="s">
        <v>5339</v>
      </c>
      <c r="E2217" s="3" t="s">
        <v>23961</v>
      </c>
      <c r="F2217" s="3" t="s">
        <v>5339</v>
      </c>
    </row>
    <row r="2218" spans="1:6" x14ac:dyDescent="0.25">
      <c r="A2218" s="3">
        <v>41017</v>
      </c>
      <c r="B2218" s="3" t="s">
        <v>1519</v>
      </c>
      <c r="C2218" s="3" t="s">
        <v>5351</v>
      </c>
      <c r="D2218" s="3" t="s">
        <v>2541</v>
      </c>
      <c r="E2218" s="3" t="s">
        <v>23961</v>
      </c>
      <c r="F2218" s="3" t="s">
        <v>2541</v>
      </c>
    </row>
    <row r="2219" spans="1:6" x14ac:dyDescent="0.25">
      <c r="A2219" s="3">
        <v>41019</v>
      </c>
      <c r="B2219" s="3" t="s">
        <v>1519</v>
      </c>
      <c r="C2219" s="3" t="s">
        <v>1685</v>
      </c>
      <c r="D2219" s="3" t="s">
        <v>5339</v>
      </c>
      <c r="E2219" s="3" t="s">
        <v>23961</v>
      </c>
      <c r="F2219" s="3" t="s">
        <v>5339</v>
      </c>
    </row>
    <row r="2220" spans="1:6" x14ac:dyDescent="0.25">
      <c r="A2220" s="3">
        <v>41021</v>
      </c>
      <c r="B2220" s="3" t="s">
        <v>1519</v>
      </c>
      <c r="C2220" s="3" t="s">
        <v>5354</v>
      </c>
      <c r="D2220" s="3" t="s">
        <v>3111</v>
      </c>
      <c r="E2220" s="3" t="s">
        <v>23961</v>
      </c>
      <c r="F2220" s="3" t="s">
        <v>3111</v>
      </c>
    </row>
    <row r="2221" spans="1:6" x14ac:dyDescent="0.25">
      <c r="A2221" s="3">
        <v>41023</v>
      </c>
      <c r="B2221" s="3" t="s">
        <v>1519</v>
      </c>
      <c r="C2221" s="3" t="s">
        <v>1948</v>
      </c>
      <c r="D2221" s="3" t="s">
        <v>3065</v>
      </c>
      <c r="E2221" s="3" t="s">
        <v>23961</v>
      </c>
      <c r="F2221" s="3" t="s">
        <v>3065</v>
      </c>
    </row>
    <row r="2222" spans="1:6" x14ac:dyDescent="0.25">
      <c r="A2222" s="3">
        <v>41025</v>
      </c>
      <c r="B2222" s="3" t="s">
        <v>1519</v>
      </c>
      <c r="C2222" s="3" t="s">
        <v>5357</v>
      </c>
      <c r="D2222" s="3" t="s">
        <v>2541</v>
      </c>
      <c r="E2222" s="3" t="s">
        <v>23961</v>
      </c>
      <c r="F2222" s="3" t="s">
        <v>2541</v>
      </c>
    </row>
    <row r="2223" spans="1:6" x14ac:dyDescent="0.25">
      <c r="A2223" s="3">
        <v>41027</v>
      </c>
      <c r="B2223" s="3" t="s">
        <v>1519</v>
      </c>
      <c r="C2223" s="3" t="s">
        <v>5359</v>
      </c>
      <c r="D2223" s="3" t="s">
        <v>3111</v>
      </c>
      <c r="E2223" s="3" t="s">
        <v>23961</v>
      </c>
      <c r="F2223" s="3" t="s">
        <v>3111</v>
      </c>
    </row>
    <row r="2224" spans="1:6" x14ac:dyDescent="0.25">
      <c r="A2224" s="3">
        <v>41029</v>
      </c>
      <c r="B2224" s="3" t="s">
        <v>1519</v>
      </c>
      <c r="C2224" s="3" t="s">
        <v>1584</v>
      </c>
      <c r="D2224" s="3" t="s">
        <v>2523</v>
      </c>
      <c r="E2224" s="3" t="s">
        <v>23961</v>
      </c>
      <c r="F2224" s="3" t="s">
        <v>2523</v>
      </c>
    </row>
    <row r="2225" spans="1:6" x14ac:dyDescent="0.25">
      <c r="A2225" s="3">
        <v>41031</v>
      </c>
      <c r="B2225" s="3" t="s">
        <v>1519</v>
      </c>
      <c r="C2225" s="3" t="s">
        <v>1502</v>
      </c>
      <c r="D2225" s="3" t="s">
        <v>3111</v>
      </c>
      <c r="E2225" s="3" t="s">
        <v>23961</v>
      </c>
      <c r="F2225" s="3" t="s">
        <v>3111</v>
      </c>
    </row>
    <row r="2226" spans="1:6" x14ac:dyDescent="0.25">
      <c r="A2226" s="3">
        <v>41033</v>
      </c>
      <c r="B2226" s="3" t="s">
        <v>1519</v>
      </c>
      <c r="C2226" s="3" t="s">
        <v>5363</v>
      </c>
      <c r="D2226" s="3" t="s">
        <v>2523</v>
      </c>
      <c r="E2226" s="3" t="s">
        <v>23961</v>
      </c>
      <c r="F2226" s="3" t="s">
        <v>2523</v>
      </c>
    </row>
    <row r="2227" spans="1:6" x14ac:dyDescent="0.25">
      <c r="A2227" s="3">
        <v>41035</v>
      </c>
      <c r="B2227" s="3" t="s">
        <v>1519</v>
      </c>
      <c r="C2227" s="3" t="s">
        <v>1725</v>
      </c>
      <c r="D2227" s="3" t="s">
        <v>2541</v>
      </c>
      <c r="E2227" s="3" t="s">
        <v>23961</v>
      </c>
      <c r="F2227" s="3" t="s">
        <v>2541</v>
      </c>
    </row>
    <row r="2228" spans="1:6" x14ac:dyDescent="0.25">
      <c r="A2228" s="3">
        <v>41037</v>
      </c>
      <c r="B2228" s="3" t="s">
        <v>1519</v>
      </c>
      <c r="C2228" s="3" t="s">
        <v>1498</v>
      </c>
      <c r="D2228" s="3" t="s">
        <v>2541</v>
      </c>
      <c r="E2228" s="3" t="s">
        <v>23961</v>
      </c>
      <c r="F2228" s="3" t="s">
        <v>2541</v>
      </c>
    </row>
    <row r="2229" spans="1:6" x14ac:dyDescent="0.25">
      <c r="A2229" s="3">
        <v>41039</v>
      </c>
      <c r="B2229" s="3" t="s">
        <v>1519</v>
      </c>
      <c r="C2229" s="3" t="s">
        <v>3573</v>
      </c>
      <c r="D2229" s="3" t="s">
        <v>5339</v>
      </c>
      <c r="E2229" s="3" t="s">
        <v>23961</v>
      </c>
      <c r="F2229" s="3" t="s">
        <v>5339</v>
      </c>
    </row>
    <row r="2230" spans="1:6" x14ac:dyDescent="0.25">
      <c r="A2230" s="3">
        <v>41041</v>
      </c>
      <c r="B2230" s="3" t="s">
        <v>1519</v>
      </c>
      <c r="C2230" s="3" t="s">
        <v>1788</v>
      </c>
      <c r="D2230" s="3" t="s">
        <v>5339</v>
      </c>
      <c r="E2230" s="3" t="s">
        <v>23961</v>
      </c>
      <c r="F2230" s="3" t="s">
        <v>5339</v>
      </c>
    </row>
    <row r="2231" spans="1:6" x14ac:dyDescent="0.25">
      <c r="A2231" s="3">
        <v>41043</v>
      </c>
      <c r="B2231" s="3" t="s">
        <v>1519</v>
      </c>
      <c r="C2231" s="3" t="s">
        <v>1815</v>
      </c>
      <c r="D2231" s="3" t="s">
        <v>5339</v>
      </c>
      <c r="E2231" s="3" t="s">
        <v>23961</v>
      </c>
      <c r="F2231" s="3" t="s">
        <v>5339</v>
      </c>
    </row>
    <row r="2232" spans="1:6" x14ac:dyDescent="0.25">
      <c r="A2232" s="3">
        <v>41045</v>
      </c>
      <c r="B2232" s="3" t="s">
        <v>1519</v>
      </c>
      <c r="C2232" s="3" t="s">
        <v>5370</v>
      </c>
      <c r="D2232" s="3" t="s">
        <v>3065</v>
      </c>
      <c r="E2232" s="3" t="s">
        <v>23961</v>
      </c>
      <c r="F2232" s="3" t="s">
        <v>3065</v>
      </c>
    </row>
    <row r="2233" spans="1:6" x14ac:dyDescent="0.25">
      <c r="A2233" s="3">
        <v>41047</v>
      </c>
      <c r="B2233" s="3" t="s">
        <v>1519</v>
      </c>
      <c r="C2233" s="3" t="s">
        <v>1599</v>
      </c>
      <c r="D2233" s="3" t="s">
        <v>5339</v>
      </c>
      <c r="E2233" s="3" t="s">
        <v>23961</v>
      </c>
      <c r="F2233" s="3" t="s">
        <v>5339</v>
      </c>
    </row>
    <row r="2234" spans="1:6" x14ac:dyDescent="0.25">
      <c r="A2234" s="3">
        <v>41049</v>
      </c>
      <c r="B2234" s="3" t="s">
        <v>1519</v>
      </c>
      <c r="C2234" s="3" t="s">
        <v>1846</v>
      </c>
      <c r="D2234" s="3" t="s">
        <v>3111</v>
      </c>
      <c r="E2234" s="3" t="s">
        <v>23961</v>
      </c>
      <c r="F2234" s="3" t="s">
        <v>3111</v>
      </c>
    </row>
    <row r="2235" spans="1:6" x14ac:dyDescent="0.25">
      <c r="A2235" s="3">
        <v>41051</v>
      </c>
      <c r="B2235" s="3" t="s">
        <v>1519</v>
      </c>
      <c r="C2235" s="3" t="s">
        <v>5374</v>
      </c>
      <c r="D2235" s="3" t="s">
        <v>5339</v>
      </c>
      <c r="E2235" s="3" t="s">
        <v>23961</v>
      </c>
      <c r="F2235" s="3" t="s">
        <v>5339</v>
      </c>
    </row>
    <row r="2236" spans="1:6" x14ac:dyDescent="0.25">
      <c r="A2236" s="3">
        <v>41053</v>
      </c>
      <c r="B2236" s="3" t="s">
        <v>1519</v>
      </c>
      <c r="C2236" s="3" t="s">
        <v>1569</v>
      </c>
      <c r="D2236" s="3" t="s">
        <v>5339</v>
      </c>
      <c r="E2236" s="3" t="s">
        <v>23961</v>
      </c>
      <c r="F2236" s="3" t="s">
        <v>5339</v>
      </c>
    </row>
    <row r="2237" spans="1:6" x14ac:dyDescent="0.25">
      <c r="A2237" s="3">
        <v>41055</v>
      </c>
      <c r="B2237" s="3" t="s">
        <v>1519</v>
      </c>
      <c r="C2237" s="3" t="s">
        <v>1904</v>
      </c>
      <c r="D2237" s="3" t="s">
        <v>3111</v>
      </c>
      <c r="E2237" s="3" t="s">
        <v>23961</v>
      </c>
      <c r="F2237" s="3" t="s">
        <v>3111</v>
      </c>
    </row>
    <row r="2238" spans="1:6" x14ac:dyDescent="0.25">
      <c r="A2238" s="3">
        <v>41057</v>
      </c>
      <c r="B2238" s="3" t="s">
        <v>1519</v>
      </c>
      <c r="C2238" s="3" t="s">
        <v>5378</v>
      </c>
      <c r="D2238" s="3" t="s">
        <v>5339</v>
      </c>
      <c r="E2238" s="3" t="s">
        <v>23961</v>
      </c>
      <c r="F2238" s="3" t="s">
        <v>5339</v>
      </c>
    </row>
    <row r="2239" spans="1:6" x14ac:dyDescent="0.25">
      <c r="A2239" s="3">
        <v>41059</v>
      </c>
      <c r="B2239" s="3" t="s">
        <v>1519</v>
      </c>
      <c r="C2239" s="3" t="s">
        <v>2196</v>
      </c>
      <c r="D2239" s="3" t="s">
        <v>3111</v>
      </c>
      <c r="E2239" s="3" t="s">
        <v>23961</v>
      </c>
      <c r="F2239" s="3" t="s">
        <v>3111</v>
      </c>
    </row>
    <row r="2240" spans="1:6" x14ac:dyDescent="0.25">
      <c r="A2240" s="3">
        <v>41061</v>
      </c>
      <c r="B2240" s="3" t="s">
        <v>1519</v>
      </c>
      <c r="C2240" s="3" t="s">
        <v>1717</v>
      </c>
      <c r="D2240" s="3" t="s">
        <v>3111</v>
      </c>
      <c r="E2240" s="3" t="s">
        <v>23961</v>
      </c>
      <c r="F2240" s="3" t="s">
        <v>3111</v>
      </c>
    </row>
    <row r="2241" spans="1:6" x14ac:dyDescent="0.25">
      <c r="A2241" s="3">
        <v>41063</v>
      </c>
      <c r="B2241" s="3" t="s">
        <v>1519</v>
      </c>
      <c r="C2241" s="3" t="s">
        <v>5382</v>
      </c>
      <c r="D2241" s="3" t="s">
        <v>3111</v>
      </c>
      <c r="E2241" s="3" t="s">
        <v>23961</v>
      </c>
      <c r="F2241" s="3" t="s">
        <v>3111</v>
      </c>
    </row>
    <row r="2242" spans="1:6" x14ac:dyDescent="0.25">
      <c r="A2242" s="3">
        <v>41065</v>
      </c>
      <c r="B2242" s="3" t="s">
        <v>1519</v>
      </c>
      <c r="C2242" s="3" t="s">
        <v>5384</v>
      </c>
      <c r="D2242" s="3" t="s">
        <v>3111</v>
      </c>
      <c r="E2242" s="3" t="s">
        <v>23961</v>
      </c>
      <c r="F2242" s="3" t="s">
        <v>3111</v>
      </c>
    </row>
    <row r="2243" spans="1:6" x14ac:dyDescent="0.25">
      <c r="A2243" s="3">
        <v>41067</v>
      </c>
      <c r="B2243" s="3" t="s">
        <v>1519</v>
      </c>
      <c r="C2243" s="3" t="s">
        <v>1127</v>
      </c>
      <c r="D2243" s="3" t="s">
        <v>5339</v>
      </c>
      <c r="E2243" s="3" t="s">
        <v>23961</v>
      </c>
      <c r="F2243" s="3" t="s">
        <v>5339</v>
      </c>
    </row>
    <row r="2244" spans="1:6" x14ac:dyDescent="0.25">
      <c r="A2244" s="3">
        <v>41069</v>
      </c>
      <c r="B2244" s="3" t="s">
        <v>1519</v>
      </c>
      <c r="C2244" s="3" t="s">
        <v>1926</v>
      </c>
      <c r="D2244" s="3" t="s">
        <v>3111</v>
      </c>
      <c r="E2244" s="3" t="s">
        <v>23961</v>
      </c>
      <c r="F2244" s="3" t="s">
        <v>3111</v>
      </c>
    </row>
    <row r="2245" spans="1:6" x14ac:dyDescent="0.25">
      <c r="A2245" s="3">
        <v>41071</v>
      </c>
      <c r="B2245" s="3" t="s">
        <v>1519</v>
      </c>
      <c r="C2245" s="3" t="s">
        <v>5388</v>
      </c>
      <c r="D2245" s="3" t="s">
        <v>5339</v>
      </c>
      <c r="E2245" s="3" t="s">
        <v>23961</v>
      </c>
      <c r="F2245" s="3" t="s">
        <v>5339</v>
      </c>
    </row>
    <row r="2246" spans="1:6" x14ac:dyDescent="0.25">
      <c r="A2246" s="3">
        <v>42001</v>
      </c>
      <c r="B2246" s="3" t="s">
        <v>1501</v>
      </c>
      <c r="C2246" s="3" t="s">
        <v>1618</v>
      </c>
      <c r="D2246" s="3" t="s">
        <v>2240</v>
      </c>
      <c r="E2246" s="3" t="s">
        <v>23961</v>
      </c>
      <c r="F2246" s="3" t="s">
        <v>2240</v>
      </c>
    </row>
    <row r="2247" spans="1:6" x14ac:dyDescent="0.25">
      <c r="A2247" s="3">
        <v>42003</v>
      </c>
      <c r="B2247" s="3" t="s">
        <v>1501</v>
      </c>
      <c r="C2247" s="3" t="s">
        <v>1557</v>
      </c>
      <c r="D2247" s="3" t="s">
        <v>1015</v>
      </c>
      <c r="E2247" s="3" t="s">
        <v>23961</v>
      </c>
      <c r="F2247" s="3" t="s">
        <v>1015</v>
      </c>
    </row>
    <row r="2248" spans="1:6" x14ac:dyDescent="0.25">
      <c r="A2248" s="3">
        <v>42005</v>
      </c>
      <c r="B2248" s="3" t="s">
        <v>1501</v>
      </c>
      <c r="C2248" s="3" t="s">
        <v>2137</v>
      </c>
      <c r="D2248" s="3" t="s">
        <v>1015</v>
      </c>
      <c r="E2248" s="3" t="s">
        <v>23961</v>
      </c>
      <c r="F2248" s="3" t="s">
        <v>1015</v>
      </c>
    </row>
    <row r="2249" spans="1:6" x14ac:dyDescent="0.25">
      <c r="A2249" s="3">
        <v>42007</v>
      </c>
      <c r="B2249" s="3" t="s">
        <v>1501</v>
      </c>
      <c r="C2249" s="3" t="s">
        <v>1807</v>
      </c>
      <c r="D2249" s="3" t="s">
        <v>1015</v>
      </c>
      <c r="E2249" s="3" t="s">
        <v>23961</v>
      </c>
      <c r="F2249" s="3" t="s">
        <v>1015</v>
      </c>
    </row>
    <row r="2250" spans="1:6" x14ac:dyDescent="0.25">
      <c r="A2250" s="3">
        <v>42009</v>
      </c>
      <c r="B2250" s="3" t="s">
        <v>1501</v>
      </c>
      <c r="C2250" s="3" t="s">
        <v>2020</v>
      </c>
      <c r="D2250" s="3" t="s">
        <v>1015</v>
      </c>
      <c r="E2250" s="3" t="s">
        <v>23961</v>
      </c>
      <c r="F2250" s="3" t="s">
        <v>1015</v>
      </c>
    </row>
    <row r="2251" spans="1:6" x14ac:dyDescent="0.25">
      <c r="A2251" s="3">
        <v>42011</v>
      </c>
      <c r="B2251" s="3" t="s">
        <v>1501</v>
      </c>
      <c r="C2251" s="3" t="s">
        <v>2012</v>
      </c>
      <c r="D2251" s="3" t="s">
        <v>1015</v>
      </c>
      <c r="E2251" s="3" t="s">
        <v>23961</v>
      </c>
      <c r="F2251" s="3" t="s">
        <v>1015</v>
      </c>
    </row>
    <row r="2252" spans="1:6" x14ac:dyDescent="0.25">
      <c r="A2252" s="3">
        <v>42013</v>
      </c>
      <c r="B2252" s="3" t="s">
        <v>1501</v>
      </c>
      <c r="C2252" s="3" t="s">
        <v>2159</v>
      </c>
      <c r="D2252" s="3" t="s">
        <v>1015</v>
      </c>
      <c r="E2252" s="3" t="s">
        <v>23961</v>
      </c>
      <c r="F2252" s="3" t="s">
        <v>1015</v>
      </c>
    </row>
    <row r="2253" spans="1:6" x14ac:dyDescent="0.25">
      <c r="A2253" s="3">
        <v>42015</v>
      </c>
      <c r="B2253" s="3" t="s">
        <v>1501</v>
      </c>
      <c r="C2253" s="3" t="s">
        <v>2743</v>
      </c>
      <c r="D2253" s="3" t="s">
        <v>1015</v>
      </c>
      <c r="E2253" s="3" t="s">
        <v>23961</v>
      </c>
      <c r="F2253" s="3" t="s">
        <v>1015</v>
      </c>
    </row>
    <row r="2254" spans="1:6" x14ac:dyDescent="0.25">
      <c r="A2254" s="3">
        <v>42017</v>
      </c>
      <c r="B2254" s="3" t="s">
        <v>1501</v>
      </c>
      <c r="C2254" s="3" t="s">
        <v>1819</v>
      </c>
      <c r="D2254" s="3" t="s">
        <v>2240</v>
      </c>
      <c r="E2254" s="3" t="s">
        <v>23961</v>
      </c>
      <c r="F2254" s="3" t="s">
        <v>2240</v>
      </c>
    </row>
    <row r="2255" spans="1:6" x14ac:dyDescent="0.25">
      <c r="A2255" s="3">
        <v>42019</v>
      </c>
      <c r="B2255" s="3" t="s">
        <v>1501</v>
      </c>
      <c r="C2255" s="3" t="s">
        <v>1664</v>
      </c>
      <c r="D2255" s="3" t="s">
        <v>1015</v>
      </c>
      <c r="E2255" s="3" t="s">
        <v>23961</v>
      </c>
      <c r="F2255" s="3" t="s">
        <v>1015</v>
      </c>
    </row>
    <row r="2256" spans="1:6" x14ac:dyDescent="0.25">
      <c r="A2256" s="3">
        <v>42021</v>
      </c>
      <c r="B2256" s="3" t="s">
        <v>1501</v>
      </c>
      <c r="C2256" s="3" t="s">
        <v>1634</v>
      </c>
      <c r="D2256" s="3" t="s">
        <v>1015</v>
      </c>
      <c r="E2256" s="3" t="s">
        <v>23961</v>
      </c>
      <c r="F2256" s="3" t="s">
        <v>1015</v>
      </c>
    </row>
    <row r="2257" spans="1:6" x14ac:dyDescent="0.25">
      <c r="A2257" s="3">
        <v>42023</v>
      </c>
      <c r="B2257" s="3" t="s">
        <v>1501</v>
      </c>
      <c r="C2257" s="3" t="s">
        <v>1710</v>
      </c>
      <c r="D2257" s="3" t="s">
        <v>1015</v>
      </c>
      <c r="E2257" s="3" t="s">
        <v>23961</v>
      </c>
      <c r="F2257" s="3" t="s">
        <v>1015</v>
      </c>
    </row>
    <row r="2258" spans="1:6" x14ac:dyDescent="0.25">
      <c r="A2258" s="3">
        <v>42025</v>
      </c>
      <c r="B2258" s="3" t="s">
        <v>1501</v>
      </c>
      <c r="C2258" s="3" t="s">
        <v>2076</v>
      </c>
      <c r="D2258" s="3" t="s">
        <v>1015</v>
      </c>
      <c r="E2258" s="3" t="s">
        <v>23961</v>
      </c>
      <c r="F2258" s="3" t="s">
        <v>1015</v>
      </c>
    </row>
    <row r="2259" spans="1:6" x14ac:dyDescent="0.25">
      <c r="A2259" s="3">
        <v>42027</v>
      </c>
      <c r="B2259" s="3" t="s">
        <v>1501</v>
      </c>
      <c r="C2259" s="3" t="s">
        <v>5403</v>
      </c>
      <c r="D2259" s="3" t="s">
        <v>1015</v>
      </c>
      <c r="E2259" s="3" t="s">
        <v>23961</v>
      </c>
      <c r="F2259" s="3" t="s">
        <v>1015</v>
      </c>
    </row>
    <row r="2260" spans="1:6" x14ac:dyDescent="0.25">
      <c r="A2260" s="3">
        <v>42029</v>
      </c>
      <c r="B2260" s="3" t="s">
        <v>1501</v>
      </c>
      <c r="C2260" s="3" t="s">
        <v>1567</v>
      </c>
      <c r="D2260" s="3" t="s">
        <v>2240</v>
      </c>
      <c r="E2260" s="3" t="s">
        <v>23961</v>
      </c>
      <c r="F2260" s="3" t="s">
        <v>2240</v>
      </c>
    </row>
    <row r="2261" spans="1:6" x14ac:dyDescent="0.25">
      <c r="A2261" s="3">
        <v>42031</v>
      </c>
      <c r="B2261" s="3" t="s">
        <v>1501</v>
      </c>
      <c r="C2261" s="3" t="s">
        <v>5406</v>
      </c>
      <c r="D2261" s="3" t="s">
        <v>1015</v>
      </c>
      <c r="E2261" s="3" t="s">
        <v>23961</v>
      </c>
      <c r="F2261" s="3" t="s">
        <v>1015</v>
      </c>
    </row>
    <row r="2262" spans="1:6" x14ac:dyDescent="0.25">
      <c r="A2262" s="3">
        <v>42033</v>
      </c>
      <c r="B2262" s="3" t="s">
        <v>1501</v>
      </c>
      <c r="C2262" s="3" t="s">
        <v>1892</v>
      </c>
      <c r="D2262" s="3" t="s">
        <v>1015</v>
      </c>
      <c r="E2262" s="3" t="s">
        <v>23961</v>
      </c>
      <c r="F2262" s="3" t="s">
        <v>1015</v>
      </c>
    </row>
    <row r="2263" spans="1:6" x14ac:dyDescent="0.25">
      <c r="A2263" s="3">
        <v>42035</v>
      </c>
      <c r="B2263" s="3" t="s">
        <v>1501</v>
      </c>
      <c r="C2263" s="3" t="s">
        <v>863</v>
      </c>
      <c r="D2263" s="3" t="s">
        <v>1015</v>
      </c>
      <c r="E2263" s="3" t="s">
        <v>23961</v>
      </c>
      <c r="F2263" s="3" t="s">
        <v>1015</v>
      </c>
    </row>
    <row r="2264" spans="1:6" x14ac:dyDescent="0.25">
      <c r="A2264" s="3">
        <v>42037</v>
      </c>
      <c r="B2264" s="3" t="s">
        <v>1501</v>
      </c>
      <c r="C2264" s="3" t="s">
        <v>1742</v>
      </c>
      <c r="D2264" s="3" t="s">
        <v>1015</v>
      </c>
      <c r="E2264" s="3" t="s">
        <v>23961</v>
      </c>
      <c r="F2264" s="3" t="s">
        <v>1015</v>
      </c>
    </row>
    <row r="2265" spans="1:6" x14ac:dyDescent="0.25">
      <c r="A2265" s="3">
        <v>42039</v>
      </c>
      <c r="B2265" s="3" t="s">
        <v>1501</v>
      </c>
      <c r="C2265" s="3" t="s">
        <v>1591</v>
      </c>
      <c r="D2265" s="3" t="s">
        <v>3659</v>
      </c>
      <c r="E2265" s="3" t="s">
        <v>23961</v>
      </c>
      <c r="F2265" s="3" t="s">
        <v>3659</v>
      </c>
    </row>
    <row r="2266" spans="1:6" x14ac:dyDescent="0.25">
      <c r="A2266" s="3">
        <v>42041</v>
      </c>
      <c r="B2266" s="3" t="s">
        <v>1501</v>
      </c>
      <c r="C2266" s="3" t="s">
        <v>1576</v>
      </c>
      <c r="D2266" s="3" t="s">
        <v>1015</v>
      </c>
      <c r="E2266" s="3" t="s">
        <v>23961</v>
      </c>
      <c r="F2266" s="3" t="s">
        <v>1015</v>
      </c>
    </row>
    <row r="2267" spans="1:6" x14ac:dyDescent="0.25">
      <c r="A2267" s="3">
        <v>42043</v>
      </c>
      <c r="B2267" s="3" t="s">
        <v>1501</v>
      </c>
      <c r="C2267" s="3" t="s">
        <v>5413</v>
      </c>
      <c r="D2267" s="3" t="s">
        <v>1015</v>
      </c>
      <c r="E2267" s="3" t="s">
        <v>23961</v>
      </c>
      <c r="F2267" s="3" t="s">
        <v>1015</v>
      </c>
    </row>
    <row r="2268" spans="1:6" x14ac:dyDescent="0.25">
      <c r="A2268" s="3">
        <v>42045</v>
      </c>
      <c r="B2268" s="3" t="s">
        <v>1501</v>
      </c>
      <c r="C2268" s="3" t="s">
        <v>1125</v>
      </c>
      <c r="D2268" s="3" t="s">
        <v>2240</v>
      </c>
      <c r="E2268" s="3" t="s">
        <v>23961</v>
      </c>
      <c r="F2268" s="3" t="s">
        <v>2240</v>
      </c>
    </row>
    <row r="2269" spans="1:6" x14ac:dyDescent="0.25">
      <c r="A2269" s="3">
        <v>42047</v>
      </c>
      <c r="B2269" s="3" t="s">
        <v>1501</v>
      </c>
      <c r="C2269" s="3" t="s">
        <v>1757</v>
      </c>
      <c r="D2269" s="3" t="s">
        <v>1015</v>
      </c>
      <c r="E2269" s="3" t="s">
        <v>23961</v>
      </c>
      <c r="F2269" s="3" t="s">
        <v>1015</v>
      </c>
    </row>
    <row r="2270" spans="1:6" x14ac:dyDescent="0.25">
      <c r="A2270" s="3">
        <v>42049</v>
      </c>
      <c r="B2270" s="3" t="s">
        <v>1501</v>
      </c>
      <c r="C2270" s="3" t="s">
        <v>1770</v>
      </c>
      <c r="D2270" s="3" t="s">
        <v>3659</v>
      </c>
      <c r="E2270" s="3" t="s">
        <v>23961</v>
      </c>
      <c r="F2270" s="3" t="s">
        <v>3659</v>
      </c>
    </row>
    <row r="2271" spans="1:6" x14ac:dyDescent="0.25">
      <c r="A2271" s="3">
        <v>42051</v>
      </c>
      <c r="B2271" s="3" t="s">
        <v>1501</v>
      </c>
      <c r="C2271" s="3" t="s">
        <v>1834</v>
      </c>
      <c r="D2271" s="3" t="s">
        <v>1015</v>
      </c>
      <c r="E2271" s="3" t="s">
        <v>23961</v>
      </c>
      <c r="F2271" s="3" t="s">
        <v>1015</v>
      </c>
    </row>
    <row r="2272" spans="1:6" x14ac:dyDescent="0.25">
      <c r="A2272" s="3">
        <v>42053</v>
      </c>
      <c r="B2272" s="3" t="s">
        <v>1501</v>
      </c>
      <c r="C2272" s="3" t="s">
        <v>5419</v>
      </c>
      <c r="D2272" s="3" t="s">
        <v>1015</v>
      </c>
      <c r="E2272" s="3" t="s">
        <v>23961</v>
      </c>
      <c r="F2272" s="3" t="s">
        <v>1015</v>
      </c>
    </row>
    <row r="2273" spans="1:6" x14ac:dyDescent="0.25">
      <c r="A2273" s="3">
        <v>42055</v>
      </c>
      <c r="B2273" s="3" t="s">
        <v>1501</v>
      </c>
      <c r="C2273" s="3" t="s">
        <v>1813</v>
      </c>
      <c r="D2273" s="3" t="s">
        <v>1015</v>
      </c>
      <c r="E2273" s="3" t="s">
        <v>23961</v>
      </c>
      <c r="F2273" s="3" t="s">
        <v>1015</v>
      </c>
    </row>
    <row r="2274" spans="1:6" x14ac:dyDescent="0.25">
      <c r="A2274" s="3">
        <v>42057</v>
      </c>
      <c r="B2274" s="3" t="s">
        <v>1501</v>
      </c>
      <c r="C2274" s="3" t="s">
        <v>1673</v>
      </c>
      <c r="D2274" s="3" t="s">
        <v>1015</v>
      </c>
      <c r="E2274" s="3" t="s">
        <v>23961</v>
      </c>
      <c r="F2274" s="3" t="s">
        <v>1015</v>
      </c>
    </row>
    <row r="2275" spans="1:6" x14ac:dyDescent="0.25">
      <c r="A2275" s="3">
        <v>42059</v>
      </c>
      <c r="B2275" s="3" t="s">
        <v>1501</v>
      </c>
      <c r="C2275" s="3" t="s">
        <v>1737</v>
      </c>
      <c r="D2275" s="3" t="s">
        <v>1015</v>
      </c>
      <c r="E2275" s="3" t="s">
        <v>23961</v>
      </c>
      <c r="F2275" s="3" t="s">
        <v>1015</v>
      </c>
    </row>
    <row r="2276" spans="1:6" x14ac:dyDescent="0.25">
      <c r="A2276" s="3">
        <v>42061</v>
      </c>
      <c r="B2276" s="3" t="s">
        <v>1501</v>
      </c>
      <c r="C2276" s="3" t="s">
        <v>1678</v>
      </c>
      <c r="D2276" s="3" t="s">
        <v>1015</v>
      </c>
      <c r="E2276" s="3" t="s">
        <v>23961</v>
      </c>
      <c r="F2276" s="3" t="s">
        <v>1015</v>
      </c>
    </row>
    <row r="2277" spans="1:6" x14ac:dyDescent="0.25">
      <c r="A2277" s="3">
        <v>42063</v>
      </c>
      <c r="B2277" s="3" t="s">
        <v>1501</v>
      </c>
      <c r="C2277" s="3" t="s">
        <v>1118</v>
      </c>
      <c r="D2277" s="3" t="s">
        <v>1015</v>
      </c>
      <c r="E2277" s="3" t="s">
        <v>23961</v>
      </c>
      <c r="F2277" s="3" t="s">
        <v>1015</v>
      </c>
    </row>
    <row r="2278" spans="1:6" x14ac:dyDescent="0.25">
      <c r="A2278" s="3">
        <v>42065</v>
      </c>
      <c r="B2278" s="3" t="s">
        <v>1501</v>
      </c>
      <c r="C2278" s="3" t="s">
        <v>1502</v>
      </c>
      <c r="D2278" s="3" t="s">
        <v>1015</v>
      </c>
      <c r="E2278" s="3" t="s">
        <v>23961</v>
      </c>
      <c r="F2278" s="3" t="s">
        <v>1015</v>
      </c>
    </row>
    <row r="2279" spans="1:6" x14ac:dyDescent="0.25">
      <c r="A2279" s="3">
        <v>42067</v>
      </c>
      <c r="B2279" s="3" t="s">
        <v>1501</v>
      </c>
      <c r="C2279" s="3" t="s">
        <v>5427</v>
      </c>
      <c r="D2279" s="3" t="s">
        <v>1015</v>
      </c>
      <c r="E2279" s="3" t="s">
        <v>23961</v>
      </c>
      <c r="F2279" s="3" t="s">
        <v>1015</v>
      </c>
    </row>
    <row r="2280" spans="1:6" x14ac:dyDescent="0.25">
      <c r="A2280" s="3">
        <v>42069</v>
      </c>
      <c r="B2280" s="3" t="s">
        <v>1501</v>
      </c>
      <c r="C2280" s="3" t="s">
        <v>2077</v>
      </c>
      <c r="D2280" s="3" t="s">
        <v>1015</v>
      </c>
      <c r="E2280" s="3" t="s">
        <v>23961</v>
      </c>
      <c r="F2280" s="3" t="s">
        <v>1015</v>
      </c>
    </row>
    <row r="2281" spans="1:6" x14ac:dyDescent="0.25">
      <c r="A2281" s="3">
        <v>42071</v>
      </c>
      <c r="B2281" s="3" t="s">
        <v>1501</v>
      </c>
      <c r="C2281" s="3" t="s">
        <v>1669</v>
      </c>
      <c r="D2281" s="3" t="s">
        <v>2240</v>
      </c>
      <c r="E2281" s="3" t="s">
        <v>23961</v>
      </c>
      <c r="F2281" s="3" t="s">
        <v>2240</v>
      </c>
    </row>
    <row r="2282" spans="1:6" x14ac:dyDescent="0.25">
      <c r="A2282" s="3">
        <v>42073</v>
      </c>
      <c r="B2282" s="3" t="s">
        <v>1501</v>
      </c>
      <c r="C2282" s="3" t="s">
        <v>1632</v>
      </c>
      <c r="D2282" s="3" t="s">
        <v>1015</v>
      </c>
      <c r="E2282" s="3" t="s">
        <v>23961</v>
      </c>
      <c r="F2282" s="3" t="s">
        <v>1015</v>
      </c>
    </row>
    <row r="2283" spans="1:6" x14ac:dyDescent="0.25">
      <c r="A2283" s="3">
        <v>42075</v>
      </c>
      <c r="B2283" s="3" t="s">
        <v>1501</v>
      </c>
      <c r="C2283" s="3" t="s">
        <v>62</v>
      </c>
      <c r="D2283" s="3" t="s">
        <v>1015</v>
      </c>
      <c r="E2283" s="3" t="s">
        <v>23961</v>
      </c>
      <c r="F2283" s="3" t="s">
        <v>1015</v>
      </c>
    </row>
    <row r="2284" spans="1:6" x14ac:dyDescent="0.25">
      <c r="A2284" s="3">
        <v>42077</v>
      </c>
      <c r="B2284" s="3" t="s">
        <v>1501</v>
      </c>
      <c r="C2284" s="3" t="s">
        <v>5433</v>
      </c>
      <c r="D2284" s="3" t="s">
        <v>1015</v>
      </c>
      <c r="E2284" s="3" t="s">
        <v>23961</v>
      </c>
      <c r="F2284" s="3" t="s">
        <v>1015</v>
      </c>
    </row>
    <row r="2285" spans="1:6" x14ac:dyDescent="0.25">
      <c r="A2285" s="3">
        <v>42079</v>
      </c>
      <c r="B2285" s="3" t="s">
        <v>1501</v>
      </c>
      <c r="C2285" s="3" t="s">
        <v>1601</v>
      </c>
      <c r="D2285" s="3" t="s">
        <v>1015</v>
      </c>
      <c r="E2285" s="3" t="s">
        <v>23961</v>
      </c>
      <c r="F2285" s="3" t="s">
        <v>1015</v>
      </c>
    </row>
    <row r="2286" spans="1:6" x14ac:dyDescent="0.25">
      <c r="A2286" s="3">
        <v>42081</v>
      </c>
      <c r="B2286" s="3" t="s">
        <v>1501</v>
      </c>
      <c r="C2286" s="3" t="s">
        <v>5436</v>
      </c>
      <c r="D2286" s="3" t="s">
        <v>1015</v>
      </c>
      <c r="E2286" s="3" t="s">
        <v>23961</v>
      </c>
      <c r="F2286" s="3" t="s">
        <v>1015</v>
      </c>
    </row>
    <row r="2287" spans="1:6" x14ac:dyDescent="0.25">
      <c r="A2287" s="3">
        <v>42083</v>
      </c>
      <c r="B2287" s="3" t="s">
        <v>1501</v>
      </c>
      <c r="C2287" s="3" t="s">
        <v>5438</v>
      </c>
      <c r="D2287" s="3" t="s">
        <v>1015</v>
      </c>
      <c r="E2287" s="3" t="s">
        <v>23961</v>
      </c>
      <c r="F2287" s="3" t="s">
        <v>1015</v>
      </c>
    </row>
    <row r="2288" spans="1:6" x14ac:dyDescent="0.25">
      <c r="A2288" s="3">
        <v>42085</v>
      </c>
      <c r="B2288" s="3" t="s">
        <v>1501</v>
      </c>
      <c r="C2288" s="3" t="s">
        <v>1630</v>
      </c>
      <c r="D2288" s="3" t="s">
        <v>1015</v>
      </c>
      <c r="E2288" s="3" t="s">
        <v>23961</v>
      </c>
      <c r="F2288" s="3" t="s">
        <v>1015</v>
      </c>
    </row>
    <row r="2289" spans="1:6" x14ac:dyDescent="0.25">
      <c r="A2289" s="3">
        <v>42087</v>
      </c>
      <c r="B2289" s="3" t="s">
        <v>1501</v>
      </c>
      <c r="C2289" s="3" t="s">
        <v>5441</v>
      </c>
      <c r="D2289" s="3" t="s">
        <v>1015</v>
      </c>
      <c r="E2289" s="3" t="s">
        <v>23961</v>
      </c>
      <c r="F2289" s="3" t="s">
        <v>1015</v>
      </c>
    </row>
    <row r="2290" spans="1:6" x14ac:dyDescent="0.25">
      <c r="A2290" s="3">
        <v>42089</v>
      </c>
      <c r="B2290" s="3" t="s">
        <v>1501</v>
      </c>
      <c r="C2290" s="3" t="s">
        <v>1544</v>
      </c>
      <c r="D2290" s="3" t="s">
        <v>1015</v>
      </c>
      <c r="E2290" s="3" t="s">
        <v>23961</v>
      </c>
      <c r="F2290" s="3" t="s">
        <v>1015</v>
      </c>
    </row>
    <row r="2291" spans="1:6" x14ac:dyDescent="0.25">
      <c r="A2291" s="3">
        <v>42091</v>
      </c>
      <c r="B2291" s="3" t="s">
        <v>1501</v>
      </c>
      <c r="C2291" s="3" t="s">
        <v>1626</v>
      </c>
      <c r="D2291" s="3" t="s">
        <v>2240</v>
      </c>
      <c r="E2291" s="3" t="s">
        <v>23961</v>
      </c>
      <c r="F2291" s="3" t="s">
        <v>2240</v>
      </c>
    </row>
    <row r="2292" spans="1:6" x14ac:dyDescent="0.25">
      <c r="A2292" s="3">
        <v>42093</v>
      </c>
      <c r="B2292" s="3" t="s">
        <v>1501</v>
      </c>
      <c r="C2292" s="3" t="s">
        <v>2160</v>
      </c>
      <c r="D2292" s="3" t="s">
        <v>1015</v>
      </c>
      <c r="E2292" s="3" t="s">
        <v>23961</v>
      </c>
      <c r="F2292" s="3" t="s">
        <v>1015</v>
      </c>
    </row>
    <row r="2293" spans="1:6" x14ac:dyDescent="0.25">
      <c r="A2293" s="3">
        <v>42095</v>
      </c>
      <c r="B2293" s="3" t="s">
        <v>1501</v>
      </c>
      <c r="C2293" s="3" t="s">
        <v>1716</v>
      </c>
      <c r="D2293" s="3" t="s">
        <v>1015</v>
      </c>
      <c r="E2293" s="3" t="s">
        <v>23961</v>
      </c>
      <c r="F2293" s="3" t="s">
        <v>1015</v>
      </c>
    </row>
    <row r="2294" spans="1:6" x14ac:dyDescent="0.25">
      <c r="A2294" s="3">
        <v>42097</v>
      </c>
      <c r="B2294" s="3" t="s">
        <v>1501</v>
      </c>
      <c r="C2294" s="3" t="s">
        <v>1596</v>
      </c>
      <c r="D2294" s="3" t="s">
        <v>1015</v>
      </c>
      <c r="E2294" s="3" t="s">
        <v>23961</v>
      </c>
      <c r="F2294" s="3" t="s">
        <v>1015</v>
      </c>
    </row>
    <row r="2295" spans="1:6" x14ac:dyDescent="0.25">
      <c r="A2295" s="3">
        <v>42099</v>
      </c>
      <c r="B2295" s="3" t="s">
        <v>1501</v>
      </c>
      <c r="C2295" s="3" t="s">
        <v>1676</v>
      </c>
      <c r="D2295" s="3" t="s">
        <v>1015</v>
      </c>
      <c r="E2295" s="3" t="s">
        <v>23961</v>
      </c>
      <c r="F2295" s="3" t="s">
        <v>1015</v>
      </c>
    </row>
    <row r="2296" spans="1:6" x14ac:dyDescent="0.25">
      <c r="A2296" s="3">
        <v>42101</v>
      </c>
      <c r="B2296" s="3" t="s">
        <v>1501</v>
      </c>
      <c r="C2296" s="3" t="s">
        <v>1747</v>
      </c>
      <c r="D2296" s="3" t="s">
        <v>2240</v>
      </c>
      <c r="E2296" s="3" t="s">
        <v>23961</v>
      </c>
      <c r="F2296" s="3" t="s">
        <v>2240</v>
      </c>
    </row>
    <row r="2297" spans="1:6" x14ac:dyDescent="0.25">
      <c r="A2297" s="3">
        <v>42103</v>
      </c>
      <c r="B2297" s="3" t="s">
        <v>1501</v>
      </c>
      <c r="C2297" s="3" t="s">
        <v>1783</v>
      </c>
      <c r="D2297" s="3" t="s">
        <v>3659</v>
      </c>
      <c r="E2297" s="3" t="s">
        <v>23961</v>
      </c>
      <c r="F2297" s="3" t="s">
        <v>3659</v>
      </c>
    </row>
    <row r="2298" spans="1:6" x14ac:dyDescent="0.25">
      <c r="A2298" s="3">
        <v>42105</v>
      </c>
      <c r="B2298" s="3" t="s">
        <v>1501</v>
      </c>
      <c r="C2298" s="3" t="s">
        <v>1724</v>
      </c>
      <c r="D2298" s="3" t="s">
        <v>1015</v>
      </c>
      <c r="E2298" s="3" t="s">
        <v>23961</v>
      </c>
      <c r="F2298" s="3" t="s">
        <v>1015</v>
      </c>
    </row>
    <row r="2299" spans="1:6" x14ac:dyDescent="0.25">
      <c r="A2299" s="3">
        <v>42107</v>
      </c>
      <c r="B2299" s="3" t="s">
        <v>1501</v>
      </c>
      <c r="C2299" s="3" t="s">
        <v>1543</v>
      </c>
      <c r="D2299" s="3" t="s">
        <v>1015</v>
      </c>
      <c r="E2299" s="3" t="s">
        <v>23961</v>
      </c>
      <c r="F2299" s="3" t="s">
        <v>1015</v>
      </c>
    </row>
    <row r="2300" spans="1:6" x14ac:dyDescent="0.25">
      <c r="A2300" s="3">
        <v>42109</v>
      </c>
      <c r="B2300" s="3" t="s">
        <v>1501</v>
      </c>
      <c r="C2300" s="3" t="s">
        <v>5453</v>
      </c>
      <c r="D2300" s="3" t="s">
        <v>1015</v>
      </c>
      <c r="E2300" s="3" t="s">
        <v>23961</v>
      </c>
      <c r="F2300" s="3" t="s">
        <v>1015</v>
      </c>
    </row>
    <row r="2301" spans="1:6" x14ac:dyDescent="0.25">
      <c r="A2301" s="3">
        <v>42111</v>
      </c>
      <c r="B2301" s="3" t="s">
        <v>1501</v>
      </c>
      <c r="C2301" s="3" t="s">
        <v>256</v>
      </c>
      <c r="D2301" s="3" t="s">
        <v>1015</v>
      </c>
      <c r="E2301" s="3" t="s">
        <v>23961</v>
      </c>
      <c r="F2301" s="3" t="s">
        <v>1015</v>
      </c>
    </row>
    <row r="2302" spans="1:6" x14ac:dyDescent="0.25">
      <c r="A2302" s="3">
        <v>42113</v>
      </c>
      <c r="B2302" s="3" t="s">
        <v>1501</v>
      </c>
      <c r="C2302" s="3" t="s">
        <v>2149</v>
      </c>
      <c r="D2302" s="3" t="s">
        <v>1015</v>
      </c>
      <c r="E2302" s="3" t="s">
        <v>23961</v>
      </c>
      <c r="F2302" s="3" t="s">
        <v>1015</v>
      </c>
    </row>
    <row r="2303" spans="1:6" x14ac:dyDescent="0.25">
      <c r="A2303" s="3">
        <v>42115</v>
      </c>
      <c r="B2303" s="3" t="s">
        <v>1501</v>
      </c>
      <c r="C2303" s="3" t="s">
        <v>5457</v>
      </c>
      <c r="D2303" s="3" t="s">
        <v>1015</v>
      </c>
      <c r="E2303" s="3" t="s">
        <v>23961</v>
      </c>
      <c r="F2303" s="3" t="s">
        <v>1015</v>
      </c>
    </row>
    <row r="2304" spans="1:6" x14ac:dyDescent="0.25">
      <c r="A2304" s="3">
        <v>42117</v>
      </c>
      <c r="B2304" s="3" t="s">
        <v>1501</v>
      </c>
      <c r="C2304" s="3" t="s">
        <v>1641</v>
      </c>
      <c r="D2304" s="3" t="s">
        <v>1015</v>
      </c>
      <c r="E2304" s="3" t="s">
        <v>23961</v>
      </c>
      <c r="F2304" s="3" t="s">
        <v>1015</v>
      </c>
    </row>
    <row r="2305" spans="1:6" x14ac:dyDescent="0.25">
      <c r="A2305" s="3">
        <v>42119</v>
      </c>
      <c r="B2305" s="3" t="s">
        <v>1501</v>
      </c>
      <c r="C2305" s="3" t="s">
        <v>1717</v>
      </c>
      <c r="D2305" s="3" t="s">
        <v>1015</v>
      </c>
      <c r="E2305" s="3" t="s">
        <v>23961</v>
      </c>
      <c r="F2305" s="3" t="s">
        <v>1015</v>
      </c>
    </row>
    <row r="2306" spans="1:6" x14ac:dyDescent="0.25">
      <c r="A2306" s="3">
        <v>42121</v>
      </c>
      <c r="B2306" s="3" t="s">
        <v>1501</v>
      </c>
      <c r="C2306" s="3" t="s">
        <v>1515</v>
      </c>
      <c r="D2306" s="3" t="s">
        <v>1015</v>
      </c>
      <c r="E2306" s="3" t="s">
        <v>23961</v>
      </c>
      <c r="F2306" s="3" t="s">
        <v>1015</v>
      </c>
    </row>
    <row r="2307" spans="1:6" x14ac:dyDescent="0.25">
      <c r="A2307" s="3">
        <v>42123</v>
      </c>
      <c r="B2307" s="3" t="s">
        <v>1501</v>
      </c>
      <c r="C2307" s="3" t="s">
        <v>1588</v>
      </c>
      <c r="D2307" s="3" t="s">
        <v>1015</v>
      </c>
      <c r="E2307" s="3" t="s">
        <v>23961</v>
      </c>
      <c r="F2307" s="3" t="s">
        <v>1015</v>
      </c>
    </row>
    <row r="2308" spans="1:6" x14ac:dyDescent="0.25">
      <c r="A2308" s="3">
        <v>42125</v>
      </c>
      <c r="B2308" s="3" t="s">
        <v>1501</v>
      </c>
      <c r="C2308" s="3" t="s">
        <v>1127</v>
      </c>
      <c r="D2308" s="3" t="s">
        <v>1015</v>
      </c>
      <c r="E2308" s="3" t="s">
        <v>23961</v>
      </c>
      <c r="F2308" s="3" t="s">
        <v>1015</v>
      </c>
    </row>
    <row r="2309" spans="1:6" x14ac:dyDescent="0.25">
      <c r="A2309" s="3">
        <v>42127</v>
      </c>
      <c r="B2309" s="3" t="s">
        <v>1501</v>
      </c>
      <c r="C2309" s="3" t="s">
        <v>1555</v>
      </c>
      <c r="D2309" s="3" t="s">
        <v>3659</v>
      </c>
      <c r="E2309" s="3" t="s">
        <v>23961</v>
      </c>
      <c r="F2309" s="3" t="s">
        <v>3659</v>
      </c>
    </row>
    <row r="2310" spans="1:6" x14ac:dyDescent="0.25">
      <c r="A2310" s="3">
        <v>42129</v>
      </c>
      <c r="B2310" s="3" t="s">
        <v>1501</v>
      </c>
      <c r="C2310" s="3" t="s">
        <v>5465</v>
      </c>
      <c r="D2310" s="3" t="s">
        <v>1015</v>
      </c>
      <c r="E2310" s="3" t="s">
        <v>23961</v>
      </c>
      <c r="F2310" s="3" t="s">
        <v>1015</v>
      </c>
    </row>
    <row r="2311" spans="1:6" x14ac:dyDescent="0.25">
      <c r="A2311" s="3">
        <v>42131</v>
      </c>
      <c r="B2311" s="3" t="s">
        <v>1501</v>
      </c>
      <c r="C2311" s="3" t="s">
        <v>1121</v>
      </c>
      <c r="D2311" s="3" t="s">
        <v>1015</v>
      </c>
      <c r="E2311" s="3" t="s">
        <v>23961</v>
      </c>
      <c r="F2311" s="3" t="s">
        <v>1015</v>
      </c>
    </row>
    <row r="2312" spans="1:6" x14ac:dyDescent="0.25">
      <c r="A2312" s="3">
        <v>42133</v>
      </c>
      <c r="B2312" s="3" t="s">
        <v>1501</v>
      </c>
      <c r="C2312" s="3" t="s">
        <v>1621</v>
      </c>
      <c r="D2312" s="3" t="s">
        <v>2240</v>
      </c>
      <c r="E2312" s="3" t="s">
        <v>23961</v>
      </c>
      <c r="F2312" s="3" t="s">
        <v>2240</v>
      </c>
    </row>
    <row r="2313" spans="1:6" x14ac:dyDescent="0.25">
      <c r="A2313" s="3">
        <v>44001</v>
      </c>
      <c r="B2313" s="3" t="s">
        <v>1682</v>
      </c>
      <c r="C2313" s="3" t="s">
        <v>1587</v>
      </c>
      <c r="D2313" s="3" t="s">
        <v>2721</v>
      </c>
      <c r="E2313" s="3" t="s">
        <v>23961</v>
      </c>
      <c r="F2313" s="3" t="s">
        <v>2721</v>
      </c>
    </row>
    <row r="2314" spans="1:6" x14ac:dyDescent="0.25">
      <c r="A2314" s="3">
        <v>44003</v>
      </c>
      <c r="B2314" s="3" t="s">
        <v>1682</v>
      </c>
      <c r="C2314" s="3" t="s">
        <v>2006</v>
      </c>
      <c r="D2314" s="3" t="s">
        <v>2721</v>
      </c>
      <c r="E2314" s="3" t="s">
        <v>23961</v>
      </c>
      <c r="F2314" s="3" t="s">
        <v>2721</v>
      </c>
    </row>
    <row r="2315" spans="1:6" x14ac:dyDescent="0.25">
      <c r="A2315" s="3">
        <v>44005</v>
      </c>
      <c r="B2315" s="3" t="s">
        <v>1682</v>
      </c>
      <c r="C2315" s="3" t="s">
        <v>2147</v>
      </c>
      <c r="D2315" s="3" t="s">
        <v>2721</v>
      </c>
      <c r="E2315" s="3" t="s">
        <v>23961</v>
      </c>
      <c r="F2315" s="3" t="s">
        <v>2721</v>
      </c>
    </row>
    <row r="2316" spans="1:6" x14ac:dyDescent="0.25">
      <c r="A2316" s="3">
        <v>44007</v>
      </c>
      <c r="B2316" s="3" t="s">
        <v>1682</v>
      </c>
      <c r="C2316" s="3" t="s">
        <v>1681</v>
      </c>
      <c r="D2316" s="3" t="s">
        <v>2721</v>
      </c>
      <c r="E2316" s="3" t="s">
        <v>23961</v>
      </c>
      <c r="F2316" s="3" t="s">
        <v>2721</v>
      </c>
    </row>
    <row r="2317" spans="1:6" x14ac:dyDescent="0.25">
      <c r="A2317" s="3">
        <v>44009</v>
      </c>
      <c r="B2317" s="3" t="s">
        <v>1682</v>
      </c>
      <c r="C2317" s="3" t="s">
        <v>1127</v>
      </c>
      <c r="D2317" s="3" t="s">
        <v>2721</v>
      </c>
      <c r="E2317" s="3" t="s">
        <v>23961</v>
      </c>
      <c r="F2317" s="3" t="s">
        <v>2721</v>
      </c>
    </row>
    <row r="2318" spans="1:6" x14ac:dyDescent="0.25">
      <c r="A2318" s="3">
        <v>45001</v>
      </c>
      <c r="B2318" s="3" t="s">
        <v>1527</v>
      </c>
      <c r="C2318" s="3" t="s">
        <v>2208</v>
      </c>
      <c r="D2318" s="3" t="s">
        <v>2240</v>
      </c>
      <c r="E2318" s="3" t="s">
        <v>23961</v>
      </c>
      <c r="F2318" s="3" t="s">
        <v>2240</v>
      </c>
    </row>
    <row r="2319" spans="1:6" x14ac:dyDescent="0.25">
      <c r="A2319" s="3">
        <v>45003</v>
      </c>
      <c r="B2319" s="3" t="s">
        <v>1527</v>
      </c>
      <c r="C2319" s="3" t="s">
        <v>1946</v>
      </c>
      <c r="D2319" s="3" t="s">
        <v>2732</v>
      </c>
      <c r="E2319" s="3" t="s">
        <v>23961</v>
      </c>
      <c r="F2319" s="3" t="s">
        <v>2732</v>
      </c>
    </row>
    <row r="2320" spans="1:6" x14ac:dyDescent="0.25">
      <c r="A2320" s="3">
        <v>45005</v>
      </c>
      <c r="B2320" s="3" t="s">
        <v>1527</v>
      </c>
      <c r="C2320" s="3" t="s">
        <v>5476</v>
      </c>
      <c r="D2320" s="3" t="s">
        <v>2732</v>
      </c>
      <c r="E2320" s="3" t="s">
        <v>23961</v>
      </c>
      <c r="F2320" s="3" t="s">
        <v>2732</v>
      </c>
    </row>
    <row r="2321" spans="1:6" x14ac:dyDescent="0.25">
      <c r="A2321" s="3">
        <v>45007</v>
      </c>
      <c r="B2321" s="3" t="s">
        <v>1527</v>
      </c>
      <c r="C2321" s="3" t="s">
        <v>1631</v>
      </c>
      <c r="D2321" s="3" t="s">
        <v>2240</v>
      </c>
      <c r="E2321" s="3" t="s">
        <v>23961</v>
      </c>
      <c r="F2321" s="3" t="s">
        <v>2240</v>
      </c>
    </row>
    <row r="2322" spans="1:6" x14ac:dyDescent="0.25">
      <c r="A2322" s="3">
        <v>45009</v>
      </c>
      <c r="B2322" s="3" t="s">
        <v>1527</v>
      </c>
      <c r="C2322" s="3" t="s">
        <v>5479</v>
      </c>
      <c r="D2322" s="3" t="s">
        <v>2732</v>
      </c>
      <c r="E2322" s="3" t="s">
        <v>23961</v>
      </c>
      <c r="F2322" s="3" t="s">
        <v>2732</v>
      </c>
    </row>
    <row r="2323" spans="1:6" x14ac:dyDescent="0.25">
      <c r="A2323" s="3">
        <v>45011</v>
      </c>
      <c r="B2323" s="3" t="s">
        <v>1527</v>
      </c>
      <c r="C2323" s="3" t="s">
        <v>1628</v>
      </c>
      <c r="D2323" s="3" t="s">
        <v>2732</v>
      </c>
      <c r="E2323" s="3" t="s">
        <v>23961</v>
      </c>
      <c r="F2323" s="3" t="s">
        <v>2732</v>
      </c>
    </row>
    <row r="2324" spans="1:6" x14ac:dyDescent="0.25">
      <c r="A2324" s="3">
        <v>45013</v>
      </c>
      <c r="B2324" s="3" t="s">
        <v>1527</v>
      </c>
      <c r="C2324" s="3" t="s">
        <v>4909</v>
      </c>
      <c r="D2324" s="3" t="s">
        <v>2732</v>
      </c>
      <c r="E2324" s="3" t="s">
        <v>23961</v>
      </c>
      <c r="F2324" s="3" t="s">
        <v>2732</v>
      </c>
    </row>
    <row r="2325" spans="1:6" x14ac:dyDescent="0.25">
      <c r="A2325" s="3">
        <v>45015</v>
      </c>
      <c r="B2325" s="3" t="s">
        <v>1527</v>
      </c>
      <c r="C2325" s="3" t="s">
        <v>1764</v>
      </c>
      <c r="D2325" s="3" t="s">
        <v>2732</v>
      </c>
      <c r="E2325" s="3" t="s">
        <v>23961</v>
      </c>
      <c r="F2325" s="3" t="s">
        <v>2732</v>
      </c>
    </row>
    <row r="2326" spans="1:6" x14ac:dyDescent="0.25">
      <c r="A2326" s="3">
        <v>45017</v>
      </c>
      <c r="B2326" s="3" t="s">
        <v>1527</v>
      </c>
      <c r="C2326" s="3" t="s">
        <v>1548</v>
      </c>
      <c r="D2326" s="3" t="s">
        <v>2732</v>
      </c>
      <c r="E2326" s="3" t="s">
        <v>23961</v>
      </c>
      <c r="F2326" s="3" t="s">
        <v>2732</v>
      </c>
    </row>
    <row r="2327" spans="1:6" x14ac:dyDescent="0.25">
      <c r="A2327" s="3">
        <v>45019</v>
      </c>
      <c r="B2327" s="3" t="s">
        <v>1527</v>
      </c>
      <c r="C2327" s="3" t="s">
        <v>1698</v>
      </c>
      <c r="D2327" s="3" t="s">
        <v>2732</v>
      </c>
      <c r="E2327" s="3" t="s">
        <v>23961</v>
      </c>
      <c r="F2327" s="3" t="s">
        <v>2732</v>
      </c>
    </row>
    <row r="2328" spans="1:6" x14ac:dyDescent="0.25">
      <c r="A2328" s="3">
        <v>45021</v>
      </c>
      <c r="B2328" s="3" t="s">
        <v>1527</v>
      </c>
      <c r="C2328" s="3" t="s">
        <v>1619</v>
      </c>
      <c r="D2328" s="3" t="s">
        <v>2240</v>
      </c>
      <c r="E2328" s="3" t="s">
        <v>23961</v>
      </c>
      <c r="F2328" s="3" t="s">
        <v>2240</v>
      </c>
    </row>
    <row r="2329" spans="1:6" x14ac:dyDescent="0.25">
      <c r="A2329" s="3">
        <v>45023</v>
      </c>
      <c r="B2329" s="3" t="s">
        <v>1527</v>
      </c>
      <c r="C2329" s="3" t="s">
        <v>1567</v>
      </c>
      <c r="D2329" s="3" t="s">
        <v>2240</v>
      </c>
      <c r="E2329" s="3" t="s">
        <v>23961</v>
      </c>
      <c r="F2329" s="3" t="s">
        <v>2240</v>
      </c>
    </row>
    <row r="2330" spans="1:6" x14ac:dyDescent="0.25">
      <c r="A2330" s="3">
        <v>45025</v>
      </c>
      <c r="B2330" s="3" t="s">
        <v>1527</v>
      </c>
      <c r="C2330" s="3" t="s">
        <v>1966</v>
      </c>
      <c r="D2330" s="3" t="s">
        <v>2732</v>
      </c>
      <c r="E2330" s="3" t="s">
        <v>23961</v>
      </c>
      <c r="F2330" s="3" t="s">
        <v>2732</v>
      </c>
    </row>
    <row r="2331" spans="1:6" x14ac:dyDescent="0.25">
      <c r="A2331" s="3">
        <v>45027</v>
      </c>
      <c r="B2331" s="3" t="s">
        <v>1527</v>
      </c>
      <c r="C2331" s="3" t="s">
        <v>5489</v>
      </c>
      <c r="D2331" s="3" t="s">
        <v>2732</v>
      </c>
      <c r="E2331" s="3" t="s">
        <v>23961</v>
      </c>
      <c r="F2331" s="3" t="s">
        <v>2732</v>
      </c>
    </row>
    <row r="2332" spans="1:6" x14ac:dyDescent="0.25">
      <c r="A2332" s="3">
        <v>45029</v>
      </c>
      <c r="B2332" s="3" t="s">
        <v>1527</v>
      </c>
      <c r="C2332" s="3" t="s">
        <v>5491</v>
      </c>
      <c r="D2332" s="3" t="s">
        <v>2732</v>
      </c>
      <c r="E2332" s="3" t="s">
        <v>23961</v>
      </c>
      <c r="F2332" s="3" t="s">
        <v>2732</v>
      </c>
    </row>
    <row r="2333" spans="1:6" x14ac:dyDescent="0.25">
      <c r="A2333" s="3">
        <v>45031</v>
      </c>
      <c r="B2333" s="3" t="s">
        <v>1527</v>
      </c>
      <c r="C2333" s="3" t="s">
        <v>1731</v>
      </c>
      <c r="D2333" s="3" t="s">
        <v>2732</v>
      </c>
      <c r="E2333" s="3" t="s">
        <v>23961</v>
      </c>
      <c r="F2333" s="3" t="s">
        <v>2732</v>
      </c>
    </row>
    <row r="2334" spans="1:6" x14ac:dyDescent="0.25">
      <c r="A2334" s="3">
        <v>45033</v>
      </c>
      <c r="B2334" s="3" t="s">
        <v>1527</v>
      </c>
      <c r="C2334" s="3" t="s">
        <v>5494</v>
      </c>
      <c r="D2334" s="3" t="s">
        <v>2732</v>
      </c>
      <c r="E2334" s="3" t="s">
        <v>23961</v>
      </c>
      <c r="F2334" s="3" t="s">
        <v>2732</v>
      </c>
    </row>
    <row r="2335" spans="1:6" x14ac:dyDescent="0.25">
      <c r="A2335" s="3">
        <v>45035</v>
      </c>
      <c r="B2335" s="3" t="s">
        <v>1527</v>
      </c>
      <c r="C2335" s="3" t="s">
        <v>3939</v>
      </c>
      <c r="D2335" s="3" t="s">
        <v>2732</v>
      </c>
      <c r="E2335" s="3" t="s">
        <v>23961</v>
      </c>
      <c r="F2335" s="3" t="s">
        <v>2732</v>
      </c>
    </row>
    <row r="2336" spans="1:6" x14ac:dyDescent="0.25">
      <c r="A2336" s="3">
        <v>45037</v>
      </c>
      <c r="B2336" s="3" t="s">
        <v>1527</v>
      </c>
      <c r="C2336" s="3" t="s">
        <v>5497</v>
      </c>
      <c r="D2336" s="3" t="s">
        <v>2240</v>
      </c>
      <c r="E2336" s="3" t="s">
        <v>23961</v>
      </c>
      <c r="F2336" s="3" t="s">
        <v>2240</v>
      </c>
    </row>
    <row r="2337" spans="1:6" x14ac:dyDescent="0.25">
      <c r="A2337" s="3">
        <v>45039</v>
      </c>
      <c r="B2337" s="3" t="s">
        <v>1527</v>
      </c>
      <c r="C2337" s="3" t="s">
        <v>1895</v>
      </c>
      <c r="D2337" s="3" t="s">
        <v>2240</v>
      </c>
      <c r="E2337" s="3" t="s">
        <v>23961</v>
      </c>
      <c r="F2337" s="3" t="s">
        <v>2240</v>
      </c>
    </row>
    <row r="2338" spans="1:6" x14ac:dyDescent="0.25">
      <c r="A2338" s="3">
        <v>45041</v>
      </c>
      <c r="B2338" s="3" t="s">
        <v>1527</v>
      </c>
      <c r="C2338" s="3" t="s">
        <v>1910</v>
      </c>
      <c r="D2338" s="3" t="s">
        <v>2732</v>
      </c>
      <c r="E2338" s="3" t="s">
        <v>23961</v>
      </c>
      <c r="F2338" s="3" t="s">
        <v>2732</v>
      </c>
    </row>
    <row r="2339" spans="1:6" x14ac:dyDescent="0.25">
      <c r="A2339" s="3">
        <v>45043</v>
      </c>
      <c r="B2339" s="3" t="s">
        <v>1527</v>
      </c>
      <c r="C2339" s="3" t="s">
        <v>1679</v>
      </c>
      <c r="D2339" s="3" t="s">
        <v>2732</v>
      </c>
      <c r="E2339" s="3" t="s">
        <v>23961</v>
      </c>
      <c r="F2339" s="3" t="s">
        <v>2732</v>
      </c>
    </row>
    <row r="2340" spans="1:6" x14ac:dyDescent="0.25">
      <c r="A2340" s="3">
        <v>45045</v>
      </c>
      <c r="B2340" s="3" t="s">
        <v>1527</v>
      </c>
      <c r="C2340" s="3" t="s">
        <v>1772</v>
      </c>
      <c r="D2340" s="3" t="s">
        <v>2240</v>
      </c>
      <c r="E2340" s="3" t="s">
        <v>23961</v>
      </c>
      <c r="F2340" s="3" t="s">
        <v>2240</v>
      </c>
    </row>
    <row r="2341" spans="1:6" x14ac:dyDescent="0.25">
      <c r="A2341" s="3">
        <v>45047</v>
      </c>
      <c r="B2341" s="3" t="s">
        <v>1527</v>
      </c>
      <c r="C2341" s="3" t="s">
        <v>1828</v>
      </c>
      <c r="D2341" s="3" t="s">
        <v>2240</v>
      </c>
      <c r="E2341" s="3" t="s">
        <v>23961</v>
      </c>
      <c r="F2341" s="3" t="s">
        <v>2240</v>
      </c>
    </row>
    <row r="2342" spans="1:6" x14ac:dyDescent="0.25">
      <c r="A2342" s="3">
        <v>45049</v>
      </c>
      <c r="B2342" s="3" t="s">
        <v>1527</v>
      </c>
      <c r="C2342" s="3" t="s">
        <v>5504</v>
      </c>
      <c r="D2342" s="3" t="s">
        <v>2732</v>
      </c>
      <c r="E2342" s="3" t="s">
        <v>23961</v>
      </c>
      <c r="F2342" s="3" t="s">
        <v>2732</v>
      </c>
    </row>
    <row r="2343" spans="1:6" x14ac:dyDescent="0.25">
      <c r="A2343" s="3">
        <v>45051</v>
      </c>
      <c r="B2343" s="3" t="s">
        <v>1527</v>
      </c>
      <c r="C2343" s="3" t="s">
        <v>5506</v>
      </c>
      <c r="D2343" s="3" t="s">
        <v>2732</v>
      </c>
      <c r="E2343" s="3" t="s">
        <v>23961</v>
      </c>
      <c r="F2343" s="3" t="s">
        <v>2732</v>
      </c>
    </row>
    <row r="2344" spans="1:6" x14ac:dyDescent="0.25">
      <c r="A2344" s="3">
        <v>45053</v>
      </c>
      <c r="B2344" s="3" t="s">
        <v>1527</v>
      </c>
      <c r="C2344" s="3" t="s">
        <v>1526</v>
      </c>
      <c r="D2344" s="3" t="s">
        <v>2732</v>
      </c>
      <c r="E2344" s="3" t="s">
        <v>23961</v>
      </c>
      <c r="F2344" s="3" t="s">
        <v>2732</v>
      </c>
    </row>
    <row r="2345" spans="1:6" x14ac:dyDescent="0.25">
      <c r="A2345" s="3">
        <v>45055</v>
      </c>
      <c r="B2345" s="3" t="s">
        <v>1527</v>
      </c>
      <c r="C2345" s="3" t="s">
        <v>1604</v>
      </c>
      <c r="D2345" s="3" t="s">
        <v>2240</v>
      </c>
      <c r="E2345" s="3" t="s">
        <v>23961</v>
      </c>
      <c r="F2345" s="3" t="s">
        <v>2240</v>
      </c>
    </row>
    <row r="2346" spans="1:6" x14ac:dyDescent="0.25">
      <c r="A2346" s="3">
        <v>45057</v>
      </c>
      <c r="B2346" s="3" t="s">
        <v>1527</v>
      </c>
      <c r="C2346" s="3" t="s">
        <v>1669</v>
      </c>
      <c r="D2346" s="3" t="s">
        <v>2240</v>
      </c>
      <c r="E2346" s="3" t="s">
        <v>23961</v>
      </c>
      <c r="F2346" s="3" t="s">
        <v>2240</v>
      </c>
    </row>
    <row r="2347" spans="1:6" x14ac:dyDescent="0.25">
      <c r="A2347" s="3">
        <v>45059</v>
      </c>
      <c r="B2347" s="3" t="s">
        <v>1527</v>
      </c>
      <c r="C2347" s="3" t="s">
        <v>2952</v>
      </c>
      <c r="D2347" s="3" t="s">
        <v>2240</v>
      </c>
      <c r="E2347" s="3" t="s">
        <v>23961</v>
      </c>
      <c r="F2347" s="3" t="s">
        <v>2240</v>
      </c>
    </row>
    <row r="2348" spans="1:6" x14ac:dyDescent="0.25">
      <c r="A2348" s="3">
        <v>45061</v>
      </c>
      <c r="B2348" s="3" t="s">
        <v>1527</v>
      </c>
      <c r="C2348" s="3" t="s">
        <v>1585</v>
      </c>
      <c r="D2348" s="3" t="s">
        <v>2732</v>
      </c>
      <c r="E2348" s="3" t="s">
        <v>23961</v>
      </c>
      <c r="F2348" s="3" t="s">
        <v>2732</v>
      </c>
    </row>
    <row r="2349" spans="1:6" x14ac:dyDescent="0.25">
      <c r="A2349" s="3">
        <v>45063</v>
      </c>
      <c r="B2349" s="3" t="s">
        <v>1527</v>
      </c>
      <c r="C2349" s="3" t="s">
        <v>1540</v>
      </c>
      <c r="D2349" s="3" t="s">
        <v>2732</v>
      </c>
      <c r="E2349" s="3" t="s">
        <v>23961</v>
      </c>
      <c r="F2349" s="3" t="s">
        <v>2732</v>
      </c>
    </row>
    <row r="2350" spans="1:6" x14ac:dyDescent="0.25">
      <c r="A2350" s="3">
        <v>45065</v>
      </c>
      <c r="B2350" s="3" t="s">
        <v>1527</v>
      </c>
      <c r="C2350" s="3" t="s">
        <v>5514</v>
      </c>
      <c r="D2350" s="3" t="s">
        <v>2240</v>
      </c>
      <c r="E2350" s="3" t="s">
        <v>23961</v>
      </c>
      <c r="F2350" s="3" t="s">
        <v>2240</v>
      </c>
    </row>
    <row r="2351" spans="1:6" x14ac:dyDescent="0.25">
      <c r="A2351" s="3">
        <v>45067</v>
      </c>
      <c r="B2351" s="3" t="s">
        <v>1527</v>
      </c>
      <c r="C2351" s="3" t="s">
        <v>1599</v>
      </c>
      <c r="D2351" s="3" t="s">
        <v>2732</v>
      </c>
      <c r="E2351" s="3" t="s">
        <v>23961</v>
      </c>
      <c r="F2351" s="3" t="s">
        <v>2732</v>
      </c>
    </row>
    <row r="2352" spans="1:6" x14ac:dyDescent="0.25">
      <c r="A2352" s="3">
        <v>45069</v>
      </c>
      <c r="B2352" s="3" t="s">
        <v>1527</v>
      </c>
      <c r="C2352" s="3" t="s">
        <v>2055</v>
      </c>
      <c r="D2352" s="3" t="s">
        <v>2732</v>
      </c>
      <c r="E2352" s="3" t="s">
        <v>23961</v>
      </c>
      <c r="F2352" s="3" t="s">
        <v>2732</v>
      </c>
    </row>
    <row r="2353" spans="1:6" x14ac:dyDescent="0.25">
      <c r="A2353" s="3">
        <v>45071</v>
      </c>
      <c r="B2353" s="3" t="s">
        <v>1527</v>
      </c>
      <c r="C2353" s="3" t="s">
        <v>5518</v>
      </c>
      <c r="D2353" s="3" t="s">
        <v>2240</v>
      </c>
      <c r="E2353" s="3" t="s">
        <v>23961</v>
      </c>
      <c r="F2353" s="3" t="s">
        <v>2240</v>
      </c>
    </row>
    <row r="2354" spans="1:6" x14ac:dyDescent="0.25">
      <c r="A2354" s="3">
        <v>45073</v>
      </c>
      <c r="B2354" s="3" t="s">
        <v>1527</v>
      </c>
      <c r="C2354" s="3" t="s">
        <v>2979</v>
      </c>
      <c r="D2354" s="3" t="s">
        <v>2240</v>
      </c>
      <c r="E2354" s="3" t="s">
        <v>23961</v>
      </c>
      <c r="F2354" s="3" t="s">
        <v>2240</v>
      </c>
    </row>
    <row r="2355" spans="1:6" x14ac:dyDescent="0.25">
      <c r="A2355" s="3">
        <v>45075</v>
      </c>
      <c r="B2355" s="3" t="s">
        <v>1527</v>
      </c>
      <c r="C2355" s="3" t="s">
        <v>2114</v>
      </c>
      <c r="D2355" s="3" t="s">
        <v>2732</v>
      </c>
      <c r="E2355" s="3" t="s">
        <v>23961</v>
      </c>
      <c r="F2355" s="3" t="s">
        <v>2732</v>
      </c>
    </row>
    <row r="2356" spans="1:6" x14ac:dyDescent="0.25">
      <c r="A2356" s="3">
        <v>45077</v>
      </c>
      <c r="B2356" s="3" t="s">
        <v>1527</v>
      </c>
      <c r="C2356" s="3" t="s">
        <v>2298</v>
      </c>
      <c r="D2356" s="3" t="s">
        <v>2240</v>
      </c>
      <c r="E2356" s="3" t="s">
        <v>23961</v>
      </c>
      <c r="F2356" s="3" t="s">
        <v>2240</v>
      </c>
    </row>
    <row r="2357" spans="1:6" x14ac:dyDescent="0.25">
      <c r="A2357" s="3">
        <v>45079</v>
      </c>
      <c r="B2357" s="3" t="s">
        <v>1527</v>
      </c>
      <c r="C2357" s="3" t="s">
        <v>1792</v>
      </c>
      <c r="D2357" s="3" t="s">
        <v>2732</v>
      </c>
      <c r="E2357" s="3" t="s">
        <v>23961</v>
      </c>
      <c r="F2357" s="3" t="s">
        <v>2732</v>
      </c>
    </row>
    <row r="2358" spans="1:6" x14ac:dyDescent="0.25">
      <c r="A2358" s="3">
        <v>45081</v>
      </c>
      <c r="B2358" s="3" t="s">
        <v>1527</v>
      </c>
      <c r="C2358" s="3" t="s">
        <v>5524</v>
      </c>
      <c r="D2358" s="3" t="s">
        <v>2240</v>
      </c>
      <c r="E2358" s="3" t="s">
        <v>23961</v>
      </c>
      <c r="F2358" s="3" t="s">
        <v>2240</v>
      </c>
    </row>
    <row r="2359" spans="1:6" x14ac:dyDescent="0.25">
      <c r="A2359" s="3">
        <v>45083</v>
      </c>
      <c r="B2359" s="3" t="s">
        <v>1527</v>
      </c>
      <c r="C2359" s="3" t="s">
        <v>1822</v>
      </c>
      <c r="D2359" s="3" t="s">
        <v>2240</v>
      </c>
      <c r="E2359" s="3" t="s">
        <v>23961</v>
      </c>
      <c r="F2359" s="3" t="s">
        <v>2240</v>
      </c>
    </row>
    <row r="2360" spans="1:6" x14ac:dyDescent="0.25">
      <c r="A2360" s="3">
        <v>45085</v>
      </c>
      <c r="B2360" s="3" t="s">
        <v>1527</v>
      </c>
      <c r="C2360" s="3" t="s">
        <v>2305</v>
      </c>
      <c r="D2360" s="3" t="s">
        <v>2732</v>
      </c>
      <c r="E2360" s="3" t="s">
        <v>23961</v>
      </c>
      <c r="F2360" s="3" t="s">
        <v>2732</v>
      </c>
    </row>
    <row r="2361" spans="1:6" x14ac:dyDescent="0.25">
      <c r="A2361" s="3">
        <v>45087</v>
      </c>
      <c r="B2361" s="3" t="s">
        <v>1527</v>
      </c>
      <c r="C2361" s="3" t="s">
        <v>1717</v>
      </c>
      <c r="D2361" s="3" t="s">
        <v>2240</v>
      </c>
      <c r="E2361" s="3" t="s">
        <v>23961</v>
      </c>
      <c r="F2361" s="3" t="s">
        <v>2240</v>
      </c>
    </row>
    <row r="2362" spans="1:6" x14ac:dyDescent="0.25">
      <c r="A2362" s="3">
        <v>45089</v>
      </c>
      <c r="B2362" s="3" t="s">
        <v>1527</v>
      </c>
      <c r="C2362" s="3" t="s">
        <v>5529</v>
      </c>
      <c r="D2362" s="3" t="s">
        <v>2732</v>
      </c>
      <c r="E2362" s="3" t="s">
        <v>23961</v>
      </c>
      <c r="F2362" s="3" t="s">
        <v>2732</v>
      </c>
    </row>
    <row r="2363" spans="1:6" x14ac:dyDescent="0.25">
      <c r="A2363" s="3">
        <v>45091</v>
      </c>
      <c r="B2363" s="3" t="s">
        <v>1527</v>
      </c>
      <c r="C2363" s="3" t="s">
        <v>1621</v>
      </c>
      <c r="D2363" s="3" t="s">
        <v>2240</v>
      </c>
      <c r="E2363" s="3" t="s">
        <v>23961</v>
      </c>
      <c r="F2363" s="3" t="s">
        <v>2240</v>
      </c>
    </row>
    <row r="2364" spans="1:6" x14ac:dyDescent="0.25">
      <c r="A2364" s="3">
        <v>46003</v>
      </c>
      <c r="B2364" s="3" t="s">
        <v>1562</v>
      </c>
      <c r="C2364" s="3" t="s">
        <v>1854</v>
      </c>
      <c r="D2364" s="3" t="s">
        <v>4105</v>
      </c>
      <c r="E2364" s="3" t="s">
        <v>23961</v>
      </c>
      <c r="F2364" s="3" t="s">
        <v>4105</v>
      </c>
    </row>
    <row r="2365" spans="1:6" x14ac:dyDescent="0.25">
      <c r="A2365" s="3">
        <v>46005</v>
      </c>
      <c r="B2365" s="3" t="s">
        <v>1562</v>
      </c>
      <c r="C2365" s="3" t="s">
        <v>5533</v>
      </c>
      <c r="D2365" s="3" t="s">
        <v>4105</v>
      </c>
      <c r="E2365" s="3" t="s">
        <v>23961</v>
      </c>
      <c r="F2365" s="3" t="s">
        <v>4105</v>
      </c>
    </row>
    <row r="2366" spans="1:6" x14ac:dyDescent="0.25">
      <c r="A2366" s="3">
        <v>46007</v>
      </c>
      <c r="B2366" s="3" t="s">
        <v>1562</v>
      </c>
      <c r="C2366" s="3" t="s">
        <v>2188</v>
      </c>
      <c r="D2366" s="3" t="s">
        <v>4105</v>
      </c>
      <c r="E2366" s="3" t="s">
        <v>23961</v>
      </c>
      <c r="F2366" s="3" t="s">
        <v>4105</v>
      </c>
    </row>
    <row r="2367" spans="1:6" x14ac:dyDescent="0.25">
      <c r="A2367" s="3">
        <v>46009</v>
      </c>
      <c r="B2367" s="3" t="s">
        <v>1562</v>
      </c>
      <c r="C2367" s="3" t="s">
        <v>5536</v>
      </c>
      <c r="D2367" s="3" t="s">
        <v>4105</v>
      </c>
      <c r="E2367" s="3" t="s">
        <v>23961</v>
      </c>
      <c r="F2367" s="3" t="s">
        <v>4105</v>
      </c>
    </row>
    <row r="2368" spans="1:6" x14ac:dyDescent="0.25">
      <c r="A2368" s="3">
        <v>46011</v>
      </c>
      <c r="B2368" s="3" t="s">
        <v>1562</v>
      </c>
      <c r="C2368" s="3" t="s">
        <v>1590</v>
      </c>
      <c r="D2368" s="3" t="s">
        <v>4105</v>
      </c>
      <c r="E2368" s="3" t="s">
        <v>23961</v>
      </c>
      <c r="F2368" s="3" t="s">
        <v>4105</v>
      </c>
    </row>
    <row r="2369" spans="1:6" x14ac:dyDescent="0.25">
      <c r="A2369" s="3">
        <v>46013</v>
      </c>
      <c r="B2369" s="3" t="s">
        <v>1562</v>
      </c>
      <c r="C2369" s="3" t="s">
        <v>1633</v>
      </c>
      <c r="D2369" s="3" t="s">
        <v>4105</v>
      </c>
      <c r="E2369" s="3" t="s">
        <v>23961</v>
      </c>
      <c r="F2369" s="3" t="s">
        <v>4105</v>
      </c>
    </row>
    <row r="2370" spans="1:6" x14ac:dyDescent="0.25">
      <c r="A2370" s="3">
        <v>46015</v>
      </c>
      <c r="B2370" s="3" t="s">
        <v>1562</v>
      </c>
      <c r="C2370" s="3" t="s">
        <v>5540</v>
      </c>
      <c r="D2370" s="3" t="s">
        <v>4105</v>
      </c>
      <c r="E2370" s="3" t="s">
        <v>23961</v>
      </c>
      <c r="F2370" s="3" t="s">
        <v>4105</v>
      </c>
    </row>
    <row r="2371" spans="1:6" x14ac:dyDescent="0.25">
      <c r="A2371" s="3">
        <v>46017</v>
      </c>
      <c r="B2371" s="3" t="s">
        <v>1562</v>
      </c>
      <c r="C2371" s="3" t="s">
        <v>1821</v>
      </c>
      <c r="D2371" s="3" t="s">
        <v>4105</v>
      </c>
      <c r="E2371" s="3" t="s">
        <v>23961</v>
      </c>
      <c r="F2371" s="3" t="s">
        <v>4105</v>
      </c>
    </row>
    <row r="2372" spans="1:6" x14ac:dyDescent="0.25">
      <c r="A2372" s="3">
        <v>46019</v>
      </c>
      <c r="B2372" s="3" t="s">
        <v>1562</v>
      </c>
      <c r="C2372" s="3" t="s">
        <v>2119</v>
      </c>
      <c r="D2372" s="3" t="s">
        <v>4509</v>
      </c>
      <c r="E2372" s="3" t="s">
        <v>23961</v>
      </c>
      <c r="F2372" s="3" t="s">
        <v>4509</v>
      </c>
    </row>
    <row r="2373" spans="1:6" x14ac:dyDescent="0.25">
      <c r="A2373" s="3">
        <v>46021</v>
      </c>
      <c r="B2373" s="3" t="s">
        <v>1562</v>
      </c>
      <c r="C2373" s="3" t="s">
        <v>1534</v>
      </c>
      <c r="D2373" s="3" t="s">
        <v>4509</v>
      </c>
      <c r="E2373" s="3" t="s">
        <v>23961</v>
      </c>
      <c r="F2373" s="3" t="s">
        <v>4509</v>
      </c>
    </row>
    <row r="2374" spans="1:6" x14ac:dyDescent="0.25">
      <c r="A2374" s="3">
        <v>46023</v>
      </c>
      <c r="B2374" s="3" t="s">
        <v>1562</v>
      </c>
      <c r="C2374" s="3" t="s">
        <v>5545</v>
      </c>
      <c r="D2374" s="3" t="s">
        <v>4105</v>
      </c>
      <c r="E2374" s="3" t="s">
        <v>23961</v>
      </c>
      <c r="F2374" s="3" t="s">
        <v>4105</v>
      </c>
    </row>
    <row r="2375" spans="1:6" x14ac:dyDescent="0.25">
      <c r="A2375" s="3">
        <v>46025</v>
      </c>
      <c r="B2375" s="3" t="s">
        <v>1562</v>
      </c>
      <c r="C2375" s="3" t="s">
        <v>1553</v>
      </c>
      <c r="D2375" s="3" t="s">
        <v>4105</v>
      </c>
      <c r="E2375" s="3" t="s">
        <v>23961</v>
      </c>
      <c r="F2375" s="3" t="s">
        <v>4105</v>
      </c>
    </row>
    <row r="2376" spans="1:6" x14ac:dyDescent="0.25">
      <c r="A2376" s="3">
        <v>46027</v>
      </c>
      <c r="B2376" s="3" t="s">
        <v>1562</v>
      </c>
      <c r="C2376" s="3" t="s">
        <v>1931</v>
      </c>
      <c r="D2376" s="3" t="s">
        <v>4105</v>
      </c>
      <c r="E2376" s="3" t="s">
        <v>23961</v>
      </c>
      <c r="F2376" s="3" t="s">
        <v>4105</v>
      </c>
    </row>
    <row r="2377" spans="1:6" x14ac:dyDescent="0.25">
      <c r="A2377" s="3">
        <v>46029</v>
      </c>
      <c r="B2377" s="3" t="s">
        <v>1562</v>
      </c>
      <c r="C2377" s="3" t="s">
        <v>5549</v>
      </c>
      <c r="D2377" s="3" t="s">
        <v>4105</v>
      </c>
      <c r="E2377" s="3" t="s">
        <v>23961</v>
      </c>
      <c r="F2377" s="3" t="s">
        <v>4105</v>
      </c>
    </row>
    <row r="2378" spans="1:6" x14ac:dyDescent="0.25">
      <c r="A2378" s="3">
        <v>46031</v>
      </c>
      <c r="B2378" s="3" t="s">
        <v>1562</v>
      </c>
      <c r="C2378" s="3" t="s">
        <v>5551</v>
      </c>
      <c r="D2378" s="3" t="s">
        <v>4509</v>
      </c>
      <c r="E2378" s="3" t="s">
        <v>23961</v>
      </c>
      <c r="F2378" s="3" t="s">
        <v>4509</v>
      </c>
    </row>
    <row r="2379" spans="1:6" x14ac:dyDescent="0.25">
      <c r="A2379" s="3">
        <v>46033</v>
      </c>
      <c r="B2379" s="3" t="s">
        <v>1562</v>
      </c>
      <c r="C2379" s="3" t="s">
        <v>2643</v>
      </c>
      <c r="D2379" s="3" t="s">
        <v>4493</v>
      </c>
      <c r="E2379" s="3" t="s">
        <v>23961</v>
      </c>
      <c r="F2379" s="3" t="s">
        <v>4493</v>
      </c>
    </row>
    <row r="2380" spans="1:6" x14ac:dyDescent="0.25">
      <c r="A2380" s="3">
        <v>46035</v>
      </c>
      <c r="B2380" s="3" t="s">
        <v>1562</v>
      </c>
      <c r="C2380" s="3" t="s">
        <v>5554</v>
      </c>
      <c r="D2380" s="3" t="s">
        <v>4105</v>
      </c>
      <c r="E2380" s="3" t="s">
        <v>23961</v>
      </c>
      <c r="F2380" s="3" t="s">
        <v>4105</v>
      </c>
    </row>
    <row r="2381" spans="1:6" x14ac:dyDescent="0.25">
      <c r="A2381" s="3">
        <v>46037</v>
      </c>
      <c r="B2381" s="3" t="s">
        <v>1562</v>
      </c>
      <c r="C2381" s="3" t="s">
        <v>5556</v>
      </c>
      <c r="D2381" s="3" t="s">
        <v>4105</v>
      </c>
      <c r="E2381" s="3" t="s">
        <v>23961</v>
      </c>
      <c r="F2381" s="3" t="s">
        <v>4105</v>
      </c>
    </row>
    <row r="2382" spans="1:6" x14ac:dyDescent="0.25">
      <c r="A2382" s="3">
        <v>46039</v>
      </c>
      <c r="B2382" s="3" t="s">
        <v>1562</v>
      </c>
      <c r="C2382" s="3" t="s">
        <v>4617</v>
      </c>
      <c r="D2382" s="3" t="s">
        <v>4105</v>
      </c>
      <c r="E2382" s="3" t="s">
        <v>23961</v>
      </c>
      <c r="F2382" s="3" t="s">
        <v>4105</v>
      </c>
    </row>
    <row r="2383" spans="1:6" x14ac:dyDescent="0.25">
      <c r="A2383" s="3">
        <v>46041</v>
      </c>
      <c r="B2383" s="3" t="s">
        <v>1562</v>
      </c>
      <c r="C2383" s="3" t="s">
        <v>5261</v>
      </c>
      <c r="D2383" s="3" t="s">
        <v>4509</v>
      </c>
      <c r="E2383" s="3" t="s">
        <v>23961</v>
      </c>
      <c r="F2383" s="3" t="s">
        <v>4509</v>
      </c>
    </row>
    <row r="2384" spans="1:6" x14ac:dyDescent="0.25">
      <c r="A2384" s="3">
        <v>46043</v>
      </c>
      <c r="B2384" s="3" t="s">
        <v>1562</v>
      </c>
      <c r="C2384" s="3" t="s">
        <v>1685</v>
      </c>
      <c r="D2384" s="3" t="s">
        <v>4105</v>
      </c>
      <c r="E2384" s="3" t="s">
        <v>23961</v>
      </c>
      <c r="F2384" s="3" t="s">
        <v>4105</v>
      </c>
    </row>
    <row r="2385" spans="1:6" x14ac:dyDescent="0.25">
      <c r="A2385" s="3">
        <v>46045</v>
      </c>
      <c r="B2385" s="3" t="s">
        <v>1562</v>
      </c>
      <c r="C2385" s="3" t="s">
        <v>5561</v>
      </c>
      <c r="D2385" s="3" t="s">
        <v>4509</v>
      </c>
      <c r="E2385" s="3" t="s">
        <v>23961</v>
      </c>
      <c r="F2385" s="3" t="s">
        <v>4509</v>
      </c>
    </row>
    <row r="2386" spans="1:6" x14ac:dyDescent="0.25">
      <c r="A2386" s="3">
        <v>46047</v>
      </c>
      <c r="B2386" s="3" t="s">
        <v>1562</v>
      </c>
      <c r="C2386" s="3" t="s">
        <v>5563</v>
      </c>
      <c r="D2386" s="3" t="s">
        <v>4493</v>
      </c>
      <c r="E2386" s="3" t="s">
        <v>23961</v>
      </c>
      <c r="F2386" s="3" t="s">
        <v>4493</v>
      </c>
    </row>
    <row r="2387" spans="1:6" x14ac:dyDescent="0.25">
      <c r="A2387" s="3">
        <v>46049</v>
      </c>
      <c r="B2387" s="3" t="s">
        <v>1562</v>
      </c>
      <c r="C2387" s="3" t="s">
        <v>5565</v>
      </c>
      <c r="D2387" s="3" t="s">
        <v>4105</v>
      </c>
      <c r="E2387" s="3" t="s">
        <v>23961</v>
      </c>
      <c r="F2387" s="3" t="s">
        <v>4105</v>
      </c>
    </row>
    <row r="2388" spans="1:6" x14ac:dyDescent="0.25">
      <c r="A2388" s="3">
        <v>46051</v>
      </c>
      <c r="B2388" s="3" t="s">
        <v>1562</v>
      </c>
      <c r="C2388" s="3" t="s">
        <v>1948</v>
      </c>
      <c r="D2388" s="3" t="s">
        <v>4105</v>
      </c>
      <c r="E2388" s="3" t="s">
        <v>23961</v>
      </c>
      <c r="F2388" s="3" t="s">
        <v>4105</v>
      </c>
    </row>
    <row r="2389" spans="1:6" x14ac:dyDescent="0.25">
      <c r="A2389" s="3">
        <v>46053</v>
      </c>
      <c r="B2389" s="3" t="s">
        <v>1562</v>
      </c>
      <c r="C2389" s="3" t="s">
        <v>1738</v>
      </c>
      <c r="D2389" s="3" t="s">
        <v>4105</v>
      </c>
      <c r="E2389" s="3" t="s">
        <v>23961</v>
      </c>
      <c r="F2389" s="3" t="s">
        <v>4105</v>
      </c>
    </row>
    <row r="2390" spans="1:6" x14ac:dyDescent="0.25">
      <c r="A2390" s="3">
        <v>46055</v>
      </c>
      <c r="B2390" s="3" t="s">
        <v>1562</v>
      </c>
      <c r="C2390" s="3" t="s">
        <v>5569</v>
      </c>
      <c r="D2390" s="3" t="s">
        <v>4509</v>
      </c>
      <c r="E2390" s="3" t="s">
        <v>23961</v>
      </c>
      <c r="F2390" s="3" t="s">
        <v>4509</v>
      </c>
    </row>
    <row r="2391" spans="1:6" x14ac:dyDescent="0.25">
      <c r="A2391" s="3">
        <v>46057</v>
      </c>
      <c r="B2391" s="3" t="s">
        <v>1562</v>
      </c>
      <c r="C2391" s="3" t="s">
        <v>5571</v>
      </c>
      <c r="D2391" s="3" t="s">
        <v>4105</v>
      </c>
      <c r="E2391" s="3" t="s">
        <v>23961</v>
      </c>
      <c r="F2391" s="3" t="s">
        <v>4105</v>
      </c>
    </row>
    <row r="2392" spans="1:6" x14ac:dyDescent="0.25">
      <c r="A2392" s="3">
        <v>46059</v>
      </c>
      <c r="B2392" s="3" t="s">
        <v>1562</v>
      </c>
      <c r="C2392" s="3" t="s">
        <v>5573</v>
      </c>
      <c r="D2392" s="3" t="s">
        <v>4105</v>
      </c>
      <c r="E2392" s="3" t="s">
        <v>23961</v>
      </c>
      <c r="F2392" s="3" t="s">
        <v>4105</v>
      </c>
    </row>
    <row r="2393" spans="1:6" x14ac:dyDescent="0.25">
      <c r="A2393" s="3">
        <v>46061</v>
      </c>
      <c r="B2393" s="3" t="s">
        <v>1562</v>
      </c>
      <c r="C2393" s="3" t="s">
        <v>5575</v>
      </c>
      <c r="D2393" s="3" t="s">
        <v>4105</v>
      </c>
      <c r="E2393" s="3" t="s">
        <v>23961</v>
      </c>
      <c r="F2393" s="3" t="s">
        <v>4105</v>
      </c>
    </row>
    <row r="2394" spans="1:6" x14ac:dyDescent="0.25">
      <c r="A2394" s="3">
        <v>46063</v>
      </c>
      <c r="B2394" s="3" t="s">
        <v>1562</v>
      </c>
      <c r="C2394" s="3" t="s">
        <v>4796</v>
      </c>
      <c r="D2394" s="3" t="s">
        <v>4509</v>
      </c>
      <c r="E2394" s="3" t="s">
        <v>23961</v>
      </c>
      <c r="F2394" s="3" t="s">
        <v>4509</v>
      </c>
    </row>
    <row r="2395" spans="1:6" x14ac:dyDescent="0.25">
      <c r="A2395" s="3">
        <v>46065</v>
      </c>
      <c r="B2395" s="3" t="s">
        <v>1562</v>
      </c>
      <c r="C2395" s="3" t="s">
        <v>5276</v>
      </c>
      <c r="D2395" s="3" t="s">
        <v>4509</v>
      </c>
      <c r="E2395" s="3" t="s">
        <v>23961</v>
      </c>
      <c r="F2395" s="3" t="s">
        <v>4509</v>
      </c>
    </row>
    <row r="2396" spans="1:6" x14ac:dyDescent="0.25">
      <c r="A2396" s="3">
        <v>46067</v>
      </c>
      <c r="B2396" s="3" t="s">
        <v>1562</v>
      </c>
      <c r="C2396" s="3" t="s">
        <v>1524</v>
      </c>
      <c r="D2396" s="3" t="s">
        <v>4105</v>
      </c>
      <c r="E2396" s="3" t="s">
        <v>23961</v>
      </c>
      <c r="F2396" s="3" t="s">
        <v>4105</v>
      </c>
    </row>
    <row r="2397" spans="1:6" x14ac:dyDescent="0.25">
      <c r="A2397" s="3">
        <v>46069</v>
      </c>
      <c r="B2397" s="3" t="s">
        <v>1562</v>
      </c>
      <c r="C2397" s="3" t="s">
        <v>4969</v>
      </c>
      <c r="D2397" s="3" t="s">
        <v>4105</v>
      </c>
      <c r="E2397" s="3" t="s">
        <v>23961</v>
      </c>
      <c r="F2397" s="3" t="s">
        <v>4105</v>
      </c>
    </row>
    <row r="2398" spans="1:6" x14ac:dyDescent="0.25">
      <c r="A2398" s="3">
        <v>46071</v>
      </c>
      <c r="B2398" s="3" t="s">
        <v>1562</v>
      </c>
      <c r="C2398" s="3" t="s">
        <v>1584</v>
      </c>
      <c r="D2398" s="3" t="s">
        <v>4105</v>
      </c>
      <c r="E2398" s="3" t="s">
        <v>23961</v>
      </c>
      <c r="F2398" s="3" t="s">
        <v>4105</v>
      </c>
    </row>
    <row r="2399" spans="1:6" x14ac:dyDescent="0.25">
      <c r="A2399" s="3">
        <v>46073</v>
      </c>
      <c r="B2399" s="3" t="s">
        <v>1562</v>
      </c>
      <c r="C2399" s="3" t="s">
        <v>5582</v>
      </c>
      <c r="D2399" s="3" t="s">
        <v>4105</v>
      </c>
      <c r="E2399" s="3" t="s">
        <v>23961</v>
      </c>
      <c r="F2399" s="3" t="s">
        <v>4105</v>
      </c>
    </row>
    <row r="2400" spans="1:6" x14ac:dyDescent="0.25">
      <c r="A2400" s="3">
        <v>46075</v>
      </c>
      <c r="B2400" s="3" t="s">
        <v>1562</v>
      </c>
      <c r="C2400" s="3" t="s">
        <v>1913</v>
      </c>
      <c r="D2400" s="3" t="s">
        <v>4509</v>
      </c>
      <c r="E2400" s="3" t="s">
        <v>23961</v>
      </c>
      <c r="F2400" s="3" t="s">
        <v>4509</v>
      </c>
    </row>
    <row r="2401" spans="1:6" x14ac:dyDescent="0.25">
      <c r="A2401" s="3">
        <v>46077</v>
      </c>
      <c r="B2401" s="3" t="s">
        <v>1562</v>
      </c>
      <c r="C2401" s="3" t="s">
        <v>5585</v>
      </c>
      <c r="D2401" s="3" t="s">
        <v>4105</v>
      </c>
      <c r="E2401" s="3" t="s">
        <v>23961</v>
      </c>
      <c r="F2401" s="3" t="s">
        <v>4105</v>
      </c>
    </row>
    <row r="2402" spans="1:6" x14ac:dyDescent="0.25">
      <c r="A2402" s="3">
        <v>46079</v>
      </c>
      <c r="B2402" s="3" t="s">
        <v>1562</v>
      </c>
      <c r="C2402" s="3" t="s">
        <v>1498</v>
      </c>
      <c r="D2402" s="3" t="s">
        <v>4105</v>
      </c>
      <c r="E2402" s="3" t="s">
        <v>23961</v>
      </c>
      <c r="F2402" s="3" t="s">
        <v>4105</v>
      </c>
    </row>
    <row r="2403" spans="1:6" x14ac:dyDescent="0.25">
      <c r="A2403" s="3">
        <v>46081</v>
      </c>
      <c r="B2403" s="3" t="s">
        <v>1562</v>
      </c>
      <c r="C2403" s="3" t="s">
        <v>1632</v>
      </c>
      <c r="D2403" s="3" t="s">
        <v>4509</v>
      </c>
      <c r="E2403" s="3" t="s">
        <v>23961</v>
      </c>
      <c r="F2403" s="3" t="s">
        <v>4509</v>
      </c>
    </row>
    <row r="2404" spans="1:6" x14ac:dyDescent="0.25">
      <c r="A2404" s="3">
        <v>46083</v>
      </c>
      <c r="B2404" s="3" t="s">
        <v>1562</v>
      </c>
      <c r="C2404" s="3" t="s">
        <v>1788</v>
      </c>
      <c r="D2404" s="3" t="s">
        <v>4105</v>
      </c>
      <c r="E2404" s="3" t="s">
        <v>23961</v>
      </c>
      <c r="F2404" s="3" t="s">
        <v>4105</v>
      </c>
    </row>
    <row r="2405" spans="1:6" x14ac:dyDescent="0.25">
      <c r="A2405" s="3">
        <v>46085</v>
      </c>
      <c r="B2405" s="3" t="s">
        <v>1562</v>
      </c>
      <c r="C2405" s="3" t="s">
        <v>5590</v>
      </c>
      <c r="D2405" s="3" t="s">
        <v>4105</v>
      </c>
      <c r="E2405" s="3" t="s">
        <v>23961</v>
      </c>
      <c r="F2405" s="3" t="s">
        <v>4105</v>
      </c>
    </row>
    <row r="2406" spans="1:6" x14ac:dyDescent="0.25">
      <c r="A2406" s="3">
        <v>46087</v>
      </c>
      <c r="B2406" s="3" t="s">
        <v>1562</v>
      </c>
      <c r="C2406" s="3" t="s">
        <v>5592</v>
      </c>
      <c r="D2406" s="3" t="s">
        <v>4105</v>
      </c>
      <c r="E2406" s="3" t="s">
        <v>23961</v>
      </c>
      <c r="F2406" s="3" t="s">
        <v>4105</v>
      </c>
    </row>
    <row r="2407" spans="1:6" x14ac:dyDescent="0.25">
      <c r="A2407" s="3">
        <v>46089</v>
      </c>
      <c r="B2407" s="3" t="s">
        <v>1562</v>
      </c>
      <c r="C2407" s="3" t="s">
        <v>3581</v>
      </c>
      <c r="D2407" s="3" t="s">
        <v>4509</v>
      </c>
      <c r="E2407" s="3" t="s">
        <v>23961</v>
      </c>
      <c r="F2407" s="3" t="s">
        <v>4509</v>
      </c>
    </row>
    <row r="2408" spans="1:6" x14ac:dyDescent="0.25">
      <c r="A2408" s="3">
        <v>46091</v>
      </c>
      <c r="B2408" s="3" t="s">
        <v>1562</v>
      </c>
      <c r="C2408" s="3" t="s">
        <v>1723</v>
      </c>
      <c r="D2408" s="3" t="s">
        <v>4105</v>
      </c>
      <c r="E2408" s="3" t="s">
        <v>23961</v>
      </c>
      <c r="F2408" s="3" t="s">
        <v>4105</v>
      </c>
    </row>
    <row r="2409" spans="1:6" x14ac:dyDescent="0.25">
      <c r="A2409" s="3">
        <v>46093</v>
      </c>
      <c r="B2409" s="3" t="s">
        <v>1562</v>
      </c>
      <c r="C2409" s="3" t="s">
        <v>2024</v>
      </c>
      <c r="D2409" s="3" t="s">
        <v>4509</v>
      </c>
      <c r="E2409" s="3" t="s">
        <v>23961</v>
      </c>
      <c r="F2409" s="3" t="s">
        <v>4509</v>
      </c>
    </row>
    <row r="2410" spans="1:6" x14ac:dyDescent="0.25">
      <c r="A2410" s="3">
        <v>46095</v>
      </c>
      <c r="B2410" s="3" t="s">
        <v>1562</v>
      </c>
      <c r="C2410" s="3" t="s">
        <v>5597</v>
      </c>
      <c r="D2410" s="3" t="s">
        <v>4105</v>
      </c>
      <c r="E2410" s="3" t="s">
        <v>23961</v>
      </c>
      <c r="F2410" s="3" t="s">
        <v>4105</v>
      </c>
    </row>
    <row r="2411" spans="1:6" x14ac:dyDescent="0.25">
      <c r="A2411" s="3">
        <v>46097</v>
      </c>
      <c r="B2411" s="3" t="s">
        <v>1562</v>
      </c>
      <c r="C2411" s="3" t="s">
        <v>5599</v>
      </c>
      <c r="D2411" s="3" t="s">
        <v>4105</v>
      </c>
      <c r="E2411" s="3" t="s">
        <v>23961</v>
      </c>
      <c r="F2411" s="3" t="s">
        <v>4105</v>
      </c>
    </row>
    <row r="2412" spans="1:6" x14ac:dyDescent="0.25">
      <c r="A2412" s="3">
        <v>46099</v>
      </c>
      <c r="B2412" s="3" t="s">
        <v>1562</v>
      </c>
      <c r="C2412" s="3" t="s">
        <v>1620</v>
      </c>
      <c r="D2412" s="3" t="s">
        <v>4105</v>
      </c>
      <c r="E2412" s="3" t="s">
        <v>23961</v>
      </c>
      <c r="F2412" s="3" t="s">
        <v>4105</v>
      </c>
    </row>
    <row r="2413" spans="1:6" x14ac:dyDescent="0.25">
      <c r="A2413" s="3">
        <v>46101</v>
      </c>
      <c r="B2413" s="3" t="s">
        <v>1562</v>
      </c>
      <c r="C2413" s="3" t="s">
        <v>5602</v>
      </c>
      <c r="D2413" s="3" t="s">
        <v>4105</v>
      </c>
      <c r="E2413" s="3" t="s">
        <v>23961</v>
      </c>
      <c r="F2413" s="3" t="s">
        <v>4105</v>
      </c>
    </row>
    <row r="2414" spans="1:6" x14ac:dyDescent="0.25">
      <c r="A2414" s="3">
        <v>46102</v>
      </c>
      <c r="B2414" s="3" t="s">
        <v>1562</v>
      </c>
      <c r="C2414" s="3" t="s">
        <v>5605</v>
      </c>
      <c r="D2414" s="3" t="s">
        <v>5603</v>
      </c>
      <c r="E2414" s="3" t="s">
        <v>3504</v>
      </c>
      <c r="F2414" s="3" t="s">
        <v>5603</v>
      </c>
    </row>
    <row r="2415" spans="1:6" x14ac:dyDescent="0.25">
      <c r="A2415" s="3">
        <v>46103</v>
      </c>
      <c r="B2415" s="3" t="s">
        <v>1562</v>
      </c>
      <c r="C2415" s="3" t="s">
        <v>1874</v>
      </c>
      <c r="D2415" s="3" t="s">
        <v>4509</v>
      </c>
      <c r="E2415" s="3" t="s">
        <v>23961</v>
      </c>
      <c r="F2415" s="3" t="s">
        <v>4509</v>
      </c>
    </row>
    <row r="2416" spans="1:6" x14ac:dyDescent="0.25">
      <c r="A2416" s="3">
        <v>46105</v>
      </c>
      <c r="B2416" s="3" t="s">
        <v>1562</v>
      </c>
      <c r="C2416" s="3" t="s">
        <v>4678</v>
      </c>
      <c r="D2416" s="3" t="s">
        <v>4509</v>
      </c>
      <c r="E2416" s="3" t="s">
        <v>23961</v>
      </c>
      <c r="F2416" s="3" t="s">
        <v>4509</v>
      </c>
    </row>
    <row r="2417" spans="1:6" x14ac:dyDescent="0.25">
      <c r="A2417" s="3">
        <v>46107</v>
      </c>
      <c r="B2417" s="3" t="s">
        <v>1562</v>
      </c>
      <c r="C2417" s="3" t="s">
        <v>1724</v>
      </c>
      <c r="D2417" s="3" t="s">
        <v>4509</v>
      </c>
      <c r="E2417" s="3" t="s">
        <v>23961</v>
      </c>
      <c r="F2417" s="3" t="s">
        <v>4509</v>
      </c>
    </row>
    <row r="2418" spans="1:6" x14ac:dyDescent="0.25">
      <c r="A2418" s="3">
        <v>46109</v>
      </c>
      <c r="B2418" s="3" t="s">
        <v>1562</v>
      </c>
      <c r="C2418" s="3" t="s">
        <v>5610</v>
      </c>
      <c r="D2418" s="3" t="s">
        <v>4105</v>
      </c>
      <c r="E2418" s="3" t="s">
        <v>23961</v>
      </c>
      <c r="F2418" s="3" t="s">
        <v>4105</v>
      </c>
    </row>
    <row r="2419" spans="1:6" x14ac:dyDescent="0.25">
      <c r="A2419" s="3">
        <v>46111</v>
      </c>
      <c r="B2419" s="3" t="s">
        <v>1562</v>
      </c>
      <c r="C2419" s="3" t="s">
        <v>5612</v>
      </c>
      <c r="D2419" s="3" t="s">
        <v>4105</v>
      </c>
      <c r="E2419" s="3" t="s">
        <v>23961</v>
      </c>
      <c r="F2419" s="3" t="s">
        <v>4105</v>
      </c>
    </row>
    <row r="2420" spans="1:6" x14ac:dyDescent="0.25">
      <c r="A2420" s="3">
        <v>46115</v>
      </c>
      <c r="B2420" s="3" t="s">
        <v>1562</v>
      </c>
      <c r="C2420" s="3" t="s">
        <v>5614</v>
      </c>
      <c r="D2420" s="3" t="s">
        <v>4105</v>
      </c>
      <c r="E2420" s="3" t="s">
        <v>23961</v>
      </c>
      <c r="F2420" s="3" t="s">
        <v>4105</v>
      </c>
    </row>
    <row r="2421" spans="1:6" x14ac:dyDescent="0.25">
      <c r="A2421" s="3">
        <v>46117</v>
      </c>
      <c r="B2421" s="3" t="s">
        <v>1562</v>
      </c>
      <c r="C2421" s="3" t="s">
        <v>1818</v>
      </c>
      <c r="D2421" s="3" t="s">
        <v>4509</v>
      </c>
      <c r="E2421" s="3" t="s">
        <v>23961</v>
      </c>
      <c r="F2421" s="3" t="s">
        <v>4509</v>
      </c>
    </row>
    <row r="2422" spans="1:6" x14ac:dyDescent="0.25">
      <c r="A2422" s="3">
        <v>46119</v>
      </c>
      <c r="B2422" s="3" t="s">
        <v>1562</v>
      </c>
      <c r="C2422" s="3" t="s">
        <v>5617</v>
      </c>
      <c r="D2422" s="3" t="s">
        <v>4509</v>
      </c>
      <c r="E2422" s="3" t="s">
        <v>23961</v>
      </c>
      <c r="F2422" s="3" t="s">
        <v>4509</v>
      </c>
    </row>
    <row r="2423" spans="1:6" x14ac:dyDescent="0.25">
      <c r="A2423" s="3">
        <v>46121</v>
      </c>
      <c r="B2423" s="3" t="s">
        <v>1562</v>
      </c>
      <c r="C2423" s="3" t="s">
        <v>3800</v>
      </c>
      <c r="D2423" s="3" t="s">
        <v>4105</v>
      </c>
      <c r="E2423" s="3" t="s">
        <v>23961</v>
      </c>
      <c r="F2423" s="3" t="s">
        <v>4105</v>
      </c>
    </row>
    <row r="2424" spans="1:6" x14ac:dyDescent="0.25">
      <c r="A2424" s="3">
        <v>46123</v>
      </c>
      <c r="B2424" s="3" t="s">
        <v>1562</v>
      </c>
      <c r="C2424" s="3" t="s">
        <v>5620</v>
      </c>
      <c r="D2424" s="3" t="s">
        <v>4105</v>
      </c>
      <c r="E2424" s="3" t="s">
        <v>23961</v>
      </c>
      <c r="F2424" s="3" t="s">
        <v>4105</v>
      </c>
    </row>
    <row r="2425" spans="1:6" x14ac:dyDescent="0.25">
      <c r="A2425" s="3">
        <v>46125</v>
      </c>
      <c r="B2425" s="3" t="s">
        <v>1562</v>
      </c>
      <c r="C2425" s="3" t="s">
        <v>3032</v>
      </c>
      <c r="D2425" s="3" t="s">
        <v>4105</v>
      </c>
      <c r="E2425" s="3" t="s">
        <v>23961</v>
      </c>
      <c r="F2425" s="3" t="s">
        <v>4105</v>
      </c>
    </row>
    <row r="2426" spans="1:6" x14ac:dyDescent="0.25">
      <c r="A2426" s="3">
        <v>46127</v>
      </c>
      <c r="B2426" s="3" t="s">
        <v>1562</v>
      </c>
      <c r="C2426" s="3" t="s">
        <v>1717</v>
      </c>
      <c r="D2426" s="3" t="s">
        <v>4105</v>
      </c>
      <c r="E2426" s="3" t="s">
        <v>23961</v>
      </c>
      <c r="F2426" s="3" t="s">
        <v>4105</v>
      </c>
    </row>
    <row r="2427" spans="1:6" x14ac:dyDescent="0.25">
      <c r="A2427" s="3">
        <v>46129</v>
      </c>
      <c r="B2427" s="3" t="s">
        <v>1562</v>
      </c>
      <c r="C2427" s="3" t="s">
        <v>5624</v>
      </c>
      <c r="D2427" s="3" t="s">
        <v>4509</v>
      </c>
      <c r="E2427" s="3" t="s">
        <v>23961</v>
      </c>
      <c r="F2427" s="3" t="s">
        <v>4509</v>
      </c>
    </row>
    <row r="2428" spans="1:6" x14ac:dyDescent="0.25">
      <c r="A2428" s="3">
        <v>46135</v>
      </c>
      <c r="B2428" s="3" t="s">
        <v>1562</v>
      </c>
      <c r="C2428" s="3" t="s">
        <v>1652</v>
      </c>
      <c r="D2428" s="3" t="s">
        <v>4105</v>
      </c>
      <c r="E2428" s="3" t="s">
        <v>23961</v>
      </c>
      <c r="F2428" s="3" t="s">
        <v>4105</v>
      </c>
    </row>
    <row r="2429" spans="1:6" x14ac:dyDescent="0.25">
      <c r="A2429" s="3">
        <v>46137</v>
      </c>
      <c r="B2429" s="3" t="s">
        <v>1562</v>
      </c>
      <c r="C2429" s="3" t="s">
        <v>5627</v>
      </c>
      <c r="D2429" s="3" t="s">
        <v>4509</v>
      </c>
      <c r="E2429" s="3" t="s">
        <v>23961</v>
      </c>
      <c r="F2429" s="3" t="s">
        <v>4509</v>
      </c>
    </row>
    <row r="2430" spans="1:6" x14ac:dyDescent="0.25">
      <c r="A2430" s="3">
        <v>47001</v>
      </c>
      <c r="B2430" s="3" t="s">
        <v>1538</v>
      </c>
      <c r="C2430" s="3" t="s">
        <v>1631</v>
      </c>
      <c r="D2430" s="3" t="s">
        <v>1015</v>
      </c>
      <c r="E2430" s="3" t="s">
        <v>23961</v>
      </c>
      <c r="F2430" s="3" t="s">
        <v>1015</v>
      </c>
    </row>
    <row r="2431" spans="1:6" x14ac:dyDescent="0.25">
      <c r="A2431" s="3">
        <v>47003</v>
      </c>
      <c r="B2431" s="3" t="s">
        <v>1538</v>
      </c>
      <c r="C2431" s="3" t="s">
        <v>2020</v>
      </c>
      <c r="D2431" s="3" t="s">
        <v>2280</v>
      </c>
      <c r="E2431" s="3" t="s">
        <v>23961</v>
      </c>
      <c r="F2431" s="3" t="s">
        <v>2280</v>
      </c>
    </row>
    <row r="2432" spans="1:6" x14ac:dyDescent="0.25">
      <c r="A2432" s="3">
        <v>47005</v>
      </c>
      <c r="B2432" s="3" t="s">
        <v>1538</v>
      </c>
      <c r="C2432" s="3" t="s">
        <v>1665</v>
      </c>
      <c r="D2432" s="3" t="s">
        <v>2280</v>
      </c>
      <c r="E2432" s="3" t="s">
        <v>23961</v>
      </c>
      <c r="F2432" s="3" t="s">
        <v>2280</v>
      </c>
    </row>
    <row r="2433" spans="1:6" x14ac:dyDescent="0.25">
      <c r="A2433" s="3">
        <v>47007</v>
      </c>
      <c r="B2433" s="3" t="s">
        <v>1538</v>
      </c>
      <c r="C2433" s="3" t="s">
        <v>5632</v>
      </c>
      <c r="D2433" s="3" t="s">
        <v>3659</v>
      </c>
      <c r="E2433" s="3" t="s">
        <v>23961</v>
      </c>
      <c r="F2433" s="3" t="s">
        <v>3659</v>
      </c>
    </row>
    <row r="2434" spans="1:6" x14ac:dyDescent="0.25">
      <c r="A2434" s="3">
        <v>47009</v>
      </c>
      <c r="B2434" s="3" t="s">
        <v>1538</v>
      </c>
      <c r="C2434" s="3" t="s">
        <v>2235</v>
      </c>
      <c r="D2434" s="3" t="s">
        <v>1015</v>
      </c>
      <c r="E2434" s="3" t="s">
        <v>23961</v>
      </c>
      <c r="F2434" s="3" t="s">
        <v>1015</v>
      </c>
    </row>
    <row r="2435" spans="1:6" x14ac:dyDescent="0.25">
      <c r="A2435" s="3">
        <v>47011</v>
      </c>
      <c r="B2435" s="3" t="s">
        <v>1538</v>
      </c>
      <c r="C2435" s="3" t="s">
        <v>2032</v>
      </c>
      <c r="D2435" s="3" t="s">
        <v>1015</v>
      </c>
      <c r="E2435" s="3" t="s">
        <v>23961</v>
      </c>
      <c r="F2435" s="3" t="s">
        <v>1015</v>
      </c>
    </row>
    <row r="2436" spans="1:6" x14ac:dyDescent="0.25">
      <c r="A2436" s="3">
        <v>47013</v>
      </c>
      <c r="B2436" s="3" t="s">
        <v>1538</v>
      </c>
      <c r="C2436" s="3" t="s">
        <v>1534</v>
      </c>
      <c r="D2436" s="3" t="s">
        <v>1015</v>
      </c>
      <c r="E2436" s="3" t="s">
        <v>23961</v>
      </c>
      <c r="F2436" s="3" t="s">
        <v>1015</v>
      </c>
    </row>
    <row r="2437" spans="1:6" x14ac:dyDescent="0.25">
      <c r="A2437" s="3">
        <v>47015</v>
      </c>
      <c r="B2437" s="3" t="s">
        <v>1538</v>
      </c>
      <c r="C2437" s="3" t="s">
        <v>5637</v>
      </c>
      <c r="D2437" s="3" t="s">
        <v>2280</v>
      </c>
      <c r="E2437" s="3" t="s">
        <v>23961</v>
      </c>
      <c r="F2437" s="3" t="s">
        <v>2280</v>
      </c>
    </row>
    <row r="2438" spans="1:6" x14ac:dyDescent="0.25">
      <c r="A2438" s="3">
        <v>47017</v>
      </c>
      <c r="B2438" s="3" t="s">
        <v>1538</v>
      </c>
      <c r="C2438" s="3" t="s">
        <v>2417</v>
      </c>
      <c r="D2438" s="3" t="s">
        <v>3649</v>
      </c>
      <c r="E2438" s="3" t="s">
        <v>2421</v>
      </c>
      <c r="F2438" s="3" t="s">
        <v>3649</v>
      </c>
    </row>
    <row r="2439" spans="1:6" x14ac:dyDescent="0.25">
      <c r="A2439" s="3">
        <v>47019</v>
      </c>
      <c r="B2439" s="3" t="s">
        <v>1538</v>
      </c>
      <c r="C2439" s="3" t="s">
        <v>3681</v>
      </c>
      <c r="D2439" s="3" t="s">
        <v>2240</v>
      </c>
      <c r="E2439" s="3" t="s">
        <v>23961</v>
      </c>
      <c r="F2439" s="3" t="s">
        <v>2240</v>
      </c>
    </row>
    <row r="2440" spans="1:6" x14ac:dyDescent="0.25">
      <c r="A2440" s="3">
        <v>47021</v>
      </c>
      <c r="B2440" s="3" t="s">
        <v>1538</v>
      </c>
      <c r="C2440" s="3" t="s">
        <v>5641</v>
      </c>
      <c r="D2440" s="3" t="s">
        <v>2280</v>
      </c>
      <c r="E2440" s="3" t="s">
        <v>23961</v>
      </c>
      <c r="F2440" s="3" t="s">
        <v>2280</v>
      </c>
    </row>
    <row r="2441" spans="1:6" x14ac:dyDescent="0.25">
      <c r="A2441" s="3">
        <v>47023</v>
      </c>
      <c r="B2441" s="3" t="s">
        <v>1538</v>
      </c>
      <c r="C2441" s="3" t="s">
        <v>1567</v>
      </c>
      <c r="D2441" s="3" t="s">
        <v>3649</v>
      </c>
      <c r="E2441" s="3" t="s">
        <v>2421</v>
      </c>
      <c r="F2441" s="3" t="s">
        <v>3649</v>
      </c>
    </row>
    <row r="2442" spans="1:6" x14ac:dyDescent="0.25">
      <c r="A2442" s="3">
        <v>47025</v>
      </c>
      <c r="B2442" s="3" t="s">
        <v>1538</v>
      </c>
      <c r="C2442" s="3" t="s">
        <v>3835</v>
      </c>
      <c r="D2442" s="3" t="s">
        <v>1015</v>
      </c>
      <c r="E2442" s="3" t="s">
        <v>23961</v>
      </c>
      <c r="F2442" s="3" t="s">
        <v>1015</v>
      </c>
    </row>
    <row r="2443" spans="1:6" x14ac:dyDescent="0.25">
      <c r="A2443" s="3">
        <v>47027</v>
      </c>
      <c r="B2443" s="3" t="s">
        <v>1538</v>
      </c>
      <c r="C2443" s="3" t="s">
        <v>1931</v>
      </c>
      <c r="D2443" s="3" t="s">
        <v>2280</v>
      </c>
      <c r="E2443" s="3" t="s">
        <v>23961</v>
      </c>
      <c r="F2443" s="3" t="s">
        <v>2280</v>
      </c>
    </row>
    <row r="2444" spans="1:6" x14ac:dyDescent="0.25">
      <c r="A2444" s="3">
        <v>47029</v>
      </c>
      <c r="B2444" s="3" t="s">
        <v>1538</v>
      </c>
      <c r="C2444" s="3" t="s">
        <v>5646</v>
      </c>
      <c r="D2444" s="3" t="s">
        <v>1015</v>
      </c>
      <c r="E2444" s="3" t="s">
        <v>23961</v>
      </c>
      <c r="F2444" s="3" t="s">
        <v>1015</v>
      </c>
    </row>
    <row r="2445" spans="1:6" x14ac:dyDescent="0.25">
      <c r="A2445" s="3">
        <v>47031</v>
      </c>
      <c r="B2445" s="3" t="s">
        <v>1538</v>
      </c>
      <c r="C2445" s="3" t="s">
        <v>2251</v>
      </c>
      <c r="D2445" s="3" t="s">
        <v>2280</v>
      </c>
      <c r="E2445" s="3" t="s">
        <v>23961</v>
      </c>
      <c r="F2445" s="3" t="s">
        <v>2280</v>
      </c>
    </row>
    <row r="2446" spans="1:6" x14ac:dyDescent="0.25">
      <c r="A2446" s="3">
        <v>47033</v>
      </c>
      <c r="B2446" s="3" t="s">
        <v>1538</v>
      </c>
      <c r="C2446" s="3" t="s">
        <v>1712</v>
      </c>
      <c r="D2446" s="3" t="s">
        <v>3649</v>
      </c>
      <c r="E2446" s="3" t="s">
        <v>2421</v>
      </c>
      <c r="F2446" s="3" t="s">
        <v>3649</v>
      </c>
    </row>
    <row r="2447" spans="1:6" x14ac:dyDescent="0.25">
      <c r="A2447" s="3">
        <v>47035</v>
      </c>
      <c r="B2447" s="3" t="s">
        <v>1538</v>
      </c>
      <c r="C2447" s="3" t="s">
        <v>1576</v>
      </c>
      <c r="D2447" s="3" t="s">
        <v>3659</v>
      </c>
      <c r="E2447" s="3" t="s">
        <v>23961</v>
      </c>
      <c r="F2447" s="3" t="s">
        <v>3659</v>
      </c>
    </row>
    <row r="2448" spans="1:6" x14ac:dyDescent="0.25">
      <c r="A2448" s="3">
        <v>47037</v>
      </c>
      <c r="B2448" s="3" t="s">
        <v>1538</v>
      </c>
      <c r="C2448" s="3" t="s">
        <v>4940</v>
      </c>
      <c r="D2448" s="3" t="s">
        <v>2280</v>
      </c>
      <c r="E2448" s="3" t="s">
        <v>23961</v>
      </c>
      <c r="F2448" s="3" t="s">
        <v>2280</v>
      </c>
    </row>
    <row r="2449" spans="1:6" x14ac:dyDescent="0.25">
      <c r="A2449" s="3">
        <v>47039</v>
      </c>
      <c r="B2449" s="3" t="s">
        <v>1538</v>
      </c>
      <c r="C2449" s="3" t="s">
        <v>1746</v>
      </c>
      <c r="D2449" s="3" t="s">
        <v>2280</v>
      </c>
      <c r="E2449" s="3" t="s">
        <v>23961</v>
      </c>
      <c r="F2449" s="3" t="s">
        <v>2280</v>
      </c>
    </row>
    <row r="2450" spans="1:6" x14ac:dyDescent="0.25">
      <c r="A2450" s="3">
        <v>47041</v>
      </c>
      <c r="B2450" s="3" t="s">
        <v>1538</v>
      </c>
      <c r="C2450" s="3" t="s">
        <v>2266</v>
      </c>
      <c r="D2450" s="3" t="s">
        <v>2280</v>
      </c>
      <c r="E2450" s="3" t="s">
        <v>23961</v>
      </c>
      <c r="F2450" s="3" t="s">
        <v>2280</v>
      </c>
    </row>
    <row r="2451" spans="1:6" x14ac:dyDescent="0.25">
      <c r="A2451" s="3">
        <v>47043</v>
      </c>
      <c r="B2451" s="3" t="s">
        <v>1538</v>
      </c>
      <c r="C2451" s="3" t="s">
        <v>1933</v>
      </c>
      <c r="D2451" s="3" t="s">
        <v>2280</v>
      </c>
      <c r="E2451" s="3" t="s">
        <v>23961</v>
      </c>
      <c r="F2451" s="3" t="s">
        <v>2280</v>
      </c>
    </row>
    <row r="2452" spans="1:6" x14ac:dyDescent="0.25">
      <c r="A2452" s="3">
        <v>47045</v>
      </c>
      <c r="B2452" s="3" t="s">
        <v>1538</v>
      </c>
      <c r="C2452" s="3" t="s">
        <v>5655</v>
      </c>
      <c r="D2452" s="3" t="s">
        <v>3649</v>
      </c>
      <c r="E2452" s="3" t="s">
        <v>2421</v>
      </c>
      <c r="F2452" s="3" t="s">
        <v>3649</v>
      </c>
    </row>
    <row r="2453" spans="1:6" x14ac:dyDescent="0.25">
      <c r="A2453" s="3">
        <v>47047</v>
      </c>
      <c r="B2453" s="3" t="s">
        <v>1538</v>
      </c>
      <c r="C2453" s="3" t="s">
        <v>1834</v>
      </c>
      <c r="D2453" s="3" t="s">
        <v>3649</v>
      </c>
      <c r="E2453" s="3" t="s">
        <v>2421</v>
      </c>
      <c r="F2453" s="3" t="s">
        <v>3649</v>
      </c>
    </row>
    <row r="2454" spans="1:6" x14ac:dyDescent="0.25">
      <c r="A2454" s="3">
        <v>47049</v>
      </c>
      <c r="B2454" s="3" t="s">
        <v>1538</v>
      </c>
      <c r="C2454" s="3" t="s">
        <v>5658</v>
      </c>
      <c r="D2454" s="3" t="s">
        <v>3659</v>
      </c>
      <c r="E2454" s="3" t="s">
        <v>23961</v>
      </c>
      <c r="F2454" s="3" t="s">
        <v>3659</v>
      </c>
    </row>
    <row r="2455" spans="1:6" x14ac:dyDescent="0.25">
      <c r="A2455" s="3">
        <v>47051</v>
      </c>
      <c r="B2455" s="3" t="s">
        <v>1538</v>
      </c>
      <c r="C2455" s="3" t="s">
        <v>1813</v>
      </c>
      <c r="D2455" s="3" t="s">
        <v>3659</v>
      </c>
      <c r="E2455" s="3" t="s">
        <v>23961</v>
      </c>
      <c r="F2455" s="3" t="s">
        <v>3659</v>
      </c>
    </row>
    <row r="2456" spans="1:6" x14ac:dyDescent="0.25">
      <c r="A2456" s="3">
        <v>47053</v>
      </c>
      <c r="B2456" s="3" t="s">
        <v>1538</v>
      </c>
      <c r="C2456" s="3" t="s">
        <v>1891</v>
      </c>
      <c r="D2456" s="3" t="s">
        <v>3649</v>
      </c>
      <c r="E2456" s="3" t="s">
        <v>2421</v>
      </c>
      <c r="F2456" s="3" t="s">
        <v>3649</v>
      </c>
    </row>
    <row r="2457" spans="1:6" x14ac:dyDescent="0.25">
      <c r="A2457" s="3">
        <v>47055</v>
      </c>
      <c r="B2457" s="3" t="s">
        <v>1538</v>
      </c>
      <c r="C2457" s="3" t="s">
        <v>5662</v>
      </c>
      <c r="D2457" s="3" t="s">
        <v>2280</v>
      </c>
      <c r="E2457" s="3" t="s">
        <v>23961</v>
      </c>
      <c r="F2457" s="3" t="s">
        <v>2280</v>
      </c>
    </row>
    <row r="2458" spans="1:6" x14ac:dyDescent="0.25">
      <c r="A2458" s="3">
        <v>47057</v>
      </c>
      <c r="B2458" s="3" t="s">
        <v>1538</v>
      </c>
      <c r="C2458" s="3" t="s">
        <v>5664</v>
      </c>
      <c r="D2458" s="3" t="s">
        <v>1015</v>
      </c>
      <c r="E2458" s="3" t="s">
        <v>23961</v>
      </c>
      <c r="F2458" s="3" t="s">
        <v>1015</v>
      </c>
    </row>
    <row r="2459" spans="1:6" x14ac:dyDescent="0.25">
      <c r="A2459" s="3">
        <v>47059</v>
      </c>
      <c r="B2459" s="3" t="s">
        <v>1538</v>
      </c>
      <c r="C2459" s="3" t="s">
        <v>1737</v>
      </c>
      <c r="D2459" s="3" t="s">
        <v>1015</v>
      </c>
      <c r="E2459" s="3" t="s">
        <v>23961</v>
      </c>
      <c r="F2459" s="3" t="s">
        <v>1015</v>
      </c>
    </row>
    <row r="2460" spans="1:6" x14ac:dyDescent="0.25">
      <c r="A2460" s="3">
        <v>47061</v>
      </c>
      <c r="B2460" s="3" t="s">
        <v>1538</v>
      </c>
      <c r="C2460" s="3" t="s">
        <v>1615</v>
      </c>
      <c r="D2460" s="3" t="s">
        <v>3659</v>
      </c>
      <c r="E2460" s="3" t="s">
        <v>23961</v>
      </c>
      <c r="F2460" s="3" t="s">
        <v>3659</v>
      </c>
    </row>
    <row r="2461" spans="1:6" x14ac:dyDescent="0.25">
      <c r="A2461" s="3">
        <v>47063</v>
      </c>
      <c r="B2461" s="3" t="s">
        <v>1538</v>
      </c>
      <c r="C2461" s="3" t="s">
        <v>5668</v>
      </c>
      <c r="D2461" s="3" t="s">
        <v>1015</v>
      </c>
      <c r="E2461" s="3" t="s">
        <v>23961</v>
      </c>
      <c r="F2461" s="3" t="s">
        <v>1015</v>
      </c>
    </row>
    <row r="2462" spans="1:6" x14ac:dyDescent="0.25">
      <c r="A2462" s="3">
        <v>47065</v>
      </c>
      <c r="B2462" s="3" t="s">
        <v>1538</v>
      </c>
      <c r="C2462" s="3" t="s">
        <v>2007</v>
      </c>
      <c r="D2462" s="3" t="s">
        <v>1015</v>
      </c>
      <c r="E2462" s="3" t="s">
        <v>23961</v>
      </c>
      <c r="F2462" s="3" t="s">
        <v>1015</v>
      </c>
    </row>
    <row r="2463" spans="1:6" x14ac:dyDescent="0.25">
      <c r="A2463" s="3">
        <v>47067</v>
      </c>
      <c r="B2463" s="3" t="s">
        <v>1538</v>
      </c>
      <c r="C2463" s="3" t="s">
        <v>2067</v>
      </c>
      <c r="D2463" s="3" t="s">
        <v>1015</v>
      </c>
      <c r="E2463" s="3" t="s">
        <v>23961</v>
      </c>
      <c r="F2463" s="3" t="s">
        <v>1015</v>
      </c>
    </row>
    <row r="2464" spans="1:6" x14ac:dyDescent="0.25">
      <c r="A2464" s="3">
        <v>47069</v>
      </c>
      <c r="B2464" s="3" t="s">
        <v>1538</v>
      </c>
      <c r="C2464" s="3" t="s">
        <v>5672</v>
      </c>
      <c r="D2464" s="3" t="s">
        <v>3649</v>
      </c>
      <c r="E2464" s="3" t="s">
        <v>2421</v>
      </c>
      <c r="F2464" s="3" t="s">
        <v>3649</v>
      </c>
    </row>
    <row r="2465" spans="1:6" x14ac:dyDescent="0.25">
      <c r="A2465" s="3">
        <v>47071</v>
      </c>
      <c r="B2465" s="3" t="s">
        <v>1538</v>
      </c>
      <c r="C2465" s="3" t="s">
        <v>1975</v>
      </c>
      <c r="D2465" s="3" t="s">
        <v>3649</v>
      </c>
      <c r="E2465" s="3" t="s">
        <v>2421</v>
      </c>
      <c r="F2465" s="3" t="s">
        <v>3649</v>
      </c>
    </row>
    <row r="2466" spans="1:6" x14ac:dyDescent="0.25">
      <c r="A2466" s="3">
        <v>47073</v>
      </c>
      <c r="B2466" s="3" t="s">
        <v>1538</v>
      </c>
      <c r="C2466" s="3" t="s">
        <v>1611</v>
      </c>
      <c r="D2466" s="3" t="s">
        <v>1015</v>
      </c>
      <c r="E2466" s="3" t="s">
        <v>23961</v>
      </c>
      <c r="F2466" s="3" t="s">
        <v>1015</v>
      </c>
    </row>
    <row r="2467" spans="1:6" x14ac:dyDescent="0.25">
      <c r="A2467" s="3">
        <v>47075</v>
      </c>
      <c r="B2467" s="3" t="s">
        <v>1538</v>
      </c>
      <c r="C2467" s="3" t="s">
        <v>1571</v>
      </c>
      <c r="D2467" s="3" t="s">
        <v>3649</v>
      </c>
      <c r="E2467" s="3" t="s">
        <v>2421</v>
      </c>
      <c r="F2467" s="3" t="s">
        <v>3649</v>
      </c>
    </row>
    <row r="2468" spans="1:6" x14ac:dyDescent="0.25">
      <c r="A2468" s="3">
        <v>47077</v>
      </c>
      <c r="B2468" s="3" t="s">
        <v>1538</v>
      </c>
      <c r="C2468" s="3" t="s">
        <v>1570</v>
      </c>
      <c r="D2468" s="3" t="s">
        <v>3649</v>
      </c>
      <c r="E2468" s="3" t="s">
        <v>2421</v>
      </c>
      <c r="F2468" s="3" t="s">
        <v>3649</v>
      </c>
    </row>
    <row r="2469" spans="1:6" x14ac:dyDescent="0.25">
      <c r="A2469" s="3">
        <v>47079</v>
      </c>
      <c r="B2469" s="3" t="s">
        <v>1538</v>
      </c>
      <c r="C2469" s="3" t="s">
        <v>1733</v>
      </c>
      <c r="D2469" s="3" t="s">
        <v>3649</v>
      </c>
      <c r="E2469" s="3" t="s">
        <v>2421</v>
      </c>
      <c r="F2469" s="3" t="s">
        <v>3649</v>
      </c>
    </row>
    <row r="2470" spans="1:6" x14ac:dyDescent="0.25">
      <c r="A2470" s="3">
        <v>47081</v>
      </c>
      <c r="B2470" s="3" t="s">
        <v>1538</v>
      </c>
      <c r="C2470" s="3" t="s">
        <v>3723</v>
      </c>
      <c r="D2470" s="3" t="s">
        <v>2280</v>
      </c>
      <c r="E2470" s="3" t="s">
        <v>23961</v>
      </c>
      <c r="F2470" s="3" t="s">
        <v>2280</v>
      </c>
    </row>
    <row r="2471" spans="1:6" x14ac:dyDescent="0.25">
      <c r="A2471" s="3">
        <v>47083</v>
      </c>
      <c r="B2471" s="3" t="s">
        <v>1538</v>
      </c>
      <c r="C2471" s="3" t="s">
        <v>1484</v>
      </c>
      <c r="D2471" s="3" t="s">
        <v>2280</v>
      </c>
      <c r="E2471" s="3" t="s">
        <v>23961</v>
      </c>
      <c r="F2471" s="3" t="s">
        <v>2280</v>
      </c>
    </row>
    <row r="2472" spans="1:6" x14ac:dyDescent="0.25">
      <c r="A2472" s="3">
        <v>47085</v>
      </c>
      <c r="B2472" s="3" t="s">
        <v>1538</v>
      </c>
      <c r="C2472" s="3" t="s">
        <v>1998</v>
      </c>
      <c r="D2472" s="3" t="s">
        <v>2280</v>
      </c>
      <c r="E2472" s="3" t="s">
        <v>23961</v>
      </c>
      <c r="F2472" s="3" t="s">
        <v>2280</v>
      </c>
    </row>
    <row r="2473" spans="1:6" x14ac:dyDescent="0.25">
      <c r="A2473" s="3">
        <v>47087</v>
      </c>
      <c r="B2473" s="3" t="s">
        <v>1538</v>
      </c>
      <c r="C2473" s="3" t="s">
        <v>1584</v>
      </c>
      <c r="D2473" s="3" t="s">
        <v>2280</v>
      </c>
      <c r="E2473" s="3" t="s">
        <v>23961</v>
      </c>
      <c r="F2473" s="3" t="s">
        <v>2280</v>
      </c>
    </row>
    <row r="2474" spans="1:6" x14ac:dyDescent="0.25">
      <c r="A2474" s="3">
        <v>47089</v>
      </c>
      <c r="B2474" s="3" t="s">
        <v>1538</v>
      </c>
      <c r="C2474" s="3" t="s">
        <v>1502</v>
      </c>
      <c r="D2474" s="3" t="s">
        <v>1015</v>
      </c>
      <c r="E2474" s="3" t="s">
        <v>23961</v>
      </c>
      <c r="F2474" s="3" t="s">
        <v>1015</v>
      </c>
    </row>
    <row r="2475" spans="1:6" x14ac:dyDescent="0.25">
      <c r="A2475" s="3">
        <v>47091</v>
      </c>
      <c r="B2475" s="3" t="s">
        <v>1538</v>
      </c>
      <c r="C2475" s="3" t="s">
        <v>1699</v>
      </c>
      <c r="D2475" s="3" t="s">
        <v>2240</v>
      </c>
      <c r="E2475" s="3" t="s">
        <v>23961</v>
      </c>
      <c r="F2475" s="3" t="s">
        <v>2240</v>
      </c>
    </row>
    <row r="2476" spans="1:6" x14ac:dyDescent="0.25">
      <c r="A2476" s="3">
        <v>47093</v>
      </c>
      <c r="B2476" s="3" t="s">
        <v>1538</v>
      </c>
      <c r="C2476" s="3" t="s">
        <v>1941</v>
      </c>
      <c r="D2476" s="3" t="s">
        <v>1015</v>
      </c>
      <c r="E2476" s="3" t="s">
        <v>23961</v>
      </c>
      <c r="F2476" s="3" t="s">
        <v>1015</v>
      </c>
    </row>
    <row r="2477" spans="1:6" x14ac:dyDescent="0.25">
      <c r="A2477" s="3">
        <v>47095</v>
      </c>
      <c r="B2477" s="3" t="s">
        <v>1538</v>
      </c>
      <c r="C2477" s="3" t="s">
        <v>1498</v>
      </c>
      <c r="D2477" s="3" t="s">
        <v>3649</v>
      </c>
      <c r="E2477" s="3" t="s">
        <v>2421</v>
      </c>
      <c r="F2477" s="3" t="s">
        <v>3649</v>
      </c>
    </row>
    <row r="2478" spans="1:6" x14ac:dyDescent="0.25">
      <c r="A2478" s="3">
        <v>47097</v>
      </c>
      <c r="B2478" s="3" t="s">
        <v>1538</v>
      </c>
      <c r="C2478" s="3" t="s">
        <v>1981</v>
      </c>
      <c r="D2478" s="3" t="s">
        <v>3649</v>
      </c>
      <c r="E2478" s="3" t="s">
        <v>2421</v>
      </c>
      <c r="F2478" s="3" t="s">
        <v>3649</v>
      </c>
    </row>
    <row r="2479" spans="1:6" x14ac:dyDescent="0.25">
      <c r="A2479" s="3">
        <v>47099</v>
      </c>
      <c r="B2479" s="3" t="s">
        <v>1538</v>
      </c>
      <c r="C2479" s="3" t="s">
        <v>1632</v>
      </c>
      <c r="D2479" s="3" t="s">
        <v>2280</v>
      </c>
      <c r="E2479" s="3" t="s">
        <v>23961</v>
      </c>
      <c r="F2479" s="3" t="s">
        <v>2280</v>
      </c>
    </row>
    <row r="2480" spans="1:6" x14ac:dyDescent="0.25">
      <c r="A2480" s="3">
        <v>47101</v>
      </c>
      <c r="B2480" s="3" t="s">
        <v>1538</v>
      </c>
      <c r="C2480" s="3" t="s">
        <v>1639</v>
      </c>
      <c r="D2480" s="3" t="s">
        <v>2280</v>
      </c>
      <c r="E2480" s="3" t="s">
        <v>23961</v>
      </c>
      <c r="F2480" s="3" t="s">
        <v>2280</v>
      </c>
    </row>
    <row r="2481" spans="1:6" x14ac:dyDescent="0.25">
      <c r="A2481" s="3">
        <v>47103</v>
      </c>
      <c r="B2481" s="3" t="s">
        <v>1538</v>
      </c>
      <c r="C2481" s="3" t="s">
        <v>1788</v>
      </c>
      <c r="D2481" s="3" t="s">
        <v>2280</v>
      </c>
      <c r="E2481" s="3" t="s">
        <v>23961</v>
      </c>
      <c r="F2481" s="3" t="s">
        <v>2280</v>
      </c>
    </row>
    <row r="2482" spans="1:6" x14ac:dyDescent="0.25">
      <c r="A2482" s="3">
        <v>47105</v>
      </c>
      <c r="B2482" s="3" t="s">
        <v>1538</v>
      </c>
      <c r="C2482" s="3" t="s">
        <v>1554</v>
      </c>
      <c r="D2482" s="3" t="s">
        <v>1015</v>
      </c>
      <c r="E2482" s="3" t="s">
        <v>23961</v>
      </c>
      <c r="F2482" s="3" t="s">
        <v>1015</v>
      </c>
    </row>
    <row r="2483" spans="1:6" x14ac:dyDescent="0.25">
      <c r="A2483" s="3">
        <v>47107</v>
      </c>
      <c r="B2483" s="3" t="s">
        <v>1538</v>
      </c>
      <c r="C2483" s="3" t="s">
        <v>5692</v>
      </c>
      <c r="D2483" s="3" t="s">
        <v>1015</v>
      </c>
      <c r="E2483" s="3" t="s">
        <v>23961</v>
      </c>
      <c r="F2483" s="3" t="s">
        <v>1015</v>
      </c>
    </row>
    <row r="2484" spans="1:6" x14ac:dyDescent="0.25">
      <c r="A2484" s="3">
        <v>47109</v>
      </c>
      <c r="B2484" s="3" t="s">
        <v>1538</v>
      </c>
      <c r="C2484" s="3" t="s">
        <v>5694</v>
      </c>
      <c r="D2484" s="3" t="s">
        <v>3649</v>
      </c>
      <c r="E2484" s="3" t="s">
        <v>2421</v>
      </c>
      <c r="F2484" s="3" t="s">
        <v>3649</v>
      </c>
    </row>
    <row r="2485" spans="1:6" x14ac:dyDescent="0.25">
      <c r="A2485" s="3">
        <v>47111</v>
      </c>
      <c r="B2485" s="3" t="s">
        <v>1538</v>
      </c>
      <c r="C2485" s="3" t="s">
        <v>1566</v>
      </c>
      <c r="D2485" s="3" t="s">
        <v>2280</v>
      </c>
      <c r="E2485" s="3" t="s">
        <v>23961</v>
      </c>
      <c r="F2485" s="3" t="s">
        <v>2280</v>
      </c>
    </row>
    <row r="2486" spans="1:6" x14ac:dyDescent="0.25">
      <c r="A2486" s="3">
        <v>47113</v>
      </c>
      <c r="B2486" s="3" t="s">
        <v>1538</v>
      </c>
      <c r="C2486" s="3" t="s">
        <v>2004</v>
      </c>
      <c r="D2486" s="3" t="s">
        <v>3649</v>
      </c>
      <c r="E2486" s="3" t="s">
        <v>2421</v>
      </c>
      <c r="F2486" s="3" t="s">
        <v>3649</v>
      </c>
    </row>
    <row r="2487" spans="1:6" x14ac:dyDescent="0.25">
      <c r="A2487" s="3">
        <v>47115</v>
      </c>
      <c r="B2487" s="3" t="s">
        <v>1538</v>
      </c>
      <c r="C2487" s="3" t="s">
        <v>1599</v>
      </c>
      <c r="D2487" s="3" t="s">
        <v>3659</v>
      </c>
      <c r="E2487" s="3" t="s">
        <v>23961</v>
      </c>
      <c r="F2487" s="3" t="s">
        <v>3659</v>
      </c>
    </row>
    <row r="2488" spans="1:6" x14ac:dyDescent="0.25">
      <c r="A2488" s="3">
        <v>47117</v>
      </c>
      <c r="B2488" s="3" t="s">
        <v>1538</v>
      </c>
      <c r="C2488" s="3" t="s">
        <v>1723</v>
      </c>
      <c r="D2488" s="3" t="s">
        <v>2280</v>
      </c>
      <c r="E2488" s="3" t="s">
        <v>23961</v>
      </c>
      <c r="F2488" s="3" t="s">
        <v>2280</v>
      </c>
    </row>
    <row r="2489" spans="1:6" x14ac:dyDescent="0.25">
      <c r="A2489" s="3">
        <v>47119</v>
      </c>
      <c r="B2489" s="3" t="s">
        <v>1538</v>
      </c>
      <c r="C2489" s="3" t="s">
        <v>5700</v>
      </c>
      <c r="D2489" s="3" t="s">
        <v>2280</v>
      </c>
      <c r="E2489" s="3" t="s">
        <v>23961</v>
      </c>
      <c r="F2489" s="3" t="s">
        <v>2280</v>
      </c>
    </row>
    <row r="2490" spans="1:6" x14ac:dyDescent="0.25">
      <c r="A2490" s="3">
        <v>47121</v>
      </c>
      <c r="B2490" s="3" t="s">
        <v>1538</v>
      </c>
      <c r="C2490" s="3" t="s">
        <v>5187</v>
      </c>
      <c r="D2490" s="3" t="s">
        <v>1015</v>
      </c>
      <c r="E2490" s="3" t="s">
        <v>23961</v>
      </c>
      <c r="F2490" s="3" t="s">
        <v>1015</v>
      </c>
    </row>
    <row r="2491" spans="1:6" x14ac:dyDescent="0.25">
      <c r="A2491" s="3">
        <v>47123</v>
      </c>
      <c r="B2491" s="3" t="s">
        <v>1538</v>
      </c>
      <c r="C2491" s="3" t="s">
        <v>1544</v>
      </c>
      <c r="D2491" s="3" t="s">
        <v>1015</v>
      </c>
      <c r="E2491" s="3" t="s">
        <v>23961</v>
      </c>
      <c r="F2491" s="3" t="s">
        <v>1015</v>
      </c>
    </row>
    <row r="2492" spans="1:6" x14ac:dyDescent="0.25">
      <c r="A2492" s="3">
        <v>47125</v>
      </c>
      <c r="B2492" s="3" t="s">
        <v>1538</v>
      </c>
      <c r="C2492" s="3" t="s">
        <v>1626</v>
      </c>
      <c r="D2492" s="3" t="s">
        <v>2280</v>
      </c>
      <c r="E2492" s="3" t="s">
        <v>23961</v>
      </c>
      <c r="F2492" s="3" t="s">
        <v>2280</v>
      </c>
    </row>
    <row r="2493" spans="1:6" x14ac:dyDescent="0.25">
      <c r="A2493" s="3">
        <v>47127</v>
      </c>
      <c r="B2493" s="3" t="s">
        <v>1538</v>
      </c>
      <c r="C2493" s="3" t="s">
        <v>4989</v>
      </c>
      <c r="D2493" s="3" t="s">
        <v>2280</v>
      </c>
      <c r="E2493" s="3" t="s">
        <v>23961</v>
      </c>
      <c r="F2493" s="3" t="s">
        <v>2280</v>
      </c>
    </row>
    <row r="2494" spans="1:6" x14ac:dyDescent="0.25">
      <c r="A2494" s="3">
        <v>47129</v>
      </c>
      <c r="B2494" s="3" t="s">
        <v>1538</v>
      </c>
      <c r="C2494" s="3" t="s">
        <v>1776</v>
      </c>
      <c r="D2494" s="3" t="s">
        <v>3659</v>
      </c>
      <c r="E2494" s="3" t="s">
        <v>23961</v>
      </c>
      <c r="F2494" s="3" t="s">
        <v>3659</v>
      </c>
    </row>
    <row r="2495" spans="1:6" x14ac:dyDescent="0.25">
      <c r="A2495" s="3">
        <v>47131</v>
      </c>
      <c r="B2495" s="3" t="s">
        <v>1538</v>
      </c>
      <c r="C2495" s="3" t="s">
        <v>5707</v>
      </c>
      <c r="D2495" s="3" t="s">
        <v>3649</v>
      </c>
      <c r="E2495" s="3" t="s">
        <v>2421</v>
      </c>
      <c r="F2495" s="3" t="s">
        <v>3649</v>
      </c>
    </row>
    <row r="2496" spans="1:6" x14ac:dyDescent="0.25">
      <c r="A2496" s="3">
        <v>47133</v>
      </c>
      <c r="B2496" s="3" t="s">
        <v>1538</v>
      </c>
      <c r="C2496" s="3" t="s">
        <v>5709</v>
      </c>
      <c r="D2496" s="3" t="s">
        <v>2280</v>
      </c>
      <c r="E2496" s="3" t="s">
        <v>23961</v>
      </c>
      <c r="F2496" s="3" t="s">
        <v>2280</v>
      </c>
    </row>
    <row r="2497" spans="1:6" x14ac:dyDescent="0.25">
      <c r="A2497" s="3">
        <v>47135</v>
      </c>
      <c r="B2497" s="3" t="s">
        <v>1538</v>
      </c>
      <c r="C2497" s="3" t="s">
        <v>1676</v>
      </c>
      <c r="D2497" s="3" t="s">
        <v>2280</v>
      </c>
      <c r="E2497" s="3" t="s">
        <v>23961</v>
      </c>
      <c r="F2497" s="3" t="s">
        <v>2280</v>
      </c>
    </row>
    <row r="2498" spans="1:6" x14ac:dyDescent="0.25">
      <c r="A2498" s="3">
        <v>47137</v>
      </c>
      <c r="B2498" s="3" t="s">
        <v>1538</v>
      </c>
      <c r="C2498" s="3" t="s">
        <v>5712</v>
      </c>
      <c r="D2498" s="3" t="s">
        <v>2280</v>
      </c>
      <c r="E2498" s="3" t="s">
        <v>23961</v>
      </c>
      <c r="F2498" s="3" t="s">
        <v>2280</v>
      </c>
    </row>
    <row r="2499" spans="1:6" x14ac:dyDescent="0.25">
      <c r="A2499" s="3">
        <v>47139</v>
      </c>
      <c r="B2499" s="3" t="s">
        <v>1538</v>
      </c>
      <c r="C2499" s="3" t="s">
        <v>1569</v>
      </c>
      <c r="D2499" s="3" t="s">
        <v>1015</v>
      </c>
      <c r="E2499" s="3" t="s">
        <v>23961</v>
      </c>
      <c r="F2499" s="3" t="s">
        <v>1015</v>
      </c>
    </row>
    <row r="2500" spans="1:6" x14ac:dyDescent="0.25">
      <c r="A2500" s="3">
        <v>47141</v>
      </c>
      <c r="B2500" s="3" t="s">
        <v>1538</v>
      </c>
      <c r="C2500" s="3" t="s">
        <v>1616</v>
      </c>
      <c r="D2500" s="3" t="s">
        <v>2280</v>
      </c>
      <c r="E2500" s="3" t="s">
        <v>23961</v>
      </c>
      <c r="F2500" s="3" t="s">
        <v>2280</v>
      </c>
    </row>
    <row r="2501" spans="1:6" x14ac:dyDescent="0.25">
      <c r="A2501" s="3">
        <v>47143</v>
      </c>
      <c r="B2501" s="3" t="s">
        <v>1538</v>
      </c>
      <c r="C2501" s="3" t="s">
        <v>5716</v>
      </c>
      <c r="D2501" s="3" t="s">
        <v>1015</v>
      </c>
      <c r="E2501" s="3" t="s">
        <v>23961</v>
      </c>
      <c r="F2501" s="3" t="s">
        <v>1015</v>
      </c>
    </row>
    <row r="2502" spans="1:6" x14ac:dyDescent="0.25">
      <c r="A2502" s="3">
        <v>47145</v>
      </c>
      <c r="B2502" s="3" t="s">
        <v>1538</v>
      </c>
      <c r="C2502" s="3" t="s">
        <v>2209</v>
      </c>
      <c r="D2502" s="3" t="s">
        <v>1015</v>
      </c>
      <c r="E2502" s="3" t="s">
        <v>23961</v>
      </c>
      <c r="F2502" s="3" t="s">
        <v>1015</v>
      </c>
    </row>
    <row r="2503" spans="1:6" x14ac:dyDescent="0.25">
      <c r="A2503" s="3">
        <v>47147</v>
      </c>
      <c r="B2503" s="3" t="s">
        <v>1538</v>
      </c>
      <c r="C2503" s="3" t="s">
        <v>1726</v>
      </c>
      <c r="D2503" s="3" t="s">
        <v>2280</v>
      </c>
      <c r="E2503" s="3" t="s">
        <v>23961</v>
      </c>
      <c r="F2503" s="3" t="s">
        <v>2280</v>
      </c>
    </row>
    <row r="2504" spans="1:6" x14ac:dyDescent="0.25">
      <c r="A2504" s="3">
        <v>47149</v>
      </c>
      <c r="B2504" s="3" t="s">
        <v>1538</v>
      </c>
      <c r="C2504" s="3" t="s">
        <v>5016</v>
      </c>
      <c r="D2504" s="3" t="s">
        <v>2280</v>
      </c>
      <c r="E2504" s="3" t="s">
        <v>23961</v>
      </c>
      <c r="F2504" s="3" t="s">
        <v>2280</v>
      </c>
    </row>
    <row r="2505" spans="1:6" x14ac:dyDescent="0.25">
      <c r="A2505" s="3">
        <v>47151</v>
      </c>
      <c r="B2505" s="3" t="s">
        <v>1538</v>
      </c>
      <c r="C2505" s="3" t="s">
        <v>1622</v>
      </c>
      <c r="D2505" s="3" t="s">
        <v>3659</v>
      </c>
      <c r="E2505" s="3" t="s">
        <v>23961</v>
      </c>
      <c r="F2505" s="3" t="s">
        <v>3659</v>
      </c>
    </row>
    <row r="2506" spans="1:6" x14ac:dyDescent="0.25">
      <c r="A2506" s="3">
        <v>47153</v>
      </c>
      <c r="B2506" s="3" t="s">
        <v>1538</v>
      </c>
      <c r="C2506" s="3" t="s">
        <v>5722</v>
      </c>
      <c r="D2506" s="3" t="s">
        <v>3659</v>
      </c>
      <c r="E2506" s="3" t="s">
        <v>23961</v>
      </c>
      <c r="F2506" s="3" t="s">
        <v>3659</v>
      </c>
    </row>
    <row r="2507" spans="1:6" x14ac:dyDescent="0.25">
      <c r="A2507" s="3">
        <v>47155</v>
      </c>
      <c r="B2507" s="3" t="s">
        <v>1538</v>
      </c>
      <c r="C2507" s="3" t="s">
        <v>2497</v>
      </c>
      <c r="D2507" s="3" t="s">
        <v>1015</v>
      </c>
      <c r="E2507" s="3" t="s">
        <v>23961</v>
      </c>
      <c r="F2507" s="3" t="s">
        <v>1015</v>
      </c>
    </row>
    <row r="2508" spans="1:6" x14ac:dyDescent="0.25">
      <c r="A2508" s="3">
        <v>47157</v>
      </c>
      <c r="B2508" s="3" t="s">
        <v>1538</v>
      </c>
      <c r="C2508" s="3" t="s">
        <v>1220</v>
      </c>
      <c r="D2508" s="3" t="s">
        <v>3649</v>
      </c>
      <c r="E2508" s="3" t="s">
        <v>2421</v>
      </c>
      <c r="F2508" s="3" t="s">
        <v>3649</v>
      </c>
    </row>
    <row r="2509" spans="1:6" x14ac:dyDescent="0.25">
      <c r="A2509" s="3">
        <v>47159</v>
      </c>
      <c r="B2509" s="3" t="s">
        <v>1538</v>
      </c>
      <c r="C2509" s="3" t="s">
        <v>2074</v>
      </c>
      <c r="D2509" s="3" t="s">
        <v>2280</v>
      </c>
      <c r="E2509" s="3" t="s">
        <v>23961</v>
      </c>
      <c r="F2509" s="3" t="s">
        <v>2280</v>
      </c>
    </row>
    <row r="2510" spans="1:6" x14ac:dyDescent="0.25">
      <c r="A2510" s="3">
        <v>47161</v>
      </c>
      <c r="B2510" s="3" t="s">
        <v>1538</v>
      </c>
      <c r="C2510" s="3" t="s">
        <v>2099</v>
      </c>
      <c r="D2510" s="3" t="s">
        <v>2280</v>
      </c>
      <c r="E2510" s="3" t="s">
        <v>23961</v>
      </c>
      <c r="F2510" s="3" t="s">
        <v>2280</v>
      </c>
    </row>
    <row r="2511" spans="1:6" x14ac:dyDescent="0.25">
      <c r="A2511" s="3">
        <v>47163</v>
      </c>
      <c r="B2511" s="3" t="s">
        <v>1538</v>
      </c>
      <c r="C2511" s="3" t="s">
        <v>2149</v>
      </c>
      <c r="D2511" s="3" t="s">
        <v>1015</v>
      </c>
      <c r="E2511" s="3" t="s">
        <v>23961</v>
      </c>
      <c r="F2511" s="3" t="s">
        <v>1015</v>
      </c>
    </row>
    <row r="2512" spans="1:6" x14ac:dyDescent="0.25">
      <c r="A2512" s="3">
        <v>47165</v>
      </c>
      <c r="B2512" s="3" t="s">
        <v>1538</v>
      </c>
      <c r="C2512" s="3" t="s">
        <v>1984</v>
      </c>
      <c r="D2512" s="3" t="s">
        <v>2280</v>
      </c>
      <c r="E2512" s="3" t="s">
        <v>23961</v>
      </c>
      <c r="F2512" s="3" t="s">
        <v>2280</v>
      </c>
    </row>
    <row r="2513" spans="1:6" x14ac:dyDescent="0.25">
      <c r="A2513" s="3">
        <v>47167</v>
      </c>
      <c r="B2513" s="3" t="s">
        <v>1538</v>
      </c>
      <c r="C2513" s="3" t="s">
        <v>3363</v>
      </c>
      <c r="D2513" s="3" t="s">
        <v>3649</v>
      </c>
      <c r="E2513" s="3" t="s">
        <v>2421</v>
      </c>
      <c r="F2513" s="3" t="s">
        <v>3649</v>
      </c>
    </row>
    <row r="2514" spans="1:6" x14ac:dyDescent="0.25">
      <c r="A2514" s="3">
        <v>47169</v>
      </c>
      <c r="B2514" s="3" t="s">
        <v>1538</v>
      </c>
      <c r="C2514" s="3" t="s">
        <v>5731</v>
      </c>
      <c r="D2514" s="3" t="s">
        <v>2280</v>
      </c>
      <c r="E2514" s="3" t="s">
        <v>23961</v>
      </c>
      <c r="F2514" s="3" t="s">
        <v>2280</v>
      </c>
    </row>
    <row r="2515" spans="1:6" x14ac:dyDescent="0.25">
      <c r="A2515" s="3">
        <v>47171</v>
      </c>
      <c r="B2515" s="3" t="s">
        <v>1538</v>
      </c>
      <c r="C2515" s="3" t="s">
        <v>5733</v>
      </c>
      <c r="D2515" s="3" t="s">
        <v>1015</v>
      </c>
      <c r="E2515" s="3" t="s">
        <v>23961</v>
      </c>
      <c r="F2515" s="3" t="s">
        <v>1015</v>
      </c>
    </row>
    <row r="2516" spans="1:6" x14ac:dyDescent="0.25">
      <c r="A2516" s="3">
        <v>47173</v>
      </c>
      <c r="B2516" s="3" t="s">
        <v>1538</v>
      </c>
      <c r="C2516" s="3" t="s">
        <v>1717</v>
      </c>
      <c r="D2516" s="3" t="s">
        <v>1015</v>
      </c>
      <c r="E2516" s="3" t="s">
        <v>23961</v>
      </c>
      <c r="F2516" s="3" t="s">
        <v>1015</v>
      </c>
    </row>
    <row r="2517" spans="1:6" x14ac:dyDescent="0.25">
      <c r="A2517" s="3">
        <v>47175</v>
      </c>
      <c r="B2517" s="3" t="s">
        <v>1538</v>
      </c>
      <c r="C2517" s="3" t="s">
        <v>1889</v>
      </c>
      <c r="D2517" s="3" t="s">
        <v>3659</v>
      </c>
      <c r="E2517" s="3" t="s">
        <v>23961</v>
      </c>
      <c r="F2517" s="3" t="s">
        <v>3659</v>
      </c>
    </row>
    <row r="2518" spans="1:6" x14ac:dyDescent="0.25">
      <c r="A2518" s="3">
        <v>47177</v>
      </c>
      <c r="B2518" s="3" t="s">
        <v>1538</v>
      </c>
      <c r="C2518" s="3" t="s">
        <v>1588</v>
      </c>
      <c r="D2518" s="3" t="s">
        <v>2280</v>
      </c>
      <c r="E2518" s="3" t="s">
        <v>23961</v>
      </c>
      <c r="F2518" s="3" t="s">
        <v>2280</v>
      </c>
    </row>
    <row r="2519" spans="1:6" x14ac:dyDescent="0.25">
      <c r="A2519" s="3">
        <v>47179</v>
      </c>
      <c r="B2519" s="3" t="s">
        <v>1538</v>
      </c>
      <c r="C2519" s="3" t="s">
        <v>1127</v>
      </c>
      <c r="D2519" s="3" t="s">
        <v>1015</v>
      </c>
      <c r="E2519" s="3" t="s">
        <v>23961</v>
      </c>
      <c r="F2519" s="3" t="s">
        <v>1015</v>
      </c>
    </row>
    <row r="2520" spans="1:6" x14ac:dyDescent="0.25">
      <c r="A2520" s="3">
        <v>47181</v>
      </c>
      <c r="B2520" s="3" t="s">
        <v>1538</v>
      </c>
      <c r="C2520" s="3" t="s">
        <v>1555</v>
      </c>
      <c r="D2520" s="3" t="s">
        <v>2280</v>
      </c>
      <c r="E2520" s="3" t="s">
        <v>23961</v>
      </c>
      <c r="F2520" s="3" t="s">
        <v>2280</v>
      </c>
    </row>
    <row r="2521" spans="1:6" x14ac:dyDescent="0.25">
      <c r="A2521" s="3">
        <v>47183</v>
      </c>
      <c r="B2521" s="3" t="s">
        <v>1538</v>
      </c>
      <c r="C2521" s="3" t="s">
        <v>1936</v>
      </c>
      <c r="D2521" s="3" t="s">
        <v>3649</v>
      </c>
      <c r="E2521" s="3" t="s">
        <v>2421</v>
      </c>
      <c r="F2521" s="3" t="s">
        <v>3649</v>
      </c>
    </row>
    <row r="2522" spans="1:6" x14ac:dyDescent="0.25">
      <c r="A2522" s="3">
        <v>47185</v>
      </c>
      <c r="B2522" s="3" t="s">
        <v>1538</v>
      </c>
      <c r="C2522" s="3" t="s">
        <v>2506</v>
      </c>
      <c r="D2522" s="3" t="s">
        <v>3659</v>
      </c>
      <c r="E2522" s="3" t="s">
        <v>23961</v>
      </c>
      <c r="F2522" s="3" t="s">
        <v>3659</v>
      </c>
    </row>
    <row r="2523" spans="1:6" x14ac:dyDescent="0.25">
      <c r="A2523" s="3">
        <v>47187</v>
      </c>
      <c r="B2523" s="3" t="s">
        <v>1538</v>
      </c>
      <c r="C2523" s="3" t="s">
        <v>1750</v>
      </c>
      <c r="D2523" s="3" t="s">
        <v>2280</v>
      </c>
      <c r="E2523" s="3" t="s">
        <v>23961</v>
      </c>
      <c r="F2523" s="3" t="s">
        <v>2280</v>
      </c>
    </row>
    <row r="2524" spans="1:6" x14ac:dyDescent="0.25">
      <c r="A2524" s="3">
        <v>47189</v>
      </c>
      <c r="B2524" s="3" t="s">
        <v>1538</v>
      </c>
      <c r="C2524" s="3" t="s">
        <v>1655</v>
      </c>
      <c r="D2524" s="3" t="s">
        <v>2280</v>
      </c>
      <c r="E2524" s="3" t="s">
        <v>23961</v>
      </c>
      <c r="F2524" s="3" t="s">
        <v>2280</v>
      </c>
    </row>
    <row r="2525" spans="1:6" x14ac:dyDescent="0.25">
      <c r="A2525" s="3">
        <v>48001</v>
      </c>
      <c r="B2525" s="3" t="s">
        <v>1485</v>
      </c>
      <c r="C2525" s="3" t="s">
        <v>1631</v>
      </c>
      <c r="D2525" s="3" t="s">
        <v>5743</v>
      </c>
      <c r="E2525" s="3" t="s">
        <v>5743</v>
      </c>
      <c r="F2525" s="3" t="s">
        <v>5743</v>
      </c>
    </row>
    <row r="2526" spans="1:6" x14ac:dyDescent="0.25">
      <c r="A2526" s="3">
        <v>48003</v>
      </c>
      <c r="B2526" s="3" t="s">
        <v>1485</v>
      </c>
      <c r="C2526" s="3" t="s">
        <v>2039</v>
      </c>
      <c r="D2526" s="3" t="s">
        <v>997</v>
      </c>
      <c r="E2526" s="3" t="s">
        <v>997</v>
      </c>
      <c r="F2526" s="3" t="s">
        <v>997</v>
      </c>
    </row>
    <row r="2527" spans="1:6" x14ac:dyDescent="0.25">
      <c r="A2527" s="3">
        <v>48005</v>
      </c>
      <c r="B2527" s="3" t="s">
        <v>1485</v>
      </c>
      <c r="C2527" s="3" t="s">
        <v>5747</v>
      </c>
      <c r="D2527" s="3" t="s">
        <v>5743</v>
      </c>
      <c r="E2527" s="3" t="s">
        <v>5743</v>
      </c>
      <c r="F2527" s="3" t="s">
        <v>5743</v>
      </c>
    </row>
    <row r="2528" spans="1:6" x14ac:dyDescent="0.25">
      <c r="A2528" s="3">
        <v>48007</v>
      </c>
      <c r="B2528" s="3" t="s">
        <v>1485</v>
      </c>
      <c r="C2528" s="3" t="s">
        <v>5749</v>
      </c>
      <c r="D2528" s="3" t="s">
        <v>3813</v>
      </c>
      <c r="E2528" s="3" t="s">
        <v>3813</v>
      </c>
      <c r="F2528" s="3" t="s">
        <v>6797</v>
      </c>
    </row>
    <row r="2529" spans="1:6" x14ac:dyDescent="0.25">
      <c r="A2529" s="3">
        <v>48009</v>
      </c>
      <c r="B2529" s="3" t="s">
        <v>1485</v>
      </c>
      <c r="C2529" s="3" t="s">
        <v>5751</v>
      </c>
      <c r="D2529" s="3" t="s">
        <v>5270</v>
      </c>
      <c r="E2529" s="3" t="s">
        <v>5270</v>
      </c>
      <c r="F2529" s="3" t="s">
        <v>6792</v>
      </c>
    </row>
    <row r="2530" spans="1:6" x14ac:dyDescent="0.25">
      <c r="A2530" s="3">
        <v>48011</v>
      </c>
      <c r="B2530" s="3" t="s">
        <v>1485</v>
      </c>
      <c r="C2530" s="3" t="s">
        <v>2137</v>
      </c>
      <c r="D2530" s="3" t="s">
        <v>4783</v>
      </c>
      <c r="E2530" s="3" t="s">
        <v>4783</v>
      </c>
      <c r="F2530" s="3" t="s">
        <v>4783</v>
      </c>
    </row>
    <row r="2531" spans="1:6" x14ac:dyDescent="0.25">
      <c r="A2531" s="3">
        <v>48013</v>
      </c>
      <c r="B2531" s="3" t="s">
        <v>1485</v>
      </c>
      <c r="C2531" s="3" t="s">
        <v>1964</v>
      </c>
      <c r="D2531" s="3" t="s">
        <v>3813</v>
      </c>
      <c r="E2531" s="3" t="s">
        <v>3813</v>
      </c>
      <c r="F2531" s="3" t="s">
        <v>6797</v>
      </c>
    </row>
    <row r="2532" spans="1:6" x14ac:dyDescent="0.25">
      <c r="A2532" s="3">
        <v>48015</v>
      </c>
      <c r="B2532" s="3" t="s">
        <v>1485</v>
      </c>
      <c r="C2532" s="3" t="s">
        <v>1689</v>
      </c>
      <c r="D2532" s="3" t="s">
        <v>3813</v>
      </c>
      <c r="E2532" s="3" t="s">
        <v>3813</v>
      </c>
      <c r="F2532" s="3" t="s">
        <v>6797</v>
      </c>
    </row>
    <row r="2533" spans="1:6" x14ac:dyDescent="0.25">
      <c r="A2533" s="3">
        <v>48017</v>
      </c>
      <c r="B2533" s="3" t="s">
        <v>1485</v>
      </c>
      <c r="C2533" s="3" t="s">
        <v>1898</v>
      </c>
      <c r="D2533" s="3" t="s">
        <v>4783</v>
      </c>
      <c r="E2533" s="3" t="s">
        <v>4783</v>
      </c>
      <c r="F2533" s="3" t="s">
        <v>997</v>
      </c>
    </row>
    <row r="2534" spans="1:6" x14ac:dyDescent="0.25">
      <c r="A2534" s="3">
        <v>48019</v>
      </c>
      <c r="B2534" s="3" t="s">
        <v>1485</v>
      </c>
      <c r="C2534" s="3" t="s">
        <v>2177</v>
      </c>
      <c r="D2534" s="3" t="s">
        <v>5270</v>
      </c>
      <c r="E2534" s="3" t="s">
        <v>5270</v>
      </c>
      <c r="F2534" s="3" t="s">
        <v>6798</v>
      </c>
    </row>
    <row r="2535" spans="1:6" x14ac:dyDescent="0.25">
      <c r="A2535" s="3">
        <v>48021</v>
      </c>
      <c r="B2535" s="3" t="s">
        <v>1485</v>
      </c>
      <c r="C2535" s="3" t="s">
        <v>1578</v>
      </c>
      <c r="D2535" s="3" t="s">
        <v>3813</v>
      </c>
      <c r="E2535" s="3" t="s">
        <v>3813</v>
      </c>
      <c r="F2535" s="3" t="s">
        <v>6797</v>
      </c>
    </row>
    <row r="2536" spans="1:6" x14ac:dyDescent="0.25">
      <c r="A2536" s="3">
        <v>48023</v>
      </c>
      <c r="B2536" s="3" t="s">
        <v>1485</v>
      </c>
      <c r="C2536" s="3" t="s">
        <v>5759</v>
      </c>
      <c r="D2536" s="3" t="s">
        <v>5270</v>
      </c>
      <c r="E2536" s="3" t="s">
        <v>5270</v>
      </c>
      <c r="F2536" s="3" t="s">
        <v>6792</v>
      </c>
    </row>
    <row r="2537" spans="1:6" x14ac:dyDescent="0.25">
      <c r="A2537" s="3">
        <v>48025</v>
      </c>
      <c r="B2537" s="3" t="s">
        <v>1485</v>
      </c>
      <c r="C2537" s="3" t="s">
        <v>5761</v>
      </c>
      <c r="D2537" s="3" t="s">
        <v>3813</v>
      </c>
      <c r="E2537" s="3" t="s">
        <v>3813</v>
      </c>
      <c r="F2537" s="3" t="s">
        <v>6797</v>
      </c>
    </row>
    <row r="2538" spans="1:6" x14ac:dyDescent="0.25">
      <c r="A2538" s="3">
        <v>48027</v>
      </c>
      <c r="B2538" s="3" t="s">
        <v>1485</v>
      </c>
      <c r="C2538" s="3" t="s">
        <v>3656</v>
      </c>
      <c r="D2538" s="3" t="s">
        <v>3813</v>
      </c>
      <c r="E2538" s="3" t="s">
        <v>3813</v>
      </c>
      <c r="F2538" s="3" t="s">
        <v>6802</v>
      </c>
    </row>
    <row r="2539" spans="1:6" x14ac:dyDescent="0.25">
      <c r="A2539" s="3">
        <v>48029</v>
      </c>
      <c r="B2539" s="3" t="s">
        <v>1485</v>
      </c>
      <c r="C2539" s="3" t="s">
        <v>1916</v>
      </c>
      <c r="D2539" s="3" t="s">
        <v>3813</v>
      </c>
      <c r="E2539" s="3" t="s">
        <v>3813</v>
      </c>
      <c r="F2539" s="3" t="s">
        <v>6802</v>
      </c>
    </row>
    <row r="2540" spans="1:6" x14ac:dyDescent="0.25">
      <c r="A2540" s="3">
        <v>48031</v>
      </c>
      <c r="B2540" s="3" t="s">
        <v>1485</v>
      </c>
      <c r="C2540" s="3" t="s">
        <v>5765</v>
      </c>
      <c r="D2540" s="3" t="s">
        <v>5270</v>
      </c>
      <c r="E2540" s="3" t="s">
        <v>5270</v>
      </c>
      <c r="F2540" s="3" t="s">
        <v>6800</v>
      </c>
    </row>
    <row r="2541" spans="1:6" x14ac:dyDescent="0.25">
      <c r="A2541" s="3">
        <v>48033</v>
      </c>
      <c r="B2541" s="3" t="s">
        <v>1485</v>
      </c>
      <c r="C2541" s="3" t="s">
        <v>5767</v>
      </c>
      <c r="D2541" s="3" t="s">
        <v>997</v>
      </c>
      <c r="E2541" s="3" t="s">
        <v>997</v>
      </c>
      <c r="F2541" s="3" t="s">
        <v>997</v>
      </c>
    </row>
    <row r="2542" spans="1:6" x14ac:dyDescent="0.25">
      <c r="A2542" s="3">
        <v>48035</v>
      </c>
      <c r="B2542" s="3" t="s">
        <v>1485</v>
      </c>
      <c r="C2542" s="3" t="s">
        <v>2132</v>
      </c>
      <c r="D2542" s="3" t="s">
        <v>5270</v>
      </c>
      <c r="E2542" s="3" t="s">
        <v>5270</v>
      </c>
      <c r="F2542" s="3" t="s">
        <v>6804</v>
      </c>
    </row>
    <row r="2543" spans="1:6" x14ac:dyDescent="0.25">
      <c r="A2543" s="3">
        <v>48037</v>
      </c>
      <c r="B2543" s="3" t="s">
        <v>1485</v>
      </c>
      <c r="C2543" s="3" t="s">
        <v>5770</v>
      </c>
      <c r="D2543" s="3" t="s">
        <v>5743</v>
      </c>
      <c r="E2543" s="3" t="s">
        <v>5743</v>
      </c>
      <c r="F2543" s="3" t="s">
        <v>5743</v>
      </c>
    </row>
    <row r="2544" spans="1:6" x14ac:dyDescent="0.25">
      <c r="A2544" s="3">
        <v>48039</v>
      </c>
      <c r="B2544" s="3" t="s">
        <v>1485</v>
      </c>
      <c r="C2544" s="3" t="s">
        <v>5772</v>
      </c>
      <c r="D2544" s="3" t="s">
        <v>3813</v>
      </c>
      <c r="E2544" s="3" t="s">
        <v>3813</v>
      </c>
      <c r="F2544" s="3" t="s">
        <v>6797</v>
      </c>
    </row>
    <row r="2545" spans="1:6" x14ac:dyDescent="0.25">
      <c r="A2545" s="3">
        <v>48041</v>
      </c>
      <c r="B2545" s="3" t="s">
        <v>1485</v>
      </c>
      <c r="C2545" s="3" t="s">
        <v>1735</v>
      </c>
      <c r="D2545" s="3" t="s">
        <v>3813</v>
      </c>
      <c r="E2545" s="3" t="s">
        <v>3813</v>
      </c>
      <c r="F2545" s="3" t="s">
        <v>6797</v>
      </c>
    </row>
    <row r="2546" spans="1:6" x14ac:dyDescent="0.25">
      <c r="A2546" s="3">
        <v>48043</v>
      </c>
      <c r="B2546" s="3" t="s">
        <v>1485</v>
      </c>
      <c r="C2546" s="3" t="s">
        <v>1780</v>
      </c>
      <c r="D2546" s="3" t="s">
        <v>5774</v>
      </c>
      <c r="E2546" s="3" t="s">
        <v>5774</v>
      </c>
      <c r="F2546" s="3" t="s">
        <v>997</v>
      </c>
    </row>
    <row r="2547" spans="1:6" x14ac:dyDescent="0.25">
      <c r="A2547" s="3">
        <v>48045</v>
      </c>
      <c r="B2547" s="3" t="s">
        <v>1485</v>
      </c>
      <c r="C2547" s="3" t="s">
        <v>1909</v>
      </c>
      <c r="D2547" s="3" t="s">
        <v>4783</v>
      </c>
      <c r="E2547" s="3" t="s">
        <v>4783</v>
      </c>
      <c r="F2547" s="3" t="s">
        <v>4783</v>
      </c>
    </row>
    <row r="2548" spans="1:6" x14ac:dyDescent="0.25">
      <c r="A2548" s="3">
        <v>48047</v>
      </c>
      <c r="B2548" s="3" t="s">
        <v>1485</v>
      </c>
      <c r="C2548" s="3" t="s">
        <v>2845</v>
      </c>
      <c r="D2548" s="3" t="s">
        <v>3813</v>
      </c>
      <c r="E2548" s="3" t="s">
        <v>3813</v>
      </c>
      <c r="F2548" s="3" t="s">
        <v>6797</v>
      </c>
    </row>
    <row r="2549" spans="1:6" x14ac:dyDescent="0.25">
      <c r="A2549" s="3">
        <v>48049</v>
      </c>
      <c r="B2549" s="3" t="s">
        <v>1485</v>
      </c>
      <c r="C2549" s="3" t="s">
        <v>1633</v>
      </c>
      <c r="D2549" s="3" t="s">
        <v>5270</v>
      </c>
      <c r="E2549" s="3" t="s">
        <v>5270</v>
      </c>
      <c r="F2549" s="3" t="s">
        <v>6792</v>
      </c>
    </row>
    <row r="2550" spans="1:6" x14ac:dyDescent="0.25">
      <c r="A2550" s="3">
        <v>48051</v>
      </c>
      <c r="B2550" s="3" t="s">
        <v>1485</v>
      </c>
      <c r="C2550" s="3" t="s">
        <v>5780</v>
      </c>
      <c r="D2550" s="3" t="s">
        <v>3813</v>
      </c>
      <c r="E2550" s="3" t="s">
        <v>3813</v>
      </c>
      <c r="F2550" s="3" t="s">
        <v>6797</v>
      </c>
    </row>
    <row r="2551" spans="1:6" x14ac:dyDescent="0.25">
      <c r="A2551" s="3">
        <v>48053</v>
      </c>
      <c r="B2551" s="3" t="s">
        <v>1485</v>
      </c>
      <c r="C2551" s="3" t="s">
        <v>5782</v>
      </c>
      <c r="D2551" s="3" t="s">
        <v>5270</v>
      </c>
      <c r="E2551" s="3" t="s">
        <v>5270</v>
      </c>
      <c r="F2551" s="3" t="s">
        <v>6800</v>
      </c>
    </row>
    <row r="2552" spans="1:6" x14ac:dyDescent="0.25">
      <c r="A2552" s="3">
        <v>48055</v>
      </c>
      <c r="B2552" s="3" t="s">
        <v>1485</v>
      </c>
      <c r="C2552" s="3" t="s">
        <v>3674</v>
      </c>
      <c r="D2552" s="3" t="s">
        <v>3813</v>
      </c>
      <c r="E2552" s="3" t="s">
        <v>3813</v>
      </c>
      <c r="F2552" s="3" t="s">
        <v>6797</v>
      </c>
    </row>
    <row r="2553" spans="1:6" x14ac:dyDescent="0.25">
      <c r="A2553" s="3">
        <v>48057</v>
      </c>
      <c r="B2553" s="3" t="s">
        <v>1485</v>
      </c>
      <c r="C2553" s="3" t="s">
        <v>1548</v>
      </c>
      <c r="D2553" s="3" t="s">
        <v>3813</v>
      </c>
      <c r="E2553" s="3" t="s">
        <v>3813</v>
      </c>
      <c r="F2553" s="3" t="s">
        <v>6797</v>
      </c>
    </row>
    <row r="2554" spans="1:6" x14ac:dyDescent="0.25">
      <c r="A2554" s="3">
        <v>48059</v>
      </c>
      <c r="B2554" s="3" t="s">
        <v>1485</v>
      </c>
      <c r="C2554" s="3" t="s">
        <v>5786</v>
      </c>
      <c r="D2554" s="3" t="s">
        <v>5270</v>
      </c>
      <c r="E2554" s="3" t="s">
        <v>5270</v>
      </c>
      <c r="F2554" s="3" t="s">
        <v>6792</v>
      </c>
    </row>
    <row r="2555" spans="1:6" x14ac:dyDescent="0.25">
      <c r="A2555" s="3">
        <v>48061</v>
      </c>
      <c r="B2555" s="3" t="s">
        <v>1485</v>
      </c>
      <c r="C2555" s="3" t="s">
        <v>1710</v>
      </c>
      <c r="D2555" s="3" t="s">
        <v>3813</v>
      </c>
      <c r="E2555" s="3" t="s">
        <v>3813</v>
      </c>
      <c r="F2555" s="3" t="s">
        <v>6797</v>
      </c>
    </row>
    <row r="2556" spans="1:6" x14ac:dyDescent="0.25">
      <c r="A2556" s="3">
        <v>48063</v>
      </c>
      <c r="B2556" s="3" t="s">
        <v>1485</v>
      </c>
      <c r="C2556" s="3" t="s">
        <v>5789</v>
      </c>
      <c r="D2556" s="3" t="s">
        <v>5743</v>
      </c>
      <c r="E2556" s="3" t="s">
        <v>5743</v>
      </c>
      <c r="F2556" s="3" t="s">
        <v>5743</v>
      </c>
    </row>
    <row r="2557" spans="1:6" x14ac:dyDescent="0.25">
      <c r="A2557" s="3">
        <v>48065</v>
      </c>
      <c r="B2557" s="3" t="s">
        <v>1485</v>
      </c>
      <c r="C2557" s="3" t="s">
        <v>5791</v>
      </c>
      <c r="D2557" s="3" t="s">
        <v>996</v>
      </c>
      <c r="E2557" s="3" t="s">
        <v>996</v>
      </c>
      <c r="F2557" s="3" t="s">
        <v>996</v>
      </c>
    </row>
    <row r="2558" spans="1:6" x14ac:dyDescent="0.25">
      <c r="A2558" s="3">
        <v>48067</v>
      </c>
      <c r="B2558" s="3" t="s">
        <v>1485</v>
      </c>
      <c r="C2558" s="3" t="s">
        <v>2031</v>
      </c>
      <c r="D2558" s="3" t="s">
        <v>5743</v>
      </c>
      <c r="E2558" s="3" t="s">
        <v>5743</v>
      </c>
      <c r="F2558" s="3" t="s">
        <v>5743</v>
      </c>
    </row>
    <row r="2559" spans="1:6" x14ac:dyDescent="0.25">
      <c r="A2559" s="3">
        <v>48069</v>
      </c>
      <c r="B2559" s="3" t="s">
        <v>1485</v>
      </c>
      <c r="C2559" s="3" t="s">
        <v>5794</v>
      </c>
      <c r="D2559" s="3" t="s">
        <v>4783</v>
      </c>
      <c r="E2559" s="3" t="s">
        <v>4783</v>
      </c>
      <c r="F2559" s="3" t="s">
        <v>4783</v>
      </c>
    </row>
    <row r="2560" spans="1:6" x14ac:dyDescent="0.25">
      <c r="A2560" s="3">
        <v>48071</v>
      </c>
      <c r="B2560" s="3" t="s">
        <v>1485</v>
      </c>
      <c r="C2560" s="3" t="s">
        <v>1811</v>
      </c>
      <c r="D2560" s="3" t="s">
        <v>3813</v>
      </c>
      <c r="E2560" s="3" t="s">
        <v>3813</v>
      </c>
      <c r="F2560" s="3" t="s">
        <v>6797</v>
      </c>
    </row>
    <row r="2561" spans="1:6" x14ac:dyDescent="0.25">
      <c r="A2561" s="3">
        <v>48073</v>
      </c>
      <c r="B2561" s="3" t="s">
        <v>1485</v>
      </c>
      <c r="C2561" s="3" t="s">
        <v>1619</v>
      </c>
      <c r="D2561" s="3" t="s">
        <v>5743</v>
      </c>
      <c r="E2561" s="3" t="s">
        <v>5743</v>
      </c>
      <c r="F2561" s="3" t="s">
        <v>5743</v>
      </c>
    </row>
    <row r="2562" spans="1:6" x14ac:dyDescent="0.25">
      <c r="A2562" s="3">
        <v>48075</v>
      </c>
      <c r="B2562" s="3" t="s">
        <v>1485</v>
      </c>
      <c r="C2562" s="3" t="s">
        <v>5798</v>
      </c>
      <c r="D2562" s="3" t="s">
        <v>4783</v>
      </c>
      <c r="E2562" s="3" t="s">
        <v>4783</v>
      </c>
      <c r="F2562" s="3" t="s">
        <v>4783</v>
      </c>
    </row>
    <row r="2563" spans="1:6" x14ac:dyDescent="0.25">
      <c r="A2563" s="3">
        <v>48077</v>
      </c>
      <c r="B2563" s="3" t="s">
        <v>1485</v>
      </c>
      <c r="C2563" s="3" t="s">
        <v>1931</v>
      </c>
      <c r="D2563" s="3" t="s">
        <v>5270</v>
      </c>
      <c r="E2563" s="3" t="s">
        <v>5270</v>
      </c>
      <c r="F2563" s="3" t="s">
        <v>6796</v>
      </c>
    </row>
    <row r="2564" spans="1:6" x14ac:dyDescent="0.25">
      <c r="A2564" s="3">
        <v>48079</v>
      </c>
      <c r="B2564" s="3" t="s">
        <v>1485</v>
      </c>
      <c r="C2564" s="3" t="s">
        <v>5801</v>
      </c>
      <c r="D2564" s="3" t="s">
        <v>997</v>
      </c>
      <c r="E2564" s="3" t="s">
        <v>997</v>
      </c>
      <c r="F2564" s="3" t="s">
        <v>997</v>
      </c>
    </row>
    <row r="2565" spans="1:6" x14ac:dyDescent="0.25">
      <c r="A2565" s="3">
        <v>48081</v>
      </c>
      <c r="B2565" s="3" t="s">
        <v>1485</v>
      </c>
      <c r="C2565" s="3" t="s">
        <v>5803</v>
      </c>
      <c r="D2565" s="3" t="s">
        <v>997</v>
      </c>
      <c r="E2565" s="3" t="s">
        <v>997</v>
      </c>
      <c r="F2565" s="3" t="s">
        <v>997</v>
      </c>
    </row>
    <row r="2566" spans="1:6" x14ac:dyDescent="0.25">
      <c r="A2566" s="3">
        <v>48083</v>
      </c>
      <c r="B2566" s="3" t="s">
        <v>1485</v>
      </c>
      <c r="C2566" s="3" t="s">
        <v>2100</v>
      </c>
      <c r="D2566" s="3" t="s">
        <v>5270</v>
      </c>
      <c r="E2566" s="3" t="s">
        <v>5270</v>
      </c>
      <c r="F2566" s="3" t="s">
        <v>6792</v>
      </c>
    </row>
    <row r="2567" spans="1:6" x14ac:dyDescent="0.25">
      <c r="A2567" s="3">
        <v>48085</v>
      </c>
      <c r="B2567" s="3" t="s">
        <v>1485</v>
      </c>
      <c r="C2567" s="3" t="s">
        <v>1837</v>
      </c>
      <c r="D2567" s="3" t="s">
        <v>5270</v>
      </c>
      <c r="E2567" s="3" t="s">
        <v>5270</v>
      </c>
      <c r="F2567" s="3" t="s">
        <v>6802</v>
      </c>
    </row>
    <row r="2568" spans="1:6" x14ac:dyDescent="0.25">
      <c r="A2568" s="3">
        <v>48087</v>
      </c>
      <c r="B2568" s="3" t="s">
        <v>1485</v>
      </c>
      <c r="C2568" s="3" t="s">
        <v>5807</v>
      </c>
      <c r="D2568" s="3" t="s">
        <v>4783</v>
      </c>
      <c r="E2568" s="3" t="s">
        <v>4783</v>
      </c>
      <c r="F2568" s="3" t="s">
        <v>4783</v>
      </c>
    </row>
    <row r="2569" spans="1:6" x14ac:dyDescent="0.25">
      <c r="A2569" s="3">
        <v>48089</v>
      </c>
      <c r="B2569" s="3" t="s">
        <v>1485</v>
      </c>
      <c r="C2569" s="3" t="s">
        <v>1111</v>
      </c>
      <c r="D2569" s="3" t="s">
        <v>3813</v>
      </c>
      <c r="E2569" s="3" t="s">
        <v>3813</v>
      </c>
      <c r="F2569" s="3" t="s">
        <v>6797</v>
      </c>
    </row>
    <row r="2570" spans="1:6" x14ac:dyDescent="0.25">
      <c r="A2570" s="3">
        <v>48091</v>
      </c>
      <c r="B2570" s="3" t="s">
        <v>1485</v>
      </c>
      <c r="C2570" s="3" t="s">
        <v>5810</v>
      </c>
      <c r="D2570" s="3" t="s">
        <v>3813</v>
      </c>
      <c r="E2570" s="3" t="s">
        <v>3813</v>
      </c>
      <c r="F2570" s="3" t="s">
        <v>6802</v>
      </c>
    </row>
    <row r="2571" spans="1:6" x14ac:dyDescent="0.25">
      <c r="A2571" s="3">
        <v>48093</v>
      </c>
      <c r="B2571" s="3" t="s">
        <v>1485</v>
      </c>
      <c r="C2571" s="3" t="s">
        <v>1887</v>
      </c>
      <c r="D2571" s="3" t="s">
        <v>5270</v>
      </c>
      <c r="E2571" s="3" t="s">
        <v>5270</v>
      </c>
      <c r="F2571" s="3" t="s">
        <v>6792</v>
      </c>
    </row>
    <row r="2572" spans="1:6" x14ac:dyDescent="0.25">
      <c r="A2572" s="3">
        <v>48095</v>
      </c>
      <c r="B2572" s="3" t="s">
        <v>1485</v>
      </c>
      <c r="C2572" s="3" t="s">
        <v>5813</v>
      </c>
      <c r="D2572" s="3" t="s">
        <v>5270</v>
      </c>
      <c r="E2572" s="3" t="s">
        <v>5270</v>
      </c>
      <c r="F2572" s="3" t="s">
        <v>997</v>
      </c>
    </row>
    <row r="2573" spans="1:6" x14ac:dyDescent="0.25">
      <c r="A2573" s="3">
        <v>48097</v>
      </c>
      <c r="B2573" s="3" t="s">
        <v>1485</v>
      </c>
      <c r="C2573" s="3" t="s">
        <v>5815</v>
      </c>
      <c r="D2573" s="3" t="s">
        <v>5270</v>
      </c>
      <c r="E2573" s="3" t="s">
        <v>5270</v>
      </c>
      <c r="F2573" s="3" t="s">
        <v>6803</v>
      </c>
    </row>
    <row r="2574" spans="1:6" x14ac:dyDescent="0.25">
      <c r="A2574" s="3">
        <v>48099</v>
      </c>
      <c r="B2574" s="3" t="s">
        <v>1485</v>
      </c>
      <c r="C2574" s="3" t="s">
        <v>5817</v>
      </c>
      <c r="D2574" s="3" t="s">
        <v>5270</v>
      </c>
      <c r="E2574" s="3" t="s">
        <v>5270</v>
      </c>
      <c r="F2574" s="3" t="s">
        <v>6804</v>
      </c>
    </row>
    <row r="2575" spans="1:6" x14ac:dyDescent="0.25">
      <c r="A2575" s="3">
        <v>48101</v>
      </c>
      <c r="B2575" s="3" t="s">
        <v>1485</v>
      </c>
      <c r="C2575" s="3" t="s">
        <v>5819</v>
      </c>
      <c r="D2575" s="3" t="s">
        <v>4783</v>
      </c>
      <c r="E2575" s="3" t="s">
        <v>4783</v>
      </c>
      <c r="F2575" s="3" t="s">
        <v>997</v>
      </c>
    </row>
    <row r="2576" spans="1:6" x14ac:dyDescent="0.25">
      <c r="A2576" s="3">
        <v>48103</v>
      </c>
      <c r="B2576" s="3" t="s">
        <v>1485</v>
      </c>
      <c r="C2576" s="3" t="s">
        <v>2085</v>
      </c>
      <c r="D2576" s="3" t="s">
        <v>997</v>
      </c>
      <c r="E2576" s="3" t="s">
        <v>997</v>
      </c>
      <c r="F2576" s="3" t="s">
        <v>997</v>
      </c>
    </row>
    <row r="2577" spans="1:6" x14ac:dyDescent="0.25">
      <c r="A2577" s="3">
        <v>48105</v>
      </c>
      <c r="B2577" s="3" t="s">
        <v>1485</v>
      </c>
      <c r="C2577" s="3" t="s">
        <v>1712</v>
      </c>
      <c r="D2577" s="3" t="s">
        <v>997</v>
      </c>
      <c r="E2577" s="3" t="s">
        <v>997</v>
      </c>
      <c r="F2577" s="3" t="s">
        <v>997</v>
      </c>
    </row>
    <row r="2578" spans="1:6" x14ac:dyDescent="0.25">
      <c r="A2578" s="3">
        <v>48107</v>
      </c>
      <c r="B2578" s="3" t="s">
        <v>1485</v>
      </c>
      <c r="C2578" s="3" t="s">
        <v>5823</v>
      </c>
      <c r="D2578" s="3" t="s">
        <v>997</v>
      </c>
      <c r="E2578" s="3" t="s">
        <v>997</v>
      </c>
      <c r="F2578" s="3" t="s">
        <v>997</v>
      </c>
    </row>
    <row r="2579" spans="1:6" x14ac:dyDescent="0.25">
      <c r="A2579" s="3">
        <v>48109</v>
      </c>
      <c r="B2579" s="3" t="s">
        <v>1485</v>
      </c>
      <c r="C2579" s="3" t="s">
        <v>5825</v>
      </c>
      <c r="D2579" s="3" t="s">
        <v>997</v>
      </c>
      <c r="E2579" s="3" t="s">
        <v>997</v>
      </c>
      <c r="F2579" s="3" t="s">
        <v>997</v>
      </c>
    </row>
    <row r="2580" spans="1:6" x14ac:dyDescent="0.25">
      <c r="A2580" s="3">
        <v>48111</v>
      </c>
      <c r="B2580" s="3" t="s">
        <v>1485</v>
      </c>
      <c r="C2580" s="3" t="s">
        <v>5827</v>
      </c>
      <c r="D2580" s="3" t="s">
        <v>4783</v>
      </c>
      <c r="E2580" s="3" t="s">
        <v>4783</v>
      </c>
      <c r="F2580" s="3" t="s">
        <v>4783</v>
      </c>
    </row>
    <row r="2581" spans="1:6" x14ac:dyDescent="0.25">
      <c r="A2581" s="3">
        <v>48113</v>
      </c>
      <c r="B2581" s="3" t="s">
        <v>1485</v>
      </c>
      <c r="C2581" s="3" t="s">
        <v>1496</v>
      </c>
      <c r="D2581" s="3" t="s">
        <v>5270</v>
      </c>
      <c r="E2581" s="3" t="s">
        <v>5270</v>
      </c>
      <c r="F2581" s="3" t="s">
        <v>6802</v>
      </c>
    </row>
    <row r="2582" spans="1:6" x14ac:dyDescent="0.25">
      <c r="A2582" s="3">
        <v>48115</v>
      </c>
      <c r="B2582" s="3" t="s">
        <v>1485</v>
      </c>
      <c r="C2582" s="3" t="s">
        <v>2888</v>
      </c>
      <c r="D2582" s="3" t="s">
        <v>997</v>
      </c>
      <c r="E2582" s="3" t="s">
        <v>997</v>
      </c>
      <c r="F2582" s="3" t="s">
        <v>997</v>
      </c>
    </row>
    <row r="2583" spans="1:6" x14ac:dyDescent="0.25">
      <c r="A2583" s="3">
        <v>48117</v>
      </c>
      <c r="B2583" s="3" t="s">
        <v>1485</v>
      </c>
      <c r="C2583" s="3" t="s">
        <v>5831</v>
      </c>
      <c r="D2583" s="3" t="s">
        <v>4783</v>
      </c>
      <c r="E2583" s="3" t="s">
        <v>4783</v>
      </c>
      <c r="F2583" s="3" t="s">
        <v>4783</v>
      </c>
    </row>
    <row r="2584" spans="1:6" x14ac:dyDescent="0.25">
      <c r="A2584" s="3">
        <v>48119</v>
      </c>
      <c r="B2584" s="3" t="s">
        <v>1485</v>
      </c>
      <c r="C2584" s="3" t="s">
        <v>1708</v>
      </c>
      <c r="D2584" s="3" t="s">
        <v>5743</v>
      </c>
      <c r="E2584" s="3" t="s">
        <v>5743</v>
      </c>
      <c r="F2584" s="3" t="s">
        <v>5743</v>
      </c>
    </row>
    <row r="2585" spans="1:6" x14ac:dyDescent="0.25">
      <c r="A2585" s="3">
        <v>48121</v>
      </c>
      <c r="B2585" s="3" t="s">
        <v>1485</v>
      </c>
      <c r="C2585" s="3" t="s">
        <v>1741</v>
      </c>
      <c r="D2585" s="3" t="s">
        <v>5270</v>
      </c>
      <c r="E2585" s="3" t="s">
        <v>5270</v>
      </c>
      <c r="F2585" s="3" t="s">
        <v>6796</v>
      </c>
    </row>
    <row r="2586" spans="1:6" x14ac:dyDescent="0.25">
      <c r="A2586" s="3">
        <v>48123</v>
      </c>
      <c r="B2586" s="3" t="s">
        <v>1485</v>
      </c>
      <c r="C2586" s="3" t="s">
        <v>5835</v>
      </c>
      <c r="D2586" s="3" t="s">
        <v>3813</v>
      </c>
      <c r="E2586" s="3" t="s">
        <v>3813</v>
      </c>
      <c r="F2586" s="3" t="s">
        <v>6797</v>
      </c>
    </row>
    <row r="2587" spans="1:6" x14ac:dyDescent="0.25">
      <c r="A2587" s="3">
        <v>48125</v>
      </c>
      <c r="B2587" s="3" t="s">
        <v>1485</v>
      </c>
      <c r="C2587" s="3" t="s">
        <v>5837</v>
      </c>
      <c r="D2587" s="3" t="s">
        <v>997</v>
      </c>
      <c r="E2587" s="3" t="s">
        <v>997</v>
      </c>
      <c r="F2587" s="3" t="s">
        <v>997</v>
      </c>
    </row>
    <row r="2588" spans="1:6" x14ac:dyDescent="0.25">
      <c r="A2588" s="3">
        <v>48127</v>
      </c>
      <c r="B2588" s="3" t="s">
        <v>1485</v>
      </c>
      <c r="C2588" s="3" t="s">
        <v>5839</v>
      </c>
      <c r="D2588" s="3" t="s">
        <v>3813</v>
      </c>
      <c r="E2588" s="3" t="s">
        <v>3813</v>
      </c>
      <c r="F2588" s="3" t="s">
        <v>6797</v>
      </c>
    </row>
    <row r="2589" spans="1:6" x14ac:dyDescent="0.25">
      <c r="A2589" s="3">
        <v>48129</v>
      </c>
      <c r="B2589" s="3" t="s">
        <v>1485</v>
      </c>
      <c r="C2589" s="3" t="s">
        <v>5841</v>
      </c>
      <c r="D2589" s="3" t="s">
        <v>4783</v>
      </c>
      <c r="E2589" s="3" t="s">
        <v>4783</v>
      </c>
      <c r="F2589" s="3" t="s">
        <v>4783</v>
      </c>
    </row>
    <row r="2590" spans="1:6" x14ac:dyDescent="0.25">
      <c r="A2590" s="3">
        <v>48131</v>
      </c>
      <c r="B2590" s="3" t="s">
        <v>1485</v>
      </c>
      <c r="C2590" s="3" t="s">
        <v>1938</v>
      </c>
      <c r="D2590" s="3" t="s">
        <v>3813</v>
      </c>
      <c r="E2590" s="3" t="s">
        <v>3813</v>
      </c>
      <c r="F2590" s="3" t="s">
        <v>6797</v>
      </c>
    </row>
    <row r="2591" spans="1:6" x14ac:dyDescent="0.25">
      <c r="A2591" s="3">
        <v>48133</v>
      </c>
      <c r="B2591" s="3" t="s">
        <v>1485</v>
      </c>
      <c r="C2591" s="3" t="s">
        <v>5844</v>
      </c>
      <c r="D2591" s="3" t="s">
        <v>5270</v>
      </c>
      <c r="E2591" s="3" t="s">
        <v>5270</v>
      </c>
      <c r="F2591" s="3" t="s">
        <v>6792</v>
      </c>
    </row>
    <row r="2592" spans="1:6" x14ac:dyDescent="0.25">
      <c r="A2592" s="3">
        <v>48135</v>
      </c>
      <c r="B2592" s="3" t="s">
        <v>1485</v>
      </c>
      <c r="C2592" s="3" t="s">
        <v>2003</v>
      </c>
      <c r="D2592" s="3" t="s">
        <v>997</v>
      </c>
      <c r="E2592" s="3" t="s">
        <v>997</v>
      </c>
      <c r="F2592" s="3" t="s">
        <v>997</v>
      </c>
    </row>
    <row r="2593" spans="1:6" x14ac:dyDescent="0.25">
      <c r="A2593" s="3">
        <v>48137</v>
      </c>
      <c r="B2593" s="3" t="s">
        <v>1485</v>
      </c>
      <c r="C2593" s="3" t="s">
        <v>3170</v>
      </c>
      <c r="D2593" s="3" t="s">
        <v>997</v>
      </c>
      <c r="E2593" s="3" t="s">
        <v>997</v>
      </c>
      <c r="F2593" s="3" t="s">
        <v>997</v>
      </c>
    </row>
    <row r="2594" spans="1:6" x14ac:dyDescent="0.25">
      <c r="A2594" s="3">
        <v>48139</v>
      </c>
      <c r="B2594" s="3" t="s">
        <v>1485</v>
      </c>
      <c r="C2594" s="3" t="s">
        <v>1991</v>
      </c>
      <c r="D2594" s="3" t="s">
        <v>5270</v>
      </c>
      <c r="E2594" s="3" t="s">
        <v>5270</v>
      </c>
      <c r="F2594" s="3" t="s">
        <v>6802</v>
      </c>
    </row>
    <row r="2595" spans="1:6" x14ac:dyDescent="0.25">
      <c r="A2595" s="3">
        <v>48141</v>
      </c>
      <c r="B2595" s="3" t="s">
        <v>1485</v>
      </c>
      <c r="C2595" s="3" t="s">
        <v>1600</v>
      </c>
      <c r="D2595" s="3" t="s">
        <v>997</v>
      </c>
      <c r="E2595" s="3" t="s">
        <v>997</v>
      </c>
      <c r="F2595" s="3" t="s">
        <v>4788</v>
      </c>
    </row>
    <row r="2596" spans="1:6" x14ac:dyDescent="0.25">
      <c r="A2596" s="3">
        <v>48143</v>
      </c>
      <c r="B2596" s="3" t="s">
        <v>1485</v>
      </c>
      <c r="C2596" s="3" t="s">
        <v>5850</v>
      </c>
      <c r="D2596" s="3" t="s">
        <v>5270</v>
      </c>
      <c r="E2596" s="3" t="s">
        <v>5270</v>
      </c>
      <c r="F2596" s="3" t="s">
        <v>6804</v>
      </c>
    </row>
    <row r="2597" spans="1:6" x14ac:dyDescent="0.25">
      <c r="A2597" s="3">
        <v>48145</v>
      </c>
      <c r="B2597" s="3" t="s">
        <v>1485</v>
      </c>
      <c r="C2597" s="3" t="s">
        <v>5852</v>
      </c>
      <c r="D2597" s="3" t="s">
        <v>5743</v>
      </c>
      <c r="E2597" s="3" t="s">
        <v>5743</v>
      </c>
      <c r="F2597" s="3" t="s">
        <v>5743</v>
      </c>
    </row>
    <row r="2598" spans="1:6" x14ac:dyDescent="0.25">
      <c r="A2598" s="3">
        <v>48147</v>
      </c>
      <c r="B2598" s="3" t="s">
        <v>1485</v>
      </c>
      <c r="C2598" s="3" t="s">
        <v>2907</v>
      </c>
      <c r="D2598" s="3" t="s">
        <v>5743</v>
      </c>
      <c r="E2598" s="3" t="s">
        <v>5743</v>
      </c>
      <c r="F2598" s="3" t="s">
        <v>6802</v>
      </c>
    </row>
    <row r="2599" spans="1:6" x14ac:dyDescent="0.25">
      <c r="A2599" s="3">
        <v>48149</v>
      </c>
      <c r="B2599" s="3" t="s">
        <v>1485</v>
      </c>
      <c r="C2599" s="3" t="s">
        <v>1834</v>
      </c>
      <c r="D2599" s="3" t="s">
        <v>3813</v>
      </c>
      <c r="E2599" s="3" t="s">
        <v>3813</v>
      </c>
      <c r="F2599" s="3" t="s">
        <v>6797</v>
      </c>
    </row>
    <row r="2600" spans="1:6" x14ac:dyDescent="0.25">
      <c r="A2600" s="3">
        <v>48151</v>
      </c>
      <c r="B2600" s="3" t="s">
        <v>1485</v>
      </c>
      <c r="C2600" s="3" t="s">
        <v>5856</v>
      </c>
      <c r="D2600" s="3" t="s">
        <v>997</v>
      </c>
      <c r="E2600" s="3" t="s">
        <v>997</v>
      </c>
      <c r="F2600" s="3" t="s">
        <v>997</v>
      </c>
    </row>
    <row r="2601" spans="1:6" x14ac:dyDescent="0.25">
      <c r="A2601" s="3">
        <v>48153</v>
      </c>
      <c r="B2601" s="3" t="s">
        <v>1485</v>
      </c>
      <c r="C2601" s="3" t="s">
        <v>2014</v>
      </c>
      <c r="D2601" s="3" t="s">
        <v>4783</v>
      </c>
      <c r="E2601" s="3" t="s">
        <v>4783</v>
      </c>
      <c r="F2601" s="3" t="s">
        <v>997</v>
      </c>
    </row>
    <row r="2602" spans="1:6" x14ac:dyDescent="0.25">
      <c r="A2602" s="3">
        <v>48155</v>
      </c>
      <c r="B2602" s="3" t="s">
        <v>1485</v>
      </c>
      <c r="C2602" s="3" t="s">
        <v>5859</v>
      </c>
      <c r="D2602" s="3" t="s">
        <v>5270</v>
      </c>
      <c r="E2602" s="3" t="s">
        <v>5270</v>
      </c>
      <c r="F2602" s="3" t="s">
        <v>4783</v>
      </c>
    </row>
    <row r="2603" spans="1:6" x14ac:dyDescent="0.25">
      <c r="A2603" s="3">
        <v>48157</v>
      </c>
      <c r="B2603" s="3" t="s">
        <v>1485</v>
      </c>
      <c r="C2603" s="3" t="s">
        <v>1711</v>
      </c>
      <c r="D2603" s="3" t="s">
        <v>3813</v>
      </c>
      <c r="E2603" s="3" t="s">
        <v>3813</v>
      </c>
      <c r="F2603" s="3" t="s">
        <v>6797</v>
      </c>
    </row>
    <row r="2604" spans="1:6" x14ac:dyDescent="0.25">
      <c r="A2604" s="3">
        <v>48159</v>
      </c>
      <c r="B2604" s="3" t="s">
        <v>1485</v>
      </c>
      <c r="C2604" s="3" t="s">
        <v>1813</v>
      </c>
      <c r="D2604" s="3" t="s">
        <v>5743</v>
      </c>
      <c r="E2604" s="3" t="s">
        <v>5743</v>
      </c>
      <c r="F2604" s="3" t="s">
        <v>5743</v>
      </c>
    </row>
    <row r="2605" spans="1:6" x14ac:dyDescent="0.25">
      <c r="A2605" s="3">
        <v>48161</v>
      </c>
      <c r="B2605" s="3" t="s">
        <v>1485</v>
      </c>
      <c r="C2605" s="3" t="s">
        <v>2118</v>
      </c>
      <c r="D2605" s="3" t="s">
        <v>5743</v>
      </c>
      <c r="E2605" s="3" t="s">
        <v>5743</v>
      </c>
      <c r="F2605" s="3" t="s">
        <v>5743</v>
      </c>
    </row>
    <row r="2606" spans="1:6" x14ac:dyDescent="0.25">
      <c r="A2606" s="3">
        <v>48163</v>
      </c>
      <c r="B2606" s="3" t="s">
        <v>1485</v>
      </c>
      <c r="C2606" s="3" t="s">
        <v>5864</v>
      </c>
      <c r="D2606" s="3" t="s">
        <v>3813</v>
      </c>
      <c r="E2606" s="3" t="s">
        <v>3813</v>
      </c>
      <c r="F2606" s="3" t="s">
        <v>6797</v>
      </c>
    </row>
    <row r="2607" spans="1:6" x14ac:dyDescent="0.25">
      <c r="A2607" s="3">
        <v>48165</v>
      </c>
      <c r="B2607" s="3" t="s">
        <v>1485</v>
      </c>
      <c r="C2607" s="3" t="s">
        <v>1989</v>
      </c>
      <c r="D2607" s="3" t="s">
        <v>997</v>
      </c>
      <c r="E2607" s="3" t="s">
        <v>997</v>
      </c>
      <c r="F2607" s="3" t="s">
        <v>997</v>
      </c>
    </row>
    <row r="2608" spans="1:6" x14ac:dyDescent="0.25">
      <c r="A2608" s="3">
        <v>48167</v>
      </c>
      <c r="B2608" s="3" t="s">
        <v>1485</v>
      </c>
      <c r="C2608" s="3" t="s">
        <v>1597</v>
      </c>
      <c r="D2608" s="3" t="s">
        <v>3813</v>
      </c>
      <c r="E2608" s="3" t="s">
        <v>3813</v>
      </c>
      <c r="F2608" s="3" t="s">
        <v>6797</v>
      </c>
    </row>
    <row r="2609" spans="1:6" x14ac:dyDescent="0.25">
      <c r="A2609" s="3">
        <v>48169</v>
      </c>
      <c r="B2609" s="3" t="s">
        <v>1485</v>
      </c>
      <c r="C2609" s="3" t="s">
        <v>5868</v>
      </c>
      <c r="D2609" s="3" t="s">
        <v>997</v>
      </c>
      <c r="E2609" s="3" t="s">
        <v>997</v>
      </c>
      <c r="F2609" s="3" t="s">
        <v>997</v>
      </c>
    </row>
    <row r="2610" spans="1:6" x14ac:dyDescent="0.25">
      <c r="A2610" s="3">
        <v>48171</v>
      </c>
      <c r="B2610" s="3" t="s">
        <v>1485</v>
      </c>
      <c r="C2610" s="3" t="s">
        <v>5870</v>
      </c>
      <c r="D2610" s="3" t="s">
        <v>5270</v>
      </c>
      <c r="E2610" s="3" t="s">
        <v>5270</v>
      </c>
      <c r="F2610" s="3" t="s">
        <v>6800</v>
      </c>
    </row>
    <row r="2611" spans="1:6" x14ac:dyDescent="0.25">
      <c r="A2611" s="3">
        <v>48173</v>
      </c>
      <c r="B2611" s="3" t="s">
        <v>1485</v>
      </c>
      <c r="C2611" s="3" t="s">
        <v>5872</v>
      </c>
      <c r="D2611" s="3" t="s">
        <v>997</v>
      </c>
      <c r="E2611" s="3" t="s">
        <v>997</v>
      </c>
      <c r="F2611" s="3" t="s">
        <v>997</v>
      </c>
    </row>
    <row r="2612" spans="1:6" x14ac:dyDescent="0.25">
      <c r="A2612" s="3">
        <v>48175</v>
      </c>
      <c r="B2612" s="3" t="s">
        <v>1485</v>
      </c>
      <c r="C2612" s="3" t="s">
        <v>1817</v>
      </c>
      <c r="D2612" s="3" t="s">
        <v>3813</v>
      </c>
      <c r="E2612" s="3" t="s">
        <v>3813</v>
      </c>
      <c r="F2612" s="3" t="s">
        <v>6797</v>
      </c>
    </row>
    <row r="2613" spans="1:6" x14ac:dyDescent="0.25">
      <c r="A2613" s="3">
        <v>48177</v>
      </c>
      <c r="B2613" s="3" t="s">
        <v>1485</v>
      </c>
      <c r="C2613" s="3" t="s">
        <v>1865</v>
      </c>
      <c r="D2613" s="3" t="s">
        <v>3813</v>
      </c>
      <c r="E2613" s="3" t="s">
        <v>3813</v>
      </c>
      <c r="F2613" s="3" t="s">
        <v>6797</v>
      </c>
    </row>
    <row r="2614" spans="1:6" x14ac:dyDescent="0.25">
      <c r="A2614" s="3">
        <v>48179</v>
      </c>
      <c r="B2614" s="3" t="s">
        <v>1485</v>
      </c>
      <c r="C2614" s="3" t="s">
        <v>3548</v>
      </c>
      <c r="D2614" s="3" t="s">
        <v>996</v>
      </c>
      <c r="E2614" s="3" t="s">
        <v>996</v>
      </c>
      <c r="F2614" s="3" t="s">
        <v>996</v>
      </c>
    </row>
    <row r="2615" spans="1:6" x14ac:dyDescent="0.25">
      <c r="A2615" s="3">
        <v>48181</v>
      </c>
      <c r="B2615" s="3" t="s">
        <v>1485</v>
      </c>
      <c r="C2615" s="3" t="s">
        <v>1824</v>
      </c>
      <c r="D2615" s="3" t="s">
        <v>5270</v>
      </c>
      <c r="E2615" s="3" t="s">
        <v>5270</v>
      </c>
      <c r="F2615" s="3" t="s">
        <v>6803</v>
      </c>
    </row>
    <row r="2616" spans="1:6" x14ac:dyDescent="0.25">
      <c r="A2616" s="3">
        <v>48183</v>
      </c>
      <c r="B2616" s="3" t="s">
        <v>1485</v>
      </c>
      <c r="C2616" s="3" t="s">
        <v>1851</v>
      </c>
      <c r="D2616" s="3" t="s">
        <v>5743</v>
      </c>
      <c r="E2616" s="3" t="s">
        <v>5743</v>
      </c>
      <c r="F2616" s="3" t="s">
        <v>5743</v>
      </c>
    </row>
    <row r="2617" spans="1:6" x14ac:dyDescent="0.25">
      <c r="A2617" s="3">
        <v>48185</v>
      </c>
      <c r="B2617" s="3" t="s">
        <v>1485</v>
      </c>
      <c r="C2617" s="3" t="s">
        <v>2102</v>
      </c>
      <c r="D2617" s="3" t="s">
        <v>3813</v>
      </c>
      <c r="E2617" s="3" t="s">
        <v>3813</v>
      </c>
      <c r="F2617" s="3" t="s">
        <v>6797</v>
      </c>
    </row>
    <row r="2618" spans="1:6" x14ac:dyDescent="0.25">
      <c r="A2618" s="3">
        <v>48187</v>
      </c>
      <c r="B2618" s="3" t="s">
        <v>1485</v>
      </c>
      <c r="C2618" s="3" t="s">
        <v>1531</v>
      </c>
      <c r="D2618" s="3" t="s">
        <v>3813</v>
      </c>
      <c r="E2618" s="3" t="s">
        <v>3813</v>
      </c>
      <c r="F2618" s="3" t="s">
        <v>6797</v>
      </c>
    </row>
    <row r="2619" spans="1:6" x14ac:dyDescent="0.25">
      <c r="A2619" s="3">
        <v>48189</v>
      </c>
      <c r="B2619" s="3" t="s">
        <v>1485</v>
      </c>
      <c r="C2619" s="3" t="s">
        <v>1987</v>
      </c>
      <c r="D2619" s="3" t="s">
        <v>4783</v>
      </c>
      <c r="E2619" s="3" t="s">
        <v>4783</v>
      </c>
      <c r="F2619" s="3" t="s">
        <v>997</v>
      </c>
    </row>
    <row r="2620" spans="1:6" x14ac:dyDescent="0.25">
      <c r="A2620" s="3">
        <v>48191</v>
      </c>
      <c r="B2620" s="3" t="s">
        <v>1485</v>
      </c>
      <c r="C2620" s="3" t="s">
        <v>1882</v>
      </c>
      <c r="D2620" s="3" t="s">
        <v>4783</v>
      </c>
      <c r="E2620" s="3" t="s">
        <v>4783</v>
      </c>
      <c r="F2620" s="3" t="s">
        <v>4783</v>
      </c>
    </row>
    <row r="2621" spans="1:6" x14ac:dyDescent="0.25">
      <c r="A2621" s="3">
        <v>48193</v>
      </c>
      <c r="B2621" s="3" t="s">
        <v>1485</v>
      </c>
      <c r="C2621" s="3" t="s">
        <v>2007</v>
      </c>
      <c r="D2621" s="3" t="s">
        <v>5270</v>
      </c>
      <c r="E2621" s="3" t="s">
        <v>5270</v>
      </c>
      <c r="F2621" s="3" t="s">
        <v>6804</v>
      </c>
    </row>
    <row r="2622" spans="1:6" x14ac:dyDescent="0.25">
      <c r="A2622" s="3">
        <v>48195</v>
      </c>
      <c r="B2622" s="3" t="s">
        <v>1485</v>
      </c>
      <c r="C2622" s="3" t="s">
        <v>5884</v>
      </c>
      <c r="D2622" s="3" t="s">
        <v>996</v>
      </c>
      <c r="E2622" s="3" t="s">
        <v>996</v>
      </c>
      <c r="F2622" s="3" t="s">
        <v>996</v>
      </c>
    </row>
    <row r="2623" spans="1:6" x14ac:dyDescent="0.25">
      <c r="A2623" s="3">
        <v>48197</v>
      </c>
      <c r="B2623" s="3" t="s">
        <v>1485</v>
      </c>
      <c r="C2623" s="3" t="s">
        <v>5672</v>
      </c>
      <c r="D2623" s="3" t="s">
        <v>5270</v>
      </c>
      <c r="E2623" s="3" t="s">
        <v>5270</v>
      </c>
      <c r="F2623" s="3" t="s">
        <v>4783</v>
      </c>
    </row>
    <row r="2624" spans="1:6" x14ac:dyDescent="0.25">
      <c r="A2624" s="3">
        <v>48199</v>
      </c>
      <c r="B2624" s="3" t="s">
        <v>1485</v>
      </c>
      <c r="C2624" s="3" t="s">
        <v>1975</v>
      </c>
      <c r="D2624" s="3" t="s">
        <v>3813</v>
      </c>
      <c r="E2624" s="3" t="s">
        <v>3813</v>
      </c>
      <c r="F2624" s="3" t="s">
        <v>6797</v>
      </c>
    </row>
    <row r="2625" spans="1:6" x14ac:dyDescent="0.25">
      <c r="A2625" s="3">
        <v>48201</v>
      </c>
      <c r="B2625" s="3" t="s">
        <v>1485</v>
      </c>
      <c r="C2625" s="3" t="s">
        <v>1914</v>
      </c>
      <c r="D2625" s="3" t="s">
        <v>3813</v>
      </c>
      <c r="E2625" s="3" t="s">
        <v>3813</v>
      </c>
      <c r="F2625" s="3" t="s">
        <v>6797</v>
      </c>
    </row>
    <row r="2626" spans="1:6" x14ac:dyDescent="0.25">
      <c r="A2626" s="3">
        <v>48203</v>
      </c>
      <c r="B2626" s="3" t="s">
        <v>1485</v>
      </c>
      <c r="C2626" s="3" t="s">
        <v>1594</v>
      </c>
      <c r="D2626" s="3" t="s">
        <v>5743</v>
      </c>
      <c r="E2626" s="3" t="s">
        <v>5743</v>
      </c>
      <c r="F2626" s="3" t="s">
        <v>5743</v>
      </c>
    </row>
    <row r="2627" spans="1:6" x14ac:dyDescent="0.25">
      <c r="A2627" s="3">
        <v>48205</v>
      </c>
      <c r="B2627" s="3" t="s">
        <v>1485</v>
      </c>
      <c r="C2627" s="3" t="s">
        <v>5890</v>
      </c>
      <c r="D2627" s="3" t="s">
        <v>4783</v>
      </c>
      <c r="E2627" s="3" t="s">
        <v>4783</v>
      </c>
      <c r="F2627" s="3" t="s">
        <v>4783</v>
      </c>
    </row>
    <row r="2628" spans="1:6" x14ac:dyDescent="0.25">
      <c r="A2628" s="3">
        <v>48207</v>
      </c>
      <c r="B2628" s="3" t="s">
        <v>1485</v>
      </c>
      <c r="C2628" s="3" t="s">
        <v>3557</v>
      </c>
      <c r="D2628" s="3" t="s">
        <v>5270</v>
      </c>
      <c r="E2628" s="3" t="s">
        <v>5270</v>
      </c>
      <c r="F2628" s="3" t="s">
        <v>997</v>
      </c>
    </row>
    <row r="2629" spans="1:6" x14ac:dyDescent="0.25">
      <c r="A2629" s="3">
        <v>48209</v>
      </c>
      <c r="B2629" s="3" t="s">
        <v>1485</v>
      </c>
      <c r="C2629" s="3" t="s">
        <v>2035</v>
      </c>
      <c r="D2629" s="3" t="s">
        <v>3813</v>
      </c>
      <c r="E2629" s="3" t="s">
        <v>3813</v>
      </c>
      <c r="F2629" s="3" t="s">
        <v>6802</v>
      </c>
    </row>
    <row r="2630" spans="1:6" x14ac:dyDescent="0.25">
      <c r="A2630" s="3">
        <v>48211</v>
      </c>
      <c r="B2630" s="3" t="s">
        <v>1485</v>
      </c>
      <c r="C2630" s="3" t="s">
        <v>5894</v>
      </c>
      <c r="D2630" s="3" t="s">
        <v>996</v>
      </c>
      <c r="E2630" s="3" t="s">
        <v>996</v>
      </c>
      <c r="F2630" s="3" t="s">
        <v>996</v>
      </c>
    </row>
    <row r="2631" spans="1:6" x14ac:dyDescent="0.25">
      <c r="A2631" s="3">
        <v>48213</v>
      </c>
      <c r="B2631" s="3" t="s">
        <v>1485</v>
      </c>
      <c r="C2631" s="3" t="s">
        <v>1570</v>
      </c>
      <c r="D2631" s="3" t="s">
        <v>5743</v>
      </c>
      <c r="E2631" s="3" t="s">
        <v>5743</v>
      </c>
      <c r="F2631" s="3" t="s">
        <v>5743</v>
      </c>
    </row>
    <row r="2632" spans="1:6" x14ac:dyDescent="0.25">
      <c r="A2632" s="3">
        <v>48215</v>
      </c>
      <c r="B2632" s="3" t="s">
        <v>1485</v>
      </c>
      <c r="C2632" s="3" t="s">
        <v>1768</v>
      </c>
      <c r="D2632" s="3" t="s">
        <v>3813</v>
      </c>
      <c r="E2632" s="3" t="s">
        <v>3813</v>
      </c>
      <c r="F2632" s="3" t="s">
        <v>6797</v>
      </c>
    </row>
    <row r="2633" spans="1:6" x14ac:dyDescent="0.25">
      <c r="A2633" s="3">
        <v>48217</v>
      </c>
      <c r="B2633" s="3" t="s">
        <v>1485</v>
      </c>
      <c r="C2633" s="3" t="s">
        <v>4529</v>
      </c>
      <c r="D2633" s="3" t="s">
        <v>5270</v>
      </c>
      <c r="E2633" s="3" t="s">
        <v>5270</v>
      </c>
      <c r="F2633" s="3" t="s">
        <v>6802</v>
      </c>
    </row>
    <row r="2634" spans="1:6" x14ac:dyDescent="0.25">
      <c r="A2634" s="3">
        <v>48219</v>
      </c>
      <c r="B2634" s="3" t="s">
        <v>1485</v>
      </c>
      <c r="C2634" s="3" t="s">
        <v>5899</v>
      </c>
      <c r="D2634" s="3" t="s">
        <v>997</v>
      </c>
      <c r="E2634" s="3" t="s">
        <v>997</v>
      </c>
      <c r="F2634" s="3" t="s">
        <v>997</v>
      </c>
    </row>
    <row r="2635" spans="1:6" x14ac:dyDescent="0.25">
      <c r="A2635" s="3">
        <v>48221</v>
      </c>
      <c r="B2635" s="3" t="s">
        <v>1485</v>
      </c>
      <c r="C2635" s="3" t="s">
        <v>1740</v>
      </c>
      <c r="D2635" s="3" t="s">
        <v>5270</v>
      </c>
      <c r="E2635" s="3" t="s">
        <v>5270</v>
      </c>
      <c r="F2635" s="3" t="s">
        <v>6804</v>
      </c>
    </row>
    <row r="2636" spans="1:6" x14ac:dyDescent="0.25">
      <c r="A2636" s="3">
        <v>48223</v>
      </c>
      <c r="B2636" s="3" t="s">
        <v>1485</v>
      </c>
      <c r="C2636" s="3" t="s">
        <v>3725</v>
      </c>
      <c r="D2636" s="3" t="s">
        <v>5743</v>
      </c>
      <c r="E2636" s="3" t="s">
        <v>5743</v>
      </c>
      <c r="F2636" s="3" t="s">
        <v>5743</v>
      </c>
    </row>
    <row r="2637" spans="1:6" x14ac:dyDescent="0.25">
      <c r="A2637" s="3">
        <v>48225</v>
      </c>
      <c r="B2637" s="3" t="s">
        <v>1485</v>
      </c>
      <c r="C2637" s="3" t="s">
        <v>1484</v>
      </c>
      <c r="D2637" s="3" t="s">
        <v>5743</v>
      </c>
      <c r="E2637" s="3" t="s">
        <v>5743</v>
      </c>
      <c r="F2637" s="3" t="s">
        <v>5743</v>
      </c>
    </row>
    <row r="2638" spans="1:6" x14ac:dyDescent="0.25">
      <c r="A2638" s="3">
        <v>48227</v>
      </c>
      <c r="B2638" s="3" t="s">
        <v>1485</v>
      </c>
      <c r="C2638" s="3" t="s">
        <v>2181</v>
      </c>
      <c r="D2638" s="3" t="s">
        <v>997</v>
      </c>
      <c r="E2638" s="3" t="s">
        <v>997</v>
      </c>
      <c r="F2638" s="3" t="s">
        <v>997</v>
      </c>
    </row>
    <row r="2639" spans="1:6" x14ac:dyDescent="0.25">
      <c r="A2639" s="3">
        <v>48229</v>
      </c>
      <c r="B2639" s="3" t="s">
        <v>1485</v>
      </c>
      <c r="C2639" s="3" t="s">
        <v>5905</v>
      </c>
      <c r="D2639" s="3" t="s">
        <v>997</v>
      </c>
      <c r="E2639" s="3" t="s">
        <v>997</v>
      </c>
      <c r="F2639" s="3" t="s">
        <v>997</v>
      </c>
    </row>
    <row r="2640" spans="1:6" x14ac:dyDescent="0.25">
      <c r="A2640" s="3">
        <v>48231</v>
      </c>
      <c r="B2640" s="3" t="s">
        <v>1485</v>
      </c>
      <c r="C2640" s="3" t="s">
        <v>2071</v>
      </c>
      <c r="D2640" s="3" t="s">
        <v>5743</v>
      </c>
      <c r="E2640" s="3" t="s">
        <v>5743</v>
      </c>
      <c r="F2640" s="3" t="s">
        <v>5743</v>
      </c>
    </row>
    <row r="2641" spans="1:6" x14ac:dyDescent="0.25">
      <c r="A2641" s="3">
        <v>48233</v>
      </c>
      <c r="B2641" s="3" t="s">
        <v>1485</v>
      </c>
      <c r="C2641" s="3" t="s">
        <v>1524</v>
      </c>
      <c r="D2641" s="3" t="s">
        <v>996</v>
      </c>
      <c r="E2641" s="3" t="s">
        <v>996</v>
      </c>
      <c r="F2641" s="3" t="s">
        <v>996</v>
      </c>
    </row>
    <row r="2642" spans="1:6" x14ac:dyDescent="0.25">
      <c r="A2642" s="3">
        <v>48235</v>
      </c>
      <c r="B2642" s="3" t="s">
        <v>1485</v>
      </c>
      <c r="C2642" s="3" t="s">
        <v>5909</v>
      </c>
      <c r="D2642" s="3" t="s">
        <v>997</v>
      </c>
      <c r="E2642" s="3" t="s">
        <v>997</v>
      </c>
      <c r="F2642" s="3" t="s">
        <v>997</v>
      </c>
    </row>
    <row r="2643" spans="1:6" x14ac:dyDescent="0.25">
      <c r="A2643" s="3">
        <v>48237</v>
      </c>
      <c r="B2643" s="3" t="s">
        <v>1485</v>
      </c>
      <c r="C2643" s="3" t="s">
        <v>1896</v>
      </c>
      <c r="D2643" s="3" t="s">
        <v>5270</v>
      </c>
      <c r="E2643" s="3" t="s">
        <v>5270</v>
      </c>
      <c r="F2643" s="3" t="s">
        <v>6796</v>
      </c>
    </row>
    <row r="2644" spans="1:6" x14ac:dyDescent="0.25">
      <c r="A2644" s="3">
        <v>48239</v>
      </c>
      <c r="B2644" s="3" t="s">
        <v>1485</v>
      </c>
      <c r="C2644" s="3" t="s">
        <v>1584</v>
      </c>
      <c r="D2644" s="3" t="s">
        <v>3813</v>
      </c>
      <c r="E2644" s="3" t="s">
        <v>3813</v>
      </c>
      <c r="F2644" s="3" t="s">
        <v>6797</v>
      </c>
    </row>
    <row r="2645" spans="1:6" x14ac:dyDescent="0.25">
      <c r="A2645" s="3">
        <v>48241</v>
      </c>
      <c r="B2645" s="3" t="s">
        <v>1485</v>
      </c>
      <c r="C2645" s="3" t="s">
        <v>1526</v>
      </c>
      <c r="D2645" s="3" t="s">
        <v>3813</v>
      </c>
      <c r="E2645" s="3" t="s">
        <v>3813</v>
      </c>
      <c r="F2645" s="3" t="s">
        <v>6797</v>
      </c>
    </row>
    <row r="2646" spans="1:6" x14ac:dyDescent="0.25">
      <c r="A2646" s="3">
        <v>48243</v>
      </c>
      <c r="B2646" s="3" t="s">
        <v>1485</v>
      </c>
      <c r="C2646" s="3" t="s">
        <v>2942</v>
      </c>
      <c r="D2646" s="3" t="s">
        <v>997</v>
      </c>
      <c r="E2646" s="3" t="s">
        <v>997</v>
      </c>
      <c r="F2646" s="3" t="s">
        <v>997</v>
      </c>
    </row>
    <row r="2647" spans="1:6" x14ac:dyDescent="0.25">
      <c r="A2647" s="3">
        <v>48245</v>
      </c>
      <c r="B2647" s="3" t="s">
        <v>1485</v>
      </c>
      <c r="C2647" s="3" t="s">
        <v>1502</v>
      </c>
      <c r="D2647" s="3" t="s">
        <v>3813</v>
      </c>
      <c r="E2647" s="3" t="s">
        <v>3813</v>
      </c>
      <c r="F2647" s="3" t="s">
        <v>6797</v>
      </c>
    </row>
    <row r="2648" spans="1:6" x14ac:dyDescent="0.25">
      <c r="A2648" s="3">
        <v>48247</v>
      </c>
      <c r="B2648" s="3" t="s">
        <v>1485</v>
      </c>
      <c r="C2648" s="3" t="s">
        <v>5916</v>
      </c>
      <c r="D2648" s="3" t="s">
        <v>3813</v>
      </c>
      <c r="E2648" s="3" t="s">
        <v>3813</v>
      </c>
      <c r="F2648" s="3" t="s">
        <v>6797</v>
      </c>
    </row>
    <row r="2649" spans="1:6" x14ac:dyDescent="0.25">
      <c r="A2649" s="3">
        <v>48249</v>
      </c>
      <c r="B2649" s="3" t="s">
        <v>1485</v>
      </c>
      <c r="C2649" s="3" t="s">
        <v>5918</v>
      </c>
      <c r="D2649" s="3" t="s">
        <v>3813</v>
      </c>
      <c r="E2649" s="3" t="s">
        <v>3813</v>
      </c>
      <c r="F2649" s="3" t="s">
        <v>6797</v>
      </c>
    </row>
    <row r="2650" spans="1:6" x14ac:dyDescent="0.25">
      <c r="A2650" s="3">
        <v>48251</v>
      </c>
      <c r="B2650" s="3" t="s">
        <v>1485</v>
      </c>
      <c r="C2650" s="3" t="s">
        <v>1699</v>
      </c>
      <c r="D2650" s="3" t="s">
        <v>5270</v>
      </c>
      <c r="E2650" s="3" t="s">
        <v>5270</v>
      </c>
      <c r="F2650" s="3" t="s">
        <v>6804</v>
      </c>
    </row>
    <row r="2651" spans="1:6" x14ac:dyDescent="0.25">
      <c r="A2651" s="3">
        <v>48253</v>
      </c>
      <c r="B2651" s="3" t="s">
        <v>1485</v>
      </c>
      <c r="C2651" s="3" t="s">
        <v>1913</v>
      </c>
      <c r="D2651" s="3" t="s">
        <v>5270</v>
      </c>
      <c r="E2651" s="3" t="s">
        <v>5270</v>
      </c>
      <c r="F2651" s="3" t="s">
        <v>997</v>
      </c>
    </row>
    <row r="2652" spans="1:6" x14ac:dyDescent="0.25">
      <c r="A2652" s="3">
        <v>48255</v>
      </c>
      <c r="B2652" s="3" t="s">
        <v>1485</v>
      </c>
      <c r="C2652" s="3" t="s">
        <v>2124</v>
      </c>
      <c r="D2652" s="3" t="s">
        <v>3813</v>
      </c>
      <c r="E2652" s="3" t="s">
        <v>3813</v>
      </c>
      <c r="F2652" s="3" t="s">
        <v>6797</v>
      </c>
    </row>
    <row r="2653" spans="1:6" x14ac:dyDescent="0.25">
      <c r="A2653" s="3">
        <v>48257</v>
      </c>
      <c r="B2653" s="3" t="s">
        <v>1485</v>
      </c>
      <c r="C2653" s="3" t="s">
        <v>5923</v>
      </c>
      <c r="D2653" s="3" t="s">
        <v>5743</v>
      </c>
      <c r="E2653" s="3" t="s">
        <v>5743</v>
      </c>
      <c r="F2653" s="3" t="s">
        <v>5743</v>
      </c>
    </row>
    <row r="2654" spans="1:6" x14ac:dyDescent="0.25">
      <c r="A2654" s="3">
        <v>48259</v>
      </c>
      <c r="B2654" s="3" t="s">
        <v>1485</v>
      </c>
      <c r="C2654" s="3" t="s">
        <v>1759</v>
      </c>
      <c r="D2654" s="3" t="s">
        <v>5270</v>
      </c>
      <c r="E2654" s="3" t="s">
        <v>5270</v>
      </c>
      <c r="F2654" s="3" t="s">
        <v>6798</v>
      </c>
    </row>
    <row r="2655" spans="1:6" x14ac:dyDescent="0.25">
      <c r="A2655" s="3">
        <v>48261</v>
      </c>
      <c r="B2655" s="3" t="s">
        <v>1485</v>
      </c>
      <c r="C2655" s="3" t="s">
        <v>1939</v>
      </c>
      <c r="D2655" s="3" t="s">
        <v>3813</v>
      </c>
      <c r="E2655" s="3" t="s">
        <v>3813</v>
      </c>
      <c r="F2655" s="3" t="s">
        <v>6797</v>
      </c>
    </row>
    <row r="2656" spans="1:6" x14ac:dyDescent="0.25">
      <c r="A2656" s="3">
        <v>48263</v>
      </c>
      <c r="B2656" s="3" t="s">
        <v>1485</v>
      </c>
      <c r="C2656" s="3" t="s">
        <v>2006</v>
      </c>
      <c r="D2656" s="3" t="s">
        <v>997</v>
      </c>
      <c r="E2656" s="3" t="s">
        <v>997</v>
      </c>
      <c r="F2656" s="3" t="s">
        <v>997</v>
      </c>
    </row>
    <row r="2657" spans="1:6" x14ac:dyDescent="0.25">
      <c r="A2657" s="3">
        <v>48265</v>
      </c>
      <c r="B2657" s="3" t="s">
        <v>1485</v>
      </c>
      <c r="C2657" s="3" t="s">
        <v>5928</v>
      </c>
      <c r="D2657" s="3" t="s">
        <v>5270</v>
      </c>
      <c r="E2657" s="3" t="s">
        <v>5270</v>
      </c>
      <c r="F2657" s="3" t="s">
        <v>6798</v>
      </c>
    </row>
    <row r="2658" spans="1:6" x14ac:dyDescent="0.25">
      <c r="A2658" s="3">
        <v>48267</v>
      </c>
      <c r="B2658" s="3" t="s">
        <v>1485</v>
      </c>
      <c r="C2658" s="3" t="s">
        <v>5930</v>
      </c>
      <c r="D2658" s="3" t="s">
        <v>5270</v>
      </c>
      <c r="E2658" s="3" t="s">
        <v>5270</v>
      </c>
      <c r="F2658" s="3" t="s">
        <v>997</v>
      </c>
    </row>
    <row r="2659" spans="1:6" x14ac:dyDescent="0.25">
      <c r="A2659" s="3">
        <v>48269</v>
      </c>
      <c r="B2659" s="3" t="s">
        <v>1485</v>
      </c>
      <c r="C2659" s="3" t="s">
        <v>5932</v>
      </c>
      <c r="D2659" s="3" t="s">
        <v>997</v>
      </c>
      <c r="E2659" s="3" t="s">
        <v>997</v>
      </c>
      <c r="F2659" s="3" t="s">
        <v>997</v>
      </c>
    </row>
    <row r="2660" spans="1:6" x14ac:dyDescent="0.25">
      <c r="A2660" s="3">
        <v>48271</v>
      </c>
      <c r="B2660" s="3" t="s">
        <v>1485</v>
      </c>
      <c r="C2660" s="3" t="s">
        <v>5934</v>
      </c>
      <c r="D2660" s="3" t="s">
        <v>3813</v>
      </c>
      <c r="E2660" s="3" t="s">
        <v>3813</v>
      </c>
      <c r="F2660" s="3" t="s">
        <v>6802</v>
      </c>
    </row>
    <row r="2661" spans="1:6" x14ac:dyDescent="0.25">
      <c r="A2661" s="3">
        <v>48273</v>
      </c>
      <c r="B2661" s="3" t="s">
        <v>1485</v>
      </c>
      <c r="C2661" s="3" t="s">
        <v>5936</v>
      </c>
      <c r="D2661" s="3" t="s">
        <v>3813</v>
      </c>
      <c r="E2661" s="3" t="s">
        <v>3813</v>
      </c>
      <c r="F2661" s="3" t="s">
        <v>6797</v>
      </c>
    </row>
    <row r="2662" spans="1:6" x14ac:dyDescent="0.25">
      <c r="A2662" s="3">
        <v>48275</v>
      </c>
      <c r="B2662" s="3" t="s">
        <v>1485</v>
      </c>
      <c r="C2662" s="3" t="s">
        <v>1941</v>
      </c>
      <c r="D2662" s="3" t="s">
        <v>5270</v>
      </c>
      <c r="E2662" s="3" t="s">
        <v>5270</v>
      </c>
      <c r="F2662" s="3" t="s">
        <v>997</v>
      </c>
    </row>
    <row r="2663" spans="1:6" x14ac:dyDescent="0.25">
      <c r="A2663" s="3">
        <v>48277</v>
      </c>
      <c r="B2663" s="3" t="s">
        <v>1485</v>
      </c>
      <c r="C2663" s="3" t="s">
        <v>1635</v>
      </c>
      <c r="D2663" s="3" t="s">
        <v>5743</v>
      </c>
      <c r="E2663" s="3" t="s">
        <v>5743</v>
      </c>
      <c r="F2663" s="3" t="s">
        <v>6802</v>
      </c>
    </row>
    <row r="2664" spans="1:6" x14ac:dyDescent="0.25">
      <c r="A2664" s="3">
        <v>48279</v>
      </c>
      <c r="B2664" s="3" t="s">
        <v>1485</v>
      </c>
      <c r="C2664" s="3" t="s">
        <v>2193</v>
      </c>
      <c r="D2664" s="3" t="s">
        <v>4783</v>
      </c>
      <c r="E2664" s="3" t="s">
        <v>4783</v>
      </c>
      <c r="F2664" s="3" t="s">
        <v>997</v>
      </c>
    </row>
    <row r="2665" spans="1:6" x14ac:dyDescent="0.25">
      <c r="A2665" s="3">
        <v>48281</v>
      </c>
      <c r="B2665" s="3" t="s">
        <v>1485</v>
      </c>
      <c r="C2665" s="3" t="s">
        <v>5941</v>
      </c>
      <c r="D2665" s="3" t="s">
        <v>5270</v>
      </c>
      <c r="E2665" s="3" t="s">
        <v>5270</v>
      </c>
      <c r="F2665" s="3" t="s">
        <v>6792</v>
      </c>
    </row>
    <row r="2666" spans="1:6" x14ac:dyDescent="0.25">
      <c r="A2666" s="3">
        <v>48283</v>
      </c>
      <c r="B2666" s="3" t="s">
        <v>1485</v>
      </c>
      <c r="C2666" s="3" t="s">
        <v>3201</v>
      </c>
      <c r="D2666" s="3" t="s">
        <v>3813</v>
      </c>
      <c r="E2666" s="3" t="s">
        <v>3813</v>
      </c>
      <c r="F2666" s="3" t="s">
        <v>6797</v>
      </c>
    </row>
    <row r="2667" spans="1:6" x14ac:dyDescent="0.25">
      <c r="A2667" s="3">
        <v>48285</v>
      </c>
      <c r="B2667" s="3" t="s">
        <v>1485</v>
      </c>
      <c r="C2667" s="3" t="s">
        <v>5944</v>
      </c>
      <c r="D2667" s="3" t="s">
        <v>3813</v>
      </c>
      <c r="E2667" s="3" t="s">
        <v>3813</v>
      </c>
      <c r="F2667" s="3" t="s">
        <v>6797</v>
      </c>
    </row>
    <row r="2668" spans="1:6" x14ac:dyDescent="0.25">
      <c r="A2668" s="3">
        <v>48287</v>
      </c>
      <c r="B2668" s="3" t="s">
        <v>1485</v>
      </c>
      <c r="C2668" s="3" t="s">
        <v>1585</v>
      </c>
      <c r="D2668" s="3" t="s">
        <v>3813</v>
      </c>
      <c r="E2668" s="3" t="s">
        <v>3813</v>
      </c>
      <c r="F2668" s="3" t="s">
        <v>6797</v>
      </c>
    </row>
    <row r="2669" spans="1:6" x14ac:dyDescent="0.25">
      <c r="A2669" s="3">
        <v>48289</v>
      </c>
      <c r="B2669" s="3" t="s">
        <v>1485</v>
      </c>
      <c r="C2669" s="3" t="s">
        <v>1929</v>
      </c>
      <c r="D2669" s="3" t="s">
        <v>5743</v>
      </c>
      <c r="E2669" s="3" t="s">
        <v>5743</v>
      </c>
      <c r="F2669" s="3" t="s">
        <v>5743</v>
      </c>
    </row>
    <row r="2670" spans="1:6" x14ac:dyDescent="0.25">
      <c r="A2670" s="3">
        <v>48291</v>
      </c>
      <c r="B2670" s="3" t="s">
        <v>1485</v>
      </c>
      <c r="C2670" s="3" t="s">
        <v>2789</v>
      </c>
      <c r="D2670" s="3" t="s">
        <v>3813</v>
      </c>
      <c r="E2670" s="3" t="s">
        <v>3813</v>
      </c>
      <c r="F2670" s="3" t="s">
        <v>6797</v>
      </c>
    </row>
    <row r="2671" spans="1:6" x14ac:dyDescent="0.25">
      <c r="A2671" s="3">
        <v>48293</v>
      </c>
      <c r="B2671" s="3" t="s">
        <v>1485</v>
      </c>
      <c r="C2671" s="3" t="s">
        <v>1610</v>
      </c>
      <c r="D2671" s="3" t="s">
        <v>5743</v>
      </c>
      <c r="E2671" s="3" t="s">
        <v>5743</v>
      </c>
      <c r="F2671" s="3" t="s">
        <v>5743</v>
      </c>
    </row>
    <row r="2672" spans="1:6" x14ac:dyDescent="0.25">
      <c r="A2672" s="3">
        <v>48295</v>
      </c>
      <c r="B2672" s="3" t="s">
        <v>1485</v>
      </c>
      <c r="C2672" s="3" t="s">
        <v>5950</v>
      </c>
      <c r="D2672" s="3" t="s">
        <v>996</v>
      </c>
      <c r="E2672" s="3" t="s">
        <v>996</v>
      </c>
      <c r="F2672" s="3" t="s">
        <v>996</v>
      </c>
    </row>
    <row r="2673" spans="1:6" x14ac:dyDescent="0.25">
      <c r="A2673" s="3">
        <v>48297</v>
      </c>
      <c r="B2673" s="3" t="s">
        <v>1485</v>
      </c>
      <c r="C2673" s="3" t="s">
        <v>1918</v>
      </c>
      <c r="D2673" s="3" t="s">
        <v>3813</v>
      </c>
      <c r="E2673" s="3" t="s">
        <v>3813</v>
      </c>
      <c r="F2673" s="3" t="s">
        <v>6797</v>
      </c>
    </row>
    <row r="2674" spans="1:6" x14ac:dyDescent="0.25">
      <c r="A2674" s="3">
        <v>48299</v>
      </c>
      <c r="B2674" s="3" t="s">
        <v>1485</v>
      </c>
      <c r="C2674" s="3" t="s">
        <v>1695</v>
      </c>
      <c r="D2674" s="3" t="s">
        <v>5270</v>
      </c>
      <c r="E2674" s="3" t="s">
        <v>5270</v>
      </c>
      <c r="F2674" s="3" t="s">
        <v>6800</v>
      </c>
    </row>
    <row r="2675" spans="1:6" x14ac:dyDescent="0.25">
      <c r="A2675" s="3">
        <v>48301</v>
      </c>
      <c r="B2675" s="3" t="s">
        <v>1485</v>
      </c>
      <c r="C2675" s="3" t="s">
        <v>1911</v>
      </c>
      <c r="D2675" s="3" t="s">
        <v>997</v>
      </c>
      <c r="E2675" s="3" t="s">
        <v>997</v>
      </c>
      <c r="F2675" s="3" t="s">
        <v>997</v>
      </c>
    </row>
    <row r="2676" spans="1:6" x14ac:dyDescent="0.25">
      <c r="A2676" s="3">
        <v>48303</v>
      </c>
      <c r="B2676" s="3" t="s">
        <v>1485</v>
      </c>
      <c r="C2676" s="3" t="s">
        <v>1766</v>
      </c>
      <c r="D2676" s="3" t="s">
        <v>997</v>
      </c>
      <c r="E2676" s="3" t="s">
        <v>997</v>
      </c>
      <c r="F2676" s="3" t="s">
        <v>997</v>
      </c>
    </row>
    <row r="2677" spans="1:6" x14ac:dyDescent="0.25">
      <c r="A2677" s="3">
        <v>48305</v>
      </c>
      <c r="B2677" s="3" t="s">
        <v>1485</v>
      </c>
      <c r="C2677" s="3" t="s">
        <v>5956</v>
      </c>
      <c r="D2677" s="3" t="s">
        <v>997</v>
      </c>
      <c r="E2677" s="3" t="s">
        <v>997</v>
      </c>
      <c r="F2677" s="3" t="s">
        <v>997</v>
      </c>
    </row>
    <row r="2678" spans="1:6" x14ac:dyDescent="0.25">
      <c r="A2678" s="3">
        <v>48307</v>
      </c>
      <c r="B2678" s="3" t="s">
        <v>1485</v>
      </c>
      <c r="C2678" s="3" t="s">
        <v>5958</v>
      </c>
      <c r="D2678" s="3" t="s">
        <v>5270</v>
      </c>
      <c r="E2678" s="3" t="s">
        <v>5270</v>
      </c>
      <c r="F2678" s="3" t="s">
        <v>6800</v>
      </c>
    </row>
    <row r="2679" spans="1:6" x14ac:dyDescent="0.25">
      <c r="A2679" s="3">
        <v>48309</v>
      </c>
      <c r="B2679" s="3" t="s">
        <v>1485</v>
      </c>
      <c r="C2679" s="3" t="s">
        <v>1605</v>
      </c>
      <c r="D2679" s="3" t="s">
        <v>5270</v>
      </c>
      <c r="E2679" s="3" t="s">
        <v>5270</v>
      </c>
      <c r="F2679" s="3" t="s">
        <v>6802</v>
      </c>
    </row>
    <row r="2680" spans="1:6" x14ac:dyDescent="0.25">
      <c r="A2680" s="3">
        <v>48311</v>
      </c>
      <c r="B2680" s="3" t="s">
        <v>1485</v>
      </c>
      <c r="C2680" s="3" t="s">
        <v>5961</v>
      </c>
      <c r="D2680" s="3" t="s">
        <v>3813</v>
      </c>
      <c r="E2680" s="3" t="s">
        <v>3813</v>
      </c>
      <c r="F2680" s="3" t="s">
        <v>6797</v>
      </c>
    </row>
    <row r="2681" spans="1:6" x14ac:dyDescent="0.25">
      <c r="A2681" s="3">
        <v>48313</v>
      </c>
      <c r="B2681" s="3" t="s">
        <v>1485</v>
      </c>
      <c r="C2681" s="3" t="s">
        <v>2004</v>
      </c>
      <c r="D2681" s="3" t="s">
        <v>3813</v>
      </c>
      <c r="E2681" s="3" t="s">
        <v>3813</v>
      </c>
      <c r="F2681" s="3" t="s">
        <v>6797</v>
      </c>
    </row>
    <row r="2682" spans="1:6" x14ac:dyDescent="0.25">
      <c r="A2682" s="3">
        <v>48315</v>
      </c>
      <c r="B2682" s="3" t="s">
        <v>1485</v>
      </c>
      <c r="C2682" s="3" t="s">
        <v>1599</v>
      </c>
      <c r="D2682" s="3" t="s">
        <v>5743</v>
      </c>
      <c r="E2682" s="3" t="s">
        <v>5743</v>
      </c>
      <c r="F2682" s="3" t="s">
        <v>5743</v>
      </c>
    </row>
    <row r="2683" spans="1:6" x14ac:dyDescent="0.25">
      <c r="A2683" s="3">
        <v>48317</v>
      </c>
      <c r="B2683" s="3" t="s">
        <v>1485</v>
      </c>
      <c r="C2683" s="3" t="s">
        <v>1953</v>
      </c>
      <c r="D2683" s="3" t="s">
        <v>997</v>
      </c>
      <c r="E2683" s="3" t="s">
        <v>997</v>
      </c>
      <c r="F2683" s="3" t="s">
        <v>997</v>
      </c>
    </row>
    <row r="2684" spans="1:6" x14ac:dyDescent="0.25">
      <c r="A2684" s="3">
        <v>48319</v>
      </c>
      <c r="B2684" s="3" t="s">
        <v>1485</v>
      </c>
      <c r="C2684" s="3" t="s">
        <v>1833</v>
      </c>
      <c r="D2684" s="3" t="s">
        <v>5270</v>
      </c>
      <c r="E2684" s="3" t="s">
        <v>5270</v>
      </c>
      <c r="F2684" s="3" t="s">
        <v>6800</v>
      </c>
    </row>
    <row r="2685" spans="1:6" x14ac:dyDescent="0.25">
      <c r="A2685" s="3">
        <v>48321</v>
      </c>
      <c r="B2685" s="3" t="s">
        <v>1485</v>
      </c>
      <c r="C2685" s="3" t="s">
        <v>5967</v>
      </c>
      <c r="D2685" s="3" t="s">
        <v>3813</v>
      </c>
      <c r="E2685" s="3" t="s">
        <v>3813</v>
      </c>
      <c r="F2685" s="3" t="s">
        <v>6797</v>
      </c>
    </row>
    <row r="2686" spans="1:6" x14ac:dyDescent="0.25">
      <c r="A2686" s="3">
        <v>48323</v>
      </c>
      <c r="B2686" s="3" t="s">
        <v>1485</v>
      </c>
      <c r="C2686" s="3" t="s">
        <v>5969</v>
      </c>
      <c r="D2686" s="3" t="s">
        <v>3813</v>
      </c>
      <c r="E2686" s="3" t="s">
        <v>3813</v>
      </c>
      <c r="F2686" s="3" t="s">
        <v>6797</v>
      </c>
    </row>
    <row r="2687" spans="1:6" x14ac:dyDescent="0.25">
      <c r="A2687" s="3">
        <v>48325</v>
      </c>
      <c r="B2687" s="3" t="s">
        <v>1485</v>
      </c>
      <c r="C2687" s="3" t="s">
        <v>5185</v>
      </c>
      <c r="D2687" s="3" t="s">
        <v>3813</v>
      </c>
      <c r="E2687" s="3" t="s">
        <v>3813</v>
      </c>
      <c r="F2687" s="3" t="s">
        <v>6802</v>
      </c>
    </row>
    <row r="2688" spans="1:6" x14ac:dyDescent="0.25">
      <c r="A2688" s="3">
        <v>48327</v>
      </c>
      <c r="B2688" s="3" t="s">
        <v>1485</v>
      </c>
      <c r="C2688" s="3" t="s">
        <v>3221</v>
      </c>
      <c r="D2688" s="3" t="s">
        <v>5270</v>
      </c>
      <c r="E2688" s="3" t="s">
        <v>5270</v>
      </c>
      <c r="F2688" s="3" t="s">
        <v>997</v>
      </c>
    </row>
    <row r="2689" spans="1:6" x14ac:dyDescent="0.25">
      <c r="A2689" s="3">
        <v>48329</v>
      </c>
      <c r="B2689" s="3" t="s">
        <v>1485</v>
      </c>
      <c r="C2689" s="3" t="s">
        <v>1577</v>
      </c>
      <c r="D2689" s="3" t="s">
        <v>997</v>
      </c>
      <c r="E2689" s="3" t="s">
        <v>997</v>
      </c>
      <c r="F2689" s="3" t="s">
        <v>997</v>
      </c>
    </row>
    <row r="2690" spans="1:6" x14ac:dyDescent="0.25">
      <c r="A2690" s="3">
        <v>48331</v>
      </c>
      <c r="B2690" s="3" t="s">
        <v>1485</v>
      </c>
      <c r="C2690" s="3" t="s">
        <v>5974</v>
      </c>
      <c r="D2690" s="3" t="s">
        <v>3813</v>
      </c>
      <c r="E2690" s="3" t="s">
        <v>3813</v>
      </c>
      <c r="F2690" s="3" t="s">
        <v>6797</v>
      </c>
    </row>
    <row r="2691" spans="1:6" x14ac:dyDescent="0.25">
      <c r="A2691" s="3">
        <v>48333</v>
      </c>
      <c r="B2691" s="3" t="s">
        <v>1485</v>
      </c>
      <c r="C2691" s="3" t="s">
        <v>3456</v>
      </c>
      <c r="D2691" s="3" t="s">
        <v>5270</v>
      </c>
      <c r="E2691" s="3" t="s">
        <v>5270</v>
      </c>
      <c r="F2691" s="3" t="s">
        <v>6792</v>
      </c>
    </row>
    <row r="2692" spans="1:6" x14ac:dyDescent="0.25">
      <c r="A2692" s="3">
        <v>48335</v>
      </c>
      <c r="B2692" s="3" t="s">
        <v>1485</v>
      </c>
      <c r="C2692" s="3" t="s">
        <v>1580</v>
      </c>
      <c r="D2692" s="3" t="s">
        <v>997</v>
      </c>
      <c r="E2692" s="3" t="s">
        <v>997</v>
      </c>
      <c r="F2692" s="3" t="s">
        <v>997</v>
      </c>
    </row>
    <row r="2693" spans="1:6" x14ac:dyDescent="0.25">
      <c r="A2693" s="3">
        <v>48337</v>
      </c>
      <c r="B2693" s="3" t="s">
        <v>1485</v>
      </c>
      <c r="C2693" s="3" t="s">
        <v>5978</v>
      </c>
      <c r="D2693" s="3" t="s">
        <v>5270</v>
      </c>
      <c r="E2693" s="3" t="s">
        <v>5270</v>
      </c>
      <c r="F2693" s="3" t="s">
        <v>6796</v>
      </c>
    </row>
    <row r="2694" spans="1:6" x14ac:dyDescent="0.25">
      <c r="A2694" s="3">
        <v>48339</v>
      </c>
      <c r="B2694" s="3" t="s">
        <v>1485</v>
      </c>
      <c r="C2694" s="3" t="s">
        <v>1626</v>
      </c>
      <c r="D2694" s="3" t="s">
        <v>3813</v>
      </c>
      <c r="E2694" s="3" t="s">
        <v>3813</v>
      </c>
      <c r="F2694" s="3" t="s">
        <v>6797</v>
      </c>
    </row>
    <row r="2695" spans="1:6" x14ac:dyDescent="0.25">
      <c r="A2695" s="3">
        <v>48341</v>
      </c>
      <c r="B2695" s="3" t="s">
        <v>1485</v>
      </c>
      <c r="C2695" s="3" t="s">
        <v>4989</v>
      </c>
      <c r="D2695" s="3" t="s">
        <v>996</v>
      </c>
      <c r="E2695" s="3" t="s">
        <v>996</v>
      </c>
      <c r="F2695" s="3" t="s">
        <v>996</v>
      </c>
    </row>
    <row r="2696" spans="1:6" x14ac:dyDescent="0.25">
      <c r="A2696" s="3">
        <v>48343</v>
      </c>
      <c r="B2696" s="3" t="s">
        <v>1485</v>
      </c>
      <c r="C2696" s="3" t="s">
        <v>1988</v>
      </c>
      <c r="D2696" s="3" t="s">
        <v>5743</v>
      </c>
      <c r="E2696" s="3" t="s">
        <v>5743</v>
      </c>
      <c r="F2696" s="3" t="s">
        <v>5743</v>
      </c>
    </row>
    <row r="2697" spans="1:6" x14ac:dyDescent="0.25">
      <c r="A2697" s="3">
        <v>48345</v>
      </c>
      <c r="B2697" s="3" t="s">
        <v>1485</v>
      </c>
      <c r="C2697" s="3" t="s">
        <v>5983</v>
      </c>
      <c r="D2697" s="3" t="s">
        <v>4783</v>
      </c>
      <c r="E2697" s="3" t="s">
        <v>4783</v>
      </c>
      <c r="F2697" s="3" t="s">
        <v>997</v>
      </c>
    </row>
    <row r="2698" spans="1:6" x14ac:dyDescent="0.25">
      <c r="A2698" s="3">
        <v>48347</v>
      </c>
      <c r="B2698" s="3" t="s">
        <v>1485</v>
      </c>
      <c r="C2698" s="3" t="s">
        <v>1849</v>
      </c>
      <c r="D2698" s="3" t="s">
        <v>5743</v>
      </c>
      <c r="E2698" s="3" t="s">
        <v>5743</v>
      </c>
      <c r="F2698" s="3" t="s">
        <v>5743</v>
      </c>
    </row>
    <row r="2699" spans="1:6" x14ac:dyDescent="0.25">
      <c r="A2699" s="3">
        <v>48349</v>
      </c>
      <c r="B2699" s="3" t="s">
        <v>1485</v>
      </c>
      <c r="C2699" s="3" t="s">
        <v>5986</v>
      </c>
      <c r="D2699" s="3" t="s">
        <v>5743</v>
      </c>
      <c r="E2699" s="3" t="s">
        <v>5743</v>
      </c>
      <c r="F2699" s="3" t="s">
        <v>5743</v>
      </c>
    </row>
    <row r="2700" spans="1:6" x14ac:dyDescent="0.25">
      <c r="A2700" s="3">
        <v>48351</v>
      </c>
      <c r="B2700" s="3" t="s">
        <v>1485</v>
      </c>
      <c r="C2700" s="3" t="s">
        <v>1674</v>
      </c>
      <c r="D2700" s="3" t="s">
        <v>3813</v>
      </c>
      <c r="E2700" s="3" t="s">
        <v>3813</v>
      </c>
      <c r="F2700" s="3" t="s">
        <v>6797</v>
      </c>
    </row>
    <row r="2701" spans="1:6" x14ac:dyDescent="0.25">
      <c r="A2701" s="3">
        <v>48353</v>
      </c>
      <c r="B2701" s="3" t="s">
        <v>1485</v>
      </c>
      <c r="C2701" s="3" t="s">
        <v>5989</v>
      </c>
      <c r="D2701" s="3" t="s">
        <v>997</v>
      </c>
      <c r="E2701" s="3" t="s">
        <v>997</v>
      </c>
      <c r="F2701" s="3" t="s">
        <v>997</v>
      </c>
    </row>
    <row r="2702" spans="1:6" x14ac:dyDescent="0.25">
      <c r="A2702" s="3">
        <v>48355</v>
      </c>
      <c r="B2702" s="3" t="s">
        <v>1485</v>
      </c>
      <c r="C2702" s="3" t="s">
        <v>1586</v>
      </c>
      <c r="D2702" s="3" t="s">
        <v>3813</v>
      </c>
      <c r="E2702" s="3" t="s">
        <v>3813</v>
      </c>
      <c r="F2702" s="3" t="s">
        <v>6797</v>
      </c>
    </row>
    <row r="2703" spans="1:6" x14ac:dyDescent="0.25">
      <c r="A2703" s="3">
        <v>48357</v>
      </c>
      <c r="B2703" s="3" t="s">
        <v>1485</v>
      </c>
      <c r="C2703" s="3" t="s">
        <v>5992</v>
      </c>
      <c r="D2703" s="3" t="s">
        <v>996</v>
      </c>
      <c r="E2703" s="3" t="s">
        <v>996</v>
      </c>
      <c r="F2703" s="3" t="s">
        <v>996</v>
      </c>
    </row>
    <row r="2704" spans="1:6" x14ac:dyDescent="0.25">
      <c r="A2704" s="3">
        <v>48359</v>
      </c>
      <c r="B2704" s="3" t="s">
        <v>1485</v>
      </c>
      <c r="C2704" s="3" t="s">
        <v>2163</v>
      </c>
      <c r="D2704" s="3" t="s">
        <v>4783</v>
      </c>
      <c r="E2704" s="3" t="s">
        <v>4783</v>
      </c>
      <c r="F2704" s="3" t="s">
        <v>4783</v>
      </c>
    </row>
    <row r="2705" spans="1:6" x14ac:dyDescent="0.25">
      <c r="A2705" s="3">
        <v>48361</v>
      </c>
      <c r="B2705" s="3" t="s">
        <v>1485</v>
      </c>
      <c r="C2705" s="3" t="s">
        <v>1549</v>
      </c>
      <c r="D2705" s="3" t="s">
        <v>3813</v>
      </c>
      <c r="E2705" s="3" t="s">
        <v>3813</v>
      </c>
      <c r="F2705" s="3" t="s">
        <v>6797</v>
      </c>
    </row>
    <row r="2706" spans="1:6" x14ac:dyDescent="0.25">
      <c r="A2706" s="3">
        <v>48363</v>
      </c>
      <c r="B2706" s="3" t="s">
        <v>1485</v>
      </c>
      <c r="C2706" s="3" t="s">
        <v>1786</v>
      </c>
      <c r="D2706" s="3" t="s">
        <v>5270</v>
      </c>
      <c r="E2706" s="3" t="s">
        <v>5270</v>
      </c>
      <c r="F2706" s="3" t="s">
        <v>6792</v>
      </c>
    </row>
    <row r="2707" spans="1:6" x14ac:dyDescent="0.25">
      <c r="A2707" s="3">
        <v>48365</v>
      </c>
      <c r="B2707" s="3" t="s">
        <v>1485</v>
      </c>
      <c r="C2707" s="3" t="s">
        <v>1963</v>
      </c>
      <c r="D2707" s="3" t="s">
        <v>5743</v>
      </c>
      <c r="E2707" s="3" t="s">
        <v>5743</v>
      </c>
      <c r="F2707" s="3" t="s">
        <v>5743</v>
      </c>
    </row>
    <row r="2708" spans="1:6" x14ac:dyDescent="0.25">
      <c r="A2708" s="3">
        <v>48367</v>
      </c>
      <c r="B2708" s="3" t="s">
        <v>1485</v>
      </c>
      <c r="C2708" s="3" t="s">
        <v>5998</v>
      </c>
      <c r="D2708" s="3" t="s">
        <v>5270</v>
      </c>
      <c r="E2708" s="3" t="s">
        <v>5270</v>
      </c>
      <c r="F2708" s="3" t="s">
        <v>6796</v>
      </c>
    </row>
    <row r="2709" spans="1:6" x14ac:dyDescent="0.25">
      <c r="A2709" s="3">
        <v>48369</v>
      </c>
      <c r="B2709" s="3" t="s">
        <v>1485</v>
      </c>
      <c r="C2709" s="3" t="s">
        <v>6000</v>
      </c>
      <c r="D2709" s="3" t="s">
        <v>4783</v>
      </c>
      <c r="E2709" s="3" t="s">
        <v>4783</v>
      </c>
      <c r="F2709" s="3" t="s">
        <v>4783</v>
      </c>
    </row>
    <row r="2710" spans="1:6" x14ac:dyDescent="0.25">
      <c r="A2710" s="3">
        <v>48371</v>
      </c>
      <c r="B2710" s="3" t="s">
        <v>1485</v>
      </c>
      <c r="C2710" s="3" t="s">
        <v>1784</v>
      </c>
      <c r="D2710" s="3" t="s">
        <v>997</v>
      </c>
      <c r="E2710" s="3" t="s">
        <v>997</v>
      </c>
      <c r="F2710" s="3" t="s">
        <v>997</v>
      </c>
    </row>
    <row r="2711" spans="1:6" x14ac:dyDescent="0.25">
      <c r="A2711" s="3">
        <v>48373</v>
      </c>
      <c r="B2711" s="3" t="s">
        <v>1485</v>
      </c>
      <c r="C2711" s="3" t="s">
        <v>1569</v>
      </c>
      <c r="D2711" s="3" t="s">
        <v>3813</v>
      </c>
      <c r="E2711" s="3" t="s">
        <v>3813</v>
      </c>
      <c r="F2711" s="3" t="s">
        <v>6797</v>
      </c>
    </row>
    <row r="2712" spans="1:6" x14ac:dyDescent="0.25">
      <c r="A2712" s="3">
        <v>48375</v>
      </c>
      <c r="B2712" s="3" t="s">
        <v>1485</v>
      </c>
      <c r="C2712" s="3" t="s">
        <v>1724</v>
      </c>
      <c r="D2712" s="3" t="s">
        <v>4783</v>
      </c>
      <c r="E2712" s="3" t="s">
        <v>4783</v>
      </c>
      <c r="F2712" s="3" t="s">
        <v>996</v>
      </c>
    </row>
    <row r="2713" spans="1:6" x14ac:dyDescent="0.25">
      <c r="A2713" s="3">
        <v>48377</v>
      </c>
      <c r="B2713" s="3" t="s">
        <v>1485</v>
      </c>
      <c r="C2713" s="3" t="s">
        <v>6005</v>
      </c>
      <c r="D2713" s="3" t="s">
        <v>997</v>
      </c>
      <c r="E2713" s="3" t="s">
        <v>997</v>
      </c>
      <c r="F2713" s="3" t="s">
        <v>997</v>
      </c>
    </row>
    <row r="2714" spans="1:6" x14ac:dyDescent="0.25">
      <c r="A2714" s="3">
        <v>48379</v>
      </c>
      <c r="B2714" s="3" t="s">
        <v>1485</v>
      </c>
      <c r="C2714" s="3" t="s">
        <v>6007</v>
      </c>
      <c r="D2714" s="3" t="s">
        <v>5743</v>
      </c>
      <c r="E2714" s="3" t="s">
        <v>5743</v>
      </c>
      <c r="F2714" s="3" t="s">
        <v>5743</v>
      </c>
    </row>
    <row r="2715" spans="1:6" x14ac:dyDescent="0.25">
      <c r="A2715" s="3">
        <v>48381</v>
      </c>
      <c r="B2715" s="3" t="s">
        <v>1485</v>
      </c>
      <c r="C2715" s="3" t="s">
        <v>6009</v>
      </c>
      <c r="D2715" s="3" t="s">
        <v>4783</v>
      </c>
      <c r="E2715" s="3" t="s">
        <v>4783</v>
      </c>
      <c r="F2715" s="3" t="s">
        <v>4783</v>
      </c>
    </row>
    <row r="2716" spans="1:6" x14ac:dyDescent="0.25">
      <c r="A2716" s="3">
        <v>48383</v>
      </c>
      <c r="B2716" s="3" t="s">
        <v>1485</v>
      </c>
      <c r="C2716" s="3" t="s">
        <v>6011</v>
      </c>
      <c r="D2716" s="3" t="s">
        <v>997</v>
      </c>
      <c r="E2716" s="3" t="s">
        <v>997</v>
      </c>
      <c r="F2716" s="3" t="s">
        <v>997</v>
      </c>
    </row>
    <row r="2717" spans="1:6" x14ac:dyDescent="0.25">
      <c r="A2717" s="3">
        <v>48385</v>
      </c>
      <c r="B2717" s="3" t="s">
        <v>1485</v>
      </c>
      <c r="C2717" s="3" t="s">
        <v>1765</v>
      </c>
      <c r="D2717" s="3" t="s">
        <v>5270</v>
      </c>
      <c r="E2717" s="3" t="s">
        <v>5270</v>
      </c>
      <c r="F2717" s="3" t="s">
        <v>6798</v>
      </c>
    </row>
    <row r="2718" spans="1:6" x14ac:dyDescent="0.25">
      <c r="A2718" s="3">
        <v>48387</v>
      </c>
      <c r="B2718" s="3" t="s">
        <v>1485</v>
      </c>
      <c r="C2718" s="3" t="s">
        <v>3871</v>
      </c>
      <c r="D2718" s="3" t="s">
        <v>5743</v>
      </c>
      <c r="E2718" s="3" t="s">
        <v>5743</v>
      </c>
      <c r="F2718" s="3" t="s">
        <v>6802</v>
      </c>
    </row>
    <row r="2719" spans="1:6" x14ac:dyDescent="0.25">
      <c r="A2719" s="3">
        <v>48389</v>
      </c>
      <c r="B2719" s="3" t="s">
        <v>1485</v>
      </c>
      <c r="C2719" s="3" t="s">
        <v>6015</v>
      </c>
      <c r="D2719" s="3" t="s">
        <v>997</v>
      </c>
      <c r="E2719" s="3" t="s">
        <v>997</v>
      </c>
      <c r="F2719" s="3" t="s">
        <v>997</v>
      </c>
    </row>
    <row r="2720" spans="1:6" x14ac:dyDescent="0.25">
      <c r="A2720" s="3">
        <v>48391</v>
      </c>
      <c r="B2720" s="3" t="s">
        <v>1485</v>
      </c>
      <c r="C2720" s="3" t="s">
        <v>6017</v>
      </c>
      <c r="D2720" s="3" t="s">
        <v>3813</v>
      </c>
      <c r="E2720" s="3" t="s">
        <v>3813</v>
      </c>
      <c r="F2720" s="3" t="s">
        <v>6797</v>
      </c>
    </row>
    <row r="2721" spans="1:6" x14ac:dyDescent="0.25">
      <c r="A2721" s="3">
        <v>48393</v>
      </c>
      <c r="B2721" s="3" t="s">
        <v>1485</v>
      </c>
      <c r="C2721" s="3" t="s">
        <v>5610</v>
      </c>
      <c r="D2721" s="3" t="s">
        <v>996</v>
      </c>
      <c r="E2721" s="3" t="s">
        <v>996</v>
      </c>
      <c r="F2721" s="3" t="s">
        <v>996</v>
      </c>
    </row>
    <row r="2722" spans="1:6" x14ac:dyDescent="0.25">
      <c r="A2722" s="3">
        <v>48395</v>
      </c>
      <c r="B2722" s="3" t="s">
        <v>1485</v>
      </c>
      <c r="C2722" s="3" t="s">
        <v>1726</v>
      </c>
      <c r="D2722" s="3" t="s">
        <v>5743</v>
      </c>
      <c r="E2722" s="3" t="s">
        <v>5743</v>
      </c>
      <c r="F2722" s="3" t="s">
        <v>5743</v>
      </c>
    </row>
    <row r="2723" spans="1:6" x14ac:dyDescent="0.25">
      <c r="A2723" s="3">
        <v>48397</v>
      </c>
      <c r="B2723" s="3" t="s">
        <v>1485</v>
      </c>
      <c r="C2723" s="3" t="s">
        <v>6021</v>
      </c>
      <c r="D2723" s="3" t="s">
        <v>5743</v>
      </c>
      <c r="E2723" s="3" t="s">
        <v>5743</v>
      </c>
      <c r="F2723" s="3" t="s">
        <v>5743</v>
      </c>
    </row>
    <row r="2724" spans="1:6" x14ac:dyDescent="0.25">
      <c r="A2724" s="3">
        <v>48399</v>
      </c>
      <c r="B2724" s="3" t="s">
        <v>1485</v>
      </c>
      <c r="C2724" s="3" t="s">
        <v>6023</v>
      </c>
      <c r="D2724" s="3" t="s">
        <v>5270</v>
      </c>
      <c r="E2724" s="3" t="s">
        <v>5270</v>
      </c>
      <c r="F2724" s="3" t="s">
        <v>997</v>
      </c>
    </row>
    <row r="2725" spans="1:6" x14ac:dyDescent="0.25">
      <c r="A2725" s="3">
        <v>48401</v>
      </c>
      <c r="B2725" s="3" t="s">
        <v>1485</v>
      </c>
      <c r="C2725" s="3" t="s">
        <v>1589</v>
      </c>
      <c r="D2725" s="3" t="s">
        <v>5743</v>
      </c>
      <c r="E2725" s="3" t="s">
        <v>5743</v>
      </c>
      <c r="F2725" s="3" t="s">
        <v>5743</v>
      </c>
    </row>
    <row r="2726" spans="1:6" x14ac:dyDescent="0.25">
      <c r="A2726" s="3">
        <v>48403</v>
      </c>
      <c r="B2726" s="3" t="s">
        <v>1485</v>
      </c>
      <c r="C2726" s="3" t="s">
        <v>2040</v>
      </c>
      <c r="D2726" s="3" t="s">
        <v>5743</v>
      </c>
      <c r="E2726" s="3" t="s">
        <v>5743</v>
      </c>
      <c r="F2726" s="3" t="s">
        <v>5743</v>
      </c>
    </row>
    <row r="2727" spans="1:6" x14ac:dyDescent="0.25">
      <c r="A2727" s="3">
        <v>48405</v>
      </c>
      <c r="B2727" s="3" t="s">
        <v>1485</v>
      </c>
      <c r="C2727" s="3" t="s">
        <v>2073</v>
      </c>
      <c r="D2727" s="3" t="s">
        <v>5743</v>
      </c>
      <c r="E2727" s="3" t="s">
        <v>5743</v>
      </c>
      <c r="F2727" s="3" t="s">
        <v>5743</v>
      </c>
    </row>
    <row r="2728" spans="1:6" x14ac:dyDescent="0.25">
      <c r="A2728" s="3">
        <v>48407</v>
      </c>
      <c r="B2728" s="3" t="s">
        <v>1485</v>
      </c>
      <c r="C2728" s="3" t="s">
        <v>1982</v>
      </c>
      <c r="D2728" s="3" t="s">
        <v>3813</v>
      </c>
      <c r="E2728" s="3" t="s">
        <v>3813</v>
      </c>
      <c r="F2728" s="3" t="s">
        <v>6797</v>
      </c>
    </row>
    <row r="2729" spans="1:6" x14ac:dyDescent="0.25">
      <c r="A2729" s="3">
        <v>48409</v>
      </c>
      <c r="B2729" s="3" t="s">
        <v>1485</v>
      </c>
      <c r="C2729" s="3" t="s">
        <v>1650</v>
      </c>
      <c r="D2729" s="3" t="s">
        <v>3813</v>
      </c>
      <c r="E2729" s="3" t="s">
        <v>3813</v>
      </c>
      <c r="F2729" s="3" t="s">
        <v>6797</v>
      </c>
    </row>
    <row r="2730" spans="1:6" x14ac:dyDescent="0.25">
      <c r="A2730" s="3">
        <v>48411</v>
      </c>
      <c r="B2730" s="3" t="s">
        <v>1485</v>
      </c>
      <c r="C2730" s="3" t="s">
        <v>6030</v>
      </c>
      <c r="D2730" s="3" t="s">
        <v>5270</v>
      </c>
      <c r="E2730" s="3" t="s">
        <v>5270</v>
      </c>
      <c r="F2730" s="3" t="s">
        <v>6800</v>
      </c>
    </row>
    <row r="2731" spans="1:6" x14ac:dyDescent="0.25">
      <c r="A2731" s="3">
        <v>48413</v>
      </c>
      <c r="B2731" s="3" t="s">
        <v>1485</v>
      </c>
      <c r="C2731" s="3" t="s">
        <v>6032</v>
      </c>
      <c r="D2731" s="3" t="s">
        <v>997</v>
      </c>
      <c r="E2731" s="3" t="s">
        <v>997</v>
      </c>
      <c r="F2731" s="3" t="s">
        <v>997</v>
      </c>
    </row>
    <row r="2732" spans="1:6" x14ac:dyDescent="0.25">
      <c r="A2732" s="3">
        <v>48415</v>
      </c>
      <c r="B2732" s="3" t="s">
        <v>1485</v>
      </c>
      <c r="C2732" s="3" t="s">
        <v>6034</v>
      </c>
      <c r="D2732" s="3" t="s">
        <v>997</v>
      </c>
      <c r="E2732" s="3" t="s">
        <v>997</v>
      </c>
      <c r="F2732" s="3" t="s">
        <v>997</v>
      </c>
    </row>
    <row r="2733" spans="1:6" x14ac:dyDescent="0.25">
      <c r="A2733" s="3">
        <v>48417</v>
      </c>
      <c r="B2733" s="3" t="s">
        <v>1485</v>
      </c>
      <c r="C2733" s="3" t="s">
        <v>6036</v>
      </c>
      <c r="D2733" s="3" t="s">
        <v>5270</v>
      </c>
      <c r="E2733" s="3" t="s">
        <v>5270</v>
      </c>
      <c r="F2733" s="3" t="s">
        <v>6792</v>
      </c>
    </row>
    <row r="2734" spans="1:6" x14ac:dyDescent="0.25">
      <c r="A2734" s="3">
        <v>48419</v>
      </c>
      <c r="B2734" s="3" t="s">
        <v>1485</v>
      </c>
      <c r="C2734" s="3" t="s">
        <v>1220</v>
      </c>
      <c r="D2734" s="3" t="s">
        <v>5743</v>
      </c>
      <c r="E2734" s="3" t="s">
        <v>5743</v>
      </c>
      <c r="F2734" s="3" t="s">
        <v>5743</v>
      </c>
    </row>
    <row r="2735" spans="1:6" x14ac:dyDescent="0.25">
      <c r="A2735" s="3">
        <v>48421</v>
      </c>
      <c r="B2735" s="3" t="s">
        <v>1485</v>
      </c>
      <c r="C2735" s="3" t="s">
        <v>1904</v>
      </c>
      <c r="D2735" s="3" t="s">
        <v>996</v>
      </c>
      <c r="E2735" s="3" t="s">
        <v>996</v>
      </c>
      <c r="F2735" s="3" t="s">
        <v>996</v>
      </c>
    </row>
    <row r="2736" spans="1:6" x14ac:dyDescent="0.25">
      <c r="A2736" s="3">
        <v>48423</v>
      </c>
      <c r="B2736" s="3" t="s">
        <v>1485</v>
      </c>
      <c r="C2736" s="3" t="s">
        <v>2074</v>
      </c>
      <c r="D2736" s="3" t="s">
        <v>5743</v>
      </c>
      <c r="E2736" s="3" t="s">
        <v>5743</v>
      </c>
      <c r="F2736" s="3" t="s">
        <v>5743</v>
      </c>
    </row>
    <row r="2737" spans="1:6" x14ac:dyDescent="0.25">
      <c r="A2737" s="3">
        <v>48425</v>
      </c>
      <c r="B2737" s="3" t="s">
        <v>1485</v>
      </c>
      <c r="C2737" s="3" t="s">
        <v>6041</v>
      </c>
      <c r="D2737" s="3" t="s">
        <v>5270</v>
      </c>
      <c r="E2737" s="3" t="s">
        <v>5270</v>
      </c>
      <c r="F2737" s="3" t="s">
        <v>6804</v>
      </c>
    </row>
    <row r="2738" spans="1:6" x14ac:dyDescent="0.25">
      <c r="A2738" s="3">
        <v>48427</v>
      </c>
      <c r="B2738" s="3" t="s">
        <v>1485</v>
      </c>
      <c r="C2738" s="3" t="s">
        <v>1794</v>
      </c>
      <c r="D2738" s="3" t="s">
        <v>3813</v>
      </c>
      <c r="E2738" s="3" t="s">
        <v>3813</v>
      </c>
      <c r="F2738" s="3" t="s">
        <v>6797</v>
      </c>
    </row>
    <row r="2739" spans="1:6" x14ac:dyDescent="0.25">
      <c r="A2739" s="3">
        <v>48429</v>
      </c>
      <c r="B2739" s="3" t="s">
        <v>1485</v>
      </c>
      <c r="C2739" s="3" t="s">
        <v>3006</v>
      </c>
      <c r="D2739" s="3" t="s">
        <v>5270</v>
      </c>
      <c r="E2739" s="3" t="s">
        <v>5270</v>
      </c>
      <c r="F2739" s="3" t="s">
        <v>6792</v>
      </c>
    </row>
    <row r="2740" spans="1:6" x14ac:dyDescent="0.25">
      <c r="A2740" s="3">
        <v>48431</v>
      </c>
      <c r="B2740" s="3" t="s">
        <v>1485</v>
      </c>
      <c r="C2740" s="3" t="s">
        <v>1751</v>
      </c>
      <c r="D2740" s="3" t="s">
        <v>997</v>
      </c>
      <c r="E2740" s="3" t="s">
        <v>997</v>
      </c>
      <c r="F2740" s="3" t="s">
        <v>997</v>
      </c>
    </row>
    <row r="2741" spans="1:6" x14ac:dyDescent="0.25">
      <c r="A2741" s="3">
        <v>48433</v>
      </c>
      <c r="B2741" s="3" t="s">
        <v>1485</v>
      </c>
      <c r="C2741" s="3" t="s">
        <v>6046</v>
      </c>
      <c r="D2741" s="3" t="s">
        <v>997</v>
      </c>
      <c r="E2741" s="3" t="s">
        <v>997</v>
      </c>
      <c r="F2741" s="3" t="s">
        <v>997</v>
      </c>
    </row>
    <row r="2742" spans="1:6" x14ac:dyDescent="0.25">
      <c r="A2742" s="3">
        <v>48435</v>
      </c>
      <c r="B2742" s="3" t="s">
        <v>1485</v>
      </c>
      <c r="C2742" s="3" t="s">
        <v>6048</v>
      </c>
      <c r="D2742" s="3" t="s">
        <v>997</v>
      </c>
      <c r="E2742" s="3" t="s">
        <v>997</v>
      </c>
      <c r="F2742" s="3" t="s">
        <v>997</v>
      </c>
    </row>
    <row r="2743" spans="1:6" x14ac:dyDescent="0.25">
      <c r="A2743" s="3">
        <v>48437</v>
      </c>
      <c r="B2743" s="3" t="s">
        <v>1485</v>
      </c>
      <c r="C2743" s="3" t="s">
        <v>6050</v>
      </c>
      <c r="D2743" s="3" t="s">
        <v>4783</v>
      </c>
      <c r="E2743" s="3" t="s">
        <v>4783</v>
      </c>
      <c r="F2743" s="3" t="s">
        <v>4783</v>
      </c>
    </row>
    <row r="2744" spans="1:6" x14ac:dyDescent="0.25">
      <c r="A2744" s="3">
        <v>48439</v>
      </c>
      <c r="B2744" s="3" t="s">
        <v>1485</v>
      </c>
      <c r="C2744" s="3" t="s">
        <v>1767</v>
      </c>
      <c r="D2744" s="3" t="s">
        <v>5270</v>
      </c>
      <c r="E2744" s="3" t="s">
        <v>5270</v>
      </c>
      <c r="F2744" s="3" t="s">
        <v>6804</v>
      </c>
    </row>
    <row r="2745" spans="1:6" x14ac:dyDescent="0.25">
      <c r="A2745" s="3">
        <v>48441</v>
      </c>
      <c r="B2745" s="3" t="s">
        <v>1485</v>
      </c>
      <c r="C2745" s="3" t="s">
        <v>1954</v>
      </c>
      <c r="D2745" s="3" t="s">
        <v>5270</v>
      </c>
      <c r="E2745" s="3" t="s">
        <v>5270</v>
      </c>
      <c r="F2745" s="3" t="s">
        <v>997</v>
      </c>
    </row>
    <row r="2746" spans="1:6" x14ac:dyDescent="0.25">
      <c r="A2746" s="3">
        <v>48443</v>
      </c>
      <c r="B2746" s="3" t="s">
        <v>1485</v>
      </c>
      <c r="C2746" s="3" t="s">
        <v>3018</v>
      </c>
      <c r="D2746" s="3" t="s">
        <v>5774</v>
      </c>
      <c r="E2746" s="3" t="s">
        <v>5774</v>
      </c>
      <c r="F2746" s="3" t="s">
        <v>997</v>
      </c>
    </row>
    <row r="2747" spans="1:6" x14ac:dyDescent="0.25">
      <c r="A2747" s="3">
        <v>48445</v>
      </c>
      <c r="B2747" s="3" t="s">
        <v>1485</v>
      </c>
      <c r="C2747" s="3" t="s">
        <v>6055</v>
      </c>
      <c r="D2747" s="3" t="s">
        <v>997</v>
      </c>
      <c r="E2747" s="3" t="s">
        <v>997</v>
      </c>
      <c r="F2747" s="3" t="s">
        <v>997</v>
      </c>
    </row>
    <row r="2748" spans="1:6" x14ac:dyDescent="0.25">
      <c r="A2748" s="3">
        <v>48447</v>
      </c>
      <c r="B2748" s="3" t="s">
        <v>1485</v>
      </c>
      <c r="C2748" s="3" t="s">
        <v>6057</v>
      </c>
      <c r="D2748" s="3" t="s">
        <v>5270</v>
      </c>
      <c r="E2748" s="3" t="s">
        <v>5270</v>
      </c>
      <c r="F2748" s="3" t="s">
        <v>6792</v>
      </c>
    </row>
    <row r="2749" spans="1:6" x14ac:dyDescent="0.25">
      <c r="A2749" s="3">
        <v>48449</v>
      </c>
      <c r="B2749" s="3" t="s">
        <v>1485</v>
      </c>
      <c r="C2749" s="3" t="s">
        <v>1994</v>
      </c>
      <c r="D2749" s="3" t="s">
        <v>5743</v>
      </c>
      <c r="E2749" s="3" t="s">
        <v>5743</v>
      </c>
      <c r="F2749" s="3" t="s">
        <v>5743</v>
      </c>
    </row>
    <row r="2750" spans="1:6" x14ac:dyDescent="0.25">
      <c r="A2750" s="3">
        <v>48451</v>
      </c>
      <c r="B2750" s="3" t="s">
        <v>1485</v>
      </c>
      <c r="C2750" s="3" t="s">
        <v>6060</v>
      </c>
      <c r="D2750" s="3" t="s">
        <v>997</v>
      </c>
      <c r="E2750" s="3" t="s">
        <v>997</v>
      </c>
      <c r="F2750" s="3" t="s">
        <v>997</v>
      </c>
    </row>
    <row r="2751" spans="1:6" x14ac:dyDescent="0.25">
      <c r="A2751" s="3">
        <v>48453</v>
      </c>
      <c r="B2751" s="3" t="s">
        <v>1485</v>
      </c>
      <c r="C2751" s="3" t="s">
        <v>2164</v>
      </c>
      <c r="D2751" s="3" t="s">
        <v>3813</v>
      </c>
      <c r="E2751" s="3" t="s">
        <v>3813</v>
      </c>
      <c r="F2751" s="3" t="s">
        <v>6802</v>
      </c>
    </row>
    <row r="2752" spans="1:6" x14ac:dyDescent="0.25">
      <c r="A2752" s="3">
        <v>48455</v>
      </c>
      <c r="B2752" s="3" t="s">
        <v>1485</v>
      </c>
      <c r="C2752" s="3" t="s">
        <v>2601</v>
      </c>
      <c r="D2752" s="3" t="s">
        <v>3813</v>
      </c>
      <c r="E2752" s="3" t="s">
        <v>3813</v>
      </c>
      <c r="F2752" s="3" t="s">
        <v>6797</v>
      </c>
    </row>
    <row r="2753" spans="1:6" x14ac:dyDescent="0.25">
      <c r="A2753" s="3">
        <v>48457</v>
      </c>
      <c r="B2753" s="3" t="s">
        <v>1485</v>
      </c>
      <c r="C2753" s="3" t="s">
        <v>1518</v>
      </c>
      <c r="D2753" s="3" t="s">
        <v>3813</v>
      </c>
      <c r="E2753" s="3" t="s">
        <v>3813</v>
      </c>
      <c r="F2753" s="3" t="s">
        <v>6797</v>
      </c>
    </row>
    <row r="2754" spans="1:6" x14ac:dyDescent="0.25">
      <c r="A2754" s="3">
        <v>48459</v>
      </c>
      <c r="B2754" s="3" t="s">
        <v>1485</v>
      </c>
      <c r="C2754" s="3" t="s">
        <v>6065</v>
      </c>
      <c r="D2754" s="3" t="s">
        <v>5743</v>
      </c>
      <c r="E2754" s="3" t="s">
        <v>5743</v>
      </c>
      <c r="F2754" s="3" t="s">
        <v>5743</v>
      </c>
    </row>
    <row r="2755" spans="1:6" x14ac:dyDescent="0.25">
      <c r="A2755" s="3">
        <v>48461</v>
      </c>
      <c r="B2755" s="3" t="s">
        <v>1485</v>
      </c>
      <c r="C2755" s="3" t="s">
        <v>6067</v>
      </c>
      <c r="D2755" s="3" t="s">
        <v>997</v>
      </c>
      <c r="E2755" s="3" t="s">
        <v>997</v>
      </c>
      <c r="F2755" s="3" t="s">
        <v>997</v>
      </c>
    </row>
    <row r="2756" spans="1:6" x14ac:dyDescent="0.25">
      <c r="A2756" s="3">
        <v>48463</v>
      </c>
      <c r="B2756" s="3" t="s">
        <v>1485</v>
      </c>
      <c r="C2756" s="3" t="s">
        <v>6069</v>
      </c>
      <c r="D2756" s="3" t="s">
        <v>3813</v>
      </c>
      <c r="E2756" s="3" t="s">
        <v>3813</v>
      </c>
      <c r="F2756" s="3" t="s">
        <v>6802</v>
      </c>
    </row>
    <row r="2757" spans="1:6" x14ac:dyDescent="0.25">
      <c r="A2757" s="3">
        <v>48465</v>
      </c>
      <c r="B2757" s="3" t="s">
        <v>1485</v>
      </c>
      <c r="C2757" s="3" t="s">
        <v>6071</v>
      </c>
      <c r="D2757" s="3" t="s">
        <v>997</v>
      </c>
      <c r="E2757" s="3" t="s">
        <v>997</v>
      </c>
      <c r="F2757" s="3" t="s">
        <v>997</v>
      </c>
    </row>
    <row r="2758" spans="1:6" x14ac:dyDescent="0.25">
      <c r="A2758" s="3">
        <v>48467</v>
      </c>
      <c r="B2758" s="3" t="s">
        <v>1485</v>
      </c>
      <c r="C2758" s="3" t="s">
        <v>6073</v>
      </c>
      <c r="D2758" s="3" t="s">
        <v>5743</v>
      </c>
      <c r="E2758" s="3" t="s">
        <v>5743</v>
      </c>
      <c r="F2758" s="3" t="s">
        <v>5743</v>
      </c>
    </row>
    <row r="2759" spans="1:6" x14ac:dyDescent="0.25">
      <c r="A2759" s="3">
        <v>48469</v>
      </c>
      <c r="B2759" s="3" t="s">
        <v>1485</v>
      </c>
      <c r="C2759" s="3" t="s">
        <v>1510</v>
      </c>
      <c r="D2759" s="3" t="s">
        <v>3813</v>
      </c>
      <c r="E2759" s="3" t="s">
        <v>3813</v>
      </c>
      <c r="F2759" s="3" t="s">
        <v>6797</v>
      </c>
    </row>
    <row r="2760" spans="1:6" x14ac:dyDescent="0.25">
      <c r="A2760" s="3">
        <v>48471</v>
      </c>
      <c r="B2760" s="3" t="s">
        <v>1485</v>
      </c>
      <c r="C2760" s="3" t="s">
        <v>2310</v>
      </c>
      <c r="D2760" s="3" t="s">
        <v>3813</v>
      </c>
      <c r="E2760" s="3" t="s">
        <v>3813</v>
      </c>
      <c r="F2760" s="3" t="s">
        <v>6797</v>
      </c>
    </row>
    <row r="2761" spans="1:6" x14ac:dyDescent="0.25">
      <c r="A2761" s="3">
        <v>48473</v>
      </c>
      <c r="B2761" s="3" t="s">
        <v>1485</v>
      </c>
      <c r="C2761" s="3" t="s">
        <v>6077</v>
      </c>
      <c r="D2761" s="3" t="s">
        <v>3813</v>
      </c>
      <c r="E2761" s="3" t="s">
        <v>3813</v>
      </c>
      <c r="F2761" s="3" t="s">
        <v>6797</v>
      </c>
    </row>
    <row r="2762" spans="1:6" x14ac:dyDescent="0.25">
      <c r="A2762" s="3">
        <v>48475</v>
      </c>
      <c r="B2762" s="3" t="s">
        <v>1485</v>
      </c>
      <c r="C2762" s="3" t="s">
        <v>1680</v>
      </c>
      <c r="D2762" s="3" t="s">
        <v>997</v>
      </c>
      <c r="E2762" s="3" t="s">
        <v>997</v>
      </c>
      <c r="F2762" s="3" t="s">
        <v>997</v>
      </c>
    </row>
    <row r="2763" spans="1:6" x14ac:dyDescent="0.25">
      <c r="A2763" s="3">
        <v>48477</v>
      </c>
      <c r="B2763" s="3" t="s">
        <v>1485</v>
      </c>
      <c r="C2763" s="3" t="s">
        <v>1127</v>
      </c>
      <c r="D2763" s="3" t="s">
        <v>3813</v>
      </c>
      <c r="E2763" s="3" t="s">
        <v>3813</v>
      </c>
      <c r="F2763" s="3" t="s">
        <v>6797</v>
      </c>
    </row>
    <row r="2764" spans="1:6" x14ac:dyDescent="0.25">
      <c r="A2764" s="3">
        <v>48479</v>
      </c>
      <c r="B2764" s="3" t="s">
        <v>1485</v>
      </c>
      <c r="C2764" s="3" t="s">
        <v>2176</v>
      </c>
      <c r="D2764" s="3" t="s">
        <v>3813</v>
      </c>
      <c r="E2764" s="3" t="s">
        <v>3813</v>
      </c>
      <c r="F2764" s="3" t="s">
        <v>6797</v>
      </c>
    </row>
    <row r="2765" spans="1:6" x14ac:dyDescent="0.25">
      <c r="A2765" s="3">
        <v>48481</v>
      </c>
      <c r="B2765" s="3" t="s">
        <v>1485</v>
      </c>
      <c r="C2765" s="3" t="s">
        <v>1881</v>
      </c>
      <c r="D2765" s="3" t="s">
        <v>3813</v>
      </c>
      <c r="E2765" s="3" t="s">
        <v>3813</v>
      </c>
      <c r="F2765" s="3" t="s">
        <v>6797</v>
      </c>
    </row>
    <row r="2766" spans="1:6" x14ac:dyDescent="0.25">
      <c r="A2766" s="3">
        <v>48483</v>
      </c>
      <c r="B2766" s="3" t="s">
        <v>1485</v>
      </c>
      <c r="C2766" s="3" t="s">
        <v>1926</v>
      </c>
      <c r="D2766" s="3" t="s">
        <v>996</v>
      </c>
      <c r="E2766" s="3" t="s">
        <v>996</v>
      </c>
      <c r="F2766" s="3" t="s">
        <v>996</v>
      </c>
    </row>
    <row r="2767" spans="1:6" x14ac:dyDescent="0.25">
      <c r="A2767" s="3">
        <v>48485</v>
      </c>
      <c r="B2767" s="3" t="s">
        <v>1485</v>
      </c>
      <c r="C2767" s="3" t="s">
        <v>2202</v>
      </c>
      <c r="D2767" s="3" t="s">
        <v>5270</v>
      </c>
      <c r="E2767" s="3" t="s">
        <v>5270</v>
      </c>
      <c r="F2767" s="3" t="s">
        <v>4783</v>
      </c>
    </row>
    <row r="2768" spans="1:6" x14ac:dyDescent="0.25">
      <c r="A2768" s="3">
        <v>48487</v>
      </c>
      <c r="B2768" s="3" t="s">
        <v>1485</v>
      </c>
      <c r="C2768" s="3" t="s">
        <v>1993</v>
      </c>
      <c r="D2768" s="3" t="s">
        <v>5270</v>
      </c>
      <c r="E2768" s="3" t="s">
        <v>5270</v>
      </c>
      <c r="F2768" s="3" t="s">
        <v>4783</v>
      </c>
    </row>
    <row r="2769" spans="1:6" x14ac:dyDescent="0.25">
      <c r="A2769" s="3">
        <v>48489</v>
      </c>
      <c r="B2769" s="3" t="s">
        <v>1485</v>
      </c>
      <c r="C2769" s="3" t="s">
        <v>6086</v>
      </c>
      <c r="D2769" s="3" t="s">
        <v>3813</v>
      </c>
      <c r="E2769" s="3" t="s">
        <v>3813</v>
      </c>
      <c r="F2769" s="3" t="s">
        <v>6797</v>
      </c>
    </row>
    <row r="2770" spans="1:6" x14ac:dyDescent="0.25">
      <c r="A2770" s="3">
        <v>48491</v>
      </c>
      <c r="B2770" s="3" t="s">
        <v>1485</v>
      </c>
      <c r="C2770" s="3" t="s">
        <v>1750</v>
      </c>
      <c r="D2770" s="3" t="s">
        <v>3813</v>
      </c>
      <c r="E2770" s="3" t="s">
        <v>3813</v>
      </c>
      <c r="F2770" s="3" t="s">
        <v>6802</v>
      </c>
    </row>
    <row r="2771" spans="1:6" x14ac:dyDescent="0.25">
      <c r="A2771" s="3">
        <v>48493</v>
      </c>
      <c r="B2771" s="3" t="s">
        <v>1485</v>
      </c>
      <c r="C2771" s="3" t="s">
        <v>1655</v>
      </c>
      <c r="D2771" s="3" t="s">
        <v>3813</v>
      </c>
      <c r="E2771" s="3" t="s">
        <v>3813</v>
      </c>
      <c r="F2771" s="3" t="s">
        <v>6797</v>
      </c>
    </row>
    <row r="2772" spans="1:6" x14ac:dyDescent="0.25">
      <c r="A2772" s="3">
        <v>48495</v>
      </c>
      <c r="B2772" s="3" t="s">
        <v>1485</v>
      </c>
      <c r="C2772" s="3" t="s">
        <v>6090</v>
      </c>
      <c r="D2772" s="3" t="s">
        <v>997</v>
      </c>
      <c r="E2772" s="3" t="s">
        <v>997</v>
      </c>
      <c r="F2772" s="3" t="s">
        <v>997</v>
      </c>
    </row>
    <row r="2773" spans="1:6" x14ac:dyDescent="0.25">
      <c r="A2773" s="3">
        <v>48497</v>
      </c>
      <c r="B2773" s="3" t="s">
        <v>1485</v>
      </c>
      <c r="C2773" s="3" t="s">
        <v>1756</v>
      </c>
      <c r="D2773" s="3" t="s">
        <v>5270</v>
      </c>
      <c r="E2773" s="3" t="s">
        <v>5270</v>
      </c>
      <c r="F2773" s="3" t="s">
        <v>6796</v>
      </c>
    </row>
    <row r="2774" spans="1:6" x14ac:dyDescent="0.25">
      <c r="A2774" s="3">
        <v>48499</v>
      </c>
      <c r="B2774" s="3" t="s">
        <v>1485</v>
      </c>
      <c r="C2774" s="3" t="s">
        <v>2046</v>
      </c>
      <c r="D2774" s="3" t="s">
        <v>5743</v>
      </c>
      <c r="E2774" s="3" t="s">
        <v>5743</v>
      </c>
      <c r="F2774" s="3" t="s">
        <v>5743</v>
      </c>
    </row>
    <row r="2775" spans="1:6" x14ac:dyDescent="0.25">
      <c r="A2775" s="3">
        <v>48501</v>
      </c>
      <c r="B2775" s="3" t="s">
        <v>1485</v>
      </c>
      <c r="C2775" s="3" t="s">
        <v>1558</v>
      </c>
      <c r="D2775" s="3" t="s">
        <v>997</v>
      </c>
      <c r="E2775" s="3" t="s">
        <v>997</v>
      </c>
      <c r="F2775" s="3" t="s">
        <v>997</v>
      </c>
    </row>
    <row r="2776" spans="1:6" x14ac:dyDescent="0.25">
      <c r="A2776" s="3">
        <v>48503</v>
      </c>
      <c r="B2776" s="3" t="s">
        <v>1485</v>
      </c>
      <c r="C2776" s="3" t="s">
        <v>2148</v>
      </c>
      <c r="D2776" s="3" t="s">
        <v>5270</v>
      </c>
      <c r="E2776" s="3" t="s">
        <v>5270</v>
      </c>
      <c r="F2776" s="3" t="s">
        <v>6792</v>
      </c>
    </row>
    <row r="2777" spans="1:6" x14ac:dyDescent="0.25">
      <c r="A2777" s="3">
        <v>48505</v>
      </c>
      <c r="B2777" s="3" t="s">
        <v>1485</v>
      </c>
      <c r="C2777" s="3" t="s">
        <v>6096</v>
      </c>
      <c r="D2777" s="3" t="s">
        <v>3813</v>
      </c>
      <c r="E2777" s="3" t="s">
        <v>3813</v>
      </c>
      <c r="F2777" s="3" t="s">
        <v>6797</v>
      </c>
    </row>
    <row r="2778" spans="1:6" x14ac:dyDescent="0.25">
      <c r="A2778" s="3">
        <v>48507</v>
      </c>
      <c r="B2778" s="3" t="s">
        <v>1485</v>
      </c>
      <c r="C2778" s="3" t="s">
        <v>6098</v>
      </c>
      <c r="D2778" s="3" t="s">
        <v>3813</v>
      </c>
      <c r="E2778" s="3" t="s">
        <v>3813</v>
      </c>
      <c r="F2778" s="3" t="s">
        <v>6797</v>
      </c>
    </row>
    <row r="2779" spans="1:6" x14ac:dyDescent="0.25">
      <c r="A2779" s="3">
        <v>49001</v>
      </c>
      <c r="B2779" s="3" t="s">
        <v>1492</v>
      </c>
      <c r="C2779" s="3" t="s">
        <v>1807</v>
      </c>
      <c r="D2779" s="3" t="s">
        <v>4711</v>
      </c>
      <c r="E2779" s="3" t="s">
        <v>23961</v>
      </c>
      <c r="F2779" s="3" t="s">
        <v>4711</v>
      </c>
    </row>
    <row r="2780" spans="1:6" x14ac:dyDescent="0.25">
      <c r="A2780" s="3">
        <v>49003</v>
      </c>
      <c r="B2780" s="3" t="s">
        <v>1492</v>
      </c>
      <c r="C2780" s="3" t="s">
        <v>6101</v>
      </c>
      <c r="D2780" s="3" t="s">
        <v>2535</v>
      </c>
      <c r="E2780" s="3" t="s">
        <v>23961</v>
      </c>
      <c r="F2780" s="3" t="s">
        <v>2535</v>
      </c>
    </row>
    <row r="2781" spans="1:6" x14ac:dyDescent="0.25">
      <c r="A2781" s="3">
        <v>49005</v>
      </c>
      <c r="B2781" s="3" t="s">
        <v>1492</v>
      </c>
      <c r="C2781" s="3" t="s">
        <v>6104</v>
      </c>
      <c r="D2781" s="3" t="s">
        <v>6102</v>
      </c>
      <c r="E2781" s="3" t="s">
        <v>23961</v>
      </c>
      <c r="F2781" s="3" t="s">
        <v>6102</v>
      </c>
    </row>
    <row r="2782" spans="1:6" x14ac:dyDescent="0.25">
      <c r="A2782" s="3">
        <v>49007</v>
      </c>
      <c r="B2782" s="3" t="s">
        <v>1492</v>
      </c>
      <c r="C2782" s="3" t="s">
        <v>2076</v>
      </c>
      <c r="D2782" s="3" t="s">
        <v>6105</v>
      </c>
      <c r="E2782" s="3" t="s">
        <v>23961</v>
      </c>
      <c r="F2782" s="3" t="s">
        <v>6105</v>
      </c>
    </row>
    <row r="2783" spans="1:6" x14ac:dyDescent="0.25">
      <c r="A2783" s="3">
        <v>49009</v>
      </c>
      <c r="B2783" s="3" t="s">
        <v>1492</v>
      </c>
      <c r="C2783" s="3" t="s">
        <v>6108</v>
      </c>
      <c r="D2783" s="3" t="s">
        <v>6105</v>
      </c>
      <c r="E2783" s="3" t="s">
        <v>23961</v>
      </c>
      <c r="F2783" s="3" t="s">
        <v>6105</v>
      </c>
    </row>
    <row r="2784" spans="1:6" x14ac:dyDescent="0.25">
      <c r="A2784" s="3">
        <v>49011</v>
      </c>
      <c r="B2784" s="3" t="s">
        <v>1492</v>
      </c>
      <c r="C2784" s="3" t="s">
        <v>3411</v>
      </c>
      <c r="D2784" s="3" t="s">
        <v>6102</v>
      </c>
      <c r="E2784" s="3" t="s">
        <v>23961</v>
      </c>
      <c r="F2784" s="3" t="s">
        <v>6102</v>
      </c>
    </row>
    <row r="2785" spans="1:6" x14ac:dyDescent="0.25">
      <c r="A2785" s="3">
        <v>49013</v>
      </c>
      <c r="B2785" s="3" t="s">
        <v>1492</v>
      </c>
      <c r="C2785" s="3" t="s">
        <v>6111</v>
      </c>
      <c r="D2785" s="3" t="s">
        <v>6105</v>
      </c>
      <c r="E2785" s="3" t="s">
        <v>23961</v>
      </c>
      <c r="F2785" s="3" t="s">
        <v>6105</v>
      </c>
    </row>
    <row r="2786" spans="1:6" x14ac:dyDescent="0.25">
      <c r="A2786" s="3">
        <v>49015</v>
      </c>
      <c r="B2786" s="3" t="s">
        <v>1492</v>
      </c>
      <c r="C2786" s="3" t="s">
        <v>2156</v>
      </c>
      <c r="D2786" s="3" t="s">
        <v>2647</v>
      </c>
      <c r="E2786" s="3" t="s">
        <v>23961</v>
      </c>
      <c r="F2786" s="3" t="s">
        <v>2647</v>
      </c>
    </row>
    <row r="2787" spans="1:6" x14ac:dyDescent="0.25">
      <c r="A2787" s="3">
        <v>49017</v>
      </c>
      <c r="B2787" s="3" t="s">
        <v>1492</v>
      </c>
      <c r="C2787" s="3" t="s">
        <v>2657</v>
      </c>
      <c r="D2787" s="3" t="s">
        <v>2647</v>
      </c>
      <c r="E2787" s="3" t="s">
        <v>23961</v>
      </c>
      <c r="F2787" s="3" t="s">
        <v>2647</v>
      </c>
    </row>
    <row r="2788" spans="1:6" x14ac:dyDescent="0.25">
      <c r="A2788" s="3">
        <v>49019</v>
      </c>
      <c r="B2788" s="3" t="s">
        <v>1492</v>
      </c>
      <c r="C2788" s="3" t="s">
        <v>2662</v>
      </c>
      <c r="D2788" s="3" t="s">
        <v>2647</v>
      </c>
      <c r="E2788" s="3" t="s">
        <v>23961</v>
      </c>
      <c r="F2788" s="3" t="s">
        <v>2647</v>
      </c>
    </row>
    <row r="2789" spans="1:6" x14ac:dyDescent="0.25">
      <c r="A2789" s="3">
        <v>49021</v>
      </c>
      <c r="B2789" s="3" t="s">
        <v>1492</v>
      </c>
      <c r="C2789" s="3" t="s">
        <v>4033</v>
      </c>
      <c r="D2789" s="3" t="s">
        <v>4711</v>
      </c>
      <c r="E2789" s="3" t="s">
        <v>23961</v>
      </c>
      <c r="F2789" s="3" t="s">
        <v>4711</v>
      </c>
    </row>
    <row r="2790" spans="1:6" x14ac:dyDescent="0.25">
      <c r="A2790" s="3">
        <v>49023</v>
      </c>
      <c r="B2790" s="3" t="s">
        <v>1492</v>
      </c>
      <c r="C2790" s="3" t="s">
        <v>2123</v>
      </c>
      <c r="D2790" s="3" t="s">
        <v>4711</v>
      </c>
      <c r="E2790" s="3" t="s">
        <v>23961</v>
      </c>
      <c r="F2790" s="3" t="s">
        <v>4711</v>
      </c>
    </row>
    <row r="2791" spans="1:6" x14ac:dyDescent="0.25">
      <c r="A2791" s="3">
        <v>49025</v>
      </c>
      <c r="B2791" s="3" t="s">
        <v>1492</v>
      </c>
      <c r="C2791" s="3" t="s">
        <v>2211</v>
      </c>
      <c r="D2791" s="3" t="s">
        <v>2383</v>
      </c>
      <c r="E2791" s="3" t="s">
        <v>23961</v>
      </c>
      <c r="F2791" s="3" t="s">
        <v>2383</v>
      </c>
    </row>
    <row r="2792" spans="1:6" x14ac:dyDescent="0.25">
      <c r="A2792" s="3">
        <v>49027</v>
      </c>
      <c r="B2792" s="3" t="s">
        <v>1492</v>
      </c>
      <c r="C2792" s="3" t="s">
        <v>2098</v>
      </c>
      <c r="D2792" s="3" t="s">
        <v>4711</v>
      </c>
      <c r="E2792" s="3" t="s">
        <v>23961</v>
      </c>
      <c r="F2792" s="3" t="s">
        <v>4711</v>
      </c>
    </row>
    <row r="2793" spans="1:6" x14ac:dyDescent="0.25">
      <c r="A2793" s="3">
        <v>49029</v>
      </c>
      <c r="B2793" s="3" t="s">
        <v>1492</v>
      </c>
      <c r="C2793" s="3" t="s">
        <v>1776</v>
      </c>
      <c r="D2793" s="3" t="s">
        <v>3071</v>
      </c>
      <c r="E2793" s="3" t="s">
        <v>23961</v>
      </c>
      <c r="F2793" s="3" t="s">
        <v>3071</v>
      </c>
    </row>
    <row r="2794" spans="1:6" x14ac:dyDescent="0.25">
      <c r="A2794" s="3">
        <v>49031</v>
      </c>
      <c r="B2794" s="3" t="s">
        <v>1492</v>
      </c>
      <c r="C2794" s="3" t="s">
        <v>6121</v>
      </c>
      <c r="D2794" s="3" t="s">
        <v>6102</v>
      </c>
      <c r="E2794" s="3" t="s">
        <v>23961</v>
      </c>
      <c r="F2794" s="3" t="s">
        <v>6102</v>
      </c>
    </row>
    <row r="2795" spans="1:6" x14ac:dyDescent="0.25">
      <c r="A2795" s="3">
        <v>49033</v>
      </c>
      <c r="B2795" s="3" t="s">
        <v>1492</v>
      </c>
      <c r="C2795" s="3" t="s">
        <v>6123</v>
      </c>
      <c r="D2795" s="3" t="s">
        <v>3071</v>
      </c>
      <c r="E2795" s="3" t="s">
        <v>23961</v>
      </c>
      <c r="F2795" s="3" t="s">
        <v>3071</v>
      </c>
    </row>
    <row r="2796" spans="1:6" x14ac:dyDescent="0.25">
      <c r="A2796" s="3">
        <v>49035</v>
      </c>
      <c r="B2796" s="3" t="s">
        <v>1492</v>
      </c>
      <c r="C2796" s="3" t="s">
        <v>1932</v>
      </c>
      <c r="D2796" s="3" t="s">
        <v>6102</v>
      </c>
      <c r="E2796" s="3" t="s">
        <v>23961</v>
      </c>
      <c r="F2796" s="3" t="s">
        <v>6102</v>
      </c>
    </row>
    <row r="2797" spans="1:6" x14ac:dyDescent="0.25">
      <c r="A2797" s="3">
        <v>49037</v>
      </c>
      <c r="B2797" s="3" t="s">
        <v>1492</v>
      </c>
      <c r="C2797" s="3" t="s">
        <v>1814</v>
      </c>
      <c r="D2797" s="3" t="s">
        <v>2647</v>
      </c>
      <c r="E2797" s="3" t="s">
        <v>23961</v>
      </c>
      <c r="F2797" s="3" t="s">
        <v>2647</v>
      </c>
    </row>
    <row r="2798" spans="1:6" x14ac:dyDescent="0.25">
      <c r="A2798" s="3">
        <v>49039</v>
      </c>
      <c r="B2798" s="3" t="s">
        <v>1492</v>
      </c>
      <c r="C2798" s="3" t="s">
        <v>6127</v>
      </c>
      <c r="D2798" s="3" t="s">
        <v>6102</v>
      </c>
      <c r="E2798" s="3" t="s">
        <v>23961</v>
      </c>
      <c r="F2798" s="3" t="s">
        <v>6102</v>
      </c>
    </row>
    <row r="2799" spans="1:6" x14ac:dyDescent="0.25">
      <c r="A2799" s="3">
        <v>49041</v>
      </c>
      <c r="B2799" s="3" t="s">
        <v>1492</v>
      </c>
      <c r="C2799" s="3" t="s">
        <v>2497</v>
      </c>
      <c r="D2799" s="3" t="s">
        <v>6102</v>
      </c>
      <c r="E2799" s="3" t="s">
        <v>23961</v>
      </c>
      <c r="F2799" s="3" t="s">
        <v>6102</v>
      </c>
    </row>
    <row r="2800" spans="1:6" x14ac:dyDescent="0.25">
      <c r="A2800" s="3">
        <v>49043</v>
      </c>
      <c r="B2800" s="3" t="s">
        <v>1492</v>
      </c>
      <c r="C2800" s="3" t="s">
        <v>1696</v>
      </c>
      <c r="D2800" s="3" t="s">
        <v>3071</v>
      </c>
      <c r="E2800" s="3" t="s">
        <v>23961</v>
      </c>
      <c r="F2800" s="3" t="s">
        <v>3071</v>
      </c>
    </row>
    <row r="2801" spans="1:6" x14ac:dyDescent="0.25">
      <c r="A2801" s="3">
        <v>49045</v>
      </c>
      <c r="B2801" s="3" t="s">
        <v>1492</v>
      </c>
      <c r="C2801" s="3" t="s">
        <v>6131</v>
      </c>
      <c r="D2801" s="3" t="s">
        <v>2535</v>
      </c>
      <c r="E2801" s="3" t="s">
        <v>23961</v>
      </c>
      <c r="F2801" s="3" t="s">
        <v>2535</v>
      </c>
    </row>
    <row r="2802" spans="1:6" x14ac:dyDescent="0.25">
      <c r="A2802" s="3">
        <v>49047</v>
      </c>
      <c r="B2802" s="3" t="s">
        <v>1492</v>
      </c>
      <c r="C2802" s="3" t="s">
        <v>1860</v>
      </c>
      <c r="D2802" s="3" t="s">
        <v>6105</v>
      </c>
      <c r="E2802" s="3" t="s">
        <v>23961</v>
      </c>
      <c r="F2802" s="3" t="s">
        <v>6105</v>
      </c>
    </row>
    <row r="2803" spans="1:6" x14ac:dyDescent="0.25">
      <c r="A2803" s="3">
        <v>49049</v>
      </c>
      <c r="B2803" s="3" t="s">
        <v>1492</v>
      </c>
      <c r="C2803" s="3" t="s">
        <v>1122</v>
      </c>
      <c r="D2803" s="3" t="s">
        <v>4711</v>
      </c>
      <c r="E2803" s="3" t="s">
        <v>23961</v>
      </c>
      <c r="F2803" s="3" t="s">
        <v>4711</v>
      </c>
    </row>
    <row r="2804" spans="1:6" x14ac:dyDescent="0.25">
      <c r="A2804" s="3">
        <v>49051</v>
      </c>
      <c r="B2804" s="3" t="s">
        <v>1492</v>
      </c>
      <c r="C2804" s="3" t="s">
        <v>6135</v>
      </c>
      <c r="D2804" s="3" t="s">
        <v>6105</v>
      </c>
      <c r="E2804" s="3" t="s">
        <v>23961</v>
      </c>
      <c r="F2804" s="3" t="s">
        <v>6105</v>
      </c>
    </row>
    <row r="2805" spans="1:6" x14ac:dyDescent="0.25">
      <c r="A2805" s="3">
        <v>49053</v>
      </c>
      <c r="B2805" s="3" t="s">
        <v>1492</v>
      </c>
      <c r="C2805" s="3" t="s">
        <v>1127</v>
      </c>
      <c r="D2805" s="3" t="s">
        <v>4711</v>
      </c>
      <c r="E2805" s="3" t="s">
        <v>23961</v>
      </c>
      <c r="F2805" s="3" t="s">
        <v>4711</v>
      </c>
    </row>
    <row r="2806" spans="1:6" x14ac:dyDescent="0.25">
      <c r="A2806" s="3">
        <v>49055</v>
      </c>
      <c r="B2806" s="3" t="s">
        <v>1492</v>
      </c>
      <c r="C2806" s="3" t="s">
        <v>1555</v>
      </c>
      <c r="D2806" s="3" t="s">
        <v>2647</v>
      </c>
      <c r="E2806" s="3" t="s">
        <v>23961</v>
      </c>
      <c r="F2806" s="3" t="s">
        <v>2647</v>
      </c>
    </row>
    <row r="2807" spans="1:6" x14ac:dyDescent="0.25">
      <c r="A2807" s="3">
        <v>49057</v>
      </c>
      <c r="B2807" s="3" t="s">
        <v>1492</v>
      </c>
      <c r="C2807" s="3" t="s">
        <v>6139</v>
      </c>
      <c r="D2807" s="3" t="s">
        <v>6102</v>
      </c>
      <c r="E2807" s="3" t="s">
        <v>23961</v>
      </c>
      <c r="F2807" s="3" t="s">
        <v>6102</v>
      </c>
    </row>
    <row r="2808" spans="1:6" x14ac:dyDescent="0.25">
      <c r="A2808" s="3">
        <v>50001</v>
      </c>
      <c r="B2808" s="3" t="s">
        <v>1884</v>
      </c>
      <c r="C2808" s="3" t="s">
        <v>1666</v>
      </c>
      <c r="D2808" s="3" t="s">
        <v>2721</v>
      </c>
      <c r="E2808" s="3" t="s">
        <v>23961</v>
      </c>
      <c r="F2808" s="3" t="s">
        <v>2721</v>
      </c>
    </row>
    <row r="2809" spans="1:6" x14ac:dyDescent="0.25">
      <c r="A2809" s="3">
        <v>50003</v>
      </c>
      <c r="B2809" s="3" t="s">
        <v>1884</v>
      </c>
      <c r="C2809" s="3" t="s">
        <v>2214</v>
      </c>
      <c r="D2809" s="3" t="s">
        <v>2721</v>
      </c>
      <c r="E2809" s="3" t="s">
        <v>23961</v>
      </c>
      <c r="F2809" s="3" t="s">
        <v>2721</v>
      </c>
    </row>
    <row r="2810" spans="1:6" x14ac:dyDescent="0.25">
      <c r="A2810" s="3">
        <v>50005</v>
      </c>
      <c r="B2810" s="3" t="s">
        <v>1884</v>
      </c>
      <c r="C2810" s="3" t="s">
        <v>2034</v>
      </c>
      <c r="D2810" s="3" t="s">
        <v>2721</v>
      </c>
      <c r="E2810" s="3" t="s">
        <v>23961</v>
      </c>
      <c r="F2810" s="3" t="s">
        <v>2721</v>
      </c>
    </row>
    <row r="2811" spans="1:6" x14ac:dyDescent="0.25">
      <c r="A2811" s="3">
        <v>50007</v>
      </c>
      <c r="B2811" s="3" t="s">
        <v>1884</v>
      </c>
      <c r="C2811" s="3" t="s">
        <v>6144</v>
      </c>
      <c r="D2811" s="3" t="s">
        <v>2721</v>
      </c>
      <c r="E2811" s="3" t="s">
        <v>23961</v>
      </c>
      <c r="F2811" s="3" t="s">
        <v>2721</v>
      </c>
    </row>
    <row r="2812" spans="1:6" x14ac:dyDescent="0.25">
      <c r="A2812" s="3">
        <v>50009</v>
      </c>
      <c r="B2812" s="3" t="s">
        <v>1884</v>
      </c>
      <c r="C2812" s="3" t="s">
        <v>1995</v>
      </c>
      <c r="D2812" s="3" t="s">
        <v>2721</v>
      </c>
      <c r="E2812" s="3" t="s">
        <v>23961</v>
      </c>
      <c r="F2812" s="3" t="s">
        <v>2721</v>
      </c>
    </row>
    <row r="2813" spans="1:6" x14ac:dyDescent="0.25">
      <c r="A2813" s="3">
        <v>50011</v>
      </c>
      <c r="B2813" s="3" t="s">
        <v>1884</v>
      </c>
      <c r="C2813" s="3" t="s">
        <v>1813</v>
      </c>
      <c r="D2813" s="3" t="s">
        <v>2721</v>
      </c>
      <c r="E2813" s="3" t="s">
        <v>23961</v>
      </c>
      <c r="F2813" s="3" t="s">
        <v>2721</v>
      </c>
    </row>
    <row r="2814" spans="1:6" x14ac:dyDescent="0.25">
      <c r="A2814" s="3">
        <v>50013</v>
      </c>
      <c r="B2814" s="3" t="s">
        <v>1884</v>
      </c>
      <c r="C2814" s="3" t="s">
        <v>6148</v>
      </c>
      <c r="D2814" s="3" t="s">
        <v>2721</v>
      </c>
      <c r="E2814" s="3" t="s">
        <v>23961</v>
      </c>
      <c r="F2814" s="3" t="s">
        <v>2721</v>
      </c>
    </row>
    <row r="2815" spans="1:6" x14ac:dyDescent="0.25">
      <c r="A2815" s="3">
        <v>50015</v>
      </c>
      <c r="B2815" s="3" t="s">
        <v>1884</v>
      </c>
      <c r="C2815" s="3" t="s">
        <v>6150</v>
      </c>
      <c r="D2815" s="3" t="s">
        <v>2721</v>
      </c>
      <c r="E2815" s="3" t="s">
        <v>23961</v>
      </c>
      <c r="F2815" s="3" t="s">
        <v>2721</v>
      </c>
    </row>
    <row r="2816" spans="1:6" x14ac:dyDescent="0.25">
      <c r="A2816" s="3">
        <v>50017</v>
      </c>
      <c r="B2816" s="3" t="s">
        <v>1884</v>
      </c>
      <c r="C2816" s="3" t="s">
        <v>1549</v>
      </c>
      <c r="D2816" s="3" t="s">
        <v>2721</v>
      </c>
      <c r="E2816" s="3" t="s">
        <v>23961</v>
      </c>
      <c r="F2816" s="3" t="s">
        <v>2721</v>
      </c>
    </row>
    <row r="2817" spans="1:6" x14ac:dyDescent="0.25">
      <c r="A2817" s="3">
        <v>50019</v>
      </c>
      <c r="B2817" s="3" t="s">
        <v>1884</v>
      </c>
      <c r="C2817" s="3" t="s">
        <v>3864</v>
      </c>
      <c r="D2817" s="3" t="s">
        <v>2721</v>
      </c>
      <c r="E2817" s="3" t="s">
        <v>23961</v>
      </c>
      <c r="F2817" s="3" t="s">
        <v>2721</v>
      </c>
    </row>
    <row r="2818" spans="1:6" x14ac:dyDescent="0.25">
      <c r="A2818" s="3">
        <v>50021</v>
      </c>
      <c r="B2818" s="3" t="s">
        <v>1884</v>
      </c>
      <c r="C2818" s="3" t="s">
        <v>1947</v>
      </c>
      <c r="D2818" s="3" t="s">
        <v>2721</v>
      </c>
      <c r="E2818" s="3" t="s">
        <v>23961</v>
      </c>
      <c r="F2818" s="3" t="s">
        <v>2721</v>
      </c>
    </row>
    <row r="2819" spans="1:6" x14ac:dyDescent="0.25">
      <c r="A2819" s="3">
        <v>50023</v>
      </c>
      <c r="B2819" s="3" t="s">
        <v>1884</v>
      </c>
      <c r="C2819" s="3" t="s">
        <v>1127</v>
      </c>
      <c r="D2819" s="3" t="s">
        <v>2721</v>
      </c>
      <c r="E2819" s="3" t="s">
        <v>23961</v>
      </c>
      <c r="F2819" s="3" t="s">
        <v>2721</v>
      </c>
    </row>
    <row r="2820" spans="1:6" x14ac:dyDescent="0.25">
      <c r="A2820" s="3">
        <v>50025</v>
      </c>
      <c r="B2820" s="3" t="s">
        <v>1884</v>
      </c>
      <c r="C2820" s="3" t="s">
        <v>2187</v>
      </c>
      <c r="D2820" s="3" t="s">
        <v>2721</v>
      </c>
      <c r="E2820" s="3" t="s">
        <v>23961</v>
      </c>
      <c r="F2820" s="3" t="s">
        <v>2721</v>
      </c>
    </row>
    <row r="2821" spans="1:6" x14ac:dyDescent="0.25">
      <c r="A2821" s="3">
        <v>50027</v>
      </c>
      <c r="B2821" s="3" t="s">
        <v>1884</v>
      </c>
      <c r="C2821" s="3" t="s">
        <v>1703</v>
      </c>
      <c r="D2821" s="3" t="s">
        <v>2721</v>
      </c>
      <c r="E2821" s="3" t="s">
        <v>23961</v>
      </c>
      <c r="F2821" s="3" t="s">
        <v>2721</v>
      </c>
    </row>
    <row r="2822" spans="1:6" x14ac:dyDescent="0.25">
      <c r="A2822" s="3">
        <v>51001</v>
      </c>
      <c r="B2822" s="3" t="s">
        <v>1486</v>
      </c>
      <c r="C2822" s="3" t="s">
        <v>2025</v>
      </c>
      <c r="D2822" s="3" t="s">
        <v>2732</v>
      </c>
      <c r="E2822" s="3" t="s">
        <v>23961</v>
      </c>
      <c r="F2822" s="3" t="s">
        <v>2732</v>
      </c>
    </row>
    <row r="2823" spans="1:6" x14ac:dyDescent="0.25">
      <c r="A2823" s="3">
        <v>51003</v>
      </c>
      <c r="B2823" s="3" t="s">
        <v>1486</v>
      </c>
      <c r="C2823" s="3" t="s">
        <v>6159</v>
      </c>
      <c r="D2823" s="3" t="s">
        <v>2240</v>
      </c>
      <c r="E2823" s="3" t="s">
        <v>23961</v>
      </c>
      <c r="F2823" s="3" t="s">
        <v>2240</v>
      </c>
    </row>
    <row r="2824" spans="1:6" x14ac:dyDescent="0.25">
      <c r="A2824" s="3">
        <v>51005</v>
      </c>
      <c r="B2824" s="3" t="s">
        <v>1486</v>
      </c>
      <c r="C2824" s="3" t="s">
        <v>1773</v>
      </c>
      <c r="D2824" s="3" t="s">
        <v>1015</v>
      </c>
      <c r="E2824" s="3" t="s">
        <v>23961</v>
      </c>
      <c r="F2824" s="3" t="s">
        <v>1015</v>
      </c>
    </row>
    <row r="2825" spans="1:6" x14ac:dyDescent="0.25">
      <c r="A2825" s="3">
        <v>51007</v>
      </c>
      <c r="B2825" s="3" t="s">
        <v>1486</v>
      </c>
      <c r="C2825" s="3" t="s">
        <v>6162</v>
      </c>
      <c r="D2825" s="3" t="s">
        <v>2240</v>
      </c>
      <c r="E2825" s="3" t="s">
        <v>23961</v>
      </c>
      <c r="F2825" s="3" t="s">
        <v>2240</v>
      </c>
    </row>
    <row r="2826" spans="1:6" x14ac:dyDescent="0.25">
      <c r="A2826" s="3">
        <v>51009</v>
      </c>
      <c r="B2826" s="3" t="s">
        <v>1486</v>
      </c>
      <c r="C2826" s="3" t="s">
        <v>6164</v>
      </c>
      <c r="D2826" s="3" t="s">
        <v>2240</v>
      </c>
      <c r="E2826" s="3" t="s">
        <v>23961</v>
      </c>
      <c r="F2826" s="3" t="s">
        <v>2240</v>
      </c>
    </row>
    <row r="2827" spans="1:6" x14ac:dyDescent="0.25">
      <c r="A2827" s="3">
        <v>51011</v>
      </c>
      <c r="B2827" s="3" t="s">
        <v>1486</v>
      </c>
      <c r="C2827" s="3" t="s">
        <v>6166</v>
      </c>
      <c r="D2827" s="3" t="s">
        <v>2240</v>
      </c>
      <c r="E2827" s="3" t="s">
        <v>23961</v>
      </c>
      <c r="F2827" s="3" t="s">
        <v>2240</v>
      </c>
    </row>
    <row r="2828" spans="1:6" x14ac:dyDescent="0.25">
      <c r="A2828" s="3">
        <v>51013</v>
      </c>
      <c r="B2828" s="3" t="s">
        <v>1486</v>
      </c>
      <c r="C2828" s="3" t="s">
        <v>1734</v>
      </c>
      <c r="D2828" s="3" t="s">
        <v>2732</v>
      </c>
      <c r="E2828" s="3" t="s">
        <v>23961</v>
      </c>
      <c r="F2828" s="3" t="s">
        <v>2732</v>
      </c>
    </row>
    <row r="2829" spans="1:6" x14ac:dyDescent="0.25">
      <c r="A2829" s="3">
        <v>51015</v>
      </c>
      <c r="B2829" s="3" t="s">
        <v>1486</v>
      </c>
      <c r="C2829" s="3" t="s">
        <v>1656</v>
      </c>
      <c r="D2829" s="3" t="s">
        <v>1015</v>
      </c>
      <c r="E2829" s="3" t="s">
        <v>23961</v>
      </c>
      <c r="F2829" s="3" t="s">
        <v>1015</v>
      </c>
    </row>
    <row r="2830" spans="1:6" x14ac:dyDescent="0.25">
      <c r="A2830" s="3">
        <v>51017</v>
      </c>
      <c r="B2830" s="3" t="s">
        <v>1486</v>
      </c>
      <c r="C2830" s="3" t="s">
        <v>3654</v>
      </c>
      <c r="D2830" s="3" t="s">
        <v>1015</v>
      </c>
      <c r="E2830" s="3" t="s">
        <v>23961</v>
      </c>
      <c r="F2830" s="3" t="s">
        <v>1015</v>
      </c>
    </row>
    <row r="2831" spans="1:6" x14ac:dyDescent="0.25">
      <c r="A2831" s="3">
        <v>51019</v>
      </c>
      <c r="B2831" s="3" t="s">
        <v>1486</v>
      </c>
      <c r="C2831" s="3" t="s">
        <v>2020</v>
      </c>
      <c r="D2831" s="3" t="s">
        <v>2240</v>
      </c>
      <c r="E2831" s="3" t="s">
        <v>23961</v>
      </c>
      <c r="F2831" s="3" t="s">
        <v>2240</v>
      </c>
    </row>
    <row r="2832" spans="1:6" x14ac:dyDescent="0.25">
      <c r="A2832" s="3">
        <v>51021</v>
      </c>
      <c r="B2832" s="3" t="s">
        <v>1486</v>
      </c>
      <c r="C2832" s="3" t="s">
        <v>6172</v>
      </c>
      <c r="D2832" s="3" t="s">
        <v>1015</v>
      </c>
      <c r="E2832" s="3" t="s">
        <v>23961</v>
      </c>
      <c r="F2832" s="3" t="s">
        <v>1015</v>
      </c>
    </row>
    <row r="2833" spans="1:6" x14ac:dyDescent="0.25">
      <c r="A2833" s="3">
        <v>51023</v>
      </c>
      <c r="B2833" s="3" t="s">
        <v>1486</v>
      </c>
      <c r="C2833" s="3" t="s">
        <v>6174</v>
      </c>
      <c r="D2833" s="3" t="s">
        <v>1015</v>
      </c>
      <c r="E2833" s="3" t="s">
        <v>23961</v>
      </c>
      <c r="F2833" s="3" t="s">
        <v>1015</v>
      </c>
    </row>
    <row r="2834" spans="1:6" x14ac:dyDescent="0.25">
      <c r="A2834" s="3">
        <v>51025</v>
      </c>
      <c r="B2834" s="3" t="s">
        <v>1486</v>
      </c>
      <c r="C2834" s="3" t="s">
        <v>1845</v>
      </c>
      <c r="D2834" s="3" t="s">
        <v>2240</v>
      </c>
      <c r="E2834" s="3" t="s">
        <v>23961</v>
      </c>
      <c r="F2834" s="3" t="s">
        <v>2240</v>
      </c>
    </row>
    <row r="2835" spans="1:6" x14ac:dyDescent="0.25">
      <c r="A2835" s="3">
        <v>51027</v>
      </c>
      <c r="B2835" s="3" t="s">
        <v>1486</v>
      </c>
      <c r="C2835" s="3" t="s">
        <v>1671</v>
      </c>
      <c r="D2835" s="3" t="s">
        <v>1015</v>
      </c>
      <c r="E2835" s="3" t="s">
        <v>23961</v>
      </c>
      <c r="F2835" s="3" t="s">
        <v>1015</v>
      </c>
    </row>
    <row r="2836" spans="1:6" x14ac:dyDescent="0.25">
      <c r="A2836" s="3">
        <v>51029</v>
      </c>
      <c r="B2836" s="3" t="s">
        <v>1486</v>
      </c>
      <c r="C2836" s="3" t="s">
        <v>2019</v>
      </c>
      <c r="D2836" s="3" t="s">
        <v>2240</v>
      </c>
      <c r="E2836" s="3" t="s">
        <v>23961</v>
      </c>
      <c r="F2836" s="3" t="s">
        <v>2240</v>
      </c>
    </row>
    <row r="2837" spans="1:6" x14ac:dyDescent="0.25">
      <c r="A2837" s="3">
        <v>51031</v>
      </c>
      <c r="B2837" s="3" t="s">
        <v>1486</v>
      </c>
      <c r="C2837" s="3" t="s">
        <v>1534</v>
      </c>
      <c r="D2837" s="3" t="s">
        <v>2240</v>
      </c>
      <c r="E2837" s="3" t="s">
        <v>23961</v>
      </c>
      <c r="F2837" s="3" t="s">
        <v>2240</v>
      </c>
    </row>
    <row r="2838" spans="1:6" x14ac:dyDescent="0.25">
      <c r="A2838" s="3">
        <v>51033</v>
      </c>
      <c r="B2838" s="3" t="s">
        <v>1486</v>
      </c>
      <c r="C2838" s="3" t="s">
        <v>2116</v>
      </c>
      <c r="D2838" s="3" t="s">
        <v>2732</v>
      </c>
      <c r="E2838" s="3" t="s">
        <v>23961</v>
      </c>
      <c r="F2838" s="3" t="s">
        <v>2732</v>
      </c>
    </row>
    <row r="2839" spans="1:6" x14ac:dyDescent="0.25">
      <c r="A2839" s="3">
        <v>51035</v>
      </c>
      <c r="B2839" s="3" t="s">
        <v>1486</v>
      </c>
      <c r="C2839" s="3" t="s">
        <v>2417</v>
      </c>
      <c r="D2839" s="3" t="s">
        <v>2240</v>
      </c>
      <c r="E2839" s="3" t="s">
        <v>23961</v>
      </c>
      <c r="F2839" s="3" t="s">
        <v>2240</v>
      </c>
    </row>
    <row r="2840" spans="1:6" x14ac:dyDescent="0.25">
      <c r="A2840" s="3">
        <v>51036</v>
      </c>
      <c r="B2840" s="3" t="s">
        <v>1486</v>
      </c>
      <c r="C2840" s="3" t="s">
        <v>6182</v>
      </c>
      <c r="D2840" s="3" t="s">
        <v>2732</v>
      </c>
      <c r="E2840" s="3" t="s">
        <v>23961</v>
      </c>
      <c r="F2840" s="3" t="s">
        <v>2732</v>
      </c>
    </row>
    <row r="2841" spans="1:6" x14ac:dyDescent="0.25">
      <c r="A2841" s="3">
        <v>51037</v>
      </c>
      <c r="B2841" s="3" t="s">
        <v>1486</v>
      </c>
      <c r="C2841" s="3" t="s">
        <v>1529</v>
      </c>
      <c r="D2841" s="3" t="s">
        <v>2240</v>
      </c>
      <c r="E2841" s="3" t="s">
        <v>23961</v>
      </c>
      <c r="F2841" s="3" t="s">
        <v>2240</v>
      </c>
    </row>
    <row r="2842" spans="1:6" x14ac:dyDescent="0.25">
      <c r="A2842" s="3">
        <v>51041</v>
      </c>
      <c r="B2842" s="3" t="s">
        <v>1486</v>
      </c>
      <c r="C2842" s="3" t="s">
        <v>1966</v>
      </c>
      <c r="D2842" s="3" t="s">
        <v>2240</v>
      </c>
      <c r="E2842" s="3" t="s">
        <v>23961</v>
      </c>
      <c r="F2842" s="3" t="s">
        <v>2240</v>
      </c>
    </row>
    <row r="2843" spans="1:6" x14ac:dyDescent="0.25">
      <c r="A2843" s="3">
        <v>51043</v>
      </c>
      <c r="B2843" s="3" t="s">
        <v>1486</v>
      </c>
      <c r="C2843" s="3" t="s">
        <v>2247</v>
      </c>
      <c r="D2843" s="3" t="s">
        <v>1015</v>
      </c>
      <c r="E2843" s="3" t="s">
        <v>23961</v>
      </c>
      <c r="F2843" s="3" t="s">
        <v>1015</v>
      </c>
    </row>
    <row r="2844" spans="1:6" x14ac:dyDescent="0.25">
      <c r="A2844" s="3">
        <v>51045</v>
      </c>
      <c r="B2844" s="3" t="s">
        <v>1486</v>
      </c>
      <c r="C2844" s="3" t="s">
        <v>1645</v>
      </c>
      <c r="D2844" s="3" t="s">
        <v>1015</v>
      </c>
      <c r="E2844" s="3" t="s">
        <v>23961</v>
      </c>
      <c r="F2844" s="3" t="s">
        <v>1015</v>
      </c>
    </row>
    <row r="2845" spans="1:6" x14ac:dyDescent="0.25">
      <c r="A2845" s="3">
        <v>51047</v>
      </c>
      <c r="B2845" s="3" t="s">
        <v>1486</v>
      </c>
      <c r="C2845" s="3" t="s">
        <v>6188</v>
      </c>
      <c r="D2845" s="3" t="s">
        <v>2240</v>
      </c>
      <c r="E2845" s="3" t="s">
        <v>23961</v>
      </c>
      <c r="F2845" s="3" t="s">
        <v>2240</v>
      </c>
    </row>
    <row r="2846" spans="1:6" x14ac:dyDescent="0.25">
      <c r="A2846" s="3">
        <v>51049</v>
      </c>
      <c r="B2846" s="3" t="s">
        <v>1486</v>
      </c>
      <c r="C2846" s="3" t="s">
        <v>1576</v>
      </c>
      <c r="D2846" s="3" t="s">
        <v>2240</v>
      </c>
      <c r="E2846" s="3" t="s">
        <v>23961</v>
      </c>
      <c r="F2846" s="3" t="s">
        <v>2240</v>
      </c>
    </row>
    <row r="2847" spans="1:6" x14ac:dyDescent="0.25">
      <c r="A2847" s="3">
        <v>51051</v>
      </c>
      <c r="B2847" s="3" t="s">
        <v>1486</v>
      </c>
      <c r="C2847" s="3" t="s">
        <v>6191</v>
      </c>
      <c r="D2847" s="3" t="s">
        <v>1015</v>
      </c>
      <c r="E2847" s="3" t="s">
        <v>23961</v>
      </c>
      <c r="F2847" s="3" t="s">
        <v>1015</v>
      </c>
    </row>
    <row r="2848" spans="1:6" x14ac:dyDescent="0.25">
      <c r="A2848" s="3">
        <v>51053</v>
      </c>
      <c r="B2848" s="3" t="s">
        <v>1486</v>
      </c>
      <c r="C2848" s="3" t="s">
        <v>6193</v>
      </c>
      <c r="D2848" s="3" t="s">
        <v>2240</v>
      </c>
      <c r="E2848" s="3" t="s">
        <v>23961</v>
      </c>
      <c r="F2848" s="3" t="s">
        <v>2240</v>
      </c>
    </row>
    <row r="2849" spans="1:6" x14ac:dyDescent="0.25">
      <c r="A2849" s="3">
        <v>51057</v>
      </c>
      <c r="B2849" s="3" t="s">
        <v>1486</v>
      </c>
      <c r="C2849" s="3" t="s">
        <v>1995</v>
      </c>
      <c r="D2849" s="3" t="s">
        <v>2732</v>
      </c>
      <c r="E2849" s="3" t="s">
        <v>23961</v>
      </c>
      <c r="F2849" s="3" t="s">
        <v>2732</v>
      </c>
    </row>
    <row r="2850" spans="1:6" x14ac:dyDescent="0.25">
      <c r="A2850" s="3">
        <v>51059</v>
      </c>
      <c r="B2850" s="3" t="s">
        <v>1486</v>
      </c>
      <c r="C2850" s="3" t="s">
        <v>6196</v>
      </c>
      <c r="D2850" s="3" t="s">
        <v>2240</v>
      </c>
      <c r="E2850" s="3" t="s">
        <v>23961</v>
      </c>
      <c r="F2850" s="3" t="s">
        <v>2240</v>
      </c>
    </row>
    <row r="2851" spans="1:6" x14ac:dyDescent="0.25">
      <c r="A2851" s="3">
        <v>51061</v>
      </c>
      <c r="B2851" s="3" t="s">
        <v>1486</v>
      </c>
      <c r="C2851" s="3" t="s">
        <v>1843</v>
      </c>
      <c r="D2851" s="3" t="s">
        <v>2240</v>
      </c>
      <c r="E2851" s="3" t="s">
        <v>23961</v>
      </c>
      <c r="F2851" s="3" t="s">
        <v>2240</v>
      </c>
    </row>
    <row r="2852" spans="1:6" x14ac:dyDescent="0.25">
      <c r="A2852" s="3">
        <v>51063</v>
      </c>
      <c r="B2852" s="3" t="s">
        <v>1486</v>
      </c>
      <c r="C2852" s="3" t="s">
        <v>2014</v>
      </c>
      <c r="D2852" s="3" t="s">
        <v>2240</v>
      </c>
      <c r="E2852" s="3" t="s">
        <v>23961</v>
      </c>
      <c r="F2852" s="3" t="s">
        <v>2240</v>
      </c>
    </row>
    <row r="2853" spans="1:6" x14ac:dyDescent="0.25">
      <c r="A2853" s="3">
        <v>51065</v>
      </c>
      <c r="B2853" s="3" t="s">
        <v>1486</v>
      </c>
      <c r="C2853" s="3" t="s">
        <v>1868</v>
      </c>
      <c r="D2853" s="3" t="s">
        <v>2240</v>
      </c>
      <c r="E2853" s="3" t="s">
        <v>23961</v>
      </c>
      <c r="F2853" s="3" t="s">
        <v>2240</v>
      </c>
    </row>
    <row r="2854" spans="1:6" x14ac:dyDescent="0.25">
      <c r="A2854" s="3">
        <v>51067</v>
      </c>
      <c r="B2854" s="3" t="s">
        <v>1486</v>
      </c>
      <c r="C2854" s="3" t="s">
        <v>1813</v>
      </c>
      <c r="D2854" s="3" t="s">
        <v>2240</v>
      </c>
      <c r="E2854" s="3" t="s">
        <v>23961</v>
      </c>
      <c r="F2854" s="3" t="s">
        <v>2240</v>
      </c>
    </row>
    <row r="2855" spans="1:6" x14ac:dyDescent="0.25">
      <c r="A2855" s="3">
        <v>51069</v>
      </c>
      <c r="B2855" s="3" t="s">
        <v>1486</v>
      </c>
      <c r="C2855" s="3" t="s">
        <v>3941</v>
      </c>
      <c r="D2855" s="3" t="s">
        <v>1015</v>
      </c>
      <c r="E2855" s="3" t="s">
        <v>23961</v>
      </c>
      <c r="F2855" s="3" t="s">
        <v>1015</v>
      </c>
    </row>
    <row r="2856" spans="1:6" x14ac:dyDescent="0.25">
      <c r="A2856" s="3">
        <v>51071</v>
      </c>
      <c r="B2856" s="3" t="s">
        <v>1486</v>
      </c>
      <c r="C2856" s="3" t="s">
        <v>5662</v>
      </c>
      <c r="D2856" s="3" t="s">
        <v>1015</v>
      </c>
      <c r="E2856" s="3" t="s">
        <v>23961</v>
      </c>
      <c r="F2856" s="3" t="s">
        <v>1015</v>
      </c>
    </row>
    <row r="2857" spans="1:6" x14ac:dyDescent="0.25">
      <c r="A2857" s="3">
        <v>51073</v>
      </c>
      <c r="B2857" s="3" t="s">
        <v>1486</v>
      </c>
      <c r="C2857" s="3" t="s">
        <v>1556</v>
      </c>
      <c r="D2857" s="3" t="s">
        <v>2732</v>
      </c>
      <c r="E2857" s="3" t="s">
        <v>23961</v>
      </c>
      <c r="F2857" s="3" t="s">
        <v>2732</v>
      </c>
    </row>
    <row r="2858" spans="1:6" x14ac:dyDescent="0.25">
      <c r="A2858" s="3">
        <v>51075</v>
      </c>
      <c r="B2858" s="3" t="s">
        <v>1486</v>
      </c>
      <c r="C2858" s="3" t="s">
        <v>6205</v>
      </c>
      <c r="D2858" s="3" t="s">
        <v>2240</v>
      </c>
      <c r="E2858" s="3" t="s">
        <v>23961</v>
      </c>
      <c r="F2858" s="3" t="s">
        <v>2240</v>
      </c>
    </row>
    <row r="2859" spans="1:6" x14ac:dyDescent="0.25">
      <c r="A2859" s="3">
        <v>51077</v>
      </c>
      <c r="B2859" s="3" t="s">
        <v>1486</v>
      </c>
      <c r="C2859" s="3" t="s">
        <v>1824</v>
      </c>
      <c r="D2859" s="3" t="s">
        <v>2240</v>
      </c>
      <c r="E2859" s="3" t="s">
        <v>23961</v>
      </c>
      <c r="F2859" s="3" t="s">
        <v>2240</v>
      </c>
    </row>
    <row r="2860" spans="1:6" x14ac:dyDescent="0.25">
      <c r="A2860" s="3">
        <v>51079</v>
      </c>
      <c r="B2860" s="3" t="s">
        <v>1486</v>
      </c>
      <c r="C2860" s="3" t="s">
        <v>1737</v>
      </c>
      <c r="D2860" s="3" t="s">
        <v>2240</v>
      </c>
      <c r="E2860" s="3" t="s">
        <v>23961</v>
      </c>
      <c r="F2860" s="3" t="s">
        <v>2240</v>
      </c>
    </row>
    <row r="2861" spans="1:6" x14ac:dyDescent="0.25">
      <c r="A2861" s="3">
        <v>51081</v>
      </c>
      <c r="B2861" s="3" t="s">
        <v>1486</v>
      </c>
      <c r="C2861" s="3" t="s">
        <v>6209</v>
      </c>
      <c r="D2861" s="3" t="s">
        <v>2240</v>
      </c>
      <c r="E2861" s="3" t="s">
        <v>23961</v>
      </c>
      <c r="F2861" s="3" t="s">
        <v>2240</v>
      </c>
    </row>
    <row r="2862" spans="1:6" x14ac:dyDescent="0.25">
      <c r="A2862" s="3">
        <v>51083</v>
      </c>
      <c r="B2862" s="3" t="s">
        <v>1486</v>
      </c>
      <c r="C2862" s="3" t="s">
        <v>1713</v>
      </c>
      <c r="D2862" s="3" t="s">
        <v>2240</v>
      </c>
      <c r="E2862" s="3" t="s">
        <v>23961</v>
      </c>
      <c r="F2862" s="3" t="s">
        <v>2240</v>
      </c>
    </row>
    <row r="2863" spans="1:6" x14ac:dyDescent="0.25">
      <c r="A2863" s="3">
        <v>51085</v>
      </c>
      <c r="B2863" s="3" t="s">
        <v>1486</v>
      </c>
      <c r="C2863" s="3" t="s">
        <v>2103</v>
      </c>
      <c r="D2863" s="3" t="s">
        <v>2732</v>
      </c>
      <c r="E2863" s="3" t="s">
        <v>23961</v>
      </c>
      <c r="F2863" s="3" t="s">
        <v>2732</v>
      </c>
    </row>
    <row r="2864" spans="1:6" x14ac:dyDescent="0.25">
      <c r="A2864" s="3">
        <v>51087</v>
      </c>
      <c r="B2864" s="3" t="s">
        <v>1486</v>
      </c>
      <c r="C2864" s="3" t="s">
        <v>2059</v>
      </c>
      <c r="D2864" s="3" t="s">
        <v>2732</v>
      </c>
      <c r="E2864" s="3" t="s">
        <v>23961</v>
      </c>
      <c r="F2864" s="3" t="s">
        <v>2732</v>
      </c>
    </row>
    <row r="2865" spans="1:6" x14ac:dyDescent="0.25">
      <c r="A2865" s="3">
        <v>51089</v>
      </c>
      <c r="B2865" s="3" t="s">
        <v>1486</v>
      </c>
      <c r="C2865" s="3" t="s">
        <v>1733</v>
      </c>
      <c r="D2865" s="3" t="s">
        <v>2240</v>
      </c>
      <c r="E2865" s="3" t="s">
        <v>23961</v>
      </c>
      <c r="F2865" s="3" t="s">
        <v>2240</v>
      </c>
    </row>
    <row r="2866" spans="1:6" x14ac:dyDescent="0.25">
      <c r="A2866" s="3">
        <v>51091</v>
      </c>
      <c r="B2866" s="3" t="s">
        <v>1486</v>
      </c>
      <c r="C2866" s="3" t="s">
        <v>5165</v>
      </c>
      <c r="D2866" s="3" t="s">
        <v>1015</v>
      </c>
      <c r="E2866" s="3" t="s">
        <v>23961</v>
      </c>
      <c r="F2866" s="3" t="s">
        <v>1015</v>
      </c>
    </row>
    <row r="2867" spans="1:6" x14ac:dyDescent="0.25">
      <c r="A2867" s="3">
        <v>51093</v>
      </c>
      <c r="B2867" s="3" t="s">
        <v>1486</v>
      </c>
      <c r="C2867" s="3" t="s">
        <v>1643</v>
      </c>
      <c r="D2867" s="3" t="s">
        <v>2732</v>
      </c>
      <c r="E2867" s="3" t="s">
        <v>23961</v>
      </c>
      <c r="F2867" s="3" t="s">
        <v>2732</v>
      </c>
    </row>
    <row r="2868" spans="1:6" x14ac:dyDescent="0.25">
      <c r="A2868" s="3">
        <v>51095</v>
      </c>
      <c r="B2868" s="3" t="s">
        <v>1486</v>
      </c>
      <c r="C2868" s="3" t="s">
        <v>6217</v>
      </c>
      <c r="D2868" s="3" t="s">
        <v>2732</v>
      </c>
      <c r="E2868" s="3" t="s">
        <v>23961</v>
      </c>
      <c r="F2868" s="3" t="s">
        <v>2732</v>
      </c>
    </row>
    <row r="2869" spans="1:6" x14ac:dyDescent="0.25">
      <c r="A2869" s="3">
        <v>51097</v>
      </c>
      <c r="B2869" s="3" t="s">
        <v>1486</v>
      </c>
      <c r="C2869" s="3" t="s">
        <v>6219</v>
      </c>
      <c r="D2869" s="3" t="s">
        <v>2732</v>
      </c>
      <c r="E2869" s="3" t="s">
        <v>23961</v>
      </c>
      <c r="F2869" s="3" t="s">
        <v>2732</v>
      </c>
    </row>
    <row r="2870" spans="1:6" x14ac:dyDescent="0.25">
      <c r="A2870" s="3">
        <v>51099</v>
      </c>
      <c r="B2870" s="3" t="s">
        <v>1486</v>
      </c>
      <c r="C2870" s="3" t="s">
        <v>1579</v>
      </c>
      <c r="D2870" s="3" t="s">
        <v>2732</v>
      </c>
      <c r="E2870" s="3" t="s">
        <v>23961</v>
      </c>
      <c r="F2870" s="3" t="s">
        <v>2732</v>
      </c>
    </row>
    <row r="2871" spans="1:6" x14ac:dyDescent="0.25">
      <c r="A2871" s="3">
        <v>51101</v>
      </c>
      <c r="B2871" s="3" t="s">
        <v>1486</v>
      </c>
      <c r="C2871" s="3" t="s">
        <v>6222</v>
      </c>
      <c r="D2871" s="3" t="s">
        <v>2732</v>
      </c>
      <c r="E2871" s="3" t="s">
        <v>23961</v>
      </c>
      <c r="F2871" s="3" t="s">
        <v>2732</v>
      </c>
    </row>
    <row r="2872" spans="1:6" x14ac:dyDescent="0.25">
      <c r="A2872" s="3">
        <v>51103</v>
      </c>
      <c r="B2872" s="3" t="s">
        <v>1486</v>
      </c>
      <c r="C2872" s="3" t="s">
        <v>1669</v>
      </c>
      <c r="D2872" s="3" t="s">
        <v>2732</v>
      </c>
      <c r="E2872" s="3" t="s">
        <v>23961</v>
      </c>
      <c r="F2872" s="3" t="s">
        <v>2732</v>
      </c>
    </row>
    <row r="2873" spans="1:6" x14ac:dyDescent="0.25">
      <c r="A2873" s="3">
        <v>51105</v>
      </c>
      <c r="B2873" s="3" t="s">
        <v>1486</v>
      </c>
      <c r="C2873" s="3" t="s">
        <v>1585</v>
      </c>
      <c r="D2873" s="3" t="s">
        <v>1015</v>
      </c>
      <c r="E2873" s="3" t="s">
        <v>23961</v>
      </c>
      <c r="F2873" s="3" t="s">
        <v>1015</v>
      </c>
    </row>
    <row r="2874" spans="1:6" x14ac:dyDescent="0.25">
      <c r="A2874" s="3">
        <v>51107</v>
      </c>
      <c r="B2874" s="3" t="s">
        <v>1486</v>
      </c>
      <c r="C2874" s="3" t="s">
        <v>6226</v>
      </c>
      <c r="D2874" s="3" t="s">
        <v>2240</v>
      </c>
      <c r="E2874" s="3" t="s">
        <v>23961</v>
      </c>
      <c r="F2874" s="3" t="s">
        <v>2240</v>
      </c>
    </row>
    <row r="2875" spans="1:6" x14ac:dyDescent="0.25">
      <c r="A2875" s="3">
        <v>51109</v>
      </c>
      <c r="B2875" s="3" t="s">
        <v>1486</v>
      </c>
      <c r="C2875" s="3" t="s">
        <v>2094</v>
      </c>
      <c r="D2875" s="3" t="s">
        <v>2240</v>
      </c>
      <c r="E2875" s="3" t="s">
        <v>23961</v>
      </c>
      <c r="F2875" s="3" t="s">
        <v>2240</v>
      </c>
    </row>
    <row r="2876" spans="1:6" x14ac:dyDescent="0.25">
      <c r="A2876" s="3">
        <v>51111</v>
      </c>
      <c r="B2876" s="3" t="s">
        <v>1486</v>
      </c>
      <c r="C2876" s="3" t="s">
        <v>1802</v>
      </c>
      <c r="D2876" s="3" t="s">
        <v>2240</v>
      </c>
      <c r="E2876" s="3" t="s">
        <v>23961</v>
      </c>
      <c r="F2876" s="3" t="s">
        <v>2240</v>
      </c>
    </row>
    <row r="2877" spans="1:6" x14ac:dyDescent="0.25">
      <c r="A2877" s="3">
        <v>51113</v>
      </c>
      <c r="B2877" s="3" t="s">
        <v>1486</v>
      </c>
      <c r="C2877" s="3" t="s">
        <v>2004</v>
      </c>
      <c r="D2877" s="3" t="s">
        <v>2240</v>
      </c>
      <c r="E2877" s="3" t="s">
        <v>23961</v>
      </c>
      <c r="F2877" s="3" t="s">
        <v>2240</v>
      </c>
    </row>
    <row r="2878" spans="1:6" x14ac:dyDescent="0.25">
      <c r="A2878" s="3">
        <v>51115</v>
      </c>
      <c r="B2878" s="3" t="s">
        <v>1486</v>
      </c>
      <c r="C2878" s="3" t="s">
        <v>6231</v>
      </c>
      <c r="D2878" s="3" t="s">
        <v>2732</v>
      </c>
      <c r="E2878" s="3" t="s">
        <v>23961</v>
      </c>
      <c r="F2878" s="3" t="s">
        <v>2732</v>
      </c>
    </row>
    <row r="2879" spans="1:6" x14ac:dyDescent="0.25">
      <c r="A2879" s="3">
        <v>51117</v>
      </c>
      <c r="B2879" s="3" t="s">
        <v>1486</v>
      </c>
      <c r="C2879" s="3" t="s">
        <v>4985</v>
      </c>
      <c r="D2879" s="3" t="s">
        <v>2240</v>
      </c>
      <c r="E2879" s="3" t="s">
        <v>23961</v>
      </c>
      <c r="F2879" s="3" t="s">
        <v>2240</v>
      </c>
    </row>
    <row r="2880" spans="1:6" x14ac:dyDescent="0.25">
      <c r="A2880" s="3">
        <v>51119</v>
      </c>
      <c r="B2880" s="3" t="s">
        <v>1486</v>
      </c>
      <c r="C2880" s="3" t="s">
        <v>1512</v>
      </c>
      <c r="D2880" s="3" t="s">
        <v>2732</v>
      </c>
      <c r="E2880" s="3" t="s">
        <v>23961</v>
      </c>
      <c r="F2880" s="3" t="s">
        <v>2732</v>
      </c>
    </row>
    <row r="2881" spans="1:6" x14ac:dyDescent="0.25">
      <c r="A2881" s="3">
        <v>51121</v>
      </c>
      <c r="B2881" s="3" t="s">
        <v>1486</v>
      </c>
      <c r="C2881" s="3" t="s">
        <v>1626</v>
      </c>
      <c r="D2881" s="3" t="s">
        <v>1015</v>
      </c>
      <c r="E2881" s="3" t="s">
        <v>23961</v>
      </c>
      <c r="F2881" s="3" t="s">
        <v>1015</v>
      </c>
    </row>
    <row r="2882" spans="1:6" x14ac:dyDescent="0.25">
      <c r="A2882" s="3">
        <v>51125</v>
      </c>
      <c r="B2882" s="3" t="s">
        <v>1486</v>
      </c>
      <c r="C2882" s="3" t="s">
        <v>3773</v>
      </c>
      <c r="D2882" s="3" t="s">
        <v>2240</v>
      </c>
      <c r="E2882" s="3" t="s">
        <v>23961</v>
      </c>
      <c r="F2882" s="3" t="s">
        <v>2240</v>
      </c>
    </row>
    <row r="2883" spans="1:6" x14ac:dyDescent="0.25">
      <c r="A2883" s="3">
        <v>51127</v>
      </c>
      <c r="B2883" s="3" t="s">
        <v>1486</v>
      </c>
      <c r="C2883" s="3" t="s">
        <v>6237</v>
      </c>
      <c r="D2883" s="3" t="s">
        <v>2732</v>
      </c>
      <c r="E2883" s="3" t="s">
        <v>23961</v>
      </c>
      <c r="F2883" s="3" t="s">
        <v>2732</v>
      </c>
    </row>
    <row r="2884" spans="1:6" x14ac:dyDescent="0.25">
      <c r="A2884" s="3">
        <v>51131</v>
      </c>
      <c r="B2884" s="3" t="s">
        <v>1486</v>
      </c>
      <c r="C2884" s="3" t="s">
        <v>1716</v>
      </c>
      <c r="D2884" s="3" t="s">
        <v>2732</v>
      </c>
      <c r="E2884" s="3" t="s">
        <v>23961</v>
      </c>
      <c r="F2884" s="3" t="s">
        <v>2732</v>
      </c>
    </row>
    <row r="2885" spans="1:6" x14ac:dyDescent="0.25">
      <c r="A2885" s="3">
        <v>51133</v>
      </c>
      <c r="B2885" s="3" t="s">
        <v>1486</v>
      </c>
      <c r="C2885" s="3" t="s">
        <v>1596</v>
      </c>
      <c r="D2885" s="3" t="s">
        <v>2732</v>
      </c>
      <c r="E2885" s="3" t="s">
        <v>23961</v>
      </c>
      <c r="F2885" s="3" t="s">
        <v>2732</v>
      </c>
    </row>
    <row r="2886" spans="1:6" x14ac:dyDescent="0.25">
      <c r="A2886" s="3">
        <v>51135</v>
      </c>
      <c r="B2886" s="3" t="s">
        <v>1486</v>
      </c>
      <c r="C2886" s="3" t="s">
        <v>6241</v>
      </c>
      <c r="D2886" s="3" t="s">
        <v>2240</v>
      </c>
      <c r="E2886" s="3" t="s">
        <v>23961</v>
      </c>
      <c r="F2886" s="3" t="s">
        <v>2240</v>
      </c>
    </row>
    <row r="2887" spans="1:6" x14ac:dyDescent="0.25">
      <c r="A2887" s="3">
        <v>51137</v>
      </c>
      <c r="B2887" s="3" t="s">
        <v>1486</v>
      </c>
      <c r="C2887" s="3" t="s">
        <v>1549</v>
      </c>
      <c r="D2887" s="3" t="s">
        <v>2240</v>
      </c>
      <c r="E2887" s="3" t="s">
        <v>23961</v>
      </c>
      <c r="F2887" s="3" t="s">
        <v>2240</v>
      </c>
    </row>
    <row r="2888" spans="1:6" x14ac:dyDescent="0.25">
      <c r="A2888" s="3">
        <v>51139</v>
      </c>
      <c r="B2888" s="3" t="s">
        <v>1486</v>
      </c>
      <c r="C2888" s="3" t="s">
        <v>3466</v>
      </c>
      <c r="D2888" s="3" t="s">
        <v>1015</v>
      </c>
      <c r="E2888" s="3" t="s">
        <v>23961</v>
      </c>
      <c r="F2888" s="3" t="s">
        <v>1015</v>
      </c>
    </row>
    <row r="2889" spans="1:6" x14ac:dyDescent="0.25">
      <c r="A2889" s="3">
        <v>51141</v>
      </c>
      <c r="B2889" s="3" t="s">
        <v>1486</v>
      </c>
      <c r="C2889" s="3" t="s">
        <v>6245</v>
      </c>
      <c r="D2889" s="3" t="s">
        <v>2240</v>
      </c>
      <c r="E2889" s="3" t="s">
        <v>23961</v>
      </c>
      <c r="F2889" s="3" t="s">
        <v>2240</v>
      </c>
    </row>
    <row r="2890" spans="1:6" x14ac:dyDescent="0.25">
      <c r="A2890" s="3">
        <v>51143</v>
      </c>
      <c r="B2890" s="3" t="s">
        <v>1486</v>
      </c>
      <c r="C2890" s="3" t="s">
        <v>6247</v>
      </c>
      <c r="D2890" s="3" t="s">
        <v>2240</v>
      </c>
      <c r="E2890" s="3" t="s">
        <v>23961</v>
      </c>
      <c r="F2890" s="3" t="s">
        <v>2240</v>
      </c>
    </row>
    <row r="2891" spans="1:6" x14ac:dyDescent="0.25">
      <c r="A2891" s="3">
        <v>51145</v>
      </c>
      <c r="B2891" s="3" t="s">
        <v>1486</v>
      </c>
      <c r="C2891" s="3" t="s">
        <v>6249</v>
      </c>
      <c r="D2891" s="3" t="s">
        <v>2240</v>
      </c>
      <c r="E2891" s="3" t="s">
        <v>23961</v>
      </c>
      <c r="F2891" s="3" t="s">
        <v>2240</v>
      </c>
    </row>
    <row r="2892" spans="1:6" x14ac:dyDescent="0.25">
      <c r="A2892" s="3">
        <v>51147</v>
      </c>
      <c r="B2892" s="3" t="s">
        <v>1486</v>
      </c>
      <c r="C2892" s="3" t="s">
        <v>6251</v>
      </c>
      <c r="D2892" s="3" t="s">
        <v>2240</v>
      </c>
      <c r="E2892" s="3" t="s">
        <v>23961</v>
      </c>
      <c r="F2892" s="3" t="s">
        <v>2240</v>
      </c>
    </row>
    <row r="2893" spans="1:6" x14ac:dyDescent="0.25">
      <c r="A2893" s="3">
        <v>51149</v>
      </c>
      <c r="B2893" s="3" t="s">
        <v>1486</v>
      </c>
      <c r="C2893" s="3" t="s">
        <v>6253</v>
      </c>
      <c r="D2893" s="3" t="s">
        <v>2732</v>
      </c>
      <c r="E2893" s="3" t="s">
        <v>23961</v>
      </c>
      <c r="F2893" s="3" t="s">
        <v>2732</v>
      </c>
    </row>
    <row r="2894" spans="1:6" x14ac:dyDescent="0.25">
      <c r="A2894" s="3">
        <v>51153</v>
      </c>
      <c r="B2894" s="3" t="s">
        <v>1486</v>
      </c>
      <c r="C2894" s="3" t="s">
        <v>1730</v>
      </c>
      <c r="D2894" s="3" t="s">
        <v>2240</v>
      </c>
      <c r="E2894" s="3" t="s">
        <v>23961</v>
      </c>
      <c r="F2894" s="3" t="s">
        <v>2240</v>
      </c>
    </row>
    <row r="2895" spans="1:6" x14ac:dyDescent="0.25">
      <c r="A2895" s="3">
        <v>51155</v>
      </c>
      <c r="B2895" s="3" t="s">
        <v>1486</v>
      </c>
      <c r="C2895" s="3" t="s">
        <v>1691</v>
      </c>
      <c r="D2895" s="3" t="s">
        <v>1015</v>
      </c>
      <c r="E2895" s="3" t="s">
        <v>23961</v>
      </c>
      <c r="F2895" s="3" t="s">
        <v>1015</v>
      </c>
    </row>
    <row r="2896" spans="1:6" x14ac:dyDescent="0.25">
      <c r="A2896" s="3">
        <v>51157</v>
      </c>
      <c r="B2896" s="3" t="s">
        <v>1486</v>
      </c>
      <c r="C2896" s="3" t="s">
        <v>6257</v>
      </c>
      <c r="D2896" s="3" t="s">
        <v>2240</v>
      </c>
      <c r="E2896" s="3" t="s">
        <v>23961</v>
      </c>
      <c r="F2896" s="3" t="s">
        <v>2240</v>
      </c>
    </row>
    <row r="2897" spans="1:6" x14ac:dyDescent="0.25">
      <c r="A2897" s="3">
        <v>51159</v>
      </c>
      <c r="B2897" s="3" t="s">
        <v>1486</v>
      </c>
      <c r="C2897" s="3" t="s">
        <v>1514</v>
      </c>
      <c r="D2897" s="3" t="s">
        <v>2732</v>
      </c>
      <c r="E2897" s="3" t="s">
        <v>23961</v>
      </c>
      <c r="F2897" s="3" t="s">
        <v>2732</v>
      </c>
    </row>
    <row r="2898" spans="1:6" x14ac:dyDescent="0.25">
      <c r="A2898" s="3">
        <v>51161</v>
      </c>
      <c r="B2898" s="3" t="s">
        <v>1486</v>
      </c>
      <c r="C2898" s="3" t="s">
        <v>1840</v>
      </c>
      <c r="D2898" s="3" t="s">
        <v>1015</v>
      </c>
      <c r="E2898" s="3" t="s">
        <v>23961</v>
      </c>
      <c r="F2898" s="3" t="s">
        <v>1015</v>
      </c>
    </row>
    <row r="2899" spans="1:6" x14ac:dyDescent="0.25">
      <c r="A2899" s="3">
        <v>51163</v>
      </c>
      <c r="B2899" s="3" t="s">
        <v>1486</v>
      </c>
      <c r="C2899" s="3" t="s">
        <v>6261</v>
      </c>
      <c r="D2899" s="3" t="s">
        <v>1015</v>
      </c>
      <c r="E2899" s="3" t="s">
        <v>23961</v>
      </c>
      <c r="F2899" s="3" t="s">
        <v>1015</v>
      </c>
    </row>
    <row r="2900" spans="1:6" x14ac:dyDescent="0.25">
      <c r="A2900" s="3">
        <v>51165</v>
      </c>
      <c r="B2900" s="3" t="s">
        <v>1486</v>
      </c>
      <c r="C2900" s="3" t="s">
        <v>1748</v>
      </c>
      <c r="D2900" s="3" t="s">
        <v>1015</v>
      </c>
      <c r="E2900" s="3" t="s">
        <v>23961</v>
      </c>
      <c r="F2900" s="3" t="s">
        <v>1015</v>
      </c>
    </row>
    <row r="2901" spans="1:6" x14ac:dyDescent="0.25">
      <c r="A2901" s="3">
        <v>51167</v>
      </c>
      <c r="B2901" s="3" t="s">
        <v>1486</v>
      </c>
      <c r="C2901" s="3" t="s">
        <v>1850</v>
      </c>
      <c r="D2901" s="3" t="s">
        <v>1015</v>
      </c>
      <c r="E2901" s="3" t="s">
        <v>23961</v>
      </c>
      <c r="F2901" s="3" t="s">
        <v>1015</v>
      </c>
    </row>
    <row r="2902" spans="1:6" x14ac:dyDescent="0.25">
      <c r="A2902" s="3">
        <v>51169</v>
      </c>
      <c r="B2902" s="3" t="s">
        <v>1486</v>
      </c>
      <c r="C2902" s="3" t="s">
        <v>1622</v>
      </c>
      <c r="D2902" s="3" t="s">
        <v>1015</v>
      </c>
      <c r="E2902" s="3" t="s">
        <v>23961</v>
      </c>
      <c r="F2902" s="3" t="s">
        <v>1015</v>
      </c>
    </row>
    <row r="2903" spans="1:6" x14ac:dyDescent="0.25">
      <c r="A2903" s="3">
        <v>51171</v>
      </c>
      <c r="B2903" s="3" t="s">
        <v>1486</v>
      </c>
      <c r="C2903" s="3" t="s">
        <v>6266</v>
      </c>
      <c r="D2903" s="3" t="s">
        <v>1015</v>
      </c>
      <c r="E2903" s="3" t="s">
        <v>23961</v>
      </c>
      <c r="F2903" s="3" t="s">
        <v>1015</v>
      </c>
    </row>
    <row r="2904" spans="1:6" x14ac:dyDescent="0.25">
      <c r="A2904" s="3">
        <v>51173</v>
      </c>
      <c r="B2904" s="3" t="s">
        <v>1486</v>
      </c>
      <c r="C2904" s="3" t="s">
        <v>6268</v>
      </c>
      <c r="D2904" s="3" t="s">
        <v>1015</v>
      </c>
      <c r="E2904" s="3" t="s">
        <v>23961</v>
      </c>
      <c r="F2904" s="3" t="s">
        <v>1015</v>
      </c>
    </row>
    <row r="2905" spans="1:6" x14ac:dyDescent="0.25">
      <c r="A2905" s="3">
        <v>51175</v>
      </c>
      <c r="B2905" s="3" t="s">
        <v>1486</v>
      </c>
      <c r="C2905" s="3" t="s">
        <v>6270</v>
      </c>
      <c r="D2905" s="3" t="s">
        <v>2732</v>
      </c>
      <c r="E2905" s="3" t="s">
        <v>23961</v>
      </c>
      <c r="F2905" s="3" t="s">
        <v>2732</v>
      </c>
    </row>
    <row r="2906" spans="1:6" x14ac:dyDescent="0.25">
      <c r="A2906" s="3">
        <v>51177</v>
      </c>
      <c r="B2906" s="3" t="s">
        <v>1486</v>
      </c>
      <c r="C2906" s="3" t="s">
        <v>2217</v>
      </c>
      <c r="D2906" s="3" t="s">
        <v>2240</v>
      </c>
      <c r="E2906" s="3" t="s">
        <v>23961</v>
      </c>
      <c r="F2906" s="3" t="s">
        <v>2240</v>
      </c>
    </row>
    <row r="2907" spans="1:6" x14ac:dyDescent="0.25">
      <c r="A2907" s="3">
        <v>51179</v>
      </c>
      <c r="B2907" s="3" t="s">
        <v>1486</v>
      </c>
      <c r="C2907" s="3" t="s">
        <v>3628</v>
      </c>
      <c r="D2907" s="3" t="s">
        <v>2240</v>
      </c>
      <c r="E2907" s="3" t="s">
        <v>23961</v>
      </c>
      <c r="F2907" s="3" t="s">
        <v>2240</v>
      </c>
    </row>
    <row r="2908" spans="1:6" x14ac:dyDescent="0.25">
      <c r="A2908" s="3">
        <v>51181</v>
      </c>
      <c r="B2908" s="3" t="s">
        <v>1486</v>
      </c>
      <c r="C2908" s="3" t="s">
        <v>1944</v>
      </c>
      <c r="D2908" s="3" t="s">
        <v>2732</v>
      </c>
      <c r="E2908" s="3" t="s">
        <v>23961</v>
      </c>
      <c r="F2908" s="3" t="s">
        <v>2732</v>
      </c>
    </row>
    <row r="2909" spans="1:6" x14ac:dyDescent="0.25">
      <c r="A2909" s="3">
        <v>51183</v>
      </c>
      <c r="B2909" s="3" t="s">
        <v>1486</v>
      </c>
      <c r="C2909" s="3" t="s">
        <v>1996</v>
      </c>
      <c r="D2909" s="3" t="s">
        <v>2732</v>
      </c>
      <c r="E2909" s="3" t="s">
        <v>23961</v>
      </c>
      <c r="F2909" s="3" t="s">
        <v>2732</v>
      </c>
    </row>
    <row r="2910" spans="1:6" x14ac:dyDescent="0.25">
      <c r="A2910" s="3">
        <v>51185</v>
      </c>
      <c r="B2910" s="3" t="s">
        <v>1486</v>
      </c>
      <c r="C2910" s="3" t="s">
        <v>1636</v>
      </c>
      <c r="D2910" s="3" t="s">
        <v>1015</v>
      </c>
      <c r="E2910" s="3" t="s">
        <v>23961</v>
      </c>
      <c r="F2910" s="3" t="s">
        <v>1015</v>
      </c>
    </row>
    <row r="2911" spans="1:6" x14ac:dyDescent="0.25">
      <c r="A2911" s="3">
        <v>51187</v>
      </c>
      <c r="B2911" s="3" t="s">
        <v>1486</v>
      </c>
      <c r="C2911" s="3" t="s">
        <v>1588</v>
      </c>
      <c r="D2911" s="3" t="s">
        <v>1015</v>
      </c>
      <c r="E2911" s="3" t="s">
        <v>23961</v>
      </c>
      <c r="F2911" s="3" t="s">
        <v>1015</v>
      </c>
    </row>
    <row r="2912" spans="1:6" x14ac:dyDescent="0.25">
      <c r="A2912" s="3">
        <v>51191</v>
      </c>
      <c r="B2912" s="3" t="s">
        <v>1486</v>
      </c>
      <c r="C2912" s="3" t="s">
        <v>1127</v>
      </c>
      <c r="D2912" s="3" t="s">
        <v>1015</v>
      </c>
      <c r="E2912" s="3" t="s">
        <v>23961</v>
      </c>
      <c r="F2912" s="3" t="s">
        <v>1015</v>
      </c>
    </row>
    <row r="2913" spans="1:6" x14ac:dyDescent="0.25">
      <c r="A2913" s="3">
        <v>51193</v>
      </c>
      <c r="B2913" s="3" t="s">
        <v>1486</v>
      </c>
      <c r="C2913" s="3" t="s">
        <v>5465</v>
      </c>
      <c r="D2913" s="3" t="s">
        <v>2732</v>
      </c>
      <c r="E2913" s="3" t="s">
        <v>23961</v>
      </c>
      <c r="F2913" s="3" t="s">
        <v>2732</v>
      </c>
    </row>
    <row r="2914" spans="1:6" x14ac:dyDescent="0.25">
      <c r="A2914" s="3">
        <v>51195</v>
      </c>
      <c r="B2914" s="3" t="s">
        <v>1486</v>
      </c>
      <c r="C2914" s="3" t="s">
        <v>1756</v>
      </c>
      <c r="D2914" s="3" t="s">
        <v>1015</v>
      </c>
      <c r="E2914" s="3" t="s">
        <v>23961</v>
      </c>
      <c r="F2914" s="3" t="s">
        <v>1015</v>
      </c>
    </row>
    <row r="2915" spans="1:6" x14ac:dyDescent="0.25">
      <c r="A2915" s="3">
        <v>51197</v>
      </c>
      <c r="B2915" s="3" t="s">
        <v>1486</v>
      </c>
      <c r="C2915" s="3" t="s">
        <v>6281</v>
      </c>
      <c r="D2915" s="3" t="s">
        <v>1015</v>
      </c>
      <c r="E2915" s="3" t="s">
        <v>23961</v>
      </c>
      <c r="F2915" s="3" t="s">
        <v>1015</v>
      </c>
    </row>
    <row r="2916" spans="1:6" x14ac:dyDescent="0.25">
      <c r="A2916" s="3">
        <v>51199</v>
      </c>
      <c r="B2916" s="3" t="s">
        <v>1486</v>
      </c>
      <c r="C2916" s="3" t="s">
        <v>1621</v>
      </c>
      <c r="D2916" s="3" t="s">
        <v>2732</v>
      </c>
      <c r="E2916" s="3" t="s">
        <v>23961</v>
      </c>
      <c r="F2916" s="3" t="s">
        <v>2732</v>
      </c>
    </row>
    <row r="2917" spans="1:6" x14ac:dyDescent="0.25">
      <c r="A2917" s="3">
        <v>51510</v>
      </c>
      <c r="B2917" s="3" t="s">
        <v>1486</v>
      </c>
      <c r="C2917" s="3" t="s">
        <v>6284</v>
      </c>
      <c r="D2917" s="3" t="s">
        <v>2240</v>
      </c>
      <c r="E2917" s="3" t="s">
        <v>23961</v>
      </c>
      <c r="F2917" s="3" t="s">
        <v>2240</v>
      </c>
    </row>
    <row r="2918" spans="1:6" x14ac:dyDescent="0.25">
      <c r="A2918" s="3">
        <v>51520</v>
      </c>
      <c r="B2918" s="3" t="s">
        <v>1486</v>
      </c>
      <c r="C2918" s="3" t="s">
        <v>6286</v>
      </c>
      <c r="D2918" s="3" t="s">
        <v>3659</v>
      </c>
      <c r="E2918" s="3" t="s">
        <v>23961</v>
      </c>
      <c r="F2918" s="3" t="s">
        <v>3659</v>
      </c>
    </row>
    <row r="2919" spans="1:6" x14ac:dyDescent="0.25">
      <c r="A2919" s="3">
        <v>51530</v>
      </c>
      <c r="B2919" s="3" t="s">
        <v>1486</v>
      </c>
      <c r="C2919" s="3" t="s">
        <v>6288</v>
      </c>
      <c r="D2919" s="3" t="s">
        <v>3659</v>
      </c>
      <c r="E2919" s="3" t="s">
        <v>23961</v>
      </c>
      <c r="F2919" s="3" t="s">
        <v>3659</v>
      </c>
    </row>
    <row r="2920" spans="1:6" x14ac:dyDescent="0.25">
      <c r="A2920" s="3">
        <v>51540</v>
      </c>
      <c r="B2920" s="3" t="s">
        <v>1486</v>
      </c>
      <c r="C2920" s="3" t="s">
        <v>6290</v>
      </c>
      <c r="D2920" s="3" t="s">
        <v>2240</v>
      </c>
      <c r="E2920" s="3" t="s">
        <v>23961</v>
      </c>
      <c r="F2920" s="3" t="s">
        <v>2240</v>
      </c>
    </row>
    <row r="2921" spans="1:6" x14ac:dyDescent="0.25">
      <c r="A2921" s="3">
        <v>51550</v>
      </c>
      <c r="B2921" s="3" t="s">
        <v>1486</v>
      </c>
      <c r="C2921" s="3" t="s">
        <v>6292</v>
      </c>
      <c r="D2921" s="3" t="s">
        <v>2732</v>
      </c>
      <c r="E2921" s="3" t="s">
        <v>23961</v>
      </c>
      <c r="F2921" s="3" t="s">
        <v>2732</v>
      </c>
    </row>
    <row r="2922" spans="1:6" x14ac:dyDescent="0.25">
      <c r="A2922" s="3">
        <v>51570</v>
      </c>
      <c r="B2922" s="3" t="s">
        <v>1486</v>
      </c>
      <c r="C2922" s="3" t="s">
        <v>6294</v>
      </c>
      <c r="D2922" s="3" t="s">
        <v>2240</v>
      </c>
      <c r="E2922" s="3" t="s">
        <v>23961</v>
      </c>
      <c r="F2922" s="3" t="s">
        <v>2240</v>
      </c>
    </row>
    <row r="2923" spans="1:6" x14ac:dyDescent="0.25">
      <c r="A2923" s="3">
        <v>51580</v>
      </c>
      <c r="B2923" s="3" t="s">
        <v>1486</v>
      </c>
      <c r="C2923" s="3" t="s">
        <v>6296</v>
      </c>
      <c r="D2923" s="3" t="s">
        <v>3659</v>
      </c>
      <c r="E2923" s="3" t="s">
        <v>23961</v>
      </c>
      <c r="F2923" s="3" t="s">
        <v>3659</v>
      </c>
    </row>
    <row r="2924" spans="1:6" x14ac:dyDescent="0.25">
      <c r="A2924" s="3">
        <v>51590</v>
      </c>
      <c r="B2924" s="3" t="s">
        <v>1486</v>
      </c>
      <c r="C2924" s="3" t="s">
        <v>6298</v>
      </c>
      <c r="D2924" s="3" t="s">
        <v>2240</v>
      </c>
      <c r="E2924" s="3" t="s">
        <v>23961</v>
      </c>
      <c r="F2924" s="3" t="s">
        <v>2240</v>
      </c>
    </row>
    <row r="2925" spans="1:6" x14ac:dyDescent="0.25">
      <c r="A2925" s="3">
        <v>51595</v>
      </c>
      <c r="B2925" s="3" t="s">
        <v>1486</v>
      </c>
      <c r="C2925" s="3" t="s">
        <v>6300</v>
      </c>
      <c r="D2925" s="3" t="s">
        <v>2240</v>
      </c>
      <c r="E2925" s="3" t="s">
        <v>23961</v>
      </c>
      <c r="F2925" s="3" t="s">
        <v>2240</v>
      </c>
    </row>
    <row r="2926" spans="1:6" x14ac:dyDescent="0.25">
      <c r="A2926" s="3">
        <v>51600</v>
      </c>
      <c r="B2926" s="3" t="s">
        <v>1486</v>
      </c>
      <c r="C2926" s="3" t="s">
        <v>6302</v>
      </c>
      <c r="D2926" s="3" t="s">
        <v>2240</v>
      </c>
      <c r="E2926" s="3" t="s">
        <v>23961</v>
      </c>
      <c r="F2926" s="3" t="s">
        <v>2240</v>
      </c>
    </row>
    <row r="2927" spans="1:6" x14ac:dyDescent="0.25">
      <c r="A2927" s="3">
        <v>51610</v>
      </c>
      <c r="B2927" s="3" t="s">
        <v>1486</v>
      </c>
      <c r="C2927" s="3" t="s">
        <v>6304</v>
      </c>
      <c r="D2927" s="3" t="s">
        <v>2240</v>
      </c>
      <c r="E2927" s="3" t="s">
        <v>23961</v>
      </c>
      <c r="F2927" s="3" t="s">
        <v>2240</v>
      </c>
    </row>
    <row r="2928" spans="1:6" x14ac:dyDescent="0.25">
      <c r="A2928" s="3">
        <v>51620</v>
      </c>
      <c r="B2928" s="3" t="s">
        <v>1486</v>
      </c>
      <c r="C2928" s="3" t="s">
        <v>6306</v>
      </c>
      <c r="D2928" s="3" t="s">
        <v>2732</v>
      </c>
      <c r="E2928" s="3" t="s">
        <v>23961</v>
      </c>
      <c r="F2928" s="3" t="s">
        <v>2732</v>
      </c>
    </row>
    <row r="2929" spans="1:6" x14ac:dyDescent="0.25">
      <c r="A2929" s="3">
        <v>51630</v>
      </c>
      <c r="B2929" s="3" t="s">
        <v>1486</v>
      </c>
      <c r="C2929" s="3" t="s">
        <v>6308</v>
      </c>
      <c r="D2929" s="3" t="s">
        <v>2240</v>
      </c>
      <c r="E2929" s="3" t="s">
        <v>23961</v>
      </c>
      <c r="F2929" s="3" t="s">
        <v>2240</v>
      </c>
    </row>
    <row r="2930" spans="1:6" x14ac:dyDescent="0.25">
      <c r="A2930" s="3">
        <v>51640</v>
      </c>
      <c r="B2930" s="3" t="s">
        <v>1486</v>
      </c>
      <c r="C2930" s="3" t="s">
        <v>6310</v>
      </c>
      <c r="D2930" s="3" t="s">
        <v>2240</v>
      </c>
      <c r="E2930" s="3" t="s">
        <v>23961</v>
      </c>
      <c r="F2930" s="3" t="s">
        <v>2240</v>
      </c>
    </row>
    <row r="2931" spans="1:6" x14ac:dyDescent="0.25">
      <c r="A2931" s="3">
        <v>51650</v>
      </c>
      <c r="B2931" s="3" t="s">
        <v>1486</v>
      </c>
      <c r="C2931" s="3" t="s">
        <v>6312</v>
      </c>
      <c r="D2931" s="3" t="s">
        <v>2732</v>
      </c>
      <c r="E2931" s="3" t="s">
        <v>23961</v>
      </c>
      <c r="F2931" s="3" t="s">
        <v>2732</v>
      </c>
    </row>
    <row r="2932" spans="1:6" x14ac:dyDescent="0.25">
      <c r="A2932" s="3">
        <v>51660</v>
      </c>
      <c r="B2932" s="3" t="s">
        <v>1486</v>
      </c>
      <c r="C2932" s="3" t="s">
        <v>6314</v>
      </c>
      <c r="D2932" s="3" t="s">
        <v>3659</v>
      </c>
      <c r="E2932" s="3" t="s">
        <v>23961</v>
      </c>
      <c r="F2932" s="3" t="s">
        <v>3659</v>
      </c>
    </row>
    <row r="2933" spans="1:6" x14ac:dyDescent="0.25">
      <c r="A2933" s="3">
        <v>51670</v>
      </c>
      <c r="B2933" s="3" t="s">
        <v>1486</v>
      </c>
      <c r="C2933" s="3" t="s">
        <v>6316</v>
      </c>
      <c r="D2933" s="3" t="s">
        <v>2732</v>
      </c>
      <c r="E2933" s="3" t="s">
        <v>23961</v>
      </c>
      <c r="F2933" s="3" t="s">
        <v>2732</v>
      </c>
    </row>
    <row r="2934" spans="1:6" x14ac:dyDescent="0.25">
      <c r="A2934" s="3">
        <v>51678</v>
      </c>
      <c r="B2934" s="3" t="s">
        <v>1486</v>
      </c>
      <c r="C2934" s="3" t="s">
        <v>6318</v>
      </c>
      <c r="D2934" s="3" t="s">
        <v>1015</v>
      </c>
      <c r="E2934" s="3" t="s">
        <v>23961</v>
      </c>
      <c r="F2934" s="3" t="s">
        <v>1015</v>
      </c>
    </row>
    <row r="2935" spans="1:6" x14ac:dyDescent="0.25">
      <c r="A2935" s="3">
        <v>51680</v>
      </c>
      <c r="B2935" s="3" t="s">
        <v>1486</v>
      </c>
      <c r="C2935" s="3" t="s">
        <v>6320</v>
      </c>
      <c r="D2935" s="3" t="s">
        <v>2240</v>
      </c>
      <c r="E2935" s="3" t="s">
        <v>23961</v>
      </c>
      <c r="F2935" s="3" t="s">
        <v>2240</v>
      </c>
    </row>
    <row r="2936" spans="1:6" x14ac:dyDescent="0.25">
      <c r="A2936" s="3">
        <v>51683</v>
      </c>
      <c r="B2936" s="3" t="s">
        <v>1486</v>
      </c>
      <c r="C2936" s="3" t="s">
        <v>6322</v>
      </c>
      <c r="D2936" s="3" t="s">
        <v>2240</v>
      </c>
      <c r="E2936" s="3" t="s">
        <v>23961</v>
      </c>
      <c r="F2936" s="3" t="s">
        <v>2240</v>
      </c>
    </row>
    <row r="2937" spans="1:6" x14ac:dyDescent="0.25">
      <c r="A2937" s="3">
        <v>51685</v>
      </c>
      <c r="B2937" s="3" t="s">
        <v>1486</v>
      </c>
      <c r="C2937" s="3" t="s">
        <v>6324</v>
      </c>
      <c r="D2937" s="3" t="s">
        <v>2240</v>
      </c>
      <c r="E2937" s="3" t="s">
        <v>23961</v>
      </c>
      <c r="F2937" s="3" t="s">
        <v>2240</v>
      </c>
    </row>
    <row r="2938" spans="1:6" x14ac:dyDescent="0.25">
      <c r="A2938" s="3">
        <v>51690</v>
      </c>
      <c r="B2938" s="3" t="s">
        <v>1486</v>
      </c>
      <c r="C2938" s="3" t="s">
        <v>6326</v>
      </c>
      <c r="D2938" s="3" t="s">
        <v>2240</v>
      </c>
      <c r="E2938" s="3" t="s">
        <v>23961</v>
      </c>
      <c r="F2938" s="3" t="s">
        <v>2240</v>
      </c>
    </row>
    <row r="2939" spans="1:6" x14ac:dyDescent="0.25">
      <c r="A2939" s="3">
        <v>51700</v>
      </c>
      <c r="B2939" s="3" t="s">
        <v>1486</v>
      </c>
      <c r="C2939" s="3" t="s">
        <v>6328</v>
      </c>
      <c r="D2939" s="3" t="s">
        <v>2732</v>
      </c>
      <c r="E2939" s="3" t="s">
        <v>23961</v>
      </c>
      <c r="F2939" s="3" t="s">
        <v>2732</v>
      </c>
    </row>
    <row r="2940" spans="1:6" x14ac:dyDescent="0.25">
      <c r="A2940" s="3">
        <v>51710</v>
      </c>
      <c r="B2940" s="3" t="s">
        <v>1486</v>
      </c>
      <c r="C2940" s="3" t="s">
        <v>6330</v>
      </c>
      <c r="D2940" s="3" t="s">
        <v>2732</v>
      </c>
      <c r="E2940" s="3" t="s">
        <v>23961</v>
      </c>
      <c r="F2940" s="3" t="s">
        <v>2732</v>
      </c>
    </row>
    <row r="2941" spans="1:6" x14ac:dyDescent="0.25">
      <c r="A2941" s="3">
        <v>51720</v>
      </c>
      <c r="B2941" s="3" t="s">
        <v>1486</v>
      </c>
      <c r="C2941" s="3" t="s">
        <v>6332</v>
      </c>
      <c r="D2941" s="3" t="s">
        <v>3659</v>
      </c>
      <c r="E2941" s="3" t="s">
        <v>23961</v>
      </c>
      <c r="F2941" s="3" t="s">
        <v>3659</v>
      </c>
    </row>
    <row r="2942" spans="1:6" x14ac:dyDescent="0.25">
      <c r="A2942" s="3">
        <v>51730</v>
      </c>
      <c r="B2942" s="3" t="s">
        <v>1486</v>
      </c>
      <c r="C2942" s="3" t="s">
        <v>6334</v>
      </c>
      <c r="D2942" s="3" t="s">
        <v>2240</v>
      </c>
      <c r="E2942" s="3" t="s">
        <v>23961</v>
      </c>
      <c r="F2942" s="3" t="s">
        <v>2240</v>
      </c>
    </row>
    <row r="2943" spans="1:6" x14ac:dyDescent="0.25">
      <c r="A2943" s="3">
        <v>51735</v>
      </c>
      <c r="B2943" s="3" t="s">
        <v>1486</v>
      </c>
      <c r="C2943" s="3" t="s">
        <v>6336</v>
      </c>
      <c r="D2943" s="3" t="s">
        <v>2732</v>
      </c>
      <c r="E2943" s="3" t="s">
        <v>23961</v>
      </c>
      <c r="F2943" s="3" t="s">
        <v>2732</v>
      </c>
    </row>
    <row r="2944" spans="1:6" x14ac:dyDescent="0.25">
      <c r="A2944" s="3">
        <v>51740</v>
      </c>
      <c r="B2944" s="3" t="s">
        <v>1486</v>
      </c>
      <c r="C2944" s="3" t="s">
        <v>6338</v>
      </c>
      <c r="D2944" s="3" t="s">
        <v>2732</v>
      </c>
      <c r="E2944" s="3" t="s">
        <v>23961</v>
      </c>
      <c r="F2944" s="3" t="s">
        <v>2732</v>
      </c>
    </row>
    <row r="2945" spans="1:6" x14ac:dyDescent="0.25">
      <c r="A2945" s="3">
        <v>51750</v>
      </c>
      <c r="B2945" s="3" t="s">
        <v>1486</v>
      </c>
      <c r="C2945" s="3" t="s">
        <v>6340</v>
      </c>
      <c r="D2945" s="3" t="s">
        <v>3659</v>
      </c>
      <c r="E2945" s="3" t="s">
        <v>23961</v>
      </c>
      <c r="F2945" s="3" t="s">
        <v>3659</v>
      </c>
    </row>
    <row r="2946" spans="1:6" x14ac:dyDescent="0.25">
      <c r="A2946" s="3">
        <v>51760</v>
      </c>
      <c r="B2946" s="3" t="s">
        <v>1486</v>
      </c>
      <c r="C2946" s="3" t="s">
        <v>6342</v>
      </c>
      <c r="D2946" s="3" t="s">
        <v>2732</v>
      </c>
      <c r="E2946" s="3" t="s">
        <v>23961</v>
      </c>
      <c r="F2946" s="3" t="s">
        <v>2732</v>
      </c>
    </row>
    <row r="2947" spans="1:6" x14ac:dyDescent="0.25">
      <c r="A2947" s="3">
        <v>51770</v>
      </c>
      <c r="B2947" s="3" t="s">
        <v>1486</v>
      </c>
      <c r="C2947" s="3" t="s">
        <v>6344</v>
      </c>
      <c r="D2947" s="3" t="s">
        <v>1015</v>
      </c>
      <c r="E2947" s="3" t="s">
        <v>23961</v>
      </c>
      <c r="F2947" s="3" t="s">
        <v>1015</v>
      </c>
    </row>
    <row r="2948" spans="1:6" x14ac:dyDescent="0.25">
      <c r="A2948" s="3">
        <v>51775</v>
      </c>
      <c r="B2948" s="3" t="s">
        <v>1486</v>
      </c>
      <c r="C2948" s="3" t="s">
        <v>6346</v>
      </c>
      <c r="D2948" s="3" t="s">
        <v>1015</v>
      </c>
      <c r="E2948" s="3" t="s">
        <v>23961</v>
      </c>
      <c r="F2948" s="3" t="s">
        <v>1015</v>
      </c>
    </row>
    <row r="2949" spans="1:6" x14ac:dyDescent="0.25">
      <c r="A2949" s="3">
        <v>51790</v>
      </c>
      <c r="B2949" s="3" t="s">
        <v>1486</v>
      </c>
      <c r="C2949" s="3" t="s">
        <v>6348</v>
      </c>
      <c r="D2949" s="3" t="s">
        <v>3659</v>
      </c>
      <c r="E2949" s="3" t="s">
        <v>23961</v>
      </c>
      <c r="F2949" s="3" t="s">
        <v>3659</v>
      </c>
    </row>
    <row r="2950" spans="1:6" x14ac:dyDescent="0.25">
      <c r="A2950" s="3">
        <v>51800</v>
      </c>
      <c r="B2950" s="3" t="s">
        <v>1486</v>
      </c>
      <c r="C2950" s="3" t="s">
        <v>6350</v>
      </c>
      <c r="D2950" s="3" t="s">
        <v>2732</v>
      </c>
      <c r="E2950" s="3" t="s">
        <v>23961</v>
      </c>
      <c r="F2950" s="3" t="s">
        <v>2732</v>
      </c>
    </row>
    <row r="2951" spans="1:6" x14ac:dyDescent="0.25">
      <c r="A2951" s="3">
        <v>51810</v>
      </c>
      <c r="B2951" s="3" t="s">
        <v>1486</v>
      </c>
      <c r="C2951" s="3" t="s">
        <v>6352</v>
      </c>
      <c r="D2951" s="3" t="s">
        <v>2732</v>
      </c>
      <c r="E2951" s="3" t="s">
        <v>23961</v>
      </c>
      <c r="F2951" s="3" t="s">
        <v>2732</v>
      </c>
    </row>
    <row r="2952" spans="1:6" x14ac:dyDescent="0.25">
      <c r="A2952" s="3">
        <v>51820</v>
      </c>
      <c r="B2952" s="3" t="s">
        <v>1486</v>
      </c>
      <c r="C2952" s="3" t="s">
        <v>6354</v>
      </c>
      <c r="D2952" s="3" t="s">
        <v>2732</v>
      </c>
      <c r="E2952" s="3" t="s">
        <v>23961</v>
      </c>
      <c r="F2952" s="3" t="s">
        <v>2732</v>
      </c>
    </row>
    <row r="2953" spans="1:6" x14ac:dyDescent="0.25">
      <c r="A2953" s="3">
        <v>51830</v>
      </c>
      <c r="B2953" s="3" t="s">
        <v>1486</v>
      </c>
      <c r="C2953" s="3" t="s">
        <v>6356</v>
      </c>
      <c r="D2953" s="3" t="s">
        <v>2732</v>
      </c>
      <c r="E2953" s="3" t="s">
        <v>23961</v>
      </c>
      <c r="F2953" s="3" t="s">
        <v>2732</v>
      </c>
    </row>
    <row r="2954" spans="1:6" x14ac:dyDescent="0.25">
      <c r="A2954" s="3">
        <v>51840</v>
      </c>
      <c r="B2954" s="3" t="s">
        <v>1486</v>
      </c>
      <c r="C2954" s="3" t="s">
        <v>6358</v>
      </c>
      <c r="D2954" s="3" t="s">
        <v>3659</v>
      </c>
      <c r="E2954" s="3" t="s">
        <v>23961</v>
      </c>
      <c r="F2954" s="3" t="s">
        <v>3659</v>
      </c>
    </row>
    <row r="2955" spans="1:6" x14ac:dyDescent="0.25">
      <c r="A2955" s="3">
        <v>53001</v>
      </c>
      <c r="B2955" s="3" t="s">
        <v>1480</v>
      </c>
      <c r="C2955" s="3" t="s">
        <v>1618</v>
      </c>
      <c r="D2955" s="3" t="s">
        <v>3111</v>
      </c>
      <c r="E2955" s="3" t="s">
        <v>23961</v>
      </c>
      <c r="F2955" s="3" t="s">
        <v>3111</v>
      </c>
    </row>
    <row r="2956" spans="1:6" x14ac:dyDescent="0.25">
      <c r="A2956" s="3">
        <v>53003</v>
      </c>
      <c r="B2956" s="3" t="s">
        <v>1480</v>
      </c>
      <c r="C2956" s="3" t="s">
        <v>6361</v>
      </c>
      <c r="D2956" s="3" t="s">
        <v>3111</v>
      </c>
      <c r="E2956" s="3" t="s">
        <v>23961</v>
      </c>
      <c r="F2956" s="3" t="s">
        <v>3111</v>
      </c>
    </row>
    <row r="2957" spans="1:6" x14ac:dyDescent="0.25">
      <c r="A2957" s="3">
        <v>53005</v>
      </c>
      <c r="B2957" s="3" t="s">
        <v>1480</v>
      </c>
      <c r="C2957" s="3" t="s">
        <v>1665</v>
      </c>
      <c r="D2957" s="3" t="s">
        <v>3111</v>
      </c>
      <c r="E2957" s="3" t="s">
        <v>23961</v>
      </c>
      <c r="F2957" s="3" t="s">
        <v>3111</v>
      </c>
    </row>
    <row r="2958" spans="1:6" x14ac:dyDescent="0.25">
      <c r="A2958" s="3">
        <v>53007</v>
      </c>
      <c r="B2958" s="3" t="s">
        <v>1480</v>
      </c>
      <c r="C2958" s="3" t="s">
        <v>6365</v>
      </c>
      <c r="D2958" s="3" t="s">
        <v>6363</v>
      </c>
      <c r="E2958" s="3" t="s">
        <v>23961</v>
      </c>
      <c r="F2958" s="3" t="s">
        <v>6363</v>
      </c>
    </row>
    <row r="2959" spans="1:6" x14ac:dyDescent="0.25">
      <c r="A2959" s="3">
        <v>53009</v>
      </c>
      <c r="B2959" s="3" t="s">
        <v>1480</v>
      </c>
      <c r="C2959" s="3" t="s">
        <v>6367</v>
      </c>
      <c r="D2959" s="3" t="s">
        <v>5339</v>
      </c>
      <c r="E2959" s="3" t="s">
        <v>23961</v>
      </c>
      <c r="F2959" s="3" t="s">
        <v>5339</v>
      </c>
    </row>
    <row r="2960" spans="1:6" x14ac:dyDescent="0.25">
      <c r="A2960" s="3">
        <v>53011</v>
      </c>
      <c r="B2960" s="3" t="s">
        <v>1480</v>
      </c>
      <c r="C2960" s="3" t="s">
        <v>1553</v>
      </c>
      <c r="D2960" s="3" t="s">
        <v>5339</v>
      </c>
      <c r="E2960" s="3" t="s">
        <v>23961</v>
      </c>
      <c r="F2960" s="3" t="s">
        <v>5339</v>
      </c>
    </row>
    <row r="2961" spans="1:6" x14ac:dyDescent="0.25">
      <c r="A2961" s="3">
        <v>53013</v>
      </c>
      <c r="B2961" s="3" t="s">
        <v>1480</v>
      </c>
      <c r="C2961" s="3" t="s">
        <v>1742</v>
      </c>
      <c r="D2961" s="3" t="s">
        <v>3111</v>
      </c>
      <c r="E2961" s="3" t="s">
        <v>23961</v>
      </c>
      <c r="F2961" s="3" t="s">
        <v>3111</v>
      </c>
    </row>
    <row r="2962" spans="1:6" x14ac:dyDescent="0.25">
      <c r="A2962" s="3">
        <v>53015</v>
      </c>
      <c r="B2962" s="3" t="s">
        <v>1480</v>
      </c>
      <c r="C2962" s="3" t="s">
        <v>6371</v>
      </c>
      <c r="D2962" s="3" t="s">
        <v>5339</v>
      </c>
      <c r="E2962" s="3" t="s">
        <v>23961</v>
      </c>
      <c r="F2962" s="3" t="s">
        <v>5339</v>
      </c>
    </row>
    <row r="2963" spans="1:6" x14ac:dyDescent="0.25">
      <c r="A2963" s="3">
        <v>53017</v>
      </c>
      <c r="B2963" s="3" t="s">
        <v>1480</v>
      </c>
      <c r="C2963" s="3" t="s">
        <v>1685</v>
      </c>
      <c r="D2963" s="3" t="s">
        <v>3111</v>
      </c>
      <c r="E2963" s="3" t="s">
        <v>23961</v>
      </c>
      <c r="F2963" s="3" t="s">
        <v>3111</v>
      </c>
    </row>
    <row r="2964" spans="1:6" x14ac:dyDescent="0.25">
      <c r="A2964" s="3">
        <v>53019</v>
      </c>
      <c r="B2964" s="3" t="s">
        <v>1480</v>
      </c>
      <c r="C2964" s="3" t="s">
        <v>6374</v>
      </c>
      <c r="D2964" s="3" t="s">
        <v>6363</v>
      </c>
      <c r="E2964" s="3" t="s">
        <v>23961</v>
      </c>
      <c r="F2964" s="3" t="s">
        <v>6363</v>
      </c>
    </row>
    <row r="2965" spans="1:6" x14ac:dyDescent="0.25">
      <c r="A2965" s="3">
        <v>53021</v>
      </c>
      <c r="B2965" s="3" t="s">
        <v>1480</v>
      </c>
      <c r="C2965" s="3" t="s">
        <v>1813</v>
      </c>
      <c r="D2965" s="3" t="s">
        <v>3111</v>
      </c>
      <c r="E2965" s="3" t="s">
        <v>23961</v>
      </c>
      <c r="F2965" s="3" t="s">
        <v>3111</v>
      </c>
    </row>
    <row r="2966" spans="1:6" x14ac:dyDescent="0.25">
      <c r="A2966" s="3">
        <v>53023</v>
      </c>
      <c r="B2966" s="3" t="s">
        <v>1480</v>
      </c>
      <c r="C2966" s="3" t="s">
        <v>2657</v>
      </c>
      <c r="D2966" s="3" t="s">
        <v>3111</v>
      </c>
      <c r="E2966" s="3" t="s">
        <v>23961</v>
      </c>
      <c r="F2966" s="3" t="s">
        <v>3111</v>
      </c>
    </row>
    <row r="2967" spans="1:6" x14ac:dyDescent="0.25">
      <c r="A2967" s="3">
        <v>53025</v>
      </c>
      <c r="B2967" s="3" t="s">
        <v>1480</v>
      </c>
      <c r="C2967" s="3" t="s">
        <v>1948</v>
      </c>
      <c r="D2967" s="3" t="s">
        <v>3111</v>
      </c>
      <c r="E2967" s="3" t="s">
        <v>23961</v>
      </c>
      <c r="F2967" s="3" t="s">
        <v>3111</v>
      </c>
    </row>
    <row r="2968" spans="1:6" x14ac:dyDescent="0.25">
      <c r="A2968" s="3">
        <v>53027</v>
      </c>
      <c r="B2968" s="3" t="s">
        <v>1480</v>
      </c>
      <c r="C2968" s="3" t="s">
        <v>6379</v>
      </c>
      <c r="D2968" s="3" t="s">
        <v>5339</v>
      </c>
      <c r="E2968" s="3" t="s">
        <v>23961</v>
      </c>
      <c r="F2968" s="3" t="s">
        <v>5339</v>
      </c>
    </row>
    <row r="2969" spans="1:6" x14ac:dyDescent="0.25">
      <c r="A2969" s="3">
        <v>53029</v>
      </c>
      <c r="B2969" s="3" t="s">
        <v>1480</v>
      </c>
      <c r="C2969" s="3" t="s">
        <v>2198</v>
      </c>
      <c r="D2969" s="3" t="s">
        <v>6380</v>
      </c>
      <c r="E2969" s="3" t="s">
        <v>23961</v>
      </c>
      <c r="F2969" s="3" t="s">
        <v>6380</v>
      </c>
    </row>
    <row r="2970" spans="1:6" x14ac:dyDescent="0.25">
      <c r="A2970" s="3">
        <v>53031</v>
      </c>
      <c r="B2970" s="3" t="s">
        <v>1480</v>
      </c>
      <c r="C2970" s="3" t="s">
        <v>1502</v>
      </c>
      <c r="D2970" s="3" t="s">
        <v>5339</v>
      </c>
      <c r="E2970" s="3" t="s">
        <v>23961</v>
      </c>
      <c r="F2970" s="3" t="s">
        <v>5339</v>
      </c>
    </row>
    <row r="2971" spans="1:6" x14ac:dyDescent="0.25">
      <c r="A2971" s="3">
        <v>53033</v>
      </c>
      <c r="B2971" s="3" t="s">
        <v>1480</v>
      </c>
      <c r="C2971" s="3" t="s">
        <v>5932</v>
      </c>
      <c r="D2971" s="3" t="s">
        <v>6380</v>
      </c>
      <c r="E2971" s="3" t="s">
        <v>23961</v>
      </c>
      <c r="F2971" s="3" t="s">
        <v>6380</v>
      </c>
    </row>
    <row r="2972" spans="1:6" x14ac:dyDescent="0.25">
      <c r="A2972" s="3">
        <v>53035</v>
      </c>
      <c r="B2972" s="3" t="s">
        <v>1480</v>
      </c>
      <c r="C2972" s="3" t="s">
        <v>6385</v>
      </c>
      <c r="D2972" s="3" t="s">
        <v>6380</v>
      </c>
      <c r="E2972" s="3" t="s">
        <v>23961</v>
      </c>
      <c r="F2972" s="3" t="s">
        <v>6380</v>
      </c>
    </row>
    <row r="2973" spans="1:6" x14ac:dyDescent="0.25">
      <c r="A2973" s="3">
        <v>53037</v>
      </c>
      <c r="B2973" s="3" t="s">
        <v>1480</v>
      </c>
      <c r="C2973" s="3" t="s">
        <v>6387</v>
      </c>
      <c r="D2973" s="3" t="s">
        <v>3111</v>
      </c>
      <c r="E2973" s="3" t="s">
        <v>23961</v>
      </c>
      <c r="F2973" s="3" t="s">
        <v>3111</v>
      </c>
    </row>
    <row r="2974" spans="1:6" x14ac:dyDescent="0.25">
      <c r="A2974" s="3">
        <v>53039</v>
      </c>
      <c r="B2974" s="3" t="s">
        <v>1480</v>
      </c>
      <c r="C2974" s="3" t="s">
        <v>6389</v>
      </c>
      <c r="D2974" s="3" t="s">
        <v>3111</v>
      </c>
      <c r="E2974" s="3" t="s">
        <v>23961</v>
      </c>
      <c r="F2974" s="3" t="s">
        <v>3111</v>
      </c>
    </row>
    <row r="2975" spans="1:6" x14ac:dyDescent="0.25">
      <c r="A2975" s="3">
        <v>53041</v>
      </c>
      <c r="B2975" s="3" t="s">
        <v>1480</v>
      </c>
      <c r="C2975" s="3" t="s">
        <v>1639</v>
      </c>
      <c r="D2975" s="3" t="s">
        <v>5339</v>
      </c>
      <c r="E2975" s="3" t="s">
        <v>23961</v>
      </c>
      <c r="F2975" s="3" t="s">
        <v>5339</v>
      </c>
    </row>
    <row r="2976" spans="1:6" x14ac:dyDescent="0.25">
      <c r="A2976" s="3">
        <v>53043</v>
      </c>
      <c r="B2976" s="3" t="s">
        <v>1480</v>
      </c>
      <c r="C2976" s="3" t="s">
        <v>1788</v>
      </c>
      <c r="D2976" s="3" t="s">
        <v>3111</v>
      </c>
      <c r="E2976" s="3" t="s">
        <v>23961</v>
      </c>
      <c r="F2976" s="3" t="s">
        <v>3111</v>
      </c>
    </row>
    <row r="2977" spans="1:6" x14ac:dyDescent="0.25">
      <c r="A2977" s="3">
        <v>53045</v>
      </c>
      <c r="B2977" s="3" t="s">
        <v>1480</v>
      </c>
      <c r="C2977" s="3" t="s">
        <v>1833</v>
      </c>
      <c r="D2977" s="3" t="s">
        <v>6380</v>
      </c>
      <c r="E2977" s="3" t="s">
        <v>23961</v>
      </c>
      <c r="F2977" s="3" t="s">
        <v>6380</v>
      </c>
    </row>
    <row r="2978" spans="1:6" x14ac:dyDescent="0.25">
      <c r="A2978" s="3">
        <v>53047</v>
      </c>
      <c r="B2978" s="3" t="s">
        <v>1480</v>
      </c>
      <c r="C2978" s="3" t="s">
        <v>6394</v>
      </c>
      <c r="D2978" s="3" t="s">
        <v>6363</v>
      </c>
      <c r="E2978" s="3" t="s">
        <v>23961</v>
      </c>
      <c r="F2978" s="3" t="s">
        <v>6363</v>
      </c>
    </row>
    <row r="2979" spans="1:6" x14ac:dyDescent="0.25">
      <c r="A2979" s="3">
        <v>53049</v>
      </c>
      <c r="B2979" s="3" t="s">
        <v>1480</v>
      </c>
      <c r="C2979" s="3" t="s">
        <v>6396</v>
      </c>
      <c r="D2979" s="3" t="s">
        <v>5339</v>
      </c>
      <c r="E2979" s="3" t="s">
        <v>23961</v>
      </c>
      <c r="F2979" s="3" t="s">
        <v>5339</v>
      </c>
    </row>
    <row r="2980" spans="1:6" x14ac:dyDescent="0.25">
      <c r="A2980" s="3">
        <v>53051</v>
      </c>
      <c r="B2980" s="3" t="s">
        <v>1480</v>
      </c>
      <c r="C2980" s="3" t="s">
        <v>6398</v>
      </c>
      <c r="D2980" s="3" t="s">
        <v>6363</v>
      </c>
      <c r="E2980" s="3" t="s">
        <v>23961</v>
      </c>
      <c r="F2980" s="3" t="s">
        <v>6363</v>
      </c>
    </row>
    <row r="2981" spans="1:6" x14ac:dyDescent="0.25">
      <c r="A2981" s="3">
        <v>53053</v>
      </c>
      <c r="B2981" s="3" t="s">
        <v>1480</v>
      </c>
      <c r="C2981" s="3" t="s">
        <v>2139</v>
      </c>
      <c r="D2981" s="3" t="s">
        <v>6380</v>
      </c>
      <c r="E2981" s="3" t="s">
        <v>23961</v>
      </c>
      <c r="F2981" s="3" t="s">
        <v>6380</v>
      </c>
    </row>
    <row r="2982" spans="1:6" x14ac:dyDescent="0.25">
      <c r="A2982" s="3">
        <v>53055</v>
      </c>
      <c r="B2982" s="3" t="s">
        <v>1480</v>
      </c>
      <c r="C2982" s="3" t="s">
        <v>1814</v>
      </c>
      <c r="D2982" s="3" t="s">
        <v>6363</v>
      </c>
      <c r="E2982" s="3" t="s">
        <v>23961</v>
      </c>
      <c r="F2982" s="3" t="s">
        <v>6363</v>
      </c>
    </row>
    <row r="2983" spans="1:6" x14ac:dyDescent="0.25">
      <c r="A2983" s="3">
        <v>53057</v>
      </c>
      <c r="B2983" s="3" t="s">
        <v>1480</v>
      </c>
      <c r="C2983" s="3" t="s">
        <v>6402</v>
      </c>
      <c r="D2983" s="3" t="s">
        <v>6363</v>
      </c>
      <c r="E2983" s="3" t="s">
        <v>23961</v>
      </c>
      <c r="F2983" s="3" t="s">
        <v>6363</v>
      </c>
    </row>
    <row r="2984" spans="1:6" x14ac:dyDescent="0.25">
      <c r="A2984" s="3">
        <v>53059</v>
      </c>
      <c r="B2984" s="3" t="s">
        <v>1480</v>
      </c>
      <c r="C2984" s="3" t="s">
        <v>6404</v>
      </c>
      <c r="D2984" s="3" t="s">
        <v>3111</v>
      </c>
      <c r="E2984" s="3" t="s">
        <v>23961</v>
      </c>
      <c r="F2984" s="3" t="s">
        <v>3111</v>
      </c>
    </row>
    <row r="2985" spans="1:6" x14ac:dyDescent="0.25">
      <c r="A2985" s="3">
        <v>53061</v>
      </c>
      <c r="B2985" s="3" t="s">
        <v>1480</v>
      </c>
      <c r="C2985" s="3" t="s">
        <v>2171</v>
      </c>
      <c r="D2985" s="3" t="s">
        <v>6380</v>
      </c>
      <c r="E2985" s="3" t="s">
        <v>23961</v>
      </c>
      <c r="F2985" s="3" t="s">
        <v>6380</v>
      </c>
    </row>
    <row r="2986" spans="1:6" x14ac:dyDescent="0.25">
      <c r="A2986" s="3">
        <v>53063</v>
      </c>
      <c r="B2986" s="3" t="s">
        <v>1480</v>
      </c>
      <c r="C2986" s="3" t="s">
        <v>1637</v>
      </c>
      <c r="D2986" s="3" t="s">
        <v>3111</v>
      </c>
      <c r="E2986" s="3" t="s">
        <v>23961</v>
      </c>
      <c r="F2986" s="3" t="s">
        <v>3111</v>
      </c>
    </row>
    <row r="2987" spans="1:6" x14ac:dyDescent="0.25">
      <c r="A2987" s="3">
        <v>53065</v>
      </c>
      <c r="B2987" s="3" t="s">
        <v>1480</v>
      </c>
      <c r="C2987" s="3" t="s">
        <v>3631</v>
      </c>
      <c r="D2987" s="3" t="s">
        <v>6363</v>
      </c>
      <c r="E2987" s="3" t="s">
        <v>23961</v>
      </c>
      <c r="F2987" s="3" t="s">
        <v>6363</v>
      </c>
    </row>
    <row r="2988" spans="1:6" x14ac:dyDescent="0.25">
      <c r="A2988" s="3">
        <v>53067</v>
      </c>
      <c r="B2988" s="3" t="s">
        <v>1480</v>
      </c>
      <c r="C2988" s="3" t="s">
        <v>4702</v>
      </c>
      <c r="D2988" s="3" t="s">
        <v>5339</v>
      </c>
      <c r="E2988" s="3" t="s">
        <v>23961</v>
      </c>
      <c r="F2988" s="3" t="s">
        <v>5339</v>
      </c>
    </row>
    <row r="2989" spans="1:6" x14ac:dyDescent="0.25">
      <c r="A2989" s="3">
        <v>53069</v>
      </c>
      <c r="B2989" s="3" t="s">
        <v>1480</v>
      </c>
      <c r="C2989" s="3" t="s">
        <v>6410</v>
      </c>
      <c r="D2989" s="3" t="s">
        <v>5339</v>
      </c>
      <c r="E2989" s="3" t="s">
        <v>23961</v>
      </c>
      <c r="F2989" s="3" t="s">
        <v>5339</v>
      </c>
    </row>
    <row r="2990" spans="1:6" x14ac:dyDescent="0.25">
      <c r="A2990" s="3">
        <v>53071</v>
      </c>
      <c r="B2990" s="3" t="s">
        <v>1480</v>
      </c>
      <c r="C2990" s="3" t="s">
        <v>6412</v>
      </c>
      <c r="D2990" s="3" t="s">
        <v>3111</v>
      </c>
      <c r="E2990" s="3" t="s">
        <v>23961</v>
      </c>
      <c r="F2990" s="3" t="s">
        <v>3111</v>
      </c>
    </row>
    <row r="2991" spans="1:6" x14ac:dyDescent="0.25">
      <c r="A2991" s="3">
        <v>53073</v>
      </c>
      <c r="B2991" s="3" t="s">
        <v>1480</v>
      </c>
      <c r="C2991" s="3" t="s">
        <v>6415</v>
      </c>
      <c r="D2991" s="3" t="s">
        <v>6413</v>
      </c>
      <c r="E2991" s="3" t="s">
        <v>23961</v>
      </c>
      <c r="F2991" s="3" t="s">
        <v>6413</v>
      </c>
    </row>
    <row r="2992" spans="1:6" x14ac:dyDescent="0.25">
      <c r="A2992" s="3">
        <v>53075</v>
      </c>
      <c r="B2992" s="3" t="s">
        <v>1480</v>
      </c>
      <c r="C2992" s="3" t="s">
        <v>6417</v>
      </c>
      <c r="D2992" s="3" t="s">
        <v>3111</v>
      </c>
      <c r="E2992" s="3" t="s">
        <v>23961</v>
      </c>
      <c r="F2992" s="3" t="s">
        <v>3111</v>
      </c>
    </row>
    <row r="2993" spans="1:6" x14ac:dyDescent="0.25">
      <c r="A2993" s="3">
        <v>53077</v>
      </c>
      <c r="B2993" s="3" t="s">
        <v>1480</v>
      </c>
      <c r="C2993" s="3" t="s">
        <v>6419</v>
      </c>
      <c r="D2993" s="3" t="s">
        <v>3111</v>
      </c>
      <c r="E2993" s="3" t="s">
        <v>23961</v>
      </c>
      <c r="F2993" s="3" t="s">
        <v>3111</v>
      </c>
    </row>
    <row r="2994" spans="1:6" x14ac:dyDescent="0.25">
      <c r="A2994" s="3">
        <v>54001</v>
      </c>
      <c r="B2994" s="3" t="s">
        <v>1521</v>
      </c>
      <c r="C2994" s="3" t="s">
        <v>2231</v>
      </c>
      <c r="D2994" s="3" t="s">
        <v>1015</v>
      </c>
      <c r="E2994" s="3" t="s">
        <v>23961</v>
      </c>
      <c r="F2994" s="3" t="s">
        <v>1015</v>
      </c>
    </row>
    <row r="2995" spans="1:6" x14ac:dyDescent="0.25">
      <c r="A2995" s="3">
        <v>54003</v>
      </c>
      <c r="B2995" s="3" t="s">
        <v>1521</v>
      </c>
      <c r="C2995" s="3" t="s">
        <v>1764</v>
      </c>
      <c r="D2995" s="3" t="s">
        <v>1015</v>
      </c>
      <c r="E2995" s="3" t="s">
        <v>23961</v>
      </c>
      <c r="F2995" s="3" t="s">
        <v>1015</v>
      </c>
    </row>
    <row r="2996" spans="1:6" x14ac:dyDescent="0.25">
      <c r="A2996" s="3">
        <v>54005</v>
      </c>
      <c r="B2996" s="3" t="s">
        <v>1521</v>
      </c>
      <c r="C2996" s="3" t="s">
        <v>1700</v>
      </c>
      <c r="D2996" s="3" t="s">
        <v>3659</v>
      </c>
      <c r="E2996" s="3" t="s">
        <v>23961</v>
      </c>
      <c r="F2996" s="3" t="s">
        <v>3659</v>
      </c>
    </row>
    <row r="2997" spans="1:6" x14ac:dyDescent="0.25">
      <c r="A2997" s="3">
        <v>54007</v>
      </c>
      <c r="B2997" s="3" t="s">
        <v>1521</v>
      </c>
      <c r="C2997" s="3" t="s">
        <v>6424</v>
      </c>
      <c r="D2997" s="3" t="s">
        <v>1015</v>
      </c>
      <c r="E2997" s="3" t="s">
        <v>23961</v>
      </c>
      <c r="F2997" s="3" t="s">
        <v>1015</v>
      </c>
    </row>
    <row r="2998" spans="1:6" x14ac:dyDescent="0.25">
      <c r="A2998" s="3">
        <v>54009</v>
      </c>
      <c r="B2998" s="3" t="s">
        <v>1521</v>
      </c>
      <c r="C2998" s="3" t="s">
        <v>6426</v>
      </c>
      <c r="D2998" s="3" t="s">
        <v>1015</v>
      </c>
      <c r="E2998" s="3" t="s">
        <v>23961</v>
      </c>
      <c r="F2998" s="3" t="s">
        <v>1015</v>
      </c>
    </row>
    <row r="2999" spans="1:6" x14ac:dyDescent="0.25">
      <c r="A2999" s="3">
        <v>54011</v>
      </c>
      <c r="B2999" s="3" t="s">
        <v>1521</v>
      </c>
      <c r="C2999" s="3" t="s">
        <v>6428</v>
      </c>
      <c r="D2999" s="3" t="s">
        <v>3659</v>
      </c>
      <c r="E2999" s="3" t="s">
        <v>23961</v>
      </c>
      <c r="F2999" s="3" t="s">
        <v>3659</v>
      </c>
    </row>
    <row r="3000" spans="1:6" x14ac:dyDescent="0.25">
      <c r="A3000" s="3">
        <v>54013</v>
      </c>
      <c r="B3000" s="3" t="s">
        <v>1521</v>
      </c>
      <c r="C3000" s="3" t="s">
        <v>1548</v>
      </c>
      <c r="D3000" s="3" t="s">
        <v>1015</v>
      </c>
      <c r="E3000" s="3" t="s">
        <v>23961</v>
      </c>
      <c r="F3000" s="3" t="s">
        <v>1015</v>
      </c>
    </row>
    <row r="3001" spans="1:6" x14ac:dyDescent="0.25">
      <c r="A3001" s="3">
        <v>54015</v>
      </c>
      <c r="B3001" s="3" t="s">
        <v>1521</v>
      </c>
      <c r="C3001" s="3" t="s">
        <v>1931</v>
      </c>
      <c r="D3001" s="3" t="s">
        <v>3659</v>
      </c>
      <c r="E3001" s="3" t="s">
        <v>23961</v>
      </c>
      <c r="F3001" s="3" t="s">
        <v>3659</v>
      </c>
    </row>
    <row r="3002" spans="1:6" x14ac:dyDescent="0.25">
      <c r="A3002" s="3">
        <v>54017</v>
      </c>
      <c r="B3002" s="3" t="s">
        <v>1521</v>
      </c>
      <c r="C3002" s="3" t="s">
        <v>6432</v>
      </c>
      <c r="D3002" s="3" t="s">
        <v>1015</v>
      </c>
      <c r="E3002" s="3" t="s">
        <v>23961</v>
      </c>
      <c r="F3002" s="3" t="s">
        <v>1015</v>
      </c>
    </row>
    <row r="3003" spans="1:6" x14ac:dyDescent="0.25">
      <c r="A3003" s="3">
        <v>54019</v>
      </c>
      <c r="B3003" s="3" t="s">
        <v>1521</v>
      </c>
      <c r="C3003" s="3" t="s">
        <v>1834</v>
      </c>
      <c r="D3003" s="3" t="s">
        <v>3659</v>
      </c>
      <c r="E3003" s="3" t="s">
        <v>23961</v>
      </c>
      <c r="F3003" s="3" t="s">
        <v>3659</v>
      </c>
    </row>
    <row r="3004" spans="1:6" x14ac:dyDescent="0.25">
      <c r="A3004" s="3">
        <v>54021</v>
      </c>
      <c r="B3004" s="3" t="s">
        <v>1521</v>
      </c>
      <c r="C3004" s="3" t="s">
        <v>2915</v>
      </c>
      <c r="D3004" s="3" t="s">
        <v>1015</v>
      </c>
      <c r="E3004" s="3" t="s">
        <v>23961</v>
      </c>
      <c r="F3004" s="3" t="s">
        <v>1015</v>
      </c>
    </row>
    <row r="3005" spans="1:6" x14ac:dyDescent="0.25">
      <c r="A3005" s="3">
        <v>54023</v>
      </c>
      <c r="B3005" s="3" t="s">
        <v>1521</v>
      </c>
      <c r="C3005" s="3" t="s">
        <v>1948</v>
      </c>
      <c r="D3005" s="3" t="s">
        <v>1015</v>
      </c>
      <c r="E3005" s="3" t="s">
        <v>23961</v>
      </c>
      <c r="F3005" s="3" t="s">
        <v>1015</v>
      </c>
    </row>
    <row r="3006" spans="1:6" x14ac:dyDescent="0.25">
      <c r="A3006" s="3">
        <v>54025</v>
      </c>
      <c r="B3006" s="3" t="s">
        <v>1521</v>
      </c>
      <c r="C3006" s="3" t="s">
        <v>6437</v>
      </c>
      <c r="D3006" s="3" t="s">
        <v>1015</v>
      </c>
      <c r="E3006" s="3" t="s">
        <v>23961</v>
      </c>
      <c r="F3006" s="3" t="s">
        <v>1015</v>
      </c>
    </row>
    <row r="3007" spans="1:6" x14ac:dyDescent="0.25">
      <c r="A3007" s="3">
        <v>54027</v>
      </c>
      <c r="B3007" s="3" t="s">
        <v>1521</v>
      </c>
      <c r="C3007" s="3" t="s">
        <v>3970</v>
      </c>
      <c r="D3007" s="3" t="s">
        <v>1015</v>
      </c>
      <c r="E3007" s="3" t="s">
        <v>23961</v>
      </c>
      <c r="F3007" s="3" t="s">
        <v>1015</v>
      </c>
    </row>
    <row r="3008" spans="1:6" x14ac:dyDescent="0.25">
      <c r="A3008" s="3">
        <v>54029</v>
      </c>
      <c r="B3008" s="3" t="s">
        <v>1521</v>
      </c>
      <c r="C3008" s="3" t="s">
        <v>2067</v>
      </c>
      <c r="D3008" s="3" t="s">
        <v>1015</v>
      </c>
      <c r="E3008" s="3" t="s">
        <v>23961</v>
      </c>
      <c r="F3008" s="3" t="s">
        <v>1015</v>
      </c>
    </row>
    <row r="3009" spans="1:6" x14ac:dyDescent="0.25">
      <c r="A3009" s="3">
        <v>54031</v>
      </c>
      <c r="B3009" s="3" t="s">
        <v>1521</v>
      </c>
      <c r="C3009" s="3" t="s">
        <v>6441</v>
      </c>
      <c r="D3009" s="3" t="s">
        <v>1015</v>
      </c>
      <c r="E3009" s="3" t="s">
        <v>23961</v>
      </c>
      <c r="F3009" s="3" t="s">
        <v>1015</v>
      </c>
    </row>
    <row r="3010" spans="1:6" x14ac:dyDescent="0.25">
      <c r="A3010" s="3">
        <v>54033</v>
      </c>
      <c r="B3010" s="3" t="s">
        <v>1521</v>
      </c>
      <c r="C3010" s="3" t="s">
        <v>1594</v>
      </c>
      <c r="D3010" s="3" t="s">
        <v>1015</v>
      </c>
      <c r="E3010" s="3" t="s">
        <v>23961</v>
      </c>
      <c r="F3010" s="3" t="s">
        <v>1015</v>
      </c>
    </row>
    <row r="3011" spans="1:6" x14ac:dyDescent="0.25">
      <c r="A3011" s="3">
        <v>54035</v>
      </c>
      <c r="B3011" s="3" t="s">
        <v>1521</v>
      </c>
      <c r="C3011" s="3" t="s">
        <v>1584</v>
      </c>
      <c r="D3011" s="3" t="s">
        <v>3659</v>
      </c>
      <c r="E3011" s="3" t="s">
        <v>23961</v>
      </c>
      <c r="F3011" s="3" t="s">
        <v>3659</v>
      </c>
    </row>
    <row r="3012" spans="1:6" x14ac:dyDescent="0.25">
      <c r="A3012" s="3">
        <v>54037</v>
      </c>
      <c r="B3012" s="3" t="s">
        <v>1521</v>
      </c>
      <c r="C3012" s="3" t="s">
        <v>1502</v>
      </c>
      <c r="D3012" s="3" t="s">
        <v>1015</v>
      </c>
      <c r="E3012" s="3" t="s">
        <v>23961</v>
      </c>
      <c r="F3012" s="3" t="s">
        <v>1015</v>
      </c>
    </row>
    <row r="3013" spans="1:6" x14ac:dyDescent="0.25">
      <c r="A3013" s="3">
        <v>54039</v>
      </c>
      <c r="B3013" s="3" t="s">
        <v>1521</v>
      </c>
      <c r="C3013" s="3" t="s">
        <v>1976</v>
      </c>
      <c r="D3013" s="3" t="s">
        <v>3659</v>
      </c>
      <c r="E3013" s="3" t="s">
        <v>23961</v>
      </c>
      <c r="F3013" s="3" t="s">
        <v>3659</v>
      </c>
    </row>
    <row r="3014" spans="1:6" x14ac:dyDescent="0.25">
      <c r="A3014" s="3">
        <v>54041</v>
      </c>
      <c r="B3014" s="3" t="s">
        <v>1521</v>
      </c>
      <c r="C3014" s="3" t="s">
        <v>1639</v>
      </c>
      <c r="D3014" s="3" t="s">
        <v>1015</v>
      </c>
      <c r="E3014" s="3" t="s">
        <v>23961</v>
      </c>
      <c r="F3014" s="3" t="s">
        <v>1015</v>
      </c>
    </row>
    <row r="3015" spans="1:6" x14ac:dyDescent="0.25">
      <c r="A3015" s="3">
        <v>54043</v>
      </c>
      <c r="B3015" s="3" t="s">
        <v>1521</v>
      </c>
      <c r="C3015" s="3" t="s">
        <v>1788</v>
      </c>
      <c r="D3015" s="3" t="s">
        <v>3659</v>
      </c>
      <c r="E3015" s="3" t="s">
        <v>23961</v>
      </c>
      <c r="F3015" s="3" t="s">
        <v>3659</v>
      </c>
    </row>
    <row r="3016" spans="1:6" x14ac:dyDescent="0.25">
      <c r="A3016" s="3">
        <v>54045</v>
      </c>
      <c r="B3016" s="3" t="s">
        <v>1521</v>
      </c>
      <c r="C3016" s="3" t="s">
        <v>2462</v>
      </c>
      <c r="D3016" s="3" t="s">
        <v>3659</v>
      </c>
      <c r="E3016" s="3" t="s">
        <v>23961</v>
      </c>
      <c r="F3016" s="3" t="s">
        <v>3659</v>
      </c>
    </row>
    <row r="3017" spans="1:6" x14ac:dyDescent="0.25">
      <c r="A3017" s="3">
        <v>54047</v>
      </c>
      <c r="B3017" s="3" t="s">
        <v>1521</v>
      </c>
      <c r="C3017" s="3" t="s">
        <v>4980</v>
      </c>
      <c r="D3017" s="3" t="s">
        <v>3659</v>
      </c>
      <c r="E3017" s="3" t="s">
        <v>23961</v>
      </c>
      <c r="F3017" s="3" t="s">
        <v>3659</v>
      </c>
    </row>
    <row r="3018" spans="1:6" x14ac:dyDescent="0.25">
      <c r="A3018" s="3">
        <v>54049</v>
      </c>
      <c r="B3018" s="3" t="s">
        <v>1521</v>
      </c>
      <c r="C3018" s="3" t="s">
        <v>1599</v>
      </c>
      <c r="D3018" s="3" t="s">
        <v>1015</v>
      </c>
      <c r="E3018" s="3" t="s">
        <v>23961</v>
      </c>
      <c r="F3018" s="3" t="s">
        <v>1015</v>
      </c>
    </row>
    <row r="3019" spans="1:6" x14ac:dyDescent="0.25">
      <c r="A3019" s="3">
        <v>54051</v>
      </c>
      <c r="B3019" s="3" t="s">
        <v>1521</v>
      </c>
      <c r="C3019" s="3" t="s">
        <v>1723</v>
      </c>
      <c r="D3019" s="3" t="s">
        <v>1015</v>
      </c>
      <c r="E3019" s="3" t="s">
        <v>23961</v>
      </c>
      <c r="F3019" s="3" t="s">
        <v>1015</v>
      </c>
    </row>
    <row r="3020" spans="1:6" x14ac:dyDescent="0.25">
      <c r="A3020" s="3">
        <v>54053</v>
      </c>
      <c r="B3020" s="3" t="s">
        <v>1521</v>
      </c>
      <c r="C3020" s="3" t="s">
        <v>1833</v>
      </c>
      <c r="D3020" s="3" t="s">
        <v>3659</v>
      </c>
      <c r="E3020" s="3" t="s">
        <v>23961</v>
      </c>
      <c r="F3020" s="3" t="s">
        <v>3659</v>
      </c>
    </row>
    <row r="3021" spans="1:6" x14ac:dyDescent="0.25">
      <c r="A3021" s="3">
        <v>54055</v>
      </c>
      <c r="B3021" s="3" t="s">
        <v>1521</v>
      </c>
      <c r="C3021" s="3" t="s">
        <v>1630</v>
      </c>
      <c r="D3021" s="3" t="s">
        <v>1015</v>
      </c>
      <c r="E3021" s="3" t="s">
        <v>23961</v>
      </c>
      <c r="F3021" s="3" t="s">
        <v>1015</v>
      </c>
    </row>
    <row r="3022" spans="1:6" x14ac:dyDescent="0.25">
      <c r="A3022" s="3">
        <v>54057</v>
      </c>
      <c r="B3022" s="3" t="s">
        <v>1521</v>
      </c>
      <c r="C3022" s="3" t="s">
        <v>2685</v>
      </c>
      <c r="D3022" s="3" t="s">
        <v>1015</v>
      </c>
      <c r="E3022" s="3" t="s">
        <v>23961</v>
      </c>
      <c r="F3022" s="3" t="s">
        <v>1015</v>
      </c>
    </row>
    <row r="3023" spans="1:6" x14ac:dyDescent="0.25">
      <c r="A3023" s="3">
        <v>54059</v>
      </c>
      <c r="B3023" s="3" t="s">
        <v>1521</v>
      </c>
      <c r="C3023" s="3" t="s">
        <v>6456</v>
      </c>
      <c r="D3023" s="3" t="s">
        <v>3659</v>
      </c>
      <c r="E3023" s="3" t="s">
        <v>23961</v>
      </c>
      <c r="F3023" s="3" t="s">
        <v>3659</v>
      </c>
    </row>
    <row r="3024" spans="1:6" x14ac:dyDescent="0.25">
      <c r="A3024" s="3">
        <v>54061</v>
      </c>
      <c r="B3024" s="3" t="s">
        <v>1521</v>
      </c>
      <c r="C3024" s="3" t="s">
        <v>1677</v>
      </c>
      <c r="D3024" s="3" t="s">
        <v>1015</v>
      </c>
      <c r="E3024" s="3" t="s">
        <v>23961</v>
      </c>
      <c r="F3024" s="3" t="s">
        <v>1015</v>
      </c>
    </row>
    <row r="3025" spans="1:6" x14ac:dyDescent="0.25">
      <c r="A3025" s="3">
        <v>54063</v>
      </c>
      <c r="B3025" s="3" t="s">
        <v>1521</v>
      </c>
      <c r="C3025" s="3" t="s">
        <v>1544</v>
      </c>
      <c r="D3025" s="3" t="s">
        <v>1015</v>
      </c>
      <c r="E3025" s="3" t="s">
        <v>23961</v>
      </c>
      <c r="F3025" s="3" t="s">
        <v>1015</v>
      </c>
    </row>
    <row r="3026" spans="1:6" x14ac:dyDescent="0.25">
      <c r="A3026" s="3">
        <v>54065</v>
      </c>
      <c r="B3026" s="3" t="s">
        <v>1521</v>
      </c>
      <c r="C3026" s="3" t="s">
        <v>1776</v>
      </c>
      <c r="D3026" s="3" t="s">
        <v>1015</v>
      </c>
      <c r="E3026" s="3" t="s">
        <v>23961</v>
      </c>
      <c r="F3026" s="3" t="s">
        <v>1015</v>
      </c>
    </row>
    <row r="3027" spans="1:6" x14ac:dyDescent="0.25">
      <c r="A3027" s="3">
        <v>54067</v>
      </c>
      <c r="B3027" s="3" t="s">
        <v>1521</v>
      </c>
      <c r="C3027" s="3" t="s">
        <v>3775</v>
      </c>
      <c r="D3027" s="3" t="s">
        <v>3659</v>
      </c>
      <c r="E3027" s="3" t="s">
        <v>23961</v>
      </c>
      <c r="F3027" s="3" t="s">
        <v>3659</v>
      </c>
    </row>
    <row r="3028" spans="1:6" x14ac:dyDescent="0.25">
      <c r="A3028" s="3">
        <v>54069</v>
      </c>
      <c r="B3028" s="3" t="s">
        <v>1521</v>
      </c>
      <c r="C3028" s="3" t="s">
        <v>1114</v>
      </c>
      <c r="D3028" s="3" t="s">
        <v>1015</v>
      </c>
      <c r="E3028" s="3" t="s">
        <v>23961</v>
      </c>
      <c r="F3028" s="3" t="s">
        <v>1015</v>
      </c>
    </row>
    <row r="3029" spans="1:6" x14ac:dyDescent="0.25">
      <c r="A3029" s="3">
        <v>54071</v>
      </c>
      <c r="B3029" s="3" t="s">
        <v>1521</v>
      </c>
      <c r="C3029" s="3" t="s">
        <v>3782</v>
      </c>
      <c r="D3029" s="3" t="s">
        <v>1015</v>
      </c>
      <c r="E3029" s="3" t="s">
        <v>23961</v>
      </c>
      <c r="F3029" s="3" t="s">
        <v>1015</v>
      </c>
    </row>
    <row r="3030" spans="1:6" x14ac:dyDescent="0.25">
      <c r="A3030" s="3">
        <v>54073</v>
      </c>
      <c r="B3030" s="3" t="s">
        <v>1521</v>
      </c>
      <c r="C3030" s="3" t="s">
        <v>1957</v>
      </c>
      <c r="D3030" s="3" t="s">
        <v>1015</v>
      </c>
      <c r="E3030" s="3" t="s">
        <v>23961</v>
      </c>
      <c r="F3030" s="3" t="s">
        <v>1015</v>
      </c>
    </row>
    <row r="3031" spans="1:6" x14ac:dyDescent="0.25">
      <c r="A3031" s="3">
        <v>54075</v>
      </c>
      <c r="B3031" s="3" t="s">
        <v>1521</v>
      </c>
      <c r="C3031" s="3" t="s">
        <v>1684</v>
      </c>
      <c r="D3031" s="3" t="s">
        <v>1015</v>
      </c>
      <c r="E3031" s="3" t="s">
        <v>23961</v>
      </c>
      <c r="F3031" s="3" t="s">
        <v>1015</v>
      </c>
    </row>
    <row r="3032" spans="1:6" x14ac:dyDescent="0.25">
      <c r="A3032" s="3">
        <v>54077</v>
      </c>
      <c r="B3032" s="3" t="s">
        <v>1521</v>
      </c>
      <c r="C3032" s="3" t="s">
        <v>6466</v>
      </c>
      <c r="D3032" s="3" t="s">
        <v>1015</v>
      </c>
      <c r="E3032" s="3" t="s">
        <v>23961</v>
      </c>
      <c r="F3032" s="3" t="s">
        <v>1015</v>
      </c>
    </row>
    <row r="3033" spans="1:6" x14ac:dyDescent="0.25">
      <c r="A3033" s="3">
        <v>54079</v>
      </c>
      <c r="B3033" s="3" t="s">
        <v>1521</v>
      </c>
      <c r="C3033" s="3" t="s">
        <v>1616</v>
      </c>
      <c r="D3033" s="3" t="s">
        <v>3659</v>
      </c>
      <c r="E3033" s="3" t="s">
        <v>23961</v>
      </c>
      <c r="F3033" s="3" t="s">
        <v>3659</v>
      </c>
    </row>
    <row r="3034" spans="1:6" x14ac:dyDescent="0.25">
      <c r="A3034" s="3">
        <v>54081</v>
      </c>
      <c r="B3034" s="3" t="s">
        <v>1521</v>
      </c>
      <c r="C3034" s="3" t="s">
        <v>6469</v>
      </c>
      <c r="D3034" s="3" t="s">
        <v>3659</v>
      </c>
      <c r="E3034" s="3" t="s">
        <v>23961</v>
      </c>
      <c r="F3034" s="3" t="s">
        <v>3659</v>
      </c>
    </row>
    <row r="3035" spans="1:6" x14ac:dyDescent="0.25">
      <c r="A3035" s="3">
        <v>54083</v>
      </c>
      <c r="B3035" s="3" t="s">
        <v>1521</v>
      </c>
      <c r="C3035" s="3" t="s">
        <v>1661</v>
      </c>
      <c r="D3035" s="3" t="s">
        <v>1015</v>
      </c>
      <c r="E3035" s="3" t="s">
        <v>23961</v>
      </c>
      <c r="F3035" s="3" t="s">
        <v>1015</v>
      </c>
    </row>
    <row r="3036" spans="1:6" x14ac:dyDescent="0.25">
      <c r="A3036" s="3">
        <v>54085</v>
      </c>
      <c r="B3036" s="3" t="s">
        <v>1521</v>
      </c>
      <c r="C3036" s="3" t="s">
        <v>6472</v>
      </c>
      <c r="D3036" s="3" t="s">
        <v>1015</v>
      </c>
      <c r="E3036" s="3" t="s">
        <v>23961</v>
      </c>
      <c r="F3036" s="3" t="s">
        <v>1015</v>
      </c>
    </row>
    <row r="3037" spans="1:6" x14ac:dyDescent="0.25">
      <c r="A3037" s="3">
        <v>54087</v>
      </c>
      <c r="B3037" s="3" t="s">
        <v>1521</v>
      </c>
      <c r="C3037" s="3" t="s">
        <v>2209</v>
      </c>
      <c r="D3037" s="3" t="s">
        <v>3659</v>
      </c>
      <c r="E3037" s="3" t="s">
        <v>23961</v>
      </c>
      <c r="F3037" s="3" t="s">
        <v>3659</v>
      </c>
    </row>
    <row r="3038" spans="1:6" x14ac:dyDescent="0.25">
      <c r="A3038" s="3">
        <v>54089</v>
      </c>
      <c r="B3038" s="3" t="s">
        <v>1521</v>
      </c>
      <c r="C3038" s="3" t="s">
        <v>6475</v>
      </c>
      <c r="D3038" s="3" t="s">
        <v>1015</v>
      </c>
      <c r="E3038" s="3" t="s">
        <v>23961</v>
      </c>
      <c r="F3038" s="3" t="s">
        <v>1015</v>
      </c>
    </row>
    <row r="3039" spans="1:6" x14ac:dyDescent="0.25">
      <c r="A3039" s="3">
        <v>54091</v>
      </c>
      <c r="B3039" s="3" t="s">
        <v>1521</v>
      </c>
      <c r="C3039" s="3" t="s">
        <v>1954</v>
      </c>
      <c r="D3039" s="3" t="s">
        <v>1015</v>
      </c>
      <c r="E3039" s="3" t="s">
        <v>23961</v>
      </c>
      <c r="F3039" s="3" t="s">
        <v>1015</v>
      </c>
    </row>
    <row r="3040" spans="1:6" x14ac:dyDescent="0.25">
      <c r="A3040" s="3">
        <v>54093</v>
      </c>
      <c r="B3040" s="3" t="s">
        <v>1521</v>
      </c>
      <c r="C3040" s="3" t="s">
        <v>6478</v>
      </c>
      <c r="D3040" s="3" t="s">
        <v>1015</v>
      </c>
      <c r="E3040" s="3" t="s">
        <v>23961</v>
      </c>
      <c r="F3040" s="3" t="s">
        <v>1015</v>
      </c>
    </row>
    <row r="3041" spans="1:6" x14ac:dyDescent="0.25">
      <c r="A3041" s="3">
        <v>54095</v>
      </c>
      <c r="B3041" s="3" t="s">
        <v>1521</v>
      </c>
      <c r="C3041" s="3" t="s">
        <v>1518</v>
      </c>
      <c r="D3041" s="3" t="s">
        <v>1015</v>
      </c>
      <c r="E3041" s="3" t="s">
        <v>23961</v>
      </c>
      <c r="F3041" s="3" t="s">
        <v>1015</v>
      </c>
    </row>
    <row r="3042" spans="1:6" x14ac:dyDescent="0.25">
      <c r="A3042" s="3">
        <v>54097</v>
      </c>
      <c r="B3042" s="3" t="s">
        <v>1521</v>
      </c>
      <c r="C3042" s="3" t="s">
        <v>6065</v>
      </c>
      <c r="D3042" s="3" t="s">
        <v>1015</v>
      </c>
      <c r="E3042" s="3" t="s">
        <v>23961</v>
      </c>
      <c r="F3042" s="3" t="s">
        <v>1015</v>
      </c>
    </row>
    <row r="3043" spans="1:6" x14ac:dyDescent="0.25">
      <c r="A3043" s="3">
        <v>54099</v>
      </c>
      <c r="B3043" s="3" t="s">
        <v>1521</v>
      </c>
      <c r="C3043" s="3" t="s">
        <v>1555</v>
      </c>
      <c r="D3043" s="3" t="s">
        <v>3659</v>
      </c>
      <c r="E3043" s="3" t="s">
        <v>23961</v>
      </c>
      <c r="F3043" s="3" t="s">
        <v>3659</v>
      </c>
    </row>
    <row r="3044" spans="1:6" x14ac:dyDescent="0.25">
      <c r="A3044" s="3">
        <v>54101</v>
      </c>
      <c r="B3044" s="3" t="s">
        <v>1521</v>
      </c>
      <c r="C3044" s="3" t="s">
        <v>2022</v>
      </c>
      <c r="D3044" s="3" t="s">
        <v>1015</v>
      </c>
      <c r="E3044" s="3" t="s">
        <v>23961</v>
      </c>
      <c r="F3044" s="3" t="s">
        <v>1015</v>
      </c>
    </row>
    <row r="3045" spans="1:6" x14ac:dyDescent="0.25">
      <c r="A3045" s="3">
        <v>54103</v>
      </c>
      <c r="B3045" s="3" t="s">
        <v>1521</v>
      </c>
      <c r="C3045" s="3" t="s">
        <v>6484</v>
      </c>
      <c r="D3045" s="3" t="s">
        <v>1015</v>
      </c>
      <c r="E3045" s="3" t="s">
        <v>23961</v>
      </c>
      <c r="F3045" s="3" t="s">
        <v>1015</v>
      </c>
    </row>
    <row r="3046" spans="1:6" x14ac:dyDescent="0.25">
      <c r="A3046" s="3">
        <v>54105</v>
      </c>
      <c r="B3046" s="3" t="s">
        <v>1521</v>
      </c>
      <c r="C3046" s="3" t="s">
        <v>6486</v>
      </c>
      <c r="D3046" s="3" t="s">
        <v>1015</v>
      </c>
      <c r="E3046" s="3" t="s">
        <v>23961</v>
      </c>
      <c r="F3046" s="3" t="s">
        <v>1015</v>
      </c>
    </row>
    <row r="3047" spans="1:6" x14ac:dyDescent="0.25">
      <c r="A3047" s="3">
        <v>54107</v>
      </c>
      <c r="B3047" s="3" t="s">
        <v>1521</v>
      </c>
      <c r="C3047" s="3" t="s">
        <v>2046</v>
      </c>
      <c r="D3047" s="3" t="s">
        <v>3659</v>
      </c>
      <c r="E3047" s="3" t="s">
        <v>23961</v>
      </c>
      <c r="F3047" s="3" t="s">
        <v>3659</v>
      </c>
    </row>
    <row r="3048" spans="1:6" x14ac:dyDescent="0.25">
      <c r="A3048" s="3">
        <v>54109</v>
      </c>
      <c r="B3048" s="3" t="s">
        <v>1521</v>
      </c>
      <c r="C3048" s="3" t="s">
        <v>1121</v>
      </c>
      <c r="D3048" s="3" t="s">
        <v>3659</v>
      </c>
      <c r="E3048" s="3" t="s">
        <v>23961</v>
      </c>
      <c r="F3048" s="3" t="s">
        <v>3659</v>
      </c>
    </row>
    <row r="3049" spans="1:6" x14ac:dyDescent="0.25">
      <c r="A3049" s="3">
        <v>55001</v>
      </c>
      <c r="B3049" s="3" t="s">
        <v>1517</v>
      </c>
      <c r="C3049" s="3" t="s">
        <v>1618</v>
      </c>
      <c r="D3049" s="3" t="s">
        <v>3141</v>
      </c>
      <c r="E3049" s="3" t="s">
        <v>23961</v>
      </c>
      <c r="F3049" s="3" t="s">
        <v>3141</v>
      </c>
    </row>
    <row r="3050" spans="1:6" x14ac:dyDescent="0.25">
      <c r="A3050" s="3">
        <v>55003</v>
      </c>
      <c r="B3050" s="3" t="s">
        <v>1517</v>
      </c>
      <c r="C3050" s="3" t="s">
        <v>1903</v>
      </c>
      <c r="D3050" s="3" t="s">
        <v>3141</v>
      </c>
      <c r="E3050" s="3" t="s">
        <v>23961</v>
      </c>
      <c r="F3050" s="3" t="s">
        <v>3141</v>
      </c>
    </row>
    <row r="3051" spans="1:6" x14ac:dyDescent="0.25">
      <c r="A3051" s="3">
        <v>55005</v>
      </c>
      <c r="B3051" s="3" t="s">
        <v>1517</v>
      </c>
      <c r="C3051" s="3" t="s">
        <v>6492</v>
      </c>
      <c r="D3051" s="3" t="s">
        <v>3141</v>
      </c>
      <c r="E3051" s="3" t="s">
        <v>23961</v>
      </c>
      <c r="F3051" s="3" t="s">
        <v>3141</v>
      </c>
    </row>
    <row r="3052" spans="1:6" x14ac:dyDescent="0.25">
      <c r="A3052" s="3">
        <v>55007</v>
      </c>
      <c r="B3052" s="3" t="s">
        <v>1517</v>
      </c>
      <c r="C3052" s="3" t="s">
        <v>6494</v>
      </c>
      <c r="D3052" s="3" t="s">
        <v>3141</v>
      </c>
      <c r="E3052" s="3" t="s">
        <v>23961</v>
      </c>
      <c r="F3052" s="3" t="s">
        <v>3141</v>
      </c>
    </row>
    <row r="3053" spans="1:6" x14ac:dyDescent="0.25">
      <c r="A3053" s="3">
        <v>55009</v>
      </c>
      <c r="B3053" s="3" t="s">
        <v>1517</v>
      </c>
      <c r="C3053" s="3" t="s">
        <v>1633</v>
      </c>
      <c r="D3053" s="3" t="s">
        <v>3141</v>
      </c>
      <c r="E3053" s="3" t="s">
        <v>23961</v>
      </c>
      <c r="F3053" s="3" t="s">
        <v>3141</v>
      </c>
    </row>
    <row r="3054" spans="1:6" x14ac:dyDescent="0.25">
      <c r="A3054" s="3">
        <v>55011</v>
      </c>
      <c r="B3054" s="3" t="s">
        <v>1517</v>
      </c>
      <c r="C3054" s="3" t="s">
        <v>1821</v>
      </c>
      <c r="D3054" s="3" t="s">
        <v>3141</v>
      </c>
      <c r="E3054" s="3" t="s">
        <v>23961</v>
      </c>
      <c r="F3054" s="3" t="s">
        <v>3141</v>
      </c>
    </row>
    <row r="3055" spans="1:6" x14ac:dyDescent="0.25">
      <c r="A3055" s="3">
        <v>55013</v>
      </c>
      <c r="B3055" s="3" t="s">
        <v>1517</v>
      </c>
      <c r="C3055" s="3" t="s">
        <v>6498</v>
      </c>
      <c r="D3055" s="3" t="s">
        <v>3141</v>
      </c>
      <c r="E3055" s="3" t="s">
        <v>23961</v>
      </c>
      <c r="F3055" s="3" t="s">
        <v>3141</v>
      </c>
    </row>
    <row r="3056" spans="1:6" x14ac:dyDescent="0.25">
      <c r="A3056" s="3">
        <v>55015</v>
      </c>
      <c r="B3056" s="3" t="s">
        <v>1517</v>
      </c>
      <c r="C3056" s="3" t="s">
        <v>2026</v>
      </c>
      <c r="D3056" s="3" t="s">
        <v>3141</v>
      </c>
      <c r="E3056" s="3" t="s">
        <v>23961</v>
      </c>
      <c r="F3056" s="3" t="s">
        <v>3141</v>
      </c>
    </row>
    <row r="3057" spans="1:6" x14ac:dyDescent="0.25">
      <c r="A3057" s="3">
        <v>55017</v>
      </c>
      <c r="B3057" s="3" t="s">
        <v>1517</v>
      </c>
      <c r="C3057" s="3" t="s">
        <v>1775</v>
      </c>
      <c r="D3057" s="3" t="s">
        <v>3141</v>
      </c>
      <c r="E3057" s="3" t="s">
        <v>23961</v>
      </c>
      <c r="F3057" s="3" t="s">
        <v>3141</v>
      </c>
    </row>
    <row r="3058" spans="1:6" x14ac:dyDescent="0.25">
      <c r="A3058" s="3">
        <v>55019</v>
      </c>
      <c r="B3058" s="3" t="s">
        <v>1517</v>
      </c>
      <c r="C3058" s="3" t="s">
        <v>1553</v>
      </c>
      <c r="D3058" s="3" t="s">
        <v>3141</v>
      </c>
      <c r="E3058" s="3" t="s">
        <v>23961</v>
      </c>
      <c r="F3058" s="3" t="s">
        <v>3141</v>
      </c>
    </row>
    <row r="3059" spans="1:6" x14ac:dyDescent="0.25">
      <c r="A3059" s="3">
        <v>55021</v>
      </c>
      <c r="B3059" s="3" t="s">
        <v>1517</v>
      </c>
      <c r="C3059" s="3" t="s">
        <v>1742</v>
      </c>
      <c r="D3059" s="3" t="s">
        <v>3141</v>
      </c>
      <c r="E3059" s="3" t="s">
        <v>23961</v>
      </c>
      <c r="F3059" s="3" t="s">
        <v>3141</v>
      </c>
    </row>
    <row r="3060" spans="1:6" x14ac:dyDescent="0.25">
      <c r="A3060" s="3">
        <v>55023</v>
      </c>
      <c r="B3060" s="3" t="s">
        <v>1517</v>
      </c>
      <c r="C3060" s="3" t="s">
        <v>1591</v>
      </c>
      <c r="D3060" s="3" t="s">
        <v>3141</v>
      </c>
      <c r="E3060" s="3" t="s">
        <v>23961</v>
      </c>
      <c r="F3060" s="3" t="s">
        <v>3141</v>
      </c>
    </row>
    <row r="3061" spans="1:6" x14ac:dyDescent="0.25">
      <c r="A3061" s="3">
        <v>55025</v>
      </c>
      <c r="B3061" s="3" t="s">
        <v>1517</v>
      </c>
      <c r="C3061" s="3" t="s">
        <v>1707</v>
      </c>
      <c r="D3061" s="3" t="s">
        <v>3141</v>
      </c>
      <c r="E3061" s="3" t="s">
        <v>23961</v>
      </c>
      <c r="F3061" s="3" t="s">
        <v>3141</v>
      </c>
    </row>
    <row r="3062" spans="1:6" x14ac:dyDescent="0.25">
      <c r="A3062" s="3">
        <v>55027</v>
      </c>
      <c r="B3062" s="3" t="s">
        <v>1517</v>
      </c>
      <c r="C3062" s="3" t="s">
        <v>2173</v>
      </c>
      <c r="D3062" s="3" t="s">
        <v>3141</v>
      </c>
      <c r="E3062" s="3" t="s">
        <v>23961</v>
      </c>
      <c r="F3062" s="3" t="s">
        <v>3141</v>
      </c>
    </row>
    <row r="3063" spans="1:6" x14ac:dyDescent="0.25">
      <c r="A3063" s="3">
        <v>55029</v>
      </c>
      <c r="B3063" s="3" t="s">
        <v>1517</v>
      </c>
      <c r="C3063" s="3" t="s">
        <v>6507</v>
      </c>
      <c r="D3063" s="3" t="s">
        <v>3157</v>
      </c>
      <c r="E3063" s="3" t="s">
        <v>23961</v>
      </c>
      <c r="F3063" s="3" t="s">
        <v>3157</v>
      </c>
    </row>
    <row r="3064" spans="1:6" x14ac:dyDescent="0.25">
      <c r="A3064" s="3">
        <v>55031</v>
      </c>
      <c r="B3064" s="3" t="s">
        <v>1517</v>
      </c>
      <c r="C3064" s="3" t="s">
        <v>1685</v>
      </c>
      <c r="D3064" s="3" t="s">
        <v>3141</v>
      </c>
      <c r="E3064" s="3" t="s">
        <v>23961</v>
      </c>
      <c r="F3064" s="3" t="s">
        <v>3141</v>
      </c>
    </row>
    <row r="3065" spans="1:6" x14ac:dyDescent="0.25">
      <c r="A3065" s="3">
        <v>55033</v>
      </c>
      <c r="B3065" s="3" t="s">
        <v>1517</v>
      </c>
      <c r="C3065" s="3" t="s">
        <v>5067</v>
      </c>
      <c r="D3065" s="3" t="s">
        <v>3141</v>
      </c>
      <c r="E3065" s="3" t="s">
        <v>23961</v>
      </c>
      <c r="F3065" s="3" t="s">
        <v>3141</v>
      </c>
    </row>
    <row r="3066" spans="1:6" x14ac:dyDescent="0.25">
      <c r="A3066" s="3">
        <v>55035</v>
      </c>
      <c r="B3066" s="3" t="s">
        <v>1517</v>
      </c>
      <c r="C3066" s="3" t="s">
        <v>2096</v>
      </c>
      <c r="D3066" s="3" t="s">
        <v>3141</v>
      </c>
      <c r="E3066" s="3" t="s">
        <v>23961</v>
      </c>
      <c r="F3066" s="3" t="s">
        <v>3141</v>
      </c>
    </row>
    <row r="3067" spans="1:6" x14ac:dyDescent="0.25">
      <c r="A3067" s="3">
        <v>55037</v>
      </c>
      <c r="B3067" s="3" t="s">
        <v>1517</v>
      </c>
      <c r="C3067" s="3" t="s">
        <v>1910</v>
      </c>
      <c r="D3067" s="3" t="s">
        <v>3141</v>
      </c>
      <c r="E3067" s="3" t="s">
        <v>23961</v>
      </c>
      <c r="F3067" s="3" t="s">
        <v>3141</v>
      </c>
    </row>
    <row r="3068" spans="1:6" x14ac:dyDescent="0.25">
      <c r="A3068" s="3">
        <v>55039</v>
      </c>
      <c r="B3068" s="3" t="s">
        <v>1517</v>
      </c>
      <c r="C3068" s="3" t="s">
        <v>2023</v>
      </c>
      <c r="D3068" s="3" t="s">
        <v>3141</v>
      </c>
      <c r="E3068" s="3" t="s">
        <v>23961</v>
      </c>
      <c r="F3068" s="3" t="s">
        <v>3141</v>
      </c>
    </row>
    <row r="3069" spans="1:6" x14ac:dyDescent="0.25">
      <c r="A3069" s="3">
        <v>55041</v>
      </c>
      <c r="B3069" s="3" t="s">
        <v>1517</v>
      </c>
      <c r="C3069" s="3" t="s">
        <v>5419</v>
      </c>
      <c r="D3069" s="3" t="s">
        <v>3141</v>
      </c>
      <c r="E3069" s="3" t="s">
        <v>23961</v>
      </c>
      <c r="F3069" s="3" t="s">
        <v>3141</v>
      </c>
    </row>
    <row r="3070" spans="1:6" x14ac:dyDescent="0.25">
      <c r="A3070" s="3">
        <v>55043</v>
      </c>
      <c r="B3070" s="3" t="s">
        <v>1517</v>
      </c>
      <c r="C3070" s="3" t="s">
        <v>1948</v>
      </c>
      <c r="D3070" s="3" t="s">
        <v>3141</v>
      </c>
      <c r="E3070" s="3" t="s">
        <v>23961</v>
      </c>
      <c r="F3070" s="3" t="s">
        <v>3141</v>
      </c>
    </row>
    <row r="3071" spans="1:6" x14ac:dyDescent="0.25">
      <c r="A3071" s="3">
        <v>55045</v>
      </c>
      <c r="B3071" s="3" t="s">
        <v>1517</v>
      </c>
      <c r="C3071" s="3" t="s">
        <v>3711</v>
      </c>
      <c r="D3071" s="3" t="s">
        <v>3141</v>
      </c>
      <c r="E3071" s="3" t="s">
        <v>23961</v>
      </c>
      <c r="F3071" s="3" t="s">
        <v>3141</v>
      </c>
    </row>
    <row r="3072" spans="1:6" x14ac:dyDescent="0.25">
      <c r="A3072" s="3">
        <v>55047</v>
      </c>
      <c r="B3072" s="3" t="s">
        <v>1517</v>
      </c>
      <c r="C3072" s="3" t="s">
        <v>6517</v>
      </c>
      <c r="D3072" s="3" t="s">
        <v>3141</v>
      </c>
      <c r="E3072" s="3" t="s">
        <v>23961</v>
      </c>
      <c r="F3072" s="3" t="s">
        <v>3141</v>
      </c>
    </row>
    <row r="3073" spans="1:6" x14ac:dyDescent="0.25">
      <c r="A3073" s="3">
        <v>55049</v>
      </c>
      <c r="B3073" s="3" t="s">
        <v>1517</v>
      </c>
      <c r="C3073" s="3" t="s">
        <v>1119</v>
      </c>
      <c r="D3073" s="3" t="s">
        <v>3141</v>
      </c>
      <c r="E3073" s="3" t="s">
        <v>23961</v>
      </c>
      <c r="F3073" s="3" t="s">
        <v>3141</v>
      </c>
    </row>
    <row r="3074" spans="1:6" x14ac:dyDescent="0.25">
      <c r="A3074" s="3">
        <v>55051</v>
      </c>
      <c r="B3074" s="3" t="s">
        <v>1517</v>
      </c>
      <c r="C3074" s="3" t="s">
        <v>4033</v>
      </c>
      <c r="D3074" s="3" t="s">
        <v>3141</v>
      </c>
      <c r="E3074" s="3" t="s">
        <v>23961</v>
      </c>
      <c r="F3074" s="3" t="s">
        <v>3141</v>
      </c>
    </row>
    <row r="3075" spans="1:6" x14ac:dyDescent="0.25">
      <c r="A3075" s="3">
        <v>55053</v>
      </c>
      <c r="B3075" s="3" t="s">
        <v>1517</v>
      </c>
      <c r="C3075" s="3" t="s">
        <v>1584</v>
      </c>
      <c r="D3075" s="3" t="s">
        <v>3141</v>
      </c>
      <c r="E3075" s="3" t="s">
        <v>23961</v>
      </c>
      <c r="F3075" s="3" t="s">
        <v>3141</v>
      </c>
    </row>
    <row r="3076" spans="1:6" x14ac:dyDescent="0.25">
      <c r="A3076" s="3">
        <v>55055</v>
      </c>
      <c r="B3076" s="3" t="s">
        <v>1517</v>
      </c>
      <c r="C3076" s="3" t="s">
        <v>1502</v>
      </c>
      <c r="D3076" s="3" t="s">
        <v>3141</v>
      </c>
      <c r="E3076" s="3" t="s">
        <v>23961</v>
      </c>
      <c r="F3076" s="3" t="s">
        <v>3141</v>
      </c>
    </row>
    <row r="3077" spans="1:6" x14ac:dyDescent="0.25">
      <c r="A3077" s="3">
        <v>55057</v>
      </c>
      <c r="B3077" s="3" t="s">
        <v>1517</v>
      </c>
      <c r="C3077" s="3" t="s">
        <v>1804</v>
      </c>
      <c r="D3077" s="3" t="s">
        <v>3141</v>
      </c>
      <c r="E3077" s="3" t="s">
        <v>23961</v>
      </c>
      <c r="F3077" s="3" t="s">
        <v>3141</v>
      </c>
    </row>
    <row r="3078" spans="1:6" x14ac:dyDescent="0.25">
      <c r="A3078" s="3">
        <v>55059</v>
      </c>
      <c r="B3078" s="3" t="s">
        <v>1517</v>
      </c>
      <c r="C3078" s="3" t="s">
        <v>2189</v>
      </c>
      <c r="D3078" s="3" t="s">
        <v>3157</v>
      </c>
      <c r="E3078" s="3" t="s">
        <v>23961</v>
      </c>
      <c r="F3078" s="3" t="s">
        <v>3157</v>
      </c>
    </row>
    <row r="3079" spans="1:6" x14ac:dyDescent="0.25">
      <c r="A3079" s="3">
        <v>55061</v>
      </c>
      <c r="B3079" s="3" t="s">
        <v>1517</v>
      </c>
      <c r="C3079" s="3" t="s">
        <v>6525</v>
      </c>
      <c r="D3079" s="3" t="s">
        <v>3157</v>
      </c>
      <c r="E3079" s="3" t="s">
        <v>23961</v>
      </c>
      <c r="F3079" s="3" t="s">
        <v>3157</v>
      </c>
    </row>
    <row r="3080" spans="1:6" x14ac:dyDescent="0.25">
      <c r="A3080" s="3">
        <v>55063</v>
      </c>
      <c r="B3080" s="3" t="s">
        <v>1517</v>
      </c>
      <c r="C3080" s="3" t="s">
        <v>1871</v>
      </c>
      <c r="D3080" s="3" t="s">
        <v>3141</v>
      </c>
      <c r="E3080" s="3" t="s">
        <v>23961</v>
      </c>
      <c r="F3080" s="3" t="s">
        <v>3141</v>
      </c>
    </row>
    <row r="3081" spans="1:6" x14ac:dyDescent="0.25">
      <c r="A3081" s="3">
        <v>55065</v>
      </c>
      <c r="B3081" s="3" t="s">
        <v>1517</v>
      </c>
      <c r="C3081" s="3" t="s">
        <v>1799</v>
      </c>
      <c r="D3081" s="3" t="s">
        <v>3141</v>
      </c>
      <c r="E3081" s="3" t="s">
        <v>23961</v>
      </c>
      <c r="F3081" s="3" t="s">
        <v>3141</v>
      </c>
    </row>
    <row r="3082" spans="1:6" x14ac:dyDescent="0.25">
      <c r="A3082" s="3">
        <v>55067</v>
      </c>
      <c r="B3082" s="3" t="s">
        <v>1517</v>
      </c>
      <c r="C3082" s="3" t="s">
        <v>6529</v>
      </c>
      <c r="D3082" s="3" t="s">
        <v>3141</v>
      </c>
      <c r="E3082" s="3" t="s">
        <v>23961</v>
      </c>
      <c r="F3082" s="3" t="s">
        <v>3141</v>
      </c>
    </row>
    <row r="3083" spans="1:6" x14ac:dyDescent="0.25">
      <c r="A3083" s="3">
        <v>55069</v>
      </c>
      <c r="B3083" s="3" t="s">
        <v>1517</v>
      </c>
      <c r="C3083" s="3" t="s">
        <v>1788</v>
      </c>
      <c r="D3083" s="3" t="s">
        <v>3141</v>
      </c>
      <c r="E3083" s="3" t="s">
        <v>23961</v>
      </c>
      <c r="F3083" s="3" t="s">
        <v>3141</v>
      </c>
    </row>
    <row r="3084" spans="1:6" x14ac:dyDescent="0.25">
      <c r="A3084" s="3">
        <v>55071</v>
      </c>
      <c r="B3084" s="3" t="s">
        <v>1517</v>
      </c>
      <c r="C3084" s="3" t="s">
        <v>1967</v>
      </c>
      <c r="D3084" s="3" t="s">
        <v>3157</v>
      </c>
      <c r="E3084" s="3" t="s">
        <v>23961</v>
      </c>
      <c r="F3084" s="3" t="s">
        <v>3157</v>
      </c>
    </row>
    <row r="3085" spans="1:6" x14ac:dyDescent="0.25">
      <c r="A3085" s="3">
        <v>55073</v>
      </c>
      <c r="B3085" s="3" t="s">
        <v>1517</v>
      </c>
      <c r="C3085" s="3" t="s">
        <v>2154</v>
      </c>
      <c r="D3085" s="3" t="s">
        <v>3141</v>
      </c>
      <c r="E3085" s="3" t="s">
        <v>23961</v>
      </c>
      <c r="F3085" s="3" t="s">
        <v>3141</v>
      </c>
    </row>
    <row r="3086" spans="1:6" x14ac:dyDescent="0.25">
      <c r="A3086" s="3">
        <v>55075</v>
      </c>
      <c r="B3086" s="3" t="s">
        <v>1517</v>
      </c>
      <c r="C3086" s="3" t="s">
        <v>1573</v>
      </c>
      <c r="D3086" s="3" t="s">
        <v>3141</v>
      </c>
      <c r="E3086" s="3" t="s">
        <v>23961</v>
      </c>
      <c r="F3086" s="3" t="s">
        <v>3141</v>
      </c>
    </row>
    <row r="3087" spans="1:6" x14ac:dyDescent="0.25">
      <c r="A3087" s="3">
        <v>55077</v>
      </c>
      <c r="B3087" s="3" t="s">
        <v>1517</v>
      </c>
      <c r="C3087" s="3" t="s">
        <v>2072</v>
      </c>
      <c r="D3087" s="3" t="s">
        <v>3141</v>
      </c>
      <c r="E3087" s="3" t="s">
        <v>23961</v>
      </c>
      <c r="F3087" s="3" t="s">
        <v>3141</v>
      </c>
    </row>
    <row r="3088" spans="1:6" x14ac:dyDescent="0.25">
      <c r="A3088" s="3">
        <v>55078</v>
      </c>
      <c r="B3088" s="3" t="s">
        <v>1517</v>
      </c>
      <c r="C3088" s="3" t="s">
        <v>4062</v>
      </c>
      <c r="D3088" s="3" t="s">
        <v>3141</v>
      </c>
      <c r="E3088" s="3" t="s">
        <v>23961</v>
      </c>
      <c r="F3088" s="3" t="s">
        <v>3141</v>
      </c>
    </row>
    <row r="3089" spans="1:6" x14ac:dyDescent="0.25">
      <c r="A3089" s="3">
        <v>55079</v>
      </c>
      <c r="B3089" s="3" t="s">
        <v>1517</v>
      </c>
      <c r="C3089" s="3" t="s">
        <v>1638</v>
      </c>
      <c r="D3089" s="3" t="s">
        <v>3157</v>
      </c>
      <c r="E3089" s="3" t="s">
        <v>23961</v>
      </c>
      <c r="F3089" s="3" t="s">
        <v>3157</v>
      </c>
    </row>
    <row r="3090" spans="1:6" x14ac:dyDescent="0.25">
      <c r="A3090" s="3">
        <v>55081</v>
      </c>
      <c r="B3090" s="3" t="s">
        <v>1517</v>
      </c>
      <c r="C3090" s="3" t="s">
        <v>1544</v>
      </c>
      <c r="D3090" s="3" t="s">
        <v>3141</v>
      </c>
      <c r="E3090" s="3" t="s">
        <v>23961</v>
      </c>
      <c r="F3090" s="3" t="s">
        <v>3141</v>
      </c>
    </row>
    <row r="3091" spans="1:6" x14ac:dyDescent="0.25">
      <c r="A3091" s="3">
        <v>55083</v>
      </c>
      <c r="B3091" s="3" t="s">
        <v>1517</v>
      </c>
      <c r="C3091" s="3" t="s">
        <v>6539</v>
      </c>
      <c r="D3091" s="3" t="s">
        <v>3141</v>
      </c>
      <c r="E3091" s="3" t="s">
        <v>23961</v>
      </c>
      <c r="F3091" s="3" t="s">
        <v>3141</v>
      </c>
    </row>
    <row r="3092" spans="1:6" x14ac:dyDescent="0.25">
      <c r="A3092" s="3">
        <v>55085</v>
      </c>
      <c r="B3092" s="3" t="s">
        <v>1517</v>
      </c>
      <c r="C3092" s="3" t="s">
        <v>1487</v>
      </c>
      <c r="D3092" s="3" t="s">
        <v>3141</v>
      </c>
      <c r="E3092" s="3" t="s">
        <v>23961</v>
      </c>
      <c r="F3092" s="3" t="s">
        <v>3141</v>
      </c>
    </row>
    <row r="3093" spans="1:6" x14ac:dyDescent="0.25">
      <c r="A3093" s="3">
        <v>55087</v>
      </c>
      <c r="B3093" s="3" t="s">
        <v>1517</v>
      </c>
      <c r="C3093" s="3" t="s">
        <v>1888</v>
      </c>
      <c r="D3093" s="3" t="s">
        <v>3141</v>
      </c>
      <c r="E3093" s="3" t="s">
        <v>23961</v>
      </c>
      <c r="F3093" s="3" t="s">
        <v>3141</v>
      </c>
    </row>
    <row r="3094" spans="1:6" x14ac:dyDescent="0.25">
      <c r="A3094" s="3">
        <v>55089</v>
      </c>
      <c r="B3094" s="3" t="s">
        <v>1517</v>
      </c>
      <c r="C3094" s="3" t="s">
        <v>1961</v>
      </c>
      <c r="D3094" s="3" t="s">
        <v>3157</v>
      </c>
      <c r="E3094" s="3" t="s">
        <v>23961</v>
      </c>
      <c r="F3094" s="3" t="s">
        <v>3157</v>
      </c>
    </row>
    <row r="3095" spans="1:6" x14ac:dyDescent="0.25">
      <c r="A3095" s="3">
        <v>55091</v>
      </c>
      <c r="B3095" s="3" t="s">
        <v>1517</v>
      </c>
      <c r="C3095" s="3" t="s">
        <v>6544</v>
      </c>
      <c r="D3095" s="3" t="s">
        <v>3141</v>
      </c>
      <c r="E3095" s="3" t="s">
        <v>23961</v>
      </c>
      <c r="F3095" s="3" t="s">
        <v>3141</v>
      </c>
    </row>
    <row r="3096" spans="1:6" x14ac:dyDescent="0.25">
      <c r="A3096" s="3">
        <v>55093</v>
      </c>
      <c r="B3096" s="3" t="s">
        <v>1517</v>
      </c>
      <c r="C3096" s="3" t="s">
        <v>2139</v>
      </c>
      <c r="D3096" s="3" t="s">
        <v>3141</v>
      </c>
      <c r="E3096" s="3" t="s">
        <v>23961</v>
      </c>
      <c r="F3096" s="3" t="s">
        <v>3141</v>
      </c>
    </row>
    <row r="3097" spans="1:6" x14ac:dyDescent="0.25">
      <c r="A3097" s="3">
        <v>55095</v>
      </c>
      <c r="B3097" s="3" t="s">
        <v>1517</v>
      </c>
      <c r="C3097" s="3" t="s">
        <v>1569</v>
      </c>
      <c r="D3097" s="3" t="s">
        <v>3141</v>
      </c>
      <c r="E3097" s="3" t="s">
        <v>23961</v>
      </c>
      <c r="F3097" s="3" t="s">
        <v>3141</v>
      </c>
    </row>
    <row r="3098" spans="1:6" x14ac:dyDescent="0.25">
      <c r="A3098" s="3">
        <v>55097</v>
      </c>
      <c r="B3098" s="3" t="s">
        <v>1517</v>
      </c>
      <c r="C3098" s="3" t="s">
        <v>5203</v>
      </c>
      <c r="D3098" s="3" t="s">
        <v>3141</v>
      </c>
      <c r="E3098" s="3" t="s">
        <v>23961</v>
      </c>
      <c r="F3098" s="3" t="s">
        <v>3141</v>
      </c>
    </row>
    <row r="3099" spans="1:6" x14ac:dyDescent="0.25">
      <c r="A3099" s="3">
        <v>55099</v>
      </c>
      <c r="B3099" s="3" t="s">
        <v>1517</v>
      </c>
      <c r="C3099" s="3" t="s">
        <v>6549</v>
      </c>
      <c r="D3099" s="3" t="s">
        <v>3141</v>
      </c>
      <c r="E3099" s="3" t="s">
        <v>23961</v>
      </c>
      <c r="F3099" s="3" t="s">
        <v>3141</v>
      </c>
    </row>
    <row r="3100" spans="1:6" x14ac:dyDescent="0.25">
      <c r="A3100" s="3">
        <v>55101</v>
      </c>
      <c r="B3100" s="3" t="s">
        <v>1517</v>
      </c>
      <c r="C3100" s="3" t="s">
        <v>6551</v>
      </c>
      <c r="D3100" s="3" t="s">
        <v>3157</v>
      </c>
      <c r="E3100" s="3" t="s">
        <v>23961</v>
      </c>
      <c r="F3100" s="3" t="s">
        <v>3157</v>
      </c>
    </row>
    <row r="3101" spans="1:6" x14ac:dyDescent="0.25">
      <c r="A3101" s="3">
        <v>55103</v>
      </c>
      <c r="B3101" s="3" t="s">
        <v>1517</v>
      </c>
      <c r="C3101" s="3" t="s">
        <v>1792</v>
      </c>
      <c r="D3101" s="3" t="s">
        <v>3141</v>
      </c>
      <c r="E3101" s="3" t="s">
        <v>23961</v>
      </c>
      <c r="F3101" s="3" t="s">
        <v>3141</v>
      </c>
    </row>
    <row r="3102" spans="1:6" x14ac:dyDescent="0.25">
      <c r="A3102" s="3">
        <v>55105</v>
      </c>
      <c r="B3102" s="3" t="s">
        <v>1517</v>
      </c>
      <c r="C3102" s="3" t="s">
        <v>1516</v>
      </c>
      <c r="D3102" s="3" t="s">
        <v>3141</v>
      </c>
      <c r="E3102" s="3" t="s">
        <v>23961</v>
      </c>
      <c r="F3102" s="3" t="s">
        <v>3141</v>
      </c>
    </row>
    <row r="3103" spans="1:6" x14ac:dyDescent="0.25">
      <c r="A3103" s="3">
        <v>55107</v>
      </c>
      <c r="B3103" s="3" t="s">
        <v>1517</v>
      </c>
      <c r="C3103" s="3" t="s">
        <v>1589</v>
      </c>
      <c r="D3103" s="3" t="s">
        <v>3141</v>
      </c>
      <c r="E3103" s="3" t="s">
        <v>23961</v>
      </c>
      <c r="F3103" s="3" t="s">
        <v>3141</v>
      </c>
    </row>
    <row r="3104" spans="1:6" x14ac:dyDescent="0.25">
      <c r="A3104" s="3">
        <v>55109</v>
      </c>
      <c r="B3104" s="3" t="s">
        <v>1517</v>
      </c>
      <c r="C3104" s="3" t="s">
        <v>6556</v>
      </c>
      <c r="D3104" s="3" t="s">
        <v>3141</v>
      </c>
      <c r="E3104" s="3" t="s">
        <v>23961</v>
      </c>
      <c r="F3104" s="3" t="s">
        <v>3141</v>
      </c>
    </row>
    <row r="3105" spans="1:6" x14ac:dyDescent="0.25">
      <c r="A3105" s="3">
        <v>55111</v>
      </c>
      <c r="B3105" s="3" t="s">
        <v>1517</v>
      </c>
      <c r="C3105" s="3" t="s">
        <v>6558</v>
      </c>
      <c r="D3105" s="3" t="s">
        <v>3141</v>
      </c>
      <c r="E3105" s="3" t="s">
        <v>23961</v>
      </c>
      <c r="F3105" s="3" t="s">
        <v>3141</v>
      </c>
    </row>
    <row r="3106" spans="1:6" x14ac:dyDescent="0.25">
      <c r="A3106" s="3">
        <v>55113</v>
      </c>
      <c r="B3106" s="3" t="s">
        <v>1517</v>
      </c>
      <c r="C3106" s="3" t="s">
        <v>1800</v>
      </c>
      <c r="D3106" s="3" t="s">
        <v>3141</v>
      </c>
      <c r="E3106" s="3" t="s">
        <v>23961</v>
      </c>
      <c r="F3106" s="3" t="s">
        <v>3141</v>
      </c>
    </row>
    <row r="3107" spans="1:6" x14ac:dyDescent="0.25">
      <c r="A3107" s="3">
        <v>55115</v>
      </c>
      <c r="B3107" s="3" t="s">
        <v>1517</v>
      </c>
      <c r="C3107" s="3" t="s">
        <v>2128</v>
      </c>
      <c r="D3107" s="3" t="s">
        <v>3141</v>
      </c>
      <c r="E3107" s="3" t="s">
        <v>23961</v>
      </c>
      <c r="F3107" s="3" t="s">
        <v>3141</v>
      </c>
    </row>
    <row r="3108" spans="1:6" x14ac:dyDescent="0.25">
      <c r="A3108" s="3">
        <v>55117</v>
      </c>
      <c r="B3108" s="3" t="s">
        <v>1517</v>
      </c>
      <c r="C3108" s="3" t="s">
        <v>2052</v>
      </c>
      <c r="D3108" s="3" t="s">
        <v>3157</v>
      </c>
      <c r="E3108" s="3" t="s">
        <v>23961</v>
      </c>
      <c r="F3108" s="3" t="s">
        <v>3157</v>
      </c>
    </row>
    <row r="3109" spans="1:6" x14ac:dyDescent="0.25">
      <c r="A3109" s="3">
        <v>55119</v>
      </c>
      <c r="B3109" s="3" t="s">
        <v>1517</v>
      </c>
      <c r="C3109" s="3" t="s">
        <v>1954</v>
      </c>
      <c r="D3109" s="3" t="s">
        <v>3141</v>
      </c>
      <c r="E3109" s="3" t="s">
        <v>23961</v>
      </c>
      <c r="F3109" s="3" t="s">
        <v>3141</v>
      </c>
    </row>
    <row r="3110" spans="1:6" x14ac:dyDescent="0.25">
      <c r="A3110" s="3">
        <v>55121</v>
      </c>
      <c r="B3110" s="3" t="s">
        <v>1517</v>
      </c>
      <c r="C3110" s="3" t="s">
        <v>6564</v>
      </c>
      <c r="D3110" s="3" t="s">
        <v>3141</v>
      </c>
      <c r="E3110" s="3" t="s">
        <v>23961</v>
      </c>
      <c r="F3110" s="3" t="s">
        <v>3141</v>
      </c>
    </row>
    <row r="3111" spans="1:6" x14ac:dyDescent="0.25">
      <c r="A3111" s="3">
        <v>55123</v>
      </c>
      <c r="B3111" s="3" t="s">
        <v>1517</v>
      </c>
      <c r="C3111" s="3" t="s">
        <v>2082</v>
      </c>
      <c r="D3111" s="3" t="s">
        <v>3141</v>
      </c>
      <c r="E3111" s="3" t="s">
        <v>23961</v>
      </c>
      <c r="F3111" s="3" t="s">
        <v>3141</v>
      </c>
    </row>
    <row r="3112" spans="1:6" x14ac:dyDescent="0.25">
      <c r="A3112" s="3">
        <v>55125</v>
      </c>
      <c r="B3112" s="3" t="s">
        <v>1517</v>
      </c>
      <c r="C3112" s="3" t="s">
        <v>6567</v>
      </c>
      <c r="D3112" s="3" t="s">
        <v>3141</v>
      </c>
      <c r="E3112" s="3" t="s">
        <v>23961</v>
      </c>
      <c r="F3112" s="3" t="s">
        <v>3141</v>
      </c>
    </row>
    <row r="3113" spans="1:6" x14ac:dyDescent="0.25">
      <c r="A3113" s="3">
        <v>55127</v>
      </c>
      <c r="B3113" s="3" t="s">
        <v>1517</v>
      </c>
      <c r="C3113" s="3" t="s">
        <v>5624</v>
      </c>
      <c r="D3113" s="3" t="s">
        <v>3141</v>
      </c>
      <c r="E3113" s="3" t="s">
        <v>23961</v>
      </c>
      <c r="F3113" s="3" t="s">
        <v>3141</v>
      </c>
    </row>
    <row r="3114" spans="1:6" x14ac:dyDescent="0.25">
      <c r="A3114" s="3">
        <v>55129</v>
      </c>
      <c r="B3114" s="3" t="s">
        <v>1517</v>
      </c>
      <c r="C3114" s="3" t="s">
        <v>6570</v>
      </c>
      <c r="D3114" s="3" t="s">
        <v>3141</v>
      </c>
      <c r="E3114" s="3" t="s">
        <v>23961</v>
      </c>
      <c r="F3114" s="3" t="s">
        <v>3141</v>
      </c>
    </row>
    <row r="3115" spans="1:6" x14ac:dyDescent="0.25">
      <c r="A3115" s="3">
        <v>55131</v>
      </c>
      <c r="B3115" s="3" t="s">
        <v>1517</v>
      </c>
      <c r="C3115" s="3" t="s">
        <v>1127</v>
      </c>
      <c r="D3115" s="3" t="s">
        <v>3141</v>
      </c>
      <c r="E3115" s="3" t="s">
        <v>23961</v>
      </c>
      <c r="F3115" s="3" t="s">
        <v>3141</v>
      </c>
    </row>
    <row r="3116" spans="1:6" x14ac:dyDescent="0.25">
      <c r="A3116" s="3">
        <v>55133</v>
      </c>
      <c r="B3116" s="3" t="s">
        <v>1517</v>
      </c>
      <c r="C3116" s="3" t="s">
        <v>6573</v>
      </c>
      <c r="D3116" s="3" t="s">
        <v>3141</v>
      </c>
      <c r="E3116" s="3" t="s">
        <v>23961</v>
      </c>
      <c r="F3116" s="3" t="s">
        <v>3141</v>
      </c>
    </row>
    <row r="3117" spans="1:6" x14ac:dyDescent="0.25">
      <c r="A3117" s="3">
        <v>55135</v>
      </c>
      <c r="B3117" s="3" t="s">
        <v>1517</v>
      </c>
      <c r="C3117" s="3" t="s">
        <v>6575</v>
      </c>
      <c r="D3117" s="3" t="s">
        <v>3141</v>
      </c>
      <c r="E3117" s="3" t="s">
        <v>23961</v>
      </c>
      <c r="F3117" s="3" t="s">
        <v>3141</v>
      </c>
    </row>
    <row r="3118" spans="1:6" x14ac:dyDescent="0.25">
      <c r="A3118" s="3">
        <v>55137</v>
      </c>
      <c r="B3118" s="3" t="s">
        <v>1517</v>
      </c>
      <c r="C3118" s="3" t="s">
        <v>6577</v>
      </c>
      <c r="D3118" s="3" t="s">
        <v>3141</v>
      </c>
      <c r="E3118" s="3" t="s">
        <v>23961</v>
      </c>
      <c r="F3118" s="3" t="s">
        <v>3141</v>
      </c>
    </row>
    <row r="3119" spans="1:6" x14ac:dyDescent="0.25">
      <c r="A3119" s="3">
        <v>55139</v>
      </c>
      <c r="B3119" s="3" t="s">
        <v>1517</v>
      </c>
      <c r="C3119" s="3" t="s">
        <v>2182</v>
      </c>
      <c r="D3119" s="3" t="s">
        <v>3141</v>
      </c>
      <c r="E3119" s="3" t="s">
        <v>23961</v>
      </c>
      <c r="F3119" s="3" t="s">
        <v>3141</v>
      </c>
    </row>
    <row r="3120" spans="1:6" x14ac:dyDescent="0.25">
      <c r="A3120" s="3">
        <v>55141</v>
      </c>
      <c r="B3120" s="3" t="s">
        <v>1517</v>
      </c>
      <c r="C3120" s="3" t="s">
        <v>2046</v>
      </c>
      <c r="D3120" s="3" t="s">
        <v>3141</v>
      </c>
      <c r="E3120" s="3" t="s">
        <v>23961</v>
      </c>
      <c r="F3120" s="3" t="s">
        <v>3141</v>
      </c>
    </row>
    <row r="3121" spans="1:6" x14ac:dyDescent="0.25">
      <c r="A3121" s="3">
        <v>56001</v>
      </c>
      <c r="B3121" s="3" t="s">
        <v>1494</v>
      </c>
      <c r="C3121" s="3" t="s">
        <v>485</v>
      </c>
      <c r="D3121" s="3" t="s">
        <v>2686</v>
      </c>
      <c r="E3121" s="3" t="s">
        <v>23961</v>
      </c>
      <c r="F3121" s="3" t="s">
        <v>2686</v>
      </c>
    </row>
    <row r="3122" spans="1:6" x14ac:dyDescent="0.25">
      <c r="A3122" s="3">
        <v>56003</v>
      </c>
      <c r="B3122" s="3" t="s">
        <v>1494</v>
      </c>
      <c r="C3122" s="3" t="s">
        <v>2063</v>
      </c>
      <c r="D3122" s="3" t="s">
        <v>4500</v>
      </c>
      <c r="E3122" s="3" t="s">
        <v>23961</v>
      </c>
      <c r="F3122" s="3" t="s">
        <v>4500</v>
      </c>
    </row>
    <row r="3123" spans="1:6" x14ac:dyDescent="0.25">
      <c r="A3123" s="3">
        <v>56005</v>
      </c>
      <c r="B3123" s="3" t="s">
        <v>1494</v>
      </c>
      <c r="C3123" s="3" t="s">
        <v>1534</v>
      </c>
      <c r="D3123" s="3" t="s">
        <v>4493</v>
      </c>
      <c r="E3123" s="3" t="s">
        <v>23961</v>
      </c>
      <c r="F3123" s="3" t="s">
        <v>4493</v>
      </c>
    </row>
    <row r="3124" spans="1:6" x14ac:dyDescent="0.25">
      <c r="A3124" s="3">
        <v>56007</v>
      </c>
      <c r="B3124" s="3" t="s">
        <v>1494</v>
      </c>
      <c r="C3124" s="3" t="s">
        <v>2076</v>
      </c>
      <c r="D3124" s="3" t="s">
        <v>2686</v>
      </c>
      <c r="E3124" s="3" t="s">
        <v>23961</v>
      </c>
      <c r="F3124" s="3" t="s">
        <v>2686</v>
      </c>
    </row>
    <row r="3125" spans="1:6" x14ac:dyDescent="0.25">
      <c r="A3125" s="3">
        <v>56009</v>
      </c>
      <c r="B3125" s="3" t="s">
        <v>1494</v>
      </c>
      <c r="C3125" s="3" t="s">
        <v>1839</v>
      </c>
      <c r="D3125" s="3" t="s">
        <v>4493</v>
      </c>
      <c r="E3125" s="3" t="s">
        <v>23961</v>
      </c>
      <c r="F3125" s="3" t="s">
        <v>4493</v>
      </c>
    </row>
    <row r="3126" spans="1:6" x14ac:dyDescent="0.25">
      <c r="A3126" s="3">
        <v>56011</v>
      </c>
      <c r="B3126" s="3" t="s">
        <v>1494</v>
      </c>
      <c r="C3126" s="3" t="s">
        <v>5348</v>
      </c>
      <c r="D3126" s="3" t="s">
        <v>4493</v>
      </c>
      <c r="E3126" s="3" t="s">
        <v>23961</v>
      </c>
      <c r="F3126" s="3" t="s">
        <v>4493</v>
      </c>
    </row>
    <row r="3127" spans="1:6" x14ac:dyDescent="0.25">
      <c r="A3127" s="3">
        <v>56013</v>
      </c>
      <c r="B3127" s="3" t="s">
        <v>1494</v>
      </c>
      <c r="C3127" s="3" t="s">
        <v>1653</v>
      </c>
      <c r="D3127" s="3" t="s">
        <v>6586</v>
      </c>
      <c r="E3127" s="3" t="s">
        <v>23961</v>
      </c>
      <c r="F3127" s="3" t="s">
        <v>6586</v>
      </c>
    </row>
    <row r="3128" spans="1:6" x14ac:dyDescent="0.25">
      <c r="A3128" s="3">
        <v>56015</v>
      </c>
      <c r="B3128" s="3" t="s">
        <v>1494</v>
      </c>
      <c r="C3128" s="3" t="s">
        <v>6589</v>
      </c>
      <c r="D3128" s="3" t="s">
        <v>2611</v>
      </c>
      <c r="E3128" s="3" t="s">
        <v>2611</v>
      </c>
      <c r="F3128" s="3" t="s">
        <v>2611</v>
      </c>
    </row>
    <row r="3129" spans="1:6" x14ac:dyDescent="0.25">
      <c r="A3129" s="3">
        <v>56017</v>
      </c>
      <c r="B3129" s="3" t="s">
        <v>1494</v>
      </c>
      <c r="C3129" s="3" t="s">
        <v>6591</v>
      </c>
      <c r="D3129" s="3" t="s">
        <v>4500</v>
      </c>
      <c r="E3129" s="3" t="s">
        <v>23961</v>
      </c>
      <c r="F3129" s="3" t="s">
        <v>4500</v>
      </c>
    </row>
    <row r="3130" spans="1:6" x14ac:dyDescent="0.25">
      <c r="A3130" s="3">
        <v>56019</v>
      </c>
      <c r="B3130" s="3" t="s">
        <v>1494</v>
      </c>
      <c r="C3130" s="3" t="s">
        <v>1699</v>
      </c>
      <c r="D3130" s="3" t="s">
        <v>4493</v>
      </c>
      <c r="E3130" s="3" t="s">
        <v>23961</v>
      </c>
      <c r="F3130" s="3" t="s">
        <v>4493</v>
      </c>
    </row>
    <row r="3131" spans="1:6" x14ac:dyDescent="0.25">
      <c r="A3131" s="3">
        <v>56021</v>
      </c>
      <c r="B3131" s="3" t="s">
        <v>1494</v>
      </c>
      <c r="C3131" s="3" t="s">
        <v>1899</v>
      </c>
      <c r="D3131" s="3" t="s">
        <v>2611</v>
      </c>
      <c r="E3131" s="3" t="s">
        <v>2611</v>
      </c>
      <c r="F3131" s="3" t="s">
        <v>2611</v>
      </c>
    </row>
    <row r="3132" spans="1:6" x14ac:dyDescent="0.25">
      <c r="A3132" s="3">
        <v>56023</v>
      </c>
      <c r="B3132" s="3" t="s">
        <v>1494</v>
      </c>
      <c r="C3132" s="3" t="s">
        <v>1788</v>
      </c>
      <c r="D3132" s="3" t="s">
        <v>3071</v>
      </c>
      <c r="E3132" s="3" t="s">
        <v>23961</v>
      </c>
      <c r="F3132" s="3" t="s">
        <v>3071</v>
      </c>
    </row>
    <row r="3133" spans="1:6" x14ac:dyDescent="0.25">
      <c r="A3133" s="3">
        <v>56025</v>
      </c>
      <c r="B3133" s="3" t="s">
        <v>1494</v>
      </c>
      <c r="C3133" s="3" t="s">
        <v>6596</v>
      </c>
      <c r="D3133" s="3" t="s">
        <v>6586</v>
      </c>
      <c r="E3133" s="3" t="s">
        <v>23961</v>
      </c>
      <c r="F3133" s="3" t="s">
        <v>6586</v>
      </c>
    </row>
    <row r="3134" spans="1:6" x14ac:dyDescent="0.25">
      <c r="A3134" s="3">
        <v>56027</v>
      </c>
      <c r="B3134" s="3" t="s">
        <v>1494</v>
      </c>
      <c r="C3134" s="3" t="s">
        <v>6598</v>
      </c>
      <c r="D3134" s="3" t="s">
        <v>4493</v>
      </c>
      <c r="E3134" s="3" t="s">
        <v>23961</v>
      </c>
      <c r="F3134" s="3" t="s">
        <v>4493</v>
      </c>
    </row>
    <row r="3135" spans="1:6" x14ac:dyDescent="0.25">
      <c r="A3135" s="3">
        <v>56029</v>
      </c>
      <c r="B3135" s="3" t="s">
        <v>1494</v>
      </c>
      <c r="C3135" s="3" t="s">
        <v>2698</v>
      </c>
      <c r="D3135" s="3" t="s">
        <v>4500</v>
      </c>
      <c r="E3135" s="3" t="s">
        <v>23961</v>
      </c>
      <c r="F3135" s="3" t="s">
        <v>4500</v>
      </c>
    </row>
    <row r="3136" spans="1:6" x14ac:dyDescent="0.25">
      <c r="A3136" s="3">
        <v>56031</v>
      </c>
      <c r="B3136" s="3" t="s">
        <v>1494</v>
      </c>
      <c r="C3136" s="3" t="s">
        <v>1883</v>
      </c>
      <c r="D3136" s="3" t="s">
        <v>2611</v>
      </c>
      <c r="E3136" s="3" t="s">
        <v>2611</v>
      </c>
      <c r="F3136" s="3" t="s">
        <v>2611</v>
      </c>
    </row>
    <row r="3137" spans="1:6" x14ac:dyDescent="0.25">
      <c r="A3137" s="3">
        <v>56033</v>
      </c>
      <c r="B3137" s="3" t="s">
        <v>1494</v>
      </c>
      <c r="C3137" s="3" t="s">
        <v>2101</v>
      </c>
      <c r="D3137" s="3" t="s">
        <v>4493</v>
      </c>
      <c r="E3137" s="3" t="s">
        <v>23961</v>
      </c>
      <c r="F3137" s="3" t="s">
        <v>4493</v>
      </c>
    </row>
    <row r="3138" spans="1:6" x14ac:dyDescent="0.25">
      <c r="A3138" s="3">
        <v>56035</v>
      </c>
      <c r="B3138" s="3" t="s">
        <v>1494</v>
      </c>
      <c r="C3138" s="3" t="s">
        <v>6603</v>
      </c>
      <c r="D3138" s="3" t="s">
        <v>2686</v>
      </c>
      <c r="E3138" s="3" t="s">
        <v>23961</v>
      </c>
      <c r="F3138" s="3" t="s">
        <v>2686</v>
      </c>
    </row>
    <row r="3139" spans="1:6" x14ac:dyDescent="0.25">
      <c r="A3139" s="3">
        <v>56037</v>
      </c>
      <c r="B3139" s="3" t="s">
        <v>1494</v>
      </c>
      <c r="C3139" s="3" t="s">
        <v>2215</v>
      </c>
      <c r="D3139" s="3" t="s">
        <v>2686</v>
      </c>
      <c r="E3139" s="3" t="s">
        <v>23961</v>
      </c>
      <c r="F3139" s="3" t="s">
        <v>2686</v>
      </c>
    </row>
    <row r="3140" spans="1:6" x14ac:dyDescent="0.25">
      <c r="A3140" s="3">
        <v>56039</v>
      </c>
      <c r="B3140" s="3" t="s">
        <v>1494</v>
      </c>
      <c r="C3140" s="3" t="s">
        <v>3132</v>
      </c>
      <c r="D3140" s="3" t="s">
        <v>6605</v>
      </c>
      <c r="E3140" s="3" t="s">
        <v>23961</v>
      </c>
      <c r="F3140" s="3" t="s">
        <v>6605</v>
      </c>
    </row>
    <row r="3141" spans="1:6" x14ac:dyDescent="0.25">
      <c r="A3141" s="3">
        <v>56041</v>
      </c>
      <c r="B3141" s="3" t="s">
        <v>1494</v>
      </c>
      <c r="C3141" s="3" t="s">
        <v>6608</v>
      </c>
      <c r="D3141" s="3" t="s">
        <v>3071</v>
      </c>
      <c r="E3141" s="3" t="s">
        <v>23961</v>
      </c>
      <c r="F3141" s="3" t="s">
        <v>3071</v>
      </c>
    </row>
    <row r="3142" spans="1:6" x14ac:dyDescent="0.25">
      <c r="A3142" s="3">
        <v>56043</v>
      </c>
      <c r="B3142" s="3" t="s">
        <v>1494</v>
      </c>
      <c r="C3142" s="3" t="s">
        <v>6610</v>
      </c>
      <c r="D3142" s="3" t="s">
        <v>4500</v>
      </c>
      <c r="E3142" s="3" t="s">
        <v>23961</v>
      </c>
      <c r="F3142" s="3" t="s">
        <v>4500</v>
      </c>
    </row>
    <row r="3143" spans="1:6" x14ac:dyDescent="0.25">
      <c r="A3143" s="3">
        <v>56045</v>
      </c>
      <c r="B3143" s="3" t="s">
        <v>1494</v>
      </c>
      <c r="C3143" s="3" t="s">
        <v>2155</v>
      </c>
      <c r="D3143" s="3" t="s">
        <v>4493</v>
      </c>
      <c r="E3143" s="3" t="s">
        <v>23961</v>
      </c>
      <c r="F3143" s="3" t="s">
        <v>4493</v>
      </c>
    </row>
    <row r="3144" spans="1:6" x14ac:dyDescent="0.25">
      <c r="A3144" s="3">
        <v>72001</v>
      </c>
      <c r="B3144" s="3" t="s">
        <v>1607</v>
      </c>
      <c r="C3144" s="3" t="s">
        <v>6613</v>
      </c>
      <c r="D3144" s="3" t="s">
        <v>2316</v>
      </c>
      <c r="E3144" s="3" t="s">
        <v>23961</v>
      </c>
      <c r="F3144" s="3" t="s">
        <v>6790</v>
      </c>
    </row>
    <row r="3145" spans="1:6" x14ac:dyDescent="0.25">
      <c r="A3145" s="3">
        <v>72003</v>
      </c>
      <c r="B3145" s="3" t="s">
        <v>1607</v>
      </c>
      <c r="C3145" s="3" t="s">
        <v>6615</v>
      </c>
      <c r="D3145" s="3" t="s">
        <v>2316</v>
      </c>
      <c r="E3145" s="3" t="s">
        <v>23961</v>
      </c>
      <c r="F3145" s="3" t="s">
        <v>6790</v>
      </c>
    </row>
    <row r="3146" spans="1:6" x14ac:dyDescent="0.25">
      <c r="A3146" s="3">
        <v>72005</v>
      </c>
      <c r="B3146" s="3" t="s">
        <v>1607</v>
      </c>
      <c r="C3146" s="3" t="s">
        <v>6617</v>
      </c>
      <c r="D3146" s="3" t="s">
        <v>2316</v>
      </c>
      <c r="E3146" s="3" t="s">
        <v>23961</v>
      </c>
      <c r="F3146" s="3" t="s">
        <v>6790</v>
      </c>
    </row>
    <row r="3147" spans="1:6" x14ac:dyDescent="0.25">
      <c r="A3147" s="3">
        <v>72007</v>
      </c>
      <c r="B3147" s="3" t="s">
        <v>1607</v>
      </c>
      <c r="C3147" s="3" t="s">
        <v>6619</v>
      </c>
      <c r="D3147" s="3" t="s">
        <v>2316</v>
      </c>
      <c r="E3147" s="3" t="s">
        <v>23961</v>
      </c>
      <c r="F3147" s="3" t="s">
        <v>6790</v>
      </c>
    </row>
    <row r="3148" spans="1:6" x14ac:dyDescent="0.25">
      <c r="A3148" s="3">
        <v>72009</v>
      </c>
      <c r="B3148" s="3" t="s">
        <v>1607</v>
      </c>
      <c r="C3148" s="3" t="s">
        <v>6621</v>
      </c>
      <c r="D3148" s="3" t="s">
        <v>2316</v>
      </c>
      <c r="E3148" s="3" t="s">
        <v>23961</v>
      </c>
      <c r="F3148" s="3" t="s">
        <v>6790</v>
      </c>
    </row>
    <row r="3149" spans="1:6" x14ac:dyDescent="0.25">
      <c r="A3149" s="3">
        <v>72011</v>
      </c>
      <c r="B3149" s="3" t="s">
        <v>1607</v>
      </c>
      <c r="C3149" s="3" t="s">
        <v>6623</v>
      </c>
      <c r="D3149" s="3" t="s">
        <v>2316</v>
      </c>
      <c r="E3149" s="3" t="s">
        <v>23961</v>
      </c>
      <c r="F3149" s="3" t="s">
        <v>6790</v>
      </c>
    </row>
    <row r="3150" spans="1:6" x14ac:dyDescent="0.25">
      <c r="A3150" s="3">
        <v>72013</v>
      </c>
      <c r="B3150" s="3" t="s">
        <v>1607</v>
      </c>
      <c r="C3150" s="3" t="s">
        <v>1968</v>
      </c>
      <c r="D3150" s="3" t="s">
        <v>2316</v>
      </c>
      <c r="E3150" s="3" t="s">
        <v>23961</v>
      </c>
      <c r="F3150" s="3" t="s">
        <v>6790</v>
      </c>
    </row>
    <row r="3151" spans="1:6" x14ac:dyDescent="0.25">
      <c r="A3151" s="3">
        <v>72015</v>
      </c>
      <c r="B3151" s="3" t="s">
        <v>1607</v>
      </c>
      <c r="C3151" s="3" t="s">
        <v>6626</v>
      </c>
      <c r="D3151" s="3" t="s">
        <v>2316</v>
      </c>
      <c r="E3151" s="3" t="s">
        <v>23961</v>
      </c>
      <c r="F3151" s="3" t="s">
        <v>6790</v>
      </c>
    </row>
    <row r="3152" spans="1:6" x14ac:dyDescent="0.25">
      <c r="A3152" s="3">
        <v>72017</v>
      </c>
      <c r="B3152" s="3" t="s">
        <v>1607</v>
      </c>
      <c r="C3152" s="3" t="s">
        <v>6628</v>
      </c>
      <c r="D3152" s="3" t="s">
        <v>2316</v>
      </c>
      <c r="E3152" s="3" t="s">
        <v>23961</v>
      </c>
      <c r="F3152" s="3" t="s">
        <v>6790</v>
      </c>
    </row>
    <row r="3153" spans="1:6" x14ac:dyDescent="0.25">
      <c r="A3153" s="3">
        <v>72019</v>
      </c>
      <c r="B3153" s="3" t="s">
        <v>1607</v>
      </c>
      <c r="C3153" s="3" t="s">
        <v>6630</v>
      </c>
      <c r="D3153" s="3" t="s">
        <v>2316</v>
      </c>
      <c r="E3153" s="3" t="s">
        <v>23961</v>
      </c>
      <c r="F3153" s="3" t="s">
        <v>6790</v>
      </c>
    </row>
    <row r="3154" spans="1:6" x14ac:dyDescent="0.25">
      <c r="A3154" s="3">
        <v>72021</v>
      </c>
      <c r="B3154" s="3" t="s">
        <v>1607</v>
      </c>
      <c r="C3154" s="3" t="s">
        <v>6632</v>
      </c>
      <c r="D3154" s="3" t="s">
        <v>2316</v>
      </c>
      <c r="E3154" s="3" t="s">
        <v>23961</v>
      </c>
      <c r="F3154" s="3" t="s">
        <v>6790</v>
      </c>
    </row>
    <row r="3155" spans="1:6" x14ac:dyDescent="0.25">
      <c r="A3155" s="3">
        <v>72023</v>
      </c>
      <c r="B3155" s="3" t="s">
        <v>1607</v>
      </c>
      <c r="C3155" s="3" t="s">
        <v>6634</v>
      </c>
      <c r="D3155" s="3" t="s">
        <v>2316</v>
      </c>
      <c r="E3155" s="3" t="s">
        <v>23961</v>
      </c>
      <c r="F3155" s="3" t="s">
        <v>6790</v>
      </c>
    </row>
    <row r="3156" spans="1:6" x14ac:dyDescent="0.25">
      <c r="A3156" s="3">
        <v>72025</v>
      </c>
      <c r="B3156" s="3" t="s">
        <v>1607</v>
      </c>
      <c r="C3156" s="3" t="s">
        <v>6636</v>
      </c>
      <c r="D3156" s="3" t="s">
        <v>2316</v>
      </c>
      <c r="E3156" s="3" t="s">
        <v>23961</v>
      </c>
      <c r="F3156" s="3" t="s">
        <v>6790</v>
      </c>
    </row>
    <row r="3157" spans="1:6" x14ac:dyDescent="0.25">
      <c r="A3157" s="3">
        <v>72027</v>
      </c>
      <c r="B3157" s="3" t="s">
        <v>1607</v>
      </c>
      <c r="C3157" s="3" t="s">
        <v>6638</v>
      </c>
      <c r="D3157" s="3" t="s">
        <v>2316</v>
      </c>
      <c r="E3157" s="3" t="s">
        <v>23961</v>
      </c>
      <c r="F3157" s="3" t="s">
        <v>6790</v>
      </c>
    </row>
    <row r="3158" spans="1:6" x14ac:dyDescent="0.25">
      <c r="A3158" s="3">
        <v>72029</v>
      </c>
      <c r="B3158" s="3" t="s">
        <v>1607</v>
      </c>
      <c r="C3158" s="3" t="s">
        <v>6640</v>
      </c>
      <c r="D3158" s="3" t="s">
        <v>2316</v>
      </c>
      <c r="E3158" s="3" t="s">
        <v>23961</v>
      </c>
      <c r="F3158" s="3" t="s">
        <v>6790</v>
      </c>
    </row>
    <row r="3159" spans="1:6" x14ac:dyDescent="0.25">
      <c r="A3159" s="3">
        <v>72031</v>
      </c>
      <c r="B3159" s="3" t="s">
        <v>1607</v>
      </c>
      <c r="C3159" s="3" t="s">
        <v>1951</v>
      </c>
      <c r="D3159" s="3" t="s">
        <v>2316</v>
      </c>
      <c r="E3159" s="3" t="s">
        <v>23961</v>
      </c>
      <c r="F3159" s="3" t="s">
        <v>6790</v>
      </c>
    </row>
    <row r="3160" spans="1:6" x14ac:dyDescent="0.25">
      <c r="A3160" s="3">
        <v>72033</v>
      </c>
      <c r="B3160" s="3" t="s">
        <v>1607</v>
      </c>
      <c r="C3160" s="3" t="s">
        <v>6643</v>
      </c>
      <c r="D3160" s="3" t="s">
        <v>2316</v>
      </c>
      <c r="E3160" s="3" t="s">
        <v>23961</v>
      </c>
      <c r="F3160" s="3" t="s">
        <v>6790</v>
      </c>
    </row>
    <row r="3161" spans="1:6" x14ac:dyDescent="0.25">
      <c r="A3161" s="3">
        <v>72035</v>
      </c>
      <c r="B3161" s="3" t="s">
        <v>1607</v>
      </c>
      <c r="C3161" s="3" t="s">
        <v>6645</v>
      </c>
      <c r="D3161" s="3" t="s">
        <v>2316</v>
      </c>
      <c r="E3161" s="3" t="s">
        <v>23961</v>
      </c>
      <c r="F3161" s="3" t="s">
        <v>6790</v>
      </c>
    </row>
    <row r="3162" spans="1:6" x14ac:dyDescent="0.25">
      <c r="A3162" s="3">
        <v>72037</v>
      </c>
      <c r="B3162" s="3" t="s">
        <v>1607</v>
      </c>
      <c r="C3162" s="3" t="s">
        <v>6647</v>
      </c>
      <c r="D3162" s="3" t="s">
        <v>2316</v>
      </c>
      <c r="E3162" s="3" t="s">
        <v>23961</v>
      </c>
      <c r="F3162" s="3" t="s">
        <v>6790</v>
      </c>
    </row>
    <row r="3163" spans="1:6" x14ac:dyDescent="0.25">
      <c r="A3163" s="3">
        <v>72039</v>
      </c>
      <c r="B3163" s="3" t="s">
        <v>1607</v>
      </c>
      <c r="C3163" s="3" t="s">
        <v>6649</v>
      </c>
      <c r="D3163" s="3" t="s">
        <v>2316</v>
      </c>
      <c r="E3163" s="3" t="s">
        <v>23961</v>
      </c>
      <c r="F3163" s="3" t="s">
        <v>6790</v>
      </c>
    </row>
    <row r="3164" spans="1:6" x14ac:dyDescent="0.25">
      <c r="A3164" s="3">
        <v>72041</v>
      </c>
      <c r="B3164" s="3" t="s">
        <v>1607</v>
      </c>
      <c r="C3164" s="3" t="s">
        <v>6651</v>
      </c>
      <c r="D3164" s="3" t="s">
        <v>2316</v>
      </c>
      <c r="E3164" s="3" t="s">
        <v>23961</v>
      </c>
      <c r="F3164" s="3" t="s">
        <v>6790</v>
      </c>
    </row>
    <row r="3165" spans="1:6" x14ac:dyDescent="0.25">
      <c r="A3165" s="3">
        <v>72043</v>
      </c>
      <c r="B3165" s="3" t="s">
        <v>1607</v>
      </c>
      <c r="C3165" s="3" t="s">
        <v>6653</v>
      </c>
      <c r="D3165" s="3" t="s">
        <v>2316</v>
      </c>
      <c r="E3165" s="3" t="s">
        <v>23961</v>
      </c>
      <c r="F3165" s="3" t="s">
        <v>6790</v>
      </c>
    </row>
    <row r="3166" spans="1:6" x14ac:dyDescent="0.25">
      <c r="A3166" s="3">
        <v>72045</v>
      </c>
      <c r="B3166" s="3" t="s">
        <v>1607</v>
      </c>
      <c r="C3166" s="3" t="s">
        <v>6655</v>
      </c>
      <c r="D3166" s="3" t="s">
        <v>2316</v>
      </c>
      <c r="E3166" s="3" t="s">
        <v>23961</v>
      </c>
      <c r="F3166" s="3" t="s">
        <v>6790</v>
      </c>
    </row>
    <row r="3167" spans="1:6" x14ac:dyDescent="0.25">
      <c r="A3167" s="3">
        <v>72047</v>
      </c>
      <c r="B3167" s="3" t="s">
        <v>1607</v>
      </c>
      <c r="C3167" s="3" t="s">
        <v>6657</v>
      </c>
      <c r="D3167" s="3" t="s">
        <v>2316</v>
      </c>
      <c r="E3167" s="3" t="s">
        <v>23961</v>
      </c>
      <c r="F3167" s="3" t="s">
        <v>6790</v>
      </c>
    </row>
    <row r="3168" spans="1:6" x14ac:dyDescent="0.25">
      <c r="A3168" s="3">
        <v>72049</v>
      </c>
      <c r="B3168" s="3" t="s">
        <v>1607</v>
      </c>
      <c r="C3168" s="3" t="s">
        <v>6659</v>
      </c>
      <c r="D3168" s="3" t="s">
        <v>2316</v>
      </c>
      <c r="E3168" s="3" t="s">
        <v>23961</v>
      </c>
      <c r="F3168" s="3" t="s">
        <v>6790</v>
      </c>
    </row>
    <row r="3169" spans="1:6" x14ac:dyDescent="0.25">
      <c r="A3169" s="3">
        <v>72051</v>
      </c>
      <c r="B3169" s="3" t="s">
        <v>1607</v>
      </c>
      <c r="C3169" s="3" t="s">
        <v>2167</v>
      </c>
      <c r="D3169" s="3" t="s">
        <v>2316</v>
      </c>
      <c r="E3169" s="3" t="s">
        <v>23961</v>
      </c>
      <c r="F3169" s="3" t="s">
        <v>6790</v>
      </c>
    </row>
    <row r="3170" spans="1:6" x14ac:dyDescent="0.25">
      <c r="A3170" s="3">
        <v>72053</v>
      </c>
      <c r="B3170" s="3" t="s">
        <v>1607</v>
      </c>
      <c r="C3170" s="3" t="s">
        <v>2056</v>
      </c>
      <c r="D3170" s="3" t="s">
        <v>2316</v>
      </c>
      <c r="E3170" s="3" t="s">
        <v>23961</v>
      </c>
      <c r="F3170" s="3" t="s">
        <v>6790</v>
      </c>
    </row>
    <row r="3171" spans="1:6" x14ac:dyDescent="0.25">
      <c r="A3171" s="3">
        <v>72054</v>
      </c>
      <c r="B3171" s="3" t="s">
        <v>1607</v>
      </c>
      <c r="C3171" s="3" t="s">
        <v>1116</v>
      </c>
      <c r="D3171" s="3" t="s">
        <v>2316</v>
      </c>
      <c r="E3171" s="3" t="s">
        <v>23961</v>
      </c>
      <c r="F3171" s="3" t="s">
        <v>6790</v>
      </c>
    </row>
    <row r="3172" spans="1:6" x14ac:dyDescent="0.25">
      <c r="A3172" s="3">
        <v>72055</v>
      </c>
      <c r="B3172" s="3" t="s">
        <v>1607</v>
      </c>
      <c r="C3172" s="3" t="s">
        <v>6664</v>
      </c>
      <c r="D3172" s="3" t="s">
        <v>2316</v>
      </c>
      <c r="E3172" s="3" t="s">
        <v>23961</v>
      </c>
      <c r="F3172" s="3" t="s">
        <v>6790</v>
      </c>
    </row>
    <row r="3173" spans="1:6" x14ac:dyDescent="0.25">
      <c r="A3173" s="3">
        <v>72057</v>
      </c>
      <c r="B3173" s="3" t="s">
        <v>1607</v>
      </c>
      <c r="C3173" s="3" t="s">
        <v>6666</v>
      </c>
      <c r="D3173" s="3" t="s">
        <v>2316</v>
      </c>
      <c r="E3173" s="3" t="s">
        <v>23961</v>
      </c>
      <c r="F3173" s="3" t="s">
        <v>6790</v>
      </c>
    </row>
    <row r="3174" spans="1:6" x14ac:dyDescent="0.25">
      <c r="A3174" s="3">
        <v>72059</v>
      </c>
      <c r="B3174" s="3" t="s">
        <v>1607</v>
      </c>
      <c r="C3174" s="3" t="s">
        <v>6668</v>
      </c>
      <c r="D3174" s="3" t="s">
        <v>2316</v>
      </c>
      <c r="E3174" s="3" t="s">
        <v>23961</v>
      </c>
      <c r="F3174" s="3" t="s">
        <v>6790</v>
      </c>
    </row>
    <row r="3175" spans="1:6" x14ac:dyDescent="0.25">
      <c r="A3175" s="3">
        <v>72061</v>
      </c>
      <c r="B3175" s="3" t="s">
        <v>1607</v>
      </c>
      <c r="C3175" s="3" t="s">
        <v>2145</v>
      </c>
      <c r="D3175" s="3" t="s">
        <v>2316</v>
      </c>
      <c r="E3175" s="3" t="s">
        <v>23961</v>
      </c>
      <c r="F3175" s="3" t="s">
        <v>6790</v>
      </c>
    </row>
    <row r="3176" spans="1:6" x14ac:dyDescent="0.25">
      <c r="A3176" s="3">
        <v>72063</v>
      </c>
      <c r="B3176" s="3" t="s">
        <v>1607</v>
      </c>
      <c r="C3176" s="3" t="s">
        <v>6671</v>
      </c>
      <c r="D3176" s="3" t="s">
        <v>2316</v>
      </c>
      <c r="E3176" s="3" t="s">
        <v>23961</v>
      </c>
      <c r="F3176" s="3" t="s">
        <v>6790</v>
      </c>
    </row>
    <row r="3177" spans="1:6" x14ac:dyDescent="0.25">
      <c r="A3177" s="3">
        <v>72065</v>
      </c>
      <c r="B3177" s="3" t="s">
        <v>1607</v>
      </c>
      <c r="C3177" s="3" t="s">
        <v>6673</v>
      </c>
      <c r="D3177" s="3" t="s">
        <v>2316</v>
      </c>
      <c r="E3177" s="3" t="s">
        <v>23961</v>
      </c>
      <c r="F3177" s="3" t="s">
        <v>6790</v>
      </c>
    </row>
    <row r="3178" spans="1:6" x14ac:dyDescent="0.25">
      <c r="A3178" s="3">
        <v>72067</v>
      </c>
      <c r="B3178" s="3" t="s">
        <v>1607</v>
      </c>
      <c r="C3178" s="3" t="s">
        <v>6675</v>
      </c>
      <c r="D3178" s="3" t="s">
        <v>2316</v>
      </c>
      <c r="E3178" s="3" t="s">
        <v>23961</v>
      </c>
      <c r="F3178" s="3" t="s">
        <v>6790</v>
      </c>
    </row>
    <row r="3179" spans="1:6" x14ac:dyDescent="0.25">
      <c r="A3179" s="3">
        <v>72069</v>
      </c>
      <c r="B3179" s="3" t="s">
        <v>1607</v>
      </c>
      <c r="C3179" s="3" t="s">
        <v>2027</v>
      </c>
      <c r="D3179" s="3" t="s">
        <v>2316</v>
      </c>
      <c r="E3179" s="3" t="s">
        <v>23961</v>
      </c>
      <c r="F3179" s="3" t="s">
        <v>6790</v>
      </c>
    </row>
    <row r="3180" spans="1:6" x14ac:dyDescent="0.25">
      <c r="A3180" s="3">
        <v>72071</v>
      </c>
      <c r="B3180" s="3" t="s">
        <v>1607</v>
      </c>
      <c r="C3180" s="3" t="s">
        <v>6678</v>
      </c>
      <c r="D3180" s="3" t="s">
        <v>2316</v>
      </c>
      <c r="E3180" s="3" t="s">
        <v>23961</v>
      </c>
      <c r="F3180" s="3" t="s">
        <v>6790</v>
      </c>
    </row>
    <row r="3181" spans="1:6" x14ac:dyDescent="0.25">
      <c r="A3181" s="3">
        <v>72073</v>
      </c>
      <c r="B3181" s="3" t="s">
        <v>1607</v>
      </c>
      <c r="C3181" s="3" t="s">
        <v>6680</v>
      </c>
      <c r="D3181" s="3" t="s">
        <v>2316</v>
      </c>
      <c r="E3181" s="3" t="s">
        <v>23961</v>
      </c>
      <c r="F3181" s="3" t="s">
        <v>6790</v>
      </c>
    </row>
    <row r="3182" spans="1:6" x14ac:dyDescent="0.25">
      <c r="A3182" s="3">
        <v>72075</v>
      </c>
      <c r="B3182" s="3" t="s">
        <v>1607</v>
      </c>
      <c r="C3182" s="3" t="s">
        <v>6682</v>
      </c>
      <c r="D3182" s="3" t="s">
        <v>2316</v>
      </c>
      <c r="E3182" s="3" t="s">
        <v>23961</v>
      </c>
      <c r="F3182" s="3" t="s">
        <v>6790</v>
      </c>
    </row>
    <row r="3183" spans="1:6" x14ac:dyDescent="0.25">
      <c r="A3183" s="3">
        <v>72077</v>
      </c>
      <c r="B3183" s="3" t="s">
        <v>1607</v>
      </c>
      <c r="C3183" s="3" t="s">
        <v>6684</v>
      </c>
      <c r="D3183" s="3" t="s">
        <v>2316</v>
      </c>
      <c r="E3183" s="3" t="s">
        <v>23961</v>
      </c>
      <c r="F3183" s="3" t="s">
        <v>6790</v>
      </c>
    </row>
    <row r="3184" spans="1:6" x14ac:dyDescent="0.25">
      <c r="A3184" s="3">
        <v>72079</v>
      </c>
      <c r="B3184" s="3" t="s">
        <v>1607</v>
      </c>
      <c r="C3184" s="3" t="s">
        <v>6686</v>
      </c>
      <c r="D3184" s="3" t="s">
        <v>2316</v>
      </c>
      <c r="E3184" s="3" t="s">
        <v>23961</v>
      </c>
      <c r="F3184" s="3" t="s">
        <v>6790</v>
      </c>
    </row>
    <row r="3185" spans="1:6" x14ac:dyDescent="0.25">
      <c r="A3185" s="3">
        <v>72081</v>
      </c>
      <c r="B3185" s="3" t="s">
        <v>1607</v>
      </c>
      <c r="C3185" s="3" t="s">
        <v>6688</v>
      </c>
      <c r="D3185" s="3" t="s">
        <v>2316</v>
      </c>
      <c r="E3185" s="3" t="s">
        <v>23961</v>
      </c>
      <c r="F3185" s="3" t="s">
        <v>6790</v>
      </c>
    </row>
    <row r="3186" spans="1:6" x14ac:dyDescent="0.25">
      <c r="A3186" s="3">
        <v>72083</v>
      </c>
      <c r="B3186" s="3" t="s">
        <v>1607</v>
      </c>
      <c r="C3186" s="3" t="s">
        <v>6690</v>
      </c>
      <c r="D3186" s="3" t="s">
        <v>2316</v>
      </c>
      <c r="E3186" s="3" t="s">
        <v>23961</v>
      </c>
      <c r="F3186" s="3" t="s">
        <v>6790</v>
      </c>
    </row>
    <row r="3187" spans="1:6" x14ac:dyDescent="0.25">
      <c r="A3187" s="3">
        <v>72085</v>
      </c>
      <c r="B3187" s="3" t="s">
        <v>1607</v>
      </c>
      <c r="C3187" s="3" t="s">
        <v>6692</v>
      </c>
      <c r="D3187" s="3" t="s">
        <v>2316</v>
      </c>
      <c r="E3187" s="3" t="s">
        <v>23961</v>
      </c>
      <c r="F3187" s="3" t="s">
        <v>6790</v>
      </c>
    </row>
    <row r="3188" spans="1:6" x14ac:dyDescent="0.25">
      <c r="A3188" s="3">
        <v>72087</v>
      </c>
      <c r="B3188" s="3" t="s">
        <v>1607</v>
      </c>
      <c r="C3188" s="3" t="s">
        <v>6694</v>
      </c>
      <c r="D3188" s="3" t="s">
        <v>2316</v>
      </c>
      <c r="E3188" s="3" t="s">
        <v>23961</v>
      </c>
      <c r="F3188" s="3" t="s">
        <v>6790</v>
      </c>
    </row>
    <row r="3189" spans="1:6" x14ac:dyDescent="0.25">
      <c r="A3189" s="3">
        <v>72089</v>
      </c>
      <c r="B3189" s="3" t="s">
        <v>1607</v>
      </c>
      <c r="C3189" s="3" t="s">
        <v>6696</v>
      </c>
      <c r="D3189" s="3" t="s">
        <v>2316</v>
      </c>
      <c r="E3189" s="3" t="s">
        <v>23961</v>
      </c>
      <c r="F3189" s="3" t="s">
        <v>6790</v>
      </c>
    </row>
    <row r="3190" spans="1:6" x14ac:dyDescent="0.25">
      <c r="A3190" s="3">
        <v>72091</v>
      </c>
      <c r="B3190" s="3" t="s">
        <v>1607</v>
      </c>
      <c r="C3190" s="3" t="s">
        <v>6698</v>
      </c>
      <c r="D3190" s="3" t="s">
        <v>2316</v>
      </c>
      <c r="E3190" s="3" t="s">
        <v>23961</v>
      </c>
      <c r="F3190" s="3" t="s">
        <v>6790</v>
      </c>
    </row>
    <row r="3191" spans="1:6" x14ac:dyDescent="0.25">
      <c r="A3191" s="3">
        <v>72093</v>
      </c>
      <c r="B3191" s="3" t="s">
        <v>1607</v>
      </c>
      <c r="C3191" s="3" t="s">
        <v>6700</v>
      </c>
      <c r="D3191" s="3" t="s">
        <v>2316</v>
      </c>
      <c r="E3191" s="3" t="s">
        <v>23961</v>
      </c>
      <c r="F3191" s="3" t="s">
        <v>6790</v>
      </c>
    </row>
    <row r="3192" spans="1:6" x14ac:dyDescent="0.25">
      <c r="A3192" s="3">
        <v>72095</v>
      </c>
      <c r="B3192" s="3" t="s">
        <v>1607</v>
      </c>
      <c r="C3192" s="3" t="s">
        <v>6702</v>
      </c>
      <c r="D3192" s="3" t="s">
        <v>2316</v>
      </c>
      <c r="E3192" s="3" t="s">
        <v>23961</v>
      </c>
      <c r="F3192" s="3" t="s">
        <v>6790</v>
      </c>
    </row>
    <row r="3193" spans="1:6" x14ac:dyDescent="0.25">
      <c r="A3193" s="3">
        <v>72097</v>
      </c>
      <c r="B3193" s="3" t="s">
        <v>1607</v>
      </c>
      <c r="C3193" s="3" t="s">
        <v>6704</v>
      </c>
      <c r="D3193" s="3" t="s">
        <v>2316</v>
      </c>
      <c r="E3193" s="3" t="s">
        <v>23961</v>
      </c>
      <c r="F3193" s="3" t="s">
        <v>6790</v>
      </c>
    </row>
    <row r="3194" spans="1:6" x14ac:dyDescent="0.25">
      <c r="A3194" s="3">
        <v>72099</v>
      </c>
      <c r="B3194" s="3" t="s">
        <v>1607</v>
      </c>
      <c r="C3194" s="3" t="s">
        <v>6706</v>
      </c>
      <c r="D3194" s="3" t="s">
        <v>2316</v>
      </c>
      <c r="E3194" s="3" t="s">
        <v>23961</v>
      </c>
      <c r="F3194" s="3" t="s">
        <v>6790</v>
      </c>
    </row>
    <row r="3195" spans="1:6" x14ac:dyDescent="0.25">
      <c r="A3195" s="3">
        <v>72101</v>
      </c>
      <c r="B3195" s="3" t="s">
        <v>1607</v>
      </c>
      <c r="C3195" s="3" t="s">
        <v>6708</v>
      </c>
      <c r="D3195" s="3" t="s">
        <v>2316</v>
      </c>
      <c r="E3195" s="3" t="s">
        <v>23961</v>
      </c>
      <c r="F3195" s="3" t="s">
        <v>6790</v>
      </c>
    </row>
    <row r="3196" spans="1:6" x14ac:dyDescent="0.25">
      <c r="A3196" s="3">
        <v>72103</v>
      </c>
      <c r="B3196" s="3" t="s">
        <v>1607</v>
      </c>
      <c r="C3196" s="3" t="s">
        <v>6710</v>
      </c>
      <c r="D3196" s="3" t="s">
        <v>2316</v>
      </c>
      <c r="E3196" s="3" t="s">
        <v>23961</v>
      </c>
      <c r="F3196" s="3" t="s">
        <v>6790</v>
      </c>
    </row>
    <row r="3197" spans="1:6" x14ac:dyDescent="0.25">
      <c r="A3197" s="3">
        <v>72105</v>
      </c>
      <c r="B3197" s="3" t="s">
        <v>1607</v>
      </c>
      <c r="C3197" s="3" t="s">
        <v>6712</v>
      </c>
      <c r="D3197" s="3" t="s">
        <v>2316</v>
      </c>
      <c r="E3197" s="3" t="s">
        <v>23961</v>
      </c>
      <c r="F3197" s="3" t="s">
        <v>6790</v>
      </c>
    </row>
    <row r="3198" spans="1:6" x14ac:dyDescent="0.25">
      <c r="A3198" s="3">
        <v>72107</v>
      </c>
      <c r="B3198" s="3" t="s">
        <v>1607</v>
      </c>
      <c r="C3198" s="3" t="s">
        <v>6714</v>
      </c>
      <c r="D3198" s="3" t="s">
        <v>2316</v>
      </c>
      <c r="E3198" s="3" t="s">
        <v>23961</v>
      </c>
      <c r="F3198" s="3" t="s">
        <v>6790</v>
      </c>
    </row>
    <row r="3199" spans="1:6" x14ac:dyDescent="0.25">
      <c r="A3199" s="3">
        <v>72109</v>
      </c>
      <c r="B3199" s="3" t="s">
        <v>1607</v>
      </c>
      <c r="C3199" s="3" t="s">
        <v>6716</v>
      </c>
      <c r="D3199" s="3" t="s">
        <v>2316</v>
      </c>
      <c r="E3199" s="3" t="s">
        <v>23961</v>
      </c>
      <c r="F3199" s="3" t="s">
        <v>6790</v>
      </c>
    </row>
    <row r="3200" spans="1:6" x14ac:dyDescent="0.25">
      <c r="A3200" s="3">
        <v>72111</v>
      </c>
      <c r="B3200" s="3" t="s">
        <v>1607</v>
      </c>
      <c r="C3200" s="3" t="s">
        <v>6718</v>
      </c>
      <c r="D3200" s="3" t="s">
        <v>2316</v>
      </c>
      <c r="E3200" s="3" t="s">
        <v>23961</v>
      </c>
      <c r="F3200" s="3" t="s">
        <v>6790</v>
      </c>
    </row>
    <row r="3201" spans="1:6" x14ac:dyDescent="0.25">
      <c r="A3201" s="3">
        <v>72113</v>
      </c>
      <c r="B3201" s="3" t="s">
        <v>1607</v>
      </c>
      <c r="C3201" s="3" t="s">
        <v>6720</v>
      </c>
      <c r="D3201" s="3" t="s">
        <v>2316</v>
      </c>
      <c r="E3201" s="3" t="s">
        <v>23961</v>
      </c>
      <c r="F3201" s="3" t="s">
        <v>6790</v>
      </c>
    </row>
    <row r="3202" spans="1:6" x14ac:dyDescent="0.25">
      <c r="A3202" s="3">
        <v>72115</v>
      </c>
      <c r="B3202" s="3" t="s">
        <v>1607</v>
      </c>
      <c r="C3202" s="3" t="s">
        <v>6722</v>
      </c>
      <c r="D3202" s="3" t="s">
        <v>2316</v>
      </c>
      <c r="E3202" s="3" t="s">
        <v>23961</v>
      </c>
      <c r="F3202" s="3" t="s">
        <v>6790</v>
      </c>
    </row>
    <row r="3203" spans="1:6" x14ac:dyDescent="0.25">
      <c r="A3203" s="3">
        <v>72117</v>
      </c>
      <c r="B3203" s="3" t="s">
        <v>1607</v>
      </c>
      <c r="C3203" s="3" t="s">
        <v>6724</v>
      </c>
      <c r="D3203" s="3" t="s">
        <v>2316</v>
      </c>
      <c r="E3203" s="3" t="s">
        <v>23961</v>
      </c>
      <c r="F3203" s="3" t="s">
        <v>6790</v>
      </c>
    </row>
    <row r="3204" spans="1:6" x14ac:dyDescent="0.25">
      <c r="A3204" s="3">
        <v>72119</v>
      </c>
      <c r="B3204" s="3" t="s">
        <v>1607</v>
      </c>
      <c r="C3204" s="3" t="s">
        <v>2010</v>
      </c>
      <c r="D3204" s="3" t="s">
        <v>2316</v>
      </c>
      <c r="E3204" s="3" t="s">
        <v>23961</v>
      </c>
      <c r="F3204" s="3" t="s">
        <v>6790</v>
      </c>
    </row>
    <row r="3205" spans="1:6" x14ac:dyDescent="0.25">
      <c r="A3205" s="3">
        <v>72121</v>
      </c>
      <c r="B3205" s="3" t="s">
        <v>1607</v>
      </c>
      <c r="C3205" s="3" t="s">
        <v>6727</v>
      </c>
      <c r="D3205" s="3" t="s">
        <v>2316</v>
      </c>
      <c r="E3205" s="3" t="s">
        <v>23961</v>
      </c>
      <c r="F3205" s="3" t="s">
        <v>6790</v>
      </c>
    </row>
    <row r="3206" spans="1:6" x14ac:dyDescent="0.25">
      <c r="A3206" s="3">
        <v>72123</v>
      </c>
      <c r="B3206" s="3" t="s">
        <v>1607</v>
      </c>
      <c r="C3206" s="3" t="s">
        <v>6729</v>
      </c>
      <c r="D3206" s="3" t="s">
        <v>2316</v>
      </c>
      <c r="E3206" s="3" t="s">
        <v>23961</v>
      </c>
      <c r="F3206" s="3" t="s">
        <v>6790</v>
      </c>
    </row>
    <row r="3207" spans="1:6" x14ac:dyDescent="0.25">
      <c r="A3207" s="3">
        <v>72125</v>
      </c>
      <c r="B3207" s="3" t="s">
        <v>1607</v>
      </c>
      <c r="C3207" s="3" t="s">
        <v>6731</v>
      </c>
      <c r="D3207" s="3" t="s">
        <v>2316</v>
      </c>
      <c r="E3207" s="3" t="s">
        <v>23961</v>
      </c>
      <c r="F3207" s="3" t="s">
        <v>6790</v>
      </c>
    </row>
    <row r="3208" spans="1:6" x14ac:dyDescent="0.25">
      <c r="A3208" s="3">
        <v>72127</v>
      </c>
      <c r="B3208" s="3" t="s">
        <v>1607</v>
      </c>
      <c r="C3208" s="3" t="s">
        <v>1814</v>
      </c>
      <c r="D3208" s="3" t="s">
        <v>2316</v>
      </c>
      <c r="E3208" s="3" t="s">
        <v>23961</v>
      </c>
      <c r="F3208" s="3" t="s">
        <v>6790</v>
      </c>
    </row>
    <row r="3209" spans="1:6" x14ac:dyDescent="0.25">
      <c r="A3209" s="3">
        <v>72129</v>
      </c>
      <c r="B3209" s="3" t="s">
        <v>1607</v>
      </c>
      <c r="C3209" s="3" t="s">
        <v>6734</v>
      </c>
      <c r="D3209" s="3" t="s">
        <v>2316</v>
      </c>
      <c r="E3209" s="3" t="s">
        <v>23961</v>
      </c>
      <c r="F3209" s="3" t="s">
        <v>6790</v>
      </c>
    </row>
    <row r="3210" spans="1:6" x14ac:dyDescent="0.25">
      <c r="A3210" s="3">
        <v>72131</v>
      </c>
      <c r="B3210" s="3" t="s">
        <v>1607</v>
      </c>
      <c r="C3210" s="3" t="s">
        <v>6736</v>
      </c>
      <c r="D3210" s="3" t="s">
        <v>2316</v>
      </c>
      <c r="E3210" s="3" t="s">
        <v>23961</v>
      </c>
      <c r="F3210" s="3" t="s">
        <v>6790</v>
      </c>
    </row>
    <row r="3211" spans="1:6" x14ac:dyDescent="0.25">
      <c r="A3211" s="3">
        <v>72133</v>
      </c>
      <c r="B3211" s="3" t="s">
        <v>1607</v>
      </c>
      <c r="C3211" s="3" t="s">
        <v>6738</v>
      </c>
      <c r="D3211" s="3" t="s">
        <v>2316</v>
      </c>
      <c r="E3211" s="3" t="s">
        <v>23961</v>
      </c>
      <c r="F3211" s="3" t="s">
        <v>6790</v>
      </c>
    </row>
    <row r="3212" spans="1:6" x14ac:dyDescent="0.25">
      <c r="A3212" s="3">
        <v>72135</v>
      </c>
      <c r="B3212" s="3" t="s">
        <v>1607</v>
      </c>
      <c r="C3212" s="3" t="s">
        <v>6740</v>
      </c>
      <c r="D3212" s="3" t="s">
        <v>2316</v>
      </c>
      <c r="E3212" s="3" t="s">
        <v>23961</v>
      </c>
      <c r="F3212" s="3" t="s">
        <v>6790</v>
      </c>
    </row>
    <row r="3213" spans="1:6" x14ac:dyDescent="0.25">
      <c r="A3213" s="3">
        <v>72137</v>
      </c>
      <c r="B3213" s="3" t="s">
        <v>1607</v>
      </c>
      <c r="C3213" s="3" t="s">
        <v>1606</v>
      </c>
      <c r="D3213" s="3" t="s">
        <v>2316</v>
      </c>
      <c r="E3213" s="3" t="s">
        <v>23961</v>
      </c>
      <c r="F3213" s="3" t="s">
        <v>6790</v>
      </c>
    </row>
    <row r="3214" spans="1:6" x14ac:dyDescent="0.25">
      <c r="A3214" s="3">
        <v>72139</v>
      </c>
      <c r="B3214" s="3" t="s">
        <v>1607</v>
      </c>
      <c r="C3214" s="3" t="s">
        <v>6743</v>
      </c>
      <c r="D3214" s="3" t="s">
        <v>2316</v>
      </c>
      <c r="E3214" s="3" t="s">
        <v>23961</v>
      </c>
      <c r="F3214" s="3" t="s">
        <v>6790</v>
      </c>
    </row>
    <row r="3215" spans="1:6" x14ac:dyDescent="0.25">
      <c r="A3215" s="3">
        <v>72141</v>
      </c>
      <c r="B3215" s="3" t="s">
        <v>1607</v>
      </c>
      <c r="C3215" s="3" t="s">
        <v>6745</v>
      </c>
      <c r="D3215" s="3" t="s">
        <v>2316</v>
      </c>
      <c r="E3215" s="3" t="s">
        <v>23961</v>
      </c>
      <c r="F3215" s="3" t="s">
        <v>6790</v>
      </c>
    </row>
    <row r="3216" spans="1:6" x14ac:dyDescent="0.25">
      <c r="A3216" s="3">
        <v>72143</v>
      </c>
      <c r="B3216" s="3" t="s">
        <v>1607</v>
      </c>
      <c r="C3216" s="3" t="s">
        <v>6747</v>
      </c>
      <c r="D3216" s="3" t="s">
        <v>2316</v>
      </c>
      <c r="E3216" s="3" t="s">
        <v>23961</v>
      </c>
      <c r="F3216" s="3" t="s">
        <v>6790</v>
      </c>
    </row>
    <row r="3217" spans="1:6" x14ac:dyDescent="0.25">
      <c r="A3217" s="3">
        <v>72145</v>
      </c>
      <c r="B3217" s="3" t="s">
        <v>1607</v>
      </c>
      <c r="C3217" s="3" t="s">
        <v>6749</v>
      </c>
      <c r="D3217" s="3" t="s">
        <v>2316</v>
      </c>
      <c r="E3217" s="3" t="s">
        <v>23961</v>
      </c>
      <c r="F3217" s="3" t="s">
        <v>6790</v>
      </c>
    </row>
    <row r="3218" spans="1:6" x14ac:dyDescent="0.25">
      <c r="A3218" s="3">
        <v>72147</v>
      </c>
      <c r="B3218" s="3" t="s">
        <v>1607</v>
      </c>
      <c r="C3218" s="3" t="s">
        <v>6751</v>
      </c>
      <c r="D3218" s="3" t="s">
        <v>2316</v>
      </c>
      <c r="E3218" s="3" t="s">
        <v>23961</v>
      </c>
      <c r="F3218" s="3" t="s">
        <v>6790</v>
      </c>
    </row>
    <row r="3219" spans="1:6" x14ac:dyDescent="0.25">
      <c r="A3219" s="3">
        <v>72149</v>
      </c>
      <c r="B3219" s="3" t="s">
        <v>1607</v>
      </c>
      <c r="C3219" s="3" t="s">
        <v>6753</v>
      </c>
      <c r="D3219" s="3" t="s">
        <v>2316</v>
      </c>
      <c r="E3219" s="3" t="s">
        <v>23961</v>
      </c>
      <c r="F3219" s="3" t="s">
        <v>6790</v>
      </c>
    </row>
    <row r="3220" spans="1:6" x14ac:dyDescent="0.25">
      <c r="A3220" s="3">
        <v>72151</v>
      </c>
      <c r="B3220" s="3" t="s">
        <v>1607</v>
      </c>
      <c r="C3220" s="3" t="s">
        <v>6755</v>
      </c>
      <c r="D3220" s="3" t="s">
        <v>2316</v>
      </c>
      <c r="E3220" s="3" t="s">
        <v>23961</v>
      </c>
      <c r="F3220" s="3" t="s">
        <v>6790</v>
      </c>
    </row>
    <row r="3221" spans="1:6" x14ac:dyDescent="0.25">
      <c r="A3221" s="3">
        <v>72153</v>
      </c>
      <c r="B3221" s="3" t="s">
        <v>1607</v>
      </c>
      <c r="C3221" s="3" t="s">
        <v>6757</v>
      </c>
      <c r="D3221" s="3" t="s">
        <v>2316</v>
      </c>
      <c r="E3221" s="3" t="s">
        <v>23961</v>
      </c>
      <c r="F3221" s="3" t="s">
        <v>6790</v>
      </c>
    </row>
    <row r="3222" spans="1:6" x14ac:dyDescent="0.25">
      <c r="A3222" s="3">
        <v>78010</v>
      </c>
      <c r="B3222" s="3" t="s">
        <v>1686</v>
      </c>
      <c r="C3222" s="3" t="s">
        <v>6556</v>
      </c>
      <c r="D3222" s="3" t="s">
        <v>2316</v>
      </c>
      <c r="E3222" s="3" t="s">
        <v>23961</v>
      </c>
      <c r="F3222" s="3" t="s">
        <v>6790</v>
      </c>
    </row>
    <row r="3223" spans="1:6" x14ac:dyDescent="0.25">
      <c r="A3223" s="3">
        <v>78020</v>
      </c>
      <c r="B3223" s="3" t="s">
        <v>1686</v>
      </c>
      <c r="C3223" s="3" t="s">
        <v>6760</v>
      </c>
      <c r="D3223" s="3" t="s">
        <v>2316</v>
      </c>
      <c r="E3223" s="3" t="s">
        <v>23961</v>
      </c>
      <c r="F3223" s="3" t="s">
        <v>6790</v>
      </c>
    </row>
    <row r="3224" spans="1:6" x14ac:dyDescent="0.25">
      <c r="A3224" s="3">
        <v>78030</v>
      </c>
      <c r="B3224" s="3" t="s">
        <v>1686</v>
      </c>
      <c r="C3224" s="3" t="s">
        <v>6762</v>
      </c>
      <c r="D3224" s="3" t="s">
        <v>2316</v>
      </c>
      <c r="E3224" s="3" t="s">
        <v>23961</v>
      </c>
      <c r="F3224" s="3" t="s">
        <v>6790</v>
      </c>
    </row>
  </sheetData>
  <autoFilter ref="B1:B3224" xr:uid="{5023D058-13EB-4898-A4BC-7B6F8A96C37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016BB-4BA9-452C-86EF-73EB3A4ED418}">
  <dimension ref="A1:W7481"/>
  <sheetViews>
    <sheetView workbookViewId="0">
      <pane xSplit="1" ySplit="1" topLeftCell="I2" activePane="bottomRight" state="frozen"/>
      <selection pane="topRight" activeCell="B1" sqref="B1"/>
      <selection pane="bottomLeft" activeCell="A2" sqref="A2"/>
      <selection pane="bottomRight" activeCell="N10" sqref="N10"/>
    </sheetView>
  </sheetViews>
  <sheetFormatPr defaultRowHeight="15" x14ac:dyDescent="0.25"/>
  <cols>
    <col min="1" max="1" width="37.28515625" bestFit="1" customWidth="1"/>
    <col min="2" max="2" width="37.28515625" customWidth="1"/>
    <col min="3" max="3" width="70.42578125" customWidth="1"/>
    <col min="4" max="4" width="36" customWidth="1"/>
    <col min="5" max="5" width="37.42578125" customWidth="1"/>
    <col min="6" max="6" width="38.7109375" customWidth="1"/>
    <col min="7" max="7" width="34.28515625" customWidth="1"/>
    <col min="8" max="8" width="39.140625" customWidth="1"/>
    <col min="9" max="9" width="37.28515625" customWidth="1"/>
    <col min="10" max="10" width="35.28515625" customWidth="1"/>
    <col min="11" max="11" width="37.140625" customWidth="1"/>
    <col min="12" max="12" width="47.7109375" customWidth="1"/>
    <col min="13" max="13" width="32.140625" customWidth="1"/>
    <col min="14" max="14" width="38.85546875" customWidth="1"/>
    <col min="15" max="15" width="31.28515625" customWidth="1"/>
    <col min="16" max="16" width="29.42578125" customWidth="1"/>
    <col min="17" max="17" width="97" customWidth="1"/>
    <col min="18" max="18" width="50.5703125" customWidth="1"/>
    <col min="19" max="19" width="51.85546875" customWidth="1"/>
    <col min="20" max="20" width="57.7109375" customWidth="1"/>
    <col min="21" max="21" width="39.42578125" customWidth="1"/>
    <col min="22" max="22" width="100.7109375" customWidth="1"/>
    <col min="23" max="23" width="49.85546875" bestFit="1" customWidth="1"/>
  </cols>
  <sheetData>
    <row r="1" spans="1:23" x14ac:dyDescent="0.25">
      <c r="A1" s="30" t="s">
        <v>23963</v>
      </c>
      <c r="B1" s="32" t="s">
        <v>6783</v>
      </c>
      <c r="C1" s="30" t="s">
        <v>24336</v>
      </c>
      <c r="D1" s="30" t="s">
        <v>24337</v>
      </c>
      <c r="E1" s="30" t="s">
        <v>24338</v>
      </c>
      <c r="F1" s="30" t="s">
        <v>24339</v>
      </c>
      <c r="G1" s="30" t="s">
        <v>24340</v>
      </c>
      <c r="H1" s="30" t="s">
        <v>24341</v>
      </c>
      <c r="I1" s="30" t="s">
        <v>23963</v>
      </c>
      <c r="J1" s="30" t="s">
        <v>24342</v>
      </c>
      <c r="K1" s="30" t="s">
        <v>24343</v>
      </c>
      <c r="L1" s="30" t="s">
        <v>24344</v>
      </c>
      <c r="M1" s="30" t="s">
        <v>24345</v>
      </c>
      <c r="N1" s="30" t="s">
        <v>24346</v>
      </c>
      <c r="O1" s="30" t="s">
        <v>24347</v>
      </c>
      <c r="P1" s="30" t="s">
        <v>24348</v>
      </c>
      <c r="Q1" s="30" t="s">
        <v>23962</v>
      </c>
      <c r="R1" s="30" t="s">
        <v>24349</v>
      </c>
      <c r="S1" s="30" t="s">
        <v>24350</v>
      </c>
      <c r="T1" s="30" t="s">
        <v>24351</v>
      </c>
      <c r="U1" s="30" t="s">
        <v>24352</v>
      </c>
      <c r="V1" s="30" t="s">
        <v>24353</v>
      </c>
      <c r="W1" s="30" t="s">
        <v>24354</v>
      </c>
    </row>
    <row r="2" spans="1:23" x14ac:dyDescent="0.25">
      <c r="A2" s="1">
        <v>1001347</v>
      </c>
      <c r="B2" s="5" t="str">
        <f>VLOOKUP(H2,'FIPS Basin X-walk'!$A$2:$F$3224,6,FALSE)</f>
        <v>Gulf Coast Basin (LA, TX)</v>
      </c>
      <c r="C2" s="1" t="s">
        <v>13044</v>
      </c>
      <c r="D2" s="1"/>
      <c r="E2" s="1"/>
      <c r="F2" s="1" t="s">
        <v>13026</v>
      </c>
      <c r="G2" s="1" t="s">
        <v>1830</v>
      </c>
      <c r="H2" s="1">
        <v>22001</v>
      </c>
      <c r="I2" s="1">
        <v>1001347</v>
      </c>
      <c r="J2" s="1">
        <v>30.4284</v>
      </c>
      <c r="K2" s="1">
        <v>-92.411199999999994</v>
      </c>
      <c r="L2" s="1"/>
      <c r="M2" s="1" t="s">
        <v>1483</v>
      </c>
      <c r="N2" s="1" t="s">
        <v>13028</v>
      </c>
      <c r="O2" s="1">
        <v>2022</v>
      </c>
      <c r="P2" s="1">
        <v>70535</v>
      </c>
      <c r="Q2" s="1" t="s">
        <v>13045</v>
      </c>
      <c r="R2" s="1"/>
      <c r="S2" s="1">
        <v>221112</v>
      </c>
      <c r="T2" s="1" t="s">
        <v>6826</v>
      </c>
      <c r="U2" s="1"/>
      <c r="V2" s="1" t="s">
        <v>13046</v>
      </c>
      <c r="W2" s="1" t="s">
        <v>6828</v>
      </c>
    </row>
    <row r="3" spans="1:23" x14ac:dyDescent="0.25">
      <c r="A3" s="1">
        <v>1007931</v>
      </c>
      <c r="B3" s="5" t="str">
        <f>VLOOKUP(H3,'FIPS Basin X-walk'!$A$2:$F$3224,6,FALSE)</f>
        <v>Gulf Coast Basin (LA, TX)</v>
      </c>
      <c r="C3" s="1" t="s">
        <v>13034</v>
      </c>
      <c r="D3" s="1"/>
      <c r="E3" s="1"/>
      <c r="F3" s="1" t="s">
        <v>13035</v>
      </c>
      <c r="G3" s="1" t="s">
        <v>1830</v>
      </c>
      <c r="H3" s="1">
        <v>22001</v>
      </c>
      <c r="I3" s="1">
        <v>1007931</v>
      </c>
      <c r="J3" s="1">
        <v>30.282499999999999</v>
      </c>
      <c r="K3" s="1">
        <v>-92.599400000000003</v>
      </c>
      <c r="L3" s="1"/>
      <c r="M3" s="1" t="s">
        <v>1483</v>
      </c>
      <c r="N3" s="1" t="s">
        <v>13028</v>
      </c>
      <c r="O3" s="1">
        <v>2022</v>
      </c>
      <c r="P3" s="1">
        <v>70546</v>
      </c>
      <c r="Q3" s="1" t="s">
        <v>13036</v>
      </c>
      <c r="R3" s="1"/>
      <c r="S3" s="1">
        <v>221112</v>
      </c>
      <c r="T3" s="1" t="s">
        <v>6826</v>
      </c>
      <c r="U3" s="1"/>
      <c r="V3" s="1" t="s">
        <v>13037</v>
      </c>
      <c r="W3" s="1" t="s">
        <v>6828</v>
      </c>
    </row>
    <row r="4" spans="1:23" x14ac:dyDescent="0.25">
      <c r="A4" s="1">
        <v>1006529</v>
      </c>
      <c r="B4" s="5" t="str">
        <f>VLOOKUP(H4,'FIPS Basin X-walk'!$A$2:$F$3224,6,FALSE)</f>
        <v>Gulf Coast Basin (LA, TX)</v>
      </c>
      <c r="C4" s="1" t="s">
        <v>13031</v>
      </c>
      <c r="D4" s="1"/>
      <c r="E4" s="1"/>
      <c r="F4" s="1" t="s">
        <v>1272</v>
      </c>
      <c r="G4" s="1" t="s">
        <v>13027</v>
      </c>
      <c r="H4" s="1">
        <v>22001</v>
      </c>
      <c r="I4" s="1">
        <v>1006529</v>
      </c>
      <c r="J4" s="1">
        <v>30.256038</v>
      </c>
      <c r="K4" s="1">
        <v>-92.532636999999994</v>
      </c>
      <c r="L4" s="1"/>
      <c r="M4" s="1" t="s">
        <v>1483</v>
      </c>
      <c r="N4" s="1" t="s">
        <v>13028</v>
      </c>
      <c r="O4" s="1">
        <v>2022</v>
      </c>
      <c r="P4" s="1">
        <v>70531</v>
      </c>
      <c r="Q4" s="1" t="s">
        <v>13032</v>
      </c>
      <c r="R4" s="1"/>
      <c r="S4" s="1">
        <v>562111</v>
      </c>
      <c r="T4" s="1" t="s">
        <v>6826</v>
      </c>
      <c r="U4" s="1"/>
      <c r="V4" s="1" t="s">
        <v>13033</v>
      </c>
      <c r="W4" s="1" t="s">
        <v>6826</v>
      </c>
    </row>
    <row r="5" spans="1:23" x14ac:dyDescent="0.25">
      <c r="A5" s="1">
        <v>1005779</v>
      </c>
      <c r="B5" s="5" t="str">
        <f>VLOOKUP(H5,'FIPS Basin X-walk'!$A$2:$F$3224,6,FALSE)</f>
        <v>Gulf Coast Basin (LA, TX)</v>
      </c>
      <c r="C5" s="1" t="s">
        <v>13025</v>
      </c>
      <c r="D5" s="1"/>
      <c r="E5" s="1"/>
      <c r="F5" s="1" t="s">
        <v>13026</v>
      </c>
      <c r="G5" s="1" t="s">
        <v>13027</v>
      </c>
      <c r="H5" s="1">
        <v>22001</v>
      </c>
      <c r="I5" s="1">
        <v>1005779</v>
      </c>
      <c r="J5" s="1">
        <v>30.462447000000001</v>
      </c>
      <c r="K5" s="1">
        <v>-92.530434999999997</v>
      </c>
      <c r="L5" s="1"/>
      <c r="M5" s="1" t="s">
        <v>1483</v>
      </c>
      <c r="N5" s="1" t="s">
        <v>13028</v>
      </c>
      <c r="O5" s="1">
        <v>2022</v>
      </c>
      <c r="P5" s="1">
        <v>70535</v>
      </c>
      <c r="Q5" s="1" t="s">
        <v>1190</v>
      </c>
      <c r="R5" s="1"/>
      <c r="S5" s="1">
        <v>211130</v>
      </c>
      <c r="T5" s="1" t="s">
        <v>6826</v>
      </c>
      <c r="U5" s="1"/>
      <c r="V5" s="1" t="s">
        <v>13029</v>
      </c>
      <c r="W5" s="1" t="s">
        <v>6826</v>
      </c>
    </row>
    <row r="6" spans="1:23" x14ac:dyDescent="0.25">
      <c r="A6" s="1">
        <v>1011946</v>
      </c>
      <c r="B6" s="5" t="str">
        <f>VLOOKUP(H6,'FIPS Basin X-walk'!$A$2:$F$3224,6,FALSE)</f>
        <v>Gulf Coast Basin (LA, TX)</v>
      </c>
      <c r="C6" s="1" t="s">
        <v>13043</v>
      </c>
      <c r="D6" s="1"/>
      <c r="E6" s="1"/>
      <c r="F6" s="1" t="s">
        <v>13039</v>
      </c>
      <c r="G6" s="1" t="s">
        <v>13027</v>
      </c>
      <c r="H6" s="1">
        <v>22001</v>
      </c>
      <c r="I6" s="1">
        <v>1011946</v>
      </c>
      <c r="J6" s="1">
        <v>30.455380000000002</v>
      </c>
      <c r="K6" s="1">
        <v>-92.533630000000002</v>
      </c>
      <c r="L6" s="1"/>
      <c r="M6" s="1" t="s">
        <v>1483</v>
      </c>
      <c r="N6" s="1" t="s">
        <v>13028</v>
      </c>
      <c r="O6" s="1">
        <v>2022</v>
      </c>
      <c r="P6" s="1">
        <v>70735</v>
      </c>
      <c r="Q6" s="1" t="s">
        <v>182</v>
      </c>
      <c r="R6" s="1"/>
      <c r="S6" s="1">
        <v>486210</v>
      </c>
      <c r="T6" s="1" t="s">
        <v>6826</v>
      </c>
      <c r="U6" s="1"/>
      <c r="V6" s="1" t="s">
        <v>8019</v>
      </c>
      <c r="W6" s="1" t="s">
        <v>6826</v>
      </c>
    </row>
    <row r="7" spans="1:23" x14ac:dyDescent="0.25">
      <c r="A7" s="1">
        <v>1013036</v>
      </c>
      <c r="B7" s="5" t="str">
        <f>VLOOKUP(H7,'FIPS Basin X-walk'!$A$2:$F$3224,6,FALSE)</f>
        <v>Gulf Coast Basin (LA, TX)</v>
      </c>
      <c r="C7" s="1" t="s">
        <v>13038</v>
      </c>
      <c r="D7" s="1"/>
      <c r="E7" s="1"/>
      <c r="F7" s="1" t="s">
        <v>13039</v>
      </c>
      <c r="G7" s="1" t="s">
        <v>13027</v>
      </c>
      <c r="H7" s="1">
        <v>22001</v>
      </c>
      <c r="I7" s="1">
        <v>1013036</v>
      </c>
      <c r="J7" s="1">
        <v>30.465890000000002</v>
      </c>
      <c r="K7" s="1">
        <v>-92.525857000000002</v>
      </c>
      <c r="L7" s="1"/>
      <c r="M7" s="1" t="s">
        <v>1483</v>
      </c>
      <c r="N7" s="1" t="s">
        <v>13028</v>
      </c>
      <c r="O7" s="1">
        <v>2022</v>
      </c>
      <c r="P7" s="1">
        <v>70535</v>
      </c>
      <c r="Q7" s="1" t="s">
        <v>11</v>
      </c>
      <c r="R7" s="1"/>
      <c r="S7" s="1">
        <v>486210</v>
      </c>
      <c r="T7" s="1" t="s">
        <v>6826</v>
      </c>
      <c r="U7" s="1"/>
      <c r="V7" s="1" t="s">
        <v>12735</v>
      </c>
      <c r="W7" s="1" t="s">
        <v>6826</v>
      </c>
    </row>
    <row r="8" spans="1:23" x14ac:dyDescent="0.25">
      <c r="A8" s="1">
        <v>1013564</v>
      </c>
      <c r="B8" s="5" t="str">
        <f>VLOOKUP(H8,'FIPS Basin X-walk'!$A$2:$F$3224,6,FALSE)</f>
        <v>Gulf Coast Basin (LA, TX)</v>
      </c>
      <c r="C8" s="1" t="s">
        <v>13040</v>
      </c>
      <c r="D8" s="1"/>
      <c r="E8" s="1"/>
      <c r="F8" s="1" t="s">
        <v>13039</v>
      </c>
      <c r="G8" s="1" t="s">
        <v>13027</v>
      </c>
      <c r="H8" s="1">
        <v>22001</v>
      </c>
      <c r="I8" s="1">
        <v>1013564</v>
      </c>
      <c r="J8" s="1">
        <v>30.454896999999999</v>
      </c>
      <c r="K8" s="1">
        <v>-92.522486000000001</v>
      </c>
      <c r="L8" s="1"/>
      <c r="M8" s="1" t="s">
        <v>1483</v>
      </c>
      <c r="N8" s="1" t="s">
        <v>13028</v>
      </c>
      <c r="O8" s="1">
        <v>2022</v>
      </c>
      <c r="P8" s="1">
        <v>70535</v>
      </c>
      <c r="Q8" s="1" t="s">
        <v>24257</v>
      </c>
      <c r="R8" s="1"/>
      <c r="S8" s="1">
        <v>486210</v>
      </c>
      <c r="T8" s="1" t="s">
        <v>6826</v>
      </c>
      <c r="U8" s="1"/>
      <c r="V8" s="1" t="s">
        <v>7090</v>
      </c>
      <c r="W8" s="1" t="s">
        <v>6826</v>
      </c>
    </row>
    <row r="9" spans="1:23" x14ac:dyDescent="0.25">
      <c r="A9" s="1">
        <v>1003574</v>
      </c>
      <c r="B9" s="5" t="str">
        <f>VLOOKUP(H9,'FIPS Basin X-walk'!$A$2:$F$3224,6,FALSE)</f>
        <v>Gulf Coast Basin (LA, TX)</v>
      </c>
      <c r="C9" s="1" t="s">
        <v>13030</v>
      </c>
      <c r="D9" s="1"/>
      <c r="E9" s="1"/>
      <c r="F9" s="1" t="s">
        <v>1608</v>
      </c>
      <c r="G9" s="1" t="s">
        <v>13027</v>
      </c>
      <c r="H9" s="1">
        <v>22001</v>
      </c>
      <c r="I9" s="1">
        <v>1003574</v>
      </c>
      <c r="J9" s="1">
        <v>30.259125000000001</v>
      </c>
      <c r="K9" s="1">
        <v>-92.567721000000006</v>
      </c>
      <c r="L9" s="1"/>
      <c r="M9" s="1" t="s">
        <v>1483</v>
      </c>
      <c r="N9" s="1" t="s">
        <v>13028</v>
      </c>
      <c r="O9" s="1">
        <v>2022</v>
      </c>
      <c r="P9" s="1">
        <v>70537</v>
      </c>
      <c r="Q9" s="1" t="s">
        <v>1272</v>
      </c>
      <c r="R9" s="1"/>
      <c r="S9" s="1">
        <v>486210</v>
      </c>
      <c r="T9" s="1" t="s">
        <v>6826</v>
      </c>
      <c r="U9" s="1"/>
      <c r="V9" s="1" t="s">
        <v>7297</v>
      </c>
      <c r="W9" s="1" t="s">
        <v>6826</v>
      </c>
    </row>
    <row r="10" spans="1:23" x14ac:dyDescent="0.25">
      <c r="A10" s="1">
        <v>1007394</v>
      </c>
      <c r="B10" s="5" t="str">
        <f>VLOOKUP(H10,'FIPS Basin X-walk'!$A$2:$F$3224,6,FALSE)</f>
        <v>Gulf Coast Basin (LA, TX)</v>
      </c>
      <c r="C10" s="1" t="s">
        <v>13041</v>
      </c>
      <c r="D10" s="1"/>
      <c r="E10" s="1"/>
      <c r="F10" s="1" t="s">
        <v>13042</v>
      </c>
      <c r="G10" s="1" t="s">
        <v>13027</v>
      </c>
      <c r="H10" s="1">
        <v>22001</v>
      </c>
      <c r="I10" s="1">
        <v>1007394</v>
      </c>
      <c r="J10" s="1">
        <v>30.320830000000001</v>
      </c>
      <c r="K10" s="1">
        <v>-92.265600000000006</v>
      </c>
      <c r="L10" s="1"/>
      <c r="M10" s="1" t="s">
        <v>1483</v>
      </c>
      <c r="N10" s="1" t="s">
        <v>13028</v>
      </c>
      <c r="O10" s="1">
        <v>2022</v>
      </c>
      <c r="P10" s="1">
        <v>70578</v>
      </c>
      <c r="Q10" s="1" t="s">
        <v>502</v>
      </c>
      <c r="R10" s="1"/>
      <c r="S10" s="1">
        <v>486210</v>
      </c>
      <c r="T10" s="1" t="s">
        <v>6826</v>
      </c>
      <c r="U10" s="1"/>
      <c r="V10" s="1" t="s">
        <v>12735</v>
      </c>
      <c r="W10" s="1" t="s">
        <v>6826</v>
      </c>
    </row>
    <row r="11" spans="1:23" x14ac:dyDescent="0.25">
      <c r="A11" s="1">
        <v>1007538</v>
      </c>
      <c r="B11" s="5" t="str">
        <f>VLOOKUP(H11,'FIPS Basin X-walk'!$A$2:$F$3224,6,FALSE)</f>
        <v>Atlantic Coast Basin</v>
      </c>
      <c r="C11" s="1" t="s">
        <v>22135</v>
      </c>
      <c r="D11" s="1"/>
      <c r="E11" s="1"/>
      <c r="F11" s="1" t="s">
        <v>22136</v>
      </c>
      <c r="G11" s="1" t="s">
        <v>2025</v>
      </c>
      <c r="H11" s="1">
        <v>51001</v>
      </c>
      <c r="I11" s="1">
        <v>1007538</v>
      </c>
      <c r="J11" s="1">
        <v>37.989199999999997</v>
      </c>
      <c r="K11" s="1">
        <v>-75.540000000000006</v>
      </c>
      <c r="L11" s="1"/>
      <c r="M11" s="1" t="s">
        <v>1486</v>
      </c>
      <c r="N11" s="1" t="s">
        <v>15119</v>
      </c>
      <c r="O11" s="1">
        <v>2022</v>
      </c>
      <c r="P11" s="1">
        <v>23415</v>
      </c>
      <c r="Q11" s="1" t="s">
        <v>22137</v>
      </c>
      <c r="R11" s="1"/>
      <c r="S11" s="1">
        <v>221112</v>
      </c>
      <c r="T11" s="1" t="s">
        <v>6826</v>
      </c>
      <c r="U11" s="1"/>
      <c r="V11" s="1" t="s">
        <v>25880</v>
      </c>
      <c r="W11" s="1" t="s">
        <v>6828</v>
      </c>
    </row>
    <row r="12" spans="1:23" x14ac:dyDescent="0.25">
      <c r="A12" s="1">
        <v>1002710</v>
      </c>
      <c r="B12" s="5" t="str">
        <f>VLOOKUP(H12,'FIPS Basin X-walk'!$A$2:$F$3224,6,FALSE)</f>
        <v>Atlantic Coast Basin</v>
      </c>
      <c r="C12" s="1" t="s">
        <v>22138</v>
      </c>
      <c r="D12" s="1"/>
      <c r="E12" s="1"/>
      <c r="F12" s="1" t="s">
        <v>22139</v>
      </c>
      <c r="G12" s="1" t="s">
        <v>22133</v>
      </c>
      <c r="H12" s="1">
        <v>51001</v>
      </c>
      <c r="I12" s="1">
        <v>1002710</v>
      </c>
      <c r="J12" s="1">
        <v>37.736111000000001</v>
      </c>
      <c r="K12" s="1">
        <v>-75.656110999999996</v>
      </c>
      <c r="L12" s="1"/>
      <c r="M12" s="1" t="s">
        <v>1486</v>
      </c>
      <c r="N12" s="1" t="s">
        <v>15119</v>
      </c>
      <c r="O12" s="1">
        <v>2022</v>
      </c>
      <c r="P12" s="1">
        <v>23301</v>
      </c>
      <c r="Q12" s="1" t="s">
        <v>22140</v>
      </c>
      <c r="R12" s="1"/>
      <c r="S12" s="1">
        <v>311615</v>
      </c>
      <c r="T12" s="1" t="s">
        <v>6826</v>
      </c>
      <c r="U12" s="1"/>
      <c r="V12" s="1" t="s">
        <v>9602</v>
      </c>
      <c r="W12" s="1" t="s">
        <v>6826</v>
      </c>
    </row>
    <row r="13" spans="1:23" x14ac:dyDescent="0.25">
      <c r="A13" s="1">
        <v>1004952</v>
      </c>
      <c r="B13" s="5" t="str">
        <f>VLOOKUP(H13,'FIPS Basin X-walk'!$A$2:$F$3224,6,FALSE)</f>
        <v>Atlantic Coast Basin</v>
      </c>
      <c r="C13" s="1" t="s">
        <v>22131</v>
      </c>
      <c r="D13" s="1"/>
      <c r="E13" s="1"/>
      <c r="F13" s="1" t="s">
        <v>22132</v>
      </c>
      <c r="G13" s="1" t="s">
        <v>22133</v>
      </c>
      <c r="H13" s="1">
        <v>51001</v>
      </c>
      <c r="I13" s="1">
        <v>1004952</v>
      </c>
      <c r="J13" s="1">
        <v>37.884999999999998</v>
      </c>
      <c r="K13" s="1">
        <v>-75.555278000000001</v>
      </c>
      <c r="L13" s="1" t="s">
        <v>25433</v>
      </c>
      <c r="M13" s="1" t="s">
        <v>1486</v>
      </c>
      <c r="N13" s="1" t="s">
        <v>15119</v>
      </c>
      <c r="O13" s="1">
        <v>2022</v>
      </c>
      <c r="P13" s="1">
        <v>23442</v>
      </c>
      <c r="Q13" s="1" t="s">
        <v>22134</v>
      </c>
      <c r="R13" s="1"/>
      <c r="S13" s="1">
        <v>311615</v>
      </c>
      <c r="T13" s="1" t="s">
        <v>6826</v>
      </c>
      <c r="U13" s="1"/>
      <c r="V13" s="1" t="s">
        <v>6850</v>
      </c>
      <c r="W13" s="1" t="s">
        <v>6826</v>
      </c>
    </row>
    <row r="14" spans="1:23" x14ac:dyDescent="0.25">
      <c r="A14" s="1">
        <v>1002220</v>
      </c>
      <c r="B14" s="5" t="str">
        <f>VLOOKUP(H14,'FIPS Basin X-walk'!$A$2:$F$3224,6,FALSE)</f>
        <v>Snake River Basin</v>
      </c>
      <c r="C14" s="1" t="s">
        <v>10678</v>
      </c>
      <c r="D14" s="1"/>
      <c r="E14" s="1"/>
      <c r="F14" s="1" t="s">
        <v>1897</v>
      </c>
      <c r="G14" s="1" t="s">
        <v>10679</v>
      </c>
      <c r="H14" s="1">
        <v>16001</v>
      </c>
      <c r="I14" s="1">
        <v>1002220</v>
      </c>
      <c r="J14" s="1">
        <v>43.599060000000001</v>
      </c>
      <c r="K14" s="1">
        <v>-116.27417</v>
      </c>
      <c r="L14" s="1"/>
      <c r="M14" s="1" t="s">
        <v>1552</v>
      </c>
      <c r="N14" s="1" t="s">
        <v>10680</v>
      </c>
      <c r="O14" s="1">
        <v>2022</v>
      </c>
      <c r="P14" s="1">
        <v>83709</v>
      </c>
      <c r="Q14" s="1" t="s">
        <v>1329</v>
      </c>
      <c r="R14" s="1"/>
      <c r="S14" s="1">
        <v>221210</v>
      </c>
      <c r="T14" s="1" t="s">
        <v>6826</v>
      </c>
      <c r="U14" s="1"/>
      <c r="V14" s="1" t="s">
        <v>10681</v>
      </c>
      <c r="W14" s="1" t="s">
        <v>6826</v>
      </c>
    </row>
    <row r="15" spans="1:23" x14ac:dyDescent="0.25">
      <c r="A15" s="1">
        <v>1003446</v>
      </c>
      <c r="B15" s="5" t="str">
        <f>VLOOKUP(H15,'FIPS Basin X-walk'!$A$2:$F$3224,6,FALSE)</f>
        <v>Snake River Basin</v>
      </c>
      <c r="C15" s="1" t="s">
        <v>10685</v>
      </c>
      <c r="D15" s="1"/>
      <c r="E15" s="1"/>
      <c r="F15" s="1" t="s">
        <v>1897</v>
      </c>
      <c r="G15" s="1" t="s">
        <v>10679</v>
      </c>
      <c r="H15" s="1">
        <v>16001</v>
      </c>
      <c r="I15" s="1">
        <v>1003446</v>
      </c>
      <c r="J15" s="1">
        <v>43.723526</v>
      </c>
      <c r="K15" s="1">
        <v>-116.26929800000001</v>
      </c>
      <c r="L15" s="1"/>
      <c r="M15" s="1" t="s">
        <v>1552</v>
      </c>
      <c r="N15" s="1" t="s">
        <v>10680</v>
      </c>
      <c r="O15" s="1">
        <v>2022</v>
      </c>
      <c r="P15" s="1">
        <v>83714</v>
      </c>
      <c r="Q15" s="1" t="s">
        <v>10686</v>
      </c>
      <c r="R15" s="1"/>
      <c r="S15" s="1">
        <v>562212</v>
      </c>
      <c r="T15" s="1" t="s">
        <v>6826</v>
      </c>
      <c r="U15" s="1"/>
      <c r="V15" s="1" t="s">
        <v>25109</v>
      </c>
      <c r="W15" s="1" t="s">
        <v>6826</v>
      </c>
    </row>
    <row r="16" spans="1:23" x14ac:dyDescent="0.25">
      <c r="A16" s="1">
        <v>1004325</v>
      </c>
      <c r="B16" s="5" t="str">
        <f>VLOOKUP(H16,'FIPS Basin X-walk'!$A$2:$F$3224,6,FALSE)</f>
        <v>Snake River Basin</v>
      </c>
      <c r="C16" s="1" t="s">
        <v>10682</v>
      </c>
      <c r="D16" s="1"/>
      <c r="E16" s="1"/>
      <c r="F16" s="1" t="s">
        <v>10683</v>
      </c>
      <c r="G16" s="1" t="s">
        <v>10679</v>
      </c>
      <c r="H16" s="1">
        <v>16001</v>
      </c>
      <c r="I16" s="1">
        <v>1004325</v>
      </c>
      <c r="J16" s="1">
        <v>43.526800000000001</v>
      </c>
      <c r="K16" s="1">
        <v>-116.14490000000001</v>
      </c>
      <c r="L16" s="1"/>
      <c r="M16" s="1" t="s">
        <v>1552</v>
      </c>
      <c r="N16" s="1" t="s">
        <v>10680</v>
      </c>
      <c r="O16" s="1">
        <v>2022</v>
      </c>
      <c r="P16" s="1">
        <v>83707</v>
      </c>
      <c r="Q16" s="1" t="s">
        <v>25287</v>
      </c>
      <c r="R16" s="1"/>
      <c r="S16" s="1">
        <v>334413</v>
      </c>
      <c r="T16" s="1" t="s">
        <v>6826</v>
      </c>
      <c r="U16" s="1"/>
      <c r="V16" s="1" t="s">
        <v>10684</v>
      </c>
      <c r="W16" s="1" t="s">
        <v>6826</v>
      </c>
    </row>
    <row r="17" spans="1:23" x14ac:dyDescent="0.25">
      <c r="A17" s="1">
        <v>1013637</v>
      </c>
      <c r="B17" s="5" t="str">
        <f>VLOOKUP(H17,'FIPS Basin X-walk'!$A$2:$F$3224,6,FALSE)</f>
        <v>Snake River Basin</v>
      </c>
      <c r="C17" s="1" t="s">
        <v>10687</v>
      </c>
      <c r="D17" s="1"/>
      <c r="E17" s="1"/>
      <c r="F17" s="1" t="s">
        <v>10688</v>
      </c>
      <c r="G17" s="1" t="s">
        <v>10679</v>
      </c>
      <c r="H17" s="1">
        <v>16001</v>
      </c>
      <c r="I17" s="1">
        <v>1013637</v>
      </c>
      <c r="J17" s="1">
        <v>43.444879999999998</v>
      </c>
      <c r="K17" s="1">
        <v>-116.27435</v>
      </c>
      <c r="L17" s="1"/>
      <c r="M17" s="1" t="s">
        <v>1552</v>
      </c>
      <c r="N17" s="1" t="s">
        <v>10680</v>
      </c>
      <c r="O17" s="1">
        <v>2022</v>
      </c>
      <c r="P17" s="1">
        <v>83634</v>
      </c>
      <c r="Q17" s="1" t="s">
        <v>10689</v>
      </c>
      <c r="R17" s="1" t="s">
        <v>24364</v>
      </c>
      <c r="S17" s="1">
        <v>311611</v>
      </c>
      <c r="T17" s="1" t="s">
        <v>6826</v>
      </c>
      <c r="U17" s="1"/>
      <c r="V17" s="1" t="s">
        <v>10690</v>
      </c>
      <c r="W17" s="1" t="s">
        <v>6826</v>
      </c>
    </row>
    <row r="18" spans="1:23" x14ac:dyDescent="0.25">
      <c r="A18" s="1">
        <v>1000141</v>
      </c>
      <c r="B18" s="5" t="str">
        <f>VLOOKUP(H18,'FIPS Basin X-walk'!$A$2:$F$3224,6,FALSE)</f>
        <v>Denver Basin</v>
      </c>
      <c r="C18" s="1" t="s">
        <v>9099</v>
      </c>
      <c r="D18" s="1"/>
      <c r="E18" s="1"/>
      <c r="F18" s="1" t="s">
        <v>9100</v>
      </c>
      <c r="G18" s="1" t="s">
        <v>1618</v>
      </c>
      <c r="H18" s="1">
        <v>8001</v>
      </c>
      <c r="I18" s="1">
        <v>1000141</v>
      </c>
      <c r="J18" s="1">
        <v>39.743600000000001</v>
      </c>
      <c r="K18" s="1">
        <v>-104.68</v>
      </c>
      <c r="L18" s="1"/>
      <c r="M18" s="1" t="s">
        <v>1507</v>
      </c>
      <c r="N18" s="1" t="s">
        <v>9093</v>
      </c>
      <c r="O18" s="1">
        <v>2022</v>
      </c>
      <c r="P18" s="1">
        <v>80019</v>
      </c>
      <c r="Q18" s="1" t="s">
        <v>9101</v>
      </c>
      <c r="R18" s="1"/>
      <c r="S18" s="1">
        <v>221112</v>
      </c>
      <c r="T18" s="1" t="s">
        <v>6826</v>
      </c>
      <c r="U18" s="1"/>
      <c r="V18" s="1" t="s">
        <v>9094</v>
      </c>
      <c r="W18" s="1" t="s">
        <v>6828</v>
      </c>
    </row>
    <row r="19" spans="1:23" x14ac:dyDescent="0.25">
      <c r="A19" s="1">
        <v>1000061</v>
      </c>
      <c r="B19" s="5" t="str">
        <f>VLOOKUP(H19,'FIPS Basin X-walk'!$A$2:$F$3224,6,FALSE)</f>
        <v>Denver Basin</v>
      </c>
      <c r="C19" s="1" t="s">
        <v>9107</v>
      </c>
      <c r="D19" s="1"/>
      <c r="E19" s="1"/>
      <c r="F19" s="1" t="s">
        <v>9096</v>
      </c>
      <c r="G19" s="1" t="s">
        <v>1618</v>
      </c>
      <c r="H19" s="1">
        <v>8001</v>
      </c>
      <c r="I19" s="1">
        <v>1000061</v>
      </c>
      <c r="J19" s="1">
        <v>39.941400000000002</v>
      </c>
      <c r="K19" s="1">
        <v>-104.68170000000001</v>
      </c>
      <c r="L19" s="1"/>
      <c r="M19" s="1" t="s">
        <v>1507</v>
      </c>
      <c r="N19" s="1" t="s">
        <v>9093</v>
      </c>
      <c r="O19" s="1">
        <v>2022</v>
      </c>
      <c r="P19" s="1">
        <v>80022</v>
      </c>
      <c r="Q19" s="1" t="s">
        <v>9108</v>
      </c>
      <c r="R19" s="1"/>
      <c r="S19" s="1">
        <v>221112</v>
      </c>
      <c r="T19" s="1" t="s">
        <v>6826</v>
      </c>
      <c r="U19" s="1"/>
      <c r="V19" s="1" t="s">
        <v>9109</v>
      </c>
      <c r="W19" s="1" t="s">
        <v>6828</v>
      </c>
    </row>
    <row r="20" spans="1:23" x14ac:dyDescent="0.25">
      <c r="A20" s="1">
        <v>1007207</v>
      </c>
      <c r="B20" s="5" t="str">
        <f>VLOOKUP(H20,'FIPS Basin X-walk'!$A$2:$F$3224,6,FALSE)</f>
        <v>Denver Basin</v>
      </c>
      <c r="C20" s="1" t="s">
        <v>9091</v>
      </c>
      <c r="D20" s="1"/>
      <c r="E20" s="1"/>
      <c r="F20" s="1" t="s">
        <v>9092</v>
      </c>
      <c r="G20" s="1" t="s">
        <v>1618</v>
      </c>
      <c r="H20" s="1">
        <v>8001</v>
      </c>
      <c r="I20" s="1">
        <v>1007207</v>
      </c>
      <c r="J20" s="1">
        <v>39.8078</v>
      </c>
      <c r="K20" s="1">
        <v>-104.9648</v>
      </c>
      <c r="L20" s="1"/>
      <c r="M20" s="1" t="s">
        <v>1507</v>
      </c>
      <c r="N20" s="1" t="s">
        <v>9093</v>
      </c>
      <c r="O20" s="1">
        <v>2022</v>
      </c>
      <c r="P20" s="1">
        <v>80216</v>
      </c>
      <c r="Q20" s="1" t="s">
        <v>1619</v>
      </c>
      <c r="R20" s="1"/>
      <c r="S20" s="1">
        <v>221112</v>
      </c>
      <c r="T20" s="1" t="s">
        <v>6826</v>
      </c>
      <c r="U20" s="1"/>
      <c r="V20" s="1" t="s">
        <v>9094</v>
      </c>
      <c r="W20" s="1" t="s">
        <v>6828</v>
      </c>
    </row>
    <row r="21" spans="1:23" x14ac:dyDescent="0.25">
      <c r="A21" s="1">
        <v>1000475</v>
      </c>
      <c r="B21" s="5" t="str">
        <f>VLOOKUP(H21,'FIPS Basin X-walk'!$A$2:$F$3224,6,FALSE)</f>
        <v>Piedmont-Blue Ridge Prov</v>
      </c>
      <c r="C21" s="1" t="s">
        <v>18866</v>
      </c>
      <c r="D21" s="1"/>
      <c r="E21" s="1"/>
      <c r="F21" s="1" t="s">
        <v>18867</v>
      </c>
      <c r="G21" s="1" t="s">
        <v>1618</v>
      </c>
      <c r="H21" s="1">
        <v>42001</v>
      </c>
      <c r="I21" s="1">
        <v>1000475</v>
      </c>
      <c r="J21" s="1">
        <v>39.872500000000002</v>
      </c>
      <c r="K21" s="1">
        <v>-77.167199999999994</v>
      </c>
      <c r="L21" s="1"/>
      <c r="M21" s="1" t="s">
        <v>1501</v>
      </c>
      <c r="N21" s="1" t="s">
        <v>18868</v>
      </c>
      <c r="O21" s="1">
        <v>2022</v>
      </c>
      <c r="P21" s="1">
        <v>17325</v>
      </c>
      <c r="Q21" s="1" t="s">
        <v>18869</v>
      </c>
      <c r="R21" s="1"/>
      <c r="S21" s="1">
        <v>221112</v>
      </c>
      <c r="T21" s="1" t="s">
        <v>6826</v>
      </c>
      <c r="U21" s="1"/>
      <c r="V21" s="1" t="s">
        <v>24531</v>
      </c>
      <c r="W21" s="1" t="s">
        <v>6828</v>
      </c>
    </row>
    <row r="22" spans="1:23" x14ac:dyDescent="0.25">
      <c r="A22" s="1">
        <v>1006654</v>
      </c>
      <c r="B22" s="5" t="str">
        <f>VLOOKUP(H22,'FIPS Basin X-walk'!$A$2:$F$3224,6,FALSE)</f>
        <v>Salina Basin</v>
      </c>
      <c r="C22" s="1" t="s">
        <v>15849</v>
      </c>
      <c r="D22" s="1"/>
      <c r="E22" s="1" t="s">
        <v>6828</v>
      </c>
      <c r="F22" s="1" t="s">
        <v>14222</v>
      </c>
      <c r="G22" s="1" t="s">
        <v>1618</v>
      </c>
      <c r="H22" s="1">
        <v>31001</v>
      </c>
      <c r="I22" s="1">
        <v>1006654</v>
      </c>
      <c r="J22" s="1">
        <v>40.580599999999997</v>
      </c>
      <c r="K22" s="1">
        <v>-98.310599999999994</v>
      </c>
      <c r="L22" s="1"/>
      <c r="M22" s="1" t="s">
        <v>1491</v>
      </c>
      <c r="N22" s="1" t="s">
        <v>15841</v>
      </c>
      <c r="O22" s="1">
        <v>2022</v>
      </c>
      <c r="P22" s="1">
        <v>68902</v>
      </c>
      <c r="Q22" s="1" t="s">
        <v>15850</v>
      </c>
      <c r="R22" s="1"/>
      <c r="S22" s="1">
        <v>221112</v>
      </c>
      <c r="T22" s="1" t="s">
        <v>6826</v>
      </c>
      <c r="U22" s="1"/>
      <c r="V22" s="1" t="s">
        <v>15851</v>
      </c>
      <c r="W22" s="1" t="s">
        <v>6828</v>
      </c>
    </row>
    <row r="23" spans="1:23" x14ac:dyDescent="0.25">
      <c r="A23" s="1">
        <v>1012129</v>
      </c>
      <c r="B23" s="5" t="str">
        <f>VLOOKUP(H23,'FIPS Basin X-walk'!$A$2:$F$3224,6,FALSE)</f>
        <v>Mid-Gulf Coast Basin</v>
      </c>
      <c r="C23" s="1" t="s">
        <v>26452</v>
      </c>
      <c r="D23" s="1"/>
      <c r="E23" s="1"/>
      <c r="F23" s="1" t="s">
        <v>1484</v>
      </c>
      <c r="G23" s="1" t="s">
        <v>1618</v>
      </c>
      <c r="H23" s="1">
        <v>28001</v>
      </c>
      <c r="I23" s="1">
        <v>1012129</v>
      </c>
      <c r="J23" s="1">
        <v>31.575801299999998</v>
      </c>
      <c r="K23" s="1">
        <v>-91.3276422</v>
      </c>
      <c r="L23" s="1"/>
      <c r="M23" s="1" t="s">
        <v>1485</v>
      </c>
      <c r="N23" s="1" t="s">
        <v>9148</v>
      </c>
      <c r="O23" s="1">
        <v>2022</v>
      </c>
      <c r="P23" s="1">
        <v>77042</v>
      </c>
      <c r="Q23" s="1" t="s">
        <v>1046</v>
      </c>
      <c r="R23" s="1"/>
      <c r="S23" s="1">
        <v>211120</v>
      </c>
      <c r="T23" s="1" t="s">
        <v>6826</v>
      </c>
      <c r="U23" s="1"/>
      <c r="V23" s="1" t="s">
        <v>23663</v>
      </c>
      <c r="W23" s="1" t="s">
        <v>6826</v>
      </c>
    </row>
    <row r="24" spans="1:23" x14ac:dyDescent="0.25">
      <c r="A24" s="1">
        <v>1002061</v>
      </c>
      <c r="B24" s="5" t="str">
        <f>VLOOKUP(H24,'FIPS Basin X-walk'!$A$2:$F$3224,6,FALSE)</f>
        <v>Denver Basin</v>
      </c>
      <c r="C24" s="1" t="s">
        <v>9112</v>
      </c>
      <c r="D24" s="1"/>
      <c r="E24" s="1"/>
      <c r="F24" s="1" t="s">
        <v>9100</v>
      </c>
      <c r="G24" s="1" t="s">
        <v>9097</v>
      </c>
      <c r="H24" s="1">
        <v>8001</v>
      </c>
      <c r="I24" s="1">
        <v>1002061</v>
      </c>
      <c r="J24" s="1">
        <v>39.745283000000001</v>
      </c>
      <c r="K24" s="1">
        <v>-104.698908</v>
      </c>
      <c r="L24" s="1"/>
      <c r="M24" s="1" t="s">
        <v>1507</v>
      </c>
      <c r="N24" s="1" t="s">
        <v>9093</v>
      </c>
      <c r="O24" s="1">
        <v>2022</v>
      </c>
      <c r="P24" s="1">
        <v>80019</v>
      </c>
      <c r="Q24" s="1" t="s">
        <v>24005</v>
      </c>
      <c r="R24" s="1"/>
      <c r="S24" s="1">
        <v>486210</v>
      </c>
      <c r="T24" s="1" t="s">
        <v>6826</v>
      </c>
      <c r="U24" s="1"/>
      <c r="V24" s="1" t="s">
        <v>7090</v>
      </c>
      <c r="W24" s="1" t="s">
        <v>6826</v>
      </c>
    </row>
    <row r="25" spans="1:23" x14ac:dyDescent="0.25">
      <c r="A25" s="1">
        <v>1003254</v>
      </c>
      <c r="B25" s="5" t="str">
        <f>VLOOKUP(H25,'FIPS Basin X-walk'!$A$2:$F$3224,6,FALSE)</f>
        <v>Denver Basin</v>
      </c>
      <c r="C25" s="1" t="s">
        <v>9102</v>
      </c>
      <c r="D25" s="1"/>
      <c r="E25" s="1"/>
      <c r="F25" s="1" t="s">
        <v>1854</v>
      </c>
      <c r="G25" s="1" t="s">
        <v>9097</v>
      </c>
      <c r="H25" s="1">
        <v>8001</v>
      </c>
      <c r="I25" s="1">
        <v>1003254</v>
      </c>
      <c r="J25" s="1">
        <v>39.746431000000001</v>
      </c>
      <c r="K25" s="1">
        <v>-104.681535</v>
      </c>
      <c r="L25" s="1"/>
      <c r="M25" s="1" t="s">
        <v>1507</v>
      </c>
      <c r="N25" s="1" t="s">
        <v>9093</v>
      </c>
      <c r="O25" s="1">
        <v>2022</v>
      </c>
      <c r="P25" s="1">
        <v>80019</v>
      </c>
      <c r="Q25" s="1" t="s">
        <v>107</v>
      </c>
      <c r="R25" s="1"/>
      <c r="S25" s="1">
        <v>211130</v>
      </c>
      <c r="T25" s="1" t="s">
        <v>6826</v>
      </c>
      <c r="U25" s="1"/>
      <c r="V25" s="1" t="s">
        <v>9103</v>
      </c>
      <c r="W25" s="1" t="s">
        <v>6826</v>
      </c>
    </row>
    <row r="26" spans="1:23" x14ac:dyDescent="0.25">
      <c r="A26" s="1">
        <v>1011464</v>
      </c>
      <c r="B26" s="5" t="str">
        <f>VLOOKUP(H26,'FIPS Basin X-walk'!$A$2:$F$3224,6,FALSE)</f>
        <v>Denver Basin</v>
      </c>
      <c r="C26" s="1" t="s">
        <v>9110</v>
      </c>
      <c r="D26" s="1"/>
      <c r="E26" s="1"/>
      <c r="F26" s="1" t="s">
        <v>2188</v>
      </c>
      <c r="G26" s="1" t="s">
        <v>9097</v>
      </c>
      <c r="H26" s="1">
        <v>8001</v>
      </c>
      <c r="I26" s="1">
        <v>1011464</v>
      </c>
      <c r="J26" s="1">
        <v>39.842345999999999</v>
      </c>
      <c r="K26" s="1">
        <v>-104.489113</v>
      </c>
      <c r="L26" s="1"/>
      <c r="M26" s="1" t="s">
        <v>1507</v>
      </c>
      <c r="N26" s="1" t="s">
        <v>9093</v>
      </c>
      <c r="O26" s="1">
        <v>2022</v>
      </c>
      <c r="P26" s="1">
        <v>80102</v>
      </c>
      <c r="Q26" s="1" t="s">
        <v>9111</v>
      </c>
      <c r="R26" s="1"/>
      <c r="S26" s="1">
        <v>562212</v>
      </c>
      <c r="T26" s="1" t="s">
        <v>6826</v>
      </c>
      <c r="U26" s="1"/>
      <c r="V26" s="1" t="s">
        <v>7305</v>
      </c>
      <c r="W26" s="1" t="s">
        <v>6826</v>
      </c>
    </row>
    <row r="27" spans="1:23" x14ac:dyDescent="0.25">
      <c r="A27" s="1">
        <v>1006044</v>
      </c>
      <c r="B27" s="5" t="str">
        <f>VLOOKUP(H27,'FIPS Basin X-walk'!$A$2:$F$3224,6,FALSE)</f>
        <v>Denver Basin</v>
      </c>
      <c r="C27" s="1" t="s">
        <v>9095</v>
      </c>
      <c r="D27" s="1"/>
      <c r="E27" s="1"/>
      <c r="F27" s="1" t="s">
        <v>9096</v>
      </c>
      <c r="G27" s="1" t="s">
        <v>9097</v>
      </c>
      <c r="H27" s="1">
        <v>8001</v>
      </c>
      <c r="I27" s="1">
        <v>1006044</v>
      </c>
      <c r="J27" s="1">
        <v>39.853406999999997</v>
      </c>
      <c r="K27" s="1">
        <v>-104.768066</v>
      </c>
      <c r="L27" s="1"/>
      <c r="M27" s="1" t="s">
        <v>1507</v>
      </c>
      <c r="N27" s="1" t="s">
        <v>9093</v>
      </c>
      <c r="O27" s="1">
        <v>2022</v>
      </c>
      <c r="P27" s="1">
        <v>80022</v>
      </c>
      <c r="Q27" s="1" t="s">
        <v>9098</v>
      </c>
      <c r="R27" s="1"/>
      <c r="S27" s="1">
        <v>562212</v>
      </c>
      <c r="T27" s="1" t="s">
        <v>6826</v>
      </c>
      <c r="U27" s="1"/>
      <c r="V27" s="1" t="s">
        <v>6952</v>
      </c>
      <c r="W27" s="1" t="s">
        <v>6826</v>
      </c>
    </row>
    <row r="28" spans="1:23" x14ac:dyDescent="0.25">
      <c r="A28" s="1">
        <v>1007923</v>
      </c>
      <c r="B28" s="5" t="str">
        <f>VLOOKUP(H28,'FIPS Basin X-walk'!$A$2:$F$3224,6,FALSE)</f>
        <v>Denver Basin</v>
      </c>
      <c r="C28" s="1" t="s">
        <v>9104</v>
      </c>
      <c r="D28" s="1"/>
      <c r="E28" s="1"/>
      <c r="F28" s="1" t="s">
        <v>9096</v>
      </c>
      <c r="G28" s="1" t="s">
        <v>9097</v>
      </c>
      <c r="H28" s="1">
        <v>8001</v>
      </c>
      <c r="I28" s="1">
        <v>1007923</v>
      </c>
      <c r="J28" s="1">
        <v>39.804879999999997</v>
      </c>
      <c r="K28" s="1">
        <v>-104.94298000000001</v>
      </c>
      <c r="L28" s="1"/>
      <c r="M28" s="1" t="s">
        <v>1507</v>
      </c>
      <c r="N28" s="1" t="s">
        <v>9093</v>
      </c>
      <c r="O28" s="1">
        <v>2022</v>
      </c>
      <c r="P28" s="1">
        <v>80022</v>
      </c>
      <c r="Q28" s="1" t="s">
        <v>9105</v>
      </c>
      <c r="R28" s="1"/>
      <c r="S28" s="1">
        <v>324110</v>
      </c>
      <c r="T28" s="1" t="s">
        <v>6826</v>
      </c>
      <c r="U28" s="1"/>
      <c r="V28" s="1" t="s">
        <v>9106</v>
      </c>
      <c r="W28" s="1" t="s">
        <v>6826</v>
      </c>
    </row>
    <row r="29" spans="1:23" x14ac:dyDescent="0.25">
      <c r="A29" s="1">
        <v>1004288</v>
      </c>
      <c r="B29" s="5" t="str">
        <f>VLOOKUP(H29,'FIPS Basin X-walk'!$A$2:$F$3224,6,FALSE)</f>
        <v>Forest City Basin</v>
      </c>
      <c r="C29" s="1" t="s">
        <v>11968</v>
      </c>
      <c r="D29" s="1"/>
      <c r="E29" s="1"/>
      <c r="F29" s="1" t="s">
        <v>11969</v>
      </c>
      <c r="G29" s="1" t="s">
        <v>9097</v>
      </c>
      <c r="H29" s="1">
        <v>19003</v>
      </c>
      <c r="I29" s="1">
        <v>1004288</v>
      </c>
      <c r="J29" s="1">
        <v>40.965933</v>
      </c>
      <c r="K29" s="1">
        <v>-94.795060000000007</v>
      </c>
      <c r="L29" s="1"/>
      <c r="M29" s="1" t="s">
        <v>1500</v>
      </c>
      <c r="N29" s="1" t="s">
        <v>11970</v>
      </c>
      <c r="O29" s="1">
        <v>2022</v>
      </c>
      <c r="P29" s="1">
        <v>50841</v>
      </c>
      <c r="Q29" s="1" t="s">
        <v>11971</v>
      </c>
      <c r="R29" s="1"/>
      <c r="S29" s="1">
        <v>325193</v>
      </c>
      <c r="T29" s="1" t="s">
        <v>6826</v>
      </c>
      <c r="U29" s="1"/>
      <c r="V29" s="1" t="s">
        <v>11633</v>
      </c>
      <c r="W29" s="1" t="s">
        <v>6826</v>
      </c>
    </row>
    <row r="30" spans="1:23" x14ac:dyDescent="0.25">
      <c r="A30" s="1">
        <v>1004599</v>
      </c>
      <c r="B30" s="5" t="str">
        <f>VLOOKUP(H30,'FIPS Basin X-walk'!$A$2:$F$3224,6,FALSE)</f>
        <v>Cincinnati Arch</v>
      </c>
      <c r="C30" s="1" t="s">
        <v>11456</v>
      </c>
      <c r="D30" s="1"/>
      <c r="E30" s="1"/>
      <c r="F30" s="1" t="s">
        <v>1746</v>
      </c>
      <c r="G30" s="1" t="s">
        <v>9097</v>
      </c>
      <c r="H30" s="1">
        <v>18001</v>
      </c>
      <c r="I30" s="1">
        <v>1004599</v>
      </c>
      <c r="J30" s="1">
        <v>40.841200000000001</v>
      </c>
      <c r="K30" s="1">
        <v>-84.930700000000002</v>
      </c>
      <c r="L30" s="1"/>
      <c r="M30" s="1" t="s">
        <v>1499</v>
      </c>
      <c r="N30" s="1" t="s">
        <v>11457</v>
      </c>
      <c r="O30" s="1">
        <v>2022</v>
      </c>
      <c r="P30" s="1">
        <v>46733</v>
      </c>
      <c r="Q30" s="1" t="s">
        <v>11458</v>
      </c>
      <c r="R30" s="1"/>
      <c r="S30" s="1">
        <v>311224</v>
      </c>
      <c r="T30" s="1" t="s">
        <v>6826</v>
      </c>
      <c r="U30" s="1"/>
      <c r="V30" s="1" t="s">
        <v>7188</v>
      </c>
      <c r="W30" s="1" t="s">
        <v>6826</v>
      </c>
    </row>
    <row r="31" spans="1:23" x14ac:dyDescent="0.25">
      <c r="A31" s="1">
        <v>1000063</v>
      </c>
      <c r="B31" s="5" t="str">
        <f>VLOOKUP(H31,'FIPS Basin X-walk'!$A$2:$F$3224,6,FALSE)</f>
        <v>Salina Basin</v>
      </c>
      <c r="C31" s="1" t="s">
        <v>15843</v>
      </c>
      <c r="D31" s="1"/>
      <c r="E31" s="1"/>
      <c r="F31" s="1" t="s">
        <v>14222</v>
      </c>
      <c r="G31" s="1" t="s">
        <v>9097</v>
      </c>
      <c r="H31" s="1">
        <v>31001</v>
      </c>
      <c r="I31" s="1">
        <v>1000063</v>
      </c>
      <c r="J31" s="1">
        <v>40.585000000000001</v>
      </c>
      <c r="K31" s="1">
        <v>-98.318888999999999</v>
      </c>
      <c r="L31" s="1"/>
      <c r="M31" s="1" t="s">
        <v>1491</v>
      </c>
      <c r="N31" s="1" t="s">
        <v>15841</v>
      </c>
      <c r="O31" s="1">
        <v>2022</v>
      </c>
      <c r="P31" s="1">
        <v>68901</v>
      </c>
      <c r="Q31" s="1" t="s">
        <v>15844</v>
      </c>
      <c r="R31" s="1"/>
      <c r="S31" s="1">
        <v>325193</v>
      </c>
      <c r="T31" s="1" t="s">
        <v>6826</v>
      </c>
      <c r="U31" s="1"/>
      <c r="V31" s="1" t="s">
        <v>15845</v>
      </c>
      <c r="W31" s="1" t="s">
        <v>6826</v>
      </c>
    </row>
    <row r="32" spans="1:23" x14ac:dyDescent="0.25">
      <c r="A32" s="1">
        <v>1002067</v>
      </c>
      <c r="B32" s="5" t="str">
        <f>VLOOKUP(H32,'FIPS Basin X-walk'!$A$2:$F$3224,6,FALSE)</f>
        <v>Salina Basin</v>
      </c>
      <c r="C32" s="1" t="s">
        <v>15840</v>
      </c>
      <c r="D32" s="1"/>
      <c r="E32" s="1" t="s">
        <v>6828</v>
      </c>
      <c r="F32" s="1" t="s">
        <v>14222</v>
      </c>
      <c r="G32" s="1" t="s">
        <v>9097</v>
      </c>
      <c r="H32" s="1">
        <v>31001</v>
      </c>
      <c r="I32" s="1">
        <v>1002067</v>
      </c>
      <c r="J32" s="1">
        <v>40.589709999999997</v>
      </c>
      <c r="K32" s="1">
        <v>-98.339740000000006</v>
      </c>
      <c r="L32" s="1"/>
      <c r="M32" s="1" t="s">
        <v>1491</v>
      </c>
      <c r="N32" s="1" t="s">
        <v>15841</v>
      </c>
      <c r="O32" s="1">
        <v>2022</v>
      </c>
      <c r="P32" s="1">
        <v>68901</v>
      </c>
      <c r="Q32" s="1" t="s">
        <v>15842</v>
      </c>
      <c r="R32" s="1"/>
      <c r="S32" s="1">
        <v>311224</v>
      </c>
      <c r="T32" s="1" t="s">
        <v>6826</v>
      </c>
      <c r="U32" s="1"/>
      <c r="V32" s="1" t="s">
        <v>12017</v>
      </c>
      <c r="W32" s="1" t="s">
        <v>6826</v>
      </c>
    </row>
    <row r="33" spans="1:23" x14ac:dyDescent="0.25">
      <c r="A33" s="1">
        <v>1002159</v>
      </c>
      <c r="B33" s="5" t="str">
        <f>VLOOKUP(H33,'FIPS Basin X-walk'!$A$2:$F$3224,6,FALSE)</f>
        <v>Salina Basin</v>
      </c>
      <c r="C33" s="1" t="s">
        <v>15846</v>
      </c>
      <c r="D33" s="1"/>
      <c r="E33" s="1"/>
      <c r="F33" s="1" t="s">
        <v>14222</v>
      </c>
      <c r="G33" s="1" t="s">
        <v>9097</v>
      </c>
      <c r="H33" s="1">
        <v>31001</v>
      </c>
      <c r="I33" s="1">
        <v>1002159</v>
      </c>
      <c r="J33" s="1">
        <v>40.5717</v>
      </c>
      <c r="K33" s="1">
        <v>-98.434600000000003</v>
      </c>
      <c r="L33" s="1"/>
      <c r="M33" s="1" t="s">
        <v>1491</v>
      </c>
      <c r="N33" s="1" t="s">
        <v>15841</v>
      </c>
      <c r="O33" s="1">
        <v>2022</v>
      </c>
      <c r="P33" s="1">
        <v>68901</v>
      </c>
      <c r="Q33" s="1" t="s">
        <v>15847</v>
      </c>
      <c r="R33" s="1"/>
      <c r="S33" s="1">
        <v>562212</v>
      </c>
      <c r="T33" s="1" t="s">
        <v>6826</v>
      </c>
      <c r="U33" s="1"/>
      <c r="V33" s="1" t="s">
        <v>15848</v>
      </c>
      <c r="W33" s="1" t="s">
        <v>6826</v>
      </c>
    </row>
    <row r="34" spans="1:23" x14ac:dyDescent="0.25">
      <c r="A34" s="1">
        <v>1002287</v>
      </c>
      <c r="B34" s="5" t="str">
        <f>VLOOKUP(H34,'FIPS Basin X-walk'!$A$2:$F$3224,6,FALSE)</f>
        <v>Eastern Columbia Basin</v>
      </c>
      <c r="C34" s="1" t="s">
        <v>22502</v>
      </c>
      <c r="D34" s="1"/>
      <c r="E34" s="1"/>
      <c r="F34" s="1" t="s">
        <v>22500</v>
      </c>
      <c r="G34" s="1" t="s">
        <v>9097</v>
      </c>
      <c r="H34" s="1">
        <v>53001</v>
      </c>
      <c r="I34" s="1">
        <v>1002287</v>
      </c>
      <c r="J34" s="1">
        <v>46.836658999999997</v>
      </c>
      <c r="K34" s="1">
        <v>-119.174622</v>
      </c>
      <c r="L34" s="1"/>
      <c r="M34" s="1" t="s">
        <v>1480</v>
      </c>
      <c r="N34" s="1" t="s">
        <v>9611</v>
      </c>
      <c r="O34" s="1">
        <v>2022</v>
      </c>
      <c r="P34" s="1">
        <v>99344</v>
      </c>
      <c r="Q34" s="1" t="s">
        <v>10745</v>
      </c>
      <c r="R34" s="1"/>
      <c r="S34" s="1">
        <v>311411</v>
      </c>
      <c r="T34" s="1" t="s">
        <v>6826</v>
      </c>
      <c r="U34" s="1"/>
      <c r="V34" s="1" t="s">
        <v>10746</v>
      </c>
      <c r="W34" s="1" t="s">
        <v>6826</v>
      </c>
    </row>
    <row r="35" spans="1:23" x14ac:dyDescent="0.25">
      <c r="A35" s="1">
        <v>1002804</v>
      </c>
      <c r="B35" s="5" t="str">
        <f>VLOOKUP(H35,'FIPS Basin X-walk'!$A$2:$F$3224,6,FALSE)</f>
        <v>Eastern Columbia Basin</v>
      </c>
      <c r="C35" s="1" t="s">
        <v>22499</v>
      </c>
      <c r="D35" s="1"/>
      <c r="E35" s="1"/>
      <c r="F35" s="1" t="s">
        <v>22500</v>
      </c>
      <c r="G35" s="1" t="s">
        <v>9097</v>
      </c>
      <c r="H35" s="1">
        <v>53001</v>
      </c>
      <c r="I35" s="1">
        <v>1002804</v>
      </c>
      <c r="J35" s="1">
        <v>46.837778</v>
      </c>
      <c r="K35" s="1">
        <v>-119.176389</v>
      </c>
      <c r="L35" s="1"/>
      <c r="M35" s="1" t="s">
        <v>1480</v>
      </c>
      <c r="N35" s="1" t="s">
        <v>9611</v>
      </c>
      <c r="O35" s="1">
        <v>2022</v>
      </c>
      <c r="P35" s="1">
        <v>99344</v>
      </c>
      <c r="Q35" s="1" t="s">
        <v>22501</v>
      </c>
      <c r="R35" s="1"/>
      <c r="S35" s="1">
        <v>311411</v>
      </c>
      <c r="T35" s="1" t="s">
        <v>6826</v>
      </c>
      <c r="U35" s="1"/>
      <c r="V35" s="1" t="s">
        <v>8155</v>
      </c>
      <c r="W35" s="1" t="s">
        <v>6826</v>
      </c>
    </row>
    <row r="36" spans="1:23" x14ac:dyDescent="0.25">
      <c r="A36" s="1">
        <v>1002243</v>
      </c>
      <c r="B36" s="5" t="str">
        <f>VLOOKUP(H36,'FIPS Basin X-walk'!$A$2:$F$3224,6,FALSE)</f>
        <v>Cincinnati Arch</v>
      </c>
      <c r="C36" s="1" t="s">
        <v>17706</v>
      </c>
      <c r="D36" s="1"/>
      <c r="E36" s="1"/>
      <c r="F36" s="1" t="s">
        <v>17707</v>
      </c>
      <c r="G36" s="1" t="s">
        <v>9097</v>
      </c>
      <c r="H36" s="1">
        <v>39001</v>
      </c>
      <c r="I36" s="1">
        <v>1002243</v>
      </c>
      <c r="J36" s="1">
        <v>38.917380000000001</v>
      </c>
      <c r="K36" s="1">
        <v>-83.298640000000006</v>
      </c>
      <c r="L36" s="1"/>
      <c r="M36" s="1" t="s">
        <v>1542</v>
      </c>
      <c r="N36" s="1" t="s">
        <v>17708</v>
      </c>
      <c r="O36" s="1">
        <v>2022</v>
      </c>
      <c r="P36" s="1">
        <v>45660</v>
      </c>
      <c r="Q36" s="1" t="s">
        <v>17709</v>
      </c>
      <c r="R36" s="1"/>
      <c r="S36" s="1">
        <v>336412</v>
      </c>
      <c r="T36" s="1" t="s">
        <v>6826</v>
      </c>
      <c r="U36" s="1"/>
      <c r="V36" s="1" t="s">
        <v>8644</v>
      </c>
      <c r="W36" s="1" t="s">
        <v>6826</v>
      </c>
    </row>
    <row r="37" spans="1:23" x14ac:dyDescent="0.25">
      <c r="A37" s="1">
        <v>1000376</v>
      </c>
      <c r="B37" s="5" t="str">
        <f>VLOOKUP(H37,'FIPS Basin X-walk'!$A$2:$F$3224,6,FALSE)</f>
        <v>Illinois Basin</v>
      </c>
      <c r="C37" s="1" t="s">
        <v>10804</v>
      </c>
      <c r="D37" s="1"/>
      <c r="E37" s="1"/>
      <c r="F37" s="1" t="s">
        <v>9734</v>
      </c>
      <c r="G37" s="1" t="s">
        <v>9097</v>
      </c>
      <c r="H37" s="1">
        <v>17001</v>
      </c>
      <c r="I37" s="1">
        <v>1000376</v>
      </c>
      <c r="J37" s="1">
        <v>39.903883999999998</v>
      </c>
      <c r="K37" s="1">
        <v>-91.410551999999996</v>
      </c>
      <c r="L37" s="1"/>
      <c r="M37" s="1" t="s">
        <v>1488</v>
      </c>
      <c r="N37" s="1" t="s">
        <v>10805</v>
      </c>
      <c r="O37" s="1">
        <v>2022</v>
      </c>
      <c r="P37" s="1">
        <v>62305</v>
      </c>
      <c r="Q37" s="1" t="s">
        <v>10806</v>
      </c>
      <c r="R37" s="1"/>
      <c r="S37" s="1">
        <v>311224</v>
      </c>
      <c r="T37" s="1" t="s">
        <v>6826</v>
      </c>
      <c r="U37" s="1"/>
      <c r="V37" s="1" t="s">
        <v>10435</v>
      </c>
      <c r="W37" s="1" t="s">
        <v>6826</v>
      </c>
    </row>
    <row r="38" spans="1:23" x14ac:dyDescent="0.25">
      <c r="A38" s="1">
        <v>1003399</v>
      </c>
      <c r="B38" s="5" t="str">
        <f>VLOOKUP(H38,'FIPS Basin X-walk'!$A$2:$F$3224,6,FALSE)</f>
        <v>Mid-Gulf Coast Basin</v>
      </c>
      <c r="C38" s="1" t="s">
        <v>15179</v>
      </c>
      <c r="D38" s="1"/>
      <c r="E38" s="1"/>
      <c r="F38" s="1" t="s">
        <v>15180</v>
      </c>
      <c r="G38" s="1" t="s">
        <v>9097</v>
      </c>
      <c r="H38" s="1">
        <v>28001</v>
      </c>
      <c r="I38" s="1">
        <v>1003399</v>
      </c>
      <c r="J38" s="1">
        <v>31.356953000000001</v>
      </c>
      <c r="K38" s="1">
        <v>-91.395005999999995</v>
      </c>
      <c r="L38" s="1"/>
      <c r="M38" s="1" t="s">
        <v>1523</v>
      </c>
      <c r="N38" s="1" t="s">
        <v>15181</v>
      </c>
      <c r="O38" s="1">
        <v>2022</v>
      </c>
      <c r="P38" s="1">
        <v>39165</v>
      </c>
      <c r="Q38" s="1" t="s">
        <v>25104</v>
      </c>
      <c r="R38" s="1"/>
      <c r="S38" s="1">
        <v>562212</v>
      </c>
      <c r="T38" s="1" t="s">
        <v>6826</v>
      </c>
      <c r="U38" s="1"/>
      <c r="V38" s="1" t="s">
        <v>6878</v>
      </c>
      <c r="W38" s="1" t="s">
        <v>6826</v>
      </c>
    </row>
    <row r="39" spans="1:23" x14ac:dyDescent="0.25">
      <c r="A39" s="1">
        <v>1000910</v>
      </c>
      <c r="B39" s="5" t="str">
        <f>VLOOKUP(H39,'FIPS Basin X-walk'!$A$2:$F$3224,6,FALSE)</f>
        <v>Atlantic Coast Basin</v>
      </c>
      <c r="C39" s="1" t="s">
        <v>19644</v>
      </c>
      <c r="D39" s="1"/>
      <c r="E39" s="1" t="s">
        <v>6828</v>
      </c>
      <c r="F39" s="1" t="s">
        <v>19645</v>
      </c>
      <c r="G39" s="1" t="s">
        <v>1946</v>
      </c>
      <c r="H39" s="1">
        <v>45003</v>
      </c>
      <c r="I39" s="1">
        <v>1000910</v>
      </c>
      <c r="J39" s="1">
        <v>33.435000000000002</v>
      </c>
      <c r="K39" s="1">
        <v>-81.911100000000005</v>
      </c>
      <c r="L39" s="1"/>
      <c r="M39" s="1" t="s">
        <v>1527</v>
      </c>
      <c r="N39" s="1" t="s">
        <v>19642</v>
      </c>
      <c r="O39" s="1">
        <v>2022</v>
      </c>
      <c r="P39" s="1">
        <v>29842</v>
      </c>
      <c r="Q39" s="1" t="s">
        <v>19646</v>
      </c>
      <c r="R39" s="1"/>
      <c r="S39" s="1">
        <v>221112</v>
      </c>
      <c r="T39" s="1" t="s">
        <v>6826</v>
      </c>
      <c r="U39" s="1"/>
      <c r="V39" s="1" t="s">
        <v>13845</v>
      </c>
      <c r="W39" s="1" t="s">
        <v>6828</v>
      </c>
    </row>
    <row r="40" spans="1:23" x14ac:dyDescent="0.25">
      <c r="A40" s="1">
        <v>1007270</v>
      </c>
      <c r="B40" s="5" t="str">
        <f>VLOOKUP(H40,'FIPS Basin X-walk'!$A$2:$F$3224,6,FALSE)</f>
        <v>Atlantic Coast Basin</v>
      </c>
      <c r="C40" s="1"/>
      <c r="D40" s="1"/>
      <c r="E40" s="1"/>
      <c r="F40" s="1" t="s">
        <v>19653</v>
      </c>
      <c r="G40" s="1" t="s">
        <v>19641</v>
      </c>
      <c r="H40" s="1">
        <v>45003</v>
      </c>
      <c r="I40" s="1">
        <v>1007270</v>
      </c>
      <c r="J40" s="1">
        <v>33.343829999999997</v>
      </c>
      <c r="K40" s="1">
        <v>-81.74118</v>
      </c>
      <c r="L40" s="1"/>
      <c r="M40" s="1" t="s">
        <v>1527</v>
      </c>
      <c r="N40" s="1" t="s">
        <v>19642</v>
      </c>
      <c r="O40" s="1">
        <v>2022</v>
      </c>
      <c r="P40" s="1">
        <v>29808</v>
      </c>
      <c r="Q40" s="1" t="s">
        <v>19654</v>
      </c>
      <c r="R40" s="1"/>
      <c r="S40" s="1">
        <v>325180</v>
      </c>
      <c r="T40" s="1" t="s">
        <v>6828</v>
      </c>
      <c r="U40" s="1"/>
      <c r="V40" s="1" t="s">
        <v>19655</v>
      </c>
      <c r="W40" s="1" t="s">
        <v>6826</v>
      </c>
    </row>
    <row r="41" spans="1:23" x14ac:dyDescent="0.25">
      <c r="A41" s="1">
        <v>1010899</v>
      </c>
      <c r="B41" s="5" t="str">
        <f>VLOOKUP(H41,'FIPS Basin X-walk'!$A$2:$F$3224,6,FALSE)</f>
        <v>Atlantic Coast Basin</v>
      </c>
      <c r="C41" s="1" t="s">
        <v>19647</v>
      </c>
      <c r="D41" s="1"/>
      <c r="E41" s="1"/>
      <c r="F41" s="1" t="s">
        <v>1946</v>
      </c>
      <c r="G41" s="1" t="s">
        <v>19641</v>
      </c>
      <c r="H41" s="1">
        <v>45003</v>
      </c>
      <c r="I41" s="1">
        <v>1010899</v>
      </c>
      <c r="J41" s="1">
        <v>33.54813</v>
      </c>
      <c r="K41" s="1">
        <v>-81.665499999999994</v>
      </c>
      <c r="L41" s="1"/>
      <c r="M41" s="1" t="s">
        <v>1527</v>
      </c>
      <c r="N41" s="1" t="s">
        <v>19642</v>
      </c>
      <c r="O41" s="1">
        <v>2022</v>
      </c>
      <c r="P41" s="1">
        <v>29801</v>
      </c>
      <c r="Q41" s="1" t="s">
        <v>19648</v>
      </c>
      <c r="R41" s="1"/>
      <c r="S41" s="1">
        <v>327215</v>
      </c>
      <c r="T41" s="1" t="s">
        <v>6826</v>
      </c>
      <c r="U41" s="1"/>
      <c r="V41" s="1" t="s">
        <v>10309</v>
      </c>
      <c r="W41" s="1" t="s">
        <v>6826</v>
      </c>
    </row>
    <row r="42" spans="1:23" x14ac:dyDescent="0.25">
      <c r="A42" s="1">
        <v>1002011</v>
      </c>
      <c r="B42" s="5" t="str">
        <f>VLOOKUP(H42,'FIPS Basin X-walk'!$A$2:$F$3224,6,FALSE)</f>
        <v>Atlantic Coast Basin</v>
      </c>
      <c r="C42" s="1" t="s">
        <v>19651</v>
      </c>
      <c r="D42" s="1"/>
      <c r="E42" s="1"/>
      <c r="F42" s="1" t="s">
        <v>19645</v>
      </c>
      <c r="G42" s="1" t="s">
        <v>19641</v>
      </c>
      <c r="H42" s="1">
        <v>45003</v>
      </c>
      <c r="I42" s="1">
        <v>1002011</v>
      </c>
      <c r="J42" s="1">
        <v>33.416150999999999</v>
      </c>
      <c r="K42" s="1">
        <v>-81.896431000000007</v>
      </c>
      <c r="L42" s="1"/>
      <c r="M42" s="1" t="s">
        <v>1527</v>
      </c>
      <c r="N42" s="1" t="s">
        <v>19642</v>
      </c>
      <c r="O42" s="1">
        <v>2022</v>
      </c>
      <c r="P42" s="1">
        <v>29842</v>
      </c>
      <c r="Q42" s="1" t="s">
        <v>19652</v>
      </c>
      <c r="R42" s="1"/>
      <c r="S42" s="1">
        <v>322120</v>
      </c>
      <c r="T42" s="1" t="s">
        <v>6826</v>
      </c>
      <c r="U42" s="1"/>
      <c r="V42" s="1" t="s">
        <v>7150</v>
      </c>
      <c r="W42" s="1" t="s">
        <v>6826</v>
      </c>
    </row>
    <row r="43" spans="1:23" x14ac:dyDescent="0.25">
      <c r="A43" s="1">
        <v>1011682</v>
      </c>
      <c r="B43" s="5" t="str">
        <f>VLOOKUP(H43,'FIPS Basin X-walk'!$A$2:$F$3224,6,FALSE)</f>
        <v>Atlantic Coast Basin</v>
      </c>
      <c r="C43" s="1" t="s">
        <v>19639</v>
      </c>
      <c r="D43" s="1"/>
      <c r="E43" s="1"/>
      <c r="F43" s="1" t="s">
        <v>19640</v>
      </c>
      <c r="G43" s="1" t="s">
        <v>19641</v>
      </c>
      <c r="H43" s="1">
        <v>45003</v>
      </c>
      <c r="I43" s="1">
        <v>1011682</v>
      </c>
      <c r="J43" s="1">
        <v>33.620220000000003</v>
      </c>
      <c r="K43" s="1">
        <v>-81.849519999999998</v>
      </c>
      <c r="L43" s="1"/>
      <c r="M43" s="1" t="s">
        <v>1527</v>
      </c>
      <c r="N43" s="1" t="s">
        <v>19642</v>
      </c>
      <c r="O43" s="1">
        <v>2022</v>
      </c>
      <c r="P43" s="1">
        <v>29829</v>
      </c>
      <c r="Q43" s="1" t="s">
        <v>19643</v>
      </c>
      <c r="R43" s="1"/>
      <c r="S43" s="1">
        <v>326211</v>
      </c>
      <c r="T43" s="1" t="s">
        <v>6826</v>
      </c>
      <c r="U43" s="1"/>
      <c r="V43" s="1" t="s">
        <v>12256</v>
      </c>
      <c r="W43" s="1" t="s">
        <v>6826</v>
      </c>
    </row>
    <row r="44" spans="1:23" x14ac:dyDescent="0.25">
      <c r="A44" s="1">
        <v>1006351</v>
      </c>
      <c r="B44" s="5" t="str">
        <f>VLOOKUP(H44,'FIPS Basin X-walk'!$A$2:$F$3224,6,FALSE)</f>
        <v>Atlantic Coast Basin</v>
      </c>
      <c r="C44" s="1" t="s">
        <v>19649</v>
      </c>
      <c r="D44" s="1"/>
      <c r="E44" s="1"/>
      <c r="F44" s="1" t="s">
        <v>6893</v>
      </c>
      <c r="G44" s="1" t="s">
        <v>19641</v>
      </c>
      <c r="H44" s="1">
        <v>45003</v>
      </c>
      <c r="I44" s="1">
        <v>1006351</v>
      </c>
      <c r="J44" s="1">
        <v>33.279795</v>
      </c>
      <c r="K44" s="1">
        <v>-81.800572000000003</v>
      </c>
      <c r="L44" s="1"/>
      <c r="M44" s="1" t="s">
        <v>1527</v>
      </c>
      <c r="N44" s="1" t="s">
        <v>19642</v>
      </c>
      <c r="O44" s="1">
        <v>2022</v>
      </c>
      <c r="P44" s="1">
        <v>29831</v>
      </c>
      <c r="Q44" s="1" t="s">
        <v>19650</v>
      </c>
      <c r="R44" s="1"/>
      <c r="S44" s="1">
        <v>562212</v>
      </c>
      <c r="T44" s="1" t="s">
        <v>6826</v>
      </c>
      <c r="U44" s="1"/>
      <c r="V44" s="1" t="s">
        <v>15375</v>
      </c>
      <c r="W44" s="1" t="s">
        <v>6826</v>
      </c>
    </row>
    <row r="45" spans="1:23" x14ac:dyDescent="0.25">
      <c r="A45" s="1">
        <v>1014320</v>
      </c>
      <c r="B45" s="5" t="str">
        <f>VLOOKUP(H45,'FIPS Basin X-walk'!$A$2:$F$3224,6,FALSE)</f>
        <v>Atlantic Coast Basin</v>
      </c>
      <c r="C45" s="1" t="s">
        <v>26989</v>
      </c>
      <c r="D45" s="1"/>
      <c r="E45" s="1"/>
      <c r="F45" s="1" t="s">
        <v>26990</v>
      </c>
      <c r="G45" s="1" t="s">
        <v>19641</v>
      </c>
      <c r="H45" s="1">
        <v>45003</v>
      </c>
      <c r="I45" s="1">
        <v>1014320</v>
      </c>
      <c r="J45" s="1">
        <v>33.554712000000002</v>
      </c>
      <c r="K45" s="1">
        <v>-81.779724999999999</v>
      </c>
      <c r="L45" s="1"/>
      <c r="M45" s="1" t="s">
        <v>1527</v>
      </c>
      <c r="N45" s="1" t="s">
        <v>19642</v>
      </c>
      <c r="O45" s="1">
        <v>2022</v>
      </c>
      <c r="P45" s="1">
        <v>29851</v>
      </c>
      <c r="Q45" s="1" t="s">
        <v>24297</v>
      </c>
      <c r="R45" s="1"/>
      <c r="S45" s="1">
        <v>486210</v>
      </c>
      <c r="T45" s="1" t="s">
        <v>6826</v>
      </c>
      <c r="U45" s="1"/>
      <c r="V45" s="1" t="s">
        <v>7232</v>
      </c>
      <c r="W45" s="1" t="s">
        <v>6826</v>
      </c>
    </row>
    <row r="46" spans="1:23" x14ac:dyDescent="0.25">
      <c r="A46" s="1">
        <v>1000402</v>
      </c>
      <c r="B46" s="5" t="str">
        <f>VLOOKUP(H46,'FIPS Basin X-walk'!$A$2:$F$3224,6,FALSE)</f>
        <v>Florida Platform</v>
      </c>
      <c r="C46" s="1" t="s">
        <v>9617</v>
      </c>
      <c r="D46" s="1"/>
      <c r="E46" s="1"/>
      <c r="F46" s="1" t="s">
        <v>9618</v>
      </c>
      <c r="G46" s="1" t="s">
        <v>1945</v>
      </c>
      <c r="H46" s="1">
        <v>12001</v>
      </c>
      <c r="I46" s="1">
        <v>1000402</v>
      </c>
      <c r="J46" s="1">
        <v>29.639700000000001</v>
      </c>
      <c r="K46" s="1">
        <v>-82.348600000000005</v>
      </c>
      <c r="L46" s="1"/>
      <c r="M46" s="1" t="s">
        <v>1506</v>
      </c>
      <c r="N46" s="1" t="s">
        <v>9619</v>
      </c>
      <c r="O46" s="1">
        <v>2022</v>
      </c>
      <c r="P46" s="1">
        <v>32611</v>
      </c>
      <c r="Q46" s="1" t="s">
        <v>9620</v>
      </c>
      <c r="R46" s="1"/>
      <c r="S46" s="1">
        <v>221112</v>
      </c>
      <c r="T46" s="1" t="s">
        <v>6828</v>
      </c>
      <c r="U46" s="1"/>
      <c r="V46" s="1" t="s">
        <v>9621</v>
      </c>
      <c r="W46" s="1" t="s">
        <v>6828</v>
      </c>
    </row>
    <row r="47" spans="1:23" x14ac:dyDescent="0.25">
      <c r="A47" s="1">
        <v>1001495</v>
      </c>
      <c r="B47" s="5" t="str">
        <f>VLOOKUP(H47,'FIPS Basin X-walk'!$A$2:$F$3224,6,FALSE)</f>
        <v>Florida Platform</v>
      </c>
      <c r="C47" s="1" t="s">
        <v>9622</v>
      </c>
      <c r="D47" s="1"/>
      <c r="E47" s="1" t="s">
        <v>6828</v>
      </c>
      <c r="F47" s="1" t="s">
        <v>9618</v>
      </c>
      <c r="G47" s="1" t="s">
        <v>1945</v>
      </c>
      <c r="H47" s="1">
        <v>12001</v>
      </c>
      <c r="I47" s="1">
        <v>1001495</v>
      </c>
      <c r="J47" s="1">
        <v>29.758600000000001</v>
      </c>
      <c r="K47" s="1">
        <v>-82.388300000000001</v>
      </c>
      <c r="L47" s="1"/>
      <c r="M47" s="1" t="s">
        <v>1506</v>
      </c>
      <c r="N47" s="1" t="s">
        <v>9619</v>
      </c>
      <c r="O47" s="1">
        <v>2022</v>
      </c>
      <c r="P47" s="1">
        <v>32653</v>
      </c>
      <c r="Q47" s="1" t="s">
        <v>9623</v>
      </c>
      <c r="R47" s="1"/>
      <c r="S47" s="1">
        <v>221112</v>
      </c>
      <c r="T47" s="1" t="s">
        <v>6828</v>
      </c>
      <c r="U47" s="1"/>
      <c r="V47" s="1" t="s">
        <v>24711</v>
      </c>
      <c r="W47" s="1" t="s">
        <v>6828</v>
      </c>
    </row>
    <row r="48" spans="1:23" x14ac:dyDescent="0.25">
      <c r="A48" s="1">
        <v>1001496</v>
      </c>
      <c r="B48" s="5" t="str">
        <f>VLOOKUP(H48,'FIPS Basin X-walk'!$A$2:$F$3224,6,FALSE)</f>
        <v>Florida Platform</v>
      </c>
      <c r="C48" s="1" t="s">
        <v>9624</v>
      </c>
      <c r="D48" s="1"/>
      <c r="E48" s="1"/>
      <c r="F48" s="1" t="s">
        <v>9618</v>
      </c>
      <c r="G48" s="1" t="s">
        <v>1945</v>
      </c>
      <c r="H48" s="1">
        <v>12001</v>
      </c>
      <c r="I48" s="1">
        <v>1001496</v>
      </c>
      <c r="J48" s="1">
        <v>29.646699999999999</v>
      </c>
      <c r="K48" s="1">
        <v>-82.321899999999999</v>
      </c>
      <c r="L48" s="1"/>
      <c r="M48" s="1" t="s">
        <v>1506</v>
      </c>
      <c r="N48" s="1" t="s">
        <v>9619</v>
      </c>
      <c r="O48" s="1">
        <v>2022</v>
      </c>
      <c r="P48" s="1">
        <v>32601</v>
      </c>
      <c r="Q48" s="1" t="s">
        <v>9625</v>
      </c>
      <c r="R48" s="1"/>
      <c r="S48" s="1">
        <v>221112</v>
      </c>
      <c r="T48" s="1" t="s">
        <v>6828</v>
      </c>
      <c r="U48" s="1"/>
      <c r="V48" s="1" t="s">
        <v>24711</v>
      </c>
      <c r="W48" s="1" t="s">
        <v>6828</v>
      </c>
    </row>
    <row r="49" spans="1:23" x14ac:dyDescent="0.25">
      <c r="A49" s="1">
        <v>1002404</v>
      </c>
      <c r="B49" s="5" t="str">
        <f>VLOOKUP(H49,'FIPS Basin X-walk'!$A$2:$F$3224,6,FALSE)</f>
        <v>Florida Platform</v>
      </c>
      <c r="C49" s="1" t="s">
        <v>24911</v>
      </c>
      <c r="D49" s="1"/>
      <c r="E49" s="1"/>
      <c r="F49" s="1" t="s">
        <v>9631</v>
      </c>
      <c r="G49" s="1" t="s">
        <v>9628</v>
      </c>
      <c r="H49" s="1">
        <v>12001</v>
      </c>
      <c r="I49" s="1">
        <v>1002404</v>
      </c>
      <c r="J49" s="1">
        <v>29.637910000000002</v>
      </c>
      <c r="K49" s="1">
        <v>-82.340040000000002</v>
      </c>
      <c r="L49" s="1"/>
      <c r="M49" s="1" t="s">
        <v>1506</v>
      </c>
      <c r="N49" s="1" t="s">
        <v>9619</v>
      </c>
      <c r="O49" s="1">
        <v>2022</v>
      </c>
      <c r="P49" s="1">
        <v>32608</v>
      </c>
      <c r="Q49" s="1" t="s">
        <v>24912</v>
      </c>
      <c r="R49" s="1"/>
      <c r="S49" s="1">
        <v>221112</v>
      </c>
      <c r="T49" s="1" t="s">
        <v>6828</v>
      </c>
      <c r="U49" s="1"/>
      <c r="V49" s="1" t="s">
        <v>24711</v>
      </c>
      <c r="W49" s="1" t="s">
        <v>6826</v>
      </c>
    </row>
    <row r="50" spans="1:23" x14ac:dyDescent="0.25">
      <c r="A50" s="1">
        <v>1011204</v>
      </c>
      <c r="B50" s="5" t="str">
        <f>VLOOKUP(H50,'FIPS Basin X-walk'!$A$2:$F$3224,6,FALSE)</f>
        <v>Florida Platform</v>
      </c>
      <c r="C50" s="1" t="s">
        <v>9630</v>
      </c>
      <c r="D50" s="1"/>
      <c r="E50" s="1" t="s">
        <v>6828</v>
      </c>
      <c r="F50" s="1" t="s">
        <v>9631</v>
      </c>
      <c r="G50" s="1" t="s">
        <v>9628</v>
      </c>
      <c r="H50" s="1">
        <v>12001</v>
      </c>
      <c r="I50" s="1">
        <v>1011204</v>
      </c>
      <c r="J50" s="1">
        <v>29.758600000000001</v>
      </c>
      <c r="K50" s="1">
        <v>-82.388300000000001</v>
      </c>
      <c r="L50" s="1"/>
      <c r="M50" s="1" t="s">
        <v>1506</v>
      </c>
      <c r="N50" s="1" t="s">
        <v>9619</v>
      </c>
      <c r="O50" s="1">
        <v>2022</v>
      </c>
      <c r="P50" s="1">
        <v>32653</v>
      </c>
      <c r="Q50" s="1" t="s">
        <v>9632</v>
      </c>
      <c r="R50" s="1"/>
      <c r="S50" s="1">
        <v>221112</v>
      </c>
      <c r="T50" s="1" t="s">
        <v>6826</v>
      </c>
      <c r="U50" s="1"/>
      <c r="V50" s="1" t="s">
        <v>24711</v>
      </c>
      <c r="W50" s="1" t="s">
        <v>6828</v>
      </c>
    </row>
    <row r="51" spans="1:23" x14ac:dyDescent="0.25">
      <c r="A51" s="1">
        <v>1005458</v>
      </c>
      <c r="B51" s="5" t="str">
        <f>VLOOKUP(H51,'FIPS Basin X-walk'!$A$2:$F$3224,6,FALSE)</f>
        <v>Florida Platform</v>
      </c>
      <c r="C51" s="1" t="s">
        <v>9626</v>
      </c>
      <c r="D51" s="1"/>
      <c r="E51" s="1" t="s">
        <v>6828</v>
      </c>
      <c r="F51" s="1" t="s">
        <v>9627</v>
      </c>
      <c r="G51" s="1" t="s">
        <v>9628</v>
      </c>
      <c r="H51" s="1">
        <v>12001</v>
      </c>
      <c r="I51" s="1">
        <v>1005458</v>
      </c>
      <c r="J51" s="1">
        <v>29.690670999999998</v>
      </c>
      <c r="K51" s="1">
        <v>-82.582133999999996</v>
      </c>
      <c r="L51" s="1"/>
      <c r="M51" s="1" t="s">
        <v>1506</v>
      </c>
      <c r="N51" s="1" t="s">
        <v>9619</v>
      </c>
      <c r="O51" s="1">
        <v>2022</v>
      </c>
      <c r="P51" s="1">
        <v>32669</v>
      </c>
      <c r="Q51" s="1" t="s">
        <v>9629</v>
      </c>
      <c r="R51" s="1"/>
      <c r="S51" s="1">
        <v>327310</v>
      </c>
      <c r="T51" s="1" t="s">
        <v>6826</v>
      </c>
      <c r="U51" s="1"/>
      <c r="V51" s="1" t="s">
        <v>7266</v>
      </c>
      <c r="W51" s="1" t="s">
        <v>6826</v>
      </c>
    </row>
    <row r="52" spans="1:23" x14ac:dyDescent="0.25">
      <c r="A52" s="1">
        <v>1005138</v>
      </c>
      <c r="B52" s="5" t="str">
        <f>VLOOKUP(H52,'FIPS Basin X-walk'!$A$2:$F$3224,6,FALSE)</f>
        <v>Piedmont-Blue Ridge Prov</v>
      </c>
      <c r="C52" s="1" t="s">
        <v>17211</v>
      </c>
      <c r="D52" s="1"/>
      <c r="E52" s="1"/>
      <c r="F52" s="1" t="s">
        <v>1974</v>
      </c>
      <c r="G52" s="1" t="s">
        <v>17212</v>
      </c>
      <c r="H52" s="1">
        <v>37001</v>
      </c>
      <c r="I52" s="1">
        <v>1005138</v>
      </c>
      <c r="J52" s="1">
        <v>35.930599999999998</v>
      </c>
      <c r="K52" s="1">
        <v>-79.2941</v>
      </c>
      <c r="L52" s="1"/>
      <c r="M52" s="1" t="s">
        <v>1530</v>
      </c>
      <c r="N52" s="1" t="s">
        <v>17213</v>
      </c>
      <c r="O52" s="1">
        <v>2022</v>
      </c>
      <c r="P52" s="1">
        <v>27253</v>
      </c>
      <c r="Q52" s="1" t="s">
        <v>17214</v>
      </c>
      <c r="R52" s="1"/>
      <c r="S52" s="1">
        <v>562212</v>
      </c>
      <c r="T52" s="1" t="s">
        <v>6826</v>
      </c>
      <c r="U52" s="1"/>
      <c r="V52" s="1" t="s">
        <v>25465</v>
      </c>
      <c r="W52" s="1" t="s">
        <v>6826</v>
      </c>
    </row>
    <row r="53" spans="1:23" x14ac:dyDescent="0.25">
      <c r="A53" s="1">
        <v>1000501</v>
      </c>
      <c r="B53" s="5" t="str">
        <f>VLOOKUP(H53,'FIPS Basin X-walk'!$A$2:$F$3224,6,FALSE)</f>
        <v>Northern Coast Range Prov</v>
      </c>
      <c r="C53" s="1" t="s">
        <v>8055</v>
      </c>
      <c r="D53" s="1"/>
      <c r="E53" s="1"/>
      <c r="F53" s="1" t="s">
        <v>8056</v>
      </c>
      <c r="G53" s="1" t="s">
        <v>2110</v>
      </c>
      <c r="H53" s="1">
        <v>6001</v>
      </c>
      <c r="I53" s="1">
        <v>1000501</v>
      </c>
      <c r="J53" s="1">
        <v>37.634099999999997</v>
      </c>
      <c r="K53" s="1">
        <v>-122.1326</v>
      </c>
      <c r="L53" s="1"/>
      <c r="M53" s="1" t="s">
        <v>1489</v>
      </c>
      <c r="N53" s="1" t="s">
        <v>8033</v>
      </c>
      <c r="O53" s="1">
        <v>2022</v>
      </c>
      <c r="P53" s="1">
        <v>94545</v>
      </c>
      <c r="Q53" s="1" t="s">
        <v>8057</v>
      </c>
      <c r="R53" s="1"/>
      <c r="S53" s="1">
        <v>221112</v>
      </c>
      <c r="T53" s="1" t="s">
        <v>6826</v>
      </c>
      <c r="U53" s="1"/>
      <c r="V53" s="1" t="s">
        <v>8058</v>
      </c>
      <c r="W53" s="1" t="s">
        <v>6828</v>
      </c>
    </row>
    <row r="54" spans="1:23" x14ac:dyDescent="0.25">
      <c r="A54" s="1">
        <v>1013348</v>
      </c>
      <c r="B54" s="5" t="str">
        <f>VLOOKUP(H54,'FIPS Basin X-walk'!$A$2:$F$3224,6,FALSE)</f>
        <v>Northern Coast Range Prov</v>
      </c>
      <c r="C54" s="1" t="s">
        <v>23620</v>
      </c>
      <c r="D54" s="1"/>
      <c r="E54" s="1"/>
      <c r="F54" s="1" t="s">
        <v>16277</v>
      </c>
      <c r="G54" s="1" t="s">
        <v>2110</v>
      </c>
      <c r="H54" s="1">
        <v>6001</v>
      </c>
      <c r="I54" s="1">
        <v>1013348</v>
      </c>
      <c r="J54" s="1">
        <v>37.528661</v>
      </c>
      <c r="K54" s="1">
        <v>-122.02619</v>
      </c>
      <c r="L54" s="1"/>
      <c r="M54" s="1" t="s">
        <v>1489</v>
      </c>
      <c r="N54" s="1" t="s">
        <v>8033</v>
      </c>
      <c r="O54" s="1">
        <v>2022</v>
      </c>
      <c r="P54" s="1">
        <v>94560</v>
      </c>
      <c r="Q54" s="1" t="s">
        <v>23621</v>
      </c>
      <c r="R54" s="1"/>
      <c r="S54" s="1">
        <v>327420</v>
      </c>
      <c r="T54" s="1" t="s">
        <v>6826</v>
      </c>
      <c r="U54" s="1"/>
      <c r="V54" s="1" t="s">
        <v>16055</v>
      </c>
      <c r="W54" s="1" t="s">
        <v>6826</v>
      </c>
    </row>
    <row r="55" spans="1:23" x14ac:dyDescent="0.25">
      <c r="A55" s="1">
        <v>1013042</v>
      </c>
      <c r="B55" s="5" t="str">
        <f>VLOOKUP(H55,'FIPS Basin X-walk'!$A$2:$F$3224,6,FALSE)</f>
        <v>Northern Coast Range Prov</v>
      </c>
      <c r="C55" s="1" t="s">
        <v>8049</v>
      </c>
      <c r="D55" s="1"/>
      <c r="E55" s="1"/>
      <c r="F55" s="1" t="s">
        <v>1764</v>
      </c>
      <c r="G55" s="1" t="s">
        <v>8032</v>
      </c>
      <c r="H55" s="1">
        <v>6001</v>
      </c>
      <c r="I55" s="1">
        <v>1013042</v>
      </c>
      <c r="J55" s="1">
        <v>37.871889000000003</v>
      </c>
      <c r="K55" s="1">
        <v>-122.265978</v>
      </c>
      <c r="L55" s="1"/>
      <c r="M55" s="1" t="s">
        <v>1489</v>
      </c>
      <c r="N55" s="1" t="s">
        <v>8033</v>
      </c>
      <c r="O55" s="1">
        <v>2022</v>
      </c>
      <c r="P55" s="1">
        <v>94720</v>
      </c>
      <c r="Q55" s="1" t="s">
        <v>8050</v>
      </c>
      <c r="R55" s="1"/>
      <c r="S55" s="1">
        <v>611310</v>
      </c>
      <c r="T55" s="1" t="s">
        <v>6828</v>
      </c>
      <c r="U55" s="1"/>
      <c r="V55" s="1" t="s">
        <v>8051</v>
      </c>
      <c r="W55" s="1" t="s">
        <v>6826</v>
      </c>
    </row>
    <row r="56" spans="1:23" x14ac:dyDescent="0.25">
      <c r="A56" s="1">
        <v>1000051</v>
      </c>
      <c r="B56" s="5" t="str">
        <f>VLOOKUP(H56,'FIPS Basin X-walk'!$A$2:$F$3224,6,FALSE)</f>
        <v>Northern Coast Range Prov</v>
      </c>
      <c r="C56" s="1" t="s">
        <v>8043</v>
      </c>
      <c r="D56" s="1"/>
      <c r="E56" s="1"/>
      <c r="F56" s="1" t="s">
        <v>8044</v>
      </c>
      <c r="G56" s="1" t="s">
        <v>8032</v>
      </c>
      <c r="H56" s="1">
        <v>6001</v>
      </c>
      <c r="I56" s="1">
        <v>1000051</v>
      </c>
      <c r="J56" s="1">
        <v>37.796500000000002</v>
      </c>
      <c r="K56" s="1">
        <v>-121.6049</v>
      </c>
      <c r="L56" s="1"/>
      <c r="M56" s="1" t="s">
        <v>1489</v>
      </c>
      <c r="N56" s="1" t="s">
        <v>8033</v>
      </c>
      <c r="O56" s="1">
        <v>2022</v>
      </c>
      <c r="P56" s="1">
        <v>94514</v>
      </c>
      <c r="Q56" s="1" t="s">
        <v>24393</v>
      </c>
      <c r="R56" s="1"/>
      <c r="S56" s="1">
        <v>221112</v>
      </c>
      <c r="T56" s="1" t="s">
        <v>6826</v>
      </c>
      <c r="U56" s="1"/>
      <c r="V56" s="1" t="s">
        <v>8045</v>
      </c>
      <c r="W56" s="1" t="s">
        <v>6828</v>
      </c>
    </row>
    <row r="57" spans="1:23" x14ac:dyDescent="0.25">
      <c r="A57" s="1">
        <v>1007836</v>
      </c>
      <c r="B57" s="5" t="str">
        <f>VLOOKUP(H57,'FIPS Basin X-walk'!$A$2:$F$3224,6,FALSE)</f>
        <v>Northern Coast Range Prov</v>
      </c>
      <c r="C57" s="1" t="s">
        <v>8030</v>
      </c>
      <c r="D57" s="1"/>
      <c r="E57" s="1"/>
      <c r="F57" s="1" t="s">
        <v>8031</v>
      </c>
      <c r="G57" s="1" t="s">
        <v>8032</v>
      </c>
      <c r="H57" s="1">
        <v>6001</v>
      </c>
      <c r="I57" s="1">
        <v>1007836</v>
      </c>
      <c r="J57" s="1">
        <v>37.495480000000001</v>
      </c>
      <c r="K57" s="1">
        <v>-121.98914000000001</v>
      </c>
      <c r="L57" s="1"/>
      <c r="M57" s="1" t="s">
        <v>1489</v>
      </c>
      <c r="N57" s="1" t="s">
        <v>8033</v>
      </c>
      <c r="O57" s="1">
        <v>2022</v>
      </c>
      <c r="P57" s="1">
        <v>94538</v>
      </c>
      <c r="Q57" s="1" t="s">
        <v>8034</v>
      </c>
      <c r="R57" s="1"/>
      <c r="S57" s="1">
        <v>562212</v>
      </c>
      <c r="T57" s="1" t="s">
        <v>6826</v>
      </c>
      <c r="U57" s="1"/>
      <c r="V57" s="1" t="s">
        <v>6878</v>
      </c>
      <c r="W57" s="1" t="s">
        <v>6826</v>
      </c>
    </row>
    <row r="58" spans="1:23" x14ac:dyDescent="0.25">
      <c r="A58" s="1">
        <v>1011389</v>
      </c>
      <c r="B58" s="5" t="str">
        <f>VLOOKUP(H58,'FIPS Basin X-walk'!$A$2:$F$3224,6,FALSE)</f>
        <v>Northern Coast Range Prov</v>
      </c>
      <c r="C58" s="1" t="s">
        <v>8038</v>
      </c>
      <c r="D58" s="1"/>
      <c r="E58" s="1"/>
      <c r="F58" s="1" t="s">
        <v>1653</v>
      </c>
      <c r="G58" s="1" t="s">
        <v>8032</v>
      </c>
      <c r="H58" s="1">
        <v>6001</v>
      </c>
      <c r="I58" s="1">
        <v>1011389</v>
      </c>
      <c r="J58" s="1">
        <v>37.496290000000002</v>
      </c>
      <c r="K58" s="1">
        <v>-121.94826</v>
      </c>
      <c r="L58" s="1"/>
      <c r="M58" s="1" t="s">
        <v>1489</v>
      </c>
      <c r="N58" s="1" t="s">
        <v>8033</v>
      </c>
      <c r="O58" s="1">
        <v>2022</v>
      </c>
      <c r="P58" s="1">
        <v>94538</v>
      </c>
      <c r="Q58" s="1" t="s">
        <v>26350</v>
      </c>
      <c r="R58" s="1"/>
      <c r="S58" s="1">
        <v>336110</v>
      </c>
      <c r="T58" s="1" t="s">
        <v>6826</v>
      </c>
      <c r="U58" s="1"/>
      <c r="V58" s="1" t="s">
        <v>8039</v>
      </c>
      <c r="W58" s="1" t="s">
        <v>6826</v>
      </c>
    </row>
    <row r="59" spans="1:23" x14ac:dyDescent="0.25">
      <c r="A59" s="1">
        <v>1007040</v>
      </c>
      <c r="B59" s="5" t="str">
        <f>VLOOKUP(H59,'FIPS Basin X-walk'!$A$2:$F$3224,6,FALSE)</f>
        <v>Northern Coast Range Prov</v>
      </c>
      <c r="C59" s="1" t="s">
        <v>8035</v>
      </c>
      <c r="D59" s="1"/>
      <c r="E59" s="1"/>
      <c r="F59" s="1" t="s">
        <v>8036</v>
      </c>
      <c r="G59" s="1" t="s">
        <v>8032</v>
      </c>
      <c r="H59" s="1">
        <v>6001</v>
      </c>
      <c r="I59" s="1">
        <v>1007040</v>
      </c>
      <c r="J59" s="1">
        <v>37.753100000000003</v>
      </c>
      <c r="K59" s="1">
        <v>-121.7229</v>
      </c>
      <c r="L59" s="1"/>
      <c r="M59" s="1" t="s">
        <v>1489</v>
      </c>
      <c r="N59" s="1" t="s">
        <v>8033</v>
      </c>
      <c r="O59" s="1">
        <v>2022</v>
      </c>
      <c r="P59" s="1">
        <v>94550</v>
      </c>
      <c r="Q59" s="1" t="s">
        <v>8037</v>
      </c>
      <c r="R59" s="1"/>
      <c r="S59" s="1">
        <v>562212</v>
      </c>
      <c r="T59" s="1" t="s">
        <v>6826</v>
      </c>
      <c r="U59" s="1"/>
      <c r="V59" s="1" t="s">
        <v>6952</v>
      </c>
      <c r="W59" s="1" t="s">
        <v>6826</v>
      </c>
    </row>
    <row r="60" spans="1:23" x14ac:dyDescent="0.25">
      <c r="A60" s="1">
        <v>1007699</v>
      </c>
      <c r="B60" s="5" t="str">
        <f>VLOOKUP(H60,'FIPS Basin X-walk'!$A$2:$F$3224,6,FALSE)</f>
        <v>Northern Coast Range Prov</v>
      </c>
      <c r="C60" s="1" t="s">
        <v>8040</v>
      </c>
      <c r="D60" s="1"/>
      <c r="E60" s="1"/>
      <c r="F60" s="1" t="s">
        <v>8041</v>
      </c>
      <c r="G60" s="1" t="s">
        <v>8032</v>
      </c>
      <c r="H60" s="1">
        <v>6001</v>
      </c>
      <c r="I60" s="1">
        <v>1007699</v>
      </c>
      <c r="J60" s="1">
        <v>37.723115999999997</v>
      </c>
      <c r="K60" s="1">
        <v>-121.682053</v>
      </c>
      <c r="L60" s="1"/>
      <c r="M60" s="1" t="s">
        <v>1489</v>
      </c>
      <c r="N60" s="1" t="s">
        <v>8033</v>
      </c>
      <c r="O60" s="1">
        <v>2022</v>
      </c>
      <c r="P60" s="1">
        <v>94551</v>
      </c>
      <c r="Q60" s="1" t="s">
        <v>8042</v>
      </c>
      <c r="R60" s="1"/>
      <c r="S60" s="1">
        <v>562212</v>
      </c>
      <c r="T60" s="1" t="s">
        <v>6826</v>
      </c>
      <c r="U60" s="1"/>
      <c r="V60" s="1" t="s">
        <v>6878</v>
      </c>
      <c r="W60" s="1" t="s">
        <v>6828</v>
      </c>
    </row>
    <row r="61" spans="1:23" x14ac:dyDescent="0.25">
      <c r="A61" s="1">
        <v>1002523</v>
      </c>
      <c r="B61" s="5" t="str">
        <f>VLOOKUP(H61,'FIPS Basin X-walk'!$A$2:$F$3224,6,FALSE)</f>
        <v>Northern Coast Range Prov</v>
      </c>
      <c r="C61" s="1" t="s">
        <v>24932</v>
      </c>
      <c r="D61" s="1"/>
      <c r="E61" s="1"/>
      <c r="F61" s="1" t="s">
        <v>13884</v>
      </c>
      <c r="G61" s="1" t="s">
        <v>8032</v>
      </c>
      <c r="H61" s="1">
        <v>6001</v>
      </c>
      <c r="I61" s="1">
        <v>1002523</v>
      </c>
      <c r="J61" s="1">
        <v>37.796745000000001</v>
      </c>
      <c r="K61" s="1">
        <v>-122.281847</v>
      </c>
      <c r="L61" s="1"/>
      <c r="M61" s="1" t="s">
        <v>1489</v>
      </c>
      <c r="N61" s="1" t="s">
        <v>8033</v>
      </c>
      <c r="O61" s="1">
        <v>2022</v>
      </c>
      <c r="P61" s="1">
        <v>94607</v>
      </c>
      <c r="Q61" s="1" t="s">
        <v>24933</v>
      </c>
      <c r="R61" s="1"/>
      <c r="S61" s="1">
        <v>221112</v>
      </c>
      <c r="T61" s="1" t="s">
        <v>6826</v>
      </c>
      <c r="U61" s="1"/>
      <c r="V61" s="1" t="s">
        <v>8562</v>
      </c>
      <c r="W61" s="1" t="s">
        <v>6828</v>
      </c>
    </row>
    <row r="62" spans="1:23" x14ac:dyDescent="0.25">
      <c r="A62" s="1">
        <v>1003800</v>
      </c>
      <c r="B62" s="5" t="str">
        <f>VLOOKUP(H62,'FIPS Basin X-walk'!$A$2:$F$3224,6,FALSE)</f>
        <v>Northern Coast Range Prov</v>
      </c>
      <c r="C62" s="1" t="s">
        <v>8052</v>
      </c>
      <c r="D62" s="1"/>
      <c r="E62" s="1"/>
      <c r="F62" s="1" t="s">
        <v>8053</v>
      </c>
      <c r="G62" s="1" t="s">
        <v>8032</v>
      </c>
      <c r="H62" s="1">
        <v>6001</v>
      </c>
      <c r="I62" s="1">
        <v>1003800</v>
      </c>
      <c r="J62" s="1">
        <v>37.714469999999999</v>
      </c>
      <c r="K62" s="1">
        <v>-122.19347</v>
      </c>
      <c r="L62" s="1"/>
      <c r="M62" s="1" t="s">
        <v>1489</v>
      </c>
      <c r="N62" s="1" t="s">
        <v>8033</v>
      </c>
      <c r="O62" s="1">
        <v>2022</v>
      </c>
      <c r="P62" s="1">
        <v>94577</v>
      </c>
      <c r="Q62" s="1" t="s">
        <v>8054</v>
      </c>
      <c r="R62" s="1"/>
      <c r="S62" s="1">
        <v>562212</v>
      </c>
      <c r="T62" s="1" t="s">
        <v>6826</v>
      </c>
      <c r="U62" s="1"/>
      <c r="V62" s="1" t="s">
        <v>6878</v>
      </c>
      <c r="W62" s="1" t="s">
        <v>6826</v>
      </c>
    </row>
    <row r="63" spans="1:23" x14ac:dyDescent="0.25">
      <c r="A63" s="1">
        <v>1004965</v>
      </c>
      <c r="B63" s="5" t="str">
        <f>VLOOKUP(H63,'FIPS Basin X-walk'!$A$2:$F$3224,6,FALSE)</f>
        <v>Northern Coast Range Prov</v>
      </c>
      <c r="C63" s="1" t="s">
        <v>8046</v>
      </c>
      <c r="D63" s="1"/>
      <c r="E63" s="1"/>
      <c r="F63" s="1" t="s">
        <v>8047</v>
      </c>
      <c r="G63" s="1" t="s">
        <v>8032</v>
      </c>
      <c r="H63" s="1">
        <v>6001</v>
      </c>
      <c r="I63" s="1">
        <v>1004965</v>
      </c>
      <c r="J63" s="1">
        <v>37.605989999999998</v>
      </c>
      <c r="K63" s="1">
        <v>-122.04237000000001</v>
      </c>
      <c r="L63" s="1"/>
      <c r="M63" s="1" t="s">
        <v>1489</v>
      </c>
      <c r="N63" s="1" t="s">
        <v>8033</v>
      </c>
      <c r="O63" s="1">
        <v>2022</v>
      </c>
      <c r="P63" s="1">
        <v>94587</v>
      </c>
      <c r="Q63" s="1" t="s">
        <v>8048</v>
      </c>
      <c r="R63" s="1"/>
      <c r="S63" s="1">
        <v>331511</v>
      </c>
      <c r="T63" s="1" t="s">
        <v>6826</v>
      </c>
      <c r="U63" s="1"/>
      <c r="V63" s="1" t="s">
        <v>25089</v>
      </c>
      <c r="W63" s="1" t="s">
        <v>6826</v>
      </c>
    </row>
    <row r="64" spans="1:23" x14ac:dyDescent="0.25">
      <c r="A64" s="1">
        <v>1000777</v>
      </c>
      <c r="B64" s="5" t="str">
        <f>VLOOKUP(H64,'FIPS Basin X-walk'!$A$2:$F$3224,6,FALSE)</f>
        <v>Appalachian Basin</v>
      </c>
      <c r="C64" s="1" t="s">
        <v>16644</v>
      </c>
      <c r="D64" s="1"/>
      <c r="E64" s="1"/>
      <c r="F64" s="1" t="s">
        <v>16645</v>
      </c>
      <c r="G64" s="1" t="s">
        <v>485</v>
      </c>
      <c r="H64" s="1">
        <v>36001</v>
      </c>
      <c r="I64" s="1">
        <v>1000777</v>
      </c>
      <c r="J64" s="1">
        <v>42.590499999999999</v>
      </c>
      <c r="K64" s="1">
        <v>-73.763599999999997</v>
      </c>
      <c r="L64" s="1"/>
      <c r="M64" s="1" t="s">
        <v>1481</v>
      </c>
      <c r="N64" s="1" t="s">
        <v>16632</v>
      </c>
      <c r="O64" s="1">
        <v>2022</v>
      </c>
      <c r="P64" s="1">
        <v>12077</v>
      </c>
      <c r="Q64" s="1" t="s">
        <v>16646</v>
      </c>
      <c r="R64" s="1"/>
      <c r="S64" s="1">
        <v>221112</v>
      </c>
      <c r="T64" s="1" t="s">
        <v>6826</v>
      </c>
      <c r="U64" s="1"/>
      <c r="V64" s="1" t="s">
        <v>24580</v>
      </c>
      <c r="W64" s="1" t="s">
        <v>6828</v>
      </c>
    </row>
    <row r="65" spans="1:23" x14ac:dyDescent="0.25">
      <c r="A65" s="1">
        <v>1012402</v>
      </c>
      <c r="B65" s="5" t="str">
        <f>VLOOKUP(H65,'FIPS Basin X-walk'!$A$2:$F$3224,6,FALSE)</f>
        <v>Green River Basin</v>
      </c>
      <c r="C65" s="1" t="s">
        <v>23687</v>
      </c>
      <c r="D65" s="1"/>
      <c r="E65" s="1"/>
      <c r="F65" s="1" t="s">
        <v>1899</v>
      </c>
      <c r="G65" s="1" t="s">
        <v>485</v>
      </c>
      <c r="H65" s="1">
        <v>56001</v>
      </c>
      <c r="I65" s="1">
        <v>1012402</v>
      </c>
      <c r="J65" s="1">
        <v>41.384441500000001</v>
      </c>
      <c r="K65" s="1">
        <v>-105.4536718</v>
      </c>
      <c r="L65" s="1"/>
      <c r="M65" s="1" t="s">
        <v>1494</v>
      </c>
      <c r="N65" s="1" t="s">
        <v>8128</v>
      </c>
      <c r="O65" s="1">
        <v>2022</v>
      </c>
      <c r="P65" s="1">
        <v>82072</v>
      </c>
      <c r="Q65" s="1" t="s">
        <v>23688</v>
      </c>
      <c r="R65" s="1"/>
      <c r="S65" s="1">
        <v>327410</v>
      </c>
      <c r="T65" s="1" t="s">
        <v>6826</v>
      </c>
      <c r="U65" s="1"/>
      <c r="V65" s="1" t="s">
        <v>19970</v>
      </c>
      <c r="W65" s="1" t="s">
        <v>6826</v>
      </c>
    </row>
    <row r="66" spans="1:23" x14ac:dyDescent="0.25">
      <c r="A66" s="1">
        <v>1001225</v>
      </c>
      <c r="B66" s="5" t="str">
        <f>VLOOKUP(H66,'FIPS Basin X-walk'!$A$2:$F$3224,6,FALSE)</f>
        <v>Appalachian Basin</v>
      </c>
      <c r="C66" s="1" t="s">
        <v>16647</v>
      </c>
      <c r="D66" s="1"/>
      <c r="E66" s="1"/>
      <c r="F66" s="1" t="s">
        <v>16640</v>
      </c>
      <c r="G66" s="1" t="s">
        <v>485</v>
      </c>
      <c r="H66" s="1">
        <v>36001</v>
      </c>
      <c r="I66" s="1">
        <v>1001225</v>
      </c>
      <c r="J66" s="1">
        <v>42.574399999999997</v>
      </c>
      <c r="K66" s="1">
        <v>-73.859200000000001</v>
      </c>
      <c r="L66" s="1"/>
      <c r="M66" s="1" t="s">
        <v>1481</v>
      </c>
      <c r="N66" s="1" t="s">
        <v>16632</v>
      </c>
      <c r="O66" s="1">
        <v>2022</v>
      </c>
      <c r="P66" s="1">
        <v>12158</v>
      </c>
      <c r="Q66" s="1" t="s">
        <v>16648</v>
      </c>
      <c r="R66" s="1"/>
      <c r="S66" s="1">
        <v>221112</v>
      </c>
      <c r="T66" s="1" t="s">
        <v>6828</v>
      </c>
      <c r="U66" s="1"/>
      <c r="V66" s="1" t="s">
        <v>16649</v>
      </c>
      <c r="W66" s="1" t="s">
        <v>6828</v>
      </c>
    </row>
    <row r="67" spans="1:23" x14ac:dyDescent="0.25">
      <c r="A67" s="1">
        <v>1003824</v>
      </c>
      <c r="B67" s="5" t="str">
        <f>VLOOKUP(H67,'FIPS Basin X-walk'!$A$2:$F$3224,6,FALSE)</f>
        <v>Appalachian Basin</v>
      </c>
      <c r="C67" s="1" t="s">
        <v>16650</v>
      </c>
      <c r="D67" s="1"/>
      <c r="E67" s="1"/>
      <c r="F67" s="1" t="s">
        <v>10272</v>
      </c>
      <c r="G67" s="1" t="s">
        <v>16631</v>
      </c>
      <c r="H67" s="1">
        <v>36001</v>
      </c>
      <c r="I67" s="1">
        <v>1003824</v>
      </c>
      <c r="J67" s="1">
        <v>42.654657999999998</v>
      </c>
      <c r="K67" s="1">
        <v>-73.753873999999996</v>
      </c>
      <c r="L67" s="1"/>
      <c r="M67" s="1" t="s">
        <v>1481</v>
      </c>
      <c r="N67" s="1" t="s">
        <v>16632</v>
      </c>
      <c r="O67" s="1">
        <v>2022</v>
      </c>
      <c r="P67" s="1">
        <v>12210</v>
      </c>
      <c r="Q67" s="1" t="s">
        <v>16651</v>
      </c>
      <c r="R67" s="1"/>
      <c r="S67" s="1">
        <v>921190</v>
      </c>
      <c r="T67" s="1" t="s">
        <v>6826</v>
      </c>
      <c r="U67" s="1"/>
      <c r="V67" s="1" t="s">
        <v>16652</v>
      </c>
      <c r="W67" s="1" t="s">
        <v>6826</v>
      </c>
    </row>
    <row r="68" spans="1:23" x14ac:dyDescent="0.25">
      <c r="A68" s="1">
        <v>1006276</v>
      </c>
      <c r="B68" s="5" t="str">
        <f>VLOOKUP(H68,'FIPS Basin X-walk'!$A$2:$F$3224,6,FALSE)</f>
        <v>Appalachian Basin</v>
      </c>
      <c r="C68" s="1" t="s">
        <v>16642</v>
      </c>
      <c r="D68" s="1"/>
      <c r="E68" s="1"/>
      <c r="F68" s="1" t="s">
        <v>10272</v>
      </c>
      <c r="G68" s="1" t="s">
        <v>16631</v>
      </c>
      <c r="H68" s="1">
        <v>36001</v>
      </c>
      <c r="I68" s="1">
        <v>1006276</v>
      </c>
      <c r="J68" s="1">
        <v>42.703240000000001</v>
      </c>
      <c r="K68" s="1">
        <v>-73.849580000000003</v>
      </c>
      <c r="L68" s="1"/>
      <c r="M68" s="1" t="s">
        <v>1481</v>
      </c>
      <c r="N68" s="1" t="s">
        <v>16632</v>
      </c>
      <c r="O68" s="1">
        <v>2022</v>
      </c>
      <c r="P68" s="1">
        <v>12205</v>
      </c>
      <c r="Q68" s="1" t="s">
        <v>16643</v>
      </c>
      <c r="R68" s="1"/>
      <c r="S68" s="1">
        <v>562212</v>
      </c>
      <c r="T68" s="1" t="s">
        <v>6826</v>
      </c>
      <c r="U68" s="1"/>
      <c r="V68" s="1" t="s">
        <v>25696</v>
      </c>
      <c r="W68" s="1" t="s">
        <v>6826</v>
      </c>
    </row>
    <row r="69" spans="1:23" x14ac:dyDescent="0.25">
      <c r="A69" s="1">
        <v>1005155</v>
      </c>
      <c r="B69" s="5" t="str">
        <f>VLOOKUP(H69,'FIPS Basin X-walk'!$A$2:$F$3224,6,FALSE)</f>
        <v>Appalachian Basin</v>
      </c>
      <c r="C69" s="1" t="s">
        <v>16629</v>
      </c>
      <c r="D69" s="1"/>
      <c r="E69" s="1"/>
      <c r="F69" s="1" t="s">
        <v>16630</v>
      </c>
      <c r="G69" s="1" t="s">
        <v>16631</v>
      </c>
      <c r="H69" s="1">
        <v>36001</v>
      </c>
      <c r="I69" s="1">
        <v>1005155</v>
      </c>
      <c r="J69" s="1">
        <v>42.801690000000001</v>
      </c>
      <c r="K69" s="1">
        <v>-73.730639999999994</v>
      </c>
      <c r="L69" s="1"/>
      <c r="M69" s="1" t="s">
        <v>1481</v>
      </c>
      <c r="N69" s="1" t="s">
        <v>16632</v>
      </c>
      <c r="O69" s="1">
        <v>2022</v>
      </c>
      <c r="P69" s="1">
        <v>12047</v>
      </c>
      <c r="Q69" s="1" t="s">
        <v>16633</v>
      </c>
      <c r="R69" s="1"/>
      <c r="S69" s="1">
        <v>562212</v>
      </c>
      <c r="T69" s="1" t="s">
        <v>6826</v>
      </c>
      <c r="U69" s="1"/>
      <c r="V69" s="1" t="s">
        <v>25466</v>
      </c>
      <c r="W69" s="1" t="s">
        <v>6826</v>
      </c>
    </row>
    <row r="70" spans="1:23" x14ac:dyDescent="0.25">
      <c r="A70" s="1">
        <v>1002129</v>
      </c>
      <c r="B70" s="5" t="str">
        <f>VLOOKUP(H70,'FIPS Basin X-walk'!$A$2:$F$3224,6,FALSE)</f>
        <v>Appalachian Basin</v>
      </c>
      <c r="C70" s="1" t="s">
        <v>16634</v>
      </c>
      <c r="D70" s="1"/>
      <c r="E70" s="1"/>
      <c r="F70" s="1" t="s">
        <v>16635</v>
      </c>
      <c r="G70" s="1" t="s">
        <v>16631</v>
      </c>
      <c r="H70" s="1">
        <v>36001</v>
      </c>
      <c r="I70" s="1">
        <v>1002129</v>
      </c>
      <c r="J70" s="1">
        <v>42.583540999999997</v>
      </c>
      <c r="K70" s="1">
        <v>-73.867541000000003</v>
      </c>
      <c r="L70" s="1"/>
      <c r="M70" s="1" t="s">
        <v>1481</v>
      </c>
      <c r="N70" s="1" t="s">
        <v>16632</v>
      </c>
      <c r="O70" s="1">
        <v>2022</v>
      </c>
      <c r="P70" s="1">
        <v>12067</v>
      </c>
      <c r="Q70" s="1" t="s">
        <v>24848</v>
      </c>
      <c r="R70" s="1"/>
      <c r="S70" s="1">
        <v>327993</v>
      </c>
      <c r="T70" s="1" t="s">
        <v>6826</v>
      </c>
      <c r="U70" s="1"/>
      <c r="V70" s="1" t="s">
        <v>10309</v>
      </c>
      <c r="W70" s="1" t="s">
        <v>6826</v>
      </c>
    </row>
    <row r="71" spans="1:23" x14ac:dyDescent="0.25">
      <c r="A71" s="1">
        <v>1002880</v>
      </c>
      <c r="B71" s="5" t="str">
        <f>VLOOKUP(H71,'FIPS Basin X-walk'!$A$2:$F$3224,6,FALSE)</f>
        <v>Green River Basin</v>
      </c>
      <c r="C71" s="1" t="s">
        <v>23334</v>
      </c>
      <c r="D71" s="1"/>
      <c r="E71" s="1"/>
      <c r="F71" s="1" t="s">
        <v>23335</v>
      </c>
      <c r="G71" s="1" t="s">
        <v>16631</v>
      </c>
      <c r="H71" s="1">
        <v>56001</v>
      </c>
      <c r="I71" s="1">
        <v>1002880</v>
      </c>
      <c r="J71" s="1">
        <v>41.317005000000002</v>
      </c>
      <c r="K71" s="1">
        <v>-105.571106</v>
      </c>
      <c r="L71" s="1"/>
      <c r="M71" s="1" t="s">
        <v>1494</v>
      </c>
      <c r="N71" s="1" t="s">
        <v>8128</v>
      </c>
      <c r="O71" s="1">
        <v>2022</v>
      </c>
      <c r="P71" s="1">
        <v>82071</v>
      </c>
      <c r="Q71" s="1" t="s">
        <v>23336</v>
      </c>
      <c r="R71" s="1"/>
      <c r="S71" s="1">
        <v>221330</v>
      </c>
      <c r="T71" s="1" t="s">
        <v>6826</v>
      </c>
      <c r="U71" s="1"/>
      <c r="V71" s="1" t="s">
        <v>23337</v>
      </c>
      <c r="W71" s="1" t="s">
        <v>6826</v>
      </c>
    </row>
    <row r="72" spans="1:23" x14ac:dyDescent="0.25">
      <c r="A72" s="1">
        <v>1005978</v>
      </c>
      <c r="B72" s="5" t="str">
        <f>VLOOKUP(H72,'FIPS Basin X-walk'!$A$2:$F$3224,6,FALSE)</f>
        <v>Green River Basin</v>
      </c>
      <c r="C72" s="1" t="s">
        <v>23338</v>
      </c>
      <c r="D72" s="1"/>
      <c r="E72" s="1" t="s">
        <v>6828</v>
      </c>
      <c r="F72" s="1" t="s">
        <v>23335</v>
      </c>
      <c r="G72" s="1" t="s">
        <v>16631</v>
      </c>
      <c r="H72" s="1">
        <v>56001</v>
      </c>
      <c r="I72" s="1">
        <v>1005978</v>
      </c>
      <c r="J72" s="1">
        <v>41.261090000000003</v>
      </c>
      <c r="K72" s="1">
        <v>-105.60319</v>
      </c>
      <c r="L72" s="1"/>
      <c r="M72" s="1" t="s">
        <v>1494</v>
      </c>
      <c r="N72" s="1" t="s">
        <v>8128</v>
      </c>
      <c r="O72" s="1">
        <v>2022</v>
      </c>
      <c r="P72" s="1">
        <v>82070</v>
      </c>
      <c r="Q72" s="1" t="s">
        <v>23339</v>
      </c>
      <c r="R72" s="1"/>
      <c r="S72" s="1">
        <v>327310</v>
      </c>
      <c r="T72" s="1" t="s">
        <v>6826</v>
      </c>
      <c r="U72" s="1"/>
      <c r="V72" s="1" t="s">
        <v>9182</v>
      </c>
      <c r="W72" s="1" t="s">
        <v>6826</v>
      </c>
    </row>
    <row r="73" spans="1:23" x14ac:dyDescent="0.25">
      <c r="A73" s="1">
        <v>1004263</v>
      </c>
      <c r="B73" s="5" t="str">
        <f>VLOOKUP(H73,'FIPS Basin X-walk'!$A$2:$F$3224,6,FALSE)</f>
        <v>Appalachian Basin</v>
      </c>
      <c r="C73" s="1" t="s">
        <v>16639</v>
      </c>
      <c r="D73" s="1"/>
      <c r="E73" s="1"/>
      <c r="F73" s="1" t="s">
        <v>16640</v>
      </c>
      <c r="G73" s="1" t="s">
        <v>16631</v>
      </c>
      <c r="H73" s="1">
        <v>36001</v>
      </c>
      <c r="I73" s="1">
        <v>1004263</v>
      </c>
      <c r="J73" s="1">
        <v>42.575415999999997</v>
      </c>
      <c r="K73" s="1">
        <v>-73.853562999999994</v>
      </c>
      <c r="L73" s="1"/>
      <c r="M73" s="1" t="s">
        <v>1481</v>
      </c>
      <c r="N73" s="1" t="s">
        <v>16632</v>
      </c>
      <c r="O73" s="1">
        <v>2022</v>
      </c>
      <c r="P73" s="1">
        <v>12158</v>
      </c>
      <c r="Q73" s="1" t="s">
        <v>16641</v>
      </c>
      <c r="R73" s="1"/>
      <c r="S73" s="1">
        <v>325211</v>
      </c>
      <c r="T73" s="1" t="s">
        <v>6826</v>
      </c>
      <c r="U73" s="1"/>
      <c r="V73" s="1" t="s">
        <v>7064</v>
      </c>
      <c r="W73" s="1" t="s">
        <v>6826</v>
      </c>
    </row>
    <row r="74" spans="1:23" x14ac:dyDescent="0.25">
      <c r="A74" s="1">
        <v>1004859</v>
      </c>
      <c r="B74" s="5" t="str">
        <f>VLOOKUP(H74,'FIPS Basin X-walk'!$A$2:$F$3224,6,FALSE)</f>
        <v>Michigan Basin</v>
      </c>
      <c r="C74" s="1" t="s">
        <v>14183</v>
      </c>
      <c r="D74" s="1"/>
      <c r="E74" s="1"/>
      <c r="F74" s="1" t="s">
        <v>7283</v>
      </c>
      <c r="G74" s="1" t="s">
        <v>14184</v>
      </c>
      <c r="H74" s="1">
        <v>26001</v>
      </c>
      <c r="I74" s="1">
        <v>1004859</v>
      </c>
      <c r="J74" s="1">
        <v>44.680700000000002</v>
      </c>
      <c r="K74" s="1">
        <v>-83.419899999999998</v>
      </c>
      <c r="L74" s="1"/>
      <c r="M74" s="1" t="s">
        <v>1493</v>
      </c>
      <c r="N74" s="1" t="s">
        <v>14185</v>
      </c>
      <c r="O74" s="1">
        <v>2022</v>
      </c>
      <c r="P74" s="1">
        <v>48742</v>
      </c>
      <c r="Q74" s="1" t="s">
        <v>25413</v>
      </c>
      <c r="R74" s="1"/>
      <c r="S74" s="1">
        <v>221117</v>
      </c>
      <c r="T74" s="1" t="s">
        <v>6826</v>
      </c>
      <c r="U74" s="1"/>
      <c r="V74" s="1" t="s">
        <v>14186</v>
      </c>
      <c r="W74" s="1" t="s">
        <v>6826</v>
      </c>
    </row>
    <row r="75" spans="1:23" x14ac:dyDescent="0.25">
      <c r="A75" s="1">
        <v>1004359</v>
      </c>
      <c r="B75" s="5" t="str">
        <f>VLOOKUP(H75,'FIPS Basin X-walk'!$A$2:$F$3224,6,FALSE)</f>
        <v>Upper Mississippi Embaymnt</v>
      </c>
      <c r="C75" s="1" t="s">
        <v>15182</v>
      </c>
      <c r="D75" s="1"/>
      <c r="E75" s="1"/>
      <c r="F75" s="1" t="s">
        <v>15183</v>
      </c>
      <c r="G75" s="1" t="s">
        <v>15184</v>
      </c>
      <c r="H75" s="1">
        <v>28003</v>
      </c>
      <c r="I75" s="1">
        <v>1004359</v>
      </c>
      <c r="J75" s="1">
        <v>34.959333000000001</v>
      </c>
      <c r="K75" s="1">
        <v>-88.421138999999997</v>
      </c>
      <c r="L75" s="1"/>
      <c r="M75" s="1" t="s">
        <v>1523</v>
      </c>
      <c r="N75" s="1" t="s">
        <v>15181</v>
      </c>
      <c r="O75" s="1">
        <v>2022</v>
      </c>
      <c r="P75" s="1">
        <v>38834</v>
      </c>
      <c r="Q75" s="1" t="s">
        <v>24053</v>
      </c>
      <c r="R75" s="1"/>
      <c r="S75" s="1">
        <v>486210</v>
      </c>
      <c r="T75" s="1" t="s">
        <v>6826</v>
      </c>
      <c r="U75" s="1"/>
      <c r="V75" s="1" t="s">
        <v>12735</v>
      </c>
      <c r="W75" s="1" t="s">
        <v>6826</v>
      </c>
    </row>
    <row r="76" spans="1:23" x14ac:dyDescent="0.25">
      <c r="A76" s="1">
        <v>1010624</v>
      </c>
      <c r="B76" s="5" t="str">
        <f>VLOOKUP(H76,'FIPS Basin X-walk'!$A$2:$F$3224,6,FALSE)</f>
        <v/>
      </c>
      <c r="C76" s="1" t="s">
        <v>7342</v>
      </c>
      <c r="D76" s="1"/>
      <c r="E76" s="1"/>
      <c r="F76" s="1" t="s">
        <v>7343</v>
      </c>
      <c r="G76" s="1" t="s">
        <v>2318</v>
      </c>
      <c r="H76" s="1">
        <v>2013</v>
      </c>
      <c r="I76" s="1">
        <v>1010624</v>
      </c>
      <c r="J76" s="1">
        <v>54.132188999999997</v>
      </c>
      <c r="K76" s="1">
        <v>-165.78689399999999</v>
      </c>
      <c r="L76" s="1"/>
      <c r="M76" s="1" t="s">
        <v>1479</v>
      </c>
      <c r="N76" s="1" t="s">
        <v>7344</v>
      </c>
      <c r="O76" s="1">
        <v>2022</v>
      </c>
      <c r="P76" s="1">
        <v>99553</v>
      </c>
      <c r="Q76" s="1" t="s">
        <v>7345</v>
      </c>
      <c r="R76" s="1"/>
      <c r="S76" s="1">
        <v>311710</v>
      </c>
      <c r="T76" s="1" t="s">
        <v>6826</v>
      </c>
      <c r="U76" s="1"/>
      <c r="V76" s="1" t="s">
        <v>7346</v>
      </c>
      <c r="W76" s="1" t="s">
        <v>6826</v>
      </c>
    </row>
    <row r="77" spans="1:23" x14ac:dyDescent="0.25">
      <c r="A77" s="1">
        <v>1003407</v>
      </c>
      <c r="B77" s="5" t="str">
        <f>VLOOKUP(H77,'FIPS Basin X-walk'!$A$2:$F$3224,6,FALSE)</f>
        <v/>
      </c>
      <c r="C77" s="1" t="s">
        <v>7347</v>
      </c>
      <c r="D77" s="1"/>
      <c r="E77" s="1"/>
      <c r="F77" s="1" t="s">
        <v>7348</v>
      </c>
      <c r="G77" s="1" t="s">
        <v>7349</v>
      </c>
      <c r="H77" s="1">
        <v>2016</v>
      </c>
      <c r="I77" s="1">
        <v>1003407</v>
      </c>
      <c r="J77" s="1">
        <v>53.878067000000001</v>
      </c>
      <c r="K77" s="1">
        <v>-166.551511</v>
      </c>
      <c r="L77" s="1"/>
      <c r="M77" s="1" t="s">
        <v>1479</v>
      </c>
      <c r="N77" s="1" t="s">
        <v>7344</v>
      </c>
      <c r="O77" s="1">
        <v>2022</v>
      </c>
      <c r="P77" s="1">
        <v>99692</v>
      </c>
      <c r="Q77" s="1" t="s">
        <v>7350</v>
      </c>
      <c r="R77" s="1"/>
      <c r="S77" s="1">
        <v>311710</v>
      </c>
      <c r="T77" s="1" t="s">
        <v>6826</v>
      </c>
      <c r="U77" s="1"/>
      <c r="V77" s="1" t="s">
        <v>7351</v>
      </c>
      <c r="W77" s="1" t="s">
        <v>6826</v>
      </c>
    </row>
    <row r="78" spans="1:23" x14ac:dyDescent="0.25">
      <c r="A78" s="1">
        <v>1008060</v>
      </c>
      <c r="B78" s="5" t="str">
        <f>VLOOKUP(H78,'FIPS Basin X-walk'!$A$2:$F$3224,6,FALSE)</f>
        <v/>
      </c>
      <c r="C78" s="1" t="s">
        <v>7352</v>
      </c>
      <c r="D78" s="1"/>
      <c r="E78" s="1"/>
      <c r="F78" s="1" t="s">
        <v>7353</v>
      </c>
      <c r="G78" s="1" t="s">
        <v>7354</v>
      </c>
      <c r="H78" s="1">
        <v>2016</v>
      </c>
      <c r="I78" s="1">
        <v>1008060</v>
      </c>
      <c r="J78" s="1">
        <v>53.888370000000002</v>
      </c>
      <c r="K78" s="1">
        <v>-166.53004999999999</v>
      </c>
      <c r="L78" s="1"/>
      <c r="M78" s="1" t="s">
        <v>1479</v>
      </c>
      <c r="N78" s="1" t="s">
        <v>7344</v>
      </c>
      <c r="O78" s="1">
        <v>2022</v>
      </c>
      <c r="P78" s="1">
        <v>99685</v>
      </c>
      <c r="Q78" s="1" t="s">
        <v>7355</v>
      </c>
      <c r="R78" s="1"/>
      <c r="S78" s="1">
        <v>221112</v>
      </c>
      <c r="T78" s="1" t="s">
        <v>6826</v>
      </c>
      <c r="U78" s="1"/>
      <c r="V78" s="1" t="s">
        <v>25948</v>
      </c>
      <c r="W78" s="1" t="s">
        <v>6828</v>
      </c>
    </row>
    <row r="79" spans="1:23" x14ac:dyDescent="0.25">
      <c r="A79" s="1">
        <v>1011331</v>
      </c>
      <c r="B79" s="5" t="str">
        <f>VLOOKUP(H79,'FIPS Basin X-walk'!$A$2:$F$3224,6,FALSE)</f>
        <v>Illinois Basin</v>
      </c>
      <c r="C79" s="1" t="s">
        <v>10810</v>
      </c>
      <c r="D79" s="1"/>
      <c r="E79" s="1"/>
      <c r="F79" s="1" t="s">
        <v>10811</v>
      </c>
      <c r="G79" s="1" t="s">
        <v>1878</v>
      </c>
      <c r="H79" s="1">
        <v>17003</v>
      </c>
      <c r="I79" s="1">
        <v>1011331</v>
      </c>
      <c r="J79" s="1">
        <v>37.002490000000002</v>
      </c>
      <c r="K79" s="1">
        <v>-89.167940000000002</v>
      </c>
      <c r="L79" s="1"/>
      <c r="M79" s="1" t="s">
        <v>1488</v>
      </c>
      <c r="N79" s="1" t="s">
        <v>10805</v>
      </c>
      <c r="O79" s="1">
        <v>2022</v>
      </c>
      <c r="P79" s="1">
        <v>62914</v>
      </c>
      <c r="Q79" s="1" t="s">
        <v>1439</v>
      </c>
      <c r="R79" s="1"/>
      <c r="S79" s="1">
        <v>221210</v>
      </c>
      <c r="T79" s="1" t="s">
        <v>6826</v>
      </c>
      <c r="U79" s="1"/>
      <c r="V79" s="1" t="s">
        <v>26348</v>
      </c>
      <c r="W79" s="1" t="s">
        <v>6826</v>
      </c>
    </row>
    <row r="80" spans="1:23" x14ac:dyDescent="0.25">
      <c r="A80" s="1">
        <v>1005019</v>
      </c>
      <c r="B80" s="5" t="str">
        <f>VLOOKUP(H80,'FIPS Basin X-walk'!$A$2:$F$3224,6,FALSE)</f>
        <v>Illinois Basin</v>
      </c>
      <c r="C80" s="1" t="s">
        <v>10807</v>
      </c>
      <c r="D80" s="1"/>
      <c r="E80" s="1"/>
      <c r="F80" s="1" t="s">
        <v>10808</v>
      </c>
      <c r="G80" s="1" t="s">
        <v>10809</v>
      </c>
      <c r="H80" s="1">
        <v>17003</v>
      </c>
      <c r="I80" s="1">
        <v>1005019</v>
      </c>
      <c r="J80" s="1">
        <v>37.014330000000001</v>
      </c>
      <c r="K80" s="1">
        <v>-89.177340000000001</v>
      </c>
      <c r="L80" s="1"/>
      <c r="M80" s="1" t="s">
        <v>1488</v>
      </c>
      <c r="N80" s="1" t="s">
        <v>10805</v>
      </c>
      <c r="O80" s="1">
        <v>2022</v>
      </c>
      <c r="P80" s="1">
        <v>62914</v>
      </c>
      <c r="Q80" s="1" t="s">
        <v>25443</v>
      </c>
      <c r="R80" s="1"/>
      <c r="S80" s="1">
        <v>311224</v>
      </c>
      <c r="T80" s="1" t="s">
        <v>6826</v>
      </c>
      <c r="U80" s="1"/>
      <c r="V80" s="1" t="s">
        <v>25444</v>
      </c>
      <c r="W80" s="1" t="s">
        <v>6826</v>
      </c>
    </row>
    <row r="81" spans="1:23" x14ac:dyDescent="0.25">
      <c r="A81" s="1">
        <v>1001813</v>
      </c>
      <c r="B81" s="5" t="str">
        <f>VLOOKUP(H81,'FIPS Basin X-walk'!$A$2:$F$3224,6,FALSE)</f>
        <v>Piedmont-Blue Ridge Prov</v>
      </c>
      <c r="C81" s="1" t="s">
        <v>22412</v>
      </c>
      <c r="D81" s="1"/>
      <c r="E81" s="1"/>
      <c r="F81" s="1" t="s">
        <v>11722</v>
      </c>
      <c r="G81" s="1" t="s">
        <v>22413</v>
      </c>
      <c r="H81" s="1">
        <v>51510</v>
      </c>
      <c r="I81" s="1">
        <v>1001813</v>
      </c>
      <c r="J81" s="1">
        <v>38.801369999999999</v>
      </c>
      <c r="K81" s="1">
        <v>-77.128590000000003</v>
      </c>
      <c r="L81" s="1"/>
      <c r="M81" s="1" t="s">
        <v>1486</v>
      </c>
      <c r="N81" s="1" t="s">
        <v>15119</v>
      </c>
      <c r="O81" s="1">
        <v>2022</v>
      </c>
      <c r="P81" s="1">
        <v>22304</v>
      </c>
      <c r="Q81" s="1" t="s">
        <v>24770</v>
      </c>
      <c r="R81" s="1"/>
      <c r="S81" s="1">
        <v>562213</v>
      </c>
      <c r="T81" s="1" t="s">
        <v>6826</v>
      </c>
      <c r="U81" s="1"/>
      <c r="V81" s="1" t="s">
        <v>8980</v>
      </c>
      <c r="W81" s="1" t="s">
        <v>6828</v>
      </c>
    </row>
    <row r="82" spans="1:23" x14ac:dyDescent="0.25">
      <c r="A82" s="1">
        <v>1005838</v>
      </c>
      <c r="B82" s="5" t="str">
        <f>VLOOKUP(H82,'FIPS Basin X-walk'!$A$2:$F$3224,6,FALSE)</f>
        <v>Michigan Basin</v>
      </c>
      <c r="C82" s="1" t="s">
        <v>14191</v>
      </c>
      <c r="D82" s="1"/>
      <c r="E82" s="1"/>
      <c r="F82" s="1" t="s">
        <v>14192</v>
      </c>
      <c r="G82" s="1" t="s">
        <v>14189</v>
      </c>
      <c r="H82" s="1">
        <v>26003</v>
      </c>
      <c r="I82" s="1">
        <v>1005838</v>
      </c>
      <c r="J82" s="1">
        <v>46.408700000000003</v>
      </c>
      <c r="K82" s="1">
        <v>-86.645499999999998</v>
      </c>
      <c r="L82" s="1"/>
      <c r="M82" s="1" t="s">
        <v>1493</v>
      </c>
      <c r="N82" s="1" t="s">
        <v>14185</v>
      </c>
      <c r="O82" s="1">
        <v>2022</v>
      </c>
      <c r="P82" s="1">
        <v>49862</v>
      </c>
      <c r="Q82" s="1" t="s">
        <v>14193</v>
      </c>
      <c r="R82" s="1"/>
      <c r="S82" s="1">
        <v>322120</v>
      </c>
      <c r="T82" s="1" t="s">
        <v>6826</v>
      </c>
      <c r="U82" s="1"/>
      <c r="V82" s="1" t="s">
        <v>14194</v>
      </c>
      <c r="W82" s="1" t="s">
        <v>6826</v>
      </c>
    </row>
    <row r="83" spans="1:23" x14ac:dyDescent="0.25">
      <c r="A83" s="1">
        <v>1013315</v>
      </c>
      <c r="B83" s="5" t="str">
        <f>VLOOKUP(H83,'FIPS Basin X-walk'!$A$2:$F$3224,6,FALSE)</f>
        <v>Michigan Basin</v>
      </c>
      <c r="C83" s="1" t="s">
        <v>14187</v>
      </c>
      <c r="D83" s="1"/>
      <c r="E83" s="1"/>
      <c r="F83" s="1" t="s">
        <v>14188</v>
      </c>
      <c r="G83" s="1" t="s">
        <v>14189</v>
      </c>
      <c r="H83" s="1">
        <v>26003</v>
      </c>
      <c r="I83" s="1">
        <v>1013315</v>
      </c>
      <c r="J83" s="1">
        <v>46.373241</v>
      </c>
      <c r="K83" s="1">
        <v>-86.596691000000007</v>
      </c>
      <c r="L83" s="1"/>
      <c r="M83" s="1" t="s">
        <v>1493</v>
      </c>
      <c r="N83" s="1" t="s">
        <v>14185</v>
      </c>
      <c r="O83" s="1">
        <v>2022</v>
      </c>
      <c r="P83" s="1">
        <v>49895</v>
      </c>
      <c r="Q83" s="1" t="s">
        <v>14190</v>
      </c>
      <c r="R83" s="1"/>
      <c r="S83" s="1">
        <v>562212</v>
      </c>
      <c r="T83" s="1" t="s">
        <v>6826</v>
      </c>
      <c r="U83" s="1"/>
      <c r="V83" s="1" t="s">
        <v>7305</v>
      </c>
      <c r="W83" s="1" t="s">
        <v>6826</v>
      </c>
    </row>
    <row r="84" spans="1:23" x14ac:dyDescent="0.25">
      <c r="A84" s="1">
        <v>1007419</v>
      </c>
      <c r="B84" s="5" t="str">
        <f>VLOOKUP(H84,'FIPS Basin X-walk'!$A$2:$F$3224,6,FALSE)</f>
        <v>Iowa Shelf</v>
      </c>
      <c r="C84" s="1" t="s">
        <v>11972</v>
      </c>
      <c r="D84" s="1"/>
      <c r="E84" s="1" t="s">
        <v>6828</v>
      </c>
      <c r="F84" s="1" t="s">
        <v>11973</v>
      </c>
      <c r="G84" s="1" t="s">
        <v>2162</v>
      </c>
      <c r="H84" s="1">
        <v>19005</v>
      </c>
      <c r="I84" s="1">
        <v>1007419</v>
      </c>
      <c r="J84" s="1">
        <v>43.335900000000002</v>
      </c>
      <c r="K84" s="1">
        <v>-91.167199999999994</v>
      </c>
      <c r="L84" s="1"/>
      <c r="M84" s="1" t="s">
        <v>1500</v>
      </c>
      <c r="N84" s="1" t="s">
        <v>11970</v>
      </c>
      <c r="O84" s="1">
        <v>2022</v>
      </c>
      <c r="P84" s="1">
        <v>52151</v>
      </c>
      <c r="Q84" s="1" t="s">
        <v>11974</v>
      </c>
      <c r="R84" s="1"/>
      <c r="S84" s="1">
        <v>221112</v>
      </c>
      <c r="T84" s="1" t="s">
        <v>6826</v>
      </c>
      <c r="U84" s="1"/>
      <c r="V84" s="1" t="s">
        <v>11975</v>
      </c>
      <c r="W84" s="1" t="s">
        <v>6828</v>
      </c>
    </row>
    <row r="85" spans="1:23" x14ac:dyDescent="0.25">
      <c r="A85" s="1">
        <v>1001106</v>
      </c>
      <c r="B85" s="5" t="str">
        <f>VLOOKUP(H85,'FIPS Basin X-walk'!$A$2:$F$3224,6,FALSE)</f>
        <v>Michigan Basin</v>
      </c>
      <c r="C85" s="1" t="s">
        <v>14200</v>
      </c>
      <c r="D85" s="1"/>
      <c r="E85" s="1"/>
      <c r="F85" s="1" t="s">
        <v>14201</v>
      </c>
      <c r="G85" s="1" t="s">
        <v>2146</v>
      </c>
      <c r="H85" s="1">
        <v>26005</v>
      </c>
      <c r="I85" s="1">
        <v>1001106</v>
      </c>
      <c r="J85" s="1">
        <v>42.755299999999998</v>
      </c>
      <c r="K85" s="1">
        <v>-86.085300000000004</v>
      </c>
      <c r="L85" s="1"/>
      <c r="M85" s="1" t="s">
        <v>1493</v>
      </c>
      <c r="N85" s="1" t="s">
        <v>14185</v>
      </c>
      <c r="O85" s="1">
        <v>2022</v>
      </c>
      <c r="P85" s="1">
        <v>49423</v>
      </c>
      <c r="Q85" s="1" t="s">
        <v>14202</v>
      </c>
      <c r="R85" s="1"/>
      <c r="S85" s="1">
        <v>221112</v>
      </c>
      <c r="T85" s="1" t="s">
        <v>6826</v>
      </c>
      <c r="U85" s="1"/>
      <c r="V85" s="1" t="s">
        <v>24631</v>
      </c>
      <c r="W85" s="1" t="s">
        <v>6828</v>
      </c>
    </row>
    <row r="86" spans="1:23" x14ac:dyDescent="0.25">
      <c r="A86" s="1">
        <v>1000248</v>
      </c>
      <c r="B86" s="5" t="str">
        <f>VLOOKUP(H86,'FIPS Basin X-walk'!$A$2:$F$3224,6,FALSE)</f>
        <v>Michigan Basin</v>
      </c>
      <c r="C86" s="1" t="s">
        <v>14198</v>
      </c>
      <c r="D86" s="1"/>
      <c r="E86" s="1"/>
      <c r="F86" s="1" t="s">
        <v>14199</v>
      </c>
      <c r="G86" s="1" t="s">
        <v>2146</v>
      </c>
      <c r="H86" s="1">
        <v>26005</v>
      </c>
      <c r="I86" s="1">
        <v>1000248</v>
      </c>
      <c r="J86" s="1">
        <v>42.464100000000002</v>
      </c>
      <c r="K86" s="1">
        <v>-85.694100000000006</v>
      </c>
      <c r="L86" s="1"/>
      <c r="M86" s="1" t="s">
        <v>1493</v>
      </c>
      <c r="N86" s="1" t="s">
        <v>14185</v>
      </c>
      <c r="O86" s="1">
        <v>2022</v>
      </c>
      <c r="P86" s="1">
        <v>49078</v>
      </c>
      <c r="Q86" s="1" t="s">
        <v>24447</v>
      </c>
      <c r="R86" s="1"/>
      <c r="S86" s="1"/>
      <c r="T86" s="1" t="s">
        <v>6828</v>
      </c>
      <c r="U86" s="1"/>
      <c r="V86" s="1" t="s">
        <v>6978</v>
      </c>
      <c r="W86" s="1" t="s">
        <v>6826</v>
      </c>
    </row>
    <row r="87" spans="1:23" x14ac:dyDescent="0.25">
      <c r="A87" s="1">
        <v>1004923</v>
      </c>
      <c r="B87" s="5" t="str">
        <f>VLOOKUP(H87,'FIPS Basin X-walk'!$A$2:$F$3224,6,FALSE)</f>
        <v>Michigan Basin</v>
      </c>
      <c r="C87" s="1" t="s">
        <v>14195</v>
      </c>
      <c r="D87" s="1"/>
      <c r="E87" s="1"/>
      <c r="F87" s="1" t="s">
        <v>14196</v>
      </c>
      <c r="G87" s="1" t="s">
        <v>14197</v>
      </c>
      <c r="H87" s="1">
        <v>26005</v>
      </c>
      <c r="I87" s="1">
        <v>1004923</v>
      </c>
      <c r="J87" s="1">
        <v>42.66621</v>
      </c>
      <c r="K87" s="1">
        <v>-85.956419999999994</v>
      </c>
      <c r="L87" s="1"/>
      <c r="M87" s="1" t="s">
        <v>1493</v>
      </c>
      <c r="N87" s="1" t="s">
        <v>14185</v>
      </c>
      <c r="O87" s="1">
        <v>2022</v>
      </c>
      <c r="P87" s="1">
        <v>49419</v>
      </c>
      <c r="Q87" s="1" t="s">
        <v>565</v>
      </c>
      <c r="R87" s="1"/>
      <c r="S87" s="1" t="s">
        <v>24435</v>
      </c>
      <c r="T87" s="1" t="s">
        <v>6826</v>
      </c>
      <c r="U87" s="1"/>
      <c r="V87" s="1" t="s">
        <v>12735</v>
      </c>
      <c r="W87" s="1" t="s">
        <v>6826</v>
      </c>
    </row>
    <row r="88" spans="1:23" x14ac:dyDescent="0.25">
      <c r="A88" s="1">
        <v>1001223</v>
      </c>
      <c r="B88" s="5" t="str">
        <f>VLOOKUP(H88,'FIPS Basin X-walk'!$A$2:$F$3224,6,FALSE)</f>
        <v>Appalachian Basin (Eastern Overthrust Area)</v>
      </c>
      <c r="C88" s="1" t="s">
        <v>13820</v>
      </c>
      <c r="D88" s="1"/>
      <c r="E88" s="1" t="s">
        <v>6828</v>
      </c>
      <c r="F88" s="1" t="s">
        <v>13821</v>
      </c>
      <c r="G88" s="1" t="s">
        <v>1797</v>
      </c>
      <c r="H88" s="1">
        <v>24001</v>
      </c>
      <c r="I88" s="1">
        <v>1001223</v>
      </c>
      <c r="J88" s="1">
        <v>39.5944</v>
      </c>
      <c r="K88" s="1">
        <v>-78.745599999999996</v>
      </c>
      <c r="L88" s="1" t="s">
        <v>24387</v>
      </c>
      <c r="M88" s="1" t="s">
        <v>1509</v>
      </c>
      <c r="N88" s="1" t="s">
        <v>13818</v>
      </c>
      <c r="O88" s="1">
        <v>2022</v>
      </c>
      <c r="P88" s="1">
        <v>21502</v>
      </c>
      <c r="Q88" s="1" t="s">
        <v>13822</v>
      </c>
      <c r="R88" s="1"/>
      <c r="S88" s="1" t="s">
        <v>24355</v>
      </c>
      <c r="T88" s="1" t="s">
        <v>6828</v>
      </c>
      <c r="U88" s="1"/>
      <c r="V88" s="1" t="s">
        <v>8410</v>
      </c>
      <c r="W88" s="1" t="s">
        <v>6828</v>
      </c>
    </row>
    <row r="89" spans="1:23" x14ac:dyDescent="0.25">
      <c r="A89" s="1">
        <v>1001217</v>
      </c>
      <c r="B89" s="5" t="str">
        <f>VLOOKUP(H89,'FIPS Basin X-walk'!$A$2:$F$3224,6,FALSE)</f>
        <v>Appalachian Basin (Eastern Overthrust Area)</v>
      </c>
      <c r="C89" s="1" t="s">
        <v>16653</v>
      </c>
      <c r="D89" s="1"/>
      <c r="E89" s="1"/>
      <c r="F89" s="1" t="s">
        <v>16654</v>
      </c>
      <c r="G89" s="1" t="s">
        <v>1797</v>
      </c>
      <c r="H89" s="1">
        <v>36003</v>
      </c>
      <c r="I89" s="1">
        <v>1001217</v>
      </c>
      <c r="J89" s="1">
        <v>42.508299999999998</v>
      </c>
      <c r="K89" s="1">
        <v>-78.066100000000006</v>
      </c>
      <c r="L89" s="1"/>
      <c r="M89" s="1" t="s">
        <v>1481</v>
      </c>
      <c r="N89" s="1" t="s">
        <v>16632</v>
      </c>
      <c r="O89" s="1">
        <v>2022</v>
      </c>
      <c r="P89" s="1">
        <v>14536</v>
      </c>
      <c r="Q89" s="1" t="s">
        <v>16655</v>
      </c>
      <c r="R89" s="1"/>
      <c r="S89" s="1" t="s">
        <v>24355</v>
      </c>
      <c r="T89" s="1" t="s">
        <v>6826</v>
      </c>
      <c r="U89" s="1"/>
      <c r="V89" s="1" t="s">
        <v>16656</v>
      </c>
      <c r="W89" s="1" t="s">
        <v>6828</v>
      </c>
    </row>
    <row r="90" spans="1:23" x14ac:dyDescent="0.25">
      <c r="A90" s="1">
        <v>1008007</v>
      </c>
      <c r="B90" s="5" t="str">
        <f>VLOOKUP(H90,'FIPS Basin X-walk'!$A$2:$F$3224,6,FALSE)</f>
        <v>Appalachian Basin (Eastern Overthrust Area)</v>
      </c>
      <c r="C90" s="1" t="s">
        <v>16657</v>
      </c>
      <c r="D90" s="1"/>
      <c r="E90" s="1"/>
      <c r="F90" s="1" t="s">
        <v>14019</v>
      </c>
      <c r="G90" s="1" t="s">
        <v>13817</v>
      </c>
      <c r="H90" s="1">
        <v>36003</v>
      </c>
      <c r="I90" s="1">
        <v>1008007</v>
      </c>
      <c r="J90" s="1">
        <v>42.088073999999999</v>
      </c>
      <c r="K90" s="1">
        <v>-77.783980999999997</v>
      </c>
      <c r="L90" s="1"/>
      <c r="M90" s="1" t="s">
        <v>1481</v>
      </c>
      <c r="N90" s="1" t="s">
        <v>16632</v>
      </c>
      <c r="O90" s="1">
        <v>2022</v>
      </c>
      <c r="P90" s="1">
        <v>14806</v>
      </c>
      <c r="Q90" s="1" t="s">
        <v>1282</v>
      </c>
      <c r="R90" s="1"/>
      <c r="S90" s="1" t="s">
        <v>24435</v>
      </c>
      <c r="T90" s="1" t="s">
        <v>6826</v>
      </c>
      <c r="U90" s="1"/>
      <c r="V90" s="1" t="s">
        <v>16658</v>
      </c>
      <c r="W90" s="1" t="s">
        <v>6826</v>
      </c>
    </row>
    <row r="91" spans="1:23" x14ac:dyDescent="0.25">
      <c r="A91" s="1">
        <v>1005258</v>
      </c>
      <c r="B91" s="5" t="str">
        <f>VLOOKUP(H91,'FIPS Basin X-walk'!$A$2:$F$3224,6,FALSE)</f>
        <v>Appalachian Basin (Eastern Overthrust Area)</v>
      </c>
      <c r="C91" s="1" t="s">
        <v>16659</v>
      </c>
      <c r="D91" s="1"/>
      <c r="E91" s="1"/>
      <c r="F91" s="1" t="s">
        <v>16660</v>
      </c>
      <c r="G91" s="1" t="s">
        <v>13817</v>
      </c>
      <c r="H91" s="1">
        <v>36003</v>
      </c>
      <c r="I91" s="1">
        <v>1005258</v>
      </c>
      <c r="J91" s="1">
        <v>42.28678</v>
      </c>
      <c r="K91" s="1">
        <v>-78.007919999999999</v>
      </c>
      <c r="L91" s="1"/>
      <c r="M91" s="1" t="s">
        <v>1481</v>
      </c>
      <c r="N91" s="1" t="s">
        <v>16632</v>
      </c>
      <c r="O91" s="1">
        <v>2022</v>
      </c>
      <c r="P91" s="1">
        <v>14709</v>
      </c>
      <c r="Q91" s="1" t="s">
        <v>16661</v>
      </c>
      <c r="R91" s="1"/>
      <c r="S91" s="1" t="s">
        <v>24358</v>
      </c>
      <c r="T91" s="1" t="s">
        <v>6826</v>
      </c>
      <c r="U91" s="1"/>
      <c r="V91" s="1" t="s">
        <v>13784</v>
      </c>
      <c r="W91" s="1" t="s">
        <v>6828</v>
      </c>
    </row>
    <row r="92" spans="1:23" x14ac:dyDescent="0.25">
      <c r="A92" s="1">
        <v>1007611</v>
      </c>
      <c r="B92" s="5" t="str">
        <f>VLOOKUP(H92,'FIPS Basin X-walk'!$A$2:$F$3224,6,FALSE)</f>
        <v>Appalachian Basin (Eastern Overthrust Area)</v>
      </c>
      <c r="C92" s="1" t="s">
        <v>13815</v>
      </c>
      <c r="D92" s="1"/>
      <c r="E92" s="1"/>
      <c r="F92" s="1" t="s">
        <v>13816</v>
      </c>
      <c r="G92" s="1" t="s">
        <v>13817</v>
      </c>
      <c r="H92" s="1">
        <v>24001</v>
      </c>
      <c r="I92" s="1">
        <v>1007611</v>
      </c>
      <c r="J92" s="1">
        <v>39.607222</v>
      </c>
      <c r="K92" s="1">
        <v>-78.921943999999996</v>
      </c>
      <c r="L92" s="1"/>
      <c r="M92" s="1" t="s">
        <v>1509</v>
      </c>
      <c r="N92" s="1" t="s">
        <v>13818</v>
      </c>
      <c r="O92" s="1">
        <v>2022</v>
      </c>
      <c r="P92" s="1">
        <v>21532</v>
      </c>
      <c r="Q92" s="1" t="s">
        <v>13819</v>
      </c>
      <c r="R92" s="1"/>
      <c r="S92" s="1" t="s">
        <v>24358</v>
      </c>
      <c r="T92" s="1" t="s">
        <v>6826</v>
      </c>
      <c r="U92" s="1"/>
      <c r="V92" s="1" t="s">
        <v>24734</v>
      </c>
      <c r="W92" s="1" t="s">
        <v>6826</v>
      </c>
    </row>
    <row r="93" spans="1:23" x14ac:dyDescent="0.25">
      <c r="A93" s="1">
        <v>1000256</v>
      </c>
      <c r="B93" s="5" t="str">
        <f>VLOOKUP(H93,'FIPS Basin X-walk'!$A$2:$F$3224,6,FALSE)</f>
        <v>Appalachian Basin (Eastern Overthrust Area)</v>
      </c>
      <c r="C93" s="1" t="s">
        <v>22142</v>
      </c>
      <c r="D93" s="1"/>
      <c r="E93" s="1" t="s">
        <v>6828</v>
      </c>
      <c r="F93" s="1" t="s">
        <v>10478</v>
      </c>
      <c r="G93" s="1" t="s">
        <v>1773</v>
      </c>
      <c r="H93" s="1">
        <v>51005</v>
      </c>
      <c r="I93" s="1">
        <v>1000256</v>
      </c>
      <c r="J93" s="1">
        <v>37.799700000000001</v>
      </c>
      <c r="K93" s="1">
        <v>-79.994600000000005</v>
      </c>
      <c r="L93" s="1"/>
      <c r="M93" s="1" t="s">
        <v>1486</v>
      </c>
      <c r="N93" s="1" t="s">
        <v>15119</v>
      </c>
      <c r="O93" s="1">
        <v>2022</v>
      </c>
      <c r="P93" s="1">
        <v>24426</v>
      </c>
      <c r="Q93" s="1" t="s">
        <v>24452</v>
      </c>
      <c r="R93" s="1" t="s">
        <v>24453</v>
      </c>
      <c r="S93" s="1" t="s">
        <v>24385</v>
      </c>
      <c r="T93" s="1" t="s">
        <v>6828</v>
      </c>
      <c r="U93" s="1"/>
      <c r="V93" s="1" t="s">
        <v>6986</v>
      </c>
      <c r="W93" s="1" t="s">
        <v>6828</v>
      </c>
    </row>
    <row r="94" spans="1:23" x14ac:dyDescent="0.25">
      <c r="A94" s="1">
        <v>1000233</v>
      </c>
      <c r="B94" s="5" t="str">
        <f>VLOOKUP(H94,'FIPS Basin X-walk'!$A$2:$F$3224,6,FALSE)</f>
        <v>Appalachian Basin (Eastern Overthrust Area)</v>
      </c>
      <c r="C94" s="1" t="s">
        <v>18886</v>
      </c>
      <c r="D94" s="1"/>
      <c r="E94" s="1"/>
      <c r="F94" s="1" t="s">
        <v>18887</v>
      </c>
      <c r="G94" s="1" t="s">
        <v>1557</v>
      </c>
      <c r="H94" s="1">
        <v>42003</v>
      </c>
      <c r="I94" s="1">
        <v>1000233</v>
      </c>
      <c r="J94" s="1">
        <v>40.392499999999998</v>
      </c>
      <c r="K94" s="1">
        <v>-79.856399999999994</v>
      </c>
      <c r="L94" s="1"/>
      <c r="M94" s="1" t="s">
        <v>1501</v>
      </c>
      <c r="N94" s="1" t="s">
        <v>18868</v>
      </c>
      <c r="O94" s="1">
        <v>2022</v>
      </c>
      <c r="P94" s="1">
        <v>15104</v>
      </c>
      <c r="Q94" s="1" t="s">
        <v>18888</v>
      </c>
      <c r="R94" s="1"/>
      <c r="S94" s="1" t="s">
        <v>24372</v>
      </c>
      <c r="T94" s="1" t="s">
        <v>6826</v>
      </c>
      <c r="U94" s="1"/>
      <c r="V94" s="1" t="s">
        <v>7025</v>
      </c>
      <c r="W94" s="1" t="s">
        <v>6826</v>
      </c>
    </row>
    <row r="95" spans="1:23" x14ac:dyDescent="0.25">
      <c r="A95" s="1">
        <v>1012681</v>
      </c>
      <c r="B95" s="5" t="str">
        <f>VLOOKUP(H95,'FIPS Basin X-walk'!$A$2:$F$3224,6,FALSE)</f>
        <v>Appalachian Basin (Eastern Overthrust Area)</v>
      </c>
      <c r="C95" s="1" t="s">
        <v>18870</v>
      </c>
      <c r="D95" s="1"/>
      <c r="E95" s="1"/>
      <c r="F95" s="1" t="s">
        <v>18871</v>
      </c>
      <c r="G95" s="1" t="s">
        <v>1557</v>
      </c>
      <c r="H95" s="1">
        <v>42003</v>
      </c>
      <c r="I95" s="1">
        <v>1012681</v>
      </c>
      <c r="J95" s="1">
        <v>40.442188000000002</v>
      </c>
      <c r="K95" s="1">
        <v>-80.000854000000004</v>
      </c>
      <c r="L95" s="1"/>
      <c r="M95" s="1" t="s">
        <v>1501</v>
      </c>
      <c r="N95" s="1" t="s">
        <v>18868</v>
      </c>
      <c r="O95" s="1">
        <v>2022</v>
      </c>
      <c r="P95" s="1">
        <v>15317</v>
      </c>
      <c r="Q95" s="1" t="s">
        <v>24197</v>
      </c>
      <c r="R95" s="1"/>
      <c r="S95" s="1">
        <v>211130</v>
      </c>
      <c r="T95" s="1" t="s">
        <v>6826</v>
      </c>
      <c r="U95" s="1"/>
      <c r="V95" s="1" t="s">
        <v>18873</v>
      </c>
      <c r="W95" s="1" t="s">
        <v>6826</v>
      </c>
    </row>
    <row r="96" spans="1:23" x14ac:dyDescent="0.25">
      <c r="A96" s="1">
        <v>1000124</v>
      </c>
      <c r="B96" s="5" t="str">
        <f>VLOOKUP(H96,'FIPS Basin X-walk'!$A$2:$F$3224,6,FALSE)</f>
        <v>Appalachian Basin (Eastern Overthrust Area)</v>
      </c>
      <c r="C96" s="1" t="s">
        <v>18915</v>
      </c>
      <c r="D96" s="1"/>
      <c r="E96" s="1"/>
      <c r="F96" s="1" t="s">
        <v>18916</v>
      </c>
      <c r="G96" s="1" t="s">
        <v>1557</v>
      </c>
      <c r="H96" s="1">
        <v>42003</v>
      </c>
      <c r="I96" s="1">
        <v>1000124</v>
      </c>
      <c r="J96" s="1">
        <v>40.309699999999999</v>
      </c>
      <c r="K96" s="1">
        <v>-79.881900000000002</v>
      </c>
      <c r="L96" s="1"/>
      <c r="M96" s="1" t="s">
        <v>1501</v>
      </c>
      <c r="N96" s="1" t="s">
        <v>18868</v>
      </c>
      <c r="O96" s="1">
        <v>2022</v>
      </c>
      <c r="P96" s="1">
        <v>15025</v>
      </c>
      <c r="Q96" s="1" t="s">
        <v>18917</v>
      </c>
      <c r="R96" s="1"/>
      <c r="S96" s="1" t="s">
        <v>24423</v>
      </c>
      <c r="T96" s="1" t="s">
        <v>6826</v>
      </c>
      <c r="U96" s="1"/>
      <c r="V96" s="1" t="s">
        <v>7025</v>
      </c>
      <c r="W96" s="1" t="s">
        <v>6826</v>
      </c>
    </row>
    <row r="97" spans="1:23" x14ac:dyDescent="0.25">
      <c r="A97" s="1">
        <v>1014374</v>
      </c>
      <c r="B97" s="5" t="str">
        <f>VLOOKUP(H97,'FIPS Basin X-walk'!$A$2:$F$3224,6,FALSE)</f>
        <v>Appalachian Basin (Eastern Overthrust Area)</v>
      </c>
      <c r="C97" s="1" t="s">
        <v>27074</v>
      </c>
      <c r="D97" s="1"/>
      <c r="E97" s="1"/>
      <c r="F97" s="1" t="s">
        <v>27075</v>
      </c>
      <c r="G97" s="1" t="s">
        <v>1557</v>
      </c>
      <c r="H97" s="1">
        <v>42003</v>
      </c>
      <c r="I97" s="1">
        <v>1014374</v>
      </c>
      <c r="J97" s="1">
        <v>40.496666753077001</v>
      </c>
      <c r="K97" s="1">
        <v>-80.2315584023453</v>
      </c>
      <c r="L97" s="1"/>
      <c r="M97" s="1" t="s">
        <v>1501</v>
      </c>
      <c r="N97" s="1" t="s">
        <v>18868</v>
      </c>
      <c r="O97" s="1">
        <v>2022</v>
      </c>
      <c r="P97" s="1">
        <v>15108</v>
      </c>
      <c r="Q97" s="1" t="s">
        <v>27076</v>
      </c>
      <c r="R97" s="1"/>
      <c r="S97" s="1">
        <v>221112</v>
      </c>
      <c r="T97" s="1" t="s">
        <v>6826</v>
      </c>
      <c r="U97" s="1"/>
      <c r="V97" s="1" t="s">
        <v>27077</v>
      </c>
      <c r="W97" s="1" t="s">
        <v>6828</v>
      </c>
    </row>
    <row r="98" spans="1:23" x14ac:dyDescent="0.25">
      <c r="A98" s="1">
        <v>1007427</v>
      </c>
      <c r="B98" s="5" t="str">
        <f>VLOOKUP(H98,'FIPS Basin X-walk'!$A$2:$F$3224,6,FALSE)</f>
        <v>Appalachian Basin (Eastern Overthrust Area)</v>
      </c>
      <c r="C98" s="1" t="s">
        <v>18925</v>
      </c>
      <c r="D98" s="1"/>
      <c r="E98" s="1"/>
      <c r="F98" s="1" t="s">
        <v>18897</v>
      </c>
      <c r="G98" s="1" t="s">
        <v>1557</v>
      </c>
      <c r="H98" s="1">
        <v>42003</v>
      </c>
      <c r="I98" s="1">
        <v>1007427</v>
      </c>
      <c r="J98" s="1">
        <v>40.463799999999999</v>
      </c>
      <c r="K98" s="1">
        <v>-80.043999999999997</v>
      </c>
      <c r="L98" s="1"/>
      <c r="M98" s="1" t="s">
        <v>1501</v>
      </c>
      <c r="N98" s="1" t="s">
        <v>18868</v>
      </c>
      <c r="O98" s="1">
        <v>2022</v>
      </c>
      <c r="P98" s="1">
        <v>15204</v>
      </c>
      <c r="Q98" s="1" t="s">
        <v>18926</v>
      </c>
      <c r="R98" s="1"/>
      <c r="S98" s="1" t="s">
        <v>24355</v>
      </c>
      <c r="T98" s="1" t="s">
        <v>6826</v>
      </c>
      <c r="U98" s="1"/>
      <c r="V98" s="1" t="s">
        <v>16336</v>
      </c>
      <c r="W98" s="1" t="s">
        <v>6828</v>
      </c>
    </row>
    <row r="99" spans="1:23" x14ac:dyDescent="0.25">
      <c r="A99" s="1">
        <v>1010233</v>
      </c>
      <c r="B99" s="5" t="str">
        <f>VLOOKUP(H99,'FIPS Basin X-walk'!$A$2:$F$3224,6,FALSE)</f>
        <v>Appalachian Basin (Eastern Overthrust Area)</v>
      </c>
      <c r="C99" s="1" t="s">
        <v>26205</v>
      </c>
      <c r="D99" s="1"/>
      <c r="E99" s="1"/>
      <c r="F99" s="1" t="s">
        <v>18885</v>
      </c>
      <c r="G99" s="1" t="s">
        <v>1557</v>
      </c>
      <c r="H99" s="1">
        <v>42003</v>
      </c>
      <c r="I99" s="1">
        <v>1010233</v>
      </c>
      <c r="J99" s="1">
        <v>40.442188000000002</v>
      </c>
      <c r="K99" s="1">
        <v>-80.000854000000004</v>
      </c>
      <c r="L99" s="1"/>
      <c r="M99" s="1" t="s">
        <v>1501</v>
      </c>
      <c r="N99" s="1" t="s">
        <v>18868</v>
      </c>
      <c r="O99" s="1">
        <v>2022</v>
      </c>
      <c r="P99" s="1">
        <v>15222</v>
      </c>
      <c r="Q99" s="1" t="s">
        <v>1008</v>
      </c>
      <c r="R99" s="1"/>
      <c r="S99" s="1">
        <v>211130</v>
      </c>
      <c r="T99" s="1" t="s">
        <v>6826</v>
      </c>
      <c r="U99" s="1"/>
      <c r="V99" s="1" t="s">
        <v>18889</v>
      </c>
      <c r="W99" s="1" t="s">
        <v>6826</v>
      </c>
    </row>
    <row r="100" spans="1:23" x14ac:dyDescent="0.25">
      <c r="A100" s="1">
        <v>1013104</v>
      </c>
      <c r="B100" s="5" t="str">
        <f>VLOOKUP(H100,'FIPS Basin X-walk'!$A$2:$F$3224,6,FALSE)</f>
        <v>Appalachian Basin (Eastern Overthrust Area)</v>
      </c>
      <c r="C100" s="1" t="s">
        <v>26603</v>
      </c>
      <c r="D100" s="1"/>
      <c r="E100" s="1"/>
      <c r="F100" s="1" t="s">
        <v>18909</v>
      </c>
      <c r="G100" s="1" t="s">
        <v>1557</v>
      </c>
      <c r="H100" s="1">
        <v>42003</v>
      </c>
      <c r="I100" s="1">
        <v>1013104</v>
      </c>
      <c r="J100" s="1">
        <v>40.559373100000002</v>
      </c>
      <c r="K100" s="1">
        <v>-80.165185399999999</v>
      </c>
      <c r="L100" s="1"/>
      <c r="M100" s="1" t="s">
        <v>1501</v>
      </c>
      <c r="N100" s="1" t="s">
        <v>18868</v>
      </c>
      <c r="O100" s="1">
        <v>2022</v>
      </c>
      <c r="P100" s="1">
        <v>15143</v>
      </c>
      <c r="Q100" s="1" t="s">
        <v>26604</v>
      </c>
      <c r="R100" s="1"/>
      <c r="S100" s="1">
        <v>211130</v>
      </c>
      <c r="T100" s="1" t="s">
        <v>6826</v>
      </c>
      <c r="U100" s="1"/>
      <c r="V100" s="1" t="s">
        <v>23576</v>
      </c>
      <c r="W100" s="1" t="s">
        <v>6826</v>
      </c>
    </row>
    <row r="101" spans="1:23" x14ac:dyDescent="0.25">
      <c r="A101" s="1">
        <v>1001198</v>
      </c>
      <c r="B101" s="5" t="str">
        <f>VLOOKUP(H101,'FIPS Basin X-walk'!$A$2:$F$3224,6,FALSE)</f>
        <v>Appalachian Basin (Eastern Overthrust Area)</v>
      </c>
      <c r="C101" s="1" t="s">
        <v>18874</v>
      </c>
      <c r="D101" s="1"/>
      <c r="E101" s="1" t="s">
        <v>6828</v>
      </c>
      <c r="F101" s="1" t="s">
        <v>8002</v>
      </c>
      <c r="G101" s="1" t="s">
        <v>1557</v>
      </c>
      <c r="H101" s="1">
        <v>42003</v>
      </c>
      <c r="I101" s="1">
        <v>1001198</v>
      </c>
      <c r="J101" s="1">
        <v>40.5383</v>
      </c>
      <c r="K101" s="1">
        <v>-79.790599999999998</v>
      </c>
      <c r="L101" s="1"/>
      <c r="M101" s="1" t="s">
        <v>1501</v>
      </c>
      <c r="N101" s="1" t="s">
        <v>18868</v>
      </c>
      <c r="O101" s="1">
        <v>2022</v>
      </c>
      <c r="P101" s="1">
        <v>15144</v>
      </c>
      <c r="Q101" s="1" t="s">
        <v>18875</v>
      </c>
      <c r="R101" s="1"/>
      <c r="S101" s="1" t="s">
        <v>24355</v>
      </c>
      <c r="T101" s="1" t="s">
        <v>6826</v>
      </c>
      <c r="U101" s="1"/>
      <c r="V101" s="1" t="s">
        <v>16336</v>
      </c>
      <c r="W101" s="1" t="s">
        <v>6828</v>
      </c>
    </row>
    <row r="102" spans="1:23" x14ac:dyDescent="0.25">
      <c r="A102" s="1">
        <v>1007360</v>
      </c>
      <c r="B102" s="5" t="str">
        <f>VLOOKUP(H102,'FIPS Basin X-walk'!$A$2:$F$3224,6,FALSE)</f>
        <v>Appalachian Basin (Eastern Overthrust Area)</v>
      </c>
      <c r="C102" s="1"/>
      <c r="D102" s="1"/>
      <c r="E102" s="1"/>
      <c r="F102" s="1" t="s">
        <v>18910</v>
      </c>
      <c r="G102" s="1" t="s">
        <v>1557</v>
      </c>
      <c r="H102" s="1">
        <v>42003</v>
      </c>
      <c r="I102" s="1">
        <v>1007360</v>
      </c>
      <c r="J102" s="1">
        <v>40.5456</v>
      </c>
      <c r="K102" s="1">
        <v>-79.766900000000007</v>
      </c>
      <c r="L102" s="1"/>
      <c r="M102" s="1" t="s">
        <v>1501</v>
      </c>
      <c r="N102" s="1" t="s">
        <v>18868</v>
      </c>
      <c r="O102" s="1">
        <v>2022</v>
      </c>
      <c r="P102" s="1">
        <v>15144</v>
      </c>
      <c r="Q102" s="1" t="s">
        <v>18918</v>
      </c>
      <c r="R102" s="1"/>
      <c r="S102" s="1" t="s">
        <v>24355</v>
      </c>
      <c r="T102" s="1" t="s">
        <v>6826</v>
      </c>
      <c r="U102" s="1"/>
      <c r="V102" s="1" t="s">
        <v>24403</v>
      </c>
      <c r="W102" s="1" t="s">
        <v>6828</v>
      </c>
    </row>
    <row r="103" spans="1:23" x14ac:dyDescent="0.25">
      <c r="A103" s="1">
        <v>1007659</v>
      </c>
      <c r="B103" s="5" t="str">
        <f>VLOOKUP(H103,'FIPS Basin X-walk'!$A$2:$F$3224,6,FALSE)</f>
        <v>Appalachian Basin (Eastern Overthrust Area)</v>
      </c>
      <c r="C103" s="1"/>
      <c r="D103" s="1"/>
      <c r="E103" s="1"/>
      <c r="F103" s="1" t="s">
        <v>18910</v>
      </c>
      <c r="G103" s="1" t="s">
        <v>1557</v>
      </c>
      <c r="H103" s="1">
        <v>42003</v>
      </c>
      <c r="I103" s="1">
        <v>1007659</v>
      </c>
      <c r="J103" s="1">
        <v>40.544699999999999</v>
      </c>
      <c r="K103" s="1">
        <v>-79.767799999999994</v>
      </c>
      <c r="L103" s="1"/>
      <c r="M103" s="1" t="s">
        <v>1501</v>
      </c>
      <c r="N103" s="1" t="s">
        <v>18868</v>
      </c>
      <c r="O103" s="1">
        <v>2022</v>
      </c>
      <c r="P103" s="1">
        <v>15144</v>
      </c>
      <c r="Q103" s="1" t="s">
        <v>18911</v>
      </c>
      <c r="R103" s="1"/>
      <c r="S103" s="1" t="s">
        <v>24355</v>
      </c>
      <c r="T103" s="1" t="s">
        <v>6826</v>
      </c>
      <c r="U103" s="1"/>
      <c r="V103" s="1" t="s">
        <v>24403</v>
      </c>
      <c r="W103" s="1" t="s">
        <v>6828</v>
      </c>
    </row>
    <row r="104" spans="1:23" x14ac:dyDescent="0.25">
      <c r="A104" s="1">
        <v>1005459</v>
      </c>
      <c r="B104" s="5" t="str">
        <f>VLOOKUP(H104,'FIPS Basin X-walk'!$A$2:$F$3224,6,FALSE)</f>
        <v>Appalachian Basin (Eastern Overthrust Area)</v>
      </c>
      <c r="C104" s="1" t="s">
        <v>18900</v>
      </c>
      <c r="D104" s="1"/>
      <c r="E104" s="1"/>
      <c r="F104" s="1" t="s">
        <v>18901</v>
      </c>
      <c r="G104" s="1" t="s">
        <v>1557</v>
      </c>
      <c r="H104" s="1">
        <v>42003</v>
      </c>
      <c r="I104" s="1">
        <v>1005459</v>
      </c>
      <c r="J104" s="1">
        <v>40.667149999999999</v>
      </c>
      <c r="K104" s="1">
        <v>-80.112719999999996</v>
      </c>
      <c r="L104" s="1"/>
      <c r="M104" s="1" t="s">
        <v>1501</v>
      </c>
      <c r="N104" s="1" t="s">
        <v>18868</v>
      </c>
      <c r="O104" s="1">
        <v>2022</v>
      </c>
      <c r="P104" s="1">
        <v>15086</v>
      </c>
      <c r="Q104" s="1" t="s">
        <v>25532</v>
      </c>
      <c r="R104" s="1"/>
      <c r="S104" s="1">
        <v>335313</v>
      </c>
      <c r="T104" s="1" t="s">
        <v>6826</v>
      </c>
      <c r="U104" s="1"/>
      <c r="V104" s="1" t="s">
        <v>18902</v>
      </c>
      <c r="W104" s="1" t="s">
        <v>6826</v>
      </c>
    </row>
    <row r="105" spans="1:23" x14ac:dyDescent="0.25">
      <c r="A105" s="1">
        <v>1008116</v>
      </c>
      <c r="B105" s="5" t="str">
        <f>VLOOKUP(H105,'FIPS Basin X-walk'!$A$2:$F$3224,6,FALSE)</f>
        <v>Appalachian Basin (Eastern Overthrust Area)</v>
      </c>
      <c r="C105" s="1" t="s">
        <v>18906</v>
      </c>
      <c r="D105" s="1"/>
      <c r="E105" s="1"/>
      <c r="F105" s="1" t="s">
        <v>18901</v>
      </c>
      <c r="G105" s="1" t="s">
        <v>1557</v>
      </c>
      <c r="H105" s="1">
        <v>42003</v>
      </c>
      <c r="I105" s="1">
        <v>1008116</v>
      </c>
      <c r="J105" s="1">
        <v>40.671909999999997</v>
      </c>
      <c r="K105" s="1">
        <v>-80.114710000000002</v>
      </c>
      <c r="L105" s="1"/>
      <c r="M105" s="1" t="s">
        <v>1501</v>
      </c>
      <c r="N105" s="1" t="s">
        <v>18868</v>
      </c>
      <c r="O105" s="1">
        <v>2022</v>
      </c>
      <c r="P105" s="1">
        <v>15086</v>
      </c>
      <c r="Q105" s="1" t="s">
        <v>897</v>
      </c>
      <c r="R105" s="1"/>
      <c r="S105" s="1">
        <v>211130</v>
      </c>
      <c r="T105" s="1" t="s">
        <v>6826</v>
      </c>
      <c r="U105" s="1"/>
      <c r="V105" s="1" t="s">
        <v>8864</v>
      </c>
      <c r="W105" s="1" t="s">
        <v>6826</v>
      </c>
    </row>
    <row r="106" spans="1:23" x14ac:dyDescent="0.25">
      <c r="A106" s="1">
        <v>1014618</v>
      </c>
      <c r="B106" s="5" t="str">
        <f>VLOOKUP(H106,'FIPS Basin X-walk'!$A$2:$F$3224,6,FALSE)</f>
        <v>Appalachian Basin (Eastern Overthrust Area)</v>
      </c>
      <c r="C106" s="1" t="s">
        <v>27312</v>
      </c>
      <c r="D106" s="1"/>
      <c r="E106" s="1"/>
      <c r="F106" s="1" t="s">
        <v>1582</v>
      </c>
      <c r="G106" s="1" t="s">
        <v>1557</v>
      </c>
      <c r="H106" s="1">
        <v>42003</v>
      </c>
      <c r="I106" s="1">
        <v>1014618</v>
      </c>
      <c r="J106" s="1">
        <v>40.634916855394799</v>
      </c>
      <c r="K106" s="1">
        <v>-80.065577146596397</v>
      </c>
      <c r="L106" s="1"/>
      <c r="M106" s="1" t="s">
        <v>1501</v>
      </c>
      <c r="N106" s="1" t="s">
        <v>18868</v>
      </c>
      <c r="O106" s="1">
        <v>2022</v>
      </c>
      <c r="P106" s="1">
        <v>15090</v>
      </c>
      <c r="Q106" s="1" t="s">
        <v>27313</v>
      </c>
      <c r="R106" s="1"/>
      <c r="S106" s="1">
        <v>211130</v>
      </c>
      <c r="T106" s="1" t="s">
        <v>6826</v>
      </c>
      <c r="U106" s="1"/>
      <c r="V106" s="1" t="s">
        <v>27314</v>
      </c>
      <c r="W106" s="1" t="s">
        <v>6826</v>
      </c>
    </row>
    <row r="107" spans="1:23" x14ac:dyDescent="0.25">
      <c r="A107" s="1">
        <v>1005003</v>
      </c>
      <c r="B107" s="5" t="str">
        <f>VLOOKUP(H107,'FIPS Basin X-walk'!$A$2:$F$3224,6,FALSE)</f>
        <v>Appalachian Basin (Eastern Overthrust Area)</v>
      </c>
      <c r="C107" s="1" t="s">
        <v>18882</v>
      </c>
      <c r="D107" s="1"/>
      <c r="E107" s="1"/>
      <c r="F107" s="1" t="s">
        <v>18883</v>
      </c>
      <c r="G107" s="1" t="s">
        <v>18872</v>
      </c>
      <c r="H107" s="1">
        <v>42003</v>
      </c>
      <c r="I107" s="1">
        <v>1005003</v>
      </c>
      <c r="J107" s="1">
        <v>40.6081</v>
      </c>
      <c r="K107" s="1">
        <v>-79.729100000000003</v>
      </c>
      <c r="L107" s="1"/>
      <c r="M107" s="1" t="s">
        <v>1501</v>
      </c>
      <c r="N107" s="1" t="s">
        <v>18868</v>
      </c>
      <c r="O107" s="1">
        <v>2022</v>
      </c>
      <c r="P107" s="1">
        <v>15014</v>
      </c>
      <c r="Q107" s="1" t="s">
        <v>18884</v>
      </c>
      <c r="R107" s="1"/>
      <c r="S107" s="1" t="s">
        <v>24372</v>
      </c>
      <c r="T107" s="1" t="s">
        <v>6826</v>
      </c>
      <c r="U107" s="1"/>
      <c r="V107" s="1" t="s">
        <v>17526</v>
      </c>
      <c r="W107" s="1" t="s">
        <v>6826</v>
      </c>
    </row>
    <row r="108" spans="1:23" x14ac:dyDescent="0.25">
      <c r="A108" s="1">
        <v>1005423</v>
      </c>
      <c r="B108" s="5" t="str">
        <f>VLOOKUP(H108,'FIPS Basin X-walk'!$A$2:$F$3224,6,FALSE)</f>
        <v>Appalachian Basin (Eastern Overthrust Area)</v>
      </c>
      <c r="C108" s="1" t="s">
        <v>18921</v>
      </c>
      <c r="D108" s="1"/>
      <c r="E108" s="1"/>
      <c r="F108" s="1" t="s">
        <v>18922</v>
      </c>
      <c r="G108" s="1" t="s">
        <v>18872</v>
      </c>
      <c r="H108" s="1">
        <v>42003</v>
      </c>
      <c r="I108" s="1">
        <v>1005423</v>
      </c>
      <c r="J108" s="1">
        <v>40.366819999999997</v>
      </c>
      <c r="K108" s="1">
        <v>-80.099760000000003</v>
      </c>
      <c r="L108" s="1"/>
      <c r="M108" s="1" t="s">
        <v>1501</v>
      </c>
      <c r="N108" s="1" t="s">
        <v>18868</v>
      </c>
      <c r="O108" s="1">
        <v>2022</v>
      </c>
      <c r="P108" s="1">
        <v>15017</v>
      </c>
      <c r="Q108" s="1" t="s">
        <v>18923</v>
      </c>
      <c r="R108" s="1"/>
      <c r="S108" s="1" t="s">
        <v>24372</v>
      </c>
      <c r="T108" s="1" t="s">
        <v>6826</v>
      </c>
      <c r="U108" s="1"/>
      <c r="V108" s="1" t="s">
        <v>18924</v>
      </c>
      <c r="W108" s="1" t="s">
        <v>6826</v>
      </c>
    </row>
    <row r="109" spans="1:23" x14ac:dyDescent="0.25">
      <c r="A109" s="1">
        <v>1012467</v>
      </c>
      <c r="B109" s="5" t="str">
        <f>VLOOKUP(H109,'FIPS Basin X-walk'!$A$2:$F$3224,6,FALSE)</f>
        <v>Appalachian Basin (Eastern Overthrust Area)</v>
      </c>
      <c r="C109" s="1" t="s">
        <v>18870</v>
      </c>
      <c r="D109" s="1"/>
      <c r="E109" s="1"/>
      <c r="F109" s="1" t="s">
        <v>18871</v>
      </c>
      <c r="G109" s="1" t="s">
        <v>18872</v>
      </c>
      <c r="H109" s="1">
        <v>42003</v>
      </c>
      <c r="I109" s="1">
        <v>1012467</v>
      </c>
      <c r="J109" s="1">
        <v>40.336917</v>
      </c>
      <c r="K109" s="1">
        <v>-80.136168999999995</v>
      </c>
      <c r="L109" s="1"/>
      <c r="M109" s="1" t="s">
        <v>1501</v>
      </c>
      <c r="N109" s="1" t="s">
        <v>18868</v>
      </c>
      <c r="O109" s="1">
        <v>2022</v>
      </c>
      <c r="P109" s="1">
        <v>15317</v>
      </c>
      <c r="Q109" s="1" t="s">
        <v>559</v>
      </c>
      <c r="R109" s="1"/>
      <c r="S109" s="1" t="s">
        <v>24399</v>
      </c>
      <c r="T109" s="1" t="s">
        <v>6826</v>
      </c>
      <c r="U109" s="1"/>
      <c r="V109" s="1" t="s">
        <v>18873</v>
      </c>
      <c r="W109" s="1" t="s">
        <v>6826</v>
      </c>
    </row>
    <row r="110" spans="1:23" x14ac:dyDescent="0.25">
      <c r="A110" s="1">
        <v>1013801</v>
      </c>
      <c r="B110" s="5" t="str">
        <f>VLOOKUP(H110,'FIPS Basin X-walk'!$A$2:$F$3224,6,FALSE)</f>
        <v>Appalachian Basin (Eastern Overthrust Area)</v>
      </c>
      <c r="C110" s="1" t="s">
        <v>18870</v>
      </c>
      <c r="D110" s="1"/>
      <c r="E110" s="1"/>
      <c r="F110" s="1" t="s">
        <v>18871</v>
      </c>
      <c r="G110" s="1" t="s">
        <v>18872</v>
      </c>
      <c r="H110" s="1">
        <v>42003</v>
      </c>
      <c r="I110" s="1">
        <v>1013801</v>
      </c>
      <c r="J110" s="1">
        <v>40.336917</v>
      </c>
      <c r="K110" s="1">
        <v>-80.136168999999995</v>
      </c>
      <c r="L110" s="1"/>
      <c r="M110" s="1" t="s">
        <v>1501</v>
      </c>
      <c r="N110" s="1" t="s">
        <v>18868</v>
      </c>
      <c r="O110" s="1">
        <v>2022</v>
      </c>
      <c r="P110" s="1">
        <v>15317</v>
      </c>
      <c r="Q110" s="1" t="s">
        <v>24272</v>
      </c>
      <c r="R110" s="1"/>
      <c r="S110" s="1" t="s">
        <v>24399</v>
      </c>
      <c r="T110" s="1" t="s">
        <v>6826</v>
      </c>
      <c r="U110" s="1"/>
      <c r="V110" s="1" t="s">
        <v>18873</v>
      </c>
      <c r="W110" s="1" t="s">
        <v>6826</v>
      </c>
    </row>
    <row r="111" spans="1:23" x14ac:dyDescent="0.25">
      <c r="A111" s="1">
        <v>1007688</v>
      </c>
      <c r="B111" s="5" t="str">
        <f>VLOOKUP(H111,'FIPS Basin X-walk'!$A$2:$F$3224,6,FALSE)</f>
        <v>Appalachian Basin (Eastern Overthrust Area)</v>
      </c>
      <c r="C111" s="1" t="s">
        <v>18877</v>
      </c>
      <c r="D111" s="1"/>
      <c r="E111" s="1"/>
      <c r="F111" s="1" t="s">
        <v>18878</v>
      </c>
      <c r="G111" s="1" t="s">
        <v>18872</v>
      </c>
      <c r="H111" s="1">
        <v>42003</v>
      </c>
      <c r="I111" s="1">
        <v>1007688</v>
      </c>
      <c r="J111" s="1">
        <v>40.247500000000002</v>
      </c>
      <c r="K111" s="1">
        <v>-79.886300000000006</v>
      </c>
      <c r="L111" s="1"/>
      <c r="M111" s="1" t="s">
        <v>1501</v>
      </c>
      <c r="N111" s="1" t="s">
        <v>18868</v>
      </c>
      <c r="O111" s="1">
        <v>2022</v>
      </c>
      <c r="P111" s="1">
        <v>15037</v>
      </c>
      <c r="Q111" s="1" t="s">
        <v>18879</v>
      </c>
      <c r="R111" s="1"/>
      <c r="S111" s="1" t="s">
        <v>24358</v>
      </c>
      <c r="T111" s="1" t="s">
        <v>6826</v>
      </c>
      <c r="U111" s="1"/>
      <c r="V111" s="1" t="s">
        <v>6878</v>
      </c>
      <c r="W111" s="1" t="s">
        <v>6826</v>
      </c>
    </row>
    <row r="112" spans="1:23" x14ac:dyDescent="0.25">
      <c r="A112" s="1">
        <v>1003103</v>
      </c>
      <c r="B112" s="5" t="str">
        <f>VLOOKUP(H112,'FIPS Basin X-walk'!$A$2:$F$3224,6,FALSE)</f>
        <v>Appalachian Basin (Eastern Overthrust Area)</v>
      </c>
      <c r="C112" s="1" t="s">
        <v>18913</v>
      </c>
      <c r="D112" s="1"/>
      <c r="E112" s="1"/>
      <c r="F112" s="1" t="s">
        <v>8179</v>
      </c>
      <c r="G112" s="1" t="s">
        <v>18872</v>
      </c>
      <c r="H112" s="1">
        <v>42003</v>
      </c>
      <c r="I112" s="1">
        <v>1003103</v>
      </c>
      <c r="J112" s="1">
        <v>40.434930000000001</v>
      </c>
      <c r="K112" s="1">
        <v>-80.290109999999999</v>
      </c>
      <c r="L112" s="1"/>
      <c r="M112" s="1" t="s">
        <v>1501</v>
      </c>
      <c r="N112" s="1" t="s">
        <v>18868</v>
      </c>
      <c r="O112" s="1">
        <v>2022</v>
      </c>
      <c r="P112" s="1">
        <v>15126</v>
      </c>
      <c r="Q112" s="1" t="s">
        <v>18914</v>
      </c>
      <c r="R112" s="1"/>
      <c r="S112" s="1" t="s">
        <v>24358</v>
      </c>
      <c r="T112" s="1" t="s">
        <v>6826</v>
      </c>
      <c r="U112" s="1"/>
      <c r="V112" s="1" t="s">
        <v>6952</v>
      </c>
      <c r="W112" s="1" t="s">
        <v>6826</v>
      </c>
    </row>
    <row r="113" spans="1:23" x14ac:dyDescent="0.25">
      <c r="A113" s="1">
        <v>1007691</v>
      </c>
      <c r="B113" s="5" t="str">
        <f>VLOOKUP(H113,'FIPS Basin X-walk'!$A$2:$F$3224,6,FALSE)</f>
        <v>Appalachian Basin (Eastern Overthrust Area)</v>
      </c>
      <c r="C113" s="1" t="s">
        <v>18891</v>
      </c>
      <c r="D113" s="1"/>
      <c r="E113" s="1"/>
      <c r="F113" s="1" t="s">
        <v>18892</v>
      </c>
      <c r="G113" s="1" t="s">
        <v>18872</v>
      </c>
      <c r="H113" s="1">
        <v>42003</v>
      </c>
      <c r="I113" s="1">
        <v>1007691</v>
      </c>
      <c r="J113" s="1">
        <v>40.277639999999998</v>
      </c>
      <c r="K113" s="1">
        <v>-79.987880000000004</v>
      </c>
      <c r="L113" s="1"/>
      <c r="M113" s="1" t="s">
        <v>1501</v>
      </c>
      <c r="N113" s="1" t="s">
        <v>18868</v>
      </c>
      <c r="O113" s="1">
        <v>2022</v>
      </c>
      <c r="P113" s="1">
        <v>15129</v>
      </c>
      <c r="Q113" s="1" t="s">
        <v>18893</v>
      </c>
      <c r="R113" s="1"/>
      <c r="S113" s="1" t="s">
        <v>24358</v>
      </c>
      <c r="T113" s="1" t="s">
        <v>6826</v>
      </c>
      <c r="U113" s="1"/>
      <c r="V113" s="1" t="s">
        <v>6878</v>
      </c>
      <c r="W113" s="1" t="s">
        <v>6826</v>
      </c>
    </row>
    <row r="114" spans="1:23" x14ac:dyDescent="0.25">
      <c r="A114" s="1">
        <v>1008054</v>
      </c>
      <c r="B114" s="5" t="str">
        <f>VLOOKUP(H114,'FIPS Basin X-walk'!$A$2:$F$3224,6,FALSE)</f>
        <v>Appalachian Basin (Eastern Overthrust Area)</v>
      </c>
      <c r="C114" s="1" t="s">
        <v>18919</v>
      </c>
      <c r="D114" s="1"/>
      <c r="E114" s="1"/>
      <c r="F114" s="1" t="s">
        <v>18920</v>
      </c>
      <c r="G114" s="1" t="s">
        <v>18872</v>
      </c>
      <c r="H114" s="1">
        <v>42003</v>
      </c>
      <c r="I114" s="1">
        <v>1008054</v>
      </c>
      <c r="J114" s="1">
        <v>40.481900000000003</v>
      </c>
      <c r="K114" s="1">
        <v>-80.065010000000001</v>
      </c>
      <c r="L114" s="1"/>
      <c r="M114" s="1" t="s">
        <v>1501</v>
      </c>
      <c r="N114" s="1" t="s">
        <v>18868</v>
      </c>
      <c r="O114" s="1">
        <v>2022</v>
      </c>
      <c r="P114" s="1">
        <v>15136</v>
      </c>
      <c r="Q114" s="1" t="s">
        <v>25947</v>
      </c>
      <c r="R114" s="1"/>
      <c r="S114" s="1" t="s">
        <v>24742</v>
      </c>
      <c r="T114" s="1" t="s">
        <v>6826</v>
      </c>
      <c r="U114" s="1"/>
      <c r="V114" s="1" t="s">
        <v>7273</v>
      </c>
      <c r="W114" s="1" t="s">
        <v>6826</v>
      </c>
    </row>
    <row r="115" spans="1:23" x14ac:dyDescent="0.25">
      <c r="A115" s="1">
        <v>1007585</v>
      </c>
      <c r="B115" s="5" t="str">
        <f>VLOOKUP(H115,'FIPS Basin X-walk'!$A$2:$F$3224,6,FALSE)</f>
        <v>Appalachian Basin (Eastern Overthrust Area)</v>
      </c>
      <c r="C115" s="1" t="s">
        <v>18927</v>
      </c>
      <c r="D115" s="1"/>
      <c r="E115" s="1"/>
      <c r="F115" s="1" t="s">
        <v>11459</v>
      </c>
      <c r="G115" s="1" t="s">
        <v>18872</v>
      </c>
      <c r="H115" s="1">
        <v>42003</v>
      </c>
      <c r="I115" s="1">
        <v>1007585</v>
      </c>
      <c r="J115" s="1">
        <v>40.402200000000001</v>
      </c>
      <c r="K115" s="1">
        <v>-79.798670000000001</v>
      </c>
      <c r="L115" s="1"/>
      <c r="M115" s="1" t="s">
        <v>1501</v>
      </c>
      <c r="N115" s="1" t="s">
        <v>18868</v>
      </c>
      <c r="O115" s="1">
        <v>2022</v>
      </c>
      <c r="P115" s="1">
        <v>15146</v>
      </c>
      <c r="Q115" s="1" t="s">
        <v>18928</v>
      </c>
      <c r="R115" s="1"/>
      <c r="S115" s="1" t="s">
        <v>24358</v>
      </c>
      <c r="T115" s="1" t="s">
        <v>6826</v>
      </c>
      <c r="U115" s="1"/>
      <c r="V115" s="1" t="s">
        <v>6878</v>
      </c>
      <c r="W115" s="1" t="s">
        <v>6826</v>
      </c>
    </row>
    <row r="116" spans="1:23" x14ac:dyDescent="0.25">
      <c r="A116" s="1">
        <v>1003771</v>
      </c>
      <c r="B116" s="5" t="str">
        <f>VLOOKUP(H116,'FIPS Basin X-walk'!$A$2:$F$3224,6,FALSE)</f>
        <v>Appalachian Basin (Eastern Overthrust Area)</v>
      </c>
      <c r="C116" s="1" t="s">
        <v>18903</v>
      </c>
      <c r="D116" s="1"/>
      <c r="E116" s="1"/>
      <c r="F116" s="1" t="s">
        <v>18885</v>
      </c>
      <c r="G116" s="1" t="s">
        <v>18872</v>
      </c>
      <c r="H116" s="1">
        <v>42003</v>
      </c>
      <c r="I116" s="1">
        <v>1003771</v>
      </c>
      <c r="J116" s="1">
        <v>40.438749999999999</v>
      </c>
      <c r="K116" s="1">
        <v>-79.960849999999994</v>
      </c>
      <c r="L116" s="1"/>
      <c r="M116" s="1" t="s">
        <v>1501</v>
      </c>
      <c r="N116" s="1" t="s">
        <v>18868</v>
      </c>
      <c r="O116" s="1">
        <v>2022</v>
      </c>
      <c r="P116" s="1">
        <v>15260</v>
      </c>
      <c r="Q116" s="1" t="s">
        <v>18904</v>
      </c>
      <c r="R116" s="1"/>
      <c r="S116" s="1" t="s">
        <v>24379</v>
      </c>
      <c r="T116" s="1" t="s">
        <v>6826</v>
      </c>
      <c r="U116" s="1"/>
      <c r="V116" s="1" t="s">
        <v>18905</v>
      </c>
      <c r="W116" s="1" t="s">
        <v>6826</v>
      </c>
    </row>
    <row r="117" spans="1:23" x14ac:dyDescent="0.25">
      <c r="A117" s="1">
        <v>1004429</v>
      </c>
      <c r="B117" s="5" t="str">
        <f>VLOOKUP(H117,'FIPS Basin X-walk'!$A$2:$F$3224,6,FALSE)</f>
        <v>Appalachian Basin (Eastern Overthrust Area)</v>
      </c>
      <c r="C117" s="1" t="s">
        <v>18912</v>
      </c>
      <c r="D117" s="1"/>
      <c r="E117" s="1"/>
      <c r="F117" s="1" t="s">
        <v>18885</v>
      </c>
      <c r="G117" s="1" t="s">
        <v>18872</v>
      </c>
      <c r="H117" s="1">
        <v>42003</v>
      </c>
      <c r="I117" s="1">
        <v>1004429</v>
      </c>
      <c r="J117" s="1">
        <v>40.446919999999999</v>
      </c>
      <c r="K117" s="1">
        <v>-79.885940000000005</v>
      </c>
      <c r="L117" s="1"/>
      <c r="M117" s="1" t="s">
        <v>1501</v>
      </c>
      <c r="N117" s="1" t="s">
        <v>18868</v>
      </c>
      <c r="O117" s="1">
        <v>2022</v>
      </c>
      <c r="P117" s="1">
        <v>15221</v>
      </c>
      <c r="Q117" s="1" t="s">
        <v>25310</v>
      </c>
      <c r="R117" s="1"/>
      <c r="S117" s="1" t="s">
        <v>24359</v>
      </c>
      <c r="T117" s="1" t="s">
        <v>7005</v>
      </c>
      <c r="U117" s="1"/>
      <c r="V117" s="1" t="s">
        <v>25311</v>
      </c>
      <c r="W117" s="1" t="s">
        <v>6826</v>
      </c>
    </row>
    <row r="118" spans="1:23" x14ac:dyDescent="0.25">
      <c r="A118" s="1">
        <v>1005525</v>
      </c>
      <c r="B118" s="5" t="str">
        <f>VLOOKUP(H118,'FIPS Basin X-walk'!$A$2:$F$3224,6,FALSE)</f>
        <v>Appalachian Basin (Eastern Overthrust Area)</v>
      </c>
      <c r="C118" s="1"/>
      <c r="D118" s="1"/>
      <c r="E118" s="1"/>
      <c r="F118" s="1" t="s">
        <v>18897</v>
      </c>
      <c r="G118" s="1" t="s">
        <v>18872</v>
      </c>
      <c r="H118" s="1">
        <v>42003</v>
      </c>
      <c r="I118" s="1">
        <v>1005525</v>
      </c>
      <c r="J118" s="1">
        <v>40.442121</v>
      </c>
      <c r="K118" s="1">
        <v>-79.949220999999994</v>
      </c>
      <c r="L118" s="1"/>
      <c r="M118" s="1" t="s">
        <v>1501</v>
      </c>
      <c r="N118" s="1" t="s">
        <v>18868</v>
      </c>
      <c r="O118" s="1">
        <v>2022</v>
      </c>
      <c r="P118" s="1">
        <v>15213</v>
      </c>
      <c r="Q118" s="1" t="s">
        <v>18898</v>
      </c>
      <c r="R118" s="1"/>
      <c r="S118" s="1" t="s">
        <v>24395</v>
      </c>
      <c r="T118" s="1" t="s">
        <v>6826</v>
      </c>
      <c r="U118" s="1"/>
      <c r="V118" s="1" t="s">
        <v>18899</v>
      </c>
      <c r="W118" s="1" t="s">
        <v>6826</v>
      </c>
    </row>
    <row r="119" spans="1:23" x14ac:dyDescent="0.25">
      <c r="A119" s="1">
        <v>1005798</v>
      </c>
      <c r="B119" s="5" t="str">
        <f>VLOOKUP(H119,'FIPS Basin X-walk'!$A$2:$F$3224,6,FALSE)</f>
        <v>Appalachian Basin (Eastern Overthrust Area)</v>
      </c>
      <c r="C119" s="1" t="s">
        <v>18895</v>
      </c>
      <c r="D119" s="1"/>
      <c r="E119" s="1"/>
      <c r="F119" s="1" t="s">
        <v>18885</v>
      </c>
      <c r="G119" s="1" t="s">
        <v>18872</v>
      </c>
      <c r="H119" s="1">
        <v>42003</v>
      </c>
      <c r="I119" s="1">
        <v>1005798</v>
      </c>
      <c r="J119" s="1">
        <v>40.450662000000001</v>
      </c>
      <c r="K119" s="1">
        <v>-80.003101999999998</v>
      </c>
      <c r="L119" s="1"/>
      <c r="M119" s="1" t="s">
        <v>1501</v>
      </c>
      <c r="N119" s="1" t="s">
        <v>18868</v>
      </c>
      <c r="O119" s="1">
        <v>2022</v>
      </c>
      <c r="P119" s="1">
        <v>15212</v>
      </c>
      <c r="Q119" s="1" t="s">
        <v>18896</v>
      </c>
      <c r="R119" s="1"/>
      <c r="S119" s="1" t="s">
        <v>24355</v>
      </c>
      <c r="T119" s="1" t="s">
        <v>6826</v>
      </c>
      <c r="U119" s="1"/>
      <c r="V119" s="1" t="s">
        <v>24565</v>
      </c>
      <c r="W119" s="1" t="s">
        <v>6826</v>
      </c>
    </row>
    <row r="120" spans="1:23" x14ac:dyDescent="0.25">
      <c r="A120" s="1">
        <v>1006290</v>
      </c>
      <c r="B120" s="5" t="str">
        <f>VLOOKUP(H120,'FIPS Basin X-walk'!$A$2:$F$3224,6,FALSE)</f>
        <v>Appalachian Basin (Eastern Overthrust Area)</v>
      </c>
      <c r="C120" s="1" t="s">
        <v>25697</v>
      </c>
      <c r="D120" s="1"/>
      <c r="E120" s="1"/>
      <c r="F120" s="1" t="s">
        <v>18885</v>
      </c>
      <c r="G120" s="1" t="s">
        <v>18872</v>
      </c>
      <c r="H120" s="1">
        <v>42003</v>
      </c>
      <c r="I120" s="1">
        <v>1006290</v>
      </c>
      <c r="J120" s="1">
        <v>40.438049999999997</v>
      </c>
      <c r="K120" s="1">
        <v>-79.993620000000007</v>
      </c>
      <c r="L120" s="1"/>
      <c r="M120" s="1" t="s">
        <v>1501</v>
      </c>
      <c r="N120" s="1" t="s">
        <v>18868</v>
      </c>
      <c r="O120" s="1">
        <v>2022</v>
      </c>
      <c r="P120" s="1">
        <v>15282</v>
      </c>
      <c r="Q120" s="1" t="s">
        <v>25698</v>
      </c>
      <c r="R120" s="1"/>
      <c r="S120" s="1" t="s">
        <v>24355</v>
      </c>
      <c r="T120" s="1" t="s">
        <v>6826</v>
      </c>
      <c r="U120" s="1"/>
      <c r="V120" s="1" t="s">
        <v>24565</v>
      </c>
      <c r="W120" s="1" t="s">
        <v>6826</v>
      </c>
    </row>
    <row r="121" spans="1:23" x14ac:dyDescent="0.25">
      <c r="A121" s="1">
        <v>1012602</v>
      </c>
      <c r="B121" s="5" t="str">
        <f>VLOOKUP(H121,'FIPS Basin X-walk'!$A$2:$F$3224,6,FALSE)</f>
        <v>Appalachian Basin (Eastern Overthrust Area)</v>
      </c>
      <c r="C121" s="1" t="s">
        <v>26205</v>
      </c>
      <c r="D121" s="1"/>
      <c r="E121" s="1"/>
      <c r="F121" s="1" t="s">
        <v>18885</v>
      </c>
      <c r="G121" s="1" t="s">
        <v>18872</v>
      </c>
      <c r="H121" s="1">
        <v>42003</v>
      </c>
      <c r="I121" s="1">
        <v>1012602</v>
      </c>
      <c r="J121" s="1">
        <v>40.442188000000002</v>
      </c>
      <c r="K121" s="1">
        <v>-80.000854000000004</v>
      </c>
      <c r="L121" s="1"/>
      <c r="M121" s="1" t="s">
        <v>1501</v>
      </c>
      <c r="N121" s="1" t="s">
        <v>18868</v>
      </c>
      <c r="O121" s="1">
        <v>2022</v>
      </c>
      <c r="P121" s="1">
        <v>15222</v>
      </c>
      <c r="Q121" s="1" t="s">
        <v>534</v>
      </c>
      <c r="R121" s="1"/>
      <c r="S121" s="1" t="s">
        <v>24399</v>
      </c>
      <c r="T121" s="1" t="s">
        <v>6826</v>
      </c>
      <c r="U121" s="1"/>
      <c r="V121" s="1" t="s">
        <v>18889</v>
      </c>
      <c r="W121" s="1" t="s">
        <v>6826</v>
      </c>
    </row>
    <row r="122" spans="1:23" x14ac:dyDescent="0.25">
      <c r="A122" s="1">
        <v>1012699</v>
      </c>
      <c r="B122" s="5" t="str">
        <f>VLOOKUP(H122,'FIPS Basin X-walk'!$A$2:$F$3224,6,FALSE)</f>
        <v>Appalachian Basin (Eastern Overthrust Area)</v>
      </c>
      <c r="C122" s="1" t="s">
        <v>26205</v>
      </c>
      <c r="D122" s="1"/>
      <c r="E122" s="1"/>
      <c r="F122" s="1" t="s">
        <v>18885</v>
      </c>
      <c r="G122" s="1" t="s">
        <v>18872</v>
      </c>
      <c r="H122" s="1">
        <v>42003</v>
      </c>
      <c r="I122" s="1">
        <v>1012699</v>
      </c>
      <c r="J122" s="1">
        <v>40.442188000000002</v>
      </c>
      <c r="K122" s="1">
        <v>-80.000854000000004</v>
      </c>
      <c r="L122" s="1"/>
      <c r="M122" s="1" t="s">
        <v>1501</v>
      </c>
      <c r="N122" s="1" t="s">
        <v>18868</v>
      </c>
      <c r="O122" s="1">
        <v>2022</v>
      </c>
      <c r="P122" s="1">
        <v>15222</v>
      </c>
      <c r="Q122" s="1" t="s">
        <v>26531</v>
      </c>
      <c r="R122" s="1"/>
      <c r="S122" s="1" t="s">
        <v>24435</v>
      </c>
      <c r="T122" s="1" t="s">
        <v>6826</v>
      </c>
      <c r="U122" s="1"/>
      <c r="V122" s="1" t="s">
        <v>18873</v>
      </c>
      <c r="W122" s="1" t="s">
        <v>6826</v>
      </c>
    </row>
    <row r="123" spans="1:23" x14ac:dyDescent="0.25">
      <c r="A123" s="1">
        <v>1013946</v>
      </c>
      <c r="B123" s="5" t="str">
        <f>VLOOKUP(H123,'FIPS Basin X-walk'!$A$2:$F$3224,6,FALSE)</f>
        <v>Appalachian Basin (Eastern Overthrust Area)</v>
      </c>
      <c r="C123" s="1" t="s">
        <v>26805</v>
      </c>
      <c r="D123" s="1"/>
      <c r="E123" s="1"/>
      <c r="F123" s="1" t="s">
        <v>18909</v>
      </c>
      <c r="G123" s="1" t="s">
        <v>18872</v>
      </c>
      <c r="H123" s="1">
        <v>42003</v>
      </c>
      <c r="I123" s="1">
        <v>1013946</v>
      </c>
      <c r="J123" s="1">
        <v>40.53969</v>
      </c>
      <c r="K123" s="1">
        <v>-80.182310000000001</v>
      </c>
      <c r="L123" s="1"/>
      <c r="M123" s="1" t="s">
        <v>1501</v>
      </c>
      <c r="N123" s="1" t="s">
        <v>18868</v>
      </c>
      <c r="O123" s="1">
        <v>2022</v>
      </c>
      <c r="P123" s="1">
        <v>15143</v>
      </c>
      <c r="Q123" s="1" t="s">
        <v>380</v>
      </c>
      <c r="R123" s="1"/>
      <c r="S123" s="1" t="s">
        <v>24399</v>
      </c>
      <c r="T123" s="1" t="s">
        <v>6826</v>
      </c>
      <c r="U123" s="1"/>
      <c r="V123" s="1" t="s">
        <v>26806</v>
      </c>
      <c r="W123" s="1" t="s">
        <v>6826</v>
      </c>
    </row>
    <row r="124" spans="1:23" x14ac:dyDescent="0.25">
      <c r="A124" s="1">
        <v>1001963</v>
      </c>
      <c r="B124" s="5" t="str">
        <f>VLOOKUP(H124,'FIPS Basin X-walk'!$A$2:$F$3224,6,FALSE)</f>
        <v>Appalachian Basin (Eastern Overthrust Area)</v>
      </c>
      <c r="C124" s="1" t="s">
        <v>18907</v>
      </c>
      <c r="D124" s="1"/>
      <c r="E124" s="1"/>
      <c r="F124" s="1" t="s">
        <v>18908</v>
      </c>
      <c r="G124" s="1" t="s">
        <v>18872</v>
      </c>
      <c r="H124" s="1">
        <v>42003</v>
      </c>
      <c r="I124" s="1">
        <v>1001963</v>
      </c>
      <c r="J124" s="1">
        <v>40.269159999999999</v>
      </c>
      <c r="K124" s="1">
        <v>-79.90549</v>
      </c>
      <c r="L124" s="1"/>
      <c r="M124" s="1" t="s">
        <v>1501</v>
      </c>
      <c r="N124" s="1" t="s">
        <v>18868</v>
      </c>
      <c r="O124" s="1">
        <v>2022</v>
      </c>
      <c r="P124" s="1">
        <v>15088</v>
      </c>
      <c r="Q124" s="1" t="s">
        <v>24817</v>
      </c>
      <c r="R124" s="1"/>
      <c r="S124" s="1" t="s">
        <v>24414</v>
      </c>
      <c r="T124" s="1" t="s">
        <v>6826</v>
      </c>
      <c r="U124" s="1"/>
      <c r="V124" s="1" t="s">
        <v>24818</v>
      </c>
      <c r="W124" s="1" t="s">
        <v>6826</v>
      </c>
    </row>
    <row r="125" spans="1:23" x14ac:dyDescent="0.25">
      <c r="A125" s="1">
        <v>1000802</v>
      </c>
      <c r="B125" s="5" t="str">
        <f>VLOOKUP(H125,'FIPS Basin X-walk'!$A$2:$F$3224,6,FALSE)</f>
        <v>Appalachian Basin (Eastern Overthrust Area)</v>
      </c>
      <c r="C125" s="1"/>
      <c r="D125" s="1"/>
      <c r="E125" s="1"/>
      <c r="F125" s="1" t="s">
        <v>18880</v>
      </c>
      <c r="G125" s="1" t="s">
        <v>18872</v>
      </c>
      <c r="H125" s="1">
        <v>42003</v>
      </c>
      <c r="I125" s="1">
        <v>1000802</v>
      </c>
      <c r="J125" s="1">
        <v>40.337200000000003</v>
      </c>
      <c r="K125" s="1">
        <v>-79.910799999999995</v>
      </c>
      <c r="L125" s="1"/>
      <c r="M125" s="1" t="s">
        <v>1501</v>
      </c>
      <c r="N125" s="1" t="s">
        <v>18868</v>
      </c>
      <c r="O125" s="1">
        <v>2022</v>
      </c>
      <c r="P125" s="1">
        <v>15122</v>
      </c>
      <c r="Q125" s="1" t="s">
        <v>18881</v>
      </c>
      <c r="R125" s="1"/>
      <c r="S125" s="1" t="s">
        <v>24372</v>
      </c>
      <c r="T125" s="1" t="s">
        <v>6826</v>
      </c>
      <c r="U125" s="1"/>
      <c r="V125" s="1" t="s">
        <v>7025</v>
      </c>
      <c r="W125" s="1" t="s">
        <v>6826</v>
      </c>
    </row>
    <row r="126" spans="1:23" x14ac:dyDescent="0.25">
      <c r="A126" s="1">
        <v>1012861</v>
      </c>
      <c r="B126" s="5" t="str">
        <f>VLOOKUP(H126,'FIPS Basin X-walk'!$A$2:$F$3224,6,FALSE)</f>
        <v>Appalachian Basin (Eastern Overthrust Area)</v>
      </c>
      <c r="C126" s="1" t="s">
        <v>26561</v>
      </c>
      <c r="D126" s="1"/>
      <c r="E126" s="1"/>
      <c r="F126" s="1" t="s">
        <v>1582</v>
      </c>
      <c r="G126" s="1" t="s">
        <v>18872</v>
      </c>
      <c r="H126" s="1">
        <v>42003</v>
      </c>
      <c r="I126" s="1">
        <v>1012861</v>
      </c>
      <c r="J126" s="1">
        <v>40.633809999999997</v>
      </c>
      <c r="K126" s="1">
        <v>-80.064599999999999</v>
      </c>
      <c r="L126" s="1"/>
      <c r="M126" s="1" t="s">
        <v>1501</v>
      </c>
      <c r="N126" s="1" t="s">
        <v>18868</v>
      </c>
      <c r="O126" s="1">
        <v>2022</v>
      </c>
      <c r="P126" s="1">
        <v>15090</v>
      </c>
      <c r="Q126" s="1" t="s">
        <v>375</v>
      </c>
      <c r="R126" s="1"/>
      <c r="S126" s="1" t="s">
        <v>24399</v>
      </c>
      <c r="T126" s="1" t="s">
        <v>6826</v>
      </c>
      <c r="U126" s="1"/>
      <c r="V126" s="1" t="s">
        <v>18876</v>
      </c>
      <c r="W126" s="1" t="s">
        <v>6826</v>
      </c>
    </row>
    <row r="127" spans="1:23" x14ac:dyDescent="0.25">
      <c r="A127" s="1">
        <v>1011662</v>
      </c>
      <c r="B127" s="5" t="str">
        <f>VLOOKUP(H127,'FIPS Basin X-walk'!$A$2:$F$3224,6,FALSE)</f>
        <v>Appalachian Basin (Eastern Overthrust Area)</v>
      </c>
      <c r="C127" s="1" t="s">
        <v>26383</v>
      </c>
      <c r="D127" s="1"/>
      <c r="E127" s="1"/>
      <c r="F127" s="1" t="s">
        <v>21900</v>
      </c>
      <c r="G127" s="1" t="s">
        <v>18872</v>
      </c>
      <c r="H127" s="1">
        <v>42003</v>
      </c>
      <c r="I127" s="1">
        <v>1011662</v>
      </c>
      <c r="J127" s="1">
        <v>40.442188000000002</v>
      </c>
      <c r="K127" s="1">
        <v>-80.000854000000004</v>
      </c>
      <c r="L127" s="1"/>
      <c r="M127" s="1" t="s">
        <v>1485</v>
      </c>
      <c r="N127" s="1" t="s">
        <v>9148</v>
      </c>
      <c r="O127" s="1">
        <v>2022</v>
      </c>
      <c r="P127" s="1">
        <v>76301</v>
      </c>
      <c r="Q127" s="1" t="s">
        <v>26384</v>
      </c>
      <c r="R127" s="1"/>
      <c r="S127" s="1" t="s">
        <v>24489</v>
      </c>
      <c r="T127" s="1" t="s">
        <v>6826</v>
      </c>
      <c r="U127" s="1"/>
      <c r="V127" s="1" t="s">
        <v>18890</v>
      </c>
      <c r="W127" s="1" t="s">
        <v>6826</v>
      </c>
    </row>
    <row r="128" spans="1:23" x14ac:dyDescent="0.25">
      <c r="A128" s="1">
        <v>1000411</v>
      </c>
      <c r="B128" s="5" t="str">
        <f>VLOOKUP(H128,'FIPS Basin X-walk'!$A$2:$F$3224,6,FALSE)</f>
        <v>Cincinnati Arch</v>
      </c>
      <c r="C128" s="1" t="s">
        <v>17710</v>
      </c>
      <c r="D128" s="1"/>
      <c r="E128" s="1" t="s">
        <v>6828</v>
      </c>
      <c r="F128" s="1" t="s">
        <v>17711</v>
      </c>
      <c r="G128" s="1" t="s">
        <v>654</v>
      </c>
      <c r="H128" s="1">
        <v>39003</v>
      </c>
      <c r="I128" s="1">
        <v>1000411</v>
      </c>
      <c r="J128" s="1">
        <v>40.723399999999998</v>
      </c>
      <c r="K128" s="1">
        <v>-84.113299999999995</v>
      </c>
      <c r="L128" s="1"/>
      <c r="M128" s="1" t="s">
        <v>1542</v>
      </c>
      <c r="N128" s="1" t="s">
        <v>17708</v>
      </c>
      <c r="O128" s="1">
        <v>2022</v>
      </c>
      <c r="P128" s="1">
        <v>45804</v>
      </c>
      <c r="Q128" s="1" t="s">
        <v>17712</v>
      </c>
      <c r="R128" s="1"/>
      <c r="S128" s="1" t="s">
        <v>24369</v>
      </c>
      <c r="T128" s="1" t="s">
        <v>6826</v>
      </c>
      <c r="U128" s="1"/>
      <c r="V128" s="1" t="s">
        <v>17713</v>
      </c>
      <c r="W128" s="1" t="s">
        <v>6828</v>
      </c>
    </row>
    <row r="129" spans="1:23" x14ac:dyDescent="0.25">
      <c r="A129" s="1">
        <v>1003692</v>
      </c>
      <c r="B129" s="5" t="str">
        <f>VLOOKUP(H129,'FIPS Basin X-walk'!$A$2:$F$3224,6,FALSE)</f>
        <v>Michigan Basin</v>
      </c>
      <c r="C129" s="1" t="s">
        <v>11467</v>
      </c>
      <c r="D129" s="1"/>
      <c r="E129" s="1"/>
      <c r="F129" s="1" t="s">
        <v>11462</v>
      </c>
      <c r="G129" s="1" t="s">
        <v>11460</v>
      </c>
      <c r="H129" s="1">
        <v>18003</v>
      </c>
      <c r="I129" s="1">
        <v>1003692</v>
      </c>
      <c r="J129" s="1">
        <v>41.037616999999997</v>
      </c>
      <c r="K129" s="1">
        <v>-85.208453000000006</v>
      </c>
      <c r="L129" s="1"/>
      <c r="M129" s="1" t="s">
        <v>1499</v>
      </c>
      <c r="N129" s="1" t="s">
        <v>11457</v>
      </c>
      <c r="O129" s="1">
        <v>2022</v>
      </c>
      <c r="P129" s="1">
        <v>46809</v>
      </c>
      <c r="Q129" s="1" t="s">
        <v>11468</v>
      </c>
      <c r="R129" s="1"/>
      <c r="S129" s="1" t="s">
        <v>24358</v>
      </c>
      <c r="T129" s="1" t="s">
        <v>6826</v>
      </c>
      <c r="U129" s="1"/>
      <c r="V129" s="1" t="s">
        <v>6952</v>
      </c>
      <c r="W129" s="1" t="s">
        <v>6826</v>
      </c>
    </row>
    <row r="130" spans="1:23" x14ac:dyDescent="0.25">
      <c r="A130" s="1">
        <v>1007520</v>
      </c>
      <c r="B130" s="5" t="str">
        <f>VLOOKUP(H130,'FIPS Basin X-walk'!$A$2:$F$3224,6,FALSE)</f>
        <v>Michigan Basin</v>
      </c>
      <c r="C130" s="1" t="s">
        <v>11461</v>
      </c>
      <c r="D130" s="1"/>
      <c r="E130" s="1"/>
      <c r="F130" s="1" t="s">
        <v>11462</v>
      </c>
      <c r="G130" s="1" t="s">
        <v>11460</v>
      </c>
      <c r="H130" s="1">
        <v>18003</v>
      </c>
      <c r="I130" s="1">
        <v>1007520</v>
      </c>
      <c r="J130" s="1">
        <v>41.031120999999999</v>
      </c>
      <c r="K130" s="1">
        <v>-85.216173999999995</v>
      </c>
      <c r="L130" s="1"/>
      <c r="M130" s="1" t="s">
        <v>1499</v>
      </c>
      <c r="N130" s="1" t="s">
        <v>11457</v>
      </c>
      <c r="O130" s="1">
        <v>2022</v>
      </c>
      <c r="P130" s="1">
        <v>46809</v>
      </c>
      <c r="Q130" s="1" t="s">
        <v>11463</v>
      </c>
      <c r="R130" s="1"/>
      <c r="S130" s="1" t="s">
        <v>24358</v>
      </c>
      <c r="T130" s="1" t="s">
        <v>6826</v>
      </c>
      <c r="U130" s="1"/>
      <c r="V130" s="1" t="s">
        <v>6952</v>
      </c>
      <c r="W130" s="1" t="s">
        <v>6826</v>
      </c>
    </row>
    <row r="131" spans="1:23" x14ac:dyDescent="0.25">
      <c r="A131" s="1">
        <v>1001701</v>
      </c>
      <c r="B131" s="5" t="str">
        <f>VLOOKUP(H131,'FIPS Basin X-walk'!$A$2:$F$3224,6,FALSE)</f>
        <v>Cherokee Basin</v>
      </c>
      <c r="C131" s="1" t="s">
        <v>12399</v>
      </c>
      <c r="D131" s="1"/>
      <c r="E131" s="1" t="s">
        <v>6828</v>
      </c>
      <c r="F131" s="1" t="s">
        <v>12400</v>
      </c>
      <c r="G131" s="1" t="s">
        <v>11460</v>
      </c>
      <c r="H131" s="1">
        <v>20001</v>
      </c>
      <c r="I131" s="1">
        <v>1001701</v>
      </c>
      <c r="J131" s="1">
        <v>37.797162</v>
      </c>
      <c r="K131" s="1">
        <v>-95.431386000000003</v>
      </c>
      <c r="L131" s="1"/>
      <c r="M131" s="1" t="s">
        <v>1490</v>
      </c>
      <c r="N131" s="1" t="s">
        <v>12401</v>
      </c>
      <c r="O131" s="1">
        <v>2022</v>
      </c>
      <c r="P131" s="1">
        <v>66748</v>
      </c>
      <c r="Q131" s="1" t="s">
        <v>12402</v>
      </c>
      <c r="R131" s="1"/>
      <c r="S131" s="1" t="s">
        <v>24441</v>
      </c>
      <c r="T131" s="1" t="s">
        <v>6826</v>
      </c>
      <c r="U131" s="1"/>
      <c r="V131" s="1" t="s">
        <v>12403</v>
      </c>
      <c r="W131" s="1" t="s">
        <v>6826</v>
      </c>
    </row>
    <row r="132" spans="1:23" x14ac:dyDescent="0.25">
      <c r="A132" s="1">
        <v>1007192</v>
      </c>
      <c r="B132" s="5" t="str">
        <f>VLOOKUP(H132,'FIPS Basin X-walk'!$A$2:$F$3224,6,FALSE)</f>
        <v>Cherokee Basin</v>
      </c>
      <c r="C132" s="1" t="s">
        <v>12404</v>
      </c>
      <c r="D132" s="1"/>
      <c r="E132" s="1"/>
      <c r="F132" s="1" t="s">
        <v>12405</v>
      </c>
      <c r="G132" s="1" t="s">
        <v>11460</v>
      </c>
      <c r="H132" s="1">
        <v>20001</v>
      </c>
      <c r="I132" s="1">
        <v>1007192</v>
      </c>
      <c r="J132" s="1">
        <v>37.901209000000001</v>
      </c>
      <c r="K132" s="1">
        <v>-95.280776000000003</v>
      </c>
      <c r="L132" s="1"/>
      <c r="M132" s="1" t="s">
        <v>1490</v>
      </c>
      <c r="N132" s="1" t="s">
        <v>12401</v>
      </c>
      <c r="O132" s="1">
        <v>2022</v>
      </c>
      <c r="P132" s="1">
        <v>66751</v>
      </c>
      <c r="Q132" s="1" t="s">
        <v>12406</v>
      </c>
      <c r="R132" s="1"/>
      <c r="S132" s="1" t="s">
        <v>24358</v>
      </c>
      <c r="T132" s="1" t="s">
        <v>6826</v>
      </c>
      <c r="U132" s="1"/>
      <c r="V132" s="1" t="s">
        <v>25829</v>
      </c>
      <c r="W132" s="1" t="s">
        <v>6826</v>
      </c>
    </row>
    <row r="133" spans="1:23" x14ac:dyDescent="0.25">
      <c r="A133" s="1">
        <v>1002042</v>
      </c>
      <c r="B133" s="5" t="str">
        <f>VLOOKUP(H133,'FIPS Basin X-walk'!$A$2:$F$3224,6,FALSE)</f>
        <v>Cincinnati Arch</v>
      </c>
      <c r="C133" s="1" t="s">
        <v>17714</v>
      </c>
      <c r="D133" s="1"/>
      <c r="E133" s="1"/>
      <c r="F133" s="1" t="s">
        <v>17711</v>
      </c>
      <c r="G133" s="1" t="s">
        <v>11460</v>
      </c>
      <c r="H133" s="1">
        <v>39003</v>
      </c>
      <c r="I133" s="1">
        <v>1002042</v>
      </c>
      <c r="J133" s="1">
        <v>40.722110000000001</v>
      </c>
      <c r="K133" s="1">
        <v>-84.113290000000006</v>
      </c>
      <c r="L133" s="1"/>
      <c r="M133" s="1" t="s">
        <v>1542</v>
      </c>
      <c r="N133" s="1" t="s">
        <v>17708</v>
      </c>
      <c r="O133" s="1">
        <v>2022</v>
      </c>
      <c r="P133" s="1">
        <v>45804</v>
      </c>
      <c r="Q133" s="1" t="s">
        <v>17715</v>
      </c>
      <c r="R133" s="1"/>
      <c r="S133" s="1" t="s">
        <v>24387</v>
      </c>
      <c r="T133" s="1" t="s">
        <v>6826</v>
      </c>
      <c r="U133" s="1"/>
      <c r="V133" s="1" t="s">
        <v>7137</v>
      </c>
      <c r="W133" s="1" t="s">
        <v>6826</v>
      </c>
    </row>
    <row r="134" spans="1:23" x14ac:dyDescent="0.25">
      <c r="A134" s="1">
        <v>1002043</v>
      </c>
      <c r="B134" s="5" t="str">
        <f>VLOOKUP(H134,'FIPS Basin X-walk'!$A$2:$F$3224,6,FALSE)</f>
        <v>Cincinnati Arch</v>
      </c>
      <c r="C134" s="1" t="s">
        <v>17714</v>
      </c>
      <c r="D134" s="1"/>
      <c r="E134" s="1"/>
      <c r="F134" s="1" t="s">
        <v>17711</v>
      </c>
      <c r="G134" s="1" t="s">
        <v>11460</v>
      </c>
      <c r="H134" s="1">
        <v>39003</v>
      </c>
      <c r="I134" s="1">
        <v>1002043</v>
      </c>
      <c r="J134" s="1">
        <v>40.722110000000001</v>
      </c>
      <c r="K134" s="1">
        <v>-84.113290000000006</v>
      </c>
      <c r="L134" s="1"/>
      <c r="M134" s="1" t="s">
        <v>1542</v>
      </c>
      <c r="N134" s="1" t="s">
        <v>17708</v>
      </c>
      <c r="O134" s="1">
        <v>2022</v>
      </c>
      <c r="P134" s="1">
        <v>45804</v>
      </c>
      <c r="Q134" s="1" t="s">
        <v>17716</v>
      </c>
      <c r="R134" s="1"/>
      <c r="S134" s="1" t="s">
        <v>24387</v>
      </c>
      <c r="T134" s="1" t="s">
        <v>6826</v>
      </c>
      <c r="U134" s="1"/>
      <c r="V134" s="1" t="s">
        <v>7137</v>
      </c>
      <c r="W134" s="1" t="s">
        <v>6826</v>
      </c>
    </row>
    <row r="135" spans="1:23" x14ac:dyDescent="0.25">
      <c r="A135" s="1">
        <v>1002229</v>
      </c>
      <c r="B135" s="5" t="str">
        <f>VLOOKUP(H135,'FIPS Basin X-walk'!$A$2:$F$3224,6,FALSE)</f>
        <v>Cincinnati Arch</v>
      </c>
      <c r="C135" s="1" t="s">
        <v>17728</v>
      </c>
      <c r="D135" s="1"/>
      <c r="E135" s="1"/>
      <c r="F135" s="1" t="s">
        <v>17717</v>
      </c>
      <c r="G135" s="1" t="s">
        <v>11460</v>
      </c>
      <c r="H135" s="1">
        <v>39003</v>
      </c>
      <c r="I135" s="1">
        <v>1002229</v>
      </c>
      <c r="J135" s="1">
        <v>40.711255999999999</v>
      </c>
      <c r="K135" s="1">
        <v>-84.138157000000007</v>
      </c>
      <c r="L135" s="1"/>
      <c r="M135" s="1" t="s">
        <v>1542</v>
      </c>
      <c r="N135" s="1" t="s">
        <v>17708</v>
      </c>
      <c r="O135" s="1">
        <v>2022</v>
      </c>
      <c r="P135" s="1">
        <v>45804</v>
      </c>
      <c r="Q135" s="1" t="s">
        <v>24869</v>
      </c>
      <c r="R135" s="1"/>
      <c r="S135" s="1" t="s">
        <v>24572</v>
      </c>
      <c r="T135" s="1" t="s">
        <v>6826</v>
      </c>
      <c r="U135" s="1"/>
      <c r="V135" s="1" t="s">
        <v>10505</v>
      </c>
      <c r="W135" s="1" t="s">
        <v>6826</v>
      </c>
    </row>
    <row r="136" spans="1:23" x14ac:dyDescent="0.25">
      <c r="A136" s="1">
        <v>1002955</v>
      </c>
      <c r="B136" s="5" t="str">
        <f>VLOOKUP(H136,'FIPS Basin X-walk'!$A$2:$F$3224,6,FALSE)</f>
        <v>Cincinnati Arch</v>
      </c>
      <c r="C136" s="1" t="s">
        <v>17719</v>
      </c>
      <c r="D136" s="1"/>
      <c r="E136" s="1"/>
      <c r="F136" s="1" t="s">
        <v>17717</v>
      </c>
      <c r="G136" s="1" t="s">
        <v>11460</v>
      </c>
      <c r="H136" s="1">
        <v>39003</v>
      </c>
      <c r="I136" s="1">
        <v>1002955</v>
      </c>
      <c r="J136" s="1">
        <v>40.717498999999997</v>
      </c>
      <c r="K136" s="1">
        <v>-84.132273999999995</v>
      </c>
      <c r="L136" s="1" t="s">
        <v>24449</v>
      </c>
      <c r="M136" s="1" t="s">
        <v>1542</v>
      </c>
      <c r="N136" s="1" t="s">
        <v>17708</v>
      </c>
      <c r="O136" s="1">
        <v>2022</v>
      </c>
      <c r="P136" s="1">
        <v>45804</v>
      </c>
      <c r="Q136" s="1" t="s">
        <v>17720</v>
      </c>
      <c r="R136" s="1"/>
      <c r="S136" s="1" t="s">
        <v>24367</v>
      </c>
      <c r="T136" s="1" t="s">
        <v>6826</v>
      </c>
      <c r="U136" s="1"/>
      <c r="V136" s="1" t="s">
        <v>11437</v>
      </c>
      <c r="W136" s="1" t="s">
        <v>6826</v>
      </c>
    </row>
    <row r="137" spans="1:23" x14ac:dyDescent="0.25">
      <c r="A137" s="1">
        <v>1004504</v>
      </c>
      <c r="B137" s="5" t="str">
        <f>VLOOKUP(H137,'FIPS Basin X-walk'!$A$2:$F$3224,6,FALSE)</f>
        <v>Cincinnati Arch</v>
      </c>
      <c r="C137" s="1" t="s">
        <v>17721</v>
      </c>
      <c r="D137" s="1"/>
      <c r="E137" s="1"/>
      <c r="F137" s="1" t="s">
        <v>17711</v>
      </c>
      <c r="G137" s="1" t="s">
        <v>11460</v>
      </c>
      <c r="H137" s="1">
        <v>39003</v>
      </c>
      <c r="I137" s="1">
        <v>1004504</v>
      </c>
      <c r="J137" s="1">
        <v>40.718333000000001</v>
      </c>
      <c r="K137" s="1">
        <v>-84.116388999999998</v>
      </c>
      <c r="L137" s="1"/>
      <c r="M137" s="1" t="s">
        <v>1542</v>
      </c>
      <c r="N137" s="1" t="s">
        <v>17708</v>
      </c>
      <c r="O137" s="1">
        <v>2022</v>
      </c>
      <c r="P137" s="1">
        <v>45804</v>
      </c>
      <c r="Q137" s="1" t="s">
        <v>17722</v>
      </c>
      <c r="R137" s="1"/>
      <c r="S137" s="1" t="s">
        <v>24367</v>
      </c>
      <c r="T137" s="1" t="s">
        <v>6826</v>
      </c>
      <c r="U137" s="1"/>
      <c r="V137" s="1" t="s">
        <v>12923</v>
      </c>
      <c r="W137" s="1" t="s">
        <v>6826</v>
      </c>
    </row>
    <row r="138" spans="1:23" x14ac:dyDescent="0.25">
      <c r="A138" s="1">
        <v>1010679</v>
      </c>
      <c r="B138" s="5" t="str">
        <f>VLOOKUP(H138,'FIPS Basin X-walk'!$A$2:$F$3224,6,FALSE)</f>
        <v>Cincinnati Arch</v>
      </c>
      <c r="C138" s="1" t="s">
        <v>17726</v>
      </c>
      <c r="D138" s="1"/>
      <c r="E138" s="1"/>
      <c r="F138" s="1" t="s">
        <v>17717</v>
      </c>
      <c r="G138" s="1" t="s">
        <v>11460</v>
      </c>
      <c r="H138" s="1">
        <v>39003</v>
      </c>
      <c r="I138" s="1">
        <v>1010679</v>
      </c>
      <c r="J138" s="1">
        <v>40.705880000000001</v>
      </c>
      <c r="K138" s="1">
        <v>-84.080070000000006</v>
      </c>
      <c r="L138" s="1"/>
      <c r="M138" s="1" t="s">
        <v>1542</v>
      </c>
      <c r="N138" s="1" t="s">
        <v>17708</v>
      </c>
      <c r="O138" s="1">
        <v>2022</v>
      </c>
      <c r="P138" s="1">
        <v>45804</v>
      </c>
      <c r="Q138" s="1" t="s">
        <v>17727</v>
      </c>
      <c r="R138" s="1"/>
      <c r="S138" s="1" t="s">
        <v>24378</v>
      </c>
      <c r="T138" s="1" t="s">
        <v>6826</v>
      </c>
      <c r="U138" s="1"/>
      <c r="V138" s="1" t="s">
        <v>15166</v>
      </c>
      <c r="W138" s="1" t="s">
        <v>6826</v>
      </c>
    </row>
    <row r="139" spans="1:23" x14ac:dyDescent="0.25">
      <c r="A139" s="1">
        <v>1011726</v>
      </c>
      <c r="B139" s="5" t="str">
        <f>VLOOKUP(H139,'FIPS Basin X-walk'!$A$2:$F$3224,6,FALSE)</f>
        <v>Cincinnati Arch</v>
      </c>
      <c r="C139" s="1" t="s">
        <v>17723</v>
      </c>
      <c r="D139" s="1"/>
      <c r="E139" s="1"/>
      <c r="F139" s="1" t="s">
        <v>17717</v>
      </c>
      <c r="G139" s="1" t="s">
        <v>11460</v>
      </c>
      <c r="H139" s="1">
        <v>39003</v>
      </c>
      <c r="I139" s="1">
        <v>1011726</v>
      </c>
      <c r="J139" s="1">
        <v>40.710439999999998</v>
      </c>
      <c r="K139" s="1">
        <v>-84.108310000000003</v>
      </c>
      <c r="L139" s="1"/>
      <c r="M139" s="1" t="s">
        <v>1542</v>
      </c>
      <c r="N139" s="1" t="s">
        <v>17708</v>
      </c>
      <c r="O139" s="1">
        <v>2022</v>
      </c>
      <c r="P139" s="1">
        <v>45804</v>
      </c>
      <c r="Q139" s="1" t="s">
        <v>17724</v>
      </c>
      <c r="R139" s="1"/>
      <c r="S139" s="1" t="s">
        <v>26393</v>
      </c>
      <c r="T139" s="1" t="s">
        <v>6826</v>
      </c>
      <c r="U139" s="1"/>
      <c r="V139" s="1" t="s">
        <v>17725</v>
      </c>
      <c r="W139" s="1" t="s">
        <v>6826</v>
      </c>
    </row>
    <row r="140" spans="1:23" x14ac:dyDescent="0.25">
      <c r="A140" s="1">
        <v>1012904</v>
      </c>
      <c r="B140" s="5" t="str">
        <f>VLOOKUP(H140,'FIPS Basin X-walk'!$A$2:$F$3224,6,FALSE)</f>
        <v>Cincinnati Arch</v>
      </c>
      <c r="C140" s="1" t="s">
        <v>17714</v>
      </c>
      <c r="D140" s="1"/>
      <c r="E140" s="1"/>
      <c r="F140" s="1" t="s">
        <v>17717</v>
      </c>
      <c r="G140" s="1" t="s">
        <v>11460</v>
      </c>
      <c r="H140" s="1">
        <v>39003</v>
      </c>
      <c r="I140" s="1">
        <v>1012904</v>
      </c>
      <c r="J140" s="1">
        <v>40.722110000000001</v>
      </c>
      <c r="K140" s="1">
        <v>-84.113290000000006</v>
      </c>
      <c r="L140" s="1"/>
      <c r="M140" s="1" t="s">
        <v>1542</v>
      </c>
      <c r="N140" s="1" t="s">
        <v>17708</v>
      </c>
      <c r="O140" s="1">
        <v>2022</v>
      </c>
      <c r="P140" s="1">
        <v>45804</v>
      </c>
      <c r="Q140" s="1" t="s">
        <v>17718</v>
      </c>
      <c r="R140" s="1"/>
      <c r="S140" s="1" t="s">
        <v>24387</v>
      </c>
      <c r="T140" s="1" t="s">
        <v>6826</v>
      </c>
      <c r="U140" s="1"/>
      <c r="V140" s="1" t="s">
        <v>7137</v>
      </c>
      <c r="W140" s="1" t="s">
        <v>6826</v>
      </c>
    </row>
    <row r="141" spans="1:23" x14ac:dyDescent="0.25">
      <c r="A141" s="1">
        <v>1004100</v>
      </c>
      <c r="B141" s="5" t="str">
        <f>VLOOKUP(H141,'FIPS Basin X-walk'!$A$2:$F$3224,6,FALSE)</f>
        <v>Michigan Basin</v>
      </c>
      <c r="C141" s="1" t="s">
        <v>11464</v>
      </c>
      <c r="D141" s="1"/>
      <c r="E141" s="1"/>
      <c r="F141" s="1" t="s">
        <v>9499</v>
      </c>
      <c r="G141" s="1" t="s">
        <v>11460</v>
      </c>
      <c r="H141" s="1">
        <v>18003</v>
      </c>
      <c r="I141" s="1">
        <v>1004100</v>
      </c>
      <c r="J141" s="1">
        <v>41.078919999999997</v>
      </c>
      <c r="K141" s="1">
        <v>-84.95702</v>
      </c>
      <c r="L141" s="1"/>
      <c r="M141" s="1" t="s">
        <v>1499</v>
      </c>
      <c r="N141" s="1" t="s">
        <v>11457</v>
      </c>
      <c r="O141" s="1">
        <v>2022</v>
      </c>
      <c r="P141" s="1">
        <v>46774</v>
      </c>
      <c r="Q141" s="1" t="s">
        <v>11465</v>
      </c>
      <c r="R141" s="1"/>
      <c r="S141" s="1" t="s">
        <v>24753</v>
      </c>
      <c r="T141" s="1" t="s">
        <v>6826</v>
      </c>
      <c r="U141" s="1"/>
      <c r="V141" s="1" t="s">
        <v>11466</v>
      </c>
      <c r="W141" s="1" t="s">
        <v>6826</v>
      </c>
    </row>
    <row r="142" spans="1:23" x14ac:dyDescent="0.25">
      <c r="A142" s="1">
        <v>1014364</v>
      </c>
      <c r="B142" s="5" t="str">
        <f>VLOOKUP(H142,'FIPS Basin X-walk'!$A$2:$F$3224,6,FALSE)</f>
        <v>Michigan Basin</v>
      </c>
      <c r="C142" s="1" t="s">
        <v>27063</v>
      </c>
      <c r="D142" s="1"/>
      <c r="E142" s="1"/>
      <c r="F142" s="1" t="s">
        <v>2117</v>
      </c>
      <c r="G142" s="1" t="s">
        <v>11460</v>
      </c>
      <c r="H142" s="1">
        <v>18003</v>
      </c>
      <c r="I142" s="1">
        <v>1014364</v>
      </c>
      <c r="J142" s="1">
        <v>41.072899999999997</v>
      </c>
      <c r="K142" s="1">
        <v>-84.965299999999999</v>
      </c>
      <c r="L142" s="1"/>
      <c r="M142" s="1" t="s">
        <v>1499</v>
      </c>
      <c r="N142" s="1" t="s">
        <v>11457</v>
      </c>
      <c r="O142" s="1">
        <v>2022</v>
      </c>
      <c r="P142" s="1">
        <v>46774</v>
      </c>
      <c r="Q142" s="1" t="s">
        <v>27064</v>
      </c>
      <c r="R142" s="1"/>
      <c r="S142" s="1" t="s">
        <v>24865</v>
      </c>
      <c r="T142" s="1" t="s">
        <v>6826</v>
      </c>
      <c r="U142" s="1"/>
      <c r="V142" s="1" t="s">
        <v>11466</v>
      </c>
      <c r="W142" s="1" t="s">
        <v>6826</v>
      </c>
    </row>
    <row r="143" spans="1:23" x14ac:dyDescent="0.25">
      <c r="A143" s="1">
        <v>1003506</v>
      </c>
      <c r="B143" s="5" t="str">
        <f>VLOOKUP(H143,'FIPS Basin X-walk'!$A$2:$F$3224,6,FALSE)</f>
        <v>Michigan Basin</v>
      </c>
      <c r="C143" s="1" t="s">
        <v>11469</v>
      </c>
      <c r="D143" s="1"/>
      <c r="E143" s="1"/>
      <c r="F143" s="1" t="s">
        <v>11470</v>
      </c>
      <c r="G143" s="1" t="s">
        <v>11460</v>
      </c>
      <c r="H143" s="1">
        <v>18003</v>
      </c>
      <c r="I143" s="1">
        <v>1003506</v>
      </c>
      <c r="J143" s="1">
        <v>40.964311000000002</v>
      </c>
      <c r="K143" s="1">
        <v>-85.302751999999998</v>
      </c>
      <c r="L143" s="1"/>
      <c r="M143" s="1" t="s">
        <v>1499</v>
      </c>
      <c r="N143" s="1" t="s">
        <v>11457</v>
      </c>
      <c r="O143" s="1">
        <v>2022</v>
      </c>
      <c r="P143" s="1">
        <v>46783</v>
      </c>
      <c r="Q143" s="1" t="s">
        <v>11471</v>
      </c>
      <c r="R143" s="1"/>
      <c r="S143" s="1"/>
      <c r="T143" s="1" t="s">
        <v>6828</v>
      </c>
      <c r="U143" s="1"/>
      <c r="V143" s="1" t="s">
        <v>11472</v>
      </c>
      <c r="W143" s="1" t="s">
        <v>6826</v>
      </c>
    </row>
    <row r="144" spans="1:23" x14ac:dyDescent="0.25">
      <c r="A144" s="1">
        <v>1006093</v>
      </c>
      <c r="B144" s="5" t="str">
        <f>VLOOKUP(H144,'FIPS Basin X-walk'!$A$2:$F$3224,6,FALSE)</f>
        <v>Michigan Basin</v>
      </c>
      <c r="C144" s="1" t="s">
        <v>11473</v>
      </c>
      <c r="D144" s="1"/>
      <c r="E144" s="1"/>
      <c r="F144" s="1" t="s">
        <v>11474</v>
      </c>
      <c r="G144" s="1" t="s">
        <v>11460</v>
      </c>
      <c r="H144" s="1">
        <v>18003</v>
      </c>
      <c r="I144" s="1">
        <v>1006093</v>
      </c>
      <c r="J144" s="1">
        <v>41.136194000000003</v>
      </c>
      <c r="K144" s="1">
        <v>-84.905111000000005</v>
      </c>
      <c r="L144" s="1"/>
      <c r="M144" s="1" t="s">
        <v>1499</v>
      </c>
      <c r="N144" s="1" t="s">
        <v>11457</v>
      </c>
      <c r="O144" s="1">
        <v>2022</v>
      </c>
      <c r="P144" s="1">
        <v>46797</v>
      </c>
      <c r="Q144" s="1" t="s">
        <v>11475</v>
      </c>
      <c r="R144" s="1"/>
      <c r="S144" s="1" t="s">
        <v>24966</v>
      </c>
      <c r="T144" s="1" t="s">
        <v>6826</v>
      </c>
      <c r="U144" s="1"/>
      <c r="V144" s="1" t="s">
        <v>11476</v>
      </c>
      <c r="W144" s="1" t="s">
        <v>6826</v>
      </c>
    </row>
    <row r="145" spans="1:23" x14ac:dyDescent="0.25">
      <c r="A145" s="1">
        <v>1006064</v>
      </c>
      <c r="B145" s="5" t="str">
        <f>VLOOKUP(H145,'FIPS Basin X-walk'!$A$2:$F$3224,6,FALSE)</f>
        <v>Gulf Coast Basin (LA, TX)</v>
      </c>
      <c r="C145" s="1" t="s">
        <v>13047</v>
      </c>
      <c r="D145" s="1"/>
      <c r="E145" s="1"/>
      <c r="F145" s="1" t="s">
        <v>13048</v>
      </c>
      <c r="G145" s="1" t="s">
        <v>13049</v>
      </c>
      <c r="H145" s="1">
        <v>22003</v>
      </c>
      <c r="I145" s="1">
        <v>1006064</v>
      </c>
      <c r="J145" s="1">
        <v>30.869381000000001</v>
      </c>
      <c r="K145" s="1">
        <v>-92.610992999999993</v>
      </c>
      <c r="L145" s="1"/>
      <c r="M145" s="1" t="s">
        <v>1483</v>
      </c>
      <c r="N145" s="1" t="s">
        <v>13028</v>
      </c>
      <c r="O145" s="1">
        <v>2022</v>
      </c>
      <c r="P145" s="1">
        <v>71463</v>
      </c>
      <c r="Q145" s="1" t="s">
        <v>13050</v>
      </c>
      <c r="R145" s="1"/>
      <c r="S145" s="1" t="s">
        <v>24358</v>
      </c>
      <c r="T145" s="1" t="s">
        <v>6826</v>
      </c>
      <c r="U145" s="1"/>
      <c r="V145" s="1" t="s">
        <v>13447</v>
      </c>
      <c r="W145" s="1" t="s">
        <v>6826</v>
      </c>
    </row>
    <row r="146" spans="1:23" x14ac:dyDescent="0.25">
      <c r="A146" s="1">
        <v>1013715</v>
      </c>
      <c r="B146" s="5" t="str">
        <f>VLOOKUP(H146,'FIPS Basin X-walk'!$A$2:$F$3224,6,FALSE)</f>
        <v>Gulf Coast Basin (LA, TX)</v>
      </c>
      <c r="C146" s="1" t="s">
        <v>13051</v>
      </c>
      <c r="D146" s="1"/>
      <c r="E146" s="1"/>
      <c r="F146" s="1" t="s">
        <v>8999</v>
      </c>
      <c r="G146" s="1" t="s">
        <v>13049</v>
      </c>
      <c r="H146" s="1">
        <v>22003</v>
      </c>
      <c r="I146" s="1">
        <v>1013715</v>
      </c>
      <c r="J146" s="1">
        <v>30.784400000000002</v>
      </c>
      <c r="K146" s="1">
        <v>-92.676900000000003</v>
      </c>
      <c r="L146" s="1"/>
      <c r="M146" s="1" t="s">
        <v>1483</v>
      </c>
      <c r="N146" s="1" t="s">
        <v>13028</v>
      </c>
      <c r="O146" s="1">
        <v>2022</v>
      </c>
      <c r="P146" s="1">
        <v>71463</v>
      </c>
      <c r="Q146" s="1" t="s">
        <v>13052</v>
      </c>
      <c r="R146" s="1"/>
      <c r="S146" s="1" t="s">
        <v>25301</v>
      </c>
      <c r="T146" s="1" t="s">
        <v>6826</v>
      </c>
      <c r="U146" s="1"/>
      <c r="V146" s="1" t="s">
        <v>13053</v>
      </c>
      <c r="W146" s="1" t="s">
        <v>6826</v>
      </c>
    </row>
    <row r="147" spans="1:23" x14ac:dyDescent="0.25">
      <c r="A147" s="1">
        <v>1005337</v>
      </c>
      <c r="B147" s="5" t="str">
        <f>VLOOKUP(H147,'FIPS Basin X-walk'!$A$2:$F$3224,6,FALSE)</f>
        <v>Michigan Basin</v>
      </c>
      <c r="C147" s="1" t="s">
        <v>14203</v>
      </c>
      <c r="D147" s="1"/>
      <c r="E147" s="1"/>
      <c r="F147" s="1" t="s">
        <v>14204</v>
      </c>
      <c r="G147" s="1" t="s">
        <v>14205</v>
      </c>
      <c r="H147" s="1">
        <v>26007</v>
      </c>
      <c r="I147" s="1">
        <v>1005337</v>
      </c>
      <c r="J147" s="1">
        <v>45.064036000000002</v>
      </c>
      <c r="K147" s="1">
        <v>-83.424389000000005</v>
      </c>
      <c r="L147" s="1"/>
      <c r="M147" s="1" t="s">
        <v>1493</v>
      </c>
      <c r="N147" s="1" t="s">
        <v>14185</v>
      </c>
      <c r="O147" s="1">
        <v>2022</v>
      </c>
      <c r="P147" s="1">
        <v>49707</v>
      </c>
      <c r="Q147" s="1" t="s">
        <v>25500</v>
      </c>
      <c r="R147" s="1"/>
      <c r="S147" s="1" t="s">
        <v>24398</v>
      </c>
      <c r="T147" s="1" t="s">
        <v>6828</v>
      </c>
      <c r="U147" s="1"/>
      <c r="V147" s="1" t="s">
        <v>14206</v>
      </c>
      <c r="W147" s="1" t="s">
        <v>6826</v>
      </c>
    </row>
    <row r="148" spans="1:23" x14ac:dyDescent="0.25">
      <c r="A148" s="1">
        <v>1005874</v>
      </c>
      <c r="B148" s="5" t="str">
        <f>VLOOKUP(H148,'FIPS Basin X-walk'!$A$2:$F$3224,6,FALSE)</f>
        <v>Michigan Basin</v>
      </c>
      <c r="C148" s="1" t="s">
        <v>14207</v>
      </c>
      <c r="D148" s="1"/>
      <c r="E148" s="1" t="s">
        <v>6828</v>
      </c>
      <c r="F148" s="1" t="s">
        <v>14204</v>
      </c>
      <c r="G148" s="1" t="s">
        <v>14205</v>
      </c>
      <c r="H148" s="1">
        <v>26007</v>
      </c>
      <c r="I148" s="1">
        <v>1005874</v>
      </c>
      <c r="J148" s="1">
        <v>45.072200000000002</v>
      </c>
      <c r="K148" s="1">
        <v>-83.404799999999994</v>
      </c>
      <c r="L148" s="1"/>
      <c r="M148" s="1" t="s">
        <v>1493</v>
      </c>
      <c r="N148" s="1" t="s">
        <v>14185</v>
      </c>
      <c r="O148" s="1">
        <v>2022</v>
      </c>
      <c r="P148" s="1">
        <v>49707</v>
      </c>
      <c r="Q148" s="1" t="s">
        <v>14208</v>
      </c>
      <c r="R148" s="1"/>
      <c r="S148" s="1" t="s">
        <v>24441</v>
      </c>
      <c r="T148" s="1" t="s">
        <v>6826</v>
      </c>
      <c r="U148" s="1"/>
      <c r="V148" s="1" t="s">
        <v>7144</v>
      </c>
      <c r="W148" s="1" t="s">
        <v>6826</v>
      </c>
    </row>
    <row r="149" spans="1:23" x14ac:dyDescent="0.25">
      <c r="A149" s="1">
        <v>1007610</v>
      </c>
      <c r="B149" s="5" t="str">
        <f>VLOOKUP(H149,'FIPS Basin X-walk'!$A$2:$F$3224,6,FALSE)</f>
        <v>Piedmont-Blue Ridge Prov</v>
      </c>
      <c r="C149" s="1" t="s">
        <v>22143</v>
      </c>
      <c r="D149" s="1"/>
      <c r="E149" s="1"/>
      <c r="F149" s="1" t="s">
        <v>22144</v>
      </c>
      <c r="G149" s="1" t="s">
        <v>22145</v>
      </c>
      <c r="H149" s="1">
        <v>51007</v>
      </c>
      <c r="I149" s="1">
        <v>1007610</v>
      </c>
      <c r="J149" s="1">
        <v>37.312185999999997</v>
      </c>
      <c r="K149" s="1">
        <v>-78.061430000000001</v>
      </c>
      <c r="L149" s="1"/>
      <c r="M149" s="1" t="s">
        <v>1486</v>
      </c>
      <c r="N149" s="1" t="s">
        <v>15119</v>
      </c>
      <c r="O149" s="1">
        <v>2022</v>
      </c>
      <c r="P149" s="1">
        <v>23083</v>
      </c>
      <c r="Q149" s="1" t="s">
        <v>22146</v>
      </c>
      <c r="R149" s="1"/>
      <c r="S149" s="1" t="s">
        <v>24358</v>
      </c>
      <c r="T149" s="1" t="s">
        <v>6826</v>
      </c>
      <c r="U149" s="1"/>
      <c r="V149" s="1" t="s">
        <v>6878</v>
      </c>
      <c r="W149" s="1" t="s">
        <v>6826</v>
      </c>
    </row>
    <row r="150" spans="1:23" x14ac:dyDescent="0.25">
      <c r="A150" s="1">
        <v>1013081</v>
      </c>
      <c r="B150" s="5" t="str">
        <f>VLOOKUP(H150,'FIPS Basin X-walk'!$A$2:$F$3224,6,FALSE)</f>
        <v>Piedmont-Blue Ridge Prov</v>
      </c>
      <c r="C150" s="1" t="s">
        <v>26595</v>
      </c>
      <c r="D150" s="1"/>
      <c r="E150" s="1"/>
      <c r="F150" s="1" t="s">
        <v>26596</v>
      </c>
      <c r="G150" s="1" t="s">
        <v>22147</v>
      </c>
      <c r="H150" s="1">
        <v>51009</v>
      </c>
      <c r="I150" s="1">
        <v>1013081</v>
      </c>
      <c r="J150" s="1">
        <v>37.476260000000003</v>
      </c>
      <c r="K150" s="1">
        <v>-79.035570000000007</v>
      </c>
      <c r="L150" s="1"/>
      <c r="M150" s="1" t="s">
        <v>1486</v>
      </c>
      <c r="N150" s="1" t="s">
        <v>15119</v>
      </c>
      <c r="O150" s="1">
        <v>2022</v>
      </c>
      <c r="P150" s="1">
        <v>24521</v>
      </c>
      <c r="Q150" s="1" t="s">
        <v>22148</v>
      </c>
      <c r="R150" s="1"/>
      <c r="S150" s="1" t="s">
        <v>24358</v>
      </c>
      <c r="T150" s="1" t="s">
        <v>6826</v>
      </c>
      <c r="U150" s="1"/>
      <c r="V150" s="1" t="s">
        <v>22149</v>
      </c>
      <c r="W150" s="1" t="s">
        <v>6826</v>
      </c>
    </row>
    <row r="151" spans="1:23" x14ac:dyDescent="0.25">
      <c r="A151" s="1">
        <v>1003943</v>
      </c>
      <c r="B151" s="5" t="str">
        <f>VLOOKUP(H151,'FIPS Basin X-walk'!$A$2:$F$3224,6,FALSE)</f>
        <v>Piedmont-Blue Ridge Prov</v>
      </c>
      <c r="C151" s="1" t="s">
        <v>22150</v>
      </c>
      <c r="D151" s="1"/>
      <c r="E151" s="1"/>
      <c r="F151" s="1" t="s">
        <v>22151</v>
      </c>
      <c r="G151" s="1" t="s">
        <v>22147</v>
      </c>
      <c r="H151" s="1">
        <v>51009</v>
      </c>
      <c r="I151" s="1">
        <v>1003943</v>
      </c>
      <c r="J151" s="1">
        <v>37.509849000000003</v>
      </c>
      <c r="K151" s="1">
        <v>-78.910831000000002</v>
      </c>
      <c r="L151" s="1"/>
      <c r="M151" s="1" t="s">
        <v>1486</v>
      </c>
      <c r="N151" s="1" t="s">
        <v>15119</v>
      </c>
      <c r="O151" s="1">
        <v>2022</v>
      </c>
      <c r="P151" s="1">
        <v>24553</v>
      </c>
      <c r="Q151" s="1" t="s">
        <v>22152</v>
      </c>
      <c r="R151" s="1" t="s">
        <v>24385</v>
      </c>
      <c r="S151" s="1" t="s">
        <v>24436</v>
      </c>
      <c r="T151" s="1" t="s">
        <v>6826</v>
      </c>
      <c r="U151" s="1"/>
      <c r="V151" s="1" t="s">
        <v>7123</v>
      </c>
      <c r="W151" s="1" t="s">
        <v>6826</v>
      </c>
    </row>
    <row r="152" spans="1:23" x14ac:dyDescent="0.25">
      <c r="A152" s="1">
        <v>1003492</v>
      </c>
      <c r="B152" s="5" t="str">
        <f>VLOOKUP(H152,'FIPS Basin X-walk'!$A$2:$F$3224,6,FALSE)</f>
        <v>AK Cook Inlet Basin</v>
      </c>
      <c r="C152" s="1" t="s">
        <v>7377</v>
      </c>
      <c r="D152" s="1"/>
      <c r="E152" s="1"/>
      <c r="F152" s="1" t="s">
        <v>7372</v>
      </c>
      <c r="G152" s="1" t="s">
        <v>7357</v>
      </c>
      <c r="H152" s="1">
        <v>2020</v>
      </c>
      <c r="I152" s="1">
        <v>1003492</v>
      </c>
      <c r="J152" s="1">
        <v>61.221409999999999</v>
      </c>
      <c r="K152" s="1">
        <v>-149.86579</v>
      </c>
      <c r="L152" s="1"/>
      <c r="M152" s="1" t="s">
        <v>1479</v>
      </c>
      <c r="N152" s="1" t="s">
        <v>7344</v>
      </c>
      <c r="O152" s="1">
        <v>2022</v>
      </c>
      <c r="P152" s="1">
        <v>99501</v>
      </c>
      <c r="Q152" s="1" t="s">
        <v>7378</v>
      </c>
      <c r="R152" s="1"/>
      <c r="S152" s="1" t="s">
        <v>24355</v>
      </c>
      <c r="T152" s="1" t="s">
        <v>6826</v>
      </c>
      <c r="U152" s="1"/>
      <c r="V152" s="1" t="s">
        <v>7374</v>
      </c>
      <c r="W152" s="1" t="s">
        <v>6828</v>
      </c>
    </row>
    <row r="153" spans="1:23" x14ac:dyDescent="0.25">
      <c r="A153" s="1">
        <v>1003493</v>
      </c>
      <c r="B153" s="5" t="str">
        <f>VLOOKUP(H153,'FIPS Basin X-walk'!$A$2:$F$3224,6,FALSE)</f>
        <v>AK Cook Inlet Basin</v>
      </c>
      <c r="C153" s="1" t="s">
        <v>7371</v>
      </c>
      <c r="D153" s="1"/>
      <c r="E153" s="1"/>
      <c r="F153" s="1" t="s">
        <v>7372</v>
      </c>
      <c r="G153" s="1" t="s">
        <v>7357</v>
      </c>
      <c r="H153" s="1">
        <v>2020</v>
      </c>
      <c r="I153" s="1">
        <v>1003493</v>
      </c>
      <c r="J153" s="1">
        <v>61.229570000000002</v>
      </c>
      <c r="K153" s="1">
        <v>-149.72018</v>
      </c>
      <c r="L153" s="1"/>
      <c r="M153" s="1" t="s">
        <v>1479</v>
      </c>
      <c r="N153" s="1" t="s">
        <v>7344</v>
      </c>
      <c r="O153" s="1">
        <v>2022</v>
      </c>
      <c r="P153" s="1">
        <v>99504</v>
      </c>
      <c r="Q153" s="1" t="s">
        <v>7373</v>
      </c>
      <c r="R153" s="1"/>
      <c r="S153" s="1" t="s">
        <v>24355</v>
      </c>
      <c r="T153" s="1" t="s">
        <v>6828</v>
      </c>
      <c r="U153" s="1"/>
      <c r="V153" s="1" t="s">
        <v>7374</v>
      </c>
      <c r="W153" s="1" t="s">
        <v>6828</v>
      </c>
    </row>
    <row r="154" spans="1:23" x14ac:dyDescent="0.25">
      <c r="A154" s="1">
        <v>1004380</v>
      </c>
      <c r="B154" s="5" t="str">
        <f>VLOOKUP(H154,'FIPS Basin X-walk'!$A$2:$F$3224,6,FALSE)</f>
        <v>AK Cook Inlet Basin</v>
      </c>
      <c r="C154" s="1" t="s">
        <v>7368</v>
      </c>
      <c r="D154" s="1"/>
      <c r="E154" s="1"/>
      <c r="F154" s="1" t="s">
        <v>1709</v>
      </c>
      <c r="G154" s="1" t="s">
        <v>7357</v>
      </c>
      <c r="H154" s="1">
        <v>2020</v>
      </c>
      <c r="I154" s="1">
        <v>1004380</v>
      </c>
      <c r="J154" s="1">
        <v>61.210853999999998</v>
      </c>
      <c r="K154" s="1">
        <v>-149.84655799999999</v>
      </c>
      <c r="L154" s="1"/>
      <c r="M154" s="1" t="s">
        <v>1479</v>
      </c>
      <c r="N154" s="1" t="s">
        <v>7344</v>
      </c>
      <c r="O154" s="1">
        <v>2022</v>
      </c>
      <c r="P154" s="1">
        <v>99501</v>
      </c>
      <c r="Q154" s="1" t="s">
        <v>7369</v>
      </c>
      <c r="R154" s="1"/>
      <c r="S154" s="1" t="s">
        <v>24358</v>
      </c>
      <c r="T154" s="1" t="s">
        <v>6826</v>
      </c>
      <c r="U154" s="1"/>
      <c r="V154" s="1" t="s">
        <v>7370</v>
      </c>
      <c r="W154" s="1" t="s">
        <v>6826</v>
      </c>
    </row>
    <row r="155" spans="1:23" x14ac:dyDescent="0.25">
      <c r="A155" s="1">
        <v>1005711</v>
      </c>
      <c r="B155" s="5" t="str">
        <f>VLOOKUP(H155,'FIPS Basin X-walk'!$A$2:$F$3224,6,FALSE)</f>
        <v>AK Cook Inlet Basin</v>
      </c>
      <c r="C155" s="1" t="s">
        <v>25580</v>
      </c>
      <c r="D155" s="1"/>
      <c r="E155" s="1"/>
      <c r="F155" s="1" t="s">
        <v>7462</v>
      </c>
      <c r="G155" s="1" t="s">
        <v>7357</v>
      </c>
      <c r="H155" s="1">
        <v>2020</v>
      </c>
      <c r="I155" s="1">
        <v>1005711</v>
      </c>
      <c r="J155" s="1">
        <v>61.160969999999999</v>
      </c>
      <c r="K155" s="1">
        <v>-149.877026</v>
      </c>
      <c r="L155" s="1"/>
      <c r="M155" s="1" t="s">
        <v>1479</v>
      </c>
      <c r="N155" s="1" t="s">
        <v>7344</v>
      </c>
      <c r="O155" s="1">
        <v>2022</v>
      </c>
      <c r="P155" s="1">
        <v>99503</v>
      </c>
      <c r="Q155" s="1" t="s">
        <v>7463</v>
      </c>
      <c r="R155" s="1"/>
      <c r="S155" s="1" t="s">
        <v>24355</v>
      </c>
      <c r="T155" s="1" t="s">
        <v>6826</v>
      </c>
      <c r="U155" s="1"/>
      <c r="V155" s="1" t="s">
        <v>7464</v>
      </c>
      <c r="W155" s="1" t="s">
        <v>6826</v>
      </c>
    </row>
    <row r="156" spans="1:23" x14ac:dyDescent="0.25">
      <c r="A156" s="1">
        <v>1010606</v>
      </c>
      <c r="B156" s="5" t="str">
        <f>VLOOKUP(H156,'FIPS Basin X-walk'!$A$2:$F$3224,6,FALSE)</f>
        <v>AK Cook Inlet Basin</v>
      </c>
      <c r="C156" s="1" t="s">
        <v>7375</v>
      </c>
      <c r="D156" s="1"/>
      <c r="E156" s="1"/>
      <c r="F156" s="1" t="s">
        <v>1709</v>
      </c>
      <c r="G156" s="1" t="s">
        <v>7357</v>
      </c>
      <c r="H156" s="1">
        <v>2020</v>
      </c>
      <c r="I156" s="1">
        <v>1010606</v>
      </c>
      <c r="J156" s="1">
        <v>61.168812000000003</v>
      </c>
      <c r="K156" s="1">
        <v>-149.91100599999999</v>
      </c>
      <c r="L156" s="1"/>
      <c r="M156" s="1" t="s">
        <v>1479</v>
      </c>
      <c r="N156" s="1" t="s">
        <v>7344</v>
      </c>
      <c r="O156" s="1">
        <v>2022</v>
      </c>
      <c r="P156" s="1">
        <v>99518</v>
      </c>
      <c r="Q156" s="1" t="s">
        <v>7376</v>
      </c>
      <c r="R156" s="1"/>
      <c r="S156" s="1" t="s">
        <v>24355</v>
      </c>
      <c r="T156" s="1" t="s">
        <v>6828</v>
      </c>
      <c r="U156" s="1"/>
      <c r="V156" s="1" t="s">
        <v>7374</v>
      </c>
      <c r="W156" s="1" t="s">
        <v>6828</v>
      </c>
    </row>
    <row r="157" spans="1:23" x14ac:dyDescent="0.25">
      <c r="A157" s="1">
        <v>1010937</v>
      </c>
      <c r="B157" s="5" t="str">
        <f>VLOOKUP(H157,'FIPS Basin X-walk'!$A$2:$F$3224,6,FALSE)</f>
        <v>AK Cook Inlet Basin</v>
      </c>
      <c r="C157" s="1" t="s">
        <v>7360</v>
      </c>
      <c r="D157" s="1"/>
      <c r="E157" s="1"/>
      <c r="F157" s="1" t="s">
        <v>1709</v>
      </c>
      <c r="G157" s="1" t="s">
        <v>7357</v>
      </c>
      <c r="H157" s="1">
        <v>2020</v>
      </c>
      <c r="I157" s="1">
        <v>1010937</v>
      </c>
      <c r="J157" s="1">
        <v>61.176969999999997</v>
      </c>
      <c r="K157" s="1">
        <v>-149.87558999999999</v>
      </c>
      <c r="L157" s="1"/>
      <c r="M157" s="1" t="s">
        <v>1479</v>
      </c>
      <c r="N157" s="1" t="s">
        <v>7344</v>
      </c>
      <c r="O157" s="1">
        <v>2022</v>
      </c>
      <c r="P157" s="1">
        <v>99503</v>
      </c>
      <c r="Q157" s="1" t="s">
        <v>26292</v>
      </c>
      <c r="R157" s="1"/>
      <c r="S157" s="1" t="s">
        <v>24355</v>
      </c>
      <c r="T157" s="1" t="s">
        <v>7005</v>
      </c>
      <c r="U157" s="1"/>
      <c r="V157" s="1" t="s">
        <v>7361</v>
      </c>
      <c r="W157" s="1" t="s">
        <v>6828</v>
      </c>
    </row>
    <row r="158" spans="1:23" x14ac:dyDescent="0.25">
      <c r="A158" s="1">
        <v>1011966</v>
      </c>
      <c r="B158" s="5" t="str">
        <f>VLOOKUP(H158,'FIPS Basin X-walk'!$A$2:$F$3224,6,FALSE)</f>
        <v>AK Cook Inlet Basin</v>
      </c>
      <c r="C158" s="1" t="s">
        <v>7356</v>
      </c>
      <c r="D158" s="1"/>
      <c r="E158" s="1"/>
      <c r="F158" s="1" t="s">
        <v>1709</v>
      </c>
      <c r="G158" s="1" t="s">
        <v>7357</v>
      </c>
      <c r="H158" s="1">
        <v>2020</v>
      </c>
      <c r="I158" s="1">
        <v>1011966</v>
      </c>
      <c r="J158" s="1">
        <v>61.187958000000002</v>
      </c>
      <c r="K158" s="1">
        <v>-149.828566</v>
      </c>
      <c r="L158" s="1"/>
      <c r="M158" s="1" t="s">
        <v>1479</v>
      </c>
      <c r="N158" s="1" t="s">
        <v>7344</v>
      </c>
      <c r="O158" s="1">
        <v>2022</v>
      </c>
      <c r="P158" s="1">
        <v>99508</v>
      </c>
      <c r="Q158" s="1" t="s">
        <v>7358</v>
      </c>
      <c r="R158" s="1"/>
      <c r="S158" s="1" t="s">
        <v>24371</v>
      </c>
      <c r="T158" s="1" t="s">
        <v>6826</v>
      </c>
      <c r="U158" s="1"/>
      <c r="V158" s="1" t="s">
        <v>7359</v>
      </c>
      <c r="W158" s="1" t="s">
        <v>6826</v>
      </c>
    </row>
    <row r="159" spans="1:23" x14ac:dyDescent="0.25">
      <c r="A159" s="1">
        <v>1013004</v>
      </c>
      <c r="B159" s="5" t="str">
        <f>VLOOKUP(H159,'FIPS Basin X-walk'!$A$2:$F$3224,6,FALSE)</f>
        <v>AK Cook Inlet Basin</v>
      </c>
      <c r="C159" s="1" t="s">
        <v>7362</v>
      </c>
      <c r="D159" s="1"/>
      <c r="E159" s="1"/>
      <c r="F159" s="1" t="s">
        <v>1709</v>
      </c>
      <c r="G159" s="1" t="s">
        <v>7357</v>
      </c>
      <c r="H159" s="1">
        <v>2020</v>
      </c>
      <c r="I159" s="1">
        <v>1013004</v>
      </c>
      <c r="J159" s="1">
        <v>61.174968</v>
      </c>
      <c r="K159" s="1">
        <v>-149.968861</v>
      </c>
      <c r="L159" s="1"/>
      <c r="M159" s="1" t="s">
        <v>1479</v>
      </c>
      <c r="N159" s="1" t="s">
        <v>7344</v>
      </c>
      <c r="O159" s="1">
        <v>2022</v>
      </c>
      <c r="P159" s="1">
        <v>99503</v>
      </c>
      <c r="Q159" s="1" t="s">
        <v>1466</v>
      </c>
      <c r="R159" s="1"/>
      <c r="S159" s="1" t="s">
        <v>24489</v>
      </c>
      <c r="T159" s="1" t="s">
        <v>6826</v>
      </c>
      <c r="U159" s="1"/>
      <c r="V159" s="1" t="s">
        <v>7363</v>
      </c>
      <c r="W159" s="1" t="s">
        <v>6826</v>
      </c>
    </row>
    <row r="160" spans="1:23" x14ac:dyDescent="0.25">
      <c r="A160" s="1">
        <v>1014709</v>
      </c>
      <c r="B160" s="5" t="str">
        <f>VLOOKUP(H160,'FIPS Basin X-walk'!$A$2:$F$3224,6,FALSE)</f>
        <v>AK Cook Inlet Basin</v>
      </c>
      <c r="C160" s="1" t="s">
        <v>27448</v>
      </c>
      <c r="D160" s="1"/>
      <c r="E160" s="1"/>
      <c r="F160" s="1" t="s">
        <v>1709</v>
      </c>
      <c r="G160" s="1" t="s">
        <v>7357</v>
      </c>
      <c r="H160" s="1">
        <v>2020</v>
      </c>
      <c r="I160" s="1">
        <v>1014709</v>
      </c>
      <c r="J160" s="1">
        <v>61.1678</v>
      </c>
      <c r="K160" s="1">
        <v>-149.90899999999999</v>
      </c>
      <c r="L160" s="1"/>
      <c r="M160" s="1" t="s">
        <v>1479</v>
      </c>
      <c r="N160" s="1" t="s">
        <v>7344</v>
      </c>
      <c r="O160" s="1">
        <v>2022</v>
      </c>
      <c r="P160" s="1">
        <v>99518</v>
      </c>
      <c r="Q160" s="1" t="s">
        <v>27449</v>
      </c>
      <c r="R160" s="1"/>
      <c r="S160" s="1" t="s">
        <v>24360</v>
      </c>
      <c r="T160" s="1" t="s">
        <v>6826</v>
      </c>
      <c r="U160" s="1"/>
      <c r="V160" s="1" t="s">
        <v>7374</v>
      </c>
      <c r="W160" s="1" t="s">
        <v>6826</v>
      </c>
    </row>
    <row r="161" spans="1:23" x14ac:dyDescent="0.25">
      <c r="A161" s="1">
        <v>1011829</v>
      </c>
      <c r="B161" s="5" t="str">
        <f>VLOOKUP(H161,'FIPS Basin X-walk'!$A$2:$F$3224,6,FALSE)</f>
        <v>AK Cook Inlet Basin</v>
      </c>
      <c r="C161" s="1" t="s">
        <v>7443</v>
      </c>
      <c r="D161" s="1"/>
      <c r="E161" s="1"/>
      <c r="F161" s="1" t="s">
        <v>7444</v>
      </c>
      <c r="G161" s="1" t="s">
        <v>7357</v>
      </c>
      <c r="H161" s="1">
        <v>2020</v>
      </c>
      <c r="I161" s="1">
        <v>1011829</v>
      </c>
      <c r="J161" s="1">
        <v>61.457777999999998</v>
      </c>
      <c r="K161" s="1">
        <v>-149.35138900000001</v>
      </c>
      <c r="L161" s="1"/>
      <c r="M161" s="1" t="s">
        <v>1479</v>
      </c>
      <c r="N161" s="1" t="s">
        <v>7344</v>
      </c>
      <c r="O161" s="1">
        <v>2022</v>
      </c>
      <c r="P161" s="1">
        <v>99567</v>
      </c>
      <c r="Q161" s="1" t="s">
        <v>7445</v>
      </c>
      <c r="R161" s="1"/>
      <c r="S161" s="1" t="s">
        <v>24355</v>
      </c>
      <c r="T161" s="1" t="s">
        <v>6826</v>
      </c>
      <c r="U161" s="1"/>
      <c r="V161" s="1" t="s">
        <v>7446</v>
      </c>
      <c r="W161" s="1" t="s">
        <v>6826</v>
      </c>
    </row>
    <row r="162" spans="1:23" x14ac:dyDescent="0.25">
      <c r="A162" s="1">
        <v>1007341</v>
      </c>
      <c r="B162" s="5" t="str">
        <f>VLOOKUP(H162,'FIPS Basin X-walk'!$A$2:$F$3224,6,FALSE)</f>
        <v>AK Cook Inlet Basin</v>
      </c>
      <c r="C162" s="1" t="s">
        <v>7364</v>
      </c>
      <c r="D162" s="1"/>
      <c r="E162" s="1"/>
      <c r="F162" s="1" t="s">
        <v>7365</v>
      </c>
      <c r="G162" s="1" t="s">
        <v>7357</v>
      </c>
      <c r="H162" s="1">
        <v>2020</v>
      </c>
      <c r="I162" s="1">
        <v>1007341</v>
      </c>
      <c r="J162" s="1">
        <v>61.290401000000003</v>
      </c>
      <c r="K162" s="1">
        <v>-149.60475700000001</v>
      </c>
      <c r="L162" s="1"/>
      <c r="M162" s="1" t="s">
        <v>1479</v>
      </c>
      <c r="N162" s="1" t="s">
        <v>7344</v>
      </c>
      <c r="O162" s="1">
        <v>2022</v>
      </c>
      <c r="P162" s="1">
        <v>99577</v>
      </c>
      <c r="Q162" s="1" t="s">
        <v>7366</v>
      </c>
      <c r="R162" s="1"/>
      <c r="S162" s="1" t="s">
        <v>24358</v>
      </c>
      <c r="T162" s="1" t="s">
        <v>6826</v>
      </c>
      <c r="U162" s="1"/>
      <c r="V162" s="1" t="s">
        <v>7367</v>
      </c>
      <c r="W162" s="1" t="s">
        <v>6826</v>
      </c>
    </row>
    <row r="163" spans="1:23" x14ac:dyDescent="0.25">
      <c r="A163" s="1">
        <v>1000917</v>
      </c>
      <c r="B163" s="5" t="str">
        <f>VLOOKUP(H163,'FIPS Basin X-walk'!$A$2:$F$3224,6,FALSE)</f>
        <v>Appalachian Basin (Eastern Overthrust Area)</v>
      </c>
      <c r="C163" s="1" t="s">
        <v>20004</v>
      </c>
      <c r="D163" s="1"/>
      <c r="E163" s="1" t="s">
        <v>6828</v>
      </c>
      <c r="F163" s="1" t="s">
        <v>10935</v>
      </c>
      <c r="G163" s="1" t="s">
        <v>1631</v>
      </c>
      <c r="H163" s="1">
        <v>47001</v>
      </c>
      <c r="I163" s="1">
        <v>1000917</v>
      </c>
      <c r="J163" s="1">
        <v>36.021099999999997</v>
      </c>
      <c r="K163" s="1">
        <v>-84.156700000000001</v>
      </c>
      <c r="L163" s="1"/>
      <c r="M163" s="1" t="s">
        <v>1538</v>
      </c>
      <c r="N163" s="1" t="s">
        <v>20002</v>
      </c>
      <c r="O163" s="1">
        <v>2022</v>
      </c>
      <c r="P163" s="1">
        <v>37716</v>
      </c>
      <c r="Q163" s="1" t="s">
        <v>20005</v>
      </c>
      <c r="R163" s="1"/>
      <c r="S163" s="1" t="s">
        <v>24355</v>
      </c>
      <c r="T163" s="1" t="s">
        <v>6826</v>
      </c>
      <c r="U163" s="1"/>
      <c r="V163" s="1" t="s">
        <v>24409</v>
      </c>
      <c r="W163" s="1" t="s">
        <v>6828</v>
      </c>
    </row>
    <row r="164" spans="1:23" x14ac:dyDescent="0.25">
      <c r="A164" s="1">
        <v>1001158</v>
      </c>
      <c r="B164" s="5" t="str">
        <f>VLOOKUP(H164,'FIPS Basin X-walk'!$A$2:$F$3224,6,FALSE)</f>
        <v>Piedmont-Blue Ridge Prov</v>
      </c>
      <c r="C164" s="1" t="s">
        <v>19663</v>
      </c>
      <c r="D164" s="1"/>
      <c r="E164" s="1"/>
      <c r="F164" s="1" t="s">
        <v>19664</v>
      </c>
      <c r="G164" s="1" t="s">
        <v>1631</v>
      </c>
      <c r="H164" s="1">
        <v>45007</v>
      </c>
      <c r="I164" s="1">
        <v>1001158</v>
      </c>
      <c r="J164" s="1">
        <v>34.347700000000003</v>
      </c>
      <c r="K164" s="1">
        <v>-82.775999999999996</v>
      </c>
      <c r="L164" s="1"/>
      <c r="M164" s="1" t="s">
        <v>1527</v>
      </c>
      <c r="N164" s="1" t="s">
        <v>19642</v>
      </c>
      <c r="O164" s="1">
        <v>2022</v>
      </c>
      <c r="P164" s="1">
        <v>29655</v>
      </c>
      <c r="Q164" s="1" t="s">
        <v>19665</v>
      </c>
      <c r="R164" s="1"/>
      <c r="S164" s="1" t="s">
        <v>24355</v>
      </c>
      <c r="T164" s="1" t="s">
        <v>6826</v>
      </c>
      <c r="U164" s="1"/>
      <c r="V164" s="1" t="s">
        <v>19666</v>
      </c>
      <c r="W164" s="1" t="s">
        <v>6828</v>
      </c>
    </row>
    <row r="165" spans="1:23" x14ac:dyDescent="0.25">
      <c r="A165" s="1">
        <v>1000908</v>
      </c>
      <c r="B165" s="5" t="str">
        <f>VLOOKUP(H165,'FIPS Basin X-walk'!$A$2:$F$3224,6,FALSE)</f>
        <v>Piedmont-Blue Ridge Prov</v>
      </c>
      <c r="C165" s="1" t="s">
        <v>19656</v>
      </c>
      <c r="D165" s="1"/>
      <c r="E165" s="1"/>
      <c r="F165" s="1" t="s">
        <v>19657</v>
      </c>
      <c r="G165" s="1" t="s">
        <v>1631</v>
      </c>
      <c r="H165" s="1">
        <v>45007</v>
      </c>
      <c r="I165" s="1">
        <v>1000908</v>
      </c>
      <c r="J165" s="1">
        <v>34.602200000000003</v>
      </c>
      <c r="K165" s="1">
        <v>-82.435000000000002</v>
      </c>
      <c r="L165" s="1"/>
      <c r="M165" s="1" t="s">
        <v>1527</v>
      </c>
      <c r="N165" s="1" t="s">
        <v>19642</v>
      </c>
      <c r="O165" s="1">
        <v>2022</v>
      </c>
      <c r="P165" s="1">
        <v>29697</v>
      </c>
      <c r="Q165" s="1" t="s">
        <v>19658</v>
      </c>
      <c r="R165" s="1"/>
      <c r="S165" s="1" t="s">
        <v>24355</v>
      </c>
      <c r="T165" s="1" t="s">
        <v>6826</v>
      </c>
      <c r="U165" s="1"/>
      <c r="V165" s="1" t="s">
        <v>9621</v>
      </c>
      <c r="W165" s="1" t="s">
        <v>6828</v>
      </c>
    </row>
    <row r="166" spans="1:23" x14ac:dyDescent="0.25">
      <c r="A166" s="1">
        <v>1010743</v>
      </c>
      <c r="B166" s="5" t="str">
        <f>VLOOKUP(H166,'FIPS Basin X-walk'!$A$2:$F$3224,6,FALSE)</f>
        <v>Piedmont-Blue Ridge Prov</v>
      </c>
      <c r="C166" s="1" t="s">
        <v>19667</v>
      </c>
      <c r="D166" s="1"/>
      <c r="E166" s="1"/>
      <c r="F166" s="1" t="s">
        <v>1631</v>
      </c>
      <c r="G166" s="1" t="s">
        <v>12409</v>
      </c>
      <c r="H166" s="1">
        <v>45007</v>
      </c>
      <c r="I166" s="1">
        <v>1010743</v>
      </c>
      <c r="J166" s="1">
        <v>34.454999999999998</v>
      </c>
      <c r="K166" s="1">
        <v>-82.682929999999999</v>
      </c>
      <c r="L166" s="1"/>
      <c r="M166" s="1" t="s">
        <v>1527</v>
      </c>
      <c r="N166" s="1" t="s">
        <v>19642</v>
      </c>
      <c r="O166" s="1">
        <v>2022</v>
      </c>
      <c r="P166" s="1">
        <v>29626</v>
      </c>
      <c r="Q166" s="1" t="s">
        <v>19668</v>
      </c>
      <c r="R166" s="1"/>
      <c r="S166" s="1" t="s">
        <v>24431</v>
      </c>
      <c r="T166" s="1" t="s">
        <v>6826</v>
      </c>
      <c r="U166" s="1"/>
      <c r="V166" s="1" t="s">
        <v>19121</v>
      </c>
      <c r="W166" s="1" t="s">
        <v>6826</v>
      </c>
    </row>
    <row r="167" spans="1:23" x14ac:dyDescent="0.25">
      <c r="A167" s="1">
        <v>1002813</v>
      </c>
      <c r="B167" s="5" t="str">
        <f>VLOOKUP(H167,'FIPS Basin X-walk'!$A$2:$F$3224,6,FALSE)</f>
        <v>Piedmont-Blue Ridge Prov</v>
      </c>
      <c r="C167" s="1" t="s">
        <v>19660</v>
      </c>
      <c r="D167" s="1"/>
      <c r="E167" s="1"/>
      <c r="F167" s="1" t="s">
        <v>19661</v>
      </c>
      <c r="G167" s="1" t="s">
        <v>12409</v>
      </c>
      <c r="H167" s="1">
        <v>45007</v>
      </c>
      <c r="I167" s="1">
        <v>1002813</v>
      </c>
      <c r="J167" s="1">
        <v>34.57226</v>
      </c>
      <c r="K167" s="1">
        <v>-82.460300000000004</v>
      </c>
      <c r="L167" s="1"/>
      <c r="M167" s="1" t="s">
        <v>1527</v>
      </c>
      <c r="N167" s="1" t="s">
        <v>19642</v>
      </c>
      <c r="O167" s="1">
        <v>2022</v>
      </c>
      <c r="P167" s="1">
        <v>29627</v>
      </c>
      <c r="Q167" s="1" t="s">
        <v>19662</v>
      </c>
      <c r="R167" s="1"/>
      <c r="S167" s="1" t="s">
        <v>24358</v>
      </c>
      <c r="T167" s="1" t="s">
        <v>6826</v>
      </c>
      <c r="U167" s="1"/>
      <c r="V167" s="1" t="s">
        <v>7813</v>
      </c>
      <c r="W167" s="1" t="s">
        <v>6826</v>
      </c>
    </row>
    <row r="168" spans="1:23" x14ac:dyDescent="0.25">
      <c r="A168" s="1">
        <v>1004792</v>
      </c>
      <c r="B168" s="5" t="str">
        <f>VLOOKUP(H168,'FIPS Basin X-walk'!$A$2:$F$3224,6,FALSE)</f>
        <v>Forest City Basin</v>
      </c>
      <c r="C168" s="1" t="s">
        <v>12407</v>
      </c>
      <c r="D168" s="1"/>
      <c r="E168" s="1"/>
      <c r="F168" s="1" t="s">
        <v>12408</v>
      </c>
      <c r="G168" s="1" t="s">
        <v>12409</v>
      </c>
      <c r="H168" s="1">
        <v>20003</v>
      </c>
      <c r="I168" s="1">
        <v>1004792</v>
      </c>
      <c r="J168" s="1">
        <v>38.271521999999997</v>
      </c>
      <c r="K168" s="1">
        <v>-95.237414000000001</v>
      </c>
      <c r="L168" s="1"/>
      <c r="M168" s="1" t="s">
        <v>1490</v>
      </c>
      <c r="N168" s="1" t="s">
        <v>12401</v>
      </c>
      <c r="O168" s="1">
        <v>2022</v>
      </c>
      <c r="P168" s="1">
        <v>66032</v>
      </c>
      <c r="Q168" s="1" t="s">
        <v>12410</v>
      </c>
      <c r="R168" s="1"/>
      <c r="S168" s="1" t="s">
        <v>24378</v>
      </c>
      <c r="T168" s="1" t="s">
        <v>6826</v>
      </c>
      <c r="U168" s="1"/>
      <c r="V168" s="1" t="s">
        <v>12411</v>
      </c>
      <c r="W168" s="1" t="s">
        <v>6826</v>
      </c>
    </row>
    <row r="169" spans="1:23" x14ac:dyDescent="0.25">
      <c r="A169" s="1">
        <v>1006655</v>
      </c>
      <c r="B169" s="5" t="str">
        <f>VLOOKUP(H169,'FIPS Basin X-walk'!$A$2:$F$3224,6,FALSE)</f>
        <v>Appalachian Basin (Eastern Overthrust Area)</v>
      </c>
      <c r="C169" s="1" t="s">
        <v>20000</v>
      </c>
      <c r="D169" s="1"/>
      <c r="E169" s="1"/>
      <c r="F169" s="1" t="s">
        <v>20001</v>
      </c>
      <c r="G169" s="1" t="s">
        <v>12409</v>
      </c>
      <c r="H169" s="1">
        <v>47001</v>
      </c>
      <c r="I169" s="1">
        <v>1006655</v>
      </c>
      <c r="J169" s="1">
        <v>35.984400000000001</v>
      </c>
      <c r="K169" s="1">
        <v>-84.261300000000006</v>
      </c>
      <c r="L169" s="1"/>
      <c r="M169" s="1" t="s">
        <v>1538</v>
      </c>
      <c r="N169" s="1" t="s">
        <v>20002</v>
      </c>
      <c r="O169" s="1">
        <v>2022</v>
      </c>
      <c r="P169" s="1">
        <v>37831</v>
      </c>
      <c r="Q169" s="1" t="s">
        <v>20003</v>
      </c>
      <c r="R169" s="1"/>
      <c r="S169" s="1" t="s">
        <v>25114</v>
      </c>
      <c r="T169" s="1" t="s">
        <v>6826</v>
      </c>
      <c r="U169" s="1"/>
      <c r="V169" s="1" t="s">
        <v>24409</v>
      </c>
      <c r="W169" s="1" t="s">
        <v>6826</v>
      </c>
    </row>
    <row r="170" spans="1:23" x14ac:dyDescent="0.25">
      <c r="A170" s="1">
        <v>1007952</v>
      </c>
      <c r="B170" s="5" t="str">
        <f>VLOOKUP(H170,'FIPS Basin X-walk'!$A$2:$F$3224,6,FALSE)</f>
        <v>Piedmont-Blue Ridge Prov</v>
      </c>
      <c r="C170" s="1" t="s">
        <v>19659</v>
      </c>
      <c r="D170" s="1"/>
      <c r="E170" s="1"/>
      <c r="F170" s="1" t="s">
        <v>1794</v>
      </c>
      <c r="G170" s="1" t="s">
        <v>12409</v>
      </c>
      <c r="H170" s="1">
        <v>45007</v>
      </c>
      <c r="I170" s="1">
        <v>1007952</v>
      </c>
      <c r="J170" s="1">
        <v>34.435450000000003</v>
      </c>
      <c r="K170" s="1">
        <v>-82.661580000000001</v>
      </c>
      <c r="L170" s="1"/>
      <c r="M170" s="1" t="s">
        <v>1527</v>
      </c>
      <c r="N170" s="1" t="s">
        <v>19642</v>
      </c>
      <c r="O170" s="1">
        <v>2022</v>
      </c>
      <c r="P170" s="1">
        <v>29684</v>
      </c>
      <c r="Q170" s="1" t="s">
        <v>25929</v>
      </c>
      <c r="R170" s="1"/>
      <c r="S170" s="1" t="s">
        <v>24485</v>
      </c>
      <c r="T170" s="1" t="s">
        <v>6826</v>
      </c>
      <c r="U170" s="1"/>
      <c r="V170" s="1" t="s">
        <v>10309</v>
      </c>
      <c r="W170" s="1" t="s">
        <v>6826</v>
      </c>
    </row>
    <row r="171" spans="1:23" x14ac:dyDescent="0.25">
      <c r="A171" s="1">
        <v>1005646</v>
      </c>
      <c r="B171" s="5" t="str">
        <f>VLOOKUP(H171,'FIPS Basin X-walk'!$A$2:$F$3224,6,FALSE)</f>
        <v>East Texas Basin</v>
      </c>
      <c r="C171" s="1" t="s">
        <v>20307</v>
      </c>
      <c r="D171" s="1"/>
      <c r="E171" s="1"/>
      <c r="F171" s="1" t="s">
        <v>20308</v>
      </c>
      <c r="G171" s="1" t="s">
        <v>12409</v>
      </c>
      <c r="H171" s="1">
        <v>48001</v>
      </c>
      <c r="I171" s="1">
        <v>1005646</v>
      </c>
      <c r="J171" s="1">
        <v>31.891100000000002</v>
      </c>
      <c r="K171" s="1">
        <v>-95.914400000000001</v>
      </c>
      <c r="L171" s="1"/>
      <c r="M171" s="1" t="s">
        <v>1485</v>
      </c>
      <c r="N171" s="1" t="s">
        <v>9148</v>
      </c>
      <c r="O171" s="1">
        <v>2022</v>
      </c>
      <c r="P171" s="1">
        <v>75861</v>
      </c>
      <c r="Q171" s="1" t="s">
        <v>255</v>
      </c>
      <c r="R171" s="1"/>
      <c r="S171" s="1" t="s">
        <v>24435</v>
      </c>
      <c r="T171" s="1" t="s">
        <v>6826</v>
      </c>
      <c r="U171" s="1"/>
      <c r="V171" s="1" t="s">
        <v>7521</v>
      </c>
      <c r="W171" s="1" t="s">
        <v>6826</v>
      </c>
    </row>
    <row r="172" spans="1:23" x14ac:dyDescent="0.25">
      <c r="A172" s="1">
        <v>1008964</v>
      </c>
      <c r="B172" s="5" t="str">
        <f>VLOOKUP(H172,'FIPS Basin X-walk'!$A$2:$F$3224,6,FALSE)</f>
        <v>East Texas Basin</v>
      </c>
      <c r="C172" s="1" t="s">
        <v>20309</v>
      </c>
      <c r="D172" s="1"/>
      <c r="E172" s="1"/>
      <c r="F172" s="1" t="s">
        <v>20308</v>
      </c>
      <c r="G172" s="1" t="s">
        <v>12409</v>
      </c>
      <c r="H172" s="1">
        <v>48001</v>
      </c>
      <c r="I172" s="1">
        <v>1008964</v>
      </c>
      <c r="J172" s="1">
        <v>31.893889000000001</v>
      </c>
      <c r="K172" s="1">
        <v>-95.937777999999994</v>
      </c>
      <c r="L172" s="1"/>
      <c r="M172" s="1" t="s">
        <v>1485</v>
      </c>
      <c r="N172" s="1" t="s">
        <v>9148</v>
      </c>
      <c r="O172" s="1">
        <v>2022</v>
      </c>
      <c r="P172" s="1">
        <v>75861</v>
      </c>
      <c r="Q172" s="1" t="s">
        <v>255</v>
      </c>
      <c r="R172" s="1"/>
      <c r="S172" s="1" t="s">
        <v>24435</v>
      </c>
      <c r="T172" s="1" t="s">
        <v>6826</v>
      </c>
      <c r="U172" s="1"/>
      <c r="V172" s="1" t="s">
        <v>9347</v>
      </c>
      <c r="W172" s="1" t="s">
        <v>6826</v>
      </c>
    </row>
    <row r="173" spans="1:23" x14ac:dyDescent="0.25">
      <c r="A173" s="1">
        <v>1009054</v>
      </c>
      <c r="B173" s="5" t="str">
        <f>VLOOKUP(H173,'FIPS Basin X-walk'!$A$2:$F$3224,6,FALSE)</f>
        <v>Permian Basin</v>
      </c>
      <c r="C173" s="1"/>
      <c r="D173" s="1"/>
      <c r="E173" s="1"/>
      <c r="F173" s="1" t="s">
        <v>2039</v>
      </c>
      <c r="G173" s="1" t="s">
        <v>2039</v>
      </c>
      <c r="H173" s="1">
        <v>48003</v>
      </c>
      <c r="I173" s="1">
        <v>1009054</v>
      </c>
      <c r="J173" s="1">
        <v>32.144440000000003</v>
      </c>
      <c r="K173" s="1">
        <v>-103.054</v>
      </c>
      <c r="L173" s="1"/>
      <c r="M173" s="1" t="s">
        <v>1485</v>
      </c>
      <c r="N173" s="1" t="s">
        <v>9148</v>
      </c>
      <c r="O173" s="1">
        <v>2022</v>
      </c>
      <c r="P173" s="1">
        <v>79714</v>
      </c>
      <c r="Q173" s="1" t="s">
        <v>332</v>
      </c>
      <c r="R173" s="1"/>
      <c r="S173" s="1" t="s">
        <v>24399</v>
      </c>
      <c r="T173" s="1" t="s">
        <v>6826</v>
      </c>
      <c r="U173" s="1"/>
      <c r="V173" s="1" t="s">
        <v>26063</v>
      </c>
      <c r="W173" s="1" t="s">
        <v>6826</v>
      </c>
    </row>
    <row r="174" spans="1:23" x14ac:dyDescent="0.25">
      <c r="A174" s="1">
        <v>1013584</v>
      </c>
      <c r="B174" s="5" t="str">
        <f>VLOOKUP(H174,'FIPS Basin X-walk'!$A$2:$F$3224,6,FALSE)</f>
        <v>New England Province</v>
      </c>
      <c r="C174" s="1" t="s">
        <v>13723</v>
      </c>
      <c r="D174" s="1"/>
      <c r="E174" s="1"/>
      <c r="F174" s="1" t="s">
        <v>7060</v>
      </c>
      <c r="G174" s="1" t="s">
        <v>13724</v>
      </c>
      <c r="H174" s="1">
        <v>23001</v>
      </c>
      <c r="I174" s="1">
        <v>1013584</v>
      </c>
      <c r="J174" s="1">
        <v>44.068055999999999</v>
      </c>
      <c r="K174" s="1">
        <v>-70.258332999999993</v>
      </c>
      <c r="L174" s="1"/>
      <c r="M174" s="1" t="s">
        <v>1575</v>
      </c>
      <c r="N174" s="1" t="s">
        <v>13725</v>
      </c>
      <c r="O174" s="1">
        <v>2022</v>
      </c>
      <c r="P174" s="1">
        <v>4210</v>
      </c>
      <c r="Q174" s="1" t="s">
        <v>13726</v>
      </c>
      <c r="R174" s="1"/>
      <c r="S174" s="1" t="s">
        <v>24960</v>
      </c>
      <c r="T174" s="1" t="s">
        <v>6826</v>
      </c>
      <c r="U174" s="1"/>
      <c r="V174" s="1" t="s">
        <v>13727</v>
      </c>
      <c r="W174" s="1" t="s">
        <v>6826</v>
      </c>
    </row>
    <row r="175" spans="1:23" x14ac:dyDescent="0.25">
      <c r="A175" s="1">
        <v>1005392</v>
      </c>
      <c r="B175" s="5" t="str">
        <f>VLOOKUP(H175,'FIPS Basin X-walk'!$A$2:$F$3224,6,FALSE)</f>
        <v>East Texas Basin</v>
      </c>
      <c r="C175" s="1" t="s">
        <v>20310</v>
      </c>
      <c r="D175" s="1"/>
      <c r="E175" s="1"/>
      <c r="F175" s="1" t="s">
        <v>20311</v>
      </c>
      <c r="G175" s="1" t="s">
        <v>20312</v>
      </c>
      <c r="H175" s="1">
        <v>48005</v>
      </c>
      <c r="I175" s="1">
        <v>1005392</v>
      </c>
      <c r="J175" s="1">
        <v>31.252500000000001</v>
      </c>
      <c r="K175" s="1">
        <v>-94.694999999999993</v>
      </c>
      <c r="L175" s="1"/>
      <c r="M175" s="1" t="s">
        <v>1485</v>
      </c>
      <c r="N175" s="1" t="s">
        <v>9148</v>
      </c>
      <c r="O175" s="1">
        <v>2022</v>
      </c>
      <c r="P175" s="1">
        <v>75901</v>
      </c>
      <c r="Q175" s="1" t="s">
        <v>20313</v>
      </c>
      <c r="R175" s="1"/>
      <c r="S175" s="1" t="s">
        <v>24358</v>
      </c>
      <c r="T175" s="1" t="s">
        <v>6826</v>
      </c>
      <c r="U175" s="1"/>
      <c r="V175" s="1" t="s">
        <v>25517</v>
      </c>
      <c r="W175" s="1" t="s">
        <v>6826</v>
      </c>
    </row>
    <row r="176" spans="1:23" x14ac:dyDescent="0.25">
      <c r="A176" s="1">
        <v>1012915</v>
      </c>
      <c r="B176" s="5" t="str">
        <f>VLOOKUP(H176,'FIPS Basin X-walk'!$A$2:$F$3224,6,FALSE)</f>
        <v>East Texas Basin</v>
      </c>
      <c r="C176" s="1" t="s">
        <v>20314</v>
      </c>
      <c r="D176" s="1"/>
      <c r="E176" s="1"/>
      <c r="F176" s="1" t="s">
        <v>20315</v>
      </c>
      <c r="G176" s="1" t="s">
        <v>20312</v>
      </c>
      <c r="H176" s="1">
        <v>48005</v>
      </c>
      <c r="I176" s="1">
        <v>1012915</v>
      </c>
      <c r="J176" s="1">
        <v>31.242557000000001</v>
      </c>
      <c r="K176" s="1">
        <v>-94.698700000000002</v>
      </c>
      <c r="L176" s="1"/>
      <c r="M176" s="1" t="s">
        <v>1485</v>
      </c>
      <c r="N176" s="1" t="s">
        <v>9148</v>
      </c>
      <c r="O176" s="1">
        <v>2022</v>
      </c>
      <c r="P176" s="1">
        <v>75901</v>
      </c>
      <c r="Q176" s="1" t="s">
        <v>24227</v>
      </c>
      <c r="R176" s="1"/>
      <c r="S176" s="1" t="s">
        <v>24435</v>
      </c>
      <c r="T176" s="1" t="s">
        <v>6826</v>
      </c>
      <c r="U176" s="1"/>
      <c r="V176" s="1" t="s">
        <v>7090</v>
      </c>
      <c r="W176" s="1" t="s">
        <v>6826</v>
      </c>
    </row>
    <row r="177" spans="1:23" x14ac:dyDescent="0.25">
      <c r="A177" s="1">
        <v>1014398</v>
      </c>
      <c r="B177" s="5" t="str">
        <f>VLOOKUP(H177,'FIPS Basin X-walk'!$A$2:$F$3224,6,FALSE)</f>
        <v>East Texas Basin</v>
      </c>
      <c r="C177" s="1" t="s">
        <v>27101</v>
      </c>
      <c r="D177" s="1"/>
      <c r="E177" s="1"/>
      <c r="F177" s="1" t="s">
        <v>20315</v>
      </c>
      <c r="G177" s="1" t="s">
        <v>20312</v>
      </c>
      <c r="H177" s="1">
        <v>48005</v>
      </c>
      <c r="I177" s="1">
        <v>1014398</v>
      </c>
      <c r="J177" s="1">
        <v>31.291969000000002</v>
      </c>
      <c r="K177" s="1">
        <v>-94.627260000000007</v>
      </c>
      <c r="L177" s="1"/>
      <c r="M177" s="1" t="s">
        <v>1485</v>
      </c>
      <c r="N177" s="1" t="s">
        <v>9148</v>
      </c>
      <c r="O177" s="1">
        <v>2022</v>
      </c>
      <c r="P177" s="1">
        <v>75901</v>
      </c>
      <c r="Q177" s="1" t="s">
        <v>27102</v>
      </c>
      <c r="R177" s="1"/>
      <c r="S177" s="1" t="s">
        <v>25302</v>
      </c>
      <c r="T177" s="1" t="s">
        <v>6826</v>
      </c>
      <c r="U177" s="1"/>
      <c r="V177" s="1" t="s">
        <v>20071</v>
      </c>
      <c r="W177" s="1" t="s">
        <v>6826</v>
      </c>
    </row>
    <row r="178" spans="1:23" x14ac:dyDescent="0.25">
      <c r="A178" s="1">
        <v>1001481</v>
      </c>
      <c r="B178" s="5" t="str">
        <f>VLOOKUP(H178,'FIPS Basin X-walk'!$A$2:$F$3224,6,FALSE)</f>
        <v>Atlantic Coast Basin</v>
      </c>
      <c r="C178" s="1" t="s">
        <v>13827</v>
      </c>
      <c r="D178" s="1"/>
      <c r="E178" s="1" t="s">
        <v>6828</v>
      </c>
      <c r="F178" s="1" t="s">
        <v>1762</v>
      </c>
      <c r="G178" s="1" t="s">
        <v>1763</v>
      </c>
      <c r="H178" s="1">
        <v>24003</v>
      </c>
      <c r="I178" s="1">
        <v>1001481</v>
      </c>
      <c r="J178" s="1">
        <v>39.179200000000002</v>
      </c>
      <c r="K178" s="1">
        <v>-76.538300000000007</v>
      </c>
      <c r="L178" s="1"/>
      <c r="M178" s="1" t="s">
        <v>1509</v>
      </c>
      <c r="N178" s="1" t="s">
        <v>13818</v>
      </c>
      <c r="O178" s="1">
        <v>2022</v>
      </c>
      <c r="P178" s="1">
        <v>21226</v>
      </c>
      <c r="Q178" s="1" t="s">
        <v>13828</v>
      </c>
      <c r="R178" s="1"/>
      <c r="S178" s="1" t="s">
        <v>24355</v>
      </c>
      <c r="T178" s="1" t="s">
        <v>6826</v>
      </c>
      <c r="U178" s="1"/>
      <c r="V178" s="1" t="s">
        <v>13829</v>
      </c>
      <c r="W178" s="1" t="s">
        <v>6828</v>
      </c>
    </row>
    <row r="179" spans="1:23" x14ac:dyDescent="0.25">
      <c r="A179" s="1">
        <v>1005995</v>
      </c>
      <c r="B179" s="5" t="str">
        <f>VLOOKUP(H179,'FIPS Basin X-walk'!$A$2:$F$3224,6,FALSE)</f>
        <v>Atlantic Coast Basin</v>
      </c>
      <c r="C179" s="1" t="s">
        <v>13830</v>
      </c>
      <c r="D179" s="1"/>
      <c r="E179" s="1" t="s">
        <v>6828</v>
      </c>
      <c r="F179" s="1" t="s">
        <v>1762</v>
      </c>
      <c r="G179" s="1" t="s">
        <v>1763</v>
      </c>
      <c r="H179" s="1">
        <v>24003</v>
      </c>
      <c r="I179" s="1">
        <v>1005995</v>
      </c>
      <c r="J179" s="1">
        <v>39.178100000000001</v>
      </c>
      <c r="K179" s="1">
        <v>-76.526799999999994</v>
      </c>
      <c r="L179" s="1"/>
      <c r="M179" s="1" t="s">
        <v>1509</v>
      </c>
      <c r="N179" s="1" t="s">
        <v>13818</v>
      </c>
      <c r="O179" s="1">
        <v>2022</v>
      </c>
      <c r="P179" s="1">
        <v>21226</v>
      </c>
      <c r="Q179" s="1" t="s">
        <v>13831</v>
      </c>
      <c r="R179" s="1"/>
      <c r="S179" s="1" t="s">
        <v>24355</v>
      </c>
      <c r="T179" s="1" t="s">
        <v>6826</v>
      </c>
      <c r="U179" s="1"/>
      <c r="V179" s="1" t="s">
        <v>13829</v>
      </c>
      <c r="W179" s="1" t="s">
        <v>6828</v>
      </c>
    </row>
    <row r="180" spans="1:23" x14ac:dyDescent="0.25">
      <c r="A180" s="1">
        <v>1002004</v>
      </c>
      <c r="B180" s="5" t="str">
        <f>VLOOKUP(H180,'FIPS Basin X-walk'!$A$2:$F$3224,6,FALSE)</f>
        <v>Atlantic Coast Basin</v>
      </c>
      <c r="C180" s="1" t="s">
        <v>13823</v>
      </c>
      <c r="D180" s="1"/>
      <c r="E180" s="1"/>
      <c r="F180" s="1" t="s">
        <v>13824</v>
      </c>
      <c r="G180" s="1" t="s">
        <v>13825</v>
      </c>
      <c r="H180" s="1">
        <v>24003</v>
      </c>
      <c r="I180" s="1">
        <v>1002004</v>
      </c>
      <c r="J180" s="1">
        <v>39.186660000000003</v>
      </c>
      <c r="K180" s="1">
        <v>-76.609319999999997</v>
      </c>
      <c r="L180" s="1"/>
      <c r="M180" s="1" t="s">
        <v>1509</v>
      </c>
      <c r="N180" s="1" t="s">
        <v>13818</v>
      </c>
      <c r="O180" s="1">
        <v>2022</v>
      </c>
      <c r="P180" s="1">
        <v>21060</v>
      </c>
      <c r="Q180" s="1" t="s">
        <v>13826</v>
      </c>
      <c r="R180" s="1"/>
      <c r="S180" s="1" t="s">
        <v>24358</v>
      </c>
      <c r="T180" s="1" t="s">
        <v>6826</v>
      </c>
      <c r="U180" s="1"/>
      <c r="V180" s="1" t="s">
        <v>24822</v>
      </c>
      <c r="W180" s="1" t="s">
        <v>6826</v>
      </c>
    </row>
    <row r="181" spans="1:23" x14ac:dyDescent="0.25">
      <c r="A181" s="1">
        <v>1002002</v>
      </c>
      <c r="B181" s="5" t="str">
        <f>VLOOKUP(H181,'FIPS Basin X-walk'!$A$2:$F$3224,6,FALSE)</f>
        <v>Atlantic Coast Basin</v>
      </c>
      <c r="C181" s="1" t="s">
        <v>13832</v>
      </c>
      <c r="D181" s="1"/>
      <c r="E181" s="1"/>
      <c r="F181" s="1" t="s">
        <v>13833</v>
      </c>
      <c r="G181" s="1" t="s">
        <v>13825</v>
      </c>
      <c r="H181" s="1">
        <v>24003</v>
      </c>
      <c r="I181" s="1">
        <v>1002002</v>
      </c>
      <c r="J181" s="1">
        <v>39.085577000000001</v>
      </c>
      <c r="K181" s="1">
        <v>-76.676523000000003</v>
      </c>
      <c r="L181" s="1"/>
      <c r="M181" s="1" t="s">
        <v>1509</v>
      </c>
      <c r="N181" s="1" t="s">
        <v>13818</v>
      </c>
      <c r="O181" s="1">
        <v>2022</v>
      </c>
      <c r="P181" s="1">
        <v>21144</v>
      </c>
      <c r="Q181" s="1" t="s">
        <v>13834</v>
      </c>
      <c r="R181" s="1"/>
      <c r="S181" s="1" t="s">
        <v>24358</v>
      </c>
      <c r="T181" s="1" t="s">
        <v>6826</v>
      </c>
      <c r="U181" s="1"/>
      <c r="V181" s="1" t="s">
        <v>13835</v>
      </c>
      <c r="W181" s="1" t="s">
        <v>6826</v>
      </c>
    </row>
    <row r="182" spans="1:23" x14ac:dyDescent="0.25">
      <c r="A182" s="1">
        <v>1011466</v>
      </c>
      <c r="B182" s="5" t="str">
        <f>VLOOKUP(H182,'FIPS Basin X-walk'!$A$2:$F$3224,6,FALSE)</f>
        <v>Sioux Uplift</v>
      </c>
      <c r="C182" s="1" t="s">
        <v>14788</v>
      </c>
      <c r="D182" s="1"/>
      <c r="E182" s="1"/>
      <c r="F182" s="1" t="s">
        <v>1728</v>
      </c>
      <c r="G182" s="1" t="s">
        <v>14789</v>
      </c>
      <c r="H182" s="1">
        <v>27003</v>
      </c>
      <c r="I182" s="1">
        <v>1011466</v>
      </c>
      <c r="J182" s="1">
        <v>45.23715</v>
      </c>
      <c r="K182" s="1">
        <v>-93.429429999999996</v>
      </c>
      <c r="L182" s="1"/>
      <c r="M182" s="1" t="s">
        <v>1559</v>
      </c>
      <c r="N182" s="1" t="s">
        <v>14790</v>
      </c>
      <c r="O182" s="1">
        <v>2022</v>
      </c>
      <c r="P182" s="1">
        <v>55303</v>
      </c>
      <c r="Q182" s="1" t="s">
        <v>14791</v>
      </c>
      <c r="R182" s="1"/>
      <c r="S182" s="1" t="s">
        <v>24358</v>
      </c>
      <c r="T182" s="1" t="s">
        <v>6826</v>
      </c>
      <c r="U182" s="1"/>
      <c r="V182" s="1" t="s">
        <v>14792</v>
      </c>
      <c r="W182" s="1" t="s">
        <v>6826</v>
      </c>
    </row>
    <row r="183" spans="1:23" x14ac:dyDescent="0.25">
      <c r="A183" s="1">
        <v>1000459</v>
      </c>
      <c r="B183" s="5" t="str">
        <f>VLOOKUP(H183,'FIPS Basin X-walk'!$A$2:$F$3224,6,FALSE)</f>
        <v>Atlantic Coast Basin</v>
      </c>
      <c r="C183" s="1" t="s">
        <v>17221</v>
      </c>
      <c r="D183" s="1"/>
      <c r="E183" s="1"/>
      <c r="F183" s="1" t="s">
        <v>17222</v>
      </c>
      <c r="G183" s="1" t="s">
        <v>1950</v>
      </c>
      <c r="H183" s="1">
        <v>37007</v>
      </c>
      <c r="I183" s="1">
        <v>1000459</v>
      </c>
      <c r="J183" s="1">
        <v>34.970799999999997</v>
      </c>
      <c r="K183" s="1">
        <v>-79.9208</v>
      </c>
      <c r="L183" s="1"/>
      <c r="M183" s="1" t="s">
        <v>1530</v>
      </c>
      <c r="N183" s="1" t="s">
        <v>17213</v>
      </c>
      <c r="O183" s="1">
        <v>2022</v>
      </c>
      <c r="P183" s="1">
        <v>28091</v>
      </c>
      <c r="Q183" s="1" t="s">
        <v>17223</v>
      </c>
      <c r="R183" s="1"/>
      <c r="S183" s="1" t="s">
        <v>24355</v>
      </c>
      <c r="T183" s="1" t="s">
        <v>6826</v>
      </c>
      <c r="U183" s="1"/>
      <c r="V183" s="1" t="s">
        <v>17224</v>
      </c>
      <c r="W183" s="1" t="s">
        <v>6828</v>
      </c>
    </row>
    <row r="184" spans="1:23" x14ac:dyDescent="0.25">
      <c r="A184" s="1">
        <v>1002236</v>
      </c>
      <c r="B184" s="5" t="str">
        <f>VLOOKUP(H184,'FIPS Basin X-walk'!$A$2:$F$3224,6,FALSE)</f>
        <v>Atlantic Coast Basin</v>
      </c>
      <c r="C184" s="1" t="s">
        <v>17215</v>
      </c>
      <c r="D184" s="1"/>
      <c r="E184" s="1"/>
      <c r="F184" s="1" t="s">
        <v>17216</v>
      </c>
      <c r="G184" s="1" t="s">
        <v>17217</v>
      </c>
      <c r="H184" s="1">
        <v>37007</v>
      </c>
      <c r="I184" s="1">
        <v>1002236</v>
      </c>
      <c r="J184" s="1">
        <v>34.969177000000002</v>
      </c>
      <c r="K184" s="1">
        <v>-80.165184999999994</v>
      </c>
      <c r="L184" s="1"/>
      <c r="M184" s="1" t="s">
        <v>1530</v>
      </c>
      <c r="N184" s="1" t="s">
        <v>17213</v>
      </c>
      <c r="O184" s="1">
        <v>2022</v>
      </c>
      <c r="P184" s="1">
        <v>28135</v>
      </c>
      <c r="Q184" s="1" t="s">
        <v>17218</v>
      </c>
      <c r="R184" s="1"/>
      <c r="S184" s="1" t="s">
        <v>24358</v>
      </c>
      <c r="T184" s="1" t="s">
        <v>6826</v>
      </c>
      <c r="U184" s="1"/>
      <c r="V184" s="1" t="s">
        <v>7813</v>
      </c>
      <c r="W184" s="1" t="s">
        <v>6826</v>
      </c>
    </row>
    <row r="185" spans="1:23" x14ac:dyDescent="0.25">
      <c r="A185" s="1">
        <v>1002637</v>
      </c>
      <c r="B185" s="5" t="str">
        <f>VLOOKUP(H185,'FIPS Basin X-walk'!$A$2:$F$3224,6,FALSE)</f>
        <v>Atlantic Coast Basin</v>
      </c>
      <c r="C185" s="1" t="s">
        <v>17219</v>
      </c>
      <c r="D185" s="1"/>
      <c r="E185" s="1"/>
      <c r="F185" s="1" t="s">
        <v>17220</v>
      </c>
      <c r="G185" s="1" t="s">
        <v>17217</v>
      </c>
      <c r="H185" s="1">
        <v>37007</v>
      </c>
      <c r="I185" s="1">
        <v>1002637</v>
      </c>
      <c r="J185" s="1">
        <v>35.038227999999997</v>
      </c>
      <c r="K185" s="1">
        <v>-80.082846000000004</v>
      </c>
      <c r="L185" s="1"/>
      <c r="M185" s="1" t="s">
        <v>1530</v>
      </c>
      <c r="N185" s="1" t="s">
        <v>17213</v>
      </c>
      <c r="O185" s="1">
        <v>2022</v>
      </c>
      <c r="P185" s="1">
        <v>28170</v>
      </c>
      <c r="Q185" s="1" t="s">
        <v>24963</v>
      </c>
      <c r="R185" s="1"/>
      <c r="S185" s="1" t="s">
        <v>24364</v>
      </c>
      <c r="T185" s="1" t="s">
        <v>6826</v>
      </c>
      <c r="U185" s="1"/>
      <c r="V185" s="1" t="s">
        <v>24962</v>
      </c>
      <c r="W185" s="1" t="s">
        <v>6826</v>
      </c>
    </row>
    <row r="186" spans="1:23" x14ac:dyDescent="0.25">
      <c r="A186" s="1">
        <v>1001196</v>
      </c>
      <c r="B186" s="5" t="str">
        <f>VLOOKUP(H186,'FIPS Basin X-walk'!$A$2:$F$3224,6,FALSE)</f>
        <v>Black Mesa Basin</v>
      </c>
      <c r="C186" s="1" t="s">
        <v>7489</v>
      </c>
      <c r="D186" s="1"/>
      <c r="E186" s="1" t="s">
        <v>6828</v>
      </c>
      <c r="F186" s="1" t="s">
        <v>7490</v>
      </c>
      <c r="G186" s="1" t="s">
        <v>1702</v>
      </c>
      <c r="H186" s="1">
        <v>4001</v>
      </c>
      <c r="I186" s="1">
        <v>1001196</v>
      </c>
      <c r="J186" s="1">
        <v>34.318600000000004</v>
      </c>
      <c r="K186" s="1">
        <v>-109.1636</v>
      </c>
      <c r="L186" s="1"/>
      <c r="M186" s="1" t="s">
        <v>1504</v>
      </c>
      <c r="N186" s="1" t="s">
        <v>7491</v>
      </c>
      <c r="O186" s="1">
        <v>2022</v>
      </c>
      <c r="P186" s="1">
        <v>85938</v>
      </c>
      <c r="Q186" s="1" t="s">
        <v>7492</v>
      </c>
      <c r="R186" s="1"/>
      <c r="S186" s="1" t="s">
        <v>24355</v>
      </c>
      <c r="T186" s="1" t="s">
        <v>6826</v>
      </c>
      <c r="U186" s="1"/>
      <c r="V186" s="1" t="s">
        <v>7493</v>
      </c>
      <c r="W186" s="1" t="s">
        <v>6828</v>
      </c>
    </row>
    <row r="187" spans="1:23" x14ac:dyDescent="0.25">
      <c r="A187" s="1">
        <v>1007103</v>
      </c>
      <c r="B187" s="5" t="str">
        <f>VLOOKUP(H187,'FIPS Basin X-walk'!$A$2:$F$3224,6,FALSE)</f>
        <v>Black Mesa Basin</v>
      </c>
      <c r="C187" s="1"/>
      <c r="D187" s="1"/>
      <c r="E187" s="1" t="s">
        <v>6828</v>
      </c>
      <c r="F187" s="1" t="s">
        <v>7496</v>
      </c>
      <c r="G187" s="1" t="s">
        <v>1702</v>
      </c>
      <c r="H187" s="1">
        <v>4001</v>
      </c>
      <c r="I187" s="1">
        <v>1007103</v>
      </c>
      <c r="J187" s="1">
        <v>34.577800000000003</v>
      </c>
      <c r="K187" s="1">
        <v>-109.2717</v>
      </c>
      <c r="L187" s="1"/>
      <c r="M187" s="1" t="s">
        <v>1504</v>
      </c>
      <c r="N187" s="1" t="s">
        <v>7491</v>
      </c>
      <c r="O187" s="1">
        <v>2022</v>
      </c>
      <c r="P187" s="1">
        <v>85936</v>
      </c>
      <c r="Q187" s="1" t="s">
        <v>7497</v>
      </c>
      <c r="R187" s="1"/>
      <c r="S187" s="1" t="s">
        <v>24355</v>
      </c>
      <c r="T187" s="1" t="s">
        <v>6826</v>
      </c>
      <c r="U187" s="1"/>
      <c r="V187" s="1" t="s">
        <v>7498</v>
      </c>
      <c r="W187" s="1" t="s">
        <v>6828</v>
      </c>
    </row>
    <row r="188" spans="1:23" x14ac:dyDescent="0.25">
      <c r="A188" s="1">
        <v>1002117</v>
      </c>
      <c r="B188" s="5" t="str">
        <f>VLOOKUP(H188,'FIPS Basin X-walk'!$A$2:$F$3224,6,FALSE)</f>
        <v>Black Mesa Basin</v>
      </c>
      <c r="C188" s="1"/>
      <c r="D188" s="1"/>
      <c r="E188" s="1"/>
      <c r="F188" s="1" t="s">
        <v>7494</v>
      </c>
      <c r="G188" s="1" t="s">
        <v>7495</v>
      </c>
      <c r="H188" s="1">
        <v>4001</v>
      </c>
      <c r="I188" s="1">
        <v>1002117</v>
      </c>
      <c r="J188" s="1">
        <v>35.555100000000003</v>
      </c>
      <c r="K188" s="1">
        <v>-109.7277</v>
      </c>
      <c r="L188" s="1"/>
      <c r="M188" s="1" t="s">
        <v>1504</v>
      </c>
      <c r="N188" s="1" t="s">
        <v>7491</v>
      </c>
      <c r="O188" s="1">
        <v>2022</v>
      </c>
      <c r="P188" s="1">
        <v>86047</v>
      </c>
      <c r="Q188" s="1" t="s">
        <v>24008</v>
      </c>
      <c r="R188" s="1"/>
      <c r="S188" s="1" t="s">
        <v>24435</v>
      </c>
      <c r="T188" s="1" t="s">
        <v>6826</v>
      </c>
      <c r="U188" s="1"/>
      <c r="V188" s="1" t="s">
        <v>7090</v>
      </c>
      <c r="W188" s="1" t="s">
        <v>6826</v>
      </c>
    </row>
    <row r="189" spans="1:23" x14ac:dyDescent="0.25">
      <c r="A189" s="1">
        <v>1002064</v>
      </c>
      <c r="B189" s="5" t="str">
        <f>VLOOKUP(H189,'FIPS Basin X-walk'!$A$2:$F$3224,6,FALSE)</f>
        <v>Black Mesa Basin</v>
      </c>
      <c r="C189" s="1" t="s">
        <v>7499</v>
      </c>
      <c r="D189" s="1"/>
      <c r="E189" s="1"/>
      <c r="F189" s="1" t="s">
        <v>7500</v>
      </c>
      <c r="G189" s="1" t="s">
        <v>7495</v>
      </c>
      <c r="H189" s="1">
        <v>4001</v>
      </c>
      <c r="I189" s="1">
        <v>1002064</v>
      </c>
      <c r="J189" s="1">
        <v>35.615900000000003</v>
      </c>
      <c r="K189" s="1">
        <v>-109.12496</v>
      </c>
      <c r="L189" s="1"/>
      <c r="M189" s="1" t="s">
        <v>1504</v>
      </c>
      <c r="N189" s="1" t="s">
        <v>7491</v>
      </c>
      <c r="O189" s="1">
        <v>2022</v>
      </c>
      <c r="P189" s="1">
        <v>86515</v>
      </c>
      <c r="Q189" s="1" t="s">
        <v>24006</v>
      </c>
      <c r="R189" s="1"/>
      <c r="S189" s="1" t="s">
        <v>24435</v>
      </c>
      <c r="T189" s="1" t="s">
        <v>6826</v>
      </c>
      <c r="U189" s="1"/>
      <c r="V189" s="1" t="s">
        <v>7090</v>
      </c>
      <c r="W189" s="1" t="s">
        <v>6826</v>
      </c>
    </row>
    <row r="190" spans="1:23" x14ac:dyDescent="0.25">
      <c r="A190" s="1">
        <v>1007042</v>
      </c>
      <c r="B190" s="5" t="str">
        <f>VLOOKUP(H190,'FIPS Basin X-walk'!$A$2:$F$3224,6,FALSE)</f>
        <v>Piedmont-Blue Ridge Prov</v>
      </c>
      <c r="C190" s="1" t="s">
        <v>22153</v>
      </c>
      <c r="D190" s="1"/>
      <c r="E190" s="1"/>
      <c r="F190" s="1" t="s">
        <v>22154</v>
      </c>
      <c r="G190" s="1" t="s">
        <v>22155</v>
      </c>
      <c r="H190" s="1">
        <v>51011</v>
      </c>
      <c r="I190" s="1">
        <v>1007042</v>
      </c>
      <c r="J190" s="1">
        <v>37.345201000000003</v>
      </c>
      <c r="K190" s="1">
        <v>-78.873850000000004</v>
      </c>
      <c r="L190" s="1"/>
      <c r="M190" s="1" t="s">
        <v>1486</v>
      </c>
      <c r="N190" s="1" t="s">
        <v>15119</v>
      </c>
      <c r="O190" s="1">
        <v>2022</v>
      </c>
      <c r="P190" s="1">
        <v>24522</v>
      </c>
      <c r="Q190" s="1" t="s">
        <v>603</v>
      </c>
      <c r="R190" s="1"/>
      <c r="S190" s="1" t="s">
        <v>24435</v>
      </c>
      <c r="T190" s="1" t="s">
        <v>6826</v>
      </c>
      <c r="U190" s="1"/>
      <c r="V190" s="1" t="s">
        <v>6881</v>
      </c>
      <c r="W190" s="1" t="s">
        <v>6826</v>
      </c>
    </row>
    <row r="191" spans="1:23" x14ac:dyDescent="0.25">
      <c r="A191" s="1">
        <v>1011250</v>
      </c>
      <c r="B191" s="5" t="str">
        <f>VLOOKUP(H191,'FIPS Basin X-walk'!$A$2:$F$3224,6,FALSE)</f>
        <v>Denver Basin</v>
      </c>
      <c r="C191" s="1" t="s">
        <v>26341</v>
      </c>
      <c r="D191" s="1"/>
      <c r="E191" s="1"/>
      <c r="F191" s="1" t="s">
        <v>1689</v>
      </c>
      <c r="G191" s="1" t="s">
        <v>2618</v>
      </c>
      <c r="H191" s="1">
        <v>8005</v>
      </c>
      <c r="I191" s="1">
        <v>1011250</v>
      </c>
      <c r="J191" s="1">
        <v>39.613729999999997</v>
      </c>
      <c r="K191" s="1">
        <v>-105.01783399999999</v>
      </c>
      <c r="L191" s="1"/>
      <c r="M191" s="1" t="s">
        <v>1507</v>
      </c>
      <c r="N191" s="1" t="s">
        <v>9093</v>
      </c>
      <c r="O191" s="1">
        <v>2022</v>
      </c>
      <c r="P191" s="1">
        <v>78701</v>
      </c>
      <c r="Q191" s="1" t="s">
        <v>26342</v>
      </c>
      <c r="R191" s="1"/>
      <c r="S191" s="1">
        <v>211120</v>
      </c>
      <c r="T191" s="1" t="s">
        <v>6826</v>
      </c>
      <c r="U191" s="1"/>
      <c r="V191" s="1" t="s">
        <v>26343</v>
      </c>
      <c r="W191" s="1" t="s">
        <v>6826</v>
      </c>
    </row>
    <row r="192" spans="1:23" x14ac:dyDescent="0.25">
      <c r="A192" s="1">
        <v>1014465</v>
      </c>
      <c r="B192" s="5" t="str">
        <f>VLOOKUP(H192,'FIPS Basin X-walk'!$A$2:$F$3224,6,FALSE)</f>
        <v>Denver Basin</v>
      </c>
      <c r="C192" s="1" t="s">
        <v>25250</v>
      </c>
      <c r="D192" s="1"/>
      <c r="E192" s="1"/>
      <c r="F192" s="1" t="s">
        <v>9242</v>
      </c>
      <c r="G192" s="1" t="s">
        <v>2618</v>
      </c>
      <c r="H192" s="1">
        <v>8005</v>
      </c>
      <c r="I192" s="1">
        <v>1014465</v>
      </c>
      <c r="J192" s="1">
        <v>39.5868243740439</v>
      </c>
      <c r="K192" s="1">
        <v>-104.86254628744</v>
      </c>
      <c r="L192" s="1"/>
      <c r="M192" s="1" t="s">
        <v>1507</v>
      </c>
      <c r="N192" s="1" t="s">
        <v>9093</v>
      </c>
      <c r="O192" s="1">
        <v>2022</v>
      </c>
      <c r="P192" s="1">
        <v>80112</v>
      </c>
      <c r="Q192" s="1" t="s">
        <v>27164</v>
      </c>
      <c r="R192" s="1"/>
      <c r="S192" s="1">
        <v>221210</v>
      </c>
      <c r="T192" s="1" t="s">
        <v>6826</v>
      </c>
      <c r="U192" s="1"/>
      <c r="V192" s="1" t="s">
        <v>7971</v>
      </c>
      <c r="W192" s="1" t="s">
        <v>6826</v>
      </c>
    </row>
    <row r="193" spans="1:23" x14ac:dyDescent="0.25">
      <c r="A193" s="1">
        <v>1011531</v>
      </c>
      <c r="B193" s="5" t="str">
        <f>VLOOKUP(H193,'FIPS Basin X-walk'!$A$2:$F$3224,6,FALSE)</f>
        <v>Denver Basin</v>
      </c>
      <c r="C193" s="1" t="s">
        <v>26365</v>
      </c>
      <c r="D193" s="1"/>
      <c r="E193" s="1"/>
      <c r="F193" s="1" t="s">
        <v>1484</v>
      </c>
      <c r="G193" s="1" t="s">
        <v>2618</v>
      </c>
      <c r="H193" s="1">
        <v>8005</v>
      </c>
      <c r="I193" s="1">
        <v>1011531</v>
      </c>
      <c r="J193" s="1">
        <v>39.620939999999997</v>
      </c>
      <c r="K193" s="1">
        <v>-104.89435</v>
      </c>
      <c r="L193" s="1"/>
      <c r="M193" s="1" t="s">
        <v>1485</v>
      </c>
      <c r="N193" s="1" t="s">
        <v>9148</v>
      </c>
      <c r="O193" s="1">
        <v>2022</v>
      </c>
      <c r="P193" s="1">
        <v>77024</v>
      </c>
      <c r="Q193" s="1" t="s">
        <v>26366</v>
      </c>
      <c r="R193" s="1"/>
      <c r="S193" s="1">
        <v>211120</v>
      </c>
      <c r="T193" s="1" t="s">
        <v>6826</v>
      </c>
      <c r="U193" s="1"/>
      <c r="V193" s="1" t="s">
        <v>26367</v>
      </c>
      <c r="W193" s="1" t="s">
        <v>6826</v>
      </c>
    </row>
    <row r="194" spans="1:23" x14ac:dyDescent="0.25">
      <c r="A194" s="1">
        <v>1011674</v>
      </c>
      <c r="B194" s="5" t="str">
        <f>VLOOKUP(H194,'FIPS Basin X-walk'!$A$2:$F$3224,6,FALSE)</f>
        <v>Denver Basin</v>
      </c>
      <c r="C194" s="1" t="s">
        <v>26386</v>
      </c>
      <c r="D194" s="1"/>
      <c r="E194" s="1"/>
      <c r="F194" s="1" t="s">
        <v>1539</v>
      </c>
      <c r="G194" s="1" t="s">
        <v>2618</v>
      </c>
      <c r="H194" s="1">
        <v>8005</v>
      </c>
      <c r="I194" s="1">
        <v>1011674</v>
      </c>
      <c r="J194" s="1">
        <v>39.57929</v>
      </c>
      <c r="K194" s="1">
        <v>-104.867</v>
      </c>
      <c r="L194" s="1"/>
      <c r="M194" s="1" t="s">
        <v>1495</v>
      </c>
      <c r="N194" s="1" t="s">
        <v>9115</v>
      </c>
      <c r="O194" s="1">
        <v>2022</v>
      </c>
      <c r="P194" s="1">
        <v>74136</v>
      </c>
      <c r="Q194" s="1" t="s">
        <v>1029</v>
      </c>
      <c r="R194" s="1"/>
      <c r="S194" s="1">
        <v>211120</v>
      </c>
      <c r="T194" s="1" t="s">
        <v>6826</v>
      </c>
      <c r="U194" s="1"/>
      <c r="V194" s="1" t="s">
        <v>9116</v>
      </c>
      <c r="W194" s="1" t="s">
        <v>6826</v>
      </c>
    </row>
    <row r="195" spans="1:23" x14ac:dyDescent="0.25">
      <c r="A195" s="1">
        <v>1011684</v>
      </c>
      <c r="B195" s="5" t="str">
        <f>VLOOKUP(H195,'FIPS Basin X-walk'!$A$2:$F$3224,6,FALSE)</f>
        <v>Denver Basin</v>
      </c>
      <c r="C195" s="1" t="s">
        <v>26386</v>
      </c>
      <c r="D195" s="1"/>
      <c r="E195" s="1"/>
      <c r="F195" s="1" t="s">
        <v>1539</v>
      </c>
      <c r="G195" s="1" t="s">
        <v>2618</v>
      </c>
      <c r="H195" s="1">
        <v>8005</v>
      </c>
      <c r="I195" s="1">
        <v>1011684</v>
      </c>
      <c r="J195" s="1">
        <v>39.57929</v>
      </c>
      <c r="K195" s="1">
        <v>-104.867</v>
      </c>
      <c r="L195" s="1"/>
      <c r="M195" s="1" t="s">
        <v>1495</v>
      </c>
      <c r="N195" s="1" t="s">
        <v>9115</v>
      </c>
      <c r="O195" s="1">
        <v>2022</v>
      </c>
      <c r="P195" s="1">
        <v>74136</v>
      </c>
      <c r="Q195" s="1" t="s">
        <v>1030</v>
      </c>
      <c r="R195" s="1"/>
      <c r="S195" s="1">
        <v>211130</v>
      </c>
      <c r="T195" s="1" t="s">
        <v>6826</v>
      </c>
      <c r="U195" s="1"/>
      <c r="V195" s="1" t="s">
        <v>9116</v>
      </c>
      <c r="W195" s="1" t="s">
        <v>6826</v>
      </c>
    </row>
    <row r="196" spans="1:23" x14ac:dyDescent="0.25">
      <c r="A196" s="1">
        <v>1007709</v>
      </c>
      <c r="B196" s="5" t="str">
        <f>VLOOKUP(H196,'FIPS Basin X-walk'!$A$2:$F$3224,6,FALSE)</f>
        <v>Denver Basin</v>
      </c>
      <c r="C196" s="1" t="s">
        <v>9117</v>
      </c>
      <c r="D196" s="1"/>
      <c r="E196" s="1"/>
      <c r="F196" s="1" t="s">
        <v>9100</v>
      </c>
      <c r="G196" s="1" t="s">
        <v>9114</v>
      </c>
      <c r="H196" s="1">
        <v>8005</v>
      </c>
      <c r="I196" s="1">
        <v>1007709</v>
      </c>
      <c r="J196" s="1">
        <v>39.645820000000001</v>
      </c>
      <c r="K196" s="1">
        <v>-104.71626000000001</v>
      </c>
      <c r="L196" s="1"/>
      <c r="M196" s="1" t="s">
        <v>1507</v>
      </c>
      <c r="N196" s="1" t="s">
        <v>9093</v>
      </c>
      <c r="O196" s="1">
        <v>2022</v>
      </c>
      <c r="P196" s="1">
        <v>80018</v>
      </c>
      <c r="Q196" s="1" t="s">
        <v>9118</v>
      </c>
      <c r="R196" s="1"/>
      <c r="S196" s="1" t="s">
        <v>24358</v>
      </c>
      <c r="T196" s="1" t="s">
        <v>6826</v>
      </c>
      <c r="U196" s="1"/>
      <c r="V196" s="1" t="s">
        <v>6878</v>
      </c>
      <c r="W196" s="1" t="s">
        <v>6828</v>
      </c>
    </row>
    <row r="197" spans="1:23" x14ac:dyDescent="0.25">
      <c r="A197" s="1">
        <v>1013876</v>
      </c>
      <c r="B197" s="5" t="str">
        <f>VLOOKUP(H197,'FIPS Basin X-walk'!$A$2:$F$3224,6,FALSE)</f>
        <v>Denver Basin</v>
      </c>
      <c r="C197" s="1" t="s">
        <v>23569</v>
      </c>
      <c r="D197" s="1"/>
      <c r="E197" s="1"/>
      <c r="F197" s="1" t="s">
        <v>9113</v>
      </c>
      <c r="G197" s="1" t="s">
        <v>9114</v>
      </c>
      <c r="H197" s="1">
        <v>8005</v>
      </c>
      <c r="I197" s="1">
        <v>1013876</v>
      </c>
      <c r="J197" s="1">
        <v>39.614400000000003</v>
      </c>
      <c r="K197" s="1">
        <v>-104.89427000000001</v>
      </c>
      <c r="L197" s="1"/>
      <c r="M197" s="1" t="s">
        <v>1507</v>
      </c>
      <c r="N197" s="1" t="s">
        <v>9093</v>
      </c>
      <c r="O197" s="1">
        <v>2022</v>
      </c>
      <c r="P197" s="1">
        <v>80111</v>
      </c>
      <c r="Q197" s="1" t="s">
        <v>24282</v>
      </c>
      <c r="R197" s="1"/>
      <c r="S197" s="1" t="s">
        <v>24435</v>
      </c>
      <c r="T197" s="1" t="s">
        <v>6826</v>
      </c>
      <c r="U197" s="1"/>
      <c r="V197" s="1" t="s">
        <v>26781</v>
      </c>
      <c r="W197" s="1" t="s">
        <v>6826</v>
      </c>
    </row>
    <row r="198" spans="1:23" x14ac:dyDescent="0.25">
      <c r="A198" s="1">
        <v>1014687</v>
      </c>
      <c r="B198" s="5" t="str">
        <f>VLOOKUP(H198,'FIPS Basin X-walk'!$A$2:$F$3224,6,FALSE)</f>
        <v>Denver Basin</v>
      </c>
      <c r="C198" s="1" t="s">
        <v>27416</v>
      </c>
      <c r="D198" s="1"/>
      <c r="E198" s="1"/>
      <c r="F198" s="1" t="s">
        <v>9113</v>
      </c>
      <c r="G198" s="1" t="s">
        <v>9114</v>
      </c>
      <c r="H198" s="1">
        <v>8005</v>
      </c>
      <c r="I198" s="1">
        <v>1014687</v>
      </c>
      <c r="J198" s="1">
        <v>39.620519999999999</v>
      </c>
      <c r="K198" s="1">
        <v>-104.89814</v>
      </c>
      <c r="L198" s="1"/>
      <c r="M198" s="1" t="s">
        <v>1507</v>
      </c>
      <c r="N198" s="1" t="s">
        <v>9093</v>
      </c>
      <c r="O198" s="1">
        <v>2022</v>
      </c>
      <c r="P198" s="1">
        <v>80111</v>
      </c>
      <c r="Q198" s="1" t="s">
        <v>27417</v>
      </c>
      <c r="R198" s="1"/>
      <c r="S198" s="1" t="s">
        <v>24489</v>
      </c>
      <c r="T198" s="1" t="s">
        <v>6826</v>
      </c>
      <c r="U198" s="1"/>
      <c r="V198" s="1" t="s">
        <v>27418</v>
      </c>
      <c r="W198" s="1" t="s">
        <v>6826</v>
      </c>
    </row>
    <row r="199" spans="1:23" x14ac:dyDescent="0.25">
      <c r="A199" s="1">
        <v>1005158</v>
      </c>
      <c r="B199" s="5" t="str">
        <f>VLOOKUP(H199,'FIPS Basin X-walk'!$A$2:$F$3224,6,FALSE)</f>
        <v/>
      </c>
      <c r="C199" s="1" t="s">
        <v>25467</v>
      </c>
      <c r="D199" s="1"/>
      <c r="E199" s="1"/>
      <c r="F199" s="1" t="s">
        <v>1968</v>
      </c>
      <c r="G199" s="1" t="s">
        <v>23459</v>
      </c>
      <c r="H199" s="1">
        <v>72013</v>
      </c>
      <c r="I199" s="1">
        <v>1005158</v>
      </c>
      <c r="J199" s="1">
        <v>18.419505999999998</v>
      </c>
      <c r="K199" s="1">
        <v>-66.736734999999996</v>
      </c>
      <c r="L199" s="1"/>
      <c r="M199" s="1" t="s">
        <v>1607</v>
      </c>
      <c r="N199" s="1" t="s">
        <v>23460</v>
      </c>
      <c r="O199" s="1">
        <v>2022</v>
      </c>
      <c r="P199" s="1">
        <v>612</v>
      </c>
      <c r="Q199" s="1" t="s">
        <v>23463</v>
      </c>
      <c r="R199" s="1"/>
      <c r="S199" s="1" t="s">
        <v>24358</v>
      </c>
      <c r="T199" s="1" t="s">
        <v>6826</v>
      </c>
      <c r="U199" s="1"/>
      <c r="V199" s="1" t="s">
        <v>23464</v>
      </c>
      <c r="W199" s="1" t="s">
        <v>6826</v>
      </c>
    </row>
    <row r="200" spans="1:23" x14ac:dyDescent="0.25">
      <c r="A200" s="1">
        <v>1005539</v>
      </c>
      <c r="B200" s="5" t="str">
        <f>VLOOKUP(H200,'FIPS Basin X-walk'!$A$2:$F$3224,6,FALSE)</f>
        <v/>
      </c>
      <c r="C200" s="1" t="s">
        <v>25548</v>
      </c>
      <c r="D200" s="1"/>
      <c r="E200" s="1"/>
      <c r="F200" s="1" t="s">
        <v>23458</v>
      </c>
      <c r="G200" s="1" t="s">
        <v>23459</v>
      </c>
      <c r="H200" s="1">
        <v>72013</v>
      </c>
      <c r="I200" s="1">
        <v>1005539</v>
      </c>
      <c r="J200" s="1">
        <v>18.467168999999998</v>
      </c>
      <c r="K200" s="1">
        <v>-66.712753000000006</v>
      </c>
      <c r="L200" s="1"/>
      <c r="M200" s="1" t="s">
        <v>1607</v>
      </c>
      <c r="N200" s="1" t="s">
        <v>23460</v>
      </c>
      <c r="O200" s="1">
        <v>2022</v>
      </c>
      <c r="P200" s="1">
        <v>612</v>
      </c>
      <c r="Q200" s="1" t="s">
        <v>23461</v>
      </c>
      <c r="R200" s="1"/>
      <c r="S200" s="1" t="s">
        <v>24355</v>
      </c>
      <c r="T200" s="1" t="s">
        <v>6826</v>
      </c>
      <c r="U200" s="1"/>
      <c r="V200" s="1" t="s">
        <v>23462</v>
      </c>
      <c r="W200" s="1" t="s">
        <v>6826</v>
      </c>
    </row>
    <row r="201" spans="1:23" x14ac:dyDescent="0.25">
      <c r="A201" s="1">
        <v>1002894</v>
      </c>
      <c r="B201" s="5" t="str">
        <f>VLOOKUP(H201,'FIPS Basin X-walk'!$A$2:$F$3224,6,FALSE)</f>
        <v>Desha Basin</v>
      </c>
      <c r="C201" s="1" t="s">
        <v>7737</v>
      </c>
      <c r="D201" s="1"/>
      <c r="E201" s="1"/>
      <c r="F201" s="1" t="s">
        <v>7738</v>
      </c>
      <c r="G201" s="1" t="s">
        <v>7739</v>
      </c>
      <c r="H201" s="1">
        <v>5001</v>
      </c>
      <c r="I201" s="1">
        <v>1002894</v>
      </c>
      <c r="J201" s="1">
        <v>34.511972</v>
      </c>
      <c r="K201" s="1">
        <v>-91.539638999999994</v>
      </c>
      <c r="L201" s="1"/>
      <c r="M201" s="1" t="s">
        <v>1520</v>
      </c>
      <c r="N201" s="1" t="s">
        <v>7740</v>
      </c>
      <c r="O201" s="1">
        <v>2022</v>
      </c>
      <c r="P201" s="1">
        <v>72160</v>
      </c>
      <c r="Q201" s="1" t="s">
        <v>7741</v>
      </c>
      <c r="R201" s="1"/>
      <c r="S201" s="1" t="s">
        <v>24377</v>
      </c>
      <c r="T201" s="1" t="s">
        <v>6826</v>
      </c>
      <c r="U201" s="1"/>
      <c r="V201" s="1" t="s">
        <v>7742</v>
      </c>
      <c r="W201" s="1" t="s">
        <v>6826</v>
      </c>
    </row>
    <row r="202" spans="1:23" x14ac:dyDescent="0.25">
      <c r="A202" s="1">
        <v>1014333</v>
      </c>
      <c r="B202" s="5" t="str">
        <f>VLOOKUP(H202,'FIPS Basin X-walk'!$A$2:$F$3224,6,FALSE)</f>
        <v>Appalachian Basin (Eastern Overthrust Area)</v>
      </c>
      <c r="C202" s="1" t="s">
        <v>27010</v>
      </c>
      <c r="D202" s="1"/>
      <c r="E202" s="1"/>
      <c r="F202" s="1" t="s">
        <v>18929</v>
      </c>
      <c r="G202" s="1" t="s">
        <v>2137</v>
      </c>
      <c r="H202" s="1">
        <v>42005</v>
      </c>
      <c r="I202" s="1">
        <v>1014333</v>
      </c>
      <c r="J202" s="1">
        <v>40.815622534153</v>
      </c>
      <c r="K202" s="1">
        <v>-79.565438471648605</v>
      </c>
      <c r="L202" s="1" t="s">
        <v>24489</v>
      </c>
      <c r="M202" s="1" t="s">
        <v>1501</v>
      </c>
      <c r="N202" s="1" t="s">
        <v>18868</v>
      </c>
      <c r="O202" s="1">
        <v>2022</v>
      </c>
      <c r="P202" s="1">
        <v>16201</v>
      </c>
      <c r="Q202" s="1" t="s">
        <v>27011</v>
      </c>
      <c r="R202" s="1"/>
      <c r="S202" s="1">
        <v>211130</v>
      </c>
      <c r="T202" s="1" t="s">
        <v>6826</v>
      </c>
      <c r="U202" s="1"/>
      <c r="V202" s="1" t="s">
        <v>27012</v>
      </c>
      <c r="W202" s="1" t="s">
        <v>6826</v>
      </c>
    </row>
    <row r="203" spans="1:23" x14ac:dyDescent="0.25">
      <c r="A203" s="1">
        <v>1000883</v>
      </c>
      <c r="B203" s="5" t="str">
        <f>VLOOKUP(H203,'FIPS Basin X-walk'!$A$2:$F$3224,6,FALSE)</f>
        <v>Appalachian Basin (Eastern Overthrust Area)</v>
      </c>
      <c r="C203" s="1" t="s">
        <v>18934</v>
      </c>
      <c r="D203" s="1"/>
      <c r="E203" s="1" t="s">
        <v>6828</v>
      </c>
      <c r="F203" s="1" t="s">
        <v>18933</v>
      </c>
      <c r="G203" s="1" t="s">
        <v>2137</v>
      </c>
      <c r="H203" s="1">
        <v>42005</v>
      </c>
      <c r="I203" s="1">
        <v>1000883</v>
      </c>
      <c r="J203" s="1">
        <v>40.660400000000003</v>
      </c>
      <c r="K203" s="1">
        <v>-79.341099999999997</v>
      </c>
      <c r="L203" s="1"/>
      <c r="M203" s="1" t="s">
        <v>1501</v>
      </c>
      <c r="N203" s="1" t="s">
        <v>18868</v>
      </c>
      <c r="O203" s="1">
        <v>2022</v>
      </c>
      <c r="P203" s="1">
        <v>15774</v>
      </c>
      <c r="Q203" s="1" t="s">
        <v>18935</v>
      </c>
      <c r="R203" s="1"/>
      <c r="S203" s="1" t="s">
        <v>24355</v>
      </c>
      <c r="T203" s="1" t="s">
        <v>6826</v>
      </c>
      <c r="U203" s="1"/>
      <c r="V203" s="1" t="s">
        <v>24607</v>
      </c>
      <c r="W203" s="1" t="s">
        <v>6828</v>
      </c>
    </row>
    <row r="204" spans="1:23" x14ac:dyDescent="0.25">
      <c r="A204" s="1">
        <v>1005709</v>
      </c>
      <c r="B204" s="5" t="str">
        <f>VLOOKUP(H204,'FIPS Basin X-walk'!$A$2:$F$3224,6,FALSE)</f>
        <v>Appalachian Basin (Eastern Overthrust Area)</v>
      </c>
      <c r="C204" s="1" t="s">
        <v>18932</v>
      </c>
      <c r="D204" s="1"/>
      <c r="E204" s="1"/>
      <c r="F204" s="1" t="s">
        <v>18933</v>
      </c>
      <c r="G204" s="1" t="s">
        <v>2137</v>
      </c>
      <c r="H204" s="1">
        <v>42005</v>
      </c>
      <c r="I204" s="1">
        <v>1005709</v>
      </c>
      <c r="J204" s="1">
        <v>40.638300000000001</v>
      </c>
      <c r="K204" s="1">
        <v>-79.350300000000004</v>
      </c>
      <c r="L204" s="1"/>
      <c r="M204" s="1" t="s">
        <v>1501</v>
      </c>
      <c r="N204" s="1" t="s">
        <v>18868</v>
      </c>
      <c r="O204" s="1">
        <v>2022</v>
      </c>
      <c r="P204" s="1">
        <v>15774</v>
      </c>
      <c r="Q204" s="1" t="s">
        <v>25579</v>
      </c>
      <c r="R204" s="1"/>
      <c r="S204" s="1" t="s">
        <v>24355</v>
      </c>
      <c r="T204" s="1" t="s">
        <v>6826</v>
      </c>
      <c r="U204" s="1"/>
      <c r="V204" s="1" t="s">
        <v>24403</v>
      </c>
      <c r="W204" s="1" t="s">
        <v>6828</v>
      </c>
    </row>
    <row r="205" spans="1:23" x14ac:dyDescent="0.25">
      <c r="A205" s="1">
        <v>1013295</v>
      </c>
      <c r="B205" s="5" t="str">
        <f>VLOOKUP(H205,'FIPS Basin X-walk'!$A$2:$F$3224,6,FALSE)</f>
        <v>Palo Duro Basin</v>
      </c>
      <c r="C205" s="1" t="s">
        <v>20316</v>
      </c>
      <c r="D205" s="1"/>
      <c r="E205" s="1"/>
      <c r="F205" s="1" t="s">
        <v>20317</v>
      </c>
      <c r="G205" s="1" t="s">
        <v>18930</v>
      </c>
      <c r="H205" s="1">
        <v>48011</v>
      </c>
      <c r="I205" s="1">
        <v>1013295</v>
      </c>
      <c r="J205" s="1">
        <v>34.987237</v>
      </c>
      <c r="K205" s="1">
        <v>-101.38716599999999</v>
      </c>
      <c r="L205" s="1"/>
      <c r="M205" s="1" t="s">
        <v>1485</v>
      </c>
      <c r="N205" s="1" t="s">
        <v>9148</v>
      </c>
      <c r="O205" s="1">
        <v>2022</v>
      </c>
      <c r="P205" s="1">
        <v>79019</v>
      </c>
      <c r="Q205" s="1" t="s">
        <v>313</v>
      </c>
      <c r="R205" s="1"/>
      <c r="S205" s="1" t="s">
        <v>24435</v>
      </c>
      <c r="T205" s="1" t="s">
        <v>6826</v>
      </c>
      <c r="U205" s="1"/>
      <c r="V205" s="1" t="s">
        <v>7232</v>
      </c>
      <c r="W205" s="1" t="s">
        <v>6826</v>
      </c>
    </row>
    <row r="206" spans="1:23" x14ac:dyDescent="0.25">
      <c r="A206" s="1">
        <v>1013049</v>
      </c>
      <c r="B206" s="5" t="str">
        <f>VLOOKUP(H206,'FIPS Basin X-walk'!$A$2:$F$3224,6,FALSE)</f>
        <v>Appalachian Basin (Eastern Overthrust Area)</v>
      </c>
      <c r="C206" s="1" t="s">
        <v>26589</v>
      </c>
      <c r="D206" s="1"/>
      <c r="E206" s="1"/>
      <c r="F206" s="1" t="s">
        <v>18929</v>
      </c>
      <c r="G206" s="1" t="s">
        <v>18930</v>
      </c>
      <c r="H206" s="1">
        <v>42005</v>
      </c>
      <c r="I206" s="1">
        <v>1013049</v>
      </c>
      <c r="J206" s="1">
        <v>40.80077</v>
      </c>
      <c r="K206" s="1">
        <v>-79.485039999999998</v>
      </c>
      <c r="L206" s="1"/>
      <c r="M206" s="1" t="s">
        <v>1501</v>
      </c>
      <c r="N206" s="1" t="s">
        <v>18868</v>
      </c>
      <c r="O206" s="1">
        <v>2022</v>
      </c>
      <c r="P206" s="1">
        <v>16201</v>
      </c>
      <c r="Q206" s="1" t="s">
        <v>24233</v>
      </c>
      <c r="R206" s="1"/>
      <c r="S206" s="1" t="s">
        <v>24399</v>
      </c>
      <c r="T206" s="1" t="s">
        <v>6826</v>
      </c>
      <c r="U206" s="1"/>
      <c r="V206" s="1" t="s">
        <v>18931</v>
      </c>
      <c r="W206" s="1" t="s">
        <v>6826</v>
      </c>
    </row>
    <row r="207" spans="1:23" x14ac:dyDescent="0.25">
      <c r="A207" s="1">
        <v>1014419</v>
      </c>
      <c r="B207" s="5" t="str">
        <f>VLOOKUP(H207,'FIPS Basin X-walk'!$A$2:$F$3224,6,FALSE)</f>
        <v>Appalachian Basin (Eastern Overthrust Area)</v>
      </c>
      <c r="C207" s="1" t="s">
        <v>27129</v>
      </c>
      <c r="D207" s="1"/>
      <c r="E207" s="1"/>
      <c r="F207" s="1" t="s">
        <v>18929</v>
      </c>
      <c r="G207" s="1" t="s">
        <v>18930</v>
      </c>
      <c r="H207" s="1">
        <v>42005</v>
      </c>
      <c r="I207" s="1">
        <v>1014419</v>
      </c>
      <c r="J207" s="1">
        <v>40.815449999999998</v>
      </c>
      <c r="K207" s="1">
        <v>-79.564610000000002</v>
      </c>
      <c r="L207" s="1"/>
      <c r="M207" s="1" t="s">
        <v>1501</v>
      </c>
      <c r="N207" s="1" t="s">
        <v>18868</v>
      </c>
      <c r="O207" s="1">
        <v>2022</v>
      </c>
      <c r="P207" s="1">
        <v>16201</v>
      </c>
      <c r="Q207" s="1" t="s">
        <v>24312</v>
      </c>
      <c r="R207" s="1"/>
      <c r="S207" s="1" t="s">
        <v>24399</v>
      </c>
      <c r="T207" s="1" t="s">
        <v>6826</v>
      </c>
      <c r="U207" s="1"/>
      <c r="V207" s="1" t="s">
        <v>27012</v>
      </c>
      <c r="W207" s="1" t="s">
        <v>6826</v>
      </c>
    </row>
    <row r="208" spans="1:23" x14ac:dyDescent="0.25">
      <c r="A208" s="1">
        <v>1002283</v>
      </c>
      <c r="B208" s="5" t="str">
        <f>VLOOKUP(H208,'FIPS Basin X-walk'!$A$2:$F$3224,6,FALSE)</f>
        <v>New England Province</v>
      </c>
      <c r="C208" s="1" t="s">
        <v>13728</v>
      </c>
      <c r="D208" s="1"/>
      <c r="E208" s="1"/>
      <c r="F208" s="1" t="s">
        <v>13729</v>
      </c>
      <c r="G208" s="1" t="s">
        <v>13730</v>
      </c>
      <c r="H208" s="1">
        <v>23003</v>
      </c>
      <c r="I208" s="1">
        <v>1002283</v>
      </c>
      <c r="J208" s="1">
        <v>46.660277999999998</v>
      </c>
      <c r="K208" s="1">
        <v>-67.902221999999995</v>
      </c>
      <c r="L208" s="1"/>
      <c r="M208" s="1" t="s">
        <v>1575</v>
      </c>
      <c r="N208" s="1" t="s">
        <v>13725</v>
      </c>
      <c r="O208" s="1">
        <v>2022</v>
      </c>
      <c r="P208" s="1">
        <v>4740</v>
      </c>
      <c r="Q208" s="1" t="s">
        <v>13731</v>
      </c>
      <c r="R208" s="1"/>
      <c r="S208" s="1" t="s">
        <v>24570</v>
      </c>
      <c r="T208" s="1" t="s">
        <v>6826</v>
      </c>
      <c r="U208" s="1"/>
      <c r="V208" s="1" t="s">
        <v>10746</v>
      </c>
      <c r="W208" s="1" t="s">
        <v>6826</v>
      </c>
    </row>
    <row r="209" spans="1:23" x14ac:dyDescent="0.25">
      <c r="A209" s="1">
        <v>1002736</v>
      </c>
      <c r="B209" s="5" t="str">
        <f>VLOOKUP(H209,'FIPS Basin X-walk'!$A$2:$F$3224,6,FALSE)</f>
        <v>Gulf Coast Basin (LA, TX)</v>
      </c>
      <c r="C209" s="1" t="s">
        <v>13094</v>
      </c>
      <c r="D209" s="1"/>
      <c r="E209" s="1"/>
      <c r="F209" s="1" t="s">
        <v>13095</v>
      </c>
      <c r="G209" s="1" t="s">
        <v>13056</v>
      </c>
      <c r="H209" s="1">
        <v>22005</v>
      </c>
      <c r="I209" s="1">
        <v>1002736</v>
      </c>
      <c r="J209" s="1">
        <v>30.125259</v>
      </c>
      <c r="K209" s="1">
        <v>-90.912627999999998</v>
      </c>
      <c r="L209" s="1"/>
      <c r="M209" s="1" t="s">
        <v>1483</v>
      </c>
      <c r="N209" s="1" t="s">
        <v>13028</v>
      </c>
      <c r="O209" s="1">
        <v>2022</v>
      </c>
      <c r="P209" s="1">
        <v>70725</v>
      </c>
      <c r="Q209" s="1" t="s">
        <v>13096</v>
      </c>
      <c r="R209" s="1"/>
      <c r="S209" s="1" t="s">
        <v>24449</v>
      </c>
      <c r="T209" s="1" t="s">
        <v>6826</v>
      </c>
      <c r="U209" s="1"/>
      <c r="V209" s="1" t="s">
        <v>13097</v>
      </c>
      <c r="W209" s="1" t="s">
        <v>6826</v>
      </c>
    </row>
    <row r="210" spans="1:23" x14ac:dyDescent="0.25">
      <c r="A210" s="1">
        <v>1002301</v>
      </c>
      <c r="B210" s="5" t="str">
        <f>VLOOKUP(H210,'FIPS Basin X-walk'!$A$2:$F$3224,6,FALSE)</f>
        <v>Gulf Coast Basin (LA, TX)</v>
      </c>
      <c r="C210" s="1" t="s">
        <v>13065</v>
      </c>
      <c r="D210" s="1"/>
      <c r="E210" s="1"/>
      <c r="F210" s="1" t="s">
        <v>13066</v>
      </c>
      <c r="G210" s="1" t="s">
        <v>13056</v>
      </c>
      <c r="H210" s="1">
        <v>22005</v>
      </c>
      <c r="I210" s="1">
        <v>1002301</v>
      </c>
      <c r="J210" s="1">
        <v>30.086917</v>
      </c>
      <c r="K210" s="1">
        <v>-90.957860999999994</v>
      </c>
      <c r="L210" s="1"/>
      <c r="M210" s="1" t="s">
        <v>1483</v>
      </c>
      <c r="N210" s="1" t="s">
        <v>13028</v>
      </c>
      <c r="O210" s="1">
        <v>2022</v>
      </c>
      <c r="P210" s="1">
        <v>70346</v>
      </c>
      <c r="Q210" s="1" t="s">
        <v>24892</v>
      </c>
      <c r="R210" s="1"/>
      <c r="S210" s="1" t="s">
        <v>24572</v>
      </c>
      <c r="T210" s="1" t="s">
        <v>6826</v>
      </c>
      <c r="U210" s="1"/>
      <c r="V210" s="1" t="s">
        <v>12372</v>
      </c>
      <c r="W210" s="1" t="s">
        <v>6826</v>
      </c>
    </row>
    <row r="211" spans="1:23" x14ac:dyDescent="0.25">
      <c r="A211" s="1">
        <v>1000592</v>
      </c>
      <c r="B211" s="5" t="str">
        <f>VLOOKUP(H211,'FIPS Basin X-walk'!$A$2:$F$3224,6,FALSE)</f>
        <v>Gulf Coast Basin (LA, TX)</v>
      </c>
      <c r="C211" s="1" t="s">
        <v>13086</v>
      </c>
      <c r="D211" s="1"/>
      <c r="E211" s="1"/>
      <c r="F211" s="1" t="s">
        <v>13055</v>
      </c>
      <c r="G211" s="1" t="s">
        <v>13056</v>
      </c>
      <c r="H211" s="1">
        <v>22005</v>
      </c>
      <c r="I211" s="1">
        <v>1000592</v>
      </c>
      <c r="J211" s="1">
        <v>30.198899999999998</v>
      </c>
      <c r="K211" s="1">
        <v>-91.008499999999998</v>
      </c>
      <c r="L211" s="1"/>
      <c r="M211" s="1" t="s">
        <v>1483</v>
      </c>
      <c r="N211" s="1" t="s">
        <v>13028</v>
      </c>
      <c r="O211" s="1">
        <v>2022</v>
      </c>
      <c r="P211" s="1">
        <v>70734</v>
      </c>
      <c r="Q211" s="1" t="s">
        <v>13087</v>
      </c>
      <c r="R211" s="1"/>
      <c r="S211" s="1" t="s">
        <v>24410</v>
      </c>
      <c r="T211" s="1" t="s">
        <v>6826</v>
      </c>
      <c r="U211" s="1"/>
      <c r="V211" s="1" t="s">
        <v>13088</v>
      </c>
      <c r="W211" s="1" t="s">
        <v>6826</v>
      </c>
    </row>
    <row r="212" spans="1:23" x14ac:dyDescent="0.25">
      <c r="A212" s="1">
        <v>1001706</v>
      </c>
      <c r="B212" s="5" t="str">
        <f>VLOOKUP(H212,'FIPS Basin X-walk'!$A$2:$F$3224,6,FALSE)</f>
        <v>Gulf Coast Basin (LA, TX)</v>
      </c>
      <c r="C212" s="1" t="s">
        <v>13089</v>
      </c>
      <c r="D212" s="1"/>
      <c r="E212" s="1"/>
      <c r="F212" s="1" t="s">
        <v>13055</v>
      </c>
      <c r="G212" s="1" t="s">
        <v>13056</v>
      </c>
      <c r="H212" s="1">
        <v>22005</v>
      </c>
      <c r="I212" s="1">
        <v>1001706</v>
      </c>
      <c r="J212" s="1">
        <v>30.185099999999998</v>
      </c>
      <c r="K212" s="1">
        <v>-90.980400000000003</v>
      </c>
      <c r="L212" s="1"/>
      <c r="M212" s="1" t="s">
        <v>1483</v>
      </c>
      <c r="N212" s="1" t="s">
        <v>13028</v>
      </c>
      <c r="O212" s="1">
        <v>2022</v>
      </c>
      <c r="P212" s="1">
        <v>70734</v>
      </c>
      <c r="Q212" s="1" t="s">
        <v>13090</v>
      </c>
      <c r="R212" s="1"/>
      <c r="S212" s="1" t="s">
        <v>24367</v>
      </c>
      <c r="T212" s="1" t="s">
        <v>6826</v>
      </c>
      <c r="U212" s="1"/>
      <c r="V212" s="1" t="s">
        <v>9171</v>
      </c>
      <c r="W212" s="1" t="s">
        <v>6826</v>
      </c>
    </row>
    <row r="213" spans="1:23" x14ac:dyDescent="0.25">
      <c r="A213" s="1">
        <v>1001936</v>
      </c>
      <c r="B213" s="5" t="str">
        <f>VLOOKUP(H213,'FIPS Basin X-walk'!$A$2:$F$3224,6,FALSE)</f>
        <v>Gulf Coast Basin (LA, TX)</v>
      </c>
      <c r="C213" s="1" t="s">
        <v>13084</v>
      </c>
      <c r="D213" s="1"/>
      <c r="E213" s="1"/>
      <c r="F213" s="1" t="s">
        <v>13055</v>
      </c>
      <c r="G213" s="1" t="s">
        <v>13056</v>
      </c>
      <c r="H213" s="1">
        <v>22005</v>
      </c>
      <c r="I213" s="1">
        <v>1001936</v>
      </c>
      <c r="J213" s="1">
        <v>30.184161</v>
      </c>
      <c r="K213" s="1">
        <v>-90.992889000000005</v>
      </c>
      <c r="L213" s="1"/>
      <c r="M213" s="1" t="s">
        <v>1483</v>
      </c>
      <c r="N213" s="1" t="s">
        <v>13028</v>
      </c>
      <c r="O213" s="1">
        <v>2022</v>
      </c>
      <c r="P213" s="1">
        <v>70734</v>
      </c>
      <c r="Q213" s="1" t="s">
        <v>13085</v>
      </c>
      <c r="R213" s="1"/>
      <c r="S213" s="1" t="s">
        <v>24473</v>
      </c>
      <c r="T213" s="1" t="s">
        <v>6828</v>
      </c>
      <c r="U213" s="1"/>
      <c r="V213" s="1" t="s">
        <v>7139</v>
      </c>
      <c r="W213" s="1" t="s">
        <v>6826</v>
      </c>
    </row>
    <row r="214" spans="1:23" x14ac:dyDescent="0.25">
      <c r="A214" s="1">
        <v>1002046</v>
      </c>
      <c r="B214" s="5" t="str">
        <f>VLOOKUP(H214,'FIPS Basin X-walk'!$A$2:$F$3224,6,FALSE)</f>
        <v>Gulf Coast Basin (LA, TX)</v>
      </c>
      <c r="C214" s="1" t="s">
        <v>13054</v>
      </c>
      <c r="D214" s="1"/>
      <c r="E214" s="1"/>
      <c r="F214" s="1" t="s">
        <v>13055</v>
      </c>
      <c r="G214" s="1" t="s">
        <v>13056</v>
      </c>
      <c r="H214" s="1">
        <v>22005</v>
      </c>
      <c r="I214" s="1">
        <v>1002046</v>
      </c>
      <c r="J214" s="1">
        <v>30.233183</v>
      </c>
      <c r="K214" s="1">
        <v>-91.051000000000002</v>
      </c>
      <c r="L214" s="1"/>
      <c r="M214" s="1" t="s">
        <v>1483</v>
      </c>
      <c r="N214" s="1" t="s">
        <v>13028</v>
      </c>
      <c r="O214" s="1">
        <v>2022</v>
      </c>
      <c r="P214" s="1">
        <v>70734</v>
      </c>
      <c r="Q214" s="1" t="s">
        <v>13057</v>
      </c>
      <c r="R214" s="1"/>
      <c r="S214" s="1" t="s">
        <v>24473</v>
      </c>
      <c r="T214" s="1" t="s">
        <v>6826</v>
      </c>
      <c r="U214" s="1"/>
      <c r="V214" s="1" t="s">
        <v>13058</v>
      </c>
      <c r="W214" s="1" t="s">
        <v>6826</v>
      </c>
    </row>
    <row r="215" spans="1:23" x14ac:dyDescent="0.25">
      <c r="A215" s="1">
        <v>1002698</v>
      </c>
      <c r="B215" s="5" t="str">
        <f>VLOOKUP(H215,'FIPS Basin X-walk'!$A$2:$F$3224,6,FALSE)</f>
        <v>Gulf Coast Basin (LA, TX)</v>
      </c>
      <c r="C215" s="1" t="s">
        <v>13059</v>
      </c>
      <c r="D215" s="1"/>
      <c r="E215" s="1"/>
      <c r="F215" s="1" t="s">
        <v>13055</v>
      </c>
      <c r="G215" s="1" t="s">
        <v>13056</v>
      </c>
      <c r="H215" s="1">
        <v>22005</v>
      </c>
      <c r="I215" s="1">
        <v>1002698</v>
      </c>
      <c r="J215" s="1">
        <v>30.183789999999998</v>
      </c>
      <c r="K215" s="1">
        <v>-90.98836</v>
      </c>
      <c r="L215" s="1"/>
      <c r="M215" s="1" t="s">
        <v>1483</v>
      </c>
      <c r="N215" s="1" t="s">
        <v>13028</v>
      </c>
      <c r="O215" s="1">
        <v>2022</v>
      </c>
      <c r="P215" s="1">
        <v>70734</v>
      </c>
      <c r="Q215" s="1" t="s">
        <v>13060</v>
      </c>
      <c r="R215" s="1"/>
      <c r="S215" s="1" t="s">
        <v>24387</v>
      </c>
      <c r="T215" s="1" t="s">
        <v>6826</v>
      </c>
      <c r="U215" s="1"/>
      <c r="V215" s="1" t="s">
        <v>8088</v>
      </c>
      <c r="W215" s="1" t="s">
        <v>6826</v>
      </c>
    </row>
    <row r="216" spans="1:23" x14ac:dyDescent="0.25">
      <c r="A216" s="1">
        <v>1003158</v>
      </c>
      <c r="B216" s="5" t="str">
        <f>VLOOKUP(H216,'FIPS Basin X-walk'!$A$2:$F$3224,6,FALSE)</f>
        <v>Gulf Coast Basin (LA, TX)</v>
      </c>
      <c r="C216" s="1" t="s">
        <v>13061</v>
      </c>
      <c r="D216" s="1"/>
      <c r="E216" s="1"/>
      <c r="F216" s="1" t="s">
        <v>13055</v>
      </c>
      <c r="G216" s="1" t="s">
        <v>13056</v>
      </c>
      <c r="H216" s="1">
        <v>22005</v>
      </c>
      <c r="I216" s="1">
        <v>1003158</v>
      </c>
      <c r="J216" s="1">
        <v>30.214123000000001</v>
      </c>
      <c r="K216" s="1">
        <v>-91.035112999999996</v>
      </c>
      <c r="L216" s="1"/>
      <c r="M216" s="1" t="s">
        <v>1483</v>
      </c>
      <c r="N216" s="1" t="s">
        <v>13028</v>
      </c>
      <c r="O216" s="1">
        <v>2022</v>
      </c>
      <c r="P216" s="1">
        <v>70734</v>
      </c>
      <c r="Q216" s="1" t="s">
        <v>1169</v>
      </c>
      <c r="R216" s="1"/>
      <c r="S216" s="1" t="s">
        <v>24399</v>
      </c>
      <c r="T216" s="1" t="s">
        <v>6826</v>
      </c>
      <c r="U216" s="1"/>
      <c r="V216" s="1" t="s">
        <v>13029</v>
      </c>
      <c r="W216" s="1" t="s">
        <v>6826</v>
      </c>
    </row>
    <row r="217" spans="1:23" x14ac:dyDescent="0.25">
      <c r="A217" s="1">
        <v>1003255</v>
      </c>
      <c r="B217" s="5" t="str">
        <f>VLOOKUP(H217,'FIPS Basin X-walk'!$A$2:$F$3224,6,FALSE)</f>
        <v>Gulf Coast Basin (LA, TX)</v>
      </c>
      <c r="C217" s="1" t="s">
        <v>13071</v>
      </c>
      <c r="D217" s="1"/>
      <c r="E217" s="1"/>
      <c r="F217" s="1" t="s">
        <v>13055</v>
      </c>
      <c r="G217" s="1" t="s">
        <v>13056</v>
      </c>
      <c r="H217" s="1">
        <v>22005</v>
      </c>
      <c r="I217" s="1">
        <v>1003255</v>
      </c>
      <c r="J217" s="1">
        <v>30.199444</v>
      </c>
      <c r="K217" s="1">
        <v>-91.013333000000003</v>
      </c>
      <c r="L217" s="1" t="s">
        <v>24367</v>
      </c>
      <c r="M217" s="1" t="s">
        <v>1483</v>
      </c>
      <c r="N217" s="1" t="s">
        <v>13028</v>
      </c>
      <c r="O217" s="1">
        <v>2022</v>
      </c>
      <c r="P217" s="1">
        <v>70734</v>
      </c>
      <c r="Q217" s="1" t="s">
        <v>13072</v>
      </c>
      <c r="R217" s="1"/>
      <c r="S217" s="1" t="s">
        <v>24387</v>
      </c>
      <c r="T217" s="1" t="s">
        <v>6826</v>
      </c>
      <c r="U217" s="1"/>
      <c r="V217" s="1" t="s">
        <v>7202</v>
      </c>
      <c r="W217" s="1" t="s">
        <v>6826</v>
      </c>
    </row>
    <row r="218" spans="1:23" x14ac:dyDescent="0.25">
      <c r="A218" s="1">
        <v>1003489</v>
      </c>
      <c r="B218" s="5" t="str">
        <f>VLOOKUP(H218,'FIPS Basin X-walk'!$A$2:$F$3224,6,FALSE)</f>
        <v>Gulf Coast Basin (LA, TX)</v>
      </c>
      <c r="C218" s="1" t="s">
        <v>13062</v>
      </c>
      <c r="D218" s="1"/>
      <c r="E218" s="1"/>
      <c r="F218" s="1" t="s">
        <v>13055</v>
      </c>
      <c r="G218" s="1" t="s">
        <v>13056</v>
      </c>
      <c r="H218" s="1">
        <v>22005</v>
      </c>
      <c r="I218" s="1">
        <v>1003489</v>
      </c>
      <c r="J218" s="1">
        <v>30.225784000000001</v>
      </c>
      <c r="K218" s="1">
        <v>-91.053154000000006</v>
      </c>
      <c r="L218" s="1"/>
      <c r="M218" s="1" t="s">
        <v>1483</v>
      </c>
      <c r="N218" s="1" t="s">
        <v>13028</v>
      </c>
      <c r="O218" s="1">
        <v>2022</v>
      </c>
      <c r="P218" s="1">
        <v>70734</v>
      </c>
      <c r="Q218" s="1" t="s">
        <v>13063</v>
      </c>
      <c r="R218" s="1"/>
      <c r="S218" s="1" t="s">
        <v>24572</v>
      </c>
      <c r="T218" s="1" t="s">
        <v>6826</v>
      </c>
      <c r="U218" s="1"/>
      <c r="V218" s="1" t="s">
        <v>13064</v>
      </c>
      <c r="W218" s="1" t="s">
        <v>6826</v>
      </c>
    </row>
    <row r="219" spans="1:23" x14ac:dyDescent="0.25">
      <c r="A219" s="1">
        <v>1003591</v>
      </c>
      <c r="B219" s="5" t="str">
        <f>VLOOKUP(H219,'FIPS Basin X-walk'!$A$2:$F$3224,6,FALSE)</f>
        <v>Gulf Coast Basin (LA, TX)</v>
      </c>
      <c r="C219" s="1" t="s">
        <v>13081</v>
      </c>
      <c r="D219" s="1"/>
      <c r="E219" s="1"/>
      <c r="F219" s="1" t="s">
        <v>13055</v>
      </c>
      <c r="G219" s="1" t="s">
        <v>13056</v>
      </c>
      <c r="H219" s="1">
        <v>22005</v>
      </c>
      <c r="I219" s="1">
        <v>1003591</v>
      </c>
      <c r="J219" s="1">
        <v>30.216085</v>
      </c>
      <c r="K219" s="1">
        <v>-91.002699000000007</v>
      </c>
      <c r="L219" s="1"/>
      <c r="M219" s="1" t="s">
        <v>1483</v>
      </c>
      <c r="N219" s="1" t="s">
        <v>13028</v>
      </c>
      <c r="O219" s="1">
        <v>2022</v>
      </c>
      <c r="P219" s="1">
        <v>70734</v>
      </c>
      <c r="Q219" s="1" t="s">
        <v>13082</v>
      </c>
      <c r="R219" s="1"/>
      <c r="S219" s="1" t="s">
        <v>24395</v>
      </c>
      <c r="T219" s="1" t="s">
        <v>6826</v>
      </c>
      <c r="U219" s="1"/>
      <c r="V219" s="1" t="s">
        <v>8086</v>
      </c>
      <c r="W219" s="1" t="s">
        <v>6826</v>
      </c>
    </row>
    <row r="220" spans="1:23" x14ac:dyDescent="0.25">
      <c r="A220" s="1">
        <v>1004208</v>
      </c>
      <c r="B220" s="5" t="str">
        <f>VLOOKUP(H220,'FIPS Basin X-walk'!$A$2:$F$3224,6,FALSE)</f>
        <v>Gulf Coast Basin (LA, TX)</v>
      </c>
      <c r="C220" s="1" t="s">
        <v>13069</v>
      </c>
      <c r="D220" s="1"/>
      <c r="E220" s="1"/>
      <c r="F220" s="1" t="s">
        <v>13055</v>
      </c>
      <c r="G220" s="1" t="s">
        <v>13056</v>
      </c>
      <c r="H220" s="1">
        <v>22005</v>
      </c>
      <c r="I220" s="1">
        <v>1004208</v>
      </c>
      <c r="J220" s="1">
        <v>30.197900000000001</v>
      </c>
      <c r="K220" s="1">
        <v>-91.003500000000003</v>
      </c>
      <c r="L220" s="1" t="s">
        <v>24395</v>
      </c>
      <c r="M220" s="1" t="s">
        <v>1483</v>
      </c>
      <c r="N220" s="1" t="s">
        <v>13028</v>
      </c>
      <c r="O220" s="1">
        <v>2022</v>
      </c>
      <c r="P220" s="1">
        <v>70734</v>
      </c>
      <c r="Q220" s="1" t="s">
        <v>13070</v>
      </c>
      <c r="R220" s="1"/>
      <c r="S220" s="1" t="s">
        <v>24367</v>
      </c>
      <c r="T220" s="1" t="s">
        <v>6826</v>
      </c>
      <c r="U220" s="1"/>
      <c r="V220" s="1" t="s">
        <v>7331</v>
      </c>
      <c r="W220" s="1" t="s">
        <v>6826</v>
      </c>
    </row>
    <row r="221" spans="1:23" x14ac:dyDescent="0.25">
      <c r="A221" s="1">
        <v>1004900</v>
      </c>
      <c r="B221" s="5" t="str">
        <f>VLOOKUP(H221,'FIPS Basin X-walk'!$A$2:$F$3224,6,FALSE)</f>
        <v>Gulf Coast Basin (LA, TX)</v>
      </c>
      <c r="C221" s="1" t="s">
        <v>13073</v>
      </c>
      <c r="D221" s="1"/>
      <c r="E221" s="1" t="s">
        <v>6828</v>
      </c>
      <c r="F221" s="1" t="s">
        <v>13055</v>
      </c>
      <c r="G221" s="1" t="s">
        <v>13056</v>
      </c>
      <c r="H221" s="1">
        <v>22005</v>
      </c>
      <c r="I221" s="1">
        <v>1004900</v>
      </c>
      <c r="J221" s="1">
        <v>30.208604000000001</v>
      </c>
      <c r="K221" s="1">
        <v>-91.011127999999999</v>
      </c>
      <c r="L221" s="1"/>
      <c r="M221" s="1" t="s">
        <v>1483</v>
      </c>
      <c r="N221" s="1" t="s">
        <v>13028</v>
      </c>
      <c r="O221" s="1">
        <v>2022</v>
      </c>
      <c r="P221" s="1">
        <v>70734</v>
      </c>
      <c r="Q221" s="1" t="s">
        <v>13074</v>
      </c>
      <c r="R221" s="1"/>
      <c r="S221" s="1" t="s">
        <v>24367</v>
      </c>
      <c r="T221" s="1" t="s">
        <v>6826</v>
      </c>
      <c r="U221" s="1"/>
      <c r="V221" s="1" t="s">
        <v>12916</v>
      </c>
      <c r="W221" s="1" t="s">
        <v>6826</v>
      </c>
    </row>
    <row r="222" spans="1:23" x14ac:dyDescent="0.25">
      <c r="A222" s="1">
        <v>1005856</v>
      </c>
      <c r="B222" s="5" t="str">
        <f>VLOOKUP(H222,'FIPS Basin X-walk'!$A$2:$F$3224,6,FALSE)</f>
        <v>Gulf Coast Basin (LA, TX)</v>
      </c>
      <c r="C222" s="1" t="s">
        <v>13080</v>
      </c>
      <c r="D222" s="1"/>
      <c r="E222" s="1"/>
      <c r="F222" s="1" t="s">
        <v>13055</v>
      </c>
      <c r="G222" s="1" t="s">
        <v>13056</v>
      </c>
      <c r="H222" s="1">
        <v>22005</v>
      </c>
      <c r="I222" s="1">
        <v>1005856</v>
      </c>
      <c r="J222" s="1">
        <v>30.218917000000001</v>
      </c>
      <c r="K222" s="1">
        <v>-91.037750000000003</v>
      </c>
      <c r="L222" s="1"/>
      <c r="M222" s="1" t="s">
        <v>1483</v>
      </c>
      <c r="N222" s="1" t="s">
        <v>13028</v>
      </c>
      <c r="O222" s="1">
        <v>2022</v>
      </c>
      <c r="P222" s="1">
        <v>70734</v>
      </c>
      <c r="Q222" s="1" t="s">
        <v>1191</v>
      </c>
      <c r="R222" s="1"/>
      <c r="S222" s="1" t="s">
        <v>24399</v>
      </c>
      <c r="T222" s="1" t="s">
        <v>6826</v>
      </c>
      <c r="U222" s="1"/>
      <c r="V222" s="1" t="s">
        <v>7521</v>
      </c>
      <c r="W222" s="1" t="s">
        <v>6826</v>
      </c>
    </row>
    <row r="223" spans="1:23" x14ac:dyDescent="0.25">
      <c r="A223" s="1">
        <v>1006070</v>
      </c>
      <c r="B223" s="5" t="str">
        <f>VLOOKUP(H223,'FIPS Basin X-walk'!$A$2:$F$3224,6,FALSE)</f>
        <v>Gulf Coast Basin (LA, TX)</v>
      </c>
      <c r="C223" s="1" t="s">
        <v>13075</v>
      </c>
      <c r="D223" s="1"/>
      <c r="E223" s="1"/>
      <c r="F223" s="1" t="s">
        <v>13055</v>
      </c>
      <c r="G223" s="1" t="s">
        <v>13056</v>
      </c>
      <c r="H223" s="1">
        <v>22005</v>
      </c>
      <c r="I223" s="1">
        <v>1006070</v>
      </c>
      <c r="J223" s="1">
        <v>30.221900000000002</v>
      </c>
      <c r="K223" s="1">
        <v>-91.051500000000004</v>
      </c>
      <c r="L223" s="1" t="s">
        <v>24414</v>
      </c>
      <c r="M223" s="1" t="s">
        <v>1483</v>
      </c>
      <c r="N223" s="1" t="s">
        <v>13028</v>
      </c>
      <c r="O223" s="1">
        <v>2022</v>
      </c>
      <c r="P223" s="1">
        <v>70734</v>
      </c>
      <c r="Q223" s="1" t="s">
        <v>13076</v>
      </c>
      <c r="R223" s="1" t="s">
        <v>24449</v>
      </c>
      <c r="S223" s="1" t="s">
        <v>24387</v>
      </c>
      <c r="T223" s="1" t="s">
        <v>6826</v>
      </c>
      <c r="U223" s="1"/>
      <c r="V223" s="1" t="s">
        <v>7164</v>
      </c>
      <c r="W223" s="1" t="s">
        <v>6826</v>
      </c>
    </row>
    <row r="224" spans="1:23" x14ac:dyDescent="0.25">
      <c r="A224" s="1">
        <v>1006115</v>
      </c>
      <c r="B224" s="5" t="str">
        <f>VLOOKUP(H224,'FIPS Basin X-walk'!$A$2:$F$3224,6,FALSE)</f>
        <v>Gulf Coast Basin (LA, TX)</v>
      </c>
      <c r="C224" s="1" t="s">
        <v>13067</v>
      </c>
      <c r="D224" s="1"/>
      <c r="E224" s="1"/>
      <c r="F224" s="1" t="s">
        <v>13055</v>
      </c>
      <c r="G224" s="1" t="s">
        <v>13056</v>
      </c>
      <c r="H224" s="1">
        <v>22005</v>
      </c>
      <c r="I224" s="1">
        <v>1006115</v>
      </c>
      <c r="J224" s="1">
        <v>30.210229999999999</v>
      </c>
      <c r="K224" s="1">
        <v>-90.990849999999995</v>
      </c>
      <c r="L224" s="1"/>
      <c r="M224" s="1" t="s">
        <v>1483</v>
      </c>
      <c r="N224" s="1" t="s">
        <v>13028</v>
      </c>
      <c r="O224" s="1">
        <v>2022</v>
      </c>
      <c r="P224" s="1">
        <v>70734</v>
      </c>
      <c r="Q224" s="1" t="s">
        <v>13068</v>
      </c>
      <c r="R224" s="1"/>
      <c r="S224" s="1" t="s">
        <v>24387</v>
      </c>
      <c r="T224" s="1" t="s">
        <v>6828</v>
      </c>
      <c r="U224" s="1"/>
      <c r="V224" s="1" t="s">
        <v>8086</v>
      </c>
      <c r="W224" s="1" t="s">
        <v>6828</v>
      </c>
    </row>
    <row r="225" spans="1:23" x14ac:dyDescent="0.25">
      <c r="A225" s="1">
        <v>1011799</v>
      </c>
      <c r="B225" s="5" t="str">
        <f>VLOOKUP(H225,'FIPS Basin X-walk'!$A$2:$F$3224,6,FALSE)</f>
        <v>Gulf Coast Basin (LA, TX)</v>
      </c>
      <c r="C225" s="1" t="s">
        <v>13083</v>
      </c>
      <c r="D225" s="1"/>
      <c r="E225" s="1"/>
      <c r="F225" s="1" t="s">
        <v>13078</v>
      </c>
      <c r="G225" s="1" t="s">
        <v>13056</v>
      </c>
      <c r="H225" s="1">
        <v>22005</v>
      </c>
      <c r="I225" s="1">
        <v>1011799</v>
      </c>
      <c r="J225" s="1">
        <v>30.205949</v>
      </c>
      <c r="K225" s="1">
        <v>-91.020700000000005</v>
      </c>
      <c r="L225" s="1"/>
      <c r="M225" s="1" t="s">
        <v>1483</v>
      </c>
      <c r="N225" s="1" t="s">
        <v>13028</v>
      </c>
      <c r="O225" s="1">
        <v>2022</v>
      </c>
      <c r="P225" s="1">
        <v>70734</v>
      </c>
      <c r="Q225" s="1" t="s">
        <v>26407</v>
      </c>
      <c r="R225" s="1"/>
      <c r="S225" s="1" t="s">
        <v>24367</v>
      </c>
      <c r="T225" s="1" t="s">
        <v>6826</v>
      </c>
      <c r="U225" s="1"/>
      <c r="V225" s="1" t="s">
        <v>26408</v>
      </c>
      <c r="W225" s="1" t="s">
        <v>6826</v>
      </c>
    </row>
    <row r="226" spans="1:23" x14ac:dyDescent="0.25">
      <c r="A226" s="1">
        <v>1013917</v>
      </c>
      <c r="B226" s="5" t="str">
        <f>VLOOKUP(H226,'FIPS Basin X-walk'!$A$2:$F$3224,6,FALSE)</f>
        <v>Gulf Coast Basin (LA, TX)</v>
      </c>
      <c r="C226" s="1" t="s">
        <v>13077</v>
      </c>
      <c r="D226" s="1"/>
      <c r="E226" s="1"/>
      <c r="F226" s="1" t="s">
        <v>13078</v>
      </c>
      <c r="G226" s="1" t="s">
        <v>13056</v>
      </c>
      <c r="H226" s="1">
        <v>22005</v>
      </c>
      <c r="I226" s="1">
        <v>1013917</v>
      </c>
      <c r="J226" s="1">
        <v>30.19641</v>
      </c>
      <c r="K226" s="1">
        <v>-91.017449999999997</v>
      </c>
      <c r="L226" s="1"/>
      <c r="M226" s="1" t="s">
        <v>1483</v>
      </c>
      <c r="N226" s="1" t="s">
        <v>13028</v>
      </c>
      <c r="O226" s="1">
        <v>2022</v>
      </c>
      <c r="P226" s="1">
        <v>70734</v>
      </c>
      <c r="Q226" s="1" t="s">
        <v>13079</v>
      </c>
      <c r="R226" s="1"/>
      <c r="S226" s="1" t="s">
        <v>24387</v>
      </c>
      <c r="T226" s="1" t="s">
        <v>6826</v>
      </c>
      <c r="U226" s="1"/>
      <c r="V226" s="1" t="s">
        <v>8088</v>
      </c>
      <c r="W226" s="1" t="s">
        <v>6826</v>
      </c>
    </row>
    <row r="227" spans="1:23" x14ac:dyDescent="0.25">
      <c r="A227" s="1">
        <v>1002510</v>
      </c>
      <c r="B227" s="5" t="str">
        <f>VLOOKUP(H227,'FIPS Basin X-walk'!$A$2:$F$3224,6,FALSE)</f>
        <v>Gulf Coast Basin (LA, TX)</v>
      </c>
      <c r="C227" s="1" t="s">
        <v>13091</v>
      </c>
      <c r="D227" s="1"/>
      <c r="E227" s="1"/>
      <c r="F227" s="1" t="s">
        <v>13092</v>
      </c>
      <c r="G227" s="1" t="s">
        <v>13056</v>
      </c>
      <c r="H227" s="1">
        <v>22005</v>
      </c>
      <c r="I227" s="1">
        <v>1002510</v>
      </c>
      <c r="J227" s="1">
        <v>30.149365</v>
      </c>
      <c r="K227" s="1">
        <v>-90.872874999999993</v>
      </c>
      <c r="L227" s="1"/>
      <c r="M227" s="1" t="s">
        <v>1483</v>
      </c>
      <c r="N227" s="1" t="s">
        <v>13028</v>
      </c>
      <c r="O227" s="1">
        <v>2022</v>
      </c>
      <c r="P227" s="1">
        <v>70778</v>
      </c>
      <c r="Q227" s="1" t="s">
        <v>13093</v>
      </c>
      <c r="R227" s="1"/>
      <c r="S227" s="1" t="s">
        <v>24358</v>
      </c>
      <c r="T227" s="1" t="s">
        <v>6826</v>
      </c>
      <c r="U227" s="1"/>
      <c r="V227" s="1" t="s">
        <v>6952</v>
      </c>
      <c r="W227" s="1" t="s">
        <v>6826</v>
      </c>
    </row>
    <row r="228" spans="1:23" x14ac:dyDescent="0.25">
      <c r="A228" s="1">
        <v>1000978</v>
      </c>
      <c r="B228" s="5" t="str">
        <f>VLOOKUP(H228,'FIPS Basin X-walk'!$A$2:$F$3224,6,FALSE)</f>
        <v>Wisconsin Arch</v>
      </c>
      <c r="C228" s="1" t="s">
        <v>22990</v>
      </c>
      <c r="D228" s="1"/>
      <c r="E228" s="1" t="s">
        <v>6828</v>
      </c>
      <c r="F228" s="1" t="s">
        <v>12697</v>
      </c>
      <c r="G228" s="1" t="s">
        <v>1903</v>
      </c>
      <c r="H228" s="1">
        <v>55003</v>
      </c>
      <c r="I228" s="1">
        <v>1000978</v>
      </c>
      <c r="J228" s="1">
        <v>46.5869</v>
      </c>
      <c r="K228" s="1">
        <v>-90.901700000000005</v>
      </c>
      <c r="L228" s="1"/>
      <c r="M228" s="1" t="s">
        <v>1517</v>
      </c>
      <c r="N228" s="1" t="s">
        <v>22991</v>
      </c>
      <c r="O228" s="1">
        <v>2022</v>
      </c>
      <c r="P228" s="1">
        <v>54806</v>
      </c>
      <c r="Q228" s="1" t="s">
        <v>22992</v>
      </c>
      <c r="R228" s="1"/>
      <c r="S228" s="1" t="s">
        <v>24355</v>
      </c>
      <c r="T228" s="1" t="s">
        <v>6826</v>
      </c>
      <c r="U228" s="1"/>
      <c r="V228" s="1" t="s">
        <v>9094</v>
      </c>
      <c r="W228" s="1" t="s">
        <v>6828</v>
      </c>
    </row>
    <row r="229" spans="1:23" x14ac:dyDescent="0.25">
      <c r="A229" s="1">
        <v>1007214</v>
      </c>
      <c r="B229" s="5" t="str">
        <f>VLOOKUP(H229,'FIPS Basin X-walk'!$A$2:$F$3224,6,FALSE)</f>
        <v>Arkla Basin</v>
      </c>
      <c r="C229" s="1" t="s">
        <v>7743</v>
      </c>
      <c r="D229" s="1"/>
      <c r="E229" s="1"/>
      <c r="F229" s="1" t="s">
        <v>7744</v>
      </c>
      <c r="G229" s="1" t="s">
        <v>7745</v>
      </c>
      <c r="H229" s="1">
        <v>5003</v>
      </c>
      <c r="I229" s="1">
        <v>1007214</v>
      </c>
      <c r="J229" s="1">
        <v>33.136069999999997</v>
      </c>
      <c r="K229" s="1">
        <v>-91.96705</v>
      </c>
      <c r="L229" s="1"/>
      <c r="M229" s="1" t="s">
        <v>1520</v>
      </c>
      <c r="N229" s="1" t="s">
        <v>7740</v>
      </c>
      <c r="O229" s="1">
        <v>2022</v>
      </c>
      <c r="P229" s="1">
        <v>71635</v>
      </c>
      <c r="Q229" s="1" t="s">
        <v>25832</v>
      </c>
      <c r="R229" s="1"/>
      <c r="S229" s="1" t="s">
        <v>24431</v>
      </c>
      <c r="T229" s="1" t="s">
        <v>6826</v>
      </c>
      <c r="U229" s="1"/>
      <c r="V229" s="1" t="s">
        <v>6889</v>
      </c>
      <c r="W229" s="1" t="s">
        <v>6828</v>
      </c>
    </row>
    <row r="230" spans="1:23" x14ac:dyDescent="0.25">
      <c r="A230" s="1">
        <v>1013168</v>
      </c>
      <c r="B230" s="5" t="str">
        <f>VLOOKUP(H230,'FIPS Basin X-walk'!$A$2:$F$3224,6,FALSE)</f>
        <v>Arkla Basin</v>
      </c>
      <c r="C230" s="1" t="s">
        <v>7746</v>
      </c>
      <c r="D230" s="1"/>
      <c r="E230" s="1"/>
      <c r="F230" s="1" t="s">
        <v>7747</v>
      </c>
      <c r="G230" s="1" t="s">
        <v>7745</v>
      </c>
      <c r="H230" s="1">
        <v>5003</v>
      </c>
      <c r="I230" s="1">
        <v>1013168</v>
      </c>
      <c r="J230" s="1">
        <v>33.136069999999997</v>
      </c>
      <c r="K230" s="1">
        <v>-91.96705</v>
      </c>
      <c r="L230" s="1"/>
      <c r="M230" s="1" t="s">
        <v>1520</v>
      </c>
      <c r="N230" s="1" t="s">
        <v>7740</v>
      </c>
      <c r="O230" s="1">
        <v>2022</v>
      </c>
      <c r="P230" s="1">
        <v>71635</v>
      </c>
      <c r="Q230" s="1" t="s">
        <v>26615</v>
      </c>
      <c r="R230" s="1" t="s">
        <v>24367</v>
      </c>
      <c r="S230" s="1" t="s">
        <v>24410</v>
      </c>
      <c r="T230" s="1" t="s">
        <v>6826</v>
      </c>
      <c r="U230" s="1"/>
      <c r="V230" s="1" t="s">
        <v>7748</v>
      </c>
      <c r="W230" s="1" t="s">
        <v>6826</v>
      </c>
    </row>
    <row r="231" spans="1:23" x14ac:dyDescent="0.25">
      <c r="A231" s="1">
        <v>1001839</v>
      </c>
      <c r="B231" s="5" t="str">
        <f>VLOOKUP(H231,'FIPS Basin X-walk'!$A$2:$F$3224,6,FALSE)</f>
        <v>Appalachian Basin</v>
      </c>
      <c r="C231" s="1" t="s">
        <v>17732</v>
      </c>
      <c r="D231" s="1"/>
      <c r="E231" s="1"/>
      <c r="F231" s="1" t="s">
        <v>17733</v>
      </c>
      <c r="G231" s="1" t="s">
        <v>17730</v>
      </c>
      <c r="H231" s="1">
        <v>39007</v>
      </c>
      <c r="I231" s="1">
        <v>1001839</v>
      </c>
      <c r="J231" s="1">
        <v>41.893937999999999</v>
      </c>
      <c r="K231" s="1">
        <v>-80.749268000000001</v>
      </c>
      <c r="L231" s="1"/>
      <c r="M231" s="1" t="s">
        <v>1542</v>
      </c>
      <c r="N231" s="1" t="s">
        <v>17708</v>
      </c>
      <c r="O231" s="1">
        <v>2022</v>
      </c>
      <c r="P231" s="1">
        <v>44004</v>
      </c>
      <c r="Q231" s="1" t="s">
        <v>24775</v>
      </c>
      <c r="R231" s="1"/>
      <c r="S231" s="1" t="s">
        <v>24408</v>
      </c>
      <c r="T231" s="1" t="s">
        <v>6826</v>
      </c>
      <c r="U231" s="1"/>
      <c r="V231" s="1" t="s">
        <v>17734</v>
      </c>
      <c r="W231" s="1" t="s">
        <v>6826</v>
      </c>
    </row>
    <row r="232" spans="1:23" x14ac:dyDescent="0.25">
      <c r="A232" s="1">
        <v>1006866</v>
      </c>
      <c r="B232" s="5" t="str">
        <f>VLOOKUP(H232,'FIPS Basin X-walk'!$A$2:$F$3224,6,FALSE)</f>
        <v>Appalachian Basin</v>
      </c>
      <c r="C232" s="1" t="s">
        <v>17735</v>
      </c>
      <c r="D232" s="1"/>
      <c r="E232" s="1"/>
      <c r="F232" s="1" t="s">
        <v>2178</v>
      </c>
      <c r="G232" s="1" t="s">
        <v>17730</v>
      </c>
      <c r="H232" s="1">
        <v>39007</v>
      </c>
      <c r="I232" s="1">
        <v>1006866</v>
      </c>
      <c r="J232" s="1">
        <v>41.889223000000001</v>
      </c>
      <c r="K232" s="1">
        <v>-80.763715000000005</v>
      </c>
      <c r="L232" s="1"/>
      <c r="M232" s="1" t="s">
        <v>1542</v>
      </c>
      <c r="N232" s="1" t="s">
        <v>17708</v>
      </c>
      <c r="O232" s="1">
        <v>2022</v>
      </c>
      <c r="P232" s="1">
        <v>44005</v>
      </c>
      <c r="Q232" s="1" t="s">
        <v>25772</v>
      </c>
      <c r="R232" s="1"/>
      <c r="S232" s="1" t="s">
        <v>24408</v>
      </c>
      <c r="T232" s="1" t="s">
        <v>6828</v>
      </c>
      <c r="U232" s="1"/>
      <c r="V232" s="1" t="s">
        <v>17734</v>
      </c>
      <c r="W232" s="1" t="s">
        <v>6826</v>
      </c>
    </row>
    <row r="233" spans="1:23" x14ac:dyDescent="0.25">
      <c r="A233" s="1">
        <v>1003392</v>
      </c>
      <c r="B233" s="5" t="str">
        <f>VLOOKUP(H233,'FIPS Basin X-walk'!$A$2:$F$3224,6,FALSE)</f>
        <v>Appalachian Basin</v>
      </c>
      <c r="C233" s="1" t="s">
        <v>17729</v>
      </c>
      <c r="D233" s="1"/>
      <c r="E233" s="1"/>
      <c r="F233" s="1" t="s">
        <v>10077</v>
      </c>
      <c r="G233" s="1" t="s">
        <v>17730</v>
      </c>
      <c r="H233" s="1">
        <v>39007</v>
      </c>
      <c r="I233" s="1">
        <v>1003392</v>
      </c>
      <c r="J233" s="1">
        <v>41.791626000000001</v>
      </c>
      <c r="K233" s="1">
        <v>-80.907960000000003</v>
      </c>
      <c r="L233" s="1"/>
      <c r="M233" s="1" t="s">
        <v>1542</v>
      </c>
      <c r="N233" s="1" t="s">
        <v>17708</v>
      </c>
      <c r="O233" s="1">
        <v>2022</v>
      </c>
      <c r="P233" s="1">
        <v>44041</v>
      </c>
      <c r="Q233" s="1" t="s">
        <v>17731</v>
      </c>
      <c r="R233" s="1"/>
      <c r="S233" s="1" t="s">
        <v>24358</v>
      </c>
      <c r="T233" s="1" t="s">
        <v>6826</v>
      </c>
      <c r="U233" s="1"/>
      <c r="V233" s="1" t="s">
        <v>6878</v>
      </c>
      <c r="W233" s="1" t="s">
        <v>6828</v>
      </c>
    </row>
    <row r="234" spans="1:23" x14ac:dyDescent="0.25">
      <c r="A234" s="1">
        <v>1014475</v>
      </c>
      <c r="B234" s="5" t="str">
        <f>VLOOKUP(H234,'FIPS Basin X-walk'!$A$2:$F$3224,6,FALSE)</f>
        <v>Eastern Columbia Basin</v>
      </c>
      <c r="C234" s="1" t="s">
        <v>27174</v>
      </c>
      <c r="D234" s="1"/>
      <c r="E234" s="1"/>
      <c r="F234" s="1" t="s">
        <v>21962</v>
      </c>
      <c r="G234" s="1" t="s">
        <v>27175</v>
      </c>
      <c r="H234" s="1">
        <v>53003</v>
      </c>
      <c r="I234" s="1">
        <v>1014475</v>
      </c>
      <c r="J234" s="1">
        <v>46.383766999999999</v>
      </c>
      <c r="K234" s="1">
        <v>-117.111887</v>
      </c>
      <c r="L234" s="1"/>
      <c r="M234" s="1" t="s">
        <v>1480</v>
      </c>
      <c r="N234" s="1" t="s">
        <v>9611</v>
      </c>
      <c r="O234" s="1">
        <v>2022</v>
      </c>
      <c r="P234" s="1">
        <v>99403</v>
      </c>
      <c r="Q234" s="1" t="s">
        <v>27176</v>
      </c>
      <c r="R234" s="1"/>
      <c r="S234" s="1" t="s">
        <v>24358</v>
      </c>
      <c r="T234" s="1" t="s">
        <v>6826</v>
      </c>
      <c r="U234" s="1"/>
      <c r="V234" s="1" t="s">
        <v>27177</v>
      </c>
      <c r="W234" s="1" t="s">
        <v>6826</v>
      </c>
    </row>
    <row r="235" spans="1:23" x14ac:dyDescent="0.25">
      <c r="A235" s="1">
        <v>1005080</v>
      </c>
      <c r="B235" s="5" t="str">
        <f>VLOOKUP(H235,'FIPS Basin X-walk'!$A$2:$F$3224,6,FALSE)</f>
        <v>Gulf Coast Basin (LA, TX)</v>
      </c>
      <c r="C235" s="1" t="s">
        <v>13101</v>
      </c>
      <c r="D235" s="1"/>
      <c r="E235" s="1"/>
      <c r="F235" s="1" t="s">
        <v>13099</v>
      </c>
      <c r="G235" s="1" t="s">
        <v>13100</v>
      </c>
      <c r="H235" s="1">
        <v>22007</v>
      </c>
      <c r="I235" s="1">
        <v>1005080</v>
      </c>
      <c r="J235" s="1">
        <v>30.010358</v>
      </c>
      <c r="K235" s="1">
        <v>-91.106768000000002</v>
      </c>
      <c r="L235" s="1"/>
      <c r="M235" s="1" t="s">
        <v>1483</v>
      </c>
      <c r="N235" s="1" t="s">
        <v>13028</v>
      </c>
      <c r="O235" s="1">
        <v>2022</v>
      </c>
      <c r="P235" s="1">
        <v>70341</v>
      </c>
      <c r="Q235" s="1" t="s">
        <v>1187</v>
      </c>
      <c r="R235" s="1"/>
      <c r="S235" s="1" t="s">
        <v>24399</v>
      </c>
      <c r="T235" s="1" t="s">
        <v>6826</v>
      </c>
      <c r="U235" s="1"/>
      <c r="V235" s="1" t="s">
        <v>13102</v>
      </c>
      <c r="W235" s="1" t="s">
        <v>6826</v>
      </c>
    </row>
    <row r="236" spans="1:23" x14ac:dyDescent="0.25">
      <c r="A236" s="1">
        <v>1011947</v>
      </c>
      <c r="B236" s="5" t="str">
        <f>VLOOKUP(H236,'FIPS Basin X-walk'!$A$2:$F$3224,6,FALSE)</f>
        <v>Gulf Coast Basin (LA, TX)</v>
      </c>
      <c r="C236" s="1" t="s">
        <v>13098</v>
      </c>
      <c r="D236" s="1"/>
      <c r="E236" s="1"/>
      <c r="F236" s="1" t="s">
        <v>13099</v>
      </c>
      <c r="G236" s="1" t="s">
        <v>13100</v>
      </c>
      <c r="H236" s="1">
        <v>22007</v>
      </c>
      <c r="I236" s="1">
        <v>1011947</v>
      </c>
      <c r="J236" s="1">
        <v>30.058268999999999</v>
      </c>
      <c r="K236" s="1">
        <v>-91.118525000000005</v>
      </c>
      <c r="L236" s="1"/>
      <c r="M236" s="1" t="s">
        <v>1483</v>
      </c>
      <c r="N236" s="1" t="s">
        <v>13028</v>
      </c>
      <c r="O236" s="1">
        <v>2022</v>
      </c>
      <c r="P236" s="1">
        <v>70341</v>
      </c>
      <c r="Q236" s="1" t="s">
        <v>183</v>
      </c>
      <c r="R236" s="1"/>
      <c r="S236" s="1" t="s">
        <v>24435</v>
      </c>
      <c r="T236" s="1" t="s">
        <v>6826</v>
      </c>
      <c r="U236" s="1"/>
      <c r="V236" s="1" t="s">
        <v>8019</v>
      </c>
      <c r="W236" s="1" t="s">
        <v>6826</v>
      </c>
    </row>
    <row r="237" spans="1:23" x14ac:dyDescent="0.25">
      <c r="A237" s="1">
        <v>1001040</v>
      </c>
      <c r="B237" s="5" t="str">
        <f>VLOOKUP(H237,'FIPS Basin X-walk'!$A$2:$F$3224,6,FALSE)</f>
        <v>Gulf Coast Basin (LA, TX)</v>
      </c>
      <c r="C237" s="1" t="s">
        <v>20318</v>
      </c>
      <c r="D237" s="1"/>
      <c r="E237" s="1" t="s">
        <v>6828</v>
      </c>
      <c r="F237" s="1" t="s">
        <v>20319</v>
      </c>
      <c r="G237" s="1" t="s">
        <v>1964</v>
      </c>
      <c r="H237" s="1">
        <v>48013</v>
      </c>
      <c r="I237" s="1">
        <v>1001040</v>
      </c>
      <c r="J237" s="1">
        <v>28.7044</v>
      </c>
      <c r="K237" s="1">
        <v>-98.478099999999998</v>
      </c>
      <c r="L237" s="1"/>
      <c r="M237" s="1" t="s">
        <v>1485</v>
      </c>
      <c r="N237" s="1" t="s">
        <v>9148</v>
      </c>
      <c r="O237" s="1">
        <v>2022</v>
      </c>
      <c r="P237" s="1">
        <v>78012</v>
      </c>
      <c r="Q237" s="1" t="s">
        <v>1965</v>
      </c>
      <c r="R237" s="1"/>
      <c r="S237" s="1" t="s">
        <v>24355</v>
      </c>
      <c r="T237" s="1" t="s">
        <v>6826</v>
      </c>
      <c r="U237" s="1"/>
      <c r="V237" s="1" t="s">
        <v>20320</v>
      </c>
      <c r="W237" s="1" t="s">
        <v>6828</v>
      </c>
    </row>
    <row r="238" spans="1:23" x14ac:dyDescent="0.25">
      <c r="A238" s="1">
        <v>1002865</v>
      </c>
      <c r="B238" s="5" t="str">
        <f>VLOOKUP(H238,'FIPS Basin X-walk'!$A$2:$F$3224,6,FALSE)</f>
        <v>Forest City Basin</v>
      </c>
      <c r="C238" s="1" t="s">
        <v>12412</v>
      </c>
      <c r="D238" s="1"/>
      <c r="E238" s="1"/>
      <c r="F238" s="1" t="s">
        <v>12413</v>
      </c>
      <c r="G238" s="1" t="s">
        <v>12414</v>
      </c>
      <c r="H238" s="1">
        <v>20005</v>
      </c>
      <c r="I238" s="1">
        <v>1002865</v>
      </c>
      <c r="J238" s="1">
        <v>39.561</v>
      </c>
      <c r="K238" s="1">
        <v>-95.133300000000006</v>
      </c>
      <c r="L238" s="1"/>
      <c r="M238" s="1" t="s">
        <v>1490</v>
      </c>
      <c r="N238" s="1" t="s">
        <v>12401</v>
      </c>
      <c r="O238" s="1">
        <v>2022</v>
      </c>
      <c r="P238" s="1">
        <v>66002</v>
      </c>
      <c r="Q238" s="1" t="s">
        <v>25004</v>
      </c>
      <c r="R238" s="1" t="s">
        <v>24378</v>
      </c>
      <c r="S238" s="1" t="s">
        <v>24512</v>
      </c>
      <c r="T238" s="1" t="s">
        <v>6826</v>
      </c>
      <c r="U238" s="1"/>
      <c r="V238" s="1" t="s">
        <v>11523</v>
      </c>
      <c r="W238" s="1" t="s">
        <v>6826</v>
      </c>
    </row>
    <row r="239" spans="1:23" x14ac:dyDescent="0.25">
      <c r="A239" s="1">
        <v>1010500</v>
      </c>
      <c r="B239" s="5" t="str">
        <f>VLOOKUP(H239,'FIPS Basin X-walk'!$A$2:$F$3224,6,FALSE)</f>
        <v>Appalachian Basin</v>
      </c>
      <c r="C239" s="1" t="s">
        <v>17740</v>
      </c>
      <c r="D239" s="1"/>
      <c r="E239" s="1"/>
      <c r="F239" s="1" t="s">
        <v>485</v>
      </c>
      <c r="G239" s="1" t="s">
        <v>17737</v>
      </c>
      <c r="H239" s="1">
        <v>39009</v>
      </c>
      <c r="I239" s="1">
        <v>1010500</v>
      </c>
      <c r="J239" s="1">
        <v>39.215277</v>
      </c>
      <c r="K239" s="1">
        <v>-82.260031999999995</v>
      </c>
      <c r="L239" s="1"/>
      <c r="M239" s="1" t="s">
        <v>1542</v>
      </c>
      <c r="N239" s="1" t="s">
        <v>17708</v>
      </c>
      <c r="O239" s="1">
        <v>2022</v>
      </c>
      <c r="P239" s="1">
        <v>45710</v>
      </c>
      <c r="Q239" s="1" t="s">
        <v>815</v>
      </c>
      <c r="R239" s="1"/>
      <c r="S239" s="1" t="s">
        <v>24435</v>
      </c>
      <c r="T239" s="1" t="s">
        <v>6826</v>
      </c>
      <c r="U239" s="1"/>
      <c r="V239" s="1" t="s">
        <v>7090</v>
      </c>
      <c r="W239" s="1" t="s">
        <v>6826</v>
      </c>
    </row>
    <row r="240" spans="1:23" x14ac:dyDescent="0.25">
      <c r="A240" s="1">
        <v>1002577</v>
      </c>
      <c r="B240" s="5" t="str">
        <f>VLOOKUP(H240,'FIPS Basin X-walk'!$A$2:$F$3224,6,FALSE)</f>
        <v>Appalachian Basin</v>
      </c>
      <c r="C240" s="1" t="s">
        <v>17736</v>
      </c>
      <c r="D240" s="1"/>
      <c r="E240" s="1"/>
      <c r="F240" s="1" t="s">
        <v>46</v>
      </c>
      <c r="G240" s="1" t="s">
        <v>17737</v>
      </c>
      <c r="H240" s="1">
        <v>39009</v>
      </c>
      <c r="I240" s="1">
        <v>1002577</v>
      </c>
      <c r="J240" s="1">
        <v>39.240989999999996</v>
      </c>
      <c r="K240" s="1">
        <v>-82.124269999999996</v>
      </c>
      <c r="L240" s="1"/>
      <c r="M240" s="1" t="s">
        <v>1542</v>
      </c>
      <c r="N240" s="1" t="s">
        <v>17708</v>
      </c>
      <c r="O240" s="1">
        <v>2022</v>
      </c>
      <c r="P240" s="1">
        <v>45701</v>
      </c>
      <c r="Q240" s="1" t="s">
        <v>46</v>
      </c>
      <c r="R240" s="1"/>
      <c r="S240" s="1" t="s">
        <v>24435</v>
      </c>
      <c r="T240" s="1" t="s">
        <v>6826</v>
      </c>
      <c r="U240" s="1"/>
      <c r="V240" s="1" t="s">
        <v>7297</v>
      </c>
      <c r="W240" s="1" t="s">
        <v>6826</v>
      </c>
    </row>
    <row r="241" spans="1:23" x14ac:dyDescent="0.25">
      <c r="A241" s="1">
        <v>1006948</v>
      </c>
      <c r="B241" s="5" t="str">
        <f>VLOOKUP(H241,'FIPS Basin X-walk'!$A$2:$F$3224,6,FALSE)</f>
        <v>Appalachian Basin</v>
      </c>
      <c r="C241" s="1" t="s">
        <v>17741</v>
      </c>
      <c r="D241" s="1"/>
      <c r="E241" s="1"/>
      <c r="F241" s="1" t="s">
        <v>10214</v>
      </c>
      <c r="G241" s="1" t="s">
        <v>17737</v>
      </c>
      <c r="H241" s="1">
        <v>39009</v>
      </c>
      <c r="I241" s="1">
        <v>1006948</v>
      </c>
      <c r="J241" s="1">
        <v>39.327559999999998</v>
      </c>
      <c r="K241" s="1">
        <v>-82.108580000000003</v>
      </c>
      <c r="L241" s="1"/>
      <c r="M241" s="1" t="s">
        <v>1542</v>
      </c>
      <c r="N241" s="1" t="s">
        <v>17708</v>
      </c>
      <c r="O241" s="1">
        <v>2022</v>
      </c>
      <c r="P241" s="1">
        <v>45701</v>
      </c>
      <c r="Q241" s="1" t="s">
        <v>17742</v>
      </c>
      <c r="R241" s="1"/>
      <c r="S241" s="1" t="s">
        <v>24379</v>
      </c>
      <c r="T241" s="1" t="s">
        <v>6826</v>
      </c>
      <c r="U241" s="1"/>
      <c r="V241" s="1" t="s">
        <v>17743</v>
      </c>
      <c r="W241" s="1" t="s">
        <v>6826</v>
      </c>
    </row>
    <row r="242" spans="1:23" x14ac:dyDescent="0.25">
      <c r="A242" s="1">
        <v>1011217</v>
      </c>
      <c r="B242" s="5" t="str">
        <f>VLOOKUP(H242,'FIPS Basin X-walk'!$A$2:$F$3224,6,FALSE)</f>
        <v>Appalachian Basin</v>
      </c>
      <c r="C242" s="1" t="s">
        <v>17738</v>
      </c>
      <c r="D242" s="1"/>
      <c r="E242" s="1"/>
      <c r="F242" s="1" t="s">
        <v>17739</v>
      </c>
      <c r="G242" s="1" t="s">
        <v>17737</v>
      </c>
      <c r="H242" s="1">
        <v>39009</v>
      </c>
      <c r="I242" s="1">
        <v>1011217</v>
      </c>
      <c r="J242" s="1">
        <v>39.456339999999997</v>
      </c>
      <c r="K242" s="1">
        <v>-82.279141999999993</v>
      </c>
      <c r="L242" s="1"/>
      <c r="M242" s="1" t="s">
        <v>1542</v>
      </c>
      <c r="N242" s="1" t="s">
        <v>17708</v>
      </c>
      <c r="O242" s="1">
        <v>2022</v>
      </c>
      <c r="P242" s="1">
        <v>45764</v>
      </c>
      <c r="Q242" s="1" t="s">
        <v>26337</v>
      </c>
      <c r="R242" s="1"/>
      <c r="S242" s="1" t="s">
        <v>24358</v>
      </c>
      <c r="T242" s="1" t="s">
        <v>6826</v>
      </c>
      <c r="U242" s="1"/>
      <c r="V242" s="1" t="s">
        <v>11613</v>
      </c>
      <c r="W242" s="1" t="s">
        <v>6826</v>
      </c>
    </row>
    <row r="243" spans="1:23" x14ac:dyDescent="0.25">
      <c r="A243" s="1">
        <v>1003450</v>
      </c>
      <c r="B243" s="5" t="str">
        <f>VLOOKUP(H243,'FIPS Basin X-walk'!$A$2:$F$3224,6,FALSE)</f>
        <v>S.GA Sedimentary Prov</v>
      </c>
      <c r="C243" s="1" t="s">
        <v>10121</v>
      </c>
      <c r="D243" s="1"/>
      <c r="E243" s="1"/>
      <c r="F243" s="1" t="s">
        <v>10122</v>
      </c>
      <c r="G243" s="1" t="s">
        <v>10123</v>
      </c>
      <c r="H243" s="1">
        <v>13003</v>
      </c>
      <c r="I243" s="1">
        <v>1003450</v>
      </c>
      <c r="J243" s="1">
        <v>31.336760000000002</v>
      </c>
      <c r="K243" s="1">
        <v>-83.032759999999996</v>
      </c>
      <c r="L243" s="1"/>
      <c r="M243" s="1" t="s">
        <v>1546</v>
      </c>
      <c r="N243" s="1" t="s">
        <v>10124</v>
      </c>
      <c r="O243" s="1">
        <v>2022</v>
      </c>
      <c r="P243" s="1">
        <v>31650</v>
      </c>
      <c r="Q243" s="1" t="s">
        <v>10125</v>
      </c>
      <c r="R243" s="1"/>
      <c r="S243" s="1" t="s">
        <v>24358</v>
      </c>
      <c r="T243" s="1" t="s">
        <v>6826</v>
      </c>
      <c r="U243" s="1"/>
      <c r="V243" s="1" t="s">
        <v>10126</v>
      </c>
      <c r="W243" s="1" t="s">
        <v>6826</v>
      </c>
    </row>
    <row r="244" spans="1:23" x14ac:dyDescent="0.25">
      <c r="A244" s="1">
        <v>1003391</v>
      </c>
      <c r="B244" s="5" t="str">
        <f>VLOOKUP(H244,'FIPS Basin X-walk'!$A$2:$F$3224,6,FALSE)</f>
        <v>Atlantic Coast Basin</v>
      </c>
      <c r="C244" s="1" t="s">
        <v>16211</v>
      </c>
      <c r="D244" s="1"/>
      <c r="E244" s="1"/>
      <c r="F244" s="1" t="s">
        <v>16208</v>
      </c>
      <c r="G244" s="1" t="s">
        <v>16209</v>
      </c>
      <c r="H244" s="1">
        <v>34001</v>
      </c>
      <c r="I244" s="1">
        <v>1003391</v>
      </c>
      <c r="J244" s="1">
        <v>39.359780000000001</v>
      </c>
      <c r="K244" s="1">
        <v>-74.433840000000004</v>
      </c>
      <c r="L244" s="1"/>
      <c r="M244" s="1" t="s">
        <v>1536</v>
      </c>
      <c r="N244" s="1" t="s">
        <v>16210</v>
      </c>
      <c r="O244" s="1">
        <v>2022</v>
      </c>
      <c r="P244" s="1">
        <v>8401</v>
      </c>
      <c r="Q244" s="1" t="s">
        <v>16212</v>
      </c>
      <c r="R244" s="1"/>
      <c r="S244" s="1" t="s">
        <v>24395</v>
      </c>
      <c r="T244" s="1" t="s">
        <v>6828</v>
      </c>
      <c r="U244" s="1"/>
      <c r="V244" s="1" t="s">
        <v>25102</v>
      </c>
      <c r="W244" s="1" t="s">
        <v>6828</v>
      </c>
    </row>
    <row r="245" spans="1:23" x14ac:dyDescent="0.25">
      <c r="A245" s="1">
        <v>1008787</v>
      </c>
      <c r="B245" s="5" t="str">
        <f>VLOOKUP(H245,'FIPS Basin X-walk'!$A$2:$F$3224,6,FALSE)</f>
        <v>Atlantic Coast Basin</v>
      </c>
      <c r="C245" s="1" t="s">
        <v>16207</v>
      </c>
      <c r="D245" s="1"/>
      <c r="E245" s="1"/>
      <c r="F245" s="1" t="s">
        <v>16208</v>
      </c>
      <c r="G245" s="1" t="s">
        <v>16209</v>
      </c>
      <c r="H245" s="1">
        <v>34001</v>
      </c>
      <c r="I245" s="1">
        <v>1008787</v>
      </c>
      <c r="J245" s="1">
        <v>39.370885000000001</v>
      </c>
      <c r="K245" s="1">
        <v>-74.430391</v>
      </c>
      <c r="L245" s="1"/>
      <c r="M245" s="1" t="s">
        <v>1536</v>
      </c>
      <c r="N245" s="1" t="s">
        <v>16210</v>
      </c>
      <c r="O245" s="1">
        <v>2022</v>
      </c>
      <c r="P245" s="1">
        <v>8401</v>
      </c>
      <c r="Q245" s="1" t="s">
        <v>26037</v>
      </c>
      <c r="R245" s="1" t="s">
        <v>24395</v>
      </c>
      <c r="S245" s="1" t="s">
        <v>24355</v>
      </c>
      <c r="T245" s="1" t="s">
        <v>6828</v>
      </c>
      <c r="U245" s="1"/>
      <c r="V245" s="1" t="s">
        <v>12920</v>
      </c>
      <c r="W245" s="1" t="s">
        <v>6828</v>
      </c>
    </row>
    <row r="246" spans="1:23" x14ac:dyDescent="0.25">
      <c r="A246" s="1">
        <v>1001858</v>
      </c>
      <c r="B246" s="5" t="str">
        <f>VLOOKUP(H246,'FIPS Basin X-walk'!$A$2:$F$3224,6,FALSE)</f>
        <v>Atlantic Coast Basin</v>
      </c>
      <c r="C246" s="1" t="s">
        <v>16213</v>
      </c>
      <c r="D246" s="1"/>
      <c r="E246" s="1"/>
      <c r="F246" s="1" t="s">
        <v>16214</v>
      </c>
      <c r="G246" s="1" t="s">
        <v>16209</v>
      </c>
      <c r="H246" s="1">
        <v>34001</v>
      </c>
      <c r="I246" s="1">
        <v>1001858</v>
      </c>
      <c r="J246" s="1">
        <v>39.416530000000002</v>
      </c>
      <c r="K246" s="1">
        <v>-74.540360000000007</v>
      </c>
      <c r="L246" s="1"/>
      <c r="M246" s="1" t="s">
        <v>1536</v>
      </c>
      <c r="N246" s="1" t="s">
        <v>16210</v>
      </c>
      <c r="O246" s="1">
        <v>2022</v>
      </c>
      <c r="P246" s="1">
        <v>8234</v>
      </c>
      <c r="Q246" s="1" t="s">
        <v>16215</v>
      </c>
      <c r="R246" s="1"/>
      <c r="S246" s="1" t="s">
        <v>24358</v>
      </c>
      <c r="T246" s="1" t="s">
        <v>6826</v>
      </c>
      <c r="U246" s="1"/>
      <c r="V246" s="1" t="s">
        <v>16216</v>
      </c>
      <c r="W246" s="1" t="s">
        <v>6826</v>
      </c>
    </row>
    <row r="247" spans="1:23" x14ac:dyDescent="0.25">
      <c r="A247" s="1">
        <v>1007602</v>
      </c>
      <c r="B247" s="5" t="str">
        <f>VLOOKUP(H247,'FIPS Basin X-walk'!$A$2:$F$3224,6,FALSE)</f>
        <v>Atlantic Coast Basin</v>
      </c>
      <c r="C247" s="1" t="s">
        <v>16217</v>
      </c>
      <c r="D247" s="1"/>
      <c r="E247" s="1"/>
      <c r="F247" s="1" t="s">
        <v>16218</v>
      </c>
      <c r="G247" s="1" t="s">
        <v>16209</v>
      </c>
      <c r="H247" s="1">
        <v>34001</v>
      </c>
      <c r="I247" s="1">
        <v>1007602</v>
      </c>
      <c r="J247" s="1">
        <v>39.643728000000003</v>
      </c>
      <c r="K247" s="1">
        <v>-74.757114999999999</v>
      </c>
      <c r="L247" s="1"/>
      <c r="M247" s="1" t="s">
        <v>1536</v>
      </c>
      <c r="N247" s="1" t="s">
        <v>16210</v>
      </c>
      <c r="O247" s="1">
        <v>2022</v>
      </c>
      <c r="P247" s="1">
        <v>8037</v>
      </c>
      <c r="Q247" s="1" t="s">
        <v>1426</v>
      </c>
      <c r="R247" s="1"/>
      <c r="S247" s="1" t="s">
        <v>24359</v>
      </c>
      <c r="T247" s="1" t="s">
        <v>6826</v>
      </c>
      <c r="U247" s="1"/>
      <c r="V247" s="1" t="s">
        <v>16219</v>
      </c>
      <c r="W247" s="1" t="s">
        <v>6826</v>
      </c>
    </row>
    <row r="248" spans="1:23" x14ac:dyDescent="0.25">
      <c r="A248" s="1">
        <v>1007247</v>
      </c>
      <c r="B248" s="5" t="str">
        <f>VLOOKUP(H248,'FIPS Basin X-walk'!$A$2:$F$3224,6,FALSE)</f>
        <v>Mid-Gulf Coast Basin</v>
      </c>
      <c r="C248" s="1" t="s">
        <v>15187</v>
      </c>
      <c r="D248" s="1"/>
      <c r="E248" s="1"/>
      <c r="F248" s="1" t="s">
        <v>15188</v>
      </c>
      <c r="G248" s="1" t="s">
        <v>2069</v>
      </c>
      <c r="H248" s="1">
        <v>28007</v>
      </c>
      <c r="I248" s="1">
        <v>1007247</v>
      </c>
      <c r="J248" s="1">
        <v>33.014200000000002</v>
      </c>
      <c r="K248" s="1">
        <v>-89.675799999999995</v>
      </c>
      <c r="L248" s="1"/>
      <c r="M248" s="1" t="s">
        <v>1523</v>
      </c>
      <c r="N248" s="1" t="s">
        <v>15181</v>
      </c>
      <c r="O248" s="1">
        <v>2022</v>
      </c>
      <c r="P248" s="1">
        <v>39160</v>
      </c>
      <c r="Q248" s="1" t="s">
        <v>15189</v>
      </c>
      <c r="R248" s="1"/>
      <c r="S248" s="1" t="s">
        <v>24355</v>
      </c>
      <c r="T248" s="1" t="s">
        <v>6826</v>
      </c>
      <c r="U248" s="1"/>
      <c r="V248" s="1" t="s">
        <v>7837</v>
      </c>
      <c r="W248" s="1" t="s">
        <v>6828</v>
      </c>
    </row>
    <row r="249" spans="1:23" x14ac:dyDescent="0.25">
      <c r="A249" s="1">
        <v>1006143</v>
      </c>
      <c r="B249" s="5" t="str">
        <f>VLOOKUP(H249,'FIPS Basin X-walk'!$A$2:$F$3224,6,FALSE)</f>
        <v>Mid-Gulf Coast Basin</v>
      </c>
      <c r="C249" s="1" t="s">
        <v>15185</v>
      </c>
      <c r="D249" s="1"/>
      <c r="E249" s="1"/>
      <c r="F249" s="1" t="s">
        <v>61</v>
      </c>
      <c r="G249" s="1" t="s">
        <v>15186</v>
      </c>
      <c r="H249" s="1">
        <v>28007</v>
      </c>
      <c r="I249" s="1">
        <v>1006143</v>
      </c>
      <c r="J249" s="1">
        <v>33.123224999999998</v>
      </c>
      <c r="K249" s="1">
        <v>-89.587481999999994</v>
      </c>
      <c r="L249" s="1"/>
      <c r="M249" s="1" t="s">
        <v>1523</v>
      </c>
      <c r="N249" s="1" t="s">
        <v>15181</v>
      </c>
      <c r="O249" s="1">
        <v>2022</v>
      </c>
      <c r="P249" s="1">
        <v>39090</v>
      </c>
      <c r="Q249" s="1" t="s">
        <v>61</v>
      </c>
      <c r="R249" s="1"/>
      <c r="S249" s="1" t="s">
        <v>24435</v>
      </c>
      <c r="T249" s="1" t="s">
        <v>6826</v>
      </c>
      <c r="U249" s="1"/>
      <c r="V249" s="1" t="s">
        <v>7297</v>
      </c>
      <c r="W249" s="1" t="s">
        <v>6826</v>
      </c>
    </row>
    <row r="250" spans="1:23" x14ac:dyDescent="0.25">
      <c r="A250" s="1">
        <v>1001379</v>
      </c>
      <c r="B250" s="5" t="str">
        <f>VLOOKUP(H250,'FIPS Basin X-walk'!$A$2:$F$3224,6,FALSE)</f>
        <v>Lincoln Anticline</v>
      </c>
      <c r="C250" s="1" t="s">
        <v>15449</v>
      </c>
      <c r="D250" s="1"/>
      <c r="E250" s="1"/>
      <c r="F250" s="1" t="s">
        <v>15450</v>
      </c>
      <c r="G250" s="1" t="s">
        <v>1870</v>
      </c>
      <c r="H250" s="1">
        <v>29007</v>
      </c>
      <c r="I250" s="1">
        <v>1001379</v>
      </c>
      <c r="J250" s="1">
        <v>39.309199999999997</v>
      </c>
      <c r="K250" s="1">
        <v>-91.536900000000003</v>
      </c>
      <c r="L250" s="1"/>
      <c r="M250" s="1" t="s">
        <v>1560</v>
      </c>
      <c r="N250" s="1" t="s">
        <v>15447</v>
      </c>
      <c r="O250" s="1">
        <v>2022</v>
      </c>
      <c r="P250" s="1">
        <v>63382</v>
      </c>
      <c r="Q250" s="1" t="s">
        <v>15451</v>
      </c>
      <c r="R250" s="1"/>
      <c r="S250" s="1" t="s">
        <v>24355</v>
      </c>
      <c r="T250" s="1" t="s">
        <v>6826</v>
      </c>
      <c r="U250" s="1"/>
      <c r="V250" s="1" t="s">
        <v>10841</v>
      </c>
      <c r="W250" s="1" t="s">
        <v>6828</v>
      </c>
    </row>
    <row r="251" spans="1:23" x14ac:dyDescent="0.25">
      <c r="A251" s="1">
        <v>1001403</v>
      </c>
      <c r="B251" s="5" t="str">
        <f>VLOOKUP(H251,'FIPS Basin X-walk'!$A$2:$F$3224,6,FALSE)</f>
        <v>Lincoln Anticline</v>
      </c>
      <c r="C251" s="1" t="s">
        <v>15456</v>
      </c>
      <c r="D251" s="1"/>
      <c r="E251" s="1"/>
      <c r="F251" s="1" t="s">
        <v>15445</v>
      </c>
      <c r="G251" s="1" t="s">
        <v>15446</v>
      </c>
      <c r="H251" s="1">
        <v>29007</v>
      </c>
      <c r="I251" s="1">
        <v>1001403</v>
      </c>
      <c r="J251" s="1">
        <v>39.249899999999997</v>
      </c>
      <c r="K251" s="1">
        <v>-91.644400000000005</v>
      </c>
      <c r="L251" s="1"/>
      <c r="M251" s="1" t="s">
        <v>1560</v>
      </c>
      <c r="N251" s="1" t="s">
        <v>15447</v>
      </c>
      <c r="O251" s="1">
        <v>2022</v>
      </c>
      <c r="P251" s="1">
        <v>63352</v>
      </c>
      <c r="Q251" s="1" t="s">
        <v>15457</v>
      </c>
      <c r="R251" s="1"/>
      <c r="S251" s="1" t="s">
        <v>24355</v>
      </c>
      <c r="T251" s="1" t="s">
        <v>6828</v>
      </c>
      <c r="U251" s="1"/>
      <c r="V251" s="1" t="s">
        <v>15458</v>
      </c>
      <c r="W251" s="1" t="s">
        <v>6826</v>
      </c>
    </row>
    <row r="252" spans="1:23" x14ac:dyDescent="0.25">
      <c r="A252" s="1">
        <v>1004984</v>
      </c>
      <c r="B252" s="5" t="str">
        <f>VLOOKUP(H252,'FIPS Basin X-walk'!$A$2:$F$3224,6,FALSE)</f>
        <v>Lincoln Anticline</v>
      </c>
      <c r="C252" s="1" t="s">
        <v>15444</v>
      </c>
      <c r="D252" s="1"/>
      <c r="E252" s="1"/>
      <c r="F252" s="1" t="s">
        <v>15445</v>
      </c>
      <c r="G252" s="1" t="s">
        <v>15446</v>
      </c>
      <c r="H252" s="1">
        <v>29007</v>
      </c>
      <c r="I252" s="1">
        <v>1004984</v>
      </c>
      <c r="J252" s="1">
        <v>39.249899999999997</v>
      </c>
      <c r="K252" s="1">
        <v>-91.640500000000003</v>
      </c>
      <c r="L252" s="1"/>
      <c r="M252" s="1" t="s">
        <v>1560</v>
      </c>
      <c r="N252" s="1" t="s">
        <v>15447</v>
      </c>
      <c r="O252" s="1">
        <v>2022</v>
      </c>
      <c r="P252" s="1">
        <v>63352</v>
      </c>
      <c r="Q252" s="1" t="s">
        <v>15448</v>
      </c>
      <c r="R252" s="1"/>
      <c r="S252" s="1" t="s">
        <v>24378</v>
      </c>
      <c r="T252" s="1" t="s">
        <v>6826</v>
      </c>
      <c r="U252" s="1"/>
      <c r="V252" s="1" t="s">
        <v>11633</v>
      </c>
      <c r="W252" s="1" t="s">
        <v>6826</v>
      </c>
    </row>
    <row r="253" spans="1:23" x14ac:dyDescent="0.25">
      <c r="A253" s="1">
        <v>1002077</v>
      </c>
      <c r="B253" s="5" t="str">
        <f>VLOOKUP(H253,'FIPS Basin X-walk'!$A$2:$F$3224,6,FALSE)</f>
        <v>Lincoln Anticline</v>
      </c>
      <c r="C253" s="1" t="s">
        <v>15452</v>
      </c>
      <c r="D253" s="1"/>
      <c r="E253" s="1"/>
      <c r="F253" s="1" t="s">
        <v>15453</v>
      </c>
      <c r="G253" s="1" t="s">
        <v>15446</v>
      </c>
      <c r="H253" s="1">
        <v>29007</v>
      </c>
      <c r="I253" s="1">
        <v>1002077</v>
      </c>
      <c r="J253" s="1">
        <v>39.234932999999998</v>
      </c>
      <c r="K253" s="1">
        <v>-91.744147999999996</v>
      </c>
      <c r="L253" s="1"/>
      <c r="M253" s="1" t="s">
        <v>1560</v>
      </c>
      <c r="N253" s="1" t="s">
        <v>15447</v>
      </c>
      <c r="O253" s="1">
        <v>2022</v>
      </c>
      <c r="P253" s="1">
        <v>65280</v>
      </c>
      <c r="Q253" s="1" t="s">
        <v>558</v>
      </c>
      <c r="R253" s="1"/>
      <c r="S253" s="1" t="s">
        <v>24435</v>
      </c>
      <c r="T253" s="1" t="s">
        <v>6826</v>
      </c>
      <c r="U253" s="1"/>
      <c r="V253" s="1" t="s">
        <v>9243</v>
      </c>
      <c r="W253" s="1" t="s">
        <v>6826</v>
      </c>
    </row>
    <row r="254" spans="1:23" x14ac:dyDescent="0.25">
      <c r="A254" s="1">
        <v>1003476</v>
      </c>
      <c r="B254" s="5" t="str">
        <f>VLOOKUP(H254,'FIPS Basin X-walk'!$A$2:$F$3224,6,FALSE)</f>
        <v>Lincoln Anticline</v>
      </c>
      <c r="C254" s="1" t="s">
        <v>15454</v>
      </c>
      <c r="D254" s="1"/>
      <c r="E254" s="1"/>
      <c r="F254" s="1" t="s">
        <v>15453</v>
      </c>
      <c r="G254" s="1" t="s">
        <v>15446</v>
      </c>
      <c r="H254" s="1">
        <v>29007</v>
      </c>
      <c r="I254" s="1">
        <v>1003476</v>
      </c>
      <c r="J254" s="1">
        <v>39.169552000000003</v>
      </c>
      <c r="K254" s="1">
        <v>-91.879288000000003</v>
      </c>
      <c r="L254" s="1" t="s">
        <v>24367</v>
      </c>
      <c r="M254" s="1" t="s">
        <v>1560</v>
      </c>
      <c r="N254" s="1" t="s">
        <v>15447</v>
      </c>
      <c r="O254" s="1">
        <v>2022</v>
      </c>
      <c r="P254" s="1">
        <v>65265</v>
      </c>
      <c r="Q254" s="1" t="s">
        <v>15455</v>
      </c>
      <c r="R254" s="1"/>
      <c r="S254" s="1" t="s">
        <v>24377</v>
      </c>
      <c r="T254" s="1" t="s">
        <v>6826</v>
      </c>
      <c r="U254" s="1"/>
      <c r="V254" s="1" t="s">
        <v>10435</v>
      </c>
      <c r="W254" s="1" t="s">
        <v>6826</v>
      </c>
    </row>
    <row r="255" spans="1:23" x14ac:dyDescent="0.25">
      <c r="A255" s="1">
        <v>1000414</v>
      </c>
      <c r="B255" s="5" t="str">
        <f>VLOOKUP(H255,'FIPS Basin X-walk'!$A$2:$F$3224,6,FALSE)</f>
        <v>Iowa Shelf</v>
      </c>
      <c r="C255" s="1" t="s">
        <v>11976</v>
      </c>
      <c r="D255" s="1"/>
      <c r="E255" s="1"/>
      <c r="F255" s="1" t="s">
        <v>11977</v>
      </c>
      <c r="G255" s="1" t="s">
        <v>2200</v>
      </c>
      <c r="H255" s="1">
        <v>19009</v>
      </c>
      <c r="I255" s="1">
        <v>1000414</v>
      </c>
      <c r="J255" s="1">
        <v>41.513100000000001</v>
      </c>
      <c r="K255" s="1">
        <v>-94.918899999999994</v>
      </c>
      <c r="L255" s="1"/>
      <c r="M255" s="1" t="s">
        <v>1500</v>
      </c>
      <c r="N255" s="1" t="s">
        <v>11970</v>
      </c>
      <c r="O255" s="1">
        <v>2022</v>
      </c>
      <c r="P255" s="1">
        <v>50042</v>
      </c>
      <c r="Q255" s="1" t="s">
        <v>11978</v>
      </c>
      <c r="R255" s="1"/>
      <c r="S255" s="1" t="s">
        <v>24355</v>
      </c>
      <c r="T255" s="1" t="s">
        <v>6826</v>
      </c>
      <c r="U255" s="1"/>
      <c r="V255" s="1" t="s">
        <v>11979</v>
      </c>
      <c r="W255" s="1" t="s">
        <v>6828</v>
      </c>
    </row>
    <row r="256" spans="1:23" x14ac:dyDescent="0.25">
      <c r="A256" s="1">
        <v>1013880</v>
      </c>
      <c r="B256" s="5" t="str">
        <f>VLOOKUP(H256,'FIPS Basin X-walk'!$A$2:$F$3224,6,FALSE)</f>
        <v>Cincinnati Arch</v>
      </c>
      <c r="C256" s="1" t="s">
        <v>23751</v>
      </c>
      <c r="D256" s="1"/>
      <c r="E256" s="1"/>
      <c r="F256" s="1" t="s">
        <v>23752</v>
      </c>
      <c r="G256" s="1" t="s">
        <v>5130</v>
      </c>
      <c r="H256" s="1">
        <v>39011</v>
      </c>
      <c r="I256" s="1">
        <v>1013880</v>
      </c>
      <c r="J256" s="1">
        <v>40.537803598252196</v>
      </c>
      <c r="K256" s="1">
        <v>-84.182748767790997</v>
      </c>
      <c r="L256" s="1"/>
      <c r="M256" s="1" t="s">
        <v>1542</v>
      </c>
      <c r="N256" s="1" t="s">
        <v>17708</v>
      </c>
      <c r="O256" s="1">
        <v>2022</v>
      </c>
      <c r="P256" s="1">
        <v>45895</v>
      </c>
      <c r="Q256" s="1" t="s">
        <v>23753</v>
      </c>
      <c r="R256" s="1"/>
      <c r="S256" s="1">
        <v>322120</v>
      </c>
      <c r="T256" s="1" t="s">
        <v>6826</v>
      </c>
      <c r="U256" s="1"/>
      <c r="V256" s="1" t="s">
        <v>10510</v>
      </c>
      <c r="W256" s="1" t="s">
        <v>6826</v>
      </c>
    </row>
    <row r="257" spans="1:23" x14ac:dyDescent="0.25">
      <c r="A257" s="1">
        <v>1005445</v>
      </c>
      <c r="B257" s="5" t="str">
        <f>VLOOKUP(H257,'FIPS Basin X-walk'!$A$2:$F$3224,6,FALSE)</f>
        <v>Cincinnati Arch</v>
      </c>
      <c r="C257" s="1" t="s">
        <v>17745</v>
      </c>
      <c r="D257" s="1"/>
      <c r="E257" s="1"/>
      <c r="F257" s="1" t="s">
        <v>17746</v>
      </c>
      <c r="G257" s="1" t="s">
        <v>17744</v>
      </c>
      <c r="H257" s="1">
        <v>39011</v>
      </c>
      <c r="I257" s="1">
        <v>1005445</v>
      </c>
      <c r="J257" s="1">
        <v>40.55359</v>
      </c>
      <c r="K257" s="1">
        <v>-84.372299999999996</v>
      </c>
      <c r="L257" s="1"/>
      <c r="M257" s="1" t="s">
        <v>1542</v>
      </c>
      <c r="N257" s="1" t="s">
        <v>17708</v>
      </c>
      <c r="O257" s="1">
        <v>2022</v>
      </c>
      <c r="P257" s="1">
        <v>45885</v>
      </c>
      <c r="Q257" s="1" t="s">
        <v>25528</v>
      </c>
      <c r="R257" s="1"/>
      <c r="S257" s="1" t="s">
        <v>25529</v>
      </c>
      <c r="T257" s="1" t="s">
        <v>6826</v>
      </c>
      <c r="U257" s="1"/>
      <c r="V257" s="1" t="s">
        <v>17747</v>
      </c>
      <c r="W257" s="1" t="s">
        <v>6826</v>
      </c>
    </row>
    <row r="258" spans="1:23" x14ac:dyDescent="0.25">
      <c r="A258" s="1">
        <v>1006344</v>
      </c>
      <c r="B258" s="5" t="str">
        <f>VLOOKUP(H258,'FIPS Basin X-walk'!$A$2:$F$3224,6,FALSE)</f>
        <v>Appalachian Basin (Eastern Overthrust Area)</v>
      </c>
      <c r="C258" s="1" t="s">
        <v>22156</v>
      </c>
      <c r="D258" s="1"/>
      <c r="E258" s="1"/>
      <c r="F258" s="1" t="s">
        <v>22157</v>
      </c>
      <c r="G258" s="1" t="s">
        <v>22158</v>
      </c>
      <c r="H258" s="1">
        <v>51015</v>
      </c>
      <c r="I258" s="1">
        <v>1006344</v>
      </c>
      <c r="J258" s="1">
        <v>38.078099999999999</v>
      </c>
      <c r="K258" s="1">
        <v>-79.063500000000005</v>
      </c>
      <c r="L258" s="1"/>
      <c r="M258" s="1" t="s">
        <v>1486</v>
      </c>
      <c r="N258" s="1" t="s">
        <v>15119</v>
      </c>
      <c r="O258" s="1">
        <v>2022</v>
      </c>
      <c r="P258" s="1">
        <v>24401</v>
      </c>
      <c r="Q258" s="1" t="s">
        <v>22159</v>
      </c>
      <c r="R258" s="1"/>
      <c r="S258" s="1" t="s">
        <v>24358</v>
      </c>
      <c r="T258" s="1" t="s">
        <v>6826</v>
      </c>
      <c r="U258" s="1"/>
      <c r="V258" s="1" t="s">
        <v>25701</v>
      </c>
      <c r="W258" s="1" t="s">
        <v>6826</v>
      </c>
    </row>
    <row r="259" spans="1:23" x14ac:dyDescent="0.25">
      <c r="A259" s="1">
        <v>1001175</v>
      </c>
      <c r="B259" s="5" t="str">
        <f>VLOOKUP(H259,'FIPS Basin X-walk'!$A$2:$F$3224,6,FALSE)</f>
        <v>Mid-Gulf Coast Basin</v>
      </c>
      <c r="C259" s="1" t="s">
        <v>6822</v>
      </c>
      <c r="D259" s="1"/>
      <c r="E259" s="1"/>
      <c r="F259" s="1" t="s">
        <v>6823</v>
      </c>
      <c r="G259" s="1" t="s">
        <v>1771</v>
      </c>
      <c r="H259" s="1">
        <v>1001</v>
      </c>
      <c r="I259" s="1">
        <v>1001175</v>
      </c>
      <c r="J259" s="1">
        <v>32.381399999999999</v>
      </c>
      <c r="K259" s="1">
        <v>-86.573599999999999</v>
      </c>
      <c r="L259" s="1"/>
      <c r="M259" s="1" t="s">
        <v>1482</v>
      </c>
      <c r="N259" s="1" t="s">
        <v>6824</v>
      </c>
      <c r="O259" s="1">
        <v>2022</v>
      </c>
      <c r="P259" s="1">
        <v>36067</v>
      </c>
      <c r="Q259" s="1" t="s">
        <v>6825</v>
      </c>
      <c r="R259" s="1"/>
      <c r="S259" s="1" t="s">
        <v>24355</v>
      </c>
      <c r="T259" s="1" t="s">
        <v>6826</v>
      </c>
      <c r="U259" s="1"/>
      <c r="V259" s="1" t="s">
        <v>6827</v>
      </c>
      <c r="W259" s="1" t="s">
        <v>6828</v>
      </c>
    </row>
    <row r="260" spans="1:23" x14ac:dyDescent="0.25">
      <c r="A260" s="1">
        <v>1000819</v>
      </c>
      <c r="B260" s="5" t="str">
        <f>VLOOKUP(H260,'FIPS Basin X-walk'!$A$2:$F$3224,6,FALSE)</f>
        <v>Mid-Gulf Coast Basin</v>
      </c>
      <c r="C260" s="1" t="s">
        <v>6837</v>
      </c>
      <c r="D260" s="1"/>
      <c r="E260" s="1"/>
      <c r="F260" s="1" t="s">
        <v>6830</v>
      </c>
      <c r="G260" s="1" t="s">
        <v>1771</v>
      </c>
      <c r="H260" s="1">
        <v>1001</v>
      </c>
      <c r="I260" s="1">
        <v>1000819</v>
      </c>
      <c r="J260" s="1">
        <v>32.650300000000001</v>
      </c>
      <c r="K260" s="1">
        <v>-86.738600000000005</v>
      </c>
      <c r="L260" s="1"/>
      <c r="M260" s="1" t="s">
        <v>1482</v>
      </c>
      <c r="N260" s="1" t="s">
        <v>6824</v>
      </c>
      <c r="O260" s="1">
        <v>2022</v>
      </c>
      <c r="P260" s="1">
        <v>36006</v>
      </c>
      <c r="Q260" s="1" t="s">
        <v>6838</v>
      </c>
      <c r="R260" s="1"/>
      <c r="S260" s="1" t="s">
        <v>24355</v>
      </c>
      <c r="T260" s="1" t="s">
        <v>6826</v>
      </c>
      <c r="U260" s="1"/>
      <c r="V260" s="1" t="s">
        <v>6827</v>
      </c>
      <c r="W260" s="1" t="s">
        <v>6828</v>
      </c>
    </row>
    <row r="261" spans="1:23" x14ac:dyDescent="0.25">
      <c r="A261" s="1">
        <v>1001394</v>
      </c>
      <c r="B261" s="5" t="str">
        <f>VLOOKUP(H261,'FIPS Basin X-walk'!$A$2:$F$3224,6,FALSE)</f>
        <v>Mid-Gulf Coast Basin</v>
      </c>
      <c r="C261" s="1" t="s">
        <v>6829</v>
      </c>
      <c r="D261" s="1"/>
      <c r="E261" s="1"/>
      <c r="F261" s="1" t="s">
        <v>6830</v>
      </c>
      <c r="G261" s="1" t="s">
        <v>1771</v>
      </c>
      <c r="H261" s="1">
        <v>1001</v>
      </c>
      <c r="I261" s="1">
        <v>1001394</v>
      </c>
      <c r="J261" s="1">
        <v>32.651400000000002</v>
      </c>
      <c r="K261" s="1">
        <v>-86.738600000000005</v>
      </c>
      <c r="L261" s="1"/>
      <c r="M261" s="1" t="s">
        <v>1482</v>
      </c>
      <c r="N261" s="1" t="s">
        <v>6824</v>
      </c>
      <c r="O261" s="1">
        <v>2022</v>
      </c>
      <c r="P261" s="1">
        <v>36006</v>
      </c>
      <c r="Q261" s="1" t="s">
        <v>6831</v>
      </c>
      <c r="R261" s="1"/>
      <c r="S261" s="1" t="s">
        <v>24355</v>
      </c>
      <c r="T261" s="1" t="s">
        <v>6826</v>
      </c>
      <c r="U261" s="1"/>
      <c r="V261" s="1" t="s">
        <v>6832</v>
      </c>
      <c r="W261" s="1" t="s">
        <v>6828</v>
      </c>
    </row>
    <row r="262" spans="1:23" x14ac:dyDescent="0.25">
      <c r="A262" s="1">
        <v>1006892</v>
      </c>
      <c r="B262" s="5" t="str">
        <f>VLOOKUP(H262,'FIPS Basin X-walk'!$A$2:$F$3224,6,FALSE)</f>
        <v>Mid-Gulf Coast Basin</v>
      </c>
      <c r="C262" s="1" t="s">
        <v>6833</v>
      </c>
      <c r="D262" s="1"/>
      <c r="E262" s="1" t="s">
        <v>6828</v>
      </c>
      <c r="F262" s="1" t="s">
        <v>6834</v>
      </c>
      <c r="G262" s="1" t="s">
        <v>1771</v>
      </c>
      <c r="H262" s="1">
        <v>1001</v>
      </c>
      <c r="I262" s="1">
        <v>1006892</v>
      </c>
      <c r="J262" s="1">
        <v>32.416699999999999</v>
      </c>
      <c r="K262" s="1">
        <v>-86.466700000000003</v>
      </c>
      <c r="L262" s="1" t="s">
        <v>24410</v>
      </c>
      <c r="M262" s="1" t="s">
        <v>1482</v>
      </c>
      <c r="N262" s="1" t="s">
        <v>6824</v>
      </c>
      <c r="O262" s="1">
        <v>2022</v>
      </c>
      <c r="P262" s="1">
        <v>36067</v>
      </c>
      <c r="Q262" s="1" t="s">
        <v>6835</v>
      </c>
      <c r="R262" s="1" t="s">
        <v>24436</v>
      </c>
      <c r="S262" s="1" t="s">
        <v>24385</v>
      </c>
      <c r="T262" s="1" t="s">
        <v>6828</v>
      </c>
      <c r="U262" s="1"/>
      <c r="V262" s="1" t="s">
        <v>6836</v>
      </c>
      <c r="W262" s="1" t="s">
        <v>6826</v>
      </c>
    </row>
    <row r="263" spans="1:23" x14ac:dyDescent="0.25">
      <c r="A263" s="1">
        <v>1009464</v>
      </c>
      <c r="B263" s="5" t="str">
        <f>VLOOKUP(H263,'FIPS Basin X-walk'!$A$2:$F$3224,6,FALSE)</f>
        <v>Gulf Coast Basin (LA, TX)</v>
      </c>
      <c r="C263" s="1" t="s">
        <v>13103</v>
      </c>
      <c r="D263" s="1"/>
      <c r="E263" s="1"/>
      <c r="F263" s="1" t="s">
        <v>13104</v>
      </c>
      <c r="G263" s="1" t="s">
        <v>13105</v>
      </c>
      <c r="H263" s="1">
        <v>22009</v>
      </c>
      <c r="I263" s="1">
        <v>1009464</v>
      </c>
      <c r="J263" s="1">
        <v>31.1632</v>
      </c>
      <c r="K263" s="1">
        <v>-92.201499999999996</v>
      </c>
      <c r="L263" s="1"/>
      <c r="M263" s="1" t="s">
        <v>1483</v>
      </c>
      <c r="N263" s="1" t="s">
        <v>13028</v>
      </c>
      <c r="O263" s="1">
        <v>2022</v>
      </c>
      <c r="P263" s="1">
        <v>71351</v>
      </c>
      <c r="Q263" s="1" t="s">
        <v>674</v>
      </c>
      <c r="R263" s="1"/>
      <c r="S263" s="1" t="s">
        <v>24435</v>
      </c>
      <c r="T263" s="1" t="s">
        <v>6826</v>
      </c>
      <c r="U263" s="1"/>
      <c r="V263" s="1" t="s">
        <v>8019</v>
      </c>
      <c r="W263" s="1" t="s">
        <v>6826</v>
      </c>
    </row>
    <row r="264" spans="1:23" x14ac:dyDescent="0.25">
      <c r="A264" s="1">
        <v>1002527</v>
      </c>
      <c r="B264" s="5" t="str">
        <f>VLOOKUP(H264,'FIPS Basin X-walk'!$A$2:$F$3224,6,FALSE)</f>
        <v>Snake River Basin</v>
      </c>
      <c r="C264" s="1" t="s">
        <v>18725</v>
      </c>
      <c r="D264" s="1"/>
      <c r="E264" s="1" t="s">
        <v>6828</v>
      </c>
      <c r="F264" s="1" t="s">
        <v>18726</v>
      </c>
      <c r="G264" s="1" t="s">
        <v>18727</v>
      </c>
      <c r="H264" s="1">
        <v>41001</v>
      </c>
      <c r="I264" s="1">
        <v>1002527</v>
      </c>
      <c r="J264" s="1">
        <v>44.542324999999998</v>
      </c>
      <c r="K264" s="1">
        <v>-117.42053</v>
      </c>
      <c r="L264" s="1"/>
      <c r="M264" s="1" t="s">
        <v>1519</v>
      </c>
      <c r="N264" s="1" t="s">
        <v>18017</v>
      </c>
      <c r="O264" s="1">
        <v>2022</v>
      </c>
      <c r="P264" s="1">
        <v>97905</v>
      </c>
      <c r="Q264" s="1" t="s">
        <v>18728</v>
      </c>
      <c r="R264" s="1"/>
      <c r="S264" s="1" t="s">
        <v>24441</v>
      </c>
      <c r="T264" s="1" t="s">
        <v>6826</v>
      </c>
      <c r="U264" s="1"/>
      <c r="V264" s="1" t="s">
        <v>10094</v>
      </c>
      <c r="W264" s="1" t="s">
        <v>6826</v>
      </c>
    </row>
    <row r="265" spans="1:23" x14ac:dyDescent="0.25">
      <c r="A265" s="1">
        <v>1007875</v>
      </c>
      <c r="B265" s="5" t="str">
        <f>VLOOKUP(H265,'FIPS Basin X-walk'!$A$2:$F$3224,6,FALSE)</f>
        <v>Mid-Gulf Coast Basin</v>
      </c>
      <c r="C265" s="1" t="s">
        <v>25920</v>
      </c>
      <c r="D265" s="1"/>
      <c r="E265" s="1"/>
      <c r="F265" s="1" t="s">
        <v>6839</v>
      </c>
      <c r="G265" s="1" t="s">
        <v>6840</v>
      </c>
      <c r="H265" s="1">
        <v>1003</v>
      </c>
      <c r="I265" s="1">
        <v>1007875</v>
      </c>
      <c r="J265" s="1">
        <v>30.443308999999999</v>
      </c>
      <c r="K265" s="1">
        <v>-87.774276</v>
      </c>
      <c r="L265" s="1"/>
      <c r="M265" s="1" t="s">
        <v>1482</v>
      </c>
      <c r="N265" s="1" t="s">
        <v>6824</v>
      </c>
      <c r="O265" s="1">
        <v>2022</v>
      </c>
      <c r="P265" s="1">
        <v>36580</v>
      </c>
      <c r="Q265" s="1" t="s">
        <v>6841</v>
      </c>
      <c r="R265" s="1"/>
      <c r="S265" s="1" t="s">
        <v>24358</v>
      </c>
      <c r="T265" s="1" t="s">
        <v>6826</v>
      </c>
      <c r="U265" s="1"/>
      <c r="V265" s="1" t="s">
        <v>6842</v>
      </c>
      <c r="W265" s="1" t="s">
        <v>6826</v>
      </c>
    </row>
    <row r="266" spans="1:23" x14ac:dyDescent="0.25">
      <c r="A266" s="1">
        <v>1007196</v>
      </c>
      <c r="B266" s="5" t="str">
        <f>VLOOKUP(H266,'FIPS Basin X-walk'!$A$2:$F$3224,6,FALSE)</f>
        <v>Upper Mississippi Embaymnt</v>
      </c>
      <c r="C266" s="1" t="s">
        <v>12673</v>
      </c>
      <c r="D266" s="1"/>
      <c r="E266" s="1"/>
      <c r="F266" s="1" t="s">
        <v>12674</v>
      </c>
      <c r="G266" s="1" t="s">
        <v>1769</v>
      </c>
      <c r="H266" s="1">
        <v>21007</v>
      </c>
      <c r="I266" s="1">
        <v>1007196</v>
      </c>
      <c r="J266" s="1">
        <v>36.946100000000001</v>
      </c>
      <c r="K266" s="1">
        <v>-89.0792</v>
      </c>
      <c r="L266" s="1"/>
      <c r="M266" s="1" t="s">
        <v>1497</v>
      </c>
      <c r="N266" s="1" t="s">
        <v>12675</v>
      </c>
      <c r="O266" s="1">
        <v>2022</v>
      </c>
      <c r="P266" s="1">
        <v>42087</v>
      </c>
      <c r="Q266" s="1" t="s">
        <v>12676</v>
      </c>
      <c r="R266" s="1"/>
      <c r="S266" s="1" t="s">
        <v>24436</v>
      </c>
      <c r="T266" s="1" t="s">
        <v>6826</v>
      </c>
      <c r="U266" s="1"/>
      <c r="V266" s="1" t="s">
        <v>12677</v>
      </c>
      <c r="W266" s="1" t="s">
        <v>6828</v>
      </c>
    </row>
    <row r="267" spans="1:23" x14ac:dyDescent="0.25">
      <c r="A267" s="1">
        <v>1003749</v>
      </c>
      <c r="B267" s="5" t="str">
        <f>VLOOKUP(H267,'FIPS Basin X-walk'!$A$2:$F$3224,6,FALSE)</f>
        <v>Upper Mississippi Embaymnt</v>
      </c>
      <c r="C267" s="1" t="s">
        <v>12678</v>
      </c>
      <c r="D267" s="1"/>
      <c r="E267" s="1"/>
      <c r="F267" s="1" t="s">
        <v>12679</v>
      </c>
      <c r="G267" s="1" t="s">
        <v>12680</v>
      </c>
      <c r="H267" s="1">
        <v>21007</v>
      </c>
      <c r="I267" s="1">
        <v>1003749</v>
      </c>
      <c r="J267" s="1">
        <v>36.950000000000003</v>
      </c>
      <c r="K267" s="1">
        <v>-89.066111000000006</v>
      </c>
      <c r="L267" s="1"/>
      <c r="M267" s="1" t="s">
        <v>1497</v>
      </c>
      <c r="N267" s="1" t="s">
        <v>12675</v>
      </c>
      <c r="O267" s="1">
        <v>2022</v>
      </c>
      <c r="P267" s="1">
        <v>42087</v>
      </c>
      <c r="Q267" s="1" t="s">
        <v>12681</v>
      </c>
      <c r="R267" s="1"/>
      <c r="S267" s="1" t="s">
        <v>24453</v>
      </c>
      <c r="T267" s="1" t="s">
        <v>6826</v>
      </c>
      <c r="U267" s="1"/>
      <c r="V267" s="1" t="s">
        <v>7748</v>
      </c>
      <c r="W267" s="1" t="s">
        <v>6826</v>
      </c>
    </row>
    <row r="268" spans="1:23" x14ac:dyDescent="0.25">
      <c r="A268" s="1">
        <v>1000306</v>
      </c>
      <c r="B268" s="5" t="str">
        <f>VLOOKUP(H268,'FIPS Basin X-walk'!$A$2:$F$3224,6,FALSE)</f>
        <v>Atlantic Coast Basin</v>
      </c>
      <c r="C268" s="1" t="s">
        <v>13969</v>
      </c>
      <c r="D268" s="1"/>
      <c r="E268" s="1"/>
      <c r="F268" s="1" t="s">
        <v>1762</v>
      </c>
      <c r="G268" s="1" t="s">
        <v>13962</v>
      </c>
      <c r="H268" s="1">
        <v>24510</v>
      </c>
      <c r="I268" s="1">
        <v>1000306</v>
      </c>
      <c r="J268" s="1">
        <v>39.296236999999998</v>
      </c>
      <c r="K268" s="1">
        <v>-76.592889</v>
      </c>
      <c r="L268" s="1"/>
      <c r="M268" s="1" t="s">
        <v>1509</v>
      </c>
      <c r="N268" s="1" t="s">
        <v>13818</v>
      </c>
      <c r="O268" s="1">
        <v>2022</v>
      </c>
      <c r="P268" s="1">
        <v>21287</v>
      </c>
      <c r="Q268" s="1" t="s">
        <v>13970</v>
      </c>
      <c r="R268" s="1"/>
      <c r="S268" s="1" t="s">
        <v>24371</v>
      </c>
      <c r="T268" s="1" t="s">
        <v>6828</v>
      </c>
      <c r="U268" s="1"/>
      <c r="V268" s="1" t="s">
        <v>13971</v>
      </c>
      <c r="W268" s="1" t="s">
        <v>6826</v>
      </c>
    </row>
    <row r="269" spans="1:23" x14ac:dyDescent="0.25">
      <c r="A269" s="1">
        <v>1001859</v>
      </c>
      <c r="B269" s="5" t="str">
        <f>VLOOKUP(H269,'FIPS Basin X-walk'!$A$2:$F$3224,6,FALSE)</f>
        <v>Atlantic Coast Basin</v>
      </c>
      <c r="C269" s="1" t="s">
        <v>13976</v>
      </c>
      <c r="D269" s="1"/>
      <c r="E269" s="1"/>
      <c r="F269" s="1" t="s">
        <v>13836</v>
      </c>
      <c r="G269" s="1" t="s">
        <v>13962</v>
      </c>
      <c r="H269" s="1">
        <v>24510</v>
      </c>
      <c r="I269" s="1">
        <v>1001859</v>
      </c>
      <c r="J269" s="1">
        <v>39.280230000000003</v>
      </c>
      <c r="K269" s="1">
        <v>-76.571119999999993</v>
      </c>
      <c r="L269" s="1"/>
      <c r="M269" s="1" t="s">
        <v>1509</v>
      </c>
      <c r="N269" s="1" t="s">
        <v>13818</v>
      </c>
      <c r="O269" s="1">
        <v>2022</v>
      </c>
      <c r="P269" s="1">
        <v>21230</v>
      </c>
      <c r="Q269" s="1" t="s">
        <v>24784</v>
      </c>
      <c r="R269" s="1"/>
      <c r="S269" s="1" t="s">
        <v>24785</v>
      </c>
      <c r="T269" s="1" t="s">
        <v>6828</v>
      </c>
      <c r="U269" s="1"/>
      <c r="V269" s="1" t="s">
        <v>9962</v>
      </c>
      <c r="W269" s="1" t="s">
        <v>6828</v>
      </c>
    </row>
    <row r="270" spans="1:23" x14ac:dyDescent="0.25">
      <c r="A270" s="1">
        <v>1003398</v>
      </c>
      <c r="B270" s="5" t="str">
        <f>VLOOKUP(H270,'FIPS Basin X-walk'!$A$2:$F$3224,6,FALSE)</f>
        <v>Atlantic Coast Basin</v>
      </c>
      <c r="C270" s="1" t="s">
        <v>13968</v>
      </c>
      <c r="D270" s="1"/>
      <c r="E270" s="1"/>
      <c r="F270" s="1" t="s">
        <v>13836</v>
      </c>
      <c r="G270" s="1" t="s">
        <v>13962</v>
      </c>
      <c r="H270" s="1">
        <v>24510</v>
      </c>
      <c r="I270" s="1">
        <v>1003398</v>
      </c>
      <c r="J270" s="1">
        <v>39.273021</v>
      </c>
      <c r="K270" s="1">
        <v>-76.618645999999998</v>
      </c>
      <c r="L270" s="1"/>
      <c r="M270" s="1" t="s">
        <v>1509</v>
      </c>
      <c r="N270" s="1" t="s">
        <v>13818</v>
      </c>
      <c r="O270" s="1">
        <v>2022</v>
      </c>
      <c r="P270" s="1">
        <v>21230</v>
      </c>
      <c r="Q270" s="1" t="s">
        <v>25103</v>
      </c>
      <c r="R270" s="1"/>
      <c r="S270" s="1" t="s">
        <v>24395</v>
      </c>
      <c r="T270" s="1" t="s">
        <v>6826</v>
      </c>
      <c r="U270" s="1"/>
      <c r="V270" s="1" t="s">
        <v>24413</v>
      </c>
      <c r="W270" s="1" t="s">
        <v>6826</v>
      </c>
    </row>
    <row r="271" spans="1:23" x14ac:dyDescent="0.25">
      <c r="A271" s="1">
        <v>1004094</v>
      </c>
      <c r="B271" s="5" t="str">
        <f>VLOOKUP(H271,'FIPS Basin X-walk'!$A$2:$F$3224,6,FALSE)</f>
        <v>Atlantic Coast Basin</v>
      </c>
      <c r="C271" s="1" t="s">
        <v>13965</v>
      </c>
      <c r="D271" s="1"/>
      <c r="E271" s="1" t="s">
        <v>6828</v>
      </c>
      <c r="F271" s="1" t="s">
        <v>13836</v>
      </c>
      <c r="G271" s="1" t="s">
        <v>13962</v>
      </c>
      <c r="H271" s="1">
        <v>24510</v>
      </c>
      <c r="I271" s="1">
        <v>1004094</v>
      </c>
      <c r="J271" s="1">
        <v>39.263517</v>
      </c>
      <c r="K271" s="1">
        <v>-76.623942</v>
      </c>
      <c r="L271" s="1"/>
      <c r="M271" s="1" t="s">
        <v>1509</v>
      </c>
      <c r="N271" s="1" t="s">
        <v>13818</v>
      </c>
      <c r="O271" s="1">
        <v>2022</v>
      </c>
      <c r="P271" s="1">
        <v>21230</v>
      </c>
      <c r="Q271" s="1" t="s">
        <v>13966</v>
      </c>
      <c r="R271" s="1"/>
      <c r="S271" s="1" t="s">
        <v>24389</v>
      </c>
      <c r="T271" s="1" t="s">
        <v>6826</v>
      </c>
      <c r="U271" s="1"/>
      <c r="V271" s="1" t="s">
        <v>9449</v>
      </c>
      <c r="W271" s="1" t="s">
        <v>6826</v>
      </c>
    </row>
    <row r="272" spans="1:23" x14ac:dyDescent="0.25">
      <c r="A272" s="1">
        <v>1005477</v>
      </c>
      <c r="B272" s="5" t="str">
        <f>VLOOKUP(H272,'FIPS Basin X-walk'!$A$2:$F$3224,6,FALSE)</f>
        <v>Atlantic Coast Basin</v>
      </c>
      <c r="C272" s="1" t="s">
        <v>13973</v>
      </c>
      <c r="D272" s="1"/>
      <c r="E272" s="1"/>
      <c r="F272" s="1" t="s">
        <v>1762</v>
      </c>
      <c r="G272" s="1" t="s">
        <v>13962</v>
      </c>
      <c r="H272" s="1">
        <v>24510</v>
      </c>
      <c r="I272" s="1">
        <v>1005477</v>
      </c>
      <c r="J272" s="1">
        <v>39.271298999999999</v>
      </c>
      <c r="K272" s="1">
        <v>-76.618519000000006</v>
      </c>
      <c r="L272" s="1"/>
      <c r="M272" s="1" t="s">
        <v>1509</v>
      </c>
      <c r="N272" s="1" t="s">
        <v>13818</v>
      </c>
      <c r="O272" s="1">
        <v>2022</v>
      </c>
      <c r="P272" s="1">
        <v>21230</v>
      </c>
      <c r="Q272" s="1" t="s">
        <v>1391</v>
      </c>
      <c r="R272" s="1" t="s">
        <v>24360</v>
      </c>
      <c r="S272" s="1" t="s">
        <v>24359</v>
      </c>
      <c r="T272" s="1" t="s">
        <v>6826</v>
      </c>
      <c r="U272" s="1"/>
      <c r="V272" s="1" t="s">
        <v>7301</v>
      </c>
      <c r="W272" s="1" t="s">
        <v>6826</v>
      </c>
    </row>
    <row r="273" spans="1:23" x14ac:dyDescent="0.25">
      <c r="A273" s="1">
        <v>1006046</v>
      </c>
      <c r="B273" s="5" t="str">
        <f>VLOOKUP(H273,'FIPS Basin X-walk'!$A$2:$F$3224,6,FALSE)</f>
        <v>Atlantic Coast Basin</v>
      </c>
      <c r="C273" s="1" t="s">
        <v>13977</v>
      </c>
      <c r="D273" s="1"/>
      <c r="E273" s="1"/>
      <c r="F273" s="1" t="s">
        <v>13836</v>
      </c>
      <c r="G273" s="1" t="s">
        <v>13962</v>
      </c>
      <c r="H273" s="1">
        <v>24510</v>
      </c>
      <c r="I273" s="1">
        <v>1006046</v>
      </c>
      <c r="J273" s="1">
        <v>39.212440000000001</v>
      </c>
      <c r="K273" s="1">
        <v>-76.568160000000006</v>
      </c>
      <c r="L273" s="1"/>
      <c r="M273" s="1" t="s">
        <v>1509</v>
      </c>
      <c r="N273" s="1" t="s">
        <v>13818</v>
      </c>
      <c r="O273" s="1">
        <v>2022</v>
      </c>
      <c r="P273" s="1">
        <v>21226</v>
      </c>
      <c r="Q273" s="1" t="s">
        <v>13978</v>
      </c>
      <c r="R273" s="1"/>
      <c r="S273" s="1" t="s">
        <v>24449</v>
      </c>
      <c r="T273" s="1" t="s">
        <v>6826</v>
      </c>
      <c r="U273" s="1"/>
      <c r="V273" s="1" t="s">
        <v>10864</v>
      </c>
      <c r="W273" s="1" t="s">
        <v>6826</v>
      </c>
    </row>
    <row r="274" spans="1:23" x14ac:dyDescent="0.25">
      <c r="A274" s="1">
        <v>1006248</v>
      </c>
      <c r="B274" s="5" t="str">
        <f>VLOOKUP(H274,'FIPS Basin X-walk'!$A$2:$F$3224,6,FALSE)</f>
        <v>Atlantic Coast Basin</v>
      </c>
      <c r="C274" s="1" t="s">
        <v>13974</v>
      </c>
      <c r="D274" s="1"/>
      <c r="E274" s="1"/>
      <c r="F274" s="1" t="s">
        <v>13836</v>
      </c>
      <c r="G274" s="1" t="s">
        <v>13962</v>
      </c>
      <c r="H274" s="1">
        <v>24510</v>
      </c>
      <c r="I274" s="1">
        <v>1006248</v>
      </c>
      <c r="J274" s="1">
        <v>39.263779999999997</v>
      </c>
      <c r="K274" s="1">
        <v>-76.555269999999993</v>
      </c>
      <c r="L274" s="1"/>
      <c r="M274" s="1" t="s">
        <v>1509</v>
      </c>
      <c r="N274" s="1" t="s">
        <v>13818</v>
      </c>
      <c r="O274" s="1">
        <v>2022</v>
      </c>
      <c r="P274" s="1">
        <v>21224</v>
      </c>
      <c r="Q274" s="1" t="s">
        <v>13975</v>
      </c>
      <c r="R274" s="1"/>
      <c r="S274" s="1" t="s">
        <v>24357</v>
      </c>
      <c r="T274" s="1" t="s">
        <v>6826</v>
      </c>
      <c r="U274" s="1"/>
      <c r="V274" s="1" t="s">
        <v>24509</v>
      </c>
      <c r="W274" s="1" t="s">
        <v>6826</v>
      </c>
    </row>
    <row r="275" spans="1:23" x14ac:dyDescent="0.25">
      <c r="A275" s="1">
        <v>1006614</v>
      </c>
      <c r="B275" s="5" t="str">
        <f>VLOOKUP(H275,'FIPS Basin X-walk'!$A$2:$F$3224,6,FALSE)</f>
        <v>Atlantic Coast Basin</v>
      </c>
      <c r="C275" s="1" t="s">
        <v>25745</v>
      </c>
      <c r="D275" s="1"/>
      <c r="E275" s="1"/>
      <c r="F275" s="1" t="s">
        <v>13836</v>
      </c>
      <c r="G275" s="1" t="s">
        <v>13962</v>
      </c>
      <c r="H275" s="1">
        <v>24510</v>
      </c>
      <c r="I275" s="1">
        <v>1006614</v>
      </c>
      <c r="J275" s="1">
        <v>39.329070000000002</v>
      </c>
      <c r="K275" s="1">
        <v>-76.617909999999995</v>
      </c>
      <c r="L275" s="1"/>
      <c r="M275" s="1" t="s">
        <v>1509</v>
      </c>
      <c r="N275" s="1" t="s">
        <v>13818</v>
      </c>
      <c r="O275" s="1">
        <v>2022</v>
      </c>
      <c r="P275" s="1">
        <v>21218</v>
      </c>
      <c r="Q275" s="1" t="s">
        <v>13972</v>
      </c>
      <c r="R275" s="1"/>
      <c r="S275" s="1" t="s">
        <v>24379</v>
      </c>
      <c r="T275" s="1" t="s">
        <v>6828</v>
      </c>
      <c r="U275" s="1"/>
      <c r="V275" s="1" t="s">
        <v>13971</v>
      </c>
      <c r="W275" s="1" t="s">
        <v>6826</v>
      </c>
    </row>
    <row r="276" spans="1:23" x14ac:dyDescent="0.25">
      <c r="A276" s="1">
        <v>1001568</v>
      </c>
      <c r="B276" s="5" t="str">
        <f>VLOOKUP(H276,'FIPS Basin X-walk'!$A$2:$F$3224,6,FALSE)</f>
        <v>Atlantic Coast Basin</v>
      </c>
      <c r="C276" s="1" t="s">
        <v>13960</v>
      </c>
      <c r="D276" s="1"/>
      <c r="E276" s="1"/>
      <c r="F276" s="1" t="s">
        <v>13961</v>
      </c>
      <c r="G276" s="1" t="s">
        <v>13962</v>
      </c>
      <c r="H276" s="1">
        <v>24510</v>
      </c>
      <c r="I276" s="1">
        <v>1001568</v>
      </c>
      <c r="J276" s="1">
        <v>39.205880000000001</v>
      </c>
      <c r="K276" s="1">
        <v>-76.559330000000003</v>
      </c>
      <c r="L276" s="1"/>
      <c r="M276" s="1" t="s">
        <v>1509</v>
      </c>
      <c r="N276" s="1" t="s">
        <v>13818</v>
      </c>
      <c r="O276" s="1">
        <v>2022</v>
      </c>
      <c r="P276" s="1">
        <v>21226</v>
      </c>
      <c r="Q276" s="1" t="s">
        <v>13963</v>
      </c>
      <c r="R276" s="1"/>
      <c r="S276" s="1" t="s">
        <v>24358</v>
      </c>
      <c r="T276" s="1" t="s">
        <v>6826</v>
      </c>
      <c r="U276" s="1"/>
      <c r="V276" s="1" t="s">
        <v>13964</v>
      </c>
      <c r="W276" s="1" t="s">
        <v>6826</v>
      </c>
    </row>
    <row r="277" spans="1:23" x14ac:dyDescent="0.25">
      <c r="A277" s="1">
        <v>1004330</v>
      </c>
      <c r="B277" s="5" t="str">
        <f>VLOOKUP(H277,'FIPS Basin X-walk'!$A$2:$F$3224,6,FALSE)</f>
        <v>Piedmont-Blue Ridge Prov</v>
      </c>
      <c r="C277" s="1" t="s">
        <v>13837</v>
      </c>
      <c r="D277" s="1"/>
      <c r="E277" s="1"/>
      <c r="F277" s="1" t="s">
        <v>13838</v>
      </c>
      <c r="G277" s="1" t="s">
        <v>13839</v>
      </c>
      <c r="H277" s="1">
        <v>24005</v>
      </c>
      <c r="I277" s="1">
        <v>1004330</v>
      </c>
      <c r="J277" s="1">
        <v>39.39819</v>
      </c>
      <c r="K277" s="1">
        <v>-76.397090000000006</v>
      </c>
      <c r="L277" s="1"/>
      <c r="M277" s="1" t="s">
        <v>1509</v>
      </c>
      <c r="N277" s="1" t="s">
        <v>13818</v>
      </c>
      <c r="O277" s="1">
        <v>2022</v>
      </c>
      <c r="P277" s="1">
        <v>21162</v>
      </c>
      <c r="Q277" s="1" t="s">
        <v>13840</v>
      </c>
      <c r="R277" s="1"/>
      <c r="S277" s="1" t="s">
        <v>24358</v>
      </c>
      <c r="T277" s="1" t="s">
        <v>6826</v>
      </c>
      <c r="U277" s="1"/>
      <c r="V277" s="1" t="s">
        <v>13841</v>
      </c>
      <c r="W277" s="1" t="s">
        <v>6826</v>
      </c>
    </row>
    <row r="278" spans="1:23" x14ac:dyDescent="0.25">
      <c r="A278" s="1">
        <v>1013395</v>
      </c>
      <c r="B278" s="5" t="str">
        <f>VLOOKUP(H278,'FIPS Basin X-walk'!$A$2:$F$3224,6,FALSE)</f>
        <v>Kerr Basin</v>
      </c>
      <c r="C278" s="1" t="s">
        <v>23918</v>
      </c>
      <c r="D278" s="1"/>
      <c r="E278" s="1"/>
      <c r="F278" s="1" t="s">
        <v>2177</v>
      </c>
      <c r="G278" s="1" t="s">
        <v>2177</v>
      </c>
      <c r="H278" s="1">
        <v>48019</v>
      </c>
      <c r="I278" s="1">
        <v>1013395</v>
      </c>
      <c r="J278" s="1">
        <v>29.740860000000001</v>
      </c>
      <c r="K278" s="1">
        <v>-99.143531999999993</v>
      </c>
      <c r="L278" s="1"/>
      <c r="M278" s="1" t="s">
        <v>1485</v>
      </c>
      <c r="N278" s="1" t="s">
        <v>9148</v>
      </c>
      <c r="O278" s="1">
        <v>2022</v>
      </c>
      <c r="P278" s="1">
        <v>78003</v>
      </c>
      <c r="Q278" s="1" t="s">
        <v>423</v>
      </c>
      <c r="R278" s="1"/>
      <c r="S278" s="1">
        <v>486210</v>
      </c>
      <c r="T278" s="1" t="s">
        <v>6826</v>
      </c>
      <c r="U278" s="1"/>
      <c r="V278" s="1" t="s">
        <v>9347</v>
      </c>
      <c r="W278" s="1" t="s">
        <v>6826</v>
      </c>
    </row>
    <row r="279" spans="1:23" x14ac:dyDescent="0.25">
      <c r="A279" s="1">
        <v>1007798</v>
      </c>
      <c r="B279" s="5" t="str">
        <f>VLOOKUP(H279,'FIPS Basin X-walk'!$A$2:$F$3224,6,FALSE)</f>
        <v>Piedmont-Blue Ridge Prov</v>
      </c>
      <c r="C279" s="1" t="s">
        <v>10127</v>
      </c>
      <c r="D279" s="1"/>
      <c r="E279" s="1"/>
      <c r="F279" s="1" t="s">
        <v>10128</v>
      </c>
      <c r="G279" s="1" t="s">
        <v>10129</v>
      </c>
      <c r="H279" s="1">
        <v>13011</v>
      </c>
      <c r="I279" s="1">
        <v>1007798</v>
      </c>
      <c r="J279" s="1">
        <v>34.361111000000001</v>
      </c>
      <c r="K279" s="1">
        <v>-83.468717999999996</v>
      </c>
      <c r="L279" s="1"/>
      <c r="M279" s="1" t="s">
        <v>1546</v>
      </c>
      <c r="N279" s="1" t="s">
        <v>10124</v>
      </c>
      <c r="O279" s="1">
        <v>2022</v>
      </c>
      <c r="P279" s="1">
        <v>30547</v>
      </c>
      <c r="Q279" s="1" t="s">
        <v>10130</v>
      </c>
      <c r="R279" s="1"/>
      <c r="S279" s="1" t="s">
        <v>24358</v>
      </c>
      <c r="T279" s="1" t="s">
        <v>6826</v>
      </c>
      <c r="U279" s="1"/>
      <c r="V279" s="1" t="s">
        <v>6878</v>
      </c>
      <c r="W279" s="1" t="s">
        <v>6826</v>
      </c>
    </row>
    <row r="280" spans="1:23" x14ac:dyDescent="0.25">
      <c r="A280" s="1">
        <v>1002699</v>
      </c>
      <c r="B280" s="5" t="str">
        <f>VLOOKUP(H280,'FIPS Basin X-walk'!$A$2:$F$3224,6,FALSE)</f>
        <v>Snake River Basin</v>
      </c>
      <c r="C280" s="1" t="s">
        <v>10699</v>
      </c>
      <c r="D280" s="1"/>
      <c r="E280" s="1"/>
      <c r="F280" s="1" t="s">
        <v>10700</v>
      </c>
      <c r="G280" s="1" t="s">
        <v>10693</v>
      </c>
      <c r="H280" s="1">
        <v>16005</v>
      </c>
      <c r="I280" s="1">
        <v>1002699</v>
      </c>
      <c r="J280" s="1">
        <v>42.781269999999999</v>
      </c>
      <c r="K280" s="1">
        <v>-112.37221</v>
      </c>
      <c r="L280" s="1"/>
      <c r="M280" s="1" t="s">
        <v>1552</v>
      </c>
      <c r="N280" s="1" t="s">
        <v>10680</v>
      </c>
      <c r="O280" s="1">
        <v>2022</v>
      </c>
      <c r="P280" s="1">
        <v>83204</v>
      </c>
      <c r="Q280" s="1" t="s">
        <v>10701</v>
      </c>
      <c r="R280" s="1"/>
      <c r="S280" s="1" t="s">
        <v>24358</v>
      </c>
      <c r="T280" s="1" t="s">
        <v>6826</v>
      </c>
      <c r="U280" s="1"/>
      <c r="V280" s="1" t="s">
        <v>10702</v>
      </c>
      <c r="W280" s="1" t="s">
        <v>6826</v>
      </c>
    </row>
    <row r="281" spans="1:23" x14ac:dyDescent="0.25">
      <c r="A281" s="1">
        <v>1008930</v>
      </c>
      <c r="B281" s="5" t="str">
        <f>VLOOKUP(H281,'FIPS Basin X-walk'!$A$2:$F$3224,6,FALSE)</f>
        <v>Snake River Basin</v>
      </c>
      <c r="C281" s="1" t="s">
        <v>10691</v>
      </c>
      <c r="D281" s="1"/>
      <c r="E281" s="1"/>
      <c r="F281" s="1" t="s">
        <v>10692</v>
      </c>
      <c r="G281" s="1" t="s">
        <v>10693</v>
      </c>
      <c r="H281" s="1">
        <v>16005</v>
      </c>
      <c r="I281" s="1">
        <v>1008930</v>
      </c>
      <c r="J281" s="1">
        <v>42.866748000000001</v>
      </c>
      <c r="K281" s="1">
        <v>-112.414601</v>
      </c>
      <c r="L281" s="1"/>
      <c r="M281" s="1" t="s">
        <v>1552</v>
      </c>
      <c r="N281" s="1" t="s">
        <v>10680</v>
      </c>
      <c r="O281" s="1">
        <v>2022</v>
      </c>
      <c r="P281" s="1">
        <v>83201</v>
      </c>
      <c r="Q281" s="1" t="s">
        <v>26047</v>
      </c>
      <c r="R281" s="1"/>
      <c r="S281" s="1" t="s">
        <v>24486</v>
      </c>
      <c r="T281" s="1" t="s">
        <v>6826</v>
      </c>
      <c r="U281" s="1"/>
      <c r="V281" s="1" t="s">
        <v>10695</v>
      </c>
      <c r="W281" s="1" t="s">
        <v>6826</v>
      </c>
    </row>
    <row r="282" spans="1:23" x14ac:dyDescent="0.25">
      <c r="A282" s="1">
        <v>1013741</v>
      </c>
      <c r="B282" s="5" t="str">
        <f>VLOOKUP(H282,'FIPS Basin X-walk'!$A$2:$F$3224,6,FALSE)</f>
        <v>Snake River Basin</v>
      </c>
      <c r="C282" s="1" t="s">
        <v>10696</v>
      </c>
      <c r="D282" s="1"/>
      <c r="E282" s="1"/>
      <c r="F282" s="1" t="s">
        <v>10692</v>
      </c>
      <c r="G282" s="1" t="s">
        <v>10693</v>
      </c>
      <c r="H282" s="1">
        <v>16005</v>
      </c>
      <c r="I282" s="1">
        <v>1013741</v>
      </c>
      <c r="J282" s="1">
        <v>42.893165000000003</v>
      </c>
      <c r="K282" s="1">
        <v>-112.48786</v>
      </c>
      <c r="L282" s="1"/>
      <c r="M282" s="1" t="s">
        <v>1552</v>
      </c>
      <c r="N282" s="1" t="s">
        <v>10680</v>
      </c>
      <c r="O282" s="1">
        <v>2022</v>
      </c>
      <c r="P282" s="1">
        <v>83204</v>
      </c>
      <c r="Q282" s="1" t="s">
        <v>10697</v>
      </c>
      <c r="R282" s="1"/>
      <c r="S282" s="1" t="s">
        <v>24517</v>
      </c>
      <c r="T282" s="1" t="s">
        <v>6826</v>
      </c>
      <c r="U282" s="1"/>
      <c r="V282" s="1" t="s">
        <v>10698</v>
      </c>
      <c r="W282" s="1" t="s">
        <v>6826</v>
      </c>
    </row>
    <row r="283" spans="1:23" x14ac:dyDescent="0.25">
      <c r="A283" s="1">
        <v>1013527</v>
      </c>
      <c r="B283" s="5" t="str">
        <f>VLOOKUP(H283,'FIPS Basin X-walk'!$A$2:$F$3224,6,FALSE)</f>
        <v>Wisconsin Arch</v>
      </c>
      <c r="C283" s="1" t="s">
        <v>23636</v>
      </c>
      <c r="D283" s="1"/>
      <c r="E283" s="1"/>
      <c r="F283" s="1" t="s">
        <v>23637</v>
      </c>
      <c r="G283" s="1" t="s">
        <v>3990</v>
      </c>
      <c r="H283" s="1">
        <v>26013</v>
      </c>
      <c r="I283" s="1">
        <v>1013527</v>
      </c>
      <c r="J283" s="1">
        <v>46.793722000000002</v>
      </c>
      <c r="K283" s="1">
        <v>-88.616566000000006</v>
      </c>
      <c r="L283" s="1"/>
      <c r="M283" s="1" t="s">
        <v>1493</v>
      </c>
      <c r="N283" s="1" t="s">
        <v>14185</v>
      </c>
      <c r="O283" s="1">
        <v>2022</v>
      </c>
      <c r="P283" s="1">
        <v>49958</v>
      </c>
      <c r="Q283" s="1" t="s">
        <v>23638</v>
      </c>
      <c r="R283" s="1"/>
      <c r="S283" s="1">
        <v>221112</v>
      </c>
      <c r="T283" s="1" t="s">
        <v>6826</v>
      </c>
      <c r="U283" s="1"/>
      <c r="V283" s="1" t="s">
        <v>10828</v>
      </c>
      <c r="W283" s="1" t="s">
        <v>6826</v>
      </c>
    </row>
    <row r="284" spans="1:23" x14ac:dyDescent="0.25">
      <c r="A284" s="1">
        <v>1006082</v>
      </c>
      <c r="B284" s="5" t="str">
        <f>VLOOKUP(H284,'FIPS Basin X-walk'!$A$2:$F$3224,6,FALSE)</f>
        <v>Wisconsin Arch</v>
      </c>
      <c r="C284" s="1" t="s">
        <v>14213</v>
      </c>
      <c r="D284" s="1"/>
      <c r="E284" s="1"/>
      <c r="F284" s="1" t="s">
        <v>14214</v>
      </c>
      <c r="G284" s="1" t="s">
        <v>14211</v>
      </c>
      <c r="H284" s="1">
        <v>26013</v>
      </c>
      <c r="I284" s="1">
        <v>1006082</v>
      </c>
      <c r="J284" s="1">
        <v>46.756630000000001</v>
      </c>
      <c r="K284" s="1">
        <v>-88.456085999999999</v>
      </c>
      <c r="L284" s="1"/>
      <c r="M284" s="1" t="s">
        <v>1493</v>
      </c>
      <c r="N284" s="1" t="s">
        <v>14185</v>
      </c>
      <c r="O284" s="1">
        <v>2022</v>
      </c>
      <c r="P284" s="1">
        <v>49946</v>
      </c>
      <c r="Q284" s="1" t="s">
        <v>14215</v>
      </c>
      <c r="R284" s="1"/>
      <c r="S284" s="1" t="s">
        <v>24804</v>
      </c>
      <c r="T284" s="1" t="s">
        <v>6826</v>
      </c>
      <c r="U284" s="1"/>
      <c r="V284" s="1" t="s">
        <v>7844</v>
      </c>
      <c r="W284" s="1" t="s">
        <v>6826</v>
      </c>
    </row>
    <row r="285" spans="1:23" x14ac:dyDescent="0.25">
      <c r="A285" s="1">
        <v>1011214</v>
      </c>
      <c r="B285" s="5" t="str">
        <f>VLOOKUP(H285,'FIPS Basin X-walk'!$A$2:$F$3224,6,FALSE)</f>
        <v>Wisconsin Arch</v>
      </c>
      <c r="C285" s="1" t="s">
        <v>14209</v>
      </c>
      <c r="D285" s="1"/>
      <c r="E285" s="1"/>
      <c r="F285" s="1" t="s">
        <v>14210</v>
      </c>
      <c r="G285" s="1" t="s">
        <v>14211</v>
      </c>
      <c r="H285" s="1">
        <v>26013</v>
      </c>
      <c r="I285" s="1">
        <v>1011214</v>
      </c>
      <c r="J285" s="1">
        <v>46.756875999999998</v>
      </c>
      <c r="K285" s="1">
        <v>-88.455896999999993</v>
      </c>
      <c r="L285" s="1"/>
      <c r="M285" s="1" t="s">
        <v>1493</v>
      </c>
      <c r="N285" s="1" t="s">
        <v>14185</v>
      </c>
      <c r="O285" s="1">
        <v>2022</v>
      </c>
      <c r="P285" s="1">
        <v>49946</v>
      </c>
      <c r="Q285" s="1" t="s">
        <v>14212</v>
      </c>
      <c r="R285" s="1"/>
      <c r="S285" s="1" t="s">
        <v>25071</v>
      </c>
      <c r="T285" s="1" t="s">
        <v>6828</v>
      </c>
      <c r="U285" s="1"/>
      <c r="V285" s="1" t="s">
        <v>26336</v>
      </c>
      <c r="W285" s="1" t="s">
        <v>6828</v>
      </c>
    </row>
    <row r="286" spans="1:23" x14ac:dyDescent="0.25">
      <c r="A286" s="1">
        <v>1002706</v>
      </c>
      <c r="B286" s="5" t="str">
        <f>VLOOKUP(H286,'FIPS Basin X-walk'!$A$2:$F$3224,6,FALSE)</f>
        <v>Sedgwick Basin</v>
      </c>
      <c r="C286" s="1" t="s">
        <v>12415</v>
      </c>
      <c r="D286" s="1"/>
      <c r="E286" s="1"/>
      <c r="F286" s="1" t="s">
        <v>12416</v>
      </c>
      <c r="G286" s="1" t="s">
        <v>12417</v>
      </c>
      <c r="H286" s="1">
        <v>20007</v>
      </c>
      <c r="I286" s="1">
        <v>1002706</v>
      </c>
      <c r="J286" s="1">
        <v>37.281480999999999</v>
      </c>
      <c r="K286" s="1">
        <v>-98.591324</v>
      </c>
      <c r="L286" s="1"/>
      <c r="M286" s="1" t="s">
        <v>1490</v>
      </c>
      <c r="N286" s="1" t="s">
        <v>12401</v>
      </c>
      <c r="O286" s="1">
        <v>2022</v>
      </c>
      <c r="P286" s="1">
        <v>67104</v>
      </c>
      <c r="Q286" s="1" t="s">
        <v>12418</v>
      </c>
      <c r="R286" s="1"/>
      <c r="S286" s="1" t="s">
        <v>24357</v>
      </c>
      <c r="T286" s="1" t="s">
        <v>6826</v>
      </c>
      <c r="U286" s="1"/>
      <c r="V286" s="1" t="s">
        <v>24509</v>
      </c>
      <c r="W286" s="1" t="s">
        <v>6826</v>
      </c>
    </row>
    <row r="287" spans="1:23" x14ac:dyDescent="0.25">
      <c r="A287" s="1">
        <v>1004334</v>
      </c>
      <c r="B287" s="5" t="str">
        <f>VLOOKUP(H287,'FIPS Basin X-walk'!$A$2:$F$3224,6,FALSE)</f>
        <v>S.GA Sedimentary Prov</v>
      </c>
      <c r="C287" s="1" t="s">
        <v>6843</v>
      </c>
      <c r="D287" s="1"/>
      <c r="E287" s="1"/>
      <c r="F287" s="1" t="s">
        <v>6844</v>
      </c>
      <c r="G287" s="1" t="s">
        <v>6845</v>
      </c>
      <c r="H287" s="1">
        <v>1005</v>
      </c>
      <c r="I287" s="1">
        <v>1004334</v>
      </c>
      <c r="J287" s="1">
        <v>31.876973</v>
      </c>
      <c r="K287" s="1">
        <v>-85.156068000000005</v>
      </c>
      <c r="L287" s="1"/>
      <c r="M287" s="1" t="s">
        <v>1482</v>
      </c>
      <c r="N287" s="1" t="s">
        <v>6824</v>
      </c>
      <c r="O287" s="1">
        <v>2022</v>
      </c>
      <c r="P287" s="1">
        <v>36027</v>
      </c>
      <c r="Q287" s="1" t="s">
        <v>6846</v>
      </c>
      <c r="R287" s="1"/>
      <c r="S287" s="1" t="s">
        <v>24921</v>
      </c>
      <c r="T287" s="1" t="s">
        <v>6826</v>
      </c>
      <c r="U287" s="1"/>
      <c r="V287" s="1" t="s">
        <v>25216</v>
      </c>
      <c r="W287" s="1" t="s">
        <v>6826</v>
      </c>
    </row>
    <row r="288" spans="1:23" x14ac:dyDescent="0.25">
      <c r="A288" s="1">
        <v>1007472</v>
      </c>
      <c r="B288" s="5" t="str">
        <f>VLOOKUP(H288,'FIPS Basin X-walk'!$A$2:$F$3224,6,FALSE)</f>
        <v>Appalachian Basin (Eastern Overthrust Area)</v>
      </c>
      <c r="C288" s="1" t="s">
        <v>22742</v>
      </c>
      <c r="D288" s="1"/>
      <c r="E288" s="1"/>
      <c r="F288" s="1" t="s">
        <v>22743</v>
      </c>
      <c r="G288" s="1" t="s">
        <v>6845</v>
      </c>
      <c r="H288" s="1">
        <v>54001</v>
      </c>
      <c r="I288" s="1">
        <v>1007472</v>
      </c>
      <c r="J288" s="1">
        <v>39.184925</v>
      </c>
      <c r="K288" s="1">
        <v>-80.053492000000006</v>
      </c>
      <c r="L288" s="1"/>
      <c r="M288" s="1" t="s">
        <v>1521</v>
      </c>
      <c r="N288" s="1" t="s">
        <v>22744</v>
      </c>
      <c r="O288" s="1">
        <v>2022</v>
      </c>
      <c r="P288" s="1">
        <v>26416</v>
      </c>
      <c r="Q288" s="1" t="s">
        <v>22745</v>
      </c>
      <c r="R288" s="1"/>
      <c r="S288" s="1"/>
      <c r="T288" s="1" t="s">
        <v>6826</v>
      </c>
      <c r="U288" s="1"/>
      <c r="V288" s="1" t="s">
        <v>9224</v>
      </c>
      <c r="W288" s="1" t="s">
        <v>6826</v>
      </c>
    </row>
    <row r="289" spans="1:23" x14ac:dyDescent="0.25">
      <c r="A289" s="1">
        <v>1007514</v>
      </c>
      <c r="B289" s="5" t="str">
        <f>VLOOKUP(H289,'FIPS Basin X-walk'!$A$2:$F$3224,6,FALSE)</f>
        <v/>
      </c>
      <c r="C289" s="1" t="s">
        <v>23465</v>
      </c>
      <c r="D289" s="1"/>
      <c r="E289" s="1"/>
      <c r="F289" s="1" t="s">
        <v>23466</v>
      </c>
      <c r="G289" s="1" t="s">
        <v>23467</v>
      </c>
      <c r="H289" s="1">
        <v>72017</v>
      </c>
      <c r="I289" s="1">
        <v>1007514</v>
      </c>
      <c r="J289" s="1">
        <v>18.433236999999998</v>
      </c>
      <c r="K289" s="1">
        <v>-66.570509000000001</v>
      </c>
      <c r="L289" s="1"/>
      <c r="M289" s="1" t="s">
        <v>1607</v>
      </c>
      <c r="N289" s="1" t="s">
        <v>23460</v>
      </c>
      <c r="O289" s="1">
        <v>2022</v>
      </c>
      <c r="P289" s="1">
        <v>617</v>
      </c>
      <c r="Q289" s="1" t="s">
        <v>23468</v>
      </c>
      <c r="R289" s="1"/>
      <c r="S289" s="1" t="s">
        <v>24757</v>
      </c>
      <c r="T289" s="1" t="s">
        <v>6828</v>
      </c>
      <c r="U289" s="1"/>
      <c r="V289" s="1" t="s">
        <v>11082</v>
      </c>
      <c r="W289" s="1" t="s">
        <v>6826</v>
      </c>
    </row>
    <row r="290" spans="1:23" x14ac:dyDescent="0.25">
      <c r="A290" s="1">
        <v>1001558</v>
      </c>
      <c r="B290" s="5" t="str">
        <f>VLOOKUP(H290,'FIPS Basin X-walk'!$A$2:$F$3224,6,FALSE)</f>
        <v>Williston Basin</v>
      </c>
      <c r="C290" s="1" t="s">
        <v>17558</v>
      </c>
      <c r="D290" s="1"/>
      <c r="E290" s="1"/>
      <c r="F290" s="1" t="s">
        <v>17559</v>
      </c>
      <c r="G290" s="1" t="s">
        <v>17560</v>
      </c>
      <c r="H290" s="1">
        <v>38003</v>
      </c>
      <c r="I290" s="1">
        <v>1001558</v>
      </c>
      <c r="J290" s="1">
        <v>47.191057999999998</v>
      </c>
      <c r="K290" s="1">
        <v>-98.425610000000006</v>
      </c>
      <c r="L290" s="1"/>
      <c r="M290" s="1" t="s">
        <v>1511</v>
      </c>
      <c r="N290" s="1" t="s">
        <v>17561</v>
      </c>
      <c r="O290" s="1">
        <v>2022</v>
      </c>
      <c r="P290" s="1">
        <v>58492</v>
      </c>
      <c r="Q290" s="1" t="s">
        <v>23979</v>
      </c>
      <c r="R290" s="1"/>
      <c r="S290" s="1" t="s">
        <v>24435</v>
      </c>
      <c r="T290" s="1" t="s">
        <v>6826</v>
      </c>
      <c r="U290" s="1"/>
      <c r="V290" s="1" t="s">
        <v>7297</v>
      </c>
      <c r="W290" s="1" t="s">
        <v>6826</v>
      </c>
    </row>
    <row r="291" spans="1:23" x14ac:dyDescent="0.25">
      <c r="A291" s="1">
        <v>1000658</v>
      </c>
      <c r="B291" s="5" t="str">
        <f>VLOOKUP(H291,'FIPS Basin X-walk'!$A$2:$F$3224,6,FALSE)</f>
        <v>Atlantic Coast Basin</v>
      </c>
      <c r="C291" s="1" t="s">
        <v>13979</v>
      </c>
      <c r="D291" s="1"/>
      <c r="E291" s="1"/>
      <c r="F291" s="1" t="s">
        <v>11058</v>
      </c>
      <c r="G291" s="1" t="s">
        <v>2106</v>
      </c>
      <c r="H291" s="1">
        <v>25001</v>
      </c>
      <c r="I291" s="1">
        <v>1000658</v>
      </c>
      <c r="J291" s="1">
        <v>41.769399999999997</v>
      </c>
      <c r="K291" s="1">
        <v>-70.509699999999995</v>
      </c>
      <c r="L291" s="1"/>
      <c r="M291" s="1" t="s">
        <v>1513</v>
      </c>
      <c r="N291" s="1" t="s">
        <v>13980</v>
      </c>
      <c r="O291" s="1">
        <v>2022</v>
      </c>
      <c r="P291" s="1">
        <v>2563</v>
      </c>
      <c r="Q291" s="1" t="s">
        <v>13981</v>
      </c>
      <c r="R291" s="1"/>
      <c r="S291" s="1" t="s">
        <v>24355</v>
      </c>
      <c r="T291" s="1" t="s">
        <v>6826</v>
      </c>
      <c r="U291" s="1"/>
      <c r="V291" s="1" t="s">
        <v>24575</v>
      </c>
      <c r="W291" s="1" t="s">
        <v>6828</v>
      </c>
    </row>
    <row r="292" spans="1:23" x14ac:dyDescent="0.25">
      <c r="A292" s="1">
        <v>1005814</v>
      </c>
      <c r="B292" s="5" t="str">
        <f>VLOOKUP(H292,'FIPS Basin X-walk'!$A$2:$F$3224,6,FALSE)</f>
        <v>Atlantic Coast Basin</v>
      </c>
      <c r="C292" s="1" t="s">
        <v>19669</v>
      </c>
      <c r="D292" s="1"/>
      <c r="E292" s="1"/>
      <c r="F292" s="1" t="s">
        <v>1628</v>
      </c>
      <c r="G292" s="1" t="s">
        <v>19670</v>
      </c>
      <c r="H292" s="1">
        <v>45011</v>
      </c>
      <c r="I292" s="1">
        <v>1005814</v>
      </c>
      <c r="J292" s="1">
        <v>33.244137000000002</v>
      </c>
      <c r="K292" s="1">
        <v>-81.472842999999997</v>
      </c>
      <c r="L292" s="1"/>
      <c r="M292" s="1" t="s">
        <v>1527</v>
      </c>
      <c r="N292" s="1" t="s">
        <v>19642</v>
      </c>
      <c r="O292" s="1">
        <v>2022</v>
      </c>
      <c r="P292" s="1">
        <v>29812</v>
      </c>
      <c r="Q292" s="1" t="s">
        <v>25307</v>
      </c>
      <c r="R292" s="1"/>
      <c r="S292" s="1" t="s">
        <v>24799</v>
      </c>
      <c r="T292" s="1" t="s">
        <v>6826</v>
      </c>
      <c r="U292" s="1"/>
      <c r="V292" s="1" t="s">
        <v>25308</v>
      </c>
      <c r="W292" s="1" t="s">
        <v>6826</v>
      </c>
    </row>
    <row r="293" spans="1:23" x14ac:dyDescent="0.25">
      <c r="A293" s="1">
        <v>1005973</v>
      </c>
      <c r="B293" s="5" t="str">
        <f>VLOOKUP(H293,'FIPS Basin X-walk'!$A$2:$F$3224,6,FALSE)</f>
        <v>Cincinnati Arch</v>
      </c>
      <c r="C293" s="1" t="s">
        <v>12682</v>
      </c>
      <c r="D293" s="1"/>
      <c r="E293" s="1"/>
      <c r="F293" s="1" t="s">
        <v>12683</v>
      </c>
      <c r="G293" s="1" t="s">
        <v>12684</v>
      </c>
      <c r="H293" s="1">
        <v>21009</v>
      </c>
      <c r="I293" s="1">
        <v>1005973</v>
      </c>
      <c r="J293" s="1">
        <v>36.988889</v>
      </c>
      <c r="K293" s="1">
        <v>-85.965000000000003</v>
      </c>
      <c r="L293" s="1"/>
      <c r="M293" s="1" t="s">
        <v>1497</v>
      </c>
      <c r="N293" s="1" t="s">
        <v>12675</v>
      </c>
      <c r="O293" s="1">
        <v>2022</v>
      </c>
      <c r="P293" s="1">
        <v>42141</v>
      </c>
      <c r="Q293" s="1" t="s">
        <v>12685</v>
      </c>
      <c r="R293" s="1"/>
      <c r="S293" s="1" t="s">
        <v>24358</v>
      </c>
      <c r="T293" s="1" t="s">
        <v>6826</v>
      </c>
      <c r="U293" s="1"/>
      <c r="V293" s="1" t="s">
        <v>25639</v>
      </c>
      <c r="W293" s="1" t="s">
        <v>6826</v>
      </c>
    </row>
    <row r="294" spans="1:23" x14ac:dyDescent="0.25">
      <c r="A294" s="1">
        <v>1002477</v>
      </c>
      <c r="B294" s="5" t="str">
        <f>VLOOKUP(H294,'FIPS Basin X-walk'!$A$2:$F$3224,6,FALSE)</f>
        <v>Piedmont-Blue Ridge Prov</v>
      </c>
      <c r="C294" s="1" t="s">
        <v>10131</v>
      </c>
      <c r="D294" s="1"/>
      <c r="E294" s="1"/>
      <c r="F294" s="1" t="s">
        <v>10132</v>
      </c>
      <c r="G294" s="1" t="s">
        <v>10133</v>
      </c>
      <c r="H294" s="1">
        <v>13013</v>
      </c>
      <c r="I294" s="1">
        <v>1002477</v>
      </c>
      <c r="J294" s="1">
        <v>33.965319999999998</v>
      </c>
      <c r="K294" s="1">
        <v>-83.773099999999999</v>
      </c>
      <c r="L294" s="1"/>
      <c r="M294" s="1" t="s">
        <v>1546</v>
      </c>
      <c r="N294" s="1" t="s">
        <v>10124</v>
      </c>
      <c r="O294" s="1">
        <v>2022</v>
      </c>
      <c r="P294" s="1">
        <v>30680</v>
      </c>
      <c r="Q294" s="1" t="s">
        <v>10134</v>
      </c>
      <c r="R294" s="1"/>
      <c r="S294" s="1" t="s">
        <v>24358</v>
      </c>
      <c r="T294" s="1" t="s">
        <v>6826</v>
      </c>
      <c r="U294" s="1"/>
      <c r="V294" s="1" t="s">
        <v>6952</v>
      </c>
      <c r="W294" s="1" t="s">
        <v>6826</v>
      </c>
    </row>
    <row r="295" spans="1:23" x14ac:dyDescent="0.25">
      <c r="A295" s="1">
        <v>1007721</v>
      </c>
      <c r="B295" s="5" t="str">
        <f>VLOOKUP(H295,'FIPS Basin X-walk'!$A$2:$F$3224,6,FALSE)</f>
        <v>Michigan Basin</v>
      </c>
      <c r="C295" s="1" t="s">
        <v>14221</v>
      </c>
      <c r="D295" s="1"/>
      <c r="E295" s="1"/>
      <c r="F295" s="1" t="s">
        <v>14222</v>
      </c>
      <c r="G295" s="1" t="s">
        <v>14218</v>
      </c>
      <c r="H295" s="1">
        <v>26015</v>
      </c>
      <c r="I295" s="1">
        <v>1007721</v>
      </c>
      <c r="J295" s="1">
        <v>42.680869999999999</v>
      </c>
      <c r="K295" s="1">
        <v>-85.290809999999993</v>
      </c>
      <c r="L295" s="1"/>
      <c r="M295" s="1" t="s">
        <v>1493</v>
      </c>
      <c r="N295" s="1" t="s">
        <v>14185</v>
      </c>
      <c r="O295" s="1">
        <v>2022</v>
      </c>
      <c r="P295" s="1">
        <v>49058</v>
      </c>
      <c r="Q295" s="1" t="s">
        <v>14223</v>
      </c>
      <c r="R295" s="1"/>
      <c r="S295" s="1" t="s">
        <v>24358</v>
      </c>
      <c r="T295" s="1" t="s">
        <v>6826</v>
      </c>
      <c r="U295" s="1"/>
      <c r="V295" s="1" t="s">
        <v>6878</v>
      </c>
      <c r="W295" s="1" t="s">
        <v>6826</v>
      </c>
    </row>
    <row r="296" spans="1:23" x14ac:dyDescent="0.25">
      <c r="A296" s="1">
        <v>1003135</v>
      </c>
      <c r="B296" s="5" t="str">
        <f>VLOOKUP(H296,'FIPS Basin X-walk'!$A$2:$F$3224,6,FALSE)</f>
        <v>Michigan Basin</v>
      </c>
      <c r="C296" s="1" t="s">
        <v>14216</v>
      </c>
      <c r="D296" s="1"/>
      <c r="E296" s="1"/>
      <c r="F296" s="1" t="s">
        <v>14217</v>
      </c>
      <c r="G296" s="1" t="s">
        <v>14218</v>
      </c>
      <c r="H296" s="1">
        <v>26015</v>
      </c>
      <c r="I296" s="1">
        <v>1003135</v>
      </c>
      <c r="J296" s="1">
        <v>42.766010000000001</v>
      </c>
      <c r="K296" s="1">
        <v>-85.074280000000002</v>
      </c>
      <c r="L296" s="1"/>
      <c r="M296" s="1" t="s">
        <v>1493</v>
      </c>
      <c r="N296" s="1" t="s">
        <v>14185</v>
      </c>
      <c r="O296" s="1">
        <v>2022</v>
      </c>
      <c r="P296" s="1">
        <v>48849</v>
      </c>
      <c r="Q296" s="1" t="s">
        <v>14219</v>
      </c>
      <c r="R296" s="1"/>
      <c r="S296" s="1" t="s">
        <v>24378</v>
      </c>
      <c r="T296" s="1" t="s">
        <v>6826</v>
      </c>
      <c r="U296" s="1"/>
      <c r="V296" s="1" t="s">
        <v>14220</v>
      </c>
      <c r="W296" s="1" t="s">
        <v>6826</v>
      </c>
    </row>
    <row r="297" spans="1:23" x14ac:dyDescent="0.25">
      <c r="A297" s="1">
        <v>1002167</v>
      </c>
      <c r="B297" s="5" t="str">
        <f>VLOOKUP(H297,'FIPS Basin X-walk'!$A$2:$F$3224,6,FALSE)</f>
        <v>Illinois Basin</v>
      </c>
      <c r="C297" s="1" t="s">
        <v>11477</v>
      </c>
      <c r="D297" s="1"/>
      <c r="E297" s="1"/>
      <c r="F297" s="1" t="s">
        <v>10475</v>
      </c>
      <c r="G297" s="1" t="s">
        <v>11478</v>
      </c>
      <c r="H297" s="1">
        <v>18005</v>
      </c>
      <c r="I297" s="1">
        <v>1002167</v>
      </c>
      <c r="J297" s="1">
        <v>39.134760999999997</v>
      </c>
      <c r="K297" s="1">
        <v>-85.933430000000001</v>
      </c>
      <c r="L297" s="1"/>
      <c r="M297" s="1" t="s">
        <v>1499</v>
      </c>
      <c r="N297" s="1" t="s">
        <v>11457</v>
      </c>
      <c r="O297" s="1">
        <v>2022</v>
      </c>
      <c r="P297" s="1">
        <v>47201</v>
      </c>
      <c r="Q297" s="1" t="s">
        <v>11479</v>
      </c>
      <c r="R297" s="1"/>
      <c r="S297" s="1" t="s">
        <v>24358</v>
      </c>
      <c r="T297" s="1" t="s">
        <v>6826</v>
      </c>
      <c r="U297" s="1"/>
      <c r="V297" s="1" t="s">
        <v>24860</v>
      </c>
      <c r="W297" s="1" t="s">
        <v>6826</v>
      </c>
    </row>
    <row r="298" spans="1:23" x14ac:dyDescent="0.25">
      <c r="A298" s="1">
        <v>1002168</v>
      </c>
      <c r="B298" s="5" t="str">
        <f>VLOOKUP(H298,'FIPS Basin X-walk'!$A$2:$F$3224,6,FALSE)</f>
        <v>Illinois Basin</v>
      </c>
      <c r="C298" s="1" t="s">
        <v>11480</v>
      </c>
      <c r="D298" s="1"/>
      <c r="E298" s="1"/>
      <c r="F298" s="1" t="s">
        <v>10475</v>
      </c>
      <c r="G298" s="1" t="s">
        <v>11478</v>
      </c>
      <c r="H298" s="1">
        <v>18005</v>
      </c>
      <c r="I298" s="1">
        <v>1002168</v>
      </c>
      <c r="J298" s="1">
        <v>39.224811000000003</v>
      </c>
      <c r="K298" s="1">
        <v>-85.800618999999998</v>
      </c>
      <c r="L298" s="1"/>
      <c r="M298" s="1" t="s">
        <v>1499</v>
      </c>
      <c r="N298" s="1" t="s">
        <v>11457</v>
      </c>
      <c r="O298" s="1">
        <v>2022</v>
      </c>
      <c r="P298" s="1">
        <v>47201</v>
      </c>
      <c r="Q298" s="1" t="s">
        <v>11481</v>
      </c>
      <c r="R298" s="1"/>
      <c r="S298" s="1" t="s">
        <v>24358</v>
      </c>
      <c r="T298" s="1" t="s">
        <v>6826</v>
      </c>
      <c r="U298" s="1"/>
      <c r="V298" s="1" t="s">
        <v>24860</v>
      </c>
      <c r="W298" s="1" t="s">
        <v>6826</v>
      </c>
    </row>
    <row r="299" spans="1:23" x14ac:dyDescent="0.25">
      <c r="A299" s="1">
        <v>1003141</v>
      </c>
      <c r="B299" s="5" t="str">
        <f>VLOOKUP(H299,'FIPS Basin X-walk'!$A$2:$F$3224,6,FALSE)</f>
        <v>Illinois Basin</v>
      </c>
      <c r="C299" s="1" t="s">
        <v>11482</v>
      </c>
      <c r="D299" s="1"/>
      <c r="E299" s="1"/>
      <c r="F299" s="1" t="s">
        <v>10475</v>
      </c>
      <c r="G299" s="1" t="s">
        <v>11478</v>
      </c>
      <c r="H299" s="1">
        <v>18005</v>
      </c>
      <c r="I299" s="1">
        <v>1003141</v>
      </c>
      <c r="J299" s="1">
        <v>39.135579999999997</v>
      </c>
      <c r="K299" s="1">
        <v>-85.955950000000001</v>
      </c>
      <c r="L299" s="1"/>
      <c r="M299" s="1" t="s">
        <v>1499</v>
      </c>
      <c r="N299" s="1" t="s">
        <v>11457</v>
      </c>
      <c r="O299" s="1">
        <v>2022</v>
      </c>
      <c r="P299" s="1">
        <v>47201</v>
      </c>
      <c r="Q299" s="1" t="s">
        <v>11483</v>
      </c>
      <c r="R299" s="1"/>
      <c r="S299" s="1" t="s">
        <v>24760</v>
      </c>
      <c r="T299" s="1" t="s">
        <v>6826</v>
      </c>
      <c r="U299" s="1"/>
      <c r="V299" s="1" t="s">
        <v>11484</v>
      </c>
      <c r="W299" s="1" t="s">
        <v>6826</v>
      </c>
    </row>
    <row r="300" spans="1:23" x14ac:dyDescent="0.25">
      <c r="A300" s="1">
        <v>1002401</v>
      </c>
      <c r="B300" s="5" t="str">
        <f>VLOOKUP(H300,'FIPS Basin X-walk'!$A$2:$F$3224,6,FALSE)</f>
        <v>Central Kansas Uplift</v>
      </c>
      <c r="C300" s="1" t="s">
        <v>12419</v>
      </c>
      <c r="D300" s="1"/>
      <c r="E300" s="1"/>
      <c r="F300" s="1" t="s">
        <v>12420</v>
      </c>
      <c r="G300" s="1" t="s">
        <v>12421</v>
      </c>
      <c r="H300" s="1">
        <v>20009</v>
      </c>
      <c r="I300" s="1">
        <v>1002401</v>
      </c>
      <c r="J300" s="1">
        <v>38.408200000000001</v>
      </c>
      <c r="K300" s="1">
        <v>-98.705399999999997</v>
      </c>
      <c r="L300" s="1"/>
      <c r="M300" s="1" t="s">
        <v>1490</v>
      </c>
      <c r="N300" s="1" t="s">
        <v>12401</v>
      </c>
      <c r="O300" s="1">
        <v>2022</v>
      </c>
      <c r="P300" s="1">
        <v>67530</v>
      </c>
      <c r="Q300" s="1" t="s">
        <v>12422</v>
      </c>
      <c r="R300" s="1"/>
      <c r="S300" s="1" t="s">
        <v>24358</v>
      </c>
      <c r="T300" s="1" t="s">
        <v>6826</v>
      </c>
      <c r="U300" s="1"/>
      <c r="V300" s="1" t="s">
        <v>24908</v>
      </c>
      <c r="W300" s="1" t="s">
        <v>6826</v>
      </c>
    </row>
    <row r="301" spans="1:23" x14ac:dyDescent="0.25">
      <c r="A301" s="1">
        <v>1007632</v>
      </c>
      <c r="B301" s="5" t="str">
        <f>VLOOKUP(H301,'FIPS Basin X-walk'!$A$2:$F$3224,6,FALSE)</f>
        <v>Cherokee Basin</v>
      </c>
      <c r="C301" s="1" t="s">
        <v>25890</v>
      </c>
      <c r="D301" s="1"/>
      <c r="E301" s="1"/>
      <c r="F301" s="1" t="s">
        <v>15459</v>
      </c>
      <c r="G301" s="1" t="s">
        <v>12421</v>
      </c>
      <c r="H301" s="1">
        <v>29011</v>
      </c>
      <c r="I301" s="1">
        <v>1007632</v>
      </c>
      <c r="J301" s="1">
        <v>37.518954999999998</v>
      </c>
      <c r="K301" s="1">
        <v>-94.274362999999994</v>
      </c>
      <c r="L301" s="1"/>
      <c r="M301" s="1" t="s">
        <v>1560</v>
      </c>
      <c r="N301" s="1" t="s">
        <v>15447</v>
      </c>
      <c r="O301" s="1">
        <v>2022</v>
      </c>
      <c r="P301" s="1">
        <v>64759</v>
      </c>
      <c r="Q301" s="1" t="s">
        <v>15460</v>
      </c>
      <c r="R301" s="1"/>
      <c r="S301" s="1" t="s">
        <v>24358</v>
      </c>
      <c r="T301" s="1" t="s">
        <v>6826</v>
      </c>
      <c r="U301" s="1"/>
      <c r="V301" s="1" t="s">
        <v>6952</v>
      </c>
      <c r="W301" s="1" t="s">
        <v>6826</v>
      </c>
    </row>
    <row r="302" spans="1:23" x14ac:dyDescent="0.25">
      <c r="A302" s="1">
        <v>1001505</v>
      </c>
      <c r="B302" s="5" t="str">
        <f>VLOOKUP(H302,'FIPS Basin X-walk'!$A$2:$F$3224,6,FALSE)</f>
        <v>Appalachian Basin (Eastern Overthrust Area)</v>
      </c>
      <c r="C302" s="1" t="s">
        <v>10135</v>
      </c>
      <c r="D302" s="1"/>
      <c r="E302" s="1" t="s">
        <v>6828</v>
      </c>
      <c r="F302" s="1" t="s">
        <v>10136</v>
      </c>
      <c r="G302" s="1" t="s">
        <v>1640</v>
      </c>
      <c r="H302" s="1">
        <v>13015</v>
      </c>
      <c r="I302" s="1">
        <v>1001505</v>
      </c>
      <c r="J302" s="1">
        <v>34.125599999999999</v>
      </c>
      <c r="K302" s="1">
        <v>-84.919200000000004</v>
      </c>
      <c r="L302" s="1"/>
      <c r="M302" s="1" t="s">
        <v>1546</v>
      </c>
      <c r="N302" s="1" t="s">
        <v>10124</v>
      </c>
      <c r="O302" s="1">
        <v>2022</v>
      </c>
      <c r="P302" s="1">
        <v>30120</v>
      </c>
      <c r="Q302" s="1" t="s">
        <v>10137</v>
      </c>
      <c r="R302" s="1"/>
      <c r="S302" s="1" t="s">
        <v>24355</v>
      </c>
      <c r="T302" s="1" t="s">
        <v>6826</v>
      </c>
      <c r="U302" s="1"/>
      <c r="V302" s="1" t="s">
        <v>6827</v>
      </c>
      <c r="W302" s="1" t="s">
        <v>6828</v>
      </c>
    </row>
    <row r="303" spans="1:23" x14ac:dyDescent="0.25">
      <c r="A303" s="1">
        <v>1001103</v>
      </c>
      <c r="B303" s="5" t="str">
        <f>VLOOKUP(H303,'FIPS Basin X-walk'!$A$2:$F$3224,6,FALSE)</f>
        <v>Appalachian Basin (Eastern Overthrust Area)</v>
      </c>
      <c r="C303" s="1" t="s">
        <v>10140</v>
      </c>
      <c r="D303" s="1"/>
      <c r="E303" s="1"/>
      <c r="F303" s="1" t="s">
        <v>10136</v>
      </c>
      <c r="G303" s="1" t="s">
        <v>10139</v>
      </c>
      <c r="H303" s="1">
        <v>13015</v>
      </c>
      <c r="I303" s="1">
        <v>1001103</v>
      </c>
      <c r="J303" s="1">
        <v>34.242778999999999</v>
      </c>
      <c r="K303" s="1">
        <v>-84.797775000000001</v>
      </c>
      <c r="L303" s="1"/>
      <c r="M303" s="1" t="s">
        <v>1546</v>
      </c>
      <c r="N303" s="1" t="s">
        <v>10124</v>
      </c>
      <c r="O303" s="1">
        <v>2022</v>
      </c>
      <c r="P303" s="1">
        <v>30121</v>
      </c>
      <c r="Q303" s="1" t="s">
        <v>10141</v>
      </c>
      <c r="R303" s="1"/>
      <c r="S303" s="1" t="s">
        <v>24372</v>
      </c>
      <c r="T303" s="1" t="s">
        <v>6826</v>
      </c>
      <c r="U303" s="1"/>
      <c r="V303" s="1" t="s">
        <v>7970</v>
      </c>
      <c r="W303" s="1" t="s">
        <v>6826</v>
      </c>
    </row>
    <row r="304" spans="1:23" x14ac:dyDescent="0.25">
      <c r="A304" s="1">
        <v>1006904</v>
      </c>
      <c r="B304" s="5" t="str">
        <f>VLOOKUP(H304,'FIPS Basin X-walk'!$A$2:$F$3224,6,FALSE)</f>
        <v>Appalachian Basin (Eastern Overthrust Area)</v>
      </c>
      <c r="C304" s="1" t="s">
        <v>10138</v>
      </c>
      <c r="D304" s="1"/>
      <c r="E304" s="1"/>
      <c r="F304" s="1" t="s">
        <v>10136</v>
      </c>
      <c r="G304" s="1" t="s">
        <v>10139</v>
      </c>
      <c r="H304" s="1">
        <v>13015</v>
      </c>
      <c r="I304" s="1">
        <v>1006904</v>
      </c>
      <c r="J304" s="1">
        <v>34.255699999999997</v>
      </c>
      <c r="K304" s="1">
        <v>-84.782499999999999</v>
      </c>
      <c r="L304" s="1"/>
      <c r="M304" s="1" t="s">
        <v>1546</v>
      </c>
      <c r="N304" s="1" t="s">
        <v>10124</v>
      </c>
      <c r="O304" s="1">
        <v>2022</v>
      </c>
      <c r="P304" s="1">
        <v>30120</v>
      </c>
      <c r="Q304" s="1" t="s">
        <v>25779</v>
      </c>
      <c r="R304" s="1"/>
      <c r="S304" s="1" t="s">
        <v>24673</v>
      </c>
      <c r="T304" s="1" t="s">
        <v>6826</v>
      </c>
      <c r="U304" s="1"/>
      <c r="V304" s="1" t="s">
        <v>8460</v>
      </c>
      <c r="W304" s="1" t="s">
        <v>6826</v>
      </c>
    </row>
    <row r="305" spans="1:23" x14ac:dyDescent="0.25">
      <c r="A305" s="1">
        <v>1000954</v>
      </c>
      <c r="B305" s="5" t="str">
        <f>VLOOKUP(H305,'FIPS Basin X-walk'!$A$2:$F$3224,6,FALSE)</f>
        <v>Gulf Coast Basin (LA, TX)</v>
      </c>
      <c r="C305" s="1" t="s">
        <v>20321</v>
      </c>
      <c r="D305" s="1"/>
      <c r="E305" s="1"/>
      <c r="F305" s="1" t="s">
        <v>13403</v>
      </c>
      <c r="G305" s="1" t="s">
        <v>1578</v>
      </c>
      <c r="H305" s="1">
        <v>48021</v>
      </c>
      <c r="I305" s="1">
        <v>1000954</v>
      </c>
      <c r="J305" s="1">
        <v>30.145600000000002</v>
      </c>
      <c r="K305" s="1">
        <v>-97.270799999999994</v>
      </c>
      <c r="L305" s="1"/>
      <c r="M305" s="1" t="s">
        <v>1485</v>
      </c>
      <c r="N305" s="1" t="s">
        <v>9148</v>
      </c>
      <c r="O305" s="1">
        <v>2022</v>
      </c>
      <c r="P305" s="1">
        <v>78602</v>
      </c>
      <c r="Q305" s="1" t="s">
        <v>20322</v>
      </c>
      <c r="R305" s="1"/>
      <c r="S305" s="1" t="s">
        <v>24355</v>
      </c>
      <c r="T305" s="1" t="s">
        <v>6826</v>
      </c>
      <c r="U305" s="1"/>
      <c r="V305" s="1" t="s">
        <v>20323</v>
      </c>
      <c r="W305" s="1" t="s">
        <v>6828</v>
      </c>
    </row>
    <row r="306" spans="1:23" x14ac:dyDescent="0.25">
      <c r="A306" s="1">
        <v>1001340</v>
      </c>
      <c r="B306" s="5" t="str">
        <f>VLOOKUP(H306,'FIPS Basin X-walk'!$A$2:$F$3224,6,FALSE)</f>
        <v>Gulf Coast Basin (LA, TX)</v>
      </c>
      <c r="C306" s="1" t="s">
        <v>20328</v>
      </c>
      <c r="D306" s="1"/>
      <c r="E306" s="1"/>
      <c r="F306" s="1" t="s">
        <v>13403</v>
      </c>
      <c r="G306" s="1" t="s">
        <v>1578</v>
      </c>
      <c r="H306" s="1">
        <v>48021</v>
      </c>
      <c r="I306" s="1">
        <v>1001340</v>
      </c>
      <c r="J306" s="1">
        <v>30.1478</v>
      </c>
      <c r="K306" s="1">
        <v>-97.27</v>
      </c>
      <c r="L306" s="1"/>
      <c r="M306" s="1" t="s">
        <v>1485</v>
      </c>
      <c r="N306" s="1" t="s">
        <v>9148</v>
      </c>
      <c r="O306" s="1">
        <v>2022</v>
      </c>
      <c r="P306" s="1">
        <v>78602</v>
      </c>
      <c r="Q306" s="1" t="s">
        <v>20329</v>
      </c>
      <c r="R306" s="1"/>
      <c r="S306" s="1" t="s">
        <v>24355</v>
      </c>
      <c r="T306" s="1" t="s">
        <v>6826</v>
      </c>
      <c r="U306" s="1"/>
      <c r="V306" s="1" t="s">
        <v>20330</v>
      </c>
      <c r="W306" s="1" t="s">
        <v>6828</v>
      </c>
    </row>
    <row r="307" spans="1:23" x14ac:dyDescent="0.25">
      <c r="A307" s="1">
        <v>1007300</v>
      </c>
      <c r="B307" s="5" t="str">
        <f>VLOOKUP(H307,'FIPS Basin X-walk'!$A$2:$F$3224,6,FALSE)</f>
        <v>Gulf Coast Basin (LA, TX)</v>
      </c>
      <c r="C307" s="1" t="s">
        <v>20331</v>
      </c>
      <c r="D307" s="1"/>
      <c r="E307" s="1"/>
      <c r="F307" s="1" t="s">
        <v>20332</v>
      </c>
      <c r="G307" s="1" t="s">
        <v>1578</v>
      </c>
      <c r="H307" s="1">
        <v>48021</v>
      </c>
      <c r="I307" s="1">
        <v>1007300</v>
      </c>
      <c r="J307" s="1">
        <v>30.145800000000001</v>
      </c>
      <c r="K307" s="1">
        <v>-97.55</v>
      </c>
      <c r="L307" s="1"/>
      <c r="M307" s="1" t="s">
        <v>1485</v>
      </c>
      <c r="N307" s="1" t="s">
        <v>9148</v>
      </c>
      <c r="O307" s="1">
        <v>2022</v>
      </c>
      <c r="P307" s="1">
        <v>78612</v>
      </c>
      <c r="Q307" s="1" t="s">
        <v>20333</v>
      </c>
      <c r="R307" s="1"/>
      <c r="S307" s="1" t="s">
        <v>24355</v>
      </c>
      <c r="T307" s="1" t="s">
        <v>6826</v>
      </c>
      <c r="U307" s="1"/>
      <c r="V307" s="1" t="s">
        <v>20334</v>
      </c>
      <c r="W307" s="1" t="s">
        <v>6828</v>
      </c>
    </row>
    <row r="308" spans="1:23" x14ac:dyDescent="0.25">
      <c r="A308" s="1">
        <v>1013363</v>
      </c>
      <c r="B308" s="5" t="str">
        <f>VLOOKUP(H308,'FIPS Basin X-walk'!$A$2:$F$3224,6,FALSE)</f>
        <v>Gulf Coast Basin (LA, TX)</v>
      </c>
      <c r="C308" s="1" t="s">
        <v>20324</v>
      </c>
      <c r="D308" s="1"/>
      <c r="E308" s="1"/>
      <c r="F308" s="1" t="s">
        <v>1578</v>
      </c>
      <c r="G308" s="1" t="s">
        <v>20325</v>
      </c>
      <c r="H308" s="1">
        <v>48021</v>
      </c>
      <c r="I308" s="1">
        <v>1013363</v>
      </c>
      <c r="J308" s="1">
        <v>30.21489</v>
      </c>
      <c r="K308" s="1">
        <v>-97.300780000000003</v>
      </c>
      <c r="L308" s="1"/>
      <c r="M308" s="1" t="s">
        <v>1485</v>
      </c>
      <c r="N308" s="1" t="s">
        <v>9148</v>
      </c>
      <c r="O308" s="1">
        <v>2022</v>
      </c>
      <c r="P308" s="1">
        <v>78602</v>
      </c>
      <c r="Q308" s="1" t="s">
        <v>12972</v>
      </c>
      <c r="R308" s="1"/>
      <c r="S308" s="1" t="s">
        <v>24364</v>
      </c>
      <c r="T308" s="1" t="s">
        <v>6826</v>
      </c>
      <c r="U308" s="1"/>
      <c r="V308" s="1" t="s">
        <v>12973</v>
      </c>
      <c r="W308" s="1" t="s">
        <v>6826</v>
      </c>
    </row>
    <row r="309" spans="1:23" x14ac:dyDescent="0.25">
      <c r="A309" s="1">
        <v>1005601</v>
      </c>
      <c r="B309" s="5" t="str">
        <f>VLOOKUP(H309,'FIPS Basin X-walk'!$A$2:$F$3224,6,FALSE)</f>
        <v>Gulf Coast Basin (LA, TX)</v>
      </c>
      <c r="C309" s="1" t="s">
        <v>20326</v>
      </c>
      <c r="D309" s="1"/>
      <c r="E309" s="1"/>
      <c r="F309" s="1" t="s">
        <v>10917</v>
      </c>
      <c r="G309" s="1" t="s">
        <v>20325</v>
      </c>
      <c r="H309" s="1">
        <v>48021</v>
      </c>
      <c r="I309" s="1">
        <v>1005601</v>
      </c>
      <c r="J309" s="1">
        <v>30.329029999999999</v>
      </c>
      <c r="K309" s="1">
        <v>-97.292069999999995</v>
      </c>
      <c r="L309" s="1"/>
      <c r="M309" s="1" t="s">
        <v>1485</v>
      </c>
      <c r="N309" s="1" t="s">
        <v>9148</v>
      </c>
      <c r="O309" s="1">
        <v>2022</v>
      </c>
      <c r="P309" s="1">
        <v>78621</v>
      </c>
      <c r="Q309" s="1" t="s">
        <v>20327</v>
      </c>
      <c r="R309" s="1"/>
      <c r="S309" s="1" t="s">
        <v>24844</v>
      </c>
      <c r="T309" s="1" t="s">
        <v>6826</v>
      </c>
      <c r="U309" s="1"/>
      <c r="V309" s="1" t="s">
        <v>7232</v>
      </c>
      <c r="W309" s="1" t="s">
        <v>6826</v>
      </c>
    </row>
    <row r="310" spans="1:23" x14ac:dyDescent="0.25">
      <c r="A310" s="1">
        <v>1002586</v>
      </c>
      <c r="B310" s="5" t="str">
        <f>VLOOKUP(H310,'FIPS Basin X-walk'!$A$2:$F$3224,6,FALSE)</f>
        <v>Cincinnati Arch</v>
      </c>
      <c r="C310" s="1" t="s">
        <v>12686</v>
      </c>
      <c r="D310" s="1"/>
      <c r="E310" s="1"/>
      <c r="F310" s="1" t="s">
        <v>65</v>
      </c>
      <c r="G310" s="1" t="s">
        <v>12687</v>
      </c>
      <c r="H310" s="1">
        <v>21011</v>
      </c>
      <c r="I310" s="1">
        <v>1002586</v>
      </c>
      <c r="J310" s="1">
        <v>38.263516000000003</v>
      </c>
      <c r="K310" s="1">
        <v>-83.790853999999996</v>
      </c>
      <c r="L310" s="1"/>
      <c r="M310" s="1" t="s">
        <v>1497</v>
      </c>
      <c r="N310" s="1" t="s">
        <v>12675</v>
      </c>
      <c r="O310" s="1">
        <v>2022</v>
      </c>
      <c r="P310" s="1">
        <v>40360</v>
      </c>
      <c r="Q310" s="1" t="s">
        <v>65</v>
      </c>
      <c r="R310" s="1"/>
      <c r="S310" s="1" t="s">
        <v>24435</v>
      </c>
      <c r="T310" s="1" t="s">
        <v>6826</v>
      </c>
      <c r="U310" s="1"/>
      <c r="V310" s="1" t="s">
        <v>7297</v>
      </c>
      <c r="W310" s="1" t="s">
        <v>6826</v>
      </c>
    </row>
    <row r="311" spans="1:23" x14ac:dyDescent="0.25">
      <c r="A311" s="1">
        <v>1014651</v>
      </c>
      <c r="B311" s="5" t="str">
        <f>VLOOKUP(H311,'FIPS Basin X-walk'!$A$2:$F$3224,6,FALSE)</f>
        <v>Ozark Uplift</v>
      </c>
      <c r="C311" s="1" t="s">
        <v>27356</v>
      </c>
      <c r="D311" s="1"/>
      <c r="E311" s="1"/>
      <c r="F311" s="1" t="s">
        <v>10750</v>
      </c>
      <c r="G311" s="1" t="s">
        <v>2411</v>
      </c>
      <c r="H311" s="1">
        <v>5005</v>
      </c>
      <c r="I311" s="1">
        <v>1014651</v>
      </c>
      <c r="J311" s="1">
        <v>36.359630419734202</v>
      </c>
      <c r="K311" s="1">
        <v>-92.386011691835293</v>
      </c>
      <c r="L311" s="1"/>
      <c r="M311" s="1" t="s">
        <v>1520</v>
      </c>
      <c r="N311" s="1" t="s">
        <v>7740</v>
      </c>
      <c r="O311" s="1">
        <v>2022</v>
      </c>
      <c r="P311" s="1">
        <v>72653</v>
      </c>
      <c r="Q311" s="1" t="s">
        <v>27357</v>
      </c>
      <c r="R311" s="1"/>
      <c r="S311" s="1">
        <v>326113</v>
      </c>
      <c r="T311" s="1" t="s">
        <v>6826</v>
      </c>
      <c r="U311" s="1"/>
      <c r="V311" s="1" t="s">
        <v>27358</v>
      </c>
      <c r="W311" s="1" t="s">
        <v>6826</v>
      </c>
    </row>
    <row r="312" spans="1:23" x14ac:dyDescent="0.25">
      <c r="A312" s="1">
        <v>1007374</v>
      </c>
      <c r="B312" s="5" t="str">
        <f>VLOOKUP(H312,'FIPS Basin X-walk'!$A$2:$F$3224,6,FALSE)</f>
        <v>Michigan Basin</v>
      </c>
      <c r="C312" s="1" t="s">
        <v>14231</v>
      </c>
      <c r="D312" s="1"/>
      <c r="E312" s="1" t="s">
        <v>6828</v>
      </c>
      <c r="F312" s="1" t="s">
        <v>14232</v>
      </c>
      <c r="G312" s="1" t="s">
        <v>2001</v>
      </c>
      <c r="H312" s="1">
        <v>26017</v>
      </c>
      <c r="I312" s="1">
        <v>1007374</v>
      </c>
      <c r="J312" s="1">
        <v>43.642499999999998</v>
      </c>
      <c r="K312" s="1">
        <v>-83.843100000000007</v>
      </c>
      <c r="L312" s="1"/>
      <c r="M312" s="1" t="s">
        <v>1493</v>
      </c>
      <c r="N312" s="1" t="s">
        <v>14185</v>
      </c>
      <c r="O312" s="1">
        <v>2022</v>
      </c>
      <c r="P312" s="1">
        <v>48732</v>
      </c>
      <c r="Q312" s="1" t="s">
        <v>14233</v>
      </c>
      <c r="R312" s="1"/>
      <c r="S312" s="1" t="s">
        <v>24355</v>
      </c>
      <c r="T312" s="1" t="s">
        <v>6826</v>
      </c>
      <c r="U312" s="1"/>
      <c r="V312" s="1" t="s">
        <v>14234</v>
      </c>
      <c r="W312" s="1" t="s">
        <v>6828</v>
      </c>
    </row>
    <row r="313" spans="1:23" x14ac:dyDescent="0.25">
      <c r="A313" s="1">
        <v>1001491</v>
      </c>
      <c r="B313" s="5" t="str">
        <f>VLOOKUP(H313,'FIPS Basin X-walk'!$A$2:$F$3224,6,FALSE)</f>
        <v>S.GA Sedimentary Prov</v>
      </c>
      <c r="C313" s="1" t="s">
        <v>9637</v>
      </c>
      <c r="D313" s="1"/>
      <c r="E313" s="1"/>
      <c r="F313" s="1" t="s">
        <v>9638</v>
      </c>
      <c r="G313" s="1" t="s">
        <v>2001</v>
      </c>
      <c r="H313" s="1">
        <v>12005</v>
      </c>
      <c r="I313" s="1">
        <v>1001491</v>
      </c>
      <c r="J313" s="1">
        <v>30.268899999999999</v>
      </c>
      <c r="K313" s="1">
        <v>-85.700299999999999</v>
      </c>
      <c r="L313" s="1"/>
      <c r="M313" s="1" t="s">
        <v>1506</v>
      </c>
      <c r="N313" s="1" t="s">
        <v>9619</v>
      </c>
      <c r="O313" s="1">
        <v>2022</v>
      </c>
      <c r="P313" s="1">
        <v>32409</v>
      </c>
      <c r="Q313" s="1" t="s">
        <v>9639</v>
      </c>
      <c r="R313" s="1"/>
      <c r="S313" s="1" t="s">
        <v>24355</v>
      </c>
      <c r="T313" s="1" t="s">
        <v>6826</v>
      </c>
      <c r="U313" s="1"/>
      <c r="V313" s="1" t="s">
        <v>9640</v>
      </c>
      <c r="W313" s="1" t="s">
        <v>6828</v>
      </c>
    </row>
    <row r="314" spans="1:23" x14ac:dyDescent="0.25">
      <c r="A314" s="1">
        <v>1005758</v>
      </c>
      <c r="B314" s="5" t="str">
        <f>VLOOKUP(H314,'FIPS Basin X-walk'!$A$2:$F$3224,6,FALSE)</f>
        <v>Michigan Basin</v>
      </c>
      <c r="C314" s="1" t="s">
        <v>14227</v>
      </c>
      <c r="D314" s="1"/>
      <c r="E314" s="1"/>
      <c r="F314" s="1" t="s">
        <v>14228</v>
      </c>
      <c r="G314" s="1" t="s">
        <v>9634</v>
      </c>
      <c r="H314" s="1">
        <v>26017</v>
      </c>
      <c r="I314" s="1">
        <v>1005758</v>
      </c>
      <c r="J314" s="1">
        <v>43.574860000000001</v>
      </c>
      <c r="K314" s="1">
        <v>-83.915880000000001</v>
      </c>
      <c r="L314" s="1"/>
      <c r="M314" s="1" t="s">
        <v>1493</v>
      </c>
      <c r="N314" s="1" t="s">
        <v>14185</v>
      </c>
      <c r="O314" s="1">
        <v>2022</v>
      </c>
      <c r="P314" s="1">
        <v>48706</v>
      </c>
      <c r="Q314" s="1" t="s">
        <v>14229</v>
      </c>
      <c r="R314" s="1"/>
      <c r="S314" s="1" t="s">
        <v>24366</v>
      </c>
      <c r="T314" s="1" t="s">
        <v>6826</v>
      </c>
      <c r="U314" s="1"/>
      <c r="V314" s="1" t="s">
        <v>14230</v>
      </c>
      <c r="W314" s="1" t="s">
        <v>6826</v>
      </c>
    </row>
    <row r="315" spans="1:23" x14ac:dyDescent="0.25">
      <c r="A315" s="1">
        <v>1002442</v>
      </c>
      <c r="B315" s="5" t="str">
        <f>VLOOKUP(H315,'FIPS Basin X-walk'!$A$2:$F$3224,6,FALSE)</f>
        <v>S.GA Sedimentary Prov</v>
      </c>
      <c r="C315" s="1" t="s">
        <v>24915</v>
      </c>
      <c r="D315" s="1"/>
      <c r="E315" s="1"/>
      <c r="F315" s="1" t="s">
        <v>9633</v>
      </c>
      <c r="G315" s="1" t="s">
        <v>9634</v>
      </c>
      <c r="H315" s="1">
        <v>12005</v>
      </c>
      <c r="I315" s="1">
        <v>1002442</v>
      </c>
      <c r="J315" s="1">
        <v>30.1676</v>
      </c>
      <c r="K315" s="1">
        <v>-85.620890000000003</v>
      </c>
      <c r="L315" s="1"/>
      <c r="M315" s="1" t="s">
        <v>1506</v>
      </c>
      <c r="N315" s="1" t="s">
        <v>9619</v>
      </c>
      <c r="O315" s="1">
        <v>2022</v>
      </c>
      <c r="P315" s="1">
        <v>32401</v>
      </c>
      <c r="Q315" s="1" t="s">
        <v>24916</v>
      </c>
      <c r="R315" s="1" t="s">
        <v>24410</v>
      </c>
      <c r="S315" s="1" t="s">
        <v>24414</v>
      </c>
      <c r="T315" s="1" t="s">
        <v>6826</v>
      </c>
      <c r="U315" s="1"/>
      <c r="V315" s="1" t="s">
        <v>9636</v>
      </c>
      <c r="W315" s="1" t="s">
        <v>6826</v>
      </c>
    </row>
    <row r="316" spans="1:23" x14ac:dyDescent="0.25">
      <c r="A316" s="1">
        <v>1006958</v>
      </c>
      <c r="B316" s="5" t="str">
        <f>VLOOKUP(H316,'FIPS Basin X-walk'!$A$2:$F$3224,6,FALSE)</f>
        <v>S.GA Sedimentary Prov</v>
      </c>
      <c r="C316" s="1" t="s">
        <v>9635</v>
      </c>
      <c r="D316" s="1"/>
      <c r="E316" s="1"/>
      <c r="F316" s="1" t="s">
        <v>9633</v>
      </c>
      <c r="G316" s="1" t="s">
        <v>9634</v>
      </c>
      <c r="H316" s="1">
        <v>12005</v>
      </c>
      <c r="I316" s="1">
        <v>1006958</v>
      </c>
      <c r="J316" s="1">
        <v>30.142399999999999</v>
      </c>
      <c r="K316" s="1">
        <v>-85.620500000000007</v>
      </c>
      <c r="L316" s="1"/>
      <c r="M316" s="1" t="s">
        <v>1506</v>
      </c>
      <c r="N316" s="1" t="s">
        <v>9619</v>
      </c>
      <c r="O316" s="1">
        <v>2022</v>
      </c>
      <c r="P316" s="1">
        <v>32401</v>
      </c>
      <c r="Q316" s="1" t="s">
        <v>25791</v>
      </c>
      <c r="R316" s="1" t="s">
        <v>24385</v>
      </c>
      <c r="S316" s="1" t="s">
        <v>24436</v>
      </c>
      <c r="T316" s="1" t="s">
        <v>6828</v>
      </c>
      <c r="U316" s="1"/>
      <c r="V316" s="1" t="s">
        <v>6986</v>
      </c>
      <c r="W316" s="1" t="s">
        <v>6828</v>
      </c>
    </row>
    <row r="317" spans="1:23" x14ac:dyDescent="0.25">
      <c r="A317" s="1">
        <v>1001993</v>
      </c>
      <c r="B317" s="5" t="str">
        <f>VLOOKUP(H317,'FIPS Basin X-walk'!$A$2:$F$3224,6,FALSE)</f>
        <v>Michigan Basin</v>
      </c>
      <c r="C317" s="1" t="s">
        <v>14224</v>
      </c>
      <c r="D317" s="1"/>
      <c r="E317" s="1"/>
      <c r="F317" s="1" t="s">
        <v>14225</v>
      </c>
      <c r="G317" s="1" t="s">
        <v>9634</v>
      </c>
      <c r="H317" s="1">
        <v>26017</v>
      </c>
      <c r="I317" s="1">
        <v>1001993</v>
      </c>
      <c r="J317" s="1">
        <v>43.896149999999999</v>
      </c>
      <c r="K317" s="1">
        <v>-83.949330000000003</v>
      </c>
      <c r="L317" s="1"/>
      <c r="M317" s="1" t="s">
        <v>1493</v>
      </c>
      <c r="N317" s="1" t="s">
        <v>14185</v>
      </c>
      <c r="O317" s="1">
        <v>2022</v>
      </c>
      <c r="P317" s="1">
        <v>48650</v>
      </c>
      <c r="Q317" s="1" t="s">
        <v>14226</v>
      </c>
      <c r="R317" s="1"/>
      <c r="S317" s="1" t="s">
        <v>24358</v>
      </c>
      <c r="T317" s="1" t="s">
        <v>6826</v>
      </c>
      <c r="U317" s="1"/>
      <c r="V317" s="1" t="s">
        <v>6952</v>
      </c>
      <c r="W317" s="1" t="s">
        <v>6826</v>
      </c>
    </row>
    <row r="318" spans="1:23" x14ac:dyDescent="0.25">
      <c r="A318" s="1">
        <v>1005166</v>
      </c>
      <c r="B318" s="5" t="str">
        <f>VLOOKUP(H318,'FIPS Basin X-walk'!$A$2:$F$3224,6,FALSE)</f>
        <v/>
      </c>
      <c r="C318" s="1" t="s">
        <v>25473</v>
      </c>
      <c r="D318" s="1"/>
      <c r="E318" s="1"/>
      <c r="F318" s="1" t="s">
        <v>1606</v>
      </c>
      <c r="G318" s="1" t="s">
        <v>25474</v>
      </c>
      <c r="H318" s="1">
        <v>72021</v>
      </c>
      <c r="I318" s="1">
        <v>1005166</v>
      </c>
      <c r="J318" s="1">
        <v>18.417949</v>
      </c>
      <c r="K318" s="1">
        <v>-66.171272000000002</v>
      </c>
      <c r="L318" s="1"/>
      <c r="M318" s="1" t="s">
        <v>1607</v>
      </c>
      <c r="N318" s="1" t="s">
        <v>23460</v>
      </c>
      <c r="O318" s="1">
        <v>2022</v>
      </c>
      <c r="P318" s="1">
        <v>961</v>
      </c>
      <c r="Q318" s="1" t="s">
        <v>23521</v>
      </c>
      <c r="R318" s="1"/>
      <c r="S318" s="1" t="s">
        <v>24358</v>
      </c>
      <c r="T318" s="1" t="s">
        <v>6826</v>
      </c>
      <c r="U318" s="1"/>
      <c r="V318" s="1" t="s">
        <v>23522</v>
      </c>
      <c r="W318" s="1" t="s">
        <v>6826</v>
      </c>
    </row>
    <row r="319" spans="1:23" x14ac:dyDescent="0.25">
      <c r="A319" s="1">
        <v>1004789</v>
      </c>
      <c r="B319" s="5" t="str">
        <f>VLOOKUP(H319,'FIPS Basin X-walk'!$A$2:$F$3224,6,FALSE)</f>
        <v>Wisconsin Arch</v>
      </c>
      <c r="C319" s="1" t="s">
        <v>25396</v>
      </c>
      <c r="D319" s="1"/>
      <c r="E319" s="1"/>
      <c r="F319" s="1" t="s">
        <v>25397</v>
      </c>
      <c r="G319" s="1" t="s">
        <v>25398</v>
      </c>
      <c r="H319" s="1">
        <v>55007</v>
      </c>
      <c r="I319" s="1">
        <v>1004789</v>
      </c>
      <c r="J319" s="1">
        <v>46.6083</v>
      </c>
      <c r="K319" s="1">
        <v>-91.269499999999994</v>
      </c>
      <c r="L319" s="1"/>
      <c r="M319" s="1" t="s">
        <v>1517</v>
      </c>
      <c r="N319" s="1" t="s">
        <v>22991</v>
      </c>
      <c r="O319" s="1">
        <v>2022</v>
      </c>
      <c r="P319" s="1">
        <v>54847</v>
      </c>
      <c r="Q319" s="1" t="s">
        <v>24056</v>
      </c>
      <c r="R319" s="1"/>
      <c r="S319" s="1" t="s">
        <v>24435</v>
      </c>
      <c r="T319" s="1" t="s">
        <v>6826</v>
      </c>
      <c r="U319" s="1"/>
      <c r="V319" s="1" t="s">
        <v>12735</v>
      </c>
      <c r="W319" s="1" t="s">
        <v>6826</v>
      </c>
    </row>
    <row r="320" spans="1:23" x14ac:dyDescent="0.25">
      <c r="A320" s="1">
        <v>1007306</v>
      </c>
      <c r="B320" s="5" t="str">
        <f>VLOOKUP(H320,'FIPS Basin X-walk'!$A$2:$F$3224,6,FALSE)</f>
        <v>Sioux Uplift</v>
      </c>
      <c r="C320" s="1" t="s">
        <v>25841</v>
      </c>
      <c r="D320" s="1"/>
      <c r="E320" s="1"/>
      <c r="F320" s="1" t="s">
        <v>25842</v>
      </c>
      <c r="G320" s="1" t="s">
        <v>5533</v>
      </c>
      <c r="H320" s="1">
        <v>46005</v>
      </c>
      <c r="I320" s="1">
        <v>1007306</v>
      </c>
      <c r="J320" s="1">
        <v>44.369599999999998</v>
      </c>
      <c r="K320" s="1">
        <v>-98.17</v>
      </c>
      <c r="L320" s="1"/>
      <c r="M320" s="1" t="s">
        <v>1562</v>
      </c>
      <c r="N320" s="1" t="s">
        <v>19888</v>
      </c>
      <c r="O320" s="1">
        <v>2022</v>
      </c>
      <c r="P320" s="1">
        <v>57350</v>
      </c>
      <c r="Q320" s="1" t="s">
        <v>1866</v>
      </c>
      <c r="R320" s="1"/>
      <c r="S320" s="1" t="s">
        <v>24355</v>
      </c>
      <c r="T320" s="1" t="s">
        <v>6826</v>
      </c>
      <c r="U320" s="1"/>
      <c r="V320" s="1" t="s">
        <v>15767</v>
      </c>
      <c r="W320" s="1" t="s">
        <v>6828</v>
      </c>
    </row>
    <row r="321" spans="1:23" x14ac:dyDescent="0.25">
      <c r="A321" s="1">
        <v>1002074</v>
      </c>
      <c r="B321" s="5" t="str">
        <f>VLOOKUP(H321,'FIPS Basin X-walk'!$A$2:$F$3224,6,FALSE)</f>
        <v>Sioux Uplift</v>
      </c>
      <c r="C321" s="1" t="s">
        <v>19886</v>
      </c>
      <c r="D321" s="1"/>
      <c r="E321" s="1"/>
      <c r="F321" s="1" t="s">
        <v>1866</v>
      </c>
      <c r="G321" s="1" t="s">
        <v>19887</v>
      </c>
      <c r="H321" s="1">
        <v>46005</v>
      </c>
      <c r="I321" s="1">
        <v>1002074</v>
      </c>
      <c r="J321" s="1">
        <v>44.374507999999999</v>
      </c>
      <c r="K321" s="1">
        <v>-98.253287999999998</v>
      </c>
      <c r="L321" s="1"/>
      <c r="M321" s="1" t="s">
        <v>1562</v>
      </c>
      <c r="N321" s="1" t="s">
        <v>19888</v>
      </c>
      <c r="O321" s="1">
        <v>2022</v>
      </c>
      <c r="P321" s="1">
        <v>57350</v>
      </c>
      <c r="Q321" s="1" t="s">
        <v>19889</v>
      </c>
      <c r="R321" s="1"/>
      <c r="S321" s="1" t="s">
        <v>24378</v>
      </c>
      <c r="T321" s="1" t="s">
        <v>6826</v>
      </c>
      <c r="U321" s="1"/>
      <c r="V321" s="1" t="s">
        <v>19933</v>
      </c>
      <c r="W321" s="1" t="s">
        <v>6826</v>
      </c>
    </row>
    <row r="322" spans="1:23" x14ac:dyDescent="0.25">
      <c r="A322" s="1">
        <v>1006242</v>
      </c>
      <c r="B322" s="5" t="str">
        <f>VLOOKUP(H322,'FIPS Basin X-walk'!$A$2:$F$3224,6,FALSE)</f>
        <v>Atlantic Coast Basin</v>
      </c>
      <c r="C322" s="1" t="s">
        <v>17225</v>
      </c>
      <c r="D322" s="1"/>
      <c r="E322" s="1"/>
      <c r="F322" s="1" t="s">
        <v>9100</v>
      </c>
      <c r="G322" s="1" t="s">
        <v>17226</v>
      </c>
      <c r="H322" s="1">
        <v>37013</v>
      </c>
      <c r="I322" s="1">
        <v>1006242</v>
      </c>
      <c r="J322" s="1">
        <v>35.377450000000003</v>
      </c>
      <c r="K322" s="1">
        <v>-76.778816000000006</v>
      </c>
      <c r="L322" s="1"/>
      <c r="M322" s="1" t="s">
        <v>1530</v>
      </c>
      <c r="N322" s="1" t="s">
        <v>17213</v>
      </c>
      <c r="O322" s="1">
        <v>2022</v>
      </c>
      <c r="P322" s="1">
        <v>27806</v>
      </c>
      <c r="Q322" s="1" t="s">
        <v>17227</v>
      </c>
      <c r="R322" s="1"/>
      <c r="S322" s="1"/>
      <c r="T322" s="1" t="s">
        <v>6826</v>
      </c>
      <c r="U322" s="1"/>
      <c r="V322" s="1" t="s">
        <v>25690</v>
      </c>
      <c r="W322" s="1" t="s">
        <v>6828</v>
      </c>
    </row>
    <row r="323" spans="1:23" x14ac:dyDescent="0.25">
      <c r="A323" s="1">
        <v>1010164</v>
      </c>
      <c r="B323" s="5" t="str">
        <f>VLOOKUP(H323,'FIPS Basin X-walk'!$A$2:$F$3224,6,FALSE)</f>
        <v>Gulf Coast Basin (LA, TX)</v>
      </c>
      <c r="C323" s="1" t="s">
        <v>23703</v>
      </c>
      <c r="D323" s="1"/>
      <c r="E323" s="1"/>
      <c r="F323" s="1" t="s">
        <v>1484</v>
      </c>
      <c r="G323" s="1" t="s">
        <v>3823</v>
      </c>
      <c r="H323" s="1">
        <v>22011</v>
      </c>
      <c r="I323" s="1">
        <v>1010164</v>
      </c>
      <c r="J323" s="1">
        <v>30.475434</v>
      </c>
      <c r="K323" s="1">
        <v>-93.494409000000005</v>
      </c>
      <c r="L323" s="1"/>
      <c r="M323" s="1" t="s">
        <v>1485</v>
      </c>
      <c r="N323" s="1" t="s">
        <v>9148</v>
      </c>
      <c r="O323" s="1">
        <v>2022</v>
      </c>
      <c r="P323" s="1">
        <v>77010</v>
      </c>
      <c r="Q323" s="1" t="s">
        <v>1004</v>
      </c>
      <c r="R323" s="1"/>
      <c r="S323" s="1">
        <v>211120</v>
      </c>
      <c r="T323" s="1" t="s">
        <v>6826</v>
      </c>
      <c r="U323" s="1"/>
      <c r="V323" s="1" t="s">
        <v>23704</v>
      </c>
      <c r="W323" s="1" t="s">
        <v>6826</v>
      </c>
    </row>
    <row r="324" spans="1:23" x14ac:dyDescent="0.25">
      <c r="A324" s="1">
        <v>1002248</v>
      </c>
      <c r="B324" s="5" t="str">
        <f>VLOOKUP(H324,'FIPS Basin X-walk'!$A$2:$F$3224,6,FALSE)</f>
        <v>Gulf Coast Basin (LA, TX)</v>
      </c>
      <c r="C324" s="1" t="s">
        <v>13111</v>
      </c>
      <c r="D324" s="1"/>
      <c r="E324" s="1"/>
      <c r="F324" s="1" t="s">
        <v>13112</v>
      </c>
      <c r="G324" s="1" t="s">
        <v>13108</v>
      </c>
      <c r="H324" s="1">
        <v>22011</v>
      </c>
      <c r="I324" s="1">
        <v>1002248</v>
      </c>
      <c r="J324" s="1">
        <v>30.828168000000002</v>
      </c>
      <c r="K324" s="1">
        <v>-93.285325999999998</v>
      </c>
      <c r="L324" s="1"/>
      <c r="M324" s="1" t="s">
        <v>1483</v>
      </c>
      <c r="N324" s="1" t="s">
        <v>13028</v>
      </c>
      <c r="O324" s="1">
        <v>2022</v>
      </c>
      <c r="P324" s="1">
        <v>70634</v>
      </c>
      <c r="Q324" s="1" t="s">
        <v>24873</v>
      </c>
      <c r="R324" s="1"/>
      <c r="S324" s="1" t="s">
        <v>24410</v>
      </c>
      <c r="T324" s="1" t="s">
        <v>6826</v>
      </c>
      <c r="U324" s="1"/>
      <c r="V324" s="1" t="s">
        <v>7748</v>
      </c>
      <c r="W324" s="1" t="s">
        <v>6826</v>
      </c>
    </row>
    <row r="325" spans="1:23" x14ac:dyDescent="0.25">
      <c r="A325" s="1">
        <v>1006256</v>
      </c>
      <c r="B325" s="5" t="str">
        <f>VLOOKUP(H325,'FIPS Basin X-walk'!$A$2:$F$3224,6,FALSE)</f>
        <v>Gulf Coast Basin (LA, TX)</v>
      </c>
      <c r="C325" s="1" t="s">
        <v>13113</v>
      </c>
      <c r="D325" s="1"/>
      <c r="E325" s="1"/>
      <c r="F325" s="1" t="s">
        <v>13112</v>
      </c>
      <c r="G325" s="1" t="s">
        <v>13108</v>
      </c>
      <c r="H325" s="1">
        <v>22011</v>
      </c>
      <c r="I325" s="1">
        <v>1006256</v>
      </c>
      <c r="J325" s="1">
        <v>30.8627</v>
      </c>
      <c r="K325" s="1">
        <v>-93.375100000000003</v>
      </c>
      <c r="L325" s="1"/>
      <c r="M325" s="1" t="s">
        <v>1483</v>
      </c>
      <c r="N325" s="1" t="s">
        <v>13028</v>
      </c>
      <c r="O325" s="1">
        <v>2022</v>
      </c>
      <c r="P325" s="1">
        <v>70634</v>
      </c>
      <c r="Q325" s="1" t="s">
        <v>13114</v>
      </c>
      <c r="R325" s="1"/>
      <c r="S325" s="1" t="s">
        <v>24385</v>
      </c>
      <c r="T325" s="1" t="s">
        <v>6826</v>
      </c>
      <c r="U325" s="1"/>
      <c r="V325" s="1" t="s">
        <v>6896</v>
      </c>
      <c r="W325" s="1" t="s">
        <v>6828</v>
      </c>
    </row>
    <row r="326" spans="1:23" x14ac:dyDescent="0.25">
      <c r="A326" s="1">
        <v>1003124</v>
      </c>
      <c r="B326" s="5" t="str">
        <f>VLOOKUP(H326,'FIPS Basin X-walk'!$A$2:$F$3224,6,FALSE)</f>
        <v>Gulf Coast Basin (LA, TX)</v>
      </c>
      <c r="C326" s="1" t="s">
        <v>25059</v>
      </c>
      <c r="D326" s="1"/>
      <c r="E326" s="1"/>
      <c r="F326" s="1" t="s">
        <v>25060</v>
      </c>
      <c r="G326" s="1" t="s">
        <v>13108</v>
      </c>
      <c r="H326" s="1">
        <v>22011</v>
      </c>
      <c r="I326" s="1">
        <v>1003124</v>
      </c>
      <c r="J326" s="1">
        <v>30.591197000000001</v>
      </c>
      <c r="K326" s="1">
        <v>-93.231020999999998</v>
      </c>
      <c r="L326" s="1"/>
      <c r="M326" s="1" t="s">
        <v>1483</v>
      </c>
      <c r="N326" s="1" t="s">
        <v>13028</v>
      </c>
      <c r="O326" s="1">
        <v>2022</v>
      </c>
      <c r="P326" s="1">
        <v>70652</v>
      </c>
      <c r="Q326" s="1" t="s">
        <v>24038</v>
      </c>
      <c r="R326" s="1"/>
      <c r="S326" s="1" t="s">
        <v>24435</v>
      </c>
      <c r="T326" s="1" t="s">
        <v>6826</v>
      </c>
      <c r="U326" s="1"/>
      <c r="V326" s="1" t="s">
        <v>7521</v>
      </c>
      <c r="W326" s="1" t="s">
        <v>6826</v>
      </c>
    </row>
    <row r="327" spans="1:23" x14ac:dyDescent="0.25">
      <c r="A327" s="1">
        <v>1009008</v>
      </c>
      <c r="B327" s="5" t="str">
        <f>VLOOKUP(H327,'FIPS Basin X-walk'!$A$2:$F$3224,6,FALSE)</f>
        <v>Gulf Coast Basin (LA, TX)</v>
      </c>
      <c r="C327" s="1" t="s">
        <v>13106</v>
      </c>
      <c r="D327" s="1"/>
      <c r="E327" s="1"/>
      <c r="F327" s="1" t="s">
        <v>13107</v>
      </c>
      <c r="G327" s="1" t="s">
        <v>13108</v>
      </c>
      <c r="H327" s="1">
        <v>22011</v>
      </c>
      <c r="I327" s="1">
        <v>1009008</v>
      </c>
      <c r="J327" s="1">
        <v>30.432649000000001</v>
      </c>
      <c r="K327" s="1">
        <v>-93.232590000000002</v>
      </c>
      <c r="L327" s="1"/>
      <c r="M327" s="1" t="s">
        <v>1483</v>
      </c>
      <c r="N327" s="1" t="s">
        <v>13028</v>
      </c>
      <c r="O327" s="1">
        <v>2022</v>
      </c>
      <c r="P327" s="1">
        <v>70657</v>
      </c>
      <c r="Q327" s="1" t="s">
        <v>304</v>
      </c>
      <c r="R327" s="1"/>
      <c r="S327" s="1" t="s">
        <v>24435</v>
      </c>
      <c r="T327" s="1" t="s">
        <v>6826</v>
      </c>
      <c r="U327" s="1"/>
      <c r="V327" s="1" t="s">
        <v>6881</v>
      </c>
      <c r="W327" s="1" t="s">
        <v>6826</v>
      </c>
    </row>
    <row r="328" spans="1:23" x14ac:dyDescent="0.25">
      <c r="A328" s="1">
        <v>1012138</v>
      </c>
      <c r="B328" s="5" t="str">
        <f>VLOOKUP(H328,'FIPS Basin X-walk'!$A$2:$F$3224,6,FALSE)</f>
        <v>Gulf Coast Basin (LA, TX)</v>
      </c>
      <c r="C328" s="1" t="s">
        <v>13109</v>
      </c>
      <c r="D328" s="1"/>
      <c r="E328" s="1"/>
      <c r="F328" s="1" t="s">
        <v>13107</v>
      </c>
      <c r="G328" s="1" t="s">
        <v>13108</v>
      </c>
      <c r="H328" s="1">
        <v>22011</v>
      </c>
      <c r="I328" s="1">
        <v>1012138</v>
      </c>
      <c r="J328" s="1">
        <v>30.458034000000001</v>
      </c>
      <c r="K328" s="1">
        <v>-93.147959999999998</v>
      </c>
      <c r="L328" s="1"/>
      <c r="M328" s="1" t="s">
        <v>1483</v>
      </c>
      <c r="N328" s="1" t="s">
        <v>13028</v>
      </c>
      <c r="O328" s="1">
        <v>2022</v>
      </c>
      <c r="P328" s="1">
        <v>70657</v>
      </c>
      <c r="Q328" s="1" t="s">
        <v>237</v>
      </c>
      <c r="R328" s="1"/>
      <c r="S328" s="1" t="s">
        <v>24435</v>
      </c>
      <c r="T328" s="1" t="s">
        <v>6826</v>
      </c>
      <c r="U328" s="1"/>
      <c r="V328" s="1" t="s">
        <v>13110</v>
      </c>
      <c r="W328" s="1" t="s">
        <v>6826</v>
      </c>
    </row>
    <row r="329" spans="1:23" x14ac:dyDescent="0.25">
      <c r="A329" s="1">
        <v>1014366</v>
      </c>
      <c r="B329" s="5" t="str">
        <f>VLOOKUP(H329,'FIPS Basin X-walk'!$A$2:$F$3224,6,FALSE)</f>
        <v>Gulf Coast Basin (LA, TX)</v>
      </c>
      <c r="C329" s="1" t="s">
        <v>27065</v>
      </c>
      <c r="D329" s="1"/>
      <c r="E329" s="1"/>
      <c r="F329" s="1" t="s">
        <v>13107</v>
      </c>
      <c r="G329" s="1" t="s">
        <v>13108</v>
      </c>
      <c r="H329" s="1">
        <v>22011</v>
      </c>
      <c r="I329" s="1">
        <v>1014366</v>
      </c>
      <c r="J329" s="1">
        <v>30.462311</v>
      </c>
      <c r="K329" s="1">
        <v>-93.147977999999995</v>
      </c>
      <c r="L329" s="1"/>
      <c r="M329" s="1" t="s">
        <v>1483</v>
      </c>
      <c r="N329" s="1" t="s">
        <v>13028</v>
      </c>
      <c r="O329" s="1">
        <v>2022</v>
      </c>
      <c r="P329" s="1">
        <v>70657</v>
      </c>
      <c r="Q329" s="1" t="s">
        <v>24303</v>
      </c>
      <c r="R329" s="1"/>
      <c r="S329" s="1" t="s">
        <v>24435</v>
      </c>
      <c r="T329" s="1" t="s">
        <v>6826</v>
      </c>
      <c r="U329" s="1"/>
      <c r="V329" s="1" t="s">
        <v>7297</v>
      </c>
      <c r="W329" s="1" t="s">
        <v>6826</v>
      </c>
    </row>
    <row r="330" spans="1:23" x14ac:dyDescent="0.25">
      <c r="A330" s="1">
        <v>1012988</v>
      </c>
      <c r="B330" s="5" t="str">
        <f>VLOOKUP(H330,'FIPS Basin X-walk'!$A$2:$F$3224,6,FALSE)</f>
        <v>Appalachian Basin (Eastern Overthrust Area)</v>
      </c>
      <c r="C330" s="1" t="s">
        <v>18894</v>
      </c>
      <c r="D330" s="1"/>
      <c r="E330" s="1"/>
      <c r="F330" s="1" t="s">
        <v>18885</v>
      </c>
      <c r="G330" s="1" t="s">
        <v>1807</v>
      </c>
      <c r="H330" s="1">
        <v>42007</v>
      </c>
      <c r="I330" s="1">
        <v>1012988</v>
      </c>
      <c r="J330" s="1">
        <v>40.682148881000003</v>
      </c>
      <c r="K330" s="1">
        <v>-80.349347011999896</v>
      </c>
      <c r="L330" s="1"/>
      <c r="M330" s="1" t="s">
        <v>1501</v>
      </c>
      <c r="N330" s="1" t="s">
        <v>18868</v>
      </c>
      <c r="O330" s="1">
        <v>2022</v>
      </c>
      <c r="P330" s="1">
        <v>15275</v>
      </c>
      <c r="Q330" s="1" t="s">
        <v>26581</v>
      </c>
      <c r="R330" s="1"/>
      <c r="S330" s="1">
        <v>211130</v>
      </c>
      <c r="T330" s="1" t="s">
        <v>6826</v>
      </c>
      <c r="U330" s="1"/>
      <c r="V330" s="1" t="s">
        <v>26582</v>
      </c>
      <c r="W330" s="1" t="s">
        <v>6826</v>
      </c>
    </row>
    <row r="331" spans="1:23" x14ac:dyDescent="0.25">
      <c r="A331" s="1">
        <v>1000134</v>
      </c>
      <c r="B331" s="5" t="str">
        <f>VLOOKUP(H331,'FIPS Basin X-walk'!$A$2:$F$3224,6,FALSE)</f>
        <v>Appalachian Basin (Eastern Overthrust Area)</v>
      </c>
      <c r="C331" s="1" t="s">
        <v>18940</v>
      </c>
      <c r="D331" s="1"/>
      <c r="E331" s="1"/>
      <c r="F331" s="1" t="s">
        <v>18941</v>
      </c>
      <c r="G331" s="1" t="s">
        <v>18328</v>
      </c>
      <c r="H331" s="1">
        <v>42007</v>
      </c>
      <c r="I331" s="1">
        <v>1000134</v>
      </c>
      <c r="J331" s="1">
        <v>40.627800000000001</v>
      </c>
      <c r="K331" s="1">
        <v>-80.238900000000001</v>
      </c>
      <c r="L331" s="1"/>
      <c r="M331" s="1" t="s">
        <v>1501</v>
      </c>
      <c r="N331" s="1" t="s">
        <v>18868</v>
      </c>
      <c r="O331" s="1">
        <v>2022</v>
      </c>
      <c r="P331" s="1">
        <v>15001</v>
      </c>
      <c r="Q331" s="1" t="s">
        <v>18942</v>
      </c>
      <c r="R331" s="1"/>
      <c r="S331" s="1" t="s">
        <v>24357</v>
      </c>
      <c r="T331" s="1" t="s">
        <v>6826</v>
      </c>
      <c r="U331" s="1"/>
      <c r="V331" s="1" t="s">
        <v>6978</v>
      </c>
      <c r="W331" s="1" t="s">
        <v>6828</v>
      </c>
    </row>
    <row r="332" spans="1:23" x14ac:dyDescent="0.25">
      <c r="A332" s="1">
        <v>1003270</v>
      </c>
      <c r="B332" s="5" t="str">
        <f>VLOOKUP(H332,'FIPS Basin X-walk'!$A$2:$F$3224,6,FALSE)</f>
        <v>Appalachian Basin (Eastern Overthrust Area)</v>
      </c>
      <c r="C332" s="1" t="s">
        <v>18936</v>
      </c>
      <c r="D332" s="1"/>
      <c r="E332" s="1"/>
      <c r="F332" s="1" t="s">
        <v>18937</v>
      </c>
      <c r="G332" s="1" t="s">
        <v>18328</v>
      </c>
      <c r="H332" s="1">
        <v>42007</v>
      </c>
      <c r="I332" s="1">
        <v>1003270</v>
      </c>
      <c r="J332" s="1">
        <v>40.598900999999998</v>
      </c>
      <c r="K332" s="1">
        <v>-80.215400000000002</v>
      </c>
      <c r="L332" s="1"/>
      <c r="M332" s="1" t="s">
        <v>1501</v>
      </c>
      <c r="N332" s="1" t="s">
        <v>18868</v>
      </c>
      <c r="O332" s="1">
        <v>2022</v>
      </c>
      <c r="P332" s="1">
        <v>15003</v>
      </c>
      <c r="Q332" s="1" t="s">
        <v>18938</v>
      </c>
      <c r="R332" s="1"/>
      <c r="S332" s="1" t="s">
        <v>24372</v>
      </c>
      <c r="T332" s="1" t="s">
        <v>6826</v>
      </c>
      <c r="U332" s="1"/>
      <c r="V332" s="1" t="s">
        <v>18939</v>
      </c>
      <c r="W332" s="1" t="s">
        <v>6826</v>
      </c>
    </row>
    <row r="333" spans="1:23" x14ac:dyDescent="0.25">
      <c r="A333" s="1">
        <v>1011005</v>
      </c>
      <c r="B333" s="5" t="str">
        <f>VLOOKUP(H333,'FIPS Basin X-walk'!$A$2:$F$3224,6,FALSE)</f>
        <v>Anadarko Basin</v>
      </c>
      <c r="C333" s="1"/>
      <c r="D333" s="1"/>
      <c r="E333" s="1"/>
      <c r="F333" s="1" t="s">
        <v>26308</v>
      </c>
      <c r="G333" s="1" t="s">
        <v>18328</v>
      </c>
      <c r="H333" s="1">
        <v>40007</v>
      </c>
      <c r="I333" s="1">
        <v>1011005</v>
      </c>
      <c r="J333" s="1">
        <v>36.556699999999999</v>
      </c>
      <c r="K333" s="1">
        <v>-100.8839</v>
      </c>
      <c r="L333" s="1"/>
      <c r="M333" s="1" t="s">
        <v>1495</v>
      </c>
      <c r="N333" s="1" t="s">
        <v>9115</v>
      </c>
      <c r="O333" s="1">
        <v>2022</v>
      </c>
      <c r="P333" s="1">
        <v>73931</v>
      </c>
      <c r="Q333" s="1" t="s">
        <v>24116</v>
      </c>
      <c r="R333" s="1"/>
      <c r="S333" s="1" t="s">
        <v>24435</v>
      </c>
      <c r="T333" s="1" t="s">
        <v>6826</v>
      </c>
      <c r="U333" s="1"/>
      <c r="V333" s="1" t="s">
        <v>7090</v>
      </c>
      <c r="W333" s="1" t="s">
        <v>6826</v>
      </c>
    </row>
    <row r="334" spans="1:23" x14ac:dyDescent="0.25">
      <c r="A334" s="1">
        <v>1002175</v>
      </c>
      <c r="B334" s="5" t="str">
        <f>VLOOKUP(H334,'FIPS Basin X-walk'!$A$2:$F$3224,6,FALSE)</f>
        <v>Anadarko Basin</v>
      </c>
      <c r="C334" s="1"/>
      <c r="D334" s="1"/>
      <c r="E334" s="1"/>
      <c r="F334" s="1" t="s">
        <v>1807</v>
      </c>
      <c r="G334" s="1" t="s">
        <v>18328</v>
      </c>
      <c r="H334" s="1">
        <v>40007</v>
      </c>
      <c r="I334" s="1">
        <v>1002175</v>
      </c>
      <c r="J334" s="1">
        <v>36.894683999999998</v>
      </c>
      <c r="K334" s="1">
        <v>-100.395611</v>
      </c>
      <c r="L334" s="1"/>
      <c r="M334" s="1" t="s">
        <v>1495</v>
      </c>
      <c r="N334" s="1" t="s">
        <v>9115</v>
      </c>
      <c r="O334" s="1">
        <v>2022</v>
      </c>
      <c r="P334" s="1">
        <v>73932</v>
      </c>
      <c r="Q334" s="1" t="s">
        <v>24012</v>
      </c>
      <c r="R334" s="1"/>
      <c r="S334" s="1" t="s">
        <v>24435</v>
      </c>
      <c r="T334" s="1" t="s">
        <v>6826</v>
      </c>
      <c r="U334" s="1"/>
      <c r="V334" s="1" t="s">
        <v>7090</v>
      </c>
      <c r="W334" s="1" t="s">
        <v>6826</v>
      </c>
    </row>
    <row r="335" spans="1:23" x14ac:dyDescent="0.25">
      <c r="A335" s="1">
        <v>1004302</v>
      </c>
      <c r="B335" s="5" t="str">
        <f>VLOOKUP(H335,'FIPS Basin X-walk'!$A$2:$F$3224,6,FALSE)</f>
        <v>Anadarko Basin</v>
      </c>
      <c r="C335" s="1"/>
      <c r="D335" s="1"/>
      <c r="E335" s="1"/>
      <c r="F335" s="1" t="s">
        <v>1807</v>
      </c>
      <c r="G335" s="1" t="s">
        <v>18328</v>
      </c>
      <c r="H335" s="1">
        <v>40007</v>
      </c>
      <c r="I335" s="1">
        <v>1004302</v>
      </c>
      <c r="J335" s="1">
        <v>36.726410000000001</v>
      </c>
      <c r="K335" s="1">
        <v>-100.29268999999999</v>
      </c>
      <c r="L335" s="1"/>
      <c r="M335" s="1" t="s">
        <v>1495</v>
      </c>
      <c r="N335" s="1" t="s">
        <v>9115</v>
      </c>
      <c r="O335" s="1">
        <v>2022</v>
      </c>
      <c r="P335" s="1">
        <v>73932</v>
      </c>
      <c r="Q335" s="1" t="s">
        <v>513</v>
      </c>
      <c r="R335" s="1"/>
      <c r="S335" s="1" t="s">
        <v>24399</v>
      </c>
      <c r="T335" s="1" t="s">
        <v>6826</v>
      </c>
      <c r="U335" s="1"/>
      <c r="V335" s="1" t="s">
        <v>7521</v>
      </c>
      <c r="W335" s="1" t="s">
        <v>6826</v>
      </c>
    </row>
    <row r="336" spans="1:23" x14ac:dyDescent="0.25">
      <c r="A336" s="1">
        <v>1002006</v>
      </c>
      <c r="B336" s="5" t="str">
        <f>VLOOKUP(H336,'FIPS Basin X-walk'!$A$2:$F$3224,6,FALSE)</f>
        <v>Anadarko Basin</v>
      </c>
      <c r="C336" s="1"/>
      <c r="D336" s="1"/>
      <c r="E336" s="1"/>
      <c r="F336" s="1" t="s">
        <v>18327</v>
      </c>
      <c r="G336" s="1" t="s">
        <v>18328</v>
      </c>
      <c r="H336" s="1">
        <v>40007</v>
      </c>
      <c r="I336" s="1">
        <v>1002006</v>
      </c>
      <c r="J336" s="1">
        <v>36.617060000000002</v>
      </c>
      <c r="K336" s="1">
        <v>-100.425269</v>
      </c>
      <c r="L336" s="1"/>
      <c r="M336" s="1" t="s">
        <v>1495</v>
      </c>
      <c r="N336" s="1" t="s">
        <v>9115</v>
      </c>
      <c r="O336" s="1">
        <v>2022</v>
      </c>
      <c r="P336" s="1">
        <v>73932</v>
      </c>
      <c r="Q336" s="1" t="s">
        <v>40</v>
      </c>
      <c r="R336" s="1"/>
      <c r="S336" s="1" t="s">
        <v>24435</v>
      </c>
      <c r="T336" s="1" t="s">
        <v>6826</v>
      </c>
      <c r="U336" s="1"/>
      <c r="V336" s="1" t="s">
        <v>7232</v>
      </c>
      <c r="W336" s="1" t="s">
        <v>6826</v>
      </c>
    </row>
    <row r="337" spans="1:23" x14ac:dyDescent="0.25">
      <c r="A337" s="1">
        <v>1005190</v>
      </c>
      <c r="B337" s="5" t="str">
        <f>VLOOKUP(H337,'FIPS Basin X-walk'!$A$2:$F$3224,6,FALSE)</f>
        <v>Appalachian Basin (Eastern Overthrust Area)</v>
      </c>
      <c r="C337" s="1" t="s">
        <v>18944</v>
      </c>
      <c r="D337" s="1"/>
      <c r="E337" s="1"/>
      <c r="F337" s="1" t="s">
        <v>18945</v>
      </c>
      <c r="G337" s="1" t="s">
        <v>18328</v>
      </c>
      <c r="H337" s="1">
        <v>42007</v>
      </c>
      <c r="I337" s="1">
        <v>1005190</v>
      </c>
      <c r="J337" s="1">
        <v>40.835647999999999</v>
      </c>
      <c r="K337" s="1">
        <v>-80.31814</v>
      </c>
      <c r="L337" s="1"/>
      <c r="M337" s="1" t="s">
        <v>1501</v>
      </c>
      <c r="N337" s="1" t="s">
        <v>18868</v>
      </c>
      <c r="O337" s="1">
        <v>2022</v>
      </c>
      <c r="P337" s="1">
        <v>16136</v>
      </c>
      <c r="Q337" s="1" t="s">
        <v>18946</v>
      </c>
      <c r="R337" s="1"/>
      <c r="S337" s="1" t="s">
        <v>24372</v>
      </c>
      <c r="T337" s="1" t="s">
        <v>6826</v>
      </c>
      <c r="U337" s="1"/>
      <c r="V337" s="1" t="s">
        <v>18939</v>
      </c>
      <c r="W337" s="1" t="s">
        <v>6826</v>
      </c>
    </row>
    <row r="338" spans="1:23" x14ac:dyDescent="0.25">
      <c r="A338" s="1">
        <v>1006156</v>
      </c>
      <c r="B338" s="5" t="str">
        <f>VLOOKUP(H338,'FIPS Basin X-walk'!$A$2:$F$3224,6,FALSE)</f>
        <v>South Western Overthrust</v>
      </c>
      <c r="C338" s="1" t="s">
        <v>21940</v>
      </c>
      <c r="D338" s="1"/>
      <c r="E338" s="1"/>
      <c r="F338" s="1" t="s">
        <v>21941</v>
      </c>
      <c r="G338" s="1" t="s">
        <v>18328</v>
      </c>
      <c r="H338" s="1">
        <v>49001</v>
      </c>
      <c r="I338" s="1">
        <v>1006156</v>
      </c>
      <c r="J338" s="1">
        <v>38.214136000000003</v>
      </c>
      <c r="K338" s="1">
        <v>-112.923562</v>
      </c>
      <c r="L338" s="1"/>
      <c r="M338" s="1" t="s">
        <v>1492</v>
      </c>
      <c r="N338" s="1" t="s">
        <v>20957</v>
      </c>
      <c r="O338" s="1">
        <v>2022</v>
      </c>
      <c r="P338" s="1">
        <v>84012</v>
      </c>
      <c r="Q338" s="1" t="s">
        <v>605</v>
      </c>
      <c r="R338" s="1"/>
      <c r="S338" s="1" t="s">
        <v>24435</v>
      </c>
      <c r="T338" s="1" t="s">
        <v>6826</v>
      </c>
      <c r="U338" s="1"/>
      <c r="V338" s="1" t="s">
        <v>7232</v>
      </c>
      <c r="W338" s="1" t="s">
        <v>6826</v>
      </c>
    </row>
    <row r="339" spans="1:23" x14ac:dyDescent="0.25">
      <c r="A339" s="1">
        <v>1006810</v>
      </c>
      <c r="B339" s="5" t="str">
        <f>VLOOKUP(H339,'FIPS Basin X-walk'!$A$2:$F$3224,6,FALSE)</f>
        <v>Appalachian Basin (Eastern Overthrust Area)</v>
      </c>
      <c r="C339" s="1" t="s">
        <v>18956</v>
      </c>
      <c r="D339" s="1"/>
      <c r="E339" s="1"/>
      <c r="F339" s="1" t="s">
        <v>18957</v>
      </c>
      <c r="G339" s="1" t="s">
        <v>18328</v>
      </c>
      <c r="H339" s="1">
        <v>42007</v>
      </c>
      <c r="I339" s="1">
        <v>1006810</v>
      </c>
      <c r="J339" s="1">
        <v>40.690066000000002</v>
      </c>
      <c r="K339" s="1">
        <v>-80.274783999999997</v>
      </c>
      <c r="L339" s="1"/>
      <c r="M339" s="1" t="s">
        <v>1501</v>
      </c>
      <c r="N339" s="1" t="s">
        <v>18868</v>
      </c>
      <c r="O339" s="1">
        <v>2022</v>
      </c>
      <c r="P339" s="1">
        <v>15061</v>
      </c>
      <c r="Q339" s="1" t="s">
        <v>18958</v>
      </c>
      <c r="R339" s="1"/>
      <c r="S339" s="1" t="s">
        <v>24485</v>
      </c>
      <c r="T339" s="1" t="s">
        <v>6826</v>
      </c>
      <c r="U339" s="1"/>
      <c r="V339" s="1" t="s">
        <v>25765</v>
      </c>
      <c r="W339" s="1" t="s">
        <v>6826</v>
      </c>
    </row>
    <row r="340" spans="1:23" x14ac:dyDescent="0.25">
      <c r="A340" s="1">
        <v>1011859</v>
      </c>
      <c r="B340" s="5" t="str">
        <f>VLOOKUP(H340,'FIPS Basin X-walk'!$A$2:$F$3224,6,FALSE)</f>
        <v>Appalachian Basin (Eastern Overthrust Area)</v>
      </c>
      <c r="C340" s="1" t="s">
        <v>18949</v>
      </c>
      <c r="D340" s="1"/>
      <c r="E340" s="1"/>
      <c r="F340" s="1" t="s">
        <v>18950</v>
      </c>
      <c r="G340" s="1" t="s">
        <v>18328</v>
      </c>
      <c r="H340" s="1">
        <v>42007</v>
      </c>
      <c r="I340" s="1">
        <v>1011859</v>
      </c>
      <c r="J340" s="1">
        <v>40.655278000000003</v>
      </c>
      <c r="K340" s="1">
        <v>-80.356388999999993</v>
      </c>
      <c r="L340" s="1"/>
      <c r="M340" s="1" t="s">
        <v>1501</v>
      </c>
      <c r="N340" s="1" t="s">
        <v>18868</v>
      </c>
      <c r="O340" s="1">
        <v>2022</v>
      </c>
      <c r="P340" s="1">
        <v>15061</v>
      </c>
      <c r="Q340" s="1" t="s">
        <v>18951</v>
      </c>
      <c r="R340" s="1"/>
      <c r="S340" s="1" t="s">
        <v>24414</v>
      </c>
      <c r="T340" s="1" t="s">
        <v>6826</v>
      </c>
      <c r="U340" s="1"/>
      <c r="V340" s="1" t="s">
        <v>18952</v>
      </c>
      <c r="W340" s="1" t="s">
        <v>6828</v>
      </c>
    </row>
    <row r="341" spans="1:23" x14ac:dyDescent="0.25">
      <c r="A341" s="1">
        <v>1013733</v>
      </c>
      <c r="B341" s="5" t="str">
        <f>VLOOKUP(H341,'FIPS Basin X-walk'!$A$2:$F$3224,6,FALSE)</f>
        <v>Appalachian Basin (Eastern Overthrust Area)</v>
      </c>
      <c r="C341" s="1" t="s">
        <v>18953</v>
      </c>
      <c r="D341" s="1"/>
      <c r="E341" s="1"/>
      <c r="F341" s="1" t="s">
        <v>18954</v>
      </c>
      <c r="G341" s="1" t="s">
        <v>18328</v>
      </c>
      <c r="H341" s="1">
        <v>42007</v>
      </c>
      <c r="I341" s="1">
        <v>1013733</v>
      </c>
      <c r="J341" s="1">
        <v>40.665640000000003</v>
      </c>
      <c r="K341" s="1">
        <v>-80.336460000000002</v>
      </c>
      <c r="L341" s="1"/>
      <c r="M341" s="1" t="s">
        <v>1501</v>
      </c>
      <c r="N341" s="1" t="s">
        <v>18868</v>
      </c>
      <c r="O341" s="1">
        <v>2022</v>
      </c>
      <c r="P341" s="1">
        <v>15061</v>
      </c>
      <c r="Q341" s="1" t="s">
        <v>18955</v>
      </c>
      <c r="R341" s="1" t="s">
        <v>24355</v>
      </c>
      <c r="S341" s="1" t="s">
        <v>24473</v>
      </c>
      <c r="T341" s="1" t="s">
        <v>6828</v>
      </c>
      <c r="U341" s="1"/>
      <c r="V341" s="1" t="s">
        <v>7139</v>
      </c>
      <c r="W341" s="1" t="s">
        <v>6828</v>
      </c>
    </row>
    <row r="342" spans="1:23" x14ac:dyDescent="0.25">
      <c r="A342" s="1">
        <v>1012168</v>
      </c>
      <c r="B342" s="5" t="str">
        <f>VLOOKUP(H342,'FIPS Basin X-walk'!$A$2:$F$3224,6,FALSE)</f>
        <v>Appalachian Basin (Eastern Overthrust Area)</v>
      </c>
      <c r="C342" s="1" t="s">
        <v>26457</v>
      </c>
      <c r="D342" s="1"/>
      <c r="E342" s="1"/>
      <c r="F342" s="1" t="s">
        <v>16830</v>
      </c>
      <c r="G342" s="1" t="s">
        <v>18328</v>
      </c>
      <c r="H342" s="1">
        <v>42007</v>
      </c>
      <c r="I342" s="1">
        <v>1012168</v>
      </c>
      <c r="J342" s="1">
        <v>40.750115999999998</v>
      </c>
      <c r="K342" s="1">
        <v>-80.167197999999999</v>
      </c>
      <c r="L342" s="1"/>
      <c r="M342" s="1" t="s">
        <v>1501</v>
      </c>
      <c r="N342" s="1" t="s">
        <v>18868</v>
      </c>
      <c r="O342" s="1">
        <v>2022</v>
      </c>
      <c r="P342" s="1">
        <v>15074</v>
      </c>
      <c r="Q342" s="1" t="s">
        <v>24140</v>
      </c>
      <c r="R342" s="1"/>
      <c r="S342" s="1" t="s">
        <v>24399</v>
      </c>
      <c r="T342" s="1" t="s">
        <v>6826</v>
      </c>
      <c r="U342" s="1"/>
      <c r="V342" s="1" t="s">
        <v>7521</v>
      </c>
      <c r="W342" s="1" t="s">
        <v>6826</v>
      </c>
    </row>
    <row r="343" spans="1:23" x14ac:dyDescent="0.25">
      <c r="A343" s="1">
        <v>1002807</v>
      </c>
      <c r="B343" s="5" t="str">
        <f>VLOOKUP(H343,'FIPS Basin X-walk'!$A$2:$F$3224,6,FALSE)</f>
        <v>Appalachian Basin (Eastern Overthrust Area)</v>
      </c>
      <c r="C343" s="1" t="s">
        <v>18947</v>
      </c>
      <c r="D343" s="1"/>
      <c r="E343" s="1"/>
      <c r="F343" s="1" t="s">
        <v>18943</v>
      </c>
      <c r="G343" s="1" t="s">
        <v>18328</v>
      </c>
      <c r="H343" s="1">
        <v>42007</v>
      </c>
      <c r="I343" s="1">
        <v>1002807</v>
      </c>
      <c r="J343" s="1">
        <v>40.628979999999999</v>
      </c>
      <c r="K343" s="1">
        <v>-80.419799999999995</v>
      </c>
      <c r="L343" s="1"/>
      <c r="M343" s="1" t="s">
        <v>1501</v>
      </c>
      <c r="N343" s="1" t="s">
        <v>18868</v>
      </c>
      <c r="O343" s="1">
        <v>2022</v>
      </c>
      <c r="P343" s="1">
        <v>15077</v>
      </c>
      <c r="Q343" s="1" t="s">
        <v>18948</v>
      </c>
      <c r="R343" s="1"/>
      <c r="S343" s="1" t="s">
        <v>24357</v>
      </c>
      <c r="T343" s="1" t="s">
        <v>6826</v>
      </c>
      <c r="U343" s="1"/>
      <c r="V343" s="1" t="s">
        <v>24509</v>
      </c>
      <c r="W343" s="1" t="s">
        <v>6826</v>
      </c>
    </row>
    <row r="344" spans="1:23" x14ac:dyDescent="0.25">
      <c r="A344" s="1">
        <v>1010777</v>
      </c>
      <c r="B344" s="5" t="str">
        <f>VLOOKUP(H344,'FIPS Basin X-walk'!$A$2:$F$3224,6,FALSE)</f>
        <v>Anadarko Basin</v>
      </c>
      <c r="C344" s="1" t="s">
        <v>18332</v>
      </c>
      <c r="D344" s="1"/>
      <c r="E344" s="1"/>
      <c r="F344" s="1" t="s">
        <v>18330</v>
      </c>
      <c r="G344" s="1" t="s">
        <v>18331</v>
      </c>
      <c r="H344" s="1">
        <v>40009</v>
      </c>
      <c r="I344" s="1">
        <v>1010777</v>
      </c>
      <c r="J344" s="1">
        <v>35.320621000000003</v>
      </c>
      <c r="K344" s="1">
        <v>-99.784754000000007</v>
      </c>
      <c r="L344" s="1"/>
      <c r="M344" s="1" t="s">
        <v>1495</v>
      </c>
      <c r="N344" s="1" t="s">
        <v>9115</v>
      </c>
      <c r="O344" s="1">
        <v>2022</v>
      </c>
      <c r="P344" s="1">
        <v>73662</v>
      </c>
      <c r="Q344" s="1" t="s">
        <v>806</v>
      </c>
      <c r="R344" s="1"/>
      <c r="S344" s="1" t="s">
        <v>24399</v>
      </c>
      <c r="T344" s="1" t="s">
        <v>6826</v>
      </c>
      <c r="U344" s="1"/>
      <c r="V344" s="1" t="s">
        <v>9136</v>
      </c>
      <c r="W344" s="1" t="s">
        <v>6826</v>
      </c>
    </row>
    <row r="345" spans="1:23" x14ac:dyDescent="0.25">
      <c r="A345" s="1">
        <v>1011006</v>
      </c>
      <c r="B345" s="5" t="str">
        <f>VLOOKUP(H345,'FIPS Basin X-walk'!$A$2:$F$3224,6,FALSE)</f>
        <v>Anadarko Basin</v>
      </c>
      <c r="C345" s="1" t="s">
        <v>18329</v>
      </c>
      <c r="D345" s="1"/>
      <c r="E345" s="1"/>
      <c r="F345" s="1" t="s">
        <v>18330</v>
      </c>
      <c r="G345" s="1" t="s">
        <v>18331</v>
      </c>
      <c r="H345" s="1">
        <v>40009</v>
      </c>
      <c r="I345" s="1">
        <v>1011006</v>
      </c>
      <c r="J345" s="1">
        <v>35.307659999999998</v>
      </c>
      <c r="K345" s="1">
        <v>-99.641431999999995</v>
      </c>
      <c r="L345" s="1"/>
      <c r="M345" s="1" t="s">
        <v>1495</v>
      </c>
      <c r="N345" s="1" t="s">
        <v>9115</v>
      </c>
      <c r="O345" s="1">
        <v>2022</v>
      </c>
      <c r="P345" s="1">
        <v>73662</v>
      </c>
      <c r="Q345" s="1" t="s">
        <v>24117</v>
      </c>
      <c r="R345" s="1" t="s">
        <v>24399</v>
      </c>
      <c r="S345" s="1" t="s">
        <v>24435</v>
      </c>
      <c r="T345" s="1" t="s">
        <v>6826</v>
      </c>
      <c r="U345" s="1"/>
      <c r="V345" s="1" t="s">
        <v>7090</v>
      </c>
      <c r="W345" s="1" t="s">
        <v>6826</v>
      </c>
    </row>
    <row r="346" spans="1:23" x14ac:dyDescent="0.25">
      <c r="A346" s="1">
        <v>1000273</v>
      </c>
      <c r="B346" s="5" t="str">
        <f>VLOOKUP(H346,'FIPS Basin X-walk'!$A$2:$F$3224,6,FALSE)</f>
        <v>Piedmont-Blue Ridge Prov</v>
      </c>
      <c r="C346" s="1" t="s">
        <v>22160</v>
      </c>
      <c r="D346" s="1"/>
      <c r="E346" s="1"/>
      <c r="F346" s="1" t="s">
        <v>22161</v>
      </c>
      <c r="G346" s="1" t="s">
        <v>2020</v>
      </c>
      <c r="H346" s="1">
        <v>51019</v>
      </c>
      <c r="I346" s="1">
        <v>1000273</v>
      </c>
      <c r="J346" s="1">
        <v>37.533999999999999</v>
      </c>
      <c r="K346" s="1">
        <v>-79.356999999999999</v>
      </c>
      <c r="L346" s="1"/>
      <c r="M346" s="1" t="s">
        <v>1486</v>
      </c>
      <c r="N346" s="1" t="s">
        <v>15119</v>
      </c>
      <c r="O346" s="1">
        <v>2022</v>
      </c>
      <c r="P346" s="1">
        <v>24526</v>
      </c>
      <c r="Q346" s="1" t="s">
        <v>24457</v>
      </c>
      <c r="R346" s="1"/>
      <c r="S346" s="1" t="s">
        <v>24385</v>
      </c>
      <c r="T346" s="1" t="s">
        <v>6826</v>
      </c>
      <c r="U346" s="1"/>
      <c r="V346" s="1" t="s">
        <v>6889</v>
      </c>
      <c r="W346" s="1" t="s">
        <v>6828</v>
      </c>
    </row>
    <row r="347" spans="1:23" x14ac:dyDescent="0.25">
      <c r="A347" s="1">
        <v>1009269</v>
      </c>
      <c r="B347" s="5" t="str">
        <f>VLOOKUP(H347,'FIPS Basin X-walk'!$A$2:$F$3224,6,FALSE)</f>
        <v>Appalachian Basin (Eastern Overthrust Area)</v>
      </c>
      <c r="C347" s="1" t="s">
        <v>26085</v>
      </c>
      <c r="D347" s="1"/>
      <c r="E347" s="1"/>
      <c r="F347" s="1" t="s">
        <v>26086</v>
      </c>
      <c r="G347" s="1" t="s">
        <v>18961</v>
      </c>
      <c r="H347" s="1">
        <v>42009</v>
      </c>
      <c r="I347" s="1">
        <v>1009269</v>
      </c>
      <c r="J347" s="1">
        <v>39.725566000000001</v>
      </c>
      <c r="K347" s="1">
        <v>-78.421218999999994</v>
      </c>
      <c r="L347" s="1"/>
      <c r="M347" s="1" t="s">
        <v>1501</v>
      </c>
      <c r="N347" s="1" t="s">
        <v>18868</v>
      </c>
      <c r="O347" s="1">
        <v>2022</v>
      </c>
      <c r="P347" s="1">
        <v>17211</v>
      </c>
      <c r="Q347" s="1" t="s">
        <v>24092</v>
      </c>
      <c r="R347" s="1"/>
      <c r="S347" s="1" t="s">
        <v>24435</v>
      </c>
      <c r="T347" s="1" t="s">
        <v>6826</v>
      </c>
      <c r="U347" s="1"/>
      <c r="V347" s="1" t="s">
        <v>12735</v>
      </c>
      <c r="W347" s="1" t="s">
        <v>6826</v>
      </c>
    </row>
    <row r="348" spans="1:23" x14ac:dyDescent="0.25">
      <c r="A348" s="1">
        <v>1011233</v>
      </c>
      <c r="B348" s="5" t="str">
        <f>VLOOKUP(H348,'FIPS Basin X-walk'!$A$2:$F$3224,6,FALSE)</f>
        <v>Piedmont-Blue Ridge Prov</v>
      </c>
      <c r="C348" s="1" t="s">
        <v>22162</v>
      </c>
      <c r="D348" s="1"/>
      <c r="E348" s="1"/>
      <c r="F348" s="1" t="s">
        <v>2020</v>
      </c>
      <c r="G348" s="1" t="s">
        <v>18961</v>
      </c>
      <c r="H348" s="1">
        <v>51019</v>
      </c>
      <c r="I348" s="1">
        <v>1011233</v>
      </c>
      <c r="J348" s="1">
        <v>37.256433999999999</v>
      </c>
      <c r="K348" s="1">
        <v>-79.482325000000003</v>
      </c>
      <c r="L348" s="1"/>
      <c r="M348" s="1" t="s">
        <v>1486</v>
      </c>
      <c r="N348" s="1" t="s">
        <v>15119</v>
      </c>
      <c r="O348" s="1">
        <v>2022</v>
      </c>
      <c r="P348" s="1">
        <v>24523</v>
      </c>
      <c r="Q348" s="1" t="s">
        <v>22163</v>
      </c>
      <c r="R348" s="1"/>
      <c r="S348" s="1" t="s">
        <v>24358</v>
      </c>
      <c r="T348" s="1" t="s">
        <v>6826</v>
      </c>
      <c r="U348" s="1"/>
      <c r="V348" s="1" t="s">
        <v>22164</v>
      </c>
      <c r="W348" s="1" t="s">
        <v>6826</v>
      </c>
    </row>
    <row r="349" spans="1:23" x14ac:dyDescent="0.25">
      <c r="A349" s="1">
        <v>1004321</v>
      </c>
      <c r="B349" s="5" t="str">
        <f>VLOOKUP(H349,'FIPS Basin X-walk'!$A$2:$F$3224,6,FALSE)</f>
        <v>Appalachian Basin (Eastern Overthrust Area)</v>
      </c>
      <c r="C349" s="1" t="s">
        <v>18959</v>
      </c>
      <c r="D349" s="1"/>
      <c r="E349" s="1"/>
      <c r="F349" s="1" t="s">
        <v>18960</v>
      </c>
      <c r="G349" s="1" t="s">
        <v>18961</v>
      </c>
      <c r="H349" s="1">
        <v>42009</v>
      </c>
      <c r="I349" s="1">
        <v>1004321</v>
      </c>
      <c r="J349" s="1">
        <v>40.128138</v>
      </c>
      <c r="K349" s="1">
        <v>-78.211122000000003</v>
      </c>
      <c r="L349" s="1"/>
      <c r="M349" s="1" t="s">
        <v>1501</v>
      </c>
      <c r="N349" s="1" t="s">
        <v>18868</v>
      </c>
      <c r="O349" s="1">
        <v>2022</v>
      </c>
      <c r="P349" s="1">
        <v>16650</v>
      </c>
      <c r="Q349" s="1" t="s">
        <v>25285</v>
      </c>
      <c r="R349" s="1"/>
      <c r="S349" s="1" t="s">
        <v>24358</v>
      </c>
      <c r="T349" s="1" t="s">
        <v>6826</v>
      </c>
      <c r="U349" s="1"/>
      <c r="V349" s="1" t="s">
        <v>24734</v>
      </c>
      <c r="W349" s="1" t="s">
        <v>6826</v>
      </c>
    </row>
    <row r="350" spans="1:23" x14ac:dyDescent="0.25">
      <c r="A350" s="1">
        <v>1007859</v>
      </c>
      <c r="B350" s="5" t="str">
        <f>VLOOKUP(H350,'FIPS Basin X-walk'!$A$2:$F$3224,6,FALSE)</f>
        <v>Cincinnati Arch</v>
      </c>
      <c r="C350" s="1" t="s">
        <v>20006</v>
      </c>
      <c r="D350" s="1"/>
      <c r="E350" s="1"/>
      <c r="F350" s="1" t="s">
        <v>20007</v>
      </c>
      <c r="G350" s="1" t="s">
        <v>18961</v>
      </c>
      <c r="H350" s="1">
        <v>47003</v>
      </c>
      <c r="I350" s="1">
        <v>1007859</v>
      </c>
      <c r="J350" s="1">
        <v>35.389485000000001</v>
      </c>
      <c r="K350" s="1">
        <v>-86.310046</v>
      </c>
      <c r="L350" s="1"/>
      <c r="M350" s="1" t="s">
        <v>1538</v>
      </c>
      <c r="N350" s="1" t="s">
        <v>20002</v>
      </c>
      <c r="O350" s="1">
        <v>2022</v>
      </c>
      <c r="P350" s="1">
        <v>37388</v>
      </c>
      <c r="Q350" s="1" t="s">
        <v>20008</v>
      </c>
      <c r="R350" s="1"/>
      <c r="S350" s="1" t="s">
        <v>24358</v>
      </c>
      <c r="T350" s="1" t="s">
        <v>6826</v>
      </c>
      <c r="U350" s="1"/>
      <c r="V350" s="1" t="s">
        <v>6878</v>
      </c>
      <c r="W350" s="1" t="s">
        <v>6826</v>
      </c>
    </row>
    <row r="351" spans="1:23" x14ac:dyDescent="0.25">
      <c r="A351" s="1">
        <v>1008681</v>
      </c>
      <c r="B351" s="5" t="str">
        <f>VLOOKUP(H351,'FIPS Basin X-walk'!$A$2:$F$3224,6,FALSE)</f>
        <v>Gulf Coast Basin (LA, TX)</v>
      </c>
      <c r="C351" s="1" t="s">
        <v>20337</v>
      </c>
      <c r="D351" s="1"/>
      <c r="E351" s="1"/>
      <c r="F351" s="1" t="s">
        <v>20337</v>
      </c>
      <c r="G351" s="1" t="s">
        <v>20335</v>
      </c>
      <c r="H351" s="1">
        <v>48025</v>
      </c>
      <c r="I351" s="1">
        <v>1008681</v>
      </c>
      <c r="J351" s="1">
        <v>28.651637000000001</v>
      </c>
      <c r="K351" s="1">
        <v>-98.000844999999998</v>
      </c>
      <c r="L351" s="1"/>
      <c r="M351" s="1" t="s">
        <v>1485</v>
      </c>
      <c r="N351" s="1" t="s">
        <v>9148</v>
      </c>
      <c r="O351" s="1">
        <v>2022</v>
      </c>
      <c r="P351" s="1">
        <v>78145</v>
      </c>
      <c r="Q351" s="1" t="s">
        <v>404</v>
      </c>
      <c r="R351" s="1"/>
      <c r="S351" s="1" t="s">
        <v>24836</v>
      </c>
      <c r="T351" s="1" t="s">
        <v>6826</v>
      </c>
      <c r="U351" s="1"/>
      <c r="V351" s="1" t="s">
        <v>9347</v>
      </c>
      <c r="W351" s="1" t="s">
        <v>6826</v>
      </c>
    </row>
    <row r="352" spans="1:23" x14ac:dyDescent="0.25">
      <c r="A352" s="1">
        <v>1003897</v>
      </c>
      <c r="B352" s="5" t="str">
        <f>VLOOKUP(H352,'FIPS Basin X-walk'!$A$2:$F$3224,6,FALSE)</f>
        <v>Gulf Coast Basin (LA, TX)</v>
      </c>
      <c r="C352" s="1" t="s">
        <v>20336</v>
      </c>
      <c r="D352" s="1"/>
      <c r="E352" s="1"/>
      <c r="F352" s="1" t="s">
        <v>1939</v>
      </c>
      <c r="G352" s="1" t="s">
        <v>20335</v>
      </c>
      <c r="H352" s="1">
        <v>48025</v>
      </c>
      <c r="I352" s="1">
        <v>1003897</v>
      </c>
      <c r="J352" s="1">
        <v>28.651710000000001</v>
      </c>
      <c r="K352" s="1">
        <v>-97.900180000000006</v>
      </c>
      <c r="L352" s="1"/>
      <c r="M352" s="1" t="s">
        <v>1485</v>
      </c>
      <c r="N352" s="1" t="s">
        <v>9148</v>
      </c>
      <c r="O352" s="1">
        <v>2022</v>
      </c>
      <c r="P352" s="1">
        <v>78119</v>
      </c>
      <c r="Q352" s="1" t="s">
        <v>24046</v>
      </c>
      <c r="R352" s="1"/>
      <c r="S352" s="1" t="s">
        <v>24435</v>
      </c>
      <c r="T352" s="1" t="s">
        <v>6826</v>
      </c>
      <c r="U352" s="1"/>
      <c r="V352" s="1" t="s">
        <v>7090</v>
      </c>
      <c r="W352" s="1" t="s">
        <v>6826</v>
      </c>
    </row>
    <row r="353" spans="1:23" x14ac:dyDescent="0.25">
      <c r="A353" s="1">
        <v>1008677</v>
      </c>
      <c r="B353" s="5" t="str">
        <f>VLOOKUP(H353,'FIPS Basin X-walk'!$A$2:$F$3224,6,FALSE)</f>
        <v>Gulf Coast Basin (LA, TX)</v>
      </c>
      <c r="C353" s="1" t="s">
        <v>20337</v>
      </c>
      <c r="D353" s="1"/>
      <c r="E353" s="1"/>
      <c r="F353" s="1" t="s">
        <v>1985</v>
      </c>
      <c r="G353" s="1" t="s">
        <v>20335</v>
      </c>
      <c r="H353" s="1">
        <v>48025</v>
      </c>
      <c r="I353" s="1">
        <v>1008677</v>
      </c>
      <c r="J353" s="1">
        <v>28.651637000000001</v>
      </c>
      <c r="K353" s="1">
        <v>-98.000844999999998</v>
      </c>
      <c r="L353" s="1"/>
      <c r="M353" s="1" t="s">
        <v>1485</v>
      </c>
      <c r="N353" s="1" t="s">
        <v>9148</v>
      </c>
      <c r="O353" s="1">
        <v>2022</v>
      </c>
      <c r="P353" s="1">
        <v>78145</v>
      </c>
      <c r="Q353" s="1" t="s">
        <v>389</v>
      </c>
      <c r="R353" s="1"/>
      <c r="S353" s="1" t="s">
        <v>24836</v>
      </c>
      <c r="T353" s="1" t="s">
        <v>6826</v>
      </c>
      <c r="U353" s="1"/>
      <c r="V353" s="1" t="s">
        <v>9347</v>
      </c>
      <c r="W353" s="1" t="s">
        <v>6826</v>
      </c>
    </row>
    <row r="354" spans="1:23" x14ac:dyDescent="0.25">
      <c r="A354" s="1">
        <v>1008680</v>
      </c>
      <c r="B354" s="5" t="str">
        <f>VLOOKUP(H354,'FIPS Basin X-walk'!$A$2:$F$3224,6,FALSE)</f>
        <v>Gulf Coast Basin (LA, TX)</v>
      </c>
      <c r="C354" s="1" t="s">
        <v>20337</v>
      </c>
      <c r="D354" s="1"/>
      <c r="E354" s="1"/>
      <c r="F354" s="1" t="s">
        <v>1985</v>
      </c>
      <c r="G354" s="1" t="s">
        <v>20335</v>
      </c>
      <c r="H354" s="1">
        <v>48025</v>
      </c>
      <c r="I354" s="1">
        <v>1008680</v>
      </c>
      <c r="J354" s="1">
        <v>28.651637000000001</v>
      </c>
      <c r="K354" s="1">
        <v>-98.000844999999998</v>
      </c>
      <c r="L354" s="1"/>
      <c r="M354" s="1" t="s">
        <v>1485</v>
      </c>
      <c r="N354" s="1" t="s">
        <v>9148</v>
      </c>
      <c r="O354" s="1">
        <v>2022</v>
      </c>
      <c r="P354" s="1">
        <v>78145</v>
      </c>
      <c r="Q354" s="1" t="s">
        <v>390</v>
      </c>
      <c r="R354" s="1"/>
      <c r="S354" s="1" t="s">
        <v>24836</v>
      </c>
      <c r="T354" s="1" t="s">
        <v>6826</v>
      </c>
      <c r="U354" s="1"/>
      <c r="V354" s="1" t="s">
        <v>9347</v>
      </c>
      <c r="W354" s="1" t="s">
        <v>6826</v>
      </c>
    </row>
    <row r="355" spans="1:23" x14ac:dyDescent="0.25">
      <c r="A355" s="1">
        <v>1011129</v>
      </c>
      <c r="B355" s="5" t="str">
        <f>VLOOKUP(H355,'FIPS Basin X-walk'!$A$2:$F$3224,6,FALSE)</f>
        <v>Gulf Coast Basin (LA, TX)</v>
      </c>
      <c r="C355" s="1" t="s">
        <v>20339</v>
      </c>
      <c r="D355" s="1"/>
      <c r="E355" s="1"/>
      <c r="F355" s="1" t="s">
        <v>20338</v>
      </c>
      <c r="G355" s="1" t="s">
        <v>20335</v>
      </c>
      <c r="H355" s="1">
        <v>48025</v>
      </c>
      <c r="I355" s="1">
        <v>1011129</v>
      </c>
      <c r="J355" s="1">
        <v>28.555548000000002</v>
      </c>
      <c r="K355" s="1">
        <v>-97.856385000000003</v>
      </c>
      <c r="L355" s="1"/>
      <c r="M355" s="1" t="s">
        <v>1485</v>
      </c>
      <c r="N355" s="1" t="s">
        <v>9148</v>
      </c>
      <c r="O355" s="1">
        <v>2022</v>
      </c>
      <c r="P355" s="1">
        <v>78162</v>
      </c>
      <c r="Q355" s="1" t="s">
        <v>24121</v>
      </c>
      <c r="R355" s="1"/>
      <c r="S355" s="1" t="s">
        <v>24399</v>
      </c>
      <c r="T355" s="1" t="s">
        <v>6826</v>
      </c>
      <c r="U355" s="1"/>
      <c r="V355" s="1" t="s">
        <v>13153</v>
      </c>
      <c r="W355" s="1" t="s">
        <v>6826</v>
      </c>
    </row>
    <row r="356" spans="1:23" x14ac:dyDescent="0.25">
      <c r="A356" s="1">
        <v>1002890</v>
      </c>
      <c r="B356" s="5" t="str">
        <f>VLOOKUP(H356,'FIPS Basin X-walk'!$A$2:$F$3224,6,FALSE)</f>
        <v>Ouachita Folded Belt</v>
      </c>
      <c r="C356" s="1" t="s">
        <v>25014</v>
      </c>
      <c r="D356" s="1"/>
      <c r="E356" s="1"/>
      <c r="F356" s="1" t="s">
        <v>20347</v>
      </c>
      <c r="G356" s="1" t="s">
        <v>20342</v>
      </c>
      <c r="H356" s="1">
        <v>48027</v>
      </c>
      <c r="I356" s="1">
        <v>1002890</v>
      </c>
      <c r="J356" s="1">
        <v>31.125990000000002</v>
      </c>
      <c r="K356" s="1">
        <v>-97.78998</v>
      </c>
      <c r="L356" s="1"/>
      <c r="M356" s="1" t="s">
        <v>1485</v>
      </c>
      <c r="N356" s="1" t="s">
        <v>9148</v>
      </c>
      <c r="O356" s="1">
        <v>2022</v>
      </c>
      <c r="P356" s="1">
        <v>76544</v>
      </c>
      <c r="Q356" s="1" t="s">
        <v>20347</v>
      </c>
      <c r="R356" s="1"/>
      <c r="S356" s="1" t="s">
        <v>24464</v>
      </c>
      <c r="T356" s="1" t="s">
        <v>6826</v>
      </c>
      <c r="U356" s="1"/>
      <c r="V356" s="1" t="s">
        <v>24409</v>
      </c>
      <c r="W356" s="1" t="s">
        <v>6826</v>
      </c>
    </row>
    <row r="357" spans="1:23" x14ac:dyDescent="0.25">
      <c r="A357" s="1">
        <v>1002633</v>
      </c>
      <c r="B357" s="5" t="str">
        <f>VLOOKUP(H357,'FIPS Basin X-walk'!$A$2:$F$3224,6,FALSE)</f>
        <v>Ouachita Folded Belt</v>
      </c>
      <c r="C357" s="1" t="s">
        <v>20348</v>
      </c>
      <c r="D357" s="1"/>
      <c r="E357" s="1"/>
      <c r="F357" s="1" t="s">
        <v>20341</v>
      </c>
      <c r="G357" s="1" t="s">
        <v>20342</v>
      </c>
      <c r="H357" s="1">
        <v>48027</v>
      </c>
      <c r="I357" s="1">
        <v>1002633</v>
      </c>
      <c r="J357" s="1">
        <v>31.097155999999998</v>
      </c>
      <c r="K357" s="1">
        <v>-97.365465999999998</v>
      </c>
      <c r="L357" s="1"/>
      <c r="M357" s="1" t="s">
        <v>1485</v>
      </c>
      <c r="N357" s="1" t="s">
        <v>9148</v>
      </c>
      <c r="O357" s="1">
        <v>2022</v>
      </c>
      <c r="P357" s="1">
        <v>76504</v>
      </c>
      <c r="Q357" s="1" t="s">
        <v>20349</v>
      </c>
      <c r="R357" s="1"/>
      <c r="S357" s="1" t="s">
        <v>24960</v>
      </c>
      <c r="T357" s="1" t="s">
        <v>6826</v>
      </c>
      <c r="U357" s="1"/>
      <c r="V357" s="1" t="s">
        <v>20350</v>
      </c>
      <c r="W357" s="1" t="s">
        <v>6826</v>
      </c>
    </row>
    <row r="358" spans="1:23" x14ac:dyDescent="0.25">
      <c r="A358" s="1">
        <v>1003639</v>
      </c>
      <c r="B358" s="5" t="str">
        <f>VLOOKUP(H358,'FIPS Basin X-walk'!$A$2:$F$3224,6,FALSE)</f>
        <v>Ouachita Folded Belt</v>
      </c>
      <c r="C358" s="1" t="s">
        <v>20340</v>
      </c>
      <c r="D358" s="1"/>
      <c r="E358" s="1"/>
      <c r="F358" s="1" t="s">
        <v>20341</v>
      </c>
      <c r="G358" s="1" t="s">
        <v>20342</v>
      </c>
      <c r="H358" s="1">
        <v>48027</v>
      </c>
      <c r="I358" s="1">
        <v>1003639</v>
      </c>
      <c r="J358" s="1">
        <v>31.079820000000002</v>
      </c>
      <c r="K358" s="1">
        <v>-97.308899999999994</v>
      </c>
      <c r="L358" s="1"/>
      <c r="M358" s="1" t="s">
        <v>1485</v>
      </c>
      <c r="N358" s="1" t="s">
        <v>9148</v>
      </c>
      <c r="O358" s="1">
        <v>2022</v>
      </c>
      <c r="P358" s="1">
        <v>76501</v>
      </c>
      <c r="Q358" s="1" t="s">
        <v>20343</v>
      </c>
      <c r="R358" s="1"/>
      <c r="S358" s="1" t="s">
        <v>24358</v>
      </c>
      <c r="T358" s="1" t="s">
        <v>6826</v>
      </c>
      <c r="U358" s="1"/>
      <c r="V358" s="1" t="s">
        <v>6878</v>
      </c>
      <c r="W358" s="1" t="s">
        <v>6826</v>
      </c>
    </row>
    <row r="359" spans="1:23" x14ac:dyDescent="0.25">
      <c r="A359" s="1">
        <v>1011554</v>
      </c>
      <c r="B359" s="5" t="str">
        <f>VLOOKUP(H359,'FIPS Basin X-walk'!$A$2:$F$3224,6,FALSE)</f>
        <v>Ouachita Folded Belt</v>
      </c>
      <c r="C359" s="1" t="s">
        <v>20344</v>
      </c>
      <c r="D359" s="1"/>
      <c r="E359" s="1"/>
      <c r="F359" s="1" t="s">
        <v>20345</v>
      </c>
      <c r="G359" s="1" t="s">
        <v>20342</v>
      </c>
      <c r="H359" s="1">
        <v>48027</v>
      </c>
      <c r="I359" s="1">
        <v>1011554</v>
      </c>
      <c r="J359" s="1">
        <v>31.058471999999998</v>
      </c>
      <c r="K359" s="1">
        <v>-97.316618000000005</v>
      </c>
      <c r="L359" s="1"/>
      <c r="M359" s="1" t="s">
        <v>1485</v>
      </c>
      <c r="N359" s="1" t="s">
        <v>9148</v>
      </c>
      <c r="O359" s="1">
        <v>2022</v>
      </c>
      <c r="P359" s="1">
        <v>76501</v>
      </c>
      <c r="Q359" s="1" t="s">
        <v>26370</v>
      </c>
      <c r="R359" s="1"/>
      <c r="S359" s="1" t="s">
        <v>24355</v>
      </c>
      <c r="T359" s="1" t="s">
        <v>6826</v>
      </c>
      <c r="U359" s="1"/>
      <c r="V359" s="1" t="s">
        <v>20346</v>
      </c>
      <c r="W359" s="1" t="s">
        <v>6828</v>
      </c>
    </row>
    <row r="360" spans="1:23" x14ac:dyDescent="0.25">
      <c r="A360" s="1">
        <v>1010106</v>
      </c>
      <c r="B360" s="5" t="str">
        <f>VLOOKUP(H360,'FIPS Basin X-walk'!$A$2:$F$3224,6,FALSE)</f>
        <v>Appalachian Basin (Eastern Overthrust Area)</v>
      </c>
      <c r="C360" s="1" t="s">
        <v>17751</v>
      </c>
      <c r="D360" s="1"/>
      <c r="E360" s="1"/>
      <c r="F360" s="1" t="s">
        <v>17752</v>
      </c>
      <c r="G360" s="1" t="s">
        <v>17750</v>
      </c>
      <c r="H360" s="1">
        <v>39013</v>
      </c>
      <c r="I360" s="1">
        <v>1010106</v>
      </c>
      <c r="J360" s="1">
        <v>39.894919000000002</v>
      </c>
      <c r="K360" s="1">
        <v>-81.015146000000001</v>
      </c>
      <c r="L360" s="1"/>
      <c r="M360" s="1" t="s">
        <v>1542</v>
      </c>
      <c r="N360" s="1" t="s">
        <v>17708</v>
      </c>
      <c r="O360" s="1">
        <v>2022</v>
      </c>
      <c r="P360" s="1">
        <v>43716</v>
      </c>
      <c r="Q360" s="1" t="s">
        <v>17753</v>
      </c>
      <c r="R360" s="1"/>
      <c r="S360" s="1"/>
      <c r="T360" s="1" t="s">
        <v>6826</v>
      </c>
      <c r="U360" s="1"/>
      <c r="V360" s="1" t="s">
        <v>25603</v>
      </c>
      <c r="W360" s="1" t="s">
        <v>6826</v>
      </c>
    </row>
    <row r="361" spans="1:23" x14ac:dyDescent="0.25">
      <c r="A361" s="1">
        <v>1013702</v>
      </c>
      <c r="B361" s="5" t="str">
        <f>VLOOKUP(H361,'FIPS Basin X-walk'!$A$2:$F$3224,6,FALSE)</f>
        <v>Appalachian Basin (Eastern Overthrust Area)</v>
      </c>
      <c r="C361" s="1" t="s">
        <v>23656</v>
      </c>
      <c r="D361" s="1"/>
      <c r="E361" s="1"/>
      <c r="F361" s="1" t="s">
        <v>23657</v>
      </c>
      <c r="G361" s="1" t="s">
        <v>17750</v>
      </c>
      <c r="H361" s="1">
        <v>39013</v>
      </c>
      <c r="I361" s="1">
        <v>1013702</v>
      </c>
      <c r="J361" s="1">
        <v>40.142595</v>
      </c>
      <c r="K361" s="1">
        <v>-80.808088999999995</v>
      </c>
      <c r="L361" s="1"/>
      <c r="M361" s="1" t="s">
        <v>1542</v>
      </c>
      <c r="N361" s="1" t="s">
        <v>17708</v>
      </c>
      <c r="O361" s="1">
        <v>2022</v>
      </c>
      <c r="P361" s="1">
        <v>43917</v>
      </c>
      <c r="Q361" s="1" t="s">
        <v>180</v>
      </c>
      <c r="R361" s="1"/>
      <c r="S361" s="1" t="s">
        <v>24435</v>
      </c>
      <c r="T361" s="1" t="s">
        <v>6826</v>
      </c>
      <c r="U361" s="1"/>
      <c r="V361" s="1" t="s">
        <v>7297</v>
      </c>
      <c r="W361" s="1" t="s">
        <v>6826</v>
      </c>
    </row>
    <row r="362" spans="1:23" x14ac:dyDescent="0.25">
      <c r="A362" s="1">
        <v>1011706</v>
      </c>
      <c r="B362" s="5" t="str">
        <f>VLOOKUP(H362,'FIPS Basin X-walk'!$A$2:$F$3224,6,FALSE)</f>
        <v>Appalachian Basin (Eastern Overthrust Area)</v>
      </c>
      <c r="C362" s="1" t="s">
        <v>17748</v>
      </c>
      <c r="D362" s="1"/>
      <c r="E362" s="1"/>
      <c r="F362" s="1" t="s">
        <v>17749</v>
      </c>
      <c r="G362" s="1" t="s">
        <v>17750</v>
      </c>
      <c r="H362" s="1">
        <v>39013</v>
      </c>
      <c r="I362" s="1">
        <v>1011706</v>
      </c>
      <c r="J362" s="1">
        <v>40.069229</v>
      </c>
      <c r="K362" s="1">
        <v>-80.980665000000002</v>
      </c>
      <c r="L362" s="1"/>
      <c r="M362" s="1" t="s">
        <v>1542</v>
      </c>
      <c r="N362" s="1" t="s">
        <v>17708</v>
      </c>
      <c r="O362" s="1">
        <v>2022</v>
      </c>
      <c r="P362" s="1">
        <v>43950</v>
      </c>
      <c r="Q362" s="1" t="s">
        <v>1032</v>
      </c>
      <c r="R362" s="1"/>
      <c r="S362" s="1" t="s">
        <v>24399</v>
      </c>
      <c r="T362" s="1" t="s">
        <v>6826</v>
      </c>
      <c r="U362" s="1"/>
      <c r="V362" s="1" t="s">
        <v>26385</v>
      </c>
      <c r="W362" s="1" t="s">
        <v>6826</v>
      </c>
    </row>
    <row r="363" spans="1:23" x14ac:dyDescent="0.25">
      <c r="A363" s="1">
        <v>1000118</v>
      </c>
      <c r="B363" s="5" t="str">
        <f>VLOOKUP(H363,'FIPS Basin X-walk'!$A$2:$F$3224,6,FALSE)</f>
        <v>Sioux Uplift</v>
      </c>
      <c r="C363" s="1" t="s">
        <v>14793</v>
      </c>
      <c r="D363" s="1"/>
      <c r="E363" s="1"/>
      <c r="F363" s="1" t="s">
        <v>14794</v>
      </c>
      <c r="G363" s="1" t="s">
        <v>2045</v>
      </c>
      <c r="H363" s="1">
        <v>27007</v>
      </c>
      <c r="I363" s="1">
        <v>1000118</v>
      </c>
      <c r="J363" s="1">
        <v>47.544400000000003</v>
      </c>
      <c r="K363" s="1">
        <v>-95.1297</v>
      </c>
      <c r="L363" s="1"/>
      <c r="M363" s="1" t="s">
        <v>1559</v>
      </c>
      <c r="N363" s="1" t="s">
        <v>14790</v>
      </c>
      <c r="O363" s="1">
        <v>2022</v>
      </c>
      <c r="P363" s="1">
        <v>56678</v>
      </c>
      <c r="Q363" s="1" t="s">
        <v>14795</v>
      </c>
      <c r="R363" s="1"/>
      <c r="S363" s="1" t="s">
        <v>24355</v>
      </c>
      <c r="T363" s="1" t="s">
        <v>6826</v>
      </c>
      <c r="U363" s="1"/>
      <c r="V363" s="1" t="s">
        <v>14796</v>
      </c>
      <c r="W363" s="1" t="s">
        <v>6828</v>
      </c>
    </row>
    <row r="364" spans="1:23" x14ac:dyDescent="0.25">
      <c r="A364" s="1">
        <v>1014663</v>
      </c>
      <c r="B364" s="5" t="str">
        <f>VLOOKUP(H364,'FIPS Basin X-walk'!$A$2:$F$3224,6,FALSE)</f>
        <v>Sioux Uplift</v>
      </c>
      <c r="C364" s="1" t="s">
        <v>27374</v>
      </c>
      <c r="D364" s="1"/>
      <c r="E364" s="1"/>
      <c r="F364" s="1" t="s">
        <v>27375</v>
      </c>
      <c r="G364" s="1" t="s">
        <v>2045</v>
      </c>
      <c r="H364" s="1">
        <v>27007</v>
      </c>
      <c r="I364" s="1">
        <v>1014663</v>
      </c>
      <c r="J364" s="1">
        <v>47.511018874187499</v>
      </c>
      <c r="K364" s="1">
        <v>-95.081880237033403</v>
      </c>
      <c r="L364" s="1"/>
      <c r="M364" s="1" t="s">
        <v>1559</v>
      </c>
      <c r="N364" s="1" t="s">
        <v>14790</v>
      </c>
      <c r="O364" s="1">
        <v>2022</v>
      </c>
      <c r="P364" s="1">
        <v>56678</v>
      </c>
      <c r="Q364" s="1" t="s">
        <v>27376</v>
      </c>
      <c r="R364" s="1"/>
      <c r="S364" s="1">
        <v>321219</v>
      </c>
      <c r="T364" s="1" t="s">
        <v>6826</v>
      </c>
      <c r="U364" s="1"/>
      <c r="V364" s="1" t="s">
        <v>20071</v>
      </c>
      <c r="W364" s="1" t="s">
        <v>6826</v>
      </c>
    </row>
    <row r="365" spans="1:23" x14ac:dyDescent="0.25">
      <c r="A365" s="1">
        <v>1000821</v>
      </c>
      <c r="B365" s="5" t="str">
        <f>VLOOKUP(H365,'FIPS Basin X-walk'!$A$2:$F$3224,6,FALSE)</f>
        <v>Upper Mississippi Embaymnt</v>
      </c>
      <c r="C365" s="1" t="s">
        <v>15190</v>
      </c>
      <c r="D365" s="1"/>
      <c r="E365" s="1"/>
      <c r="F365" s="1" t="s">
        <v>12697</v>
      </c>
      <c r="G365" s="1" t="s">
        <v>1665</v>
      </c>
      <c r="H365" s="1">
        <v>28009</v>
      </c>
      <c r="I365" s="1">
        <v>1000821</v>
      </c>
      <c r="J365" s="1">
        <v>34.835799999999999</v>
      </c>
      <c r="K365" s="1">
        <v>-89.201700000000002</v>
      </c>
      <c r="L365" s="1"/>
      <c r="M365" s="1" t="s">
        <v>1523</v>
      </c>
      <c r="N365" s="1" t="s">
        <v>15181</v>
      </c>
      <c r="O365" s="1">
        <v>2022</v>
      </c>
      <c r="P365" s="1">
        <v>38603</v>
      </c>
      <c r="Q365" s="1" t="s">
        <v>15191</v>
      </c>
      <c r="R365" s="1"/>
      <c r="S365" s="1" t="s">
        <v>24355</v>
      </c>
      <c r="T365" s="1" t="s">
        <v>6826</v>
      </c>
      <c r="U365" s="1"/>
      <c r="V365" s="1" t="s">
        <v>24409</v>
      </c>
      <c r="W365" s="1" t="s">
        <v>6828</v>
      </c>
    </row>
    <row r="366" spans="1:23" x14ac:dyDescent="0.25">
      <c r="A366" s="1">
        <v>1007203</v>
      </c>
      <c r="B366" s="5" t="str">
        <f>VLOOKUP(H366,'FIPS Basin X-walk'!$A$2:$F$3224,6,FALSE)</f>
        <v>Ozark Uplift</v>
      </c>
      <c r="C366" s="1" t="s">
        <v>7749</v>
      </c>
      <c r="D366" s="1"/>
      <c r="E366" s="1" t="s">
        <v>6828</v>
      </c>
      <c r="F366" s="1" t="s">
        <v>7750</v>
      </c>
      <c r="G366" s="1" t="s">
        <v>1665</v>
      </c>
      <c r="H366" s="1">
        <v>5007</v>
      </c>
      <c r="I366" s="1">
        <v>1007203</v>
      </c>
      <c r="J366" s="1">
        <v>36.256100000000004</v>
      </c>
      <c r="K366" s="1">
        <v>-94.524100000000004</v>
      </c>
      <c r="L366" s="1"/>
      <c r="M366" s="1" t="s">
        <v>1520</v>
      </c>
      <c r="N366" s="1" t="s">
        <v>7740</v>
      </c>
      <c r="O366" s="1">
        <v>2022</v>
      </c>
      <c r="P366" s="1">
        <v>72734</v>
      </c>
      <c r="Q366" s="1" t="s">
        <v>7751</v>
      </c>
      <c r="R366" s="1"/>
      <c r="S366" s="1" t="s">
        <v>24355</v>
      </c>
      <c r="T366" s="1" t="s">
        <v>6826</v>
      </c>
      <c r="U366" s="1"/>
      <c r="V366" s="1" t="s">
        <v>7752</v>
      </c>
      <c r="W366" s="1" t="s">
        <v>6828</v>
      </c>
    </row>
    <row r="367" spans="1:23" x14ac:dyDescent="0.25">
      <c r="A367" s="1">
        <v>1007889</v>
      </c>
      <c r="B367" s="5" t="str">
        <f>VLOOKUP(H367,'FIPS Basin X-walk'!$A$2:$F$3224,6,FALSE)</f>
        <v>Cincinnati Arch</v>
      </c>
      <c r="C367" s="1" t="s">
        <v>20009</v>
      </c>
      <c r="D367" s="1"/>
      <c r="E367" s="1"/>
      <c r="F367" s="1" t="s">
        <v>7928</v>
      </c>
      <c r="G367" s="1" t="s">
        <v>18731</v>
      </c>
      <c r="H367" s="1">
        <v>47005</v>
      </c>
      <c r="I367" s="1">
        <v>1007889</v>
      </c>
      <c r="J367" s="1">
        <v>36.046351000000001</v>
      </c>
      <c r="K367" s="1">
        <v>-88.135665000000003</v>
      </c>
      <c r="L367" s="1"/>
      <c r="M367" s="1" t="s">
        <v>1538</v>
      </c>
      <c r="N367" s="1" t="s">
        <v>20002</v>
      </c>
      <c r="O367" s="1">
        <v>2022</v>
      </c>
      <c r="P367" s="1">
        <v>38320</v>
      </c>
      <c r="Q367" s="1" t="s">
        <v>20010</v>
      </c>
      <c r="R367" s="1"/>
      <c r="S367" s="1" t="s">
        <v>24358</v>
      </c>
      <c r="T367" s="1" t="s">
        <v>6826</v>
      </c>
      <c r="U367" s="1"/>
      <c r="V367" s="1" t="s">
        <v>6878</v>
      </c>
      <c r="W367" s="1" t="s">
        <v>6828</v>
      </c>
    </row>
    <row r="368" spans="1:23" x14ac:dyDescent="0.25">
      <c r="A368" s="1">
        <v>1004658</v>
      </c>
      <c r="B368" s="5" t="str">
        <f>VLOOKUP(H368,'FIPS Basin X-walk'!$A$2:$F$3224,6,FALSE)</f>
        <v>Western Columbia Basin</v>
      </c>
      <c r="C368" s="1" t="s">
        <v>18733</v>
      </c>
      <c r="D368" s="1"/>
      <c r="E368" s="1"/>
      <c r="F368" s="1" t="s">
        <v>18734</v>
      </c>
      <c r="G368" s="1" t="s">
        <v>18731</v>
      </c>
      <c r="H368" s="1">
        <v>41003</v>
      </c>
      <c r="I368" s="1">
        <v>1004658</v>
      </c>
      <c r="J368" s="1">
        <v>44.564272000000003</v>
      </c>
      <c r="K368" s="1">
        <v>-123.278594</v>
      </c>
      <c r="L368" s="1"/>
      <c r="M368" s="1" t="s">
        <v>1519</v>
      </c>
      <c r="N368" s="1" t="s">
        <v>18017</v>
      </c>
      <c r="O368" s="1">
        <v>2022</v>
      </c>
      <c r="P368" s="1">
        <v>97331</v>
      </c>
      <c r="Q368" s="1" t="s">
        <v>18735</v>
      </c>
      <c r="R368" s="1"/>
      <c r="S368" s="1" t="s">
        <v>24379</v>
      </c>
      <c r="T368" s="1" t="s">
        <v>6828</v>
      </c>
      <c r="U368" s="1"/>
      <c r="V368" s="1" t="s">
        <v>18736</v>
      </c>
      <c r="W368" s="1" t="s">
        <v>6828</v>
      </c>
    </row>
    <row r="369" spans="1:23" x14ac:dyDescent="0.25">
      <c r="A369" s="1">
        <v>1007054</v>
      </c>
      <c r="B369" s="5" t="str">
        <f>VLOOKUP(H369,'FIPS Basin X-walk'!$A$2:$F$3224,6,FALSE)</f>
        <v>Western Columbia Basin</v>
      </c>
      <c r="C369" s="1" t="s">
        <v>18737</v>
      </c>
      <c r="D369" s="1"/>
      <c r="E369" s="1"/>
      <c r="F369" s="1" t="s">
        <v>18734</v>
      </c>
      <c r="G369" s="1" t="s">
        <v>18731</v>
      </c>
      <c r="H369" s="1">
        <v>41003</v>
      </c>
      <c r="I369" s="1">
        <v>1007054</v>
      </c>
      <c r="J369" s="1">
        <v>44.69932</v>
      </c>
      <c r="K369" s="1">
        <v>-123.22359</v>
      </c>
      <c r="L369" s="1"/>
      <c r="M369" s="1" t="s">
        <v>1519</v>
      </c>
      <c r="N369" s="1" t="s">
        <v>18017</v>
      </c>
      <c r="O369" s="1">
        <v>2022</v>
      </c>
      <c r="P369" s="1">
        <v>97330</v>
      </c>
      <c r="Q369" s="1" t="s">
        <v>18738</v>
      </c>
      <c r="R369" s="1"/>
      <c r="S369" s="1" t="s">
        <v>24358</v>
      </c>
      <c r="T369" s="1" t="s">
        <v>6826</v>
      </c>
      <c r="U369" s="1"/>
      <c r="V369" s="1" t="s">
        <v>6952</v>
      </c>
      <c r="W369" s="1" t="s">
        <v>6826</v>
      </c>
    </row>
    <row r="370" spans="1:23" x14ac:dyDescent="0.25">
      <c r="A370" s="1">
        <v>1007089</v>
      </c>
      <c r="B370" s="5" t="str">
        <f>VLOOKUP(H370,'FIPS Basin X-walk'!$A$2:$F$3224,6,FALSE)</f>
        <v>Western Columbia Basin</v>
      </c>
      <c r="C370" s="1" t="s">
        <v>18729</v>
      </c>
      <c r="D370" s="1"/>
      <c r="E370" s="1"/>
      <c r="F370" s="1" t="s">
        <v>18730</v>
      </c>
      <c r="G370" s="1" t="s">
        <v>18731</v>
      </c>
      <c r="H370" s="1">
        <v>41003</v>
      </c>
      <c r="I370" s="1">
        <v>1007089</v>
      </c>
      <c r="J370" s="1">
        <v>44.551336999999997</v>
      </c>
      <c r="K370" s="1">
        <v>-123.256533</v>
      </c>
      <c r="L370" s="1"/>
      <c r="M370" s="1" t="s">
        <v>1519</v>
      </c>
      <c r="N370" s="1" t="s">
        <v>18017</v>
      </c>
      <c r="O370" s="1">
        <v>2022</v>
      </c>
      <c r="P370" s="1">
        <v>97333</v>
      </c>
      <c r="Q370" s="1" t="s">
        <v>18732</v>
      </c>
      <c r="R370" s="1"/>
      <c r="S370" s="1" t="s">
        <v>24804</v>
      </c>
      <c r="T370" s="1" t="s">
        <v>6826</v>
      </c>
      <c r="U370" s="1"/>
      <c r="V370" s="1" t="s">
        <v>10493</v>
      </c>
      <c r="W370" s="1" t="s">
        <v>6826</v>
      </c>
    </row>
    <row r="371" spans="1:23" x14ac:dyDescent="0.25">
      <c r="A371" s="1">
        <v>1004236</v>
      </c>
      <c r="B371" s="5" t="str">
        <f>VLOOKUP(H371,'FIPS Basin X-walk'!$A$2:$F$3224,6,FALSE)</f>
        <v>Eastern Columbia Basin</v>
      </c>
      <c r="C371" s="1" t="s">
        <v>22507</v>
      </c>
      <c r="D371" s="1"/>
      <c r="E371" s="1"/>
      <c r="F371" s="1" t="s">
        <v>22508</v>
      </c>
      <c r="G371" s="1" t="s">
        <v>18731</v>
      </c>
      <c r="H371" s="1">
        <v>53005</v>
      </c>
      <c r="I371" s="1">
        <v>1004236</v>
      </c>
      <c r="J371" s="1">
        <v>46.165956999999999</v>
      </c>
      <c r="K371" s="1">
        <v>-119.017218</v>
      </c>
      <c r="L371" s="1"/>
      <c r="M371" s="1" t="s">
        <v>1480</v>
      </c>
      <c r="N371" s="1" t="s">
        <v>9611</v>
      </c>
      <c r="O371" s="1">
        <v>2022</v>
      </c>
      <c r="P371" s="1">
        <v>99337</v>
      </c>
      <c r="Q371" s="1" t="s">
        <v>22509</v>
      </c>
      <c r="R371" s="1"/>
      <c r="S371" s="1" t="s">
        <v>24572</v>
      </c>
      <c r="T371" s="1" t="s">
        <v>6826</v>
      </c>
      <c r="U371" s="1"/>
      <c r="V371" s="1" t="s">
        <v>21238</v>
      </c>
      <c r="W371" s="1" t="s">
        <v>6826</v>
      </c>
    </row>
    <row r="372" spans="1:23" x14ac:dyDescent="0.25">
      <c r="A372" s="1">
        <v>1006497</v>
      </c>
      <c r="B372" s="5" t="str">
        <f>VLOOKUP(H372,'FIPS Basin X-walk'!$A$2:$F$3224,6,FALSE)</f>
        <v>Eastern Columbia Basin</v>
      </c>
      <c r="C372" s="1" t="s">
        <v>22503</v>
      </c>
      <c r="D372" s="1"/>
      <c r="E372" s="1"/>
      <c r="F372" s="1" t="s">
        <v>22504</v>
      </c>
      <c r="G372" s="1" t="s">
        <v>18731</v>
      </c>
      <c r="H372" s="1">
        <v>53005</v>
      </c>
      <c r="I372" s="1">
        <v>1006497</v>
      </c>
      <c r="J372" s="1">
        <v>46.219290000000001</v>
      </c>
      <c r="K372" s="1">
        <v>-119.22946</v>
      </c>
      <c r="L372" s="1"/>
      <c r="M372" s="1" t="s">
        <v>1480</v>
      </c>
      <c r="N372" s="1" t="s">
        <v>9611</v>
      </c>
      <c r="O372" s="1">
        <v>2022</v>
      </c>
      <c r="P372" s="1">
        <v>99336</v>
      </c>
      <c r="Q372" s="1" t="s">
        <v>1404</v>
      </c>
      <c r="R372" s="1"/>
      <c r="S372" s="1" t="s">
        <v>24359</v>
      </c>
      <c r="T372" s="1" t="s">
        <v>6826</v>
      </c>
      <c r="U372" s="1"/>
      <c r="V372" s="1" t="s">
        <v>10681</v>
      </c>
      <c r="W372" s="1" t="s">
        <v>6826</v>
      </c>
    </row>
    <row r="373" spans="1:23" x14ac:dyDescent="0.25">
      <c r="A373" s="1">
        <v>1000614</v>
      </c>
      <c r="B373" s="5" t="str">
        <f>VLOOKUP(H373,'FIPS Basin X-walk'!$A$2:$F$3224,6,FALSE)</f>
        <v>Eastern Columbia Basin</v>
      </c>
      <c r="C373" s="1" t="s">
        <v>22505</v>
      </c>
      <c r="D373" s="1"/>
      <c r="E373" s="1"/>
      <c r="F373" s="1" t="s">
        <v>15795</v>
      </c>
      <c r="G373" s="1" t="s">
        <v>18731</v>
      </c>
      <c r="H373" s="1">
        <v>53005</v>
      </c>
      <c r="I373" s="1">
        <v>1000614</v>
      </c>
      <c r="J373" s="1">
        <v>46.309387999999998</v>
      </c>
      <c r="K373" s="1">
        <v>-119.29768300000001</v>
      </c>
      <c r="L373" s="1"/>
      <c r="M373" s="1" t="s">
        <v>1480</v>
      </c>
      <c r="N373" s="1" t="s">
        <v>9611</v>
      </c>
      <c r="O373" s="1">
        <v>2022</v>
      </c>
      <c r="P373" s="1">
        <v>99352</v>
      </c>
      <c r="Q373" s="1" t="s">
        <v>22506</v>
      </c>
      <c r="R373" s="1"/>
      <c r="S373" s="1" t="s">
        <v>24570</v>
      </c>
      <c r="T373" s="1" t="s">
        <v>6826</v>
      </c>
      <c r="U373" s="1"/>
      <c r="V373" s="1" t="s">
        <v>10796</v>
      </c>
      <c r="W373" s="1" t="s">
        <v>6826</v>
      </c>
    </row>
    <row r="374" spans="1:23" x14ac:dyDescent="0.25">
      <c r="A374" s="1">
        <v>1007090</v>
      </c>
      <c r="B374" s="5" t="str">
        <f>VLOOKUP(H374,'FIPS Basin X-walk'!$A$2:$F$3224,6,FALSE)</f>
        <v>Eastern Columbia Basin</v>
      </c>
      <c r="C374" s="1" t="s">
        <v>22510</v>
      </c>
      <c r="D374" s="1"/>
      <c r="E374" s="1"/>
      <c r="F374" s="1" t="s">
        <v>1792</v>
      </c>
      <c r="G374" s="1" t="s">
        <v>18731</v>
      </c>
      <c r="H374" s="1">
        <v>53005</v>
      </c>
      <c r="I374" s="1">
        <v>1007090</v>
      </c>
      <c r="J374" s="1">
        <v>46.343200000000003</v>
      </c>
      <c r="K374" s="1">
        <v>-119.346</v>
      </c>
      <c r="L374" s="1"/>
      <c r="M374" s="1" t="s">
        <v>1480</v>
      </c>
      <c r="N374" s="1" t="s">
        <v>9611</v>
      </c>
      <c r="O374" s="1">
        <v>2022</v>
      </c>
      <c r="P374" s="1">
        <v>99352</v>
      </c>
      <c r="Q374" s="1" t="s">
        <v>22511</v>
      </c>
      <c r="R374" s="1"/>
      <c r="S374" s="1" t="s">
        <v>24358</v>
      </c>
      <c r="T374" s="1" t="s">
        <v>6826</v>
      </c>
      <c r="U374" s="1"/>
      <c r="V374" s="1" t="s">
        <v>22512</v>
      </c>
      <c r="W374" s="1" t="s">
        <v>6826</v>
      </c>
    </row>
    <row r="375" spans="1:23" x14ac:dyDescent="0.25">
      <c r="A375" s="1">
        <v>1010830</v>
      </c>
      <c r="B375" s="5" t="str">
        <f>VLOOKUP(H375,'FIPS Basin X-walk'!$A$2:$F$3224,6,FALSE)</f>
        <v>Eastern Columbia Basin</v>
      </c>
      <c r="C375" s="1" t="s">
        <v>26281</v>
      </c>
      <c r="D375" s="1"/>
      <c r="E375" s="1"/>
      <c r="F375" s="1" t="s">
        <v>1792</v>
      </c>
      <c r="G375" s="1" t="s">
        <v>18731</v>
      </c>
      <c r="H375" s="1">
        <v>53005</v>
      </c>
      <c r="I375" s="1">
        <v>1010830</v>
      </c>
      <c r="J375" s="1">
        <v>46.320950000000003</v>
      </c>
      <c r="K375" s="1">
        <v>-119.28001</v>
      </c>
      <c r="L375" s="1" t="s">
        <v>26282</v>
      </c>
      <c r="M375" s="1" t="s">
        <v>1480</v>
      </c>
      <c r="N375" s="1" t="s">
        <v>9611</v>
      </c>
      <c r="O375" s="1">
        <v>2022</v>
      </c>
      <c r="P375" s="1">
        <v>99354</v>
      </c>
      <c r="Q375" s="1" t="s">
        <v>26283</v>
      </c>
      <c r="R375" s="1"/>
      <c r="S375" s="1" t="s">
        <v>25493</v>
      </c>
      <c r="T375" s="1" t="s">
        <v>6826</v>
      </c>
      <c r="U375" s="1"/>
      <c r="V375" s="1" t="s">
        <v>24409</v>
      </c>
      <c r="W375" s="1" t="s">
        <v>6826</v>
      </c>
    </row>
    <row r="376" spans="1:23" x14ac:dyDescent="0.25">
      <c r="A376" s="1">
        <v>1000742</v>
      </c>
      <c r="B376" s="5" t="str">
        <f>VLOOKUP(H376,'FIPS Basin X-walk'!$A$2:$F$3224,6,FALSE)</f>
        <v>Piedmont-Blue Ridge Prov</v>
      </c>
      <c r="C376" s="1" t="s">
        <v>16228</v>
      </c>
      <c r="D376" s="1"/>
      <c r="E376" s="1"/>
      <c r="F376" s="1" t="s">
        <v>16229</v>
      </c>
      <c r="G376" s="1" t="s">
        <v>1979</v>
      </c>
      <c r="H376" s="1">
        <v>34003</v>
      </c>
      <c r="I376" s="1">
        <v>1000742</v>
      </c>
      <c r="J376" s="1">
        <v>40.837499999999999</v>
      </c>
      <c r="K376" s="1">
        <v>-74.0244</v>
      </c>
      <c r="L376" s="1"/>
      <c r="M376" s="1" t="s">
        <v>1536</v>
      </c>
      <c r="N376" s="1" t="s">
        <v>16210</v>
      </c>
      <c r="O376" s="1">
        <v>2022</v>
      </c>
      <c r="P376" s="1">
        <v>7657</v>
      </c>
      <c r="Q376" s="1" t="s">
        <v>1979</v>
      </c>
      <c r="R376" s="1"/>
      <c r="S376" s="1" t="s">
        <v>24355</v>
      </c>
      <c r="T376" s="1" t="s">
        <v>6826</v>
      </c>
      <c r="U376" s="1"/>
      <c r="V376" s="1" t="s">
        <v>24579</v>
      </c>
      <c r="W376" s="1" t="s">
        <v>6828</v>
      </c>
    </row>
    <row r="377" spans="1:23" x14ac:dyDescent="0.25">
      <c r="A377" s="1">
        <v>1004098</v>
      </c>
      <c r="B377" s="5" t="str">
        <f>VLOOKUP(H377,'FIPS Basin X-walk'!$A$2:$F$3224,6,FALSE)</f>
        <v>Piedmont-Blue Ridge Prov</v>
      </c>
      <c r="C377" s="1" t="s">
        <v>16225</v>
      </c>
      <c r="D377" s="1"/>
      <c r="E377" s="1"/>
      <c r="F377" s="1" t="s">
        <v>16226</v>
      </c>
      <c r="G377" s="1" t="s">
        <v>16222</v>
      </c>
      <c r="H377" s="1">
        <v>34003</v>
      </c>
      <c r="I377" s="1">
        <v>1004098</v>
      </c>
      <c r="J377" s="1">
        <v>40.902329999999999</v>
      </c>
      <c r="K377" s="1">
        <v>-74.131789999999995</v>
      </c>
      <c r="L377" s="1"/>
      <c r="M377" s="1" t="s">
        <v>1536</v>
      </c>
      <c r="N377" s="1" t="s">
        <v>16210</v>
      </c>
      <c r="O377" s="1">
        <v>2022</v>
      </c>
      <c r="P377" s="1">
        <v>7407</v>
      </c>
      <c r="Q377" s="1" t="s">
        <v>25224</v>
      </c>
      <c r="R377" s="1"/>
      <c r="S377" s="1" t="s">
        <v>24564</v>
      </c>
      <c r="T377" s="1" t="s">
        <v>6826</v>
      </c>
      <c r="U377" s="1"/>
      <c r="V377" s="1" t="s">
        <v>16227</v>
      </c>
      <c r="W377" s="1" t="s">
        <v>6826</v>
      </c>
    </row>
    <row r="378" spans="1:23" x14ac:dyDescent="0.25">
      <c r="A378" s="1">
        <v>1009137</v>
      </c>
      <c r="B378" s="5" t="str">
        <f>VLOOKUP(H378,'FIPS Basin X-walk'!$A$2:$F$3224,6,FALSE)</f>
        <v>Piedmont-Blue Ridge Prov</v>
      </c>
      <c r="C378" s="1" t="s">
        <v>16220</v>
      </c>
      <c r="D378" s="1"/>
      <c r="E378" s="1"/>
      <c r="F378" s="1" t="s">
        <v>16221</v>
      </c>
      <c r="G378" s="1" t="s">
        <v>16222</v>
      </c>
      <c r="H378" s="1">
        <v>34003</v>
      </c>
      <c r="I378" s="1">
        <v>1009137</v>
      </c>
      <c r="J378" s="1">
        <v>40.775058000000001</v>
      </c>
      <c r="K378" s="1">
        <v>-74.123041999999998</v>
      </c>
      <c r="L378" s="1"/>
      <c r="M378" s="1" t="s">
        <v>1536</v>
      </c>
      <c r="N378" s="1" t="s">
        <v>16210</v>
      </c>
      <c r="O378" s="1">
        <v>2022</v>
      </c>
      <c r="P378" s="1">
        <v>7031</v>
      </c>
      <c r="Q378" s="1" t="s">
        <v>16223</v>
      </c>
      <c r="R378" s="1"/>
      <c r="S378" s="1" t="s">
        <v>24358</v>
      </c>
      <c r="T378" s="1" t="s">
        <v>6826</v>
      </c>
      <c r="U378" s="1"/>
      <c r="V378" s="1" t="s">
        <v>16224</v>
      </c>
      <c r="W378" s="1" t="s">
        <v>6826</v>
      </c>
    </row>
    <row r="379" spans="1:23" x14ac:dyDescent="0.25">
      <c r="A379" s="1">
        <v>1000912</v>
      </c>
      <c r="B379" s="5" t="str">
        <f>VLOOKUP(H379,'FIPS Basin X-walk'!$A$2:$F$3224,6,FALSE)</f>
        <v>Atlantic Coast Basin</v>
      </c>
      <c r="C379" s="1" t="s">
        <v>19674</v>
      </c>
      <c r="D379" s="1"/>
      <c r="E379" s="1" t="s">
        <v>6828</v>
      </c>
      <c r="F379" s="1" t="s">
        <v>19675</v>
      </c>
      <c r="G379" s="1" t="s">
        <v>1764</v>
      </c>
      <c r="H379" s="1">
        <v>45015</v>
      </c>
      <c r="I379" s="1">
        <v>1000912</v>
      </c>
      <c r="J379" s="1">
        <v>33.016300000000001</v>
      </c>
      <c r="K379" s="1">
        <v>-79.9285</v>
      </c>
      <c r="L379" s="1"/>
      <c r="M379" s="1" t="s">
        <v>1527</v>
      </c>
      <c r="N379" s="1" t="s">
        <v>19642</v>
      </c>
      <c r="O379" s="1">
        <v>2022</v>
      </c>
      <c r="P379" s="1">
        <v>29445</v>
      </c>
      <c r="Q379" s="1" t="s">
        <v>1299</v>
      </c>
      <c r="R379" s="1"/>
      <c r="S379" s="1" t="s">
        <v>24355</v>
      </c>
      <c r="T379" s="1" t="s">
        <v>6826</v>
      </c>
      <c r="U379" s="1"/>
      <c r="V379" s="1" t="s">
        <v>13845</v>
      </c>
      <c r="W379" s="1" t="s">
        <v>6828</v>
      </c>
    </row>
    <row r="380" spans="1:23" x14ac:dyDescent="0.25">
      <c r="A380" s="1">
        <v>1001427</v>
      </c>
      <c r="B380" s="5" t="str">
        <f>VLOOKUP(H380,'FIPS Basin X-walk'!$A$2:$F$3224,6,FALSE)</f>
        <v>Atlantic Coast Basin</v>
      </c>
      <c r="C380" s="1" t="s">
        <v>19676</v>
      </c>
      <c r="D380" s="1"/>
      <c r="E380" s="1" t="s">
        <v>6828</v>
      </c>
      <c r="F380" s="1" t="s">
        <v>19677</v>
      </c>
      <c r="G380" s="1" t="s">
        <v>1764</v>
      </c>
      <c r="H380" s="1">
        <v>45015</v>
      </c>
      <c r="I380" s="1">
        <v>1001427</v>
      </c>
      <c r="J380" s="1">
        <v>33.369199999999999</v>
      </c>
      <c r="K380" s="1">
        <v>-80.111900000000006</v>
      </c>
      <c r="L380" s="1"/>
      <c r="M380" s="1" t="s">
        <v>1527</v>
      </c>
      <c r="N380" s="1" t="s">
        <v>19642</v>
      </c>
      <c r="O380" s="1">
        <v>2022</v>
      </c>
      <c r="P380" s="1">
        <v>29468</v>
      </c>
      <c r="Q380" s="1" t="s">
        <v>1934</v>
      </c>
      <c r="R380" s="1"/>
      <c r="S380" s="1" t="s">
        <v>24355</v>
      </c>
      <c r="T380" s="1" t="s">
        <v>6826</v>
      </c>
      <c r="U380" s="1"/>
      <c r="V380" s="1" t="s">
        <v>19666</v>
      </c>
      <c r="W380" s="1" t="s">
        <v>6828</v>
      </c>
    </row>
    <row r="381" spans="1:23" x14ac:dyDescent="0.25">
      <c r="A381" s="1">
        <v>1000452</v>
      </c>
      <c r="B381" s="5" t="str">
        <f>VLOOKUP(H381,'FIPS Basin X-walk'!$A$2:$F$3224,6,FALSE)</f>
        <v>Atlantic Coast Basin</v>
      </c>
      <c r="C381" s="1" t="s">
        <v>19671</v>
      </c>
      <c r="D381" s="1"/>
      <c r="E381" s="1"/>
      <c r="F381" s="1" t="s">
        <v>19672</v>
      </c>
      <c r="G381" s="1" t="s">
        <v>1764</v>
      </c>
      <c r="H381" s="1">
        <v>45015</v>
      </c>
      <c r="I381" s="1">
        <v>1000452</v>
      </c>
      <c r="J381" s="1">
        <v>32.970100000000002</v>
      </c>
      <c r="K381" s="1">
        <v>-79.890500000000003</v>
      </c>
      <c r="L381" s="1"/>
      <c r="M381" s="1" t="s">
        <v>1527</v>
      </c>
      <c r="N381" s="1" t="s">
        <v>19642</v>
      </c>
      <c r="O381" s="1">
        <v>2022</v>
      </c>
      <c r="P381" s="1">
        <v>29492</v>
      </c>
      <c r="Q381" s="1" t="s">
        <v>19673</v>
      </c>
      <c r="R381" s="1"/>
      <c r="S381" s="1" t="s">
        <v>24473</v>
      </c>
      <c r="T381" s="1" t="s">
        <v>6826</v>
      </c>
      <c r="U381" s="1"/>
      <c r="V381" s="1" t="s">
        <v>24521</v>
      </c>
      <c r="W381" s="1" t="s">
        <v>6828</v>
      </c>
    </row>
    <row r="382" spans="1:23" x14ac:dyDescent="0.25">
      <c r="A382" s="1">
        <v>1002112</v>
      </c>
      <c r="B382" s="5" t="str">
        <f>VLOOKUP(H382,'FIPS Basin X-walk'!$A$2:$F$3224,6,FALSE)</f>
        <v>Atlantic Coast Basin</v>
      </c>
      <c r="C382" s="1" t="s">
        <v>19682</v>
      </c>
      <c r="D382" s="1"/>
      <c r="E382" s="1"/>
      <c r="F382" s="1" t="s">
        <v>19675</v>
      </c>
      <c r="G382" s="1" t="s">
        <v>19680</v>
      </c>
      <c r="H382" s="1">
        <v>45015</v>
      </c>
      <c r="I382" s="1">
        <v>1002112</v>
      </c>
      <c r="J382" s="1">
        <v>33.051743000000002</v>
      </c>
      <c r="K382" s="1">
        <v>-80.054288999999997</v>
      </c>
      <c r="L382" s="1"/>
      <c r="M382" s="1" t="s">
        <v>1527</v>
      </c>
      <c r="N382" s="1" t="s">
        <v>19642</v>
      </c>
      <c r="O382" s="1">
        <v>2022</v>
      </c>
      <c r="P382" s="1">
        <v>29445</v>
      </c>
      <c r="Q382" s="1" t="s">
        <v>24842</v>
      </c>
      <c r="R382" s="1"/>
      <c r="S382" s="1" t="s">
        <v>24790</v>
      </c>
      <c r="T382" s="1" t="s">
        <v>6826</v>
      </c>
      <c r="U382" s="1"/>
      <c r="V382" s="1" t="s">
        <v>12803</v>
      </c>
      <c r="W382" s="1" t="s">
        <v>6826</v>
      </c>
    </row>
    <row r="383" spans="1:23" x14ac:dyDescent="0.25">
      <c r="A383" s="1">
        <v>1007442</v>
      </c>
      <c r="B383" s="5" t="str">
        <f>VLOOKUP(H383,'FIPS Basin X-walk'!$A$2:$F$3224,6,FALSE)</f>
        <v>Atlantic Coast Basin</v>
      </c>
      <c r="C383" s="1" t="s">
        <v>19678</v>
      </c>
      <c r="D383" s="1"/>
      <c r="E383" s="1"/>
      <c r="F383" s="1" t="s">
        <v>19679</v>
      </c>
      <c r="G383" s="1" t="s">
        <v>19680</v>
      </c>
      <c r="H383" s="1">
        <v>45015</v>
      </c>
      <c r="I383" s="1">
        <v>1007442</v>
      </c>
      <c r="J383" s="1">
        <v>32.986764000000001</v>
      </c>
      <c r="K383" s="1">
        <v>-79.932947999999996</v>
      </c>
      <c r="L383" s="1"/>
      <c r="M383" s="1" t="s">
        <v>1527</v>
      </c>
      <c r="N383" s="1" t="s">
        <v>19642</v>
      </c>
      <c r="O383" s="1">
        <v>2022</v>
      </c>
      <c r="P383" s="1">
        <v>29445</v>
      </c>
      <c r="Q383" s="1" t="s">
        <v>25870</v>
      </c>
      <c r="R383" s="1"/>
      <c r="S383" s="1" t="s">
        <v>24395</v>
      </c>
      <c r="T383" s="1" t="s">
        <v>6826</v>
      </c>
      <c r="U383" s="1"/>
      <c r="V383" s="1" t="s">
        <v>19681</v>
      </c>
      <c r="W383" s="1" t="s">
        <v>6826</v>
      </c>
    </row>
    <row r="384" spans="1:23" x14ac:dyDescent="0.25">
      <c r="A384" s="1">
        <v>1007584</v>
      </c>
      <c r="B384" s="5" t="str">
        <f>VLOOKUP(H384,'FIPS Basin X-walk'!$A$2:$F$3224,6,FALSE)</f>
        <v>Appalachian Basin (Eastern Overthrust Area)</v>
      </c>
      <c r="C384" s="1" t="s">
        <v>22749</v>
      </c>
      <c r="D384" s="1"/>
      <c r="E384" s="1"/>
      <c r="F384" s="1" t="s">
        <v>22750</v>
      </c>
      <c r="G384" s="1" t="s">
        <v>19680</v>
      </c>
      <c r="H384" s="1">
        <v>54003</v>
      </c>
      <c r="I384" s="1">
        <v>1007584</v>
      </c>
      <c r="J384" s="1">
        <v>39.574826000000002</v>
      </c>
      <c r="K384" s="1">
        <v>-77.980750999999998</v>
      </c>
      <c r="L384" s="1"/>
      <c r="M384" s="1" t="s">
        <v>1521</v>
      </c>
      <c r="N384" s="1" t="s">
        <v>22744</v>
      </c>
      <c r="O384" s="1">
        <v>2022</v>
      </c>
      <c r="P384" s="1">
        <v>25427</v>
      </c>
      <c r="Q384" s="1" t="s">
        <v>22751</v>
      </c>
      <c r="R384" s="1"/>
      <c r="S384" s="1" t="s">
        <v>24358</v>
      </c>
      <c r="T384" s="1" t="s">
        <v>6826</v>
      </c>
      <c r="U384" s="1"/>
      <c r="V384" s="1" t="s">
        <v>6878</v>
      </c>
      <c r="W384" s="1" t="s">
        <v>6826</v>
      </c>
    </row>
    <row r="385" spans="1:23" x14ac:dyDescent="0.25">
      <c r="A385" s="1">
        <v>1002266</v>
      </c>
      <c r="B385" s="5" t="str">
        <f>VLOOKUP(H385,'FIPS Basin X-walk'!$A$2:$F$3224,6,FALSE)</f>
        <v>Atlantic Coast Basin</v>
      </c>
      <c r="C385" s="1" t="s">
        <v>19683</v>
      </c>
      <c r="D385" s="1"/>
      <c r="E385" s="1" t="s">
        <v>6828</v>
      </c>
      <c r="F385" s="1" t="s">
        <v>19684</v>
      </c>
      <c r="G385" s="1" t="s">
        <v>19680</v>
      </c>
      <c r="H385" s="1">
        <v>45015</v>
      </c>
      <c r="I385" s="1">
        <v>1002266</v>
      </c>
      <c r="J385" s="1">
        <v>33.004097000000002</v>
      </c>
      <c r="K385" s="1">
        <v>-79.881600000000006</v>
      </c>
      <c r="L385" s="1"/>
      <c r="M385" s="1" t="s">
        <v>1527</v>
      </c>
      <c r="N385" s="1" t="s">
        <v>19642</v>
      </c>
      <c r="O385" s="1">
        <v>2022</v>
      </c>
      <c r="P385" s="1">
        <v>29450</v>
      </c>
      <c r="Q385" s="1" t="s">
        <v>19685</v>
      </c>
      <c r="R385" s="1"/>
      <c r="S385" s="1" t="s">
        <v>24372</v>
      </c>
      <c r="T385" s="1" t="s">
        <v>6826</v>
      </c>
      <c r="U385" s="1"/>
      <c r="V385" s="1" t="s">
        <v>7021</v>
      </c>
      <c r="W385" s="1" t="s">
        <v>6826</v>
      </c>
    </row>
    <row r="386" spans="1:23" x14ac:dyDescent="0.25">
      <c r="A386" s="1">
        <v>1013394</v>
      </c>
      <c r="B386" s="5" t="str">
        <f>VLOOKUP(H386,'FIPS Basin X-walk'!$A$2:$F$3224,6,FALSE)</f>
        <v>Appalachian Basin (Eastern Overthrust Area)</v>
      </c>
      <c r="C386" s="1" t="s">
        <v>22755</v>
      </c>
      <c r="D386" s="1"/>
      <c r="E386" s="1"/>
      <c r="F386" s="1" t="s">
        <v>22756</v>
      </c>
      <c r="G386" s="1" t="s">
        <v>19680</v>
      </c>
      <c r="H386" s="1">
        <v>54003</v>
      </c>
      <c r="I386" s="1">
        <v>1013394</v>
      </c>
      <c r="J386" s="1">
        <v>39.401899999999998</v>
      </c>
      <c r="K386" s="1">
        <v>-78.021343999999999</v>
      </c>
      <c r="L386" s="1"/>
      <c r="M386" s="1" t="s">
        <v>1521</v>
      </c>
      <c r="N386" s="1" t="s">
        <v>22744</v>
      </c>
      <c r="O386" s="1">
        <v>2022</v>
      </c>
      <c r="P386" s="1">
        <v>25428</v>
      </c>
      <c r="Q386" s="1" t="s">
        <v>22757</v>
      </c>
      <c r="R386" s="1"/>
      <c r="S386" s="1" t="s">
        <v>24804</v>
      </c>
      <c r="T386" s="1" t="s">
        <v>6826</v>
      </c>
      <c r="U386" s="1"/>
      <c r="V386" s="1" t="s">
        <v>6873</v>
      </c>
      <c r="W386" s="1" t="s">
        <v>6826</v>
      </c>
    </row>
    <row r="387" spans="1:23" x14ac:dyDescent="0.25">
      <c r="A387" s="1">
        <v>1004909</v>
      </c>
      <c r="B387" s="5" t="str">
        <f>VLOOKUP(H387,'FIPS Basin X-walk'!$A$2:$F$3224,6,FALSE)</f>
        <v>Appalachian Basin (Eastern Overthrust Area)</v>
      </c>
      <c r="C387" s="1" t="s">
        <v>22752</v>
      </c>
      <c r="D387" s="1"/>
      <c r="E387" s="1"/>
      <c r="F387" s="1" t="s">
        <v>22753</v>
      </c>
      <c r="G387" s="1" t="s">
        <v>19680</v>
      </c>
      <c r="H387" s="1">
        <v>54003</v>
      </c>
      <c r="I387" s="1">
        <v>1004909</v>
      </c>
      <c r="J387" s="1">
        <v>39.506456999999997</v>
      </c>
      <c r="K387" s="1">
        <v>-77.946697999999998</v>
      </c>
      <c r="L387" s="1"/>
      <c r="M387" s="1" t="s">
        <v>1521</v>
      </c>
      <c r="N387" s="1" t="s">
        <v>22744</v>
      </c>
      <c r="O387" s="1">
        <v>2022</v>
      </c>
      <c r="P387" s="1">
        <v>25403</v>
      </c>
      <c r="Q387" s="1" t="s">
        <v>25425</v>
      </c>
      <c r="R387" s="1"/>
      <c r="S387" s="1" t="s">
        <v>25426</v>
      </c>
      <c r="T387" s="1" t="s">
        <v>6826</v>
      </c>
      <c r="U387" s="1"/>
      <c r="V387" s="1" t="s">
        <v>22754</v>
      </c>
      <c r="W387" s="1" t="s">
        <v>6826</v>
      </c>
    </row>
    <row r="388" spans="1:23" x14ac:dyDescent="0.25">
      <c r="A388" s="1">
        <v>1007566</v>
      </c>
      <c r="B388" s="5" t="str">
        <f>VLOOKUP(H388,'FIPS Basin X-walk'!$A$2:$F$3224,6,FALSE)</f>
        <v>Appalachian Basin (Eastern Overthrust Area)</v>
      </c>
      <c r="C388" s="1" t="s">
        <v>22746</v>
      </c>
      <c r="D388" s="1"/>
      <c r="E388" s="1" t="s">
        <v>6828</v>
      </c>
      <c r="F388" s="1" t="s">
        <v>22747</v>
      </c>
      <c r="G388" s="1" t="s">
        <v>19680</v>
      </c>
      <c r="H388" s="1">
        <v>54003</v>
      </c>
      <c r="I388" s="1">
        <v>1007566</v>
      </c>
      <c r="J388" s="1">
        <v>39.434879000000002</v>
      </c>
      <c r="K388" s="1">
        <v>-77.977911000000006</v>
      </c>
      <c r="L388" s="1"/>
      <c r="M388" s="1" t="s">
        <v>1521</v>
      </c>
      <c r="N388" s="1" t="s">
        <v>22744</v>
      </c>
      <c r="O388" s="1">
        <v>2022</v>
      </c>
      <c r="P388" s="1">
        <v>25401</v>
      </c>
      <c r="Q388" s="1" t="s">
        <v>22748</v>
      </c>
      <c r="R388" s="1"/>
      <c r="S388" s="1" t="s">
        <v>24441</v>
      </c>
      <c r="T388" s="1" t="s">
        <v>6826</v>
      </c>
      <c r="U388" s="1"/>
      <c r="V388" s="1" t="s">
        <v>7266</v>
      </c>
      <c r="W388" s="1" t="s">
        <v>6826</v>
      </c>
    </row>
    <row r="389" spans="1:23" x14ac:dyDescent="0.25">
      <c r="A389" s="1">
        <v>1002033</v>
      </c>
      <c r="B389" s="5" t="str">
        <f>VLOOKUP(H389,'FIPS Basin X-walk'!$A$2:$F$3224,6,FALSE)</f>
        <v>Atlantic Coast Basin</v>
      </c>
      <c r="C389" s="1" t="s">
        <v>19686</v>
      </c>
      <c r="D389" s="1"/>
      <c r="E389" s="1"/>
      <c r="F389" s="1" t="s">
        <v>19687</v>
      </c>
      <c r="G389" s="1" t="s">
        <v>19680</v>
      </c>
      <c r="H389" s="1">
        <v>45015</v>
      </c>
      <c r="I389" s="1">
        <v>1002033</v>
      </c>
      <c r="J389" s="1">
        <v>33.056713999999999</v>
      </c>
      <c r="K389" s="1">
        <v>-79.941351999999995</v>
      </c>
      <c r="L389" s="1"/>
      <c r="M389" s="1" t="s">
        <v>1527</v>
      </c>
      <c r="N389" s="1" t="s">
        <v>19642</v>
      </c>
      <c r="O389" s="1">
        <v>2022</v>
      </c>
      <c r="P389" s="1">
        <v>29461</v>
      </c>
      <c r="Q389" s="1" t="s">
        <v>17295</v>
      </c>
      <c r="R389" s="1"/>
      <c r="S389" s="1" t="s">
        <v>24414</v>
      </c>
      <c r="T389" s="1" t="s">
        <v>6826</v>
      </c>
      <c r="U389" s="1"/>
      <c r="V389" s="1" t="s">
        <v>15231</v>
      </c>
      <c r="W389" s="1" t="s">
        <v>6826</v>
      </c>
    </row>
    <row r="390" spans="1:23" x14ac:dyDescent="0.25">
      <c r="A390" s="1">
        <v>1003478</v>
      </c>
      <c r="B390" s="5" t="str">
        <f>VLOOKUP(H390,'FIPS Basin X-walk'!$A$2:$F$3224,6,FALSE)</f>
        <v>Atlantic Coast Basin</v>
      </c>
      <c r="C390" s="1" t="s">
        <v>19688</v>
      </c>
      <c r="D390" s="1"/>
      <c r="E390" s="1"/>
      <c r="F390" s="1" t="s">
        <v>19687</v>
      </c>
      <c r="G390" s="1" t="s">
        <v>19680</v>
      </c>
      <c r="H390" s="1">
        <v>45015</v>
      </c>
      <c r="I390" s="1">
        <v>1003478</v>
      </c>
      <c r="J390" s="1">
        <v>33.113872000000001</v>
      </c>
      <c r="K390" s="1">
        <v>-80.028486000000001</v>
      </c>
      <c r="L390" s="1"/>
      <c r="M390" s="1" t="s">
        <v>1527</v>
      </c>
      <c r="N390" s="1" t="s">
        <v>19642</v>
      </c>
      <c r="O390" s="1">
        <v>2022</v>
      </c>
      <c r="P390" s="1">
        <v>29461</v>
      </c>
      <c r="Q390" s="1" t="s">
        <v>19689</v>
      </c>
      <c r="R390" s="1"/>
      <c r="S390" s="1" t="s">
        <v>24358</v>
      </c>
      <c r="T390" s="1" t="s">
        <v>6826</v>
      </c>
      <c r="U390" s="1"/>
      <c r="V390" s="1" t="s">
        <v>19690</v>
      </c>
      <c r="W390" s="1" t="s">
        <v>6826</v>
      </c>
    </row>
    <row r="391" spans="1:23" x14ac:dyDescent="0.25">
      <c r="A391" s="1">
        <v>1007356</v>
      </c>
      <c r="B391" s="5" t="str">
        <f>VLOOKUP(H391,'FIPS Basin X-walk'!$A$2:$F$3224,6,FALSE)</f>
        <v>Appalachian Basin (Eastern Overthrust Area)</v>
      </c>
      <c r="C391" s="1" t="s">
        <v>23736</v>
      </c>
      <c r="D391" s="1"/>
      <c r="E391" s="1"/>
      <c r="F391" s="1" t="s">
        <v>1522</v>
      </c>
      <c r="G391" s="1" t="s">
        <v>2012</v>
      </c>
      <c r="H391" s="1">
        <v>42011</v>
      </c>
      <c r="I391" s="1">
        <v>1007356</v>
      </c>
      <c r="J391" s="1">
        <v>40.372376000000003</v>
      </c>
      <c r="K391" s="1">
        <v>-75.915056000000007</v>
      </c>
      <c r="L391" s="1"/>
      <c r="M391" s="1" t="s">
        <v>1501</v>
      </c>
      <c r="N391" s="1" t="s">
        <v>18868</v>
      </c>
      <c r="O391" s="1">
        <v>2022</v>
      </c>
      <c r="P391" s="1">
        <v>17517</v>
      </c>
      <c r="Q391" s="1" t="s">
        <v>25854</v>
      </c>
      <c r="R391" s="1"/>
      <c r="S391" s="1">
        <v>221210</v>
      </c>
      <c r="T391" s="1" t="s">
        <v>6826</v>
      </c>
      <c r="U391" s="1"/>
      <c r="V391" s="1" t="s">
        <v>19311</v>
      </c>
      <c r="W391" s="1" t="s">
        <v>6826</v>
      </c>
    </row>
    <row r="392" spans="1:23" x14ac:dyDescent="0.25">
      <c r="A392" s="1">
        <v>1001356</v>
      </c>
      <c r="B392" s="5" t="str">
        <f>VLOOKUP(H392,'FIPS Basin X-walk'!$A$2:$F$3224,6,FALSE)</f>
        <v>Appalachian Basin (Eastern Overthrust Area)</v>
      </c>
      <c r="C392" s="1" t="s">
        <v>18982</v>
      </c>
      <c r="D392" s="1"/>
      <c r="E392" s="1"/>
      <c r="F392" s="1" t="s">
        <v>18967</v>
      </c>
      <c r="G392" s="1" t="s">
        <v>2012</v>
      </c>
      <c r="H392" s="1">
        <v>42011</v>
      </c>
      <c r="I392" s="1">
        <v>1001356</v>
      </c>
      <c r="J392" s="1">
        <v>40.421900000000001</v>
      </c>
      <c r="K392" s="1">
        <v>-75.935299999999998</v>
      </c>
      <c r="L392" s="1"/>
      <c r="M392" s="1" t="s">
        <v>1501</v>
      </c>
      <c r="N392" s="1" t="s">
        <v>18868</v>
      </c>
      <c r="O392" s="1">
        <v>2022</v>
      </c>
      <c r="P392" s="1">
        <v>19605</v>
      </c>
      <c r="Q392" s="1" t="s">
        <v>18983</v>
      </c>
      <c r="R392" s="1"/>
      <c r="S392" s="1" t="s">
        <v>24355</v>
      </c>
      <c r="T392" s="1" t="s">
        <v>6826</v>
      </c>
      <c r="U392" s="1"/>
      <c r="V392" s="1" t="s">
        <v>8562</v>
      </c>
      <c r="W392" s="1" t="s">
        <v>6828</v>
      </c>
    </row>
    <row r="393" spans="1:23" x14ac:dyDescent="0.25">
      <c r="A393" s="1">
        <v>1000179</v>
      </c>
      <c r="B393" s="5" t="str">
        <f>VLOOKUP(H393,'FIPS Basin X-walk'!$A$2:$F$3224,6,FALSE)</f>
        <v>Appalachian Basin (Eastern Overthrust Area)</v>
      </c>
      <c r="C393" s="1" t="s">
        <v>18980</v>
      </c>
      <c r="D393" s="1"/>
      <c r="E393" s="1"/>
      <c r="F393" s="1" t="s">
        <v>18981</v>
      </c>
      <c r="G393" s="1" t="s">
        <v>2012</v>
      </c>
      <c r="H393" s="1">
        <v>42011</v>
      </c>
      <c r="I393" s="1">
        <v>1000179</v>
      </c>
      <c r="J393" s="1">
        <v>40.409199999999998</v>
      </c>
      <c r="K393" s="1">
        <v>-76.1511</v>
      </c>
      <c r="L393" s="1"/>
      <c r="M393" s="1" t="s">
        <v>1501</v>
      </c>
      <c r="N393" s="1" t="s">
        <v>18868</v>
      </c>
      <c r="O393" s="1">
        <v>2022</v>
      </c>
      <c r="P393" s="1">
        <v>19551</v>
      </c>
      <c r="Q393" s="1" t="s">
        <v>795</v>
      </c>
      <c r="R393" s="1"/>
      <c r="S393" s="1" t="s">
        <v>24435</v>
      </c>
      <c r="T393" s="1" t="s">
        <v>6826</v>
      </c>
      <c r="U393" s="1"/>
      <c r="V393" s="1" t="s">
        <v>7297</v>
      </c>
      <c r="W393" s="1" t="s">
        <v>6826</v>
      </c>
    </row>
    <row r="394" spans="1:23" x14ac:dyDescent="0.25">
      <c r="A394" s="1">
        <v>1013685</v>
      </c>
      <c r="B394" s="5" t="str">
        <f>VLOOKUP(H394,'FIPS Basin X-walk'!$A$2:$F$3224,6,FALSE)</f>
        <v>Appalachian Basin (Eastern Overthrust Area)</v>
      </c>
      <c r="C394" s="1" t="s">
        <v>23768</v>
      </c>
      <c r="D394" s="1"/>
      <c r="E394" s="1"/>
      <c r="F394" s="1" t="s">
        <v>23769</v>
      </c>
      <c r="G394" s="1" t="s">
        <v>2012</v>
      </c>
      <c r="H394" s="1">
        <v>42011</v>
      </c>
      <c r="I394" s="1">
        <v>1013685</v>
      </c>
      <c r="J394" s="1">
        <v>40.338698000000001</v>
      </c>
      <c r="K394" s="1">
        <v>-75.95478</v>
      </c>
      <c r="L394" s="1"/>
      <c r="M394" s="1" t="s">
        <v>1501</v>
      </c>
      <c r="N394" s="1" t="s">
        <v>18868</v>
      </c>
      <c r="O394" s="1">
        <v>2022</v>
      </c>
      <c r="P394" s="1">
        <v>19610</v>
      </c>
      <c r="Q394" s="1" t="s">
        <v>373</v>
      </c>
      <c r="R394" s="1"/>
      <c r="S394" s="1">
        <v>211130</v>
      </c>
      <c r="T394" s="1" t="s">
        <v>6826</v>
      </c>
      <c r="U394" s="1"/>
      <c r="V394" s="1" t="s">
        <v>19311</v>
      </c>
      <c r="W394" s="1" t="s">
        <v>6826</v>
      </c>
    </row>
    <row r="395" spans="1:23" x14ac:dyDescent="0.25">
      <c r="A395" s="1">
        <v>1006696</v>
      </c>
      <c r="B395" s="5" t="str">
        <f>VLOOKUP(H395,'FIPS Basin X-walk'!$A$2:$F$3224,6,FALSE)</f>
        <v>Appalachian Basin (Eastern Overthrust Area)</v>
      </c>
      <c r="C395" s="1" t="s">
        <v>18970</v>
      </c>
      <c r="D395" s="1"/>
      <c r="E395" s="1"/>
      <c r="F395" s="1" t="s">
        <v>18971</v>
      </c>
      <c r="G395" s="1" t="s">
        <v>18964</v>
      </c>
      <c r="H395" s="1">
        <v>42011</v>
      </c>
      <c r="I395" s="1">
        <v>1006696</v>
      </c>
      <c r="J395" s="1">
        <v>40.419620000000002</v>
      </c>
      <c r="K395" s="1">
        <v>-75.622500000000002</v>
      </c>
      <c r="L395" s="1"/>
      <c r="M395" s="1" t="s">
        <v>1501</v>
      </c>
      <c r="N395" s="1" t="s">
        <v>18868</v>
      </c>
      <c r="O395" s="1">
        <v>2022</v>
      </c>
      <c r="P395" s="1">
        <v>19504</v>
      </c>
      <c r="Q395" s="1" t="s">
        <v>762</v>
      </c>
      <c r="R395" s="1"/>
      <c r="S395" s="1" t="s">
        <v>24435</v>
      </c>
      <c r="T395" s="1" t="s">
        <v>6826</v>
      </c>
      <c r="U395" s="1"/>
      <c r="V395" s="1" t="s">
        <v>7297</v>
      </c>
      <c r="W395" s="1" t="s">
        <v>6826</v>
      </c>
    </row>
    <row r="396" spans="1:23" x14ac:dyDescent="0.25">
      <c r="A396" s="1">
        <v>1002716</v>
      </c>
      <c r="B396" s="5" t="str">
        <f>VLOOKUP(H396,'FIPS Basin X-walk'!$A$2:$F$3224,6,FALSE)</f>
        <v>Appalachian Basin (Eastern Overthrust Area)</v>
      </c>
      <c r="C396" s="1" t="s">
        <v>18962</v>
      </c>
      <c r="D396" s="1"/>
      <c r="E396" s="1"/>
      <c r="F396" s="1" t="s">
        <v>18963</v>
      </c>
      <c r="G396" s="1" t="s">
        <v>18964</v>
      </c>
      <c r="H396" s="1">
        <v>42011</v>
      </c>
      <c r="I396" s="1">
        <v>1002716</v>
      </c>
      <c r="J396" s="1">
        <v>40.300479000000003</v>
      </c>
      <c r="K396" s="1">
        <v>-75.911186999999998</v>
      </c>
      <c r="L396" s="1"/>
      <c r="M396" s="1" t="s">
        <v>1501</v>
      </c>
      <c r="N396" s="1" t="s">
        <v>18868</v>
      </c>
      <c r="O396" s="1">
        <v>2022</v>
      </c>
      <c r="P396" s="1">
        <v>19508</v>
      </c>
      <c r="Q396" s="1" t="s">
        <v>18965</v>
      </c>
      <c r="R396" s="1"/>
      <c r="S396" s="1" t="s">
        <v>24358</v>
      </c>
      <c r="T396" s="1" t="s">
        <v>6826</v>
      </c>
      <c r="U396" s="1"/>
      <c r="V396" s="1" t="s">
        <v>6878</v>
      </c>
      <c r="W396" s="1" t="s">
        <v>6826</v>
      </c>
    </row>
    <row r="397" spans="1:23" x14ac:dyDescent="0.25">
      <c r="A397" s="1">
        <v>1011037</v>
      </c>
      <c r="B397" s="5" t="str">
        <f>VLOOKUP(H397,'FIPS Basin X-walk'!$A$2:$F$3224,6,FALSE)</f>
        <v>Appalachian Basin (Eastern Overthrust Area)</v>
      </c>
      <c r="C397" s="1" t="s">
        <v>18993</v>
      </c>
      <c r="D397" s="1"/>
      <c r="E397" s="1"/>
      <c r="F397" s="1" t="s">
        <v>18987</v>
      </c>
      <c r="G397" s="1" t="s">
        <v>18964</v>
      </c>
      <c r="H397" s="1">
        <v>42011</v>
      </c>
      <c r="I397" s="1">
        <v>1011037</v>
      </c>
      <c r="J397" s="1">
        <v>40.273760000000003</v>
      </c>
      <c r="K397" s="1">
        <v>-75.813910000000007</v>
      </c>
      <c r="L397" s="1"/>
      <c r="M397" s="1" t="s">
        <v>1501</v>
      </c>
      <c r="N397" s="1" t="s">
        <v>18868</v>
      </c>
      <c r="O397" s="1">
        <v>2022</v>
      </c>
      <c r="P397" s="1">
        <v>19508</v>
      </c>
      <c r="Q397" s="1" t="s">
        <v>18994</v>
      </c>
      <c r="R397" s="1"/>
      <c r="S397" s="1" t="s">
        <v>24358</v>
      </c>
      <c r="T397" s="1" t="s">
        <v>6826</v>
      </c>
      <c r="U397" s="1"/>
      <c r="V397" s="1" t="s">
        <v>26312</v>
      </c>
      <c r="W397" s="1" t="s">
        <v>6826</v>
      </c>
    </row>
    <row r="398" spans="1:23" x14ac:dyDescent="0.25">
      <c r="A398" s="1">
        <v>1013620</v>
      </c>
      <c r="B398" s="5" t="str">
        <f>VLOOKUP(H398,'FIPS Basin X-walk'!$A$2:$F$3224,6,FALSE)</f>
        <v>Appalachian Basin (Eastern Overthrust Area)</v>
      </c>
      <c r="C398" s="1" t="s">
        <v>18986</v>
      </c>
      <c r="D398" s="1"/>
      <c r="E398" s="1"/>
      <c r="F398" s="1" t="s">
        <v>18987</v>
      </c>
      <c r="G398" s="1" t="s">
        <v>18964</v>
      </c>
      <c r="H398" s="1">
        <v>42011</v>
      </c>
      <c r="I398" s="1">
        <v>1013620</v>
      </c>
      <c r="J398" s="1">
        <v>40.266680000000001</v>
      </c>
      <c r="K398" s="1">
        <v>-75.796400000000006</v>
      </c>
      <c r="L398" s="1"/>
      <c r="M398" s="1" t="s">
        <v>1501</v>
      </c>
      <c r="N398" s="1" t="s">
        <v>18868</v>
      </c>
      <c r="O398" s="1">
        <v>2022</v>
      </c>
      <c r="P398" s="1">
        <v>19508</v>
      </c>
      <c r="Q398" s="1" t="s">
        <v>18988</v>
      </c>
      <c r="R398" s="1"/>
      <c r="S398" s="1" t="s">
        <v>24355</v>
      </c>
      <c r="T398" s="1" t="s">
        <v>6826</v>
      </c>
      <c r="U398" s="1"/>
      <c r="V398" s="1" t="s">
        <v>26715</v>
      </c>
      <c r="W398" s="1" t="s">
        <v>6828</v>
      </c>
    </row>
    <row r="399" spans="1:23" x14ac:dyDescent="0.25">
      <c r="A399" s="1">
        <v>1005733</v>
      </c>
      <c r="B399" s="5" t="str">
        <f>VLOOKUP(H399,'FIPS Basin X-walk'!$A$2:$F$3224,6,FALSE)</f>
        <v>Appalachian Basin (Eastern Overthrust Area)</v>
      </c>
      <c r="C399" s="1" t="s">
        <v>18972</v>
      </c>
      <c r="D399" s="1"/>
      <c r="E399" s="1"/>
      <c r="F399" s="1" t="s">
        <v>18973</v>
      </c>
      <c r="G399" s="1" t="s">
        <v>18964</v>
      </c>
      <c r="H399" s="1">
        <v>42011</v>
      </c>
      <c r="I399" s="1">
        <v>1005733</v>
      </c>
      <c r="J399" s="1">
        <v>40.360717999999999</v>
      </c>
      <c r="K399" s="1">
        <v>-75.712262999999993</v>
      </c>
      <c r="L399" s="1"/>
      <c r="M399" s="1" t="s">
        <v>1501</v>
      </c>
      <c r="N399" s="1" t="s">
        <v>18868</v>
      </c>
      <c r="O399" s="1">
        <v>2022</v>
      </c>
      <c r="P399" s="1">
        <v>19512</v>
      </c>
      <c r="Q399" s="1" t="s">
        <v>18974</v>
      </c>
      <c r="R399" s="1"/>
      <c r="S399" s="1" t="s">
        <v>24358</v>
      </c>
      <c r="T399" s="1" t="s">
        <v>6826</v>
      </c>
      <c r="U399" s="1"/>
      <c r="V399" s="1" t="s">
        <v>18975</v>
      </c>
      <c r="W399" s="1" t="s">
        <v>6826</v>
      </c>
    </row>
    <row r="400" spans="1:23" x14ac:dyDescent="0.25">
      <c r="A400" s="1">
        <v>1005742</v>
      </c>
      <c r="B400" s="5" t="str">
        <f>VLOOKUP(H400,'FIPS Basin X-walk'!$A$2:$F$3224,6,FALSE)</f>
        <v>Appalachian Basin (Eastern Overthrust Area)</v>
      </c>
      <c r="C400" s="1" t="s">
        <v>18984</v>
      </c>
      <c r="D400" s="1"/>
      <c r="E400" s="1" t="s">
        <v>6828</v>
      </c>
      <c r="F400" s="1" t="s">
        <v>18985</v>
      </c>
      <c r="G400" s="1" t="s">
        <v>18964</v>
      </c>
      <c r="H400" s="1">
        <v>42011</v>
      </c>
      <c r="I400" s="1">
        <v>1005742</v>
      </c>
      <c r="J400" s="1">
        <v>40.472470999999999</v>
      </c>
      <c r="K400" s="1">
        <v>-75.895245000000003</v>
      </c>
      <c r="L400" s="1"/>
      <c r="M400" s="1" t="s">
        <v>1501</v>
      </c>
      <c r="N400" s="1" t="s">
        <v>18868</v>
      </c>
      <c r="O400" s="1">
        <v>2022</v>
      </c>
      <c r="P400" s="1">
        <v>19522</v>
      </c>
      <c r="Q400" s="1" t="s">
        <v>25588</v>
      </c>
      <c r="R400" s="1"/>
      <c r="S400" s="1" t="s">
        <v>24441</v>
      </c>
      <c r="T400" s="1" t="s">
        <v>6826</v>
      </c>
      <c r="U400" s="1"/>
      <c r="V400" s="1" t="s">
        <v>7013</v>
      </c>
      <c r="W400" s="1" t="s">
        <v>6826</v>
      </c>
    </row>
    <row r="401" spans="1:23" x14ac:dyDescent="0.25">
      <c r="A401" s="1">
        <v>1006818</v>
      </c>
      <c r="B401" s="5" t="str">
        <f>VLOOKUP(H401,'FIPS Basin X-walk'!$A$2:$F$3224,6,FALSE)</f>
        <v>Appalachian Basin (Eastern Overthrust Area)</v>
      </c>
      <c r="C401" s="1" t="s">
        <v>18976</v>
      </c>
      <c r="D401" s="1"/>
      <c r="E401" s="1"/>
      <c r="F401" s="1" t="s">
        <v>18977</v>
      </c>
      <c r="G401" s="1" t="s">
        <v>18964</v>
      </c>
      <c r="H401" s="1">
        <v>42011</v>
      </c>
      <c r="I401" s="1">
        <v>1006818</v>
      </c>
      <c r="J401" s="1">
        <v>40.47166</v>
      </c>
      <c r="K401" s="1">
        <v>-75.766999999999996</v>
      </c>
      <c r="L401" s="1"/>
      <c r="M401" s="1" t="s">
        <v>1501</v>
      </c>
      <c r="N401" s="1" t="s">
        <v>18868</v>
      </c>
      <c r="O401" s="1">
        <v>2022</v>
      </c>
      <c r="P401" s="1">
        <v>19536</v>
      </c>
      <c r="Q401" s="1" t="s">
        <v>18978</v>
      </c>
      <c r="R401" s="1"/>
      <c r="S401" s="1" t="s">
        <v>24799</v>
      </c>
      <c r="T401" s="1" t="s">
        <v>6826</v>
      </c>
      <c r="U401" s="1"/>
      <c r="V401" s="1" t="s">
        <v>18979</v>
      </c>
      <c r="W401" s="1" t="s">
        <v>6826</v>
      </c>
    </row>
    <row r="402" spans="1:23" x14ac:dyDescent="0.25">
      <c r="A402" s="1">
        <v>1004036</v>
      </c>
      <c r="B402" s="5" t="str">
        <f>VLOOKUP(H402,'FIPS Basin X-walk'!$A$2:$F$3224,6,FALSE)</f>
        <v>Appalachian Basin (Eastern Overthrust Area)</v>
      </c>
      <c r="C402" s="1" t="s">
        <v>18966</v>
      </c>
      <c r="D402" s="1"/>
      <c r="E402" s="1"/>
      <c r="F402" s="1" t="s">
        <v>18967</v>
      </c>
      <c r="G402" s="1" t="s">
        <v>18964</v>
      </c>
      <c r="H402" s="1">
        <v>42011</v>
      </c>
      <c r="I402" s="1">
        <v>1004036</v>
      </c>
      <c r="J402" s="1">
        <v>40.361105000000002</v>
      </c>
      <c r="K402" s="1">
        <v>-75.936837999999995</v>
      </c>
      <c r="L402" s="1"/>
      <c r="M402" s="1" t="s">
        <v>1501</v>
      </c>
      <c r="N402" s="1" t="s">
        <v>18868</v>
      </c>
      <c r="O402" s="1">
        <v>2022</v>
      </c>
      <c r="P402" s="1">
        <v>19601</v>
      </c>
      <c r="Q402" s="1" t="s">
        <v>18968</v>
      </c>
      <c r="R402" s="1"/>
      <c r="S402" s="1" t="s">
        <v>24372</v>
      </c>
      <c r="T402" s="1" t="s">
        <v>6826</v>
      </c>
      <c r="U402" s="1"/>
      <c r="V402" s="1" t="s">
        <v>18969</v>
      </c>
      <c r="W402" s="1" t="s">
        <v>6826</v>
      </c>
    </row>
    <row r="403" spans="1:23" x14ac:dyDescent="0.25">
      <c r="A403" s="1">
        <v>1010688</v>
      </c>
      <c r="B403" s="5" t="str">
        <f>VLOOKUP(H403,'FIPS Basin X-walk'!$A$2:$F$3224,6,FALSE)</f>
        <v>Appalachian Basin (Eastern Overthrust Area)</v>
      </c>
      <c r="C403" s="1" t="s">
        <v>18989</v>
      </c>
      <c r="D403" s="1"/>
      <c r="E403" s="1"/>
      <c r="F403" s="1" t="s">
        <v>18990</v>
      </c>
      <c r="G403" s="1" t="s">
        <v>18964</v>
      </c>
      <c r="H403" s="1">
        <v>42011</v>
      </c>
      <c r="I403" s="1">
        <v>1010688</v>
      </c>
      <c r="J403" s="1">
        <v>40.332430000000002</v>
      </c>
      <c r="K403" s="1">
        <v>-75.950010000000006</v>
      </c>
      <c r="L403" s="1"/>
      <c r="M403" s="1" t="s">
        <v>1501</v>
      </c>
      <c r="N403" s="1" t="s">
        <v>18868</v>
      </c>
      <c r="O403" s="1">
        <v>2022</v>
      </c>
      <c r="P403" s="1">
        <v>19611</v>
      </c>
      <c r="Q403" s="1" t="s">
        <v>18991</v>
      </c>
      <c r="R403" s="1"/>
      <c r="S403" s="1" t="s">
        <v>24371</v>
      </c>
      <c r="T403" s="1" t="s">
        <v>6828</v>
      </c>
      <c r="U403" s="1"/>
      <c r="V403" s="1" t="s">
        <v>18992</v>
      </c>
      <c r="W403" s="1" t="s">
        <v>6826</v>
      </c>
    </row>
    <row r="404" spans="1:23" x14ac:dyDescent="0.25">
      <c r="A404" s="1">
        <v>1005731</v>
      </c>
      <c r="B404" s="5" t="str">
        <f>VLOOKUP(H404,'FIPS Basin X-walk'!$A$2:$F$3224,6,FALSE)</f>
        <v>New England Province</v>
      </c>
      <c r="C404" s="1" t="s">
        <v>13991</v>
      </c>
      <c r="D404" s="1"/>
      <c r="E404" s="1"/>
      <c r="F404" s="1" t="s">
        <v>13988</v>
      </c>
      <c r="G404" s="1" t="s">
        <v>2126</v>
      </c>
      <c r="H404" s="1">
        <v>25003</v>
      </c>
      <c r="I404" s="1">
        <v>1005731</v>
      </c>
      <c r="J404" s="1">
        <v>42.456400000000002</v>
      </c>
      <c r="K404" s="1">
        <v>-73.218100000000007</v>
      </c>
      <c r="L404" s="1"/>
      <c r="M404" s="1" t="s">
        <v>1513</v>
      </c>
      <c r="N404" s="1" t="s">
        <v>13980</v>
      </c>
      <c r="O404" s="1">
        <v>2022</v>
      </c>
      <c r="P404" s="1">
        <v>1201</v>
      </c>
      <c r="Q404" s="1" t="s">
        <v>13992</v>
      </c>
      <c r="R404" s="1"/>
      <c r="S404" s="1" t="s">
        <v>24355</v>
      </c>
      <c r="T404" s="1" t="s">
        <v>6828</v>
      </c>
      <c r="U404" s="1"/>
      <c r="V404" s="1" t="s">
        <v>13993</v>
      </c>
      <c r="W404" s="1" t="s">
        <v>6828</v>
      </c>
    </row>
    <row r="405" spans="1:23" x14ac:dyDescent="0.25">
      <c r="A405" s="1">
        <v>1000056</v>
      </c>
      <c r="B405" s="5" t="str">
        <f>VLOOKUP(H405,'FIPS Basin X-walk'!$A$2:$F$3224,6,FALSE)</f>
        <v>New England Province</v>
      </c>
      <c r="C405" s="1" t="s">
        <v>13982</v>
      </c>
      <c r="D405" s="1"/>
      <c r="E405" s="1"/>
      <c r="F405" s="1" t="s">
        <v>13983</v>
      </c>
      <c r="G405" s="1" t="s">
        <v>13984</v>
      </c>
      <c r="H405" s="1">
        <v>25003</v>
      </c>
      <c r="I405" s="1">
        <v>1000056</v>
      </c>
      <c r="J405" s="1">
        <v>42.6432</v>
      </c>
      <c r="K405" s="1">
        <v>-73.113500000000002</v>
      </c>
      <c r="L405" s="1"/>
      <c r="M405" s="1" t="s">
        <v>1513</v>
      </c>
      <c r="N405" s="1" t="s">
        <v>13980</v>
      </c>
      <c r="O405" s="1">
        <v>2022</v>
      </c>
      <c r="P405" s="1">
        <v>1220</v>
      </c>
      <c r="Q405" s="1" t="s">
        <v>13985</v>
      </c>
      <c r="R405" s="1"/>
      <c r="S405" s="1" t="s">
        <v>24397</v>
      </c>
      <c r="T405" s="1" t="s">
        <v>6826</v>
      </c>
      <c r="U405" s="1"/>
      <c r="V405" s="1" t="s">
        <v>13986</v>
      </c>
      <c r="W405" s="1" t="s">
        <v>6826</v>
      </c>
    </row>
    <row r="406" spans="1:23" x14ac:dyDescent="0.25">
      <c r="A406" s="1">
        <v>1004797</v>
      </c>
      <c r="B406" s="5" t="str">
        <f>VLOOKUP(H406,'FIPS Basin X-walk'!$A$2:$F$3224,6,FALSE)</f>
        <v>New England Province</v>
      </c>
      <c r="C406" s="1" t="s">
        <v>13987</v>
      </c>
      <c r="D406" s="1"/>
      <c r="E406" s="1"/>
      <c r="F406" s="1" t="s">
        <v>13988</v>
      </c>
      <c r="G406" s="1" t="s">
        <v>13984</v>
      </c>
      <c r="H406" s="1">
        <v>25003</v>
      </c>
      <c r="I406" s="1">
        <v>1004797</v>
      </c>
      <c r="J406" s="1">
        <v>42.468401</v>
      </c>
      <c r="K406" s="1">
        <v>-73.194142999999997</v>
      </c>
      <c r="L406" s="1"/>
      <c r="M406" s="1" t="s">
        <v>1513</v>
      </c>
      <c r="N406" s="1" t="s">
        <v>13980</v>
      </c>
      <c r="O406" s="1">
        <v>2022</v>
      </c>
      <c r="P406" s="1">
        <v>1201</v>
      </c>
      <c r="Q406" s="1" t="s">
        <v>13989</v>
      </c>
      <c r="R406" s="1"/>
      <c r="S406" s="1" t="s">
        <v>24389</v>
      </c>
      <c r="T406" s="1" t="s">
        <v>6826</v>
      </c>
      <c r="U406" s="1"/>
      <c r="V406" s="1" t="s">
        <v>13990</v>
      </c>
      <c r="W406" s="1" t="s">
        <v>6826</v>
      </c>
    </row>
    <row r="407" spans="1:23" x14ac:dyDescent="0.25">
      <c r="A407" s="1">
        <v>1000754</v>
      </c>
      <c r="B407" s="5" t="str">
        <f>VLOOKUP(H407,'FIPS Basin X-walk'!$A$2:$F$3224,6,FALSE)</f>
        <v>Estancia Basin</v>
      </c>
      <c r="C407" s="1" t="s">
        <v>16450</v>
      </c>
      <c r="D407" s="1"/>
      <c r="E407" s="1"/>
      <c r="F407" s="1" t="s">
        <v>16440</v>
      </c>
      <c r="G407" s="1" t="s">
        <v>2097</v>
      </c>
      <c r="H407" s="1">
        <v>35001</v>
      </c>
      <c r="I407" s="1">
        <v>1000754</v>
      </c>
      <c r="J407" s="1">
        <v>35.171599999999998</v>
      </c>
      <c r="K407" s="1">
        <v>-106.6019</v>
      </c>
      <c r="L407" s="1"/>
      <c r="M407" s="1" t="s">
        <v>1537</v>
      </c>
      <c r="N407" s="1" t="s">
        <v>8097</v>
      </c>
      <c r="O407" s="1">
        <v>2022</v>
      </c>
      <c r="P407" s="1">
        <v>87113</v>
      </c>
      <c r="Q407" s="1" t="s">
        <v>16451</v>
      </c>
      <c r="R407" s="1"/>
      <c r="S407" s="1" t="s">
        <v>24355</v>
      </c>
      <c r="T407" s="1" t="s">
        <v>6826</v>
      </c>
      <c r="U407" s="1"/>
      <c r="V407" s="1" t="s">
        <v>16446</v>
      </c>
      <c r="W407" s="1" t="s">
        <v>6828</v>
      </c>
    </row>
    <row r="408" spans="1:23" x14ac:dyDescent="0.25">
      <c r="A408" s="1">
        <v>1001626</v>
      </c>
      <c r="B408" s="5" t="str">
        <f>VLOOKUP(H408,'FIPS Basin X-walk'!$A$2:$F$3224,6,FALSE)</f>
        <v>Estancia Basin</v>
      </c>
      <c r="C408" s="1" t="s">
        <v>16447</v>
      </c>
      <c r="D408" s="1"/>
      <c r="E408" s="1"/>
      <c r="F408" s="1" t="s">
        <v>16444</v>
      </c>
      <c r="G408" s="1" t="s">
        <v>16441</v>
      </c>
      <c r="H408" s="1">
        <v>35001</v>
      </c>
      <c r="I408" s="1">
        <v>1001626</v>
      </c>
      <c r="J408" s="1">
        <v>35.159269999999999</v>
      </c>
      <c r="K408" s="1">
        <v>-106.55982</v>
      </c>
      <c r="L408" s="1"/>
      <c r="M408" s="1" t="s">
        <v>1537</v>
      </c>
      <c r="N408" s="1" t="s">
        <v>8097</v>
      </c>
      <c r="O408" s="1">
        <v>2022</v>
      </c>
      <c r="P408" s="1">
        <v>87109</v>
      </c>
      <c r="Q408" s="1" t="s">
        <v>1321</v>
      </c>
      <c r="R408" s="1" t="s">
        <v>24435</v>
      </c>
      <c r="S408" s="1" t="s">
        <v>24359</v>
      </c>
      <c r="T408" s="1" t="s">
        <v>6826</v>
      </c>
      <c r="U408" s="1"/>
      <c r="V408" s="1" t="s">
        <v>9775</v>
      </c>
      <c r="W408" s="1" t="s">
        <v>6826</v>
      </c>
    </row>
    <row r="409" spans="1:23" x14ac:dyDescent="0.25">
      <c r="A409" s="1">
        <v>1004341</v>
      </c>
      <c r="B409" s="5" t="str">
        <f>VLOOKUP(H409,'FIPS Basin X-walk'!$A$2:$F$3224,6,FALSE)</f>
        <v>Estancia Basin</v>
      </c>
      <c r="C409" s="1" t="s">
        <v>16439</v>
      </c>
      <c r="D409" s="1"/>
      <c r="E409" s="1"/>
      <c r="F409" s="1" t="s">
        <v>16440</v>
      </c>
      <c r="G409" s="1" t="s">
        <v>16441</v>
      </c>
      <c r="H409" s="1">
        <v>35001</v>
      </c>
      <c r="I409" s="1">
        <v>1004341</v>
      </c>
      <c r="J409" s="1">
        <v>35.008800000000001</v>
      </c>
      <c r="K409" s="1">
        <v>-106.8762</v>
      </c>
      <c r="L409" s="1"/>
      <c r="M409" s="1" t="s">
        <v>1537</v>
      </c>
      <c r="N409" s="1" t="s">
        <v>8097</v>
      </c>
      <c r="O409" s="1">
        <v>2022</v>
      </c>
      <c r="P409" s="1">
        <v>87121</v>
      </c>
      <c r="Q409" s="1" t="s">
        <v>16442</v>
      </c>
      <c r="R409" s="1"/>
      <c r="S409" s="1" t="s">
        <v>24358</v>
      </c>
      <c r="T409" s="1" t="s">
        <v>6826</v>
      </c>
      <c r="U409" s="1"/>
      <c r="V409" s="1" t="s">
        <v>25290</v>
      </c>
      <c r="W409" s="1" t="s">
        <v>6826</v>
      </c>
    </row>
    <row r="410" spans="1:23" x14ac:dyDescent="0.25">
      <c r="A410" s="1">
        <v>1004845</v>
      </c>
      <c r="B410" s="5" t="str">
        <f>VLOOKUP(H410,'FIPS Basin X-walk'!$A$2:$F$3224,6,FALSE)</f>
        <v>Estancia Basin</v>
      </c>
      <c r="C410" s="1" t="s">
        <v>16452</v>
      </c>
      <c r="D410" s="1"/>
      <c r="E410" s="1"/>
      <c r="F410" s="1" t="s">
        <v>16440</v>
      </c>
      <c r="G410" s="1" t="s">
        <v>16441</v>
      </c>
      <c r="H410" s="1">
        <v>35001</v>
      </c>
      <c r="I410" s="1">
        <v>1004845</v>
      </c>
      <c r="J410" s="1">
        <v>35.172370000000001</v>
      </c>
      <c r="K410" s="1">
        <v>-106.59347</v>
      </c>
      <c r="L410" s="1"/>
      <c r="M410" s="1" t="s">
        <v>1537</v>
      </c>
      <c r="N410" s="1" t="s">
        <v>8097</v>
      </c>
      <c r="O410" s="1">
        <v>2022</v>
      </c>
      <c r="P410" s="1">
        <v>87113</v>
      </c>
      <c r="Q410" s="1" t="s">
        <v>9181</v>
      </c>
      <c r="R410" s="1"/>
      <c r="S410" s="1" t="s">
        <v>24357</v>
      </c>
      <c r="T410" s="1" t="s">
        <v>6826</v>
      </c>
      <c r="U410" s="1"/>
      <c r="V410" s="1" t="s">
        <v>9182</v>
      </c>
      <c r="W410" s="1" t="s">
        <v>6826</v>
      </c>
    </row>
    <row r="411" spans="1:23" x14ac:dyDescent="0.25">
      <c r="A411" s="1">
        <v>1005636</v>
      </c>
      <c r="B411" s="5" t="str">
        <f>VLOOKUP(H411,'FIPS Basin X-walk'!$A$2:$F$3224,6,FALSE)</f>
        <v>Estancia Basin</v>
      </c>
      <c r="C411" s="1" t="s">
        <v>25560</v>
      </c>
      <c r="D411" s="1"/>
      <c r="E411" s="1"/>
      <c r="F411" s="1" t="s">
        <v>16440</v>
      </c>
      <c r="G411" s="1" t="s">
        <v>16441</v>
      </c>
      <c r="H411" s="1">
        <v>35001</v>
      </c>
      <c r="I411" s="1">
        <v>1005636</v>
      </c>
      <c r="J411" s="1">
        <v>35.083933000000002</v>
      </c>
      <c r="K411" s="1">
        <v>-106.62539599999999</v>
      </c>
      <c r="L411" s="1"/>
      <c r="M411" s="1" t="s">
        <v>1537</v>
      </c>
      <c r="N411" s="1" t="s">
        <v>8097</v>
      </c>
      <c r="O411" s="1">
        <v>2022</v>
      </c>
      <c r="P411" s="1">
        <v>87131</v>
      </c>
      <c r="Q411" s="1" t="s">
        <v>16448</v>
      </c>
      <c r="R411" s="1"/>
      <c r="S411" s="1" t="s">
        <v>24379</v>
      </c>
      <c r="T411" s="1" t="s">
        <v>6828</v>
      </c>
      <c r="U411" s="1"/>
      <c r="V411" s="1" t="s">
        <v>16449</v>
      </c>
      <c r="W411" s="1" t="s">
        <v>6826</v>
      </c>
    </row>
    <row r="412" spans="1:23" x14ac:dyDescent="0.25">
      <c r="A412" s="1">
        <v>1007161</v>
      </c>
      <c r="B412" s="5" t="str">
        <f>VLOOKUP(H412,'FIPS Basin X-walk'!$A$2:$F$3224,6,FALSE)</f>
        <v>Estancia Basin</v>
      </c>
      <c r="C412" s="1" t="s">
        <v>16455</v>
      </c>
      <c r="D412" s="1"/>
      <c r="E412" s="1"/>
      <c r="F412" s="1" t="s">
        <v>16444</v>
      </c>
      <c r="G412" s="1" t="s">
        <v>16441</v>
      </c>
      <c r="H412" s="1">
        <v>35001</v>
      </c>
      <c r="I412" s="1">
        <v>1007161</v>
      </c>
      <c r="J412" s="1">
        <v>35.044199999999996</v>
      </c>
      <c r="K412" s="1">
        <v>-106.67</v>
      </c>
      <c r="L412" s="1"/>
      <c r="M412" s="1" t="s">
        <v>1537</v>
      </c>
      <c r="N412" s="1" t="s">
        <v>8097</v>
      </c>
      <c r="O412" s="1">
        <v>2022</v>
      </c>
      <c r="P412" s="1">
        <v>87105</v>
      </c>
      <c r="Q412" s="1" t="s">
        <v>16456</v>
      </c>
      <c r="R412" s="1"/>
      <c r="S412" s="1" t="s">
        <v>24355</v>
      </c>
      <c r="T412" s="1" t="s">
        <v>6826</v>
      </c>
      <c r="U412" s="1"/>
      <c r="V412" s="1" t="s">
        <v>16446</v>
      </c>
      <c r="W412" s="1" t="s">
        <v>6828</v>
      </c>
    </row>
    <row r="413" spans="1:23" x14ac:dyDescent="0.25">
      <c r="A413" s="1">
        <v>1009440</v>
      </c>
      <c r="B413" s="5" t="str">
        <f>VLOOKUP(H413,'FIPS Basin X-walk'!$A$2:$F$3224,6,FALSE)</f>
        <v>Estancia Basin</v>
      </c>
      <c r="C413" s="1" t="s">
        <v>16443</v>
      </c>
      <c r="D413" s="1"/>
      <c r="E413" s="1"/>
      <c r="F413" s="1" t="s">
        <v>16444</v>
      </c>
      <c r="G413" s="1" t="s">
        <v>16441</v>
      </c>
      <c r="H413" s="1">
        <v>35001</v>
      </c>
      <c r="I413" s="1">
        <v>1009440</v>
      </c>
      <c r="J413" s="1">
        <v>35.12388</v>
      </c>
      <c r="K413" s="1">
        <v>-106.63290000000001</v>
      </c>
      <c r="L413" s="1"/>
      <c r="M413" s="1" t="s">
        <v>1537</v>
      </c>
      <c r="N413" s="1" t="s">
        <v>8097</v>
      </c>
      <c r="O413" s="1">
        <v>2022</v>
      </c>
      <c r="P413" s="1">
        <v>87107</v>
      </c>
      <c r="Q413" s="1" t="s">
        <v>16445</v>
      </c>
      <c r="R413" s="1"/>
      <c r="S413" s="1" t="s">
        <v>24361</v>
      </c>
      <c r="T413" s="1" t="s">
        <v>6826</v>
      </c>
      <c r="U413" s="1"/>
      <c r="V413" s="1" t="s">
        <v>16446</v>
      </c>
      <c r="W413" s="1" t="s">
        <v>6826</v>
      </c>
    </row>
    <row r="414" spans="1:23" x14ac:dyDescent="0.25">
      <c r="A414" s="1">
        <v>1009018</v>
      </c>
      <c r="B414" s="5" t="str">
        <f>VLOOKUP(H414,'FIPS Basin X-walk'!$A$2:$F$3224,6,FALSE)</f>
        <v>Estancia Basin</v>
      </c>
      <c r="C414" s="1" t="s">
        <v>16453</v>
      </c>
      <c r="D414" s="1"/>
      <c r="E414" s="1" t="s">
        <v>6828</v>
      </c>
      <c r="F414" s="1" t="s">
        <v>16454</v>
      </c>
      <c r="G414" s="1" t="s">
        <v>16441</v>
      </c>
      <c r="H414" s="1">
        <v>35001</v>
      </c>
      <c r="I414" s="1">
        <v>1009018</v>
      </c>
      <c r="J414" s="1">
        <v>35.071319000000003</v>
      </c>
      <c r="K414" s="1">
        <v>-106.39228300000001</v>
      </c>
      <c r="L414" s="1"/>
      <c r="M414" s="1" t="s">
        <v>1537</v>
      </c>
      <c r="N414" s="1" t="s">
        <v>8097</v>
      </c>
      <c r="O414" s="1">
        <v>2022</v>
      </c>
      <c r="P414" s="1">
        <v>87059</v>
      </c>
      <c r="Q414" s="1" t="s">
        <v>26062</v>
      </c>
      <c r="R414" s="1"/>
      <c r="S414" s="1" t="s">
        <v>24441</v>
      </c>
      <c r="T414" s="1" t="s">
        <v>6826</v>
      </c>
      <c r="U414" s="1"/>
      <c r="V414" s="1" t="s">
        <v>9345</v>
      </c>
      <c r="W414" s="1" t="s">
        <v>6826</v>
      </c>
    </row>
    <row r="415" spans="1:23" x14ac:dyDescent="0.25">
      <c r="A415" s="1">
        <v>1004928</v>
      </c>
      <c r="B415" s="5" t="str">
        <f>VLOOKUP(H415,'FIPS Basin X-walk'!$A$2:$F$3224,6,FALSE)</f>
        <v>Michigan Basin</v>
      </c>
      <c r="C415" s="1" t="s">
        <v>14243</v>
      </c>
      <c r="D415" s="1"/>
      <c r="E415" s="1"/>
      <c r="F415" s="1" t="s">
        <v>14244</v>
      </c>
      <c r="G415" s="1" t="s">
        <v>14237</v>
      </c>
      <c r="H415" s="1">
        <v>26021</v>
      </c>
      <c r="I415" s="1">
        <v>1004928</v>
      </c>
      <c r="J415" s="1">
        <v>41.897126</v>
      </c>
      <c r="K415" s="1">
        <v>-86.534271000000004</v>
      </c>
      <c r="L415" s="1"/>
      <c r="M415" s="1" t="s">
        <v>1493</v>
      </c>
      <c r="N415" s="1" t="s">
        <v>14185</v>
      </c>
      <c r="O415" s="1">
        <v>2022</v>
      </c>
      <c r="P415" s="1">
        <v>49106</v>
      </c>
      <c r="Q415" s="1" t="s">
        <v>169</v>
      </c>
      <c r="R415" s="1"/>
      <c r="S415" s="1" t="s">
        <v>24435</v>
      </c>
      <c r="T415" s="1" t="s">
        <v>6826</v>
      </c>
      <c r="U415" s="1"/>
      <c r="V415" s="1" t="s">
        <v>12735</v>
      </c>
      <c r="W415" s="1" t="s">
        <v>6826</v>
      </c>
    </row>
    <row r="416" spans="1:23" x14ac:dyDescent="0.25">
      <c r="A416" s="1">
        <v>1004025</v>
      </c>
      <c r="B416" s="5" t="str">
        <f>VLOOKUP(H416,'FIPS Basin X-walk'!$A$2:$F$3224,6,FALSE)</f>
        <v>Michigan Basin</v>
      </c>
      <c r="C416" s="1" t="s">
        <v>14245</v>
      </c>
      <c r="D416" s="1"/>
      <c r="E416" s="1"/>
      <c r="F416" s="1" t="s">
        <v>14246</v>
      </c>
      <c r="G416" s="1" t="s">
        <v>14237</v>
      </c>
      <c r="H416" s="1">
        <v>26021</v>
      </c>
      <c r="I416" s="1">
        <v>1004025</v>
      </c>
      <c r="J416" s="1">
        <v>41.813370999999997</v>
      </c>
      <c r="K416" s="1">
        <v>-86.332813999999999</v>
      </c>
      <c r="L416" s="1"/>
      <c r="M416" s="1" t="s">
        <v>1493</v>
      </c>
      <c r="N416" s="1" t="s">
        <v>14185</v>
      </c>
      <c r="O416" s="1">
        <v>2022</v>
      </c>
      <c r="P416" s="1">
        <v>49107</v>
      </c>
      <c r="Q416" s="1" t="s">
        <v>14247</v>
      </c>
      <c r="R416" s="1"/>
      <c r="S416" s="1" t="s">
        <v>24358</v>
      </c>
      <c r="T416" s="1" t="s">
        <v>6826</v>
      </c>
      <c r="U416" s="1"/>
      <c r="V416" s="1" t="s">
        <v>14248</v>
      </c>
      <c r="W416" s="1" t="s">
        <v>6826</v>
      </c>
    </row>
    <row r="417" spans="1:23" x14ac:dyDescent="0.25">
      <c r="A417" s="1">
        <v>1014572</v>
      </c>
      <c r="B417" s="5" t="str">
        <f>VLOOKUP(H417,'FIPS Basin X-walk'!$A$2:$F$3224,6,FALSE)</f>
        <v>Michigan Basin</v>
      </c>
      <c r="C417" s="1" t="s">
        <v>27241</v>
      </c>
      <c r="D417" s="1"/>
      <c r="E417" s="1"/>
      <c r="F417" s="1" t="s">
        <v>18248</v>
      </c>
      <c r="G417" s="1" t="s">
        <v>14237</v>
      </c>
      <c r="H417" s="1">
        <v>26021</v>
      </c>
      <c r="I417" s="1">
        <v>1014572</v>
      </c>
      <c r="J417" s="1">
        <v>41.858330000000002</v>
      </c>
      <c r="K417" s="1">
        <v>-86.224119999999999</v>
      </c>
      <c r="L417" s="1"/>
      <c r="M417" s="1" t="s">
        <v>1493</v>
      </c>
      <c r="N417" s="1" t="s">
        <v>14185</v>
      </c>
      <c r="O417" s="1">
        <v>2022</v>
      </c>
      <c r="P417" s="1">
        <v>49120</v>
      </c>
      <c r="Q417" s="1" t="s">
        <v>27242</v>
      </c>
      <c r="R417" s="1"/>
      <c r="S417" s="1" t="s">
        <v>24355</v>
      </c>
      <c r="T417" s="1" t="s">
        <v>6826</v>
      </c>
      <c r="U417" s="1"/>
      <c r="V417" s="1" t="s">
        <v>27243</v>
      </c>
      <c r="W417" s="1" t="s">
        <v>6828</v>
      </c>
    </row>
    <row r="418" spans="1:23" x14ac:dyDescent="0.25">
      <c r="A418" s="1">
        <v>1003623</v>
      </c>
      <c r="B418" s="5" t="str">
        <f>VLOOKUP(H418,'FIPS Basin X-walk'!$A$2:$F$3224,6,FALSE)</f>
        <v>Michigan Basin</v>
      </c>
      <c r="C418" s="1" t="s">
        <v>14240</v>
      </c>
      <c r="D418" s="1"/>
      <c r="E418" s="1"/>
      <c r="F418" s="1" t="s">
        <v>14241</v>
      </c>
      <c r="G418" s="1" t="s">
        <v>14237</v>
      </c>
      <c r="H418" s="1">
        <v>26021</v>
      </c>
      <c r="I418" s="1">
        <v>1003623</v>
      </c>
      <c r="J418" s="1">
        <v>41.775967999999999</v>
      </c>
      <c r="K418" s="1">
        <v>-86.654864000000003</v>
      </c>
      <c r="L418" s="1"/>
      <c r="M418" s="1" t="s">
        <v>1493</v>
      </c>
      <c r="N418" s="1" t="s">
        <v>14185</v>
      </c>
      <c r="O418" s="1">
        <v>2022</v>
      </c>
      <c r="P418" s="1">
        <v>49128</v>
      </c>
      <c r="Q418" s="1" t="s">
        <v>14242</v>
      </c>
      <c r="R418" s="1"/>
      <c r="S418" s="1" t="s">
        <v>24358</v>
      </c>
      <c r="T418" s="1" t="s">
        <v>6826</v>
      </c>
      <c r="U418" s="1"/>
      <c r="V418" s="1" t="s">
        <v>6952</v>
      </c>
      <c r="W418" s="1" t="s">
        <v>6826</v>
      </c>
    </row>
    <row r="419" spans="1:23" x14ac:dyDescent="0.25">
      <c r="A419" s="1">
        <v>1002684</v>
      </c>
      <c r="B419" s="5" t="str">
        <f>VLOOKUP(H419,'FIPS Basin X-walk'!$A$2:$F$3224,6,FALSE)</f>
        <v>Michigan Basin</v>
      </c>
      <c r="C419" s="1" t="s">
        <v>14235</v>
      </c>
      <c r="D419" s="1"/>
      <c r="E419" s="1"/>
      <c r="F419" s="1" t="s">
        <v>14236</v>
      </c>
      <c r="G419" s="1" t="s">
        <v>14237</v>
      </c>
      <c r="H419" s="1">
        <v>26021</v>
      </c>
      <c r="I419" s="1">
        <v>1002684</v>
      </c>
      <c r="J419" s="1">
        <v>42.171419999999998</v>
      </c>
      <c r="K419" s="1">
        <v>-86.281257999999994</v>
      </c>
      <c r="L419" s="1"/>
      <c r="M419" s="1" t="s">
        <v>1493</v>
      </c>
      <c r="N419" s="1" t="s">
        <v>14185</v>
      </c>
      <c r="O419" s="1">
        <v>2022</v>
      </c>
      <c r="P419" s="1">
        <v>49098</v>
      </c>
      <c r="Q419" s="1" t="s">
        <v>14238</v>
      </c>
      <c r="R419" s="1"/>
      <c r="S419" s="1" t="s">
        <v>24358</v>
      </c>
      <c r="T419" s="1" t="s">
        <v>6826</v>
      </c>
      <c r="U419" s="1"/>
      <c r="V419" s="1" t="s">
        <v>14239</v>
      </c>
      <c r="W419" s="1" t="s">
        <v>6826</v>
      </c>
    </row>
    <row r="420" spans="1:23" x14ac:dyDescent="0.25">
      <c r="A420" s="1">
        <v>1003101</v>
      </c>
      <c r="B420" s="5" t="str">
        <f>VLOOKUP(H420,'FIPS Basin X-walk'!$A$2:$F$3224,6,FALSE)</f>
        <v>Atlantic Coast Basin</v>
      </c>
      <c r="C420" s="1" t="s">
        <v>17231</v>
      </c>
      <c r="D420" s="1"/>
      <c r="E420" s="1"/>
      <c r="F420" s="1" t="s">
        <v>17232</v>
      </c>
      <c r="G420" s="1" t="s">
        <v>17229</v>
      </c>
      <c r="H420" s="1">
        <v>37015</v>
      </c>
      <c r="I420" s="1">
        <v>1003101</v>
      </c>
      <c r="J420" s="1">
        <v>36.115580000000001</v>
      </c>
      <c r="K420" s="1">
        <v>-77.070970000000003</v>
      </c>
      <c r="L420" s="1"/>
      <c r="M420" s="1" t="s">
        <v>1530</v>
      </c>
      <c r="N420" s="1" t="s">
        <v>17213</v>
      </c>
      <c r="O420" s="1">
        <v>2022</v>
      </c>
      <c r="P420" s="1">
        <v>27805</v>
      </c>
      <c r="Q420" s="1" t="s">
        <v>17233</v>
      </c>
      <c r="R420" s="1"/>
      <c r="S420" s="1" t="s">
        <v>24358</v>
      </c>
      <c r="T420" s="1" t="s">
        <v>6826</v>
      </c>
      <c r="U420" s="1"/>
      <c r="V420" s="1" t="s">
        <v>6952</v>
      </c>
      <c r="W420" s="1" t="s">
        <v>6826</v>
      </c>
    </row>
    <row r="421" spans="1:23" x14ac:dyDescent="0.25">
      <c r="A421" s="1">
        <v>1002737</v>
      </c>
      <c r="B421" s="5" t="str">
        <f>VLOOKUP(H421,'FIPS Basin X-walk'!$A$2:$F$3224,6,FALSE)</f>
        <v>Atlantic Coast Basin</v>
      </c>
      <c r="C421" s="1" t="s">
        <v>17228</v>
      </c>
      <c r="D421" s="1"/>
      <c r="E421" s="1"/>
      <c r="F421" s="1" t="s">
        <v>10786</v>
      </c>
      <c r="G421" s="1" t="s">
        <v>17229</v>
      </c>
      <c r="H421" s="1">
        <v>37015</v>
      </c>
      <c r="I421" s="1">
        <v>1002737</v>
      </c>
      <c r="J421" s="1">
        <v>36.140065999999997</v>
      </c>
      <c r="K421" s="1">
        <v>-77.224466000000007</v>
      </c>
      <c r="L421" s="1"/>
      <c r="M421" s="1" t="s">
        <v>1530</v>
      </c>
      <c r="N421" s="1" t="s">
        <v>17213</v>
      </c>
      <c r="O421" s="1">
        <v>2022</v>
      </c>
      <c r="P421" s="1">
        <v>27849</v>
      </c>
      <c r="Q421" s="1" t="s">
        <v>17230</v>
      </c>
      <c r="R421" s="1"/>
      <c r="S421" s="1" t="s">
        <v>24363</v>
      </c>
      <c r="T421" s="1" t="s">
        <v>6826</v>
      </c>
      <c r="U421" s="1"/>
      <c r="V421" s="1" t="s">
        <v>9602</v>
      </c>
      <c r="W421" s="1" t="s">
        <v>6826</v>
      </c>
    </row>
    <row r="422" spans="1:23" x14ac:dyDescent="0.25">
      <c r="A422" s="1">
        <v>1013951</v>
      </c>
      <c r="B422" s="5" t="str">
        <f>VLOOKUP(H422,'FIPS Basin X-walk'!$A$2:$F$3224,6,FALSE)</f>
        <v>Yukon-Koyukuk Province</v>
      </c>
      <c r="C422" s="1" t="s">
        <v>7379</v>
      </c>
      <c r="D422" s="1"/>
      <c r="E422" s="1"/>
      <c r="F422" s="1" t="s">
        <v>1593</v>
      </c>
      <c r="G422" s="1" t="s">
        <v>7380</v>
      </c>
      <c r="H422" s="1">
        <v>2050</v>
      </c>
      <c r="I422" s="1">
        <v>1013951</v>
      </c>
      <c r="J422" s="1">
        <v>60.787959999999998</v>
      </c>
      <c r="K422" s="1">
        <v>-161.791099</v>
      </c>
      <c r="L422" s="1"/>
      <c r="M422" s="1" t="s">
        <v>1479</v>
      </c>
      <c r="N422" s="1" t="s">
        <v>7344</v>
      </c>
      <c r="O422" s="1">
        <v>2022</v>
      </c>
      <c r="P422" s="1">
        <v>99559</v>
      </c>
      <c r="Q422" s="1" t="s">
        <v>7381</v>
      </c>
      <c r="R422" s="1"/>
      <c r="S422" s="1" t="s">
        <v>24355</v>
      </c>
      <c r="T422" s="1" t="s">
        <v>6826</v>
      </c>
      <c r="U422" s="1"/>
      <c r="V422" s="1" t="s">
        <v>7361</v>
      </c>
      <c r="W422" s="1" t="s">
        <v>6826</v>
      </c>
    </row>
    <row r="423" spans="1:23" x14ac:dyDescent="0.25">
      <c r="A423" s="1">
        <v>1001104</v>
      </c>
      <c r="B423" s="5" t="str">
        <f>VLOOKUP(H423,'FIPS Basin X-walk'!$A$2:$F$3224,6,FALSE)</f>
        <v>Ouachita Folded Belt</v>
      </c>
      <c r="C423" s="1" t="s">
        <v>20387</v>
      </c>
      <c r="D423" s="1"/>
      <c r="E423" s="1"/>
      <c r="F423" s="1" t="s">
        <v>20388</v>
      </c>
      <c r="G423" s="1" t="s">
        <v>1916</v>
      </c>
      <c r="H423" s="1">
        <v>48029</v>
      </c>
      <c r="I423" s="1">
        <v>1001104</v>
      </c>
      <c r="J423" s="1">
        <v>29.2575</v>
      </c>
      <c r="K423" s="1">
        <v>-98.382800000000003</v>
      </c>
      <c r="L423" s="1"/>
      <c r="M423" s="1" t="s">
        <v>1485</v>
      </c>
      <c r="N423" s="1" t="s">
        <v>9148</v>
      </c>
      <c r="O423" s="1">
        <v>2022</v>
      </c>
      <c r="P423" s="1">
        <v>78112</v>
      </c>
      <c r="Q423" s="1" t="s">
        <v>20389</v>
      </c>
      <c r="R423" s="1"/>
      <c r="S423" s="1" t="s">
        <v>24355</v>
      </c>
      <c r="T423" s="1" t="s">
        <v>6826</v>
      </c>
      <c r="U423" s="1"/>
      <c r="V423" s="1" t="s">
        <v>20358</v>
      </c>
      <c r="W423" s="1" t="s">
        <v>6828</v>
      </c>
    </row>
    <row r="424" spans="1:23" x14ac:dyDescent="0.25">
      <c r="A424" s="1">
        <v>1008293</v>
      </c>
      <c r="B424" s="5" t="str">
        <f>VLOOKUP(H424,'FIPS Basin X-walk'!$A$2:$F$3224,6,FALSE)</f>
        <v>Ouachita Folded Belt</v>
      </c>
      <c r="C424" s="1" t="s">
        <v>25976</v>
      </c>
      <c r="D424" s="1"/>
      <c r="E424" s="1"/>
      <c r="F424" s="1" t="s">
        <v>1484</v>
      </c>
      <c r="G424" s="1" t="s">
        <v>1916</v>
      </c>
      <c r="H424" s="1">
        <v>48029</v>
      </c>
      <c r="I424" s="1">
        <v>1008293</v>
      </c>
      <c r="J424" s="1">
        <v>29.545839999999998</v>
      </c>
      <c r="K424" s="1">
        <v>-98.58896</v>
      </c>
      <c r="L424" s="1"/>
      <c r="M424" s="1" t="s">
        <v>1485</v>
      </c>
      <c r="N424" s="1" t="s">
        <v>9148</v>
      </c>
      <c r="O424" s="1">
        <v>2022</v>
      </c>
      <c r="P424" s="1">
        <v>77024</v>
      </c>
      <c r="Q424" s="1" t="s">
        <v>912</v>
      </c>
      <c r="R424" s="1"/>
      <c r="S424" s="1">
        <v>211120</v>
      </c>
      <c r="T424" s="1" t="s">
        <v>6826</v>
      </c>
      <c r="U424" s="1"/>
      <c r="V424" s="1" t="s">
        <v>17676</v>
      </c>
      <c r="W424" s="1" t="s">
        <v>6826</v>
      </c>
    </row>
    <row r="425" spans="1:23" x14ac:dyDescent="0.25">
      <c r="A425" s="1">
        <v>1011185</v>
      </c>
      <c r="B425" s="5" t="str">
        <f>VLOOKUP(H425,'FIPS Basin X-walk'!$A$2:$F$3224,6,FALSE)</f>
        <v>Ouachita Folded Belt</v>
      </c>
      <c r="C425" s="1" t="s">
        <v>26329</v>
      </c>
      <c r="D425" s="1"/>
      <c r="E425" s="1"/>
      <c r="F425" s="1" t="s">
        <v>1484</v>
      </c>
      <c r="G425" s="1" t="s">
        <v>1916</v>
      </c>
      <c r="H425" s="1">
        <v>48029</v>
      </c>
      <c r="I425" s="1">
        <v>1011185</v>
      </c>
      <c r="J425" s="1">
        <v>29.61619</v>
      </c>
      <c r="K425" s="1">
        <v>-98.482079999999996</v>
      </c>
      <c r="L425" s="1"/>
      <c r="M425" s="1" t="s">
        <v>1485</v>
      </c>
      <c r="N425" s="1" t="s">
        <v>9148</v>
      </c>
      <c r="O425" s="1">
        <v>2022</v>
      </c>
      <c r="P425" s="1">
        <v>77002</v>
      </c>
      <c r="Q425" s="1" t="s">
        <v>26330</v>
      </c>
      <c r="R425" s="1"/>
      <c r="S425" s="1">
        <v>211120</v>
      </c>
      <c r="T425" s="1" t="s">
        <v>6826</v>
      </c>
      <c r="U425" s="1"/>
      <c r="V425" s="1" t="s">
        <v>20947</v>
      </c>
      <c r="W425" s="1" t="s">
        <v>6826</v>
      </c>
    </row>
    <row r="426" spans="1:23" x14ac:dyDescent="0.25">
      <c r="A426" s="1">
        <v>1000570</v>
      </c>
      <c r="B426" s="5" t="str">
        <f>VLOOKUP(H426,'FIPS Basin X-walk'!$A$2:$F$3224,6,FALSE)</f>
        <v>Ouachita Folded Belt</v>
      </c>
      <c r="C426" s="1" t="s">
        <v>20375</v>
      </c>
      <c r="D426" s="1"/>
      <c r="E426" s="1"/>
      <c r="F426" s="1" t="s">
        <v>20363</v>
      </c>
      <c r="G426" s="1" t="s">
        <v>1916</v>
      </c>
      <c r="H426" s="1">
        <v>48029</v>
      </c>
      <c r="I426" s="1">
        <v>1000570</v>
      </c>
      <c r="J426" s="1">
        <v>29.3078</v>
      </c>
      <c r="K426" s="1">
        <v>-98.324399999999997</v>
      </c>
      <c r="L426" s="1"/>
      <c r="M426" s="1" t="s">
        <v>1485</v>
      </c>
      <c r="N426" s="1" t="s">
        <v>9148</v>
      </c>
      <c r="O426" s="1">
        <v>2022</v>
      </c>
      <c r="P426" s="1">
        <v>78223</v>
      </c>
      <c r="Q426" s="1" t="s">
        <v>20381</v>
      </c>
      <c r="R426" s="1"/>
      <c r="S426" s="1" t="s">
        <v>24355</v>
      </c>
      <c r="T426" s="1" t="s">
        <v>6826</v>
      </c>
      <c r="U426" s="1"/>
      <c r="V426" s="1" t="s">
        <v>20358</v>
      </c>
      <c r="W426" s="1" t="s">
        <v>6828</v>
      </c>
    </row>
    <row r="427" spans="1:23" x14ac:dyDescent="0.25">
      <c r="A427" s="1">
        <v>1000956</v>
      </c>
      <c r="B427" s="5" t="str">
        <f>VLOOKUP(H427,'FIPS Basin X-walk'!$A$2:$F$3224,6,FALSE)</f>
        <v>Ouachita Folded Belt</v>
      </c>
      <c r="C427" s="1" t="s">
        <v>20365</v>
      </c>
      <c r="D427" s="1"/>
      <c r="E427" s="1"/>
      <c r="F427" s="1" t="s">
        <v>20363</v>
      </c>
      <c r="G427" s="1" t="s">
        <v>1916</v>
      </c>
      <c r="H427" s="1">
        <v>48029</v>
      </c>
      <c r="I427" s="1">
        <v>1000956</v>
      </c>
      <c r="J427" s="1">
        <v>29.351099999999999</v>
      </c>
      <c r="K427" s="1">
        <v>-98.575299999999999</v>
      </c>
      <c r="L427" s="1"/>
      <c r="M427" s="1" t="s">
        <v>1485</v>
      </c>
      <c r="N427" s="1" t="s">
        <v>9148</v>
      </c>
      <c r="O427" s="1">
        <v>2022</v>
      </c>
      <c r="P427" s="1">
        <v>78211</v>
      </c>
      <c r="Q427" s="1" t="s">
        <v>20366</v>
      </c>
      <c r="R427" s="1"/>
      <c r="S427" s="1" t="s">
        <v>24355</v>
      </c>
      <c r="T427" s="1" t="s">
        <v>6826</v>
      </c>
      <c r="U427" s="1"/>
      <c r="V427" s="1" t="s">
        <v>20358</v>
      </c>
      <c r="W427" s="1" t="s">
        <v>6828</v>
      </c>
    </row>
    <row r="428" spans="1:23" x14ac:dyDescent="0.25">
      <c r="A428" s="1">
        <v>1007376</v>
      </c>
      <c r="B428" s="5" t="str">
        <f>VLOOKUP(H428,'FIPS Basin X-walk'!$A$2:$F$3224,6,FALSE)</f>
        <v>Ouachita Folded Belt</v>
      </c>
      <c r="C428" s="1" t="s">
        <v>20375</v>
      </c>
      <c r="D428" s="1"/>
      <c r="E428" s="1" t="s">
        <v>6828</v>
      </c>
      <c r="F428" s="1" t="s">
        <v>20363</v>
      </c>
      <c r="G428" s="1" t="s">
        <v>1916</v>
      </c>
      <c r="H428" s="1">
        <v>48029</v>
      </c>
      <c r="I428" s="1">
        <v>1007376</v>
      </c>
      <c r="J428" s="1">
        <v>29.309100000000001</v>
      </c>
      <c r="K428" s="1">
        <v>-98.320499999999996</v>
      </c>
      <c r="L428" s="1"/>
      <c r="M428" s="1" t="s">
        <v>1485</v>
      </c>
      <c r="N428" s="1" t="s">
        <v>9148</v>
      </c>
      <c r="O428" s="1">
        <v>2022</v>
      </c>
      <c r="P428" s="1">
        <v>78223</v>
      </c>
      <c r="Q428" s="1" t="s">
        <v>20376</v>
      </c>
      <c r="R428" s="1"/>
      <c r="S428" s="1" t="s">
        <v>24355</v>
      </c>
      <c r="T428" s="1" t="s">
        <v>6826</v>
      </c>
      <c r="U428" s="1"/>
      <c r="V428" s="1" t="s">
        <v>20358</v>
      </c>
      <c r="W428" s="1" t="s">
        <v>6828</v>
      </c>
    </row>
    <row r="429" spans="1:23" x14ac:dyDescent="0.25">
      <c r="A429" s="1">
        <v>1004450</v>
      </c>
      <c r="B429" s="5" t="str">
        <f>VLOOKUP(H429,'FIPS Basin X-walk'!$A$2:$F$3224,6,FALSE)</f>
        <v>Ouachita Folded Belt</v>
      </c>
      <c r="C429" s="1" t="s">
        <v>20357</v>
      </c>
      <c r="D429" s="1"/>
      <c r="E429" s="1"/>
      <c r="F429" s="1" t="s">
        <v>20352</v>
      </c>
      <c r="G429" s="1" t="s">
        <v>1916</v>
      </c>
      <c r="H429" s="1">
        <v>48029</v>
      </c>
      <c r="I429" s="1">
        <v>1004450</v>
      </c>
      <c r="J429" s="1">
        <v>29.422429999999999</v>
      </c>
      <c r="K429" s="1">
        <v>-98.490449999999996</v>
      </c>
      <c r="L429" s="1"/>
      <c r="M429" s="1" t="s">
        <v>1485</v>
      </c>
      <c r="N429" s="1" t="s">
        <v>9148</v>
      </c>
      <c r="O429" s="1">
        <v>2022</v>
      </c>
      <c r="P429" s="1">
        <v>78205</v>
      </c>
      <c r="Q429" s="1" t="s">
        <v>1375</v>
      </c>
      <c r="R429" s="1"/>
      <c r="S429" s="1">
        <v>221210</v>
      </c>
      <c r="T429" s="1" t="s">
        <v>6826</v>
      </c>
      <c r="U429" s="1"/>
      <c r="V429" s="1" t="s">
        <v>25312</v>
      </c>
      <c r="W429" s="1" t="s">
        <v>6828</v>
      </c>
    </row>
    <row r="430" spans="1:23" x14ac:dyDescent="0.25">
      <c r="A430" s="1">
        <v>1009588</v>
      </c>
      <c r="B430" s="5" t="str">
        <f>VLOOKUP(H430,'FIPS Basin X-walk'!$A$2:$F$3224,6,FALSE)</f>
        <v>Ouachita Folded Belt</v>
      </c>
      <c r="C430" s="1" t="s">
        <v>23575</v>
      </c>
      <c r="D430" s="1"/>
      <c r="E430" s="1"/>
      <c r="F430" s="1" t="s">
        <v>20352</v>
      </c>
      <c r="G430" s="1" t="s">
        <v>1916</v>
      </c>
      <c r="H430" s="1">
        <v>48029</v>
      </c>
      <c r="I430" s="1">
        <v>1009588</v>
      </c>
      <c r="J430" s="1">
        <v>29.551683400000002</v>
      </c>
      <c r="K430" s="1">
        <v>-98.495222799999993</v>
      </c>
      <c r="L430" s="1"/>
      <c r="M430" s="1" t="s">
        <v>1485</v>
      </c>
      <c r="N430" s="1" t="s">
        <v>9148</v>
      </c>
      <c r="O430" s="1">
        <v>2022</v>
      </c>
      <c r="P430" s="1">
        <v>78216</v>
      </c>
      <c r="Q430" s="1" t="s">
        <v>983</v>
      </c>
      <c r="R430" s="1"/>
      <c r="S430" s="1">
        <v>211130</v>
      </c>
      <c r="T430" s="1" t="s">
        <v>6826</v>
      </c>
      <c r="U430" s="1"/>
      <c r="V430" s="1" t="s">
        <v>20362</v>
      </c>
      <c r="W430" s="1" t="s">
        <v>6826</v>
      </c>
    </row>
    <row r="431" spans="1:23" x14ac:dyDescent="0.25">
      <c r="A431" s="1">
        <v>1011534</v>
      </c>
      <c r="B431" s="5" t="str">
        <f>VLOOKUP(H431,'FIPS Basin X-walk'!$A$2:$F$3224,6,FALSE)</f>
        <v>Ouachita Folded Belt</v>
      </c>
      <c r="C431" s="1" t="s">
        <v>26368</v>
      </c>
      <c r="D431" s="1"/>
      <c r="E431" s="1"/>
      <c r="F431" s="1" t="s">
        <v>20352</v>
      </c>
      <c r="G431" s="1" t="s">
        <v>1916</v>
      </c>
      <c r="H431" s="1">
        <v>48029</v>
      </c>
      <c r="I431" s="1">
        <v>1011534</v>
      </c>
      <c r="J431" s="1">
        <v>29.611820000000002</v>
      </c>
      <c r="K431" s="1">
        <v>-98.490290000000002</v>
      </c>
      <c r="L431" s="1"/>
      <c r="M431" s="1" t="s">
        <v>1485</v>
      </c>
      <c r="N431" s="1" t="s">
        <v>9148</v>
      </c>
      <c r="O431" s="1">
        <v>2022</v>
      </c>
      <c r="P431" s="1">
        <v>78258</v>
      </c>
      <c r="Q431" s="1" t="s">
        <v>1024</v>
      </c>
      <c r="R431" s="1"/>
      <c r="S431" s="1">
        <v>211120</v>
      </c>
      <c r="T431" s="1" t="s">
        <v>6826</v>
      </c>
      <c r="U431" s="1"/>
      <c r="V431" s="1" t="s">
        <v>20380</v>
      </c>
      <c r="W431" s="1" t="s">
        <v>6826</v>
      </c>
    </row>
    <row r="432" spans="1:23" x14ac:dyDescent="0.25">
      <c r="A432" s="1">
        <v>1011847</v>
      </c>
      <c r="B432" s="5" t="str">
        <f>VLOOKUP(H432,'FIPS Basin X-walk'!$A$2:$F$3224,6,FALSE)</f>
        <v>Ouachita Folded Belt</v>
      </c>
      <c r="C432" s="1" t="s">
        <v>26415</v>
      </c>
      <c r="D432" s="1"/>
      <c r="E432" s="1"/>
      <c r="F432" s="1" t="s">
        <v>20352</v>
      </c>
      <c r="G432" s="1" t="s">
        <v>1916</v>
      </c>
      <c r="H432" s="1">
        <v>48029</v>
      </c>
      <c r="I432" s="1">
        <v>1011847</v>
      </c>
      <c r="J432" s="1">
        <v>29.609774000000002</v>
      </c>
      <c r="K432" s="1">
        <v>-98.603699000000006</v>
      </c>
      <c r="L432" s="1"/>
      <c r="M432" s="1" t="s">
        <v>1485</v>
      </c>
      <c r="N432" s="1" t="s">
        <v>9148</v>
      </c>
      <c r="O432" s="1">
        <v>2022</v>
      </c>
      <c r="P432" s="1">
        <v>78257</v>
      </c>
      <c r="Q432" s="1" t="s">
        <v>1033</v>
      </c>
      <c r="R432" s="1"/>
      <c r="S432" s="1">
        <v>211120</v>
      </c>
      <c r="T432" s="1" t="s">
        <v>6826</v>
      </c>
      <c r="U432" s="1"/>
      <c r="V432" s="1" t="s">
        <v>20386</v>
      </c>
      <c r="W432" s="1" t="s">
        <v>6826</v>
      </c>
    </row>
    <row r="433" spans="1:23" x14ac:dyDescent="0.25">
      <c r="A433" s="1">
        <v>1013671</v>
      </c>
      <c r="B433" s="5" t="str">
        <f>VLOOKUP(H433,'FIPS Basin X-walk'!$A$2:$F$3224,6,FALSE)</f>
        <v>Ouachita Folded Belt</v>
      </c>
      <c r="C433" s="1" t="s">
        <v>26725</v>
      </c>
      <c r="D433" s="1"/>
      <c r="E433" s="1"/>
      <c r="F433" s="1" t="s">
        <v>20352</v>
      </c>
      <c r="G433" s="1" t="s">
        <v>1916</v>
      </c>
      <c r="H433" s="1">
        <v>48029</v>
      </c>
      <c r="I433" s="1">
        <v>1013671</v>
      </c>
      <c r="J433" s="1">
        <v>29.522100999999999</v>
      </c>
      <c r="K433" s="1">
        <v>-98.501204999999999</v>
      </c>
      <c r="L433" s="1"/>
      <c r="M433" s="1" t="s">
        <v>1485</v>
      </c>
      <c r="N433" s="1" t="s">
        <v>9148</v>
      </c>
      <c r="O433" s="1">
        <v>2022</v>
      </c>
      <c r="P433" s="1">
        <v>78216</v>
      </c>
      <c r="Q433" s="1" t="s">
        <v>26726</v>
      </c>
      <c r="R433" s="1"/>
      <c r="S433" s="1">
        <v>211130</v>
      </c>
      <c r="T433" s="1" t="s">
        <v>6826</v>
      </c>
      <c r="U433" s="1"/>
      <c r="V433" s="1" t="s">
        <v>23750</v>
      </c>
      <c r="W433" s="1" t="s">
        <v>6826</v>
      </c>
    </row>
    <row r="434" spans="1:23" x14ac:dyDescent="0.25">
      <c r="A434" s="1">
        <v>1014349</v>
      </c>
      <c r="B434" s="5" t="str">
        <f>VLOOKUP(H434,'FIPS Basin X-walk'!$A$2:$F$3224,6,FALSE)</f>
        <v>Ouachita Folded Belt</v>
      </c>
      <c r="C434" s="1" t="s">
        <v>27033</v>
      </c>
      <c r="D434" s="1"/>
      <c r="E434" s="1"/>
      <c r="F434" s="1" t="s">
        <v>20352</v>
      </c>
      <c r="G434" s="1" t="s">
        <v>1916</v>
      </c>
      <c r="H434" s="1">
        <v>48029</v>
      </c>
      <c r="I434" s="1">
        <v>1014349</v>
      </c>
      <c r="J434" s="1">
        <v>29.588636376607798</v>
      </c>
      <c r="K434" s="1">
        <v>-98.595505187329493</v>
      </c>
      <c r="L434" s="1"/>
      <c r="M434" s="1" t="s">
        <v>1485</v>
      </c>
      <c r="N434" s="1" t="s">
        <v>9148</v>
      </c>
      <c r="O434" s="1">
        <v>2022</v>
      </c>
      <c r="P434" s="1">
        <v>78249</v>
      </c>
      <c r="Q434" s="1" t="s">
        <v>27034</v>
      </c>
      <c r="R434" s="1"/>
      <c r="S434" s="1">
        <v>211120</v>
      </c>
      <c r="T434" s="1" t="s">
        <v>6826</v>
      </c>
      <c r="U434" s="1"/>
      <c r="V434" s="1" t="s">
        <v>27035</v>
      </c>
      <c r="W434" s="1" t="s">
        <v>6826</v>
      </c>
    </row>
    <row r="435" spans="1:23" x14ac:dyDescent="0.25">
      <c r="A435" s="1">
        <v>1010746</v>
      </c>
      <c r="B435" s="5" t="str">
        <f>VLOOKUP(H435,'FIPS Basin X-walk'!$A$2:$F$3224,6,FALSE)</f>
        <v>Ouachita Folded Belt</v>
      </c>
      <c r="C435" s="1" t="s">
        <v>20392</v>
      </c>
      <c r="D435" s="1"/>
      <c r="E435" s="1"/>
      <c r="F435" s="1" t="s">
        <v>20393</v>
      </c>
      <c r="G435" s="1" t="s">
        <v>20353</v>
      </c>
      <c r="H435" s="1">
        <v>48029</v>
      </c>
      <c r="I435" s="1">
        <v>1010746</v>
      </c>
      <c r="J435" s="1">
        <v>29.624939000000001</v>
      </c>
      <c r="K435" s="1">
        <v>-98.429389</v>
      </c>
      <c r="L435" s="1"/>
      <c r="M435" s="1" t="s">
        <v>1485</v>
      </c>
      <c r="N435" s="1" t="s">
        <v>9148</v>
      </c>
      <c r="O435" s="1">
        <v>2022</v>
      </c>
      <c r="P435" s="1">
        <v>78259</v>
      </c>
      <c r="Q435" s="1" t="s">
        <v>26272</v>
      </c>
      <c r="R435" s="1"/>
      <c r="S435" s="1" t="s">
        <v>24399</v>
      </c>
      <c r="T435" s="1" t="s">
        <v>6826</v>
      </c>
      <c r="U435" s="1"/>
      <c r="V435" s="1" t="s">
        <v>20394</v>
      </c>
      <c r="W435" s="1" t="s">
        <v>6826</v>
      </c>
    </row>
    <row r="436" spans="1:23" x14ac:dyDescent="0.25">
      <c r="A436" s="1">
        <v>1004666</v>
      </c>
      <c r="B436" s="5" t="str">
        <f>VLOOKUP(H436,'FIPS Basin X-walk'!$A$2:$F$3224,6,FALSE)</f>
        <v>Ouachita Folded Belt</v>
      </c>
      <c r="C436" s="1" t="s">
        <v>20359</v>
      </c>
      <c r="D436" s="1"/>
      <c r="E436" s="1"/>
      <c r="F436" s="1" t="s">
        <v>20360</v>
      </c>
      <c r="G436" s="1" t="s">
        <v>20353</v>
      </c>
      <c r="H436" s="1">
        <v>48029</v>
      </c>
      <c r="I436" s="1">
        <v>1004666</v>
      </c>
      <c r="J436" s="1">
        <v>29.212292000000001</v>
      </c>
      <c r="K436" s="1">
        <v>-98.407127000000003</v>
      </c>
      <c r="L436" s="1"/>
      <c r="M436" s="1" t="s">
        <v>1485</v>
      </c>
      <c r="N436" s="1" t="s">
        <v>9148</v>
      </c>
      <c r="O436" s="1">
        <v>2022</v>
      </c>
      <c r="P436" s="1">
        <v>78112</v>
      </c>
      <c r="Q436" s="1" t="s">
        <v>800</v>
      </c>
      <c r="R436" s="1"/>
      <c r="S436" s="1" t="s">
        <v>24399</v>
      </c>
      <c r="T436" s="1" t="s">
        <v>6826</v>
      </c>
      <c r="U436" s="1"/>
      <c r="V436" s="1" t="s">
        <v>9347</v>
      </c>
      <c r="W436" s="1" t="s">
        <v>6826</v>
      </c>
    </row>
    <row r="437" spans="1:23" x14ac:dyDescent="0.25">
      <c r="A437" s="1">
        <v>1010745</v>
      </c>
      <c r="B437" s="5" t="str">
        <f>VLOOKUP(H437,'FIPS Basin X-walk'!$A$2:$F$3224,6,FALSE)</f>
        <v>Ouachita Folded Belt</v>
      </c>
      <c r="C437" s="1" t="s">
        <v>26271</v>
      </c>
      <c r="D437" s="1"/>
      <c r="E437" s="1"/>
      <c r="F437" s="1" t="s">
        <v>20371</v>
      </c>
      <c r="G437" s="1" t="s">
        <v>20353</v>
      </c>
      <c r="H437" s="1">
        <v>48029</v>
      </c>
      <c r="I437" s="1">
        <v>1010745</v>
      </c>
      <c r="J437" s="1">
        <v>29.454253999999999</v>
      </c>
      <c r="K437" s="1">
        <v>-98.443100000000001</v>
      </c>
      <c r="L437" s="1"/>
      <c r="M437" s="1" t="s">
        <v>1485</v>
      </c>
      <c r="N437" s="1" t="s">
        <v>9148</v>
      </c>
      <c r="O437" s="1">
        <v>2022</v>
      </c>
      <c r="P437" s="1">
        <v>78234</v>
      </c>
      <c r="Q437" s="1" t="s">
        <v>20372</v>
      </c>
      <c r="R437" s="1"/>
      <c r="S437" s="1" t="s">
        <v>24464</v>
      </c>
      <c r="T437" s="1" t="s">
        <v>6826</v>
      </c>
      <c r="U437" s="1"/>
      <c r="V437" s="1" t="s">
        <v>24409</v>
      </c>
      <c r="W437" s="1" t="s">
        <v>6826</v>
      </c>
    </row>
    <row r="438" spans="1:23" x14ac:dyDescent="0.25">
      <c r="A438" s="1">
        <v>1002785</v>
      </c>
      <c r="B438" s="5" t="str">
        <f>VLOOKUP(H438,'FIPS Basin X-walk'!$A$2:$F$3224,6,FALSE)</f>
        <v>Ouachita Folded Belt</v>
      </c>
      <c r="C438" s="1" t="s">
        <v>24991</v>
      </c>
      <c r="D438" s="1"/>
      <c r="E438" s="1"/>
      <c r="F438" s="1" t="s">
        <v>20390</v>
      </c>
      <c r="G438" s="1" t="s">
        <v>20353</v>
      </c>
      <c r="H438" s="1">
        <v>48029</v>
      </c>
      <c r="I438" s="1">
        <v>1002785</v>
      </c>
      <c r="J438" s="1">
        <v>29.38879</v>
      </c>
      <c r="K438" s="1">
        <v>-98.610569999999996</v>
      </c>
      <c r="L438" s="1"/>
      <c r="M438" s="1" t="s">
        <v>1485</v>
      </c>
      <c r="N438" s="1" t="s">
        <v>9148</v>
      </c>
      <c r="O438" s="1">
        <v>2022</v>
      </c>
      <c r="P438" s="1">
        <v>78236</v>
      </c>
      <c r="Q438" s="1" t="s">
        <v>20391</v>
      </c>
      <c r="R438" s="1"/>
      <c r="S438" s="1" t="s">
        <v>24464</v>
      </c>
      <c r="T438" s="1" t="s">
        <v>6826</v>
      </c>
      <c r="U438" s="1"/>
      <c r="V438" s="1" t="s">
        <v>24409</v>
      </c>
      <c r="W438" s="1" t="s">
        <v>6826</v>
      </c>
    </row>
    <row r="439" spans="1:23" x14ac:dyDescent="0.25">
      <c r="A439" s="1">
        <v>1002471</v>
      </c>
      <c r="B439" s="5" t="str">
        <f>VLOOKUP(H439,'FIPS Basin X-walk'!$A$2:$F$3224,6,FALSE)</f>
        <v>Ouachita Folded Belt</v>
      </c>
      <c r="C439" s="1" t="s">
        <v>20373</v>
      </c>
      <c r="D439" s="1"/>
      <c r="E439" s="1"/>
      <c r="F439" s="1" t="s">
        <v>20352</v>
      </c>
      <c r="G439" s="1" t="s">
        <v>20353</v>
      </c>
      <c r="H439" s="1">
        <v>48029</v>
      </c>
      <c r="I439" s="1">
        <v>1002471</v>
      </c>
      <c r="J439" s="1">
        <v>29.447783999999999</v>
      </c>
      <c r="K439" s="1">
        <v>-98.351184000000003</v>
      </c>
      <c r="L439" s="1"/>
      <c r="M439" s="1" t="s">
        <v>1485</v>
      </c>
      <c r="N439" s="1" t="s">
        <v>9148</v>
      </c>
      <c r="O439" s="1">
        <v>2022</v>
      </c>
      <c r="P439" s="1">
        <v>78219</v>
      </c>
      <c r="Q439" s="1" t="s">
        <v>20374</v>
      </c>
      <c r="R439" s="1"/>
      <c r="S439" s="1" t="s">
        <v>24358</v>
      </c>
      <c r="T439" s="1" t="s">
        <v>6826</v>
      </c>
      <c r="U439" s="1"/>
      <c r="V439" s="1" t="s">
        <v>6952</v>
      </c>
      <c r="W439" s="1" t="s">
        <v>6826</v>
      </c>
    </row>
    <row r="440" spans="1:23" x14ac:dyDescent="0.25">
      <c r="A440" s="1">
        <v>1003439</v>
      </c>
      <c r="B440" s="5" t="str">
        <f>VLOOKUP(H440,'FIPS Basin X-walk'!$A$2:$F$3224,6,FALSE)</f>
        <v>Ouachita Folded Belt</v>
      </c>
      <c r="C440" s="1" t="s">
        <v>20351</v>
      </c>
      <c r="D440" s="1"/>
      <c r="E440" s="1"/>
      <c r="F440" s="1" t="s">
        <v>20352</v>
      </c>
      <c r="G440" s="1" t="s">
        <v>20353</v>
      </c>
      <c r="H440" s="1">
        <v>48029</v>
      </c>
      <c r="I440" s="1">
        <v>1003439</v>
      </c>
      <c r="J440" s="1">
        <v>29.343579999999999</v>
      </c>
      <c r="K440" s="1">
        <v>-98.646370000000005</v>
      </c>
      <c r="L440" s="1"/>
      <c r="M440" s="1" t="s">
        <v>1485</v>
      </c>
      <c r="N440" s="1" t="s">
        <v>9148</v>
      </c>
      <c r="O440" s="1">
        <v>2022</v>
      </c>
      <c r="P440" s="1">
        <v>78252</v>
      </c>
      <c r="Q440" s="1" t="s">
        <v>20354</v>
      </c>
      <c r="R440" s="1"/>
      <c r="S440" s="1" t="s">
        <v>24358</v>
      </c>
      <c r="T440" s="1" t="s">
        <v>6826</v>
      </c>
      <c r="U440" s="1"/>
      <c r="V440" s="1" t="s">
        <v>6878</v>
      </c>
      <c r="W440" s="1" t="s">
        <v>6826</v>
      </c>
    </row>
    <row r="441" spans="1:23" x14ac:dyDescent="0.25">
      <c r="A441" s="1">
        <v>1003585</v>
      </c>
      <c r="B441" s="5" t="str">
        <f>VLOOKUP(H441,'FIPS Basin X-walk'!$A$2:$F$3224,6,FALSE)</f>
        <v>Ouachita Folded Belt</v>
      </c>
      <c r="C441" s="1" t="s">
        <v>20384</v>
      </c>
      <c r="D441" s="1"/>
      <c r="E441" s="1"/>
      <c r="F441" s="1" t="s">
        <v>20363</v>
      </c>
      <c r="G441" s="1" t="s">
        <v>20353</v>
      </c>
      <c r="H441" s="1">
        <v>48029</v>
      </c>
      <c r="I441" s="1">
        <v>1003585</v>
      </c>
      <c r="J441" s="1">
        <v>29.26632</v>
      </c>
      <c r="K441" s="1">
        <v>-98.546610000000001</v>
      </c>
      <c r="L441" s="1"/>
      <c r="M441" s="1" t="s">
        <v>1485</v>
      </c>
      <c r="N441" s="1" t="s">
        <v>9148</v>
      </c>
      <c r="O441" s="1">
        <v>2022</v>
      </c>
      <c r="P441" s="1">
        <v>78264</v>
      </c>
      <c r="Q441" s="1" t="s">
        <v>20385</v>
      </c>
      <c r="R441" s="1"/>
      <c r="S441" s="1"/>
      <c r="T441" s="1" t="s">
        <v>6826</v>
      </c>
      <c r="U441" s="1"/>
      <c r="V441" s="1" t="s">
        <v>11566</v>
      </c>
      <c r="W441" s="1" t="s">
        <v>6826</v>
      </c>
    </row>
    <row r="442" spans="1:23" x14ac:dyDescent="0.25">
      <c r="A442" s="1">
        <v>1004270</v>
      </c>
      <c r="B442" s="5" t="str">
        <f>VLOOKUP(H442,'FIPS Basin X-walk'!$A$2:$F$3224,6,FALSE)</f>
        <v>Ouachita Folded Belt</v>
      </c>
      <c r="C442" s="1" t="s">
        <v>20377</v>
      </c>
      <c r="D442" s="1"/>
      <c r="E442" s="1" t="s">
        <v>6828</v>
      </c>
      <c r="F442" s="1" t="s">
        <v>20363</v>
      </c>
      <c r="G442" s="1" t="s">
        <v>20353</v>
      </c>
      <c r="H442" s="1">
        <v>48029</v>
      </c>
      <c r="I442" s="1">
        <v>1004270</v>
      </c>
      <c r="J442" s="1">
        <v>29.545278</v>
      </c>
      <c r="K442" s="1">
        <v>-98.421110999999996</v>
      </c>
      <c r="L442" s="1"/>
      <c r="M442" s="1" t="s">
        <v>1485</v>
      </c>
      <c r="N442" s="1" t="s">
        <v>9148</v>
      </c>
      <c r="O442" s="1">
        <v>2022</v>
      </c>
      <c r="P442" s="1">
        <v>78217</v>
      </c>
      <c r="Q442" s="1" t="s">
        <v>20378</v>
      </c>
      <c r="R442" s="1"/>
      <c r="S442" s="1" t="s">
        <v>24441</v>
      </c>
      <c r="T442" s="1" t="s">
        <v>6826</v>
      </c>
      <c r="U442" s="1"/>
      <c r="V442" s="1" t="s">
        <v>20379</v>
      </c>
      <c r="W442" s="1" t="s">
        <v>6826</v>
      </c>
    </row>
    <row r="443" spans="1:23" x14ac:dyDescent="0.25">
      <c r="A443" s="1">
        <v>1005803</v>
      </c>
      <c r="B443" s="5" t="str">
        <f>VLOOKUP(H443,'FIPS Basin X-walk'!$A$2:$F$3224,6,FALSE)</f>
        <v>Ouachita Folded Belt</v>
      </c>
      <c r="C443" s="1" t="s">
        <v>25599</v>
      </c>
      <c r="D443" s="1"/>
      <c r="E443" s="1"/>
      <c r="F443" s="1" t="s">
        <v>20363</v>
      </c>
      <c r="G443" s="1" t="s">
        <v>20353</v>
      </c>
      <c r="H443" s="1">
        <v>48029</v>
      </c>
      <c r="I443" s="1">
        <v>1005803</v>
      </c>
      <c r="J443" s="1">
        <v>29.347580000000001</v>
      </c>
      <c r="K443" s="1">
        <v>-98.459059999999994</v>
      </c>
      <c r="L443" s="1"/>
      <c r="M443" s="1" t="s">
        <v>1485</v>
      </c>
      <c r="N443" s="1" t="s">
        <v>9148</v>
      </c>
      <c r="O443" s="1">
        <v>2022</v>
      </c>
      <c r="P443" s="1">
        <v>78235</v>
      </c>
      <c r="Q443" s="1" t="s">
        <v>25600</v>
      </c>
      <c r="R443" s="1"/>
      <c r="S443" s="1" t="s">
        <v>24369</v>
      </c>
      <c r="T443" s="1" t="s">
        <v>6826</v>
      </c>
      <c r="U443" s="1"/>
      <c r="V443" s="1" t="s">
        <v>25601</v>
      </c>
      <c r="W443" s="1" t="s">
        <v>6826</v>
      </c>
    </row>
    <row r="444" spans="1:23" x14ac:dyDescent="0.25">
      <c r="A444" s="1">
        <v>1007208</v>
      </c>
      <c r="B444" s="5" t="str">
        <f>VLOOKUP(H444,'FIPS Basin X-walk'!$A$2:$F$3224,6,FALSE)</f>
        <v>Ouachita Folded Belt</v>
      </c>
      <c r="C444" s="1" t="s">
        <v>20367</v>
      </c>
      <c r="D444" s="1"/>
      <c r="E444" s="1" t="s">
        <v>6828</v>
      </c>
      <c r="F444" s="1" t="s">
        <v>20352</v>
      </c>
      <c r="G444" s="1" t="s">
        <v>20353</v>
      </c>
      <c r="H444" s="1">
        <v>48029</v>
      </c>
      <c r="I444" s="1">
        <v>1007208</v>
      </c>
      <c r="J444" s="1">
        <v>29.61214</v>
      </c>
      <c r="K444" s="1">
        <v>-98.375074999999995</v>
      </c>
      <c r="L444" s="1"/>
      <c r="M444" s="1" t="s">
        <v>1485</v>
      </c>
      <c r="N444" s="1" t="s">
        <v>9148</v>
      </c>
      <c r="O444" s="1">
        <v>2022</v>
      </c>
      <c r="P444" s="1">
        <v>78266</v>
      </c>
      <c r="Q444" s="1" t="s">
        <v>20368</v>
      </c>
      <c r="R444" s="1"/>
      <c r="S444" s="1" t="s">
        <v>24921</v>
      </c>
      <c r="T444" s="1" t="s">
        <v>6826</v>
      </c>
      <c r="U444" s="1"/>
      <c r="V444" s="1" t="s">
        <v>20369</v>
      </c>
      <c r="W444" s="1" t="s">
        <v>6826</v>
      </c>
    </row>
    <row r="445" spans="1:23" x14ac:dyDescent="0.25">
      <c r="A445" s="1">
        <v>1010005</v>
      </c>
      <c r="B445" s="5" t="str">
        <f>VLOOKUP(H445,'FIPS Basin X-walk'!$A$2:$F$3224,6,FALSE)</f>
        <v>Ouachita Folded Belt</v>
      </c>
      <c r="C445" s="1" t="s">
        <v>26177</v>
      </c>
      <c r="D445" s="1"/>
      <c r="E445" s="1"/>
      <c r="F445" s="1" t="s">
        <v>20352</v>
      </c>
      <c r="G445" s="1" t="s">
        <v>20353</v>
      </c>
      <c r="H445" s="1">
        <v>48029</v>
      </c>
      <c r="I445" s="1">
        <v>1010005</v>
      </c>
      <c r="J445" s="1">
        <v>29.471540000000001</v>
      </c>
      <c r="K445" s="1">
        <v>-98.674009999999996</v>
      </c>
      <c r="L445" s="1"/>
      <c r="M445" s="1" t="s">
        <v>1485</v>
      </c>
      <c r="N445" s="1" t="s">
        <v>9148</v>
      </c>
      <c r="O445" s="1">
        <v>2022</v>
      </c>
      <c r="P445" s="1">
        <v>78251</v>
      </c>
      <c r="Q445" s="1" t="s">
        <v>26178</v>
      </c>
      <c r="R445" s="1"/>
      <c r="S445" s="1" t="s">
        <v>24486</v>
      </c>
      <c r="T445" s="1" t="s">
        <v>6826</v>
      </c>
      <c r="U445" s="1"/>
      <c r="V445" s="1" t="s">
        <v>20370</v>
      </c>
      <c r="W445" s="1" t="s">
        <v>6826</v>
      </c>
    </row>
    <row r="446" spans="1:23" x14ac:dyDescent="0.25">
      <c r="A446" s="1">
        <v>1011256</v>
      </c>
      <c r="B446" s="5" t="str">
        <f>VLOOKUP(H446,'FIPS Basin X-walk'!$A$2:$F$3224,6,FALSE)</f>
        <v>Ouachita Folded Belt</v>
      </c>
      <c r="C446" s="1" t="s">
        <v>20382</v>
      </c>
      <c r="D446" s="1"/>
      <c r="E446" s="1"/>
      <c r="F446" s="1" t="s">
        <v>20352</v>
      </c>
      <c r="G446" s="1" t="s">
        <v>20353</v>
      </c>
      <c r="H446" s="1">
        <v>48029</v>
      </c>
      <c r="I446" s="1">
        <v>1011256</v>
      </c>
      <c r="J446" s="1">
        <v>29.326969999999999</v>
      </c>
      <c r="K446" s="1">
        <v>-98.667861000000002</v>
      </c>
      <c r="L446" s="1"/>
      <c r="M446" s="1" t="s">
        <v>1485</v>
      </c>
      <c r="N446" s="1" t="s">
        <v>9148</v>
      </c>
      <c r="O446" s="1">
        <v>2022</v>
      </c>
      <c r="P446" s="1">
        <v>78223</v>
      </c>
      <c r="Q446" s="1" t="s">
        <v>20383</v>
      </c>
      <c r="R446" s="1"/>
      <c r="S446" s="1" t="s">
        <v>24358</v>
      </c>
      <c r="T446" s="1" t="s">
        <v>6826</v>
      </c>
      <c r="U446" s="1"/>
      <c r="V446" s="1" t="s">
        <v>26344</v>
      </c>
      <c r="W446" s="1" t="s">
        <v>6826</v>
      </c>
    </row>
    <row r="447" spans="1:23" x14ac:dyDescent="0.25">
      <c r="A447" s="1">
        <v>1012818</v>
      </c>
      <c r="B447" s="5" t="str">
        <f>VLOOKUP(H447,'FIPS Basin X-walk'!$A$2:$F$3224,6,FALSE)</f>
        <v>Ouachita Folded Belt</v>
      </c>
      <c r="C447" s="1" t="s">
        <v>20361</v>
      </c>
      <c r="D447" s="1"/>
      <c r="E447" s="1"/>
      <c r="F447" s="1" t="s">
        <v>20352</v>
      </c>
      <c r="G447" s="1" t="s">
        <v>20353</v>
      </c>
      <c r="H447" s="1">
        <v>48029</v>
      </c>
      <c r="I447" s="1">
        <v>1012818</v>
      </c>
      <c r="J447" s="1">
        <v>29.532060000000001</v>
      </c>
      <c r="K447" s="1">
        <v>-98.484889999999993</v>
      </c>
      <c r="L447" s="1"/>
      <c r="M447" s="1" t="s">
        <v>1485</v>
      </c>
      <c r="N447" s="1" t="s">
        <v>9148</v>
      </c>
      <c r="O447" s="1">
        <v>2022</v>
      </c>
      <c r="P447" s="1">
        <v>78216</v>
      </c>
      <c r="Q447" s="1" t="s">
        <v>872</v>
      </c>
      <c r="R447" s="1"/>
      <c r="S447" s="1" t="s">
        <v>24399</v>
      </c>
      <c r="T447" s="1" t="s">
        <v>6826</v>
      </c>
      <c r="U447" s="1"/>
      <c r="V447" s="1" t="s">
        <v>20362</v>
      </c>
      <c r="W447" s="1" t="s">
        <v>6826</v>
      </c>
    </row>
    <row r="448" spans="1:23" x14ac:dyDescent="0.25">
      <c r="A448" s="1">
        <v>1012964</v>
      </c>
      <c r="B448" s="5" t="str">
        <f>VLOOKUP(H448,'FIPS Basin X-walk'!$A$2:$F$3224,6,FALSE)</f>
        <v>Ouachita Folded Belt</v>
      </c>
      <c r="C448" s="1" t="s">
        <v>26574</v>
      </c>
      <c r="D448" s="1"/>
      <c r="E448" s="1"/>
      <c r="F448" s="1" t="s">
        <v>20352</v>
      </c>
      <c r="G448" s="1" t="s">
        <v>20353</v>
      </c>
      <c r="H448" s="1">
        <v>48029</v>
      </c>
      <c r="I448" s="1">
        <v>1012964</v>
      </c>
      <c r="J448" s="1">
        <v>29.611820000000002</v>
      </c>
      <c r="K448" s="1">
        <v>-98.490290000000002</v>
      </c>
      <c r="L448" s="1"/>
      <c r="M448" s="1" t="s">
        <v>1485</v>
      </c>
      <c r="N448" s="1" t="s">
        <v>9148</v>
      </c>
      <c r="O448" s="1">
        <v>2022</v>
      </c>
      <c r="P448" s="1">
        <v>78258</v>
      </c>
      <c r="Q448" s="1" t="s">
        <v>296</v>
      </c>
      <c r="R448" s="1" t="s">
        <v>24435</v>
      </c>
      <c r="S448" s="1" t="s">
        <v>24836</v>
      </c>
      <c r="T448" s="1" t="s">
        <v>6826</v>
      </c>
      <c r="U448" s="1"/>
      <c r="V448" s="1" t="s">
        <v>20364</v>
      </c>
      <c r="W448" s="1" t="s">
        <v>6826</v>
      </c>
    </row>
    <row r="449" spans="1:23" x14ac:dyDescent="0.25">
      <c r="A449" s="1">
        <v>1001926</v>
      </c>
      <c r="B449" s="5" t="str">
        <f>VLOOKUP(H449,'FIPS Basin X-walk'!$A$2:$F$3224,6,FALSE)</f>
        <v>S.GA Sedimentary Prov</v>
      </c>
      <c r="C449" s="1" t="s">
        <v>10146</v>
      </c>
      <c r="D449" s="1"/>
      <c r="E449" s="1"/>
      <c r="F449" s="1" t="s">
        <v>10147</v>
      </c>
      <c r="G449" s="1" t="s">
        <v>10143</v>
      </c>
      <c r="H449" s="1">
        <v>13021</v>
      </c>
      <c r="I449" s="1">
        <v>1001926</v>
      </c>
      <c r="J449" s="1">
        <v>32.935977999999999</v>
      </c>
      <c r="K449" s="1">
        <v>-83.712688</v>
      </c>
      <c r="L449" s="1"/>
      <c r="M449" s="1" t="s">
        <v>1546</v>
      </c>
      <c r="N449" s="1" t="s">
        <v>10124</v>
      </c>
      <c r="O449" s="1">
        <v>2022</v>
      </c>
      <c r="P449" s="1">
        <v>31210</v>
      </c>
      <c r="Q449" s="1" t="s">
        <v>23993</v>
      </c>
      <c r="R449" s="1"/>
      <c r="S449" s="1" t="s">
        <v>24435</v>
      </c>
      <c r="T449" s="1" t="s">
        <v>6826</v>
      </c>
      <c r="U449" s="1"/>
      <c r="V449" s="1" t="s">
        <v>6884</v>
      </c>
      <c r="W449" s="1" t="s">
        <v>6826</v>
      </c>
    </row>
    <row r="450" spans="1:23" x14ac:dyDescent="0.25">
      <c r="A450" s="1">
        <v>1003470</v>
      </c>
      <c r="B450" s="5" t="str">
        <f>VLOOKUP(H450,'FIPS Basin X-walk'!$A$2:$F$3224,6,FALSE)</f>
        <v>S.GA Sedimentary Prov</v>
      </c>
      <c r="C450" s="1" t="s">
        <v>10152</v>
      </c>
      <c r="D450" s="1"/>
      <c r="E450" s="1"/>
      <c r="F450" s="1" t="s">
        <v>10147</v>
      </c>
      <c r="G450" s="1" t="s">
        <v>10143</v>
      </c>
      <c r="H450" s="1">
        <v>13021</v>
      </c>
      <c r="I450" s="1">
        <v>1003470</v>
      </c>
      <c r="J450" s="1">
        <v>32.771799999999999</v>
      </c>
      <c r="K450" s="1">
        <v>-83.627499999999998</v>
      </c>
      <c r="L450" s="1"/>
      <c r="M450" s="1" t="s">
        <v>1546</v>
      </c>
      <c r="N450" s="1" t="s">
        <v>10124</v>
      </c>
      <c r="O450" s="1">
        <v>2022</v>
      </c>
      <c r="P450" s="1">
        <v>31206</v>
      </c>
      <c r="Q450" s="1" t="s">
        <v>10153</v>
      </c>
      <c r="R450" s="1"/>
      <c r="S450" s="1" t="s">
        <v>24385</v>
      </c>
      <c r="T450" s="1" t="s">
        <v>6826</v>
      </c>
      <c r="U450" s="1"/>
      <c r="V450" s="1" t="s">
        <v>10154</v>
      </c>
      <c r="W450" s="1" t="s">
        <v>6826</v>
      </c>
    </row>
    <row r="451" spans="1:23" x14ac:dyDescent="0.25">
      <c r="A451" s="1">
        <v>1006883</v>
      </c>
      <c r="B451" s="5" t="str">
        <f>VLOOKUP(H451,'FIPS Basin X-walk'!$A$2:$F$3224,6,FALSE)</f>
        <v>S.GA Sedimentary Prov</v>
      </c>
      <c r="C451" s="1" t="s">
        <v>10150</v>
      </c>
      <c r="D451" s="1"/>
      <c r="E451" s="1"/>
      <c r="F451" s="1" t="s">
        <v>1566</v>
      </c>
      <c r="G451" s="1" t="s">
        <v>10143</v>
      </c>
      <c r="H451" s="1">
        <v>13021</v>
      </c>
      <c r="I451" s="1">
        <v>1006883</v>
      </c>
      <c r="J451" s="1">
        <v>32.773496999999999</v>
      </c>
      <c r="K451" s="1">
        <v>-83.651600000000002</v>
      </c>
      <c r="L451" s="1"/>
      <c r="M451" s="1" t="s">
        <v>1546</v>
      </c>
      <c r="N451" s="1" t="s">
        <v>10124</v>
      </c>
      <c r="O451" s="1">
        <v>2022</v>
      </c>
      <c r="P451" s="1">
        <v>31206</v>
      </c>
      <c r="Q451" s="1" t="s">
        <v>10151</v>
      </c>
      <c r="R451" s="1"/>
      <c r="S451" s="1" t="s">
        <v>25030</v>
      </c>
      <c r="T451" s="1" t="s">
        <v>6826</v>
      </c>
      <c r="U451" s="1"/>
      <c r="V451" s="1" t="s">
        <v>9721</v>
      </c>
      <c r="W451" s="1" t="s">
        <v>6826</v>
      </c>
    </row>
    <row r="452" spans="1:23" x14ac:dyDescent="0.25">
      <c r="A452" s="1">
        <v>1007888</v>
      </c>
      <c r="B452" s="5" t="str">
        <f>VLOOKUP(H452,'FIPS Basin X-walk'!$A$2:$F$3224,6,FALSE)</f>
        <v>S.GA Sedimentary Prov</v>
      </c>
      <c r="C452" s="1" t="s">
        <v>10148</v>
      </c>
      <c r="D452" s="1"/>
      <c r="E452" s="1"/>
      <c r="F452" s="1" t="s">
        <v>1566</v>
      </c>
      <c r="G452" s="1" t="s">
        <v>10143</v>
      </c>
      <c r="H452" s="1">
        <v>13021</v>
      </c>
      <c r="I452" s="1">
        <v>1007888</v>
      </c>
      <c r="J452" s="1">
        <v>32.821689999999997</v>
      </c>
      <c r="K452" s="1">
        <v>-83.514520000000005</v>
      </c>
      <c r="L452" s="1"/>
      <c r="M452" s="1" t="s">
        <v>1546</v>
      </c>
      <c r="N452" s="1" t="s">
        <v>10124</v>
      </c>
      <c r="O452" s="1">
        <v>2022</v>
      </c>
      <c r="P452" s="1">
        <v>31211</v>
      </c>
      <c r="Q452" s="1" t="s">
        <v>10149</v>
      </c>
      <c r="R452" s="1"/>
      <c r="S452" s="1" t="s">
        <v>24358</v>
      </c>
      <c r="T452" s="1" t="s">
        <v>6826</v>
      </c>
      <c r="U452" s="1"/>
      <c r="V452" s="1" t="s">
        <v>6952</v>
      </c>
      <c r="W452" s="1" t="s">
        <v>6826</v>
      </c>
    </row>
    <row r="453" spans="1:23" x14ac:dyDescent="0.25">
      <c r="A453" s="1">
        <v>1010990</v>
      </c>
      <c r="B453" s="5" t="str">
        <f>VLOOKUP(H453,'FIPS Basin X-walk'!$A$2:$F$3224,6,FALSE)</f>
        <v>S.GA Sedimentary Prov</v>
      </c>
      <c r="C453" s="1" t="s">
        <v>10155</v>
      </c>
      <c r="D453" s="1"/>
      <c r="E453" s="1"/>
      <c r="F453" s="1" t="s">
        <v>1566</v>
      </c>
      <c r="G453" s="1" t="s">
        <v>10143</v>
      </c>
      <c r="H453" s="1">
        <v>13021</v>
      </c>
      <c r="I453" s="1">
        <v>1010990</v>
      </c>
      <c r="J453" s="1">
        <v>32.802500000000002</v>
      </c>
      <c r="K453" s="1">
        <v>-83.635800000000003</v>
      </c>
      <c r="L453" s="1"/>
      <c r="M453" s="1" t="s">
        <v>1546</v>
      </c>
      <c r="N453" s="1" t="s">
        <v>10124</v>
      </c>
      <c r="O453" s="1">
        <v>2022</v>
      </c>
      <c r="P453" s="1">
        <v>31206</v>
      </c>
      <c r="Q453" s="1" t="s">
        <v>10156</v>
      </c>
      <c r="R453" s="1"/>
      <c r="S453" s="1" t="s">
        <v>24844</v>
      </c>
      <c r="T453" s="1" t="s">
        <v>6826</v>
      </c>
      <c r="U453" s="1"/>
      <c r="V453" s="1" t="s">
        <v>10157</v>
      </c>
      <c r="W453" s="1" t="s">
        <v>6826</v>
      </c>
    </row>
    <row r="454" spans="1:23" x14ac:dyDescent="0.25">
      <c r="A454" s="1">
        <v>1011793</v>
      </c>
      <c r="B454" s="5" t="str">
        <f>VLOOKUP(H454,'FIPS Basin X-walk'!$A$2:$F$3224,6,FALSE)</f>
        <v>S.GA Sedimentary Prov</v>
      </c>
      <c r="C454" s="1" t="s">
        <v>10158</v>
      </c>
      <c r="D454" s="1"/>
      <c r="E454" s="1"/>
      <c r="F454" s="1" t="s">
        <v>10147</v>
      </c>
      <c r="G454" s="1" t="s">
        <v>10143</v>
      </c>
      <c r="H454" s="1">
        <v>13021</v>
      </c>
      <c r="I454" s="1">
        <v>1011793</v>
      </c>
      <c r="J454" s="1">
        <v>32.822513999999998</v>
      </c>
      <c r="K454" s="1">
        <v>-83.618969000000007</v>
      </c>
      <c r="L454" s="1"/>
      <c r="M454" s="1" t="s">
        <v>1546</v>
      </c>
      <c r="N454" s="1" t="s">
        <v>10124</v>
      </c>
      <c r="O454" s="1">
        <v>2022</v>
      </c>
      <c r="P454" s="1">
        <v>31210</v>
      </c>
      <c r="Q454" s="1" t="s">
        <v>10159</v>
      </c>
      <c r="R454" s="1"/>
      <c r="S454" s="1" t="s">
        <v>24358</v>
      </c>
      <c r="T454" s="1" t="s">
        <v>6826</v>
      </c>
      <c r="U454" s="1"/>
      <c r="V454" s="1" t="s">
        <v>10160</v>
      </c>
      <c r="W454" s="1" t="s">
        <v>6826</v>
      </c>
    </row>
    <row r="455" spans="1:23" x14ac:dyDescent="0.25">
      <c r="A455" s="1">
        <v>1013821</v>
      </c>
      <c r="B455" s="5" t="str">
        <f>VLOOKUP(H455,'FIPS Basin X-walk'!$A$2:$F$3224,6,FALSE)</f>
        <v>S.GA Sedimentary Prov</v>
      </c>
      <c r="C455" s="1" t="s">
        <v>10142</v>
      </c>
      <c r="D455" s="1"/>
      <c r="E455" s="1"/>
      <c r="F455" s="1" t="s">
        <v>1566</v>
      </c>
      <c r="G455" s="1" t="s">
        <v>10143</v>
      </c>
      <c r="H455" s="1">
        <v>13021</v>
      </c>
      <c r="I455" s="1">
        <v>1013821</v>
      </c>
      <c r="J455" s="1">
        <v>32.741259999999997</v>
      </c>
      <c r="K455" s="1">
        <v>-83.648652999999996</v>
      </c>
      <c r="L455" s="1"/>
      <c r="M455" s="1" t="s">
        <v>1546</v>
      </c>
      <c r="N455" s="1" t="s">
        <v>10124</v>
      </c>
      <c r="O455" s="1">
        <v>2022</v>
      </c>
      <c r="P455" s="1">
        <v>31216</v>
      </c>
      <c r="Q455" s="1" t="s">
        <v>10144</v>
      </c>
      <c r="R455" s="1"/>
      <c r="S455" s="1" t="s">
        <v>24431</v>
      </c>
      <c r="T455" s="1" t="s">
        <v>6826</v>
      </c>
      <c r="U455" s="1"/>
      <c r="V455" s="1" t="s">
        <v>10145</v>
      </c>
      <c r="W455" s="1" t="s">
        <v>6826</v>
      </c>
    </row>
    <row r="456" spans="1:23" x14ac:dyDescent="0.25">
      <c r="A456" s="1">
        <v>1006918</v>
      </c>
      <c r="B456" s="5" t="str">
        <f>VLOOKUP(H456,'FIPS Basin X-walk'!$A$2:$F$3224,6,FALSE)</f>
        <v>Arkla Basin</v>
      </c>
      <c r="C456" s="1" t="s">
        <v>25781</v>
      </c>
      <c r="D456" s="1"/>
      <c r="E456" s="1"/>
      <c r="F456" s="1" t="s">
        <v>13122</v>
      </c>
      <c r="G456" s="1" t="s">
        <v>3825</v>
      </c>
      <c r="H456" s="1">
        <v>22013</v>
      </c>
      <c r="I456" s="1">
        <v>1006918</v>
      </c>
      <c r="J456" s="1">
        <v>32.410321000000003</v>
      </c>
      <c r="K456" s="1">
        <v>-92.981498000000002</v>
      </c>
      <c r="L456" s="1"/>
      <c r="M456" s="1" t="s">
        <v>1483</v>
      </c>
      <c r="N456" s="1" t="s">
        <v>13028</v>
      </c>
      <c r="O456" s="1">
        <v>2022</v>
      </c>
      <c r="P456" s="1">
        <v>71008</v>
      </c>
      <c r="Q456" s="1" t="s">
        <v>511</v>
      </c>
      <c r="R456" s="1"/>
      <c r="S456" s="1">
        <v>486210</v>
      </c>
      <c r="T456" s="1" t="s">
        <v>6826</v>
      </c>
      <c r="U456" s="1"/>
      <c r="V456" s="1" t="s">
        <v>7521</v>
      </c>
      <c r="W456" s="1" t="s">
        <v>6826</v>
      </c>
    </row>
    <row r="457" spans="1:23" x14ac:dyDescent="0.25">
      <c r="A457" s="1">
        <v>1004634</v>
      </c>
      <c r="B457" s="5" t="str">
        <f>VLOOKUP(H457,'FIPS Basin X-walk'!$A$2:$F$3224,6,FALSE)</f>
        <v>Arkla Basin</v>
      </c>
      <c r="C457" s="1"/>
      <c r="D457" s="1"/>
      <c r="E457" s="1"/>
      <c r="F457" s="1" t="s">
        <v>13122</v>
      </c>
      <c r="G457" s="1" t="s">
        <v>13116</v>
      </c>
      <c r="H457" s="1">
        <v>22013</v>
      </c>
      <c r="I457" s="1">
        <v>1004634</v>
      </c>
      <c r="J457" s="1">
        <v>32.410008300000001</v>
      </c>
      <c r="K457" s="1">
        <v>-92.975013799999999</v>
      </c>
      <c r="L457" s="1"/>
      <c r="M457" s="1" t="s">
        <v>1483</v>
      </c>
      <c r="N457" s="1" t="s">
        <v>13028</v>
      </c>
      <c r="O457" s="1">
        <v>2022</v>
      </c>
      <c r="P457" s="1">
        <v>71008</v>
      </c>
      <c r="Q457" s="1" t="s">
        <v>579</v>
      </c>
      <c r="R457" s="1"/>
      <c r="S457" s="1" t="s">
        <v>24435</v>
      </c>
      <c r="T457" s="1" t="s">
        <v>6826</v>
      </c>
      <c r="U457" s="1"/>
      <c r="V457" s="1" t="s">
        <v>7521</v>
      </c>
      <c r="W457" s="1" t="s">
        <v>6826</v>
      </c>
    </row>
    <row r="458" spans="1:23" x14ac:dyDescent="0.25">
      <c r="A458" s="1">
        <v>1003483</v>
      </c>
      <c r="B458" s="5" t="str">
        <f>VLOOKUP(H458,'FIPS Basin X-walk'!$A$2:$F$3224,6,FALSE)</f>
        <v>Arkla Basin</v>
      </c>
      <c r="C458" s="1" t="s">
        <v>13119</v>
      </c>
      <c r="D458" s="1"/>
      <c r="E458" s="1"/>
      <c r="F458" s="1" t="s">
        <v>1816</v>
      </c>
      <c r="G458" s="1" t="s">
        <v>13116</v>
      </c>
      <c r="H458" s="1">
        <v>22013</v>
      </c>
      <c r="I458" s="1">
        <v>1003483</v>
      </c>
      <c r="J458" s="1">
        <v>32.267848000000001</v>
      </c>
      <c r="K458" s="1">
        <v>-93.298610999999994</v>
      </c>
      <c r="L458" s="1"/>
      <c r="M458" s="1" t="s">
        <v>1483</v>
      </c>
      <c r="N458" s="1" t="s">
        <v>13028</v>
      </c>
      <c r="O458" s="1">
        <v>2022</v>
      </c>
      <c r="P458" s="1">
        <v>71068</v>
      </c>
      <c r="Q458" s="1" t="s">
        <v>1172</v>
      </c>
      <c r="R458" s="1"/>
      <c r="S458" s="1" t="s">
        <v>24836</v>
      </c>
      <c r="T458" s="1" t="s">
        <v>6826</v>
      </c>
      <c r="U458" s="1"/>
      <c r="V458" s="1" t="s">
        <v>7521</v>
      </c>
      <c r="W458" s="1" t="s">
        <v>6826</v>
      </c>
    </row>
    <row r="459" spans="1:23" x14ac:dyDescent="0.25">
      <c r="A459" s="1">
        <v>1005079</v>
      </c>
      <c r="B459" s="5" t="str">
        <f>VLOOKUP(H459,'FIPS Basin X-walk'!$A$2:$F$3224,6,FALSE)</f>
        <v>Arkla Basin</v>
      </c>
      <c r="C459" s="1" t="s">
        <v>13120</v>
      </c>
      <c r="D459" s="1"/>
      <c r="E459" s="1"/>
      <c r="F459" s="1" t="s">
        <v>13121</v>
      </c>
      <c r="G459" s="1" t="s">
        <v>13116</v>
      </c>
      <c r="H459" s="1">
        <v>22013</v>
      </c>
      <c r="I459" s="1">
        <v>1005079</v>
      </c>
      <c r="J459" s="1">
        <v>32.348779</v>
      </c>
      <c r="K459" s="1">
        <v>-93.282403000000002</v>
      </c>
      <c r="L459" s="1"/>
      <c r="M459" s="1" t="s">
        <v>1483</v>
      </c>
      <c r="N459" s="1" t="s">
        <v>13028</v>
      </c>
      <c r="O459" s="1">
        <v>2022</v>
      </c>
      <c r="P459" s="1">
        <v>71068</v>
      </c>
      <c r="Q459" s="1" t="s">
        <v>695</v>
      </c>
      <c r="R459" s="1"/>
      <c r="S459" s="1" t="s">
        <v>24435</v>
      </c>
      <c r="T459" s="1" t="s">
        <v>6826</v>
      </c>
      <c r="U459" s="1"/>
      <c r="V459" s="1" t="s">
        <v>8019</v>
      </c>
      <c r="W459" s="1" t="s">
        <v>6826</v>
      </c>
    </row>
    <row r="460" spans="1:23" x14ac:dyDescent="0.25">
      <c r="A460" s="1">
        <v>1009289</v>
      </c>
      <c r="B460" s="5" t="str">
        <f>VLOOKUP(H460,'FIPS Basin X-walk'!$A$2:$F$3224,6,FALSE)</f>
        <v>Arkla Basin</v>
      </c>
      <c r="C460" s="1" t="s">
        <v>13115</v>
      </c>
      <c r="D460" s="1"/>
      <c r="E460" s="1"/>
      <c r="F460" s="1" t="s">
        <v>1816</v>
      </c>
      <c r="G460" s="1" t="s">
        <v>13116</v>
      </c>
      <c r="H460" s="1">
        <v>22013</v>
      </c>
      <c r="I460" s="1">
        <v>1009289</v>
      </c>
      <c r="J460" s="1">
        <v>32.243782000000003</v>
      </c>
      <c r="K460" s="1">
        <v>-93.283327999999997</v>
      </c>
      <c r="L460" s="1"/>
      <c r="M460" s="1" t="s">
        <v>1483</v>
      </c>
      <c r="N460" s="1" t="s">
        <v>13028</v>
      </c>
      <c r="O460" s="1">
        <v>2022</v>
      </c>
      <c r="P460" s="1">
        <v>71068</v>
      </c>
      <c r="Q460" s="1" t="s">
        <v>493</v>
      </c>
      <c r="R460" s="1" t="s">
        <v>24489</v>
      </c>
      <c r="S460" s="1" t="s">
        <v>24399</v>
      </c>
      <c r="T460" s="1" t="s">
        <v>6826</v>
      </c>
      <c r="U460" s="1"/>
      <c r="V460" s="1" t="s">
        <v>13117</v>
      </c>
      <c r="W460" s="1" t="s">
        <v>6826</v>
      </c>
    </row>
    <row r="461" spans="1:23" x14ac:dyDescent="0.25">
      <c r="A461" s="1">
        <v>1009431</v>
      </c>
      <c r="B461" s="5" t="str">
        <f>VLOOKUP(H461,'FIPS Basin X-walk'!$A$2:$F$3224,6,FALSE)</f>
        <v>Arkla Basin</v>
      </c>
      <c r="C461" s="1" t="s">
        <v>13118</v>
      </c>
      <c r="D461" s="1"/>
      <c r="E461" s="1"/>
      <c r="F461" s="1" t="s">
        <v>1816</v>
      </c>
      <c r="G461" s="1" t="s">
        <v>13116</v>
      </c>
      <c r="H461" s="1">
        <v>22013</v>
      </c>
      <c r="I461" s="1">
        <v>1009431</v>
      </c>
      <c r="J461" s="1">
        <v>32.379339000000002</v>
      </c>
      <c r="K461" s="1">
        <v>-93.358517000000006</v>
      </c>
      <c r="L461" s="1"/>
      <c r="M461" s="1" t="s">
        <v>1483</v>
      </c>
      <c r="N461" s="1" t="s">
        <v>13028</v>
      </c>
      <c r="O461" s="1">
        <v>2022</v>
      </c>
      <c r="P461" s="1">
        <v>71068</v>
      </c>
      <c r="Q461" s="1" t="s">
        <v>1289</v>
      </c>
      <c r="R461" s="1"/>
      <c r="S461" s="1" t="s">
        <v>24435</v>
      </c>
      <c r="T461" s="1" t="s">
        <v>6826</v>
      </c>
      <c r="U461" s="1"/>
      <c r="V461" s="1" t="s">
        <v>8019</v>
      </c>
      <c r="W461" s="1" t="s">
        <v>6826</v>
      </c>
    </row>
    <row r="462" spans="1:23" x14ac:dyDescent="0.25">
      <c r="A462" s="1">
        <v>1014701</v>
      </c>
      <c r="B462" s="5" t="str">
        <f>VLOOKUP(H462,'FIPS Basin X-walk'!$A$2:$F$3224,6,FALSE)</f>
        <v>Arkla Basin</v>
      </c>
      <c r="C462" s="1"/>
      <c r="D462" s="1"/>
      <c r="E462" s="1"/>
      <c r="F462" s="1" t="s">
        <v>13121</v>
      </c>
      <c r="G462" s="1" t="s">
        <v>13116</v>
      </c>
      <c r="H462" s="1">
        <v>22013</v>
      </c>
      <c r="I462" s="1">
        <v>1014701</v>
      </c>
      <c r="J462" s="1">
        <v>32.395277999999998</v>
      </c>
      <c r="K462" s="1">
        <v>-93.365278000000004</v>
      </c>
      <c r="L462" s="1"/>
      <c r="M462" s="1" t="s">
        <v>1483</v>
      </c>
      <c r="N462" s="1" t="s">
        <v>13028</v>
      </c>
      <c r="O462" s="1">
        <v>2022</v>
      </c>
      <c r="P462" s="1">
        <v>71068</v>
      </c>
      <c r="Q462" s="1" t="s">
        <v>27439</v>
      </c>
      <c r="R462" s="1" t="s">
        <v>24836</v>
      </c>
      <c r="S462" s="1" t="s">
        <v>24489</v>
      </c>
      <c r="T462" s="1" t="s">
        <v>6826</v>
      </c>
      <c r="U462" s="1"/>
      <c r="V462" s="1" t="s">
        <v>6881</v>
      </c>
      <c r="W462" s="1" t="s">
        <v>6826</v>
      </c>
    </row>
    <row r="463" spans="1:23" x14ac:dyDescent="0.25">
      <c r="A463" s="1">
        <v>1000157</v>
      </c>
      <c r="B463" s="5" t="str">
        <f>VLOOKUP(H463,'FIPS Basin X-walk'!$A$2:$F$3224,6,FALSE)</f>
        <v>Powder River Basin</v>
      </c>
      <c r="C463" s="1" t="s">
        <v>15746</v>
      </c>
      <c r="D463" s="1"/>
      <c r="E463" s="1" t="s">
        <v>6828</v>
      </c>
      <c r="F463" s="1" t="s">
        <v>15747</v>
      </c>
      <c r="G463" s="1" t="s">
        <v>2063</v>
      </c>
      <c r="H463" s="1">
        <v>30003</v>
      </c>
      <c r="I463" s="1">
        <v>1000157</v>
      </c>
      <c r="J463" s="1">
        <v>45.757800000000003</v>
      </c>
      <c r="K463" s="1">
        <v>-107.6</v>
      </c>
      <c r="L463" s="1"/>
      <c r="M463" s="1" t="s">
        <v>1533</v>
      </c>
      <c r="N463" s="1" t="s">
        <v>15748</v>
      </c>
      <c r="O463" s="1">
        <v>2022</v>
      </c>
      <c r="P463" s="1">
        <v>59034</v>
      </c>
      <c r="Q463" s="1" t="s">
        <v>15749</v>
      </c>
      <c r="R463" s="1"/>
      <c r="S463" s="1" t="s">
        <v>24355</v>
      </c>
      <c r="T463" s="1" t="s">
        <v>6826</v>
      </c>
      <c r="U463" s="1"/>
      <c r="V463" s="1" t="s">
        <v>8401</v>
      </c>
      <c r="W463" s="1" t="s">
        <v>6828</v>
      </c>
    </row>
    <row r="464" spans="1:23" x14ac:dyDescent="0.25">
      <c r="A464" s="1">
        <v>1001739</v>
      </c>
      <c r="B464" s="5" t="str">
        <f>VLOOKUP(H464,'FIPS Basin X-walk'!$A$2:$F$3224,6,FALSE)</f>
        <v>Big Horn Basin</v>
      </c>
      <c r="C464" s="1" t="s">
        <v>23340</v>
      </c>
      <c r="D464" s="1"/>
      <c r="E464" s="1"/>
      <c r="F464" s="1" t="s">
        <v>23341</v>
      </c>
      <c r="G464" s="1" t="s">
        <v>23342</v>
      </c>
      <c r="H464" s="1">
        <v>56003</v>
      </c>
      <c r="I464" s="1">
        <v>1001739</v>
      </c>
      <c r="J464" s="1">
        <v>44.837800000000001</v>
      </c>
      <c r="K464" s="1">
        <v>-108.4054</v>
      </c>
      <c r="L464" s="1"/>
      <c r="M464" s="1" t="s">
        <v>1494</v>
      </c>
      <c r="N464" s="1" t="s">
        <v>8128</v>
      </c>
      <c r="O464" s="1">
        <v>2022</v>
      </c>
      <c r="P464" s="1">
        <v>82431</v>
      </c>
      <c r="Q464" s="1" t="s">
        <v>23343</v>
      </c>
      <c r="R464" s="1"/>
      <c r="S464" s="1" t="s">
        <v>24366</v>
      </c>
      <c r="T464" s="1" t="s">
        <v>6826</v>
      </c>
      <c r="U464" s="1"/>
      <c r="V464" s="1" t="s">
        <v>9326</v>
      </c>
      <c r="W464" s="1" t="s">
        <v>6826</v>
      </c>
    </row>
    <row r="465" spans="1:23" x14ac:dyDescent="0.25">
      <c r="A465" s="1">
        <v>1003718</v>
      </c>
      <c r="B465" s="5" t="str">
        <f>VLOOKUP(H465,'FIPS Basin X-walk'!$A$2:$F$3224,6,FALSE)</f>
        <v>Big Horn Basin</v>
      </c>
      <c r="C465" s="1" t="s">
        <v>23346</v>
      </c>
      <c r="D465" s="1"/>
      <c r="E465" s="1"/>
      <c r="F465" s="1" t="s">
        <v>23341</v>
      </c>
      <c r="G465" s="1" t="s">
        <v>23342</v>
      </c>
      <c r="H465" s="1">
        <v>56003</v>
      </c>
      <c r="I465" s="1">
        <v>1003718</v>
      </c>
      <c r="J465" s="1">
        <v>44.824339999999999</v>
      </c>
      <c r="K465" s="1">
        <v>-108.14364999999999</v>
      </c>
      <c r="L465" s="1"/>
      <c r="M465" s="1" t="s">
        <v>1494</v>
      </c>
      <c r="N465" s="1" t="s">
        <v>8128</v>
      </c>
      <c r="O465" s="1">
        <v>2022</v>
      </c>
      <c r="P465" s="1">
        <v>82431</v>
      </c>
      <c r="Q465" s="1" t="s">
        <v>23347</v>
      </c>
      <c r="R465" s="1"/>
      <c r="S465" s="1" t="s">
        <v>24832</v>
      </c>
      <c r="T465" s="1" t="s">
        <v>6826</v>
      </c>
      <c r="U465" s="1"/>
      <c r="V465" s="1" t="s">
        <v>19922</v>
      </c>
      <c r="W465" s="1" t="s">
        <v>6826</v>
      </c>
    </row>
    <row r="466" spans="1:23" x14ac:dyDescent="0.25">
      <c r="A466" s="1">
        <v>1004819</v>
      </c>
      <c r="B466" s="5" t="str">
        <f>VLOOKUP(H466,'FIPS Basin X-walk'!$A$2:$F$3224,6,FALSE)</f>
        <v>Big Horn Basin</v>
      </c>
      <c r="C466" s="1" t="s">
        <v>23344</v>
      </c>
      <c r="D466" s="1"/>
      <c r="E466" s="1"/>
      <c r="F466" s="1" t="s">
        <v>23341</v>
      </c>
      <c r="G466" s="1" t="s">
        <v>23342</v>
      </c>
      <c r="H466" s="1">
        <v>56003</v>
      </c>
      <c r="I466" s="1">
        <v>1004819</v>
      </c>
      <c r="J466" s="1">
        <v>44.715499999999999</v>
      </c>
      <c r="K466" s="1">
        <v>-108.187</v>
      </c>
      <c r="L466" s="1"/>
      <c r="M466" s="1" t="s">
        <v>1494</v>
      </c>
      <c r="N466" s="1" t="s">
        <v>8128</v>
      </c>
      <c r="O466" s="1">
        <v>2022</v>
      </c>
      <c r="P466" s="1">
        <v>82431</v>
      </c>
      <c r="Q466" s="1" t="s">
        <v>23345</v>
      </c>
      <c r="R466" s="1"/>
      <c r="S466" s="1" t="s">
        <v>24357</v>
      </c>
      <c r="T466" s="1" t="s">
        <v>6826</v>
      </c>
      <c r="U466" s="1"/>
      <c r="V466" s="1" t="s">
        <v>6889</v>
      </c>
      <c r="W466" s="1" t="s">
        <v>6826</v>
      </c>
    </row>
    <row r="467" spans="1:23" x14ac:dyDescent="0.25">
      <c r="A467" s="1">
        <v>1003045</v>
      </c>
      <c r="B467" s="5" t="str">
        <f>VLOOKUP(H467,'FIPS Basin X-walk'!$A$2:$F$3224,6,FALSE)</f>
        <v>Williston Basin</v>
      </c>
      <c r="C467" s="1" t="s">
        <v>25049</v>
      </c>
      <c r="D467" s="1"/>
      <c r="E467" s="1"/>
      <c r="F467" s="1" t="s">
        <v>17586</v>
      </c>
      <c r="G467" s="1" t="s">
        <v>17562</v>
      </c>
      <c r="H467" s="1">
        <v>38007</v>
      </c>
      <c r="I467" s="1">
        <v>1003045</v>
      </c>
      <c r="J467" s="1">
        <v>47.297499999999999</v>
      </c>
      <c r="K467" s="1">
        <v>-103.0975</v>
      </c>
      <c r="L467" s="1"/>
      <c r="M467" s="1" t="s">
        <v>1511</v>
      </c>
      <c r="N467" s="1" t="s">
        <v>17561</v>
      </c>
      <c r="O467" s="1">
        <v>2022</v>
      </c>
      <c r="P467" s="1">
        <v>58640</v>
      </c>
      <c r="Q467" s="1" t="s">
        <v>25050</v>
      </c>
      <c r="R467" s="1"/>
      <c r="S467" s="1" t="s">
        <v>24399</v>
      </c>
      <c r="T467" s="1" t="s">
        <v>6826</v>
      </c>
      <c r="U467" s="1"/>
      <c r="V467" s="1" t="s">
        <v>17563</v>
      </c>
      <c r="W467" s="1" t="s">
        <v>6826</v>
      </c>
    </row>
    <row r="468" spans="1:23" x14ac:dyDescent="0.25">
      <c r="A468" s="1">
        <v>1004740</v>
      </c>
      <c r="B468" s="5" t="str">
        <f>VLOOKUP(H468,'FIPS Basin X-walk'!$A$2:$F$3224,6,FALSE)</f>
        <v>Snake River Basin</v>
      </c>
      <c r="C468" s="1" t="s">
        <v>10703</v>
      </c>
      <c r="D468" s="1"/>
      <c r="E468" s="1"/>
      <c r="F468" s="1" t="s">
        <v>10704</v>
      </c>
      <c r="G468" s="1" t="s">
        <v>10705</v>
      </c>
      <c r="H468" s="1">
        <v>16011</v>
      </c>
      <c r="I468" s="1">
        <v>1004740</v>
      </c>
      <c r="J468" s="1">
        <v>43.201211000000001</v>
      </c>
      <c r="K468" s="1">
        <v>-112.38243300000001</v>
      </c>
      <c r="L468" s="1"/>
      <c r="M468" s="1" t="s">
        <v>1552</v>
      </c>
      <c r="N468" s="1" t="s">
        <v>10680</v>
      </c>
      <c r="O468" s="1">
        <v>2022</v>
      </c>
      <c r="P468" s="1">
        <v>83221</v>
      </c>
      <c r="Q468" s="1" t="s">
        <v>10706</v>
      </c>
      <c r="R468" s="1"/>
      <c r="S468" s="1" t="s">
        <v>25321</v>
      </c>
      <c r="T468" s="1" t="s">
        <v>6826</v>
      </c>
      <c r="U468" s="1"/>
      <c r="V468" s="1" t="s">
        <v>10707</v>
      </c>
      <c r="W468" s="1" t="s">
        <v>6826</v>
      </c>
    </row>
    <row r="469" spans="1:23" x14ac:dyDescent="0.25">
      <c r="A469" s="1">
        <v>1006355</v>
      </c>
      <c r="B469" s="5" t="str">
        <f>VLOOKUP(H469,'FIPS Basin X-walk'!$A$2:$F$3224,6,FALSE)</f>
        <v>Snake River Basin</v>
      </c>
      <c r="C469" s="1" t="s">
        <v>10708</v>
      </c>
      <c r="D469" s="1"/>
      <c r="E469" s="1"/>
      <c r="F469" s="1" t="s">
        <v>10709</v>
      </c>
      <c r="G469" s="1" t="s">
        <v>10705</v>
      </c>
      <c r="H469" s="1">
        <v>16011</v>
      </c>
      <c r="I469" s="1">
        <v>1006355</v>
      </c>
      <c r="J469" s="1">
        <v>43.374350999999997</v>
      </c>
      <c r="K469" s="1">
        <v>-112.127595</v>
      </c>
      <c r="L469" s="1"/>
      <c r="M469" s="1" t="s">
        <v>1552</v>
      </c>
      <c r="N469" s="1" t="s">
        <v>10680</v>
      </c>
      <c r="O469" s="1">
        <v>2022</v>
      </c>
      <c r="P469" s="1">
        <v>83274</v>
      </c>
      <c r="Q469" s="1" t="s">
        <v>10706</v>
      </c>
      <c r="R469" s="1"/>
      <c r="S469" s="1" t="s">
        <v>24609</v>
      </c>
      <c r="T469" s="1" t="s">
        <v>6826</v>
      </c>
      <c r="U469" s="1"/>
      <c r="V469" s="1" t="s">
        <v>10707</v>
      </c>
      <c r="W469" s="1" t="s">
        <v>6826</v>
      </c>
    </row>
    <row r="470" spans="1:23" x14ac:dyDescent="0.25">
      <c r="A470" s="1">
        <v>1001556</v>
      </c>
      <c r="B470" s="5" t="str">
        <f>VLOOKUP(H470,'FIPS Basin X-walk'!$A$2:$F$3224,6,FALSE)</f>
        <v>Iowa Shelf</v>
      </c>
      <c r="C470" s="1" t="s">
        <v>11994</v>
      </c>
      <c r="D470" s="1"/>
      <c r="E470" s="1" t="s">
        <v>6828</v>
      </c>
      <c r="F470" s="1" t="s">
        <v>11987</v>
      </c>
      <c r="G470" s="1" t="s">
        <v>2183</v>
      </c>
      <c r="H470" s="1">
        <v>19013</v>
      </c>
      <c r="I470" s="1">
        <v>1001556</v>
      </c>
      <c r="J470" s="1">
        <v>42.526699999999998</v>
      </c>
      <c r="K470" s="1">
        <v>-92.439400000000006</v>
      </c>
      <c r="L470" s="1"/>
      <c r="M470" s="1" t="s">
        <v>1500</v>
      </c>
      <c r="N470" s="1" t="s">
        <v>11970</v>
      </c>
      <c r="O470" s="1">
        <v>2022</v>
      </c>
      <c r="P470" s="1">
        <v>50613</v>
      </c>
      <c r="Q470" s="1" t="s">
        <v>11995</v>
      </c>
      <c r="R470" s="1"/>
      <c r="S470" s="1" t="s">
        <v>24355</v>
      </c>
      <c r="T470" s="1" t="s">
        <v>6826</v>
      </c>
      <c r="U470" s="1"/>
      <c r="V470" s="1" t="s">
        <v>11992</v>
      </c>
      <c r="W470" s="1" t="s">
        <v>6828</v>
      </c>
    </row>
    <row r="471" spans="1:23" x14ac:dyDescent="0.25">
      <c r="A471" s="1">
        <v>1000521</v>
      </c>
      <c r="B471" s="5" t="str">
        <f>VLOOKUP(H471,'FIPS Basin X-walk'!$A$2:$F$3224,6,FALSE)</f>
        <v>Iowa Shelf</v>
      </c>
      <c r="C471" s="1" t="s">
        <v>11996</v>
      </c>
      <c r="D471" s="1"/>
      <c r="E471" s="1"/>
      <c r="F471" s="1" t="s">
        <v>11981</v>
      </c>
      <c r="G471" s="1" t="s">
        <v>2183</v>
      </c>
      <c r="H471" s="1">
        <v>19013</v>
      </c>
      <c r="I471" s="1">
        <v>1000521</v>
      </c>
      <c r="J471" s="1">
        <v>42.4407</v>
      </c>
      <c r="K471" s="1">
        <v>-92.420500000000004</v>
      </c>
      <c r="L471" s="1"/>
      <c r="M471" s="1" t="s">
        <v>1500</v>
      </c>
      <c r="N471" s="1" t="s">
        <v>11970</v>
      </c>
      <c r="O471" s="1">
        <v>2022</v>
      </c>
      <c r="P471" s="1">
        <v>50701</v>
      </c>
      <c r="Q471" s="1" t="s">
        <v>11997</v>
      </c>
      <c r="R471" s="1"/>
      <c r="S471" s="1" t="s">
        <v>24355</v>
      </c>
      <c r="T471" s="1" t="s">
        <v>6826</v>
      </c>
      <c r="U471" s="1"/>
      <c r="V471" s="1" t="s">
        <v>7232</v>
      </c>
      <c r="W471" s="1" t="s">
        <v>6828</v>
      </c>
    </row>
    <row r="472" spans="1:23" x14ac:dyDescent="0.25">
      <c r="A472" s="1">
        <v>1005033</v>
      </c>
      <c r="B472" s="5" t="str">
        <f>VLOOKUP(H472,'FIPS Basin X-walk'!$A$2:$F$3224,6,FALSE)</f>
        <v>Iowa Shelf</v>
      </c>
      <c r="C472" s="1" t="s">
        <v>11986</v>
      </c>
      <c r="D472" s="1"/>
      <c r="E472" s="1"/>
      <c r="F472" s="1" t="s">
        <v>11987</v>
      </c>
      <c r="G472" s="1" t="s">
        <v>11982</v>
      </c>
      <c r="H472" s="1">
        <v>19013</v>
      </c>
      <c r="I472" s="1">
        <v>1005033</v>
      </c>
      <c r="J472" s="1">
        <v>42.510541000000003</v>
      </c>
      <c r="K472" s="1">
        <v>-92.469328000000004</v>
      </c>
      <c r="L472" s="1"/>
      <c r="M472" s="1" t="s">
        <v>1500</v>
      </c>
      <c r="N472" s="1" t="s">
        <v>11970</v>
      </c>
      <c r="O472" s="1">
        <v>2022</v>
      </c>
      <c r="P472" s="1">
        <v>50614</v>
      </c>
      <c r="Q472" s="1" t="s">
        <v>11988</v>
      </c>
      <c r="R472" s="1"/>
      <c r="S472" s="1" t="s">
        <v>24379</v>
      </c>
      <c r="T472" s="1" t="s">
        <v>6826</v>
      </c>
      <c r="U472" s="1"/>
      <c r="V472" s="1" t="s">
        <v>11989</v>
      </c>
      <c r="W472" s="1" t="s">
        <v>6826</v>
      </c>
    </row>
    <row r="473" spans="1:23" x14ac:dyDescent="0.25">
      <c r="A473" s="1">
        <v>1007941</v>
      </c>
      <c r="B473" s="5" t="str">
        <f>VLOOKUP(H473,'FIPS Basin X-walk'!$A$2:$F$3224,6,FALSE)</f>
        <v>Iowa Shelf</v>
      </c>
      <c r="C473" s="1" t="s">
        <v>11990</v>
      </c>
      <c r="D473" s="1"/>
      <c r="E473" s="1"/>
      <c r="F473" s="1" t="s">
        <v>11991</v>
      </c>
      <c r="G473" s="1" t="s">
        <v>11982</v>
      </c>
      <c r="H473" s="1">
        <v>19013</v>
      </c>
      <c r="I473" s="1">
        <v>1007941</v>
      </c>
      <c r="J473" s="1">
        <v>42.527369999999998</v>
      </c>
      <c r="K473" s="1">
        <v>-92.440790000000007</v>
      </c>
      <c r="L473" s="1"/>
      <c r="M473" s="1" t="s">
        <v>1500</v>
      </c>
      <c r="N473" s="1" t="s">
        <v>11970</v>
      </c>
      <c r="O473" s="1">
        <v>2022</v>
      </c>
      <c r="P473" s="1">
        <v>50613</v>
      </c>
      <c r="Q473" s="1" t="s">
        <v>1431</v>
      </c>
      <c r="R473" s="1"/>
      <c r="S473" s="1" t="s">
        <v>24359</v>
      </c>
      <c r="T473" s="1" t="s">
        <v>7005</v>
      </c>
      <c r="U473" s="1"/>
      <c r="V473" s="1" t="s">
        <v>11992</v>
      </c>
      <c r="W473" s="1" t="s">
        <v>6826</v>
      </c>
    </row>
    <row r="474" spans="1:23" x14ac:dyDescent="0.25">
      <c r="A474" s="1">
        <v>1000287</v>
      </c>
      <c r="B474" s="5" t="str">
        <f>VLOOKUP(H474,'FIPS Basin X-walk'!$A$2:$F$3224,6,FALSE)</f>
        <v>Iowa Shelf</v>
      </c>
      <c r="C474" s="1" t="s">
        <v>11980</v>
      </c>
      <c r="D474" s="1"/>
      <c r="E474" s="1"/>
      <c r="F474" s="1" t="s">
        <v>11981</v>
      </c>
      <c r="G474" s="1" t="s">
        <v>11982</v>
      </c>
      <c r="H474" s="1">
        <v>19013</v>
      </c>
      <c r="I474" s="1">
        <v>1000287</v>
      </c>
      <c r="J474" s="1">
        <v>42.413989999999998</v>
      </c>
      <c r="K474" s="1">
        <v>-92.328869999999995</v>
      </c>
      <c r="L474" s="1"/>
      <c r="M474" s="1" t="s">
        <v>1500</v>
      </c>
      <c r="N474" s="1" t="s">
        <v>11970</v>
      </c>
      <c r="O474" s="1">
        <v>2022</v>
      </c>
      <c r="P474" s="1">
        <v>50701</v>
      </c>
      <c r="Q474" s="1" t="s">
        <v>11983</v>
      </c>
      <c r="R474" s="1"/>
      <c r="S474" s="1" t="s">
        <v>24358</v>
      </c>
      <c r="T474" s="1" t="s">
        <v>6826</v>
      </c>
      <c r="U474" s="1"/>
      <c r="V474" s="1" t="s">
        <v>24465</v>
      </c>
      <c r="W474" s="1" t="s">
        <v>6826</v>
      </c>
    </row>
    <row r="475" spans="1:23" x14ac:dyDescent="0.25">
      <c r="A475" s="1">
        <v>1001912</v>
      </c>
      <c r="B475" s="5" t="str">
        <f>VLOOKUP(H475,'FIPS Basin X-walk'!$A$2:$F$3224,6,FALSE)</f>
        <v>Iowa Shelf</v>
      </c>
      <c r="C475" s="1" t="s">
        <v>11993</v>
      </c>
      <c r="D475" s="1"/>
      <c r="E475" s="1"/>
      <c r="F475" s="1" t="s">
        <v>11981</v>
      </c>
      <c r="G475" s="1" t="s">
        <v>11982</v>
      </c>
      <c r="H475" s="1">
        <v>19013</v>
      </c>
      <c r="I475" s="1">
        <v>1001912</v>
      </c>
      <c r="J475" s="1">
        <v>42.508611000000002</v>
      </c>
      <c r="K475" s="1">
        <v>-92.261388999999994</v>
      </c>
      <c r="L475" s="1"/>
      <c r="M475" s="1" t="s">
        <v>1500</v>
      </c>
      <c r="N475" s="1" t="s">
        <v>11970</v>
      </c>
      <c r="O475" s="1">
        <v>2022</v>
      </c>
      <c r="P475" s="1">
        <v>50703</v>
      </c>
      <c r="Q475" s="1" t="s">
        <v>24806</v>
      </c>
      <c r="R475" s="1"/>
      <c r="S475" s="1" t="s">
        <v>24382</v>
      </c>
      <c r="T475" s="1" t="s">
        <v>6826</v>
      </c>
      <c r="U475" s="1"/>
      <c r="V475" s="1" t="s">
        <v>6850</v>
      </c>
      <c r="W475" s="1" t="s">
        <v>6826</v>
      </c>
    </row>
    <row r="476" spans="1:23" x14ac:dyDescent="0.25">
      <c r="A476" s="1">
        <v>1002458</v>
      </c>
      <c r="B476" s="5" t="str">
        <f>VLOOKUP(H476,'FIPS Basin X-walk'!$A$2:$F$3224,6,FALSE)</f>
        <v>Iowa Shelf</v>
      </c>
      <c r="C476" s="1" t="s">
        <v>11984</v>
      </c>
      <c r="D476" s="1"/>
      <c r="E476" s="1"/>
      <c r="F476" s="1" t="s">
        <v>11981</v>
      </c>
      <c r="G476" s="1" t="s">
        <v>11982</v>
      </c>
      <c r="H476" s="1">
        <v>19013</v>
      </c>
      <c r="I476" s="1">
        <v>1002458</v>
      </c>
      <c r="J476" s="1">
        <v>42.505000000000003</v>
      </c>
      <c r="K476" s="1">
        <v>-92.357777999999996</v>
      </c>
      <c r="L476" s="1"/>
      <c r="M476" s="1" t="s">
        <v>1500</v>
      </c>
      <c r="N476" s="1" t="s">
        <v>11970</v>
      </c>
      <c r="O476" s="1">
        <v>2022</v>
      </c>
      <c r="P476" s="1">
        <v>50701</v>
      </c>
      <c r="Q476" s="1" t="s">
        <v>11985</v>
      </c>
      <c r="R476" s="1" t="s">
        <v>24737</v>
      </c>
      <c r="S476" s="1" t="s">
        <v>24920</v>
      </c>
      <c r="T476" s="1" t="s">
        <v>6826</v>
      </c>
      <c r="U476" s="1"/>
      <c r="V476" s="1" t="s">
        <v>11291</v>
      </c>
      <c r="W476" s="1" t="s">
        <v>6826</v>
      </c>
    </row>
    <row r="477" spans="1:23" x14ac:dyDescent="0.25">
      <c r="A477" s="1">
        <v>1006154</v>
      </c>
      <c r="B477" s="5" t="str">
        <f>VLOOKUP(H477,'FIPS Basin X-walk'!$A$2:$F$3224,6,FALSE)</f>
        <v>Iowa Shelf</v>
      </c>
      <c r="C477" s="1" t="s">
        <v>11998</v>
      </c>
      <c r="D477" s="1"/>
      <c r="E477" s="1"/>
      <c r="F477" s="1" t="s">
        <v>11999</v>
      </c>
      <c r="G477" s="1" t="s">
        <v>11982</v>
      </c>
      <c r="H477" s="1">
        <v>19013</v>
      </c>
      <c r="I477" s="1">
        <v>1006154</v>
      </c>
      <c r="J477" s="1">
        <v>42.399462999999997</v>
      </c>
      <c r="K477" s="1">
        <v>-92.327859000000004</v>
      </c>
      <c r="L477" s="1"/>
      <c r="M477" s="1" t="s">
        <v>1500</v>
      </c>
      <c r="N477" s="1" t="s">
        <v>11970</v>
      </c>
      <c r="O477" s="1">
        <v>2022</v>
      </c>
      <c r="P477" s="1">
        <v>50701</v>
      </c>
      <c r="Q477" s="1" t="s">
        <v>552</v>
      </c>
      <c r="R477" s="1"/>
      <c r="S477" s="1" t="s">
        <v>24435</v>
      </c>
      <c r="T477" s="1" t="s">
        <v>6826</v>
      </c>
      <c r="U477" s="1"/>
      <c r="V477" s="1" t="s">
        <v>7232</v>
      </c>
      <c r="W477" s="1" t="s">
        <v>6826</v>
      </c>
    </row>
    <row r="478" spans="1:23" x14ac:dyDescent="0.25">
      <c r="A478" s="1">
        <v>1006145</v>
      </c>
      <c r="B478" s="5" t="str">
        <f>VLOOKUP(H478,'FIPS Basin X-walk'!$A$2:$F$3224,6,FALSE)</f>
        <v>Atlantic Coast Basin</v>
      </c>
      <c r="C478" s="1" t="s">
        <v>17234</v>
      </c>
      <c r="D478" s="1"/>
      <c r="E478" s="1"/>
      <c r="F478" s="1" t="s">
        <v>17235</v>
      </c>
      <c r="G478" s="1" t="s">
        <v>17236</v>
      </c>
      <c r="H478" s="1">
        <v>37017</v>
      </c>
      <c r="I478" s="1">
        <v>1006145</v>
      </c>
      <c r="J478" s="1">
        <v>34.841900000000003</v>
      </c>
      <c r="K478" s="1">
        <v>-78.838800000000006</v>
      </c>
      <c r="L478" s="1" t="s">
        <v>24960</v>
      </c>
      <c r="M478" s="1" t="s">
        <v>1530</v>
      </c>
      <c r="N478" s="1" t="s">
        <v>17213</v>
      </c>
      <c r="O478" s="1">
        <v>2022</v>
      </c>
      <c r="P478" s="1">
        <v>28306</v>
      </c>
      <c r="Q478" s="1" t="s">
        <v>17237</v>
      </c>
      <c r="R478" s="1" t="s">
        <v>24414</v>
      </c>
      <c r="S478" s="1" t="s">
        <v>24387</v>
      </c>
      <c r="T478" s="1" t="s">
        <v>6826</v>
      </c>
      <c r="U478" s="1"/>
      <c r="V478" s="1" t="s">
        <v>7998</v>
      </c>
      <c r="W478" s="1" t="s">
        <v>6826</v>
      </c>
    </row>
    <row r="479" spans="1:23" x14ac:dyDescent="0.25">
      <c r="A479" s="1">
        <v>1001851</v>
      </c>
      <c r="B479" s="5" t="str">
        <f>VLOOKUP(H479,'FIPS Basin X-walk'!$A$2:$F$3224,6,FALSE)</f>
        <v>Atlantic Coast Basin</v>
      </c>
      <c r="C479" s="1" t="s">
        <v>17238</v>
      </c>
      <c r="D479" s="1"/>
      <c r="E479" s="1"/>
      <c r="F479" s="1" t="s">
        <v>17239</v>
      </c>
      <c r="G479" s="1" t="s">
        <v>17236</v>
      </c>
      <c r="H479" s="1">
        <v>37017</v>
      </c>
      <c r="I479" s="1">
        <v>1001851</v>
      </c>
      <c r="J479" s="1">
        <v>34.746499999999997</v>
      </c>
      <c r="K479" s="1">
        <v>-78.806100000000001</v>
      </c>
      <c r="L479" s="1" t="s">
        <v>24783</v>
      </c>
      <c r="M479" s="1" t="s">
        <v>1530</v>
      </c>
      <c r="N479" s="1" t="s">
        <v>17213</v>
      </c>
      <c r="O479" s="1">
        <v>2022</v>
      </c>
      <c r="P479" s="1">
        <v>28392</v>
      </c>
      <c r="Q479" s="1" t="s">
        <v>17240</v>
      </c>
      <c r="R479" s="1"/>
      <c r="S479" s="1" t="s">
        <v>24382</v>
      </c>
      <c r="T479" s="1" t="s">
        <v>6826</v>
      </c>
      <c r="U479" s="1"/>
      <c r="V479" s="1" t="s">
        <v>11374</v>
      </c>
      <c r="W479" s="1" t="s">
        <v>6826</v>
      </c>
    </row>
    <row r="480" spans="1:23" x14ac:dyDescent="0.25">
      <c r="A480" s="1">
        <v>1000523</v>
      </c>
      <c r="B480" s="5" t="str">
        <f>VLOOKUP(H480,'FIPS Basin X-walk'!$A$2:$F$3224,6,FALSE)</f>
        <v>Appalachian Basin (Eastern Overthrust Area)</v>
      </c>
      <c r="C480" s="1" t="s">
        <v>24542</v>
      </c>
      <c r="D480" s="1"/>
      <c r="E480" s="1"/>
      <c r="F480" s="1" t="s">
        <v>24543</v>
      </c>
      <c r="G480" s="1" t="s">
        <v>18995</v>
      </c>
      <c r="H480" s="1">
        <v>42013</v>
      </c>
      <c r="I480" s="1">
        <v>1000523</v>
      </c>
      <c r="J480" s="1">
        <v>40.67991</v>
      </c>
      <c r="K480" s="1">
        <v>-78.235569999999996</v>
      </c>
      <c r="L480" s="1"/>
      <c r="M480" s="1" t="s">
        <v>1501</v>
      </c>
      <c r="N480" s="1" t="s">
        <v>18868</v>
      </c>
      <c r="O480" s="1">
        <v>2022</v>
      </c>
      <c r="P480" s="1">
        <v>16686</v>
      </c>
      <c r="Q480" s="1" t="s">
        <v>24544</v>
      </c>
      <c r="R480" s="1"/>
      <c r="S480" s="1" t="s">
        <v>24431</v>
      </c>
      <c r="T480" s="1" t="s">
        <v>6826</v>
      </c>
      <c r="U480" s="1"/>
      <c r="V480" s="1" t="s">
        <v>24545</v>
      </c>
      <c r="W480" s="1" t="s">
        <v>6826</v>
      </c>
    </row>
    <row r="481" spans="1:23" x14ac:dyDescent="0.25">
      <c r="A481" s="1">
        <v>1002795</v>
      </c>
      <c r="B481" s="5" t="str">
        <f>VLOOKUP(H481,'FIPS Basin X-walk'!$A$2:$F$3224,6,FALSE)</f>
        <v>Appalachian Basin (Eastern Overthrust Area)</v>
      </c>
      <c r="C481" s="1" t="s">
        <v>20014</v>
      </c>
      <c r="D481" s="1"/>
      <c r="E481" s="1"/>
      <c r="F481" s="1" t="s">
        <v>20015</v>
      </c>
      <c r="G481" s="1" t="s">
        <v>6849</v>
      </c>
      <c r="H481" s="1">
        <v>47009</v>
      </c>
      <c r="I481" s="1">
        <v>1002795</v>
      </c>
      <c r="J481" s="1">
        <v>35.811815000000003</v>
      </c>
      <c r="K481" s="1">
        <v>-83.969576000000004</v>
      </c>
      <c r="L481" s="1"/>
      <c r="M481" s="1" t="s">
        <v>1538</v>
      </c>
      <c r="N481" s="1" t="s">
        <v>20002</v>
      </c>
      <c r="O481" s="1">
        <v>2022</v>
      </c>
      <c r="P481" s="1">
        <v>37701</v>
      </c>
      <c r="Q481" s="1" t="s">
        <v>20016</v>
      </c>
      <c r="R481" s="1"/>
      <c r="S481" s="1" t="s">
        <v>24722</v>
      </c>
      <c r="T481" s="1" t="s">
        <v>6826</v>
      </c>
      <c r="U481" s="1"/>
      <c r="V481" s="1" t="s">
        <v>12293</v>
      </c>
      <c r="W481" s="1" t="s">
        <v>6826</v>
      </c>
    </row>
    <row r="482" spans="1:23" x14ac:dyDescent="0.25">
      <c r="A482" s="1">
        <v>1012009</v>
      </c>
      <c r="B482" s="5" t="str">
        <f>VLOOKUP(H482,'FIPS Basin X-walk'!$A$2:$F$3224,6,FALSE)</f>
        <v>Appalachian Basin (Eastern Overthrust Area)</v>
      </c>
      <c r="C482" s="1" t="s">
        <v>6847</v>
      </c>
      <c r="D482" s="1"/>
      <c r="E482" s="1"/>
      <c r="F482" s="1" t="s">
        <v>6848</v>
      </c>
      <c r="G482" s="1" t="s">
        <v>6849</v>
      </c>
      <c r="H482" s="1">
        <v>1009</v>
      </c>
      <c r="I482" s="1">
        <v>1012009</v>
      </c>
      <c r="J482" s="1">
        <v>34.054900000000004</v>
      </c>
      <c r="K482" s="1">
        <v>-86.579499999999996</v>
      </c>
      <c r="L482" s="1"/>
      <c r="M482" s="1" t="s">
        <v>1482</v>
      </c>
      <c r="N482" s="1" t="s">
        <v>6824</v>
      </c>
      <c r="O482" s="1">
        <v>2022</v>
      </c>
      <c r="P482" s="1">
        <v>35031</v>
      </c>
      <c r="Q482" s="1" t="s">
        <v>26436</v>
      </c>
      <c r="R482" s="1"/>
      <c r="S482" s="1" t="s">
        <v>24363</v>
      </c>
      <c r="T482" s="1" t="s">
        <v>6826</v>
      </c>
      <c r="U482" s="1"/>
      <c r="V482" s="1" t="s">
        <v>6850</v>
      </c>
      <c r="W482" s="1" t="s">
        <v>6826</v>
      </c>
    </row>
    <row r="483" spans="1:23" x14ac:dyDescent="0.25">
      <c r="A483" s="1">
        <v>1003147</v>
      </c>
      <c r="B483" s="5" t="str">
        <f>VLOOKUP(H483,'FIPS Basin X-walk'!$A$2:$F$3224,6,FALSE)</f>
        <v>Appalachian Basin (Eastern Overthrust Area)</v>
      </c>
      <c r="C483" s="1" t="s">
        <v>20011</v>
      </c>
      <c r="D483" s="1"/>
      <c r="E483" s="1"/>
      <c r="F483" s="1" t="s">
        <v>20012</v>
      </c>
      <c r="G483" s="1" t="s">
        <v>6849</v>
      </c>
      <c r="H483" s="1">
        <v>47009</v>
      </c>
      <c r="I483" s="1">
        <v>1003147</v>
      </c>
      <c r="J483" s="1">
        <v>35.738340000000001</v>
      </c>
      <c r="K483" s="1">
        <v>-84.059780000000003</v>
      </c>
      <c r="L483" s="1"/>
      <c r="M483" s="1" t="s">
        <v>1538</v>
      </c>
      <c r="N483" s="1" t="s">
        <v>20002</v>
      </c>
      <c r="O483" s="1">
        <v>2022</v>
      </c>
      <c r="P483" s="1">
        <v>37737</v>
      </c>
      <c r="Q483" s="1" t="s">
        <v>20013</v>
      </c>
      <c r="R483" s="1"/>
      <c r="S483" s="1" t="s">
        <v>24358</v>
      </c>
      <c r="T483" s="1" t="s">
        <v>6826</v>
      </c>
      <c r="U483" s="1"/>
      <c r="V483" s="1" t="s">
        <v>25064</v>
      </c>
      <c r="W483" s="1" t="s">
        <v>6826</v>
      </c>
    </row>
    <row r="484" spans="1:23" x14ac:dyDescent="0.25">
      <c r="A484" s="1">
        <v>1000437</v>
      </c>
      <c r="B484" s="5" t="str">
        <f>VLOOKUP(H484,'FIPS Basin X-walk'!$A$2:$F$3224,6,FALSE)</f>
        <v>Sioux Uplift</v>
      </c>
      <c r="C484" s="1" t="s">
        <v>14806</v>
      </c>
      <c r="D484" s="1"/>
      <c r="E484" s="1"/>
      <c r="F484" s="1" t="s">
        <v>14802</v>
      </c>
      <c r="G484" s="1" t="s">
        <v>2095</v>
      </c>
      <c r="H484" s="1">
        <v>27013</v>
      </c>
      <c r="I484" s="1">
        <v>1000437</v>
      </c>
      <c r="J484" s="1">
        <v>44.1965</v>
      </c>
      <c r="K484" s="1">
        <v>-94.009900000000002</v>
      </c>
      <c r="L484" s="1"/>
      <c r="M484" s="1" t="s">
        <v>1559</v>
      </c>
      <c r="N484" s="1" t="s">
        <v>14790</v>
      </c>
      <c r="O484" s="1">
        <v>2022</v>
      </c>
      <c r="P484" s="1">
        <v>56001</v>
      </c>
      <c r="Q484" s="1" t="s">
        <v>14807</v>
      </c>
      <c r="R484" s="1"/>
      <c r="S484" s="1" t="s">
        <v>24355</v>
      </c>
      <c r="T484" s="1" t="s">
        <v>6826</v>
      </c>
      <c r="U484" s="1"/>
      <c r="V484" s="1" t="s">
        <v>9158</v>
      </c>
      <c r="W484" s="1" t="s">
        <v>6828</v>
      </c>
    </row>
    <row r="485" spans="1:23" x14ac:dyDescent="0.25">
      <c r="A485" s="1">
        <v>1005020</v>
      </c>
      <c r="B485" s="5" t="str">
        <f>VLOOKUP(H485,'FIPS Basin X-walk'!$A$2:$F$3224,6,FALSE)</f>
        <v>Sioux Uplift</v>
      </c>
      <c r="C485" s="1" t="s">
        <v>14804</v>
      </c>
      <c r="D485" s="1"/>
      <c r="E485" s="1"/>
      <c r="F485" s="1" t="s">
        <v>14805</v>
      </c>
      <c r="G485" s="1" t="s">
        <v>14799</v>
      </c>
      <c r="H485" s="1">
        <v>27013</v>
      </c>
      <c r="I485" s="1">
        <v>1005020</v>
      </c>
      <c r="J485" s="1">
        <v>44.100799000000002</v>
      </c>
      <c r="K485" s="1">
        <v>-94.275835000000001</v>
      </c>
      <c r="L485" s="1"/>
      <c r="M485" s="1" t="s">
        <v>1559</v>
      </c>
      <c r="N485" s="1" t="s">
        <v>14790</v>
      </c>
      <c r="O485" s="1">
        <v>2022</v>
      </c>
      <c r="P485" s="1">
        <v>56055</v>
      </c>
      <c r="Q485" s="1" t="s">
        <v>25445</v>
      </c>
      <c r="R485" s="1"/>
      <c r="S485" s="1" t="s">
        <v>24378</v>
      </c>
      <c r="T485" s="1" t="s">
        <v>6826</v>
      </c>
      <c r="U485" s="1"/>
      <c r="V485" s="1" t="s">
        <v>11633</v>
      </c>
      <c r="W485" s="1" t="s">
        <v>6826</v>
      </c>
    </row>
    <row r="486" spans="1:23" x14ac:dyDescent="0.25">
      <c r="A486" s="1">
        <v>1002154</v>
      </c>
      <c r="B486" s="5" t="str">
        <f>VLOOKUP(H486,'FIPS Basin X-walk'!$A$2:$F$3224,6,FALSE)</f>
        <v>Sioux Uplift</v>
      </c>
      <c r="C486" s="1" t="s">
        <v>14808</v>
      </c>
      <c r="D486" s="1"/>
      <c r="E486" s="1"/>
      <c r="F486" s="1" t="s">
        <v>14802</v>
      </c>
      <c r="G486" s="1" t="s">
        <v>14799</v>
      </c>
      <c r="H486" s="1">
        <v>27013</v>
      </c>
      <c r="I486" s="1">
        <v>1002154</v>
      </c>
      <c r="J486" s="1">
        <v>44.186805</v>
      </c>
      <c r="K486" s="1">
        <v>-93.995492999999996</v>
      </c>
      <c r="L486" s="1"/>
      <c r="M486" s="1" t="s">
        <v>1559</v>
      </c>
      <c r="N486" s="1" t="s">
        <v>14790</v>
      </c>
      <c r="O486" s="1">
        <v>2022</v>
      </c>
      <c r="P486" s="1">
        <v>56001</v>
      </c>
      <c r="Q486" s="1" t="s">
        <v>14809</v>
      </c>
      <c r="R486" s="1"/>
      <c r="S486" s="1" t="s">
        <v>24853</v>
      </c>
      <c r="T486" s="1" t="s">
        <v>6828</v>
      </c>
      <c r="U486" s="1"/>
      <c r="V486" s="1" t="s">
        <v>10435</v>
      </c>
      <c r="W486" s="1" t="s">
        <v>6826</v>
      </c>
    </row>
    <row r="487" spans="1:23" x14ac:dyDescent="0.25">
      <c r="A487" s="1">
        <v>1003410</v>
      </c>
      <c r="B487" s="5" t="str">
        <f>VLOOKUP(H487,'FIPS Basin X-walk'!$A$2:$F$3224,6,FALSE)</f>
        <v>Sioux Uplift</v>
      </c>
      <c r="C487" s="1" t="s">
        <v>14797</v>
      </c>
      <c r="D487" s="1"/>
      <c r="E487" s="1"/>
      <c r="F487" s="1" t="s">
        <v>14798</v>
      </c>
      <c r="G487" s="1" t="s">
        <v>14799</v>
      </c>
      <c r="H487" s="1">
        <v>27013</v>
      </c>
      <c r="I487" s="1">
        <v>1003410</v>
      </c>
      <c r="J487" s="1">
        <v>44.196162999999999</v>
      </c>
      <c r="K487" s="1">
        <v>-94.003382999999999</v>
      </c>
      <c r="L487" s="1"/>
      <c r="M487" s="1" t="s">
        <v>1559</v>
      </c>
      <c r="N487" s="1" t="s">
        <v>14790</v>
      </c>
      <c r="O487" s="1">
        <v>2022</v>
      </c>
      <c r="P487" s="1">
        <v>56001</v>
      </c>
      <c r="Q487" s="1" t="s">
        <v>14800</v>
      </c>
      <c r="R487" s="1"/>
      <c r="S487" s="1" t="s">
        <v>24355</v>
      </c>
      <c r="T487" s="1" t="s">
        <v>6826</v>
      </c>
      <c r="U487" s="1"/>
      <c r="V487" s="1" t="s">
        <v>9094</v>
      </c>
      <c r="W487" s="1" t="s">
        <v>6828</v>
      </c>
    </row>
    <row r="488" spans="1:23" x14ac:dyDescent="0.25">
      <c r="A488" s="1">
        <v>1004656</v>
      </c>
      <c r="B488" s="5" t="str">
        <f>VLOOKUP(H488,'FIPS Basin X-walk'!$A$2:$F$3224,6,FALSE)</f>
        <v>Sioux Uplift</v>
      </c>
      <c r="C488" s="1" t="s">
        <v>14801</v>
      </c>
      <c r="D488" s="1"/>
      <c r="E488" s="1"/>
      <c r="F488" s="1" t="s">
        <v>14802</v>
      </c>
      <c r="G488" s="1" t="s">
        <v>14799</v>
      </c>
      <c r="H488" s="1">
        <v>27013</v>
      </c>
      <c r="I488" s="1">
        <v>1004656</v>
      </c>
      <c r="J488" s="1">
        <v>44.1569</v>
      </c>
      <c r="K488" s="1">
        <v>-94.031599999999997</v>
      </c>
      <c r="L488" s="1"/>
      <c r="M488" s="1" t="s">
        <v>1559</v>
      </c>
      <c r="N488" s="1" t="s">
        <v>14790</v>
      </c>
      <c r="O488" s="1">
        <v>2022</v>
      </c>
      <c r="P488" s="1">
        <v>56001</v>
      </c>
      <c r="Q488" s="1" t="s">
        <v>14803</v>
      </c>
      <c r="R488" s="1"/>
      <c r="S488" s="1" t="s">
        <v>24377</v>
      </c>
      <c r="T488" s="1" t="s">
        <v>6826</v>
      </c>
      <c r="U488" s="1"/>
      <c r="V488" s="1" t="s">
        <v>11228</v>
      </c>
      <c r="W488" s="1" t="s">
        <v>6826</v>
      </c>
    </row>
    <row r="489" spans="1:23" x14ac:dyDescent="0.25">
      <c r="A489" s="1">
        <v>1005032</v>
      </c>
      <c r="B489" s="5" t="str">
        <f>VLOOKUP(H489,'FIPS Basin X-walk'!$A$2:$F$3224,6,FALSE)</f>
        <v>Sioux Uplift</v>
      </c>
      <c r="C489" s="1" t="s">
        <v>14810</v>
      </c>
      <c r="D489" s="1"/>
      <c r="E489" s="1"/>
      <c r="F489" s="1" t="s">
        <v>14802</v>
      </c>
      <c r="G489" s="1" t="s">
        <v>14799</v>
      </c>
      <c r="H489" s="1">
        <v>27013</v>
      </c>
      <c r="I489" s="1">
        <v>1005032</v>
      </c>
      <c r="J489" s="1">
        <v>44.122931999999999</v>
      </c>
      <c r="K489" s="1">
        <v>-94.086550000000003</v>
      </c>
      <c r="L489" s="1"/>
      <c r="M489" s="1" t="s">
        <v>1559</v>
      </c>
      <c r="N489" s="1" t="s">
        <v>14790</v>
      </c>
      <c r="O489" s="1">
        <v>2022</v>
      </c>
      <c r="P489" s="1">
        <v>56001</v>
      </c>
      <c r="Q489" s="1" t="s">
        <v>14811</v>
      </c>
      <c r="R489" s="1"/>
      <c r="S489" s="1" t="s">
        <v>24358</v>
      </c>
      <c r="T489" s="1" t="s">
        <v>6826</v>
      </c>
      <c r="U489" s="1"/>
      <c r="V489" s="1" t="s">
        <v>14812</v>
      </c>
      <c r="W489" s="1" t="s">
        <v>6826</v>
      </c>
    </row>
    <row r="490" spans="1:23" x14ac:dyDescent="0.25">
      <c r="A490" s="1">
        <v>1002412</v>
      </c>
      <c r="B490" s="5" t="str">
        <f>VLOOKUP(H490,'FIPS Basin X-walk'!$A$2:$F$3224,6,FALSE)</f>
        <v>Ozark Uplift</v>
      </c>
      <c r="C490" s="1" t="s">
        <v>15461</v>
      </c>
      <c r="D490" s="1"/>
      <c r="E490" s="1"/>
      <c r="F490" s="1" t="s">
        <v>15462</v>
      </c>
      <c r="G490" s="1" t="s">
        <v>15463</v>
      </c>
      <c r="H490" s="1">
        <v>29017</v>
      </c>
      <c r="I490" s="1">
        <v>1002412</v>
      </c>
      <c r="J490" s="1">
        <v>37.318581000000002</v>
      </c>
      <c r="K490" s="1">
        <v>-89.944006000000002</v>
      </c>
      <c r="L490" s="1"/>
      <c r="M490" s="1" t="s">
        <v>1560</v>
      </c>
      <c r="N490" s="1" t="s">
        <v>15447</v>
      </c>
      <c r="O490" s="1">
        <v>2022</v>
      </c>
      <c r="P490" s="1">
        <v>63764</v>
      </c>
      <c r="Q490" s="1" t="s">
        <v>24017</v>
      </c>
      <c r="R490" s="1"/>
      <c r="S490" s="1" t="s">
        <v>24435</v>
      </c>
      <c r="T490" s="1" t="s">
        <v>6826</v>
      </c>
      <c r="U490" s="1"/>
      <c r="V490" s="1" t="s">
        <v>7090</v>
      </c>
      <c r="W490" s="1" t="s">
        <v>6826</v>
      </c>
    </row>
    <row r="491" spans="1:23" x14ac:dyDescent="0.25">
      <c r="A491" s="1">
        <v>1004103</v>
      </c>
      <c r="B491" s="5" t="str">
        <f>VLOOKUP(H491,'FIPS Basin X-walk'!$A$2:$F$3224,6,FALSE)</f>
        <v>Sioux Uplift</v>
      </c>
      <c r="C491" s="1" t="s">
        <v>19890</v>
      </c>
      <c r="D491" s="1"/>
      <c r="E491" s="1"/>
      <c r="F491" s="1" t="s">
        <v>19200</v>
      </c>
      <c r="G491" s="1" t="s">
        <v>19891</v>
      </c>
      <c r="H491" s="1">
        <v>46009</v>
      </c>
      <c r="I491" s="1">
        <v>1004103</v>
      </c>
      <c r="J491" s="1">
        <v>43.146799999999999</v>
      </c>
      <c r="K491" s="1">
        <v>-97.726399999999998</v>
      </c>
      <c r="L491" s="1"/>
      <c r="M491" s="1" t="s">
        <v>1562</v>
      </c>
      <c r="N491" s="1" t="s">
        <v>19888</v>
      </c>
      <c r="O491" s="1">
        <v>2022</v>
      </c>
      <c r="P491" s="1">
        <v>57059</v>
      </c>
      <c r="Q491" s="1" t="s">
        <v>25226</v>
      </c>
      <c r="R491" s="1"/>
      <c r="S491" s="1" t="s">
        <v>24378</v>
      </c>
      <c r="T491" s="1" t="s">
        <v>6826</v>
      </c>
      <c r="U491" s="1"/>
      <c r="V491" s="1" t="s">
        <v>11633</v>
      </c>
      <c r="W491" s="1" t="s">
        <v>6826</v>
      </c>
    </row>
    <row r="492" spans="1:23" x14ac:dyDescent="0.25">
      <c r="A492" s="1">
        <v>1005008</v>
      </c>
      <c r="B492" s="5" t="str">
        <f>VLOOKUP(H492,'FIPS Basin X-walk'!$A$2:$F$3224,6,FALSE)</f>
        <v>Idaho Mountains Province</v>
      </c>
      <c r="C492" s="1" t="s">
        <v>10713</v>
      </c>
      <c r="D492" s="1"/>
      <c r="E492" s="1"/>
      <c r="F492" s="1" t="s">
        <v>10714</v>
      </c>
      <c r="G492" s="1" t="s">
        <v>10712</v>
      </c>
      <c r="H492" s="1">
        <v>16017</v>
      </c>
      <c r="I492" s="1">
        <v>1005008</v>
      </c>
      <c r="J492" s="1">
        <v>48.429281000000003</v>
      </c>
      <c r="K492" s="1">
        <v>-116.49068200000001</v>
      </c>
      <c r="L492" s="1"/>
      <c r="M492" s="1" t="s">
        <v>1552</v>
      </c>
      <c r="N492" s="1" t="s">
        <v>10680</v>
      </c>
      <c r="O492" s="1">
        <v>2022</v>
      </c>
      <c r="P492" s="1">
        <v>83864</v>
      </c>
      <c r="Q492" s="1" t="s">
        <v>164</v>
      </c>
      <c r="R492" s="1"/>
      <c r="S492" s="1" t="s">
        <v>24435</v>
      </c>
      <c r="T492" s="1" t="s">
        <v>6826</v>
      </c>
      <c r="U492" s="1"/>
      <c r="V492" s="1" t="s">
        <v>12735</v>
      </c>
      <c r="W492" s="1" t="s">
        <v>6826</v>
      </c>
    </row>
    <row r="493" spans="1:23" x14ac:dyDescent="0.25">
      <c r="A493" s="1">
        <v>1013313</v>
      </c>
      <c r="B493" s="5" t="str">
        <f>VLOOKUP(H493,'FIPS Basin X-walk'!$A$2:$F$3224,6,FALSE)</f>
        <v>Idaho Mountains Province</v>
      </c>
      <c r="C493" s="1" t="s">
        <v>10710</v>
      </c>
      <c r="D493" s="1"/>
      <c r="E493" s="1"/>
      <c r="F493" s="1" t="s">
        <v>10711</v>
      </c>
      <c r="G493" s="1" t="s">
        <v>10712</v>
      </c>
      <c r="H493" s="1">
        <v>16017</v>
      </c>
      <c r="I493" s="1">
        <v>1013313</v>
      </c>
      <c r="J493" s="1">
        <v>48.429281000000003</v>
      </c>
      <c r="K493" s="1">
        <v>-116.49068200000001</v>
      </c>
      <c r="L493" s="1"/>
      <c r="M493" s="1" t="s">
        <v>1552</v>
      </c>
      <c r="N493" s="1" t="s">
        <v>10680</v>
      </c>
      <c r="O493" s="1">
        <v>2022</v>
      </c>
      <c r="P493" s="1">
        <v>83864</v>
      </c>
      <c r="Q493" s="1" t="s">
        <v>537</v>
      </c>
      <c r="R493" s="1"/>
      <c r="S493" s="1" t="s">
        <v>24435</v>
      </c>
      <c r="T493" s="1" t="s">
        <v>6826</v>
      </c>
      <c r="U493" s="1"/>
      <c r="V493" s="1" t="s">
        <v>12735</v>
      </c>
      <c r="W493" s="1" t="s">
        <v>6826</v>
      </c>
    </row>
    <row r="494" spans="1:23" x14ac:dyDescent="0.25">
      <c r="A494" s="1">
        <v>1003405</v>
      </c>
      <c r="B494" s="5" t="str">
        <f>VLOOKUP(H494,'FIPS Basin X-walk'!$A$2:$F$3224,6,FALSE)</f>
        <v>Central Western Overthrust</v>
      </c>
      <c r="C494" s="1" t="s">
        <v>10715</v>
      </c>
      <c r="D494" s="1"/>
      <c r="E494" s="1"/>
      <c r="F494" s="1" t="s">
        <v>10716</v>
      </c>
      <c r="G494" s="1" t="s">
        <v>10717</v>
      </c>
      <c r="H494" s="1">
        <v>16019</v>
      </c>
      <c r="I494" s="1">
        <v>1003405</v>
      </c>
      <c r="J494" s="1">
        <v>43.447000000000003</v>
      </c>
      <c r="K494" s="1">
        <v>-112.07286999999999</v>
      </c>
      <c r="L494" s="1"/>
      <c r="M494" s="1" t="s">
        <v>1552</v>
      </c>
      <c r="N494" s="1" t="s">
        <v>10680</v>
      </c>
      <c r="O494" s="1">
        <v>2022</v>
      </c>
      <c r="P494" s="1">
        <v>83402</v>
      </c>
      <c r="Q494" s="1" t="s">
        <v>10718</v>
      </c>
      <c r="R494" s="1"/>
      <c r="S494" s="1" t="s">
        <v>24517</v>
      </c>
      <c r="T494" s="1" t="s">
        <v>6826</v>
      </c>
      <c r="U494" s="1"/>
      <c r="V494" s="1" t="s">
        <v>8460</v>
      </c>
      <c r="W494" s="1" t="s">
        <v>6828</v>
      </c>
    </row>
    <row r="495" spans="1:23" x14ac:dyDescent="0.25">
      <c r="A495" s="1">
        <v>1000709</v>
      </c>
      <c r="B495" s="5" t="str">
        <f>VLOOKUP(H495,'FIPS Basin X-walk'!$A$2:$F$3224,6,FALSE)</f>
        <v>Ozark Uplift</v>
      </c>
      <c r="C495" s="1" t="s">
        <v>15468</v>
      </c>
      <c r="D495" s="1"/>
      <c r="E495" s="1" t="s">
        <v>6828</v>
      </c>
      <c r="F495" s="1" t="s">
        <v>15465</v>
      </c>
      <c r="G495" s="1" t="s">
        <v>1700</v>
      </c>
      <c r="H495" s="1">
        <v>29019</v>
      </c>
      <c r="I495" s="1">
        <v>1000709</v>
      </c>
      <c r="J495" s="1">
        <v>38.965800000000002</v>
      </c>
      <c r="K495" s="1">
        <v>-92.317499999999995</v>
      </c>
      <c r="L495" s="1"/>
      <c r="M495" s="1" t="s">
        <v>1560</v>
      </c>
      <c r="N495" s="1" t="s">
        <v>15447</v>
      </c>
      <c r="O495" s="1">
        <v>2022</v>
      </c>
      <c r="P495" s="1">
        <v>65205</v>
      </c>
      <c r="Q495" s="1" t="s">
        <v>1742</v>
      </c>
      <c r="R495" s="1"/>
      <c r="S495" s="1" t="s">
        <v>24355</v>
      </c>
      <c r="T495" s="1" t="s">
        <v>6826</v>
      </c>
      <c r="U495" s="1"/>
      <c r="V495" s="1" t="s">
        <v>15469</v>
      </c>
      <c r="W495" s="1" t="s">
        <v>6828</v>
      </c>
    </row>
    <row r="496" spans="1:23" x14ac:dyDescent="0.25">
      <c r="A496" s="1">
        <v>1001006</v>
      </c>
      <c r="B496" s="5" t="str">
        <f>VLOOKUP(H496,'FIPS Basin X-walk'!$A$2:$F$3224,6,FALSE)</f>
        <v>Cincinnati Arch</v>
      </c>
      <c r="C496" s="1" t="s">
        <v>12688</v>
      </c>
      <c r="D496" s="1"/>
      <c r="E496" s="1" t="s">
        <v>6828</v>
      </c>
      <c r="F496" s="1" t="s">
        <v>12689</v>
      </c>
      <c r="G496" s="1" t="s">
        <v>1700</v>
      </c>
      <c r="H496" s="1">
        <v>21015</v>
      </c>
      <c r="I496" s="1">
        <v>1001006</v>
      </c>
      <c r="J496" s="1">
        <v>38.903100000000002</v>
      </c>
      <c r="K496" s="1">
        <v>-84.851100000000002</v>
      </c>
      <c r="L496" s="1"/>
      <c r="M496" s="1" t="s">
        <v>1497</v>
      </c>
      <c r="N496" s="1" t="s">
        <v>12675</v>
      </c>
      <c r="O496" s="1">
        <v>2022</v>
      </c>
      <c r="P496" s="1">
        <v>41100</v>
      </c>
      <c r="Q496" s="1" t="s">
        <v>12690</v>
      </c>
      <c r="R496" s="1"/>
      <c r="S496" s="1" t="s">
        <v>24355</v>
      </c>
      <c r="T496" s="1" t="s">
        <v>6826</v>
      </c>
      <c r="U496" s="1"/>
      <c r="V496" s="1" t="s">
        <v>9621</v>
      </c>
      <c r="W496" s="1" t="s">
        <v>6828</v>
      </c>
    </row>
    <row r="497" spans="1:23" x14ac:dyDescent="0.25">
      <c r="A497" s="1">
        <v>1003150</v>
      </c>
      <c r="B497" s="5" t="str">
        <f>VLOOKUP(H497,'FIPS Basin X-walk'!$A$2:$F$3224,6,FALSE)</f>
        <v>Salina Basin</v>
      </c>
      <c r="C497" s="1" t="s">
        <v>15852</v>
      </c>
      <c r="D497" s="1"/>
      <c r="E497" s="1"/>
      <c r="F497" s="1" t="s">
        <v>14260</v>
      </c>
      <c r="G497" s="1" t="s">
        <v>10814</v>
      </c>
      <c r="H497" s="1">
        <v>31011</v>
      </c>
      <c r="I497" s="1">
        <v>1003150</v>
      </c>
      <c r="J497" s="1">
        <v>41.677500000000002</v>
      </c>
      <c r="K497" s="1">
        <v>-97.982221999999993</v>
      </c>
      <c r="L497" s="1"/>
      <c r="M497" s="1" t="s">
        <v>1491</v>
      </c>
      <c r="N497" s="1" t="s">
        <v>15841</v>
      </c>
      <c r="O497" s="1">
        <v>2022</v>
      </c>
      <c r="P497" s="1">
        <v>68620</v>
      </c>
      <c r="Q497" s="1" t="s">
        <v>25065</v>
      </c>
      <c r="R497" s="1"/>
      <c r="S497" s="1" t="s">
        <v>24378</v>
      </c>
      <c r="T497" s="1" t="s">
        <v>6826</v>
      </c>
      <c r="U497" s="1"/>
      <c r="V497" s="1" t="s">
        <v>8406</v>
      </c>
      <c r="W497" s="1" t="s">
        <v>6826</v>
      </c>
    </row>
    <row r="498" spans="1:23" x14ac:dyDescent="0.25">
      <c r="A498" s="1">
        <v>1002357</v>
      </c>
      <c r="B498" s="5" t="str">
        <f>VLOOKUP(H498,'FIPS Basin X-walk'!$A$2:$F$3224,6,FALSE)</f>
        <v>Wisconsin Arch</v>
      </c>
      <c r="C498" s="1" t="s">
        <v>10812</v>
      </c>
      <c r="D498" s="1"/>
      <c r="E498" s="1"/>
      <c r="F498" s="1" t="s">
        <v>10813</v>
      </c>
      <c r="G498" s="1" t="s">
        <v>10814</v>
      </c>
      <c r="H498" s="1">
        <v>17007</v>
      </c>
      <c r="I498" s="1">
        <v>1002357</v>
      </c>
      <c r="J498" s="1">
        <v>42.236410999999997</v>
      </c>
      <c r="K498" s="1">
        <v>-88.865358999999998</v>
      </c>
      <c r="L498" s="1"/>
      <c r="M498" s="1" t="s">
        <v>1488</v>
      </c>
      <c r="N498" s="1" t="s">
        <v>10805</v>
      </c>
      <c r="O498" s="1">
        <v>2022</v>
      </c>
      <c r="P498" s="1">
        <v>61008</v>
      </c>
      <c r="Q498" s="1" t="s">
        <v>10815</v>
      </c>
      <c r="R498" s="1"/>
      <c r="S498" s="1" t="s">
        <v>24419</v>
      </c>
      <c r="T498" s="1" t="s">
        <v>6826</v>
      </c>
      <c r="U498" s="1"/>
      <c r="V498" s="1" t="s">
        <v>10816</v>
      </c>
      <c r="W498" s="1" t="s">
        <v>6826</v>
      </c>
    </row>
    <row r="499" spans="1:23" x14ac:dyDescent="0.25">
      <c r="A499" s="1">
        <v>1011956</v>
      </c>
      <c r="B499" s="5" t="str">
        <f>VLOOKUP(H499,'FIPS Basin X-walk'!$A$2:$F$3224,6,FALSE)</f>
        <v>Iowa Shelf</v>
      </c>
      <c r="C499" s="1" t="s">
        <v>12002</v>
      </c>
      <c r="D499" s="1"/>
      <c r="E499" s="1"/>
      <c r="F499" s="1" t="s">
        <v>1700</v>
      </c>
      <c r="G499" s="1" t="s">
        <v>10814</v>
      </c>
      <c r="H499" s="1">
        <v>19015</v>
      </c>
      <c r="I499" s="1">
        <v>1011956</v>
      </c>
      <c r="J499" s="1">
        <v>42.02993</v>
      </c>
      <c r="K499" s="1">
        <v>-93.919049999999999</v>
      </c>
      <c r="L499" s="1"/>
      <c r="M499" s="1" t="s">
        <v>1500</v>
      </c>
      <c r="N499" s="1" t="s">
        <v>11970</v>
      </c>
      <c r="O499" s="1">
        <v>2022</v>
      </c>
      <c r="P499" s="1">
        <v>50036</v>
      </c>
      <c r="Q499" s="1" t="s">
        <v>12003</v>
      </c>
      <c r="R499" s="1"/>
      <c r="S499" s="1" t="s">
        <v>24358</v>
      </c>
      <c r="T499" s="1" t="s">
        <v>6826</v>
      </c>
      <c r="U499" s="1"/>
      <c r="V499" s="1" t="s">
        <v>12004</v>
      </c>
      <c r="W499" s="1" t="s">
        <v>6826</v>
      </c>
    </row>
    <row r="500" spans="1:23" x14ac:dyDescent="0.25">
      <c r="A500" s="1">
        <v>1003062</v>
      </c>
      <c r="B500" s="5" t="str">
        <f>VLOOKUP(H500,'FIPS Basin X-walk'!$A$2:$F$3224,6,FALSE)</f>
        <v>Ozark Uplift</v>
      </c>
      <c r="C500" s="1" t="s">
        <v>15472</v>
      </c>
      <c r="D500" s="1"/>
      <c r="E500" s="1"/>
      <c r="F500" s="1" t="s">
        <v>15473</v>
      </c>
      <c r="G500" s="1" t="s">
        <v>10814</v>
      </c>
      <c r="H500" s="1">
        <v>29019</v>
      </c>
      <c r="I500" s="1">
        <v>1003062</v>
      </c>
      <c r="J500" s="1">
        <v>39.136636000000003</v>
      </c>
      <c r="K500" s="1">
        <v>-92.139329000000004</v>
      </c>
      <c r="L500" s="1"/>
      <c r="M500" s="1" t="s">
        <v>1560</v>
      </c>
      <c r="N500" s="1" t="s">
        <v>15447</v>
      </c>
      <c r="O500" s="1">
        <v>2022</v>
      </c>
      <c r="P500" s="1">
        <v>65240</v>
      </c>
      <c r="Q500" s="1" t="s">
        <v>546</v>
      </c>
      <c r="R500" s="1"/>
      <c r="S500" s="1" t="s">
        <v>24435</v>
      </c>
      <c r="T500" s="1" t="s">
        <v>6826</v>
      </c>
      <c r="U500" s="1"/>
      <c r="V500" s="1" t="s">
        <v>7521</v>
      </c>
      <c r="W500" s="1" t="s">
        <v>6826</v>
      </c>
    </row>
    <row r="501" spans="1:23" x14ac:dyDescent="0.25">
      <c r="A501" s="1">
        <v>1003703</v>
      </c>
      <c r="B501" s="5" t="str">
        <f>VLOOKUP(H501,'FIPS Basin X-walk'!$A$2:$F$3224,6,FALSE)</f>
        <v>Ozark Uplift</v>
      </c>
      <c r="C501" s="1" t="s">
        <v>15464</v>
      </c>
      <c r="D501" s="1"/>
      <c r="E501" s="1"/>
      <c r="F501" s="1" t="s">
        <v>15465</v>
      </c>
      <c r="G501" s="1" t="s">
        <v>10814</v>
      </c>
      <c r="H501" s="1">
        <v>29019</v>
      </c>
      <c r="I501" s="1">
        <v>1003703</v>
      </c>
      <c r="J501" s="1">
        <v>38.946010000000001</v>
      </c>
      <c r="K501" s="1">
        <v>-92.333280000000002</v>
      </c>
      <c r="L501" s="1"/>
      <c r="M501" s="1" t="s">
        <v>1560</v>
      </c>
      <c r="N501" s="1" t="s">
        <v>15447</v>
      </c>
      <c r="O501" s="1">
        <v>2022</v>
      </c>
      <c r="P501" s="1">
        <v>65211</v>
      </c>
      <c r="Q501" s="1" t="s">
        <v>15466</v>
      </c>
      <c r="R501" s="1"/>
      <c r="S501" s="1" t="s">
        <v>24379</v>
      </c>
      <c r="T501" s="1" t="s">
        <v>6828</v>
      </c>
      <c r="U501" s="1"/>
      <c r="V501" s="1" t="s">
        <v>15467</v>
      </c>
      <c r="W501" s="1" t="s">
        <v>6828</v>
      </c>
    </row>
    <row r="502" spans="1:23" x14ac:dyDescent="0.25">
      <c r="A502" s="1">
        <v>1003969</v>
      </c>
      <c r="B502" s="5" t="str">
        <f>VLOOKUP(H502,'FIPS Basin X-walk'!$A$2:$F$3224,6,FALSE)</f>
        <v>Ozark Uplift</v>
      </c>
      <c r="C502" s="1" t="s">
        <v>15470</v>
      </c>
      <c r="D502" s="1"/>
      <c r="E502" s="1"/>
      <c r="F502" s="1" t="s">
        <v>15465</v>
      </c>
      <c r="G502" s="1" t="s">
        <v>10814</v>
      </c>
      <c r="H502" s="1">
        <v>29019</v>
      </c>
      <c r="I502" s="1">
        <v>1003969</v>
      </c>
      <c r="J502" s="1">
        <v>39.019610999999998</v>
      </c>
      <c r="K502" s="1">
        <v>-92.253083000000004</v>
      </c>
      <c r="L502" s="1"/>
      <c r="M502" s="1" t="s">
        <v>1560</v>
      </c>
      <c r="N502" s="1" t="s">
        <v>15447</v>
      </c>
      <c r="O502" s="1">
        <v>2022</v>
      </c>
      <c r="P502" s="1">
        <v>65202</v>
      </c>
      <c r="Q502" s="1" t="s">
        <v>15471</v>
      </c>
      <c r="R502" s="1"/>
      <c r="S502" s="1" t="s">
        <v>24358</v>
      </c>
      <c r="T502" s="1" t="s">
        <v>6828</v>
      </c>
      <c r="U502" s="1"/>
      <c r="V502" s="1" t="s">
        <v>15469</v>
      </c>
      <c r="W502" s="1" t="s">
        <v>6826</v>
      </c>
    </row>
    <row r="503" spans="1:23" x14ac:dyDescent="0.25">
      <c r="A503" s="1">
        <v>1010193</v>
      </c>
      <c r="B503" s="5" t="str">
        <f>VLOOKUP(H503,'FIPS Basin X-walk'!$A$2:$F$3224,6,FALSE)</f>
        <v>Appalachian Basin</v>
      </c>
      <c r="C503" s="1" t="s">
        <v>22758</v>
      </c>
      <c r="D503" s="1"/>
      <c r="E503" s="1"/>
      <c r="F503" s="1" t="s">
        <v>21354</v>
      </c>
      <c r="G503" s="1" t="s">
        <v>10814</v>
      </c>
      <c r="H503" s="1">
        <v>54005</v>
      </c>
      <c r="I503" s="1">
        <v>1010193</v>
      </c>
      <c r="J503" s="1">
        <v>38.108775999999999</v>
      </c>
      <c r="K503" s="1">
        <v>-81.570611</v>
      </c>
      <c r="L503" s="1"/>
      <c r="M503" s="1" t="s">
        <v>1521</v>
      </c>
      <c r="N503" s="1" t="s">
        <v>22744</v>
      </c>
      <c r="O503" s="1">
        <v>2022</v>
      </c>
      <c r="P503" s="1">
        <v>25049</v>
      </c>
      <c r="Q503" s="1" t="s">
        <v>22759</v>
      </c>
      <c r="R503" s="1"/>
      <c r="S503" s="1" t="s">
        <v>24796</v>
      </c>
      <c r="T503" s="1" t="s">
        <v>6826</v>
      </c>
      <c r="U503" s="1"/>
      <c r="V503" s="1" t="s">
        <v>26196</v>
      </c>
      <c r="W503" s="1" t="s">
        <v>6826</v>
      </c>
    </row>
    <row r="504" spans="1:23" x14ac:dyDescent="0.25">
      <c r="A504" s="1">
        <v>1010341</v>
      </c>
      <c r="B504" s="5" t="str">
        <f>VLOOKUP(H504,'FIPS Basin X-walk'!$A$2:$F$3224,6,FALSE)</f>
        <v>Appalachian Basin</v>
      </c>
      <c r="C504" s="1" t="s">
        <v>22758</v>
      </c>
      <c r="D504" s="1"/>
      <c r="E504" s="1"/>
      <c r="F504" s="1" t="s">
        <v>21354</v>
      </c>
      <c r="G504" s="1" t="s">
        <v>10814</v>
      </c>
      <c r="H504" s="1">
        <v>54005</v>
      </c>
      <c r="I504" s="1">
        <v>1010341</v>
      </c>
      <c r="J504" s="1">
        <v>38.108775999999999</v>
      </c>
      <c r="K504" s="1">
        <v>-81.570611</v>
      </c>
      <c r="L504" s="1"/>
      <c r="M504" s="1" t="s">
        <v>1521</v>
      </c>
      <c r="N504" s="1" t="s">
        <v>22744</v>
      </c>
      <c r="O504" s="1">
        <v>2022</v>
      </c>
      <c r="P504" s="1">
        <v>25049</v>
      </c>
      <c r="Q504" s="1" t="s">
        <v>2170</v>
      </c>
      <c r="R504" s="1"/>
      <c r="S504" s="1" t="s">
        <v>24796</v>
      </c>
      <c r="T504" s="1" t="s">
        <v>6826</v>
      </c>
      <c r="U504" s="1"/>
      <c r="V504" s="1" t="s">
        <v>26196</v>
      </c>
      <c r="W504" s="1" t="s">
        <v>6826</v>
      </c>
    </row>
    <row r="505" spans="1:23" x14ac:dyDescent="0.25">
      <c r="A505" s="1">
        <v>1002738</v>
      </c>
      <c r="B505" s="5" t="str">
        <f>VLOOKUP(H505,'FIPS Basin X-walk'!$A$2:$F$3224,6,FALSE)</f>
        <v>Iowa Shelf</v>
      </c>
      <c r="C505" s="1" t="s">
        <v>12000</v>
      </c>
      <c r="D505" s="1"/>
      <c r="E505" s="1"/>
      <c r="F505" s="1" t="s">
        <v>12001</v>
      </c>
      <c r="G505" s="1" t="s">
        <v>10814</v>
      </c>
      <c r="H505" s="1">
        <v>19015</v>
      </c>
      <c r="I505" s="1">
        <v>1002738</v>
      </c>
      <c r="J505" s="1">
        <v>42.048634</v>
      </c>
      <c r="K505" s="1">
        <v>-94.043372000000005</v>
      </c>
      <c r="L505" s="1"/>
      <c r="M505" s="1" t="s">
        <v>1500</v>
      </c>
      <c r="N505" s="1" t="s">
        <v>11970</v>
      </c>
      <c r="O505" s="1">
        <v>2022</v>
      </c>
      <c r="P505" s="1">
        <v>50212</v>
      </c>
      <c r="Q505" s="1" t="s">
        <v>129</v>
      </c>
      <c r="R505" s="1"/>
      <c r="S505" s="1" t="s">
        <v>24435</v>
      </c>
      <c r="T505" s="1" t="s">
        <v>6826</v>
      </c>
      <c r="U505" s="1"/>
      <c r="V505" s="1" t="s">
        <v>7232</v>
      </c>
      <c r="W505" s="1" t="s">
        <v>6826</v>
      </c>
    </row>
    <row r="506" spans="1:23" x14ac:dyDescent="0.25">
      <c r="A506" s="1">
        <v>1005950</v>
      </c>
      <c r="B506" s="5" t="str">
        <f>VLOOKUP(H506,'FIPS Basin X-walk'!$A$2:$F$3224,6,FALSE)</f>
        <v>Cincinnati Arch</v>
      </c>
      <c r="C506" s="1" t="s">
        <v>12691</v>
      </c>
      <c r="D506" s="1"/>
      <c r="E506" s="1"/>
      <c r="F506" s="1" t="s">
        <v>1688</v>
      </c>
      <c r="G506" s="1" t="s">
        <v>10814</v>
      </c>
      <c r="H506" s="1">
        <v>21015</v>
      </c>
      <c r="I506" s="1">
        <v>1005950</v>
      </c>
      <c r="J506" s="1">
        <v>38.862929999999999</v>
      </c>
      <c r="K506" s="1">
        <v>-84.656710000000004</v>
      </c>
      <c r="L506" s="1"/>
      <c r="M506" s="1" t="s">
        <v>1497</v>
      </c>
      <c r="N506" s="1" t="s">
        <v>12675</v>
      </c>
      <c r="O506" s="1">
        <v>2022</v>
      </c>
      <c r="P506" s="1">
        <v>41094</v>
      </c>
      <c r="Q506" s="1" t="s">
        <v>25633</v>
      </c>
      <c r="R506" s="1"/>
      <c r="S506" s="1" t="s">
        <v>24358</v>
      </c>
      <c r="T506" s="1" t="s">
        <v>6826</v>
      </c>
      <c r="U506" s="1"/>
      <c r="V506" s="1" t="s">
        <v>12692</v>
      </c>
      <c r="W506" s="1" t="s">
        <v>6826</v>
      </c>
    </row>
    <row r="507" spans="1:23" x14ac:dyDescent="0.25">
      <c r="A507" s="1">
        <v>1013209</v>
      </c>
      <c r="B507" s="5" t="str">
        <f>VLOOKUP(H507,'FIPS Basin X-walk'!$A$2:$F$3224,6,FALSE)</f>
        <v>Permian Basin</v>
      </c>
      <c r="C507" s="1"/>
      <c r="D507" s="1"/>
      <c r="E507" s="1"/>
      <c r="F507" s="1" t="s">
        <v>20395</v>
      </c>
      <c r="G507" s="1" t="s">
        <v>20396</v>
      </c>
      <c r="H507" s="1">
        <v>48033</v>
      </c>
      <c r="I507" s="1">
        <v>1013209</v>
      </c>
      <c r="J507" s="1">
        <v>32.6479</v>
      </c>
      <c r="K507" s="1">
        <v>-101.39709999999999</v>
      </c>
      <c r="L507" s="1"/>
      <c r="M507" s="1" t="s">
        <v>1485</v>
      </c>
      <c r="N507" s="1" t="s">
        <v>9148</v>
      </c>
      <c r="O507" s="1">
        <v>2022</v>
      </c>
      <c r="P507" s="1">
        <v>79720</v>
      </c>
      <c r="Q507" s="1" t="s">
        <v>20397</v>
      </c>
      <c r="R507" s="1"/>
      <c r="S507" s="1" t="s">
        <v>24360</v>
      </c>
      <c r="T507" s="1" t="s">
        <v>6826</v>
      </c>
      <c r="U507" s="1"/>
      <c r="V507" s="1" t="s">
        <v>20398</v>
      </c>
      <c r="W507" s="1" t="s">
        <v>6826</v>
      </c>
    </row>
    <row r="508" spans="1:23" x14ac:dyDescent="0.25">
      <c r="A508" s="1">
        <v>1013211</v>
      </c>
      <c r="B508" s="5" t="str">
        <f>VLOOKUP(H508,'FIPS Basin X-walk'!$A$2:$F$3224,6,FALSE)</f>
        <v>Permian Basin</v>
      </c>
      <c r="C508" s="1"/>
      <c r="D508" s="1"/>
      <c r="E508" s="1"/>
      <c r="F508" s="1" t="s">
        <v>20395</v>
      </c>
      <c r="G508" s="1" t="s">
        <v>20396</v>
      </c>
      <c r="H508" s="1">
        <v>48033</v>
      </c>
      <c r="I508" s="1">
        <v>1013211</v>
      </c>
      <c r="J508" s="1">
        <v>32.721299999999999</v>
      </c>
      <c r="K508" s="1">
        <v>-101.633</v>
      </c>
      <c r="L508" s="1"/>
      <c r="M508" s="1" t="s">
        <v>1485</v>
      </c>
      <c r="N508" s="1" t="s">
        <v>9148</v>
      </c>
      <c r="O508" s="1">
        <v>2022</v>
      </c>
      <c r="P508" s="1">
        <v>79738</v>
      </c>
      <c r="Q508" s="1" t="s">
        <v>20399</v>
      </c>
      <c r="R508" s="1"/>
      <c r="S508" s="1" t="s">
        <v>24360</v>
      </c>
      <c r="T508" s="1" t="s">
        <v>6826</v>
      </c>
      <c r="U508" s="1"/>
      <c r="V508" s="1" t="s">
        <v>20398</v>
      </c>
      <c r="W508" s="1" t="s">
        <v>6826</v>
      </c>
    </row>
    <row r="509" spans="1:23" x14ac:dyDescent="0.25">
      <c r="A509" s="1">
        <v>1008020</v>
      </c>
      <c r="B509" s="5" t="str">
        <f>VLOOKUP(H509,'FIPS Basin X-walk'!$A$2:$F$3224,6,FALSE)</f>
        <v>Strawn Basin</v>
      </c>
      <c r="C509" s="1" t="s">
        <v>20403</v>
      </c>
      <c r="D509" s="1"/>
      <c r="E509" s="1"/>
      <c r="F509" s="1" t="s">
        <v>20404</v>
      </c>
      <c r="G509" s="1" t="s">
        <v>2132</v>
      </c>
      <c r="H509" s="1">
        <v>48035</v>
      </c>
      <c r="I509" s="1">
        <v>1008020</v>
      </c>
      <c r="J509" s="1">
        <v>31.859400000000001</v>
      </c>
      <c r="K509" s="1">
        <v>-97.358599999999996</v>
      </c>
      <c r="L509" s="1"/>
      <c r="M509" s="1" t="s">
        <v>1485</v>
      </c>
      <c r="N509" s="1" t="s">
        <v>9148</v>
      </c>
      <c r="O509" s="1">
        <v>2022</v>
      </c>
      <c r="P509" s="1">
        <v>76644</v>
      </c>
      <c r="Q509" s="1" t="s">
        <v>20405</v>
      </c>
      <c r="R509" s="1"/>
      <c r="S509" s="1" t="s">
        <v>24355</v>
      </c>
      <c r="T509" s="1" t="s">
        <v>6828</v>
      </c>
      <c r="U509" s="1"/>
      <c r="V509" s="1" t="s">
        <v>24404</v>
      </c>
      <c r="W509" s="1" t="s">
        <v>6828</v>
      </c>
    </row>
    <row r="510" spans="1:23" x14ac:dyDescent="0.25">
      <c r="A510" s="1">
        <v>1002403</v>
      </c>
      <c r="B510" s="5" t="str">
        <f>VLOOKUP(H510,'FIPS Basin X-walk'!$A$2:$F$3224,6,FALSE)</f>
        <v>Strawn Basin</v>
      </c>
      <c r="C510" s="1" t="s">
        <v>20400</v>
      </c>
      <c r="D510" s="1"/>
      <c r="E510" s="1"/>
      <c r="F510" s="1" t="s">
        <v>12433</v>
      </c>
      <c r="G510" s="1" t="s">
        <v>20401</v>
      </c>
      <c r="H510" s="1">
        <v>48035</v>
      </c>
      <c r="I510" s="1">
        <v>1002403</v>
      </c>
      <c r="J510" s="1">
        <v>31.708333</v>
      </c>
      <c r="K510" s="1">
        <v>-97.597222000000002</v>
      </c>
      <c r="L510" s="1"/>
      <c r="M510" s="1" t="s">
        <v>1485</v>
      </c>
      <c r="N510" s="1" t="s">
        <v>9148</v>
      </c>
      <c r="O510" s="1">
        <v>2022</v>
      </c>
      <c r="P510" s="1">
        <v>76634</v>
      </c>
      <c r="Q510" s="1" t="s">
        <v>20402</v>
      </c>
      <c r="R510" s="1"/>
      <c r="S510" s="1" t="s">
        <v>24397</v>
      </c>
      <c r="T510" s="1" t="s">
        <v>6826</v>
      </c>
      <c r="U510" s="1"/>
      <c r="V510" s="1" t="s">
        <v>24910</v>
      </c>
      <c r="W510" s="1" t="s">
        <v>6826</v>
      </c>
    </row>
    <row r="511" spans="1:23" x14ac:dyDescent="0.25">
      <c r="A511" s="1">
        <v>1009429</v>
      </c>
      <c r="B511" s="5" t="str">
        <f>VLOOKUP(H511,'FIPS Basin X-walk'!$A$2:$F$3224,6,FALSE)</f>
        <v>Arkla Basin</v>
      </c>
      <c r="C511" s="1" t="s">
        <v>13129</v>
      </c>
      <c r="D511" s="1"/>
      <c r="E511" s="1"/>
      <c r="F511" s="1" t="s">
        <v>13124</v>
      </c>
      <c r="G511" s="1" t="s">
        <v>13125</v>
      </c>
      <c r="H511" s="1">
        <v>22015</v>
      </c>
      <c r="I511" s="1">
        <v>1009429</v>
      </c>
      <c r="J511" s="1">
        <v>32.472479</v>
      </c>
      <c r="K511" s="1">
        <v>-93.509583000000006</v>
      </c>
      <c r="L511" s="1"/>
      <c r="M511" s="1" t="s">
        <v>1483</v>
      </c>
      <c r="N511" s="1" t="s">
        <v>13028</v>
      </c>
      <c r="O511" s="1">
        <v>2022</v>
      </c>
      <c r="P511" s="1">
        <v>71037</v>
      </c>
      <c r="Q511" s="1" t="s">
        <v>550</v>
      </c>
      <c r="R511" s="1"/>
      <c r="S511" s="1" t="s">
        <v>24435</v>
      </c>
      <c r="T511" s="1" t="s">
        <v>6826</v>
      </c>
      <c r="U511" s="1"/>
      <c r="V511" s="1" t="s">
        <v>8019</v>
      </c>
      <c r="W511" s="1" t="s">
        <v>6826</v>
      </c>
    </row>
    <row r="512" spans="1:23" x14ac:dyDescent="0.25">
      <c r="A512" s="1">
        <v>1009772</v>
      </c>
      <c r="B512" s="5" t="str">
        <f>VLOOKUP(H512,'FIPS Basin X-walk'!$A$2:$F$3224,6,FALSE)</f>
        <v>Arkla Basin</v>
      </c>
      <c r="C512" s="1" t="s">
        <v>13123</v>
      </c>
      <c r="D512" s="1"/>
      <c r="E512" s="1"/>
      <c r="F512" s="1" t="s">
        <v>13124</v>
      </c>
      <c r="G512" s="1" t="s">
        <v>13125</v>
      </c>
      <c r="H512" s="1">
        <v>22015</v>
      </c>
      <c r="I512" s="1">
        <v>1009772</v>
      </c>
      <c r="J512" s="1">
        <v>32.455297000000002</v>
      </c>
      <c r="K512" s="1">
        <v>-93.488802000000007</v>
      </c>
      <c r="L512" s="1"/>
      <c r="M512" s="1" t="s">
        <v>1483</v>
      </c>
      <c r="N512" s="1" t="s">
        <v>13028</v>
      </c>
      <c r="O512" s="1">
        <v>2022</v>
      </c>
      <c r="P512" s="1">
        <v>71037</v>
      </c>
      <c r="Q512" s="1" t="s">
        <v>24097</v>
      </c>
      <c r="R512" s="1"/>
      <c r="S512" s="1" t="s">
        <v>24399</v>
      </c>
      <c r="T512" s="1" t="s">
        <v>6826</v>
      </c>
      <c r="U512" s="1"/>
      <c r="V512" s="1" t="s">
        <v>7090</v>
      </c>
      <c r="W512" s="1" t="s">
        <v>6826</v>
      </c>
    </row>
    <row r="513" spans="1:23" x14ac:dyDescent="0.25">
      <c r="A513" s="1">
        <v>1006500</v>
      </c>
      <c r="B513" s="5" t="str">
        <f>VLOOKUP(H513,'FIPS Basin X-walk'!$A$2:$F$3224,6,FALSE)</f>
        <v>Arkla Basin</v>
      </c>
      <c r="C513" s="1" t="s">
        <v>13126</v>
      </c>
      <c r="D513" s="1"/>
      <c r="E513" s="1"/>
      <c r="F513" s="1" t="s">
        <v>11563</v>
      </c>
      <c r="G513" s="1" t="s">
        <v>13125</v>
      </c>
      <c r="H513" s="1">
        <v>22015</v>
      </c>
      <c r="I513" s="1">
        <v>1006500</v>
      </c>
      <c r="J513" s="1">
        <v>32.589010000000002</v>
      </c>
      <c r="K513" s="1">
        <v>-93.515119999999996</v>
      </c>
      <c r="L513" s="1"/>
      <c r="M513" s="1" t="s">
        <v>1483</v>
      </c>
      <c r="N513" s="1" t="s">
        <v>13028</v>
      </c>
      <c r="O513" s="1">
        <v>2022</v>
      </c>
      <c r="P513" s="1">
        <v>71067</v>
      </c>
      <c r="Q513" s="1" t="s">
        <v>13127</v>
      </c>
      <c r="R513" s="1"/>
      <c r="S513" s="1" t="s">
        <v>24369</v>
      </c>
      <c r="T513" s="1" t="s">
        <v>6826</v>
      </c>
      <c r="U513" s="1"/>
      <c r="V513" s="1" t="s">
        <v>13128</v>
      </c>
      <c r="W513" s="1" t="s">
        <v>6826</v>
      </c>
    </row>
    <row r="514" spans="1:23" x14ac:dyDescent="0.25">
      <c r="A514" s="1">
        <v>1000633</v>
      </c>
      <c r="B514" s="5" t="str">
        <f>VLOOKUP(H514,'FIPS Basin X-walk'!$A$2:$F$3224,6,FALSE)</f>
        <v>Appalachian Basin (Eastern Overthrust Area)</v>
      </c>
      <c r="C514" s="1" t="s">
        <v>22165</v>
      </c>
      <c r="D514" s="1"/>
      <c r="E514" s="1" t="s">
        <v>6828</v>
      </c>
      <c r="F514" s="1" t="s">
        <v>22166</v>
      </c>
      <c r="G514" s="1" t="s">
        <v>22167</v>
      </c>
      <c r="H514" s="1">
        <v>51023</v>
      </c>
      <c r="I514" s="1">
        <v>1000633</v>
      </c>
      <c r="J514" s="1">
        <v>37.4604</v>
      </c>
      <c r="K514" s="1">
        <v>-79.994799999999998</v>
      </c>
      <c r="L514" s="1"/>
      <c r="M514" s="1" t="s">
        <v>1486</v>
      </c>
      <c r="N514" s="1" t="s">
        <v>15119</v>
      </c>
      <c r="O514" s="1">
        <v>2022</v>
      </c>
      <c r="P514" s="1">
        <v>24175</v>
      </c>
      <c r="Q514" s="1" t="s">
        <v>22168</v>
      </c>
      <c r="R514" s="1"/>
      <c r="S514" s="1" t="s">
        <v>24441</v>
      </c>
      <c r="T514" s="1" t="s">
        <v>6826</v>
      </c>
      <c r="U514" s="1"/>
      <c r="V514" s="1" t="s">
        <v>9876</v>
      </c>
      <c r="W514" s="1" t="s">
        <v>6826</v>
      </c>
    </row>
    <row r="515" spans="1:23" x14ac:dyDescent="0.25">
      <c r="A515" s="1">
        <v>1001463</v>
      </c>
      <c r="B515" s="5" t="str">
        <f>VLOOKUP(H515,'FIPS Basin X-walk'!$A$2:$F$3224,6,FALSE)</f>
        <v>Denver Basin</v>
      </c>
      <c r="C515" s="1" t="s">
        <v>9128</v>
      </c>
      <c r="D515" s="1"/>
      <c r="E515" s="1"/>
      <c r="F515" s="1" t="s">
        <v>9120</v>
      </c>
      <c r="G515" s="1" t="s">
        <v>1900</v>
      </c>
      <c r="H515" s="1">
        <v>8013</v>
      </c>
      <c r="I515" s="1">
        <v>1001463</v>
      </c>
      <c r="J515" s="1">
        <v>40.019500000000001</v>
      </c>
      <c r="K515" s="1">
        <v>-105.202</v>
      </c>
      <c r="L515" s="1"/>
      <c r="M515" s="1" t="s">
        <v>1507</v>
      </c>
      <c r="N515" s="1" t="s">
        <v>9093</v>
      </c>
      <c r="O515" s="1">
        <v>2022</v>
      </c>
      <c r="P515" s="1">
        <v>80302</v>
      </c>
      <c r="Q515" s="1" t="s">
        <v>9129</v>
      </c>
      <c r="R515" s="1"/>
      <c r="S515" s="1" t="s">
        <v>24355</v>
      </c>
      <c r="T515" s="1" t="s">
        <v>6826</v>
      </c>
      <c r="U515" s="1"/>
      <c r="V515" s="1" t="s">
        <v>9094</v>
      </c>
      <c r="W515" s="1" t="s">
        <v>6828</v>
      </c>
    </row>
    <row r="516" spans="1:23" x14ac:dyDescent="0.25">
      <c r="A516" s="1">
        <v>1002459</v>
      </c>
      <c r="B516" s="5" t="str">
        <f>VLOOKUP(H516,'FIPS Basin X-walk'!$A$2:$F$3224,6,FALSE)</f>
        <v>Denver Basin</v>
      </c>
      <c r="C516" s="1"/>
      <c r="D516" s="1"/>
      <c r="E516" s="1"/>
      <c r="F516" s="1" t="s">
        <v>1900</v>
      </c>
      <c r="G516" s="1" t="s">
        <v>9121</v>
      </c>
      <c r="H516" s="1">
        <v>8013</v>
      </c>
      <c r="I516" s="1">
        <v>1002459</v>
      </c>
      <c r="J516" s="1">
        <v>40.007599999999996</v>
      </c>
      <c r="K516" s="1">
        <v>-105.2693</v>
      </c>
      <c r="L516" s="1"/>
      <c r="M516" s="1" t="s">
        <v>1507</v>
      </c>
      <c r="N516" s="1" t="s">
        <v>9093</v>
      </c>
      <c r="O516" s="1">
        <v>2022</v>
      </c>
      <c r="P516" s="1">
        <v>80309</v>
      </c>
      <c r="Q516" s="1" t="s">
        <v>9123</v>
      </c>
      <c r="R516" s="1" t="s">
        <v>24395</v>
      </c>
      <c r="S516" s="1" t="s">
        <v>24355</v>
      </c>
      <c r="T516" s="1" t="s">
        <v>6828</v>
      </c>
      <c r="U516" s="1"/>
      <c r="V516" s="1" t="s">
        <v>9124</v>
      </c>
      <c r="W516" s="1" t="s">
        <v>6826</v>
      </c>
    </row>
    <row r="517" spans="1:23" x14ac:dyDescent="0.25">
      <c r="A517" s="1">
        <v>1006661</v>
      </c>
      <c r="B517" s="5" t="str">
        <f>VLOOKUP(H517,'FIPS Basin X-walk'!$A$2:$F$3224,6,FALSE)</f>
        <v>Denver Basin</v>
      </c>
      <c r="C517" s="1" t="s">
        <v>9119</v>
      </c>
      <c r="D517" s="1"/>
      <c r="E517" s="1"/>
      <c r="F517" s="1" t="s">
        <v>9120</v>
      </c>
      <c r="G517" s="1" t="s">
        <v>9121</v>
      </c>
      <c r="H517" s="1">
        <v>8013</v>
      </c>
      <c r="I517" s="1">
        <v>1006661</v>
      </c>
      <c r="J517" s="1">
        <v>39.950304000000003</v>
      </c>
      <c r="K517" s="1">
        <v>-105.20126</v>
      </c>
      <c r="L517" s="1"/>
      <c r="M517" s="1" t="s">
        <v>1507</v>
      </c>
      <c r="N517" s="1" t="s">
        <v>9093</v>
      </c>
      <c r="O517" s="1">
        <v>2022</v>
      </c>
      <c r="P517" s="1">
        <v>80303</v>
      </c>
      <c r="Q517" s="1" t="s">
        <v>9122</v>
      </c>
      <c r="R517" s="1"/>
      <c r="S517" s="1" t="s">
        <v>24358</v>
      </c>
      <c r="T517" s="1" t="s">
        <v>6826</v>
      </c>
      <c r="U517" s="1"/>
      <c r="V517" s="1" t="s">
        <v>6952</v>
      </c>
      <c r="W517" s="1" t="s">
        <v>6826</v>
      </c>
    </row>
    <row r="518" spans="1:23" x14ac:dyDescent="0.25">
      <c r="A518" s="1">
        <v>1007877</v>
      </c>
      <c r="B518" s="5" t="str">
        <f>VLOOKUP(H518,'FIPS Basin X-walk'!$A$2:$F$3224,6,FALSE)</f>
        <v>Denver Basin</v>
      </c>
      <c r="C518" s="1" t="s">
        <v>9125</v>
      </c>
      <c r="D518" s="1"/>
      <c r="E518" s="1" t="s">
        <v>6828</v>
      </c>
      <c r="F518" s="1" t="s">
        <v>9126</v>
      </c>
      <c r="G518" s="1" t="s">
        <v>9121</v>
      </c>
      <c r="H518" s="1">
        <v>8013</v>
      </c>
      <c r="I518" s="1">
        <v>1007877</v>
      </c>
      <c r="J518" s="1">
        <v>40.202235999999999</v>
      </c>
      <c r="K518" s="1">
        <v>-105.23669700000001</v>
      </c>
      <c r="L518" s="1"/>
      <c r="M518" s="1" t="s">
        <v>1507</v>
      </c>
      <c r="N518" s="1" t="s">
        <v>9093</v>
      </c>
      <c r="O518" s="1">
        <v>2022</v>
      </c>
      <c r="P518" s="1">
        <v>80540</v>
      </c>
      <c r="Q518" s="1" t="s">
        <v>9127</v>
      </c>
      <c r="R518" s="1"/>
      <c r="S518" s="1" t="s">
        <v>24441</v>
      </c>
      <c r="T518" s="1" t="s">
        <v>6826</v>
      </c>
      <c r="U518" s="1"/>
      <c r="V518" s="1" t="s">
        <v>7081</v>
      </c>
      <c r="W518" s="1" t="s">
        <v>6826</v>
      </c>
    </row>
    <row r="519" spans="1:23" x14ac:dyDescent="0.25">
      <c r="A519" s="1">
        <v>1007670</v>
      </c>
      <c r="B519" s="5" t="str">
        <f>VLOOKUP(H519,'FIPS Basin X-walk'!$A$2:$F$3224,6,FALSE)</f>
        <v>East Texas Basin</v>
      </c>
      <c r="C519" s="1" t="s">
        <v>20409</v>
      </c>
      <c r="D519" s="1"/>
      <c r="E519" s="1"/>
      <c r="F519" s="1" t="s">
        <v>20410</v>
      </c>
      <c r="G519" s="1" t="s">
        <v>20407</v>
      </c>
      <c r="H519" s="1">
        <v>48037</v>
      </c>
      <c r="I519" s="1">
        <v>1007670</v>
      </c>
      <c r="J519" s="1">
        <v>33.463619999999999</v>
      </c>
      <c r="K519" s="1">
        <v>-94.434451999999993</v>
      </c>
      <c r="L519" s="1"/>
      <c r="M519" s="1" t="s">
        <v>1485</v>
      </c>
      <c r="N519" s="1" t="s">
        <v>9148</v>
      </c>
      <c r="O519" s="1">
        <v>2022</v>
      </c>
      <c r="P519" s="1">
        <v>75570</v>
      </c>
      <c r="Q519" s="1" t="s">
        <v>20411</v>
      </c>
      <c r="R519" s="1"/>
      <c r="S519" s="1" t="s">
        <v>24358</v>
      </c>
      <c r="T519" s="1" t="s">
        <v>6826</v>
      </c>
      <c r="U519" s="1"/>
      <c r="V519" s="1" t="s">
        <v>6878</v>
      </c>
      <c r="W519" s="1" t="s">
        <v>6826</v>
      </c>
    </row>
    <row r="520" spans="1:23" x14ac:dyDescent="0.25">
      <c r="A520" s="1">
        <v>1004286</v>
      </c>
      <c r="B520" s="5" t="str">
        <f>VLOOKUP(H520,'FIPS Basin X-walk'!$A$2:$F$3224,6,FALSE)</f>
        <v>East Texas Basin</v>
      </c>
      <c r="C520" s="1" t="s">
        <v>20406</v>
      </c>
      <c r="D520" s="1"/>
      <c r="E520" s="1"/>
      <c r="F520" s="1" t="s">
        <v>7905</v>
      </c>
      <c r="G520" s="1" t="s">
        <v>20407</v>
      </c>
      <c r="H520" s="1">
        <v>48037</v>
      </c>
      <c r="I520" s="1">
        <v>1004286</v>
      </c>
      <c r="J520" s="1">
        <v>33.452401999999999</v>
      </c>
      <c r="K520" s="1">
        <v>-94.315567000000001</v>
      </c>
      <c r="L520" s="1"/>
      <c r="M520" s="1" t="s">
        <v>1485</v>
      </c>
      <c r="N520" s="1" t="s">
        <v>9148</v>
      </c>
      <c r="O520" s="1">
        <v>2022</v>
      </c>
      <c r="P520" s="1">
        <v>75507</v>
      </c>
      <c r="Q520" s="1" t="s">
        <v>20408</v>
      </c>
      <c r="R520" s="1"/>
      <c r="S520" s="1" t="s">
        <v>24464</v>
      </c>
      <c r="T520" s="1" t="s">
        <v>6826</v>
      </c>
      <c r="U520" s="1"/>
      <c r="V520" s="1" t="s">
        <v>24409</v>
      </c>
      <c r="W520" s="1" t="s">
        <v>6826</v>
      </c>
    </row>
    <row r="521" spans="1:23" x14ac:dyDescent="0.25">
      <c r="A521" s="1">
        <v>1012374</v>
      </c>
      <c r="B521" s="5" t="str">
        <f>VLOOKUP(H521,'FIPS Basin X-walk'!$A$2:$F$3224,6,FALSE)</f>
        <v>East Texas Basin</v>
      </c>
      <c r="C521" s="1" t="s">
        <v>20412</v>
      </c>
      <c r="D521" s="1"/>
      <c r="E521" s="1"/>
      <c r="F521" s="1" t="s">
        <v>7909</v>
      </c>
      <c r="G521" s="1" t="s">
        <v>20407</v>
      </c>
      <c r="H521" s="1">
        <v>48037</v>
      </c>
      <c r="I521" s="1">
        <v>1012374</v>
      </c>
      <c r="J521" s="1">
        <v>33.450707000000001</v>
      </c>
      <c r="K521" s="1">
        <v>-94.134355999999997</v>
      </c>
      <c r="L521" s="1"/>
      <c r="M521" s="1" t="s">
        <v>1485</v>
      </c>
      <c r="N521" s="1" t="s">
        <v>9148</v>
      </c>
      <c r="O521" s="1">
        <v>2022</v>
      </c>
      <c r="P521" s="1">
        <v>75501</v>
      </c>
      <c r="Q521" s="1" t="s">
        <v>26479</v>
      </c>
      <c r="R521" s="1"/>
      <c r="S521" s="1" t="s">
        <v>24753</v>
      </c>
      <c r="T521" s="1" t="s">
        <v>6826</v>
      </c>
      <c r="U521" s="1"/>
      <c r="V521" s="1" t="s">
        <v>20413</v>
      </c>
      <c r="W521" s="1" t="s">
        <v>6826</v>
      </c>
    </row>
    <row r="522" spans="1:23" x14ac:dyDescent="0.25">
      <c r="A522" s="1">
        <v>1009528</v>
      </c>
      <c r="B522" s="5" t="str">
        <f>VLOOKUP(H522,'FIPS Basin X-walk'!$A$2:$F$3224,6,FALSE)</f>
        <v>Great Basin Province</v>
      </c>
      <c r="C522" s="1" t="s">
        <v>21949</v>
      </c>
      <c r="D522" s="1"/>
      <c r="E522" s="1"/>
      <c r="F522" s="1" t="s">
        <v>21950</v>
      </c>
      <c r="G522" s="1" t="s">
        <v>21943</v>
      </c>
      <c r="H522" s="1">
        <v>49003</v>
      </c>
      <c r="I522" s="1">
        <v>1009528</v>
      </c>
      <c r="J522" s="1">
        <v>41.597794</v>
      </c>
      <c r="K522" s="1">
        <v>-112.172856</v>
      </c>
      <c r="L522" s="1"/>
      <c r="M522" s="1" t="s">
        <v>1492</v>
      </c>
      <c r="N522" s="1" t="s">
        <v>20957</v>
      </c>
      <c r="O522" s="1">
        <v>2022</v>
      </c>
      <c r="P522" s="1">
        <v>84301</v>
      </c>
      <c r="Q522" s="1" t="s">
        <v>19590</v>
      </c>
      <c r="R522" s="1"/>
      <c r="S522" s="1" t="s">
        <v>24564</v>
      </c>
      <c r="T522" s="1" t="s">
        <v>6826</v>
      </c>
      <c r="U522" s="1"/>
      <c r="V522" s="1" t="s">
        <v>9047</v>
      </c>
      <c r="W522" s="1" t="s">
        <v>6826</v>
      </c>
    </row>
    <row r="523" spans="1:23" x14ac:dyDescent="0.25">
      <c r="A523" s="1">
        <v>1005777</v>
      </c>
      <c r="B523" s="5" t="str">
        <f>VLOOKUP(H523,'FIPS Basin X-walk'!$A$2:$F$3224,6,FALSE)</f>
        <v>Great Basin Province</v>
      </c>
      <c r="C523" s="1" t="s">
        <v>21942</v>
      </c>
      <c r="D523" s="1"/>
      <c r="E523" s="1" t="s">
        <v>6828</v>
      </c>
      <c r="F523" s="1" t="s">
        <v>17394</v>
      </c>
      <c r="G523" s="1" t="s">
        <v>21943</v>
      </c>
      <c r="H523" s="1">
        <v>49003</v>
      </c>
      <c r="I523" s="1">
        <v>1005777</v>
      </c>
      <c r="J523" s="1">
        <v>41.8825</v>
      </c>
      <c r="K523" s="1">
        <v>-112.1964</v>
      </c>
      <c r="L523" s="1"/>
      <c r="M523" s="1" t="s">
        <v>1492</v>
      </c>
      <c r="N523" s="1" t="s">
        <v>20957</v>
      </c>
      <c r="O523" s="1">
        <v>2022</v>
      </c>
      <c r="P523" s="1">
        <v>84330</v>
      </c>
      <c r="Q523" s="1" t="s">
        <v>21944</v>
      </c>
      <c r="R523" s="1"/>
      <c r="S523" s="1" t="s">
        <v>24372</v>
      </c>
      <c r="T523" s="1" t="s">
        <v>6826</v>
      </c>
      <c r="U523" s="1"/>
      <c r="V523" s="1" t="s">
        <v>7021</v>
      </c>
      <c r="W523" s="1" t="s">
        <v>6826</v>
      </c>
    </row>
    <row r="524" spans="1:23" x14ac:dyDescent="0.25">
      <c r="A524" s="1">
        <v>1002571</v>
      </c>
      <c r="B524" s="5" t="str">
        <f>VLOOKUP(H524,'FIPS Basin X-walk'!$A$2:$F$3224,6,FALSE)</f>
        <v>Great Basin Province</v>
      </c>
      <c r="C524" s="1" t="s">
        <v>21945</v>
      </c>
      <c r="D524" s="1"/>
      <c r="E524" s="1"/>
      <c r="F524" s="1" t="s">
        <v>21946</v>
      </c>
      <c r="G524" s="1" t="s">
        <v>21943</v>
      </c>
      <c r="H524" s="1">
        <v>49003</v>
      </c>
      <c r="I524" s="1">
        <v>1002571</v>
      </c>
      <c r="J524" s="1">
        <v>41.679000000000002</v>
      </c>
      <c r="K524" s="1">
        <v>-112.432</v>
      </c>
      <c r="L524" s="1"/>
      <c r="M524" s="1" t="s">
        <v>1492</v>
      </c>
      <c r="N524" s="1" t="s">
        <v>20957</v>
      </c>
      <c r="O524" s="1">
        <v>2022</v>
      </c>
      <c r="P524" s="1">
        <v>84307</v>
      </c>
      <c r="Q524" s="1" t="s">
        <v>21947</v>
      </c>
      <c r="R524" s="1"/>
      <c r="S524" s="1" t="s">
        <v>24946</v>
      </c>
      <c r="T524" s="1" t="s">
        <v>6826</v>
      </c>
      <c r="U524" s="1"/>
      <c r="V524" s="1" t="s">
        <v>21948</v>
      </c>
      <c r="W524" s="1" t="s">
        <v>6826</v>
      </c>
    </row>
    <row r="525" spans="1:23" x14ac:dyDescent="0.25">
      <c r="A525" s="1">
        <v>1007094</v>
      </c>
      <c r="B525" s="5" t="str">
        <f>VLOOKUP(H525,'FIPS Basin X-walk'!$A$2:$F$3224,6,FALSE)</f>
        <v>Appalachian Basin</v>
      </c>
      <c r="C525" s="1" t="s">
        <v>12696</v>
      </c>
      <c r="D525" s="1"/>
      <c r="E525" s="1"/>
      <c r="F525" s="1" t="s">
        <v>12697</v>
      </c>
      <c r="G525" s="1" t="s">
        <v>12695</v>
      </c>
      <c r="H525" s="1">
        <v>21019</v>
      </c>
      <c r="I525" s="1">
        <v>1007094</v>
      </c>
      <c r="J525" s="1">
        <v>38.373269999999998</v>
      </c>
      <c r="K525" s="1">
        <v>-82.758610000000004</v>
      </c>
      <c r="L525" s="1"/>
      <c r="M525" s="1" t="s">
        <v>1497</v>
      </c>
      <c r="N525" s="1" t="s">
        <v>12675</v>
      </c>
      <c r="O525" s="1">
        <v>2022</v>
      </c>
      <c r="P525" s="1">
        <v>41102</v>
      </c>
      <c r="Q525" s="1" t="s">
        <v>12698</v>
      </c>
      <c r="R525" s="1"/>
      <c r="S525" s="1" t="s">
        <v>24358</v>
      </c>
      <c r="T525" s="1" t="s">
        <v>6826</v>
      </c>
      <c r="U525" s="1"/>
      <c r="V525" s="1" t="s">
        <v>12699</v>
      </c>
      <c r="W525" s="1" t="s">
        <v>6826</v>
      </c>
    </row>
    <row r="526" spans="1:23" x14ac:dyDescent="0.25">
      <c r="A526" s="1">
        <v>1001864</v>
      </c>
      <c r="B526" s="5" t="str">
        <f>VLOOKUP(H526,'FIPS Basin X-walk'!$A$2:$F$3224,6,FALSE)</f>
        <v>Appalachian Basin</v>
      </c>
      <c r="C526" s="1" t="s">
        <v>12703</v>
      </c>
      <c r="D526" s="1"/>
      <c r="E526" s="1"/>
      <c r="F526" s="1" t="s">
        <v>12701</v>
      </c>
      <c r="G526" s="1" t="s">
        <v>12695</v>
      </c>
      <c r="H526" s="1">
        <v>21019</v>
      </c>
      <c r="I526" s="1">
        <v>1001864</v>
      </c>
      <c r="J526" s="1">
        <v>38.340277999999998</v>
      </c>
      <c r="K526" s="1">
        <v>-82.591389000000007</v>
      </c>
      <c r="L526" s="1"/>
      <c r="M526" s="1" t="s">
        <v>1497</v>
      </c>
      <c r="N526" s="1" t="s">
        <v>12675</v>
      </c>
      <c r="O526" s="1">
        <v>2022</v>
      </c>
      <c r="P526" s="1">
        <v>41129</v>
      </c>
      <c r="Q526" s="1" t="s">
        <v>12704</v>
      </c>
      <c r="R526" s="1"/>
      <c r="S526" s="1" t="s">
        <v>24453</v>
      </c>
      <c r="T526" s="1" t="s">
        <v>6826</v>
      </c>
      <c r="U526" s="1"/>
      <c r="V526" s="1" t="s">
        <v>12705</v>
      </c>
      <c r="W526" s="1" t="s">
        <v>6826</v>
      </c>
    </row>
    <row r="527" spans="1:23" x14ac:dyDescent="0.25">
      <c r="A527" s="1">
        <v>1005809</v>
      </c>
      <c r="B527" s="5" t="str">
        <f>VLOOKUP(H527,'FIPS Basin X-walk'!$A$2:$F$3224,6,FALSE)</f>
        <v>Appalachian Basin</v>
      </c>
      <c r="C527" s="1" t="s">
        <v>12700</v>
      </c>
      <c r="D527" s="1"/>
      <c r="E527" s="1"/>
      <c r="F527" s="1" t="s">
        <v>12701</v>
      </c>
      <c r="G527" s="1" t="s">
        <v>12695</v>
      </c>
      <c r="H527" s="1">
        <v>21019</v>
      </c>
      <c r="I527" s="1">
        <v>1005809</v>
      </c>
      <c r="J527" s="1">
        <v>38.376730000000002</v>
      </c>
      <c r="K527" s="1">
        <v>-82.605810000000005</v>
      </c>
      <c r="L527" s="1"/>
      <c r="M527" s="1" t="s">
        <v>1497</v>
      </c>
      <c r="N527" s="1" t="s">
        <v>12675</v>
      </c>
      <c r="O527" s="1">
        <v>2022</v>
      </c>
      <c r="P527" s="1">
        <v>41129</v>
      </c>
      <c r="Q527" s="1" t="s">
        <v>12702</v>
      </c>
      <c r="R527" s="1"/>
      <c r="S527" s="1" t="s">
        <v>24387</v>
      </c>
      <c r="T527" s="1" t="s">
        <v>6826</v>
      </c>
      <c r="U527" s="1"/>
      <c r="V527" s="1" t="s">
        <v>8088</v>
      </c>
      <c r="W527" s="1" t="s">
        <v>6826</v>
      </c>
    </row>
    <row r="528" spans="1:23" x14ac:dyDescent="0.25">
      <c r="A528" s="1">
        <v>1007913</v>
      </c>
      <c r="B528" s="5" t="str">
        <f>VLOOKUP(H528,'FIPS Basin X-walk'!$A$2:$F$3224,6,FALSE)</f>
        <v>Appalachian Basin</v>
      </c>
      <c r="C528" s="1" t="s">
        <v>12700</v>
      </c>
      <c r="D528" s="1"/>
      <c r="E528" s="1"/>
      <c r="F528" s="1" t="s">
        <v>12694</v>
      </c>
      <c r="G528" s="1" t="s">
        <v>12695</v>
      </c>
      <c r="H528" s="1">
        <v>21019</v>
      </c>
      <c r="I528" s="1">
        <v>1007913</v>
      </c>
      <c r="J528" s="1">
        <v>38.375</v>
      </c>
      <c r="K528" s="1">
        <v>-82.604200000000006</v>
      </c>
      <c r="L528" s="1"/>
      <c r="M528" s="1" t="s">
        <v>1497</v>
      </c>
      <c r="N528" s="1" t="s">
        <v>12675</v>
      </c>
      <c r="O528" s="1">
        <v>2022</v>
      </c>
      <c r="P528" s="1">
        <v>41129</v>
      </c>
      <c r="Q528" s="1" t="s">
        <v>25924</v>
      </c>
      <c r="R528" s="1"/>
      <c r="S528" s="1" t="s">
        <v>24369</v>
      </c>
      <c r="T528" s="1" t="s">
        <v>6826</v>
      </c>
      <c r="U528" s="1"/>
      <c r="V528" s="1" t="s">
        <v>7439</v>
      </c>
      <c r="W528" s="1" t="s">
        <v>6826</v>
      </c>
    </row>
    <row r="529" spans="1:23" x14ac:dyDescent="0.25">
      <c r="A529" s="1">
        <v>1013236</v>
      </c>
      <c r="B529" s="5" t="str">
        <f>VLOOKUP(H529,'FIPS Basin X-walk'!$A$2:$F$3224,6,FALSE)</f>
        <v>Appalachian Basin</v>
      </c>
      <c r="C529" s="1" t="s">
        <v>12693</v>
      </c>
      <c r="D529" s="1"/>
      <c r="E529" s="1"/>
      <c r="F529" s="1" t="s">
        <v>12694</v>
      </c>
      <c r="G529" s="1" t="s">
        <v>12695</v>
      </c>
      <c r="H529" s="1">
        <v>21019</v>
      </c>
      <c r="I529" s="1">
        <v>1013236</v>
      </c>
      <c r="J529" s="1">
        <v>38.267001999999998</v>
      </c>
      <c r="K529" s="1">
        <v>-82.580876000000004</v>
      </c>
      <c r="L529" s="1"/>
      <c r="M529" s="1" t="s">
        <v>1497</v>
      </c>
      <c r="N529" s="1" t="s">
        <v>12675</v>
      </c>
      <c r="O529" s="1">
        <v>2022</v>
      </c>
      <c r="P529" s="1">
        <v>41129</v>
      </c>
      <c r="Q529" s="1" t="s">
        <v>24244</v>
      </c>
      <c r="R529" s="1"/>
      <c r="S529" s="1" t="s">
        <v>24435</v>
      </c>
      <c r="T529" s="1" t="s">
        <v>6826</v>
      </c>
      <c r="U529" s="1"/>
      <c r="V529" s="1" t="s">
        <v>7090</v>
      </c>
      <c r="W529" s="1" t="s">
        <v>6826</v>
      </c>
    </row>
    <row r="530" spans="1:23" x14ac:dyDescent="0.25">
      <c r="A530" s="1">
        <v>1012567</v>
      </c>
      <c r="B530" s="5" t="str">
        <f>VLOOKUP(H530,'FIPS Basin X-walk'!$A$2:$F$3224,6,FALSE)</f>
        <v>Appalachian Basin (Eastern Overthrust Area)</v>
      </c>
      <c r="C530" s="1" t="s">
        <v>23949</v>
      </c>
      <c r="D530" s="1"/>
      <c r="E530" s="1"/>
      <c r="F530" s="1" t="s">
        <v>18216</v>
      </c>
      <c r="G530" s="1" t="s">
        <v>2743</v>
      </c>
      <c r="H530" s="1">
        <v>42015</v>
      </c>
      <c r="I530" s="1">
        <v>1012567</v>
      </c>
      <c r="J530" s="1">
        <v>41.650889100000001</v>
      </c>
      <c r="K530" s="1">
        <v>-76.802893299999994</v>
      </c>
      <c r="L530" s="1"/>
      <c r="M530" s="1" t="s">
        <v>1501</v>
      </c>
      <c r="N530" s="1" t="s">
        <v>18868</v>
      </c>
      <c r="O530" s="1">
        <v>2022</v>
      </c>
      <c r="P530" s="1">
        <v>17724</v>
      </c>
      <c r="Q530" s="1" t="s">
        <v>23950</v>
      </c>
      <c r="R530" s="1"/>
      <c r="S530" s="1">
        <v>221112</v>
      </c>
      <c r="T530" s="1" t="s">
        <v>6826</v>
      </c>
      <c r="U530" s="1"/>
      <c r="V530" s="1" t="s">
        <v>19006</v>
      </c>
      <c r="W530" s="1" t="s">
        <v>6828</v>
      </c>
    </row>
    <row r="531" spans="1:23" x14ac:dyDescent="0.25">
      <c r="A531" s="1">
        <v>1002780</v>
      </c>
      <c r="B531" s="5" t="str">
        <f>VLOOKUP(H531,'FIPS Basin X-walk'!$A$2:$F$3224,6,FALSE)</f>
        <v>Florida Platform</v>
      </c>
      <c r="C531" s="1" t="s">
        <v>9641</v>
      </c>
      <c r="D531" s="1"/>
      <c r="E531" s="1"/>
      <c r="F531" s="1" t="s">
        <v>9642</v>
      </c>
      <c r="G531" s="1" t="s">
        <v>9643</v>
      </c>
      <c r="H531" s="1">
        <v>12007</v>
      </c>
      <c r="I531" s="1">
        <v>1002780</v>
      </c>
      <c r="J531" s="1">
        <v>29.923341000000001</v>
      </c>
      <c r="K531" s="1">
        <v>-82.327963999999994</v>
      </c>
      <c r="L531" s="1"/>
      <c r="M531" s="1" t="s">
        <v>1506</v>
      </c>
      <c r="N531" s="1" t="s">
        <v>9619</v>
      </c>
      <c r="O531" s="1">
        <v>2022</v>
      </c>
      <c r="P531" s="1">
        <v>32622</v>
      </c>
      <c r="Q531" s="1" t="s">
        <v>751</v>
      </c>
      <c r="R531" s="1"/>
      <c r="S531" s="1" t="s">
        <v>24435</v>
      </c>
      <c r="T531" s="1" t="s">
        <v>6826</v>
      </c>
      <c r="U531" s="1"/>
      <c r="V531" s="1" t="s">
        <v>7521</v>
      </c>
      <c r="W531" s="1" t="s">
        <v>6826</v>
      </c>
    </row>
    <row r="532" spans="1:23" x14ac:dyDescent="0.25">
      <c r="A532" s="1">
        <v>1013070</v>
      </c>
      <c r="B532" s="5" t="str">
        <f>VLOOKUP(H532,'FIPS Basin X-walk'!$A$2:$F$3224,6,FALSE)</f>
        <v>Appalachian Basin (Eastern Overthrust Area)</v>
      </c>
      <c r="C532" s="1" t="s">
        <v>19011</v>
      </c>
      <c r="D532" s="1"/>
      <c r="E532" s="1"/>
      <c r="F532" s="1" t="s">
        <v>18216</v>
      </c>
      <c r="G532" s="1" t="s">
        <v>9643</v>
      </c>
      <c r="H532" s="1">
        <v>42015</v>
      </c>
      <c r="I532" s="1">
        <v>1013070</v>
      </c>
      <c r="J532" s="1">
        <v>41.663988000000003</v>
      </c>
      <c r="K532" s="1">
        <v>-76.808492000000001</v>
      </c>
      <c r="L532" s="1"/>
      <c r="M532" s="1" t="s">
        <v>1501</v>
      </c>
      <c r="N532" s="1" t="s">
        <v>18868</v>
      </c>
      <c r="O532" s="1">
        <v>2022</v>
      </c>
      <c r="P532" s="1">
        <v>17724</v>
      </c>
      <c r="Q532" s="1" t="s">
        <v>19012</v>
      </c>
      <c r="R532" s="1"/>
      <c r="S532" s="1" t="s">
        <v>24355</v>
      </c>
      <c r="T532" s="1" t="s">
        <v>6826</v>
      </c>
      <c r="U532" s="1"/>
      <c r="V532" s="1" t="s">
        <v>19006</v>
      </c>
      <c r="W532" s="1" t="s">
        <v>6828</v>
      </c>
    </row>
    <row r="533" spans="1:23" x14ac:dyDescent="0.25">
      <c r="A533" s="1">
        <v>1013039</v>
      </c>
      <c r="B533" s="5" t="str">
        <f>VLOOKUP(H533,'FIPS Basin X-walk'!$A$2:$F$3224,6,FALSE)</f>
        <v>Appalachian Basin (Eastern Overthrust Area)</v>
      </c>
      <c r="C533" s="1" t="s">
        <v>23780</v>
      </c>
      <c r="D533" s="1"/>
      <c r="E533" s="1"/>
      <c r="F533" s="1" t="s">
        <v>23781</v>
      </c>
      <c r="G533" s="1" t="s">
        <v>9643</v>
      </c>
      <c r="H533" s="1">
        <v>42015</v>
      </c>
      <c r="I533" s="1">
        <v>1013039</v>
      </c>
      <c r="J533" s="1">
        <v>41.895000000000003</v>
      </c>
      <c r="K533" s="1">
        <v>-76.575000000000003</v>
      </c>
      <c r="L533" s="1"/>
      <c r="M533" s="1" t="s">
        <v>1501</v>
      </c>
      <c r="N533" s="1" t="s">
        <v>18868</v>
      </c>
      <c r="O533" s="1">
        <v>2022</v>
      </c>
      <c r="P533" s="1">
        <v>18831</v>
      </c>
      <c r="Q533" s="1" t="s">
        <v>23782</v>
      </c>
      <c r="R533" s="1"/>
      <c r="S533" s="1" t="s">
        <v>24355</v>
      </c>
      <c r="T533" s="1" t="s">
        <v>6826</v>
      </c>
      <c r="U533" s="1"/>
      <c r="V533" s="1" t="s">
        <v>19006</v>
      </c>
      <c r="W533" s="1" t="s">
        <v>6828</v>
      </c>
    </row>
    <row r="534" spans="1:23" x14ac:dyDescent="0.25">
      <c r="A534" s="1">
        <v>1001891</v>
      </c>
      <c r="B534" s="5" t="str">
        <f>VLOOKUP(H534,'FIPS Basin X-walk'!$A$2:$F$3224,6,FALSE)</f>
        <v>Appalachian Basin (Eastern Overthrust Area)</v>
      </c>
      <c r="C534" s="1" t="s">
        <v>18999</v>
      </c>
      <c r="D534" s="1"/>
      <c r="E534" s="1"/>
      <c r="F534" s="1" t="s">
        <v>19000</v>
      </c>
      <c r="G534" s="1" t="s">
        <v>9643</v>
      </c>
      <c r="H534" s="1">
        <v>42015</v>
      </c>
      <c r="I534" s="1">
        <v>1001891</v>
      </c>
      <c r="J534" s="1">
        <v>41.786389</v>
      </c>
      <c r="K534" s="1">
        <v>-76.445278000000002</v>
      </c>
      <c r="L534" s="1" t="s">
        <v>24798</v>
      </c>
      <c r="M534" s="1" t="s">
        <v>1501</v>
      </c>
      <c r="N534" s="1" t="s">
        <v>18868</v>
      </c>
      <c r="O534" s="1">
        <v>2022</v>
      </c>
      <c r="P534" s="1">
        <v>18848</v>
      </c>
      <c r="Q534" s="1" t="s">
        <v>19001</v>
      </c>
      <c r="R534" s="1" t="s">
        <v>24799</v>
      </c>
      <c r="S534" s="1" t="s">
        <v>24373</v>
      </c>
      <c r="T534" s="1" t="s">
        <v>6826</v>
      </c>
      <c r="U534" s="1"/>
      <c r="V534" s="1" t="s">
        <v>19002</v>
      </c>
      <c r="W534" s="1" t="s">
        <v>6826</v>
      </c>
    </row>
    <row r="535" spans="1:23" x14ac:dyDescent="0.25">
      <c r="A535" s="1">
        <v>1002559</v>
      </c>
      <c r="B535" s="5" t="str">
        <f>VLOOKUP(H535,'FIPS Basin X-walk'!$A$2:$F$3224,6,FALSE)</f>
        <v>Appalachian Basin (Eastern Overthrust Area)</v>
      </c>
      <c r="C535" s="1" t="s">
        <v>19009</v>
      </c>
      <c r="D535" s="1"/>
      <c r="E535" s="1"/>
      <c r="F535" s="1" t="s">
        <v>19000</v>
      </c>
      <c r="G535" s="1" t="s">
        <v>9643</v>
      </c>
      <c r="H535" s="1">
        <v>42015</v>
      </c>
      <c r="I535" s="1">
        <v>1002559</v>
      </c>
      <c r="J535" s="1">
        <v>41.763902000000002</v>
      </c>
      <c r="K535" s="1">
        <v>-76.416188000000005</v>
      </c>
      <c r="L535" s="1"/>
      <c r="M535" s="1" t="s">
        <v>1501</v>
      </c>
      <c r="N535" s="1" t="s">
        <v>18868</v>
      </c>
      <c r="O535" s="1">
        <v>2022</v>
      </c>
      <c r="P535" s="1">
        <v>18848</v>
      </c>
      <c r="Q535" s="1" t="s">
        <v>24941</v>
      </c>
      <c r="R535" s="1"/>
      <c r="S535" s="1" t="s">
        <v>24398</v>
      </c>
      <c r="T535" s="1" t="s">
        <v>6828</v>
      </c>
      <c r="U535" s="1"/>
      <c r="V535" s="1" t="s">
        <v>19010</v>
      </c>
      <c r="W535" s="1" t="s">
        <v>6826</v>
      </c>
    </row>
    <row r="536" spans="1:23" x14ac:dyDescent="0.25">
      <c r="A536" s="1">
        <v>1012196</v>
      </c>
      <c r="B536" s="5" t="str">
        <f>VLOOKUP(H536,'FIPS Basin X-walk'!$A$2:$F$3224,6,FALSE)</f>
        <v>Appalachian Basin (Eastern Overthrust Area)</v>
      </c>
      <c r="C536" s="1" t="s">
        <v>23808</v>
      </c>
      <c r="D536" s="1"/>
      <c r="E536" s="1"/>
      <c r="F536" s="1" t="s">
        <v>18997</v>
      </c>
      <c r="G536" s="1" t="s">
        <v>9643</v>
      </c>
      <c r="H536" s="1">
        <v>42015</v>
      </c>
      <c r="I536" s="1">
        <v>1012196</v>
      </c>
      <c r="J536" s="1">
        <v>41.769083000000002</v>
      </c>
      <c r="K536" s="1">
        <v>-76.389278000000004</v>
      </c>
      <c r="L536" s="1"/>
      <c r="M536" s="1" t="s">
        <v>1501</v>
      </c>
      <c r="N536" s="1" t="s">
        <v>18868</v>
      </c>
      <c r="O536" s="1">
        <v>2022</v>
      </c>
      <c r="P536" s="1">
        <v>18848</v>
      </c>
      <c r="Q536" s="1" t="s">
        <v>23809</v>
      </c>
      <c r="R536" s="1"/>
      <c r="S536" s="1" t="s">
        <v>24355</v>
      </c>
      <c r="T536" s="1" t="s">
        <v>6826</v>
      </c>
      <c r="U536" s="1"/>
      <c r="V536" s="1" t="s">
        <v>26461</v>
      </c>
      <c r="W536" s="1" t="s">
        <v>6828</v>
      </c>
    </row>
    <row r="537" spans="1:23" x14ac:dyDescent="0.25">
      <c r="A537" s="1">
        <v>1012256</v>
      </c>
      <c r="B537" s="5" t="str">
        <f>VLOOKUP(H537,'FIPS Basin X-walk'!$A$2:$F$3224,6,FALSE)</f>
        <v>Appalachian Basin (Eastern Overthrust Area)</v>
      </c>
      <c r="C537" s="1" t="s">
        <v>18996</v>
      </c>
      <c r="D537" s="1"/>
      <c r="E537" s="1"/>
      <c r="F537" s="1" t="s">
        <v>18997</v>
      </c>
      <c r="G537" s="1" t="s">
        <v>9643</v>
      </c>
      <c r="H537" s="1">
        <v>42015</v>
      </c>
      <c r="I537" s="1">
        <v>1012256</v>
      </c>
      <c r="J537" s="1">
        <v>41.742637000000002</v>
      </c>
      <c r="K537" s="1">
        <v>-76.447846999999996</v>
      </c>
      <c r="L537" s="1"/>
      <c r="M537" s="1" t="s">
        <v>1501</v>
      </c>
      <c r="N537" s="1" t="s">
        <v>18868</v>
      </c>
      <c r="O537" s="1">
        <v>2022</v>
      </c>
      <c r="P537" s="1">
        <v>18848</v>
      </c>
      <c r="Q537" s="1" t="s">
        <v>396</v>
      </c>
      <c r="R537" s="1"/>
      <c r="S537" s="1" t="s">
        <v>24435</v>
      </c>
      <c r="T537" s="1" t="s">
        <v>6826</v>
      </c>
      <c r="U537" s="1"/>
      <c r="V537" s="1" t="s">
        <v>18998</v>
      </c>
      <c r="W537" s="1" t="s">
        <v>6826</v>
      </c>
    </row>
    <row r="538" spans="1:23" x14ac:dyDescent="0.25">
      <c r="A538" s="1">
        <v>1007976</v>
      </c>
      <c r="B538" s="5" t="str">
        <f>VLOOKUP(H538,'FIPS Basin X-walk'!$A$2:$F$3224,6,FALSE)</f>
        <v>Appalachian Basin (Eastern Overthrust Area)</v>
      </c>
      <c r="C538" s="1" t="s">
        <v>19013</v>
      </c>
      <c r="D538" s="1"/>
      <c r="E538" s="1"/>
      <c r="F538" s="1" t="s">
        <v>19014</v>
      </c>
      <c r="G538" s="1" t="s">
        <v>9643</v>
      </c>
      <c r="H538" s="1">
        <v>42015</v>
      </c>
      <c r="I538" s="1">
        <v>1007976</v>
      </c>
      <c r="J538" s="1">
        <v>41.776899999999998</v>
      </c>
      <c r="K538" s="1">
        <v>-76.628500000000003</v>
      </c>
      <c r="L538" s="1"/>
      <c r="M538" s="1" t="s">
        <v>1501</v>
      </c>
      <c r="N538" s="1" t="s">
        <v>18868</v>
      </c>
      <c r="O538" s="1">
        <v>2022</v>
      </c>
      <c r="P538" s="1">
        <v>16947</v>
      </c>
      <c r="Q538" s="1" t="s">
        <v>19015</v>
      </c>
      <c r="R538" s="1"/>
      <c r="S538" s="1" t="s">
        <v>24358</v>
      </c>
      <c r="T538" s="1" t="s">
        <v>6826</v>
      </c>
      <c r="U538" s="1"/>
      <c r="V538" s="1" t="s">
        <v>19016</v>
      </c>
      <c r="W538" s="1" t="s">
        <v>6826</v>
      </c>
    </row>
    <row r="539" spans="1:23" x14ac:dyDescent="0.25">
      <c r="A539" s="1">
        <v>1012913</v>
      </c>
      <c r="B539" s="5" t="str">
        <f>VLOOKUP(H539,'FIPS Basin X-walk'!$A$2:$F$3224,6,FALSE)</f>
        <v>Appalachian Basin (Eastern Overthrust Area)</v>
      </c>
      <c r="C539" s="1" t="s">
        <v>19017</v>
      </c>
      <c r="D539" s="1"/>
      <c r="E539" s="1"/>
      <c r="F539" s="1" t="s">
        <v>19014</v>
      </c>
      <c r="G539" s="1" t="s">
        <v>9643</v>
      </c>
      <c r="H539" s="1">
        <v>42015</v>
      </c>
      <c r="I539" s="1">
        <v>1012913</v>
      </c>
      <c r="J539" s="1">
        <v>41.739334999999997</v>
      </c>
      <c r="K539" s="1">
        <v>-76.795749999999998</v>
      </c>
      <c r="L539" s="1"/>
      <c r="M539" s="1" t="s">
        <v>1501</v>
      </c>
      <c r="N539" s="1" t="s">
        <v>18868</v>
      </c>
      <c r="O539" s="1">
        <v>2022</v>
      </c>
      <c r="P539" s="1">
        <v>16947</v>
      </c>
      <c r="Q539" s="1" t="s">
        <v>24225</v>
      </c>
      <c r="R539" s="1"/>
      <c r="S539" s="1" t="s">
        <v>24435</v>
      </c>
      <c r="T539" s="1" t="s">
        <v>6826</v>
      </c>
      <c r="U539" s="1"/>
      <c r="V539" s="1" t="s">
        <v>7090</v>
      </c>
      <c r="W539" s="1" t="s">
        <v>6826</v>
      </c>
    </row>
    <row r="540" spans="1:23" x14ac:dyDescent="0.25">
      <c r="A540" s="1">
        <v>1003753</v>
      </c>
      <c r="B540" s="5" t="str">
        <f>VLOOKUP(H540,'FIPS Basin X-walk'!$A$2:$F$3224,6,FALSE)</f>
        <v>Appalachian Basin (Eastern Overthrust Area)</v>
      </c>
      <c r="C540" s="1" t="s">
        <v>19007</v>
      </c>
      <c r="D540" s="1"/>
      <c r="E540" s="1"/>
      <c r="F540" s="1" t="s">
        <v>19004</v>
      </c>
      <c r="G540" s="1" t="s">
        <v>9643</v>
      </c>
      <c r="H540" s="1">
        <v>42015</v>
      </c>
      <c r="I540" s="1">
        <v>1003753</v>
      </c>
      <c r="J540" s="1">
        <v>41.683889000000001</v>
      </c>
      <c r="K540" s="1">
        <v>-76.240832999999995</v>
      </c>
      <c r="L540" s="1" t="s">
        <v>24364</v>
      </c>
      <c r="M540" s="1" t="s">
        <v>1501</v>
      </c>
      <c r="N540" s="1" t="s">
        <v>18868</v>
      </c>
      <c r="O540" s="1">
        <v>2022</v>
      </c>
      <c r="P540" s="1">
        <v>18853</v>
      </c>
      <c r="Q540" s="1" t="s">
        <v>19008</v>
      </c>
      <c r="R540" s="1" t="s">
        <v>24381</v>
      </c>
      <c r="S540" s="1" t="s">
        <v>24382</v>
      </c>
      <c r="T540" s="1" t="s">
        <v>6826</v>
      </c>
      <c r="U540" s="1"/>
      <c r="V540" s="1" t="s">
        <v>7099</v>
      </c>
      <c r="W540" s="1" t="s">
        <v>6828</v>
      </c>
    </row>
    <row r="541" spans="1:23" x14ac:dyDescent="0.25">
      <c r="A541" s="1">
        <v>1013716</v>
      </c>
      <c r="B541" s="5" t="str">
        <f>VLOOKUP(H541,'FIPS Basin X-walk'!$A$2:$F$3224,6,FALSE)</f>
        <v>Appalachian Basin (Eastern Overthrust Area)</v>
      </c>
      <c r="C541" s="1" t="s">
        <v>19003</v>
      </c>
      <c r="D541" s="1"/>
      <c r="E541" s="1"/>
      <c r="F541" s="1" t="s">
        <v>19004</v>
      </c>
      <c r="G541" s="1" t="s">
        <v>9643</v>
      </c>
      <c r="H541" s="1">
        <v>42015</v>
      </c>
      <c r="I541" s="1">
        <v>1013716</v>
      </c>
      <c r="J541" s="1">
        <v>41.610880999999999</v>
      </c>
      <c r="K541" s="1">
        <v>-76.299400000000006</v>
      </c>
      <c r="L541" s="1"/>
      <c r="M541" s="1" t="s">
        <v>1501</v>
      </c>
      <c r="N541" s="1" t="s">
        <v>18868</v>
      </c>
      <c r="O541" s="1">
        <v>2022</v>
      </c>
      <c r="P541" s="1">
        <v>18853</v>
      </c>
      <c r="Q541" s="1" t="s">
        <v>19005</v>
      </c>
      <c r="R541" s="1"/>
      <c r="S541" s="1" t="s">
        <v>24355</v>
      </c>
      <c r="T541" s="1" t="s">
        <v>6826</v>
      </c>
      <c r="U541" s="1"/>
      <c r="V541" s="1" t="s">
        <v>19006</v>
      </c>
      <c r="W541" s="1" t="s">
        <v>6828</v>
      </c>
    </row>
    <row r="542" spans="1:23" x14ac:dyDescent="0.25">
      <c r="A542" s="1">
        <v>1011241</v>
      </c>
      <c r="B542" s="5" t="str">
        <f>VLOOKUP(H542,'FIPS Basin X-walk'!$A$2:$F$3224,6,FALSE)</f>
        <v>Appalachian Basin (Eastern Overthrust Area)</v>
      </c>
      <c r="C542" s="1" t="s">
        <v>20020</v>
      </c>
      <c r="D542" s="1"/>
      <c r="E542" s="1"/>
      <c r="F542" s="1" t="s">
        <v>1698</v>
      </c>
      <c r="G542" s="1" t="s">
        <v>20018</v>
      </c>
      <c r="H542" s="1">
        <v>47011</v>
      </c>
      <c r="I542" s="1">
        <v>1011241</v>
      </c>
      <c r="J542" s="1">
        <v>35.307490000000001</v>
      </c>
      <c r="K542" s="1">
        <v>-84.781670000000005</v>
      </c>
      <c r="L542" s="1"/>
      <c r="M542" s="1" t="s">
        <v>1538</v>
      </c>
      <c r="N542" s="1" t="s">
        <v>20002</v>
      </c>
      <c r="O542" s="1">
        <v>2022</v>
      </c>
      <c r="P542" s="1">
        <v>37310</v>
      </c>
      <c r="Q542" s="1" t="s">
        <v>20021</v>
      </c>
      <c r="R542" s="1"/>
      <c r="S542" s="1" t="s">
        <v>24449</v>
      </c>
      <c r="T542" s="1" t="s">
        <v>6826</v>
      </c>
      <c r="U542" s="1"/>
      <c r="V542" s="1" t="s">
        <v>11167</v>
      </c>
      <c r="W542" s="1" t="s">
        <v>6826</v>
      </c>
    </row>
    <row r="543" spans="1:23" x14ac:dyDescent="0.25">
      <c r="A543" s="1">
        <v>1012170</v>
      </c>
      <c r="B543" s="5" t="str">
        <f>VLOOKUP(H543,'FIPS Basin X-walk'!$A$2:$F$3224,6,FALSE)</f>
        <v>Appalachian Basin (Eastern Overthrust Area)</v>
      </c>
      <c r="C543" s="1" t="s">
        <v>20017</v>
      </c>
      <c r="D543" s="1"/>
      <c r="E543" s="1"/>
      <c r="F543" s="1" t="s">
        <v>1698</v>
      </c>
      <c r="G543" s="1" t="s">
        <v>20018</v>
      </c>
      <c r="H543" s="1">
        <v>47011</v>
      </c>
      <c r="I543" s="1">
        <v>1012170</v>
      </c>
      <c r="J543" s="1">
        <v>35.298673000000001</v>
      </c>
      <c r="K543" s="1">
        <v>-84.800752000000003</v>
      </c>
      <c r="L543" s="1" t="s">
        <v>24453</v>
      </c>
      <c r="M543" s="1" t="s">
        <v>1538</v>
      </c>
      <c r="N543" s="1" t="s">
        <v>20002</v>
      </c>
      <c r="O543" s="1">
        <v>2022</v>
      </c>
      <c r="P543" s="1">
        <v>37310</v>
      </c>
      <c r="Q543" s="1" t="s">
        <v>26458</v>
      </c>
      <c r="R543" s="1"/>
      <c r="S543" s="1" t="s">
        <v>24373</v>
      </c>
      <c r="T543" s="1" t="s">
        <v>6826</v>
      </c>
      <c r="U543" s="1"/>
      <c r="V543" s="1" t="s">
        <v>20019</v>
      </c>
      <c r="W543" s="1" t="s">
        <v>6826</v>
      </c>
    </row>
    <row r="544" spans="1:23" x14ac:dyDescent="0.25">
      <c r="A544" s="1">
        <v>1003356</v>
      </c>
      <c r="B544" s="5" t="str">
        <f>VLOOKUP(H544,'FIPS Basin X-walk'!$A$2:$F$3224,6,FALSE)</f>
        <v>Appalachian Basin (Eastern Overthrust Area)</v>
      </c>
      <c r="C544" s="1" t="s">
        <v>20022</v>
      </c>
      <c r="D544" s="1"/>
      <c r="E544" s="1"/>
      <c r="F544" s="1" t="s">
        <v>20023</v>
      </c>
      <c r="G544" s="1" t="s">
        <v>20018</v>
      </c>
      <c r="H544" s="1">
        <v>47011</v>
      </c>
      <c r="I544" s="1">
        <v>1003356</v>
      </c>
      <c r="J544" s="1">
        <v>35.156568</v>
      </c>
      <c r="K544" s="1">
        <v>-84.958905000000001</v>
      </c>
      <c r="L544" s="1"/>
      <c r="M544" s="1" t="s">
        <v>1538</v>
      </c>
      <c r="N544" s="1" t="s">
        <v>20002</v>
      </c>
      <c r="O544" s="1">
        <v>2022</v>
      </c>
      <c r="P544" s="1">
        <v>37353</v>
      </c>
      <c r="Q544" s="1" t="s">
        <v>20024</v>
      </c>
      <c r="R544" s="1"/>
      <c r="S544" s="1" t="s">
        <v>24358</v>
      </c>
      <c r="T544" s="1" t="s">
        <v>6826</v>
      </c>
      <c r="U544" s="1"/>
      <c r="V544" s="1" t="s">
        <v>6952</v>
      </c>
      <c r="W544" s="1" t="s">
        <v>6826</v>
      </c>
    </row>
    <row r="545" spans="1:23" x14ac:dyDescent="0.25">
      <c r="A545" s="1">
        <v>1003833</v>
      </c>
      <c r="B545" s="5" t="str">
        <f>VLOOKUP(H545,'FIPS Basin X-walk'!$A$2:$F$3224,6,FALSE)</f>
        <v>Michigan Basin</v>
      </c>
      <c r="C545" s="1" t="s">
        <v>14254</v>
      </c>
      <c r="D545" s="1"/>
      <c r="E545" s="1"/>
      <c r="F545" s="1" t="s">
        <v>14255</v>
      </c>
      <c r="G545" s="1" t="s">
        <v>14251</v>
      </c>
      <c r="H545" s="1">
        <v>26023</v>
      </c>
      <c r="I545" s="1">
        <v>1003833</v>
      </c>
      <c r="J545" s="1">
        <v>41.927778000000004</v>
      </c>
      <c r="K545" s="1">
        <v>-85.021944000000005</v>
      </c>
      <c r="L545" s="1"/>
      <c r="M545" s="1" t="s">
        <v>1493</v>
      </c>
      <c r="N545" s="1" t="s">
        <v>14185</v>
      </c>
      <c r="O545" s="1">
        <v>2022</v>
      </c>
      <c r="P545" s="1">
        <v>49036</v>
      </c>
      <c r="Q545" s="1" t="s">
        <v>24752</v>
      </c>
      <c r="R545" s="1"/>
      <c r="S545" s="1" t="s">
        <v>24753</v>
      </c>
      <c r="T545" s="1" t="s">
        <v>6826</v>
      </c>
      <c r="U545" s="1"/>
      <c r="V545" s="1" t="s">
        <v>11942</v>
      </c>
      <c r="W545" s="1" t="s">
        <v>6826</v>
      </c>
    </row>
    <row r="546" spans="1:23" x14ac:dyDescent="0.25">
      <c r="A546" s="1">
        <v>1012034</v>
      </c>
      <c r="B546" s="5" t="str">
        <f>VLOOKUP(H546,'FIPS Basin X-walk'!$A$2:$F$3224,6,FALSE)</f>
        <v>Michigan Basin</v>
      </c>
      <c r="C546" s="1" t="s">
        <v>14249</v>
      </c>
      <c r="D546" s="1"/>
      <c r="E546" s="1"/>
      <c r="F546" s="1" t="s">
        <v>14250</v>
      </c>
      <c r="G546" s="1" t="s">
        <v>14251</v>
      </c>
      <c r="H546" s="1">
        <v>26023</v>
      </c>
      <c r="I546" s="1">
        <v>1012034</v>
      </c>
      <c r="J546" s="1">
        <v>41.92257</v>
      </c>
      <c r="K546" s="1">
        <v>-85.023409999999998</v>
      </c>
      <c r="L546" s="1"/>
      <c r="M546" s="1" t="s">
        <v>1493</v>
      </c>
      <c r="N546" s="1" t="s">
        <v>14185</v>
      </c>
      <c r="O546" s="1">
        <v>2022</v>
      </c>
      <c r="P546" s="1">
        <v>49036</v>
      </c>
      <c r="Q546" s="1" t="s">
        <v>14252</v>
      </c>
      <c r="R546" s="1"/>
      <c r="S546" s="1" t="s">
        <v>25683</v>
      </c>
      <c r="T546" s="1" t="s">
        <v>6826</v>
      </c>
      <c r="U546" s="1"/>
      <c r="V546" s="1" t="s">
        <v>14253</v>
      </c>
      <c r="W546" s="1" t="s">
        <v>6826</v>
      </c>
    </row>
    <row r="547" spans="1:23" x14ac:dyDescent="0.25">
      <c r="A547" s="1">
        <v>1014659</v>
      </c>
      <c r="B547" s="5" t="str">
        <f>VLOOKUP(H547,'FIPS Basin X-walk'!$A$2:$F$3224,6,FALSE)</f>
        <v>Gulf Coast Basin (LA, TX)</v>
      </c>
      <c r="C547" s="1" t="s">
        <v>27366</v>
      </c>
      <c r="D547" s="1"/>
      <c r="E547" s="1"/>
      <c r="F547" s="1" t="s">
        <v>27367</v>
      </c>
      <c r="G547" s="1" t="s">
        <v>5772</v>
      </c>
      <c r="H547" s="1">
        <v>48039</v>
      </c>
      <c r="I547" s="1">
        <v>1014659</v>
      </c>
      <c r="J547" s="1">
        <v>29.229914493964099</v>
      </c>
      <c r="K547" s="1">
        <v>-95.431013414503596</v>
      </c>
      <c r="L547" s="1"/>
      <c r="M547" s="1" t="s">
        <v>1485</v>
      </c>
      <c r="N547" s="1" t="s">
        <v>9148</v>
      </c>
      <c r="O547" s="1">
        <v>2022</v>
      </c>
      <c r="P547" s="1">
        <v>77515</v>
      </c>
      <c r="Q547" s="1" t="s">
        <v>27368</v>
      </c>
      <c r="R547" s="1"/>
      <c r="S547" s="1">
        <v>221112</v>
      </c>
      <c r="T547" s="1" t="s">
        <v>6826</v>
      </c>
      <c r="U547" s="1"/>
      <c r="V547" s="1" t="s">
        <v>27150</v>
      </c>
      <c r="W547" s="1" t="s">
        <v>6828</v>
      </c>
    </row>
    <row r="548" spans="1:23" x14ac:dyDescent="0.25">
      <c r="A548" s="1">
        <v>1012469</v>
      </c>
      <c r="B548" s="5" t="str">
        <f>VLOOKUP(H548,'FIPS Basin X-walk'!$A$2:$F$3224,6,FALSE)</f>
        <v>Gulf Coast Basin (LA, TX)</v>
      </c>
      <c r="C548" s="1" t="s">
        <v>23587</v>
      </c>
      <c r="D548" s="1"/>
      <c r="E548" s="1"/>
      <c r="F548" s="1" t="s">
        <v>20432</v>
      </c>
      <c r="G548" s="1" t="s">
        <v>5772</v>
      </c>
      <c r="H548" s="1">
        <v>48039</v>
      </c>
      <c r="I548" s="1">
        <v>1012469</v>
      </c>
      <c r="J548" s="1">
        <v>29.0739546</v>
      </c>
      <c r="K548" s="1">
        <v>-95.751067800000001</v>
      </c>
      <c r="L548" s="1"/>
      <c r="M548" s="1" t="s">
        <v>1485</v>
      </c>
      <c r="N548" s="1" t="s">
        <v>9148</v>
      </c>
      <c r="O548" s="1">
        <v>2022</v>
      </c>
      <c r="P548" s="1">
        <v>77463</v>
      </c>
      <c r="Q548" s="1" t="s">
        <v>1244</v>
      </c>
      <c r="R548" s="1"/>
      <c r="S548" s="1">
        <v>211130</v>
      </c>
      <c r="T548" s="1" t="s">
        <v>6826</v>
      </c>
      <c r="U548" s="1"/>
      <c r="V548" s="1" t="s">
        <v>8117</v>
      </c>
      <c r="W548" s="1" t="s">
        <v>6826</v>
      </c>
    </row>
    <row r="549" spans="1:23" x14ac:dyDescent="0.25">
      <c r="A549" s="1">
        <v>1002190</v>
      </c>
      <c r="B549" s="5" t="str">
        <f>VLOOKUP(H549,'FIPS Basin X-walk'!$A$2:$F$3224,6,FALSE)</f>
        <v>Gulf Coast Basin (LA, TX)</v>
      </c>
      <c r="C549" s="1"/>
      <c r="D549" s="1"/>
      <c r="E549" s="1"/>
      <c r="F549" s="1" t="s">
        <v>20423</v>
      </c>
      <c r="G549" s="1" t="s">
        <v>20416</v>
      </c>
      <c r="H549" s="1">
        <v>48039</v>
      </c>
      <c r="I549" s="1">
        <v>1002190</v>
      </c>
      <c r="J549" s="1">
        <v>29.256699999999999</v>
      </c>
      <c r="K549" s="1">
        <v>-95.214399999999998</v>
      </c>
      <c r="L549" s="1"/>
      <c r="M549" s="1" t="s">
        <v>1485</v>
      </c>
      <c r="N549" s="1" t="s">
        <v>9148</v>
      </c>
      <c r="O549" s="1">
        <v>2022</v>
      </c>
      <c r="P549" s="1">
        <v>77512</v>
      </c>
      <c r="Q549" s="1" t="s">
        <v>20434</v>
      </c>
      <c r="R549" s="1"/>
      <c r="S549" s="1" t="s">
        <v>24367</v>
      </c>
      <c r="T549" s="1" t="s">
        <v>6826</v>
      </c>
      <c r="U549" s="1"/>
      <c r="V549" s="1" t="s">
        <v>7199</v>
      </c>
      <c r="W549" s="1" t="s">
        <v>6826</v>
      </c>
    </row>
    <row r="550" spans="1:23" x14ac:dyDescent="0.25">
      <c r="A550" s="1">
        <v>1003646</v>
      </c>
      <c r="B550" s="5" t="str">
        <f>VLOOKUP(H550,'FIPS Basin X-walk'!$A$2:$F$3224,6,FALSE)</f>
        <v>Gulf Coast Basin (LA, TX)</v>
      </c>
      <c r="C550" s="1" t="s">
        <v>20792</v>
      </c>
      <c r="D550" s="1"/>
      <c r="E550" s="1"/>
      <c r="F550" s="1" t="s">
        <v>20423</v>
      </c>
      <c r="G550" s="1" t="s">
        <v>20416</v>
      </c>
      <c r="H550" s="1">
        <v>48039</v>
      </c>
      <c r="I550" s="1">
        <v>1003646</v>
      </c>
      <c r="J550" s="1">
        <v>29.409783000000001</v>
      </c>
      <c r="K550" s="1">
        <v>-95.196826000000001</v>
      </c>
      <c r="L550" s="1"/>
      <c r="M550" s="1" t="s">
        <v>1485</v>
      </c>
      <c r="N550" s="1" t="s">
        <v>9148</v>
      </c>
      <c r="O550" s="1">
        <v>2022</v>
      </c>
      <c r="P550" s="1">
        <v>77511</v>
      </c>
      <c r="Q550" s="1" t="s">
        <v>20794</v>
      </c>
      <c r="R550" s="1"/>
      <c r="S550" s="1" t="s">
        <v>24358</v>
      </c>
      <c r="T550" s="1" t="s">
        <v>6826</v>
      </c>
      <c r="U550" s="1"/>
      <c r="V550" s="1" t="s">
        <v>6878</v>
      </c>
      <c r="W550" s="1" t="s">
        <v>6826</v>
      </c>
    </row>
    <row r="551" spans="1:23" x14ac:dyDescent="0.25">
      <c r="A551" s="1">
        <v>1004368</v>
      </c>
      <c r="B551" s="5" t="str">
        <f>VLOOKUP(H551,'FIPS Basin X-walk'!$A$2:$F$3224,6,FALSE)</f>
        <v>Gulf Coast Basin (LA, TX)</v>
      </c>
      <c r="C551" s="1"/>
      <c r="D551" s="1"/>
      <c r="E551" s="1"/>
      <c r="F551" s="1" t="s">
        <v>20423</v>
      </c>
      <c r="G551" s="1" t="s">
        <v>20416</v>
      </c>
      <c r="H551" s="1">
        <v>48039</v>
      </c>
      <c r="I551" s="1">
        <v>1004368</v>
      </c>
      <c r="J551" s="1">
        <v>29.230630999999999</v>
      </c>
      <c r="K551" s="1">
        <v>-95.188486999999995</v>
      </c>
      <c r="L551" s="1"/>
      <c r="M551" s="1" t="s">
        <v>1485</v>
      </c>
      <c r="N551" s="1" t="s">
        <v>9148</v>
      </c>
      <c r="O551" s="1">
        <v>2022</v>
      </c>
      <c r="P551" s="1">
        <v>77511</v>
      </c>
      <c r="Q551" s="1" t="s">
        <v>20424</v>
      </c>
      <c r="R551" s="1" t="s">
        <v>24367</v>
      </c>
      <c r="S551" s="1" t="s">
        <v>24414</v>
      </c>
      <c r="T551" s="1" t="s">
        <v>6828</v>
      </c>
      <c r="U551" s="1"/>
      <c r="V551" s="1" t="s">
        <v>11437</v>
      </c>
      <c r="W551" s="1" t="s">
        <v>6826</v>
      </c>
    </row>
    <row r="552" spans="1:23" x14ac:dyDescent="0.25">
      <c r="A552" s="1">
        <v>1010589</v>
      </c>
      <c r="B552" s="5" t="str">
        <f>VLOOKUP(H552,'FIPS Basin X-walk'!$A$2:$F$3224,6,FALSE)</f>
        <v>Gulf Coast Basin (LA, TX)</v>
      </c>
      <c r="C552" s="1" t="s">
        <v>20447</v>
      </c>
      <c r="D552" s="1"/>
      <c r="E552" s="1"/>
      <c r="F552" s="1" t="s">
        <v>20448</v>
      </c>
      <c r="G552" s="1" t="s">
        <v>20416</v>
      </c>
      <c r="H552" s="1">
        <v>48039</v>
      </c>
      <c r="I552" s="1">
        <v>1010589</v>
      </c>
      <c r="J552" s="1">
        <v>29.418771</v>
      </c>
      <c r="K552" s="1">
        <v>-95.239067000000006</v>
      </c>
      <c r="L552" s="1"/>
      <c r="M552" s="1" t="s">
        <v>1485</v>
      </c>
      <c r="N552" s="1" t="s">
        <v>9148</v>
      </c>
      <c r="O552" s="1">
        <v>2022</v>
      </c>
      <c r="P552" s="1">
        <v>77512</v>
      </c>
      <c r="Q552" s="1" t="s">
        <v>20449</v>
      </c>
      <c r="R552" s="1"/>
      <c r="S552" s="1" t="s">
        <v>24439</v>
      </c>
      <c r="T552" s="1" t="s">
        <v>6826</v>
      </c>
      <c r="U552" s="1"/>
      <c r="V552" s="1" t="s">
        <v>7185</v>
      </c>
      <c r="W552" s="1" t="s">
        <v>6826</v>
      </c>
    </row>
    <row r="553" spans="1:23" x14ac:dyDescent="0.25">
      <c r="A553" s="1">
        <v>1003281</v>
      </c>
      <c r="B553" s="5" t="str">
        <f>VLOOKUP(H553,'FIPS Basin X-walk'!$A$2:$F$3224,6,FALSE)</f>
        <v>Gulf Coast Basin (LA, TX)</v>
      </c>
      <c r="C553" s="1" t="s">
        <v>20414</v>
      </c>
      <c r="D553" s="1"/>
      <c r="E553" s="1"/>
      <c r="F553" s="1" t="s">
        <v>20415</v>
      </c>
      <c r="G553" s="1" t="s">
        <v>20416</v>
      </c>
      <c r="H553" s="1">
        <v>48039</v>
      </c>
      <c r="I553" s="1">
        <v>1003281</v>
      </c>
      <c r="J553" s="1">
        <v>29.182542999999999</v>
      </c>
      <c r="K553" s="1">
        <v>-95.432833000000002</v>
      </c>
      <c r="L553" s="1"/>
      <c r="M553" s="1" t="s">
        <v>1485</v>
      </c>
      <c r="N553" s="1" t="s">
        <v>9148</v>
      </c>
      <c r="O553" s="1">
        <v>2022</v>
      </c>
      <c r="P553" s="1">
        <v>77516</v>
      </c>
      <c r="Q553" s="1" t="s">
        <v>20417</v>
      </c>
      <c r="R553" s="1"/>
      <c r="S553" s="1" t="s">
        <v>24358</v>
      </c>
      <c r="T553" s="1" t="s">
        <v>6826</v>
      </c>
      <c r="U553" s="1"/>
      <c r="V553" s="1" t="s">
        <v>7813</v>
      </c>
      <c r="W553" s="1" t="s">
        <v>6826</v>
      </c>
    </row>
    <row r="554" spans="1:23" x14ac:dyDescent="0.25">
      <c r="A554" s="1">
        <v>1001870</v>
      </c>
      <c r="B554" s="5" t="str">
        <f>VLOOKUP(H554,'FIPS Basin X-walk'!$A$2:$F$3224,6,FALSE)</f>
        <v>Gulf Coast Basin (LA, TX)</v>
      </c>
      <c r="C554" s="1" t="s">
        <v>20418</v>
      </c>
      <c r="D554" s="1"/>
      <c r="E554" s="1"/>
      <c r="F554" s="1" t="s">
        <v>11335</v>
      </c>
      <c r="G554" s="1" t="s">
        <v>20416</v>
      </c>
      <c r="H554" s="1">
        <v>48039</v>
      </c>
      <c r="I554" s="1">
        <v>1001870</v>
      </c>
      <c r="J554" s="1">
        <v>28.974399999999999</v>
      </c>
      <c r="K554" s="1">
        <v>-95.344530000000006</v>
      </c>
      <c r="L554" s="1"/>
      <c r="M554" s="1" t="s">
        <v>1485</v>
      </c>
      <c r="N554" s="1" t="s">
        <v>9148</v>
      </c>
      <c r="O554" s="1">
        <v>2022</v>
      </c>
      <c r="P554" s="1">
        <v>77541</v>
      </c>
      <c r="Q554" s="1" t="s">
        <v>20419</v>
      </c>
      <c r="R554" s="1" t="s">
        <v>24367</v>
      </c>
      <c r="S554" s="1" t="s">
        <v>24410</v>
      </c>
      <c r="T554" s="1" t="s">
        <v>6826</v>
      </c>
      <c r="U554" s="1"/>
      <c r="V554" s="1" t="s">
        <v>21083</v>
      </c>
      <c r="W554" s="1" t="s">
        <v>6826</v>
      </c>
    </row>
    <row r="555" spans="1:23" x14ac:dyDescent="0.25">
      <c r="A555" s="1">
        <v>1001934</v>
      </c>
      <c r="B555" s="5" t="str">
        <f>VLOOKUP(H555,'FIPS Basin X-walk'!$A$2:$F$3224,6,FALSE)</f>
        <v>Gulf Coast Basin (LA, TX)</v>
      </c>
      <c r="C555" s="1" t="s">
        <v>20438</v>
      </c>
      <c r="D555" s="1"/>
      <c r="E555" s="1"/>
      <c r="F555" s="1" t="s">
        <v>11335</v>
      </c>
      <c r="G555" s="1" t="s">
        <v>20416</v>
      </c>
      <c r="H555" s="1">
        <v>48039</v>
      </c>
      <c r="I555" s="1">
        <v>1001934</v>
      </c>
      <c r="J555" s="1">
        <v>29.002075000000001</v>
      </c>
      <c r="K555" s="1">
        <v>-95.399777</v>
      </c>
      <c r="L555" s="1"/>
      <c r="M555" s="1" t="s">
        <v>1485</v>
      </c>
      <c r="N555" s="1" t="s">
        <v>9148</v>
      </c>
      <c r="O555" s="1">
        <v>2022</v>
      </c>
      <c r="P555" s="1">
        <v>77541</v>
      </c>
      <c r="Q555" s="1" t="s">
        <v>20439</v>
      </c>
      <c r="R555" s="1"/>
      <c r="S555" s="1" t="s">
        <v>24367</v>
      </c>
      <c r="T555" s="1" t="s">
        <v>6828</v>
      </c>
      <c r="U555" s="1"/>
      <c r="V555" s="1" t="s">
        <v>7331</v>
      </c>
      <c r="W555" s="1" t="s">
        <v>6826</v>
      </c>
    </row>
    <row r="556" spans="1:23" x14ac:dyDescent="0.25">
      <c r="A556" s="1">
        <v>1002040</v>
      </c>
      <c r="B556" s="5" t="str">
        <f>VLOOKUP(H556,'FIPS Basin X-walk'!$A$2:$F$3224,6,FALSE)</f>
        <v>Gulf Coast Basin (LA, TX)</v>
      </c>
      <c r="C556" s="1" t="s">
        <v>20427</v>
      </c>
      <c r="D556" s="1"/>
      <c r="E556" s="1"/>
      <c r="F556" s="1" t="s">
        <v>11335</v>
      </c>
      <c r="G556" s="1" t="s">
        <v>20416</v>
      </c>
      <c r="H556" s="1">
        <v>48039</v>
      </c>
      <c r="I556" s="1">
        <v>1002040</v>
      </c>
      <c r="J556" s="1">
        <v>28.979199999999999</v>
      </c>
      <c r="K556" s="1">
        <v>-95.354900000000001</v>
      </c>
      <c r="L556" s="1" t="s">
        <v>24414</v>
      </c>
      <c r="M556" s="1" t="s">
        <v>1485</v>
      </c>
      <c r="N556" s="1" t="s">
        <v>9148</v>
      </c>
      <c r="O556" s="1">
        <v>2022</v>
      </c>
      <c r="P556" s="1">
        <v>77541</v>
      </c>
      <c r="Q556" s="1" t="s">
        <v>1266</v>
      </c>
      <c r="R556" s="1"/>
      <c r="S556" s="1" t="s">
        <v>24473</v>
      </c>
      <c r="T556" s="1" t="s">
        <v>6826</v>
      </c>
      <c r="U556" s="1"/>
      <c r="V556" s="1" t="s">
        <v>7169</v>
      </c>
      <c r="W556" s="1" t="s">
        <v>6826</v>
      </c>
    </row>
    <row r="557" spans="1:23" x14ac:dyDescent="0.25">
      <c r="A557" s="1">
        <v>1003730</v>
      </c>
      <c r="B557" s="5" t="str">
        <f>VLOOKUP(H557,'FIPS Basin X-walk'!$A$2:$F$3224,6,FALSE)</f>
        <v>Gulf Coast Basin (LA, TX)</v>
      </c>
      <c r="C557" s="1" t="s">
        <v>20450</v>
      </c>
      <c r="D557" s="1"/>
      <c r="E557" s="1"/>
      <c r="F557" s="1" t="s">
        <v>11335</v>
      </c>
      <c r="G557" s="1" t="s">
        <v>20416</v>
      </c>
      <c r="H557" s="1">
        <v>48039</v>
      </c>
      <c r="I557" s="1">
        <v>1003730</v>
      </c>
      <c r="J557" s="1">
        <v>28.980370000000001</v>
      </c>
      <c r="K557" s="1">
        <v>-95.383960000000002</v>
      </c>
      <c r="L557" s="1"/>
      <c r="M557" s="1" t="s">
        <v>1485</v>
      </c>
      <c r="N557" s="1" t="s">
        <v>9148</v>
      </c>
      <c r="O557" s="1">
        <v>2022</v>
      </c>
      <c r="P557" s="1">
        <v>77541</v>
      </c>
      <c r="Q557" s="1" t="s">
        <v>20451</v>
      </c>
      <c r="R557" s="1"/>
      <c r="S557" s="1" t="s">
        <v>24387</v>
      </c>
      <c r="T557" s="1" t="s">
        <v>6826</v>
      </c>
      <c r="U557" s="1"/>
      <c r="V557" s="1" t="s">
        <v>8086</v>
      </c>
      <c r="W557" s="1" t="s">
        <v>6826</v>
      </c>
    </row>
    <row r="558" spans="1:23" x14ac:dyDescent="0.25">
      <c r="A558" s="1">
        <v>1006453</v>
      </c>
      <c r="B558" s="5" t="str">
        <f>VLOOKUP(H558,'FIPS Basin X-walk'!$A$2:$F$3224,6,FALSE)</f>
        <v>Gulf Coast Basin (LA, TX)</v>
      </c>
      <c r="C558" s="1" t="s">
        <v>20420</v>
      </c>
      <c r="D558" s="1"/>
      <c r="E558" s="1"/>
      <c r="F558" s="1" t="s">
        <v>11335</v>
      </c>
      <c r="G558" s="1" t="s">
        <v>20416</v>
      </c>
      <c r="H558" s="1">
        <v>48039</v>
      </c>
      <c r="I558" s="1">
        <v>1006453</v>
      </c>
      <c r="J558" s="1">
        <v>28.994467</v>
      </c>
      <c r="K558" s="1">
        <v>-95.356329000000002</v>
      </c>
      <c r="L558" s="1"/>
      <c r="M558" s="1" t="s">
        <v>1485</v>
      </c>
      <c r="N558" s="1" t="s">
        <v>9148</v>
      </c>
      <c r="O558" s="1">
        <v>2022</v>
      </c>
      <c r="P558" s="1">
        <v>77541</v>
      </c>
      <c r="Q558" s="1" t="s">
        <v>20421</v>
      </c>
      <c r="R558" s="1"/>
      <c r="S558" s="1" t="s">
        <v>24414</v>
      </c>
      <c r="T558" s="1" t="s">
        <v>6826</v>
      </c>
      <c r="U558" s="1"/>
      <c r="V558" s="1" t="s">
        <v>20422</v>
      </c>
      <c r="W558" s="1" t="s">
        <v>6826</v>
      </c>
    </row>
    <row r="559" spans="1:23" x14ac:dyDescent="0.25">
      <c r="A559" s="1">
        <v>1011834</v>
      </c>
      <c r="B559" s="5" t="str">
        <f>VLOOKUP(H559,'FIPS Basin X-walk'!$A$2:$F$3224,6,FALSE)</f>
        <v>Gulf Coast Basin (LA, TX)</v>
      </c>
      <c r="C559" s="1" t="s">
        <v>26413</v>
      </c>
      <c r="D559" s="1"/>
      <c r="E559" s="1"/>
      <c r="F559" s="1" t="s">
        <v>20428</v>
      </c>
      <c r="G559" s="1" t="s">
        <v>20416</v>
      </c>
      <c r="H559" s="1">
        <v>48039</v>
      </c>
      <c r="I559" s="1">
        <v>1011834</v>
      </c>
      <c r="J559" s="1">
        <v>28.969389</v>
      </c>
      <c r="K559" s="1">
        <v>-95.379527999999993</v>
      </c>
      <c r="L559" s="1"/>
      <c r="M559" s="1" t="s">
        <v>1485</v>
      </c>
      <c r="N559" s="1" t="s">
        <v>9148</v>
      </c>
      <c r="O559" s="1">
        <v>2022</v>
      </c>
      <c r="P559" s="1">
        <v>77541</v>
      </c>
      <c r="Q559" s="1" t="s">
        <v>26414</v>
      </c>
      <c r="R559" s="1"/>
      <c r="S559" s="1" t="s">
        <v>24367</v>
      </c>
      <c r="T559" s="1" t="s">
        <v>6826</v>
      </c>
      <c r="U559" s="1"/>
      <c r="V559" s="1" t="s">
        <v>11167</v>
      </c>
      <c r="W559" s="1" t="s">
        <v>6826</v>
      </c>
    </row>
    <row r="560" spans="1:23" x14ac:dyDescent="0.25">
      <c r="A560" s="1">
        <v>1013753</v>
      </c>
      <c r="B560" s="5" t="str">
        <f>VLOOKUP(H560,'FIPS Basin X-walk'!$A$2:$F$3224,6,FALSE)</f>
        <v>Gulf Coast Basin (LA, TX)</v>
      </c>
      <c r="C560" s="1" t="s">
        <v>20429</v>
      </c>
      <c r="D560" s="1"/>
      <c r="E560" s="1"/>
      <c r="F560" s="1" t="s">
        <v>20428</v>
      </c>
      <c r="G560" s="1" t="s">
        <v>20416</v>
      </c>
      <c r="H560" s="1">
        <v>48039</v>
      </c>
      <c r="I560" s="1">
        <v>1013753</v>
      </c>
      <c r="J560" s="1">
        <v>28.984942</v>
      </c>
      <c r="K560" s="1">
        <v>-95.308668999999995</v>
      </c>
      <c r="L560" s="1"/>
      <c r="M560" s="1" t="s">
        <v>1485</v>
      </c>
      <c r="N560" s="1" t="s">
        <v>9148</v>
      </c>
      <c r="O560" s="1">
        <v>2022</v>
      </c>
      <c r="P560" s="1">
        <v>77541</v>
      </c>
      <c r="Q560" s="1" t="s">
        <v>1254</v>
      </c>
      <c r="R560" s="1"/>
      <c r="S560" s="1" t="s">
        <v>24399</v>
      </c>
      <c r="T560" s="1" t="s">
        <v>6826</v>
      </c>
      <c r="U560" s="1"/>
      <c r="V560" s="1" t="s">
        <v>20430</v>
      </c>
      <c r="W560" s="1" t="s">
        <v>6826</v>
      </c>
    </row>
    <row r="561" spans="1:23" x14ac:dyDescent="0.25">
      <c r="A561" s="1">
        <v>1013816</v>
      </c>
      <c r="B561" s="5" t="str">
        <f>VLOOKUP(H561,'FIPS Basin X-walk'!$A$2:$F$3224,6,FALSE)</f>
        <v>Gulf Coast Basin (LA, TX)</v>
      </c>
      <c r="C561" s="1" t="s">
        <v>20435</v>
      </c>
      <c r="D561" s="1"/>
      <c r="E561" s="1"/>
      <c r="F561" s="1" t="s">
        <v>20428</v>
      </c>
      <c r="G561" s="1" t="s">
        <v>20416</v>
      </c>
      <c r="H561" s="1">
        <v>48039</v>
      </c>
      <c r="I561" s="1">
        <v>1013816</v>
      </c>
      <c r="J561" s="1">
        <v>28.980228</v>
      </c>
      <c r="K561" s="1">
        <v>-95.333658999999997</v>
      </c>
      <c r="L561" s="1"/>
      <c r="M561" s="1" t="s">
        <v>1485</v>
      </c>
      <c r="N561" s="1" t="s">
        <v>9148</v>
      </c>
      <c r="O561" s="1">
        <v>2022</v>
      </c>
      <c r="P561" s="1">
        <v>77541</v>
      </c>
      <c r="Q561" s="1" t="s">
        <v>20436</v>
      </c>
      <c r="R561" s="1"/>
      <c r="S561" s="1" t="s">
        <v>24367</v>
      </c>
      <c r="T561" s="1" t="s">
        <v>6826</v>
      </c>
      <c r="U561" s="1"/>
      <c r="V561" s="1" t="s">
        <v>20437</v>
      </c>
      <c r="W561" s="1" t="s">
        <v>6826</v>
      </c>
    </row>
    <row r="562" spans="1:23" x14ac:dyDescent="0.25">
      <c r="A562" s="1">
        <v>1001148</v>
      </c>
      <c r="B562" s="5" t="str">
        <f>VLOOKUP(H562,'FIPS Basin X-walk'!$A$2:$F$3224,6,FALSE)</f>
        <v>Gulf Coast Basin (LA, TX)</v>
      </c>
      <c r="C562" s="1" t="s">
        <v>24641</v>
      </c>
      <c r="D562" s="1"/>
      <c r="E562" s="1"/>
      <c r="F562" s="1" t="s">
        <v>20425</v>
      </c>
      <c r="G562" s="1" t="s">
        <v>20416</v>
      </c>
      <c r="H562" s="1">
        <v>48039</v>
      </c>
      <c r="I562" s="1">
        <v>1001148</v>
      </c>
      <c r="J562" s="1">
        <v>29.072800000000001</v>
      </c>
      <c r="K562" s="1">
        <v>-95.745000000000005</v>
      </c>
      <c r="L562" s="1"/>
      <c r="M562" s="1" t="s">
        <v>1485</v>
      </c>
      <c r="N562" s="1" t="s">
        <v>9148</v>
      </c>
      <c r="O562" s="1">
        <v>2022</v>
      </c>
      <c r="P562" s="1">
        <v>77463</v>
      </c>
      <c r="Q562" s="1" t="s">
        <v>20426</v>
      </c>
      <c r="R562" s="1"/>
      <c r="S562" s="1" t="s">
        <v>24355</v>
      </c>
      <c r="T562" s="1" t="s">
        <v>6828</v>
      </c>
      <c r="U562" s="1"/>
      <c r="V562" s="1" t="s">
        <v>8117</v>
      </c>
      <c r="W562" s="1" t="s">
        <v>6828</v>
      </c>
    </row>
    <row r="563" spans="1:23" x14ac:dyDescent="0.25">
      <c r="A563" s="1">
        <v>1005992</v>
      </c>
      <c r="B563" s="5" t="str">
        <f>VLOOKUP(H563,'FIPS Basin X-walk'!$A$2:$F$3224,6,FALSE)</f>
        <v>Gulf Coast Basin (LA, TX)</v>
      </c>
      <c r="C563" s="1" t="s">
        <v>20431</v>
      </c>
      <c r="D563" s="1"/>
      <c r="E563" s="1" t="s">
        <v>6828</v>
      </c>
      <c r="F563" s="1" t="s">
        <v>20432</v>
      </c>
      <c r="G563" s="1" t="s">
        <v>20416</v>
      </c>
      <c r="H563" s="1">
        <v>48039</v>
      </c>
      <c r="I563" s="1">
        <v>1005992</v>
      </c>
      <c r="J563" s="1">
        <v>29.070847000000001</v>
      </c>
      <c r="K563" s="1">
        <v>-95.750362999999993</v>
      </c>
      <c r="L563" s="1"/>
      <c r="M563" s="1" t="s">
        <v>1485</v>
      </c>
      <c r="N563" s="1" t="s">
        <v>9148</v>
      </c>
      <c r="O563" s="1">
        <v>2022</v>
      </c>
      <c r="P563" s="1">
        <v>77463</v>
      </c>
      <c r="Q563" s="1" t="s">
        <v>20433</v>
      </c>
      <c r="R563" s="1"/>
      <c r="S563" s="1" t="s">
        <v>24369</v>
      </c>
      <c r="T563" s="1" t="s">
        <v>6826</v>
      </c>
      <c r="U563" s="1"/>
      <c r="V563" s="1" t="s">
        <v>8117</v>
      </c>
      <c r="W563" s="1" t="s">
        <v>6826</v>
      </c>
    </row>
    <row r="564" spans="1:23" x14ac:dyDescent="0.25">
      <c r="A564" s="1">
        <v>1006016</v>
      </c>
      <c r="B564" s="5" t="str">
        <f>VLOOKUP(H564,'FIPS Basin X-walk'!$A$2:$F$3224,6,FALSE)</f>
        <v>Gulf Coast Basin (LA, TX)</v>
      </c>
      <c r="C564" s="1" t="s">
        <v>20444</v>
      </c>
      <c r="D564" s="1"/>
      <c r="E564" s="1"/>
      <c r="F564" s="1" t="s">
        <v>20445</v>
      </c>
      <c r="G564" s="1" t="s">
        <v>20416</v>
      </c>
      <c r="H564" s="1">
        <v>48039</v>
      </c>
      <c r="I564" s="1">
        <v>1006016</v>
      </c>
      <c r="J564" s="1">
        <v>28.928585000000002</v>
      </c>
      <c r="K564" s="1">
        <v>-95.315566000000004</v>
      </c>
      <c r="L564" s="1"/>
      <c r="M564" s="1" t="s">
        <v>1485</v>
      </c>
      <c r="N564" s="1" t="s">
        <v>9148</v>
      </c>
      <c r="O564" s="1">
        <v>2022</v>
      </c>
      <c r="P564" s="1">
        <v>77541</v>
      </c>
      <c r="Q564" s="1" t="s">
        <v>661</v>
      </c>
      <c r="R564" s="1"/>
      <c r="S564" s="1" t="s">
        <v>24359</v>
      </c>
      <c r="T564" s="1" t="s">
        <v>6826</v>
      </c>
      <c r="U564" s="1"/>
      <c r="V564" s="1" t="s">
        <v>20446</v>
      </c>
      <c r="W564" s="1" t="s">
        <v>6826</v>
      </c>
    </row>
    <row r="565" spans="1:23" x14ac:dyDescent="0.25">
      <c r="A565" s="1">
        <v>1006967</v>
      </c>
      <c r="B565" s="5" t="str">
        <f>VLOOKUP(H565,'FIPS Basin X-walk'!$A$2:$F$3224,6,FALSE)</f>
        <v>Gulf Coast Basin (LA, TX)</v>
      </c>
      <c r="C565" s="1" t="s">
        <v>20440</v>
      </c>
      <c r="D565" s="1"/>
      <c r="E565" s="1"/>
      <c r="F565" s="1" t="s">
        <v>20441</v>
      </c>
      <c r="G565" s="1" t="s">
        <v>20416</v>
      </c>
      <c r="H565" s="1">
        <v>48039</v>
      </c>
      <c r="I565" s="1">
        <v>1006967</v>
      </c>
      <c r="J565" s="1">
        <v>29.081543</v>
      </c>
      <c r="K565" s="1">
        <v>-95.741714000000002</v>
      </c>
      <c r="L565" s="1"/>
      <c r="M565" s="1" t="s">
        <v>1485</v>
      </c>
      <c r="N565" s="1" t="s">
        <v>9148</v>
      </c>
      <c r="O565" s="1">
        <v>2022</v>
      </c>
      <c r="P565" s="1">
        <v>77480</v>
      </c>
      <c r="Q565" s="1" t="s">
        <v>20442</v>
      </c>
      <c r="R565" s="1" t="s">
        <v>24414</v>
      </c>
      <c r="S565" s="1" t="s">
        <v>24473</v>
      </c>
      <c r="T565" s="1" t="s">
        <v>6826</v>
      </c>
      <c r="U565" s="1"/>
      <c r="V565" s="1" t="s">
        <v>20443</v>
      </c>
      <c r="W565" s="1" t="s">
        <v>6826</v>
      </c>
    </row>
    <row r="566" spans="1:23" x14ac:dyDescent="0.25">
      <c r="A566" s="1">
        <v>1014343</v>
      </c>
      <c r="B566" s="5" t="str">
        <f>VLOOKUP(H566,'FIPS Basin X-walk'!$A$2:$F$3224,6,FALSE)</f>
        <v>Gulf Coast Basin (LA, TX)</v>
      </c>
      <c r="C566" s="1" t="s">
        <v>27023</v>
      </c>
      <c r="D566" s="1"/>
      <c r="E566" s="1"/>
      <c r="F566" s="1" t="s">
        <v>20441</v>
      </c>
      <c r="G566" s="1" t="s">
        <v>20416</v>
      </c>
      <c r="H566" s="1">
        <v>48039</v>
      </c>
      <c r="I566" s="1">
        <v>1014343</v>
      </c>
      <c r="J566" s="1">
        <v>29.063258000000001</v>
      </c>
      <c r="K566" s="1">
        <v>-95.743183000000002</v>
      </c>
      <c r="L566" s="1"/>
      <c r="M566" s="1" t="s">
        <v>1485</v>
      </c>
      <c r="N566" s="1" t="s">
        <v>9148</v>
      </c>
      <c r="O566" s="1">
        <v>2022</v>
      </c>
      <c r="P566" s="1">
        <v>77480</v>
      </c>
      <c r="Q566" s="1" t="s">
        <v>27024</v>
      </c>
      <c r="R566" s="1"/>
      <c r="S566" s="1" t="s">
        <v>24387</v>
      </c>
      <c r="T566" s="1" t="s">
        <v>6826</v>
      </c>
      <c r="U566" s="1"/>
      <c r="V566" s="1" t="s">
        <v>7202</v>
      </c>
      <c r="W566" s="1" t="s">
        <v>6826</v>
      </c>
    </row>
    <row r="567" spans="1:23" x14ac:dyDescent="0.25">
      <c r="A567" s="1">
        <v>1001047</v>
      </c>
      <c r="B567" s="5" t="str">
        <f>VLOOKUP(H567,'FIPS Basin X-walk'!$A$2:$F$3224,6,FALSE)</f>
        <v>Gulf Coast Basin (LA, TX)</v>
      </c>
      <c r="C567" s="1" t="s">
        <v>20452</v>
      </c>
      <c r="D567" s="1"/>
      <c r="E567" s="1"/>
      <c r="F567" s="1" t="s">
        <v>18312</v>
      </c>
      <c r="G567" s="1" t="s">
        <v>1735</v>
      </c>
      <c r="H567" s="1">
        <v>48041</v>
      </c>
      <c r="I567" s="1">
        <v>1001047</v>
      </c>
      <c r="J567" s="1">
        <v>30.721699999999998</v>
      </c>
      <c r="K567" s="1">
        <v>-96.459900000000005</v>
      </c>
      <c r="L567" s="1"/>
      <c r="M567" s="1" t="s">
        <v>1485</v>
      </c>
      <c r="N567" s="1" t="s">
        <v>9148</v>
      </c>
      <c r="O567" s="1">
        <v>2022</v>
      </c>
      <c r="P567" s="1">
        <v>77807</v>
      </c>
      <c r="Q567" s="1" t="s">
        <v>20453</v>
      </c>
      <c r="R567" s="1"/>
      <c r="S567" s="1" t="s">
        <v>24355</v>
      </c>
      <c r="T567" s="1" t="s">
        <v>6826</v>
      </c>
      <c r="U567" s="1"/>
      <c r="V567" s="1" t="s">
        <v>24621</v>
      </c>
      <c r="W567" s="1" t="s">
        <v>6828</v>
      </c>
    </row>
    <row r="568" spans="1:23" x14ac:dyDescent="0.25">
      <c r="A568" s="1">
        <v>1002746</v>
      </c>
      <c r="B568" s="5" t="str">
        <f>VLOOKUP(H568,'FIPS Basin X-walk'!$A$2:$F$3224,6,FALSE)</f>
        <v>Gulf Coast Basin (LA, TX)</v>
      </c>
      <c r="C568" s="1" t="s">
        <v>20454</v>
      </c>
      <c r="D568" s="1"/>
      <c r="E568" s="1"/>
      <c r="F568" s="1" t="s">
        <v>20455</v>
      </c>
      <c r="G568" s="1" t="s">
        <v>20456</v>
      </c>
      <c r="H568" s="1">
        <v>48041</v>
      </c>
      <c r="I568" s="1">
        <v>1002746</v>
      </c>
      <c r="J568" s="1">
        <v>30.580390000000001</v>
      </c>
      <c r="K568" s="1">
        <v>-96.245810000000006</v>
      </c>
      <c r="L568" s="1"/>
      <c r="M568" s="1" t="s">
        <v>1485</v>
      </c>
      <c r="N568" s="1" t="s">
        <v>9148</v>
      </c>
      <c r="O568" s="1">
        <v>2022</v>
      </c>
      <c r="P568" s="1">
        <v>77845</v>
      </c>
      <c r="Q568" s="1" t="s">
        <v>20457</v>
      </c>
      <c r="R568" s="1"/>
      <c r="S568" s="1" t="s">
        <v>24358</v>
      </c>
      <c r="T568" s="1" t="s">
        <v>6826</v>
      </c>
      <c r="U568" s="1"/>
      <c r="V568" s="1" t="s">
        <v>20458</v>
      </c>
      <c r="W568" s="1" t="s">
        <v>6826</v>
      </c>
    </row>
    <row r="569" spans="1:23" x14ac:dyDescent="0.25">
      <c r="A569" s="1">
        <v>1009427</v>
      </c>
      <c r="B569" s="5" t="str">
        <f>VLOOKUP(H569,'FIPS Basin X-walk'!$A$2:$F$3224,6,FALSE)</f>
        <v>Illinois Basin</v>
      </c>
      <c r="C569" s="1" t="s">
        <v>12706</v>
      </c>
      <c r="D569" s="1"/>
      <c r="E569" s="1"/>
      <c r="F569" s="1" t="s">
        <v>12707</v>
      </c>
      <c r="G569" s="1" t="s">
        <v>3669</v>
      </c>
      <c r="H569" s="1">
        <v>21027</v>
      </c>
      <c r="I569" s="1">
        <v>1009427</v>
      </c>
      <c r="J569" s="1">
        <v>37.785556</v>
      </c>
      <c r="K569" s="1">
        <v>-86.486666999999997</v>
      </c>
      <c r="L569" s="1"/>
      <c r="M569" s="1" t="s">
        <v>1497</v>
      </c>
      <c r="N569" s="1" t="s">
        <v>12675</v>
      </c>
      <c r="O569" s="1">
        <v>2022</v>
      </c>
      <c r="P569" s="1">
        <v>40143</v>
      </c>
      <c r="Q569" s="1" t="s">
        <v>755</v>
      </c>
      <c r="R569" s="1"/>
      <c r="S569" s="1">
        <v>486210</v>
      </c>
      <c r="T569" s="1" t="s">
        <v>6826</v>
      </c>
      <c r="U569" s="1"/>
      <c r="V569" s="1" t="s">
        <v>8019</v>
      </c>
      <c r="W569" s="1" t="s">
        <v>6826</v>
      </c>
    </row>
    <row r="570" spans="1:23" x14ac:dyDescent="0.25">
      <c r="A570" s="1">
        <v>1006808</v>
      </c>
      <c r="B570" s="5" t="str">
        <f>VLOOKUP(H570,'FIPS Basin X-walk'!$A$2:$F$3224,6,FALSE)</f>
        <v>Florida Platform</v>
      </c>
      <c r="C570" s="1" t="s">
        <v>9644</v>
      </c>
      <c r="D570" s="1"/>
      <c r="E570" s="1"/>
      <c r="F570" s="1" t="s">
        <v>9645</v>
      </c>
      <c r="G570" s="1" t="s">
        <v>1654</v>
      </c>
      <c r="H570" s="1">
        <v>12009</v>
      </c>
      <c r="I570" s="1">
        <v>1006808</v>
      </c>
      <c r="J570" s="1">
        <v>28.366099999999999</v>
      </c>
      <c r="K570" s="1">
        <v>-80.794700000000006</v>
      </c>
      <c r="L570" s="1"/>
      <c r="M570" s="1" t="s">
        <v>1506</v>
      </c>
      <c r="N570" s="1" t="s">
        <v>9619</v>
      </c>
      <c r="O570" s="1">
        <v>2022</v>
      </c>
      <c r="P570" s="1">
        <v>32926</v>
      </c>
      <c r="Q570" s="1" t="s">
        <v>9646</v>
      </c>
      <c r="R570" s="1"/>
      <c r="S570" s="1" t="s">
        <v>24355</v>
      </c>
      <c r="T570" s="1" t="s">
        <v>6826</v>
      </c>
      <c r="U570" s="1"/>
      <c r="V570" s="1" t="s">
        <v>9640</v>
      </c>
      <c r="W570" s="1" t="s">
        <v>6828</v>
      </c>
    </row>
    <row r="571" spans="1:23" x14ac:dyDescent="0.25">
      <c r="A571" s="1">
        <v>1007650</v>
      </c>
      <c r="B571" s="5" t="str">
        <f>VLOOKUP(H571,'FIPS Basin X-walk'!$A$2:$F$3224,6,FALSE)</f>
        <v>Florida Platform</v>
      </c>
      <c r="C571" s="1" t="s">
        <v>9647</v>
      </c>
      <c r="D571" s="1"/>
      <c r="E571" s="1"/>
      <c r="F571" s="1" t="s">
        <v>9645</v>
      </c>
      <c r="G571" s="1" t="s">
        <v>1654</v>
      </c>
      <c r="H571" s="1">
        <v>12009</v>
      </c>
      <c r="I571" s="1">
        <v>1007650</v>
      </c>
      <c r="J571" s="1">
        <v>28.4694</v>
      </c>
      <c r="K571" s="1">
        <v>-80.764200000000002</v>
      </c>
      <c r="L571" s="1"/>
      <c r="M571" s="1" t="s">
        <v>1506</v>
      </c>
      <c r="N571" s="1" t="s">
        <v>9619</v>
      </c>
      <c r="O571" s="1">
        <v>2022</v>
      </c>
      <c r="P571" s="1">
        <v>32927</v>
      </c>
      <c r="Q571" s="1" t="s">
        <v>9648</v>
      </c>
      <c r="R571" s="1"/>
      <c r="S571" s="1" t="s">
        <v>24355</v>
      </c>
      <c r="T571" s="1" t="s">
        <v>6826</v>
      </c>
      <c r="U571" s="1"/>
      <c r="V571" s="1" t="s">
        <v>9640</v>
      </c>
      <c r="W571" s="1" t="s">
        <v>6828</v>
      </c>
    </row>
    <row r="572" spans="1:23" x14ac:dyDescent="0.25">
      <c r="A572" s="1">
        <v>1006591</v>
      </c>
      <c r="B572" s="5" t="str">
        <f>VLOOKUP(H572,'FIPS Basin X-walk'!$A$2:$F$3224,6,FALSE)</f>
        <v>Florida Platform</v>
      </c>
      <c r="C572" s="1" t="s">
        <v>25742</v>
      </c>
      <c r="D572" s="1"/>
      <c r="E572" s="1"/>
      <c r="F572" s="1" t="s">
        <v>25743</v>
      </c>
      <c r="G572" s="1" t="s">
        <v>1654</v>
      </c>
      <c r="H572" s="1">
        <v>12009</v>
      </c>
      <c r="I572" s="1">
        <v>1006591</v>
      </c>
      <c r="J572" s="1">
        <v>28.493300000000001</v>
      </c>
      <c r="K572" s="1">
        <v>-80.782499999999999</v>
      </c>
      <c r="L572" s="1"/>
      <c r="M572" s="1" t="s">
        <v>1506</v>
      </c>
      <c r="N572" s="1" t="s">
        <v>9619</v>
      </c>
      <c r="O572" s="1">
        <v>2022</v>
      </c>
      <c r="P572" s="1">
        <v>32780</v>
      </c>
      <c r="Q572" s="1" t="s">
        <v>25744</v>
      </c>
      <c r="R572" s="1"/>
      <c r="S572" s="1" t="s">
        <v>24355</v>
      </c>
      <c r="T572" s="1" t="s">
        <v>6826</v>
      </c>
      <c r="U572" s="1"/>
      <c r="V572" s="1" t="s">
        <v>24710</v>
      </c>
      <c r="W572" s="1" t="s">
        <v>6828</v>
      </c>
    </row>
    <row r="573" spans="1:23" x14ac:dyDescent="0.25">
      <c r="A573" s="1">
        <v>1005023</v>
      </c>
      <c r="B573" s="5" t="str">
        <f>VLOOKUP(H573,'FIPS Basin X-walk'!$A$2:$F$3224,6,FALSE)</f>
        <v>Florida Platform</v>
      </c>
      <c r="C573" s="1" t="s">
        <v>9652</v>
      </c>
      <c r="D573" s="1"/>
      <c r="E573" s="1"/>
      <c r="F573" s="1" t="s">
        <v>9645</v>
      </c>
      <c r="G573" s="1" t="s">
        <v>9649</v>
      </c>
      <c r="H573" s="1">
        <v>12009</v>
      </c>
      <c r="I573" s="1">
        <v>1005023</v>
      </c>
      <c r="J573" s="1">
        <v>28.395856999999999</v>
      </c>
      <c r="K573" s="1">
        <v>-80.820761000000005</v>
      </c>
      <c r="L573" s="1"/>
      <c r="M573" s="1" t="s">
        <v>1506</v>
      </c>
      <c r="N573" s="1" t="s">
        <v>9619</v>
      </c>
      <c r="O573" s="1">
        <v>2022</v>
      </c>
      <c r="P573" s="1">
        <v>32926</v>
      </c>
      <c r="Q573" s="1" t="s">
        <v>9653</v>
      </c>
      <c r="R573" s="1"/>
      <c r="S573" s="1" t="s">
        <v>24358</v>
      </c>
      <c r="T573" s="1" t="s">
        <v>6826</v>
      </c>
      <c r="U573" s="1"/>
      <c r="V573" s="1" t="s">
        <v>25447</v>
      </c>
      <c r="W573" s="1" t="s">
        <v>6826</v>
      </c>
    </row>
    <row r="574" spans="1:23" x14ac:dyDescent="0.25">
      <c r="A574" s="1">
        <v>1004229</v>
      </c>
      <c r="B574" s="5" t="str">
        <f>VLOOKUP(H574,'FIPS Basin X-walk'!$A$2:$F$3224,6,FALSE)</f>
        <v>Florida Platform</v>
      </c>
      <c r="C574" s="1" t="s">
        <v>9650</v>
      </c>
      <c r="D574" s="1"/>
      <c r="E574" s="1"/>
      <c r="F574" s="1" t="s">
        <v>9651</v>
      </c>
      <c r="G574" s="1" t="s">
        <v>9649</v>
      </c>
      <c r="H574" s="1">
        <v>12009</v>
      </c>
      <c r="I574" s="1">
        <v>1004229</v>
      </c>
      <c r="J574" s="1">
        <v>27.952165000000001</v>
      </c>
      <c r="K574" s="1">
        <v>-80.536618000000004</v>
      </c>
      <c r="L574" s="1"/>
      <c r="M574" s="1" t="s">
        <v>1506</v>
      </c>
      <c r="N574" s="1" t="s">
        <v>9619</v>
      </c>
      <c r="O574" s="1">
        <v>2022</v>
      </c>
      <c r="P574" s="1">
        <v>32955</v>
      </c>
      <c r="Q574" s="1" t="s">
        <v>1371</v>
      </c>
      <c r="R574" s="1"/>
      <c r="S574" s="1" t="s">
        <v>24359</v>
      </c>
      <c r="T574" s="1" t="s">
        <v>6826</v>
      </c>
      <c r="U574" s="1"/>
      <c r="V574" s="1" t="s">
        <v>9640</v>
      </c>
      <c r="W574" s="1" t="s">
        <v>6826</v>
      </c>
    </row>
    <row r="575" spans="1:23" x14ac:dyDescent="0.25">
      <c r="A575" s="1">
        <v>1009167</v>
      </c>
      <c r="B575" s="5" t="str">
        <f>VLOOKUP(H575,'FIPS Basin X-walk'!$A$2:$F$3224,6,FALSE)</f>
        <v>New England Province</v>
      </c>
      <c r="C575" s="1" t="s">
        <v>13998</v>
      </c>
      <c r="D575" s="1"/>
      <c r="E575" s="1"/>
      <c r="F575" s="1" t="s">
        <v>13999</v>
      </c>
      <c r="G575" s="1" t="s">
        <v>1587</v>
      </c>
      <c r="H575" s="1">
        <v>25005</v>
      </c>
      <c r="I575" s="1">
        <v>1009167</v>
      </c>
      <c r="J575" s="1">
        <v>41.672800000000002</v>
      </c>
      <c r="K575" s="1">
        <v>-70.998900000000006</v>
      </c>
      <c r="L575" s="1"/>
      <c r="M575" s="1" t="s">
        <v>1513</v>
      </c>
      <c r="N575" s="1" t="s">
        <v>13980</v>
      </c>
      <c r="O575" s="1">
        <v>2022</v>
      </c>
      <c r="P575" s="1">
        <v>2747</v>
      </c>
      <c r="Q575" s="1" t="s">
        <v>14000</v>
      </c>
      <c r="R575" s="1"/>
      <c r="S575" s="1" t="s">
        <v>24355</v>
      </c>
      <c r="T575" s="1" t="s">
        <v>6826</v>
      </c>
      <c r="U575" s="1"/>
      <c r="V575" s="1" t="s">
        <v>14001</v>
      </c>
      <c r="W575" s="1" t="s">
        <v>6828</v>
      </c>
    </row>
    <row r="576" spans="1:23" x14ac:dyDescent="0.25">
      <c r="A576" s="1">
        <v>1001294</v>
      </c>
      <c r="B576" s="5" t="str">
        <f>VLOOKUP(H576,'FIPS Basin X-walk'!$A$2:$F$3224,6,FALSE)</f>
        <v>New England Province</v>
      </c>
      <c r="C576" s="1" t="s">
        <v>13994</v>
      </c>
      <c r="D576" s="1"/>
      <c r="E576" s="1"/>
      <c r="F576" s="1" t="s">
        <v>13995</v>
      </c>
      <c r="G576" s="1" t="s">
        <v>1587</v>
      </c>
      <c r="H576" s="1">
        <v>25005</v>
      </c>
      <c r="I576" s="1">
        <v>1001294</v>
      </c>
      <c r="J576" s="1">
        <v>41.831200000000003</v>
      </c>
      <c r="K576" s="1">
        <v>-71.123900000000006</v>
      </c>
      <c r="L576" s="1"/>
      <c r="M576" s="1" t="s">
        <v>1513</v>
      </c>
      <c r="N576" s="1" t="s">
        <v>13980</v>
      </c>
      <c r="O576" s="1">
        <v>2022</v>
      </c>
      <c r="P576" s="1">
        <v>2715</v>
      </c>
      <c r="Q576" s="1" t="s">
        <v>13996</v>
      </c>
      <c r="R576" s="1"/>
      <c r="S576" s="1" t="s">
        <v>24355</v>
      </c>
      <c r="T576" s="1" t="s">
        <v>6826</v>
      </c>
      <c r="U576" s="1"/>
      <c r="V576" s="1" t="s">
        <v>13997</v>
      </c>
      <c r="W576" s="1" t="s">
        <v>6828</v>
      </c>
    </row>
    <row r="577" spans="1:23" x14ac:dyDescent="0.25">
      <c r="A577" s="1">
        <v>1000667</v>
      </c>
      <c r="B577" s="5" t="str">
        <f>VLOOKUP(H577,'FIPS Basin X-walk'!$A$2:$F$3224,6,FALSE)</f>
        <v>New England Province</v>
      </c>
      <c r="C577" s="1" t="s">
        <v>14002</v>
      </c>
      <c r="D577" s="1"/>
      <c r="E577" s="1"/>
      <c r="F577" s="1" t="s">
        <v>14003</v>
      </c>
      <c r="G577" s="1" t="s">
        <v>1587</v>
      </c>
      <c r="H577" s="1">
        <v>25005</v>
      </c>
      <c r="I577" s="1">
        <v>1000667</v>
      </c>
      <c r="J577" s="1">
        <v>41.865299999999998</v>
      </c>
      <c r="K577" s="1">
        <v>-71.106099999999998</v>
      </c>
      <c r="L577" s="1"/>
      <c r="M577" s="1" t="s">
        <v>1513</v>
      </c>
      <c r="N577" s="1" t="s">
        <v>13980</v>
      </c>
      <c r="O577" s="1">
        <v>2022</v>
      </c>
      <c r="P577" s="1">
        <v>2780</v>
      </c>
      <c r="Q577" s="1" t="s">
        <v>14004</v>
      </c>
      <c r="R577" s="1"/>
      <c r="S577" s="1" t="s">
        <v>24355</v>
      </c>
      <c r="T577" s="1" t="s">
        <v>6826</v>
      </c>
      <c r="U577" s="1"/>
      <c r="V577" s="1" t="s">
        <v>14005</v>
      </c>
      <c r="W577" s="1" t="s">
        <v>6828</v>
      </c>
    </row>
    <row r="578" spans="1:23" x14ac:dyDescent="0.25">
      <c r="A578" s="1">
        <v>1004848</v>
      </c>
      <c r="B578" s="5" t="str">
        <f>VLOOKUP(H578,'FIPS Basin X-walk'!$A$2:$F$3224,6,FALSE)</f>
        <v>Appalachian Basin</v>
      </c>
      <c r="C578" s="1" t="s">
        <v>25406</v>
      </c>
      <c r="D578" s="1"/>
      <c r="E578" s="1"/>
      <c r="F578" s="1" t="s">
        <v>9451</v>
      </c>
      <c r="G578" s="1" t="s">
        <v>22414</v>
      </c>
      <c r="H578" s="1">
        <v>51520</v>
      </c>
      <c r="I578" s="1">
        <v>1004848</v>
      </c>
      <c r="J578" s="1">
        <v>36.603074999999997</v>
      </c>
      <c r="K578" s="1">
        <v>-82.153334000000001</v>
      </c>
      <c r="L578" s="1"/>
      <c r="M578" s="1" t="s">
        <v>1486</v>
      </c>
      <c r="N578" s="1" t="s">
        <v>15119</v>
      </c>
      <c r="O578" s="1">
        <v>2022</v>
      </c>
      <c r="P578" s="1">
        <v>24201</v>
      </c>
      <c r="Q578" s="1" t="s">
        <v>25407</v>
      </c>
      <c r="R578" s="1"/>
      <c r="S578" s="1" t="s">
        <v>24358</v>
      </c>
      <c r="T578" s="1" t="s">
        <v>6826</v>
      </c>
      <c r="U578" s="1"/>
      <c r="V578" s="1" t="s">
        <v>25408</v>
      </c>
      <c r="W578" s="1" t="s">
        <v>6826</v>
      </c>
    </row>
    <row r="579" spans="1:23" x14ac:dyDescent="0.25">
      <c r="A579" s="1">
        <v>1005481</v>
      </c>
      <c r="B579" s="5" t="str">
        <f>VLOOKUP(H579,'FIPS Basin X-walk'!$A$2:$F$3224,6,FALSE)</f>
        <v>New England Province</v>
      </c>
      <c r="C579" s="1" t="s">
        <v>14006</v>
      </c>
      <c r="D579" s="1"/>
      <c r="E579" s="1"/>
      <c r="F579" s="1" t="s">
        <v>14007</v>
      </c>
      <c r="G579" s="1" t="s">
        <v>14008</v>
      </c>
      <c r="H579" s="1">
        <v>25005</v>
      </c>
      <c r="I579" s="1">
        <v>1005481</v>
      </c>
      <c r="J579" s="1">
        <v>41.701397999999998</v>
      </c>
      <c r="K579" s="1">
        <v>-71.155837000000005</v>
      </c>
      <c r="L579" s="1"/>
      <c r="M579" s="1" t="s">
        <v>1513</v>
      </c>
      <c r="N579" s="1" t="s">
        <v>13980</v>
      </c>
      <c r="O579" s="1">
        <v>2022</v>
      </c>
      <c r="P579" s="1">
        <v>2722</v>
      </c>
      <c r="Q579" s="1" t="s">
        <v>1392</v>
      </c>
      <c r="R579" s="1"/>
      <c r="S579" s="1" t="s">
        <v>24359</v>
      </c>
      <c r="T579" s="1" t="s">
        <v>6826</v>
      </c>
      <c r="U579" s="1"/>
      <c r="V579" s="1" t="s">
        <v>12431</v>
      </c>
      <c r="W579" s="1" t="s">
        <v>6826</v>
      </c>
    </row>
    <row r="580" spans="1:23" x14ac:dyDescent="0.25">
      <c r="A580" s="1">
        <v>1003532</v>
      </c>
      <c r="B580" s="5" t="str">
        <f>VLOOKUP(H580,'FIPS Basin X-walk'!$A$2:$F$3224,6,FALSE)</f>
        <v>New England Province</v>
      </c>
      <c r="C580" s="1" t="s">
        <v>14009</v>
      </c>
      <c r="D580" s="1"/>
      <c r="E580" s="1"/>
      <c r="F580" s="1" t="s">
        <v>14003</v>
      </c>
      <c r="G580" s="1" t="s">
        <v>14008</v>
      </c>
      <c r="H580" s="1">
        <v>25005</v>
      </c>
      <c r="I580" s="1">
        <v>1003532</v>
      </c>
      <c r="J580" s="1">
        <v>41.922989999999999</v>
      </c>
      <c r="K580" s="1">
        <v>-71.086477000000002</v>
      </c>
      <c r="L580" s="1"/>
      <c r="M580" s="1" t="s">
        <v>1513</v>
      </c>
      <c r="N580" s="1" t="s">
        <v>13980</v>
      </c>
      <c r="O580" s="1">
        <v>2022</v>
      </c>
      <c r="P580" s="1">
        <v>2780</v>
      </c>
      <c r="Q580" s="1" t="s">
        <v>14010</v>
      </c>
      <c r="R580" s="1"/>
      <c r="S580" s="1" t="s">
        <v>24358</v>
      </c>
      <c r="T580" s="1" t="s">
        <v>6826</v>
      </c>
      <c r="U580" s="1"/>
      <c r="V580" s="1" t="s">
        <v>6878</v>
      </c>
      <c r="W580" s="1" t="s">
        <v>6826</v>
      </c>
    </row>
    <row r="581" spans="1:23" x14ac:dyDescent="0.25">
      <c r="A581" s="1">
        <v>1002773</v>
      </c>
      <c r="B581" s="5" t="str">
        <f>VLOOKUP(H581,'FIPS Basin X-walk'!$A$2:$F$3224,6,FALSE)</f>
        <v>Montana Folded Belt</v>
      </c>
      <c r="C581" s="1" t="s">
        <v>15750</v>
      </c>
      <c r="D581" s="1"/>
      <c r="E581" s="1"/>
      <c r="F581" s="1" t="s">
        <v>15751</v>
      </c>
      <c r="G581" s="1" t="s">
        <v>15752</v>
      </c>
      <c r="H581" s="1">
        <v>30007</v>
      </c>
      <c r="I581" s="1">
        <v>1002773</v>
      </c>
      <c r="J581" s="1">
        <v>46.326388999999999</v>
      </c>
      <c r="K581" s="1">
        <v>-111.616666</v>
      </c>
      <c r="L581" s="1"/>
      <c r="M581" s="1" t="s">
        <v>1533</v>
      </c>
      <c r="N581" s="1" t="s">
        <v>15748</v>
      </c>
      <c r="O581" s="1">
        <v>2022</v>
      </c>
      <c r="P581" s="1">
        <v>59644</v>
      </c>
      <c r="Q581" s="1" t="s">
        <v>15753</v>
      </c>
      <c r="R581" s="1"/>
      <c r="S581" s="1" t="s">
        <v>24397</v>
      </c>
      <c r="T581" s="1" t="s">
        <v>6826</v>
      </c>
      <c r="U581" s="1"/>
      <c r="V581" s="1" t="s">
        <v>14684</v>
      </c>
      <c r="W581" s="1" t="s">
        <v>6826</v>
      </c>
    </row>
    <row r="582" spans="1:23" x14ac:dyDescent="0.25">
      <c r="A582" s="1">
        <v>1000116</v>
      </c>
      <c r="B582" s="5" t="str">
        <f>VLOOKUP(H582,'FIPS Basin X-walk'!$A$2:$F$3224,6,FALSE)</f>
        <v>New England Province</v>
      </c>
      <c r="C582" s="1" t="s">
        <v>16676</v>
      </c>
      <c r="D582" s="1"/>
      <c r="E582" s="1"/>
      <c r="F582" s="1" t="s">
        <v>16663</v>
      </c>
      <c r="G582" s="1" t="s">
        <v>1659</v>
      </c>
      <c r="H582" s="1">
        <v>36005</v>
      </c>
      <c r="I582" s="1">
        <v>1000116</v>
      </c>
      <c r="J582" s="1">
        <v>40.798900000000003</v>
      </c>
      <c r="K582" s="1">
        <v>-73.914699999999996</v>
      </c>
      <c r="L582" s="1"/>
      <c r="M582" s="1" t="s">
        <v>1481</v>
      </c>
      <c r="N582" s="1" t="s">
        <v>16632</v>
      </c>
      <c r="O582" s="1">
        <v>2022</v>
      </c>
      <c r="P582" s="1">
        <v>10454</v>
      </c>
      <c r="Q582" s="1" t="s">
        <v>16677</v>
      </c>
      <c r="R582" s="1"/>
      <c r="S582" s="1" t="s">
        <v>24355</v>
      </c>
      <c r="T582" s="1" t="s">
        <v>6826</v>
      </c>
      <c r="U582" s="1"/>
      <c r="V582" s="1" t="s">
        <v>16668</v>
      </c>
      <c r="W582" s="1" t="s">
        <v>6828</v>
      </c>
    </row>
    <row r="583" spans="1:23" x14ac:dyDescent="0.25">
      <c r="A583" s="1">
        <v>1000461</v>
      </c>
      <c r="B583" s="5" t="str">
        <f>VLOOKUP(H583,'FIPS Basin X-walk'!$A$2:$F$3224,6,FALSE)</f>
        <v>New England Province</v>
      </c>
      <c r="C583" s="1" t="s">
        <v>16662</v>
      </c>
      <c r="D583" s="1"/>
      <c r="E583" s="1"/>
      <c r="F583" s="1" t="s">
        <v>16663</v>
      </c>
      <c r="G583" s="1" t="s">
        <v>1659</v>
      </c>
      <c r="H583" s="1">
        <v>36005</v>
      </c>
      <c r="I583" s="1">
        <v>1000461</v>
      </c>
      <c r="J583" s="1">
        <v>40.869700000000002</v>
      </c>
      <c r="K583" s="1">
        <v>-73.825800000000001</v>
      </c>
      <c r="L583" s="1"/>
      <c r="M583" s="1" t="s">
        <v>1481</v>
      </c>
      <c r="N583" s="1" t="s">
        <v>16632</v>
      </c>
      <c r="O583" s="1">
        <v>2022</v>
      </c>
      <c r="P583" s="1">
        <v>10475</v>
      </c>
      <c r="Q583" s="1" t="s">
        <v>16664</v>
      </c>
      <c r="R583" s="1"/>
      <c r="S583" s="1" t="s">
        <v>24525</v>
      </c>
      <c r="T583" s="1" t="s">
        <v>6828</v>
      </c>
      <c r="U583" s="1"/>
      <c r="V583" s="1" t="s">
        <v>16665</v>
      </c>
      <c r="W583" s="1" t="s">
        <v>6828</v>
      </c>
    </row>
    <row r="584" spans="1:23" x14ac:dyDescent="0.25">
      <c r="A584" s="1">
        <v>1005913</v>
      </c>
      <c r="B584" s="5" t="str">
        <f>VLOOKUP(H584,'FIPS Basin X-walk'!$A$2:$F$3224,6,FALSE)</f>
        <v>New England Province</v>
      </c>
      <c r="C584" s="1" t="s">
        <v>16666</v>
      </c>
      <c r="D584" s="1"/>
      <c r="E584" s="1"/>
      <c r="F584" s="1" t="s">
        <v>16663</v>
      </c>
      <c r="G584" s="1" t="s">
        <v>1659</v>
      </c>
      <c r="H584" s="1">
        <v>36005</v>
      </c>
      <c r="I584" s="1">
        <v>1005913</v>
      </c>
      <c r="J584" s="1">
        <v>40.7988</v>
      </c>
      <c r="K584" s="1">
        <v>-73.909300000000002</v>
      </c>
      <c r="L584" s="1"/>
      <c r="M584" s="1" t="s">
        <v>1481</v>
      </c>
      <c r="N584" s="1" t="s">
        <v>16632</v>
      </c>
      <c r="O584" s="1">
        <v>2022</v>
      </c>
      <c r="P584" s="1">
        <v>10454</v>
      </c>
      <c r="Q584" s="1" t="s">
        <v>16667</v>
      </c>
      <c r="R584" s="1"/>
      <c r="S584" s="1" t="s">
        <v>24355</v>
      </c>
      <c r="T584" s="1" t="s">
        <v>6826</v>
      </c>
      <c r="U584" s="1"/>
      <c r="V584" s="1" t="s">
        <v>16668</v>
      </c>
      <c r="W584" s="1" t="s">
        <v>6828</v>
      </c>
    </row>
    <row r="585" spans="1:23" x14ac:dyDescent="0.25">
      <c r="A585" s="1">
        <v>1007716</v>
      </c>
      <c r="B585" s="5" t="str">
        <f>VLOOKUP(H585,'FIPS Basin X-walk'!$A$2:$F$3224,6,FALSE)</f>
        <v>New England Province</v>
      </c>
      <c r="C585" s="1" t="s">
        <v>16673</v>
      </c>
      <c r="D585" s="1"/>
      <c r="E585" s="1"/>
      <c r="F585" s="1" t="s">
        <v>16663</v>
      </c>
      <c r="G585" s="1" t="s">
        <v>16670</v>
      </c>
      <c r="H585" s="1">
        <v>36005</v>
      </c>
      <c r="I585" s="1">
        <v>1007716</v>
      </c>
      <c r="J585" s="1">
        <v>40.841700000000003</v>
      </c>
      <c r="K585" s="1">
        <v>-73.860140000000001</v>
      </c>
      <c r="L585" s="1"/>
      <c r="M585" s="1" t="s">
        <v>1481</v>
      </c>
      <c r="N585" s="1" t="s">
        <v>16632</v>
      </c>
      <c r="O585" s="1">
        <v>2022</v>
      </c>
      <c r="P585" s="1">
        <v>10462</v>
      </c>
      <c r="Q585" s="1" t="s">
        <v>16674</v>
      </c>
      <c r="R585" s="1"/>
      <c r="S585" s="1" t="s">
        <v>25647</v>
      </c>
      <c r="T585" s="1" t="s">
        <v>6826</v>
      </c>
      <c r="U585" s="1"/>
      <c r="V585" s="1" t="s">
        <v>16675</v>
      </c>
      <c r="W585" s="1" t="s">
        <v>6826</v>
      </c>
    </row>
    <row r="586" spans="1:23" x14ac:dyDescent="0.25">
      <c r="A586" s="1">
        <v>1009558</v>
      </c>
      <c r="B586" s="5" t="str">
        <f>VLOOKUP(H586,'FIPS Basin X-walk'!$A$2:$F$3224,6,FALSE)</f>
        <v>New England Province</v>
      </c>
      <c r="C586" s="1" t="s">
        <v>16669</v>
      </c>
      <c r="D586" s="1"/>
      <c r="E586" s="1"/>
      <c r="F586" s="1" t="s">
        <v>1659</v>
      </c>
      <c r="G586" s="1" t="s">
        <v>16670</v>
      </c>
      <c r="H586" s="1">
        <v>36005</v>
      </c>
      <c r="I586" s="1">
        <v>1009558</v>
      </c>
      <c r="J586" s="1">
        <v>40.879910000000002</v>
      </c>
      <c r="K586" s="1">
        <v>-73.880660000000006</v>
      </c>
      <c r="L586" s="1"/>
      <c r="M586" s="1" t="s">
        <v>1481</v>
      </c>
      <c r="N586" s="1" t="s">
        <v>16632</v>
      </c>
      <c r="O586" s="1">
        <v>2022</v>
      </c>
      <c r="P586" s="1">
        <v>10467</v>
      </c>
      <c r="Q586" s="1" t="s">
        <v>16671</v>
      </c>
      <c r="R586" s="1"/>
      <c r="S586" s="1" t="s">
        <v>24371</v>
      </c>
      <c r="T586" s="1" t="s">
        <v>6828</v>
      </c>
      <c r="U586" s="1"/>
      <c r="V586" s="1" t="s">
        <v>16672</v>
      </c>
      <c r="W586" s="1" t="s">
        <v>6826</v>
      </c>
    </row>
    <row r="587" spans="1:23" x14ac:dyDescent="0.25">
      <c r="A587" s="1">
        <v>1009825</v>
      </c>
      <c r="B587" s="5" t="str">
        <f>VLOOKUP(H587,'FIPS Basin X-walk'!$A$2:$F$3224,6,FALSE)</f>
        <v>New England Province</v>
      </c>
      <c r="C587" s="1" t="s">
        <v>16678</v>
      </c>
      <c r="D587" s="1"/>
      <c r="E587" s="1"/>
      <c r="F587" s="1" t="s">
        <v>1659</v>
      </c>
      <c r="G587" s="1" t="s">
        <v>16670</v>
      </c>
      <c r="H587" s="1">
        <v>36005</v>
      </c>
      <c r="I587" s="1">
        <v>1009825</v>
      </c>
      <c r="J587" s="1">
        <v>40.851120000000002</v>
      </c>
      <c r="K587" s="1">
        <v>-73.844350000000006</v>
      </c>
      <c r="L587" s="1"/>
      <c r="M587" s="1" t="s">
        <v>1481</v>
      </c>
      <c r="N587" s="1" t="s">
        <v>16632</v>
      </c>
      <c r="O587" s="1">
        <v>2022</v>
      </c>
      <c r="P587" s="1">
        <v>10461</v>
      </c>
      <c r="Q587" s="1" t="s">
        <v>26151</v>
      </c>
      <c r="R587" s="1"/>
      <c r="S587" s="1" t="s">
        <v>24371</v>
      </c>
      <c r="T587" s="1" t="s">
        <v>6826</v>
      </c>
      <c r="U587" s="1"/>
      <c r="V587" s="1" t="s">
        <v>16672</v>
      </c>
      <c r="W587" s="1" t="s">
        <v>6826</v>
      </c>
    </row>
    <row r="588" spans="1:23" x14ac:dyDescent="0.25">
      <c r="A588" s="1">
        <v>1001563</v>
      </c>
      <c r="B588" s="5" t="str">
        <f>VLOOKUP(H588,'FIPS Basin X-walk'!$A$2:$F$3224,6,FALSE)</f>
        <v>Appalachian Basin (Eastern Overthrust Area)</v>
      </c>
      <c r="C588" s="1" t="s">
        <v>22761</v>
      </c>
      <c r="D588" s="1"/>
      <c r="E588" s="1"/>
      <c r="F588" s="1" t="s">
        <v>22762</v>
      </c>
      <c r="G588" s="1" t="s">
        <v>22760</v>
      </c>
      <c r="H588" s="1">
        <v>54009</v>
      </c>
      <c r="I588" s="1">
        <v>1001563</v>
      </c>
      <c r="J588" s="1">
        <v>40.343609999999998</v>
      </c>
      <c r="K588" s="1">
        <v>-80.606669999999994</v>
      </c>
      <c r="L588" s="1"/>
      <c r="M588" s="1" t="s">
        <v>1521</v>
      </c>
      <c r="N588" s="1" t="s">
        <v>22744</v>
      </c>
      <c r="O588" s="1">
        <v>2022</v>
      </c>
      <c r="P588" s="1">
        <v>26037</v>
      </c>
      <c r="Q588" s="1" t="s">
        <v>22763</v>
      </c>
      <c r="R588" s="1"/>
      <c r="S588" s="1" t="s">
        <v>24423</v>
      </c>
      <c r="T588" s="1" t="s">
        <v>6826</v>
      </c>
      <c r="U588" s="1"/>
      <c r="V588" s="1" t="s">
        <v>10904</v>
      </c>
      <c r="W588" s="1" t="s">
        <v>6826</v>
      </c>
    </row>
    <row r="589" spans="1:23" x14ac:dyDescent="0.25">
      <c r="A589" s="1">
        <v>1005589</v>
      </c>
      <c r="B589" s="5" t="str">
        <f>VLOOKUP(H589,'FIPS Basin X-walk'!$A$2:$F$3224,6,FALSE)</f>
        <v>Sioux Uplift</v>
      </c>
      <c r="C589" s="1" t="s">
        <v>19892</v>
      </c>
      <c r="D589" s="1"/>
      <c r="E589" s="1"/>
      <c r="F589" s="1" t="s">
        <v>13854</v>
      </c>
      <c r="G589" s="1" t="s">
        <v>1590</v>
      </c>
      <c r="H589" s="1">
        <v>46011</v>
      </c>
      <c r="I589" s="1">
        <v>1005589</v>
      </c>
      <c r="J589" s="1">
        <v>44.396099999999997</v>
      </c>
      <c r="K589" s="1">
        <v>-96.533299999999997</v>
      </c>
      <c r="L589" s="1"/>
      <c r="M589" s="1" t="s">
        <v>1562</v>
      </c>
      <c r="N589" s="1" t="s">
        <v>19888</v>
      </c>
      <c r="O589" s="1">
        <v>2022</v>
      </c>
      <c r="P589" s="1">
        <v>57026</v>
      </c>
      <c r="Q589" s="1" t="s">
        <v>19893</v>
      </c>
      <c r="R589" s="1"/>
      <c r="S589" s="1" t="s">
        <v>24355</v>
      </c>
      <c r="T589" s="1" t="s">
        <v>6826</v>
      </c>
      <c r="U589" s="1"/>
      <c r="V589" s="1" t="s">
        <v>15803</v>
      </c>
      <c r="W589" s="1" t="s">
        <v>6828</v>
      </c>
    </row>
    <row r="590" spans="1:23" x14ac:dyDescent="0.25">
      <c r="A590" s="1">
        <v>1003779</v>
      </c>
      <c r="B590" s="5" t="str">
        <f>VLOOKUP(H590,'FIPS Basin X-walk'!$A$2:$F$3224,6,FALSE)</f>
        <v>Sioux Uplift</v>
      </c>
      <c r="C590" s="1" t="s">
        <v>19894</v>
      </c>
      <c r="D590" s="1"/>
      <c r="E590" s="1"/>
      <c r="F590" s="1" t="s">
        <v>9100</v>
      </c>
      <c r="G590" s="1" t="s">
        <v>19895</v>
      </c>
      <c r="H590" s="1">
        <v>46011</v>
      </c>
      <c r="I590" s="1">
        <v>1003779</v>
      </c>
      <c r="J590" s="1">
        <v>44.293100000000003</v>
      </c>
      <c r="K590" s="1">
        <v>-96.692599999999999</v>
      </c>
      <c r="L590" s="1"/>
      <c r="M590" s="1" t="s">
        <v>1562</v>
      </c>
      <c r="N590" s="1" t="s">
        <v>19888</v>
      </c>
      <c r="O590" s="1">
        <v>2022</v>
      </c>
      <c r="P590" s="1">
        <v>57002</v>
      </c>
      <c r="Q590" s="1" t="s">
        <v>19896</v>
      </c>
      <c r="R590" s="1"/>
      <c r="S590" s="1" t="s">
        <v>24378</v>
      </c>
      <c r="T590" s="1" t="s">
        <v>6826</v>
      </c>
      <c r="U590" s="1"/>
      <c r="V590" s="1" t="s">
        <v>8406</v>
      </c>
      <c r="W590" s="1" t="s">
        <v>6826</v>
      </c>
    </row>
    <row r="591" spans="1:23" x14ac:dyDescent="0.25">
      <c r="A591" s="1">
        <v>1004533</v>
      </c>
      <c r="B591" s="5" t="str">
        <f>VLOOKUP(H591,'FIPS Basin X-walk'!$A$2:$F$3224,6,FALSE)</f>
        <v>Sioux Uplift</v>
      </c>
      <c r="C591" s="1" t="s">
        <v>19901</v>
      </c>
      <c r="D591" s="1"/>
      <c r="E591" s="1"/>
      <c r="F591" s="1" t="s">
        <v>19902</v>
      </c>
      <c r="G591" s="1" t="s">
        <v>19895</v>
      </c>
      <c r="H591" s="1">
        <v>46011</v>
      </c>
      <c r="I591" s="1">
        <v>1004533</v>
      </c>
      <c r="J591" s="1">
        <v>44.301056000000003</v>
      </c>
      <c r="K591" s="1">
        <v>-96.790687000000005</v>
      </c>
      <c r="L591" s="1"/>
      <c r="M591" s="1" t="s">
        <v>1562</v>
      </c>
      <c r="N591" s="1" t="s">
        <v>19888</v>
      </c>
      <c r="O591" s="1">
        <v>2022</v>
      </c>
      <c r="P591" s="1">
        <v>57006</v>
      </c>
      <c r="Q591" s="1" t="s">
        <v>19903</v>
      </c>
      <c r="R591" s="1"/>
      <c r="S591" s="1" t="s">
        <v>24358</v>
      </c>
      <c r="T591" s="1" t="s">
        <v>6826</v>
      </c>
      <c r="U591" s="1"/>
      <c r="V591" s="1" t="s">
        <v>19904</v>
      </c>
      <c r="W591" s="1" t="s">
        <v>6826</v>
      </c>
    </row>
    <row r="592" spans="1:23" x14ac:dyDescent="0.25">
      <c r="A592" s="1">
        <v>1006874</v>
      </c>
      <c r="B592" s="5" t="str">
        <f>VLOOKUP(H592,'FIPS Basin X-walk'!$A$2:$F$3224,6,FALSE)</f>
        <v>Sioux Uplift</v>
      </c>
      <c r="C592" s="1" t="s">
        <v>19897</v>
      </c>
      <c r="D592" s="1"/>
      <c r="E592" s="1"/>
      <c r="F592" s="1" t="s">
        <v>19898</v>
      </c>
      <c r="G592" s="1" t="s">
        <v>19895</v>
      </c>
      <c r="H592" s="1">
        <v>46011</v>
      </c>
      <c r="I592" s="1">
        <v>1006874</v>
      </c>
      <c r="J592" s="1">
        <v>44.324399999999997</v>
      </c>
      <c r="K592" s="1">
        <v>-96.904799999999994</v>
      </c>
      <c r="L592" s="1"/>
      <c r="M592" s="1" t="s">
        <v>1562</v>
      </c>
      <c r="N592" s="1" t="s">
        <v>19888</v>
      </c>
      <c r="O592" s="1">
        <v>2022</v>
      </c>
      <c r="P592" s="1">
        <v>57071</v>
      </c>
      <c r="Q592" s="1" t="s">
        <v>19899</v>
      </c>
      <c r="R592" s="1"/>
      <c r="S592" s="1" t="s">
        <v>24377</v>
      </c>
      <c r="T592" s="1" t="s">
        <v>6826</v>
      </c>
      <c r="U592" s="1"/>
      <c r="V592" s="1" t="s">
        <v>19900</v>
      </c>
      <c r="W592" s="1" t="s">
        <v>6826</v>
      </c>
    </row>
    <row r="593" spans="1:23" x14ac:dyDescent="0.25">
      <c r="A593" s="1">
        <v>1014611</v>
      </c>
      <c r="B593" s="5" t="str">
        <f>VLOOKUP(H593,'FIPS Basin X-walk'!$A$2:$F$3224,6,FALSE)</f>
        <v>Sioux Uplift</v>
      </c>
      <c r="C593" s="1" t="s">
        <v>27299</v>
      </c>
      <c r="D593" s="1"/>
      <c r="E593" s="1"/>
      <c r="F593" s="1" t="s">
        <v>27300</v>
      </c>
      <c r="G593" s="1" t="s">
        <v>19895</v>
      </c>
      <c r="H593" s="1">
        <v>46011</v>
      </c>
      <c r="I593" s="1">
        <v>1014611</v>
      </c>
      <c r="J593" s="1">
        <v>44.329849000000003</v>
      </c>
      <c r="K593" s="1">
        <v>-96.908456999999999</v>
      </c>
      <c r="L593" s="1"/>
      <c r="M593" s="1" t="s">
        <v>1562</v>
      </c>
      <c r="N593" s="1" t="s">
        <v>19888</v>
      </c>
      <c r="O593" s="1">
        <v>2022</v>
      </c>
      <c r="P593" s="1">
        <v>57071</v>
      </c>
      <c r="Q593" s="1" t="s">
        <v>27301</v>
      </c>
      <c r="R593" s="1"/>
      <c r="S593" s="1" t="s">
        <v>24810</v>
      </c>
      <c r="T593" s="1" t="s">
        <v>6826</v>
      </c>
      <c r="U593" s="1"/>
      <c r="V593" s="1" t="s">
        <v>27302</v>
      </c>
      <c r="W593" s="1" t="s">
        <v>6826</v>
      </c>
    </row>
    <row r="594" spans="1:23" x14ac:dyDescent="0.25">
      <c r="A594" s="1">
        <v>1008430</v>
      </c>
      <c r="B594" s="5" t="str">
        <f>VLOOKUP(H594,'FIPS Basin X-walk'!$A$2:$F$3224,6,FALSE)</f>
        <v>Gulf Coast Basin (LA, TX)</v>
      </c>
      <c r="C594" s="1"/>
      <c r="D594" s="1"/>
      <c r="E594" s="1"/>
      <c r="F594" s="1" t="s">
        <v>20459</v>
      </c>
      <c r="G594" s="1" t="s">
        <v>20460</v>
      </c>
      <c r="H594" s="1">
        <v>48047</v>
      </c>
      <c r="I594" s="1">
        <v>1008430</v>
      </c>
      <c r="J594" s="1">
        <v>27.039400000000001</v>
      </c>
      <c r="K594" s="1">
        <v>-98.167199999999994</v>
      </c>
      <c r="L594" s="1"/>
      <c r="M594" s="1" t="s">
        <v>1485</v>
      </c>
      <c r="N594" s="1" t="s">
        <v>9148</v>
      </c>
      <c r="O594" s="1">
        <v>2022</v>
      </c>
      <c r="P594" s="1">
        <v>78355</v>
      </c>
      <c r="Q594" s="1" t="s">
        <v>24081</v>
      </c>
      <c r="R594" s="1"/>
      <c r="S594" s="1" t="s">
        <v>24435</v>
      </c>
      <c r="T594" s="1" t="s">
        <v>6826</v>
      </c>
      <c r="U594" s="1"/>
      <c r="V594" s="1" t="s">
        <v>7090</v>
      </c>
      <c r="W594" s="1" t="s">
        <v>6826</v>
      </c>
    </row>
    <row r="595" spans="1:23" x14ac:dyDescent="0.25">
      <c r="A595" s="1">
        <v>1002436</v>
      </c>
      <c r="B595" s="5" t="str">
        <f>VLOOKUP(H595,'FIPS Basin X-walk'!$A$2:$F$3224,6,FALSE)</f>
        <v>Appalachian Basin</v>
      </c>
      <c r="C595" s="1" t="s">
        <v>16685</v>
      </c>
      <c r="D595" s="1"/>
      <c r="E595" s="1"/>
      <c r="F595" s="1" t="s">
        <v>16683</v>
      </c>
      <c r="G595" s="1" t="s">
        <v>16681</v>
      </c>
      <c r="H595" s="1">
        <v>36007</v>
      </c>
      <c r="I595" s="1">
        <v>1002436</v>
      </c>
      <c r="J595" s="1">
        <v>42.243789999999997</v>
      </c>
      <c r="K595" s="1">
        <v>-75.98545</v>
      </c>
      <c r="L595" s="1"/>
      <c r="M595" s="1" t="s">
        <v>1481</v>
      </c>
      <c r="N595" s="1" t="s">
        <v>16632</v>
      </c>
      <c r="O595" s="1">
        <v>2022</v>
      </c>
      <c r="P595" s="1">
        <v>13905</v>
      </c>
      <c r="Q595" s="1" t="s">
        <v>16686</v>
      </c>
      <c r="R595" s="1"/>
      <c r="S595" s="1" t="s">
        <v>24358</v>
      </c>
      <c r="T595" s="1" t="s">
        <v>6826</v>
      </c>
      <c r="U595" s="1"/>
      <c r="V595" s="1" t="s">
        <v>16687</v>
      </c>
      <c r="W595" s="1" t="s">
        <v>6826</v>
      </c>
    </row>
    <row r="596" spans="1:23" x14ac:dyDescent="0.25">
      <c r="A596" s="1">
        <v>1003642</v>
      </c>
      <c r="B596" s="5" t="str">
        <f>VLOOKUP(H596,'FIPS Basin X-walk'!$A$2:$F$3224,6,FALSE)</f>
        <v>Appalachian Basin</v>
      </c>
      <c r="C596" s="1" t="s">
        <v>16679</v>
      </c>
      <c r="D596" s="1"/>
      <c r="E596" s="1"/>
      <c r="F596" s="1" t="s">
        <v>16680</v>
      </c>
      <c r="G596" s="1" t="s">
        <v>16681</v>
      </c>
      <c r="H596" s="1">
        <v>36007</v>
      </c>
      <c r="I596" s="1">
        <v>1003642</v>
      </c>
      <c r="J596" s="1">
        <v>42.104480000000002</v>
      </c>
      <c r="K596" s="1">
        <v>-75.8245</v>
      </c>
      <c r="L596" s="1"/>
      <c r="M596" s="1" t="s">
        <v>1481</v>
      </c>
      <c r="N596" s="1" t="s">
        <v>16632</v>
      </c>
      <c r="O596" s="1">
        <v>2022</v>
      </c>
      <c r="P596" s="1">
        <v>13904</v>
      </c>
      <c r="Q596" s="1" t="s">
        <v>1352</v>
      </c>
      <c r="R596" s="1" t="s">
        <v>24361</v>
      </c>
      <c r="S596" s="1" t="s">
        <v>24359</v>
      </c>
      <c r="T596" s="1" t="s">
        <v>6826</v>
      </c>
      <c r="U596" s="1"/>
      <c r="V596" s="1" t="s">
        <v>9471</v>
      </c>
      <c r="W596" s="1" t="s">
        <v>6826</v>
      </c>
    </row>
    <row r="597" spans="1:23" x14ac:dyDescent="0.25">
      <c r="A597" s="1">
        <v>1007385</v>
      </c>
      <c r="B597" s="5" t="str">
        <f>VLOOKUP(H597,'FIPS Basin X-walk'!$A$2:$F$3224,6,FALSE)</f>
        <v>Appalachian Basin</v>
      </c>
      <c r="C597" s="1" t="s">
        <v>16682</v>
      </c>
      <c r="D597" s="1"/>
      <c r="E597" s="1"/>
      <c r="F597" s="1" t="s">
        <v>16683</v>
      </c>
      <c r="G597" s="1" t="s">
        <v>16681</v>
      </c>
      <c r="H597" s="1">
        <v>36007</v>
      </c>
      <c r="I597" s="1">
        <v>1007385</v>
      </c>
      <c r="J597" s="1">
        <v>42.087974000000003</v>
      </c>
      <c r="K597" s="1">
        <v>-75.970934</v>
      </c>
      <c r="L597" s="1"/>
      <c r="M597" s="1" t="s">
        <v>1481</v>
      </c>
      <c r="N597" s="1" t="s">
        <v>16632</v>
      </c>
      <c r="O597" s="1">
        <v>2022</v>
      </c>
      <c r="P597" s="1">
        <v>13902</v>
      </c>
      <c r="Q597" s="1" t="s">
        <v>16684</v>
      </c>
      <c r="R597" s="1"/>
      <c r="S597" s="1" t="s">
        <v>24379</v>
      </c>
      <c r="T597" s="1" t="s">
        <v>6826</v>
      </c>
      <c r="U597" s="1"/>
      <c r="V597" s="1" t="s">
        <v>16652</v>
      </c>
      <c r="W597" s="1" t="s">
        <v>6826</v>
      </c>
    </row>
    <row r="598" spans="1:23" x14ac:dyDescent="0.25">
      <c r="A598" s="1">
        <v>1002165</v>
      </c>
      <c r="B598" s="5" t="str">
        <f>VLOOKUP(H598,'FIPS Basin X-walk'!$A$2:$F$3224,6,FALSE)</f>
        <v>Appalachian Basin</v>
      </c>
      <c r="C598" s="1" t="s">
        <v>24855</v>
      </c>
      <c r="D598" s="1"/>
      <c r="E598" s="1"/>
      <c r="F598" s="1" t="s">
        <v>24856</v>
      </c>
      <c r="G598" s="1" t="s">
        <v>16681</v>
      </c>
      <c r="H598" s="1">
        <v>36007</v>
      </c>
      <c r="I598" s="1">
        <v>1002165</v>
      </c>
      <c r="J598" s="1">
        <v>42.104979999999998</v>
      </c>
      <c r="K598" s="1">
        <v>-76.047150000000002</v>
      </c>
      <c r="L598" s="1"/>
      <c r="M598" s="1" t="s">
        <v>1481</v>
      </c>
      <c r="N598" s="1" t="s">
        <v>16632</v>
      </c>
      <c r="O598" s="1">
        <v>2022</v>
      </c>
      <c r="P598" s="1">
        <v>13760</v>
      </c>
      <c r="Q598" s="1" t="s">
        <v>24857</v>
      </c>
      <c r="R598" s="1"/>
      <c r="S598" s="1" t="s">
        <v>24858</v>
      </c>
      <c r="T598" s="1" t="s">
        <v>6826</v>
      </c>
      <c r="U598" s="1"/>
      <c r="V598" s="1" t="s">
        <v>24859</v>
      </c>
      <c r="W598" s="1" t="s">
        <v>6826</v>
      </c>
    </row>
    <row r="599" spans="1:23" x14ac:dyDescent="0.25">
      <c r="A599" s="1">
        <v>1001484</v>
      </c>
      <c r="B599" s="5" t="str">
        <f>VLOOKUP(H599,'FIPS Basin X-walk'!$A$2:$F$3224,6,FALSE)</f>
        <v>Florida Platform</v>
      </c>
      <c r="C599" s="1" t="s">
        <v>9662</v>
      </c>
      <c r="D599" s="1"/>
      <c r="E599" s="1"/>
      <c r="F599" s="1" t="s">
        <v>9655</v>
      </c>
      <c r="G599" s="1" t="s">
        <v>2015</v>
      </c>
      <c r="H599" s="1">
        <v>12011</v>
      </c>
      <c r="I599" s="1">
        <v>1001484</v>
      </c>
      <c r="J599" s="1">
        <v>26.085599999999999</v>
      </c>
      <c r="K599" s="1">
        <v>-80.125299999999996</v>
      </c>
      <c r="L599" s="1"/>
      <c r="M599" s="1" t="s">
        <v>1506</v>
      </c>
      <c r="N599" s="1" t="s">
        <v>9619</v>
      </c>
      <c r="O599" s="1">
        <v>2022</v>
      </c>
      <c r="P599" s="1">
        <v>33316</v>
      </c>
      <c r="Q599" s="1" t="s">
        <v>9663</v>
      </c>
      <c r="R599" s="1"/>
      <c r="S599" s="1" t="s">
        <v>24355</v>
      </c>
      <c r="T599" s="1" t="s">
        <v>6826</v>
      </c>
      <c r="U599" s="1"/>
      <c r="V599" s="1" t="s">
        <v>9640</v>
      </c>
      <c r="W599" s="1" t="s">
        <v>6828</v>
      </c>
    </row>
    <row r="600" spans="1:23" x14ac:dyDescent="0.25">
      <c r="A600" s="1">
        <v>1007471</v>
      </c>
      <c r="B600" s="5" t="str">
        <f>VLOOKUP(H600,'FIPS Basin X-walk'!$A$2:$F$3224,6,FALSE)</f>
        <v>Florida Platform</v>
      </c>
      <c r="C600" s="1" t="s">
        <v>9664</v>
      </c>
      <c r="D600" s="1"/>
      <c r="E600" s="1"/>
      <c r="F600" s="1" t="s">
        <v>9655</v>
      </c>
      <c r="G600" s="1" t="s">
        <v>2015</v>
      </c>
      <c r="H600" s="1">
        <v>12011</v>
      </c>
      <c r="I600" s="1">
        <v>1007471</v>
      </c>
      <c r="J600" s="1">
        <v>26.068100000000001</v>
      </c>
      <c r="K600" s="1">
        <v>-80.198300000000003</v>
      </c>
      <c r="L600" s="1"/>
      <c r="M600" s="1" t="s">
        <v>1506</v>
      </c>
      <c r="N600" s="1" t="s">
        <v>9619</v>
      </c>
      <c r="O600" s="1">
        <v>2022</v>
      </c>
      <c r="P600" s="1">
        <v>33314</v>
      </c>
      <c r="Q600" s="1" t="s">
        <v>1981</v>
      </c>
      <c r="R600" s="1"/>
      <c r="S600" s="1" t="s">
        <v>24355</v>
      </c>
      <c r="T600" s="1" t="s">
        <v>6826</v>
      </c>
      <c r="U600" s="1"/>
      <c r="V600" s="1" t="s">
        <v>9640</v>
      </c>
      <c r="W600" s="1" t="s">
        <v>6828</v>
      </c>
    </row>
    <row r="601" spans="1:23" x14ac:dyDescent="0.25">
      <c r="A601" s="1">
        <v>1003543</v>
      </c>
      <c r="B601" s="5" t="str">
        <f>VLOOKUP(H601,'FIPS Basin X-walk'!$A$2:$F$3224,6,FALSE)</f>
        <v>Florida Platform</v>
      </c>
      <c r="C601" s="1" t="s">
        <v>9654</v>
      </c>
      <c r="D601" s="1"/>
      <c r="E601" s="1"/>
      <c r="F601" s="1" t="s">
        <v>9655</v>
      </c>
      <c r="G601" s="1" t="s">
        <v>9656</v>
      </c>
      <c r="H601" s="1">
        <v>12011</v>
      </c>
      <c r="I601" s="1">
        <v>1003543</v>
      </c>
      <c r="J601" s="1">
        <v>26.030889999999999</v>
      </c>
      <c r="K601" s="1">
        <v>-80.422989999999999</v>
      </c>
      <c r="L601" s="1"/>
      <c r="M601" s="1" t="s">
        <v>1506</v>
      </c>
      <c r="N601" s="1" t="s">
        <v>9619</v>
      </c>
      <c r="O601" s="1">
        <v>2022</v>
      </c>
      <c r="P601" s="1">
        <v>33332</v>
      </c>
      <c r="Q601" s="1" t="s">
        <v>9657</v>
      </c>
      <c r="R601" s="1"/>
      <c r="S601" s="1" t="s">
        <v>24358</v>
      </c>
      <c r="T601" s="1" t="s">
        <v>6826</v>
      </c>
      <c r="U601" s="1"/>
      <c r="V601" s="1" t="s">
        <v>9658</v>
      </c>
      <c r="W601" s="1" t="s">
        <v>6826</v>
      </c>
    </row>
    <row r="602" spans="1:23" x14ac:dyDescent="0.25">
      <c r="A602" s="1">
        <v>1004531</v>
      </c>
      <c r="B602" s="5" t="str">
        <f>VLOOKUP(H602,'FIPS Basin X-walk'!$A$2:$F$3224,6,FALSE)</f>
        <v>Florida Platform</v>
      </c>
      <c r="C602" s="1" t="s">
        <v>9665</v>
      </c>
      <c r="D602" s="1"/>
      <c r="E602" s="1" t="s">
        <v>6828</v>
      </c>
      <c r="F602" s="1" t="s">
        <v>9666</v>
      </c>
      <c r="G602" s="1" t="s">
        <v>9656</v>
      </c>
      <c r="H602" s="1">
        <v>12011</v>
      </c>
      <c r="I602" s="1">
        <v>1004531</v>
      </c>
      <c r="J602" s="1">
        <v>26.069808999999999</v>
      </c>
      <c r="K602" s="1">
        <v>-80.205624999999998</v>
      </c>
      <c r="L602" s="1"/>
      <c r="M602" s="1" t="s">
        <v>1506</v>
      </c>
      <c r="N602" s="1" t="s">
        <v>9619</v>
      </c>
      <c r="O602" s="1">
        <v>2022</v>
      </c>
      <c r="P602" s="1">
        <v>33314</v>
      </c>
      <c r="Q602" s="1" t="s">
        <v>25327</v>
      </c>
      <c r="R602" s="1"/>
      <c r="S602" s="1" t="s">
        <v>24389</v>
      </c>
      <c r="T602" s="1" t="s">
        <v>6826</v>
      </c>
      <c r="U602" s="1"/>
      <c r="V602" s="1" t="s">
        <v>9449</v>
      </c>
      <c r="W602" s="1" t="s">
        <v>6826</v>
      </c>
    </row>
    <row r="603" spans="1:23" x14ac:dyDescent="0.25">
      <c r="A603" s="1">
        <v>1007856</v>
      </c>
      <c r="B603" s="5" t="str">
        <f>VLOOKUP(H603,'FIPS Basin X-walk'!$A$2:$F$3224,6,FALSE)</f>
        <v>Florida Platform</v>
      </c>
      <c r="C603" s="1" t="s">
        <v>9659</v>
      </c>
      <c r="D603" s="1"/>
      <c r="E603" s="1"/>
      <c r="F603" s="1" t="s">
        <v>9660</v>
      </c>
      <c r="G603" s="1" t="s">
        <v>9656</v>
      </c>
      <c r="H603" s="1">
        <v>12011</v>
      </c>
      <c r="I603" s="1">
        <v>1007856</v>
      </c>
      <c r="J603" s="1">
        <v>26.287500000000001</v>
      </c>
      <c r="K603" s="1">
        <v>-80.151388999999995</v>
      </c>
      <c r="L603" s="1"/>
      <c r="M603" s="1" t="s">
        <v>1506</v>
      </c>
      <c r="N603" s="1" t="s">
        <v>9619</v>
      </c>
      <c r="O603" s="1">
        <v>2022</v>
      </c>
      <c r="P603" s="1">
        <v>33073</v>
      </c>
      <c r="Q603" s="1" t="s">
        <v>9661</v>
      </c>
      <c r="R603" s="1"/>
      <c r="S603" s="1" t="s">
        <v>24358</v>
      </c>
      <c r="T603" s="1" t="s">
        <v>6826</v>
      </c>
      <c r="U603" s="1"/>
      <c r="V603" s="1" t="s">
        <v>6878</v>
      </c>
      <c r="W603" s="1" t="s">
        <v>6826</v>
      </c>
    </row>
    <row r="604" spans="1:23" x14ac:dyDescent="0.25">
      <c r="A604" s="1">
        <v>1010630</v>
      </c>
      <c r="B604" s="5" t="str">
        <f>VLOOKUP(H604,'FIPS Basin X-walk'!$A$2:$F$3224,6,FALSE)</f>
        <v>Sioux Uplift</v>
      </c>
      <c r="C604" s="1" t="s">
        <v>19915</v>
      </c>
      <c r="D604" s="1"/>
      <c r="E604" s="1"/>
      <c r="F604" s="1" t="s">
        <v>19909</v>
      </c>
      <c r="G604" s="1" t="s">
        <v>1633</v>
      </c>
      <c r="H604" s="1">
        <v>46013</v>
      </c>
      <c r="I604" s="1">
        <v>1010630</v>
      </c>
      <c r="J604" s="1">
        <v>45.458069999999999</v>
      </c>
      <c r="K604" s="1">
        <v>-98.502420000000001</v>
      </c>
      <c r="L604" s="1"/>
      <c r="M604" s="1" t="s">
        <v>1562</v>
      </c>
      <c r="N604" s="1" t="s">
        <v>19888</v>
      </c>
      <c r="O604" s="1">
        <v>2022</v>
      </c>
      <c r="P604" s="1">
        <v>57401</v>
      </c>
      <c r="Q604" s="1" t="s">
        <v>19916</v>
      </c>
      <c r="R604" s="1"/>
      <c r="S604" s="1">
        <v>221112</v>
      </c>
      <c r="T604" s="1" t="s">
        <v>6826</v>
      </c>
      <c r="U604" s="1"/>
      <c r="V604" s="1" t="s">
        <v>15767</v>
      </c>
      <c r="W604" s="1" t="s">
        <v>6828</v>
      </c>
    </row>
    <row r="605" spans="1:23" x14ac:dyDescent="0.25">
      <c r="A605" s="1">
        <v>1001295</v>
      </c>
      <c r="B605" s="5" t="str">
        <f>VLOOKUP(H605,'FIPS Basin X-walk'!$A$2:$F$3224,6,FALSE)</f>
        <v>Wisconsin Arch</v>
      </c>
      <c r="C605" s="1" t="s">
        <v>22998</v>
      </c>
      <c r="D605" s="1"/>
      <c r="E605" s="1"/>
      <c r="F605" s="1" t="s">
        <v>22999</v>
      </c>
      <c r="G605" s="1" t="s">
        <v>1633</v>
      </c>
      <c r="H605" s="1">
        <v>55009</v>
      </c>
      <c r="I605" s="1">
        <v>1001295</v>
      </c>
      <c r="J605" s="1">
        <v>44.448900000000002</v>
      </c>
      <c r="K605" s="1">
        <v>-88.073099999999997</v>
      </c>
      <c r="L605" s="1"/>
      <c r="M605" s="1" t="s">
        <v>1517</v>
      </c>
      <c r="N605" s="1" t="s">
        <v>22991</v>
      </c>
      <c r="O605" s="1">
        <v>2022</v>
      </c>
      <c r="P605" s="1">
        <v>54115</v>
      </c>
      <c r="Q605" s="1" t="s">
        <v>23000</v>
      </c>
      <c r="R605" s="1"/>
      <c r="S605" s="1" t="s">
        <v>24355</v>
      </c>
      <c r="T605" s="1" t="s">
        <v>6826</v>
      </c>
      <c r="U605" s="1"/>
      <c r="V605" s="1" t="s">
        <v>10828</v>
      </c>
      <c r="W605" s="1" t="s">
        <v>6828</v>
      </c>
    </row>
    <row r="606" spans="1:23" x14ac:dyDescent="0.25">
      <c r="A606" s="1">
        <v>1000790</v>
      </c>
      <c r="B606" s="5" t="str">
        <f>VLOOKUP(H606,'FIPS Basin X-walk'!$A$2:$F$3224,6,FALSE)</f>
        <v>Wisconsin Arch</v>
      </c>
      <c r="C606" s="1" t="s">
        <v>22993</v>
      </c>
      <c r="D606" s="1"/>
      <c r="E606" s="1" t="s">
        <v>6828</v>
      </c>
      <c r="F606" s="1" t="s">
        <v>22994</v>
      </c>
      <c r="G606" s="1" t="s">
        <v>1633</v>
      </c>
      <c r="H606" s="1">
        <v>55009</v>
      </c>
      <c r="I606" s="1">
        <v>1000790</v>
      </c>
      <c r="J606" s="1">
        <v>44.539700000000003</v>
      </c>
      <c r="K606" s="1">
        <v>-88.008300000000006</v>
      </c>
      <c r="L606" s="1"/>
      <c r="M606" s="1" t="s">
        <v>1517</v>
      </c>
      <c r="N606" s="1" t="s">
        <v>22991</v>
      </c>
      <c r="O606" s="1">
        <v>2022</v>
      </c>
      <c r="P606" s="1">
        <v>54303</v>
      </c>
      <c r="Q606" s="1" t="s">
        <v>22995</v>
      </c>
      <c r="R606" s="1"/>
      <c r="S606" s="1" t="s">
        <v>24355</v>
      </c>
      <c r="T606" s="1" t="s">
        <v>6826</v>
      </c>
      <c r="U606" s="1"/>
      <c r="V606" s="1" t="s">
        <v>10828</v>
      </c>
      <c r="W606" s="1" t="s">
        <v>6828</v>
      </c>
    </row>
    <row r="607" spans="1:23" x14ac:dyDescent="0.25">
      <c r="A607" s="1">
        <v>1000451</v>
      </c>
      <c r="B607" s="5" t="str">
        <f>VLOOKUP(H607,'FIPS Basin X-walk'!$A$2:$F$3224,6,FALSE)</f>
        <v>Sioux Uplift</v>
      </c>
      <c r="C607" s="1" t="s">
        <v>19917</v>
      </c>
      <c r="D607" s="1"/>
      <c r="E607" s="1"/>
      <c r="F607" s="1" t="s">
        <v>9534</v>
      </c>
      <c r="G607" s="1" t="s">
        <v>1633</v>
      </c>
      <c r="H607" s="1">
        <v>46013</v>
      </c>
      <c r="I607" s="1">
        <v>1000451</v>
      </c>
      <c r="J607" s="1">
        <v>45.3718</v>
      </c>
      <c r="K607" s="1">
        <v>-98.103200000000001</v>
      </c>
      <c r="L607" s="1"/>
      <c r="M607" s="1" t="s">
        <v>1562</v>
      </c>
      <c r="N607" s="1" t="s">
        <v>19888</v>
      </c>
      <c r="O607" s="1">
        <v>2022</v>
      </c>
      <c r="P607" s="1">
        <v>57445</v>
      </c>
      <c r="Q607" s="1" t="s">
        <v>19918</v>
      </c>
      <c r="R607" s="1"/>
      <c r="S607" s="1" t="s">
        <v>24355</v>
      </c>
      <c r="T607" s="1" t="s">
        <v>6826</v>
      </c>
      <c r="U607" s="1"/>
      <c r="V607" s="1" t="s">
        <v>15803</v>
      </c>
      <c r="W607" s="1" t="s">
        <v>6828</v>
      </c>
    </row>
    <row r="608" spans="1:23" x14ac:dyDescent="0.25">
      <c r="A608" s="1">
        <v>1005056</v>
      </c>
      <c r="B608" s="5" t="str">
        <f>VLOOKUP(H608,'FIPS Basin X-walk'!$A$2:$F$3224,6,FALSE)</f>
        <v>Sioux Uplift</v>
      </c>
      <c r="C608" s="1" t="s">
        <v>19912</v>
      </c>
      <c r="D608" s="1"/>
      <c r="E608" s="1"/>
      <c r="F608" s="1" t="s">
        <v>15340</v>
      </c>
      <c r="G608" s="1" t="s">
        <v>17755</v>
      </c>
      <c r="H608" s="1">
        <v>46013</v>
      </c>
      <c r="I608" s="1">
        <v>1005056</v>
      </c>
      <c r="J608" s="1">
        <v>45.464865000000003</v>
      </c>
      <c r="K608" s="1">
        <v>-98.487224999999995</v>
      </c>
      <c r="L608" s="1"/>
      <c r="M608" s="1" t="s">
        <v>1562</v>
      </c>
      <c r="N608" s="1" t="s">
        <v>19888</v>
      </c>
      <c r="O608" s="1">
        <v>2022</v>
      </c>
      <c r="P608" s="1">
        <v>57401</v>
      </c>
      <c r="Q608" s="1" t="s">
        <v>19913</v>
      </c>
      <c r="R608" s="1"/>
      <c r="S608" s="1" t="s">
        <v>24358</v>
      </c>
      <c r="T608" s="1" t="s">
        <v>6826</v>
      </c>
      <c r="U608" s="1"/>
      <c r="V608" s="1" t="s">
        <v>19914</v>
      </c>
      <c r="W608" s="1" t="s">
        <v>6826</v>
      </c>
    </row>
    <row r="609" spans="1:23" x14ac:dyDescent="0.25">
      <c r="A609" s="1">
        <v>1013891</v>
      </c>
      <c r="B609" s="5" t="str">
        <f>VLOOKUP(H609,'FIPS Basin X-walk'!$A$2:$F$3224,6,FALSE)</f>
        <v>Sioux Uplift</v>
      </c>
      <c r="C609" s="1" t="s">
        <v>19908</v>
      </c>
      <c r="D609" s="1"/>
      <c r="E609" s="1"/>
      <c r="F609" s="1" t="s">
        <v>19909</v>
      </c>
      <c r="G609" s="1" t="s">
        <v>17755</v>
      </c>
      <c r="H609" s="1">
        <v>46013</v>
      </c>
      <c r="I609" s="1">
        <v>1013891</v>
      </c>
      <c r="J609" s="1">
        <v>45.474311</v>
      </c>
      <c r="K609" s="1">
        <v>-98.416004999999998</v>
      </c>
      <c r="L609" s="1"/>
      <c r="M609" s="1" t="s">
        <v>1562</v>
      </c>
      <c r="N609" s="1" t="s">
        <v>19888</v>
      </c>
      <c r="O609" s="1">
        <v>2022</v>
      </c>
      <c r="P609" s="1">
        <v>57401</v>
      </c>
      <c r="Q609" s="1" t="s">
        <v>12386</v>
      </c>
      <c r="R609" s="1"/>
      <c r="S609" s="1" t="s">
        <v>24377</v>
      </c>
      <c r="T609" s="1" t="s">
        <v>6826</v>
      </c>
      <c r="U609" s="1"/>
      <c r="V609" s="1" t="s">
        <v>12017</v>
      </c>
      <c r="W609" s="1" t="s">
        <v>6826</v>
      </c>
    </row>
    <row r="610" spans="1:23" x14ac:dyDescent="0.25">
      <c r="A610" s="1">
        <v>1003188</v>
      </c>
      <c r="B610" s="5" t="str">
        <f>VLOOKUP(H610,'FIPS Basin X-walk'!$A$2:$F$3224,6,FALSE)</f>
        <v>Bend Arch</v>
      </c>
      <c r="C610" s="1" t="s">
        <v>20461</v>
      </c>
      <c r="D610" s="1"/>
      <c r="E610" s="1"/>
      <c r="F610" s="1" t="s">
        <v>20462</v>
      </c>
      <c r="G610" s="1" t="s">
        <v>17755</v>
      </c>
      <c r="H610" s="1">
        <v>48049</v>
      </c>
      <c r="I610" s="1">
        <v>1003188</v>
      </c>
      <c r="J610" s="1">
        <v>31.671177</v>
      </c>
      <c r="K610" s="1">
        <v>-98.996512999999993</v>
      </c>
      <c r="L610" s="1"/>
      <c r="M610" s="1" t="s">
        <v>1485</v>
      </c>
      <c r="N610" s="1" t="s">
        <v>9148</v>
      </c>
      <c r="O610" s="1">
        <v>2022</v>
      </c>
      <c r="P610" s="1">
        <v>76801</v>
      </c>
      <c r="Q610" s="1" t="s">
        <v>20463</v>
      </c>
      <c r="R610" s="1" t="s">
        <v>24485</v>
      </c>
      <c r="S610" s="1" t="s">
        <v>24479</v>
      </c>
      <c r="T610" s="1" t="s">
        <v>6826</v>
      </c>
      <c r="U610" s="1"/>
      <c r="V610" s="1" t="s">
        <v>7094</v>
      </c>
      <c r="W610" s="1" t="s">
        <v>6826</v>
      </c>
    </row>
    <row r="611" spans="1:23" x14ac:dyDescent="0.25">
      <c r="A611" s="1">
        <v>1004588</v>
      </c>
      <c r="B611" s="5" t="str">
        <f>VLOOKUP(H611,'FIPS Basin X-walk'!$A$2:$F$3224,6,FALSE)</f>
        <v>Bend Arch</v>
      </c>
      <c r="C611" s="1" t="s">
        <v>20464</v>
      </c>
      <c r="D611" s="1"/>
      <c r="E611" s="1"/>
      <c r="F611" s="1" t="s">
        <v>20465</v>
      </c>
      <c r="G611" s="1" t="s">
        <v>17755</v>
      </c>
      <c r="H611" s="1">
        <v>48049</v>
      </c>
      <c r="I611" s="1">
        <v>1004588</v>
      </c>
      <c r="J611" s="1">
        <v>31.66526</v>
      </c>
      <c r="K611" s="1">
        <v>-99.000399999999999</v>
      </c>
      <c r="L611" s="1"/>
      <c r="M611" s="1" t="s">
        <v>1485</v>
      </c>
      <c r="N611" s="1" t="s">
        <v>9148</v>
      </c>
      <c r="O611" s="1">
        <v>2022</v>
      </c>
      <c r="P611" s="1">
        <v>76801</v>
      </c>
      <c r="Q611" s="1" t="s">
        <v>20466</v>
      </c>
      <c r="R611" s="1" t="s">
        <v>25341</v>
      </c>
      <c r="S611" s="1" t="s">
        <v>25342</v>
      </c>
      <c r="T611" s="1" t="s">
        <v>6826</v>
      </c>
      <c r="U611" s="1"/>
      <c r="V611" s="1" t="s">
        <v>19849</v>
      </c>
      <c r="W611" s="1" t="s">
        <v>6826</v>
      </c>
    </row>
    <row r="612" spans="1:23" x14ac:dyDescent="0.25">
      <c r="A612" s="1">
        <v>1006019</v>
      </c>
      <c r="B612" s="5" t="str">
        <f>VLOOKUP(H612,'FIPS Basin X-walk'!$A$2:$F$3224,6,FALSE)</f>
        <v>Bend Arch</v>
      </c>
      <c r="C612" s="1" t="s">
        <v>20467</v>
      </c>
      <c r="D612" s="1"/>
      <c r="E612" s="1"/>
      <c r="F612" s="1" t="s">
        <v>20462</v>
      </c>
      <c r="G612" s="1" t="s">
        <v>17755</v>
      </c>
      <c r="H612" s="1">
        <v>48049</v>
      </c>
      <c r="I612" s="1">
        <v>1006019</v>
      </c>
      <c r="J612" s="1">
        <v>31.78603</v>
      </c>
      <c r="K612" s="1">
        <v>-99.093530000000001</v>
      </c>
      <c r="L612" s="1"/>
      <c r="M612" s="1" t="s">
        <v>1485</v>
      </c>
      <c r="N612" s="1" t="s">
        <v>9148</v>
      </c>
      <c r="O612" s="1">
        <v>2022</v>
      </c>
      <c r="P612" s="1">
        <v>76801</v>
      </c>
      <c r="Q612" s="1" t="s">
        <v>25649</v>
      </c>
      <c r="R612" s="1"/>
      <c r="S612" s="1" t="s">
        <v>25020</v>
      </c>
      <c r="T612" s="1" t="s">
        <v>6826</v>
      </c>
      <c r="U612" s="1"/>
      <c r="V612" s="1" t="s">
        <v>25585</v>
      </c>
      <c r="W612" s="1" t="s">
        <v>6826</v>
      </c>
    </row>
    <row r="613" spans="1:23" x14ac:dyDescent="0.25">
      <c r="A613" s="1">
        <v>1004045</v>
      </c>
      <c r="B613" s="5" t="str">
        <f>VLOOKUP(H613,'FIPS Basin X-walk'!$A$2:$F$3224,6,FALSE)</f>
        <v>Wisconsin Arch</v>
      </c>
      <c r="C613" s="1" t="s">
        <v>23014</v>
      </c>
      <c r="D613" s="1"/>
      <c r="E613" s="1"/>
      <c r="F613" s="1" t="s">
        <v>23015</v>
      </c>
      <c r="G613" s="1" t="s">
        <v>17755</v>
      </c>
      <c r="H613" s="1">
        <v>55009</v>
      </c>
      <c r="I613" s="1">
        <v>1004045</v>
      </c>
      <c r="J613" s="1">
        <v>44.447389999999999</v>
      </c>
      <c r="K613" s="1">
        <v>-88.068510000000003</v>
      </c>
      <c r="L613" s="1"/>
      <c r="M613" s="1" t="s">
        <v>1517</v>
      </c>
      <c r="N613" s="1" t="s">
        <v>22991</v>
      </c>
      <c r="O613" s="1">
        <v>2022</v>
      </c>
      <c r="P613" s="1">
        <v>54115</v>
      </c>
      <c r="Q613" s="1" t="s">
        <v>23016</v>
      </c>
      <c r="R613" s="1"/>
      <c r="S613" s="1"/>
      <c r="T613" s="1" t="s">
        <v>6826</v>
      </c>
      <c r="U613" s="1"/>
      <c r="V613" s="1" t="s">
        <v>10832</v>
      </c>
      <c r="W613" s="1" t="s">
        <v>6826</v>
      </c>
    </row>
    <row r="614" spans="1:23" x14ac:dyDescent="0.25">
      <c r="A614" s="1">
        <v>1002425</v>
      </c>
      <c r="B614" s="5" t="str">
        <f>VLOOKUP(H614,'FIPS Basin X-walk'!$A$2:$F$3224,6,FALSE)</f>
        <v>Cincinnati Arch</v>
      </c>
      <c r="C614" s="1" t="s">
        <v>17754</v>
      </c>
      <c r="D614" s="1"/>
      <c r="E614" s="1"/>
      <c r="F614" s="1" t="s">
        <v>9595</v>
      </c>
      <c r="G614" s="1" t="s">
        <v>17755</v>
      </c>
      <c r="H614" s="1">
        <v>39015</v>
      </c>
      <c r="I614" s="1">
        <v>1002425</v>
      </c>
      <c r="J614" s="1">
        <v>38.896889999999999</v>
      </c>
      <c r="K614" s="1">
        <v>-83.903255000000001</v>
      </c>
      <c r="L614" s="1"/>
      <c r="M614" s="1" t="s">
        <v>1542</v>
      </c>
      <c r="N614" s="1" t="s">
        <v>17708</v>
      </c>
      <c r="O614" s="1">
        <v>2022</v>
      </c>
      <c r="P614" s="1">
        <v>45121</v>
      </c>
      <c r="Q614" s="1" t="s">
        <v>17756</v>
      </c>
      <c r="R614" s="1"/>
      <c r="S614" s="1" t="s">
        <v>24358</v>
      </c>
      <c r="T614" s="1" t="s">
        <v>6826</v>
      </c>
      <c r="U614" s="1"/>
      <c r="V614" s="1" t="s">
        <v>11613</v>
      </c>
      <c r="W614" s="1" t="s">
        <v>6826</v>
      </c>
    </row>
    <row r="615" spans="1:23" x14ac:dyDescent="0.25">
      <c r="A615" s="1">
        <v>1000360</v>
      </c>
      <c r="B615" s="5" t="str">
        <f>VLOOKUP(H615,'FIPS Basin X-walk'!$A$2:$F$3224,6,FALSE)</f>
        <v>Wisconsin Arch</v>
      </c>
      <c r="C615" s="1" t="s">
        <v>23001</v>
      </c>
      <c r="D615" s="1"/>
      <c r="E615" s="1"/>
      <c r="F615" s="1" t="s">
        <v>22997</v>
      </c>
      <c r="G615" s="1" t="s">
        <v>17755</v>
      </c>
      <c r="H615" s="1">
        <v>55009</v>
      </c>
      <c r="I615" s="1">
        <v>1000360</v>
      </c>
      <c r="J615" s="1">
        <v>44.535559999999997</v>
      </c>
      <c r="K615" s="1">
        <v>-88.082669999999993</v>
      </c>
      <c r="L615" s="1"/>
      <c r="M615" s="1" t="s">
        <v>1517</v>
      </c>
      <c r="N615" s="1" t="s">
        <v>22991</v>
      </c>
      <c r="O615" s="1">
        <v>2022</v>
      </c>
      <c r="P615" s="1">
        <v>54303</v>
      </c>
      <c r="Q615" s="1" t="s">
        <v>23002</v>
      </c>
      <c r="R615" s="1"/>
      <c r="S615" s="1" t="s">
        <v>24364</v>
      </c>
      <c r="T615" s="1" t="s">
        <v>6826</v>
      </c>
      <c r="U615" s="1"/>
      <c r="V615" s="1" t="s">
        <v>23003</v>
      </c>
      <c r="W615" s="1" t="s">
        <v>6826</v>
      </c>
    </row>
    <row r="616" spans="1:23" x14ac:dyDescent="0.25">
      <c r="A616" s="1">
        <v>1000589</v>
      </c>
      <c r="B616" s="5" t="str">
        <f>VLOOKUP(H616,'FIPS Basin X-walk'!$A$2:$F$3224,6,FALSE)</f>
        <v>Wisconsin Arch</v>
      </c>
      <c r="C616" s="1" t="s">
        <v>23011</v>
      </c>
      <c r="D616" s="1"/>
      <c r="E616" s="1"/>
      <c r="F616" s="1" t="s">
        <v>22997</v>
      </c>
      <c r="G616" s="1" t="s">
        <v>17755</v>
      </c>
      <c r="H616" s="1">
        <v>55009</v>
      </c>
      <c r="I616" s="1">
        <v>1000589</v>
      </c>
      <c r="J616" s="1">
        <v>44.493670000000002</v>
      </c>
      <c r="K616" s="1">
        <v>-88.029916</v>
      </c>
      <c r="L616" s="1"/>
      <c r="M616" s="1" t="s">
        <v>1517</v>
      </c>
      <c r="N616" s="1" t="s">
        <v>22991</v>
      </c>
      <c r="O616" s="1">
        <v>2022</v>
      </c>
      <c r="P616" s="1">
        <v>54304</v>
      </c>
      <c r="Q616" s="1" t="s">
        <v>24563</v>
      </c>
      <c r="R616" s="1" t="s">
        <v>24564</v>
      </c>
      <c r="S616" s="1" t="s">
        <v>24431</v>
      </c>
      <c r="T616" s="1" t="s">
        <v>6828</v>
      </c>
      <c r="U616" s="1"/>
      <c r="V616" s="1" t="s">
        <v>6889</v>
      </c>
      <c r="W616" s="1" t="s">
        <v>6828</v>
      </c>
    </row>
    <row r="617" spans="1:23" x14ac:dyDescent="0.25">
      <c r="A617" s="1">
        <v>1000590</v>
      </c>
      <c r="B617" s="5" t="str">
        <f>VLOOKUP(H617,'FIPS Basin X-walk'!$A$2:$F$3224,6,FALSE)</f>
        <v>Wisconsin Arch</v>
      </c>
      <c r="C617" s="1" t="s">
        <v>22996</v>
      </c>
      <c r="D617" s="1"/>
      <c r="E617" s="1"/>
      <c r="F617" s="1" t="s">
        <v>22997</v>
      </c>
      <c r="G617" s="1" t="s">
        <v>17755</v>
      </c>
      <c r="H617" s="1">
        <v>55009</v>
      </c>
      <c r="I617" s="1">
        <v>1000590</v>
      </c>
      <c r="J617" s="1">
        <v>44.520310000000002</v>
      </c>
      <c r="K617" s="1">
        <v>-88.005399999999995</v>
      </c>
      <c r="L617" s="1"/>
      <c r="M617" s="1" t="s">
        <v>1517</v>
      </c>
      <c r="N617" s="1" t="s">
        <v>22991</v>
      </c>
      <c r="O617" s="1">
        <v>2022</v>
      </c>
      <c r="P617" s="1">
        <v>54302</v>
      </c>
      <c r="Q617" s="1" t="s">
        <v>6888</v>
      </c>
      <c r="R617" s="1"/>
      <c r="S617" s="1"/>
      <c r="T617" s="1" t="s">
        <v>6826</v>
      </c>
      <c r="U617" s="1"/>
      <c r="V617" s="1" t="s">
        <v>6889</v>
      </c>
      <c r="W617" s="1" t="s">
        <v>6826</v>
      </c>
    </row>
    <row r="618" spans="1:23" x14ac:dyDescent="0.25">
      <c r="A618" s="1">
        <v>1001825</v>
      </c>
      <c r="B618" s="5" t="str">
        <f>VLOOKUP(H618,'FIPS Basin X-walk'!$A$2:$F$3224,6,FALSE)</f>
        <v>Wisconsin Arch</v>
      </c>
      <c r="C618" s="1" t="s">
        <v>23007</v>
      </c>
      <c r="D618" s="1"/>
      <c r="E618" s="1"/>
      <c r="F618" s="1" t="s">
        <v>22997</v>
      </c>
      <c r="G618" s="1" t="s">
        <v>17755</v>
      </c>
      <c r="H618" s="1">
        <v>55009</v>
      </c>
      <c r="I618" s="1">
        <v>1001825</v>
      </c>
      <c r="J618" s="1">
        <v>44.52666</v>
      </c>
      <c r="K618" s="1">
        <v>-87.998760000000004</v>
      </c>
      <c r="L618" s="1"/>
      <c r="M618" s="1" t="s">
        <v>1517</v>
      </c>
      <c r="N618" s="1" t="s">
        <v>22991</v>
      </c>
      <c r="O618" s="1">
        <v>2022</v>
      </c>
      <c r="P618" s="1">
        <v>54302</v>
      </c>
      <c r="Q618" s="1" t="s">
        <v>23008</v>
      </c>
      <c r="R618" s="1"/>
      <c r="S618" s="1" t="s">
        <v>24385</v>
      </c>
      <c r="T618" s="1" t="s">
        <v>6826</v>
      </c>
      <c r="U618" s="1"/>
      <c r="V618" s="1" t="s">
        <v>7774</v>
      </c>
      <c r="W618" s="1" t="s">
        <v>6826</v>
      </c>
    </row>
    <row r="619" spans="1:23" x14ac:dyDescent="0.25">
      <c r="A619" s="1">
        <v>1002111</v>
      </c>
      <c r="B619" s="5" t="str">
        <f>VLOOKUP(H619,'FIPS Basin X-walk'!$A$2:$F$3224,6,FALSE)</f>
        <v>Wisconsin Arch</v>
      </c>
      <c r="C619" s="1" t="s">
        <v>23013</v>
      </c>
      <c r="D619" s="1"/>
      <c r="E619" s="1"/>
      <c r="F619" s="1" t="s">
        <v>22997</v>
      </c>
      <c r="G619" s="1" t="s">
        <v>17755</v>
      </c>
      <c r="H619" s="1">
        <v>55009</v>
      </c>
      <c r="I619" s="1">
        <v>1002111</v>
      </c>
      <c r="J619" s="1">
        <v>44.524099999999997</v>
      </c>
      <c r="K619" s="1">
        <v>-88.003100000000003</v>
      </c>
      <c r="L619" s="1"/>
      <c r="M619" s="1" t="s">
        <v>1517</v>
      </c>
      <c r="N619" s="1" t="s">
        <v>22991</v>
      </c>
      <c r="O619" s="1">
        <v>2022</v>
      </c>
      <c r="P619" s="1">
        <v>54302</v>
      </c>
      <c r="Q619" s="1" t="s">
        <v>15488</v>
      </c>
      <c r="R619" s="1"/>
      <c r="S619" s="1"/>
      <c r="T619" s="1" t="s">
        <v>6826</v>
      </c>
      <c r="U619" s="1"/>
      <c r="V619" s="1" t="s">
        <v>9047</v>
      </c>
      <c r="W619" s="1" t="s">
        <v>6826</v>
      </c>
    </row>
    <row r="620" spans="1:23" x14ac:dyDescent="0.25">
      <c r="A620" s="1">
        <v>1002250</v>
      </c>
      <c r="B620" s="5" t="str">
        <f>VLOOKUP(H620,'FIPS Basin X-walk'!$A$2:$F$3224,6,FALSE)</f>
        <v>Wisconsin Arch</v>
      </c>
      <c r="C620" s="1" t="s">
        <v>23012</v>
      </c>
      <c r="D620" s="1"/>
      <c r="E620" s="1"/>
      <c r="F620" s="1" t="s">
        <v>22994</v>
      </c>
      <c r="G620" s="1" t="s">
        <v>17755</v>
      </c>
      <c r="H620" s="1">
        <v>55009</v>
      </c>
      <c r="I620" s="1">
        <v>1002250</v>
      </c>
      <c r="J620" s="1">
        <v>44.518346999999999</v>
      </c>
      <c r="K620" s="1">
        <v>-88.011616000000004</v>
      </c>
      <c r="L620" s="1"/>
      <c r="M620" s="1" t="s">
        <v>1517</v>
      </c>
      <c r="N620" s="1" t="s">
        <v>22991</v>
      </c>
      <c r="O620" s="1">
        <v>2022</v>
      </c>
      <c r="P620" s="1">
        <v>54307</v>
      </c>
      <c r="Q620" s="1" t="s">
        <v>1330</v>
      </c>
      <c r="R620" s="1"/>
      <c r="S620" s="1" t="s">
        <v>24359</v>
      </c>
      <c r="T620" s="1" t="s">
        <v>6826</v>
      </c>
      <c r="U620" s="1"/>
      <c r="V620" s="1" t="s">
        <v>10828</v>
      </c>
      <c r="W620" s="1" t="s">
        <v>6826</v>
      </c>
    </row>
    <row r="621" spans="1:23" x14ac:dyDescent="0.25">
      <c r="A621" s="1">
        <v>1002724</v>
      </c>
      <c r="B621" s="5" t="str">
        <f>VLOOKUP(H621,'FIPS Basin X-walk'!$A$2:$F$3224,6,FALSE)</f>
        <v>Wisconsin Arch</v>
      </c>
      <c r="C621" s="1" t="s">
        <v>23009</v>
      </c>
      <c r="D621" s="1"/>
      <c r="E621" s="1"/>
      <c r="F621" s="1" t="s">
        <v>22997</v>
      </c>
      <c r="G621" s="1" t="s">
        <v>17755</v>
      </c>
      <c r="H621" s="1">
        <v>55009</v>
      </c>
      <c r="I621" s="1">
        <v>1002724</v>
      </c>
      <c r="J621" s="1">
        <v>44.524380000000001</v>
      </c>
      <c r="K621" s="1">
        <v>-88.012609999999995</v>
      </c>
      <c r="L621" s="1"/>
      <c r="M621" s="1" t="s">
        <v>1517</v>
      </c>
      <c r="N621" s="1" t="s">
        <v>22991</v>
      </c>
      <c r="O621" s="1">
        <v>2022</v>
      </c>
      <c r="P621" s="1">
        <v>54303</v>
      </c>
      <c r="Q621" s="1" t="s">
        <v>23010</v>
      </c>
      <c r="R621" s="1"/>
      <c r="S621" s="1" t="s">
        <v>24397</v>
      </c>
      <c r="T621" s="1" t="s">
        <v>6826</v>
      </c>
      <c r="U621" s="1"/>
      <c r="V621" s="1" t="s">
        <v>14684</v>
      </c>
      <c r="W621" s="1" t="s">
        <v>6826</v>
      </c>
    </row>
    <row r="622" spans="1:23" x14ac:dyDescent="0.25">
      <c r="A622" s="1">
        <v>1009541</v>
      </c>
      <c r="B622" s="5" t="str">
        <f>VLOOKUP(H622,'FIPS Basin X-walk'!$A$2:$F$3224,6,FALSE)</f>
        <v>Wisconsin Arch</v>
      </c>
      <c r="C622" s="1"/>
      <c r="D622" s="1"/>
      <c r="E622" s="1"/>
      <c r="F622" s="1" t="s">
        <v>22994</v>
      </c>
      <c r="G622" s="1" t="s">
        <v>17755</v>
      </c>
      <c r="H622" s="1">
        <v>55009</v>
      </c>
      <c r="I622" s="1">
        <v>1009541</v>
      </c>
      <c r="J622" s="1">
        <v>44.505933400000004</v>
      </c>
      <c r="K622" s="1">
        <v>-88.129937400000003</v>
      </c>
      <c r="L622" s="1"/>
      <c r="M622" s="1" t="s">
        <v>1517</v>
      </c>
      <c r="N622" s="1" t="s">
        <v>22991</v>
      </c>
      <c r="O622" s="1">
        <v>2022</v>
      </c>
      <c r="P622" s="1">
        <v>54307</v>
      </c>
      <c r="Q622" s="1" t="s">
        <v>26103</v>
      </c>
      <c r="R622" s="1"/>
      <c r="S622" s="1" t="s">
        <v>24358</v>
      </c>
      <c r="T622" s="1" t="s">
        <v>6826</v>
      </c>
      <c r="U622" s="1"/>
      <c r="V622" s="1" t="s">
        <v>6889</v>
      </c>
      <c r="W622" s="1" t="s">
        <v>6826</v>
      </c>
    </row>
    <row r="623" spans="1:23" x14ac:dyDescent="0.25">
      <c r="A623" s="1">
        <v>1007063</v>
      </c>
      <c r="B623" s="5" t="str">
        <f>VLOOKUP(H623,'FIPS Basin X-walk'!$A$2:$F$3224,6,FALSE)</f>
        <v>Sioux Uplift</v>
      </c>
      <c r="C623" s="1" t="s">
        <v>19910</v>
      </c>
      <c r="D623" s="1"/>
      <c r="E623" s="1"/>
      <c r="F623" s="1" t="s">
        <v>9537</v>
      </c>
      <c r="G623" s="1" t="s">
        <v>17755</v>
      </c>
      <c r="H623" s="1">
        <v>46013</v>
      </c>
      <c r="I623" s="1">
        <v>1007063</v>
      </c>
      <c r="J623" s="1">
        <v>45.453963000000002</v>
      </c>
      <c r="K623" s="1">
        <v>-98.137741000000005</v>
      </c>
      <c r="L623" s="1"/>
      <c r="M623" s="1" t="s">
        <v>1562</v>
      </c>
      <c r="N623" s="1" t="s">
        <v>19888</v>
      </c>
      <c r="O623" s="1">
        <v>2022</v>
      </c>
      <c r="P623" s="1">
        <v>57445</v>
      </c>
      <c r="Q623" s="1" t="s">
        <v>19911</v>
      </c>
      <c r="R623" s="1"/>
      <c r="S623" s="1" t="s">
        <v>24378</v>
      </c>
      <c r="T623" s="1" t="s">
        <v>6826</v>
      </c>
      <c r="U623" s="1"/>
      <c r="V623" s="1" t="s">
        <v>11633</v>
      </c>
      <c r="W623" s="1" t="s">
        <v>6826</v>
      </c>
    </row>
    <row r="624" spans="1:23" x14ac:dyDescent="0.25">
      <c r="A624" s="1">
        <v>1012857</v>
      </c>
      <c r="B624" s="5" t="str">
        <f>VLOOKUP(H624,'FIPS Basin X-walk'!$A$2:$F$3224,6,FALSE)</f>
        <v>Wisconsin Arch</v>
      </c>
      <c r="C624" s="1" t="s">
        <v>23004</v>
      </c>
      <c r="D624" s="1"/>
      <c r="E624" s="1"/>
      <c r="F624" s="1" t="s">
        <v>23005</v>
      </c>
      <c r="G624" s="1" t="s">
        <v>17755</v>
      </c>
      <c r="H624" s="1">
        <v>55009</v>
      </c>
      <c r="I624" s="1">
        <v>1012857</v>
      </c>
      <c r="J624" s="1">
        <v>44.556958999999999</v>
      </c>
      <c r="K624" s="1">
        <v>-87.764595999999997</v>
      </c>
      <c r="L624" s="1"/>
      <c r="M624" s="1" t="s">
        <v>1517</v>
      </c>
      <c r="N624" s="1" t="s">
        <v>22991</v>
      </c>
      <c r="O624" s="1">
        <v>2022</v>
      </c>
      <c r="P624" s="1">
        <v>54217</v>
      </c>
      <c r="Q624" s="1" t="s">
        <v>23006</v>
      </c>
      <c r="R624" s="1"/>
      <c r="S624" s="1" t="s">
        <v>24870</v>
      </c>
      <c r="T624" s="1" t="s">
        <v>6826</v>
      </c>
      <c r="U624" s="1"/>
      <c r="V624" s="1" t="s">
        <v>10766</v>
      </c>
      <c r="W624" s="1" t="s">
        <v>6826</v>
      </c>
    </row>
    <row r="625" spans="1:23" x14ac:dyDescent="0.25">
      <c r="A625" s="1">
        <v>1002047</v>
      </c>
      <c r="B625" s="5" t="str">
        <f>VLOOKUP(H625,'FIPS Basin X-walk'!$A$2:$F$3224,6,FALSE)</f>
        <v>Sioux Uplift</v>
      </c>
      <c r="C625" s="1" t="s">
        <v>19905</v>
      </c>
      <c r="D625" s="1"/>
      <c r="E625" s="1"/>
      <c r="F625" s="1" t="s">
        <v>19906</v>
      </c>
      <c r="G625" s="1" t="s">
        <v>17755</v>
      </c>
      <c r="H625" s="1">
        <v>46013</v>
      </c>
      <c r="I625" s="1">
        <v>1002047</v>
      </c>
      <c r="J625" s="1">
        <v>45.459806</v>
      </c>
      <c r="K625" s="1">
        <v>-98.532832999999997</v>
      </c>
      <c r="L625" s="1"/>
      <c r="M625" s="1" t="s">
        <v>1562</v>
      </c>
      <c r="N625" s="1" t="s">
        <v>19888</v>
      </c>
      <c r="O625" s="1">
        <v>2022</v>
      </c>
      <c r="P625" s="1">
        <v>57201</v>
      </c>
      <c r="Q625" s="1" t="s">
        <v>19907</v>
      </c>
      <c r="R625" s="1"/>
      <c r="S625" s="1" t="s">
        <v>24378</v>
      </c>
      <c r="T625" s="1" t="s">
        <v>6826</v>
      </c>
      <c r="U625" s="1"/>
      <c r="V625" s="1" t="s">
        <v>19933</v>
      </c>
      <c r="W625" s="1" t="s">
        <v>6826</v>
      </c>
    </row>
    <row r="626" spans="1:23" x14ac:dyDescent="0.25">
      <c r="A626" s="1">
        <v>1004922</v>
      </c>
      <c r="B626" s="5" t="str">
        <f>VLOOKUP(H626,'FIPS Basin X-walk'!$A$2:$F$3224,6,FALSE)</f>
        <v>Sioux Uplift</v>
      </c>
      <c r="C626" s="1" t="s">
        <v>19940</v>
      </c>
      <c r="D626" s="1"/>
      <c r="E626" s="1"/>
      <c r="F626" s="1" t="s">
        <v>13967</v>
      </c>
      <c r="G626" s="1" t="s">
        <v>17755</v>
      </c>
      <c r="H626" s="1">
        <v>46013</v>
      </c>
      <c r="I626" s="1">
        <v>1004922</v>
      </c>
      <c r="J626" s="1">
        <v>45.632989000000002</v>
      </c>
      <c r="K626" s="1">
        <v>-98.656073000000006</v>
      </c>
      <c r="L626" s="1"/>
      <c r="M626" s="1" t="s">
        <v>1511</v>
      </c>
      <c r="N626" s="1" t="s">
        <v>17561</v>
      </c>
      <c r="O626" s="1">
        <v>2022</v>
      </c>
      <c r="P626" s="1">
        <v>57481</v>
      </c>
      <c r="Q626" s="1" t="s">
        <v>162</v>
      </c>
      <c r="R626" s="1"/>
      <c r="S626" s="1" t="s">
        <v>24435</v>
      </c>
      <c r="T626" s="1" t="s">
        <v>6826</v>
      </c>
      <c r="U626" s="1"/>
      <c r="V626" s="1" t="s">
        <v>25395</v>
      </c>
      <c r="W626" s="1" t="s">
        <v>6826</v>
      </c>
    </row>
    <row r="627" spans="1:23" x14ac:dyDescent="0.25">
      <c r="A627" s="1">
        <v>1011850</v>
      </c>
      <c r="B627" s="5" t="str">
        <f>VLOOKUP(H627,'FIPS Basin X-walk'!$A$2:$F$3224,6,FALSE)</f>
        <v>Piedmont-Blue Ridge Prov</v>
      </c>
      <c r="C627" s="1" t="s">
        <v>22169</v>
      </c>
      <c r="D627" s="1"/>
      <c r="E627" s="1"/>
      <c r="F627" s="1" t="s">
        <v>22170</v>
      </c>
      <c r="G627" s="1" t="s">
        <v>22171</v>
      </c>
      <c r="H627" s="1">
        <v>51025</v>
      </c>
      <c r="I627" s="1">
        <v>1011850</v>
      </c>
      <c r="J627" s="1">
        <v>36.766854000000002</v>
      </c>
      <c r="K627" s="1">
        <v>-77.711098000000007</v>
      </c>
      <c r="L627" s="1"/>
      <c r="M627" s="1" t="s">
        <v>1486</v>
      </c>
      <c r="N627" s="1" t="s">
        <v>15119</v>
      </c>
      <c r="O627" s="1">
        <v>2022</v>
      </c>
      <c r="P627" s="1">
        <v>23856</v>
      </c>
      <c r="Q627" s="1" t="s">
        <v>22172</v>
      </c>
      <c r="R627" s="1"/>
      <c r="S627" s="1" t="s">
        <v>24355</v>
      </c>
      <c r="T627" s="1" t="s">
        <v>6826</v>
      </c>
      <c r="U627" s="1"/>
      <c r="V627" s="1" t="s">
        <v>13845</v>
      </c>
      <c r="W627" s="1" t="s">
        <v>6828</v>
      </c>
    </row>
    <row r="628" spans="1:23" x14ac:dyDescent="0.25">
      <c r="A628" s="1">
        <v>1007680</v>
      </c>
      <c r="B628" s="5" t="str">
        <f>VLOOKUP(H628,'FIPS Basin X-walk'!$A$2:$F$3224,6,FALSE)</f>
        <v>Piedmont-Blue Ridge Prov</v>
      </c>
      <c r="C628" s="1" t="s">
        <v>22173</v>
      </c>
      <c r="D628" s="1"/>
      <c r="E628" s="1"/>
      <c r="F628" s="1" t="s">
        <v>16338</v>
      </c>
      <c r="G628" s="1" t="s">
        <v>22171</v>
      </c>
      <c r="H628" s="1">
        <v>51025</v>
      </c>
      <c r="I628" s="1">
        <v>1007680</v>
      </c>
      <c r="J628" s="1">
        <v>36.762422999999998</v>
      </c>
      <c r="K628" s="1">
        <v>-77.809706000000006</v>
      </c>
      <c r="L628" s="1"/>
      <c r="M628" s="1" t="s">
        <v>1486</v>
      </c>
      <c r="N628" s="1" t="s">
        <v>15119</v>
      </c>
      <c r="O628" s="1">
        <v>2022</v>
      </c>
      <c r="P628" s="1">
        <v>23868</v>
      </c>
      <c r="Q628" s="1" t="s">
        <v>22174</v>
      </c>
      <c r="R628" s="1"/>
      <c r="S628" s="1" t="s">
        <v>24358</v>
      </c>
      <c r="T628" s="1" t="s">
        <v>6826</v>
      </c>
      <c r="U628" s="1"/>
      <c r="V628" s="1" t="s">
        <v>6952</v>
      </c>
      <c r="W628" s="1" t="s">
        <v>6826</v>
      </c>
    </row>
    <row r="629" spans="1:23" x14ac:dyDescent="0.25">
      <c r="A629" s="1">
        <v>1014236</v>
      </c>
      <c r="B629" s="5" t="str">
        <f>VLOOKUP(H629,'FIPS Basin X-walk'!$A$2:$F$3224,6,FALSE)</f>
        <v>Atlantic Coast Basin</v>
      </c>
      <c r="C629" s="1" t="s">
        <v>26924</v>
      </c>
      <c r="D629" s="1"/>
      <c r="E629" s="1"/>
      <c r="F629" s="1" t="s">
        <v>26925</v>
      </c>
      <c r="G629" s="1" t="s">
        <v>22171</v>
      </c>
      <c r="H629" s="1">
        <v>37019</v>
      </c>
      <c r="I629" s="1">
        <v>1014236</v>
      </c>
      <c r="J629" s="1">
        <v>33.945160000000001</v>
      </c>
      <c r="K629" s="1">
        <v>-78.001170000000002</v>
      </c>
      <c r="L629" s="1"/>
      <c r="M629" s="1" t="s">
        <v>1530</v>
      </c>
      <c r="N629" s="1" t="s">
        <v>17213</v>
      </c>
      <c r="O629" s="1">
        <v>2022</v>
      </c>
      <c r="P629" s="1">
        <v>28461</v>
      </c>
      <c r="Q629" s="1" t="s">
        <v>26926</v>
      </c>
      <c r="R629" s="1"/>
      <c r="S629" s="1" t="s">
        <v>24367</v>
      </c>
      <c r="T629" s="1" t="s">
        <v>6826</v>
      </c>
      <c r="U629" s="1"/>
      <c r="V629" s="1" t="s">
        <v>10435</v>
      </c>
      <c r="W629" s="1" t="s">
        <v>6826</v>
      </c>
    </row>
    <row r="630" spans="1:23" x14ac:dyDescent="0.25">
      <c r="A630" s="1">
        <v>1008160</v>
      </c>
      <c r="B630" s="5" t="str">
        <f>VLOOKUP(H630,'FIPS Basin X-walk'!$A$2:$F$3224,6,FALSE)</f>
        <v>Ouachita Folded Belt</v>
      </c>
      <c r="C630" s="1" t="s">
        <v>18339</v>
      </c>
      <c r="D630" s="1"/>
      <c r="E630" s="1"/>
      <c r="F630" s="1" t="s">
        <v>2214</v>
      </c>
      <c r="G630" s="1" t="s">
        <v>18335</v>
      </c>
      <c r="H630" s="1">
        <v>40013</v>
      </c>
      <c r="I630" s="1">
        <v>1008160</v>
      </c>
      <c r="J630" s="1">
        <v>33.982770000000002</v>
      </c>
      <c r="K630" s="1">
        <v>-96.004099999999994</v>
      </c>
      <c r="L630" s="1"/>
      <c r="M630" s="1" t="s">
        <v>1495</v>
      </c>
      <c r="N630" s="1" t="s">
        <v>9115</v>
      </c>
      <c r="O630" s="1">
        <v>2022</v>
      </c>
      <c r="P630" s="1">
        <v>74723</v>
      </c>
      <c r="Q630" s="1" t="s">
        <v>407</v>
      </c>
      <c r="R630" s="1"/>
      <c r="S630" s="1" t="s">
        <v>24435</v>
      </c>
      <c r="T630" s="1" t="s">
        <v>6826</v>
      </c>
      <c r="U630" s="1"/>
      <c r="V630" s="1" t="s">
        <v>7521</v>
      </c>
      <c r="W630" s="1" t="s">
        <v>6826</v>
      </c>
    </row>
    <row r="631" spans="1:23" x14ac:dyDescent="0.25">
      <c r="A631" s="1">
        <v>1000329</v>
      </c>
      <c r="B631" s="5" t="str">
        <f>VLOOKUP(H631,'FIPS Basin X-walk'!$A$2:$F$3224,6,FALSE)</f>
        <v>Ouachita Folded Belt</v>
      </c>
      <c r="C631" s="1" t="s">
        <v>18336</v>
      </c>
      <c r="D631" s="1"/>
      <c r="E631" s="1"/>
      <c r="F631" s="1" t="s">
        <v>18337</v>
      </c>
      <c r="G631" s="1" t="s">
        <v>18335</v>
      </c>
      <c r="H631" s="1">
        <v>40013</v>
      </c>
      <c r="I631" s="1">
        <v>1000329</v>
      </c>
      <c r="J631" s="1">
        <v>34.000709999999998</v>
      </c>
      <c r="K631" s="1">
        <v>-96.453410000000005</v>
      </c>
      <c r="L631" s="1"/>
      <c r="M631" s="1" t="s">
        <v>1495</v>
      </c>
      <c r="N631" s="1" t="s">
        <v>9115</v>
      </c>
      <c r="O631" s="1">
        <v>2022</v>
      </c>
      <c r="P631" s="1">
        <v>74701</v>
      </c>
      <c r="Q631" s="1" t="s">
        <v>18338</v>
      </c>
      <c r="R631" s="1"/>
      <c r="S631" s="1" t="s">
        <v>24476</v>
      </c>
      <c r="T631" s="1" t="s">
        <v>6826</v>
      </c>
      <c r="U631" s="1"/>
      <c r="V631" s="1" t="s">
        <v>17380</v>
      </c>
      <c r="W631" s="1" t="s">
        <v>6826</v>
      </c>
    </row>
    <row r="632" spans="1:23" x14ac:dyDescent="0.25">
      <c r="A632" s="1">
        <v>1013215</v>
      </c>
      <c r="B632" s="5" t="str">
        <f>VLOOKUP(H632,'FIPS Basin X-walk'!$A$2:$F$3224,6,FALSE)</f>
        <v>Ouachita Folded Belt</v>
      </c>
      <c r="C632" s="1" t="s">
        <v>18333</v>
      </c>
      <c r="D632" s="1"/>
      <c r="E632" s="1"/>
      <c r="F632" s="1" t="s">
        <v>18334</v>
      </c>
      <c r="G632" s="1" t="s">
        <v>18335</v>
      </c>
      <c r="H632" s="1">
        <v>40013</v>
      </c>
      <c r="I632" s="1">
        <v>1013215</v>
      </c>
      <c r="J632" s="1">
        <v>33.997672000000001</v>
      </c>
      <c r="K632" s="1">
        <v>-96.404008000000005</v>
      </c>
      <c r="L632" s="1"/>
      <c r="M632" s="1" t="s">
        <v>1495</v>
      </c>
      <c r="N632" s="1" t="s">
        <v>9115</v>
      </c>
      <c r="O632" s="1">
        <v>2022</v>
      </c>
      <c r="P632" s="1">
        <v>74701</v>
      </c>
      <c r="Q632" s="1" t="s">
        <v>26625</v>
      </c>
      <c r="R632" s="1"/>
      <c r="S632" s="1" t="s">
        <v>24372</v>
      </c>
      <c r="T632" s="1" t="s">
        <v>6826</v>
      </c>
      <c r="U632" s="1"/>
      <c r="V632" s="1" t="s">
        <v>7009</v>
      </c>
      <c r="W632" s="1" t="s">
        <v>6826</v>
      </c>
    </row>
    <row r="633" spans="1:23" x14ac:dyDescent="0.25">
      <c r="A633" s="1">
        <v>1000174</v>
      </c>
      <c r="B633" s="5" t="str">
        <f>VLOOKUP(H633,'FIPS Basin X-walk'!$A$2:$F$3224,6,FALSE)</f>
        <v>Appalachian Basin (Eastern Overthrust Area)</v>
      </c>
      <c r="C633" s="1" t="s">
        <v>22175</v>
      </c>
      <c r="D633" s="1"/>
      <c r="E633" s="1"/>
      <c r="F633" s="1" t="s">
        <v>22176</v>
      </c>
      <c r="G633" s="1" t="s">
        <v>1671</v>
      </c>
      <c r="H633" s="1">
        <v>51027</v>
      </c>
      <c r="I633" s="1">
        <v>1000174</v>
      </c>
      <c r="J633" s="1">
        <v>37.1753</v>
      </c>
      <c r="K633" s="1">
        <v>-81.961699999999993</v>
      </c>
      <c r="L633" s="1"/>
      <c r="M633" s="1" t="s">
        <v>1486</v>
      </c>
      <c r="N633" s="1" t="s">
        <v>15119</v>
      </c>
      <c r="O633" s="1">
        <v>2022</v>
      </c>
      <c r="P633" s="1">
        <v>24631</v>
      </c>
      <c r="Q633" s="1" t="s">
        <v>24433</v>
      </c>
      <c r="R633" s="1"/>
      <c r="S633" s="1" t="s">
        <v>24355</v>
      </c>
      <c r="T633" s="1" t="s">
        <v>6826</v>
      </c>
      <c r="U633" s="1"/>
      <c r="V633" s="1" t="s">
        <v>24403</v>
      </c>
      <c r="W633" s="1" t="s">
        <v>6828</v>
      </c>
    </row>
    <row r="634" spans="1:23" x14ac:dyDescent="0.25">
      <c r="A634" s="1">
        <v>1006852</v>
      </c>
      <c r="B634" s="5" t="str">
        <f>VLOOKUP(H634,'FIPS Basin X-walk'!$A$2:$F$3224,6,FALSE)</f>
        <v>Forest City Basin</v>
      </c>
      <c r="C634" s="1" t="s">
        <v>15474</v>
      </c>
      <c r="D634" s="1"/>
      <c r="E634" s="1"/>
      <c r="F634" s="1" t="s">
        <v>13650</v>
      </c>
      <c r="G634" s="1" t="s">
        <v>1671</v>
      </c>
      <c r="H634" s="1">
        <v>29021</v>
      </c>
      <c r="I634" s="1">
        <v>1006852</v>
      </c>
      <c r="J634" s="1">
        <v>39.724600000000002</v>
      </c>
      <c r="K634" s="1">
        <v>-94.877300000000005</v>
      </c>
      <c r="L634" s="1"/>
      <c r="M634" s="1" t="s">
        <v>1560</v>
      </c>
      <c r="N634" s="1" t="s">
        <v>15447</v>
      </c>
      <c r="O634" s="1">
        <v>2022</v>
      </c>
      <c r="P634" s="1">
        <v>64504</v>
      </c>
      <c r="Q634" s="1" t="s">
        <v>15475</v>
      </c>
      <c r="R634" s="1"/>
      <c r="S634" s="1" t="s">
        <v>24355</v>
      </c>
      <c r="T634" s="1" t="s">
        <v>6826</v>
      </c>
      <c r="U634" s="1"/>
      <c r="V634" s="1" t="s">
        <v>12451</v>
      </c>
      <c r="W634" s="1" t="s">
        <v>6828</v>
      </c>
    </row>
    <row r="635" spans="1:23" x14ac:dyDescent="0.25">
      <c r="A635" s="1">
        <v>1004079</v>
      </c>
      <c r="B635" s="5" t="str">
        <f>VLOOKUP(H635,'FIPS Basin X-walk'!$A$2:$F$3224,6,FALSE)</f>
        <v>Iowa Shelf</v>
      </c>
      <c r="C635" s="1" t="s">
        <v>12005</v>
      </c>
      <c r="D635" s="1"/>
      <c r="E635" s="1"/>
      <c r="F635" s="1" t="s">
        <v>12006</v>
      </c>
      <c r="G635" s="1" t="s">
        <v>12007</v>
      </c>
      <c r="H635" s="1">
        <v>19019</v>
      </c>
      <c r="I635" s="1">
        <v>1004079</v>
      </c>
      <c r="J635" s="1">
        <v>42.639333000000001</v>
      </c>
      <c r="K635" s="1">
        <v>-92.031138999999996</v>
      </c>
      <c r="L635" s="1"/>
      <c r="M635" s="1" t="s">
        <v>1500</v>
      </c>
      <c r="N635" s="1" t="s">
        <v>11970</v>
      </c>
      <c r="O635" s="1">
        <v>2022</v>
      </c>
      <c r="P635" s="1">
        <v>50629</v>
      </c>
      <c r="Q635" s="1" t="s">
        <v>25218</v>
      </c>
      <c r="R635" s="1"/>
      <c r="S635" s="1" t="s">
        <v>24378</v>
      </c>
      <c r="T635" s="1" t="s">
        <v>6826</v>
      </c>
      <c r="U635" s="1"/>
      <c r="V635" s="1" t="s">
        <v>24835</v>
      </c>
      <c r="W635" s="1" t="s">
        <v>6826</v>
      </c>
    </row>
    <row r="636" spans="1:23" x14ac:dyDescent="0.25">
      <c r="A636" s="1">
        <v>1005351</v>
      </c>
      <c r="B636" s="5" t="str">
        <f>VLOOKUP(H636,'FIPS Basin X-walk'!$A$2:$F$3224,6,FALSE)</f>
        <v>Appalachian Basin (Eastern Overthrust Area)</v>
      </c>
      <c r="C636" s="1" t="s">
        <v>22184</v>
      </c>
      <c r="D636" s="1"/>
      <c r="E636" s="1"/>
      <c r="F636" s="1" t="s">
        <v>22178</v>
      </c>
      <c r="G636" s="1" t="s">
        <v>12007</v>
      </c>
      <c r="H636" s="1">
        <v>51027</v>
      </c>
      <c r="I636" s="1">
        <v>1005351</v>
      </c>
      <c r="J636" s="1">
        <v>37.220511000000002</v>
      </c>
      <c r="K636" s="1">
        <v>-82.018916000000004</v>
      </c>
      <c r="L636" s="1"/>
      <c r="M636" s="1" t="s">
        <v>1486</v>
      </c>
      <c r="N636" s="1" t="s">
        <v>15119</v>
      </c>
      <c r="O636" s="1">
        <v>2022</v>
      </c>
      <c r="P636" s="1">
        <v>24631</v>
      </c>
      <c r="Q636" s="1" t="s">
        <v>22185</v>
      </c>
      <c r="R636" s="1"/>
      <c r="S636" s="1"/>
      <c r="T636" s="1" t="s">
        <v>6826</v>
      </c>
      <c r="U636" s="1"/>
      <c r="V636" s="1" t="s">
        <v>22183</v>
      </c>
      <c r="W636" s="1" t="s">
        <v>6826</v>
      </c>
    </row>
    <row r="637" spans="1:23" x14ac:dyDescent="0.25">
      <c r="A637" s="1">
        <v>1005598</v>
      </c>
      <c r="B637" s="5" t="str">
        <f>VLOOKUP(H637,'FIPS Basin X-walk'!$A$2:$F$3224,6,FALSE)</f>
        <v>Appalachian Basin (Eastern Overthrust Area)</v>
      </c>
      <c r="C637" s="1" t="s">
        <v>22177</v>
      </c>
      <c r="D637" s="1"/>
      <c r="E637" s="1"/>
      <c r="F637" s="1" t="s">
        <v>22178</v>
      </c>
      <c r="G637" s="1" t="s">
        <v>12007</v>
      </c>
      <c r="H637" s="1">
        <v>51027</v>
      </c>
      <c r="I637" s="1">
        <v>1005598</v>
      </c>
      <c r="J637" s="1">
        <v>37.234374000000003</v>
      </c>
      <c r="K637" s="1">
        <v>-82.043024000000003</v>
      </c>
      <c r="L637" s="1"/>
      <c r="M637" s="1" t="s">
        <v>1486</v>
      </c>
      <c r="N637" s="1" t="s">
        <v>15119</v>
      </c>
      <c r="O637" s="1">
        <v>2022</v>
      </c>
      <c r="P637" s="1">
        <v>24631</v>
      </c>
      <c r="Q637" s="1" t="s">
        <v>22179</v>
      </c>
      <c r="R637" s="1"/>
      <c r="S637" s="1" t="s">
        <v>24423</v>
      </c>
      <c r="T637" s="1" t="s">
        <v>6826</v>
      </c>
      <c r="U637" s="1"/>
      <c r="V637" s="1" t="s">
        <v>11183</v>
      </c>
      <c r="W637" s="1" t="s">
        <v>6826</v>
      </c>
    </row>
    <row r="638" spans="1:23" x14ac:dyDescent="0.25">
      <c r="A638" s="1">
        <v>1008387</v>
      </c>
      <c r="B638" s="5" t="str">
        <f>VLOOKUP(H638,'FIPS Basin X-walk'!$A$2:$F$3224,6,FALSE)</f>
        <v>Appalachian Basin (Eastern Overthrust Area)</v>
      </c>
      <c r="C638" s="1" t="s">
        <v>22180</v>
      </c>
      <c r="D638" s="1"/>
      <c r="E638" s="1"/>
      <c r="F638" s="1" t="s">
        <v>22181</v>
      </c>
      <c r="G638" s="1" t="s">
        <v>12007</v>
      </c>
      <c r="H638" s="1">
        <v>51027</v>
      </c>
      <c r="I638" s="1">
        <v>1008387</v>
      </c>
      <c r="J638" s="1">
        <v>37.207886000000002</v>
      </c>
      <c r="K638" s="1">
        <v>-81.916612000000001</v>
      </c>
      <c r="L638" s="1"/>
      <c r="M638" s="1" t="s">
        <v>1486</v>
      </c>
      <c r="N638" s="1" t="s">
        <v>15119</v>
      </c>
      <c r="O638" s="1">
        <v>2022</v>
      </c>
      <c r="P638" s="1">
        <v>24639</v>
      </c>
      <c r="Q638" s="1" t="s">
        <v>22182</v>
      </c>
      <c r="R638" s="1"/>
      <c r="S638" s="1"/>
      <c r="T638" s="1" t="s">
        <v>6826</v>
      </c>
      <c r="U638" s="1"/>
      <c r="V638" s="1" t="s">
        <v>22183</v>
      </c>
      <c r="W638" s="1" t="s">
        <v>6826</v>
      </c>
    </row>
    <row r="639" spans="1:23" x14ac:dyDescent="0.25">
      <c r="A639" s="1">
        <v>1001678</v>
      </c>
      <c r="B639" s="5" t="str">
        <f>VLOOKUP(H639,'FIPS Basin X-walk'!$A$2:$F$3224,6,FALSE)</f>
        <v>Forest City Basin</v>
      </c>
      <c r="C639" s="1" t="s">
        <v>15479</v>
      </c>
      <c r="D639" s="1"/>
      <c r="E639" s="1"/>
      <c r="F639" s="1" t="s">
        <v>15477</v>
      </c>
      <c r="G639" s="1" t="s">
        <v>12007</v>
      </c>
      <c r="H639" s="1">
        <v>29021</v>
      </c>
      <c r="I639" s="1">
        <v>1001678</v>
      </c>
      <c r="J639" s="1">
        <v>39.740250000000003</v>
      </c>
      <c r="K639" s="1">
        <v>-94.846817000000001</v>
      </c>
      <c r="L639" s="1"/>
      <c r="M639" s="1" t="s">
        <v>1560</v>
      </c>
      <c r="N639" s="1" t="s">
        <v>15447</v>
      </c>
      <c r="O639" s="1">
        <v>2022</v>
      </c>
      <c r="P639" s="1">
        <v>64503</v>
      </c>
      <c r="Q639" s="1" t="s">
        <v>15480</v>
      </c>
      <c r="R639" s="1"/>
      <c r="S639" s="1" t="s">
        <v>24378</v>
      </c>
      <c r="T639" s="1" t="s">
        <v>6826</v>
      </c>
      <c r="U639" s="1"/>
      <c r="V639" s="1" t="s">
        <v>15481</v>
      </c>
      <c r="W639" s="1" t="s">
        <v>6826</v>
      </c>
    </row>
    <row r="640" spans="1:23" x14ac:dyDescent="0.25">
      <c r="A640" s="1">
        <v>1001925</v>
      </c>
      <c r="B640" s="5" t="str">
        <f>VLOOKUP(H640,'FIPS Basin X-walk'!$A$2:$F$3224,6,FALSE)</f>
        <v>Forest City Basin</v>
      </c>
      <c r="C640" s="1" t="s">
        <v>15476</v>
      </c>
      <c r="D640" s="1"/>
      <c r="E640" s="1"/>
      <c r="F640" s="1" t="s">
        <v>15477</v>
      </c>
      <c r="G640" s="1" t="s">
        <v>12007</v>
      </c>
      <c r="H640" s="1">
        <v>29021</v>
      </c>
      <c r="I640" s="1">
        <v>1001925</v>
      </c>
      <c r="J640" s="1">
        <v>39.671100000000003</v>
      </c>
      <c r="K640" s="1">
        <v>-94.772300000000001</v>
      </c>
      <c r="L640" s="1"/>
      <c r="M640" s="1" t="s">
        <v>1560</v>
      </c>
      <c r="N640" s="1" t="s">
        <v>15447</v>
      </c>
      <c r="O640" s="1">
        <v>2022</v>
      </c>
      <c r="P640" s="1">
        <v>64507</v>
      </c>
      <c r="Q640" s="1" t="s">
        <v>15478</v>
      </c>
      <c r="R640" s="1"/>
      <c r="S640" s="1" t="s">
        <v>24358</v>
      </c>
      <c r="T640" s="1" t="s">
        <v>6826</v>
      </c>
      <c r="U640" s="1"/>
      <c r="V640" s="1" t="s">
        <v>24811</v>
      </c>
      <c r="W640" s="1" t="s">
        <v>6826</v>
      </c>
    </row>
    <row r="641" spans="1:23" x14ac:dyDescent="0.25">
      <c r="A641" s="1">
        <v>1000550</v>
      </c>
      <c r="B641" s="5" t="str">
        <f>VLOOKUP(H641,'FIPS Basin X-walk'!$A$2:$F$3224,6,FALSE)</f>
        <v>Piedmont-Blue Ridge Prov</v>
      </c>
      <c r="C641" s="1" t="s">
        <v>22186</v>
      </c>
      <c r="D641" s="1"/>
      <c r="E641" s="1"/>
      <c r="F641" s="1" t="s">
        <v>22187</v>
      </c>
      <c r="G641" s="1" t="s">
        <v>2019</v>
      </c>
      <c r="H641" s="1">
        <v>51029</v>
      </c>
      <c r="I641" s="1">
        <v>1000550</v>
      </c>
      <c r="J641" s="1">
        <v>37.696100000000001</v>
      </c>
      <c r="K641" s="1">
        <v>-78.284800000000004</v>
      </c>
      <c r="L641" s="1"/>
      <c r="M641" s="1" t="s">
        <v>1486</v>
      </c>
      <c r="N641" s="1" t="s">
        <v>15119</v>
      </c>
      <c r="O641" s="1">
        <v>2022</v>
      </c>
      <c r="P641" s="1">
        <v>23123</v>
      </c>
      <c r="Q641" s="1" t="s">
        <v>22188</v>
      </c>
      <c r="R641" s="1"/>
      <c r="S641" s="1" t="s">
        <v>24355</v>
      </c>
      <c r="T641" s="1" t="s">
        <v>6826</v>
      </c>
      <c r="U641" s="1"/>
      <c r="V641" s="1" t="s">
        <v>13845</v>
      </c>
      <c r="W641" s="1" t="s">
        <v>6828</v>
      </c>
    </row>
    <row r="642" spans="1:23" x14ac:dyDescent="0.25">
      <c r="A642" s="1">
        <v>1001407</v>
      </c>
      <c r="B642" s="5" t="str">
        <f>VLOOKUP(H642,'FIPS Basin X-walk'!$A$2:$F$3224,6,FALSE)</f>
        <v>Piedmont-Blue Ridge Prov</v>
      </c>
      <c r="C642" s="1" t="s">
        <v>19028</v>
      </c>
      <c r="D642" s="1"/>
      <c r="E642" s="1"/>
      <c r="F642" s="1" t="s">
        <v>19029</v>
      </c>
      <c r="G642" s="1" t="s">
        <v>1819</v>
      </c>
      <c r="H642" s="1">
        <v>42017</v>
      </c>
      <c r="I642" s="1">
        <v>1001407</v>
      </c>
      <c r="J642" s="1">
        <v>40.1464</v>
      </c>
      <c r="K642" s="1">
        <v>-74.740600000000001</v>
      </c>
      <c r="L642" s="1"/>
      <c r="M642" s="1" t="s">
        <v>1501</v>
      </c>
      <c r="N642" s="1" t="s">
        <v>18868</v>
      </c>
      <c r="O642" s="1">
        <v>2022</v>
      </c>
      <c r="P642" s="1">
        <v>19030</v>
      </c>
      <c r="Q642" s="1" t="s">
        <v>24704</v>
      </c>
      <c r="R642" s="1"/>
      <c r="S642" s="1" t="s">
        <v>24355</v>
      </c>
      <c r="T642" s="1" t="s">
        <v>6826</v>
      </c>
      <c r="U642" s="1"/>
      <c r="V642" s="1" t="s">
        <v>9563</v>
      </c>
      <c r="W642" s="1" t="s">
        <v>6828</v>
      </c>
    </row>
    <row r="643" spans="1:23" x14ac:dyDescent="0.25">
      <c r="A643" s="1">
        <v>1006391</v>
      </c>
      <c r="B643" s="5" t="str">
        <f>VLOOKUP(H643,'FIPS Basin X-walk'!$A$2:$F$3224,6,FALSE)</f>
        <v>Piedmont-Blue Ridge Prov</v>
      </c>
      <c r="C643" s="1"/>
      <c r="D643" s="1"/>
      <c r="E643" s="1"/>
      <c r="F643" s="1" t="s">
        <v>19032</v>
      </c>
      <c r="G643" s="1" t="s">
        <v>19020</v>
      </c>
      <c r="H643" s="1">
        <v>42017</v>
      </c>
      <c r="I643" s="1">
        <v>1006391</v>
      </c>
      <c r="J643" s="1">
        <v>40.164700000000003</v>
      </c>
      <c r="K643" s="1">
        <v>-74.746799999999993</v>
      </c>
      <c r="L643" s="1"/>
      <c r="M643" s="1" t="s">
        <v>1501</v>
      </c>
      <c r="N643" s="1" t="s">
        <v>18868</v>
      </c>
      <c r="O643" s="1">
        <v>2022</v>
      </c>
      <c r="P643" s="1">
        <v>19030</v>
      </c>
      <c r="Q643" s="1" t="s">
        <v>19033</v>
      </c>
      <c r="R643" s="1"/>
      <c r="S643" s="1" t="s">
        <v>24372</v>
      </c>
      <c r="T643" s="1" t="s">
        <v>6826</v>
      </c>
      <c r="U643" s="1"/>
      <c r="V643" s="1" t="s">
        <v>7025</v>
      </c>
      <c r="W643" s="1" t="s">
        <v>6826</v>
      </c>
    </row>
    <row r="644" spans="1:23" x14ac:dyDescent="0.25">
      <c r="A644" s="1">
        <v>1006282</v>
      </c>
      <c r="B644" s="5" t="str">
        <f>VLOOKUP(H644,'FIPS Basin X-walk'!$A$2:$F$3224,6,FALSE)</f>
        <v>Piedmont-Blue Ridge Prov</v>
      </c>
      <c r="C644" s="1" t="s">
        <v>19018</v>
      </c>
      <c r="D644" s="1"/>
      <c r="E644" s="1" t="s">
        <v>6828</v>
      </c>
      <c r="F644" s="1" t="s">
        <v>19019</v>
      </c>
      <c r="G644" s="1" t="s">
        <v>19020</v>
      </c>
      <c r="H644" s="1">
        <v>42017</v>
      </c>
      <c r="I644" s="1">
        <v>1006282</v>
      </c>
      <c r="J644" s="1">
        <v>40.162739999999999</v>
      </c>
      <c r="K644" s="1">
        <v>-74.767390000000006</v>
      </c>
      <c r="L644" s="1"/>
      <c r="M644" s="1" t="s">
        <v>1501</v>
      </c>
      <c r="N644" s="1" t="s">
        <v>18868</v>
      </c>
      <c r="O644" s="1">
        <v>2022</v>
      </c>
      <c r="P644" s="1">
        <v>19067</v>
      </c>
      <c r="Q644" s="1" t="s">
        <v>19021</v>
      </c>
      <c r="R644" s="1"/>
      <c r="S644" s="1" t="s">
        <v>24389</v>
      </c>
      <c r="T644" s="1" t="s">
        <v>6826</v>
      </c>
      <c r="U644" s="1"/>
      <c r="V644" s="1" t="s">
        <v>9449</v>
      </c>
      <c r="W644" s="1" t="s">
        <v>6826</v>
      </c>
    </row>
    <row r="645" spans="1:23" x14ac:dyDescent="0.25">
      <c r="A645" s="1">
        <v>1007615</v>
      </c>
      <c r="B645" s="5" t="str">
        <f>VLOOKUP(H645,'FIPS Basin X-walk'!$A$2:$F$3224,6,FALSE)</f>
        <v>Piedmont-Blue Ridge Prov</v>
      </c>
      <c r="C645" s="1" t="s">
        <v>19030</v>
      </c>
      <c r="D645" s="1"/>
      <c r="E645" s="1"/>
      <c r="F645" s="1" t="s">
        <v>19019</v>
      </c>
      <c r="G645" s="1" t="s">
        <v>19020</v>
      </c>
      <c r="H645" s="1">
        <v>42017</v>
      </c>
      <c r="I645" s="1">
        <v>1007615</v>
      </c>
      <c r="J645" s="1">
        <v>40.159343999999997</v>
      </c>
      <c r="K645" s="1">
        <v>-74.776695000000004</v>
      </c>
      <c r="L645" s="1"/>
      <c r="M645" s="1" t="s">
        <v>1501</v>
      </c>
      <c r="N645" s="1" t="s">
        <v>18868</v>
      </c>
      <c r="O645" s="1">
        <v>2022</v>
      </c>
      <c r="P645" s="1">
        <v>19067</v>
      </c>
      <c r="Q645" s="1" t="s">
        <v>19031</v>
      </c>
      <c r="R645" s="1"/>
      <c r="S645" s="1" t="s">
        <v>24358</v>
      </c>
      <c r="T645" s="1" t="s">
        <v>6826</v>
      </c>
      <c r="U645" s="1"/>
      <c r="V645" s="1" t="s">
        <v>6878</v>
      </c>
      <c r="W645" s="1" t="s">
        <v>6826</v>
      </c>
    </row>
    <row r="646" spans="1:23" x14ac:dyDescent="0.25">
      <c r="A646" s="1">
        <v>1004725</v>
      </c>
      <c r="B646" s="5" t="str">
        <f>VLOOKUP(H646,'FIPS Basin X-walk'!$A$2:$F$3224,6,FALSE)</f>
        <v>Piedmont-Blue Ridge Prov</v>
      </c>
      <c r="C646" s="1" t="s">
        <v>19025</v>
      </c>
      <c r="D646" s="1"/>
      <c r="E646" s="1"/>
      <c r="F646" s="1" t="s">
        <v>19026</v>
      </c>
      <c r="G646" s="1" t="s">
        <v>19020</v>
      </c>
      <c r="H646" s="1">
        <v>42017</v>
      </c>
      <c r="I646" s="1">
        <v>1004725</v>
      </c>
      <c r="J646" s="1">
        <v>40.384844999999999</v>
      </c>
      <c r="K646" s="1">
        <v>-75.146286000000003</v>
      </c>
      <c r="L646" s="1"/>
      <c r="M646" s="1" t="s">
        <v>1501</v>
      </c>
      <c r="N646" s="1" t="s">
        <v>18868</v>
      </c>
      <c r="O646" s="1">
        <v>2022</v>
      </c>
      <c r="P646" s="1">
        <v>18949</v>
      </c>
      <c r="Q646" s="1" t="s">
        <v>25382</v>
      </c>
      <c r="R646" s="1"/>
      <c r="S646" s="1" t="s">
        <v>24387</v>
      </c>
      <c r="T646" s="1" t="s">
        <v>6826</v>
      </c>
      <c r="U646" s="1"/>
      <c r="V646" s="1" t="s">
        <v>19027</v>
      </c>
      <c r="W646" s="1" t="s">
        <v>6826</v>
      </c>
    </row>
    <row r="647" spans="1:23" x14ac:dyDescent="0.25">
      <c r="A647" s="1">
        <v>1007634</v>
      </c>
      <c r="B647" s="5" t="str">
        <f>VLOOKUP(H647,'FIPS Basin X-walk'!$A$2:$F$3224,6,FALSE)</f>
        <v>Piedmont-Blue Ridge Prov</v>
      </c>
      <c r="C647" s="1" t="s">
        <v>19022</v>
      </c>
      <c r="D647" s="1"/>
      <c r="E647" s="1"/>
      <c r="F647" s="1" t="s">
        <v>19023</v>
      </c>
      <c r="G647" s="1" t="s">
        <v>19020</v>
      </c>
      <c r="H647" s="1">
        <v>42017</v>
      </c>
      <c r="I647" s="1">
        <v>1007634</v>
      </c>
      <c r="J647" s="1">
        <v>40.133394000000003</v>
      </c>
      <c r="K647" s="1">
        <v>-74.804473999999999</v>
      </c>
      <c r="L647" s="1"/>
      <c r="M647" s="1" t="s">
        <v>1501</v>
      </c>
      <c r="N647" s="1" t="s">
        <v>18868</v>
      </c>
      <c r="O647" s="1">
        <v>2022</v>
      </c>
      <c r="P647" s="1">
        <v>19007</v>
      </c>
      <c r="Q647" s="1" t="s">
        <v>19024</v>
      </c>
      <c r="R647" s="1"/>
      <c r="S647" s="1" t="s">
        <v>24358</v>
      </c>
      <c r="T647" s="1" t="s">
        <v>6826</v>
      </c>
      <c r="U647" s="1"/>
      <c r="V647" s="1" t="s">
        <v>6878</v>
      </c>
      <c r="W647" s="1" t="s">
        <v>6828</v>
      </c>
    </row>
    <row r="648" spans="1:23" x14ac:dyDescent="0.25">
      <c r="A648" s="1">
        <v>1002505</v>
      </c>
      <c r="B648" s="5" t="str">
        <f>VLOOKUP(H648,'FIPS Basin X-walk'!$A$2:$F$3224,6,FALSE)</f>
        <v>Iowa Shelf</v>
      </c>
      <c r="C648" s="1" t="s">
        <v>12012</v>
      </c>
      <c r="D648" s="1"/>
      <c r="E648" s="1"/>
      <c r="F648" s="1" t="s">
        <v>12013</v>
      </c>
      <c r="G648" s="1" t="s">
        <v>12010</v>
      </c>
      <c r="H648" s="1">
        <v>19021</v>
      </c>
      <c r="I648" s="1">
        <v>1002505</v>
      </c>
      <c r="J648" s="1">
        <v>42.777872000000002</v>
      </c>
      <c r="K648" s="1">
        <v>-94.939299000000005</v>
      </c>
      <c r="L648" s="1"/>
      <c r="M648" s="1" t="s">
        <v>1500</v>
      </c>
      <c r="N648" s="1" t="s">
        <v>11970</v>
      </c>
      <c r="O648" s="1">
        <v>2022</v>
      </c>
      <c r="P648" s="1">
        <v>50510</v>
      </c>
      <c r="Q648" s="1" t="s">
        <v>12014</v>
      </c>
      <c r="R648" s="1"/>
      <c r="S648" s="1" t="s">
        <v>24378</v>
      </c>
      <c r="T648" s="1" t="s">
        <v>6826</v>
      </c>
      <c r="U648" s="1"/>
      <c r="V648" s="1" t="s">
        <v>8406</v>
      </c>
      <c r="W648" s="1" t="s">
        <v>6826</v>
      </c>
    </row>
    <row r="649" spans="1:23" x14ac:dyDescent="0.25">
      <c r="A649" s="1">
        <v>1001924</v>
      </c>
      <c r="B649" s="5" t="str">
        <f>VLOOKUP(H649,'FIPS Basin X-walk'!$A$2:$F$3224,6,FALSE)</f>
        <v>Iowa Shelf</v>
      </c>
      <c r="C649" s="1" t="s">
        <v>12008</v>
      </c>
      <c r="D649" s="1"/>
      <c r="E649" s="1"/>
      <c r="F649" s="1" t="s">
        <v>12009</v>
      </c>
      <c r="G649" s="1" t="s">
        <v>12010</v>
      </c>
      <c r="H649" s="1">
        <v>19021</v>
      </c>
      <c r="I649" s="1">
        <v>1001924</v>
      </c>
      <c r="J649" s="1">
        <v>42.64085</v>
      </c>
      <c r="K649" s="1">
        <v>-95.188400000000001</v>
      </c>
      <c r="L649" s="1" t="s">
        <v>24364</v>
      </c>
      <c r="M649" s="1" t="s">
        <v>1500</v>
      </c>
      <c r="N649" s="1" t="s">
        <v>11970</v>
      </c>
      <c r="O649" s="1">
        <v>2022</v>
      </c>
      <c r="P649" s="1">
        <v>50588</v>
      </c>
      <c r="Q649" s="1" t="s">
        <v>12011</v>
      </c>
      <c r="R649" s="1" t="s">
        <v>24381</v>
      </c>
      <c r="S649" s="1" t="s">
        <v>24382</v>
      </c>
      <c r="T649" s="1" t="s">
        <v>6826</v>
      </c>
      <c r="U649" s="1"/>
      <c r="V649" s="1" t="s">
        <v>6850</v>
      </c>
      <c r="W649" s="1" t="s">
        <v>6826</v>
      </c>
    </row>
    <row r="650" spans="1:23" x14ac:dyDescent="0.25">
      <c r="A650" s="1">
        <v>1000995</v>
      </c>
      <c r="B650" s="5" t="str">
        <f>VLOOKUP(H650,'FIPS Basin X-walk'!$A$2:$F$3224,6,FALSE)</f>
        <v>Wisconsin Arch</v>
      </c>
      <c r="C650" s="1" t="s">
        <v>23017</v>
      </c>
      <c r="D650" s="1"/>
      <c r="E650" s="1" t="s">
        <v>6828</v>
      </c>
      <c r="F650" s="1" t="s">
        <v>23018</v>
      </c>
      <c r="G650" s="1" t="s">
        <v>1821</v>
      </c>
      <c r="H650" s="1">
        <v>55011</v>
      </c>
      <c r="I650" s="1">
        <v>1000995</v>
      </c>
      <c r="J650" s="1">
        <v>44.302599999999998</v>
      </c>
      <c r="K650" s="1">
        <v>-91.912599999999998</v>
      </c>
      <c r="L650" s="1"/>
      <c r="M650" s="1" t="s">
        <v>1517</v>
      </c>
      <c r="N650" s="1" t="s">
        <v>22991</v>
      </c>
      <c r="O650" s="1">
        <v>2022</v>
      </c>
      <c r="P650" s="1">
        <v>54610</v>
      </c>
      <c r="Q650" s="1" t="s">
        <v>23019</v>
      </c>
      <c r="R650" s="1"/>
      <c r="S650" s="1" t="s">
        <v>24355</v>
      </c>
      <c r="T650" s="1" t="s">
        <v>6826</v>
      </c>
      <c r="U650" s="1"/>
      <c r="V650" s="1" t="s">
        <v>23020</v>
      </c>
      <c r="W650" s="1" t="s">
        <v>6828</v>
      </c>
    </row>
    <row r="651" spans="1:23" x14ac:dyDescent="0.25">
      <c r="A651" s="1">
        <v>1003096</v>
      </c>
      <c r="B651" s="5" t="str">
        <f>VLOOKUP(H651,'FIPS Basin X-walk'!$A$2:$F$3224,6,FALSE)</f>
        <v>Salina Basin</v>
      </c>
      <c r="C651" s="1" t="s">
        <v>15853</v>
      </c>
      <c r="D651" s="1"/>
      <c r="E651" s="1"/>
      <c r="F651" s="1" t="s">
        <v>14529</v>
      </c>
      <c r="G651" s="1" t="s">
        <v>15854</v>
      </c>
      <c r="H651" s="1">
        <v>31019</v>
      </c>
      <c r="I651" s="1">
        <v>1003096</v>
      </c>
      <c r="J651" s="1">
        <v>41.023749000000002</v>
      </c>
      <c r="K651" s="1">
        <v>-98.875110000000006</v>
      </c>
      <c r="L651" s="1"/>
      <c r="M651" s="1" t="s">
        <v>1491</v>
      </c>
      <c r="N651" s="1" t="s">
        <v>15841</v>
      </c>
      <c r="O651" s="1">
        <v>2022</v>
      </c>
      <c r="P651" s="1">
        <v>68869</v>
      </c>
      <c r="Q651" s="1" t="s">
        <v>25058</v>
      </c>
      <c r="R651" s="1"/>
      <c r="S651" s="1" t="s">
        <v>24378</v>
      </c>
      <c r="T651" s="1" t="s">
        <v>6826</v>
      </c>
      <c r="U651" s="1"/>
      <c r="V651" s="1" t="s">
        <v>15855</v>
      </c>
      <c r="W651" s="1" t="s">
        <v>6826</v>
      </c>
    </row>
    <row r="652" spans="1:23" x14ac:dyDescent="0.25">
      <c r="A652" s="1">
        <v>1004529</v>
      </c>
      <c r="B652" s="5" t="str">
        <f>VLOOKUP(H652,'FIPS Basin X-walk'!$A$2:$F$3224,6,FALSE)</f>
        <v>Cincinnati Arch</v>
      </c>
      <c r="C652" s="1" t="s">
        <v>12712</v>
      </c>
      <c r="D652" s="1"/>
      <c r="E652" s="1"/>
      <c r="F652" s="1" t="s">
        <v>12713</v>
      </c>
      <c r="G652" s="1" t="s">
        <v>12710</v>
      </c>
      <c r="H652" s="1">
        <v>21029</v>
      </c>
      <c r="I652" s="1">
        <v>1004529</v>
      </c>
      <c r="J652" s="1">
        <v>37.929049999999997</v>
      </c>
      <c r="K652" s="1">
        <v>-85.652687</v>
      </c>
      <c r="L652" s="1"/>
      <c r="M652" s="1" t="s">
        <v>1497</v>
      </c>
      <c r="N652" s="1" t="s">
        <v>12675</v>
      </c>
      <c r="O652" s="1">
        <v>2022</v>
      </c>
      <c r="P652" s="1">
        <v>40110</v>
      </c>
      <c r="Q652" s="1" t="s">
        <v>12714</v>
      </c>
      <c r="R652" s="1"/>
      <c r="S652" s="1" t="s">
        <v>24512</v>
      </c>
      <c r="T652" s="1" t="s">
        <v>6826</v>
      </c>
      <c r="U652" s="1"/>
      <c r="V652" s="1" t="s">
        <v>12715</v>
      </c>
      <c r="W652" s="1" t="s">
        <v>6826</v>
      </c>
    </row>
    <row r="653" spans="1:23" x14ac:dyDescent="0.25">
      <c r="A653" s="1">
        <v>1002800</v>
      </c>
      <c r="B653" s="5" t="str">
        <f>VLOOKUP(H653,'FIPS Basin X-walk'!$A$2:$F$3224,6,FALSE)</f>
        <v>Cincinnati Arch</v>
      </c>
      <c r="C653" s="1" t="s">
        <v>12708</v>
      </c>
      <c r="D653" s="1"/>
      <c r="E653" s="1"/>
      <c r="F653" s="1" t="s">
        <v>12709</v>
      </c>
      <c r="G653" s="1" t="s">
        <v>12710</v>
      </c>
      <c r="H653" s="1">
        <v>21029</v>
      </c>
      <c r="I653" s="1">
        <v>1002800</v>
      </c>
      <c r="J653" s="1">
        <v>38.0381</v>
      </c>
      <c r="K653" s="1">
        <v>-85.715299999999999</v>
      </c>
      <c r="L653" s="1"/>
      <c r="M653" s="1" t="s">
        <v>1497</v>
      </c>
      <c r="N653" s="1" t="s">
        <v>12675</v>
      </c>
      <c r="O653" s="1">
        <v>2022</v>
      </c>
      <c r="P653" s="1">
        <v>40165</v>
      </c>
      <c r="Q653" s="1" t="s">
        <v>12711</v>
      </c>
      <c r="R653" s="1"/>
      <c r="S653" s="1" t="s">
        <v>24921</v>
      </c>
      <c r="T653" s="1" t="s">
        <v>6826</v>
      </c>
      <c r="U653" s="1"/>
      <c r="V653" s="1" t="s">
        <v>7273</v>
      </c>
      <c r="W653" s="1" t="s">
        <v>6826</v>
      </c>
    </row>
    <row r="654" spans="1:23" x14ac:dyDescent="0.25">
      <c r="A654" s="1">
        <v>1007180</v>
      </c>
      <c r="B654" s="5" t="str">
        <f>VLOOKUP(H654,'FIPS Basin X-walk'!$A$2:$F$3224,6,FALSE)</f>
        <v>Piedmont-Blue Ridge Prov</v>
      </c>
      <c r="C654" s="1" t="s">
        <v>17245</v>
      </c>
      <c r="D654" s="1"/>
      <c r="E654" s="1" t="s">
        <v>6828</v>
      </c>
      <c r="F654" s="1" t="s">
        <v>17246</v>
      </c>
      <c r="G654" s="1" t="s">
        <v>1852</v>
      </c>
      <c r="H654" s="1">
        <v>37021</v>
      </c>
      <c r="I654" s="1">
        <v>1007180</v>
      </c>
      <c r="J654" s="1">
        <v>35.471400000000003</v>
      </c>
      <c r="K654" s="1">
        <v>-82.543099999999995</v>
      </c>
      <c r="L654" s="1"/>
      <c r="M654" s="1" t="s">
        <v>1530</v>
      </c>
      <c r="N654" s="1" t="s">
        <v>17213</v>
      </c>
      <c r="O654" s="1">
        <v>2022</v>
      </c>
      <c r="P654" s="1">
        <v>28704</v>
      </c>
      <c r="Q654" s="1" t="s">
        <v>17247</v>
      </c>
      <c r="R654" s="1"/>
      <c r="S654" s="1" t="s">
        <v>24355</v>
      </c>
      <c r="T654" s="1" t="s">
        <v>6826</v>
      </c>
      <c r="U654" s="1"/>
      <c r="V654" s="1" t="s">
        <v>9621</v>
      </c>
      <c r="W654" s="1" t="s">
        <v>6828</v>
      </c>
    </row>
    <row r="655" spans="1:23" x14ac:dyDescent="0.25">
      <c r="A655" s="1">
        <v>1001775</v>
      </c>
      <c r="B655" s="5" t="str">
        <f>VLOOKUP(H655,'FIPS Basin X-walk'!$A$2:$F$3224,6,FALSE)</f>
        <v>Piedmont-Blue Ridge Prov</v>
      </c>
      <c r="C655" s="1" t="s">
        <v>17241</v>
      </c>
      <c r="D655" s="1"/>
      <c r="E655" s="1"/>
      <c r="F655" s="1" t="s">
        <v>17242</v>
      </c>
      <c r="G655" s="1" t="s">
        <v>17243</v>
      </c>
      <c r="H655" s="1">
        <v>37021</v>
      </c>
      <c r="I655" s="1">
        <v>1001775</v>
      </c>
      <c r="J655" s="1">
        <v>35.726500000000001</v>
      </c>
      <c r="K655" s="1">
        <v>-82.635599999999997</v>
      </c>
      <c r="L655" s="1"/>
      <c r="M655" s="1" t="s">
        <v>1530</v>
      </c>
      <c r="N655" s="1" t="s">
        <v>17213</v>
      </c>
      <c r="O655" s="1">
        <v>2022</v>
      </c>
      <c r="P655" s="1">
        <v>28701</v>
      </c>
      <c r="Q655" s="1" t="s">
        <v>17244</v>
      </c>
      <c r="R655" s="1"/>
      <c r="S655" s="1" t="s">
        <v>24358</v>
      </c>
      <c r="T655" s="1" t="s">
        <v>6826</v>
      </c>
      <c r="U655" s="1"/>
      <c r="V655" s="1" t="s">
        <v>24766</v>
      </c>
      <c r="W655" s="1" t="s">
        <v>6826</v>
      </c>
    </row>
    <row r="656" spans="1:23" x14ac:dyDescent="0.25">
      <c r="A656" s="1">
        <v>1012021</v>
      </c>
      <c r="B656" s="5" t="str">
        <f>VLOOKUP(H656,'FIPS Basin X-walk'!$A$2:$F$3224,6,FALSE)</f>
        <v>Williston Basin</v>
      </c>
      <c r="C656" s="1" t="s">
        <v>23561</v>
      </c>
      <c r="D656" s="1"/>
      <c r="E656" s="1"/>
      <c r="F656" s="1" t="s">
        <v>23562</v>
      </c>
      <c r="G656" s="1" t="s">
        <v>2851</v>
      </c>
      <c r="H656" s="1">
        <v>38013</v>
      </c>
      <c r="I656" s="1">
        <v>1012021</v>
      </c>
      <c r="J656" s="1">
        <v>48.577675999999997</v>
      </c>
      <c r="K656" s="1">
        <v>-102.777417</v>
      </c>
      <c r="L656" s="1"/>
      <c r="M656" s="1" t="s">
        <v>1511</v>
      </c>
      <c r="N656" s="1" t="s">
        <v>17561</v>
      </c>
      <c r="O656" s="1">
        <v>2022</v>
      </c>
      <c r="P656" s="1">
        <v>58773</v>
      </c>
      <c r="Q656" s="1" t="s">
        <v>1040</v>
      </c>
      <c r="R656" s="1"/>
      <c r="S656" s="1">
        <v>211120</v>
      </c>
      <c r="T656" s="1" t="s">
        <v>6826</v>
      </c>
      <c r="U656" s="1"/>
      <c r="V656" s="1" t="s">
        <v>23563</v>
      </c>
      <c r="W656" s="1" t="s">
        <v>6826</v>
      </c>
    </row>
    <row r="657" spans="1:23" x14ac:dyDescent="0.25">
      <c r="A657" s="1">
        <v>1013043</v>
      </c>
      <c r="B657" s="5" t="str">
        <f>VLOOKUP(H657,'FIPS Basin X-walk'!$A$2:$F$3224,6,FALSE)</f>
        <v>Williston Basin</v>
      </c>
      <c r="C657" s="1" t="s">
        <v>17568</v>
      </c>
      <c r="D657" s="1"/>
      <c r="E657" s="1"/>
      <c r="F657" s="1" t="s">
        <v>17564</v>
      </c>
      <c r="G657" s="1" t="s">
        <v>17565</v>
      </c>
      <c r="H657" s="1">
        <v>38015</v>
      </c>
      <c r="I657" s="1">
        <v>1013043</v>
      </c>
      <c r="J657" s="1">
        <v>46.834470000000003</v>
      </c>
      <c r="K657" s="1">
        <v>-100.76678</v>
      </c>
      <c r="L657" s="1"/>
      <c r="M657" s="1" t="s">
        <v>1511</v>
      </c>
      <c r="N657" s="1" t="s">
        <v>17561</v>
      </c>
      <c r="O657" s="1">
        <v>2022</v>
      </c>
      <c r="P657" s="1">
        <v>58503</v>
      </c>
      <c r="Q657" s="1" t="s">
        <v>17569</v>
      </c>
      <c r="R657" s="1"/>
      <c r="S657" s="1" t="s">
        <v>24361</v>
      </c>
      <c r="T657" s="1" t="s">
        <v>6826</v>
      </c>
      <c r="U657" s="1"/>
      <c r="V657" s="1" t="s">
        <v>15803</v>
      </c>
      <c r="W657" s="1" t="s">
        <v>6826</v>
      </c>
    </row>
    <row r="658" spans="1:23" x14ac:dyDescent="0.25">
      <c r="A658" s="1">
        <v>1014009</v>
      </c>
      <c r="B658" s="5" t="str">
        <f>VLOOKUP(H658,'FIPS Basin X-walk'!$A$2:$F$3224,6,FALSE)</f>
        <v>Williston Basin</v>
      </c>
      <c r="C658" s="1" t="s">
        <v>17566</v>
      </c>
      <c r="D658" s="1"/>
      <c r="E658" s="1"/>
      <c r="F658" s="1" t="s">
        <v>17564</v>
      </c>
      <c r="G658" s="1" t="s">
        <v>17565</v>
      </c>
      <c r="H658" s="1">
        <v>38015</v>
      </c>
      <c r="I658" s="1">
        <v>1014009</v>
      </c>
      <c r="J658" s="1">
        <v>46.808909999999997</v>
      </c>
      <c r="K658" s="1">
        <v>-100.7861</v>
      </c>
      <c r="L658" s="1"/>
      <c r="M658" s="1" t="s">
        <v>1511</v>
      </c>
      <c r="N658" s="1" t="s">
        <v>17561</v>
      </c>
      <c r="O658" s="1">
        <v>2022</v>
      </c>
      <c r="P658" s="1">
        <v>58501</v>
      </c>
      <c r="Q658" s="1" t="s">
        <v>17567</v>
      </c>
      <c r="R658" s="1"/>
      <c r="S658" s="1" t="s">
        <v>24360</v>
      </c>
      <c r="T658" s="1" t="s">
        <v>7005</v>
      </c>
      <c r="U658" s="1"/>
      <c r="V658" s="1" t="s">
        <v>10681</v>
      </c>
      <c r="W658" s="1" t="s">
        <v>6826</v>
      </c>
    </row>
    <row r="659" spans="1:23" x14ac:dyDescent="0.25">
      <c r="A659" s="1">
        <v>1000743</v>
      </c>
      <c r="B659" s="5" t="str">
        <f>VLOOKUP(H659,'FIPS Basin X-walk'!$A$2:$F$3224,6,FALSE)</f>
        <v>Atlantic Coast Basin</v>
      </c>
      <c r="C659" s="1"/>
      <c r="D659" s="1"/>
      <c r="E659" s="1"/>
      <c r="F659" s="1" t="s">
        <v>12079</v>
      </c>
      <c r="G659" s="1" t="s">
        <v>1693</v>
      </c>
      <c r="H659" s="1">
        <v>34005</v>
      </c>
      <c r="I659" s="1">
        <v>1000743</v>
      </c>
      <c r="J659" s="1">
        <v>40.075299999999999</v>
      </c>
      <c r="K659" s="1">
        <v>-74.878100000000003</v>
      </c>
      <c r="L659" s="1"/>
      <c r="M659" s="1" t="s">
        <v>1536</v>
      </c>
      <c r="N659" s="1" t="s">
        <v>16210</v>
      </c>
      <c r="O659" s="1">
        <v>2022</v>
      </c>
      <c r="P659" s="1">
        <v>8016</v>
      </c>
      <c r="Q659" s="1" t="s">
        <v>1298</v>
      </c>
      <c r="R659" s="1"/>
      <c r="S659" s="1" t="s">
        <v>24355</v>
      </c>
      <c r="T659" s="1" t="s">
        <v>6826</v>
      </c>
      <c r="U659" s="1"/>
      <c r="V659" s="1" t="s">
        <v>24580</v>
      </c>
      <c r="W659" s="1" t="s">
        <v>6828</v>
      </c>
    </row>
    <row r="660" spans="1:23" x14ac:dyDescent="0.25">
      <c r="A660" s="1">
        <v>1014691</v>
      </c>
      <c r="B660" s="5" t="str">
        <f>VLOOKUP(H660,'FIPS Basin X-walk'!$A$2:$F$3224,6,FALSE)</f>
        <v>Atlantic Coast Basin</v>
      </c>
      <c r="C660" s="1" t="s">
        <v>27427</v>
      </c>
      <c r="D660" s="1"/>
      <c r="E660" s="1"/>
      <c r="F660" s="1" t="s">
        <v>1693</v>
      </c>
      <c r="G660" s="1" t="s">
        <v>1693</v>
      </c>
      <c r="H660" s="1">
        <v>34005</v>
      </c>
      <c r="I660" s="1">
        <v>1014691</v>
      </c>
      <c r="J660" s="1">
        <v>40.072485936062897</v>
      </c>
      <c r="K660" s="1">
        <v>-74.875907000029898</v>
      </c>
      <c r="L660" s="1"/>
      <c r="M660" s="1" t="s">
        <v>1536</v>
      </c>
      <c r="N660" s="1" t="s">
        <v>16210</v>
      </c>
      <c r="O660" s="1">
        <v>2022</v>
      </c>
      <c r="P660" s="1">
        <v>8016</v>
      </c>
      <c r="Q660" s="1" t="s">
        <v>27428</v>
      </c>
      <c r="R660" s="1"/>
      <c r="S660" s="1">
        <v>221210</v>
      </c>
      <c r="T660" s="1" t="s">
        <v>6826</v>
      </c>
      <c r="U660" s="1"/>
      <c r="V660" s="1" t="s">
        <v>9441</v>
      </c>
      <c r="W660" s="1" t="s">
        <v>6826</v>
      </c>
    </row>
    <row r="661" spans="1:23" x14ac:dyDescent="0.25">
      <c r="A661" s="1">
        <v>1007953</v>
      </c>
      <c r="B661" s="5" t="str">
        <f>VLOOKUP(H661,'FIPS Basin X-walk'!$A$2:$F$3224,6,FALSE)</f>
        <v>Atlantic Coast Basin</v>
      </c>
      <c r="C661" s="1" t="s">
        <v>16233</v>
      </c>
      <c r="D661" s="1"/>
      <c r="E661" s="1"/>
      <c r="F661" s="1" t="s">
        <v>16234</v>
      </c>
      <c r="G661" s="1" t="s">
        <v>16231</v>
      </c>
      <c r="H661" s="1">
        <v>34005</v>
      </c>
      <c r="I661" s="1">
        <v>1007953</v>
      </c>
      <c r="J661" s="1">
        <v>40.127200000000002</v>
      </c>
      <c r="K661" s="1">
        <v>-74.711100000000002</v>
      </c>
      <c r="L661" s="1"/>
      <c r="M661" s="1" t="s">
        <v>1536</v>
      </c>
      <c r="N661" s="1" t="s">
        <v>16210</v>
      </c>
      <c r="O661" s="1">
        <v>2022</v>
      </c>
      <c r="P661" s="1">
        <v>8505</v>
      </c>
      <c r="Q661" s="1" t="s">
        <v>16235</v>
      </c>
      <c r="R661" s="1"/>
      <c r="S661" s="1" t="s">
        <v>24358</v>
      </c>
      <c r="T661" s="1" t="s">
        <v>6826</v>
      </c>
      <c r="U661" s="1"/>
      <c r="V661" s="1" t="s">
        <v>6878</v>
      </c>
      <c r="W661" s="1" t="s">
        <v>6826</v>
      </c>
    </row>
    <row r="662" spans="1:23" x14ac:dyDescent="0.25">
      <c r="A662" s="1">
        <v>1006704</v>
      </c>
      <c r="B662" s="5" t="str">
        <f>VLOOKUP(H662,'FIPS Basin X-walk'!$A$2:$F$3224,6,FALSE)</f>
        <v>Atlantic Coast Basin</v>
      </c>
      <c r="C662" s="1" t="s">
        <v>16238</v>
      </c>
      <c r="D662" s="1"/>
      <c r="E662" s="1"/>
      <c r="F662" s="1" t="s">
        <v>12079</v>
      </c>
      <c r="G662" s="1" t="s">
        <v>16231</v>
      </c>
      <c r="H662" s="1">
        <v>34005</v>
      </c>
      <c r="I662" s="1">
        <v>1006704</v>
      </c>
      <c r="J662" s="1">
        <v>40.104649999999999</v>
      </c>
      <c r="K662" s="1">
        <v>-74.829580000000007</v>
      </c>
      <c r="L662" s="1"/>
      <c r="M662" s="1" t="s">
        <v>1536</v>
      </c>
      <c r="N662" s="1" t="s">
        <v>16210</v>
      </c>
      <c r="O662" s="1">
        <v>2022</v>
      </c>
      <c r="P662" s="1">
        <v>8016</v>
      </c>
      <c r="Q662" s="1" t="s">
        <v>16239</v>
      </c>
      <c r="R662" s="1"/>
      <c r="S662" s="1" t="s">
        <v>24357</v>
      </c>
      <c r="T662" s="1" t="s">
        <v>6826</v>
      </c>
      <c r="U662" s="1"/>
      <c r="V662" s="1" t="s">
        <v>24509</v>
      </c>
      <c r="W662" s="1" t="s">
        <v>6826</v>
      </c>
    </row>
    <row r="663" spans="1:23" x14ac:dyDescent="0.25">
      <c r="A663" s="1">
        <v>1006969</v>
      </c>
      <c r="B663" s="5" t="str">
        <f>VLOOKUP(H663,'FIPS Basin X-walk'!$A$2:$F$3224,6,FALSE)</f>
        <v>Atlantic Coast Basin</v>
      </c>
      <c r="C663" s="1" t="s">
        <v>16236</v>
      </c>
      <c r="D663" s="1"/>
      <c r="E663" s="1"/>
      <c r="F663" s="1" t="s">
        <v>10475</v>
      </c>
      <c r="G663" s="1" t="s">
        <v>16231</v>
      </c>
      <c r="H663" s="1">
        <v>34005</v>
      </c>
      <c r="I663" s="1">
        <v>1006969</v>
      </c>
      <c r="J663" s="1">
        <v>40.082777999999998</v>
      </c>
      <c r="K663" s="1">
        <v>-74.713888999999995</v>
      </c>
      <c r="L663" s="1"/>
      <c r="M663" s="1" t="s">
        <v>1536</v>
      </c>
      <c r="N663" s="1" t="s">
        <v>16210</v>
      </c>
      <c r="O663" s="1">
        <v>2022</v>
      </c>
      <c r="P663" s="1">
        <v>8022</v>
      </c>
      <c r="Q663" s="1" t="s">
        <v>16237</v>
      </c>
      <c r="R663" s="1"/>
      <c r="S663" s="1" t="s">
        <v>24358</v>
      </c>
      <c r="T663" s="1" t="s">
        <v>6826</v>
      </c>
      <c r="U663" s="1"/>
      <c r="V663" s="1" t="s">
        <v>25793</v>
      </c>
      <c r="W663" s="1" t="s">
        <v>6826</v>
      </c>
    </row>
    <row r="664" spans="1:23" x14ac:dyDescent="0.25">
      <c r="A664" s="1">
        <v>1007225</v>
      </c>
      <c r="B664" s="5" t="str">
        <f>VLOOKUP(H664,'FIPS Basin X-walk'!$A$2:$F$3224,6,FALSE)</f>
        <v>Atlantic Coast Basin</v>
      </c>
      <c r="C664" s="1"/>
      <c r="D664" s="1"/>
      <c r="E664" s="1"/>
      <c r="F664" s="1" t="s">
        <v>16230</v>
      </c>
      <c r="G664" s="1" t="s">
        <v>16231</v>
      </c>
      <c r="H664" s="1">
        <v>34005</v>
      </c>
      <c r="I664" s="1">
        <v>1007225</v>
      </c>
      <c r="J664" s="1">
        <v>39.982525000000003</v>
      </c>
      <c r="K664" s="1">
        <v>-74.771593999999993</v>
      </c>
      <c r="L664" s="1"/>
      <c r="M664" s="1" t="s">
        <v>1536</v>
      </c>
      <c r="N664" s="1" t="s">
        <v>16210</v>
      </c>
      <c r="O664" s="1">
        <v>2022</v>
      </c>
      <c r="P664" s="1">
        <v>8060</v>
      </c>
      <c r="Q664" s="1" t="s">
        <v>16232</v>
      </c>
      <c r="R664" s="1"/>
      <c r="S664" s="1" t="s">
        <v>24358</v>
      </c>
      <c r="T664" s="1" t="s">
        <v>6826</v>
      </c>
      <c r="U664" s="1"/>
      <c r="V664" s="1" t="s">
        <v>6878</v>
      </c>
      <c r="W664" s="1" t="s">
        <v>6826</v>
      </c>
    </row>
    <row r="665" spans="1:23" x14ac:dyDescent="0.25">
      <c r="A665" s="1">
        <v>1002405</v>
      </c>
      <c r="B665" s="5" t="str">
        <f>VLOOKUP(H665,'FIPS Basin X-walk'!$A$2:$F$3224,6,FALSE)</f>
        <v>Llano Uplift</v>
      </c>
      <c r="C665" s="1" t="s">
        <v>20468</v>
      </c>
      <c r="D665" s="1"/>
      <c r="E665" s="1"/>
      <c r="F665" s="1" t="s">
        <v>20469</v>
      </c>
      <c r="G665" s="1" t="s">
        <v>20470</v>
      </c>
      <c r="H665" s="1">
        <v>48053</v>
      </c>
      <c r="I665" s="1">
        <v>1002405</v>
      </c>
      <c r="J665" s="1">
        <v>30.6479</v>
      </c>
      <c r="K665" s="1">
        <v>-98.253600000000006</v>
      </c>
      <c r="L665" s="1"/>
      <c r="M665" s="1" t="s">
        <v>1485</v>
      </c>
      <c r="N665" s="1" t="s">
        <v>9148</v>
      </c>
      <c r="O665" s="1">
        <v>2022</v>
      </c>
      <c r="P665" s="1">
        <v>78611</v>
      </c>
      <c r="Q665" s="1" t="s">
        <v>20471</v>
      </c>
      <c r="R665" s="1"/>
      <c r="S665" s="1" t="s">
        <v>24397</v>
      </c>
      <c r="T665" s="1" t="s">
        <v>6826</v>
      </c>
      <c r="U665" s="1"/>
      <c r="V665" s="1" t="s">
        <v>24910</v>
      </c>
      <c r="W665" s="1" t="s">
        <v>6826</v>
      </c>
    </row>
    <row r="666" spans="1:23" x14ac:dyDescent="0.25">
      <c r="A666" s="1">
        <v>1008673</v>
      </c>
      <c r="B666" s="5" t="str">
        <f>VLOOKUP(H666,'FIPS Basin X-walk'!$A$2:$F$3224,6,FALSE)</f>
        <v>Appalachian Basin (Eastern Overthrust Area)</v>
      </c>
      <c r="C666" s="1" t="s">
        <v>26024</v>
      </c>
      <c r="D666" s="1"/>
      <c r="E666" s="1"/>
      <c r="F666" s="1" t="s">
        <v>18929</v>
      </c>
      <c r="G666" s="1" t="s">
        <v>1664</v>
      </c>
      <c r="H666" s="1">
        <v>42019</v>
      </c>
      <c r="I666" s="1">
        <v>1008673</v>
      </c>
      <c r="J666" s="1">
        <v>40.716449500000003</v>
      </c>
      <c r="K666" s="1">
        <v>-80.120525599999993</v>
      </c>
      <c r="L666" s="1"/>
      <c r="M666" s="1" t="s">
        <v>1501</v>
      </c>
      <c r="N666" s="1" t="s">
        <v>18868</v>
      </c>
      <c r="O666" s="1">
        <v>2022</v>
      </c>
      <c r="P666" s="1">
        <v>16201</v>
      </c>
      <c r="Q666" s="1" t="s">
        <v>26025</v>
      </c>
      <c r="R666" s="1"/>
      <c r="S666" s="1">
        <v>211130</v>
      </c>
      <c r="T666" s="1" t="s">
        <v>6826</v>
      </c>
      <c r="U666" s="1"/>
      <c r="V666" s="1" t="s">
        <v>18931</v>
      </c>
      <c r="W666" s="1" t="s">
        <v>6826</v>
      </c>
    </row>
    <row r="667" spans="1:23" x14ac:dyDescent="0.25">
      <c r="A667" s="1">
        <v>1000274</v>
      </c>
      <c r="B667" s="5" t="str">
        <f>VLOOKUP(H667,'FIPS Basin X-walk'!$A$2:$F$3224,6,FALSE)</f>
        <v>Cincinnati Arch</v>
      </c>
      <c r="C667" s="1" t="s">
        <v>17757</v>
      </c>
      <c r="D667" s="1"/>
      <c r="E667" s="1"/>
      <c r="F667" s="1" t="s">
        <v>9485</v>
      </c>
      <c r="G667" s="1" t="s">
        <v>1664</v>
      </c>
      <c r="H667" s="1">
        <v>39017</v>
      </c>
      <c r="I667" s="1">
        <v>1000274</v>
      </c>
      <c r="J667" s="1">
        <v>39.4968</v>
      </c>
      <c r="K667" s="1">
        <v>-84.390100000000004</v>
      </c>
      <c r="L667" s="1"/>
      <c r="M667" s="1" t="s">
        <v>1542</v>
      </c>
      <c r="N667" s="1" t="s">
        <v>17708</v>
      </c>
      <c r="O667" s="1">
        <v>2022</v>
      </c>
      <c r="P667" s="1">
        <v>45043</v>
      </c>
      <c r="Q667" s="1" t="s">
        <v>24458</v>
      </c>
      <c r="R667" s="1"/>
      <c r="S667" s="1" t="s">
        <v>24372</v>
      </c>
      <c r="T667" s="1" t="s">
        <v>6826</v>
      </c>
      <c r="U667" s="1"/>
      <c r="V667" s="1" t="s">
        <v>10904</v>
      </c>
      <c r="W667" s="1" t="s">
        <v>6826</v>
      </c>
    </row>
    <row r="668" spans="1:23" x14ac:dyDescent="0.25">
      <c r="A668" s="1">
        <v>1001085</v>
      </c>
      <c r="B668" s="5" t="str">
        <f>VLOOKUP(H668,'FIPS Basin X-walk'!$A$2:$F$3224,6,FALSE)</f>
        <v>Cincinnati Arch</v>
      </c>
      <c r="C668" s="1" t="s">
        <v>17765</v>
      </c>
      <c r="D668" s="1"/>
      <c r="E668" s="1"/>
      <c r="F668" s="1" t="s">
        <v>9737</v>
      </c>
      <c r="G668" s="1" t="s">
        <v>1664</v>
      </c>
      <c r="H668" s="1">
        <v>39017</v>
      </c>
      <c r="I668" s="1">
        <v>1001085</v>
      </c>
      <c r="J668" s="1">
        <v>39.449199999999998</v>
      </c>
      <c r="K668" s="1">
        <v>-84.461100000000002</v>
      </c>
      <c r="L668" s="1"/>
      <c r="M668" s="1" t="s">
        <v>1542</v>
      </c>
      <c r="N668" s="1" t="s">
        <v>17708</v>
      </c>
      <c r="O668" s="1">
        <v>2022</v>
      </c>
      <c r="P668" s="1">
        <v>45100</v>
      </c>
      <c r="Q668" s="1" t="s">
        <v>17766</v>
      </c>
      <c r="R668" s="1"/>
      <c r="S668" s="1" t="s">
        <v>24355</v>
      </c>
      <c r="T668" s="1" t="s">
        <v>6826</v>
      </c>
      <c r="U668" s="1"/>
      <c r="V668" s="1" t="s">
        <v>9621</v>
      </c>
      <c r="W668" s="1" t="s">
        <v>6828</v>
      </c>
    </row>
    <row r="669" spans="1:23" x14ac:dyDescent="0.25">
      <c r="A669" s="1">
        <v>1001318</v>
      </c>
      <c r="B669" s="5" t="str">
        <f>VLOOKUP(H669,'FIPS Basin X-walk'!$A$2:$F$3224,6,FALSE)</f>
        <v>Cincinnati Arch</v>
      </c>
      <c r="C669" s="1" t="s">
        <v>17763</v>
      </c>
      <c r="D669" s="1"/>
      <c r="E669" s="1"/>
      <c r="F669" s="1" t="s">
        <v>9737</v>
      </c>
      <c r="G669" s="1" t="s">
        <v>1664</v>
      </c>
      <c r="H669" s="1">
        <v>39017</v>
      </c>
      <c r="I669" s="1">
        <v>1001318</v>
      </c>
      <c r="J669" s="1">
        <v>39.452199999999998</v>
      </c>
      <c r="K669" s="1">
        <v>-84.465000000000003</v>
      </c>
      <c r="L669" s="1"/>
      <c r="M669" s="1" t="s">
        <v>1542</v>
      </c>
      <c r="N669" s="1" t="s">
        <v>17708</v>
      </c>
      <c r="O669" s="1">
        <v>2022</v>
      </c>
      <c r="P669" s="1">
        <v>45067</v>
      </c>
      <c r="Q669" s="1" t="s">
        <v>17764</v>
      </c>
      <c r="R669" s="1"/>
      <c r="S669" s="1" t="s">
        <v>24355</v>
      </c>
      <c r="T669" s="1" t="s">
        <v>6826</v>
      </c>
      <c r="U669" s="1"/>
      <c r="V669" s="1" t="s">
        <v>9621</v>
      </c>
      <c r="W669" s="1" t="s">
        <v>6828</v>
      </c>
    </row>
    <row r="670" spans="1:23" x14ac:dyDescent="0.25">
      <c r="A670" s="1">
        <v>1008481</v>
      </c>
      <c r="B670" s="5" t="str">
        <f>VLOOKUP(H670,'FIPS Basin X-walk'!$A$2:$F$3224,6,FALSE)</f>
        <v>Appalachian Basin (Eastern Overthrust Area)</v>
      </c>
      <c r="C670" s="1" t="s">
        <v>19051</v>
      </c>
      <c r="D670" s="1"/>
      <c r="E670" s="1"/>
      <c r="F670" s="1" t="s">
        <v>18901</v>
      </c>
      <c r="G670" s="1" t="s">
        <v>1664</v>
      </c>
      <c r="H670" s="1">
        <v>42019</v>
      </c>
      <c r="I670" s="1">
        <v>1008481</v>
      </c>
      <c r="J670" s="1">
        <v>40.680557</v>
      </c>
      <c r="K670" s="1">
        <v>-80.111673999999994</v>
      </c>
      <c r="L670" s="1"/>
      <c r="M670" s="1" t="s">
        <v>1501</v>
      </c>
      <c r="N670" s="1" t="s">
        <v>18868</v>
      </c>
      <c r="O670" s="1">
        <v>2022</v>
      </c>
      <c r="P670" s="1">
        <v>15086</v>
      </c>
      <c r="Q670" s="1" t="s">
        <v>26001</v>
      </c>
      <c r="R670" s="1"/>
      <c r="S670" s="1">
        <v>211130</v>
      </c>
      <c r="T670" s="1" t="s">
        <v>6826</v>
      </c>
      <c r="U670" s="1"/>
      <c r="V670" s="1" t="s">
        <v>19052</v>
      </c>
      <c r="W670" s="1" t="s">
        <v>6826</v>
      </c>
    </row>
    <row r="671" spans="1:23" x14ac:dyDescent="0.25">
      <c r="A671" s="1">
        <v>1002903</v>
      </c>
      <c r="B671" s="5" t="str">
        <f>VLOOKUP(H671,'FIPS Basin X-walk'!$A$2:$F$3224,6,FALSE)</f>
        <v>Appalachian Basin (Eastern Overthrust Area)</v>
      </c>
      <c r="C671" s="1" t="s">
        <v>19040</v>
      </c>
      <c r="D671" s="1"/>
      <c r="E671" s="1"/>
      <c r="F671" s="1" t="s">
        <v>11534</v>
      </c>
      <c r="G671" s="1" t="s">
        <v>12015</v>
      </c>
      <c r="H671" s="1">
        <v>42019</v>
      </c>
      <c r="I671" s="1">
        <v>1002903</v>
      </c>
      <c r="J671" s="1">
        <v>40.829259999999998</v>
      </c>
      <c r="K671" s="1">
        <v>-79.942729999999997</v>
      </c>
      <c r="L671" s="1"/>
      <c r="M671" s="1" t="s">
        <v>1501</v>
      </c>
      <c r="N671" s="1" t="s">
        <v>18868</v>
      </c>
      <c r="O671" s="1">
        <v>2022</v>
      </c>
      <c r="P671" s="1">
        <v>16003</v>
      </c>
      <c r="Q671" s="1" t="s">
        <v>19041</v>
      </c>
      <c r="R671" s="1"/>
      <c r="S671" s="1" t="s">
        <v>24372</v>
      </c>
      <c r="T671" s="1" t="s">
        <v>6826</v>
      </c>
      <c r="U671" s="1"/>
      <c r="V671" s="1" t="s">
        <v>10904</v>
      </c>
      <c r="W671" s="1" t="s">
        <v>6826</v>
      </c>
    </row>
    <row r="672" spans="1:23" x14ac:dyDescent="0.25">
      <c r="A672" s="1">
        <v>1006785</v>
      </c>
      <c r="B672" s="5" t="str">
        <f>VLOOKUP(H672,'FIPS Basin X-walk'!$A$2:$F$3224,6,FALSE)</f>
        <v>Appalachian Basin (Eastern Overthrust Area)</v>
      </c>
      <c r="C672" s="1" t="s">
        <v>19047</v>
      </c>
      <c r="D672" s="1"/>
      <c r="E672" s="1" t="s">
        <v>6828</v>
      </c>
      <c r="F672" s="1" t="s">
        <v>19048</v>
      </c>
      <c r="G672" s="1" t="s">
        <v>12015</v>
      </c>
      <c r="H672" s="1">
        <v>42019</v>
      </c>
      <c r="I672" s="1">
        <v>1006785</v>
      </c>
      <c r="J672" s="1">
        <v>40.794800000000002</v>
      </c>
      <c r="K672" s="1">
        <v>-79.70017</v>
      </c>
      <c r="L672" s="1"/>
      <c r="M672" s="1" t="s">
        <v>1501</v>
      </c>
      <c r="N672" s="1" t="s">
        <v>18868</v>
      </c>
      <c r="O672" s="1">
        <v>2022</v>
      </c>
      <c r="P672" s="1">
        <v>16023</v>
      </c>
      <c r="Q672" s="1" t="s">
        <v>19049</v>
      </c>
      <c r="R672" s="1"/>
      <c r="S672" s="1" t="s">
        <v>24441</v>
      </c>
      <c r="T672" s="1" t="s">
        <v>6826</v>
      </c>
      <c r="U672" s="1"/>
      <c r="V672" s="1" t="s">
        <v>19050</v>
      </c>
      <c r="W672" s="1" t="s">
        <v>6826</v>
      </c>
    </row>
    <row r="673" spans="1:23" x14ac:dyDescent="0.25">
      <c r="A673" s="1">
        <v>1000191</v>
      </c>
      <c r="B673" s="5" t="str">
        <f>VLOOKUP(H673,'FIPS Basin X-walk'!$A$2:$F$3224,6,FALSE)</f>
        <v>Salina Basin</v>
      </c>
      <c r="C673" s="1" t="s">
        <v>15856</v>
      </c>
      <c r="D673" s="1"/>
      <c r="E673" s="1"/>
      <c r="F673" s="1" t="s">
        <v>15857</v>
      </c>
      <c r="G673" s="1" t="s">
        <v>12015</v>
      </c>
      <c r="H673" s="1">
        <v>31023</v>
      </c>
      <c r="I673" s="1">
        <v>1000191</v>
      </c>
      <c r="J673" s="1">
        <v>41.258597999999999</v>
      </c>
      <c r="K673" s="1">
        <v>-97.037285999999995</v>
      </c>
      <c r="L673" s="1"/>
      <c r="M673" s="1" t="s">
        <v>1491</v>
      </c>
      <c r="N673" s="1" t="s">
        <v>15841</v>
      </c>
      <c r="O673" s="1">
        <v>2022</v>
      </c>
      <c r="P673" s="1">
        <v>68632</v>
      </c>
      <c r="Q673" s="1" t="s">
        <v>15858</v>
      </c>
      <c r="R673" s="1"/>
      <c r="S673" s="1" t="s">
        <v>24358</v>
      </c>
      <c r="T673" s="1" t="s">
        <v>6826</v>
      </c>
      <c r="U673" s="1"/>
      <c r="V673" s="1" t="s">
        <v>7813</v>
      </c>
      <c r="W673" s="1" t="s">
        <v>6826</v>
      </c>
    </row>
    <row r="674" spans="1:23" x14ac:dyDescent="0.25">
      <c r="A674" s="1">
        <v>1004291</v>
      </c>
      <c r="B674" s="5" t="str">
        <f>VLOOKUP(H674,'FIPS Basin X-walk'!$A$2:$F$3224,6,FALSE)</f>
        <v>Nemaha Anticline</v>
      </c>
      <c r="C674" s="1" t="s">
        <v>12426</v>
      </c>
      <c r="D674" s="1"/>
      <c r="E674" s="1"/>
      <c r="F674" s="1" t="s">
        <v>7981</v>
      </c>
      <c r="G674" s="1" t="s">
        <v>12015</v>
      </c>
      <c r="H674" s="1">
        <v>20015</v>
      </c>
      <c r="I674" s="1">
        <v>1004291</v>
      </c>
      <c r="J674" s="1">
        <v>37.794007000000001</v>
      </c>
      <c r="K674" s="1">
        <v>-96.874139999999997</v>
      </c>
      <c r="L674" s="1"/>
      <c r="M674" s="1" t="s">
        <v>1490</v>
      </c>
      <c r="N674" s="1" t="s">
        <v>12401</v>
      </c>
      <c r="O674" s="1">
        <v>2022</v>
      </c>
      <c r="P674" s="1">
        <v>67042</v>
      </c>
      <c r="Q674" s="1" t="s">
        <v>25278</v>
      </c>
      <c r="R674" s="1"/>
      <c r="S674" s="1" t="s">
        <v>24369</v>
      </c>
      <c r="T674" s="1" t="s">
        <v>6828</v>
      </c>
      <c r="U674" s="1"/>
      <c r="V674" s="1" t="s">
        <v>24826</v>
      </c>
      <c r="W674" s="1" t="s">
        <v>6826</v>
      </c>
    </row>
    <row r="675" spans="1:23" x14ac:dyDescent="0.25">
      <c r="A675" s="1">
        <v>1007554</v>
      </c>
      <c r="B675" s="5" t="str">
        <f>VLOOKUP(H675,'FIPS Basin X-walk'!$A$2:$F$3224,6,FALSE)</f>
        <v>Nemaha Anticline</v>
      </c>
      <c r="C675" s="1" t="s">
        <v>12423</v>
      </c>
      <c r="D675" s="1"/>
      <c r="E675" s="1"/>
      <c r="F675" s="1" t="s">
        <v>7981</v>
      </c>
      <c r="G675" s="1" t="s">
        <v>12015</v>
      </c>
      <c r="H675" s="1">
        <v>20015</v>
      </c>
      <c r="I675" s="1">
        <v>1007554</v>
      </c>
      <c r="J675" s="1">
        <v>37.766330000000004</v>
      </c>
      <c r="K675" s="1">
        <v>-96.895769999999999</v>
      </c>
      <c r="L675" s="1"/>
      <c r="M675" s="1" t="s">
        <v>1490</v>
      </c>
      <c r="N675" s="1" t="s">
        <v>12401</v>
      </c>
      <c r="O675" s="1">
        <v>2022</v>
      </c>
      <c r="P675" s="1">
        <v>67042</v>
      </c>
      <c r="Q675" s="1" t="s">
        <v>12424</v>
      </c>
      <c r="R675" s="1"/>
      <c r="S675" s="1" t="s">
        <v>24358</v>
      </c>
      <c r="T675" s="1" t="s">
        <v>6826</v>
      </c>
      <c r="U675" s="1"/>
      <c r="V675" s="1" t="s">
        <v>12425</v>
      </c>
      <c r="W675" s="1" t="s">
        <v>6826</v>
      </c>
    </row>
    <row r="676" spans="1:23" x14ac:dyDescent="0.25">
      <c r="A676" s="1">
        <v>1002035</v>
      </c>
      <c r="B676" s="5" t="str">
        <f>VLOOKUP(H676,'FIPS Basin X-walk'!$A$2:$F$3224,6,FALSE)</f>
        <v>Appalachian Basin (Eastern Overthrust Area)</v>
      </c>
      <c r="C676" s="1" t="s">
        <v>19053</v>
      </c>
      <c r="D676" s="1"/>
      <c r="E676" s="1"/>
      <c r="F676" s="1" t="s">
        <v>19035</v>
      </c>
      <c r="G676" s="1" t="s">
        <v>12015</v>
      </c>
      <c r="H676" s="1">
        <v>42019</v>
      </c>
      <c r="I676" s="1">
        <v>1002035</v>
      </c>
      <c r="J676" s="1">
        <v>40.804183999999999</v>
      </c>
      <c r="K676" s="1">
        <v>-80.085323000000002</v>
      </c>
      <c r="L676" s="1"/>
      <c r="M676" s="1" t="s">
        <v>1501</v>
      </c>
      <c r="N676" s="1" t="s">
        <v>18868</v>
      </c>
      <c r="O676" s="1">
        <v>2022</v>
      </c>
      <c r="P676" s="1">
        <v>16033</v>
      </c>
      <c r="Q676" s="1" t="s">
        <v>24829</v>
      </c>
      <c r="R676" s="1"/>
      <c r="S676" s="1" t="s">
        <v>24358</v>
      </c>
      <c r="T676" s="1" t="s">
        <v>6826</v>
      </c>
      <c r="U676" s="1"/>
      <c r="V676" s="1" t="s">
        <v>19054</v>
      </c>
      <c r="W676" s="1" t="s">
        <v>6826</v>
      </c>
    </row>
    <row r="677" spans="1:23" x14ac:dyDescent="0.25">
      <c r="A677" s="1">
        <v>1008744</v>
      </c>
      <c r="B677" s="5" t="str">
        <f>VLOOKUP(H677,'FIPS Basin X-walk'!$A$2:$F$3224,6,FALSE)</f>
        <v>Appalachian Basin (Eastern Overthrust Area)</v>
      </c>
      <c r="C677" s="1" t="s">
        <v>19034</v>
      </c>
      <c r="D677" s="1"/>
      <c r="E677" s="1"/>
      <c r="F677" s="1" t="s">
        <v>19035</v>
      </c>
      <c r="G677" s="1" t="s">
        <v>12015</v>
      </c>
      <c r="H677" s="1">
        <v>42019</v>
      </c>
      <c r="I677" s="1">
        <v>1008744</v>
      </c>
      <c r="J677" s="1">
        <v>40.81476</v>
      </c>
      <c r="K677" s="1">
        <v>-80.043729999999996</v>
      </c>
      <c r="L677" s="1"/>
      <c r="M677" s="1" t="s">
        <v>1501</v>
      </c>
      <c r="N677" s="1" t="s">
        <v>18868</v>
      </c>
      <c r="O677" s="1">
        <v>2022</v>
      </c>
      <c r="P677" s="1">
        <v>16033</v>
      </c>
      <c r="Q677" s="1" t="s">
        <v>721</v>
      </c>
      <c r="R677" s="1"/>
      <c r="S677" s="1" t="s">
        <v>24399</v>
      </c>
      <c r="T677" s="1" t="s">
        <v>6826</v>
      </c>
      <c r="U677" s="1"/>
      <c r="V677" s="1" t="s">
        <v>9136</v>
      </c>
      <c r="W677" s="1" t="s">
        <v>6826</v>
      </c>
    </row>
    <row r="678" spans="1:23" x14ac:dyDescent="0.25">
      <c r="A678" s="1">
        <v>1010152</v>
      </c>
      <c r="B678" s="5" t="str">
        <f>VLOOKUP(H678,'FIPS Basin X-walk'!$A$2:$F$3224,6,FALSE)</f>
        <v>Appalachian Basin (Eastern Overthrust Area)</v>
      </c>
      <c r="C678" s="1" t="s">
        <v>19036</v>
      </c>
      <c r="D678" s="1"/>
      <c r="E678" s="1"/>
      <c r="F678" s="1" t="s">
        <v>19035</v>
      </c>
      <c r="G678" s="1" t="s">
        <v>12015</v>
      </c>
      <c r="H678" s="1">
        <v>42019</v>
      </c>
      <c r="I678" s="1">
        <v>1010152</v>
      </c>
      <c r="J678" s="1">
        <v>40.805086000000003</v>
      </c>
      <c r="K678" s="1">
        <v>-80.080106000000001</v>
      </c>
      <c r="L678" s="1"/>
      <c r="M678" s="1" t="s">
        <v>1501</v>
      </c>
      <c r="N678" s="1" t="s">
        <v>18868</v>
      </c>
      <c r="O678" s="1">
        <v>2022</v>
      </c>
      <c r="P678" s="1">
        <v>16033</v>
      </c>
      <c r="Q678" s="1" t="s">
        <v>776</v>
      </c>
      <c r="R678" s="1"/>
      <c r="S678" s="1" t="s">
        <v>24399</v>
      </c>
      <c r="T678" s="1" t="s">
        <v>6826</v>
      </c>
      <c r="U678" s="1"/>
      <c r="V678" s="1" t="s">
        <v>9136</v>
      </c>
      <c r="W678" s="1" t="s">
        <v>6826</v>
      </c>
    </row>
    <row r="679" spans="1:23" x14ac:dyDescent="0.25">
      <c r="A679" s="1">
        <v>1013898</v>
      </c>
      <c r="B679" s="5" t="str">
        <f>VLOOKUP(H679,'FIPS Basin X-walk'!$A$2:$F$3224,6,FALSE)</f>
        <v>Cincinnati Arch</v>
      </c>
      <c r="C679" s="1" t="s">
        <v>17767</v>
      </c>
      <c r="D679" s="1"/>
      <c r="E679" s="1"/>
      <c r="F679" s="1" t="s">
        <v>1895</v>
      </c>
      <c r="G679" s="1" t="s">
        <v>12015</v>
      </c>
      <c r="H679" s="1">
        <v>39017</v>
      </c>
      <c r="I679" s="1">
        <v>1013898</v>
      </c>
      <c r="J679" s="1">
        <v>39.331178000000001</v>
      </c>
      <c r="K679" s="1">
        <v>-84.483833000000004</v>
      </c>
      <c r="L679" s="1"/>
      <c r="M679" s="1" t="s">
        <v>1542</v>
      </c>
      <c r="N679" s="1" t="s">
        <v>17708</v>
      </c>
      <c r="O679" s="1">
        <v>2022</v>
      </c>
      <c r="P679" s="1">
        <v>45014</v>
      </c>
      <c r="Q679" s="1" t="s">
        <v>17768</v>
      </c>
      <c r="R679" s="1"/>
      <c r="S679" s="1" t="s">
        <v>24363</v>
      </c>
      <c r="T679" s="1" t="s">
        <v>6826</v>
      </c>
      <c r="U679" s="1"/>
      <c r="V679" s="1" t="s">
        <v>17769</v>
      </c>
      <c r="W679" s="1" t="s">
        <v>6826</v>
      </c>
    </row>
    <row r="680" spans="1:23" x14ac:dyDescent="0.25">
      <c r="A680" s="1">
        <v>1005363</v>
      </c>
      <c r="B680" s="5" t="str">
        <f>VLOOKUP(H680,'FIPS Basin X-walk'!$A$2:$F$3224,6,FALSE)</f>
        <v>Appalachian Basin (Eastern Overthrust Area)</v>
      </c>
      <c r="C680" s="1" t="s">
        <v>19045</v>
      </c>
      <c r="D680" s="1"/>
      <c r="E680" s="1"/>
      <c r="F680" s="1" t="s">
        <v>19046</v>
      </c>
      <c r="G680" s="1" t="s">
        <v>12015</v>
      </c>
      <c r="H680" s="1">
        <v>42019</v>
      </c>
      <c r="I680" s="1">
        <v>1005363</v>
      </c>
      <c r="J680" s="1">
        <v>40.996110999999999</v>
      </c>
      <c r="K680" s="1">
        <v>-79.724166999999994</v>
      </c>
      <c r="L680" s="1"/>
      <c r="M680" s="1" t="s">
        <v>1501</v>
      </c>
      <c r="N680" s="1" t="s">
        <v>18868</v>
      </c>
      <c r="O680" s="1">
        <v>2022</v>
      </c>
      <c r="P680" s="1">
        <v>16041</v>
      </c>
      <c r="Q680" s="1" t="s">
        <v>25506</v>
      </c>
      <c r="R680" s="1"/>
      <c r="S680" s="1" t="s">
        <v>24423</v>
      </c>
      <c r="T680" s="1" t="s">
        <v>6826</v>
      </c>
      <c r="U680" s="1"/>
      <c r="V680" s="1" t="s">
        <v>13128</v>
      </c>
      <c r="W680" s="1" t="s">
        <v>6826</v>
      </c>
    </row>
    <row r="681" spans="1:23" x14ac:dyDescent="0.25">
      <c r="A681" s="1">
        <v>1004982</v>
      </c>
      <c r="B681" s="5" t="str">
        <f>VLOOKUP(H681,'FIPS Basin X-walk'!$A$2:$F$3224,6,FALSE)</f>
        <v>Cincinnati Arch</v>
      </c>
      <c r="C681" s="1" t="s">
        <v>17776</v>
      </c>
      <c r="D681" s="1"/>
      <c r="E681" s="1"/>
      <c r="F681" s="1" t="s">
        <v>9485</v>
      </c>
      <c r="G681" s="1" t="s">
        <v>12015</v>
      </c>
      <c r="H681" s="1">
        <v>39017</v>
      </c>
      <c r="I681" s="1">
        <v>1004982</v>
      </c>
      <c r="J681" s="1">
        <v>39.518270000000001</v>
      </c>
      <c r="K681" s="1">
        <v>-84.390925999999993</v>
      </c>
      <c r="L681" s="1"/>
      <c r="M681" s="1" t="s">
        <v>1542</v>
      </c>
      <c r="N681" s="1" t="s">
        <v>17708</v>
      </c>
      <c r="O681" s="1">
        <v>2022</v>
      </c>
      <c r="P681" s="1">
        <v>45042</v>
      </c>
      <c r="Q681" s="1" t="s">
        <v>17777</v>
      </c>
      <c r="R681" s="1"/>
      <c r="S681" s="1" t="s">
        <v>24385</v>
      </c>
      <c r="T681" s="1" t="s">
        <v>6826</v>
      </c>
      <c r="U681" s="1"/>
      <c r="V681" s="1" t="s">
        <v>10154</v>
      </c>
      <c r="W681" s="1" t="s">
        <v>6826</v>
      </c>
    </row>
    <row r="682" spans="1:23" x14ac:dyDescent="0.25">
      <c r="A682" s="1">
        <v>1006159</v>
      </c>
      <c r="B682" s="5" t="str">
        <f>VLOOKUP(H682,'FIPS Basin X-walk'!$A$2:$F$3224,6,FALSE)</f>
        <v>Cincinnati Arch</v>
      </c>
      <c r="C682" s="1" t="s">
        <v>17759</v>
      </c>
      <c r="D682" s="1"/>
      <c r="E682" s="1"/>
      <c r="F682" s="1" t="s">
        <v>9491</v>
      </c>
      <c r="G682" s="1" t="s">
        <v>12015</v>
      </c>
      <c r="H682" s="1">
        <v>39017</v>
      </c>
      <c r="I682" s="1">
        <v>1006159</v>
      </c>
      <c r="J682" s="1">
        <v>39.472149999999999</v>
      </c>
      <c r="K682" s="1">
        <v>-84.396929999999998</v>
      </c>
      <c r="L682" s="1"/>
      <c r="M682" s="1" t="s">
        <v>1542</v>
      </c>
      <c r="N682" s="1" t="s">
        <v>17708</v>
      </c>
      <c r="O682" s="1">
        <v>2022</v>
      </c>
      <c r="P682" s="1">
        <v>45044</v>
      </c>
      <c r="Q682" s="1" t="s">
        <v>17760</v>
      </c>
      <c r="R682" s="1"/>
      <c r="S682" s="1" t="s">
        <v>24423</v>
      </c>
      <c r="T682" s="1" t="s">
        <v>6826</v>
      </c>
      <c r="U682" s="1"/>
      <c r="V682" s="1" t="s">
        <v>11183</v>
      </c>
      <c r="W682" s="1" t="s">
        <v>6826</v>
      </c>
    </row>
    <row r="683" spans="1:23" x14ac:dyDescent="0.25">
      <c r="A683" s="1">
        <v>1006558</v>
      </c>
      <c r="B683" s="5" t="str">
        <f>VLOOKUP(H683,'FIPS Basin X-walk'!$A$2:$F$3224,6,FALSE)</f>
        <v>Cincinnati Arch</v>
      </c>
      <c r="C683" s="1" t="s">
        <v>17758</v>
      </c>
      <c r="D683" s="1"/>
      <c r="E683" s="1"/>
      <c r="F683" s="1" t="s">
        <v>9491</v>
      </c>
      <c r="G683" s="1" t="s">
        <v>12015</v>
      </c>
      <c r="H683" s="1">
        <v>39017</v>
      </c>
      <c r="I683" s="1">
        <v>1006558</v>
      </c>
      <c r="J683" s="1">
        <v>39.521000000000001</v>
      </c>
      <c r="K683" s="1">
        <v>-84.405019999999993</v>
      </c>
      <c r="L683" s="1"/>
      <c r="M683" s="1" t="s">
        <v>1542</v>
      </c>
      <c r="N683" s="1" t="s">
        <v>17708</v>
      </c>
      <c r="O683" s="1">
        <v>2022</v>
      </c>
      <c r="P683" s="1">
        <v>45042</v>
      </c>
      <c r="Q683" s="1" t="s">
        <v>12940</v>
      </c>
      <c r="R683" s="1"/>
      <c r="S683" s="1"/>
      <c r="T683" s="1" t="s">
        <v>6826</v>
      </c>
      <c r="U683" s="1"/>
      <c r="V683" s="1" t="s">
        <v>6913</v>
      </c>
      <c r="W683" s="1" t="s">
        <v>6826</v>
      </c>
    </row>
    <row r="684" spans="1:23" x14ac:dyDescent="0.25">
      <c r="A684" s="1">
        <v>1013248</v>
      </c>
      <c r="B684" s="5" t="str">
        <f>VLOOKUP(H684,'FIPS Basin X-walk'!$A$2:$F$3224,6,FALSE)</f>
        <v>Cincinnati Arch</v>
      </c>
      <c r="C684" s="1" t="s">
        <v>17774</v>
      </c>
      <c r="D684" s="1"/>
      <c r="E684" s="1"/>
      <c r="F684" s="1" t="s">
        <v>9491</v>
      </c>
      <c r="G684" s="1" t="s">
        <v>12015</v>
      </c>
      <c r="H684" s="1">
        <v>39017</v>
      </c>
      <c r="I684" s="1">
        <v>1013248</v>
      </c>
      <c r="J684" s="1">
        <v>39.464804999999998</v>
      </c>
      <c r="K684" s="1">
        <v>-84.347832999999994</v>
      </c>
      <c r="L684" s="1"/>
      <c r="M684" s="1" t="s">
        <v>1542</v>
      </c>
      <c r="N684" s="1" t="s">
        <v>17708</v>
      </c>
      <c r="O684" s="1">
        <v>2022</v>
      </c>
      <c r="P684" s="1">
        <v>45044</v>
      </c>
      <c r="Q684" s="1" t="s">
        <v>17775</v>
      </c>
      <c r="R684" s="1"/>
      <c r="S684" s="1" t="s">
        <v>24355</v>
      </c>
      <c r="T684" s="1" t="s">
        <v>6826</v>
      </c>
      <c r="U684" s="1"/>
      <c r="V684" s="1" t="s">
        <v>26634</v>
      </c>
      <c r="W684" s="1" t="s">
        <v>6828</v>
      </c>
    </row>
    <row r="685" spans="1:23" x14ac:dyDescent="0.25">
      <c r="A685" s="1">
        <v>1001883</v>
      </c>
      <c r="B685" s="5" t="str">
        <f>VLOOKUP(H685,'FIPS Basin X-walk'!$A$2:$F$3224,6,FALSE)</f>
        <v>Illinois Basin</v>
      </c>
      <c r="C685" s="1" t="s">
        <v>12716</v>
      </c>
      <c r="D685" s="1"/>
      <c r="E685" s="1"/>
      <c r="F685" s="1" t="s">
        <v>12717</v>
      </c>
      <c r="G685" s="1" t="s">
        <v>12015</v>
      </c>
      <c r="H685" s="1">
        <v>21031</v>
      </c>
      <c r="I685" s="1">
        <v>1001883</v>
      </c>
      <c r="J685" s="1">
        <v>37.207155</v>
      </c>
      <c r="K685" s="1">
        <v>-86.719273999999999</v>
      </c>
      <c r="L685" s="1"/>
      <c r="M685" s="1" t="s">
        <v>1497</v>
      </c>
      <c r="N685" s="1" t="s">
        <v>12675</v>
      </c>
      <c r="O685" s="1">
        <v>2022</v>
      </c>
      <c r="P685" s="1">
        <v>42261</v>
      </c>
      <c r="Q685" s="1" t="s">
        <v>24792</v>
      </c>
      <c r="R685" s="1"/>
      <c r="S685" s="1" t="s">
        <v>24753</v>
      </c>
      <c r="T685" s="1" t="s">
        <v>6826</v>
      </c>
      <c r="U685" s="1"/>
      <c r="V685" s="1" t="s">
        <v>11942</v>
      </c>
      <c r="W685" s="1" t="s">
        <v>6826</v>
      </c>
    </row>
    <row r="686" spans="1:23" x14ac:dyDescent="0.25">
      <c r="A686" s="1">
        <v>1005305</v>
      </c>
      <c r="B686" s="5" t="str">
        <f>VLOOKUP(H686,'FIPS Basin X-walk'!$A$2:$F$3224,6,FALSE)</f>
        <v>Cincinnati Arch</v>
      </c>
      <c r="C686" s="1" t="s">
        <v>17770</v>
      </c>
      <c r="D686" s="1"/>
      <c r="E686" s="1"/>
      <c r="F686" s="1" t="s">
        <v>17771</v>
      </c>
      <c r="G686" s="1" t="s">
        <v>12015</v>
      </c>
      <c r="H686" s="1">
        <v>39017</v>
      </c>
      <c r="I686" s="1">
        <v>1005305</v>
      </c>
      <c r="J686" s="1">
        <v>39.471718000000003</v>
      </c>
      <c r="K686" s="1">
        <v>-84.752448000000001</v>
      </c>
      <c r="L686" s="1"/>
      <c r="M686" s="1" t="s">
        <v>1542</v>
      </c>
      <c r="N686" s="1" t="s">
        <v>17708</v>
      </c>
      <c r="O686" s="1">
        <v>2022</v>
      </c>
      <c r="P686" s="1">
        <v>45056</v>
      </c>
      <c r="Q686" s="1" t="s">
        <v>17772</v>
      </c>
      <c r="R686" s="1"/>
      <c r="S686" s="1" t="s">
        <v>24379</v>
      </c>
      <c r="T686" s="1" t="s">
        <v>6826</v>
      </c>
      <c r="U686" s="1"/>
      <c r="V686" s="1" t="s">
        <v>17773</v>
      </c>
      <c r="W686" s="1" t="s">
        <v>6826</v>
      </c>
    </row>
    <row r="687" spans="1:23" x14ac:dyDescent="0.25">
      <c r="A687" s="1">
        <v>1013196</v>
      </c>
      <c r="B687" s="5" t="str">
        <f>VLOOKUP(H687,'FIPS Basin X-walk'!$A$2:$F$3224,6,FALSE)</f>
        <v>Appalachian Basin (Eastern Overthrust Area)</v>
      </c>
      <c r="C687" s="1"/>
      <c r="D687" s="1"/>
      <c r="E687" s="1"/>
      <c r="F687" s="1" t="s">
        <v>5998</v>
      </c>
      <c r="G687" s="1" t="s">
        <v>12015</v>
      </c>
      <c r="H687" s="1">
        <v>42019</v>
      </c>
      <c r="I687" s="1">
        <v>1013196</v>
      </c>
      <c r="J687" s="1">
        <v>41.093423000000001</v>
      </c>
      <c r="K687" s="1">
        <v>-79.759652000000003</v>
      </c>
      <c r="L687" s="1"/>
      <c r="M687" s="1" t="s">
        <v>1501</v>
      </c>
      <c r="N687" s="1" t="s">
        <v>18868</v>
      </c>
      <c r="O687" s="1">
        <v>2022</v>
      </c>
      <c r="P687" s="1">
        <v>16049</v>
      </c>
      <c r="Q687" s="1" t="s">
        <v>24239</v>
      </c>
      <c r="R687" s="1"/>
      <c r="S687" s="1" t="s">
        <v>24399</v>
      </c>
      <c r="T687" s="1" t="s">
        <v>6826</v>
      </c>
      <c r="U687" s="1"/>
      <c r="V687" s="1" t="s">
        <v>7521</v>
      </c>
      <c r="W687" s="1" t="s">
        <v>6826</v>
      </c>
    </row>
    <row r="688" spans="1:23" x14ac:dyDescent="0.25">
      <c r="A688" s="1">
        <v>1000140</v>
      </c>
      <c r="B688" s="5" t="str">
        <f>VLOOKUP(H688,'FIPS Basin X-walk'!$A$2:$F$3224,6,FALSE)</f>
        <v>Appalachian Basin (Eastern Overthrust Area)</v>
      </c>
      <c r="C688" s="1" t="s">
        <v>19037</v>
      </c>
      <c r="D688" s="1"/>
      <c r="E688" s="1"/>
      <c r="F688" s="1" t="s">
        <v>19038</v>
      </c>
      <c r="G688" s="1" t="s">
        <v>12015</v>
      </c>
      <c r="H688" s="1">
        <v>42019</v>
      </c>
      <c r="I688" s="1">
        <v>1000140</v>
      </c>
      <c r="J688" s="1">
        <v>41.01</v>
      </c>
      <c r="K688" s="1">
        <v>-79.72</v>
      </c>
      <c r="L688" s="1"/>
      <c r="M688" s="1" t="s">
        <v>1501</v>
      </c>
      <c r="N688" s="1" t="s">
        <v>18868</v>
      </c>
      <c r="O688" s="1">
        <v>2022</v>
      </c>
      <c r="P688" s="1">
        <v>16050</v>
      </c>
      <c r="Q688" s="1" t="s">
        <v>19039</v>
      </c>
      <c r="R688" s="1"/>
      <c r="S688" s="1" t="s">
        <v>24423</v>
      </c>
      <c r="T688" s="1" t="s">
        <v>6826</v>
      </c>
      <c r="U688" s="1"/>
      <c r="V688" s="1" t="s">
        <v>12427</v>
      </c>
      <c r="W688" s="1" t="s">
        <v>6826</v>
      </c>
    </row>
    <row r="689" spans="1:23" x14ac:dyDescent="0.25">
      <c r="A689" s="1">
        <v>1004355</v>
      </c>
      <c r="B689" s="5" t="str">
        <f>VLOOKUP(H689,'FIPS Basin X-walk'!$A$2:$F$3224,6,FALSE)</f>
        <v>Ozark Uplift</v>
      </c>
      <c r="C689" s="1" t="s">
        <v>25291</v>
      </c>
      <c r="D689" s="1"/>
      <c r="E689" s="1"/>
      <c r="F689" s="1" t="s">
        <v>25292</v>
      </c>
      <c r="G689" s="1" t="s">
        <v>12015</v>
      </c>
      <c r="H689" s="1">
        <v>29023</v>
      </c>
      <c r="I689" s="1">
        <v>1004355</v>
      </c>
      <c r="J689" s="1">
        <v>36.88588</v>
      </c>
      <c r="K689" s="1">
        <v>-90.311300000000003</v>
      </c>
      <c r="L689" s="1"/>
      <c r="M689" s="1" t="s">
        <v>1560</v>
      </c>
      <c r="N689" s="1" t="s">
        <v>15447</v>
      </c>
      <c r="O689" s="1">
        <v>2022</v>
      </c>
      <c r="P689" s="1">
        <v>63902</v>
      </c>
      <c r="Q689" s="1" t="s">
        <v>12424</v>
      </c>
      <c r="R689" s="1"/>
      <c r="S689" s="1" t="s">
        <v>24358</v>
      </c>
      <c r="T689" s="1" t="s">
        <v>6826</v>
      </c>
      <c r="U689" s="1"/>
      <c r="V689" s="1" t="s">
        <v>6952</v>
      </c>
      <c r="W689" s="1" t="s">
        <v>6826</v>
      </c>
    </row>
    <row r="690" spans="1:23" x14ac:dyDescent="0.25">
      <c r="A690" s="1">
        <v>1003970</v>
      </c>
      <c r="B690" s="5" t="str">
        <f>VLOOKUP(H690,'FIPS Basin X-walk'!$A$2:$F$3224,6,FALSE)</f>
        <v>Iowa Shelf</v>
      </c>
      <c r="C690" s="1" t="s">
        <v>25199</v>
      </c>
      <c r="D690" s="1"/>
      <c r="E690" s="1"/>
      <c r="F690" s="1" t="s">
        <v>25200</v>
      </c>
      <c r="G690" s="1" t="s">
        <v>12015</v>
      </c>
      <c r="H690" s="1">
        <v>19023</v>
      </c>
      <c r="I690" s="1">
        <v>1003970</v>
      </c>
      <c r="J690" s="1">
        <v>42.7363</v>
      </c>
      <c r="K690" s="1">
        <v>-92.617400000000004</v>
      </c>
      <c r="L690" s="1"/>
      <c r="M690" s="1" t="s">
        <v>1500</v>
      </c>
      <c r="N690" s="1" t="s">
        <v>11970</v>
      </c>
      <c r="O690" s="1">
        <v>2022</v>
      </c>
      <c r="P690" s="1">
        <v>50670</v>
      </c>
      <c r="Q690" s="1" t="s">
        <v>25201</v>
      </c>
      <c r="R690" s="1"/>
      <c r="S690" s="1" t="s">
        <v>24378</v>
      </c>
      <c r="T690" s="1" t="s">
        <v>6826</v>
      </c>
      <c r="U690" s="1"/>
      <c r="V690" s="1" t="s">
        <v>24835</v>
      </c>
      <c r="W690" s="1" t="s">
        <v>6826</v>
      </c>
    </row>
    <row r="691" spans="1:23" x14ac:dyDescent="0.25">
      <c r="A691" s="1">
        <v>1002904</v>
      </c>
      <c r="B691" s="5" t="str">
        <f>VLOOKUP(H691,'FIPS Basin X-walk'!$A$2:$F$3224,6,FALSE)</f>
        <v>Cincinnati Arch</v>
      </c>
      <c r="C691" s="1" t="s">
        <v>17761</v>
      </c>
      <c r="D691" s="1"/>
      <c r="E691" s="1"/>
      <c r="F691" s="1" t="s">
        <v>9737</v>
      </c>
      <c r="G691" s="1" t="s">
        <v>12015</v>
      </c>
      <c r="H691" s="1">
        <v>39017</v>
      </c>
      <c r="I691" s="1">
        <v>1002904</v>
      </c>
      <c r="J691" s="1">
        <v>39.45241</v>
      </c>
      <c r="K691" s="1">
        <v>-84.476500000000001</v>
      </c>
      <c r="L691" s="1"/>
      <c r="M691" s="1" t="s">
        <v>1542</v>
      </c>
      <c r="N691" s="1" t="s">
        <v>17708</v>
      </c>
      <c r="O691" s="1">
        <v>2022</v>
      </c>
      <c r="P691" s="1">
        <v>45067</v>
      </c>
      <c r="Q691" s="1" t="s">
        <v>17762</v>
      </c>
      <c r="R691" s="1"/>
      <c r="S691" s="1" t="s">
        <v>24673</v>
      </c>
      <c r="T691" s="1" t="s">
        <v>6826</v>
      </c>
      <c r="U691" s="1"/>
      <c r="V691" s="1" t="s">
        <v>9240</v>
      </c>
      <c r="W691" s="1" t="s">
        <v>6826</v>
      </c>
    </row>
    <row r="692" spans="1:23" x14ac:dyDescent="0.25">
      <c r="A692" s="1">
        <v>1012192</v>
      </c>
      <c r="B692" s="5" t="str">
        <f>VLOOKUP(H692,'FIPS Basin X-walk'!$A$2:$F$3224,6,FALSE)</f>
        <v>Appalachian Basin (Eastern Overthrust Area)</v>
      </c>
      <c r="C692" s="1" t="s">
        <v>19051</v>
      </c>
      <c r="D692" s="1"/>
      <c r="E692" s="1"/>
      <c r="F692" s="1" t="s">
        <v>18901</v>
      </c>
      <c r="G692" s="1" t="s">
        <v>12015</v>
      </c>
      <c r="H692" s="1">
        <v>42019</v>
      </c>
      <c r="I692" s="1">
        <v>1012192</v>
      </c>
      <c r="J692" s="1">
        <v>40.680557</v>
      </c>
      <c r="K692" s="1">
        <v>-80.111673999999994</v>
      </c>
      <c r="L692" s="1"/>
      <c r="M692" s="1" t="s">
        <v>1501</v>
      </c>
      <c r="N692" s="1" t="s">
        <v>18868</v>
      </c>
      <c r="O692" s="1">
        <v>2022</v>
      </c>
      <c r="P692" s="1">
        <v>15086</v>
      </c>
      <c r="Q692" s="1" t="s">
        <v>24141</v>
      </c>
      <c r="R692" s="1"/>
      <c r="S692" s="1" t="s">
        <v>24399</v>
      </c>
      <c r="T692" s="1" t="s">
        <v>6826</v>
      </c>
      <c r="U692" s="1"/>
      <c r="V692" s="1" t="s">
        <v>19052</v>
      </c>
      <c r="W692" s="1" t="s">
        <v>6826</v>
      </c>
    </row>
    <row r="693" spans="1:23" x14ac:dyDescent="0.25">
      <c r="A693" s="1">
        <v>1012560</v>
      </c>
      <c r="B693" s="5" t="str">
        <f>VLOOKUP(H693,'FIPS Basin X-walk'!$A$2:$F$3224,6,FALSE)</f>
        <v>Appalachian Basin (Eastern Overthrust Area)</v>
      </c>
      <c r="C693" s="1" t="s">
        <v>18906</v>
      </c>
      <c r="D693" s="1"/>
      <c r="E693" s="1"/>
      <c r="F693" s="1" t="s">
        <v>18901</v>
      </c>
      <c r="G693" s="1" t="s">
        <v>12015</v>
      </c>
      <c r="H693" s="1">
        <v>42019</v>
      </c>
      <c r="I693" s="1">
        <v>1012560</v>
      </c>
      <c r="J693" s="1">
        <v>40.674190000000003</v>
      </c>
      <c r="K693" s="1">
        <v>-80.116960000000006</v>
      </c>
      <c r="L693" s="1"/>
      <c r="M693" s="1" t="s">
        <v>1501</v>
      </c>
      <c r="N693" s="1" t="s">
        <v>18868</v>
      </c>
      <c r="O693" s="1">
        <v>2022</v>
      </c>
      <c r="P693" s="1">
        <v>15086</v>
      </c>
      <c r="Q693" s="1" t="s">
        <v>391</v>
      </c>
      <c r="R693" s="1"/>
      <c r="S693" s="1" t="s">
        <v>24399</v>
      </c>
      <c r="T693" s="1" t="s">
        <v>6826</v>
      </c>
      <c r="U693" s="1"/>
      <c r="V693" s="1" t="s">
        <v>8864</v>
      </c>
      <c r="W693" s="1" t="s">
        <v>6826</v>
      </c>
    </row>
    <row r="694" spans="1:23" x14ac:dyDescent="0.25">
      <c r="A694" s="1">
        <v>1007647</v>
      </c>
      <c r="B694" s="5" t="str">
        <f>VLOOKUP(H694,'FIPS Basin X-walk'!$A$2:$F$3224,6,FALSE)</f>
        <v>Appalachian Basin (Eastern Overthrust Area)</v>
      </c>
      <c r="C694" s="1" t="s">
        <v>19042</v>
      </c>
      <c r="D694" s="1"/>
      <c r="E694" s="1"/>
      <c r="F694" s="1" t="s">
        <v>19043</v>
      </c>
      <c r="G694" s="1" t="s">
        <v>12015</v>
      </c>
      <c r="H694" s="1">
        <v>42019</v>
      </c>
      <c r="I694" s="1">
        <v>1007647</v>
      </c>
      <c r="J694" s="1">
        <v>41.019165999999998</v>
      </c>
      <c r="K694" s="1">
        <v>-79.902075999999994</v>
      </c>
      <c r="L694" s="1"/>
      <c r="M694" s="1" t="s">
        <v>1501</v>
      </c>
      <c r="N694" s="1" t="s">
        <v>18868</v>
      </c>
      <c r="O694" s="1">
        <v>2022</v>
      </c>
      <c r="P694" s="1">
        <v>16061</v>
      </c>
      <c r="Q694" s="1" t="s">
        <v>19044</v>
      </c>
      <c r="R694" s="1"/>
      <c r="S694" s="1" t="s">
        <v>24358</v>
      </c>
      <c r="T694" s="1" t="s">
        <v>6826</v>
      </c>
      <c r="U694" s="1"/>
      <c r="V694" s="1" t="s">
        <v>6878</v>
      </c>
      <c r="W694" s="1" t="s">
        <v>6826</v>
      </c>
    </row>
    <row r="695" spans="1:23" x14ac:dyDescent="0.25">
      <c r="A695" s="1">
        <v>1013849</v>
      </c>
      <c r="B695" s="5" t="str">
        <f>VLOOKUP(H695,'FIPS Basin X-walk'!$A$2:$F$3224,6,FALSE)</f>
        <v>Appalachian Basin (Eastern Overthrust Area)</v>
      </c>
      <c r="C695" s="1" t="s">
        <v>23911</v>
      </c>
      <c r="D695" s="1"/>
      <c r="E695" s="1"/>
      <c r="F695" s="1" t="s">
        <v>23578</v>
      </c>
      <c r="G695" s="1" t="s">
        <v>12015</v>
      </c>
      <c r="H695" s="1">
        <v>42019</v>
      </c>
      <c r="I695" s="1">
        <v>1013849</v>
      </c>
      <c r="J695" s="1">
        <v>40.947063999999997</v>
      </c>
      <c r="K695" s="1">
        <v>-79.864825999999994</v>
      </c>
      <c r="L695" s="1"/>
      <c r="M695" s="1" t="s">
        <v>1501</v>
      </c>
      <c r="N695" s="1" t="s">
        <v>18868</v>
      </c>
      <c r="O695" s="1">
        <v>2022</v>
      </c>
      <c r="P695" s="1">
        <v>16061</v>
      </c>
      <c r="Q695" s="1" t="s">
        <v>271</v>
      </c>
      <c r="R695" s="1"/>
      <c r="S695" s="1" t="s">
        <v>24399</v>
      </c>
      <c r="T695" s="1" t="s">
        <v>6826</v>
      </c>
      <c r="U695" s="1"/>
      <c r="V695" s="1" t="s">
        <v>26777</v>
      </c>
      <c r="W695" s="1" t="s">
        <v>6826</v>
      </c>
    </row>
    <row r="696" spans="1:23" x14ac:dyDescent="0.25">
      <c r="A696" s="1">
        <v>1003913</v>
      </c>
      <c r="B696" s="5" t="str">
        <f>VLOOKUP(H696,'FIPS Basin X-walk'!$A$2:$F$3224,6,FALSE)</f>
        <v>Williston Basin</v>
      </c>
      <c r="C696" s="1" t="s">
        <v>19919</v>
      </c>
      <c r="D696" s="1"/>
      <c r="E696" s="1"/>
      <c r="F696" s="1" t="s">
        <v>19920</v>
      </c>
      <c r="G696" s="1" t="s">
        <v>8061</v>
      </c>
      <c r="H696" s="1">
        <v>46019</v>
      </c>
      <c r="I696" s="1">
        <v>1003913</v>
      </c>
      <c r="J696" s="1">
        <v>44.681089999999998</v>
      </c>
      <c r="K696" s="1">
        <v>-103.8518</v>
      </c>
      <c r="L696" s="1"/>
      <c r="M696" s="1" t="s">
        <v>1562</v>
      </c>
      <c r="N696" s="1" t="s">
        <v>19888</v>
      </c>
      <c r="O696" s="1">
        <v>2022</v>
      </c>
      <c r="P696" s="1">
        <v>57717</v>
      </c>
      <c r="Q696" s="1" t="s">
        <v>19921</v>
      </c>
      <c r="R696" s="1"/>
      <c r="S696" s="1" t="s">
        <v>24832</v>
      </c>
      <c r="T696" s="1" t="s">
        <v>6826</v>
      </c>
      <c r="U696" s="1"/>
      <c r="V696" s="1" t="s">
        <v>19922</v>
      </c>
      <c r="W696" s="1" t="s">
        <v>6826</v>
      </c>
    </row>
    <row r="697" spans="1:23" x14ac:dyDescent="0.25">
      <c r="A697" s="1">
        <v>1008041</v>
      </c>
      <c r="B697" s="5" t="str">
        <f>VLOOKUP(H697,'FIPS Basin X-walk'!$A$2:$F$3224,6,FALSE)</f>
        <v>Williston Basin</v>
      </c>
      <c r="C697" s="1"/>
      <c r="D697" s="1"/>
      <c r="E697" s="1"/>
      <c r="F697" s="1" t="s">
        <v>19923</v>
      </c>
      <c r="G697" s="1" t="s">
        <v>8061</v>
      </c>
      <c r="H697" s="1">
        <v>46019</v>
      </c>
      <c r="I697" s="1">
        <v>1008041</v>
      </c>
      <c r="J697" s="1">
        <v>44.86636</v>
      </c>
      <c r="K697" s="1">
        <v>-104.15130000000001</v>
      </c>
      <c r="L697" s="1"/>
      <c r="M697" s="1" t="s">
        <v>1494</v>
      </c>
      <c r="N697" s="1" t="s">
        <v>8128</v>
      </c>
      <c r="O697" s="1">
        <v>2022</v>
      </c>
      <c r="P697" s="1">
        <v>82710</v>
      </c>
      <c r="Q697" s="1" t="s">
        <v>19924</v>
      </c>
      <c r="R697" s="1"/>
      <c r="S697" s="1" t="s">
        <v>24832</v>
      </c>
      <c r="T697" s="1" t="s">
        <v>6826</v>
      </c>
      <c r="U697" s="1"/>
      <c r="V697" s="1" t="s">
        <v>13986</v>
      </c>
      <c r="W697" s="1" t="s">
        <v>6826</v>
      </c>
    </row>
    <row r="698" spans="1:23" x14ac:dyDescent="0.25">
      <c r="A698" s="1">
        <v>1011526</v>
      </c>
      <c r="B698" s="5" t="str">
        <f>VLOOKUP(H698,'FIPS Basin X-walk'!$A$2:$F$3224,6,FALSE)</f>
        <v>Sacramento Basin</v>
      </c>
      <c r="C698" s="1" t="s">
        <v>8064</v>
      </c>
      <c r="D698" s="1"/>
      <c r="E698" s="1"/>
      <c r="F698" s="1" t="s">
        <v>8065</v>
      </c>
      <c r="G698" s="1" t="s">
        <v>8061</v>
      </c>
      <c r="H698" s="1">
        <v>6007</v>
      </c>
      <c r="I698" s="1">
        <v>1011526</v>
      </c>
      <c r="J698" s="1">
        <v>39.347639999999998</v>
      </c>
      <c r="K698" s="1">
        <v>-121.81628000000001</v>
      </c>
      <c r="L698" s="1"/>
      <c r="M698" s="1" t="s">
        <v>1489</v>
      </c>
      <c r="N698" s="1" t="s">
        <v>8033</v>
      </c>
      <c r="O698" s="1">
        <v>2022</v>
      </c>
      <c r="P698" s="1">
        <v>95948</v>
      </c>
      <c r="Q698" s="1" t="s">
        <v>26364</v>
      </c>
      <c r="R698" s="1"/>
      <c r="S698" s="1" t="s">
        <v>24435</v>
      </c>
      <c r="T698" s="1" t="s">
        <v>6826</v>
      </c>
      <c r="U698" s="1"/>
      <c r="V698" s="1" t="s">
        <v>8066</v>
      </c>
      <c r="W698" s="1" t="s">
        <v>6826</v>
      </c>
    </row>
    <row r="699" spans="1:23" x14ac:dyDescent="0.25">
      <c r="A699" s="1">
        <v>1004052</v>
      </c>
      <c r="B699" s="5" t="str">
        <f>VLOOKUP(H699,'FIPS Basin X-walk'!$A$2:$F$3224,6,FALSE)</f>
        <v>Sacramento Basin</v>
      </c>
      <c r="C699" s="1" t="s">
        <v>8059</v>
      </c>
      <c r="D699" s="1"/>
      <c r="E699" s="1"/>
      <c r="F699" s="1" t="s">
        <v>8060</v>
      </c>
      <c r="G699" s="1" t="s">
        <v>8061</v>
      </c>
      <c r="H699" s="1">
        <v>6007</v>
      </c>
      <c r="I699" s="1">
        <v>1004052</v>
      </c>
      <c r="J699" s="1">
        <v>39.675699999999999</v>
      </c>
      <c r="K699" s="1">
        <v>-121.7299</v>
      </c>
      <c r="L699" s="1"/>
      <c r="M699" s="1" t="s">
        <v>1489</v>
      </c>
      <c r="N699" s="1" t="s">
        <v>8033</v>
      </c>
      <c r="O699" s="1">
        <v>2022</v>
      </c>
      <c r="P699" s="1">
        <v>95969</v>
      </c>
      <c r="Q699" s="1" t="s">
        <v>8062</v>
      </c>
      <c r="R699" s="1"/>
      <c r="S699" s="1" t="s">
        <v>24358</v>
      </c>
      <c r="T699" s="1" t="s">
        <v>6826</v>
      </c>
      <c r="U699" s="1"/>
      <c r="V699" s="1" t="s">
        <v>8063</v>
      </c>
      <c r="W699" s="1" t="s">
        <v>6826</v>
      </c>
    </row>
    <row r="700" spans="1:23" x14ac:dyDescent="0.25">
      <c r="A700" s="1">
        <v>1003099</v>
      </c>
      <c r="B700" s="5" t="str">
        <f>VLOOKUP(H700,'FIPS Basin X-walk'!$A$2:$F$3224,6,FALSE)</f>
        <v>Piedmont-Blue Ridge Prov</v>
      </c>
      <c r="C700" s="1" t="s">
        <v>17248</v>
      </c>
      <c r="D700" s="1"/>
      <c r="E700" s="1"/>
      <c r="F700" s="1" t="s">
        <v>17249</v>
      </c>
      <c r="G700" s="1" t="s">
        <v>17250</v>
      </c>
      <c r="H700" s="1">
        <v>37025</v>
      </c>
      <c r="I700" s="1">
        <v>1003099</v>
      </c>
      <c r="J700" s="1">
        <v>35.345247000000001</v>
      </c>
      <c r="K700" s="1">
        <v>-80.682062000000002</v>
      </c>
      <c r="L700" s="1"/>
      <c r="M700" s="1" t="s">
        <v>1530</v>
      </c>
      <c r="N700" s="1" t="s">
        <v>17213</v>
      </c>
      <c r="O700" s="1">
        <v>2022</v>
      </c>
      <c r="P700" s="1">
        <v>28027</v>
      </c>
      <c r="Q700" s="1" t="s">
        <v>17251</v>
      </c>
      <c r="R700" s="1"/>
      <c r="S700" s="1" t="s">
        <v>24358</v>
      </c>
      <c r="T700" s="1" t="s">
        <v>6826</v>
      </c>
      <c r="U700" s="1"/>
      <c r="V700" s="1" t="s">
        <v>6952</v>
      </c>
      <c r="W700" s="1" t="s">
        <v>6826</v>
      </c>
    </row>
    <row r="701" spans="1:23" x14ac:dyDescent="0.25">
      <c r="A701" s="1">
        <v>1006972</v>
      </c>
      <c r="B701" s="5" t="str">
        <f>VLOOKUP(H701,'FIPS Basin X-walk'!$A$2:$F$3224,6,FALSE)</f>
        <v>Appalachian Basin</v>
      </c>
      <c r="C701" s="1" t="s">
        <v>22764</v>
      </c>
      <c r="D701" s="1"/>
      <c r="E701" s="1"/>
      <c r="F701" s="1" t="s">
        <v>11606</v>
      </c>
      <c r="G701" s="1" t="s">
        <v>22765</v>
      </c>
      <c r="H701" s="1">
        <v>54011</v>
      </c>
      <c r="I701" s="1">
        <v>1006972</v>
      </c>
      <c r="J701" s="1">
        <v>38.426499999999997</v>
      </c>
      <c r="K701" s="1">
        <v>-82.425319999999999</v>
      </c>
      <c r="L701" s="1"/>
      <c r="M701" s="1" t="s">
        <v>1521</v>
      </c>
      <c r="N701" s="1" t="s">
        <v>22744</v>
      </c>
      <c r="O701" s="1">
        <v>2022</v>
      </c>
      <c r="P701" s="1">
        <v>25726</v>
      </c>
      <c r="Q701" s="1" t="s">
        <v>25795</v>
      </c>
      <c r="R701" s="1"/>
      <c r="S701" s="1" t="s">
        <v>24372</v>
      </c>
      <c r="T701" s="1" t="s">
        <v>6826</v>
      </c>
      <c r="U701" s="1"/>
      <c r="V701" s="1" t="s">
        <v>11466</v>
      </c>
      <c r="W701" s="1" t="s">
        <v>6826</v>
      </c>
    </row>
    <row r="702" spans="1:23" x14ac:dyDescent="0.25">
      <c r="A702" s="1">
        <v>1007593</v>
      </c>
      <c r="B702" s="5" t="str">
        <f>VLOOKUP(H702,'FIPS Basin X-walk'!$A$2:$F$3224,6,FALSE)</f>
        <v>Appalachian Basin</v>
      </c>
      <c r="C702" s="1" t="s">
        <v>22766</v>
      </c>
      <c r="D702" s="1"/>
      <c r="E702" s="1"/>
      <c r="F702" s="1" t="s">
        <v>11606</v>
      </c>
      <c r="G702" s="1" t="s">
        <v>22765</v>
      </c>
      <c r="H702" s="1">
        <v>54011</v>
      </c>
      <c r="I702" s="1">
        <v>1007593</v>
      </c>
      <c r="J702" s="1">
        <v>38.414352999999998</v>
      </c>
      <c r="K702" s="1">
        <v>-82.384179000000003</v>
      </c>
      <c r="L702" s="1"/>
      <c r="M702" s="1" t="s">
        <v>1521</v>
      </c>
      <c r="N702" s="1" t="s">
        <v>22744</v>
      </c>
      <c r="O702" s="1">
        <v>2022</v>
      </c>
      <c r="P702" s="1">
        <v>25705</v>
      </c>
      <c r="Q702" s="1" t="s">
        <v>22767</v>
      </c>
      <c r="R702" s="1"/>
      <c r="S702" s="1" t="s">
        <v>25431</v>
      </c>
      <c r="T702" s="1" t="s">
        <v>6826</v>
      </c>
      <c r="U702" s="1"/>
      <c r="V702" s="1" t="s">
        <v>7232</v>
      </c>
      <c r="W702" s="1" t="s">
        <v>6826</v>
      </c>
    </row>
    <row r="703" spans="1:23" x14ac:dyDescent="0.25">
      <c r="A703" s="1">
        <v>1013635</v>
      </c>
      <c r="B703" s="5" t="str">
        <f>VLOOKUP(H703,'FIPS Basin X-walk'!$A$2:$F$3224,6,FALSE)</f>
        <v>Overthrust&amp;Wasatch Uplift</v>
      </c>
      <c r="C703" s="1" t="s">
        <v>21961</v>
      </c>
      <c r="D703" s="1"/>
      <c r="E703" s="1"/>
      <c r="F703" s="1" t="s">
        <v>21962</v>
      </c>
      <c r="G703" s="1" t="s">
        <v>21953</v>
      </c>
      <c r="H703" s="1">
        <v>49005</v>
      </c>
      <c r="I703" s="1">
        <v>1013635</v>
      </c>
      <c r="J703" s="1">
        <v>41.93394</v>
      </c>
      <c r="K703" s="1">
        <v>-112.0457</v>
      </c>
      <c r="L703" s="1"/>
      <c r="M703" s="1" t="s">
        <v>1492</v>
      </c>
      <c r="N703" s="1" t="s">
        <v>20957</v>
      </c>
      <c r="O703" s="1">
        <v>2022</v>
      </c>
      <c r="P703" s="1">
        <v>84305</v>
      </c>
      <c r="Q703" s="1" t="s">
        <v>21963</v>
      </c>
      <c r="R703" s="1"/>
      <c r="S703" s="1" t="s">
        <v>24358</v>
      </c>
      <c r="T703" s="1" t="s">
        <v>6826</v>
      </c>
      <c r="U703" s="1"/>
      <c r="V703" s="1" t="s">
        <v>25194</v>
      </c>
      <c r="W703" s="1" t="s">
        <v>6826</v>
      </c>
    </row>
    <row r="704" spans="1:23" x14ac:dyDescent="0.25">
      <c r="A704" s="1">
        <v>1007014</v>
      </c>
      <c r="B704" s="5" t="str">
        <f>VLOOKUP(H704,'FIPS Basin X-walk'!$A$2:$F$3224,6,FALSE)</f>
        <v>Overthrust&amp;Wasatch Uplift</v>
      </c>
      <c r="C704" s="1" t="s">
        <v>21951</v>
      </c>
      <c r="D704" s="1"/>
      <c r="E704" s="1"/>
      <c r="F704" s="1" t="s">
        <v>21952</v>
      </c>
      <c r="G704" s="1" t="s">
        <v>21953</v>
      </c>
      <c r="H704" s="1">
        <v>49005</v>
      </c>
      <c r="I704" s="1">
        <v>1007014</v>
      </c>
      <c r="J704" s="1">
        <v>41.644150000000003</v>
      </c>
      <c r="K704" s="1">
        <v>-111.86086</v>
      </c>
      <c r="L704" s="1"/>
      <c r="M704" s="1" t="s">
        <v>1492</v>
      </c>
      <c r="N704" s="1" t="s">
        <v>20957</v>
      </c>
      <c r="O704" s="1">
        <v>2022</v>
      </c>
      <c r="P704" s="1">
        <v>84319</v>
      </c>
      <c r="Q704" s="1" t="s">
        <v>21954</v>
      </c>
      <c r="R704" s="1"/>
      <c r="S704" s="1" t="s">
        <v>24382</v>
      </c>
      <c r="T704" s="1" t="s">
        <v>6826</v>
      </c>
      <c r="U704" s="1"/>
      <c r="V704" s="1" t="s">
        <v>9402</v>
      </c>
      <c r="W704" s="1" t="s">
        <v>6826</v>
      </c>
    </row>
    <row r="705" spans="1:23" x14ac:dyDescent="0.25">
      <c r="A705" s="1">
        <v>1003949</v>
      </c>
      <c r="B705" s="5" t="str">
        <f>VLOOKUP(H705,'FIPS Basin X-walk'!$A$2:$F$3224,6,FALSE)</f>
        <v>Overthrust&amp;Wasatch Uplift</v>
      </c>
      <c r="C705" s="1" t="s">
        <v>21955</v>
      </c>
      <c r="D705" s="1"/>
      <c r="E705" s="1"/>
      <c r="F705" s="1" t="s">
        <v>21956</v>
      </c>
      <c r="G705" s="1" t="s">
        <v>21953</v>
      </c>
      <c r="H705" s="1">
        <v>49005</v>
      </c>
      <c r="I705" s="1">
        <v>1003949</v>
      </c>
      <c r="J705" s="1">
        <v>41.731597000000001</v>
      </c>
      <c r="K705" s="1">
        <v>-111.885778</v>
      </c>
      <c r="L705" s="1"/>
      <c r="M705" s="1" t="s">
        <v>1492</v>
      </c>
      <c r="N705" s="1" t="s">
        <v>20957</v>
      </c>
      <c r="O705" s="1">
        <v>2022</v>
      </c>
      <c r="P705" s="1">
        <v>84321</v>
      </c>
      <c r="Q705" s="1" t="s">
        <v>21957</v>
      </c>
      <c r="R705" s="1"/>
      <c r="S705" s="1" t="s">
        <v>24358</v>
      </c>
      <c r="T705" s="1" t="s">
        <v>6826</v>
      </c>
      <c r="U705" s="1"/>
      <c r="V705" s="1" t="s">
        <v>25194</v>
      </c>
      <c r="W705" s="1" t="s">
        <v>6826</v>
      </c>
    </row>
    <row r="706" spans="1:23" x14ac:dyDescent="0.25">
      <c r="A706" s="1">
        <v>1005599</v>
      </c>
      <c r="B706" s="5" t="str">
        <f>VLOOKUP(H706,'FIPS Basin X-walk'!$A$2:$F$3224,6,FALSE)</f>
        <v>Overthrust&amp;Wasatch Uplift</v>
      </c>
      <c r="C706" s="1" t="s">
        <v>21958</v>
      </c>
      <c r="D706" s="1"/>
      <c r="E706" s="1" t="s">
        <v>6828</v>
      </c>
      <c r="F706" s="1" t="s">
        <v>21956</v>
      </c>
      <c r="G706" s="1" t="s">
        <v>21953</v>
      </c>
      <c r="H706" s="1">
        <v>49005</v>
      </c>
      <c r="I706" s="1">
        <v>1005599</v>
      </c>
      <c r="J706" s="1">
        <v>41.657733</v>
      </c>
      <c r="K706" s="1">
        <v>-111.84344400000001</v>
      </c>
      <c r="L706" s="1"/>
      <c r="M706" s="1" t="s">
        <v>1492</v>
      </c>
      <c r="N706" s="1" t="s">
        <v>20957</v>
      </c>
      <c r="O706" s="1">
        <v>2022</v>
      </c>
      <c r="P706" s="1">
        <v>84322</v>
      </c>
      <c r="Q706" s="1" t="s">
        <v>21959</v>
      </c>
      <c r="R706" s="1"/>
      <c r="S706" s="1" t="s">
        <v>24379</v>
      </c>
      <c r="T706" s="1" t="s">
        <v>6828</v>
      </c>
      <c r="U706" s="1"/>
      <c r="V706" s="1" t="s">
        <v>21960</v>
      </c>
      <c r="W706" s="1" t="s">
        <v>6826</v>
      </c>
    </row>
    <row r="707" spans="1:23" x14ac:dyDescent="0.25">
      <c r="A707" s="1">
        <v>1000863</v>
      </c>
      <c r="B707" s="5" t="str">
        <f>VLOOKUP(H707,'FIPS Basin X-walk'!$A$2:$F$3224,6,FALSE)</f>
        <v>Anadarko Basin</v>
      </c>
      <c r="C707" s="1" t="s">
        <v>18340</v>
      </c>
      <c r="D707" s="1"/>
      <c r="E707" s="1"/>
      <c r="F707" s="1" t="s">
        <v>18341</v>
      </c>
      <c r="G707" s="1" t="s">
        <v>1823</v>
      </c>
      <c r="H707" s="1">
        <v>40015</v>
      </c>
      <c r="I707" s="1">
        <v>1000863</v>
      </c>
      <c r="J707" s="1">
        <v>35.100900000000003</v>
      </c>
      <c r="K707" s="1">
        <v>-98.352400000000003</v>
      </c>
      <c r="L707" s="1"/>
      <c r="M707" s="1" t="s">
        <v>1495</v>
      </c>
      <c r="N707" s="1" t="s">
        <v>9115</v>
      </c>
      <c r="O707" s="1">
        <v>2022</v>
      </c>
      <c r="P707" s="1">
        <v>73005</v>
      </c>
      <c r="Q707" s="1" t="s">
        <v>18342</v>
      </c>
      <c r="R707" s="1"/>
      <c r="S707" s="1" t="s">
        <v>24355</v>
      </c>
      <c r="T707" s="1" t="s">
        <v>6826</v>
      </c>
      <c r="U707" s="1"/>
      <c r="V707" s="1" t="s">
        <v>8013</v>
      </c>
      <c r="W707" s="1" t="s">
        <v>6828</v>
      </c>
    </row>
    <row r="708" spans="1:23" x14ac:dyDescent="0.25">
      <c r="A708" s="1">
        <v>1000865</v>
      </c>
      <c r="B708" s="5" t="str">
        <f>VLOOKUP(H708,'FIPS Basin X-walk'!$A$2:$F$3224,6,FALSE)</f>
        <v>Anadarko Basin</v>
      </c>
      <c r="C708" s="1" t="s">
        <v>18343</v>
      </c>
      <c r="D708" s="1"/>
      <c r="E708" s="1"/>
      <c r="F708" s="1" t="s">
        <v>18344</v>
      </c>
      <c r="G708" s="1" t="s">
        <v>1823</v>
      </c>
      <c r="H708" s="1">
        <v>40015</v>
      </c>
      <c r="I708" s="1">
        <v>1000865</v>
      </c>
      <c r="J708" s="1">
        <v>35.084699999999998</v>
      </c>
      <c r="K708" s="1">
        <v>-98.23</v>
      </c>
      <c r="L708" s="1"/>
      <c r="M708" s="1" t="s">
        <v>1495</v>
      </c>
      <c r="N708" s="1" t="s">
        <v>9115</v>
      </c>
      <c r="O708" s="1">
        <v>2022</v>
      </c>
      <c r="P708" s="1">
        <v>73005</v>
      </c>
      <c r="Q708" s="1" t="s">
        <v>18341</v>
      </c>
      <c r="R708" s="1"/>
      <c r="S708" s="1" t="s">
        <v>24355</v>
      </c>
      <c r="T708" s="1" t="s">
        <v>6828</v>
      </c>
      <c r="U708" s="1"/>
      <c r="V708" s="1" t="s">
        <v>16517</v>
      </c>
      <c r="W708" s="1" t="s">
        <v>6828</v>
      </c>
    </row>
    <row r="709" spans="1:23" x14ac:dyDescent="0.25">
      <c r="A709" s="1">
        <v>1014332</v>
      </c>
      <c r="B709" s="5" t="str">
        <f>VLOOKUP(H709,'FIPS Basin X-walk'!$A$2:$F$3224,6,FALSE)</f>
        <v>Anadarko Basin</v>
      </c>
      <c r="C709" s="1" t="s">
        <v>27008</v>
      </c>
      <c r="D709" s="1"/>
      <c r="E709" s="1"/>
      <c r="F709" s="1" t="s">
        <v>18341</v>
      </c>
      <c r="G709" s="1" t="s">
        <v>1823</v>
      </c>
      <c r="H709" s="1">
        <v>40015</v>
      </c>
      <c r="I709" s="1">
        <v>1014332</v>
      </c>
      <c r="J709" s="1">
        <v>35.084041968430903</v>
      </c>
      <c r="K709" s="1">
        <v>-98.233281744847304</v>
      </c>
      <c r="L709" s="1"/>
      <c r="M709" s="1" t="s">
        <v>1495</v>
      </c>
      <c r="N709" s="1" t="s">
        <v>9115</v>
      </c>
      <c r="O709" s="1">
        <v>2022</v>
      </c>
      <c r="P709" s="1">
        <v>73005</v>
      </c>
      <c r="Q709" s="1" t="s">
        <v>27009</v>
      </c>
      <c r="R709" s="1"/>
      <c r="S709" s="1">
        <v>221121</v>
      </c>
      <c r="T709" s="1" t="s">
        <v>6826</v>
      </c>
      <c r="U709" s="1"/>
      <c r="V709" s="1" t="s">
        <v>16517</v>
      </c>
      <c r="W709" s="1" t="s">
        <v>6826</v>
      </c>
    </row>
    <row r="710" spans="1:23" x14ac:dyDescent="0.25">
      <c r="A710" s="1">
        <v>1001610</v>
      </c>
      <c r="B710" s="5" t="str">
        <f>VLOOKUP(H710,'FIPS Basin X-walk'!$A$2:$F$3224,6,FALSE)</f>
        <v>Arkla Basin</v>
      </c>
      <c r="C710" s="1" t="s">
        <v>13138</v>
      </c>
      <c r="D710" s="1"/>
      <c r="E710" s="1"/>
      <c r="F710" s="1" t="s">
        <v>13139</v>
      </c>
      <c r="G710" s="1" t="s">
        <v>1823</v>
      </c>
      <c r="H710" s="1">
        <v>22017</v>
      </c>
      <c r="I710" s="1">
        <v>1001610</v>
      </c>
      <c r="J710" s="1">
        <v>32.704700000000003</v>
      </c>
      <c r="K710" s="1">
        <v>-93.959699999999998</v>
      </c>
      <c r="L710" s="1"/>
      <c r="M710" s="1" t="s">
        <v>1483</v>
      </c>
      <c r="N710" s="1" t="s">
        <v>13028</v>
      </c>
      <c r="O710" s="1">
        <v>2022</v>
      </c>
      <c r="P710" s="1">
        <v>71060</v>
      </c>
      <c r="Q710" s="1" t="s">
        <v>13140</v>
      </c>
      <c r="R710" s="1"/>
      <c r="S710" s="1" t="s">
        <v>24355</v>
      </c>
      <c r="T710" s="1" t="s">
        <v>6826</v>
      </c>
      <c r="U710" s="1"/>
      <c r="V710" s="1" t="s">
        <v>8013</v>
      </c>
      <c r="W710" s="1" t="s">
        <v>6828</v>
      </c>
    </row>
    <row r="711" spans="1:23" x14ac:dyDescent="0.25">
      <c r="A711" s="1">
        <v>1001609</v>
      </c>
      <c r="B711" s="5" t="str">
        <f>VLOOKUP(H711,'FIPS Basin X-walk'!$A$2:$F$3224,6,FALSE)</f>
        <v>Arkla Basin</v>
      </c>
      <c r="C711" s="1" t="s">
        <v>13141</v>
      </c>
      <c r="D711" s="1"/>
      <c r="E711" s="1"/>
      <c r="F711" s="1" t="s">
        <v>13136</v>
      </c>
      <c r="G711" s="1" t="s">
        <v>1823</v>
      </c>
      <c r="H711" s="1">
        <v>22017</v>
      </c>
      <c r="I711" s="1">
        <v>1001609</v>
      </c>
      <c r="J711" s="1">
        <v>32.518099999999997</v>
      </c>
      <c r="K711" s="1">
        <v>-93.761099999999999</v>
      </c>
      <c r="L711" s="1"/>
      <c r="M711" s="1" t="s">
        <v>1483</v>
      </c>
      <c r="N711" s="1" t="s">
        <v>13028</v>
      </c>
      <c r="O711" s="1">
        <v>2022</v>
      </c>
      <c r="P711" s="1">
        <v>71101</v>
      </c>
      <c r="Q711" s="1" t="s">
        <v>13142</v>
      </c>
      <c r="R711" s="1"/>
      <c r="S711" s="1" t="s">
        <v>24355</v>
      </c>
      <c r="T711" s="1" t="s">
        <v>6826</v>
      </c>
      <c r="U711" s="1"/>
      <c r="V711" s="1" t="s">
        <v>8013</v>
      </c>
      <c r="W711" s="1" t="s">
        <v>6828</v>
      </c>
    </row>
    <row r="712" spans="1:23" x14ac:dyDescent="0.25">
      <c r="A712" s="1">
        <v>1013691</v>
      </c>
      <c r="B712" s="5" t="str">
        <f>VLOOKUP(H712,'FIPS Basin X-walk'!$A$2:$F$3224,6,FALSE)</f>
        <v>Arkla Basin</v>
      </c>
      <c r="C712" s="1" t="s">
        <v>26731</v>
      </c>
      <c r="D712" s="1"/>
      <c r="E712" s="1"/>
      <c r="F712" s="1" t="s">
        <v>13131</v>
      </c>
      <c r="G712" s="1" t="s">
        <v>1823</v>
      </c>
      <c r="H712" s="1">
        <v>22017</v>
      </c>
      <c r="I712" s="1">
        <v>1013691</v>
      </c>
      <c r="J712" s="1">
        <v>32.513781999999999</v>
      </c>
      <c r="K712" s="1">
        <v>-93.747983000000005</v>
      </c>
      <c r="L712" s="1"/>
      <c r="M712" s="1" t="s">
        <v>1483</v>
      </c>
      <c r="N712" s="1" t="s">
        <v>13028</v>
      </c>
      <c r="O712" s="1">
        <v>2022</v>
      </c>
      <c r="P712" s="1">
        <v>71101</v>
      </c>
      <c r="Q712" s="1" t="s">
        <v>1096</v>
      </c>
      <c r="R712" s="1"/>
      <c r="S712" s="1">
        <v>211120</v>
      </c>
      <c r="T712" s="1" t="s">
        <v>6826</v>
      </c>
      <c r="U712" s="1"/>
      <c r="V712" s="1" t="s">
        <v>23767</v>
      </c>
      <c r="W712" s="1" t="s">
        <v>6826</v>
      </c>
    </row>
    <row r="713" spans="1:23" x14ac:dyDescent="0.25">
      <c r="A713" s="1">
        <v>1008724</v>
      </c>
      <c r="B713" s="5" t="str">
        <f>VLOOKUP(H713,'FIPS Basin X-walk'!$A$2:$F$3224,6,FALSE)</f>
        <v>Anadarko Basin</v>
      </c>
      <c r="C713" s="1"/>
      <c r="D713" s="1"/>
      <c r="E713" s="1"/>
      <c r="F713" s="1" t="s">
        <v>18345</v>
      </c>
      <c r="G713" s="1" t="s">
        <v>18346</v>
      </c>
      <c r="H713" s="1">
        <v>40015</v>
      </c>
      <c r="I713" s="1">
        <v>1008724</v>
      </c>
      <c r="J713" s="1">
        <v>35.362720000000003</v>
      </c>
      <c r="K713" s="1">
        <v>-98.167460000000005</v>
      </c>
      <c r="L713" s="1"/>
      <c r="M713" s="1" t="s">
        <v>1495</v>
      </c>
      <c r="N713" s="1" t="s">
        <v>9115</v>
      </c>
      <c r="O713" s="1">
        <v>2022</v>
      </c>
      <c r="P713" s="1">
        <v>73009</v>
      </c>
      <c r="Q713" s="1" t="s">
        <v>408</v>
      </c>
      <c r="R713" s="1"/>
      <c r="S713" s="1" t="s">
        <v>24435</v>
      </c>
      <c r="T713" s="1" t="s">
        <v>6826</v>
      </c>
      <c r="U713" s="1"/>
      <c r="V713" s="1" t="s">
        <v>7521</v>
      </c>
      <c r="W713" s="1" t="s">
        <v>6826</v>
      </c>
    </row>
    <row r="714" spans="1:23" x14ac:dyDescent="0.25">
      <c r="A714" s="1">
        <v>1009392</v>
      </c>
      <c r="B714" s="5" t="str">
        <f>VLOOKUP(H714,'FIPS Basin X-walk'!$A$2:$F$3224,6,FALSE)</f>
        <v>Anadarko Basin</v>
      </c>
      <c r="C714" s="1" t="s">
        <v>26018</v>
      </c>
      <c r="D714" s="1"/>
      <c r="E714" s="1"/>
      <c r="F714" s="1" t="s">
        <v>18542</v>
      </c>
      <c r="G714" s="1" t="s">
        <v>18346</v>
      </c>
      <c r="H714" s="1">
        <v>40015</v>
      </c>
      <c r="I714" s="1">
        <v>1009392</v>
      </c>
      <c r="J714" s="1">
        <v>35.287089000000002</v>
      </c>
      <c r="K714" s="1">
        <v>-98.289080999999996</v>
      </c>
      <c r="L714" s="1"/>
      <c r="M714" s="1" t="s">
        <v>1495</v>
      </c>
      <c r="N714" s="1" t="s">
        <v>9115</v>
      </c>
      <c r="O714" s="1">
        <v>2022</v>
      </c>
      <c r="P714" s="1">
        <v>73102</v>
      </c>
      <c r="Q714" s="1" t="s">
        <v>976</v>
      </c>
      <c r="R714" s="1"/>
      <c r="S714" s="1" t="s">
        <v>24399</v>
      </c>
      <c r="T714" s="1" t="s">
        <v>6826</v>
      </c>
      <c r="U714" s="1"/>
      <c r="V714" s="1" t="s">
        <v>8864</v>
      </c>
      <c r="W714" s="1" t="s">
        <v>6826</v>
      </c>
    </row>
    <row r="715" spans="1:23" x14ac:dyDescent="0.25">
      <c r="A715" s="1">
        <v>1012539</v>
      </c>
      <c r="B715" s="5" t="str">
        <f>VLOOKUP(H715,'FIPS Basin X-walk'!$A$2:$F$3224,6,FALSE)</f>
        <v>Anadarko Basin</v>
      </c>
      <c r="C715" s="1" t="s">
        <v>26018</v>
      </c>
      <c r="D715" s="1"/>
      <c r="E715" s="1"/>
      <c r="F715" s="1" t="s">
        <v>18542</v>
      </c>
      <c r="G715" s="1" t="s">
        <v>18346</v>
      </c>
      <c r="H715" s="1">
        <v>40015</v>
      </c>
      <c r="I715" s="1">
        <v>1012539</v>
      </c>
      <c r="J715" s="1">
        <v>35.287089000000002</v>
      </c>
      <c r="K715" s="1">
        <v>-98.289080999999996</v>
      </c>
      <c r="L715" s="1"/>
      <c r="M715" s="1" t="s">
        <v>1495</v>
      </c>
      <c r="N715" s="1" t="s">
        <v>9115</v>
      </c>
      <c r="O715" s="1">
        <v>2022</v>
      </c>
      <c r="P715" s="1">
        <v>73102</v>
      </c>
      <c r="Q715" s="1" t="s">
        <v>1454</v>
      </c>
      <c r="R715" s="1"/>
      <c r="S715" s="1" t="s">
        <v>24399</v>
      </c>
      <c r="T715" s="1" t="s">
        <v>6826</v>
      </c>
      <c r="U715" s="1"/>
      <c r="V715" s="1" t="s">
        <v>8864</v>
      </c>
      <c r="W715" s="1" t="s">
        <v>6826</v>
      </c>
    </row>
    <row r="716" spans="1:23" x14ac:dyDescent="0.25">
      <c r="A716" s="1">
        <v>1012552</v>
      </c>
      <c r="B716" s="5" t="str">
        <f>VLOOKUP(H716,'FIPS Basin X-walk'!$A$2:$F$3224,6,FALSE)</f>
        <v>Anadarko Basin</v>
      </c>
      <c r="C716" s="1" t="s">
        <v>26018</v>
      </c>
      <c r="D716" s="1"/>
      <c r="E716" s="1"/>
      <c r="F716" s="1" t="s">
        <v>18542</v>
      </c>
      <c r="G716" s="1" t="s">
        <v>18346</v>
      </c>
      <c r="H716" s="1">
        <v>40015</v>
      </c>
      <c r="I716" s="1">
        <v>1012552</v>
      </c>
      <c r="J716" s="1">
        <v>35.287089000000002</v>
      </c>
      <c r="K716" s="1">
        <v>-98.289080999999996</v>
      </c>
      <c r="L716" s="1"/>
      <c r="M716" s="1" t="s">
        <v>1495</v>
      </c>
      <c r="N716" s="1" t="s">
        <v>9115</v>
      </c>
      <c r="O716" s="1">
        <v>2022</v>
      </c>
      <c r="P716" s="1">
        <v>73102</v>
      </c>
      <c r="Q716" s="1" t="s">
        <v>365</v>
      </c>
      <c r="R716" s="1"/>
      <c r="S716" s="1" t="s">
        <v>24399</v>
      </c>
      <c r="T716" s="1" t="s">
        <v>6826</v>
      </c>
      <c r="U716" s="1"/>
      <c r="V716" s="1" t="s">
        <v>8864</v>
      </c>
      <c r="W716" s="1" t="s">
        <v>6826</v>
      </c>
    </row>
    <row r="717" spans="1:23" x14ac:dyDescent="0.25">
      <c r="A717" s="1">
        <v>1012559</v>
      </c>
      <c r="B717" s="5" t="str">
        <f>VLOOKUP(H717,'FIPS Basin X-walk'!$A$2:$F$3224,6,FALSE)</f>
        <v>Anadarko Basin</v>
      </c>
      <c r="C717" s="1" t="s">
        <v>26018</v>
      </c>
      <c r="D717" s="1"/>
      <c r="E717" s="1"/>
      <c r="F717" s="1" t="s">
        <v>18542</v>
      </c>
      <c r="G717" s="1" t="s">
        <v>18346</v>
      </c>
      <c r="H717" s="1">
        <v>40015</v>
      </c>
      <c r="I717" s="1">
        <v>1012559</v>
      </c>
      <c r="J717" s="1">
        <v>35.287089000000002</v>
      </c>
      <c r="K717" s="1">
        <v>-98.289080999999996</v>
      </c>
      <c r="L717" s="1"/>
      <c r="M717" s="1" t="s">
        <v>1495</v>
      </c>
      <c r="N717" s="1" t="s">
        <v>9115</v>
      </c>
      <c r="O717" s="1">
        <v>2022</v>
      </c>
      <c r="P717" s="1">
        <v>73102</v>
      </c>
      <c r="Q717" s="1" t="s">
        <v>364</v>
      </c>
      <c r="R717" s="1"/>
      <c r="S717" s="1" t="s">
        <v>24399</v>
      </c>
      <c r="T717" s="1" t="s">
        <v>6826</v>
      </c>
      <c r="U717" s="1"/>
      <c r="V717" s="1" t="s">
        <v>8864</v>
      </c>
      <c r="W717" s="1" t="s">
        <v>6826</v>
      </c>
    </row>
    <row r="718" spans="1:23" x14ac:dyDescent="0.25">
      <c r="A718" s="1">
        <v>1005027</v>
      </c>
      <c r="B718" s="5" t="str">
        <f>VLOOKUP(H718,'FIPS Basin X-walk'!$A$2:$F$3224,6,FALSE)</f>
        <v>Arkla Basin</v>
      </c>
      <c r="C718" s="1" t="s">
        <v>13134</v>
      </c>
      <c r="D718" s="1"/>
      <c r="E718" s="1"/>
      <c r="F718" s="1" t="s">
        <v>1704</v>
      </c>
      <c r="G718" s="1" t="s">
        <v>13132</v>
      </c>
      <c r="H718" s="1">
        <v>22017</v>
      </c>
      <c r="I718" s="1">
        <v>1005027</v>
      </c>
      <c r="J718" s="1">
        <v>32.968330999999999</v>
      </c>
      <c r="K718" s="1">
        <v>-93.917857999999995</v>
      </c>
      <c r="L718" s="1"/>
      <c r="M718" s="1" t="s">
        <v>1483</v>
      </c>
      <c r="N718" s="1" t="s">
        <v>13028</v>
      </c>
      <c r="O718" s="1">
        <v>2022</v>
      </c>
      <c r="P718" s="1">
        <v>71044</v>
      </c>
      <c r="Q718" s="1" t="s">
        <v>520</v>
      </c>
      <c r="R718" s="1"/>
      <c r="S718" s="1" t="s">
        <v>24435</v>
      </c>
      <c r="T718" s="1" t="s">
        <v>6826</v>
      </c>
      <c r="U718" s="1"/>
      <c r="V718" s="1" t="s">
        <v>8019</v>
      </c>
      <c r="W718" s="1" t="s">
        <v>6826</v>
      </c>
    </row>
    <row r="719" spans="1:23" x14ac:dyDescent="0.25">
      <c r="A719" s="1">
        <v>1002511</v>
      </c>
      <c r="B719" s="5" t="str">
        <f>VLOOKUP(H719,'FIPS Basin X-walk'!$A$2:$F$3224,6,FALSE)</f>
        <v>Arkla Basin</v>
      </c>
      <c r="C719" s="1" t="s">
        <v>13146</v>
      </c>
      <c r="D719" s="1"/>
      <c r="E719" s="1"/>
      <c r="F719" s="1" t="s">
        <v>13147</v>
      </c>
      <c r="G719" s="1" t="s">
        <v>13132</v>
      </c>
      <c r="H719" s="1">
        <v>22017</v>
      </c>
      <c r="I719" s="1">
        <v>1002511</v>
      </c>
      <c r="J719" s="1">
        <v>32.354272000000002</v>
      </c>
      <c r="K719" s="1">
        <v>-93.900302999999994</v>
      </c>
      <c r="L719" s="1"/>
      <c r="M719" s="1" t="s">
        <v>1483</v>
      </c>
      <c r="N719" s="1" t="s">
        <v>13028</v>
      </c>
      <c r="O719" s="1">
        <v>2022</v>
      </c>
      <c r="P719" s="1">
        <v>71047</v>
      </c>
      <c r="Q719" s="1" t="s">
        <v>13148</v>
      </c>
      <c r="R719" s="1"/>
      <c r="S719" s="1" t="s">
        <v>24358</v>
      </c>
      <c r="T719" s="1" t="s">
        <v>6826</v>
      </c>
      <c r="U719" s="1"/>
      <c r="V719" s="1" t="s">
        <v>24928</v>
      </c>
      <c r="W719" s="1" t="s">
        <v>6826</v>
      </c>
    </row>
    <row r="720" spans="1:23" x14ac:dyDescent="0.25">
      <c r="A720" s="1">
        <v>1000629</v>
      </c>
      <c r="B720" s="5" t="str">
        <f>VLOOKUP(H720,'FIPS Basin X-walk'!$A$2:$F$3224,6,FALSE)</f>
        <v>Arkla Basin</v>
      </c>
      <c r="C720" s="1" t="s">
        <v>13143</v>
      </c>
      <c r="D720" s="1"/>
      <c r="E720" s="1"/>
      <c r="F720" s="1" t="s">
        <v>13136</v>
      </c>
      <c r="G720" s="1" t="s">
        <v>13132</v>
      </c>
      <c r="H720" s="1">
        <v>22017</v>
      </c>
      <c r="I720" s="1">
        <v>1000629</v>
      </c>
      <c r="J720" s="1">
        <v>32.615969999999997</v>
      </c>
      <c r="K720" s="1">
        <v>-93.923249999999996</v>
      </c>
      <c r="L720" s="1"/>
      <c r="M720" s="1" t="s">
        <v>1483</v>
      </c>
      <c r="N720" s="1" t="s">
        <v>13028</v>
      </c>
      <c r="O720" s="1">
        <v>2022</v>
      </c>
      <c r="P720" s="1">
        <v>71120</v>
      </c>
      <c r="Q720" s="1" t="s">
        <v>13144</v>
      </c>
      <c r="R720" s="1"/>
      <c r="S720" s="1" t="s">
        <v>24449</v>
      </c>
      <c r="T720" s="1" t="s">
        <v>6826</v>
      </c>
      <c r="U720" s="1"/>
      <c r="V720" s="1" t="s">
        <v>7164</v>
      </c>
      <c r="W720" s="1" t="s">
        <v>6826</v>
      </c>
    </row>
    <row r="721" spans="1:23" x14ac:dyDescent="0.25">
      <c r="A721" s="1">
        <v>1005125</v>
      </c>
      <c r="B721" s="5" t="str">
        <f>VLOOKUP(H721,'FIPS Basin X-walk'!$A$2:$F$3224,6,FALSE)</f>
        <v>Arkla Basin</v>
      </c>
      <c r="C721" s="1" t="s">
        <v>13135</v>
      </c>
      <c r="D721" s="1"/>
      <c r="E721" s="1"/>
      <c r="F721" s="1" t="s">
        <v>13136</v>
      </c>
      <c r="G721" s="1" t="s">
        <v>13132</v>
      </c>
      <c r="H721" s="1">
        <v>22017</v>
      </c>
      <c r="I721" s="1">
        <v>1005125</v>
      </c>
      <c r="J721" s="1">
        <v>32.470832999999999</v>
      </c>
      <c r="K721" s="1">
        <v>-93.790833000000006</v>
      </c>
      <c r="L721" s="1"/>
      <c r="M721" s="1" t="s">
        <v>1483</v>
      </c>
      <c r="N721" s="1" t="s">
        <v>13028</v>
      </c>
      <c r="O721" s="1">
        <v>2022</v>
      </c>
      <c r="P721" s="1">
        <v>71109</v>
      </c>
      <c r="Q721" s="1" t="s">
        <v>13137</v>
      </c>
      <c r="R721" s="1"/>
      <c r="S721" s="1" t="s">
        <v>24369</v>
      </c>
      <c r="T721" s="1" t="s">
        <v>6826</v>
      </c>
      <c r="U721" s="1"/>
      <c r="V721" s="1" t="s">
        <v>13128</v>
      </c>
      <c r="W721" s="1" t="s">
        <v>6826</v>
      </c>
    </row>
    <row r="722" spans="1:23" x14ac:dyDescent="0.25">
      <c r="A722" s="1">
        <v>1006994</v>
      </c>
      <c r="B722" s="5" t="str">
        <f>VLOOKUP(H722,'FIPS Basin X-walk'!$A$2:$F$3224,6,FALSE)</f>
        <v>Arkla Basin</v>
      </c>
      <c r="C722" s="1" t="s">
        <v>13130</v>
      </c>
      <c r="D722" s="1"/>
      <c r="E722" s="1"/>
      <c r="F722" s="1" t="s">
        <v>13131</v>
      </c>
      <c r="G722" s="1" t="s">
        <v>13132</v>
      </c>
      <c r="H722" s="1">
        <v>22017</v>
      </c>
      <c r="I722" s="1">
        <v>1006994</v>
      </c>
      <c r="J722" s="1">
        <v>32.46143</v>
      </c>
      <c r="K722" s="1">
        <v>-93.712280000000007</v>
      </c>
      <c r="L722" s="1"/>
      <c r="M722" s="1" t="s">
        <v>1483</v>
      </c>
      <c r="N722" s="1" t="s">
        <v>13028</v>
      </c>
      <c r="O722" s="1">
        <v>2022</v>
      </c>
      <c r="P722" s="1">
        <v>71115</v>
      </c>
      <c r="Q722" s="1" t="s">
        <v>13133</v>
      </c>
      <c r="R722" s="1"/>
      <c r="S722" s="1" t="s">
        <v>24431</v>
      </c>
      <c r="T722" s="1" t="s">
        <v>6826</v>
      </c>
      <c r="U722" s="1"/>
      <c r="V722" s="1" t="s">
        <v>10510</v>
      </c>
      <c r="W722" s="1" t="s">
        <v>6826</v>
      </c>
    </row>
    <row r="723" spans="1:23" x14ac:dyDescent="0.25">
      <c r="A723" s="1">
        <v>1013375</v>
      </c>
      <c r="B723" s="5" t="str">
        <f>VLOOKUP(H723,'FIPS Basin X-walk'!$A$2:$F$3224,6,FALSE)</f>
        <v>Arkla Basin</v>
      </c>
      <c r="C723" s="1" t="s">
        <v>23553</v>
      </c>
      <c r="D723" s="1"/>
      <c r="E723" s="1"/>
      <c r="F723" s="1" t="s">
        <v>13131</v>
      </c>
      <c r="G723" s="1" t="s">
        <v>13132</v>
      </c>
      <c r="H723" s="1">
        <v>22017</v>
      </c>
      <c r="I723" s="1">
        <v>1013375</v>
      </c>
      <c r="J723" s="1">
        <v>32.340330000000002</v>
      </c>
      <c r="K723" s="1">
        <v>-93.607730000000004</v>
      </c>
      <c r="L723" s="1"/>
      <c r="M723" s="1" t="s">
        <v>1483</v>
      </c>
      <c r="N723" s="1" t="s">
        <v>13028</v>
      </c>
      <c r="O723" s="1">
        <v>2022</v>
      </c>
      <c r="P723" s="1">
        <v>71115</v>
      </c>
      <c r="Q723" s="1" t="s">
        <v>23554</v>
      </c>
      <c r="R723" s="1"/>
      <c r="S723" s="1" t="s">
        <v>24728</v>
      </c>
      <c r="T723" s="1" t="s">
        <v>6826</v>
      </c>
      <c r="U723" s="1"/>
      <c r="V723" s="1" t="s">
        <v>23555</v>
      </c>
      <c r="W723" s="1" t="s">
        <v>6828</v>
      </c>
    </row>
    <row r="724" spans="1:23" x14ac:dyDescent="0.25">
      <c r="A724" s="1">
        <v>1003475</v>
      </c>
      <c r="B724" s="5" t="str">
        <f>VLOOKUP(H724,'FIPS Basin X-walk'!$A$2:$F$3224,6,FALSE)</f>
        <v>Arkla Basin</v>
      </c>
      <c r="C724" s="1" t="s">
        <v>13145</v>
      </c>
      <c r="D724" s="1"/>
      <c r="E724" s="1"/>
      <c r="F724" s="1" t="s">
        <v>1299</v>
      </c>
      <c r="G724" s="1" t="s">
        <v>13132</v>
      </c>
      <c r="H724" s="1">
        <v>22017</v>
      </c>
      <c r="I724" s="1">
        <v>1003475</v>
      </c>
      <c r="J724" s="1">
        <v>32.239218000000001</v>
      </c>
      <c r="K724" s="1">
        <v>-93.520563999999993</v>
      </c>
      <c r="L724" s="1"/>
      <c r="M724" s="1" t="s">
        <v>1483</v>
      </c>
      <c r="N724" s="1" t="s">
        <v>13028</v>
      </c>
      <c r="O724" s="1">
        <v>2022</v>
      </c>
      <c r="P724" s="1">
        <v>71052</v>
      </c>
      <c r="Q724" s="1" t="s">
        <v>428</v>
      </c>
      <c r="R724" s="1"/>
      <c r="S724" s="1" t="s">
        <v>24836</v>
      </c>
      <c r="T724" s="1" t="s">
        <v>6826</v>
      </c>
      <c r="U724" s="1"/>
      <c r="V724" s="1" t="s">
        <v>7521</v>
      </c>
      <c r="W724" s="1" t="s">
        <v>6826</v>
      </c>
    </row>
    <row r="725" spans="1:23" x14ac:dyDescent="0.25">
      <c r="A725" s="1">
        <v>1001342</v>
      </c>
      <c r="B725" s="5" t="str">
        <f>VLOOKUP(H725,'FIPS Basin X-walk'!$A$2:$F$3224,6,FALSE)</f>
        <v>Gulf Coast Basin (LA, TX)</v>
      </c>
      <c r="C725" s="1" t="s">
        <v>13174</v>
      </c>
      <c r="D725" s="1"/>
      <c r="E725" s="1"/>
      <c r="F725" s="1" t="s">
        <v>13010</v>
      </c>
      <c r="G725" s="1" t="s">
        <v>1758</v>
      </c>
      <c r="H725" s="1">
        <v>22019</v>
      </c>
      <c r="I725" s="1">
        <v>1001342</v>
      </c>
      <c r="J725" s="1">
        <v>30.160299999999999</v>
      </c>
      <c r="K725" s="1">
        <v>-93.345799999999997</v>
      </c>
      <c r="L725" s="1"/>
      <c r="M725" s="1" t="s">
        <v>1483</v>
      </c>
      <c r="N725" s="1" t="s">
        <v>13028</v>
      </c>
      <c r="O725" s="1">
        <v>2022</v>
      </c>
      <c r="P725" s="1">
        <v>70665</v>
      </c>
      <c r="Q725" s="1" t="s">
        <v>13175</v>
      </c>
      <c r="R725" s="1"/>
      <c r="S725" s="1" t="s">
        <v>24355</v>
      </c>
      <c r="T725" s="1" t="s">
        <v>6826</v>
      </c>
      <c r="U725" s="1"/>
      <c r="V725" s="1" t="s">
        <v>7837</v>
      </c>
      <c r="W725" s="1" t="s">
        <v>6828</v>
      </c>
    </row>
    <row r="726" spans="1:23" x14ac:dyDescent="0.25">
      <c r="A726" s="1">
        <v>1000513</v>
      </c>
      <c r="B726" s="5" t="str">
        <f>VLOOKUP(H726,'FIPS Basin X-walk'!$A$2:$F$3224,6,FALSE)</f>
        <v>Gulf Coast Basin (LA, TX)</v>
      </c>
      <c r="C726" s="1" t="s">
        <v>13193</v>
      </c>
      <c r="D726" s="1"/>
      <c r="E726" s="1" t="s">
        <v>6828</v>
      </c>
      <c r="F726" s="1" t="s">
        <v>13155</v>
      </c>
      <c r="G726" s="1" t="s">
        <v>1758</v>
      </c>
      <c r="H726" s="1">
        <v>22019</v>
      </c>
      <c r="I726" s="1">
        <v>1000513</v>
      </c>
      <c r="J726" s="1">
        <v>30.286100000000001</v>
      </c>
      <c r="K726" s="1">
        <v>-93.291700000000006</v>
      </c>
      <c r="L726" s="1"/>
      <c r="M726" s="1" t="s">
        <v>1483</v>
      </c>
      <c r="N726" s="1" t="s">
        <v>13028</v>
      </c>
      <c r="O726" s="1">
        <v>2022</v>
      </c>
      <c r="P726" s="1">
        <v>70669</v>
      </c>
      <c r="Q726" s="1" t="s">
        <v>13194</v>
      </c>
      <c r="R726" s="1"/>
      <c r="S726" s="1" t="s">
        <v>24355</v>
      </c>
      <c r="T726" s="1" t="s">
        <v>6828</v>
      </c>
      <c r="U726" s="1"/>
      <c r="V726" s="1" t="s">
        <v>13195</v>
      </c>
      <c r="W726" s="1" t="s">
        <v>6828</v>
      </c>
    </row>
    <row r="727" spans="1:23" x14ac:dyDescent="0.25">
      <c r="A727" s="1">
        <v>1001602</v>
      </c>
      <c r="B727" s="5" t="str">
        <f>VLOOKUP(H727,'FIPS Basin X-walk'!$A$2:$F$3224,6,FALSE)</f>
        <v>Gulf Coast Basin (LA, TX)</v>
      </c>
      <c r="C727" s="1" t="s">
        <v>13170</v>
      </c>
      <c r="D727" s="1"/>
      <c r="E727" s="1" t="s">
        <v>6828</v>
      </c>
      <c r="F727" s="1" t="s">
        <v>13166</v>
      </c>
      <c r="G727" s="1" t="s">
        <v>1758</v>
      </c>
      <c r="H727" s="1">
        <v>22019</v>
      </c>
      <c r="I727" s="1">
        <v>1001602</v>
      </c>
      <c r="J727" s="1">
        <v>30.286100000000001</v>
      </c>
      <c r="K727" s="1">
        <v>-93.291700000000006</v>
      </c>
      <c r="L727" s="1"/>
      <c r="M727" s="1" t="s">
        <v>1483</v>
      </c>
      <c r="N727" s="1" t="s">
        <v>13028</v>
      </c>
      <c r="O727" s="1">
        <v>2022</v>
      </c>
      <c r="P727" s="1">
        <v>70669</v>
      </c>
      <c r="Q727" s="1" t="s">
        <v>13171</v>
      </c>
      <c r="R727" s="1"/>
      <c r="S727" s="1" t="s">
        <v>24355</v>
      </c>
      <c r="T727" s="1" t="s">
        <v>6826</v>
      </c>
      <c r="U727" s="1"/>
      <c r="V727" s="1" t="s">
        <v>24725</v>
      </c>
      <c r="W727" s="1" t="s">
        <v>6828</v>
      </c>
    </row>
    <row r="728" spans="1:23" x14ac:dyDescent="0.25">
      <c r="A728" s="1">
        <v>1014565</v>
      </c>
      <c r="B728" s="5" t="str">
        <f>VLOOKUP(H728,'FIPS Basin X-walk'!$A$2:$F$3224,6,FALSE)</f>
        <v>Gulf Coast Basin (LA, TX)</v>
      </c>
      <c r="C728" s="1" t="s">
        <v>27234</v>
      </c>
      <c r="D728" s="1"/>
      <c r="E728" s="1"/>
      <c r="F728" s="1" t="s">
        <v>1119</v>
      </c>
      <c r="G728" s="1" t="s">
        <v>13152</v>
      </c>
      <c r="H728" s="1">
        <v>22019</v>
      </c>
      <c r="I728" s="1">
        <v>1014565</v>
      </c>
      <c r="J728" s="1">
        <v>30.156808000000002</v>
      </c>
      <c r="K728" s="1">
        <v>-93.029967999999997</v>
      </c>
      <c r="L728" s="1"/>
      <c r="M728" s="1" t="s">
        <v>1483</v>
      </c>
      <c r="N728" s="1" t="s">
        <v>13028</v>
      </c>
      <c r="O728" s="1">
        <v>2022</v>
      </c>
      <c r="P728" s="1">
        <v>70647</v>
      </c>
      <c r="Q728" s="1" t="s">
        <v>24317</v>
      </c>
      <c r="R728" s="1"/>
      <c r="S728" s="1" t="s">
        <v>24435</v>
      </c>
      <c r="T728" s="1" t="s">
        <v>6826</v>
      </c>
      <c r="U728" s="1"/>
      <c r="V728" s="1" t="s">
        <v>7297</v>
      </c>
      <c r="W728" s="1" t="s">
        <v>6826</v>
      </c>
    </row>
    <row r="729" spans="1:23" x14ac:dyDescent="0.25">
      <c r="A729" s="1">
        <v>1003750</v>
      </c>
      <c r="B729" s="5" t="str">
        <f>VLOOKUP(H729,'FIPS Basin X-walk'!$A$2:$F$3224,6,FALSE)</f>
        <v>Gulf Coast Basin (LA, TX)</v>
      </c>
      <c r="C729" s="1" t="s">
        <v>13179</v>
      </c>
      <c r="D729" s="1"/>
      <c r="E729" s="1"/>
      <c r="F729" s="1" t="s">
        <v>13180</v>
      </c>
      <c r="G729" s="1" t="s">
        <v>13152</v>
      </c>
      <c r="H729" s="1">
        <v>22019</v>
      </c>
      <c r="I729" s="1">
        <v>1003750</v>
      </c>
      <c r="J729" s="1">
        <v>30.273333000000001</v>
      </c>
      <c r="K729" s="1">
        <v>-93.156943999999996</v>
      </c>
      <c r="L729" s="1"/>
      <c r="M729" s="1" t="s">
        <v>1483</v>
      </c>
      <c r="N729" s="1" t="s">
        <v>13028</v>
      </c>
      <c r="O729" s="1">
        <v>2022</v>
      </c>
      <c r="P729" s="1">
        <v>70615</v>
      </c>
      <c r="Q729" s="1" t="s">
        <v>25165</v>
      </c>
      <c r="R729" s="1"/>
      <c r="S729" s="1" t="s">
        <v>24399</v>
      </c>
      <c r="T729" s="1" t="s">
        <v>6826</v>
      </c>
      <c r="U729" s="1"/>
      <c r="V729" s="1" t="s">
        <v>13153</v>
      </c>
      <c r="W729" s="1" t="s">
        <v>6826</v>
      </c>
    </row>
    <row r="730" spans="1:23" x14ac:dyDescent="0.25">
      <c r="A730" s="1">
        <v>1006307</v>
      </c>
      <c r="B730" s="5" t="str">
        <f>VLOOKUP(H730,'FIPS Basin X-walk'!$A$2:$F$3224,6,FALSE)</f>
        <v>Gulf Coast Basin (LA, TX)</v>
      </c>
      <c r="C730" s="1" t="s">
        <v>13187</v>
      </c>
      <c r="D730" s="1"/>
      <c r="E730" s="1"/>
      <c r="F730" s="1" t="s">
        <v>13188</v>
      </c>
      <c r="G730" s="1" t="s">
        <v>13152</v>
      </c>
      <c r="H730" s="1">
        <v>22019</v>
      </c>
      <c r="I730" s="1">
        <v>1006307</v>
      </c>
      <c r="J730" s="1">
        <v>30.133800000000001</v>
      </c>
      <c r="K730" s="1">
        <v>-93.320599999999999</v>
      </c>
      <c r="L730" s="1"/>
      <c r="M730" s="1" t="s">
        <v>1483</v>
      </c>
      <c r="N730" s="1" t="s">
        <v>13028</v>
      </c>
      <c r="O730" s="1">
        <v>2022</v>
      </c>
      <c r="P730" s="1">
        <v>70605</v>
      </c>
      <c r="Q730" s="1" t="s">
        <v>13189</v>
      </c>
      <c r="R730" s="1"/>
      <c r="S730" s="1" t="s">
        <v>24369</v>
      </c>
      <c r="T730" s="1" t="s">
        <v>6826</v>
      </c>
      <c r="U730" s="1"/>
      <c r="V730" s="1" t="s">
        <v>13190</v>
      </c>
      <c r="W730" s="1" t="s">
        <v>6826</v>
      </c>
    </row>
    <row r="731" spans="1:23" x14ac:dyDescent="0.25">
      <c r="A731" s="1">
        <v>1007283</v>
      </c>
      <c r="B731" s="5" t="str">
        <f>VLOOKUP(H731,'FIPS Basin X-walk'!$A$2:$F$3224,6,FALSE)</f>
        <v>Gulf Coast Basin (LA, TX)</v>
      </c>
      <c r="C731" s="1" t="s">
        <v>13208</v>
      </c>
      <c r="D731" s="1"/>
      <c r="E731" s="1"/>
      <c r="F731" s="1" t="s">
        <v>13188</v>
      </c>
      <c r="G731" s="1" t="s">
        <v>13152</v>
      </c>
      <c r="H731" s="1">
        <v>22019</v>
      </c>
      <c r="I731" s="1">
        <v>1007283</v>
      </c>
      <c r="J731" s="1">
        <v>30.118369999999999</v>
      </c>
      <c r="K731" s="1">
        <v>-93.292950000000005</v>
      </c>
      <c r="L731" s="1"/>
      <c r="M731" s="1" t="s">
        <v>1483</v>
      </c>
      <c r="N731" s="1" t="s">
        <v>13028</v>
      </c>
      <c r="O731" s="1">
        <v>2022</v>
      </c>
      <c r="P731" s="1">
        <v>70605</v>
      </c>
      <c r="Q731" s="1" t="s">
        <v>25838</v>
      </c>
      <c r="R731" s="1"/>
      <c r="S731" s="1" t="s">
        <v>24423</v>
      </c>
      <c r="T731" s="1" t="s">
        <v>6826</v>
      </c>
      <c r="U731" s="1"/>
      <c r="V731" s="1" t="s">
        <v>7762</v>
      </c>
      <c r="W731" s="1" t="s">
        <v>6826</v>
      </c>
    </row>
    <row r="732" spans="1:23" x14ac:dyDescent="0.25">
      <c r="A732" s="1">
        <v>1012494</v>
      </c>
      <c r="B732" s="5" t="str">
        <f>VLOOKUP(H732,'FIPS Basin X-walk'!$A$2:$F$3224,6,FALSE)</f>
        <v>Gulf Coast Basin (LA, TX)</v>
      </c>
      <c r="C732" s="1" t="s">
        <v>13209</v>
      </c>
      <c r="D732" s="1"/>
      <c r="E732" s="1"/>
      <c r="F732" s="1" t="s">
        <v>13180</v>
      </c>
      <c r="G732" s="1" t="s">
        <v>13152</v>
      </c>
      <c r="H732" s="1">
        <v>22019</v>
      </c>
      <c r="I732" s="1">
        <v>1012494</v>
      </c>
      <c r="J732" s="1">
        <v>30.103909999999999</v>
      </c>
      <c r="K732" s="1">
        <v>-93.301505000000006</v>
      </c>
      <c r="L732" s="1"/>
      <c r="M732" s="1" t="s">
        <v>1483</v>
      </c>
      <c r="N732" s="1" t="s">
        <v>13028</v>
      </c>
      <c r="O732" s="1">
        <v>2022</v>
      </c>
      <c r="P732" s="1">
        <v>70605</v>
      </c>
      <c r="Q732" s="1" t="s">
        <v>26496</v>
      </c>
      <c r="R732" s="1"/>
      <c r="S732" s="1" t="s">
        <v>24359</v>
      </c>
      <c r="T732" s="1" t="s">
        <v>6826</v>
      </c>
      <c r="U732" s="1"/>
      <c r="V732" s="1" t="s">
        <v>13210</v>
      </c>
      <c r="W732" s="1" t="s">
        <v>6828</v>
      </c>
    </row>
    <row r="733" spans="1:23" x14ac:dyDescent="0.25">
      <c r="A733" s="1">
        <v>1012931</v>
      </c>
      <c r="B733" s="5" t="str">
        <f>VLOOKUP(H733,'FIPS Basin X-walk'!$A$2:$F$3224,6,FALSE)</f>
        <v>Gulf Coast Basin (LA, TX)</v>
      </c>
      <c r="C733" s="1"/>
      <c r="D733" s="1"/>
      <c r="E733" s="1"/>
      <c r="F733" s="1" t="s">
        <v>13203</v>
      </c>
      <c r="G733" s="1" t="s">
        <v>13152</v>
      </c>
      <c r="H733" s="1">
        <v>22019</v>
      </c>
      <c r="I733" s="1">
        <v>1012931</v>
      </c>
      <c r="J733" s="1">
        <v>30.3583</v>
      </c>
      <c r="K733" s="1">
        <v>-93.601600000000005</v>
      </c>
      <c r="L733" s="1"/>
      <c r="M733" s="1" t="s">
        <v>1483</v>
      </c>
      <c r="N733" s="1" t="s">
        <v>13028</v>
      </c>
      <c r="O733" s="1">
        <v>2022</v>
      </c>
      <c r="P733" s="1">
        <v>70661</v>
      </c>
      <c r="Q733" s="1" t="s">
        <v>678</v>
      </c>
      <c r="R733" s="1"/>
      <c r="S733" s="1" t="s">
        <v>24435</v>
      </c>
      <c r="T733" s="1" t="s">
        <v>6826</v>
      </c>
      <c r="U733" s="1"/>
      <c r="V733" s="1" t="s">
        <v>6881</v>
      </c>
      <c r="W733" s="1" t="s">
        <v>6826</v>
      </c>
    </row>
    <row r="734" spans="1:23" x14ac:dyDescent="0.25">
      <c r="A734" s="1">
        <v>1002608</v>
      </c>
      <c r="B734" s="5" t="str">
        <f>VLOOKUP(H734,'FIPS Basin X-walk'!$A$2:$F$3224,6,FALSE)</f>
        <v>Gulf Coast Basin (LA, TX)</v>
      </c>
      <c r="C734" s="1" t="s">
        <v>13199</v>
      </c>
      <c r="D734" s="1"/>
      <c r="E734" s="1"/>
      <c r="F734" s="1" t="s">
        <v>13151</v>
      </c>
      <c r="G734" s="1" t="s">
        <v>13152</v>
      </c>
      <c r="H734" s="1">
        <v>22019</v>
      </c>
      <c r="I734" s="1">
        <v>1002608</v>
      </c>
      <c r="J734" s="1">
        <v>30.139164000000001</v>
      </c>
      <c r="K734" s="1">
        <v>-93.526936000000006</v>
      </c>
      <c r="L734" s="1"/>
      <c r="M734" s="1" t="s">
        <v>1483</v>
      </c>
      <c r="N734" s="1" t="s">
        <v>13028</v>
      </c>
      <c r="O734" s="1">
        <v>2022</v>
      </c>
      <c r="P734" s="1">
        <v>70665</v>
      </c>
      <c r="Q734" s="1" t="s">
        <v>13200</v>
      </c>
      <c r="R734" s="1"/>
      <c r="S734" s="1" t="s">
        <v>24387</v>
      </c>
      <c r="T734" s="1" t="s">
        <v>6826</v>
      </c>
      <c r="U734" s="1"/>
      <c r="V734" s="1" t="s">
        <v>7202</v>
      </c>
      <c r="W734" s="1" t="s">
        <v>6826</v>
      </c>
    </row>
    <row r="735" spans="1:23" x14ac:dyDescent="0.25">
      <c r="A735" s="1">
        <v>1003654</v>
      </c>
      <c r="B735" s="5" t="str">
        <f>VLOOKUP(H735,'FIPS Basin X-walk'!$A$2:$F$3224,6,FALSE)</f>
        <v>Gulf Coast Basin (LA, TX)</v>
      </c>
      <c r="C735" s="1" t="s">
        <v>13161</v>
      </c>
      <c r="D735" s="1"/>
      <c r="E735" s="1"/>
      <c r="F735" s="1" t="s">
        <v>13010</v>
      </c>
      <c r="G735" s="1" t="s">
        <v>13152</v>
      </c>
      <c r="H735" s="1">
        <v>22019</v>
      </c>
      <c r="I735" s="1">
        <v>1003654</v>
      </c>
      <c r="J735" s="1">
        <v>30.200565000000001</v>
      </c>
      <c r="K735" s="1">
        <v>-93.326122999999995</v>
      </c>
      <c r="L735" s="1"/>
      <c r="M735" s="1" t="s">
        <v>1483</v>
      </c>
      <c r="N735" s="1" t="s">
        <v>13028</v>
      </c>
      <c r="O735" s="1">
        <v>2022</v>
      </c>
      <c r="P735" s="1">
        <v>70665</v>
      </c>
      <c r="Q735" s="1" t="s">
        <v>13162</v>
      </c>
      <c r="R735" s="1"/>
      <c r="S735" s="1" t="s">
        <v>24414</v>
      </c>
      <c r="T735" s="1" t="s">
        <v>6826</v>
      </c>
      <c r="U735" s="1"/>
      <c r="V735" s="1" t="s">
        <v>12916</v>
      </c>
      <c r="W735" s="1" t="s">
        <v>6826</v>
      </c>
    </row>
    <row r="736" spans="1:23" x14ac:dyDescent="0.25">
      <c r="A736" s="1">
        <v>1003655</v>
      </c>
      <c r="B736" s="5" t="str">
        <f>VLOOKUP(H736,'FIPS Basin X-walk'!$A$2:$F$3224,6,FALSE)</f>
        <v>Gulf Coast Basin (LA, TX)</v>
      </c>
      <c r="C736" s="1" t="s">
        <v>13168</v>
      </c>
      <c r="D736" s="1"/>
      <c r="E736" s="1"/>
      <c r="F736" s="1" t="s">
        <v>13010</v>
      </c>
      <c r="G736" s="1" t="s">
        <v>13152</v>
      </c>
      <c r="H736" s="1">
        <v>22019</v>
      </c>
      <c r="I736" s="1">
        <v>1003655</v>
      </c>
      <c r="J736" s="1">
        <v>30.161776</v>
      </c>
      <c r="K736" s="1">
        <v>-93.379205999999996</v>
      </c>
      <c r="L736" s="1"/>
      <c r="M736" s="1" t="s">
        <v>1483</v>
      </c>
      <c r="N736" s="1" t="s">
        <v>13028</v>
      </c>
      <c r="O736" s="1">
        <v>2022</v>
      </c>
      <c r="P736" s="1">
        <v>70665</v>
      </c>
      <c r="Q736" s="1" t="s">
        <v>13169</v>
      </c>
      <c r="R736" s="1"/>
      <c r="S736" s="1" t="s">
        <v>24473</v>
      </c>
      <c r="T736" s="1" t="s">
        <v>6826</v>
      </c>
      <c r="U736" s="1"/>
      <c r="V736" s="1" t="s">
        <v>12916</v>
      </c>
      <c r="W736" s="1" t="s">
        <v>6826</v>
      </c>
    </row>
    <row r="737" spans="1:23" x14ac:dyDescent="0.25">
      <c r="A737" s="1">
        <v>1003857</v>
      </c>
      <c r="B737" s="5" t="str">
        <f>VLOOKUP(H737,'FIPS Basin X-walk'!$A$2:$F$3224,6,FALSE)</f>
        <v>Gulf Coast Basin (LA, TX)</v>
      </c>
      <c r="C737" s="1" t="s">
        <v>13177</v>
      </c>
      <c r="D737" s="1"/>
      <c r="E737" s="1"/>
      <c r="F737" s="1" t="s">
        <v>13010</v>
      </c>
      <c r="G737" s="1" t="s">
        <v>13152</v>
      </c>
      <c r="H737" s="1">
        <v>22019</v>
      </c>
      <c r="I737" s="1">
        <v>1003857</v>
      </c>
      <c r="J737" s="1">
        <v>30.156193999999999</v>
      </c>
      <c r="K737" s="1">
        <v>-93.339443000000003</v>
      </c>
      <c r="L737" s="1"/>
      <c r="M737" s="1" t="s">
        <v>1483</v>
      </c>
      <c r="N737" s="1" t="s">
        <v>13028</v>
      </c>
      <c r="O737" s="1">
        <v>2022</v>
      </c>
      <c r="P737" s="1">
        <v>70665</v>
      </c>
      <c r="Q737" s="1" t="s">
        <v>13178</v>
      </c>
      <c r="R737" s="1"/>
      <c r="S737" s="1" t="s">
        <v>24449</v>
      </c>
      <c r="T737" s="1" t="s">
        <v>6826</v>
      </c>
      <c r="U737" s="1"/>
      <c r="V737" s="1" t="s">
        <v>10864</v>
      </c>
      <c r="W737" s="1" t="s">
        <v>6826</v>
      </c>
    </row>
    <row r="738" spans="1:23" x14ac:dyDescent="0.25">
      <c r="A738" s="1">
        <v>1004620</v>
      </c>
      <c r="B738" s="5" t="str">
        <f>VLOOKUP(H738,'FIPS Basin X-walk'!$A$2:$F$3224,6,FALSE)</f>
        <v>Gulf Coast Basin (LA, TX)</v>
      </c>
      <c r="C738" s="1" t="s">
        <v>13150</v>
      </c>
      <c r="D738" s="1"/>
      <c r="E738" s="1"/>
      <c r="F738" s="1" t="s">
        <v>13151</v>
      </c>
      <c r="G738" s="1" t="s">
        <v>13152</v>
      </c>
      <c r="H738" s="1">
        <v>22019</v>
      </c>
      <c r="I738" s="1">
        <v>1004620</v>
      </c>
      <c r="J738" s="1">
        <v>30.158611000000001</v>
      </c>
      <c r="K738" s="1">
        <v>-93.347778000000005</v>
      </c>
      <c r="L738" s="1"/>
      <c r="M738" s="1" t="s">
        <v>1483</v>
      </c>
      <c r="N738" s="1" t="s">
        <v>13028</v>
      </c>
      <c r="O738" s="1">
        <v>2022</v>
      </c>
      <c r="P738" s="1">
        <v>70665</v>
      </c>
      <c r="Q738" s="1" t="s">
        <v>25353</v>
      </c>
      <c r="R738" s="1"/>
      <c r="S738" s="1" t="s">
        <v>24399</v>
      </c>
      <c r="T738" s="1" t="s">
        <v>6826</v>
      </c>
      <c r="U738" s="1"/>
      <c r="V738" s="1" t="s">
        <v>13153</v>
      </c>
      <c r="W738" s="1" t="s">
        <v>6826</v>
      </c>
    </row>
    <row r="739" spans="1:23" x14ac:dyDescent="0.25">
      <c r="A739" s="1">
        <v>1005564</v>
      </c>
      <c r="B739" s="5" t="str">
        <f>VLOOKUP(H739,'FIPS Basin X-walk'!$A$2:$F$3224,6,FALSE)</f>
        <v>Gulf Coast Basin (LA, TX)</v>
      </c>
      <c r="C739" s="1" t="s">
        <v>13159</v>
      </c>
      <c r="D739" s="1"/>
      <c r="E739" s="1"/>
      <c r="F739" s="1" t="s">
        <v>13010</v>
      </c>
      <c r="G739" s="1" t="s">
        <v>13152</v>
      </c>
      <c r="H739" s="1">
        <v>22019</v>
      </c>
      <c r="I739" s="1">
        <v>1005564</v>
      </c>
      <c r="J739" s="1">
        <v>30.177</v>
      </c>
      <c r="K739" s="1">
        <v>-93.356999999999999</v>
      </c>
      <c r="L739" s="1"/>
      <c r="M739" s="1" t="s">
        <v>1483</v>
      </c>
      <c r="N739" s="1" t="s">
        <v>13028</v>
      </c>
      <c r="O739" s="1">
        <v>2022</v>
      </c>
      <c r="P739" s="1">
        <v>70664</v>
      </c>
      <c r="Q739" s="1" t="s">
        <v>13160</v>
      </c>
      <c r="R739" s="1"/>
      <c r="S739" s="1" t="s">
        <v>24473</v>
      </c>
      <c r="T739" s="1" t="s">
        <v>6826</v>
      </c>
      <c r="U739" s="1"/>
      <c r="V739" s="1" t="s">
        <v>12916</v>
      </c>
      <c r="W739" s="1" t="s">
        <v>6826</v>
      </c>
    </row>
    <row r="740" spans="1:23" x14ac:dyDescent="0.25">
      <c r="A740" s="1">
        <v>1005848</v>
      </c>
      <c r="B740" s="5" t="str">
        <f>VLOOKUP(H740,'FIPS Basin X-walk'!$A$2:$F$3224,6,FALSE)</f>
        <v>Gulf Coast Basin (LA, TX)</v>
      </c>
      <c r="C740" s="1" t="s">
        <v>13204</v>
      </c>
      <c r="D740" s="1"/>
      <c r="E740" s="1" t="s">
        <v>6828</v>
      </c>
      <c r="F740" s="1" t="s">
        <v>13010</v>
      </c>
      <c r="G740" s="1" t="s">
        <v>13152</v>
      </c>
      <c r="H740" s="1">
        <v>22019</v>
      </c>
      <c r="I740" s="1">
        <v>1005848</v>
      </c>
      <c r="J740" s="1">
        <v>30.147687999999999</v>
      </c>
      <c r="K740" s="1">
        <v>-93.335266000000004</v>
      </c>
      <c r="L740" s="1"/>
      <c r="M740" s="1" t="s">
        <v>1483</v>
      </c>
      <c r="N740" s="1" t="s">
        <v>13028</v>
      </c>
      <c r="O740" s="1">
        <v>2022</v>
      </c>
      <c r="P740" s="1">
        <v>70665</v>
      </c>
      <c r="Q740" s="1" t="s">
        <v>13205</v>
      </c>
      <c r="R740" s="1"/>
      <c r="S740" s="1" t="s">
        <v>24423</v>
      </c>
      <c r="T740" s="1" t="s">
        <v>6826</v>
      </c>
      <c r="U740" s="1"/>
      <c r="V740" s="1" t="s">
        <v>10930</v>
      </c>
      <c r="W740" s="1" t="s">
        <v>6826</v>
      </c>
    </row>
    <row r="741" spans="1:23" x14ac:dyDescent="0.25">
      <c r="A741" s="1">
        <v>1007548</v>
      </c>
      <c r="B741" s="5" t="str">
        <f>VLOOKUP(H741,'FIPS Basin X-walk'!$A$2:$F$3224,6,FALSE)</f>
        <v>Gulf Coast Basin (LA, TX)</v>
      </c>
      <c r="C741" s="1" t="s">
        <v>13163</v>
      </c>
      <c r="D741" s="1"/>
      <c r="E741" s="1"/>
      <c r="F741" s="1" t="s">
        <v>13010</v>
      </c>
      <c r="G741" s="1" t="s">
        <v>13152</v>
      </c>
      <c r="H741" s="1">
        <v>22019</v>
      </c>
      <c r="I741" s="1">
        <v>1007548</v>
      </c>
      <c r="J741" s="1">
        <v>30.13955</v>
      </c>
      <c r="K741" s="1">
        <v>-93.403440000000003</v>
      </c>
      <c r="L741" s="1"/>
      <c r="M741" s="1" t="s">
        <v>1483</v>
      </c>
      <c r="N741" s="1" t="s">
        <v>13028</v>
      </c>
      <c r="O741" s="1">
        <v>2022</v>
      </c>
      <c r="P741" s="1">
        <v>70665</v>
      </c>
      <c r="Q741" s="1" t="s">
        <v>13164</v>
      </c>
      <c r="R741" s="1"/>
      <c r="S741" s="1" t="s">
        <v>24376</v>
      </c>
      <c r="T741" s="1" t="s">
        <v>6826</v>
      </c>
      <c r="U741" s="1"/>
      <c r="V741" s="1" t="s">
        <v>12256</v>
      </c>
      <c r="W741" s="1" t="s">
        <v>6826</v>
      </c>
    </row>
    <row r="742" spans="1:23" x14ac:dyDescent="0.25">
      <c r="A742" s="1">
        <v>1013953</v>
      </c>
      <c r="B742" s="5" t="str">
        <f>VLOOKUP(H742,'FIPS Basin X-walk'!$A$2:$F$3224,6,FALSE)</f>
        <v>Gulf Coast Basin (LA, TX)</v>
      </c>
      <c r="C742" s="1" t="s">
        <v>23851</v>
      </c>
      <c r="D742" s="1"/>
      <c r="E742" s="1"/>
      <c r="F742" s="1" t="s">
        <v>13151</v>
      </c>
      <c r="G742" s="1" t="s">
        <v>13152</v>
      </c>
      <c r="H742" s="1">
        <v>22019</v>
      </c>
      <c r="I742" s="1">
        <v>1013953</v>
      </c>
      <c r="J742" s="1">
        <v>30.351286999999999</v>
      </c>
      <c r="K742" s="1">
        <v>-93.303263999999999</v>
      </c>
      <c r="L742" s="1"/>
      <c r="M742" s="1" t="s">
        <v>1483</v>
      </c>
      <c r="N742" s="1" t="s">
        <v>13028</v>
      </c>
      <c r="O742" s="1">
        <v>2022</v>
      </c>
      <c r="P742" s="1">
        <v>70663</v>
      </c>
      <c r="Q742" s="1" t="s">
        <v>259</v>
      </c>
      <c r="R742" s="1"/>
      <c r="S742" s="1" t="s">
        <v>24435</v>
      </c>
      <c r="T742" s="1" t="s">
        <v>6826</v>
      </c>
      <c r="U742" s="1"/>
      <c r="V742" s="1" t="s">
        <v>13219</v>
      </c>
      <c r="W742" s="1" t="s">
        <v>6826</v>
      </c>
    </row>
    <row r="743" spans="1:23" x14ac:dyDescent="0.25">
      <c r="A743" s="1">
        <v>1002389</v>
      </c>
      <c r="B743" s="5" t="str">
        <f>VLOOKUP(H743,'FIPS Basin X-walk'!$A$2:$F$3224,6,FALSE)</f>
        <v>Gulf Coast Basin (LA, TX)</v>
      </c>
      <c r="C743" s="1" t="s">
        <v>13172</v>
      </c>
      <c r="D743" s="1"/>
      <c r="E743" s="1" t="s">
        <v>6828</v>
      </c>
      <c r="F743" s="1" t="s">
        <v>13155</v>
      </c>
      <c r="G743" s="1" t="s">
        <v>13152</v>
      </c>
      <c r="H743" s="1">
        <v>22019</v>
      </c>
      <c r="I743" s="1">
        <v>1002389</v>
      </c>
      <c r="J743" s="1">
        <v>30.188870000000001</v>
      </c>
      <c r="K743" s="1">
        <v>-93.325239999999994</v>
      </c>
      <c r="L743" s="1"/>
      <c r="M743" s="1" t="s">
        <v>1483</v>
      </c>
      <c r="N743" s="1" t="s">
        <v>13028</v>
      </c>
      <c r="O743" s="1">
        <v>2022</v>
      </c>
      <c r="P743" s="1">
        <v>70665</v>
      </c>
      <c r="Q743" s="1" t="s">
        <v>13173</v>
      </c>
      <c r="R743" s="1"/>
      <c r="S743" s="1" t="s">
        <v>24369</v>
      </c>
      <c r="T743" s="1" t="s">
        <v>6826</v>
      </c>
      <c r="U743" s="1"/>
      <c r="V743" s="1" t="s">
        <v>11426</v>
      </c>
      <c r="W743" s="1" t="s">
        <v>6826</v>
      </c>
    </row>
    <row r="744" spans="1:23" x14ac:dyDescent="0.25">
      <c r="A744" s="1">
        <v>1003013</v>
      </c>
      <c r="B744" s="5" t="str">
        <f>VLOOKUP(H744,'FIPS Basin X-walk'!$A$2:$F$3224,6,FALSE)</f>
        <v>Gulf Coast Basin (LA, TX)</v>
      </c>
      <c r="C744" s="1" t="s">
        <v>13206</v>
      </c>
      <c r="D744" s="1"/>
      <c r="E744" s="1"/>
      <c r="F744" s="1" t="s">
        <v>13166</v>
      </c>
      <c r="G744" s="1" t="s">
        <v>13152</v>
      </c>
      <c r="H744" s="1">
        <v>22019</v>
      </c>
      <c r="I744" s="1">
        <v>1003013</v>
      </c>
      <c r="J744" s="1">
        <v>30.238889</v>
      </c>
      <c r="K744" s="1">
        <v>-93.281943999999996</v>
      </c>
      <c r="L744" s="1"/>
      <c r="M744" s="1" t="s">
        <v>1483</v>
      </c>
      <c r="N744" s="1" t="s">
        <v>13028</v>
      </c>
      <c r="O744" s="1">
        <v>2022</v>
      </c>
      <c r="P744" s="1">
        <v>70669</v>
      </c>
      <c r="Q744" s="1" t="s">
        <v>13207</v>
      </c>
      <c r="R744" s="1"/>
      <c r="S744" s="1" t="s">
        <v>24387</v>
      </c>
      <c r="T744" s="1" t="s">
        <v>6826</v>
      </c>
      <c r="U744" s="1"/>
      <c r="V744" s="1" t="s">
        <v>8088</v>
      </c>
      <c r="W744" s="1" t="s">
        <v>6826</v>
      </c>
    </row>
    <row r="745" spans="1:23" x14ac:dyDescent="0.25">
      <c r="A745" s="1">
        <v>1004127</v>
      </c>
      <c r="B745" s="5" t="str">
        <f>VLOOKUP(H745,'FIPS Basin X-walk'!$A$2:$F$3224,6,FALSE)</f>
        <v>Gulf Coast Basin (LA, TX)</v>
      </c>
      <c r="C745" s="1" t="s">
        <v>13181</v>
      </c>
      <c r="D745" s="1"/>
      <c r="E745" s="1"/>
      <c r="F745" s="1" t="s">
        <v>13166</v>
      </c>
      <c r="G745" s="1" t="s">
        <v>13152</v>
      </c>
      <c r="H745" s="1">
        <v>22019</v>
      </c>
      <c r="I745" s="1">
        <v>1004127</v>
      </c>
      <c r="J745" s="1">
        <v>30.196389</v>
      </c>
      <c r="K745" s="1">
        <v>-93.306944000000001</v>
      </c>
      <c r="L745" s="1"/>
      <c r="M745" s="1" t="s">
        <v>1483</v>
      </c>
      <c r="N745" s="1" t="s">
        <v>13028</v>
      </c>
      <c r="O745" s="1">
        <v>2022</v>
      </c>
      <c r="P745" s="1">
        <v>70669</v>
      </c>
      <c r="Q745" s="1" t="s">
        <v>13182</v>
      </c>
      <c r="R745" s="1"/>
      <c r="S745" s="1" t="s">
        <v>24449</v>
      </c>
      <c r="T745" s="1" t="s">
        <v>6826</v>
      </c>
      <c r="U745" s="1"/>
      <c r="V745" s="1" t="s">
        <v>13183</v>
      </c>
      <c r="W745" s="1" t="s">
        <v>6826</v>
      </c>
    </row>
    <row r="746" spans="1:23" x14ac:dyDescent="0.25">
      <c r="A746" s="1">
        <v>1005823</v>
      </c>
      <c r="B746" s="5" t="str">
        <f>VLOOKUP(H746,'FIPS Basin X-walk'!$A$2:$F$3224,6,FALSE)</f>
        <v>Gulf Coast Basin (LA, TX)</v>
      </c>
      <c r="C746" s="1" t="s">
        <v>13184</v>
      </c>
      <c r="D746" s="1"/>
      <c r="E746" s="1"/>
      <c r="F746" s="1" t="s">
        <v>13166</v>
      </c>
      <c r="G746" s="1" t="s">
        <v>13152</v>
      </c>
      <c r="H746" s="1">
        <v>22019</v>
      </c>
      <c r="I746" s="1">
        <v>1005823</v>
      </c>
      <c r="J746" s="1">
        <v>30.258800000000001</v>
      </c>
      <c r="K746" s="1">
        <v>-93.293700000000001</v>
      </c>
      <c r="L746" s="1" t="s">
        <v>25609</v>
      </c>
      <c r="M746" s="1" t="s">
        <v>1483</v>
      </c>
      <c r="N746" s="1" t="s">
        <v>13028</v>
      </c>
      <c r="O746" s="1">
        <v>2022</v>
      </c>
      <c r="P746" s="1">
        <v>70669</v>
      </c>
      <c r="Q746" s="1" t="s">
        <v>13185</v>
      </c>
      <c r="R746" s="1" t="s">
        <v>24387</v>
      </c>
      <c r="S746" s="1" t="s">
        <v>24367</v>
      </c>
      <c r="T746" s="1" t="s">
        <v>6826</v>
      </c>
      <c r="U746" s="1"/>
      <c r="V746" s="1" t="s">
        <v>13186</v>
      </c>
      <c r="W746" s="1" t="s">
        <v>6826</v>
      </c>
    </row>
    <row r="747" spans="1:23" x14ac:dyDescent="0.25">
      <c r="A747" s="1">
        <v>1006012</v>
      </c>
      <c r="B747" s="5" t="str">
        <f>VLOOKUP(H747,'FIPS Basin X-walk'!$A$2:$F$3224,6,FALSE)</f>
        <v>Gulf Coast Basin (LA, TX)</v>
      </c>
      <c r="C747" s="1" t="s">
        <v>13165</v>
      </c>
      <c r="D747" s="1"/>
      <c r="E747" s="1"/>
      <c r="F747" s="1" t="s">
        <v>13166</v>
      </c>
      <c r="G747" s="1" t="s">
        <v>13152</v>
      </c>
      <c r="H747" s="1">
        <v>22019</v>
      </c>
      <c r="I747" s="1">
        <v>1006012</v>
      </c>
      <c r="J747" s="1">
        <v>30.242155</v>
      </c>
      <c r="K747" s="1">
        <v>-93.274386000000007</v>
      </c>
      <c r="L747" s="1"/>
      <c r="M747" s="1" t="s">
        <v>1483</v>
      </c>
      <c r="N747" s="1" t="s">
        <v>13028</v>
      </c>
      <c r="O747" s="1">
        <v>2022</v>
      </c>
      <c r="P747" s="1">
        <v>70669</v>
      </c>
      <c r="Q747" s="1" t="s">
        <v>13167</v>
      </c>
      <c r="R747" s="1"/>
      <c r="S747" s="1" t="s">
        <v>24369</v>
      </c>
      <c r="T747" s="1" t="s">
        <v>6826</v>
      </c>
      <c r="U747" s="1"/>
      <c r="V747" s="1" t="s">
        <v>8117</v>
      </c>
      <c r="W747" s="1" t="s">
        <v>6826</v>
      </c>
    </row>
    <row r="748" spans="1:23" x14ac:dyDescent="0.25">
      <c r="A748" s="1">
        <v>1006814</v>
      </c>
      <c r="B748" s="5" t="str">
        <f>VLOOKUP(H748,'FIPS Basin X-walk'!$A$2:$F$3224,6,FALSE)</f>
        <v>Gulf Coast Basin (LA, TX)</v>
      </c>
      <c r="C748" s="1" t="s">
        <v>13157</v>
      </c>
      <c r="D748" s="1"/>
      <c r="E748" s="1"/>
      <c r="F748" s="1" t="s">
        <v>13155</v>
      </c>
      <c r="G748" s="1" t="s">
        <v>13152</v>
      </c>
      <c r="H748" s="1">
        <v>22019</v>
      </c>
      <c r="I748" s="1">
        <v>1006814</v>
      </c>
      <c r="J748" s="1">
        <v>30.192799999999998</v>
      </c>
      <c r="K748" s="1">
        <v>-93.325239999999994</v>
      </c>
      <c r="L748" s="1"/>
      <c r="M748" s="1" t="s">
        <v>1483</v>
      </c>
      <c r="N748" s="1" t="s">
        <v>13028</v>
      </c>
      <c r="O748" s="1">
        <v>2022</v>
      </c>
      <c r="P748" s="1">
        <v>70669</v>
      </c>
      <c r="Q748" s="1" t="s">
        <v>13158</v>
      </c>
      <c r="R748" s="1"/>
      <c r="S748" s="1" t="s">
        <v>24414</v>
      </c>
      <c r="T748" s="1" t="s">
        <v>6828</v>
      </c>
      <c r="U748" s="1"/>
      <c r="V748" s="1" t="s">
        <v>10986</v>
      </c>
      <c r="W748" s="1" t="s">
        <v>6826</v>
      </c>
    </row>
    <row r="749" spans="1:23" x14ac:dyDescent="0.25">
      <c r="A749" s="1">
        <v>1007750</v>
      </c>
      <c r="B749" s="5" t="str">
        <f>VLOOKUP(H749,'FIPS Basin X-walk'!$A$2:$F$3224,6,FALSE)</f>
        <v>Gulf Coast Basin (LA, TX)</v>
      </c>
      <c r="C749" s="1" t="s">
        <v>13176</v>
      </c>
      <c r="D749" s="1"/>
      <c r="E749" s="1"/>
      <c r="F749" s="1" t="s">
        <v>13166</v>
      </c>
      <c r="G749" s="1" t="s">
        <v>13152</v>
      </c>
      <c r="H749" s="1">
        <v>22019</v>
      </c>
      <c r="I749" s="1">
        <v>1007750</v>
      </c>
      <c r="J749" s="1">
        <v>30.252222</v>
      </c>
      <c r="K749" s="1">
        <v>-93.284443999999993</v>
      </c>
      <c r="L749" s="1"/>
      <c r="M749" s="1" t="s">
        <v>1483</v>
      </c>
      <c r="N749" s="1" t="s">
        <v>13028</v>
      </c>
      <c r="O749" s="1">
        <v>2022</v>
      </c>
      <c r="P749" s="1">
        <v>70669</v>
      </c>
      <c r="Q749" s="1" t="s">
        <v>25901</v>
      </c>
      <c r="R749" s="1"/>
      <c r="S749" s="1" t="s">
        <v>24473</v>
      </c>
      <c r="T749" s="1" t="s">
        <v>6826</v>
      </c>
      <c r="U749" s="1"/>
      <c r="V749" s="1" t="s">
        <v>25189</v>
      </c>
      <c r="W749" s="1" t="s">
        <v>6826</v>
      </c>
    </row>
    <row r="750" spans="1:23" x14ac:dyDescent="0.25">
      <c r="A750" s="1">
        <v>1008459</v>
      </c>
      <c r="B750" s="5" t="str">
        <f>VLOOKUP(H750,'FIPS Basin X-walk'!$A$2:$F$3224,6,FALSE)</f>
        <v>Gulf Coast Basin (LA, TX)</v>
      </c>
      <c r="C750" s="1" t="s">
        <v>13211</v>
      </c>
      <c r="D750" s="1"/>
      <c r="E750" s="1" t="s">
        <v>6828</v>
      </c>
      <c r="F750" s="1" t="s">
        <v>13166</v>
      </c>
      <c r="G750" s="1" t="s">
        <v>13152</v>
      </c>
      <c r="H750" s="1">
        <v>22019</v>
      </c>
      <c r="I750" s="1">
        <v>1008459</v>
      </c>
      <c r="J750" s="1">
        <v>30.221</v>
      </c>
      <c r="K750" s="1">
        <v>-93.282600000000002</v>
      </c>
      <c r="L750" s="1"/>
      <c r="M750" s="1" t="s">
        <v>1483</v>
      </c>
      <c r="N750" s="1" t="s">
        <v>13028</v>
      </c>
      <c r="O750" s="1">
        <v>2022</v>
      </c>
      <c r="P750" s="1">
        <v>70669</v>
      </c>
      <c r="Q750" s="1" t="s">
        <v>25996</v>
      </c>
      <c r="R750" s="1" t="s">
        <v>24355</v>
      </c>
      <c r="S750" s="1" t="s">
        <v>24367</v>
      </c>
      <c r="T750" s="1" t="s">
        <v>6828</v>
      </c>
      <c r="U750" s="1"/>
      <c r="V750" s="1" t="s">
        <v>25189</v>
      </c>
      <c r="W750" s="1" t="s">
        <v>6828</v>
      </c>
    </row>
    <row r="751" spans="1:23" x14ac:dyDescent="0.25">
      <c r="A751" s="1">
        <v>1010877</v>
      </c>
      <c r="B751" s="5" t="str">
        <f>VLOOKUP(H751,'FIPS Basin X-walk'!$A$2:$F$3224,6,FALSE)</f>
        <v>Gulf Coast Basin (LA, TX)</v>
      </c>
      <c r="C751" s="1" t="s">
        <v>13191</v>
      </c>
      <c r="D751" s="1"/>
      <c r="E751" s="1"/>
      <c r="F751" s="1" t="s">
        <v>13155</v>
      </c>
      <c r="G751" s="1" t="s">
        <v>13152</v>
      </c>
      <c r="H751" s="1">
        <v>22019</v>
      </c>
      <c r="I751" s="1">
        <v>1010877</v>
      </c>
      <c r="J751" s="1">
        <v>30.230982000000001</v>
      </c>
      <c r="K751" s="1">
        <v>-93.292406</v>
      </c>
      <c r="L751" s="1"/>
      <c r="M751" s="1" t="s">
        <v>1483</v>
      </c>
      <c r="N751" s="1" t="s">
        <v>13028</v>
      </c>
      <c r="O751" s="1">
        <v>2022</v>
      </c>
      <c r="P751" s="1">
        <v>70669</v>
      </c>
      <c r="Q751" s="1" t="s">
        <v>26288</v>
      </c>
      <c r="R751" s="1"/>
      <c r="S751" s="1" t="s">
        <v>24449</v>
      </c>
      <c r="T751" s="1" t="s">
        <v>6826</v>
      </c>
      <c r="U751" s="1"/>
      <c r="V751" s="1" t="s">
        <v>13192</v>
      </c>
      <c r="W751" s="1" t="s">
        <v>6826</v>
      </c>
    </row>
    <row r="752" spans="1:23" x14ac:dyDescent="0.25">
      <c r="A752" s="1">
        <v>1013066</v>
      </c>
      <c r="B752" s="5" t="str">
        <f>VLOOKUP(H752,'FIPS Basin X-walk'!$A$2:$F$3224,6,FALSE)</f>
        <v>Gulf Coast Basin (LA, TX)</v>
      </c>
      <c r="C752" s="1" t="s">
        <v>13154</v>
      </c>
      <c r="D752" s="1"/>
      <c r="E752" s="1"/>
      <c r="F752" s="1" t="s">
        <v>13155</v>
      </c>
      <c r="G752" s="1" t="s">
        <v>13152</v>
      </c>
      <c r="H752" s="1">
        <v>22019</v>
      </c>
      <c r="I752" s="1">
        <v>1013066</v>
      </c>
      <c r="J752" s="1">
        <v>30.191171000000001</v>
      </c>
      <c r="K752" s="1">
        <v>-93.325956000000005</v>
      </c>
      <c r="L752" s="1"/>
      <c r="M752" s="1" t="s">
        <v>1483</v>
      </c>
      <c r="N752" s="1" t="s">
        <v>13028</v>
      </c>
      <c r="O752" s="1">
        <v>2022</v>
      </c>
      <c r="P752" s="1">
        <v>70669</v>
      </c>
      <c r="Q752" s="1" t="s">
        <v>13156</v>
      </c>
      <c r="R752" s="1"/>
      <c r="S752" s="1" t="s">
        <v>24367</v>
      </c>
      <c r="T752" s="1" t="s">
        <v>6826</v>
      </c>
      <c r="U752" s="1"/>
      <c r="V752" s="1" t="s">
        <v>7185</v>
      </c>
      <c r="W752" s="1" t="s">
        <v>6826</v>
      </c>
    </row>
    <row r="753" spans="1:23" x14ac:dyDescent="0.25">
      <c r="A753" s="1">
        <v>1013353</v>
      </c>
      <c r="B753" s="5" t="str">
        <f>VLOOKUP(H753,'FIPS Basin X-walk'!$A$2:$F$3224,6,FALSE)</f>
        <v>Gulf Coast Basin (LA, TX)</v>
      </c>
      <c r="C753" s="1" t="s">
        <v>13201</v>
      </c>
      <c r="D753" s="1"/>
      <c r="E753" s="1"/>
      <c r="F753" s="1" t="s">
        <v>13155</v>
      </c>
      <c r="G753" s="1" t="s">
        <v>13152</v>
      </c>
      <c r="H753" s="1">
        <v>22019</v>
      </c>
      <c r="I753" s="1">
        <v>1013353</v>
      </c>
      <c r="J753" s="1">
        <v>30.214192000000001</v>
      </c>
      <c r="K753" s="1">
        <v>-93.308589999999995</v>
      </c>
      <c r="L753" s="1"/>
      <c r="M753" s="1" t="s">
        <v>1483</v>
      </c>
      <c r="N753" s="1" t="s">
        <v>13028</v>
      </c>
      <c r="O753" s="1">
        <v>2022</v>
      </c>
      <c r="P753" s="1">
        <v>70669</v>
      </c>
      <c r="Q753" s="1" t="s">
        <v>26663</v>
      </c>
      <c r="R753" s="1" t="s">
        <v>24367</v>
      </c>
      <c r="S753" s="1" t="s">
        <v>24473</v>
      </c>
      <c r="T753" s="1" t="s">
        <v>6826</v>
      </c>
      <c r="U753" s="1"/>
      <c r="V753" s="1" t="s">
        <v>13202</v>
      </c>
      <c r="W753" s="1" t="s">
        <v>6826</v>
      </c>
    </row>
    <row r="754" spans="1:23" x14ac:dyDescent="0.25">
      <c r="A754" s="1">
        <v>1013813</v>
      </c>
      <c r="B754" s="5" t="str">
        <f>VLOOKUP(H754,'FIPS Basin X-walk'!$A$2:$F$3224,6,FALSE)</f>
        <v>Gulf Coast Basin (LA, TX)</v>
      </c>
      <c r="C754" s="1" t="s">
        <v>13196</v>
      </c>
      <c r="D754" s="1"/>
      <c r="E754" s="1"/>
      <c r="F754" s="1" t="s">
        <v>13155</v>
      </c>
      <c r="G754" s="1" t="s">
        <v>13152</v>
      </c>
      <c r="H754" s="1">
        <v>22019</v>
      </c>
      <c r="I754" s="1">
        <v>1013813</v>
      </c>
      <c r="J754" s="1">
        <v>30.24502</v>
      </c>
      <c r="K754" s="1">
        <v>-93.275630000000007</v>
      </c>
      <c r="L754" s="1"/>
      <c r="M754" s="1" t="s">
        <v>1483</v>
      </c>
      <c r="N754" s="1" t="s">
        <v>13028</v>
      </c>
      <c r="O754" s="1">
        <v>2022</v>
      </c>
      <c r="P754" s="1">
        <v>70669</v>
      </c>
      <c r="Q754" s="1" t="s">
        <v>13197</v>
      </c>
      <c r="R754" s="1" t="s">
        <v>24414</v>
      </c>
      <c r="S754" s="1" t="s">
        <v>24387</v>
      </c>
      <c r="T754" s="1" t="s">
        <v>6826</v>
      </c>
      <c r="U754" s="1"/>
      <c r="V754" s="1" t="s">
        <v>13198</v>
      </c>
      <c r="W754" s="1" t="s">
        <v>6826</v>
      </c>
    </row>
    <row r="755" spans="1:23" x14ac:dyDescent="0.25">
      <c r="A755" s="1">
        <v>1013878</v>
      </c>
      <c r="B755" s="5" t="str">
        <f>VLOOKUP(H755,'FIPS Basin X-walk'!$A$2:$F$3224,6,FALSE)</f>
        <v>Gulf Coast Basin (LA, TX)</v>
      </c>
      <c r="C755" s="1" t="s">
        <v>23761</v>
      </c>
      <c r="D755" s="1"/>
      <c r="E755" s="1"/>
      <c r="F755" s="1" t="s">
        <v>13155</v>
      </c>
      <c r="G755" s="1" t="s">
        <v>13152</v>
      </c>
      <c r="H755" s="1">
        <v>22019</v>
      </c>
      <c r="I755" s="1">
        <v>1013878</v>
      </c>
      <c r="J755" s="1">
        <v>30.258714999999999</v>
      </c>
      <c r="K755" s="1">
        <v>-93.281846999999999</v>
      </c>
      <c r="L755" s="1"/>
      <c r="M755" s="1" t="s">
        <v>1483</v>
      </c>
      <c r="N755" s="1" t="s">
        <v>13028</v>
      </c>
      <c r="O755" s="1">
        <v>2022</v>
      </c>
      <c r="P755" s="1">
        <v>70669</v>
      </c>
      <c r="Q755" s="1" t="s">
        <v>23762</v>
      </c>
      <c r="R755" s="1"/>
      <c r="S755" s="1" t="s">
        <v>24355</v>
      </c>
      <c r="T755" s="1" t="s">
        <v>6826</v>
      </c>
      <c r="U755" s="1"/>
      <c r="V755" s="1" t="s">
        <v>7837</v>
      </c>
      <c r="W755" s="1" t="s">
        <v>6828</v>
      </c>
    </row>
    <row r="756" spans="1:23" x14ac:dyDescent="0.25">
      <c r="A756" s="1">
        <v>1007044</v>
      </c>
      <c r="B756" s="5" t="str">
        <f>VLOOKUP(H756,'FIPS Basin X-walk'!$A$2:$F$3224,6,FALSE)</f>
        <v>Piedmont-Blue Ridge Prov</v>
      </c>
      <c r="C756" s="1" t="s">
        <v>17252</v>
      </c>
      <c r="D756" s="1"/>
      <c r="E756" s="1"/>
      <c r="F756" s="1" t="s">
        <v>1879</v>
      </c>
      <c r="G756" s="1" t="s">
        <v>17253</v>
      </c>
      <c r="H756" s="1">
        <v>37027</v>
      </c>
      <c r="I756" s="1">
        <v>1007044</v>
      </c>
      <c r="J756" s="1">
        <v>35.914487999999999</v>
      </c>
      <c r="K756" s="1">
        <v>-81.593526999999995</v>
      </c>
      <c r="L756" s="1"/>
      <c r="M756" s="1" t="s">
        <v>1530</v>
      </c>
      <c r="N756" s="1" t="s">
        <v>17213</v>
      </c>
      <c r="O756" s="1">
        <v>2022</v>
      </c>
      <c r="P756" s="1">
        <v>28645</v>
      </c>
      <c r="Q756" s="1" t="s">
        <v>17254</v>
      </c>
      <c r="R756" s="1"/>
      <c r="S756" s="1" t="s">
        <v>24358</v>
      </c>
      <c r="T756" s="1" t="s">
        <v>6826</v>
      </c>
      <c r="U756" s="1"/>
      <c r="V756" s="1" t="s">
        <v>6952</v>
      </c>
      <c r="W756" s="1" t="s">
        <v>6826</v>
      </c>
    </row>
    <row r="757" spans="1:23" x14ac:dyDescent="0.25">
      <c r="A757" s="1">
        <v>1005883</v>
      </c>
      <c r="B757" s="5" t="str">
        <f>VLOOKUP(H757,'FIPS Basin X-walk'!$A$2:$F$3224,6,FALSE)</f>
        <v>Gulf Coast Basin (LA, TX)</v>
      </c>
      <c r="C757" s="1" t="s">
        <v>20472</v>
      </c>
      <c r="D757" s="1"/>
      <c r="E757" s="1"/>
      <c r="F757" s="1" t="s">
        <v>20473</v>
      </c>
      <c r="G757" s="1" t="s">
        <v>17253</v>
      </c>
      <c r="H757" s="1">
        <v>48055</v>
      </c>
      <c r="I757" s="1">
        <v>1005883</v>
      </c>
      <c r="J757" s="1">
        <v>29.731325999999999</v>
      </c>
      <c r="K757" s="1">
        <v>-97.754232999999999</v>
      </c>
      <c r="L757" s="1"/>
      <c r="M757" s="1" t="s">
        <v>1485</v>
      </c>
      <c r="N757" s="1" t="s">
        <v>9148</v>
      </c>
      <c r="O757" s="1">
        <v>2022</v>
      </c>
      <c r="P757" s="1">
        <v>78661</v>
      </c>
      <c r="Q757" s="1" t="s">
        <v>343</v>
      </c>
      <c r="R757" s="1"/>
      <c r="S757" s="1" t="s">
        <v>24435</v>
      </c>
      <c r="T757" s="1" t="s">
        <v>6826</v>
      </c>
      <c r="U757" s="1"/>
      <c r="V757" s="1" t="s">
        <v>7521</v>
      </c>
      <c r="W757" s="1" t="s">
        <v>6826</v>
      </c>
    </row>
    <row r="758" spans="1:23" x14ac:dyDescent="0.25">
      <c r="A758" s="1">
        <v>1011265</v>
      </c>
      <c r="B758" s="5" t="str">
        <f>VLOOKUP(H758,'FIPS Basin X-walk'!$A$2:$F$3224,6,FALSE)</f>
        <v>Arkla Basin</v>
      </c>
      <c r="C758" s="1" t="s">
        <v>13214</v>
      </c>
      <c r="D758" s="1"/>
      <c r="E758" s="1"/>
      <c r="F758" s="1" t="s">
        <v>1742</v>
      </c>
      <c r="G758" s="1" t="s">
        <v>13213</v>
      </c>
      <c r="H758" s="1">
        <v>22021</v>
      </c>
      <c r="I758" s="1">
        <v>1011265</v>
      </c>
      <c r="J758" s="1">
        <v>32.154474</v>
      </c>
      <c r="K758" s="1">
        <v>-92.091272000000004</v>
      </c>
      <c r="L758" s="1"/>
      <c r="M758" s="1" t="s">
        <v>1483</v>
      </c>
      <c r="N758" s="1" t="s">
        <v>13028</v>
      </c>
      <c r="O758" s="1">
        <v>2022</v>
      </c>
      <c r="P758" s="1">
        <v>71418</v>
      </c>
      <c r="Q758" s="1" t="s">
        <v>287</v>
      </c>
      <c r="R758" s="1"/>
      <c r="S758" s="1" t="s">
        <v>24435</v>
      </c>
      <c r="T758" s="1" t="s">
        <v>6826</v>
      </c>
      <c r="U758" s="1"/>
      <c r="V758" s="1" t="s">
        <v>8019</v>
      </c>
      <c r="W758" s="1" t="s">
        <v>6826</v>
      </c>
    </row>
    <row r="759" spans="1:23" x14ac:dyDescent="0.25">
      <c r="A759" s="1">
        <v>1011960</v>
      </c>
      <c r="B759" s="5" t="str">
        <f>VLOOKUP(H759,'FIPS Basin X-walk'!$A$2:$F$3224,6,FALSE)</f>
        <v>Arkla Basin</v>
      </c>
      <c r="C759" s="1" t="s">
        <v>13212</v>
      </c>
      <c r="D759" s="1"/>
      <c r="E759" s="1"/>
      <c r="F759" s="1" t="s">
        <v>1742</v>
      </c>
      <c r="G759" s="1" t="s">
        <v>13213</v>
      </c>
      <c r="H759" s="1">
        <v>22021</v>
      </c>
      <c r="I759" s="1">
        <v>1011960</v>
      </c>
      <c r="J759" s="1">
        <v>32.200229999999998</v>
      </c>
      <c r="K759" s="1">
        <v>-92.113086999999993</v>
      </c>
      <c r="L759" s="1"/>
      <c r="M759" s="1" t="s">
        <v>1483</v>
      </c>
      <c r="N759" s="1" t="s">
        <v>13028</v>
      </c>
      <c r="O759" s="1">
        <v>2022</v>
      </c>
      <c r="P759" s="1">
        <v>71418</v>
      </c>
      <c r="Q759" s="1" t="s">
        <v>780</v>
      </c>
      <c r="R759" s="1"/>
      <c r="S759" s="1" t="s">
        <v>24435</v>
      </c>
      <c r="T759" s="1" t="s">
        <v>6826</v>
      </c>
      <c r="U759" s="1"/>
      <c r="V759" s="1" t="s">
        <v>7521</v>
      </c>
      <c r="W759" s="1" t="s">
        <v>6826</v>
      </c>
    </row>
    <row r="760" spans="1:23" x14ac:dyDescent="0.25">
      <c r="A760" s="1">
        <v>1000812</v>
      </c>
      <c r="B760" s="5" t="str">
        <f>VLOOKUP(H760,'FIPS Basin X-walk'!$A$2:$F$3224,6,FALSE)</f>
        <v>Appalachian Basin (Eastern Overthrust Area)</v>
      </c>
      <c r="C760" s="1" t="s">
        <v>6851</v>
      </c>
      <c r="D760" s="1"/>
      <c r="E760" s="1"/>
      <c r="F760" s="1" t="s">
        <v>6852</v>
      </c>
      <c r="G760" s="1" t="s">
        <v>1548</v>
      </c>
      <c r="H760" s="1">
        <v>1015</v>
      </c>
      <c r="I760" s="1">
        <v>1000812</v>
      </c>
      <c r="J760" s="1">
        <v>33.588299999999997</v>
      </c>
      <c r="K760" s="1">
        <v>-85.973100000000002</v>
      </c>
      <c r="L760" s="1"/>
      <c r="M760" s="1" t="s">
        <v>1482</v>
      </c>
      <c r="N760" s="1" t="s">
        <v>6824</v>
      </c>
      <c r="O760" s="1">
        <v>2022</v>
      </c>
      <c r="P760" s="1">
        <v>36260</v>
      </c>
      <c r="Q760" s="1" t="s">
        <v>24597</v>
      </c>
      <c r="R760" s="1"/>
      <c r="S760" s="1" t="s">
        <v>24355</v>
      </c>
      <c r="T760" s="1" t="s">
        <v>6826</v>
      </c>
      <c r="U760" s="1"/>
      <c r="V760" s="1" t="s">
        <v>6827</v>
      </c>
      <c r="W760" s="1" t="s">
        <v>6828</v>
      </c>
    </row>
    <row r="761" spans="1:23" x14ac:dyDescent="0.25">
      <c r="A761" s="1">
        <v>1006999</v>
      </c>
      <c r="B761" s="5" t="str">
        <f>VLOOKUP(H761,'FIPS Basin X-walk'!$A$2:$F$3224,6,FALSE)</f>
        <v>Atlantic Coast Basin</v>
      </c>
      <c r="C761" s="1" t="s">
        <v>19691</v>
      </c>
      <c r="D761" s="1"/>
      <c r="E761" s="1"/>
      <c r="F761" s="1" t="s">
        <v>19692</v>
      </c>
      <c r="G761" s="1" t="s">
        <v>1548</v>
      </c>
      <c r="H761" s="1">
        <v>45017</v>
      </c>
      <c r="I761" s="1">
        <v>1006999</v>
      </c>
      <c r="J761" s="1">
        <v>33.869199999999999</v>
      </c>
      <c r="K761" s="1">
        <v>-81.018299999999996</v>
      </c>
      <c r="L761" s="1"/>
      <c r="M761" s="1" t="s">
        <v>1527</v>
      </c>
      <c r="N761" s="1" t="s">
        <v>19642</v>
      </c>
      <c r="O761" s="1">
        <v>2022</v>
      </c>
      <c r="P761" s="1">
        <v>29053</v>
      </c>
      <c r="Q761" s="1" t="s">
        <v>19693</v>
      </c>
      <c r="R761" s="1"/>
      <c r="S761" s="1" t="s">
        <v>24355</v>
      </c>
      <c r="T761" s="1" t="s">
        <v>6826</v>
      </c>
      <c r="U761" s="1"/>
      <c r="V761" s="1" t="s">
        <v>13845</v>
      </c>
      <c r="W761" s="1" t="s">
        <v>6828</v>
      </c>
    </row>
    <row r="762" spans="1:23" x14ac:dyDescent="0.25">
      <c r="A762" s="1">
        <v>1007933</v>
      </c>
      <c r="B762" s="5" t="str">
        <f>VLOOKUP(H762,'FIPS Basin X-walk'!$A$2:$F$3224,6,FALSE)</f>
        <v>Michigan Basin</v>
      </c>
      <c r="C762" s="1" t="s">
        <v>14259</v>
      </c>
      <c r="D762" s="1"/>
      <c r="E762" s="1"/>
      <c r="F762" s="1" t="s">
        <v>14260</v>
      </c>
      <c r="G762" s="1" t="s">
        <v>6855</v>
      </c>
      <c r="H762" s="1">
        <v>26025</v>
      </c>
      <c r="I762" s="1">
        <v>1007933</v>
      </c>
      <c r="J762" s="1">
        <v>42.259645999999996</v>
      </c>
      <c r="K762" s="1">
        <v>-84.789726000000002</v>
      </c>
      <c r="L762" s="1"/>
      <c r="M762" s="1" t="s">
        <v>1493</v>
      </c>
      <c r="N762" s="1" t="s">
        <v>14185</v>
      </c>
      <c r="O762" s="1">
        <v>2022</v>
      </c>
      <c r="P762" s="1">
        <v>49224</v>
      </c>
      <c r="Q762" s="1" t="s">
        <v>11487</v>
      </c>
      <c r="R762" s="1"/>
      <c r="S762" s="1" t="s">
        <v>24378</v>
      </c>
      <c r="T762" s="1" t="s">
        <v>6828</v>
      </c>
      <c r="U762" s="1"/>
      <c r="V762" s="1" t="s">
        <v>11488</v>
      </c>
      <c r="W762" s="1" t="s">
        <v>6826</v>
      </c>
    </row>
    <row r="763" spans="1:23" x14ac:dyDescent="0.25">
      <c r="A763" s="1">
        <v>1014586</v>
      </c>
      <c r="B763" s="5" t="str">
        <f>VLOOKUP(H763,'FIPS Basin X-walk'!$A$2:$F$3224,6,FALSE)</f>
        <v>Michigan Basin</v>
      </c>
      <c r="C763" s="1" t="s">
        <v>27261</v>
      </c>
      <c r="D763" s="1"/>
      <c r="E763" s="1"/>
      <c r="F763" s="1" t="s">
        <v>27262</v>
      </c>
      <c r="G763" s="1" t="s">
        <v>6855</v>
      </c>
      <c r="H763" s="1">
        <v>26025</v>
      </c>
      <c r="I763" s="1">
        <v>1014586</v>
      </c>
      <c r="J763" s="1">
        <v>42.254170000000002</v>
      </c>
      <c r="K763" s="1">
        <v>-84.74212</v>
      </c>
      <c r="L763" s="1"/>
      <c r="M763" s="1" t="s">
        <v>1493</v>
      </c>
      <c r="N763" s="1" t="s">
        <v>14185</v>
      </c>
      <c r="O763" s="1">
        <v>2022</v>
      </c>
      <c r="P763" s="1">
        <v>49224</v>
      </c>
      <c r="Q763" s="1" t="s">
        <v>27263</v>
      </c>
      <c r="R763" s="1"/>
      <c r="S763" s="1" t="s">
        <v>24804</v>
      </c>
      <c r="T763" s="1" t="s">
        <v>6826</v>
      </c>
      <c r="U763" s="1"/>
      <c r="V763" s="1" t="s">
        <v>6873</v>
      </c>
      <c r="W763" s="1" t="s">
        <v>6826</v>
      </c>
    </row>
    <row r="764" spans="1:23" x14ac:dyDescent="0.25">
      <c r="A764" s="1">
        <v>1000708</v>
      </c>
      <c r="B764" s="5" t="str">
        <f>VLOOKUP(H764,'FIPS Basin X-walk'!$A$2:$F$3224,6,FALSE)</f>
        <v>Appalachian Basin (Eastern Overthrust Area)</v>
      </c>
      <c r="C764" s="1" t="s">
        <v>6863</v>
      </c>
      <c r="D764" s="1"/>
      <c r="E764" s="1"/>
      <c r="F764" s="1" t="s">
        <v>6864</v>
      </c>
      <c r="G764" s="1" t="s">
        <v>6855</v>
      </c>
      <c r="H764" s="1">
        <v>1015</v>
      </c>
      <c r="I764" s="1">
        <v>1000708</v>
      </c>
      <c r="J764" s="1">
        <v>33.65099</v>
      </c>
      <c r="K764" s="1">
        <v>-85.851969999999994</v>
      </c>
      <c r="L764" s="1"/>
      <c r="M764" s="1" t="s">
        <v>1482</v>
      </c>
      <c r="N764" s="1" t="s">
        <v>6824</v>
      </c>
      <c r="O764" s="1">
        <v>2022</v>
      </c>
      <c r="P764" s="1">
        <v>36201</v>
      </c>
      <c r="Q764" s="1" t="s">
        <v>6865</v>
      </c>
      <c r="R764" s="1"/>
      <c r="S764" s="1" t="s">
        <v>24367</v>
      </c>
      <c r="T764" s="1" t="s">
        <v>6826</v>
      </c>
      <c r="U764" s="1"/>
      <c r="V764" s="1" t="s">
        <v>6866</v>
      </c>
      <c r="W764" s="1" t="s">
        <v>6826</v>
      </c>
    </row>
    <row r="765" spans="1:23" x14ac:dyDescent="0.25">
      <c r="A765" s="1">
        <v>1001890</v>
      </c>
      <c r="B765" s="5" t="str">
        <f>VLOOKUP(H765,'FIPS Basin X-walk'!$A$2:$F$3224,6,FALSE)</f>
        <v>Appalachian Basin (Eastern Overthrust Area)</v>
      </c>
      <c r="C765" s="1" t="s">
        <v>6867</v>
      </c>
      <c r="D765" s="1"/>
      <c r="E765" s="1"/>
      <c r="F765" s="1" t="s">
        <v>6864</v>
      </c>
      <c r="G765" s="1" t="s">
        <v>6855</v>
      </c>
      <c r="H765" s="1">
        <v>1015</v>
      </c>
      <c r="I765" s="1">
        <v>1001890</v>
      </c>
      <c r="J765" s="1">
        <v>33.628999999999998</v>
      </c>
      <c r="K765" s="1">
        <v>-85.950999999999993</v>
      </c>
      <c r="L765" s="1"/>
      <c r="M765" s="1" t="s">
        <v>1482</v>
      </c>
      <c r="N765" s="1" t="s">
        <v>6824</v>
      </c>
      <c r="O765" s="1">
        <v>2022</v>
      </c>
      <c r="P765" s="1">
        <v>36201</v>
      </c>
      <c r="Q765" s="1" t="s">
        <v>6868</v>
      </c>
      <c r="R765" s="1" t="s">
        <v>24797</v>
      </c>
      <c r="S765" s="1" t="s">
        <v>24464</v>
      </c>
      <c r="T765" s="1" t="s">
        <v>6826</v>
      </c>
      <c r="U765" s="1"/>
      <c r="V765" s="1" t="s">
        <v>24409</v>
      </c>
      <c r="W765" s="1" t="s">
        <v>6826</v>
      </c>
    </row>
    <row r="766" spans="1:23" x14ac:dyDescent="0.25">
      <c r="A766" s="1">
        <v>1008458</v>
      </c>
      <c r="B766" s="5" t="str">
        <f>VLOOKUP(H766,'FIPS Basin X-walk'!$A$2:$F$3224,6,FALSE)</f>
        <v>Appalachian Basin (Eastern Overthrust Area)</v>
      </c>
      <c r="C766" s="1" t="s">
        <v>25995</v>
      </c>
      <c r="D766" s="1"/>
      <c r="E766" s="1"/>
      <c r="F766" s="1" t="s">
        <v>6858</v>
      </c>
      <c r="G766" s="1" t="s">
        <v>6855</v>
      </c>
      <c r="H766" s="1">
        <v>1015</v>
      </c>
      <c r="I766" s="1">
        <v>1008458</v>
      </c>
      <c r="J766" s="1">
        <v>33.619576000000002</v>
      </c>
      <c r="K766" s="1">
        <v>-85.778225000000006</v>
      </c>
      <c r="L766" s="1"/>
      <c r="M766" s="1" t="s">
        <v>1482</v>
      </c>
      <c r="N766" s="1" t="s">
        <v>6824</v>
      </c>
      <c r="O766" s="1">
        <v>2022</v>
      </c>
      <c r="P766" s="1">
        <v>36207</v>
      </c>
      <c r="Q766" s="1" t="s">
        <v>24082</v>
      </c>
      <c r="R766" s="1"/>
      <c r="S766" s="1" t="s">
        <v>24435</v>
      </c>
      <c r="T766" s="1" t="s">
        <v>6826</v>
      </c>
      <c r="U766" s="1"/>
      <c r="V766" s="1" t="s">
        <v>6884</v>
      </c>
      <c r="W766" s="1" t="s">
        <v>6826</v>
      </c>
    </row>
    <row r="767" spans="1:23" x14ac:dyDescent="0.25">
      <c r="A767" s="1">
        <v>1011392</v>
      </c>
      <c r="B767" s="5" t="str">
        <f>VLOOKUP(H767,'FIPS Basin X-walk'!$A$2:$F$3224,6,FALSE)</f>
        <v>Appalachian Basin (Eastern Overthrust Area)</v>
      </c>
      <c r="C767" s="1" t="s">
        <v>6857</v>
      </c>
      <c r="D767" s="1"/>
      <c r="E767" s="1"/>
      <c r="F767" s="1" t="s">
        <v>6858</v>
      </c>
      <c r="G767" s="1" t="s">
        <v>6855</v>
      </c>
      <c r="H767" s="1">
        <v>1015</v>
      </c>
      <c r="I767" s="1">
        <v>1011392</v>
      </c>
      <c r="J767" s="1">
        <v>33.666260000000001</v>
      </c>
      <c r="K767" s="1">
        <v>-85.853669999999994</v>
      </c>
      <c r="L767" s="1"/>
      <c r="M767" s="1" t="s">
        <v>1482</v>
      </c>
      <c r="N767" s="1" t="s">
        <v>6824</v>
      </c>
      <c r="O767" s="1">
        <v>2022</v>
      </c>
      <c r="P767" s="1">
        <v>36201</v>
      </c>
      <c r="Q767" s="1" t="s">
        <v>6859</v>
      </c>
      <c r="R767" s="1"/>
      <c r="S767" s="1" t="s">
        <v>24737</v>
      </c>
      <c r="T767" s="1" t="s">
        <v>6826</v>
      </c>
      <c r="U767" s="1"/>
      <c r="V767" s="1" t="s">
        <v>6860</v>
      </c>
      <c r="W767" s="1" t="s">
        <v>6826</v>
      </c>
    </row>
    <row r="768" spans="1:23" x14ac:dyDescent="0.25">
      <c r="A768" s="1">
        <v>1002211</v>
      </c>
      <c r="B768" s="5" t="str">
        <f>VLOOKUP(H768,'FIPS Basin X-walk'!$A$2:$F$3224,6,FALSE)</f>
        <v>Michigan Basin</v>
      </c>
      <c r="C768" s="1" t="s">
        <v>14261</v>
      </c>
      <c r="D768" s="1"/>
      <c r="E768" s="1"/>
      <c r="F768" s="1" t="s">
        <v>14262</v>
      </c>
      <c r="G768" s="1" t="s">
        <v>6855</v>
      </c>
      <c r="H768" s="1">
        <v>26025</v>
      </c>
      <c r="I768" s="1">
        <v>1002211</v>
      </c>
      <c r="J768" s="1">
        <v>42.317076999999998</v>
      </c>
      <c r="K768" s="1">
        <v>-85.148938999999999</v>
      </c>
      <c r="L768" s="1"/>
      <c r="M768" s="1" t="s">
        <v>1493</v>
      </c>
      <c r="N768" s="1" t="s">
        <v>14185</v>
      </c>
      <c r="O768" s="1">
        <v>2022</v>
      </c>
      <c r="P768" s="1">
        <v>49014</v>
      </c>
      <c r="Q768" s="1" t="s">
        <v>14263</v>
      </c>
      <c r="R768" s="1"/>
      <c r="S768" s="1" t="s">
        <v>24765</v>
      </c>
      <c r="T768" s="1" t="s">
        <v>6826</v>
      </c>
      <c r="U768" s="1"/>
      <c r="V768" s="1" t="s">
        <v>14264</v>
      </c>
      <c r="W768" s="1" t="s">
        <v>6826</v>
      </c>
    </row>
    <row r="769" spans="1:23" x14ac:dyDescent="0.25">
      <c r="A769" s="1">
        <v>1004633</v>
      </c>
      <c r="B769" s="5" t="str">
        <f>VLOOKUP(H769,'FIPS Basin X-walk'!$A$2:$F$3224,6,FALSE)</f>
        <v>Michigan Basin</v>
      </c>
      <c r="C769" s="1" t="s">
        <v>14267</v>
      </c>
      <c r="D769" s="1"/>
      <c r="E769" s="1"/>
      <c r="F769" s="1" t="s">
        <v>14262</v>
      </c>
      <c r="G769" s="1" t="s">
        <v>6855</v>
      </c>
      <c r="H769" s="1">
        <v>26025</v>
      </c>
      <c r="I769" s="1">
        <v>1004633</v>
      </c>
      <c r="J769" s="1">
        <v>42.309559999999998</v>
      </c>
      <c r="K769" s="1">
        <v>-85.161749999999998</v>
      </c>
      <c r="L769" s="1"/>
      <c r="M769" s="1" t="s">
        <v>1493</v>
      </c>
      <c r="N769" s="1" t="s">
        <v>14185</v>
      </c>
      <c r="O769" s="1">
        <v>2022</v>
      </c>
      <c r="P769" s="1">
        <v>49016</v>
      </c>
      <c r="Q769" s="1" t="s">
        <v>14268</v>
      </c>
      <c r="R769" s="1"/>
      <c r="S769" s="1" t="s">
        <v>24765</v>
      </c>
      <c r="T769" s="1" t="s">
        <v>6826</v>
      </c>
      <c r="U769" s="1"/>
      <c r="V769" s="1" t="s">
        <v>14269</v>
      </c>
      <c r="W769" s="1" t="s">
        <v>6826</v>
      </c>
    </row>
    <row r="770" spans="1:23" x14ac:dyDescent="0.25">
      <c r="A770" s="1">
        <v>1004672</v>
      </c>
      <c r="B770" s="5" t="str">
        <f>VLOOKUP(H770,'FIPS Basin X-walk'!$A$2:$F$3224,6,FALSE)</f>
        <v>Michigan Basin</v>
      </c>
      <c r="C770" s="1" t="s">
        <v>14266</v>
      </c>
      <c r="D770" s="1"/>
      <c r="E770" s="1"/>
      <c r="F770" s="1" t="s">
        <v>14262</v>
      </c>
      <c r="G770" s="1" t="s">
        <v>6855</v>
      </c>
      <c r="H770" s="1">
        <v>26025</v>
      </c>
      <c r="I770" s="1">
        <v>1004672</v>
      </c>
      <c r="J770" s="1">
        <v>42.314981000000003</v>
      </c>
      <c r="K770" s="1">
        <v>-85.187281999999996</v>
      </c>
      <c r="L770" s="1"/>
      <c r="M770" s="1" t="s">
        <v>1493</v>
      </c>
      <c r="N770" s="1" t="s">
        <v>14185</v>
      </c>
      <c r="O770" s="1">
        <v>2022</v>
      </c>
      <c r="P770" s="1">
        <v>49017</v>
      </c>
      <c r="Q770" s="1" t="s">
        <v>24510</v>
      </c>
      <c r="R770" s="1"/>
      <c r="S770" s="1" t="s">
        <v>24385</v>
      </c>
      <c r="T770" s="1" t="s">
        <v>6828</v>
      </c>
      <c r="U770" s="1"/>
      <c r="V770" s="1" t="s">
        <v>10154</v>
      </c>
      <c r="W770" s="1" t="s">
        <v>6826</v>
      </c>
    </row>
    <row r="771" spans="1:23" x14ac:dyDescent="0.25">
      <c r="A771" s="1">
        <v>1007871</v>
      </c>
      <c r="B771" s="5" t="str">
        <f>VLOOKUP(H771,'FIPS Basin X-walk'!$A$2:$F$3224,6,FALSE)</f>
        <v>Michigan Basin</v>
      </c>
      <c r="C771" s="1" t="s">
        <v>14265</v>
      </c>
      <c r="D771" s="1"/>
      <c r="E771" s="1"/>
      <c r="F771" s="1" t="s">
        <v>14262</v>
      </c>
      <c r="G771" s="1" t="s">
        <v>6855</v>
      </c>
      <c r="H771" s="1">
        <v>26025</v>
      </c>
      <c r="I771" s="1">
        <v>1007871</v>
      </c>
      <c r="J771" s="1">
        <v>42.323779999999999</v>
      </c>
      <c r="K771" s="1">
        <v>-85.207149999999999</v>
      </c>
      <c r="L771" s="1"/>
      <c r="M771" s="1" t="s">
        <v>1493</v>
      </c>
      <c r="N771" s="1" t="s">
        <v>14185</v>
      </c>
      <c r="O771" s="1">
        <v>2022</v>
      </c>
      <c r="P771" s="1">
        <v>49037</v>
      </c>
      <c r="Q771" s="1" t="s">
        <v>25919</v>
      </c>
      <c r="R771" s="1"/>
      <c r="S771" s="1" t="s">
        <v>24385</v>
      </c>
      <c r="T771" s="1" t="s">
        <v>6826</v>
      </c>
      <c r="U771" s="1"/>
      <c r="V771" s="1" t="s">
        <v>6986</v>
      </c>
      <c r="W771" s="1" t="s">
        <v>6826</v>
      </c>
    </row>
    <row r="772" spans="1:23" x14ac:dyDescent="0.25">
      <c r="A772" s="1">
        <v>1013803</v>
      </c>
      <c r="B772" s="5" t="str">
        <f>VLOOKUP(H772,'FIPS Basin X-walk'!$A$2:$F$3224,6,FALSE)</f>
        <v>Appalachian Basin (Eastern Overthrust Area)</v>
      </c>
      <c r="C772" s="1" t="s">
        <v>6853</v>
      </c>
      <c r="D772" s="1"/>
      <c r="E772" s="1"/>
      <c r="F772" s="1" t="s">
        <v>6854</v>
      </c>
      <c r="G772" s="1" t="s">
        <v>6855</v>
      </c>
      <c r="H772" s="1">
        <v>1015</v>
      </c>
      <c r="I772" s="1">
        <v>1013803</v>
      </c>
      <c r="J772" s="1">
        <v>33.610300000000002</v>
      </c>
      <c r="K772" s="1">
        <v>-85.974199999999996</v>
      </c>
      <c r="L772" s="1"/>
      <c r="M772" s="1" t="s">
        <v>1482</v>
      </c>
      <c r="N772" s="1" t="s">
        <v>6824</v>
      </c>
      <c r="O772" s="1">
        <v>2022</v>
      </c>
      <c r="P772" s="1">
        <v>36260</v>
      </c>
      <c r="Q772" s="1" t="s">
        <v>26754</v>
      </c>
      <c r="R772" s="1"/>
      <c r="S772" s="1" t="s">
        <v>24398</v>
      </c>
      <c r="T772" s="1" t="s">
        <v>6828</v>
      </c>
      <c r="U772" s="1"/>
      <c r="V772" s="1" t="s">
        <v>6856</v>
      </c>
      <c r="W772" s="1" t="s">
        <v>6826</v>
      </c>
    </row>
    <row r="773" spans="1:23" x14ac:dyDescent="0.25">
      <c r="A773" s="1">
        <v>1010844</v>
      </c>
      <c r="B773" s="5" t="str">
        <f>VLOOKUP(H773,'FIPS Basin X-walk'!$A$2:$F$3224,6,FALSE)</f>
        <v>Arkla Basin</v>
      </c>
      <c r="C773" s="1" t="s">
        <v>7753</v>
      </c>
      <c r="D773" s="1"/>
      <c r="E773" s="1"/>
      <c r="F773" s="1" t="s">
        <v>7754</v>
      </c>
      <c r="G773" s="1" t="s">
        <v>6855</v>
      </c>
      <c r="H773" s="1">
        <v>5013</v>
      </c>
      <c r="I773" s="1">
        <v>1010844</v>
      </c>
      <c r="J773" s="1">
        <v>33.754150000000003</v>
      </c>
      <c r="K773" s="1">
        <v>-92.375150000000005</v>
      </c>
      <c r="L773" s="1"/>
      <c r="M773" s="1" t="s">
        <v>1520</v>
      </c>
      <c r="N773" s="1" t="s">
        <v>7740</v>
      </c>
      <c r="O773" s="1">
        <v>2022</v>
      </c>
      <c r="P773" s="1">
        <v>71742</v>
      </c>
      <c r="Q773" s="1" t="s">
        <v>26287</v>
      </c>
      <c r="R773" s="1"/>
      <c r="S773" s="1" t="s">
        <v>24398</v>
      </c>
      <c r="T773" s="1" t="s">
        <v>6826</v>
      </c>
      <c r="U773" s="1"/>
      <c r="V773" s="1" t="s">
        <v>6889</v>
      </c>
      <c r="W773" s="1" t="s">
        <v>6826</v>
      </c>
    </row>
    <row r="774" spans="1:23" x14ac:dyDescent="0.25">
      <c r="A774" s="1">
        <v>1009221</v>
      </c>
      <c r="B774" s="5" t="str">
        <f>VLOOKUP(H774,'FIPS Basin X-walk'!$A$2:$F$3224,6,FALSE)</f>
        <v>Atlantic Coast Basin</v>
      </c>
      <c r="C774" s="1" t="s">
        <v>19694</v>
      </c>
      <c r="D774" s="1"/>
      <c r="E774" s="1"/>
      <c r="F774" s="1" t="s">
        <v>19692</v>
      </c>
      <c r="G774" s="1" t="s">
        <v>6855</v>
      </c>
      <c r="H774" s="1">
        <v>45017</v>
      </c>
      <c r="I774" s="1">
        <v>1009221</v>
      </c>
      <c r="J774" s="1">
        <v>33.867578999999999</v>
      </c>
      <c r="K774" s="1">
        <v>-81.018287999999998</v>
      </c>
      <c r="L774" s="1"/>
      <c r="M774" s="1" t="s">
        <v>1527</v>
      </c>
      <c r="N774" s="1" t="s">
        <v>19642</v>
      </c>
      <c r="O774" s="1">
        <v>2022</v>
      </c>
      <c r="P774" s="1">
        <v>29053</v>
      </c>
      <c r="Q774" s="1" t="s">
        <v>19695</v>
      </c>
      <c r="R774" s="1" t="s">
        <v>24410</v>
      </c>
      <c r="S774" s="1" t="s">
        <v>24414</v>
      </c>
      <c r="T774" s="1" t="s">
        <v>6826</v>
      </c>
      <c r="U774" s="1"/>
      <c r="V774" s="1" t="s">
        <v>15231</v>
      </c>
      <c r="W774" s="1" t="s">
        <v>6826</v>
      </c>
    </row>
    <row r="775" spans="1:23" x14ac:dyDescent="0.25">
      <c r="A775" s="1">
        <v>1003620</v>
      </c>
      <c r="B775" s="5" t="str">
        <f>VLOOKUP(H775,'FIPS Basin X-walk'!$A$2:$F$3224,6,FALSE)</f>
        <v>Michigan Basin</v>
      </c>
      <c r="C775" s="1" t="s">
        <v>14256</v>
      </c>
      <c r="D775" s="1"/>
      <c r="E775" s="1"/>
      <c r="F775" s="1" t="s">
        <v>14257</v>
      </c>
      <c r="G775" s="1" t="s">
        <v>6855</v>
      </c>
      <c r="H775" s="1">
        <v>26025</v>
      </c>
      <c r="I775" s="1">
        <v>1003620</v>
      </c>
      <c r="J775" s="1">
        <v>42.356242999999999</v>
      </c>
      <c r="K775" s="1">
        <v>-85.009915000000007</v>
      </c>
      <c r="L775" s="1"/>
      <c r="M775" s="1" t="s">
        <v>1493</v>
      </c>
      <c r="N775" s="1" t="s">
        <v>14185</v>
      </c>
      <c r="O775" s="1">
        <v>2022</v>
      </c>
      <c r="P775" s="1">
        <v>49068</v>
      </c>
      <c r="Q775" s="1" t="s">
        <v>14258</v>
      </c>
      <c r="R775" s="1"/>
      <c r="S775" s="1" t="s">
        <v>24358</v>
      </c>
      <c r="T775" s="1" t="s">
        <v>6826</v>
      </c>
      <c r="U775" s="1"/>
      <c r="V775" s="1" t="s">
        <v>6952</v>
      </c>
      <c r="W775" s="1" t="s">
        <v>6826</v>
      </c>
    </row>
    <row r="776" spans="1:23" x14ac:dyDescent="0.25">
      <c r="A776" s="1">
        <v>1012965</v>
      </c>
      <c r="B776" s="5" t="str">
        <f>VLOOKUP(H776,'FIPS Basin X-walk'!$A$2:$F$3224,6,FALSE)</f>
        <v>Appalachian Basin (Eastern Overthrust Area)</v>
      </c>
      <c r="C776" s="1" t="s">
        <v>6861</v>
      </c>
      <c r="D776" s="1"/>
      <c r="E776" s="1"/>
      <c r="F776" s="1" t="s">
        <v>1863</v>
      </c>
      <c r="G776" s="1" t="s">
        <v>6855</v>
      </c>
      <c r="H776" s="1">
        <v>1015</v>
      </c>
      <c r="I776" s="1">
        <v>1012965</v>
      </c>
      <c r="J776" s="1">
        <v>33.595832999999999</v>
      </c>
      <c r="K776" s="1">
        <v>-85.927499999999995</v>
      </c>
      <c r="L776" s="1"/>
      <c r="M776" s="1" t="s">
        <v>1482</v>
      </c>
      <c r="N776" s="1" t="s">
        <v>6824</v>
      </c>
      <c r="O776" s="1">
        <v>2022</v>
      </c>
      <c r="P776" s="1">
        <v>36203</v>
      </c>
      <c r="Q776" s="1" t="s">
        <v>6862</v>
      </c>
      <c r="R776" s="1"/>
      <c r="S776" s="1" t="s">
        <v>24357</v>
      </c>
      <c r="T776" s="1" t="s">
        <v>6826</v>
      </c>
      <c r="U776" s="1"/>
      <c r="V776" s="1" t="s">
        <v>24509</v>
      </c>
      <c r="W776" s="1" t="s">
        <v>6826</v>
      </c>
    </row>
    <row r="777" spans="1:23" x14ac:dyDescent="0.25">
      <c r="A777" s="1">
        <v>1003530</v>
      </c>
      <c r="B777" s="5" t="str">
        <f>VLOOKUP(H777,'FIPS Basin X-walk'!$A$2:$F$3224,6,FALSE)</f>
        <v>Gulf Coast Basin (LA, TX)</v>
      </c>
      <c r="C777" s="1" t="s">
        <v>20490</v>
      </c>
      <c r="D777" s="1"/>
      <c r="E777" s="1"/>
      <c r="F777" s="1" t="s">
        <v>20475</v>
      </c>
      <c r="G777" s="1" t="s">
        <v>6855</v>
      </c>
      <c r="H777" s="1">
        <v>48057</v>
      </c>
      <c r="I777" s="1">
        <v>1003530</v>
      </c>
      <c r="J777" s="1">
        <v>28.665656999999999</v>
      </c>
      <c r="K777" s="1">
        <v>-96.567662999999996</v>
      </c>
      <c r="L777" s="1"/>
      <c r="M777" s="1" t="s">
        <v>1485</v>
      </c>
      <c r="N777" s="1" t="s">
        <v>9148</v>
      </c>
      <c r="O777" s="1">
        <v>2022</v>
      </c>
      <c r="P777" s="1">
        <v>77978</v>
      </c>
      <c r="Q777" s="1" t="s">
        <v>1173</v>
      </c>
      <c r="R777" s="1"/>
      <c r="S777" s="1" t="s">
        <v>24435</v>
      </c>
      <c r="T777" s="1" t="s">
        <v>6826</v>
      </c>
      <c r="U777" s="1"/>
      <c r="V777" s="1" t="s">
        <v>13260</v>
      </c>
      <c r="W777" s="1" t="s">
        <v>6826</v>
      </c>
    </row>
    <row r="778" spans="1:23" x14ac:dyDescent="0.25">
      <c r="A778" s="1">
        <v>1006691</v>
      </c>
      <c r="B778" s="5" t="str">
        <f>VLOOKUP(H778,'FIPS Basin X-walk'!$A$2:$F$3224,6,FALSE)</f>
        <v>Gulf Coast Basin (LA, TX)</v>
      </c>
      <c r="C778" s="1" t="s">
        <v>20474</v>
      </c>
      <c r="D778" s="1"/>
      <c r="E778" s="1"/>
      <c r="F778" s="1" t="s">
        <v>20475</v>
      </c>
      <c r="G778" s="1" t="s">
        <v>6855</v>
      </c>
      <c r="H778" s="1">
        <v>48057</v>
      </c>
      <c r="I778" s="1">
        <v>1006691</v>
      </c>
      <c r="J778" s="1">
        <v>28.692499999999999</v>
      </c>
      <c r="K778" s="1">
        <v>-96.541667000000004</v>
      </c>
      <c r="L778" s="1" t="s">
        <v>24367</v>
      </c>
      <c r="M778" s="1" t="s">
        <v>1485</v>
      </c>
      <c r="N778" s="1" t="s">
        <v>9148</v>
      </c>
      <c r="O778" s="1">
        <v>2022</v>
      </c>
      <c r="P778" s="1">
        <v>77978</v>
      </c>
      <c r="Q778" s="1" t="s">
        <v>20476</v>
      </c>
      <c r="R778" s="1" t="s">
        <v>24449</v>
      </c>
      <c r="S778" s="1" t="s">
        <v>24414</v>
      </c>
      <c r="T778" s="1" t="s">
        <v>6828</v>
      </c>
      <c r="U778" s="1"/>
      <c r="V778" s="1" t="s">
        <v>13260</v>
      </c>
      <c r="W778" s="1" t="s">
        <v>6826</v>
      </c>
    </row>
    <row r="779" spans="1:23" x14ac:dyDescent="0.25">
      <c r="A779" s="1">
        <v>1009496</v>
      </c>
      <c r="B779" s="5" t="str">
        <f>VLOOKUP(H779,'FIPS Basin X-walk'!$A$2:$F$3224,6,FALSE)</f>
        <v>Gulf Coast Basin (LA, TX)</v>
      </c>
      <c r="C779" s="1" t="s">
        <v>20477</v>
      </c>
      <c r="D779" s="1"/>
      <c r="E779" s="1"/>
      <c r="F779" s="1" t="s">
        <v>20478</v>
      </c>
      <c r="G779" s="1" t="s">
        <v>6855</v>
      </c>
      <c r="H779" s="1">
        <v>48057</v>
      </c>
      <c r="I779" s="1">
        <v>1009496</v>
      </c>
      <c r="J779" s="1">
        <v>28.665656999999999</v>
      </c>
      <c r="K779" s="1">
        <v>-96.567662999999996</v>
      </c>
      <c r="L779" s="1"/>
      <c r="M779" s="1" t="s">
        <v>1485</v>
      </c>
      <c r="N779" s="1" t="s">
        <v>9148</v>
      </c>
      <c r="O779" s="1">
        <v>2022</v>
      </c>
      <c r="P779" s="1">
        <v>77978</v>
      </c>
      <c r="Q779" s="1" t="s">
        <v>20479</v>
      </c>
      <c r="R779" s="1"/>
      <c r="S779" s="1" t="s">
        <v>24355</v>
      </c>
      <c r="T779" s="1" t="s">
        <v>6826</v>
      </c>
      <c r="U779" s="1"/>
      <c r="V779" s="1" t="s">
        <v>13260</v>
      </c>
      <c r="W779" s="1" t="s">
        <v>6826</v>
      </c>
    </row>
    <row r="780" spans="1:23" x14ac:dyDescent="0.25">
      <c r="A780" s="1">
        <v>1012911</v>
      </c>
      <c r="B780" s="5" t="str">
        <f>VLOOKUP(H780,'FIPS Basin X-walk'!$A$2:$F$3224,6,FALSE)</f>
        <v>Gulf Coast Basin (LA, TX)</v>
      </c>
      <c r="C780" s="1"/>
      <c r="D780" s="1"/>
      <c r="E780" s="1"/>
      <c r="F780" s="1" t="s">
        <v>20478</v>
      </c>
      <c r="G780" s="1" t="s">
        <v>6855</v>
      </c>
      <c r="H780" s="1">
        <v>48057</v>
      </c>
      <c r="I780" s="1">
        <v>1012911</v>
      </c>
      <c r="J780" s="1">
        <v>28.646881</v>
      </c>
      <c r="K780" s="1">
        <v>-96.545839000000001</v>
      </c>
      <c r="L780" s="1"/>
      <c r="M780" s="1" t="s">
        <v>1485</v>
      </c>
      <c r="N780" s="1" t="s">
        <v>9148</v>
      </c>
      <c r="O780" s="1">
        <v>2022</v>
      </c>
      <c r="P780" s="1">
        <v>77978</v>
      </c>
      <c r="Q780" s="1" t="s">
        <v>26562</v>
      </c>
      <c r="R780" s="1"/>
      <c r="S780" s="1" t="s">
        <v>24355</v>
      </c>
      <c r="T780" s="1" t="s">
        <v>6826</v>
      </c>
      <c r="U780" s="1"/>
      <c r="V780" s="1" t="s">
        <v>20489</v>
      </c>
      <c r="W780" s="1" t="s">
        <v>6828</v>
      </c>
    </row>
    <row r="781" spans="1:23" x14ac:dyDescent="0.25">
      <c r="A781" s="1">
        <v>1003899</v>
      </c>
      <c r="B781" s="5" t="str">
        <f>VLOOKUP(H781,'FIPS Basin X-walk'!$A$2:$F$3224,6,FALSE)</f>
        <v>Gulf Coast Basin (LA, TX)</v>
      </c>
      <c r="C781" s="1" t="s">
        <v>20484</v>
      </c>
      <c r="D781" s="1"/>
      <c r="E781" s="1"/>
      <c r="F781" s="1" t="s">
        <v>20481</v>
      </c>
      <c r="G781" s="1" t="s">
        <v>6855</v>
      </c>
      <c r="H781" s="1">
        <v>48057</v>
      </c>
      <c r="I781" s="1">
        <v>1003899</v>
      </c>
      <c r="J781" s="1">
        <v>28.428073999999999</v>
      </c>
      <c r="K781" s="1">
        <v>-96.498997000000003</v>
      </c>
      <c r="L781" s="1"/>
      <c r="M781" s="1" t="s">
        <v>1485</v>
      </c>
      <c r="N781" s="1" t="s">
        <v>9148</v>
      </c>
      <c r="O781" s="1">
        <v>2022</v>
      </c>
      <c r="P781" s="1">
        <v>77979</v>
      </c>
      <c r="Q781" s="1" t="s">
        <v>20485</v>
      </c>
      <c r="R781" s="1"/>
      <c r="S781" s="1" t="s">
        <v>24367</v>
      </c>
      <c r="T781" s="1" t="s">
        <v>6826</v>
      </c>
      <c r="U781" s="1"/>
      <c r="V781" s="1" t="s">
        <v>11437</v>
      </c>
      <c r="W781" s="1" t="s">
        <v>6826</v>
      </c>
    </row>
    <row r="782" spans="1:23" x14ac:dyDescent="0.25">
      <c r="A782" s="1">
        <v>1006359</v>
      </c>
      <c r="B782" s="5" t="str">
        <f>VLOOKUP(H782,'FIPS Basin X-walk'!$A$2:$F$3224,6,FALSE)</f>
        <v>Gulf Coast Basin (LA, TX)</v>
      </c>
      <c r="C782" s="1" t="s">
        <v>20480</v>
      </c>
      <c r="D782" s="1"/>
      <c r="E782" s="1"/>
      <c r="F782" s="1" t="s">
        <v>20481</v>
      </c>
      <c r="G782" s="1" t="s">
        <v>6855</v>
      </c>
      <c r="H782" s="1">
        <v>48057</v>
      </c>
      <c r="I782" s="1">
        <v>1006359</v>
      </c>
      <c r="J782" s="1">
        <v>28.51343</v>
      </c>
      <c r="K782" s="1">
        <v>-96.794646</v>
      </c>
      <c r="L782" s="1"/>
      <c r="M782" s="1" t="s">
        <v>1485</v>
      </c>
      <c r="N782" s="1" t="s">
        <v>9148</v>
      </c>
      <c r="O782" s="1">
        <v>2022</v>
      </c>
      <c r="P782" s="1">
        <v>77979</v>
      </c>
      <c r="Q782" s="1" t="s">
        <v>20482</v>
      </c>
      <c r="R782" s="1"/>
      <c r="S782" s="1" t="s">
        <v>24423</v>
      </c>
      <c r="T782" s="1" t="s">
        <v>6828</v>
      </c>
      <c r="U782" s="1"/>
      <c r="V782" s="1" t="s">
        <v>20483</v>
      </c>
      <c r="W782" s="1" t="s">
        <v>6828</v>
      </c>
    </row>
    <row r="783" spans="1:23" x14ac:dyDescent="0.25">
      <c r="A783" s="1">
        <v>1002967</v>
      </c>
      <c r="B783" s="5" t="str">
        <f>VLOOKUP(H783,'FIPS Basin X-walk'!$A$2:$F$3224,6,FALSE)</f>
        <v>Gulf Coast Basin (LA, TX)</v>
      </c>
      <c r="C783" s="1" t="s">
        <v>20486</v>
      </c>
      <c r="D783" s="1"/>
      <c r="E783" s="1"/>
      <c r="F783" s="1" t="s">
        <v>20487</v>
      </c>
      <c r="G783" s="1" t="s">
        <v>6855</v>
      </c>
      <c r="H783" s="1">
        <v>48057</v>
      </c>
      <c r="I783" s="1">
        <v>1002967</v>
      </c>
      <c r="J783" s="1">
        <v>28.510636000000002</v>
      </c>
      <c r="K783" s="1">
        <v>-96.771527000000006</v>
      </c>
      <c r="L783" s="1" t="s">
        <v>24414</v>
      </c>
      <c r="M783" s="1" t="s">
        <v>1485</v>
      </c>
      <c r="N783" s="1" t="s">
        <v>9148</v>
      </c>
      <c r="O783" s="1">
        <v>2022</v>
      </c>
      <c r="P783" s="1">
        <v>77983</v>
      </c>
      <c r="Q783" s="1" t="s">
        <v>20488</v>
      </c>
      <c r="R783" s="1"/>
      <c r="S783" s="1" t="s">
        <v>24367</v>
      </c>
      <c r="T783" s="1" t="s">
        <v>6828</v>
      </c>
      <c r="U783" s="1"/>
      <c r="V783" s="1" t="s">
        <v>7169</v>
      </c>
      <c r="W783" s="1" t="s">
        <v>6826</v>
      </c>
    </row>
    <row r="784" spans="1:23" x14ac:dyDescent="0.25">
      <c r="A784" s="1">
        <v>1003762</v>
      </c>
      <c r="B784" s="5" t="str">
        <f>VLOOKUP(H784,'FIPS Basin X-walk'!$A$2:$F$3224,6,FALSE)</f>
        <v>Ozark Uplift</v>
      </c>
      <c r="C784" s="1" t="s">
        <v>15482</v>
      </c>
      <c r="D784" s="1"/>
      <c r="E784" s="1"/>
      <c r="F784" s="1" t="s">
        <v>1673</v>
      </c>
      <c r="G784" s="1" t="s">
        <v>15483</v>
      </c>
      <c r="H784" s="1">
        <v>29027</v>
      </c>
      <c r="I784" s="1">
        <v>1003762</v>
      </c>
      <c r="J784" s="1">
        <v>38.846170000000001</v>
      </c>
      <c r="K784" s="1">
        <v>-91.949021000000002</v>
      </c>
      <c r="L784" s="1"/>
      <c r="M784" s="1" t="s">
        <v>1560</v>
      </c>
      <c r="N784" s="1" t="s">
        <v>15447</v>
      </c>
      <c r="O784" s="1">
        <v>2022</v>
      </c>
      <c r="P784" s="1">
        <v>65251</v>
      </c>
      <c r="Q784" s="1" t="s">
        <v>15484</v>
      </c>
      <c r="R784" s="1"/>
      <c r="S784" s="1" t="s">
        <v>24359</v>
      </c>
      <c r="T784" s="1" t="s">
        <v>6826</v>
      </c>
      <c r="U784" s="1"/>
      <c r="V784" s="1" t="s">
        <v>15485</v>
      </c>
      <c r="W784" s="1" t="s">
        <v>6826</v>
      </c>
    </row>
    <row r="785" spans="1:23" x14ac:dyDescent="0.25">
      <c r="A785" s="1">
        <v>1007020</v>
      </c>
      <c r="B785" s="5" t="str">
        <f>VLOOKUP(H785,'FIPS Basin X-walk'!$A$2:$F$3224,6,FALSE)</f>
        <v>Upper Mississippi Embaymnt</v>
      </c>
      <c r="C785" s="1" t="s">
        <v>12718</v>
      </c>
      <c r="D785" s="1"/>
      <c r="E785" s="1"/>
      <c r="F785" s="1" t="s">
        <v>1801</v>
      </c>
      <c r="G785" s="1" t="s">
        <v>12719</v>
      </c>
      <c r="H785" s="1">
        <v>21035</v>
      </c>
      <c r="I785" s="1">
        <v>1007020</v>
      </c>
      <c r="J785" s="1">
        <v>36.619770000000003</v>
      </c>
      <c r="K785" s="1">
        <v>-88.298079999999999</v>
      </c>
      <c r="L785" s="1"/>
      <c r="M785" s="1" t="s">
        <v>1497</v>
      </c>
      <c r="N785" s="1" t="s">
        <v>12675</v>
      </c>
      <c r="O785" s="1">
        <v>2022</v>
      </c>
      <c r="P785" s="1">
        <v>42071</v>
      </c>
      <c r="Q785" s="1" t="s">
        <v>1416</v>
      </c>
      <c r="R785" s="1"/>
      <c r="S785" s="1" t="s">
        <v>24359</v>
      </c>
      <c r="T785" s="1" t="s">
        <v>6826</v>
      </c>
      <c r="U785" s="1"/>
      <c r="V785" s="1" t="s">
        <v>25804</v>
      </c>
      <c r="W785" s="1" t="s">
        <v>6826</v>
      </c>
    </row>
    <row r="786" spans="1:23" x14ac:dyDescent="0.25">
      <c r="A786" s="1">
        <v>1001847</v>
      </c>
      <c r="B786" s="5" t="str">
        <f>VLOOKUP(H786,'FIPS Basin X-walk'!$A$2:$F$3224,6,FALSE)</f>
        <v>Wisconsin Arch</v>
      </c>
      <c r="C786" s="1" t="s">
        <v>23021</v>
      </c>
      <c r="D786" s="1"/>
      <c r="E786" s="1"/>
      <c r="F786" s="1" t="s">
        <v>23022</v>
      </c>
      <c r="G786" s="1" t="s">
        <v>23023</v>
      </c>
      <c r="H786" s="1">
        <v>55015</v>
      </c>
      <c r="I786" s="1">
        <v>1001847</v>
      </c>
      <c r="J786" s="1">
        <v>44.107450999999998</v>
      </c>
      <c r="K786" s="1">
        <v>-88.194894000000005</v>
      </c>
      <c r="L786" s="1"/>
      <c r="M786" s="1" t="s">
        <v>1517</v>
      </c>
      <c r="N786" s="1" t="s">
        <v>22991</v>
      </c>
      <c r="O786" s="1">
        <v>2022</v>
      </c>
      <c r="P786" s="1">
        <v>54129</v>
      </c>
      <c r="Q786" s="1" t="s">
        <v>24780</v>
      </c>
      <c r="R786" s="1"/>
      <c r="S786" s="1" t="s">
        <v>24358</v>
      </c>
      <c r="T786" s="1" t="s">
        <v>6826</v>
      </c>
      <c r="U786" s="1"/>
      <c r="V786" s="1" t="s">
        <v>7305</v>
      </c>
      <c r="W786" s="1" t="s">
        <v>6826</v>
      </c>
    </row>
    <row r="787" spans="1:23" x14ac:dyDescent="0.25">
      <c r="A787" s="1">
        <v>1005420</v>
      </c>
      <c r="B787" s="5" t="str">
        <f>VLOOKUP(H787,'FIPS Basin X-walk'!$A$2:$F$3224,6,FALSE)</f>
        <v>Atlantic Coast Basin</v>
      </c>
      <c r="C787" s="1" t="s">
        <v>13842</v>
      </c>
      <c r="D787" s="1"/>
      <c r="E787" s="1"/>
      <c r="F787" s="1" t="s">
        <v>13843</v>
      </c>
      <c r="G787" s="1" t="s">
        <v>13844</v>
      </c>
      <c r="H787" s="1">
        <v>24009</v>
      </c>
      <c r="I787" s="1">
        <v>1005420</v>
      </c>
      <c r="J787" s="1">
        <v>38.384070000000001</v>
      </c>
      <c r="K787" s="1">
        <v>-76.412329999999997</v>
      </c>
      <c r="L787" s="1"/>
      <c r="M787" s="1" t="s">
        <v>1509</v>
      </c>
      <c r="N787" s="1" t="s">
        <v>13818</v>
      </c>
      <c r="O787" s="1">
        <v>2022</v>
      </c>
      <c r="P787" s="1">
        <v>20657</v>
      </c>
      <c r="Q787" s="1" t="s">
        <v>406</v>
      </c>
      <c r="R787" s="1"/>
      <c r="S787" s="1" t="s">
        <v>24435</v>
      </c>
      <c r="T787" s="1" t="s">
        <v>6826</v>
      </c>
      <c r="U787" s="1"/>
      <c r="V787" s="1" t="s">
        <v>13845</v>
      </c>
      <c r="W787" s="1" t="s">
        <v>6828</v>
      </c>
    </row>
    <row r="788" spans="1:23" x14ac:dyDescent="0.25">
      <c r="A788" s="1">
        <v>1001204</v>
      </c>
      <c r="B788" s="5" t="str">
        <f>VLOOKUP(H788,'FIPS Basin X-walk'!$A$2:$F$3224,6,FALSE)</f>
        <v>Appalachian Basin (Eastern Overthrust Area)</v>
      </c>
      <c r="C788" s="1" t="s">
        <v>19065</v>
      </c>
      <c r="D788" s="1"/>
      <c r="E788" s="1" t="s">
        <v>6828</v>
      </c>
      <c r="F788" s="1" t="s">
        <v>19066</v>
      </c>
      <c r="G788" s="1" t="s">
        <v>1634</v>
      </c>
      <c r="H788" s="1">
        <v>42021</v>
      </c>
      <c r="I788" s="1">
        <v>1001204</v>
      </c>
      <c r="J788" s="1">
        <v>40.549999999999997</v>
      </c>
      <c r="K788" s="1">
        <v>-78.8</v>
      </c>
      <c r="L788" s="1"/>
      <c r="M788" s="1" t="s">
        <v>1501</v>
      </c>
      <c r="N788" s="1" t="s">
        <v>18868</v>
      </c>
      <c r="O788" s="1">
        <v>2022</v>
      </c>
      <c r="P788" s="1">
        <v>15927</v>
      </c>
      <c r="Q788" s="1" t="s">
        <v>19067</v>
      </c>
      <c r="R788" s="1"/>
      <c r="S788" s="1" t="s">
        <v>24355</v>
      </c>
      <c r="T788" s="1" t="s">
        <v>6826</v>
      </c>
      <c r="U788" s="1"/>
      <c r="V788" s="1" t="s">
        <v>19240</v>
      </c>
      <c r="W788" s="1" t="s">
        <v>6828</v>
      </c>
    </row>
    <row r="789" spans="1:23" x14ac:dyDescent="0.25">
      <c r="A789" s="1">
        <v>1008013</v>
      </c>
      <c r="B789" s="5" t="str">
        <f>VLOOKUP(H789,'FIPS Basin X-walk'!$A$2:$F$3224,6,FALSE)</f>
        <v>Appalachian Basin (Eastern Overthrust Area)</v>
      </c>
      <c r="C789" s="1" t="s">
        <v>19061</v>
      </c>
      <c r="D789" s="1"/>
      <c r="E789" s="1" t="s">
        <v>6828</v>
      </c>
      <c r="F789" s="1" t="s">
        <v>19062</v>
      </c>
      <c r="G789" s="1" t="s">
        <v>1634</v>
      </c>
      <c r="H789" s="1">
        <v>42021</v>
      </c>
      <c r="I789" s="1">
        <v>1008013</v>
      </c>
      <c r="J789" s="1">
        <v>40.454999999999998</v>
      </c>
      <c r="K789" s="1">
        <v>-78.747200000000007</v>
      </c>
      <c r="L789" s="1"/>
      <c r="M789" s="1" t="s">
        <v>1501</v>
      </c>
      <c r="N789" s="1" t="s">
        <v>18868</v>
      </c>
      <c r="O789" s="1">
        <v>2022</v>
      </c>
      <c r="P789" s="1">
        <v>15931</v>
      </c>
      <c r="Q789" s="1" t="s">
        <v>19063</v>
      </c>
      <c r="R789" s="1"/>
      <c r="S789" s="1" t="s">
        <v>24355</v>
      </c>
      <c r="T789" s="1" t="s">
        <v>6826</v>
      </c>
      <c r="U789" s="1"/>
      <c r="V789" s="1" t="s">
        <v>19064</v>
      </c>
      <c r="W789" s="1" t="s">
        <v>6828</v>
      </c>
    </row>
    <row r="790" spans="1:23" x14ac:dyDescent="0.25">
      <c r="A790" s="1">
        <v>1007586</v>
      </c>
      <c r="B790" s="5" t="str">
        <f>VLOOKUP(H790,'FIPS Basin X-walk'!$A$2:$F$3224,6,FALSE)</f>
        <v>Appalachian Basin (Eastern Overthrust Area)</v>
      </c>
      <c r="C790" s="1" t="s">
        <v>19055</v>
      </c>
      <c r="D790" s="1"/>
      <c r="E790" s="1"/>
      <c r="F790" s="1" t="s">
        <v>16770</v>
      </c>
      <c r="G790" s="1" t="s">
        <v>19056</v>
      </c>
      <c r="H790" s="1">
        <v>42021</v>
      </c>
      <c r="I790" s="1">
        <v>1007586</v>
      </c>
      <c r="J790" s="1">
        <v>40.451698999999998</v>
      </c>
      <c r="K790" s="1">
        <v>-78.906873000000004</v>
      </c>
      <c r="L790" s="1"/>
      <c r="M790" s="1" t="s">
        <v>1501</v>
      </c>
      <c r="N790" s="1" t="s">
        <v>18868</v>
      </c>
      <c r="O790" s="1">
        <v>2022</v>
      </c>
      <c r="P790" s="1">
        <v>15909</v>
      </c>
      <c r="Q790" s="1" t="s">
        <v>19057</v>
      </c>
      <c r="R790" s="1"/>
      <c r="S790" s="1" t="s">
        <v>24358</v>
      </c>
      <c r="T790" s="1" t="s">
        <v>6826</v>
      </c>
      <c r="U790" s="1"/>
      <c r="V790" s="1" t="s">
        <v>6878</v>
      </c>
      <c r="W790" s="1" t="s">
        <v>6826</v>
      </c>
    </row>
    <row r="791" spans="1:23" x14ac:dyDescent="0.25">
      <c r="A791" s="1">
        <v>1010314</v>
      </c>
      <c r="B791" s="5" t="str">
        <f>VLOOKUP(H791,'FIPS Basin X-walk'!$A$2:$F$3224,6,FALSE)</f>
        <v>Appalachian Basin (Eastern Overthrust Area)</v>
      </c>
      <c r="C791" s="1" t="s">
        <v>19068</v>
      </c>
      <c r="D791" s="1"/>
      <c r="E791" s="1"/>
      <c r="F791" s="1" t="s">
        <v>19059</v>
      </c>
      <c r="G791" s="1" t="s">
        <v>19056</v>
      </c>
      <c r="H791" s="1">
        <v>42021</v>
      </c>
      <c r="I791" s="1">
        <v>1010314</v>
      </c>
      <c r="J791" s="1">
        <v>40.421956000000002</v>
      </c>
      <c r="K791" s="1">
        <v>-78.920580999999999</v>
      </c>
      <c r="L791" s="1"/>
      <c r="M791" s="1" t="s">
        <v>1501</v>
      </c>
      <c r="N791" s="1" t="s">
        <v>18868</v>
      </c>
      <c r="O791" s="1">
        <v>2022</v>
      </c>
      <c r="P791" s="1">
        <v>15906</v>
      </c>
      <c r="Q791" s="1" t="s">
        <v>1290</v>
      </c>
      <c r="R791" s="1"/>
      <c r="S791" s="1" t="s">
        <v>24435</v>
      </c>
      <c r="T791" s="1" t="s">
        <v>6826</v>
      </c>
      <c r="U791" s="1"/>
      <c r="V791" s="1" t="s">
        <v>18873</v>
      </c>
      <c r="W791" s="1" t="s">
        <v>6826</v>
      </c>
    </row>
    <row r="792" spans="1:23" x14ac:dyDescent="0.25">
      <c r="A792" s="1">
        <v>1013577</v>
      </c>
      <c r="B792" s="5" t="str">
        <f>VLOOKUP(H792,'FIPS Basin X-walk'!$A$2:$F$3224,6,FALSE)</f>
        <v>Appalachian Basin (Eastern Overthrust Area)</v>
      </c>
      <c r="C792" s="1" t="s">
        <v>19058</v>
      </c>
      <c r="D792" s="1"/>
      <c r="E792" s="1"/>
      <c r="F792" s="1" t="s">
        <v>19059</v>
      </c>
      <c r="G792" s="1" t="s">
        <v>19056</v>
      </c>
      <c r="H792" s="1">
        <v>42021</v>
      </c>
      <c r="I792" s="1">
        <v>1013577</v>
      </c>
      <c r="J792" s="1">
        <v>40.415199999999999</v>
      </c>
      <c r="K792" s="1">
        <v>-78.860789999999994</v>
      </c>
      <c r="L792" s="1"/>
      <c r="M792" s="1" t="s">
        <v>1501</v>
      </c>
      <c r="N792" s="1" t="s">
        <v>18868</v>
      </c>
      <c r="O792" s="1">
        <v>2022</v>
      </c>
      <c r="P792" s="1">
        <v>15909</v>
      </c>
      <c r="Q792" s="1" t="s">
        <v>19060</v>
      </c>
      <c r="R792" s="1"/>
      <c r="S792" s="1" t="s">
        <v>24355</v>
      </c>
      <c r="T792" s="1" t="s">
        <v>6826</v>
      </c>
      <c r="U792" s="1"/>
      <c r="V792" s="1" t="s">
        <v>26708</v>
      </c>
      <c r="W792" s="1" t="s">
        <v>6828</v>
      </c>
    </row>
    <row r="793" spans="1:23" x14ac:dyDescent="0.25">
      <c r="A793" s="1">
        <v>1006824</v>
      </c>
      <c r="B793" s="5" t="str">
        <f>VLOOKUP(H793,'FIPS Basin X-walk'!$A$2:$F$3224,6,FALSE)</f>
        <v>Appalachian Basin (Eastern Overthrust Area)</v>
      </c>
      <c r="C793" s="1" t="s">
        <v>19069</v>
      </c>
      <c r="D793" s="1"/>
      <c r="E793" s="1"/>
      <c r="F793" s="1" t="s">
        <v>63</v>
      </c>
      <c r="G793" s="1" t="s">
        <v>19056</v>
      </c>
      <c r="H793" s="1">
        <v>42021</v>
      </c>
      <c r="I793" s="1">
        <v>1006824</v>
      </c>
      <c r="J793" s="1">
        <v>40.431359999999998</v>
      </c>
      <c r="K793" s="1">
        <v>-78.60051</v>
      </c>
      <c r="L793" s="1"/>
      <c r="M793" s="1" t="s">
        <v>1501</v>
      </c>
      <c r="N793" s="1" t="s">
        <v>18868</v>
      </c>
      <c r="O793" s="1">
        <v>2022</v>
      </c>
      <c r="P793" s="1">
        <v>15938</v>
      </c>
      <c r="Q793" s="1" t="s">
        <v>63</v>
      </c>
      <c r="R793" s="1"/>
      <c r="S793" s="1" t="s">
        <v>24435</v>
      </c>
      <c r="T793" s="1" t="s">
        <v>6826</v>
      </c>
      <c r="U793" s="1"/>
      <c r="V793" s="1" t="s">
        <v>7297</v>
      </c>
      <c r="W793" s="1" t="s">
        <v>6826</v>
      </c>
    </row>
    <row r="794" spans="1:23" x14ac:dyDescent="0.25">
      <c r="A794" s="1">
        <v>1001226</v>
      </c>
      <c r="B794" s="5" t="str">
        <f>VLOOKUP(H794,'FIPS Basin X-walk'!$A$2:$F$3224,6,FALSE)</f>
        <v>Atlantic Coast Basin</v>
      </c>
      <c r="C794" s="1" t="s">
        <v>16244</v>
      </c>
      <c r="D794" s="1"/>
      <c r="E794" s="1"/>
      <c r="F794" s="1" t="s">
        <v>7928</v>
      </c>
      <c r="G794" s="1" t="s">
        <v>2093</v>
      </c>
      <c r="H794" s="1">
        <v>34007</v>
      </c>
      <c r="I794" s="1">
        <v>1001226</v>
      </c>
      <c r="J794" s="1">
        <v>39.917499999999997</v>
      </c>
      <c r="K794" s="1">
        <v>-75.119200000000006</v>
      </c>
      <c r="L794" s="1"/>
      <c r="M794" s="1" t="s">
        <v>1536</v>
      </c>
      <c r="N794" s="1" t="s">
        <v>16210</v>
      </c>
      <c r="O794" s="1">
        <v>2022</v>
      </c>
      <c r="P794" s="1">
        <v>8104</v>
      </c>
      <c r="Q794" s="1" t="s">
        <v>24663</v>
      </c>
      <c r="R794" s="1"/>
      <c r="S794" s="1" t="s">
        <v>24355</v>
      </c>
      <c r="T794" s="1" t="s">
        <v>6826</v>
      </c>
      <c r="U794" s="1"/>
      <c r="V794" s="1" t="s">
        <v>13829</v>
      </c>
      <c r="W794" s="1" t="s">
        <v>6828</v>
      </c>
    </row>
    <row r="795" spans="1:23" x14ac:dyDescent="0.25">
      <c r="A795" s="1">
        <v>1000362</v>
      </c>
      <c r="B795" s="5" t="str">
        <f>VLOOKUP(H795,'FIPS Basin X-walk'!$A$2:$F$3224,6,FALSE)</f>
        <v>Atlantic Coast Basin</v>
      </c>
      <c r="C795" s="1" t="s">
        <v>16245</v>
      </c>
      <c r="D795" s="1"/>
      <c r="E795" s="1"/>
      <c r="F795" s="1" t="s">
        <v>7928</v>
      </c>
      <c r="G795" s="1" t="s">
        <v>10163</v>
      </c>
      <c r="H795" s="1">
        <v>34007</v>
      </c>
      <c r="I795" s="1">
        <v>1000362</v>
      </c>
      <c r="J795" s="1">
        <v>39.909399999999998</v>
      </c>
      <c r="K795" s="1">
        <v>-75.116699999999994</v>
      </c>
      <c r="L795" s="1"/>
      <c r="M795" s="1" t="s">
        <v>1536</v>
      </c>
      <c r="N795" s="1" t="s">
        <v>16210</v>
      </c>
      <c r="O795" s="1">
        <v>2022</v>
      </c>
      <c r="P795" s="1">
        <v>8104</v>
      </c>
      <c r="Q795" s="1" t="s">
        <v>16246</v>
      </c>
      <c r="R795" s="1"/>
      <c r="S795" s="1" t="s">
        <v>24389</v>
      </c>
      <c r="T795" s="1" t="s">
        <v>6826</v>
      </c>
      <c r="U795" s="1"/>
      <c r="V795" s="1" t="s">
        <v>8980</v>
      </c>
      <c r="W795" s="1" t="s">
        <v>6828</v>
      </c>
    </row>
    <row r="796" spans="1:23" x14ac:dyDescent="0.25">
      <c r="A796" s="1">
        <v>1000429</v>
      </c>
      <c r="B796" s="5" t="str">
        <f>VLOOKUP(H796,'FIPS Basin X-walk'!$A$2:$F$3224,6,FALSE)</f>
        <v>Atlantic Coast Basin</v>
      </c>
      <c r="C796" s="1" t="s">
        <v>16240</v>
      </c>
      <c r="D796" s="1"/>
      <c r="E796" s="1"/>
      <c r="F796" s="1" t="s">
        <v>16241</v>
      </c>
      <c r="G796" s="1" t="s">
        <v>10163</v>
      </c>
      <c r="H796" s="1">
        <v>34007</v>
      </c>
      <c r="I796" s="1">
        <v>1000429</v>
      </c>
      <c r="J796" s="1">
        <v>39.988900000000001</v>
      </c>
      <c r="K796" s="1">
        <v>-75.041700000000006</v>
      </c>
      <c r="L796" s="1"/>
      <c r="M796" s="1" t="s">
        <v>1536</v>
      </c>
      <c r="N796" s="1" t="s">
        <v>16210</v>
      </c>
      <c r="O796" s="1">
        <v>2022</v>
      </c>
      <c r="P796" s="1">
        <v>8110</v>
      </c>
      <c r="Q796" s="1" t="s">
        <v>16242</v>
      </c>
      <c r="R796" s="1"/>
      <c r="S796" s="1" t="s">
        <v>24358</v>
      </c>
      <c r="T796" s="1" t="s">
        <v>6826</v>
      </c>
      <c r="U796" s="1"/>
      <c r="V796" s="1" t="s">
        <v>16243</v>
      </c>
      <c r="W796" s="1" t="s">
        <v>6826</v>
      </c>
    </row>
    <row r="797" spans="1:23" x14ac:dyDescent="0.25">
      <c r="A797" s="1">
        <v>1003933</v>
      </c>
      <c r="B797" s="5" t="str">
        <f>VLOOKUP(H797,'FIPS Basin X-walk'!$A$2:$F$3224,6,FALSE)</f>
        <v>S.GA Sedimentary Prov</v>
      </c>
      <c r="C797" s="1" t="s">
        <v>10161</v>
      </c>
      <c r="D797" s="1"/>
      <c r="E797" s="1"/>
      <c r="F797" s="1" t="s">
        <v>10162</v>
      </c>
      <c r="G797" s="1" t="s">
        <v>10163</v>
      </c>
      <c r="H797" s="1">
        <v>13039</v>
      </c>
      <c r="I797" s="1">
        <v>1003933</v>
      </c>
      <c r="J797" s="1">
        <v>30.963830999999999</v>
      </c>
      <c r="K797" s="1">
        <v>-81.722854999999996</v>
      </c>
      <c r="L797" s="1"/>
      <c r="M797" s="1" t="s">
        <v>1546</v>
      </c>
      <c r="N797" s="1" t="s">
        <v>10124</v>
      </c>
      <c r="O797" s="1">
        <v>2022</v>
      </c>
      <c r="P797" s="1">
        <v>31569</v>
      </c>
      <c r="Q797" s="1" t="s">
        <v>10164</v>
      </c>
      <c r="R797" s="1"/>
      <c r="S797" s="1" t="s">
        <v>24358</v>
      </c>
      <c r="T797" s="1" t="s">
        <v>6826</v>
      </c>
      <c r="U797" s="1"/>
      <c r="V797" s="1" t="s">
        <v>10165</v>
      </c>
      <c r="W797" s="1" t="s">
        <v>6826</v>
      </c>
    </row>
    <row r="798" spans="1:23" x14ac:dyDescent="0.25">
      <c r="A798" s="1">
        <v>1009007</v>
      </c>
      <c r="B798" s="5" t="str">
        <f>VLOOKUP(H798,'FIPS Basin X-walk'!$A$2:$F$3224,6,FALSE)</f>
        <v>Gulf Coast Basin (LA, TX)</v>
      </c>
      <c r="C798" s="1" t="s">
        <v>23786</v>
      </c>
      <c r="D798" s="1"/>
      <c r="E798" s="1"/>
      <c r="F798" s="1" t="s">
        <v>23787</v>
      </c>
      <c r="G798" s="1" t="s">
        <v>1710</v>
      </c>
      <c r="H798" s="1">
        <v>22023</v>
      </c>
      <c r="I798" s="1">
        <v>1009007</v>
      </c>
      <c r="J798" s="1">
        <v>29.7609207</v>
      </c>
      <c r="K798" s="1">
        <v>-93.643556099999998</v>
      </c>
      <c r="L798" s="1"/>
      <c r="M798" s="1" t="s">
        <v>1483</v>
      </c>
      <c r="N798" s="1" t="s">
        <v>13028</v>
      </c>
      <c r="O798" s="1">
        <v>2022</v>
      </c>
      <c r="P798" s="1">
        <v>70631</v>
      </c>
      <c r="Q798" s="1" t="s">
        <v>525</v>
      </c>
      <c r="R798" s="1"/>
      <c r="S798" s="1">
        <v>486210</v>
      </c>
      <c r="T798" s="1" t="s">
        <v>6826</v>
      </c>
      <c r="U798" s="1"/>
      <c r="V798" s="1" t="s">
        <v>6881</v>
      </c>
      <c r="W798" s="1" t="s">
        <v>6826</v>
      </c>
    </row>
    <row r="799" spans="1:23" x14ac:dyDescent="0.25">
      <c r="A799" s="1">
        <v>1004884</v>
      </c>
      <c r="B799" s="5" t="str">
        <f>VLOOKUP(H799,'FIPS Basin X-walk'!$A$2:$F$3224,6,FALSE)</f>
        <v>Gulf Coast Basin (LA, TX)</v>
      </c>
      <c r="C799" s="1" t="s">
        <v>20495</v>
      </c>
      <c r="D799" s="1"/>
      <c r="E799" s="1"/>
      <c r="F799" s="1" t="s">
        <v>20120</v>
      </c>
      <c r="G799" s="1" t="s">
        <v>20492</v>
      </c>
      <c r="H799" s="1">
        <v>48061</v>
      </c>
      <c r="I799" s="1">
        <v>1004884</v>
      </c>
      <c r="J799" s="1">
        <v>25.938869</v>
      </c>
      <c r="K799" s="1">
        <v>-97.395247999999995</v>
      </c>
      <c r="L799" s="1"/>
      <c r="M799" s="1" t="s">
        <v>1485</v>
      </c>
      <c r="N799" s="1" t="s">
        <v>9148</v>
      </c>
      <c r="O799" s="1">
        <v>2022</v>
      </c>
      <c r="P799" s="1">
        <v>78521</v>
      </c>
      <c r="Q799" s="1" t="s">
        <v>20496</v>
      </c>
      <c r="R799" s="1"/>
      <c r="S799" s="1" t="s">
        <v>24358</v>
      </c>
      <c r="T799" s="1" t="s">
        <v>6826</v>
      </c>
      <c r="U799" s="1"/>
      <c r="V799" s="1" t="s">
        <v>20497</v>
      </c>
      <c r="W799" s="1" t="s">
        <v>6826</v>
      </c>
    </row>
    <row r="800" spans="1:23" x14ac:dyDescent="0.25">
      <c r="A800" s="1">
        <v>1005210</v>
      </c>
      <c r="B800" s="5" t="str">
        <f>VLOOKUP(H800,'FIPS Basin X-walk'!$A$2:$F$3224,6,FALSE)</f>
        <v>Gulf Coast Basin (LA, TX)</v>
      </c>
      <c r="C800" s="1" t="s">
        <v>20491</v>
      </c>
      <c r="D800" s="1"/>
      <c r="E800" s="1"/>
      <c r="F800" s="1" t="s">
        <v>20115</v>
      </c>
      <c r="G800" s="1" t="s">
        <v>20492</v>
      </c>
      <c r="H800" s="1">
        <v>48061</v>
      </c>
      <c r="I800" s="1">
        <v>1005210</v>
      </c>
      <c r="J800" s="1">
        <v>25.9131</v>
      </c>
      <c r="K800" s="1">
        <v>-97.5214</v>
      </c>
      <c r="L800" s="1"/>
      <c r="M800" s="1" t="s">
        <v>1485</v>
      </c>
      <c r="N800" s="1" t="s">
        <v>9148</v>
      </c>
      <c r="O800" s="1">
        <v>2022</v>
      </c>
      <c r="P800" s="1">
        <v>78520</v>
      </c>
      <c r="Q800" s="1" t="s">
        <v>20493</v>
      </c>
      <c r="R800" s="1"/>
      <c r="S800" s="1" t="s">
        <v>24355</v>
      </c>
      <c r="T800" s="1" t="s">
        <v>6826</v>
      </c>
      <c r="U800" s="1"/>
      <c r="V800" s="1" t="s">
        <v>20494</v>
      </c>
      <c r="W800" s="1" t="s">
        <v>6828</v>
      </c>
    </row>
    <row r="801" spans="1:23" x14ac:dyDescent="0.25">
      <c r="A801" s="1">
        <v>1014325</v>
      </c>
      <c r="B801" s="5" t="str">
        <f>VLOOKUP(H801,'FIPS Basin X-walk'!$A$2:$F$3224,6,FALSE)</f>
        <v>Gulf Coast Basin (LA, TX)</v>
      </c>
      <c r="C801" s="1" t="s">
        <v>26999</v>
      </c>
      <c r="D801" s="1"/>
      <c r="E801" s="1"/>
      <c r="F801" s="1" t="s">
        <v>20120</v>
      </c>
      <c r="G801" s="1" t="s">
        <v>20492</v>
      </c>
      <c r="H801" s="1">
        <v>48061</v>
      </c>
      <c r="I801" s="1">
        <v>1014325</v>
      </c>
      <c r="J801" s="1">
        <v>25.946107000000001</v>
      </c>
      <c r="K801" s="1">
        <v>-97.423559999999995</v>
      </c>
      <c r="L801" s="1"/>
      <c r="M801" s="1" t="s">
        <v>1485</v>
      </c>
      <c r="N801" s="1" t="s">
        <v>9148</v>
      </c>
      <c r="O801" s="1">
        <v>2022</v>
      </c>
      <c r="P801" s="1">
        <v>78526</v>
      </c>
      <c r="Q801" s="1" t="s">
        <v>20120</v>
      </c>
      <c r="R801" s="1"/>
      <c r="S801" s="1" t="s">
        <v>24435</v>
      </c>
      <c r="T801" s="1" t="s">
        <v>6826</v>
      </c>
      <c r="U801" s="1"/>
      <c r="V801" s="1" t="s">
        <v>7297</v>
      </c>
      <c r="W801" s="1" t="s">
        <v>6826</v>
      </c>
    </row>
    <row r="802" spans="1:23" x14ac:dyDescent="0.25">
      <c r="A802" s="1">
        <v>1002847</v>
      </c>
      <c r="B802" s="5" t="str">
        <f>VLOOKUP(H802,'FIPS Basin X-walk'!$A$2:$F$3224,6,FALSE)</f>
        <v>Gulf Coast Basin (LA, TX)</v>
      </c>
      <c r="C802" s="1" t="s">
        <v>13220</v>
      </c>
      <c r="D802" s="1"/>
      <c r="E802" s="1"/>
      <c r="F802" s="1" t="s">
        <v>13221</v>
      </c>
      <c r="G802" s="1" t="s">
        <v>13217</v>
      </c>
      <c r="H802" s="1">
        <v>22023</v>
      </c>
      <c r="I802" s="1">
        <v>1002847</v>
      </c>
      <c r="J802" s="1">
        <v>29.803588999999999</v>
      </c>
      <c r="K802" s="1">
        <v>-93.753746000000007</v>
      </c>
      <c r="L802" s="1"/>
      <c r="M802" s="1" t="s">
        <v>1483</v>
      </c>
      <c r="N802" s="1" t="s">
        <v>13028</v>
      </c>
      <c r="O802" s="1">
        <v>2022</v>
      </c>
      <c r="P802" s="1">
        <v>70631</v>
      </c>
      <c r="Q802" s="1" t="s">
        <v>24029</v>
      </c>
      <c r="R802" s="1"/>
      <c r="S802" s="1" t="s">
        <v>24435</v>
      </c>
      <c r="T802" s="1" t="s">
        <v>6826</v>
      </c>
      <c r="U802" s="1"/>
      <c r="V802" s="1" t="s">
        <v>7090</v>
      </c>
      <c r="W802" s="1" t="s">
        <v>6826</v>
      </c>
    </row>
    <row r="803" spans="1:23" x14ac:dyDescent="0.25">
      <c r="A803" s="1">
        <v>1014135</v>
      </c>
      <c r="B803" s="5" t="str">
        <f>VLOOKUP(H803,'FIPS Basin X-walk'!$A$2:$F$3224,6,FALSE)</f>
        <v>Gulf Coast Basin (LA, TX)</v>
      </c>
      <c r="C803" s="1" t="s">
        <v>26875</v>
      </c>
      <c r="D803" s="1"/>
      <c r="E803" s="1"/>
      <c r="F803" s="1" t="s">
        <v>1710</v>
      </c>
      <c r="G803" s="1" t="s">
        <v>13217</v>
      </c>
      <c r="H803" s="1">
        <v>22023</v>
      </c>
      <c r="I803" s="1">
        <v>1014135</v>
      </c>
      <c r="J803" s="1">
        <v>29.764140000000001</v>
      </c>
      <c r="K803" s="1">
        <v>-93.342370000000003</v>
      </c>
      <c r="L803" s="1" t="s">
        <v>24435</v>
      </c>
      <c r="M803" s="1" t="s">
        <v>1483</v>
      </c>
      <c r="N803" s="1" t="s">
        <v>13028</v>
      </c>
      <c r="O803" s="1">
        <v>2022</v>
      </c>
      <c r="P803" s="1">
        <v>70631</v>
      </c>
      <c r="Q803" s="1" t="s">
        <v>26876</v>
      </c>
      <c r="R803" s="1"/>
      <c r="S803" s="1" t="s">
        <v>24359</v>
      </c>
      <c r="T803" s="1" t="s">
        <v>6826</v>
      </c>
      <c r="U803" s="1"/>
      <c r="V803" s="1" t="s">
        <v>26877</v>
      </c>
      <c r="W803" s="1" t="s">
        <v>6826</v>
      </c>
    </row>
    <row r="804" spans="1:23" x14ac:dyDescent="0.25">
      <c r="A804" s="1">
        <v>1013553</v>
      </c>
      <c r="B804" s="5" t="str">
        <f>VLOOKUP(H804,'FIPS Basin X-walk'!$A$2:$F$3224,6,FALSE)</f>
        <v>Gulf Coast Basin (LA, TX)</v>
      </c>
      <c r="C804" s="1" t="s">
        <v>13218</v>
      </c>
      <c r="D804" s="1"/>
      <c r="E804" s="1"/>
      <c r="F804" s="1" t="s">
        <v>7645</v>
      </c>
      <c r="G804" s="1" t="s">
        <v>13217</v>
      </c>
      <c r="H804" s="1">
        <v>22023</v>
      </c>
      <c r="I804" s="1">
        <v>1013553</v>
      </c>
      <c r="J804" s="1">
        <v>30.038979999999999</v>
      </c>
      <c r="K804" s="1">
        <v>-93.336380000000005</v>
      </c>
      <c r="L804" s="1"/>
      <c r="M804" s="1" t="s">
        <v>1483</v>
      </c>
      <c r="N804" s="1" t="s">
        <v>13028</v>
      </c>
      <c r="O804" s="1">
        <v>2022</v>
      </c>
      <c r="P804" s="1">
        <v>70645</v>
      </c>
      <c r="Q804" s="1" t="s">
        <v>26700</v>
      </c>
      <c r="R804" s="1"/>
      <c r="S804" s="1" t="s">
        <v>24880</v>
      </c>
      <c r="T804" s="1" t="s">
        <v>6826</v>
      </c>
      <c r="U804" s="1"/>
      <c r="V804" s="1" t="s">
        <v>13219</v>
      </c>
      <c r="W804" s="1" t="s">
        <v>6826</v>
      </c>
    </row>
    <row r="805" spans="1:23" x14ac:dyDescent="0.25">
      <c r="A805" s="1">
        <v>1013850</v>
      </c>
      <c r="B805" s="5" t="str">
        <f>VLOOKUP(H805,'FIPS Basin X-walk'!$A$2:$F$3224,6,FALSE)</f>
        <v>Gulf Coast Basin (LA, TX)</v>
      </c>
      <c r="C805" s="1"/>
      <c r="D805" s="1"/>
      <c r="E805" s="1"/>
      <c r="F805" s="1" t="s">
        <v>26778</v>
      </c>
      <c r="G805" s="1" t="s">
        <v>13217</v>
      </c>
      <c r="H805" s="1">
        <v>22023</v>
      </c>
      <c r="I805" s="1">
        <v>1013850</v>
      </c>
      <c r="J805" s="1">
        <v>29.761339</v>
      </c>
      <c r="K805" s="1">
        <v>-93.881777999999997</v>
      </c>
      <c r="L805" s="1"/>
      <c r="M805" s="1" t="s">
        <v>1483</v>
      </c>
      <c r="N805" s="1" t="s">
        <v>13028</v>
      </c>
      <c r="O805" s="1">
        <v>2022</v>
      </c>
      <c r="P805" s="1">
        <v>70631</v>
      </c>
      <c r="Q805" s="1" t="s">
        <v>24281</v>
      </c>
      <c r="R805" s="1"/>
      <c r="S805" s="1" t="s">
        <v>24435</v>
      </c>
      <c r="T805" s="1" t="s">
        <v>6826</v>
      </c>
      <c r="U805" s="1"/>
      <c r="V805" s="1" t="s">
        <v>7090</v>
      </c>
      <c r="W805" s="1" t="s">
        <v>6826</v>
      </c>
    </row>
    <row r="806" spans="1:23" x14ac:dyDescent="0.25">
      <c r="A806" s="1">
        <v>1002259</v>
      </c>
      <c r="B806" s="5" t="str">
        <f>VLOOKUP(H806,'FIPS Basin X-walk'!$A$2:$F$3224,6,FALSE)</f>
        <v>Gulf Coast Basin (LA, TX)</v>
      </c>
      <c r="C806" s="1" t="s">
        <v>13215</v>
      </c>
      <c r="D806" s="1"/>
      <c r="E806" s="1"/>
      <c r="F806" s="1" t="s">
        <v>13216</v>
      </c>
      <c r="G806" s="1" t="s">
        <v>13217</v>
      </c>
      <c r="H806" s="1">
        <v>22023</v>
      </c>
      <c r="I806" s="1">
        <v>1002259</v>
      </c>
      <c r="J806" s="1">
        <v>29.747769999999999</v>
      </c>
      <c r="K806" s="1">
        <v>-93.871629999999996</v>
      </c>
      <c r="L806" s="1" t="s">
        <v>24359</v>
      </c>
      <c r="M806" s="1" t="s">
        <v>1483</v>
      </c>
      <c r="N806" s="1" t="s">
        <v>13028</v>
      </c>
      <c r="O806" s="1">
        <v>2022</v>
      </c>
      <c r="P806" s="1">
        <v>70631</v>
      </c>
      <c r="Q806" s="1" t="s">
        <v>58</v>
      </c>
      <c r="R806" s="1"/>
      <c r="S806" s="1" t="s">
        <v>24880</v>
      </c>
      <c r="T806" s="1" t="s">
        <v>6826</v>
      </c>
      <c r="U806" s="1"/>
      <c r="V806" s="1" t="s">
        <v>13110</v>
      </c>
      <c r="W806" s="1" t="s">
        <v>6826</v>
      </c>
    </row>
    <row r="807" spans="1:23" x14ac:dyDescent="0.25">
      <c r="A807" s="1">
        <v>1007352</v>
      </c>
      <c r="B807" s="5" t="str">
        <f>VLOOKUP(H807,'FIPS Basin X-walk'!$A$2:$F$3224,6,FALSE)</f>
        <v>Gulf Coast Basin (LA, TX)</v>
      </c>
      <c r="C807" s="1" t="s">
        <v>21124</v>
      </c>
      <c r="D807" s="1"/>
      <c r="E807" s="1"/>
      <c r="F807" s="1" t="s">
        <v>21125</v>
      </c>
      <c r="G807" s="1" t="s">
        <v>13217</v>
      </c>
      <c r="H807" s="1">
        <v>22023</v>
      </c>
      <c r="I807" s="1">
        <v>1007352</v>
      </c>
      <c r="J807" s="1">
        <v>30.006606999999999</v>
      </c>
      <c r="K807" s="1">
        <v>-92.782745000000006</v>
      </c>
      <c r="L807" s="1"/>
      <c r="M807" s="1" t="s">
        <v>1483</v>
      </c>
      <c r="N807" s="1" t="s">
        <v>13028</v>
      </c>
      <c r="O807" s="1">
        <v>2022</v>
      </c>
      <c r="P807" s="1">
        <v>70549</v>
      </c>
      <c r="Q807" s="1" t="s">
        <v>25853</v>
      </c>
      <c r="R807" s="1"/>
      <c r="S807" s="1" t="s">
        <v>24399</v>
      </c>
      <c r="T807" s="1" t="s">
        <v>6826</v>
      </c>
      <c r="U807" s="1"/>
      <c r="V807" s="1" t="s">
        <v>13153</v>
      </c>
      <c r="W807" s="1" t="s">
        <v>6826</v>
      </c>
    </row>
    <row r="808" spans="1:23" x14ac:dyDescent="0.25">
      <c r="A808" s="1">
        <v>1013264</v>
      </c>
      <c r="B808" s="5" t="str">
        <f>VLOOKUP(H808,'FIPS Basin X-walk'!$A$2:$F$3224,6,FALSE)</f>
        <v>Powder River Basin</v>
      </c>
      <c r="C808" s="1" t="s">
        <v>23672</v>
      </c>
      <c r="D808" s="1"/>
      <c r="E808" s="1"/>
      <c r="F808" s="1" t="s">
        <v>1522</v>
      </c>
      <c r="G808" s="1" t="s">
        <v>1534</v>
      </c>
      <c r="H808" s="1">
        <v>56005</v>
      </c>
      <c r="I808" s="1">
        <v>1013264</v>
      </c>
      <c r="J808" s="1">
        <v>43.734949999999998</v>
      </c>
      <c r="K808" s="1">
        <v>-105.404</v>
      </c>
      <c r="L808" s="1"/>
      <c r="M808" s="1" t="s">
        <v>1507</v>
      </c>
      <c r="N808" s="1" t="s">
        <v>9093</v>
      </c>
      <c r="O808" s="1">
        <v>2022</v>
      </c>
      <c r="P808" s="1">
        <v>80202</v>
      </c>
      <c r="Q808" s="1" t="s">
        <v>1074</v>
      </c>
      <c r="R808" s="1"/>
      <c r="S808" s="1">
        <v>211120</v>
      </c>
      <c r="T808" s="1" t="s">
        <v>7005</v>
      </c>
      <c r="U808" s="1"/>
      <c r="V808" s="1" t="s">
        <v>23673</v>
      </c>
      <c r="W808" s="1" t="s">
        <v>6826</v>
      </c>
    </row>
    <row r="809" spans="1:23" x14ac:dyDescent="0.25">
      <c r="A809" s="1">
        <v>1000050</v>
      </c>
      <c r="B809" s="5" t="str">
        <f>VLOOKUP(H809,'FIPS Basin X-walk'!$A$2:$F$3224,6,FALSE)</f>
        <v>Powder River Basin</v>
      </c>
      <c r="C809" s="1" t="s">
        <v>23357</v>
      </c>
      <c r="D809" s="1"/>
      <c r="E809" s="1" t="s">
        <v>6828</v>
      </c>
      <c r="F809" s="1" t="s">
        <v>23352</v>
      </c>
      <c r="G809" s="1" t="s">
        <v>1534</v>
      </c>
      <c r="H809" s="1">
        <v>56005</v>
      </c>
      <c r="I809" s="1">
        <v>1000050</v>
      </c>
      <c r="J809" s="1">
        <v>44.286200000000001</v>
      </c>
      <c r="K809" s="1">
        <v>-105.3843</v>
      </c>
      <c r="L809" s="1"/>
      <c r="M809" s="1" t="s">
        <v>1494</v>
      </c>
      <c r="N809" s="1" t="s">
        <v>8128</v>
      </c>
      <c r="O809" s="1">
        <v>2022</v>
      </c>
      <c r="P809" s="1">
        <v>82718</v>
      </c>
      <c r="Q809" s="1" t="s">
        <v>23365</v>
      </c>
      <c r="R809" s="1"/>
      <c r="S809" s="1" t="s">
        <v>24355</v>
      </c>
      <c r="T809" s="1" t="s">
        <v>6826</v>
      </c>
      <c r="U809" s="1"/>
      <c r="V809" s="1" t="s">
        <v>23366</v>
      </c>
      <c r="W809" s="1" t="s">
        <v>6828</v>
      </c>
    </row>
    <row r="810" spans="1:23" x14ac:dyDescent="0.25">
      <c r="A810" s="1">
        <v>1000465</v>
      </c>
      <c r="B810" s="5" t="str">
        <f>VLOOKUP(H810,'FIPS Basin X-walk'!$A$2:$F$3224,6,FALSE)</f>
        <v>Powder River Basin</v>
      </c>
      <c r="C810" s="1" t="s">
        <v>23351</v>
      </c>
      <c r="D810" s="1"/>
      <c r="E810" s="1" t="s">
        <v>6828</v>
      </c>
      <c r="F810" s="1" t="s">
        <v>23352</v>
      </c>
      <c r="G810" s="1" t="s">
        <v>1534</v>
      </c>
      <c r="H810" s="1">
        <v>56005</v>
      </c>
      <c r="I810" s="1">
        <v>1000465</v>
      </c>
      <c r="J810" s="1">
        <v>44.2911</v>
      </c>
      <c r="K810" s="1">
        <v>-105.3815</v>
      </c>
      <c r="L810" s="1"/>
      <c r="M810" s="1" t="s">
        <v>1494</v>
      </c>
      <c r="N810" s="1" t="s">
        <v>8128</v>
      </c>
      <c r="O810" s="1">
        <v>2022</v>
      </c>
      <c r="P810" s="1">
        <v>82718</v>
      </c>
      <c r="Q810" s="1" t="s">
        <v>23353</v>
      </c>
      <c r="R810" s="1"/>
      <c r="S810" s="1" t="s">
        <v>24355</v>
      </c>
      <c r="T810" s="1" t="s">
        <v>6826</v>
      </c>
      <c r="U810" s="1"/>
      <c r="V810" s="1" t="s">
        <v>8009</v>
      </c>
      <c r="W810" s="1" t="s">
        <v>6828</v>
      </c>
    </row>
    <row r="811" spans="1:23" x14ac:dyDescent="0.25">
      <c r="A811" s="1">
        <v>1000528</v>
      </c>
      <c r="B811" s="5" t="str">
        <f>VLOOKUP(H811,'FIPS Basin X-walk'!$A$2:$F$3224,6,FALSE)</f>
        <v>Powder River Basin</v>
      </c>
      <c r="C811" s="1" t="s">
        <v>23351</v>
      </c>
      <c r="D811" s="1"/>
      <c r="E811" s="1" t="s">
        <v>6828</v>
      </c>
      <c r="F811" s="1" t="s">
        <v>23352</v>
      </c>
      <c r="G811" s="1" t="s">
        <v>1534</v>
      </c>
      <c r="H811" s="1">
        <v>56005</v>
      </c>
      <c r="I811" s="1">
        <v>1000528</v>
      </c>
      <c r="J811" s="1">
        <v>44.289200000000001</v>
      </c>
      <c r="K811" s="1">
        <v>-105.37949999999999</v>
      </c>
      <c r="L811" s="1"/>
      <c r="M811" s="1" t="s">
        <v>1494</v>
      </c>
      <c r="N811" s="1" t="s">
        <v>8128</v>
      </c>
      <c r="O811" s="1">
        <v>2022</v>
      </c>
      <c r="P811" s="1">
        <v>82718</v>
      </c>
      <c r="Q811" s="1" t="s">
        <v>23354</v>
      </c>
      <c r="R811" s="1"/>
      <c r="S811" s="1" t="s">
        <v>24355</v>
      </c>
      <c r="T811" s="1" t="s">
        <v>6826</v>
      </c>
      <c r="U811" s="1"/>
      <c r="V811" s="1" t="s">
        <v>24546</v>
      </c>
      <c r="W811" s="1" t="s">
        <v>6828</v>
      </c>
    </row>
    <row r="812" spans="1:23" x14ac:dyDescent="0.25">
      <c r="A812" s="1">
        <v>1000562</v>
      </c>
      <c r="B812" s="5" t="str">
        <f>VLOOKUP(H812,'FIPS Basin X-walk'!$A$2:$F$3224,6,FALSE)</f>
        <v>Powder River Basin</v>
      </c>
      <c r="C812" s="1" t="s">
        <v>23348</v>
      </c>
      <c r="D812" s="1"/>
      <c r="E812" s="1" t="s">
        <v>6828</v>
      </c>
      <c r="F812" s="1" t="s">
        <v>23349</v>
      </c>
      <c r="G812" s="1" t="s">
        <v>1534</v>
      </c>
      <c r="H812" s="1">
        <v>56005</v>
      </c>
      <c r="I812" s="1">
        <v>1000562</v>
      </c>
      <c r="J812" s="1">
        <v>44.390099999999997</v>
      </c>
      <c r="K812" s="1">
        <v>-105.45910000000001</v>
      </c>
      <c r="L812" s="1"/>
      <c r="M812" s="1" t="s">
        <v>1494</v>
      </c>
      <c r="N812" s="1" t="s">
        <v>8128</v>
      </c>
      <c r="O812" s="1">
        <v>2022</v>
      </c>
      <c r="P812" s="1">
        <v>82716</v>
      </c>
      <c r="Q812" s="1" t="s">
        <v>23350</v>
      </c>
      <c r="R812" s="1"/>
      <c r="S812" s="1" t="s">
        <v>24355</v>
      </c>
      <c r="T812" s="1" t="s">
        <v>6826</v>
      </c>
      <c r="U812" s="1"/>
      <c r="V812" s="1" t="s">
        <v>15803</v>
      </c>
      <c r="W812" s="1" t="s">
        <v>6828</v>
      </c>
    </row>
    <row r="813" spans="1:23" x14ac:dyDescent="0.25">
      <c r="A813" s="1">
        <v>1000827</v>
      </c>
      <c r="B813" s="5" t="str">
        <f>VLOOKUP(H813,'FIPS Basin X-walk'!$A$2:$F$3224,6,FALSE)</f>
        <v>Powder River Basin</v>
      </c>
      <c r="C813" s="1" t="s">
        <v>23357</v>
      </c>
      <c r="D813" s="1"/>
      <c r="E813" s="1"/>
      <c r="F813" s="1" t="s">
        <v>23352</v>
      </c>
      <c r="G813" s="1" t="s">
        <v>1534</v>
      </c>
      <c r="H813" s="1">
        <v>56005</v>
      </c>
      <c r="I813" s="1">
        <v>1000827</v>
      </c>
      <c r="J813" s="1">
        <v>44.285299999999999</v>
      </c>
      <c r="K813" s="1">
        <v>-105.3841</v>
      </c>
      <c r="L813" s="1"/>
      <c r="M813" s="1" t="s">
        <v>1494</v>
      </c>
      <c r="N813" s="1" t="s">
        <v>8128</v>
      </c>
      <c r="O813" s="1">
        <v>2022</v>
      </c>
      <c r="P813" s="1">
        <v>82718</v>
      </c>
      <c r="Q813" s="1" t="s">
        <v>23358</v>
      </c>
      <c r="R813" s="1"/>
      <c r="S813" s="1" t="s">
        <v>24355</v>
      </c>
      <c r="T813" s="1" t="s">
        <v>6826</v>
      </c>
      <c r="U813" s="1"/>
      <c r="V813" s="1" t="s">
        <v>8009</v>
      </c>
      <c r="W813" s="1" t="s">
        <v>6828</v>
      </c>
    </row>
    <row r="814" spans="1:23" x14ac:dyDescent="0.25">
      <c r="A814" s="1">
        <v>1001028</v>
      </c>
      <c r="B814" s="5" t="str">
        <f>VLOOKUP(H814,'FIPS Basin X-walk'!$A$2:$F$3224,6,FALSE)</f>
        <v>Powder River Basin</v>
      </c>
      <c r="C814" s="1" t="s">
        <v>23359</v>
      </c>
      <c r="D814" s="1"/>
      <c r="E814" s="1" t="s">
        <v>6828</v>
      </c>
      <c r="F814" s="1" t="s">
        <v>23352</v>
      </c>
      <c r="G814" s="1" t="s">
        <v>1534</v>
      </c>
      <c r="H814" s="1">
        <v>56005</v>
      </c>
      <c r="I814" s="1">
        <v>1001028</v>
      </c>
      <c r="J814" s="1">
        <v>44.288600000000002</v>
      </c>
      <c r="K814" s="1">
        <v>-105.3847</v>
      </c>
      <c r="L814" s="1"/>
      <c r="M814" s="1" t="s">
        <v>1494</v>
      </c>
      <c r="N814" s="1" t="s">
        <v>8128</v>
      </c>
      <c r="O814" s="1">
        <v>2022</v>
      </c>
      <c r="P814" s="1">
        <v>82716</v>
      </c>
      <c r="Q814" s="1" t="s">
        <v>23360</v>
      </c>
      <c r="R814" s="1"/>
      <c r="S814" s="1" t="s">
        <v>24355</v>
      </c>
      <c r="T814" s="1" t="s">
        <v>6826</v>
      </c>
      <c r="U814" s="1"/>
      <c r="V814" s="1" t="s">
        <v>23361</v>
      </c>
      <c r="W814" s="1" t="s">
        <v>6828</v>
      </c>
    </row>
    <row r="815" spans="1:23" x14ac:dyDescent="0.25">
      <c r="A815" s="1">
        <v>1001125</v>
      </c>
      <c r="B815" s="5" t="str">
        <f>VLOOKUP(H815,'FIPS Basin X-walk'!$A$2:$F$3224,6,FALSE)</f>
        <v>Powder River Basin</v>
      </c>
      <c r="C815" s="1" t="s">
        <v>23357</v>
      </c>
      <c r="D815" s="1"/>
      <c r="E815" s="1" t="s">
        <v>6828</v>
      </c>
      <c r="F815" s="1" t="s">
        <v>23352</v>
      </c>
      <c r="G815" s="1" t="s">
        <v>1534</v>
      </c>
      <c r="H815" s="1">
        <v>56005</v>
      </c>
      <c r="I815" s="1">
        <v>1001125</v>
      </c>
      <c r="J815" s="1">
        <v>44.285299999999999</v>
      </c>
      <c r="K815" s="1">
        <v>-105.3841</v>
      </c>
      <c r="L815" s="1"/>
      <c r="M815" s="1" t="s">
        <v>1494</v>
      </c>
      <c r="N815" s="1" t="s">
        <v>8128</v>
      </c>
      <c r="O815" s="1">
        <v>2022</v>
      </c>
      <c r="P815" s="1">
        <v>82718</v>
      </c>
      <c r="Q815" s="1" t="s">
        <v>23369</v>
      </c>
      <c r="R815" s="1"/>
      <c r="S815" s="1" t="s">
        <v>24355</v>
      </c>
      <c r="T815" s="1" t="s">
        <v>6826</v>
      </c>
      <c r="U815" s="1"/>
      <c r="V815" s="1" t="s">
        <v>8009</v>
      </c>
      <c r="W815" s="1" t="s">
        <v>6828</v>
      </c>
    </row>
    <row r="816" spans="1:23" x14ac:dyDescent="0.25">
      <c r="A816" s="1">
        <v>1012535</v>
      </c>
      <c r="B816" s="5" t="str">
        <f>VLOOKUP(H816,'FIPS Basin X-walk'!$A$2:$F$3224,6,FALSE)</f>
        <v>Powder River Basin</v>
      </c>
      <c r="C816" s="1" t="s">
        <v>23728</v>
      </c>
      <c r="D816" s="1"/>
      <c r="E816" s="1"/>
      <c r="F816" s="1" t="s">
        <v>23349</v>
      </c>
      <c r="G816" s="1" t="s">
        <v>1534</v>
      </c>
      <c r="H816" s="1">
        <v>56005</v>
      </c>
      <c r="I816" s="1">
        <v>1012535</v>
      </c>
      <c r="J816" s="1">
        <v>44.452416700000001</v>
      </c>
      <c r="K816" s="1">
        <v>-105.58280600000001</v>
      </c>
      <c r="L816" s="1"/>
      <c r="M816" s="1" t="s">
        <v>1494</v>
      </c>
      <c r="N816" s="1" t="s">
        <v>8128</v>
      </c>
      <c r="O816" s="1">
        <v>2022</v>
      </c>
      <c r="P816" s="1">
        <v>82716</v>
      </c>
      <c r="Q816" s="1" t="s">
        <v>363</v>
      </c>
      <c r="R816" s="1"/>
      <c r="S816" s="1">
        <v>486210</v>
      </c>
      <c r="T816" s="1" t="s">
        <v>6826</v>
      </c>
      <c r="U816" s="1"/>
      <c r="V816" s="1" t="s">
        <v>23729</v>
      </c>
      <c r="W816" s="1" t="s">
        <v>6826</v>
      </c>
    </row>
    <row r="817" spans="1:23" x14ac:dyDescent="0.25">
      <c r="A817" s="1">
        <v>1003205</v>
      </c>
      <c r="B817" s="5" t="str">
        <f>VLOOKUP(H817,'FIPS Basin X-walk'!$A$2:$F$3224,6,FALSE)</f>
        <v>Piedmont-Blue Ridge Prov</v>
      </c>
      <c r="C817" s="1" t="s">
        <v>22193</v>
      </c>
      <c r="D817" s="1"/>
      <c r="E817" s="1"/>
      <c r="F817" s="1" t="s">
        <v>22194</v>
      </c>
      <c r="G817" s="1" t="s">
        <v>12722</v>
      </c>
      <c r="H817" s="1">
        <v>51031</v>
      </c>
      <c r="I817" s="1">
        <v>1003205</v>
      </c>
      <c r="J817" s="1">
        <v>37.133749999999999</v>
      </c>
      <c r="K817" s="1">
        <v>-79.264039999999994</v>
      </c>
      <c r="L817" s="1"/>
      <c r="M817" s="1" t="s">
        <v>1486</v>
      </c>
      <c r="N817" s="1" t="s">
        <v>15119</v>
      </c>
      <c r="O817" s="1">
        <v>2022</v>
      </c>
      <c r="P817" s="1">
        <v>24517</v>
      </c>
      <c r="Q817" s="1" t="s">
        <v>22195</v>
      </c>
      <c r="R817" s="1"/>
      <c r="S817" s="1" t="s">
        <v>24475</v>
      </c>
      <c r="T817" s="1" t="s">
        <v>6826</v>
      </c>
      <c r="U817" s="1"/>
      <c r="V817" s="1" t="s">
        <v>7701</v>
      </c>
      <c r="W817" s="1" t="s">
        <v>6826</v>
      </c>
    </row>
    <row r="818" spans="1:23" x14ac:dyDescent="0.25">
      <c r="A818" s="1">
        <v>1001790</v>
      </c>
      <c r="B818" s="5" t="str">
        <f>VLOOKUP(H818,'FIPS Basin X-walk'!$A$2:$F$3224,6,FALSE)</f>
        <v>Powder River Basin</v>
      </c>
      <c r="C818" s="1"/>
      <c r="D818" s="1"/>
      <c r="E818" s="1"/>
      <c r="F818" s="1" t="s">
        <v>23349</v>
      </c>
      <c r="G818" s="1" t="s">
        <v>12722</v>
      </c>
      <c r="H818" s="1">
        <v>56005</v>
      </c>
      <c r="I818" s="1">
        <v>1001790</v>
      </c>
      <c r="J818" s="1">
        <v>43.8414763490387</v>
      </c>
      <c r="K818" s="1">
        <v>-105.362308513496</v>
      </c>
      <c r="L818" s="1"/>
      <c r="M818" s="1" t="s">
        <v>1494</v>
      </c>
      <c r="N818" s="1" t="s">
        <v>8128</v>
      </c>
      <c r="O818" s="1">
        <v>2022</v>
      </c>
      <c r="P818" s="1">
        <v>82716</v>
      </c>
      <c r="Q818" s="1" t="s">
        <v>79</v>
      </c>
      <c r="R818" s="1"/>
      <c r="S818" s="1" t="s">
        <v>24399</v>
      </c>
      <c r="T818" s="1" t="s">
        <v>6826</v>
      </c>
      <c r="U818" s="1"/>
      <c r="V818" s="1" t="s">
        <v>9103</v>
      </c>
      <c r="W818" s="1" t="s">
        <v>6826</v>
      </c>
    </row>
    <row r="819" spans="1:23" x14ac:dyDescent="0.25">
      <c r="A819" s="1">
        <v>1011229</v>
      </c>
      <c r="B819" s="5" t="str">
        <f>VLOOKUP(H819,'FIPS Basin X-walk'!$A$2:$F$3224,6,FALSE)</f>
        <v>Powder River Basin</v>
      </c>
      <c r="C819" s="1"/>
      <c r="D819" s="1"/>
      <c r="E819" s="1"/>
      <c r="F819" s="1" t="s">
        <v>23349</v>
      </c>
      <c r="G819" s="1" t="s">
        <v>12722</v>
      </c>
      <c r="H819" s="1">
        <v>56005</v>
      </c>
      <c r="I819" s="1">
        <v>1011229</v>
      </c>
      <c r="J819" s="1">
        <v>44.392560000000003</v>
      </c>
      <c r="K819" s="1">
        <v>-105.49038299999999</v>
      </c>
      <c r="L819" s="1"/>
      <c r="M819" s="1" t="s">
        <v>1494</v>
      </c>
      <c r="N819" s="1" t="s">
        <v>8128</v>
      </c>
      <c r="O819" s="1">
        <v>2022</v>
      </c>
      <c r="P819" s="1">
        <v>82716</v>
      </c>
      <c r="Q819" s="1" t="s">
        <v>23367</v>
      </c>
      <c r="R819" s="1"/>
      <c r="S819" s="1" t="s">
        <v>24358</v>
      </c>
      <c r="T819" s="1" t="s">
        <v>6826</v>
      </c>
      <c r="U819" s="1"/>
      <c r="V819" s="1" t="s">
        <v>23368</v>
      </c>
      <c r="W819" s="1" t="s">
        <v>6826</v>
      </c>
    </row>
    <row r="820" spans="1:23" x14ac:dyDescent="0.25">
      <c r="A820" s="1">
        <v>1012037</v>
      </c>
      <c r="B820" s="5" t="str">
        <f>VLOOKUP(H820,'FIPS Basin X-walk'!$A$2:$F$3224,6,FALSE)</f>
        <v>Powder River Basin</v>
      </c>
      <c r="C820" s="1" t="s">
        <v>23355</v>
      </c>
      <c r="D820" s="1"/>
      <c r="E820" s="1"/>
      <c r="F820" s="1" t="s">
        <v>23349</v>
      </c>
      <c r="G820" s="1" t="s">
        <v>12722</v>
      </c>
      <c r="H820" s="1">
        <v>56005</v>
      </c>
      <c r="I820" s="1">
        <v>1012037</v>
      </c>
      <c r="J820" s="1">
        <v>43.852739999999997</v>
      </c>
      <c r="K820" s="1">
        <v>-105.77781</v>
      </c>
      <c r="L820" s="1"/>
      <c r="M820" s="1" t="s">
        <v>1494</v>
      </c>
      <c r="N820" s="1" t="s">
        <v>8128</v>
      </c>
      <c r="O820" s="1">
        <v>2022</v>
      </c>
      <c r="P820" s="1">
        <v>82716</v>
      </c>
      <c r="Q820" s="1" t="s">
        <v>374</v>
      </c>
      <c r="R820" s="1"/>
      <c r="S820" s="1" t="s">
        <v>24836</v>
      </c>
      <c r="T820" s="1" t="s">
        <v>6826</v>
      </c>
      <c r="U820" s="1"/>
      <c r="V820" s="1" t="s">
        <v>23356</v>
      </c>
      <c r="W820" s="1" t="s">
        <v>6826</v>
      </c>
    </row>
    <row r="821" spans="1:23" x14ac:dyDescent="0.25">
      <c r="A821" s="1">
        <v>1012177</v>
      </c>
      <c r="B821" s="5" t="str">
        <f>VLOOKUP(H821,'FIPS Basin X-walk'!$A$2:$F$3224,6,FALSE)</f>
        <v>Powder River Basin</v>
      </c>
      <c r="C821" s="1" t="s">
        <v>23362</v>
      </c>
      <c r="D821" s="1"/>
      <c r="E821" s="1"/>
      <c r="F821" s="1" t="s">
        <v>23349</v>
      </c>
      <c r="G821" s="1" t="s">
        <v>12722</v>
      </c>
      <c r="H821" s="1">
        <v>56005</v>
      </c>
      <c r="I821" s="1">
        <v>1012177</v>
      </c>
      <c r="J821" s="1">
        <v>44.297690000000003</v>
      </c>
      <c r="K821" s="1">
        <v>-105.48555</v>
      </c>
      <c r="L821" s="1"/>
      <c r="M821" s="1" t="s">
        <v>1494</v>
      </c>
      <c r="N821" s="1" t="s">
        <v>8128</v>
      </c>
      <c r="O821" s="1">
        <v>2022</v>
      </c>
      <c r="P821" s="1">
        <v>82716</v>
      </c>
      <c r="Q821" s="1" t="s">
        <v>728</v>
      </c>
      <c r="R821" s="1"/>
      <c r="S821" s="1" t="s">
        <v>24399</v>
      </c>
      <c r="T821" s="1" t="s">
        <v>6826</v>
      </c>
      <c r="U821" s="1"/>
      <c r="V821" s="1" t="s">
        <v>23356</v>
      </c>
      <c r="W821" s="1" t="s">
        <v>6826</v>
      </c>
    </row>
    <row r="822" spans="1:23" x14ac:dyDescent="0.25">
      <c r="A822" s="1">
        <v>1010693</v>
      </c>
      <c r="B822" s="5" t="str">
        <f>VLOOKUP(H822,'FIPS Basin X-walk'!$A$2:$F$3224,6,FALSE)</f>
        <v>Piedmont-Blue Ridge Prov</v>
      </c>
      <c r="C822" s="1" t="s">
        <v>22189</v>
      </c>
      <c r="D822" s="1"/>
      <c r="E822" s="1"/>
      <c r="F822" s="1" t="s">
        <v>22190</v>
      </c>
      <c r="G822" s="1" t="s">
        <v>12722</v>
      </c>
      <c r="H822" s="1">
        <v>51031</v>
      </c>
      <c r="I822" s="1">
        <v>1010693</v>
      </c>
      <c r="J822" s="1">
        <v>37.279997000000002</v>
      </c>
      <c r="K822" s="1">
        <v>-79.158709999999999</v>
      </c>
      <c r="L822" s="1"/>
      <c r="M822" s="1" t="s">
        <v>1486</v>
      </c>
      <c r="N822" s="1" t="s">
        <v>15119</v>
      </c>
      <c r="O822" s="1">
        <v>2022</v>
      </c>
      <c r="P822" s="1">
        <v>24588</v>
      </c>
      <c r="Q822" s="1" t="s">
        <v>22191</v>
      </c>
      <c r="R822" s="1"/>
      <c r="S822" s="1" t="s">
        <v>24358</v>
      </c>
      <c r="T822" s="1" t="s">
        <v>6826</v>
      </c>
      <c r="U822" s="1"/>
      <c r="V822" s="1" t="s">
        <v>22192</v>
      </c>
      <c r="W822" s="1" t="s">
        <v>6826</v>
      </c>
    </row>
    <row r="823" spans="1:23" x14ac:dyDescent="0.25">
      <c r="A823" s="1">
        <v>1006449</v>
      </c>
      <c r="B823" s="5" t="str">
        <f>VLOOKUP(H823,'FIPS Basin X-walk'!$A$2:$F$3224,6,FALSE)</f>
        <v>Cincinnati Arch</v>
      </c>
      <c r="C823" s="1" t="s">
        <v>12720</v>
      </c>
      <c r="D823" s="1"/>
      <c r="E823" s="1"/>
      <c r="F823" s="1" t="s">
        <v>12721</v>
      </c>
      <c r="G823" s="1" t="s">
        <v>12722</v>
      </c>
      <c r="H823" s="1">
        <v>21037</v>
      </c>
      <c r="I823" s="1">
        <v>1006449</v>
      </c>
      <c r="J823" s="1">
        <v>39.036720000000003</v>
      </c>
      <c r="K823" s="1">
        <v>-84.390190000000004</v>
      </c>
      <c r="L823" s="1"/>
      <c r="M823" s="1" t="s">
        <v>1497</v>
      </c>
      <c r="N823" s="1" t="s">
        <v>12675</v>
      </c>
      <c r="O823" s="1">
        <v>2022</v>
      </c>
      <c r="P823" s="1">
        <v>41085</v>
      </c>
      <c r="Q823" s="1" t="s">
        <v>25720</v>
      </c>
      <c r="R823" s="1"/>
      <c r="S823" s="1" t="s">
        <v>24357</v>
      </c>
      <c r="T823" s="1" t="s">
        <v>6826</v>
      </c>
      <c r="U823" s="1"/>
      <c r="V823" s="1" t="s">
        <v>7844</v>
      </c>
      <c r="W823" s="1" t="s">
        <v>6826</v>
      </c>
    </row>
    <row r="824" spans="1:23" x14ac:dyDescent="0.25">
      <c r="A824" s="1">
        <v>1011318</v>
      </c>
      <c r="B824" s="5" t="str">
        <f>VLOOKUP(H824,'FIPS Basin X-walk'!$A$2:$F$3224,6,FALSE)</f>
        <v>Powder River Basin</v>
      </c>
      <c r="C824" s="1" t="s">
        <v>23363</v>
      </c>
      <c r="D824" s="1"/>
      <c r="E824" s="1"/>
      <c r="F824" s="1" t="s">
        <v>1955</v>
      </c>
      <c r="G824" s="1" t="s">
        <v>12722</v>
      </c>
      <c r="H824" s="1">
        <v>56005</v>
      </c>
      <c r="I824" s="1">
        <v>1011318</v>
      </c>
      <c r="J824" s="1">
        <v>43.751882999999999</v>
      </c>
      <c r="K824" s="1">
        <v>-105.49133500000001</v>
      </c>
      <c r="L824" s="1"/>
      <c r="M824" s="1" t="s">
        <v>1494</v>
      </c>
      <c r="N824" s="1" t="s">
        <v>8128</v>
      </c>
      <c r="O824" s="1">
        <v>2022</v>
      </c>
      <c r="P824" s="1">
        <v>82732</v>
      </c>
      <c r="Q824" s="1" t="s">
        <v>1020</v>
      </c>
      <c r="R824" s="1" t="s">
        <v>24489</v>
      </c>
      <c r="S824" s="1" t="s">
        <v>24399</v>
      </c>
      <c r="T824" s="1" t="s">
        <v>6826</v>
      </c>
      <c r="U824" s="1"/>
      <c r="V824" s="1" t="s">
        <v>23364</v>
      </c>
      <c r="W824" s="1" t="s">
        <v>6826</v>
      </c>
    </row>
    <row r="825" spans="1:23" x14ac:dyDescent="0.25">
      <c r="A825" s="1">
        <v>1006566</v>
      </c>
      <c r="B825" s="5" t="str">
        <f>VLOOKUP(H825,'FIPS Basin X-walk'!$A$2:$F$3224,6,FALSE)</f>
        <v>Anadarko Basin</v>
      </c>
      <c r="C825" s="1" t="s">
        <v>18350</v>
      </c>
      <c r="D825" s="1"/>
      <c r="E825" s="1"/>
      <c r="F825" s="1" t="s">
        <v>18351</v>
      </c>
      <c r="G825" s="1" t="s">
        <v>2107</v>
      </c>
      <c r="H825" s="1">
        <v>40017</v>
      </c>
      <c r="I825" s="1">
        <v>1006566</v>
      </c>
      <c r="J825" s="1">
        <v>35.4711</v>
      </c>
      <c r="K825" s="1">
        <v>-97.673299999999998</v>
      </c>
      <c r="L825" s="1"/>
      <c r="M825" s="1" t="s">
        <v>1495</v>
      </c>
      <c r="N825" s="1" t="s">
        <v>9115</v>
      </c>
      <c r="O825" s="1">
        <v>2022</v>
      </c>
      <c r="P825" s="1">
        <v>73127</v>
      </c>
      <c r="Q825" s="1" t="s">
        <v>18352</v>
      </c>
      <c r="R825" s="1"/>
      <c r="S825" s="1" t="s">
        <v>24355</v>
      </c>
      <c r="T825" s="1" t="s">
        <v>6826</v>
      </c>
      <c r="U825" s="1"/>
      <c r="V825" s="1" t="s">
        <v>18353</v>
      </c>
      <c r="W825" s="1" t="s">
        <v>6828</v>
      </c>
    </row>
    <row r="826" spans="1:23" x14ac:dyDescent="0.25">
      <c r="A826" s="1">
        <v>1001589</v>
      </c>
      <c r="B826" s="5" t="str">
        <f>VLOOKUP(H826,'FIPS Basin X-walk'!$A$2:$F$3224,6,FALSE)</f>
        <v>Anadarko Basin</v>
      </c>
      <c r="C826" s="1"/>
      <c r="D826" s="1"/>
      <c r="E826" s="1"/>
      <c r="F826" s="1" t="s">
        <v>2026</v>
      </c>
      <c r="G826" s="1" t="s">
        <v>18347</v>
      </c>
      <c r="H826" s="1">
        <v>40017</v>
      </c>
      <c r="I826" s="1">
        <v>1001589</v>
      </c>
      <c r="J826" s="1">
        <v>35.534999999999997</v>
      </c>
      <c r="K826" s="1">
        <v>-98.099000000000004</v>
      </c>
      <c r="L826" s="1"/>
      <c r="M826" s="1" t="s">
        <v>1495</v>
      </c>
      <c r="N826" s="1" t="s">
        <v>9115</v>
      </c>
      <c r="O826" s="1">
        <v>2022</v>
      </c>
      <c r="P826" s="1">
        <v>73014</v>
      </c>
      <c r="Q826" s="1" t="s">
        <v>386</v>
      </c>
      <c r="R826" s="1"/>
      <c r="S826" s="1" t="s">
        <v>24399</v>
      </c>
      <c r="T826" s="1" t="s">
        <v>6826</v>
      </c>
      <c r="U826" s="1"/>
      <c r="V826" s="1" t="s">
        <v>13029</v>
      </c>
      <c r="W826" s="1" t="s">
        <v>6826</v>
      </c>
    </row>
    <row r="827" spans="1:23" x14ac:dyDescent="0.25">
      <c r="A827" s="1">
        <v>1002474</v>
      </c>
      <c r="B827" s="5" t="str">
        <f>VLOOKUP(H827,'FIPS Basin X-walk'!$A$2:$F$3224,6,FALSE)</f>
        <v>Anadarko Basin</v>
      </c>
      <c r="C827" s="1" t="s">
        <v>18348</v>
      </c>
      <c r="D827" s="1"/>
      <c r="E827" s="1"/>
      <c r="F827" s="1" t="s">
        <v>18349</v>
      </c>
      <c r="G827" s="1" t="s">
        <v>18347</v>
      </c>
      <c r="H827" s="1">
        <v>40017</v>
      </c>
      <c r="I827" s="1">
        <v>1002474</v>
      </c>
      <c r="J827" s="1">
        <v>35.667105999999997</v>
      </c>
      <c r="K827" s="1">
        <v>-98.154120000000006</v>
      </c>
      <c r="L827" s="1"/>
      <c r="M827" s="1" t="s">
        <v>1495</v>
      </c>
      <c r="N827" s="1" t="s">
        <v>9115</v>
      </c>
      <c r="O827" s="1">
        <v>2022</v>
      </c>
      <c r="P827" s="1">
        <v>73014</v>
      </c>
      <c r="Q827" s="1" t="s">
        <v>141</v>
      </c>
      <c r="R827" s="1"/>
      <c r="S827" s="1" t="s">
        <v>24399</v>
      </c>
      <c r="T827" s="1" t="s">
        <v>6826</v>
      </c>
      <c r="U827" s="1"/>
      <c r="V827" s="1" t="s">
        <v>7521</v>
      </c>
      <c r="W827" s="1" t="s">
        <v>6826</v>
      </c>
    </row>
    <row r="828" spans="1:23" x14ac:dyDescent="0.25">
      <c r="A828" s="1">
        <v>1010547</v>
      </c>
      <c r="B828" s="5" t="str">
        <f>VLOOKUP(H828,'FIPS Basin X-walk'!$A$2:$F$3224,6,FALSE)</f>
        <v>Anadarko Basin</v>
      </c>
      <c r="C828" s="1" t="s">
        <v>26237</v>
      </c>
      <c r="D828" s="1"/>
      <c r="E828" s="1"/>
      <c r="F828" s="1" t="s">
        <v>2026</v>
      </c>
      <c r="G828" s="1" t="s">
        <v>18347</v>
      </c>
      <c r="H828" s="1">
        <v>40017</v>
      </c>
      <c r="I828" s="1">
        <v>1010547</v>
      </c>
      <c r="J828" s="1">
        <v>35.591268999999997</v>
      </c>
      <c r="K828" s="1">
        <v>-98.141060999999993</v>
      </c>
      <c r="L828" s="1"/>
      <c r="M828" s="1" t="s">
        <v>1495</v>
      </c>
      <c r="N828" s="1" t="s">
        <v>9115</v>
      </c>
      <c r="O828" s="1">
        <v>2022</v>
      </c>
      <c r="P828" s="1">
        <v>73014</v>
      </c>
      <c r="Q828" s="1" t="s">
        <v>1218</v>
      </c>
      <c r="R828" s="1"/>
      <c r="S828" s="1" t="s">
        <v>24399</v>
      </c>
      <c r="T828" s="1" t="s">
        <v>6826</v>
      </c>
      <c r="U828" s="1"/>
      <c r="V828" s="1" t="s">
        <v>11366</v>
      </c>
      <c r="W828" s="1" t="s">
        <v>6826</v>
      </c>
    </row>
    <row r="829" spans="1:23" x14ac:dyDescent="0.25">
      <c r="A829" s="1">
        <v>1006219</v>
      </c>
      <c r="B829" s="5" t="str">
        <f>VLOOKUP(H829,'FIPS Basin X-walk'!$A$2:$F$3224,6,FALSE)</f>
        <v>Anadarko Basin</v>
      </c>
      <c r="C829" s="1" t="s">
        <v>18354</v>
      </c>
      <c r="D829" s="1"/>
      <c r="E829" s="1"/>
      <c r="F829" s="1" t="s">
        <v>8047</v>
      </c>
      <c r="G829" s="1" t="s">
        <v>18347</v>
      </c>
      <c r="H829" s="1">
        <v>40017</v>
      </c>
      <c r="I829" s="1">
        <v>1006219</v>
      </c>
      <c r="J829" s="1">
        <v>35.394691999999999</v>
      </c>
      <c r="K829" s="1">
        <v>-97.940788999999995</v>
      </c>
      <c r="L829" s="1"/>
      <c r="M829" s="1" t="s">
        <v>1495</v>
      </c>
      <c r="N829" s="1" t="s">
        <v>9115</v>
      </c>
      <c r="O829" s="1">
        <v>2022</v>
      </c>
      <c r="P829" s="1">
        <v>73090</v>
      </c>
      <c r="Q829" s="1" t="s">
        <v>18355</v>
      </c>
      <c r="R829" s="1"/>
      <c r="S829" s="1" t="s">
        <v>24358</v>
      </c>
      <c r="T829" s="1" t="s">
        <v>6826</v>
      </c>
      <c r="U829" s="1"/>
      <c r="V829" s="1" t="s">
        <v>18356</v>
      </c>
      <c r="W829" s="1" t="s">
        <v>6826</v>
      </c>
    </row>
    <row r="830" spans="1:23" x14ac:dyDescent="0.25">
      <c r="A830" s="1">
        <v>1001985</v>
      </c>
      <c r="B830" s="5" t="str">
        <f>VLOOKUP(H830,'FIPS Basin X-walk'!$A$2:$F$3224,6,FALSE)</f>
        <v>Snake River Basin</v>
      </c>
      <c r="C830" s="1" t="s">
        <v>10724</v>
      </c>
      <c r="D830" s="1"/>
      <c r="E830" s="1"/>
      <c r="F830" s="1" t="s">
        <v>10725</v>
      </c>
      <c r="G830" s="1" t="s">
        <v>10721</v>
      </c>
      <c r="H830" s="1">
        <v>16027</v>
      </c>
      <c r="I830" s="1">
        <v>1001985</v>
      </c>
      <c r="J830" s="1">
        <v>43.667577000000001</v>
      </c>
      <c r="K830" s="1">
        <v>-116.73112</v>
      </c>
      <c r="L830" s="1"/>
      <c r="M830" s="1" t="s">
        <v>1552</v>
      </c>
      <c r="N830" s="1" t="s">
        <v>10680</v>
      </c>
      <c r="O830" s="1">
        <v>2022</v>
      </c>
      <c r="P830" s="1">
        <v>83606</v>
      </c>
      <c r="Q830" s="1" t="s">
        <v>10726</v>
      </c>
      <c r="R830" s="1"/>
      <c r="S830" s="1" t="s">
        <v>24570</v>
      </c>
      <c r="T830" s="1" t="s">
        <v>6826</v>
      </c>
      <c r="U830" s="1"/>
      <c r="V830" s="1" t="s">
        <v>8155</v>
      </c>
      <c r="W830" s="1" t="s">
        <v>6826</v>
      </c>
    </row>
    <row r="831" spans="1:23" x14ac:dyDescent="0.25">
      <c r="A831" s="1">
        <v>1000783</v>
      </c>
      <c r="B831" s="5" t="str">
        <f>VLOOKUP(H831,'FIPS Basin X-walk'!$A$2:$F$3224,6,FALSE)</f>
        <v>Snake River Basin</v>
      </c>
      <c r="C831" s="1" t="s">
        <v>10719</v>
      </c>
      <c r="D831" s="1"/>
      <c r="E831" s="1"/>
      <c r="F831" s="1" t="s">
        <v>10720</v>
      </c>
      <c r="G831" s="1" t="s">
        <v>10721</v>
      </c>
      <c r="H831" s="1">
        <v>16027</v>
      </c>
      <c r="I831" s="1">
        <v>1000783</v>
      </c>
      <c r="J831" s="1">
        <v>43.492899999999999</v>
      </c>
      <c r="K831" s="1">
        <v>-116.7045</v>
      </c>
      <c r="L831" s="1"/>
      <c r="M831" s="1" t="s">
        <v>1552</v>
      </c>
      <c r="N831" s="1" t="s">
        <v>10680</v>
      </c>
      <c r="O831" s="1">
        <v>2022</v>
      </c>
      <c r="P831" s="1">
        <v>83686</v>
      </c>
      <c r="Q831" s="1" t="s">
        <v>10722</v>
      </c>
      <c r="R831" s="1"/>
      <c r="S831" s="1" t="s">
        <v>24358</v>
      </c>
      <c r="T831" s="1" t="s">
        <v>6826</v>
      </c>
      <c r="U831" s="1"/>
      <c r="V831" s="1" t="s">
        <v>10723</v>
      </c>
      <c r="W831" s="1" t="s">
        <v>6826</v>
      </c>
    </row>
    <row r="832" spans="1:23" x14ac:dyDescent="0.25">
      <c r="A832" s="1">
        <v>1005707</v>
      </c>
      <c r="B832" s="5" t="str">
        <f>VLOOKUP(H832,'FIPS Basin X-walk'!$A$2:$F$3224,6,FALSE)</f>
        <v>Snake River Basin</v>
      </c>
      <c r="C832" s="1" t="s">
        <v>10727</v>
      </c>
      <c r="D832" s="1"/>
      <c r="E832" s="1"/>
      <c r="F832" s="1" t="s">
        <v>10728</v>
      </c>
      <c r="G832" s="1" t="s">
        <v>10721</v>
      </c>
      <c r="H832" s="1">
        <v>16027</v>
      </c>
      <c r="I832" s="1">
        <v>1005707</v>
      </c>
      <c r="J832" s="1">
        <v>43.612136</v>
      </c>
      <c r="K832" s="1">
        <v>-116.579232</v>
      </c>
      <c r="L832" s="1"/>
      <c r="M832" s="1" t="s">
        <v>1552</v>
      </c>
      <c r="N832" s="1" t="s">
        <v>10680</v>
      </c>
      <c r="O832" s="1">
        <v>2022</v>
      </c>
      <c r="P832" s="1">
        <v>83687</v>
      </c>
      <c r="Q832" s="1" t="s">
        <v>10729</v>
      </c>
      <c r="R832" s="1"/>
      <c r="S832" s="1" t="s">
        <v>24366</v>
      </c>
      <c r="T832" s="1" t="s">
        <v>6828</v>
      </c>
      <c r="U832" s="1"/>
      <c r="V832" s="1" t="s">
        <v>25578</v>
      </c>
      <c r="W832" s="1" t="s">
        <v>6828</v>
      </c>
    </row>
    <row r="833" spans="1:23" x14ac:dyDescent="0.25">
      <c r="A833" s="1">
        <v>1006002</v>
      </c>
      <c r="B833" s="5" t="str">
        <f>VLOOKUP(H833,'FIPS Basin X-walk'!$A$2:$F$3224,6,FALSE)</f>
        <v>Ozark Uplift</v>
      </c>
      <c r="C833" s="1" t="s">
        <v>15492</v>
      </c>
      <c r="D833" s="1"/>
      <c r="E833" s="1"/>
      <c r="F833" s="1" t="s">
        <v>15490</v>
      </c>
      <c r="G833" s="1" t="s">
        <v>15487</v>
      </c>
      <c r="H833" s="1">
        <v>29031</v>
      </c>
      <c r="I833" s="1">
        <v>1006002</v>
      </c>
      <c r="J833" s="1">
        <v>37.239722</v>
      </c>
      <c r="K833" s="1">
        <v>-89.600278000000003</v>
      </c>
      <c r="L833" s="1"/>
      <c r="M833" s="1" t="s">
        <v>1560</v>
      </c>
      <c r="N833" s="1" t="s">
        <v>15447</v>
      </c>
      <c r="O833" s="1">
        <v>2022</v>
      </c>
      <c r="P833" s="1">
        <v>63701</v>
      </c>
      <c r="Q833" s="1" t="s">
        <v>15493</v>
      </c>
      <c r="R833" s="1" t="s">
        <v>25393</v>
      </c>
      <c r="S833" s="1" t="s">
        <v>24810</v>
      </c>
      <c r="T833" s="1" t="s">
        <v>6826</v>
      </c>
      <c r="U833" s="1"/>
      <c r="V833" s="1" t="s">
        <v>15494</v>
      </c>
      <c r="W833" s="1" t="s">
        <v>6826</v>
      </c>
    </row>
    <row r="834" spans="1:23" x14ac:dyDescent="0.25">
      <c r="A834" s="1">
        <v>1006112</v>
      </c>
      <c r="B834" s="5" t="str">
        <f>VLOOKUP(H834,'FIPS Basin X-walk'!$A$2:$F$3224,6,FALSE)</f>
        <v>Ozark Uplift</v>
      </c>
      <c r="C834" s="1" t="s">
        <v>15489</v>
      </c>
      <c r="D834" s="1"/>
      <c r="E834" s="1" t="s">
        <v>6828</v>
      </c>
      <c r="F834" s="1" t="s">
        <v>15490</v>
      </c>
      <c r="G834" s="1" t="s">
        <v>15487</v>
      </c>
      <c r="H834" s="1">
        <v>29031</v>
      </c>
      <c r="I834" s="1">
        <v>1006112</v>
      </c>
      <c r="J834" s="1">
        <v>37.267600000000002</v>
      </c>
      <c r="K834" s="1">
        <v>-89.538499999999999</v>
      </c>
      <c r="L834" s="1"/>
      <c r="M834" s="1" t="s">
        <v>1560</v>
      </c>
      <c r="N834" s="1" t="s">
        <v>15447</v>
      </c>
      <c r="O834" s="1">
        <v>2022</v>
      </c>
      <c r="P834" s="1">
        <v>63701</v>
      </c>
      <c r="Q834" s="1" t="s">
        <v>15491</v>
      </c>
      <c r="R834" s="1"/>
      <c r="S834" s="1" t="s">
        <v>24441</v>
      </c>
      <c r="T834" s="1" t="s">
        <v>6826</v>
      </c>
      <c r="U834" s="1"/>
      <c r="V834" s="1" t="s">
        <v>11825</v>
      </c>
      <c r="W834" s="1" t="s">
        <v>6826</v>
      </c>
    </row>
    <row r="835" spans="1:23" x14ac:dyDescent="0.25">
      <c r="A835" s="1">
        <v>1002674</v>
      </c>
      <c r="B835" s="5" t="str">
        <f>VLOOKUP(H835,'FIPS Basin X-walk'!$A$2:$F$3224,6,FALSE)</f>
        <v>Ozark Uplift</v>
      </c>
      <c r="C835" s="1" t="s">
        <v>15486</v>
      </c>
      <c r="D835" s="1"/>
      <c r="E835" s="1"/>
      <c r="F835" s="1" t="s">
        <v>6893</v>
      </c>
      <c r="G835" s="1" t="s">
        <v>15487</v>
      </c>
      <c r="H835" s="1">
        <v>29031</v>
      </c>
      <c r="I835" s="1">
        <v>1002674</v>
      </c>
      <c r="J835" s="1">
        <v>37.48133</v>
      </c>
      <c r="K835" s="1">
        <v>-89.514449999999997</v>
      </c>
      <c r="L835" s="1"/>
      <c r="M835" s="1" t="s">
        <v>1560</v>
      </c>
      <c r="N835" s="1" t="s">
        <v>15447</v>
      </c>
      <c r="O835" s="1">
        <v>2022</v>
      </c>
      <c r="P835" s="1">
        <v>63755</v>
      </c>
      <c r="Q835" s="1" t="s">
        <v>15488</v>
      </c>
      <c r="R835" s="1"/>
      <c r="S835" s="1"/>
      <c r="T835" s="1" t="s">
        <v>6826</v>
      </c>
      <c r="U835" s="1"/>
      <c r="V835" s="1" t="s">
        <v>9047</v>
      </c>
      <c r="W835" s="1" t="s">
        <v>6826</v>
      </c>
    </row>
    <row r="836" spans="1:23" x14ac:dyDescent="0.25">
      <c r="A836" s="1">
        <v>1004200</v>
      </c>
      <c r="B836" s="5" t="str">
        <f>VLOOKUP(H836,'FIPS Basin X-walk'!$A$2:$F$3224,6,FALSE)</f>
        <v>Atlantic Coast Basin</v>
      </c>
      <c r="C836" s="1" t="s">
        <v>16247</v>
      </c>
      <c r="D836" s="1"/>
      <c r="E836" s="1"/>
      <c r="F836" s="1" t="s">
        <v>16248</v>
      </c>
      <c r="G836" s="1" t="s">
        <v>16249</v>
      </c>
      <c r="H836" s="1">
        <v>34009</v>
      </c>
      <c r="I836" s="1">
        <v>1004200</v>
      </c>
      <c r="J836" s="1">
        <v>39.229399999999998</v>
      </c>
      <c r="K836" s="1">
        <v>-74.774900000000002</v>
      </c>
      <c r="L836" s="1"/>
      <c r="M836" s="1" t="s">
        <v>1536</v>
      </c>
      <c r="N836" s="1" t="s">
        <v>16210</v>
      </c>
      <c r="O836" s="1">
        <v>2022</v>
      </c>
      <c r="P836" s="1">
        <v>8270</v>
      </c>
      <c r="Q836" s="1" t="s">
        <v>16250</v>
      </c>
      <c r="R836" s="1"/>
      <c r="S836" s="1" t="s">
        <v>24358</v>
      </c>
      <c r="T836" s="1" t="s">
        <v>6826</v>
      </c>
      <c r="U836" s="1"/>
      <c r="V836" s="1" t="s">
        <v>16251</v>
      </c>
      <c r="W836" s="1" t="s">
        <v>6826</v>
      </c>
    </row>
    <row r="837" spans="1:23" x14ac:dyDescent="0.25">
      <c r="A837" s="1">
        <v>1001252</v>
      </c>
      <c r="B837" s="5" t="str">
        <f>VLOOKUP(H837,'FIPS Basin X-walk'!$A$2:$F$3224,6,FALSE)</f>
        <v>Appalachian Basin (Eastern Overthrust Area)</v>
      </c>
      <c r="C837" s="1" t="s">
        <v>19070</v>
      </c>
      <c r="D837" s="1"/>
      <c r="E837" s="1" t="s">
        <v>6828</v>
      </c>
      <c r="F837" s="1" t="s">
        <v>19071</v>
      </c>
      <c r="G837" s="1" t="s">
        <v>2076</v>
      </c>
      <c r="H837" s="1">
        <v>42025</v>
      </c>
      <c r="I837" s="1">
        <v>1001252</v>
      </c>
      <c r="J837" s="1">
        <v>40.855600000000003</v>
      </c>
      <c r="K837" s="1">
        <v>-75.878100000000003</v>
      </c>
      <c r="L837" s="1"/>
      <c r="M837" s="1" t="s">
        <v>1501</v>
      </c>
      <c r="N837" s="1" t="s">
        <v>18868</v>
      </c>
      <c r="O837" s="1">
        <v>2022</v>
      </c>
      <c r="P837" s="1">
        <v>18240</v>
      </c>
      <c r="Q837" s="1" t="s">
        <v>19072</v>
      </c>
      <c r="R837" s="1"/>
      <c r="S837" s="1" t="s">
        <v>24355</v>
      </c>
      <c r="T837" s="1" t="s">
        <v>6826</v>
      </c>
      <c r="U837" s="1"/>
      <c r="V837" s="1" t="s">
        <v>24666</v>
      </c>
      <c r="W837" s="1" t="s">
        <v>6828</v>
      </c>
    </row>
    <row r="838" spans="1:23" x14ac:dyDescent="0.25">
      <c r="A838" s="1">
        <v>1007944</v>
      </c>
      <c r="B838" s="5" t="str">
        <f>VLOOKUP(H838,'FIPS Basin X-walk'!$A$2:$F$3224,6,FALSE)</f>
        <v>Uinta Basin</v>
      </c>
      <c r="C838" s="1" t="s">
        <v>21964</v>
      </c>
      <c r="D838" s="1"/>
      <c r="E838" s="1"/>
      <c r="F838" s="1" t="s">
        <v>21965</v>
      </c>
      <c r="G838" s="1" t="s">
        <v>19076</v>
      </c>
      <c r="H838" s="1">
        <v>49007</v>
      </c>
      <c r="I838" s="1">
        <v>1007944</v>
      </c>
      <c r="J838" s="1">
        <v>39.535542999999997</v>
      </c>
      <c r="K838" s="1">
        <v>-110.47277800000001</v>
      </c>
      <c r="L838" s="1"/>
      <c r="M838" s="1" t="s">
        <v>1492</v>
      </c>
      <c r="N838" s="1" t="s">
        <v>20957</v>
      </c>
      <c r="O838" s="1">
        <v>2022</v>
      </c>
      <c r="P838" s="1">
        <v>84520</v>
      </c>
      <c r="Q838" s="1" t="s">
        <v>21966</v>
      </c>
      <c r="R838" s="1"/>
      <c r="S838" s="1" t="s">
        <v>24358</v>
      </c>
      <c r="T838" s="1" t="s">
        <v>6826</v>
      </c>
      <c r="U838" s="1"/>
      <c r="V838" s="1" t="s">
        <v>6952</v>
      </c>
      <c r="W838" s="1" t="s">
        <v>6826</v>
      </c>
    </row>
    <row r="839" spans="1:23" x14ac:dyDescent="0.25">
      <c r="A839" s="1">
        <v>1004723</v>
      </c>
      <c r="B839" s="5" t="str">
        <f>VLOOKUP(H839,'FIPS Basin X-walk'!$A$2:$F$3224,6,FALSE)</f>
        <v>Appalachian Basin (Eastern Overthrust Area)</v>
      </c>
      <c r="C839" s="1" t="s">
        <v>19074</v>
      </c>
      <c r="D839" s="1"/>
      <c r="E839" s="1"/>
      <c r="F839" s="1" t="s">
        <v>19075</v>
      </c>
      <c r="G839" s="1" t="s">
        <v>19076</v>
      </c>
      <c r="H839" s="1">
        <v>42025</v>
      </c>
      <c r="I839" s="1">
        <v>1004723</v>
      </c>
      <c r="J839" s="1">
        <v>40.807927999999997</v>
      </c>
      <c r="K839" s="1">
        <v>-75.587928000000005</v>
      </c>
      <c r="L839" s="1"/>
      <c r="M839" s="1" t="s">
        <v>1501</v>
      </c>
      <c r="N839" s="1" t="s">
        <v>18868</v>
      </c>
      <c r="O839" s="1">
        <v>2022</v>
      </c>
      <c r="P839" s="1">
        <v>18071</v>
      </c>
      <c r="Q839" s="1" t="s">
        <v>25307</v>
      </c>
      <c r="R839" s="1"/>
      <c r="S839" s="1" t="s">
        <v>24799</v>
      </c>
      <c r="T839" s="1" t="s">
        <v>6826</v>
      </c>
      <c r="U839" s="1"/>
      <c r="V839" s="1" t="s">
        <v>25308</v>
      </c>
      <c r="W839" s="1" t="s">
        <v>6826</v>
      </c>
    </row>
    <row r="840" spans="1:23" x14ac:dyDescent="0.25">
      <c r="A840" s="1">
        <v>1002015</v>
      </c>
      <c r="B840" s="5" t="str">
        <f>VLOOKUP(H840,'FIPS Basin X-walk'!$A$2:$F$3224,6,FALSE)</f>
        <v>Green River Basin</v>
      </c>
      <c r="C840" s="1"/>
      <c r="D840" s="1"/>
      <c r="E840" s="1"/>
      <c r="F840" s="1" t="s">
        <v>23371</v>
      </c>
      <c r="G840" s="1" t="s">
        <v>19076</v>
      </c>
      <c r="H840" s="1">
        <v>56007</v>
      </c>
      <c r="I840" s="1">
        <v>1002015</v>
      </c>
      <c r="J840" s="1">
        <v>42.375799999999998</v>
      </c>
      <c r="K840" s="1">
        <v>-107.4265</v>
      </c>
      <c r="L840" s="1"/>
      <c r="M840" s="1" t="s">
        <v>1494</v>
      </c>
      <c r="N840" s="1" t="s">
        <v>8128</v>
      </c>
      <c r="O840" s="1">
        <v>2022</v>
      </c>
      <c r="P840" s="1">
        <v>82334</v>
      </c>
      <c r="Q840" s="1" t="s">
        <v>24002</v>
      </c>
      <c r="R840" s="1"/>
      <c r="S840" s="1" t="s">
        <v>24435</v>
      </c>
      <c r="T840" s="1" t="s">
        <v>6826</v>
      </c>
      <c r="U840" s="1"/>
      <c r="V840" s="1" t="s">
        <v>7090</v>
      </c>
      <c r="W840" s="1" t="s">
        <v>6826</v>
      </c>
    </row>
    <row r="841" spans="1:23" x14ac:dyDescent="0.25">
      <c r="A841" s="1">
        <v>1007217</v>
      </c>
      <c r="B841" s="5" t="str">
        <f>VLOOKUP(H841,'FIPS Basin X-walk'!$A$2:$F$3224,6,FALSE)</f>
        <v>Green River Basin</v>
      </c>
      <c r="C841" s="1" t="s">
        <v>23370</v>
      </c>
      <c r="D841" s="1"/>
      <c r="E841" s="1"/>
      <c r="F841" s="1" t="s">
        <v>23371</v>
      </c>
      <c r="G841" s="1" t="s">
        <v>19076</v>
      </c>
      <c r="H841" s="1">
        <v>56007</v>
      </c>
      <c r="I841" s="1">
        <v>1007217</v>
      </c>
      <c r="J841" s="1">
        <v>41.77899</v>
      </c>
      <c r="K841" s="1">
        <v>-107.104</v>
      </c>
      <c r="L841" s="1"/>
      <c r="M841" s="1" t="s">
        <v>1494</v>
      </c>
      <c r="N841" s="1" t="s">
        <v>8128</v>
      </c>
      <c r="O841" s="1">
        <v>2022</v>
      </c>
      <c r="P841" s="1">
        <v>82334</v>
      </c>
      <c r="Q841" s="1" t="s">
        <v>25833</v>
      </c>
      <c r="R841" s="1"/>
      <c r="S841" s="1" t="s">
        <v>24369</v>
      </c>
      <c r="T841" s="1" t="s">
        <v>6826</v>
      </c>
      <c r="U841" s="1"/>
      <c r="V841" s="1" t="s">
        <v>24826</v>
      </c>
      <c r="W841" s="1" t="s">
        <v>6826</v>
      </c>
    </row>
    <row r="842" spans="1:23" x14ac:dyDescent="0.25">
      <c r="A842" s="1">
        <v>1004089</v>
      </c>
      <c r="B842" s="5" t="str">
        <f>VLOOKUP(H842,'FIPS Basin X-walk'!$A$2:$F$3224,6,FALSE)</f>
        <v>Uinta Basin</v>
      </c>
      <c r="C842" s="1"/>
      <c r="D842" s="1"/>
      <c r="E842" s="1"/>
      <c r="F842" s="1" t="s">
        <v>21967</v>
      </c>
      <c r="G842" s="1" t="s">
        <v>19076</v>
      </c>
      <c r="H842" s="1">
        <v>49007</v>
      </c>
      <c r="I842" s="1">
        <v>1004089</v>
      </c>
      <c r="J842" s="1">
        <v>39.653300000000002</v>
      </c>
      <c r="K842" s="1">
        <v>-110.9802</v>
      </c>
      <c r="L842" s="1"/>
      <c r="M842" s="1" t="s">
        <v>1492</v>
      </c>
      <c r="N842" s="1" t="s">
        <v>20957</v>
      </c>
      <c r="O842" s="1">
        <v>2022</v>
      </c>
      <c r="P842" s="1">
        <v>84526</v>
      </c>
      <c r="Q842" s="1" t="s">
        <v>24047</v>
      </c>
      <c r="R842" s="1"/>
      <c r="S842" s="1" t="s">
        <v>24435</v>
      </c>
      <c r="T842" s="1" t="s">
        <v>6826</v>
      </c>
      <c r="U842" s="1"/>
      <c r="V842" s="1" t="s">
        <v>16063</v>
      </c>
      <c r="W842" s="1" t="s">
        <v>6826</v>
      </c>
    </row>
    <row r="843" spans="1:23" x14ac:dyDescent="0.25">
      <c r="A843" s="1">
        <v>1004953</v>
      </c>
      <c r="B843" s="5" t="str">
        <f>VLOOKUP(H843,'FIPS Basin X-walk'!$A$2:$F$3224,6,FALSE)</f>
        <v>Uinta Basin</v>
      </c>
      <c r="C843" s="1" t="s">
        <v>21968</v>
      </c>
      <c r="D843" s="1"/>
      <c r="E843" s="1" t="s">
        <v>6828</v>
      </c>
      <c r="F843" s="1" t="s">
        <v>21969</v>
      </c>
      <c r="G843" s="1" t="s">
        <v>19076</v>
      </c>
      <c r="H843" s="1">
        <v>49007</v>
      </c>
      <c r="I843" s="1">
        <v>1004953</v>
      </c>
      <c r="J843" s="1">
        <v>39.547640000000001</v>
      </c>
      <c r="K843" s="1">
        <v>-110.39079</v>
      </c>
      <c r="L843" s="1"/>
      <c r="M843" s="1" t="s">
        <v>1492</v>
      </c>
      <c r="N843" s="1" t="s">
        <v>20957</v>
      </c>
      <c r="O843" s="1">
        <v>2022</v>
      </c>
      <c r="P843" s="1">
        <v>84539</v>
      </c>
      <c r="Q843" s="1" t="s">
        <v>21970</v>
      </c>
      <c r="R843" s="1"/>
      <c r="S843" s="1" t="s">
        <v>24355</v>
      </c>
      <c r="T843" s="1" t="s">
        <v>6826</v>
      </c>
      <c r="U843" s="1"/>
      <c r="V843" s="1" t="s">
        <v>21971</v>
      </c>
      <c r="W843" s="1" t="s">
        <v>6828</v>
      </c>
    </row>
    <row r="844" spans="1:23" x14ac:dyDescent="0.25">
      <c r="A844" s="1">
        <v>1012590</v>
      </c>
      <c r="B844" s="5" t="str">
        <f>VLOOKUP(H844,'FIPS Basin X-walk'!$A$2:$F$3224,6,FALSE)</f>
        <v>Uinta Basin</v>
      </c>
      <c r="C844" s="1"/>
      <c r="D844" s="1"/>
      <c r="E844" s="1"/>
      <c r="F844" s="1" t="s">
        <v>21972</v>
      </c>
      <c r="G844" s="1" t="s">
        <v>19076</v>
      </c>
      <c r="H844" s="1">
        <v>49007</v>
      </c>
      <c r="I844" s="1">
        <v>1012590</v>
      </c>
      <c r="J844" s="1">
        <v>39.782601</v>
      </c>
      <c r="K844" s="1">
        <v>-110.171846</v>
      </c>
      <c r="L844" s="1"/>
      <c r="M844" s="1" t="s">
        <v>1492</v>
      </c>
      <c r="N844" s="1" t="s">
        <v>20957</v>
      </c>
      <c r="O844" s="1">
        <v>2022</v>
      </c>
      <c r="P844" s="1">
        <v>84539</v>
      </c>
      <c r="Q844" s="1" t="s">
        <v>24187</v>
      </c>
      <c r="R844" s="1"/>
      <c r="S844" s="1" t="s">
        <v>24399</v>
      </c>
      <c r="T844" s="1" t="s">
        <v>6826</v>
      </c>
      <c r="U844" s="1"/>
      <c r="V844" s="1" t="s">
        <v>26376</v>
      </c>
      <c r="W844" s="1" t="s">
        <v>6826</v>
      </c>
    </row>
    <row r="845" spans="1:23" x14ac:dyDescent="0.25">
      <c r="A845" s="1">
        <v>1002239</v>
      </c>
      <c r="B845" s="5" t="str">
        <f>VLOOKUP(H845,'FIPS Basin X-walk'!$A$2:$F$3224,6,FALSE)</f>
        <v>Green River Basin</v>
      </c>
      <c r="C845" s="1"/>
      <c r="D845" s="1"/>
      <c r="E845" s="1"/>
      <c r="F845" s="1" t="s">
        <v>23372</v>
      </c>
      <c r="G845" s="1" t="s">
        <v>19076</v>
      </c>
      <c r="H845" s="1">
        <v>56007</v>
      </c>
      <c r="I845" s="1">
        <v>1002239</v>
      </c>
      <c r="J845" s="1">
        <v>41.647199999999998</v>
      </c>
      <c r="K845" s="1">
        <v>-107.8236</v>
      </c>
      <c r="L845" s="1"/>
      <c r="M845" s="1" t="s">
        <v>1494</v>
      </c>
      <c r="N845" s="1" t="s">
        <v>8128</v>
      </c>
      <c r="O845" s="1">
        <v>2022</v>
      </c>
      <c r="P845" s="1">
        <v>82336</v>
      </c>
      <c r="Q845" s="1" t="s">
        <v>676</v>
      </c>
      <c r="R845" s="1" t="s">
        <v>24836</v>
      </c>
      <c r="S845" s="1" t="s">
        <v>24399</v>
      </c>
      <c r="T845" s="1" t="s">
        <v>6826</v>
      </c>
      <c r="U845" s="1"/>
      <c r="V845" s="1" t="s">
        <v>6881</v>
      </c>
      <c r="W845" s="1" t="s">
        <v>6826</v>
      </c>
    </row>
    <row r="846" spans="1:23" x14ac:dyDescent="0.25">
      <c r="A846" s="1">
        <v>1001154</v>
      </c>
      <c r="B846" s="5" t="str">
        <f>VLOOKUP(H846,'FIPS Basin X-walk'!$A$2:$F$3224,6,FALSE)</f>
        <v>Central Western Overthrust</v>
      </c>
      <c r="C846" s="1" t="s">
        <v>10735</v>
      </c>
      <c r="D846" s="1"/>
      <c r="E846" s="1"/>
      <c r="F846" s="1" t="s">
        <v>10731</v>
      </c>
      <c r="G846" s="1" t="s">
        <v>10732</v>
      </c>
      <c r="H846" s="1">
        <v>16029</v>
      </c>
      <c r="I846" s="1">
        <v>1001154</v>
      </c>
      <c r="J846" s="1">
        <v>42.739417000000003</v>
      </c>
      <c r="K846" s="1">
        <v>-111.541421</v>
      </c>
      <c r="L846" s="1"/>
      <c r="M846" s="1" t="s">
        <v>1552</v>
      </c>
      <c r="N846" s="1" t="s">
        <v>10680</v>
      </c>
      <c r="O846" s="1">
        <v>2022</v>
      </c>
      <c r="P846" s="1">
        <v>83276</v>
      </c>
      <c r="Q846" s="1" t="s">
        <v>10736</v>
      </c>
      <c r="R846" s="1"/>
      <c r="S846" s="1" t="s">
        <v>24643</v>
      </c>
      <c r="T846" s="1" t="s">
        <v>6826</v>
      </c>
      <c r="U846" s="1"/>
      <c r="V846" s="1" t="s">
        <v>10737</v>
      </c>
      <c r="W846" s="1" t="s">
        <v>6826</v>
      </c>
    </row>
    <row r="847" spans="1:23" x14ac:dyDescent="0.25">
      <c r="A847" s="1">
        <v>1007943</v>
      </c>
      <c r="B847" s="5" t="str">
        <f>VLOOKUP(H847,'FIPS Basin X-walk'!$A$2:$F$3224,6,FALSE)</f>
        <v>Central Western Overthrust</v>
      </c>
      <c r="C847" s="1" t="s">
        <v>10730</v>
      </c>
      <c r="D847" s="1"/>
      <c r="E847" s="1"/>
      <c r="F847" s="1" t="s">
        <v>10731</v>
      </c>
      <c r="G847" s="1" t="s">
        <v>10732</v>
      </c>
      <c r="H847" s="1">
        <v>16029</v>
      </c>
      <c r="I847" s="1">
        <v>1007943</v>
      </c>
      <c r="J847" s="1">
        <v>42.687030999999998</v>
      </c>
      <c r="K847" s="1">
        <v>-111.5878</v>
      </c>
      <c r="L847" s="1"/>
      <c r="M847" s="1" t="s">
        <v>1552</v>
      </c>
      <c r="N847" s="1" t="s">
        <v>10680</v>
      </c>
      <c r="O847" s="1">
        <v>2022</v>
      </c>
      <c r="P847" s="1">
        <v>83276</v>
      </c>
      <c r="Q847" s="1" t="s">
        <v>10733</v>
      </c>
      <c r="R847" s="1"/>
      <c r="S847" s="1" t="s">
        <v>24449</v>
      </c>
      <c r="T847" s="1" t="s">
        <v>6826</v>
      </c>
      <c r="U847" s="1"/>
      <c r="V847" s="1" t="s">
        <v>10734</v>
      </c>
      <c r="W847" s="1" t="s">
        <v>6826</v>
      </c>
    </row>
    <row r="848" spans="1:23" x14ac:dyDescent="0.25">
      <c r="A848" s="1">
        <v>1012042</v>
      </c>
      <c r="B848" s="5" t="str">
        <f>VLOOKUP(H848,'FIPS Basin X-walk'!$A$2:$F$3224,6,FALSE)</f>
        <v>Sioux Uplift</v>
      </c>
      <c r="C848" s="1" t="s">
        <v>14821</v>
      </c>
      <c r="D848" s="1"/>
      <c r="E848" s="1"/>
      <c r="F848" s="1" t="s">
        <v>14814</v>
      </c>
      <c r="G848" s="1" t="s">
        <v>4117</v>
      </c>
      <c r="H848" s="1">
        <v>27017</v>
      </c>
      <c r="I848" s="1">
        <v>1012042</v>
      </c>
      <c r="J848" s="1">
        <v>46.6944270551746</v>
      </c>
      <c r="K848" s="1">
        <v>-92.428683946300495</v>
      </c>
      <c r="L848" s="1"/>
      <c r="M848" s="1" t="s">
        <v>1559</v>
      </c>
      <c r="N848" s="1" t="s">
        <v>14790</v>
      </c>
      <c r="O848" s="1">
        <v>2022</v>
      </c>
      <c r="P848" s="1">
        <v>55720</v>
      </c>
      <c r="Q848" s="1" t="s">
        <v>14822</v>
      </c>
      <c r="R848" s="1"/>
      <c r="S848" s="1">
        <v>562212</v>
      </c>
      <c r="T848" s="1" t="s">
        <v>6826</v>
      </c>
      <c r="U848" s="1"/>
      <c r="V848" s="1" t="s">
        <v>7813</v>
      </c>
      <c r="W848" s="1" t="s">
        <v>6826</v>
      </c>
    </row>
    <row r="849" spans="1:23" x14ac:dyDescent="0.25">
      <c r="A849" s="1">
        <v>1001901</v>
      </c>
      <c r="B849" s="5" t="str">
        <f>VLOOKUP(H849,'FIPS Basin X-walk'!$A$2:$F$3224,6,FALSE)</f>
        <v>Sioux Uplift</v>
      </c>
      <c r="C849" s="1" t="s">
        <v>14813</v>
      </c>
      <c r="D849" s="1"/>
      <c r="E849" s="1"/>
      <c r="F849" s="1" t="s">
        <v>14814</v>
      </c>
      <c r="G849" s="1" t="s">
        <v>14815</v>
      </c>
      <c r="H849" s="1">
        <v>27017</v>
      </c>
      <c r="I849" s="1">
        <v>1001901</v>
      </c>
      <c r="J849" s="1">
        <v>46.724400000000003</v>
      </c>
      <c r="K849" s="1">
        <v>-92.466399999999993</v>
      </c>
      <c r="L849" s="1"/>
      <c r="M849" s="1" t="s">
        <v>1559</v>
      </c>
      <c r="N849" s="1" t="s">
        <v>14790</v>
      </c>
      <c r="O849" s="1">
        <v>2022</v>
      </c>
      <c r="P849" s="1">
        <v>55720</v>
      </c>
      <c r="Q849" s="1" t="s">
        <v>24803</v>
      </c>
      <c r="R849" s="1"/>
      <c r="S849" s="1" t="s">
        <v>24804</v>
      </c>
      <c r="T849" s="1" t="s">
        <v>6826</v>
      </c>
      <c r="U849" s="1"/>
      <c r="V849" s="1" t="s">
        <v>6978</v>
      </c>
      <c r="W849" s="1" t="s">
        <v>6826</v>
      </c>
    </row>
    <row r="850" spans="1:23" x14ac:dyDescent="0.25">
      <c r="A850" s="1">
        <v>1001995</v>
      </c>
      <c r="B850" s="5" t="str">
        <f>VLOOKUP(H850,'FIPS Basin X-walk'!$A$2:$F$3224,6,FALSE)</f>
        <v>Sioux Uplift</v>
      </c>
      <c r="C850" s="1" t="s">
        <v>14816</v>
      </c>
      <c r="D850" s="1"/>
      <c r="E850" s="1"/>
      <c r="F850" s="1" t="s">
        <v>14817</v>
      </c>
      <c r="G850" s="1" t="s">
        <v>14815</v>
      </c>
      <c r="H850" s="1">
        <v>27017</v>
      </c>
      <c r="I850" s="1">
        <v>1001995</v>
      </c>
      <c r="J850" s="1">
        <v>46.7239</v>
      </c>
      <c r="K850" s="1">
        <v>-92.431600000000003</v>
      </c>
      <c r="L850" s="1"/>
      <c r="M850" s="1" t="s">
        <v>1559</v>
      </c>
      <c r="N850" s="1" t="s">
        <v>14790</v>
      </c>
      <c r="O850" s="1">
        <v>2022</v>
      </c>
      <c r="P850" s="1">
        <v>55720</v>
      </c>
      <c r="Q850" s="1" t="s">
        <v>14818</v>
      </c>
      <c r="R850" s="1"/>
      <c r="S850" s="1" t="s">
        <v>24431</v>
      </c>
      <c r="T850" s="1" t="s">
        <v>6826</v>
      </c>
      <c r="U850" s="1"/>
      <c r="V850" s="1" t="s">
        <v>13807</v>
      </c>
      <c r="W850" s="1" t="s">
        <v>6826</v>
      </c>
    </row>
    <row r="851" spans="1:23" x14ac:dyDescent="0.25">
      <c r="A851" s="1">
        <v>1001640</v>
      </c>
      <c r="B851" s="5" t="str">
        <f>VLOOKUP(H851,'FIPS Basin X-walk'!$A$2:$F$3224,6,FALSE)</f>
        <v>Sioux Uplift</v>
      </c>
      <c r="C851" s="1" t="s">
        <v>14819</v>
      </c>
      <c r="D851" s="1"/>
      <c r="E851" s="1"/>
      <c r="F851" s="1" t="s">
        <v>14820</v>
      </c>
      <c r="G851" s="1" t="s">
        <v>14815</v>
      </c>
      <c r="H851" s="1">
        <v>27017</v>
      </c>
      <c r="I851" s="1">
        <v>1001640</v>
      </c>
      <c r="J851" s="1">
        <v>46.605400000000003</v>
      </c>
      <c r="K851" s="1">
        <v>-92.385279999999995</v>
      </c>
      <c r="L851" s="1"/>
      <c r="M851" s="1" t="s">
        <v>1559</v>
      </c>
      <c r="N851" s="1" t="s">
        <v>14790</v>
      </c>
      <c r="O851" s="1">
        <v>2022</v>
      </c>
      <c r="P851" s="1">
        <v>55797</v>
      </c>
      <c r="Q851" s="1" t="s">
        <v>1300</v>
      </c>
      <c r="R851" s="1"/>
      <c r="S851" s="1" t="s">
        <v>24435</v>
      </c>
      <c r="T851" s="1" t="s">
        <v>6826</v>
      </c>
      <c r="U851" s="1"/>
      <c r="V851" s="1" t="s">
        <v>7232</v>
      </c>
      <c r="W851" s="1" t="s">
        <v>6826</v>
      </c>
    </row>
    <row r="852" spans="1:23" x14ac:dyDescent="0.25">
      <c r="A852" s="1">
        <v>1004469</v>
      </c>
      <c r="B852" s="5" t="str">
        <f>VLOOKUP(H852,'FIPS Basin X-walk'!$A$2:$F$3224,6,FALSE)</f>
        <v/>
      </c>
      <c r="C852" s="1" t="s">
        <v>23469</v>
      </c>
      <c r="D852" s="1"/>
      <c r="E852" s="1"/>
      <c r="F852" s="1" t="s">
        <v>23470</v>
      </c>
      <c r="G852" s="1" t="s">
        <v>23471</v>
      </c>
      <c r="H852" s="1">
        <v>72031</v>
      </c>
      <c r="I852" s="1">
        <v>1004469</v>
      </c>
      <c r="J852" s="1">
        <v>18.354614999999999</v>
      </c>
      <c r="K852" s="1">
        <v>-65.945252999999994</v>
      </c>
      <c r="L852" s="1"/>
      <c r="M852" s="1" t="s">
        <v>1607</v>
      </c>
      <c r="N852" s="1" t="s">
        <v>23460</v>
      </c>
      <c r="O852" s="1">
        <v>2022</v>
      </c>
      <c r="P852" s="1">
        <v>987</v>
      </c>
      <c r="Q852" s="1" t="s">
        <v>23472</v>
      </c>
      <c r="R852" s="1"/>
      <c r="S852" s="1" t="s">
        <v>24757</v>
      </c>
      <c r="T852" s="1" t="s">
        <v>6828</v>
      </c>
      <c r="U852" s="1"/>
      <c r="V852" s="1" t="s">
        <v>23473</v>
      </c>
      <c r="W852" s="1" t="s">
        <v>6826</v>
      </c>
    </row>
    <row r="853" spans="1:23" x14ac:dyDescent="0.25">
      <c r="A853" s="1">
        <v>1007121</v>
      </c>
      <c r="B853" s="5" t="str">
        <f>VLOOKUP(H853,'FIPS Basin X-walk'!$A$2:$F$3224,6,FALSE)</f>
        <v/>
      </c>
      <c r="C853" s="1" t="s">
        <v>25817</v>
      </c>
      <c r="D853" s="1"/>
      <c r="E853" s="1"/>
      <c r="F853" s="1" t="s">
        <v>1951</v>
      </c>
      <c r="G853" s="1" t="s">
        <v>23471</v>
      </c>
      <c r="H853" s="1">
        <v>72031</v>
      </c>
      <c r="I853" s="1">
        <v>1007121</v>
      </c>
      <c r="J853" s="1">
        <v>18.378188999999999</v>
      </c>
      <c r="K853" s="1">
        <v>-65.971269000000007</v>
      </c>
      <c r="L853" s="1" t="s">
        <v>25470</v>
      </c>
      <c r="M853" s="1" t="s">
        <v>1607</v>
      </c>
      <c r="N853" s="1" t="s">
        <v>23460</v>
      </c>
      <c r="O853" s="1">
        <v>2022</v>
      </c>
      <c r="P853" s="1">
        <v>984</v>
      </c>
      <c r="Q853" s="1" t="s">
        <v>23474</v>
      </c>
      <c r="R853" s="1"/>
      <c r="S853" s="1" t="s">
        <v>24358</v>
      </c>
      <c r="T853" s="1" t="s">
        <v>6826</v>
      </c>
      <c r="U853" s="1"/>
      <c r="V853" s="1" t="s">
        <v>23475</v>
      </c>
      <c r="W853" s="1" t="s">
        <v>6826</v>
      </c>
    </row>
    <row r="854" spans="1:23" x14ac:dyDescent="0.25">
      <c r="A854" s="1">
        <v>1001161</v>
      </c>
      <c r="B854" s="5" t="str">
        <f>VLOOKUP(H854,'FIPS Basin X-walk'!$A$2:$F$3224,6,FALSE)</f>
        <v>Atlantic Coast Basin</v>
      </c>
      <c r="C854" s="1" t="s">
        <v>22196</v>
      </c>
      <c r="D854" s="1"/>
      <c r="E854" s="1"/>
      <c r="F854" s="1" t="s">
        <v>22197</v>
      </c>
      <c r="G854" s="1" t="s">
        <v>2116</v>
      </c>
      <c r="H854" s="1">
        <v>51033</v>
      </c>
      <c r="I854" s="1">
        <v>1001161</v>
      </c>
      <c r="J854" s="1">
        <v>38.064526999999998</v>
      </c>
      <c r="K854" s="1">
        <v>-77.508465000000001</v>
      </c>
      <c r="L854" s="1"/>
      <c r="M854" s="1" t="s">
        <v>1486</v>
      </c>
      <c r="N854" s="1" t="s">
        <v>15119</v>
      </c>
      <c r="O854" s="1">
        <v>2022</v>
      </c>
      <c r="P854" s="1">
        <v>22580</v>
      </c>
      <c r="Q854" s="1" t="s">
        <v>22198</v>
      </c>
      <c r="R854" s="1"/>
      <c r="S854" s="1" t="s">
        <v>24355</v>
      </c>
      <c r="T854" s="1" t="s">
        <v>6826</v>
      </c>
      <c r="U854" s="1"/>
      <c r="V854" s="1" t="s">
        <v>13845</v>
      </c>
      <c r="W854" s="1" t="s">
        <v>6828</v>
      </c>
    </row>
    <row r="855" spans="1:23" x14ac:dyDescent="0.25">
      <c r="A855" s="1">
        <v>1011317</v>
      </c>
      <c r="B855" s="5" t="str">
        <f>VLOOKUP(H855,'FIPS Basin X-walk'!$A$2:$F$3224,6,FALSE)</f>
        <v>Atlantic Coast Basin</v>
      </c>
      <c r="C855" s="1" t="s">
        <v>13846</v>
      </c>
      <c r="D855" s="1"/>
      <c r="E855" s="1"/>
      <c r="F855" s="1" t="s">
        <v>13847</v>
      </c>
      <c r="G855" s="1" t="s">
        <v>13848</v>
      </c>
      <c r="H855" s="1">
        <v>24011</v>
      </c>
      <c r="I855" s="1">
        <v>1011317</v>
      </c>
      <c r="J855" s="1">
        <v>38.943899999999999</v>
      </c>
      <c r="K855" s="1">
        <v>-75.853520000000003</v>
      </c>
      <c r="L855" s="1"/>
      <c r="M855" s="1" t="s">
        <v>1509</v>
      </c>
      <c r="N855" s="1" t="s">
        <v>13818</v>
      </c>
      <c r="O855" s="1">
        <v>2022</v>
      </c>
      <c r="P855" s="1">
        <v>21660</v>
      </c>
      <c r="Q855" s="1" t="s">
        <v>13849</v>
      </c>
      <c r="R855" s="1"/>
      <c r="S855" s="1" t="s">
        <v>24358</v>
      </c>
      <c r="T855" s="1" t="s">
        <v>6826</v>
      </c>
      <c r="U855" s="1"/>
      <c r="V855" s="1" t="s">
        <v>13850</v>
      </c>
      <c r="W855" s="1" t="s">
        <v>6826</v>
      </c>
    </row>
    <row r="856" spans="1:23" x14ac:dyDescent="0.25">
      <c r="A856" s="1">
        <v>1003444</v>
      </c>
      <c r="B856" s="5" t="str">
        <f>VLOOKUP(H856,'FIPS Basin X-walk'!$A$2:$F$3224,6,FALSE)</f>
        <v>Ozark Uplift</v>
      </c>
      <c r="C856" s="1" t="s">
        <v>7755</v>
      </c>
      <c r="D856" s="1"/>
      <c r="E856" s="1"/>
      <c r="F856" s="1" t="s">
        <v>7756</v>
      </c>
      <c r="G856" s="1" t="s">
        <v>7757</v>
      </c>
      <c r="H856" s="1">
        <v>5015</v>
      </c>
      <c r="I856" s="1">
        <v>1003444</v>
      </c>
      <c r="J856" s="1">
        <v>36.370832999999998</v>
      </c>
      <c r="K856" s="1">
        <v>-93.570555999999996</v>
      </c>
      <c r="L856" s="1"/>
      <c r="M856" s="1" t="s">
        <v>1520</v>
      </c>
      <c r="N856" s="1" t="s">
        <v>7740</v>
      </c>
      <c r="O856" s="1">
        <v>2022</v>
      </c>
      <c r="P856" s="1">
        <v>72616</v>
      </c>
      <c r="Q856" s="1" t="s">
        <v>7758</v>
      </c>
      <c r="R856" s="1"/>
      <c r="S856" s="1" t="s">
        <v>24363</v>
      </c>
      <c r="T856" s="1" t="s">
        <v>6826</v>
      </c>
      <c r="U856" s="1"/>
      <c r="V856" s="1" t="s">
        <v>6850</v>
      </c>
      <c r="W856" s="1" t="s">
        <v>6826</v>
      </c>
    </row>
    <row r="857" spans="1:23" x14ac:dyDescent="0.25">
      <c r="A857" s="1">
        <v>1006036</v>
      </c>
      <c r="B857" s="5" t="str">
        <f>VLOOKUP(H857,'FIPS Basin X-walk'!$A$2:$F$3224,6,FALSE)</f>
        <v>Iowa Shelf</v>
      </c>
      <c r="C857" s="1" t="s">
        <v>12018</v>
      </c>
      <c r="D857" s="1"/>
      <c r="E857" s="1"/>
      <c r="F857" s="1" t="s">
        <v>12019</v>
      </c>
      <c r="G857" s="1" t="s">
        <v>7757</v>
      </c>
      <c r="H857" s="1">
        <v>19027</v>
      </c>
      <c r="I857" s="1">
        <v>1006036</v>
      </c>
      <c r="J857" s="1">
        <v>42.077030000000001</v>
      </c>
      <c r="K857" s="1">
        <v>-94.897959999999998</v>
      </c>
      <c r="L857" s="1"/>
      <c r="M857" s="1" t="s">
        <v>1500</v>
      </c>
      <c r="N857" s="1" t="s">
        <v>11970</v>
      </c>
      <c r="O857" s="1">
        <v>2022</v>
      </c>
      <c r="P857" s="1">
        <v>51401</v>
      </c>
      <c r="Q857" s="1" t="s">
        <v>12020</v>
      </c>
      <c r="R857" s="1"/>
      <c r="S857" s="1" t="s">
        <v>24358</v>
      </c>
      <c r="T857" s="1" t="s">
        <v>6826</v>
      </c>
      <c r="U857" s="1"/>
      <c r="V857" s="1" t="s">
        <v>12021</v>
      </c>
      <c r="W857" s="1" t="s">
        <v>6826</v>
      </c>
    </row>
    <row r="858" spans="1:23" x14ac:dyDescent="0.25">
      <c r="A858" s="1">
        <v>1001660</v>
      </c>
      <c r="B858" s="5" t="str">
        <f>VLOOKUP(H858,'FIPS Basin X-walk'!$A$2:$F$3224,6,FALSE)</f>
        <v>Appalachian Basin (Eastern Overthrust Area)</v>
      </c>
      <c r="C858" s="1" t="s">
        <v>17784</v>
      </c>
      <c r="D858" s="1"/>
      <c r="E858" s="1"/>
      <c r="F858" s="1" t="s">
        <v>10169</v>
      </c>
      <c r="G858" s="1" t="s">
        <v>7757</v>
      </c>
      <c r="H858" s="1">
        <v>39019</v>
      </c>
      <c r="I858" s="1">
        <v>1001660</v>
      </c>
      <c r="J858" s="1">
        <v>40.621699999999997</v>
      </c>
      <c r="K858" s="1">
        <v>-81.046300000000002</v>
      </c>
      <c r="L858" s="1"/>
      <c r="M858" s="1" t="s">
        <v>1542</v>
      </c>
      <c r="N858" s="1" t="s">
        <v>17708</v>
      </c>
      <c r="O858" s="1">
        <v>2022</v>
      </c>
      <c r="P858" s="1">
        <v>44615</v>
      </c>
      <c r="Q858" s="1" t="s">
        <v>594</v>
      </c>
      <c r="R858" s="1"/>
      <c r="S858" s="1" t="s">
        <v>24435</v>
      </c>
      <c r="T858" s="1" t="s">
        <v>6826</v>
      </c>
      <c r="U858" s="1"/>
      <c r="V858" s="1" t="s">
        <v>7090</v>
      </c>
      <c r="W858" s="1" t="s">
        <v>6826</v>
      </c>
    </row>
    <row r="859" spans="1:23" x14ac:dyDescent="0.25">
      <c r="A859" s="1">
        <v>1002124</v>
      </c>
      <c r="B859" s="5" t="str">
        <f>VLOOKUP(H859,'FIPS Basin X-walk'!$A$2:$F$3224,6,FALSE)</f>
        <v>Forest City Basin</v>
      </c>
      <c r="C859" s="1" t="s">
        <v>15495</v>
      </c>
      <c r="D859" s="1"/>
      <c r="E859" s="1"/>
      <c r="F859" s="1" t="s">
        <v>10169</v>
      </c>
      <c r="G859" s="1" t="s">
        <v>7757</v>
      </c>
      <c r="H859" s="1">
        <v>29033</v>
      </c>
      <c r="I859" s="1">
        <v>1002124</v>
      </c>
      <c r="J859" s="1">
        <v>39.363140000000001</v>
      </c>
      <c r="K859" s="1">
        <v>-93.453639999999993</v>
      </c>
      <c r="L859" s="1"/>
      <c r="M859" s="1" t="s">
        <v>1560</v>
      </c>
      <c r="N859" s="1" t="s">
        <v>15447</v>
      </c>
      <c r="O859" s="1">
        <v>2022</v>
      </c>
      <c r="P859" s="1">
        <v>64633</v>
      </c>
      <c r="Q859" s="1" t="s">
        <v>15496</v>
      </c>
      <c r="R859" s="1"/>
      <c r="S859" s="1" t="s">
        <v>24378</v>
      </c>
      <c r="T859" s="1" t="s">
        <v>6826</v>
      </c>
      <c r="U859" s="1"/>
      <c r="V859" s="1" t="s">
        <v>15497</v>
      </c>
      <c r="W859" s="1" t="s">
        <v>6826</v>
      </c>
    </row>
    <row r="860" spans="1:23" x14ac:dyDescent="0.25">
      <c r="A860" s="1">
        <v>1002548</v>
      </c>
      <c r="B860" s="5" t="str">
        <f>VLOOKUP(H860,'FIPS Basin X-walk'!$A$2:$F$3224,6,FALSE)</f>
        <v>Cincinnati Arch</v>
      </c>
      <c r="C860" s="1" t="s">
        <v>12731</v>
      </c>
      <c r="D860" s="1"/>
      <c r="E860" s="1"/>
      <c r="F860" s="1" t="s">
        <v>10169</v>
      </c>
      <c r="G860" s="1" t="s">
        <v>7757</v>
      </c>
      <c r="H860" s="1">
        <v>21041</v>
      </c>
      <c r="I860" s="1">
        <v>1002548</v>
      </c>
      <c r="J860" s="1">
        <v>38.7074</v>
      </c>
      <c r="K860" s="1">
        <v>-85.104799999999997</v>
      </c>
      <c r="L860" s="1"/>
      <c r="M860" s="1" t="s">
        <v>1497</v>
      </c>
      <c r="N860" s="1" t="s">
        <v>12675</v>
      </c>
      <c r="O860" s="1">
        <v>2022</v>
      </c>
      <c r="P860" s="1">
        <v>41008</v>
      </c>
      <c r="Q860" s="1" t="s">
        <v>12732</v>
      </c>
      <c r="R860" s="1"/>
      <c r="S860" s="1" t="s">
        <v>24367</v>
      </c>
      <c r="T860" s="1" t="s">
        <v>6826</v>
      </c>
      <c r="U860" s="1"/>
      <c r="V860" s="1" t="s">
        <v>7169</v>
      </c>
      <c r="W860" s="1" t="s">
        <v>6826</v>
      </c>
    </row>
    <row r="861" spans="1:23" x14ac:dyDescent="0.25">
      <c r="A861" s="1">
        <v>1003338</v>
      </c>
      <c r="B861" s="5" t="str">
        <f>VLOOKUP(H861,'FIPS Basin X-walk'!$A$2:$F$3224,6,FALSE)</f>
        <v>Piedmont-Blue Ridge Prov</v>
      </c>
      <c r="C861" s="1" t="s">
        <v>10168</v>
      </c>
      <c r="D861" s="1"/>
      <c r="E861" s="1"/>
      <c r="F861" s="1" t="s">
        <v>10169</v>
      </c>
      <c r="G861" s="1" t="s">
        <v>7757</v>
      </c>
      <c r="H861" s="1">
        <v>13045</v>
      </c>
      <c r="I861" s="1">
        <v>1003338</v>
      </c>
      <c r="J861" s="1">
        <v>33.560200000000002</v>
      </c>
      <c r="K861" s="1">
        <v>-85.067400000000006</v>
      </c>
      <c r="L861" s="1"/>
      <c r="M861" s="1" t="s">
        <v>1546</v>
      </c>
      <c r="N861" s="1" t="s">
        <v>10124</v>
      </c>
      <c r="O861" s="1">
        <v>2022</v>
      </c>
      <c r="P861" s="1">
        <v>30119</v>
      </c>
      <c r="Q861" s="1" t="s">
        <v>10170</v>
      </c>
      <c r="R861" s="1"/>
      <c r="S861" s="1" t="s">
        <v>25097</v>
      </c>
      <c r="T861" s="1" t="s">
        <v>6826</v>
      </c>
      <c r="U861" s="1"/>
      <c r="V861" s="1" t="s">
        <v>10171</v>
      </c>
      <c r="W861" s="1" t="s">
        <v>6826</v>
      </c>
    </row>
    <row r="862" spans="1:23" x14ac:dyDescent="0.25">
      <c r="A862" s="1">
        <v>1006202</v>
      </c>
      <c r="B862" s="5" t="str">
        <f>VLOOKUP(H862,'FIPS Basin X-walk'!$A$2:$F$3224,6,FALSE)</f>
        <v>Cincinnati Arch</v>
      </c>
      <c r="C862" s="1" t="s">
        <v>12729</v>
      </c>
      <c r="D862" s="1"/>
      <c r="E862" s="1"/>
      <c r="F862" s="1" t="s">
        <v>10169</v>
      </c>
      <c r="G862" s="1" t="s">
        <v>7757</v>
      </c>
      <c r="H862" s="1">
        <v>21041</v>
      </c>
      <c r="I862" s="1">
        <v>1006202</v>
      </c>
      <c r="J862" s="1">
        <v>38.717930000000003</v>
      </c>
      <c r="K862" s="1">
        <v>-85.092050999999998</v>
      </c>
      <c r="L862" s="1"/>
      <c r="M862" s="1" t="s">
        <v>1497</v>
      </c>
      <c r="N862" s="1" t="s">
        <v>12675</v>
      </c>
      <c r="O862" s="1">
        <v>2022</v>
      </c>
      <c r="P862" s="1">
        <v>41008</v>
      </c>
      <c r="Q862" s="1" t="s">
        <v>12730</v>
      </c>
      <c r="R862" s="1"/>
      <c r="S862" s="1" t="s">
        <v>24357</v>
      </c>
      <c r="T862" s="1" t="s">
        <v>6826</v>
      </c>
      <c r="U862" s="1"/>
      <c r="V862" s="1" t="s">
        <v>7844</v>
      </c>
      <c r="W862" s="1" t="s">
        <v>6826</v>
      </c>
    </row>
    <row r="863" spans="1:23" x14ac:dyDescent="0.25">
      <c r="A863" s="1">
        <v>1012961</v>
      </c>
      <c r="B863" s="5" t="str">
        <f>VLOOKUP(H863,'FIPS Basin X-walk'!$A$2:$F$3224,6,FALSE)</f>
        <v>Appalachian Basin (Eastern Overthrust Area)</v>
      </c>
      <c r="C863" s="1" t="s">
        <v>17778</v>
      </c>
      <c r="D863" s="1"/>
      <c r="E863" s="1"/>
      <c r="F863" s="1" t="s">
        <v>17779</v>
      </c>
      <c r="G863" s="1" t="s">
        <v>7757</v>
      </c>
      <c r="H863" s="1">
        <v>39019</v>
      </c>
      <c r="I863" s="1">
        <v>1012961</v>
      </c>
      <c r="J863" s="1">
        <v>40.53389</v>
      </c>
      <c r="K863" s="1">
        <v>-80.932779999999994</v>
      </c>
      <c r="L863" s="1"/>
      <c r="M863" s="1" t="s">
        <v>1542</v>
      </c>
      <c r="N863" s="1" t="s">
        <v>17708</v>
      </c>
      <c r="O863" s="1">
        <v>2022</v>
      </c>
      <c r="P863" s="1">
        <v>44615</v>
      </c>
      <c r="Q863" s="1" t="s">
        <v>13</v>
      </c>
      <c r="R863" s="1"/>
      <c r="S863" s="1" t="s">
        <v>24435</v>
      </c>
      <c r="T863" s="1" t="s">
        <v>6826</v>
      </c>
      <c r="U863" s="1"/>
      <c r="V863" s="1" t="s">
        <v>7232</v>
      </c>
      <c r="W863" s="1" t="s">
        <v>6826</v>
      </c>
    </row>
    <row r="864" spans="1:23" x14ac:dyDescent="0.25">
      <c r="A864" s="1">
        <v>1006512</v>
      </c>
      <c r="B864" s="5" t="str">
        <f>VLOOKUP(H864,'FIPS Basin X-walk'!$A$2:$F$3224,6,FALSE)</f>
        <v>Cincinnati Arch</v>
      </c>
      <c r="C864" s="1" t="s">
        <v>12727</v>
      </c>
      <c r="D864" s="1"/>
      <c r="E864" s="1" t="s">
        <v>6828</v>
      </c>
      <c r="F864" s="1" t="s">
        <v>12724</v>
      </c>
      <c r="G864" s="1" t="s">
        <v>7757</v>
      </c>
      <c r="H864" s="1">
        <v>21041</v>
      </c>
      <c r="I864" s="1">
        <v>1006512</v>
      </c>
      <c r="J864" s="1">
        <v>38.749699999999997</v>
      </c>
      <c r="K864" s="1">
        <v>-85.034999999999997</v>
      </c>
      <c r="L864" s="1"/>
      <c r="M864" s="1" t="s">
        <v>1497</v>
      </c>
      <c r="N864" s="1" t="s">
        <v>12675</v>
      </c>
      <c r="O864" s="1">
        <v>2022</v>
      </c>
      <c r="P864" s="1">
        <v>41045</v>
      </c>
      <c r="Q864" s="1" t="s">
        <v>12724</v>
      </c>
      <c r="R864" s="1"/>
      <c r="S864" s="1" t="s">
        <v>24355</v>
      </c>
      <c r="T864" s="1" t="s">
        <v>6826</v>
      </c>
      <c r="U864" s="1"/>
      <c r="V864" s="1" t="s">
        <v>12728</v>
      </c>
      <c r="W864" s="1" t="s">
        <v>6828</v>
      </c>
    </row>
    <row r="865" spans="1:23" x14ac:dyDescent="0.25">
      <c r="A865" s="1">
        <v>1002100</v>
      </c>
      <c r="B865" s="5" t="str">
        <f>VLOOKUP(H865,'FIPS Basin X-walk'!$A$2:$F$3224,6,FALSE)</f>
        <v>Piedmont-Blue Ridge Prov</v>
      </c>
      <c r="C865" s="1" t="s">
        <v>22199</v>
      </c>
      <c r="D865" s="1"/>
      <c r="E865" s="1"/>
      <c r="F865" s="1" t="s">
        <v>22200</v>
      </c>
      <c r="G865" s="1" t="s">
        <v>7757</v>
      </c>
      <c r="H865" s="1">
        <v>51035</v>
      </c>
      <c r="I865" s="1">
        <v>1002100</v>
      </c>
      <c r="J865" s="1">
        <v>36.762300000000003</v>
      </c>
      <c r="K865" s="1">
        <v>-80.751599999999996</v>
      </c>
      <c r="L865" s="1"/>
      <c r="M865" s="1" t="s">
        <v>1486</v>
      </c>
      <c r="N865" s="1" t="s">
        <v>15119</v>
      </c>
      <c r="O865" s="1">
        <v>2022</v>
      </c>
      <c r="P865" s="1">
        <v>24343</v>
      </c>
      <c r="Q865" s="1" t="s">
        <v>22201</v>
      </c>
      <c r="R865" s="1"/>
      <c r="S865" s="1" t="s">
        <v>24358</v>
      </c>
      <c r="T865" s="1" t="s">
        <v>6826</v>
      </c>
      <c r="U865" s="1"/>
      <c r="V865" s="1" t="s">
        <v>22202</v>
      </c>
      <c r="W865" s="1" t="s">
        <v>6826</v>
      </c>
    </row>
    <row r="866" spans="1:23" x14ac:dyDescent="0.25">
      <c r="A866" s="1">
        <v>1012375</v>
      </c>
      <c r="B866" s="5" t="str">
        <f>VLOOKUP(H866,'FIPS Basin X-walk'!$A$2:$F$3224,6,FALSE)</f>
        <v>Upper Mississippi Embaymnt</v>
      </c>
      <c r="C866" s="1" t="s">
        <v>20025</v>
      </c>
      <c r="D866" s="1"/>
      <c r="E866" s="1"/>
      <c r="F866" s="1" t="s">
        <v>1678</v>
      </c>
      <c r="G866" s="1" t="s">
        <v>7757</v>
      </c>
      <c r="H866" s="1">
        <v>47017</v>
      </c>
      <c r="I866" s="1">
        <v>1012375</v>
      </c>
      <c r="J866" s="1">
        <v>36.018279999999997</v>
      </c>
      <c r="K866" s="1">
        <v>-88.381930999999994</v>
      </c>
      <c r="L866" s="1"/>
      <c r="M866" s="1" t="s">
        <v>1538</v>
      </c>
      <c r="N866" s="1" t="s">
        <v>20002</v>
      </c>
      <c r="O866" s="1">
        <v>2022</v>
      </c>
      <c r="P866" s="1">
        <v>38344</v>
      </c>
      <c r="Q866" s="1" t="s">
        <v>26480</v>
      </c>
      <c r="R866" s="1"/>
      <c r="S866" s="1" t="s">
        <v>24722</v>
      </c>
      <c r="T866" s="1" t="s">
        <v>6826</v>
      </c>
      <c r="U866" s="1"/>
      <c r="V866" s="1" t="s">
        <v>17490</v>
      </c>
      <c r="W866" s="1" t="s">
        <v>6826</v>
      </c>
    </row>
    <row r="867" spans="1:23" x14ac:dyDescent="0.25">
      <c r="A867" s="1">
        <v>1013192</v>
      </c>
      <c r="B867" s="5" t="str">
        <f>VLOOKUP(H867,'FIPS Basin X-walk'!$A$2:$F$3224,6,FALSE)</f>
        <v>Appalachian Basin (Eastern Overthrust Area)</v>
      </c>
      <c r="C867" s="1"/>
      <c r="D867" s="1"/>
      <c r="E867" s="1"/>
      <c r="F867" s="1" t="s">
        <v>17780</v>
      </c>
      <c r="G867" s="1" t="s">
        <v>7757</v>
      </c>
      <c r="H867" s="1">
        <v>39019</v>
      </c>
      <c r="I867" s="1">
        <v>1013192</v>
      </c>
      <c r="J867" s="1">
        <v>40.451936000000003</v>
      </c>
      <c r="K867" s="1">
        <v>-81.227468999999999</v>
      </c>
      <c r="L867" s="1"/>
      <c r="M867" s="1" t="s">
        <v>1542</v>
      </c>
      <c r="N867" s="1" t="s">
        <v>17708</v>
      </c>
      <c r="O867" s="1">
        <v>2022</v>
      </c>
      <c r="P867" s="1">
        <v>44675</v>
      </c>
      <c r="Q867" s="1" t="s">
        <v>718</v>
      </c>
      <c r="R867" s="1"/>
      <c r="S867" s="1" t="s">
        <v>24435</v>
      </c>
      <c r="T867" s="1" t="s">
        <v>6826</v>
      </c>
      <c r="U867" s="1"/>
      <c r="V867" s="1" t="s">
        <v>7521</v>
      </c>
      <c r="W867" s="1" t="s">
        <v>6826</v>
      </c>
    </row>
    <row r="868" spans="1:23" x14ac:dyDescent="0.25">
      <c r="A868" s="1">
        <v>1002787</v>
      </c>
      <c r="B868" s="5" t="str">
        <f>VLOOKUP(H868,'FIPS Basin X-walk'!$A$2:$F$3224,6,FALSE)</f>
        <v>Piedmont-Blue Ridge Prov</v>
      </c>
      <c r="C868" s="1" t="s">
        <v>13851</v>
      </c>
      <c r="D868" s="1"/>
      <c r="E868" s="1" t="s">
        <v>6828</v>
      </c>
      <c r="F868" s="1" t="s">
        <v>13852</v>
      </c>
      <c r="G868" s="1" t="s">
        <v>7757</v>
      </c>
      <c r="H868" s="1">
        <v>24013</v>
      </c>
      <c r="I868" s="1">
        <v>1002787</v>
      </c>
      <c r="J868" s="1">
        <v>39.560284000000003</v>
      </c>
      <c r="K868" s="1">
        <v>-77.171424999999999</v>
      </c>
      <c r="L868" s="1"/>
      <c r="M868" s="1" t="s">
        <v>1509</v>
      </c>
      <c r="N868" s="1" t="s">
        <v>13818</v>
      </c>
      <c r="O868" s="1">
        <v>2022</v>
      </c>
      <c r="P868" s="1">
        <v>21791</v>
      </c>
      <c r="Q868" s="1" t="s">
        <v>11712</v>
      </c>
      <c r="R868" s="1"/>
      <c r="S868" s="1" t="s">
        <v>24441</v>
      </c>
      <c r="T868" s="1" t="s">
        <v>6826</v>
      </c>
      <c r="U868" s="1"/>
      <c r="V868" s="1" t="s">
        <v>7013</v>
      </c>
      <c r="W868" s="1" t="s">
        <v>6826</v>
      </c>
    </row>
    <row r="869" spans="1:23" x14ac:dyDescent="0.25">
      <c r="A869" s="1">
        <v>1013063</v>
      </c>
      <c r="B869" s="5" t="str">
        <f>VLOOKUP(H869,'FIPS Basin X-walk'!$A$2:$F$3224,6,FALSE)</f>
        <v>Appalachian Basin (Eastern Overthrust Area)</v>
      </c>
      <c r="C869" s="1" t="s">
        <v>17781</v>
      </c>
      <c r="D869" s="1"/>
      <c r="E869" s="1"/>
      <c r="F869" s="1" t="s">
        <v>17782</v>
      </c>
      <c r="G869" s="1" t="s">
        <v>7757</v>
      </c>
      <c r="H869" s="1">
        <v>39019</v>
      </c>
      <c r="I869" s="1">
        <v>1013063</v>
      </c>
      <c r="J869" s="1">
        <v>40.606520000000003</v>
      </c>
      <c r="K869" s="1">
        <v>-81.068619999999996</v>
      </c>
      <c r="L869" s="1"/>
      <c r="M869" s="1" t="s">
        <v>1542</v>
      </c>
      <c r="N869" s="1" t="s">
        <v>17708</v>
      </c>
      <c r="O869" s="1">
        <v>2022</v>
      </c>
      <c r="P869" s="1">
        <v>44615</v>
      </c>
      <c r="Q869" s="1" t="s">
        <v>26593</v>
      </c>
      <c r="R869" s="1"/>
      <c r="S869" s="1" t="s">
        <v>24355</v>
      </c>
      <c r="T869" s="1" t="s">
        <v>6826</v>
      </c>
      <c r="U869" s="1"/>
      <c r="V869" s="1" t="s">
        <v>17783</v>
      </c>
      <c r="W869" s="1" t="s">
        <v>6828</v>
      </c>
    </row>
    <row r="870" spans="1:23" x14ac:dyDescent="0.25">
      <c r="A870" s="1">
        <v>1013305</v>
      </c>
      <c r="B870" s="5" t="str">
        <f>VLOOKUP(H870,'FIPS Basin X-walk'!$A$2:$F$3224,6,FALSE)</f>
        <v>Piedmont-Blue Ridge Prov</v>
      </c>
      <c r="C870" s="1" t="s">
        <v>10166</v>
      </c>
      <c r="D870" s="1"/>
      <c r="E870" s="1"/>
      <c r="F870" s="1" t="s">
        <v>10167</v>
      </c>
      <c r="G870" s="1" t="s">
        <v>7757</v>
      </c>
      <c r="H870" s="1">
        <v>13045</v>
      </c>
      <c r="I870" s="1">
        <v>1013305</v>
      </c>
      <c r="J870" s="1">
        <v>33.485190000000003</v>
      </c>
      <c r="K870" s="1">
        <v>-84.915670000000006</v>
      </c>
      <c r="L870" s="1"/>
      <c r="M870" s="1" t="s">
        <v>1546</v>
      </c>
      <c r="N870" s="1" t="s">
        <v>10124</v>
      </c>
      <c r="O870" s="1">
        <v>2022</v>
      </c>
      <c r="P870" s="1">
        <v>30185</v>
      </c>
      <c r="Q870" s="1" t="s">
        <v>829</v>
      </c>
      <c r="R870" s="1"/>
      <c r="S870" s="1" t="s">
        <v>24435</v>
      </c>
      <c r="T870" s="1" t="s">
        <v>6826</v>
      </c>
      <c r="U870" s="1"/>
      <c r="V870" s="1" t="s">
        <v>6881</v>
      </c>
      <c r="W870" s="1" t="s">
        <v>6826</v>
      </c>
    </row>
    <row r="871" spans="1:23" x14ac:dyDescent="0.25">
      <c r="A871" s="1">
        <v>1002234</v>
      </c>
      <c r="B871" s="5" t="str">
        <f>VLOOKUP(H871,'FIPS Basin X-walk'!$A$2:$F$3224,6,FALSE)</f>
        <v>South Oklahoma Folded Belt</v>
      </c>
      <c r="C871" s="1" t="s">
        <v>18362</v>
      </c>
      <c r="D871" s="1"/>
      <c r="E871" s="1"/>
      <c r="F871" s="1" t="s">
        <v>18363</v>
      </c>
      <c r="G871" s="1" t="s">
        <v>12734</v>
      </c>
      <c r="H871" s="1">
        <v>40019</v>
      </c>
      <c r="I871" s="1">
        <v>1002234</v>
      </c>
      <c r="J871" s="1">
        <v>34.196669999999997</v>
      </c>
      <c r="K871" s="1">
        <v>-97.044430000000006</v>
      </c>
      <c r="L871" s="1"/>
      <c r="M871" s="1" t="s">
        <v>1495</v>
      </c>
      <c r="N871" s="1" t="s">
        <v>9115</v>
      </c>
      <c r="O871" s="1">
        <v>2022</v>
      </c>
      <c r="P871" s="1">
        <v>73402</v>
      </c>
      <c r="Q871" s="1" t="s">
        <v>18364</v>
      </c>
      <c r="R871" s="1"/>
      <c r="S871" s="1" t="s">
        <v>24358</v>
      </c>
      <c r="T871" s="1" t="s">
        <v>6826</v>
      </c>
      <c r="U871" s="1"/>
      <c r="V871" s="1" t="s">
        <v>18365</v>
      </c>
      <c r="W871" s="1" t="s">
        <v>6826</v>
      </c>
    </row>
    <row r="872" spans="1:23" x14ac:dyDescent="0.25">
      <c r="A872" s="1">
        <v>1004503</v>
      </c>
      <c r="B872" s="5" t="str">
        <f>VLOOKUP(H872,'FIPS Basin X-walk'!$A$2:$F$3224,6,FALSE)</f>
        <v>South Oklahoma Folded Belt</v>
      </c>
      <c r="C872" s="1" t="s">
        <v>18366</v>
      </c>
      <c r="D872" s="1"/>
      <c r="E872" s="1"/>
      <c r="F872" s="1" t="s">
        <v>18360</v>
      </c>
      <c r="G872" s="1" t="s">
        <v>12734</v>
      </c>
      <c r="H872" s="1">
        <v>40019</v>
      </c>
      <c r="I872" s="1">
        <v>1004503</v>
      </c>
      <c r="J872" s="1">
        <v>34.183689999999999</v>
      </c>
      <c r="K872" s="1">
        <v>-97.168530000000004</v>
      </c>
      <c r="L872" s="1"/>
      <c r="M872" s="1" t="s">
        <v>1495</v>
      </c>
      <c r="N872" s="1" t="s">
        <v>9115</v>
      </c>
      <c r="O872" s="1">
        <v>2022</v>
      </c>
      <c r="P872" s="1">
        <v>73401</v>
      </c>
      <c r="Q872" s="1" t="s">
        <v>18367</v>
      </c>
      <c r="R872" s="1"/>
      <c r="S872" s="1" t="s">
        <v>24966</v>
      </c>
      <c r="T872" s="1" t="s">
        <v>6826</v>
      </c>
      <c r="U872" s="1"/>
      <c r="V872" s="1" t="s">
        <v>11476</v>
      </c>
      <c r="W872" s="1" t="s">
        <v>6826</v>
      </c>
    </row>
    <row r="873" spans="1:23" x14ac:dyDescent="0.25">
      <c r="A873" s="1">
        <v>1007786</v>
      </c>
      <c r="B873" s="5" t="str">
        <f>VLOOKUP(H873,'FIPS Basin X-walk'!$A$2:$F$3224,6,FALSE)</f>
        <v>South Oklahoma Folded Belt</v>
      </c>
      <c r="C873" s="1" t="s">
        <v>18359</v>
      </c>
      <c r="D873" s="1"/>
      <c r="E873" s="1" t="s">
        <v>6828</v>
      </c>
      <c r="F873" s="1" t="s">
        <v>18360</v>
      </c>
      <c r="G873" s="1" t="s">
        <v>12734</v>
      </c>
      <c r="H873" s="1">
        <v>40019</v>
      </c>
      <c r="I873" s="1">
        <v>1007786</v>
      </c>
      <c r="J873" s="1">
        <v>34.205689999999997</v>
      </c>
      <c r="K873" s="1">
        <v>-97.104169999999996</v>
      </c>
      <c r="L873" s="1"/>
      <c r="M873" s="1" t="s">
        <v>1495</v>
      </c>
      <c r="N873" s="1" t="s">
        <v>9115</v>
      </c>
      <c r="O873" s="1">
        <v>2022</v>
      </c>
      <c r="P873" s="1">
        <v>73401</v>
      </c>
      <c r="Q873" s="1" t="s">
        <v>18361</v>
      </c>
      <c r="R873" s="1"/>
      <c r="S873" s="1" t="s">
        <v>24369</v>
      </c>
      <c r="T873" s="1" t="s">
        <v>6826</v>
      </c>
      <c r="U873" s="1"/>
      <c r="V873" s="1" t="s">
        <v>8406</v>
      </c>
      <c r="W873" s="1" t="s">
        <v>6826</v>
      </c>
    </row>
    <row r="874" spans="1:23" x14ac:dyDescent="0.25">
      <c r="A874" s="1">
        <v>1013589</v>
      </c>
      <c r="B874" s="5" t="str">
        <f>VLOOKUP(H874,'FIPS Basin X-walk'!$A$2:$F$3224,6,FALSE)</f>
        <v>Appalachian Basin</v>
      </c>
      <c r="C874" s="1" t="s">
        <v>12733</v>
      </c>
      <c r="D874" s="1"/>
      <c r="E874" s="1"/>
      <c r="F874" s="1" t="s">
        <v>1824</v>
      </c>
      <c r="G874" s="1" t="s">
        <v>12734</v>
      </c>
      <c r="H874" s="1">
        <v>21043</v>
      </c>
      <c r="I874" s="1">
        <v>1013589</v>
      </c>
      <c r="J874" s="1">
        <v>38.35004</v>
      </c>
      <c r="K874" s="1">
        <v>-82.907809999999998</v>
      </c>
      <c r="L874" s="1"/>
      <c r="M874" s="1" t="s">
        <v>1497</v>
      </c>
      <c r="N874" s="1" t="s">
        <v>12675</v>
      </c>
      <c r="O874" s="1">
        <v>2022</v>
      </c>
      <c r="P874" s="1">
        <v>41143</v>
      </c>
      <c r="Q874" s="1" t="s">
        <v>631</v>
      </c>
      <c r="R874" s="1"/>
      <c r="S874" s="1" t="s">
        <v>24435</v>
      </c>
      <c r="T874" s="1" t="s">
        <v>6826</v>
      </c>
      <c r="U874" s="1"/>
      <c r="V874" s="1" t="s">
        <v>12735</v>
      </c>
      <c r="W874" s="1" t="s">
        <v>6826</v>
      </c>
    </row>
    <row r="875" spans="1:23" x14ac:dyDescent="0.25">
      <c r="A875" s="1">
        <v>1002972</v>
      </c>
      <c r="B875" s="5" t="str">
        <f>VLOOKUP(H875,'FIPS Basin X-walk'!$A$2:$F$3224,6,FALSE)</f>
        <v>South Oklahoma Folded Belt</v>
      </c>
      <c r="C875" s="1" t="s">
        <v>18357</v>
      </c>
      <c r="D875" s="1"/>
      <c r="E875" s="1"/>
      <c r="F875" s="1" t="s">
        <v>18358</v>
      </c>
      <c r="G875" s="1" t="s">
        <v>12734</v>
      </c>
      <c r="H875" s="1">
        <v>40019</v>
      </c>
      <c r="I875" s="1">
        <v>1002972</v>
      </c>
      <c r="J875" s="1">
        <v>34.463299999999997</v>
      </c>
      <c r="K875" s="1">
        <v>-97.531080000000003</v>
      </c>
      <c r="L875" s="1"/>
      <c r="M875" s="1" t="s">
        <v>1495</v>
      </c>
      <c r="N875" s="1" t="s">
        <v>9115</v>
      </c>
      <c r="O875" s="1">
        <v>2022</v>
      </c>
      <c r="P875" s="1">
        <v>73481</v>
      </c>
      <c r="Q875" s="1" t="s">
        <v>24037</v>
      </c>
      <c r="R875" s="1"/>
      <c r="S875" s="1" t="s">
        <v>24435</v>
      </c>
      <c r="T875" s="1" t="s">
        <v>6826</v>
      </c>
      <c r="U875" s="1"/>
      <c r="V875" s="1" t="s">
        <v>7090</v>
      </c>
      <c r="W875" s="1" t="s">
        <v>6826</v>
      </c>
    </row>
    <row r="876" spans="1:23" x14ac:dyDescent="0.25">
      <c r="A876" s="1">
        <v>1006766</v>
      </c>
      <c r="B876" s="5" t="str">
        <f>VLOOKUP(H876,'FIPS Basin X-walk'!$A$2:$F$3224,6,FALSE)</f>
        <v>Sweetgrass Arch</v>
      </c>
      <c r="C876" s="1" t="s">
        <v>15761</v>
      </c>
      <c r="D876" s="1"/>
      <c r="E876" s="1"/>
      <c r="F876" s="1" t="s">
        <v>15762</v>
      </c>
      <c r="G876" s="1" t="s">
        <v>15756</v>
      </c>
      <c r="H876" s="1">
        <v>30013</v>
      </c>
      <c r="I876" s="1">
        <v>1006766</v>
      </c>
      <c r="J876" s="1">
        <v>47.626759999999997</v>
      </c>
      <c r="K876" s="1">
        <v>-111.18908999999999</v>
      </c>
      <c r="L876" s="1"/>
      <c r="M876" s="1" t="s">
        <v>1533</v>
      </c>
      <c r="N876" s="1" t="s">
        <v>15748</v>
      </c>
      <c r="O876" s="1">
        <v>2022</v>
      </c>
      <c r="P876" s="1">
        <v>59440</v>
      </c>
      <c r="Q876" s="1" t="s">
        <v>15763</v>
      </c>
      <c r="R876" s="1"/>
      <c r="S876" s="1" t="s">
        <v>24358</v>
      </c>
      <c r="T876" s="1" t="s">
        <v>6826</v>
      </c>
      <c r="U876" s="1"/>
      <c r="V876" s="1" t="s">
        <v>6952</v>
      </c>
      <c r="W876" s="1" t="s">
        <v>6826</v>
      </c>
    </row>
    <row r="877" spans="1:23" x14ac:dyDescent="0.25">
      <c r="A877" s="1">
        <v>1000441</v>
      </c>
      <c r="B877" s="5" t="str">
        <f>VLOOKUP(H877,'FIPS Basin X-walk'!$A$2:$F$3224,6,FALSE)</f>
        <v>Sweetgrass Arch</v>
      </c>
      <c r="C877" s="1" t="s">
        <v>15757</v>
      </c>
      <c r="D877" s="1"/>
      <c r="E877" s="1"/>
      <c r="F877" s="1" t="s">
        <v>15758</v>
      </c>
      <c r="G877" s="1" t="s">
        <v>15756</v>
      </c>
      <c r="H877" s="1">
        <v>30013</v>
      </c>
      <c r="I877" s="1">
        <v>1000441</v>
      </c>
      <c r="J877" s="1">
        <v>47.535981</v>
      </c>
      <c r="K877" s="1">
        <v>-111.412452</v>
      </c>
      <c r="L877" s="1"/>
      <c r="M877" s="1" t="s">
        <v>1533</v>
      </c>
      <c r="N877" s="1" t="s">
        <v>15748</v>
      </c>
      <c r="O877" s="1">
        <v>2022</v>
      </c>
      <c r="P877" s="1">
        <v>59404</v>
      </c>
      <c r="Q877" s="1" t="s">
        <v>15759</v>
      </c>
      <c r="R877" s="1"/>
      <c r="S877" s="1" t="s">
        <v>24517</v>
      </c>
      <c r="T877" s="1" t="s">
        <v>6826</v>
      </c>
      <c r="U877" s="1"/>
      <c r="V877" s="1" t="s">
        <v>15760</v>
      </c>
      <c r="W877" s="1" t="s">
        <v>6826</v>
      </c>
    </row>
    <row r="878" spans="1:23" x14ac:dyDescent="0.25">
      <c r="A878" s="1">
        <v>1007739</v>
      </c>
      <c r="B878" s="5" t="str">
        <f>VLOOKUP(H878,'FIPS Basin X-walk'!$A$2:$F$3224,6,FALSE)</f>
        <v>Sweetgrass Arch</v>
      </c>
      <c r="C878" s="1" t="s">
        <v>15754</v>
      </c>
      <c r="D878" s="1"/>
      <c r="E878" s="1" t="s">
        <v>6828</v>
      </c>
      <c r="F878" s="1" t="s">
        <v>15755</v>
      </c>
      <c r="G878" s="1" t="s">
        <v>15756</v>
      </c>
      <c r="H878" s="1">
        <v>30013</v>
      </c>
      <c r="I878" s="1">
        <v>1007739</v>
      </c>
      <c r="J878" s="1">
        <v>47.523611000000002</v>
      </c>
      <c r="K878" s="1">
        <v>-111.294167</v>
      </c>
      <c r="L878" s="1"/>
      <c r="M878" s="1" t="s">
        <v>1533</v>
      </c>
      <c r="N878" s="1" t="s">
        <v>15748</v>
      </c>
      <c r="O878" s="1">
        <v>2022</v>
      </c>
      <c r="P878" s="1">
        <v>59404</v>
      </c>
      <c r="Q878" s="1" t="s">
        <v>25898</v>
      </c>
      <c r="R878" s="1"/>
      <c r="S878" s="1" t="s">
        <v>24369</v>
      </c>
      <c r="T878" s="1" t="s">
        <v>6826</v>
      </c>
      <c r="U878" s="1"/>
      <c r="V878" s="1" t="s">
        <v>13128</v>
      </c>
      <c r="W878" s="1" t="s">
        <v>6826</v>
      </c>
    </row>
    <row r="879" spans="1:23" x14ac:dyDescent="0.25">
      <c r="A879" s="1">
        <v>1004358</v>
      </c>
      <c r="B879" s="5" t="str">
        <f>VLOOKUP(H879,'FIPS Basin X-walk'!$A$2:$F$3224,6,FALSE)</f>
        <v>Cincinnati Arch</v>
      </c>
      <c r="C879" s="1" t="s">
        <v>12736</v>
      </c>
      <c r="D879" s="1"/>
      <c r="E879" s="1"/>
      <c r="F879" s="1" t="s">
        <v>12737</v>
      </c>
      <c r="G879" s="1" t="s">
        <v>12738</v>
      </c>
      <c r="H879" s="1">
        <v>21045</v>
      </c>
      <c r="I879" s="1">
        <v>1004358</v>
      </c>
      <c r="J879" s="1">
        <v>37.312745</v>
      </c>
      <c r="K879" s="1">
        <v>-85.058550999999994</v>
      </c>
      <c r="L879" s="1"/>
      <c r="M879" s="1" t="s">
        <v>1497</v>
      </c>
      <c r="N879" s="1" t="s">
        <v>12675</v>
      </c>
      <c r="O879" s="1">
        <v>2022</v>
      </c>
      <c r="P879" s="1">
        <v>42539</v>
      </c>
      <c r="Q879" s="1" t="s">
        <v>499</v>
      </c>
      <c r="R879" s="1"/>
      <c r="S879" s="1" t="s">
        <v>24435</v>
      </c>
      <c r="T879" s="1" t="s">
        <v>6826</v>
      </c>
      <c r="U879" s="1"/>
      <c r="V879" s="1" t="s">
        <v>12735</v>
      </c>
      <c r="W879" s="1" t="s">
        <v>6826</v>
      </c>
    </row>
    <row r="880" spans="1:23" x14ac:dyDescent="0.25">
      <c r="A880" s="1">
        <v>1000449</v>
      </c>
      <c r="B880" s="5" t="str">
        <f>VLOOKUP(H880,'FIPS Basin X-walk'!$A$2:$F$3224,6,FALSE)</f>
        <v>Forest City Basin</v>
      </c>
      <c r="C880" s="1" t="s">
        <v>15501</v>
      </c>
      <c r="D880" s="1"/>
      <c r="E880" s="1"/>
      <c r="F880" s="1" t="s">
        <v>15502</v>
      </c>
      <c r="G880" s="1" t="s">
        <v>2031</v>
      </c>
      <c r="H880" s="1">
        <v>29037</v>
      </c>
      <c r="I880" s="1">
        <v>1000449</v>
      </c>
      <c r="J880" s="1">
        <v>38.680300000000003</v>
      </c>
      <c r="K880" s="1">
        <v>-94.482399999999998</v>
      </c>
      <c r="L880" s="1"/>
      <c r="M880" s="1" t="s">
        <v>1560</v>
      </c>
      <c r="N880" s="1" t="s">
        <v>15447</v>
      </c>
      <c r="O880" s="1">
        <v>2022</v>
      </c>
      <c r="P880" s="1">
        <v>64078</v>
      </c>
      <c r="Q880" s="1" t="s">
        <v>15503</v>
      </c>
      <c r="R880" s="1"/>
      <c r="S880" s="1" t="s">
        <v>24355</v>
      </c>
      <c r="T880" s="1" t="s">
        <v>6826</v>
      </c>
      <c r="U880" s="1"/>
      <c r="V880" s="1" t="s">
        <v>12451</v>
      </c>
      <c r="W880" s="1" t="s">
        <v>6828</v>
      </c>
    </row>
    <row r="881" spans="1:23" x14ac:dyDescent="0.25">
      <c r="A881" s="1">
        <v>1008168</v>
      </c>
      <c r="B881" s="5" t="str">
        <f>VLOOKUP(H881,'FIPS Basin X-walk'!$A$2:$F$3224,6,FALSE)</f>
        <v>Nemaha Anticline</v>
      </c>
      <c r="C881" s="1" t="s">
        <v>15861</v>
      </c>
      <c r="D881" s="1"/>
      <c r="E881" s="1"/>
      <c r="F881" s="1" t="s">
        <v>15862</v>
      </c>
      <c r="G881" s="1" t="s">
        <v>2031</v>
      </c>
      <c r="H881" s="1">
        <v>31025</v>
      </c>
      <c r="I881" s="1">
        <v>1008168</v>
      </c>
      <c r="J881" s="1">
        <v>40.947200000000002</v>
      </c>
      <c r="K881" s="1">
        <v>-95.966700000000003</v>
      </c>
      <c r="L881" s="1"/>
      <c r="M881" s="1" t="s">
        <v>1491</v>
      </c>
      <c r="N881" s="1" t="s">
        <v>15841</v>
      </c>
      <c r="O881" s="1">
        <v>2022</v>
      </c>
      <c r="P881" s="1">
        <v>68048</v>
      </c>
      <c r="Q881" s="1" t="s">
        <v>15863</v>
      </c>
      <c r="R881" s="1"/>
      <c r="S881" s="1" t="s">
        <v>24355</v>
      </c>
      <c r="T881" s="1" t="s">
        <v>6826</v>
      </c>
      <c r="U881" s="1"/>
      <c r="V881" s="1" t="s">
        <v>15864</v>
      </c>
      <c r="W881" s="1" t="s">
        <v>6828</v>
      </c>
    </row>
    <row r="882" spans="1:23" x14ac:dyDescent="0.25">
      <c r="A882" s="1">
        <v>1000511</v>
      </c>
      <c r="B882" s="5" t="str">
        <f>VLOOKUP(H882,'FIPS Basin X-walk'!$A$2:$F$3224,6,FALSE)</f>
        <v>Forest City Basin</v>
      </c>
      <c r="C882" s="1" t="s">
        <v>24537</v>
      </c>
      <c r="D882" s="1"/>
      <c r="E882" s="1"/>
      <c r="F882" s="1" t="s">
        <v>11263</v>
      </c>
      <c r="G882" s="1" t="s">
        <v>2031</v>
      </c>
      <c r="H882" s="1">
        <v>29037</v>
      </c>
      <c r="I882" s="1">
        <v>1000511</v>
      </c>
      <c r="J882" s="1">
        <v>38.786499999999997</v>
      </c>
      <c r="K882" s="1">
        <v>-94.276799999999994</v>
      </c>
      <c r="L882" s="1"/>
      <c r="M882" s="1" t="s">
        <v>1560</v>
      </c>
      <c r="N882" s="1" t="s">
        <v>15447</v>
      </c>
      <c r="O882" s="1">
        <v>2022</v>
      </c>
      <c r="P882" s="1">
        <v>64080</v>
      </c>
      <c r="Q882" s="1" t="s">
        <v>24538</v>
      </c>
      <c r="R882" s="1"/>
      <c r="S882" s="1" t="s">
        <v>24355</v>
      </c>
      <c r="T882" s="1" t="s">
        <v>6826</v>
      </c>
      <c r="U882" s="1"/>
      <c r="V882" s="1" t="s">
        <v>24539</v>
      </c>
      <c r="W882" s="1" t="s">
        <v>6828</v>
      </c>
    </row>
    <row r="883" spans="1:23" x14ac:dyDescent="0.25">
      <c r="A883" s="1">
        <v>1001351</v>
      </c>
      <c r="B883" s="5" t="str">
        <f>VLOOKUP(H883,'FIPS Basin X-walk'!$A$2:$F$3224,6,FALSE)</f>
        <v>Forest City Basin</v>
      </c>
      <c r="C883" s="1" t="s">
        <v>15498</v>
      </c>
      <c r="D883" s="1"/>
      <c r="E883" s="1"/>
      <c r="F883" s="1" t="s">
        <v>11263</v>
      </c>
      <c r="G883" s="1" t="s">
        <v>2031</v>
      </c>
      <c r="H883" s="1">
        <v>29037</v>
      </c>
      <c r="I883" s="1">
        <v>1001351</v>
      </c>
      <c r="J883" s="1">
        <v>38.793100000000003</v>
      </c>
      <c r="K883" s="1">
        <v>-94.300600000000003</v>
      </c>
      <c r="L883" s="1"/>
      <c r="M883" s="1" t="s">
        <v>1560</v>
      </c>
      <c r="N883" s="1" t="s">
        <v>15447</v>
      </c>
      <c r="O883" s="1">
        <v>2022</v>
      </c>
      <c r="P883" s="1">
        <v>64080</v>
      </c>
      <c r="Q883" s="1" t="s">
        <v>15499</v>
      </c>
      <c r="R883" s="1"/>
      <c r="S883" s="1" t="s">
        <v>24355</v>
      </c>
      <c r="T883" s="1" t="s">
        <v>6826</v>
      </c>
      <c r="U883" s="1"/>
      <c r="V883" s="1" t="s">
        <v>15500</v>
      </c>
      <c r="W883" s="1" t="s">
        <v>6828</v>
      </c>
    </row>
    <row r="884" spans="1:23" x14ac:dyDescent="0.25">
      <c r="A884" s="1">
        <v>1002931</v>
      </c>
      <c r="B884" s="5" t="str">
        <f>VLOOKUP(H884,'FIPS Basin X-walk'!$A$2:$F$3224,6,FALSE)</f>
        <v>East Texas Basin</v>
      </c>
      <c r="C884" s="1" t="s">
        <v>20499</v>
      </c>
      <c r="D884" s="1"/>
      <c r="E884" s="1"/>
      <c r="F884" s="1" t="s">
        <v>10302</v>
      </c>
      <c r="G884" s="1" t="s">
        <v>10819</v>
      </c>
      <c r="H884" s="1">
        <v>48067</v>
      </c>
      <c r="I884" s="1">
        <v>1002931</v>
      </c>
      <c r="J884" s="1">
        <v>33.056562999999997</v>
      </c>
      <c r="K884" s="1">
        <v>-94.186808999999997</v>
      </c>
      <c r="L884" s="1"/>
      <c r="M884" s="1" t="s">
        <v>1485</v>
      </c>
      <c r="N884" s="1" t="s">
        <v>9148</v>
      </c>
      <c r="O884" s="1">
        <v>2022</v>
      </c>
      <c r="P884" s="1">
        <v>75551</v>
      </c>
      <c r="Q884" s="1" t="s">
        <v>24035</v>
      </c>
      <c r="R884" s="1"/>
      <c r="S884" s="1" t="s">
        <v>24435</v>
      </c>
      <c r="T884" s="1" t="s">
        <v>6826</v>
      </c>
      <c r="U884" s="1"/>
      <c r="V884" s="1" t="s">
        <v>13663</v>
      </c>
      <c r="W884" s="1" t="s">
        <v>6826</v>
      </c>
    </row>
    <row r="885" spans="1:23" x14ac:dyDescent="0.25">
      <c r="A885" s="1">
        <v>1013566</v>
      </c>
      <c r="B885" s="5" t="str">
        <f>VLOOKUP(H885,'FIPS Basin X-walk'!$A$2:$F$3224,6,FALSE)</f>
        <v>East Texas Basin</v>
      </c>
      <c r="C885" s="1" t="s">
        <v>20498</v>
      </c>
      <c r="D885" s="1"/>
      <c r="E885" s="1"/>
      <c r="F885" s="1" t="s">
        <v>10302</v>
      </c>
      <c r="G885" s="1" t="s">
        <v>10819</v>
      </c>
      <c r="H885" s="1">
        <v>48067</v>
      </c>
      <c r="I885" s="1">
        <v>1013566</v>
      </c>
      <c r="J885" s="1">
        <v>33.074730000000002</v>
      </c>
      <c r="K885" s="1">
        <v>-94.163135999999994</v>
      </c>
      <c r="L885" s="1"/>
      <c r="M885" s="1" t="s">
        <v>1485</v>
      </c>
      <c r="N885" s="1" t="s">
        <v>9148</v>
      </c>
      <c r="O885" s="1">
        <v>2022</v>
      </c>
      <c r="P885" s="1">
        <v>75551</v>
      </c>
      <c r="Q885" s="1" t="s">
        <v>24258</v>
      </c>
      <c r="R885" s="1"/>
      <c r="S885" s="1" t="s">
        <v>24435</v>
      </c>
      <c r="T885" s="1" t="s">
        <v>6826</v>
      </c>
      <c r="U885" s="1"/>
      <c r="V885" s="1" t="s">
        <v>7090</v>
      </c>
      <c r="W885" s="1" t="s">
        <v>6826</v>
      </c>
    </row>
    <row r="886" spans="1:23" x14ac:dyDescent="0.25">
      <c r="A886" s="1">
        <v>1013287</v>
      </c>
      <c r="B886" s="5" t="str">
        <f>VLOOKUP(H886,'FIPS Basin X-walk'!$A$2:$F$3224,6,FALSE)</f>
        <v>Forest City Basin</v>
      </c>
      <c r="C886" s="1" t="s">
        <v>12022</v>
      </c>
      <c r="D886" s="1"/>
      <c r="E886" s="1"/>
      <c r="F886" s="1" t="s">
        <v>1924</v>
      </c>
      <c r="G886" s="1" t="s">
        <v>10819</v>
      </c>
      <c r="H886" s="1">
        <v>19029</v>
      </c>
      <c r="I886" s="1">
        <v>1013287</v>
      </c>
      <c r="J886" s="1">
        <v>41.417720000000003</v>
      </c>
      <c r="K886" s="1">
        <v>-95.031819999999996</v>
      </c>
      <c r="L886" s="1"/>
      <c r="M886" s="1" t="s">
        <v>1500</v>
      </c>
      <c r="N886" s="1" t="s">
        <v>11970</v>
      </c>
      <c r="O886" s="1">
        <v>2022</v>
      </c>
      <c r="P886" s="1">
        <v>50022</v>
      </c>
      <c r="Q886" s="1" t="s">
        <v>12023</v>
      </c>
      <c r="R886" s="1"/>
      <c r="S886" s="1" t="s">
        <v>24378</v>
      </c>
      <c r="T886" s="1" t="s">
        <v>6826</v>
      </c>
      <c r="U886" s="1"/>
      <c r="V886" s="1" t="s">
        <v>12024</v>
      </c>
      <c r="W886" s="1" t="s">
        <v>6826</v>
      </c>
    </row>
    <row r="887" spans="1:23" x14ac:dyDescent="0.25">
      <c r="A887" s="1">
        <v>1002346</v>
      </c>
      <c r="B887" s="5" t="str">
        <f>VLOOKUP(H887,'FIPS Basin X-walk'!$A$2:$F$3224,6,FALSE)</f>
        <v>Illinois Basin</v>
      </c>
      <c r="C887" s="1" t="s">
        <v>10817</v>
      </c>
      <c r="D887" s="1"/>
      <c r="E887" s="1"/>
      <c r="F887" s="1" t="s">
        <v>10818</v>
      </c>
      <c r="G887" s="1" t="s">
        <v>10819</v>
      </c>
      <c r="H887" s="1">
        <v>17017</v>
      </c>
      <c r="I887" s="1">
        <v>1002346</v>
      </c>
      <c r="J887" s="1">
        <v>39.993789999999997</v>
      </c>
      <c r="K887" s="1">
        <v>-90.404577000000003</v>
      </c>
      <c r="L887" s="1"/>
      <c r="M887" s="1" t="s">
        <v>1488</v>
      </c>
      <c r="N887" s="1" t="s">
        <v>10805</v>
      </c>
      <c r="O887" s="1">
        <v>2022</v>
      </c>
      <c r="P887" s="1">
        <v>62618</v>
      </c>
      <c r="Q887" s="1" t="s">
        <v>10820</v>
      </c>
      <c r="R887" s="1"/>
      <c r="S887" s="1" t="s">
        <v>24382</v>
      </c>
      <c r="T887" s="1" t="s">
        <v>6826</v>
      </c>
      <c r="U887" s="1"/>
      <c r="V887" s="1" t="s">
        <v>9402</v>
      </c>
      <c r="W887" s="1" t="s">
        <v>6826</v>
      </c>
    </row>
    <row r="888" spans="1:23" x14ac:dyDescent="0.25">
      <c r="A888" s="1">
        <v>1008006</v>
      </c>
      <c r="B888" s="5" t="str">
        <f>VLOOKUP(H888,'FIPS Basin X-walk'!$A$2:$F$3224,6,FALSE)</f>
        <v>Williston Basin</v>
      </c>
      <c r="C888" s="1" t="s">
        <v>17573</v>
      </c>
      <c r="D888" s="1"/>
      <c r="E888" s="1"/>
      <c r="F888" s="1" t="s">
        <v>17574</v>
      </c>
      <c r="G888" s="1" t="s">
        <v>10819</v>
      </c>
      <c r="H888" s="1">
        <v>38017</v>
      </c>
      <c r="I888" s="1">
        <v>1008006</v>
      </c>
      <c r="J888" s="1">
        <v>46.90361</v>
      </c>
      <c r="K888" s="1">
        <v>-97.263490000000004</v>
      </c>
      <c r="L888" s="1"/>
      <c r="M888" s="1" t="s">
        <v>1511</v>
      </c>
      <c r="N888" s="1" t="s">
        <v>17561</v>
      </c>
      <c r="O888" s="1">
        <v>2022</v>
      </c>
      <c r="P888" s="1">
        <v>58012</v>
      </c>
      <c r="Q888" s="1" t="s">
        <v>17575</v>
      </c>
      <c r="R888" s="1"/>
      <c r="S888" s="1" t="s">
        <v>24378</v>
      </c>
      <c r="T888" s="1" t="s">
        <v>6826</v>
      </c>
      <c r="U888" s="1"/>
      <c r="V888" s="1" t="s">
        <v>17576</v>
      </c>
      <c r="W888" s="1" t="s">
        <v>6826</v>
      </c>
    </row>
    <row r="889" spans="1:23" x14ac:dyDescent="0.25">
      <c r="A889" s="1">
        <v>1001614</v>
      </c>
      <c r="B889" s="5" t="str">
        <f>VLOOKUP(H889,'FIPS Basin X-walk'!$A$2:$F$3224,6,FALSE)</f>
        <v>Williston Basin</v>
      </c>
      <c r="C889" s="1" t="s">
        <v>17570</v>
      </c>
      <c r="D889" s="1"/>
      <c r="E889" s="1"/>
      <c r="F889" s="1" t="s">
        <v>17571</v>
      </c>
      <c r="G889" s="1" t="s">
        <v>10819</v>
      </c>
      <c r="H889" s="1">
        <v>38017</v>
      </c>
      <c r="I889" s="1">
        <v>1001614</v>
      </c>
      <c r="J889" s="1">
        <v>46.883569999999999</v>
      </c>
      <c r="K889" s="1">
        <v>-96.867159999999998</v>
      </c>
      <c r="L889" s="1"/>
      <c r="M889" s="1" t="s">
        <v>1511</v>
      </c>
      <c r="N889" s="1" t="s">
        <v>17561</v>
      </c>
      <c r="O889" s="1">
        <v>2022</v>
      </c>
      <c r="P889" s="1">
        <v>58102</v>
      </c>
      <c r="Q889" s="1" t="s">
        <v>17572</v>
      </c>
      <c r="R889" s="1"/>
      <c r="S889" s="1" t="s">
        <v>24358</v>
      </c>
      <c r="T889" s="1" t="s">
        <v>6826</v>
      </c>
      <c r="U889" s="1"/>
      <c r="V889" s="1" t="s">
        <v>24726</v>
      </c>
      <c r="W889" s="1" t="s">
        <v>6826</v>
      </c>
    </row>
    <row r="890" spans="1:23" x14ac:dyDescent="0.25">
      <c r="A890" s="1">
        <v>1007141</v>
      </c>
      <c r="B890" s="5" t="str">
        <f>VLOOKUP(H890,'FIPS Basin X-walk'!$A$2:$F$3224,6,FALSE)</f>
        <v>Williston Basin</v>
      </c>
      <c r="C890" s="1" t="s">
        <v>17577</v>
      </c>
      <c r="D890" s="1"/>
      <c r="E890" s="1"/>
      <c r="F890" s="1" t="s">
        <v>17571</v>
      </c>
      <c r="G890" s="1" t="s">
        <v>10819</v>
      </c>
      <c r="H890" s="1">
        <v>38017</v>
      </c>
      <c r="I890" s="1">
        <v>1007141</v>
      </c>
      <c r="J890" s="1">
        <v>46.893602000000001</v>
      </c>
      <c r="K890" s="1">
        <v>-96.804109999999994</v>
      </c>
      <c r="L890" s="1"/>
      <c r="M890" s="1" t="s">
        <v>1511</v>
      </c>
      <c r="N890" s="1" t="s">
        <v>17561</v>
      </c>
      <c r="O890" s="1">
        <v>2022</v>
      </c>
      <c r="P890" s="1">
        <v>58102</v>
      </c>
      <c r="Q890" s="1" t="s">
        <v>17578</v>
      </c>
      <c r="R890" s="1"/>
      <c r="S890" s="1" t="s">
        <v>25174</v>
      </c>
      <c r="T890" s="1" t="s">
        <v>6826</v>
      </c>
      <c r="U890" s="1"/>
      <c r="V890" s="1" t="s">
        <v>17579</v>
      </c>
      <c r="W890" s="1" t="s">
        <v>6826</v>
      </c>
    </row>
    <row r="891" spans="1:23" x14ac:dyDescent="0.25">
      <c r="A891" s="1">
        <v>1005969</v>
      </c>
      <c r="B891" s="5" t="str">
        <f>VLOOKUP(H891,'FIPS Basin X-walk'!$A$2:$F$3224,6,FALSE)</f>
        <v>Cincinnati Arch</v>
      </c>
      <c r="C891" s="1" t="s">
        <v>11485</v>
      </c>
      <c r="D891" s="1"/>
      <c r="E891" s="1"/>
      <c r="F891" s="1" t="s">
        <v>11486</v>
      </c>
      <c r="G891" s="1" t="s">
        <v>10819</v>
      </c>
      <c r="H891" s="1">
        <v>18017</v>
      </c>
      <c r="I891" s="1">
        <v>1005969</v>
      </c>
      <c r="J891" s="1">
        <v>40.719022000000002</v>
      </c>
      <c r="K891" s="1">
        <v>-86.435981999999996</v>
      </c>
      <c r="L891" s="1"/>
      <c r="M891" s="1" t="s">
        <v>1499</v>
      </c>
      <c r="N891" s="1" t="s">
        <v>11457</v>
      </c>
      <c r="O891" s="1">
        <v>2022</v>
      </c>
      <c r="P891" s="1">
        <v>46947</v>
      </c>
      <c r="Q891" s="1" t="s">
        <v>11487</v>
      </c>
      <c r="R891" s="1"/>
      <c r="S891" s="1" t="s">
        <v>24378</v>
      </c>
      <c r="T891" s="1" t="s">
        <v>6826</v>
      </c>
      <c r="U891" s="1"/>
      <c r="V891" s="1" t="s">
        <v>11488</v>
      </c>
      <c r="W891" s="1" t="s">
        <v>6826</v>
      </c>
    </row>
    <row r="892" spans="1:23" x14ac:dyDescent="0.25">
      <c r="A892" s="1">
        <v>1006136</v>
      </c>
      <c r="B892" s="5" t="str">
        <f>VLOOKUP(H892,'FIPS Basin X-walk'!$A$2:$F$3224,6,FALSE)</f>
        <v>Cincinnati Arch</v>
      </c>
      <c r="C892" s="1" t="s">
        <v>11490</v>
      </c>
      <c r="D892" s="1"/>
      <c r="E892" s="1" t="s">
        <v>6828</v>
      </c>
      <c r="F892" s="1" t="s">
        <v>11486</v>
      </c>
      <c r="G892" s="1" t="s">
        <v>10819</v>
      </c>
      <c r="H892" s="1">
        <v>18017</v>
      </c>
      <c r="I892" s="1">
        <v>1006136</v>
      </c>
      <c r="J892" s="1">
        <v>40.734521000000001</v>
      </c>
      <c r="K892" s="1">
        <v>-86.433441000000002</v>
      </c>
      <c r="L892" s="1"/>
      <c r="M892" s="1" t="s">
        <v>1499</v>
      </c>
      <c r="N892" s="1" t="s">
        <v>11457</v>
      </c>
      <c r="O892" s="1">
        <v>2022</v>
      </c>
      <c r="P892" s="1">
        <v>46947</v>
      </c>
      <c r="Q892" s="1" t="s">
        <v>7012</v>
      </c>
      <c r="R892" s="1"/>
      <c r="S892" s="1" t="s">
        <v>24441</v>
      </c>
      <c r="T892" s="1" t="s">
        <v>6826</v>
      </c>
      <c r="U892" s="1"/>
      <c r="V892" s="1" t="s">
        <v>24931</v>
      </c>
      <c r="W892" s="1" t="s">
        <v>6826</v>
      </c>
    </row>
    <row r="893" spans="1:23" x14ac:dyDescent="0.25">
      <c r="A893" s="1">
        <v>1006783</v>
      </c>
      <c r="B893" s="5" t="str">
        <f>VLOOKUP(H893,'FIPS Basin X-walk'!$A$2:$F$3224,6,FALSE)</f>
        <v>Cincinnati Arch</v>
      </c>
      <c r="C893" s="1" t="s">
        <v>11489</v>
      </c>
      <c r="D893" s="1"/>
      <c r="E893" s="1"/>
      <c r="F893" s="1" t="s">
        <v>11486</v>
      </c>
      <c r="G893" s="1" t="s">
        <v>10819</v>
      </c>
      <c r="H893" s="1">
        <v>18017</v>
      </c>
      <c r="I893" s="1">
        <v>1006783</v>
      </c>
      <c r="J893" s="1">
        <v>40.746670000000002</v>
      </c>
      <c r="K893" s="1">
        <v>-86.567779999999999</v>
      </c>
      <c r="L893" s="1"/>
      <c r="M893" s="1" t="s">
        <v>1499</v>
      </c>
      <c r="N893" s="1" t="s">
        <v>11457</v>
      </c>
      <c r="O893" s="1">
        <v>2022</v>
      </c>
      <c r="P893" s="1">
        <v>46947</v>
      </c>
      <c r="Q893" s="1" t="s">
        <v>11295</v>
      </c>
      <c r="R893" s="1"/>
      <c r="S893" s="1" t="s">
        <v>24382</v>
      </c>
      <c r="T893" s="1" t="s">
        <v>6826</v>
      </c>
      <c r="U893" s="1"/>
      <c r="V893" s="1" t="s">
        <v>6850</v>
      </c>
      <c r="W893" s="1" t="s">
        <v>6826</v>
      </c>
    </row>
    <row r="894" spans="1:23" x14ac:dyDescent="0.25">
      <c r="A894" s="1">
        <v>1007581</v>
      </c>
      <c r="B894" s="5" t="str">
        <f>VLOOKUP(H894,'FIPS Basin X-walk'!$A$2:$F$3224,6,FALSE)</f>
        <v>Cincinnati Arch</v>
      </c>
      <c r="C894" s="1" t="s">
        <v>11491</v>
      </c>
      <c r="D894" s="1"/>
      <c r="E894" s="1"/>
      <c r="F894" s="1" t="s">
        <v>11486</v>
      </c>
      <c r="G894" s="1" t="s">
        <v>10819</v>
      </c>
      <c r="H894" s="1">
        <v>18017</v>
      </c>
      <c r="I894" s="1">
        <v>1007581</v>
      </c>
      <c r="J894" s="1">
        <v>40.722769999999997</v>
      </c>
      <c r="K894" s="1">
        <v>-86.346270000000004</v>
      </c>
      <c r="L894" s="1"/>
      <c r="M894" s="1" t="s">
        <v>1499</v>
      </c>
      <c r="N894" s="1" t="s">
        <v>11457</v>
      </c>
      <c r="O894" s="1">
        <v>2022</v>
      </c>
      <c r="P894" s="1">
        <v>46947</v>
      </c>
      <c r="Q894" s="1" t="s">
        <v>11492</v>
      </c>
      <c r="R894" s="1"/>
      <c r="S894" s="1" t="s">
        <v>24358</v>
      </c>
      <c r="T894" s="1" t="s">
        <v>6826</v>
      </c>
      <c r="U894" s="1"/>
      <c r="V894" s="1" t="s">
        <v>6878</v>
      </c>
      <c r="W894" s="1" t="s">
        <v>6828</v>
      </c>
    </row>
    <row r="895" spans="1:23" x14ac:dyDescent="0.25">
      <c r="A895" s="1">
        <v>1007552</v>
      </c>
      <c r="B895" s="5" t="str">
        <f>VLOOKUP(H895,'FIPS Basin X-walk'!$A$2:$F$3224,6,FALSE)</f>
        <v>Nemaha Anticline</v>
      </c>
      <c r="C895" s="1" t="s">
        <v>15859</v>
      </c>
      <c r="D895" s="1"/>
      <c r="E895" s="1" t="s">
        <v>6828</v>
      </c>
      <c r="F895" s="1" t="s">
        <v>12843</v>
      </c>
      <c r="G895" s="1" t="s">
        <v>10819</v>
      </c>
      <c r="H895" s="1">
        <v>31025</v>
      </c>
      <c r="I895" s="1">
        <v>1007552</v>
      </c>
      <c r="J895" s="1">
        <v>41.005564999999997</v>
      </c>
      <c r="K895" s="1">
        <v>-96.154916999999998</v>
      </c>
      <c r="L895" s="1"/>
      <c r="M895" s="1" t="s">
        <v>1491</v>
      </c>
      <c r="N895" s="1" t="s">
        <v>15841</v>
      </c>
      <c r="O895" s="1">
        <v>2022</v>
      </c>
      <c r="P895" s="1">
        <v>68037</v>
      </c>
      <c r="Q895" s="1" t="s">
        <v>15860</v>
      </c>
      <c r="R895" s="1"/>
      <c r="S895" s="1" t="s">
        <v>24441</v>
      </c>
      <c r="T895" s="1" t="s">
        <v>6826</v>
      </c>
      <c r="U895" s="1"/>
      <c r="V895" s="1" t="s">
        <v>10094</v>
      </c>
      <c r="W895" s="1" t="s">
        <v>6826</v>
      </c>
    </row>
    <row r="896" spans="1:23" x14ac:dyDescent="0.25">
      <c r="A896" s="1">
        <v>1006668</v>
      </c>
      <c r="B896" s="5" t="str">
        <f>VLOOKUP(H896,'FIPS Basin X-walk'!$A$2:$F$3224,6,FALSE)</f>
        <v>East Texas Basin</v>
      </c>
      <c r="C896" s="1" t="s">
        <v>20500</v>
      </c>
      <c r="D896" s="1"/>
      <c r="E896" s="1"/>
      <c r="F896" s="1" t="s">
        <v>20501</v>
      </c>
      <c r="G896" s="1" t="s">
        <v>10819</v>
      </c>
      <c r="H896" s="1">
        <v>48067</v>
      </c>
      <c r="I896" s="1">
        <v>1006668</v>
      </c>
      <c r="J896" s="1">
        <v>33.264400000000002</v>
      </c>
      <c r="K896" s="1">
        <v>-94.069638999999995</v>
      </c>
      <c r="L896" s="1"/>
      <c r="M896" s="1" t="s">
        <v>1485</v>
      </c>
      <c r="N896" s="1" t="s">
        <v>9148</v>
      </c>
      <c r="O896" s="1">
        <v>2022</v>
      </c>
      <c r="P896" s="1">
        <v>75572</v>
      </c>
      <c r="Q896" s="1" t="s">
        <v>20502</v>
      </c>
      <c r="R896" s="1"/>
      <c r="S896" s="1" t="s">
        <v>24385</v>
      </c>
      <c r="T896" s="1" t="s">
        <v>6826</v>
      </c>
      <c r="U896" s="1"/>
      <c r="V896" s="1" t="s">
        <v>10154</v>
      </c>
      <c r="W896" s="1" t="s">
        <v>6826</v>
      </c>
    </row>
    <row r="897" spans="1:23" x14ac:dyDescent="0.25">
      <c r="A897" s="1">
        <v>1002285</v>
      </c>
      <c r="B897" s="5" t="str">
        <f>VLOOKUP(H897,'FIPS Basin X-walk'!$A$2:$F$3224,6,FALSE)</f>
        <v>Great Basin Province</v>
      </c>
      <c r="C897" s="1" t="s">
        <v>10743</v>
      </c>
      <c r="D897" s="1"/>
      <c r="E897" s="1"/>
      <c r="F897" s="1" t="s">
        <v>10744</v>
      </c>
      <c r="G897" s="1" t="s">
        <v>10740</v>
      </c>
      <c r="H897" s="1">
        <v>16031</v>
      </c>
      <c r="I897" s="1">
        <v>1002285</v>
      </c>
      <c r="J897" s="1">
        <v>42.532496999999999</v>
      </c>
      <c r="K897" s="1">
        <v>-113.836752</v>
      </c>
      <c r="L897" s="1"/>
      <c r="M897" s="1" t="s">
        <v>1552</v>
      </c>
      <c r="N897" s="1" t="s">
        <v>10680</v>
      </c>
      <c r="O897" s="1">
        <v>2022</v>
      </c>
      <c r="P897" s="1">
        <v>83318</v>
      </c>
      <c r="Q897" s="1" t="s">
        <v>10745</v>
      </c>
      <c r="R897" s="1"/>
      <c r="S897" s="1" t="s">
        <v>24570</v>
      </c>
      <c r="T897" s="1" t="s">
        <v>6826</v>
      </c>
      <c r="U897" s="1"/>
      <c r="V897" s="1" t="s">
        <v>10746</v>
      </c>
      <c r="W897" s="1" t="s">
        <v>6826</v>
      </c>
    </row>
    <row r="898" spans="1:23" x14ac:dyDescent="0.25">
      <c r="A898" s="1">
        <v>1004840</v>
      </c>
      <c r="B898" s="5" t="str">
        <f>VLOOKUP(H898,'FIPS Basin X-walk'!$A$2:$F$3224,6,FALSE)</f>
        <v>Great Basin Province</v>
      </c>
      <c r="C898" s="1" t="s">
        <v>10738</v>
      </c>
      <c r="D898" s="1"/>
      <c r="E898" s="1"/>
      <c r="F898" s="1" t="s">
        <v>10739</v>
      </c>
      <c r="G898" s="1" t="s">
        <v>10740</v>
      </c>
      <c r="H898" s="1">
        <v>16031</v>
      </c>
      <c r="I898" s="1">
        <v>1004840</v>
      </c>
      <c r="J898" s="1">
        <v>42.459845000000001</v>
      </c>
      <c r="K898" s="1">
        <v>-114.00506300000001</v>
      </c>
      <c r="L898" s="1"/>
      <c r="M898" s="1" t="s">
        <v>1552</v>
      </c>
      <c r="N898" s="1" t="s">
        <v>10680</v>
      </c>
      <c r="O898" s="1">
        <v>2022</v>
      </c>
      <c r="P898" s="1">
        <v>83318</v>
      </c>
      <c r="Q898" s="1" t="s">
        <v>10741</v>
      </c>
      <c r="R898" s="1"/>
      <c r="S898" s="1" t="s">
        <v>24358</v>
      </c>
      <c r="T898" s="1" t="s">
        <v>6826</v>
      </c>
      <c r="U898" s="1"/>
      <c r="V898" s="1" t="s">
        <v>10742</v>
      </c>
      <c r="W898" s="1" t="s">
        <v>6826</v>
      </c>
    </row>
    <row r="899" spans="1:23" x14ac:dyDescent="0.25">
      <c r="A899" s="1">
        <v>1007264</v>
      </c>
      <c r="B899" s="5" t="str">
        <f>VLOOKUP(H899,'FIPS Basin X-walk'!$A$2:$F$3224,6,FALSE)</f>
        <v>Great Basin Province</v>
      </c>
      <c r="C899" s="1" t="s">
        <v>10747</v>
      </c>
      <c r="D899" s="1"/>
      <c r="E899" s="1"/>
      <c r="F899" s="1" t="s">
        <v>10744</v>
      </c>
      <c r="G899" s="1" t="s">
        <v>10740</v>
      </c>
      <c r="H899" s="1">
        <v>16031</v>
      </c>
      <c r="I899" s="1">
        <v>1007264</v>
      </c>
      <c r="J899" s="1">
        <v>42.521324</v>
      </c>
      <c r="K899" s="1">
        <v>-113.815693</v>
      </c>
      <c r="L899" s="1"/>
      <c r="M899" s="1" t="s">
        <v>1552</v>
      </c>
      <c r="N899" s="1" t="s">
        <v>10680</v>
      </c>
      <c r="O899" s="1">
        <v>2022</v>
      </c>
      <c r="P899" s="1">
        <v>83318</v>
      </c>
      <c r="Q899" s="1" t="s">
        <v>10748</v>
      </c>
      <c r="R899" s="1"/>
      <c r="S899" s="1" t="s">
        <v>24378</v>
      </c>
      <c r="T899" s="1" t="s">
        <v>6826</v>
      </c>
      <c r="U899" s="1"/>
      <c r="V899" s="1" t="s">
        <v>11344</v>
      </c>
      <c r="W899" s="1" t="s">
        <v>6826</v>
      </c>
    </row>
    <row r="900" spans="1:23" x14ac:dyDescent="0.25">
      <c r="A900" s="1">
        <v>1014517</v>
      </c>
      <c r="B900" s="5" t="str">
        <f>VLOOKUP(H900,'FIPS Basin X-walk'!$A$2:$F$3224,6,FALSE)</f>
        <v>Arkla Basin</v>
      </c>
      <c r="C900" s="1"/>
      <c r="D900" s="1"/>
      <c r="E900" s="1"/>
      <c r="F900" s="1" t="s">
        <v>27190</v>
      </c>
      <c r="G900" s="1" t="s">
        <v>27191</v>
      </c>
      <c r="H900" s="1">
        <v>22025</v>
      </c>
      <c r="I900" s="1">
        <v>1014517</v>
      </c>
      <c r="J900" s="1">
        <v>31.877300000000002</v>
      </c>
      <c r="K900" s="1">
        <v>-91.9221</v>
      </c>
      <c r="L900" s="1"/>
      <c r="M900" s="1" t="s">
        <v>1483</v>
      </c>
      <c r="N900" s="1" t="s">
        <v>13028</v>
      </c>
      <c r="O900" s="1">
        <v>2022</v>
      </c>
      <c r="P900" s="1">
        <v>71425</v>
      </c>
      <c r="Q900" s="1" t="s">
        <v>27192</v>
      </c>
      <c r="R900" s="1"/>
      <c r="S900" s="1" t="s">
        <v>24435</v>
      </c>
      <c r="T900" s="1" t="s">
        <v>6826</v>
      </c>
      <c r="U900" s="1"/>
      <c r="V900" s="1" t="s">
        <v>12735</v>
      </c>
      <c r="W900" s="1" t="s">
        <v>6826</v>
      </c>
    </row>
    <row r="901" spans="1:23" x14ac:dyDescent="0.25">
      <c r="A901" s="1">
        <v>1000834</v>
      </c>
      <c r="B901" s="5" t="str">
        <f>VLOOKUP(H901,'FIPS Basin X-walk'!$A$2:$F$3224,6,FALSE)</f>
        <v>Piedmont-Blue Ridge Prov</v>
      </c>
      <c r="C901" s="1" t="s">
        <v>17255</v>
      </c>
      <c r="D901" s="1"/>
      <c r="E901" s="1" t="s">
        <v>6828</v>
      </c>
      <c r="F901" s="1" t="s">
        <v>17256</v>
      </c>
      <c r="G901" s="1" t="s">
        <v>1752</v>
      </c>
      <c r="H901" s="1">
        <v>37035</v>
      </c>
      <c r="I901" s="1">
        <v>1000834</v>
      </c>
      <c r="J901" s="1">
        <v>35.597499999999997</v>
      </c>
      <c r="K901" s="1">
        <v>-80.965800000000002</v>
      </c>
      <c r="L901" s="1"/>
      <c r="M901" s="1" t="s">
        <v>1530</v>
      </c>
      <c r="N901" s="1" t="s">
        <v>17213</v>
      </c>
      <c r="O901" s="1">
        <v>2022</v>
      </c>
      <c r="P901" s="1">
        <v>28682</v>
      </c>
      <c r="Q901" s="1" t="s">
        <v>1723</v>
      </c>
      <c r="R901" s="1"/>
      <c r="S901" s="1" t="s">
        <v>24355</v>
      </c>
      <c r="T901" s="1" t="s">
        <v>6826</v>
      </c>
      <c r="U901" s="1"/>
      <c r="V901" s="1" t="s">
        <v>9621</v>
      </c>
      <c r="W901" s="1" t="s">
        <v>6828</v>
      </c>
    </row>
    <row r="902" spans="1:23" x14ac:dyDescent="0.25">
      <c r="A902" s="1">
        <v>1001943</v>
      </c>
      <c r="B902" s="5" t="str">
        <f>VLOOKUP(H902,'FIPS Basin X-walk'!$A$2:$F$3224,6,FALSE)</f>
        <v>Piedmont-Blue Ridge Prov</v>
      </c>
      <c r="C902" s="1" t="s">
        <v>17257</v>
      </c>
      <c r="D902" s="1"/>
      <c r="E902" s="1"/>
      <c r="F902" s="1" t="s">
        <v>11028</v>
      </c>
      <c r="G902" s="1" t="s">
        <v>17258</v>
      </c>
      <c r="H902" s="1">
        <v>37035</v>
      </c>
      <c r="I902" s="1">
        <v>1001943</v>
      </c>
      <c r="J902" s="1">
        <v>35.606059999999999</v>
      </c>
      <c r="K902" s="1">
        <v>-81.307379999999995</v>
      </c>
      <c r="L902" s="1"/>
      <c r="M902" s="1" t="s">
        <v>1530</v>
      </c>
      <c r="N902" s="1" t="s">
        <v>17213</v>
      </c>
      <c r="O902" s="1">
        <v>2022</v>
      </c>
      <c r="P902" s="1">
        <v>28658</v>
      </c>
      <c r="Q902" s="1" t="s">
        <v>17259</v>
      </c>
      <c r="R902" s="1"/>
      <c r="S902" s="1" t="s">
        <v>24358</v>
      </c>
      <c r="T902" s="1" t="s">
        <v>6828</v>
      </c>
      <c r="U902" s="1"/>
      <c r="V902" s="1" t="s">
        <v>24813</v>
      </c>
      <c r="W902" s="1" t="s">
        <v>6826</v>
      </c>
    </row>
    <row r="903" spans="1:23" x14ac:dyDescent="0.25">
      <c r="A903" s="1">
        <v>1006205</v>
      </c>
      <c r="B903" s="5" t="str">
        <f>VLOOKUP(H903,'FIPS Basin X-walk'!$A$2:$F$3224,6,FALSE)</f>
        <v>Appalachian Basin (Eastern Overthrust Area)</v>
      </c>
      <c r="C903" s="1" t="s">
        <v>16690</v>
      </c>
      <c r="D903" s="1"/>
      <c r="E903" s="1"/>
      <c r="F903" s="1" t="s">
        <v>16691</v>
      </c>
      <c r="G903" s="1" t="s">
        <v>2175</v>
      </c>
      <c r="H903" s="1">
        <v>36009</v>
      </c>
      <c r="I903" s="1">
        <v>1006205</v>
      </c>
      <c r="J903" s="1">
        <v>42.087499999999999</v>
      </c>
      <c r="K903" s="1">
        <v>-78.457800000000006</v>
      </c>
      <c r="L903" s="1"/>
      <c r="M903" s="1" t="s">
        <v>1481</v>
      </c>
      <c r="N903" s="1" t="s">
        <v>16632</v>
      </c>
      <c r="O903" s="1">
        <v>2022</v>
      </c>
      <c r="P903" s="1">
        <v>14760</v>
      </c>
      <c r="Q903" s="1" t="s">
        <v>16692</v>
      </c>
      <c r="R903" s="1"/>
      <c r="S903" s="1" t="s">
        <v>24355</v>
      </c>
      <c r="T903" s="1" t="s">
        <v>6828</v>
      </c>
      <c r="U903" s="1"/>
      <c r="V903" s="1" t="s">
        <v>16693</v>
      </c>
      <c r="W903" s="1" t="s">
        <v>6828</v>
      </c>
    </row>
    <row r="904" spans="1:23" x14ac:dyDescent="0.25">
      <c r="A904" s="1">
        <v>1012269</v>
      </c>
      <c r="B904" s="5" t="str">
        <f>VLOOKUP(H904,'FIPS Basin X-walk'!$A$2:$F$3224,6,FALSE)</f>
        <v>Appalachian Basin (Eastern Overthrust Area)</v>
      </c>
      <c r="C904" s="1" t="s">
        <v>16688</v>
      </c>
      <c r="D904" s="1"/>
      <c r="E904" s="1"/>
      <c r="F904" s="1" t="s">
        <v>2133</v>
      </c>
      <c r="G904" s="1" t="s">
        <v>16689</v>
      </c>
      <c r="H904" s="1">
        <v>36009</v>
      </c>
      <c r="I904" s="1">
        <v>1012269</v>
      </c>
      <c r="J904" s="1">
        <v>42.175491999999998</v>
      </c>
      <c r="K904" s="1">
        <v>-78.391925000000001</v>
      </c>
      <c r="L904" s="1"/>
      <c r="M904" s="1" t="s">
        <v>1481</v>
      </c>
      <c r="N904" s="1" t="s">
        <v>16632</v>
      </c>
      <c r="O904" s="1">
        <v>2022</v>
      </c>
      <c r="P904" s="1">
        <v>14743</v>
      </c>
      <c r="Q904" s="1" t="s">
        <v>814</v>
      </c>
      <c r="R904" s="1"/>
      <c r="S904" s="1" t="s">
        <v>24435</v>
      </c>
      <c r="T904" s="1" t="s">
        <v>6826</v>
      </c>
      <c r="U904" s="1"/>
      <c r="V904" s="1" t="s">
        <v>16658</v>
      </c>
      <c r="W904" s="1" t="s">
        <v>6826</v>
      </c>
    </row>
    <row r="905" spans="1:23" x14ac:dyDescent="0.25">
      <c r="A905" s="1">
        <v>1001987</v>
      </c>
      <c r="B905" s="5" t="str">
        <f>VLOOKUP(H905,'FIPS Basin X-walk'!$A$2:$F$3224,6,FALSE)</f>
        <v>Appalachian Basin</v>
      </c>
      <c r="C905" s="1" t="s">
        <v>16700</v>
      </c>
      <c r="D905" s="1"/>
      <c r="E905" s="1"/>
      <c r="F905" s="1" t="s">
        <v>16695</v>
      </c>
      <c r="G905" s="1" t="s">
        <v>16696</v>
      </c>
      <c r="H905" s="1">
        <v>36011</v>
      </c>
      <c r="I905" s="1">
        <v>1001987</v>
      </c>
      <c r="J905" s="1">
        <v>42.963610000000003</v>
      </c>
      <c r="K905" s="1">
        <v>-76.558710000000005</v>
      </c>
      <c r="L905" s="1"/>
      <c r="M905" s="1" t="s">
        <v>1481</v>
      </c>
      <c r="N905" s="1" t="s">
        <v>16632</v>
      </c>
      <c r="O905" s="1">
        <v>2022</v>
      </c>
      <c r="P905" s="1">
        <v>13021</v>
      </c>
      <c r="Q905" s="1" t="s">
        <v>16701</v>
      </c>
      <c r="R905" s="1"/>
      <c r="S905" s="1" t="s">
        <v>24356</v>
      </c>
      <c r="T905" s="1" t="s">
        <v>6826</v>
      </c>
      <c r="U905" s="1"/>
      <c r="V905" s="1" t="s">
        <v>8390</v>
      </c>
      <c r="W905" s="1" t="s">
        <v>6826</v>
      </c>
    </row>
    <row r="906" spans="1:23" x14ac:dyDescent="0.25">
      <c r="A906" s="1">
        <v>1003034</v>
      </c>
      <c r="B906" s="5" t="str">
        <f>VLOOKUP(H906,'FIPS Basin X-walk'!$A$2:$F$3224,6,FALSE)</f>
        <v>Appalachian Basin</v>
      </c>
      <c r="C906" s="1" t="s">
        <v>16698</v>
      </c>
      <c r="D906" s="1"/>
      <c r="E906" s="1"/>
      <c r="F906" s="1" t="s">
        <v>16695</v>
      </c>
      <c r="G906" s="1" t="s">
        <v>16696</v>
      </c>
      <c r="H906" s="1">
        <v>36011</v>
      </c>
      <c r="I906" s="1">
        <v>1003034</v>
      </c>
      <c r="J906" s="1">
        <v>42.952030000000001</v>
      </c>
      <c r="K906" s="1">
        <v>-76.586799999999997</v>
      </c>
      <c r="L906" s="1"/>
      <c r="M906" s="1" t="s">
        <v>1481</v>
      </c>
      <c r="N906" s="1" t="s">
        <v>16632</v>
      </c>
      <c r="O906" s="1">
        <v>2022</v>
      </c>
      <c r="P906" s="1">
        <v>13021</v>
      </c>
      <c r="Q906" s="1" t="s">
        <v>16699</v>
      </c>
      <c r="R906" s="1"/>
      <c r="S906" s="1" t="s">
        <v>24358</v>
      </c>
      <c r="T906" s="1" t="s">
        <v>6826</v>
      </c>
      <c r="U906" s="1"/>
      <c r="V906" s="1" t="s">
        <v>25042</v>
      </c>
      <c r="W906" s="1" t="s">
        <v>6826</v>
      </c>
    </row>
    <row r="907" spans="1:23" x14ac:dyDescent="0.25">
      <c r="A907" s="1">
        <v>1006341</v>
      </c>
      <c r="B907" s="5" t="str">
        <f>VLOOKUP(H907,'FIPS Basin X-walk'!$A$2:$F$3224,6,FALSE)</f>
        <v>Appalachian Basin</v>
      </c>
      <c r="C907" s="1" t="s">
        <v>16694</v>
      </c>
      <c r="D907" s="1"/>
      <c r="E907" s="1" t="s">
        <v>6828</v>
      </c>
      <c r="F907" s="1" t="s">
        <v>16695</v>
      </c>
      <c r="G907" s="1" t="s">
        <v>16696</v>
      </c>
      <c r="H907" s="1">
        <v>36011</v>
      </c>
      <c r="I907" s="1">
        <v>1006341</v>
      </c>
      <c r="J907" s="1">
        <v>42.950899999999997</v>
      </c>
      <c r="K907" s="1">
        <v>-76.570549999999997</v>
      </c>
      <c r="L907" s="1"/>
      <c r="M907" s="1" t="s">
        <v>1481</v>
      </c>
      <c r="N907" s="1" t="s">
        <v>16632</v>
      </c>
      <c r="O907" s="1">
        <v>2022</v>
      </c>
      <c r="P907" s="1">
        <v>13021</v>
      </c>
      <c r="Q907" s="1" t="s">
        <v>16697</v>
      </c>
      <c r="R907" s="1"/>
      <c r="S907" s="1" t="s">
        <v>24372</v>
      </c>
      <c r="T907" s="1" t="s">
        <v>6826</v>
      </c>
      <c r="U907" s="1"/>
      <c r="V907" s="1" t="s">
        <v>7021</v>
      </c>
      <c r="W907" s="1" t="s">
        <v>6826</v>
      </c>
    </row>
    <row r="908" spans="1:23" x14ac:dyDescent="0.25">
      <c r="A908" s="1">
        <v>1001159</v>
      </c>
      <c r="B908" s="5" t="str">
        <f>VLOOKUP(H908,'FIPS Basin X-walk'!$A$2:$F$3224,6,FALSE)</f>
        <v>Atlantic Coast Basin</v>
      </c>
      <c r="C908" s="1" t="s">
        <v>13858</v>
      </c>
      <c r="D908" s="1"/>
      <c r="E908" s="1"/>
      <c r="F908" s="1" t="s">
        <v>13859</v>
      </c>
      <c r="G908" s="1" t="s">
        <v>1907</v>
      </c>
      <c r="H908" s="1">
        <v>24015</v>
      </c>
      <c r="I908" s="1">
        <v>1001159</v>
      </c>
      <c r="J908" s="1">
        <v>39.718299999999999</v>
      </c>
      <c r="K908" s="1">
        <v>-76.160600000000002</v>
      </c>
      <c r="L908" s="1"/>
      <c r="M908" s="1" t="s">
        <v>1509</v>
      </c>
      <c r="N908" s="1" t="s">
        <v>13818</v>
      </c>
      <c r="O908" s="1">
        <v>2022</v>
      </c>
      <c r="P908" s="1">
        <v>21911</v>
      </c>
      <c r="Q908" s="1" t="s">
        <v>13860</v>
      </c>
      <c r="R908" s="1"/>
      <c r="S908" s="1" t="s">
        <v>24355</v>
      </c>
      <c r="T908" s="1" t="s">
        <v>6826</v>
      </c>
      <c r="U908" s="1"/>
      <c r="V908" s="1" t="s">
        <v>13861</v>
      </c>
      <c r="W908" s="1" t="s">
        <v>6828</v>
      </c>
    </row>
    <row r="909" spans="1:23" x14ac:dyDescent="0.25">
      <c r="A909" s="1">
        <v>1013046</v>
      </c>
      <c r="B909" s="5" t="str">
        <f>VLOOKUP(H909,'FIPS Basin X-walk'!$A$2:$F$3224,6,FALSE)</f>
        <v>Atlantic Coast Basin</v>
      </c>
      <c r="C909" s="1" t="s">
        <v>13862</v>
      </c>
      <c r="D909" s="1"/>
      <c r="E909" s="1"/>
      <c r="F909" s="1" t="s">
        <v>13863</v>
      </c>
      <c r="G909" s="1" t="s">
        <v>13855</v>
      </c>
      <c r="H909" s="1">
        <v>24015</v>
      </c>
      <c r="I909" s="1">
        <v>1013046</v>
      </c>
      <c r="J909" s="1">
        <v>39.718074999999999</v>
      </c>
      <c r="K909" s="1">
        <v>-76.165116999999995</v>
      </c>
      <c r="L909" s="1"/>
      <c r="M909" s="1" t="s">
        <v>1509</v>
      </c>
      <c r="N909" s="1" t="s">
        <v>13818</v>
      </c>
      <c r="O909" s="1">
        <v>2022</v>
      </c>
      <c r="P909" s="1">
        <v>21918</v>
      </c>
      <c r="Q909" s="1" t="s">
        <v>13864</v>
      </c>
      <c r="R909" s="1"/>
      <c r="S909" s="1" t="s">
        <v>24355</v>
      </c>
      <c r="T909" s="1" t="s">
        <v>6826</v>
      </c>
      <c r="U909" s="1"/>
      <c r="V909" s="1" t="s">
        <v>13865</v>
      </c>
      <c r="W909" s="1" t="s">
        <v>6828</v>
      </c>
    </row>
    <row r="910" spans="1:23" x14ac:dyDescent="0.25">
      <c r="A910" s="1">
        <v>1004812</v>
      </c>
      <c r="B910" s="5" t="str">
        <f>VLOOKUP(H910,'FIPS Basin X-walk'!$A$2:$F$3224,6,FALSE)</f>
        <v>Atlantic Coast Basin</v>
      </c>
      <c r="C910" s="1" t="s">
        <v>13853</v>
      </c>
      <c r="D910" s="1"/>
      <c r="E910" s="1"/>
      <c r="F910" s="1" t="s">
        <v>13854</v>
      </c>
      <c r="G910" s="1" t="s">
        <v>13855</v>
      </c>
      <c r="H910" s="1">
        <v>24015</v>
      </c>
      <c r="I910" s="1">
        <v>1004812</v>
      </c>
      <c r="J910" s="1">
        <v>39.594757999999999</v>
      </c>
      <c r="K910" s="1">
        <v>-75.916937000000004</v>
      </c>
      <c r="L910" s="1"/>
      <c r="M910" s="1" t="s">
        <v>1509</v>
      </c>
      <c r="N910" s="1" t="s">
        <v>13818</v>
      </c>
      <c r="O910" s="1">
        <v>2022</v>
      </c>
      <c r="P910" s="1">
        <v>21921</v>
      </c>
      <c r="Q910" s="1" t="s">
        <v>13856</v>
      </c>
      <c r="R910" s="1"/>
      <c r="S910" s="1" t="s">
        <v>24358</v>
      </c>
      <c r="T910" s="1" t="s">
        <v>6826</v>
      </c>
      <c r="U910" s="1"/>
      <c r="V910" s="1" t="s">
        <v>13857</v>
      </c>
      <c r="W910" s="1" t="s">
        <v>6826</v>
      </c>
    </row>
    <row r="911" spans="1:23" x14ac:dyDescent="0.25">
      <c r="A911" s="1">
        <v>1003651</v>
      </c>
      <c r="B911" s="5" t="str">
        <f>VLOOKUP(H911,'FIPS Basin X-walk'!$A$2:$F$3224,6,FALSE)</f>
        <v/>
      </c>
      <c r="C911" s="1" t="s">
        <v>25146</v>
      </c>
      <c r="D911" s="1"/>
      <c r="E911" s="1"/>
      <c r="F911" s="1" t="s">
        <v>25147</v>
      </c>
      <c r="G911" s="1" t="s">
        <v>25148</v>
      </c>
      <c r="H911" s="1">
        <v>72037</v>
      </c>
      <c r="I911" s="1">
        <v>1003651</v>
      </c>
      <c r="J911" s="1">
        <v>18.243580999999999</v>
      </c>
      <c r="K911" s="1">
        <v>-65.653971999999996</v>
      </c>
      <c r="L911" s="1"/>
      <c r="M911" s="1" t="s">
        <v>1607</v>
      </c>
      <c r="N911" s="1" t="s">
        <v>23460</v>
      </c>
      <c r="O911" s="1">
        <v>2022</v>
      </c>
      <c r="P911" s="1">
        <v>735</v>
      </c>
      <c r="Q911" s="1" t="s">
        <v>25149</v>
      </c>
      <c r="R911" s="1"/>
      <c r="S911" s="1" t="s">
        <v>24355</v>
      </c>
      <c r="T911" s="1" t="s">
        <v>6826</v>
      </c>
      <c r="U911" s="1"/>
      <c r="V911" s="1" t="s">
        <v>23462</v>
      </c>
      <c r="W911" s="1" t="s">
        <v>6826</v>
      </c>
    </row>
    <row r="912" spans="1:23" x14ac:dyDescent="0.25">
      <c r="A912" s="1">
        <v>1002910</v>
      </c>
      <c r="B912" s="5" t="str">
        <f>VLOOKUP(H912,'FIPS Basin X-walk'!$A$2:$F$3224,6,FALSE)</f>
        <v>Appalachian Basin (Eastern Overthrust Area)</v>
      </c>
      <c r="C912" s="1" t="s">
        <v>19084</v>
      </c>
      <c r="D912" s="1"/>
      <c r="E912" s="1"/>
      <c r="F912" s="1" t="s">
        <v>19085</v>
      </c>
      <c r="G912" s="1" t="s">
        <v>19079</v>
      </c>
      <c r="H912" s="1">
        <v>42027</v>
      </c>
      <c r="I912" s="1">
        <v>1002910</v>
      </c>
      <c r="J912" s="1">
        <v>40.924062999999997</v>
      </c>
      <c r="K912" s="1">
        <v>-77.722316000000006</v>
      </c>
      <c r="L912" s="1"/>
      <c r="M912" s="1" t="s">
        <v>1501</v>
      </c>
      <c r="N912" s="1" t="s">
        <v>18868</v>
      </c>
      <c r="O912" s="1">
        <v>2022</v>
      </c>
      <c r="P912" s="1">
        <v>16823</v>
      </c>
      <c r="Q912" s="1" t="s">
        <v>19086</v>
      </c>
      <c r="R912" s="1"/>
      <c r="S912" s="1" t="s">
        <v>24397</v>
      </c>
      <c r="T912" s="1" t="s">
        <v>6826</v>
      </c>
      <c r="U912" s="1"/>
      <c r="V912" s="1" t="s">
        <v>14684</v>
      </c>
      <c r="W912" s="1" t="s">
        <v>6826</v>
      </c>
    </row>
    <row r="913" spans="1:23" x14ac:dyDescent="0.25">
      <c r="A913" s="1">
        <v>1011173</v>
      </c>
      <c r="B913" s="5" t="str">
        <f>VLOOKUP(H913,'FIPS Basin X-walk'!$A$2:$F$3224,6,FALSE)</f>
        <v>Appalachian Basin (Eastern Overthrust Area)</v>
      </c>
      <c r="C913" s="1" t="s">
        <v>19077</v>
      </c>
      <c r="D913" s="1"/>
      <c r="E913" s="1"/>
      <c r="F913" s="1" t="s">
        <v>19078</v>
      </c>
      <c r="G913" s="1" t="s">
        <v>19079</v>
      </c>
      <c r="H913" s="1">
        <v>42027</v>
      </c>
      <c r="I913" s="1">
        <v>1011173</v>
      </c>
      <c r="J913" s="1">
        <v>40.881549999999997</v>
      </c>
      <c r="K913" s="1">
        <v>-77.727099999999993</v>
      </c>
      <c r="L913" s="1"/>
      <c r="M913" s="1" t="s">
        <v>1501</v>
      </c>
      <c r="N913" s="1" t="s">
        <v>18868</v>
      </c>
      <c r="O913" s="1">
        <v>2022</v>
      </c>
      <c r="P913" s="1">
        <v>16823</v>
      </c>
      <c r="Q913" s="1" t="s">
        <v>606</v>
      </c>
      <c r="R913" s="1"/>
      <c r="S913" s="1" t="s">
        <v>24435</v>
      </c>
      <c r="T913" s="1" t="s">
        <v>6826</v>
      </c>
      <c r="U913" s="1"/>
      <c r="V913" s="1" t="s">
        <v>7232</v>
      </c>
      <c r="W913" s="1" t="s">
        <v>6826</v>
      </c>
    </row>
    <row r="914" spans="1:23" x14ac:dyDescent="0.25">
      <c r="A914" s="1">
        <v>1001751</v>
      </c>
      <c r="B914" s="5" t="str">
        <f>VLOOKUP(H914,'FIPS Basin X-walk'!$A$2:$F$3224,6,FALSE)</f>
        <v>Appalachian Basin (Eastern Overthrust Area)</v>
      </c>
      <c r="C914" s="1" t="s">
        <v>19080</v>
      </c>
      <c r="D914" s="1"/>
      <c r="E914" s="1"/>
      <c r="F914" s="1" t="s">
        <v>19081</v>
      </c>
      <c r="G914" s="1" t="s">
        <v>19079</v>
      </c>
      <c r="H914" s="1">
        <v>42027</v>
      </c>
      <c r="I914" s="1">
        <v>1001751</v>
      </c>
      <c r="J914" s="1">
        <v>40.820844000000001</v>
      </c>
      <c r="K914" s="1">
        <v>-77.864416000000006</v>
      </c>
      <c r="L914" s="1"/>
      <c r="M914" s="1" t="s">
        <v>1501</v>
      </c>
      <c r="N914" s="1" t="s">
        <v>18868</v>
      </c>
      <c r="O914" s="1">
        <v>2022</v>
      </c>
      <c r="P914" s="1">
        <v>16802</v>
      </c>
      <c r="Q914" s="1" t="s">
        <v>19082</v>
      </c>
      <c r="R914" s="1"/>
      <c r="S914" s="1" t="s">
        <v>24379</v>
      </c>
      <c r="T914" s="1" t="s">
        <v>6828</v>
      </c>
      <c r="U914" s="1"/>
      <c r="V914" s="1" t="s">
        <v>19083</v>
      </c>
      <c r="W914" s="1" t="s">
        <v>6828</v>
      </c>
    </row>
    <row r="915" spans="1:23" x14ac:dyDescent="0.25">
      <c r="A915" s="1">
        <v>1000317</v>
      </c>
      <c r="B915" s="5" t="str">
        <f>VLOOKUP(H915,'FIPS Basin X-walk'!$A$2:$F$3224,6,FALSE)</f>
        <v>Iowa Shelf</v>
      </c>
      <c r="C915" s="1" t="s">
        <v>12025</v>
      </c>
      <c r="D915" s="1"/>
      <c r="E915" s="1"/>
      <c r="F915" s="1" t="s">
        <v>12026</v>
      </c>
      <c r="G915" s="1" t="s">
        <v>1826</v>
      </c>
      <c r="H915" s="1">
        <v>19033</v>
      </c>
      <c r="I915" s="1">
        <v>1000317</v>
      </c>
      <c r="J915" s="1">
        <v>43.094000000000001</v>
      </c>
      <c r="K915" s="1">
        <v>-93.292199999999994</v>
      </c>
      <c r="L915" s="1"/>
      <c r="M915" s="1" t="s">
        <v>1500</v>
      </c>
      <c r="N915" s="1" t="s">
        <v>11970</v>
      </c>
      <c r="O915" s="1">
        <v>2022</v>
      </c>
      <c r="P915" s="1">
        <v>50428</v>
      </c>
      <c r="Q915" s="1" t="s">
        <v>12027</v>
      </c>
      <c r="R915" s="1"/>
      <c r="S915" s="1" t="s">
        <v>24355</v>
      </c>
      <c r="T915" s="1" t="s">
        <v>6826</v>
      </c>
      <c r="U915" s="1"/>
      <c r="V915" s="1" t="s">
        <v>11975</v>
      </c>
      <c r="W915" s="1" t="s">
        <v>6828</v>
      </c>
    </row>
    <row r="916" spans="1:23" x14ac:dyDescent="0.25">
      <c r="A916" s="1">
        <v>1006749</v>
      </c>
      <c r="B916" s="5" t="str">
        <f>VLOOKUP(H916,'FIPS Basin X-walk'!$A$2:$F$3224,6,FALSE)</f>
        <v>Iowa Shelf</v>
      </c>
      <c r="C916" s="1" t="s">
        <v>12028</v>
      </c>
      <c r="D916" s="1"/>
      <c r="E916" s="1"/>
      <c r="F916" s="1" t="s">
        <v>12026</v>
      </c>
      <c r="G916" s="1" t="s">
        <v>12029</v>
      </c>
      <c r="H916" s="1">
        <v>19033</v>
      </c>
      <c r="I916" s="1">
        <v>1006749</v>
      </c>
      <c r="J916" s="1">
        <v>43.12565</v>
      </c>
      <c r="K916" s="1">
        <v>-93.300409999999999</v>
      </c>
      <c r="L916" s="1"/>
      <c r="M916" s="1" t="s">
        <v>1500</v>
      </c>
      <c r="N916" s="1" t="s">
        <v>11970</v>
      </c>
      <c r="O916" s="1">
        <v>2022</v>
      </c>
      <c r="P916" s="1">
        <v>50428</v>
      </c>
      <c r="Q916" s="1" t="s">
        <v>12030</v>
      </c>
      <c r="R916" s="1"/>
      <c r="S916" s="1" t="s">
        <v>24358</v>
      </c>
      <c r="T916" s="1" t="s">
        <v>6826</v>
      </c>
      <c r="U916" s="1"/>
      <c r="V916" s="1" t="s">
        <v>12031</v>
      </c>
      <c r="W916" s="1" t="s">
        <v>6826</v>
      </c>
    </row>
    <row r="917" spans="1:23" x14ac:dyDescent="0.25">
      <c r="A917" s="1">
        <v>1002560</v>
      </c>
      <c r="B917" s="5" t="str">
        <f>VLOOKUP(H917,'FIPS Basin X-walk'!$A$2:$F$3224,6,FALSE)</f>
        <v>Iowa Shelf</v>
      </c>
      <c r="C917" s="1" t="s">
        <v>12034</v>
      </c>
      <c r="D917" s="1"/>
      <c r="E917" s="1"/>
      <c r="F917" s="1" t="s">
        <v>12033</v>
      </c>
      <c r="G917" s="1" t="s">
        <v>12029</v>
      </c>
      <c r="H917" s="1">
        <v>19033</v>
      </c>
      <c r="I917" s="1">
        <v>1002560</v>
      </c>
      <c r="J917" s="1">
        <v>43.11204</v>
      </c>
      <c r="K917" s="1">
        <v>-93.231039999999993</v>
      </c>
      <c r="L917" s="1"/>
      <c r="M917" s="1" t="s">
        <v>1500</v>
      </c>
      <c r="N917" s="1" t="s">
        <v>11970</v>
      </c>
      <c r="O917" s="1">
        <v>2022</v>
      </c>
      <c r="P917" s="1">
        <v>50401</v>
      </c>
      <c r="Q917" s="1" t="s">
        <v>24942</v>
      </c>
      <c r="R917" s="1"/>
      <c r="S917" s="1" t="s">
        <v>24378</v>
      </c>
      <c r="T917" s="1" t="s">
        <v>6826</v>
      </c>
      <c r="U917" s="1"/>
      <c r="V917" s="1" t="s">
        <v>12035</v>
      </c>
      <c r="W917" s="1" t="s">
        <v>6826</v>
      </c>
    </row>
    <row r="918" spans="1:23" x14ac:dyDescent="0.25">
      <c r="A918" s="1">
        <v>1005352</v>
      </c>
      <c r="B918" s="5" t="str">
        <f>VLOOKUP(H918,'FIPS Basin X-walk'!$A$2:$F$3224,6,FALSE)</f>
        <v>Iowa Shelf</v>
      </c>
      <c r="C918" s="1" t="s">
        <v>12032</v>
      </c>
      <c r="D918" s="1"/>
      <c r="E918" s="1" t="s">
        <v>6828</v>
      </c>
      <c r="F918" s="1" t="s">
        <v>12033</v>
      </c>
      <c r="G918" s="1" t="s">
        <v>12029</v>
      </c>
      <c r="H918" s="1">
        <v>19033</v>
      </c>
      <c r="I918" s="1">
        <v>1005352</v>
      </c>
      <c r="J918" s="1">
        <v>43.178800000000003</v>
      </c>
      <c r="K918" s="1">
        <v>-93.211799999999997</v>
      </c>
      <c r="L918" s="1"/>
      <c r="M918" s="1" t="s">
        <v>1500</v>
      </c>
      <c r="N918" s="1" t="s">
        <v>11970</v>
      </c>
      <c r="O918" s="1">
        <v>2022</v>
      </c>
      <c r="P918" s="1">
        <v>50401</v>
      </c>
      <c r="Q918" s="1" t="s">
        <v>7012</v>
      </c>
      <c r="R918" s="1"/>
      <c r="S918" s="1" t="s">
        <v>24441</v>
      </c>
      <c r="T918" s="1" t="s">
        <v>6826</v>
      </c>
      <c r="U918" s="1"/>
      <c r="V918" s="1" t="s">
        <v>7013</v>
      </c>
      <c r="W918" s="1" t="s">
        <v>6826</v>
      </c>
    </row>
    <row r="919" spans="1:23" x14ac:dyDescent="0.25">
      <c r="A919" s="1">
        <v>1000929</v>
      </c>
      <c r="B919" s="5" t="str">
        <f>VLOOKUP(H919,'FIPS Basin X-walk'!$A$2:$F$3224,6,FALSE)</f>
        <v>Gulf Coast Basin (LA, TX)</v>
      </c>
      <c r="C919" s="1" t="s">
        <v>20509</v>
      </c>
      <c r="D919" s="1"/>
      <c r="E919" s="1"/>
      <c r="F919" s="1" t="s">
        <v>20507</v>
      </c>
      <c r="G919" s="1" t="s">
        <v>1811</v>
      </c>
      <c r="H919" s="1">
        <v>48071</v>
      </c>
      <c r="I919" s="1">
        <v>1000929</v>
      </c>
      <c r="J919" s="1">
        <v>29.7483</v>
      </c>
      <c r="K919" s="1">
        <v>-94.927199999999999</v>
      </c>
      <c r="L919" s="1"/>
      <c r="M919" s="1" t="s">
        <v>1485</v>
      </c>
      <c r="N919" s="1" t="s">
        <v>9148</v>
      </c>
      <c r="O919" s="1">
        <v>2022</v>
      </c>
      <c r="P919" s="1">
        <v>77520</v>
      </c>
      <c r="Q919" s="1" t="s">
        <v>20529</v>
      </c>
      <c r="R919" s="1"/>
      <c r="S919" s="1" t="s">
        <v>24355</v>
      </c>
      <c r="T919" s="1" t="s">
        <v>6826</v>
      </c>
      <c r="U919" s="1"/>
      <c r="V919" s="1" t="s">
        <v>8209</v>
      </c>
      <c r="W919" s="1" t="s">
        <v>6828</v>
      </c>
    </row>
    <row r="920" spans="1:23" x14ac:dyDescent="0.25">
      <c r="A920" s="1">
        <v>1006983</v>
      </c>
      <c r="B920" s="5" t="str">
        <f>VLOOKUP(H920,'FIPS Basin X-walk'!$A$2:$F$3224,6,FALSE)</f>
        <v>Gulf Coast Basin (LA, TX)</v>
      </c>
      <c r="C920" s="1" t="s">
        <v>20506</v>
      </c>
      <c r="D920" s="1"/>
      <c r="E920" s="1"/>
      <c r="F920" s="1" t="s">
        <v>20507</v>
      </c>
      <c r="G920" s="1" t="s">
        <v>1811</v>
      </c>
      <c r="H920" s="1">
        <v>48071</v>
      </c>
      <c r="I920" s="1">
        <v>1006983</v>
      </c>
      <c r="J920" s="1">
        <v>29.773099999999999</v>
      </c>
      <c r="K920" s="1">
        <v>-94.901899999999998</v>
      </c>
      <c r="L920" s="1"/>
      <c r="M920" s="1" t="s">
        <v>1485</v>
      </c>
      <c r="N920" s="1" t="s">
        <v>9148</v>
      </c>
      <c r="O920" s="1">
        <v>2022</v>
      </c>
      <c r="P920" s="1">
        <v>77523</v>
      </c>
      <c r="Q920" s="1" t="s">
        <v>20508</v>
      </c>
      <c r="R920" s="1"/>
      <c r="S920" s="1" t="s">
        <v>24355</v>
      </c>
      <c r="T920" s="1" t="s">
        <v>6828</v>
      </c>
      <c r="U920" s="1"/>
      <c r="V920" s="1" t="s">
        <v>24404</v>
      </c>
      <c r="W920" s="1" t="s">
        <v>6828</v>
      </c>
    </row>
    <row r="921" spans="1:23" x14ac:dyDescent="0.25">
      <c r="A921" s="1">
        <v>1000547</v>
      </c>
      <c r="B921" s="5" t="str">
        <f>VLOOKUP(H921,'FIPS Basin X-walk'!$A$2:$F$3224,6,FALSE)</f>
        <v>Gulf Coast Basin (LA, TX)</v>
      </c>
      <c r="C921" s="1" t="s">
        <v>20509</v>
      </c>
      <c r="D921" s="1"/>
      <c r="E921" s="1"/>
      <c r="F921" s="1" t="s">
        <v>20510</v>
      </c>
      <c r="G921" s="1" t="s">
        <v>1811</v>
      </c>
      <c r="H921" s="1">
        <v>48071</v>
      </c>
      <c r="I921" s="1">
        <v>1000547</v>
      </c>
      <c r="J921" s="1">
        <v>29.751999999999999</v>
      </c>
      <c r="K921" s="1">
        <v>-94.923000000000002</v>
      </c>
      <c r="L921" s="1"/>
      <c r="M921" s="1" t="s">
        <v>1485</v>
      </c>
      <c r="N921" s="1" t="s">
        <v>9148</v>
      </c>
      <c r="O921" s="1">
        <v>2022</v>
      </c>
      <c r="P921" s="1">
        <v>77523</v>
      </c>
      <c r="Q921" s="1" t="s">
        <v>20511</v>
      </c>
      <c r="R921" s="1"/>
      <c r="S921" s="1" t="s">
        <v>24355</v>
      </c>
      <c r="T921" s="1" t="s">
        <v>6826</v>
      </c>
      <c r="U921" s="1"/>
      <c r="V921" s="1" t="s">
        <v>20512</v>
      </c>
      <c r="W921" s="1" t="s">
        <v>6828</v>
      </c>
    </row>
    <row r="922" spans="1:23" x14ac:dyDescent="0.25">
      <c r="A922" s="1">
        <v>1002830</v>
      </c>
      <c r="B922" s="5" t="str">
        <f>VLOOKUP(H922,'FIPS Basin X-walk'!$A$2:$F$3224,6,FALSE)</f>
        <v>Gulf Coast Basin (LA, TX)</v>
      </c>
      <c r="C922" s="1" t="s">
        <v>20524</v>
      </c>
      <c r="D922" s="1"/>
      <c r="E922" s="1"/>
      <c r="F922" s="1" t="s">
        <v>20507</v>
      </c>
      <c r="G922" s="1" t="s">
        <v>6871</v>
      </c>
      <c r="H922" s="1">
        <v>48071</v>
      </c>
      <c r="I922" s="1">
        <v>1002830</v>
      </c>
      <c r="J922" s="1">
        <v>29.762778000000001</v>
      </c>
      <c r="K922" s="1">
        <v>-94.909722000000002</v>
      </c>
      <c r="L922" s="1"/>
      <c r="M922" s="1" t="s">
        <v>1485</v>
      </c>
      <c r="N922" s="1" t="s">
        <v>9148</v>
      </c>
      <c r="O922" s="1">
        <v>2022</v>
      </c>
      <c r="P922" s="1">
        <v>77520</v>
      </c>
      <c r="Q922" s="1" t="s">
        <v>20525</v>
      </c>
      <c r="R922" s="1"/>
      <c r="S922" s="1" t="s">
        <v>24572</v>
      </c>
      <c r="T922" s="1" t="s">
        <v>6826</v>
      </c>
      <c r="U922" s="1"/>
      <c r="V922" s="1" t="s">
        <v>6921</v>
      </c>
      <c r="W922" s="1" t="s">
        <v>6826</v>
      </c>
    </row>
    <row r="923" spans="1:23" x14ac:dyDescent="0.25">
      <c r="A923" s="1">
        <v>1004234</v>
      </c>
      <c r="B923" s="5" t="str">
        <f>VLOOKUP(H923,'FIPS Basin X-walk'!$A$2:$F$3224,6,FALSE)</f>
        <v>Gulf Coast Basin (LA, TX)</v>
      </c>
      <c r="C923" s="1" t="s">
        <v>20530</v>
      </c>
      <c r="D923" s="1"/>
      <c r="E923" s="1"/>
      <c r="F923" s="1" t="s">
        <v>20507</v>
      </c>
      <c r="G923" s="1" t="s">
        <v>6871</v>
      </c>
      <c r="H923" s="1">
        <v>48071</v>
      </c>
      <c r="I923" s="1">
        <v>1004234</v>
      </c>
      <c r="J923" s="1">
        <v>29.759767</v>
      </c>
      <c r="K923" s="1">
        <v>-94.907293999999993</v>
      </c>
      <c r="L923" s="1"/>
      <c r="M923" s="1" t="s">
        <v>1485</v>
      </c>
      <c r="N923" s="1" t="s">
        <v>9148</v>
      </c>
      <c r="O923" s="1">
        <v>2022</v>
      </c>
      <c r="P923" s="1">
        <v>77520</v>
      </c>
      <c r="Q923" s="1" t="s">
        <v>20531</v>
      </c>
      <c r="R923" s="1"/>
      <c r="S923" s="1" t="s">
        <v>24410</v>
      </c>
      <c r="T923" s="1" t="s">
        <v>6826</v>
      </c>
      <c r="U923" s="1"/>
      <c r="V923" s="1" t="s">
        <v>7987</v>
      </c>
      <c r="W923" s="1" t="s">
        <v>6826</v>
      </c>
    </row>
    <row r="924" spans="1:23" x14ac:dyDescent="0.25">
      <c r="A924" s="1">
        <v>1004621</v>
      </c>
      <c r="B924" s="5" t="str">
        <f>VLOOKUP(H924,'FIPS Basin X-walk'!$A$2:$F$3224,6,FALSE)</f>
        <v>Gulf Coast Basin (LA, TX)</v>
      </c>
      <c r="C924" s="1" t="s">
        <v>20513</v>
      </c>
      <c r="D924" s="1"/>
      <c r="E924" s="1"/>
      <c r="F924" s="1" t="s">
        <v>20504</v>
      </c>
      <c r="G924" s="1" t="s">
        <v>6871</v>
      </c>
      <c r="H924" s="1">
        <v>48071</v>
      </c>
      <c r="I924" s="1">
        <v>1004621</v>
      </c>
      <c r="J924" s="1">
        <v>29.759767</v>
      </c>
      <c r="K924" s="1">
        <v>-94.907293999999993</v>
      </c>
      <c r="L924" s="1"/>
      <c r="M924" s="1" t="s">
        <v>1485</v>
      </c>
      <c r="N924" s="1" t="s">
        <v>9148</v>
      </c>
      <c r="O924" s="1">
        <v>2022</v>
      </c>
      <c r="P924" s="1">
        <v>77523</v>
      </c>
      <c r="Q924" s="1" t="s">
        <v>20514</v>
      </c>
      <c r="R924" s="1"/>
      <c r="S924" s="1" t="s">
        <v>24414</v>
      </c>
      <c r="T924" s="1" t="s">
        <v>6826</v>
      </c>
      <c r="U924" s="1"/>
      <c r="V924" s="1" t="s">
        <v>20515</v>
      </c>
      <c r="W924" s="1" t="s">
        <v>6826</v>
      </c>
    </row>
    <row r="925" spans="1:23" x14ac:dyDescent="0.25">
      <c r="A925" s="1">
        <v>1010917</v>
      </c>
      <c r="B925" s="5" t="str">
        <f>VLOOKUP(H925,'FIPS Basin X-walk'!$A$2:$F$3224,6,FALSE)</f>
        <v>Gulf Coast Basin (LA, TX)</v>
      </c>
      <c r="C925" s="1" t="s">
        <v>20503</v>
      </c>
      <c r="D925" s="1"/>
      <c r="E925" s="1"/>
      <c r="F925" s="1" t="s">
        <v>20504</v>
      </c>
      <c r="G925" s="1" t="s">
        <v>6871</v>
      </c>
      <c r="H925" s="1">
        <v>48071</v>
      </c>
      <c r="I925" s="1">
        <v>1010917</v>
      </c>
      <c r="J925" s="1">
        <v>29.861101999999999</v>
      </c>
      <c r="K925" s="1">
        <v>-94.892662000000001</v>
      </c>
      <c r="L925" s="1"/>
      <c r="M925" s="1" t="s">
        <v>1485</v>
      </c>
      <c r="N925" s="1" t="s">
        <v>9148</v>
      </c>
      <c r="O925" s="1">
        <v>2022</v>
      </c>
      <c r="P925" s="1">
        <v>77523</v>
      </c>
      <c r="Q925" s="1" t="s">
        <v>1225</v>
      </c>
      <c r="R925" s="1"/>
      <c r="S925" s="1" t="s">
        <v>24399</v>
      </c>
      <c r="T925" s="1" t="s">
        <v>6826</v>
      </c>
      <c r="U925" s="1"/>
      <c r="V925" s="1" t="s">
        <v>11366</v>
      </c>
      <c r="W925" s="1" t="s">
        <v>6826</v>
      </c>
    </row>
    <row r="926" spans="1:23" x14ac:dyDescent="0.25">
      <c r="A926" s="1">
        <v>1013205</v>
      </c>
      <c r="B926" s="5" t="str">
        <f>VLOOKUP(H926,'FIPS Basin X-walk'!$A$2:$F$3224,6,FALSE)</f>
        <v>Gulf Coast Basin (LA, TX)</v>
      </c>
      <c r="C926" s="1" t="s">
        <v>20522</v>
      </c>
      <c r="D926" s="1"/>
      <c r="E926" s="1"/>
      <c r="F926" s="1" t="s">
        <v>20504</v>
      </c>
      <c r="G926" s="1" t="s">
        <v>6871</v>
      </c>
      <c r="H926" s="1">
        <v>48071</v>
      </c>
      <c r="I926" s="1">
        <v>1013205</v>
      </c>
      <c r="J926" s="1">
        <v>29.751999999999999</v>
      </c>
      <c r="K926" s="1">
        <v>-94.909222</v>
      </c>
      <c r="L926" s="1"/>
      <c r="M926" s="1" t="s">
        <v>1485</v>
      </c>
      <c r="N926" s="1" t="s">
        <v>9148</v>
      </c>
      <c r="O926" s="1">
        <v>2022</v>
      </c>
      <c r="P926" s="1">
        <v>77523</v>
      </c>
      <c r="Q926" s="1" t="s">
        <v>20523</v>
      </c>
      <c r="R926" s="1"/>
      <c r="S926" s="1" t="s">
        <v>24387</v>
      </c>
      <c r="T926" s="1" t="s">
        <v>6826</v>
      </c>
      <c r="U926" s="1"/>
      <c r="V926" s="1" t="s">
        <v>8088</v>
      </c>
      <c r="W926" s="1" t="s">
        <v>6826</v>
      </c>
    </row>
    <row r="927" spans="1:23" x14ac:dyDescent="0.25">
      <c r="A927" s="1">
        <v>1014023</v>
      </c>
      <c r="B927" s="5" t="str">
        <f>VLOOKUP(H927,'FIPS Basin X-walk'!$A$2:$F$3224,6,FALSE)</f>
        <v>Gulf Coast Basin (LA, TX)</v>
      </c>
      <c r="C927" s="1" t="s">
        <v>20526</v>
      </c>
      <c r="D927" s="1"/>
      <c r="E927" s="1"/>
      <c r="F927" s="1" t="s">
        <v>20504</v>
      </c>
      <c r="G927" s="1" t="s">
        <v>6871</v>
      </c>
      <c r="H927" s="1">
        <v>48071</v>
      </c>
      <c r="I927" s="1">
        <v>1014023</v>
      </c>
      <c r="J927" s="1">
        <v>29.698229999999999</v>
      </c>
      <c r="K927" s="1">
        <v>-94.914529999999999</v>
      </c>
      <c r="L927" s="1"/>
      <c r="M927" s="1" t="s">
        <v>1485</v>
      </c>
      <c r="N927" s="1" t="s">
        <v>9148</v>
      </c>
      <c r="O927" s="1">
        <v>2022</v>
      </c>
      <c r="P927" s="1">
        <v>77523</v>
      </c>
      <c r="Q927" s="1" t="s">
        <v>20527</v>
      </c>
      <c r="R927" s="1"/>
      <c r="S927" s="1" t="s">
        <v>24372</v>
      </c>
      <c r="T927" s="1" t="s">
        <v>6826</v>
      </c>
      <c r="U927" s="1"/>
      <c r="V927" s="1" t="s">
        <v>26829</v>
      </c>
      <c r="W927" s="1" t="s">
        <v>6826</v>
      </c>
    </row>
    <row r="928" spans="1:23" x14ac:dyDescent="0.25">
      <c r="A928" s="1">
        <v>1005919</v>
      </c>
      <c r="B928" s="5" t="str">
        <f>VLOOKUP(H928,'FIPS Basin X-walk'!$A$2:$F$3224,6,FALSE)</f>
        <v>Piedmont-Blue Ridge Prov</v>
      </c>
      <c r="C928" s="1" t="s">
        <v>6869</v>
      </c>
      <c r="D928" s="1"/>
      <c r="E928" s="1"/>
      <c r="F928" s="1" t="s">
        <v>6870</v>
      </c>
      <c r="G928" s="1" t="s">
        <v>6871</v>
      </c>
      <c r="H928" s="1">
        <v>1017</v>
      </c>
      <c r="I928" s="1">
        <v>1005919</v>
      </c>
      <c r="J928" s="1">
        <v>32.836519000000003</v>
      </c>
      <c r="K928" s="1">
        <v>-85.215733</v>
      </c>
      <c r="L928" s="1"/>
      <c r="M928" s="1" t="s">
        <v>1482</v>
      </c>
      <c r="N928" s="1" t="s">
        <v>6824</v>
      </c>
      <c r="O928" s="1">
        <v>2022</v>
      </c>
      <c r="P928" s="1">
        <v>36863</v>
      </c>
      <c r="Q928" s="1" t="s">
        <v>6872</v>
      </c>
      <c r="R928" s="1"/>
      <c r="S928" s="1" t="s">
        <v>24804</v>
      </c>
      <c r="T928" s="1" t="s">
        <v>6826</v>
      </c>
      <c r="U928" s="1"/>
      <c r="V928" s="1" t="s">
        <v>6873</v>
      </c>
      <c r="W928" s="1" t="s">
        <v>6826</v>
      </c>
    </row>
    <row r="929" spans="1:23" x14ac:dyDescent="0.25">
      <c r="A929" s="1">
        <v>1014636</v>
      </c>
      <c r="B929" s="5" t="str">
        <f>VLOOKUP(H929,'FIPS Basin X-walk'!$A$2:$F$3224,6,FALSE)</f>
        <v>Piedmont-Blue Ridge Prov</v>
      </c>
      <c r="C929" s="1" t="s">
        <v>27337</v>
      </c>
      <c r="D929" s="1"/>
      <c r="E929" s="1"/>
      <c r="F929" s="1" t="s">
        <v>27338</v>
      </c>
      <c r="G929" s="1" t="s">
        <v>6871</v>
      </c>
      <c r="H929" s="1">
        <v>1017</v>
      </c>
      <c r="I929" s="1">
        <v>1014636</v>
      </c>
      <c r="J929" s="1">
        <v>32.821195000000003</v>
      </c>
      <c r="K929" s="1">
        <v>-85.228324999999998</v>
      </c>
      <c r="L929" s="1"/>
      <c r="M929" s="1" t="s">
        <v>1482</v>
      </c>
      <c r="N929" s="1" t="s">
        <v>6824</v>
      </c>
      <c r="O929" s="1">
        <v>2022</v>
      </c>
      <c r="P929" s="1">
        <v>36863</v>
      </c>
      <c r="Q929" s="1" t="s">
        <v>27339</v>
      </c>
      <c r="R929" s="1"/>
      <c r="S929" s="1" t="s">
        <v>24398</v>
      </c>
      <c r="T929" s="1" t="s">
        <v>6826</v>
      </c>
      <c r="U929" s="1"/>
      <c r="V929" s="1" t="s">
        <v>20071</v>
      </c>
      <c r="W929" s="1" t="s">
        <v>6826</v>
      </c>
    </row>
    <row r="930" spans="1:23" x14ac:dyDescent="0.25">
      <c r="A930" s="1">
        <v>1004614</v>
      </c>
      <c r="B930" s="5" t="str">
        <f>VLOOKUP(H930,'FIPS Basin X-walk'!$A$2:$F$3224,6,FALSE)</f>
        <v>Gulf Coast Basin (LA, TX)</v>
      </c>
      <c r="C930" s="1" t="s">
        <v>21070</v>
      </c>
      <c r="D930" s="1"/>
      <c r="E930" s="1"/>
      <c r="F930" s="1" t="s">
        <v>20505</v>
      </c>
      <c r="G930" s="1" t="s">
        <v>6871</v>
      </c>
      <c r="H930" s="1">
        <v>48071</v>
      </c>
      <c r="I930" s="1">
        <v>1004614</v>
      </c>
      <c r="J930" s="1">
        <v>29.843056000000001</v>
      </c>
      <c r="K930" s="1">
        <v>-94.895278000000005</v>
      </c>
      <c r="L930" s="1"/>
      <c r="M930" s="1" t="s">
        <v>1485</v>
      </c>
      <c r="N930" s="1" t="s">
        <v>9148</v>
      </c>
      <c r="O930" s="1">
        <v>2022</v>
      </c>
      <c r="P930" s="1">
        <v>77520</v>
      </c>
      <c r="Q930" s="1" t="s">
        <v>25349</v>
      </c>
      <c r="R930" s="1"/>
      <c r="S930" s="1" t="s">
        <v>24399</v>
      </c>
      <c r="T930" s="1" t="s">
        <v>6826</v>
      </c>
      <c r="U930" s="1"/>
      <c r="V930" s="1" t="s">
        <v>13153</v>
      </c>
      <c r="W930" s="1" t="s">
        <v>6826</v>
      </c>
    </row>
    <row r="931" spans="1:23" x14ac:dyDescent="0.25">
      <c r="A931" s="1">
        <v>1004744</v>
      </c>
      <c r="B931" s="5" t="str">
        <f>VLOOKUP(H931,'FIPS Basin X-walk'!$A$2:$F$3224,6,FALSE)</f>
        <v>Gulf Coast Basin (LA, TX)</v>
      </c>
      <c r="C931" s="1" t="s">
        <v>20517</v>
      </c>
      <c r="D931" s="1"/>
      <c r="E931" s="1"/>
      <c r="F931" s="1" t="s">
        <v>20505</v>
      </c>
      <c r="G931" s="1" t="s">
        <v>6871</v>
      </c>
      <c r="H931" s="1">
        <v>48071</v>
      </c>
      <c r="I931" s="1">
        <v>1004744</v>
      </c>
      <c r="J931" s="1">
        <v>29.854291</v>
      </c>
      <c r="K931" s="1">
        <v>-94.917719000000005</v>
      </c>
      <c r="L931" s="1"/>
      <c r="M931" s="1" t="s">
        <v>1485</v>
      </c>
      <c r="N931" s="1" t="s">
        <v>9148</v>
      </c>
      <c r="O931" s="1">
        <v>2022</v>
      </c>
      <c r="P931" s="1">
        <v>77580</v>
      </c>
      <c r="Q931" s="1" t="s">
        <v>25389</v>
      </c>
      <c r="R931" s="1"/>
      <c r="S931" s="1" t="s">
        <v>24399</v>
      </c>
      <c r="T931" s="1" t="s">
        <v>6826</v>
      </c>
      <c r="U931" s="1"/>
      <c r="V931" s="1" t="s">
        <v>20518</v>
      </c>
      <c r="W931" s="1" t="s">
        <v>6826</v>
      </c>
    </row>
    <row r="932" spans="1:23" x14ac:dyDescent="0.25">
      <c r="A932" s="1">
        <v>1005045</v>
      </c>
      <c r="B932" s="5" t="str">
        <f>VLOOKUP(H932,'FIPS Basin X-walk'!$A$2:$F$3224,6,FALSE)</f>
        <v>Gulf Coast Basin (LA, TX)</v>
      </c>
      <c r="C932" s="1" t="s">
        <v>20516</v>
      </c>
      <c r="D932" s="1"/>
      <c r="E932" s="1"/>
      <c r="F932" s="1" t="s">
        <v>20505</v>
      </c>
      <c r="G932" s="1" t="s">
        <v>6871</v>
      </c>
      <c r="H932" s="1">
        <v>48071</v>
      </c>
      <c r="I932" s="1">
        <v>1005045</v>
      </c>
      <c r="J932" s="1">
        <v>29.848405</v>
      </c>
      <c r="K932" s="1">
        <v>-94.890932000000006</v>
      </c>
      <c r="L932" s="1"/>
      <c r="M932" s="1" t="s">
        <v>1485</v>
      </c>
      <c r="N932" s="1" t="s">
        <v>9148</v>
      </c>
      <c r="O932" s="1">
        <v>2022</v>
      </c>
      <c r="P932" s="1">
        <v>77580</v>
      </c>
      <c r="Q932" s="1" t="s">
        <v>1184</v>
      </c>
      <c r="R932" s="1"/>
      <c r="S932" s="1" t="s">
        <v>24399</v>
      </c>
      <c r="T932" s="1" t="s">
        <v>6826</v>
      </c>
      <c r="U932" s="1"/>
      <c r="V932" s="1" t="s">
        <v>25452</v>
      </c>
      <c r="W932" s="1" t="s">
        <v>6826</v>
      </c>
    </row>
    <row r="933" spans="1:23" x14ac:dyDescent="0.25">
      <c r="A933" s="1">
        <v>1006274</v>
      </c>
      <c r="B933" s="5" t="str">
        <f>VLOOKUP(H933,'FIPS Basin X-walk'!$A$2:$F$3224,6,FALSE)</f>
        <v>Gulf Coast Basin (LA, TX)</v>
      </c>
      <c r="C933" s="1" t="s">
        <v>20519</v>
      </c>
      <c r="D933" s="1"/>
      <c r="E933" s="1"/>
      <c r="F933" s="1" t="s">
        <v>20520</v>
      </c>
      <c r="G933" s="1" t="s">
        <v>6871</v>
      </c>
      <c r="H933" s="1">
        <v>48071</v>
      </c>
      <c r="I933" s="1">
        <v>1006274</v>
      </c>
      <c r="J933" s="1">
        <v>29.874199999999998</v>
      </c>
      <c r="K933" s="1">
        <v>-94.912199999999999</v>
      </c>
      <c r="L933" s="1"/>
      <c r="M933" s="1" t="s">
        <v>1485</v>
      </c>
      <c r="N933" s="1" t="s">
        <v>9148</v>
      </c>
      <c r="O933" s="1">
        <v>2022</v>
      </c>
      <c r="P933" s="1">
        <v>77580</v>
      </c>
      <c r="Q933" s="1" t="s">
        <v>20521</v>
      </c>
      <c r="R933" s="1"/>
      <c r="S933" s="1" t="s">
        <v>24414</v>
      </c>
      <c r="T933" s="1" t="s">
        <v>6826</v>
      </c>
      <c r="U933" s="1"/>
      <c r="V933" s="1" t="s">
        <v>8864</v>
      </c>
      <c r="W933" s="1" t="s">
        <v>6826</v>
      </c>
    </row>
    <row r="934" spans="1:23" x14ac:dyDescent="0.25">
      <c r="A934" s="1">
        <v>1006386</v>
      </c>
      <c r="B934" s="5" t="str">
        <f>VLOOKUP(H934,'FIPS Basin X-walk'!$A$2:$F$3224,6,FALSE)</f>
        <v>Gulf Coast Basin (LA, TX)</v>
      </c>
      <c r="C934" s="1" t="s">
        <v>20528</v>
      </c>
      <c r="D934" s="1"/>
      <c r="E934" s="1"/>
      <c r="F934" s="1" t="s">
        <v>20505</v>
      </c>
      <c r="G934" s="1" t="s">
        <v>6871</v>
      </c>
      <c r="H934" s="1">
        <v>48071</v>
      </c>
      <c r="I934" s="1">
        <v>1006386</v>
      </c>
      <c r="J934" s="1">
        <v>29.857572999999999</v>
      </c>
      <c r="K934" s="1">
        <v>-94.912892999999997</v>
      </c>
      <c r="L934" s="1"/>
      <c r="M934" s="1" t="s">
        <v>1485</v>
      </c>
      <c r="N934" s="1" t="s">
        <v>9148</v>
      </c>
      <c r="O934" s="1">
        <v>2022</v>
      </c>
      <c r="P934" s="1">
        <v>77580</v>
      </c>
      <c r="Q934" s="1" t="s">
        <v>1196</v>
      </c>
      <c r="R934" s="1"/>
      <c r="S934" s="1" t="s">
        <v>24399</v>
      </c>
      <c r="T934" s="1" t="s">
        <v>6826</v>
      </c>
      <c r="U934" s="1"/>
      <c r="V934" s="1" t="s">
        <v>9347</v>
      </c>
      <c r="W934" s="1" t="s">
        <v>6826</v>
      </c>
    </row>
    <row r="935" spans="1:23" x14ac:dyDescent="0.25">
      <c r="A935" s="1">
        <v>1011018</v>
      </c>
      <c r="B935" s="5" t="str">
        <f>VLOOKUP(H935,'FIPS Basin X-walk'!$A$2:$F$3224,6,FALSE)</f>
        <v>Gulf Coast Basin (LA, TX)</v>
      </c>
      <c r="C935" s="1"/>
      <c r="D935" s="1"/>
      <c r="E935" s="1"/>
      <c r="F935" s="1" t="s">
        <v>20505</v>
      </c>
      <c r="G935" s="1" t="s">
        <v>6871</v>
      </c>
      <c r="H935" s="1">
        <v>48071</v>
      </c>
      <c r="I935" s="1">
        <v>1011018</v>
      </c>
      <c r="J935" s="1">
        <v>29.85</v>
      </c>
      <c r="K935" s="1">
        <v>-94.91</v>
      </c>
      <c r="L935" s="1"/>
      <c r="M935" s="1" t="s">
        <v>1485</v>
      </c>
      <c r="N935" s="1" t="s">
        <v>9148</v>
      </c>
      <c r="O935" s="1">
        <v>2022</v>
      </c>
      <c r="P935" s="1">
        <v>77580</v>
      </c>
      <c r="Q935" s="1" t="s">
        <v>1226</v>
      </c>
      <c r="R935" s="1"/>
      <c r="S935" s="1" t="s">
        <v>24435</v>
      </c>
      <c r="T935" s="1" t="s">
        <v>6826</v>
      </c>
      <c r="U935" s="1"/>
      <c r="V935" s="1" t="s">
        <v>7521</v>
      </c>
      <c r="W935" s="1" t="s">
        <v>6826</v>
      </c>
    </row>
    <row r="936" spans="1:23" x14ac:dyDescent="0.25">
      <c r="A936" s="1">
        <v>1012131</v>
      </c>
      <c r="B936" s="5" t="str">
        <f>VLOOKUP(H936,'FIPS Basin X-walk'!$A$2:$F$3224,6,FALSE)</f>
        <v>Gulf Coast Basin (LA, TX)</v>
      </c>
      <c r="C936" s="1"/>
      <c r="D936" s="1"/>
      <c r="E936" s="1"/>
      <c r="F936" s="1" t="s">
        <v>20505</v>
      </c>
      <c r="G936" s="1" t="s">
        <v>6871</v>
      </c>
      <c r="H936" s="1">
        <v>48071</v>
      </c>
      <c r="I936" s="1">
        <v>1012131</v>
      </c>
      <c r="J936" s="1">
        <v>29.847742</v>
      </c>
      <c r="K936" s="1">
        <v>-94.924300000000002</v>
      </c>
      <c r="L936" s="1"/>
      <c r="M936" s="1" t="s">
        <v>1485</v>
      </c>
      <c r="N936" s="1" t="s">
        <v>9148</v>
      </c>
      <c r="O936" s="1">
        <v>2022</v>
      </c>
      <c r="P936" s="1">
        <v>77580</v>
      </c>
      <c r="Q936" s="1" t="s">
        <v>1239</v>
      </c>
      <c r="R936" s="1"/>
      <c r="S936" s="1" t="s">
        <v>24435</v>
      </c>
      <c r="T936" s="1" t="s">
        <v>6826</v>
      </c>
      <c r="U936" s="1"/>
      <c r="V936" s="1" t="s">
        <v>7521</v>
      </c>
      <c r="W936" s="1" t="s">
        <v>6826</v>
      </c>
    </row>
    <row r="937" spans="1:23" x14ac:dyDescent="0.25">
      <c r="A937" s="1">
        <v>1013727</v>
      </c>
      <c r="B937" s="5" t="str">
        <f>VLOOKUP(H937,'FIPS Basin X-walk'!$A$2:$F$3224,6,FALSE)</f>
        <v>Gulf Coast Basin (LA, TX)</v>
      </c>
      <c r="C937" s="1"/>
      <c r="D937" s="1"/>
      <c r="E937" s="1"/>
      <c r="F937" s="1" t="s">
        <v>20505</v>
      </c>
      <c r="G937" s="1" t="s">
        <v>6871</v>
      </c>
      <c r="H937" s="1">
        <v>48071</v>
      </c>
      <c r="I937" s="1">
        <v>1013727</v>
      </c>
      <c r="J937" s="1">
        <v>29.847742</v>
      </c>
      <c r="K937" s="1">
        <v>-94.924300000000002</v>
      </c>
      <c r="L937" s="1"/>
      <c r="M937" s="1" t="s">
        <v>1485</v>
      </c>
      <c r="N937" s="1" t="s">
        <v>9148</v>
      </c>
      <c r="O937" s="1">
        <v>2022</v>
      </c>
      <c r="P937" s="1">
        <v>77580</v>
      </c>
      <c r="Q937" s="1" t="s">
        <v>1253</v>
      </c>
      <c r="R937" s="1"/>
      <c r="S937" s="1" t="s">
        <v>24435</v>
      </c>
      <c r="T937" s="1" t="s">
        <v>6826</v>
      </c>
      <c r="U937" s="1"/>
      <c r="V937" s="1" t="s">
        <v>7521</v>
      </c>
      <c r="W937" s="1" t="s">
        <v>6826</v>
      </c>
    </row>
    <row r="938" spans="1:23" x14ac:dyDescent="0.25">
      <c r="A938" s="1">
        <v>1013929</v>
      </c>
      <c r="B938" s="5" t="str">
        <f>VLOOKUP(H938,'FIPS Basin X-walk'!$A$2:$F$3224,6,FALSE)</f>
        <v>Gulf Coast Basin (LA, TX)</v>
      </c>
      <c r="C938" s="1"/>
      <c r="D938" s="1"/>
      <c r="E938" s="1"/>
      <c r="F938" s="1" t="s">
        <v>20505</v>
      </c>
      <c r="G938" s="1" t="s">
        <v>6871</v>
      </c>
      <c r="H938" s="1">
        <v>48071</v>
      </c>
      <c r="I938" s="1">
        <v>1013929</v>
      </c>
      <c r="J938" s="1">
        <v>29.847742</v>
      </c>
      <c r="K938" s="1">
        <v>-94.924300000000002</v>
      </c>
      <c r="L938" s="1"/>
      <c r="M938" s="1" t="s">
        <v>1485</v>
      </c>
      <c r="N938" s="1" t="s">
        <v>9148</v>
      </c>
      <c r="O938" s="1">
        <v>2022</v>
      </c>
      <c r="P938" s="1">
        <v>77580</v>
      </c>
      <c r="Q938" s="1" t="s">
        <v>1257</v>
      </c>
      <c r="R938" s="1"/>
      <c r="S938" s="1" t="s">
        <v>24435</v>
      </c>
      <c r="T938" s="1" t="s">
        <v>6826</v>
      </c>
      <c r="U938" s="1"/>
      <c r="V938" s="1" t="s">
        <v>7521</v>
      </c>
      <c r="W938" s="1" t="s">
        <v>6826</v>
      </c>
    </row>
    <row r="939" spans="1:23" x14ac:dyDescent="0.25">
      <c r="A939" s="1">
        <v>1001893</v>
      </c>
      <c r="B939" s="5" t="str">
        <f>VLOOKUP(H939,'FIPS Basin X-walk'!$A$2:$F$3224,6,FALSE)</f>
        <v>Illinois Basin</v>
      </c>
      <c r="C939" s="1" t="s">
        <v>10821</v>
      </c>
      <c r="D939" s="1"/>
      <c r="E939" s="1"/>
      <c r="F939" s="1" t="s">
        <v>10822</v>
      </c>
      <c r="G939" s="1" t="s">
        <v>10823</v>
      </c>
      <c r="H939" s="1">
        <v>17019</v>
      </c>
      <c r="I939" s="1">
        <v>1001893</v>
      </c>
      <c r="J939" s="1">
        <v>40.104711999999999</v>
      </c>
      <c r="K939" s="1">
        <v>-88.242047999999997</v>
      </c>
      <c r="L939" s="1"/>
      <c r="M939" s="1" t="s">
        <v>1488</v>
      </c>
      <c r="N939" s="1" t="s">
        <v>10805</v>
      </c>
      <c r="O939" s="1">
        <v>2022</v>
      </c>
      <c r="P939" s="1">
        <v>61820</v>
      </c>
      <c r="Q939" s="1" t="s">
        <v>10824</v>
      </c>
      <c r="R939" s="1"/>
      <c r="S939" s="1" t="s">
        <v>24379</v>
      </c>
      <c r="T939" s="1" t="s">
        <v>6828</v>
      </c>
      <c r="U939" s="1"/>
      <c r="V939" s="1" t="s">
        <v>10825</v>
      </c>
      <c r="W939" s="1" t="s">
        <v>6826</v>
      </c>
    </row>
    <row r="940" spans="1:23" x14ac:dyDescent="0.25">
      <c r="A940" s="1">
        <v>1004844</v>
      </c>
      <c r="B940" s="5" t="str">
        <f>VLOOKUP(H940,'FIPS Basin X-walk'!$A$2:$F$3224,6,FALSE)</f>
        <v>Illinois Basin</v>
      </c>
      <c r="C940" s="1" t="s">
        <v>10826</v>
      </c>
      <c r="D940" s="1"/>
      <c r="E940" s="1"/>
      <c r="F940" s="1" t="s">
        <v>10827</v>
      </c>
      <c r="G940" s="1" t="s">
        <v>10823</v>
      </c>
      <c r="H940" s="1">
        <v>17019</v>
      </c>
      <c r="I940" s="1">
        <v>1004844</v>
      </c>
      <c r="J940" s="1">
        <v>40.284429000000003</v>
      </c>
      <c r="K940" s="1">
        <v>-88.415332000000006</v>
      </c>
      <c r="L940" s="1"/>
      <c r="M940" s="1" t="s">
        <v>1488</v>
      </c>
      <c r="N940" s="1" t="s">
        <v>10805</v>
      </c>
      <c r="O940" s="1">
        <v>2022</v>
      </c>
      <c r="P940" s="1">
        <v>61843</v>
      </c>
      <c r="Q940" s="1" t="s">
        <v>1277</v>
      </c>
      <c r="R940" s="1"/>
      <c r="S940" s="1" t="s">
        <v>24435</v>
      </c>
      <c r="T940" s="1" t="s">
        <v>6826</v>
      </c>
      <c r="U940" s="1"/>
      <c r="V940" s="1" t="s">
        <v>10828</v>
      </c>
      <c r="W940" s="1" t="s">
        <v>6826</v>
      </c>
    </row>
    <row r="941" spans="1:23" x14ac:dyDescent="0.25">
      <c r="A941" s="1">
        <v>1000651</v>
      </c>
      <c r="B941" s="5" t="str">
        <f>VLOOKUP(H941,'FIPS Basin X-walk'!$A$2:$F$3224,6,FALSE)</f>
        <v>Atlantic Coast Basin</v>
      </c>
      <c r="C941" s="1" t="s">
        <v>13873</v>
      </c>
      <c r="D941" s="1"/>
      <c r="E941" s="1" t="s">
        <v>6828</v>
      </c>
      <c r="F941" s="1" t="s">
        <v>13874</v>
      </c>
      <c r="G941" s="1" t="s">
        <v>2050</v>
      </c>
      <c r="H941" s="1">
        <v>24017</v>
      </c>
      <c r="I941" s="1">
        <v>1000651</v>
      </c>
      <c r="J941" s="1">
        <v>38.359200000000001</v>
      </c>
      <c r="K941" s="1">
        <v>-76.976699999999994</v>
      </c>
      <c r="L941" s="1"/>
      <c r="M941" s="1" t="s">
        <v>1509</v>
      </c>
      <c r="N941" s="1" t="s">
        <v>13818</v>
      </c>
      <c r="O941" s="1">
        <v>2022</v>
      </c>
      <c r="P941" s="1">
        <v>20664</v>
      </c>
      <c r="Q941" s="1" t="s">
        <v>12717</v>
      </c>
      <c r="R941" s="1"/>
      <c r="S941" s="1" t="s">
        <v>24355</v>
      </c>
      <c r="T941" s="1" t="s">
        <v>6826</v>
      </c>
      <c r="U941" s="1"/>
      <c r="V941" s="1" t="s">
        <v>16336</v>
      </c>
      <c r="W941" s="1" t="s">
        <v>6828</v>
      </c>
    </row>
    <row r="942" spans="1:23" x14ac:dyDescent="0.25">
      <c r="A942" s="1">
        <v>1007583</v>
      </c>
      <c r="B942" s="5" t="str">
        <f>VLOOKUP(H942,'FIPS Basin X-walk'!$A$2:$F$3224,6,FALSE)</f>
        <v>Atlantic Coast Basin</v>
      </c>
      <c r="C942" s="1" t="s">
        <v>22203</v>
      </c>
      <c r="D942" s="1"/>
      <c r="E942" s="1"/>
      <c r="F942" s="1" t="s">
        <v>12098</v>
      </c>
      <c r="G942" s="1" t="s">
        <v>22204</v>
      </c>
      <c r="H942" s="1">
        <v>51036</v>
      </c>
      <c r="I942" s="1">
        <v>1007583</v>
      </c>
      <c r="J942" s="1">
        <v>37.433332999999998</v>
      </c>
      <c r="K942" s="1">
        <v>-77.126975999999999</v>
      </c>
      <c r="L942" s="1"/>
      <c r="M942" s="1" t="s">
        <v>1486</v>
      </c>
      <c r="N942" s="1" t="s">
        <v>15119</v>
      </c>
      <c r="O942" s="1">
        <v>2022</v>
      </c>
      <c r="P942" s="1">
        <v>23030</v>
      </c>
      <c r="Q942" s="1" t="s">
        <v>22205</v>
      </c>
      <c r="R942" s="1"/>
      <c r="S942" s="1" t="s">
        <v>24358</v>
      </c>
      <c r="T942" s="1" t="s">
        <v>6826</v>
      </c>
      <c r="U942" s="1"/>
      <c r="V942" s="1" t="s">
        <v>6878</v>
      </c>
      <c r="W942" s="1" t="s">
        <v>6826</v>
      </c>
    </row>
    <row r="943" spans="1:23" x14ac:dyDescent="0.25">
      <c r="A943" s="1">
        <v>1005937</v>
      </c>
      <c r="B943" s="5" t="str">
        <f>VLOOKUP(H943,'FIPS Basin X-walk'!$A$2:$F$3224,6,FALSE)</f>
        <v>Atlantic Coast Basin</v>
      </c>
      <c r="C943" s="1" t="s">
        <v>25631</v>
      </c>
      <c r="D943" s="1"/>
      <c r="E943" s="1"/>
      <c r="F943" s="1" t="s">
        <v>13871</v>
      </c>
      <c r="G943" s="1" t="s">
        <v>13868</v>
      </c>
      <c r="H943" s="1">
        <v>24017</v>
      </c>
      <c r="I943" s="1">
        <v>1005937</v>
      </c>
      <c r="J943" s="1">
        <v>38.596600000000002</v>
      </c>
      <c r="K943" s="1">
        <v>-77.181599000000006</v>
      </c>
      <c r="L943" s="1"/>
      <c r="M943" s="1" t="s">
        <v>1509</v>
      </c>
      <c r="N943" s="1" t="s">
        <v>13818</v>
      </c>
      <c r="O943" s="1">
        <v>2022</v>
      </c>
      <c r="P943" s="1">
        <v>20640</v>
      </c>
      <c r="Q943" s="1" t="s">
        <v>13872</v>
      </c>
      <c r="R943" s="1"/>
      <c r="S943" s="1" t="s">
        <v>24464</v>
      </c>
      <c r="T943" s="1" t="s">
        <v>6826</v>
      </c>
      <c r="U943" s="1"/>
      <c r="V943" s="1" t="s">
        <v>24409</v>
      </c>
      <c r="W943" s="1" t="s">
        <v>6826</v>
      </c>
    </row>
    <row r="944" spans="1:23" x14ac:dyDescent="0.25">
      <c r="A944" s="1">
        <v>1005107</v>
      </c>
      <c r="B944" s="5" t="str">
        <f>VLOOKUP(H944,'FIPS Basin X-walk'!$A$2:$F$3224,6,FALSE)</f>
        <v>Atlantic Coast Basin</v>
      </c>
      <c r="C944" s="1" t="s">
        <v>13866</v>
      </c>
      <c r="D944" s="1"/>
      <c r="E944" s="1"/>
      <c r="F944" s="1" t="s">
        <v>13867</v>
      </c>
      <c r="G944" s="1" t="s">
        <v>13868</v>
      </c>
      <c r="H944" s="1">
        <v>24017</v>
      </c>
      <c r="I944" s="1">
        <v>1005107</v>
      </c>
      <c r="J944" s="1">
        <v>38.574800000000003</v>
      </c>
      <c r="K944" s="1">
        <v>-76.884164999999996</v>
      </c>
      <c r="L944" s="1"/>
      <c r="M944" s="1" t="s">
        <v>1509</v>
      </c>
      <c r="N944" s="1" t="s">
        <v>13818</v>
      </c>
      <c r="O944" s="1">
        <v>2022</v>
      </c>
      <c r="P944" s="1">
        <v>20602</v>
      </c>
      <c r="Q944" s="1" t="s">
        <v>13869</v>
      </c>
      <c r="R944" s="1"/>
      <c r="S944" s="1" t="s">
        <v>24358</v>
      </c>
      <c r="T944" s="1" t="s">
        <v>6826</v>
      </c>
      <c r="U944" s="1"/>
      <c r="V944" s="1" t="s">
        <v>13870</v>
      </c>
      <c r="W944" s="1" t="s">
        <v>6826</v>
      </c>
    </row>
    <row r="945" spans="1:23" x14ac:dyDescent="0.25">
      <c r="A945" s="1">
        <v>1012885</v>
      </c>
      <c r="B945" s="5" t="str">
        <f>VLOOKUP(H945,'FIPS Basin X-walk'!$A$2:$F$3224,6,FALSE)</f>
        <v>Atlantic Coast Basin</v>
      </c>
      <c r="C945" s="1" t="s">
        <v>23892</v>
      </c>
      <c r="D945" s="1"/>
      <c r="E945" s="1"/>
      <c r="F945" s="1" t="s">
        <v>23893</v>
      </c>
      <c r="G945" s="1" t="s">
        <v>13868</v>
      </c>
      <c r="H945" s="1">
        <v>24017</v>
      </c>
      <c r="I945" s="1">
        <v>1012885</v>
      </c>
      <c r="J945" s="1">
        <v>38.573334000000003</v>
      </c>
      <c r="K945" s="1">
        <v>-76.890951000000001</v>
      </c>
      <c r="L945" s="1"/>
      <c r="M945" s="1" t="s">
        <v>1509</v>
      </c>
      <c r="N945" s="1" t="s">
        <v>13818</v>
      </c>
      <c r="O945" s="1">
        <v>2022</v>
      </c>
      <c r="P945" s="1">
        <v>20602</v>
      </c>
      <c r="Q945" s="1" t="s">
        <v>23894</v>
      </c>
      <c r="R945" s="1"/>
      <c r="S945" s="1" t="s">
        <v>24355</v>
      </c>
      <c r="T945" s="1" t="s">
        <v>6826</v>
      </c>
      <c r="U945" s="1"/>
      <c r="V945" s="1" t="s">
        <v>23895</v>
      </c>
      <c r="W945" s="1" t="s">
        <v>6828</v>
      </c>
    </row>
    <row r="946" spans="1:23" x14ac:dyDescent="0.25">
      <c r="A946" s="1">
        <v>1000426</v>
      </c>
      <c r="B946" s="5" t="str">
        <f>VLOOKUP(H946,'FIPS Basin X-walk'!$A$2:$F$3224,6,FALSE)</f>
        <v>Atlantic Coast Basin</v>
      </c>
      <c r="C946" s="1" t="s">
        <v>19696</v>
      </c>
      <c r="D946" s="1"/>
      <c r="E946" s="1" t="s">
        <v>6828</v>
      </c>
      <c r="F946" s="1" t="s">
        <v>19697</v>
      </c>
      <c r="G946" s="1" t="s">
        <v>1698</v>
      </c>
      <c r="H946" s="1">
        <v>45019</v>
      </c>
      <c r="I946" s="1">
        <v>1000426</v>
      </c>
      <c r="J946" s="1">
        <v>32.8994</v>
      </c>
      <c r="K946" s="1">
        <v>-79.969399999999993</v>
      </c>
      <c r="L946" s="1"/>
      <c r="M946" s="1" t="s">
        <v>1527</v>
      </c>
      <c r="N946" s="1" t="s">
        <v>19642</v>
      </c>
      <c r="O946" s="1">
        <v>2022</v>
      </c>
      <c r="P946" s="1">
        <v>29423</v>
      </c>
      <c r="Q946" s="1" t="s">
        <v>24515</v>
      </c>
      <c r="R946" s="1"/>
      <c r="S946" s="1" t="s">
        <v>24431</v>
      </c>
      <c r="T946" s="1" t="s">
        <v>6828</v>
      </c>
      <c r="U946" s="1"/>
      <c r="V946" s="1" t="s">
        <v>6986</v>
      </c>
      <c r="W946" s="1" t="s">
        <v>6828</v>
      </c>
    </row>
    <row r="947" spans="1:23" x14ac:dyDescent="0.25">
      <c r="A947" s="1">
        <v>1003494</v>
      </c>
      <c r="B947" s="5" t="str">
        <f>VLOOKUP(H947,'FIPS Basin X-walk'!$A$2:$F$3224,6,FALSE)</f>
        <v>Atlantic Coast Basin</v>
      </c>
      <c r="C947" s="1" t="s">
        <v>19702</v>
      </c>
      <c r="D947" s="1"/>
      <c r="E947" s="1"/>
      <c r="F947" s="1" t="s">
        <v>19703</v>
      </c>
      <c r="G947" s="1" t="s">
        <v>19700</v>
      </c>
      <c r="H947" s="1">
        <v>45019</v>
      </c>
      <c r="I947" s="1">
        <v>1003494</v>
      </c>
      <c r="J947" s="1">
        <v>32.703868999999997</v>
      </c>
      <c r="K947" s="1">
        <v>-80.031136000000004</v>
      </c>
      <c r="L947" s="1"/>
      <c r="M947" s="1" t="s">
        <v>1527</v>
      </c>
      <c r="N947" s="1" t="s">
        <v>19642</v>
      </c>
      <c r="O947" s="1">
        <v>2022</v>
      </c>
      <c r="P947" s="1">
        <v>29455</v>
      </c>
      <c r="Q947" s="1" t="s">
        <v>19704</v>
      </c>
      <c r="R947" s="1"/>
      <c r="S947" s="1" t="s">
        <v>24722</v>
      </c>
      <c r="T947" s="1" t="s">
        <v>6826</v>
      </c>
      <c r="U947" s="1"/>
      <c r="V947" s="1" t="s">
        <v>19705</v>
      </c>
      <c r="W947" s="1" t="s">
        <v>6826</v>
      </c>
    </row>
    <row r="948" spans="1:23" x14ac:dyDescent="0.25">
      <c r="A948" s="1">
        <v>1007512</v>
      </c>
      <c r="B948" s="5" t="str">
        <f>VLOOKUP(H948,'FIPS Basin X-walk'!$A$2:$F$3224,6,FALSE)</f>
        <v>Atlantic Coast Basin</v>
      </c>
      <c r="C948" s="1" t="s">
        <v>19698</v>
      </c>
      <c r="D948" s="1"/>
      <c r="E948" s="1"/>
      <c r="F948" s="1" t="s">
        <v>19699</v>
      </c>
      <c r="G948" s="1" t="s">
        <v>19700</v>
      </c>
      <c r="H948" s="1">
        <v>45019</v>
      </c>
      <c r="I948" s="1">
        <v>1007512</v>
      </c>
      <c r="J948" s="1">
        <v>32.897221999999999</v>
      </c>
      <c r="K948" s="1">
        <v>-79.969722000000004</v>
      </c>
      <c r="L948" s="1"/>
      <c r="M948" s="1" t="s">
        <v>1527</v>
      </c>
      <c r="N948" s="1" t="s">
        <v>19642</v>
      </c>
      <c r="O948" s="1">
        <v>2022</v>
      </c>
      <c r="P948" s="1">
        <v>29406</v>
      </c>
      <c r="Q948" s="1" t="s">
        <v>19701</v>
      </c>
      <c r="R948" s="1" t="s">
        <v>24367</v>
      </c>
      <c r="S948" s="1" t="s">
        <v>24410</v>
      </c>
      <c r="T948" s="1" t="s">
        <v>6826</v>
      </c>
      <c r="U948" s="1"/>
      <c r="V948" s="1" t="s">
        <v>7748</v>
      </c>
      <c r="W948" s="1" t="s">
        <v>6826</v>
      </c>
    </row>
    <row r="949" spans="1:23" x14ac:dyDescent="0.25">
      <c r="A949" s="1">
        <v>1005014</v>
      </c>
      <c r="B949" s="5" t="str">
        <f>VLOOKUP(H949,'FIPS Basin X-walk'!$A$2:$F$3224,6,FALSE)</f>
        <v>Michigan Basin</v>
      </c>
      <c r="C949" s="1" t="s">
        <v>14275</v>
      </c>
      <c r="D949" s="1"/>
      <c r="E949" s="1"/>
      <c r="F949" s="1" t="s">
        <v>14276</v>
      </c>
      <c r="G949" s="1" t="s">
        <v>14272</v>
      </c>
      <c r="H949" s="1">
        <v>26029</v>
      </c>
      <c r="I949" s="1">
        <v>1005014</v>
      </c>
      <c r="J949" s="1">
        <v>45.261400000000002</v>
      </c>
      <c r="K949" s="1">
        <v>-84.767799999999994</v>
      </c>
      <c r="L949" s="1"/>
      <c r="M949" s="1" t="s">
        <v>1493</v>
      </c>
      <c r="N949" s="1" t="s">
        <v>14185</v>
      </c>
      <c r="O949" s="1">
        <v>2022</v>
      </c>
      <c r="P949" s="1">
        <v>49713</v>
      </c>
      <c r="Q949" s="1" t="s">
        <v>266</v>
      </c>
      <c r="R949" s="1"/>
      <c r="S949" s="1" t="s">
        <v>24435</v>
      </c>
      <c r="T949" s="1" t="s">
        <v>6826</v>
      </c>
      <c r="U949" s="1"/>
      <c r="V949" s="1" t="s">
        <v>12735</v>
      </c>
      <c r="W949" s="1" t="s">
        <v>6826</v>
      </c>
    </row>
    <row r="950" spans="1:23" x14ac:dyDescent="0.25">
      <c r="A950" s="1">
        <v>1005629</v>
      </c>
      <c r="B950" s="5" t="str">
        <f>VLOOKUP(H950,'FIPS Basin X-walk'!$A$2:$F$3224,6,FALSE)</f>
        <v>Michigan Basin</v>
      </c>
      <c r="C950" s="1" t="s">
        <v>14270</v>
      </c>
      <c r="D950" s="1"/>
      <c r="E950" s="1" t="s">
        <v>6828</v>
      </c>
      <c r="F950" s="1" t="s">
        <v>14271</v>
      </c>
      <c r="G950" s="1" t="s">
        <v>14272</v>
      </c>
      <c r="H950" s="1">
        <v>26029</v>
      </c>
      <c r="I950" s="1">
        <v>1005629</v>
      </c>
      <c r="J950" s="1">
        <v>45.316951000000003</v>
      </c>
      <c r="K950" s="1">
        <v>-85.299349000000007</v>
      </c>
      <c r="L950" s="1"/>
      <c r="M950" s="1" t="s">
        <v>1493</v>
      </c>
      <c r="N950" s="1" t="s">
        <v>14185</v>
      </c>
      <c r="O950" s="1">
        <v>2022</v>
      </c>
      <c r="P950" s="1">
        <v>49720</v>
      </c>
      <c r="Q950" s="1" t="s">
        <v>14273</v>
      </c>
      <c r="R950" s="1"/>
      <c r="S950" s="1" t="s">
        <v>24441</v>
      </c>
      <c r="T950" s="1" t="s">
        <v>6826</v>
      </c>
      <c r="U950" s="1"/>
      <c r="V950" s="1" t="s">
        <v>14274</v>
      </c>
      <c r="W950" s="1" t="s">
        <v>6826</v>
      </c>
    </row>
    <row r="951" spans="1:23" x14ac:dyDescent="0.25">
      <c r="A951" s="1">
        <v>1001909</v>
      </c>
      <c r="B951" s="5" t="str">
        <f>VLOOKUP(H951,'FIPS Basin X-walk'!$A$2:$F$3224,6,FALSE)</f>
        <v>Florida Platform</v>
      </c>
      <c r="C951" s="1" t="s">
        <v>9667</v>
      </c>
      <c r="D951" s="1"/>
      <c r="E951" s="1"/>
      <c r="F951" s="1" t="s">
        <v>9668</v>
      </c>
      <c r="G951" s="1" t="s">
        <v>9669</v>
      </c>
      <c r="H951" s="1">
        <v>12015</v>
      </c>
      <c r="I951" s="1">
        <v>1001909</v>
      </c>
      <c r="J951" s="1">
        <v>26.794446000000001</v>
      </c>
      <c r="K951" s="1">
        <v>-81.960278000000002</v>
      </c>
      <c r="L951" s="1"/>
      <c r="M951" s="1" t="s">
        <v>1506</v>
      </c>
      <c r="N951" s="1" t="s">
        <v>9619</v>
      </c>
      <c r="O951" s="1">
        <v>2022</v>
      </c>
      <c r="P951" s="1">
        <v>33955</v>
      </c>
      <c r="Q951" s="1" t="s">
        <v>9670</v>
      </c>
      <c r="R951" s="1"/>
      <c r="S951" s="1" t="s">
        <v>24358</v>
      </c>
      <c r="T951" s="1" t="s">
        <v>6826</v>
      </c>
      <c r="U951" s="1"/>
      <c r="V951" s="1" t="s">
        <v>24805</v>
      </c>
      <c r="W951" s="1" t="s">
        <v>6826</v>
      </c>
    </row>
    <row r="952" spans="1:23" x14ac:dyDescent="0.25">
      <c r="A952" s="1">
        <v>1001929</v>
      </c>
      <c r="B952" s="5" t="str">
        <f>VLOOKUP(H952,'FIPS Basin X-walk'!$A$2:$F$3224,6,FALSE)</f>
        <v>Piedmont-Blue Ridge Prov</v>
      </c>
      <c r="C952" s="1" t="s">
        <v>22417</v>
      </c>
      <c r="D952" s="1"/>
      <c r="E952" s="1"/>
      <c r="F952" s="1" t="s">
        <v>22418</v>
      </c>
      <c r="G952" s="1" t="s">
        <v>22416</v>
      </c>
      <c r="H952" s="1">
        <v>51540</v>
      </c>
      <c r="I952" s="1">
        <v>1001929</v>
      </c>
      <c r="J952" s="1">
        <v>38.035780000000003</v>
      </c>
      <c r="K952" s="1">
        <v>-78.514095999999995</v>
      </c>
      <c r="L952" s="1"/>
      <c r="M952" s="1" t="s">
        <v>1486</v>
      </c>
      <c r="N952" s="1" t="s">
        <v>15119</v>
      </c>
      <c r="O952" s="1">
        <v>2022</v>
      </c>
      <c r="P952" s="1">
        <v>22903</v>
      </c>
      <c r="Q952" s="1" t="s">
        <v>22419</v>
      </c>
      <c r="R952" s="1"/>
      <c r="S952" s="1" t="s">
        <v>24379</v>
      </c>
      <c r="T952" s="1" t="s">
        <v>6826</v>
      </c>
      <c r="U952" s="1"/>
      <c r="V952" s="1" t="s">
        <v>22420</v>
      </c>
      <c r="W952" s="1" t="s">
        <v>6826</v>
      </c>
    </row>
    <row r="953" spans="1:23" x14ac:dyDescent="0.25">
      <c r="A953" s="1">
        <v>1004063</v>
      </c>
      <c r="B953" s="5" t="str">
        <f>VLOOKUP(H953,'FIPS Basin X-walk'!$A$2:$F$3224,6,FALSE)</f>
        <v>Piedmont-Blue Ridge Prov</v>
      </c>
      <c r="C953" s="1" t="s">
        <v>22415</v>
      </c>
      <c r="D953" s="1"/>
      <c r="E953" s="1"/>
      <c r="F953" s="1" t="s">
        <v>22141</v>
      </c>
      <c r="G953" s="1" t="s">
        <v>22416</v>
      </c>
      <c r="H953" s="1">
        <v>51540</v>
      </c>
      <c r="I953" s="1">
        <v>1004063</v>
      </c>
      <c r="J953" s="1">
        <v>38.029600000000002</v>
      </c>
      <c r="K953" s="1">
        <v>-78.477720000000005</v>
      </c>
      <c r="L953" s="1"/>
      <c r="M953" s="1" t="s">
        <v>1486</v>
      </c>
      <c r="N953" s="1" t="s">
        <v>15119</v>
      </c>
      <c r="O953" s="1">
        <v>2022</v>
      </c>
      <c r="P953" s="1">
        <v>22902</v>
      </c>
      <c r="Q953" s="1" t="s">
        <v>1360</v>
      </c>
      <c r="R953" s="1"/>
      <c r="S953" s="1" t="s">
        <v>24359</v>
      </c>
      <c r="T953" s="1" t="s">
        <v>7005</v>
      </c>
      <c r="U953" s="1"/>
      <c r="V953" s="1" t="s">
        <v>25214</v>
      </c>
      <c r="W953" s="1" t="s">
        <v>6826</v>
      </c>
    </row>
    <row r="954" spans="1:23" x14ac:dyDescent="0.25">
      <c r="A954" s="1">
        <v>1007899</v>
      </c>
      <c r="B954" s="5" t="str">
        <f>VLOOKUP(H954,'FIPS Basin X-walk'!$A$2:$F$3224,6,FALSE)</f>
        <v>S.GA Sedimentary Prov</v>
      </c>
      <c r="C954" s="1"/>
      <c r="D954" s="1"/>
      <c r="E954" s="1"/>
      <c r="F954" s="1" t="s">
        <v>10172</v>
      </c>
      <c r="G954" s="1" t="s">
        <v>10173</v>
      </c>
      <c r="H954" s="1">
        <v>13049</v>
      </c>
      <c r="I954" s="1">
        <v>1007899</v>
      </c>
      <c r="J954" s="1">
        <v>30.708380999999999</v>
      </c>
      <c r="K954" s="1">
        <v>-82.064558000000005</v>
      </c>
      <c r="L954" s="1"/>
      <c r="M954" s="1" t="s">
        <v>1546</v>
      </c>
      <c r="N954" s="1" t="s">
        <v>10124</v>
      </c>
      <c r="O954" s="1">
        <v>2022</v>
      </c>
      <c r="P954" s="1">
        <v>31537</v>
      </c>
      <c r="Q954" s="1" t="s">
        <v>10174</v>
      </c>
      <c r="R954" s="1"/>
      <c r="S954" s="1" t="s">
        <v>24358</v>
      </c>
      <c r="T954" s="1" t="s">
        <v>6826</v>
      </c>
      <c r="U954" s="1"/>
      <c r="V954" s="1" t="s">
        <v>6878</v>
      </c>
      <c r="W954" s="1" t="s">
        <v>6826</v>
      </c>
    </row>
    <row r="955" spans="1:23" x14ac:dyDescent="0.25">
      <c r="A955" s="1">
        <v>1000785</v>
      </c>
      <c r="B955" s="5" t="str">
        <f>VLOOKUP(H955,'FIPS Basin X-walk'!$A$2:$F$3224,6,FALSE)</f>
        <v>Piedmont-Blue Ridge Prov</v>
      </c>
      <c r="C955" s="1" t="s">
        <v>24584</v>
      </c>
      <c r="D955" s="1"/>
      <c r="E955" s="1" t="s">
        <v>6828</v>
      </c>
      <c r="F955" s="1" t="s">
        <v>24585</v>
      </c>
      <c r="G955" s="1" t="s">
        <v>2863</v>
      </c>
      <c r="H955" s="1">
        <v>37037</v>
      </c>
      <c r="I955" s="1">
        <v>1000785</v>
      </c>
      <c r="J955" s="1">
        <v>35.594999999999999</v>
      </c>
      <c r="K955" s="1">
        <v>-79.049199999999999</v>
      </c>
      <c r="L955" s="1"/>
      <c r="M955" s="1" t="s">
        <v>1530</v>
      </c>
      <c r="N955" s="1" t="s">
        <v>17213</v>
      </c>
      <c r="O955" s="1">
        <v>2022</v>
      </c>
      <c r="P955" s="1">
        <v>27559</v>
      </c>
      <c r="Q955" s="1" t="s">
        <v>24586</v>
      </c>
      <c r="R955" s="1"/>
      <c r="S955" s="1" t="s">
        <v>24355</v>
      </c>
      <c r="T955" s="1" t="s">
        <v>6826</v>
      </c>
      <c r="U955" s="1"/>
      <c r="V955" s="1" t="s">
        <v>9621</v>
      </c>
      <c r="W955" s="1" t="s">
        <v>6826</v>
      </c>
    </row>
    <row r="956" spans="1:23" x14ac:dyDescent="0.25">
      <c r="A956" s="1">
        <v>1013282</v>
      </c>
      <c r="B956" s="5" t="str">
        <f>VLOOKUP(H956,'FIPS Basin X-walk'!$A$2:$F$3224,6,FALSE)</f>
        <v>Piedmont-Blue Ridge Prov</v>
      </c>
      <c r="C956" s="1" t="s">
        <v>23580</v>
      </c>
      <c r="D956" s="1"/>
      <c r="E956" s="1"/>
      <c r="F956" s="1" t="s">
        <v>23581</v>
      </c>
      <c r="G956" s="1" t="s">
        <v>2863</v>
      </c>
      <c r="H956" s="1">
        <v>37037</v>
      </c>
      <c r="I956" s="1">
        <v>1013282</v>
      </c>
      <c r="J956" s="1">
        <v>35.660545999999997</v>
      </c>
      <c r="K956" s="1">
        <v>-79.176782000000003</v>
      </c>
      <c r="L956" s="1"/>
      <c r="M956" s="1" t="s">
        <v>1530</v>
      </c>
      <c r="N956" s="1" t="s">
        <v>17213</v>
      </c>
      <c r="O956" s="1">
        <v>2022</v>
      </c>
      <c r="P956" s="1">
        <v>27559</v>
      </c>
      <c r="Q956" s="1" t="s">
        <v>23582</v>
      </c>
      <c r="R956" s="1"/>
      <c r="S956" s="1">
        <v>327999</v>
      </c>
      <c r="T956" s="1" t="s">
        <v>6826</v>
      </c>
      <c r="U956" s="1"/>
      <c r="V956" s="1" t="s">
        <v>7094</v>
      </c>
      <c r="W956" s="1" t="s">
        <v>6826</v>
      </c>
    </row>
    <row r="957" spans="1:23" x14ac:dyDescent="0.25">
      <c r="A957" s="1">
        <v>1011579</v>
      </c>
      <c r="B957" s="5" t="str">
        <f>VLOOKUP(H957,'FIPS Basin X-walk'!$A$2:$F$3224,6,FALSE)</f>
        <v>S.GA Sedimentary Prov</v>
      </c>
      <c r="C957" s="1" t="s">
        <v>10190</v>
      </c>
      <c r="D957" s="1"/>
      <c r="E957" s="1"/>
      <c r="F957" s="1" t="s">
        <v>10191</v>
      </c>
      <c r="G957" s="1" t="s">
        <v>10177</v>
      </c>
      <c r="H957" s="1">
        <v>13051</v>
      </c>
      <c r="I957" s="1">
        <v>1011579</v>
      </c>
      <c r="J957" s="1">
        <v>32.10819</v>
      </c>
      <c r="K957" s="1">
        <v>-81.146910000000005</v>
      </c>
      <c r="L957" s="1"/>
      <c r="M957" s="1" t="s">
        <v>1546</v>
      </c>
      <c r="N957" s="1" t="s">
        <v>10124</v>
      </c>
      <c r="O957" s="1">
        <v>2022</v>
      </c>
      <c r="P957" s="1">
        <v>31408</v>
      </c>
      <c r="Q957" s="1" t="s">
        <v>10192</v>
      </c>
      <c r="R957" s="1"/>
      <c r="S957" s="1" t="s">
        <v>24357</v>
      </c>
      <c r="T957" s="1" t="s">
        <v>6826</v>
      </c>
      <c r="U957" s="1"/>
      <c r="V957" s="1" t="s">
        <v>24509</v>
      </c>
      <c r="W957" s="1" t="s">
        <v>6826</v>
      </c>
    </row>
    <row r="958" spans="1:23" x14ac:dyDescent="0.25">
      <c r="A958" s="1">
        <v>1001882</v>
      </c>
      <c r="B958" s="5" t="str">
        <f>VLOOKUP(H958,'FIPS Basin X-walk'!$A$2:$F$3224,6,FALSE)</f>
        <v>S.GA Sedimentary Prov</v>
      </c>
      <c r="C958" s="1" t="s">
        <v>10175</v>
      </c>
      <c r="D958" s="1"/>
      <c r="E958" s="1"/>
      <c r="F958" s="1" t="s">
        <v>10176</v>
      </c>
      <c r="G958" s="1" t="s">
        <v>10177</v>
      </c>
      <c r="H958" s="1">
        <v>13051</v>
      </c>
      <c r="I958" s="1">
        <v>1001882</v>
      </c>
      <c r="J958" s="1">
        <v>32.143889999999999</v>
      </c>
      <c r="K958" s="1">
        <v>-81.146659999999997</v>
      </c>
      <c r="L958" s="1"/>
      <c r="M958" s="1" t="s">
        <v>1546</v>
      </c>
      <c r="N958" s="1" t="s">
        <v>10124</v>
      </c>
      <c r="O958" s="1">
        <v>2022</v>
      </c>
      <c r="P958" s="1">
        <v>31407</v>
      </c>
      <c r="Q958" s="1" t="s">
        <v>10178</v>
      </c>
      <c r="R958" s="1"/>
      <c r="S958" s="1" t="s">
        <v>24785</v>
      </c>
      <c r="T958" s="1" t="s">
        <v>6826</v>
      </c>
      <c r="U958" s="1"/>
      <c r="V958" s="1" t="s">
        <v>24791</v>
      </c>
      <c r="W958" s="1" t="s">
        <v>6826</v>
      </c>
    </row>
    <row r="959" spans="1:23" x14ac:dyDescent="0.25">
      <c r="A959" s="1">
        <v>1004901</v>
      </c>
      <c r="B959" s="5" t="str">
        <f>VLOOKUP(H959,'FIPS Basin X-walk'!$A$2:$F$3224,6,FALSE)</f>
        <v>S.GA Sedimentary Prov</v>
      </c>
      <c r="C959" s="1" t="s">
        <v>10193</v>
      </c>
      <c r="D959" s="1"/>
      <c r="E959" s="1"/>
      <c r="F959" s="1" t="s">
        <v>10194</v>
      </c>
      <c r="G959" s="1" t="s">
        <v>10177</v>
      </c>
      <c r="H959" s="1">
        <v>13051</v>
      </c>
      <c r="I959" s="1">
        <v>1004901</v>
      </c>
      <c r="J959" s="1">
        <v>32.158200000000001</v>
      </c>
      <c r="K959" s="1">
        <v>-81.159199999999998</v>
      </c>
      <c r="L959" s="1"/>
      <c r="M959" s="1" t="s">
        <v>1546</v>
      </c>
      <c r="N959" s="1" t="s">
        <v>10124</v>
      </c>
      <c r="O959" s="1">
        <v>2022</v>
      </c>
      <c r="P959" s="1">
        <v>31407</v>
      </c>
      <c r="Q959" s="1" t="s">
        <v>10195</v>
      </c>
      <c r="R959" s="1"/>
      <c r="S959" s="1" t="s">
        <v>24436</v>
      </c>
      <c r="T959" s="1" t="s">
        <v>6828</v>
      </c>
      <c r="U959" s="1"/>
      <c r="V959" s="1" t="s">
        <v>6836</v>
      </c>
      <c r="W959" s="1" t="s">
        <v>6826</v>
      </c>
    </row>
    <row r="960" spans="1:23" x14ac:dyDescent="0.25">
      <c r="A960" s="1">
        <v>1001657</v>
      </c>
      <c r="B960" s="5" t="str">
        <f>VLOOKUP(H960,'FIPS Basin X-walk'!$A$2:$F$3224,6,FALSE)</f>
        <v>S.GA Sedimentary Prov</v>
      </c>
      <c r="C960" s="1" t="s">
        <v>10179</v>
      </c>
      <c r="D960" s="1"/>
      <c r="E960" s="1"/>
      <c r="F960" s="1" t="s">
        <v>10180</v>
      </c>
      <c r="G960" s="1" t="s">
        <v>10177</v>
      </c>
      <c r="H960" s="1">
        <v>13051</v>
      </c>
      <c r="I960" s="1">
        <v>1001657</v>
      </c>
      <c r="J960" s="1">
        <v>31.987410000000001</v>
      </c>
      <c r="K960" s="1">
        <v>-81.049729999999997</v>
      </c>
      <c r="L960" s="1"/>
      <c r="M960" s="1" t="s">
        <v>1546</v>
      </c>
      <c r="N960" s="1" t="s">
        <v>10124</v>
      </c>
      <c r="O960" s="1">
        <v>2022</v>
      </c>
      <c r="P960" s="1">
        <v>31404</v>
      </c>
      <c r="Q960" s="1" t="s">
        <v>23986</v>
      </c>
      <c r="R960" s="1"/>
      <c r="S960" s="1" t="s">
        <v>24435</v>
      </c>
      <c r="T960" s="1" t="s">
        <v>6826</v>
      </c>
      <c r="U960" s="1"/>
      <c r="V960" s="1" t="s">
        <v>7090</v>
      </c>
      <c r="W960" s="1" t="s">
        <v>6826</v>
      </c>
    </row>
    <row r="961" spans="1:23" x14ac:dyDescent="0.25">
      <c r="A961" s="1">
        <v>1002516</v>
      </c>
      <c r="B961" s="5" t="str">
        <f>VLOOKUP(H961,'FIPS Basin X-walk'!$A$2:$F$3224,6,FALSE)</f>
        <v>S.GA Sedimentary Prov</v>
      </c>
      <c r="C961" s="1" t="s">
        <v>10186</v>
      </c>
      <c r="D961" s="1"/>
      <c r="E961" s="1"/>
      <c r="F961" s="1" t="s">
        <v>10183</v>
      </c>
      <c r="G961" s="1" t="s">
        <v>10177</v>
      </c>
      <c r="H961" s="1">
        <v>13051</v>
      </c>
      <c r="I961" s="1">
        <v>1002516</v>
      </c>
      <c r="J961" s="1">
        <v>32.0747</v>
      </c>
      <c r="K961" s="1">
        <v>-81.052359999999993</v>
      </c>
      <c r="L961" s="1"/>
      <c r="M961" s="1" t="s">
        <v>1546</v>
      </c>
      <c r="N961" s="1" t="s">
        <v>10124</v>
      </c>
      <c r="O961" s="1">
        <v>2022</v>
      </c>
      <c r="P961" s="1">
        <v>31404</v>
      </c>
      <c r="Q961" s="1" t="s">
        <v>10187</v>
      </c>
      <c r="R961" s="1"/>
      <c r="S961" s="1" t="s">
        <v>24357</v>
      </c>
      <c r="T961" s="1" t="s">
        <v>6826</v>
      </c>
      <c r="U961" s="1"/>
      <c r="V961" s="1" t="s">
        <v>6889</v>
      </c>
      <c r="W961" s="1" t="s">
        <v>6826</v>
      </c>
    </row>
    <row r="962" spans="1:23" x14ac:dyDescent="0.25">
      <c r="A962" s="1">
        <v>1002542</v>
      </c>
      <c r="B962" s="5" t="str">
        <f>VLOOKUP(H962,'FIPS Basin X-walk'!$A$2:$F$3224,6,FALSE)</f>
        <v>S.GA Sedimentary Prov</v>
      </c>
      <c r="C962" s="1" t="s">
        <v>10181</v>
      </c>
      <c r="D962" s="1"/>
      <c r="E962" s="1"/>
      <c r="F962" s="1" t="s">
        <v>10180</v>
      </c>
      <c r="G962" s="1" t="s">
        <v>10177</v>
      </c>
      <c r="H962" s="1">
        <v>13051</v>
      </c>
      <c r="I962" s="1">
        <v>1002542</v>
      </c>
      <c r="J962" s="1">
        <v>32.097859999999997</v>
      </c>
      <c r="K962" s="1">
        <v>-81.121129999999994</v>
      </c>
      <c r="L962" s="1"/>
      <c r="M962" s="1" t="s">
        <v>1546</v>
      </c>
      <c r="N962" s="1" t="s">
        <v>10124</v>
      </c>
      <c r="O962" s="1">
        <v>2022</v>
      </c>
      <c r="P962" s="1">
        <v>31415</v>
      </c>
      <c r="Q962" s="1" t="s">
        <v>24936</v>
      </c>
      <c r="R962" s="1" t="s">
        <v>24414</v>
      </c>
      <c r="S962" s="1" t="s">
        <v>24410</v>
      </c>
      <c r="T962" s="1" t="s">
        <v>6826</v>
      </c>
      <c r="U962" s="1"/>
      <c r="V962" s="1" t="s">
        <v>9636</v>
      </c>
      <c r="W962" s="1" t="s">
        <v>6826</v>
      </c>
    </row>
    <row r="963" spans="1:23" x14ac:dyDescent="0.25">
      <c r="A963" s="1">
        <v>1002622</v>
      </c>
      <c r="B963" s="5" t="str">
        <f>VLOOKUP(H963,'FIPS Basin X-walk'!$A$2:$F$3224,6,FALSE)</f>
        <v>S.GA Sedimentary Prov</v>
      </c>
      <c r="C963" s="1" t="s">
        <v>10188</v>
      </c>
      <c r="D963" s="1"/>
      <c r="E963" s="1"/>
      <c r="F963" s="1" t="s">
        <v>10183</v>
      </c>
      <c r="G963" s="1" t="s">
        <v>10177</v>
      </c>
      <c r="H963" s="1">
        <v>13051</v>
      </c>
      <c r="I963" s="1">
        <v>1002622</v>
      </c>
      <c r="J963" s="1">
        <v>32.078611000000002</v>
      </c>
      <c r="K963" s="1">
        <v>-81.054444000000004</v>
      </c>
      <c r="L963" s="1" t="s">
        <v>24449</v>
      </c>
      <c r="M963" s="1" t="s">
        <v>1546</v>
      </c>
      <c r="N963" s="1" t="s">
        <v>10124</v>
      </c>
      <c r="O963" s="1">
        <v>2022</v>
      </c>
      <c r="P963" s="1">
        <v>31404</v>
      </c>
      <c r="Q963" s="1" t="s">
        <v>10189</v>
      </c>
      <c r="R963" s="1"/>
      <c r="S963" s="1" t="s">
        <v>24831</v>
      </c>
      <c r="T963" s="1" t="s">
        <v>6828</v>
      </c>
      <c r="U963" s="1"/>
      <c r="V963" s="1" t="s">
        <v>7331</v>
      </c>
      <c r="W963" s="1" t="s">
        <v>6826</v>
      </c>
    </row>
    <row r="964" spans="1:23" x14ac:dyDescent="0.25">
      <c r="A964" s="1">
        <v>1003569</v>
      </c>
      <c r="B964" s="5" t="str">
        <f>VLOOKUP(H964,'FIPS Basin X-walk'!$A$2:$F$3224,6,FALSE)</f>
        <v>S.GA Sedimentary Prov</v>
      </c>
      <c r="C964" s="1" t="s">
        <v>10196</v>
      </c>
      <c r="D964" s="1"/>
      <c r="E964" s="1"/>
      <c r="F964" s="1" t="s">
        <v>10183</v>
      </c>
      <c r="G964" s="1" t="s">
        <v>10177</v>
      </c>
      <c r="H964" s="1">
        <v>13051</v>
      </c>
      <c r="I964" s="1">
        <v>1003569</v>
      </c>
      <c r="J964" s="1">
        <v>32.013359999999999</v>
      </c>
      <c r="K964" s="1">
        <v>-81.257670000000005</v>
      </c>
      <c r="L964" s="1"/>
      <c r="M964" s="1" t="s">
        <v>1546</v>
      </c>
      <c r="N964" s="1" t="s">
        <v>10124</v>
      </c>
      <c r="O964" s="1">
        <v>2022</v>
      </c>
      <c r="P964" s="1">
        <v>31419</v>
      </c>
      <c r="Q964" s="1" t="s">
        <v>10197</v>
      </c>
      <c r="R964" s="1"/>
      <c r="S964" s="1" t="s">
        <v>24358</v>
      </c>
      <c r="T964" s="1" t="s">
        <v>6826</v>
      </c>
      <c r="U964" s="1"/>
      <c r="V964" s="1" t="s">
        <v>6878</v>
      </c>
      <c r="W964" s="1" t="s">
        <v>6828</v>
      </c>
    </row>
    <row r="965" spans="1:23" x14ac:dyDescent="0.25">
      <c r="A965" s="1">
        <v>1005314</v>
      </c>
      <c r="B965" s="5" t="str">
        <f>VLOOKUP(H965,'FIPS Basin X-walk'!$A$2:$F$3224,6,FALSE)</f>
        <v>S.GA Sedimentary Prov</v>
      </c>
      <c r="C965" s="1" t="s">
        <v>10182</v>
      </c>
      <c r="D965" s="1"/>
      <c r="E965" s="1"/>
      <c r="F965" s="1" t="s">
        <v>10183</v>
      </c>
      <c r="G965" s="1" t="s">
        <v>10177</v>
      </c>
      <c r="H965" s="1">
        <v>13051</v>
      </c>
      <c r="I965" s="1">
        <v>1005314</v>
      </c>
      <c r="J965" s="1">
        <v>32.055047999999999</v>
      </c>
      <c r="K965" s="1">
        <v>-81.211427999999998</v>
      </c>
      <c r="L965" s="1"/>
      <c r="M965" s="1" t="s">
        <v>1546</v>
      </c>
      <c r="N965" s="1" t="s">
        <v>10124</v>
      </c>
      <c r="O965" s="1">
        <v>2022</v>
      </c>
      <c r="P965" s="1">
        <v>31405</v>
      </c>
      <c r="Q965" s="1" t="s">
        <v>10184</v>
      </c>
      <c r="R965" s="1"/>
      <c r="S965" s="1" t="s">
        <v>25493</v>
      </c>
      <c r="T965" s="1" t="s">
        <v>6826</v>
      </c>
      <c r="U965" s="1"/>
      <c r="V965" s="1" t="s">
        <v>10185</v>
      </c>
      <c r="W965" s="1" t="s">
        <v>6826</v>
      </c>
    </row>
    <row r="966" spans="1:23" x14ac:dyDescent="0.25">
      <c r="A966" s="1">
        <v>1006803</v>
      </c>
      <c r="B966" s="5" t="str">
        <f>VLOOKUP(H966,'FIPS Basin X-walk'!$A$2:$F$3224,6,FALSE)</f>
        <v>S.GA Sedimentary Prov</v>
      </c>
      <c r="C966" s="1" t="s">
        <v>10198</v>
      </c>
      <c r="D966" s="1"/>
      <c r="E966" s="1"/>
      <c r="F966" s="1" t="s">
        <v>10183</v>
      </c>
      <c r="G966" s="1" t="s">
        <v>10177</v>
      </c>
      <c r="H966" s="1">
        <v>13051</v>
      </c>
      <c r="I966" s="1">
        <v>1006803</v>
      </c>
      <c r="J966" s="1">
        <v>32.103870000000001</v>
      </c>
      <c r="K966" s="1">
        <v>-81.123062000000004</v>
      </c>
      <c r="L966" s="1"/>
      <c r="M966" s="1" t="s">
        <v>1546</v>
      </c>
      <c r="N966" s="1" t="s">
        <v>10124</v>
      </c>
      <c r="O966" s="1">
        <v>2022</v>
      </c>
      <c r="P966" s="1">
        <v>31415</v>
      </c>
      <c r="Q966" s="1" t="s">
        <v>10199</v>
      </c>
      <c r="R966" s="1" t="s">
        <v>24436</v>
      </c>
      <c r="S966" s="1" t="s">
        <v>24385</v>
      </c>
      <c r="T966" s="1" t="s">
        <v>6828</v>
      </c>
      <c r="U966" s="1"/>
      <c r="V966" s="1" t="s">
        <v>6836</v>
      </c>
      <c r="W966" s="1" t="s">
        <v>6828</v>
      </c>
    </row>
    <row r="967" spans="1:23" x14ac:dyDescent="0.25">
      <c r="A967" s="1">
        <v>1003440</v>
      </c>
      <c r="B967" s="5" t="str">
        <f>VLOOKUP(H967,'FIPS Basin X-walk'!$A$2:$F$3224,6,FALSE)</f>
        <v>S.GA Sedimentary Prov</v>
      </c>
      <c r="C967" s="1" t="s">
        <v>10200</v>
      </c>
      <c r="D967" s="1"/>
      <c r="E967" s="1"/>
      <c r="F967" s="1" t="s">
        <v>10201</v>
      </c>
      <c r="G967" s="1" t="s">
        <v>10202</v>
      </c>
      <c r="H967" s="1">
        <v>13053</v>
      </c>
      <c r="I967" s="1">
        <v>1003440</v>
      </c>
      <c r="J967" s="1">
        <v>32.365609999999997</v>
      </c>
      <c r="K967" s="1">
        <v>-84.877639000000002</v>
      </c>
      <c r="L967" s="1"/>
      <c r="M967" s="1" t="s">
        <v>1546</v>
      </c>
      <c r="N967" s="1" t="s">
        <v>10124</v>
      </c>
      <c r="O967" s="1">
        <v>2022</v>
      </c>
      <c r="P967" s="1">
        <v>31905</v>
      </c>
      <c r="Q967" s="1" t="s">
        <v>10203</v>
      </c>
      <c r="R967" s="1"/>
      <c r="S967" s="1" t="s">
        <v>24464</v>
      </c>
      <c r="T967" s="1" t="s">
        <v>6826</v>
      </c>
      <c r="U967" s="1"/>
      <c r="V967" s="1" t="s">
        <v>24409</v>
      </c>
      <c r="W967" s="1" t="s">
        <v>6826</v>
      </c>
    </row>
    <row r="968" spans="1:23" x14ac:dyDescent="0.25">
      <c r="A968" s="1">
        <v>1001757</v>
      </c>
      <c r="B968" s="5" t="str">
        <f>VLOOKUP(H968,'FIPS Basin X-walk'!$A$2:$F$3224,6,FALSE)</f>
        <v>Appalachian Basin (Eastern Overthrust Area)</v>
      </c>
      <c r="C968" s="1" t="s">
        <v>10204</v>
      </c>
      <c r="D968" s="1"/>
      <c r="E968" s="1"/>
      <c r="F968" s="1" t="s">
        <v>10205</v>
      </c>
      <c r="G968" s="1" t="s">
        <v>10206</v>
      </c>
      <c r="H968" s="1">
        <v>13055</v>
      </c>
      <c r="I968" s="1">
        <v>1001757</v>
      </c>
      <c r="J968" s="1">
        <v>34.547699999999999</v>
      </c>
      <c r="K968" s="1">
        <v>-85.311199999999999</v>
      </c>
      <c r="L968" s="1"/>
      <c r="M968" s="1" t="s">
        <v>1546</v>
      </c>
      <c r="N968" s="1" t="s">
        <v>10124</v>
      </c>
      <c r="O968" s="1">
        <v>2022</v>
      </c>
      <c r="P968" s="1">
        <v>30753</v>
      </c>
      <c r="Q968" s="1" t="s">
        <v>10207</v>
      </c>
      <c r="R968" s="1"/>
      <c r="S968" s="1" t="s">
        <v>24761</v>
      </c>
      <c r="T968" s="1" t="s">
        <v>6826</v>
      </c>
      <c r="U968" s="1"/>
      <c r="V968" s="1" t="s">
        <v>10208</v>
      </c>
      <c r="W968" s="1" t="s">
        <v>6826</v>
      </c>
    </row>
    <row r="969" spans="1:23" x14ac:dyDescent="0.25">
      <c r="A969" s="1">
        <v>1000784</v>
      </c>
      <c r="B969" s="5" t="str">
        <f>VLOOKUP(H969,'FIPS Basin X-walk'!$A$2:$F$3224,6,FALSE)</f>
        <v>Appalachian Basin (Eastern Overthrust Area)</v>
      </c>
      <c r="C969" s="1" t="s">
        <v>16705</v>
      </c>
      <c r="D969" s="1"/>
      <c r="E969" s="1"/>
      <c r="F969" s="1" t="s">
        <v>16706</v>
      </c>
      <c r="G969" s="1" t="s">
        <v>2143</v>
      </c>
      <c r="H969" s="1">
        <v>36013</v>
      </c>
      <c r="I969" s="1">
        <v>1000784</v>
      </c>
      <c r="J969" s="1">
        <v>42.091700000000003</v>
      </c>
      <c r="K969" s="1">
        <v>-79.241699999999994</v>
      </c>
      <c r="L969" s="1"/>
      <c r="M969" s="1" t="s">
        <v>1481</v>
      </c>
      <c r="N969" s="1" t="s">
        <v>16632</v>
      </c>
      <c r="O969" s="1">
        <v>2022</v>
      </c>
      <c r="P969" s="1">
        <v>14702</v>
      </c>
      <c r="Q969" s="1" t="s">
        <v>16707</v>
      </c>
      <c r="R969" s="1"/>
      <c r="S969" s="1" t="s">
        <v>24355</v>
      </c>
      <c r="T969" s="1" t="s">
        <v>6826</v>
      </c>
      <c r="U969" s="1"/>
      <c r="V969" s="1" t="s">
        <v>24583</v>
      </c>
      <c r="W969" s="1" t="s">
        <v>6828</v>
      </c>
    </row>
    <row r="970" spans="1:23" x14ac:dyDescent="0.25">
      <c r="A970" s="1">
        <v>1011742</v>
      </c>
      <c r="B970" s="5" t="str">
        <f>VLOOKUP(H970,'FIPS Basin X-walk'!$A$2:$F$3224,6,FALSE)</f>
        <v>Appalachian Basin (Eastern Overthrust Area)</v>
      </c>
      <c r="C970" s="1" t="s">
        <v>26395</v>
      </c>
      <c r="D970" s="1"/>
      <c r="E970" s="1"/>
      <c r="F970" s="1" t="s">
        <v>26396</v>
      </c>
      <c r="G970" s="1" t="s">
        <v>16703</v>
      </c>
      <c r="H970" s="1">
        <v>36013</v>
      </c>
      <c r="I970" s="1">
        <v>1011742</v>
      </c>
      <c r="J970" s="1">
        <v>42.469000000000001</v>
      </c>
      <c r="K970" s="1">
        <v>-79.344999999999999</v>
      </c>
      <c r="L970" s="1"/>
      <c r="M970" s="1" t="s">
        <v>1481</v>
      </c>
      <c r="N970" s="1" t="s">
        <v>16632</v>
      </c>
      <c r="O970" s="1">
        <v>2022</v>
      </c>
      <c r="P970" s="1">
        <v>14048</v>
      </c>
      <c r="Q970" s="1" t="s">
        <v>26397</v>
      </c>
      <c r="R970" s="1"/>
      <c r="S970" s="1" t="s">
        <v>24742</v>
      </c>
      <c r="T970" s="1" t="s">
        <v>6826</v>
      </c>
      <c r="U970" s="1"/>
      <c r="V970" s="1" t="s">
        <v>7232</v>
      </c>
      <c r="W970" s="1" t="s">
        <v>6826</v>
      </c>
    </row>
    <row r="971" spans="1:23" x14ac:dyDescent="0.25">
      <c r="A971" s="1">
        <v>1005488</v>
      </c>
      <c r="B971" s="5" t="str">
        <f>VLOOKUP(H971,'FIPS Basin X-walk'!$A$2:$F$3224,6,FALSE)</f>
        <v>Appalachian Basin (Eastern Overthrust Area)</v>
      </c>
      <c r="C971" s="1" t="s">
        <v>16702</v>
      </c>
      <c r="D971" s="1"/>
      <c r="E971" s="1"/>
      <c r="F971" s="1" t="s">
        <v>16554</v>
      </c>
      <c r="G971" s="1" t="s">
        <v>16703</v>
      </c>
      <c r="H971" s="1">
        <v>36013</v>
      </c>
      <c r="I971" s="1">
        <v>1005488</v>
      </c>
      <c r="J971" s="1">
        <v>42.202637000000003</v>
      </c>
      <c r="K971" s="1">
        <v>-79.312516000000002</v>
      </c>
      <c r="L971" s="1"/>
      <c r="M971" s="1" t="s">
        <v>1481</v>
      </c>
      <c r="N971" s="1" t="s">
        <v>16632</v>
      </c>
      <c r="O971" s="1">
        <v>2022</v>
      </c>
      <c r="P971" s="1">
        <v>14701</v>
      </c>
      <c r="Q971" s="1" t="s">
        <v>16704</v>
      </c>
      <c r="R971" s="1"/>
      <c r="S971" s="1" t="s">
        <v>24358</v>
      </c>
      <c r="T971" s="1" t="s">
        <v>6826</v>
      </c>
      <c r="U971" s="1"/>
      <c r="V971" s="1" t="s">
        <v>25536</v>
      </c>
      <c r="W971" s="1" t="s">
        <v>6826</v>
      </c>
    </row>
    <row r="972" spans="1:23" x14ac:dyDescent="0.25">
      <c r="A972" s="1">
        <v>1006317</v>
      </c>
      <c r="B972" s="5" t="str">
        <f>VLOOKUP(H972,'FIPS Basin X-walk'!$A$2:$F$3224,6,FALSE)</f>
        <v>Permian Basin</v>
      </c>
      <c r="C972" s="1" t="s">
        <v>16462</v>
      </c>
      <c r="D972" s="1"/>
      <c r="E972" s="1"/>
      <c r="F972" s="1" t="s">
        <v>16458</v>
      </c>
      <c r="G972" s="1" t="s">
        <v>16459</v>
      </c>
      <c r="H972" s="1">
        <v>35005</v>
      </c>
      <c r="I972" s="1">
        <v>1006317</v>
      </c>
      <c r="J972" s="1">
        <v>33.303240000000002</v>
      </c>
      <c r="K972" s="1">
        <v>-104.31032</v>
      </c>
      <c r="L972" s="1"/>
      <c r="M972" s="1" t="s">
        <v>1537</v>
      </c>
      <c r="N972" s="1" t="s">
        <v>8097</v>
      </c>
      <c r="O972" s="1">
        <v>2022</v>
      </c>
      <c r="P972" s="1">
        <v>88201</v>
      </c>
      <c r="Q972" s="1" t="s">
        <v>104</v>
      </c>
      <c r="R972" s="1"/>
      <c r="S972" s="1" t="s">
        <v>24435</v>
      </c>
      <c r="T972" s="1" t="s">
        <v>6826</v>
      </c>
      <c r="U972" s="1"/>
      <c r="V972" s="1" t="s">
        <v>7521</v>
      </c>
      <c r="W972" s="1" t="s">
        <v>6826</v>
      </c>
    </row>
    <row r="973" spans="1:23" x14ac:dyDescent="0.25">
      <c r="A973" s="1">
        <v>1006819</v>
      </c>
      <c r="B973" s="5" t="str">
        <f>VLOOKUP(H973,'FIPS Basin X-walk'!$A$2:$F$3224,6,FALSE)</f>
        <v>Permian Basin</v>
      </c>
      <c r="C973" s="1" t="s">
        <v>16457</v>
      </c>
      <c r="D973" s="1"/>
      <c r="E973" s="1"/>
      <c r="F973" s="1" t="s">
        <v>16458</v>
      </c>
      <c r="G973" s="1" t="s">
        <v>16459</v>
      </c>
      <c r="H973" s="1">
        <v>35005</v>
      </c>
      <c r="I973" s="1">
        <v>1006819</v>
      </c>
      <c r="J973" s="1">
        <v>33.32282</v>
      </c>
      <c r="K973" s="1">
        <v>-104.47889000000001</v>
      </c>
      <c r="L973" s="1"/>
      <c r="M973" s="1" t="s">
        <v>1537</v>
      </c>
      <c r="N973" s="1" t="s">
        <v>8097</v>
      </c>
      <c r="O973" s="1">
        <v>2022</v>
      </c>
      <c r="P973" s="1">
        <v>88203</v>
      </c>
      <c r="Q973" s="1" t="s">
        <v>16460</v>
      </c>
      <c r="R973" s="1"/>
      <c r="S973" s="1" t="s">
        <v>24754</v>
      </c>
      <c r="T973" s="1" t="s">
        <v>6826</v>
      </c>
      <c r="U973" s="1"/>
      <c r="V973" s="1" t="s">
        <v>8324</v>
      </c>
      <c r="W973" s="1" t="s">
        <v>6826</v>
      </c>
    </row>
    <row r="974" spans="1:23" x14ac:dyDescent="0.25">
      <c r="A974" s="1">
        <v>1013562</v>
      </c>
      <c r="B974" s="5" t="str">
        <f>VLOOKUP(H974,'FIPS Basin X-walk'!$A$2:$F$3224,6,FALSE)</f>
        <v>Permian Basin</v>
      </c>
      <c r="C974" s="1"/>
      <c r="D974" s="1"/>
      <c r="E974" s="1"/>
      <c r="F974" s="1" t="s">
        <v>16461</v>
      </c>
      <c r="G974" s="1" t="s">
        <v>16459</v>
      </c>
      <c r="H974" s="1">
        <v>35005</v>
      </c>
      <c r="I974" s="1">
        <v>1013562</v>
      </c>
      <c r="J974" s="1">
        <v>33.711922450000003</v>
      </c>
      <c r="K974" s="1">
        <v>-104.54848296</v>
      </c>
      <c r="L974" s="1"/>
      <c r="M974" s="1" t="s">
        <v>1537</v>
      </c>
      <c r="N974" s="1" t="s">
        <v>8097</v>
      </c>
      <c r="O974" s="1">
        <v>2022</v>
      </c>
      <c r="P974" s="1">
        <v>88201</v>
      </c>
      <c r="Q974" s="1" t="s">
        <v>24256</v>
      </c>
      <c r="R974" s="1"/>
      <c r="S974" s="1" t="s">
        <v>24435</v>
      </c>
      <c r="T974" s="1" t="s">
        <v>6826</v>
      </c>
      <c r="U974" s="1"/>
      <c r="V974" s="1" t="s">
        <v>7090</v>
      </c>
      <c r="W974" s="1" t="s">
        <v>6826</v>
      </c>
    </row>
    <row r="975" spans="1:23" x14ac:dyDescent="0.25">
      <c r="A975" s="1">
        <v>1006021</v>
      </c>
      <c r="B975" s="5" t="str">
        <f>VLOOKUP(H975,'FIPS Basin X-walk'!$A$2:$F$3224,6,FALSE)</f>
        <v>Appalachian Basin (Eastern Overthrust Area)</v>
      </c>
      <c r="C975" s="1" t="s">
        <v>16712</v>
      </c>
      <c r="D975" s="1"/>
      <c r="E975" s="1"/>
      <c r="F975" s="1" t="s">
        <v>16713</v>
      </c>
      <c r="G975" s="1" t="s">
        <v>16710</v>
      </c>
      <c r="H975" s="1">
        <v>36015</v>
      </c>
      <c r="I975" s="1">
        <v>1006021</v>
      </c>
      <c r="J975" s="1">
        <v>42.032961999999998</v>
      </c>
      <c r="K975" s="1">
        <v>-76.679227999999995</v>
      </c>
      <c r="L975" s="1"/>
      <c r="M975" s="1" t="s">
        <v>1481</v>
      </c>
      <c r="N975" s="1" t="s">
        <v>16632</v>
      </c>
      <c r="O975" s="1">
        <v>2022</v>
      </c>
      <c r="P975" s="1">
        <v>14901</v>
      </c>
      <c r="Q975" s="1" t="s">
        <v>16714</v>
      </c>
      <c r="R975" s="1"/>
      <c r="S975" s="1" t="s">
        <v>24358</v>
      </c>
      <c r="T975" s="1" t="s">
        <v>6826</v>
      </c>
      <c r="U975" s="1"/>
      <c r="V975" s="1" t="s">
        <v>13784</v>
      </c>
      <c r="W975" s="1" t="s">
        <v>6826</v>
      </c>
    </row>
    <row r="976" spans="1:23" x14ac:dyDescent="0.25">
      <c r="A976" s="1">
        <v>1002181</v>
      </c>
      <c r="B976" s="5" t="str">
        <f>VLOOKUP(H976,'FIPS Basin X-walk'!$A$2:$F$3224,6,FALSE)</f>
        <v>Appalachian Basin (Eastern Overthrust Area)</v>
      </c>
      <c r="C976" s="1" t="s">
        <v>16708</v>
      </c>
      <c r="D976" s="1"/>
      <c r="E976" s="1"/>
      <c r="F976" s="1" t="s">
        <v>16709</v>
      </c>
      <c r="G976" s="1" t="s">
        <v>16710</v>
      </c>
      <c r="H976" s="1">
        <v>36015</v>
      </c>
      <c r="I976" s="1">
        <v>1002181</v>
      </c>
      <c r="J976" s="1">
        <v>42.120762999999997</v>
      </c>
      <c r="K976" s="1">
        <v>-76.813168000000005</v>
      </c>
      <c r="L976" s="1"/>
      <c r="M976" s="1" t="s">
        <v>1481</v>
      </c>
      <c r="N976" s="1" t="s">
        <v>16632</v>
      </c>
      <c r="O976" s="1">
        <v>2022</v>
      </c>
      <c r="P976" s="1">
        <v>14903</v>
      </c>
      <c r="Q976" s="1" t="s">
        <v>16711</v>
      </c>
      <c r="R976" s="1"/>
      <c r="S976" s="1" t="s">
        <v>24356</v>
      </c>
      <c r="T976" s="1" t="s">
        <v>6826</v>
      </c>
      <c r="U976" s="1"/>
      <c r="V976" s="1" t="s">
        <v>9697</v>
      </c>
      <c r="W976" s="1" t="s">
        <v>6826</v>
      </c>
    </row>
    <row r="977" spans="1:23" x14ac:dyDescent="0.25">
      <c r="A977" s="1">
        <v>1000163</v>
      </c>
      <c r="B977" s="5" t="str">
        <f>VLOOKUP(H977,'FIPS Basin X-walk'!$A$2:$F$3224,6,FALSE)</f>
        <v>Piedmont-Blue Ridge Prov</v>
      </c>
      <c r="C977" s="1" t="s">
        <v>19710</v>
      </c>
      <c r="D977" s="1"/>
      <c r="E977" s="1"/>
      <c r="F977" s="1" t="s">
        <v>19711</v>
      </c>
      <c r="G977" s="1" t="s">
        <v>1619</v>
      </c>
      <c r="H977" s="1">
        <v>45021</v>
      </c>
      <c r="I977" s="1">
        <v>1000163</v>
      </c>
      <c r="J977" s="1">
        <v>35.159700000000001</v>
      </c>
      <c r="K977" s="1">
        <v>-81.430599999999998</v>
      </c>
      <c r="L977" s="1"/>
      <c r="M977" s="1" t="s">
        <v>1527</v>
      </c>
      <c r="N977" s="1" t="s">
        <v>19642</v>
      </c>
      <c r="O977" s="1">
        <v>2022</v>
      </c>
      <c r="P977" s="1">
        <v>29702</v>
      </c>
      <c r="Q977" s="1" t="s">
        <v>19712</v>
      </c>
      <c r="R977" s="1"/>
      <c r="S977" s="1" t="s">
        <v>24355</v>
      </c>
      <c r="T977" s="1" t="s">
        <v>6826</v>
      </c>
      <c r="U977" s="1"/>
      <c r="V977" s="1" t="s">
        <v>9621</v>
      </c>
      <c r="W977" s="1" t="s">
        <v>6828</v>
      </c>
    </row>
    <row r="978" spans="1:23" x14ac:dyDescent="0.25">
      <c r="A978" s="1">
        <v>1001343</v>
      </c>
      <c r="B978" s="5" t="str">
        <f>VLOOKUP(H978,'FIPS Basin X-walk'!$A$2:$F$3224,6,FALSE)</f>
        <v>Piedmont-Blue Ridge Prov</v>
      </c>
      <c r="C978" s="1" t="s">
        <v>19713</v>
      </c>
      <c r="D978" s="1"/>
      <c r="E978" s="1"/>
      <c r="F978" s="1" t="s">
        <v>19714</v>
      </c>
      <c r="G978" s="1" t="s">
        <v>1619</v>
      </c>
      <c r="H978" s="1">
        <v>45021</v>
      </c>
      <c r="I978" s="1">
        <v>1001343</v>
      </c>
      <c r="J978" s="1">
        <v>35.078600000000002</v>
      </c>
      <c r="K978" s="1">
        <v>-81.575000000000003</v>
      </c>
      <c r="L978" s="1"/>
      <c r="M978" s="1" t="s">
        <v>1527</v>
      </c>
      <c r="N978" s="1" t="s">
        <v>19642</v>
      </c>
      <c r="O978" s="1">
        <v>2022</v>
      </c>
      <c r="P978" s="1">
        <v>29340</v>
      </c>
      <c r="Q978" s="1" t="s">
        <v>19715</v>
      </c>
      <c r="R978" s="1"/>
      <c r="S978" s="1" t="s">
        <v>24355</v>
      </c>
      <c r="T978" s="1" t="s">
        <v>6826</v>
      </c>
      <c r="U978" s="1"/>
      <c r="V978" s="1" t="s">
        <v>9158</v>
      </c>
      <c r="W978" s="1" t="s">
        <v>6828</v>
      </c>
    </row>
    <row r="979" spans="1:23" x14ac:dyDescent="0.25">
      <c r="A979" s="1">
        <v>1007184</v>
      </c>
      <c r="B979" s="5" t="str">
        <f>VLOOKUP(H979,'FIPS Basin X-walk'!$A$2:$F$3224,6,FALSE)</f>
        <v>Piedmont-Blue Ridge Prov</v>
      </c>
      <c r="C979" s="1" t="s">
        <v>19716</v>
      </c>
      <c r="D979" s="1"/>
      <c r="E979" s="1"/>
      <c r="F979" s="1" t="s">
        <v>19714</v>
      </c>
      <c r="G979" s="1" t="s">
        <v>1619</v>
      </c>
      <c r="H979" s="1">
        <v>45021</v>
      </c>
      <c r="I979" s="1">
        <v>1007184</v>
      </c>
      <c r="J979" s="1">
        <v>35.072699999999998</v>
      </c>
      <c r="K979" s="1">
        <v>-81.613</v>
      </c>
      <c r="L979" s="1"/>
      <c r="M979" s="1" t="s">
        <v>1527</v>
      </c>
      <c r="N979" s="1" t="s">
        <v>19642</v>
      </c>
      <c r="O979" s="1">
        <v>2022</v>
      </c>
      <c r="P979" s="1">
        <v>29340</v>
      </c>
      <c r="Q979" s="1" t="s">
        <v>19717</v>
      </c>
      <c r="R979" s="1"/>
      <c r="S979" s="1" t="s">
        <v>24355</v>
      </c>
      <c r="T979" s="1" t="s">
        <v>6826</v>
      </c>
      <c r="U979" s="1"/>
      <c r="V979" s="1" t="s">
        <v>24403</v>
      </c>
      <c r="W979" s="1" t="s">
        <v>6828</v>
      </c>
    </row>
    <row r="980" spans="1:23" x14ac:dyDescent="0.25">
      <c r="A980" s="1">
        <v>1007619</v>
      </c>
      <c r="B980" s="5" t="str">
        <f>VLOOKUP(H980,'FIPS Basin X-walk'!$A$2:$F$3224,6,FALSE)</f>
        <v>East Texas Basin</v>
      </c>
      <c r="C980" s="1" t="s">
        <v>20535</v>
      </c>
      <c r="D980" s="1"/>
      <c r="E980" s="1" t="s">
        <v>6828</v>
      </c>
      <c r="F980" s="1" t="s">
        <v>7952</v>
      </c>
      <c r="G980" s="1" t="s">
        <v>1619</v>
      </c>
      <c r="H980" s="1">
        <v>48073</v>
      </c>
      <c r="I980" s="1">
        <v>1007619</v>
      </c>
      <c r="J980" s="1">
        <v>31.938099999999999</v>
      </c>
      <c r="K980" s="1">
        <v>-94.988299999999995</v>
      </c>
      <c r="L980" s="1"/>
      <c r="M980" s="1" t="s">
        <v>1485</v>
      </c>
      <c r="N980" s="1" t="s">
        <v>9148</v>
      </c>
      <c r="O980" s="1">
        <v>2022</v>
      </c>
      <c r="P980" s="1">
        <v>75785</v>
      </c>
      <c r="Q980" s="1" t="s">
        <v>20536</v>
      </c>
      <c r="R980" s="1"/>
      <c r="S980" s="1" t="s">
        <v>24355</v>
      </c>
      <c r="T980" s="1" t="s">
        <v>6826</v>
      </c>
      <c r="U980" s="1"/>
      <c r="V980" s="1" t="s">
        <v>8562</v>
      </c>
      <c r="W980" s="1" t="s">
        <v>6828</v>
      </c>
    </row>
    <row r="981" spans="1:23" x14ac:dyDescent="0.25">
      <c r="A981" s="1">
        <v>1001575</v>
      </c>
      <c r="B981" s="5" t="str">
        <f>VLOOKUP(H981,'FIPS Basin X-walk'!$A$2:$F$3224,6,FALSE)</f>
        <v>Cherokee Basin</v>
      </c>
      <c r="C981" s="1" t="s">
        <v>12428</v>
      </c>
      <c r="D981" s="1"/>
      <c r="E981" s="1"/>
      <c r="F981" s="1" t="s">
        <v>12429</v>
      </c>
      <c r="G981" s="1" t="s">
        <v>1619</v>
      </c>
      <c r="H981" s="1">
        <v>20021</v>
      </c>
      <c r="I981" s="1">
        <v>1001575</v>
      </c>
      <c r="J981" s="1">
        <v>37.071899999999999</v>
      </c>
      <c r="K981" s="1">
        <v>-94.698599999999999</v>
      </c>
      <c r="L981" s="1"/>
      <c r="M981" s="1" t="s">
        <v>1490</v>
      </c>
      <c r="N981" s="1" t="s">
        <v>12401</v>
      </c>
      <c r="O981" s="1">
        <v>2022</v>
      </c>
      <c r="P981" s="1">
        <v>66770</v>
      </c>
      <c r="Q981" s="1" t="s">
        <v>12430</v>
      </c>
      <c r="R981" s="1"/>
      <c r="S981" s="1" t="s">
        <v>24355</v>
      </c>
      <c r="T981" s="1" t="s">
        <v>6826</v>
      </c>
      <c r="U981" s="1"/>
      <c r="V981" s="1" t="s">
        <v>12431</v>
      </c>
      <c r="W981" s="1" t="s">
        <v>6828</v>
      </c>
    </row>
    <row r="982" spans="1:23" x14ac:dyDescent="0.25">
      <c r="A982" s="1">
        <v>1006328</v>
      </c>
      <c r="B982" s="5" t="str">
        <f>VLOOKUP(H982,'FIPS Basin X-walk'!$A$2:$F$3224,6,FALSE)</f>
        <v>Piedmont-Blue Ridge Prov</v>
      </c>
      <c r="C982" s="1" t="s">
        <v>10211</v>
      </c>
      <c r="D982" s="1"/>
      <c r="E982" s="1"/>
      <c r="F982" s="1" t="s">
        <v>10212</v>
      </c>
      <c r="G982" s="1" t="s">
        <v>6876</v>
      </c>
      <c r="H982" s="1">
        <v>13057</v>
      </c>
      <c r="I982" s="1">
        <v>1006328</v>
      </c>
      <c r="J982" s="1">
        <v>34.282220000000002</v>
      </c>
      <c r="K982" s="1">
        <v>-84.377219999999994</v>
      </c>
      <c r="L982" s="1"/>
      <c r="M982" s="1" t="s">
        <v>1546</v>
      </c>
      <c r="N982" s="1" t="s">
        <v>10124</v>
      </c>
      <c r="O982" s="1">
        <v>2022</v>
      </c>
      <c r="P982" s="1">
        <v>30107</v>
      </c>
      <c r="Q982" s="1" t="s">
        <v>10213</v>
      </c>
      <c r="R982" s="1"/>
      <c r="S982" s="1" t="s">
        <v>24358</v>
      </c>
      <c r="T982" s="1" t="s">
        <v>6826</v>
      </c>
      <c r="U982" s="1"/>
      <c r="V982" s="1" t="s">
        <v>6878</v>
      </c>
      <c r="W982" s="1" t="s">
        <v>6826</v>
      </c>
    </row>
    <row r="983" spans="1:23" x14ac:dyDescent="0.25">
      <c r="A983" s="1">
        <v>1012033</v>
      </c>
      <c r="B983" s="5" t="str">
        <f>VLOOKUP(H983,'FIPS Basin X-walk'!$A$2:$F$3224,6,FALSE)</f>
        <v>Piedmont-Blue Ridge Prov</v>
      </c>
      <c r="C983" s="1" t="s">
        <v>10209</v>
      </c>
      <c r="D983" s="1"/>
      <c r="E983" s="1"/>
      <c r="F983" s="1" t="s">
        <v>10210</v>
      </c>
      <c r="G983" s="1" t="s">
        <v>6876</v>
      </c>
      <c r="H983" s="1">
        <v>13057</v>
      </c>
      <c r="I983" s="1">
        <v>1012033</v>
      </c>
      <c r="J983" s="1">
        <v>34.279533999999998</v>
      </c>
      <c r="K983" s="1">
        <v>-84.366483000000002</v>
      </c>
      <c r="L983" s="1"/>
      <c r="M983" s="1" t="s">
        <v>1546</v>
      </c>
      <c r="N983" s="1" t="s">
        <v>10124</v>
      </c>
      <c r="O983" s="1">
        <v>2022</v>
      </c>
      <c r="P983" s="1">
        <v>30107</v>
      </c>
      <c r="Q983" s="1" t="s">
        <v>1302</v>
      </c>
      <c r="R983" s="1"/>
      <c r="S983" s="1" t="s">
        <v>24359</v>
      </c>
      <c r="T983" s="1" t="s">
        <v>7005</v>
      </c>
      <c r="U983" s="1"/>
      <c r="V983" s="1" t="s">
        <v>6827</v>
      </c>
      <c r="W983" s="1" t="s">
        <v>6826</v>
      </c>
    </row>
    <row r="984" spans="1:23" x14ac:dyDescent="0.25">
      <c r="A984" s="1">
        <v>1004950</v>
      </c>
      <c r="B984" s="5" t="str">
        <f>VLOOKUP(H984,'FIPS Basin X-walk'!$A$2:$F$3224,6,FALSE)</f>
        <v>Piedmont-Blue Ridge Prov</v>
      </c>
      <c r="C984" s="1" t="s">
        <v>19718</v>
      </c>
      <c r="D984" s="1"/>
      <c r="E984" s="1"/>
      <c r="F984" s="1" t="s">
        <v>19711</v>
      </c>
      <c r="G984" s="1" t="s">
        <v>6876</v>
      </c>
      <c r="H984" s="1">
        <v>45021</v>
      </c>
      <c r="I984" s="1">
        <v>1004950</v>
      </c>
      <c r="J984" s="1">
        <v>35.113688000000003</v>
      </c>
      <c r="K984" s="1">
        <v>-81.493798999999996</v>
      </c>
      <c r="L984" s="1"/>
      <c r="M984" s="1" t="s">
        <v>1527</v>
      </c>
      <c r="N984" s="1" t="s">
        <v>19642</v>
      </c>
      <c r="O984" s="1">
        <v>2022</v>
      </c>
      <c r="P984" s="1">
        <v>29702</v>
      </c>
      <c r="Q984" s="1" t="s">
        <v>19719</v>
      </c>
      <c r="R984" s="1"/>
      <c r="S984" s="1" t="s">
        <v>25432</v>
      </c>
      <c r="T984" s="1" t="s">
        <v>6828</v>
      </c>
      <c r="U984" s="1"/>
      <c r="V984" s="1" t="s">
        <v>10514</v>
      </c>
      <c r="W984" s="1" t="s">
        <v>6826</v>
      </c>
    </row>
    <row r="985" spans="1:23" x14ac:dyDescent="0.25">
      <c r="A985" s="1">
        <v>1011373</v>
      </c>
      <c r="B985" s="5" t="str">
        <f>VLOOKUP(H985,'FIPS Basin X-walk'!$A$2:$F$3224,6,FALSE)</f>
        <v>Piedmont-Blue Ridge Prov</v>
      </c>
      <c r="C985" s="1" t="s">
        <v>19708</v>
      </c>
      <c r="D985" s="1"/>
      <c r="E985" s="1"/>
      <c r="F985" s="1" t="s">
        <v>19709</v>
      </c>
      <c r="G985" s="1" t="s">
        <v>6876</v>
      </c>
      <c r="H985" s="1">
        <v>45021</v>
      </c>
      <c r="I985" s="1">
        <v>1011373</v>
      </c>
      <c r="J985" s="1">
        <v>35.141499000000003</v>
      </c>
      <c r="K985" s="1">
        <v>-81.435017999999999</v>
      </c>
      <c r="L985" s="1"/>
      <c r="M985" s="1" t="s">
        <v>1527</v>
      </c>
      <c r="N985" s="1" t="s">
        <v>19642</v>
      </c>
      <c r="O985" s="1">
        <v>2022</v>
      </c>
      <c r="P985" s="1">
        <v>29702</v>
      </c>
      <c r="Q985" s="1" t="s">
        <v>342</v>
      </c>
      <c r="R985" s="1"/>
      <c r="S985" s="1" t="s">
        <v>24435</v>
      </c>
      <c r="T985" s="1" t="s">
        <v>6826</v>
      </c>
      <c r="U985" s="1"/>
      <c r="V985" s="1" t="s">
        <v>7232</v>
      </c>
      <c r="W985" s="1" t="s">
        <v>6826</v>
      </c>
    </row>
    <row r="986" spans="1:23" x14ac:dyDescent="0.25">
      <c r="A986" s="1">
        <v>1010759</v>
      </c>
      <c r="B986" s="5" t="str">
        <f>VLOOKUP(H986,'FIPS Basin X-walk'!$A$2:$F$3224,6,FALSE)</f>
        <v>Piedmont-Blue Ridge Prov</v>
      </c>
      <c r="C986" s="1" t="s">
        <v>19706</v>
      </c>
      <c r="D986" s="1"/>
      <c r="E986" s="1"/>
      <c r="F986" s="1" t="s">
        <v>19707</v>
      </c>
      <c r="G986" s="1" t="s">
        <v>6876</v>
      </c>
      <c r="H986" s="1">
        <v>45021</v>
      </c>
      <c r="I986" s="1">
        <v>1010759</v>
      </c>
      <c r="J986" s="1">
        <v>35.019210000000001</v>
      </c>
      <c r="K986" s="1">
        <v>-81.780540000000002</v>
      </c>
      <c r="L986" s="1"/>
      <c r="M986" s="1" t="s">
        <v>1527</v>
      </c>
      <c r="N986" s="1" t="s">
        <v>19642</v>
      </c>
      <c r="O986" s="1">
        <v>2022</v>
      </c>
      <c r="P986" s="1">
        <v>29330</v>
      </c>
      <c r="Q986" s="1" t="s">
        <v>26274</v>
      </c>
      <c r="R986" s="1"/>
      <c r="S986" s="1" t="s">
        <v>24385</v>
      </c>
      <c r="T986" s="1" t="s">
        <v>6826</v>
      </c>
      <c r="U986" s="1"/>
      <c r="V986" s="1" t="s">
        <v>6986</v>
      </c>
      <c r="W986" s="1" t="s">
        <v>6826</v>
      </c>
    </row>
    <row r="987" spans="1:23" x14ac:dyDescent="0.25">
      <c r="A987" s="1">
        <v>1002512</v>
      </c>
      <c r="B987" s="5" t="str">
        <f>VLOOKUP(H987,'FIPS Basin X-walk'!$A$2:$F$3224,6,FALSE)</f>
        <v>East Texas Basin</v>
      </c>
      <c r="C987" s="1" t="s">
        <v>20532</v>
      </c>
      <c r="D987" s="1"/>
      <c r="E987" s="1"/>
      <c r="F987" s="1" t="s">
        <v>7952</v>
      </c>
      <c r="G987" s="1" t="s">
        <v>6876</v>
      </c>
      <c r="H987" s="1">
        <v>48073</v>
      </c>
      <c r="I987" s="1">
        <v>1002512</v>
      </c>
      <c r="J987" s="1">
        <v>32.002200000000002</v>
      </c>
      <c r="K987" s="1">
        <v>-95.268000000000001</v>
      </c>
      <c r="L987" s="1"/>
      <c r="M987" s="1" t="s">
        <v>1485</v>
      </c>
      <c r="N987" s="1" t="s">
        <v>9148</v>
      </c>
      <c r="O987" s="1">
        <v>2022</v>
      </c>
      <c r="P987" s="1">
        <v>75766</v>
      </c>
      <c r="Q987" s="1" t="s">
        <v>20533</v>
      </c>
      <c r="R987" s="1"/>
      <c r="S987" s="1" t="s">
        <v>24358</v>
      </c>
      <c r="T987" s="1" t="s">
        <v>6826</v>
      </c>
      <c r="U987" s="1"/>
      <c r="V987" s="1" t="s">
        <v>24929</v>
      </c>
      <c r="W987" s="1" t="s">
        <v>6826</v>
      </c>
    </row>
    <row r="988" spans="1:23" x14ac:dyDescent="0.25">
      <c r="A988" s="1">
        <v>1002995</v>
      </c>
      <c r="B988" s="5" t="str">
        <f>VLOOKUP(H988,'FIPS Basin X-walk'!$A$2:$F$3224,6,FALSE)</f>
        <v>Iowa Shelf</v>
      </c>
      <c r="C988" s="1" t="s">
        <v>12036</v>
      </c>
      <c r="D988" s="1"/>
      <c r="E988" s="1"/>
      <c r="F988" s="1" t="s">
        <v>12037</v>
      </c>
      <c r="G988" s="1" t="s">
        <v>6876</v>
      </c>
      <c r="H988" s="1">
        <v>19035</v>
      </c>
      <c r="I988" s="1">
        <v>1002995</v>
      </c>
      <c r="J988" s="1">
        <v>42.82085</v>
      </c>
      <c r="K988" s="1">
        <v>-95.760900000000007</v>
      </c>
      <c r="L988" s="1"/>
      <c r="M988" s="1" t="s">
        <v>1500</v>
      </c>
      <c r="N988" s="1" t="s">
        <v>11970</v>
      </c>
      <c r="O988" s="1">
        <v>2022</v>
      </c>
      <c r="P988" s="1">
        <v>51035</v>
      </c>
      <c r="Q988" s="1" t="s">
        <v>25037</v>
      </c>
      <c r="R988" s="1"/>
      <c r="S988" s="1" t="s">
        <v>24378</v>
      </c>
      <c r="T988" s="1" t="s">
        <v>6826</v>
      </c>
      <c r="U988" s="1"/>
      <c r="V988" s="1" t="s">
        <v>12038</v>
      </c>
      <c r="W988" s="1" t="s">
        <v>6826</v>
      </c>
    </row>
    <row r="989" spans="1:23" x14ac:dyDescent="0.25">
      <c r="A989" s="1">
        <v>1007796</v>
      </c>
      <c r="B989" s="5" t="str">
        <f>VLOOKUP(H989,'FIPS Basin X-walk'!$A$2:$F$3224,6,FALSE)</f>
        <v>Appalachian Basin (Eastern Overthrust Area)</v>
      </c>
      <c r="C989" s="1" t="s">
        <v>6874</v>
      </c>
      <c r="D989" s="1"/>
      <c r="E989" s="1"/>
      <c r="F989" s="1" t="s">
        <v>6875</v>
      </c>
      <c r="G989" s="1" t="s">
        <v>6876</v>
      </c>
      <c r="H989" s="1">
        <v>1019</v>
      </c>
      <c r="I989" s="1">
        <v>1007796</v>
      </c>
      <c r="J989" s="1">
        <v>33.995348999999997</v>
      </c>
      <c r="K989" s="1">
        <v>-85.729654999999994</v>
      </c>
      <c r="L989" s="1"/>
      <c r="M989" s="1" t="s">
        <v>1482</v>
      </c>
      <c r="N989" s="1" t="s">
        <v>6824</v>
      </c>
      <c r="O989" s="1">
        <v>2022</v>
      </c>
      <c r="P989" s="1">
        <v>36372</v>
      </c>
      <c r="Q989" s="1" t="s">
        <v>6877</v>
      </c>
      <c r="R989" s="1"/>
      <c r="S989" s="1" t="s">
        <v>24358</v>
      </c>
      <c r="T989" s="1" t="s">
        <v>6826</v>
      </c>
      <c r="U989" s="1"/>
      <c r="V989" s="1" t="s">
        <v>6878</v>
      </c>
      <c r="W989" s="1" t="s">
        <v>6826</v>
      </c>
    </row>
    <row r="990" spans="1:23" x14ac:dyDescent="0.25">
      <c r="A990" s="1">
        <v>1000312</v>
      </c>
      <c r="B990" s="5" t="str">
        <f>VLOOKUP(H990,'FIPS Basin X-walk'!$A$2:$F$3224,6,FALSE)</f>
        <v>Atlantic Coast Basin</v>
      </c>
      <c r="C990" s="1" t="s">
        <v>22421</v>
      </c>
      <c r="D990" s="1"/>
      <c r="E990" s="1"/>
      <c r="F990" s="1" t="s">
        <v>22422</v>
      </c>
      <c r="G990" s="1" t="s">
        <v>22423</v>
      </c>
      <c r="H990" s="1">
        <v>51550</v>
      </c>
      <c r="I990" s="1">
        <v>1000312</v>
      </c>
      <c r="J990" s="1">
        <v>36.774299999999997</v>
      </c>
      <c r="K990" s="1">
        <v>-76.311899999999994</v>
      </c>
      <c r="L990" s="1"/>
      <c r="M990" s="1" t="s">
        <v>1486</v>
      </c>
      <c r="N990" s="1" t="s">
        <v>15119</v>
      </c>
      <c r="O990" s="1">
        <v>2022</v>
      </c>
      <c r="P990" s="1">
        <v>23323</v>
      </c>
      <c r="Q990" s="1" t="s">
        <v>22424</v>
      </c>
      <c r="R990" s="1"/>
      <c r="S990" s="1" t="s">
        <v>24355</v>
      </c>
      <c r="T990" s="1" t="s">
        <v>6826</v>
      </c>
      <c r="U990" s="1"/>
      <c r="V990" s="1" t="s">
        <v>13845</v>
      </c>
      <c r="W990" s="1" t="s">
        <v>6828</v>
      </c>
    </row>
    <row r="991" spans="1:23" x14ac:dyDescent="0.25">
      <c r="A991" s="1">
        <v>1002713</v>
      </c>
      <c r="B991" s="5" t="str">
        <f>VLOOKUP(H991,'FIPS Basin X-walk'!$A$2:$F$3224,6,FALSE)</f>
        <v>Atlantic Coast Basin</v>
      </c>
      <c r="C991" s="1" t="s">
        <v>22425</v>
      </c>
      <c r="D991" s="1"/>
      <c r="E991" s="1"/>
      <c r="F991" s="1" t="s">
        <v>22426</v>
      </c>
      <c r="G991" s="1" t="s">
        <v>22427</v>
      </c>
      <c r="H991" s="1">
        <v>51550</v>
      </c>
      <c r="I991" s="1">
        <v>1002713</v>
      </c>
      <c r="J991" s="1">
        <v>36.803759999999997</v>
      </c>
      <c r="K991" s="1">
        <v>-76.285780000000003</v>
      </c>
      <c r="L991" s="1" t="s">
        <v>24979</v>
      </c>
      <c r="M991" s="1" t="s">
        <v>1486</v>
      </c>
      <c r="N991" s="1" t="s">
        <v>15119</v>
      </c>
      <c r="O991" s="1">
        <v>2022</v>
      </c>
      <c r="P991" s="1">
        <v>23324</v>
      </c>
      <c r="Q991" s="1" t="s">
        <v>13955</v>
      </c>
      <c r="R991" s="1"/>
      <c r="S991" s="1" t="s">
        <v>24377</v>
      </c>
      <c r="T991" s="1" t="s">
        <v>6826</v>
      </c>
      <c r="U991" s="1"/>
      <c r="V991" s="1" t="s">
        <v>9602</v>
      </c>
      <c r="W991" s="1" t="s">
        <v>6826</v>
      </c>
    </row>
    <row r="992" spans="1:23" x14ac:dyDescent="0.25">
      <c r="A992" s="1">
        <v>1003668</v>
      </c>
      <c r="B992" s="5" t="str">
        <f>VLOOKUP(H992,'FIPS Basin X-walk'!$A$2:$F$3224,6,FALSE)</f>
        <v>Piedmont-Blue Ridge Prov</v>
      </c>
      <c r="C992" s="1" t="s">
        <v>19087</v>
      </c>
      <c r="D992" s="1"/>
      <c r="E992" s="1"/>
      <c r="F992" s="1" t="s">
        <v>19088</v>
      </c>
      <c r="G992" s="1" t="s">
        <v>19089</v>
      </c>
      <c r="H992" s="1">
        <v>42029</v>
      </c>
      <c r="I992" s="1">
        <v>1003668</v>
      </c>
      <c r="J992" s="1">
        <v>39.98301</v>
      </c>
      <c r="K992" s="1">
        <v>-75.827910000000003</v>
      </c>
      <c r="L992" s="1"/>
      <c r="M992" s="1" t="s">
        <v>1501</v>
      </c>
      <c r="N992" s="1" t="s">
        <v>18868</v>
      </c>
      <c r="O992" s="1">
        <v>2022</v>
      </c>
      <c r="P992" s="1">
        <v>19320</v>
      </c>
      <c r="Q992" s="1" t="s">
        <v>19090</v>
      </c>
      <c r="R992" s="1"/>
      <c r="S992" s="1" t="s">
        <v>24372</v>
      </c>
      <c r="T992" s="1" t="s">
        <v>6826</v>
      </c>
      <c r="U992" s="1"/>
      <c r="V992" s="1" t="s">
        <v>10904</v>
      </c>
      <c r="W992" s="1" t="s">
        <v>6826</v>
      </c>
    </row>
    <row r="993" spans="1:23" x14ac:dyDescent="0.25">
      <c r="A993" s="1">
        <v>1002556</v>
      </c>
      <c r="B993" s="5" t="str">
        <f>VLOOKUP(H993,'FIPS Basin X-walk'!$A$2:$F$3224,6,FALSE)</f>
        <v>Piedmont-Blue Ridge Prov</v>
      </c>
      <c r="C993" s="1" t="s">
        <v>19091</v>
      </c>
      <c r="D993" s="1"/>
      <c r="E993" s="1"/>
      <c r="F993" s="1" t="s">
        <v>19092</v>
      </c>
      <c r="G993" s="1" t="s">
        <v>19089</v>
      </c>
      <c r="H993" s="1">
        <v>42029</v>
      </c>
      <c r="I993" s="1">
        <v>1002556</v>
      </c>
      <c r="J993" s="1">
        <v>40.123384000000001</v>
      </c>
      <c r="K993" s="1">
        <v>-75.895917999999995</v>
      </c>
      <c r="L993" s="1"/>
      <c r="M993" s="1" t="s">
        <v>1501</v>
      </c>
      <c r="N993" s="1" t="s">
        <v>18868</v>
      </c>
      <c r="O993" s="1">
        <v>2022</v>
      </c>
      <c r="P993" s="1">
        <v>19543</v>
      </c>
      <c r="Q993" s="1" t="s">
        <v>19093</v>
      </c>
      <c r="R993" s="1"/>
      <c r="S993" s="1" t="s">
        <v>24358</v>
      </c>
      <c r="T993" s="1" t="s">
        <v>6826</v>
      </c>
      <c r="U993" s="1"/>
      <c r="V993" s="1" t="s">
        <v>6952</v>
      </c>
      <c r="W993" s="1" t="s">
        <v>6826</v>
      </c>
    </row>
    <row r="994" spans="1:23" x14ac:dyDescent="0.25">
      <c r="A994" s="1">
        <v>1002924</v>
      </c>
      <c r="B994" s="5" t="str">
        <f>VLOOKUP(H994,'FIPS Basin X-walk'!$A$2:$F$3224,6,FALSE)</f>
        <v>Piedmont-Blue Ridge Prov</v>
      </c>
      <c r="C994" s="1" t="s">
        <v>19720</v>
      </c>
      <c r="D994" s="1"/>
      <c r="E994" s="1"/>
      <c r="F994" s="1" t="s">
        <v>19721</v>
      </c>
      <c r="G994" s="1" t="s">
        <v>19089</v>
      </c>
      <c r="H994" s="1">
        <v>45023</v>
      </c>
      <c r="I994" s="1">
        <v>1002924</v>
      </c>
      <c r="J994" s="1">
        <v>34.684620000000002</v>
      </c>
      <c r="K994" s="1">
        <v>-81.009206000000006</v>
      </c>
      <c r="L994" s="1" t="s">
        <v>25020</v>
      </c>
      <c r="M994" s="1" t="s">
        <v>1527</v>
      </c>
      <c r="N994" s="1" t="s">
        <v>19642</v>
      </c>
      <c r="O994" s="1">
        <v>2022</v>
      </c>
      <c r="P994" s="1">
        <v>29729</v>
      </c>
      <c r="Q994" s="1" t="s">
        <v>19722</v>
      </c>
      <c r="R994" s="1"/>
      <c r="S994" s="1" t="s">
        <v>24476</v>
      </c>
      <c r="T994" s="1" t="s">
        <v>6826</v>
      </c>
      <c r="U994" s="1"/>
      <c r="V994" s="1" t="s">
        <v>6889</v>
      </c>
      <c r="W994" s="1" t="s">
        <v>6826</v>
      </c>
    </row>
    <row r="995" spans="1:23" x14ac:dyDescent="0.25">
      <c r="A995" s="1">
        <v>1009925</v>
      </c>
      <c r="B995" s="5" t="str">
        <f>VLOOKUP(H995,'FIPS Basin X-walk'!$A$2:$F$3224,6,FALSE)</f>
        <v>Piedmont-Blue Ridge Prov</v>
      </c>
      <c r="C995" s="1" t="s">
        <v>19094</v>
      </c>
      <c r="D995" s="1"/>
      <c r="E995" s="1"/>
      <c r="F995" s="1" t="s">
        <v>19095</v>
      </c>
      <c r="G995" s="1" t="s">
        <v>19089</v>
      </c>
      <c r="H995" s="1">
        <v>42029</v>
      </c>
      <c r="I995" s="1">
        <v>1009925</v>
      </c>
      <c r="J995" s="1">
        <v>39.865099999999998</v>
      </c>
      <c r="K995" s="1">
        <v>-75.843699999999998</v>
      </c>
      <c r="L995" s="1"/>
      <c r="M995" s="1" t="s">
        <v>1501</v>
      </c>
      <c r="N995" s="1" t="s">
        <v>18868</v>
      </c>
      <c r="O995" s="1">
        <v>2022</v>
      </c>
      <c r="P995" s="1">
        <v>19390</v>
      </c>
      <c r="Q995" s="1" t="s">
        <v>19096</v>
      </c>
      <c r="R995" s="1"/>
      <c r="S995" s="1" t="s">
        <v>24358</v>
      </c>
      <c r="T995" s="1" t="s">
        <v>6826</v>
      </c>
      <c r="U995" s="1"/>
      <c r="V995" s="1" t="s">
        <v>19097</v>
      </c>
      <c r="W995" s="1" t="s">
        <v>6826</v>
      </c>
    </row>
    <row r="996" spans="1:23" x14ac:dyDescent="0.25">
      <c r="A996" s="1">
        <v>1000964</v>
      </c>
      <c r="B996" s="5" t="str">
        <f>VLOOKUP(H996,'FIPS Basin X-walk'!$A$2:$F$3224,6,FALSE)</f>
        <v>Piedmont-Blue Ridge Prov</v>
      </c>
      <c r="C996" s="1" t="s">
        <v>22214</v>
      </c>
      <c r="D996" s="1"/>
      <c r="E996" s="1" t="s">
        <v>6828</v>
      </c>
      <c r="F996" s="1" t="s">
        <v>19162</v>
      </c>
      <c r="G996" s="1" t="s">
        <v>1966</v>
      </c>
      <c r="H996" s="1">
        <v>51041</v>
      </c>
      <c r="I996" s="1">
        <v>1000964</v>
      </c>
      <c r="J996" s="1">
        <v>37.382199999999997</v>
      </c>
      <c r="K996" s="1">
        <v>-77.383300000000006</v>
      </c>
      <c r="L996" s="1"/>
      <c r="M996" s="1" t="s">
        <v>1486</v>
      </c>
      <c r="N996" s="1" t="s">
        <v>15119</v>
      </c>
      <c r="O996" s="1">
        <v>2022</v>
      </c>
      <c r="P996" s="1">
        <v>23826</v>
      </c>
      <c r="Q996" s="1" t="s">
        <v>22215</v>
      </c>
      <c r="R996" s="1"/>
      <c r="S996" s="1" t="s">
        <v>24355</v>
      </c>
      <c r="T996" s="1" t="s">
        <v>6826</v>
      </c>
      <c r="U996" s="1"/>
      <c r="V996" s="1" t="s">
        <v>13845</v>
      </c>
      <c r="W996" s="1" t="s">
        <v>6828</v>
      </c>
    </row>
    <row r="997" spans="1:23" x14ac:dyDescent="0.25">
      <c r="A997" s="1">
        <v>1000627</v>
      </c>
      <c r="B997" s="5" t="str">
        <f>VLOOKUP(H997,'FIPS Basin X-walk'!$A$2:$F$3224,6,FALSE)</f>
        <v>Piedmont-Blue Ridge Prov</v>
      </c>
      <c r="C997" s="1" t="s">
        <v>22206</v>
      </c>
      <c r="D997" s="1"/>
      <c r="E997" s="1"/>
      <c r="F997" s="1" t="s">
        <v>19162</v>
      </c>
      <c r="G997" s="1" t="s">
        <v>22207</v>
      </c>
      <c r="H997" s="1">
        <v>51041</v>
      </c>
      <c r="I997" s="1">
        <v>1000627</v>
      </c>
      <c r="J997" s="1">
        <v>37.336111000000002</v>
      </c>
      <c r="K997" s="1">
        <v>-77.282499999999999</v>
      </c>
      <c r="L997" s="1"/>
      <c r="M997" s="1" t="s">
        <v>1486</v>
      </c>
      <c r="N997" s="1" t="s">
        <v>15119</v>
      </c>
      <c r="O997" s="1">
        <v>2022</v>
      </c>
      <c r="P997" s="1">
        <v>23836</v>
      </c>
      <c r="Q997" s="1" t="s">
        <v>22208</v>
      </c>
      <c r="R997" s="1"/>
      <c r="S997" s="1" t="s">
        <v>24414</v>
      </c>
      <c r="T997" s="1" t="s">
        <v>6826</v>
      </c>
      <c r="U997" s="1"/>
      <c r="V997" s="1" t="s">
        <v>19444</v>
      </c>
      <c r="W997" s="1" t="s">
        <v>6826</v>
      </c>
    </row>
    <row r="998" spans="1:23" x14ac:dyDescent="0.25">
      <c r="A998" s="1">
        <v>1003976</v>
      </c>
      <c r="B998" s="5" t="str">
        <f>VLOOKUP(H998,'FIPS Basin X-walk'!$A$2:$F$3224,6,FALSE)</f>
        <v>Piedmont-Blue Ridge Prov</v>
      </c>
      <c r="C998" s="1" t="s">
        <v>22211</v>
      </c>
      <c r="D998" s="1"/>
      <c r="E998" s="1"/>
      <c r="F998" s="1" t="s">
        <v>19162</v>
      </c>
      <c r="G998" s="1" t="s">
        <v>22207</v>
      </c>
      <c r="H998" s="1">
        <v>51041</v>
      </c>
      <c r="I998" s="1">
        <v>1003976</v>
      </c>
      <c r="J998" s="1">
        <v>37.350627000000003</v>
      </c>
      <c r="K998" s="1">
        <v>-77.291095999999996</v>
      </c>
      <c r="L998" s="1"/>
      <c r="M998" s="1" t="s">
        <v>1486</v>
      </c>
      <c r="N998" s="1" t="s">
        <v>15119</v>
      </c>
      <c r="O998" s="1">
        <v>2022</v>
      </c>
      <c r="P998" s="1">
        <v>23836</v>
      </c>
      <c r="Q998" s="1" t="s">
        <v>22212</v>
      </c>
      <c r="R998" s="1"/>
      <c r="S998" s="1" t="s">
        <v>24479</v>
      </c>
      <c r="T998" s="1" t="s">
        <v>6826</v>
      </c>
      <c r="U998" s="1"/>
      <c r="V998" s="1" t="s">
        <v>22213</v>
      </c>
      <c r="W998" s="1" t="s">
        <v>6826</v>
      </c>
    </row>
    <row r="999" spans="1:23" x14ac:dyDescent="0.25">
      <c r="A999" s="1">
        <v>1006268</v>
      </c>
      <c r="B999" s="5" t="str">
        <f>VLOOKUP(H999,'FIPS Basin X-walk'!$A$2:$F$3224,6,FALSE)</f>
        <v>Piedmont-Blue Ridge Prov</v>
      </c>
      <c r="C999" s="1" t="s">
        <v>22209</v>
      </c>
      <c r="D999" s="1"/>
      <c r="E999" s="1"/>
      <c r="F999" s="1" t="s">
        <v>19162</v>
      </c>
      <c r="G999" s="1" t="s">
        <v>22207</v>
      </c>
      <c r="H999" s="1">
        <v>51041</v>
      </c>
      <c r="I999" s="1">
        <v>1006268</v>
      </c>
      <c r="J999" s="1">
        <v>37.341835000000003</v>
      </c>
      <c r="K999" s="1">
        <v>-77.282101999999995</v>
      </c>
      <c r="L999" s="1"/>
      <c r="M999" s="1" t="s">
        <v>1486</v>
      </c>
      <c r="N999" s="1" t="s">
        <v>15119</v>
      </c>
      <c r="O999" s="1">
        <v>2022</v>
      </c>
      <c r="P999" s="1">
        <v>23836</v>
      </c>
      <c r="Q999" s="1" t="s">
        <v>25693</v>
      </c>
      <c r="R999" s="1"/>
      <c r="S999" s="1" t="s">
        <v>24629</v>
      </c>
      <c r="T999" s="1" t="s">
        <v>6828</v>
      </c>
      <c r="U999" s="1"/>
      <c r="V999" s="1" t="s">
        <v>22210</v>
      </c>
      <c r="W999" s="1" t="s">
        <v>6828</v>
      </c>
    </row>
    <row r="1000" spans="1:23" x14ac:dyDescent="0.25">
      <c r="A1000" s="1">
        <v>1007088</v>
      </c>
      <c r="B1000" s="5" t="str">
        <f>VLOOKUP(H1000,'FIPS Basin X-walk'!$A$2:$F$3224,6,FALSE)</f>
        <v>Piedmont-Blue Ridge Prov</v>
      </c>
      <c r="C1000" s="1" t="s">
        <v>22216</v>
      </c>
      <c r="D1000" s="1"/>
      <c r="E1000" s="1"/>
      <c r="F1000" s="1" t="s">
        <v>19162</v>
      </c>
      <c r="G1000" s="1" t="s">
        <v>22207</v>
      </c>
      <c r="H1000" s="1">
        <v>51041</v>
      </c>
      <c r="I1000" s="1">
        <v>1007088</v>
      </c>
      <c r="J1000" s="1">
        <v>37.351089999999999</v>
      </c>
      <c r="K1000" s="1">
        <v>-77.495630000000006</v>
      </c>
      <c r="L1000" s="1"/>
      <c r="M1000" s="1" t="s">
        <v>1486</v>
      </c>
      <c r="N1000" s="1" t="s">
        <v>15119</v>
      </c>
      <c r="O1000" s="1">
        <v>2022</v>
      </c>
      <c r="P1000" s="1">
        <v>23831</v>
      </c>
      <c r="Q1000" s="1" t="s">
        <v>22217</v>
      </c>
      <c r="R1000" s="1"/>
      <c r="S1000" s="1" t="s">
        <v>24358</v>
      </c>
      <c r="T1000" s="1" t="s">
        <v>6826</v>
      </c>
      <c r="U1000" s="1"/>
      <c r="V1000" s="1" t="s">
        <v>22218</v>
      </c>
      <c r="W1000" s="1" t="s">
        <v>6826</v>
      </c>
    </row>
    <row r="1001" spans="1:23" x14ac:dyDescent="0.25">
      <c r="A1001" s="1">
        <v>1007304</v>
      </c>
      <c r="B1001" s="5" t="str">
        <f>VLOOKUP(H1001,'FIPS Basin X-walk'!$A$2:$F$3224,6,FALSE)</f>
        <v>Piedmont-Blue Ridge Prov</v>
      </c>
      <c r="C1001" s="1" t="s">
        <v>11665</v>
      </c>
      <c r="D1001" s="1"/>
      <c r="E1001" s="1"/>
      <c r="F1001" s="1" t="s">
        <v>11666</v>
      </c>
      <c r="G1001" s="1" t="s">
        <v>22207</v>
      </c>
      <c r="H1001" s="1">
        <v>51041</v>
      </c>
      <c r="I1001" s="1">
        <v>1007304</v>
      </c>
      <c r="J1001" s="1">
        <v>37.363750000000003</v>
      </c>
      <c r="K1001" s="1">
        <v>-77.395160000000004</v>
      </c>
      <c r="L1001" s="1"/>
      <c r="M1001" s="1" t="s">
        <v>1499</v>
      </c>
      <c r="N1001" s="1" t="s">
        <v>11457</v>
      </c>
      <c r="O1001" s="1">
        <v>2022</v>
      </c>
      <c r="P1001" s="1">
        <v>46410</v>
      </c>
      <c r="Q1001" s="1" t="s">
        <v>1421</v>
      </c>
      <c r="R1001" s="1"/>
      <c r="S1001" s="1" t="s">
        <v>24359</v>
      </c>
      <c r="T1001" s="1" t="s">
        <v>7005</v>
      </c>
      <c r="U1001" s="1"/>
      <c r="V1001" s="1" t="s">
        <v>11621</v>
      </c>
      <c r="W1001" s="1" t="s">
        <v>6826</v>
      </c>
    </row>
    <row r="1002" spans="1:23" x14ac:dyDescent="0.25">
      <c r="A1002" s="1">
        <v>1002273</v>
      </c>
      <c r="B1002" s="5" t="str">
        <f>VLOOKUP(H1002,'FIPS Basin X-walk'!$A$2:$F$3224,6,FALSE)</f>
        <v>Piedmont-Blue Ridge Prov</v>
      </c>
      <c r="C1002" s="1" t="s">
        <v>22487</v>
      </c>
      <c r="D1002" s="1"/>
      <c r="E1002" s="1"/>
      <c r="F1002" s="1" t="s">
        <v>1514</v>
      </c>
      <c r="G1002" s="1" t="s">
        <v>22207</v>
      </c>
      <c r="H1002" s="1">
        <v>51041</v>
      </c>
      <c r="I1002" s="1">
        <v>1002273</v>
      </c>
      <c r="J1002" s="1">
        <v>37.489044999999997</v>
      </c>
      <c r="K1002" s="1">
        <v>-77.665065999999996</v>
      </c>
      <c r="L1002" s="1"/>
      <c r="M1002" s="1" t="s">
        <v>1486</v>
      </c>
      <c r="N1002" s="1" t="s">
        <v>15119</v>
      </c>
      <c r="O1002" s="1">
        <v>2022</v>
      </c>
      <c r="P1002" s="1">
        <v>23114</v>
      </c>
      <c r="Q1002" s="1" t="s">
        <v>24888</v>
      </c>
      <c r="R1002" s="1"/>
      <c r="S1002" s="1" t="s">
        <v>24359</v>
      </c>
      <c r="T1002" s="1" t="s">
        <v>6826</v>
      </c>
      <c r="U1002" s="1"/>
      <c r="V1002" s="1" t="s">
        <v>24889</v>
      </c>
      <c r="W1002" s="1" t="s">
        <v>6826</v>
      </c>
    </row>
    <row r="1003" spans="1:23" x14ac:dyDescent="0.25">
      <c r="A1003" s="1">
        <v>1002352</v>
      </c>
      <c r="B1003" s="5" t="str">
        <f>VLOOKUP(H1003,'FIPS Basin X-walk'!$A$2:$F$3224,6,FALSE)</f>
        <v>Las Animas Arch</v>
      </c>
      <c r="C1003" s="1" t="s">
        <v>9130</v>
      </c>
      <c r="D1003" s="1"/>
      <c r="E1003" s="1"/>
      <c r="F1003" s="1" t="s">
        <v>9131</v>
      </c>
      <c r="G1003" s="1" t="s">
        <v>9132</v>
      </c>
      <c r="H1003" s="1">
        <v>8017</v>
      </c>
      <c r="I1003" s="1">
        <v>1002352</v>
      </c>
      <c r="J1003" s="1">
        <v>39.014999000000003</v>
      </c>
      <c r="K1003" s="1">
        <v>-102.413156</v>
      </c>
      <c r="L1003" s="1"/>
      <c r="M1003" s="1" t="s">
        <v>1507</v>
      </c>
      <c r="N1003" s="1" t="s">
        <v>9093</v>
      </c>
      <c r="O1003" s="1">
        <v>2022</v>
      </c>
      <c r="P1003" s="1">
        <v>80810</v>
      </c>
      <c r="Q1003" s="1" t="s">
        <v>9133</v>
      </c>
      <c r="R1003" s="1"/>
      <c r="S1003" s="1" t="s">
        <v>24387</v>
      </c>
      <c r="T1003" s="1" t="s">
        <v>6826</v>
      </c>
      <c r="U1003" s="1"/>
      <c r="V1003" s="1" t="s">
        <v>24906</v>
      </c>
      <c r="W1003" s="1" t="s">
        <v>6826</v>
      </c>
    </row>
    <row r="1004" spans="1:23" x14ac:dyDescent="0.25">
      <c r="A1004" s="1">
        <v>1007891</v>
      </c>
      <c r="B1004" s="5" t="str">
        <f>VLOOKUP(H1004,'FIPS Basin X-walk'!$A$2:$F$3224,6,FALSE)</f>
        <v>Black Warrior Basin</v>
      </c>
      <c r="C1004" s="1" t="s">
        <v>15194</v>
      </c>
      <c r="D1004" s="1"/>
      <c r="E1004" s="1"/>
      <c r="F1004" s="1" t="s">
        <v>15195</v>
      </c>
      <c r="G1004" s="1" t="s">
        <v>12041</v>
      </c>
      <c r="H1004" s="1">
        <v>28017</v>
      </c>
      <c r="I1004" s="1">
        <v>1007891</v>
      </c>
      <c r="J1004" s="1">
        <v>33.958500000000001</v>
      </c>
      <c r="K1004" s="1">
        <v>-88.992056000000005</v>
      </c>
      <c r="L1004" s="1"/>
      <c r="M1004" s="1" t="s">
        <v>1523</v>
      </c>
      <c r="N1004" s="1" t="s">
        <v>15181</v>
      </c>
      <c r="O1004" s="1">
        <v>2022</v>
      </c>
      <c r="P1004" s="1">
        <v>38851</v>
      </c>
      <c r="Q1004" s="1" t="s">
        <v>25922</v>
      </c>
      <c r="R1004" s="1"/>
      <c r="S1004" s="1" t="s">
        <v>24358</v>
      </c>
      <c r="T1004" s="1" t="s">
        <v>6826</v>
      </c>
      <c r="U1004" s="1"/>
      <c r="V1004" s="1" t="s">
        <v>6878</v>
      </c>
      <c r="W1004" s="1" t="s">
        <v>6828</v>
      </c>
    </row>
    <row r="1005" spans="1:23" x14ac:dyDescent="0.25">
      <c r="A1005" s="1">
        <v>1006141</v>
      </c>
      <c r="B1005" s="5" t="str">
        <f>VLOOKUP(H1005,'FIPS Basin X-walk'!$A$2:$F$3224,6,FALSE)</f>
        <v>Iowa Shelf</v>
      </c>
      <c r="C1005" s="1" t="s">
        <v>12039</v>
      </c>
      <c r="D1005" s="1"/>
      <c r="E1005" s="1"/>
      <c r="F1005" s="1" t="s">
        <v>12040</v>
      </c>
      <c r="G1005" s="1" t="s">
        <v>12041</v>
      </c>
      <c r="H1005" s="1">
        <v>19037</v>
      </c>
      <c r="I1005" s="1">
        <v>1006141</v>
      </c>
      <c r="J1005" s="1">
        <v>43.066800000000001</v>
      </c>
      <c r="K1005" s="1">
        <v>-92.157899999999998</v>
      </c>
      <c r="L1005" s="1"/>
      <c r="M1005" s="1" t="s">
        <v>1500</v>
      </c>
      <c r="N1005" s="1" t="s">
        <v>11970</v>
      </c>
      <c r="O1005" s="1">
        <v>2022</v>
      </c>
      <c r="P1005" s="1">
        <v>52154</v>
      </c>
      <c r="Q1005" s="1" t="s">
        <v>12042</v>
      </c>
      <c r="R1005" s="1"/>
      <c r="S1005" s="1" t="s">
        <v>24378</v>
      </c>
      <c r="T1005" s="1" t="s">
        <v>6826</v>
      </c>
      <c r="U1005" s="1"/>
      <c r="V1005" s="1" t="s">
        <v>12043</v>
      </c>
      <c r="W1005" s="1" t="s">
        <v>6826</v>
      </c>
    </row>
    <row r="1006" spans="1:23" x14ac:dyDescent="0.25">
      <c r="A1006" s="1">
        <v>1007006</v>
      </c>
      <c r="B1006" s="5" t="str">
        <f>VLOOKUP(H1006,'FIPS Basin X-walk'!$A$2:$F$3224,6,FALSE)</f>
        <v>Mid-Gulf Coast Basin</v>
      </c>
      <c r="C1006" s="1" t="s">
        <v>6879</v>
      </c>
      <c r="D1006" s="1"/>
      <c r="E1006" s="1"/>
      <c r="F1006" s="1" t="s">
        <v>6830</v>
      </c>
      <c r="G1006" s="1" t="s">
        <v>6880</v>
      </c>
      <c r="H1006" s="1">
        <v>1021</v>
      </c>
      <c r="I1006" s="1">
        <v>1007006</v>
      </c>
      <c r="J1006" s="1">
        <v>32.670780000000001</v>
      </c>
      <c r="K1006" s="1">
        <v>-86.718255999999997</v>
      </c>
      <c r="L1006" s="1"/>
      <c r="M1006" s="1" t="s">
        <v>1482</v>
      </c>
      <c r="N1006" s="1" t="s">
        <v>6824</v>
      </c>
      <c r="O1006" s="1">
        <v>2022</v>
      </c>
      <c r="P1006" s="1">
        <v>36006</v>
      </c>
      <c r="Q1006" s="1" t="s">
        <v>642</v>
      </c>
      <c r="R1006" s="1"/>
      <c r="S1006" s="1" t="s">
        <v>24435</v>
      </c>
      <c r="T1006" s="1" t="s">
        <v>6826</v>
      </c>
      <c r="U1006" s="1"/>
      <c r="V1006" s="1" t="s">
        <v>6881</v>
      </c>
      <c r="W1006" s="1" t="s">
        <v>6826</v>
      </c>
    </row>
    <row r="1007" spans="1:23" x14ac:dyDescent="0.25">
      <c r="A1007" s="1">
        <v>1000510</v>
      </c>
      <c r="B1007" s="5" t="str">
        <f>VLOOKUP(H1007,'FIPS Basin X-walk'!$A$2:$F$3224,6,FALSE)</f>
        <v>Wisconsin Arch</v>
      </c>
      <c r="C1007" s="1" t="s">
        <v>23024</v>
      </c>
      <c r="D1007" s="1"/>
      <c r="E1007" s="1"/>
      <c r="F1007" s="1" t="s">
        <v>23025</v>
      </c>
      <c r="G1007" s="1" t="s">
        <v>1775</v>
      </c>
      <c r="H1007" s="1">
        <v>55017</v>
      </c>
      <c r="I1007" s="1">
        <v>1000510</v>
      </c>
      <c r="J1007" s="1">
        <v>44.886400000000002</v>
      </c>
      <c r="K1007" s="1">
        <v>-91.515799999999999</v>
      </c>
      <c r="L1007" s="1"/>
      <c r="M1007" s="1" t="s">
        <v>1517</v>
      </c>
      <c r="N1007" s="1" t="s">
        <v>22991</v>
      </c>
      <c r="O1007" s="1">
        <v>2022</v>
      </c>
      <c r="P1007" s="1">
        <v>54701</v>
      </c>
      <c r="Q1007" s="1" t="s">
        <v>23026</v>
      </c>
      <c r="R1007" s="1"/>
      <c r="S1007" s="1" t="s">
        <v>24355</v>
      </c>
      <c r="T1007" s="1" t="s">
        <v>6826</v>
      </c>
      <c r="U1007" s="1"/>
      <c r="V1007" s="1" t="s">
        <v>9094</v>
      </c>
      <c r="W1007" s="1" t="s">
        <v>6828</v>
      </c>
    </row>
    <row r="1008" spans="1:23" x14ac:dyDescent="0.25">
      <c r="A1008" s="1">
        <v>1001169</v>
      </c>
      <c r="B1008" s="5" t="str">
        <f>VLOOKUP(H1008,'FIPS Basin X-walk'!$A$2:$F$3224,6,FALSE)</f>
        <v>Wisconsin Arch</v>
      </c>
      <c r="C1008" s="1" t="s">
        <v>24647</v>
      </c>
      <c r="D1008" s="1"/>
      <c r="E1008" s="1"/>
      <c r="F1008" s="1" t="s">
        <v>24648</v>
      </c>
      <c r="G1008" s="1" t="s">
        <v>1775</v>
      </c>
      <c r="H1008" s="1">
        <v>55017</v>
      </c>
      <c r="I1008" s="1">
        <v>1001169</v>
      </c>
      <c r="J1008" s="1">
        <v>44.901899999999998</v>
      </c>
      <c r="K1008" s="1">
        <v>-91.567800000000005</v>
      </c>
      <c r="L1008" s="1"/>
      <c r="M1008" s="1" t="s">
        <v>1517</v>
      </c>
      <c r="N1008" s="1" t="s">
        <v>22991</v>
      </c>
      <c r="O1008" s="1">
        <v>2022</v>
      </c>
      <c r="P1008" s="1">
        <v>54739</v>
      </c>
      <c r="Q1008" s="1" t="s">
        <v>24649</v>
      </c>
      <c r="R1008" s="1"/>
      <c r="S1008" s="1" t="s">
        <v>24355</v>
      </c>
      <c r="T1008" s="1" t="s">
        <v>6826</v>
      </c>
      <c r="U1008" s="1"/>
      <c r="V1008" s="1" t="s">
        <v>23020</v>
      </c>
      <c r="W1008" s="1" t="s">
        <v>6828</v>
      </c>
    </row>
    <row r="1009" spans="1:23" x14ac:dyDescent="0.25">
      <c r="A1009" s="1">
        <v>1007754</v>
      </c>
      <c r="B1009" s="5" t="str">
        <f>VLOOKUP(H1009,'FIPS Basin X-walk'!$A$2:$F$3224,6,FALSE)</f>
        <v>Michigan Basin</v>
      </c>
      <c r="C1009" s="1" t="s">
        <v>14277</v>
      </c>
      <c r="D1009" s="1"/>
      <c r="E1009" s="1"/>
      <c r="F1009" s="1" t="s">
        <v>14278</v>
      </c>
      <c r="G1009" s="1" t="s">
        <v>14279</v>
      </c>
      <c r="H1009" s="1">
        <v>26033</v>
      </c>
      <c r="I1009" s="1">
        <v>1007754</v>
      </c>
      <c r="J1009" s="1">
        <v>46.335799999999999</v>
      </c>
      <c r="K1009" s="1">
        <v>-84.444000000000003</v>
      </c>
      <c r="L1009" s="1"/>
      <c r="M1009" s="1" t="s">
        <v>1493</v>
      </c>
      <c r="N1009" s="1" t="s">
        <v>14185</v>
      </c>
      <c r="O1009" s="1">
        <v>2022</v>
      </c>
      <c r="P1009" s="1">
        <v>49724</v>
      </c>
      <c r="Q1009" s="1" t="s">
        <v>14280</v>
      </c>
      <c r="R1009" s="1"/>
      <c r="S1009" s="1" t="s">
        <v>24358</v>
      </c>
      <c r="T1009" s="1" t="s">
        <v>6826</v>
      </c>
      <c r="U1009" s="1"/>
      <c r="V1009" s="1" t="s">
        <v>7305</v>
      </c>
      <c r="W1009" s="1" t="s">
        <v>6826</v>
      </c>
    </row>
    <row r="1010" spans="1:23" x14ac:dyDescent="0.25">
      <c r="A1010" s="1">
        <v>1002173</v>
      </c>
      <c r="B1010" s="5" t="str">
        <f>VLOOKUP(H1010,'FIPS Basin X-walk'!$A$2:$F$3224,6,FALSE)</f>
        <v>Sioux Uplift</v>
      </c>
      <c r="C1010" s="1" t="s">
        <v>14823</v>
      </c>
      <c r="D1010" s="1"/>
      <c r="E1010" s="1"/>
      <c r="F1010" s="1" t="s">
        <v>14824</v>
      </c>
      <c r="G1010" s="1" t="s">
        <v>14279</v>
      </c>
      <c r="H1010" s="1">
        <v>27023</v>
      </c>
      <c r="I1010" s="1">
        <v>1002173</v>
      </c>
      <c r="J1010" s="1">
        <v>44.799900000000001</v>
      </c>
      <c r="K1010" s="1">
        <v>-95.486900000000006</v>
      </c>
      <c r="L1010" s="1"/>
      <c r="M1010" s="1" t="s">
        <v>1559</v>
      </c>
      <c r="N1010" s="1" t="s">
        <v>14790</v>
      </c>
      <c r="O1010" s="1">
        <v>2022</v>
      </c>
      <c r="P1010" s="1">
        <v>56241</v>
      </c>
      <c r="Q1010" s="1" t="s">
        <v>14825</v>
      </c>
      <c r="R1010" s="1"/>
      <c r="S1010" s="1" t="s">
        <v>24378</v>
      </c>
      <c r="T1010" s="1" t="s">
        <v>6826</v>
      </c>
      <c r="U1010" s="1"/>
      <c r="V1010" s="1" t="s">
        <v>14826</v>
      </c>
      <c r="W1010" s="1" t="s">
        <v>6826</v>
      </c>
    </row>
    <row r="1011" spans="1:23" x14ac:dyDescent="0.25">
      <c r="A1011" s="1">
        <v>1004761</v>
      </c>
      <c r="B1011" s="5" t="str">
        <f>VLOOKUP(H1011,'FIPS Basin X-walk'!$A$2:$F$3224,6,FALSE)</f>
        <v>Wisconsin Arch</v>
      </c>
      <c r="C1011" s="1" t="s">
        <v>23027</v>
      </c>
      <c r="D1011" s="1"/>
      <c r="E1011" s="1"/>
      <c r="F1011" s="1" t="s">
        <v>16964</v>
      </c>
      <c r="G1011" s="1" t="s">
        <v>14279</v>
      </c>
      <c r="H1011" s="1">
        <v>55017</v>
      </c>
      <c r="I1011" s="1">
        <v>1004761</v>
      </c>
      <c r="J1011" s="1">
        <v>44.9589</v>
      </c>
      <c r="K1011" s="1">
        <v>-90.960800000000006</v>
      </c>
      <c r="L1011" s="1"/>
      <c r="M1011" s="1" t="s">
        <v>1517</v>
      </c>
      <c r="N1011" s="1" t="s">
        <v>22991</v>
      </c>
      <c r="O1011" s="1">
        <v>2022</v>
      </c>
      <c r="P1011" s="1">
        <v>54768</v>
      </c>
      <c r="Q1011" s="1" t="s">
        <v>23028</v>
      </c>
      <c r="R1011" s="1"/>
      <c r="S1011" s="1" t="s">
        <v>24378</v>
      </c>
      <c r="T1011" s="1" t="s">
        <v>6826</v>
      </c>
      <c r="U1011" s="1"/>
      <c r="V1011" s="1" t="s">
        <v>23029</v>
      </c>
      <c r="W1011" s="1" t="s">
        <v>6826</v>
      </c>
    </row>
    <row r="1012" spans="1:23" x14ac:dyDescent="0.25">
      <c r="A1012" s="1">
        <v>1002803</v>
      </c>
      <c r="B1012" s="5" t="str">
        <f>VLOOKUP(H1012,'FIPS Basin X-walk'!$A$2:$F$3224,6,FALSE)</f>
        <v>New England Province</v>
      </c>
      <c r="C1012" s="1" t="s">
        <v>22115</v>
      </c>
      <c r="D1012" s="1"/>
      <c r="E1012" s="1"/>
      <c r="F1012" s="1" t="s">
        <v>1693</v>
      </c>
      <c r="G1012" s="1" t="s">
        <v>22109</v>
      </c>
      <c r="H1012" s="1">
        <v>50007</v>
      </c>
      <c r="I1012" s="1">
        <v>1002803</v>
      </c>
      <c r="J1012" s="1">
        <v>44.474319999999999</v>
      </c>
      <c r="K1012" s="1">
        <v>-73.190610000000007</v>
      </c>
      <c r="L1012" s="1"/>
      <c r="M1012" s="1" t="s">
        <v>1884</v>
      </c>
      <c r="N1012" s="1" t="s">
        <v>22110</v>
      </c>
      <c r="O1012" s="1">
        <v>2022</v>
      </c>
      <c r="P1012" s="1">
        <v>5405</v>
      </c>
      <c r="Q1012" s="1" t="s">
        <v>22116</v>
      </c>
      <c r="R1012" s="1"/>
      <c r="S1012" s="1" t="s">
        <v>24379</v>
      </c>
      <c r="T1012" s="1" t="s">
        <v>6826</v>
      </c>
      <c r="U1012" s="1"/>
      <c r="V1012" s="1" t="s">
        <v>22117</v>
      </c>
      <c r="W1012" s="1" t="s">
        <v>6826</v>
      </c>
    </row>
    <row r="1013" spans="1:23" x14ac:dyDescent="0.25">
      <c r="A1013" s="1">
        <v>1003726</v>
      </c>
      <c r="B1013" s="5" t="str">
        <f>VLOOKUP(H1013,'FIPS Basin X-walk'!$A$2:$F$3224,6,FALSE)</f>
        <v>New England Province</v>
      </c>
      <c r="C1013" s="1" t="s">
        <v>22112</v>
      </c>
      <c r="D1013" s="1"/>
      <c r="E1013" s="1"/>
      <c r="F1013" s="1" t="s">
        <v>22113</v>
      </c>
      <c r="G1013" s="1" t="s">
        <v>22109</v>
      </c>
      <c r="H1013" s="1">
        <v>50007</v>
      </c>
      <c r="I1013" s="1">
        <v>1003726</v>
      </c>
      <c r="J1013" s="1">
        <v>44.481059999999999</v>
      </c>
      <c r="K1013" s="1">
        <v>-73.106911999999994</v>
      </c>
      <c r="L1013" s="1"/>
      <c r="M1013" s="1" t="s">
        <v>1884</v>
      </c>
      <c r="N1013" s="1" t="s">
        <v>22110</v>
      </c>
      <c r="O1013" s="1">
        <v>2022</v>
      </c>
      <c r="P1013" s="1">
        <v>5452</v>
      </c>
      <c r="Q1013" s="1" t="s">
        <v>22114</v>
      </c>
      <c r="R1013" s="1"/>
      <c r="S1013" s="1" t="s">
        <v>24486</v>
      </c>
      <c r="T1013" s="1" t="s">
        <v>6826</v>
      </c>
      <c r="U1013" s="1"/>
      <c r="V1013" s="1" t="s">
        <v>16728</v>
      </c>
      <c r="W1013" s="1" t="s">
        <v>6826</v>
      </c>
    </row>
    <row r="1014" spans="1:23" x14ac:dyDescent="0.25">
      <c r="A1014" s="1">
        <v>1003922</v>
      </c>
      <c r="B1014" s="5" t="str">
        <f>VLOOKUP(H1014,'FIPS Basin X-walk'!$A$2:$F$3224,6,FALSE)</f>
        <v>New England Province</v>
      </c>
      <c r="C1014" s="1" t="s">
        <v>22107</v>
      </c>
      <c r="D1014" s="1"/>
      <c r="E1014" s="1"/>
      <c r="F1014" s="1" t="s">
        <v>22108</v>
      </c>
      <c r="G1014" s="1" t="s">
        <v>22109</v>
      </c>
      <c r="H1014" s="1">
        <v>50007</v>
      </c>
      <c r="I1014" s="1">
        <v>1003922</v>
      </c>
      <c r="J1014" s="1">
        <v>44.449348999999998</v>
      </c>
      <c r="K1014" s="1">
        <v>-73.160781</v>
      </c>
      <c r="L1014" s="1"/>
      <c r="M1014" s="1" t="s">
        <v>1884</v>
      </c>
      <c r="N1014" s="1" t="s">
        <v>22110</v>
      </c>
      <c r="O1014" s="1">
        <v>2022</v>
      </c>
      <c r="P1014" s="1">
        <v>5403</v>
      </c>
      <c r="Q1014" s="1" t="s">
        <v>25191</v>
      </c>
      <c r="R1014" s="1"/>
      <c r="S1014" s="1" t="s">
        <v>24359</v>
      </c>
      <c r="T1014" s="1" t="s">
        <v>6826</v>
      </c>
      <c r="U1014" s="1"/>
      <c r="V1014" s="1" t="s">
        <v>22111</v>
      </c>
      <c r="W1014" s="1" t="s">
        <v>6826</v>
      </c>
    </row>
    <row r="1015" spans="1:23" x14ac:dyDescent="0.25">
      <c r="A1015" s="1">
        <v>1000125</v>
      </c>
      <c r="B1015" s="5" t="str">
        <f>VLOOKUP(H1015,'FIPS Basin X-walk'!$A$2:$F$3224,6,FALSE)</f>
        <v>Black Warrior Basin</v>
      </c>
      <c r="C1015" s="1" t="s">
        <v>15202</v>
      </c>
      <c r="D1015" s="1"/>
      <c r="E1015" s="1"/>
      <c r="F1015" s="1" t="s">
        <v>15203</v>
      </c>
      <c r="G1015" s="1" t="s">
        <v>1779</v>
      </c>
      <c r="H1015" s="1">
        <v>28019</v>
      </c>
      <c r="I1015" s="1">
        <v>1000125</v>
      </c>
      <c r="J1015" s="1">
        <v>33.380000000000003</v>
      </c>
      <c r="K1015" s="1">
        <v>-89.209100000000007</v>
      </c>
      <c r="L1015" s="1"/>
      <c r="M1015" s="1" t="s">
        <v>1523</v>
      </c>
      <c r="N1015" s="1" t="s">
        <v>15181</v>
      </c>
      <c r="O1015" s="1">
        <v>2022</v>
      </c>
      <c r="P1015" s="1">
        <v>39735</v>
      </c>
      <c r="Q1015" s="1" t="s">
        <v>15204</v>
      </c>
      <c r="R1015" s="1"/>
      <c r="S1015" s="1" t="s">
        <v>24355</v>
      </c>
      <c r="T1015" s="1" t="s">
        <v>6826</v>
      </c>
      <c r="U1015" s="1"/>
      <c r="V1015" s="1" t="s">
        <v>24409</v>
      </c>
      <c r="W1015" s="1" t="s">
        <v>6828</v>
      </c>
    </row>
    <row r="1016" spans="1:23" x14ac:dyDescent="0.25">
      <c r="A1016" s="1">
        <v>1006935</v>
      </c>
      <c r="B1016" s="5" t="str">
        <f>VLOOKUP(H1016,'FIPS Basin X-walk'!$A$2:$F$3224,6,FALSE)</f>
        <v>Black Warrior Basin</v>
      </c>
      <c r="C1016" s="1" t="s">
        <v>15199</v>
      </c>
      <c r="D1016" s="1"/>
      <c r="E1016" s="1" t="s">
        <v>6828</v>
      </c>
      <c r="F1016" s="1" t="s">
        <v>15200</v>
      </c>
      <c r="G1016" s="1" t="s">
        <v>1779</v>
      </c>
      <c r="H1016" s="1">
        <v>28019</v>
      </c>
      <c r="I1016" s="1">
        <v>1006935</v>
      </c>
      <c r="J1016" s="1">
        <v>33.376100000000001</v>
      </c>
      <c r="K1016" s="1">
        <v>-89.218299999999999</v>
      </c>
      <c r="L1016" s="1"/>
      <c r="M1016" s="1" t="s">
        <v>1523</v>
      </c>
      <c r="N1016" s="1" t="s">
        <v>15181</v>
      </c>
      <c r="O1016" s="1">
        <v>2022</v>
      </c>
      <c r="P1016" s="1">
        <v>39735</v>
      </c>
      <c r="Q1016" s="1" t="s">
        <v>15201</v>
      </c>
      <c r="R1016" s="1"/>
      <c r="S1016" s="1" t="s">
        <v>24355</v>
      </c>
      <c r="T1016" s="1" t="s">
        <v>6826</v>
      </c>
      <c r="U1016" s="1"/>
      <c r="V1016" s="1" t="s">
        <v>6827</v>
      </c>
      <c r="W1016" s="1" t="s">
        <v>6828</v>
      </c>
    </row>
    <row r="1017" spans="1:23" x14ac:dyDescent="0.25">
      <c r="A1017" s="1">
        <v>1001064</v>
      </c>
      <c r="B1017" s="5" t="str">
        <f>VLOOKUP(H1017,'FIPS Basin X-walk'!$A$2:$F$3224,6,FALSE)</f>
        <v>Ouachita Folded Belt</v>
      </c>
      <c r="C1017" s="1" t="s">
        <v>18368</v>
      </c>
      <c r="D1017" s="1"/>
      <c r="E1017" s="1" t="s">
        <v>6828</v>
      </c>
      <c r="F1017" s="1" t="s">
        <v>18369</v>
      </c>
      <c r="G1017" s="1" t="s">
        <v>1779</v>
      </c>
      <c r="H1017" s="1">
        <v>40023</v>
      </c>
      <c r="I1017" s="1">
        <v>1001064</v>
      </c>
      <c r="J1017" s="1">
        <v>34.015799999999999</v>
      </c>
      <c r="K1017" s="1">
        <v>-95.320599999999999</v>
      </c>
      <c r="L1017" s="1"/>
      <c r="M1017" s="1" t="s">
        <v>1495</v>
      </c>
      <c r="N1017" s="1" t="s">
        <v>9115</v>
      </c>
      <c r="O1017" s="1">
        <v>2022</v>
      </c>
      <c r="P1017" s="1">
        <v>74735</v>
      </c>
      <c r="Q1017" s="1" t="s">
        <v>18370</v>
      </c>
      <c r="R1017" s="1"/>
      <c r="S1017" s="1" t="s">
        <v>24355</v>
      </c>
      <c r="T1017" s="1" t="s">
        <v>6826</v>
      </c>
      <c r="U1017" s="1"/>
      <c r="V1017" s="1" t="s">
        <v>16517</v>
      </c>
      <c r="W1017" s="1" t="s">
        <v>6828</v>
      </c>
    </row>
    <row r="1018" spans="1:23" x14ac:dyDescent="0.25">
      <c r="A1018" s="1">
        <v>1000171</v>
      </c>
      <c r="B1018" s="5" t="str">
        <f>VLOOKUP(H1018,'FIPS Basin X-walk'!$A$2:$F$3224,6,FALSE)</f>
        <v>Black Warrior Basin</v>
      </c>
      <c r="C1018" s="1" t="s">
        <v>15196</v>
      </c>
      <c r="D1018" s="1"/>
      <c r="E1018" s="1"/>
      <c r="F1018" s="1" t="s">
        <v>15197</v>
      </c>
      <c r="G1018" s="1" t="s">
        <v>1779</v>
      </c>
      <c r="H1018" s="1">
        <v>28019</v>
      </c>
      <c r="I1018" s="1">
        <v>1000171</v>
      </c>
      <c r="J1018" s="1">
        <v>33.2881</v>
      </c>
      <c r="K1018" s="1">
        <v>-89.420100000000005</v>
      </c>
      <c r="L1018" s="1"/>
      <c r="M1018" s="1" t="s">
        <v>1523</v>
      </c>
      <c r="N1018" s="1" t="s">
        <v>15181</v>
      </c>
      <c r="O1018" s="1">
        <v>2022</v>
      </c>
      <c r="P1018" s="1">
        <v>39745</v>
      </c>
      <c r="Q1018" s="1" t="s">
        <v>15198</v>
      </c>
      <c r="R1018" s="1"/>
      <c r="S1018" s="1" t="s">
        <v>24355</v>
      </c>
      <c r="T1018" s="1" t="s">
        <v>6826</v>
      </c>
      <c r="U1018" s="1"/>
      <c r="V1018" s="1" t="s">
        <v>7837</v>
      </c>
      <c r="W1018" s="1" t="s">
        <v>6828</v>
      </c>
    </row>
    <row r="1019" spans="1:23" x14ac:dyDescent="0.25">
      <c r="A1019" s="1">
        <v>1013329</v>
      </c>
      <c r="B1019" s="5" t="str">
        <f>VLOOKUP(H1019,'FIPS Basin X-walk'!$A$2:$F$3224,6,FALSE)</f>
        <v>Mid-Gulf Coast Basin</v>
      </c>
      <c r="C1019" s="1" t="s">
        <v>6890</v>
      </c>
      <c r="D1019" s="1"/>
      <c r="E1019" s="1"/>
      <c r="F1019" s="1" t="s">
        <v>6891</v>
      </c>
      <c r="G1019" s="1" t="s">
        <v>6883</v>
      </c>
      <c r="H1019" s="1">
        <v>1023</v>
      </c>
      <c r="I1019" s="1">
        <v>1013329</v>
      </c>
      <c r="J1019" s="1">
        <v>32.050550999999999</v>
      </c>
      <c r="K1019" s="1">
        <v>-88.381960000000007</v>
      </c>
      <c r="L1019" s="1"/>
      <c r="M1019" s="1" t="s">
        <v>1482</v>
      </c>
      <c r="N1019" s="1" t="s">
        <v>6824</v>
      </c>
      <c r="O1019" s="1">
        <v>2022</v>
      </c>
      <c r="P1019" s="1">
        <v>36904</v>
      </c>
      <c r="Q1019" s="1" t="s">
        <v>368</v>
      </c>
      <c r="R1019" s="1"/>
      <c r="S1019" s="1" t="s">
        <v>24435</v>
      </c>
      <c r="T1019" s="1" t="s">
        <v>6826</v>
      </c>
      <c r="U1019" s="1"/>
      <c r="V1019" s="1" t="s">
        <v>6881</v>
      </c>
      <c r="W1019" s="1" t="s">
        <v>6826</v>
      </c>
    </row>
    <row r="1020" spans="1:23" x14ac:dyDescent="0.25">
      <c r="A1020" s="1">
        <v>1009152</v>
      </c>
      <c r="B1020" s="5" t="str">
        <f>VLOOKUP(H1020,'FIPS Basin X-walk'!$A$2:$F$3224,6,FALSE)</f>
        <v>Mid-Gulf Coast Basin</v>
      </c>
      <c r="C1020" s="1" t="s">
        <v>6885</v>
      </c>
      <c r="D1020" s="1"/>
      <c r="E1020" s="1"/>
      <c r="F1020" s="1" t="s">
        <v>1664</v>
      </c>
      <c r="G1020" s="1" t="s">
        <v>6883</v>
      </c>
      <c r="H1020" s="1">
        <v>1023</v>
      </c>
      <c r="I1020" s="1">
        <v>1009152</v>
      </c>
      <c r="J1020" s="1">
        <v>32.060819000000002</v>
      </c>
      <c r="K1020" s="1">
        <v>-88.364159999999998</v>
      </c>
      <c r="L1020" s="1"/>
      <c r="M1020" s="1" t="s">
        <v>1482</v>
      </c>
      <c r="N1020" s="1" t="s">
        <v>6824</v>
      </c>
      <c r="O1020" s="1">
        <v>2022</v>
      </c>
      <c r="P1020" s="1">
        <v>36904</v>
      </c>
      <c r="Q1020" s="1" t="s">
        <v>305</v>
      </c>
      <c r="R1020" s="1"/>
      <c r="S1020" s="1" t="s">
        <v>24435</v>
      </c>
      <c r="T1020" s="1" t="s">
        <v>6826</v>
      </c>
      <c r="U1020" s="1"/>
      <c r="V1020" s="1" t="s">
        <v>6881</v>
      </c>
      <c r="W1020" s="1" t="s">
        <v>6826</v>
      </c>
    </row>
    <row r="1021" spans="1:23" x14ac:dyDescent="0.25">
      <c r="A1021" s="1">
        <v>1006962</v>
      </c>
      <c r="B1021" s="5" t="str">
        <f>VLOOKUP(H1021,'FIPS Basin X-walk'!$A$2:$F$3224,6,FALSE)</f>
        <v>Mid-Gulf Coast Basin</v>
      </c>
      <c r="C1021" s="1" t="s">
        <v>6886</v>
      </c>
      <c r="D1021" s="1"/>
      <c r="E1021" s="1"/>
      <c r="F1021" s="1" t="s">
        <v>6887</v>
      </c>
      <c r="G1021" s="1" t="s">
        <v>6883</v>
      </c>
      <c r="H1021" s="1">
        <v>1023</v>
      </c>
      <c r="I1021" s="1">
        <v>1006962</v>
      </c>
      <c r="J1021" s="1">
        <v>32.215009999999999</v>
      </c>
      <c r="K1021" s="1">
        <v>-88.008364999999998</v>
      </c>
      <c r="L1021" s="1"/>
      <c r="M1021" s="1" t="s">
        <v>1482</v>
      </c>
      <c r="N1021" s="1" t="s">
        <v>6824</v>
      </c>
      <c r="O1021" s="1">
        <v>2022</v>
      </c>
      <c r="P1021" s="1">
        <v>36916</v>
      </c>
      <c r="Q1021" s="1" t="s">
        <v>25792</v>
      </c>
      <c r="R1021" s="1"/>
      <c r="S1021" s="1" t="s">
        <v>24436</v>
      </c>
      <c r="T1021" s="1" t="s">
        <v>6826</v>
      </c>
      <c r="U1021" s="1"/>
      <c r="V1021" s="1" t="s">
        <v>6889</v>
      </c>
      <c r="W1021" s="1" t="s">
        <v>6828</v>
      </c>
    </row>
    <row r="1022" spans="1:23" x14ac:dyDescent="0.25">
      <c r="A1022" s="1">
        <v>1008370</v>
      </c>
      <c r="B1022" s="5" t="str">
        <f>VLOOKUP(H1022,'FIPS Basin X-walk'!$A$2:$F$3224,6,FALSE)</f>
        <v>Mid-Gulf Coast Basin</v>
      </c>
      <c r="C1022" s="1" t="s">
        <v>6882</v>
      </c>
      <c r="D1022" s="1"/>
      <c r="E1022" s="1"/>
      <c r="F1022" s="1" t="s">
        <v>1680</v>
      </c>
      <c r="G1022" s="1" t="s">
        <v>6883</v>
      </c>
      <c r="H1022" s="1">
        <v>1023</v>
      </c>
      <c r="I1022" s="1">
        <v>1008370</v>
      </c>
      <c r="J1022" s="1">
        <v>32.315849999999998</v>
      </c>
      <c r="K1022" s="1">
        <v>-88.182789999999997</v>
      </c>
      <c r="L1022" s="1"/>
      <c r="M1022" s="1" t="s">
        <v>1482</v>
      </c>
      <c r="N1022" s="1" t="s">
        <v>6824</v>
      </c>
      <c r="O1022" s="1">
        <v>2022</v>
      </c>
      <c r="P1022" s="1">
        <v>36922</v>
      </c>
      <c r="Q1022" s="1" t="s">
        <v>24079</v>
      </c>
      <c r="R1022" s="1"/>
      <c r="S1022" s="1" t="s">
        <v>24435</v>
      </c>
      <c r="T1022" s="1" t="s">
        <v>6826</v>
      </c>
      <c r="U1022" s="1"/>
      <c r="V1022" s="1" t="s">
        <v>6884</v>
      </c>
      <c r="W1022" s="1" t="s">
        <v>6826</v>
      </c>
    </row>
    <row r="1023" spans="1:23" x14ac:dyDescent="0.25">
      <c r="A1023" s="1">
        <v>1001520</v>
      </c>
      <c r="B1023" s="5" t="str">
        <f>VLOOKUP(H1023,'FIPS Basin X-walk'!$A$2:$F$3224,6,FALSE)</f>
        <v>Illinois Basin</v>
      </c>
      <c r="C1023" s="1" t="s">
        <v>10836</v>
      </c>
      <c r="D1023" s="1"/>
      <c r="E1023" s="1" t="s">
        <v>6828</v>
      </c>
      <c r="F1023" s="1" t="s">
        <v>10837</v>
      </c>
      <c r="G1023" s="1" t="s">
        <v>2172</v>
      </c>
      <c r="H1023" s="1">
        <v>17021</v>
      </c>
      <c r="I1023" s="1">
        <v>1001520</v>
      </c>
      <c r="J1023" s="1">
        <v>39.590600000000002</v>
      </c>
      <c r="K1023" s="1">
        <v>-89.496399999999994</v>
      </c>
      <c r="L1023" s="1"/>
      <c r="M1023" s="1" t="s">
        <v>1488</v>
      </c>
      <c r="N1023" s="1" t="s">
        <v>10805</v>
      </c>
      <c r="O1023" s="1">
        <v>2022</v>
      </c>
      <c r="P1023" s="1">
        <v>62540</v>
      </c>
      <c r="Q1023" s="1" t="s">
        <v>24714</v>
      </c>
      <c r="R1023" s="1"/>
      <c r="S1023" s="1" t="s">
        <v>24355</v>
      </c>
      <c r="T1023" s="1" t="s">
        <v>6826</v>
      </c>
      <c r="U1023" s="1"/>
      <c r="V1023" s="1" t="s">
        <v>8562</v>
      </c>
      <c r="W1023" s="1" t="s">
        <v>6828</v>
      </c>
    </row>
    <row r="1024" spans="1:23" x14ac:dyDescent="0.25">
      <c r="A1024" s="1">
        <v>1004282</v>
      </c>
      <c r="B1024" s="5" t="str">
        <f>VLOOKUP(H1024,'FIPS Basin X-walk'!$A$2:$F$3224,6,FALSE)</f>
        <v>Illinois Basin</v>
      </c>
      <c r="C1024" s="1" t="s">
        <v>25277</v>
      </c>
      <c r="D1024" s="1"/>
      <c r="E1024" s="1"/>
      <c r="F1024" s="1" t="s">
        <v>12743</v>
      </c>
      <c r="G1024" s="1" t="s">
        <v>10829</v>
      </c>
      <c r="H1024" s="1">
        <v>21047</v>
      </c>
      <c r="I1024" s="1">
        <v>1004282</v>
      </c>
      <c r="J1024" s="1">
        <v>36.615448000000001</v>
      </c>
      <c r="K1024" s="1">
        <v>-87.490109000000004</v>
      </c>
      <c r="L1024" s="1"/>
      <c r="M1024" s="1" t="s">
        <v>1497</v>
      </c>
      <c r="N1024" s="1" t="s">
        <v>12675</v>
      </c>
      <c r="O1024" s="1">
        <v>2022</v>
      </c>
      <c r="P1024" s="1">
        <v>42223</v>
      </c>
      <c r="Q1024" s="1" t="s">
        <v>12744</v>
      </c>
      <c r="R1024" s="1"/>
      <c r="S1024" s="1" t="s">
        <v>24464</v>
      </c>
      <c r="T1024" s="1" t="s">
        <v>6826</v>
      </c>
      <c r="U1024" s="1"/>
      <c r="V1024" s="1" t="s">
        <v>24409</v>
      </c>
      <c r="W1024" s="1" t="s">
        <v>6826</v>
      </c>
    </row>
    <row r="1025" spans="1:23" x14ac:dyDescent="0.25">
      <c r="A1025" s="1">
        <v>1005115</v>
      </c>
      <c r="B1025" s="5" t="str">
        <f>VLOOKUP(H1025,'FIPS Basin X-walk'!$A$2:$F$3224,6,FALSE)</f>
        <v>Illinois Basin</v>
      </c>
      <c r="C1025" s="1" t="s">
        <v>12739</v>
      </c>
      <c r="D1025" s="1"/>
      <c r="E1025" s="1"/>
      <c r="F1025" s="1" t="s">
        <v>12740</v>
      </c>
      <c r="G1025" s="1" t="s">
        <v>10829</v>
      </c>
      <c r="H1025" s="1">
        <v>21047</v>
      </c>
      <c r="I1025" s="1">
        <v>1005115</v>
      </c>
      <c r="J1025" s="1">
        <v>36.813420000000001</v>
      </c>
      <c r="K1025" s="1">
        <v>-87.410089999999997</v>
      </c>
      <c r="L1025" s="1"/>
      <c r="M1025" s="1" t="s">
        <v>1497</v>
      </c>
      <c r="N1025" s="1" t="s">
        <v>12675</v>
      </c>
      <c r="O1025" s="1">
        <v>2022</v>
      </c>
      <c r="P1025" s="1">
        <v>42240</v>
      </c>
      <c r="Q1025" s="1" t="s">
        <v>12741</v>
      </c>
      <c r="R1025" s="1"/>
      <c r="S1025" s="1" t="s">
        <v>24378</v>
      </c>
      <c r="T1025" s="1" t="s">
        <v>6826</v>
      </c>
      <c r="U1025" s="1"/>
      <c r="V1025" s="1" t="s">
        <v>12742</v>
      </c>
      <c r="W1025" s="1" t="s">
        <v>6826</v>
      </c>
    </row>
    <row r="1026" spans="1:23" x14ac:dyDescent="0.25">
      <c r="A1026" s="1">
        <v>1006251</v>
      </c>
      <c r="B1026" s="5" t="str">
        <f>VLOOKUP(H1026,'FIPS Basin X-walk'!$A$2:$F$3224,6,FALSE)</f>
        <v>Illinois Basin</v>
      </c>
      <c r="C1026" s="1" t="s">
        <v>10833</v>
      </c>
      <c r="D1026" s="1"/>
      <c r="E1026" s="1"/>
      <c r="F1026" s="1" t="s">
        <v>10834</v>
      </c>
      <c r="G1026" s="1" t="s">
        <v>10829</v>
      </c>
      <c r="H1026" s="1">
        <v>17021</v>
      </c>
      <c r="I1026" s="1">
        <v>1006251</v>
      </c>
      <c r="J1026" s="1">
        <v>39.56</v>
      </c>
      <c r="K1026" s="1">
        <v>-89.372500000000002</v>
      </c>
      <c r="L1026" s="1"/>
      <c r="M1026" s="1" t="s">
        <v>1488</v>
      </c>
      <c r="N1026" s="1" t="s">
        <v>10805</v>
      </c>
      <c r="O1026" s="1">
        <v>2022</v>
      </c>
      <c r="P1026" s="1">
        <v>62568</v>
      </c>
      <c r="Q1026" s="1" t="s">
        <v>10835</v>
      </c>
      <c r="R1026" s="1"/>
      <c r="S1026" s="1" t="s">
        <v>24358</v>
      </c>
      <c r="T1026" s="1" t="s">
        <v>6826</v>
      </c>
      <c r="U1026" s="1"/>
      <c r="V1026" s="1" t="s">
        <v>6878</v>
      </c>
      <c r="W1026" s="1" t="s">
        <v>6828</v>
      </c>
    </row>
    <row r="1027" spans="1:23" x14ac:dyDescent="0.25">
      <c r="A1027" s="1">
        <v>1011038</v>
      </c>
      <c r="B1027" s="5" t="str">
        <f>VLOOKUP(H1027,'FIPS Basin X-walk'!$A$2:$F$3224,6,FALSE)</f>
        <v>Illinois Basin</v>
      </c>
      <c r="C1027" s="1" t="s">
        <v>10830</v>
      </c>
      <c r="D1027" s="1"/>
      <c r="E1027" s="1"/>
      <c r="F1027" s="1" t="s">
        <v>10831</v>
      </c>
      <c r="G1027" s="1" t="s">
        <v>10829</v>
      </c>
      <c r="H1027" s="1">
        <v>17021</v>
      </c>
      <c r="I1027" s="1">
        <v>1011038</v>
      </c>
      <c r="J1027" s="1">
        <v>39.555349999999997</v>
      </c>
      <c r="K1027" s="1">
        <v>-89.280649999999994</v>
      </c>
      <c r="L1027" s="1"/>
      <c r="M1027" s="1" t="s">
        <v>1488</v>
      </c>
      <c r="N1027" s="1" t="s">
        <v>10805</v>
      </c>
      <c r="O1027" s="1">
        <v>2022</v>
      </c>
      <c r="P1027" s="1">
        <v>62568</v>
      </c>
      <c r="Q1027" s="1" t="s">
        <v>26313</v>
      </c>
      <c r="R1027" s="1"/>
      <c r="S1027" s="1" t="s">
        <v>24431</v>
      </c>
      <c r="T1027" s="1" t="s">
        <v>6826</v>
      </c>
      <c r="U1027" s="1"/>
      <c r="V1027" s="1" t="s">
        <v>10832</v>
      </c>
      <c r="W1027" s="1" t="s">
        <v>6826</v>
      </c>
    </row>
    <row r="1028" spans="1:23" x14ac:dyDescent="0.25">
      <c r="A1028" s="1">
        <v>1005687</v>
      </c>
      <c r="B1028" s="5" t="str">
        <f>VLOOKUP(H1028,'FIPS Basin X-walk'!$A$2:$F$3224,6,FALSE)</f>
        <v>San Juan Basin</v>
      </c>
      <c r="C1028" s="1" t="s">
        <v>25570</v>
      </c>
      <c r="D1028" s="1"/>
      <c r="E1028" s="1"/>
      <c r="F1028" s="1" t="s">
        <v>25571</v>
      </c>
      <c r="G1028" s="1" t="s">
        <v>25572</v>
      </c>
      <c r="H1028" s="1">
        <v>35006</v>
      </c>
      <c r="I1028" s="1">
        <v>1005687</v>
      </c>
      <c r="J1028" s="1">
        <v>35.005960000000002</v>
      </c>
      <c r="K1028" s="1">
        <v>-107.24127</v>
      </c>
      <c r="L1028" s="1"/>
      <c r="M1028" s="1" t="s">
        <v>1537</v>
      </c>
      <c r="N1028" s="1" t="s">
        <v>8097</v>
      </c>
      <c r="O1028" s="1">
        <v>2022</v>
      </c>
      <c r="P1028" s="1">
        <v>87026</v>
      </c>
      <c r="Q1028" s="1" t="s">
        <v>24057</v>
      </c>
      <c r="R1028" s="1"/>
      <c r="S1028" s="1" t="s">
        <v>24435</v>
      </c>
      <c r="T1028" s="1" t="s">
        <v>6826</v>
      </c>
      <c r="U1028" s="1"/>
      <c r="V1028" s="1" t="s">
        <v>7521</v>
      </c>
      <c r="W1028" s="1" t="s">
        <v>6826</v>
      </c>
    </row>
    <row r="1029" spans="1:23" x14ac:dyDescent="0.25">
      <c r="A1029" s="1">
        <v>1001487</v>
      </c>
      <c r="B1029" s="5" t="str">
        <f>VLOOKUP(H1029,'FIPS Basin X-walk'!$A$2:$F$3224,6,FALSE)</f>
        <v>Florida Platform</v>
      </c>
      <c r="C1029" s="1" t="s">
        <v>9677</v>
      </c>
      <c r="D1029" s="1"/>
      <c r="E1029" s="1" t="s">
        <v>6828</v>
      </c>
      <c r="F1029" s="1" t="s">
        <v>9678</v>
      </c>
      <c r="G1029" s="1" t="s">
        <v>1864</v>
      </c>
      <c r="H1029" s="1">
        <v>12017</v>
      </c>
      <c r="I1029" s="1">
        <v>1001487</v>
      </c>
      <c r="J1029" s="1">
        <v>28.959399999999999</v>
      </c>
      <c r="K1029" s="1">
        <v>-82.700299999999999</v>
      </c>
      <c r="L1029" s="1"/>
      <c r="M1029" s="1" t="s">
        <v>1506</v>
      </c>
      <c r="N1029" s="1" t="s">
        <v>9619</v>
      </c>
      <c r="O1029" s="1">
        <v>2022</v>
      </c>
      <c r="P1029" s="1">
        <v>34428</v>
      </c>
      <c r="Q1029" s="1" t="s">
        <v>9679</v>
      </c>
      <c r="R1029" s="1"/>
      <c r="S1029" s="1" t="s">
        <v>24355</v>
      </c>
      <c r="T1029" s="1" t="s">
        <v>6826</v>
      </c>
      <c r="U1029" s="1"/>
      <c r="V1029" s="1" t="s">
        <v>9621</v>
      </c>
      <c r="W1029" s="1" t="s">
        <v>6828</v>
      </c>
    </row>
    <row r="1030" spans="1:23" x14ac:dyDescent="0.25">
      <c r="A1030" s="1">
        <v>1002825</v>
      </c>
      <c r="B1030" s="5" t="str">
        <f>VLOOKUP(H1030,'FIPS Basin X-walk'!$A$2:$F$3224,6,FALSE)</f>
        <v>Florida Platform</v>
      </c>
      <c r="C1030" s="1" t="s">
        <v>9671</v>
      </c>
      <c r="D1030" s="1"/>
      <c r="E1030" s="1"/>
      <c r="F1030" s="1" t="s">
        <v>9672</v>
      </c>
      <c r="G1030" s="1" t="s">
        <v>9673</v>
      </c>
      <c r="H1030" s="1">
        <v>12017</v>
      </c>
      <c r="I1030" s="1">
        <v>1002825</v>
      </c>
      <c r="J1030" s="1">
        <v>28.866033000000002</v>
      </c>
      <c r="K1030" s="1">
        <v>-82.502645999999999</v>
      </c>
      <c r="L1030" s="1"/>
      <c r="M1030" s="1" t="s">
        <v>1506</v>
      </c>
      <c r="N1030" s="1" t="s">
        <v>9619</v>
      </c>
      <c r="O1030" s="1">
        <v>2022</v>
      </c>
      <c r="P1030" s="1">
        <v>34461</v>
      </c>
      <c r="Q1030" s="1" t="s">
        <v>142</v>
      </c>
      <c r="R1030" s="1"/>
      <c r="S1030" s="1" t="s">
        <v>24435</v>
      </c>
      <c r="T1030" s="1" t="s">
        <v>6826</v>
      </c>
      <c r="U1030" s="1"/>
      <c r="V1030" s="1" t="s">
        <v>7521</v>
      </c>
      <c r="W1030" s="1" t="s">
        <v>6826</v>
      </c>
    </row>
    <row r="1031" spans="1:23" x14ac:dyDescent="0.25">
      <c r="A1031" s="1">
        <v>1003957</v>
      </c>
      <c r="B1031" s="5" t="str">
        <f>VLOOKUP(H1031,'FIPS Basin X-walk'!$A$2:$F$3224,6,FALSE)</f>
        <v>Florida Platform</v>
      </c>
      <c r="C1031" s="1" t="s">
        <v>9674</v>
      </c>
      <c r="D1031" s="1"/>
      <c r="E1031" s="1"/>
      <c r="F1031" s="1" t="s">
        <v>9672</v>
      </c>
      <c r="G1031" s="1" t="s">
        <v>9673</v>
      </c>
      <c r="H1031" s="1">
        <v>12017</v>
      </c>
      <c r="I1031" s="1">
        <v>1003957</v>
      </c>
      <c r="J1031" s="1">
        <v>28.93</v>
      </c>
      <c r="K1031" s="1">
        <v>-82.49</v>
      </c>
      <c r="L1031" s="1"/>
      <c r="M1031" s="1" t="s">
        <v>1506</v>
      </c>
      <c r="N1031" s="1" t="s">
        <v>9619</v>
      </c>
      <c r="O1031" s="1">
        <v>2022</v>
      </c>
      <c r="P1031" s="1">
        <v>34460</v>
      </c>
      <c r="Q1031" s="1" t="s">
        <v>9675</v>
      </c>
      <c r="R1031" s="1"/>
      <c r="S1031" s="1" t="s">
        <v>24358</v>
      </c>
      <c r="T1031" s="1" t="s">
        <v>6826</v>
      </c>
      <c r="U1031" s="1"/>
      <c r="V1031" s="1" t="s">
        <v>9676</v>
      </c>
      <c r="W1031" s="1" t="s">
        <v>6826</v>
      </c>
    </row>
    <row r="1032" spans="1:23" x14ac:dyDescent="0.25">
      <c r="A1032" s="1">
        <v>1011405</v>
      </c>
      <c r="B1032" s="5" t="str">
        <f>VLOOKUP(H1032,'FIPS Basin X-walk'!$A$2:$F$3224,6,FALSE)</f>
        <v>Western Columbia Basin</v>
      </c>
      <c r="C1032" s="1" t="s">
        <v>25807</v>
      </c>
      <c r="D1032" s="1"/>
      <c r="E1032" s="1"/>
      <c r="F1032" s="1" t="s">
        <v>11628</v>
      </c>
      <c r="G1032" s="1" t="s">
        <v>5342</v>
      </c>
      <c r="H1032" s="1">
        <v>41005</v>
      </c>
      <c r="I1032" s="1">
        <v>1011405</v>
      </c>
      <c r="J1032" s="1">
        <v>45.370185999999997</v>
      </c>
      <c r="K1032" s="1">
        <v>-122.58848500000001</v>
      </c>
      <c r="L1032" s="1"/>
      <c r="M1032" s="1" t="s">
        <v>1519</v>
      </c>
      <c r="N1032" s="1" t="s">
        <v>18017</v>
      </c>
      <c r="O1032" s="1">
        <v>2022</v>
      </c>
      <c r="P1032" s="1">
        <v>97204</v>
      </c>
      <c r="Q1032" s="1" t="s">
        <v>1440</v>
      </c>
      <c r="R1032" s="1"/>
      <c r="S1032" s="1">
        <v>221210</v>
      </c>
      <c r="T1032" s="1" t="s">
        <v>7005</v>
      </c>
      <c r="U1032" s="1"/>
      <c r="V1032" s="1" t="s">
        <v>18744</v>
      </c>
      <c r="W1032" s="1" t="s">
        <v>6826</v>
      </c>
    </row>
    <row r="1033" spans="1:23" x14ac:dyDescent="0.25">
      <c r="A1033" s="1">
        <v>1005968</v>
      </c>
      <c r="B1033" s="5" t="str">
        <f>VLOOKUP(H1033,'FIPS Basin X-walk'!$A$2:$F$3224,6,FALSE)</f>
        <v>Western Columbia Basin</v>
      </c>
      <c r="C1033" s="1" t="s">
        <v>25635</v>
      </c>
      <c r="D1033" s="1"/>
      <c r="E1033" s="1"/>
      <c r="F1033" s="1" t="s">
        <v>25636</v>
      </c>
      <c r="G1033" s="1" t="s">
        <v>18739</v>
      </c>
      <c r="H1033" s="1">
        <v>41005</v>
      </c>
      <c r="I1033" s="1">
        <v>1005968</v>
      </c>
      <c r="J1033" s="1">
        <v>45.461297000000002</v>
      </c>
      <c r="K1033" s="1">
        <v>-122.612303</v>
      </c>
      <c r="L1033" s="1"/>
      <c r="M1033" s="1" t="s">
        <v>1519</v>
      </c>
      <c r="N1033" s="1" t="s">
        <v>18017</v>
      </c>
      <c r="O1033" s="1">
        <v>2022</v>
      </c>
      <c r="P1033" s="1">
        <v>97222</v>
      </c>
      <c r="Q1033" s="1" t="s">
        <v>25637</v>
      </c>
      <c r="R1033" s="1"/>
      <c r="S1033" s="1" t="s">
        <v>25638</v>
      </c>
      <c r="T1033" s="1" t="s">
        <v>6826</v>
      </c>
      <c r="U1033" s="1"/>
      <c r="V1033" s="1" t="s">
        <v>7232</v>
      </c>
      <c r="W1033" s="1" t="s">
        <v>6826</v>
      </c>
    </row>
    <row r="1034" spans="1:23" x14ac:dyDescent="0.25">
      <c r="A1034" s="1">
        <v>1005050</v>
      </c>
      <c r="B1034" s="5" t="str">
        <f>VLOOKUP(H1034,'FIPS Basin X-walk'!$A$2:$F$3224,6,FALSE)</f>
        <v>Western Columbia Basin</v>
      </c>
      <c r="C1034" s="1" t="s">
        <v>18740</v>
      </c>
      <c r="D1034" s="1"/>
      <c r="E1034" s="1"/>
      <c r="F1034" s="1" t="s">
        <v>18741</v>
      </c>
      <c r="G1034" s="1" t="s">
        <v>18739</v>
      </c>
      <c r="H1034" s="1">
        <v>41005</v>
      </c>
      <c r="I1034" s="1">
        <v>1005050</v>
      </c>
      <c r="J1034" s="1">
        <v>45.356397000000001</v>
      </c>
      <c r="K1034" s="1">
        <v>-122.614836</v>
      </c>
      <c r="L1034" s="1"/>
      <c r="M1034" s="1" t="s">
        <v>1519</v>
      </c>
      <c r="N1034" s="1" t="s">
        <v>18017</v>
      </c>
      <c r="O1034" s="1">
        <v>2022</v>
      </c>
      <c r="P1034" s="1">
        <v>97068</v>
      </c>
      <c r="Q1034" s="1" t="s">
        <v>18742</v>
      </c>
      <c r="R1034" s="1"/>
      <c r="S1034" s="1"/>
      <c r="T1034" s="1" t="s">
        <v>6826</v>
      </c>
      <c r="U1034" s="1"/>
      <c r="V1034" s="1" t="s">
        <v>18743</v>
      </c>
      <c r="W1034" s="1" t="s">
        <v>6826</v>
      </c>
    </row>
    <row r="1035" spans="1:23" x14ac:dyDescent="0.25">
      <c r="A1035" s="1">
        <v>1013346</v>
      </c>
      <c r="B1035" s="5" t="str">
        <f>VLOOKUP(H1035,'FIPS Basin X-walk'!$A$2:$F$3224,6,FALSE)</f>
        <v>Arkla Basin</v>
      </c>
      <c r="C1035" s="1" t="s">
        <v>26660</v>
      </c>
      <c r="D1035" s="1"/>
      <c r="E1035" s="1"/>
      <c r="F1035" s="1" t="s">
        <v>20541</v>
      </c>
      <c r="G1035" s="1" t="s">
        <v>3835</v>
      </c>
      <c r="H1035" s="1">
        <v>22027</v>
      </c>
      <c r="I1035" s="1">
        <v>1013346</v>
      </c>
      <c r="J1035" s="1">
        <v>32.634010000000004</v>
      </c>
      <c r="K1035" s="1">
        <v>-93.173299999999998</v>
      </c>
      <c r="L1035" s="1"/>
      <c r="M1035" s="1" t="s">
        <v>1485</v>
      </c>
      <c r="N1035" s="1" t="s">
        <v>9148</v>
      </c>
      <c r="O1035" s="1">
        <v>2022</v>
      </c>
      <c r="P1035" s="1">
        <v>75074</v>
      </c>
      <c r="Q1035" s="1" t="s">
        <v>26661</v>
      </c>
      <c r="R1035" s="1">
        <v>211130</v>
      </c>
      <c r="S1035" s="1">
        <v>211120</v>
      </c>
      <c r="T1035" s="1" t="s">
        <v>6826</v>
      </c>
      <c r="U1035" s="1"/>
      <c r="V1035" s="1" t="s">
        <v>20543</v>
      </c>
      <c r="W1035" s="1" t="s">
        <v>6826</v>
      </c>
    </row>
    <row r="1036" spans="1:23" x14ac:dyDescent="0.25">
      <c r="A1036" s="1">
        <v>1007729</v>
      </c>
      <c r="B1036" s="5" t="str">
        <f>VLOOKUP(H1036,'FIPS Basin X-walk'!$A$2:$F$3224,6,FALSE)</f>
        <v>Michigan Basin</v>
      </c>
      <c r="C1036" s="1" t="s">
        <v>14281</v>
      </c>
      <c r="D1036" s="1"/>
      <c r="E1036" s="1"/>
      <c r="F1036" s="1" t="s">
        <v>14282</v>
      </c>
      <c r="G1036" s="1" t="s">
        <v>14283</v>
      </c>
      <c r="H1036" s="1">
        <v>26035</v>
      </c>
      <c r="I1036" s="1">
        <v>1007729</v>
      </c>
      <c r="J1036" s="1">
        <v>43.996167</v>
      </c>
      <c r="K1036" s="1">
        <v>-84.798074</v>
      </c>
      <c r="L1036" s="1"/>
      <c r="M1036" s="1" t="s">
        <v>1493</v>
      </c>
      <c r="N1036" s="1" t="s">
        <v>14185</v>
      </c>
      <c r="O1036" s="1">
        <v>2022</v>
      </c>
      <c r="P1036" s="1">
        <v>48625</v>
      </c>
      <c r="Q1036" s="1" t="s">
        <v>14284</v>
      </c>
      <c r="R1036" s="1"/>
      <c r="S1036" s="1" t="s">
        <v>24358</v>
      </c>
      <c r="T1036" s="1" t="s">
        <v>6826</v>
      </c>
      <c r="U1036" s="1"/>
      <c r="V1036" s="1" t="s">
        <v>6878</v>
      </c>
      <c r="W1036" s="1" t="s">
        <v>6828</v>
      </c>
    </row>
    <row r="1037" spans="1:23" x14ac:dyDescent="0.25">
      <c r="A1037" s="1">
        <v>1004787</v>
      </c>
      <c r="B1037" s="5" t="str">
        <f>VLOOKUP(H1037,'FIPS Basin X-walk'!$A$2:$F$3224,6,FALSE)</f>
        <v>Michigan Basin</v>
      </c>
      <c r="C1037" s="1" t="s">
        <v>14285</v>
      </c>
      <c r="D1037" s="1"/>
      <c r="E1037" s="1"/>
      <c r="F1037" s="1" t="s">
        <v>14286</v>
      </c>
      <c r="G1037" s="1" t="s">
        <v>14283</v>
      </c>
      <c r="H1037" s="1">
        <v>26035</v>
      </c>
      <c r="I1037" s="1">
        <v>1004787</v>
      </c>
      <c r="J1037" s="1">
        <v>43.935699999999997</v>
      </c>
      <c r="K1037" s="1">
        <v>-84.938299999999998</v>
      </c>
      <c r="L1037" s="1"/>
      <c r="M1037" s="1" t="s">
        <v>1493</v>
      </c>
      <c r="N1037" s="1" t="s">
        <v>14185</v>
      </c>
      <c r="O1037" s="1">
        <v>2022</v>
      </c>
      <c r="P1037" s="1">
        <v>48633</v>
      </c>
      <c r="Q1037" s="1" t="s">
        <v>741</v>
      </c>
      <c r="R1037" s="1"/>
      <c r="S1037" s="1" t="s">
        <v>24435</v>
      </c>
      <c r="T1037" s="1" t="s">
        <v>6826</v>
      </c>
      <c r="U1037" s="1"/>
      <c r="V1037" s="1" t="s">
        <v>12735</v>
      </c>
      <c r="W1037" s="1" t="s">
        <v>6826</v>
      </c>
    </row>
    <row r="1038" spans="1:23" x14ac:dyDescent="0.25">
      <c r="A1038" s="1">
        <v>1007975</v>
      </c>
      <c r="B1038" s="5" t="str">
        <f>VLOOKUP(H1038,'FIPS Basin X-walk'!$A$2:$F$3224,6,FALSE)</f>
        <v>Appalachian Basin (Eastern Overthrust Area)</v>
      </c>
      <c r="C1038" s="1" t="s">
        <v>19103</v>
      </c>
      <c r="D1038" s="1"/>
      <c r="E1038" s="1"/>
      <c r="F1038" s="1" t="s">
        <v>19104</v>
      </c>
      <c r="G1038" s="1" t="s">
        <v>19100</v>
      </c>
      <c r="H1038" s="1">
        <v>42031</v>
      </c>
      <c r="I1038" s="1">
        <v>1007975</v>
      </c>
      <c r="J1038" s="1">
        <v>41.390470000000001</v>
      </c>
      <c r="K1038" s="1">
        <v>-79.285120000000006</v>
      </c>
      <c r="L1038" s="1"/>
      <c r="M1038" s="1" t="s">
        <v>1501</v>
      </c>
      <c r="N1038" s="1" t="s">
        <v>18868</v>
      </c>
      <c r="O1038" s="1">
        <v>2022</v>
      </c>
      <c r="P1038" s="1">
        <v>16233</v>
      </c>
      <c r="Q1038" s="1" t="s">
        <v>19105</v>
      </c>
      <c r="R1038" s="1"/>
      <c r="S1038" s="1" t="s">
        <v>24358</v>
      </c>
      <c r="T1038" s="1" t="s">
        <v>6826</v>
      </c>
      <c r="U1038" s="1"/>
      <c r="V1038" s="1" t="s">
        <v>6952</v>
      </c>
      <c r="W1038" s="1" t="s">
        <v>6826</v>
      </c>
    </row>
    <row r="1039" spans="1:23" x14ac:dyDescent="0.25">
      <c r="A1039" s="1">
        <v>1006313</v>
      </c>
      <c r="B1039" s="5" t="str">
        <f>VLOOKUP(H1039,'FIPS Basin X-walk'!$A$2:$F$3224,6,FALSE)</f>
        <v>Appalachian Basin (Eastern Overthrust Area)</v>
      </c>
      <c r="C1039" s="1" t="s">
        <v>19098</v>
      </c>
      <c r="D1039" s="1"/>
      <c r="E1039" s="1"/>
      <c r="F1039" s="1" t="s">
        <v>19099</v>
      </c>
      <c r="G1039" s="1" t="s">
        <v>19100</v>
      </c>
      <c r="H1039" s="1">
        <v>42031</v>
      </c>
      <c r="I1039" s="1">
        <v>1006313</v>
      </c>
      <c r="J1039" s="1">
        <v>41.233100999999998</v>
      </c>
      <c r="K1039" s="1">
        <v>-79.416740000000004</v>
      </c>
      <c r="L1039" s="1"/>
      <c r="M1039" s="1" t="s">
        <v>1501</v>
      </c>
      <c r="N1039" s="1" t="s">
        <v>18868</v>
      </c>
      <c r="O1039" s="1">
        <v>2022</v>
      </c>
      <c r="P1039" s="1">
        <v>16254</v>
      </c>
      <c r="Q1039" s="1" t="s">
        <v>19101</v>
      </c>
      <c r="R1039" s="1"/>
      <c r="S1039" s="1" t="s">
        <v>24398</v>
      </c>
      <c r="T1039" s="1" t="s">
        <v>6826</v>
      </c>
      <c r="U1039" s="1"/>
      <c r="V1039" s="1" t="s">
        <v>19102</v>
      </c>
      <c r="W1039" s="1" t="s">
        <v>6826</v>
      </c>
    </row>
    <row r="1040" spans="1:23" x14ac:dyDescent="0.25">
      <c r="A1040" s="1">
        <v>1000150</v>
      </c>
      <c r="B1040" s="5" t="str">
        <f>VLOOKUP(H1040,'FIPS Basin X-walk'!$A$2:$F$3224,6,FALSE)</f>
        <v>South Western Overthrust</v>
      </c>
      <c r="C1040" s="1" t="s">
        <v>16067</v>
      </c>
      <c r="D1040" s="1"/>
      <c r="E1040" s="1"/>
      <c r="F1040" s="1" t="s">
        <v>16068</v>
      </c>
      <c r="G1040" s="1" t="s">
        <v>1553</v>
      </c>
      <c r="H1040" s="1">
        <v>32003</v>
      </c>
      <c r="I1040" s="1">
        <v>1000150</v>
      </c>
      <c r="J1040" s="1">
        <v>36.385300000000001</v>
      </c>
      <c r="K1040" s="1">
        <v>-114.9228</v>
      </c>
      <c r="L1040" s="1"/>
      <c r="M1040" s="1" t="s">
        <v>1550</v>
      </c>
      <c r="N1040" s="1" t="s">
        <v>12314</v>
      </c>
      <c r="O1040" s="1">
        <v>2022</v>
      </c>
      <c r="P1040" s="1">
        <v>89124</v>
      </c>
      <c r="Q1040" s="1" t="s">
        <v>16069</v>
      </c>
      <c r="R1040" s="1"/>
      <c r="S1040" s="1" t="s">
        <v>24355</v>
      </c>
      <c r="T1040" s="1" t="s">
        <v>6826</v>
      </c>
      <c r="U1040" s="1"/>
      <c r="V1040" s="1" t="s">
        <v>7232</v>
      </c>
      <c r="W1040" s="1" t="s">
        <v>6828</v>
      </c>
    </row>
    <row r="1041" spans="1:23" x14ac:dyDescent="0.25">
      <c r="A1041" s="1">
        <v>1001306</v>
      </c>
      <c r="B1041" s="5" t="str">
        <f>VLOOKUP(H1041,'FIPS Basin X-walk'!$A$2:$F$3224,6,FALSE)</f>
        <v>South Western Overthrust</v>
      </c>
      <c r="C1041" s="1" t="s">
        <v>16046</v>
      </c>
      <c r="D1041" s="1"/>
      <c r="E1041" s="1"/>
      <c r="F1041" s="1" t="s">
        <v>16047</v>
      </c>
      <c r="G1041" s="1" t="s">
        <v>1553</v>
      </c>
      <c r="H1041" s="1">
        <v>32003</v>
      </c>
      <c r="I1041" s="1">
        <v>1001306</v>
      </c>
      <c r="J1041" s="1">
        <v>35.786700000000003</v>
      </c>
      <c r="K1041" s="1">
        <v>-114.9928</v>
      </c>
      <c r="L1041" s="1"/>
      <c r="M1041" s="1" t="s">
        <v>1550</v>
      </c>
      <c r="N1041" s="1" t="s">
        <v>12314</v>
      </c>
      <c r="O1041" s="1">
        <v>2022</v>
      </c>
      <c r="P1041" s="1">
        <v>89005</v>
      </c>
      <c r="Q1041" s="1" t="s">
        <v>16048</v>
      </c>
      <c r="R1041" s="1"/>
      <c r="S1041" s="1" t="s">
        <v>24355</v>
      </c>
      <c r="T1041" s="1" t="s">
        <v>6826</v>
      </c>
      <c r="U1041" s="1"/>
      <c r="V1041" s="1" t="s">
        <v>13219</v>
      </c>
      <c r="W1041" s="1" t="s">
        <v>6828</v>
      </c>
    </row>
    <row r="1042" spans="1:23" x14ac:dyDescent="0.25">
      <c r="A1042" s="1">
        <v>1011863</v>
      </c>
      <c r="B1042" s="5" t="str">
        <f>VLOOKUP(H1042,'FIPS Basin X-walk'!$A$2:$F$3224,6,FALSE)</f>
        <v>Wisconsin Arch</v>
      </c>
      <c r="C1042" s="1" t="s">
        <v>23030</v>
      </c>
      <c r="D1042" s="1"/>
      <c r="E1042" s="1"/>
      <c r="F1042" s="1" t="s">
        <v>1828</v>
      </c>
      <c r="G1042" s="1" t="s">
        <v>1553</v>
      </c>
      <c r="H1042" s="1">
        <v>55019</v>
      </c>
      <c r="I1042" s="1">
        <v>1011863</v>
      </c>
      <c r="J1042" s="1">
        <v>44.737642000000001</v>
      </c>
      <c r="K1042" s="1">
        <v>-90.577949000000004</v>
      </c>
      <c r="L1042" s="1" t="s">
        <v>24870</v>
      </c>
      <c r="M1042" s="1" t="s">
        <v>1517</v>
      </c>
      <c r="N1042" s="1" t="s">
        <v>22991</v>
      </c>
      <c r="O1042" s="1">
        <v>2022</v>
      </c>
      <c r="P1042" s="1">
        <v>54437</v>
      </c>
      <c r="Q1042" s="1" t="s">
        <v>26417</v>
      </c>
      <c r="R1042" s="1"/>
      <c r="S1042" s="1">
        <v>311512</v>
      </c>
      <c r="T1042" s="1" t="s">
        <v>6826</v>
      </c>
      <c r="U1042" s="1"/>
      <c r="V1042" s="1" t="s">
        <v>23031</v>
      </c>
      <c r="W1042" s="1" t="s">
        <v>6826</v>
      </c>
    </row>
    <row r="1043" spans="1:23" x14ac:dyDescent="0.25">
      <c r="A1043" s="1">
        <v>1013055</v>
      </c>
      <c r="B1043" s="5" t="str">
        <f>VLOOKUP(H1043,'FIPS Basin X-walk'!$A$2:$F$3224,6,FALSE)</f>
        <v>Ouachita Folded Belt</v>
      </c>
      <c r="C1043" s="1" t="s">
        <v>23550</v>
      </c>
      <c r="D1043" s="1"/>
      <c r="E1043" s="1"/>
      <c r="F1043" s="1" t="s">
        <v>23551</v>
      </c>
      <c r="G1043" s="1" t="s">
        <v>1553</v>
      </c>
      <c r="H1043" s="1">
        <v>5019</v>
      </c>
      <c r="I1043" s="1">
        <v>1013055</v>
      </c>
      <c r="J1043" s="1">
        <v>33.890597100000001</v>
      </c>
      <c r="K1043" s="1">
        <v>-93.137817299999995</v>
      </c>
      <c r="L1043" s="1"/>
      <c r="M1043" s="1" t="s">
        <v>1520</v>
      </c>
      <c r="N1043" s="1" t="s">
        <v>7740</v>
      </c>
      <c r="O1043" s="1">
        <v>2022</v>
      </c>
      <c r="P1043" s="1">
        <v>71743</v>
      </c>
      <c r="Q1043" s="1" t="s">
        <v>23552</v>
      </c>
      <c r="R1043" s="1">
        <v>321113</v>
      </c>
      <c r="S1043" s="1">
        <v>321212</v>
      </c>
      <c r="T1043" s="1" t="s">
        <v>6826</v>
      </c>
      <c r="U1043" s="1"/>
      <c r="V1043" s="1" t="s">
        <v>6889</v>
      </c>
      <c r="W1043" s="1" t="s">
        <v>6826</v>
      </c>
    </row>
    <row r="1044" spans="1:23" x14ac:dyDescent="0.25">
      <c r="A1044" s="1">
        <v>1000068</v>
      </c>
      <c r="B1044" s="5" t="str">
        <f>VLOOKUP(H1044,'FIPS Basin X-walk'!$A$2:$F$3224,6,FALSE)</f>
        <v>South Western Overthrust</v>
      </c>
      <c r="C1044" s="1" t="s">
        <v>16101</v>
      </c>
      <c r="D1044" s="1"/>
      <c r="E1044" s="1"/>
      <c r="F1044" s="1" t="s">
        <v>16050</v>
      </c>
      <c r="G1044" s="1" t="s">
        <v>1553</v>
      </c>
      <c r="H1044" s="1">
        <v>32003</v>
      </c>
      <c r="I1044" s="1">
        <v>1000068</v>
      </c>
      <c r="J1044" s="1">
        <v>36.4178</v>
      </c>
      <c r="K1044" s="1">
        <v>-114.9622</v>
      </c>
      <c r="L1044" s="1"/>
      <c r="M1044" s="1" t="s">
        <v>1550</v>
      </c>
      <c r="N1044" s="1" t="s">
        <v>12314</v>
      </c>
      <c r="O1044" s="1">
        <v>2022</v>
      </c>
      <c r="P1044" s="1">
        <v>89165</v>
      </c>
      <c r="Q1044" s="1" t="s">
        <v>16102</v>
      </c>
      <c r="R1044" s="1"/>
      <c r="S1044" s="1" t="s">
        <v>24355</v>
      </c>
      <c r="T1044" s="1" t="s">
        <v>6826</v>
      </c>
      <c r="U1044" s="1"/>
      <c r="V1044" s="1" t="s">
        <v>8468</v>
      </c>
      <c r="W1044" s="1" t="s">
        <v>6828</v>
      </c>
    </row>
    <row r="1045" spans="1:23" x14ac:dyDescent="0.25">
      <c r="A1045" s="1">
        <v>1000404</v>
      </c>
      <c r="B1045" s="5" t="str">
        <f>VLOOKUP(H1045,'FIPS Basin X-walk'!$A$2:$F$3224,6,FALSE)</f>
        <v>South Western Overthrust</v>
      </c>
      <c r="C1045" s="1" t="s">
        <v>16049</v>
      </c>
      <c r="D1045" s="1"/>
      <c r="E1045" s="1"/>
      <c r="F1045" s="1" t="s">
        <v>16050</v>
      </c>
      <c r="G1045" s="1" t="s">
        <v>1553</v>
      </c>
      <c r="H1045" s="1">
        <v>32003</v>
      </c>
      <c r="I1045" s="1">
        <v>1000404</v>
      </c>
      <c r="J1045" s="1">
        <v>36.407800000000002</v>
      </c>
      <c r="K1045" s="1">
        <v>-114.9603</v>
      </c>
      <c r="L1045" s="1"/>
      <c r="M1045" s="1" t="s">
        <v>1550</v>
      </c>
      <c r="N1045" s="1" t="s">
        <v>12314</v>
      </c>
      <c r="O1045" s="1">
        <v>2022</v>
      </c>
      <c r="P1045" s="1">
        <v>89124</v>
      </c>
      <c r="Q1045" s="1" t="s">
        <v>16051</v>
      </c>
      <c r="R1045" s="1"/>
      <c r="S1045" s="1" t="s">
        <v>24355</v>
      </c>
      <c r="T1045" s="1" t="s">
        <v>6826</v>
      </c>
      <c r="U1045" s="1"/>
      <c r="V1045" s="1" t="s">
        <v>7232</v>
      </c>
      <c r="W1045" s="1" t="s">
        <v>6828</v>
      </c>
    </row>
    <row r="1046" spans="1:23" x14ac:dyDescent="0.25">
      <c r="A1046" s="1">
        <v>1000726</v>
      </c>
      <c r="B1046" s="5" t="str">
        <f>VLOOKUP(H1046,'FIPS Basin X-walk'!$A$2:$F$3224,6,FALSE)</f>
        <v>South Western Overthrust</v>
      </c>
      <c r="C1046" s="1" t="s">
        <v>16096</v>
      </c>
      <c r="D1046" s="1"/>
      <c r="E1046" s="1"/>
      <c r="F1046" s="1" t="s">
        <v>16050</v>
      </c>
      <c r="G1046" s="1" t="s">
        <v>1553</v>
      </c>
      <c r="H1046" s="1">
        <v>32003</v>
      </c>
      <c r="I1046" s="1">
        <v>1000726</v>
      </c>
      <c r="J1046" s="1">
        <v>36.087499999999999</v>
      </c>
      <c r="K1046" s="1">
        <v>-115.05070000000001</v>
      </c>
      <c r="L1046" s="1"/>
      <c r="M1046" s="1" t="s">
        <v>1550</v>
      </c>
      <c r="N1046" s="1" t="s">
        <v>12314</v>
      </c>
      <c r="O1046" s="1">
        <v>2022</v>
      </c>
      <c r="P1046" s="1">
        <v>89122</v>
      </c>
      <c r="Q1046" s="1" t="s">
        <v>1553</v>
      </c>
      <c r="R1046" s="1"/>
      <c r="S1046" s="1" t="s">
        <v>24355</v>
      </c>
      <c r="T1046" s="1" t="s">
        <v>6826</v>
      </c>
      <c r="U1046" s="1"/>
      <c r="V1046" s="1" t="s">
        <v>7232</v>
      </c>
      <c r="W1046" s="1" t="s">
        <v>6828</v>
      </c>
    </row>
    <row r="1047" spans="1:23" x14ac:dyDescent="0.25">
      <c r="A1047" s="1">
        <v>1006804</v>
      </c>
      <c r="B1047" s="5" t="str">
        <f>VLOOKUP(H1047,'FIPS Basin X-walk'!$A$2:$F$3224,6,FALSE)</f>
        <v>South Western Overthrust</v>
      </c>
      <c r="C1047" s="1" t="s">
        <v>16078</v>
      </c>
      <c r="D1047" s="1"/>
      <c r="E1047" s="1"/>
      <c r="F1047" s="1" t="s">
        <v>16050</v>
      </c>
      <c r="G1047" s="1" t="s">
        <v>1553</v>
      </c>
      <c r="H1047" s="1">
        <v>32003</v>
      </c>
      <c r="I1047" s="1">
        <v>1006804</v>
      </c>
      <c r="J1047" s="1">
        <v>36.424999999999997</v>
      </c>
      <c r="K1047" s="1">
        <v>-114.9</v>
      </c>
      <c r="L1047" s="1"/>
      <c r="M1047" s="1" t="s">
        <v>1550</v>
      </c>
      <c r="N1047" s="1" t="s">
        <v>12314</v>
      </c>
      <c r="O1047" s="1">
        <v>2022</v>
      </c>
      <c r="P1047" s="1">
        <v>89124</v>
      </c>
      <c r="Q1047" s="1" t="s">
        <v>16079</v>
      </c>
      <c r="R1047" s="1"/>
      <c r="S1047" s="1" t="s">
        <v>24355</v>
      </c>
      <c r="T1047" s="1" t="s">
        <v>6826</v>
      </c>
      <c r="U1047" s="1"/>
      <c r="V1047" s="1" t="s">
        <v>7232</v>
      </c>
      <c r="W1047" s="1" t="s">
        <v>6828</v>
      </c>
    </row>
    <row r="1048" spans="1:23" x14ac:dyDescent="0.25">
      <c r="A1048" s="1">
        <v>1014562</v>
      </c>
      <c r="B1048" s="5" t="str">
        <f>VLOOKUP(H1048,'FIPS Basin X-walk'!$A$2:$F$3224,6,FALSE)</f>
        <v>South Western Overthrust</v>
      </c>
      <c r="C1048" s="1" t="s">
        <v>27229</v>
      </c>
      <c r="D1048" s="1"/>
      <c r="E1048" s="1"/>
      <c r="F1048" s="1" t="s">
        <v>16100</v>
      </c>
      <c r="G1048" s="1" t="s">
        <v>1553</v>
      </c>
      <c r="H1048" s="1">
        <v>32003</v>
      </c>
      <c r="I1048" s="1">
        <v>1014562</v>
      </c>
      <c r="J1048" s="1">
        <v>36.316139421748098</v>
      </c>
      <c r="K1048" s="1">
        <v>-114.985461036611</v>
      </c>
      <c r="L1048" s="1"/>
      <c r="M1048" s="1" t="s">
        <v>1550</v>
      </c>
      <c r="N1048" s="1" t="s">
        <v>12314</v>
      </c>
      <c r="O1048" s="1">
        <v>2022</v>
      </c>
      <c r="P1048" s="1">
        <v>89165</v>
      </c>
      <c r="Q1048" s="1" t="s">
        <v>27230</v>
      </c>
      <c r="R1048" s="1"/>
      <c r="S1048" s="1">
        <v>325120</v>
      </c>
      <c r="T1048" s="1" t="s">
        <v>6826</v>
      </c>
      <c r="U1048" s="1"/>
      <c r="V1048" s="1" t="s">
        <v>8086</v>
      </c>
      <c r="W1048" s="1" t="s">
        <v>6826</v>
      </c>
    </row>
    <row r="1049" spans="1:23" x14ac:dyDescent="0.25">
      <c r="A1049" s="1">
        <v>1000278</v>
      </c>
      <c r="B1049" s="5" t="str">
        <f>VLOOKUP(H1049,'FIPS Basin X-walk'!$A$2:$F$3224,6,FALSE)</f>
        <v>South Western Overthrust</v>
      </c>
      <c r="C1049" s="1" t="s">
        <v>16090</v>
      </c>
      <c r="D1049" s="1"/>
      <c r="E1049" s="1"/>
      <c r="F1049" s="1" t="s">
        <v>16091</v>
      </c>
      <c r="G1049" s="1" t="s">
        <v>1553</v>
      </c>
      <c r="H1049" s="1">
        <v>32003</v>
      </c>
      <c r="I1049" s="1">
        <v>1000278</v>
      </c>
      <c r="J1049" s="1">
        <v>35.613900000000001</v>
      </c>
      <c r="K1049" s="1">
        <v>-115.3561</v>
      </c>
      <c r="L1049" s="1"/>
      <c r="M1049" s="1" t="s">
        <v>1550</v>
      </c>
      <c r="N1049" s="1" t="s">
        <v>12314</v>
      </c>
      <c r="O1049" s="1">
        <v>2022</v>
      </c>
      <c r="P1049" s="1">
        <v>89019</v>
      </c>
      <c r="Q1049" s="1" t="s">
        <v>16092</v>
      </c>
      <c r="R1049" s="1"/>
      <c r="S1049" s="1" t="s">
        <v>24355</v>
      </c>
      <c r="T1049" s="1" t="s">
        <v>6826</v>
      </c>
      <c r="U1049" s="1"/>
      <c r="V1049" s="1" t="s">
        <v>7232</v>
      </c>
      <c r="W1049" s="1" t="s">
        <v>6828</v>
      </c>
    </row>
    <row r="1050" spans="1:23" x14ac:dyDescent="0.25">
      <c r="A1050" s="1">
        <v>1012720</v>
      </c>
      <c r="B1050" s="5" t="str">
        <f>VLOOKUP(H1050,'FIPS Basin X-walk'!$A$2:$F$3224,6,FALSE)</f>
        <v>Anadarko Basin</v>
      </c>
      <c r="C1050" s="1" t="s">
        <v>23584</v>
      </c>
      <c r="D1050" s="1"/>
      <c r="E1050" s="1"/>
      <c r="F1050" s="1" t="s">
        <v>1539</v>
      </c>
      <c r="G1050" s="1" t="s">
        <v>1553</v>
      </c>
      <c r="H1050" s="1">
        <v>20025</v>
      </c>
      <c r="I1050" s="1">
        <v>1012720</v>
      </c>
      <c r="J1050" s="1">
        <v>37.241724937000001</v>
      </c>
      <c r="K1050" s="1">
        <v>-99.780985046999902</v>
      </c>
      <c r="L1050" s="1"/>
      <c r="M1050" s="1" t="s">
        <v>1495</v>
      </c>
      <c r="N1050" s="1" t="s">
        <v>9115</v>
      </c>
      <c r="O1050" s="1">
        <v>2022</v>
      </c>
      <c r="P1050" s="1">
        <v>74170</v>
      </c>
      <c r="Q1050" s="1" t="s">
        <v>24205</v>
      </c>
      <c r="R1050" s="1"/>
      <c r="S1050" s="1">
        <v>486210</v>
      </c>
      <c r="T1050" s="1" t="s">
        <v>6826</v>
      </c>
      <c r="U1050" s="1"/>
      <c r="V1050" s="1" t="s">
        <v>18455</v>
      </c>
      <c r="W1050" s="1" t="s">
        <v>6826</v>
      </c>
    </row>
    <row r="1051" spans="1:23" x14ac:dyDescent="0.25">
      <c r="A1051" s="1">
        <v>1001133</v>
      </c>
      <c r="B1051" s="5" t="str">
        <f>VLOOKUP(H1051,'FIPS Basin X-walk'!$A$2:$F$3224,6,FALSE)</f>
        <v>Western Columbia Basin</v>
      </c>
      <c r="C1051" s="1" t="s">
        <v>22518</v>
      </c>
      <c r="D1051" s="1"/>
      <c r="E1051" s="1"/>
      <c r="F1051" s="1" t="s">
        <v>22519</v>
      </c>
      <c r="G1051" s="1" t="s">
        <v>1553</v>
      </c>
      <c r="H1051" s="1">
        <v>53011</v>
      </c>
      <c r="I1051" s="1">
        <v>1001133</v>
      </c>
      <c r="J1051" s="1">
        <v>45.65</v>
      </c>
      <c r="K1051" s="1">
        <v>-122.7231</v>
      </c>
      <c r="L1051" s="1"/>
      <c r="M1051" s="1" t="s">
        <v>1480</v>
      </c>
      <c r="N1051" s="1" t="s">
        <v>9611</v>
      </c>
      <c r="O1051" s="1">
        <v>2022</v>
      </c>
      <c r="P1051" s="1">
        <v>98660</v>
      </c>
      <c r="Q1051" s="1" t="s">
        <v>22520</v>
      </c>
      <c r="R1051" s="1"/>
      <c r="S1051" s="1" t="s">
        <v>24355</v>
      </c>
      <c r="T1051" s="1" t="s">
        <v>6826</v>
      </c>
      <c r="U1051" s="1"/>
      <c r="V1051" s="1" t="s">
        <v>22521</v>
      </c>
      <c r="W1051" s="1" t="s">
        <v>6828</v>
      </c>
    </row>
    <row r="1052" spans="1:23" x14ac:dyDescent="0.25">
      <c r="A1052" s="1">
        <v>1001417</v>
      </c>
      <c r="B1052" s="5" t="str">
        <f>VLOOKUP(H1052,'FIPS Basin X-walk'!$A$2:$F$3224,6,FALSE)</f>
        <v>Cincinnati Arch</v>
      </c>
      <c r="C1052" s="1" t="s">
        <v>12745</v>
      </c>
      <c r="D1052" s="1"/>
      <c r="E1052" s="1"/>
      <c r="F1052" s="1" t="s">
        <v>11829</v>
      </c>
      <c r="G1052" s="1" t="s">
        <v>1553</v>
      </c>
      <c r="H1052" s="1">
        <v>21049</v>
      </c>
      <c r="I1052" s="1">
        <v>1001417</v>
      </c>
      <c r="J1052" s="1">
        <v>37.882399999999997</v>
      </c>
      <c r="K1052" s="1">
        <v>-84.102500000000006</v>
      </c>
      <c r="L1052" s="1"/>
      <c r="M1052" s="1" t="s">
        <v>1497</v>
      </c>
      <c r="N1052" s="1" t="s">
        <v>12675</v>
      </c>
      <c r="O1052" s="1">
        <v>2022</v>
      </c>
      <c r="P1052" s="1">
        <v>40391</v>
      </c>
      <c r="Q1052" s="1" t="s">
        <v>12746</v>
      </c>
      <c r="R1052" s="1"/>
      <c r="S1052" s="1" t="s">
        <v>24355</v>
      </c>
      <c r="T1052" s="1" t="s">
        <v>6826</v>
      </c>
      <c r="U1052" s="1"/>
      <c r="V1052" s="1" t="s">
        <v>12747</v>
      </c>
      <c r="W1052" s="1" t="s">
        <v>6828</v>
      </c>
    </row>
    <row r="1053" spans="1:23" x14ac:dyDescent="0.25">
      <c r="A1053" s="1">
        <v>1011789</v>
      </c>
      <c r="B1053" s="5" t="str">
        <f>VLOOKUP(H1053,'FIPS Basin X-walk'!$A$2:$F$3224,6,FALSE)</f>
        <v>Ouachita Folded Belt</v>
      </c>
      <c r="C1053" s="1" t="s">
        <v>7759</v>
      </c>
      <c r="D1053" s="1"/>
      <c r="E1053" s="1"/>
      <c r="F1053" s="1" t="s">
        <v>7760</v>
      </c>
      <c r="G1053" s="1" t="s">
        <v>7761</v>
      </c>
      <c r="H1053" s="1">
        <v>5019</v>
      </c>
      <c r="I1053" s="1">
        <v>1011789</v>
      </c>
      <c r="J1053" s="1">
        <v>34.040300000000002</v>
      </c>
      <c r="K1053" s="1">
        <v>-93.044799999999995</v>
      </c>
      <c r="L1053" s="1"/>
      <c r="M1053" s="1" t="s">
        <v>1520</v>
      </c>
      <c r="N1053" s="1" t="s">
        <v>7740</v>
      </c>
      <c r="O1053" s="1">
        <v>2022</v>
      </c>
      <c r="P1053" s="1">
        <v>71923</v>
      </c>
      <c r="Q1053" s="1" t="s">
        <v>26406</v>
      </c>
      <c r="R1053" s="1"/>
      <c r="S1053" s="1" t="s">
        <v>25170</v>
      </c>
      <c r="T1053" s="1" t="s">
        <v>6826</v>
      </c>
      <c r="U1053" s="1"/>
      <c r="V1053" s="1" t="s">
        <v>13097</v>
      </c>
      <c r="W1053" s="1" t="s">
        <v>6826</v>
      </c>
    </row>
    <row r="1054" spans="1:23" x14ac:dyDescent="0.25">
      <c r="A1054" s="1">
        <v>1004759</v>
      </c>
      <c r="B1054" s="5" t="str">
        <f>VLOOKUP(H1054,'FIPS Basin X-walk'!$A$2:$F$3224,6,FALSE)</f>
        <v>Cincinnati Arch</v>
      </c>
      <c r="C1054" s="1" t="s">
        <v>11495</v>
      </c>
      <c r="D1054" s="1"/>
      <c r="E1054" s="1"/>
      <c r="F1054" s="1" t="s">
        <v>11496</v>
      </c>
      <c r="G1054" s="1" t="s">
        <v>7761</v>
      </c>
      <c r="H1054" s="1">
        <v>18019</v>
      </c>
      <c r="I1054" s="1">
        <v>1004759</v>
      </c>
      <c r="J1054" s="1">
        <v>38.456000000000003</v>
      </c>
      <c r="K1054" s="1">
        <v>-85.837999999999994</v>
      </c>
      <c r="L1054" s="1"/>
      <c r="M1054" s="1" t="s">
        <v>1499</v>
      </c>
      <c r="N1054" s="1" t="s">
        <v>11457</v>
      </c>
      <c r="O1054" s="1">
        <v>2022</v>
      </c>
      <c r="P1054" s="1">
        <v>47106</v>
      </c>
      <c r="Q1054" s="1" t="s">
        <v>11497</v>
      </c>
      <c r="R1054" s="1"/>
      <c r="S1054" s="1" t="s">
        <v>24358</v>
      </c>
      <c r="T1054" s="1" t="s">
        <v>6826</v>
      </c>
      <c r="U1054" s="1"/>
      <c r="V1054" s="1" t="s">
        <v>25394</v>
      </c>
      <c r="W1054" s="1" t="s">
        <v>6826</v>
      </c>
    </row>
    <row r="1055" spans="1:23" x14ac:dyDescent="0.25">
      <c r="A1055" s="1">
        <v>1004746</v>
      </c>
      <c r="B1055" s="5" t="str">
        <f>VLOOKUP(H1055,'FIPS Basin X-walk'!$A$2:$F$3224,6,FALSE)</f>
        <v>Western Columbia Basin</v>
      </c>
      <c r="C1055" s="1" t="s">
        <v>22515</v>
      </c>
      <c r="D1055" s="1"/>
      <c r="E1055" s="1"/>
      <c r="F1055" s="1" t="s">
        <v>22516</v>
      </c>
      <c r="G1055" s="1" t="s">
        <v>7761</v>
      </c>
      <c r="H1055" s="1">
        <v>53011</v>
      </c>
      <c r="I1055" s="1">
        <v>1004746</v>
      </c>
      <c r="J1055" s="1">
        <v>45.59995</v>
      </c>
      <c r="K1055" s="1">
        <v>-122.45204</v>
      </c>
      <c r="L1055" s="1"/>
      <c r="M1055" s="1" t="s">
        <v>1480</v>
      </c>
      <c r="N1055" s="1" t="s">
        <v>9611</v>
      </c>
      <c r="O1055" s="1">
        <v>2022</v>
      </c>
      <c r="P1055" s="1">
        <v>98607</v>
      </c>
      <c r="Q1055" s="1" t="s">
        <v>22517</v>
      </c>
      <c r="R1055" s="1"/>
      <c r="S1055" s="1" t="s">
        <v>24486</v>
      </c>
      <c r="T1055" s="1" t="s">
        <v>6826</v>
      </c>
      <c r="U1055" s="1"/>
      <c r="V1055" s="1" t="s">
        <v>14092</v>
      </c>
      <c r="W1055" s="1" t="s">
        <v>6826</v>
      </c>
    </row>
    <row r="1056" spans="1:23" x14ac:dyDescent="0.25">
      <c r="A1056" s="1">
        <v>1005998</v>
      </c>
      <c r="B1056" s="5" t="str">
        <f>VLOOKUP(H1056,'FIPS Basin X-walk'!$A$2:$F$3224,6,FALSE)</f>
        <v>Western Columbia Basin</v>
      </c>
      <c r="C1056" s="1" t="s">
        <v>22528</v>
      </c>
      <c r="D1056" s="1"/>
      <c r="E1056" s="1"/>
      <c r="F1056" s="1" t="s">
        <v>22516</v>
      </c>
      <c r="G1056" s="1" t="s">
        <v>7761</v>
      </c>
      <c r="H1056" s="1">
        <v>53011</v>
      </c>
      <c r="I1056" s="1">
        <v>1005998</v>
      </c>
      <c r="J1056" s="1">
        <v>45.582929</v>
      </c>
      <c r="K1056" s="1">
        <v>-122.407758</v>
      </c>
      <c r="L1056" s="1"/>
      <c r="M1056" s="1" t="s">
        <v>1480</v>
      </c>
      <c r="N1056" s="1" t="s">
        <v>9611</v>
      </c>
      <c r="O1056" s="1">
        <v>2022</v>
      </c>
      <c r="P1056" s="1">
        <v>98607</v>
      </c>
      <c r="Q1056" s="1" t="s">
        <v>6888</v>
      </c>
      <c r="R1056" s="1"/>
      <c r="S1056" s="1"/>
      <c r="T1056" s="1" t="s">
        <v>6826</v>
      </c>
      <c r="U1056" s="1"/>
      <c r="V1056" s="1" t="s">
        <v>6889</v>
      </c>
      <c r="W1056" s="1" t="s">
        <v>6826</v>
      </c>
    </row>
    <row r="1057" spans="1:23" x14ac:dyDescent="0.25">
      <c r="A1057" s="1">
        <v>1009361</v>
      </c>
      <c r="B1057" s="5" t="str">
        <f>VLOOKUP(H1057,'FIPS Basin X-walk'!$A$2:$F$3224,6,FALSE)</f>
        <v>Western Columbia Basin</v>
      </c>
      <c r="C1057" s="1" t="s">
        <v>22525</v>
      </c>
      <c r="D1057" s="1"/>
      <c r="E1057" s="1"/>
      <c r="F1057" s="1" t="s">
        <v>2091</v>
      </c>
      <c r="G1057" s="1" t="s">
        <v>7761</v>
      </c>
      <c r="H1057" s="1">
        <v>53011</v>
      </c>
      <c r="I1057" s="1">
        <v>1009361</v>
      </c>
      <c r="J1057" s="1">
        <v>45.619591</v>
      </c>
      <c r="K1057" s="1">
        <v>-122.456295</v>
      </c>
      <c r="L1057" s="1"/>
      <c r="M1057" s="1" t="s">
        <v>1480</v>
      </c>
      <c r="N1057" s="1" t="s">
        <v>9611</v>
      </c>
      <c r="O1057" s="1">
        <v>2022</v>
      </c>
      <c r="P1057" s="1">
        <v>98607</v>
      </c>
      <c r="Q1057" s="1" t="s">
        <v>22526</v>
      </c>
      <c r="R1057" s="1"/>
      <c r="S1057" s="1" t="s">
        <v>24486</v>
      </c>
      <c r="T1057" s="1" t="s">
        <v>6826</v>
      </c>
      <c r="U1057" s="1"/>
      <c r="V1057" s="1" t="s">
        <v>22527</v>
      </c>
      <c r="W1057" s="1" t="s">
        <v>6826</v>
      </c>
    </row>
    <row r="1058" spans="1:23" x14ac:dyDescent="0.25">
      <c r="A1058" s="1">
        <v>1004906</v>
      </c>
      <c r="B1058" s="5" t="str">
        <f>VLOOKUP(H1058,'FIPS Basin X-walk'!$A$2:$F$3224,6,FALSE)</f>
        <v>Sioux Uplift</v>
      </c>
      <c r="C1058" s="1" t="s">
        <v>19925</v>
      </c>
      <c r="D1058" s="1"/>
      <c r="E1058" s="1"/>
      <c r="F1058" s="1" t="s">
        <v>1553</v>
      </c>
      <c r="G1058" s="1" t="s">
        <v>7761</v>
      </c>
      <c r="H1058" s="1">
        <v>46025</v>
      </c>
      <c r="I1058" s="1">
        <v>1004906</v>
      </c>
      <c r="J1058" s="1">
        <v>45.067410000000002</v>
      </c>
      <c r="K1058" s="1">
        <v>-97.797409000000002</v>
      </c>
      <c r="L1058" s="1"/>
      <c r="M1058" s="1" t="s">
        <v>1511</v>
      </c>
      <c r="N1058" s="1" t="s">
        <v>17561</v>
      </c>
      <c r="O1058" s="1">
        <v>2022</v>
      </c>
      <c r="P1058" s="1">
        <v>57225</v>
      </c>
      <c r="Q1058" s="1" t="s">
        <v>163</v>
      </c>
      <c r="R1058" s="1"/>
      <c r="S1058" s="1" t="s">
        <v>24435</v>
      </c>
      <c r="T1058" s="1" t="s">
        <v>6826</v>
      </c>
      <c r="U1058" s="1"/>
      <c r="V1058" s="1" t="s">
        <v>25395</v>
      </c>
      <c r="W1058" s="1" t="s">
        <v>6826</v>
      </c>
    </row>
    <row r="1059" spans="1:23" x14ac:dyDescent="0.25">
      <c r="A1059" s="1">
        <v>1002762</v>
      </c>
      <c r="B1059" s="5" t="str">
        <f>VLOOKUP(H1059,'FIPS Basin X-walk'!$A$2:$F$3224,6,FALSE)</f>
        <v>South Western Overthrust</v>
      </c>
      <c r="C1059" s="1" t="s">
        <v>24989</v>
      </c>
      <c r="D1059" s="1"/>
      <c r="E1059" s="1"/>
      <c r="F1059" s="1" t="s">
        <v>16058</v>
      </c>
      <c r="G1059" s="1" t="s">
        <v>7761</v>
      </c>
      <c r="H1059" s="1">
        <v>32003</v>
      </c>
      <c r="I1059" s="1">
        <v>1002762</v>
      </c>
      <c r="J1059" s="1">
        <v>35.839798000000002</v>
      </c>
      <c r="K1059" s="1">
        <v>-115.61547299999999</v>
      </c>
      <c r="L1059" s="1"/>
      <c r="M1059" s="1" t="s">
        <v>1550</v>
      </c>
      <c r="N1059" s="1" t="s">
        <v>12314</v>
      </c>
      <c r="O1059" s="1">
        <v>2022</v>
      </c>
      <c r="P1059" s="1">
        <v>89019</v>
      </c>
      <c r="Q1059" s="1" t="s">
        <v>136</v>
      </c>
      <c r="R1059" s="1"/>
      <c r="S1059" s="1" t="s">
        <v>24435</v>
      </c>
      <c r="T1059" s="1" t="s">
        <v>6826</v>
      </c>
      <c r="U1059" s="1"/>
      <c r="V1059" s="1" t="s">
        <v>7232</v>
      </c>
      <c r="W1059" s="1" t="s">
        <v>6826</v>
      </c>
    </row>
    <row r="1060" spans="1:23" x14ac:dyDescent="0.25">
      <c r="A1060" s="1">
        <v>1003647</v>
      </c>
      <c r="B1060" s="5" t="str">
        <f>VLOOKUP(H1060,'FIPS Basin X-walk'!$A$2:$F$3224,6,FALSE)</f>
        <v>South Western Overthrust</v>
      </c>
      <c r="C1060" s="1" t="s">
        <v>16043</v>
      </c>
      <c r="D1060" s="1"/>
      <c r="E1060" s="1"/>
      <c r="F1060" s="1" t="s">
        <v>12827</v>
      </c>
      <c r="G1060" s="1" t="s">
        <v>7761</v>
      </c>
      <c r="H1060" s="1">
        <v>32003</v>
      </c>
      <c r="I1060" s="1">
        <v>1003647</v>
      </c>
      <c r="J1060" s="1">
        <v>36.037560999999997</v>
      </c>
      <c r="K1060" s="1">
        <v>-114.976159</v>
      </c>
      <c r="L1060" s="1"/>
      <c r="M1060" s="1" t="s">
        <v>1550</v>
      </c>
      <c r="N1060" s="1" t="s">
        <v>12314</v>
      </c>
      <c r="O1060" s="1">
        <v>2022</v>
      </c>
      <c r="P1060" s="1">
        <v>89009</v>
      </c>
      <c r="Q1060" s="1" t="s">
        <v>16044</v>
      </c>
      <c r="R1060" s="1"/>
      <c r="S1060" s="1" t="s">
        <v>24355</v>
      </c>
      <c r="T1060" s="1" t="s">
        <v>6828</v>
      </c>
      <c r="U1060" s="1"/>
      <c r="V1060" s="1" t="s">
        <v>16045</v>
      </c>
      <c r="W1060" s="1" t="s">
        <v>6826</v>
      </c>
    </row>
    <row r="1061" spans="1:23" x14ac:dyDescent="0.25">
      <c r="A1061" s="1">
        <v>1004701</v>
      </c>
      <c r="B1061" s="5" t="str">
        <f>VLOOKUP(H1061,'FIPS Basin X-walk'!$A$2:$F$3224,6,FALSE)</f>
        <v>South Western Overthrust</v>
      </c>
      <c r="C1061" s="1" t="s">
        <v>16093</v>
      </c>
      <c r="D1061" s="1"/>
      <c r="E1061" s="1"/>
      <c r="F1061" s="1" t="s">
        <v>12827</v>
      </c>
      <c r="G1061" s="1" t="s">
        <v>7761</v>
      </c>
      <c r="H1061" s="1">
        <v>32003</v>
      </c>
      <c r="I1061" s="1">
        <v>1004701</v>
      </c>
      <c r="J1061" s="1">
        <v>36.035440000000001</v>
      </c>
      <c r="K1061" s="1">
        <v>-114.99994</v>
      </c>
      <c r="L1061" s="1"/>
      <c r="M1061" s="1" t="s">
        <v>1550</v>
      </c>
      <c r="N1061" s="1" t="s">
        <v>12314</v>
      </c>
      <c r="O1061" s="1">
        <v>2022</v>
      </c>
      <c r="P1061" s="1">
        <v>89015</v>
      </c>
      <c r="Q1061" s="1" t="s">
        <v>16094</v>
      </c>
      <c r="R1061" s="1"/>
      <c r="S1061" s="1" t="s">
        <v>24449</v>
      </c>
      <c r="T1061" s="1" t="s">
        <v>6826</v>
      </c>
      <c r="U1061" s="1"/>
      <c r="V1061" s="1" t="s">
        <v>16095</v>
      </c>
      <c r="W1061" s="1" t="s">
        <v>6826</v>
      </c>
    </row>
    <row r="1062" spans="1:23" x14ac:dyDescent="0.25">
      <c r="A1062" s="1">
        <v>1013269</v>
      </c>
      <c r="B1062" s="5" t="str">
        <f>VLOOKUP(H1062,'FIPS Basin X-walk'!$A$2:$F$3224,6,FALSE)</f>
        <v>Cincinnati Arch</v>
      </c>
      <c r="C1062" s="1" t="s">
        <v>11498</v>
      </c>
      <c r="D1062" s="1"/>
      <c r="E1062" s="1"/>
      <c r="F1062" s="1" t="s">
        <v>11499</v>
      </c>
      <c r="G1062" s="1" t="s">
        <v>7761</v>
      </c>
      <c r="H1062" s="1">
        <v>18019</v>
      </c>
      <c r="I1062" s="1">
        <v>1013269</v>
      </c>
      <c r="J1062" s="1">
        <v>38.322899999999997</v>
      </c>
      <c r="K1062" s="1">
        <v>-85.673181999999997</v>
      </c>
      <c r="L1062" s="1"/>
      <c r="M1062" s="1" t="s">
        <v>1499</v>
      </c>
      <c r="N1062" s="1" t="s">
        <v>11457</v>
      </c>
      <c r="O1062" s="1">
        <v>2022</v>
      </c>
      <c r="P1062" s="1">
        <v>47130</v>
      </c>
      <c r="Q1062" s="1" t="s">
        <v>26642</v>
      </c>
      <c r="R1062" s="1"/>
      <c r="S1062" s="1" t="s">
        <v>25062</v>
      </c>
      <c r="T1062" s="1" t="s">
        <v>6826</v>
      </c>
      <c r="U1062" s="1"/>
      <c r="V1062" s="1" t="s">
        <v>11466</v>
      </c>
      <c r="W1062" s="1" t="s">
        <v>6826</v>
      </c>
    </row>
    <row r="1063" spans="1:23" x14ac:dyDescent="0.25">
      <c r="A1063" s="1">
        <v>1002101</v>
      </c>
      <c r="B1063" s="5" t="str">
        <f>VLOOKUP(H1063,'FIPS Basin X-walk'!$A$2:$F$3224,6,FALSE)</f>
        <v>South Western Overthrust</v>
      </c>
      <c r="C1063" s="1" t="s">
        <v>16103</v>
      </c>
      <c r="D1063" s="1"/>
      <c r="E1063" s="1"/>
      <c r="F1063" s="1" t="s">
        <v>16050</v>
      </c>
      <c r="G1063" s="1" t="s">
        <v>7761</v>
      </c>
      <c r="H1063" s="1">
        <v>32003</v>
      </c>
      <c r="I1063" s="1">
        <v>1002101</v>
      </c>
      <c r="J1063" s="1">
        <v>35.99</v>
      </c>
      <c r="K1063" s="1">
        <v>-115.09</v>
      </c>
      <c r="L1063" s="1"/>
      <c r="M1063" s="1" t="s">
        <v>1550</v>
      </c>
      <c r="N1063" s="1" t="s">
        <v>12314</v>
      </c>
      <c r="O1063" s="1">
        <v>2022</v>
      </c>
      <c r="P1063" s="1">
        <v>89165</v>
      </c>
      <c r="Q1063" s="1" t="s">
        <v>16104</v>
      </c>
      <c r="R1063" s="1"/>
      <c r="S1063" s="1" t="s">
        <v>24355</v>
      </c>
      <c r="T1063" s="1" t="s">
        <v>6828</v>
      </c>
      <c r="U1063" s="1"/>
      <c r="V1063" s="1" t="s">
        <v>16105</v>
      </c>
      <c r="W1063" s="1" t="s">
        <v>6828</v>
      </c>
    </row>
    <row r="1064" spans="1:23" x14ac:dyDescent="0.25">
      <c r="A1064" s="1">
        <v>1002551</v>
      </c>
      <c r="B1064" s="5" t="str">
        <f>VLOOKUP(H1064,'FIPS Basin X-walk'!$A$2:$F$3224,6,FALSE)</f>
        <v>South Western Overthrust</v>
      </c>
      <c r="C1064" s="1" t="s">
        <v>16108</v>
      </c>
      <c r="D1064" s="1"/>
      <c r="E1064" s="1"/>
      <c r="F1064" s="1" t="s">
        <v>16050</v>
      </c>
      <c r="G1064" s="1" t="s">
        <v>7761</v>
      </c>
      <c r="H1064" s="1">
        <v>32003</v>
      </c>
      <c r="I1064" s="1">
        <v>1002551</v>
      </c>
      <c r="J1064" s="1">
        <v>36.204003</v>
      </c>
      <c r="K1064" s="1">
        <v>-115.129625</v>
      </c>
      <c r="L1064" s="1"/>
      <c r="M1064" s="1" t="s">
        <v>1550</v>
      </c>
      <c r="N1064" s="1" t="s">
        <v>12314</v>
      </c>
      <c r="O1064" s="1">
        <v>2022</v>
      </c>
      <c r="P1064" s="1">
        <v>89165</v>
      </c>
      <c r="Q1064" s="1" t="s">
        <v>16109</v>
      </c>
      <c r="R1064" s="1"/>
      <c r="S1064" s="1" t="s">
        <v>24397</v>
      </c>
      <c r="T1064" s="1" t="s">
        <v>6826</v>
      </c>
      <c r="U1064" s="1"/>
      <c r="V1064" s="1" t="s">
        <v>24910</v>
      </c>
      <c r="W1064" s="1" t="s">
        <v>6826</v>
      </c>
    </row>
    <row r="1065" spans="1:23" x14ac:dyDescent="0.25">
      <c r="A1065" s="1">
        <v>1004352</v>
      </c>
      <c r="B1065" s="5" t="str">
        <f>VLOOKUP(H1065,'FIPS Basin X-walk'!$A$2:$F$3224,6,FALSE)</f>
        <v>South Western Overthrust</v>
      </c>
      <c r="C1065" s="1" t="s">
        <v>16056</v>
      </c>
      <c r="D1065" s="1"/>
      <c r="E1065" s="1"/>
      <c r="F1065" s="1" t="s">
        <v>16050</v>
      </c>
      <c r="G1065" s="1" t="s">
        <v>7761</v>
      </c>
      <c r="H1065" s="1">
        <v>32003</v>
      </c>
      <c r="I1065" s="1">
        <v>1004352</v>
      </c>
      <c r="J1065" s="1">
        <v>36.294229999999999</v>
      </c>
      <c r="K1065" s="1">
        <v>-115.28183</v>
      </c>
      <c r="L1065" s="1"/>
      <c r="M1065" s="1" t="s">
        <v>1550</v>
      </c>
      <c r="N1065" s="1" t="s">
        <v>12314</v>
      </c>
      <c r="O1065" s="1">
        <v>2022</v>
      </c>
      <c r="P1065" s="1">
        <v>89165</v>
      </c>
      <c r="Q1065" s="1" t="s">
        <v>16057</v>
      </c>
      <c r="R1065" s="1"/>
      <c r="S1065" s="1" t="s">
        <v>24358</v>
      </c>
      <c r="T1065" s="1" t="s">
        <v>6826</v>
      </c>
      <c r="U1065" s="1"/>
      <c r="V1065" s="1" t="s">
        <v>6952</v>
      </c>
      <c r="W1065" s="1" t="s">
        <v>6826</v>
      </c>
    </row>
    <row r="1066" spans="1:23" x14ac:dyDescent="0.25">
      <c r="A1066" s="1">
        <v>1005508</v>
      </c>
      <c r="B1066" s="5" t="str">
        <f>VLOOKUP(H1066,'FIPS Basin X-walk'!$A$2:$F$3224,6,FALSE)</f>
        <v>South Western Overthrust</v>
      </c>
      <c r="C1066" s="1" t="s">
        <v>16064</v>
      </c>
      <c r="D1066" s="1"/>
      <c r="E1066" s="1"/>
      <c r="F1066" s="1" t="s">
        <v>16060</v>
      </c>
      <c r="G1066" s="1" t="s">
        <v>7761</v>
      </c>
      <c r="H1066" s="1">
        <v>32003</v>
      </c>
      <c r="I1066" s="1">
        <v>1005508</v>
      </c>
      <c r="J1066" s="1">
        <v>36.117359999999998</v>
      </c>
      <c r="K1066" s="1">
        <v>-115.17368</v>
      </c>
      <c r="L1066" s="1"/>
      <c r="M1066" s="1" t="s">
        <v>1550</v>
      </c>
      <c r="N1066" s="1" t="s">
        <v>12314</v>
      </c>
      <c r="O1066" s="1">
        <v>2022</v>
      </c>
      <c r="P1066" s="1">
        <v>89109</v>
      </c>
      <c r="Q1066" s="1" t="s">
        <v>16065</v>
      </c>
      <c r="R1066" s="1"/>
      <c r="S1066" s="1" t="s">
        <v>25139</v>
      </c>
      <c r="T1066" s="1" t="s">
        <v>6826</v>
      </c>
      <c r="U1066" s="1"/>
      <c r="V1066" s="1" t="s">
        <v>16066</v>
      </c>
      <c r="W1066" s="1" t="s">
        <v>6826</v>
      </c>
    </row>
    <row r="1067" spans="1:23" x14ac:dyDescent="0.25">
      <c r="A1067" s="1">
        <v>1006277</v>
      </c>
      <c r="B1067" s="5" t="str">
        <f>VLOOKUP(H1067,'FIPS Basin X-walk'!$A$2:$F$3224,6,FALSE)</f>
        <v>South Western Overthrust</v>
      </c>
      <c r="C1067" s="1" t="s">
        <v>16097</v>
      </c>
      <c r="D1067" s="1"/>
      <c r="E1067" s="1"/>
      <c r="F1067" s="1" t="s">
        <v>16050</v>
      </c>
      <c r="G1067" s="1" t="s">
        <v>7761</v>
      </c>
      <c r="H1067" s="1">
        <v>32003</v>
      </c>
      <c r="I1067" s="1">
        <v>1006277</v>
      </c>
      <c r="J1067" s="1">
        <v>36.141347000000003</v>
      </c>
      <c r="K1067" s="1">
        <v>-115.00308</v>
      </c>
      <c r="L1067" s="1"/>
      <c r="M1067" s="1" t="s">
        <v>1550</v>
      </c>
      <c r="N1067" s="1" t="s">
        <v>12314</v>
      </c>
      <c r="O1067" s="1">
        <v>2022</v>
      </c>
      <c r="P1067" s="1">
        <v>89124</v>
      </c>
      <c r="Q1067" s="1" t="s">
        <v>16098</v>
      </c>
      <c r="R1067" s="1"/>
      <c r="S1067" s="1" t="s">
        <v>24358</v>
      </c>
      <c r="T1067" s="1" t="s">
        <v>6826</v>
      </c>
      <c r="U1067" s="1"/>
      <c r="V1067" s="1" t="s">
        <v>25268</v>
      </c>
      <c r="W1067" s="1" t="s">
        <v>6826</v>
      </c>
    </row>
    <row r="1068" spans="1:23" x14ac:dyDescent="0.25">
      <c r="A1068" s="1">
        <v>1006611</v>
      </c>
      <c r="B1068" s="5" t="str">
        <f>VLOOKUP(H1068,'FIPS Basin X-walk'!$A$2:$F$3224,6,FALSE)</f>
        <v>South Western Overthrust</v>
      </c>
      <c r="C1068" s="1" t="s">
        <v>16070</v>
      </c>
      <c r="D1068" s="1"/>
      <c r="E1068" s="1"/>
      <c r="F1068" s="1" t="s">
        <v>16050</v>
      </c>
      <c r="G1068" s="1" t="s">
        <v>7761</v>
      </c>
      <c r="H1068" s="1">
        <v>32003</v>
      </c>
      <c r="I1068" s="1">
        <v>1006611</v>
      </c>
      <c r="J1068" s="1">
        <v>36.189225</v>
      </c>
      <c r="K1068" s="1">
        <v>-115.188545</v>
      </c>
      <c r="L1068" s="1"/>
      <c r="M1068" s="1" t="s">
        <v>1550</v>
      </c>
      <c r="N1068" s="1" t="s">
        <v>12314</v>
      </c>
      <c r="O1068" s="1">
        <v>2022</v>
      </c>
      <c r="P1068" s="1">
        <v>89158</v>
      </c>
      <c r="Q1068" s="1" t="s">
        <v>16071</v>
      </c>
      <c r="R1068" s="1"/>
      <c r="S1068" s="1" t="s">
        <v>25139</v>
      </c>
      <c r="T1068" s="1" t="s">
        <v>6826</v>
      </c>
      <c r="U1068" s="1"/>
      <c r="V1068" s="1" t="s">
        <v>16072</v>
      </c>
      <c r="W1068" s="1" t="s">
        <v>6826</v>
      </c>
    </row>
    <row r="1069" spans="1:23" x14ac:dyDescent="0.25">
      <c r="A1069" s="1">
        <v>1006638</v>
      </c>
      <c r="B1069" s="5" t="str">
        <f>VLOOKUP(H1069,'FIPS Basin X-walk'!$A$2:$F$3224,6,FALSE)</f>
        <v>South Western Overthrust</v>
      </c>
      <c r="C1069" s="1" t="s">
        <v>16062</v>
      </c>
      <c r="D1069" s="1"/>
      <c r="E1069" s="1"/>
      <c r="F1069" s="1" t="s">
        <v>16060</v>
      </c>
      <c r="G1069" s="1" t="s">
        <v>7761</v>
      </c>
      <c r="H1069" s="1">
        <v>32003</v>
      </c>
      <c r="I1069" s="1">
        <v>1006638</v>
      </c>
      <c r="J1069" s="1">
        <v>36.126040000000003</v>
      </c>
      <c r="K1069" s="1">
        <v>-115.21297</v>
      </c>
      <c r="L1069" s="1"/>
      <c r="M1069" s="1" t="s">
        <v>1550</v>
      </c>
      <c r="N1069" s="1" t="s">
        <v>12314</v>
      </c>
      <c r="O1069" s="1">
        <v>2022</v>
      </c>
      <c r="P1069" s="1">
        <v>89150</v>
      </c>
      <c r="Q1069" s="1" t="s">
        <v>1408</v>
      </c>
      <c r="R1069" s="1"/>
      <c r="S1069" s="1" t="s">
        <v>24359</v>
      </c>
      <c r="T1069" s="1" t="s">
        <v>6826</v>
      </c>
      <c r="U1069" s="1"/>
      <c r="V1069" s="1" t="s">
        <v>16063</v>
      </c>
      <c r="W1069" s="1" t="s">
        <v>6826</v>
      </c>
    </row>
    <row r="1070" spans="1:23" x14ac:dyDescent="0.25">
      <c r="A1070" s="1">
        <v>1006639</v>
      </c>
      <c r="B1070" s="5" t="str">
        <f>VLOOKUP(H1070,'FIPS Basin X-walk'!$A$2:$F$3224,6,FALSE)</f>
        <v>South Western Overthrust</v>
      </c>
      <c r="C1070" s="1" t="s">
        <v>16062</v>
      </c>
      <c r="D1070" s="1"/>
      <c r="E1070" s="1"/>
      <c r="F1070" s="1" t="s">
        <v>16087</v>
      </c>
      <c r="G1070" s="1" t="s">
        <v>7761</v>
      </c>
      <c r="H1070" s="1">
        <v>32003</v>
      </c>
      <c r="I1070" s="1">
        <v>1006639</v>
      </c>
      <c r="J1070" s="1">
        <v>36.126040000000003</v>
      </c>
      <c r="K1070" s="1">
        <v>-115.21297</v>
      </c>
      <c r="L1070" s="1"/>
      <c r="M1070" s="1" t="s">
        <v>1550</v>
      </c>
      <c r="N1070" s="1" t="s">
        <v>12314</v>
      </c>
      <c r="O1070" s="1">
        <v>2022</v>
      </c>
      <c r="P1070" s="1">
        <v>89150</v>
      </c>
      <c r="Q1070" s="1" t="s">
        <v>1409</v>
      </c>
      <c r="R1070" s="1"/>
      <c r="S1070" s="1" t="s">
        <v>24359</v>
      </c>
      <c r="T1070" s="1" t="s">
        <v>6826</v>
      </c>
      <c r="U1070" s="1"/>
      <c r="V1070" s="1" t="s">
        <v>16063</v>
      </c>
      <c r="W1070" s="1" t="s">
        <v>6826</v>
      </c>
    </row>
    <row r="1071" spans="1:23" x14ac:dyDescent="0.25">
      <c r="A1071" s="1">
        <v>1006640</v>
      </c>
      <c r="B1071" s="5" t="str">
        <f>VLOOKUP(H1071,'FIPS Basin X-walk'!$A$2:$F$3224,6,FALSE)</f>
        <v>South Western Overthrust</v>
      </c>
      <c r="C1071" s="1" t="s">
        <v>16062</v>
      </c>
      <c r="D1071" s="1"/>
      <c r="E1071" s="1"/>
      <c r="F1071" s="1" t="s">
        <v>16060</v>
      </c>
      <c r="G1071" s="1" t="s">
        <v>7761</v>
      </c>
      <c r="H1071" s="1">
        <v>32003</v>
      </c>
      <c r="I1071" s="1">
        <v>1006640</v>
      </c>
      <c r="J1071" s="1">
        <v>36.126040000000003</v>
      </c>
      <c r="K1071" s="1">
        <v>-115.21297</v>
      </c>
      <c r="L1071" s="1"/>
      <c r="M1071" s="1" t="s">
        <v>1550</v>
      </c>
      <c r="N1071" s="1" t="s">
        <v>12314</v>
      </c>
      <c r="O1071" s="1">
        <v>2022</v>
      </c>
      <c r="P1071" s="1">
        <v>89150</v>
      </c>
      <c r="Q1071" s="1" t="s">
        <v>1410</v>
      </c>
      <c r="R1071" s="1"/>
      <c r="S1071" s="1" t="s">
        <v>24359</v>
      </c>
      <c r="T1071" s="1" t="s">
        <v>6826</v>
      </c>
      <c r="U1071" s="1"/>
      <c r="V1071" s="1" t="s">
        <v>16063</v>
      </c>
      <c r="W1071" s="1" t="s">
        <v>6826</v>
      </c>
    </row>
    <row r="1072" spans="1:23" x14ac:dyDescent="0.25">
      <c r="A1072" s="1">
        <v>1006869</v>
      </c>
      <c r="B1072" s="5" t="str">
        <f>VLOOKUP(H1072,'FIPS Basin X-walk'!$A$2:$F$3224,6,FALSE)</f>
        <v>South Western Overthrust</v>
      </c>
      <c r="C1072" s="1"/>
      <c r="D1072" s="1"/>
      <c r="E1072" s="1"/>
      <c r="F1072" s="1" t="s">
        <v>16050</v>
      </c>
      <c r="G1072" s="1" t="s">
        <v>7761</v>
      </c>
      <c r="H1072" s="1">
        <v>32003</v>
      </c>
      <c r="I1072" s="1">
        <v>1006869</v>
      </c>
      <c r="J1072" s="1">
        <v>36.223139000000003</v>
      </c>
      <c r="K1072" s="1">
        <v>-114.881032</v>
      </c>
      <c r="L1072" s="1"/>
      <c r="M1072" s="1" t="s">
        <v>1550</v>
      </c>
      <c r="N1072" s="1" t="s">
        <v>12314</v>
      </c>
      <c r="O1072" s="1">
        <v>2022</v>
      </c>
      <c r="P1072" s="1">
        <v>89124</v>
      </c>
      <c r="Q1072" s="1" t="s">
        <v>16076</v>
      </c>
      <c r="R1072" s="1"/>
      <c r="S1072" s="1" t="s">
        <v>24355</v>
      </c>
      <c r="T1072" s="1" t="s">
        <v>6828</v>
      </c>
      <c r="U1072" s="1"/>
      <c r="V1072" s="1" t="s">
        <v>16077</v>
      </c>
      <c r="W1072" s="1" t="s">
        <v>6826</v>
      </c>
    </row>
    <row r="1073" spans="1:23" x14ac:dyDescent="0.25">
      <c r="A1073" s="1">
        <v>1009612</v>
      </c>
      <c r="B1073" s="5" t="str">
        <f>VLOOKUP(H1073,'FIPS Basin X-walk'!$A$2:$F$3224,6,FALSE)</f>
        <v>South Western Overthrust</v>
      </c>
      <c r="C1073" s="1" t="s">
        <v>16088</v>
      </c>
      <c r="D1073" s="1"/>
      <c r="E1073" s="1"/>
      <c r="F1073" s="1" t="s">
        <v>16060</v>
      </c>
      <c r="G1073" s="1" t="s">
        <v>7761</v>
      </c>
      <c r="H1073" s="1">
        <v>32003</v>
      </c>
      <c r="I1073" s="1">
        <v>1009612</v>
      </c>
      <c r="J1073" s="1">
        <v>36.144269999999999</v>
      </c>
      <c r="K1073" s="1">
        <v>-115.22732999999999</v>
      </c>
      <c r="L1073" s="1"/>
      <c r="M1073" s="1" t="s">
        <v>1550</v>
      </c>
      <c r="N1073" s="1" t="s">
        <v>12314</v>
      </c>
      <c r="O1073" s="1">
        <v>2022</v>
      </c>
      <c r="P1073" s="1">
        <v>89146</v>
      </c>
      <c r="Q1073" s="1" t="s">
        <v>16089</v>
      </c>
      <c r="R1073" s="1"/>
      <c r="S1073" s="1" t="s">
        <v>24355</v>
      </c>
      <c r="T1073" s="1" t="s">
        <v>6826</v>
      </c>
      <c r="U1073" s="1"/>
      <c r="V1073" s="1" t="s">
        <v>7232</v>
      </c>
      <c r="W1073" s="1" t="s">
        <v>6826</v>
      </c>
    </row>
    <row r="1074" spans="1:23" x14ac:dyDescent="0.25">
      <c r="A1074" s="1">
        <v>1009784</v>
      </c>
      <c r="B1074" s="5" t="str">
        <f>VLOOKUP(H1074,'FIPS Basin X-walk'!$A$2:$F$3224,6,FALSE)</f>
        <v>South Western Overthrust</v>
      </c>
      <c r="C1074" s="1" t="s">
        <v>16059</v>
      </c>
      <c r="D1074" s="1"/>
      <c r="E1074" s="1"/>
      <c r="F1074" s="1" t="s">
        <v>16060</v>
      </c>
      <c r="G1074" s="1" t="s">
        <v>7761</v>
      </c>
      <c r="H1074" s="1">
        <v>32003</v>
      </c>
      <c r="I1074" s="1">
        <v>1009784</v>
      </c>
      <c r="J1074" s="1">
        <v>36.144269999999999</v>
      </c>
      <c r="K1074" s="1">
        <v>-115.22732999999999</v>
      </c>
      <c r="L1074" s="1"/>
      <c r="M1074" s="1" t="s">
        <v>1550</v>
      </c>
      <c r="N1074" s="1" t="s">
        <v>12314</v>
      </c>
      <c r="O1074" s="1">
        <v>2022</v>
      </c>
      <c r="P1074" s="1">
        <v>89146</v>
      </c>
      <c r="Q1074" s="1" t="s">
        <v>16061</v>
      </c>
      <c r="R1074" s="1"/>
      <c r="S1074" s="1" t="s">
        <v>24355</v>
      </c>
      <c r="T1074" s="1" t="s">
        <v>6826</v>
      </c>
      <c r="U1074" s="1"/>
      <c r="V1074" s="1" t="s">
        <v>7232</v>
      </c>
      <c r="W1074" s="1" t="s">
        <v>6826</v>
      </c>
    </row>
    <row r="1075" spans="1:23" x14ac:dyDescent="0.25">
      <c r="A1075" s="1">
        <v>1011465</v>
      </c>
      <c r="B1075" s="5" t="str">
        <f>VLOOKUP(H1075,'FIPS Basin X-walk'!$A$2:$F$3224,6,FALSE)</f>
        <v>South Western Overthrust</v>
      </c>
      <c r="C1075" s="1" t="s">
        <v>16080</v>
      </c>
      <c r="D1075" s="1"/>
      <c r="E1075" s="1"/>
      <c r="F1075" s="1" t="s">
        <v>16060</v>
      </c>
      <c r="G1075" s="1" t="s">
        <v>7761</v>
      </c>
      <c r="H1075" s="1">
        <v>32003</v>
      </c>
      <c r="I1075" s="1">
        <v>1011465</v>
      </c>
      <c r="J1075" s="1">
        <v>36.137174000000002</v>
      </c>
      <c r="K1075" s="1">
        <v>-115.03452900000001</v>
      </c>
      <c r="L1075" s="1"/>
      <c r="M1075" s="1" t="s">
        <v>1550</v>
      </c>
      <c r="N1075" s="1" t="s">
        <v>12314</v>
      </c>
      <c r="O1075" s="1">
        <v>2022</v>
      </c>
      <c r="P1075" s="1">
        <v>89142</v>
      </c>
      <c r="Q1075" s="1" t="s">
        <v>16081</v>
      </c>
      <c r="R1075" s="1"/>
      <c r="S1075" s="1" t="s">
        <v>24355</v>
      </c>
      <c r="T1075" s="1" t="s">
        <v>6826</v>
      </c>
      <c r="U1075" s="1"/>
      <c r="V1075" s="1" t="s">
        <v>7232</v>
      </c>
      <c r="W1075" s="1" t="s">
        <v>6828</v>
      </c>
    </row>
    <row r="1076" spans="1:23" x14ac:dyDescent="0.25">
      <c r="A1076" s="1">
        <v>1012671</v>
      </c>
      <c r="B1076" s="5" t="str">
        <f>VLOOKUP(H1076,'FIPS Basin X-walk'!$A$2:$F$3224,6,FALSE)</f>
        <v>South Western Overthrust</v>
      </c>
      <c r="C1076" s="1" t="s">
        <v>16106</v>
      </c>
      <c r="D1076" s="1"/>
      <c r="E1076" s="1"/>
      <c r="F1076" s="1" t="s">
        <v>16060</v>
      </c>
      <c r="G1076" s="1" t="s">
        <v>7761</v>
      </c>
      <c r="H1076" s="1">
        <v>32003</v>
      </c>
      <c r="I1076" s="1">
        <v>1012671</v>
      </c>
      <c r="J1076" s="1">
        <v>36.048650000000002</v>
      </c>
      <c r="K1076" s="1">
        <v>-115.38253</v>
      </c>
      <c r="L1076" s="1"/>
      <c r="M1076" s="1" t="s">
        <v>1550</v>
      </c>
      <c r="N1076" s="1" t="s">
        <v>12314</v>
      </c>
      <c r="O1076" s="1">
        <v>2022</v>
      </c>
      <c r="P1076" s="1">
        <v>89161</v>
      </c>
      <c r="Q1076" s="1" t="s">
        <v>16107</v>
      </c>
      <c r="R1076" s="1"/>
      <c r="S1076" s="1" t="s">
        <v>24357</v>
      </c>
      <c r="T1076" s="1" t="s">
        <v>6826</v>
      </c>
      <c r="U1076" s="1"/>
      <c r="V1076" s="1" t="s">
        <v>7844</v>
      </c>
      <c r="W1076" s="1" t="s">
        <v>6826</v>
      </c>
    </row>
    <row r="1077" spans="1:23" x14ac:dyDescent="0.25">
      <c r="A1077" s="1">
        <v>1004242</v>
      </c>
      <c r="B1077" s="5" t="str">
        <f>VLOOKUP(H1077,'FIPS Basin X-walk'!$A$2:$F$3224,6,FALSE)</f>
        <v>South Western Overthrust</v>
      </c>
      <c r="C1077" s="1" t="s">
        <v>16073</v>
      </c>
      <c r="D1077" s="1"/>
      <c r="E1077" s="1"/>
      <c r="F1077" s="1" t="s">
        <v>16074</v>
      </c>
      <c r="G1077" s="1" t="s">
        <v>7761</v>
      </c>
      <c r="H1077" s="1">
        <v>32003</v>
      </c>
      <c r="I1077" s="1">
        <v>1004242</v>
      </c>
      <c r="J1077" s="1">
        <v>35.079790000000003</v>
      </c>
      <c r="K1077" s="1">
        <v>-114.64041</v>
      </c>
      <c r="L1077" s="1"/>
      <c r="M1077" s="1" t="s">
        <v>1550</v>
      </c>
      <c r="N1077" s="1" t="s">
        <v>12314</v>
      </c>
      <c r="O1077" s="1">
        <v>2022</v>
      </c>
      <c r="P1077" s="1">
        <v>89028</v>
      </c>
      <c r="Q1077" s="1" t="s">
        <v>16075</v>
      </c>
      <c r="R1077" s="1"/>
      <c r="S1077" s="1" t="s">
        <v>24358</v>
      </c>
      <c r="T1077" s="1" t="s">
        <v>6826</v>
      </c>
      <c r="U1077" s="1"/>
      <c r="V1077" s="1" t="s">
        <v>25268</v>
      </c>
      <c r="W1077" s="1" t="s">
        <v>6826</v>
      </c>
    </row>
    <row r="1078" spans="1:23" x14ac:dyDescent="0.25">
      <c r="A1078" s="1">
        <v>1000595</v>
      </c>
      <c r="B1078" s="5" t="str">
        <f>VLOOKUP(H1078,'FIPS Basin X-walk'!$A$2:$F$3224,6,FALSE)</f>
        <v>South Western Overthrust</v>
      </c>
      <c r="C1078" s="1" t="s">
        <v>16082</v>
      </c>
      <c r="D1078" s="1"/>
      <c r="E1078" s="1"/>
      <c r="F1078" s="1" t="s">
        <v>16083</v>
      </c>
      <c r="G1078" s="1" t="s">
        <v>7761</v>
      </c>
      <c r="H1078" s="1">
        <v>32003</v>
      </c>
      <c r="I1078" s="1">
        <v>1000595</v>
      </c>
      <c r="J1078" s="1">
        <v>36.232280000000003</v>
      </c>
      <c r="K1078" s="1">
        <v>-115.12474</v>
      </c>
      <c r="L1078" s="1"/>
      <c r="M1078" s="1" t="s">
        <v>1550</v>
      </c>
      <c r="N1078" s="1" t="s">
        <v>12314</v>
      </c>
      <c r="O1078" s="1">
        <v>2022</v>
      </c>
      <c r="P1078" s="1">
        <v>89030</v>
      </c>
      <c r="Q1078" s="1" t="s">
        <v>16084</v>
      </c>
      <c r="R1078" s="1"/>
      <c r="S1078" s="1" t="s">
        <v>24355</v>
      </c>
      <c r="T1078" s="1" t="s">
        <v>6826</v>
      </c>
      <c r="U1078" s="1"/>
      <c r="V1078" s="1" t="s">
        <v>7232</v>
      </c>
      <c r="W1078" s="1" t="s">
        <v>6828</v>
      </c>
    </row>
    <row r="1079" spans="1:23" x14ac:dyDescent="0.25">
      <c r="A1079" s="1">
        <v>1002763</v>
      </c>
      <c r="B1079" s="5" t="str">
        <f>VLOOKUP(H1079,'FIPS Basin X-walk'!$A$2:$F$3224,6,FALSE)</f>
        <v>South Western Overthrust</v>
      </c>
      <c r="C1079" s="1" t="s">
        <v>16085</v>
      </c>
      <c r="D1079" s="1"/>
      <c r="E1079" s="1"/>
      <c r="F1079" s="1" t="s">
        <v>16086</v>
      </c>
      <c r="G1079" s="1" t="s">
        <v>7761</v>
      </c>
      <c r="H1079" s="1">
        <v>32003</v>
      </c>
      <c r="I1079" s="1">
        <v>1002763</v>
      </c>
      <c r="J1079" s="1">
        <v>36.299039999999998</v>
      </c>
      <c r="K1079" s="1">
        <v>-115.28818</v>
      </c>
      <c r="L1079" s="1"/>
      <c r="M1079" s="1" t="s">
        <v>1550</v>
      </c>
      <c r="N1079" s="1" t="s">
        <v>12314</v>
      </c>
      <c r="O1079" s="1">
        <v>2022</v>
      </c>
      <c r="P1079" s="1">
        <v>89165</v>
      </c>
      <c r="Q1079" s="1" t="s">
        <v>261</v>
      </c>
      <c r="R1079" s="1"/>
      <c r="S1079" s="1" t="s">
        <v>24435</v>
      </c>
      <c r="T1079" s="1" t="s">
        <v>6826</v>
      </c>
      <c r="U1079" s="1"/>
      <c r="V1079" s="1" t="s">
        <v>7232</v>
      </c>
      <c r="W1079" s="1" t="s">
        <v>6826</v>
      </c>
    </row>
    <row r="1080" spans="1:23" x14ac:dyDescent="0.25">
      <c r="A1080" s="1">
        <v>1004277</v>
      </c>
      <c r="B1080" s="5" t="str">
        <f>VLOOKUP(H1080,'FIPS Basin X-walk'!$A$2:$F$3224,6,FALSE)</f>
        <v>South Western Overthrust</v>
      </c>
      <c r="C1080" s="1" t="s">
        <v>16099</v>
      </c>
      <c r="D1080" s="1"/>
      <c r="E1080" s="1"/>
      <c r="F1080" s="1" t="s">
        <v>16100</v>
      </c>
      <c r="G1080" s="1" t="s">
        <v>7761</v>
      </c>
      <c r="H1080" s="1">
        <v>32003</v>
      </c>
      <c r="I1080" s="1">
        <v>1004277</v>
      </c>
      <c r="J1080" s="1">
        <v>36.22878</v>
      </c>
      <c r="K1080" s="1">
        <v>-115.12947</v>
      </c>
      <c r="L1080" s="1"/>
      <c r="M1080" s="1" t="s">
        <v>1550</v>
      </c>
      <c r="N1080" s="1" t="s">
        <v>12314</v>
      </c>
      <c r="O1080" s="1">
        <v>2022</v>
      </c>
      <c r="P1080" s="1">
        <v>89030</v>
      </c>
      <c r="Q1080" s="1" t="s">
        <v>25275</v>
      </c>
      <c r="R1080" s="1"/>
      <c r="S1080" s="1" t="s">
        <v>24431</v>
      </c>
      <c r="T1080" s="1" t="s">
        <v>6826</v>
      </c>
      <c r="U1080" s="1"/>
      <c r="V1080" s="1" t="s">
        <v>7801</v>
      </c>
      <c r="W1080" s="1" t="s">
        <v>6826</v>
      </c>
    </row>
    <row r="1081" spans="1:23" x14ac:dyDescent="0.25">
      <c r="A1081" s="1">
        <v>1006108</v>
      </c>
      <c r="B1081" s="5" t="str">
        <f>VLOOKUP(H1081,'FIPS Basin X-walk'!$A$2:$F$3224,6,FALSE)</f>
        <v>South Western Overthrust</v>
      </c>
      <c r="C1081" s="1" t="s">
        <v>16052</v>
      </c>
      <c r="D1081" s="1"/>
      <c r="E1081" s="1"/>
      <c r="F1081" s="1" t="s">
        <v>16053</v>
      </c>
      <c r="G1081" s="1" t="s">
        <v>7761</v>
      </c>
      <c r="H1081" s="1">
        <v>32003</v>
      </c>
      <c r="I1081" s="1">
        <v>1006108</v>
      </c>
      <c r="J1081" s="1">
        <v>36.319355999999999</v>
      </c>
      <c r="K1081" s="1">
        <v>-115.022874</v>
      </c>
      <c r="L1081" s="1"/>
      <c r="M1081" s="1" t="s">
        <v>1550</v>
      </c>
      <c r="N1081" s="1" t="s">
        <v>12314</v>
      </c>
      <c r="O1081" s="1">
        <v>2022</v>
      </c>
      <c r="P1081" s="1">
        <v>89115</v>
      </c>
      <c r="Q1081" s="1" t="s">
        <v>16054</v>
      </c>
      <c r="R1081" s="1"/>
      <c r="S1081" s="1" t="s">
        <v>24357</v>
      </c>
      <c r="T1081" s="1" t="s">
        <v>6826</v>
      </c>
      <c r="U1081" s="1"/>
      <c r="V1081" s="1" t="s">
        <v>16055</v>
      </c>
      <c r="W1081" s="1" t="s">
        <v>6826</v>
      </c>
    </row>
    <row r="1082" spans="1:23" x14ac:dyDescent="0.25">
      <c r="A1082" s="1">
        <v>1002517</v>
      </c>
      <c r="B1082" s="5" t="str">
        <f>VLOOKUP(H1082,'FIPS Basin X-walk'!$A$2:$F$3224,6,FALSE)</f>
        <v>Cincinnati Arch</v>
      </c>
      <c r="C1082" s="1" t="s">
        <v>11493</v>
      </c>
      <c r="D1082" s="1"/>
      <c r="E1082" s="1" t="s">
        <v>6828</v>
      </c>
      <c r="F1082" s="1" t="s">
        <v>11494</v>
      </c>
      <c r="G1082" s="1" t="s">
        <v>7761</v>
      </c>
      <c r="H1082" s="1">
        <v>18019</v>
      </c>
      <c r="I1082" s="1">
        <v>1002517</v>
      </c>
      <c r="J1082" s="1">
        <v>38.415722000000002</v>
      </c>
      <c r="K1082" s="1">
        <v>-85.749360999999993</v>
      </c>
      <c r="L1082" s="1"/>
      <c r="M1082" s="1" t="s">
        <v>1499</v>
      </c>
      <c r="N1082" s="1" t="s">
        <v>11457</v>
      </c>
      <c r="O1082" s="1">
        <v>2022</v>
      </c>
      <c r="P1082" s="1">
        <v>47172</v>
      </c>
      <c r="Q1082" s="1" t="s">
        <v>24930</v>
      </c>
      <c r="R1082" s="1"/>
      <c r="S1082" s="1" t="s">
        <v>24441</v>
      </c>
      <c r="T1082" s="1" t="s">
        <v>6826</v>
      </c>
      <c r="U1082" s="1"/>
      <c r="V1082" s="1" t="s">
        <v>24931</v>
      </c>
      <c r="W1082" s="1" t="s">
        <v>6826</v>
      </c>
    </row>
    <row r="1083" spans="1:23" x14ac:dyDescent="0.25">
      <c r="A1083" s="1">
        <v>1005611</v>
      </c>
      <c r="B1083" s="5" t="str">
        <f>VLOOKUP(H1083,'FIPS Basin X-walk'!$A$2:$F$3224,6,FALSE)</f>
        <v>Western Columbia Basin</v>
      </c>
      <c r="C1083" s="1" t="s">
        <v>22522</v>
      </c>
      <c r="D1083" s="1"/>
      <c r="E1083" s="1"/>
      <c r="F1083" s="1" t="s">
        <v>22523</v>
      </c>
      <c r="G1083" s="1" t="s">
        <v>7761</v>
      </c>
      <c r="H1083" s="1">
        <v>53011</v>
      </c>
      <c r="I1083" s="1">
        <v>1005611</v>
      </c>
      <c r="J1083" s="1">
        <v>45.6616</v>
      </c>
      <c r="K1083" s="1">
        <v>-122.6572</v>
      </c>
      <c r="L1083" s="1"/>
      <c r="M1083" s="1" t="s">
        <v>1480</v>
      </c>
      <c r="N1083" s="1" t="s">
        <v>9611</v>
      </c>
      <c r="O1083" s="1">
        <v>2022</v>
      </c>
      <c r="P1083" s="1">
        <v>98663</v>
      </c>
      <c r="Q1083" s="1" t="s">
        <v>22524</v>
      </c>
      <c r="R1083" s="1"/>
      <c r="S1083" s="1" t="s">
        <v>24360</v>
      </c>
      <c r="T1083" s="1" t="s">
        <v>6826</v>
      </c>
      <c r="U1083" s="1"/>
      <c r="V1083" s="1" t="s">
        <v>24409</v>
      </c>
      <c r="W1083" s="1" t="s">
        <v>6826</v>
      </c>
    </row>
    <row r="1084" spans="1:23" x14ac:dyDescent="0.25">
      <c r="A1084" s="1">
        <v>1009215</v>
      </c>
      <c r="B1084" s="5" t="str">
        <f>VLOOKUP(H1084,'FIPS Basin X-walk'!$A$2:$F$3224,6,FALSE)</f>
        <v>Western Columbia Basin</v>
      </c>
      <c r="C1084" s="1" t="s">
        <v>22513</v>
      </c>
      <c r="D1084" s="1"/>
      <c r="E1084" s="1"/>
      <c r="F1084" s="1" t="s">
        <v>22514</v>
      </c>
      <c r="G1084" s="1" t="s">
        <v>7761</v>
      </c>
      <c r="H1084" s="1">
        <v>53011</v>
      </c>
      <c r="I1084" s="1">
        <v>1009215</v>
      </c>
      <c r="J1084" s="1">
        <v>45.632359999999998</v>
      </c>
      <c r="K1084" s="1">
        <v>-122.36516</v>
      </c>
      <c r="L1084" s="1"/>
      <c r="M1084" s="1" t="s">
        <v>1480</v>
      </c>
      <c r="N1084" s="1" t="s">
        <v>9611</v>
      </c>
      <c r="O1084" s="1">
        <v>2022</v>
      </c>
      <c r="P1084" s="1">
        <v>98671</v>
      </c>
      <c r="Q1084" s="1" t="s">
        <v>326</v>
      </c>
      <c r="R1084" s="1"/>
      <c r="S1084" s="1" t="s">
        <v>24435</v>
      </c>
      <c r="T1084" s="1" t="s">
        <v>6826</v>
      </c>
      <c r="U1084" s="1"/>
      <c r="V1084" s="1" t="s">
        <v>6881</v>
      </c>
      <c r="W1084" s="1" t="s">
        <v>6826</v>
      </c>
    </row>
    <row r="1085" spans="1:23" x14ac:dyDescent="0.25">
      <c r="A1085" s="1">
        <v>1001695</v>
      </c>
      <c r="B1085" s="5" t="str">
        <f>VLOOKUP(H1085,'FIPS Basin X-walk'!$A$2:$F$3224,6,FALSE)</f>
        <v>Cincinnati Arch</v>
      </c>
      <c r="C1085" s="1" t="s">
        <v>12748</v>
      </c>
      <c r="D1085" s="1"/>
      <c r="E1085" s="1"/>
      <c r="F1085" s="1" t="s">
        <v>12749</v>
      </c>
      <c r="G1085" s="1" t="s">
        <v>7761</v>
      </c>
      <c r="H1085" s="1">
        <v>21049</v>
      </c>
      <c r="I1085" s="1">
        <v>1001695</v>
      </c>
      <c r="J1085" s="1">
        <v>38.021520000000002</v>
      </c>
      <c r="K1085" s="1">
        <v>-84.257149999999996</v>
      </c>
      <c r="L1085" s="1"/>
      <c r="M1085" s="1" t="s">
        <v>1497</v>
      </c>
      <c r="N1085" s="1" t="s">
        <v>12675</v>
      </c>
      <c r="O1085" s="1">
        <v>2022</v>
      </c>
      <c r="P1085" s="1">
        <v>40391</v>
      </c>
      <c r="Q1085" s="1" t="s">
        <v>12750</v>
      </c>
      <c r="R1085" s="1"/>
      <c r="S1085" s="1" t="s">
        <v>24355</v>
      </c>
      <c r="T1085" s="1" t="s">
        <v>6826</v>
      </c>
      <c r="U1085" s="1"/>
      <c r="V1085" s="1" t="s">
        <v>12747</v>
      </c>
      <c r="W1085" s="1" t="s">
        <v>6826</v>
      </c>
    </row>
    <row r="1086" spans="1:23" x14ac:dyDescent="0.25">
      <c r="A1086" s="1">
        <v>1005771</v>
      </c>
      <c r="B1086" s="5" t="str">
        <f>VLOOKUP(H1086,'FIPS Basin X-walk'!$A$2:$F$3224,6,FALSE)</f>
        <v>Mid-Gulf Coast Basin</v>
      </c>
      <c r="C1086" s="1" t="s">
        <v>6897</v>
      </c>
      <c r="D1086" s="1"/>
      <c r="E1086" s="1"/>
      <c r="F1086" s="1" t="s">
        <v>1584</v>
      </c>
      <c r="G1086" s="1" t="s">
        <v>2247</v>
      </c>
      <c r="H1086" s="1">
        <v>1025</v>
      </c>
      <c r="I1086" s="1">
        <v>1005771</v>
      </c>
      <c r="J1086" s="1">
        <v>31.530954000000001</v>
      </c>
      <c r="K1086" s="1">
        <v>-87.891407999999998</v>
      </c>
      <c r="L1086" s="1"/>
      <c r="M1086" s="1" t="s">
        <v>1482</v>
      </c>
      <c r="N1086" s="1" t="s">
        <v>6824</v>
      </c>
      <c r="O1086" s="1">
        <v>2022</v>
      </c>
      <c r="P1086" s="1">
        <v>36545</v>
      </c>
      <c r="Q1086" s="1" t="s">
        <v>1396</v>
      </c>
      <c r="R1086" s="1"/>
      <c r="S1086" s="1">
        <v>221210</v>
      </c>
      <c r="T1086" s="1" t="s">
        <v>6826</v>
      </c>
      <c r="U1086" s="1"/>
      <c r="V1086" s="1" t="s">
        <v>6898</v>
      </c>
      <c r="W1086" s="1" t="s">
        <v>6826</v>
      </c>
    </row>
    <row r="1087" spans="1:23" x14ac:dyDescent="0.25">
      <c r="A1087" s="1">
        <v>1006780</v>
      </c>
      <c r="B1087" s="5" t="str">
        <f>VLOOKUP(H1087,'FIPS Basin X-walk'!$A$2:$F$3224,6,FALSE)</f>
        <v>Piedmont-Blue Ridge Prov</v>
      </c>
      <c r="C1087" s="1"/>
      <c r="D1087" s="1"/>
      <c r="E1087" s="1"/>
      <c r="F1087" s="1" t="s">
        <v>10214</v>
      </c>
      <c r="G1087" s="1" t="s">
        <v>6894</v>
      </c>
      <c r="H1087" s="1">
        <v>13059</v>
      </c>
      <c r="I1087" s="1">
        <v>1006780</v>
      </c>
      <c r="J1087" s="1">
        <v>33.955329999999996</v>
      </c>
      <c r="K1087" s="1">
        <v>-83.375140000000002</v>
      </c>
      <c r="L1087" s="1"/>
      <c r="M1087" s="1" t="s">
        <v>1546</v>
      </c>
      <c r="N1087" s="1" t="s">
        <v>10124</v>
      </c>
      <c r="O1087" s="1">
        <v>2022</v>
      </c>
      <c r="P1087" s="1">
        <v>30602</v>
      </c>
      <c r="Q1087" s="1" t="s">
        <v>10215</v>
      </c>
      <c r="R1087" s="1"/>
      <c r="S1087" s="1" t="s">
        <v>25174</v>
      </c>
      <c r="T1087" s="1" t="s">
        <v>6826</v>
      </c>
      <c r="U1087" s="1"/>
      <c r="V1087" s="1" t="s">
        <v>10216</v>
      </c>
      <c r="W1087" s="1" t="s">
        <v>6826</v>
      </c>
    </row>
    <row r="1088" spans="1:23" x14ac:dyDescent="0.25">
      <c r="A1088" s="1">
        <v>1009491</v>
      </c>
      <c r="B1088" s="5" t="str">
        <f>VLOOKUP(H1088,'FIPS Basin X-walk'!$A$2:$F$3224,6,FALSE)</f>
        <v>Piedmont-Blue Ridge Prov</v>
      </c>
      <c r="C1088" s="1" t="s">
        <v>10217</v>
      </c>
      <c r="D1088" s="1"/>
      <c r="E1088" s="1"/>
      <c r="F1088" s="1" t="s">
        <v>46</v>
      </c>
      <c r="G1088" s="1" t="s">
        <v>6894</v>
      </c>
      <c r="H1088" s="1">
        <v>13059</v>
      </c>
      <c r="I1088" s="1">
        <v>1009491</v>
      </c>
      <c r="J1088" s="1">
        <v>33.979520000000001</v>
      </c>
      <c r="K1088" s="1">
        <v>-83.333830000000006</v>
      </c>
      <c r="L1088" s="1"/>
      <c r="M1088" s="1" t="s">
        <v>1546</v>
      </c>
      <c r="N1088" s="1" t="s">
        <v>10124</v>
      </c>
      <c r="O1088" s="1">
        <v>2022</v>
      </c>
      <c r="P1088" s="1">
        <v>30601</v>
      </c>
      <c r="Q1088" s="1" t="s">
        <v>10218</v>
      </c>
      <c r="R1088" s="1"/>
      <c r="S1088" s="1" t="s">
        <v>24804</v>
      </c>
      <c r="T1088" s="1" t="s">
        <v>6826</v>
      </c>
      <c r="U1088" s="1"/>
      <c r="V1088" s="1" t="s">
        <v>7844</v>
      </c>
      <c r="W1088" s="1" t="s">
        <v>6826</v>
      </c>
    </row>
    <row r="1089" spans="1:23" x14ac:dyDescent="0.25">
      <c r="A1089" s="1">
        <v>1001656</v>
      </c>
      <c r="B1089" s="5" t="str">
        <f>VLOOKUP(H1089,'FIPS Basin X-walk'!$A$2:$F$3224,6,FALSE)</f>
        <v>Mid-Gulf Coast Basin</v>
      </c>
      <c r="C1089" s="1" t="s">
        <v>15205</v>
      </c>
      <c r="D1089" s="1"/>
      <c r="E1089" s="1"/>
      <c r="F1089" s="1" t="s">
        <v>12442</v>
      </c>
      <c r="G1089" s="1" t="s">
        <v>6894</v>
      </c>
      <c r="H1089" s="1">
        <v>28023</v>
      </c>
      <c r="I1089" s="1">
        <v>1001656</v>
      </c>
      <c r="J1089" s="1">
        <v>32.151611000000003</v>
      </c>
      <c r="K1089" s="1">
        <v>-88.843889000000004</v>
      </c>
      <c r="L1089" s="1"/>
      <c r="M1089" s="1" t="s">
        <v>1523</v>
      </c>
      <c r="N1089" s="1" t="s">
        <v>15181</v>
      </c>
      <c r="O1089" s="1">
        <v>2022</v>
      </c>
      <c r="P1089" s="1">
        <v>39330</v>
      </c>
      <c r="Q1089" s="1" t="s">
        <v>23985</v>
      </c>
      <c r="R1089" s="1"/>
      <c r="S1089" s="1" t="s">
        <v>24435</v>
      </c>
      <c r="T1089" s="1" t="s">
        <v>6826</v>
      </c>
      <c r="U1089" s="1"/>
      <c r="V1089" s="1" t="s">
        <v>6884</v>
      </c>
      <c r="W1089" s="1" t="s">
        <v>6826</v>
      </c>
    </row>
    <row r="1090" spans="1:23" x14ac:dyDescent="0.25">
      <c r="A1090" s="1">
        <v>1002963</v>
      </c>
      <c r="B1090" s="5" t="str">
        <f>VLOOKUP(H1090,'FIPS Basin X-walk'!$A$2:$F$3224,6,FALSE)</f>
        <v>Mid-Gulf Coast Basin</v>
      </c>
      <c r="C1090" s="1" t="s">
        <v>6892</v>
      </c>
      <c r="D1090" s="1"/>
      <c r="E1090" s="1"/>
      <c r="F1090" s="1" t="s">
        <v>6893</v>
      </c>
      <c r="G1090" s="1" t="s">
        <v>6894</v>
      </c>
      <c r="H1090" s="1">
        <v>1025</v>
      </c>
      <c r="I1090" s="1">
        <v>1002963</v>
      </c>
      <c r="J1090" s="1">
        <v>31.492253000000002</v>
      </c>
      <c r="K1090" s="1">
        <v>-87.898804999999996</v>
      </c>
      <c r="L1090" s="1"/>
      <c r="M1090" s="1" t="s">
        <v>1482</v>
      </c>
      <c r="N1090" s="1" t="s">
        <v>6824</v>
      </c>
      <c r="O1090" s="1">
        <v>2022</v>
      </c>
      <c r="P1090" s="1">
        <v>36545</v>
      </c>
      <c r="Q1090" s="1" t="s">
        <v>6895</v>
      </c>
      <c r="R1090" s="1"/>
      <c r="S1090" s="1" t="s">
        <v>24431</v>
      </c>
      <c r="T1090" s="1" t="s">
        <v>6826</v>
      </c>
      <c r="U1090" s="1"/>
      <c r="V1090" s="1" t="s">
        <v>6896</v>
      </c>
      <c r="W1090" s="1" t="s">
        <v>6828</v>
      </c>
    </row>
    <row r="1091" spans="1:23" x14ac:dyDescent="0.25">
      <c r="A1091" s="1">
        <v>1014577</v>
      </c>
      <c r="B1091" s="5" t="str">
        <f>VLOOKUP(H1091,'FIPS Basin X-walk'!$A$2:$F$3224,6,FALSE)</f>
        <v>Mid-Gulf Coast Basin</v>
      </c>
      <c r="C1091" s="1" t="s">
        <v>27247</v>
      </c>
      <c r="D1091" s="1"/>
      <c r="E1091" s="1"/>
      <c r="F1091" s="1" t="s">
        <v>10530</v>
      </c>
      <c r="G1091" s="1" t="s">
        <v>6894</v>
      </c>
      <c r="H1091" s="1">
        <v>1025</v>
      </c>
      <c r="I1091" s="1">
        <v>1014577</v>
      </c>
      <c r="J1091" s="1">
        <v>31.840396999999999</v>
      </c>
      <c r="K1091" s="1">
        <v>-87.740189999999998</v>
      </c>
      <c r="L1091" s="1"/>
      <c r="M1091" s="1" t="s">
        <v>1482</v>
      </c>
      <c r="N1091" s="1" t="s">
        <v>6824</v>
      </c>
      <c r="O1091" s="1">
        <v>2022</v>
      </c>
      <c r="P1091" s="1">
        <v>36784</v>
      </c>
      <c r="Q1091" s="1" t="s">
        <v>27248</v>
      </c>
      <c r="R1091" s="1"/>
      <c r="S1091" s="1" t="s">
        <v>25302</v>
      </c>
      <c r="T1091" s="1" t="s">
        <v>6826</v>
      </c>
      <c r="U1091" s="1"/>
      <c r="V1091" s="1" t="s">
        <v>27249</v>
      </c>
      <c r="W1091" s="1" t="s">
        <v>6828</v>
      </c>
    </row>
    <row r="1092" spans="1:23" x14ac:dyDescent="0.25">
      <c r="A1092" s="1">
        <v>1006056</v>
      </c>
      <c r="B1092" s="5" t="str">
        <f>VLOOKUP(H1092,'FIPS Basin X-walk'!$A$2:$F$3224,6,FALSE)</f>
        <v>Piedmont-Blue Ridge Prov</v>
      </c>
      <c r="C1092" s="1" t="s">
        <v>10219</v>
      </c>
      <c r="D1092" s="1"/>
      <c r="E1092" s="1"/>
      <c r="F1092" s="1" t="s">
        <v>10220</v>
      </c>
      <c r="G1092" s="1" t="s">
        <v>6894</v>
      </c>
      <c r="H1092" s="1">
        <v>13059</v>
      </c>
      <c r="I1092" s="1">
        <v>1006056</v>
      </c>
      <c r="J1092" s="1">
        <v>33.925699999999999</v>
      </c>
      <c r="K1092" s="1">
        <v>-83.263400000000004</v>
      </c>
      <c r="L1092" s="1"/>
      <c r="M1092" s="1" t="s">
        <v>1546</v>
      </c>
      <c r="N1092" s="1" t="s">
        <v>10124</v>
      </c>
      <c r="O1092" s="1">
        <v>2022</v>
      </c>
      <c r="P1092" s="1">
        <v>30683</v>
      </c>
      <c r="Q1092" s="1" t="s">
        <v>10221</v>
      </c>
      <c r="R1092" s="1"/>
      <c r="S1092" s="1" t="s">
        <v>24358</v>
      </c>
      <c r="T1092" s="1" t="s">
        <v>6826</v>
      </c>
      <c r="U1092" s="1"/>
      <c r="V1092" s="1" t="s">
        <v>25665</v>
      </c>
      <c r="W1092" s="1" t="s">
        <v>6826</v>
      </c>
    </row>
    <row r="1093" spans="1:23" x14ac:dyDescent="0.25">
      <c r="A1093" s="1">
        <v>1008042</v>
      </c>
      <c r="B1093" s="5" t="str">
        <f>VLOOKUP(H1093,'FIPS Basin X-walk'!$A$2:$F$3224,6,FALSE)</f>
        <v>Western Columbia Basin</v>
      </c>
      <c r="C1093" s="1" t="s">
        <v>18745</v>
      </c>
      <c r="D1093" s="1"/>
      <c r="E1093" s="1"/>
      <c r="F1093" s="1" t="s">
        <v>18746</v>
      </c>
      <c r="G1093" s="1" t="s">
        <v>18747</v>
      </c>
      <c r="H1093" s="1">
        <v>41007</v>
      </c>
      <c r="I1093" s="1">
        <v>1008042</v>
      </c>
      <c r="J1093" s="1">
        <v>46.157035</v>
      </c>
      <c r="K1093" s="1">
        <v>-123.407836</v>
      </c>
      <c r="L1093" s="1"/>
      <c r="M1093" s="1" t="s">
        <v>1519</v>
      </c>
      <c r="N1093" s="1" t="s">
        <v>18017</v>
      </c>
      <c r="O1093" s="1">
        <v>2022</v>
      </c>
      <c r="P1093" s="1">
        <v>97016</v>
      </c>
      <c r="Q1093" s="1" t="s">
        <v>18748</v>
      </c>
      <c r="R1093" s="1"/>
      <c r="S1093" s="1" t="s">
        <v>24431</v>
      </c>
      <c r="T1093" s="1" t="s">
        <v>6828</v>
      </c>
      <c r="U1093" s="1"/>
      <c r="V1093" s="1" t="s">
        <v>6889</v>
      </c>
      <c r="W1093" s="1" t="s">
        <v>6828</v>
      </c>
    </row>
    <row r="1094" spans="1:23" x14ac:dyDescent="0.25">
      <c r="A1094" s="1">
        <v>1000169</v>
      </c>
      <c r="B1094" s="5" t="str">
        <f>VLOOKUP(H1094,'FIPS Basin X-walk'!$A$2:$F$3224,6,FALSE)</f>
        <v>Illinois Basin</v>
      </c>
      <c r="C1094" s="1" t="s">
        <v>10838</v>
      </c>
      <c r="D1094" s="1"/>
      <c r="E1094" s="1"/>
      <c r="F1094" s="1" t="s">
        <v>10839</v>
      </c>
      <c r="G1094" s="1" t="s">
        <v>1931</v>
      </c>
      <c r="H1094" s="1">
        <v>17025</v>
      </c>
      <c r="I1094" s="1">
        <v>1000169</v>
      </c>
      <c r="J1094" s="1">
        <v>38.699599999999997</v>
      </c>
      <c r="K1094" s="1">
        <v>-88.539199999999994</v>
      </c>
      <c r="L1094" s="1"/>
      <c r="M1094" s="1" t="s">
        <v>1488</v>
      </c>
      <c r="N1094" s="1" t="s">
        <v>10805</v>
      </c>
      <c r="O1094" s="1">
        <v>2022</v>
      </c>
      <c r="P1094" s="1">
        <v>62839</v>
      </c>
      <c r="Q1094" s="1" t="s">
        <v>10840</v>
      </c>
      <c r="R1094" s="1"/>
      <c r="S1094" s="1" t="s">
        <v>24355</v>
      </c>
      <c r="T1094" s="1" t="s">
        <v>6826</v>
      </c>
      <c r="U1094" s="1"/>
      <c r="V1094" s="1" t="s">
        <v>10841</v>
      </c>
      <c r="W1094" s="1" t="s">
        <v>6828</v>
      </c>
    </row>
    <row r="1095" spans="1:23" x14ac:dyDescent="0.25">
      <c r="A1095" s="1">
        <v>1001570</v>
      </c>
      <c r="B1095" s="5" t="str">
        <f>VLOOKUP(H1095,'FIPS Basin X-walk'!$A$2:$F$3224,6,FALSE)</f>
        <v>Iowa Shelf</v>
      </c>
      <c r="C1095" s="1" t="s">
        <v>12044</v>
      </c>
      <c r="D1095" s="1"/>
      <c r="E1095" s="1"/>
      <c r="F1095" s="1" t="s">
        <v>12045</v>
      </c>
      <c r="G1095" s="1" t="s">
        <v>1931</v>
      </c>
      <c r="H1095" s="1">
        <v>19041</v>
      </c>
      <c r="I1095" s="1">
        <v>1001570</v>
      </c>
      <c r="J1095" s="1">
        <v>43.160600000000002</v>
      </c>
      <c r="K1095" s="1">
        <v>-95.256900000000002</v>
      </c>
      <c r="L1095" s="1"/>
      <c r="M1095" s="1" t="s">
        <v>1500</v>
      </c>
      <c r="N1095" s="1" t="s">
        <v>11970</v>
      </c>
      <c r="O1095" s="1">
        <v>2022</v>
      </c>
      <c r="P1095" s="1">
        <v>51301</v>
      </c>
      <c r="Q1095" s="1" t="s">
        <v>12046</v>
      </c>
      <c r="R1095" s="1"/>
      <c r="S1095" s="1" t="s">
        <v>24355</v>
      </c>
      <c r="T1095" s="1" t="s">
        <v>6826</v>
      </c>
      <c r="U1095" s="1"/>
      <c r="V1095" s="1" t="s">
        <v>12047</v>
      </c>
      <c r="W1095" s="1" t="s">
        <v>6828</v>
      </c>
    </row>
    <row r="1096" spans="1:23" x14ac:dyDescent="0.25">
      <c r="A1096" s="1">
        <v>1005024</v>
      </c>
      <c r="B1096" s="5" t="str">
        <f>VLOOKUP(H1096,'FIPS Basin X-walk'!$A$2:$F$3224,6,FALSE)</f>
        <v>Forest City Basin</v>
      </c>
      <c r="C1096" s="1" t="s">
        <v>15506</v>
      </c>
      <c r="D1096" s="1"/>
      <c r="E1096" s="1"/>
      <c r="F1096" s="1" t="s">
        <v>15507</v>
      </c>
      <c r="G1096" s="1" t="s">
        <v>11501</v>
      </c>
      <c r="H1096" s="1">
        <v>29047</v>
      </c>
      <c r="I1096" s="1">
        <v>1005024</v>
      </c>
      <c r="J1096" s="1">
        <v>39.203561999999998</v>
      </c>
      <c r="K1096" s="1">
        <v>-94.479326</v>
      </c>
      <c r="L1096" s="1"/>
      <c r="M1096" s="1" t="s">
        <v>1560</v>
      </c>
      <c r="N1096" s="1" t="s">
        <v>15447</v>
      </c>
      <c r="O1096" s="1">
        <v>2022</v>
      </c>
      <c r="P1096" s="1">
        <v>64119</v>
      </c>
      <c r="Q1096" s="1" t="s">
        <v>15508</v>
      </c>
      <c r="R1096" s="1"/>
      <c r="S1096" s="1" t="s">
        <v>24419</v>
      </c>
      <c r="T1096" s="1" t="s">
        <v>6826</v>
      </c>
      <c r="U1096" s="1"/>
      <c r="V1096" s="1" t="s">
        <v>10849</v>
      </c>
      <c r="W1096" s="1" t="s">
        <v>6826</v>
      </c>
    </row>
    <row r="1097" spans="1:23" x14ac:dyDescent="0.25">
      <c r="A1097" s="1">
        <v>1006586</v>
      </c>
      <c r="B1097" s="5" t="str">
        <f>VLOOKUP(H1097,'FIPS Basin X-walk'!$A$2:$F$3224,6,FALSE)</f>
        <v>Salina Basin</v>
      </c>
      <c r="C1097" s="1" t="s">
        <v>12432</v>
      </c>
      <c r="D1097" s="1"/>
      <c r="E1097" s="1"/>
      <c r="F1097" s="1" t="s">
        <v>12433</v>
      </c>
      <c r="G1097" s="1" t="s">
        <v>11501</v>
      </c>
      <c r="H1097" s="1">
        <v>20027</v>
      </c>
      <c r="I1097" s="1">
        <v>1006586</v>
      </c>
      <c r="J1097" s="1">
        <v>39.549869999999999</v>
      </c>
      <c r="K1097" s="1">
        <v>-97.255160000000004</v>
      </c>
      <c r="L1097" s="1"/>
      <c r="M1097" s="1" t="s">
        <v>1490</v>
      </c>
      <c r="N1097" s="1" t="s">
        <v>12401</v>
      </c>
      <c r="O1097" s="1">
        <v>2022</v>
      </c>
      <c r="P1097" s="1">
        <v>66937</v>
      </c>
      <c r="Q1097" s="1" t="s">
        <v>652</v>
      </c>
      <c r="R1097" s="1"/>
      <c r="S1097" s="1" t="s">
        <v>24435</v>
      </c>
      <c r="T1097" s="1" t="s">
        <v>6826</v>
      </c>
      <c r="U1097" s="1"/>
      <c r="V1097" s="1" t="s">
        <v>7232</v>
      </c>
      <c r="W1097" s="1" t="s">
        <v>6826</v>
      </c>
    </row>
    <row r="1098" spans="1:23" x14ac:dyDescent="0.25">
      <c r="A1098" s="1">
        <v>1003513</v>
      </c>
      <c r="B1098" s="5" t="str">
        <f>VLOOKUP(H1098,'FIPS Basin X-walk'!$A$2:$F$3224,6,FALSE)</f>
        <v>Forest City Basin</v>
      </c>
      <c r="C1098" s="1" t="s">
        <v>15504</v>
      </c>
      <c r="D1098" s="1"/>
      <c r="E1098" s="1"/>
      <c r="F1098" s="1" t="s">
        <v>12661</v>
      </c>
      <c r="G1098" s="1" t="s">
        <v>11501</v>
      </c>
      <c r="H1098" s="1">
        <v>29047</v>
      </c>
      <c r="I1098" s="1">
        <v>1003513</v>
      </c>
      <c r="J1098" s="1">
        <v>39.125991999999997</v>
      </c>
      <c r="K1098" s="1">
        <v>-94.573279999999997</v>
      </c>
      <c r="L1098" s="1"/>
      <c r="M1098" s="1" t="s">
        <v>1560</v>
      </c>
      <c r="N1098" s="1" t="s">
        <v>15447</v>
      </c>
      <c r="O1098" s="1">
        <v>2022</v>
      </c>
      <c r="P1098" s="1">
        <v>64116</v>
      </c>
      <c r="Q1098" s="1" t="s">
        <v>15505</v>
      </c>
      <c r="R1098" s="1"/>
      <c r="S1098" s="1" t="s">
        <v>24454</v>
      </c>
      <c r="T1098" s="1" t="s">
        <v>6826</v>
      </c>
      <c r="U1098" s="1"/>
      <c r="V1098" s="1" t="s">
        <v>10885</v>
      </c>
      <c r="W1098" s="1" t="s">
        <v>6826</v>
      </c>
    </row>
    <row r="1099" spans="1:23" x14ac:dyDescent="0.25">
      <c r="A1099" s="1">
        <v>1006877</v>
      </c>
      <c r="B1099" s="5" t="str">
        <f>VLOOKUP(H1099,'FIPS Basin X-walk'!$A$2:$F$3224,6,FALSE)</f>
        <v>Sioux Uplift</v>
      </c>
      <c r="C1099" s="1" t="s">
        <v>14827</v>
      </c>
      <c r="D1099" s="1"/>
      <c r="E1099" s="1"/>
      <c r="F1099" s="1" t="s">
        <v>14828</v>
      </c>
      <c r="G1099" s="1" t="s">
        <v>11501</v>
      </c>
      <c r="H1099" s="1">
        <v>27027</v>
      </c>
      <c r="I1099" s="1">
        <v>1006877</v>
      </c>
      <c r="J1099" s="1">
        <v>46.903055999999999</v>
      </c>
      <c r="K1099" s="1">
        <v>-96.759721999999996</v>
      </c>
      <c r="L1099" s="1"/>
      <c r="M1099" s="1" t="s">
        <v>1559</v>
      </c>
      <c r="N1099" s="1" t="s">
        <v>14790</v>
      </c>
      <c r="O1099" s="1">
        <v>2022</v>
      </c>
      <c r="P1099" s="1">
        <v>56560</v>
      </c>
      <c r="Q1099" s="1" t="s">
        <v>14829</v>
      </c>
      <c r="R1099" s="1"/>
      <c r="S1099" s="1" t="s">
        <v>24366</v>
      </c>
      <c r="T1099" s="1" t="s">
        <v>6826</v>
      </c>
      <c r="U1099" s="1"/>
      <c r="V1099" s="1" t="s">
        <v>14830</v>
      </c>
      <c r="W1099" s="1" t="s">
        <v>6826</v>
      </c>
    </row>
    <row r="1100" spans="1:23" x14ac:dyDescent="0.25">
      <c r="A1100" s="1">
        <v>1011612</v>
      </c>
      <c r="B1100" s="5" t="str">
        <f>VLOOKUP(H1100,'FIPS Basin X-walk'!$A$2:$F$3224,6,FALSE)</f>
        <v>Sioux Uplift</v>
      </c>
      <c r="C1100" s="1" t="s">
        <v>19926</v>
      </c>
      <c r="D1100" s="1"/>
      <c r="E1100" s="1"/>
      <c r="F1100" s="1" t="s">
        <v>1831</v>
      </c>
      <c r="G1100" s="1" t="s">
        <v>11501</v>
      </c>
      <c r="H1100" s="1">
        <v>46027</v>
      </c>
      <c r="I1100" s="1">
        <v>1011612</v>
      </c>
      <c r="J1100" s="1">
        <v>42.877191000000003</v>
      </c>
      <c r="K1100" s="1">
        <v>-96.987077999999997</v>
      </c>
      <c r="L1100" s="1"/>
      <c r="M1100" s="1" t="s">
        <v>1562</v>
      </c>
      <c r="N1100" s="1" t="s">
        <v>19888</v>
      </c>
      <c r="O1100" s="1">
        <v>2022</v>
      </c>
      <c r="P1100" s="1">
        <v>57069</v>
      </c>
      <c r="Q1100" s="1" t="s">
        <v>19927</v>
      </c>
      <c r="R1100" s="1"/>
      <c r="S1100" s="1" t="s">
        <v>24358</v>
      </c>
      <c r="T1100" s="1" t="s">
        <v>6826</v>
      </c>
      <c r="U1100" s="1"/>
      <c r="V1100" s="1" t="s">
        <v>26377</v>
      </c>
      <c r="W1100" s="1" t="s">
        <v>6826</v>
      </c>
    </row>
    <row r="1101" spans="1:23" x14ac:dyDescent="0.25">
      <c r="A1101" s="1">
        <v>1003854</v>
      </c>
      <c r="B1101" s="5" t="str">
        <f>VLOOKUP(H1101,'FIPS Basin X-walk'!$A$2:$F$3224,6,FALSE)</f>
        <v>Piedmont-Blue Ridge Prov</v>
      </c>
      <c r="C1101" s="1" t="s">
        <v>10222</v>
      </c>
      <c r="D1101" s="1"/>
      <c r="E1101" s="1"/>
      <c r="F1101" s="1" t="s">
        <v>10223</v>
      </c>
      <c r="G1101" s="1" t="s">
        <v>10224</v>
      </c>
      <c r="H1101" s="1">
        <v>13063</v>
      </c>
      <c r="I1101" s="1">
        <v>1003854</v>
      </c>
      <c r="J1101" s="1">
        <v>33.441800000000001</v>
      </c>
      <c r="K1101" s="1">
        <v>-84.307599999999994</v>
      </c>
      <c r="L1101" s="1"/>
      <c r="M1101" s="1" t="s">
        <v>1546</v>
      </c>
      <c r="N1101" s="1" t="s">
        <v>10124</v>
      </c>
      <c r="O1101" s="1">
        <v>2022</v>
      </c>
      <c r="P1101" s="1">
        <v>30250</v>
      </c>
      <c r="Q1101" s="1" t="s">
        <v>10225</v>
      </c>
      <c r="R1101" s="1"/>
      <c r="S1101" s="1" t="s">
        <v>24358</v>
      </c>
      <c r="T1101" s="1" t="s">
        <v>6826</v>
      </c>
      <c r="U1101" s="1"/>
      <c r="V1101" s="1" t="s">
        <v>25181</v>
      </c>
      <c r="W1101" s="1" t="s">
        <v>6826</v>
      </c>
    </row>
    <row r="1102" spans="1:23" x14ac:dyDescent="0.25">
      <c r="A1102" s="1">
        <v>1000879</v>
      </c>
      <c r="B1102" s="5" t="str">
        <f>VLOOKUP(H1102,'FIPS Basin X-walk'!$A$2:$F$3224,6,FALSE)</f>
        <v>Appalachian Basin (Eastern Overthrust Area)</v>
      </c>
      <c r="C1102" s="1" t="s">
        <v>19106</v>
      </c>
      <c r="D1102" s="1"/>
      <c r="E1102" s="1"/>
      <c r="F1102" s="1" t="s">
        <v>19107</v>
      </c>
      <c r="G1102" s="1" t="s">
        <v>1892</v>
      </c>
      <c r="H1102" s="1">
        <v>42033</v>
      </c>
      <c r="I1102" s="1">
        <v>1000879</v>
      </c>
      <c r="J1102" s="1">
        <v>41.067</v>
      </c>
      <c r="K1102" s="1">
        <v>-78.365600000000001</v>
      </c>
      <c r="L1102" s="1"/>
      <c r="M1102" s="1" t="s">
        <v>1501</v>
      </c>
      <c r="N1102" s="1" t="s">
        <v>18868</v>
      </c>
      <c r="O1102" s="1">
        <v>2022</v>
      </c>
      <c r="P1102" s="1">
        <v>16873</v>
      </c>
      <c r="Q1102" s="1" t="s">
        <v>19108</v>
      </c>
      <c r="R1102" s="1"/>
      <c r="S1102" s="1" t="s">
        <v>24355</v>
      </c>
      <c r="T1102" s="1" t="s">
        <v>6826</v>
      </c>
      <c r="U1102" s="1"/>
      <c r="V1102" s="1" t="s">
        <v>16336</v>
      </c>
      <c r="W1102" s="1" t="s">
        <v>6828</v>
      </c>
    </row>
    <row r="1103" spans="1:23" x14ac:dyDescent="0.25">
      <c r="A1103" s="1">
        <v>1003637</v>
      </c>
      <c r="B1103" s="5" t="str">
        <f>VLOOKUP(H1103,'FIPS Basin X-walk'!$A$2:$F$3224,6,FALSE)</f>
        <v>Appalachian Basin (Eastern Overthrust Area)</v>
      </c>
      <c r="C1103" s="1" t="s">
        <v>19109</v>
      </c>
      <c r="D1103" s="1"/>
      <c r="E1103" s="1"/>
      <c r="F1103" s="1" t="s">
        <v>1892</v>
      </c>
      <c r="G1103" s="1" t="s">
        <v>19110</v>
      </c>
      <c r="H1103" s="1">
        <v>42033</v>
      </c>
      <c r="I1103" s="1">
        <v>1003637</v>
      </c>
      <c r="J1103" s="1">
        <v>41.030819999999999</v>
      </c>
      <c r="K1103" s="1">
        <v>-78.4298</v>
      </c>
      <c r="L1103" s="1"/>
      <c r="M1103" s="1" t="s">
        <v>1501</v>
      </c>
      <c r="N1103" s="1" t="s">
        <v>18868</v>
      </c>
      <c r="O1103" s="1">
        <v>2022</v>
      </c>
      <c r="P1103" s="1">
        <v>16830</v>
      </c>
      <c r="Q1103" s="1" t="s">
        <v>25144</v>
      </c>
      <c r="R1103" s="1"/>
      <c r="S1103" s="1" t="s">
        <v>24378</v>
      </c>
      <c r="T1103" s="1" t="s">
        <v>6826</v>
      </c>
      <c r="U1103" s="1"/>
      <c r="V1103" s="1" t="s">
        <v>19111</v>
      </c>
      <c r="W1103" s="1" t="s">
        <v>6826</v>
      </c>
    </row>
    <row r="1104" spans="1:23" x14ac:dyDescent="0.25">
      <c r="A1104" s="1">
        <v>1004777</v>
      </c>
      <c r="B1104" s="5" t="str">
        <f>VLOOKUP(H1104,'FIPS Basin X-walk'!$A$2:$F$3224,6,FALSE)</f>
        <v>Sioux Uplift</v>
      </c>
      <c r="C1104" s="1"/>
      <c r="D1104" s="1"/>
      <c r="E1104" s="1"/>
      <c r="F1104" s="1" t="s">
        <v>14831</v>
      </c>
      <c r="G1104" s="1" t="s">
        <v>14832</v>
      </c>
      <c r="H1104" s="1">
        <v>27029</v>
      </c>
      <c r="I1104" s="1">
        <v>1004777</v>
      </c>
      <c r="J1104" s="1">
        <v>47.584870000000002</v>
      </c>
      <c r="K1104" s="1">
        <v>-95.205016000000001</v>
      </c>
      <c r="L1104" s="1"/>
      <c r="M1104" s="1" t="s">
        <v>1559</v>
      </c>
      <c r="N1104" s="1" t="s">
        <v>14790</v>
      </c>
      <c r="O1104" s="1">
        <v>2022</v>
      </c>
      <c r="P1104" s="1">
        <v>56676</v>
      </c>
      <c r="Q1104" s="1" t="s">
        <v>155</v>
      </c>
      <c r="R1104" s="1"/>
      <c r="S1104" s="1" t="s">
        <v>24435</v>
      </c>
      <c r="T1104" s="1" t="s">
        <v>6826</v>
      </c>
      <c r="U1104" s="1"/>
      <c r="V1104" s="1" t="s">
        <v>12735</v>
      </c>
      <c r="W1104" s="1" t="s">
        <v>6826</v>
      </c>
    </row>
    <row r="1105" spans="1:23" x14ac:dyDescent="0.25">
      <c r="A1105" s="1">
        <v>1001007</v>
      </c>
      <c r="B1105" s="5" t="str">
        <f>VLOOKUP(H1105,'FIPS Basin X-walk'!$A$2:$F$3224,6,FALSE)</f>
        <v>Cincinnati Arch</v>
      </c>
      <c r="C1105" s="1" t="s">
        <v>17785</v>
      </c>
      <c r="D1105" s="1"/>
      <c r="E1105" s="1" t="s">
        <v>6828</v>
      </c>
      <c r="F1105" s="1" t="s">
        <v>17786</v>
      </c>
      <c r="G1105" s="1" t="s">
        <v>2037</v>
      </c>
      <c r="H1105" s="1">
        <v>39025</v>
      </c>
      <c r="I1105" s="1">
        <v>1001007</v>
      </c>
      <c r="J1105" s="1">
        <v>38.868899999999996</v>
      </c>
      <c r="K1105" s="1">
        <v>-84.2286</v>
      </c>
      <c r="L1105" s="1"/>
      <c r="M1105" s="1" t="s">
        <v>1542</v>
      </c>
      <c r="N1105" s="1" t="s">
        <v>17708</v>
      </c>
      <c r="O1105" s="1">
        <v>2022</v>
      </c>
      <c r="P1105" s="1">
        <v>45153</v>
      </c>
      <c r="Q1105" s="1" t="s">
        <v>17787</v>
      </c>
      <c r="R1105" s="1"/>
      <c r="S1105" s="1" t="s">
        <v>24355</v>
      </c>
      <c r="T1105" s="1" t="s">
        <v>6826</v>
      </c>
      <c r="U1105" s="1"/>
      <c r="V1105" s="1" t="s">
        <v>8562</v>
      </c>
      <c r="W1105" s="1" t="s">
        <v>6828</v>
      </c>
    </row>
    <row r="1106" spans="1:23" x14ac:dyDescent="0.25">
      <c r="A1106" s="1">
        <v>1000832</v>
      </c>
      <c r="B1106" s="5" t="str">
        <f>VLOOKUP(H1106,'FIPS Basin X-walk'!$A$2:$F$3224,6,FALSE)</f>
        <v>Piedmont-Blue Ridge Prov</v>
      </c>
      <c r="C1106" s="1" t="s">
        <v>17273</v>
      </c>
      <c r="D1106" s="1"/>
      <c r="E1106" s="1" t="s">
        <v>6828</v>
      </c>
      <c r="F1106" s="1" t="s">
        <v>17274</v>
      </c>
      <c r="G1106" s="1" t="s">
        <v>1793</v>
      </c>
      <c r="H1106" s="1">
        <v>37045</v>
      </c>
      <c r="I1106" s="1">
        <v>1000832</v>
      </c>
      <c r="J1106" s="1">
        <v>35.22</v>
      </c>
      <c r="K1106" s="1">
        <v>-81.759399999999999</v>
      </c>
      <c r="L1106" s="1"/>
      <c r="M1106" s="1" t="s">
        <v>1530</v>
      </c>
      <c r="N1106" s="1" t="s">
        <v>17213</v>
      </c>
      <c r="O1106" s="1">
        <v>2022</v>
      </c>
      <c r="P1106" s="1">
        <v>28024</v>
      </c>
      <c r="Q1106" s="1" t="s">
        <v>17275</v>
      </c>
      <c r="R1106" s="1"/>
      <c r="S1106" s="1" t="s">
        <v>24355</v>
      </c>
      <c r="T1106" s="1" t="s">
        <v>6826</v>
      </c>
      <c r="U1106" s="1"/>
      <c r="V1106" s="1" t="s">
        <v>9621</v>
      </c>
      <c r="W1106" s="1" t="s">
        <v>6828</v>
      </c>
    </row>
    <row r="1107" spans="1:23" x14ac:dyDescent="0.25">
      <c r="A1107" s="1">
        <v>1000565</v>
      </c>
      <c r="B1107" s="5" t="str">
        <f>VLOOKUP(H1107,'FIPS Basin X-walk'!$A$2:$F$3224,6,FALSE)</f>
        <v>Piedmont-Blue Ridge Prov</v>
      </c>
      <c r="C1107" s="1" t="s">
        <v>17268</v>
      </c>
      <c r="D1107" s="1"/>
      <c r="E1107" s="1"/>
      <c r="F1107" s="1" t="s">
        <v>17269</v>
      </c>
      <c r="G1107" s="1" t="s">
        <v>1793</v>
      </c>
      <c r="H1107" s="1">
        <v>37045</v>
      </c>
      <c r="I1107" s="1">
        <v>1000565</v>
      </c>
      <c r="J1107" s="1">
        <v>35.1706</v>
      </c>
      <c r="K1107" s="1">
        <v>-81.4161</v>
      </c>
      <c r="L1107" s="1"/>
      <c r="M1107" s="1" t="s">
        <v>1530</v>
      </c>
      <c r="N1107" s="1" t="s">
        <v>17213</v>
      </c>
      <c r="O1107" s="1">
        <v>2022</v>
      </c>
      <c r="P1107" s="1">
        <v>28073</v>
      </c>
      <c r="Q1107" s="1" t="s">
        <v>17270</v>
      </c>
      <c r="R1107" s="1"/>
      <c r="S1107" s="1" t="s">
        <v>24355</v>
      </c>
      <c r="T1107" s="1" t="s">
        <v>6826</v>
      </c>
      <c r="U1107" s="1"/>
      <c r="V1107" s="1" t="s">
        <v>6827</v>
      </c>
      <c r="W1107" s="1" t="s">
        <v>6828</v>
      </c>
    </row>
    <row r="1108" spans="1:23" x14ac:dyDescent="0.25">
      <c r="A1108" s="1">
        <v>1013259</v>
      </c>
      <c r="B1108" s="5" t="str">
        <f>VLOOKUP(H1108,'FIPS Basin X-walk'!$A$2:$F$3224,6,FALSE)</f>
        <v>Piedmont-Blue Ridge Prov</v>
      </c>
      <c r="C1108" s="1" t="s">
        <v>17265</v>
      </c>
      <c r="D1108" s="1"/>
      <c r="E1108" s="1"/>
      <c r="F1108" s="1" t="s">
        <v>17266</v>
      </c>
      <c r="G1108" s="1" t="s">
        <v>17261</v>
      </c>
      <c r="H1108" s="1">
        <v>37045</v>
      </c>
      <c r="I1108" s="1">
        <v>1013259</v>
      </c>
      <c r="J1108" s="1">
        <v>35.201312999999999</v>
      </c>
      <c r="K1108" s="1">
        <v>-81.365446000000006</v>
      </c>
      <c r="L1108" s="1"/>
      <c r="M1108" s="1" t="s">
        <v>1530</v>
      </c>
      <c r="N1108" s="1" t="s">
        <v>17213</v>
      </c>
      <c r="O1108" s="1">
        <v>2022</v>
      </c>
      <c r="P1108" s="1">
        <v>28086</v>
      </c>
      <c r="Q1108" s="1" t="s">
        <v>17267</v>
      </c>
      <c r="R1108" s="1"/>
      <c r="S1108" s="1" t="s">
        <v>24355</v>
      </c>
      <c r="T1108" s="1" t="s">
        <v>6826</v>
      </c>
      <c r="U1108" s="1"/>
      <c r="V1108" s="1" t="s">
        <v>26635</v>
      </c>
      <c r="W1108" s="1" t="s">
        <v>6828</v>
      </c>
    </row>
    <row r="1109" spans="1:23" x14ac:dyDescent="0.25">
      <c r="A1109" s="1">
        <v>1006764</v>
      </c>
      <c r="B1109" s="5" t="str">
        <f>VLOOKUP(H1109,'FIPS Basin X-walk'!$A$2:$F$3224,6,FALSE)</f>
        <v>Chautauqua Platform</v>
      </c>
      <c r="C1109" s="1" t="s">
        <v>18371</v>
      </c>
      <c r="D1109" s="1"/>
      <c r="E1109" s="1"/>
      <c r="F1109" s="1" t="s">
        <v>18372</v>
      </c>
      <c r="G1109" s="1" t="s">
        <v>17261</v>
      </c>
      <c r="H1109" s="1">
        <v>40027</v>
      </c>
      <c r="I1109" s="1">
        <v>1006764</v>
      </c>
      <c r="J1109" s="1">
        <v>35.210360000000001</v>
      </c>
      <c r="K1109" s="1">
        <v>-97.445959999999999</v>
      </c>
      <c r="L1109" s="1"/>
      <c r="M1109" s="1" t="s">
        <v>1495</v>
      </c>
      <c r="N1109" s="1" t="s">
        <v>9115</v>
      </c>
      <c r="O1109" s="1">
        <v>2022</v>
      </c>
      <c r="P1109" s="1">
        <v>73019</v>
      </c>
      <c r="Q1109" s="1" t="s">
        <v>18373</v>
      </c>
      <c r="R1109" s="1"/>
      <c r="S1109" s="1" t="s">
        <v>24379</v>
      </c>
      <c r="T1109" s="1" t="s">
        <v>6828</v>
      </c>
      <c r="U1109" s="1"/>
      <c r="V1109" s="1" t="s">
        <v>18374</v>
      </c>
      <c r="W1109" s="1" t="s">
        <v>6826</v>
      </c>
    </row>
    <row r="1110" spans="1:23" x14ac:dyDescent="0.25">
      <c r="A1110" s="1">
        <v>1002262</v>
      </c>
      <c r="B1110" s="5" t="str">
        <f>VLOOKUP(H1110,'FIPS Basin X-walk'!$A$2:$F$3224,6,FALSE)</f>
        <v>Piedmont-Blue Ridge Prov</v>
      </c>
      <c r="C1110" s="1" t="s">
        <v>17271</v>
      </c>
      <c r="D1110" s="1"/>
      <c r="E1110" s="1"/>
      <c r="F1110" s="1" t="s">
        <v>17262</v>
      </c>
      <c r="G1110" s="1" t="s">
        <v>17261</v>
      </c>
      <c r="H1110" s="1">
        <v>37045</v>
      </c>
      <c r="I1110" s="1">
        <v>1002262</v>
      </c>
      <c r="J1110" s="1">
        <v>35.331040000000002</v>
      </c>
      <c r="K1110" s="1">
        <v>-81.624359999999996</v>
      </c>
      <c r="L1110" s="1"/>
      <c r="M1110" s="1" t="s">
        <v>1530</v>
      </c>
      <c r="N1110" s="1" t="s">
        <v>17213</v>
      </c>
      <c r="O1110" s="1">
        <v>2022</v>
      </c>
      <c r="P1110" s="1">
        <v>28150</v>
      </c>
      <c r="Q1110" s="1" t="s">
        <v>24882</v>
      </c>
      <c r="R1110" s="1"/>
      <c r="S1110" s="1" t="s">
        <v>24485</v>
      </c>
      <c r="T1110" s="1" t="s">
        <v>6826</v>
      </c>
      <c r="U1110" s="1"/>
      <c r="V1110" s="1" t="s">
        <v>17272</v>
      </c>
      <c r="W1110" s="1" t="s">
        <v>6826</v>
      </c>
    </row>
    <row r="1111" spans="1:23" x14ac:dyDescent="0.25">
      <c r="A1111" s="1">
        <v>1005825</v>
      </c>
      <c r="B1111" s="5" t="str">
        <f>VLOOKUP(H1111,'FIPS Basin X-walk'!$A$2:$F$3224,6,FALSE)</f>
        <v>Piedmont-Blue Ridge Prov</v>
      </c>
      <c r="C1111" s="1" t="s">
        <v>25612</v>
      </c>
      <c r="D1111" s="1"/>
      <c r="E1111" s="1"/>
      <c r="F1111" s="1" t="s">
        <v>17262</v>
      </c>
      <c r="G1111" s="1" t="s">
        <v>17261</v>
      </c>
      <c r="H1111" s="1">
        <v>37045</v>
      </c>
      <c r="I1111" s="1">
        <v>1005825</v>
      </c>
      <c r="J1111" s="1">
        <v>35.300925999999997</v>
      </c>
      <c r="K1111" s="1">
        <v>-81.545135000000002</v>
      </c>
      <c r="L1111" s="1"/>
      <c r="M1111" s="1" t="s">
        <v>1530</v>
      </c>
      <c r="N1111" s="1" t="s">
        <v>17213</v>
      </c>
      <c r="O1111" s="1">
        <v>2022</v>
      </c>
      <c r="P1111" s="1">
        <v>28152</v>
      </c>
      <c r="Q1111" s="1" t="s">
        <v>17263</v>
      </c>
      <c r="R1111" s="1"/>
      <c r="S1111" s="1" t="s">
        <v>24358</v>
      </c>
      <c r="T1111" s="1" t="s">
        <v>6826</v>
      </c>
      <c r="U1111" s="1"/>
      <c r="V1111" s="1" t="s">
        <v>17264</v>
      </c>
      <c r="W1111" s="1" t="s">
        <v>6826</v>
      </c>
    </row>
    <row r="1112" spans="1:23" x14ac:dyDescent="0.25">
      <c r="A1112" s="1">
        <v>1010974</v>
      </c>
      <c r="B1112" s="5" t="str">
        <f>VLOOKUP(H1112,'FIPS Basin X-walk'!$A$2:$F$3224,6,FALSE)</f>
        <v>Piedmont-Blue Ridge Prov</v>
      </c>
      <c r="C1112" s="1" t="s">
        <v>17260</v>
      </c>
      <c r="D1112" s="1"/>
      <c r="E1112" s="1"/>
      <c r="F1112" s="1" t="s">
        <v>1220</v>
      </c>
      <c r="G1112" s="1" t="s">
        <v>17261</v>
      </c>
      <c r="H1112" s="1">
        <v>37045</v>
      </c>
      <c r="I1112" s="1">
        <v>1010974</v>
      </c>
      <c r="J1112" s="1">
        <v>35.310017999999999</v>
      </c>
      <c r="K1112" s="1">
        <v>-81.603346000000002</v>
      </c>
      <c r="L1112" s="1"/>
      <c r="M1112" s="1" t="s">
        <v>1530</v>
      </c>
      <c r="N1112" s="1" t="s">
        <v>17213</v>
      </c>
      <c r="O1112" s="1">
        <v>2022</v>
      </c>
      <c r="P1112" s="1">
        <v>28150</v>
      </c>
      <c r="Q1112" s="1" t="s">
        <v>26301</v>
      </c>
      <c r="R1112" s="1"/>
      <c r="S1112" s="1" t="s">
        <v>24431</v>
      </c>
      <c r="T1112" s="1" t="s">
        <v>6826</v>
      </c>
      <c r="U1112" s="1"/>
      <c r="V1112" s="1" t="s">
        <v>7801</v>
      </c>
      <c r="W1112" s="1" t="s">
        <v>6826</v>
      </c>
    </row>
    <row r="1113" spans="1:23" x14ac:dyDescent="0.25">
      <c r="A1113" s="1">
        <v>1001278</v>
      </c>
      <c r="B1113" s="5" t="str">
        <f>VLOOKUP(H1113,'FIPS Basin X-walk'!$A$2:$F$3224,6,FALSE)</f>
        <v>Adirondack Uplift</v>
      </c>
      <c r="C1113" s="1" t="s">
        <v>16718</v>
      </c>
      <c r="D1113" s="1"/>
      <c r="E1113" s="1"/>
      <c r="F1113" s="1" t="s">
        <v>16719</v>
      </c>
      <c r="G1113" s="1" t="s">
        <v>863</v>
      </c>
      <c r="H1113" s="1">
        <v>36019</v>
      </c>
      <c r="I1113" s="1">
        <v>1001278</v>
      </c>
      <c r="J1113" s="1">
        <v>44.713200000000001</v>
      </c>
      <c r="K1113" s="1">
        <v>-73.455699999999993</v>
      </c>
      <c r="L1113" s="1" t="s">
        <v>24395</v>
      </c>
      <c r="M1113" s="1" t="s">
        <v>1481</v>
      </c>
      <c r="N1113" s="1" t="s">
        <v>16632</v>
      </c>
      <c r="O1113" s="1">
        <v>2022</v>
      </c>
      <c r="P1113" s="1">
        <v>12901</v>
      </c>
      <c r="Q1113" s="1" t="s">
        <v>24674</v>
      </c>
      <c r="R1113" s="1"/>
      <c r="S1113" s="1" t="s">
        <v>24355</v>
      </c>
      <c r="T1113" s="1" t="s">
        <v>6828</v>
      </c>
      <c r="U1113" s="1"/>
      <c r="V1113" s="1" t="s">
        <v>24675</v>
      </c>
      <c r="W1113" s="1" t="s">
        <v>6828</v>
      </c>
    </row>
    <row r="1114" spans="1:23" x14ac:dyDescent="0.25">
      <c r="A1114" s="1">
        <v>1002742</v>
      </c>
      <c r="B1114" s="5" t="str">
        <f>VLOOKUP(H1114,'FIPS Basin X-walk'!$A$2:$F$3224,6,FALSE)</f>
        <v>Illinois Basin</v>
      </c>
      <c r="C1114" s="1" t="s">
        <v>10842</v>
      </c>
      <c r="D1114" s="1"/>
      <c r="E1114" s="1"/>
      <c r="F1114" s="1" t="s">
        <v>10843</v>
      </c>
      <c r="G1114" s="1" t="s">
        <v>10844</v>
      </c>
      <c r="H1114" s="1">
        <v>17027</v>
      </c>
      <c r="I1114" s="1">
        <v>1002742</v>
      </c>
      <c r="J1114" s="1">
        <v>38.530340000000002</v>
      </c>
      <c r="K1114" s="1">
        <v>-89.263919999999999</v>
      </c>
      <c r="L1114" s="1"/>
      <c r="M1114" s="1" t="s">
        <v>1488</v>
      </c>
      <c r="N1114" s="1" t="s">
        <v>10805</v>
      </c>
      <c r="O1114" s="1">
        <v>2022</v>
      </c>
      <c r="P1114" s="1">
        <v>62801</v>
      </c>
      <c r="Q1114" s="1" t="s">
        <v>24022</v>
      </c>
      <c r="R1114" s="1"/>
      <c r="S1114" s="1" t="s">
        <v>24435</v>
      </c>
      <c r="T1114" s="1" t="s">
        <v>6826</v>
      </c>
      <c r="U1114" s="1"/>
      <c r="V1114" s="1" t="s">
        <v>7090</v>
      </c>
      <c r="W1114" s="1" t="s">
        <v>6826</v>
      </c>
    </row>
    <row r="1115" spans="1:23" x14ac:dyDescent="0.25">
      <c r="A1115" s="1">
        <v>1002599</v>
      </c>
      <c r="B1115" s="5" t="str">
        <f>VLOOKUP(H1115,'FIPS Basin X-walk'!$A$2:$F$3224,6,FALSE)</f>
        <v>Iowa Shelf</v>
      </c>
      <c r="C1115" s="1" t="s">
        <v>12051</v>
      </c>
      <c r="D1115" s="1"/>
      <c r="E1115" s="1"/>
      <c r="F1115" s="1" t="s">
        <v>10935</v>
      </c>
      <c r="G1115" s="1" t="s">
        <v>10844</v>
      </c>
      <c r="H1115" s="1">
        <v>19045</v>
      </c>
      <c r="I1115" s="1">
        <v>1002599</v>
      </c>
      <c r="J1115" s="1">
        <v>41.859171000000003</v>
      </c>
      <c r="K1115" s="1">
        <v>-90.258612999999997</v>
      </c>
      <c r="L1115" s="1"/>
      <c r="M1115" s="1" t="s">
        <v>1500</v>
      </c>
      <c r="N1115" s="1" t="s">
        <v>11970</v>
      </c>
      <c r="O1115" s="1">
        <v>2022</v>
      </c>
      <c r="P1115" s="1">
        <v>52732</v>
      </c>
      <c r="Q1115" s="1" t="s">
        <v>12052</v>
      </c>
      <c r="R1115" s="1"/>
      <c r="S1115" s="1" t="s">
        <v>24358</v>
      </c>
      <c r="T1115" s="1" t="s">
        <v>6826</v>
      </c>
      <c r="U1115" s="1"/>
      <c r="V1115" s="1" t="s">
        <v>12053</v>
      </c>
      <c r="W1115" s="1" t="s">
        <v>6826</v>
      </c>
    </row>
    <row r="1116" spans="1:23" x14ac:dyDescent="0.25">
      <c r="A1116" s="1">
        <v>1002927</v>
      </c>
      <c r="B1116" s="5" t="str">
        <f>VLOOKUP(H1116,'FIPS Basin X-walk'!$A$2:$F$3224,6,FALSE)</f>
        <v>Iowa Shelf</v>
      </c>
      <c r="C1116" s="1" t="s">
        <v>12048</v>
      </c>
      <c r="D1116" s="1"/>
      <c r="E1116" s="1"/>
      <c r="F1116" s="1" t="s">
        <v>10935</v>
      </c>
      <c r="G1116" s="1" t="s">
        <v>10844</v>
      </c>
      <c r="H1116" s="1">
        <v>19045</v>
      </c>
      <c r="I1116" s="1">
        <v>1002927</v>
      </c>
      <c r="J1116" s="1">
        <v>41.807000000000002</v>
      </c>
      <c r="K1116" s="1">
        <v>-90.296000000000006</v>
      </c>
      <c r="L1116" s="1"/>
      <c r="M1116" s="1" t="s">
        <v>1500</v>
      </c>
      <c r="N1116" s="1" t="s">
        <v>11970</v>
      </c>
      <c r="O1116" s="1">
        <v>2022</v>
      </c>
      <c r="P1116" s="1">
        <v>52732</v>
      </c>
      <c r="Q1116" s="1" t="s">
        <v>10985</v>
      </c>
      <c r="R1116" s="1" t="s">
        <v>24414</v>
      </c>
      <c r="S1116" s="1" t="s">
        <v>24367</v>
      </c>
      <c r="T1116" s="1" t="s">
        <v>6826</v>
      </c>
      <c r="U1116" s="1"/>
      <c r="V1116" s="1" t="s">
        <v>10986</v>
      </c>
      <c r="W1116" s="1" t="s">
        <v>6826</v>
      </c>
    </row>
    <row r="1117" spans="1:23" x14ac:dyDescent="0.25">
      <c r="A1117" s="1">
        <v>1006208</v>
      </c>
      <c r="B1117" s="5" t="str">
        <f>VLOOKUP(H1117,'FIPS Basin X-walk'!$A$2:$F$3224,6,FALSE)</f>
        <v>Iowa Shelf</v>
      </c>
      <c r="C1117" s="1" t="s">
        <v>12049</v>
      </c>
      <c r="D1117" s="1"/>
      <c r="E1117" s="1" t="s">
        <v>6828</v>
      </c>
      <c r="F1117" s="1" t="s">
        <v>10935</v>
      </c>
      <c r="G1117" s="1" t="s">
        <v>10844</v>
      </c>
      <c r="H1117" s="1">
        <v>19045</v>
      </c>
      <c r="I1117" s="1">
        <v>1006208</v>
      </c>
      <c r="J1117" s="1">
        <v>41.819600000000001</v>
      </c>
      <c r="K1117" s="1">
        <v>-90.212199999999996</v>
      </c>
      <c r="L1117" s="1" t="s">
        <v>25684</v>
      </c>
      <c r="M1117" s="1" t="s">
        <v>1500</v>
      </c>
      <c r="N1117" s="1" t="s">
        <v>11970</v>
      </c>
      <c r="O1117" s="1">
        <v>2022</v>
      </c>
      <c r="P1117" s="1">
        <v>52732</v>
      </c>
      <c r="Q1117" s="1" t="s">
        <v>12050</v>
      </c>
      <c r="R1117" s="1"/>
      <c r="S1117" s="1" t="s">
        <v>24454</v>
      </c>
      <c r="T1117" s="1" t="s">
        <v>6828</v>
      </c>
      <c r="U1117" s="1"/>
      <c r="V1117" s="1" t="s">
        <v>10435</v>
      </c>
      <c r="W1117" s="1" t="s">
        <v>6826</v>
      </c>
    </row>
    <row r="1118" spans="1:23" x14ac:dyDescent="0.25">
      <c r="A1118" s="1">
        <v>1002864</v>
      </c>
      <c r="B1118" s="5" t="str">
        <f>VLOOKUP(H1118,'FIPS Basin X-walk'!$A$2:$F$3224,6,FALSE)</f>
        <v>Iowa Shelf</v>
      </c>
      <c r="C1118" s="1" t="s">
        <v>12054</v>
      </c>
      <c r="D1118" s="1"/>
      <c r="E1118" s="1"/>
      <c r="F1118" s="1" t="s">
        <v>12055</v>
      </c>
      <c r="G1118" s="1" t="s">
        <v>10844</v>
      </c>
      <c r="H1118" s="1">
        <v>19045</v>
      </c>
      <c r="I1118" s="1">
        <v>1002864</v>
      </c>
      <c r="J1118" s="1">
        <v>41.813330000000001</v>
      </c>
      <c r="K1118" s="1">
        <v>-90.524439999999998</v>
      </c>
      <c r="L1118" s="1"/>
      <c r="M1118" s="1" t="s">
        <v>1500</v>
      </c>
      <c r="N1118" s="1" t="s">
        <v>11970</v>
      </c>
      <c r="O1118" s="1">
        <v>2022</v>
      </c>
      <c r="P1118" s="1">
        <v>52742</v>
      </c>
      <c r="Q1118" s="1" t="s">
        <v>12056</v>
      </c>
      <c r="R1118" s="1"/>
      <c r="S1118" s="1" t="s">
        <v>24476</v>
      </c>
      <c r="T1118" s="1" t="s">
        <v>6826</v>
      </c>
      <c r="U1118" s="1"/>
      <c r="V1118" s="1" t="s">
        <v>6889</v>
      </c>
      <c r="W1118" s="1" t="s">
        <v>6826</v>
      </c>
    </row>
    <row r="1119" spans="1:23" x14ac:dyDescent="0.25">
      <c r="A1119" s="1">
        <v>1002242</v>
      </c>
      <c r="B1119" s="5" t="str">
        <f>VLOOKUP(H1119,'FIPS Basin X-walk'!$A$2:$F$3224,6,FALSE)</f>
        <v>Cincinnati Arch</v>
      </c>
      <c r="C1119" s="1" t="s">
        <v>11508</v>
      </c>
      <c r="D1119" s="1"/>
      <c r="E1119" s="1"/>
      <c r="F1119" s="1" t="s">
        <v>11504</v>
      </c>
      <c r="G1119" s="1" t="s">
        <v>10844</v>
      </c>
      <c r="H1119" s="1">
        <v>18023</v>
      </c>
      <c r="I1119" s="1">
        <v>1002242</v>
      </c>
      <c r="J1119" s="1">
        <v>40.325071999999999</v>
      </c>
      <c r="K1119" s="1">
        <v>-86.558825999999996</v>
      </c>
      <c r="L1119" s="1"/>
      <c r="M1119" s="1" t="s">
        <v>1499</v>
      </c>
      <c r="N1119" s="1" t="s">
        <v>11457</v>
      </c>
      <c r="O1119" s="1">
        <v>2022</v>
      </c>
      <c r="P1119" s="1">
        <v>46041</v>
      </c>
      <c r="Q1119" s="1" t="s">
        <v>11509</v>
      </c>
      <c r="R1119" s="1"/>
      <c r="S1119" s="1" t="s">
        <v>24358</v>
      </c>
      <c r="T1119" s="1" t="s">
        <v>6826</v>
      </c>
      <c r="U1119" s="1"/>
      <c r="V1119" s="1" t="s">
        <v>6952</v>
      </c>
      <c r="W1119" s="1" t="s">
        <v>6826</v>
      </c>
    </row>
    <row r="1120" spans="1:23" x14ac:dyDescent="0.25">
      <c r="A1120" s="1">
        <v>1003215</v>
      </c>
      <c r="B1120" s="5" t="str">
        <f>VLOOKUP(H1120,'FIPS Basin X-walk'!$A$2:$F$3224,6,FALSE)</f>
        <v>Cincinnati Arch</v>
      </c>
      <c r="C1120" s="1" t="s">
        <v>11503</v>
      </c>
      <c r="D1120" s="1"/>
      <c r="E1120" s="1"/>
      <c r="F1120" s="1" t="s">
        <v>11504</v>
      </c>
      <c r="G1120" s="1" t="s">
        <v>10844</v>
      </c>
      <c r="H1120" s="1">
        <v>18023</v>
      </c>
      <c r="I1120" s="1">
        <v>1003215</v>
      </c>
      <c r="J1120" s="1">
        <v>40.285299999999999</v>
      </c>
      <c r="K1120" s="1">
        <v>-86.547899999999998</v>
      </c>
      <c r="L1120" s="1"/>
      <c r="M1120" s="1" t="s">
        <v>1499</v>
      </c>
      <c r="N1120" s="1" t="s">
        <v>11457</v>
      </c>
      <c r="O1120" s="1">
        <v>2022</v>
      </c>
      <c r="P1120" s="1">
        <v>46041</v>
      </c>
      <c r="Q1120" s="1" t="s">
        <v>11505</v>
      </c>
      <c r="R1120" s="1"/>
      <c r="S1120" s="1" t="s">
        <v>24377</v>
      </c>
      <c r="T1120" s="1" t="s">
        <v>6826</v>
      </c>
      <c r="U1120" s="1"/>
      <c r="V1120" s="1" t="s">
        <v>10435</v>
      </c>
      <c r="W1120" s="1" t="s">
        <v>6826</v>
      </c>
    </row>
    <row r="1121" spans="1:23" x14ac:dyDescent="0.25">
      <c r="A1121" s="1">
        <v>1005677</v>
      </c>
      <c r="B1121" s="5" t="str">
        <f>VLOOKUP(H1121,'FIPS Basin X-walk'!$A$2:$F$3224,6,FALSE)</f>
        <v>Cincinnati Arch</v>
      </c>
      <c r="C1121" s="1" t="s">
        <v>11506</v>
      </c>
      <c r="D1121" s="1"/>
      <c r="E1121" s="1"/>
      <c r="F1121" s="1" t="s">
        <v>11504</v>
      </c>
      <c r="G1121" s="1" t="s">
        <v>10844</v>
      </c>
      <c r="H1121" s="1">
        <v>18023</v>
      </c>
      <c r="I1121" s="1">
        <v>1005677</v>
      </c>
      <c r="J1121" s="1">
        <v>40.284166999999997</v>
      </c>
      <c r="K1121" s="1">
        <v>-86.556944000000001</v>
      </c>
      <c r="L1121" s="1"/>
      <c r="M1121" s="1" t="s">
        <v>1499</v>
      </c>
      <c r="N1121" s="1" t="s">
        <v>11457</v>
      </c>
      <c r="O1121" s="1">
        <v>2022</v>
      </c>
      <c r="P1121" s="1">
        <v>46041</v>
      </c>
      <c r="Q1121" s="1" t="s">
        <v>11507</v>
      </c>
      <c r="R1121" s="1"/>
      <c r="S1121" s="1" t="s">
        <v>24907</v>
      </c>
      <c r="T1121" s="1" t="s">
        <v>6826</v>
      </c>
      <c r="U1121" s="1"/>
      <c r="V1121" s="1" t="s">
        <v>8249</v>
      </c>
      <c r="W1121" s="1" t="s">
        <v>6826</v>
      </c>
    </row>
    <row r="1122" spans="1:23" x14ac:dyDescent="0.25">
      <c r="A1122" s="1">
        <v>1002720</v>
      </c>
      <c r="B1122" s="5" t="str">
        <f>VLOOKUP(H1122,'FIPS Basin X-walk'!$A$2:$F$3224,6,FALSE)</f>
        <v>Michigan Basin</v>
      </c>
      <c r="C1122" s="1" t="s">
        <v>14291</v>
      </c>
      <c r="D1122" s="1"/>
      <c r="E1122" s="1"/>
      <c r="F1122" s="1" t="s">
        <v>14292</v>
      </c>
      <c r="G1122" s="1" t="s">
        <v>10844</v>
      </c>
      <c r="H1122" s="1">
        <v>26037</v>
      </c>
      <c r="I1122" s="1">
        <v>1002720</v>
      </c>
      <c r="J1122" s="1">
        <v>42.789248000000001</v>
      </c>
      <c r="K1122" s="1">
        <v>-84.691393000000005</v>
      </c>
      <c r="L1122" s="1"/>
      <c r="M1122" s="1" t="s">
        <v>1493</v>
      </c>
      <c r="N1122" s="1" t="s">
        <v>14185</v>
      </c>
      <c r="O1122" s="1">
        <v>2022</v>
      </c>
      <c r="P1122" s="1">
        <v>48837</v>
      </c>
      <c r="Q1122" s="1" t="s">
        <v>14293</v>
      </c>
      <c r="R1122" s="1"/>
      <c r="S1122" s="1" t="s">
        <v>24358</v>
      </c>
      <c r="T1122" s="1" t="s">
        <v>6826</v>
      </c>
      <c r="U1122" s="1"/>
      <c r="V1122" s="1" t="s">
        <v>14294</v>
      </c>
      <c r="W1122" s="1" t="s">
        <v>6826</v>
      </c>
    </row>
    <row r="1123" spans="1:23" x14ac:dyDescent="0.25">
      <c r="A1123" s="1">
        <v>1006737</v>
      </c>
      <c r="B1123" s="5" t="str">
        <f>VLOOKUP(H1123,'FIPS Basin X-walk'!$A$2:$F$3224,6,FALSE)</f>
        <v>Michigan Basin</v>
      </c>
      <c r="C1123" s="1" t="s">
        <v>14295</v>
      </c>
      <c r="D1123" s="1"/>
      <c r="E1123" s="1"/>
      <c r="F1123" s="1" t="s">
        <v>11973</v>
      </c>
      <c r="G1123" s="1" t="s">
        <v>10844</v>
      </c>
      <c r="H1123" s="1">
        <v>26037</v>
      </c>
      <c r="I1123" s="1">
        <v>1006737</v>
      </c>
      <c r="J1123" s="1">
        <v>42.773144000000002</v>
      </c>
      <c r="K1123" s="1">
        <v>-84.529325</v>
      </c>
      <c r="L1123" s="1"/>
      <c r="M1123" s="1" t="s">
        <v>1493</v>
      </c>
      <c r="N1123" s="1" t="s">
        <v>14185</v>
      </c>
      <c r="O1123" s="1">
        <v>2022</v>
      </c>
      <c r="P1123" s="1">
        <v>48906</v>
      </c>
      <c r="Q1123" s="1" t="s">
        <v>14296</v>
      </c>
      <c r="R1123" s="1"/>
      <c r="S1123" s="1" t="s">
        <v>24358</v>
      </c>
      <c r="T1123" s="1" t="s">
        <v>6826</v>
      </c>
      <c r="U1123" s="1"/>
      <c r="V1123" s="1" t="s">
        <v>14294</v>
      </c>
      <c r="W1123" s="1" t="s">
        <v>6826</v>
      </c>
    </row>
    <row r="1124" spans="1:23" x14ac:dyDescent="0.25">
      <c r="A1124" s="1">
        <v>1002438</v>
      </c>
      <c r="B1124" s="5" t="str">
        <f>VLOOKUP(H1124,'FIPS Basin X-walk'!$A$2:$F$3224,6,FALSE)</f>
        <v>Appalachian Basin (Eastern Overthrust Area)</v>
      </c>
      <c r="C1124" s="1" t="s">
        <v>19118</v>
      </c>
      <c r="D1124" s="1"/>
      <c r="E1124" s="1"/>
      <c r="F1124" s="1" t="s">
        <v>19119</v>
      </c>
      <c r="G1124" s="1" t="s">
        <v>10844</v>
      </c>
      <c r="H1124" s="1">
        <v>42035</v>
      </c>
      <c r="I1124" s="1">
        <v>1002438</v>
      </c>
      <c r="J1124" s="1">
        <v>41.127229999999997</v>
      </c>
      <c r="K1124" s="1">
        <v>-77.455860000000001</v>
      </c>
      <c r="L1124" s="1"/>
      <c r="M1124" s="1" t="s">
        <v>1501</v>
      </c>
      <c r="N1124" s="1" t="s">
        <v>18868</v>
      </c>
      <c r="O1124" s="1">
        <v>2022</v>
      </c>
      <c r="P1124" s="1">
        <v>17745</v>
      </c>
      <c r="Q1124" s="1" t="s">
        <v>19120</v>
      </c>
      <c r="R1124" s="1"/>
      <c r="S1124" s="1" t="s">
        <v>24564</v>
      </c>
      <c r="T1124" s="1" t="s">
        <v>6826</v>
      </c>
      <c r="U1124" s="1"/>
      <c r="V1124" s="1" t="s">
        <v>19121</v>
      </c>
      <c r="W1124" s="1" t="s">
        <v>6826</v>
      </c>
    </row>
    <row r="1125" spans="1:23" x14ac:dyDescent="0.25">
      <c r="A1125" s="1">
        <v>1007960</v>
      </c>
      <c r="B1125" s="5" t="str">
        <f>VLOOKUP(H1125,'FIPS Basin X-walk'!$A$2:$F$3224,6,FALSE)</f>
        <v>Appalachian Basin (Eastern Overthrust Area)</v>
      </c>
      <c r="C1125" s="1" t="s">
        <v>19114</v>
      </c>
      <c r="D1125" s="1"/>
      <c r="E1125" s="1"/>
      <c r="F1125" s="1" t="s">
        <v>19115</v>
      </c>
      <c r="G1125" s="1" t="s">
        <v>10844</v>
      </c>
      <c r="H1125" s="1">
        <v>42035</v>
      </c>
      <c r="I1125" s="1">
        <v>1007960</v>
      </c>
      <c r="J1125" s="1">
        <v>41.162179999999999</v>
      </c>
      <c r="K1125" s="1">
        <v>-77.345160000000007</v>
      </c>
      <c r="L1125" s="1"/>
      <c r="M1125" s="1" t="s">
        <v>1501</v>
      </c>
      <c r="N1125" s="1" t="s">
        <v>18868</v>
      </c>
      <c r="O1125" s="1">
        <v>2022</v>
      </c>
      <c r="P1125" s="1">
        <v>17748</v>
      </c>
      <c r="Q1125" s="1" t="s">
        <v>19116</v>
      </c>
      <c r="R1125" s="1"/>
      <c r="S1125" s="1" t="s">
        <v>24358</v>
      </c>
      <c r="T1125" s="1" t="s">
        <v>6826</v>
      </c>
      <c r="U1125" s="1"/>
      <c r="V1125" s="1" t="s">
        <v>19117</v>
      </c>
      <c r="W1125" s="1" t="s">
        <v>6826</v>
      </c>
    </row>
    <row r="1126" spans="1:23" x14ac:dyDescent="0.25">
      <c r="A1126" s="1">
        <v>1005259</v>
      </c>
      <c r="B1126" s="5" t="str">
        <f>VLOOKUP(H1126,'FIPS Basin X-walk'!$A$2:$F$3224,6,FALSE)</f>
        <v>Adirondack Uplift</v>
      </c>
      <c r="C1126" s="1" t="s">
        <v>16715</v>
      </c>
      <c r="D1126" s="1"/>
      <c r="E1126" s="1"/>
      <c r="F1126" s="1" t="s">
        <v>16716</v>
      </c>
      <c r="G1126" s="1" t="s">
        <v>10844</v>
      </c>
      <c r="H1126" s="1">
        <v>36019</v>
      </c>
      <c r="I1126" s="1">
        <v>1005259</v>
      </c>
      <c r="J1126" s="1">
        <v>44.690620000000003</v>
      </c>
      <c r="K1126" s="1">
        <v>-73.594319999999996</v>
      </c>
      <c r="L1126" s="1"/>
      <c r="M1126" s="1" t="s">
        <v>1481</v>
      </c>
      <c r="N1126" s="1" t="s">
        <v>16632</v>
      </c>
      <c r="O1126" s="1">
        <v>2022</v>
      </c>
      <c r="P1126" s="1">
        <v>12962</v>
      </c>
      <c r="Q1126" s="1" t="s">
        <v>16717</v>
      </c>
      <c r="R1126" s="1"/>
      <c r="S1126" s="1" t="s">
        <v>24358</v>
      </c>
      <c r="T1126" s="1" t="s">
        <v>6826</v>
      </c>
      <c r="U1126" s="1"/>
      <c r="V1126" s="1" t="s">
        <v>13784</v>
      </c>
      <c r="W1126" s="1" t="s">
        <v>6828</v>
      </c>
    </row>
    <row r="1127" spans="1:23" x14ac:dyDescent="0.25">
      <c r="A1127" s="1">
        <v>1011582</v>
      </c>
      <c r="B1127" s="5" t="str">
        <f>VLOOKUP(H1127,'FIPS Basin X-walk'!$A$2:$F$3224,6,FALSE)</f>
        <v>Michigan Basin</v>
      </c>
      <c r="C1127" s="1" t="s">
        <v>14287</v>
      </c>
      <c r="D1127" s="1"/>
      <c r="E1127" s="1"/>
      <c r="F1127" s="1" t="s">
        <v>14288</v>
      </c>
      <c r="G1127" s="1" t="s">
        <v>10844</v>
      </c>
      <c r="H1127" s="1">
        <v>26037</v>
      </c>
      <c r="I1127" s="1">
        <v>1011582</v>
      </c>
      <c r="J1127" s="1">
        <v>43.006549999999997</v>
      </c>
      <c r="K1127" s="1">
        <v>-84.379220000000004</v>
      </c>
      <c r="L1127" s="1"/>
      <c r="M1127" s="1" t="s">
        <v>1493</v>
      </c>
      <c r="N1127" s="1" t="s">
        <v>14185</v>
      </c>
      <c r="O1127" s="1">
        <v>2022</v>
      </c>
      <c r="P1127" s="1">
        <v>48866</v>
      </c>
      <c r="Q1127" s="1" t="s">
        <v>14289</v>
      </c>
      <c r="R1127" s="1"/>
      <c r="S1127" s="1" t="s">
        <v>24475</v>
      </c>
      <c r="T1127" s="1" t="s">
        <v>6826</v>
      </c>
      <c r="U1127" s="1"/>
      <c r="V1127" s="1" t="s">
        <v>14290</v>
      </c>
      <c r="W1127" s="1" t="s">
        <v>6826</v>
      </c>
    </row>
    <row r="1128" spans="1:23" x14ac:dyDescent="0.25">
      <c r="A1128" s="1">
        <v>1003455</v>
      </c>
      <c r="B1128" s="5" t="str">
        <f>VLOOKUP(H1128,'FIPS Basin X-walk'!$A$2:$F$3224,6,FALSE)</f>
        <v>Appalachian Basin (Eastern Overthrust Area)</v>
      </c>
      <c r="C1128" s="1" t="s">
        <v>19112</v>
      </c>
      <c r="D1128" s="1"/>
      <c r="E1128" s="1"/>
      <c r="F1128" s="1" t="s">
        <v>19113</v>
      </c>
      <c r="G1128" s="1" t="s">
        <v>10844</v>
      </c>
      <c r="H1128" s="1">
        <v>42035</v>
      </c>
      <c r="I1128" s="1">
        <v>1003455</v>
      </c>
      <c r="J1128" s="1">
        <v>41.425710000000002</v>
      </c>
      <c r="K1128" s="1">
        <v>-77.853039999999993</v>
      </c>
      <c r="L1128" s="1"/>
      <c r="M1128" s="1" t="s">
        <v>1501</v>
      </c>
      <c r="N1128" s="1" t="s">
        <v>18868</v>
      </c>
      <c r="O1128" s="1">
        <v>2022</v>
      </c>
      <c r="P1128" s="1">
        <v>17764</v>
      </c>
      <c r="Q1128" s="1" t="s">
        <v>625</v>
      </c>
      <c r="R1128" s="1"/>
      <c r="S1128" s="1" t="s">
        <v>24435</v>
      </c>
      <c r="T1128" s="1" t="s">
        <v>6826</v>
      </c>
      <c r="U1128" s="1"/>
      <c r="V1128" s="1" t="s">
        <v>7232</v>
      </c>
      <c r="W1128" s="1" t="s">
        <v>6826</v>
      </c>
    </row>
    <row r="1129" spans="1:23" x14ac:dyDescent="0.25">
      <c r="A1129" s="1">
        <v>1014583</v>
      </c>
      <c r="B1129" s="5" t="str">
        <f>VLOOKUP(H1129,'FIPS Basin X-walk'!$A$2:$F$3224,6,FALSE)</f>
        <v>Michigan Basin</v>
      </c>
      <c r="C1129" s="1" t="s">
        <v>27256</v>
      </c>
      <c r="D1129" s="1"/>
      <c r="E1129" s="1"/>
      <c r="F1129" s="1" t="s">
        <v>2808</v>
      </c>
      <c r="G1129" s="1" t="s">
        <v>10844</v>
      </c>
      <c r="H1129" s="1">
        <v>26037</v>
      </c>
      <c r="I1129" s="1">
        <v>1014583</v>
      </c>
      <c r="J1129" s="1">
        <v>43.019112999999997</v>
      </c>
      <c r="K1129" s="1">
        <v>-84.549654000000004</v>
      </c>
      <c r="L1129" s="1"/>
      <c r="M1129" s="1" t="s">
        <v>1493</v>
      </c>
      <c r="N1129" s="1" t="s">
        <v>14185</v>
      </c>
      <c r="O1129" s="1">
        <v>2022</v>
      </c>
      <c r="P1129" s="1">
        <v>48879</v>
      </c>
      <c r="Q1129" s="1" t="s">
        <v>27257</v>
      </c>
      <c r="R1129" s="1" t="s">
        <v>24475</v>
      </c>
      <c r="S1129" s="1" t="s">
        <v>24754</v>
      </c>
      <c r="T1129" s="1" t="s">
        <v>6826</v>
      </c>
      <c r="U1129" s="1"/>
      <c r="V1129" s="1" t="s">
        <v>27258</v>
      </c>
      <c r="W1129" s="1" t="s">
        <v>6826</v>
      </c>
    </row>
    <row r="1130" spans="1:23" x14ac:dyDescent="0.25">
      <c r="A1130" s="1">
        <v>1002917</v>
      </c>
      <c r="B1130" s="5" t="str">
        <f>VLOOKUP(H1130,'FIPS Basin X-walk'!$A$2:$F$3224,6,FALSE)</f>
        <v>Salina Basin</v>
      </c>
      <c r="C1130" s="1" t="s">
        <v>12434</v>
      </c>
      <c r="D1130" s="1"/>
      <c r="E1130" s="1"/>
      <c r="F1130" s="1" t="s">
        <v>12435</v>
      </c>
      <c r="G1130" s="1" t="s">
        <v>12436</v>
      </c>
      <c r="H1130" s="1">
        <v>20029</v>
      </c>
      <c r="I1130" s="1">
        <v>1002917</v>
      </c>
      <c r="J1130" s="1">
        <v>39.364730000000002</v>
      </c>
      <c r="K1130" s="1">
        <v>-97.799239999999998</v>
      </c>
      <c r="L1130" s="1"/>
      <c r="M1130" s="1" t="s">
        <v>1490</v>
      </c>
      <c r="N1130" s="1" t="s">
        <v>12401</v>
      </c>
      <c r="O1130" s="1">
        <v>2022</v>
      </c>
      <c r="P1130" s="1">
        <v>67445</v>
      </c>
      <c r="Q1130" s="1" t="s">
        <v>24031</v>
      </c>
      <c r="R1130" s="1"/>
      <c r="S1130" s="1" t="s">
        <v>24435</v>
      </c>
      <c r="T1130" s="1" t="s">
        <v>6826</v>
      </c>
      <c r="U1130" s="1"/>
      <c r="V1130" s="1" t="s">
        <v>7090</v>
      </c>
      <c r="W1130" s="1" t="s">
        <v>6826</v>
      </c>
    </row>
    <row r="1131" spans="1:23" x14ac:dyDescent="0.25">
      <c r="A1131" s="1">
        <v>1000152</v>
      </c>
      <c r="B1131" s="5" t="str">
        <f>VLOOKUP(H1131,'FIPS Basin X-walk'!$A$2:$F$3224,6,FALSE)</f>
        <v>Desha Basin</v>
      </c>
      <c r="C1131" s="1" t="s">
        <v>15206</v>
      </c>
      <c r="D1131" s="1"/>
      <c r="E1131" s="1"/>
      <c r="F1131" s="1" t="s">
        <v>15207</v>
      </c>
      <c r="G1131" s="1" t="s">
        <v>2092</v>
      </c>
      <c r="H1131" s="1">
        <v>28027</v>
      </c>
      <c r="I1131" s="1">
        <v>1000152</v>
      </c>
      <c r="J1131" s="1">
        <v>34.183</v>
      </c>
      <c r="K1131" s="1">
        <v>-90.562100000000001</v>
      </c>
      <c r="L1131" s="1"/>
      <c r="M1131" s="1" t="s">
        <v>1523</v>
      </c>
      <c r="N1131" s="1" t="s">
        <v>15181</v>
      </c>
      <c r="O1131" s="1">
        <v>2022</v>
      </c>
      <c r="P1131" s="1">
        <v>38614</v>
      </c>
      <c r="Q1131" s="1" t="s">
        <v>15208</v>
      </c>
      <c r="R1131" s="1"/>
      <c r="S1131" s="1" t="s">
        <v>24355</v>
      </c>
      <c r="T1131" s="1" t="s">
        <v>6826</v>
      </c>
      <c r="U1131" s="1"/>
      <c r="V1131" s="1" t="s">
        <v>15209</v>
      </c>
      <c r="W1131" s="1" t="s">
        <v>6828</v>
      </c>
    </row>
    <row r="1132" spans="1:23" x14ac:dyDescent="0.25">
      <c r="A1132" s="1">
        <v>1013118</v>
      </c>
      <c r="B1132" s="5" t="str">
        <f>VLOOKUP(H1132,'FIPS Basin X-walk'!$A$2:$F$3224,6,FALSE)</f>
        <v>Desha Basin</v>
      </c>
      <c r="C1132" s="1" t="s">
        <v>23566</v>
      </c>
      <c r="D1132" s="1"/>
      <c r="E1132" s="1"/>
      <c r="F1132" s="1" t="s">
        <v>23567</v>
      </c>
      <c r="G1132" s="1" t="s">
        <v>26607</v>
      </c>
      <c r="H1132" s="1">
        <v>28027</v>
      </c>
      <c r="I1132" s="1">
        <v>1013118</v>
      </c>
      <c r="J1132" s="1">
        <v>34.150278</v>
      </c>
      <c r="K1132" s="1">
        <v>-90.637500000000003</v>
      </c>
      <c r="L1132" s="1"/>
      <c r="M1132" s="1" t="s">
        <v>1523</v>
      </c>
      <c r="N1132" s="1" t="s">
        <v>15181</v>
      </c>
      <c r="O1132" s="1">
        <v>2022</v>
      </c>
      <c r="P1132" s="1">
        <v>38614</v>
      </c>
      <c r="Q1132" s="1" t="s">
        <v>227</v>
      </c>
      <c r="R1132" s="1"/>
      <c r="S1132" s="1" t="s">
        <v>24435</v>
      </c>
      <c r="T1132" s="1" t="s">
        <v>6826</v>
      </c>
      <c r="U1132" s="1"/>
      <c r="V1132" s="1" t="s">
        <v>8019</v>
      </c>
      <c r="W1132" s="1" t="s">
        <v>6826</v>
      </c>
    </row>
    <row r="1133" spans="1:23" x14ac:dyDescent="0.25">
      <c r="A1133" s="1">
        <v>1004404</v>
      </c>
      <c r="B1133" s="5" t="str">
        <f>VLOOKUP(H1133,'FIPS Basin X-walk'!$A$2:$F$3224,6,FALSE)</f>
        <v>Arkoma Basin</v>
      </c>
      <c r="C1133" s="1"/>
      <c r="D1133" s="1"/>
      <c r="E1133" s="1"/>
      <c r="F1133" s="1" t="s">
        <v>18375</v>
      </c>
      <c r="G1133" s="1" t="s">
        <v>18376</v>
      </c>
      <c r="H1133" s="1">
        <v>40029</v>
      </c>
      <c r="I1133" s="1">
        <v>1004404</v>
      </c>
      <c r="J1133" s="1">
        <v>34.633389999999999</v>
      </c>
      <c r="K1133" s="1">
        <v>-96.177679999999995</v>
      </c>
      <c r="L1133" s="1"/>
      <c r="M1133" s="1" t="s">
        <v>1495</v>
      </c>
      <c r="N1133" s="1" t="s">
        <v>9115</v>
      </c>
      <c r="O1133" s="1">
        <v>2022</v>
      </c>
      <c r="P1133" s="1">
        <v>74538</v>
      </c>
      <c r="Q1133" s="1" t="s">
        <v>577</v>
      </c>
      <c r="R1133" s="1"/>
      <c r="S1133" s="1" t="s">
        <v>24435</v>
      </c>
      <c r="T1133" s="1" t="s">
        <v>6826</v>
      </c>
      <c r="U1133" s="1"/>
      <c r="V1133" s="1" t="s">
        <v>9136</v>
      </c>
      <c r="W1133" s="1" t="s">
        <v>6826</v>
      </c>
    </row>
    <row r="1134" spans="1:23" x14ac:dyDescent="0.25">
      <c r="A1134" s="1">
        <v>1004593</v>
      </c>
      <c r="B1134" s="5" t="str">
        <f>VLOOKUP(H1134,'FIPS Basin X-walk'!$A$2:$F$3224,6,FALSE)</f>
        <v>Arkoma Basin</v>
      </c>
      <c r="C1134" s="1"/>
      <c r="D1134" s="1"/>
      <c r="E1134" s="1"/>
      <c r="F1134" s="1" t="s">
        <v>18375</v>
      </c>
      <c r="G1134" s="1" t="s">
        <v>18376</v>
      </c>
      <c r="H1134" s="1">
        <v>40029</v>
      </c>
      <c r="I1134" s="1">
        <v>1004593</v>
      </c>
      <c r="J1134" s="1">
        <v>34.586443000000003</v>
      </c>
      <c r="K1134" s="1">
        <v>-96.287955999999994</v>
      </c>
      <c r="L1134" s="1"/>
      <c r="M1134" s="1" t="s">
        <v>1495</v>
      </c>
      <c r="N1134" s="1" t="s">
        <v>9115</v>
      </c>
      <c r="O1134" s="1">
        <v>2022</v>
      </c>
      <c r="P1134" s="1">
        <v>74538</v>
      </c>
      <c r="Q1134" s="1" t="s">
        <v>24055</v>
      </c>
      <c r="R1134" s="1"/>
      <c r="S1134" s="1" t="s">
        <v>24399</v>
      </c>
      <c r="T1134" s="1" t="s">
        <v>6826</v>
      </c>
      <c r="U1134" s="1"/>
      <c r="V1134" s="1" t="s">
        <v>18377</v>
      </c>
      <c r="W1134" s="1" t="s">
        <v>6826</v>
      </c>
    </row>
    <row r="1135" spans="1:23" x14ac:dyDescent="0.25">
      <c r="A1135" s="1">
        <v>1004688</v>
      </c>
      <c r="B1135" s="5" t="str">
        <f>VLOOKUP(H1135,'FIPS Basin X-walk'!$A$2:$F$3224,6,FALSE)</f>
        <v>Arkoma Basin</v>
      </c>
      <c r="C1135" s="1"/>
      <c r="D1135" s="1"/>
      <c r="E1135" s="1"/>
      <c r="F1135" s="1" t="s">
        <v>18375</v>
      </c>
      <c r="G1135" s="1" t="s">
        <v>18376</v>
      </c>
      <c r="H1135" s="1">
        <v>40029</v>
      </c>
      <c r="I1135" s="1">
        <v>1004688</v>
      </c>
      <c r="J1135" s="1">
        <v>34.651380000000003</v>
      </c>
      <c r="K1135" s="1">
        <v>-96.180329999999998</v>
      </c>
      <c r="L1135" s="1"/>
      <c r="M1135" s="1" t="s">
        <v>1495</v>
      </c>
      <c r="N1135" s="1" t="s">
        <v>9115</v>
      </c>
      <c r="O1135" s="1">
        <v>2022</v>
      </c>
      <c r="P1135" s="1">
        <v>74538</v>
      </c>
      <c r="Q1135" s="1" t="s">
        <v>191</v>
      </c>
      <c r="R1135" s="1"/>
      <c r="S1135" s="1" t="s">
        <v>24435</v>
      </c>
      <c r="T1135" s="1" t="s">
        <v>6826</v>
      </c>
      <c r="U1135" s="1"/>
      <c r="V1135" s="1" t="s">
        <v>9136</v>
      </c>
      <c r="W1135" s="1" t="s">
        <v>6826</v>
      </c>
    </row>
    <row r="1136" spans="1:23" x14ac:dyDescent="0.25">
      <c r="A1136" s="1">
        <v>1013957</v>
      </c>
      <c r="B1136" s="5" t="str">
        <f>VLOOKUP(H1136,'FIPS Basin X-walk'!$A$2:$F$3224,6,FALSE)</f>
        <v>Arkoma Basin</v>
      </c>
      <c r="C1136" s="1" t="s">
        <v>18378</v>
      </c>
      <c r="D1136" s="1"/>
      <c r="E1136" s="1"/>
      <c r="F1136" s="1" t="s">
        <v>18375</v>
      </c>
      <c r="G1136" s="1" t="s">
        <v>18376</v>
      </c>
      <c r="H1136" s="1">
        <v>40029</v>
      </c>
      <c r="I1136" s="1">
        <v>1013957</v>
      </c>
      <c r="J1136" s="1">
        <v>34.649008000000002</v>
      </c>
      <c r="K1136" s="1">
        <v>-96.173366999999999</v>
      </c>
      <c r="L1136" s="1"/>
      <c r="M1136" s="1" t="s">
        <v>1495</v>
      </c>
      <c r="N1136" s="1" t="s">
        <v>9115</v>
      </c>
      <c r="O1136" s="1">
        <v>2022</v>
      </c>
      <c r="P1136" s="1">
        <v>74538</v>
      </c>
      <c r="Q1136" s="1" t="s">
        <v>382</v>
      </c>
      <c r="R1136" s="1"/>
      <c r="S1136" s="1" t="s">
        <v>24399</v>
      </c>
      <c r="T1136" s="1" t="s">
        <v>6826</v>
      </c>
      <c r="U1136" s="1"/>
      <c r="V1136" s="1" t="s">
        <v>18326</v>
      </c>
      <c r="W1136" s="1" t="s">
        <v>6826</v>
      </c>
    </row>
    <row r="1137" spans="1:23" x14ac:dyDescent="0.25">
      <c r="A1137" s="1">
        <v>1014416</v>
      </c>
      <c r="B1137" s="5" t="str">
        <f>VLOOKUP(H1137,'FIPS Basin X-walk'!$A$2:$F$3224,6,FALSE)</f>
        <v>Arkoma Basin</v>
      </c>
      <c r="C1137" s="1"/>
      <c r="D1137" s="1"/>
      <c r="E1137" s="1"/>
      <c r="F1137" s="1" t="s">
        <v>18375</v>
      </c>
      <c r="G1137" s="1" t="s">
        <v>18376</v>
      </c>
      <c r="H1137" s="1">
        <v>40029</v>
      </c>
      <c r="I1137" s="1">
        <v>1014416</v>
      </c>
      <c r="J1137" s="1">
        <v>34.583851000000003</v>
      </c>
      <c r="K1137" s="1">
        <v>-96.224254000000002</v>
      </c>
      <c r="L1137" s="1"/>
      <c r="M1137" s="1" t="s">
        <v>1495</v>
      </c>
      <c r="N1137" s="1" t="s">
        <v>9115</v>
      </c>
      <c r="O1137" s="1">
        <v>2022</v>
      </c>
      <c r="P1137" s="1">
        <v>74538</v>
      </c>
      <c r="Q1137" s="1" t="s">
        <v>27124</v>
      </c>
      <c r="R1137" s="1"/>
      <c r="S1137" s="1" t="s">
        <v>24489</v>
      </c>
      <c r="T1137" s="1" t="s">
        <v>6826</v>
      </c>
      <c r="U1137" s="1"/>
      <c r="V1137" s="1" t="s">
        <v>18693</v>
      </c>
      <c r="W1137" s="1" t="s">
        <v>6826</v>
      </c>
    </row>
    <row r="1138" spans="1:23" x14ac:dyDescent="0.25">
      <c r="A1138" s="1">
        <v>1001508</v>
      </c>
      <c r="B1138" s="5" t="str">
        <f>VLOOKUP(H1138,'FIPS Basin X-walk'!$A$2:$F$3224,6,FALSE)</f>
        <v>Piedmont-Blue Ridge Prov</v>
      </c>
      <c r="C1138" s="1" t="s">
        <v>10226</v>
      </c>
      <c r="D1138" s="1"/>
      <c r="E1138" s="1"/>
      <c r="F1138" s="1" t="s">
        <v>9565</v>
      </c>
      <c r="G1138" s="1" t="s">
        <v>1917</v>
      </c>
      <c r="H1138" s="1">
        <v>13067</v>
      </c>
      <c r="I1138" s="1">
        <v>1001508</v>
      </c>
      <c r="J1138" s="1">
        <v>33.824399999999997</v>
      </c>
      <c r="K1138" s="1">
        <v>-84.474999999999994</v>
      </c>
      <c r="L1138" s="1"/>
      <c r="M1138" s="1" t="s">
        <v>1546</v>
      </c>
      <c r="N1138" s="1" t="s">
        <v>10124</v>
      </c>
      <c r="O1138" s="1">
        <v>2022</v>
      </c>
      <c r="P1138" s="1">
        <v>30080</v>
      </c>
      <c r="Q1138" s="1" t="s">
        <v>10227</v>
      </c>
      <c r="R1138" s="1"/>
      <c r="S1138" s="1" t="s">
        <v>24355</v>
      </c>
      <c r="T1138" s="1" t="s">
        <v>6826</v>
      </c>
      <c r="U1138" s="1"/>
      <c r="V1138" s="1" t="s">
        <v>6827</v>
      </c>
      <c r="W1138" s="1" t="s">
        <v>6828</v>
      </c>
    </row>
    <row r="1139" spans="1:23" x14ac:dyDescent="0.25">
      <c r="A1139" s="1">
        <v>1004554</v>
      </c>
      <c r="B1139" s="5" t="str">
        <f>VLOOKUP(H1139,'FIPS Basin X-walk'!$A$2:$F$3224,6,FALSE)</f>
        <v>Piedmont-Blue Ridge Prov</v>
      </c>
      <c r="C1139" s="1" t="s">
        <v>10228</v>
      </c>
      <c r="D1139" s="1"/>
      <c r="E1139" s="1"/>
      <c r="F1139" s="1" t="s">
        <v>10229</v>
      </c>
      <c r="G1139" s="1" t="s">
        <v>10230</v>
      </c>
      <c r="H1139" s="1">
        <v>13067</v>
      </c>
      <c r="I1139" s="1">
        <v>1004554</v>
      </c>
      <c r="J1139" s="1">
        <v>33.819375000000001</v>
      </c>
      <c r="K1139" s="1">
        <v>-84.647594999999995</v>
      </c>
      <c r="L1139" s="1"/>
      <c r="M1139" s="1" t="s">
        <v>1546</v>
      </c>
      <c r="N1139" s="1" t="s">
        <v>10124</v>
      </c>
      <c r="O1139" s="1">
        <v>2022</v>
      </c>
      <c r="P1139" s="1">
        <v>30106</v>
      </c>
      <c r="Q1139" s="1" t="s">
        <v>10231</v>
      </c>
      <c r="R1139" s="1"/>
      <c r="S1139" s="1" t="s">
        <v>24385</v>
      </c>
      <c r="T1139" s="1" t="s">
        <v>6826</v>
      </c>
      <c r="U1139" s="1"/>
      <c r="V1139" s="1" t="s">
        <v>7123</v>
      </c>
      <c r="W1139" s="1" t="s">
        <v>6826</v>
      </c>
    </row>
    <row r="1140" spans="1:23" x14ac:dyDescent="0.25">
      <c r="A1140" s="1">
        <v>1002775</v>
      </c>
      <c r="B1140" s="5" t="str">
        <f>VLOOKUP(H1140,'FIPS Basin X-walk'!$A$2:$F$3224,6,FALSE)</f>
        <v>Piedmont-Blue Ridge Prov</v>
      </c>
      <c r="C1140" s="1" t="s">
        <v>10232</v>
      </c>
      <c r="D1140" s="1"/>
      <c r="E1140" s="1"/>
      <c r="F1140" s="1" t="s">
        <v>10233</v>
      </c>
      <c r="G1140" s="1" t="s">
        <v>10230</v>
      </c>
      <c r="H1140" s="1">
        <v>13067</v>
      </c>
      <c r="I1140" s="1">
        <v>1002775</v>
      </c>
      <c r="J1140" s="1">
        <v>33.901361000000001</v>
      </c>
      <c r="K1140" s="1">
        <v>-84.512193999999994</v>
      </c>
      <c r="L1140" s="1"/>
      <c r="M1140" s="1" t="s">
        <v>1546</v>
      </c>
      <c r="N1140" s="1" t="s">
        <v>10124</v>
      </c>
      <c r="O1140" s="1">
        <v>2022</v>
      </c>
      <c r="P1140" s="1">
        <v>30063</v>
      </c>
      <c r="Q1140" s="1" t="s">
        <v>10234</v>
      </c>
      <c r="R1140" s="1"/>
      <c r="S1140" s="1" t="s">
        <v>24573</v>
      </c>
      <c r="T1140" s="1" t="s">
        <v>6826</v>
      </c>
      <c r="U1140" s="1"/>
      <c r="V1140" s="1" t="s">
        <v>8917</v>
      </c>
      <c r="W1140" s="1" t="s">
        <v>6826</v>
      </c>
    </row>
    <row r="1141" spans="1:23" x14ac:dyDescent="0.25">
      <c r="A1141" s="1">
        <v>1005949</v>
      </c>
      <c r="B1141" s="5" t="str">
        <f>VLOOKUP(H1141,'FIPS Basin X-walk'!$A$2:$F$3224,6,FALSE)</f>
        <v>Pedregosa Basin</v>
      </c>
      <c r="C1141" s="1" t="s">
        <v>7508</v>
      </c>
      <c r="D1141" s="1"/>
      <c r="E1141" s="1" t="s">
        <v>6828</v>
      </c>
      <c r="F1141" s="1" t="s">
        <v>7509</v>
      </c>
      <c r="G1141" s="1" t="s">
        <v>1789</v>
      </c>
      <c r="H1141" s="1">
        <v>4003</v>
      </c>
      <c r="I1141" s="1">
        <v>1005949</v>
      </c>
      <c r="J1141" s="1">
        <v>32.061900000000001</v>
      </c>
      <c r="K1141" s="1">
        <v>-109.8931</v>
      </c>
      <c r="L1141" s="1"/>
      <c r="M1141" s="1" t="s">
        <v>1504</v>
      </c>
      <c r="N1141" s="1" t="s">
        <v>7491</v>
      </c>
      <c r="O1141" s="1">
        <v>2022</v>
      </c>
      <c r="P1141" s="1">
        <v>85606</v>
      </c>
      <c r="Q1141" s="1" t="s">
        <v>7510</v>
      </c>
      <c r="R1141" s="1"/>
      <c r="S1141" s="1" t="s">
        <v>24355</v>
      </c>
      <c r="T1141" s="1" t="s">
        <v>6826</v>
      </c>
      <c r="U1141" s="1"/>
      <c r="V1141" s="1" t="s">
        <v>7511</v>
      </c>
      <c r="W1141" s="1" t="s">
        <v>6828</v>
      </c>
    </row>
    <row r="1142" spans="1:23" x14ac:dyDescent="0.25">
      <c r="A1142" s="1">
        <v>1012916</v>
      </c>
      <c r="B1142" s="5" t="str">
        <f>VLOOKUP(H1142,'FIPS Basin X-walk'!$A$2:$F$3224,6,FALSE)</f>
        <v>Pedregosa Basin</v>
      </c>
      <c r="C1142" s="1" t="s">
        <v>7506</v>
      </c>
      <c r="D1142" s="1"/>
      <c r="E1142" s="1"/>
      <c r="F1142" s="1" t="s">
        <v>7507</v>
      </c>
      <c r="G1142" s="1" t="s">
        <v>7503</v>
      </c>
      <c r="H1142" s="1">
        <v>4003</v>
      </c>
      <c r="I1142" s="1">
        <v>1012916</v>
      </c>
      <c r="J1142" s="1">
        <v>32.214979999999997</v>
      </c>
      <c r="K1142" s="1">
        <v>-109.08065000000001</v>
      </c>
      <c r="L1142" s="1"/>
      <c r="M1142" s="1" t="s">
        <v>1504</v>
      </c>
      <c r="N1142" s="1" t="s">
        <v>7491</v>
      </c>
      <c r="O1142" s="1">
        <v>2022</v>
      </c>
      <c r="P1142" s="1">
        <v>85632</v>
      </c>
      <c r="Q1142" s="1" t="s">
        <v>24228</v>
      </c>
      <c r="R1142" s="1"/>
      <c r="S1142" s="1" t="s">
        <v>24435</v>
      </c>
      <c r="T1142" s="1" t="s">
        <v>6826</v>
      </c>
      <c r="U1142" s="1"/>
      <c r="V1142" s="1" t="s">
        <v>7090</v>
      </c>
      <c r="W1142" s="1" t="s">
        <v>6826</v>
      </c>
    </row>
    <row r="1143" spans="1:23" x14ac:dyDescent="0.25">
      <c r="A1143" s="1">
        <v>1001908</v>
      </c>
      <c r="B1143" s="5" t="str">
        <f>VLOOKUP(H1143,'FIPS Basin X-walk'!$A$2:$F$3224,6,FALSE)</f>
        <v>Pedregosa Basin</v>
      </c>
      <c r="C1143" s="1" t="s">
        <v>7501</v>
      </c>
      <c r="D1143" s="1"/>
      <c r="E1143" s="1"/>
      <c r="F1143" s="1" t="s">
        <v>7502</v>
      </c>
      <c r="G1143" s="1" t="s">
        <v>7503</v>
      </c>
      <c r="H1143" s="1">
        <v>4003</v>
      </c>
      <c r="I1143" s="1">
        <v>1001908</v>
      </c>
      <c r="J1143" s="1">
        <v>31.88</v>
      </c>
      <c r="K1143" s="1">
        <v>-110.24</v>
      </c>
      <c r="L1143" s="1"/>
      <c r="M1143" s="1" t="s">
        <v>1504</v>
      </c>
      <c r="N1143" s="1" t="s">
        <v>7491</v>
      </c>
      <c r="O1143" s="1">
        <v>2022</v>
      </c>
      <c r="P1143" s="1">
        <v>85630</v>
      </c>
      <c r="Q1143" s="1" t="s">
        <v>7504</v>
      </c>
      <c r="R1143" s="1"/>
      <c r="S1143" s="1" t="s">
        <v>24572</v>
      </c>
      <c r="T1143" s="1" t="s">
        <v>6826</v>
      </c>
      <c r="U1143" s="1"/>
      <c r="V1143" s="1" t="s">
        <v>7505</v>
      </c>
      <c r="W1143" s="1" t="s">
        <v>6828</v>
      </c>
    </row>
    <row r="1144" spans="1:23" x14ac:dyDescent="0.25">
      <c r="A1144" s="1">
        <v>1006206</v>
      </c>
      <c r="B1144" s="5" t="str">
        <f>VLOOKUP(H1144,'FIPS Basin X-walk'!$A$2:$F$3224,6,FALSE)</f>
        <v>Pedregosa Basin</v>
      </c>
      <c r="C1144" s="1" t="s">
        <v>7536</v>
      </c>
      <c r="D1144" s="1"/>
      <c r="E1144" s="1"/>
      <c r="F1144" s="1" t="s">
        <v>7513</v>
      </c>
      <c r="G1144" s="1" t="s">
        <v>7503</v>
      </c>
      <c r="H1144" s="1">
        <v>4003</v>
      </c>
      <c r="I1144" s="1">
        <v>1006206</v>
      </c>
      <c r="J1144" s="1">
        <v>32.422925999999997</v>
      </c>
      <c r="K1144" s="1">
        <v>-110.044966</v>
      </c>
      <c r="L1144" s="1"/>
      <c r="M1144" s="1" t="s">
        <v>1504</v>
      </c>
      <c r="N1144" s="1" t="s">
        <v>7491</v>
      </c>
      <c r="O1144" s="1">
        <v>2022</v>
      </c>
      <c r="P1144" s="1">
        <v>85643</v>
      </c>
      <c r="Q1144" s="1" t="s">
        <v>7537</v>
      </c>
      <c r="R1144" s="1"/>
      <c r="S1144" s="1" t="s">
        <v>25683</v>
      </c>
      <c r="T1144" s="1" t="s">
        <v>6826</v>
      </c>
      <c r="U1144" s="1"/>
      <c r="V1144" s="1" t="s">
        <v>7538</v>
      </c>
      <c r="W1144" s="1" t="s">
        <v>6826</v>
      </c>
    </row>
    <row r="1145" spans="1:23" x14ac:dyDescent="0.25">
      <c r="A1145" s="1">
        <v>1011001</v>
      </c>
      <c r="B1145" s="5" t="str">
        <f>VLOOKUP(H1145,'FIPS Basin X-walk'!$A$2:$F$3224,6,FALSE)</f>
        <v>Pedregosa Basin</v>
      </c>
      <c r="C1145" s="1" t="s">
        <v>7514</v>
      </c>
      <c r="D1145" s="1"/>
      <c r="E1145" s="1"/>
      <c r="F1145" s="1" t="s">
        <v>7513</v>
      </c>
      <c r="G1145" s="1" t="s">
        <v>7503</v>
      </c>
      <c r="H1145" s="1">
        <v>4003</v>
      </c>
      <c r="I1145" s="1">
        <v>1011001</v>
      </c>
      <c r="J1145" s="1">
        <v>32.324066999999999</v>
      </c>
      <c r="K1145" s="1">
        <v>-109.79101900000001</v>
      </c>
      <c r="L1145" s="1"/>
      <c r="M1145" s="1" t="s">
        <v>1504</v>
      </c>
      <c r="N1145" s="1" t="s">
        <v>7491</v>
      </c>
      <c r="O1145" s="1">
        <v>2022</v>
      </c>
      <c r="P1145" s="1">
        <v>85643</v>
      </c>
      <c r="Q1145" s="1" t="s">
        <v>26306</v>
      </c>
      <c r="R1145" s="1"/>
      <c r="S1145" s="1" t="s">
        <v>24435</v>
      </c>
      <c r="T1145" s="1" t="s">
        <v>6826</v>
      </c>
      <c r="U1145" s="1"/>
      <c r="V1145" s="1" t="s">
        <v>7090</v>
      </c>
      <c r="W1145" s="1" t="s">
        <v>6826</v>
      </c>
    </row>
    <row r="1146" spans="1:23" x14ac:dyDescent="0.25">
      <c r="A1146" s="1">
        <v>1011003</v>
      </c>
      <c r="B1146" s="5" t="str">
        <f>VLOOKUP(H1146,'FIPS Basin X-walk'!$A$2:$F$3224,6,FALSE)</f>
        <v>Pedregosa Basin</v>
      </c>
      <c r="C1146" s="1" t="s">
        <v>7512</v>
      </c>
      <c r="D1146" s="1"/>
      <c r="E1146" s="1"/>
      <c r="F1146" s="1" t="s">
        <v>7513</v>
      </c>
      <c r="G1146" s="1" t="s">
        <v>7503</v>
      </c>
      <c r="H1146" s="1">
        <v>4003</v>
      </c>
      <c r="I1146" s="1">
        <v>1011003</v>
      </c>
      <c r="J1146" s="1">
        <v>32.108800000000002</v>
      </c>
      <c r="K1146" s="1">
        <v>-109.6622</v>
      </c>
      <c r="L1146" s="1"/>
      <c r="M1146" s="1" t="s">
        <v>1504</v>
      </c>
      <c r="N1146" s="1" t="s">
        <v>7491</v>
      </c>
      <c r="O1146" s="1">
        <v>2022</v>
      </c>
      <c r="P1146" s="1">
        <v>85643</v>
      </c>
      <c r="Q1146" s="1" t="s">
        <v>24115</v>
      </c>
      <c r="R1146" s="1"/>
      <c r="S1146" s="1" t="s">
        <v>24435</v>
      </c>
      <c r="T1146" s="1" t="s">
        <v>6826</v>
      </c>
      <c r="U1146" s="1"/>
      <c r="V1146" s="1" t="s">
        <v>7090</v>
      </c>
      <c r="W1146" s="1" t="s">
        <v>6826</v>
      </c>
    </row>
    <row r="1147" spans="1:23" x14ac:dyDescent="0.25">
      <c r="A1147" s="1">
        <v>1002861</v>
      </c>
      <c r="B1147" s="5" t="str">
        <f>VLOOKUP(H1147,'FIPS Basin X-walk'!$A$2:$F$3224,6,FALSE)</f>
        <v>Appalachian Basin (Eastern Overthrust Area)</v>
      </c>
      <c r="C1147" s="1" t="s">
        <v>20026</v>
      </c>
      <c r="D1147" s="1"/>
      <c r="E1147" s="1"/>
      <c r="F1147" s="1" t="s">
        <v>7861</v>
      </c>
      <c r="G1147" s="1" t="s">
        <v>20027</v>
      </c>
      <c r="H1147" s="1">
        <v>47029</v>
      </c>
      <c r="I1147" s="1">
        <v>1002861</v>
      </c>
      <c r="J1147" s="1">
        <v>36.017449999999997</v>
      </c>
      <c r="K1147" s="1">
        <v>-83.205759999999998</v>
      </c>
      <c r="L1147" s="1"/>
      <c r="M1147" s="1" t="s">
        <v>1538</v>
      </c>
      <c r="N1147" s="1" t="s">
        <v>20002</v>
      </c>
      <c r="O1147" s="1">
        <v>2022</v>
      </c>
      <c r="P1147" s="1">
        <v>37821</v>
      </c>
      <c r="Q1147" s="1" t="s">
        <v>20028</v>
      </c>
      <c r="R1147" s="1"/>
      <c r="S1147" s="1" t="s">
        <v>24385</v>
      </c>
      <c r="T1147" s="1" t="s">
        <v>6826</v>
      </c>
      <c r="U1147" s="1"/>
      <c r="V1147" s="1" t="s">
        <v>12571</v>
      </c>
      <c r="W1147" s="1" t="s">
        <v>6826</v>
      </c>
    </row>
    <row r="1148" spans="1:23" x14ac:dyDescent="0.25">
      <c r="A1148" s="1">
        <v>1006931</v>
      </c>
      <c r="B1148" s="5" t="str">
        <f>VLOOKUP(H1148,'FIPS Basin X-walk'!$A$2:$F$3224,6,FALSE)</f>
        <v>Plateau Sedimentary Prov</v>
      </c>
      <c r="C1148" s="1" t="s">
        <v>7519</v>
      </c>
      <c r="D1148" s="1"/>
      <c r="E1148" s="1"/>
      <c r="F1148" s="1" t="s">
        <v>7520</v>
      </c>
      <c r="G1148" s="1" t="s">
        <v>7516</v>
      </c>
      <c r="H1148" s="1">
        <v>4005</v>
      </c>
      <c r="I1148" s="1">
        <v>1006931</v>
      </c>
      <c r="J1148" s="1">
        <v>35.227947999999998</v>
      </c>
      <c r="K1148" s="1">
        <v>-111.827049</v>
      </c>
      <c r="L1148" s="1"/>
      <c r="M1148" s="1" t="s">
        <v>1504</v>
      </c>
      <c r="N1148" s="1" t="s">
        <v>7491</v>
      </c>
      <c r="O1148" s="1">
        <v>2022</v>
      </c>
      <c r="P1148" s="1">
        <v>86015</v>
      </c>
      <c r="Q1148" s="1" t="s">
        <v>774</v>
      </c>
      <c r="R1148" s="1"/>
      <c r="S1148" s="1" t="s">
        <v>24435</v>
      </c>
      <c r="T1148" s="1" t="s">
        <v>6826</v>
      </c>
      <c r="U1148" s="1"/>
      <c r="V1148" s="1" t="s">
        <v>7521</v>
      </c>
      <c r="W1148" s="1" t="s">
        <v>6826</v>
      </c>
    </row>
    <row r="1149" spans="1:23" x14ac:dyDescent="0.25">
      <c r="A1149" s="1">
        <v>1000600</v>
      </c>
      <c r="B1149" s="5" t="str">
        <f>VLOOKUP(H1149,'FIPS Basin X-walk'!$A$2:$F$3224,6,FALSE)</f>
        <v>Plateau Sedimentary Prov</v>
      </c>
      <c r="C1149" s="1" t="s">
        <v>24567</v>
      </c>
      <c r="D1149" s="1"/>
      <c r="E1149" s="1"/>
      <c r="F1149" s="1" t="s">
        <v>7515</v>
      </c>
      <c r="G1149" s="1" t="s">
        <v>7516</v>
      </c>
      <c r="H1149" s="1">
        <v>4005</v>
      </c>
      <c r="I1149" s="1">
        <v>1000600</v>
      </c>
      <c r="J1149" s="1">
        <v>35.137779999999999</v>
      </c>
      <c r="K1149" s="1">
        <v>-111.68052</v>
      </c>
      <c r="L1149" s="1"/>
      <c r="M1149" s="1" t="s">
        <v>1504</v>
      </c>
      <c r="N1149" s="1" t="s">
        <v>7491</v>
      </c>
      <c r="O1149" s="1">
        <v>2022</v>
      </c>
      <c r="P1149" s="1">
        <v>86001</v>
      </c>
      <c r="Q1149" s="1" t="s">
        <v>1308</v>
      </c>
      <c r="R1149" s="1"/>
      <c r="S1149" s="1" t="s">
        <v>24359</v>
      </c>
      <c r="T1149" s="1" t="s">
        <v>7005</v>
      </c>
      <c r="U1149" s="1"/>
      <c r="V1149" s="1" t="s">
        <v>7517</v>
      </c>
      <c r="W1149" s="1" t="s">
        <v>6826</v>
      </c>
    </row>
    <row r="1150" spans="1:23" x14ac:dyDescent="0.25">
      <c r="A1150" s="1">
        <v>1004132</v>
      </c>
      <c r="B1150" s="5" t="str">
        <f>VLOOKUP(H1150,'FIPS Basin X-walk'!$A$2:$F$3224,6,FALSE)</f>
        <v>Plateau Sedimentary Prov</v>
      </c>
      <c r="C1150" s="1" t="s">
        <v>7522</v>
      </c>
      <c r="D1150" s="1"/>
      <c r="E1150" s="1"/>
      <c r="F1150" s="1" t="s">
        <v>7523</v>
      </c>
      <c r="G1150" s="1" t="s">
        <v>7516</v>
      </c>
      <c r="H1150" s="1">
        <v>4005</v>
      </c>
      <c r="I1150" s="1">
        <v>1004132</v>
      </c>
      <c r="J1150" s="1">
        <v>35.30836</v>
      </c>
      <c r="K1150" s="1">
        <v>-111.51733</v>
      </c>
      <c r="L1150" s="1"/>
      <c r="M1150" s="1" t="s">
        <v>1504</v>
      </c>
      <c r="N1150" s="1" t="s">
        <v>7491</v>
      </c>
      <c r="O1150" s="1">
        <v>2022</v>
      </c>
      <c r="P1150" s="1">
        <v>86004</v>
      </c>
      <c r="Q1150" s="1" t="s">
        <v>7524</v>
      </c>
      <c r="R1150" s="1"/>
      <c r="S1150" s="1" t="s">
        <v>24358</v>
      </c>
      <c r="T1150" s="1" t="s">
        <v>6826</v>
      </c>
      <c r="U1150" s="1"/>
      <c r="V1150" s="1" t="s">
        <v>25233</v>
      </c>
      <c r="W1150" s="1" t="s">
        <v>6826</v>
      </c>
    </row>
    <row r="1151" spans="1:23" x14ac:dyDescent="0.25">
      <c r="A1151" s="1">
        <v>1013754</v>
      </c>
      <c r="B1151" s="5" t="str">
        <f>VLOOKUP(H1151,'FIPS Basin X-walk'!$A$2:$F$3224,6,FALSE)</f>
        <v>Plateau Sedimentary Prov</v>
      </c>
      <c r="C1151" s="1" t="s">
        <v>26748</v>
      </c>
      <c r="D1151" s="1"/>
      <c r="E1151" s="1"/>
      <c r="F1151" s="1" t="s">
        <v>7515</v>
      </c>
      <c r="G1151" s="1" t="s">
        <v>7516</v>
      </c>
      <c r="H1151" s="1">
        <v>4005</v>
      </c>
      <c r="I1151" s="1">
        <v>1013754</v>
      </c>
      <c r="J1151" s="1">
        <v>35.177948999999998</v>
      </c>
      <c r="K1151" s="1">
        <v>-111.65266200000001</v>
      </c>
      <c r="L1151" s="1"/>
      <c r="M1151" s="1" t="s">
        <v>1504</v>
      </c>
      <c r="N1151" s="1" t="s">
        <v>7491</v>
      </c>
      <c r="O1151" s="1">
        <v>2022</v>
      </c>
      <c r="P1151" s="1">
        <v>86011</v>
      </c>
      <c r="Q1151" s="1" t="s">
        <v>26749</v>
      </c>
      <c r="R1151" s="1"/>
      <c r="S1151" s="1" t="s">
        <v>24379</v>
      </c>
      <c r="T1151" s="1" t="s">
        <v>6826</v>
      </c>
      <c r="U1151" s="1"/>
      <c r="V1151" s="1" t="s">
        <v>7673</v>
      </c>
      <c r="W1151" s="1" t="s">
        <v>6826</v>
      </c>
    </row>
    <row r="1152" spans="1:23" x14ac:dyDescent="0.25">
      <c r="A1152" s="1">
        <v>1001996</v>
      </c>
      <c r="B1152" s="5" t="str">
        <f>VLOOKUP(H1152,'FIPS Basin X-walk'!$A$2:$F$3224,6,FALSE)</f>
        <v>Plateau Sedimentary Prov</v>
      </c>
      <c r="C1152" s="1"/>
      <c r="D1152" s="1"/>
      <c r="E1152" s="1"/>
      <c r="F1152" s="1" t="s">
        <v>7518</v>
      </c>
      <c r="G1152" s="1" t="s">
        <v>7516</v>
      </c>
      <c r="H1152" s="1">
        <v>4005</v>
      </c>
      <c r="I1152" s="1">
        <v>1001996</v>
      </c>
      <c r="J1152" s="1">
        <v>35.3048</v>
      </c>
      <c r="K1152" s="1">
        <v>-111.0939</v>
      </c>
      <c r="L1152" s="1"/>
      <c r="M1152" s="1" t="s">
        <v>1504</v>
      </c>
      <c r="N1152" s="1" t="s">
        <v>7491</v>
      </c>
      <c r="O1152" s="1">
        <v>2022</v>
      </c>
      <c r="P1152" s="1">
        <v>86436</v>
      </c>
      <c r="Q1152" s="1" t="s">
        <v>24000</v>
      </c>
      <c r="R1152" s="1"/>
      <c r="S1152" s="1" t="s">
        <v>24435</v>
      </c>
      <c r="T1152" s="1" t="s">
        <v>6826</v>
      </c>
      <c r="U1152" s="1"/>
      <c r="V1152" s="1" t="s">
        <v>7090</v>
      </c>
      <c r="W1152" s="1" t="s">
        <v>6826</v>
      </c>
    </row>
    <row r="1153" spans="1:23" x14ac:dyDescent="0.25">
      <c r="A1153" s="1">
        <v>1005684</v>
      </c>
      <c r="B1153" s="5" t="str">
        <f>VLOOKUP(H1153,'FIPS Basin X-walk'!$A$2:$F$3224,6,FALSE)</f>
        <v>Plateau Sedimentary Prov</v>
      </c>
      <c r="C1153" s="1"/>
      <c r="D1153" s="1"/>
      <c r="E1153" s="1"/>
      <c r="F1153" s="1" t="s">
        <v>7525</v>
      </c>
      <c r="G1153" s="1" t="s">
        <v>7516</v>
      </c>
      <c r="H1153" s="1">
        <v>4005</v>
      </c>
      <c r="I1153" s="1">
        <v>1005684</v>
      </c>
      <c r="J1153" s="1">
        <v>35.304299999999998</v>
      </c>
      <c r="K1153" s="1">
        <v>-110.8471</v>
      </c>
      <c r="L1153" s="1"/>
      <c r="M1153" s="1" t="s">
        <v>1504</v>
      </c>
      <c r="N1153" s="1" t="s">
        <v>7491</v>
      </c>
      <c r="O1153" s="1">
        <v>2022</v>
      </c>
      <c r="P1153" s="1">
        <v>86035</v>
      </c>
      <c r="Q1153" s="1" t="s">
        <v>636</v>
      </c>
      <c r="R1153" s="1"/>
      <c r="S1153" s="1" t="s">
        <v>24435</v>
      </c>
      <c r="T1153" s="1" t="s">
        <v>6826</v>
      </c>
      <c r="U1153" s="1"/>
      <c r="V1153" s="1" t="s">
        <v>7521</v>
      </c>
      <c r="W1153" s="1" t="s">
        <v>6826</v>
      </c>
    </row>
    <row r="1154" spans="1:23" x14ac:dyDescent="0.25">
      <c r="A1154" s="1">
        <v>1007437</v>
      </c>
      <c r="B1154" s="5" t="str">
        <f>VLOOKUP(H1154,'FIPS Basin X-walk'!$A$2:$F$3224,6,FALSE)</f>
        <v>Plateau Sedimentary Prov</v>
      </c>
      <c r="C1154" s="1" t="s">
        <v>7526</v>
      </c>
      <c r="D1154" s="1"/>
      <c r="E1154" s="1"/>
      <c r="F1154" s="1" t="s">
        <v>1299</v>
      </c>
      <c r="G1154" s="1" t="s">
        <v>7516</v>
      </c>
      <c r="H1154" s="1">
        <v>4005</v>
      </c>
      <c r="I1154" s="1">
        <v>1007437</v>
      </c>
      <c r="J1154" s="1">
        <v>35.599446999999998</v>
      </c>
      <c r="K1154" s="1">
        <v>-112.14716199999999</v>
      </c>
      <c r="L1154" s="1"/>
      <c r="M1154" s="1" t="s">
        <v>1504</v>
      </c>
      <c r="N1154" s="1" t="s">
        <v>7491</v>
      </c>
      <c r="O1154" s="1">
        <v>2022</v>
      </c>
      <c r="P1154" s="1">
        <v>86046</v>
      </c>
      <c r="Q1154" s="1" t="s">
        <v>24066</v>
      </c>
      <c r="R1154" s="1"/>
      <c r="S1154" s="1" t="s">
        <v>24435</v>
      </c>
      <c r="T1154" s="1" t="s">
        <v>6826</v>
      </c>
      <c r="U1154" s="1"/>
      <c r="V1154" s="1" t="s">
        <v>7090</v>
      </c>
      <c r="W1154" s="1" t="s">
        <v>6826</v>
      </c>
    </row>
    <row r="1155" spans="1:23" x14ac:dyDescent="0.25">
      <c r="A1155" s="1">
        <v>1002902</v>
      </c>
      <c r="B1155" s="5" t="str">
        <f>VLOOKUP(H1155,'FIPS Basin X-walk'!$A$2:$F$3224,6,FALSE)</f>
        <v>Sioux Uplift</v>
      </c>
      <c r="C1155" s="1" t="s">
        <v>25017</v>
      </c>
      <c r="D1155" s="1"/>
      <c r="E1155" s="1"/>
      <c r="F1155" s="1" t="s">
        <v>19928</v>
      </c>
      <c r="G1155" s="1" t="s">
        <v>19929</v>
      </c>
      <c r="H1155" s="1">
        <v>46029</v>
      </c>
      <c r="I1155" s="1">
        <v>1002902</v>
      </c>
      <c r="J1155" s="1">
        <v>44.977753</v>
      </c>
      <c r="K1155" s="1">
        <v>-97.188354000000004</v>
      </c>
      <c r="L1155" s="1"/>
      <c r="M1155" s="1" t="s">
        <v>1562</v>
      </c>
      <c r="N1155" s="1" t="s">
        <v>19888</v>
      </c>
      <c r="O1155" s="1">
        <v>2022</v>
      </c>
      <c r="P1155" s="1">
        <v>57201</v>
      </c>
      <c r="Q1155" s="1" t="s">
        <v>19930</v>
      </c>
      <c r="R1155" s="1"/>
      <c r="S1155" s="1" t="s">
        <v>24358</v>
      </c>
      <c r="T1155" s="1" t="s">
        <v>6826</v>
      </c>
      <c r="U1155" s="1"/>
      <c r="V1155" s="1" t="s">
        <v>25018</v>
      </c>
      <c r="W1155" s="1" t="s">
        <v>6826</v>
      </c>
    </row>
    <row r="1156" spans="1:23" x14ac:dyDescent="0.25">
      <c r="A1156" s="1">
        <v>1005386</v>
      </c>
      <c r="B1156" s="5" t="str">
        <f>VLOOKUP(H1156,'FIPS Basin X-walk'!$A$2:$F$3224,6,FALSE)</f>
        <v>Sioux Uplift</v>
      </c>
      <c r="C1156" s="1" t="s">
        <v>19931</v>
      </c>
      <c r="D1156" s="1"/>
      <c r="E1156" s="1"/>
      <c r="F1156" s="1" t="s">
        <v>19906</v>
      </c>
      <c r="G1156" s="1" t="s">
        <v>19929</v>
      </c>
      <c r="H1156" s="1">
        <v>46029</v>
      </c>
      <c r="I1156" s="1">
        <v>1005386</v>
      </c>
      <c r="J1156" s="1">
        <v>44.876199999999997</v>
      </c>
      <c r="K1156" s="1">
        <v>-97.114800000000002</v>
      </c>
      <c r="L1156" s="1"/>
      <c r="M1156" s="1" t="s">
        <v>1562</v>
      </c>
      <c r="N1156" s="1" t="s">
        <v>19888</v>
      </c>
      <c r="O1156" s="1">
        <v>2022</v>
      </c>
      <c r="P1156" s="1">
        <v>57201</v>
      </c>
      <c r="Q1156" s="1" t="s">
        <v>19932</v>
      </c>
      <c r="R1156" s="1"/>
      <c r="S1156" s="1" t="s">
        <v>24378</v>
      </c>
      <c r="T1156" s="1" t="s">
        <v>6826</v>
      </c>
      <c r="U1156" s="1"/>
      <c r="V1156" s="1" t="s">
        <v>19933</v>
      </c>
      <c r="W1156" s="1" t="s">
        <v>6826</v>
      </c>
    </row>
    <row r="1157" spans="1:23" x14ac:dyDescent="0.25">
      <c r="A1157" s="1">
        <v>1003846</v>
      </c>
      <c r="B1157" s="5" t="str">
        <f>VLOOKUP(H1157,'FIPS Basin X-walk'!$A$2:$F$3224,6,FALSE)</f>
        <v>Cincinnati Arch</v>
      </c>
      <c r="C1157" s="1" t="s">
        <v>25177</v>
      </c>
      <c r="D1157" s="1"/>
      <c r="E1157" s="1"/>
      <c r="F1157" s="1" t="s">
        <v>20032</v>
      </c>
      <c r="G1157" s="1" t="s">
        <v>6901</v>
      </c>
      <c r="H1157" s="1">
        <v>47031</v>
      </c>
      <c r="I1157" s="1">
        <v>1003846</v>
      </c>
      <c r="J1157" s="1">
        <v>35.383056000000003</v>
      </c>
      <c r="K1157" s="1">
        <v>-86.043610999999999</v>
      </c>
      <c r="L1157" s="1"/>
      <c r="M1157" s="1" t="s">
        <v>1538</v>
      </c>
      <c r="N1157" s="1" t="s">
        <v>20002</v>
      </c>
      <c r="O1157" s="1">
        <v>2022</v>
      </c>
      <c r="P1157" s="1">
        <v>37389</v>
      </c>
      <c r="Q1157" s="1" t="s">
        <v>20033</v>
      </c>
      <c r="R1157" s="1"/>
      <c r="S1157" s="1" t="s">
        <v>24464</v>
      </c>
      <c r="T1157" s="1" t="s">
        <v>6826</v>
      </c>
      <c r="U1157" s="1"/>
      <c r="V1157" s="1" t="s">
        <v>24409</v>
      </c>
      <c r="W1157" s="1" t="s">
        <v>6826</v>
      </c>
    </row>
    <row r="1158" spans="1:23" x14ac:dyDescent="0.25">
      <c r="A1158" s="1">
        <v>1006186</v>
      </c>
      <c r="B1158" s="5" t="str">
        <f>VLOOKUP(H1158,'FIPS Basin X-walk'!$A$2:$F$3224,6,FALSE)</f>
        <v>S.GA Sedimentary Prov</v>
      </c>
      <c r="C1158" s="1" t="s">
        <v>6899</v>
      </c>
      <c r="D1158" s="1"/>
      <c r="E1158" s="1"/>
      <c r="F1158" s="1" t="s">
        <v>6900</v>
      </c>
      <c r="G1158" s="1" t="s">
        <v>6901</v>
      </c>
      <c r="H1158" s="1">
        <v>1031</v>
      </c>
      <c r="I1158" s="1">
        <v>1006186</v>
      </c>
      <c r="J1158" s="1">
        <v>31.511427000000001</v>
      </c>
      <c r="K1158" s="1">
        <v>-85.995734999999996</v>
      </c>
      <c r="L1158" s="1"/>
      <c r="M1158" s="1" t="s">
        <v>1482</v>
      </c>
      <c r="N1158" s="1" t="s">
        <v>6824</v>
      </c>
      <c r="O1158" s="1">
        <v>2022</v>
      </c>
      <c r="P1158" s="1">
        <v>36323</v>
      </c>
      <c r="Q1158" s="1" t="s">
        <v>6902</v>
      </c>
      <c r="R1158" s="1"/>
      <c r="S1158" s="1" t="s">
        <v>24358</v>
      </c>
      <c r="T1158" s="1" t="s">
        <v>6826</v>
      </c>
      <c r="U1158" s="1"/>
      <c r="V1158" s="1" t="s">
        <v>6903</v>
      </c>
      <c r="W1158" s="1" t="s">
        <v>6826</v>
      </c>
    </row>
    <row r="1159" spans="1:23" x14ac:dyDescent="0.25">
      <c r="A1159" s="1">
        <v>1011314</v>
      </c>
      <c r="B1159" s="5" t="str">
        <f>VLOOKUP(H1159,'FIPS Basin X-walk'!$A$2:$F$3224,6,FALSE)</f>
        <v>S.GA Sedimentary Prov</v>
      </c>
      <c r="C1159" s="1" t="s">
        <v>6904</v>
      </c>
      <c r="D1159" s="1"/>
      <c r="E1159" s="1"/>
      <c r="F1159" s="1" t="s">
        <v>1896</v>
      </c>
      <c r="G1159" s="1" t="s">
        <v>6901</v>
      </c>
      <c r="H1159" s="1">
        <v>1031</v>
      </c>
      <c r="I1159" s="1">
        <v>1011314</v>
      </c>
      <c r="J1159" s="1">
        <v>31.500857</v>
      </c>
      <c r="K1159" s="1">
        <v>-85.903705000000002</v>
      </c>
      <c r="L1159" s="1"/>
      <c r="M1159" s="1" t="s">
        <v>1482</v>
      </c>
      <c r="N1159" s="1" t="s">
        <v>6824</v>
      </c>
      <c r="O1159" s="1">
        <v>2022</v>
      </c>
      <c r="P1159" s="1">
        <v>36346</v>
      </c>
      <c r="Q1159" s="1" t="s">
        <v>6905</v>
      </c>
      <c r="R1159" s="1"/>
      <c r="S1159" s="1" t="s">
        <v>24363</v>
      </c>
      <c r="T1159" s="1" t="s">
        <v>6826</v>
      </c>
      <c r="U1159" s="1"/>
      <c r="V1159" s="1" t="s">
        <v>6906</v>
      </c>
      <c r="W1159" s="1" t="s">
        <v>6826</v>
      </c>
    </row>
    <row r="1160" spans="1:23" x14ac:dyDescent="0.25">
      <c r="A1160" s="1">
        <v>1007828</v>
      </c>
      <c r="B1160" s="5" t="str">
        <f>VLOOKUP(H1160,'FIPS Basin X-walk'!$A$2:$F$3224,6,FALSE)</f>
        <v>Cincinnati Arch</v>
      </c>
      <c r="C1160" s="1" t="s">
        <v>20029</v>
      </c>
      <c r="D1160" s="1"/>
      <c r="E1160" s="1"/>
      <c r="F1160" s="1" t="s">
        <v>20030</v>
      </c>
      <c r="G1160" s="1" t="s">
        <v>6901</v>
      </c>
      <c r="H1160" s="1">
        <v>47031</v>
      </c>
      <c r="I1160" s="1">
        <v>1007828</v>
      </c>
      <c r="J1160" s="1">
        <v>35.360512</v>
      </c>
      <c r="K1160" s="1">
        <v>-86.210314999999994</v>
      </c>
      <c r="L1160" s="1"/>
      <c r="M1160" s="1" t="s">
        <v>1538</v>
      </c>
      <c r="N1160" s="1" t="s">
        <v>20002</v>
      </c>
      <c r="O1160" s="1">
        <v>2022</v>
      </c>
      <c r="P1160" s="1">
        <v>37388</v>
      </c>
      <c r="Q1160" s="1" t="s">
        <v>1427</v>
      </c>
      <c r="R1160" s="1"/>
      <c r="S1160" s="1" t="s">
        <v>24359</v>
      </c>
      <c r="T1160" s="1" t="s">
        <v>6826</v>
      </c>
      <c r="U1160" s="1"/>
      <c r="V1160" s="1" t="s">
        <v>20031</v>
      </c>
      <c r="W1160" s="1" t="s">
        <v>6826</v>
      </c>
    </row>
    <row r="1161" spans="1:23" x14ac:dyDescent="0.25">
      <c r="A1161" s="1">
        <v>1002334</v>
      </c>
      <c r="B1161" s="5" t="str">
        <f>VLOOKUP(H1161,'FIPS Basin X-walk'!$A$2:$F$3224,6,FALSE)</f>
        <v>Permian Basin</v>
      </c>
      <c r="C1161" s="1" t="s">
        <v>20537</v>
      </c>
      <c r="D1161" s="1"/>
      <c r="E1161" s="1"/>
      <c r="F1161" s="1" t="s">
        <v>20538</v>
      </c>
      <c r="G1161" s="1" t="s">
        <v>20539</v>
      </c>
      <c r="H1161" s="1">
        <v>48081</v>
      </c>
      <c r="I1161" s="1">
        <v>1002334</v>
      </c>
      <c r="J1161" s="1">
        <v>32.0488</v>
      </c>
      <c r="K1161" s="1">
        <v>-100.68210000000001</v>
      </c>
      <c r="L1161" s="1"/>
      <c r="M1161" s="1" t="s">
        <v>1485</v>
      </c>
      <c r="N1161" s="1" t="s">
        <v>9148</v>
      </c>
      <c r="O1161" s="1">
        <v>2022</v>
      </c>
      <c r="P1161" s="1">
        <v>76949</v>
      </c>
      <c r="Q1161" s="1" t="s">
        <v>31</v>
      </c>
      <c r="R1161" s="1"/>
      <c r="S1161" s="1" t="s">
        <v>24399</v>
      </c>
      <c r="T1161" s="1" t="s">
        <v>6826</v>
      </c>
      <c r="U1161" s="1"/>
      <c r="V1161" s="1" t="s">
        <v>20540</v>
      </c>
      <c r="W1161" s="1" t="s">
        <v>6826</v>
      </c>
    </row>
    <row r="1162" spans="1:23" x14ac:dyDescent="0.25">
      <c r="A1162" s="1">
        <v>1007829</v>
      </c>
      <c r="B1162" s="5" t="str">
        <f>VLOOKUP(H1162,'FIPS Basin X-walk'!$A$2:$F$3224,6,FALSE)</f>
        <v>Black Warrior Basin</v>
      </c>
      <c r="C1162" s="1" t="s">
        <v>6907</v>
      </c>
      <c r="D1162" s="1"/>
      <c r="E1162" s="1"/>
      <c r="F1162" s="1" t="s">
        <v>6908</v>
      </c>
      <c r="G1162" s="1" t="s">
        <v>1915</v>
      </c>
      <c r="H1162" s="1">
        <v>1033</v>
      </c>
      <c r="I1162" s="1">
        <v>1007829</v>
      </c>
      <c r="J1162" s="1">
        <v>34.743899999999996</v>
      </c>
      <c r="K1162" s="1">
        <v>-87.848600000000005</v>
      </c>
      <c r="L1162" s="1"/>
      <c r="M1162" s="1" t="s">
        <v>1482</v>
      </c>
      <c r="N1162" s="1" t="s">
        <v>6824</v>
      </c>
      <c r="O1162" s="1">
        <v>2022</v>
      </c>
      <c r="P1162" s="1">
        <v>35674</v>
      </c>
      <c r="Q1162" s="1" t="s">
        <v>1915</v>
      </c>
      <c r="R1162" s="1"/>
      <c r="S1162" s="1" t="s">
        <v>24355</v>
      </c>
      <c r="T1162" s="1" t="s">
        <v>6826</v>
      </c>
      <c r="U1162" s="1"/>
      <c r="V1162" s="1" t="s">
        <v>24409</v>
      </c>
      <c r="W1162" s="1" t="s">
        <v>6828</v>
      </c>
    </row>
    <row r="1163" spans="1:23" x14ac:dyDescent="0.25">
      <c r="A1163" s="1">
        <v>1004500</v>
      </c>
      <c r="B1163" s="5" t="str">
        <f>VLOOKUP(H1163,'FIPS Basin X-walk'!$A$2:$F$3224,6,FALSE)</f>
        <v>Black Warrior Basin</v>
      </c>
      <c r="C1163" s="1" t="s">
        <v>6909</v>
      </c>
      <c r="D1163" s="1"/>
      <c r="E1163" s="1"/>
      <c r="F1163" s="1" t="s">
        <v>6910</v>
      </c>
      <c r="G1163" s="1" t="s">
        <v>6911</v>
      </c>
      <c r="H1163" s="1">
        <v>1033</v>
      </c>
      <c r="I1163" s="1">
        <v>1004500</v>
      </c>
      <c r="J1163" s="1">
        <v>34.759419999999999</v>
      </c>
      <c r="K1163" s="1">
        <v>-87.890039999999999</v>
      </c>
      <c r="L1163" s="1"/>
      <c r="M1163" s="1" t="s">
        <v>1482</v>
      </c>
      <c r="N1163" s="1" t="s">
        <v>6824</v>
      </c>
      <c r="O1163" s="1">
        <v>2022</v>
      </c>
      <c r="P1163" s="1">
        <v>35616</v>
      </c>
      <c r="Q1163" s="1" t="s">
        <v>6912</v>
      </c>
      <c r="R1163" s="1"/>
      <c r="S1163" s="1"/>
      <c r="T1163" s="1" t="s">
        <v>6826</v>
      </c>
      <c r="U1163" s="1"/>
      <c r="V1163" s="1" t="s">
        <v>6913</v>
      </c>
      <c r="W1163" s="1" t="s">
        <v>6826</v>
      </c>
    </row>
    <row r="1164" spans="1:23" x14ac:dyDescent="0.25">
      <c r="A1164" s="1">
        <v>1007770</v>
      </c>
      <c r="B1164" s="5" t="str">
        <f>VLOOKUP(H1164,'FIPS Basin X-walk'!$A$2:$F$3224,6,FALSE)</f>
        <v>Black Warrior Basin</v>
      </c>
      <c r="C1164" s="1" t="s">
        <v>6919</v>
      </c>
      <c r="D1164" s="1"/>
      <c r="E1164" s="1"/>
      <c r="F1164" s="1" t="s">
        <v>6910</v>
      </c>
      <c r="G1164" s="1" t="s">
        <v>6911</v>
      </c>
      <c r="H1164" s="1">
        <v>1033</v>
      </c>
      <c r="I1164" s="1">
        <v>1007770</v>
      </c>
      <c r="J1164" s="1">
        <v>34.803019999999997</v>
      </c>
      <c r="K1164" s="1">
        <v>-87.93974</v>
      </c>
      <c r="L1164" s="1"/>
      <c r="M1164" s="1" t="s">
        <v>1482</v>
      </c>
      <c r="N1164" s="1" t="s">
        <v>6824</v>
      </c>
      <c r="O1164" s="1">
        <v>2022</v>
      </c>
      <c r="P1164" s="1">
        <v>35616</v>
      </c>
      <c r="Q1164" s="1" t="s">
        <v>6920</v>
      </c>
      <c r="R1164" s="1"/>
      <c r="S1164" s="1" t="s">
        <v>24572</v>
      </c>
      <c r="T1164" s="1" t="s">
        <v>6826</v>
      </c>
      <c r="U1164" s="1"/>
      <c r="V1164" s="1" t="s">
        <v>6921</v>
      </c>
      <c r="W1164" s="1" t="s">
        <v>6826</v>
      </c>
    </row>
    <row r="1165" spans="1:23" x14ac:dyDescent="0.25">
      <c r="A1165" s="1">
        <v>1003212</v>
      </c>
      <c r="B1165" s="5" t="str">
        <f>VLOOKUP(H1165,'FIPS Basin X-walk'!$A$2:$F$3224,6,FALSE)</f>
        <v>Black Warrior Basin</v>
      </c>
      <c r="C1165" s="1" t="s">
        <v>6914</v>
      </c>
      <c r="D1165" s="1"/>
      <c r="E1165" s="1"/>
      <c r="F1165" s="1" t="s">
        <v>6915</v>
      </c>
      <c r="G1165" s="1" t="s">
        <v>6911</v>
      </c>
      <c r="H1165" s="1">
        <v>1033</v>
      </c>
      <c r="I1165" s="1">
        <v>1003212</v>
      </c>
      <c r="J1165" s="1">
        <v>34.761735000000002</v>
      </c>
      <c r="K1165" s="1">
        <v>-87.586903000000007</v>
      </c>
      <c r="L1165" s="1"/>
      <c r="M1165" s="1" t="s">
        <v>1482</v>
      </c>
      <c r="N1165" s="1" t="s">
        <v>6824</v>
      </c>
      <c r="O1165" s="1">
        <v>2022</v>
      </c>
      <c r="P1165" s="1">
        <v>35661</v>
      </c>
      <c r="Q1165" s="1" t="s">
        <v>6916</v>
      </c>
      <c r="R1165" s="1"/>
      <c r="S1165" s="1" t="s">
        <v>24722</v>
      </c>
      <c r="T1165" s="1" t="s">
        <v>6826</v>
      </c>
      <c r="U1165" s="1"/>
      <c r="V1165" s="1" t="s">
        <v>6917</v>
      </c>
      <c r="W1165" s="1" t="s">
        <v>6826</v>
      </c>
    </row>
    <row r="1166" spans="1:23" x14ac:dyDescent="0.25">
      <c r="A1166" s="1">
        <v>1003213</v>
      </c>
      <c r="B1166" s="5" t="str">
        <f>VLOOKUP(H1166,'FIPS Basin X-walk'!$A$2:$F$3224,6,FALSE)</f>
        <v>Black Warrior Basin</v>
      </c>
      <c r="C1166" s="1" t="s">
        <v>6918</v>
      </c>
      <c r="D1166" s="1"/>
      <c r="E1166" s="1"/>
      <c r="F1166" s="1" t="s">
        <v>6915</v>
      </c>
      <c r="G1166" s="1" t="s">
        <v>6911</v>
      </c>
      <c r="H1166" s="1">
        <v>1033</v>
      </c>
      <c r="I1166" s="1">
        <v>1003213</v>
      </c>
      <c r="J1166" s="1">
        <v>34.766792000000002</v>
      </c>
      <c r="K1166" s="1">
        <v>-87.601168999999999</v>
      </c>
      <c r="L1166" s="1"/>
      <c r="M1166" s="1" t="s">
        <v>1482</v>
      </c>
      <c r="N1166" s="1" t="s">
        <v>6824</v>
      </c>
      <c r="O1166" s="1">
        <v>2022</v>
      </c>
      <c r="P1166" s="1">
        <v>35661</v>
      </c>
      <c r="Q1166" s="1" t="s">
        <v>25074</v>
      </c>
      <c r="R1166" s="1"/>
      <c r="S1166" s="1" t="s">
        <v>24753</v>
      </c>
      <c r="T1166" s="1" t="s">
        <v>6826</v>
      </c>
      <c r="U1166" s="1"/>
      <c r="V1166" s="1" t="s">
        <v>6917</v>
      </c>
      <c r="W1166" s="1" t="s">
        <v>6826</v>
      </c>
    </row>
    <row r="1167" spans="1:23" x14ac:dyDescent="0.25">
      <c r="A1167" s="1">
        <v>1003624</v>
      </c>
      <c r="B1167" s="5" t="str">
        <f>VLOOKUP(H1167,'FIPS Basin X-walk'!$A$2:$F$3224,6,FALSE)</f>
        <v>Ozark Uplift</v>
      </c>
      <c r="C1167" s="1" t="s">
        <v>15509</v>
      </c>
      <c r="D1167" s="1"/>
      <c r="E1167" s="1"/>
      <c r="F1167" s="1" t="s">
        <v>15510</v>
      </c>
      <c r="G1167" s="1" t="s">
        <v>15511</v>
      </c>
      <c r="H1167" s="1">
        <v>29051</v>
      </c>
      <c r="I1167" s="1">
        <v>1003624</v>
      </c>
      <c r="J1167" s="1">
        <v>38.540660000000003</v>
      </c>
      <c r="K1167" s="1">
        <v>-92.103160000000003</v>
      </c>
      <c r="L1167" s="1"/>
      <c r="M1167" s="1" t="s">
        <v>1560</v>
      </c>
      <c r="N1167" s="1" t="s">
        <v>15447</v>
      </c>
      <c r="O1167" s="1">
        <v>2022</v>
      </c>
      <c r="P1167" s="1">
        <v>65101</v>
      </c>
      <c r="Q1167" s="1" t="s">
        <v>15512</v>
      </c>
      <c r="R1167" s="1"/>
      <c r="S1167" s="1" t="s">
        <v>24358</v>
      </c>
      <c r="T1167" s="1" t="s">
        <v>6826</v>
      </c>
      <c r="U1167" s="1"/>
      <c r="V1167" s="1" t="s">
        <v>6952</v>
      </c>
      <c r="W1167" s="1" t="s">
        <v>6826</v>
      </c>
    </row>
    <row r="1168" spans="1:23" x14ac:dyDescent="0.25">
      <c r="A1168" s="1">
        <v>1006348</v>
      </c>
      <c r="B1168" s="5" t="str">
        <f>VLOOKUP(H1168,'FIPS Basin X-walk'!$A$2:$F$3224,6,FALSE)</f>
        <v>Illinois Basin</v>
      </c>
      <c r="C1168" s="1" t="s">
        <v>25702</v>
      </c>
      <c r="D1168" s="1"/>
      <c r="E1168" s="1"/>
      <c r="F1168" s="1" t="s">
        <v>19697</v>
      </c>
      <c r="G1168" s="1" t="s">
        <v>25703</v>
      </c>
      <c r="H1168" s="1">
        <v>17029</v>
      </c>
      <c r="I1168" s="1">
        <v>1006348</v>
      </c>
      <c r="J1168" s="1">
        <v>39.495528999999998</v>
      </c>
      <c r="K1168" s="1">
        <v>-88.288726999999994</v>
      </c>
      <c r="L1168" s="1"/>
      <c r="M1168" s="1" t="s">
        <v>1488</v>
      </c>
      <c r="N1168" s="1" t="s">
        <v>10805</v>
      </c>
      <c r="O1168" s="1">
        <v>2022</v>
      </c>
      <c r="P1168" s="1">
        <v>61920</v>
      </c>
      <c r="Q1168" s="1" t="s">
        <v>25704</v>
      </c>
      <c r="R1168" s="1"/>
      <c r="S1168" s="1" t="s">
        <v>24358</v>
      </c>
      <c r="T1168" s="1" t="s">
        <v>6826</v>
      </c>
      <c r="U1168" s="1"/>
      <c r="V1168" s="1" t="s">
        <v>6952</v>
      </c>
      <c r="W1168" s="1" t="s">
        <v>6826</v>
      </c>
    </row>
    <row r="1169" spans="1:23" x14ac:dyDescent="0.25">
      <c r="A1169" s="1">
        <v>1000855</v>
      </c>
      <c r="B1169" s="5" t="str">
        <f>VLOOKUP(H1169,'FIPS Basin X-walk'!$A$2:$F$3224,6,FALSE)</f>
        <v>Salina Basin</v>
      </c>
      <c r="C1169" s="1" t="s">
        <v>24602</v>
      </c>
      <c r="D1169" s="1"/>
      <c r="E1169" s="1"/>
      <c r="F1169" s="1" t="s">
        <v>15865</v>
      </c>
      <c r="G1169" s="1" t="s">
        <v>15866</v>
      </c>
      <c r="H1169" s="1">
        <v>31037</v>
      </c>
      <c r="I1169" s="1">
        <v>1000855</v>
      </c>
      <c r="J1169" s="1">
        <v>41.452390000000001</v>
      </c>
      <c r="K1169" s="1">
        <v>-97.095600000000005</v>
      </c>
      <c r="L1169" s="1"/>
      <c r="M1169" s="1" t="s">
        <v>1491</v>
      </c>
      <c r="N1169" s="1" t="s">
        <v>15841</v>
      </c>
      <c r="O1169" s="1">
        <v>2022</v>
      </c>
      <c r="P1169" s="1">
        <v>68661</v>
      </c>
      <c r="Q1169" s="1" t="s">
        <v>15867</v>
      </c>
      <c r="R1169" s="1"/>
      <c r="S1169" s="1" t="s">
        <v>24382</v>
      </c>
      <c r="T1169" s="1" t="s">
        <v>6826</v>
      </c>
      <c r="U1169" s="1"/>
      <c r="V1169" s="1" t="s">
        <v>7099</v>
      </c>
      <c r="W1169" s="1" t="s">
        <v>6826</v>
      </c>
    </row>
    <row r="1170" spans="1:23" x14ac:dyDescent="0.25">
      <c r="A1170" s="1">
        <v>1007855</v>
      </c>
      <c r="B1170" s="5" t="str">
        <f>VLOOKUP(H1170,'FIPS Basin X-walk'!$A$2:$F$3224,6,FALSE)</f>
        <v>Florida Platform</v>
      </c>
      <c r="C1170" s="1" t="s">
        <v>9680</v>
      </c>
      <c r="D1170" s="1"/>
      <c r="E1170" s="1"/>
      <c r="F1170" s="1" t="s">
        <v>9681</v>
      </c>
      <c r="G1170" s="1" t="s">
        <v>9682</v>
      </c>
      <c r="H1170" s="1">
        <v>12021</v>
      </c>
      <c r="I1170" s="1">
        <v>1007855</v>
      </c>
      <c r="J1170" s="1">
        <v>26.165868</v>
      </c>
      <c r="K1170" s="1">
        <v>-81.657891000000006</v>
      </c>
      <c r="L1170" s="1"/>
      <c r="M1170" s="1" t="s">
        <v>1506</v>
      </c>
      <c r="N1170" s="1" t="s">
        <v>9619</v>
      </c>
      <c r="O1170" s="1">
        <v>2022</v>
      </c>
      <c r="P1170" s="1">
        <v>34117</v>
      </c>
      <c r="Q1170" s="1" t="s">
        <v>9683</v>
      </c>
      <c r="R1170" s="1"/>
      <c r="S1170" s="1" t="s">
        <v>24358</v>
      </c>
      <c r="T1170" s="1" t="s">
        <v>6826</v>
      </c>
      <c r="U1170" s="1"/>
      <c r="V1170" s="1" t="s">
        <v>6878</v>
      </c>
      <c r="W1170" s="1" t="s">
        <v>6828</v>
      </c>
    </row>
    <row r="1171" spans="1:23" x14ac:dyDescent="0.25">
      <c r="A1171" s="1">
        <v>1013735</v>
      </c>
      <c r="B1171" s="5" t="str">
        <f>VLOOKUP(H1171,'FIPS Basin X-walk'!$A$2:$F$3224,6,FALSE)</f>
        <v>Ouachita Folded Belt</v>
      </c>
      <c r="C1171" s="1" t="s">
        <v>23616</v>
      </c>
      <c r="D1171" s="1"/>
      <c r="E1171" s="1"/>
      <c r="F1171" s="1" t="s">
        <v>20668</v>
      </c>
      <c r="G1171" s="1" t="s">
        <v>1837</v>
      </c>
      <c r="H1171" s="1">
        <v>48085</v>
      </c>
      <c r="I1171" s="1">
        <v>1013735</v>
      </c>
      <c r="J1171" s="1">
        <v>33.100200000000001</v>
      </c>
      <c r="K1171" s="1">
        <v>-96.821563999999995</v>
      </c>
      <c r="L1171" s="1"/>
      <c r="M1171" s="1" t="s">
        <v>1485</v>
      </c>
      <c r="N1171" s="1" t="s">
        <v>9148</v>
      </c>
      <c r="O1171" s="1">
        <v>2022</v>
      </c>
      <c r="P1171" s="1">
        <v>75034</v>
      </c>
      <c r="Q1171" s="1" t="s">
        <v>1099</v>
      </c>
      <c r="R1171" s="1"/>
      <c r="S1171" s="1">
        <v>211120</v>
      </c>
      <c r="T1171" s="1" t="s">
        <v>6826</v>
      </c>
      <c r="U1171" s="1"/>
      <c r="V1171" s="1" t="s">
        <v>23617</v>
      </c>
      <c r="W1171" s="1" t="s">
        <v>6826</v>
      </c>
    </row>
    <row r="1172" spans="1:23" x14ac:dyDescent="0.25">
      <c r="A1172" s="1">
        <v>1007434</v>
      </c>
      <c r="B1172" s="5" t="str">
        <f>VLOOKUP(H1172,'FIPS Basin X-walk'!$A$2:$F$3224,6,FALSE)</f>
        <v>Ouachita Folded Belt</v>
      </c>
      <c r="C1172" s="1" t="s">
        <v>20552</v>
      </c>
      <c r="D1172" s="1"/>
      <c r="E1172" s="1"/>
      <c r="F1172" s="1" t="s">
        <v>12314</v>
      </c>
      <c r="G1172" s="1" t="s">
        <v>1837</v>
      </c>
      <c r="H1172" s="1">
        <v>48085</v>
      </c>
      <c r="I1172" s="1">
        <v>1007434</v>
      </c>
      <c r="J1172" s="1">
        <v>33.066699999999997</v>
      </c>
      <c r="K1172" s="1">
        <v>-96.451899999999995</v>
      </c>
      <c r="L1172" s="1"/>
      <c r="M1172" s="1" t="s">
        <v>1485</v>
      </c>
      <c r="N1172" s="1" t="s">
        <v>9148</v>
      </c>
      <c r="O1172" s="1">
        <v>2022</v>
      </c>
      <c r="P1172" s="1">
        <v>75173</v>
      </c>
      <c r="Q1172" s="1" t="s">
        <v>20553</v>
      </c>
      <c r="R1172" s="1"/>
      <c r="S1172" s="1" t="s">
        <v>24355</v>
      </c>
      <c r="T1172" s="1" t="s">
        <v>6826</v>
      </c>
      <c r="U1172" s="1"/>
      <c r="V1172" s="1" t="s">
        <v>24497</v>
      </c>
      <c r="W1172" s="1" t="s">
        <v>6828</v>
      </c>
    </row>
    <row r="1173" spans="1:23" x14ac:dyDescent="0.25">
      <c r="A1173" s="1">
        <v>1011652</v>
      </c>
      <c r="B1173" s="5" t="str">
        <f>VLOOKUP(H1173,'FIPS Basin X-walk'!$A$2:$F$3224,6,FALSE)</f>
        <v>Ouachita Folded Belt</v>
      </c>
      <c r="C1173" s="1" t="s">
        <v>26380</v>
      </c>
      <c r="D1173" s="1"/>
      <c r="E1173" s="1"/>
      <c r="F1173" s="1" t="s">
        <v>20541</v>
      </c>
      <c r="G1173" s="1" t="s">
        <v>1837</v>
      </c>
      <c r="H1173" s="1">
        <v>48085</v>
      </c>
      <c r="I1173" s="1">
        <v>1011652</v>
      </c>
      <c r="J1173" s="1">
        <v>33.0184</v>
      </c>
      <c r="K1173" s="1">
        <v>-96.700280000000006</v>
      </c>
      <c r="L1173" s="1"/>
      <c r="M1173" s="1" t="s">
        <v>1485</v>
      </c>
      <c r="N1173" s="1" t="s">
        <v>9148</v>
      </c>
      <c r="O1173" s="1">
        <v>2022</v>
      </c>
      <c r="P1173" s="1">
        <v>75074</v>
      </c>
      <c r="Q1173" s="1" t="s">
        <v>26381</v>
      </c>
      <c r="R1173" s="1"/>
      <c r="S1173" s="1">
        <v>211130</v>
      </c>
      <c r="T1173" s="1" t="s">
        <v>6826</v>
      </c>
      <c r="U1173" s="1"/>
      <c r="V1173" s="1" t="s">
        <v>20543</v>
      </c>
      <c r="W1173" s="1" t="s">
        <v>6826</v>
      </c>
    </row>
    <row r="1174" spans="1:23" x14ac:dyDescent="0.25">
      <c r="A1174" s="1">
        <v>1011654</v>
      </c>
      <c r="B1174" s="5" t="str">
        <f>VLOOKUP(H1174,'FIPS Basin X-walk'!$A$2:$F$3224,6,FALSE)</f>
        <v>Ouachita Folded Belt</v>
      </c>
      <c r="C1174" s="1" t="s">
        <v>26380</v>
      </c>
      <c r="D1174" s="1"/>
      <c r="E1174" s="1"/>
      <c r="F1174" s="1" t="s">
        <v>20541</v>
      </c>
      <c r="G1174" s="1" t="s">
        <v>1837</v>
      </c>
      <c r="H1174" s="1">
        <v>48085</v>
      </c>
      <c r="I1174" s="1">
        <v>1011654</v>
      </c>
      <c r="J1174" s="1">
        <v>33.024320600000003</v>
      </c>
      <c r="K1174" s="1">
        <v>-96.674504200000001</v>
      </c>
      <c r="L1174" s="1"/>
      <c r="M1174" s="1" t="s">
        <v>1485</v>
      </c>
      <c r="N1174" s="1" t="s">
        <v>9148</v>
      </c>
      <c r="O1174" s="1">
        <v>2022</v>
      </c>
      <c r="P1174" s="1">
        <v>75074</v>
      </c>
      <c r="Q1174" s="1" t="s">
        <v>1025</v>
      </c>
      <c r="R1174" s="1"/>
      <c r="S1174" s="1">
        <v>211130</v>
      </c>
      <c r="T1174" s="1" t="s">
        <v>6826</v>
      </c>
      <c r="U1174" s="1"/>
      <c r="V1174" s="1" t="s">
        <v>20543</v>
      </c>
      <c r="W1174" s="1" t="s">
        <v>6826</v>
      </c>
    </row>
    <row r="1175" spans="1:23" x14ac:dyDescent="0.25">
      <c r="A1175" s="1">
        <v>1014401</v>
      </c>
      <c r="B1175" s="5" t="str">
        <f>VLOOKUP(H1175,'FIPS Basin X-walk'!$A$2:$F$3224,6,FALSE)</f>
        <v>Ouachita Folded Belt</v>
      </c>
      <c r="C1175" s="1" t="s">
        <v>27106</v>
      </c>
      <c r="D1175" s="1"/>
      <c r="E1175" s="1"/>
      <c r="F1175" s="1" t="s">
        <v>20541</v>
      </c>
      <c r="G1175" s="1" t="s">
        <v>1837</v>
      </c>
      <c r="H1175" s="1">
        <v>48085</v>
      </c>
      <c r="I1175" s="1">
        <v>1014401</v>
      </c>
      <c r="J1175" s="1">
        <v>33.077857911491598</v>
      </c>
      <c r="K1175" s="1">
        <v>-96.823713433263293</v>
      </c>
      <c r="L1175" s="1"/>
      <c r="M1175" s="1" t="s">
        <v>1485</v>
      </c>
      <c r="N1175" s="1" t="s">
        <v>9148</v>
      </c>
      <c r="O1175" s="1">
        <v>2022</v>
      </c>
      <c r="P1175" s="1">
        <v>75024</v>
      </c>
      <c r="Q1175" s="1" t="s">
        <v>27107</v>
      </c>
      <c r="R1175" s="1"/>
      <c r="S1175" s="1">
        <v>211120</v>
      </c>
      <c r="T1175" s="1" t="s">
        <v>6826</v>
      </c>
      <c r="U1175" s="1"/>
      <c r="V1175" s="1" t="s">
        <v>27108</v>
      </c>
      <c r="W1175" s="1" t="s">
        <v>6826</v>
      </c>
    </row>
    <row r="1176" spans="1:23" x14ac:dyDescent="0.25">
      <c r="A1176" s="1">
        <v>1014589</v>
      </c>
      <c r="B1176" s="5" t="str">
        <f>VLOOKUP(H1176,'FIPS Basin X-walk'!$A$2:$F$3224,6,FALSE)</f>
        <v>Ouachita Folded Belt</v>
      </c>
      <c r="C1176" s="1" t="s">
        <v>27267</v>
      </c>
      <c r="D1176" s="1"/>
      <c r="E1176" s="1"/>
      <c r="F1176" s="1" t="s">
        <v>20541</v>
      </c>
      <c r="G1176" s="1" t="s">
        <v>1837</v>
      </c>
      <c r="H1176" s="1">
        <v>48085</v>
      </c>
      <c r="I1176" s="1">
        <v>1014589</v>
      </c>
      <c r="J1176" s="1">
        <v>33.021085750267801</v>
      </c>
      <c r="K1176" s="1">
        <v>-96.718857917273198</v>
      </c>
      <c r="L1176" s="1"/>
      <c r="M1176" s="1" t="s">
        <v>1485</v>
      </c>
      <c r="N1176" s="1" t="s">
        <v>9148</v>
      </c>
      <c r="O1176" s="1">
        <v>2022</v>
      </c>
      <c r="P1176" s="1">
        <v>75075</v>
      </c>
      <c r="Q1176" s="1" t="s">
        <v>27268</v>
      </c>
      <c r="R1176" s="1"/>
      <c r="S1176" s="1">
        <v>211120</v>
      </c>
      <c r="T1176" s="1" t="s">
        <v>6826</v>
      </c>
      <c r="U1176" s="1"/>
      <c r="V1176" s="1" t="s">
        <v>27269</v>
      </c>
      <c r="W1176" s="1" t="s">
        <v>6826</v>
      </c>
    </row>
    <row r="1177" spans="1:23" x14ac:dyDescent="0.25">
      <c r="A1177" s="1">
        <v>1006291</v>
      </c>
      <c r="B1177" s="5" t="str">
        <f>VLOOKUP(H1177,'FIPS Basin X-walk'!$A$2:$F$3224,6,FALSE)</f>
        <v>Ouachita Folded Belt</v>
      </c>
      <c r="C1177" s="1" t="s">
        <v>20544</v>
      </c>
      <c r="D1177" s="1"/>
      <c r="E1177" s="1"/>
      <c r="F1177" s="1" t="s">
        <v>20545</v>
      </c>
      <c r="G1177" s="1" t="s">
        <v>20542</v>
      </c>
      <c r="H1177" s="1">
        <v>48085</v>
      </c>
      <c r="I1177" s="1">
        <v>1006291</v>
      </c>
      <c r="J1177" s="1">
        <v>33.15934</v>
      </c>
      <c r="K1177" s="1">
        <v>-96.586330000000004</v>
      </c>
      <c r="L1177" s="1"/>
      <c r="M1177" s="1" t="s">
        <v>1485</v>
      </c>
      <c r="N1177" s="1" t="s">
        <v>9148</v>
      </c>
      <c r="O1177" s="1">
        <v>2022</v>
      </c>
      <c r="P1177" s="1">
        <v>75069</v>
      </c>
      <c r="Q1177" s="1" t="s">
        <v>20546</v>
      </c>
      <c r="R1177" s="1"/>
      <c r="S1177" s="1" t="s">
        <v>24358</v>
      </c>
      <c r="T1177" s="1" t="s">
        <v>6826</v>
      </c>
      <c r="U1177" s="1"/>
      <c r="V1177" s="1" t="s">
        <v>20547</v>
      </c>
      <c r="W1177" s="1" t="s">
        <v>6826</v>
      </c>
    </row>
    <row r="1178" spans="1:23" x14ac:dyDescent="0.25">
      <c r="A1178" s="1">
        <v>1004377</v>
      </c>
      <c r="B1178" s="5" t="str">
        <f>VLOOKUP(H1178,'FIPS Basin X-walk'!$A$2:$F$3224,6,FALSE)</f>
        <v>Ouachita Folded Belt</v>
      </c>
      <c r="C1178" s="1" t="s">
        <v>20556</v>
      </c>
      <c r="D1178" s="1"/>
      <c r="E1178" s="1"/>
      <c r="F1178" s="1" t="s">
        <v>20557</v>
      </c>
      <c r="G1178" s="1" t="s">
        <v>20542</v>
      </c>
      <c r="H1178" s="1">
        <v>48085</v>
      </c>
      <c r="I1178" s="1">
        <v>1004377</v>
      </c>
      <c r="J1178" s="1">
        <v>33.298569999999998</v>
      </c>
      <c r="K1178" s="1">
        <v>-96.53586</v>
      </c>
      <c r="L1178" s="1"/>
      <c r="M1178" s="1" t="s">
        <v>1485</v>
      </c>
      <c r="N1178" s="1" t="s">
        <v>9148</v>
      </c>
      <c r="O1178" s="1">
        <v>2022</v>
      </c>
      <c r="P1178" s="1">
        <v>75454</v>
      </c>
      <c r="Q1178" s="1" t="s">
        <v>20558</v>
      </c>
      <c r="R1178" s="1"/>
      <c r="S1178" s="1" t="s">
        <v>24358</v>
      </c>
      <c r="T1178" s="1" t="s">
        <v>6826</v>
      </c>
      <c r="U1178" s="1"/>
      <c r="V1178" s="1" t="s">
        <v>20547</v>
      </c>
      <c r="W1178" s="1" t="s">
        <v>6826</v>
      </c>
    </row>
    <row r="1179" spans="1:23" x14ac:dyDescent="0.25">
      <c r="A1179" s="1">
        <v>1012718</v>
      </c>
      <c r="B1179" s="5" t="str">
        <f>VLOOKUP(H1179,'FIPS Basin X-walk'!$A$2:$F$3224,6,FALSE)</f>
        <v>Ouachita Folded Belt</v>
      </c>
      <c r="C1179" s="1" t="s">
        <v>26539</v>
      </c>
      <c r="D1179" s="1"/>
      <c r="E1179" s="1"/>
      <c r="F1179" s="1" t="s">
        <v>20541</v>
      </c>
      <c r="G1179" s="1" t="s">
        <v>20542</v>
      </c>
      <c r="H1179" s="1">
        <v>48085</v>
      </c>
      <c r="I1179" s="1">
        <v>1012718</v>
      </c>
      <c r="J1179" s="1">
        <v>33.080739999999999</v>
      </c>
      <c r="K1179" s="1">
        <v>-96.821619999999996</v>
      </c>
      <c r="L1179" s="1"/>
      <c r="M1179" s="1" t="s">
        <v>1485</v>
      </c>
      <c r="N1179" s="1" t="s">
        <v>9148</v>
      </c>
      <c r="O1179" s="1">
        <v>2022</v>
      </c>
      <c r="P1179" s="1">
        <v>75024</v>
      </c>
      <c r="Q1179" s="1" t="s">
        <v>186</v>
      </c>
      <c r="R1179" s="1" t="s">
        <v>24399</v>
      </c>
      <c r="S1179" s="1" t="s">
        <v>24489</v>
      </c>
      <c r="T1179" s="1" t="s">
        <v>6826</v>
      </c>
      <c r="U1179" s="1"/>
      <c r="V1179" s="1" t="s">
        <v>13501</v>
      </c>
      <c r="W1179" s="1" t="s">
        <v>6826</v>
      </c>
    </row>
    <row r="1180" spans="1:23" x14ac:dyDescent="0.25">
      <c r="A1180" s="1">
        <v>1012727</v>
      </c>
      <c r="B1180" s="5" t="str">
        <f>VLOOKUP(H1180,'FIPS Basin X-walk'!$A$2:$F$3224,6,FALSE)</f>
        <v>Ouachita Folded Belt</v>
      </c>
      <c r="C1180" s="1" t="s">
        <v>26539</v>
      </c>
      <c r="D1180" s="1"/>
      <c r="E1180" s="1"/>
      <c r="F1180" s="1" t="s">
        <v>20541</v>
      </c>
      <c r="G1180" s="1" t="s">
        <v>20542</v>
      </c>
      <c r="H1180" s="1">
        <v>48085</v>
      </c>
      <c r="I1180" s="1">
        <v>1012727</v>
      </c>
      <c r="J1180" s="1">
        <v>33.080739999999999</v>
      </c>
      <c r="K1180" s="1">
        <v>-96.821619999999996</v>
      </c>
      <c r="L1180" s="1"/>
      <c r="M1180" s="1" t="s">
        <v>1485</v>
      </c>
      <c r="N1180" s="1" t="s">
        <v>9148</v>
      </c>
      <c r="O1180" s="1">
        <v>2022</v>
      </c>
      <c r="P1180" s="1">
        <v>75024</v>
      </c>
      <c r="Q1180" s="1" t="s">
        <v>15</v>
      </c>
      <c r="R1180" s="1"/>
      <c r="S1180" s="1" t="s">
        <v>24489</v>
      </c>
      <c r="T1180" s="1" t="s">
        <v>6826</v>
      </c>
      <c r="U1180" s="1"/>
      <c r="V1180" s="1" t="s">
        <v>13501</v>
      </c>
      <c r="W1180" s="1" t="s">
        <v>6826</v>
      </c>
    </row>
    <row r="1181" spans="1:23" x14ac:dyDescent="0.25">
      <c r="A1181" s="1">
        <v>1012755</v>
      </c>
      <c r="B1181" s="5" t="str">
        <f>VLOOKUP(H1181,'FIPS Basin X-walk'!$A$2:$F$3224,6,FALSE)</f>
        <v>Ouachita Folded Belt</v>
      </c>
      <c r="C1181" s="1" t="s">
        <v>26539</v>
      </c>
      <c r="D1181" s="1"/>
      <c r="E1181" s="1"/>
      <c r="F1181" s="1" t="s">
        <v>20541</v>
      </c>
      <c r="G1181" s="1" t="s">
        <v>20542</v>
      </c>
      <c r="H1181" s="1">
        <v>48085</v>
      </c>
      <c r="I1181" s="1">
        <v>1012755</v>
      </c>
      <c r="J1181" s="1">
        <v>33.080739999999999</v>
      </c>
      <c r="K1181" s="1">
        <v>-96.821619999999996</v>
      </c>
      <c r="L1181" s="1"/>
      <c r="M1181" s="1" t="s">
        <v>1485</v>
      </c>
      <c r="N1181" s="1" t="s">
        <v>9148</v>
      </c>
      <c r="O1181" s="1">
        <v>2022</v>
      </c>
      <c r="P1181" s="1">
        <v>75024</v>
      </c>
      <c r="Q1181" s="1" t="s">
        <v>531</v>
      </c>
      <c r="R1181" s="1" t="s">
        <v>24399</v>
      </c>
      <c r="S1181" s="1" t="s">
        <v>24489</v>
      </c>
      <c r="T1181" s="1" t="s">
        <v>6826</v>
      </c>
      <c r="U1181" s="1"/>
      <c r="V1181" s="1" t="s">
        <v>13501</v>
      </c>
      <c r="W1181" s="1" t="s">
        <v>6826</v>
      </c>
    </row>
    <row r="1182" spans="1:23" x14ac:dyDescent="0.25">
      <c r="A1182" s="1">
        <v>1012759</v>
      </c>
      <c r="B1182" s="5" t="str">
        <f>VLOOKUP(H1182,'FIPS Basin X-walk'!$A$2:$F$3224,6,FALSE)</f>
        <v>Ouachita Folded Belt</v>
      </c>
      <c r="C1182" s="1" t="s">
        <v>26539</v>
      </c>
      <c r="D1182" s="1"/>
      <c r="E1182" s="1"/>
      <c r="F1182" s="1" t="s">
        <v>20541</v>
      </c>
      <c r="G1182" s="1" t="s">
        <v>20542</v>
      </c>
      <c r="H1182" s="1">
        <v>48085</v>
      </c>
      <c r="I1182" s="1">
        <v>1012759</v>
      </c>
      <c r="J1182" s="1">
        <v>33.080739999999999</v>
      </c>
      <c r="K1182" s="1">
        <v>-96.821619999999996</v>
      </c>
      <c r="L1182" s="1"/>
      <c r="M1182" s="1" t="s">
        <v>1485</v>
      </c>
      <c r="N1182" s="1" t="s">
        <v>9148</v>
      </c>
      <c r="O1182" s="1">
        <v>2022</v>
      </c>
      <c r="P1182" s="1">
        <v>75024</v>
      </c>
      <c r="Q1182" s="1" t="s">
        <v>1462</v>
      </c>
      <c r="R1182" s="1" t="s">
        <v>24399</v>
      </c>
      <c r="S1182" s="1" t="s">
        <v>24489</v>
      </c>
      <c r="T1182" s="1" t="s">
        <v>6826</v>
      </c>
      <c r="U1182" s="1"/>
      <c r="V1182" s="1" t="s">
        <v>13501</v>
      </c>
      <c r="W1182" s="1" t="s">
        <v>6826</v>
      </c>
    </row>
    <row r="1183" spans="1:23" x14ac:dyDescent="0.25">
      <c r="A1183" s="1">
        <v>1012763</v>
      </c>
      <c r="B1183" s="5" t="str">
        <f>VLOOKUP(H1183,'FIPS Basin X-walk'!$A$2:$F$3224,6,FALSE)</f>
        <v>Ouachita Folded Belt</v>
      </c>
      <c r="C1183" s="1" t="s">
        <v>26539</v>
      </c>
      <c r="D1183" s="1"/>
      <c r="E1183" s="1"/>
      <c r="F1183" s="1" t="s">
        <v>20541</v>
      </c>
      <c r="G1183" s="1" t="s">
        <v>20542</v>
      </c>
      <c r="H1183" s="1">
        <v>48085</v>
      </c>
      <c r="I1183" s="1">
        <v>1012763</v>
      </c>
      <c r="J1183" s="1">
        <v>33.080739999999999</v>
      </c>
      <c r="K1183" s="1">
        <v>-96.821619999999996</v>
      </c>
      <c r="L1183" s="1"/>
      <c r="M1183" s="1" t="s">
        <v>1485</v>
      </c>
      <c r="N1183" s="1" t="s">
        <v>9148</v>
      </c>
      <c r="O1183" s="1">
        <v>2022</v>
      </c>
      <c r="P1183" s="1">
        <v>75024</v>
      </c>
      <c r="Q1183" s="1" t="s">
        <v>444</v>
      </c>
      <c r="R1183" s="1" t="s">
        <v>24399</v>
      </c>
      <c r="S1183" s="1" t="s">
        <v>24489</v>
      </c>
      <c r="T1183" s="1" t="s">
        <v>6826</v>
      </c>
      <c r="U1183" s="1"/>
      <c r="V1183" s="1" t="s">
        <v>13501</v>
      </c>
      <c r="W1183" s="1" t="s">
        <v>6826</v>
      </c>
    </row>
    <row r="1184" spans="1:23" x14ac:dyDescent="0.25">
      <c r="A1184" s="1">
        <v>1012822</v>
      </c>
      <c r="B1184" s="5" t="str">
        <f>VLOOKUP(H1184,'FIPS Basin X-walk'!$A$2:$F$3224,6,FALSE)</f>
        <v>Ouachita Folded Belt</v>
      </c>
      <c r="C1184" s="1" t="s">
        <v>26553</v>
      </c>
      <c r="D1184" s="1"/>
      <c r="E1184" s="1"/>
      <c r="F1184" s="1" t="s">
        <v>20541</v>
      </c>
      <c r="G1184" s="1" t="s">
        <v>20542</v>
      </c>
      <c r="H1184" s="1">
        <v>48085</v>
      </c>
      <c r="I1184" s="1">
        <v>1012822</v>
      </c>
      <c r="J1184" s="1">
        <v>33.0184</v>
      </c>
      <c r="K1184" s="1">
        <v>-96.700280000000006</v>
      </c>
      <c r="L1184" s="1"/>
      <c r="M1184" s="1" t="s">
        <v>1485</v>
      </c>
      <c r="N1184" s="1" t="s">
        <v>9148</v>
      </c>
      <c r="O1184" s="1">
        <v>2022</v>
      </c>
      <c r="P1184" s="1">
        <v>75074</v>
      </c>
      <c r="Q1184" s="1" t="s">
        <v>26554</v>
      </c>
      <c r="R1184" s="1"/>
      <c r="S1184" s="1" t="s">
        <v>24435</v>
      </c>
      <c r="T1184" s="1" t="s">
        <v>6826</v>
      </c>
      <c r="U1184" s="1"/>
      <c r="V1184" s="1" t="s">
        <v>20543</v>
      </c>
      <c r="W1184" s="1" t="s">
        <v>6826</v>
      </c>
    </row>
    <row r="1185" spans="1:23" x14ac:dyDescent="0.25">
      <c r="A1185" s="1">
        <v>1013245</v>
      </c>
      <c r="B1185" s="5" t="str">
        <f>VLOOKUP(H1185,'FIPS Basin X-walk'!$A$2:$F$3224,6,FALSE)</f>
        <v>Ouachita Folded Belt</v>
      </c>
      <c r="C1185" s="1" t="s">
        <v>26553</v>
      </c>
      <c r="D1185" s="1"/>
      <c r="E1185" s="1"/>
      <c r="F1185" s="1" t="s">
        <v>20541</v>
      </c>
      <c r="G1185" s="1" t="s">
        <v>20542</v>
      </c>
      <c r="H1185" s="1">
        <v>48085</v>
      </c>
      <c r="I1185" s="1">
        <v>1013245</v>
      </c>
      <c r="J1185" s="1">
        <v>33.0184</v>
      </c>
      <c r="K1185" s="1">
        <v>-96.700280000000006</v>
      </c>
      <c r="L1185" s="1"/>
      <c r="M1185" s="1" t="s">
        <v>1485</v>
      </c>
      <c r="N1185" s="1" t="s">
        <v>9148</v>
      </c>
      <c r="O1185" s="1">
        <v>2022</v>
      </c>
      <c r="P1185" s="1">
        <v>75074</v>
      </c>
      <c r="Q1185" s="1" t="s">
        <v>868</v>
      </c>
      <c r="R1185" s="1"/>
      <c r="S1185" s="1" t="s">
        <v>24435</v>
      </c>
      <c r="T1185" s="1" t="s">
        <v>6826</v>
      </c>
      <c r="U1185" s="1"/>
      <c r="V1185" s="1" t="s">
        <v>20543</v>
      </c>
      <c r="W1185" s="1" t="s">
        <v>6826</v>
      </c>
    </row>
    <row r="1186" spans="1:23" x14ac:dyDescent="0.25">
      <c r="A1186" s="1">
        <v>1014208</v>
      </c>
      <c r="B1186" s="5" t="str">
        <f>VLOOKUP(H1186,'FIPS Basin X-walk'!$A$2:$F$3224,6,FALSE)</f>
        <v>Ouachita Folded Belt</v>
      </c>
      <c r="C1186" s="1" t="s">
        <v>26905</v>
      </c>
      <c r="D1186" s="1"/>
      <c r="E1186" s="1"/>
      <c r="F1186" s="1" t="s">
        <v>20541</v>
      </c>
      <c r="G1186" s="1" t="s">
        <v>20542</v>
      </c>
      <c r="H1186" s="1">
        <v>48085</v>
      </c>
      <c r="I1186" s="1">
        <v>1014208</v>
      </c>
      <c r="J1186" s="1">
        <v>33.018192999999997</v>
      </c>
      <c r="K1186" s="1">
        <v>-96.700215999999998</v>
      </c>
      <c r="L1186" s="1"/>
      <c r="M1186" s="1" t="s">
        <v>1485</v>
      </c>
      <c r="N1186" s="1" t="s">
        <v>9148</v>
      </c>
      <c r="O1186" s="1">
        <v>2022</v>
      </c>
      <c r="P1186" s="1">
        <v>75074</v>
      </c>
      <c r="Q1186" s="1" t="s">
        <v>26906</v>
      </c>
      <c r="R1186" s="1"/>
      <c r="S1186" s="1" t="s">
        <v>24399</v>
      </c>
      <c r="T1186" s="1" t="s">
        <v>6826</v>
      </c>
      <c r="U1186" s="1"/>
      <c r="V1186" s="1" t="s">
        <v>20543</v>
      </c>
      <c r="W1186" s="1" t="s">
        <v>6826</v>
      </c>
    </row>
    <row r="1187" spans="1:23" x14ac:dyDescent="0.25">
      <c r="A1187" s="1">
        <v>1008059</v>
      </c>
      <c r="B1187" s="5" t="str">
        <f>VLOOKUP(H1187,'FIPS Basin X-walk'!$A$2:$F$3224,6,FALSE)</f>
        <v>Ouachita Folded Belt</v>
      </c>
      <c r="C1187" s="1" t="s">
        <v>20548</v>
      </c>
      <c r="D1187" s="1"/>
      <c r="E1187" s="1"/>
      <c r="F1187" s="1" t="s">
        <v>1809</v>
      </c>
      <c r="G1187" s="1" t="s">
        <v>20542</v>
      </c>
      <c r="H1187" s="1">
        <v>48085</v>
      </c>
      <c r="I1187" s="1">
        <v>1008059</v>
      </c>
      <c r="J1187" s="1">
        <v>32.999754000000003</v>
      </c>
      <c r="K1187" s="1">
        <v>-96.72063</v>
      </c>
      <c r="L1187" s="1"/>
      <c r="M1187" s="1" t="s">
        <v>1485</v>
      </c>
      <c r="N1187" s="1" t="s">
        <v>9148</v>
      </c>
      <c r="O1187" s="1">
        <v>2022</v>
      </c>
      <c r="P1187" s="1">
        <v>75080</v>
      </c>
      <c r="Q1187" s="1" t="s">
        <v>20549</v>
      </c>
      <c r="R1187" s="1"/>
      <c r="S1187" s="1" t="s">
        <v>24486</v>
      </c>
      <c r="T1187" s="1" t="s">
        <v>6826</v>
      </c>
      <c r="U1187" s="1"/>
      <c r="V1187" s="1" t="s">
        <v>13744</v>
      </c>
      <c r="W1187" s="1" t="s">
        <v>6826</v>
      </c>
    </row>
    <row r="1188" spans="1:23" x14ac:dyDescent="0.25">
      <c r="A1188" s="1">
        <v>1011813</v>
      </c>
      <c r="B1188" s="5" t="str">
        <f>VLOOKUP(H1188,'FIPS Basin X-walk'!$A$2:$F$3224,6,FALSE)</f>
        <v>Ouachita Folded Belt</v>
      </c>
      <c r="C1188" s="1" t="s">
        <v>20550</v>
      </c>
      <c r="D1188" s="1"/>
      <c r="E1188" s="1"/>
      <c r="F1188" s="1" t="s">
        <v>1809</v>
      </c>
      <c r="G1188" s="1" t="s">
        <v>20542</v>
      </c>
      <c r="H1188" s="1">
        <v>48085</v>
      </c>
      <c r="I1188" s="1">
        <v>1011813</v>
      </c>
      <c r="J1188" s="1">
        <v>32.997610000000002</v>
      </c>
      <c r="K1188" s="1">
        <v>-96.727050000000006</v>
      </c>
      <c r="L1188" s="1"/>
      <c r="M1188" s="1" t="s">
        <v>1485</v>
      </c>
      <c r="N1188" s="1" t="s">
        <v>9148</v>
      </c>
      <c r="O1188" s="1">
        <v>2022</v>
      </c>
      <c r="P1188" s="1">
        <v>75080</v>
      </c>
      <c r="Q1188" s="1" t="s">
        <v>20551</v>
      </c>
      <c r="R1188" s="1"/>
      <c r="S1188" s="1" t="s">
        <v>24486</v>
      </c>
      <c r="T1188" s="1" t="s">
        <v>6826</v>
      </c>
      <c r="U1188" s="1"/>
      <c r="V1188" s="1" t="s">
        <v>17353</v>
      </c>
      <c r="W1188" s="1" t="s">
        <v>6826</v>
      </c>
    </row>
    <row r="1189" spans="1:23" x14ac:dyDescent="0.25">
      <c r="A1189" s="1">
        <v>1003921</v>
      </c>
      <c r="B1189" s="5" t="str">
        <f>VLOOKUP(H1189,'FIPS Basin X-walk'!$A$2:$F$3224,6,FALSE)</f>
        <v>Ouachita Folded Belt</v>
      </c>
      <c r="C1189" s="1"/>
      <c r="D1189" s="1"/>
      <c r="E1189" s="1"/>
      <c r="F1189" s="1" t="s">
        <v>20554</v>
      </c>
      <c r="G1189" s="1" t="s">
        <v>20542</v>
      </c>
      <c r="H1189" s="1">
        <v>48085</v>
      </c>
      <c r="I1189" s="1">
        <v>1003921</v>
      </c>
      <c r="J1189" s="1">
        <v>32.999000000000002</v>
      </c>
      <c r="K1189" s="1">
        <v>-96.579599999999999</v>
      </c>
      <c r="L1189" s="1"/>
      <c r="M1189" s="1" t="s">
        <v>1485</v>
      </c>
      <c r="N1189" s="1" t="s">
        <v>9148</v>
      </c>
      <c r="O1189" s="1">
        <v>2022</v>
      </c>
      <c r="P1189" s="1">
        <v>75098</v>
      </c>
      <c r="Q1189" s="1" t="s">
        <v>20555</v>
      </c>
      <c r="R1189" s="1"/>
      <c r="S1189" s="1" t="s">
        <v>24358</v>
      </c>
      <c r="T1189" s="1" t="s">
        <v>6826</v>
      </c>
      <c r="U1189" s="1"/>
      <c r="V1189" s="1" t="s">
        <v>20547</v>
      </c>
      <c r="W1189" s="1" t="s">
        <v>6826</v>
      </c>
    </row>
    <row r="1190" spans="1:23" x14ac:dyDescent="0.25">
      <c r="A1190" s="1">
        <v>1007072</v>
      </c>
      <c r="B1190" s="5" t="str">
        <f>VLOOKUP(H1190,'FIPS Basin X-walk'!$A$2:$F$3224,6,FALSE)</f>
        <v>Gulf Coast Basin (LA, TX)</v>
      </c>
      <c r="C1190" s="1" t="s">
        <v>20561</v>
      </c>
      <c r="D1190" s="1"/>
      <c r="E1190" s="1"/>
      <c r="F1190" s="1" t="s">
        <v>20562</v>
      </c>
      <c r="G1190" s="1" t="s">
        <v>20560</v>
      </c>
      <c r="H1190" s="1">
        <v>48089</v>
      </c>
      <c r="I1190" s="1">
        <v>1007072</v>
      </c>
      <c r="J1190" s="1">
        <v>29.569298</v>
      </c>
      <c r="K1190" s="1">
        <v>-96.464241999999999</v>
      </c>
      <c r="L1190" s="1"/>
      <c r="M1190" s="1" t="s">
        <v>1485</v>
      </c>
      <c r="N1190" s="1" t="s">
        <v>9148</v>
      </c>
      <c r="O1190" s="1">
        <v>2022</v>
      </c>
      <c r="P1190" s="1">
        <v>77412</v>
      </c>
      <c r="Q1190" s="1" t="s">
        <v>25810</v>
      </c>
      <c r="R1190" s="1"/>
      <c r="S1190" s="1" t="s">
        <v>24358</v>
      </c>
      <c r="T1190" s="1" t="s">
        <v>6826</v>
      </c>
      <c r="U1190" s="1"/>
      <c r="V1190" s="1" t="s">
        <v>7979</v>
      </c>
      <c r="W1190" s="1" t="s">
        <v>6826</v>
      </c>
    </row>
    <row r="1191" spans="1:23" x14ac:dyDescent="0.25">
      <c r="A1191" s="1">
        <v>1002623</v>
      </c>
      <c r="B1191" s="5" t="str">
        <f>VLOOKUP(H1191,'FIPS Basin X-walk'!$A$2:$F$3224,6,FALSE)</f>
        <v>Gulf Coast Basin (LA, TX)</v>
      </c>
      <c r="C1191" s="1" t="s">
        <v>20559</v>
      </c>
      <c r="D1191" s="1"/>
      <c r="E1191" s="1"/>
      <c r="F1191" s="1" t="s">
        <v>2101</v>
      </c>
      <c r="G1191" s="1" t="s">
        <v>20560</v>
      </c>
      <c r="H1191" s="1">
        <v>48089</v>
      </c>
      <c r="I1191" s="1">
        <v>1002623</v>
      </c>
      <c r="J1191" s="1">
        <v>29.633099999999999</v>
      </c>
      <c r="K1191" s="1">
        <v>-96.719424000000004</v>
      </c>
      <c r="L1191" s="1"/>
      <c r="M1191" s="1" t="s">
        <v>1485</v>
      </c>
      <c r="N1191" s="1" t="s">
        <v>9148</v>
      </c>
      <c r="O1191" s="1">
        <v>2022</v>
      </c>
      <c r="P1191" s="1">
        <v>77475</v>
      </c>
      <c r="Q1191" s="1" t="s">
        <v>24021</v>
      </c>
      <c r="R1191" s="1"/>
      <c r="S1191" s="1" t="s">
        <v>24399</v>
      </c>
      <c r="T1191" s="1" t="s">
        <v>6826</v>
      </c>
      <c r="U1191" s="1"/>
      <c r="V1191" s="1" t="s">
        <v>7090</v>
      </c>
      <c r="W1191" s="1" t="s">
        <v>6826</v>
      </c>
    </row>
    <row r="1192" spans="1:23" x14ac:dyDescent="0.25">
      <c r="A1192" s="1">
        <v>1000455</v>
      </c>
      <c r="B1192" s="5" t="str">
        <f>VLOOKUP(H1192,'FIPS Basin X-walk'!$A$2:$F$3224,6,FALSE)</f>
        <v>Western Columbia Basin</v>
      </c>
      <c r="C1192" s="1" t="s">
        <v>18754</v>
      </c>
      <c r="D1192" s="1"/>
      <c r="E1192" s="1"/>
      <c r="F1192" s="1" t="s">
        <v>18746</v>
      </c>
      <c r="G1192" s="1" t="s">
        <v>1742</v>
      </c>
      <c r="H1192" s="1">
        <v>41009</v>
      </c>
      <c r="I1192" s="1">
        <v>1000455</v>
      </c>
      <c r="J1192" s="1">
        <v>46.179200000000002</v>
      </c>
      <c r="K1192" s="1">
        <v>-123.1717</v>
      </c>
      <c r="L1192" s="1"/>
      <c r="M1192" s="1" t="s">
        <v>1519</v>
      </c>
      <c r="N1192" s="1" t="s">
        <v>18017</v>
      </c>
      <c r="O1192" s="1">
        <v>2022</v>
      </c>
      <c r="P1192" s="1">
        <v>97016</v>
      </c>
      <c r="Q1192" s="1" t="s">
        <v>18755</v>
      </c>
      <c r="R1192" s="1"/>
      <c r="S1192" s="1" t="s">
        <v>24355</v>
      </c>
      <c r="T1192" s="1" t="s">
        <v>6826</v>
      </c>
      <c r="U1192" s="1"/>
      <c r="V1192" s="1" t="s">
        <v>18756</v>
      </c>
      <c r="W1192" s="1" t="s">
        <v>6828</v>
      </c>
    </row>
    <row r="1193" spans="1:23" x14ac:dyDescent="0.25">
      <c r="A1193" s="1">
        <v>1001186</v>
      </c>
      <c r="B1193" s="5" t="str">
        <f>VLOOKUP(H1193,'FIPS Basin X-walk'!$A$2:$F$3224,6,FALSE)</f>
        <v>Wisconsin Arch</v>
      </c>
      <c r="C1193" s="1" t="s">
        <v>23042</v>
      </c>
      <c r="D1193" s="1"/>
      <c r="E1193" s="1" t="s">
        <v>6828</v>
      </c>
      <c r="F1193" s="1" t="s">
        <v>23043</v>
      </c>
      <c r="G1193" s="1" t="s">
        <v>1742</v>
      </c>
      <c r="H1193" s="1">
        <v>55021</v>
      </c>
      <c r="I1193" s="1">
        <v>1001186</v>
      </c>
      <c r="J1193" s="1">
        <v>43.486400000000003</v>
      </c>
      <c r="K1193" s="1">
        <v>-89.420299999999997</v>
      </c>
      <c r="L1193" s="1"/>
      <c r="M1193" s="1" t="s">
        <v>1517</v>
      </c>
      <c r="N1193" s="1" t="s">
        <v>22991</v>
      </c>
      <c r="O1193" s="1">
        <v>2022</v>
      </c>
      <c r="P1193" s="1">
        <v>53954</v>
      </c>
      <c r="Q1193" s="1" t="s">
        <v>1742</v>
      </c>
      <c r="R1193" s="1"/>
      <c r="S1193" s="1" t="s">
        <v>24355</v>
      </c>
      <c r="T1193" s="1" t="s">
        <v>6826</v>
      </c>
      <c r="U1193" s="1"/>
      <c r="V1193" s="1" t="s">
        <v>24653</v>
      </c>
      <c r="W1193" s="1" t="s">
        <v>6828</v>
      </c>
    </row>
    <row r="1194" spans="1:23" x14ac:dyDescent="0.25">
      <c r="A1194" s="1">
        <v>1012641</v>
      </c>
      <c r="B1194" s="5" t="str">
        <f>VLOOKUP(H1194,'FIPS Basin X-walk'!$A$2:$F$3224,6,FALSE)</f>
        <v>Eastern Columbia Basin</v>
      </c>
      <c r="C1194" s="1" t="s">
        <v>23810</v>
      </c>
      <c r="D1194" s="1"/>
      <c r="E1194" s="1"/>
      <c r="F1194" s="1" t="s">
        <v>23811</v>
      </c>
      <c r="G1194" s="1" t="s">
        <v>1742</v>
      </c>
      <c r="H1194" s="1">
        <v>53013</v>
      </c>
      <c r="I1194" s="1">
        <v>1012641</v>
      </c>
      <c r="J1194" s="1">
        <v>46.518584500000003</v>
      </c>
      <c r="K1194" s="1">
        <v>-118.1273778</v>
      </c>
      <c r="L1194" s="1"/>
      <c r="M1194" s="1" t="s">
        <v>1480</v>
      </c>
      <c r="N1194" s="1" t="s">
        <v>9611</v>
      </c>
      <c r="O1194" s="1">
        <v>2022</v>
      </c>
      <c r="P1194" s="1">
        <v>99359</v>
      </c>
      <c r="Q1194" s="1" t="s">
        <v>24193</v>
      </c>
      <c r="R1194" s="1"/>
      <c r="S1194" s="1">
        <v>486210</v>
      </c>
      <c r="T1194" s="1" t="s">
        <v>6826</v>
      </c>
      <c r="U1194" s="1"/>
      <c r="V1194" s="1" t="s">
        <v>12735</v>
      </c>
      <c r="W1194" s="1" t="s">
        <v>6826</v>
      </c>
    </row>
    <row r="1195" spans="1:23" x14ac:dyDescent="0.25">
      <c r="A1195" s="1">
        <v>1009159</v>
      </c>
      <c r="B1195" s="5" t="str">
        <f>VLOOKUP(H1195,'FIPS Basin X-walk'!$A$2:$F$3224,6,FALSE)</f>
        <v>Appalachian Basin (Eastern Overthrust Area)</v>
      </c>
      <c r="C1195" s="1" t="s">
        <v>19122</v>
      </c>
      <c r="D1195" s="1"/>
      <c r="E1195" s="1"/>
      <c r="F1195" s="1" t="s">
        <v>1665</v>
      </c>
      <c r="G1195" s="1" t="s">
        <v>7764</v>
      </c>
      <c r="H1195" s="1">
        <v>42037</v>
      </c>
      <c r="I1195" s="1">
        <v>1009159</v>
      </c>
      <c r="J1195" s="1">
        <v>41.269680000000001</v>
      </c>
      <c r="K1195" s="1">
        <v>-76.429720000000003</v>
      </c>
      <c r="L1195" s="1"/>
      <c r="M1195" s="1" t="s">
        <v>1501</v>
      </c>
      <c r="N1195" s="1" t="s">
        <v>18868</v>
      </c>
      <c r="O1195" s="1">
        <v>2022</v>
      </c>
      <c r="P1195" s="1">
        <v>17814</v>
      </c>
      <c r="Q1195" s="1" t="s">
        <v>306</v>
      </c>
      <c r="R1195" s="1"/>
      <c r="S1195" s="1" t="s">
        <v>24435</v>
      </c>
      <c r="T1195" s="1" t="s">
        <v>6826</v>
      </c>
      <c r="U1195" s="1"/>
      <c r="V1195" s="1" t="s">
        <v>6881</v>
      </c>
      <c r="W1195" s="1" t="s">
        <v>6826</v>
      </c>
    </row>
    <row r="1196" spans="1:23" x14ac:dyDescent="0.25">
      <c r="A1196" s="1">
        <v>1001071</v>
      </c>
      <c r="B1196" s="5" t="str">
        <f>VLOOKUP(H1196,'FIPS Basin X-walk'!$A$2:$F$3224,6,FALSE)</f>
        <v>Wisconsin Arch</v>
      </c>
      <c r="C1196" s="1" t="s">
        <v>23034</v>
      </c>
      <c r="D1196" s="1"/>
      <c r="E1196" s="1"/>
      <c r="F1196" s="1" t="s">
        <v>23035</v>
      </c>
      <c r="G1196" s="1" t="s">
        <v>7764</v>
      </c>
      <c r="H1196" s="1">
        <v>55021</v>
      </c>
      <c r="I1196" s="1">
        <v>1001071</v>
      </c>
      <c r="J1196" s="1">
        <v>43.537309999999998</v>
      </c>
      <c r="K1196" s="1">
        <v>-89.103149999999999</v>
      </c>
      <c r="L1196" s="1"/>
      <c r="M1196" s="1" t="s">
        <v>1517</v>
      </c>
      <c r="N1196" s="1" t="s">
        <v>22991</v>
      </c>
      <c r="O1196" s="1">
        <v>2022</v>
      </c>
      <c r="P1196" s="1">
        <v>53923</v>
      </c>
      <c r="Q1196" s="1" t="s">
        <v>23036</v>
      </c>
      <c r="R1196" s="1"/>
      <c r="S1196" s="1" t="s">
        <v>24378</v>
      </c>
      <c r="T1196" s="1" t="s">
        <v>6826</v>
      </c>
      <c r="U1196" s="1"/>
      <c r="V1196" s="1" t="s">
        <v>23037</v>
      </c>
      <c r="W1196" s="1" t="s">
        <v>6826</v>
      </c>
    </row>
    <row r="1197" spans="1:23" x14ac:dyDescent="0.25">
      <c r="A1197" s="1">
        <v>1002488</v>
      </c>
      <c r="B1197" s="5" t="str">
        <f>VLOOKUP(H1197,'FIPS Basin X-walk'!$A$2:$F$3224,6,FALSE)</f>
        <v>Western Columbia Basin</v>
      </c>
      <c r="C1197" s="1" t="s">
        <v>18757</v>
      </c>
      <c r="D1197" s="1"/>
      <c r="E1197" s="1"/>
      <c r="F1197" s="1" t="s">
        <v>18746</v>
      </c>
      <c r="G1197" s="1" t="s">
        <v>7764</v>
      </c>
      <c r="H1197" s="1">
        <v>41009</v>
      </c>
      <c r="I1197" s="1">
        <v>1002488</v>
      </c>
      <c r="J1197" s="1">
        <v>46.172817000000002</v>
      </c>
      <c r="K1197" s="1">
        <v>-123.17502</v>
      </c>
      <c r="L1197" s="1"/>
      <c r="M1197" s="1" t="s">
        <v>1519</v>
      </c>
      <c r="N1197" s="1" t="s">
        <v>18017</v>
      </c>
      <c r="O1197" s="1">
        <v>2022</v>
      </c>
      <c r="P1197" s="1">
        <v>97016</v>
      </c>
      <c r="Q1197" s="1" t="s">
        <v>1807</v>
      </c>
      <c r="R1197" s="1"/>
      <c r="S1197" s="1" t="s">
        <v>24355</v>
      </c>
      <c r="T1197" s="1" t="s">
        <v>6828</v>
      </c>
      <c r="U1197" s="1"/>
      <c r="V1197" s="1" t="s">
        <v>18756</v>
      </c>
      <c r="W1197" s="1" t="s">
        <v>6828</v>
      </c>
    </row>
    <row r="1198" spans="1:23" x14ac:dyDescent="0.25">
      <c r="A1198" s="1">
        <v>1005766</v>
      </c>
      <c r="B1198" s="5" t="str">
        <f>VLOOKUP(H1198,'FIPS Basin X-walk'!$A$2:$F$3224,6,FALSE)</f>
        <v>Western Columbia Basin</v>
      </c>
      <c r="C1198" s="1" t="s">
        <v>18758</v>
      </c>
      <c r="D1198" s="1"/>
      <c r="E1198" s="1"/>
      <c r="F1198" s="1" t="s">
        <v>18759</v>
      </c>
      <c r="G1198" s="1" t="s">
        <v>7764</v>
      </c>
      <c r="H1198" s="1">
        <v>41009</v>
      </c>
      <c r="I1198" s="1">
        <v>1005766</v>
      </c>
      <c r="J1198" s="1">
        <v>45.911158</v>
      </c>
      <c r="K1198" s="1">
        <v>-122.824231</v>
      </c>
      <c r="L1198" s="1"/>
      <c r="M1198" s="1" t="s">
        <v>1519</v>
      </c>
      <c r="N1198" s="1" t="s">
        <v>18017</v>
      </c>
      <c r="O1198" s="1">
        <v>2022</v>
      </c>
      <c r="P1198" s="1">
        <v>97054</v>
      </c>
      <c r="Q1198" s="1" t="s">
        <v>18760</v>
      </c>
      <c r="R1198" s="1"/>
      <c r="S1198" s="1" t="s">
        <v>24572</v>
      </c>
      <c r="T1198" s="1" t="s">
        <v>6826</v>
      </c>
      <c r="U1198" s="1"/>
      <c r="V1198" s="1" t="s">
        <v>13336</v>
      </c>
      <c r="W1198" s="1" t="s">
        <v>6826</v>
      </c>
    </row>
    <row r="1199" spans="1:23" x14ac:dyDescent="0.25">
      <c r="A1199" s="1">
        <v>1002662</v>
      </c>
      <c r="B1199" s="5" t="str">
        <f>VLOOKUP(H1199,'FIPS Basin X-walk'!$A$2:$F$3224,6,FALSE)</f>
        <v>Wisconsin Arch</v>
      </c>
      <c r="C1199" s="1" t="s">
        <v>23038</v>
      </c>
      <c r="D1199" s="1"/>
      <c r="E1199" s="1"/>
      <c r="F1199" s="1" t="s">
        <v>23039</v>
      </c>
      <c r="G1199" s="1" t="s">
        <v>7764</v>
      </c>
      <c r="H1199" s="1">
        <v>55021</v>
      </c>
      <c r="I1199" s="1">
        <v>1002662</v>
      </c>
      <c r="J1199" s="1">
        <v>43.570599999999999</v>
      </c>
      <c r="K1199" s="1">
        <v>-89.061300000000003</v>
      </c>
      <c r="L1199" s="1"/>
      <c r="M1199" s="1" t="s">
        <v>1517</v>
      </c>
      <c r="N1199" s="1" t="s">
        <v>22991</v>
      </c>
      <c r="O1199" s="1">
        <v>2022</v>
      </c>
      <c r="P1199" s="1">
        <v>53935</v>
      </c>
      <c r="Q1199" s="1" t="s">
        <v>23040</v>
      </c>
      <c r="R1199" s="1"/>
      <c r="S1199" s="1" t="s">
        <v>24378</v>
      </c>
      <c r="T1199" s="1" t="s">
        <v>6826</v>
      </c>
      <c r="U1199" s="1"/>
      <c r="V1199" s="1" t="s">
        <v>23041</v>
      </c>
      <c r="W1199" s="1" t="s">
        <v>6826</v>
      </c>
    </row>
    <row r="1200" spans="1:23" x14ac:dyDescent="0.25">
      <c r="A1200" s="1">
        <v>1012394</v>
      </c>
      <c r="B1200" s="5" t="str">
        <f>VLOOKUP(H1200,'FIPS Basin X-walk'!$A$2:$F$3224,6,FALSE)</f>
        <v>Piedmont-Blue Ridge Prov</v>
      </c>
      <c r="C1200" s="1" t="s">
        <v>10235</v>
      </c>
      <c r="D1200" s="1"/>
      <c r="E1200" s="1"/>
      <c r="F1200" s="1" t="s">
        <v>10236</v>
      </c>
      <c r="G1200" s="1" t="s">
        <v>7764</v>
      </c>
      <c r="H1200" s="1">
        <v>13073</v>
      </c>
      <c r="I1200" s="1">
        <v>1012394</v>
      </c>
      <c r="J1200" s="1">
        <v>33.489289999999997</v>
      </c>
      <c r="K1200" s="1">
        <v>-82.244889999999998</v>
      </c>
      <c r="L1200" s="1"/>
      <c r="M1200" s="1" t="s">
        <v>1546</v>
      </c>
      <c r="N1200" s="1" t="s">
        <v>10124</v>
      </c>
      <c r="O1200" s="1">
        <v>2022</v>
      </c>
      <c r="P1200" s="1">
        <v>30813</v>
      </c>
      <c r="Q1200" s="1" t="s">
        <v>10237</v>
      </c>
      <c r="R1200" s="1"/>
      <c r="S1200" s="1" t="s">
        <v>24358</v>
      </c>
      <c r="T1200" s="1" t="s">
        <v>6826</v>
      </c>
      <c r="U1200" s="1"/>
      <c r="V1200" s="1" t="s">
        <v>10238</v>
      </c>
      <c r="W1200" s="1" t="s">
        <v>6826</v>
      </c>
    </row>
    <row r="1201" spans="1:23" x14ac:dyDescent="0.25">
      <c r="A1201" s="1">
        <v>1003536</v>
      </c>
      <c r="B1201" s="5" t="str">
        <f>VLOOKUP(H1201,'FIPS Basin X-walk'!$A$2:$F$3224,6,FALSE)</f>
        <v>Florida Platform</v>
      </c>
      <c r="C1201" s="1" t="s">
        <v>9684</v>
      </c>
      <c r="D1201" s="1"/>
      <c r="E1201" s="1"/>
      <c r="F1201" s="1" t="s">
        <v>9685</v>
      </c>
      <c r="G1201" s="1" t="s">
        <v>7764</v>
      </c>
      <c r="H1201" s="1">
        <v>12023</v>
      </c>
      <c r="I1201" s="1">
        <v>1003536</v>
      </c>
      <c r="J1201" s="1">
        <v>30.256599999999999</v>
      </c>
      <c r="K1201" s="1">
        <v>-82.7042</v>
      </c>
      <c r="L1201" s="1"/>
      <c r="M1201" s="1" t="s">
        <v>1506</v>
      </c>
      <c r="N1201" s="1" t="s">
        <v>9619</v>
      </c>
      <c r="O1201" s="1">
        <v>2022</v>
      </c>
      <c r="P1201" s="1">
        <v>32055</v>
      </c>
      <c r="Q1201" s="1" t="s">
        <v>9686</v>
      </c>
      <c r="R1201" s="1"/>
      <c r="S1201" s="1" t="s">
        <v>24358</v>
      </c>
      <c r="T1201" s="1" t="s">
        <v>6826</v>
      </c>
      <c r="U1201" s="1"/>
      <c r="V1201" s="1" t="s">
        <v>25124</v>
      </c>
      <c r="W1201" s="1" t="s">
        <v>6826</v>
      </c>
    </row>
    <row r="1202" spans="1:23" x14ac:dyDescent="0.25">
      <c r="A1202" s="1">
        <v>1004307</v>
      </c>
      <c r="B1202" s="5" t="str">
        <f>VLOOKUP(H1202,'FIPS Basin X-walk'!$A$2:$F$3224,6,FALSE)</f>
        <v>Arkla Basin</v>
      </c>
      <c r="C1202" s="1" t="s">
        <v>7766</v>
      </c>
      <c r="D1202" s="1"/>
      <c r="E1202" s="1"/>
      <c r="F1202" s="1" t="s">
        <v>7767</v>
      </c>
      <c r="G1202" s="1" t="s">
        <v>7764</v>
      </c>
      <c r="H1202" s="1">
        <v>5027</v>
      </c>
      <c r="I1202" s="1">
        <v>1004307</v>
      </c>
      <c r="J1202" s="1">
        <v>33.175600000000003</v>
      </c>
      <c r="K1202" s="1">
        <v>-93.216899999999995</v>
      </c>
      <c r="L1202" s="1"/>
      <c r="M1202" s="1" t="s">
        <v>1520</v>
      </c>
      <c r="N1202" s="1" t="s">
        <v>7740</v>
      </c>
      <c r="O1202" s="1">
        <v>2022</v>
      </c>
      <c r="P1202" s="1">
        <v>71753</v>
      </c>
      <c r="Q1202" s="1" t="s">
        <v>7768</v>
      </c>
      <c r="R1202" s="1"/>
      <c r="S1202" s="1" t="s">
        <v>24449</v>
      </c>
      <c r="T1202" s="1" t="s">
        <v>6826</v>
      </c>
      <c r="U1202" s="1"/>
      <c r="V1202" s="1" t="s">
        <v>7769</v>
      </c>
      <c r="W1202" s="1" t="s">
        <v>6826</v>
      </c>
    </row>
    <row r="1203" spans="1:23" x14ac:dyDescent="0.25">
      <c r="A1203" s="1">
        <v>1014363</v>
      </c>
      <c r="B1203" s="5" t="str">
        <f>VLOOKUP(H1203,'FIPS Basin X-walk'!$A$2:$F$3224,6,FALSE)</f>
        <v>Appalachian Basin (Eastern Overthrust Area)</v>
      </c>
      <c r="C1203" s="1" t="s">
        <v>27061</v>
      </c>
      <c r="D1203" s="1"/>
      <c r="E1203" s="1"/>
      <c r="F1203" s="1" t="s">
        <v>27062</v>
      </c>
      <c r="G1203" s="1" t="s">
        <v>7764</v>
      </c>
      <c r="H1203" s="1">
        <v>42037</v>
      </c>
      <c r="I1203" s="1">
        <v>1014363</v>
      </c>
      <c r="J1203" s="1">
        <v>41.105134</v>
      </c>
      <c r="K1203" s="1">
        <v>-76.445695999999998</v>
      </c>
      <c r="L1203" s="1"/>
      <c r="M1203" s="1" t="s">
        <v>1501</v>
      </c>
      <c r="N1203" s="1" t="s">
        <v>18868</v>
      </c>
      <c r="O1203" s="1">
        <v>2022</v>
      </c>
      <c r="P1203" s="1">
        <v>17846</v>
      </c>
      <c r="Q1203" s="1" t="s">
        <v>24302</v>
      </c>
      <c r="R1203" s="1"/>
      <c r="S1203" s="1" t="s">
        <v>24435</v>
      </c>
      <c r="T1203" s="1" t="s">
        <v>6826</v>
      </c>
      <c r="U1203" s="1"/>
      <c r="V1203" s="1" t="s">
        <v>6881</v>
      </c>
      <c r="W1203" s="1" t="s">
        <v>6826</v>
      </c>
    </row>
    <row r="1204" spans="1:23" x14ac:dyDescent="0.25">
      <c r="A1204" s="1">
        <v>1005358</v>
      </c>
      <c r="B1204" s="5" t="str">
        <f>VLOOKUP(H1204,'FIPS Basin X-walk'!$A$2:$F$3224,6,FALSE)</f>
        <v>Wisconsin Arch</v>
      </c>
      <c r="C1204" s="1" t="s">
        <v>23032</v>
      </c>
      <c r="D1204" s="1"/>
      <c r="E1204" s="1"/>
      <c r="F1204" s="1" t="s">
        <v>11795</v>
      </c>
      <c r="G1204" s="1" t="s">
        <v>7764</v>
      </c>
      <c r="H1204" s="1">
        <v>55021</v>
      </c>
      <c r="I1204" s="1">
        <v>1005358</v>
      </c>
      <c r="J1204" s="1">
        <v>43.556829999999998</v>
      </c>
      <c r="K1204" s="1">
        <v>-89.501480000000001</v>
      </c>
      <c r="L1204" s="1"/>
      <c r="M1204" s="1" t="s">
        <v>1517</v>
      </c>
      <c r="N1204" s="1" t="s">
        <v>22991</v>
      </c>
      <c r="O1204" s="1">
        <v>2022</v>
      </c>
      <c r="P1204" s="1">
        <v>53901</v>
      </c>
      <c r="Q1204" s="1" t="s">
        <v>23033</v>
      </c>
      <c r="R1204" s="1"/>
      <c r="S1204" s="1" t="s">
        <v>24476</v>
      </c>
      <c r="T1204" s="1" t="s">
        <v>6826</v>
      </c>
      <c r="U1204" s="1"/>
      <c r="V1204" s="1" t="s">
        <v>17380</v>
      </c>
      <c r="W1204" s="1" t="s">
        <v>6826</v>
      </c>
    </row>
    <row r="1205" spans="1:23" x14ac:dyDescent="0.25">
      <c r="A1205" s="1">
        <v>1002153</v>
      </c>
      <c r="B1205" s="5" t="str">
        <f>VLOOKUP(H1205,'FIPS Basin X-walk'!$A$2:$F$3224,6,FALSE)</f>
        <v>Western Columbia Basin</v>
      </c>
      <c r="C1205" s="1" t="s">
        <v>18749</v>
      </c>
      <c r="D1205" s="1"/>
      <c r="E1205" s="1"/>
      <c r="F1205" s="1" t="s">
        <v>18750</v>
      </c>
      <c r="G1205" s="1" t="s">
        <v>7764</v>
      </c>
      <c r="H1205" s="1">
        <v>41009</v>
      </c>
      <c r="I1205" s="1">
        <v>1002153</v>
      </c>
      <c r="J1205" s="1">
        <v>46.104100000000003</v>
      </c>
      <c r="K1205" s="1">
        <v>-122.9721</v>
      </c>
      <c r="L1205" s="1"/>
      <c r="M1205" s="1" t="s">
        <v>1519</v>
      </c>
      <c r="N1205" s="1" t="s">
        <v>18017</v>
      </c>
      <c r="O1205" s="1">
        <v>2022</v>
      </c>
      <c r="P1205" s="1">
        <v>97048</v>
      </c>
      <c r="Q1205" s="1" t="s">
        <v>18751</v>
      </c>
      <c r="R1205" s="1"/>
      <c r="S1205" s="1" t="s">
        <v>24357</v>
      </c>
      <c r="T1205" s="1" t="s">
        <v>6826</v>
      </c>
      <c r="U1205" s="1"/>
      <c r="V1205" s="1" t="s">
        <v>6978</v>
      </c>
      <c r="W1205" s="1" t="s">
        <v>6826</v>
      </c>
    </row>
    <row r="1206" spans="1:23" x14ac:dyDescent="0.25">
      <c r="A1206" s="1">
        <v>1006520</v>
      </c>
      <c r="B1206" s="5" t="str">
        <f>VLOOKUP(H1206,'FIPS Basin X-walk'!$A$2:$F$3224,6,FALSE)</f>
        <v>Western Columbia Basin</v>
      </c>
      <c r="C1206" s="1" t="s">
        <v>18752</v>
      </c>
      <c r="D1206" s="1"/>
      <c r="E1206" s="1"/>
      <c r="F1206" s="1" t="s">
        <v>18753</v>
      </c>
      <c r="G1206" s="1" t="s">
        <v>7764</v>
      </c>
      <c r="H1206" s="1">
        <v>41009</v>
      </c>
      <c r="I1206" s="1">
        <v>1006520</v>
      </c>
      <c r="J1206" s="1">
        <v>45.8476</v>
      </c>
      <c r="K1206" s="1">
        <v>-122.803</v>
      </c>
      <c r="L1206" s="1"/>
      <c r="M1206" s="1" t="s">
        <v>1519</v>
      </c>
      <c r="N1206" s="1" t="s">
        <v>18017</v>
      </c>
      <c r="O1206" s="1">
        <v>2022</v>
      </c>
      <c r="P1206" s="1">
        <v>97051</v>
      </c>
      <c r="Q1206" s="1" t="s">
        <v>25731</v>
      </c>
      <c r="R1206" s="1"/>
      <c r="S1206" s="1" t="s">
        <v>24431</v>
      </c>
      <c r="T1206" s="1" t="s">
        <v>6826</v>
      </c>
      <c r="U1206" s="1"/>
      <c r="V1206" s="1" t="s">
        <v>16925</v>
      </c>
      <c r="W1206" s="1" t="s">
        <v>6826</v>
      </c>
    </row>
    <row r="1207" spans="1:23" x14ac:dyDescent="0.25">
      <c r="A1207" s="1">
        <v>1011274</v>
      </c>
      <c r="B1207" s="5" t="str">
        <f>VLOOKUP(H1207,'FIPS Basin X-walk'!$A$2:$F$3224,6,FALSE)</f>
        <v>Appalachian Basin (Eastern Overthrust Area)</v>
      </c>
      <c r="C1207" s="1" t="s">
        <v>17790</v>
      </c>
      <c r="D1207" s="1"/>
      <c r="E1207" s="1"/>
      <c r="F1207" s="1" t="s">
        <v>17791</v>
      </c>
      <c r="G1207" s="1" t="s">
        <v>5141</v>
      </c>
      <c r="H1207" s="1">
        <v>39029</v>
      </c>
      <c r="I1207" s="1">
        <v>1011274</v>
      </c>
      <c r="J1207" s="1">
        <v>40.733980000000003</v>
      </c>
      <c r="K1207" s="1">
        <v>-80.929370000000006</v>
      </c>
      <c r="L1207" s="1"/>
      <c r="M1207" s="1" t="s">
        <v>1542</v>
      </c>
      <c r="N1207" s="1" t="s">
        <v>17708</v>
      </c>
      <c r="O1207" s="1">
        <v>2022</v>
      </c>
      <c r="P1207" s="1">
        <v>44427</v>
      </c>
      <c r="Q1207" s="1" t="s">
        <v>1229</v>
      </c>
      <c r="R1207" s="1"/>
      <c r="S1207" s="1">
        <v>211130</v>
      </c>
      <c r="T1207" s="1" t="s">
        <v>6826</v>
      </c>
      <c r="U1207" s="1"/>
      <c r="V1207" s="1" t="s">
        <v>17792</v>
      </c>
      <c r="W1207" s="1" t="s">
        <v>6826</v>
      </c>
    </row>
    <row r="1208" spans="1:23" x14ac:dyDescent="0.25">
      <c r="A1208" s="1">
        <v>1013703</v>
      </c>
      <c r="B1208" s="5" t="str">
        <f>VLOOKUP(H1208,'FIPS Basin X-walk'!$A$2:$F$3224,6,FALSE)</f>
        <v>Appalachian Basin (Eastern Overthrust Area)</v>
      </c>
      <c r="C1208" s="1" t="s">
        <v>17793</v>
      </c>
      <c r="D1208" s="1"/>
      <c r="E1208" s="1"/>
      <c r="F1208" s="1" t="s">
        <v>17791</v>
      </c>
      <c r="G1208" s="1" t="s">
        <v>17789</v>
      </c>
      <c r="H1208" s="1">
        <v>39029</v>
      </c>
      <c r="I1208" s="1">
        <v>1013703</v>
      </c>
      <c r="J1208" s="1">
        <v>40.737285</v>
      </c>
      <c r="K1208" s="1">
        <v>-80.942273</v>
      </c>
      <c r="L1208" s="1"/>
      <c r="M1208" s="1" t="s">
        <v>1542</v>
      </c>
      <c r="N1208" s="1" t="s">
        <v>17708</v>
      </c>
      <c r="O1208" s="1">
        <v>2022</v>
      </c>
      <c r="P1208" s="1">
        <v>44427</v>
      </c>
      <c r="Q1208" s="1" t="s">
        <v>710</v>
      </c>
      <c r="R1208" s="1"/>
      <c r="S1208" s="1" t="s">
        <v>24435</v>
      </c>
      <c r="T1208" s="1" t="s">
        <v>6826</v>
      </c>
      <c r="U1208" s="1"/>
      <c r="V1208" s="1" t="s">
        <v>7297</v>
      </c>
      <c r="W1208" s="1" t="s">
        <v>6826</v>
      </c>
    </row>
    <row r="1209" spans="1:23" x14ac:dyDescent="0.25">
      <c r="A1209" s="1">
        <v>1013660</v>
      </c>
      <c r="B1209" s="5" t="str">
        <f>VLOOKUP(H1209,'FIPS Basin X-walk'!$A$2:$F$3224,6,FALSE)</f>
        <v>Appalachian Basin (Eastern Overthrust Area)</v>
      </c>
      <c r="C1209" s="1" t="s">
        <v>17788</v>
      </c>
      <c r="D1209" s="1"/>
      <c r="E1209" s="1"/>
      <c r="F1209" s="1" t="s">
        <v>177</v>
      </c>
      <c r="G1209" s="1" t="s">
        <v>17789</v>
      </c>
      <c r="H1209" s="1">
        <v>39029</v>
      </c>
      <c r="I1209" s="1">
        <v>1013660</v>
      </c>
      <c r="J1209" s="1">
        <v>40.678184999999999</v>
      </c>
      <c r="K1209" s="1">
        <v>-80.860067999999998</v>
      </c>
      <c r="L1209" s="1"/>
      <c r="M1209" s="1" t="s">
        <v>1542</v>
      </c>
      <c r="N1209" s="1" t="s">
        <v>17708</v>
      </c>
      <c r="O1209" s="1">
        <v>2022</v>
      </c>
      <c r="P1209" s="1">
        <v>43945</v>
      </c>
      <c r="Q1209" s="1" t="s">
        <v>177</v>
      </c>
      <c r="R1209" s="1"/>
      <c r="S1209" s="1" t="s">
        <v>24435</v>
      </c>
      <c r="T1209" s="1" t="s">
        <v>6826</v>
      </c>
      <c r="U1209" s="1"/>
      <c r="V1209" s="1" t="s">
        <v>7297</v>
      </c>
      <c r="W1209" s="1" t="s">
        <v>6826</v>
      </c>
    </row>
    <row r="1210" spans="1:23" x14ac:dyDescent="0.25">
      <c r="A1210" s="1">
        <v>1014284</v>
      </c>
      <c r="B1210" s="5" t="str">
        <f>VLOOKUP(H1210,'FIPS Basin X-walk'!$A$2:$F$3224,6,FALSE)</f>
        <v>Appalachian Basin (Eastern Overthrust Area)</v>
      </c>
      <c r="C1210" s="1" t="s">
        <v>26964</v>
      </c>
      <c r="D1210" s="1"/>
      <c r="E1210" s="1"/>
      <c r="F1210" s="1" t="s">
        <v>26965</v>
      </c>
      <c r="G1210" s="1" t="s">
        <v>17789</v>
      </c>
      <c r="H1210" s="1">
        <v>39029</v>
      </c>
      <c r="I1210" s="1">
        <v>1014284</v>
      </c>
      <c r="J1210" s="1">
        <v>40.641041000000001</v>
      </c>
      <c r="K1210" s="1">
        <v>-80.682753000000005</v>
      </c>
      <c r="L1210" s="1"/>
      <c r="M1210" s="1" t="s">
        <v>1542</v>
      </c>
      <c r="N1210" s="1" t="s">
        <v>17708</v>
      </c>
      <c r="O1210" s="1">
        <v>2022</v>
      </c>
      <c r="P1210" s="1">
        <v>43968</v>
      </c>
      <c r="Q1210" s="1" t="s">
        <v>26966</v>
      </c>
      <c r="R1210" s="1"/>
      <c r="S1210" s="1" t="s">
        <v>24355</v>
      </c>
      <c r="T1210" s="1" t="s">
        <v>6826</v>
      </c>
      <c r="U1210" s="1"/>
      <c r="V1210" s="1" t="s">
        <v>26967</v>
      </c>
      <c r="W1210" s="1" t="s">
        <v>6828</v>
      </c>
    </row>
    <row r="1211" spans="1:23" x14ac:dyDescent="0.25">
      <c r="A1211" s="1">
        <v>1007226</v>
      </c>
      <c r="B1211" s="5" t="str">
        <f>VLOOKUP(H1211,'FIPS Basin X-walk'!$A$2:$F$3224,6,FALSE)</f>
        <v>Atlantic Coast Basin</v>
      </c>
      <c r="C1211" s="1" t="s">
        <v>17276</v>
      </c>
      <c r="D1211" s="1"/>
      <c r="E1211" s="1"/>
      <c r="F1211" s="1" t="s">
        <v>17277</v>
      </c>
      <c r="G1211" s="1" t="s">
        <v>1545</v>
      </c>
      <c r="H1211" s="1">
        <v>37047</v>
      </c>
      <c r="I1211" s="1">
        <v>1007226</v>
      </c>
      <c r="J1211" s="1">
        <v>34.352800000000002</v>
      </c>
      <c r="K1211" s="1">
        <v>-78.202799999999996</v>
      </c>
      <c r="L1211" s="1"/>
      <c r="M1211" s="1" t="s">
        <v>1530</v>
      </c>
      <c r="N1211" s="1" t="s">
        <v>17213</v>
      </c>
      <c r="O1211" s="1">
        <v>2022</v>
      </c>
      <c r="P1211" s="1">
        <v>28456</v>
      </c>
      <c r="Q1211" s="1" t="s">
        <v>17278</v>
      </c>
      <c r="R1211" s="1"/>
      <c r="S1211" s="1" t="s">
        <v>24436</v>
      </c>
      <c r="T1211" s="1" t="s">
        <v>6826</v>
      </c>
      <c r="U1211" s="1"/>
      <c r="V1211" s="1" t="s">
        <v>6836</v>
      </c>
      <c r="W1211" s="1" t="s">
        <v>6828</v>
      </c>
    </row>
    <row r="1212" spans="1:23" x14ac:dyDescent="0.25">
      <c r="A1212" s="1">
        <v>1007173</v>
      </c>
      <c r="B1212" s="5" t="str">
        <f>VLOOKUP(H1212,'FIPS Basin X-walk'!$A$2:$F$3224,6,FALSE)</f>
        <v>Sacramento Basin</v>
      </c>
      <c r="C1212" s="1" t="s">
        <v>8077</v>
      </c>
      <c r="D1212" s="1"/>
      <c r="E1212" s="1"/>
      <c r="F1212" s="1" t="s">
        <v>8073</v>
      </c>
      <c r="G1212" s="1" t="s">
        <v>2065</v>
      </c>
      <c r="H1212" s="1">
        <v>6011</v>
      </c>
      <c r="I1212" s="1">
        <v>1007173</v>
      </c>
      <c r="J1212" s="1">
        <v>39.364800000000002</v>
      </c>
      <c r="K1212" s="1">
        <v>-122.268</v>
      </c>
      <c r="L1212" s="1"/>
      <c r="M1212" s="1" t="s">
        <v>1489</v>
      </c>
      <c r="N1212" s="1" t="s">
        <v>8033</v>
      </c>
      <c r="O1212" s="1">
        <v>2022</v>
      </c>
      <c r="P1212" s="1">
        <v>95955</v>
      </c>
      <c r="Q1212" s="1" t="s">
        <v>8078</v>
      </c>
      <c r="R1212" s="1"/>
      <c r="S1212" s="1" t="s">
        <v>24355</v>
      </c>
      <c r="T1212" s="1" t="s">
        <v>6826</v>
      </c>
      <c r="U1212" s="1"/>
      <c r="V1212" s="1" t="s">
        <v>25827</v>
      </c>
      <c r="W1212" s="1" t="s">
        <v>6828</v>
      </c>
    </row>
    <row r="1213" spans="1:23" x14ac:dyDescent="0.25">
      <c r="A1213" s="1">
        <v>1006434</v>
      </c>
      <c r="B1213" s="5" t="str">
        <f>VLOOKUP(H1213,'FIPS Basin X-walk'!$A$2:$F$3224,6,FALSE)</f>
        <v>Sacramento Basin</v>
      </c>
      <c r="C1213" s="1" t="s">
        <v>8072</v>
      </c>
      <c r="D1213" s="1"/>
      <c r="E1213" s="1"/>
      <c r="F1213" s="1" t="s">
        <v>8073</v>
      </c>
      <c r="G1213" s="1" t="s">
        <v>8069</v>
      </c>
      <c r="H1213" s="1">
        <v>6011</v>
      </c>
      <c r="I1213" s="1">
        <v>1006434</v>
      </c>
      <c r="J1213" s="1">
        <v>39.364967999999998</v>
      </c>
      <c r="K1213" s="1">
        <v>-122.26329699999999</v>
      </c>
      <c r="L1213" s="1"/>
      <c r="M1213" s="1" t="s">
        <v>1489</v>
      </c>
      <c r="N1213" s="1" t="s">
        <v>8033</v>
      </c>
      <c r="O1213" s="1">
        <v>2022</v>
      </c>
      <c r="P1213" s="1">
        <v>95955</v>
      </c>
      <c r="Q1213" s="1" t="s">
        <v>507</v>
      </c>
      <c r="R1213" s="1"/>
      <c r="S1213" s="1" t="s">
        <v>24359</v>
      </c>
      <c r="T1213" s="1" t="s">
        <v>6826</v>
      </c>
      <c r="U1213" s="1"/>
      <c r="V1213" s="1" t="s">
        <v>8074</v>
      </c>
      <c r="W1213" s="1" t="s">
        <v>6826</v>
      </c>
    </row>
    <row r="1214" spans="1:23" x14ac:dyDescent="0.25">
      <c r="A1214" s="1">
        <v>1000904</v>
      </c>
      <c r="B1214" s="5" t="str">
        <f>VLOOKUP(H1214,'FIPS Basin X-walk'!$A$2:$F$3224,6,FALSE)</f>
        <v>Sacramento Basin</v>
      </c>
      <c r="C1214" s="1" t="s">
        <v>8067</v>
      </c>
      <c r="D1214" s="1"/>
      <c r="E1214" s="1"/>
      <c r="F1214" s="1" t="s">
        <v>8068</v>
      </c>
      <c r="G1214" s="1" t="s">
        <v>8069</v>
      </c>
      <c r="H1214" s="1">
        <v>6011</v>
      </c>
      <c r="I1214" s="1">
        <v>1000904</v>
      </c>
      <c r="J1214" s="1">
        <v>39.126399999999997</v>
      </c>
      <c r="K1214" s="1">
        <v>-122.1251</v>
      </c>
      <c r="L1214" s="1"/>
      <c r="M1214" s="1" t="s">
        <v>1489</v>
      </c>
      <c r="N1214" s="1" t="s">
        <v>8033</v>
      </c>
      <c r="O1214" s="1">
        <v>2022</v>
      </c>
      <c r="P1214" s="1">
        <v>95987</v>
      </c>
      <c r="Q1214" s="1" t="s">
        <v>8070</v>
      </c>
      <c r="R1214" s="1"/>
      <c r="S1214" s="1" t="s">
        <v>24401</v>
      </c>
      <c r="T1214" s="1" t="s">
        <v>6828</v>
      </c>
      <c r="U1214" s="1"/>
      <c r="V1214" s="1" t="s">
        <v>8071</v>
      </c>
      <c r="W1214" s="1" t="s">
        <v>6826</v>
      </c>
    </row>
    <row r="1215" spans="1:23" x14ac:dyDescent="0.25">
      <c r="A1215" s="1">
        <v>1002432</v>
      </c>
      <c r="B1215" s="5" t="str">
        <f>VLOOKUP(H1215,'FIPS Basin X-walk'!$A$2:$F$3224,6,FALSE)</f>
        <v>Ouachita Folded Belt</v>
      </c>
      <c r="C1215" s="1" t="s">
        <v>20570</v>
      </c>
      <c r="D1215" s="1"/>
      <c r="E1215" s="1"/>
      <c r="F1215" s="1" t="s">
        <v>20564</v>
      </c>
      <c r="G1215" s="1" t="s">
        <v>20565</v>
      </c>
      <c r="H1215" s="1">
        <v>48091</v>
      </c>
      <c r="I1215" s="1">
        <v>1002432</v>
      </c>
      <c r="J1215" s="1">
        <v>29.679196000000001</v>
      </c>
      <c r="K1215" s="1">
        <v>-98.183030000000002</v>
      </c>
      <c r="L1215" s="1"/>
      <c r="M1215" s="1" t="s">
        <v>1485</v>
      </c>
      <c r="N1215" s="1" t="s">
        <v>9148</v>
      </c>
      <c r="O1215" s="1">
        <v>2022</v>
      </c>
      <c r="P1215" s="1">
        <v>78132</v>
      </c>
      <c r="Q1215" s="1" t="s">
        <v>20571</v>
      </c>
      <c r="R1215" s="1"/>
      <c r="S1215" s="1" t="s">
        <v>24397</v>
      </c>
      <c r="T1215" s="1" t="s">
        <v>6826</v>
      </c>
      <c r="U1215" s="1"/>
      <c r="V1215" s="1" t="s">
        <v>24910</v>
      </c>
      <c r="W1215" s="1" t="s">
        <v>6826</v>
      </c>
    </row>
    <row r="1216" spans="1:23" x14ac:dyDescent="0.25">
      <c r="A1216" s="1">
        <v>1007621</v>
      </c>
      <c r="B1216" s="5" t="str">
        <f>VLOOKUP(H1216,'FIPS Basin X-walk'!$A$2:$F$3224,6,FALSE)</f>
        <v>Ouachita Folded Belt</v>
      </c>
      <c r="C1216" s="1" t="s">
        <v>20566</v>
      </c>
      <c r="D1216" s="1"/>
      <c r="E1216" s="1" t="s">
        <v>6828</v>
      </c>
      <c r="F1216" s="1" t="s">
        <v>20567</v>
      </c>
      <c r="G1216" s="1" t="s">
        <v>20565</v>
      </c>
      <c r="H1216" s="1">
        <v>48091</v>
      </c>
      <c r="I1216" s="1">
        <v>1007621</v>
      </c>
      <c r="J1216" s="1">
        <v>29.803771000000001</v>
      </c>
      <c r="K1216" s="1">
        <v>-98.039968999999999</v>
      </c>
      <c r="L1216" s="1"/>
      <c r="M1216" s="1" t="s">
        <v>1485</v>
      </c>
      <c r="N1216" s="1" t="s">
        <v>9148</v>
      </c>
      <c r="O1216" s="1">
        <v>2022</v>
      </c>
      <c r="P1216" s="1">
        <v>78132</v>
      </c>
      <c r="Q1216" s="1" t="s">
        <v>25887</v>
      </c>
      <c r="R1216" s="1"/>
      <c r="S1216" s="1" t="s">
        <v>24441</v>
      </c>
      <c r="T1216" s="1" t="s">
        <v>6826</v>
      </c>
      <c r="U1216" s="1"/>
      <c r="V1216" s="1" t="s">
        <v>14455</v>
      </c>
      <c r="W1216" s="1" t="s">
        <v>6826</v>
      </c>
    </row>
    <row r="1217" spans="1:23" x14ac:dyDescent="0.25">
      <c r="A1217" s="1">
        <v>1007663</v>
      </c>
      <c r="B1217" s="5" t="str">
        <f>VLOOKUP(H1217,'FIPS Basin X-walk'!$A$2:$F$3224,6,FALSE)</f>
        <v>Ouachita Folded Belt</v>
      </c>
      <c r="C1217" s="1" t="s">
        <v>20563</v>
      </c>
      <c r="D1217" s="1"/>
      <c r="E1217" s="1" t="s">
        <v>6828</v>
      </c>
      <c r="F1217" s="1" t="s">
        <v>20564</v>
      </c>
      <c r="G1217" s="1" t="s">
        <v>20565</v>
      </c>
      <c r="H1217" s="1">
        <v>48091</v>
      </c>
      <c r="I1217" s="1">
        <v>1007663</v>
      </c>
      <c r="J1217" s="1">
        <v>29.675000000000001</v>
      </c>
      <c r="K1217" s="1">
        <v>-98.182777999999999</v>
      </c>
      <c r="L1217" s="1"/>
      <c r="M1217" s="1" t="s">
        <v>1485</v>
      </c>
      <c r="N1217" s="1" t="s">
        <v>9148</v>
      </c>
      <c r="O1217" s="1">
        <v>2022</v>
      </c>
      <c r="P1217" s="1">
        <v>78132</v>
      </c>
      <c r="Q1217" s="1" t="s">
        <v>25892</v>
      </c>
      <c r="R1217" s="1"/>
      <c r="S1217" s="1" t="s">
        <v>24441</v>
      </c>
      <c r="T1217" s="1" t="s">
        <v>6826</v>
      </c>
      <c r="U1217" s="1"/>
      <c r="V1217" s="1" t="s">
        <v>7081</v>
      </c>
      <c r="W1217" s="1" t="s">
        <v>6826</v>
      </c>
    </row>
    <row r="1218" spans="1:23" x14ac:dyDescent="0.25">
      <c r="A1218" s="1">
        <v>1007893</v>
      </c>
      <c r="B1218" s="5" t="str">
        <f>VLOOKUP(H1218,'FIPS Basin X-walk'!$A$2:$F$3224,6,FALSE)</f>
        <v>Ouachita Folded Belt</v>
      </c>
      <c r="C1218" s="1" t="s">
        <v>20568</v>
      </c>
      <c r="D1218" s="1"/>
      <c r="E1218" s="1"/>
      <c r="F1218" s="1" t="s">
        <v>20564</v>
      </c>
      <c r="G1218" s="1" t="s">
        <v>20565</v>
      </c>
      <c r="H1218" s="1">
        <v>48091</v>
      </c>
      <c r="I1218" s="1">
        <v>1007893</v>
      </c>
      <c r="J1218" s="1">
        <v>29.740435999999999</v>
      </c>
      <c r="K1218" s="1">
        <v>-98.026687999999993</v>
      </c>
      <c r="L1218" s="1"/>
      <c r="M1218" s="1" t="s">
        <v>1485</v>
      </c>
      <c r="N1218" s="1" t="s">
        <v>9148</v>
      </c>
      <c r="O1218" s="1">
        <v>2022</v>
      </c>
      <c r="P1218" s="1">
        <v>78130</v>
      </c>
      <c r="Q1218" s="1" t="s">
        <v>20569</v>
      </c>
      <c r="R1218" s="1"/>
      <c r="S1218" s="1" t="s">
        <v>24358</v>
      </c>
      <c r="T1218" s="1" t="s">
        <v>6826</v>
      </c>
      <c r="U1218" s="1"/>
      <c r="V1218" s="1" t="s">
        <v>6878</v>
      </c>
      <c r="W1218" s="1" t="s">
        <v>6828</v>
      </c>
    </row>
    <row r="1219" spans="1:23" x14ac:dyDescent="0.25">
      <c r="A1219" s="1">
        <v>1001191</v>
      </c>
      <c r="B1219" s="5" t="str">
        <f>VLOOKUP(H1219,'FIPS Basin X-walk'!$A$2:$F$3224,6,FALSE)</f>
        <v>South Oklahoma Folded Belt</v>
      </c>
      <c r="C1219" s="1" t="s">
        <v>18389</v>
      </c>
      <c r="D1219" s="1"/>
      <c r="E1219" s="1"/>
      <c r="F1219" s="1" t="s">
        <v>18380</v>
      </c>
      <c r="G1219" s="1" t="s">
        <v>1887</v>
      </c>
      <c r="H1219" s="1">
        <v>40031</v>
      </c>
      <c r="I1219" s="1">
        <v>1001191</v>
      </c>
      <c r="J1219" s="1">
        <v>34.543100000000003</v>
      </c>
      <c r="K1219" s="1">
        <v>-98.324399999999997</v>
      </c>
      <c r="L1219" s="1"/>
      <c r="M1219" s="1" t="s">
        <v>1495</v>
      </c>
      <c r="N1219" s="1" t="s">
        <v>9115</v>
      </c>
      <c r="O1219" s="1">
        <v>2022</v>
      </c>
      <c r="P1219" s="1">
        <v>73501</v>
      </c>
      <c r="Q1219" s="1" t="s">
        <v>18390</v>
      </c>
      <c r="R1219" s="1"/>
      <c r="S1219" s="1" t="s">
        <v>24355</v>
      </c>
      <c r="T1219" s="1" t="s">
        <v>6826</v>
      </c>
      <c r="U1219" s="1"/>
      <c r="V1219" s="1" t="s">
        <v>8013</v>
      </c>
      <c r="W1219" s="1" t="s">
        <v>6828</v>
      </c>
    </row>
    <row r="1220" spans="1:23" x14ac:dyDescent="0.25">
      <c r="A1220" s="1">
        <v>1002390</v>
      </c>
      <c r="B1220" s="5" t="str">
        <f>VLOOKUP(H1220,'FIPS Basin X-walk'!$A$2:$F$3224,6,FALSE)</f>
        <v>South Oklahoma Folded Belt</v>
      </c>
      <c r="C1220" s="1" t="s">
        <v>18384</v>
      </c>
      <c r="D1220" s="1"/>
      <c r="E1220" s="1"/>
      <c r="F1220" s="1" t="s">
        <v>18385</v>
      </c>
      <c r="G1220" s="1" t="s">
        <v>18381</v>
      </c>
      <c r="H1220" s="1">
        <v>40031</v>
      </c>
      <c r="I1220" s="1">
        <v>1002390</v>
      </c>
      <c r="J1220" s="1">
        <v>34.840029999999999</v>
      </c>
      <c r="K1220" s="1">
        <v>-98.230159999999998</v>
      </c>
      <c r="L1220" s="1"/>
      <c r="M1220" s="1" t="s">
        <v>1495</v>
      </c>
      <c r="N1220" s="1" t="s">
        <v>9115</v>
      </c>
      <c r="O1220" s="1">
        <v>2022</v>
      </c>
      <c r="P1220" s="1">
        <v>73541</v>
      </c>
      <c r="Q1220" s="1" t="s">
        <v>18386</v>
      </c>
      <c r="R1220" s="1"/>
      <c r="S1220" s="1" t="s">
        <v>24357</v>
      </c>
      <c r="T1220" s="1" t="s">
        <v>6826</v>
      </c>
      <c r="U1220" s="1"/>
      <c r="V1220" s="1" t="s">
        <v>6889</v>
      </c>
      <c r="W1220" s="1" t="s">
        <v>6826</v>
      </c>
    </row>
    <row r="1221" spans="1:23" x14ac:dyDescent="0.25">
      <c r="A1221" s="1">
        <v>1001069</v>
      </c>
      <c r="B1221" s="5" t="str">
        <f>VLOOKUP(H1221,'FIPS Basin X-walk'!$A$2:$F$3224,6,FALSE)</f>
        <v>South Oklahoma Folded Belt</v>
      </c>
      <c r="C1221" s="1" t="s">
        <v>18391</v>
      </c>
      <c r="D1221" s="1"/>
      <c r="E1221" s="1"/>
      <c r="F1221" s="1" t="s">
        <v>18380</v>
      </c>
      <c r="G1221" s="1" t="s">
        <v>18381</v>
      </c>
      <c r="H1221" s="1">
        <v>40031</v>
      </c>
      <c r="I1221" s="1">
        <v>1001069</v>
      </c>
      <c r="J1221" s="1">
        <v>34.594589999999997</v>
      </c>
      <c r="K1221" s="1">
        <v>-98.501289999999997</v>
      </c>
      <c r="L1221" s="1"/>
      <c r="M1221" s="1" t="s">
        <v>1495</v>
      </c>
      <c r="N1221" s="1" t="s">
        <v>9115</v>
      </c>
      <c r="O1221" s="1">
        <v>2022</v>
      </c>
      <c r="P1221" s="1">
        <v>73505</v>
      </c>
      <c r="Q1221" s="1" t="s">
        <v>18392</v>
      </c>
      <c r="R1221" s="1"/>
      <c r="S1221" s="1" t="s">
        <v>24385</v>
      </c>
      <c r="T1221" s="1" t="s">
        <v>6826</v>
      </c>
      <c r="U1221" s="1"/>
      <c r="V1221" s="1" t="s">
        <v>9182</v>
      </c>
      <c r="W1221" s="1" t="s">
        <v>6826</v>
      </c>
    </row>
    <row r="1222" spans="1:23" x14ac:dyDescent="0.25">
      <c r="A1222" s="1">
        <v>1004793</v>
      </c>
      <c r="B1222" s="5" t="str">
        <f>VLOOKUP(H1222,'FIPS Basin X-walk'!$A$2:$F$3224,6,FALSE)</f>
        <v>South Oklahoma Folded Belt</v>
      </c>
      <c r="C1222" s="1" t="s">
        <v>18387</v>
      </c>
      <c r="D1222" s="1"/>
      <c r="E1222" s="1"/>
      <c r="F1222" s="1" t="s">
        <v>18380</v>
      </c>
      <c r="G1222" s="1" t="s">
        <v>18381</v>
      </c>
      <c r="H1222" s="1">
        <v>40031</v>
      </c>
      <c r="I1222" s="1">
        <v>1004793</v>
      </c>
      <c r="J1222" s="1">
        <v>34.600555999999997</v>
      </c>
      <c r="K1222" s="1">
        <v>-98.527500000000003</v>
      </c>
      <c r="L1222" s="1"/>
      <c r="M1222" s="1" t="s">
        <v>1495</v>
      </c>
      <c r="N1222" s="1" t="s">
        <v>9115</v>
      </c>
      <c r="O1222" s="1">
        <v>2022</v>
      </c>
      <c r="P1222" s="1">
        <v>73505</v>
      </c>
      <c r="Q1222" s="1" t="s">
        <v>18388</v>
      </c>
      <c r="R1222" s="1"/>
      <c r="S1222" s="1" t="s">
        <v>24966</v>
      </c>
      <c r="T1222" s="1" t="s">
        <v>6826</v>
      </c>
      <c r="U1222" s="1"/>
      <c r="V1222" s="1" t="s">
        <v>12644</v>
      </c>
      <c r="W1222" s="1" t="s">
        <v>6826</v>
      </c>
    </row>
    <row r="1223" spans="1:23" x14ac:dyDescent="0.25">
      <c r="A1223" s="1">
        <v>1004993</v>
      </c>
      <c r="B1223" s="5" t="str">
        <f>VLOOKUP(H1223,'FIPS Basin X-walk'!$A$2:$F$3224,6,FALSE)</f>
        <v>South Oklahoma Folded Belt</v>
      </c>
      <c r="C1223" s="1" t="s">
        <v>18379</v>
      </c>
      <c r="D1223" s="1"/>
      <c r="E1223" s="1"/>
      <c r="F1223" s="1" t="s">
        <v>18380</v>
      </c>
      <c r="G1223" s="1" t="s">
        <v>18381</v>
      </c>
      <c r="H1223" s="1">
        <v>40031</v>
      </c>
      <c r="I1223" s="1">
        <v>1004993</v>
      </c>
      <c r="J1223" s="1">
        <v>34.523567</v>
      </c>
      <c r="K1223" s="1">
        <v>-98.401086000000006</v>
      </c>
      <c r="L1223" s="1"/>
      <c r="M1223" s="1" t="s">
        <v>1495</v>
      </c>
      <c r="N1223" s="1" t="s">
        <v>9115</v>
      </c>
      <c r="O1223" s="1">
        <v>2022</v>
      </c>
      <c r="P1223" s="1">
        <v>73501</v>
      </c>
      <c r="Q1223" s="1" t="s">
        <v>18382</v>
      </c>
      <c r="R1223" s="1"/>
      <c r="S1223" s="1" t="s">
        <v>24358</v>
      </c>
      <c r="T1223" s="1" t="s">
        <v>6826</v>
      </c>
      <c r="U1223" s="1"/>
      <c r="V1223" s="1" t="s">
        <v>18383</v>
      </c>
      <c r="W1223" s="1" t="s">
        <v>6826</v>
      </c>
    </row>
    <row r="1224" spans="1:23" x14ac:dyDescent="0.25">
      <c r="A1224" s="1">
        <v>1007469</v>
      </c>
      <c r="B1224" s="5" t="str">
        <f>VLOOKUP(H1224,'FIPS Basin X-walk'!$A$2:$F$3224,6,FALSE)</f>
        <v>Sacramento Basin</v>
      </c>
      <c r="C1224" s="1" t="s">
        <v>8092</v>
      </c>
      <c r="D1224" s="1"/>
      <c r="E1224" s="1"/>
      <c r="F1224" s="1" t="s">
        <v>8093</v>
      </c>
      <c r="G1224" s="1" t="s">
        <v>1683</v>
      </c>
      <c r="H1224" s="1">
        <v>6013</v>
      </c>
      <c r="I1224" s="1">
        <v>1007469</v>
      </c>
      <c r="J1224" s="1">
        <v>38.0167</v>
      </c>
      <c r="K1224" s="1">
        <v>-121.75920000000001</v>
      </c>
      <c r="L1224" s="1"/>
      <c r="M1224" s="1" t="s">
        <v>1489</v>
      </c>
      <c r="N1224" s="1" t="s">
        <v>8033</v>
      </c>
      <c r="O1224" s="1">
        <v>2022</v>
      </c>
      <c r="P1224" s="1">
        <v>94509</v>
      </c>
      <c r="Q1224" s="1" t="s">
        <v>8094</v>
      </c>
      <c r="R1224" s="1"/>
      <c r="S1224" s="1" t="s">
        <v>24355</v>
      </c>
      <c r="T1224" s="1" t="s">
        <v>6826</v>
      </c>
      <c r="U1224" s="1"/>
      <c r="V1224" s="1" t="s">
        <v>25827</v>
      </c>
      <c r="W1224" s="1" t="s">
        <v>6828</v>
      </c>
    </row>
    <row r="1225" spans="1:23" x14ac:dyDescent="0.25">
      <c r="A1225" s="1">
        <v>1009242</v>
      </c>
      <c r="B1225" s="5" t="str">
        <f>VLOOKUP(H1225,'FIPS Basin X-walk'!$A$2:$F$3224,6,FALSE)</f>
        <v>Sacramento Basin</v>
      </c>
      <c r="C1225" s="1" t="s">
        <v>8095</v>
      </c>
      <c r="D1225" s="1"/>
      <c r="E1225" s="1"/>
      <c r="F1225" s="1" t="s">
        <v>8096</v>
      </c>
      <c r="G1225" s="1" t="s">
        <v>1683</v>
      </c>
      <c r="H1225" s="1">
        <v>6013</v>
      </c>
      <c r="I1225" s="1">
        <v>1009242</v>
      </c>
      <c r="J1225" s="1">
        <v>37.795963</v>
      </c>
      <c r="K1225" s="1">
        <v>-122.022317</v>
      </c>
      <c r="L1225" s="1"/>
      <c r="M1225" s="1" t="s">
        <v>1537</v>
      </c>
      <c r="N1225" s="1" t="s">
        <v>8097</v>
      </c>
      <c r="O1225" s="1">
        <v>2022</v>
      </c>
      <c r="P1225" s="1">
        <v>87401</v>
      </c>
      <c r="Q1225" s="1" t="s">
        <v>961</v>
      </c>
      <c r="R1225" s="1">
        <v>211130</v>
      </c>
      <c r="S1225" s="1">
        <v>211120</v>
      </c>
      <c r="T1225" s="1" t="s">
        <v>6826</v>
      </c>
      <c r="U1225" s="1"/>
      <c r="V1225" s="1" t="s">
        <v>8098</v>
      </c>
      <c r="W1225" s="1" t="s">
        <v>6826</v>
      </c>
    </row>
    <row r="1226" spans="1:23" x14ac:dyDescent="0.25">
      <c r="A1226" s="1">
        <v>1014323</v>
      </c>
      <c r="B1226" s="5" t="str">
        <f>VLOOKUP(H1226,'FIPS Basin X-walk'!$A$2:$F$3224,6,FALSE)</f>
        <v>Sacramento Basin</v>
      </c>
      <c r="C1226" s="1" t="s">
        <v>26994</v>
      </c>
      <c r="D1226" s="1"/>
      <c r="E1226" s="1"/>
      <c r="F1226" s="1" t="s">
        <v>26995</v>
      </c>
      <c r="G1226" s="1" t="s">
        <v>1683</v>
      </c>
      <c r="H1226" s="1">
        <v>6013</v>
      </c>
      <c r="I1226" s="1">
        <v>1014323</v>
      </c>
      <c r="J1226" s="1">
        <v>38.0133042792257</v>
      </c>
      <c r="K1226" s="1">
        <v>-122.10796477359099</v>
      </c>
      <c r="L1226" s="1"/>
      <c r="M1226" s="1" t="s">
        <v>1489</v>
      </c>
      <c r="N1226" s="1" t="s">
        <v>8033</v>
      </c>
      <c r="O1226" s="1">
        <v>2022</v>
      </c>
      <c r="P1226" s="1">
        <v>94553</v>
      </c>
      <c r="Q1226" s="1" t="s">
        <v>26996</v>
      </c>
      <c r="R1226" s="1"/>
      <c r="S1226" s="1">
        <v>325120</v>
      </c>
      <c r="T1226" s="1" t="s">
        <v>6826</v>
      </c>
      <c r="U1226" s="1"/>
      <c r="V1226" s="1" t="s">
        <v>8088</v>
      </c>
      <c r="W1226" s="1" t="s">
        <v>6826</v>
      </c>
    </row>
    <row r="1227" spans="1:23" x14ac:dyDescent="0.25">
      <c r="A1227" s="1">
        <v>1014324</v>
      </c>
      <c r="B1227" s="5" t="str">
        <f>VLOOKUP(H1227,'FIPS Basin X-walk'!$A$2:$F$3224,6,FALSE)</f>
        <v>Sacramento Basin</v>
      </c>
      <c r="C1227" s="1" t="s">
        <v>26997</v>
      </c>
      <c r="D1227" s="1"/>
      <c r="E1227" s="1"/>
      <c r="F1227" s="1" t="s">
        <v>26995</v>
      </c>
      <c r="G1227" s="1" t="s">
        <v>1683</v>
      </c>
      <c r="H1227" s="1">
        <v>6013</v>
      </c>
      <c r="I1227" s="1">
        <v>1014324</v>
      </c>
      <c r="J1227" s="1">
        <v>38.017679580318998</v>
      </c>
      <c r="K1227" s="1">
        <v>-122.11859261591999</v>
      </c>
      <c r="L1227" s="1"/>
      <c r="M1227" s="1" t="s">
        <v>1489</v>
      </c>
      <c r="N1227" s="1" t="s">
        <v>8033</v>
      </c>
      <c r="O1227" s="1">
        <v>2022</v>
      </c>
      <c r="P1227" s="1">
        <v>94553</v>
      </c>
      <c r="Q1227" s="1" t="s">
        <v>26998</v>
      </c>
      <c r="R1227" s="1"/>
      <c r="S1227" s="1">
        <v>325120</v>
      </c>
      <c r="T1227" s="1" t="s">
        <v>6826</v>
      </c>
      <c r="U1227" s="1"/>
      <c r="V1227" s="1" t="s">
        <v>8088</v>
      </c>
      <c r="W1227" s="1" t="s">
        <v>6826</v>
      </c>
    </row>
    <row r="1228" spans="1:23" x14ac:dyDescent="0.25">
      <c r="A1228" s="1">
        <v>1001263</v>
      </c>
      <c r="B1228" s="5" t="str">
        <f>VLOOKUP(H1228,'FIPS Basin X-walk'!$A$2:$F$3224,6,FALSE)</f>
        <v>Sacramento Basin</v>
      </c>
      <c r="C1228" s="1" t="s">
        <v>8120</v>
      </c>
      <c r="D1228" s="1"/>
      <c r="E1228" s="1"/>
      <c r="F1228" s="1" t="s">
        <v>8100</v>
      </c>
      <c r="G1228" s="1" t="s">
        <v>1683</v>
      </c>
      <c r="H1228" s="1">
        <v>6013</v>
      </c>
      <c r="I1228" s="1">
        <v>1001263</v>
      </c>
      <c r="J1228" s="1">
        <v>38.0167</v>
      </c>
      <c r="K1228" s="1">
        <v>-121.8439</v>
      </c>
      <c r="L1228" s="1"/>
      <c r="M1228" s="1" t="s">
        <v>1489</v>
      </c>
      <c r="N1228" s="1" t="s">
        <v>8033</v>
      </c>
      <c r="O1228" s="1">
        <v>2022</v>
      </c>
      <c r="P1228" s="1">
        <v>94565</v>
      </c>
      <c r="Q1228" s="1" t="s">
        <v>24671</v>
      </c>
      <c r="R1228" s="1"/>
      <c r="S1228" s="1" t="s">
        <v>24355</v>
      </c>
      <c r="T1228" s="1" t="s">
        <v>6826</v>
      </c>
      <c r="U1228" s="1"/>
      <c r="V1228" s="1" t="s">
        <v>7205</v>
      </c>
      <c r="W1228" s="1" t="s">
        <v>6828</v>
      </c>
    </row>
    <row r="1229" spans="1:23" x14ac:dyDescent="0.25">
      <c r="A1229" s="1">
        <v>1001366</v>
      </c>
      <c r="B1229" s="5" t="str">
        <f>VLOOKUP(H1229,'FIPS Basin X-walk'!$A$2:$F$3224,6,FALSE)</f>
        <v>Sacramento Basin</v>
      </c>
      <c r="C1229" s="1" t="s">
        <v>8119</v>
      </c>
      <c r="D1229" s="1"/>
      <c r="E1229" s="1"/>
      <c r="F1229" s="1" t="s">
        <v>8100</v>
      </c>
      <c r="G1229" s="1" t="s">
        <v>1683</v>
      </c>
      <c r="H1229" s="1">
        <v>6013</v>
      </c>
      <c r="I1229" s="1">
        <v>1001366</v>
      </c>
      <c r="J1229" s="1">
        <v>38.03</v>
      </c>
      <c r="K1229" s="1">
        <v>-121.8708</v>
      </c>
      <c r="L1229" s="1"/>
      <c r="M1229" s="1" t="s">
        <v>1489</v>
      </c>
      <c r="N1229" s="1" t="s">
        <v>8033</v>
      </c>
      <c r="O1229" s="1">
        <v>2022</v>
      </c>
      <c r="P1229" s="1">
        <v>94565</v>
      </c>
      <c r="Q1229" s="1" t="s">
        <v>24698</v>
      </c>
      <c r="R1229" s="1"/>
      <c r="S1229" s="1" t="s">
        <v>24355</v>
      </c>
      <c r="T1229" s="1" t="s">
        <v>6828</v>
      </c>
      <c r="U1229" s="1"/>
      <c r="V1229" s="1" t="s">
        <v>7205</v>
      </c>
      <c r="W1229" s="1" t="s">
        <v>6828</v>
      </c>
    </row>
    <row r="1230" spans="1:23" x14ac:dyDescent="0.25">
      <c r="A1230" s="1">
        <v>1009240</v>
      </c>
      <c r="B1230" s="5" t="str">
        <f>VLOOKUP(H1230,'FIPS Basin X-walk'!$A$2:$F$3224,6,FALSE)</f>
        <v>Sacramento Basin</v>
      </c>
      <c r="C1230" s="1" t="s">
        <v>8089</v>
      </c>
      <c r="D1230" s="1"/>
      <c r="E1230" s="1"/>
      <c r="F1230" s="1" t="s">
        <v>8090</v>
      </c>
      <c r="G1230" s="1" t="s">
        <v>1683</v>
      </c>
      <c r="H1230" s="1">
        <v>6013</v>
      </c>
      <c r="I1230" s="1">
        <v>1009240</v>
      </c>
      <c r="J1230" s="1">
        <v>37.795963</v>
      </c>
      <c r="K1230" s="1">
        <v>-122.022317</v>
      </c>
      <c r="L1230" s="1"/>
      <c r="M1230" s="1" t="s">
        <v>1489</v>
      </c>
      <c r="N1230" s="1" t="s">
        <v>8033</v>
      </c>
      <c r="O1230" s="1">
        <v>2022</v>
      </c>
      <c r="P1230" s="1">
        <v>94583</v>
      </c>
      <c r="Q1230" s="1" t="s">
        <v>960</v>
      </c>
      <c r="R1230" s="1"/>
      <c r="S1230" s="1">
        <v>211130</v>
      </c>
      <c r="T1230" s="1" t="s">
        <v>6826</v>
      </c>
      <c r="U1230" s="1"/>
      <c r="V1230" s="1" t="s">
        <v>8091</v>
      </c>
      <c r="W1230" s="1" t="s">
        <v>6826</v>
      </c>
    </row>
    <row r="1231" spans="1:23" x14ac:dyDescent="0.25">
      <c r="A1231" s="1">
        <v>1012143</v>
      </c>
      <c r="B1231" s="5" t="str">
        <f>VLOOKUP(H1231,'FIPS Basin X-walk'!$A$2:$F$3224,6,FALSE)</f>
        <v>Sacramento Basin</v>
      </c>
      <c r="C1231" s="1" t="s">
        <v>23739</v>
      </c>
      <c r="D1231" s="1"/>
      <c r="E1231" s="1"/>
      <c r="F1231" s="1" t="s">
        <v>8090</v>
      </c>
      <c r="G1231" s="1" t="s">
        <v>1683</v>
      </c>
      <c r="H1231" s="1">
        <v>6013</v>
      </c>
      <c r="I1231" s="1">
        <v>1012143</v>
      </c>
      <c r="J1231" s="1">
        <v>37.762464199999997</v>
      </c>
      <c r="K1231" s="1">
        <v>-121.9814354</v>
      </c>
      <c r="L1231" s="1"/>
      <c r="M1231" s="1" t="s">
        <v>1489</v>
      </c>
      <c r="N1231" s="1" t="s">
        <v>8033</v>
      </c>
      <c r="O1231" s="1">
        <v>2022</v>
      </c>
      <c r="P1231" s="1">
        <v>94583</v>
      </c>
      <c r="Q1231" s="1" t="s">
        <v>749</v>
      </c>
      <c r="R1231" s="1"/>
      <c r="S1231" s="1">
        <v>211120</v>
      </c>
      <c r="T1231" s="1" t="s">
        <v>6828</v>
      </c>
      <c r="U1231" s="1"/>
      <c r="V1231" s="1" t="s">
        <v>8091</v>
      </c>
      <c r="W1231" s="1" t="s">
        <v>6826</v>
      </c>
    </row>
    <row r="1232" spans="1:23" x14ac:dyDescent="0.25">
      <c r="A1232" s="1">
        <v>1012146</v>
      </c>
      <c r="B1232" s="5" t="str">
        <f>VLOOKUP(H1232,'FIPS Basin X-walk'!$A$2:$F$3224,6,FALSE)</f>
        <v>Sacramento Basin</v>
      </c>
      <c r="C1232" s="1" t="s">
        <v>8130</v>
      </c>
      <c r="D1232" s="1"/>
      <c r="E1232" s="1"/>
      <c r="F1232" s="1" t="s">
        <v>8090</v>
      </c>
      <c r="G1232" s="1" t="s">
        <v>1683</v>
      </c>
      <c r="H1232" s="1">
        <v>6013</v>
      </c>
      <c r="I1232" s="1">
        <v>1012146</v>
      </c>
      <c r="J1232" s="1">
        <v>37.759009994216903</v>
      </c>
      <c r="K1232" s="1">
        <v>-121.96041609079199</v>
      </c>
      <c r="L1232" s="1"/>
      <c r="M1232" s="1" t="s">
        <v>1489</v>
      </c>
      <c r="N1232" s="1" t="s">
        <v>8033</v>
      </c>
      <c r="O1232" s="1">
        <v>2022</v>
      </c>
      <c r="P1232" s="1">
        <v>94583</v>
      </c>
      <c r="Q1232" s="1" t="s">
        <v>733</v>
      </c>
      <c r="R1232" s="1"/>
      <c r="S1232" s="1">
        <v>211120</v>
      </c>
      <c r="T1232" s="1" t="s">
        <v>6826</v>
      </c>
      <c r="U1232" s="1"/>
      <c r="V1232" s="1" t="s">
        <v>8091</v>
      </c>
      <c r="W1232" s="1" t="s">
        <v>6826</v>
      </c>
    </row>
    <row r="1233" spans="1:23" x14ac:dyDescent="0.25">
      <c r="A1233" s="1">
        <v>1011090</v>
      </c>
      <c r="B1233" s="5" t="str">
        <f>VLOOKUP(H1233,'FIPS Basin X-walk'!$A$2:$F$3224,6,FALSE)</f>
        <v>Sacramento Basin</v>
      </c>
      <c r="C1233" s="1" t="s">
        <v>8079</v>
      </c>
      <c r="D1233" s="1"/>
      <c r="E1233" s="1"/>
      <c r="F1233" s="1" t="s">
        <v>8080</v>
      </c>
      <c r="G1233" s="1" t="s">
        <v>8081</v>
      </c>
      <c r="H1233" s="1">
        <v>6013</v>
      </c>
      <c r="I1233" s="1">
        <v>1011090</v>
      </c>
      <c r="J1233" s="1">
        <v>38.013399999999997</v>
      </c>
      <c r="K1233" s="1">
        <v>-121.79161999999999</v>
      </c>
      <c r="L1233" s="1"/>
      <c r="M1233" s="1" t="s">
        <v>1489</v>
      </c>
      <c r="N1233" s="1" t="s">
        <v>8033</v>
      </c>
      <c r="O1233" s="1">
        <v>2022</v>
      </c>
      <c r="P1233" s="1">
        <v>94509</v>
      </c>
      <c r="Q1233" s="1" t="s">
        <v>8082</v>
      </c>
      <c r="R1233" s="1"/>
      <c r="S1233" s="1" t="s">
        <v>24357</v>
      </c>
      <c r="T1233" s="1" t="s">
        <v>6826</v>
      </c>
      <c r="U1233" s="1"/>
      <c r="V1233" s="1" t="s">
        <v>6889</v>
      </c>
      <c r="W1233" s="1" t="s">
        <v>6826</v>
      </c>
    </row>
    <row r="1234" spans="1:23" x14ac:dyDescent="0.25">
      <c r="A1234" s="1">
        <v>1011303</v>
      </c>
      <c r="B1234" s="5" t="str">
        <f>VLOOKUP(H1234,'FIPS Basin X-walk'!$A$2:$F$3224,6,FALSE)</f>
        <v>Sacramento Basin</v>
      </c>
      <c r="C1234" s="1" t="s">
        <v>8103</v>
      </c>
      <c r="D1234" s="1"/>
      <c r="E1234" s="1"/>
      <c r="F1234" s="1" t="s">
        <v>8080</v>
      </c>
      <c r="G1234" s="1" t="s">
        <v>8081</v>
      </c>
      <c r="H1234" s="1">
        <v>6013</v>
      </c>
      <c r="I1234" s="1">
        <v>1011303</v>
      </c>
      <c r="J1234" s="1">
        <v>38.012309999999999</v>
      </c>
      <c r="K1234" s="1">
        <v>-121.76463</v>
      </c>
      <c r="L1234" s="1"/>
      <c r="M1234" s="1" t="s">
        <v>1489</v>
      </c>
      <c r="N1234" s="1" t="s">
        <v>8033</v>
      </c>
      <c r="O1234" s="1">
        <v>2022</v>
      </c>
      <c r="P1234" s="1">
        <v>94509</v>
      </c>
      <c r="Q1234" s="1" t="s">
        <v>8104</v>
      </c>
      <c r="R1234" s="1"/>
      <c r="S1234" s="1" t="s">
        <v>24355</v>
      </c>
      <c r="T1234" s="1" t="s">
        <v>6826</v>
      </c>
      <c r="U1234" s="1"/>
      <c r="V1234" s="1" t="s">
        <v>8105</v>
      </c>
      <c r="W1234" s="1" t="s">
        <v>6828</v>
      </c>
    </row>
    <row r="1235" spans="1:23" x14ac:dyDescent="0.25">
      <c r="A1235" s="1">
        <v>1001629</v>
      </c>
      <c r="B1235" s="5" t="str">
        <f>VLOOKUP(H1235,'FIPS Basin X-walk'!$A$2:$F$3224,6,FALSE)</f>
        <v>Sacramento Basin</v>
      </c>
      <c r="C1235" s="1" t="s">
        <v>8111</v>
      </c>
      <c r="D1235" s="1"/>
      <c r="E1235" s="1"/>
      <c r="F1235" s="1" t="s">
        <v>8112</v>
      </c>
      <c r="G1235" s="1" t="s">
        <v>8081</v>
      </c>
      <c r="H1235" s="1">
        <v>6013</v>
      </c>
      <c r="I1235" s="1">
        <v>1001629</v>
      </c>
      <c r="J1235" s="1">
        <v>38.055905000000003</v>
      </c>
      <c r="K1235" s="1">
        <v>-122.21444099999999</v>
      </c>
      <c r="L1235" s="1"/>
      <c r="M1235" s="1" t="s">
        <v>1489</v>
      </c>
      <c r="N1235" s="1" t="s">
        <v>8033</v>
      </c>
      <c r="O1235" s="1">
        <v>2022</v>
      </c>
      <c r="P1235" s="1">
        <v>94525</v>
      </c>
      <c r="Q1235" s="1" t="s">
        <v>8113</v>
      </c>
      <c r="R1235" s="1"/>
      <c r="S1235" s="1" t="s">
        <v>24355</v>
      </c>
      <c r="T1235" s="1" t="s">
        <v>6828</v>
      </c>
      <c r="U1235" s="1"/>
      <c r="V1235" s="1" t="s">
        <v>8114</v>
      </c>
      <c r="W1235" s="1" t="s">
        <v>6828</v>
      </c>
    </row>
    <row r="1236" spans="1:23" x14ac:dyDescent="0.25">
      <c r="A1236" s="1">
        <v>1008031</v>
      </c>
      <c r="B1236" s="5" t="str">
        <f>VLOOKUP(H1236,'FIPS Basin X-walk'!$A$2:$F$3224,6,FALSE)</f>
        <v>Sacramento Basin</v>
      </c>
      <c r="C1236" s="1"/>
      <c r="D1236" s="1"/>
      <c r="E1236" s="1"/>
      <c r="F1236" s="1" t="s">
        <v>8127</v>
      </c>
      <c r="G1236" s="1" t="s">
        <v>8081</v>
      </c>
      <c r="H1236" s="1">
        <v>6013</v>
      </c>
      <c r="I1236" s="1">
        <v>1008031</v>
      </c>
      <c r="J1236" s="1">
        <v>41.572000000000003</v>
      </c>
      <c r="K1236" s="1">
        <v>-110.913</v>
      </c>
      <c r="L1236" s="1"/>
      <c r="M1236" s="1" t="s">
        <v>1494</v>
      </c>
      <c r="N1236" s="1" t="s">
        <v>8128</v>
      </c>
      <c r="O1236" s="1">
        <v>2022</v>
      </c>
      <c r="P1236" s="1">
        <v>82930</v>
      </c>
      <c r="Q1236" s="1" t="s">
        <v>1203</v>
      </c>
      <c r="R1236" s="1"/>
      <c r="S1236" s="1" t="s">
        <v>24399</v>
      </c>
      <c r="T1236" s="1" t="s">
        <v>6826</v>
      </c>
      <c r="U1236" s="1"/>
      <c r="V1236" s="1" t="s">
        <v>7117</v>
      </c>
      <c r="W1236" s="1" t="s">
        <v>6826</v>
      </c>
    </row>
    <row r="1237" spans="1:23" x14ac:dyDescent="0.25">
      <c r="A1237" s="1">
        <v>1001804</v>
      </c>
      <c r="B1237" s="5" t="str">
        <f>VLOOKUP(H1237,'FIPS Basin X-walk'!$A$2:$F$3224,6,FALSE)</f>
        <v>Sacramento Basin</v>
      </c>
      <c r="C1237" s="1" t="s">
        <v>8125</v>
      </c>
      <c r="D1237" s="1"/>
      <c r="E1237" s="1"/>
      <c r="F1237" s="1" t="s">
        <v>8087</v>
      </c>
      <c r="G1237" s="1" t="s">
        <v>8081</v>
      </c>
      <c r="H1237" s="1">
        <v>6013</v>
      </c>
      <c r="I1237" s="1">
        <v>1001804</v>
      </c>
      <c r="J1237" s="1">
        <v>38.016593999999998</v>
      </c>
      <c r="K1237" s="1">
        <v>-122.115392</v>
      </c>
      <c r="L1237" s="1"/>
      <c r="M1237" s="1" t="s">
        <v>1489</v>
      </c>
      <c r="N1237" s="1" t="s">
        <v>8033</v>
      </c>
      <c r="O1237" s="1">
        <v>2022</v>
      </c>
      <c r="P1237" s="1">
        <v>94553</v>
      </c>
      <c r="Q1237" s="1" t="s">
        <v>8126</v>
      </c>
      <c r="R1237" s="1"/>
      <c r="S1237" s="1" t="s">
        <v>24369</v>
      </c>
      <c r="T1237" s="1" t="s">
        <v>6828</v>
      </c>
      <c r="U1237" s="1"/>
      <c r="V1237" s="1" t="s">
        <v>8380</v>
      </c>
      <c r="W1237" s="1" t="s">
        <v>6826</v>
      </c>
    </row>
    <row r="1238" spans="1:23" x14ac:dyDescent="0.25">
      <c r="A1238" s="1">
        <v>1002121</v>
      </c>
      <c r="B1238" s="5" t="str">
        <f>VLOOKUP(H1238,'FIPS Basin X-walk'!$A$2:$F$3224,6,FALSE)</f>
        <v>Sacramento Basin</v>
      </c>
      <c r="C1238" s="1" t="s">
        <v>8121</v>
      </c>
      <c r="D1238" s="1"/>
      <c r="E1238" s="1"/>
      <c r="F1238" s="1" t="s">
        <v>8087</v>
      </c>
      <c r="G1238" s="1" t="s">
        <v>8081</v>
      </c>
      <c r="H1238" s="1">
        <v>6013</v>
      </c>
      <c r="I1238" s="1">
        <v>1002121</v>
      </c>
      <c r="J1238" s="1">
        <v>38.032767</v>
      </c>
      <c r="K1238" s="1">
        <v>-122.07594</v>
      </c>
      <c r="L1238" s="1"/>
      <c r="M1238" s="1" t="s">
        <v>1489</v>
      </c>
      <c r="N1238" s="1" t="s">
        <v>8033</v>
      </c>
      <c r="O1238" s="1">
        <v>2022</v>
      </c>
      <c r="P1238" s="1">
        <v>94553</v>
      </c>
      <c r="Q1238" s="1" t="s">
        <v>8122</v>
      </c>
      <c r="R1238" s="1"/>
      <c r="S1238" s="1" t="s">
        <v>24387</v>
      </c>
      <c r="T1238" s="1" t="s">
        <v>6826</v>
      </c>
      <c r="U1238" s="1"/>
      <c r="V1238" s="1" t="s">
        <v>8088</v>
      </c>
      <c r="W1238" s="1" t="s">
        <v>6826</v>
      </c>
    </row>
    <row r="1239" spans="1:23" x14ac:dyDescent="0.25">
      <c r="A1239" s="1">
        <v>1002122</v>
      </c>
      <c r="B1239" s="5" t="str">
        <f>VLOOKUP(H1239,'FIPS Basin X-walk'!$A$2:$F$3224,6,FALSE)</f>
        <v>Sacramento Basin</v>
      </c>
      <c r="C1239" s="1"/>
      <c r="D1239" s="1"/>
      <c r="E1239" s="1" t="s">
        <v>6828</v>
      </c>
      <c r="F1239" s="1" t="s">
        <v>8087</v>
      </c>
      <c r="G1239" s="1" t="s">
        <v>8081</v>
      </c>
      <c r="H1239" s="1">
        <v>6013</v>
      </c>
      <c r="I1239" s="1">
        <v>1002122</v>
      </c>
      <c r="J1239" s="1">
        <v>38.026667000000003</v>
      </c>
      <c r="K1239" s="1">
        <v>-122.067222</v>
      </c>
      <c r="L1239" s="1"/>
      <c r="M1239" s="1" t="s">
        <v>1489</v>
      </c>
      <c r="N1239" s="1" t="s">
        <v>8033</v>
      </c>
      <c r="O1239" s="1">
        <v>2022</v>
      </c>
      <c r="P1239" s="1">
        <v>94553</v>
      </c>
      <c r="Q1239" s="1" t="s">
        <v>24847</v>
      </c>
      <c r="R1239" s="1"/>
      <c r="S1239" s="1" t="s">
        <v>24387</v>
      </c>
      <c r="T1239" s="1" t="s">
        <v>6826</v>
      </c>
      <c r="U1239" s="1"/>
      <c r="V1239" s="1" t="s">
        <v>8088</v>
      </c>
      <c r="W1239" s="1" t="s">
        <v>6826</v>
      </c>
    </row>
    <row r="1240" spans="1:23" x14ac:dyDescent="0.25">
      <c r="A1240" s="1">
        <v>1007390</v>
      </c>
      <c r="B1240" s="5" t="str">
        <f>VLOOKUP(H1240,'FIPS Basin X-walk'!$A$2:$F$3224,6,FALSE)</f>
        <v>Sacramento Basin</v>
      </c>
      <c r="C1240" s="1" t="s">
        <v>8129</v>
      </c>
      <c r="D1240" s="1"/>
      <c r="E1240" s="1"/>
      <c r="F1240" s="1" t="s">
        <v>8087</v>
      </c>
      <c r="G1240" s="1" t="s">
        <v>8081</v>
      </c>
      <c r="H1240" s="1">
        <v>6013</v>
      </c>
      <c r="I1240" s="1">
        <v>1007390</v>
      </c>
      <c r="J1240" s="1">
        <v>38.025314000000002</v>
      </c>
      <c r="K1240" s="1">
        <v>-122.064181</v>
      </c>
      <c r="L1240" s="1" t="s">
        <v>25857</v>
      </c>
      <c r="M1240" s="1" t="s">
        <v>1489</v>
      </c>
      <c r="N1240" s="1" t="s">
        <v>8033</v>
      </c>
      <c r="O1240" s="1">
        <v>2022</v>
      </c>
      <c r="P1240" s="1">
        <v>94553</v>
      </c>
      <c r="Q1240" s="1" t="s">
        <v>25858</v>
      </c>
      <c r="R1240" s="1"/>
      <c r="S1240" s="1" t="s">
        <v>24367</v>
      </c>
      <c r="T1240" s="1" t="s">
        <v>6828</v>
      </c>
      <c r="U1240" s="1"/>
      <c r="V1240" s="1" t="s">
        <v>7439</v>
      </c>
      <c r="W1240" s="1" t="s">
        <v>6826</v>
      </c>
    </row>
    <row r="1241" spans="1:23" x14ac:dyDescent="0.25">
      <c r="A1241" s="1">
        <v>1004011</v>
      </c>
      <c r="B1241" s="5" t="str">
        <f>VLOOKUP(H1241,'FIPS Basin X-walk'!$A$2:$F$3224,6,FALSE)</f>
        <v>Sacramento Basin</v>
      </c>
      <c r="C1241" s="1" t="s">
        <v>8123</v>
      </c>
      <c r="D1241" s="1"/>
      <c r="E1241" s="1"/>
      <c r="F1241" s="1" t="s">
        <v>8100</v>
      </c>
      <c r="G1241" s="1" t="s">
        <v>8081</v>
      </c>
      <c r="H1241" s="1">
        <v>6013</v>
      </c>
      <c r="I1241" s="1">
        <v>1004011</v>
      </c>
      <c r="J1241" s="1">
        <v>38.006583999999997</v>
      </c>
      <c r="K1241" s="1">
        <v>-121.941018</v>
      </c>
      <c r="L1241" s="1"/>
      <c r="M1241" s="1" t="s">
        <v>1489</v>
      </c>
      <c r="N1241" s="1" t="s">
        <v>8033</v>
      </c>
      <c r="O1241" s="1">
        <v>2022</v>
      </c>
      <c r="P1241" s="1">
        <v>94565</v>
      </c>
      <c r="Q1241" s="1" t="s">
        <v>8124</v>
      </c>
      <c r="R1241" s="1"/>
      <c r="S1241" s="1" t="s">
        <v>24358</v>
      </c>
      <c r="T1241" s="1" t="s">
        <v>6826</v>
      </c>
      <c r="U1241" s="1"/>
      <c r="V1241" s="1" t="s">
        <v>6952</v>
      </c>
      <c r="W1241" s="1" t="s">
        <v>6826</v>
      </c>
    </row>
    <row r="1242" spans="1:23" x14ac:dyDescent="0.25">
      <c r="A1242" s="1">
        <v>1004478</v>
      </c>
      <c r="B1242" s="5" t="str">
        <f>VLOOKUP(H1242,'FIPS Basin X-walk'!$A$2:$F$3224,6,FALSE)</f>
        <v>Sacramento Basin</v>
      </c>
      <c r="C1242" s="1" t="s">
        <v>8118</v>
      </c>
      <c r="D1242" s="1"/>
      <c r="E1242" s="1"/>
      <c r="F1242" s="1" t="s">
        <v>8100</v>
      </c>
      <c r="G1242" s="1" t="s">
        <v>8081</v>
      </c>
      <c r="H1242" s="1">
        <v>6013</v>
      </c>
      <c r="I1242" s="1">
        <v>1004478</v>
      </c>
      <c r="J1242" s="1">
        <v>38.023049999999998</v>
      </c>
      <c r="K1242" s="1">
        <v>-121.85565</v>
      </c>
      <c r="L1242" s="1"/>
      <c r="M1242" s="1" t="s">
        <v>1489</v>
      </c>
      <c r="N1242" s="1" t="s">
        <v>8033</v>
      </c>
      <c r="O1242" s="1">
        <v>2022</v>
      </c>
      <c r="P1242" s="1">
        <v>94565</v>
      </c>
      <c r="Q1242" s="1" t="s">
        <v>25314</v>
      </c>
      <c r="R1242" s="1"/>
      <c r="S1242" s="1" t="s">
        <v>24729</v>
      </c>
      <c r="T1242" s="1" t="s">
        <v>6826</v>
      </c>
      <c r="U1242" s="1"/>
      <c r="V1242" s="1" t="s">
        <v>7025</v>
      </c>
      <c r="W1242" s="1" t="s">
        <v>6826</v>
      </c>
    </row>
    <row r="1243" spans="1:23" x14ac:dyDescent="0.25">
      <c r="A1243" s="1">
        <v>1007805</v>
      </c>
      <c r="B1243" s="5" t="str">
        <f>VLOOKUP(H1243,'FIPS Basin X-walk'!$A$2:$F$3224,6,FALSE)</f>
        <v>Sacramento Basin</v>
      </c>
      <c r="C1243" s="1" t="s">
        <v>8099</v>
      </c>
      <c r="D1243" s="1"/>
      <c r="E1243" s="1"/>
      <c r="F1243" s="1" t="s">
        <v>8100</v>
      </c>
      <c r="G1243" s="1" t="s">
        <v>8081</v>
      </c>
      <c r="H1243" s="1">
        <v>6013</v>
      </c>
      <c r="I1243" s="1">
        <v>1007805</v>
      </c>
      <c r="J1243" s="1">
        <v>38.023128999999997</v>
      </c>
      <c r="K1243" s="1">
        <v>-121.855352</v>
      </c>
      <c r="L1243" s="1"/>
      <c r="M1243" s="1" t="s">
        <v>1489</v>
      </c>
      <c r="N1243" s="1" t="s">
        <v>8033</v>
      </c>
      <c r="O1243" s="1">
        <v>2022</v>
      </c>
      <c r="P1243" s="1">
        <v>94565</v>
      </c>
      <c r="Q1243" s="1" t="s">
        <v>8101</v>
      </c>
      <c r="R1243" s="1"/>
      <c r="S1243" s="1" t="s">
        <v>24367</v>
      </c>
      <c r="T1243" s="1" t="s">
        <v>6826</v>
      </c>
      <c r="U1243" s="1"/>
      <c r="V1243" s="1" t="s">
        <v>8102</v>
      </c>
      <c r="W1243" s="1" t="s">
        <v>6826</v>
      </c>
    </row>
    <row r="1244" spans="1:23" x14ac:dyDescent="0.25">
      <c r="A1244" s="1">
        <v>1003610</v>
      </c>
      <c r="B1244" s="5" t="str">
        <f>VLOOKUP(H1244,'FIPS Basin X-walk'!$A$2:$F$3224,6,FALSE)</f>
        <v>Sacramento Basin</v>
      </c>
      <c r="C1244" s="1" t="s">
        <v>8108</v>
      </c>
      <c r="D1244" s="1"/>
      <c r="E1244" s="1"/>
      <c r="F1244" s="1" t="s">
        <v>8109</v>
      </c>
      <c r="G1244" s="1" t="s">
        <v>8081</v>
      </c>
      <c r="H1244" s="1">
        <v>6013</v>
      </c>
      <c r="I1244" s="1">
        <v>1003610</v>
      </c>
      <c r="J1244" s="1">
        <v>37.938778999999997</v>
      </c>
      <c r="K1244" s="1">
        <v>-122.39645299999999</v>
      </c>
      <c r="L1244" s="1" t="s">
        <v>24387</v>
      </c>
      <c r="M1244" s="1" t="s">
        <v>1489</v>
      </c>
      <c r="N1244" s="1" t="s">
        <v>8033</v>
      </c>
      <c r="O1244" s="1">
        <v>2022</v>
      </c>
      <c r="P1244" s="1">
        <v>94801</v>
      </c>
      <c r="Q1244" s="1" t="s">
        <v>8110</v>
      </c>
      <c r="R1244" s="1"/>
      <c r="S1244" s="1" t="s">
        <v>24369</v>
      </c>
      <c r="T1244" s="1" t="s">
        <v>6828</v>
      </c>
      <c r="U1244" s="1"/>
      <c r="V1244" s="1" t="s">
        <v>8091</v>
      </c>
      <c r="W1244" s="1" t="s">
        <v>6828</v>
      </c>
    </row>
    <row r="1245" spans="1:23" x14ac:dyDescent="0.25">
      <c r="A1245" s="1">
        <v>1012977</v>
      </c>
      <c r="B1245" s="5" t="str">
        <f>VLOOKUP(H1245,'FIPS Basin X-walk'!$A$2:$F$3224,6,FALSE)</f>
        <v>Sacramento Basin</v>
      </c>
      <c r="C1245" s="1" t="s">
        <v>8106</v>
      </c>
      <c r="D1245" s="1"/>
      <c r="E1245" s="1"/>
      <c r="F1245" s="1" t="s">
        <v>1514</v>
      </c>
      <c r="G1245" s="1" t="s">
        <v>8081</v>
      </c>
      <c r="H1245" s="1">
        <v>6013</v>
      </c>
      <c r="I1245" s="1">
        <v>1012977</v>
      </c>
      <c r="J1245" s="1">
        <v>37.918030000000002</v>
      </c>
      <c r="K1245" s="1">
        <v>-122.37299</v>
      </c>
      <c r="L1245" s="1"/>
      <c r="M1245" s="1" t="s">
        <v>1489</v>
      </c>
      <c r="N1245" s="1" t="s">
        <v>8033</v>
      </c>
      <c r="O1245" s="1">
        <v>2022</v>
      </c>
      <c r="P1245" s="1">
        <v>94804</v>
      </c>
      <c r="Q1245" s="1" t="s">
        <v>8107</v>
      </c>
      <c r="R1245" s="1"/>
      <c r="S1245" s="1" t="s">
        <v>24357</v>
      </c>
      <c r="T1245" s="1" t="s">
        <v>6826</v>
      </c>
      <c r="U1245" s="1"/>
      <c r="V1245" s="1" t="s">
        <v>24509</v>
      </c>
      <c r="W1245" s="1" t="s">
        <v>6826</v>
      </c>
    </row>
    <row r="1246" spans="1:23" x14ac:dyDescent="0.25">
      <c r="A1246" s="1">
        <v>1003748</v>
      </c>
      <c r="B1246" s="5" t="str">
        <f>VLOOKUP(H1246,'FIPS Basin X-walk'!$A$2:$F$3224,6,FALSE)</f>
        <v>Sacramento Basin</v>
      </c>
      <c r="C1246" s="1" t="s">
        <v>8083</v>
      </c>
      <c r="D1246" s="1"/>
      <c r="E1246" s="1"/>
      <c r="F1246" s="1" t="s">
        <v>8084</v>
      </c>
      <c r="G1246" s="1" t="s">
        <v>8081</v>
      </c>
      <c r="H1246" s="1">
        <v>6013</v>
      </c>
      <c r="I1246" s="1">
        <v>1003748</v>
      </c>
      <c r="J1246" s="1">
        <v>38.047952000000002</v>
      </c>
      <c r="K1246" s="1">
        <v>-122.256895</v>
      </c>
      <c r="L1246" s="1"/>
      <c r="M1246" s="1" t="s">
        <v>1489</v>
      </c>
      <c r="N1246" s="1" t="s">
        <v>8033</v>
      </c>
      <c r="O1246" s="1">
        <v>2022</v>
      </c>
      <c r="P1246" s="1">
        <v>94572</v>
      </c>
      <c r="Q1246" s="1" t="s">
        <v>8085</v>
      </c>
      <c r="R1246" s="1"/>
      <c r="S1246" s="1" t="s">
        <v>24387</v>
      </c>
      <c r="T1246" s="1" t="s">
        <v>6828</v>
      </c>
      <c r="U1246" s="1"/>
      <c r="V1246" s="1" t="s">
        <v>8086</v>
      </c>
      <c r="W1246" s="1" t="s">
        <v>6826</v>
      </c>
    </row>
    <row r="1247" spans="1:23" x14ac:dyDescent="0.25">
      <c r="A1247" s="1">
        <v>1006395</v>
      </c>
      <c r="B1247" s="5" t="str">
        <f>VLOOKUP(H1247,'FIPS Basin X-walk'!$A$2:$F$3224,6,FALSE)</f>
        <v>Sacramento Basin</v>
      </c>
      <c r="C1247" s="1" t="s">
        <v>8115</v>
      </c>
      <c r="D1247" s="1"/>
      <c r="E1247" s="1"/>
      <c r="F1247" s="1" t="s">
        <v>8084</v>
      </c>
      <c r="G1247" s="1" t="s">
        <v>8081</v>
      </c>
      <c r="H1247" s="1">
        <v>6013</v>
      </c>
      <c r="I1247" s="1">
        <v>1006395</v>
      </c>
      <c r="J1247" s="1">
        <v>38.043599999999998</v>
      </c>
      <c r="K1247" s="1">
        <v>-122.25320000000001</v>
      </c>
      <c r="L1247" s="1" t="s">
        <v>24387</v>
      </c>
      <c r="M1247" s="1" t="s">
        <v>1489</v>
      </c>
      <c r="N1247" s="1" t="s">
        <v>8033</v>
      </c>
      <c r="O1247" s="1">
        <v>2022</v>
      </c>
      <c r="P1247" s="1">
        <v>94572</v>
      </c>
      <c r="Q1247" s="1" t="s">
        <v>8116</v>
      </c>
      <c r="R1247" s="1" t="s">
        <v>24423</v>
      </c>
      <c r="S1247" s="1" t="s">
        <v>24369</v>
      </c>
      <c r="T1247" s="1" t="s">
        <v>6828</v>
      </c>
      <c r="U1247" s="1"/>
      <c r="V1247" s="1" t="s">
        <v>8117</v>
      </c>
      <c r="W1247" s="1" t="s">
        <v>6826</v>
      </c>
    </row>
    <row r="1248" spans="1:23" x14ac:dyDescent="0.25">
      <c r="A1248" s="1">
        <v>1012257</v>
      </c>
      <c r="B1248" s="5" t="str">
        <f>VLOOKUP(H1248,'FIPS Basin X-walk'!$A$2:$F$3224,6,FALSE)</f>
        <v>Sacramento Basin</v>
      </c>
      <c r="C1248" s="1" t="s">
        <v>8089</v>
      </c>
      <c r="D1248" s="1"/>
      <c r="E1248" s="1"/>
      <c r="F1248" s="1" t="s">
        <v>8090</v>
      </c>
      <c r="G1248" s="1" t="s">
        <v>8081</v>
      </c>
      <c r="H1248" s="1">
        <v>6013</v>
      </c>
      <c r="I1248" s="1">
        <v>1012257</v>
      </c>
      <c r="J1248" s="1">
        <v>37.795963</v>
      </c>
      <c r="K1248" s="1">
        <v>-122.022317</v>
      </c>
      <c r="L1248" s="1"/>
      <c r="M1248" s="1" t="s">
        <v>1489</v>
      </c>
      <c r="N1248" s="1" t="s">
        <v>8033</v>
      </c>
      <c r="O1248" s="1">
        <v>2022</v>
      </c>
      <c r="P1248" s="1">
        <v>94583</v>
      </c>
      <c r="Q1248" s="1" t="s">
        <v>470</v>
      </c>
      <c r="R1248" s="1"/>
      <c r="S1248" s="1" t="s">
        <v>24399</v>
      </c>
      <c r="T1248" s="1" t="s">
        <v>6826</v>
      </c>
      <c r="U1248" s="1"/>
      <c r="V1248" s="1" t="s">
        <v>8091</v>
      </c>
      <c r="W1248" s="1" t="s">
        <v>6826</v>
      </c>
    </row>
    <row r="1249" spans="1:23" x14ac:dyDescent="0.25">
      <c r="A1249" s="1">
        <v>1012305</v>
      </c>
      <c r="B1249" s="5" t="str">
        <f>VLOOKUP(H1249,'FIPS Basin X-walk'!$A$2:$F$3224,6,FALSE)</f>
        <v>Sacramento Basin</v>
      </c>
      <c r="C1249" s="1" t="s">
        <v>8089</v>
      </c>
      <c r="D1249" s="1"/>
      <c r="E1249" s="1"/>
      <c r="F1249" s="1" t="s">
        <v>8090</v>
      </c>
      <c r="G1249" s="1" t="s">
        <v>8081</v>
      </c>
      <c r="H1249" s="1">
        <v>6013</v>
      </c>
      <c r="I1249" s="1">
        <v>1012305</v>
      </c>
      <c r="J1249" s="1">
        <v>37.795963</v>
      </c>
      <c r="K1249" s="1">
        <v>-122.022317</v>
      </c>
      <c r="L1249" s="1"/>
      <c r="M1249" s="1" t="s">
        <v>1489</v>
      </c>
      <c r="N1249" s="1" t="s">
        <v>8033</v>
      </c>
      <c r="O1249" s="1">
        <v>2022</v>
      </c>
      <c r="P1249" s="1">
        <v>94583</v>
      </c>
      <c r="Q1249" s="1" t="s">
        <v>471</v>
      </c>
      <c r="R1249" s="1"/>
      <c r="S1249" s="1" t="s">
        <v>24399</v>
      </c>
      <c r="T1249" s="1" t="s">
        <v>6826</v>
      </c>
      <c r="U1249" s="1"/>
      <c r="V1249" s="1" t="s">
        <v>8091</v>
      </c>
      <c r="W1249" s="1" t="s">
        <v>6826</v>
      </c>
    </row>
    <row r="1250" spans="1:23" x14ac:dyDescent="0.25">
      <c r="A1250" s="1">
        <v>1012311</v>
      </c>
      <c r="B1250" s="5" t="str">
        <f>VLOOKUP(H1250,'FIPS Basin X-walk'!$A$2:$F$3224,6,FALSE)</f>
        <v>Sacramento Basin</v>
      </c>
      <c r="C1250" s="1" t="s">
        <v>8089</v>
      </c>
      <c r="D1250" s="1"/>
      <c r="E1250" s="1"/>
      <c r="F1250" s="1" t="s">
        <v>8090</v>
      </c>
      <c r="G1250" s="1" t="s">
        <v>8081</v>
      </c>
      <c r="H1250" s="1">
        <v>6013</v>
      </c>
      <c r="I1250" s="1">
        <v>1012311</v>
      </c>
      <c r="J1250" s="1">
        <v>37.795963</v>
      </c>
      <c r="K1250" s="1">
        <v>-122.022317</v>
      </c>
      <c r="L1250" s="1"/>
      <c r="M1250" s="1" t="s">
        <v>1489</v>
      </c>
      <c r="N1250" s="1" t="s">
        <v>8033</v>
      </c>
      <c r="O1250" s="1">
        <v>2022</v>
      </c>
      <c r="P1250" s="1">
        <v>94583</v>
      </c>
      <c r="Q1250" s="1" t="s">
        <v>1447</v>
      </c>
      <c r="R1250" s="1"/>
      <c r="S1250" s="1" t="s">
        <v>24399</v>
      </c>
      <c r="T1250" s="1" t="s">
        <v>6826</v>
      </c>
      <c r="U1250" s="1"/>
      <c r="V1250" s="1" t="s">
        <v>8091</v>
      </c>
      <c r="W1250" s="1" t="s">
        <v>6826</v>
      </c>
    </row>
    <row r="1251" spans="1:23" x14ac:dyDescent="0.25">
      <c r="A1251" s="1">
        <v>1000990</v>
      </c>
      <c r="B1251" s="5" t="str">
        <f>VLOOKUP(H1251,'FIPS Basin X-walk'!$A$2:$F$3224,6,FALSE)</f>
        <v>Powder River Basin</v>
      </c>
      <c r="C1251" s="1" t="s">
        <v>23375</v>
      </c>
      <c r="D1251" s="1"/>
      <c r="E1251" s="1" t="s">
        <v>6828</v>
      </c>
      <c r="F1251" s="1" t="s">
        <v>23376</v>
      </c>
      <c r="G1251" s="1" t="s">
        <v>1839</v>
      </c>
      <c r="H1251" s="1">
        <v>56009</v>
      </c>
      <c r="I1251" s="1">
        <v>1000990</v>
      </c>
      <c r="J1251" s="1">
        <v>42.837800000000001</v>
      </c>
      <c r="K1251" s="1">
        <v>-105.7769</v>
      </c>
      <c r="L1251" s="1"/>
      <c r="M1251" s="1" t="s">
        <v>1494</v>
      </c>
      <c r="N1251" s="1" t="s">
        <v>8128</v>
      </c>
      <c r="O1251" s="1">
        <v>2022</v>
      </c>
      <c r="P1251" s="1">
        <v>82637</v>
      </c>
      <c r="Q1251" s="1" t="s">
        <v>23377</v>
      </c>
      <c r="R1251" s="1"/>
      <c r="S1251" s="1" t="s">
        <v>24355</v>
      </c>
      <c r="T1251" s="1" t="s">
        <v>6826</v>
      </c>
      <c r="U1251" s="1"/>
      <c r="V1251" s="1" t="s">
        <v>7232</v>
      </c>
      <c r="W1251" s="1" t="s">
        <v>6828</v>
      </c>
    </row>
    <row r="1252" spans="1:23" x14ac:dyDescent="0.25">
      <c r="A1252" s="1">
        <v>1012947</v>
      </c>
      <c r="B1252" s="5" t="str">
        <f>VLOOKUP(H1252,'FIPS Basin X-walk'!$A$2:$F$3224,6,FALSE)</f>
        <v>Powder River Basin</v>
      </c>
      <c r="C1252" s="1" t="s">
        <v>26572</v>
      </c>
      <c r="D1252" s="1"/>
      <c r="E1252" s="1"/>
      <c r="F1252" s="1" t="s">
        <v>9226</v>
      </c>
      <c r="G1252" s="1" t="s">
        <v>1839</v>
      </c>
      <c r="H1252" s="1">
        <v>56009</v>
      </c>
      <c r="I1252" s="1">
        <v>1012947</v>
      </c>
      <c r="J1252" s="1">
        <v>43.457459999999998</v>
      </c>
      <c r="K1252" s="1">
        <v>-105.471</v>
      </c>
      <c r="L1252" s="1"/>
      <c r="M1252" s="1" t="s">
        <v>1507</v>
      </c>
      <c r="N1252" s="1" t="s">
        <v>9093</v>
      </c>
      <c r="O1252" s="1">
        <v>2022</v>
      </c>
      <c r="P1252" s="1">
        <v>80228</v>
      </c>
      <c r="Q1252" s="1" t="s">
        <v>1058</v>
      </c>
      <c r="R1252" s="1"/>
      <c r="S1252" s="1">
        <v>211120</v>
      </c>
      <c r="T1252" s="1" t="s">
        <v>6826</v>
      </c>
      <c r="U1252" s="1"/>
      <c r="V1252" s="1" t="s">
        <v>23689</v>
      </c>
      <c r="W1252" s="1" t="s">
        <v>6826</v>
      </c>
    </row>
    <row r="1253" spans="1:23" x14ac:dyDescent="0.25">
      <c r="A1253" s="1">
        <v>1002133</v>
      </c>
      <c r="B1253" s="5" t="str">
        <f>VLOOKUP(H1253,'FIPS Basin X-walk'!$A$2:$F$3224,6,FALSE)</f>
        <v>Powder River Basin</v>
      </c>
      <c r="C1253" s="1" t="s">
        <v>23373</v>
      </c>
      <c r="D1253" s="1"/>
      <c r="E1253" s="1"/>
      <c r="F1253" s="1" t="s">
        <v>1685</v>
      </c>
      <c r="G1253" s="1" t="s">
        <v>23374</v>
      </c>
      <c r="H1253" s="1">
        <v>56009</v>
      </c>
      <c r="I1253" s="1">
        <v>1002133</v>
      </c>
      <c r="J1253" s="1">
        <v>42.787447999999998</v>
      </c>
      <c r="K1253" s="1">
        <v>-105.613958</v>
      </c>
      <c r="L1253" s="1"/>
      <c r="M1253" s="1" t="s">
        <v>1494</v>
      </c>
      <c r="N1253" s="1" t="s">
        <v>8128</v>
      </c>
      <c r="O1253" s="1">
        <v>2022</v>
      </c>
      <c r="P1253" s="1">
        <v>82633</v>
      </c>
      <c r="Q1253" s="1" t="s">
        <v>24011</v>
      </c>
      <c r="R1253" s="1"/>
      <c r="S1253" s="1" t="s">
        <v>24435</v>
      </c>
      <c r="T1253" s="1" t="s">
        <v>6826</v>
      </c>
      <c r="U1253" s="1"/>
      <c r="V1253" s="1" t="s">
        <v>7090</v>
      </c>
      <c r="W1253" s="1" t="s">
        <v>6826</v>
      </c>
    </row>
    <row r="1254" spans="1:23" x14ac:dyDescent="0.25">
      <c r="A1254" s="1">
        <v>1002377</v>
      </c>
      <c r="B1254" s="5" t="str">
        <f>VLOOKUP(H1254,'FIPS Basin X-walk'!$A$2:$F$3224,6,FALSE)</f>
        <v>Powder River Basin</v>
      </c>
      <c r="C1254" s="1" t="s">
        <v>23379</v>
      </c>
      <c r="D1254" s="1"/>
      <c r="E1254" s="1"/>
      <c r="F1254" s="1" t="s">
        <v>1685</v>
      </c>
      <c r="G1254" s="1" t="s">
        <v>23374</v>
      </c>
      <c r="H1254" s="1">
        <v>56009</v>
      </c>
      <c r="I1254" s="1">
        <v>1002377</v>
      </c>
      <c r="J1254" s="1">
        <v>42.790734999999998</v>
      </c>
      <c r="K1254" s="1">
        <v>-105.356641</v>
      </c>
      <c r="L1254" s="1"/>
      <c r="M1254" s="1" t="s">
        <v>1494</v>
      </c>
      <c r="N1254" s="1" t="s">
        <v>8128</v>
      </c>
      <c r="O1254" s="1">
        <v>2022</v>
      </c>
      <c r="P1254" s="1">
        <v>82633</v>
      </c>
      <c r="Q1254" s="1" t="s">
        <v>33</v>
      </c>
      <c r="R1254" s="1"/>
      <c r="S1254" s="1" t="s">
        <v>24399</v>
      </c>
      <c r="T1254" s="1" t="s">
        <v>6826</v>
      </c>
      <c r="U1254" s="1"/>
      <c r="V1254" s="1" t="s">
        <v>9237</v>
      </c>
      <c r="W1254" s="1" t="s">
        <v>6826</v>
      </c>
    </row>
    <row r="1255" spans="1:23" x14ac:dyDescent="0.25">
      <c r="A1255" s="1">
        <v>1003848</v>
      </c>
      <c r="B1255" s="5" t="str">
        <f>VLOOKUP(H1255,'FIPS Basin X-walk'!$A$2:$F$3224,6,FALSE)</f>
        <v>Powder River Basin</v>
      </c>
      <c r="C1255" s="1" t="s">
        <v>23380</v>
      </c>
      <c r="D1255" s="1"/>
      <c r="E1255" s="1"/>
      <c r="F1255" s="1" t="s">
        <v>1685</v>
      </c>
      <c r="G1255" s="1" t="s">
        <v>23374</v>
      </c>
      <c r="H1255" s="1">
        <v>56009</v>
      </c>
      <c r="I1255" s="1">
        <v>1003848</v>
      </c>
      <c r="J1255" s="1">
        <v>42.788058999999997</v>
      </c>
      <c r="K1255" s="1">
        <v>-105.61395400000001</v>
      </c>
      <c r="L1255" s="1"/>
      <c r="M1255" s="1" t="s">
        <v>1494</v>
      </c>
      <c r="N1255" s="1" t="s">
        <v>8128</v>
      </c>
      <c r="O1255" s="1">
        <v>2022</v>
      </c>
      <c r="P1255" s="1">
        <v>82633</v>
      </c>
      <c r="Q1255" s="1" t="s">
        <v>128</v>
      </c>
      <c r="R1255" s="1"/>
      <c r="S1255" s="1" t="s">
        <v>24836</v>
      </c>
      <c r="T1255" s="1" t="s">
        <v>6826</v>
      </c>
      <c r="U1255" s="1"/>
      <c r="V1255" s="1" t="s">
        <v>23356</v>
      </c>
      <c r="W1255" s="1" t="s">
        <v>6826</v>
      </c>
    </row>
    <row r="1256" spans="1:23" x14ac:dyDescent="0.25">
      <c r="A1256" s="1">
        <v>1010782</v>
      </c>
      <c r="B1256" s="5" t="str">
        <f>VLOOKUP(H1256,'FIPS Basin X-walk'!$A$2:$F$3224,6,FALSE)</f>
        <v>Powder River Basin</v>
      </c>
      <c r="C1256" s="1" t="s">
        <v>23381</v>
      </c>
      <c r="D1256" s="1"/>
      <c r="E1256" s="1"/>
      <c r="F1256" s="1" t="s">
        <v>1685</v>
      </c>
      <c r="G1256" s="1" t="s">
        <v>23374</v>
      </c>
      <c r="H1256" s="1">
        <v>56009</v>
      </c>
      <c r="I1256" s="1">
        <v>1010782</v>
      </c>
      <c r="J1256" s="1">
        <v>42.741729999999997</v>
      </c>
      <c r="K1256" s="1">
        <v>-105.46738999999999</v>
      </c>
      <c r="L1256" s="1"/>
      <c r="M1256" s="1" t="s">
        <v>1494</v>
      </c>
      <c r="N1256" s="1" t="s">
        <v>8128</v>
      </c>
      <c r="O1256" s="1">
        <v>2022</v>
      </c>
      <c r="P1256" s="1">
        <v>82633</v>
      </c>
      <c r="Q1256" s="1" t="s">
        <v>1223</v>
      </c>
      <c r="R1256" s="1"/>
      <c r="S1256" s="1" t="s">
        <v>24489</v>
      </c>
      <c r="T1256" s="1" t="s">
        <v>6826</v>
      </c>
      <c r="U1256" s="1"/>
      <c r="V1256" s="1" t="s">
        <v>17617</v>
      </c>
      <c r="W1256" s="1" t="s">
        <v>6826</v>
      </c>
    </row>
    <row r="1257" spans="1:23" x14ac:dyDescent="0.25">
      <c r="A1257" s="1">
        <v>1013887</v>
      </c>
      <c r="B1257" s="5" t="str">
        <f>VLOOKUP(H1257,'FIPS Basin X-walk'!$A$2:$F$3224,6,FALSE)</f>
        <v>Powder River Basin</v>
      </c>
      <c r="C1257" s="1" t="s">
        <v>23378</v>
      </c>
      <c r="D1257" s="1"/>
      <c r="E1257" s="1"/>
      <c r="F1257" s="1" t="s">
        <v>1685</v>
      </c>
      <c r="G1257" s="1" t="s">
        <v>23374</v>
      </c>
      <c r="H1257" s="1">
        <v>56009</v>
      </c>
      <c r="I1257" s="1">
        <v>1013887</v>
      </c>
      <c r="J1257" s="1">
        <v>42.793571999999998</v>
      </c>
      <c r="K1257" s="1">
        <v>-105.490897</v>
      </c>
      <c r="L1257" s="1"/>
      <c r="M1257" s="1" t="s">
        <v>1494</v>
      </c>
      <c r="N1257" s="1" t="s">
        <v>8128</v>
      </c>
      <c r="O1257" s="1">
        <v>2022</v>
      </c>
      <c r="P1257" s="1">
        <v>82633</v>
      </c>
      <c r="Q1257" s="1" t="s">
        <v>293</v>
      </c>
      <c r="R1257" s="1"/>
      <c r="S1257" s="1" t="s">
        <v>24836</v>
      </c>
      <c r="T1257" s="1" t="s">
        <v>6826</v>
      </c>
      <c r="U1257" s="1"/>
      <c r="V1257" s="1" t="s">
        <v>23356</v>
      </c>
      <c r="W1257" s="1" t="s">
        <v>6826</v>
      </c>
    </row>
    <row r="1258" spans="1:23" x14ac:dyDescent="0.25">
      <c r="A1258" s="1">
        <v>1005318</v>
      </c>
      <c r="B1258" s="5" t="str">
        <f>VLOOKUP(H1258,'FIPS Basin X-walk'!$A$2:$F$3224,6,FALSE)</f>
        <v>Arkoma Basin</v>
      </c>
      <c r="C1258" s="1" t="s">
        <v>7802</v>
      </c>
      <c r="D1258" s="1"/>
      <c r="E1258" s="1"/>
      <c r="F1258" s="1" t="s">
        <v>7803</v>
      </c>
      <c r="G1258" s="1" t="s">
        <v>7772</v>
      </c>
      <c r="H1258" s="1">
        <v>5029</v>
      </c>
      <c r="I1258" s="1">
        <v>1005318</v>
      </c>
      <c r="J1258" s="1">
        <v>35.3309</v>
      </c>
      <c r="K1258" s="1">
        <v>-92.762550000000005</v>
      </c>
      <c r="L1258" s="1"/>
      <c r="M1258" s="1" t="s">
        <v>1520</v>
      </c>
      <c r="N1258" s="1" t="s">
        <v>7740</v>
      </c>
      <c r="O1258" s="1">
        <v>2022</v>
      </c>
      <c r="P1258" s="1">
        <v>72032</v>
      </c>
      <c r="Q1258" s="1" t="s">
        <v>7804</v>
      </c>
      <c r="R1258" s="1"/>
      <c r="S1258" s="1" t="s">
        <v>24358</v>
      </c>
      <c r="T1258" s="1" t="s">
        <v>6826</v>
      </c>
      <c r="U1258" s="1"/>
      <c r="V1258" s="1" t="s">
        <v>25495</v>
      </c>
      <c r="W1258" s="1" t="s">
        <v>6826</v>
      </c>
    </row>
    <row r="1259" spans="1:23" x14ac:dyDescent="0.25">
      <c r="A1259" s="1">
        <v>1002098</v>
      </c>
      <c r="B1259" s="5" t="str">
        <f>VLOOKUP(H1259,'FIPS Basin X-walk'!$A$2:$F$3224,6,FALSE)</f>
        <v>Arkoma Basin</v>
      </c>
      <c r="C1259" s="1" t="s">
        <v>7770</v>
      </c>
      <c r="D1259" s="1"/>
      <c r="E1259" s="1"/>
      <c r="F1259" s="1" t="s">
        <v>7771</v>
      </c>
      <c r="G1259" s="1" t="s">
        <v>7772</v>
      </c>
      <c r="H1259" s="1">
        <v>5029</v>
      </c>
      <c r="I1259" s="1">
        <v>1002098</v>
      </c>
      <c r="J1259" s="1">
        <v>35.097355</v>
      </c>
      <c r="K1259" s="1">
        <v>-92.73854</v>
      </c>
      <c r="L1259" s="1"/>
      <c r="M1259" s="1" t="s">
        <v>1520</v>
      </c>
      <c r="N1259" s="1" t="s">
        <v>7740</v>
      </c>
      <c r="O1259" s="1">
        <v>2022</v>
      </c>
      <c r="P1259" s="1">
        <v>72110</v>
      </c>
      <c r="Q1259" s="1" t="s">
        <v>7773</v>
      </c>
      <c r="R1259" s="1"/>
      <c r="S1259" s="1" t="s">
        <v>24385</v>
      </c>
      <c r="T1259" s="1" t="s">
        <v>6826</v>
      </c>
      <c r="U1259" s="1"/>
      <c r="V1259" s="1" t="s">
        <v>7774</v>
      </c>
      <c r="W1259" s="1" t="s">
        <v>6826</v>
      </c>
    </row>
    <row r="1260" spans="1:23" x14ac:dyDescent="0.25">
      <c r="A1260" s="1">
        <v>1011631</v>
      </c>
      <c r="B1260" s="5" t="str">
        <f>VLOOKUP(H1260,'FIPS Basin X-walk'!$A$2:$F$3224,6,FALSE)</f>
        <v>Arkoma Basin</v>
      </c>
      <c r="C1260" s="1" t="s">
        <v>7775</v>
      </c>
      <c r="D1260" s="1"/>
      <c r="E1260" s="1"/>
      <c r="F1260" s="1" t="s">
        <v>7776</v>
      </c>
      <c r="G1260" s="1" t="s">
        <v>7772</v>
      </c>
      <c r="H1260" s="1">
        <v>5029</v>
      </c>
      <c r="I1260" s="1">
        <v>1011631</v>
      </c>
      <c r="J1260" s="1">
        <v>35.129663999999998</v>
      </c>
      <c r="K1260" s="1">
        <v>-92.701614000000006</v>
      </c>
      <c r="L1260" s="1"/>
      <c r="M1260" s="1" t="s">
        <v>1520</v>
      </c>
      <c r="N1260" s="1" t="s">
        <v>7740</v>
      </c>
      <c r="O1260" s="1">
        <v>2022</v>
      </c>
      <c r="P1260" s="1">
        <v>72110</v>
      </c>
      <c r="Q1260" s="1" t="s">
        <v>7777</v>
      </c>
      <c r="R1260" s="1"/>
      <c r="S1260" s="1" t="s">
        <v>24358</v>
      </c>
      <c r="T1260" s="1" t="s">
        <v>6826</v>
      </c>
      <c r="U1260" s="1"/>
      <c r="V1260" s="1" t="s">
        <v>26378</v>
      </c>
      <c r="W1260" s="1" t="s">
        <v>6826</v>
      </c>
    </row>
    <row r="1261" spans="1:23" x14ac:dyDescent="0.25">
      <c r="A1261" s="1">
        <v>1000261</v>
      </c>
      <c r="B1261" s="5" t="str">
        <f>VLOOKUP(H1261,'FIPS Basin X-walk'!$A$2:$F$3224,6,FALSE)</f>
        <v>Michigan Basin</v>
      </c>
      <c r="C1261" s="1" t="s">
        <v>10882</v>
      </c>
      <c r="D1261" s="1"/>
      <c r="E1261" s="1"/>
      <c r="F1261" s="1" t="s">
        <v>10883</v>
      </c>
      <c r="G1261" s="1" t="s">
        <v>1687</v>
      </c>
      <c r="H1261" s="1">
        <v>17031</v>
      </c>
      <c r="I1261" s="1">
        <v>1000261</v>
      </c>
      <c r="J1261" s="1">
        <v>41.777500000000003</v>
      </c>
      <c r="K1261" s="1">
        <v>-87.823300000000003</v>
      </c>
      <c r="L1261" s="1"/>
      <c r="M1261" s="1" t="s">
        <v>1488</v>
      </c>
      <c r="N1261" s="1" t="s">
        <v>10805</v>
      </c>
      <c r="O1261" s="1">
        <v>2022</v>
      </c>
      <c r="P1261" s="1">
        <v>60501</v>
      </c>
      <c r="Q1261" s="1" t="s">
        <v>10884</v>
      </c>
      <c r="R1261" s="1"/>
      <c r="S1261" s="1" t="s">
        <v>24454</v>
      </c>
      <c r="T1261" s="1" t="s">
        <v>6826</v>
      </c>
      <c r="U1261" s="1"/>
      <c r="V1261" s="1" t="s">
        <v>10885</v>
      </c>
      <c r="W1261" s="1" t="s">
        <v>6828</v>
      </c>
    </row>
    <row r="1262" spans="1:23" x14ac:dyDescent="0.25">
      <c r="A1262" s="1">
        <v>1009615</v>
      </c>
      <c r="B1262" s="5" t="str">
        <f>VLOOKUP(H1262,'FIPS Basin X-walk'!$A$2:$F$3224,6,FALSE)</f>
        <v>Michigan Basin</v>
      </c>
      <c r="C1262" s="1" t="s">
        <v>10913</v>
      </c>
      <c r="D1262" s="1"/>
      <c r="E1262" s="1"/>
      <c r="F1262" s="1" t="s">
        <v>10846</v>
      </c>
      <c r="G1262" s="1" t="s">
        <v>1687</v>
      </c>
      <c r="H1262" s="1">
        <v>17031</v>
      </c>
      <c r="I1262" s="1">
        <v>1009615</v>
      </c>
      <c r="J1262" s="1">
        <v>42.002310000000001</v>
      </c>
      <c r="K1262" s="1">
        <v>-87.67662</v>
      </c>
      <c r="L1262" s="1"/>
      <c r="M1262" s="1" t="s">
        <v>1488</v>
      </c>
      <c r="N1262" s="1" t="s">
        <v>10805</v>
      </c>
      <c r="O1262" s="1">
        <v>2022</v>
      </c>
      <c r="P1262" s="1">
        <v>60626</v>
      </c>
      <c r="Q1262" s="1" t="s">
        <v>10914</v>
      </c>
      <c r="R1262" s="1"/>
      <c r="S1262" s="1">
        <v>335313</v>
      </c>
      <c r="T1262" s="1" t="s">
        <v>6826</v>
      </c>
      <c r="U1262" s="1"/>
      <c r="V1262" s="1" t="s">
        <v>10915</v>
      </c>
      <c r="W1262" s="1" t="s">
        <v>6826</v>
      </c>
    </row>
    <row r="1263" spans="1:23" x14ac:dyDescent="0.25">
      <c r="A1263" s="1">
        <v>1000817</v>
      </c>
      <c r="B1263" s="5" t="str">
        <f>VLOOKUP(H1263,'FIPS Basin X-walk'!$A$2:$F$3224,6,FALSE)</f>
        <v>Michigan Basin</v>
      </c>
      <c r="C1263" s="1" t="s">
        <v>10916</v>
      </c>
      <c r="D1263" s="1"/>
      <c r="E1263" s="1"/>
      <c r="F1263" s="1" t="s">
        <v>10917</v>
      </c>
      <c r="G1263" s="1" t="s">
        <v>1687</v>
      </c>
      <c r="H1263" s="1">
        <v>17031</v>
      </c>
      <c r="I1263" s="1">
        <v>1000817</v>
      </c>
      <c r="J1263" s="1">
        <v>41.999699999999997</v>
      </c>
      <c r="K1263" s="1">
        <v>-88.244500000000002</v>
      </c>
      <c r="L1263" s="1"/>
      <c r="M1263" s="1" t="s">
        <v>1488</v>
      </c>
      <c r="N1263" s="1" t="s">
        <v>10805</v>
      </c>
      <c r="O1263" s="1">
        <v>2022</v>
      </c>
      <c r="P1263" s="1">
        <v>60120</v>
      </c>
      <c r="Q1263" s="1" t="s">
        <v>24599</v>
      </c>
      <c r="R1263" s="1"/>
      <c r="S1263" s="1" t="s">
        <v>24355</v>
      </c>
      <c r="T1263" s="1" t="s">
        <v>6826</v>
      </c>
      <c r="U1263" s="1"/>
      <c r="V1263" s="1" t="s">
        <v>10918</v>
      </c>
      <c r="W1263" s="1" t="s">
        <v>6828</v>
      </c>
    </row>
    <row r="1264" spans="1:23" x14ac:dyDescent="0.25">
      <c r="A1264" s="1">
        <v>1000149</v>
      </c>
      <c r="B1264" s="5" t="str">
        <f>VLOOKUP(H1264,'FIPS Basin X-walk'!$A$2:$F$3224,6,FALSE)</f>
        <v>Sioux Uplift</v>
      </c>
      <c r="C1264" s="1" t="s">
        <v>14833</v>
      </c>
      <c r="D1264" s="1"/>
      <c r="E1264" s="1" t="s">
        <v>6828</v>
      </c>
      <c r="F1264" s="1" t="s">
        <v>14834</v>
      </c>
      <c r="G1264" s="1" t="s">
        <v>1687</v>
      </c>
      <c r="H1264" s="1">
        <v>27031</v>
      </c>
      <c r="I1264" s="1">
        <v>1000149</v>
      </c>
      <c r="J1264" s="1">
        <v>47.531399999999998</v>
      </c>
      <c r="K1264" s="1">
        <v>-90.911100000000005</v>
      </c>
      <c r="L1264" s="1"/>
      <c r="M1264" s="1" t="s">
        <v>1559</v>
      </c>
      <c r="N1264" s="1" t="s">
        <v>14790</v>
      </c>
      <c r="O1264" s="1">
        <v>2022</v>
      </c>
      <c r="P1264" s="1">
        <v>55613</v>
      </c>
      <c r="Q1264" s="1" t="s">
        <v>14835</v>
      </c>
      <c r="R1264" s="1"/>
      <c r="S1264" s="1" t="s">
        <v>24355</v>
      </c>
      <c r="T1264" s="1" t="s">
        <v>6826</v>
      </c>
      <c r="U1264" s="1"/>
      <c r="V1264" s="1" t="s">
        <v>14836</v>
      </c>
      <c r="W1264" s="1" t="s">
        <v>6828</v>
      </c>
    </row>
    <row r="1265" spans="1:23" x14ac:dyDescent="0.25">
      <c r="A1265" s="1">
        <v>1008012</v>
      </c>
      <c r="B1265" s="5" t="str">
        <f>VLOOKUP(H1265,'FIPS Basin X-walk'!$A$2:$F$3224,6,FALSE)</f>
        <v>Michigan Basin</v>
      </c>
      <c r="C1265" s="1"/>
      <c r="D1265" s="1"/>
      <c r="E1265" s="1"/>
      <c r="F1265" s="1" t="s">
        <v>10908</v>
      </c>
      <c r="G1265" s="1" t="s">
        <v>10847</v>
      </c>
      <c r="H1265" s="1">
        <v>17031</v>
      </c>
      <c r="I1265" s="1">
        <v>1008012</v>
      </c>
      <c r="J1265" s="1">
        <v>41.644599999999997</v>
      </c>
      <c r="K1265" s="1">
        <v>-87.574766999999994</v>
      </c>
      <c r="L1265" s="1"/>
      <c r="M1265" s="1" t="s">
        <v>1488</v>
      </c>
      <c r="N1265" s="1" t="s">
        <v>10805</v>
      </c>
      <c r="O1265" s="1">
        <v>2022</v>
      </c>
      <c r="P1265" s="1">
        <v>60409</v>
      </c>
      <c r="Q1265" s="1" t="s">
        <v>10909</v>
      </c>
      <c r="R1265" s="1"/>
      <c r="S1265" s="1" t="s">
        <v>24358</v>
      </c>
      <c r="T1265" s="1" t="s">
        <v>6826</v>
      </c>
      <c r="U1265" s="1"/>
      <c r="V1265" s="1" t="s">
        <v>6878</v>
      </c>
      <c r="W1265" s="1" t="s">
        <v>6828</v>
      </c>
    </row>
    <row r="1266" spans="1:23" x14ac:dyDescent="0.25">
      <c r="A1266" s="1">
        <v>1001336</v>
      </c>
      <c r="B1266" s="5" t="str">
        <f>VLOOKUP(H1266,'FIPS Basin X-walk'!$A$2:$F$3224,6,FALSE)</f>
        <v>Michigan Basin</v>
      </c>
      <c r="C1266" s="1" t="s">
        <v>10898</v>
      </c>
      <c r="D1266" s="1"/>
      <c r="E1266" s="1"/>
      <c r="F1266" s="1" t="s">
        <v>10850</v>
      </c>
      <c r="G1266" s="1" t="s">
        <v>10847</v>
      </c>
      <c r="H1266" s="1">
        <v>17031</v>
      </c>
      <c r="I1266" s="1">
        <v>1001336</v>
      </c>
      <c r="J1266" s="1">
        <v>41.810960999999999</v>
      </c>
      <c r="K1266" s="1">
        <v>-87.657292999999996</v>
      </c>
      <c r="L1266" s="1"/>
      <c r="M1266" s="1" t="s">
        <v>1488</v>
      </c>
      <c r="N1266" s="1" t="s">
        <v>10805</v>
      </c>
      <c r="O1266" s="1">
        <v>2022</v>
      </c>
      <c r="P1266" s="1">
        <v>60609</v>
      </c>
      <c r="Q1266" s="1" t="s">
        <v>10899</v>
      </c>
      <c r="R1266" s="1"/>
      <c r="S1266" s="1" t="s">
        <v>24367</v>
      </c>
      <c r="T1266" s="1" t="s">
        <v>6826</v>
      </c>
      <c r="U1266" s="1"/>
      <c r="V1266" s="1" t="s">
        <v>10900</v>
      </c>
      <c r="W1266" s="1" t="s">
        <v>6826</v>
      </c>
    </row>
    <row r="1267" spans="1:23" x14ac:dyDescent="0.25">
      <c r="A1267" s="1">
        <v>1001966</v>
      </c>
      <c r="B1267" s="5" t="str">
        <f>VLOOKUP(H1267,'FIPS Basin X-walk'!$A$2:$F$3224,6,FALSE)</f>
        <v>Michigan Basin</v>
      </c>
      <c r="C1267" s="1" t="s">
        <v>10893</v>
      </c>
      <c r="D1267" s="1"/>
      <c r="E1267" s="1"/>
      <c r="F1267" s="1" t="s">
        <v>10850</v>
      </c>
      <c r="G1267" s="1" t="s">
        <v>10847</v>
      </c>
      <c r="H1267" s="1">
        <v>17031</v>
      </c>
      <c r="I1267" s="1">
        <v>1001966</v>
      </c>
      <c r="J1267" s="1">
        <v>41.884480000000003</v>
      </c>
      <c r="K1267" s="1">
        <v>-87.62312</v>
      </c>
      <c r="L1267" s="1"/>
      <c r="M1267" s="1" t="s">
        <v>1488</v>
      </c>
      <c r="N1267" s="1" t="s">
        <v>10805</v>
      </c>
      <c r="O1267" s="1">
        <v>2022</v>
      </c>
      <c r="P1267" s="1">
        <v>60601</v>
      </c>
      <c r="Q1267" s="1" t="s">
        <v>1325</v>
      </c>
      <c r="R1267" s="1"/>
      <c r="S1267" s="1" t="s">
        <v>24359</v>
      </c>
      <c r="T1267" s="1" t="s">
        <v>6826</v>
      </c>
      <c r="U1267" s="1"/>
      <c r="V1267" s="1" t="s">
        <v>10828</v>
      </c>
      <c r="W1267" s="1" t="s">
        <v>6826</v>
      </c>
    </row>
    <row r="1268" spans="1:23" x14ac:dyDescent="0.25">
      <c r="A1268" s="1">
        <v>1004427</v>
      </c>
      <c r="B1268" s="5" t="str">
        <f>VLOOKUP(H1268,'FIPS Basin X-walk'!$A$2:$F$3224,6,FALSE)</f>
        <v>Michigan Basin</v>
      </c>
      <c r="C1268" s="1" t="s">
        <v>10856</v>
      </c>
      <c r="D1268" s="1"/>
      <c r="E1268" s="1"/>
      <c r="F1268" s="1" t="s">
        <v>10850</v>
      </c>
      <c r="G1268" s="1" t="s">
        <v>10847</v>
      </c>
      <c r="H1268" s="1">
        <v>17031</v>
      </c>
      <c r="I1268" s="1">
        <v>1004427</v>
      </c>
      <c r="J1268" s="1">
        <v>41.687370999999999</v>
      </c>
      <c r="K1268" s="1">
        <v>-87.554861000000002</v>
      </c>
      <c r="L1268" s="1"/>
      <c r="M1268" s="1" t="s">
        <v>1488</v>
      </c>
      <c r="N1268" s="1" t="s">
        <v>10805</v>
      </c>
      <c r="O1268" s="1">
        <v>2022</v>
      </c>
      <c r="P1268" s="1">
        <v>60617</v>
      </c>
      <c r="Q1268" s="1" t="s">
        <v>25307</v>
      </c>
      <c r="R1268" s="1"/>
      <c r="S1268" s="1" t="s">
        <v>24799</v>
      </c>
      <c r="T1268" s="1" t="s">
        <v>6826</v>
      </c>
      <c r="U1268" s="1"/>
      <c r="V1268" s="1" t="s">
        <v>25308</v>
      </c>
      <c r="W1268" s="1" t="s">
        <v>6826</v>
      </c>
    </row>
    <row r="1269" spans="1:23" x14ac:dyDescent="0.25">
      <c r="A1269" s="1">
        <v>1004522</v>
      </c>
      <c r="B1269" s="5" t="str">
        <f>VLOOKUP(H1269,'FIPS Basin X-walk'!$A$2:$F$3224,6,FALSE)</f>
        <v>Michigan Basin</v>
      </c>
      <c r="C1269" s="1" t="s">
        <v>10891</v>
      </c>
      <c r="D1269" s="1"/>
      <c r="E1269" s="1"/>
      <c r="F1269" s="1" t="s">
        <v>10850</v>
      </c>
      <c r="G1269" s="1" t="s">
        <v>10847</v>
      </c>
      <c r="H1269" s="1">
        <v>17031</v>
      </c>
      <c r="I1269" s="1">
        <v>1004522</v>
      </c>
      <c r="J1269" s="1">
        <v>41.895256000000003</v>
      </c>
      <c r="K1269" s="1">
        <v>-87.6173</v>
      </c>
      <c r="L1269" s="1"/>
      <c r="M1269" s="1" t="s">
        <v>1488</v>
      </c>
      <c r="N1269" s="1" t="s">
        <v>10805</v>
      </c>
      <c r="O1269" s="1">
        <v>2022</v>
      </c>
      <c r="P1269" s="1">
        <v>60611</v>
      </c>
      <c r="Q1269" s="1" t="s">
        <v>10892</v>
      </c>
      <c r="R1269" s="1"/>
      <c r="S1269" s="1" t="s">
        <v>24379</v>
      </c>
      <c r="T1269" s="1" t="s">
        <v>6826</v>
      </c>
      <c r="U1269" s="1"/>
      <c r="V1269" s="1" t="s">
        <v>10855</v>
      </c>
      <c r="W1269" s="1" t="s">
        <v>6826</v>
      </c>
    </row>
    <row r="1270" spans="1:23" x14ac:dyDescent="0.25">
      <c r="A1270" s="1">
        <v>1004756</v>
      </c>
      <c r="B1270" s="5" t="str">
        <f>VLOOKUP(H1270,'FIPS Basin X-walk'!$A$2:$F$3224,6,FALSE)</f>
        <v>Michigan Basin</v>
      </c>
      <c r="C1270" s="1" t="s">
        <v>10886</v>
      </c>
      <c r="D1270" s="1"/>
      <c r="E1270" s="1"/>
      <c r="F1270" s="1" t="s">
        <v>10850</v>
      </c>
      <c r="G1270" s="1" t="s">
        <v>10847</v>
      </c>
      <c r="H1270" s="1">
        <v>17031</v>
      </c>
      <c r="I1270" s="1">
        <v>1004756</v>
      </c>
      <c r="J1270" s="1">
        <v>41.871600000000001</v>
      </c>
      <c r="K1270" s="1">
        <v>-87.64152</v>
      </c>
      <c r="L1270" s="1" t="s">
        <v>24371</v>
      </c>
      <c r="M1270" s="1" t="s">
        <v>1488</v>
      </c>
      <c r="N1270" s="1" t="s">
        <v>10805</v>
      </c>
      <c r="O1270" s="1">
        <v>2022</v>
      </c>
      <c r="P1270" s="1">
        <v>60607</v>
      </c>
      <c r="Q1270" s="1" t="s">
        <v>10887</v>
      </c>
      <c r="R1270" s="1"/>
      <c r="S1270" s="1" t="s">
        <v>24379</v>
      </c>
      <c r="T1270" s="1" t="s">
        <v>6828</v>
      </c>
      <c r="U1270" s="1"/>
      <c r="V1270" s="1" t="s">
        <v>10825</v>
      </c>
      <c r="W1270" s="1" t="s">
        <v>6826</v>
      </c>
    </row>
    <row r="1271" spans="1:23" x14ac:dyDescent="0.25">
      <c r="A1271" s="1">
        <v>1005574</v>
      </c>
      <c r="B1271" s="5" t="str">
        <f>VLOOKUP(H1271,'FIPS Basin X-walk'!$A$2:$F$3224,6,FALSE)</f>
        <v>Michigan Basin</v>
      </c>
      <c r="C1271" s="1" t="s">
        <v>10905</v>
      </c>
      <c r="D1271" s="1"/>
      <c r="E1271" s="1"/>
      <c r="F1271" s="1" t="s">
        <v>10846</v>
      </c>
      <c r="G1271" s="1" t="s">
        <v>10847</v>
      </c>
      <c r="H1271" s="1">
        <v>17031</v>
      </c>
      <c r="I1271" s="1">
        <v>1005574</v>
      </c>
      <c r="J1271" s="1">
        <v>41.894551</v>
      </c>
      <c r="K1271" s="1">
        <v>-87.620919999999998</v>
      </c>
      <c r="L1271" s="1"/>
      <c r="M1271" s="1" t="s">
        <v>1488</v>
      </c>
      <c r="N1271" s="1" t="s">
        <v>10805</v>
      </c>
      <c r="O1271" s="1">
        <v>2022</v>
      </c>
      <c r="P1271" s="1">
        <v>60611</v>
      </c>
      <c r="Q1271" s="1" t="s">
        <v>10906</v>
      </c>
      <c r="R1271" s="1"/>
      <c r="S1271" s="1" t="s">
        <v>24371</v>
      </c>
      <c r="T1271" s="1" t="s">
        <v>6828</v>
      </c>
      <c r="U1271" s="1"/>
      <c r="V1271" s="1" t="s">
        <v>10907</v>
      </c>
      <c r="W1271" s="1" t="s">
        <v>6826</v>
      </c>
    </row>
    <row r="1272" spans="1:23" x14ac:dyDescent="0.25">
      <c r="A1272" s="1">
        <v>1005841</v>
      </c>
      <c r="B1272" s="5" t="str">
        <f>VLOOKUP(H1272,'FIPS Basin X-walk'!$A$2:$F$3224,6,FALSE)</f>
        <v>Michigan Basin</v>
      </c>
      <c r="C1272" s="1" t="s">
        <v>25615</v>
      </c>
      <c r="D1272" s="1"/>
      <c r="E1272" s="1"/>
      <c r="F1272" s="1" t="s">
        <v>10850</v>
      </c>
      <c r="G1272" s="1" t="s">
        <v>10847</v>
      </c>
      <c r="H1272" s="1">
        <v>17031</v>
      </c>
      <c r="I1272" s="1">
        <v>1005841</v>
      </c>
      <c r="J1272" s="1">
        <v>41.979194999999997</v>
      </c>
      <c r="K1272" s="1">
        <v>-87.898380000000003</v>
      </c>
      <c r="L1272" s="1"/>
      <c r="M1272" s="1" t="s">
        <v>1488</v>
      </c>
      <c r="N1272" s="1" t="s">
        <v>10805</v>
      </c>
      <c r="O1272" s="1">
        <v>2022</v>
      </c>
      <c r="P1272" s="1">
        <v>60666</v>
      </c>
      <c r="Q1272" s="1" t="s">
        <v>25616</v>
      </c>
      <c r="R1272" s="1"/>
      <c r="S1272" s="1" t="s">
        <v>24819</v>
      </c>
      <c r="T1272" s="1" t="s">
        <v>6826</v>
      </c>
      <c r="U1272" s="1"/>
      <c r="V1272" s="1" t="s">
        <v>10851</v>
      </c>
      <c r="W1272" s="1" t="s">
        <v>6826</v>
      </c>
    </row>
    <row r="1273" spans="1:23" x14ac:dyDescent="0.25">
      <c r="A1273" s="1">
        <v>1005868</v>
      </c>
      <c r="B1273" s="5" t="str">
        <f>VLOOKUP(H1273,'FIPS Basin X-walk'!$A$2:$F$3224,6,FALSE)</f>
        <v>Michigan Basin</v>
      </c>
      <c r="C1273" s="1" t="s">
        <v>10910</v>
      </c>
      <c r="D1273" s="1"/>
      <c r="E1273" s="1"/>
      <c r="F1273" s="1" t="s">
        <v>10850</v>
      </c>
      <c r="G1273" s="1" t="s">
        <v>10847</v>
      </c>
      <c r="H1273" s="1">
        <v>17031</v>
      </c>
      <c r="I1273" s="1">
        <v>1005868</v>
      </c>
      <c r="J1273" s="1">
        <v>41.784605999999997</v>
      </c>
      <c r="K1273" s="1">
        <v>-87.590154999999996</v>
      </c>
      <c r="L1273" s="1"/>
      <c r="M1273" s="1" t="s">
        <v>1488</v>
      </c>
      <c r="N1273" s="1" t="s">
        <v>10805</v>
      </c>
      <c r="O1273" s="1">
        <v>2022</v>
      </c>
      <c r="P1273" s="1">
        <v>60637</v>
      </c>
      <c r="Q1273" s="1" t="s">
        <v>10911</v>
      </c>
      <c r="R1273" s="1" t="s">
        <v>24371</v>
      </c>
      <c r="S1273" s="1" t="s">
        <v>24379</v>
      </c>
      <c r="T1273" s="1" t="s">
        <v>6826</v>
      </c>
      <c r="U1273" s="1"/>
      <c r="V1273" s="1" t="s">
        <v>10912</v>
      </c>
      <c r="W1273" s="1" t="s">
        <v>6826</v>
      </c>
    </row>
    <row r="1274" spans="1:23" x14ac:dyDescent="0.25">
      <c r="A1274" s="1">
        <v>1006752</v>
      </c>
      <c r="B1274" s="5" t="str">
        <f>VLOOKUP(H1274,'FIPS Basin X-walk'!$A$2:$F$3224,6,FALSE)</f>
        <v>Michigan Basin</v>
      </c>
      <c r="C1274" s="1" t="s">
        <v>10845</v>
      </c>
      <c r="D1274" s="1"/>
      <c r="E1274" s="1"/>
      <c r="F1274" s="1" t="s">
        <v>10846</v>
      </c>
      <c r="G1274" s="1" t="s">
        <v>10847</v>
      </c>
      <c r="H1274" s="1">
        <v>17031</v>
      </c>
      <c r="I1274" s="1">
        <v>1006752</v>
      </c>
      <c r="J1274" s="1">
        <v>41.663722</v>
      </c>
      <c r="K1274" s="1">
        <v>-87.561408999999998</v>
      </c>
      <c r="L1274" s="1"/>
      <c r="M1274" s="1" t="s">
        <v>1488</v>
      </c>
      <c r="N1274" s="1" t="s">
        <v>10805</v>
      </c>
      <c r="O1274" s="1">
        <v>2022</v>
      </c>
      <c r="P1274" s="1">
        <v>60633</v>
      </c>
      <c r="Q1274" s="1" t="s">
        <v>10848</v>
      </c>
      <c r="R1274" s="1"/>
      <c r="S1274" s="1" t="s">
        <v>24419</v>
      </c>
      <c r="T1274" s="1" t="s">
        <v>6826</v>
      </c>
      <c r="U1274" s="1"/>
      <c r="V1274" s="1" t="s">
        <v>10849</v>
      </c>
      <c r="W1274" s="1" t="s">
        <v>6826</v>
      </c>
    </row>
    <row r="1275" spans="1:23" x14ac:dyDescent="0.25">
      <c r="A1275" s="1">
        <v>1008735</v>
      </c>
      <c r="B1275" s="5" t="str">
        <f>VLOOKUP(H1275,'FIPS Basin X-walk'!$A$2:$F$3224,6,FALSE)</f>
        <v>Michigan Basin</v>
      </c>
      <c r="C1275" s="1" t="s">
        <v>10860</v>
      </c>
      <c r="D1275" s="1"/>
      <c r="E1275" s="1"/>
      <c r="F1275" s="1" t="s">
        <v>10850</v>
      </c>
      <c r="G1275" s="1" t="s">
        <v>10847</v>
      </c>
      <c r="H1275" s="1">
        <v>17031</v>
      </c>
      <c r="I1275" s="1">
        <v>1008735</v>
      </c>
      <c r="J1275" s="1">
        <v>41.726793999999998</v>
      </c>
      <c r="K1275" s="1">
        <v>-87.590058999999997</v>
      </c>
      <c r="L1275" s="1"/>
      <c r="M1275" s="1" t="s">
        <v>1488</v>
      </c>
      <c r="N1275" s="1" t="s">
        <v>10805</v>
      </c>
      <c r="O1275" s="1">
        <v>2022</v>
      </c>
      <c r="P1275" s="1">
        <v>60619</v>
      </c>
      <c r="Q1275" s="1" t="s">
        <v>10861</v>
      </c>
      <c r="R1275" s="1"/>
      <c r="S1275" s="1" t="s">
        <v>24372</v>
      </c>
      <c r="T1275" s="1" t="s">
        <v>6826</v>
      </c>
      <c r="U1275" s="1"/>
      <c r="V1275" s="1" t="s">
        <v>26031</v>
      </c>
      <c r="W1275" s="1" t="s">
        <v>6826</v>
      </c>
    </row>
    <row r="1276" spans="1:23" x14ac:dyDescent="0.25">
      <c r="A1276" s="1">
        <v>1011462</v>
      </c>
      <c r="B1276" s="5" t="str">
        <f>VLOOKUP(H1276,'FIPS Basin X-walk'!$A$2:$F$3224,6,FALSE)</f>
        <v>Michigan Basin</v>
      </c>
      <c r="C1276" s="1" t="s">
        <v>10862</v>
      </c>
      <c r="D1276" s="1"/>
      <c r="E1276" s="1"/>
      <c r="F1276" s="1" t="s">
        <v>10846</v>
      </c>
      <c r="G1276" s="1" t="s">
        <v>10847</v>
      </c>
      <c r="H1276" s="1">
        <v>17031</v>
      </c>
      <c r="I1276" s="1">
        <v>1011462</v>
      </c>
      <c r="J1276" s="1">
        <v>41.763491000000002</v>
      </c>
      <c r="K1276" s="1">
        <v>-87.723679000000004</v>
      </c>
      <c r="L1276" s="1"/>
      <c r="M1276" s="1" t="s">
        <v>1488</v>
      </c>
      <c r="N1276" s="1" t="s">
        <v>10805</v>
      </c>
      <c r="O1276" s="1">
        <v>2022</v>
      </c>
      <c r="P1276" s="1">
        <v>60629</v>
      </c>
      <c r="Q1276" s="1" t="s">
        <v>10863</v>
      </c>
      <c r="R1276" s="1"/>
      <c r="S1276" s="1" t="s">
        <v>24449</v>
      </c>
      <c r="T1276" s="1" t="s">
        <v>6826</v>
      </c>
      <c r="U1276" s="1"/>
      <c r="V1276" s="1" t="s">
        <v>10864</v>
      </c>
      <c r="W1276" s="1" t="s">
        <v>6826</v>
      </c>
    </row>
    <row r="1277" spans="1:23" x14ac:dyDescent="0.25">
      <c r="A1277" s="1">
        <v>1006664</v>
      </c>
      <c r="B1277" s="5" t="str">
        <f>VLOOKUP(H1277,'FIPS Basin X-walk'!$A$2:$F$3224,6,FALSE)</f>
        <v>Michigan Basin</v>
      </c>
      <c r="C1277" s="1" t="s">
        <v>10869</v>
      </c>
      <c r="D1277" s="1"/>
      <c r="E1277" s="1"/>
      <c r="F1277" s="1" t="s">
        <v>10870</v>
      </c>
      <c r="G1277" s="1" t="s">
        <v>10847</v>
      </c>
      <c r="H1277" s="1">
        <v>17031</v>
      </c>
      <c r="I1277" s="1">
        <v>1006664</v>
      </c>
      <c r="J1277" s="1">
        <v>41.512054999999997</v>
      </c>
      <c r="K1277" s="1">
        <v>-87.617363999999995</v>
      </c>
      <c r="L1277" s="1"/>
      <c r="M1277" s="1" t="s">
        <v>1488</v>
      </c>
      <c r="N1277" s="1" t="s">
        <v>10805</v>
      </c>
      <c r="O1277" s="1">
        <v>2022</v>
      </c>
      <c r="P1277" s="1">
        <v>60411</v>
      </c>
      <c r="Q1277" s="1" t="s">
        <v>10871</v>
      </c>
      <c r="R1277" s="1"/>
      <c r="S1277" s="1" t="s">
        <v>24449</v>
      </c>
      <c r="T1277" s="1" t="s">
        <v>6826</v>
      </c>
      <c r="U1277" s="1"/>
      <c r="V1277" s="1" t="s">
        <v>10500</v>
      </c>
      <c r="W1277" s="1" t="s">
        <v>6826</v>
      </c>
    </row>
    <row r="1278" spans="1:23" x14ac:dyDescent="0.25">
      <c r="A1278" s="1">
        <v>1000336</v>
      </c>
      <c r="B1278" s="5" t="str">
        <f>VLOOKUP(H1278,'FIPS Basin X-walk'!$A$2:$F$3224,6,FALSE)</f>
        <v>Michigan Basin</v>
      </c>
      <c r="C1278" s="1" t="s">
        <v>10894</v>
      </c>
      <c r="D1278" s="1"/>
      <c r="E1278" s="1"/>
      <c r="F1278" s="1" t="s">
        <v>10895</v>
      </c>
      <c r="G1278" s="1" t="s">
        <v>10847</v>
      </c>
      <c r="H1278" s="1">
        <v>17031</v>
      </c>
      <c r="I1278" s="1">
        <v>1000336</v>
      </c>
      <c r="J1278" s="1">
        <v>41.820267000000001</v>
      </c>
      <c r="K1278" s="1">
        <v>-87.751625000000004</v>
      </c>
      <c r="L1278" s="1"/>
      <c r="M1278" s="1" t="s">
        <v>1488</v>
      </c>
      <c r="N1278" s="1" t="s">
        <v>10805</v>
      </c>
      <c r="O1278" s="1">
        <v>2022</v>
      </c>
      <c r="P1278" s="1">
        <v>60804</v>
      </c>
      <c r="Q1278" s="1" t="s">
        <v>10896</v>
      </c>
      <c r="R1278" s="1"/>
      <c r="S1278" s="1" t="s">
        <v>24473</v>
      </c>
      <c r="T1278" s="1" t="s">
        <v>6826</v>
      </c>
      <c r="U1278" s="1"/>
      <c r="V1278" s="1" t="s">
        <v>10897</v>
      </c>
      <c r="W1278" s="1" t="s">
        <v>6826</v>
      </c>
    </row>
    <row r="1279" spans="1:23" x14ac:dyDescent="0.25">
      <c r="A1279" s="1">
        <v>1000105</v>
      </c>
      <c r="B1279" s="5" t="str">
        <f>VLOOKUP(H1279,'FIPS Basin X-walk'!$A$2:$F$3224,6,FALSE)</f>
        <v>Michigan Basin</v>
      </c>
      <c r="C1279" s="1" t="s">
        <v>10888</v>
      </c>
      <c r="D1279" s="1"/>
      <c r="E1279" s="1"/>
      <c r="F1279" s="1" t="s">
        <v>10889</v>
      </c>
      <c r="G1279" s="1" t="s">
        <v>10847</v>
      </c>
      <c r="H1279" s="1">
        <v>17031</v>
      </c>
      <c r="I1279" s="1">
        <v>1000105</v>
      </c>
      <c r="J1279" s="1">
        <v>41.642730999999998</v>
      </c>
      <c r="K1279" s="1">
        <v>-87.599525</v>
      </c>
      <c r="L1279" s="1"/>
      <c r="M1279" s="1" t="s">
        <v>1488</v>
      </c>
      <c r="N1279" s="1" t="s">
        <v>10805</v>
      </c>
      <c r="O1279" s="1">
        <v>2022</v>
      </c>
      <c r="P1279" s="1">
        <v>60419</v>
      </c>
      <c r="Q1279" s="1" t="s">
        <v>10890</v>
      </c>
      <c r="R1279" s="1"/>
      <c r="S1279" s="1" t="s">
        <v>24356</v>
      </c>
      <c r="T1279" s="1" t="s">
        <v>6826</v>
      </c>
      <c r="U1279" s="1"/>
      <c r="V1279" s="1" t="s">
        <v>8514</v>
      </c>
      <c r="W1279" s="1" t="s">
        <v>6826</v>
      </c>
    </row>
    <row r="1280" spans="1:23" x14ac:dyDescent="0.25">
      <c r="A1280" s="1">
        <v>1004520</v>
      </c>
      <c r="B1280" s="5" t="str">
        <f>VLOOKUP(H1280,'FIPS Basin X-walk'!$A$2:$F$3224,6,FALSE)</f>
        <v>Michigan Basin</v>
      </c>
      <c r="C1280" s="1" t="s">
        <v>10852</v>
      </c>
      <c r="D1280" s="1"/>
      <c r="E1280" s="1"/>
      <c r="F1280" s="1" t="s">
        <v>10853</v>
      </c>
      <c r="G1280" s="1" t="s">
        <v>10847</v>
      </c>
      <c r="H1280" s="1">
        <v>17031</v>
      </c>
      <c r="I1280" s="1">
        <v>1004520</v>
      </c>
      <c r="J1280" s="1">
        <v>42.054816000000002</v>
      </c>
      <c r="K1280" s="1">
        <v>-87.674476999999996</v>
      </c>
      <c r="L1280" s="1"/>
      <c r="M1280" s="1" t="s">
        <v>1488</v>
      </c>
      <c r="N1280" s="1" t="s">
        <v>10805</v>
      </c>
      <c r="O1280" s="1">
        <v>2022</v>
      </c>
      <c r="P1280" s="1">
        <v>60208</v>
      </c>
      <c r="Q1280" s="1" t="s">
        <v>10854</v>
      </c>
      <c r="R1280" s="1"/>
      <c r="S1280" s="1" t="s">
        <v>24379</v>
      </c>
      <c r="T1280" s="1" t="s">
        <v>6826</v>
      </c>
      <c r="U1280" s="1"/>
      <c r="V1280" s="1" t="s">
        <v>10855</v>
      </c>
      <c r="W1280" s="1" t="s">
        <v>6826</v>
      </c>
    </row>
    <row r="1281" spans="1:23" x14ac:dyDescent="0.25">
      <c r="A1281" s="1">
        <v>1006289</v>
      </c>
      <c r="B1281" s="5" t="str">
        <f>VLOOKUP(H1281,'FIPS Basin X-walk'!$A$2:$F$3224,6,FALSE)</f>
        <v>Michigan Basin</v>
      </c>
      <c r="C1281" s="1" t="s">
        <v>10872</v>
      </c>
      <c r="D1281" s="1"/>
      <c r="E1281" s="1"/>
      <c r="F1281" s="1" t="s">
        <v>10873</v>
      </c>
      <c r="G1281" s="1" t="s">
        <v>10847</v>
      </c>
      <c r="H1281" s="1">
        <v>17031</v>
      </c>
      <c r="I1281" s="1">
        <v>1006289</v>
      </c>
      <c r="J1281" s="1">
        <v>41.870269999999998</v>
      </c>
      <c r="K1281" s="1">
        <v>-87.888114999999999</v>
      </c>
      <c r="L1281" s="1"/>
      <c r="M1281" s="1" t="s">
        <v>1488</v>
      </c>
      <c r="N1281" s="1" t="s">
        <v>10805</v>
      </c>
      <c r="O1281" s="1">
        <v>2022</v>
      </c>
      <c r="P1281" s="1">
        <v>60162</v>
      </c>
      <c r="Q1281" s="1" t="s">
        <v>10874</v>
      </c>
      <c r="R1281" s="1"/>
      <c r="S1281" s="1" t="s">
        <v>24358</v>
      </c>
      <c r="T1281" s="1" t="s">
        <v>6826</v>
      </c>
      <c r="U1281" s="1"/>
      <c r="V1281" s="1" t="s">
        <v>6952</v>
      </c>
      <c r="W1281" s="1" t="s">
        <v>6826</v>
      </c>
    </row>
    <row r="1282" spans="1:23" x14ac:dyDescent="0.25">
      <c r="A1282" s="1">
        <v>1005287</v>
      </c>
      <c r="B1282" s="5" t="str">
        <f>VLOOKUP(H1282,'FIPS Basin X-walk'!$A$2:$F$3224,6,FALSE)</f>
        <v>Michigan Basin</v>
      </c>
      <c r="C1282" s="1" t="s">
        <v>10865</v>
      </c>
      <c r="D1282" s="1"/>
      <c r="E1282" s="1"/>
      <c r="F1282" s="1" t="s">
        <v>10866</v>
      </c>
      <c r="G1282" s="1" t="s">
        <v>10847</v>
      </c>
      <c r="H1282" s="1">
        <v>17031</v>
      </c>
      <c r="I1282" s="1">
        <v>1005287</v>
      </c>
      <c r="J1282" s="1">
        <v>41.861061999999997</v>
      </c>
      <c r="K1282" s="1">
        <v>-87.836506</v>
      </c>
      <c r="L1282" s="1"/>
      <c r="M1282" s="1" t="s">
        <v>1488</v>
      </c>
      <c r="N1282" s="1" t="s">
        <v>10805</v>
      </c>
      <c r="O1282" s="1">
        <v>2022</v>
      </c>
      <c r="P1282" s="1">
        <v>60153</v>
      </c>
      <c r="Q1282" s="1" t="s">
        <v>10867</v>
      </c>
      <c r="R1282" s="1"/>
      <c r="S1282" s="1" t="s">
        <v>24371</v>
      </c>
      <c r="T1282" s="1" t="s">
        <v>6828</v>
      </c>
      <c r="U1282" s="1"/>
      <c r="V1282" s="1" t="s">
        <v>10868</v>
      </c>
      <c r="W1282" s="1" t="s">
        <v>6826</v>
      </c>
    </row>
    <row r="1283" spans="1:23" x14ac:dyDescent="0.25">
      <c r="A1283" s="1">
        <v>1005197</v>
      </c>
      <c r="B1283" s="5" t="str">
        <f>VLOOKUP(H1283,'FIPS Basin X-walk'!$A$2:$F$3224,6,FALSE)</f>
        <v>Michigan Basin</v>
      </c>
      <c r="C1283" s="1" t="s">
        <v>10857</v>
      </c>
      <c r="D1283" s="1"/>
      <c r="E1283" s="1"/>
      <c r="F1283" s="1" t="s">
        <v>10858</v>
      </c>
      <c r="G1283" s="1" t="s">
        <v>10847</v>
      </c>
      <c r="H1283" s="1">
        <v>17031</v>
      </c>
      <c r="I1283" s="1">
        <v>1005197</v>
      </c>
      <c r="J1283" s="1">
        <v>41.793804000000002</v>
      </c>
      <c r="K1283" s="1">
        <v>-87.849395999999999</v>
      </c>
      <c r="L1283" s="1"/>
      <c r="M1283" s="1" t="s">
        <v>1488</v>
      </c>
      <c r="N1283" s="1" t="s">
        <v>10805</v>
      </c>
      <c r="O1283" s="1">
        <v>2022</v>
      </c>
      <c r="P1283" s="1">
        <v>60525</v>
      </c>
      <c r="Q1283" s="1" t="s">
        <v>10859</v>
      </c>
      <c r="R1283" s="1" t="s">
        <v>25054</v>
      </c>
      <c r="S1283" s="1" t="s">
        <v>25370</v>
      </c>
      <c r="T1283" s="1" t="s">
        <v>6826</v>
      </c>
      <c r="U1283" s="1"/>
      <c r="V1283" s="1" t="s">
        <v>8789</v>
      </c>
      <c r="W1283" s="1" t="s">
        <v>6826</v>
      </c>
    </row>
    <row r="1284" spans="1:23" x14ac:dyDescent="0.25">
      <c r="A1284" s="1">
        <v>1003588</v>
      </c>
      <c r="B1284" s="5" t="str">
        <f>VLOOKUP(H1284,'FIPS Basin X-walk'!$A$2:$F$3224,6,FALSE)</f>
        <v>Michigan Basin</v>
      </c>
      <c r="C1284" s="1" t="s">
        <v>10879</v>
      </c>
      <c r="D1284" s="1"/>
      <c r="E1284" s="1"/>
      <c r="F1284" s="1" t="s">
        <v>10880</v>
      </c>
      <c r="G1284" s="1" t="s">
        <v>10847</v>
      </c>
      <c r="H1284" s="1">
        <v>17031</v>
      </c>
      <c r="I1284" s="1">
        <v>1003588</v>
      </c>
      <c r="J1284" s="1">
        <v>42.105485000000002</v>
      </c>
      <c r="K1284" s="1">
        <v>-87.811944999999994</v>
      </c>
      <c r="L1284" s="1"/>
      <c r="M1284" s="1" t="s">
        <v>1488</v>
      </c>
      <c r="N1284" s="1" t="s">
        <v>10805</v>
      </c>
      <c r="O1284" s="1">
        <v>2022</v>
      </c>
      <c r="P1284" s="1">
        <v>60062</v>
      </c>
      <c r="Q1284" s="1" t="s">
        <v>10881</v>
      </c>
      <c r="R1284" s="1"/>
      <c r="S1284" s="1" t="s">
        <v>24358</v>
      </c>
      <c r="T1284" s="1" t="s">
        <v>6826</v>
      </c>
      <c r="U1284" s="1"/>
      <c r="V1284" s="1" t="s">
        <v>6878</v>
      </c>
      <c r="W1284" s="1" t="s">
        <v>6828</v>
      </c>
    </row>
    <row r="1285" spans="1:23" x14ac:dyDescent="0.25">
      <c r="A1285" s="1">
        <v>1006325</v>
      </c>
      <c r="B1285" s="5" t="str">
        <f>VLOOKUP(H1285,'FIPS Basin X-walk'!$A$2:$F$3224,6,FALSE)</f>
        <v>Michigan Basin</v>
      </c>
      <c r="C1285" s="1" t="s">
        <v>10901</v>
      </c>
      <c r="D1285" s="1"/>
      <c r="E1285" s="1"/>
      <c r="F1285" s="1" t="s">
        <v>10902</v>
      </c>
      <c r="G1285" s="1" t="s">
        <v>10847</v>
      </c>
      <c r="H1285" s="1">
        <v>17031</v>
      </c>
      <c r="I1285" s="1">
        <v>1006325</v>
      </c>
      <c r="J1285" s="1">
        <v>41.656474000000003</v>
      </c>
      <c r="K1285" s="1">
        <v>-87.625846999999993</v>
      </c>
      <c r="L1285" s="1"/>
      <c r="M1285" s="1" t="s">
        <v>1488</v>
      </c>
      <c r="N1285" s="1" t="s">
        <v>10805</v>
      </c>
      <c r="O1285" s="1">
        <v>2022</v>
      </c>
      <c r="P1285" s="1">
        <v>60827</v>
      </c>
      <c r="Q1285" s="1" t="s">
        <v>10903</v>
      </c>
      <c r="R1285" s="1"/>
      <c r="S1285" s="1" t="s">
        <v>24372</v>
      </c>
      <c r="T1285" s="1" t="s">
        <v>6826</v>
      </c>
      <c r="U1285" s="1"/>
      <c r="V1285" s="1" t="s">
        <v>10904</v>
      </c>
      <c r="W1285" s="1" t="s">
        <v>6826</v>
      </c>
    </row>
    <row r="1286" spans="1:23" x14ac:dyDescent="0.25">
      <c r="A1286" s="1">
        <v>1003742</v>
      </c>
      <c r="B1286" s="5" t="str">
        <f>VLOOKUP(H1286,'FIPS Basin X-walk'!$A$2:$F$3224,6,FALSE)</f>
        <v>Michigan Basin</v>
      </c>
      <c r="C1286" s="1" t="s">
        <v>10875</v>
      </c>
      <c r="D1286" s="1"/>
      <c r="E1286" s="1"/>
      <c r="F1286" s="1" t="s">
        <v>10876</v>
      </c>
      <c r="G1286" s="1" t="s">
        <v>10847</v>
      </c>
      <c r="H1286" s="1">
        <v>17031</v>
      </c>
      <c r="I1286" s="1">
        <v>1003742</v>
      </c>
      <c r="J1286" s="1">
        <v>41.834961999999997</v>
      </c>
      <c r="K1286" s="1">
        <v>-87.916392000000002</v>
      </c>
      <c r="L1286" s="1"/>
      <c r="M1286" s="1" t="s">
        <v>1488</v>
      </c>
      <c r="N1286" s="1" t="s">
        <v>10805</v>
      </c>
      <c r="O1286" s="1">
        <v>2022</v>
      </c>
      <c r="P1286" s="1">
        <v>60154</v>
      </c>
      <c r="Q1286" s="1" t="s">
        <v>10877</v>
      </c>
      <c r="R1286" s="1"/>
      <c r="S1286" s="1" t="s">
        <v>24358</v>
      </c>
      <c r="T1286" s="1" t="s">
        <v>6826</v>
      </c>
      <c r="U1286" s="1"/>
      <c r="V1286" s="1" t="s">
        <v>10878</v>
      </c>
      <c r="W1286" s="1" t="s">
        <v>6826</v>
      </c>
    </row>
    <row r="1287" spans="1:23" x14ac:dyDescent="0.25">
      <c r="A1287" s="1">
        <v>1004084</v>
      </c>
      <c r="B1287" s="5" t="str">
        <f>VLOOKUP(H1287,'FIPS Basin X-walk'!$A$2:$F$3224,6,FALSE)</f>
        <v>New England Province</v>
      </c>
      <c r="C1287" s="1" t="s">
        <v>16156</v>
      </c>
      <c r="D1287" s="1"/>
      <c r="E1287" s="1"/>
      <c r="F1287" s="1" t="s">
        <v>16157</v>
      </c>
      <c r="G1287" s="1" t="s">
        <v>16153</v>
      </c>
      <c r="H1287" s="1">
        <v>33007</v>
      </c>
      <c r="I1287" s="1">
        <v>1004084</v>
      </c>
      <c r="J1287" s="1">
        <v>44.502699</v>
      </c>
      <c r="K1287" s="1">
        <v>-71.186430999999999</v>
      </c>
      <c r="L1287" s="1"/>
      <c r="M1287" s="1" t="s">
        <v>1667</v>
      </c>
      <c r="N1287" s="1" t="s">
        <v>16154</v>
      </c>
      <c r="O1287" s="1">
        <v>2022</v>
      </c>
      <c r="P1287" s="1">
        <v>3570</v>
      </c>
      <c r="Q1287" s="1" t="s">
        <v>16158</v>
      </c>
      <c r="R1287" s="1"/>
      <c r="S1287" s="1" t="s">
        <v>24358</v>
      </c>
      <c r="T1287" s="1" t="s">
        <v>6826</v>
      </c>
      <c r="U1287" s="1"/>
      <c r="V1287" s="1" t="s">
        <v>16159</v>
      </c>
      <c r="W1287" s="1" t="s">
        <v>6826</v>
      </c>
    </row>
    <row r="1288" spans="1:23" x14ac:dyDescent="0.25">
      <c r="A1288" s="1">
        <v>1002834</v>
      </c>
      <c r="B1288" s="5" t="str">
        <f>VLOOKUP(H1288,'FIPS Basin X-walk'!$A$2:$F$3224,6,FALSE)</f>
        <v>New England Province</v>
      </c>
      <c r="C1288" s="1" t="s">
        <v>16151</v>
      </c>
      <c r="D1288" s="1"/>
      <c r="E1288" s="1"/>
      <c r="F1288" s="1" t="s">
        <v>16152</v>
      </c>
      <c r="G1288" s="1" t="s">
        <v>16153</v>
      </c>
      <c r="H1288" s="1">
        <v>33007</v>
      </c>
      <c r="I1288" s="1">
        <v>1002834</v>
      </c>
      <c r="J1288" s="1">
        <v>44.443738000000003</v>
      </c>
      <c r="K1288" s="1">
        <v>-71.187308000000002</v>
      </c>
      <c r="L1288" s="1"/>
      <c r="M1288" s="1" t="s">
        <v>1667</v>
      </c>
      <c r="N1288" s="1" t="s">
        <v>16154</v>
      </c>
      <c r="O1288" s="1">
        <v>2022</v>
      </c>
      <c r="P1288" s="1">
        <v>3581</v>
      </c>
      <c r="Q1288" s="1" t="s">
        <v>16155</v>
      </c>
      <c r="R1288" s="1"/>
      <c r="S1288" s="1" t="s">
        <v>24431</v>
      </c>
      <c r="T1288" s="1" t="s">
        <v>6826</v>
      </c>
      <c r="U1288" s="1"/>
      <c r="V1288" s="1" t="s">
        <v>25000</v>
      </c>
      <c r="W1288" s="1" t="s">
        <v>6828</v>
      </c>
    </row>
    <row r="1289" spans="1:23" x14ac:dyDescent="0.25">
      <c r="A1289" s="1">
        <v>1006954</v>
      </c>
      <c r="B1289" s="5" t="str">
        <f>VLOOKUP(H1289,'FIPS Basin X-walk'!$A$2:$F$3224,6,FALSE)</f>
        <v>Piedmont-Blue Ridge Prov</v>
      </c>
      <c r="C1289" s="1" t="s">
        <v>6922</v>
      </c>
      <c r="D1289" s="1"/>
      <c r="E1289" s="1"/>
      <c r="F1289" s="1" t="s">
        <v>6923</v>
      </c>
      <c r="G1289" s="1" t="s">
        <v>6924</v>
      </c>
      <c r="H1289" s="1">
        <v>1037</v>
      </c>
      <c r="I1289" s="1">
        <v>1006954</v>
      </c>
      <c r="J1289" s="1">
        <v>32.883333</v>
      </c>
      <c r="K1289" s="1">
        <v>-86.166667000000004</v>
      </c>
      <c r="L1289" s="1"/>
      <c r="M1289" s="1" t="s">
        <v>1482</v>
      </c>
      <c r="N1289" s="1" t="s">
        <v>6824</v>
      </c>
      <c r="O1289" s="1">
        <v>2022</v>
      </c>
      <c r="P1289" s="1">
        <v>35136</v>
      </c>
      <c r="Q1289" s="1" t="s">
        <v>123</v>
      </c>
      <c r="R1289" s="1"/>
      <c r="S1289" s="1" t="s">
        <v>24435</v>
      </c>
      <c r="T1289" s="1" t="s">
        <v>6826</v>
      </c>
      <c r="U1289" s="1"/>
      <c r="V1289" s="1" t="s">
        <v>6881</v>
      </c>
      <c r="W1289" s="1" t="s">
        <v>6826</v>
      </c>
    </row>
    <row r="1290" spans="1:23" x14ac:dyDescent="0.25">
      <c r="A1290" s="1">
        <v>1003036</v>
      </c>
      <c r="B1290" s="5" t="str">
        <f>VLOOKUP(H1290,'FIPS Basin X-walk'!$A$2:$F$3224,6,FALSE)</f>
        <v>Appalachian Basin</v>
      </c>
      <c r="C1290" s="1"/>
      <c r="D1290" s="1"/>
      <c r="E1290" s="1"/>
      <c r="F1290" s="1" t="s">
        <v>16720</v>
      </c>
      <c r="G1290" s="1" t="s">
        <v>16721</v>
      </c>
      <c r="H1290" s="1">
        <v>36023</v>
      </c>
      <c r="I1290" s="1">
        <v>1003036</v>
      </c>
      <c r="J1290" s="1">
        <v>42.629789000000002</v>
      </c>
      <c r="K1290" s="1">
        <v>-76.071314999999998</v>
      </c>
      <c r="L1290" s="1"/>
      <c r="M1290" s="1" t="s">
        <v>1481</v>
      </c>
      <c r="N1290" s="1" t="s">
        <v>16632</v>
      </c>
      <c r="O1290" s="1">
        <v>2022</v>
      </c>
      <c r="P1290" s="1">
        <v>13101</v>
      </c>
      <c r="Q1290" s="1" t="s">
        <v>16722</v>
      </c>
      <c r="R1290" s="1"/>
      <c r="S1290" s="1" t="s">
        <v>24358</v>
      </c>
      <c r="T1290" s="1" t="s">
        <v>6826</v>
      </c>
      <c r="U1290" s="1"/>
      <c r="V1290" s="1" t="s">
        <v>25043</v>
      </c>
      <c r="W1290" s="1" t="s">
        <v>6826</v>
      </c>
    </row>
    <row r="1291" spans="1:23" x14ac:dyDescent="0.25">
      <c r="A1291" s="1">
        <v>1001664</v>
      </c>
      <c r="B1291" s="5" t="str">
        <f>VLOOKUP(H1291,'FIPS Basin X-walk'!$A$2:$F$3224,6,FALSE)</f>
        <v>Appalachian Basin</v>
      </c>
      <c r="C1291" s="1" t="s">
        <v>17802</v>
      </c>
      <c r="D1291" s="1"/>
      <c r="E1291" s="1"/>
      <c r="F1291" s="1" t="s">
        <v>17795</v>
      </c>
      <c r="G1291" s="1" t="s">
        <v>17796</v>
      </c>
      <c r="H1291" s="1">
        <v>39031</v>
      </c>
      <c r="I1291" s="1">
        <v>1001664</v>
      </c>
      <c r="J1291" s="1">
        <v>40.245339999999999</v>
      </c>
      <c r="K1291" s="1">
        <v>-81.862840000000006</v>
      </c>
      <c r="L1291" s="1"/>
      <c r="M1291" s="1" t="s">
        <v>1542</v>
      </c>
      <c r="N1291" s="1" t="s">
        <v>17708</v>
      </c>
      <c r="O1291" s="1">
        <v>2022</v>
      </c>
      <c r="P1291" s="1">
        <v>43812</v>
      </c>
      <c r="Q1291" s="1" t="s">
        <v>17803</v>
      </c>
      <c r="R1291" s="1"/>
      <c r="S1291" s="1" t="s">
        <v>24737</v>
      </c>
      <c r="T1291" s="1" t="s">
        <v>6826</v>
      </c>
      <c r="U1291" s="1"/>
      <c r="V1291" s="1" t="s">
        <v>6860</v>
      </c>
      <c r="W1291" s="1" t="s">
        <v>6826</v>
      </c>
    </row>
    <row r="1292" spans="1:23" x14ac:dyDescent="0.25">
      <c r="A1292" s="1">
        <v>1003417</v>
      </c>
      <c r="B1292" s="5" t="str">
        <f>VLOOKUP(H1292,'FIPS Basin X-walk'!$A$2:$F$3224,6,FALSE)</f>
        <v>Appalachian Basin</v>
      </c>
      <c r="C1292" s="1" t="s">
        <v>17794</v>
      </c>
      <c r="D1292" s="1"/>
      <c r="E1292" s="1"/>
      <c r="F1292" s="1" t="s">
        <v>17795</v>
      </c>
      <c r="G1292" s="1" t="s">
        <v>17796</v>
      </c>
      <c r="H1292" s="1">
        <v>39031</v>
      </c>
      <c r="I1292" s="1">
        <v>1003417</v>
      </c>
      <c r="J1292" s="1">
        <v>40.206690000000002</v>
      </c>
      <c r="K1292" s="1">
        <v>-81.885490000000004</v>
      </c>
      <c r="L1292" s="1"/>
      <c r="M1292" s="1" t="s">
        <v>1542</v>
      </c>
      <c r="N1292" s="1" t="s">
        <v>17708</v>
      </c>
      <c r="O1292" s="1">
        <v>2022</v>
      </c>
      <c r="P1292" s="1">
        <v>43812</v>
      </c>
      <c r="Q1292" s="1" t="s">
        <v>11878</v>
      </c>
      <c r="R1292" s="1"/>
      <c r="S1292" s="1" t="s">
        <v>24729</v>
      </c>
      <c r="T1292" s="1" t="s">
        <v>6826</v>
      </c>
      <c r="U1292" s="1"/>
      <c r="V1292" s="1" t="s">
        <v>10904</v>
      </c>
      <c r="W1292" s="1" t="s">
        <v>6826</v>
      </c>
    </row>
    <row r="1293" spans="1:23" x14ac:dyDescent="0.25">
      <c r="A1293" s="1">
        <v>1007579</v>
      </c>
      <c r="B1293" s="5" t="str">
        <f>VLOOKUP(H1293,'FIPS Basin X-walk'!$A$2:$F$3224,6,FALSE)</f>
        <v>Appalachian Basin</v>
      </c>
      <c r="C1293" s="1" t="s">
        <v>17800</v>
      </c>
      <c r="D1293" s="1"/>
      <c r="E1293" s="1"/>
      <c r="F1293" s="1" t="s">
        <v>17795</v>
      </c>
      <c r="G1293" s="1" t="s">
        <v>17796</v>
      </c>
      <c r="H1293" s="1">
        <v>39031</v>
      </c>
      <c r="I1293" s="1">
        <v>1007579</v>
      </c>
      <c r="J1293" s="1">
        <v>40.222999999999999</v>
      </c>
      <c r="K1293" s="1">
        <v>-81.825999999999993</v>
      </c>
      <c r="L1293" s="1"/>
      <c r="M1293" s="1" t="s">
        <v>1542</v>
      </c>
      <c r="N1293" s="1" t="s">
        <v>17708</v>
      </c>
      <c r="O1293" s="1">
        <v>2022</v>
      </c>
      <c r="P1293" s="1">
        <v>43812</v>
      </c>
      <c r="Q1293" s="1" t="s">
        <v>17801</v>
      </c>
      <c r="R1293" s="1"/>
      <c r="S1293" s="1" t="s">
        <v>24358</v>
      </c>
      <c r="T1293" s="1" t="s">
        <v>6826</v>
      </c>
      <c r="U1293" s="1"/>
      <c r="V1293" s="1" t="s">
        <v>6878</v>
      </c>
      <c r="W1293" s="1" t="s">
        <v>6826</v>
      </c>
    </row>
    <row r="1294" spans="1:23" x14ac:dyDescent="0.25">
      <c r="A1294" s="1">
        <v>1011627</v>
      </c>
      <c r="B1294" s="5" t="str">
        <f>VLOOKUP(H1294,'FIPS Basin X-walk'!$A$2:$F$3224,6,FALSE)</f>
        <v>Appalachian Basin</v>
      </c>
      <c r="C1294" s="1" t="s">
        <v>17797</v>
      </c>
      <c r="D1294" s="1"/>
      <c r="E1294" s="1"/>
      <c r="F1294" s="1" t="s">
        <v>1739</v>
      </c>
      <c r="G1294" s="1" t="s">
        <v>17796</v>
      </c>
      <c r="H1294" s="1">
        <v>39031</v>
      </c>
      <c r="I1294" s="1">
        <v>1011627</v>
      </c>
      <c r="J1294" s="1">
        <v>40.215400000000002</v>
      </c>
      <c r="K1294" s="1">
        <v>-81.860209999999995</v>
      </c>
      <c r="L1294" s="1"/>
      <c r="M1294" s="1" t="s">
        <v>1542</v>
      </c>
      <c r="N1294" s="1" t="s">
        <v>17708</v>
      </c>
      <c r="O1294" s="1">
        <v>2022</v>
      </c>
      <c r="P1294" s="1">
        <v>43812</v>
      </c>
      <c r="Q1294" s="1" t="s">
        <v>17798</v>
      </c>
      <c r="R1294" s="1"/>
      <c r="S1294" s="1" t="s">
        <v>24378</v>
      </c>
      <c r="T1294" s="1" t="s">
        <v>6826</v>
      </c>
      <c r="U1294" s="1"/>
      <c r="V1294" s="1" t="s">
        <v>17799</v>
      </c>
      <c r="W1294" s="1" t="s">
        <v>6826</v>
      </c>
    </row>
    <row r="1295" spans="1:23" x14ac:dyDescent="0.25">
      <c r="A1295" s="1">
        <v>1007830</v>
      </c>
      <c r="B1295" s="5" t="str">
        <f>VLOOKUP(H1295,'FIPS Basin X-walk'!$A$2:$F$3224,6,FALSE)</f>
        <v>Sioux Uplift</v>
      </c>
      <c r="C1295" s="1" t="s">
        <v>14841</v>
      </c>
      <c r="D1295" s="1"/>
      <c r="E1295" s="1"/>
      <c r="F1295" s="1" t="s">
        <v>14842</v>
      </c>
      <c r="G1295" s="1" t="s">
        <v>14839</v>
      </c>
      <c r="H1295" s="1">
        <v>27033</v>
      </c>
      <c r="I1295" s="1">
        <v>1007830</v>
      </c>
      <c r="J1295" s="1">
        <v>43.897083000000002</v>
      </c>
      <c r="K1295" s="1">
        <v>-95.045277999999996</v>
      </c>
      <c r="L1295" s="1"/>
      <c r="M1295" s="1" t="s">
        <v>1559</v>
      </c>
      <c r="N1295" s="1" t="s">
        <v>14790</v>
      </c>
      <c r="O1295" s="1">
        <v>2022</v>
      </c>
      <c r="P1295" s="1">
        <v>56118</v>
      </c>
      <c r="Q1295" s="1" t="s">
        <v>25915</v>
      </c>
      <c r="R1295" s="1"/>
      <c r="S1295" s="1" t="s">
        <v>24378</v>
      </c>
      <c r="T1295" s="1" t="s">
        <v>6826</v>
      </c>
      <c r="U1295" s="1"/>
      <c r="V1295" s="1" t="s">
        <v>11633</v>
      </c>
      <c r="W1295" s="1" t="s">
        <v>6826</v>
      </c>
    </row>
    <row r="1296" spans="1:23" x14ac:dyDescent="0.25">
      <c r="A1296" s="1">
        <v>1005929</v>
      </c>
      <c r="B1296" s="5" t="str">
        <f>VLOOKUP(H1296,'FIPS Basin X-walk'!$A$2:$F$3224,6,FALSE)</f>
        <v>Sioux Uplift</v>
      </c>
      <c r="C1296" s="1" t="s">
        <v>14837</v>
      </c>
      <c r="D1296" s="1"/>
      <c r="E1296" s="1"/>
      <c r="F1296" s="1" t="s">
        <v>14838</v>
      </c>
      <c r="G1296" s="1" t="s">
        <v>14839</v>
      </c>
      <c r="H1296" s="1">
        <v>27033</v>
      </c>
      <c r="I1296" s="1">
        <v>1005929</v>
      </c>
      <c r="J1296" s="1">
        <v>43.862198999999997</v>
      </c>
      <c r="K1296" s="1">
        <v>-95.300983000000002</v>
      </c>
      <c r="L1296" s="1"/>
      <c r="M1296" s="1" t="s">
        <v>1559</v>
      </c>
      <c r="N1296" s="1" t="s">
        <v>14790</v>
      </c>
      <c r="O1296" s="1">
        <v>2022</v>
      </c>
      <c r="P1296" s="1">
        <v>56137</v>
      </c>
      <c r="Q1296" s="1" t="s">
        <v>14840</v>
      </c>
      <c r="R1296" s="1"/>
      <c r="S1296" s="1" t="s">
        <v>24378</v>
      </c>
      <c r="T1296" s="1" t="s">
        <v>6826</v>
      </c>
      <c r="U1296" s="1"/>
      <c r="V1296" s="1" t="s">
        <v>14826</v>
      </c>
      <c r="W1296" s="1" t="s">
        <v>6826</v>
      </c>
    </row>
    <row r="1297" spans="1:23" x14ac:dyDescent="0.25">
      <c r="A1297" s="1">
        <v>1006443</v>
      </c>
      <c r="B1297" s="5" t="str">
        <f>VLOOKUP(H1297,'FIPS Basin X-walk'!$A$2:$F$3224,6,FALSE)</f>
        <v>Mid-Gulf Coast Basin</v>
      </c>
      <c r="C1297" s="1" t="s">
        <v>6925</v>
      </c>
      <c r="D1297" s="1"/>
      <c r="E1297" s="1"/>
      <c r="F1297" s="1" t="s">
        <v>6926</v>
      </c>
      <c r="G1297" s="1" t="s">
        <v>1732</v>
      </c>
      <c r="H1297" s="1">
        <v>1039</v>
      </c>
      <c r="I1297" s="1">
        <v>1006443</v>
      </c>
      <c r="J1297" s="1">
        <v>31.400099999999998</v>
      </c>
      <c r="K1297" s="1">
        <v>-86.476699999999994</v>
      </c>
      <c r="L1297" s="1"/>
      <c r="M1297" s="1" t="s">
        <v>1482</v>
      </c>
      <c r="N1297" s="1" t="s">
        <v>6824</v>
      </c>
      <c r="O1297" s="1">
        <v>2022</v>
      </c>
      <c r="P1297" s="1">
        <v>36038</v>
      </c>
      <c r="Q1297" s="1" t="s">
        <v>6927</v>
      </c>
      <c r="R1297" s="1"/>
      <c r="S1297" s="1" t="s">
        <v>24355</v>
      </c>
      <c r="T1297" s="1" t="s">
        <v>6826</v>
      </c>
      <c r="U1297" s="1"/>
      <c r="V1297" s="1" t="s">
        <v>6928</v>
      </c>
      <c r="W1297" s="1" t="s">
        <v>6828</v>
      </c>
    </row>
    <row r="1298" spans="1:23" x14ac:dyDescent="0.25">
      <c r="A1298" s="1">
        <v>1012867</v>
      </c>
      <c r="B1298" s="5" t="str">
        <f>VLOOKUP(H1298,'FIPS Basin X-walk'!$A$2:$F$3224,6,FALSE)</f>
        <v>Appalachian Basin</v>
      </c>
      <c r="C1298" s="1" t="s">
        <v>22428</v>
      </c>
      <c r="D1298" s="1"/>
      <c r="E1298" s="1"/>
      <c r="F1298" s="1" t="s">
        <v>1732</v>
      </c>
      <c r="G1298" s="1" t="s">
        <v>22429</v>
      </c>
      <c r="H1298" s="1">
        <v>51580</v>
      </c>
      <c r="I1298" s="1">
        <v>1012867</v>
      </c>
      <c r="J1298" s="1">
        <v>37.803883999999996</v>
      </c>
      <c r="K1298" s="1">
        <v>-79.992181000000002</v>
      </c>
      <c r="L1298" s="1"/>
      <c r="M1298" s="1" t="s">
        <v>1486</v>
      </c>
      <c r="N1298" s="1" t="s">
        <v>15119</v>
      </c>
      <c r="O1298" s="1">
        <v>2022</v>
      </c>
      <c r="P1298" s="1">
        <v>24426</v>
      </c>
      <c r="Q1298" s="1" t="s">
        <v>22430</v>
      </c>
      <c r="R1298" s="1"/>
      <c r="S1298" s="1" t="s">
        <v>24453</v>
      </c>
      <c r="T1298" s="1" t="s">
        <v>6826</v>
      </c>
      <c r="U1298" s="1"/>
      <c r="V1298" s="1" t="s">
        <v>7748</v>
      </c>
      <c r="W1298" s="1" t="s">
        <v>6826</v>
      </c>
    </row>
    <row r="1299" spans="1:23" x14ac:dyDescent="0.25">
      <c r="A1299" s="1">
        <v>1013811</v>
      </c>
      <c r="B1299" s="5" t="str">
        <f>VLOOKUP(H1299,'FIPS Basin X-walk'!$A$2:$F$3224,6,FALSE)</f>
        <v>Mid-Gulf Coast Basin</v>
      </c>
      <c r="C1299" s="1" t="s">
        <v>6929</v>
      </c>
      <c r="D1299" s="1"/>
      <c r="E1299" s="1"/>
      <c r="F1299" s="1" t="s">
        <v>6930</v>
      </c>
      <c r="G1299" s="1" t="s">
        <v>6931</v>
      </c>
      <c r="H1299" s="1">
        <v>1039</v>
      </c>
      <c r="I1299" s="1">
        <v>1013811</v>
      </c>
      <c r="J1299" s="1">
        <v>31.329809999999998</v>
      </c>
      <c r="K1299" s="1">
        <v>-86.467569999999995</v>
      </c>
      <c r="L1299" s="1"/>
      <c r="M1299" s="1" t="s">
        <v>1482</v>
      </c>
      <c r="N1299" s="1" t="s">
        <v>6824</v>
      </c>
      <c r="O1299" s="1">
        <v>2022</v>
      </c>
      <c r="P1299" s="1">
        <v>36421</v>
      </c>
      <c r="Q1299" s="1" t="s">
        <v>6932</v>
      </c>
      <c r="R1299" s="1"/>
      <c r="S1299" s="1" t="s">
        <v>24360</v>
      </c>
      <c r="T1299" s="1" t="s">
        <v>6826</v>
      </c>
      <c r="U1299" s="1"/>
      <c r="V1299" s="1" t="s">
        <v>6928</v>
      </c>
      <c r="W1299" s="1" t="s">
        <v>6826</v>
      </c>
    </row>
    <row r="1300" spans="1:23" x14ac:dyDescent="0.25">
      <c r="A1300" s="1">
        <v>1001511</v>
      </c>
      <c r="B1300" s="5" t="str">
        <f>VLOOKUP(H1300,'FIPS Basin X-walk'!$A$2:$F$3224,6,FALSE)</f>
        <v>Piedmont-Blue Ridge Prov</v>
      </c>
      <c r="C1300" s="1" t="s">
        <v>10239</v>
      </c>
      <c r="D1300" s="1"/>
      <c r="E1300" s="1"/>
      <c r="F1300" s="1" t="s">
        <v>10240</v>
      </c>
      <c r="G1300" s="1" t="s">
        <v>1919</v>
      </c>
      <c r="H1300" s="1">
        <v>13077</v>
      </c>
      <c r="I1300" s="1">
        <v>1001511</v>
      </c>
      <c r="J1300" s="1">
        <v>33.462200000000003</v>
      </c>
      <c r="K1300" s="1">
        <v>-84.898600000000002</v>
      </c>
      <c r="L1300" s="1"/>
      <c r="M1300" s="1" t="s">
        <v>1546</v>
      </c>
      <c r="N1300" s="1" t="s">
        <v>10124</v>
      </c>
      <c r="O1300" s="1">
        <v>2022</v>
      </c>
      <c r="P1300" s="1">
        <v>30264</v>
      </c>
      <c r="Q1300" s="1" t="s">
        <v>1920</v>
      </c>
      <c r="R1300" s="1"/>
      <c r="S1300" s="1" t="s">
        <v>24355</v>
      </c>
      <c r="T1300" s="1" t="s">
        <v>6826</v>
      </c>
      <c r="U1300" s="1"/>
      <c r="V1300" s="1" t="s">
        <v>6827</v>
      </c>
      <c r="W1300" s="1" t="s">
        <v>6828</v>
      </c>
    </row>
    <row r="1301" spans="1:23" x14ac:dyDescent="0.25">
      <c r="A1301" s="1">
        <v>1013336</v>
      </c>
      <c r="B1301" s="5" t="str">
        <f>VLOOKUP(H1301,'FIPS Basin X-walk'!$A$2:$F$3224,6,FALSE)</f>
        <v>Piedmont-Blue Ridge Prov</v>
      </c>
      <c r="C1301" s="1" t="s">
        <v>10241</v>
      </c>
      <c r="D1301" s="1"/>
      <c r="E1301" s="1"/>
      <c r="F1301" s="1" t="s">
        <v>10242</v>
      </c>
      <c r="G1301" s="1" t="s">
        <v>10243</v>
      </c>
      <c r="H1301" s="1">
        <v>13077</v>
      </c>
      <c r="I1301" s="1">
        <v>1013336</v>
      </c>
      <c r="J1301" s="1">
        <v>33.38185</v>
      </c>
      <c r="K1301" s="1">
        <v>-84.814940000000007</v>
      </c>
      <c r="L1301" s="1"/>
      <c r="M1301" s="1" t="s">
        <v>1546</v>
      </c>
      <c r="N1301" s="1" t="s">
        <v>10124</v>
      </c>
      <c r="O1301" s="1">
        <v>2022</v>
      </c>
      <c r="P1301" s="1">
        <v>30263</v>
      </c>
      <c r="Q1301" s="1" t="s">
        <v>26311</v>
      </c>
      <c r="R1301" s="1"/>
      <c r="S1301" s="1" t="s">
        <v>24795</v>
      </c>
      <c r="T1301" s="1" t="s">
        <v>6826</v>
      </c>
      <c r="U1301" s="1"/>
      <c r="V1301" s="1" t="s">
        <v>10244</v>
      </c>
      <c r="W1301" s="1" t="s">
        <v>6826</v>
      </c>
    </row>
    <row r="1302" spans="1:23" x14ac:dyDescent="0.25">
      <c r="A1302" s="1">
        <v>1008180</v>
      </c>
      <c r="B1302" s="5" t="str">
        <f>VLOOKUP(H1302,'FIPS Basin X-walk'!$A$2:$F$3224,6,FALSE)</f>
        <v>Western Columbia Basin</v>
      </c>
      <c r="C1302" s="1" t="s">
        <v>22533</v>
      </c>
      <c r="D1302" s="1"/>
      <c r="E1302" s="1"/>
      <c r="F1302" s="1" t="s">
        <v>22534</v>
      </c>
      <c r="G1302" s="1" t="s">
        <v>22530</v>
      </c>
      <c r="H1302" s="1">
        <v>53015</v>
      </c>
      <c r="I1302" s="1">
        <v>1008180</v>
      </c>
      <c r="J1302" s="1">
        <v>46.248725</v>
      </c>
      <c r="K1302" s="1">
        <v>-122.778109</v>
      </c>
      <c r="L1302" s="1"/>
      <c r="M1302" s="1" t="s">
        <v>1480</v>
      </c>
      <c r="N1302" s="1" t="s">
        <v>9611</v>
      </c>
      <c r="O1302" s="1">
        <v>2022</v>
      </c>
      <c r="P1302" s="1">
        <v>98611</v>
      </c>
      <c r="Q1302" s="1" t="s">
        <v>22535</v>
      </c>
      <c r="R1302" s="1"/>
      <c r="S1302" s="1" t="s">
        <v>24358</v>
      </c>
      <c r="T1302" s="1" t="s">
        <v>6826</v>
      </c>
      <c r="U1302" s="1"/>
      <c r="V1302" s="1" t="s">
        <v>25519</v>
      </c>
      <c r="W1302" s="1" t="s">
        <v>6826</v>
      </c>
    </row>
    <row r="1303" spans="1:23" x14ac:dyDescent="0.25">
      <c r="A1303" s="1">
        <v>1003518</v>
      </c>
      <c r="B1303" s="5" t="str">
        <f>VLOOKUP(H1303,'FIPS Basin X-walk'!$A$2:$F$3224,6,FALSE)</f>
        <v>Western Columbia Basin</v>
      </c>
      <c r="C1303" s="1" t="s">
        <v>22543</v>
      </c>
      <c r="D1303" s="1"/>
      <c r="E1303" s="1"/>
      <c r="F1303" s="1" t="s">
        <v>22544</v>
      </c>
      <c r="G1303" s="1" t="s">
        <v>22530</v>
      </c>
      <c r="H1303" s="1">
        <v>53015</v>
      </c>
      <c r="I1303" s="1">
        <v>1003518</v>
      </c>
      <c r="J1303" s="1">
        <v>46.021909999999998</v>
      </c>
      <c r="K1303" s="1">
        <v>-122.85697999999999</v>
      </c>
      <c r="L1303" s="1"/>
      <c r="M1303" s="1" t="s">
        <v>1480</v>
      </c>
      <c r="N1303" s="1" t="s">
        <v>9611</v>
      </c>
      <c r="O1303" s="1">
        <v>2022</v>
      </c>
      <c r="P1303" s="1">
        <v>98625</v>
      </c>
      <c r="Q1303" s="1" t="s">
        <v>22545</v>
      </c>
      <c r="R1303" s="1"/>
      <c r="S1303" s="1" t="s">
        <v>24367</v>
      </c>
      <c r="T1303" s="1" t="s">
        <v>6826</v>
      </c>
      <c r="U1303" s="1"/>
      <c r="V1303" s="1" t="s">
        <v>7987</v>
      </c>
      <c r="W1303" s="1" t="s">
        <v>6826</v>
      </c>
    </row>
    <row r="1304" spans="1:23" x14ac:dyDescent="0.25">
      <c r="A1304" s="1">
        <v>1001435</v>
      </c>
      <c r="B1304" s="5" t="str">
        <f>VLOOKUP(H1304,'FIPS Basin X-walk'!$A$2:$F$3224,6,FALSE)</f>
        <v>Western Columbia Basin</v>
      </c>
      <c r="C1304" s="1" t="s">
        <v>22548</v>
      </c>
      <c r="D1304" s="1"/>
      <c r="E1304" s="1"/>
      <c r="F1304" s="1" t="s">
        <v>20847</v>
      </c>
      <c r="G1304" s="1" t="s">
        <v>22530</v>
      </c>
      <c r="H1304" s="1">
        <v>53015</v>
      </c>
      <c r="I1304" s="1">
        <v>1001435</v>
      </c>
      <c r="J1304" s="1">
        <v>46.140300000000003</v>
      </c>
      <c r="K1304" s="1">
        <v>-122.9842</v>
      </c>
      <c r="L1304" s="1"/>
      <c r="M1304" s="1" t="s">
        <v>1480</v>
      </c>
      <c r="N1304" s="1" t="s">
        <v>9611</v>
      </c>
      <c r="O1304" s="1">
        <v>2022</v>
      </c>
      <c r="P1304" s="1">
        <v>98632</v>
      </c>
      <c r="Q1304" s="1" t="s">
        <v>22549</v>
      </c>
      <c r="R1304" s="1"/>
      <c r="S1304" s="1" t="s">
        <v>24355</v>
      </c>
      <c r="T1304" s="1" t="s">
        <v>6826</v>
      </c>
      <c r="U1304" s="1"/>
      <c r="V1304" s="1" t="s">
        <v>22550</v>
      </c>
      <c r="W1304" s="1" t="s">
        <v>6828</v>
      </c>
    </row>
    <row r="1305" spans="1:23" x14ac:dyDescent="0.25">
      <c r="A1305" s="1">
        <v>1005156</v>
      </c>
      <c r="B1305" s="5" t="str">
        <f>VLOOKUP(H1305,'FIPS Basin X-walk'!$A$2:$F$3224,6,FALSE)</f>
        <v>Western Columbia Basin</v>
      </c>
      <c r="C1305" s="1" t="s">
        <v>22536</v>
      </c>
      <c r="D1305" s="1"/>
      <c r="E1305" s="1"/>
      <c r="F1305" s="1" t="s">
        <v>20850</v>
      </c>
      <c r="G1305" s="1" t="s">
        <v>22530</v>
      </c>
      <c r="H1305" s="1">
        <v>53015</v>
      </c>
      <c r="I1305" s="1">
        <v>1005156</v>
      </c>
      <c r="J1305" s="1">
        <v>46.136952000000001</v>
      </c>
      <c r="K1305" s="1">
        <v>-122.982513</v>
      </c>
      <c r="L1305" s="1"/>
      <c r="M1305" s="1" t="s">
        <v>1480</v>
      </c>
      <c r="N1305" s="1" t="s">
        <v>9611</v>
      </c>
      <c r="O1305" s="1">
        <v>2022</v>
      </c>
      <c r="P1305" s="1">
        <v>98632</v>
      </c>
      <c r="Q1305" s="1" t="s">
        <v>22537</v>
      </c>
      <c r="R1305" s="1"/>
      <c r="S1305" s="1" t="s">
        <v>24449</v>
      </c>
      <c r="T1305" s="1" t="s">
        <v>6826</v>
      </c>
      <c r="U1305" s="1"/>
      <c r="V1305" s="1" t="s">
        <v>10500</v>
      </c>
      <c r="W1305" s="1" t="s">
        <v>6826</v>
      </c>
    </row>
    <row r="1306" spans="1:23" x14ac:dyDescent="0.25">
      <c r="A1306" s="1">
        <v>1005412</v>
      </c>
      <c r="B1306" s="5" t="str">
        <f>VLOOKUP(H1306,'FIPS Basin X-walk'!$A$2:$F$3224,6,FALSE)</f>
        <v>Western Columbia Basin</v>
      </c>
      <c r="C1306" s="1" t="s">
        <v>22546</v>
      </c>
      <c r="D1306" s="1"/>
      <c r="E1306" s="1"/>
      <c r="F1306" s="1" t="s">
        <v>20850</v>
      </c>
      <c r="G1306" s="1" t="s">
        <v>22530</v>
      </c>
      <c r="H1306" s="1">
        <v>53015</v>
      </c>
      <c r="I1306" s="1">
        <v>1005412</v>
      </c>
      <c r="J1306" s="1">
        <v>46.107228999999997</v>
      </c>
      <c r="K1306" s="1">
        <v>-122.905601</v>
      </c>
      <c r="L1306" s="1"/>
      <c r="M1306" s="1" t="s">
        <v>1480</v>
      </c>
      <c r="N1306" s="1" t="s">
        <v>9611</v>
      </c>
      <c r="O1306" s="1">
        <v>2022</v>
      </c>
      <c r="P1306" s="1">
        <v>98632</v>
      </c>
      <c r="Q1306" s="1" t="s">
        <v>22547</v>
      </c>
      <c r="R1306" s="1"/>
      <c r="S1306" s="1" t="s">
        <v>24358</v>
      </c>
      <c r="T1306" s="1" t="s">
        <v>6826</v>
      </c>
      <c r="U1306" s="1"/>
      <c r="V1306" s="1" t="s">
        <v>25519</v>
      </c>
      <c r="W1306" s="1" t="s">
        <v>6826</v>
      </c>
    </row>
    <row r="1307" spans="1:23" x14ac:dyDescent="0.25">
      <c r="A1307" s="1">
        <v>1006360</v>
      </c>
      <c r="B1307" s="5" t="str">
        <f>VLOOKUP(H1307,'FIPS Basin X-walk'!$A$2:$F$3224,6,FALSE)</f>
        <v>Western Columbia Basin</v>
      </c>
      <c r="C1307" s="1" t="s">
        <v>22540</v>
      </c>
      <c r="D1307" s="1"/>
      <c r="E1307" s="1"/>
      <c r="F1307" s="1" t="s">
        <v>20850</v>
      </c>
      <c r="G1307" s="1" t="s">
        <v>22530</v>
      </c>
      <c r="H1307" s="1">
        <v>53015</v>
      </c>
      <c r="I1307" s="1">
        <v>1006360</v>
      </c>
      <c r="J1307" s="1">
        <v>46.122748999999999</v>
      </c>
      <c r="K1307" s="1">
        <v>-122.974048</v>
      </c>
      <c r="L1307" s="1"/>
      <c r="M1307" s="1" t="s">
        <v>1480</v>
      </c>
      <c r="N1307" s="1" t="s">
        <v>9611</v>
      </c>
      <c r="O1307" s="1">
        <v>2022</v>
      </c>
      <c r="P1307" s="1">
        <v>98632</v>
      </c>
      <c r="Q1307" s="1" t="s">
        <v>22541</v>
      </c>
      <c r="R1307" s="1"/>
      <c r="S1307" s="1" t="s">
        <v>24385</v>
      </c>
      <c r="T1307" s="1" t="s">
        <v>6828</v>
      </c>
      <c r="U1307" s="1"/>
      <c r="V1307" s="1" t="s">
        <v>22542</v>
      </c>
      <c r="W1307" s="1" t="s">
        <v>6828</v>
      </c>
    </row>
    <row r="1308" spans="1:23" x14ac:dyDescent="0.25">
      <c r="A1308" s="1">
        <v>1006454</v>
      </c>
      <c r="B1308" s="5" t="str">
        <f>VLOOKUP(H1308,'FIPS Basin X-walk'!$A$2:$F$3224,6,FALSE)</f>
        <v>Western Columbia Basin</v>
      </c>
      <c r="C1308" s="1" t="s">
        <v>22538</v>
      </c>
      <c r="D1308" s="1"/>
      <c r="E1308" s="1"/>
      <c r="F1308" s="1" t="s">
        <v>20850</v>
      </c>
      <c r="G1308" s="1" t="s">
        <v>22530</v>
      </c>
      <c r="H1308" s="1">
        <v>53015</v>
      </c>
      <c r="I1308" s="1">
        <v>1006454</v>
      </c>
      <c r="J1308" s="1">
        <v>46.107526999999997</v>
      </c>
      <c r="K1308" s="1">
        <v>-122.92661699999999</v>
      </c>
      <c r="L1308" s="1"/>
      <c r="M1308" s="1" t="s">
        <v>1480</v>
      </c>
      <c r="N1308" s="1" t="s">
        <v>9611</v>
      </c>
      <c r="O1308" s="1">
        <v>2022</v>
      </c>
      <c r="P1308" s="1">
        <v>98632</v>
      </c>
      <c r="Q1308" s="1" t="s">
        <v>22539</v>
      </c>
      <c r="R1308" s="1"/>
      <c r="S1308" s="1" t="s">
        <v>24385</v>
      </c>
      <c r="T1308" s="1" t="s">
        <v>6828</v>
      </c>
      <c r="U1308" s="1"/>
      <c r="V1308" s="1" t="s">
        <v>6986</v>
      </c>
      <c r="W1308" s="1" t="s">
        <v>6828</v>
      </c>
    </row>
    <row r="1309" spans="1:23" x14ac:dyDescent="0.25">
      <c r="A1309" s="1">
        <v>1012181</v>
      </c>
      <c r="B1309" s="5" t="str">
        <f>VLOOKUP(H1309,'FIPS Basin X-walk'!$A$2:$F$3224,6,FALSE)</f>
        <v>Western Columbia Basin</v>
      </c>
      <c r="C1309" s="1" t="s">
        <v>22529</v>
      </c>
      <c r="D1309" s="1"/>
      <c r="E1309" s="1"/>
      <c r="F1309" s="1" t="s">
        <v>20847</v>
      </c>
      <c r="G1309" s="1" t="s">
        <v>22530</v>
      </c>
      <c r="H1309" s="1">
        <v>53015</v>
      </c>
      <c r="I1309" s="1">
        <v>1012181</v>
      </c>
      <c r="J1309" s="1">
        <v>46.118735000000001</v>
      </c>
      <c r="K1309" s="1">
        <v>-122.968082</v>
      </c>
      <c r="L1309" s="1"/>
      <c r="M1309" s="1" t="s">
        <v>1480</v>
      </c>
      <c r="N1309" s="1" t="s">
        <v>9611</v>
      </c>
      <c r="O1309" s="1">
        <v>2022</v>
      </c>
      <c r="P1309" s="1">
        <v>98632</v>
      </c>
      <c r="Q1309" s="1" t="s">
        <v>22531</v>
      </c>
      <c r="R1309" s="1"/>
      <c r="S1309" s="1" t="s">
        <v>24431</v>
      </c>
      <c r="T1309" s="1" t="s">
        <v>6826</v>
      </c>
      <c r="U1309" s="1"/>
      <c r="V1309" s="1" t="s">
        <v>22532</v>
      </c>
      <c r="W1309" s="1" t="s">
        <v>6826</v>
      </c>
    </row>
    <row r="1310" spans="1:23" x14ac:dyDescent="0.25">
      <c r="A1310" s="1">
        <v>1000493</v>
      </c>
      <c r="B1310" s="5" t="str">
        <f>VLOOKUP(H1310,'FIPS Basin X-walk'!$A$2:$F$3224,6,FALSE)</f>
        <v>Upper Mississippi Embaymnt</v>
      </c>
      <c r="C1310" s="1" t="s">
        <v>7790</v>
      </c>
      <c r="D1310" s="1"/>
      <c r="E1310" s="1"/>
      <c r="F1310" s="1" t="s">
        <v>7779</v>
      </c>
      <c r="G1310" s="1" t="s">
        <v>2185</v>
      </c>
      <c r="H1310" s="1">
        <v>5031</v>
      </c>
      <c r="I1310" s="1">
        <v>1000493</v>
      </c>
      <c r="J1310" s="1">
        <v>35.848100000000002</v>
      </c>
      <c r="K1310" s="1">
        <v>-90.725700000000003</v>
      </c>
      <c r="L1310" s="1"/>
      <c r="M1310" s="1" t="s">
        <v>1520</v>
      </c>
      <c r="N1310" s="1" t="s">
        <v>7740</v>
      </c>
      <c r="O1310" s="1">
        <v>2022</v>
      </c>
      <c r="P1310" s="1">
        <v>72403</v>
      </c>
      <c r="Q1310" s="1" t="s">
        <v>7791</v>
      </c>
      <c r="R1310" s="1"/>
      <c r="S1310" s="1" t="s">
        <v>24355</v>
      </c>
      <c r="T1310" s="1" t="s">
        <v>6826</v>
      </c>
      <c r="U1310" s="1"/>
      <c r="V1310" s="1" t="s">
        <v>24535</v>
      </c>
      <c r="W1310" s="1" t="s">
        <v>6828</v>
      </c>
    </row>
    <row r="1311" spans="1:23" x14ac:dyDescent="0.25">
      <c r="A1311" s="1">
        <v>1005397</v>
      </c>
      <c r="B1311" s="5" t="str">
        <f>VLOOKUP(H1311,'FIPS Basin X-walk'!$A$2:$F$3224,6,FALSE)</f>
        <v>Upper Mississippi Embaymnt</v>
      </c>
      <c r="C1311" s="1" t="s">
        <v>7778</v>
      </c>
      <c r="D1311" s="1"/>
      <c r="E1311" s="1"/>
      <c r="F1311" s="1" t="s">
        <v>7779</v>
      </c>
      <c r="G1311" s="1" t="s">
        <v>7780</v>
      </c>
      <c r="H1311" s="1">
        <v>5031</v>
      </c>
      <c r="I1311" s="1">
        <v>1005397</v>
      </c>
      <c r="J1311" s="1">
        <v>35.719580000000001</v>
      </c>
      <c r="K1311" s="1">
        <v>-90.684792999999999</v>
      </c>
      <c r="L1311" s="1"/>
      <c r="M1311" s="1" t="s">
        <v>1520</v>
      </c>
      <c r="N1311" s="1" t="s">
        <v>7740</v>
      </c>
      <c r="O1311" s="1">
        <v>2022</v>
      </c>
      <c r="P1311" s="1">
        <v>72403</v>
      </c>
      <c r="Q1311" s="1" t="s">
        <v>7781</v>
      </c>
      <c r="R1311" s="1"/>
      <c r="S1311" s="1" t="s">
        <v>24358</v>
      </c>
      <c r="T1311" s="1" t="s">
        <v>6826</v>
      </c>
      <c r="U1311" s="1"/>
      <c r="V1311" s="1" t="s">
        <v>7782</v>
      </c>
      <c r="W1311" s="1" t="s">
        <v>6826</v>
      </c>
    </row>
    <row r="1312" spans="1:23" x14ac:dyDescent="0.25">
      <c r="A1312" s="1">
        <v>1005906</v>
      </c>
      <c r="B1312" s="5" t="str">
        <f>VLOOKUP(H1312,'FIPS Basin X-walk'!$A$2:$F$3224,6,FALSE)</f>
        <v>Upper Mississippi Embaymnt</v>
      </c>
      <c r="C1312" s="1" t="s">
        <v>7783</v>
      </c>
      <c r="D1312" s="1"/>
      <c r="E1312" s="1"/>
      <c r="F1312" s="1" t="s">
        <v>7779</v>
      </c>
      <c r="G1312" s="1" t="s">
        <v>7780</v>
      </c>
      <c r="H1312" s="1">
        <v>5031</v>
      </c>
      <c r="I1312" s="1">
        <v>1005906</v>
      </c>
      <c r="J1312" s="1">
        <v>35.845269999999999</v>
      </c>
      <c r="K1312" s="1">
        <v>-90.711020000000005</v>
      </c>
      <c r="L1312" s="1"/>
      <c r="M1312" s="1" t="s">
        <v>1520</v>
      </c>
      <c r="N1312" s="1" t="s">
        <v>7740</v>
      </c>
      <c r="O1312" s="1">
        <v>2022</v>
      </c>
      <c r="P1312" s="1">
        <v>72401</v>
      </c>
      <c r="Q1312" s="1" t="s">
        <v>7784</v>
      </c>
      <c r="R1312" s="1"/>
      <c r="S1312" s="1" t="s">
        <v>24356</v>
      </c>
      <c r="T1312" s="1" t="s">
        <v>6826</v>
      </c>
      <c r="U1312" s="1"/>
      <c r="V1312" s="1" t="s">
        <v>7785</v>
      </c>
      <c r="W1312" s="1" t="s">
        <v>6826</v>
      </c>
    </row>
    <row r="1313" spans="1:23" x14ac:dyDescent="0.25">
      <c r="A1313" s="1">
        <v>1013586</v>
      </c>
      <c r="B1313" s="5" t="str">
        <f>VLOOKUP(H1313,'FIPS Basin X-walk'!$A$2:$F$3224,6,FALSE)</f>
        <v>Upper Mississippi Embaymnt</v>
      </c>
      <c r="C1313" s="1" t="s">
        <v>7789</v>
      </c>
      <c r="D1313" s="1"/>
      <c r="E1313" s="1"/>
      <c r="F1313" s="1" t="s">
        <v>7787</v>
      </c>
      <c r="G1313" s="1" t="s">
        <v>7780</v>
      </c>
      <c r="H1313" s="1">
        <v>5031</v>
      </c>
      <c r="I1313" s="1">
        <v>1013586</v>
      </c>
      <c r="J1313" s="1">
        <v>35.845950000000002</v>
      </c>
      <c r="K1313" s="1">
        <v>-90.725740000000002</v>
      </c>
      <c r="L1313" s="1"/>
      <c r="M1313" s="1" t="s">
        <v>1520</v>
      </c>
      <c r="N1313" s="1" t="s">
        <v>7740</v>
      </c>
      <c r="O1313" s="1">
        <v>2022</v>
      </c>
      <c r="P1313" s="1">
        <v>72401</v>
      </c>
      <c r="Q1313" s="1" t="s">
        <v>26709</v>
      </c>
      <c r="R1313" s="1"/>
      <c r="S1313" s="1" t="s">
        <v>26710</v>
      </c>
      <c r="T1313" s="1" t="s">
        <v>6826</v>
      </c>
      <c r="U1313" s="1"/>
      <c r="V1313" s="1" t="s">
        <v>7742</v>
      </c>
      <c r="W1313" s="1" t="s">
        <v>6826</v>
      </c>
    </row>
    <row r="1314" spans="1:23" x14ac:dyDescent="0.25">
      <c r="A1314" s="1">
        <v>1013971</v>
      </c>
      <c r="B1314" s="5" t="str">
        <f>VLOOKUP(H1314,'FIPS Basin X-walk'!$A$2:$F$3224,6,FALSE)</f>
        <v>Upper Mississippi Embaymnt</v>
      </c>
      <c r="C1314" s="1" t="s">
        <v>7786</v>
      </c>
      <c r="D1314" s="1"/>
      <c r="E1314" s="1"/>
      <c r="F1314" s="1" t="s">
        <v>7787</v>
      </c>
      <c r="G1314" s="1" t="s">
        <v>7780</v>
      </c>
      <c r="H1314" s="1">
        <v>5031</v>
      </c>
      <c r="I1314" s="1">
        <v>1013971</v>
      </c>
      <c r="J1314" s="1">
        <v>35.811205000000001</v>
      </c>
      <c r="K1314" s="1">
        <v>-90.564020999999997</v>
      </c>
      <c r="L1314" s="1"/>
      <c r="M1314" s="1" t="s">
        <v>1520</v>
      </c>
      <c r="N1314" s="1" t="s">
        <v>7740</v>
      </c>
      <c r="O1314" s="1">
        <v>2022</v>
      </c>
      <c r="P1314" s="1">
        <v>72401</v>
      </c>
      <c r="Q1314" s="1" t="s">
        <v>7788</v>
      </c>
      <c r="R1314" s="1"/>
      <c r="S1314" s="1" t="s">
        <v>24907</v>
      </c>
      <c r="T1314" s="1" t="s">
        <v>6826</v>
      </c>
      <c r="U1314" s="1"/>
      <c r="V1314" s="1" t="s">
        <v>8249</v>
      </c>
      <c r="W1314" s="1" t="s">
        <v>6826</v>
      </c>
    </row>
    <row r="1315" spans="1:23" x14ac:dyDescent="0.25">
      <c r="A1315" s="1">
        <v>1014627</v>
      </c>
      <c r="B1315" s="5" t="str">
        <f>VLOOKUP(H1315,'FIPS Basin X-walk'!$A$2:$F$3224,6,FALSE)</f>
        <v>Permian Basin</v>
      </c>
      <c r="C1315" s="1" t="s">
        <v>27327</v>
      </c>
      <c r="D1315" s="1"/>
      <c r="E1315" s="1"/>
      <c r="F1315" s="1" t="s">
        <v>2085</v>
      </c>
      <c r="G1315" s="1" t="s">
        <v>2085</v>
      </c>
      <c r="H1315" s="1">
        <v>48103</v>
      </c>
      <c r="I1315" s="1">
        <v>1014627</v>
      </c>
      <c r="J1315" s="1">
        <v>31.479432874419501</v>
      </c>
      <c r="K1315" s="1">
        <v>-102.70315038642001</v>
      </c>
      <c r="L1315" s="1"/>
      <c r="M1315" s="1" t="s">
        <v>1485</v>
      </c>
      <c r="N1315" s="1" t="s">
        <v>9148</v>
      </c>
      <c r="O1315" s="1">
        <v>2022</v>
      </c>
      <c r="P1315" s="1">
        <v>79731</v>
      </c>
      <c r="Q1315" s="1" t="s">
        <v>27328</v>
      </c>
      <c r="R1315" s="1"/>
      <c r="S1315" s="1">
        <v>212322</v>
      </c>
      <c r="T1315" s="1" t="s">
        <v>6826</v>
      </c>
      <c r="U1315" s="1"/>
      <c r="V1315" s="1" t="s">
        <v>27329</v>
      </c>
      <c r="W1315" s="1" t="s">
        <v>6826</v>
      </c>
    </row>
    <row r="1316" spans="1:23" x14ac:dyDescent="0.25">
      <c r="A1316" s="1">
        <v>1001132</v>
      </c>
      <c r="B1316" s="5" t="str">
        <f>VLOOKUP(H1316,'FIPS Basin X-walk'!$A$2:$F$3224,6,FALSE)</f>
        <v>Permian Basin</v>
      </c>
      <c r="C1316" s="1" t="s">
        <v>20572</v>
      </c>
      <c r="D1316" s="1"/>
      <c r="E1316" s="1"/>
      <c r="F1316" s="1" t="s">
        <v>11756</v>
      </c>
      <c r="G1316" s="1" t="s">
        <v>20573</v>
      </c>
      <c r="H1316" s="1">
        <v>48103</v>
      </c>
      <c r="I1316" s="1">
        <v>1001132</v>
      </c>
      <c r="J1316" s="1">
        <v>31.646699999999999</v>
      </c>
      <c r="K1316" s="1">
        <v>-102.52869</v>
      </c>
      <c r="L1316" s="1"/>
      <c r="M1316" s="1" t="s">
        <v>1485</v>
      </c>
      <c r="N1316" s="1" t="s">
        <v>9148</v>
      </c>
      <c r="O1316" s="1">
        <v>2022</v>
      </c>
      <c r="P1316" s="1">
        <v>79731</v>
      </c>
      <c r="Q1316" s="1" t="s">
        <v>862</v>
      </c>
      <c r="R1316" s="1"/>
      <c r="S1316" s="1" t="s">
        <v>24489</v>
      </c>
      <c r="T1316" s="1" t="s">
        <v>6826</v>
      </c>
      <c r="U1316" s="1"/>
      <c r="V1316" s="1" t="s">
        <v>9171</v>
      </c>
      <c r="W1316" s="1" t="s">
        <v>6826</v>
      </c>
    </row>
    <row r="1317" spans="1:23" x14ac:dyDescent="0.25">
      <c r="A1317" s="1">
        <v>1003767</v>
      </c>
      <c r="B1317" s="5" t="str">
        <f>VLOOKUP(H1317,'FIPS Basin X-walk'!$A$2:$F$3224,6,FALSE)</f>
        <v>Permian Basin</v>
      </c>
      <c r="C1317" s="1" t="s">
        <v>20574</v>
      </c>
      <c r="D1317" s="1"/>
      <c r="E1317" s="1"/>
      <c r="F1317" s="1" t="s">
        <v>2085</v>
      </c>
      <c r="G1317" s="1" t="s">
        <v>20573</v>
      </c>
      <c r="H1317" s="1">
        <v>48103</v>
      </c>
      <c r="I1317" s="1">
        <v>1003767</v>
      </c>
      <c r="J1317" s="1">
        <v>31.409312</v>
      </c>
      <c r="K1317" s="1">
        <v>-102.41513399999999</v>
      </c>
      <c r="L1317" s="1"/>
      <c r="M1317" s="1" t="s">
        <v>1485</v>
      </c>
      <c r="N1317" s="1" t="s">
        <v>9148</v>
      </c>
      <c r="O1317" s="1">
        <v>2022</v>
      </c>
      <c r="P1317" s="1">
        <v>79731</v>
      </c>
      <c r="Q1317" s="1" t="s">
        <v>24045</v>
      </c>
      <c r="R1317" s="1"/>
      <c r="S1317" s="1" t="s">
        <v>24399</v>
      </c>
      <c r="T1317" s="1" t="s">
        <v>6826</v>
      </c>
      <c r="U1317" s="1"/>
      <c r="V1317" s="1" t="s">
        <v>13153</v>
      </c>
      <c r="W1317" s="1" t="s">
        <v>6826</v>
      </c>
    </row>
    <row r="1318" spans="1:23" x14ac:dyDescent="0.25">
      <c r="A1318" s="1">
        <v>1000228</v>
      </c>
      <c r="B1318" s="5" t="str">
        <f>VLOOKUP(H1318,'FIPS Basin X-walk'!$A$2:$F$3224,6,FALSE)</f>
        <v>Atlantic Coast Basin</v>
      </c>
      <c r="C1318" s="1" t="s">
        <v>17279</v>
      </c>
      <c r="D1318" s="1"/>
      <c r="E1318" s="1"/>
      <c r="F1318" s="1" t="s">
        <v>17280</v>
      </c>
      <c r="G1318" s="1" t="s">
        <v>1942</v>
      </c>
      <c r="H1318" s="1">
        <v>37049</v>
      </c>
      <c r="I1318" s="1">
        <v>1000228</v>
      </c>
      <c r="J1318" s="1">
        <v>35.208100000000002</v>
      </c>
      <c r="K1318" s="1">
        <v>-77.124200000000002</v>
      </c>
      <c r="L1318" s="1"/>
      <c r="M1318" s="1" t="s">
        <v>1530</v>
      </c>
      <c r="N1318" s="1" t="s">
        <v>17213</v>
      </c>
      <c r="O1318" s="1">
        <v>2022</v>
      </c>
      <c r="P1318" s="1">
        <v>28586</v>
      </c>
      <c r="Q1318" s="1" t="s">
        <v>17281</v>
      </c>
      <c r="R1318" s="1"/>
      <c r="S1318" s="1" t="s">
        <v>24436</v>
      </c>
      <c r="T1318" s="1" t="s">
        <v>6826</v>
      </c>
      <c r="U1318" s="1"/>
      <c r="V1318" s="1" t="s">
        <v>6836</v>
      </c>
      <c r="W1318" s="1" t="s">
        <v>6826</v>
      </c>
    </row>
    <row r="1319" spans="1:23" x14ac:dyDescent="0.25">
      <c r="A1319" s="1">
        <v>1004219</v>
      </c>
      <c r="B1319" s="5" t="str">
        <f>VLOOKUP(H1319,'FIPS Basin X-walk'!$A$2:$F$3224,6,FALSE)</f>
        <v>Atlantic Coast Basin</v>
      </c>
      <c r="C1319" s="1" t="s">
        <v>25263</v>
      </c>
      <c r="D1319" s="1"/>
      <c r="E1319" s="1"/>
      <c r="F1319" s="1" t="s">
        <v>17287</v>
      </c>
      <c r="G1319" s="1" t="s">
        <v>17284</v>
      </c>
      <c r="H1319" s="1">
        <v>37049</v>
      </c>
      <c r="I1319" s="1">
        <v>1004219</v>
      </c>
      <c r="J1319" s="1">
        <v>34.94</v>
      </c>
      <c r="K1319" s="1">
        <v>-76.819999999999993</v>
      </c>
      <c r="L1319" s="1"/>
      <c r="M1319" s="1" t="s">
        <v>1530</v>
      </c>
      <c r="N1319" s="1" t="s">
        <v>17213</v>
      </c>
      <c r="O1319" s="1">
        <v>2022</v>
      </c>
      <c r="P1319" s="1">
        <v>28533</v>
      </c>
      <c r="Q1319" s="1" t="s">
        <v>17288</v>
      </c>
      <c r="R1319" s="1"/>
      <c r="S1319" s="1" t="s">
        <v>24464</v>
      </c>
      <c r="T1319" s="1" t="s">
        <v>6826</v>
      </c>
      <c r="U1319" s="1"/>
      <c r="V1319" s="1" t="s">
        <v>24409</v>
      </c>
      <c r="W1319" s="1" t="s">
        <v>6826</v>
      </c>
    </row>
    <row r="1320" spans="1:23" x14ac:dyDescent="0.25">
      <c r="A1320" s="1">
        <v>1003035</v>
      </c>
      <c r="B1320" s="5" t="str">
        <f>VLOOKUP(H1320,'FIPS Basin X-walk'!$A$2:$F$3224,6,FALSE)</f>
        <v>Atlantic Coast Basin</v>
      </c>
      <c r="C1320" s="1" t="s">
        <v>17282</v>
      </c>
      <c r="D1320" s="1"/>
      <c r="E1320" s="1"/>
      <c r="F1320" s="1" t="s">
        <v>17283</v>
      </c>
      <c r="G1320" s="1" t="s">
        <v>17284</v>
      </c>
      <c r="H1320" s="1">
        <v>37049</v>
      </c>
      <c r="I1320" s="1">
        <v>1003035</v>
      </c>
      <c r="J1320" s="1">
        <v>34.943666999999998</v>
      </c>
      <c r="K1320" s="1">
        <v>-76.948346000000001</v>
      </c>
      <c r="L1320" s="1"/>
      <c r="M1320" s="1" t="s">
        <v>1530</v>
      </c>
      <c r="N1320" s="1" t="s">
        <v>17213</v>
      </c>
      <c r="O1320" s="1">
        <v>2022</v>
      </c>
      <c r="P1320" s="1">
        <v>28562</v>
      </c>
      <c r="Q1320" s="1" t="s">
        <v>17285</v>
      </c>
      <c r="R1320" s="1"/>
      <c r="S1320" s="1" t="s">
        <v>24358</v>
      </c>
      <c r="T1320" s="1" t="s">
        <v>6826</v>
      </c>
      <c r="U1320" s="1"/>
      <c r="V1320" s="1" t="s">
        <v>17286</v>
      </c>
      <c r="W1320" s="1" t="s">
        <v>6826</v>
      </c>
    </row>
    <row r="1321" spans="1:23" x14ac:dyDescent="0.25">
      <c r="A1321" s="1">
        <v>1007732</v>
      </c>
      <c r="B1321" s="5" t="str">
        <f>VLOOKUP(H1321,'FIPS Basin X-walk'!$A$2:$F$3224,6,FALSE)</f>
        <v>Atlantic Coast Basin</v>
      </c>
      <c r="C1321" s="1" t="s">
        <v>17289</v>
      </c>
      <c r="D1321" s="1"/>
      <c r="E1321" s="1" t="s">
        <v>6828</v>
      </c>
      <c r="F1321" s="1" t="s">
        <v>17283</v>
      </c>
      <c r="G1321" s="1" t="s">
        <v>17284</v>
      </c>
      <c r="H1321" s="1">
        <v>37049</v>
      </c>
      <c r="I1321" s="1">
        <v>1007732</v>
      </c>
      <c r="J1321" s="1">
        <v>35.128500000000003</v>
      </c>
      <c r="K1321" s="1">
        <v>-77.17</v>
      </c>
      <c r="L1321" s="1"/>
      <c r="M1321" s="1" t="s">
        <v>1530</v>
      </c>
      <c r="N1321" s="1" t="s">
        <v>17213</v>
      </c>
      <c r="O1321" s="1">
        <v>2022</v>
      </c>
      <c r="P1321" s="1">
        <v>28562</v>
      </c>
      <c r="Q1321" s="1" t="s">
        <v>17290</v>
      </c>
      <c r="R1321" s="1"/>
      <c r="S1321" s="1" t="s">
        <v>24532</v>
      </c>
      <c r="T1321" s="1" t="s">
        <v>6826</v>
      </c>
      <c r="U1321" s="1"/>
      <c r="V1321" s="1" t="s">
        <v>17291</v>
      </c>
      <c r="W1321" s="1" t="s">
        <v>6828</v>
      </c>
    </row>
    <row r="1322" spans="1:23" x14ac:dyDescent="0.25">
      <c r="A1322" s="1">
        <v>1013035</v>
      </c>
      <c r="B1322" s="5" t="str">
        <f>VLOOKUP(H1322,'FIPS Basin X-walk'!$A$2:$F$3224,6,FALSE)</f>
        <v>Appalachian Basin</v>
      </c>
      <c r="C1322" s="1" t="s">
        <v>18147</v>
      </c>
      <c r="D1322" s="1"/>
      <c r="E1322" s="1"/>
      <c r="F1322" s="1" t="s">
        <v>15721</v>
      </c>
      <c r="G1322" s="1" t="s">
        <v>1591</v>
      </c>
      <c r="H1322" s="1">
        <v>42039</v>
      </c>
      <c r="I1322" s="1">
        <v>1013035</v>
      </c>
      <c r="J1322" s="1">
        <v>41.578964833999997</v>
      </c>
      <c r="K1322" s="1">
        <v>-79.905923951999895</v>
      </c>
      <c r="L1322" s="1"/>
      <c r="M1322" s="1" t="s">
        <v>1542</v>
      </c>
      <c r="N1322" s="1" t="s">
        <v>17708</v>
      </c>
      <c r="O1322" s="1">
        <v>2022</v>
      </c>
      <c r="P1322" s="1">
        <v>44411</v>
      </c>
      <c r="Q1322" s="1" t="s">
        <v>1063</v>
      </c>
      <c r="R1322" s="1"/>
      <c r="S1322" s="1">
        <v>211130</v>
      </c>
      <c r="T1322" s="1" t="s">
        <v>6826</v>
      </c>
      <c r="U1322" s="1"/>
      <c r="V1322" s="1" t="s">
        <v>18148</v>
      </c>
      <c r="W1322" s="1" t="s">
        <v>6826</v>
      </c>
    </row>
    <row r="1323" spans="1:23" x14ac:dyDescent="0.25">
      <c r="A1323" s="1">
        <v>1000099</v>
      </c>
      <c r="B1323" s="5" t="str">
        <f>VLOOKUP(H1323,'FIPS Basin X-walk'!$A$2:$F$3224,6,FALSE)</f>
        <v>Illinois Basin</v>
      </c>
      <c r="C1323" s="1" t="s">
        <v>10924</v>
      </c>
      <c r="D1323" s="1"/>
      <c r="E1323" s="1"/>
      <c r="F1323" s="1" t="s">
        <v>10925</v>
      </c>
      <c r="G1323" s="1" t="s">
        <v>1591</v>
      </c>
      <c r="H1323" s="1">
        <v>17033</v>
      </c>
      <c r="I1323" s="1">
        <v>1000099</v>
      </c>
      <c r="J1323" s="1">
        <v>39</v>
      </c>
      <c r="K1323" s="1">
        <v>-87.722200000000001</v>
      </c>
      <c r="L1323" s="1"/>
      <c r="M1323" s="1" t="s">
        <v>1488</v>
      </c>
      <c r="N1323" s="1" t="s">
        <v>10805</v>
      </c>
      <c r="O1323" s="1">
        <v>2022</v>
      </c>
      <c r="P1323" s="1">
        <v>62454</v>
      </c>
      <c r="Q1323" s="1" t="s">
        <v>10926</v>
      </c>
      <c r="R1323" s="1"/>
      <c r="S1323" s="1" t="s">
        <v>24369</v>
      </c>
      <c r="T1323" s="1" t="s">
        <v>6826</v>
      </c>
      <c r="U1323" s="1"/>
      <c r="V1323" s="1" t="s">
        <v>7439</v>
      </c>
      <c r="W1323" s="1" t="s">
        <v>6828</v>
      </c>
    </row>
    <row r="1324" spans="1:23" x14ac:dyDescent="0.25">
      <c r="A1324" s="1">
        <v>1007990</v>
      </c>
      <c r="B1324" s="5" t="str">
        <f>VLOOKUP(H1324,'FIPS Basin X-walk'!$A$2:$F$3224,6,FALSE)</f>
        <v>Cherokee Basin</v>
      </c>
      <c r="C1324" s="1" t="s">
        <v>12438</v>
      </c>
      <c r="D1324" s="1"/>
      <c r="E1324" s="1"/>
      <c r="F1324" s="1" t="s">
        <v>12439</v>
      </c>
      <c r="G1324" s="1" t="s">
        <v>10921</v>
      </c>
      <c r="H1324" s="1">
        <v>20037</v>
      </c>
      <c r="I1324" s="1">
        <v>1007990</v>
      </c>
      <c r="J1324" s="1">
        <v>37.629640000000002</v>
      </c>
      <c r="K1324" s="1">
        <v>-94.639859999999999</v>
      </c>
      <c r="L1324" s="1"/>
      <c r="M1324" s="1" t="s">
        <v>1490</v>
      </c>
      <c r="N1324" s="1" t="s">
        <v>12401</v>
      </c>
      <c r="O1324" s="1">
        <v>2022</v>
      </c>
      <c r="P1324" s="1">
        <v>66711</v>
      </c>
      <c r="Q1324" s="1" t="s">
        <v>12440</v>
      </c>
      <c r="R1324" s="1"/>
      <c r="S1324" s="1" t="s">
        <v>24358</v>
      </c>
      <c r="T1324" s="1" t="s">
        <v>6826</v>
      </c>
      <c r="U1324" s="1"/>
      <c r="V1324" s="1" t="s">
        <v>7305</v>
      </c>
      <c r="W1324" s="1" t="s">
        <v>6826</v>
      </c>
    </row>
    <row r="1325" spans="1:23" x14ac:dyDescent="0.25">
      <c r="A1325" s="1">
        <v>1013194</v>
      </c>
      <c r="B1325" s="5" t="str">
        <f>VLOOKUP(H1325,'FIPS Basin X-walk'!$A$2:$F$3224,6,FALSE)</f>
        <v>Appalachian Basin</v>
      </c>
      <c r="C1325" s="1"/>
      <c r="D1325" s="1"/>
      <c r="E1325" s="1"/>
      <c r="F1325" s="1" t="s">
        <v>17807</v>
      </c>
      <c r="G1325" s="1" t="s">
        <v>10921</v>
      </c>
      <c r="H1325" s="1">
        <v>39033</v>
      </c>
      <c r="I1325" s="1">
        <v>1013194</v>
      </c>
      <c r="J1325" s="1">
        <v>40.977485999999999</v>
      </c>
      <c r="K1325" s="1">
        <v>-82.970892000000006</v>
      </c>
      <c r="L1325" s="1"/>
      <c r="M1325" s="1" t="s">
        <v>1542</v>
      </c>
      <c r="N1325" s="1" t="s">
        <v>17708</v>
      </c>
      <c r="O1325" s="1">
        <v>2022</v>
      </c>
      <c r="P1325" s="1">
        <v>44818</v>
      </c>
      <c r="Q1325" s="1" t="s">
        <v>568</v>
      </c>
      <c r="R1325" s="1"/>
      <c r="S1325" s="1" t="s">
        <v>24435</v>
      </c>
      <c r="T1325" s="1" t="s">
        <v>6826</v>
      </c>
      <c r="U1325" s="1"/>
      <c r="V1325" s="1" t="s">
        <v>7521</v>
      </c>
      <c r="W1325" s="1" t="s">
        <v>6826</v>
      </c>
    </row>
    <row r="1326" spans="1:23" x14ac:dyDescent="0.25">
      <c r="A1326" s="1">
        <v>1002276</v>
      </c>
      <c r="B1326" s="5" t="str">
        <f>VLOOKUP(H1326,'FIPS Basin X-walk'!$A$2:$F$3224,6,FALSE)</f>
        <v>Appalachian Basin</v>
      </c>
      <c r="C1326" s="1" t="s">
        <v>17804</v>
      </c>
      <c r="D1326" s="1"/>
      <c r="E1326" s="1"/>
      <c r="F1326" s="1" t="s">
        <v>17805</v>
      </c>
      <c r="G1326" s="1" t="s">
        <v>10921</v>
      </c>
      <c r="H1326" s="1">
        <v>39033</v>
      </c>
      <c r="I1326" s="1">
        <v>1002276</v>
      </c>
      <c r="J1326" s="1">
        <v>40.813119999999998</v>
      </c>
      <c r="K1326" s="1">
        <v>-82.868440000000007</v>
      </c>
      <c r="L1326" s="1"/>
      <c r="M1326" s="1" t="s">
        <v>1542</v>
      </c>
      <c r="N1326" s="1" t="s">
        <v>17708</v>
      </c>
      <c r="O1326" s="1">
        <v>2022</v>
      </c>
      <c r="P1326" s="1">
        <v>44820</v>
      </c>
      <c r="Q1326" s="1" t="s">
        <v>17806</v>
      </c>
      <c r="R1326" s="1"/>
      <c r="S1326" s="1" t="s">
        <v>24358</v>
      </c>
      <c r="T1326" s="1" t="s">
        <v>6826</v>
      </c>
      <c r="U1326" s="1"/>
      <c r="V1326" s="1" t="s">
        <v>24890</v>
      </c>
      <c r="W1326" s="1" t="s">
        <v>6826</v>
      </c>
    </row>
    <row r="1327" spans="1:23" x14ac:dyDescent="0.25">
      <c r="A1327" s="1">
        <v>1002439</v>
      </c>
      <c r="B1327" s="5" t="str">
        <f>VLOOKUP(H1327,'FIPS Basin X-walk'!$A$2:$F$3224,6,FALSE)</f>
        <v>Appalachian Basin</v>
      </c>
      <c r="C1327" s="1" t="s">
        <v>19123</v>
      </c>
      <c r="D1327" s="1"/>
      <c r="E1327" s="1"/>
      <c r="F1327" s="1" t="s">
        <v>19124</v>
      </c>
      <c r="G1327" s="1" t="s">
        <v>10921</v>
      </c>
      <c r="H1327" s="1">
        <v>42039</v>
      </c>
      <c r="I1327" s="1">
        <v>1002439</v>
      </c>
      <c r="J1327" s="1">
        <v>41.531500000000001</v>
      </c>
      <c r="K1327" s="1">
        <v>-80.209469999999996</v>
      </c>
      <c r="L1327" s="1"/>
      <c r="M1327" s="1" t="s">
        <v>1501</v>
      </c>
      <c r="N1327" s="1" t="s">
        <v>18868</v>
      </c>
      <c r="O1327" s="1">
        <v>2022</v>
      </c>
      <c r="P1327" s="1">
        <v>16314</v>
      </c>
      <c r="Q1327" s="1" t="s">
        <v>24914</v>
      </c>
      <c r="R1327" s="1"/>
      <c r="S1327" s="1" t="s">
        <v>24476</v>
      </c>
      <c r="T1327" s="1" t="s">
        <v>6826</v>
      </c>
      <c r="U1327" s="1"/>
      <c r="V1327" s="1" t="s">
        <v>19126</v>
      </c>
      <c r="W1327" s="1" t="s">
        <v>6826</v>
      </c>
    </row>
    <row r="1328" spans="1:23" x14ac:dyDescent="0.25">
      <c r="A1328" s="1">
        <v>1013030</v>
      </c>
      <c r="B1328" s="5" t="str">
        <f>VLOOKUP(H1328,'FIPS Basin X-walk'!$A$2:$F$3224,6,FALSE)</f>
        <v>Ozark Uplift</v>
      </c>
      <c r="C1328" s="1" t="s">
        <v>15513</v>
      </c>
      <c r="D1328" s="1"/>
      <c r="E1328" s="1"/>
      <c r="F1328" s="1" t="s">
        <v>15514</v>
      </c>
      <c r="G1328" s="1" t="s">
        <v>10921</v>
      </c>
      <c r="H1328" s="1">
        <v>29055</v>
      </c>
      <c r="I1328" s="1">
        <v>1013030</v>
      </c>
      <c r="J1328" s="1">
        <v>38.121974000000002</v>
      </c>
      <c r="K1328" s="1">
        <v>-91.417637999999997</v>
      </c>
      <c r="L1328" s="1"/>
      <c r="M1328" s="1" t="s">
        <v>1560</v>
      </c>
      <c r="N1328" s="1" t="s">
        <v>15447</v>
      </c>
      <c r="O1328" s="1">
        <v>2022</v>
      </c>
      <c r="P1328" s="1">
        <v>64543</v>
      </c>
      <c r="Q1328" s="1" t="s">
        <v>15515</v>
      </c>
      <c r="R1328" s="1"/>
      <c r="S1328" s="1" t="s">
        <v>24358</v>
      </c>
      <c r="T1328" s="1" t="s">
        <v>6826</v>
      </c>
      <c r="U1328" s="1"/>
      <c r="V1328" s="1" t="s">
        <v>15516</v>
      </c>
      <c r="W1328" s="1" t="s">
        <v>6826</v>
      </c>
    </row>
    <row r="1329" spans="1:23" x14ac:dyDescent="0.25">
      <c r="A1329" s="1">
        <v>1005415</v>
      </c>
      <c r="B1329" s="5" t="str">
        <f>VLOOKUP(H1329,'FIPS Basin X-walk'!$A$2:$F$3224,6,FALSE)</f>
        <v>Iowa Shelf</v>
      </c>
      <c r="C1329" s="1" t="s">
        <v>12059</v>
      </c>
      <c r="D1329" s="1"/>
      <c r="E1329" s="1"/>
      <c r="F1329" s="1" t="s">
        <v>12058</v>
      </c>
      <c r="G1329" s="1" t="s">
        <v>10921</v>
      </c>
      <c r="H1329" s="1">
        <v>19047</v>
      </c>
      <c r="I1329" s="1">
        <v>1005415</v>
      </c>
      <c r="J1329" s="1">
        <v>42.025790000000001</v>
      </c>
      <c r="K1329" s="1">
        <v>-95.361249999999998</v>
      </c>
      <c r="L1329" s="1" t="s">
        <v>25207</v>
      </c>
      <c r="M1329" s="1" t="s">
        <v>1500</v>
      </c>
      <c r="N1329" s="1" t="s">
        <v>11970</v>
      </c>
      <c r="O1329" s="1">
        <v>2022</v>
      </c>
      <c r="P1329" s="1">
        <v>51442</v>
      </c>
      <c r="Q1329" s="1" t="s">
        <v>12060</v>
      </c>
      <c r="R1329" s="1"/>
      <c r="S1329" s="1" t="s">
        <v>24382</v>
      </c>
      <c r="T1329" s="1" t="s">
        <v>6826</v>
      </c>
      <c r="U1329" s="1"/>
      <c r="V1329" s="1" t="s">
        <v>11374</v>
      </c>
      <c r="W1329" s="1" t="s">
        <v>6826</v>
      </c>
    </row>
    <row r="1330" spans="1:23" x14ac:dyDescent="0.25">
      <c r="A1330" s="1">
        <v>1007565</v>
      </c>
      <c r="B1330" s="5" t="str">
        <f>VLOOKUP(H1330,'FIPS Basin X-walk'!$A$2:$F$3224,6,FALSE)</f>
        <v>Iowa Shelf</v>
      </c>
      <c r="C1330" s="1" t="s">
        <v>12057</v>
      </c>
      <c r="D1330" s="1"/>
      <c r="E1330" s="1"/>
      <c r="F1330" s="1" t="s">
        <v>12058</v>
      </c>
      <c r="G1330" s="1" t="s">
        <v>10921</v>
      </c>
      <c r="H1330" s="1">
        <v>19047</v>
      </c>
      <c r="I1330" s="1">
        <v>1007565</v>
      </c>
      <c r="J1330" s="1">
        <v>41.994166999999997</v>
      </c>
      <c r="K1330" s="1">
        <v>-95.39</v>
      </c>
      <c r="L1330" s="1"/>
      <c r="M1330" s="1" t="s">
        <v>1500</v>
      </c>
      <c r="N1330" s="1" t="s">
        <v>11970</v>
      </c>
      <c r="O1330" s="1">
        <v>2022</v>
      </c>
      <c r="P1330" s="1">
        <v>51442</v>
      </c>
      <c r="Q1330" s="1" t="s">
        <v>11487</v>
      </c>
      <c r="R1330" s="1"/>
      <c r="S1330" s="1" t="s">
        <v>24378</v>
      </c>
      <c r="T1330" s="1" t="s">
        <v>6826</v>
      </c>
      <c r="U1330" s="1"/>
      <c r="V1330" s="1" t="s">
        <v>11488</v>
      </c>
      <c r="W1330" s="1" t="s">
        <v>6826</v>
      </c>
    </row>
    <row r="1331" spans="1:23" x14ac:dyDescent="0.25">
      <c r="A1331" s="1">
        <v>1007720</v>
      </c>
      <c r="B1331" s="5" t="str">
        <f>VLOOKUP(H1331,'FIPS Basin X-walk'!$A$2:$F$3224,6,FALSE)</f>
        <v>Michigan Basin</v>
      </c>
      <c r="C1331" s="1" t="s">
        <v>14300</v>
      </c>
      <c r="D1331" s="1"/>
      <c r="E1331" s="1"/>
      <c r="F1331" s="1" t="s">
        <v>14301</v>
      </c>
      <c r="G1331" s="1" t="s">
        <v>10921</v>
      </c>
      <c r="H1331" s="1">
        <v>26039</v>
      </c>
      <c r="I1331" s="1">
        <v>1007720</v>
      </c>
      <c r="J1331" s="1">
        <v>44.848798000000002</v>
      </c>
      <c r="K1331" s="1">
        <v>-84.666212999999999</v>
      </c>
      <c r="L1331" s="1"/>
      <c r="M1331" s="1" t="s">
        <v>1493</v>
      </c>
      <c r="N1331" s="1" t="s">
        <v>14185</v>
      </c>
      <c r="O1331" s="1">
        <v>2022</v>
      </c>
      <c r="P1331" s="1">
        <v>49733</v>
      </c>
      <c r="Q1331" s="1" t="s">
        <v>14302</v>
      </c>
      <c r="R1331" s="1"/>
      <c r="S1331" s="1" t="s">
        <v>24358</v>
      </c>
      <c r="T1331" s="1" t="s">
        <v>6826</v>
      </c>
      <c r="U1331" s="1"/>
      <c r="V1331" s="1" t="s">
        <v>6878</v>
      </c>
      <c r="W1331" s="1" t="s">
        <v>6826</v>
      </c>
    </row>
    <row r="1332" spans="1:23" x14ac:dyDescent="0.25">
      <c r="A1332" s="1">
        <v>1013151</v>
      </c>
      <c r="B1332" s="5" t="str">
        <f>VLOOKUP(H1332,'FIPS Basin X-walk'!$A$2:$F$3224,6,FALSE)</f>
        <v>Michigan Basin</v>
      </c>
      <c r="C1332" s="1" t="s">
        <v>14297</v>
      </c>
      <c r="D1332" s="1"/>
      <c r="E1332" s="1"/>
      <c r="F1332" s="1" t="s">
        <v>14298</v>
      </c>
      <c r="G1332" s="1" t="s">
        <v>10921</v>
      </c>
      <c r="H1332" s="1">
        <v>26039</v>
      </c>
      <c r="I1332" s="1">
        <v>1013151</v>
      </c>
      <c r="J1332" s="1">
        <v>44.598500000000001</v>
      </c>
      <c r="K1332" s="1">
        <v>-84.686499999999995</v>
      </c>
      <c r="L1332" s="1"/>
      <c r="M1332" s="1" t="s">
        <v>1493</v>
      </c>
      <c r="N1332" s="1" t="s">
        <v>14185</v>
      </c>
      <c r="O1332" s="1">
        <v>2022</v>
      </c>
      <c r="P1332" s="1">
        <v>49738</v>
      </c>
      <c r="Q1332" s="1" t="s">
        <v>14299</v>
      </c>
      <c r="R1332" s="1"/>
      <c r="S1332" s="1" t="s">
        <v>24398</v>
      </c>
      <c r="T1332" s="1" t="s">
        <v>6826</v>
      </c>
      <c r="U1332" s="1"/>
      <c r="V1332" s="1" t="s">
        <v>7832</v>
      </c>
      <c r="W1332" s="1" t="s">
        <v>6826</v>
      </c>
    </row>
    <row r="1333" spans="1:23" x14ac:dyDescent="0.25">
      <c r="A1333" s="1">
        <v>1004668</v>
      </c>
      <c r="B1333" s="5" t="str">
        <f>VLOOKUP(H1333,'FIPS Basin X-walk'!$A$2:$F$3224,6,FALSE)</f>
        <v>Illinois Basin</v>
      </c>
      <c r="C1333" s="1" t="s">
        <v>10919</v>
      </c>
      <c r="D1333" s="1"/>
      <c r="E1333" s="1"/>
      <c r="F1333" s="1" t="s">
        <v>10920</v>
      </c>
      <c r="G1333" s="1" t="s">
        <v>10921</v>
      </c>
      <c r="H1333" s="1">
        <v>17033</v>
      </c>
      <c r="I1333" s="1">
        <v>1004668</v>
      </c>
      <c r="J1333" s="1">
        <v>39.004292999999997</v>
      </c>
      <c r="K1333" s="1">
        <v>-87.631325000000004</v>
      </c>
      <c r="L1333" s="1"/>
      <c r="M1333" s="1" t="s">
        <v>1488</v>
      </c>
      <c r="N1333" s="1" t="s">
        <v>10805</v>
      </c>
      <c r="O1333" s="1">
        <v>2022</v>
      </c>
      <c r="P1333" s="1">
        <v>62451</v>
      </c>
      <c r="Q1333" s="1" t="s">
        <v>10922</v>
      </c>
      <c r="R1333" s="1"/>
      <c r="S1333" s="1" t="s">
        <v>24378</v>
      </c>
      <c r="T1333" s="1" t="s">
        <v>6826</v>
      </c>
      <c r="U1333" s="1"/>
      <c r="V1333" s="1" t="s">
        <v>10923</v>
      </c>
      <c r="W1333" s="1" t="s">
        <v>6826</v>
      </c>
    </row>
    <row r="1334" spans="1:23" x14ac:dyDescent="0.25">
      <c r="A1334" s="1">
        <v>1005939</v>
      </c>
      <c r="B1334" s="5" t="str">
        <f>VLOOKUP(H1334,'FIPS Basin X-walk'!$A$2:$F$3224,6,FALSE)</f>
        <v>Illinois Basin</v>
      </c>
      <c r="C1334" s="1" t="s">
        <v>10927</v>
      </c>
      <c r="D1334" s="1"/>
      <c r="E1334" s="1"/>
      <c r="F1334" s="1" t="s">
        <v>10928</v>
      </c>
      <c r="G1334" s="1" t="s">
        <v>10921</v>
      </c>
      <c r="H1334" s="1">
        <v>17033</v>
      </c>
      <c r="I1334" s="1">
        <v>1005939</v>
      </c>
      <c r="J1334" s="1">
        <v>38.989815</v>
      </c>
      <c r="K1334" s="1">
        <v>-87.720061999999999</v>
      </c>
      <c r="L1334" s="1"/>
      <c r="M1334" s="1" t="s">
        <v>1488</v>
      </c>
      <c r="N1334" s="1" t="s">
        <v>10805</v>
      </c>
      <c r="O1334" s="1">
        <v>2022</v>
      </c>
      <c r="P1334" s="1">
        <v>62454</v>
      </c>
      <c r="Q1334" s="1" t="s">
        <v>10929</v>
      </c>
      <c r="R1334" s="1"/>
      <c r="S1334" s="1" t="s">
        <v>24423</v>
      </c>
      <c r="T1334" s="1" t="s">
        <v>6826</v>
      </c>
      <c r="U1334" s="1"/>
      <c r="V1334" s="1" t="s">
        <v>10930</v>
      </c>
      <c r="W1334" s="1" t="s">
        <v>6826</v>
      </c>
    </row>
    <row r="1335" spans="1:23" x14ac:dyDescent="0.25">
      <c r="A1335" s="1">
        <v>1000023</v>
      </c>
      <c r="B1335" s="5" t="str">
        <f>VLOOKUP(H1335,'FIPS Basin X-walk'!$A$2:$F$3224,6,FALSE)</f>
        <v>Chautauqua Platform</v>
      </c>
      <c r="C1335" s="1" t="s">
        <v>18393</v>
      </c>
      <c r="D1335" s="1"/>
      <c r="E1335" s="1"/>
      <c r="F1335" s="1" t="s">
        <v>18394</v>
      </c>
      <c r="G1335" s="1" t="s">
        <v>18395</v>
      </c>
      <c r="H1335" s="1">
        <v>40037</v>
      </c>
      <c r="I1335" s="1">
        <v>1000023</v>
      </c>
      <c r="J1335" s="1">
        <v>36.009923999999998</v>
      </c>
      <c r="K1335" s="1">
        <v>-96.099232999999998</v>
      </c>
      <c r="L1335" s="1"/>
      <c r="M1335" s="1" t="s">
        <v>1495</v>
      </c>
      <c r="N1335" s="1" t="s">
        <v>9115</v>
      </c>
      <c r="O1335" s="1">
        <v>2022</v>
      </c>
      <c r="P1335" s="1">
        <v>74066</v>
      </c>
      <c r="Q1335" s="1" t="s">
        <v>18396</v>
      </c>
      <c r="R1335" s="1"/>
      <c r="S1335" s="1" t="s">
        <v>24356</v>
      </c>
      <c r="T1335" s="1" t="s">
        <v>6826</v>
      </c>
      <c r="U1335" s="1"/>
      <c r="V1335" s="1" t="s">
        <v>8514</v>
      </c>
      <c r="W1335" s="1" t="s">
        <v>6826</v>
      </c>
    </row>
    <row r="1336" spans="1:23" x14ac:dyDescent="0.25">
      <c r="A1336" s="1">
        <v>1009669</v>
      </c>
      <c r="B1336" s="5" t="str">
        <f>VLOOKUP(H1336,'FIPS Basin X-walk'!$A$2:$F$3224,6,FALSE)</f>
        <v>S.GA Sedimentary Prov</v>
      </c>
      <c r="C1336" s="1" t="s">
        <v>10245</v>
      </c>
      <c r="D1336" s="1"/>
      <c r="E1336" s="1"/>
      <c r="F1336" s="1" t="s">
        <v>10246</v>
      </c>
      <c r="G1336" s="1" t="s">
        <v>10247</v>
      </c>
      <c r="H1336" s="1">
        <v>13081</v>
      </c>
      <c r="I1336" s="1">
        <v>1009669</v>
      </c>
      <c r="J1336" s="1">
        <v>31.955480999999999</v>
      </c>
      <c r="K1336" s="1">
        <v>-83.777799999999999</v>
      </c>
      <c r="L1336" s="1"/>
      <c r="M1336" s="1" t="s">
        <v>1546</v>
      </c>
      <c r="N1336" s="1" t="s">
        <v>10124</v>
      </c>
      <c r="O1336" s="1">
        <v>2022</v>
      </c>
      <c r="P1336" s="1">
        <v>31015</v>
      </c>
      <c r="Q1336" s="1" t="s">
        <v>10248</v>
      </c>
      <c r="R1336" s="1"/>
      <c r="S1336" s="1" t="s">
        <v>24358</v>
      </c>
      <c r="T1336" s="1" t="s">
        <v>6826</v>
      </c>
      <c r="U1336" s="1"/>
      <c r="V1336" s="1" t="s">
        <v>26124</v>
      </c>
      <c r="W1336" s="1" t="s">
        <v>6826</v>
      </c>
    </row>
    <row r="1337" spans="1:23" x14ac:dyDescent="0.25">
      <c r="A1337" s="1">
        <v>1002732</v>
      </c>
      <c r="B1337" s="5" t="str">
        <f>VLOOKUP(H1337,'FIPS Basin X-walk'!$A$2:$F$3224,6,FALSE)</f>
        <v>Upper Mississippi Embaymnt</v>
      </c>
      <c r="C1337" s="1" t="s">
        <v>7792</v>
      </c>
      <c r="D1337" s="1"/>
      <c r="E1337" s="1"/>
      <c r="F1337" s="1" t="s">
        <v>7793</v>
      </c>
      <c r="G1337" s="1" t="s">
        <v>7794</v>
      </c>
      <c r="H1337" s="1">
        <v>5035</v>
      </c>
      <c r="I1337" s="1">
        <v>1002732</v>
      </c>
      <c r="J1337" s="1">
        <v>35.129843000000001</v>
      </c>
      <c r="K1337" s="1">
        <v>-90.255351000000005</v>
      </c>
      <c r="L1337" s="1"/>
      <c r="M1337" s="1" t="s">
        <v>1520</v>
      </c>
      <c r="N1337" s="1" t="s">
        <v>7740</v>
      </c>
      <c r="O1337" s="1">
        <v>2022</v>
      </c>
      <c r="P1337" s="1">
        <v>72301</v>
      </c>
      <c r="Q1337" s="1" t="s">
        <v>7795</v>
      </c>
      <c r="R1337" s="1"/>
      <c r="S1337" s="1" t="s">
        <v>24358</v>
      </c>
      <c r="T1337" s="1" t="s">
        <v>6826</v>
      </c>
      <c r="U1337" s="1"/>
      <c r="V1337" s="1" t="s">
        <v>7796</v>
      </c>
      <c r="W1337" s="1" t="s">
        <v>6826</v>
      </c>
    </row>
    <row r="1338" spans="1:23" x14ac:dyDescent="0.25">
      <c r="A1338" s="1">
        <v>1014688</v>
      </c>
      <c r="B1338" s="5" t="str">
        <f>VLOOKUP(H1338,'FIPS Basin X-walk'!$A$2:$F$3224,6,FALSE)</f>
        <v>Permian Basin</v>
      </c>
      <c r="C1338" s="1" t="s">
        <v>27419</v>
      </c>
      <c r="D1338" s="1"/>
      <c r="E1338" s="1"/>
      <c r="F1338" s="1" t="s">
        <v>20575</v>
      </c>
      <c r="G1338" s="1" t="s">
        <v>1712</v>
      </c>
      <c r="H1338" s="1">
        <v>48105</v>
      </c>
      <c r="I1338" s="1">
        <v>1014688</v>
      </c>
      <c r="J1338" s="1">
        <v>31.0612888</v>
      </c>
      <c r="K1338" s="1">
        <v>-102.31843069999999</v>
      </c>
      <c r="L1338" s="1"/>
      <c r="M1338" s="1" t="s">
        <v>1485</v>
      </c>
      <c r="N1338" s="1" t="s">
        <v>9148</v>
      </c>
      <c r="O1338" s="1">
        <v>2022</v>
      </c>
      <c r="P1338" s="1">
        <v>79752</v>
      </c>
      <c r="Q1338" s="1" t="s">
        <v>24329</v>
      </c>
      <c r="R1338" s="1"/>
      <c r="S1338" s="1">
        <v>211130</v>
      </c>
      <c r="T1338" s="1" t="s">
        <v>6826</v>
      </c>
      <c r="U1338" s="1"/>
      <c r="V1338" s="1" t="s">
        <v>27420</v>
      </c>
      <c r="W1338" s="1" t="s">
        <v>6826</v>
      </c>
    </row>
    <row r="1339" spans="1:23" x14ac:dyDescent="0.25">
      <c r="A1339" s="1">
        <v>1007779</v>
      </c>
      <c r="B1339" s="5" t="str">
        <f>VLOOKUP(H1339,'FIPS Basin X-walk'!$A$2:$F$3224,6,FALSE)</f>
        <v>Permian Basin</v>
      </c>
      <c r="C1339" s="1"/>
      <c r="D1339" s="1"/>
      <c r="E1339" s="1"/>
      <c r="F1339" s="1" t="s">
        <v>20575</v>
      </c>
      <c r="G1339" s="1" t="s">
        <v>20576</v>
      </c>
      <c r="H1339" s="1">
        <v>48105</v>
      </c>
      <c r="I1339" s="1">
        <v>1007779</v>
      </c>
      <c r="J1339" s="1">
        <v>31.037614999999999</v>
      </c>
      <c r="K1339" s="1">
        <v>-102.222303</v>
      </c>
      <c r="L1339" s="1"/>
      <c r="M1339" s="1" t="s">
        <v>1485</v>
      </c>
      <c r="N1339" s="1" t="s">
        <v>9148</v>
      </c>
      <c r="O1339" s="1">
        <v>2022</v>
      </c>
      <c r="P1339" s="1">
        <v>76943</v>
      </c>
      <c r="Q1339" s="1" t="s">
        <v>355</v>
      </c>
      <c r="R1339" s="1"/>
      <c r="S1339" s="1" t="s">
        <v>24399</v>
      </c>
      <c r="T1339" s="1" t="s">
        <v>6826</v>
      </c>
      <c r="U1339" s="1"/>
      <c r="V1339" s="1" t="s">
        <v>7521</v>
      </c>
      <c r="W1339" s="1" t="s">
        <v>6826</v>
      </c>
    </row>
    <row r="1340" spans="1:23" x14ac:dyDescent="0.25">
      <c r="A1340" s="1">
        <v>1002378</v>
      </c>
      <c r="B1340" s="5" t="str">
        <f>VLOOKUP(H1340,'FIPS Basin X-walk'!$A$2:$F$3224,6,FALSE)</f>
        <v>Permian Basin</v>
      </c>
      <c r="C1340" s="1"/>
      <c r="D1340" s="1"/>
      <c r="E1340" s="1"/>
      <c r="F1340" s="1" t="s">
        <v>20577</v>
      </c>
      <c r="G1340" s="1" t="s">
        <v>20576</v>
      </c>
      <c r="H1340" s="1">
        <v>48105</v>
      </c>
      <c r="I1340" s="1">
        <v>1002378</v>
      </c>
      <c r="J1340" s="1">
        <v>30.446200000000001</v>
      </c>
      <c r="K1340" s="1">
        <v>-101.4674</v>
      </c>
      <c r="L1340" s="1"/>
      <c r="M1340" s="1" t="s">
        <v>1485</v>
      </c>
      <c r="N1340" s="1" t="s">
        <v>9148</v>
      </c>
      <c r="O1340" s="1">
        <v>2022</v>
      </c>
      <c r="P1340" s="1">
        <v>76943</v>
      </c>
      <c r="Q1340" s="1" t="s">
        <v>666</v>
      </c>
      <c r="R1340" s="1"/>
      <c r="S1340" s="1" t="s">
        <v>24399</v>
      </c>
      <c r="T1340" s="1" t="s">
        <v>6826</v>
      </c>
      <c r="U1340" s="1"/>
      <c r="V1340" s="1" t="s">
        <v>7155</v>
      </c>
      <c r="W1340" s="1" t="s">
        <v>6826</v>
      </c>
    </row>
    <row r="1341" spans="1:23" x14ac:dyDescent="0.25">
      <c r="A1341" s="1">
        <v>1002422</v>
      </c>
      <c r="B1341" s="5" t="str">
        <f>VLOOKUP(H1341,'FIPS Basin X-walk'!$A$2:$F$3224,6,FALSE)</f>
        <v>Permian Basin</v>
      </c>
      <c r="C1341" s="1"/>
      <c r="D1341" s="1"/>
      <c r="E1341" s="1"/>
      <c r="F1341" s="1" t="s">
        <v>20577</v>
      </c>
      <c r="G1341" s="1" t="s">
        <v>20576</v>
      </c>
      <c r="H1341" s="1">
        <v>48105</v>
      </c>
      <c r="I1341" s="1">
        <v>1002422</v>
      </c>
      <c r="J1341" s="1">
        <v>30.681699999999999</v>
      </c>
      <c r="K1341" s="1">
        <v>-101.21729999999999</v>
      </c>
      <c r="L1341" s="1"/>
      <c r="M1341" s="1" t="s">
        <v>1485</v>
      </c>
      <c r="N1341" s="1" t="s">
        <v>9148</v>
      </c>
      <c r="O1341" s="1">
        <v>2022</v>
      </c>
      <c r="P1341" s="1">
        <v>76943</v>
      </c>
      <c r="Q1341" s="1" t="s">
        <v>575</v>
      </c>
      <c r="R1341" s="1"/>
      <c r="S1341" s="1" t="s">
        <v>24399</v>
      </c>
      <c r="T1341" s="1" t="s">
        <v>6826</v>
      </c>
      <c r="U1341" s="1"/>
      <c r="V1341" s="1" t="s">
        <v>20578</v>
      </c>
      <c r="W1341" s="1" t="s">
        <v>6826</v>
      </c>
    </row>
    <row r="1342" spans="1:23" x14ac:dyDescent="0.25">
      <c r="A1342" s="1">
        <v>1005815</v>
      </c>
      <c r="B1342" s="5" t="str">
        <f>VLOOKUP(H1342,'FIPS Basin X-walk'!$A$2:$F$3224,6,FALSE)</f>
        <v>Permian Basin</v>
      </c>
      <c r="C1342" s="1"/>
      <c r="D1342" s="1"/>
      <c r="E1342" s="1"/>
      <c r="F1342" s="1" t="s">
        <v>20577</v>
      </c>
      <c r="G1342" s="1" t="s">
        <v>20576</v>
      </c>
      <c r="H1342" s="1">
        <v>48105</v>
      </c>
      <c r="I1342" s="1">
        <v>1005815</v>
      </c>
      <c r="J1342" s="1">
        <v>30.6327</v>
      </c>
      <c r="K1342" s="1">
        <v>-101.07120999999999</v>
      </c>
      <c r="L1342" s="1"/>
      <c r="M1342" s="1" t="s">
        <v>1485</v>
      </c>
      <c r="N1342" s="1" t="s">
        <v>9148</v>
      </c>
      <c r="O1342" s="1">
        <v>2022</v>
      </c>
      <c r="P1342" s="1">
        <v>76943</v>
      </c>
      <c r="Q1342" s="1" t="s">
        <v>593</v>
      </c>
      <c r="R1342" s="1"/>
      <c r="S1342" s="1" t="s">
        <v>24435</v>
      </c>
      <c r="T1342" s="1" t="s">
        <v>6826</v>
      </c>
      <c r="U1342" s="1"/>
      <c r="V1342" s="1" t="s">
        <v>7521</v>
      </c>
      <c r="W1342" s="1" t="s">
        <v>6826</v>
      </c>
    </row>
    <row r="1343" spans="1:23" x14ac:dyDescent="0.25">
      <c r="A1343" s="1">
        <v>1005356</v>
      </c>
      <c r="B1343" s="5" t="str">
        <f>VLOOKUP(H1343,'FIPS Basin X-walk'!$A$2:$F$3224,6,FALSE)</f>
        <v>Eastern Columbia Basin</v>
      </c>
      <c r="C1343" s="1" t="s">
        <v>18761</v>
      </c>
      <c r="D1343" s="1"/>
      <c r="E1343" s="1"/>
      <c r="F1343" s="1" t="s">
        <v>18762</v>
      </c>
      <c r="G1343" s="1" t="s">
        <v>18763</v>
      </c>
      <c r="H1343" s="1">
        <v>41013</v>
      </c>
      <c r="I1343" s="1">
        <v>1005356</v>
      </c>
      <c r="J1343" s="1">
        <v>44.298197999999999</v>
      </c>
      <c r="K1343" s="1">
        <v>-120.915862</v>
      </c>
      <c r="L1343" s="1"/>
      <c r="M1343" s="1" t="s">
        <v>1519</v>
      </c>
      <c r="N1343" s="1" t="s">
        <v>18017</v>
      </c>
      <c r="O1343" s="1">
        <v>2022</v>
      </c>
      <c r="P1343" s="1">
        <v>97754</v>
      </c>
      <c r="Q1343" s="1" t="s">
        <v>18764</v>
      </c>
      <c r="R1343" s="1"/>
      <c r="S1343" s="1" t="s">
        <v>25364</v>
      </c>
      <c r="T1343" s="1" t="s">
        <v>6826</v>
      </c>
      <c r="U1343" s="1"/>
      <c r="V1343" s="1" t="s">
        <v>25504</v>
      </c>
      <c r="W1343" s="1" t="s">
        <v>6826</v>
      </c>
    </row>
    <row r="1344" spans="1:23" x14ac:dyDescent="0.25">
      <c r="A1344" s="1">
        <v>1004863</v>
      </c>
      <c r="B1344" s="5" t="str">
        <f>VLOOKUP(H1344,'FIPS Basin X-walk'!$A$2:$F$3224,6,FALSE)</f>
        <v>Sioux Uplift</v>
      </c>
      <c r="C1344" s="1" t="s">
        <v>14843</v>
      </c>
      <c r="D1344" s="1"/>
      <c r="E1344" s="1"/>
      <c r="F1344" s="1" t="s">
        <v>14844</v>
      </c>
      <c r="G1344" s="1" t="s">
        <v>14845</v>
      </c>
      <c r="H1344" s="1">
        <v>27035</v>
      </c>
      <c r="I1344" s="1">
        <v>1004863</v>
      </c>
      <c r="J1344" s="1">
        <v>46.430796999999998</v>
      </c>
      <c r="K1344" s="1">
        <v>-94.068195000000003</v>
      </c>
      <c r="L1344" s="1"/>
      <c r="M1344" s="1" t="s">
        <v>1559</v>
      </c>
      <c r="N1344" s="1" t="s">
        <v>14790</v>
      </c>
      <c r="O1344" s="1">
        <v>2022</v>
      </c>
      <c r="P1344" s="1">
        <v>56401</v>
      </c>
      <c r="Q1344" s="1" t="s">
        <v>14846</v>
      </c>
      <c r="R1344" s="1"/>
      <c r="S1344" s="1" t="s">
        <v>24358</v>
      </c>
      <c r="T1344" s="1" t="s">
        <v>6826</v>
      </c>
      <c r="U1344" s="1"/>
      <c r="V1344" s="1" t="s">
        <v>25416</v>
      </c>
      <c r="W1344" s="1" t="s">
        <v>6826</v>
      </c>
    </row>
    <row r="1345" spans="1:23" x14ac:dyDescent="0.25">
      <c r="A1345" s="1">
        <v>1012161</v>
      </c>
      <c r="B1345" s="5" t="str">
        <f>VLOOKUP(H1345,'FIPS Basin X-walk'!$A$2:$F$3224,6,FALSE)</f>
        <v>Permian Basin</v>
      </c>
      <c r="C1345" s="1" t="s">
        <v>23737</v>
      </c>
      <c r="D1345" s="1"/>
      <c r="E1345" s="1"/>
      <c r="F1345" s="1" t="s">
        <v>20581</v>
      </c>
      <c r="G1345" s="1" t="s">
        <v>20580</v>
      </c>
      <c r="H1345" s="1">
        <v>48109</v>
      </c>
      <c r="I1345" s="1">
        <v>1012161</v>
      </c>
      <c r="J1345" s="1">
        <v>31.833072000000001</v>
      </c>
      <c r="K1345" s="1">
        <v>-104.241394</v>
      </c>
      <c r="L1345" s="1"/>
      <c r="M1345" s="1" t="s">
        <v>1485</v>
      </c>
      <c r="N1345" s="1" t="s">
        <v>9148</v>
      </c>
      <c r="O1345" s="1">
        <v>2022</v>
      </c>
      <c r="P1345" s="1">
        <v>79770</v>
      </c>
      <c r="Q1345" s="1" t="s">
        <v>1241</v>
      </c>
      <c r="R1345" s="1"/>
      <c r="S1345" s="1" t="s">
        <v>24399</v>
      </c>
      <c r="T1345" s="1" t="s">
        <v>6826</v>
      </c>
      <c r="U1345" s="1"/>
      <c r="V1345" s="1" t="s">
        <v>9136</v>
      </c>
      <c r="W1345" s="1" t="s">
        <v>6826</v>
      </c>
    </row>
    <row r="1346" spans="1:23" x14ac:dyDescent="0.25">
      <c r="A1346" s="1">
        <v>1013511</v>
      </c>
      <c r="B1346" s="5" t="str">
        <f>VLOOKUP(H1346,'FIPS Basin X-walk'!$A$2:$F$3224,6,FALSE)</f>
        <v>Permian Basin</v>
      </c>
      <c r="C1346" s="1"/>
      <c r="D1346" s="1"/>
      <c r="E1346" s="1"/>
      <c r="F1346" s="1" t="s">
        <v>20581</v>
      </c>
      <c r="G1346" s="1" t="s">
        <v>20580</v>
      </c>
      <c r="H1346" s="1">
        <v>48109</v>
      </c>
      <c r="I1346" s="1">
        <v>1013511</v>
      </c>
      <c r="J1346" s="1">
        <v>31.9816</v>
      </c>
      <c r="K1346" s="1">
        <v>-104.065</v>
      </c>
      <c r="L1346" s="1"/>
      <c r="M1346" s="1" t="s">
        <v>1485</v>
      </c>
      <c r="N1346" s="1" t="s">
        <v>9148</v>
      </c>
      <c r="O1346" s="1">
        <v>2022</v>
      </c>
      <c r="P1346" s="1">
        <v>79770</v>
      </c>
      <c r="Q1346" s="1" t="s">
        <v>26685</v>
      </c>
      <c r="R1346" s="1"/>
      <c r="S1346" s="1" t="s">
        <v>24399</v>
      </c>
      <c r="T1346" s="1" t="s">
        <v>6826</v>
      </c>
      <c r="U1346" s="1"/>
      <c r="V1346" s="1" t="s">
        <v>13153</v>
      </c>
      <c r="W1346" s="1" t="s">
        <v>6826</v>
      </c>
    </row>
    <row r="1347" spans="1:23" x14ac:dyDescent="0.25">
      <c r="A1347" s="1">
        <v>1014729</v>
      </c>
      <c r="B1347" s="5" t="str">
        <f>VLOOKUP(H1347,'FIPS Basin X-walk'!$A$2:$F$3224,6,FALSE)</f>
        <v>Permian Basin</v>
      </c>
      <c r="C1347" s="1" t="s">
        <v>27467</v>
      </c>
      <c r="D1347" s="1"/>
      <c r="E1347" s="1"/>
      <c r="F1347" s="1" t="s">
        <v>20581</v>
      </c>
      <c r="G1347" s="1" t="s">
        <v>20580</v>
      </c>
      <c r="H1347" s="1">
        <v>48109</v>
      </c>
      <c r="I1347" s="1">
        <v>1014729</v>
      </c>
      <c r="J1347" s="1">
        <v>31.992757000000001</v>
      </c>
      <c r="K1347" s="1">
        <v>-104.05647</v>
      </c>
      <c r="L1347" s="1"/>
      <c r="M1347" s="1" t="s">
        <v>1485</v>
      </c>
      <c r="N1347" s="1" t="s">
        <v>9148</v>
      </c>
      <c r="O1347" s="1">
        <v>2022</v>
      </c>
      <c r="P1347" s="1">
        <v>79770</v>
      </c>
      <c r="Q1347" s="1" t="s">
        <v>24335</v>
      </c>
      <c r="R1347" s="1"/>
      <c r="S1347" s="1" t="s">
        <v>24399</v>
      </c>
      <c r="T1347" s="1" t="s">
        <v>6826</v>
      </c>
      <c r="U1347" s="1"/>
      <c r="V1347" s="1" t="s">
        <v>13029</v>
      </c>
      <c r="W1347" s="1" t="s">
        <v>6826</v>
      </c>
    </row>
    <row r="1348" spans="1:23" x14ac:dyDescent="0.25">
      <c r="A1348" s="1">
        <v>1010558</v>
      </c>
      <c r="B1348" s="5" t="str">
        <f>VLOOKUP(H1348,'FIPS Basin X-walk'!$A$2:$F$3224,6,FALSE)</f>
        <v>Permian Basin</v>
      </c>
      <c r="C1348" s="1"/>
      <c r="D1348" s="1"/>
      <c r="E1348" s="1"/>
      <c r="F1348" s="1" t="s">
        <v>20579</v>
      </c>
      <c r="G1348" s="1" t="s">
        <v>20580</v>
      </c>
      <c r="H1348" s="1">
        <v>48109</v>
      </c>
      <c r="I1348" s="1">
        <v>1010558</v>
      </c>
      <c r="J1348" s="1">
        <v>31.773700000000002</v>
      </c>
      <c r="K1348" s="1">
        <v>-104.90779999999999</v>
      </c>
      <c r="L1348" s="1"/>
      <c r="M1348" s="1" t="s">
        <v>1485</v>
      </c>
      <c r="N1348" s="1" t="s">
        <v>9148</v>
      </c>
      <c r="O1348" s="1">
        <v>2022</v>
      </c>
      <c r="P1348" s="1">
        <v>79847</v>
      </c>
      <c r="Q1348" s="1" t="s">
        <v>24106</v>
      </c>
      <c r="R1348" s="1"/>
      <c r="S1348" s="1" t="s">
        <v>24435</v>
      </c>
      <c r="T1348" s="1" t="s">
        <v>6826</v>
      </c>
      <c r="U1348" s="1"/>
      <c r="V1348" s="1" t="s">
        <v>7090</v>
      </c>
      <c r="W1348" s="1" t="s">
        <v>6826</v>
      </c>
    </row>
    <row r="1349" spans="1:23" x14ac:dyDescent="0.25">
      <c r="A1349" s="1">
        <v>1014107</v>
      </c>
      <c r="B1349" s="5" t="str">
        <f>VLOOKUP(H1349,'FIPS Basin X-walk'!$A$2:$F$3224,6,FALSE)</f>
        <v>Permian Basin</v>
      </c>
      <c r="C1349" s="1" t="s">
        <v>26862</v>
      </c>
      <c r="D1349" s="1"/>
      <c r="E1349" s="1"/>
      <c r="F1349" s="1" t="s">
        <v>26863</v>
      </c>
      <c r="G1349" s="1" t="s">
        <v>20580</v>
      </c>
      <c r="H1349" s="1">
        <v>48109</v>
      </c>
      <c r="I1349" s="1">
        <v>1014107</v>
      </c>
      <c r="J1349" s="1">
        <v>31.04345</v>
      </c>
      <c r="K1349" s="1">
        <v>-104.82656</v>
      </c>
      <c r="L1349" s="1"/>
      <c r="M1349" s="1" t="s">
        <v>1485</v>
      </c>
      <c r="N1349" s="1" t="s">
        <v>9148</v>
      </c>
      <c r="O1349" s="1">
        <v>2022</v>
      </c>
      <c r="P1349" s="1">
        <v>79855</v>
      </c>
      <c r="Q1349" s="1" t="s">
        <v>24289</v>
      </c>
      <c r="R1349" s="1"/>
      <c r="S1349" s="1" t="s">
        <v>24399</v>
      </c>
      <c r="T1349" s="1" t="s">
        <v>6826</v>
      </c>
      <c r="U1349" s="1"/>
      <c r="V1349" s="1" t="s">
        <v>9136</v>
      </c>
      <c r="W1349" s="1" t="s">
        <v>6826</v>
      </c>
    </row>
    <row r="1350" spans="1:23" x14ac:dyDescent="0.25">
      <c r="A1350" s="1">
        <v>1007382</v>
      </c>
      <c r="B1350" s="5" t="str">
        <f>VLOOKUP(H1350,'FIPS Basin X-walk'!$A$2:$F$3224,6,FALSE)</f>
        <v>Black Warrior Basin</v>
      </c>
      <c r="C1350" s="1" t="s">
        <v>6936</v>
      </c>
      <c r="D1350" s="1"/>
      <c r="E1350" s="1"/>
      <c r="F1350" s="1" t="s">
        <v>2127</v>
      </c>
      <c r="G1350" s="1" t="s">
        <v>6935</v>
      </c>
      <c r="H1350" s="1">
        <v>1043</v>
      </c>
      <c r="I1350" s="1">
        <v>1007382</v>
      </c>
      <c r="J1350" s="1">
        <v>34.0244</v>
      </c>
      <c r="K1350" s="1">
        <v>-86.899600000000007</v>
      </c>
      <c r="L1350" s="1"/>
      <c r="M1350" s="1" t="s">
        <v>1482</v>
      </c>
      <c r="N1350" s="1" t="s">
        <v>6824</v>
      </c>
      <c r="O1350" s="1">
        <v>2022</v>
      </c>
      <c r="P1350" s="1">
        <v>35057</v>
      </c>
      <c r="Q1350" s="1" t="s">
        <v>6937</v>
      </c>
      <c r="R1350" s="1"/>
      <c r="S1350" s="1" t="s">
        <v>24358</v>
      </c>
      <c r="T1350" s="1" t="s">
        <v>6826</v>
      </c>
      <c r="U1350" s="1"/>
      <c r="V1350" s="1" t="s">
        <v>6938</v>
      </c>
      <c r="W1350" s="1" t="s">
        <v>6826</v>
      </c>
    </row>
    <row r="1351" spans="1:23" x14ac:dyDescent="0.25">
      <c r="A1351" s="1">
        <v>1007030</v>
      </c>
      <c r="B1351" s="5" t="str">
        <f>VLOOKUP(H1351,'FIPS Basin X-walk'!$A$2:$F$3224,6,FALSE)</f>
        <v>Black Warrior Basin</v>
      </c>
      <c r="C1351" s="1" t="s">
        <v>6933</v>
      </c>
      <c r="D1351" s="1"/>
      <c r="E1351" s="1"/>
      <c r="F1351" s="1" t="s">
        <v>6934</v>
      </c>
      <c r="G1351" s="1" t="s">
        <v>6935</v>
      </c>
      <c r="H1351" s="1">
        <v>1043</v>
      </c>
      <c r="I1351" s="1">
        <v>1007030</v>
      </c>
      <c r="J1351" s="1">
        <v>33.956949000000002</v>
      </c>
      <c r="K1351" s="1">
        <v>-86.809218000000001</v>
      </c>
      <c r="L1351" s="1"/>
      <c r="M1351" s="1" t="s">
        <v>1482</v>
      </c>
      <c r="N1351" s="1" t="s">
        <v>6824</v>
      </c>
      <c r="O1351" s="1">
        <v>2022</v>
      </c>
      <c r="P1351" s="1">
        <v>35077</v>
      </c>
      <c r="Q1351" s="1" t="s">
        <v>25806</v>
      </c>
      <c r="R1351" s="1" t="s">
        <v>24853</v>
      </c>
      <c r="S1351" s="1" t="s">
        <v>24364</v>
      </c>
      <c r="T1351" s="1" t="s">
        <v>6826</v>
      </c>
      <c r="U1351" s="1"/>
      <c r="V1351" s="1" t="s">
        <v>6850</v>
      </c>
      <c r="W1351" s="1" t="s">
        <v>6826</v>
      </c>
    </row>
    <row r="1352" spans="1:23" x14ac:dyDescent="0.25">
      <c r="A1352" s="1">
        <v>1006939</v>
      </c>
      <c r="B1352" s="5" t="str">
        <f>VLOOKUP(H1352,'FIPS Basin X-walk'!$A$2:$F$3224,6,FALSE)</f>
        <v>Atlantic Coast Basin</v>
      </c>
      <c r="C1352" s="1" t="s">
        <v>16252</v>
      </c>
      <c r="D1352" s="1"/>
      <c r="E1352" s="1"/>
      <c r="F1352" s="1" t="s">
        <v>16253</v>
      </c>
      <c r="G1352" s="1" t="s">
        <v>1576</v>
      </c>
      <c r="H1352" s="1">
        <v>34011</v>
      </c>
      <c r="I1352" s="1">
        <v>1006939</v>
      </c>
      <c r="J1352" s="1">
        <v>39.375700000000002</v>
      </c>
      <c r="K1352" s="1">
        <v>-74.965400000000002</v>
      </c>
      <c r="L1352" s="1"/>
      <c r="M1352" s="1" t="s">
        <v>1536</v>
      </c>
      <c r="N1352" s="1" t="s">
        <v>16210</v>
      </c>
      <c r="O1352" s="1">
        <v>2022</v>
      </c>
      <c r="P1352" s="1">
        <v>8332</v>
      </c>
      <c r="Q1352" s="1" t="s">
        <v>16254</v>
      </c>
      <c r="R1352" s="1"/>
      <c r="S1352" s="1" t="s">
        <v>24355</v>
      </c>
      <c r="T1352" s="1" t="s">
        <v>6826</v>
      </c>
      <c r="U1352" s="1"/>
      <c r="V1352" s="1" t="s">
        <v>24404</v>
      </c>
      <c r="W1352" s="1" t="s">
        <v>6828</v>
      </c>
    </row>
    <row r="1353" spans="1:23" x14ac:dyDescent="0.25">
      <c r="A1353" s="1">
        <v>1000733</v>
      </c>
      <c r="B1353" s="5" t="str">
        <f>VLOOKUP(H1353,'FIPS Basin X-walk'!$A$2:$F$3224,6,FALSE)</f>
        <v>Atlantic Coast Basin</v>
      </c>
      <c r="C1353" s="1" t="s">
        <v>16264</v>
      </c>
      <c r="D1353" s="1"/>
      <c r="E1353" s="1"/>
      <c r="F1353" s="1" t="s">
        <v>16265</v>
      </c>
      <c r="G1353" s="1" t="s">
        <v>1576</v>
      </c>
      <c r="H1353" s="1">
        <v>34011</v>
      </c>
      <c r="I1353" s="1">
        <v>1000733</v>
      </c>
      <c r="J1353" s="1">
        <v>39.454700000000003</v>
      </c>
      <c r="K1353" s="1">
        <v>-75.201099999999997</v>
      </c>
      <c r="L1353" s="1"/>
      <c r="M1353" s="1" t="s">
        <v>1536</v>
      </c>
      <c r="N1353" s="1" t="s">
        <v>16210</v>
      </c>
      <c r="O1353" s="1">
        <v>2022</v>
      </c>
      <c r="P1353" s="1">
        <v>8302</v>
      </c>
      <c r="Q1353" s="1" t="s">
        <v>16266</v>
      </c>
      <c r="R1353" s="1"/>
      <c r="S1353" s="1" t="s">
        <v>24355</v>
      </c>
      <c r="T1353" s="1" t="s">
        <v>6826</v>
      </c>
      <c r="U1353" s="1"/>
      <c r="V1353" s="1" t="s">
        <v>24404</v>
      </c>
      <c r="W1353" s="1" t="s">
        <v>6828</v>
      </c>
    </row>
    <row r="1354" spans="1:23" x14ac:dyDescent="0.25">
      <c r="A1354" s="1">
        <v>1000751</v>
      </c>
      <c r="B1354" s="5" t="str">
        <f>VLOOKUP(H1354,'FIPS Basin X-walk'!$A$2:$F$3224,6,FALSE)</f>
        <v>Atlantic Coast Basin</v>
      </c>
      <c r="C1354" s="1" t="s">
        <v>16255</v>
      </c>
      <c r="D1354" s="1"/>
      <c r="E1354" s="1"/>
      <c r="F1354" s="1" t="s">
        <v>16256</v>
      </c>
      <c r="G1354" s="1" t="s">
        <v>1576</v>
      </c>
      <c r="H1354" s="1">
        <v>34011</v>
      </c>
      <c r="I1354" s="1">
        <v>1000751</v>
      </c>
      <c r="J1354" s="1">
        <v>39.488900000000001</v>
      </c>
      <c r="K1354" s="1">
        <v>-75.034700000000001</v>
      </c>
      <c r="L1354" s="1"/>
      <c r="M1354" s="1" t="s">
        <v>1536</v>
      </c>
      <c r="N1354" s="1" t="s">
        <v>16210</v>
      </c>
      <c r="O1354" s="1">
        <v>2022</v>
      </c>
      <c r="P1354" s="1">
        <v>8360</v>
      </c>
      <c r="Q1354" s="1" t="s">
        <v>16257</v>
      </c>
      <c r="R1354" s="1"/>
      <c r="S1354" s="1" t="s">
        <v>24355</v>
      </c>
      <c r="T1354" s="1" t="s">
        <v>6826</v>
      </c>
      <c r="U1354" s="1"/>
      <c r="V1354" s="1" t="s">
        <v>24581</v>
      </c>
      <c r="W1354" s="1" t="s">
        <v>6828</v>
      </c>
    </row>
    <row r="1355" spans="1:23" x14ac:dyDescent="0.25">
      <c r="A1355" s="1">
        <v>1001110</v>
      </c>
      <c r="B1355" s="5" t="str">
        <f>VLOOKUP(H1355,'FIPS Basin X-walk'!$A$2:$F$3224,6,FALSE)</f>
        <v>Atlantic Coast Basin</v>
      </c>
      <c r="C1355" s="1" t="s">
        <v>16267</v>
      </c>
      <c r="D1355" s="1"/>
      <c r="E1355" s="1"/>
      <c r="F1355" s="1" t="s">
        <v>16256</v>
      </c>
      <c r="G1355" s="1" t="s">
        <v>1576</v>
      </c>
      <c r="H1355" s="1">
        <v>34011</v>
      </c>
      <c r="I1355" s="1">
        <v>1001110</v>
      </c>
      <c r="J1355" s="1">
        <v>39.451000000000001</v>
      </c>
      <c r="K1355" s="1">
        <v>-75.0578</v>
      </c>
      <c r="L1355" s="1"/>
      <c r="M1355" s="1" t="s">
        <v>1536</v>
      </c>
      <c r="N1355" s="1" t="s">
        <v>16210</v>
      </c>
      <c r="O1355" s="1">
        <v>2022</v>
      </c>
      <c r="P1355" s="1">
        <v>8360</v>
      </c>
      <c r="Q1355" s="1" t="s">
        <v>16268</v>
      </c>
      <c r="R1355" s="1"/>
      <c r="S1355" s="1" t="s">
        <v>24355</v>
      </c>
      <c r="T1355" s="1" t="s">
        <v>6826</v>
      </c>
      <c r="U1355" s="1"/>
      <c r="V1355" s="1" t="s">
        <v>24404</v>
      </c>
      <c r="W1355" s="1" t="s">
        <v>6828</v>
      </c>
    </row>
    <row r="1356" spans="1:23" x14ac:dyDescent="0.25">
      <c r="A1356" s="1">
        <v>1001404</v>
      </c>
      <c r="B1356" s="5" t="str">
        <f>VLOOKUP(H1356,'FIPS Basin X-walk'!$A$2:$F$3224,6,FALSE)</f>
        <v>New England Province</v>
      </c>
      <c r="C1356" s="1" t="s">
        <v>13735</v>
      </c>
      <c r="D1356" s="1"/>
      <c r="E1356" s="1"/>
      <c r="F1356" s="1" t="s">
        <v>13736</v>
      </c>
      <c r="G1356" s="1" t="s">
        <v>1576</v>
      </c>
      <c r="H1356" s="1">
        <v>23005</v>
      </c>
      <c r="I1356" s="1">
        <v>1001404</v>
      </c>
      <c r="J1356" s="1">
        <v>43.657600000000002</v>
      </c>
      <c r="K1356" s="1">
        <v>-70.377200000000002</v>
      </c>
      <c r="L1356" s="1"/>
      <c r="M1356" s="1" t="s">
        <v>1575</v>
      </c>
      <c r="N1356" s="1" t="s">
        <v>13725</v>
      </c>
      <c r="O1356" s="1">
        <v>2022</v>
      </c>
      <c r="P1356" s="1">
        <v>4092</v>
      </c>
      <c r="Q1356" s="1" t="s">
        <v>13737</v>
      </c>
      <c r="R1356" s="1"/>
      <c r="S1356" s="1" t="s">
        <v>24355</v>
      </c>
      <c r="T1356" s="1" t="s">
        <v>6826</v>
      </c>
      <c r="U1356" s="1"/>
      <c r="V1356" s="1" t="s">
        <v>24404</v>
      </c>
      <c r="W1356" s="1" t="s">
        <v>6828</v>
      </c>
    </row>
    <row r="1357" spans="1:23" x14ac:dyDescent="0.25">
      <c r="A1357" s="1">
        <v>1014566</v>
      </c>
      <c r="B1357" s="5" t="str">
        <f>VLOOKUP(H1357,'FIPS Basin X-walk'!$A$2:$F$3224,6,FALSE)</f>
        <v>New England Province</v>
      </c>
      <c r="C1357" s="1" t="s">
        <v>27235</v>
      </c>
      <c r="D1357" s="1"/>
      <c r="E1357" s="1"/>
      <c r="F1357" s="1" t="s">
        <v>24318</v>
      </c>
      <c r="G1357" s="1" t="s">
        <v>1576</v>
      </c>
      <c r="H1357" s="1">
        <v>23005</v>
      </c>
      <c r="I1357" s="1">
        <v>1014566</v>
      </c>
      <c r="J1357" s="1">
        <v>43.731417066999498</v>
      </c>
      <c r="K1357" s="1">
        <v>-70.363902291309699</v>
      </c>
      <c r="L1357" s="1"/>
      <c r="M1357" s="1" t="s">
        <v>1575</v>
      </c>
      <c r="N1357" s="1" t="s">
        <v>13725</v>
      </c>
      <c r="O1357" s="1">
        <v>2022</v>
      </c>
      <c r="P1357" s="1">
        <v>4092</v>
      </c>
      <c r="Q1357" s="1" t="s">
        <v>24318</v>
      </c>
      <c r="R1357" s="1"/>
      <c r="S1357" s="1">
        <v>486210</v>
      </c>
      <c r="T1357" s="1" t="s">
        <v>6826</v>
      </c>
      <c r="U1357" s="1"/>
      <c r="V1357" s="1" t="s">
        <v>7297</v>
      </c>
      <c r="W1357" s="1" t="s">
        <v>6826</v>
      </c>
    </row>
    <row r="1358" spans="1:23" x14ac:dyDescent="0.25">
      <c r="A1358" s="1">
        <v>1001615</v>
      </c>
      <c r="B1358" s="5" t="str">
        <f>VLOOKUP(H1358,'FIPS Basin X-walk'!$A$2:$F$3224,6,FALSE)</f>
        <v>New England Province</v>
      </c>
      <c r="C1358" s="1" t="s">
        <v>13732</v>
      </c>
      <c r="D1358" s="1"/>
      <c r="E1358" s="1"/>
      <c r="F1358" s="1" t="s">
        <v>13733</v>
      </c>
      <c r="G1358" s="1" t="s">
        <v>1576</v>
      </c>
      <c r="H1358" s="1">
        <v>23005</v>
      </c>
      <c r="I1358" s="1">
        <v>1001615</v>
      </c>
      <c r="J1358" s="1">
        <v>43.75</v>
      </c>
      <c r="K1358" s="1">
        <v>-70.156899999999993</v>
      </c>
      <c r="L1358" s="1"/>
      <c r="M1358" s="1" t="s">
        <v>1575</v>
      </c>
      <c r="N1358" s="1" t="s">
        <v>13725</v>
      </c>
      <c r="O1358" s="1">
        <v>2022</v>
      </c>
      <c r="P1358" s="1">
        <v>4096</v>
      </c>
      <c r="Q1358" s="1" t="s">
        <v>13734</v>
      </c>
      <c r="R1358" s="1"/>
      <c r="S1358" s="1" t="s">
        <v>24355</v>
      </c>
      <c r="T1358" s="1" t="s">
        <v>6826</v>
      </c>
      <c r="U1358" s="1"/>
      <c r="V1358" s="1" t="s">
        <v>9640</v>
      </c>
      <c r="W1358" s="1" t="s">
        <v>6828</v>
      </c>
    </row>
    <row r="1359" spans="1:23" x14ac:dyDescent="0.25">
      <c r="A1359" s="1">
        <v>1002504</v>
      </c>
      <c r="B1359" s="5" t="str">
        <f>VLOOKUP(H1359,'FIPS Basin X-walk'!$A$2:$F$3224,6,FALSE)</f>
        <v>Atlantic Coast Basin</v>
      </c>
      <c r="C1359" s="1" t="s">
        <v>16271</v>
      </c>
      <c r="D1359" s="1"/>
      <c r="E1359" s="1"/>
      <c r="F1359" s="1" t="s">
        <v>15692</v>
      </c>
      <c r="G1359" s="1" t="s">
        <v>13739</v>
      </c>
      <c r="H1359" s="1">
        <v>34011</v>
      </c>
      <c r="I1359" s="1">
        <v>1002504</v>
      </c>
      <c r="J1359" s="1">
        <v>39.408999999999999</v>
      </c>
      <c r="K1359" s="1">
        <v>-75.219579999999993</v>
      </c>
      <c r="L1359" s="1"/>
      <c r="M1359" s="1" t="s">
        <v>1536</v>
      </c>
      <c r="N1359" s="1" t="s">
        <v>16210</v>
      </c>
      <c r="O1359" s="1">
        <v>2022</v>
      </c>
      <c r="P1359" s="1">
        <v>8302</v>
      </c>
      <c r="Q1359" s="1" t="s">
        <v>16272</v>
      </c>
      <c r="R1359" s="1"/>
      <c r="S1359" s="1" t="s">
        <v>24356</v>
      </c>
      <c r="T1359" s="1" t="s">
        <v>6826</v>
      </c>
      <c r="U1359" s="1"/>
      <c r="V1359" s="1" t="s">
        <v>8514</v>
      </c>
      <c r="W1359" s="1" t="s">
        <v>6826</v>
      </c>
    </row>
    <row r="1360" spans="1:23" x14ac:dyDescent="0.25">
      <c r="A1360" s="1">
        <v>1002217</v>
      </c>
      <c r="B1360" s="5" t="str">
        <f>VLOOKUP(H1360,'FIPS Basin X-walk'!$A$2:$F$3224,6,FALSE)</f>
        <v>Appalachian Basin (Eastern Overthrust Area)</v>
      </c>
      <c r="C1360" s="1" t="s">
        <v>19130</v>
      </c>
      <c r="D1360" s="1"/>
      <c r="E1360" s="1"/>
      <c r="F1360" s="1" t="s">
        <v>1760</v>
      </c>
      <c r="G1360" s="1" t="s">
        <v>13739</v>
      </c>
      <c r="H1360" s="1">
        <v>42041</v>
      </c>
      <c r="I1360" s="1">
        <v>1002217</v>
      </c>
      <c r="J1360" s="1">
        <v>40.12921</v>
      </c>
      <c r="K1360" s="1">
        <v>-77.167259999999999</v>
      </c>
      <c r="L1360" s="1"/>
      <c r="M1360" s="1" t="s">
        <v>1501</v>
      </c>
      <c r="N1360" s="1" t="s">
        <v>18868</v>
      </c>
      <c r="O1360" s="1">
        <v>2022</v>
      </c>
      <c r="P1360" s="1">
        <v>17015</v>
      </c>
      <c r="Q1360" s="1" t="s">
        <v>19125</v>
      </c>
      <c r="R1360" s="1"/>
      <c r="S1360" s="1" t="s">
        <v>24476</v>
      </c>
      <c r="T1360" s="1" t="s">
        <v>6826</v>
      </c>
      <c r="U1360" s="1"/>
      <c r="V1360" s="1" t="s">
        <v>19131</v>
      </c>
      <c r="W1360" s="1" t="s">
        <v>6826</v>
      </c>
    </row>
    <row r="1361" spans="1:23" x14ac:dyDescent="0.25">
      <c r="A1361" s="1">
        <v>1003593</v>
      </c>
      <c r="B1361" s="5" t="str">
        <f>VLOOKUP(H1361,'FIPS Basin X-walk'!$A$2:$F$3224,6,FALSE)</f>
        <v>Appalachian Basin (Eastern Overthrust Area)</v>
      </c>
      <c r="C1361" s="1" t="s">
        <v>19132</v>
      </c>
      <c r="D1361" s="1"/>
      <c r="E1361" s="1"/>
      <c r="F1361" s="1" t="s">
        <v>17105</v>
      </c>
      <c r="G1361" s="1" t="s">
        <v>13739</v>
      </c>
      <c r="H1361" s="1">
        <v>42041</v>
      </c>
      <c r="I1361" s="1">
        <v>1003593</v>
      </c>
      <c r="J1361" s="1">
        <v>40.130899999999997</v>
      </c>
      <c r="K1361" s="1">
        <v>-77.170500000000004</v>
      </c>
      <c r="L1361" s="1" t="s">
        <v>25007</v>
      </c>
      <c r="M1361" s="1" t="s">
        <v>1501</v>
      </c>
      <c r="N1361" s="1" t="s">
        <v>18868</v>
      </c>
      <c r="O1361" s="1">
        <v>2022</v>
      </c>
      <c r="P1361" s="1">
        <v>17013</v>
      </c>
      <c r="Q1361" s="1" t="s">
        <v>19133</v>
      </c>
      <c r="R1361" s="1"/>
      <c r="S1361" s="1" t="s">
        <v>24475</v>
      </c>
      <c r="T1361" s="1" t="s">
        <v>6826</v>
      </c>
      <c r="U1361" s="1"/>
      <c r="V1361" s="1" t="s">
        <v>9022</v>
      </c>
      <c r="W1361" s="1" t="s">
        <v>6826</v>
      </c>
    </row>
    <row r="1362" spans="1:23" x14ac:dyDescent="0.25">
      <c r="A1362" s="1">
        <v>1006840</v>
      </c>
      <c r="B1362" s="5" t="str">
        <f>VLOOKUP(H1362,'FIPS Basin X-walk'!$A$2:$F$3224,6,FALSE)</f>
        <v>Appalachian Basin</v>
      </c>
      <c r="C1362" s="1" t="s">
        <v>20034</v>
      </c>
      <c r="D1362" s="1"/>
      <c r="E1362" s="1"/>
      <c r="F1362" s="1" t="s">
        <v>20035</v>
      </c>
      <c r="G1362" s="1" t="s">
        <v>13739</v>
      </c>
      <c r="H1362" s="1">
        <v>47035</v>
      </c>
      <c r="I1362" s="1">
        <v>1006840</v>
      </c>
      <c r="J1362" s="1">
        <v>35.999789999999997</v>
      </c>
      <c r="K1362" s="1">
        <v>-85.053269999999998</v>
      </c>
      <c r="L1362" s="1"/>
      <c r="M1362" s="1" t="s">
        <v>1538</v>
      </c>
      <c r="N1362" s="1" t="s">
        <v>20002</v>
      </c>
      <c r="O1362" s="1">
        <v>2022</v>
      </c>
      <c r="P1362" s="1">
        <v>38555</v>
      </c>
      <c r="Q1362" s="1" t="s">
        <v>20036</v>
      </c>
      <c r="R1362" s="1"/>
      <c r="S1362" s="1" t="s">
        <v>24844</v>
      </c>
      <c r="T1362" s="1" t="s">
        <v>6826</v>
      </c>
      <c r="U1362" s="1"/>
      <c r="V1362" s="1" t="s">
        <v>20037</v>
      </c>
      <c r="W1362" s="1" t="s">
        <v>6826</v>
      </c>
    </row>
    <row r="1363" spans="1:23" x14ac:dyDescent="0.25">
      <c r="A1363" s="1">
        <v>1001627</v>
      </c>
      <c r="B1363" s="5" t="str">
        <f>VLOOKUP(H1363,'FIPS Basin X-walk'!$A$2:$F$3224,6,FALSE)</f>
        <v>Atlantic Coast Basin</v>
      </c>
      <c r="C1363" s="1" t="s">
        <v>17298</v>
      </c>
      <c r="D1363" s="1"/>
      <c r="E1363" s="1"/>
      <c r="F1363" s="1" t="s">
        <v>17235</v>
      </c>
      <c r="G1363" s="1" t="s">
        <v>13739</v>
      </c>
      <c r="H1363" s="1">
        <v>37051</v>
      </c>
      <c r="I1363" s="1">
        <v>1001627</v>
      </c>
      <c r="J1363" s="1">
        <v>35.063899999999997</v>
      </c>
      <c r="K1363" s="1">
        <v>-78.870819999999995</v>
      </c>
      <c r="L1363" s="1"/>
      <c r="M1363" s="1" t="s">
        <v>1530</v>
      </c>
      <c r="N1363" s="1" t="s">
        <v>17213</v>
      </c>
      <c r="O1363" s="1">
        <v>2022</v>
      </c>
      <c r="P1363" s="1">
        <v>28301</v>
      </c>
      <c r="Q1363" s="1" t="s">
        <v>17299</v>
      </c>
      <c r="R1363" s="1"/>
      <c r="S1363" s="1" t="s">
        <v>24358</v>
      </c>
      <c r="T1363" s="1" t="s">
        <v>6826</v>
      </c>
      <c r="U1363" s="1"/>
      <c r="V1363" s="1" t="s">
        <v>17300</v>
      </c>
      <c r="W1363" s="1" t="s">
        <v>6826</v>
      </c>
    </row>
    <row r="1364" spans="1:23" x14ac:dyDescent="0.25">
      <c r="A1364" s="1">
        <v>1003495</v>
      </c>
      <c r="B1364" s="5" t="str">
        <f>VLOOKUP(H1364,'FIPS Basin X-walk'!$A$2:$F$3224,6,FALSE)</f>
        <v>Atlantic Coast Basin</v>
      </c>
      <c r="C1364" s="1" t="s">
        <v>17292</v>
      </c>
      <c r="D1364" s="1"/>
      <c r="E1364" s="1"/>
      <c r="F1364" s="1" t="s">
        <v>8005</v>
      </c>
      <c r="G1364" s="1" t="s">
        <v>13739</v>
      </c>
      <c r="H1364" s="1">
        <v>37051</v>
      </c>
      <c r="I1364" s="1">
        <v>1003495</v>
      </c>
      <c r="J1364" s="1">
        <v>35.087888999999997</v>
      </c>
      <c r="K1364" s="1">
        <v>-78.844949</v>
      </c>
      <c r="L1364" s="1"/>
      <c r="M1364" s="1" t="s">
        <v>1530</v>
      </c>
      <c r="N1364" s="1" t="s">
        <v>17213</v>
      </c>
      <c r="O1364" s="1">
        <v>2022</v>
      </c>
      <c r="P1364" s="1">
        <v>28312</v>
      </c>
      <c r="Q1364" s="1" t="s">
        <v>25117</v>
      </c>
      <c r="R1364" s="1"/>
      <c r="S1364" s="1" t="s">
        <v>24454</v>
      </c>
      <c r="T1364" s="1" t="s">
        <v>6826</v>
      </c>
      <c r="U1364" s="1"/>
      <c r="V1364" s="1" t="s">
        <v>7099</v>
      </c>
      <c r="W1364" s="1" t="s">
        <v>6826</v>
      </c>
    </row>
    <row r="1365" spans="1:23" x14ac:dyDescent="0.25">
      <c r="A1365" s="1">
        <v>1003847</v>
      </c>
      <c r="B1365" s="5" t="str">
        <f>VLOOKUP(H1365,'FIPS Basin X-walk'!$A$2:$F$3224,6,FALSE)</f>
        <v>Atlantic Coast Basin</v>
      </c>
      <c r="C1365" s="1" t="s">
        <v>17301</v>
      </c>
      <c r="D1365" s="1"/>
      <c r="E1365" s="1"/>
      <c r="F1365" s="1" t="s">
        <v>17235</v>
      </c>
      <c r="G1365" s="1" t="s">
        <v>13739</v>
      </c>
      <c r="H1365" s="1">
        <v>37051</v>
      </c>
      <c r="I1365" s="1">
        <v>1003847</v>
      </c>
      <c r="J1365" s="1">
        <v>35.171869999999998</v>
      </c>
      <c r="K1365" s="1">
        <v>-78.860619999999997</v>
      </c>
      <c r="L1365" s="1"/>
      <c r="M1365" s="1" t="s">
        <v>1530</v>
      </c>
      <c r="N1365" s="1" t="s">
        <v>17213</v>
      </c>
      <c r="O1365" s="1">
        <v>2022</v>
      </c>
      <c r="P1365" s="1">
        <v>28311</v>
      </c>
      <c r="Q1365" s="1" t="s">
        <v>25178</v>
      </c>
      <c r="R1365" s="1"/>
      <c r="S1365" s="1" t="s">
        <v>24966</v>
      </c>
      <c r="T1365" s="1" t="s">
        <v>6826</v>
      </c>
      <c r="U1365" s="1"/>
      <c r="V1365" s="1" t="s">
        <v>12644</v>
      </c>
      <c r="W1365" s="1" t="s">
        <v>6826</v>
      </c>
    </row>
    <row r="1366" spans="1:23" x14ac:dyDescent="0.25">
      <c r="A1366" s="1">
        <v>1004178</v>
      </c>
      <c r="B1366" s="5" t="str">
        <f>VLOOKUP(H1366,'FIPS Basin X-walk'!$A$2:$F$3224,6,FALSE)</f>
        <v>Atlantic Coast Basin</v>
      </c>
      <c r="C1366" s="1" t="s">
        <v>17294</v>
      </c>
      <c r="D1366" s="1"/>
      <c r="E1366" s="1"/>
      <c r="F1366" s="1" t="s">
        <v>17235</v>
      </c>
      <c r="G1366" s="1" t="s">
        <v>13739</v>
      </c>
      <c r="H1366" s="1">
        <v>37051</v>
      </c>
      <c r="I1366" s="1">
        <v>1004178</v>
      </c>
      <c r="J1366" s="1">
        <v>34.983049999999999</v>
      </c>
      <c r="K1366" s="1">
        <v>-78.787220000000005</v>
      </c>
      <c r="L1366" s="1"/>
      <c r="M1366" s="1" t="s">
        <v>1530</v>
      </c>
      <c r="N1366" s="1" t="s">
        <v>17213</v>
      </c>
      <c r="O1366" s="1">
        <v>2022</v>
      </c>
      <c r="P1366" s="1">
        <v>28312</v>
      </c>
      <c r="Q1366" s="1" t="s">
        <v>17295</v>
      </c>
      <c r="R1366" s="1"/>
      <c r="S1366" s="1" t="s">
        <v>24414</v>
      </c>
      <c r="T1366" s="1" t="s">
        <v>6826</v>
      </c>
      <c r="U1366" s="1"/>
      <c r="V1366" s="1" t="s">
        <v>15231</v>
      </c>
      <c r="W1366" s="1" t="s">
        <v>6826</v>
      </c>
    </row>
    <row r="1367" spans="1:23" x14ac:dyDescent="0.25">
      <c r="A1367" s="1">
        <v>1007571</v>
      </c>
      <c r="B1367" s="5" t="str">
        <f>VLOOKUP(H1367,'FIPS Basin X-walk'!$A$2:$F$3224,6,FALSE)</f>
        <v>Atlantic Coast Basin</v>
      </c>
      <c r="C1367" s="1" t="s">
        <v>17293</v>
      </c>
      <c r="D1367" s="1"/>
      <c r="E1367" s="1"/>
      <c r="F1367" s="1" t="s">
        <v>8005</v>
      </c>
      <c r="G1367" s="1" t="s">
        <v>13739</v>
      </c>
      <c r="H1367" s="1">
        <v>37051</v>
      </c>
      <c r="I1367" s="1">
        <v>1007571</v>
      </c>
      <c r="J1367" s="1">
        <v>35.031039999999997</v>
      </c>
      <c r="K1367" s="1">
        <v>-78.863010000000003</v>
      </c>
      <c r="L1367" s="1"/>
      <c r="M1367" s="1" t="s">
        <v>1530</v>
      </c>
      <c r="N1367" s="1" t="s">
        <v>17213</v>
      </c>
      <c r="O1367" s="1">
        <v>2022</v>
      </c>
      <c r="P1367" s="1">
        <v>28301</v>
      </c>
      <c r="Q1367" s="1" t="s">
        <v>25882</v>
      </c>
      <c r="R1367" s="1"/>
      <c r="S1367" s="1" t="s">
        <v>24364</v>
      </c>
      <c r="T1367" s="1" t="s">
        <v>6826</v>
      </c>
      <c r="U1367" s="1"/>
      <c r="V1367" s="1" t="s">
        <v>25883</v>
      </c>
      <c r="W1367" s="1" t="s">
        <v>6826</v>
      </c>
    </row>
    <row r="1368" spans="1:23" x14ac:dyDescent="0.25">
      <c r="A1368" s="1">
        <v>1001876</v>
      </c>
      <c r="B1368" s="5" t="str">
        <f>VLOOKUP(H1368,'FIPS Basin X-walk'!$A$2:$F$3224,6,FALSE)</f>
        <v>Atlantic Coast Basin</v>
      </c>
      <c r="C1368" s="1" t="s">
        <v>24789</v>
      </c>
      <c r="D1368" s="1"/>
      <c r="E1368" s="1"/>
      <c r="F1368" s="1" t="s">
        <v>17296</v>
      </c>
      <c r="G1368" s="1" t="s">
        <v>13739</v>
      </c>
      <c r="H1368" s="1">
        <v>37051</v>
      </c>
      <c r="I1368" s="1">
        <v>1001876</v>
      </c>
      <c r="J1368" s="1">
        <v>35.152115000000002</v>
      </c>
      <c r="K1368" s="1">
        <v>-78.998907000000003</v>
      </c>
      <c r="L1368" s="1"/>
      <c r="M1368" s="1" t="s">
        <v>1530</v>
      </c>
      <c r="N1368" s="1" t="s">
        <v>17213</v>
      </c>
      <c r="O1368" s="1">
        <v>2022</v>
      </c>
      <c r="P1368" s="1">
        <v>28310</v>
      </c>
      <c r="Q1368" s="1" t="s">
        <v>17297</v>
      </c>
      <c r="R1368" s="1"/>
      <c r="S1368" s="1" t="s">
        <v>24464</v>
      </c>
      <c r="T1368" s="1" t="s">
        <v>6828</v>
      </c>
      <c r="U1368" s="1"/>
      <c r="V1368" s="1" t="s">
        <v>24409</v>
      </c>
      <c r="W1368" s="1" t="s">
        <v>6826</v>
      </c>
    </row>
    <row r="1369" spans="1:23" x14ac:dyDescent="0.25">
      <c r="A1369" s="1">
        <v>1002702</v>
      </c>
      <c r="B1369" s="5" t="str">
        <f>VLOOKUP(H1369,'FIPS Basin X-walk'!$A$2:$F$3224,6,FALSE)</f>
        <v>Atlantic Coast Basin</v>
      </c>
      <c r="C1369" s="1" t="s">
        <v>16258</v>
      </c>
      <c r="D1369" s="1"/>
      <c r="E1369" s="1"/>
      <c r="F1369" s="1" t="s">
        <v>16253</v>
      </c>
      <c r="G1369" s="1" t="s">
        <v>13739</v>
      </c>
      <c r="H1369" s="1">
        <v>34011</v>
      </c>
      <c r="I1369" s="1">
        <v>1002702</v>
      </c>
      <c r="J1369" s="1">
        <v>39.452530000000003</v>
      </c>
      <c r="K1369" s="1">
        <v>-75.093149999999994</v>
      </c>
      <c r="L1369" s="1"/>
      <c r="M1369" s="1" t="s">
        <v>1536</v>
      </c>
      <c r="N1369" s="1" t="s">
        <v>16210</v>
      </c>
      <c r="O1369" s="1">
        <v>2022</v>
      </c>
      <c r="P1369" s="1">
        <v>8332</v>
      </c>
      <c r="Q1369" s="1" t="s">
        <v>16259</v>
      </c>
      <c r="R1369" s="1"/>
      <c r="S1369" s="1" t="s">
        <v>24358</v>
      </c>
      <c r="T1369" s="1" t="s">
        <v>6826</v>
      </c>
      <c r="U1369" s="1"/>
      <c r="V1369" s="1" t="s">
        <v>16260</v>
      </c>
      <c r="W1369" s="1" t="s">
        <v>6826</v>
      </c>
    </row>
    <row r="1370" spans="1:23" x14ac:dyDescent="0.25">
      <c r="A1370" s="1">
        <v>1007966</v>
      </c>
      <c r="B1370" s="5" t="str">
        <f>VLOOKUP(H1370,'FIPS Basin X-walk'!$A$2:$F$3224,6,FALSE)</f>
        <v>Atlantic Coast Basin</v>
      </c>
      <c r="C1370" s="1" t="s">
        <v>16261</v>
      </c>
      <c r="D1370" s="1"/>
      <c r="E1370" s="1"/>
      <c r="F1370" s="1" t="s">
        <v>16253</v>
      </c>
      <c r="G1370" s="1" t="s">
        <v>13739</v>
      </c>
      <c r="H1370" s="1">
        <v>34011</v>
      </c>
      <c r="I1370" s="1">
        <v>1007966</v>
      </c>
      <c r="J1370" s="1">
        <v>39.387565000000002</v>
      </c>
      <c r="K1370" s="1">
        <v>-75.017671000000007</v>
      </c>
      <c r="L1370" s="1"/>
      <c r="M1370" s="1" t="s">
        <v>1536</v>
      </c>
      <c r="N1370" s="1" t="s">
        <v>16210</v>
      </c>
      <c r="O1370" s="1">
        <v>2022</v>
      </c>
      <c r="P1370" s="1">
        <v>8332</v>
      </c>
      <c r="Q1370" s="1" t="s">
        <v>16262</v>
      </c>
      <c r="R1370" s="1"/>
      <c r="S1370" s="1" t="s">
        <v>24485</v>
      </c>
      <c r="T1370" s="1" t="s">
        <v>6826</v>
      </c>
      <c r="U1370" s="1"/>
      <c r="V1370" s="1" t="s">
        <v>16263</v>
      </c>
      <c r="W1370" s="1" t="s">
        <v>6826</v>
      </c>
    </row>
    <row r="1371" spans="1:23" x14ac:dyDescent="0.25">
      <c r="A1371" s="1">
        <v>1005673</v>
      </c>
      <c r="B1371" s="5" t="str">
        <f>VLOOKUP(H1371,'FIPS Basin X-walk'!$A$2:$F$3224,6,FALSE)</f>
        <v>New England Province</v>
      </c>
      <c r="C1371" s="1" t="s">
        <v>13747</v>
      </c>
      <c r="D1371" s="1"/>
      <c r="E1371" s="1"/>
      <c r="F1371" s="1" t="s">
        <v>11631</v>
      </c>
      <c r="G1371" s="1" t="s">
        <v>13739</v>
      </c>
      <c r="H1371" s="1">
        <v>23005</v>
      </c>
      <c r="I1371" s="1">
        <v>1005673</v>
      </c>
      <c r="J1371" s="1">
        <v>43.655700000000003</v>
      </c>
      <c r="K1371" s="1">
        <v>-70.334100000000007</v>
      </c>
      <c r="L1371" s="1"/>
      <c r="M1371" s="1" t="s">
        <v>1575</v>
      </c>
      <c r="N1371" s="1" t="s">
        <v>13725</v>
      </c>
      <c r="O1371" s="1">
        <v>2022</v>
      </c>
      <c r="P1371" s="1">
        <v>4102</v>
      </c>
      <c r="Q1371" s="1" t="s">
        <v>13748</v>
      </c>
      <c r="R1371" s="1"/>
      <c r="S1371" s="1" t="s">
        <v>24389</v>
      </c>
      <c r="T1371" s="1" t="s">
        <v>6826</v>
      </c>
      <c r="U1371" s="1"/>
      <c r="V1371" s="1" t="s">
        <v>13749</v>
      </c>
      <c r="W1371" s="1" t="s">
        <v>6828</v>
      </c>
    </row>
    <row r="1372" spans="1:23" x14ac:dyDescent="0.25">
      <c r="A1372" s="1">
        <v>1004162</v>
      </c>
      <c r="B1372" s="5" t="str">
        <f>VLOOKUP(H1372,'FIPS Basin X-walk'!$A$2:$F$3224,6,FALSE)</f>
        <v>Appalachian Basin (Eastern Overthrust Area)</v>
      </c>
      <c r="C1372" s="1" t="s">
        <v>19127</v>
      </c>
      <c r="D1372" s="1"/>
      <c r="E1372" s="1"/>
      <c r="F1372" s="1" t="s">
        <v>19128</v>
      </c>
      <c r="G1372" s="1" t="s">
        <v>13739</v>
      </c>
      <c r="H1372" s="1">
        <v>42041</v>
      </c>
      <c r="I1372" s="1">
        <v>1004162</v>
      </c>
      <c r="J1372" s="1">
        <v>40.134360000000001</v>
      </c>
      <c r="K1372" s="1">
        <v>-77.499709999999993</v>
      </c>
      <c r="L1372" s="1"/>
      <c r="M1372" s="1" t="s">
        <v>1501</v>
      </c>
      <c r="N1372" s="1" t="s">
        <v>18868</v>
      </c>
      <c r="O1372" s="1">
        <v>2022</v>
      </c>
      <c r="P1372" s="1">
        <v>17257</v>
      </c>
      <c r="Q1372" s="1" t="s">
        <v>19129</v>
      </c>
      <c r="R1372" s="1"/>
      <c r="S1372" s="1" t="s">
        <v>24358</v>
      </c>
      <c r="T1372" s="1" t="s">
        <v>6826</v>
      </c>
      <c r="U1372" s="1"/>
      <c r="V1372" s="1" t="s">
        <v>6878</v>
      </c>
      <c r="W1372" s="1" t="s">
        <v>6826</v>
      </c>
    </row>
    <row r="1373" spans="1:23" x14ac:dyDescent="0.25">
      <c r="A1373" s="1">
        <v>1009581</v>
      </c>
      <c r="B1373" s="5" t="str">
        <f>VLOOKUP(H1373,'FIPS Basin X-walk'!$A$2:$F$3224,6,FALSE)</f>
        <v>New England Province</v>
      </c>
      <c r="C1373" s="1" t="s">
        <v>13745</v>
      </c>
      <c r="D1373" s="1"/>
      <c r="E1373" s="1"/>
      <c r="F1373" s="1" t="s">
        <v>13742</v>
      </c>
      <c r="G1373" s="1" t="s">
        <v>13739</v>
      </c>
      <c r="H1373" s="1">
        <v>23005</v>
      </c>
      <c r="I1373" s="1">
        <v>1009581</v>
      </c>
      <c r="J1373" s="1">
        <v>43.640687</v>
      </c>
      <c r="K1373" s="1">
        <v>-70.325902999999997</v>
      </c>
      <c r="L1373" s="1"/>
      <c r="M1373" s="1" t="s">
        <v>1575</v>
      </c>
      <c r="N1373" s="1" t="s">
        <v>13725</v>
      </c>
      <c r="O1373" s="1">
        <v>2022</v>
      </c>
      <c r="P1373" s="1">
        <v>4106</v>
      </c>
      <c r="Q1373" s="1" t="s">
        <v>26109</v>
      </c>
      <c r="R1373" s="1"/>
      <c r="S1373" s="1" t="s">
        <v>24486</v>
      </c>
      <c r="T1373" s="1" t="s">
        <v>6826</v>
      </c>
      <c r="U1373" s="1"/>
      <c r="V1373" s="1" t="s">
        <v>26110</v>
      </c>
      <c r="W1373" s="1" t="s">
        <v>6826</v>
      </c>
    </row>
    <row r="1374" spans="1:23" x14ac:dyDescent="0.25">
      <c r="A1374" s="1">
        <v>1010208</v>
      </c>
      <c r="B1374" s="5" t="str">
        <f>VLOOKUP(H1374,'FIPS Basin X-walk'!$A$2:$F$3224,6,FALSE)</f>
        <v>New England Province</v>
      </c>
      <c r="C1374" s="1" t="s">
        <v>13741</v>
      </c>
      <c r="D1374" s="1"/>
      <c r="E1374" s="1"/>
      <c r="F1374" s="1" t="s">
        <v>13742</v>
      </c>
      <c r="G1374" s="1" t="s">
        <v>13739</v>
      </c>
      <c r="H1374" s="1">
        <v>23005</v>
      </c>
      <c r="I1374" s="1">
        <v>1010208</v>
      </c>
      <c r="J1374" s="1">
        <v>43.640749999999997</v>
      </c>
      <c r="K1374" s="1">
        <v>-70.321979999999996</v>
      </c>
      <c r="L1374" s="1"/>
      <c r="M1374" s="1" t="s">
        <v>1575</v>
      </c>
      <c r="N1374" s="1" t="s">
        <v>13725</v>
      </c>
      <c r="O1374" s="1">
        <v>2022</v>
      </c>
      <c r="P1374" s="1">
        <v>4106</v>
      </c>
      <c r="Q1374" s="1" t="s">
        <v>13743</v>
      </c>
      <c r="R1374" s="1"/>
      <c r="S1374" s="1" t="s">
        <v>24486</v>
      </c>
      <c r="T1374" s="1" t="s">
        <v>6826</v>
      </c>
      <c r="U1374" s="1"/>
      <c r="V1374" s="1" t="s">
        <v>13744</v>
      </c>
      <c r="W1374" s="1" t="s">
        <v>6826</v>
      </c>
    </row>
    <row r="1375" spans="1:23" x14ac:dyDescent="0.25">
      <c r="A1375" s="1">
        <v>1005984</v>
      </c>
      <c r="B1375" s="5" t="str">
        <f>VLOOKUP(H1375,'FIPS Basin X-walk'!$A$2:$F$3224,6,FALSE)</f>
        <v>Atlantic Coast Basin</v>
      </c>
      <c r="C1375" s="1" t="s">
        <v>16269</v>
      </c>
      <c r="D1375" s="1"/>
      <c r="E1375" s="1"/>
      <c r="F1375" s="1" t="s">
        <v>16256</v>
      </c>
      <c r="G1375" s="1" t="s">
        <v>13739</v>
      </c>
      <c r="H1375" s="1">
        <v>34011</v>
      </c>
      <c r="I1375" s="1">
        <v>1005984</v>
      </c>
      <c r="J1375" s="1">
        <v>39.496586999999998</v>
      </c>
      <c r="K1375" s="1">
        <v>-75.015536999999995</v>
      </c>
      <c r="L1375" s="1"/>
      <c r="M1375" s="1" t="s">
        <v>1536</v>
      </c>
      <c r="N1375" s="1" t="s">
        <v>16210</v>
      </c>
      <c r="O1375" s="1">
        <v>2022</v>
      </c>
      <c r="P1375" s="1">
        <v>8360</v>
      </c>
      <c r="Q1375" s="1" t="s">
        <v>25640</v>
      </c>
      <c r="R1375" s="1"/>
      <c r="S1375" s="1" t="s">
        <v>24485</v>
      </c>
      <c r="T1375" s="1" t="s">
        <v>6826</v>
      </c>
      <c r="U1375" s="1"/>
      <c r="V1375" s="1" t="s">
        <v>16270</v>
      </c>
      <c r="W1375" s="1" t="s">
        <v>6826</v>
      </c>
    </row>
    <row r="1376" spans="1:23" x14ac:dyDescent="0.25">
      <c r="A1376" s="1">
        <v>1012074</v>
      </c>
      <c r="B1376" s="5" t="str">
        <f>VLOOKUP(H1376,'FIPS Basin X-walk'!$A$2:$F$3224,6,FALSE)</f>
        <v>Atlantic Coast Basin</v>
      </c>
      <c r="C1376" s="1" t="s">
        <v>16273</v>
      </c>
      <c r="D1376" s="1"/>
      <c r="E1376" s="1"/>
      <c r="F1376" s="1" t="s">
        <v>16274</v>
      </c>
      <c r="G1376" s="1" t="s">
        <v>13739</v>
      </c>
      <c r="H1376" s="1">
        <v>34011</v>
      </c>
      <c r="I1376" s="1">
        <v>1012074</v>
      </c>
      <c r="J1376" s="1">
        <v>39.427370000000003</v>
      </c>
      <c r="K1376" s="1">
        <v>-75.019469999999998</v>
      </c>
      <c r="L1376" s="1"/>
      <c r="M1376" s="1" t="s">
        <v>1536</v>
      </c>
      <c r="N1376" s="1" t="s">
        <v>16210</v>
      </c>
      <c r="O1376" s="1">
        <v>2022</v>
      </c>
      <c r="P1376" s="1">
        <v>8361</v>
      </c>
      <c r="Q1376" s="1" t="s">
        <v>16275</v>
      </c>
      <c r="R1376" s="1"/>
      <c r="S1376" s="1" t="s">
        <v>24355</v>
      </c>
      <c r="T1376" s="1" t="s">
        <v>6826</v>
      </c>
      <c r="U1376" s="1"/>
      <c r="V1376" s="1" t="s">
        <v>24581</v>
      </c>
      <c r="W1376" s="1" t="s">
        <v>6828</v>
      </c>
    </row>
    <row r="1377" spans="1:23" x14ac:dyDescent="0.25">
      <c r="A1377" s="1">
        <v>1005123</v>
      </c>
      <c r="B1377" s="5" t="str">
        <f>VLOOKUP(H1377,'FIPS Basin X-walk'!$A$2:$F$3224,6,FALSE)</f>
        <v>New England Province</v>
      </c>
      <c r="C1377" s="1" t="s">
        <v>13738</v>
      </c>
      <c r="D1377" s="1"/>
      <c r="E1377" s="1"/>
      <c r="F1377" s="1" t="s">
        <v>13736</v>
      </c>
      <c r="G1377" s="1" t="s">
        <v>13739</v>
      </c>
      <c r="H1377" s="1">
        <v>23005</v>
      </c>
      <c r="I1377" s="1">
        <v>1005123</v>
      </c>
      <c r="J1377" s="1">
        <v>43.684814000000003</v>
      </c>
      <c r="K1377" s="1">
        <v>-70.353112999999993</v>
      </c>
      <c r="L1377" s="1"/>
      <c r="M1377" s="1" t="s">
        <v>1575</v>
      </c>
      <c r="N1377" s="1" t="s">
        <v>13725</v>
      </c>
      <c r="O1377" s="1">
        <v>2022</v>
      </c>
      <c r="P1377" s="1">
        <v>4092</v>
      </c>
      <c r="Q1377" s="1" t="s">
        <v>13740</v>
      </c>
      <c r="R1377" s="1"/>
      <c r="S1377" s="1" t="s">
        <v>25460</v>
      </c>
      <c r="T1377" s="1" t="s">
        <v>6826</v>
      </c>
      <c r="U1377" s="1"/>
      <c r="V1377" s="1" t="s">
        <v>13807</v>
      </c>
      <c r="W1377" s="1" t="s">
        <v>6828</v>
      </c>
    </row>
    <row r="1378" spans="1:23" x14ac:dyDescent="0.25">
      <c r="A1378" s="1">
        <v>1004223</v>
      </c>
      <c r="B1378" s="5" t="str">
        <f>VLOOKUP(H1378,'FIPS Basin X-walk'!$A$2:$F$3224,6,FALSE)</f>
        <v>Palo Duro Basin</v>
      </c>
      <c r="C1378" s="1" t="s">
        <v>16463</v>
      </c>
      <c r="D1378" s="1"/>
      <c r="E1378" s="1"/>
      <c r="F1378" s="1" t="s">
        <v>16464</v>
      </c>
      <c r="G1378" s="1" t="s">
        <v>16465</v>
      </c>
      <c r="H1378" s="1">
        <v>35009</v>
      </c>
      <c r="I1378" s="1">
        <v>1004223</v>
      </c>
      <c r="J1378" s="1">
        <v>34.38993</v>
      </c>
      <c r="K1378" s="1">
        <v>-103.17858</v>
      </c>
      <c r="L1378" s="1"/>
      <c r="M1378" s="1" t="s">
        <v>1537</v>
      </c>
      <c r="N1378" s="1" t="s">
        <v>8097</v>
      </c>
      <c r="O1378" s="1">
        <v>2022</v>
      </c>
      <c r="P1378" s="1">
        <v>88101</v>
      </c>
      <c r="Q1378" s="1" t="s">
        <v>16466</v>
      </c>
      <c r="R1378" s="1"/>
      <c r="S1378" s="1" t="s">
        <v>24358</v>
      </c>
      <c r="T1378" s="1" t="s">
        <v>6826</v>
      </c>
      <c r="U1378" s="1"/>
      <c r="V1378" s="1" t="s">
        <v>25264</v>
      </c>
      <c r="W1378" s="1" t="s">
        <v>6826</v>
      </c>
    </row>
    <row r="1379" spans="1:23" x14ac:dyDescent="0.25">
      <c r="A1379" s="1">
        <v>1013384</v>
      </c>
      <c r="B1379" s="5" t="str">
        <f>VLOOKUP(H1379,'FIPS Basin X-walk'!$A$2:$F$3224,6,FALSE)</f>
        <v>Palo Duro Basin</v>
      </c>
      <c r="C1379" s="1" t="s">
        <v>16467</v>
      </c>
      <c r="D1379" s="1"/>
      <c r="E1379" s="1"/>
      <c r="F1379" s="1" t="s">
        <v>8132</v>
      </c>
      <c r="G1379" s="1" t="s">
        <v>16465</v>
      </c>
      <c r="H1379" s="1">
        <v>35009</v>
      </c>
      <c r="I1379" s="1">
        <v>1013384</v>
      </c>
      <c r="J1379" s="1">
        <v>34.317819999999998</v>
      </c>
      <c r="K1379" s="1">
        <v>-103.22356000000001</v>
      </c>
      <c r="L1379" s="1"/>
      <c r="M1379" s="1" t="s">
        <v>1537</v>
      </c>
      <c r="N1379" s="1" t="s">
        <v>8097</v>
      </c>
      <c r="O1379" s="1">
        <v>2022</v>
      </c>
      <c r="P1379" s="1">
        <v>88101</v>
      </c>
      <c r="Q1379" s="1" t="s">
        <v>16468</v>
      </c>
      <c r="R1379" s="1"/>
      <c r="S1379" s="1" t="s">
        <v>24754</v>
      </c>
      <c r="T1379" s="1" t="s">
        <v>6826</v>
      </c>
      <c r="U1379" s="1"/>
      <c r="V1379" s="1" t="s">
        <v>16469</v>
      </c>
      <c r="W1379" s="1" t="s">
        <v>6826</v>
      </c>
    </row>
    <row r="1380" spans="1:23" x14ac:dyDescent="0.25">
      <c r="A1380" s="1">
        <v>1003214</v>
      </c>
      <c r="B1380" s="5" t="str">
        <f>VLOOKUP(H1380,'FIPS Basin X-walk'!$A$2:$F$3224,6,FALSE)</f>
        <v>Anadarko Basin</v>
      </c>
      <c r="C1380" s="1" t="s">
        <v>23644</v>
      </c>
      <c r="D1380" s="1"/>
      <c r="E1380" s="1"/>
      <c r="F1380" s="1" t="s">
        <v>187</v>
      </c>
      <c r="G1380" s="1" t="s">
        <v>2643</v>
      </c>
      <c r="H1380" s="1">
        <v>40039</v>
      </c>
      <c r="I1380" s="1">
        <v>1003214</v>
      </c>
      <c r="J1380" s="1">
        <v>35.638731999999997</v>
      </c>
      <c r="K1380" s="1">
        <v>-99.023560000000003</v>
      </c>
      <c r="L1380" s="1"/>
      <c r="M1380" s="1" t="s">
        <v>1495</v>
      </c>
      <c r="N1380" s="1" t="s">
        <v>9115</v>
      </c>
      <c r="O1380" s="1">
        <v>2022</v>
      </c>
      <c r="P1380" s="1">
        <v>73620</v>
      </c>
      <c r="Q1380" s="1" t="s">
        <v>830</v>
      </c>
      <c r="R1380" s="1"/>
      <c r="S1380" s="1">
        <v>486210</v>
      </c>
      <c r="T1380" s="1" t="s">
        <v>6826</v>
      </c>
      <c r="U1380" s="1"/>
      <c r="V1380" s="1" t="s">
        <v>7521</v>
      </c>
      <c r="W1380" s="1" t="s">
        <v>6826</v>
      </c>
    </row>
    <row r="1381" spans="1:23" x14ac:dyDescent="0.25">
      <c r="A1381" s="1">
        <v>1004686</v>
      </c>
      <c r="B1381" s="5" t="str">
        <f>VLOOKUP(H1381,'FIPS Basin X-walk'!$A$2:$F$3224,6,FALSE)</f>
        <v>Anadarko Basin</v>
      </c>
      <c r="C1381" s="1"/>
      <c r="D1381" s="1"/>
      <c r="E1381" s="1"/>
      <c r="F1381" s="1" t="s">
        <v>11534</v>
      </c>
      <c r="G1381" s="1" t="s">
        <v>18399</v>
      </c>
      <c r="H1381" s="1">
        <v>40039</v>
      </c>
      <c r="I1381" s="1">
        <v>1004686</v>
      </c>
      <c r="J1381" s="1">
        <v>35.748100000000001</v>
      </c>
      <c r="K1381" s="1">
        <v>-99.201999999999998</v>
      </c>
      <c r="L1381" s="1"/>
      <c r="M1381" s="1" t="s">
        <v>1495</v>
      </c>
      <c r="N1381" s="1" t="s">
        <v>9115</v>
      </c>
      <c r="O1381" s="1">
        <v>2022</v>
      </c>
      <c r="P1381" s="1">
        <v>73625</v>
      </c>
      <c r="Q1381" s="1" t="s">
        <v>187</v>
      </c>
      <c r="R1381" s="1"/>
      <c r="S1381" s="1" t="s">
        <v>24399</v>
      </c>
      <c r="T1381" s="1" t="s">
        <v>6826</v>
      </c>
      <c r="U1381" s="1"/>
      <c r="V1381" s="1" t="s">
        <v>9136</v>
      </c>
      <c r="W1381" s="1" t="s">
        <v>6826</v>
      </c>
    </row>
    <row r="1382" spans="1:23" x14ac:dyDescent="0.25">
      <c r="A1382" s="1">
        <v>1003727</v>
      </c>
      <c r="B1382" s="5" t="str">
        <f>VLOOKUP(H1382,'FIPS Basin X-walk'!$A$2:$F$3224,6,FALSE)</f>
        <v>Anadarko Basin</v>
      </c>
      <c r="C1382" s="1"/>
      <c r="D1382" s="1"/>
      <c r="E1382" s="1"/>
      <c r="F1382" s="1" t="s">
        <v>18401</v>
      </c>
      <c r="G1382" s="1" t="s">
        <v>18399</v>
      </c>
      <c r="H1382" s="1">
        <v>40039</v>
      </c>
      <c r="I1382" s="1">
        <v>1003727</v>
      </c>
      <c r="J1382" s="1">
        <v>35.549149999999997</v>
      </c>
      <c r="K1382" s="1">
        <v>-99.2941</v>
      </c>
      <c r="L1382" s="1"/>
      <c r="M1382" s="1" t="s">
        <v>1495</v>
      </c>
      <c r="N1382" s="1" t="s">
        <v>9115</v>
      </c>
      <c r="O1382" s="1">
        <v>2022</v>
      </c>
      <c r="P1382" s="1">
        <v>73626</v>
      </c>
      <c r="Q1382" s="1" t="s">
        <v>18402</v>
      </c>
      <c r="R1382" s="1"/>
      <c r="S1382" s="1" t="s">
        <v>24399</v>
      </c>
      <c r="T1382" s="1" t="s">
        <v>6826</v>
      </c>
      <c r="U1382" s="1"/>
      <c r="V1382" s="1" t="s">
        <v>11366</v>
      </c>
      <c r="W1382" s="1" t="s">
        <v>6826</v>
      </c>
    </row>
    <row r="1383" spans="1:23" x14ac:dyDescent="0.25">
      <c r="A1383" s="1">
        <v>1003736</v>
      </c>
      <c r="B1383" s="5" t="str">
        <f>VLOOKUP(H1383,'FIPS Basin X-walk'!$A$2:$F$3224,6,FALSE)</f>
        <v>Anadarko Basin</v>
      </c>
      <c r="C1383" s="1"/>
      <c r="D1383" s="1"/>
      <c r="E1383" s="1"/>
      <c r="F1383" s="1" t="s">
        <v>18400</v>
      </c>
      <c r="G1383" s="1" t="s">
        <v>18399</v>
      </c>
      <c r="H1383" s="1">
        <v>40039</v>
      </c>
      <c r="I1383" s="1">
        <v>1003736</v>
      </c>
      <c r="J1383" s="1">
        <v>35.648919399999997</v>
      </c>
      <c r="K1383" s="1">
        <v>-98.898058300000002</v>
      </c>
      <c r="L1383" s="1"/>
      <c r="M1383" s="1" t="s">
        <v>1495</v>
      </c>
      <c r="N1383" s="1" t="s">
        <v>9115</v>
      </c>
      <c r="O1383" s="1">
        <v>2022</v>
      </c>
      <c r="P1383" s="1">
        <v>73639</v>
      </c>
      <c r="Q1383" s="1" t="s">
        <v>110</v>
      </c>
      <c r="R1383" s="1"/>
      <c r="S1383" s="1" t="s">
        <v>24399</v>
      </c>
      <c r="T1383" s="1" t="s">
        <v>6826</v>
      </c>
      <c r="U1383" s="1"/>
      <c r="V1383" s="1" t="s">
        <v>11366</v>
      </c>
      <c r="W1383" s="1" t="s">
        <v>6826</v>
      </c>
    </row>
    <row r="1384" spans="1:23" x14ac:dyDescent="0.25">
      <c r="A1384" s="1">
        <v>1003008</v>
      </c>
      <c r="B1384" s="5" t="str">
        <f>VLOOKUP(H1384,'FIPS Basin X-walk'!$A$2:$F$3224,6,FALSE)</f>
        <v>Las Vegas-Raton Basin</v>
      </c>
      <c r="C1384" s="1" t="s">
        <v>9215</v>
      </c>
      <c r="D1384" s="1"/>
      <c r="E1384" s="1" t="s">
        <v>6828</v>
      </c>
      <c r="F1384" s="1" t="s">
        <v>1910</v>
      </c>
      <c r="G1384" s="1" t="s">
        <v>18399</v>
      </c>
      <c r="H1384" s="1">
        <v>8027</v>
      </c>
      <c r="I1384" s="1">
        <v>1003008</v>
      </c>
      <c r="J1384" s="1">
        <v>38.328631000000001</v>
      </c>
      <c r="K1384" s="1">
        <v>-105.008989</v>
      </c>
      <c r="L1384" s="1"/>
      <c r="M1384" s="1" t="s">
        <v>1507</v>
      </c>
      <c r="N1384" s="1" t="s">
        <v>9093</v>
      </c>
      <c r="O1384" s="1">
        <v>2022</v>
      </c>
      <c r="P1384" s="1">
        <v>81226</v>
      </c>
      <c r="Q1384" s="1" t="s">
        <v>9217</v>
      </c>
      <c r="R1384" s="1"/>
      <c r="S1384" s="1" t="s">
        <v>24441</v>
      </c>
      <c r="T1384" s="1" t="s">
        <v>6826</v>
      </c>
      <c r="U1384" s="1"/>
      <c r="V1384" s="1" t="s">
        <v>7144</v>
      </c>
      <c r="W1384" s="1" t="s">
        <v>6826</v>
      </c>
    </row>
    <row r="1385" spans="1:23" x14ac:dyDescent="0.25">
      <c r="A1385" s="1">
        <v>1002465</v>
      </c>
      <c r="B1385" s="5" t="str">
        <f>VLOOKUP(H1385,'FIPS Basin X-walk'!$A$2:$F$3224,6,FALSE)</f>
        <v>Anadarko Basin</v>
      </c>
      <c r="C1385" s="1" t="s">
        <v>18397</v>
      </c>
      <c r="D1385" s="1"/>
      <c r="E1385" s="1"/>
      <c r="F1385" s="1" t="s">
        <v>18398</v>
      </c>
      <c r="G1385" s="1" t="s">
        <v>18399</v>
      </c>
      <c r="H1385" s="1">
        <v>40039</v>
      </c>
      <c r="I1385" s="1">
        <v>1002465</v>
      </c>
      <c r="J1385" s="1">
        <v>35.739443999999999</v>
      </c>
      <c r="K1385" s="1">
        <v>-98.797777999999994</v>
      </c>
      <c r="L1385" s="1"/>
      <c r="M1385" s="1" t="s">
        <v>1495</v>
      </c>
      <c r="N1385" s="1" t="s">
        <v>9115</v>
      </c>
      <c r="O1385" s="1">
        <v>2022</v>
      </c>
      <c r="P1385" s="1">
        <v>73669</v>
      </c>
      <c r="Q1385" s="1" t="s">
        <v>260</v>
      </c>
      <c r="R1385" s="1"/>
      <c r="S1385" s="1" t="s">
        <v>24399</v>
      </c>
      <c r="T1385" s="1" t="s">
        <v>6826</v>
      </c>
      <c r="U1385" s="1"/>
      <c r="V1385" s="1" t="s">
        <v>7521</v>
      </c>
      <c r="W1385" s="1" t="s">
        <v>6826</v>
      </c>
    </row>
    <row r="1386" spans="1:23" x14ac:dyDescent="0.25">
      <c r="A1386" s="1">
        <v>1007177</v>
      </c>
      <c r="B1386" s="5" t="str">
        <f>VLOOKUP(H1386,'FIPS Basin X-walk'!$A$2:$F$3224,6,FALSE)</f>
        <v>Appalachian Basin</v>
      </c>
      <c r="C1386" s="1" t="s">
        <v>17831</v>
      </c>
      <c r="D1386" s="1"/>
      <c r="E1386" s="1"/>
      <c r="F1386" s="1" t="s">
        <v>17809</v>
      </c>
      <c r="G1386" s="1" t="s">
        <v>2108</v>
      </c>
      <c r="H1386" s="1">
        <v>39035</v>
      </c>
      <c r="I1386" s="1">
        <v>1007177</v>
      </c>
      <c r="J1386" s="1">
        <v>41.4739</v>
      </c>
      <c r="K1386" s="1">
        <v>-81.672799999999995</v>
      </c>
      <c r="L1386" s="1"/>
      <c r="M1386" s="1" t="s">
        <v>1542</v>
      </c>
      <c r="N1386" s="1" t="s">
        <v>17708</v>
      </c>
      <c r="O1386" s="1">
        <v>2022</v>
      </c>
      <c r="P1386" s="1">
        <v>44105</v>
      </c>
      <c r="Q1386" s="1" t="s">
        <v>17832</v>
      </c>
      <c r="R1386" s="1"/>
      <c r="S1386" s="1" t="s">
        <v>24372</v>
      </c>
      <c r="T1386" s="1" t="s">
        <v>6826</v>
      </c>
      <c r="U1386" s="1"/>
      <c r="V1386" s="1" t="s">
        <v>10904</v>
      </c>
      <c r="W1386" s="1" t="s">
        <v>6826</v>
      </c>
    </row>
    <row r="1387" spans="1:23" x14ac:dyDescent="0.25">
      <c r="A1387" s="1">
        <v>1010671</v>
      </c>
      <c r="B1387" s="5" t="str">
        <f>VLOOKUP(H1387,'FIPS Basin X-walk'!$A$2:$F$3224,6,FALSE)</f>
        <v>Appalachian Basin</v>
      </c>
      <c r="C1387" s="1" t="s">
        <v>17824</v>
      </c>
      <c r="D1387" s="1"/>
      <c r="E1387" s="1"/>
      <c r="F1387" s="1" t="s">
        <v>17825</v>
      </c>
      <c r="G1387" s="1" t="s">
        <v>17810</v>
      </c>
      <c r="H1387" s="1">
        <v>39035</v>
      </c>
      <c r="I1387" s="1">
        <v>1010671</v>
      </c>
      <c r="J1387" s="1">
        <v>41.313899999999997</v>
      </c>
      <c r="K1387" s="1">
        <v>-81.662604000000002</v>
      </c>
      <c r="L1387" s="1"/>
      <c r="M1387" s="1" t="s">
        <v>1542</v>
      </c>
      <c r="N1387" s="1" t="s">
        <v>17708</v>
      </c>
      <c r="O1387" s="1">
        <v>2022</v>
      </c>
      <c r="P1387" s="1">
        <v>44147</v>
      </c>
      <c r="Q1387" s="1" t="s">
        <v>17826</v>
      </c>
      <c r="R1387" s="1"/>
      <c r="S1387" s="1" t="s">
        <v>24358</v>
      </c>
      <c r="T1387" s="1" t="s">
        <v>6826</v>
      </c>
      <c r="U1387" s="1"/>
      <c r="V1387" s="1" t="s">
        <v>17827</v>
      </c>
      <c r="W1387" s="1" t="s">
        <v>6826</v>
      </c>
    </row>
    <row r="1388" spans="1:23" x14ac:dyDescent="0.25">
      <c r="A1388" s="1">
        <v>1001921</v>
      </c>
      <c r="B1388" s="5" t="str">
        <f>VLOOKUP(H1388,'FIPS Basin X-walk'!$A$2:$F$3224,6,FALSE)</f>
        <v>Appalachian Basin</v>
      </c>
      <c r="C1388" s="1" t="s">
        <v>17819</v>
      </c>
      <c r="D1388" s="1"/>
      <c r="E1388" s="1"/>
      <c r="F1388" s="1" t="s">
        <v>17809</v>
      </c>
      <c r="G1388" s="1" t="s">
        <v>17810</v>
      </c>
      <c r="H1388" s="1">
        <v>39035</v>
      </c>
      <c r="I1388" s="1">
        <v>1001921</v>
      </c>
      <c r="J1388" s="1">
        <v>41.50329</v>
      </c>
      <c r="K1388" s="1">
        <v>-81.603899999999996</v>
      </c>
      <c r="L1388" s="1"/>
      <c r="M1388" s="1" t="s">
        <v>1542</v>
      </c>
      <c r="N1388" s="1" t="s">
        <v>17708</v>
      </c>
      <c r="O1388" s="1">
        <v>2022</v>
      </c>
      <c r="P1388" s="1">
        <v>44106</v>
      </c>
      <c r="Q1388" s="1" t="s">
        <v>17820</v>
      </c>
      <c r="R1388" s="1"/>
      <c r="S1388" s="1" t="s">
        <v>24395</v>
      </c>
      <c r="T1388" s="1" t="s">
        <v>6826</v>
      </c>
      <c r="U1388" s="1"/>
      <c r="V1388" s="1" t="s">
        <v>17821</v>
      </c>
      <c r="W1388" s="1" t="s">
        <v>6826</v>
      </c>
    </row>
    <row r="1389" spans="1:23" x14ac:dyDescent="0.25">
      <c r="A1389" s="1">
        <v>1002114</v>
      </c>
      <c r="B1389" s="5" t="str">
        <f>VLOOKUP(H1389,'FIPS Basin X-walk'!$A$2:$F$3224,6,FALSE)</f>
        <v>Appalachian Basin</v>
      </c>
      <c r="C1389" s="1" t="s">
        <v>17812</v>
      </c>
      <c r="D1389" s="1"/>
      <c r="E1389" s="1"/>
      <c r="F1389" s="1" t="s">
        <v>17809</v>
      </c>
      <c r="G1389" s="1" t="s">
        <v>17810</v>
      </c>
      <c r="H1389" s="1">
        <v>39035</v>
      </c>
      <c r="I1389" s="1">
        <v>1002114</v>
      </c>
      <c r="J1389" s="1">
        <v>41.585859999999997</v>
      </c>
      <c r="K1389" s="1">
        <v>-81.519599999999997</v>
      </c>
      <c r="L1389" s="1"/>
      <c r="M1389" s="1" t="s">
        <v>1542</v>
      </c>
      <c r="N1389" s="1" t="s">
        <v>17708</v>
      </c>
      <c r="O1389" s="1">
        <v>2022</v>
      </c>
      <c r="P1389" s="1">
        <v>44117</v>
      </c>
      <c r="Q1389" s="1" t="s">
        <v>17813</v>
      </c>
      <c r="R1389" s="1"/>
      <c r="S1389" s="1" t="s">
        <v>24843</v>
      </c>
      <c r="T1389" s="1" t="s">
        <v>6826</v>
      </c>
      <c r="U1389" s="1"/>
      <c r="V1389" s="1" t="s">
        <v>17814</v>
      </c>
      <c r="W1389" s="1" t="s">
        <v>6826</v>
      </c>
    </row>
    <row r="1390" spans="1:23" x14ac:dyDescent="0.25">
      <c r="A1390" s="1">
        <v>1002202</v>
      </c>
      <c r="B1390" s="5" t="str">
        <f>VLOOKUP(H1390,'FIPS Basin X-walk'!$A$2:$F$3224,6,FALSE)</f>
        <v>Appalachian Basin</v>
      </c>
      <c r="C1390" s="1" t="s">
        <v>17841</v>
      </c>
      <c r="D1390" s="1"/>
      <c r="E1390" s="1"/>
      <c r="F1390" s="1" t="s">
        <v>17809</v>
      </c>
      <c r="G1390" s="1" t="s">
        <v>17810</v>
      </c>
      <c r="H1390" s="1">
        <v>39035</v>
      </c>
      <c r="I1390" s="1">
        <v>1002202</v>
      </c>
      <c r="J1390" s="1">
        <v>41.508969999999998</v>
      </c>
      <c r="K1390" s="1">
        <v>-81.682289999999995</v>
      </c>
      <c r="L1390" s="1"/>
      <c r="M1390" s="1" t="s">
        <v>1542</v>
      </c>
      <c r="N1390" s="1" t="s">
        <v>17708</v>
      </c>
      <c r="O1390" s="1">
        <v>2022</v>
      </c>
      <c r="P1390" s="1">
        <v>44114</v>
      </c>
      <c r="Q1390" s="1" t="s">
        <v>24866</v>
      </c>
      <c r="R1390" s="1"/>
      <c r="S1390" s="1" t="s">
        <v>24395</v>
      </c>
      <c r="T1390" s="1" t="s">
        <v>6826</v>
      </c>
      <c r="U1390" s="1"/>
      <c r="V1390" s="1" t="s">
        <v>17842</v>
      </c>
      <c r="W1390" s="1" t="s">
        <v>6826</v>
      </c>
    </row>
    <row r="1391" spans="1:23" x14ac:dyDescent="0.25">
      <c r="A1391" s="1">
        <v>1004016</v>
      </c>
      <c r="B1391" s="5" t="str">
        <f>VLOOKUP(H1391,'FIPS Basin X-walk'!$A$2:$F$3224,6,FALSE)</f>
        <v>Appalachian Basin</v>
      </c>
      <c r="C1391" s="1" t="s">
        <v>17833</v>
      </c>
      <c r="D1391" s="1"/>
      <c r="E1391" s="1"/>
      <c r="F1391" s="1" t="s">
        <v>1793</v>
      </c>
      <c r="G1391" s="1" t="s">
        <v>17810</v>
      </c>
      <c r="H1391" s="1">
        <v>39035</v>
      </c>
      <c r="I1391" s="1">
        <v>1004016</v>
      </c>
      <c r="J1391" s="1">
        <v>41.503497000000003</v>
      </c>
      <c r="K1391" s="1">
        <v>-81.620643000000001</v>
      </c>
      <c r="L1391" s="1"/>
      <c r="M1391" s="1" t="s">
        <v>1542</v>
      </c>
      <c r="N1391" s="1" t="s">
        <v>17708</v>
      </c>
      <c r="O1391" s="1">
        <v>2022</v>
      </c>
      <c r="P1391" s="1">
        <v>44195</v>
      </c>
      <c r="Q1391" s="1" t="s">
        <v>17834</v>
      </c>
      <c r="R1391" s="1"/>
      <c r="S1391" s="1" t="s">
        <v>24371</v>
      </c>
      <c r="T1391" s="1" t="s">
        <v>6826</v>
      </c>
      <c r="U1391" s="1"/>
      <c r="V1391" s="1" t="s">
        <v>17835</v>
      </c>
      <c r="W1391" s="1" t="s">
        <v>6826</v>
      </c>
    </row>
    <row r="1392" spans="1:23" x14ac:dyDescent="0.25">
      <c r="A1392" s="1">
        <v>1004703</v>
      </c>
      <c r="B1392" s="5" t="str">
        <f>VLOOKUP(H1392,'FIPS Basin X-walk'!$A$2:$F$3224,6,FALSE)</f>
        <v>Appalachian Basin</v>
      </c>
      <c r="C1392" s="1" t="s">
        <v>17808</v>
      </c>
      <c r="D1392" s="1"/>
      <c r="E1392" s="1"/>
      <c r="F1392" s="1" t="s">
        <v>17809</v>
      </c>
      <c r="G1392" s="1" t="s">
        <v>17810</v>
      </c>
      <c r="H1392" s="1">
        <v>39035</v>
      </c>
      <c r="I1392" s="1">
        <v>1004703</v>
      </c>
      <c r="J1392" s="1">
        <v>41.527059999999999</v>
      </c>
      <c r="K1392" s="1">
        <v>-81.651989999999998</v>
      </c>
      <c r="L1392" s="1"/>
      <c r="M1392" s="1" t="s">
        <v>1542</v>
      </c>
      <c r="N1392" s="1" t="s">
        <v>17708</v>
      </c>
      <c r="O1392" s="1">
        <v>2022</v>
      </c>
      <c r="P1392" s="1">
        <v>44103</v>
      </c>
      <c r="Q1392" s="1" t="s">
        <v>1380</v>
      </c>
      <c r="R1392" s="1"/>
      <c r="S1392" s="1" t="s">
        <v>24359</v>
      </c>
      <c r="T1392" s="1" t="s">
        <v>6826</v>
      </c>
      <c r="U1392" s="1"/>
      <c r="V1392" s="1" t="s">
        <v>13845</v>
      </c>
      <c r="W1392" s="1" t="s">
        <v>6826</v>
      </c>
    </row>
    <row r="1393" spans="1:23" x14ac:dyDescent="0.25">
      <c r="A1393" s="1">
        <v>1012142</v>
      </c>
      <c r="B1393" s="5" t="str">
        <f>VLOOKUP(H1393,'FIPS Basin X-walk'!$A$2:$F$3224,6,FALSE)</f>
        <v>Appalachian Basin</v>
      </c>
      <c r="C1393" s="1" t="s">
        <v>17811</v>
      </c>
      <c r="D1393" s="1"/>
      <c r="E1393" s="1"/>
      <c r="F1393" s="1" t="s">
        <v>1793</v>
      </c>
      <c r="G1393" s="1" t="s">
        <v>17810</v>
      </c>
      <c r="H1393" s="1">
        <v>39035</v>
      </c>
      <c r="I1393" s="1">
        <v>1012142</v>
      </c>
      <c r="J1393" s="1">
        <v>41.526646</v>
      </c>
      <c r="K1393" s="1">
        <v>-81.650884000000005</v>
      </c>
      <c r="L1393" s="1"/>
      <c r="M1393" s="1" t="s">
        <v>1542</v>
      </c>
      <c r="N1393" s="1" t="s">
        <v>17708</v>
      </c>
      <c r="O1393" s="1">
        <v>2022</v>
      </c>
      <c r="P1393" s="1">
        <v>44103</v>
      </c>
      <c r="Q1393" s="1" t="s">
        <v>727</v>
      </c>
      <c r="R1393" s="1"/>
      <c r="S1393" s="1" t="s">
        <v>24435</v>
      </c>
      <c r="T1393" s="1" t="s">
        <v>6826</v>
      </c>
      <c r="U1393" s="1"/>
      <c r="V1393" s="1" t="s">
        <v>13845</v>
      </c>
      <c r="W1393" s="1" t="s">
        <v>6826</v>
      </c>
    </row>
    <row r="1394" spans="1:23" x14ac:dyDescent="0.25">
      <c r="A1394" s="1">
        <v>1013773</v>
      </c>
      <c r="B1394" s="5" t="str">
        <f>VLOOKUP(H1394,'FIPS Basin X-walk'!$A$2:$F$3224,6,FALSE)</f>
        <v>Appalachian Basin</v>
      </c>
      <c r="C1394" s="1" t="s">
        <v>17840</v>
      </c>
      <c r="D1394" s="1"/>
      <c r="E1394" s="1"/>
      <c r="F1394" s="1" t="s">
        <v>1793</v>
      </c>
      <c r="G1394" s="1" t="s">
        <v>17810</v>
      </c>
      <c r="H1394" s="1">
        <v>39035</v>
      </c>
      <c r="I1394" s="1">
        <v>1013773</v>
      </c>
      <c r="J1394" s="1">
        <v>41.527119999999996</v>
      </c>
      <c r="K1394" s="1">
        <v>-81.652000000000001</v>
      </c>
      <c r="L1394" s="1" t="s">
        <v>24435</v>
      </c>
      <c r="M1394" s="1" t="s">
        <v>1542</v>
      </c>
      <c r="N1394" s="1" t="s">
        <v>17708</v>
      </c>
      <c r="O1394" s="1">
        <v>2022</v>
      </c>
      <c r="P1394" s="1">
        <v>44103</v>
      </c>
      <c r="Q1394" s="1" t="s">
        <v>822</v>
      </c>
      <c r="R1394" s="1"/>
      <c r="S1394" s="1" t="s">
        <v>24359</v>
      </c>
      <c r="T1394" s="1" t="s">
        <v>6826</v>
      </c>
      <c r="U1394" s="1"/>
      <c r="V1394" s="1" t="s">
        <v>13845</v>
      </c>
      <c r="W1394" s="1" t="s">
        <v>6826</v>
      </c>
    </row>
    <row r="1395" spans="1:23" x14ac:dyDescent="0.25">
      <c r="A1395" s="1">
        <v>1014503</v>
      </c>
      <c r="B1395" s="5" t="str">
        <f>VLOOKUP(H1395,'FIPS Basin X-walk'!$A$2:$F$3224,6,FALSE)</f>
        <v>Appalachian Basin</v>
      </c>
      <c r="C1395" s="1" t="s">
        <v>17840</v>
      </c>
      <c r="D1395" s="1"/>
      <c r="E1395" s="1"/>
      <c r="F1395" s="1" t="s">
        <v>1793</v>
      </c>
      <c r="G1395" s="1" t="s">
        <v>17810</v>
      </c>
      <c r="H1395" s="1">
        <v>39035</v>
      </c>
      <c r="I1395" s="1">
        <v>1014503</v>
      </c>
      <c r="J1395" s="1">
        <v>41.527119999999996</v>
      </c>
      <c r="K1395" s="1">
        <v>-81.652000000000001</v>
      </c>
      <c r="L1395" s="1"/>
      <c r="M1395" s="1" t="s">
        <v>1542</v>
      </c>
      <c r="N1395" s="1" t="s">
        <v>17708</v>
      </c>
      <c r="O1395" s="1">
        <v>2022</v>
      </c>
      <c r="P1395" s="1">
        <v>44103</v>
      </c>
      <c r="Q1395" s="1" t="s">
        <v>24314</v>
      </c>
      <c r="R1395" s="1"/>
      <c r="S1395" s="1" t="s">
        <v>24435</v>
      </c>
      <c r="T1395" s="1" t="s">
        <v>6826</v>
      </c>
      <c r="U1395" s="1"/>
      <c r="V1395" s="1" t="s">
        <v>13845</v>
      </c>
      <c r="W1395" s="1" t="s">
        <v>6826</v>
      </c>
    </row>
    <row r="1396" spans="1:23" x14ac:dyDescent="0.25">
      <c r="A1396" s="1">
        <v>1003474</v>
      </c>
      <c r="B1396" s="5" t="str">
        <f>VLOOKUP(H1396,'FIPS Basin X-walk'!$A$2:$F$3224,6,FALSE)</f>
        <v>Appalachian Basin</v>
      </c>
      <c r="C1396" s="1" t="s">
        <v>17815</v>
      </c>
      <c r="D1396" s="1"/>
      <c r="E1396" s="1"/>
      <c r="F1396" s="1" t="s">
        <v>17816</v>
      </c>
      <c r="G1396" s="1" t="s">
        <v>17810</v>
      </c>
      <c r="H1396" s="1">
        <v>39035</v>
      </c>
      <c r="I1396" s="1">
        <v>1003474</v>
      </c>
      <c r="J1396" s="1">
        <v>41.442661000000001</v>
      </c>
      <c r="K1396" s="1">
        <v>-81.664209999999997</v>
      </c>
      <c r="L1396" s="1"/>
      <c r="M1396" s="1" t="s">
        <v>1542</v>
      </c>
      <c r="N1396" s="1" t="s">
        <v>17708</v>
      </c>
      <c r="O1396" s="1">
        <v>2022</v>
      </c>
      <c r="P1396" s="1">
        <v>44125</v>
      </c>
      <c r="Q1396" s="1" t="s">
        <v>17817</v>
      </c>
      <c r="R1396" s="1"/>
      <c r="S1396" s="1" t="s">
        <v>24372</v>
      </c>
      <c r="T1396" s="1" t="s">
        <v>6826</v>
      </c>
      <c r="U1396" s="1"/>
      <c r="V1396" s="1" t="s">
        <v>17818</v>
      </c>
      <c r="W1396" s="1" t="s">
        <v>6826</v>
      </c>
    </row>
    <row r="1397" spans="1:23" x14ac:dyDescent="0.25">
      <c r="A1397" s="1">
        <v>1005286</v>
      </c>
      <c r="B1397" s="5" t="str">
        <f>VLOOKUP(H1397,'FIPS Basin X-walk'!$A$2:$F$3224,6,FALSE)</f>
        <v>Appalachian Basin</v>
      </c>
      <c r="C1397" s="1" t="s">
        <v>17822</v>
      </c>
      <c r="D1397" s="1"/>
      <c r="E1397" s="1"/>
      <c r="F1397" s="1" t="s">
        <v>17816</v>
      </c>
      <c r="G1397" s="1" t="s">
        <v>17810</v>
      </c>
      <c r="H1397" s="1">
        <v>39035</v>
      </c>
      <c r="I1397" s="1">
        <v>1005286</v>
      </c>
      <c r="J1397" s="1">
        <v>41.447600000000001</v>
      </c>
      <c r="K1397" s="1">
        <v>-81.675330000000002</v>
      </c>
      <c r="L1397" s="1"/>
      <c r="M1397" s="1" t="s">
        <v>1542</v>
      </c>
      <c r="N1397" s="1" t="s">
        <v>17708</v>
      </c>
      <c r="O1397" s="1">
        <v>2022</v>
      </c>
      <c r="P1397" s="1">
        <v>44105</v>
      </c>
      <c r="Q1397" s="1" t="s">
        <v>17823</v>
      </c>
      <c r="R1397" s="1"/>
      <c r="S1397" s="1" t="s">
        <v>25403</v>
      </c>
      <c r="T1397" s="1" t="s">
        <v>6826</v>
      </c>
      <c r="U1397" s="1"/>
      <c r="V1397" s="1" t="s">
        <v>8741</v>
      </c>
      <c r="W1397" s="1" t="s">
        <v>6826</v>
      </c>
    </row>
    <row r="1398" spans="1:23" x14ac:dyDescent="0.25">
      <c r="A1398" s="1">
        <v>1013267</v>
      </c>
      <c r="B1398" s="5" t="str">
        <f>VLOOKUP(H1398,'FIPS Basin X-walk'!$A$2:$F$3224,6,FALSE)</f>
        <v>Appalachian Basin</v>
      </c>
      <c r="C1398" s="1" t="s">
        <v>17836</v>
      </c>
      <c r="D1398" s="1"/>
      <c r="E1398" s="1"/>
      <c r="F1398" s="1" t="s">
        <v>17837</v>
      </c>
      <c r="G1398" s="1" t="s">
        <v>17810</v>
      </c>
      <c r="H1398" s="1">
        <v>39035</v>
      </c>
      <c r="I1398" s="1">
        <v>1013267</v>
      </c>
      <c r="J1398" s="1">
        <v>41.581415</v>
      </c>
      <c r="K1398" s="1">
        <v>-81.517464000000004</v>
      </c>
      <c r="L1398" s="1"/>
      <c r="M1398" s="1" t="s">
        <v>1542</v>
      </c>
      <c r="N1398" s="1" t="s">
        <v>17708</v>
      </c>
      <c r="O1398" s="1">
        <v>2022</v>
      </c>
      <c r="P1398" s="1">
        <v>44117</v>
      </c>
      <c r="Q1398" s="1" t="s">
        <v>17838</v>
      </c>
      <c r="R1398" s="1"/>
      <c r="S1398" s="1" t="s">
        <v>25638</v>
      </c>
      <c r="T1398" s="1" t="s">
        <v>6826</v>
      </c>
      <c r="U1398" s="1"/>
      <c r="V1398" s="1" t="s">
        <v>17839</v>
      </c>
      <c r="W1398" s="1" t="s">
        <v>6826</v>
      </c>
    </row>
    <row r="1399" spans="1:23" x14ac:dyDescent="0.25">
      <c r="A1399" s="1">
        <v>1007902</v>
      </c>
      <c r="B1399" s="5" t="str">
        <f>VLOOKUP(H1399,'FIPS Basin X-walk'!$A$2:$F$3224,6,FALSE)</f>
        <v>Appalachian Basin</v>
      </c>
      <c r="C1399" s="1" t="s">
        <v>17828</v>
      </c>
      <c r="D1399" s="1"/>
      <c r="E1399" s="1"/>
      <c r="F1399" s="1" t="s">
        <v>17829</v>
      </c>
      <c r="G1399" s="1" t="s">
        <v>17810</v>
      </c>
      <c r="H1399" s="1">
        <v>39035</v>
      </c>
      <c r="I1399" s="1">
        <v>1007902</v>
      </c>
      <c r="J1399" s="1">
        <v>41.374029999999998</v>
      </c>
      <c r="K1399" s="1">
        <v>-81.474630000000005</v>
      </c>
      <c r="L1399" s="1"/>
      <c r="M1399" s="1" t="s">
        <v>1542</v>
      </c>
      <c r="N1399" s="1" t="s">
        <v>17708</v>
      </c>
      <c r="O1399" s="1">
        <v>2022</v>
      </c>
      <c r="P1399" s="1">
        <v>44139</v>
      </c>
      <c r="Q1399" s="1" t="s">
        <v>17830</v>
      </c>
      <c r="R1399" s="1"/>
      <c r="S1399" s="1" t="s">
        <v>24358</v>
      </c>
      <c r="T1399" s="1" t="s">
        <v>6826</v>
      </c>
      <c r="U1399" s="1"/>
      <c r="V1399" s="1" t="s">
        <v>6878</v>
      </c>
      <c r="W1399" s="1" t="s">
        <v>6826</v>
      </c>
    </row>
    <row r="1400" spans="1:23" x14ac:dyDescent="0.25">
      <c r="A1400" s="1">
        <v>1004192</v>
      </c>
      <c r="B1400" s="5" t="str">
        <f>VLOOKUP(H1400,'FIPS Basin X-walk'!$A$2:$F$3224,6,FALSE)</f>
        <v>Uinta Basin</v>
      </c>
      <c r="C1400" s="1"/>
      <c r="D1400" s="1"/>
      <c r="E1400" s="1"/>
      <c r="F1400" s="1" t="s">
        <v>21973</v>
      </c>
      <c r="G1400" s="1" t="s">
        <v>21974</v>
      </c>
      <c r="H1400" s="1">
        <v>49009</v>
      </c>
      <c r="I1400" s="1">
        <v>1004192</v>
      </c>
      <c r="J1400" s="1">
        <v>40.991700000000002</v>
      </c>
      <c r="K1400" s="1">
        <v>-109.2136</v>
      </c>
      <c r="L1400" s="1"/>
      <c r="M1400" s="1" t="s">
        <v>1492</v>
      </c>
      <c r="N1400" s="1" t="s">
        <v>20957</v>
      </c>
      <c r="O1400" s="1">
        <v>2022</v>
      </c>
      <c r="P1400" s="1">
        <v>84023</v>
      </c>
      <c r="Q1400" s="1" t="s">
        <v>25249</v>
      </c>
      <c r="R1400" s="1"/>
      <c r="S1400" s="1" t="s">
        <v>24435</v>
      </c>
      <c r="T1400" s="1" t="s">
        <v>6826</v>
      </c>
      <c r="U1400" s="1"/>
      <c r="V1400" s="1" t="s">
        <v>16063</v>
      </c>
      <c r="W1400" s="1" t="s">
        <v>6826</v>
      </c>
    </row>
    <row r="1401" spans="1:23" x14ac:dyDescent="0.25">
      <c r="A1401" s="1">
        <v>1000689</v>
      </c>
      <c r="B1401" s="5" t="str">
        <f>VLOOKUP(H1401,'FIPS Basin X-walk'!$A$2:$F$3224,6,FALSE)</f>
        <v>Sioux Uplift</v>
      </c>
      <c r="C1401" s="1" t="s">
        <v>14857</v>
      </c>
      <c r="D1401" s="1"/>
      <c r="E1401" s="1"/>
      <c r="F1401" s="1" t="s">
        <v>14848</v>
      </c>
      <c r="G1401" s="1" t="s">
        <v>1943</v>
      </c>
      <c r="H1401" s="1">
        <v>27037</v>
      </c>
      <c r="I1401" s="1">
        <v>1000689</v>
      </c>
      <c r="J1401" s="1">
        <v>44.8108</v>
      </c>
      <c r="K1401" s="1">
        <v>-93.250100000000003</v>
      </c>
      <c r="L1401" s="1"/>
      <c r="M1401" s="1" t="s">
        <v>1559</v>
      </c>
      <c r="N1401" s="1" t="s">
        <v>14790</v>
      </c>
      <c r="O1401" s="1">
        <v>2022</v>
      </c>
      <c r="P1401" s="1">
        <v>55337</v>
      </c>
      <c r="Q1401" s="1" t="s">
        <v>14858</v>
      </c>
      <c r="R1401" s="1"/>
      <c r="S1401" s="1" t="s">
        <v>24355</v>
      </c>
      <c r="T1401" s="1" t="s">
        <v>6826</v>
      </c>
      <c r="U1401" s="1"/>
      <c r="V1401" s="1" t="s">
        <v>9094</v>
      </c>
      <c r="W1401" s="1" t="s">
        <v>6828</v>
      </c>
    </row>
    <row r="1402" spans="1:23" x14ac:dyDescent="0.25">
      <c r="A1402" s="1">
        <v>1007743</v>
      </c>
      <c r="B1402" s="5" t="str">
        <f>VLOOKUP(H1402,'FIPS Basin X-walk'!$A$2:$F$3224,6,FALSE)</f>
        <v>Sioux Uplift</v>
      </c>
      <c r="C1402" s="1" t="s">
        <v>14847</v>
      </c>
      <c r="D1402" s="1"/>
      <c r="E1402" s="1"/>
      <c r="F1402" s="1" t="s">
        <v>14848</v>
      </c>
      <c r="G1402" s="1" t="s">
        <v>14849</v>
      </c>
      <c r="H1402" s="1">
        <v>27037</v>
      </c>
      <c r="I1402" s="1">
        <v>1007743</v>
      </c>
      <c r="J1402" s="1">
        <v>44.785342999999997</v>
      </c>
      <c r="K1402" s="1">
        <v>-93.318084999999996</v>
      </c>
      <c r="L1402" s="1"/>
      <c r="M1402" s="1" t="s">
        <v>1559</v>
      </c>
      <c r="N1402" s="1" t="s">
        <v>14790</v>
      </c>
      <c r="O1402" s="1">
        <v>2022</v>
      </c>
      <c r="P1402" s="1">
        <v>55337</v>
      </c>
      <c r="Q1402" s="1" t="s">
        <v>14850</v>
      </c>
      <c r="R1402" s="1"/>
      <c r="S1402" s="1" t="s">
        <v>24358</v>
      </c>
      <c r="T1402" s="1" t="s">
        <v>6826</v>
      </c>
      <c r="U1402" s="1"/>
      <c r="V1402" s="1" t="s">
        <v>6878</v>
      </c>
      <c r="W1402" s="1" t="s">
        <v>6828</v>
      </c>
    </row>
    <row r="1403" spans="1:23" x14ac:dyDescent="0.25">
      <c r="A1403" s="1">
        <v>1000040</v>
      </c>
      <c r="B1403" s="5" t="str">
        <f>VLOOKUP(H1403,'FIPS Basin X-walk'!$A$2:$F$3224,6,FALSE)</f>
        <v>Salina Basin</v>
      </c>
      <c r="C1403" s="1" t="s">
        <v>15873</v>
      </c>
      <c r="D1403" s="1"/>
      <c r="E1403" s="1"/>
      <c r="F1403" s="1" t="s">
        <v>15874</v>
      </c>
      <c r="G1403" s="1" t="s">
        <v>14849</v>
      </c>
      <c r="H1403" s="1">
        <v>31043</v>
      </c>
      <c r="I1403" s="1">
        <v>1000040</v>
      </c>
      <c r="J1403" s="1">
        <v>42.424892999999997</v>
      </c>
      <c r="K1403" s="1">
        <v>-96.514308999999997</v>
      </c>
      <c r="L1403" s="1" t="s">
        <v>24380</v>
      </c>
      <c r="M1403" s="1" t="s">
        <v>1491</v>
      </c>
      <c r="N1403" s="1" t="s">
        <v>15841</v>
      </c>
      <c r="O1403" s="1">
        <v>2022</v>
      </c>
      <c r="P1403" s="1">
        <v>68731</v>
      </c>
      <c r="Q1403" s="1" t="s">
        <v>24384</v>
      </c>
      <c r="R1403" s="1" t="s">
        <v>24381</v>
      </c>
      <c r="S1403" s="1" t="s">
        <v>24382</v>
      </c>
      <c r="T1403" s="1" t="s">
        <v>6826</v>
      </c>
      <c r="U1403" s="1"/>
      <c r="V1403" s="1" t="s">
        <v>6850</v>
      </c>
      <c r="W1403" s="1" t="s">
        <v>6826</v>
      </c>
    </row>
    <row r="1404" spans="1:23" x14ac:dyDescent="0.25">
      <c r="A1404" s="1">
        <v>1007731</v>
      </c>
      <c r="B1404" s="5" t="str">
        <f>VLOOKUP(H1404,'FIPS Basin X-walk'!$A$2:$F$3224,6,FALSE)</f>
        <v>Sioux Uplift</v>
      </c>
      <c r="C1404" s="1" t="s">
        <v>14865</v>
      </c>
      <c r="D1404" s="1"/>
      <c r="E1404" s="1"/>
      <c r="F1404" s="1" t="s">
        <v>14866</v>
      </c>
      <c r="G1404" s="1" t="s">
        <v>14849</v>
      </c>
      <c r="H1404" s="1">
        <v>27037</v>
      </c>
      <c r="I1404" s="1">
        <v>1007731</v>
      </c>
      <c r="J1404" s="1">
        <v>44.833489999999998</v>
      </c>
      <c r="K1404" s="1">
        <v>-93.12</v>
      </c>
      <c r="L1404" s="1"/>
      <c r="M1404" s="1" t="s">
        <v>1559</v>
      </c>
      <c r="N1404" s="1" t="s">
        <v>14790</v>
      </c>
      <c r="O1404" s="1">
        <v>2022</v>
      </c>
      <c r="P1404" s="1">
        <v>55121</v>
      </c>
      <c r="Q1404" s="1" t="s">
        <v>14867</v>
      </c>
      <c r="R1404" s="1"/>
      <c r="S1404" s="1" t="s">
        <v>24799</v>
      </c>
      <c r="T1404" s="1" t="s">
        <v>6826</v>
      </c>
      <c r="U1404" s="1"/>
      <c r="V1404" s="1" t="s">
        <v>9786</v>
      </c>
      <c r="W1404" s="1" t="s">
        <v>6826</v>
      </c>
    </row>
    <row r="1405" spans="1:23" x14ac:dyDescent="0.25">
      <c r="A1405" s="1">
        <v>1010577</v>
      </c>
      <c r="B1405" s="5" t="str">
        <f>VLOOKUP(H1405,'FIPS Basin X-walk'!$A$2:$F$3224,6,FALSE)</f>
        <v>Sioux Uplift</v>
      </c>
      <c r="C1405" s="1" t="s">
        <v>14868</v>
      </c>
      <c r="D1405" s="1"/>
      <c r="E1405" s="1"/>
      <c r="F1405" s="1" t="s">
        <v>8096</v>
      </c>
      <c r="G1405" s="1" t="s">
        <v>14849</v>
      </c>
      <c r="H1405" s="1">
        <v>27037</v>
      </c>
      <c r="I1405" s="1">
        <v>1010577</v>
      </c>
      <c r="J1405" s="1">
        <v>44.641739999999999</v>
      </c>
      <c r="K1405" s="1">
        <v>-93.161739999999995</v>
      </c>
      <c r="L1405" s="1"/>
      <c r="M1405" s="1" t="s">
        <v>1559</v>
      </c>
      <c r="N1405" s="1" t="s">
        <v>14790</v>
      </c>
      <c r="O1405" s="1">
        <v>2022</v>
      </c>
      <c r="P1405" s="1">
        <v>55024</v>
      </c>
      <c r="Q1405" s="1" t="s">
        <v>24108</v>
      </c>
      <c r="R1405" s="1"/>
      <c r="S1405" s="1" t="s">
        <v>24435</v>
      </c>
      <c r="T1405" s="1" t="s">
        <v>6826</v>
      </c>
      <c r="U1405" s="1"/>
      <c r="V1405" s="1" t="s">
        <v>7232</v>
      </c>
      <c r="W1405" s="1" t="s">
        <v>6826</v>
      </c>
    </row>
    <row r="1406" spans="1:23" x14ac:dyDescent="0.25">
      <c r="A1406" s="1">
        <v>1002059</v>
      </c>
      <c r="B1406" s="5" t="str">
        <f>VLOOKUP(H1406,'FIPS Basin X-walk'!$A$2:$F$3224,6,FALSE)</f>
        <v>Sioux Uplift</v>
      </c>
      <c r="C1406" s="1" t="s">
        <v>14854</v>
      </c>
      <c r="D1406" s="1"/>
      <c r="E1406" s="1"/>
      <c r="F1406" s="1" t="s">
        <v>14855</v>
      </c>
      <c r="G1406" s="1" t="s">
        <v>14849</v>
      </c>
      <c r="H1406" s="1">
        <v>27037</v>
      </c>
      <c r="I1406" s="1">
        <v>1002059</v>
      </c>
      <c r="J1406" s="1">
        <v>44.818286000000001</v>
      </c>
      <c r="K1406" s="1">
        <v>-93.087677999999997</v>
      </c>
      <c r="L1406" s="1"/>
      <c r="M1406" s="1" t="s">
        <v>1559</v>
      </c>
      <c r="N1406" s="1" t="s">
        <v>14790</v>
      </c>
      <c r="O1406" s="1">
        <v>2022</v>
      </c>
      <c r="P1406" s="1">
        <v>55077</v>
      </c>
      <c r="Q1406" s="1" t="s">
        <v>14856</v>
      </c>
      <c r="R1406" s="1"/>
      <c r="S1406" s="1" t="s">
        <v>24358</v>
      </c>
      <c r="T1406" s="1" t="s">
        <v>6826</v>
      </c>
      <c r="U1406" s="1"/>
      <c r="V1406" s="1" t="s">
        <v>6952</v>
      </c>
      <c r="W1406" s="1" t="s">
        <v>6826</v>
      </c>
    </row>
    <row r="1407" spans="1:23" x14ac:dyDescent="0.25">
      <c r="A1407" s="1">
        <v>1003409</v>
      </c>
      <c r="B1407" s="5" t="str">
        <f>VLOOKUP(H1407,'FIPS Basin X-walk'!$A$2:$F$3224,6,FALSE)</f>
        <v>Sioux Uplift</v>
      </c>
      <c r="C1407" s="1" t="s">
        <v>14860</v>
      </c>
      <c r="D1407" s="1"/>
      <c r="E1407" s="1"/>
      <c r="F1407" s="1" t="s">
        <v>14861</v>
      </c>
      <c r="G1407" s="1" t="s">
        <v>14849</v>
      </c>
      <c r="H1407" s="1">
        <v>27037</v>
      </c>
      <c r="I1407" s="1">
        <v>1003409</v>
      </c>
      <c r="J1407" s="1">
        <v>44.780999999999999</v>
      </c>
      <c r="K1407" s="1">
        <v>-93.042000000000002</v>
      </c>
      <c r="L1407" s="1"/>
      <c r="M1407" s="1" t="s">
        <v>1559</v>
      </c>
      <c r="N1407" s="1" t="s">
        <v>14790</v>
      </c>
      <c r="O1407" s="1">
        <v>2022</v>
      </c>
      <c r="P1407" s="1">
        <v>55075</v>
      </c>
      <c r="Q1407" s="1" t="s">
        <v>14862</v>
      </c>
      <c r="R1407" s="1"/>
      <c r="S1407" s="1" t="s">
        <v>24355</v>
      </c>
      <c r="T1407" s="1" t="s">
        <v>6826</v>
      </c>
      <c r="U1407" s="1"/>
      <c r="V1407" s="1" t="s">
        <v>9094</v>
      </c>
      <c r="W1407" s="1" t="s">
        <v>6828</v>
      </c>
    </row>
    <row r="1408" spans="1:23" x14ac:dyDescent="0.25">
      <c r="A1408" s="1">
        <v>1005097</v>
      </c>
      <c r="B1408" s="5" t="str">
        <f>VLOOKUP(H1408,'FIPS Basin X-walk'!$A$2:$F$3224,6,FALSE)</f>
        <v>Salina Basin</v>
      </c>
      <c r="C1408" s="1" t="s">
        <v>15870</v>
      </c>
      <c r="D1408" s="1"/>
      <c r="E1408" s="1"/>
      <c r="F1408" s="1" t="s">
        <v>6893</v>
      </c>
      <c r="G1408" s="1" t="s">
        <v>14849</v>
      </c>
      <c r="H1408" s="1">
        <v>31043</v>
      </c>
      <c r="I1408" s="1">
        <v>1005097</v>
      </c>
      <c r="J1408" s="1">
        <v>42.469729999999998</v>
      </c>
      <c r="K1408" s="1">
        <v>-96.610500000000002</v>
      </c>
      <c r="L1408" s="1"/>
      <c r="M1408" s="1" t="s">
        <v>1491</v>
      </c>
      <c r="N1408" s="1" t="s">
        <v>15841</v>
      </c>
      <c r="O1408" s="1">
        <v>2022</v>
      </c>
      <c r="P1408" s="1">
        <v>68743</v>
      </c>
      <c r="Q1408" s="1" t="s">
        <v>15871</v>
      </c>
      <c r="R1408" s="1"/>
      <c r="S1408" s="1" t="s">
        <v>24358</v>
      </c>
      <c r="T1408" s="1" t="s">
        <v>6826</v>
      </c>
      <c r="U1408" s="1"/>
      <c r="V1408" s="1" t="s">
        <v>15872</v>
      </c>
      <c r="W1408" s="1" t="s">
        <v>6826</v>
      </c>
    </row>
    <row r="1409" spans="1:23" x14ac:dyDescent="0.25">
      <c r="A1409" s="1">
        <v>1005683</v>
      </c>
      <c r="B1409" s="5" t="str">
        <f>VLOOKUP(H1409,'FIPS Basin X-walk'!$A$2:$F$3224,6,FALSE)</f>
        <v>Salina Basin</v>
      </c>
      <c r="C1409" s="1" t="s">
        <v>15868</v>
      </c>
      <c r="D1409" s="1"/>
      <c r="E1409" s="1"/>
      <c r="F1409" s="1" t="s">
        <v>6893</v>
      </c>
      <c r="G1409" s="1" t="s">
        <v>14849</v>
      </c>
      <c r="H1409" s="1">
        <v>31043</v>
      </c>
      <c r="I1409" s="1">
        <v>1005683</v>
      </c>
      <c r="J1409" s="1">
        <v>42.45196</v>
      </c>
      <c r="K1409" s="1">
        <v>-96.591843999999995</v>
      </c>
      <c r="L1409" s="1"/>
      <c r="M1409" s="1" t="s">
        <v>1491</v>
      </c>
      <c r="N1409" s="1" t="s">
        <v>15841</v>
      </c>
      <c r="O1409" s="1">
        <v>2022</v>
      </c>
      <c r="P1409" s="1">
        <v>68743</v>
      </c>
      <c r="Q1409" s="1" t="s">
        <v>25569</v>
      </c>
      <c r="R1409" s="1"/>
      <c r="S1409" s="1" t="s">
        <v>24378</v>
      </c>
      <c r="T1409" s="1" t="s">
        <v>6826</v>
      </c>
      <c r="U1409" s="1"/>
      <c r="V1409" s="1" t="s">
        <v>15869</v>
      </c>
      <c r="W1409" s="1" t="s">
        <v>6826</v>
      </c>
    </row>
    <row r="1410" spans="1:23" x14ac:dyDescent="0.25">
      <c r="A1410" s="1">
        <v>1006985</v>
      </c>
      <c r="B1410" s="5" t="str">
        <f>VLOOKUP(H1410,'FIPS Basin X-walk'!$A$2:$F$3224,6,FALSE)</f>
        <v>Sioux Uplift</v>
      </c>
      <c r="C1410" s="1" t="s">
        <v>14863</v>
      </c>
      <c r="D1410" s="1"/>
      <c r="E1410" s="1"/>
      <c r="F1410" s="1" t="s">
        <v>14852</v>
      </c>
      <c r="G1410" s="1" t="s">
        <v>14849</v>
      </c>
      <c r="H1410" s="1">
        <v>27037</v>
      </c>
      <c r="I1410" s="1">
        <v>1006985</v>
      </c>
      <c r="J1410" s="1">
        <v>44.764434000000001</v>
      </c>
      <c r="K1410" s="1">
        <v>-93.039484000000002</v>
      </c>
      <c r="L1410" s="1"/>
      <c r="M1410" s="1" t="s">
        <v>1559</v>
      </c>
      <c r="N1410" s="1" t="s">
        <v>14790</v>
      </c>
      <c r="O1410" s="1">
        <v>2022</v>
      </c>
      <c r="P1410" s="1">
        <v>55068</v>
      </c>
      <c r="Q1410" s="1" t="s">
        <v>14864</v>
      </c>
      <c r="R1410" s="1"/>
      <c r="S1410" s="1" t="s">
        <v>24369</v>
      </c>
      <c r="T1410" s="1" t="s">
        <v>6828</v>
      </c>
      <c r="U1410" s="1"/>
      <c r="V1410" s="1" t="s">
        <v>6889</v>
      </c>
      <c r="W1410" s="1" t="s">
        <v>6826</v>
      </c>
    </row>
    <row r="1411" spans="1:23" x14ac:dyDescent="0.25">
      <c r="A1411" s="1">
        <v>1007381</v>
      </c>
      <c r="B1411" s="5" t="str">
        <f>VLOOKUP(H1411,'FIPS Basin X-walk'!$A$2:$F$3224,6,FALSE)</f>
        <v>Sioux Uplift</v>
      </c>
      <c r="C1411" s="1" t="s">
        <v>14859</v>
      </c>
      <c r="D1411" s="1"/>
      <c r="E1411" s="1"/>
      <c r="F1411" s="1" t="s">
        <v>14852</v>
      </c>
      <c r="G1411" s="1" t="s">
        <v>14849</v>
      </c>
      <c r="H1411" s="1">
        <v>27037</v>
      </c>
      <c r="I1411" s="1">
        <v>1007381</v>
      </c>
      <c r="J1411" s="1">
        <v>44.739220000000003</v>
      </c>
      <c r="K1411" s="1">
        <v>-93.119190000000003</v>
      </c>
      <c r="L1411" s="1"/>
      <c r="M1411" s="1" t="s">
        <v>1559</v>
      </c>
      <c r="N1411" s="1" t="s">
        <v>14790</v>
      </c>
      <c r="O1411" s="1">
        <v>2022</v>
      </c>
      <c r="P1411" s="1">
        <v>55068</v>
      </c>
      <c r="Q1411" s="1" t="s">
        <v>1423</v>
      </c>
      <c r="R1411" s="1"/>
      <c r="S1411" s="1" t="s">
        <v>24359</v>
      </c>
      <c r="T1411" s="1" t="s">
        <v>6826</v>
      </c>
      <c r="U1411" s="1"/>
      <c r="V1411" s="1" t="s">
        <v>10828</v>
      </c>
      <c r="W1411" s="1" t="s">
        <v>6826</v>
      </c>
    </row>
    <row r="1412" spans="1:23" x14ac:dyDescent="0.25">
      <c r="A1412" s="1">
        <v>1011501</v>
      </c>
      <c r="B1412" s="5" t="str">
        <f>VLOOKUP(H1412,'FIPS Basin X-walk'!$A$2:$F$3224,6,FALSE)</f>
        <v>Sioux Uplift</v>
      </c>
      <c r="C1412" s="1" t="s">
        <v>14851</v>
      </c>
      <c r="D1412" s="1"/>
      <c r="E1412" s="1"/>
      <c r="F1412" s="1" t="s">
        <v>14852</v>
      </c>
      <c r="G1412" s="1" t="s">
        <v>14849</v>
      </c>
      <c r="H1412" s="1">
        <v>27037</v>
      </c>
      <c r="I1412" s="1">
        <v>1011501</v>
      </c>
      <c r="J1412" s="1">
        <v>44.749802000000003</v>
      </c>
      <c r="K1412" s="1">
        <v>-93.011759999999995</v>
      </c>
      <c r="L1412" s="1"/>
      <c r="M1412" s="1" t="s">
        <v>1559</v>
      </c>
      <c r="N1412" s="1" t="s">
        <v>14790</v>
      </c>
      <c r="O1412" s="1">
        <v>2022</v>
      </c>
      <c r="P1412" s="1">
        <v>55414</v>
      </c>
      <c r="Q1412" s="1" t="s">
        <v>14853</v>
      </c>
      <c r="R1412" s="1"/>
      <c r="S1412" s="1" t="s">
        <v>24358</v>
      </c>
      <c r="T1412" s="1" t="s">
        <v>6826</v>
      </c>
      <c r="U1412" s="1"/>
      <c r="V1412" s="1" t="s">
        <v>7813</v>
      </c>
      <c r="W1412" s="1" t="s">
        <v>6826</v>
      </c>
    </row>
    <row r="1413" spans="1:23" x14ac:dyDescent="0.25">
      <c r="A1413" s="1">
        <v>1011783</v>
      </c>
      <c r="B1413" s="5" t="str">
        <f>VLOOKUP(H1413,'FIPS Basin X-walk'!$A$2:$F$3224,6,FALSE)</f>
        <v>Palo Duro Basin</v>
      </c>
      <c r="C1413" s="1" t="s">
        <v>20582</v>
      </c>
      <c r="D1413" s="1"/>
      <c r="E1413" s="1"/>
      <c r="F1413" s="1" t="s">
        <v>20583</v>
      </c>
      <c r="G1413" s="1" t="s">
        <v>20584</v>
      </c>
      <c r="H1413" s="1">
        <v>48111</v>
      </c>
      <c r="I1413" s="1">
        <v>1011783</v>
      </c>
      <c r="J1413" s="1">
        <v>36.08211</v>
      </c>
      <c r="K1413" s="1">
        <v>-102.50911000000001</v>
      </c>
      <c r="L1413" s="1"/>
      <c r="M1413" s="1" t="s">
        <v>1485</v>
      </c>
      <c r="N1413" s="1" t="s">
        <v>9148</v>
      </c>
      <c r="O1413" s="1">
        <v>2022</v>
      </c>
      <c r="P1413" s="1">
        <v>79022</v>
      </c>
      <c r="Q1413" s="1" t="s">
        <v>20585</v>
      </c>
      <c r="R1413" s="1"/>
      <c r="S1413" s="1" t="s">
        <v>24754</v>
      </c>
      <c r="T1413" s="1" t="s">
        <v>6826</v>
      </c>
      <c r="U1413" s="1"/>
      <c r="V1413" s="1" t="s">
        <v>8539</v>
      </c>
      <c r="W1413" s="1" t="s">
        <v>6826</v>
      </c>
    </row>
    <row r="1414" spans="1:23" x14ac:dyDescent="0.25">
      <c r="A1414" s="1">
        <v>1008753</v>
      </c>
      <c r="B1414" s="5" t="str">
        <f>VLOOKUP(H1414,'FIPS Basin X-walk'!$A$2:$F$3224,6,FALSE)</f>
        <v>Ouachita Folded Belt</v>
      </c>
      <c r="C1414" s="1" t="s">
        <v>26033</v>
      </c>
      <c r="D1414" s="1"/>
      <c r="E1414" s="1"/>
      <c r="F1414" s="1" t="s">
        <v>1666</v>
      </c>
      <c r="G1414" s="1" t="s">
        <v>1496</v>
      </c>
      <c r="H1414" s="1">
        <v>48113</v>
      </c>
      <c r="I1414" s="1">
        <v>1008753</v>
      </c>
      <c r="J1414" s="1">
        <v>32.965477800000002</v>
      </c>
      <c r="K1414" s="1">
        <v>-96.829740299999997</v>
      </c>
      <c r="L1414" s="1"/>
      <c r="M1414" s="1" t="s">
        <v>1485</v>
      </c>
      <c r="N1414" s="1" t="s">
        <v>9148</v>
      </c>
      <c r="O1414" s="1">
        <v>2022</v>
      </c>
      <c r="P1414" s="1">
        <v>75001</v>
      </c>
      <c r="Q1414" s="1" t="s">
        <v>936</v>
      </c>
      <c r="R1414" s="1"/>
      <c r="S1414" s="1">
        <v>211130</v>
      </c>
      <c r="T1414" s="1" t="s">
        <v>6826</v>
      </c>
      <c r="U1414" s="1"/>
      <c r="V1414" s="1" t="s">
        <v>20615</v>
      </c>
      <c r="W1414" s="1" t="s">
        <v>6826</v>
      </c>
    </row>
    <row r="1415" spans="1:23" x14ac:dyDescent="0.25">
      <c r="A1415" s="1">
        <v>1008755</v>
      </c>
      <c r="B1415" s="5" t="str">
        <f>VLOOKUP(H1415,'FIPS Basin X-walk'!$A$2:$F$3224,6,FALSE)</f>
        <v>Ouachita Folded Belt</v>
      </c>
      <c r="C1415" s="1" t="s">
        <v>26033</v>
      </c>
      <c r="D1415" s="1"/>
      <c r="E1415" s="1"/>
      <c r="F1415" s="1" t="s">
        <v>1666</v>
      </c>
      <c r="G1415" s="1" t="s">
        <v>1496</v>
      </c>
      <c r="H1415" s="1">
        <v>48113</v>
      </c>
      <c r="I1415" s="1">
        <v>1008755</v>
      </c>
      <c r="J1415" s="1">
        <v>32.965477800000002</v>
      </c>
      <c r="K1415" s="1">
        <v>-96.829740299999997</v>
      </c>
      <c r="L1415" s="1"/>
      <c r="M1415" s="1" t="s">
        <v>1485</v>
      </c>
      <c r="N1415" s="1" t="s">
        <v>9148</v>
      </c>
      <c r="O1415" s="1">
        <v>2022</v>
      </c>
      <c r="P1415" s="1">
        <v>75001</v>
      </c>
      <c r="Q1415" s="1" t="s">
        <v>937</v>
      </c>
      <c r="R1415" s="1"/>
      <c r="S1415" s="1">
        <v>211130</v>
      </c>
      <c r="T1415" s="1" t="s">
        <v>6826</v>
      </c>
      <c r="U1415" s="1"/>
      <c r="V1415" s="1" t="s">
        <v>20615</v>
      </c>
      <c r="W1415" s="1" t="s">
        <v>6826</v>
      </c>
    </row>
    <row r="1416" spans="1:23" x14ac:dyDescent="0.25">
      <c r="A1416" s="1">
        <v>1014388</v>
      </c>
      <c r="B1416" s="5" t="str">
        <f>VLOOKUP(H1416,'FIPS Basin X-walk'!$A$2:$F$3224,6,FALSE)</f>
        <v>Ouachita Folded Belt</v>
      </c>
      <c r="C1416" s="1" t="s">
        <v>27086</v>
      </c>
      <c r="D1416" s="1"/>
      <c r="E1416" s="1"/>
      <c r="F1416" s="1" t="s">
        <v>1666</v>
      </c>
      <c r="G1416" s="1" t="s">
        <v>1496</v>
      </c>
      <c r="H1416" s="1">
        <v>48113</v>
      </c>
      <c r="I1416" s="1">
        <v>1014388</v>
      </c>
      <c r="J1416" s="1">
        <v>32.969788608231298</v>
      </c>
      <c r="K1416" s="1">
        <v>-96.824031533266293</v>
      </c>
      <c r="L1416" s="1"/>
      <c r="M1416" s="1" t="s">
        <v>1485</v>
      </c>
      <c r="N1416" s="1" t="s">
        <v>9148</v>
      </c>
      <c r="O1416" s="1">
        <v>2022</v>
      </c>
      <c r="P1416" s="1">
        <v>75001</v>
      </c>
      <c r="Q1416" s="1" t="s">
        <v>27087</v>
      </c>
      <c r="R1416" s="1"/>
      <c r="S1416" s="1">
        <v>211130</v>
      </c>
      <c r="T1416" s="1" t="s">
        <v>6826</v>
      </c>
      <c r="U1416" s="1"/>
      <c r="V1416" s="1" t="s">
        <v>20615</v>
      </c>
      <c r="W1416" s="1" t="s">
        <v>6826</v>
      </c>
    </row>
    <row r="1417" spans="1:23" x14ac:dyDescent="0.25">
      <c r="A1417" s="1">
        <v>1000926</v>
      </c>
      <c r="B1417" s="5" t="str">
        <f>VLOOKUP(H1417,'FIPS Basin X-walk'!$A$2:$F$3224,6,FALSE)</f>
        <v>Ouachita Folded Belt</v>
      </c>
      <c r="C1417" s="1" t="s">
        <v>20628</v>
      </c>
      <c r="D1417" s="1"/>
      <c r="E1417" s="1"/>
      <c r="F1417" s="1" t="s">
        <v>17338</v>
      </c>
      <c r="G1417" s="1" t="s">
        <v>1496</v>
      </c>
      <c r="H1417" s="1">
        <v>48113</v>
      </c>
      <c r="I1417" s="1">
        <v>1000926</v>
      </c>
      <c r="J1417" s="1">
        <v>32.725299999999997</v>
      </c>
      <c r="K1417" s="1">
        <v>-96.936099999999996</v>
      </c>
      <c r="L1417" s="1"/>
      <c r="M1417" s="1" t="s">
        <v>1485</v>
      </c>
      <c r="N1417" s="1" t="s">
        <v>9148</v>
      </c>
      <c r="O1417" s="1">
        <v>2022</v>
      </c>
      <c r="P1417" s="1">
        <v>75211</v>
      </c>
      <c r="Q1417" s="1" t="s">
        <v>20629</v>
      </c>
      <c r="R1417" s="1"/>
      <c r="S1417" s="1" t="s">
        <v>24355</v>
      </c>
      <c r="T1417" s="1" t="s">
        <v>6826</v>
      </c>
      <c r="U1417" s="1"/>
      <c r="V1417" s="1" t="s">
        <v>24613</v>
      </c>
      <c r="W1417" s="1" t="s">
        <v>6828</v>
      </c>
    </row>
    <row r="1418" spans="1:23" x14ac:dyDescent="0.25">
      <c r="A1418" s="1">
        <v>1008577</v>
      </c>
      <c r="B1418" s="5" t="str">
        <f>VLOOKUP(H1418,'FIPS Basin X-walk'!$A$2:$F$3224,6,FALSE)</f>
        <v>Ouachita Folded Belt</v>
      </c>
      <c r="C1418" s="1" t="s">
        <v>20642</v>
      </c>
      <c r="D1418" s="1"/>
      <c r="E1418" s="1"/>
      <c r="F1418" s="1" t="s">
        <v>1496</v>
      </c>
      <c r="G1418" s="1" t="s">
        <v>1496</v>
      </c>
      <c r="H1418" s="1">
        <v>48113</v>
      </c>
      <c r="I1418" s="1">
        <v>1008577</v>
      </c>
      <c r="J1418" s="1">
        <v>32.787100000000002</v>
      </c>
      <c r="K1418" s="1">
        <v>-96.802620000000005</v>
      </c>
      <c r="L1418" s="1"/>
      <c r="M1418" s="1" t="s">
        <v>1485</v>
      </c>
      <c r="N1418" s="1" t="s">
        <v>9148</v>
      </c>
      <c r="O1418" s="1">
        <v>2022</v>
      </c>
      <c r="P1418" s="1">
        <v>75201</v>
      </c>
      <c r="Q1418" s="1" t="s">
        <v>930</v>
      </c>
      <c r="R1418" s="1">
        <v>211130</v>
      </c>
      <c r="S1418" s="1">
        <v>211120</v>
      </c>
      <c r="T1418" s="1" t="s">
        <v>6826</v>
      </c>
      <c r="U1418" s="1"/>
      <c r="V1418" s="1" t="s">
        <v>26012</v>
      </c>
      <c r="W1418" s="1" t="s">
        <v>6826</v>
      </c>
    </row>
    <row r="1419" spans="1:23" x14ac:dyDescent="0.25">
      <c r="A1419" s="1">
        <v>1008957</v>
      </c>
      <c r="B1419" s="5" t="str">
        <f>VLOOKUP(H1419,'FIPS Basin X-walk'!$A$2:$F$3224,6,FALSE)</f>
        <v>Ouachita Folded Belt</v>
      </c>
      <c r="C1419" s="1" t="s">
        <v>26050</v>
      </c>
      <c r="D1419" s="1"/>
      <c r="E1419" s="1"/>
      <c r="F1419" s="1" t="s">
        <v>1496</v>
      </c>
      <c r="G1419" s="1" t="s">
        <v>1496</v>
      </c>
      <c r="H1419" s="1">
        <v>48113</v>
      </c>
      <c r="I1419" s="1">
        <v>1008957</v>
      </c>
      <c r="J1419" s="1">
        <v>32.915930000000003</v>
      </c>
      <c r="K1419" s="1">
        <v>-96.772490000000005</v>
      </c>
      <c r="L1419" s="1"/>
      <c r="M1419" s="1" t="s">
        <v>1485</v>
      </c>
      <c r="N1419" s="1" t="s">
        <v>9148</v>
      </c>
      <c r="O1419" s="1">
        <v>2022</v>
      </c>
      <c r="P1419" s="1">
        <v>75251</v>
      </c>
      <c r="Q1419" s="1" t="s">
        <v>26051</v>
      </c>
      <c r="R1419" s="1"/>
      <c r="S1419" s="1">
        <v>211130</v>
      </c>
      <c r="T1419" s="1" t="s">
        <v>6826</v>
      </c>
      <c r="U1419" s="1"/>
      <c r="V1419" s="1" t="s">
        <v>18931</v>
      </c>
      <c r="W1419" s="1" t="s">
        <v>6826</v>
      </c>
    </row>
    <row r="1420" spans="1:23" x14ac:dyDescent="0.25">
      <c r="A1420" s="1">
        <v>1008958</v>
      </c>
      <c r="B1420" s="5" t="str">
        <f>VLOOKUP(H1420,'FIPS Basin X-walk'!$A$2:$F$3224,6,FALSE)</f>
        <v>Ouachita Folded Belt</v>
      </c>
      <c r="C1420" s="1" t="s">
        <v>26050</v>
      </c>
      <c r="D1420" s="1"/>
      <c r="E1420" s="1"/>
      <c r="F1420" s="1" t="s">
        <v>1496</v>
      </c>
      <c r="G1420" s="1" t="s">
        <v>1496</v>
      </c>
      <c r="H1420" s="1">
        <v>48113</v>
      </c>
      <c r="I1420" s="1">
        <v>1008958</v>
      </c>
      <c r="J1420" s="1">
        <v>32.915930000000003</v>
      </c>
      <c r="K1420" s="1">
        <v>-96.772490000000005</v>
      </c>
      <c r="L1420" s="1"/>
      <c r="M1420" s="1" t="s">
        <v>1485</v>
      </c>
      <c r="N1420" s="1" t="s">
        <v>9148</v>
      </c>
      <c r="O1420" s="1">
        <v>2022</v>
      </c>
      <c r="P1420" s="1">
        <v>75251</v>
      </c>
      <c r="Q1420" s="1" t="s">
        <v>26052</v>
      </c>
      <c r="R1420" s="1"/>
      <c r="S1420" s="1">
        <v>211130</v>
      </c>
      <c r="T1420" s="1" t="s">
        <v>6826</v>
      </c>
      <c r="U1420" s="1"/>
      <c r="V1420" s="1" t="s">
        <v>18931</v>
      </c>
      <c r="W1420" s="1" t="s">
        <v>6826</v>
      </c>
    </row>
    <row r="1421" spans="1:23" x14ac:dyDescent="0.25">
      <c r="A1421" s="1">
        <v>1009274</v>
      </c>
      <c r="B1421" s="5" t="str">
        <f>VLOOKUP(H1421,'FIPS Basin X-walk'!$A$2:$F$3224,6,FALSE)</f>
        <v>Ouachita Folded Belt</v>
      </c>
      <c r="C1421" s="1" t="s">
        <v>25959</v>
      </c>
      <c r="D1421" s="1"/>
      <c r="E1421" s="1"/>
      <c r="F1421" s="1" t="s">
        <v>17338</v>
      </c>
      <c r="G1421" s="1" t="s">
        <v>1496</v>
      </c>
      <c r="H1421" s="1">
        <v>48113</v>
      </c>
      <c r="I1421" s="1">
        <v>1009274</v>
      </c>
      <c r="J1421" s="1">
        <v>32.934759999999997</v>
      </c>
      <c r="K1421" s="1">
        <v>-96.818010000000001</v>
      </c>
      <c r="L1421" s="1"/>
      <c r="M1421" s="1" t="s">
        <v>1485</v>
      </c>
      <c r="N1421" s="1" t="s">
        <v>9148</v>
      </c>
      <c r="O1421" s="1">
        <v>2022</v>
      </c>
      <c r="P1421" s="1">
        <v>75240</v>
      </c>
      <c r="Q1421" s="1" t="s">
        <v>965</v>
      </c>
      <c r="R1421" s="1"/>
      <c r="S1421" s="1">
        <v>211130</v>
      </c>
      <c r="T1421" s="1" t="s">
        <v>6826</v>
      </c>
      <c r="U1421" s="1"/>
      <c r="V1421" s="1" t="s">
        <v>8021</v>
      </c>
      <c r="W1421" s="1" t="s">
        <v>6826</v>
      </c>
    </row>
    <row r="1422" spans="1:23" x14ac:dyDescent="0.25">
      <c r="A1422" s="1">
        <v>1009490</v>
      </c>
      <c r="B1422" s="5" t="str">
        <f>VLOOKUP(H1422,'FIPS Basin X-walk'!$A$2:$F$3224,6,FALSE)</f>
        <v>Ouachita Folded Belt</v>
      </c>
      <c r="C1422" s="1" t="s">
        <v>26099</v>
      </c>
      <c r="D1422" s="1"/>
      <c r="E1422" s="1"/>
      <c r="F1422" s="1" t="s">
        <v>1496</v>
      </c>
      <c r="G1422" s="1" t="s">
        <v>1496</v>
      </c>
      <c r="H1422" s="1">
        <v>48113</v>
      </c>
      <c r="I1422" s="1">
        <v>1009490</v>
      </c>
      <c r="J1422" s="1">
        <v>32.794175000000003</v>
      </c>
      <c r="K1422" s="1">
        <v>-96.806285000000003</v>
      </c>
      <c r="L1422" s="1"/>
      <c r="M1422" s="1" t="s">
        <v>1485</v>
      </c>
      <c r="N1422" s="1" t="s">
        <v>9148</v>
      </c>
      <c r="O1422" s="1">
        <v>2022</v>
      </c>
      <c r="P1422" s="1">
        <v>75201</v>
      </c>
      <c r="Q1422" s="1" t="s">
        <v>979</v>
      </c>
      <c r="R1422" s="1"/>
      <c r="S1422" s="1">
        <v>211130</v>
      </c>
      <c r="T1422" s="1" t="s">
        <v>6826</v>
      </c>
      <c r="U1422" s="1"/>
      <c r="V1422" s="1" t="s">
        <v>23639</v>
      </c>
      <c r="W1422" s="1" t="s">
        <v>6826</v>
      </c>
    </row>
    <row r="1423" spans="1:23" x14ac:dyDescent="0.25">
      <c r="A1423" s="1">
        <v>1010837</v>
      </c>
      <c r="B1423" s="5" t="str">
        <f>VLOOKUP(H1423,'FIPS Basin X-walk'!$A$2:$F$3224,6,FALSE)</f>
        <v>Ouachita Folded Belt</v>
      </c>
      <c r="C1423" s="1" t="s">
        <v>26284</v>
      </c>
      <c r="D1423" s="1"/>
      <c r="E1423" s="1"/>
      <c r="F1423" s="1" t="s">
        <v>17338</v>
      </c>
      <c r="G1423" s="1" t="s">
        <v>1496</v>
      </c>
      <c r="H1423" s="1">
        <v>48113</v>
      </c>
      <c r="I1423" s="1">
        <v>1010837</v>
      </c>
      <c r="J1423" s="1">
        <v>32.925466999999998</v>
      </c>
      <c r="K1423" s="1">
        <v>-96.816590000000005</v>
      </c>
      <c r="L1423" s="1"/>
      <c r="M1423" s="1" t="s">
        <v>1485</v>
      </c>
      <c r="N1423" s="1" t="s">
        <v>9148</v>
      </c>
      <c r="O1423" s="1">
        <v>2022</v>
      </c>
      <c r="P1423" s="1">
        <v>75240</v>
      </c>
      <c r="Q1423" s="1" t="s">
        <v>26285</v>
      </c>
      <c r="R1423" s="1"/>
      <c r="S1423" s="1">
        <v>211120</v>
      </c>
      <c r="T1423" s="1" t="s">
        <v>6826</v>
      </c>
      <c r="U1423" s="1"/>
      <c r="V1423" s="1" t="s">
        <v>20630</v>
      </c>
      <c r="W1423" s="1" t="s">
        <v>6826</v>
      </c>
    </row>
    <row r="1424" spans="1:23" x14ac:dyDescent="0.25">
      <c r="A1424" s="1">
        <v>1010945</v>
      </c>
      <c r="B1424" s="5" t="str">
        <f>VLOOKUP(H1424,'FIPS Basin X-walk'!$A$2:$F$3224,6,FALSE)</f>
        <v>Ouachita Folded Belt</v>
      </c>
      <c r="C1424" s="1" t="s">
        <v>20617</v>
      </c>
      <c r="D1424" s="1"/>
      <c r="E1424" s="1"/>
      <c r="F1424" s="1" t="s">
        <v>1496</v>
      </c>
      <c r="G1424" s="1" t="s">
        <v>1496</v>
      </c>
      <c r="H1424" s="1">
        <v>48113</v>
      </c>
      <c r="I1424" s="1">
        <v>1010945</v>
      </c>
      <c r="J1424" s="1">
        <v>32.915930000000003</v>
      </c>
      <c r="K1424" s="1">
        <v>-96.772490000000005</v>
      </c>
      <c r="L1424" s="1"/>
      <c r="M1424" s="1" t="s">
        <v>1485</v>
      </c>
      <c r="N1424" s="1" t="s">
        <v>9148</v>
      </c>
      <c r="O1424" s="1">
        <v>2022</v>
      </c>
      <c r="P1424" s="1">
        <v>75251</v>
      </c>
      <c r="Q1424" s="1" t="s">
        <v>26295</v>
      </c>
      <c r="R1424" s="1">
        <v>211130</v>
      </c>
      <c r="S1424" s="1">
        <v>211120</v>
      </c>
      <c r="T1424" s="1" t="s">
        <v>6826</v>
      </c>
      <c r="U1424" s="1"/>
      <c r="V1424" s="1" t="s">
        <v>18931</v>
      </c>
      <c r="W1424" s="1" t="s">
        <v>6826</v>
      </c>
    </row>
    <row r="1425" spans="1:23" x14ac:dyDescent="0.25">
      <c r="A1425" s="1">
        <v>1011091</v>
      </c>
      <c r="B1425" s="5" t="str">
        <f>VLOOKUP(H1425,'FIPS Basin X-walk'!$A$2:$F$3224,6,FALSE)</f>
        <v>Ouachita Folded Belt</v>
      </c>
      <c r="C1425" s="1" t="s">
        <v>26320</v>
      </c>
      <c r="D1425" s="1"/>
      <c r="E1425" s="1"/>
      <c r="F1425" s="1" t="s">
        <v>1496</v>
      </c>
      <c r="G1425" s="1" t="s">
        <v>1496</v>
      </c>
      <c r="H1425" s="1">
        <v>48113</v>
      </c>
      <c r="I1425" s="1">
        <v>1011091</v>
      </c>
      <c r="J1425" s="1">
        <v>32.973711399999999</v>
      </c>
      <c r="K1425" s="1">
        <v>-96.781523699999994</v>
      </c>
      <c r="L1425" s="1"/>
      <c r="M1425" s="1" t="s">
        <v>1485</v>
      </c>
      <c r="N1425" s="1" t="s">
        <v>9148</v>
      </c>
      <c r="O1425" s="1">
        <v>2022</v>
      </c>
      <c r="P1425" s="1">
        <v>75248</v>
      </c>
      <c r="Q1425" s="1" t="s">
        <v>1018</v>
      </c>
      <c r="R1425" s="1"/>
      <c r="S1425" s="1">
        <v>211130</v>
      </c>
      <c r="T1425" s="1" t="s">
        <v>6826</v>
      </c>
      <c r="U1425" s="1"/>
      <c r="V1425" s="1" t="s">
        <v>20615</v>
      </c>
      <c r="W1425" s="1" t="s">
        <v>6826</v>
      </c>
    </row>
    <row r="1426" spans="1:23" x14ac:dyDescent="0.25">
      <c r="A1426" s="1">
        <v>1011763</v>
      </c>
      <c r="B1426" s="5" t="str">
        <f>VLOOKUP(H1426,'FIPS Basin X-walk'!$A$2:$F$3224,6,FALSE)</f>
        <v>Ouachita Folded Belt</v>
      </c>
      <c r="C1426" s="1" t="s">
        <v>26399</v>
      </c>
      <c r="D1426" s="1"/>
      <c r="E1426" s="1"/>
      <c r="F1426" s="1" t="s">
        <v>1496</v>
      </c>
      <c r="G1426" s="1" t="s">
        <v>1496</v>
      </c>
      <c r="H1426" s="1">
        <v>48113</v>
      </c>
      <c r="I1426" s="1">
        <v>1011763</v>
      </c>
      <c r="J1426" s="1">
        <v>32.812159999999999</v>
      </c>
      <c r="K1426" s="1">
        <v>-96.805340000000001</v>
      </c>
      <c r="L1426" s="1"/>
      <c r="M1426" s="1" t="s">
        <v>1485</v>
      </c>
      <c r="N1426" s="1" t="s">
        <v>9148</v>
      </c>
      <c r="O1426" s="1">
        <v>2022</v>
      </c>
      <c r="P1426" s="1">
        <v>75219</v>
      </c>
      <c r="Q1426" s="1" t="s">
        <v>26400</v>
      </c>
      <c r="R1426" s="1">
        <v>211120</v>
      </c>
      <c r="S1426" s="1">
        <v>211130</v>
      </c>
      <c r="T1426" s="1" t="s">
        <v>6826</v>
      </c>
      <c r="U1426" s="1"/>
      <c r="V1426" s="1" t="s">
        <v>20611</v>
      </c>
      <c r="W1426" s="1" t="s">
        <v>6826</v>
      </c>
    </row>
    <row r="1427" spans="1:23" x14ac:dyDescent="0.25">
      <c r="A1427" s="1">
        <v>1011765</v>
      </c>
      <c r="B1427" s="5" t="str">
        <f>VLOOKUP(H1427,'FIPS Basin X-walk'!$A$2:$F$3224,6,FALSE)</f>
        <v>Ouachita Folded Belt</v>
      </c>
      <c r="C1427" s="1" t="s">
        <v>26399</v>
      </c>
      <c r="D1427" s="1"/>
      <c r="E1427" s="1"/>
      <c r="F1427" s="1" t="s">
        <v>1496</v>
      </c>
      <c r="G1427" s="1" t="s">
        <v>1496</v>
      </c>
      <c r="H1427" s="1">
        <v>48113</v>
      </c>
      <c r="I1427" s="1">
        <v>1011765</v>
      </c>
      <c r="J1427" s="1">
        <v>32.812159999999999</v>
      </c>
      <c r="K1427" s="1">
        <v>-96.805340000000001</v>
      </c>
      <c r="L1427" s="1"/>
      <c r="M1427" s="1" t="s">
        <v>1485</v>
      </c>
      <c r="N1427" s="1" t="s">
        <v>9148</v>
      </c>
      <c r="O1427" s="1">
        <v>2022</v>
      </c>
      <c r="P1427" s="1">
        <v>75219</v>
      </c>
      <c r="Q1427" s="1" t="s">
        <v>26401</v>
      </c>
      <c r="R1427" s="1">
        <v>211120</v>
      </c>
      <c r="S1427" s="1">
        <v>211130</v>
      </c>
      <c r="T1427" s="1" t="s">
        <v>6826</v>
      </c>
      <c r="U1427" s="1"/>
      <c r="V1427" s="1" t="s">
        <v>20611</v>
      </c>
      <c r="W1427" s="1" t="s">
        <v>6826</v>
      </c>
    </row>
    <row r="1428" spans="1:23" x14ac:dyDescent="0.25">
      <c r="A1428" s="1">
        <v>1011923</v>
      </c>
      <c r="B1428" s="5" t="str">
        <f>VLOOKUP(H1428,'FIPS Basin X-walk'!$A$2:$F$3224,6,FALSE)</f>
        <v>Ouachita Folded Belt</v>
      </c>
      <c r="C1428" s="1" t="s">
        <v>26423</v>
      </c>
      <c r="D1428" s="1"/>
      <c r="E1428" s="1"/>
      <c r="F1428" s="1" t="s">
        <v>1496</v>
      </c>
      <c r="G1428" s="1" t="s">
        <v>1496</v>
      </c>
      <c r="H1428" s="1">
        <v>48113</v>
      </c>
      <c r="I1428" s="1">
        <v>1011923</v>
      </c>
      <c r="J1428" s="1">
        <v>32.940192562175397</v>
      </c>
      <c r="K1428" s="1">
        <v>-96.823510600731296</v>
      </c>
      <c r="L1428" s="1"/>
      <c r="M1428" s="1" t="s">
        <v>1485</v>
      </c>
      <c r="N1428" s="1" t="s">
        <v>9148</v>
      </c>
      <c r="O1428" s="1">
        <v>2022</v>
      </c>
      <c r="P1428" s="1">
        <v>75244</v>
      </c>
      <c r="Q1428" s="1" t="s">
        <v>1035</v>
      </c>
      <c r="R1428" s="1"/>
      <c r="S1428" s="1">
        <v>211120</v>
      </c>
      <c r="T1428" s="1" t="s">
        <v>6826</v>
      </c>
      <c r="U1428" s="1"/>
      <c r="V1428" s="1" t="s">
        <v>20613</v>
      </c>
      <c r="W1428" s="1" t="s">
        <v>6826</v>
      </c>
    </row>
    <row r="1429" spans="1:23" x14ac:dyDescent="0.25">
      <c r="A1429" s="1">
        <v>1012060</v>
      </c>
      <c r="B1429" s="5" t="str">
        <f>VLOOKUP(H1429,'FIPS Basin X-walk'!$A$2:$F$3224,6,FALSE)</f>
        <v>Ouachita Folded Belt</v>
      </c>
      <c r="C1429" s="1" t="s">
        <v>26423</v>
      </c>
      <c r="D1429" s="1"/>
      <c r="E1429" s="1"/>
      <c r="F1429" s="1" t="s">
        <v>1496</v>
      </c>
      <c r="G1429" s="1" t="s">
        <v>1496</v>
      </c>
      <c r="H1429" s="1">
        <v>48113</v>
      </c>
      <c r="I1429" s="1">
        <v>1012060</v>
      </c>
      <c r="J1429" s="1">
        <v>32.939917999999999</v>
      </c>
      <c r="K1429" s="1">
        <v>-96.823151999999993</v>
      </c>
      <c r="L1429" s="1"/>
      <c r="M1429" s="1" t="s">
        <v>1485</v>
      </c>
      <c r="N1429" s="1" t="s">
        <v>9148</v>
      </c>
      <c r="O1429" s="1">
        <v>2022</v>
      </c>
      <c r="P1429" s="1">
        <v>75244</v>
      </c>
      <c r="Q1429" s="1" t="s">
        <v>1042</v>
      </c>
      <c r="R1429" s="1"/>
      <c r="S1429" s="1">
        <v>211120</v>
      </c>
      <c r="T1429" s="1" t="s">
        <v>6826</v>
      </c>
      <c r="U1429" s="1"/>
      <c r="V1429" s="1" t="s">
        <v>20613</v>
      </c>
      <c r="W1429" s="1" t="s">
        <v>6826</v>
      </c>
    </row>
    <row r="1430" spans="1:23" x14ac:dyDescent="0.25">
      <c r="A1430" s="1">
        <v>1012068</v>
      </c>
      <c r="B1430" s="5" t="str">
        <f>VLOOKUP(H1430,'FIPS Basin X-walk'!$A$2:$F$3224,6,FALSE)</f>
        <v>Ouachita Folded Belt</v>
      </c>
      <c r="C1430" s="1" t="s">
        <v>26444</v>
      </c>
      <c r="D1430" s="1"/>
      <c r="E1430" s="1"/>
      <c r="F1430" s="1" t="s">
        <v>1496</v>
      </c>
      <c r="G1430" s="1" t="s">
        <v>1496</v>
      </c>
      <c r="H1430" s="1">
        <v>48113</v>
      </c>
      <c r="I1430" s="1">
        <v>1012068</v>
      </c>
      <c r="J1430" s="1">
        <v>32.924582999999998</v>
      </c>
      <c r="K1430" s="1">
        <v>-96.816715000000002</v>
      </c>
      <c r="L1430" s="1"/>
      <c r="M1430" s="1" t="s">
        <v>1485</v>
      </c>
      <c r="N1430" s="1" t="s">
        <v>9148</v>
      </c>
      <c r="O1430" s="1">
        <v>2022</v>
      </c>
      <c r="P1430" s="1">
        <v>75240</v>
      </c>
      <c r="Q1430" s="1" t="s">
        <v>1043</v>
      </c>
      <c r="R1430" s="1"/>
      <c r="S1430" s="1">
        <v>211120</v>
      </c>
      <c r="T1430" s="1" t="s">
        <v>6826</v>
      </c>
      <c r="U1430" s="1"/>
      <c r="V1430" s="1" t="s">
        <v>20630</v>
      </c>
      <c r="W1430" s="1" t="s">
        <v>6826</v>
      </c>
    </row>
    <row r="1431" spans="1:23" x14ac:dyDescent="0.25">
      <c r="A1431" s="1">
        <v>1012100</v>
      </c>
      <c r="B1431" s="5" t="str">
        <f>VLOOKUP(H1431,'FIPS Basin X-walk'!$A$2:$F$3224,6,FALSE)</f>
        <v>Ouachita Folded Belt</v>
      </c>
      <c r="C1431" s="1" t="s">
        <v>26451</v>
      </c>
      <c r="D1431" s="1"/>
      <c r="E1431" s="1"/>
      <c r="F1431" s="1" t="s">
        <v>1496</v>
      </c>
      <c r="G1431" s="1" t="s">
        <v>1496</v>
      </c>
      <c r="H1431" s="1">
        <v>48113</v>
      </c>
      <c r="I1431" s="1">
        <v>1012100</v>
      </c>
      <c r="J1431" s="1">
        <v>32.931247499999998</v>
      </c>
      <c r="K1431" s="1">
        <v>-96.840459999999993</v>
      </c>
      <c r="L1431" s="1"/>
      <c r="M1431" s="1" t="s">
        <v>1485</v>
      </c>
      <c r="N1431" s="1" t="s">
        <v>9148</v>
      </c>
      <c r="O1431" s="1">
        <v>2022</v>
      </c>
      <c r="P1431" s="1">
        <v>75240</v>
      </c>
      <c r="Q1431" s="1" t="s">
        <v>1045</v>
      </c>
      <c r="R1431" s="1"/>
      <c r="S1431" s="1">
        <v>211120</v>
      </c>
      <c r="T1431" s="1" t="s">
        <v>6826</v>
      </c>
      <c r="U1431" s="1"/>
      <c r="V1431" s="1" t="s">
        <v>20600</v>
      </c>
      <c r="W1431" s="1" t="s">
        <v>6826</v>
      </c>
    </row>
    <row r="1432" spans="1:23" x14ac:dyDescent="0.25">
      <c r="A1432" s="1">
        <v>1012509</v>
      </c>
      <c r="B1432" s="5" t="str">
        <f>VLOOKUP(H1432,'FIPS Basin X-walk'!$A$2:$F$3224,6,FALSE)</f>
        <v>Ouachita Folded Belt</v>
      </c>
      <c r="C1432" s="1" t="s">
        <v>20588</v>
      </c>
      <c r="D1432" s="1"/>
      <c r="E1432" s="1"/>
      <c r="F1432" s="1" t="s">
        <v>1496</v>
      </c>
      <c r="G1432" s="1" t="s">
        <v>1496</v>
      </c>
      <c r="H1432" s="1">
        <v>48113</v>
      </c>
      <c r="I1432" s="1">
        <v>1012509</v>
      </c>
      <c r="J1432" s="1">
        <v>32.920872699999997</v>
      </c>
      <c r="K1432" s="1">
        <v>-96.773491100000001</v>
      </c>
      <c r="L1432" s="1"/>
      <c r="M1432" s="1" t="s">
        <v>1485</v>
      </c>
      <c r="N1432" s="1" t="s">
        <v>9148</v>
      </c>
      <c r="O1432" s="1">
        <v>2022</v>
      </c>
      <c r="P1432" s="1">
        <v>75251</v>
      </c>
      <c r="Q1432" s="1" t="s">
        <v>1048</v>
      </c>
      <c r="R1432" s="1">
        <v>211120</v>
      </c>
      <c r="S1432" s="1">
        <v>211130</v>
      </c>
      <c r="T1432" s="1" t="s">
        <v>6826</v>
      </c>
      <c r="U1432" s="1"/>
      <c r="V1432" s="1" t="s">
        <v>20589</v>
      </c>
      <c r="W1432" s="1" t="s">
        <v>6826</v>
      </c>
    </row>
    <row r="1433" spans="1:23" x14ac:dyDescent="0.25">
      <c r="A1433" s="1">
        <v>1012511</v>
      </c>
      <c r="B1433" s="5" t="str">
        <f>VLOOKUP(H1433,'FIPS Basin X-walk'!$A$2:$F$3224,6,FALSE)</f>
        <v>Ouachita Folded Belt</v>
      </c>
      <c r="C1433" s="1" t="s">
        <v>20588</v>
      </c>
      <c r="D1433" s="1"/>
      <c r="E1433" s="1"/>
      <c r="F1433" s="1" t="s">
        <v>1496</v>
      </c>
      <c r="G1433" s="1" t="s">
        <v>1496</v>
      </c>
      <c r="H1433" s="1">
        <v>48113</v>
      </c>
      <c r="I1433" s="1">
        <v>1012511</v>
      </c>
      <c r="J1433" s="1">
        <v>32.916060000000002</v>
      </c>
      <c r="K1433" s="1">
        <v>-96.773084999999995</v>
      </c>
      <c r="L1433" s="1"/>
      <c r="M1433" s="1" t="s">
        <v>1485</v>
      </c>
      <c r="N1433" s="1" t="s">
        <v>9148</v>
      </c>
      <c r="O1433" s="1">
        <v>2022</v>
      </c>
      <c r="P1433" s="1">
        <v>75251</v>
      </c>
      <c r="Q1433" s="1" t="s">
        <v>1049</v>
      </c>
      <c r="R1433" s="1">
        <v>211120</v>
      </c>
      <c r="S1433" s="1">
        <v>211130</v>
      </c>
      <c r="T1433" s="1" t="s">
        <v>6826</v>
      </c>
      <c r="U1433" s="1"/>
      <c r="V1433" s="1" t="s">
        <v>20589</v>
      </c>
      <c r="W1433" s="1" t="s">
        <v>6826</v>
      </c>
    </row>
    <row r="1434" spans="1:23" x14ac:dyDescent="0.25">
      <c r="A1434" s="1">
        <v>1012528</v>
      </c>
      <c r="B1434" s="5" t="str">
        <f>VLOOKUP(H1434,'FIPS Basin X-walk'!$A$2:$F$3224,6,FALSE)</f>
        <v>Ouachita Folded Belt</v>
      </c>
      <c r="C1434" s="1" t="s">
        <v>26451</v>
      </c>
      <c r="D1434" s="1"/>
      <c r="E1434" s="1"/>
      <c r="F1434" s="1" t="s">
        <v>1496</v>
      </c>
      <c r="G1434" s="1" t="s">
        <v>1496</v>
      </c>
      <c r="H1434" s="1">
        <v>48113</v>
      </c>
      <c r="I1434" s="1">
        <v>1012528</v>
      </c>
      <c r="J1434" s="1">
        <v>32.931247499999998</v>
      </c>
      <c r="K1434" s="1">
        <v>-96.840459999999993</v>
      </c>
      <c r="L1434" s="1"/>
      <c r="M1434" s="1" t="s">
        <v>1485</v>
      </c>
      <c r="N1434" s="1" t="s">
        <v>9148</v>
      </c>
      <c r="O1434" s="1">
        <v>2022</v>
      </c>
      <c r="P1434" s="1">
        <v>75240</v>
      </c>
      <c r="Q1434" s="1" t="s">
        <v>26499</v>
      </c>
      <c r="R1434" s="1"/>
      <c r="S1434" s="1">
        <v>211120</v>
      </c>
      <c r="T1434" s="1" t="s">
        <v>6826</v>
      </c>
      <c r="U1434" s="1"/>
      <c r="V1434" s="1" t="s">
        <v>20600</v>
      </c>
      <c r="W1434" s="1" t="s">
        <v>6826</v>
      </c>
    </row>
    <row r="1435" spans="1:23" x14ac:dyDescent="0.25">
      <c r="A1435" s="1">
        <v>1012731</v>
      </c>
      <c r="B1435" s="5" t="str">
        <f>VLOOKUP(H1435,'FIPS Basin X-walk'!$A$2:$F$3224,6,FALSE)</f>
        <v>Ouachita Folded Belt</v>
      </c>
      <c r="C1435" s="1" t="s">
        <v>26541</v>
      </c>
      <c r="D1435" s="1"/>
      <c r="E1435" s="1"/>
      <c r="F1435" s="1" t="s">
        <v>17338</v>
      </c>
      <c r="G1435" s="1" t="s">
        <v>1496</v>
      </c>
      <c r="H1435" s="1">
        <v>48113</v>
      </c>
      <c r="I1435" s="1">
        <v>1012731</v>
      </c>
      <c r="J1435" s="1">
        <v>32.792314470068099</v>
      </c>
      <c r="K1435" s="1">
        <v>-96.795054658826302</v>
      </c>
      <c r="L1435" s="1"/>
      <c r="M1435" s="1" t="s">
        <v>1485</v>
      </c>
      <c r="N1435" s="1" t="s">
        <v>9148</v>
      </c>
      <c r="O1435" s="1">
        <v>2022</v>
      </c>
      <c r="P1435" s="1">
        <v>75201</v>
      </c>
      <c r="Q1435" s="1" t="s">
        <v>218</v>
      </c>
      <c r="R1435" s="1">
        <v>486210</v>
      </c>
      <c r="S1435" s="1">
        <v>213112</v>
      </c>
      <c r="T1435" s="1" t="s">
        <v>6826</v>
      </c>
      <c r="U1435" s="1"/>
      <c r="V1435" s="1" t="s">
        <v>13029</v>
      </c>
      <c r="W1435" s="1" t="s">
        <v>6826</v>
      </c>
    </row>
    <row r="1436" spans="1:23" x14ac:dyDescent="0.25">
      <c r="A1436" s="1">
        <v>1012806</v>
      </c>
      <c r="B1436" s="5" t="str">
        <f>VLOOKUP(H1436,'FIPS Basin X-walk'!$A$2:$F$3224,6,FALSE)</f>
        <v>Ouachita Folded Belt</v>
      </c>
      <c r="C1436" s="1" t="s">
        <v>26541</v>
      </c>
      <c r="D1436" s="1"/>
      <c r="E1436" s="1"/>
      <c r="F1436" s="1" t="s">
        <v>1496</v>
      </c>
      <c r="G1436" s="1" t="s">
        <v>1496</v>
      </c>
      <c r="H1436" s="1">
        <v>48113</v>
      </c>
      <c r="I1436" s="1">
        <v>1012806</v>
      </c>
      <c r="J1436" s="1">
        <v>32.792314470068099</v>
      </c>
      <c r="K1436" s="1">
        <v>-96.795054658826302</v>
      </c>
      <c r="L1436" s="1"/>
      <c r="M1436" s="1" t="s">
        <v>1485</v>
      </c>
      <c r="N1436" s="1" t="s">
        <v>9148</v>
      </c>
      <c r="O1436" s="1">
        <v>2022</v>
      </c>
      <c r="P1436" s="1">
        <v>75201</v>
      </c>
      <c r="Q1436" s="1" t="s">
        <v>219</v>
      </c>
      <c r="R1436" s="1">
        <v>486210</v>
      </c>
      <c r="S1436" s="1">
        <v>213112</v>
      </c>
      <c r="T1436" s="1" t="s">
        <v>6826</v>
      </c>
      <c r="U1436" s="1"/>
      <c r="V1436" s="1" t="s">
        <v>13029</v>
      </c>
      <c r="W1436" s="1" t="s">
        <v>6826</v>
      </c>
    </row>
    <row r="1437" spans="1:23" x14ac:dyDescent="0.25">
      <c r="A1437" s="1">
        <v>1012952</v>
      </c>
      <c r="B1437" s="5" t="str">
        <f>VLOOKUP(H1437,'FIPS Basin X-walk'!$A$2:$F$3224,6,FALSE)</f>
        <v>Ouachita Folded Belt</v>
      </c>
      <c r="C1437" s="1" t="s">
        <v>26451</v>
      </c>
      <c r="D1437" s="1"/>
      <c r="E1437" s="1"/>
      <c r="F1437" s="1" t="s">
        <v>1496</v>
      </c>
      <c r="G1437" s="1" t="s">
        <v>1496</v>
      </c>
      <c r="H1437" s="1">
        <v>48113</v>
      </c>
      <c r="I1437" s="1">
        <v>1012952</v>
      </c>
      <c r="J1437" s="1">
        <v>32.936311001372097</v>
      </c>
      <c r="K1437" s="1">
        <v>-96.813263900731499</v>
      </c>
      <c r="L1437" s="1"/>
      <c r="M1437" s="1" t="s">
        <v>1485</v>
      </c>
      <c r="N1437" s="1" t="s">
        <v>9148</v>
      </c>
      <c r="O1437" s="1">
        <v>2022</v>
      </c>
      <c r="P1437" s="1">
        <v>75240</v>
      </c>
      <c r="Q1437" s="1" t="s">
        <v>1059</v>
      </c>
      <c r="R1437" s="1"/>
      <c r="S1437" s="1">
        <v>211120</v>
      </c>
      <c r="T1437" s="1" t="s">
        <v>6826</v>
      </c>
      <c r="U1437" s="1"/>
      <c r="V1437" s="1" t="s">
        <v>20600</v>
      </c>
      <c r="W1437" s="1" t="s">
        <v>6826</v>
      </c>
    </row>
    <row r="1438" spans="1:23" x14ac:dyDescent="0.25">
      <c r="A1438" s="1">
        <v>1013034</v>
      </c>
      <c r="B1438" s="5" t="str">
        <f>VLOOKUP(H1438,'FIPS Basin X-walk'!$A$2:$F$3224,6,FALSE)</f>
        <v>Ouachita Folded Belt</v>
      </c>
      <c r="C1438" s="1" t="s">
        <v>26451</v>
      </c>
      <c r="D1438" s="1"/>
      <c r="E1438" s="1"/>
      <c r="F1438" s="1" t="s">
        <v>1496</v>
      </c>
      <c r="G1438" s="1" t="s">
        <v>1496</v>
      </c>
      <c r="H1438" s="1">
        <v>48113</v>
      </c>
      <c r="I1438" s="1">
        <v>1013034</v>
      </c>
      <c r="J1438" s="1">
        <v>32.936311001372097</v>
      </c>
      <c r="K1438" s="1">
        <v>-96.813263900731499</v>
      </c>
      <c r="L1438" s="1"/>
      <c r="M1438" s="1" t="s">
        <v>1485</v>
      </c>
      <c r="N1438" s="1" t="s">
        <v>9148</v>
      </c>
      <c r="O1438" s="1">
        <v>2022</v>
      </c>
      <c r="P1438" s="1">
        <v>75240</v>
      </c>
      <c r="Q1438" s="1" t="s">
        <v>1062</v>
      </c>
      <c r="R1438" s="1"/>
      <c r="S1438" s="1">
        <v>211120</v>
      </c>
      <c r="T1438" s="1" t="s">
        <v>6826</v>
      </c>
      <c r="U1438" s="1"/>
      <c r="V1438" s="1" t="s">
        <v>20600</v>
      </c>
      <c r="W1438" s="1" t="s">
        <v>6826</v>
      </c>
    </row>
    <row r="1439" spans="1:23" x14ac:dyDescent="0.25">
      <c r="A1439" s="1">
        <v>1013216</v>
      </c>
      <c r="B1439" s="5" t="str">
        <f>VLOOKUP(H1439,'FIPS Basin X-walk'!$A$2:$F$3224,6,FALSE)</f>
        <v>Ouachita Folded Belt</v>
      </c>
      <c r="C1439" s="1" t="s">
        <v>26451</v>
      </c>
      <c r="D1439" s="1"/>
      <c r="E1439" s="1"/>
      <c r="F1439" s="1" t="s">
        <v>1496</v>
      </c>
      <c r="G1439" s="1" t="s">
        <v>1496</v>
      </c>
      <c r="H1439" s="1">
        <v>48113</v>
      </c>
      <c r="I1439" s="1">
        <v>1013216</v>
      </c>
      <c r="J1439" s="1">
        <v>32.927527317763897</v>
      </c>
      <c r="K1439" s="1">
        <v>-96.823258195103804</v>
      </c>
      <c r="L1439" s="1"/>
      <c r="M1439" s="1" t="s">
        <v>1485</v>
      </c>
      <c r="N1439" s="1" t="s">
        <v>9148</v>
      </c>
      <c r="O1439" s="1">
        <v>2022</v>
      </c>
      <c r="P1439" s="1">
        <v>75240</v>
      </c>
      <c r="Q1439" s="1" t="s">
        <v>1073</v>
      </c>
      <c r="R1439" s="1"/>
      <c r="S1439" s="1">
        <v>211120</v>
      </c>
      <c r="T1439" s="1" t="s">
        <v>6826</v>
      </c>
      <c r="U1439" s="1"/>
      <c r="V1439" s="1" t="s">
        <v>20600</v>
      </c>
      <c r="W1439" s="1" t="s">
        <v>6826</v>
      </c>
    </row>
    <row r="1440" spans="1:23" x14ac:dyDescent="0.25">
      <c r="A1440" s="1">
        <v>1013861</v>
      </c>
      <c r="B1440" s="5" t="str">
        <f>VLOOKUP(H1440,'FIPS Basin X-walk'!$A$2:$F$3224,6,FALSE)</f>
        <v>Ouachita Folded Belt</v>
      </c>
      <c r="C1440" s="1" t="s">
        <v>26779</v>
      </c>
      <c r="D1440" s="1"/>
      <c r="E1440" s="1"/>
      <c r="F1440" s="1" t="s">
        <v>1496</v>
      </c>
      <c r="G1440" s="1" t="s">
        <v>1496</v>
      </c>
      <c r="H1440" s="1">
        <v>48113</v>
      </c>
      <c r="I1440" s="1">
        <v>1013861</v>
      </c>
      <c r="J1440" s="1">
        <v>32.815113406591401</v>
      </c>
      <c r="K1440" s="1">
        <v>-96.801486240448995</v>
      </c>
      <c r="L1440" s="1"/>
      <c r="M1440" s="1" t="s">
        <v>1485</v>
      </c>
      <c r="N1440" s="1" t="s">
        <v>9148</v>
      </c>
      <c r="O1440" s="1">
        <v>2022</v>
      </c>
      <c r="P1440" s="1">
        <v>75219</v>
      </c>
      <c r="Q1440" s="1" t="s">
        <v>26780</v>
      </c>
      <c r="R1440" s="1">
        <v>211120</v>
      </c>
      <c r="S1440" s="1">
        <v>211130</v>
      </c>
      <c r="T1440" s="1" t="s">
        <v>6826</v>
      </c>
      <c r="U1440" s="1"/>
      <c r="V1440" s="1" t="s">
        <v>23618</v>
      </c>
      <c r="W1440" s="1" t="s">
        <v>6826</v>
      </c>
    </row>
    <row r="1441" spans="1:23" x14ac:dyDescent="0.25">
      <c r="A1441" s="1">
        <v>1014309</v>
      </c>
      <c r="B1441" s="5" t="str">
        <f>VLOOKUP(H1441,'FIPS Basin X-walk'!$A$2:$F$3224,6,FALSE)</f>
        <v>Ouachita Folded Belt</v>
      </c>
      <c r="C1441" s="1" t="s">
        <v>26982</v>
      </c>
      <c r="D1441" s="1"/>
      <c r="E1441" s="1"/>
      <c r="F1441" s="1" t="s">
        <v>1496</v>
      </c>
      <c r="G1441" s="1" t="s">
        <v>1496</v>
      </c>
      <c r="H1441" s="1">
        <v>48113</v>
      </c>
      <c r="I1441" s="1">
        <v>1014309</v>
      </c>
      <c r="J1441" s="1">
        <v>32.787746067157798</v>
      </c>
      <c r="K1441" s="1">
        <v>-96.802458528904097</v>
      </c>
      <c r="L1441" s="1"/>
      <c r="M1441" s="1" t="s">
        <v>1485</v>
      </c>
      <c r="N1441" s="1" t="s">
        <v>9148</v>
      </c>
      <c r="O1441" s="1">
        <v>2022</v>
      </c>
      <c r="P1441" s="1">
        <v>75201</v>
      </c>
      <c r="Q1441" s="1" t="s">
        <v>26983</v>
      </c>
      <c r="R1441" s="1">
        <v>211130</v>
      </c>
      <c r="S1441" s="1">
        <v>211120</v>
      </c>
      <c r="T1441" s="1" t="s">
        <v>6826</v>
      </c>
      <c r="U1441" s="1"/>
      <c r="V1441" s="1" t="s">
        <v>26012</v>
      </c>
      <c r="W1441" s="1" t="s">
        <v>6826</v>
      </c>
    </row>
    <row r="1442" spans="1:23" x14ac:dyDescent="0.25">
      <c r="A1442" s="1">
        <v>1014600</v>
      </c>
      <c r="B1442" s="5" t="str">
        <f>VLOOKUP(H1442,'FIPS Basin X-walk'!$A$2:$F$3224,6,FALSE)</f>
        <v>Ouachita Folded Belt</v>
      </c>
      <c r="C1442" s="1" t="s">
        <v>27286</v>
      </c>
      <c r="D1442" s="1"/>
      <c r="E1442" s="1"/>
      <c r="F1442" s="1" t="s">
        <v>1496</v>
      </c>
      <c r="G1442" s="1" t="s">
        <v>1496</v>
      </c>
      <c r="H1442" s="1">
        <v>48113</v>
      </c>
      <c r="I1442" s="1">
        <v>1014600</v>
      </c>
      <c r="J1442" s="1">
        <v>32.795291392413503</v>
      </c>
      <c r="K1442" s="1">
        <v>-96.809211868252305</v>
      </c>
      <c r="L1442" s="1"/>
      <c r="M1442" s="1" t="s">
        <v>1485</v>
      </c>
      <c r="N1442" s="1" t="s">
        <v>9148</v>
      </c>
      <c r="O1442" s="1">
        <v>2022</v>
      </c>
      <c r="P1442" s="1">
        <v>75201</v>
      </c>
      <c r="Q1442" s="1" t="s">
        <v>27287</v>
      </c>
      <c r="R1442" s="1"/>
      <c r="S1442" s="1">
        <v>211130</v>
      </c>
      <c r="T1442" s="1" t="s">
        <v>6826</v>
      </c>
      <c r="U1442" s="1"/>
      <c r="V1442" s="1" t="s">
        <v>27288</v>
      </c>
      <c r="W1442" s="1" t="s">
        <v>6826</v>
      </c>
    </row>
    <row r="1443" spans="1:23" x14ac:dyDescent="0.25">
      <c r="A1443" s="1">
        <v>1008052</v>
      </c>
      <c r="B1443" s="5" t="str">
        <f>VLOOKUP(H1443,'FIPS Basin X-walk'!$A$2:$F$3224,6,FALSE)</f>
        <v>Ouachita Folded Belt</v>
      </c>
      <c r="C1443" s="1" t="s">
        <v>20650</v>
      </c>
      <c r="D1443" s="1"/>
      <c r="E1443" s="1"/>
      <c r="F1443" s="1" t="s">
        <v>1522</v>
      </c>
      <c r="G1443" s="1" t="s">
        <v>1496</v>
      </c>
      <c r="H1443" s="1">
        <v>48113</v>
      </c>
      <c r="I1443" s="1">
        <v>1008052</v>
      </c>
      <c r="J1443" s="1">
        <v>32.914149999999999</v>
      </c>
      <c r="K1443" s="1">
        <v>-96.744839999999996</v>
      </c>
      <c r="L1443" s="1"/>
      <c r="M1443" s="1" t="s">
        <v>1507</v>
      </c>
      <c r="N1443" s="1" t="s">
        <v>9093</v>
      </c>
      <c r="O1443" s="1">
        <v>2022</v>
      </c>
      <c r="P1443" s="1">
        <v>80202</v>
      </c>
      <c r="Q1443" s="1" t="s">
        <v>889</v>
      </c>
      <c r="R1443" s="1">
        <v>211130</v>
      </c>
      <c r="S1443" s="1">
        <v>211120</v>
      </c>
      <c r="T1443" s="1" t="s">
        <v>6826</v>
      </c>
      <c r="U1443" s="1"/>
      <c r="V1443" s="1" t="s">
        <v>20651</v>
      </c>
      <c r="W1443" s="1" t="s">
        <v>6826</v>
      </c>
    </row>
    <row r="1444" spans="1:23" x14ac:dyDescent="0.25">
      <c r="A1444" s="1">
        <v>1008299</v>
      </c>
      <c r="B1444" s="5" t="str">
        <f>VLOOKUP(H1444,'FIPS Basin X-walk'!$A$2:$F$3224,6,FALSE)</f>
        <v>Ouachita Folded Belt</v>
      </c>
      <c r="C1444" s="1" t="s">
        <v>20597</v>
      </c>
      <c r="D1444" s="1"/>
      <c r="E1444" s="1"/>
      <c r="F1444" s="1" t="s">
        <v>15195</v>
      </c>
      <c r="G1444" s="1" t="s">
        <v>1496</v>
      </c>
      <c r="H1444" s="1">
        <v>48113</v>
      </c>
      <c r="I1444" s="1">
        <v>1008299</v>
      </c>
      <c r="J1444" s="1">
        <v>32.934759999999997</v>
      </c>
      <c r="K1444" s="1">
        <v>-96.818010000000001</v>
      </c>
      <c r="L1444" s="1"/>
      <c r="M1444" s="1" t="s">
        <v>1485</v>
      </c>
      <c r="N1444" s="1" t="s">
        <v>9148</v>
      </c>
      <c r="O1444" s="1">
        <v>2022</v>
      </c>
      <c r="P1444" s="1">
        <v>77079</v>
      </c>
      <c r="Q1444" s="1" t="s">
        <v>25979</v>
      </c>
      <c r="R1444" s="1"/>
      <c r="S1444" s="1">
        <v>211130</v>
      </c>
      <c r="T1444" s="1" t="s">
        <v>6826</v>
      </c>
      <c r="U1444" s="1"/>
      <c r="V1444" s="1" t="s">
        <v>14400</v>
      </c>
      <c r="W1444" s="1" t="s">
        <v>6826</v>
      </c>
    </row>
    <row r="1445" spans="1:23" x14ac:dyDescent="0.25">
      <c r="A1445" s="1">
        <v>1008642</v>
      </c>
      <c r="B1445" s="5" t="str">
        <f>VLOOKUP(H1445,'FIPS Basin X-walk'!$A$2:$F$3224,6,FALSE)</f>
        <v>Ouachita Folded Belt</v>
      </c>
      <c r="C1445" s="1" t="s">
        <v>26021</v>
      </c>
      <c r="D1445" s="1"/>
      <c r="E1445" s="1"/>
      <c r="F1445" s="1" t="s">
        <v>1484</v>
      </c>
      <c r="G1445" s="1" t="s">
        <v>1496</v>
      </c>
      <c r="H1445" s="1">
        <v>48113</v>
      </c>
      <c r="I1445" s="1">
        <v>1008642</v>
      </c>
      <c r="J1445" s="1">
        <v>32.787100000000002</v>
      </c>
      <c r="K1445" s="1">
        <v>-96.802620000000005</v>
      </c>
      <c r="L1445" s="1"/>
      <c r="M1445" s="1" t="s">
        <v>1485</v>
      </c>
      <c r="N1445" s="1" t="s">
        <v>9148</v>
      </c>
      <c r="O1445" s="1">
        <v>2022</v>
      </c>
      <c r="P1445" s="1">
        <v>77079</v>
      </c>
      <c r="Q1445" s="1" t="s">
        <v>26022</v>
      </c>
      <c r="R1445" s="1">
        <v>211130</v>
      </c>
      <c r="S1445" s="1">
        <v>211120</v>
      </c>
      <c r="T1445" s="1" t="s">
        <v>6826</v>
      </c>
      <c r="U1445" s="1"/>
      <c r="V1445" s="1" t="s">
        <v>26023</v>
      </c>
      <c r="W1445" s="1" t="s">
        <v>6826</v>
      </c>
    </row>
    <row r="1446" spans="1:23" x14ac:dyDescent="0.25">
      <c r="A1446" s="1">
        <v>1012712</v>
      </c>
      <c r="B1446" s="5" t="str">
        <f>VLOOKUP(H1446,'FIPS Basin X-walk'!$A$2:$F$3224,6,FALSE)</f>
        <v>Ouachita Folded Belt</v>
      </c>
      <c r="C1446" s="1" t="s">
        <v>26536</v>
      </c>
      <c r="D1446" s="1"/>
      <c r="E1446" s="1"/>
      <c r="F1446" s="1" t="s">
        <v>1484</v>
      </c>
      <c r="G1446" s="1" t="s">
        <v>1496</v>
      </c>
      <c r="H1446" s="1">
        <v>48113</v>
      </c>
      <c r="I1446" s="1">
        <v>1012712</v>
      </c>
      <c r="J1446" s="1">
        <v>32.787746067157798</v>
      </c>
      <c r="K1446" s="1">
        <v>-96.802458528904097</v>
      </c>
      <c r="L1446" s="1"/>
      <c r="M1446" s="1" t="s">
        <v>1485</v>
      </c>
      <c r="N1446" s="1" t="s">
        <v>9148</v>
      </c>
      <c r="O1446" s="1">
        <v>2022</v>
      </c>
      <c r="P1446" s="1">
        <v>77079</v>
      </c>
      <c r="Q1446" s="1" t="s">
        <v>26537</v>
      </c>
      <c r="R1446" s="1">
        <v>211130</v>
      </c>
      <c r="S1446" s="1">
        <v>211120</v>
      </c>
      <c r="T1446" s="1" t="s">
        <v>6826</v>
      </c>
      <c r="U1446" s="1"/>
      <c r="V1446" s="1" t="s">
        <v>7310</v>
      </c>
      <c r="W1446" s="1" t="s">
        <v>6826</v>
      </c>
    </row>
    <row r="1447" spans="1:23" x14ac:dyDescent="0.25">
      <c r="A1447" s="1">
        <v>1013975</v>
      </c>
      <c r="B1447" s="5" t="str">
        <f>VLOOKUP(H1447,'FIPS Basin X-walk'!$A$2:$F$3224,6,FALSE)</f>
        <v>Ouachita Folded Belt</v>
      </c>
      <c r="C1447" s="1" t="s">
        <v>26820</v>
      </c>
      <c r="D1447" s="1"/>
      <c r="E1447" s="1"/>
      <c r="F1447" s="1" t="s">
        <v>1484</v>
      </c>
      <c r="G1447" s="1" t="s">
        <v>1496</v>
      </c>
      <c r="H1447" s="1">
        <v>48113</v>
      </c>
      <c r="I1447" s="1">
        <v>1013975</v>
      </c>
      <c r="J1447" s="1">
        <v>32.789247751323103</v>
      </c>
      <c r="K1447" s="1">
        <v>-96.796962439890706</v>
      </c>
      <c r="L1447" s="1"/>
      <c r="M1447" s="1" t="s">
        <v>1485</v>
      </c>
      <c r="N1447" s="1" t="s">
        <v>9148</v>
      </c>
      <c r="O1447" s="1">
        <v>2022</v>
      </c>
      <c r="P1447" s="1">
        <v>77002</v>
      </c>
      <c r="Q1447" s="1" t="s">
        <v>402</v>
      </c>
      <c r="R1447" s="1"/>
      <c r="S1447" s="1">
        <v>211130</v>
      </c>
      <c r="T1447" s="1" t="s">
        <v>6826</v>
      </c>
      <c r="U1447" s="1"/>
      <c r="V1447" s="1" t="s">
        <v>25055</v>
      </c>
      <c r="W1447" s="1" t="s">
        <v>6826</v>
      </c>
    </row>
    <row r="1448" spans="1:23" x14ac:dyDescent="0.25">
      <c r="A1448" s="1">
        <v>1012070</v>
      </c>
      <c r="B1448" s="5" t="str">
        <f>VLOOKUP(H1448,'FIPS Basin X-walk'!$A$2:$F$3224,6,FALSE)</f>
        <v>Ouachita Folded Belt</v>
      </c>
      <c r="C1448" s="1" t="s">
        <v>26445</v>
      </c>
      <c r="D1448" s="1"/>
      <c r="E1448" s="1"/>
      <c r="F1448" s="1" t="s">
        <v>20591</v>
      </c>
      <c r="G1448" s="1" t="s">
        <v>1496</v>
      </c>
      <c r="H1448" s="1">
        <v>48113</v>
      </c>
      <c r="I1448" s="1">
        <v>1012070</v>
      </c>
      <c r="J1448" s="1">
        <v>32.886150999999998</v>
      </c>
      <c r="K1448" s="1">
        <v>-96.964910000000003</v>
      </c>
      <c r="L1448" s="1"/>
      <c r="M1448" s="1" t="s">
        <v>1485</v>
      </c>
      <c r="N1448" s="1" t="s">
        <v>9148</v>
      </c>
      <c r="O1448" s="1">
        <v>2022</v>
      </c>
      <c r="P1448" s="1">
        <v>75038</v>
      </c>
      <c r="Q1448" s="1" t="s">
        <v>1044</v>
      </c>
      <c r="R1448" s="1"/>
      <c r="S1448" s="1">
        <v>211120</v>
      </c>
      <c r="T1448" s="1" t="s">
        <v>6826</v>
      </c>
      <c r="U1448" s="1"/>
      <c r="V1448" s="1" t="s">
        <v>23609</v>
      </c>
      <c r="W1448" s="1" t="s">
        <v>6826</v>
      </c>
    </row>
    <row r="1449" spans="1:23" x14ac:dyDescent="0.25">
      <c r="A1449" s="1">
        <v>1013261</v>
      </c>
      <c r="B1449" s="5" t="str">
        <f>VLOOKUP(H1449,'FIPS Basin X-walk'!$A$2:$F$3224,6,FALSE)</f>
        <v>Ouachita Folded Belt</v>
      </c>
      <c r="C1449" s="1" t="s">
        <v>25993</v>
      </c>
      <c r="D1449" s="1"/>
      <c r="E1449" s="1"/>
      <c r="F1449" s="1" t="s">
        <v>20591</v>
      </c>
      <c r="G1449" s="1" t="s">
        <v>1496</v>
      </c>
      <c r="H1449" s="1">
        <v>48113</v>
      </c>
      <c r="I1449" s="1">
        <v>1013261</v>
      </c>
      <c r="J1449" s="1">
        <v>32.869373106277699</v>
      </c>
      <c r="K1449" s="1">
        <v>-96.935185831419105</v>
      </c>
      <c r="L1449" s="1"/>
      <c r="M1449" s="1" t="s">
        <v>1485</v>
      </c>
      <c r="N1449" s="1" t="s">
        <v>9148</v>
      </c>
      <c r="O1449" s="1">
        <v>2022</v>
      </c>
      <c r="P1449" s="1">
        <v>75039</v>
      </c>
      <c r="Q1449" s="1" t="s">
        <v>26636</v>
      </c>
      <c r="R1449" s="1"/>
      <c r="S1449" s="1">
        <v>211130</v>
      </c>
      <c r="T1449" s="1" t="s">
        <v>6826</v>
      </c>
      <c r="U1449" s="1"/>
      <c r="V1449" s="1" t="s">
        <v>20612</v>
      </c>
      <c r="W1449" s="1" t="s">
        <v>6826</v>
      </c>
    </row>
    <row r="1450" spans="1:23" x14ac:dyDescent="0.25">
      <c r="A1450" s="1">
        <v>1013262</v>
      </c>
      <c r="B1450" s="5" t="str">
        <f>VLOOKUP(H1450,'FIPS Basin X-walk'!$A$2:$F$3224,6,FALSE)</f>
        <v>Ouachita Folded Belt</v>
      </c>
      <c r="C1450" s="1" t="s">
        <v>25993</v>
      </c>
      <c r="D1450" s="1"/>
      <c r="E1450" s="1"/>
      <c r="F1450" s="1" t="s">
        <v>20591</v>
      </c>
      <c r="G1450" s="1" t="s">
        <v>1496</v>
      </c>
      <c r="H1450" s="1">
        <v>48113</v>
      </c>
      <c r="I1450" s="1">
        <v>1013262</v>
      </c>
      <c r="J1450" s="1">
        <v>32.8712607616078</v>
      </c>
      <c r="K1450" s="1">
        <v>-96.938119494692003</v>
      </c>
      <c r="L1450" s="1"/>
      <c r="M1450" s="1" t="s">
        <v>1485</v>
      </c>
      <c r="N1450" s="1" t="s">
        <v>9148</v>
      </c>
      <c r="O1450" s="1">
        <v>2022</v>
      </c>
      <c r="P1450" s="1">
        <v>75039</v>
      </c>
      <c r="Q1450" s="1" t="s">
        <v>26637</v>
      </c>
      <c r="R1450" s="1"/>
      <c r="S1450" s="1">
        <v>211130</v>
      </c>
      <c r="T1450" s="1" t="s">
        <v>6826</v>
      </c>
      <c r="U1450" s="1"/>
      <c r="V1450" s="1" t="s">
        <v>26638</v>
      </c>
      <c r="W1450" s="1" t="s">
        <v>6826</v>
      </c>
    </row>
    <row r="1451" spans="1:23" x14ac:dyDescent="0.25">
      <c r="A1451" s="1">
        <v>1014361</v>
      </c>
      <c r="B1451" s="5" t="str">
        <f>VLOOKUP(H1451,'FIPS Basin X-walk'!$A$2:$F$3224,6,FALSE)</f>
        <v>Ouachita Folded Belt</v>
      </c>
      <c r="C1451" s="1" t="s">
        <v>27058</v>
      </c>
      <c r="D1451" s="1"/>
      <c r="E1451" s="1"/>
      <c r="F1451" s="1" t="s">
        <v>20591</v>
      </c>
      <c r="G1451" s="1" t="s">
        <v>1496</v>
      </c>
      <c r="H1451" s="1">
        <v>48113</v>
      </c>
      <c r="I1451" s="1">
        <v>1014361</v>
      </c>
      <c r="J1451" s="1">
        <v>32.886484019179797</v>
      </c>
      <c r="K1451" s="1">
        <v>-96.964785402582905</v>
      </c>
      <c r="L1451" s="1"/>
      <c r="M1451" s="1" t="s">
        <v>1485</v>
      </c>
      <c r="N1451" s="1" t="s">
        <v>9148</v>
      </c>
      <c r="O1451" s="1">
        <v>2022</v>
      </c>
      <c r="P1451" s="1">
        <v>75038</v>
      </c>
      <c r="Q1451" s="1" t="s">
        <v>27059</v>
      </c>
      <c r="R1451" s="1"/>
      <c r="S1451" s="1">
        <v>211120</v>
      </c>
      <c r="T1451" s="1" t="s">
        <v>6826</v>
      </c>
      <c r="U1451" s="1"/>
      <c r="V1451" s="1" t="s">
        <v>27060</v>
      </c>
      <c r="W1451" s="1" t="s">
        <v>6826</v>
      </c>
    </row>
    <row r="1452" spans="1:23" x14ac:dyDescent="0.25">
      <c r="A1452" s="1">
        <v>1006788</v>
      </c>
      <c r="B1452" s="5" t="str">
        <f>VLOOKUP(H1452,'FIPS Basin X-walk'!$A$2:$F$3224,6,FALSE)</f>
        <v>Mid-Gulf Coast Basin</v>
      </c>
      <c r="C1452" s="1" t="s">
        <v>6942</v>
      </c>
      <c r="D1452" s="1"/>
      <c r="E1452" s="1"/>
      <c r="F1452" s="1" t="s">
        <v>6943</v>
      </c>
      <c r="G1452" s="1" t="s">
        <v>1496</v>
      </c>
      <c r="H1452" s="1">
        <v>1047</v>
      </c>
      <c r="I1452" s="1">
        <v>1006788</v>
      </c>
      <c r="J1452" s="1">
        <v>32.424999999999997</v>
      </c>
      <c r="K1452" s="1">
        <v>-86.869399999999999</v>
      </c>
      <c r="L1452" s="1"/>
      <c r="M1452" s="1" t="s">
        <v>1482</v>
      </c>
      <c r="N1452" s="1" t="s">
        <v>6824</v>
      </c>
      <c r="O1452" s="1">
        <v>2022</v>
      </c>
      <c r="P1452" s="1">
        <v>36703</v>
      </c>
      <c r="Q1452" s="1" t="s">
        <v>6944</v>
      </c>
      <c r="R1452" s="1"/>
      <c r="S1452" s="1"/>
      <c r="T1452" s="1" t="s">
        <v>6826</v>
      </c>
      <c r="U1452" s="1"/>
      <c r="V1452" s="1" t="s">
        <v>6836</v>
      </c>
      <c r="W1452" s="1" t="s">
        <v>6828</v>
      </c>
    </row>
    <row r="1453" spans="1:23" x14ac:dyDescent="0.25">
      <c r="A1453" s="1">
        <v>1007503</v>
      </c>
      <c r="B1453" s="5" t="str">
        <f>VLOOKUP(H1453,'FIPS Basin X-walk'!$A$2:$F$3224,6,FALSE)</f>
        <v>Ouachita Folded Belt</v>
      </c>
      <c r="C1453" s="1" t="s">
        <v>20643</v>
      </c>
      <c r="D1453" s="1"/>
      <c r="E1453" s="1"/>
      <c r="F1453" s="1" t="s">
        <v>8916</v>
      </c>
      <c r="G1453" s="1" t="s">
        <v>1496</v>
      </c>
      <c r="H1453" s="1">
        <v>48113</v>
      </c>
      <c r="I1453" s="1">
        <v>1007503</v>
      </c>
      <c r="J1453" s="1">
        <v>32.836399999999998</v>
      </c>
      <c r="K1453" s="1">
        <v>-96.546400000000006</v>
      </c>
      <c r="L1453" s="1"/>
      <c r="M1453" s="1" t="s">
        <v>1485</v>
      </c>
      <c r="N1453" s="1" t="s">
        <v>9148</v>
      </c>
      <c r="O1453" s="1">
        <v>2022</v>
      </c>
      <c r="P1453" s="1">
        <v>75182</v>
      </c>
      <c r="Q1453" s="1" t="s">
        <v>20644</v>
      </c>
      <c r="R1453" s="1"/>
      <c r="S1453" s="1" t="s">
        <v>24355</v>
      </c>
      <c r="T1453" s="1" t="s">
        <v>6826</v>
      </c>
      <c r="U1453" s="1"/>
      <c r="V1453" s="1" t="s">
        <v>8562</v>
      </c>
      <c r="W1453" s="1" t="s">
        <v>6828</v>
      </c>
    </row>
    <row r="1454" spans="1:23" x14ac:dyDescent="0.25">
      <c r="A1454" s="1">
        <v>1000842</v>
      </c>
      <c r="B1454" s="5" t="str">
        <f>VLOOKUP(H1454,'FIPS Basin X-walk'!$A$2:$F$3224,6,FALSE)</f>
        <v>Ouachita Folded Belt</v>
      </c>
      <c r="C1454" s="1" t="s">
        <v>20602</v>
      </c>
      <c r="D1454" s="1"/>
      <c r="E1454" s="1"/>
      <c r="F1454" s="1" t="s">
        <v>1496</v>
      </c>
      <c r="G1454" s="1" t="s">
        <v>6941</v>
      </c>
      <c r="H1454" s="1">
        <v>48113</v>
      </c>
      <c r="I1454" s="1">
        <v>1000842</v>
      </c>
      <c r="J1454" s="1">
        <v>32.812655999999997</v>
      </c>
      <c r="K1454" s="1">
        <v>-96.842742999999999</v>
      </c>
      <c r="L1454" s="1"/>
      <c r="M1454" s="1" t="s">
        <v>1485</v>
      </c>
      <c r="N1454" s="1" t="s">
        <v>9148</v>
      </c>
      <c r="O1454" s="1">
        <v>2022</v>
      </c>
      <c r="P1454" s="1">
        <v>75390</v>
      </c>
      <c r="Q1454" s="1" t="s">
        <v>20603</v>
      </c>
      <c r="R1454" s="1" t="s">
        <v>24371</v>
      </c>
      <c r="S1454" s="1" t="s">
        <v>24379</v>
      </c>
      <c r="T1454" s="1" t="s">
        <v>6826</v>
      </c>
      <c r="U1454" s="1"/>
      <c r="V1454" s="1" t="s">
        <v>20604</v>
      </c>
      <c r="W1454" s="1" t="s">
        <v>6826</v>
      </c>
    </row>
    <row r="1455" spans="1:23" x14ac:dyDescent="0.25">
      <c r="A1455" s="1">
        <v>1001388</v>
      </c>
      <c r="B1455" s="5" t="str">
        <f>VLOOKUP(H1455,'FIPS Basin X-walk'!$A$2:$F$3224,6,FALSE)</f>
        <v>Ouachita Folded Belt</v>
      </c>
      <c r="C1455" s="1" t="s">
        <v>20586</v>
      </c>
      <c r="D1455" s="1"/>
      <c r="E1455" s="1"/>
      <c r="F1455" s="1" t="s">
        <v>1496</v>
      </c>
      <c r="G1455" s="1" t="s">
        <v>6941</v>
      </c>
      <c r="H1455" s="1">
        <v>48113</v>
      </c>
      <c r="I1455" s="1">
        <v>1001388</v>
      </c>
      <c r="J1455" s="1">
        <v>32.925488000000001</v>
      </c>
      <c r="K1455" s="1">
        <v>-96.816136999999998</v>
      </c>
      <c r="L1455" s="1"/>
      <c r="M1455" s="1" t="s">
        <v>1485</v>
      </c>
      <c r="N1455" s="1" t="s">
        <v>9148</v>
      </c>
      <c r="O1455" s="1">
        <v>2022</v>
      </c>
      <c r="P1455" s="1">
        <v>75240</v>
      </c>
      <c r="Q1455" s="1" t="s">
        <v>1313</v>
      </c>
      <c r="R1455" s="1"/>
      <c r="S1455" s="1" t="s">
        <v>24359</v>
      </c>
      <c r="T1455" s="1" t="s">
        <v>7005</v>
      </c>
      <c r="U1455" s="1"/>
      <c r="V1455" s="1" t="s">
        <v>20587</v>
      </c>
      <c r="W1455" s="1" t="s">
        <v>6826</v>
      </c>
    </row>
    <row r="1456" spans="1:23" x14ac:dyDescent="0.25">
      <c r="A1456" s="1">
        <v>1001389</v>
      </c>
      <c r="B1456" s="5" t="str">
        <f>VLOOKUP(H1456,'FIPS Basin X-walk'!$A$2:$F$3224,6,FALSE)</f>
        <v>Ouachita Folded Belt</v>
      </c>
      <c r="C1456" s="1" t="s">
        <v>20586</v>
      </c>
      <c r="D1456" s="1"/>
      <c r="E1456" s="1"/>
      <c r="F1456" s="1" t="s">
        <v>1496</v>
      </c>
      <c r="G1456" s="1" t="s">
        <v>6941</v>
      </c>
      <c r="H1456" s="1">
        <v>48113</v>
      </c>
      <c r="I1456" s="1">
        <v>1001389</v>
      </c>
      <c r="J1456" s="1">
        <v>32.92548</v>
      </c>
      <c r="K1456" s="1">
        <v>-96.816130000000001</v>
      </c>
      <c r="L1456" s="1"/>
      <c r="M1456" s="1" t="s">
        <v>1485</v>
      </c>
      <c r="N1456" s="1" t="s">
        <v>9148</v>
      </c>
      <c r="O1456" s="1">
        <v>2022</v>
      </c>
      <c r="P1456" s="1">
        <v>75240</v>
      </c>
      <c r="Q1456" s="1" t="s">
        <v>1314</v>
      </c>
      <c r="R1456" s="1"/>
      <c r="S1456" s="1" t="s">
        <v>24359</v>
      </c>
      <c r="T1456" s="1" t="s">
        <v>6826</v>
      </c>
      <c r="U1456" s="1"/>
      <c r="V1456" s="1" t="s">
        <v>20587</v>
      </c>
      <c r="W1456" s="1" t="s">
        <v>6826</v>
      </c>
    </row>
    <row r="1457" spans="1:23" x14ac:dyDescent="0.25">
      <c r="A1457" s="1">
        <v>1001390</v>
      </c>
      <c r="B1457" s="5" t="str">
        <f>VLOOKUP(H1457,'FIPS Basin X-walk'!$A$2:$F$3224,6,FALSE)</f>
        <v>Ouachita Folded Belt</v>
      </c>
      <c r="C1457" s="1" t="s">
        <v>20586</v>
      </c>
      <c r="D1457" s="1"/>
      <c r="E1457" s="1"/>
      <c r="F1457" s="1" t="s">
        <v>1496</v>
      </c>
      <c r="G1457" s="1" t="s">
        <v>6941</v>
      </c>
      <c r="H1457" s="1">
        <v>48113</v>
      </c>
      <c r="I1457" s="1">
        <v>1001390</v>
      </c>
      <c r="J1457" s="1">
        <v>32.92548</v>
      </c>
      <c r="K1457" s="1">
        <v>-96.816130000000001</v>
      </c>
      <c r="L1457" s="1"/>
      <c r="M1457" s="1" t="s">
        <v>1485</v>
      </c>
      <c r="N1457" s="1" t="s">
        <v>9148</v>
      </c>
      <c r="O1457" s="1">
        <v>2022</v>
      </c>
      <c r="P1457" s="1">
        <v>75240</v>
      </c>
      <c r="Q1457" s="1" t="s">
        <v>1315</v>
      </c>
      <c r="R1457" s="1"/>
      <c r="S1457" s="1" t="s">
        <v>24359</v>
      </c>
      <c r="T1457" s="1" t="s">
        <v>7005</v>
      </c>
      <c r="U1457" s="1"/>
      <c r="V1457" s="1" t="s">
        <v>20587</v>
      </c>
      <c r="W1457" s="1" t="s">
        <v>6826</v>
      </c>
    </row>
    <row r="1458" spans="1:23" x14ac:dyDescent="0.25">
      <c r="A1458" s="1">
        <v>1001391</v>
      </c>
      <c r="B1458" s="5" t="str">
        <f>VLOOKUP(H1458,'FIPS Basin X-walk'!$A$2:$F$3224,6,FALSE)</f>
        <v>Ouachita Folded Belt</v>
      </c>
      <c r="C1458" s="1" t="s">
        <v>20586</v>
      </c>
      <c r="D1458" s="1"/>
      <c r="E1458" s="1"/>
      <c r="F1458" s="1" t="s">
        <v>1496</v>
      </c>
      <c r="G1458" s="1" t="s">
        <v>6941</v>
      </c>
      <c r="H1458" s="1">
        <v>48113</v>
      </c>
      <c r="I1458" s="1">
        <v>1001391</v>
      </c>
      <c r="J1458" s="1">
        <v>32.925488000000001</v>
      </c>
      <c r="K1458" s="1">
        <v>-96.816136999999998</v>
      </c>
      <c r="L1458" s="1"/>
      <c r="M1458" s="1" t="s">
        <v>1485</v>
      </c>
      <c r="N1458" s="1" t="s">
        <v>9148</v>
      </c>
      <c r="O1458" s="1">
        <v>2022</v>
      </c>
      <c r="P1458" s="1">
        <v>75240</v>
      </c>
      <c r="Q1458" s="1" t="s">
        <v>1316</v>
      </c>
      <c r="R1458" s="1"/>
      <c r="S1458" s="1" t="s">
        <v>24359</v>
      </c>
      <c r="T1458" s="1" t="s">
        <v>7005</v>
      </c>
      <c r="U1458" s="1"/>
      <c r="V1458" s="1" t="s">
        <v>20587</v>
      </c>
      <c r="W1458" s="1" t="s">
        <v>6826</v>
      </c>
    </row>
    <row r="1459" spans="1:23" x14ac:dyDescent="0.25">
      <c r="A1459" s="1">
        <v>1001398</v>
      </c>
      <c r="B1459" s="5" t="str">
        <f>VLOOKUP(H1459,'FIPS Basin X-walk'!$A$2:$F$3224,6,FALSE)</f>
        <v>Ouachita Folded Belt</v>
      </c>
      <c r="C1459" s="1" t="s">
        <v>20586</v>
      </c>
      <c r="D1459" s="1"/>
      <c r="E1459" s="1"/>
      <c r="F1459" s="1" t="s">
        <v>1496</v>
      </c>
      <c r="G1459" s="1" t="s">
        <v>6941</v>
      </c>
      <c r="H1459" s="1">
        <v>48113</v>
      </c>
      <c r="I1459" s="1">
        <v>1001398</v>
      </c>
      <c r="J1459" s="1">
        <v>32.925488000000001</v>
      </c>
      <c r="K1459" s="1">
        <v>-96.816136999999998</v>
      </c>
      <c r="L1459" s="1"/>
      <c r="M1459" s="1" t="s">
        <v>1485</v>
      </c>
      <c r="N1459" s="1" t="s">
        <v>9148</v>
      </c>
      <c r="O1459" s="1">
        <v>2022</v>
      </c>
      <c r="P1459" s="1">
        <v>75240</v>
      </c>
      <c r="Q1459" s="1" t="s">
        <v>1317</v>
      </c>
      <c r="R1459" s="1"/>
      <c r="S1459" s="1" t="s">
        <v>24359</v>
      </c>
      <c r="T1459" s="1" t="s">
        <v>7005</v>
      </c>
      <c r="U1459" s="1"/>
      <c r="V1459" s="1" t="s">
        <v>20587</v>
      </c>
      <c r="W1459" s="1" t="s">
        <v>6826</v>
      </c>
    </row>
    <row r="1460" spans="1:23" x14ac:dyDescent="0.25">
      <c r="A1460" s="1">
        <v>1001402</v>
      </c>
      <c r="B1460" s="5" t="str">
        <f>VLOOKUP(H1460,'FIPS Basin X-walk'!$A$2:$F$3224,6,FALSE)</f>
        <v>Ouachita Folded Belt</v>
      </c>
      <c r="C1460" s="1" t="s">
        <v>20586</v>
      </c>
      <c r="D1460" s="1"/>
      <c r="E1460" s="1"/>
      <c r="F1460" s="1" t="s">
        <v>1496</v>
      </c>
      <c r="G1460" s="1" t="s">
        <v>6941</v>
      </c>
      <c r="H1460" s="1">
        <v>48113</v>
      </c>
      <c r="I1460" s="1">
        <v>1001402</v>
      </c>
      <c r="J1460" s="1">
        <v>32.925488000000001</v>
      </c>
      <c r="K1460" s="1">
        <v>-96.816136999999998</v>
      </c>
      <c r="L1460" s="1"/>
      <c r="M1460" s="1" t="s">
        <v>1485</v>
      </c>
      <c r="N1460" s="1" t="s">
        <v>9148</v>
      </c>
      <c r="O1460" s="1">
        <v>2022</v>
      </c>
      <c r="P1460" s="1">
        <v>75240</v>
      </c>
      <c r="Q1460" s="1" t="s">
        <v>1318</v>
      </c>
      <c r="R1460" s="1"/>
      <c r="S1460" s="1" t="s">
        <v>24359</v>
      </c>
      <c r="T1460" s="1" t="s">
        <v>7005</v>
      </c>
      <c r="U1460" s="1"/>
      <c r="V1460" s="1" t="s">
        <v>20587</v>
      </c>
      <c r="W1460" s="1" t="s">
        <v>6826</v>
      </c>
    </row>
    <row r="1461" spans="1:23" x14ac:dyDescent="0.25">
      <c r="A1461" s="1">
        <v>1003945</v>
      </c>
      <c r="B1461" s="5" t="str">
        <f>VLOOKUP(H1461,'FIPS Basin X-walk'!$A$2:$F$3224,6,FALSE)</f>
        <v>Ouachita Folded Belt</v>
      </c>
      <c r="C1461" s="1" t="s">
        <v>20598</v>
      </c>
      <c r="D1461" s="1"/>
      <c r="E1461" s="1"/>
      <c r="F1461" s="1" t="s">
        <v>17338</v>
      </c>
      <c r="G1461" s="1" t="s">
        <v>6941</v>
      </c>
      <c r="H1461" s="1">
        <v>48113</v>
      </c>
      <c r="I1461" s="1">
        <v>1003945</v>
      </c>
      <c r="J1461" s="1">
        <v>32.933109999999999</v>
      </c>
      <c r="K1461" s="1">
        <v>-96.753699999999995</v>
      </c>
      <c r="L1461" s="1"/>
      <c r="M1461" s="1" t="s">
        <v>1485</v>
      </c>
      <c r="N1461" s="1" t="s">
        <v>9148</v>
      </c>
      <c r="O1461" s="1">
        <v>2022</v>
      </c>
      <c r="P1461" s="1">
        <v>75243</v>
      </c>
      <c r="Q1461" s="1" t="s">
        <v>20599</v>
      </c>
      <c r="R1461" s="1"/>
      <c r="S1461" s="1" t="s">
        <v>24486</v>
      </c>
      <c r="T1461" s="1" t="s">
        <v>6826</v>
      </c>
      <c r="U1461" s="1"/>
      <c r="V1461" s="1" t="s">
        <v>13744</v>
      </c>
      <c r="W1461" s="1" t="s">
        <v>6826</v>
      </c>
    </row>
    <row r="1462" spans="1:23" x14ac:dyDescent="0.25">
      <c r="A1462" s="1">
        <v>1004024</v>
      </c>
      <c r="B1462" s="5" t="str">
        <f>VLOOKUP(H1462,'FIPS Basin X-walk'!$A$2:$F$3224,6,FALSE)</f>
        <v>Ouachita Folded Belt</v>
      </c>
      <c r="C1462" s="1" t="s">
        <v>20595</v>
      </c>
      <c r="D1462" s="1"/>
      <c r="E1462" s="1"/>
      <c r="F1462" s="1" t="s">
        <v>17338</v>
      </c>
      <c r="G1462" s="1" t="s">
        <v>6941</v>
      </c>
      <c r="H1462" s="1">
        <v>48113</v>
      </c>
      <c r="I1462" s="1">
        <v>1004024</v>
      </c>
      <c r="J1462" s="1">
        <v>32.745399999999997</v>
      </c>
      <c r="K1462" s="1">
        <v>-96.807149999999993</v>
      </c>
      <c r="L1462" s="1"/>
      <c r="M1462" s="1" t="s">
        <v>1485</v>
      </c>
      <c r="N1462" s="1" t="s">
        <v>9148</v>
      </c>
      <c r="O1462" s="1">
        <v>2022</v>
      </c>
      <c r="P1462" s="1">
        <v>75203</v>
      </c>
      <c r="Q1462" s="1" t="s">
        <v>20596</v>
      </c>
      <c r="R1462" s="1"/>
      <c r="S1462" s="1" t="s">
        <v>24385</v>
      </c>
      <c r="T1462" s="1" t="s">
        <v>6826</v>
      </c>
      <c r="U1462" s="1"/>
      <c r="V1462" s="1" t="s">
        <v>6986</v>
      </c>
      <c r="W1462" s="1" t="s">
        <v>6826</v>
      </c>
    </row>
    <row r="1463" spans="1:23" x14ac:dyDescent="0.25">
      <c r="A1463" s="1">
        <v>1004646</v>
      </c>
      <c r="B1463" s="5" t="str">
        <f>VLOOKUP(H1463,'FIPS Basin X-walk'!$A$2:$F$3224,6,FALSE)</f>
        <v>Ouachita Folded Belt</v>
      </c>
      <c r="C1463" s="1" t="s">
        <v>20637</v>
      </c>
      <c r="D1463" s="1"/>
      <c r="E1463" s="1"/>
      <c r="F1463" s="1" t="s">
        <v>1496</v>
      </c>
      <c r="G1463" s="1" t="s">
        <v>6941</v>
      </c>
      <c r="H1463" s="1">
        <v>48113</v>
      </c>
      <c r="I1463" s="1">
        <v>1004646</v>
      </c>
      <c r="J1463" s="1">
        <v>32.688671999999997</v>
      </c>
      <c r="K1463" s="1">
        <v>-96.633183000000002</v>
      </c>
      <c r="L1463" s="1"/>
      <c r="M1463" s="1" t="s">
        <v>1485</v>
      </c>
      <c r="N1463" s="1" t="s">
        <v>9148</v>
      </c>
      <c r="O1463" s="1">
        <v>2022</v>
      </c>
      <c r="P1463" s="1">
        <v>75253</v>
      </c>
      <c r="Q1463" s="1" t="s">
        <v>20638</v>
      </c>
      <c r="R1463" s="1"/>
      <c r="S1463" s="1" t="s">
        <v>24358</v>
      </c>
      <c r="T1463" s="1" t="s">
        <v>6826</v>
      </c>
      <c r="U1463" s="1"/>
      <c r="V1463" s="1" t="s">
        <v>6952</v>
      </c>
      <c r="W1463" s="1" t="s">
        <v>6826</v>
      </c>
    </row>
    <row r="1464" spans="1:23" x14ac:dyDescent="0.25">
      <c r="A1464" s="1">
        <v>1004794</v>
      </c>
      <c r="B1464" s="5" t="str">
        <f>VLOOKUP(H1464,'FIPS Basin X-walk'!$A$2:$F$3224,6,FALSE)</f>
        <v>Ouachita Folded Belt</v>
      </c>
      <c r="C1464" s="1" t="s">
        <v>20586</v>
      </c>
      <c r="D1464" s="1"/>
      <c r="E1464" s="1"/>
      <c r="F1464" s="1" t="s">
        <v>1496</v>
      </c>
      <c r="G1464" s="1" t="s">
        <v>6941</v>
      </c>
      <c r="H1464" s="1">
        <v>48113</v>
      </c>
      <c r="I1464" s="1">
        <v>1004794</v>
      </c>
      <c r="J1464" s="1">
        <v>32.925488000000001</v>
      </c>
      <c r="K1464" s="1">
        <v>-96.816136999999998</v>
      </c>
      <c r="L1464" s="1"/>
      <c r="M1464" s="1" t="s">
        <v>1485</v>
      </c>
      <c r="N1464" s="1" t="s">
        <v>9148</v>
      </c>
      <c r="O1464" s="1">
        <v>2022</v>
      </c>
      <c r="P1464" s="1">
        <v>75240</v>
      </c>
      <c r="Q1464" s="1" t="s">
        <v>1381</v>
      </c>
      <c r="R1464" s="1"/>
      <c r="S1464" s="1" t="s">
        <v>24359</v>
      </c>
      <c r="T1464" s="1" t="s">
        <v>7005</v>
      </c>
      <c r="U1464" s="1"/>
      <c r="V1464" s="1" t="s">
        <v>20587</v>
      </c>
      <c r="W1464" s="1" t="s">
        <v>6826</v>
      </c>
    </row>
    <row r="1465" spans="1:23" x14ac:dyDescent="0.25">
      <c r="A1465" s="1">
        <v>1006523</v>
      </c>
      <c r="B1465" s="5" t="str">
        <f>VLOOKUP(H1465,'FIPS Basin X-walk'!$A$2:$F$3224,6,FALSE)</f>
        <v>Ouachita Folded Belt</v>
      </c>
      <c r="C1465" s="1" t="s">
        <v>20586</v>
      </c>
      <c r="D1465" s="1"/>
      <c r="E1465" s="1"/>
      <c r="F1465" s="1" t="s">
        <v>1496</v>
      </c>
      <c r="G1465" s="1" t="s">
        <v>6941</v>
      </c>
      <c r="H1465" s="1">
        <v>48113</v>
      </c>
      <c r="I1465" s="1">
        <v>1006523</v>
      </c>
      <c r="J1465" s="1">
        <v>32.92548</v>
      </c>
      <c r="K1465" s="1">
        <v>-96.816130000000001</v>
      </c>
      <c r="L1465" s="1"/>
      <c r="M1465" s="1" t="s">
        <v>1485</v>
      </c>
      <c r="N1465" s="1" t="s">
        <v>9148</v>
      </c>
      <c r="O1465" s="1">
        <v>2022</v>
      </c>
      <c r="P1465" s="1">
        <v>75240</v>
      </c>
      <c r="Q1465" s="1" t="s">
        <v>522</v>
      </c>
      <c r="R1465" s="1"/>
      <c r="S1465" s="1" t="s">
        <v>24435</v>
      </c>
      <c r="T1465" s="1" t="s">
        <v>7005</v>
      </c>
      <c r="U1465" s="1"/>
      <c r="V1465" s="1" t="s">
        <v>20587</v>
      </c>
      <c r="W1465" s="1" t="s">
        <v>6826</v>
      </c>
    </row>
    <row r="1466" spans="1:23" x14ac:dyDescent="0.25">
      <c r="A1466" s="1">
        <v>1006817</v>
      </c>
      <c r="B1466" s="5" t="str">
        <f>VLOOKUP(H1466,'FIPS Basin X-walk'!$A$2:$F$3224,6,FALSE)</f>
        <v>Ouachita Folded Belt</v>
      </c>
      <c r="C1466" s="1" t="s">
        <v>20622</v>
      </c>
      <c r="D1466" s="1"/>
      <c r="E1466" s="1"/>
      <c r="F1466" s="1" t="s">
        <v>1496</v>
      </c>
      <c r="G1466" s="1" t="s">
        <v>6941</v>
      </c>
      <c r="H1466" s="1">
        <v>48113</v>
      </c>
      <c r="I1466" s="1">
        <v>1006817</v>
      </c>
      <c r="J1466" s="1">
        <v>32.681199999999997</v>
      </c>
      <c r="K1466" s="1">
        <v>-96.7239</v>
      </c>
      <c r="L1466" s="1"/>
      <c r="M1466" s="1" t="s">
        <v>1485</v>
      </c>
      <c r="N1466" s="1" t="s">
        <v>9148</v>
      </c>
      <c r="O1466" s="1">
        <v>2022</v>
      </c>
      <c r="P1466" s="1">
        <v>75241</v>
      </c>
      <c r="Q1466" s="1" t="s">
        <v>20623</v>
      </c>
      <c r="R1466" s="1"/>
      <c r="S1466" s="1" t="s">
        <v>24358</v>
      </c>
      <c r="T1466" s="1" t="s">
        <v>6826</v>
      </c>
      <c r="U1466" s="1"/>
      <c r="V1466" s="1" t="s">
        <v>20624</v>
      </c>
      <c r="W1466" s="1" t="s">
        <v>6826</v>
      </c>
    </row>
    <row r="1467" spans="1:23" x14ac:dyDescent="0.25">
      <c r="A1467" s="1">
        <v>1006887</v>
      </c>
      <c r="B1467" s="5" t="str">
        <f>VLOOKUP(H1467,'FIPS Basin X-walk'!$A$2:$F$3224,6,FALSE)</f>
        <v>Ouachita Folded Belt</v>
      </c>
      <c r="C1467" s="1" t="s">
        <v>20586</v>
      </c>
      <c r="D1467" s="1"/>
      <c r="E1467" s="1"/>
      <c r="F1467" s="1" t="s">
        <v>1496</v>
      </c>
      <c r="G1467" s="1" t="s">
        <v>6941</v>
      </c>
      <c r="H1467" s="1">
        <v>48113</v>
      </c>
      <c r="I1467" s="1">
        <v>1006887</v>
      </c>
      <c r="J1467" s="1">
        <v>32.92548</v>
      </c>
      <c r="K1467" s="1">
        <v>-96.816130000000001</v>
      </c>
      <c r="L1467" s="1"/>
      <c r="M1467" s="1" t="s">
        <v>1485</v>
      </c>
      <c r="N1467" s="1" t="s">
        <v>9148</v>
      </c>
      <c r="O1467" s="1">
        <v>2022</v>
      </c>
      <c r="P1467" s="1">
        <v>75240</v>
      </c>
      <c r="Q1467" s="1" t="s">
        <v>1414</v>
      </c>
      <c r="R1467" s="1"/>
      <c r="S1467" s="1" t="s">
        <v>24359</v>
      </c>
      <c r="T1467" s="1" t="s">
        <v>7005</v>
      </c>
      <c r="U1467" s="1"/>
      <c r="V1467" s="1" t="s">
        <v>20587</v>
      </c>
      <c r="W1467" s="1" t="s">
        <v>6826</v>
      </c>
    </row>
    <row r="1468" spans="1:23" x14ac:dyDescent="0.25">
      <c r="A1468" s="1">
        <v>1007449</v>
      </c>
      <c r="B1468" s="5" t="str">
        <f>VLOOKUP(H1468,'FIPS Basin X-walk'!$A$2:$F$3224,6,FALSE)</f>
        <v>Ouachita Folded Belt</v>
      </c>
      <c r="C1468" s="1" t="s">
        <v>20601</v>
      </c>
      <c r="D1468" s="1"/>
      <c r="E1468" s="1"/>
      <c r="F1468" s="1" t="s">
        <v>1496</v>
      </c>
      <c r="G1468" s="1" t="s">
        <v>6941</v>
      </c>
      <c r="H1468" s="1">
        <v>48113</v>
      </c>
      <c r="I1468" s="1">
        <v>1007449</v>
      </c>
      <c r="J1468" s="1">
        <v>32.915930000000003</v>
      </c>
      <c r="K1468" s="1">
        <v>-96.772490000000005</v>
      </c>
      <c r="L1468" s="1"/>
      <c r="M1468" s="1" t="s">
        <v>1485</v>
      </c>
      <c r="N1468" s="1" t="s">
        <v>9148</v>
      </c>
      <c r="O1468" s="1">
        <v>2022</v>
      </c>
      <c r="P1468" s="1">
        <v>75251</v>
      </c>
      <c r="Q1468" s="1" t="s">
        <v>24068</v>
      </c>
      <c r="R1468" s="1"/>
      <c r="S1468" s="1" t="s">
        <v>24399</v>
      </c>
      <c r="T1468" s="1" t="s">
        <v>6826</v>
      </c>
      <c r="U1468" s="1"/>
      <c r="V1468" s="1" t="s">
        <v>13246</v>
      </c>
      <c r="W1468" s="1" t="s">
        <v>6826</v>
      </c>
    </row>
    <row r="1469" spans="1:23" x14ac:dyDescent="0.25">
      <c r="A1469" s="1">
        <v>1008107</v>
      </c>
      <c r="B1469" s="5" t="str">
        <f>VLOOKUP(H1469,'FIPS Basin X-walk'!$A$2:$F$3224,6,FALSE)</f>
        <v>Ouachita Folded Belt</v>
      </c>
      <c r="C1469" s="1" t="s">
        <v>20639</v>
      </c>
      <c r="D1469" s="1"/>
      <c r="E1469" s="1"/>
      <c r="F1469" s="1" t="s">
        <v>1496</v>
      </c>
      <c r="G1469" s="1" t="s">
        <v>6941</v>
      </c>
      <c r="H1469" s="1">
        <v>48113</v>
      </c>
      <c r="I1469" s="1">
        <v>1008107</v>
      </c>
      <c r="J1469" s="1">
        <v>32.787050000000001</v>
      </c>
      <c r="K1469" s="1">
        <v>-96.803820000000002</v>
      </c>
      <c r="L1469" s="1"/>
      <c r="M1469" s="1" t="s">
        <v>1485</v>
      </c>
      <c r="N1469" s="1" t="s">
        <v>9148</v>
      </c>
      <c r="O1469" s="1">
        <v>2022</v>
      </c>
      <c r="P1469" s="1">
        <v>75202</v>
      </c>
      <c r="Q1469" s="1" t="s">
        <v>20640</v>
      </c>
      <c r="R1469" s="1" t="s">
        <v>24360</v>
      </c>
      <c r="S1469" s="1" t="s">
        <v>24361</v>
      </c>
      <c r="T1469" s="1" t="s">
        <v>6826</v>
      </c>
      <c r="U1469" s="1"/>
      <c r="V1469" s="1" t="s">
        <v>20641</v>
      </c>
      <c r="W1469" s="1" t="s">
        <v>6826</v>
      </c>
    </row>
    <row r="1470" spans="1:23" x14ac:dyDescent="0.25">
      <c r="A1470" s="1">
        <v>1008139</v>
      </c>
      <c r="B1470" s="5" t="str">
        <f>VLOOKUP(H1470,'FIPS Basin X-walk'!$A$2:$F$3224,6,FALSE)</f>
        <v>Ouachita Folded Belt</v>
      </c>
      <c r="C1470" s="1" t="s">
        <v>25959</v>
      </c>
      <c r="D1470" s="1"/>
      <c r="E1470" s="1"/>
      <c r="F1470" s="1" t="s">
        <v>17338</v>
      </c>
      <c r="G1470" s="1" t="s">
        <v>6941</v>
      </c>
      <c r="H1470" s="1">
        <v>48113</v>
      </c>
      <c r="I1470" s="1">
        <v>1008139</v>
      </c>
      <c r="J1470" s="1">
        <v>32.934759999999997</v>
      </c>
      <c r="K1470" s="1">
        <v>-96.818010000000001</v>
      </c>
      <c r="L1470" s="1"/>
      <c r="M1470" s="1" t="s">
        <v>1485</v>
      </c>
      <c r="N1470" s="1" t="s">
        <v>9148</v>
      </c>
      <c r="O1470" s="1">
        <v>2022</v>
      </c>
      <c r="P1470" s="1">
        <v>75240</v>
      </c>
      <c r="Q1470" s="1" t="s">
        <v>1443</v>
      </c>
      <c r="R1470" s="1"/>
      <c r="S1470" s="1" t="s">
        <v>24399</v>
      </c>
      <c r="T1470" s="1" t="s">
        <v>6826</v>
      </c>
      <c r="U1470" s="1"/>
      <c r="V1470" s="1" t="s">
        <v>20594</v>
      </c>
      <c r="W1470" s="1" t="s">
        <v>6826</v>
      </c>
    </row>
    <row r="1471" spans="1:23" x14ac:dyDescent="0.25">
      <c r="A1471" s="1">
        <v>1008595</v>
      </c>
      <c r="B1471" s="5" t="str">
        <f>VLOOKUP(H1471,'FIPS Basin X-walk'!$A$2:$F$3224,6,FALSE)</f>
        <v>Ouachita Folded Belt</v>
      </c>
      <c r="C1471" s="1" t="s">
        <v>20601</v>
      </c>
      <c r="D1471" s="1"/>
      <c r="E1471" s="1"/>
      <c r="F1471" s="1" t="s">
        <v>1496</v>
      </c>
      <c r="G1471" s="1" t="s">
        <v>6941</v>
      </c>
      <c r="H1471" s="1">
        <v>48113</v>
      </c>
      <c r="I1471" s="1">
        <v>1008595</v>
      </c>
      <c r="J1471" s="1">
        <v>32.915930000000003</v>
      </c>
      <c r="K1471" s="1">
        <v>-96.772490000000005</v>
      </c>
      <c r="L1471" s="1"/>
      <c r="M1471" s="1" t="s">
        <v>1485</v>
      </c>
      <c r="N1471" s="1" t="s">
        <v>9148</v>
      </c>
      <c r="O1471" s="1">
        <v>2022</v>
      </c>
      <c r="P1471" s="1">
        <v>75251</v>
      </c>
      <c r="Q1471" s="1" t="s">
        <v>24085</v>
      </c>
      <c r="R1471" s="1"/>
      <c r="S1471" s="1" t="s">
        <v>24399</v>
      </c>
      <c r="T1471" s="1" t="s">
        <v>6826</v>
      </c>
      <c r="U1471" s="1"/>
      <c r="V1471" s="1" t="s">
        <v>13246</v>
      </c>
      <c r="W1471" s="1" t="s">
        <v>6826</v>
      </c>
    </row>
    <row r="1472" spans="1:23" x14ac:dyDescent="0.25">
      <c r="A1472" s="1">
        <v>1012358</v>
      </c>
      <c r="B1472" s="5" t="str">
        <f>VLOOKUP(H1472,'FIPS Basin X-walk'!$A$2:$F$3224,6,FALSE)</f>
        <v>Ouachita Folded Belt</v>
      </c>
      <c r="C1472" s="1" t="s">
        <v>24516</v>
      </c>
      <c r="D1472" s="1"/>
      <c r="E1472" s="1"/>
      <c r="F1472" s="1" t="s">
        <v>1496</v>
      </c>
      <c r="G1472" s="1" t="s">
        <v>6941</v>
      </c>
      <c r="H1472" s="1">
        <v>48113</v>
      </c>
      <c r="I1472" s="1">
        <v>1012358</v>
      </c>
      <c r="J1472" s="1">
        <v>32.934759999999997</v>
      </c>
      <c r="K1472" s="1">
        <v>-96.818010000000001</v>
      </c>
      <c r="L1472" s="1"/>
      <c r="M1472" s="1" t="s">
        <v>1485</v>
      </c>
      <c r="N1472" s="1" t="s">
        <v>9148</v>
      </c>
      <c r="O1472" s="1">
        <v>2022</v>
      </c>
      <c r="P1472" s="1">
        <v>75240</v>
      </c>
      <c r="Q1472" s="1" t="s">
        <v>24150</v>
      </c>
      <c r="R1472" s="1"/>
      <c r="S1472" s="1" t="s">
        <v>24399</v>
      </c>
      <c r="T1472" s="1" t="s">
        <v>6826</v>
      </c>
      <c r="U1472" s="1"/>
      <c r="V1472" s="1" t="s">
        <v>8021</v>
      </c>
      <c r="W1472" s="1" t="s">
        <v>6826</v>
      </c>
    </row>
    <row r="1473" spans="1:23" x14ac:dyDescent="0.25">
      <c r="A1473" s="1">
        <v>1012383</v>
      </c>
      <c r="B1473" s="5" t="str">
        <f>VLOOKUP(H1473,'FIPS Basin X-walk'!$A$2:$F$3224,6,FALSE)</f>
        <v>Ouachita Folded Belt</v>
      </c>
      <c r="C1473" s="1" t="s">
        <v>20593</v>
      </c>
      <c r="D1473" s="1"/>
      <c r="E1473" s="1"/>
      <c r="F1473" s="1" t="s">
        <v>1496</v>
      </c>
      <c r="G1473" s="1" t="s">
        <v>6941</v>
      </c>
      <c r="H1473" s="1">
        <v>48113</v>
      </c>
      <c r="I1473" s="1">
        <v>1012383</v>
      </c>
      <c r="J1473" s="1">
        <v>32.861516000000002</v>
      </c>
      <c r="K1473" s="1">
        <v>-96.806516000000002</v>
      </c>
      <c r="L1473" s="1"/>
      <c r="M1473" s="1" t="s">
        <v>1485</v>
      </c>
      <c r="N1473" s="1" t="s">
        <v>9148</v>
      </c>
      <c r="O1473" s="1">
        <v>2022</v>
      </c>
      <c r="P1473" s="1">
        <v>75225</v>
      </c>
      <c r="Q1473" s="1" t="s">
        <v>216</v>
      </c>
      <c r="R1473" s="1"/>
      <c r="S1473" s="1" t="s">
        <v>24435</v>
      </c>
      <c r="T1473" s="1" t="s">
        <v>6826</v>
      </c>
      <c r="U1473" s="1"/>
      <c r="V1473" s="1" t="s">
        <v>7521</v>
      </c>
      <c r="W1473" s="1" t="s">
        <v>6826</v>
      </c>
    </row>
    <row r="1474" spans="1:23" x14ac:dyDescent="0.25">
      <c r="A1474" s="1">
        <v>1012385</v>
      </c>
      <c r="B1474" s="5" t="str">
        <f>VLOOKUP(H1474,'FIPS Basin X-walk'!$A$2:$F$3224,6,FALSE)</f>
        <v>Ouachita Folded Belt</v>
      </c>
      <c r="C1474" s="1" t="s">
        <v>20593</v>
      </c>
      <c r="D1474" s="1"/>
      <c r="E1474" s="1"/>
      <c r="F1474" s="1" t="s">
        <v>1496</v>
      </c>
      <c r="G1474" s="1" t="s">
        <v>6941</v>
      </c>
      <c r="H1474" s="1">
        <v>48113</v>
      </c>
      <c r="I1474" s="1">
        <v>1012385</v>
      </c>
      <c r="J1474" s="1">
        <v>32.861516000000002</v>
      </c>
      <c r="K1474" s="1">
        <v>-96.806516000000002</v>
      </c>
      <c r="L1474" s="1"/>
      <c r="M1474" s="1" t="s">
        <v>1485</v>
      </c>
      <c r="N1474" s="1" t="s">
        <v>9148</v>
      </c>
      <c r="O1474" s="1">
        <v>2022</v>
      </c>
      <c r="P1474" s="1">
        <v>75225</v>
      </c>
      <c r="Q1474" s="1" t="s">
        <v>217</v>
      </c>
      <c r="R1474" s="1"/>
      <c r="S1474" s="1" t="s">
        <v>24435</v>
      </c>
      <c r="T1474" s="1" t="s">
        <v>6826</v>
      </c>
      <c r="U1474" s="1"/>
      <c r="V1474" s="1" t="s">
        <v>7521</v>
      </c>
      <c r="W1474" s="1" t="s">
        <v>6826</v>
      </c>
    </row>
    <row r="1475" spans="1:23" x14ac:dyDescent="0.25">
      <c r="A1475" s="1">
        <v>1012386</v>
      </c>
      <c r="B1475" s="5" t="str">
        <f>VLOOKUP(H1475,'FIPS Basin X-walk'!$A$2:$F$3224,6,FALSE)</f>
        <v>Ouachita Folded Belt</v>
      </c>
      <c r="C1475" s="1" t="s">
        <v>20593</v>
      </c>
      <c r="D1475" s="1"/>
      <c r="E1475" s="1"/>
      <c r="F1475" s="1" t="s">
        <v>1496</v>
      </c>
      <c r="G1475" s="1" t="s">
        <v>6941</v>
      </c>
      <c r="H1475" s="1">
        <v>48113</v>
      </c>
      <c r="I1475" s="1">
        <v>1012386</v>
      </c>
      <c r="J1475" s="1">
        <v>32.861516000000002</v>
      </c>
      <c r="K1475" s="1">
        <v>-96.806516000000002</v>
      </c>
      <c r="L1475" s="1"/>
      <c r="M1475" s="1" t="s">
        <v>1485</v>
      </c>
      <c r="N1475" s="1" t="s">
        <v>9148</v>
      </c>
      <c r="O1475" s="1">
        <v>2022</v>
      </c>
      <c r="P1475" s="1">
        <v>75225</v>
      </c>
      <c r="Q1475" s="1" t="s">
        <v>600</v>
      </c>
      <c r="R1475" s="1"/>
      <c r="S1475" s="1" t="s">
        <v>24435</v>
      </c>
      <c r="T1475" s="1" t="s">
        <v>6826</v>
      </c>
      <c r="U1475" s="1"/>
      <c r="V1475" s="1" t="s">
        <v>7521</v>
      </c>
      <c r="W1475" s="1" t="s">
        <v>6826</v>
      </c>
    </row>
    <row r="1476" spans="1:23" x14ac:dyDescent="0.25">
      <c r="A1476" s="1">
        <v>1012387</v>
      </c>
      <c r="B1476" s="5" t="str">
        <f>VLOOKUP(H1476,'FIPS Basin X-walk'!$A$2:$F$3224,6,FALSE)</f>
        <v>Ouachita Folded Belt</v>
      </c>
      <c r="C1476" s="1" t="s">
        <v>20593</v>
      </c>
      <c r="D1476" s="1"/>
      <c r="E1476" s="1"/>
      <c r="F1476" s="1" t="s">
        <v>1496</v>
      </c>
      <c r="G1476" s="1" t="s">
        <v>6941</v>
      </c>
      <c r="H1476" s="1">
        <v>48113</v>
      </c>
      <c r="I1476" s="1">
        <v>1012387</v>
      </c>
      <c r="J1476" s="1">
        <v>32.861516000000002</v>
      </c>
      <c r="K1476" s="1">
        <v>-96.806516000000002</v>
      </c>
      <c r="L1476" s="1"/>
      <c r="M1476" s="1" t="s">
        <v>1485</v>
      </c>
      <c r="N1476" s="1" t="s">
        <v>9148</v>
      </c>
      <c r="O1476" s="1">
        <v>2022</v>
      </c>
      <c r="P1476" s="1">
        <v>75225</v>
      </c>
      <c r="Q1476" s="1" t="s">
        <v>705</v>
      </c>
      <c r="R1476" s="1"/>
      <c r="S1476" s="1" t="s">
        <v>24435</v>
      </c>
      <c r="T1476" s="1" t="s">
        <v>6826</v>
      </c>
      <c r="U1476" s="1"/>
      <c r="V1476" s="1" t="s">
        <v>7521</v>
      </c>
      <c r="W1476" s="1" t="s">
        <v>6826</v>
      </c>
    </row>
    <row r="1477" spans="1:23" x14ac:dyDescent="0.25">
      <c r="A1477" s="1">
        <v>1012388</v>
      </c>
      <c r="B1477" s="5" t="str">
        <f>VLOOKUP(H1477,'FIPS Basin X-walk'!$A$2:$F$3224,6,FALSE)</f>
        <v>Ouachita Folded Belt</v>
      </c>
      <c r="C1477" s="1" t="s">
        <v>20593</v>
      </c>
      <c r="D1477" s="1"/>
      <c r="E1477" s="1"/>
      <c r="F1477" s="1" t="s">
        <v>1496</v>
      </c>
      <c r="G1477" s="1" t="s">
        <v>6941</v>
      </c>
      <c r="H1477" s="1">
        <v>48113</v>
      </c>
      <c r="I1477" s="1">
        <v>1012388</v>
      </c>
      <c r="J1477" s="1">
        <v>32.861516000000002</v>
      </c>
      <c r="K1477" s="1">
        <v>-96.806516000000002</v>
      </c>
      <c r="L1477" s="1"/>
      <c r="M1477" s="1" t="s">
        <v>1485</v>
      </c>
      <c r="N1477" s="1" t="s">
        <v>9148</v>
      </c>
      <c r="O1477" s="1">
        <v>2022</v>
      </c>
      <c r="P1477" s="1">
        <v>75225</v>
      </c>
      <c r="Q1477" s="1" t="s">
        <v>598</v>
      </c>
      <c r="R1477" s="1"/>
      <c r="S1477" s="1" t="s">
        <v>24435</v>
      </c>
      <c r="T1477" s="1" t="s">
        <v>6826</v>
      </c>
      <c r="U1477" s="1"/>
      <c r="V1477" s="1" t="s">
        <v>7521</v>
      </c>
      <c r="W1477" s="1" t="s">
        <v>6826</v>
      </c>
    </row>
    <row r="1478" spans="1:23" x14ac:dyDescent="0.25">
      <c r="A1478" s="1">
        <v>1012390</v>
      </c>
      <c r="B1478" s="5" t="str">
        <f>VLOOKUP(H1478,'FIPS Basin X-walk'!$A$2:$F$3224,6,FALSE)</f>
        <v>Ouachita Folded Belt</v>
      </c>
      <c r="C1478" s="1" t="s">
        <v>20593</v>
      </c>
      <c r="D1478" s="1"/>
      <c r="E1478" s="1"/>
      <c r="F1478" s="1" t="s">
        <v>1496</v>
      </c>
      <c r="G1478" s="1" t="s">
        <v>6941</v>
      </c>
      <c r="H1478" s="1">
        <v>48113</v>
      </c>
      <c r="I1478" s="1">
        <v>1012390</v>
      </c>
      <c r="J1478" s="1">
        <v>32.861516000000002</v>
      </c>
      <c r="K1478" s="1">
        <v>-96.806516000000002</v>
      </c>
      <c r="L1478" s="1"/>
      <c r="M1478" s="1" t="s">
        <v>1485</v>
      </c>
      <c r="N1478" s="1" t="s">
        <v>9148</v>
      </c>
      <c r="O1478" s="1">
        <v>2022</v>
      </c>
      <c r="P1478" s="1">
        <v>75225</v>
      </c>
      <c r="Q1478" s="1" t="s">
        <v>826</v>
      </c>
      <c r="R1478" s="1"/>
      <c r="S1478" s="1" t="s">
        <v>24435</v>
      </c>
      <c r="T1478" s="1" t="s">
        <v>6826</v>
      </c>
      <c r="U1478" s="1"/>
      <c r="V1478" s="1" t="s">
        <v>7521</v>
      </c>
      <c r="W1478" s="1" t="s">
        <v>6826</v>
      </c>
    </row>
    <row r="1479" spans="1:23" x14ac:dyDescent="0.25">
      <c r="A1479" s="1">
        <v>1012392</v>
      </c>
      <c r="B1479" s="5" t="str">
        <f>VLOOKUP(H1479,'FIPS Basin X-walk'!$A$2:$F$3224,6,FALSE)</f>
        <v>Ouachita Folded Belt</v>
      </c>
      <c r="C1479" s="1" t="s">
        <v>20593</v>
      </c>
      <c r="D1479" s="1"/>
      <c r="E1479" s="1"/>
      <c r="F1479" s="1" t="s">
        <v>1496</v>
      </c>
      <c r="G1479" s="1" t="s">
        <v>6941</v>
      </c>
      <c r="H1479" s="1">
        <v>48113</v>
      </c>
      <c r="I1479" s="1">
        <v>1012392</v>
      </c>
      <c r="J1479" s="1">
        <v>32.861516000000002</v>
      </c>
      <c r="K1479" s="1">
        <v>-96.806516000000002</v>
      </c>
      <c r="L1479" s="1"/>
      <c r="M1479" s="1" t="s">
        <v>1485</v>
      </c>
      <c r="N1479" s="1" t="s">
        <v>9148</v>
      </c>
      <c r="O1479" s="1">
        <v>2022</v>
      </c>
      <c r="P1479" s="1">
        <v>75225</v>
      </c>
      <c r="Q1479" s="1" t="s">
        <v>650</v>
      </c>
      <c r="R1479" s="1"/>
      <c r="S1479" s="1" t="s">
        <v>24435</v>
      </c>
      <c r="T1479" s="1" t="s">
        <v>6826</v>
      </c>
      <c r="U1479" s="1"/>
      <c r="V1479" s="1" t="s">
        <v>7521</v>
      </c>
      <c r="W1479" s="1" t="s">
        <v>6826</v>
      </c>
    </row>
    <row r="1480" spans="1:23" x14ac:dyDescent="0.25">
      <c r="A1480" s="1">
        <v>1012393</v>
      </c>
      <c r="B1480" s="5" t="str">
        <f>VLOOKUP(H1480,'FIPS Basin X-walk'!$A$2:$F$3224,6,FALSE)</f>
        <v>Ouachita Folded Belt</v>
      </c>
      <c r="C1480" s="1" t="s">
        <v>20593</v>
      </c>
      <c r="D1480" s="1"/>
      <c r="E1480" s="1"/>
      <c r="F1480" s="1" t="s">
        <v>1496</v>
      </c>
      <c r="G1480" s="1" t="s">
        <v>6941</v>
      </c>
      <c r="H1480" s="1">
        <v>48113</v>
      </c>
      <c r="I1480" s="1">
        <v>1012393</v>
      </c>
      <c r="J1480" s="1">
        <v>32.861516000000002</v>
      </c>
      <c r="K1480" s="1">
        <v>-96.806516000000002</v>
      </c>
      <c r="L1480" s="1"/>
      <c r="M1480" s="1" t="s">
        <v>1485</v>
      </c>
      <c r="N1480" s="1" t="s">
        <v>9148</v>
      </c>
      <c r="O1480" s="1">
        <v>2022</v>
      </c>
      <c r="P1480" s="1">
        <v>75225</v>
      </c>
      <c r="Q1480" s="1" t="s">
        <v>651</v>
      </c>
      <c r="R1480" s="1"/>
      <c r="S1480" s="1" t="s">
        <v>24435</v>
      </c>
      <c r="T1480" s="1" t="s">
        <v>6826</v>
      </c>
      <c r="U1480" s="1"/>
      <c r="V1480" s="1" t="s">
        <v>7521</v>
      </c>
      <c r="W1480" s="1" t="s">
        <v>6826</v>
      </c>
    </row>
    <row r="1481" spans="1:23" x14ac:dyDescent="0.25">
      <c r="A1481" s="1">
        <v>1012395</v>
      </c>
      <c r="B1481" s="5" t="str">
        <f>VLOOKUP(H1481,'FIPS Basin X-walk'!$A$2:$F$3224,6,FALSE)</f>
        <v>Ouachita Folded Belt</v>
      </c>
      <c r="C1481" s="1" t="s">
        <v>20593</v>
      </c>
      <c r="D1481" s="1"/>
      <c r="E1481" s="1"/>
      <c r="F1481" s="1" t="s">
        <v>1496</v>
      </c>
      <c r="G1481" s="1" t="s">
        <v>6941</v>
      </c>
      <c r="H1481" s="1">
        <v>48113</v>
      </c>
      <c r="I1481" s="1">
        <v>1012395</v>
      </c>
      <c r="J1481" s="1">
        <v>32.861516000000002</v>
      </c>
      <c r="K1481" s="1">
        <v>-96.806516000000002</v>
      </c>
      <c r="L1481" s="1"/>
      <c r="M1481" s="1" t="s">
        <v>1485</v>
      </c>
      <c r="N1481" s="1" t="s">
        <v>9148</v>
      </c>
      <c r="O1481" s="1">
        <v>2022</v>
      </c>
      <c r="P1481" s="1">
        <v>75225</v>
      </c>
      <c r="Q1481" s="1" t="s">
        <v>215</v>
      </c>
      <c r="R1481" s="1"/>
      <c r="S1481" s="1" t="s">
        <v>24435</v>
      </c>
      <c r="T1481" s="1" t="s">
        <v>6826</v>
      </c>
      <c r="U1481" s="1"/>
      <c r="V1481" s="1" t="s">
        <v>7521</v>
      </c>
      <c r="W1481" s="1" t="s">
        <v>6826</v>
      </c>
    </row>
    <row r="1482" spans="1:23" x14ac:dyDescent="0.25">
      <c r="A1482" s="1">
        <v>1012396</v>
      </c>
      <c r="B1482" s="5" t="str">
        <f>VLOOKUP(H1482,'FIPS Basin X-walk'!$A$2:$F$3224,6,FALSE)</f>
        <v>Ouachita Folded Belt</v>
      </c>
      <c r="C1482" s="1" t="s">
        <v>20593</v>
      </c>
      <c r="D1482" s="1"/>
      <c r="E1482" s="1"/>
      <c r="F1482" s="1" t="s">
        <v>1496</v>
      </c>
      <c r="G1482" s="1" t="s">
        <v>6941</v>
      </c>
      <c r="H1482" s="1">
        <v>48113</v>
      </c>
      <c r="I1482" s="1">
        <v>1012396</v>
      </c>
      <c r="J1482" s="1">
        <v>32.861516000000002</v>
      </c>
      <c r="K1482" s="1">
        <v>-96.806516000000002</v>
      </c>
      <c r="L1482" s="1"/>
      <c r="M1482" s="1" t="s">
        <v>1485</v>
      </c>
      <c r="N1482" s="1" t="s">
        <v>9148</v>
      </c>
      <c r="O1482" s="1">
        <v>2022</v>
      </c>
      <c r="P1482" s="1">
        <v>75225</v>
      </c>
      <c r="Q1482" s="1" t="s">
        <v>24152</v>
      </c>
      <c r="R1482" s="1"/>
      <c r="S1482" s="1" t="s">
        <v>24435</v>
      </c>
      <c r="T1482" s="1" t="s">
        <v>6826</v>
      </c>
      <c r="U1482" s="1"/>
      <c r="V1482" s="1" t="s">
        <v>7521</v>
      </c>
      <c r="W1482" s="1" t="s">
        <v>6826</v>
      </c>
    </row>
    <row r="1483" spans="1:23" x14ac:dyDescent="0.25">
      <c r="A1483" s="1">
        <v>1012397</v>
      </c>
      <c r="B1483" s="5" t="str">
        <f>VLOOKUP(H1483,'FIPS Basin X-walk'!$A$2:$F$3224,6,FALSE)</f>
        <v>Ouachita Folded Belt</v>
      </c>
      <c r="C1483" s="1" t="s">
        <v>20593</v>
      </c>
      <c r="D1483" s="1"/>
      <c r="E1483" s="1"/>
      <c r="F1483" s="1" t="s">
        <v>1496</v>
      </c>
      <c r="G1483" s="1" t="s">
        <v>6941</v>
      </c>
      <c r="H1483" s="1">
        <v>48113</v>
      </c>
      <c r="I1483" s="1">
        <v>1012397</v>
      </c>
      <c r="J1483" s="1">
        <v>32.861516000000002</v>
      </c>
      <c r="K1483" s="1">
        <v>-96.806516000000002</v>
      </c>
      <c r="L1483" s="1"/>
      <c r="M1483" s="1" t="s">
        <v>1485</v>
      </c>
      <c r="N1483" s="1" t="s">
        <v>9148</v>
      </c>
      <c r="O1483" s="1">
        <v>2022</v>
      </c>
      <c r="P1483" s="1">
        <v>75225</v>
      </c>
      <c r="Q1483" s="1" t="s">
        <v>24153</v>
      </c>
      <c r="R1483" s="1"/>
      <c r="S1483" s="1" t="s">
        <v>24435</v>
      </c>
      <c r="T1483" s="1" t="s">
        <v>6826</v>
      </c>
      <c r="U1483" s="1"/>
      <c r="V1483" s="1" t="s">
        <v>7521</v>
      </c>
      <c r="W1483" s="1" t="s">
        <v>6826</v>
      </c>
    </row>
    <row r="1484" spans="1:23" x14ac:dyDescent="0.25">
      <c r="A1484" s="1">
        <v>1012398</v>
      </c>
      <c r="B1484" s="5" t="str">
        <f>VLOOKUP(H1484,'FIPS Basin X-walk'!$A$2:$F$3224,6,FALSE)</f>
        <v>Ouachita Folded Belt</v>
      </c>
      <c r="C1484" s="1" t="s">
        <v>20593</v>
      </c>
      <c r="D1484" s="1"/>
      <c r="E1484" s="1"/>
      <c r="F1484" s="1" t="s">
        <v>1496</v>
      </c>
      <c r="G1484" s="1" t="s">
        <v>6941</v>
      </c>
      <c r="H1484" s="1">
        <v>48113</v>
      </c>
      <c r="I1484" s="1">
        <v>1012398</v>
      </c>
      <c r="J1484" s="1">
        <v>32.861516000000002</v>
      </c>
      <c r="K1484" s="1">
        <v>-96.806516000000002</v>
      </c>
      <c r="L1484" s="1"/>
      <c r="M1484" s="1" t="s">
        <v>1485</v>
      </c>
      <c r="N1484" s="1" t="s">
        <v>9148</v>
      </c>
      <c r="O1484" s="1">
        <v>2022</v>
      </c>
      <c r="P1484" s="1">
        <v>75225</v>
      </c>
      <c r="Q1484" s="1" t="s">
        <v>24154</v>
      </c>
      <c r="R1484" s="1"/>
      <c r="S1484" s="1" t="s">
        <v>24435</v>
      </c>
      <c r="T1484" s="1" t="s">
        <v>6826</v>
      </c>
      <c r="U1484" s="1"/>
      <c r="V1484" s="1" t="s">
        <v>7521</v>
      </c>
      <c r="W1484" s="1" t="s">
        <v>6826</v>
      </c>
    </row>
    <row r="1485" spans="1:23" x14ac:dyDescent="0.25">
      <c r="A1485" s="1">
        <v>1012409</v>
      </c>
      <c r="B1485" s="5" t="str">
        <f>VLOOKUP(H1485,'FIPS Basin X-walk'!$A$2:$F$3224,6,FALSE)</f>
        <v>Ouachita Folded Belt</v>
      </c>
      <c r="C1485" s="1" t="s">
        <v>20593</v>
      </c>
      <c r="D1485" s="1"/>
      <c r="E1485" s="1"/>
      <c r="F1485" s="1" t="s">
        <v>1496</v>
      </c>
      <c r="G1485" s="1" t="s">
        <v>6941</v>
      </c>
      <c r="H1485" s="1">
        <v>48113</v>
      </c>
      <c r="I1485" s="1">
        <v>1012409</v>
      </c>
      <c r="J1485" s="1">
        <v>32.861516000000002</v>
      </c>
      <c r="K1485" s="1">
        <v>-96.806516000000002</v>
      </c>
      <c r="L1485" s="1"/>
      <c r="M1485" s="1" t="s">
        <v>1485</v>
      </c>
      <c r="N1485" s="1" t="s">
        <v>9148</v>
      </c>
      <c r="O1485" s="1">
        <v>2022</v>
      </c>
      <c r="P1485" s="1">
        <v>75225</v>
      </c>
      <c r="Q1485" s="1" t="s">
        <v>768</v>
      </c>
      <c r="R1485" s="1"/>
      <c r="S1485" s="1" t="s">
        <v>24435</v>
      </c>
      <c r="T1485" s="1" t="s">
        <v>6826</v>
      </c>
      <c r="U1485" s="1"/>
      <c r="V1485" s="1" t="s">
        <v>7521</v>
      </c>
      <c r="W1485" s="1" t="s">
        <v>6826</v>
      </c>
    </row>
    <row r="1486" spans="1:23" x14ac:dyDescent="0.25">
      <c r="A1486" s="1">
        <v>1012413</v>
      </c>
      <c r="B1486" s="5" t="str">
        <f>VLOOKUP(H1486,'FIPS Basin X-walk'!$A$2:$F$3224,6,FALSE)</f>
        <v>Ouachita Folded Belt</v>
      </c>
      <c r="C1486" s="1" t="s">
        <v>20593</v>
      </c>
      <c r="D1486" s="1"/>
      <c r="E1486" s="1"/>
      <c r="F1486" s="1" t="s">
        <v>1496</v>
      </c>
      <c r="G1486" s="1" t="s">
        <v>6941</v>
      </c>
      <c r="H1486" s="1">
        <v>48113</v>
      </c>
      <c r="I1486" s="1">
        <v>1012413</v>
      </c>
      <c r="J1486" s="1">
        <v>32.861516000000002</v>
      </c>
      <c r="K1486" s="1">
        <v>-96.806516000000002</v>
      </c>
      <c r="L1486" s="1"/>
      <c r="M1486" s="1" t="s">
        <v>1485</v>
      </c>
      <c r="N1486" s="1" t="s">
        <v>9148</v>
      </c>
      <c r="O1486" s="1">
        <v>2022</v>
      </c>
      <c r="P1486" s="1">
        <v>75225</v>
      </c>
      <c r="Q1486" s="1" t="s">
        <v>224</v>
      </c>
      <c r="R1486" s="1"/>
      <c r="S1486" s="1" t="s">
        <v>24435</v>
      </c>
      <c r="T1486" s="1" t="s">
        <v>6826</v>
      </c>
      <c r="U1486" s="1"/>
      <c r="V1486" s="1" t="s">
        <v>7521</v>
      </c>
      <c r="W1486" s="1" t="s">
        <v>6826</v>
      </c>
    </row>
    <row r="1487" spans="1:23" x14ac:dyDescent="0.25">
      <c r="A1487" s="1">
        <v>1012418</v>
      </c>
      <c r="B1487" s="5" t="str">
        <f>VLOOKUP(H1487,'FIPS Basin X-walk'!$A$2:$F$3224,6,FALSE)</f>
        <v>Ouachita Folded Belt</v>
      </c>
      <c r="C1487" s="1" t="s">
        <v>20593</v>
      </c>
      <c r="D1487" s="1"/>
      <c r="E1487" s="1"/>
      <c r="F1487" s="1" t="s">
        <v>1496</v>
      </c>
      <c r="G1487" s="1" t="s">
        <v>6941</v>
      </c>
      <c r="H1487" s="1">
        <v>48113</v>
      </c>
      <c r="I1487" s="1">
        <v>1012418</v>
      </c>
      <c r="J1487" s="1">
        <v>32.861516000000002</v>
      </c>
      <c r="K1487" s="1">
        <v>-96.806516000000002</v>
      </c>
      <c r="L1487" s="1"/>
      <c r="M1487" s="1" t="s">
        <v>1485</v>
      </c>
      <c r="N1487" s="1" t="s">
        <v>9148</v>
      </c>
      <c r="O1487" s="1">
        <v>2022</v>
      </c>
      <c r="P1487" s="1">
        <v>75225</v>
      </c>
      <c r="Q1487" s="1" t="s">
        <v>225</v>
      </c>
      <c r="R1487" s="1"/>
      <c r="S1487" s="1" t="s">
        <v>24435</v>
      </c>
      <c r="T1487" s="1" t="s">
        <v>6826</v>
      </c>
      <c r="U1487" s="1"/>
      <c r="V1487" s="1" t="s">
        <v>7521</v>
      </c>
      <c r="W1487" s="1" t="s">
        <v>6826</v>
      </c>
    </row>
    <row r="1488" spans="1:23" x14ac:dyDescent="0.25">
      <c r="A1488" s="1">
        <v>1012427</v>
      </c>
      <c r="B1488" s="5" t="str">
        <f>VLOOKUP(H1488,'FIPS Basin X-walk'!$A$2:$F$3224,6,FALSE)</f>
        <v>Ouachita Folded Belt</v>
      </c>
      <c r="C1488" s="1" t="s">
        <v>20593</v>
      </c>
      <c r="D1488" s="1"/>
      <c r="E1488" s="1"/>
      <c r="F1488" s="1" t="s">
        <v>1496</v>
      </c>
      <c r="G1488" s="1" t="s">
        <v>6941</v>
      </c>
      <c r="H1488" s="1">
        <v>48113</v>
      </c>
      <c r="I1488" s="1">
        <v>1012427</v>
      </c>
      <c r="J1488" s="1">
        <v>32.861516000000002</v>
      </c>
      <c r="K1488" s="1">
        <v>-96.806516000000002</v>
      </c>
      <c r="L1488" s="1"/>
      <c r="M1488" s="1" t="s">
        <v>1485</v>
      </c>
      <c r="N1488" s="1" t="s">
        <v>9148</v>
      </c>
      <c r="O1488" s="1">
        <v>2022</v>
      </c>
      <c r="P1488" s="1">
        <v>75225</v>
      </c>
      <c r="Q1488" s="1" t="s">
        <v>226</v>
      </c>
      <c r="R1488" s="1"/>
      <c r="S1488" s="1" t="s">
        <v>24435</v>
      </c>
      <c r="T1488" s="1" t="s">
        <v>6826</v>
      </c>
      <c r="U1488" s="1"/>
      <c r="V1488" s="1" t="s">
        <v>7521</v>
      </c>
      <c r="W1488" s="1" t="s">
        <v>6826</v>
      </c>
    </row>
    <row r="1489" spans="1:23" x14ac:dyDescent="0.25">
      <c r="A1489" s="1">
        <v>1012433</v>
      </c>
      <c r="B1489" s="5" t="str">
        <f>VLOOKUP(H1489,'FIPS Basin X-walk'!$A$2:$F$3224,6,FALSE)</f>
        <v>Ouachita Folded Belt</v>
      </c>
      <c r="C1489" s="1" t="s">
        <v>20621</v>
      </c>
      <c r="D1489" s="1"/>
      <c r="E1489" s="1"/>
      <c r="F1489" s="1" t="s">
        <v>1496</v>
      </c>
      <c r="G1489" s="1" t="s">
        <v>6941</v>
      </c>
      <c r="H1489" s="1">
        <v>48113</v>
      </c>
      <c r="I1489" s="1">
        <v>1012433</v>
      </c>
      <c r="J1489" s="1">
        <v>32.934759999999997</v>
      </c>
      <c r="K1489" s="1">
        <v>-96.818010000000001</v>
      </c>
      <c r="L1489" s="1"/>
      <c r="M1489" s="1" t="s">
        <v>1485</v>
      </c>
      <c r="N1489" s="1" t="s">
        <v>9148</v>
      </c>
      <c r="O1489" s="1">
        <v>2022</v>
      </c>
      <c r="P1489" s="1">
        <v>75240</v>
      </c>
      <c r="Q1489" s="1" t="s">
        <v>613</v>
      </c>
      <c r="R1489" s="1"/>
      <c r="S1489" s="1" t="s">
        <v>24399</v>
      </c>
      <c r="T1489" s="1" t="s">
        <v>6826</v>
      </c>
      <c r="U1489" s="1"/>
      <c r="V1489" s="1" t="s">
        <v>8021</v>
      </c>
      <c r="W1489" s="1" t="s">
        <v>6826</v>
      </c>
    </row>
    <row r="1490" spans="1:23" x14ac:dyDescent="0.25">
      <c r="A1490" s="1">
        <v>1012532</v>
      </c>
      <c r="B1490" s="5" t="str">
        <f>VLOOKUP(H1490,'FIPS Basin X-walk'!$A$2:$F$3224,6,FALSE)</f>
        <v>Ouachita Folded Belt</v>
      </c>
      <c r="C1490" s="1" t="s">
        <v>26500</v>
      </c>
      <c r="D1490" s="1"/>
      <c r="E1490" s="1"/>
      <c r="F1490" s="1" t="s">
        <v>1496</v>
      </c>
      <c r="G1490" s="1" t="s">
        <v>6941</v>
      </c>
      <c r="H1490" s="1">
        <v>48113</v>
      </c>
      <c r="I1490" s="1">
        <v>1012532</v>
      </c>
      <c r="J1490" s="1">
        <v>32.862299999999998</v>
      </c>
      <c r="K1490" s="1">
        <v>-96.810100000000006</v>
      </c>
      <c r="L1490" s="1"/>
      <c r="M1490" s="1" t="s">
        <v>1485</v>
      </c>
      <c r="N1490" s="1" t="s">
        <v>9148</v>
      </c>
      <c r="O1490" s="1">
        <v>2022</v>
      </c>
      <c r="P1490" s="1">
        <v>75225</v>
      </c>
      <c r="Q1490" s="1" t="s">
        <v>24174</v>
      </c>
      <c r="R1490" s="1"/>
      <c r="S1490" s="1" t="s">
        <v>24399</v>
      </c>
      <c r="T1490" s="1" t="s">
        <v>6826</v>
      </c>
      <c r="U1490" s="1"/>
      <c r="V1490" s="1" t="s">
        <v>18073</v>
      </c>
      <c r="W1490" s="1" t="s">
        <v>6826</v>
      </c>
    </row>
    <row r="1491" spans="1:23" x14ac:dyDescent="0.25">
      <c r="A1491" s="1">
        <v>1012563</v>
      </c>
      <c r="B1491" s="5" t="str">
        <f>VLOOKUP(H1491,'FIPS Basin X-walk'!$A$2:$F$3224,6,FALSE)</f>
        <v>Ouachita Folded Belt</v>
      </c>
      <c r="C1491" s="1" t="s">
        <v>26500</v>
      </c>
      <c r="D1491" s="1"/>
      <c r="E1491" s="1"/>
      <c r="F1491" s="1" t="s">
        <v>1496</v>
      </c>
      <c r="G1491" s="1" t="s">
        <v>6941</v>
      </c>
      <c r="H1491" s="1">
        <v>48113</v>
      </c>
      <c r="I1491" s="1">
        <v>1012563</v>
      </c>
      <c r="J1491" s="1">
        <v>32.862299999999998</v>
      </c>
      <c r="K1491" s="1">
        <v>-96.810100000000006</v>
      </c>
      <c r="L1491" s="1"/>
      <c r="M1491" s="1" t="s">
        <v>1485</v>
      </c>
      <c r="N1491" s="1" t="s">
        <v>9148</v>
      </c>
      <c r="O1491" s="1">
        <v>2022</v>
      </c>
      <c r="P1491" s="1">
        <v>75225</v>
      </c>
      <c r="Q1491" s="1" t="s">
        <v>24182</v>
      </c>
      <c r="R1491" s="1"/>
      <c r="S1491" s="1" t="s">
        <v>24399</v>
      </c>
      <c r="T1491" s="1" t="s">
        <v>6826</v>
      </c>
      <c r="U1491" s="1"/>
      <c r="V1491" s="1" t="s">
        <v>18073</v>
      </c>
      <c r="W1491" s="1" t="s">
        <v>6826</v>
      </c>
    </row>
    <row r="1492" spans="1:23" x14ac:dyDescent="0.25">
      <c r="A1492" s="1">
        <v>1012654</v>
      </c>
      <c r="B1492" s="5" t="str">
        <f>VLOOKUP(H1492,'FIPS Basin X-walk'!$A$2:$F$3224,6,FALSE)</f>
        <v>Ouachita Folded Belt</v>
      </c>
      <c r="C1492" s="1" t="s">
        <v>20593</v>
      </c>
      <c r="D1492" s="1"/>
      <c r="E1492" s="1"/>
      <c r="F1492" s="1" t="s">
        <v>1496</v>
      </c>
      <c r="G1492" s="1" t="s">
        <v>6941</v>
      </c>
      <c r="H1492" s="1">
        <v>48113</v>
      </c>
      <c r="I1492" s="1">
        <v>1012654</v>
      </c>
      <c r="J1492" s="1">
        <v>32.861516000000002</v>
      </c>
      <c r="K1492" s="1">
        <v>-96.806516000000002</v>
      </c>
      <c r="L1492" s="1"/>
      <c r="M1492" s="1" t="s">
        <v>1485</v>
      </c>
      <c r="N1492" s="1" t="s">
        <v>9148</v>
      </c>
      <c r="O1492" s="1">
        <v>2022</v>
      </c>
      <c r="P1492" s="1">
        <v>75225</v>
      </c>
      <c r="Q1492" s="1" t="s">
        <v>26526</v>
      </c>
      <c r="R1492" s="1"/>
      <c r="S1492" s="1" t="s">
        <v>24435</v>
      </c>
      <c r="T1492" s="1" t="s">
        <v>6826</v>
      </c>
      <c r="U1492" s="1"/>
      <c r="V1492" s="1" t="s">
        <v>7521</v>
      </c>
      <c r="W1492" s="1" t="s">
        <v>6826</v>
      </c>
    </row>
    <row r="1493" spans="1:23" x14ac:dyDescent="0.25">
      <c r="A1493" s="1">
        <v>1012691</v>
      </c>
      <c r="B1493" s="5" t="str">
        <f>VLOOKUP(H1493,'FIPS Basin X-walk'!$A$2:$F$3224,6,FALSE)</f>
        <v>Ouachita Folded Belt</v>
      </c>
      <c r="C1493" s="1" t="s">
        <v>20593</v>
      </c>
      <c r="D1493" s="1"/>
      <c r="E1493" s="1"/>
      <c r="F1493" s="1" t="s">
        <v>1496</v>
      </c>
      <c r="G1493" s="1" t="s">
        <v>6941</v>
      </c>
      <c r="H1493" s="1">
        <v>48113</v>
      </c>
      <c r="I1493" s="1">
        <v>1012691</v>
      </c>
      <c r="J1493" s="1">
        <v>32.861516000000002</v>
      </c>
      <c r="K1493" s="1">
        <v>-96.806516000000002</v>
      </c>
      <c r="L1493" s="1"/>
      <c r="M1493" s="1" t="s">
        <v>1485</v>
      </c>
      <c r="N1493" s="1" t="s">
        <v>9148</v>
      </c>
      <c r="O1493" s="1">
        <v>2022</v>
      </c>
      <c r="P1493" s="1">
        <v>75225</v>
      </c>
      <c r="Q1493" s="1" t="s">
        <v>596</v>
      </c>
      <c r="R1493" s="1"/>
      <c r="S1493" s="1" t="s">
        <v>24435</v>
      </c>
      <c r="T1493" s="1" t="s">
        <v>6826</v>
      </c>
      <c r="U1493" s="1"/>
      <c r="V1493" s="1" t="s">
        <v>7521</v>
      </c>
      <c r="W1493" s="1" t="s">
        <v>6826</v>
      </c>
    </row>
    <row r="1494" spans="1:23" x14ac:dyDescent="0.25">
      <c r="A1494" s="1">
        <v>1012702</v>
      </c>
      <c r="B1494" s="5" t="str">
        <f>VLOOKUP(H1494,'FIPS Basin X-walk'!$A$2:$F$3224,6,FALSE)</f>
        <v>Ouachita Folded Belt</v>
      </c>
      <c r="C1494" s="1" t="s">
        <v>20593</v>
      </c>
      <c r="D1494" s="1"/>
      <c r="E1494" s="1"/>
      <c r="F1494" s="1" t="s">
        <v>1496</v>
      </c>
      <c r="G1494" s="1" t="s">
        <v>6941</v>
      </c>
      <c r="H1494" s="1">
        <v>48113</v>
      </c>
      <c r="I1494" s="1">
        <v>1012702</v>
      </c>
      <c r="J1494" s="1">
        <v>32.861516000000002</v>
      </c>
      <c r="K1494" s="1">
        <v>-96.806516000000002</v>
      </c>
      <c r="L1494" s="1"/>
      <c r="M1494" s="1" t="s">
        <v>1485</v>
      </c>
      <c r="N1494" s="1" t="s">
        <v>9148</v>
      </c>
      <c r="O1494" s="1">
        <v>2022</v>
      </c>
      <c r="P1494" s="1">
        <v>75225</v>
      </c>
      <c r="Q1494" s="1" t="s">
        <v>425</v>
      </c>
      <c r="R1494" s="1"/>
      <c r="S1494" s="1" t="s">
        <v>24435</v>
      </c>
      <c r="T1494" s="1" t="s">
        <v>6826</v>
      </c>
      <c r="U1494" s="1"/>
      <c r="V1494" s="1" t="s">
        <v>7521</v>
      </c>
      <c r="W1494" s="1" t="s">
        <v>6826</v>
      </c>
    </row>
    <row r="1495" spans="1:23" x14ac:dyDescent="0.25">
      <c r="A1495" s="1">
        <v>1012723</v>
      </c>
      <c r="B1495" s="5" t="str">
        <f>VLOOKUP(H1495,'FIPS Basin X-walk'!$A$2:$F$3224,6,FALSE)</f>
        <v>Ouachita Folded Belt</v>
      </c>
      <c r="C1495" s="1" t="s">
        <v>20588</v>
      </c>
      <c r="D1495" s="1"/>
      <c r="E1495" s="1"/>
      <c r="F1495" s="1" t="s">
        <v>1496</v>
      </c>
      <c r="G1495" s="1" t="s">
        <v>6941</v>
      </c>
      <c r="H1495" s="1">
        <v>48113</v>
      </c>
      <c r="I1495" s="1">
        <v>1012723</v>
      </c>
      <c r="J1495" s="1">
        <v>32.915930000000003</v>
      </c>
      <c r="K1495" s="1">
        <v>-96.772490000000005</v>
      </c>
      <c r="L1495" s="1"/>
      <c r="M1495" s="1" t="s">
        <v>1485</v>
      </c>
      <c r="N1495" s="1" t="s">
        <v>9148</v>
      </c>
      <c r="O1495" s="1">
        <v>2022</v>
      </c>
      <c r="P1495" s="1">
        <v>75251</v>
      </c>
      <c r="Q1495" s="1" t="s">
        <v>473</v>
      </c>
      <c r="R1495" s="1" t="s">
        <v>24489</v>
      </c>
      <c r="S1495" s="1" t="s">
        <v>24399</v>
      </c>
      <c r="T1495" s="1" t="s">
        <v>6826</v>
      </c>
      <c r="U1495" s="1"/>
      <c r="V1495" s="1" t="s">
        <v>20589</v>
      </c>
      <c r="W1495" s="1" t="s">
        <v>6826</v>
      </c>
    </row>
    <row r="1496" spans="1:23" x14ac:dyDescent="0.25">
      <c r="A1496" s="1">
        <v>1012736</v>
      </c>
      <c r="B1496" s="5" t="str">
        <f>VLOOKUP(H1496,'FIPS Basin X-walk'!$A$2:$F$3224,6,FALSE)</f>
        <v>Ouachita Folded Belt</v>
      </c>
      <c r="C1496" s="1" t="s">
        <v>20607</v>
      </c>
      <c r="D1496" s="1"/>
      <c r="E1496" s="1"/>
      <c r="F1496" s="1" t="s">
        <v>1496</v>
      </c>
      <c r="G1496" s="1" t="s">
        <v>6941</v>
      </c>
      <c r="H1496" s="1">
        <v>48113</v>
      </c>
      <c r="I1496" s="1">
        <v>1012736</v>
      </c>
      <c r="J1496" s="1">
        <v>32.791379999999997</v>
      </c>
      <c r="K1496" s="1">
        <v>-96.795699999999997</v>
      </c>
      <c r="L1496" s="1"/>
      <c r="M1496" s="1" t="s">
        <v>1485</v>
      </c>
      <c r="N1496" s="1" t="s">
        <v>9148</v>
      </c>
      <c r="O1496" s="1">
        <v>2022</v>
      </c>
      <c r="P1496" s="1">
        <v>75201</v>
      </c>
      <c r="Q1496" s="1" t="s">
        <v>24207</v>
      </c>
      <c r="R1496" s="1"/>
      <c r="S1496" s="1" t="s">
        <v>24435</v>
      </c>
      <c r="T1496" s="1" t="s">
        <v>6826</v>
      </c>
      <c r="U1496" s="1"/>
      <c r="V1496" s="1" t="s">
        <v>13029</v>
      </c>
      <c r="W1496" s="1" t="s">
        <v>6826</v>
      </c>
    </row>
    <row r="1497" spans="1:23" x14ac:dyDescent="0.25">
      <c r="A1497" s="1">
        <v>1012737</v>
      </c>
      <c r="B1497" s="5" t="str">
        <f>VLOOKUP(H1497,'FIPS Basin X-walk'!$A$2:$F$3224,6,FALSE)</f>
        <v>Ouachita Folded Belt</v>
      </c>
      <c r="C1497" s="1" t="s">
        <v>26541</v>
      </c>
      <c r="D1497" s="1"/>
      <c r="E1497" s="1"/>
      <c r="F1497" s="1" t="s">
        <v>1496</v>
      </c>
      <c r="G1497" s="1" t="s">
        <v>6941</v>
      </c>
      <c r="H1497" s="1">
        <v>48113</v>
      </c>
      <c r="I1497" s="1">
        <v>1012737</v>
      </c>
      <c r="J1497" s="1">
        <v>32.798659999999998</v>
      </c>
      <c r="K1497" s="1">
        <v>-96.805409999999995</v>
      </c>
      <c r="L1497" s="1"/>
      <c r="M1497" s="1" t="s">
        <v>1485</v>
      </c>
      <c r="N1497" s="1" t="s">
        <v>9148</v>
      </c>
      <c r="O1497" s="1">
        <v>2022</v>
      </c>
      <c r="P1497" s="1">
        <v>75201</v>
      </c>
      <c r="Q1497" s="1" t="s">
        <v>24208</v>
      </c>
      <c r="R1497" s="1"/>
      <c r="S1497" s="1" t="s">
        <v>24435</v>
      </c>
      <c r="T1497" s="1" t="s">
        <v>6826</v>
      </c>
      <c r="U1497" s="1"/>
      <c r="V1497" s="1" t="s">
        <v>13029</v>
      </c>
      <c r="W1497" s="1" t="s">
        <v>6826</v>
      </c>
    </row>
    <row r="1498" spans="1:23" x14ac:dyDescent="0.25">
      <c r="A1498" s="1">
        <v>1012753</v>
      </c>
      <c r="B1498" s="5" t="str">
        <f>VLOOKUP(H1498,'FIPS Basin X-walk'!$A$2:$F$3224,6,FALSE)</f>
        <v>Ouachita Folded Belt</v>
      </c>
      <c r="C1498" s="1" t="s">
        <v>20607</v>
      </c>
      <c r="D1498" s="1"/>
      <c r="E1498" s="1"/>
      <c r="F1498" s="1" t="s">
        <v>1496</v>
      </c>
      <c r="G1498" s="1" t="s">
        <v>6941</v>
      </c>
      <c r="H1498" s="1">
        <v>48113</v>
      </c>
      <c r="I1498" s="1">
        <v>1012753</v>
      </c>
      <c r="J1498" s="1">
        <v>32.791379999999997</v>
      </c>
      <c r="K1498" s="1">
        <v>-96.795699999999997</v>
      </c>
      <c r="L1498" s="1"/>
      <c r="M1498" s="1" t="s">
        <v>1485</v>
      </c>
      <c r="N1498" s="1" t="s">
        <v>9148</v>
      </c>
      <c r="O1498" s="1">
        <v>2022</v>
      </c>
      <c r="P1498" s="1">
        <v>75201</v>
      </c>
      <c r="Q1498" s="1" t="s">
        <v>24209</v>
      </c>
      <c r="R1498" s="1"/>
      <c r="S1498" s="1" t="s">
        <v>24435</v>
      </c>
      <c r="T1498" s="1" t="s">
        <v>6826</v>
      </c>
      <c r="U1498" s="1"/>
      <c r="V1498" s="1" t="s">
        <v>13029</v>
      </c>
      <c r="W1498" s="1" t="s">
        <v>6826</v>
      </c>
    </row>
    <row r="1499" spans="1:23" x14ac:dyDescent="0.25">
      <c r="A1499" s="1">
        <v>1012768</v>
      </c>
      <c r="B1499" s="5" t="str">
        <f>VLOOKUP(H1499,'FIPS Basin X-walk'!$A$2:$F$3224,6,FALSE)</f>
        <v>Ouachita Folded Belt</v>
      </c>
      <c r="C1499" s="1" t="s">
        <v>26541</v>
      </c>
      <c r="D1499" s="1"/>
      <c r="E1499" s="1"/>
      <c r="F1499" s="1" t="s">
        <v>1496</v>
      </c>
      <c r="G1499" s="1" t="s">
        <v>6941</v>
      </c>
      <c r="H1499" s="1">
        <v>48113</v>
      </c>
      <c r="I1499" s="1">
        <v>1012768</v>
      </c>
      <c r="J1499" s="1">
        <v>32.798659999999998</v>
      </c>
      <c r="K1499" s="1">
        <v>-96.805409999999995</v>
      </c>
      <c r="L1499" s="1"/>
      <c r="M1499" s="1" t="s">
        <v>1485</v>
      </c>
      <c r="N1499" s="1" t="s">
        <v>9148</v>
      </c>
      <c r="O1499" s="1">
        <v>2022</v>
      </c>
      <c r="P1499" s="1">
        <v>75201</v>
      </c>
      <c r="Q1499" s="1" t="s">
        <v>24210</v>
      </c>
      <c r="R1499" s="1"/>
      <c r="S1499" s="1" t="s">
        <v>24435</v>
      </c>
      <c r="T1499" s="1" t="s">
        <v>6826</v>
      </c>
      <c r="U1499" s="1"/>
      <c r="V1499" s="1" t="s">
        <v>13029</v>
      </c>
      <c r="W1499" s="1" t="s">
        <v>6826</v>
      </c>
    </row>
    <row r="1500" spans="1:23" x14ac:dyDescent="0.25">
      <c r="A1500" s="1">
        <v>1012769</v>
      </c>
      <c r="B1500" s="5" t="str">
        <f>VLOOKUP(H1500,'FIPS Basin X-walk'!$A$2:$F$3224,6,FALSE)</f>
        <v>Ouachita Folded Belt</v>
      </c>
      <c r="C1500" s="1" t="s">
        <v>26541</v>
      </c>
      <c r="D1500" s="1"/>
      <c r="E1500" s="1"/>
      <c r="F1500" s="1" t="s">
        <v>1496</v>
      </c>
      <c r="G1500" s="1" t="s">
        <v>6941</v>
      </c>
      <c r="H1500" s="1">
        <v>48113</v>
      </c>
      <c r="I1500" s="1">
        <v>1012769</v>
      </c>
      <c r="J1500" s="1">
        <v>32.798659999999998</v>
      </c>
      <c r="K1500" s="1">
        <v>-96.805409999999995</v>
      </c>
      <c r="L1500" s="1"/>
      <c r="M1500" s="1" t="s">
        <v>1485</v>
      </c>
      <c r="N1500" s="1" t="s">
        <v>9148</v>
      </c>
      <c r="O1500" s="1">
        <v>2022</v>
      </c>
      <c r="P1500" s="1">
        <v>75201</v>
      </c>
      <c r="Q1500" s="1" t="s">
        <v>24211</v>
      </c>
      <c r="R1500" s="1"/>
      <c r="S1500" s="1" t="s">
        <v>24435</v>
      </c>
      <c r="T1500" s="1" t="s">
        <v>6826</v>
      </c>
      <c r="U1500" s="1"/>
      <c r="V1500" s="1" t="s">
        <v>13029</v>
      </c>
      <c r="W1500" s="1" t="s">
        <v>6826</v>
      </c>
    </row>
    <row r="1501" spans="1:23" x14ac:dyDescent="0.25">
      <c r="A1501" s="1">
        <v>1012804</v>
      </c>
      <c r="B1501" s="5" t="str">
        <f>VLOOKUP(H1501,'FIPS Basin X-walk'!$A$2:$F$3224,6,FALSE)</f>
        <v>Ouachita Folded Belt</v>
      </c>
      <c r="C1501" s="1" t="s">
        <v>26541</v>
      </c>
      <c r="D1501" s="1"/>
      <c r="E1501" s="1"/>
      <c r="F1501" s="1" t="s">
        <v>17338</v>
      </c>
      <c r="G1501" s="1" t="s">
        <v>6941</v>
      </c>
      <c r="H1501" s="1">
        <v>48113</v>
      </c>
      <c r="I1501" s="1">
        <v>1012804</v>
      </c>
      <c r="J1501" s="1">
        <v>32.798659999999998</v>
      </c>
      <c r="K1501" s="1">
        <v>-96.805409999999995</v>
      </c>
      <c r="L1501" s="1"/>
      <c r="M1501" s="1" t="s">
        <v>1485</v>
      </c>
      <c r="N1501" s="1" t="s">
        <v>9148</v>
      </c>
      <c r="O1501" s="1">
        <v>2022</v>
      </c>
      <c r="P1501" s="1">
        <v>75201</v>
      </c>
      <c r="Q1501" s="1" t="s">
        <v>24217</v>
      </c>
      <c r="R1501" s="1"/>
      <c r="S1501" s="1" t="s">
        <v>24435</v>
      </c>
      <c r="T1501" s="1" t="s">
        <v>6826</v>
      </c>
      <c r="U1501" s="1"/>
      <c r="V1501" s="1" t="s">
        <v>13029</v>
      </c>
      <c r="W1501" s="1" t="s">
        <v>6826</v>
      </c>
    </row>
    <row r="1502" spans="1:23" x14ac:dyDescent="0.25">
      <c r="A1502" s="1">
        <v>1012810</v>
      </c>
      <c r="B1502" s="5" t="str">
        <f>VLOOKUP(H1502,'FIPS Basin X-walk'!$A$2:$F$3224,6,FALSE)</f>
        <v>Ouachita Folded Belt</v>
      </c>
      <c r="C1502" s="1" t="s">
        <v>26552</v>
      </c>
      <c r="D1502" s="1"/>
      <c r="E1502" s="1"/>
      <c r="F1502" s="1" t="s">
        <v>1496</v>
      </c>
      <c r="G1502" s="1" t="s">
        <v>6941</v>
      </c>
      <c r="H1502" s="1">
        <v>48113</v>
      </c>
      <c r="I1502" s="1">
        <v>1012810</v>
      </c>
      <c r="J1502" s="1">
        <v>32.798659999999998</v>
      </c>
      <c r="K1502" s="1">
        <v>-96.805409999999995</v>
      </c>
      <c r="L1502" s="1"/>
      <c r="M1502" s="1" t="s">
        <v>1485</v>
      </c>
      <c r="N1502" s="1" t="s">
        <v>9148</v>
      </c>
      <c r="O1502" s="1">
        <v>2022</v>
      </c>
      <c r="P1502" s="1">
        <v>75201</v>
      </c>
      <c r="Q1502" s="1" t="s">
        <v>24218</v>
      </c>
      <c r="R1502" s="1"/>
      <c r="S1502" s="1" t="s">
        <v>24435</v>
      </c>
      <c r="T1502" s="1" t="s">
        <v>6826</v>
      </c>
      <c r="U1502" s="1"/>
      <c r="V1502" s="1" t="s">
        <v>13029</v>
      </c>
      <c r="W1502" s="1" t="s">
        <v>6826</v>
      </c>
    </row>
    <row r="1503" spans="1:23" x14ac:dyDescent="0.25">
      <c r="A1503" s="1">
        <v>1012811</v>
      </c>
      <c r="B1503" s="5" t="str">
        <f>VLOOKUP(H1503,'FIPS Basin X-walk'!$A$2:$F$3224,6,FALSE)</f>
        <v>Ouachita Folded Belt</v>
      </c>
      <c r="C1503" s="1" t="s">
        <v>26541</v>
      </c>
      <c r="D1503" s="1"/>
      <c r="E1503" s="1"/>
      <c r="F1503" s="1" t="s">
        <v>1496</v>
      </c>
      <c r="G1503" s="1" t="s">
        <v>6941</v>
      </c>
      <c r="H1503" s="1">
        <v>48113</v>
      </c>
      <c r="I1503" s="1">
        <v>1012811</v>
      </c>
      <c r="J1503" s="1">
        <v>32.798659999999998</v>
      </c>
      <c r="K1503" s="1">
        <v>-96.805409999999995</v>
      </c>
      <c r="L1503" s="1"/>
      <c r="M1503" s="1" t="s">
        <v>1485</v>
      </c>
      <c r="N1503" s="1" t="s">
        <v>9148</v>
      </c>
      <c r="O1503" s="1">
        <v>2022</v>
      </c>
      <c r="P1503" s="1">
        <v>75201</v>
      </c>
      <c r="Q1503" s="1" t="s">
        <v>24219</v>
      </c>
      <c r="R1503" s="1"/>
      <c r="S1503" s="1" t="s">
        <v>24435</v>
      </c>
      <c r="T1503" s="1" t="s">
        <v>6826</v>
      </c>
      <c r="U1503" s="1"/>
      <c r="V1503" s="1" t="s">
        <v>13029</v>
      </c>
      <c r="W1503" s="1" t="s">
        <v>6826</v>
      </c>
    </row>
    <row r="1504" spans="1:23" x14ac:dyDescent="0.25">
      <c r="A1504" s="1">
        <v>1012812</v>
      </c>
      <c r="B1504" s="5" t="str">
        <f>VLOOKUP(H1504,'FIPS Basin X-walk'!$A$2:$F$3224,6,FALSE)</f>
        <v>Ouachita Folded Belt</v>
      </c>
      <c r="C1504" s="1" t="s">
        <v>26552</v>
      </c>
      <c r="D1504" s="1"/>
      <c r="E1504" s="1"/>
      <c r="F1504" s="1" t="s">
        <v>1496</v>
      </c>
      <c r="G1504" s="1" t="s">
        <v>6941</v>
      </c>
      <c r="H1504" s="1">
        <v>48113</v>
      </c>
      <c r="I1504" s="1">
        <v>1012812</v>
      </c>
      <c r="J1504" s="1">
        <v>32.798659999999998</v>
      </c>
      <c r="K1504" s="1">
        <v>-96.805409999999995</v>
      </c>
      <c r="L1504" s="1"/>
      <c r="M1504" s="1" t="s">
        <v>1485</v>
      </c>
      <c r="N1504" s="1" t="s">
        <v>9148</v>
      </c>
      <c r="O1504" s="1">
        <v>2022</v>
      </c>
      <c r="P1504" s="1">
        <v>75201</v>
      </c>
      <c r="Q1504" s="1" t="s">
        <v>24220</v>
      </c>
      <c r="R1504" s="1"/>
      <c r="S1504" s="1" t="s">
        <v>24435</v>
      </c>
      <c r="T1504" s="1" t="s">
        <v>6826</v>
      </c>
      <c r="U1504" s="1"/>
      <c r="V1504" s="1" t="s">
        <v>13029</v>
      </c>
      <c r="W1504" s="1" t="s">
        <v>6826</v>
      </c>
    </row>
    <row r="1505" spans="1:23" x14ac:dyDescent="0.25">
      <c r="A1505" s="1">
        <v>1012953</v>
      </c>
      <c r="B1505" s="5" t="str">
        <f>VLOOKUP(H1505,'FIPS Basin X-walk'!$A$2:$F$3224,6,FALSE)</f>
        <v>Ouachita Folded Belt</v>
      </c>
      <c r="C1505" s="1" t="s">
        <v>26451</v>
      </c>
      <c r="D1505" s="1"/>
      <c r="E1505" s="1"/>
      <c r="F1505" s="1" t="s">
        <v>1496</v>
      </c>
      <c r="G1505" s="1" t="s">
        <v>6941</v>
      </c>
      <c r="H1505" s="1">
        <v>48113</v>
      </c>
      <c r="I1505" s="1">
        <v>1012953</v>
      </c>
      <c r="J1505" s="1">
        <v>32.935789999999997</v>
      </c>
      <c r="K1505" s="1">
        <v>-96.813599999999994</v>
      </c>
      <c r="L1505" s="1"/>
      <c r="M1505" s="1" t="s">
        <v>1485</v>
      </c>
      <c r="N1505" s="1" t="s">
        <v>9148</v>
      </c>
      <c r="O1505" s="1">
        <v>2022</v>
      </c>
      <c r="P1505" s="1">
        <v>75240</v>
      </c>
      <c r="Q1505" s="1" t="s">
        <v>799</v>
      </c>
      <c r="R1505" s="1"/>
      <c r="S1505" s="1" t="s">
        <v>24399</v>
      </c>
      <c r="T1505" s="1" t="s">
        <v>6826</v>
      </c>
      <c r="U1505" s="1"/>
      <c r="V1505" s="1" t="s">
        <v>20600</v>
      </c>
      <c r="W1505" s="1" t="s">
        <v>6826</v>
      </c>
    </row>
    <row r="1506" spans="1:23" x14ac:dyDescent="0.25">
      <c r="A1506" s="1">
        <v>1013144</v>
      </c>
      <c r="B1506" s="5" t="str">
        <f>VLOOKUP(H1506,'FIPS Basin X-walk'!$A$2:$F$3224,6,FALSE)</f>
        <v>Ouachita Folded Belt</v>
      </c>
      <c r="C1506" s="1" t="s">
        <v>26610</v>
      </c>
      <c r="D1506" s="1"/>
      <c r="E1506" s="1"/>
      <c r="F1506" s="1" t="s">
        <v>1496</v>
      </c>
      <c r="G1506" s="1" t="s">
        <v>6941</v>
      </c>
      <c r="H1506" s="1">
        <v>48113</v>
      </c>
      <c r="I1506" s="1">
        <v>1013144</v>
      </c>
      <c r="J1506" s="1">
        <v>32.926909999999999</v>
      </c>
      <c r="K1506" s="1">
        <v>-96.822730000000007</v>
      </c>
      <c r="L1506" s="1"/>
      <c r="M1506" s="1" t="s">
        <v>1485</v>
      </c>
      <c r="N1506" s="1" t="s">
        <v>9148</v>
      </c>
      <c r="O1506" s="1">
        <v>2022</v>
      </c>
      <c r="P1506" s="1">
        <v>75244</v>
      </c>
      <c r="Q1506" s="1" t="s">
        <v>228</v>
      </c>
      <c r="R1506" s="1"/>
      <c r="S1506" s="1" t="s">
        <v>24435</v>
      </c>
      <c r="T1506" s="1" t="s">
        <v>6826</v>
      </c>
      <c r="U1506" s="1"/>
      <c r="V1506" s="1" t="s">
        <v>20616</v>
      </c>
      <c r="W1506" s="1" t="s">
        <v>6826</v>
      </c>
    </row>
    <row r="1507" spans="1:23" x14ac:dyDescent="0.25">
      <c r="A1507" s="1">
        <v>1013280</v>
      </c>
      <c r="B1507" s="5" t="str">
        <f>VLOOKUP(H1507,'FIPS Basin X-walk'!$A$2:$F$3224,6,FALSE)</f>
        <v>Ouachita Folded Belt</v>
      </c>
      <c r="C1507" s="1" t="s">
        <v>26644</v>
      </c>
      <c r="D1507" s="1"/>
      <c r="E1507" s="1"/>
      <c r="F1507" s="1" t="s">
        <v>1496</v>
      </c>
      <c r="G1507" s="1" t="s">
        <v>6941</v>
      </c>
      <c r="H1507" s="1">
        <v>48113</v>
      </c>
      <c r="I1507" s="1">
        <v>1013280</v>
      </c>
      <c r="J1507" s="1">
        <v>32.868865999999997</v>
      </c>
      <c r="K1507" s="1">
        <v>-96.93365</v>
      </c>
      <c r="L1507" s="1"/>
      <c r="M1507" s="1" t="s">
        <v>1485</v>
      </c>
      <c r="N1507" s="1" t="s">
        <v>9148</v>
      </c>
      <c r="O1507" s="1">
        <v>2022</v>
      </c>
      <c r="P1507" s="1">
        <v>75206</v>
      </c>
      <c r="Q1507" s="1" t="s">
        <v>24246</v>
      </c>
      <c r="R1507" s="1"/>
      <c r="S1507" s="1" t="s">
        <v>24399</v>
      </c>
      <c r="T1507" s="1" t="s">
        <v>6826</v>
      </c>
      <c r="U1507" s="1"/>
      <c r="V1507" s="1" t="s">
        <v>20645</v>
      </c>
      <c r="W1507" s="1" t="s">
        <v>6826</v>
      </c>
    </row>
    <row r="1508" spans="1:23" x14ac:dyDescent="0.25">
      <c r="A1508" s="1">
        <v>1013311</v>
      </c>
      <c r="B1508" s="5" t="str">
        <f>VLOOKUP(H1508,'FIPS Basin X-walk'!$A$2:$F$3224,6,FALSE)</f>
        <v>Ouachita Folded Belt</v>
      </c>
      <c r="C1508" s="1" t="s">
        <v>26651</v>
      </c>
      <c r="D1508" s="1"/>
      <c r="E1508" s="1"/>
      <c r="F1508" s="1" t="s">
        <v>1496</v>
      </c>
      <c r="G1508" s="1" t="s">
        <v>6941</v>
      </c>
      <c r="H1508" s="1">
        <v>48113</v>
      </c>
      <c r="I1508" s="1">
        <v>1013311</v>
      </c>
      <c r="J1508" s="1">
        <v>32.790655000000001</v>
      </c>
      <c r="K1508" s="1">
        <v>-96.803048000000004</v>
      </c>
      <c r="L1508" s="1"/>
      <c r="M1508" s="1" t="s">
        <v>1485</v>
      </c>
      <c r="N1508" s="1" t="s">
        <v>9148</v>
      </c>
      <c r="O1508" s="1">
        <v>2022</v>
      </c>
      <c r="P1508" s="1">
        <v>75201</v>
      </c>
      <c r="Q1508" s="1" t="s">
        <v>366</v>
      </c>
      <c r="R1508" s="1"/>
      <c r="S1508" s="1" t="s">
        <v>24435</v>
      </c>
      <c r="T1508" s="1" t="s">
        <v>6826</v>
      </c>
      <c r="U1508" s="1"/>
      <c r="V1508" s="1" t="s">
        <v>20634</v>
      </c>
      <c r="W1508" s="1" t="s">
        <v>6826</v>
      </c>
    </row>
    <row r="1509" spans="1:23" x14ac:dyDescent="0.25">
      <c r="A1509" s="1">
        <v>1013697</v>
      </c>
      <c r="B1509" s="5" t="str">
        <f>VLOOKUP(H1509,'FIPS Basin X-walk'!$A$2:$F$3224,6,FALSE)</f>
        <v>Ouachita Folded Belt</v>
      </c>
      <c r="C1509" s="1" t="s">
        <v>20588</v>
      </c>
      <c r="D1509" s="1"/>
      <c r="E1509" s="1"/>
      <c r="F1509" s="1" t="s">
        <v>1496</v>
      </c>
      <c r="G1509" s="1" t="s">
        <v>6941</v>
      </c>
      <c r="H1509" s="1">
        <v>48113</v>
      </c>
      <c r="I1509" s="1">
        <v>1013697</v>
      </c>
      <c r="J1509" s="1">
        <v>32.915930000000003</v>
      </c>
      <c r="K1509" s="1">
        <v>-96.772490000000005</v>
      </c>
      <c r="L1509" s="1"/>
      <c r="M1509" s="1" t="s">
        <v>1485</v>
      </c>
      <c r="N1509" s="1" t="s">
        <v>9148</v>
      </c>
      <c r="O1509" s="1">
        <v>2022</v>
      </c>
      <c r="P1509" s="1">
        <v>75251</v>
      </c>
      <c r="Q1509" s="1" t="s">
        <v>632</v>
      </c>
      <c r="R1509" s="1" t="s">
        <v>24489</v>
      </c>
      <c r="S1509" s="1" t="s">
        <v>24399</v>
      </c>
      <c r="T1509" s="1" t="s">
        <v>6826</v>
      </c>
      <c r="U1509" s="1"/>
      <c r="V1509" s="1" t="s">
        <v>20649</v>
      </c>
      <c r="W1509" s="1" t="s">
        <v>6826</v>
      </c>
    </row>
    <row r="1510" spans="1:23" x14ac:dyDescent="0.25">
      <c r="A1510" s="1">
        <v>1013720</v>
      </c>
      <c r="B1510" s="5" t="str">
        <f>VLOOKUP(H1510,'FIPS Basin X-walk'!$A$2:$F$3224,6,FALSE)</f>
        <v>Ouachita Folded Belt</v>
      </c>
      <c r="C1510" s="1" t="s">
        <v>20614</v>
      </c>
      <c r="D1510" s="1"/>
      <c r="E1510" s="1"/>
      <c r="F1510" s="1" t="s">
        <v>1496</v>
      </c>
      <c r="G1510" s="1" t="s">
        <v>6941</v>
      </c>
      <c r="H1510" s="1">
        <v>48113</v>
      </c>
      <c r="I1510" s="1">
        <v>1013720</v>
      </c>
      <c r="J1510" s="1">
        <v>32.92548</v>
      </c>
      <c r="K1510" s="1">
        <v>-96.816130000000001</v>
      </c>
      <c r="L1510" s="1"/>
      <c r="M1510" s="1" t="s">
        <v>1485</v>
      </c>
      <c r="N1510" s="1" t="s">
        <v>9148</v>
      </c>
      <c r="O1510" s="1">
        <v>2022</v>
      </c>
      <c r="P1510" s="1">
        <v>75240</v>
      </c>
      <c r="Q1510" s="1" t="s">
        <v>633</v>
      </c>
      <c r="R1510" s="1"/>
      <c r="S1510" s="1" t="s">
        <v>24435</v>
      </c>
      <c r="T1510" s="1" t="s">
        <v>6826</v>
      </c>
      <c r="U1510" s="1"/>
      <c r="V1510" s="1" t="s">
        <v>20587</v>
      </c>
      <c r="W1510" s="1" t="s">
        <v>6826</v>
      </c>
    </row>
    <row r="1511" spans="1:23" x14ac:dyDescent="0.25">
      <c r="A1511" s="1">
        <v>1013723</v>
      </c>
      <c r="B1511" s="5" t="str">
        <f>VLOOKUP(H1511,'FIPS Basin X-walk'!$A$2:$F$3224,6,FALSE)</f>
        <v>Ouachita Folded Belt</v>
      </c>
      <c r="C1511" s="1" t="s">
        <v>20586</v>
      </c>
      <c r="D1511" s="1"/>
      <c r="E1511" s="1"/>
      <c r="F1511" s="1" t="s">
        <v>1496</v>
      </c>
      <c r="G1511" s="1" t="s">
        <v>6941</v>
      </c>
      <c r="H1511" s="1">
        <v>48113</v>
      </c>
      <c r="I1511" s="1">
        <v>1013723</v>
      </c>
      <c r="J1511" s="1">
        <v>32.92548</v>
      </c>
      <c r="K1511" s="1">
        <v>-96.816130000000001</v>
      </c>
      <c r="L1511" s="1"/>
      <c r="M1511" s="1" t="s">
        <v>1485</v>
      </c>
      <c r="N1511" s="1" t="s">
        <v>9148</v>
      </c>
      <c r="O1511" s="1">
        <v>2022</v>
      </c>
      <c r="P1511" s="1">
        <v>75240</v>
      </c>
      <c r="Q1511" s="1" t="s">
        <v>201</v>
      </c>
      <c r="R1511" s="1"/>
      <c r="S1511" s="1" t="s">
        <v>24435</v>
      </c>
      <c r="T1511" s="1" t="s">
        <v>6826</v>
      </c>
      <c r="U1511" s="1"/>
      <c r="V1511" s="1" t="s">
        <v>20587</v>
      </c>
      <c r="W1511" s="1" t="s">
        <v>6826</v>
      </c>
    </row>
    <row r="1512" spans="1:23" x14ac:dyDescent="0.25">
      <c r="A1512" s="1">
        <v>1013809</v>
      </c>
      <c r="B1512" s="5" t="str">
        <f>VLOOKUP(H1512,'FIPS Basin X-walk'!$A$2:$F$3224,6,FALSE)</f>
        <v>Ouachita Folded Belt</v>
      </c>
      <c r="C1512" s="1" t="s">
        <v>26451</v>
      </c>
      <c r="D1512" s="1"/>
      <c r="E1512" s="1"/>
      <c r="F1512" s="1" t="s">
        <v>1496</v>
      </c>
      <c r="G1512" s="1" t="s">
        <v>6941</v>
      </c>
      <c r="H1512" s="1">
        <v>48113</v>
      </c>
      <c r="I1512" s="1">
        <v>1013809</v>
      </c>
      <c r="J1512" s="1">
        <v>32.935789999999997</v>
      </c>
      <c r="K1512" s="1">
        <v>-96.813599999999994</v>
      </c>
      <c r="L1512" s="1"/>
      <c r="M1512" s="1" t="s">
        <v>1485</v>
      </c>
      <c r="N1512" s="1" t="s">
        <v>9148</v>
      </c>
      <c r="O1512" s="1">
        <v>2022</v>
      </c>
      <c r="P1512" s="1">
        <v>75240</v>
      </c>
      <c r="Q1512" s="1" t="s">
        <v>1473</v>
      </c>
      <c r="R1512" s="1"/>
      <c r="S1512" s="1" t="s">
        <v>24399</v>
      </c>
      <c r="T1512" s="1" t="s">
        <v>6826</v>
      </c>
      <c r="U1512" s="1"/>
      <c r="V1512" s="1" t="s">
        <v>20600</v>
      </c>
      <c r="W1512" s="1" t="s">
        <v>6826</v>
      </c>
    </row>
    <row r="1513" spans="1:23" x14ac:dyDescent="0.25">
      <c r="A1513" s="1">
        <v>1013856</v>
      </c>
      <c r="B1513" s="5" t="str">
        <f>VLOOKUP(H1513,'FIPS Basin X-walk'!$A$2:$F$3224,6,FALSE)</f>
        <v>Ouachita Folded Belt</v>
      </c>
      <c r="C1513" s="1" t="s">
        <v>20586</v>
      </c>
      <c r="D1513" s="1"/>
      <c r="E1513" s="1"/>
      <c r="F1513" s="1" t="s">
        <v>1496</v>
      </c>
      <c r="G1513" s="1" t="s">
        <v>6941</v>
      </c>
      <c r="H1513" s="1">
        <v>48113</v>
      </c>
      <c r="I1513" s="1">
        <v>1013856</v>
      </c>
      <c r="J1513" s="1">
        <v>32.92548</v>
      </c>
      <c r="K1513" s="1">
        <v>-96.816130000000001</v>
      </c>
      <c r="L1513" s="1"/>
      <c r="M1513" s="1" t="s">
        <v>1485</v>
      </c>
      <c r="N1513" s="1" t="s">
        <v>9148</v>
      </c>
      <c r="O1513" s="1">
        <v>2022</v>
      </c>
      <c r="P1513" s="1">
        <v>75240</v>
      </c>
      <c r="Q1513" s="1" t="s">
        <v>272</v>
      </c>
      <c r="R1513" s="1"/>
      <c r="S1513" s="1" t="s">
        <v>24435</v>
      </c>
      <c r="T1513" s="1" t="s">
        <v>6826</v>
      </c>
      <c r="U1513" s="1"/>
      <c r="V1513" s="1" t="s">
        <v>20587</v>
      </c>
      <c r="W1513" s="1" t="s">
        <v>6826</v>
      </c>
    </row>
    <row r="1514" spans="1:23" x14ac:dyDescent="0.25">
      <c r="A1514" s="1">
        <v>1013966</v>
      </c>
      <c r="B1514" s="5" t="str">
        <f>VLOOKUP(H1514,'FIPS Basin X-walk'!$A$2:$F$3224,6,FALSE)</f>
        <v>Ouachita Folded Belt</v>
      </c>
      <c r="C1514" s="1" t="s">
        <v>26816</v>
      </c>
      <c r="D1514" s="1"/>
      <c r="E1514" s="1"/>
      <c r="F1514" s="1" t="s">
        <v>17338</v>
      </c>
      <c r="G1514" s="1" t="s">
        <v>6941</v>
      </c>
      <c r="H1514" s="1">
        <v>48113</v>
      </c>
      <c r="I1514" s="1">
        <v>1013966</v>
      </c>
      <c r="J1514" s="1">
        <v>32.934759999999997</v>
      </c>
      <c r="K1514" s="1">
        <v>-96.818010000000001</v>
      </c>
      <c r="L1514" s="1"/>
      <c r="M1514" s="1" t="s">
        <v>1485</v>
      </c>
      <c r="N1514" s="1" t="s">
        <v>9148</v>
      </c>
      <c r="O1514" s="1">
        <v>2022</v>
      </c>
      <c r="P1514" s="1">
        <v>75240</v>
      </c>
      <c r="Q1514" s="1" t="s">
        <v>1477</v>
      </c>
      <c r="R1514" s="1"/>
      <c r="S1514" s="1" t="s">
        <v>24399</v>
      </c>
      <c r="T1514" s="1" t="s">
        <v>6826</v>
      </c>
      <c r="U1514" s="1"/>
      <c r="V1514" s="1" t="s">
        <v>8021</v>
      </c>
      <c r="W1514" s="1" t="s">
        <v>6826</v>
      </c>
    </row>
    <row r="1515" spans="1:23" x14ac:dyDescent="0.25">
      <c r="A1515" s="1">
        <v>1014282</v>
      </c>
      <c r="B1515" s="5" t="str">
        <f>VLOOKUP(H1515,'FIPS Basin X-walk'!$A$2:$F$3224,6,FALSE)</f>
        <v>Ouachita Folded Belt</v>
      </c>
      <c r="C1515" s="1" t="s">
        <v>26961</v>
      </c>
      <c r="D1515" s="1"/>
      <c r="E1515" s="1"/>
      <c r="F1515" s="1" t="s">
        <v>1496</v>
      </c>
      <c r="G1515" s="1" t="s">
        <v>6941</v>
      </c>
      <c r="H1515" s="1">
        <v>48113</v>
      </c>
      <c r="I1515" s="1">
        <v>1014282</v>
      </c>
      <c r="J1515" s="1">
        <v>32.792043</v>
      </c>
      <c r="K1515" s="1">
        <v>-96.795141999999998</v>
      </c>
      <c r="L1515" s="1"/>
      <c r="M1515" s="1" t="s">
        <v>1485</v>
      </c>
      <c r="N1515" s="1" t="s">
        <v>9148</v>
      </c>
      <c r="O1515" s="1">
        <v>2022</v>
      </c>
      <c r="P1515" s="1">
        <v>75201</v>
      </c>
      <c r="Q1515" s="1" t="s">
        <v>26962</v>
      </c>
      <c r="R1515" s="1"/>
      <c r="S1515" s="1" t="s">
        <v>24489</v>
      </c>
      <c r="T1515" s="1" t="s">
        <v>6826</v>
      </c>
      <c r="U1515" s="1"/>
      <c r="V1515" s="1" t="s">
        <v>26963</v>
      </c>
      <c r="W1515" s="1" t="s">
        <v>6826</v>
      </c>
    </row>
    <row r="1516" spans="1:23" x14ac:dyDescent="0.25">
      <c r="A1516" s="1">
        <v>1013247</v>
      </c>
      <c r="B1516" s="5" t="str">
        <f>VLOOKUP(H1516,'FIPS Basin X-walk'!$A$2:$F$3224,6,FALSE)</f>
        <v>Ouachita Folded Belt</v>
      </c>
      <c r="C1516" s="1" t="s">
        <v>20631</v>
      </c>
      <c r="D1516" s="1"/>
      <c r="E1516" s="1"/>
      <c r="F1516" s="1" t="s">
        <v>20632</v>
      </c>
      <c r="G1516" s="1" t="s">
        <v>6941</v>
      </c>
      <c r="H1516" s="1">
        <v>48113</v>
      </c>
      <c r="I1516" s="1">
        <v>1013247</v>
      </c>
      <c r="J1516" s="1">
        <v>32.62659</v>
      </c>
      <c r="K1516" s="1">
        <v>-96.852980000000002</v>
      </c>
      <c r="L1516" s="1"/>
      <c r="M1516" s="1" t="s">
        <v>1485</v>
      </c>
      <c r="N1516" s="1" t="s">
        <v>9148</v>
      </c>
      <c r="O1516" s="1">
        <v>2022</v>
      </c>
      <c r="P1516" s="1">
        <v>75115</v>
      </c>
      <c r="Q1516" s="1" t="s">
        <v>20633</v>
      </c>
      <c r="R1516" s="1"/>
      <c r="S1516" s="1" t="s">
        <v>24896</v>
      </c>
      <c r="T1516" s="1" t="s">
        <v>6826</v>
      </c>
      <c r="U1516" s="1"/>
      <c r="V1516" s="1" t="s">
        <v>8789</v>
      </c>
      <c r="W1516" s="1" t="s">
        <v>6826</v>
      </c>
    </row>
    <row r="1517" spans="1:23" x14ac:dyDescent="0.25">
      <c r="A1517" s="1">
        <v>1007852</v>
      </c>
      <c r="B1517" s="5" t="str">
        <f>VLOOKUP(H1517,'FIPS Basin X-walk'!$A$2:$F$3224,6,FALSE)</f>
        <v>Ouachita Folded Belt</v>
      </c>
      <c r="C1517" s="1" t="s">
        <v>20608</v>
      </c>
      <c r="D1517" s="1"/>
      <c r="E1517" s="1"/>
      <c r="F1517" s="1" t="s">
        <v>20609</v>
      </c>
      <c r="G1517" s="1" t="s">
        <v>6941</v>
      </c>
      <c r="H1517" s="1">
        <v>48113</v>
      </c>
      <c r="I1517" s="1">
        <v>1007852</v>
      </c>
      <c r="J1517" s="1">
        <v>32.54992</v>
      </c>
      <c r="K1517" s="1">
        <v>-96.665610000000001</v>
      </c>
      <c r="L1517" s="1"/>
      <c r="M1517" s="1" t="s">
        <v>1485</v>
      </c>
      <c r="N1517" s="1" t="s">
        <v>9148</v>
      </c>
      <c r="O1517" s="1">
        <v>2022</v>
      </c>
      <c r="P1517" s="1">
        <v>75125</v>
      </c>
      <c r="Q1517" s="1" t="s">
        <v>20610</v>
      </c>
      <c r="R1517" s="1"/>
      <c r="S1517" s="1" t="s">
        <v>24358</v>
      </c>
      <c r="T1517" s="1" t="s">
        <v>6826</v>
      </c>
      <c r="U1517" s="1"/>
      <c r="V1517" s="1" t="s">
        <v>6878</v>
      </c>
      <c r="W1517" s="1" t="s">
        <v>6826</v>
      </c>
    </row>
    <row r="1518" spans="1:23" x14ac:dyDescent="0.25">
      <c r="A1518" s="1">
        <v>1000370</v>
      </c>
      <c r="B1518" s="5" t="str">
        <f>VLOOKUP(H1518,'FIPS Basin X-walk'!$A$2:$F$3224,6,FALSE)</f>
        <v>Ouachita Folded Belt</v>
      </c>
      <c r="C1518" s="1" t="s">
        <v>20625</v>
      </c>
      <c r="D1518" s="1"/>
      <c r="E1518" s="1"/>
      <c r="F1518" s="1" t="s">
        <v>20626</v>
      </c>
      <c r="G1518" s="1" t="s">
        <v>6941</v>
      </c>
      <c r="H1518" s="1">
        <v>48113</v>
      </c>
      <c r="I1518" s="1">
        <v>1000370</v>
      </c>
      <c r="J1518" s="1">
        <v>32.933331000000003</v>
      </c>
      <c r="K1518" s="1">
        <v>-96.583893000000003</v>
      </c>
      <c r="L1518" s="1"/>
      <c r="M1518" s="1" t="s">
        <v>1485</v>
      </c>
      <c r="N1518" s="1" t="s">
        <v>9148</v>
      </c>
      <c r="O1518" s="1">
        <v>2022</v>
      </c>
      <c r="P1518" s="1">
        <v>75040</v>
      </c>
      <c r="Q1518" s="1" t="s">
        <v>20627</v>
      </c>
      <c r="R1518" s="1"/>
      <c r="S1518" s="1" t="s">
        <v>24358</v>
      </c>
      <c r="T1518" s="1" t="s">
        <v>6826</v>
      </c>
      <c r="U1518" s="1"/>
      <c r="V1518" s="1" t="s">
        <v>24497</v>
      </c>
      <c r="W1518" s="1" t="s">
        <v>6826</v>
      </c>
    </row>
    <row r="1519" spans="1:23" x14ac:dyDescent="0.25">
      <c r="A1519" s="1">
        <v>1000090</v>
      </c>
      <c r="B1519" s="5" t="str">
        <f>VLOOKUP(H1519,'FIPS Basin X-walk'!$A$2:$F$3224,6,FALSE)</f>
        <v>Ouachita Folded Belt</v>
      </c>
      <c r="C1519" s="1" t="s">
        <v>20618</v>
      </c>
      <c r="D1519" s="1"/>
      <c r="E1519" s="1"/>
      <c r="F1519" s="1" t="s">
        <v>20619</v>
      </c>
      <c r="G1519" s="1" t="s">
        <v>6941</v>
      </c>
      <c r="H1519" s="1">
        <v>48113</v>
      </c>
      <c r="I1519" s="1">
        <v>1000090</v>
      </c>
      <c r="J1519" s="1">
        <v>32.771292000000003</v>
      </c>
      <c r="K1519" s="1">
        <v>-96.96002</v>
      </c>
      <c r="L1519" s="1"/>
      <c r="M1519" s="1" t="s">
        <v>1485</v>
      </c>
      <c r="N1519" s="1" t="s">
        <v>9148</v>
      </c>
      <c r="O1519" s="1">
        <v>2022</v>
      </c>
      <c r="P1519" s="1">
        <v>75050</v>
      </c>
      <c r="Q1519" s="1" t="s">
        <v>20620</v>
      </c>
      <c r="R1519" s="1"/>
      <c r="S1519" s="1" t="s">
        <v>24358</v>
      </c>
      <c r="T1519" s="1" t="s">
        <v>6826</v>
      </c>
      <c r="U1519" s="1"/>
      <c r="V1519" s="1" t="s">
        <v>24411</v>
      </c>
      <c r="W1519" s="1" t="s">
        <v>6826</v>
      </c>
    </row>
    <row r="1520" spans="1:23" x14ac:dyDescent="0.25">
      <c r="A1520" s="1">
        <v>1006634</v>
      </c>
      <c r="B1520" s="5" t="str">
        <f>VLOOKUP(H1520,'FIPS Basin X-walk'!$A$2:$F$3224,6,FALSE)</f>
        <v>Ouachita Folded Belt</v>
      </c>
      <c r="C1520" s="1" t="s">
        <v>20590</v>
      </c>
      <c r="D1520" s="1"/>
      <c r="E1520" s="1"/>
      <c r="F1520" s="1" t="s">
        <v>20591</v>
      </c>
      <c r="G1520" s="1" t="s">
        <v>6941</v>
      </c>
      <c r="H1520" s="1">
        <v>48113</v>
      </c>
      <c r="I1520" s="1">
        <v>1006634</v>
      </c>
      <c r="J1520" s="1">
        <v>32.81353</v>
      </c>
      <c r="K1520" s="1">
        <v>-96.955290000000005</v>
      </c>
      <c r="L1520" s="1"/>
      <c r="M1520" s="1" t="s">
        <v>1485</v>
      </c>
      <c r="N1520" s="1" t="s">
        <v>9148</v>
      </c>
      <c r="O1520" s="1">
        <v>2022</v>
      </c>
      <c r="P1520" s="1">
        <v>75060</v>
      </c>
      <c r="Q1520" s="1" t="s">
        <v>20592</v>
      </c>
      <c r="R1520" s="1"/>
      <c r="S1520" s="1" t="s">
        <v>24358</v>
      </c>
      <c r="T1520" s="1" t="s">
        <v>6826</v>
      </c>
      <c r="U1520" s="1"/>
      <c r="V1520" s="1" t="s">
        <v>25748</v>
      </c>
      <c r="W1520" s="1" t="s">
        <v>6826</v>
      </c>
    </row>
    <row r="1521" spans="1:23" x14ac:dyDescent="0.25">
      <c r="A1521" s="1">
        <v>1013061</v>
      </c>
      <c r="B1521" s="5" t="str">
        <f>VLOOKUP(H1521,'FIPS Basin X-walk'!$A$2:$F$3224,6,FALSE)</f>
        <v>Ouachita Folded Belt</v>
      </c>
      <c r="C1521" s="1" t="s">
        <v>20605</v>
      </c>
      <c r="D1521" s="1"/>
      <c r="E1521" s="1"/>
      <c r="F1521" s="1" t="s">
        <v>20591</v>
      </c>
      <c r="G1521" s="1" t="s">
        <v>6941</v>
      </c>
      <c r="H1521" s="1">
        <v>48113</v>
      </c>
      <c r="I1521" s="1">
        <v>1013061</v>
      </c>
      <c r="J1521" s="1">
        <v>32.859301000000002</v>
      </c>
      <c r="K1521" s="1">
        <v>-96.933976000000001</v>
      </c>
      <c r="L1521" s="1"/>
      <c r="M1521" s="1" t="s">
        <v>1485</v>
      </c>
      <c r="N1521" s="1" t="s">
        <v>9148</v>
      </c>
      <c r="O1521" s="1">
        <v>2022</v>
      </c>
      <c r="P1521" s="1">
        <v>75062</v>
      </c>
      <c r="Q1521" s="1" t="s">
        <v>1467</v>
      </c>
      <c r="R1521" s="1"/>
      <c r="S1521" s="1" t="s">
        <v>24836</v>
      </c>
      <c r="T1521" s="1" t="s">
        <v>6826</v>
      </c>
      <c r="U1521" s="1"/>
      <c r="V1521" s="1" t="s">
        <v>20606</v>
      </c>
      <c r="W1521" s="1" t="s">
        <v>6826</v>
      </c>
    </row>
    <row r="1522" spans="1:23" x14ac:dyDescent="0.25">
      <c r="A1522" s="1">
        <v>1014397</v>
      </c>
      <c r="B1522" s="5" t="str">
        <f>VLOOKUP(H1522,'FIPS Basin X-walk'!$A$2:$F$3224,6,FALSE)</f>
        <v>Ouachita Folded Belt</v>
      </c>
      <c r="C1522" s="1" t="s">
        <v>27099</v>
      </c>
      <c r="D1522" s="1"/>
      <c r="E1522" s="1"/>
      <c r="F1522" s="1" t="s">
        <v>20591</v>
      </c>
      <c r="G1522" s="1" t="s">
        <v>6941</v>
      </c>
      <c r="H1522" s="1">
        <v>48113</v>
      </c>
      <c r="I1522" s="1">
        <v>1014397</v>
      </c>
      <c r="J1522" s="1">
        <v>32.820999999999998</v>
      </c>
      <c r="K1522" s="1">
        <v>-96.916849999999997</v>
      </c>
      <c r="L1522" s="1"/>
      <c r="M1522" s="1" t="s">
        <v>1485</v>
      </c>
      <c r="N1522" s="1" t="s">
        <v>9148</v>
      </c>
      <c r="O1522" s="1">
        <v>2022</v>
      </c>
      <c r="P1522" s="1">
        <v>75061</v>
      </c>
      <c r="Q1522" s="1" t="s">
        <v>27100</v>
      </c>
      <c r="R1522" s="1"/>
      <c r="S1522" s="1" t="s">
        <v>24907</v>
      </c>
      <c r="T1522" s="1" t="s">
        <v>6826</v>
      </c>
      <c r="U1522" s="1"/>
      <c r="V1522" s="1" t="s">
        <v>8249</v>
      </c>
      <c r="W1522" s="1" t="s">
        <v>6826</v>
      </c>
    </row>
    <row r="1523" spans="1:23" x14ac:dyDescent="0.25">
      <c r="A1523" s="1">
        <v>1009727</v>
      </c>
      <c r="B1523" s="5" t="str">
        <f>VLOOKUP(H1523,'FIPS Basin X-walk'!$A$2:$F$3224,6,FALSE)</f>
        <v>Mid-Gulf Coast Basin</v>
      </c>
      <c r="C1523" s="1" t="s">
        <v>23681</v>
      </c>
      <c r="D1523" s="1"/>
      <c r="E1523" s="1"/>
      <c r="F1523" s="1" t="s">
        <v>23682</v>
      </c>
      <c r="G1523" s="1" t="s">
        <v>6941</v>
      </c>
      <c r="H1523" s="1">
        <v>1047</v>
      </c>
      <c r="I1523" s="1">
        <v>1009727</v>
      </c>
      <c r="J1523" s="1">
        <v>32.433188999999999</v>
      </c>
      <c r="K1523" s="1">
        <v>-87.326565000000002</v>
      </c>
      <c r="L1523" s="1"/>
      <c r="M1523" s="1" t="s">
        <v>1482</v>
      </c>
      <c r="N1523" s="1" t="s">
        <v>6824</v>
      </c>
      <c r="O1523" s="1">
        <v>2022</v>
      </c>
      <c r="P1523" s="1">
        <v>36759</v>
      </c>
      <c r="Q1523" s="1" t="s">
        <v>662</v>
      </c>
      <c r="R1523" s="1"/>
      <c r="S1523" s="1" t="s">
        <v>24435</v>
      </c>
      <c r="T1523" s="1" t="s">
        <v>6826</v>
      </c>
      <c r="U1523" s="1"/>
      <c r="V1523" s="1" t="s">
        <v>6881</v>
      </c>
      <c r="W1523" s="1" t="s">
        <v>6826</v>
      </c>
    </row>
    <row r="1524" spans="1:23" x14ac:dyDescent="0.25">
      <c r="A1524" s="1">
        <v>1001838</v>
      </c>
      <c r="B1524" s="5" t="str">
        <f>VLOOKUP(H1524,'FIPS Basin X-walk'!$A$2:$F$3224,6,FALSE)</f>
        <v>Iowa Shelf</v>
      </c>
      <c r="C1524" s="1" t="s">
        <v>12061</v>
      </c>
      <c r="D1524" s="1"/>
      <c r="E1524" s="1"/>
      <c r="F1524" s="1" t="s">
        <v>10099</v>
      </c>
      <c r="G1524" s="1" t="s">
        <v>6941</v>
      </c>
      <c r="H1524" s="1">
        <v>19049</v>
      </c>
      <c r="I1524" s="1">
        <v>1001838</v>
      </c>
      <c r="J1524" s="1">
        <v>41.840960000000003</v>
      </c>
      <c r="K1524" s="1">
        <v>-94.125960000000006</v>
      </c>
      <c r="L1524" s="1"/>
      <c r="M1524" s="1" t="s">
        <v>1500</v>
      </c>
      <c r="N1524" s="1" t="s">
        <v>11970</v>
      </c>
      <c r="O1524" s="1">
        <v>2022</v>
      </c>
      <c r="P1524" s="1">
        <v>50220</v>
      </c>
      <c r="Q1524" s="1" t="s">
        <v>12062</v>
      </c>
      <c r="R1524" s="1"/>
      <c r="S1524" s="1" t="s">
        <v>24382</v>
      </c>
      <c r="T1524" s="1" t="s">
        <v>6826</v>
      </c>
      <c r="U1524" s="1"/>
      <c r="V1524" s="1" t="s">
        <v>6850</v>
      </c>
      <c r="W1524" s="1" t="s">
        <v>6826</v>
      </c>
    </row>
    <row r="1525" spans="1:23" x14ac:dyDescent="0.25">
      <c r="A1525" s="1">
        <v>1002806</v>
      </c>
      <c r="B1525" s="5" t="str">
        <f>VLOOKUP(H1525,'FIPS Basin X-walk'!$A$2:$F$3224,6,FALSE)</f>
        <v>Iowa Shelf</v>
      </c>
      <c r="C1525" s="1" t="s">
        <v>12063</v>
      </c>
      <c r="D1525" s="1"/>
      <c r="E1525" s="1"/>
      <c r="F1525" s="1" t="s">
        <v>12064</v>
      </c>
      <c r="G1525" s="1" t="s">
        <v>6941</v>
      </c>
      <c r="H1525" s="1">
        <v>19049</v>
      </c>
      <c r="I1525" s="1">
        <v>1002806</v>
      </c>
      <c r="J1525" s="1">
        <v>41.684049000000002</v>
      </c>
      <c r="K1525" s="1">
        <v>-94.164157000000003</v>
      </c>
      <c r="L1525" s="1"/>
      <c r="M1525" s="1" t="s">
        <v>1500</v>
      </c>
      <c r="N1525" s="1" t="s">
        <v>11970</v>
      </c>
      <c r="O1525" s="1">
        <v>2022</v>
      </c>
      <c r="P1525" s="1">
        <v>50233</v>
      </c>
      <c r="Q1525" s="1" t="s">
        <v>1268</v>
      </c>
      <c r="R1525" s="1"/>
      <c r="S1525" s="1" t="s">
        <v>24435</v>
      </c>
      <c r="T1525" s="1" t="s">
        <v>6826</v>
      </c>
      <c r="U1525" s="1"/>
      <c r="V1525" s="1" t="s">
        <v>7232</v>
      </c>
      <c r="W1525" s="1" t="s">
        <v>6826</v>
      </c>
    </row>
    <row r="1526" spans="1:23" x14ac:dyDescent="0.25">
      <c r="A1526" s="1">
        <v>1004491</v>
      </c>
      <c r="B1526" s="5" t="str">
        <f>VLOOKUP(H1526,'FIPS Basin X-walk'!$A$2:$F$3224,6,FALSE)</f>
        <v>Ouachita Folded Belt</v>
      </c>
      <c r="C1526" s="1" t="s">
        <v>20646</v>
      </c>
      <c r="D1526" s="1"/>
      <c r="E1526" s="1"/>
      <c r="F1526" s="1" t="s">
        <v>20647</v>
      </c>
      <c r="G1526" s="1" t="s">
        <v>6941</v>
      </c>
      <c r="H1526" s="1">
        <v>48113</v>
      </c>
      <c r="I1526" s="1">
        <v>1004491</v>
      </c>
      <c r="J1526" s="1">
        <v>32.962749000000002</v>
      </c>
      <c r="K1526" s="1">
        <v>-96.534024000000002</v>
      </c>
      <c r="L1526" s="1"/>
      <c r="M1526" s="1" t="s">
        <v>1485</v>
      </c>
      <c r="N1526" s="1" t="s">
        <v>9148</v>
      </c>
      <c r="O1526" s="1">
        <v>2022</v>
      </c>
      <c r="P1526" s="1">
        <v>75089</v>
      </c>
      <c r="Q1526" s="1" t="s">
        <v>20648</v>
      </c>
      <c r="R1526" s="1"/>
      <c r="S1526" s="1" t="s">
        <v>24358</v>
      </c>
      <c r="T1526" s="1" t="s">
        <v>6826</v>
      </c>
      <c r="U1526" s="1"/>
      <c r="V1526" s="1" t="s">
        <v>24497</v>
      </c>
      <c r="W1526" s="1" t="s">
        <v>6826</v>
      </c>
    </row>
    <row r="1527" spans="1:23" x14ac:dyDescent="0.25">
      <c r="A1527" s="1">
        <v>1003777</v>
      </c>
      <c r="B1527" s="5" t="str">
        <f>VLOOKUP(H1527,'FIPS Basin X-walk'!$A$2:$F$3224,6,FALSE)</f>
        <v>Mid-Gulf Coast Basin</v>
      </c>
      <c r="C1527" s="1" t="s">
        <v>6945</v>
      </c>
      <c r="D1527" s="1"/>
      <c r="E1527" s="1"/>
      <c r="F1527" s="1" t="s">
        <v>6943</v>
      </c>
      <c r="G1527" s="1" t="s">
        <v>6941</v>
      </c>
      <c r="H1527" s="1">
        <v>1047</v>
      </c>
      <c r="I1527" s="1">
        <v>1003777</v>
      </c>
      <c r="J1527" s="1">
        <v>32.379511999999998</v>
      </c>
      <c r="K1527" s="1">
        <v>-86.992947999999998</v>
      </c>
      <c r="L1527" s="1"/>
      <c r="M1527" s="1" t="s">
        <v>1482</v>
      </c>
      <c r="N1527" s="1" t="s">
        <v>6824</v>
      </c>
      <c r="O1527" s="1">
        <v>2022</v>
      </c>
      <c r="P1527" s="1">
        <v>36703</v>
      </c>
      <c r="Q1527" s="1" t="s">
        <v>6946</v>
      </c>
      <c r="R1527" s="1"/>
      <c r="S1527" s="1" t="s">
        <v>24372</v>
      </c>
      <c r="T1527" s="1" t="s">
        <v>6826</v>
      </c>
      <c r="U1527" s="1"/>
      <c r="V1527" s="1" t="s">
        <v>6947</v>
      </c>
      <c r="W1527" s="1" t="s">
        <v>6826</v>
      </c>
    </row>
    <row r="1528" spans="1:23" x14ac:dyDescent="0.25">
      <c r="A1528" s="1">
        <v>1009338</v>
      </c>
      <c r="B1528" s="5" t="str">
        <f>VLOOKUP(H1528,'FIPS Basin X-walk'!$A$2:$F$3224,6,FALSE)</f>
        <v>Mid-Gulf Coast Basin</v>
      </c>
      <c r="C1528" s="1" t="s">
        <v>6939</v>
      </c>
      <c r="D1528" s="1"/>
      <c r="E1528" s="1"/>
      <c r="F1528" s="1" t="s">
        <v>6940</v>
      </c>
      <c r="G1528" s="1" t="s">
        <v>6941</v>
      </c>
      <c r="H1528" s="1">
        <v>1047</v>
      </c>
      <c r="I1528" s="1">
        <v>1009338</v>
      </c>
      <c r="J1528" s="1">
        <v>32.526909000000003</v>
      </c>
      <c r="K1528" s="1">
        <v>-86.929886999999994</v>
      </c>
      <c r="L1528" s="1"/>
      <c r="M1528" s="1" t="s">
        <v>1482</v>
      </c>
      <c r="N1528" s="1" t="s">
        <v>6824</v>
      </c>
      <c r="O1528" s="1">
        <v>2022</v>
      </c>
      <c r="P1528" s="1">
        <v>36703</v>
      </c>
      <c r="Q1528" s="1" t="s">
        <v>24094</v>
      </c>
      <c r="R1528" s="1"/>
      <c r="S1528" s="1" t="s">
        <v>24435</v>
      </c>
      <c r="T1528" s="1" t="s">
        <v>6826</v>
      </c>
      <c r="U1528" s="1"/>
      <c r="V1528" s="1" t="s">
        <v>6884</v>
      </c>
      <c r="W1528" s="1" t="s">
        <v>6826</v>
      </c>
    </row>
    <row r="1529" spans="1:23" x14ac:dyDescent="0.25">
      <c r="A1529" s="1">
        <v>1005106</v>
      </c>
      <c r="B1529" s="5" t="str">
        <f>VLOOKUP(H1529,'FIPS Basin X-walk'!$A$2:$F$3224,6,FALSE)</f>
        <v>Ouachita Folded Belt</v>
      </c>
      <c r="C1529" s="1" t="s">
        <v>20635</v>
      </c>
      <c r="D1529" s="1"/>
      <c r="E1529" s="1"/>
      <c r="F1529" s="1" t="s">
        <v>8916</v>
      </c>
      <c r="G1529" s="1" t="s">
        <v>6941</v>
      </c>
      <c r="H1529" s="1">
        <v>48113</v>
      </c>
      <c r="I1529" s="1">
        <v>1005106</v>
      </c>
      <c r="J1529" s="1">
        <v>32.766944000000002</v>
      </c>
      <c r="K1529" s="1">
        <v>-96.562776999999997</v>
      </c>
      <c r="L1529" s="1"/>
      <c r="M1529" s="1" t="s">
        <v>1485</v>
      </c>
      <c r="N1529" s="1" t="s">
        <v>9148</v>
      </c>
      <c r="O1529" s="1">
        <v>2022</v>
      </c>
      <c r="P1529" s="1">
        <v>75182</v>
      </c>
      <c r="Q1529" s="1" t="s">
        <v>20636</v>
      </c>
      <c r="R1529" s="1"/>
      <c r="S1529" s="1" t="s">
        <v>24844</v>
      </c>
      <c r="T1529" s="1" t="s">
        <v>6826</v>
      </c>
      <c r="U1529" s="1"/>
      <c r="V1529" s="1" t="s">
        <v>7044</v>
      </c>
      <c r="W1529" s="1" t="s">
        <v>6826</v>
      </c>
    </row>
    <row r="1530" spans="1:23" x14ac:dyDescent="0.25">
      <c r="A1530" s="1">
        <v>1007308</v>
      </c>
      <c r="B1530" s="5" t="str">
        <f>VLOOKUP(H1530,'FIPS Basin X-walk'!$A$2:$F$3224,6,FALSE)</f>
        <v>Wisconsin Arch</v>
      </c>
      <c r="C1530" s="1" t="s">
        <v>23047</v>
      </c>
      <c r="D1530" s="1"/>
      <c r="E1530" s="1"/>
      <c r="F1530" s="1" t="s">
        <v>14069</v>
      </c>
      <c r="G1530" s="1" t="s">
        <v>1707</v>
      </c>
      <c r="H1530" s="1">
        <v>55025</v>
      </c>
      <c r="I1530" s="1">
        <v>1007308</v>
      </c>
      <c r="J1530" s="1">
        <v>42.976700000000001</v>
      </c>
      <c r="K1530" s="1">
        <v>-89.049199999999999</v>
      </c>
      <c r="L1530" s="1"/>
      <c r="M1530" s="1" t="s">
        <v>1517</v>
      </c>
      <c r="N1530" s="1" t="s">
        <v>22991</v>
      </c>
      <c r="O1530" s="1">
        <v>2022</v>
      </c>
      <c r="P1530" s="1">
        <v>53523</v>
      </c>
      <c r="Q1530" s="1" t="s">
        <v>23048</v>
      </c>
      <c r="R1530" s="1"/>
      <c r="S1530" s="1" t="s">
        <v>24355</v>
      </c>
      <c r="T1530" s="1" t="s">
        <v>6826</v>
      </c>
      <c r="U1530" s="1"/>
      <c r="V1530" s="1" t="s">
        <v>23020</v>
      </c>
      <c r="W1530" s="1" t="s">
        <v>6828</v>
      </c>
    </row>
    <row r="1531" spans="1:23" x14ac:dyDescent="0.25">
      <c r="A1531" s="1">
        <v>1000249</v>
      </c>
      <c r="B1531" s="5" t="str">
        <f>VLOOKUP(H1531,'FIPS Basin X-walk'!$A$2:$F$3224,6,FALSE)</f>
        <v>Wisconsin Arch</v>
      </c>
      <c r="C1531" s="1" t="s">
        <v>23057</v>
      </c>
      <c r="D1531" s="1"/>
      <c r="E1531" s="1"/>
      <c r="F1531" s="1" t="s">
        <v>11188</v>
      </c>
      <c r="G1531" s="1" t="s">
        <v>1707</v>
      </c>
      <c r="H1531" s="1">
        <v>55025</v>
      </c>
      <c r="I1531" s="1">
        <v>1000249</v>
      </c>
      <c r="J1531" s="1">
        <v>43.075099999999999</v>
      </c>
      <c r="K1531" s="1">
        <v>-89.4251</v>
      </c>
      <c r="L1531" s="1"/>
      <c r="M1531" s="1" t="s">
        <v>1517</v>
      </c>
      <c r="N1531" s="1" t="s">
        <v>22991</v>
      </c>
      <c r="O1531" s="1">
        <v>2022</v>
      </c>
      <c r="P1531" s="1">
        <v>53701</v>
      </c>
      <c r="Q1531" s="1" t="s">
        <v>23058</v>
      </c>
      <c r="R1531" s="1"/>
      <c r="S1531" s="1" t="s">
        <v>24355</v>
      </c>
      <c r="T1531" s="1" t="s">
        <v>6828</v>
      </c>
      <c r="U1531" s="1"/>
      <c r="V1531" s="1" t="s">
        <v>23046</v>
      </c>
      <c r="W1531" s="1" t="s">
        <v>6828</v>
      </c>
    </row>
    <row r="1532" spans="1:23" x14ac:dyDescent="0.25">
      <c r="A1532" s="1">
        <v>1000979</v>
      </c>
      <c r="B1532" s="5" t="str">
        <f>VLOOKUP(H1532,'FIPS Basin X-walk'!$A$2:$F$3224,6,FALSE)</f>
        <v>Wisconsin Arch</v>
      </c>
      <c r="C1532" s="1" t="s">
        <v>23044</v>
      </c>
      <c r="D1532" s="1"/>
      <c r="E1532" s="1"/>
      <c r="F1532" s="1" t="s">
        <v>11188</v>
      </c>
      <c r="G1532" s="1" t="s">
        <v>1707</v>
      </c>
      <c r="H1532" s="1">
        <v>55025</v>
      </c>
      <c r="I1532" s="1">
        <v>1000979</v>
      </c>
      <c r="J1532" s="1">
        <v>43.0792</v>
      </c>
      <c r="K1532" s="1">
        <v>-89.373900000000006</v>
      </c>
      <c r="L1532" s="1"/>
      <c r="M1532" s="1" t="s">
        <v>1517</v>
      </c>
      <c r="N1532" s="1" t="s">
        <v>22991</v>
      </c>
      <c r="O1532" s="1">
        <v>2022</v>
      </c>
      <c r="P1532" s="1">
        <v>53703</v>
      </c>
      <c r="Q1532" s="1" t="s">
        <v>23045</v>
      </c>
      <c r="R1532" s="1"/>
      <c r="S1532" s="1" t="s">
        <v>24355</v>
      </c>
      <c r="T1532" s="1" t="s">
        <v>6826</v>
      </c>
      <c r="U1532" s="1"/>
      <c r="V1532" s="1" t="s">
        <v>23046</v>
      </c>
      <c r="W1532" s="1" t="s">
        <v>6828</v>
      </c>
    </row>
    <row r="1533" spans="1:23" x14ac:dyDescent="0.25">
      <c r="A1533" s="1">
        <v>1002025</v>
      </c>
      <c r="B1533" s="5" t="str">
        <f>VLOOKUP(H1533,'FIPS Basin X-walk'!$A$2:$F$3224,6,FALSE)</f>
        <v>Wisconsin Arch</v>
      </c>
      <c r="C1533" s="1" t="s">
        <v>23053</v>
      </c>
      <c r="D1533" s="1"/>
      <c r="E1533" s="1"/>
      <c r="F1533" s="1" t="s">
        <v>2004</v>
      </c>
      <c r="G1533" s="1" t="s">
        <v>23050</v>
      </c>
      <c r="H1533" s="1">
        <v>55025</v>
      </c>
      <c r="I1533" s="1">
        <v>1002025</v>
      </c>
      <c r="J1533" s="1">
        <v>43.152169999999998</v>
      </c>
      <c r="K1533" s="1">
        <v>-89.295360000000002</v>
      </c>
      <c r="L1533" s="1"/>
      <c r="M1533" s="1" t="s">
        <v>1517</v>
      </c>
      <c r="N1533" s="1" t="s">
        <v>22991</v>
      </c>
      <c r="O1533" s="1">
        <v>2022</v>
      </c>
      <c r="P1533" s="1">
        <v>53718</v>
      </c>
      <c r="Q1533" s="1" t="s">
        <v>1326</v>
      </c>
      <c r="R1533" s="1"/>
      <c r="S1533" s="1" t="s">
        <v>24359</v>
      </c>
      <c r="T1533" s="1" t="s">
        <v>6826</v>
      </c>
      <c r="U1533" s="1"/>
      <c r="V1533" s="1" t="s">
        <v>11975</v>
      </c>
      <c r="W1533" s="1" t="s">
        <v>6826</v>
      </c>
    </row>
    <row r="1534" spans="1:23" x14ac:dyDescent="0.25">
      <c r="A1534" s="1">
        <v>1006096</v>
      </c>
      <c r="B1534" s="5" t="str">
        <f>VLOOKUP(H1534,'FIPS Basin X-walk'!$A$2:$F$3224,6,FALSE)</f>
        <v>Wisconsin Arch</v>
      </c>
      <c r="C1534" s="1" t="s">
        <v>23049</v>
      </c>
      <c r="D1534" s="1"/>
      <c r="E1534" s="1"/>
      <c r="F1534" s="1" t="s">
        <v>11188</v>
      </c>
      <c r="G1534" s="1" t="s">
        <v>23050</v>
      </c>
      <c r="H1534" s="1">
        <v>55025</v>
      </c>
      <c r="I1534" s="1">
        <v>1006096</v>
      </c>
      <c r="J1534" s="1">
        <v>43.045900000000003</v>
      </c>
      <c r="K1534" s="1">
        <v>-89.262799999999999</v>
      </c>
      <c r="L1534" s="1"/>
      <c r="M1534" s="1" t="s">
        <v>1517</v>
      </c>
      <c r="N1534" s="1" t="s">
        <v>22991</v>
      </c>
      <c r="O1534" s="1">
        <v>2022</v>
      </c>
      <c r="P1534" s="1">
        <v>53718</v>
      </c>
      <c r="Q1534" s="1" t="s">
        <v>23051</v>
      </c>
      <c r="R1534" s="1"/>
      <c r="S1534" s="1" t="s">
        <v>24358</v>
      </c>
      <c r="T1534" s="1" t="s">
        <v>6828</v>
      </c>
      <c r="U1534" s="1"/>
      <c r="V1534" s="1" t="s">
        <v>23052</v>
      </c>
      <c r="W1534" s="1" t="s">
        <v>6826</v>
      </c>
    </row>
    <row r="1535" spans="1:23" x14ac:dyDescent="0.25">
      <c r="A1535" s="1">
        <v>1007973</v>
      </c>
      <c r="B1535" s="5" t="str">
        <f>VLOOKUP(H1535,'FIPS Basin X-walk'!$A$2:$F$3224,6,FALSE)</f>
        <v>Wisconsin Arch</v>
      </c>
      <c r="C1535" s="1" t="s">
        <v>23054</v>
      </c>
      <c r="D1535" s="1"/>
      <c r="E1535" s="1"/>
      <c r="F1535" s="1" t="s">
        <v>2004</v>
      </c>
      <c r="G1535" s="1" t="s">
        <v>23050</v>
      </c>
      <c r="H1535" s="1">
        <v>55025</v>
      </c>
      <c r="I1535" s="1">
        <v>1007973</v>
      </c>
      <c r="J1535" s="1">
        <v>43.070340000000002</v>
      </c>
      <c r="K1535" s="1">
        <v>-89.405699999999996</v>
      </c>
      <c r="L1535" s="1"/>
      <c r="M1535" s="1" t="s">
        <v>1517</v>
      </c>
      <c r="N1535" s="1" t="s">
        <v>22991</v>
      </c>
      <c r="O1535" s="1">
        <v>2022</v>
      </c>
      <c r="P1535" s="1">
        <v>53715</v>
      </c>
      <c r="Q1535" s="1" t="s">
        <v>23055</v>
      </c>
      <c r="R1535" s="1"/>
      <c r="S1535" s="1" t="s">
        <v>24395</v>
      </c>
      <c r="T1535" s="1" t="s">
        <v>6826</v>
      </c>
      <c r="U1535" s="1"/>
      <c r="V1535" s="1" t="s">
        <v>23056</v>
      </c>
      <c r="W1535" s="1" t="s">
        <v>6828</v>
      </c>
    </row>
    <row r="1536" spans="1:23" x14ac:dyDescent="0.25">
      <c r="A1536" s="1">
        <v>1002654</v>
      </c>
      <c r="B1536" s="5" t="str">
        <f>VLOOKUP(H1536,'FIPS Basin X-walk'!$A$2:$F$3224,6,FALSE)</f>
        <v>Piedmont-Blue Ridge Prov</v>
      </c>
      <c r="C1536" s="1" t="s">
        <v>22431</v>
      </c>
      <c r="D1536" s="1"/>
      <c r="E1536" s="1"/>
      <c r="F1536" s="1" t="s">
        <v>11359</v>
      </c>
      <c r="G1536" s="1" t="s">
        <v>22432</v>
      </c>
      <c r="H1536" s="1">
        <v>51590</v>
      </c>
      <c r="I1536" s="1">
        <v>1002654</v>
      </c>
      <c r="J1536" s="1">
        <v>36.559350000000002</v>
      </c>
      <c r="K1536" s="1">
        <v>-79.373189999999994</v>
      </c>
      <c r="L1536" s="1"/>
      <c r="M1536" s="1" t="s">
        <v>1486</v>
      </c>
      <c r="N1536" s="1" t="s">
        <v>15119</v>
      </c>
      <c r="O1536" s="1">
        <v>2022</v>
      </c>
      <c r="P1536" s="1">
        <v>24541</v>
      </c>
      <c r="Q1536" s="1" t="s">
        <v>22433</v>
      </c>
      <c r="R1536" s="1"/>
      <c r="S1536" s="1" t="s">
        <v>24966</v>
      </c>
      <c r="T1536" s="1" t="s">
        <v>6826</v>
      </c>
      <c r="U1536" s="1"/>
      <c r="V1536" s="1" t="s">
        <v>12644</v>
      </c>
      <c r="W1536" s="1" t="s">
        <v>6826</v>
      </c>
    </row>
    <row r="1537" spans="1:23" x14ac:dyDescent="0.25">
      <c r="A1537" s="1">
        <v>1001373</v>
      </c>
      <c r="B1537" s="5" t="str">
        <f>VLOOKUP(H1537,'FIPS Basin X-walk'!$A$2:$F$3224,6,FALSE)</f>
        <v>Cincinnati Arch</v>
      </c>
      <c r="C1537" s="1" t="s">
        <v>17847</v>
      </c>
      <c r="D1537" s="1"/>
      <c r="E1537" s="1"/>
      <c r="F1537" s="1" t="s">
        <v>15434</v>
      </c>
      <c r="G1537" s="1" t="s">
        <v>1999</v>
      </c>
      <c r="H1537" s="1">
        <v>39037</v>
      </c>
      <c r="I1537" s="1">
        <v>1001373</v>
      </c>
      <c r="J1537" s="1">
        <v>40.0747</v>
      </c>
      <c r="K1537" s="1">
        <v>-84.614699999999999</v>
      </c>
      <c r="L1537" s="1"/>
      <c r="M1537" s="1" t="s">
        <v>1542</v>
      </c>
      <c r="N1537" s="1" t="s">
        <v>17708</v>
      </c>
      <c r="O1537" s="1">
        <v>2022</v>
      </c>
      <c r="P1537" s="1">
        <v>45331</v>
      </c>
      <c r="Q1537" s="1" t="s">
        <v>17848</v>
      </c>
      <c r="R1537" s="1"/>
      <c r="S1537" s="1" t="s">
        <v>24355</v>
      </c>
      <c r="T1537" s="1" t="s">
        <v>6826</v>
      </c>
      <c r="U1537" s="1"/>
      <c r="V1537" s="1" t="s">
        <v>17849</v>
      </c>
      <c r="W1537" s="1" t="s">
        <v>6828</v>
      </c>
    </row>
    <row r="1538" spans="1:23" x14ac:dyDescent="0.25">
      <c r="A1538" s="1">
        <v>1000035</v>
      </c>
      <c r="B1538" s="5" t="str">
        <f>VLOOKUP(H1538,'FIPS Basin X-walk'!$A$2:$F$3224,6,FALSE)</f>
        <v>Cincinnati Arch</v>
      </c>
      <c r="C1538" s="1" t="s">
        <v>17843</v>
      </c>
      <c r="D1538" s="1"/>
      <c r="E1538" s="1"/>
      <c r="F1538" s="1" t="s">
        <v>15434</v>
      </c>
      <c r="G1538" s="1" t="s">
        <v>17844</v>
      </c>
      <c r="H1538" s="1">
        <v>39037</v>
      </c>
      <c r="I1538" s="1">
        <v>1000035</v>
      </c>
      <c r="J1538" s="1">
        <v>40.081111</v>
      </c>
      <c r="K1538" s="1">
        <v>-84.591667000000001</v>
      </c>
      <c r="L1538" s="1"/>
      <c r="M1538" s="1" t="s">
        <v>1542</v>
      </c>
      <c r="N1538" s="1" t="s">
        <v>17708</v>
      </c>
      <c r="O1538" s="1">
        <v>2022</v>
      </c>
      <c r="P1538" s="1">
        <v>45331</v>
      </c>
      <c r="Q1538" s="1" t="s">
        <v>11487</v>
      </c>
      <c r="R1538" s="1"/>
      <c r="S1538" s="1" t="s">
        <v>24378</v>
      </c>
      <c r="T1538" s="1" t="s">
        <v>6826</v>
      </c>
      <c r="U1538" s="1"/>
      <c r="V1538" s="1" t="s">
        <v>11488</v>
      </c>
      <c r="W1538" s="1" t="s">
        <v>6826</v>
      </c>
    </row>
    <row r="1539" spans="1:23" x14ac:dyDescent="0.25">
      <c r="A1539" s="1">
        <v>1012382</v>
      </c>
      <c r="B1539" s="5" t="str">
        <f>VLOOKUP(H1539,'FIPS Basin X-walk'!$A$2:$F$3224,6,FALSE)</f>
        <v>Cincinnati Arch</v>
      </c>
      <c r="C1539" s="1" t="s">
        <v>17845</v>
      </c>
      <c r="D1539" s="1"/>
      <c r="E1539" s="1"/>
      <c r="F1539" s="1" t="s">
        <v>17846</v>
      </c>
      <c r="G1539" s="1" t="s">
        <v>17844</v>
      </c>
      <c r="H1539" s="1">
        <v>39037</v>
      </c>
      <c r="I1539" s="1">
        <v>1012382</v>
      </c>
      <c r="J1539" s="1">
        <v>40.004927000000002</v>
      </c>
      <c r="K1539" s="1">
        <v>-84.803291999999999</v>
      </c>
      <c r="L1539" s="1"/>
      <c r="M1539" s="1" t="s">
        <v>1542</v>
      </c>
      <c r="N1539" s="1" t="s">
        <v>17708</v>
      </c>
      <c r="O1539" s="1">
        <v>2022</v>
      </c>
      <c r="P1539" s="1">
        <v>45332</v>
      </c>
      <c r="Q1539" s="1" t="s">
        <v>214</v>
      </c>
      <c r="R1539" s="1"/>
      <c r="S1539" s="1" t="s">
        <v>24435</v>
      </c>
      <c r="T1539" s="1" t="s">
        <v>6826</v>
      </c>
      <c r="U1539" s="1"/>
      <c r="V1539" s="1" t="s">
        <v>7297</v>
      </c>
      <c r="W1539" s="1" t="s">
        <v>6826</v>
      </c>
    </row>
    <row r="1540" spans="1:23" x14ac:dyDescent="0.25">
      <c r="A1540" s="1">
        <v>1000906</v>
      </c>
      <c r="B1540" s="5" t="str">
        <f>VLOOKUP(H1540,'FIPS Basin X-walk'!$A$2:$F$3224,6,FALSE)</f>
        <v>Atlantic Coast Basin</v>
      </c>
      <c r="C1540" s="1" t="s">
        <v>19729</v>
      </c>
      <c r="D1540" s="1"/>
      <c r="E1540" s="1"/>
      <c r="F1540" s="1" t="s">
        <v>19730</v>
      </c>
      <c r="G1540" s="1" t="s">
        <v>1731</v>
      </c>
      <c r="H1540" s="1">
        <v>45031</v>
      </c>
      <c r="I1540" s="1">
        <v>1000906</v>
      </c>
      <c r="J1540" s="1">
        <v>34.401699999999998</v>
      </c>
      <c r="K1540" s="1">
        <v>-80.158900000000003</v>
      </c>
      <c r="L1540" s="1"/>
      <c r="M1540" s="1" t="s">
        <v>1527</v>
      </c>
      <c r="N1540" s="1" t="s">
        <v>19642</v>
      </c>
      <c r="O1540" s="1">
        <v>2022</v>
      </c>
      <c r="P1540" s="1">
        <v>29550</v>
      </c>
      <c r="Q1540" s="1" t="s">
        <v>19731</v>
      </c>
      <c r="R1540" s="1" t="s">
        <v>24612</v>
      </c>
      <c r="S1540" s="1" t="s">
        <v>24355</v>
      </c>
      <c r="T1540" s="1" t="s">
        <v>6826</v>
      </c>
      <c r="U1540" s="1"/>
      <c r="V1540" s="1" t="s">
        <v>9621</v>
      </c>
      <c r="W1540" s="1" t="s">
        <v>6828</v>
      </c>
    </row>
    <row r="1541" spans="1:23" x14ac:dyDescent="0.25">
      <c r="A1541" s="1">
        <v>1007946</v>
      </c>
      <c r="B1541" s="5" t="str">
        <f>VLOOKUP(H1541,'FIPS Basin X-walk'!$A$2:$F$3224,6,FALSE)</f>
        <v>Atlantic Coast Basin</v>
      </c>
      <c r="C1541" s="1" t="s">
        <v>19732</v>
      </c>
      <c r="D1541" s="1"/>
      <c r="E1541" s="1" t="s">
        <v>6828</v>
      </c>
      <c r="F1541" s="1" t="s">
        <v>19733</v>
      </c>
      <c r="G1541" s="1" t="s">
        <v>19724</v>
      </c>
      <c r="H1541" s="1">
        <v>45031</v>
      </c>
      <c r="I1541" s="1">
        <v>1007946</v>
      </c>
      <c r="J1541" s="1">
        <v>34.375957999999997</v>
      </c>
      <c r="K1541" s="1">
        <v>-79.896878000000001</v>
      </c>
      <c r="L1541" s="1"/>
      <c r="M1541" s="1" t="s">
        <v>1527</v>
      </c>
      <c r="N1541" s="1" t="s">
        <v>19642</v>
      </c>
      <c r="O1541" s="1">
        <v>2022</v>
      </c>
      <c r="P1541" s="1">
        <v>29540</v>
      </c>
      <c r="Q1541" s="1" t="s">
        <v>19734</v>
      </c>
      <c r="R1541" s="1"/>
      <c r="S1541" s="1" t="s">
        <v>24372</v>
      </c>
      <c r="T1541" s="1" t="s">
        <v>6826</v>
      </c>
      <c r="U1541" s="1"/>
      <c r="V1541" s="1" t="s">
        <v>7021</v>
      </c>
      <c r="W1541" s="1" t="s">
        <v>6826</v>
      </c>
    </row>
    <row r="1542" spans="1:23" x14ac:dyDescent="0.25">
      <c r="A1542" s="1">
        <v>1013923</v>
      </c>
      <c r="B1542" s="5" t="str">
        <f>VLOOKUP(H1542,'FIPS Basin X-walk'!$A$2:$F$3224,6,FALSE)</f>
        <v>Atlantic Coast Basin</v>
      </c>
      <c r="C1542" s="1" t="s">
        <v>19723</v>
      </c>
      <c r="D1542" s="1"/>
      <c r="E1542" s="1"/>
      <c r="F1542" s="1" t="s">
        <v>1731</v>
      </c>
      <c r="G1542" s="1" t="s">
        <v>19724</v>
      </c>
      <c r="H1542" s="1">
        <v>45031</v>
      </c>
      <c r="I1542" s="1">
        <v>1013923</v>
      </c>
      <c r="J1542" s="1">
        <v>34.283014000000001</v>
      </c>
      <c r="K1542" s="1">
        <v>-79.889122</v>
      </c>
      <c r="L1542" s="1"/>
      <c r="M1542" s="1" t="s">
        <v>1527</v>
      </c>
      <c r="N1542" s="1" t="s">
        <v>19642</v>
      </c>
      <c r="O1542" s="1">
        <v>2022</v>
      </c>
      <c r="P1542" s="1">
        <v>29532</v>
      </c>
      <c r="Q1542" s="1" t="s">
        <v>26793</v>
      </c>
      <c r="R1542" s="1"/>
      <c r="S1542" s="1" t="s">
        <v>24459</v>
      </c>
      <c r="T1542" s="1" t="s">
        <v>6826</v>
      </c>
      <c r="U1542" s="1"/>
      <c r="V1542" s="1" t="s">
        <v>19725</v>
      </c>
      <c r="W1542" s="1" t="s">
        <v>6826</v>
      </c>
    </row>
    <row r="1543" spans="1:23" x14ac:dyDescent="0.25">
      <c r="A1543" s="1">
        <v>1000353</v>
      </c>
      <c r="B1543" s="5" t="str">
        <f>VLOOKUP(H1543,'FIPS Basin X-walk'!$A$2:$F$3224,6,FALSE)</f>
        <v>Atlantic Coast Basin</v>
      </c>
      <c r="C1543" s="1" t="s">
        <v>19726</v>
      </c>
      <c r="D1543" s="1"/>
      <c r="E1543" s="1" t="s">
        <v>6828</v>
      </c>
      <c r="F1543" s="1" t="s">
        <v>19727</v>
      </c>
      <c r="G1543" s="1" t="s">
        <v>19724</v>
      </c>
      <c r="H1543" s="1">
        <v>45031</v>
      </c>
      <c r="I1543" s="1">
        <v>1000353</v>
      </c>
      <c r="J1543" s="1">
        <v>34.387</v>
      </c>
      <c r="K1543" s="1">
        <v>-80.066299999999998</v>
      </c>
      <c r="L1543" s="1"/>
      <c r="M1543" s="1" t="s">
        <v>1527</v>
      </c>
      <c r="N1543" s="1" t="s">
        <v>19642</v>
      </c>
      <c r="O1543" s="1">
        <v>2022</v>
      </c>
      <c r="P1543" s="1">
        <v>29550</v>
      </c>
      <c r="Q1543" s="1" t="s">
        <v>19728</v>
      </c>
      <c r="R1543" s="1"/>
      <c r="S1543" s="1" t="s">
        <v>24385</v>
      </c>
      <c r="T1543" s="1" t="s">
        <v>6826</v>
      </c>
      <c r="U1543" s="1"/>
      <c r="V1543" s="1" t="s">
        <v>12571</v>
      </c>
      <c r="W1543" s="1" t="s">
        <v>6826</v>
      </c>
    </row>
    <row r="1544" spans="1:23" x14ac:dyDescent="0.25">
      <c r="A1544" s="1">
        <v>1006698</v>
      </c>
      <c r="B1544" s="5" t="str">
        <f>VLOOKUP(H1544,'FIPS Basin X-walk'!$A$2:$F$3224,6,FALSE)</f>
        <v>Appalachian Basin (Eastern Overthrust Area)</v>
      </c>
      <c r="C1544" s="1" t="s">
        <v>19138</v>
      </c>
      <c r="D1544" s="1"/>
      <c r="E1544" s="1"/>
      <c r="F1544" s="1" t="s">
        <v>523</v>
      </c>
      <c r="G1544" s="1" t="s">
        <v>19136</v>
      </c>
      <c r="H1544" s="1">
        <v>42043</v>
      </c>
      <c r="I1544" s="1">
        <v>1006698</v>
      </c>
      <c r="J1544" s="1">
        <v>40.378391999999998</v>
      </c>
      <c r="K1544" s="1">
        <v>-76.670894000000004</v>
      </c>
      <c r="L1544" s="1"/>
      <c r="M1544" s="1" t="s">
        <v>1501</v>
      </c>
      <c r="N1544" s="1" t="s">
        <v>18868</v>
      </c>
      <c r="O1544" s="1">
        <v>2022</v>
      </c>
      <c r="P1544" s="1">
        <v>17028</v>
      </c>
      <c r="Q1544" s="1" t="s">
        <v>523</v>
      </c>
      <c r="R1544" s="1"/>
      <c r="S1544" s="1" t="s">
        <v>24435</v>
      </c>
      <c r="T1544" s="1" t="s">
        <v>6826</v>
      </c>
      <c r="U1544" s="1"/>
      <c r="V1544" s="1" t="s">
        <v>7297</v>
      </c>
      <c r="W1544" s="1" t="s">
        <v>6826</v>
      </c>
    </row>
    <row r="1545" spans="1:23" x14ac:dyDescent="0.25">
      <c r="A1545" s="1">
        <v>1002561</v>
      </c>
      <c r="B1545" s="5" t="str">
        <f>VLOOKUP(H1545,'FIPS Basin X-walk'!$A$2:$F$3224,6,FALSE)</f>
        <v>Appalachian Basin (Eastern Overthrust Area)</v>
      </c>
      <c r="C1545" s="1" t="s">
        <v>19139</v>
      </c>
      <c r="D1545" s="1"/>
      <c r="E1545" s="1"/>
      <c r="F1545" s="1" t="s">
        <v>19140</v>
      </c>
      <c r="G1545" s="1" t="s">
        <v>19136</v>
      </c>
      <c r="H1545" s="1">
        <v>42043</v>
      </c>
      <c r="I1545" s="1">
        <v>1002561</v>
      </c>
      <c r="J1545" s="1">
        <v>40.244300000000003</v>
      </c>
      <c r="K1545" s="1">
        <v>-76.854100000000003</v>
      </c>
      <c r="L1545" s="1"/>
      <c r="M1545" s="1" t="s">
        <v>1501</v>
      </c>
      <c r="N1545" s="1" t="s">
        <v>18868</v>
      </c>
      <c r="O1545" s="1">
        <v>2022</v>
      </c>
      <c r="P1545" s="1">
        <v>17104</v>
      </c>
      <c r="Q1545" s="1" t="s">
        <v>19141</v>
      </c>
      <c r="R1545" s="1"/>
      <c r="S1545" s="1" t="s">
        <v>24389</v>
      </c>
      <c r="T1545" s="1" t="s">
        <v>6826</v>
      </c>
      <c r="U1545" s="1"/>
      <c r="V1545" s="1" t="s">
        <v>19142</v>
      </c>
      <c r="W1545" s="1" t="s">
        <v>6826</v>
      </c>
    </row>
    <row r="1546" spans="1:23" x14ac:dyDescent="0.25">
      <c r="A1546" s="1">
        <v>1005167</v>
      </c>
      <c r="B1546" s="5" t="str">
        <f>VLOOKUP(H1546,'FIPS Basin X-walk'!$A$2:$F$3224,6,FALSE)</f>
        <v>Appalachian Basin (Eastern Overthrust Area)</v>
      </c>
      <c r="C1546" s="1" t="s">
        <v>19143</v>
      </c>
      <c r="D1546" s="1"/>
      <c r="E1546" s="1"/>
      <c r="F1546" s="1" t="s">
        <v>19144</v>
      </c>
      <c r="G1546" s="1" t="s">
        <v>19136</v>
      </c>
      <c r="H1546" s="1">
        <v>42043</v>
      </c>
      <c r="I1546" s="1">
        <v>1005167</v>
      </c>
      <c r="J1546" s="1">
        <v>40.265819999999998</v>
      </c>
      <c r="K1546" s="1">
        <v>-76.876429999999999</v>
      </c>
      <c r="L1546" s="1"/>
      <c r="M1546" s="1" t="s">
        <v>1501</v>
      </c>
      <c r="N1546" s="1" t="s">
        <v>18868</v>
      </c>
      <c r="O1546" s="1">
        <v>2022</v>
      </c>
      <c r="P1546" s="1">
        <v>17101</v>
      </c>
      <c r="Q1546" s="1" t="s">
        <v>19145</v>
      </c>
      <c r="R1546" s="1" t="s">
        <v>24395</v>
      </c>
      <c r="S1546" s="1" t="s">
        <v>24355</v>
      </c>
      <c r="T1546" s="1" t="s">
        <v>6826</v>
      </c>
      <c r="U1546" s="1"/>
      <c r="V1546" s="1" t="s">
        <v>24565</v>
      </c>
      <c r="W1546" s="1" t="s">
        <v>6828</v>
      </c>
    </row>
    <row r="1547" spans="1:23" x14ac:dyDescent="0.25">
      <c r="A1547" s="1">
        <v>1006246</v>
      </c>
      <c r="B1547" s="5" t="str">
        <f>VLOOKUP(H1547,'FIPS Basin X-walk'!$A$2:$F$3224,6,FALSE)</f>
        <v>Appalachian Basin (Eastern Overthrust Area)</v>
      </c>
      <c r="C1547" s="1" t="s">
        <v>19134</v>
      </c>
      <c r="D1547" s="1"/>
      <c r="E1547" s="1"/>
      <c r="F1547" s="1" t="s">
        <v>19135</v>
      </c>
      <c r="G1547" s="1" t="s">
        <v>19136</v>
      </c>
      <c r="H1547" s="1">
        <v>42043</v>
      </c>
      <c r="I1547" s="1">
        <v>1006246</v>
      </c>
      <c r="J1547" s="1">
        <v>40.264429999999997</v>
      </c>
      <c r="K1547" s="1">
        <v>-76.673929999999999</v>
      </c>
      <c r="L1547" s="1" t="s">
        <v>24379</v>
      </c>
      <c r="M1547" s="1" t="s">
        <v>1501</v>
      </c>
      <c r="N1547" s="1" t="s">
        <v>18868</v>
      </c>
      <c r="O1547" s="1">
        <v>2022</v>
      </c>
      <c r="P1547" s="1">
        <v>17033</v>
      </c>
      <c r="Q1547" s="1" t="s">
        <v>19137</v>
      </c>
      <c r="R1547" s="1"/>
      <c r="S1547" s="1" t="s">
        <v>24371</v>
      </c>
      <c r="T1547" s="1" t="s">
        <v>6828</v>
      </c>
      <c r="U1547" s="1"/>
      <c r="V1547" s="1" t="s">
        <v>19083</v>
      </c>
      <c r="W1547" s="1" t="s">
        <v>6826</v>
      </c>
    </row>
    <row r="1548" spans="1:23" x14ac:dyDescent="0.25">
      <c r="A1548" s="1">
        <v>1004215</v>
      </c>
      <c r="B1548" s="5" t="str">
        <f>VLOOKUP(H1548,'FIPS Basin X-walk'!$A$2:$F$3224,6,FALSE)</f>
        <v>Appalachian Basin (Eastern Overthrust Area)</v>
      </c>
      <c r="C1548" s="1" t="s">
        <v>19146</v>
      </c>
      <c r="D1548" s="1"/>
      <c r="E1548" s="1" t="s">
        <v>6828</v>
      </c>
      <c r="F1548" s="1" t="s">
        <v>19147</v>
      </c>
      <c r="G1548" s="1" t="s">
        <v>19136</v>
      </c>
      <c r="H1548" s="1">
        <v>42043</v>
      </c>
      <c r="I1548" s="1">
        <v>1004215</v>
      </c>
      <c r="J1548" s="1">
        <v>40.226388999999998</v>
      </c>
      <c r="K1548" s="1">
        <v>-76.848611000000005</v>
      </c>
      <c r="L1548" s="1"/>
      <c r="M1548" s="1" t="s">
        <v>1501</v>
      </c>
      <c r="N1548" s="1" t="s">
        <v>18868</v>
      </c>
      <c r="O1548" s="1">
        <v>2022</v>
      </c>
      <c r="P1548" s="1">
        <v>17113</v>
      </c>
      <c r="Q1548" s="1" t="s">
        <v>19148</v>
      </c>
      <c r="R1548" s="1"/>
      <c r="S1548" s="1" t="s">
        <v>24372</v>
      </c>
      <c r="T1548" s="1" t="s">
        <v>6826</v>
      </c>
      <c r="U1548" s="1"/>
      <c r="V1548" s="1" t="s">
        <v>10904</v>
      </c>
      <c r="W1548" s="1" t="s">
        <v>6826</v>
      </c>
    </row>
    <row r="1549" spans="1:23" x14ac:dyDescent="0.25">
      <c r="A1549" s="1">
        <v>1010159</v>
      </c>
      <c r="B1549" s="5" t="str">
        <f>VLOOKUP(H1549,'FIPS Basin X-walk'!$A$2:$F$3224,6,FALSE)</f>
        <v>Piedmont-Blue Ridge Prov</v>
      </c>
      <c r="C1549" s="1" t="s">
        <v>23633</v>
      </c>
      <c r="D1549" s="1"/>
      <c r="E1549" s="1"/>
      <c r="F1549" s="1" t="s">
        <v>1540</v>
      </c>
      <c r="G1549" s="1" t="s">
        <v>4940</v>
      </c>
      <c r="H1549" s="1">
        <v>37057</v>
      </c>
      <c r="I1549" s="1">
        <v>1010159</v>
      </c>
      <c r="J1549" s="1">
        <v>35.735248499999997</v>
      </c>
      <c r="K1549" s="1">
        <v>-80.232131300000006</v>
      </c>
      <c r="L1549" s="1"/>
      <c r="M1549" s="1" t="s">
        <v>1530</v>
      </c>
      <c r="N1549" s="1" t="s">
        <v>17213</v>
      </c>
      <c r="O1549" s="1">
        <v>2022</v>
      </c>
      <c r="P1549" s="1">
        <v>27292</v>
      </c>
      <c r="Q1549" s="1" t="s">
        <v>1436</v>
      </c>
      <c r="R1549" s="1"/>
      <c r="S1549" s="1">
        <v>221210</v>
      </c>
      <c r="T1549" s="1" t="s">
        <v>6826</v>
      </c>
      <c r="U1549" s="1"/>
      <c r="V1549" s="1" t="s">
        <v>26194</v>
      </c>
      <c r="W1549" s="1" t="s">
        <v>6826</v>
      </c>
    </row>
    <row r="1550" spans="1:23" x14ac:dyDescent="0.25">
      <c r="A1550" s="1">
        <v>1013604</v>
      </c>
      <c r="B1550" s="5" t="str">
        <f>VLOOKUP(H1550,'FIPS Basin X-walk'!$A$2:$F$3224,6,FALSE)</f>
        <v>Cincinnati Arch</v>
      </c>
      <c r="C1550" s="1" t="s">
        <v>20049</v>
      </c>
      <c r="D1550" s="1"/>
      <c r="E1550" s="1"/>
      <c r="F1550" s="1" t="s">
        <v>8080</v>
      </c>
      <c r="G1550" s="1" t="s">
        <v>17303</v>
      </c>
      <c r="H1550" s="1">
        <v>47037</v>
      </c>
      <c r="I1550" s="1">
        <v>1013604</v>
      </c>
      <c r="J1550" s="1">
        <v>36.023634000000001</v>
      </c>
      <c r="K1550" s="1">
        <v>-86.688466000000005</v>
      </c>
      <c r="L1550" s="1"/>
      <c r="M1550" s="1" t="s">
        <v>1538</v>
      </c>
      <c r="N1550" s="1" t="s">
        <v>20002</v>
      </c>
      <c r="O1550" s="1">
        <v>2022</v>
      </c>
      <c r="P1550" s="1">
        <v>37013</v>
      </c>
      <c r="Q1550" s="1" t="s">
        <v>798</v>
      </c>
      <c r="R1550" s="1"/>
      <c r="S1550" s="1" t="s">
        <v>24435</v>
      </c>
      <c r="T1550" s="1" t="s">
        <v>6826</v>
      </c>
      <c r="U1550" s="1"/>
      <c r="V1550" s="1" t="s">
        <v>12735</v>
      </c>
      <c r="W1550" s="1" t="s">
        <v>6826</v>
      </c>
    </row>
    <row r="1551" spans="1:23" x14ac:dyDescent="0.25">
      <c r="A1551" s="1">
        <v>1013560</v>
      </c>
      <c r="B1551" s="5" t="str">
        <f>VLOOKUP(H1551,'FIPS Basin X-walk'!$A$2:$F$3224,6,FALSE)</f>
        <v>Cincinnati Arch</v>
      </c>
      <c r="C1551" s="1" t="s">
        <v>20047</v>
      </c>
      <c r="D1551" s="1"/>
      <c r="E1551" s="1"/>
      <c r="F1551" s="1" t="s">
        <v>20048</v>
      </c>
      <c r="G1551" s="1" t="s">
        <v>17303</v>
      </c>
      <c r="H1551" s="1">
        <v>47037</v>
      </c>
      <c r="I1551" s="1">
        <v>1013560</v>
      </c>
      <c r="J1551" s="1">
        <v>36.346600000000002</v>
      </c>
      <c r="K1551" s="1">
        <v>-86.867500000000007</v>
      </c>
      <c r="L1551" s="1"/>
      <c r="M1551" s="1" t="s">
        <v>1538</v>
      </c>
      <c r="N1551" s="1" t="s">
        <v>20002</v>
      </c>
      <c r="O1551" s="1">
        <v>2022</v>
      </c>
      <c r="P1551" s="1">
        <v>37080</v>
      </c>
      <c r="Q1551" s="1" t="s">
        <v>26703</v>
      </c>
      <c r="R1551" s="1"/>
      <c r="S1551" s="1" t="s">
        <v>24435</v>
      </c>
      <c r="T1551" s="1" t="s">
        <v>6826</v>
      </c>
      <c r="U1551" s="1"/>
      <c r="V1551" s="1" t="s">
        <v>7090</v>
      </c>
      <c r="W1551" s="1" t="s">
        <v>6826</v>
      </c>
    </row>
    <row r="1552" spans="1:23" x14ac:dyDescent="0.25">
      <c r="A1552" s="1">
        <v>1002322</v>
      </c>
      <c r="B1552" s="5" t="str">
        <f>VLOOKUP(H1552,'FIPS Basin X-walk'!$A$2:$F$3224,6,FALSE)</f>
        <v>Piedmont-Blue Ridge Prov</v>
      </c>
      <c r="C1552" s="1" t="s">
        <v>17307</v>
      </c>
      <c r="D1552" s="1"/>
      <c r="E1552" s="1"/>
      <c r="F1552" s="1" t="s">
        <v>12763</v>
      </c>
      <c r="G1552" s="1" t="s">
        <v>17303</v>
      </c>
      <c r="H1552" s="1">
        <v>37057</v>
      </c>
      <c r="I1552" s="1">
        <v>1002322</v>
      </c>
      <c r="J1552" s="1">
        <v>35.755249999999997</v>
      </c>
      <c r="K1552" s="1">
        <v>-80.28116</v>
      </c>
      <c r="L1552" s="1"/>
      <c r="M1552" s="1" t="s">
        <v>1530</v>
      </c>
      <c r="N1552" s="1" t="s">
        <v>17213</v>
      </c>
      <c r="O1552" s="1">
        <v>2022</v>
      </c>
      <c r="P1552" s="1">
        <v>27292</v>
      </c>
      <c r="Q1552" s="1" t="s">
        <v>24898</v>
      </c>
      <c r="R1552" s="1"/>
      <c r="S1552" s="1" t="s">
        <v>24485</v>
      </c>
      <c r="T1552" s="1" t="s">
        <v>6826</v>
      </c>
      <c r="U1552" s="1"/>
      <c r="V1552" s="1" t="s">
        <v>17272</v>
      </c>
      <c r="W1552" s="1" t="s">
        <v>6826</v>
      </c>
    </row>
    <row r="1553" spans="1:23" x14ac:dyDescent="0.25">
      <c r="A1553" s="1">
        <v>1002911</v>
      </c>
      <c r="B1553" s="5" t="str">
        <f>VLOOKUP(H1553,'FIPS Basin X-walk'!$A$2:$F$3224,6,FALSE)</f>
        <v>Piedmont-Blue Ridge Prov</v>
      </c>
      <c r="C1553" s="1" t="s">
        <v>17305</v>
      </c>
      <c r="D1553" s="1"/>
      <c r="E1553" s="1"/>
      <c r="F1553" s="1" t="s">
        <v>12763</v>
      </c>
      <c r="G1553" s="1" t="s">
        <v>17303</v>
      </c>
      <c r="H1553" s="1">
        <v>37057</v>
      </c>
      <c r="I1553" s="1">
        <v>1002911</v>
      </c>
      <c r="J1553" s="1">
        <v>35.950001</v>
      </c>
      <c r="K1553" s="1">
        <v>-80.209998999999996</v>
      </c>
      <c r="L1553" s="1"/>
      <c r="M1553" s="1" t="s">
        <v>1530</v>
      </c>
      <c r="N1553" s="1" t="s">
        <v>17213</v>
      </c>
      <c r="O1553" s="1">
        <v>2022</v>
      </c>
      <c r="P1553" s="1">
        <v>27295</v>
      </c>
      <c r="Q1553" s="1" t="s">
        <v>17306</v>
      </c>
      <c r="R1553" s="1"/>
      <c r="S1553" s="1" t="s">
        <v>24356</v>
      </c>
      <c r="T1553" s="1" t="s">
        <v>6826</v>
      </c>
      <c r="U1553" s="1"/>
      <c r="V1553" s="1" t="s">
        <v>8390</v>
      </c>
      <c r="W1553" s="1" t="s">
        <v>6826</v>
      </c>
    </row>
    <row r="1554" spans="1:23" x14ac:dyDescent="0.25">
      <c r="A1554" s="1">
        <v>1014336</v>
      </c>
      <c r="B1554" s="5" t="str">
        <f>VLOOKUP(H1554,'FIPS Basin X-walk'!$A$2:$F$3224,6,FALSE)</f>
        <v>Piedmont-Blue Ridge Prov</v>
      </c>
      <c r="C1554" s="1" t="s">
        <v>27014</v>
      </c>
      <c r="D1554" s="1"/>
      <c r="E1554" s="1"/>
      <c r="F1554" s="1" t="s">
        <v>27015</v>
      </c>
      <c r="G1554" s="1" t="s">
        <v>17303</v>
      </c>
      <c r="H1554" s="1">
        <v>37057</v>
      </c>
      <c r="I1554" s="1">
        <v>1014336</v>
      </c>
      <c r="J1554" s="1">
        <v>35.7378</v>
      </c>
      <c r="K1554" s="1">
        <v>-80.344999999999999</v>
      </c>
      <c r="L1554" s="1"/>
      <c r="M1554" s="1" t="s">
        <v>1530</v>
      </c>
      <c r="N1554" s="1" t="s">
        <v>17213</v>
      </c>
      <c r="O1554" s="1">
        <v>2022</v>
      </c>
      <c r="P1554" s="1">
        <v>27299</v>
      </c>
      <c r="Q1554" s="1" t="s">
        <v>27016</v>
      </c>
      <c r="R1554" s="1"/>
      <c r="S1554" s="1" t="s">
        <v>24398</v>
      </c>
      <c r="T1554" s="1" t="s">
        <v>6826</v>
      </c>
      <c r="U1554" s="1"/>
      <c r="V1554" s="1" t="s">
        <v>27017</v>
      </c>
      <c r="W1554" s="1" t="s">
        <v>6826</v>
      </c>
    </row>
    <row r="1555" spans="1:23" x14ac:dyDescent="0.25">
      <c r="A1555" s="1">
        <v>1003542</v>
      </c>
      <c r="B1555" s="5" t="str">
        <f>VLOOKUP(H1555,'FIPS Basin X-walk'!$A$2:$F$3224,6,FALSE)</f>
        <v>Cincinnati Arch</v>
      </c>
      <c r="C1555" s="1" t="s">
        <v>20038</v>
      </c>
      <c r="D1555" s="1"/>
      <c r="E1555" s="1"/>
      <c r="F1555" s="1" t="s">
        <v>7846</v>
      </c>
      <c r="G1555" s="1" t="s">
        <v>17303</v>
      </c>
      <c r="H1555" s="1">
        <v>47037</v>
      </c>
      <c r="I1555" s="1">
        <v>1003542</v>
      </c>
      <c r="J1555" s="1">
        <v>36.157739999999997</v>
      </c>
      <c r="K1555" s="1">
        <v>-86.769840000000002</v>
      </c>
      <c r="L1555" s="1"/>
      <c r="M1555" s="1" t="s">
        <v>1538</v>
      </c>
      <c r="N1555" s="1" t="s">
        <v>20002</v>
      </c>
      <c r="O1555" s="1">
        <v>2022</v>
      </c>
      <c r="P1555" s="1">
        <v>37210</v>
      </c>
      <c r="Q1555" s="1" t="s">
        <v>20039</v>
      </c>
      <c r="R1555" s="1"/>
      <c r="S1555" s="1" t="s">
        <v>24395</v>
      </c>
      <c r="T1555" s="1" t="s">
        <v>6826</v>
      </c>
      <c r="U1555" s="1"/>
      <c r="V1555" s="1" t="s">
        <v>20040</v>
      </c>
      <c r="W1555" s="1" t="s">
        <v>6828</v>
      </c>
    </row>
    <row r="1556" spans="1:23" x14ac:dyDescent="0.25">
      <c r="A1556" s="1">
        <v>1004102</v>
      </c>
      <c r="B1556" s="5" t="str">
        <f>VLOOKUP(H1556,'FIPS Basin X-walk'!$A$2:$F$3224,6,FALSE)</f>
        <v>Cincinnati Arch</v>
      </c>
      <c r="C1556" s="1" t="s">
        <v>25225</v>
      </c>
      <c r="D1556" s="1"/>
      <c r="E1556" s="1"/>
      <c r="F1556" s="1" t="s">
        <v>7841</v>
      </c>
      <c r="G1556" s="1" t="s">
        <v>17303</v>
      </c>
      <c r="H1556" s="1">
        <v>47037</v>
      </c>
      <c r="I1556" s="1">
        <v>1004102</v>
      </c>
      <c r="J1556" s="1">
        <v>36.14264</v>
      </c>
      <c r="K1556" s="1">
        <v>-86.800106999999997</v>
      </c>
      <c r="L1556" s="1"/>
      <c r="M1556" s="1" t="s">
        <v>1538</v>
      </c>
      <c r="N1556" s="1" t="s">
        <v>20002</v>
      </c>
      <c r="O1556" s="1">
        <v>2022</v>
      </c>
      <c r="P1556" s="1">
        <v>37203</v>
      </c>
      <c r="Q1556" s="1" t="s">
        <v>20050</v>
      </c>
      <c r="R1556" s="1"/>
      <c r="S1556" s="1" t="s">
        <v>24379</v>
      </c>
      <c r="T1556" s="1" t="s">
        <v>6828</v>
      </c>
      <c r="U1556" s="1"/>
      <c r="V1556" s="1" t="s">
        <v>20051</v>
      </c>
      <c r="W1556" s="1" t="s">
        <v>6828</v>
      </c>
    </row>
    <row r="1557" spans="1:23" x14ac:dyDescent="0.25">
      <c r="A1557" s="1">
        <v>1004724</v>
      </c>
      <c r="B1557" s="5" t="str">
        <f>VLOOKUP(H1557,'FIPS Basin X-walk'!$A$2:$F$3224,6,FALSE)</f>
        <v>Cincinnati Arch</v>
      </c>
      <c r="C1557" s="1" t="s">
        <v>20045</v>
      </c>
      <c r="D1557" s="1"/>
      <c r="E1557" s="1"/>
      <c r="F1557" s="1" t="s">
        <v>7846</v>
      </c>
      <c r="G1557" s="1" t="s">
        <v>17303</v>
      </c>
      <c r="H1557" s="1">
        <v>47037</v>
      </c>
      <c r="I1557" s="1">
        <v>1004724</v>
      </c>
      <c r="J1557" s="1">
        <v>36.180619999999998</v>
      </c>
      <c r="K1557" s="1">
        <v>-86.877120000000005</v>
      </c>
      <c r="L1557" s="1"/>
      <c r="M1557" s="1" t="s">
        <v>1538</v>
      </c>
      <c r="N1557" s="1" t="s">
        <v>20002</v>
      </c>
      <c r="O1557" s="1">
        <v>2022</v>
      </c>
      <c r="P1557" s="1">
        <v>37209</v>
      </c>
      <c r="Q1557" s="1" t="s">
        <v>25381</v>
      </c>
      <c r="R1557" s="1"/>
      <c r="S1557" s="1" t="s">
        <v>24476</v>
      </c>
      <c r="T1557" s="1" t="s">
        <v>6826</v>
      </c>
      <c r="U1557" s="1"/>
      <c r="V1557" s="1" t="s">
        <v>20046</v>
      </c>
      <c r="W1557" s="1" t="s">
        <v>6826</v>
      </c>
    </row>
    <row r="1558" spans="1:23" x14ac:dyDescent="0.25">
      <c r="A1558" s="1">
        <v>1004808</v>
      </c>
      <c r="B1558" s="5" t="str">
        <f>VLOOKUP(H1558,'FIPS Basin X-walk'!$A$2:$F$3224,6,FALSE)</f>
        <v>Cincinnati Arch</v>
      </c>
      <c r="C1558" s="1" t="s">
        <v>20052</v>
      </c>
      <c r="D1558" s="1"/>
      <c r="E1558" s="1"/>
      <c r="F1558" s="1" t="s">
        <v>7846</v>
      </c>
      <c r="G1558" s="1" t="s">
        <v>17303</v>
      </c>
      <c r="H1558" s="1">
        <v>47037</v>
      </c>
      <c r="I1558" s="1">
        <v>1004808</v>
      </c>
      <c r="J1558" s="1">
        <v>36.175395000000002</v>
      </c>
      <c r="K1558" s="1">
        <v>-86.843523000000005</v>
      </c>
      <c r="L1558" s="1"/>
      <c r="M1558" s="1" t="s">
        <v>1538</v>
      </c>
      <c r="N1558" s="1" t="s">
        <v>20002</v>
      </c>
      <c r="O1558" s="1">
        <v>2022</v>
      </c>
      <c r="P1558" s="1">
        <v>37218</v>
      </c>
      <c r="Q1558" s="1" t="s">
        <v>20053</v>
      </c>
      <c r="R1558" s="1"/>
      <c r="S1558" s="1" t="s">
        <v>24358</v>
      </c>
      <c r="T1558" s="1" t="s">
        <v>6826</v>
      </c>
      <c r="U1558" s="1"/>
      <c r="V1558" s="1" t="s">
        <v>20054</v>
      </c>
      <c r="W1558" s="1" t="s">
        <v>6826</v>
      </c>
    </row>
    <row r="1559" spans="1:23" x14ac:dyDescent="0.25">
      <c r="A1559" s="1">
        <v>1004853</v>
      </c>
      <c r="B1559" s="5" t="str">
        <f>VLOOKUP(H1559,'FIPS Basin X-walk'!$A$2:$F$3224,6,FALSE)</f>
        <v>Cincinnati Arch</v>
      </c>
      <c r="C1559" s="1" t="s">
        <v>20041</v>
      </c>
      <c r="D1559" s="1"/>
      <c r="E1559" s="1"/>
      <c r="F1559" s="1" t="s">
        <v>20042</v>
      </c>
      <c r="G1559" s="1" t="s">
        <v>17303</v>
      </c>
      <c r="H1559" s="1">
        <v>47037</v>
      </c>
      <c r="I1559" s="1">
        <v>1004853</v>
      </c>
      <c r="J1559" s="1">
        <v>36.267339999999997</v>
      </c>
      <c r="K1559" s="1">
        <v>-86.657409999999999</v>
      </c>
      <c r="L1559" s="1"/>
      <c r="M1559" s="1" t="s">
        <v>1538</v>
      </c>
      <c r="N1559" s="1" t="s">
        <v>20002</v>
      </c>
      <c r="O1559" s="1">
        <v>2022</v>
      </c>
      <c r="P1559" s="1">
        <v>37138</v>
      </c>
      <c r="Q1559" s="1" t="s">
        <v>20043</v>
      </c>
      <c r="R1559" s="1" t="s">
        <v>24395</v>
      </c>
      <c r="S1559" s="1" t="s">
        <v>25409</v>
      </c>
      <c r="T1559" s="1" t="s">
        <v>6826</v>
      </c>
      <c r="U1559" s="1"/>
      <c r="V1559" s="1" t="s">
        <v>20044</v>
      </c>
      <c r="W1559" s="1" t="s">
        <v>6826</v>
      </c>
    </row>
    <row r="1560" spans="1:23" x14ac:dyDescent="0.25">
      <c r="A1560" s="1">
        <v>1004204</v>
      </c>
      <c r="B1560" s="5" t="str">
        <f>VLOOKUP(H1560,'FIPS Basin X-walk'!$A$2:$F$3224,6,FALSE)</f>
        <v>Piedmont-Blue Ridge Prov</v>
      </c>
      <c r="C1560" s="1" t="s">
        <v>17302</v>
      </c>
      <c r="D1560" s="1"/>
      <c r="E1560" s="1"/>
      <c r="F1560" s="1" t="s">
        <v>10530</v>
      </c>
      <c r="G1560" s="1" t="s">
        <v>17303</v>
      </c>
      <c r="H1560" s="1">
        <v>37057</v>
      </c>
      <c r="I1560" s="1">
        <v>1004204</v>
      </c>
      <c r="J1560" s="1">
        <v>35.853079999999999</v>
      </c>
      <c r="K1560" s="1">
        <v>-80.176950000000005</v>
      </c>
      <c r="L1560" s="1"/>
      <c r="M1560" s="1" t="s">
        <v>1530</v>
      </c>
      <c r="N1560" s="1" t="s">
        <v>17213</v>
      </c>
      <c r="O1560" s="1">
        <v>2022</v>
      </c>
      <c r="P1560" s="1">
        <v>27360</v>
      </c>
      <c r="Q1560" s="1" t="s">
        <v>17304</v>
      </c>
      <c r="R1560" s="1"/>
      <c r="S1560" s="1" t="s">
        <v>24358</v>
      </c>
      <c r="T1560" s="1" t="s">
        <v>6826</v>
      </c>
      <c r="U1560" s="1"/>
      <c r="V1560" s="1" t="s">
        <v>25254</v>
      </c>
      <c r="W1560" s="1" t="s">
        <v>6826</v>
      </c>
    </row>
    <row r="1561" spans="1:23" x14ac:dyDescent="0.25">
      <c r="A1561" s="1">
        <v>1012587</v>
      </c>
      <c r="B1561" s="5" t="str">
        <f>VLOOKUP(H1561,'FIPS Basin X-walk'!$A$2:$F$3224,6,FALSE)</f>
        <v>Illinois Basin</v>
      </c>
      <c r="C1561" s="1" t="s">
        <v>23793</v>
      </c>
      <c r="D1561" s="1"/>
      <c r="E1561" s="1"/>
      <c r="F1561" s="1" t="s">
        <v>23794</v>
      </c>
      <c r="G1561" s="1" t="s">
        <v>1844</v>
      </c>
      <c r="H1561" s="1">
        <v>21059</v>
      </c>
      <c r="I1561" s="1">
        <v>1012587</v>
      </c>
      <c r="J1561" s="1">
        <v>37.753107100000001</v>
      </c>
      <c r="K1561" s="1">
        <v>-87.179609900000003</v>
      </c>
      <c r="L1561" s="1"/>
      <c r="M1561" s="1" t="s">
        <v>1497</v>
      </c>
      <c r="N1561" s="1" t="s">
        <v>12675</v>
      </c>
      <c r="O1561" s="1">
        <v>2022</v>
      </c>
      <c r="P1561" s="1">
        <v>42304</v>
      </c>
      <c r="Q1561" s="1" t="s">
        <v>627</v>
      </c>
      <c r="R1561" s="1"/>
      <c r="S1561" s="1">
        <v>486210</v>
      </c>
      <c r="T1561" s="1" t="s">
        <v>6826</v>
      </c>
      <c r="U1561" s="1"/>
      <c r="V1561" s="1" t="s">
        <v>24999</v>
      </c>
      <c r="W1561" s="1" t="s">
        <v>6826</v>
      </c>
    </row>
    <row r="1562" spans="1:23" x14ac:dyDescent="0.25">
      <c r="A1562" s="1">
        <v>1003628</v>
      </c>
      <c r="B1562" s="5" t="str">
        <f>VLOOKUP(H1562,'FIPS Basin X-walk'!$A$2:$F$3224,6,FALSE)</f>
        <v>Illinois Basin</v>
      </c>
      <c r="C1562" s="1" t="s">
        <v>11510</v>
      </c>
      <c r="D1562" s="1"/>
      <c r="E1562" s="1"/>
      <c r="F1562" s="1" t="s">
        <v>7171</v>
      </c>
      <c r="G1562" s="1" t="s">
        <v>11511</v>
      </c>
      <c r="H1562" s="1">
        <v>18027</v>
      </c>
      <c r="I1562" s="1">
        <v>1003628</v>
      </c>
      <c r="J1562" s="1">
        <v>38.679340000000003</v>
      </c>
      <c r="K1562" s="1">
        <v>-87.045820000000006</v>
      </c>
      <c r="L1562" s="1"/>
      <c r="M1562" s="1" t="s">
        <v>1499</v>
      </c>
      <c r="N1562" s="1" t="s">
        <v>11457</v>
      </c>
      <c r="O1562" s="1">
        <v>2022</v>
      </c>
      <c r="P1562" s="1">
        <v>47558</v>
      </c>
      <c r="Q1562" s="1" t="s">
        <v>11512</v>
      </c>
      <c r="R1562" s="1"/>
      <c r="S1562" s="1" t="s">
        <v>24358</v>
      </c>
      <c r="T1562" s="1" t="s">
        <v>6826</v>
      </c>
      <c r="U1562" s="1"/>
      <c r="V1562" s="1" t="s">
        <v>11513</v>
      </c>
      <c r="W1562" s="1" t="s">
        <v>6826</v>
      </c>
    </row>
    <row r="1563" spans="1:23" x14ac:dyDescent="0.25">
      <c r="A1563" s="1">
        <v>1003930</v>
      </c>
      <c r="B1563" s="5" t="str">
        <f>VLOOKUP(H1563,'FIPS Basin X-walk'!$A$2:$F$3224,6,FALSE)</f>
        <v>Illinois Basin</v>
      </c>
      <c r="C1563" s="1" t="s">
        <v>12752</v>
      </c>
      <c r="D1563" s="1"/>
      <c r="E1563" s="1"/>
      <c r="F1563" s="1" t="s">
        <v>12751</v>
      </c>
      <c r="G1563" s="1" t="s">
        <v>11511</v>
      </c>
      <c r="H1563" s="1">
        <v>21059</v>
      </c>
      <c r="I1563" s="1">
        <v>1003930</v>
      </c>
      <c r="J1563" s="1">
        <v>37.77543</v>
      </c>
      <c r="K1563" s="1">
        <v>-87.10257</v>
      </c>
      <c r="L1563" s="1"/>
      <c r="M1563" s="1" t="s">
        <v>1497</v>
      </c>
      <c r="N1563" s="1" t="s">
        <v>12675</v>
      </c>
      <c r="O1563" s="1">
        <v>2022</v>
      </c>
      <c r="P1563" s="1">
        <v>42302</v>
      </c>
      <c r="Q1563" s="1" t="s">
        <v>12753</v>
      </c>
      <c r="R1563" s="1"/>
      <c r="S1563" s="1" t="s">
        <v>25192</v>
      </c>
      <c r="T1563" s="1" t="s">
        <v>6828</v>
      </c>
      <c r="U1563" s="1"/>
      <c r="V1563" s="1" t="s">
        <v>12754</v>
      </c>
      <c r="W1563" s="1" t="s">
        <v>6826</v>
      </c>
    </row>
    <row r="1564" spans="1:23" x14ac:dyDescent="0.25">
      <c r="A1564" s="1">
        <v>1005090</v>
      </c>
      <c r="B1564" s="5" t="str">
        <f>VLOOKUP(H1564,'FIPS Basin X-walk'!$A$2:$F$3224,6,FALSE)</f>
        <v>Illinois Basin</v>
      </c>
      <c r="C1564" s="1" t="s">
        <v>12757</v>
      </c>
      <c r="D1564" s="1"/>
      <c r="E1564" s="1"/>
      <c r="F1564" s="1" t="s">
        <v>12751</v>
      </c>
      <c r="G1564" s="1" t="s">
        <v>11511</v>
      </c>
      <c r="H1564" s="1">
        <v>21059</v>
      </c>
      <c r="I1564" s="1">
        <v>1005090</v>
      </c>
      <c r="J1564" s="1">
        <v>37.667000000000002</v>
      </c>
      <c r="K1564" s="1">
        <v>-87.28</v>
      </c>
      <c r="L1564" s="1"/>
      <c r="M1564" s="1" t="s">
        <v>1497</v>
      </c>
      <c r="N1564" s="1" t="s">
        <v>12675</v>
      </c>
      <c r="O1564" s="1">
        <v>2022</v>
      </c>
      <c r="P1564" s="1">
        <v>42301</v>
      </c>
      <c r="Q1564" s="1" t="s">
        <v>12758</v>
      </c>
      <c r="R1564" s="1"/>
      <c r="S1564" s="1" t="s">
        <v>24358</v>
      </c>
      <c r="T1564" s="1" t="s">
        <v>6826</v>
      </c>
      <c r="U1564" s="1"/>
      <c r="V1564" s="1" t="s">
        <v>25459</v>
      </c>
      <c r="W1564" s="1" t="s">
        <v>6826</v>
      </c>
    </row>
    <row r="1565" spans="1:23" x14ac:dyDescent="0.25">
      <c r="A1565" s="1">
        <v>1006061</v>
      </c>
      <c r="B1565" s="5" t="str">
        <f>VLOOKUP(H1565,'FIPS Basin X-walk'!$A$2:$F$3224,6,FALSE)</f>
        <v>Illinois Basin</v>
      </c>
      <c r="C1565" s="1" t="s">
        <v>12755</v>
      </c>
      <c r="D1565" s="1"/>
      <c r="E1565" s="1"/>
      <c r="F1565" s="1" t="s">
        <v>12751</v>
      </c>
      <c r="G1565" s="1" t="s">
        <v>11511</v>
      </c>
      <c r="H1565" s="1">
        <v>21059</v>
      </c>
      <c r="I1565" s="1">
        <v>1006061</v>
      </c>
      <c r="J1565" s="1">
        <v>37.822560000000003</v>
      </c>
      <c r="K1565" s="1">
        <v>-87.304490000000001</v>
      </c>
      <c r="L1565" s="1"/>
      <c r="M1565" s="1" t="s">
        <v>1497</v>
      </c>
      <c r="N1565" s="1" t="s">
        <v>12675</v>
      </c>
      <c r="O1565" s="1">
        <v>2022</v>
      </c>
      <c r="P1565" s="1">
        <v>42301</v>
      </c>
      <c r="Q1565" s="1" t="s">
        <v>12756</v>
      </c>
      <c r="R1565" s="1"/>
      <c r="S1565" s="1"/>
      <c r="T1565" s="1" t="s">
        <v>6828</v>
      </c>
      <c r="U1565" s="1"/>
      <c r="V1565" s="1" t="s">
        <v>7150</v>
      </c>
      <c r="W1565" s="1" t="s">
        <v>6826</v>
      </c>
    </row>
    <row r="1566" spans="1:23" x14ac:dyDescent="0.25">
      <c r="A1566" s="1">
        <v>1004640</v>
      </c>
      <c r="B1566" s="5" t="str">
        <f>VLOOKUP(H1566,'FIPS Basin X-walk'!$A$2:$F$3224,6,FALSE)</f>
        <v>Illinois Basin</v>
      </c>
      <c r="C1566" s="1" t="s">
        <v>11514</v>
      </c>
      <c r="D1566" s="1"/>
      <c r="E1566" s="1"/>
      <c r="F1566" s="1" t="s">
        <v>9611</v>
      </c>
      <c r="G1566" s="1" t="s">
        <v>11511</v>
      </c>
      <c r="H1566" s="1">
        <v>18027</v>
      </c>
      <c r="I1566" s="1">
        <v>1004640</v>
      </c>
      <c r="J1566" s="1">
        <v>38.633499999999998</v>
      </c>
      <c r="K1566" s="1">
        <v>-87.226200000000006</v>
      </c>
      <c r="L1566" s="1" t="s">
        <v>25358</v>
      </c>
      <c r="M1566" s="1" t="s">
        <v>1499</v>
      </c>
      <c r="N1566" s="1" t="s">
        <v>11457</v>
      </c>
      <c r="O1566" s="1">
        <v>2022</v>
      </c>
      <c r="P1566" s="1">
        <v>47501</v>
      </c>
      <c r="Q1566" s="1" t="s">
        <v>11515</v>
      </c>
      <c r="R1566" s="1"/>
      <c r="S1566" s="1" t="s">
        <v>24454</v>
      </c>
      <c r="T1566" s="1" t="s">
        <v>6826</v>
      </c>
      <c r="U1566" s="1"/>
      <c r="V1566" s="1" t="s">
        <v>11516</v>
      </c>
      <c r="W1566" s="1" t="s">
        <v>6828</v>
      </c>
    </row>
    <row r="1567" spans="1:23" x14ac:dyDescent="0.25">
      <c r="A1567" s="1">
        <v>1001736</v>
      </c>
      <c r="B1567" s="5" t="str">
        <f>VLOOKUP(H1567,'FIPS Basin X-walk'!$A$2:$F$3224,6,FALSE)</f>
        <v>Overthrust&amp;Wasatch Uplift</v>
      </c>
      <c r="C1567" s="1" t="s">
        <v>24755</v>
      </c>
      <c r="D1567" s="1"/>
      <c r="E1567" s="1"/>
      <c r="F1567" s="1" t="s">
        <v>21975</v>
      </c>
      <c r="G1567" s="1" t="s">
        <v>21976</v>
      </c>
      <c r="H1567" s="1">
        <v>49011</v>
      </c>
      <c r="I1567" s="1">
        <v>1001736</v>
      </c>
      <c r="J1567" s="1">
        <v>41.122515</v>
      </c>
      <c r="K1567" s="1">
        <v>-111.993982</v>
      </c>
      <c r="L1567" s="1"/>
      <c r="M1567" s="1" t="s">
        <v>1492</v>
      </c>
      <c r="N1567" s="1" t="s">
        <v>20957</v>
      </c>
      <c r="O1567" s="1">
        <v>2022</v>
      </c>
      <c r="P1567" s="1">
        <v>84056</v>
      </c>
      <c r="Q1567" s="1" t="s">
        <v>21977</v>
      </c>
      <c r="R1567" s="1"/>
      <c r="S1567" s="1" t="s">
        <v>24464</v>
      </c>
      <c r="T1567" s="1" t="s">
        <v>6826</v>
      </c>
      <c r="U1567" s="1"/>
      <c r="V1567" s="1" t="s">
        <v>24409</v>
      </c>
      <c r="W1567" s="1" t="s">
        <v>6826</v>
      </c>
    </row>
    <row r="1568" spans="1:23" x14ac:dyDescent="0.25">
      <c r="A1568" s="1">
        <v>1007282</v>
      </c>
      <c r="B1568" s="5" t="str">
        <f>VLOOKUP(H1568,'FIPS Basin X-walk'!$A$2:$F$3224,6,FALSE)</f>
        <v>Overthrust&amp;Wasatch Uplift</v>
      </c>
      <c r="C1568" s="1" t="s">
        <v>21981</v>
      </c>
      <c r="D1568" s="1"/>
      <c r="E1568" s="1"/>
      <c r="F1568" s="1" t="s">
        <v>21982</v>
      </c>
      <c r="G1568" s="1" t="s">
        <v>21976</v>
      </c>
      <c r="H1568" s="1">
        <v>49011</v>
      </c>
      <c r="I1568" s="1">
        <v>1007282</v>
      </c>
      <c r="J1568" s="1">
        <v>41.111130000000003</v>
      </c>
      <c r="K1568" s="1">
        <v>-111.92201</v>
      </c>
      <c r="L1568" s="1"/>
      <c r="M1568" s="1" t="s">
        <v>1492</v>
      </c>
      <c r="N1568" s="1" t="s">
        <v>20957</v>
      </c>
      <c r="O1568" s="1">
        <v>2022</v>
      </c>
      <c r="P1568" s="1">
        <v>84040</v>
      </c>
      <c r="Q1568" s="1" t="s">
        <v>21983</v>
      </c>
      <c r="R1568" s="1"/>
      <c r="S1568" s="1" t="s">
        <v>24358</v>
      </c>
      <c r="T1568" s="1" t="s">
        <v>6826</v>
      </c>
      <c r="U1568" s="1"/>
      <c r="V1568" s="1" t="s">
        <v>21984</v>
      </c>
      <c r="W1568" s="1" t="s">
        <v>6826</v>
      </c>
    </row>
    <row r="1569" spans="1:23" x14ac:dyDescent="0.25">
      <c r="A1569" s="1">
        <v>1009068</v>
      </c>
      <c r="B1569" s="5" t="str">
        <f>VLOOKUP(H1569,'FIPS Basin X-walk'!$A$2:$F$3224,6,FALSE)</f>
        <v>Overthrust&amp;Wasatch Uplift</v>
      </c>
      <c r="C1569" s="1" t="s">
        <v>21990</v>
      </c>
      <c r="D1569" s="1"/>
      <c r="E1569" s="1" t="s">
        <v>6828</v>
      </c>
      <c r="F1569" s="1" t="s">
        <v>21991</v>
      </c>
      <c r="G1569" s="1" t="s">
        <v>21976</v>
      </c>
      <c r="H1569" s="1">
        <v>49011</v>
      </c>
      <c r="I1569" s="1">
        <v>1009068</v>
      </c>
      <c r="J1569" s="1">
        <v>40.838386</v>
      </c>
      <c r="K1569" s="1">
        <v>-111.921443</v>
      </c>
      <c r="L1569" s="1"/>
      <c r="M1569" s="1" t="s">
        <v>1492</v>
      </c>
      <c r="N1569" s="1" t="s">
        <v>20957</v>
      </c>
      <c r="O1569" s="1">
        <v>2022</v>
      </c>
      <c r="P1569" s="1">
        <v>84054</v>
      </c>
      <c r="Q1569" s="1" t="s">
        <v>21992</v>
      </c>
      <c r="R1569" s="1"/>
      <c r="S1569" s="1" t="s">
        <v>24369</v>
      </c>
      <c r="T1569" s="1" t="s">
        <v>6826</v>
      </c>
      <c r="U1569" s="1"/>
      <c r="V1569" s="1" t="s">
        <v>21993</v>
      </c>
      <c r="W1569" s="1" t="s">
        <v>6826</v>
      </c>
    </row>
    <row r="1570" spans="1:23" x14ac:dyDescent="0.25">
      <c r="A1570" s="1">
        <v>1006189</v>
      </c>
      <c r="B1570" s="5" t="str">
        <f>VLOOKUP(H1570,'FIPS Basin X-walk'!$A$2:$F$3224,6,FALSE)</f>
        <v>Overthrust&amp;Wasatch Uplift</v>
      </c>
      <c r="C1570" s="1" t="s">
        <v>21994</v>
      </c>
      <c r="D1570" s="1"/>
      <c r="E1570" s="1"/>
      <c r="F1570" s="1" t="s">
        <v>21995</v>
      </c>
      <c r="G1570" s="1" t="s">
        <v>21976</v>
      </c>
      <c r="H1570" s="1">
        <v>49011</v>
      </c>
      <c r="I1570" s="1">
        <v>1006189</v>
      </c>
      <c r="J1570" s="1">
        <v>40.8249</v>
      </c>
      <c r="K1570" s="1">
        <v>-111.9238</v>
      </c>
      <c r="L1570" s="1"/>
      <c r="M1570" s="1" t="s">
        <v>1492</v>
      </c>
      <c r="N1570" s="1" t="s">
        <v>20957</v>
      </c>
      <c r="O1570" s="1">
        <v>2022</v>
      </c>
      <c r="P1570" s="1">
        <v>84116</v>
      </c>
      <c r="Q1570" s="1" t="s">
        <v>21996</v>
      </c>
      <c r="R1570" s="1"/>
      <c r="S1570" s="1" t="s">
        <v>24369</v>
      </c>
      <c r="T1570" s="1" t="s">
        <v>6826</v>
      </c>
      <c r="U1570" s="1"/>
      <c r="V1570" s="1" t="s">
        <v>8091</v>
      </c>
      <c r="W1570" s="1" t="s">
        <v>6826</v>
      </c>
    </row>
    <row r="1571" spans="1:23" x14ac:dyDescent="0.25">
      <c r="A1571" s="1">
        <v>1003818</v>
      </c>
      <c r="B1571" s="5" t="str">
        <f>VLOOKUP(H1571,'FIPS Basin X-walk'!$A$2:$F$3224,6,FALSE)</f>
        <v>Overthrust&amp;Wasatch Uplift</v>
      </c>
      <c r="C1571" s="1" t="s">
        <v>21985</v>
      </c>
      <c r="D1571" s="1"/>
      <c r="E1571" s="1"/>
      <c r="F1571" s="1" t="s">
        <v>21979</v>
      </c>
      <c r="G1571" s="1" t="s">
        <v>21976</v>
      </c>
      <c r="H1571" s="1">
        <v>49011</v>
      </c>
      <c r="I1571" s="1">
        <v>1003818</v>
      </c>
      <c r="J1571" s="1">
        <v>40.906550000000003</v>
      </c>
      <c r="K1571" s="1">
        <v>-111.914024</v>
      </c>
      <c r="L1571" s="1"/>
      <c r="M1571" s="1" t="s">
        <v>1492</v>
      </c>
      <c r="N1571" s="1" t="s">
        <v>20957</v>
      </c>
      <c r="O1571" s="1">
        <v>2022</v>
      </c>
      <c r="P1571" s="1">
        <v>84087</v>
      </c>
      <c r="Q1571" s="1" t="s">
        <v>21986</v>
      </c>
      <c r="R1571" s="1"/>
      <c r="S1571" s="1" t="s">
        <v>24358</v>
      </c>
      <c r="T1571" s="1" t="s">
        <v>6826</v>
      </c>
      <c r="U1571" s="1"/>
      <c r="V1571" s="1" t="s">
        <v>25173</v>
      </c>
      <c r="W1571" s="1" t="s">
        <v>6826</v>
      </c>
    </row>
    <row r="1572" spans="1:23" x14ac:dyDescent="0.25">
      <c r="A1572" s="1">
        <v>1005769</v>
      </c>
      <c r="B1572" s="5" t="str">
        <f>VLOOKUP(H1572,'FIPS Basin X-walk'!$A$2:$F$3224,6,FALSE)</f>
        <v>Overthrust&amp;Wasatch Uplift</v>
      </c>
      <c r="C1572" s="1" t="s">
        <v>21978</v>
      </c>
      <c r="D1572" s="1"/>
      <c r="E1572" s="1" t="s">
        <v>6828</v>
      </c>
      <c r="F1572" s="1" t="s">
        <v>21979</v>
      </c>
      <c r="G1572" s="1" t="s">
        <v>21976</v>
      </c>
      <c r="H1572" s="1">
        <v>49011</v>
      </c>
      <c r="I1572" s="1">
        <v>1005769</v>
      </c>
      <c r="J1572" s="1">
        <v>40.884194999999998</v>
      </c>
      <c r="K1572" s="1">
        <v>-111.910878</v>
      </c>
      <c r="L1572" s="1"/>
      <c r="M1572" s="1" t="s">
        <v>1492</v>
      </c>
      <c r="N1572" s="1" t="s">
        <v>20957</v>
      </c>
      <c r="O1572" s="1">
        <v>2022</v>
      </c>
      <c r="P1572" s="1">
        <v>84087</v>
      </c>
      <c r="Q1572" s="1" t="s">
        <v>21980</v>
      </c>
      <c r="R1572" s="1"/>
      <c r="S1572" s="1" t="s">
        <v>24369</v>
      </c>
      <c r="T1572" s="1" t="s">
        <v>6826</v>
      </c>
      <c r="U1572" s="1"/>
      <c r="V1572" s="1" t="s">
        <v>12427</v>
      </c>
      <c r="W1572" s="1" t="s">
        <v>6826</v>
      </c>
    </row>
    <row r="1573" spans="1:23" x14ac:dyDescent="0.25">
      <c r="A1573" s="1">
        <v>1006448</v>
      </c>
      <c r="B1573" s="5" t="str">
        <f>VLOOKUP(H1573,'FIPS Basin X-walk'!$A$2:$F$3224,6,FALSE)</f>
        <v>Overthrust&amp;Wasatch Uplift</v>
      </c>
      <c r="C1573" s="1" t="s">
        <v>21987</v>
      </c>
      <c r="D1573" s="1"/>
      <c r="E1573" s="1"/>
      <c r="F1573" s="1" t="s">
        <v>21988</v>
      </c>
      <c r="G1573" s="1" t="s">
        <v>21976</v>
      </c>
      <c r="H1573" s="1">
        <v>49011</v>
      </c>
      <c r="I1573" s="1">
        <v>1006448</v>
      </c>
      <c r="J1573" s="1">
        <v>40.866388999999998</v>
      </c>
      <c r="K1573" s="1">
        <v>-111.911389</v>
      </c>
      <c r="L1573" s="1"/>
      <c r="M1573" s="1" t="s">
        <v>1492</v>
      </c>
      <c r="N1573" s="1" t="s">
        <v>20957</v>
      </c>
      <c r="O1573" s="1">
        <v>2022</v>
      </c>
      <c r="P1573" s="1">
        <v>84087</v>
      </c>
      <c r="Q1573" s="1" t="s">
        <v>21989</v>
      </c>
      <c r="R1573" s="1"/>
      <c r="S1573" s="1" t="s">
        <v>24369</v>
      </c>
      <c r="T1573" s="1" t="s">
        <v>6826</v>
      </c>
      <c r="U1573" s="1"/>
      <c r="V1573" s="1" t="s">
        <v>19338</v>
      </c>
      <c r="W1573" s="1" t="s">
        <v>6826</v>
      </c>
    </row>
    <row r="1574" spans="1:23" x14ac:dyDescent="0.25">
      <c r="A1574" s="1">
        <v>1006672</v>
      </c>
      <c r="B1574" s="5" t="str">
        <f>VLOOKUP(H1574,'FIPS Basin X-walk'!$A$2:$F$3224,6,FALSE)</f>
        <v>Sioux Uplift</v>
      </c>
      <c r="C1574" s="1" t="s">
        <v>19934</v>
      </c>
      <c r="D1574" s="1"/>
      <c r="E1574" s="1"/>
      <c r="F1574" s="1" t="s">
        <v>11711</v>
      </c>
      <c r="G1574" s="1" t="s">
        <v>19935</v>
      </c>
      <c r="H1574" s="1">
        <v>46035</v>
      </c>
      <c r="I1574" s="1">
        <v>1006672</v>
      </c>
      <c r="J1574" s="1">
        <v>43.803420000000003</v>
      </c>
      <c r="K1574" s="1">
        <v>-98.104910000000004</v>
      </c>
      <c r="L1574" s="1"/>
      <c r="M1574" s="1" t="s">
        <v>1562</v>
      </c>
      <c r="N1574" s="1" t="s">
        <v>19888</v>
      </c>
      <c r="O1574" s="1">
        <v>2022</v>
      </c>
      <c r="P1574" s="1">
        <v>57301</v>
      </c>
      <c r="Q1574" s="1" t="s">
        <v>25750</v>
      </c>
      <c r="R1574" s="1"/>
      <c r="S1574" s="1" t="s">
        <v>24378</v>
      </c>
      <c r="T1574" s="1" t="s">
        <v>6826</v>
      </c>
      <c r="U1574" s="1"/>
      <c r="V1574" s="1" t="s">
        <v>11633</v>
      </c>
      <c r="W1574" s="1" t="s">
        <v>6826</v>
      </c>
    </row>
    <row r="1575" spans="1:23" x14ac:dyDescent="0.25">
      <c r="A1575" s="1">
        <v>1003682</v>
      </c>
      <c r="B1575" s="5" t="str">
        <f>VLOOKUP(H1575,'FIPS Basin X-walk'!$A$2:$F$3224,6,FALSE)</f>
        <v>Permian Basin</v>
      </c>
      <c r="C1575" s="1"/>
      <c r="D1575" s="1"/>
      <c r="E1575" s="1"/>
      <c r="F1575" s="1" t="s">
        <v>20652</v>
      </c>
      <c r="G1575" s="1" t="s">
        <v>15876</v>
      </c>
      <c r="H1575" s="1">
        <v>48115</v>
      </c>
      <c r="I1575" s="1">
        <v>1003682</v>
      </c>
      <c r="J1575" s="1">
        <v>32.704722199999999</v>
      </c>
      <c r="K1575" s="1">
        <v>-102.18055560000001</v>
      </c>
      <c r="L1575" s="1"/>
      <c r="M1575" s="1" t="s">
        <v>1485</v>
      </c>
      <c r="N1575" s="1" t="s">
        <v>9148</v>
      </c>
      <c r="O1575" s="1">
        <v>2022</v>
      </c>
      <c r="P1575" s="1">
        <v>79331</v>
      </c>
      <c r="Q1575" s="1" t="s">
        <v>576</v>
      </c>
      <c r="R1575" s="1"/>
      <c r="S1575" s="1" t="s">
        <v>24435</v>
      </c>
      <c r="T1575" s="1" t="s">
        <v>6826</v>
      </c>
      <c r="U1575" s="1"/>
      <c r="V1575" s="1" t="s">
        <v>11366</v>
      </c>
      <c r="W1575" s="1" t="s">
        <v>6826</v>
      </c>
    </row>
    <row r="1576" spans="1:23" x14ac:dyDescent="0.25">
      <c r="A1576" s="1">
        <v>1001923</v>
      </c>
      <c r="B1576" s="5" t="str">
        <f>VLOOKUP(H1576,'FIPS Basin X-walk'!$A$2:$F$3224,6,FALSE)</f>
        <v>Chadron Arch</v>
      </c>
      <c r="C1576" s="1" t="s">
        <v>15877</v>
      </c>
      <c r="D1576" s="1"/>
      <c r="E1576" s="1"/>
      <c r="F1576" s="1" t="s">
        <v>12763</v>
      </c>
      <c r="G1576" s="1" t="s">
        <v>15876</v>
      </c>
      <c r="H1576" s="1">
        <v>31047</v>
      </c>
      <c r="I1576" s="1">
        <v>1001923</v>
      </c>
      <c r="J1576" s="1">
        <v>40.761111</v>
      </c>
      <c r="K1576" s="1">
        <v>-99.736943999999994</v>
      </c>
      <c r="L1576" s="1"/>
      <c r="M1576" s="1" t="s">
        <v>1491</v>
      </c>
      <c r="N1576" s="1" t="s">
        <v>15841</v>
      </c>
      <c r="O1576" s="1">
        <v>2022</v>
      </c>
      <c r="P1576" s="1">
        <v>68850</v>
      </c>
      <c r="Q1576" s="1" t="s">
        <v>12011</v>
      </c>
      <c r="R1576" s="1" t="s">
        <v>24364</v>
      </c>
      <c r="S1576" s="1" t="s">
        <v>24382</v>
      </c>
      <c r="T1576" s="1" t="s">
        <v>6826</v>
      </c>
      <c r="U1576" s="1"/>
      <c r="V1576" s="1" t="s">
        <v>6850</v>
      </c>
      <c r="W1576" s="1" t="s">
        <v>6826</v>
      </c>
    </row>
    <row r="1577" spans="1:23" x14ac:dyDescent="0.25">
      <c r="A1577" s="1">
        <v>1007523</v>
      </c>
      <c r="B1577" s="5" t="str">
        <f>VLOOKUP(H1577,'FIPS Basin X-walk'!$A$2:$F$3224,6,FALSE)</f>
        <v>Chadron Arch</v>
      </c>
      <c r="C1577" s="1" t="s">
        <v>15875</v>
      </c>
      <c r="D1577" s="1"/>
      <c r="E1577" s="1"/>
      <c r="F1577" s="1" t="s">
        <v>1540</v>
      </c>
      <c r="G1577" s="1" t="s">
        <v>15876</v>
      </c>
      <c r="H1577" s="1">
        <v>31047</v>
      </c>
      <c r="I1577" s="1">
        <v>1007523</v>
      </c>
      <c r="J1577" s="1">
        <v>40.746088</v>
      </c>
      <c r="K1577" s="1">
        <v>-99.767869000000005</v>
      </c>
      <c r="L1577" s="1"/>
      <c r="M1577" s="1" t="s">
        <v>1491</v>
      </c>
      <c r="N1577" s="1" t="s">
        <v>15841</v>
      </c>
      <c r="O1577" s="1">
        <v>2022</v>
      </c>
      <c r="P1577" s="1">
        <v>68850</v>
      </c>
      <c r="Q1577" s="1" t="s">
        <v>25878</v>
      </c>
      <c r="R1577" s="1"/>
      <c r="S1577" s="1" t="s">
        <v>24378</v>
      </c>
      <c r="T1577" s="1" t="s">
        <v>6826</v>
      </c>
      <c r="U1577" s="1"/>
      <c r="V1577" s="1" t="s">
        <v>15845</v>
      </c>
      <c r="W1577" s="1" t="s">
        <v>6826</v>
      </c>
    </row>
    <row r="1578" spans="1:23" x14ac:dyDescent="0.25">
      <c r="A1578" s="1">
        <v>1010769</v>
      </c>
      <c r="B1578" s="5" t="str">
        <f>VLOOKUP(H1578,'FIPS Basin X-walk'!$A$2:$F$3224,6,FALSE)</f>
        <v>Chadron Arch</v>
      </c>
      <c r="C1578" s="1" t="s">
        <v>15878</v>
      </c>
      <c r="D1578" s="1"/>
      <c r="E1578" s="1"/>
      <c r="F1578" s="1" t="s">
        <v>1540</v>
      </c>
      <c r="G1578" s="1" t="s">
        <v>15876</v>
      </c>
      <c r="H1578" s="1">
        <v>31047</v>
      </c>
      <c r="I1578" s="1">
        <v>1010769</v>
      </c>
      <c r="J1578" s="1">
        <v>40.946494999999999</v>
      </c>
      <c r="K1578" s="1">
        <v>-99.751709000000005</v>
      </c>
      <c r="L1578" s="1"/>
      <c r="M1578" s="1" t="s">
        <v>1491</v>
      </c>
      <c r="N1578" s="1" t="s">
        <v>15841</v>
      </c>
      <c r="O1578" s="1">
        <v>2022</v>
      </c>
      <c r="P1578" s="1">
        <v>68850</v>
      </c>
      <c r="Q1578" s="1" t="s">
        <v>15879</v>
      </c>
      <c r="R1578" s="1"/>
      <c r="S1578" s="1" t="s">
        <v>24358</v>
      </c>
      <c r="T1578" s="1" t="s">
        <v>6826</v>
      </c>
      <c r="U1578" s="1"/>
      <c r="V1578" s="1" t="s">
        <v>15880</v>
      </c>
      <c r="W1578" s="1" t="s">
        <v>6826</v>
      </c>
    </row>
    <row r="1579" spans="1:23" x14ac:dyDescent="0.25">
      <c r="A1579" s="1">
        <v>1013593</v>
      </c>
      <c r="B1579" s="5" t="str">
        <f>VLOOKUP(H1579,'FIPS Basin X-walk'!$A$2:$F$3224,6,FALSE)</f>
        <v>Arkla Basin</v>
      </c>
      <c r="C1579" s="1" t="s">
        <v>23706</v>
      </c>
      <c r="D1579" s="1"/>
      <c r="E1579" s="1"/>
      <c r="F1579" s="1" t="s">
        <v>13245</v>
      </c>
      <c r="G1579" s="1" t="s">
        <v>1617</v>
      </c>
      <c r="H1579" s="1">
        <v>22031</v>
      </c>
      <c r="I1579" s="1">
        <v>1013593</v>
      </c>
      <c r="J1579" s="1">
        <v>32.084862999999999</v>
      </c>
      <c r="K1579" s="1">
        <v>-93.810119999999998</v>
      </c>
      <c r="L1579" s="1"/>
      <c r="M1579" s="1" t="s">
        <v>1483</v>
      </c>
      <c r="N1579" s="1" t="s">
        <v>13028</v>
      </c>
      <c r="O1579" s="1">
        <v>2022</v>
      </c>
      <c r="P1579" s="1">
        <v>71032</v>
      </c>
      <c r="Q1579" s="1" t="s">
        <v>24266</v>
      </c>
      <c r="R1579" s="1"/>
      <c r="S1579" s="1">
        <v>486210</v>
      </c>
      <c r="T1579" s="1" t="s">
        <v>6826</v>
      </c>
      <c r="U1579" s="1"/>
      <c r="V1579" s="1" t="s">
        <v>25359</v>
      </c>
      <c r="W1579" s="1" t="s">
        <v>6826</v>
      </c>
    </row>
    <row r="1580" spans="1:23" x14ac:dyDescent="0.25">
      <c r="A1580" s="1">
        <v>1009840</v>
      </c>
      <c r="B1580" s="5" t="str">
        <f>VLOOKUP(H1580,'FIPS Basin X-walk'!$A$2:$F$3224,6,FALSE)</f>
        <v>Arkla Basin</v>
      </c>
      <c r="C1580" s="1" t="s">
        <v>13232</v>
      </c>
      <c r="D1580" s="1"/>
      <c r="E1580" s="1"/>
      <c r="F1580" s="1" t="s">
        <v>13233</v>
      </c>
      <c r="G1580" s="1" t="s">
        <v>1617</v>
      </c>
      <c r="H1580" s="1">
        <v>22031</v>
      </c>
      <c r="I1580" s="1">
        <v>1009840</v>
      </c>
      <c r="J1580" s="1">
        <v>31.967849999999999</v>
      </c>
      <c r="K1580" s="1">
        <v>-93.673109999999994</v>
      </c>
      <c r="L1580" s="1"/>
      <c r="M1580" s="1" t="s">
        <v>1483</v>
      </c>
      <c r="N1580" s="1" t="s">
        <v>13028</v>
      </c>
      <c r="O1580" s="1">
        <v>2022</v>
      </c>
      <c r="P1580" s="1">
        <v>71052</v>
      </c>
      <c r="Q1580" s="1" t="s">
        <v>151</v>
      </c>
      <c r="R1580" s="1"/>
      <c r="S1580" s="1">
        <v>211130</v>
      </c>
      <c r="T1580" s="1" t="s">
        <v>6826</v>
      </c>
      <c r="U1580" s="1"/>
      <c r="V1580" s="1" t="s">
        <v>9347</v>
      </c>
      <c r="W1580" s="1" t="s">
        <v>6826</v>
      </c>
    </row>
    <row r="1581" spans="1:23" x14ac:dyDescent="0.25">
      <c r="A1581" s="1">
        <v>1009090</v>
      </c>
      <c r="B1581" s="5" t="str">
        <f>VLOOKUP(H1581,'FIPS Basin X-walk'!$A$2:$F$3224,6,FALSE)</f>
        <v>Arkla Basin</v>
      </c>
      <c r="C1581" s="1" t="s">
        <v>13225</v>
      </c>
      <c r="D1581" s="1"/>
      <c r="E1581" s="1"/>
      <c r="F1581" s="1" t="s">
        <v>13226</v>
      </c>
      <c r="G1581" s="1" t="s">
        <v>1617</v>
      </c>
      <c r="H1581" s="1">
        <v>22031</v>
      </c>
      <c r="I1581" s="1">
        <v>1009090</v>
      </c>
      <c r="J1581" s="1">
        <v>31.881015000000001</v>
      </c>
      <c r="K1581" s="1">
        <v>-93.466108000000006</v>
      </c>
      <c r="L1581" s="1"/>
      <c r="M1581" s="1" t="s">
        <v>1483</v>
      </c>
      <c r="N1581" s="1" t="s">
        <v>13028</v>
      </c>
      <c r="O1581" s="1">
        <v>2022</v>
      </c>
      <c r="P1581" s="1">
        <v>71063</v>
      </c>
      <c r="Q1581" s="1" t="s">
        <v>333</v>
      </c>
      <c r="R1581" s="1"/>
      <c r="S1581" s="1">
        <v>211130</v>
      </c>
      <c r="T1581" s="1" t="s">
        <v>6826</v>
      </c>
      <c r="U1581" s="1"/>
      <c r="V1581" s="1" t="s">
        <v>9347</v>
      </c>
      <c r="W1581" s="1" t="s">
        <v>6826</v>
      </c>
    </row>
    <row r="1582" spans="1:23" x14ac:dyDescent="0.25">
      <c r="A1582" s="1">
        <v>1004534</v>
      </c>
      <c r="B1582" s="5" t="str">
        <f>VLOOKUP(H1582,'FIPS Basin X-walk'!$A$2:$F$3224,6,FALSE)</f>
        <v>Arkla Basin</v>
      </c>
      <c r="C1582" s="1" t="s">
        <v>13243</v>
      </c>
      <c r="D1582" s="1"/>
      <c r="E1582" s="1"/>
      <c r="F1582" s="1" t="s">
        <v>13230</v>
      </c>
      <c r="G1582" s="1" t="s">
        <v>13227</v>
      </c>
      <c r="H1582" s="1">
        <v>22031</v>
      </c>
      <c r="I1582" s="1">
        <v>1004534</v>
      </c>
      <c r="J1582" s="1">
        <v>32.240769</v>
      </c>
      <c r="K1582" s="1">
        <v>-93.654866999999996</v>
      </c>
      <c r="L1582" s="1"/>
      <c r="M1582" s="1" t="s">
        <v>1483</v>
      </c>
      <c r="N1582" s="1" t="s">
        <v>13028</v>
      </c>
      <c r="O1582" s="1">
        <v>2022</v>
      </c>
      <c r="P1582" s="1">
        <v>71207</v>
      </c>
      <c r="Q1582" s="1" t="s">
        <v>189</v>
      </c>
      <c r="R1582" s="1"/>
      <c r="S1582" s="1" t="s">
        <v>24489</v>
      </c>
      <c r="T1582" s="1" t="s">
        <v>6826</v>
      </c>
      <c r="U1582" s="1"/>
      <c r="V1582" s="1" t="s">
        <v>6881</v>
      </c>
      <c r="W1582" s="1" t="s">
        <v>6826</v>
      </c>
    </row>
    <row r="1583" spans="1:23" x14ac:dyDescent="0.25">
      <c r="A1583" s="1">
        <v>1011281</v>
      </c>
      <c r="B1583" s="5" t="str">
        <f>VLOOKUP(H1583,'FIPS Basin X-walk'!$A$2:$F$3224,6,FALSE)</f>
        <v>Arkla Basin</v>
      </c>
      <c r="C1583" s="1" t="s">
        <v>13229</v>
      </c>
      <c r="D1583" s="1"/>
      <c r="E1583" s="1"/>
      <c r="F1583" s="1" t="s">
        <v>13230</v>
      </c>
      <c r="G1583" s="1" t="s">
        <v>13227</v>
      </c>
      <c r="H1583" s="1">
        <v>22031</v>
      </c>
      <c r="I1583" s="1">
        <v>1011281</v>
      </c>
      <c r="J1583" s="1">
        <v>32.234403999999998</v>
      </c>
      <c r="K1583" s="1">
        <v>-93.681820999999999</v>
      </c>
      <c r="L1583" s="1"/>
      <c r="M1583" s="1" t="s">
        <v>1483</v>
      </c>
      <c r="N1583" s="1" t="s">
        <v>13028</v>
      </c>
      <c r="O1583" s="1">
        <v>2022</v>
      </c>
      <c r="P1583" s="1">
        <v>71027</v>
      </c>
      <c r="Q1583" s="1" t="s">
        <v>1230</v>
      </c>
      <c r="R1583" s="1"/>
      <c r="S1583" s="1" t="s">
        <v>24399</v>
      </c>
      <c r="T1583" s="1" t="s">
        <v>6826</v>
      </c>
      <c r="U1583" s="1"/>
      <c r="V1583" s="1" t="s">
        <v>13231</v>
      </c>
      <c r="W1583" s="1" t="s">
        <v>6826</v>
      </c>
    </row>
    <row r="1584" spans="1:23" x14ac:dyDescent="0.25">
      <c r="A1584" s="1">
        <v>1009769</v>
      </c>
      <c r="B1584" s="5" t="str">
        <f>VLOOKUP(H1584,'FIPS Basin X-walk'!$A$2:$F$3224,6,FALSE)</f>
        <v>Arkla Basin</v>
      </c>
      <c r="C1584" s="1" t="s">
        <v>13247</v>
      </c>
      <c r="D1584" s="1"/>
      <c r="E1584" s="1"/>
      <c r="F1584" s="1" t="s">
        <v>13248</v>
      </c>
      <c r="G1584" s="1" t="s">
        <v>13227</v>
      </c>
      <c r="H1584" s="1">
        <v>22031</v>
      </c>
      <c r="I1584" s="1">
        <v>1009769</v>
      </c>
      <c r="J1584" s="1">
        <v>32.172221</v>
      </c>
      <c r="K1584" s="1">
        <v>-93.777054000000007</v>
      </c>
      <c r="L1584" s="1"/>
      <c r="M1584" s="1" t="s">
        <v>1483</v>
      </c>
      <c r="N1584" s="1" t="s">
        <v>13028</v>
      </c>
      <c r="O1584" s="1">
        <v>2022</v>
      </c>
      <c r="P1584" s="1">
        <v>71030</v>
      </c>
      <c r="Q1584" s="1" t="s">
        <v>24096</v>
      </c>
      <c r="R1584" s="1"/>
      <c r="S1584" s="1" t="s">
        <v>24399</v>
      </c>
      <c r="T1584" s="1" t="s">
        <v>6826</v>
      </c>
      <c r="U1584" s="1"/>
      <c r="V1584" s="1" t="s">
        <v>7090</v>
      </c>
      <c r="W1584" s="1" t="s">
        <v>6826</v>
      </c>
    </row>
    <row r="1585" spans="1:23" x14ac:dyDescent="0.25">
      <c r="A1585" s="1">
        <v>1002778</v>
      </c>
      <c r="B1585" s="5" t="str">
        <f>VLOOKUP(H1585,'FIPS Basin X-walk'!$A$2:$F$3224,6,FALSE)</f>
        <v>Arkla Basin</v>
      </c>
      <c r="C1585" s="1" t="s">
        <v>13244</v>
      </c>
      <c r="D1585" s="1"/>
      <c r="E1585" s="1"/>
      <c r="F1585" s="1" t="s">
        <v>13245</v>
      </c>
      <c r="G1585" s="1" t="s">
        <v>13227</v>
      </c>
      <c r="H1585" s="1">
        <v>22031</v>
      </c>
      <c r="I1585" s="1">
        <v>1002778</v>
      </c>
      <c r="J1585" s="1">
        <v>32.235787999999999</v>
      </c>
      <c r="K1585" s="1">
        <v>-93.642048000000003</v>
      </c>
      <c r="L1585" s="1"/>
      <c r="M1585" s="1" t="s">
        <v>1483</v>
      </c>
      <c r="N1585" s="1" t="s">
        <v>13028</v>
      </c>
      <c r="O1585" s="1">
        <v>2022</v>
      </c>
      <c r="P1585" s="1">
        <v>71032</v>
      </c>
      <c r="Q1585" s="1" t="s">
        <v>24025</v>
      </c>
      <c r="R1585" s="1"/>
      <c r="S1585" s="1" t="s">
        <v>24399</v>
      </c>
      <c r="T1585" s="1" t="s">
        <v>6826</v>
      </c>
      <c r="U1585" s="1"/>
      <c r="V1585" s="1" t="s">
        <v>13246</v>
      </c>
      <c r="W1585" s="1" t="s">
        <v>6826</v>
      </c>
    </row>
    <row r="1586" spans="1:23" x14ac:dyDescent="0.25">
      <c r="A1586" s="1">
        <v>1004400</v>
      </c>
      <c r="B1586" s="5" t="str">
        <f>VLOOKUP(H1586,'FIPS Basin X-walk'!$A$2:$F$3224,6,FALSE)</f>
        <v>Arkla Basin</v>
      </c>
      <c r="C1586" s="1" t="s">
        <v>13234</v>
      </c>
      <c r="D1586" s="1"/>
      <c r="E1586" s="1"/>
      <c r="F1586" s="1" t="s">
        <v>13235</v>
      </c>
      <c r="G1586" s="1" t="s">
        <v>13227</v>
      </c>
      <c r="H1586" s="1">
        <v>22031</v>
      </c>
      <c r="I1586" s="1">
        <v>1004400</v>
      </c>
      <c r="J1586" s="1">
        <v>32.195000999999998</v>
      </c>
      <c r="K1586" s="1">
        <v>-93.901027999999997</v>
      </c>
      <c r="L1586" s="1"/>
      <c r="M1586" s="1" t="s">
        <v>1483</v>
      </c>
      <c r="N1586" s="1" t="s">
        <v>13028</v>
      </c>
      <c r="O1586" s="1">
        <v>2022</v>
      </c>
      <c r="P1586" s="1">
        <v>71046</v>
      </c>
      <c r="Q1586" s="1" t="s">
        <v>190</v>
      </c>
      <c r="R1586" s="1"/>
      <c r="S1586" s="1" t="s">
        <v>24489</v>
      </c>
      <c r="T1586" s="1" t="s">
        <v>6826</v>
      </c>
      <c r="U1586" s="1"/>
      <c r="V1586" s="1" t="s">
        <v>6881</v>
      </c>
      <c r="W1586" s="1" t="s">
        <v>6826</v>
      </c>
    </row>
    <row r="1587" spans="1:23" x14ac:dyDescent="0.25">
      <c r="A1587" s="1">
        <v>1004837</v>
      </c>
      <c r="B1587" s="5" t="str">
        <f>VLOOKUP(H1587,'FIPS Basin X-walk'!$A$2:$F$3224,6,FALSE)</f>
        <v>Arkla Basin</v>
      </c>
      <c r="C1587" s="1" t="s">
        <v>13236</v>
      </c>
      <c r="D1587" s="1"/>
      <c r="E1587" s="1"/>
      <c r="F1587" s="1" t="s">
        <v>13235</v>
      </c>
      <c r="G1587" s="1" t="s">
        <v>13227</v>
      </c>
      <c r="H1587" s="1">
        <v>22031</v>
      </c>
      <c r="I1587" s="1">
        <v>1004837</v>
      </c>
      <c r="J1587" s="1">
        <v>32.144387000000002</v>
      </c>
      <c r="K1587" s="1">
        <v>-93.994456</v>
      </c>
      <c r="L1587" s="1"/>
      <c r="M1587" s="1" t="s">
        <v>1483</v>
      </c>
      <c r="N1587" s="1" t="s">
        <v>13028</v>
      </c>
      <c r="O1587" s="1">
        <v>2022</v>
      </c>
      <c r="P1587" s="1">
        <v>71046</v>
      </c>
      <c r="Q1587" s="1" t="s">
        <v>283</v>
      </c>
      <c r="R1587" s="1"/>
      <c r="S1587" s="1" t="s">
        <v>24399</v>
      </c>
      <c r="T1587" s="1" t="s">
        <v>6826</v>
      </c>
      <c r="U1587" s="1"/>
      <c r="V1587" s="1" t="s">
        <v>9347</v>
      </c>
      <c r="W1587" s="1" t="s">
        <v>6826</v>
      </c>
    </row>
    <row r="1588" spans="1:23" x14ac:dyDescent="0.25">
      <c r="A1588" s="1">
        <v>1010234</v>
      </c>
      <c r="B1588" s="5" t="str">
        <f>VLOOKUP(H1588,'FIPS Basin X-walk'!$A$2:$F$3224,6,FALSE)</f>
        <v>Arkla Basin</v>
      </c>
      <c r="C1588" s="1"/>
      <c r="D1588" s="1"/>
      <c r="E1588" s="1"/>
      <c r="F1588" s="1" t="s">
        <v>13228</v>
      </c>
      <c r="G1588" s="1" t="s">
        <v>13227</v>
      </c>
      <c r="H1588" s="1">
        <v>22031</v>
      </c>
      <c r="I1588" s="1">
        <v>1010234</v>
      </c>
      <c r="J1588" s="1">
        <v>32.159947000000003</v>
      </c>
      <c r="K1588" s="1">
        <v>-94.018880999999993</v>
      </c>
      <c r="L1588" s="1"/>
      <c r="M1588" s="1" t="s">
        <v>1483</v>
      </c>
      <c r="N1588" s="1" t="s">
        <v>13028</v>
      </c>
      <c r="O1588" s="1">
        <v>2022</v>
      </c>
      <c r="P1588" s="1">
        <v>71050</v>
      </c>
      <c r="Q1588" s="1" t="s">
        <v>385</v>
      </c>
      <c r="R1588" s="1"/>
      <c r="S1588" s="1" t="s">
        <v>24399</v>
      </c>
      <c r="T1588" s="1" t="s">
        <v>6826</v>
      </c>
      <c r="U1588" s="1"/>
      <c r="V1588" s="1" t="s">
        <v>7521</v>
      </c>
      <c r="W1588" s="1" t="s">
        <v>6826</v>
      </c>
    </row>
    <row r="1589" spans="1:23" x14ac:dyDescent="0.25">
      <c r="A1589" s="1">
        <v>1005738</v>
      </c>
      <c r="B1589" s="5" t="str">
        <f>VLOOKUP(H1589,'FIPS Basin X-walk'!$A$2:$F$3224,6,FALSE)</f>
        <v>Arkla Basin</v>
      </c>
      <c r="C1589" s="1" t="s">
        <v>13238</v>
      </c>
      <c r="D1589" s="1"/>
      <c r="E1589" s="1"/>
      <c r="F1589" s="1" t="s">
        <v>13224</v>
      </c>
      <c r="G1589" s="1" t="s">
        <v>13227</v>
      </c>
      <c r="H1589" s="1">
        <v>22031</v>
      </c>
      <c r="I1589" s="1">
        <v>1005738</v>
      </c>
      <c r="J1589" s="1">
        <v>32.15889</v>
      </c>
      <c r="K1589" s="1">
        <v>-93.556669999999997</v>
      </c>
      <c r="L1589" s="1"/>
      <c r="M1589" s="1" t="s">
        <v>1483</v>
      </c>
      <c r="N1589" s="1" t="s">
        <v>13028</v>
      </c>
      <c r="O1589" s="1">
        <v>2022</v>
      </c>
      <c r="P1589" s="1">
        <v>71052</v>
      </c>
      <c r="Q1589" s="1" t="s">
        <v>13239</v>
      </c>
      <c r="R1589" s="1" t="s">
        <v>24436</v>
      </c>
      <c r="S1589" s="1" t="s">
        <v>24385</v>
      </c>
      <c r="T1589" s="1" t="s">
        <v>6826</v>
      </c>
      <c r="U1589" s="1"/>
      <c r="V1589" s="1" t="s">
        <v>6836</v>
      </c>
      <c r="W1589" s="1" t="s">
        <v>6826</v>
      </c>
    </row>
    <row r="1590" spans="1:23" x14ac:dyDescent="0.25">
      <c r="A1590" s="1">
        <v>1006462</v>
      </c>
      <c r="B1590" s="5" t="str">
        <f>VLOOKUP(H1590,'FIPS Basin X-walk'!$A$2:$F$3224,6,FALSE)</f>
        <v>Arkla Basin</v>
      </c>
      <c r="C1590" s="1" t="s">
        <v>13240</v>
      </c>
      <c r="D1590" s="1"/>
      <c r="E1590" s="1"/>
      <c r="F1590" s="1" t="s">
        <v>13224</v>
      </c>
      <c r="G1590" s="1" t="s">
        <v>13227</v>
      </c>
      <c r="H1590" s="1">
        <v>22031</v>
      </c>
      <c r="I1590" s="1">
        <v>1006462</v>
      </c>
      <c r="J1590" s="1">
        <v>32.057375999999998</v>
      </c>
      <c r="K1590" s="1">
        <v>-93.590889000000004</v>
      </c>
      <c r="L1590" s="1"/>
      <c r="M1590" s="1" t="s">
        <v>1483</v>
      </c>
      <c r="N1590" s="1" t="s">
        <v>13028</v>
      </c>
      <c r="O1590" s="1">
        <v>2022</v>
      </c>
      <c r="P1590" s="1">
        <v>71052</v>
      </c>
      <c r="Q1590" s="1" t="s">
        <v>13241</v>
      </c>
      <c r="R1590" s="1"/>
      <c r="S1590" s="1" t="s">
        <v>24358</v>
      </c>
      <c r="T1590" s="1" t="s">
        <v>6826</v>
      </c>
      <c r="U1590" s="1"/>
      <c r="V1590" s="1" t="s">
        <v>13242</v>
      </c>
      <c r="W1590" s="1" t="s">
        <v>6826</v>
      </c>
    </row>
    <row r="1591" spans="1:23" x14ac:dyDescent="0.25">
      <c r="A1591" s="1">
        <v>1009181</v>
      </c>
      <c r="B1591" s="5" t="str">
        <f>VLOOKUP(H1591,'FIPS Basin X-walk'!$A$2:$F$3224,6,FALSE)</f>
        <v>Arkla Basin</v>
      </c>
      <c r="C1591" s="1" t="s">
        <v>13237</v>
      </c>
      <c r="D1591" s="1"/>
      <c r="E1591" s="1"/>
      <c r="F1591" s="1" t="s">
        <v>13233</v>
      </c>
      <c r="G1591" s="1" t="s">
        <v>13227</v>
      </c>
      <c r="H1591" s="1">
        <v>22031</v>
      </c>
      <c r="I1591" s="1">
        <v>1009181</v>
      </c>
      <c r="J1591" s="1">
        <v>31.955057</v>
      </c>
      <c r="K1591" s="1">
        <v>-93.681659999999994</v>
      </c>
      <c r="L1591" s="1"/>
      <c r="M1591" s="1" t="s">
        <v>1483</v>
      </c>
      <c r="N1591" s="1" t="s">
        <v>13028</v>
      </c>
      <c r="O1591" s="1">
        <v>2022</v>
      </c>
      <c r="P1591" s="1">
        <v>71052</v>
      </c>
      <c r="Q1591" s="1" t="s">
        <v>338</v>
      </c>
      <c r="R1591" s="1"/>
      <c r="S1591" s="1" t="s">
        <v>24489</v>
      </c>
      <c r="T1591" s="1" t="s">
        <v>6826</v>
      </c>
      <c r="U1591" s="1"/>
      <c r="V1591" s="1" t="s">
        <v>6881</v>
      </c>
      <c r="W1591" s="1" t="s">
        <v>6826</v>
      </c>
    </row>
    <row r="1592" spans="1:23" x14ac:dyDescent="0.25">
      <c r="A1592" s="1">
        <v>1007467</v>
      </c>
      <c r="B1592" s="5" t="str">
        <f>VLOOKUP(H1592,'FIPS Basin X-walk'!$A$2:$F$3224,6,FALSE)</f>
        <v>Illinois Basin</v>
      </c>
      <c r="C1592" s="1" t="s">
        <v>10934</v>
      </c>
      <c r="D1592" s="1"/>
      <c r="E1592" s="1"/>
      <c r="F1592" s="1" t="s">
        <v>10935</v>
      </c>
      <c r="G1592" s="1" t="s">
        <v>10936</v>
      </c>
      <c r="H1592" s="1">
        <v>17039</v>
      </c>
      <c r="I1592" s="1">
        <v>1007467</v>
      </c>
      <c r="J1592" s="1">
        <v>40.1143</v>
      </c>
      <c r="K1592" s="1">
        <v>-88.957999999999998</v>
      </c>
      <c r="L1592" s="1"/>
      <c r="M1592" s="1" t="s">
        <v>1488</v>
      </c>
      <c r="N1592" s="1" t="s">
        <v>10805</v>
      </c>
      <c r="O1592" s="1">
        <v>2022</v>
      </c>
      <c r="P1592" s="1">
        <v>61727</v>
      </c>
      <c r="Q1592" s="1" t="s">
        <v>10937</v>
      </c>
      <c r="R1592" s="1"/>
      <c r="S1592" s="1" t="s">
        <v>24358</v>
      </c>
      <c r="T1592" s="1" t="s">
        <v>6826</v>
      </c>
      <c r="U1592" s="1"/>
      <c r="V1592" s="1" t="s">
        <v>7305</v>
      </c>
      <c r="W1592" s="1" t="s">
        <v>6826</v>
      </c>
    </row>
    <row r="1593" spans="1:23" x14ac:dyDescent="0.25">
      <c r="A1593" s="1">
        <v>1000352</v>
      </c>
      <c r="B1593" s="5" t="str">
        <f>VLOOKUP(H1593,'FIPS Basin X-walk'!$A$2:$F$3224,6,FALSE)</f>
        <v>Palo Duro Basin</v>
      </c>
      <c r="C1593" s="1" t="s">
        <v>20658</v>
      </c>
      <c r="D1593" s="1"/>
      <c r="E1593" s="1"/>
      <c r="F1593" s="1" t="s">
        <v>20659</v>
      </c>
      <c r="G1593" s="1" t="s">
        <v>20655</v>
      </c>
      <c r="H1593" s="1">
        <v>48117</v>
      </c>
      <c r="I1593" s="1">
        <v>1000352</v>
      </c>
      <c r="J1593" s="1">
        <v>34.849980000000002</v>
      </c>
      <c r="K1593" s="1">
        <v>-102.28679</v>
      </c>
      <c r="L1593" s="1"/>
      <c r="M1593" s="1" t="s">
        <v>1485</v>
      </c>
      <c r="N1593" s="1" t="s">
        <v>9148</v>
      </c>
      <c r="O1593" s="1">
        <v>2022</v>
      </c>
      <c r="P1593" s="1">
        <v>79045</v>
      </c>
      <c r="Q1593" s="1" t="s">
        <v>20660</v>
      </c>
      <c r="R1593" s="1"/>
      <c r="S1593" s="1" t="s">
        <v>24378</v>
      </c>
      <c r="T1593" s="1" t="s">
        <v>6826</v>
      </c>
      <c r="U1593" s="1"/>
      <c r="V1593" s="1" t="s">
        <v>11190</v>
      </c>
      <c r="W1593" s="1" t="s">
        <v>6826</v>
      </c>
    </row>
    <row r="1594" spans="1:23" x14ac:dyDescent="0.25">
      <c r="A1594" s="1">
        <v>1004799</v>
      </c>
      <c r="B1594" s="5" t="str">
        <f>VLOOKUP(H1594,'FIPS Basin X-walk'!$A$2:$F$3224,6,FALSE)</f>
        <v>Palo Duro Basin</v>
      </c>
      <c r="C1594" s="1" t="s">
        <v>20653</v>
      </c>
      <c r="D1594" s="1"/>
      <c r="E1594" s="1"/>
      <c r="F1594" s="1" t="s">
        <v>20654</v>
      </c>
      <c r="G1594" s="1" t="s">
        <v>20655</v>
      </c>
      <c r="H1594" s="1">
        <v>48117</v>
      </c>
      <c r="I1594" s="1">
        <v>1004799</v>
      </c>
      <c r="J1594" s="1">
        <v>34.829313999999997</v>
      </c>
      <c r="K1594" s="1">
        <v>-102.363767</v>
      </c>
      <c r="L1594" s="1"/>
      <c r="M1594" s="1" t="s">
        <v>1485</v>
      </c>
      <c r="N1594" s="1" t="s">
        <v>9148</v>
      </c>
      <c r="O1594" s="1">
        <v>2022</v>
      </c>
      <c r="P1594" s="1">
        <v>79045</v>
      </c>
      <c r="Q1594" s="1" t="s">
        <v>20656</v>
      </c>
      <c r="R1594" s="1"/>
      <c r="S1594" s="1" t="s">
        <v>24378</v>
      </c>
      <c r="T1594" s="1" t="s">
        <v>6826</v>
      </c>
      <c r="U1594" s="1"/>
      <c r="V1594" s="1" t="s">
        <v>20657</v>
      </c>
      <c r="W1594" s="1" t="s">
        <v>6826</v>
      </c>
    </row>
    <row r="1595" spans="1:23" x14ac:dyDescent="0.25">
      <c r="A1595" s="1">
        <v>1000138</v>
      </c>
      <c r="B1595" s="5" t="str">
        <f>VLOOKUP(H1595,'FIPS Basin X-walk'!$A$2:$F$3224,6,FALSE)</f>
        <v>Cincinnati Arch</v>
      </c>
      <c r="C1595" s="1" t="s">
        <v>11517</v>
      </c>
      <c r="D1595" s="1"/>
      <c r="E1595" s="1"/>
      <c r="F1595" s="1" t="s">
        <v>11518</v>
      </c>
      <c r="G1595" s="1" t="s">
        <v>1658</v>
      </c>
      <c r="H1595" s="1">
        <v>18029</v>
      </c>
      <c r="I1595" s="1">
        <v>1000138</v>
      </c>
      <c r="J1595" s="1">
        <v>39.091299999999997</v>
      </c>
      <c r="K1595" s="1">
        <v>-84.866699999999994</v>
      </c>
      <c r="L1595" s="1"/>
      <c r="M1595" s="1" t="s">
        <v>1499</v>
      </c>
      <c r="N1595" s="1" t="s">
        <v>11457</v>
      </c>
      <c r="O1595" s="1">
        <v>2022</v>
      </c>
      <c r="P1595" s="1">
        <v>47025</v>
      </c>
      <c r="Q1595" s="1" t="s">
        <v>11519</v>
      </c>
      <c r="R1595" s="1"/>
      <c r="S1595" s="1" t="s">
        <v>24355</v>
      </c>
      <c r="T1595" s="1" t="s">
        <v>6826</v>
      </c>
      <c r="U1595" s="1"/>
      <c r="V1595" s="1" t="s">
        <v>11520</v>
      </c>
      <c r="W1595" s="1" t="s">
        <v>6828</v>
      </c>
    </row>
    <row r="1596" spans="1:23" x14ac:dyDescent="0.25">
      <c r="A1596" s="1">
        <v>1013129</v>
      </c>
      <c r="B1596" s="5" t="str">
        <f>VLOOKUP(H1596,'FIPS Basin X-walk'!$A$2:$F$3224,6,FALSE)</f>
        <v>Cincinnati Arch</v>
      </c>
      <c r="C1596" s="1" t="s">
        <v>11526</v>
      </c>
      <c r="D1596" s="1"/>
      <c r="E1596" s="1"/>
      <c r="F1596" s="1" t="s">
        <v>1854</v>
      </c>
      <c r="G1596" s="1" t="s">
        <v>11522</v>
      </c>
      <c r="H1596" s="1">
        <v>18029</v>
      </c>
      <c r="I1596" s="1">
        <v>1013129</v>
      </c>
      <c r="J1596" s="1">
        <v>39.017916999999997</v>
      </c>
      <c r="K1596" s="1">
        <v>-85.013943999999995</v>
      </c>
      <c r="L1596" s="1"/>
      <c r="M1596" s="1" t="s">
        <v>1499</v>
      </c>
      <c r="N1596" s="1" t="s">
        <v>11457</v>
      </c>
      <c r="O1596" s="1">
        <v>2022</v>
      </c>
      <c r="P1596" s="1">
        <v>47421</v>
      </c>
      <c r="Q1596" s="1" t="s">
        <v>617</v>
      </c>
      <c r="R1596" s="1"/>
      <c r="S1596" s="1" t="s">
        <v>24435</v>
      </c>
      <c r="T1596" s="1" t="s">
        <v>6826</v>
      </c>
      <c r="U1596" s="1"/>
      <c r="V1596" s="1" t="s">
        <v>8019</v>
      </c>
      <c r="W1596" s="1" t="s">
        <v>6826</v>
      </c>
    </row>
    <row r="1597" spans="1:23" x14ac:dyDescent="0.25">
      <c r="A1597" s="1">
        <v>1002178</v>
      </c>
      <c r="B1597" s="5" t="str">
        <f>VLOOKUP(H1597,'FIPS Basin X-walk'!$A$2:$F$3224,6,FALSE)</f>
        <v>Cincinnati Arch</v>
      </c>
      <c r="C1597" s="1" t="s">
        <v>11524</v>
      </c>
      <c r="D1597" s="1"/>
      <c r="E1597" s="1"/>
      <c r="F1597" s="1" t="s">
        <v>11518</v>
      </c>
      <c r="G1597" s="1" t="s">
        <v>11522</v>
      </c>
      <c r="H1597" s="1">
        <v>18029</v>
      </c>
      <c r="I1597" s="1">
        <v>1002178</v>
      </c>
      <c r="J1597" s="1">
        <v>39.125</v>
      </c>
      <c r="K1597" s="1">
        <v>-84.855450000000005</v>
      </c>
      <c r="L1597" s="1"/>
      <c r="M1597" s="1" t="s">
        <v>1499</v>
      </c>
      <c r="N1597" s="1" t="s">
        <v>11457</v>
      </c>
      <c r="O1597" s="1">
        <v>2022</v>
      </c>
      <c r="P1597" s="1">
        <v>47025</v>
      </c>
      <c r="Q1597" s="1" t="s">
        <v>11525</v>
      </c>
      <c r="R1597" s="1"/>
      <c r="S1597" s="1" t="s">
        <v>24356</v>
      </c>
      <c r="T1597" s="1" t="s">
        <v>6826</v>
      </c>
      <c r="U1597" s="1"/>
      <c r="V1597" s="1" t="s">
        <v>9697</v>
      </c>
      <c r="W1597" s="1" t="s">
        <v>6826</v>
      </c>
    </row>
    <row r="1598" spans="1:23" x14ac:dyDescent="0.25">
      <c r="A1598" s="1">
        <v>1004530</v>
      </c>
      <c r="B1598" s="5" t="str">
        <f>VLOOKUP(H1598,'FIPS Basin X-walk'!$A$2:$F$3224,6,FALSE)</f>
        <v>Cincinnati Arch</v>
      </c>
      <c r="C1598" s="1" t="s">
        <v>11521</v>
      </c>
      <c r="D1598" s="1"/>
      <c r="E1598" s="1"/>
      <c r="F1598" s="1" t="s">
        <v>11518</v>
      </c>
      <c r="G1598" s="1" t="s">
        <v>11522</v>
      </c>
      <c r="H1598" s="1">
        <v>18029</v>
      </c>
      <c r="I1598" s="1">
        <v>1004530</v>
      </c>
      <c r="J1598" s="1">
        <v>39.098666999999999</v>
      </c>
      <c r="K1598" s="1">
        <v>-84.860861</v>
      </c>
      <c r="L1598" s="1"/>
      <c r="M1598" s="1" t="s">
        <v>1499</v>
      </c>
      <c r="N1598" s="1" t="s">
        <v>11457</v>
      </c>
      <c r="O1598" s="1">
        <v>2022</v>
      </c>
      <c r="P1598" s="1">
        <v>47025</v>
      </c>
      <c r="Q1598" s="1" t="s">
        <v>25326</v>
      </c>
      <c r="R1598" s="1"/>
      <c r="S1598" s="1" t="s">
        <v>24512</v>
      </c>
      <c r="T1598" s="1" t="s">
        <v>6826</v>
      </c>
      <c r="U1598" s="1"/>
      <c r="V1598" s="1" t="s">
        <v>11523</v>
      </c>
      <c r="W1598" s="1" t="s">
        <v>6826</v>
      </c>
    </row>
    <row r="1599" spans="1:23" x14ac:dyDescent="0.25">
      <c r="A1599" s="1">
        <v>1007885</v>
      </c>
      <c r="B1599" s="5" t="str">
        <f>VLOOKUP(H1599,'FIPS Basin X-walk'!$A$2:$F$3224,6,FALSE)</f>
        <v>S.GA Sedimentary Prov</v>
      </c>
      <c r="C1599" s="1" t="s">
        <v>10249</v>
      </c>
      <c r="D1599" s="1"/>
      <c r="E1599" s="1"/>
      <c r="F1599" s="1" t="s">
        <v>10250</v>
      </c>
      <c r="G1599" s="1" t="s">
        <v>10251</v>
      </c>
      <c r="H1599" s="1">
        <v>13087</v>
      </c>
      <c r="I1599" s="1">
        <v>1007885</v>
      </c>
      <c r="J1599" s="1">
        <v>30.738054999999999</v>
      </c>
      <c r="K1599" s="1">
        <v>-84.493939999999995</v>
      </c>
      <c r="L1599" s="1"/>
      <c r="M1599" s="1" t="s">
        <v>1546</v>
      </c>
      <c r="N1599" s="1" t="s">
        <v>10124</v>
      </c>
      <c r="O1599" s="1">
        <v>2022</v>
      </c>
      <c r="P1599" s="1">
        <v>39815</v>
      </c>
      <c r="Q1599" s="1" t="s">
        <v>10252</v>
      </c>
      <c r="R1599" s="1"/>
      <c r="S1599" s="1" t="s">
        <v>24831</v>
      </c>
      <c r="T1599" s="1" t="s">
        <v>6826</v>
      </c>
      <c r="U1599" s="1"/>
      <c r="V1599" s="1" t="s">
        <v>7331</v>
      </c>
      <c r="W1599" s="1" t="s">
        <v>6826</v>
      </c>
    </row>
    <row r="1600" spans="1:23" x14ac:dyDescent="0.25">
      <c r="A1600" s="1">
        <v>1011663</v>
      </c>
      <c r="B1600" s="5" t="str">
        <f>VLOOKUP(H1600,'FIPS Basin X-walk'!$A$2:$F$3224,6,FALSE)</f>
        <v>S.GA Sedimentary Prov</v>
      </c>
      <c r="C1600" s="1" t="s">
        <v>10253</v>
      </c>
      <c r="D1600" s="1"/>
      <c r="E1600" s="1"/>
      <c r="F1600" s="1" t="s">
        <v>10254</v>
      </c>
      <c r="G1600" s="1" t="s">
        <v>10251</v>
      </c>
      <c r="H1600" s="1">
        <v>13087</v>
      </c>
      <c r="I1600" s="1">
        <v>1011663</v>
      </c>
      <c r="J1600" s="1">
        <v>30.749082000000001</v>
      </c>
      <c r="K1600" s="1">
        <v>-84.483800000000002</v>
      </c>
      <c r="L1600" s="1"/>
      <c r="M1600" s="1" t="s">
        <v>1546</v>
      </c>
      <c r="N1600" s="1" t="s">
        <v>10124</v>
      </c>
      <c r="O1600" s="1">
        <v>2022</v>
      </c>
      <c r="P1600" s="1">
        <v>39815</v>
      </c>
      <c r="Q1600" s="1" t="s">
        <v>10255</v>
      </c>
      <c r="R1600" s="1"/>
      <c r="S1600" s="1" t="s">
        <v>24358</v>
      </c>
      <c r="T1600" s="1" t="s">
        <v>6826</v>
      </c>
      <c r="U1600" s="1"/>
      <c r="V1600" s="1" t="s">
        <v>10256</v>
      </c>
      <c r="W1600" s="1" t="s">
        <v>6826</v>
      </c>
    </row>
    <row r="1601" spans="1:23" x14ac:dyDescent="0.25">
      <c r="A1601" s="1">
        <v>1004117</v>
      </c>
      <c r="B1601" s="5" t="str">
        <f>VLOOKUP(H1601,'FIPS Basin X-walk'!$A$2:$F$3224,6,FALSE)</f>
        <v>Cincinnati Arch</v>
      </c>
      <c r="C1601" s="1" t="s">
        <v>20055</v>
      </c>
      <c r="D1601" s="1"/>
      <c r="E1601" s="1"/>
      <c r="F1601" s="1" t="s">
        <v>20056</v>
      </c>
      <c r="G1601" s="1" t="s">
        <v>10251</v>
      </c>
      <c r="H1601" s="1">
        <v>47039</v>
      </c>
      <c r="I1601" s="1">
        <v>1004117</v>
      </c>
      <c r="J1601" s="1">
        <v>35.479832999999999</v>
      </c>
      <c r="K1601" s="1">
        <v>-88.077522000000002</v>
      </c>
      <c r="L1601" s="1"/>
      <c r="M1601" s="1" t="s">
        <v>1538</v>
      </c>
      <c r="N1601" s="1" t="s">
        <v>20002</v>
      </c>
      <c r="O1601" s="1">
        <v>2022</v>
      </c>
      <c r="P1601" s="1">
        <v>38311</v>
      </c>
      <c r="Q1601" s="1" t="s">
        <v>25229</v>
      </c>
      <c r="R1601" s="1"/>
      <c r="S1601" s="1" t="s">
        <v>24358</v>
      </c>
      <c r="T1601" s="1" t="s">
        <v>6826</v>
      </c>
      <c r="U1601" s="1"/>
      <c r="V1601" s="1" t="s">
        <v>7305</v>
      </c>
      <c r="W1601" s="1" t="s">
        <v>6826</v>
      </c>
    </row>
    <row r="1602" spans="1:23" x14ac:dyDescent="0.25">
      <c r="A1602" s="1">
        <v>1005214</v>
      </c>
      <c r="B1602" s="5" t="str">
        <f>VLOOKUP(H1602,'FIPS Basin X-walk'!$A$2:$F$3224,6,FALSE)</f>
        <v>Cincinnati Arch</v>
      </c>
      <c r="C1602" s="1" t="s">
        <v>11527</v>
      </c>
      <c r="D1602" s="1"/>
      <c r="E1602" s="1"/>
      <c r="F1602" s="1" t="s">
        <v>11528</v>
      </c>
      <c r="G1602" s="1" t="s">
        <v>10251</v>
      </c>
      <c r="H1602" s="1">
        <v>18031</v>
      </c>
      <c r="I1602" s="1">
        <v>1005214</v>
      </c>
      <c r="J1602" s="1">
        <v>39.348599999999998</v>
      </c>
      <c r="K1602" s="1">
        <v>-85.618570000000005</v>
      </c>
      <c r="L1602" s="1"/>
      <c r="M1602" s="1" t="s">
        <v>1499</v>
      </c>
      <c r="N1602" s="1" t="s">
        <v>11457</v>
      </c>
      <c r="O1602" s="1">
        <v>2022</v>
      </c>
      <c r="P1602" s="1">
        <v>47240</v>
      </c>
      <c r="Q1602" s="1" t="s">
        <v>11529</v>
      </c>
      <c r="R1602" s="1"/>
      <c r="S1602" s="1" t="s">
        <v>24358</v>
      </c>
      <c r="T1602" s="1" t="s">
        <v>6826</v>
      </c>
      <c r="U1602" s="1"/>
      <c r="V1602" s="1" t="s">
        <v>11530</v>
      </c>
      <c r="W1602" s="1" t="s">
        <v>6826</v>
      </c>
    </row>
    <row r="1603" spans="1:23" x14ac:dyDescent="0.25">
      <c r="A1603" s="1">
        <v>1011124</v>
      </c>
      <c r="B1603" s="5" t="str">
        <f>VLOOKUP(H1603,'FIPS Basin X-walk'!$A$2:$F$3224,6,FALSE)</f>
        <v>Cincinnati Arch</v>
      </c>
      <c r="C1603" s="1" t="s">
        <v>11531</v>
      </c>
      <c r="D1603" s="1"/>
      <c r="E1603" s="1"/>
      <c r="F1603" s="1" t="s">
        <v>11532</v>
      </c>
      <c r="G1603" s="1" t="s">
        <v>10251</v>
      </c>
      <c r="H1603" s="1">
        <v>18031</v>
      </c>
      <c r="I1603" s="1">
        <v>1011124</v>
      </c>
      <c r="J1603" s="1">
        <v>39.367379999999997</v>
      </c>
      <c r="K1603" s="1">
        <v>-85.542151000000004</v>
      </c>
      <c r="L1603" s="1"/>
      <c r="M1603" s="1" t="s">
        <v>1499</v>
      </c>
      <c r="N1603" s="1" t="s">
        <v>11457</v>
      </c>
      <c r="O1603" s="1">
        <v>2022</v>
      </c>
      <c r="P1603" s="1">
        <v>47240</v>
      </c>
      <c r="Q1603" s="1" t="s">
        <v>26327</v>
      </c>
      <c r="R1603" s="1"/>
      <c r="S1603" s="1"/>
      <c r="T1603" s="1" t="s">
        <v>6826</v>
      </c>
      <c r="U1603" s="1"/>
      <c r="V1603" s="1" t="s">
        <v>7285</v>
      </c>
      <c r="W1603" s="1" t="s">
        <v>6826</v>
      </c>
    </row>
    <row r="1604" spans="1:23" x14ac:dyDescent="0.25">
      <c r="A1604" s="1">
        <v>1012923</v>
      </c>
      <c r="B1604" s="5" t="str">
        <f>VLOOKUP(H1604,'FIPS Basin X-walk'!$A$2:$F$3224,6,FALSE)</f>
        <v>Cincinnati Arch</v>
      </c>
      <c r="C1604" s="1" t="s">
        <v>23806</v>
      </c>
      <c r="D1604" s="1"/>
      <c r="E1604" s="1"/>
      <c r="F1604" s="1" t="s">
        <v>22407</v>
      </c>
      <c r="G1604" s="1" t="s">
        <v>10251</v>
      </c>
      <c r="H1604" s="1">
        <v>18031</v>
      </c>
      <c r="I1604" s="1">
        <v>1012923</v>
      </c>
      <c r="J1604" s="1">
        <v>39.420740000000002</v>
      </c>
      <c r="K1604" s="1">
        <v>-85.611649999999997</v>
      </c>
      <c r="L1604" s="1"/>
      <c r="M1604" s="1" t="s">
        <v>1499</v>
      </c>
      <c r="N1604" s="1" t="s">
        <v>11457</v>
      </c>
      <c r="O1604" s="1">
        <v>2022</v>
      </c>
      <c r="P1604" s="1">
        <v>47274</v>
      </c>
      <c r="Q1604" s="1" t="s">
        <v>269</v>
      </c>
      <c r="R1604" s="1"/>
      <c r="S1604" s="1" t="s">
        <v>24435</v>
      </c>
      <c r="T1604" s="1" t="s">
        <v>6826</v>
      </c>
      <c r="U1604" s="1"/>
      <c r="V1604" s="1" t="s">
        <v>9243</v>
      </c>
      <c r="W1604" s="1" t="s">
        <v>6826</v>
      </c>
    </row>
    <row r="1605" spans="1:23" x14ac:dyDescent="0.25">
      <c r="A1605" s="1">
        <v>1007439</v>
      </c>
      <c r="B1605" s="5" t="str">
        <f>VLOOKUP(H1605,'FIPS Basin X-walk'!$A$2:$F$3224,6,FALSE)</f>
        <v>Montana Folded Belt</v>
      </c>
      <c r="C1605" s="1" t="s">
        <v>15764</v>
      </c>
      <c r="D1605" s="1"/>
      <c r="E1605" s="1"/>
      <c r="F1605" s="1" t="s">
        <v>15765</v>
      </c>
      <c r="G1605" s="1" t="s">
        <v>1970</v>
      </c>
      <c r="H1605" s="1">
        <v>30023</v>
      </c>
      <c r="I1605" s="1">
        <v>1007439</v>
      </c>
      <c r="J1605" s="1">
        <v>46.1066</v>
      </c>
      <c r="K1605" s="1">
        <v>-112.8755</v>
      </c>
      <c r="L1605" s="1"/>
      <c r="M1605" s="1" t="s">
        <v>1533</v>
      </c>
      <c r="N1605" s="1" t="s">
        <v>15748</v>
      </c>
      <c r="O1605" s="1">
        <v>2022</v>
      </c>
      <c r="P1605" s="1">
        <v>59711</v>
      </c>
      <c r="Q1605" s="1" t="s">
        <v>15766</v>
      </c>
      <c r="R1605" s="1"/>
      <c r="S1605" s="1" t="s">
        <v>24355</v>
      </c>
      <c r="T1605" s="1" t="s">
        <v>6826</v>
      </c>
      <c r="U1605" s="1"/>
      <c r="V1605" s="1" t="s">
        <v>15767</v>
      </c>
      <c r="W1605" s="1" t="s">
        <v>6828</v>
      </c>
    </row>
    <row r="1606" spans="1:23" x14ac:dyDescent="0.25">
      <c r="A1606" s="1">
        <v>1007887</v>
      </c>
      <c r="B1606" s="5" t="str">
        <f>VLOOKUP(H1606,'FIPS Basin X-walk'!$A$2:$F$3224,6,FALSE)</f>
        <v>Michigan Basin</v>
      </c>
      <c r="C1606" s="1" t="s">
        <v>17850</v>
      </c>
      <c r="D1606" s="1"/>
      <c r="E1606" s="1"/>
      <c r="F1606" s="1" t="s">
        <v>17851</v>
      </c>
      <c r="G1606" s="1" t="s">
        <v>1923</v>
      </c>
      <c r="H1606" s="1">
        <v>39039</v>
      </c>
      <c r="I1606" s="1">
        <v>1007887</v>
      </c>
      <c r="J1606" s="1">
        <v>41.3033</v>
      </c>
      <c r="K1606" s="1">
        <v>-84.3386</v>
      </c>
      <c r="L1606" s="1"/>
      <c r="M1606" s="1" t="s">
        <v>1542</v>
      </c>
      <c r="N1606" s="1" t="s">
        <v>17708</v>
      </c>
      <c r="O1606" s="1">
        <v>2022</v>
      </c>
      <c r="P1606" s="1">
        <v>43512</v>
      </c>
      <c r="Q1606" s="1" t="s">
        <v>17852</v>
      </c>
      <c r="R1606" s="1"/>
      <c r="S1606" s="1" t="s">
        <v>24355</v>
      </c>
      <c r="T1606" s="1" t="s">
        <v>6826</v>
      </c>
      <c r="U1606" s="1"/>
      <c r="V1606" s="1" t="s">
        <v>8562</v>
      </c>
      <c r="W1606" s="1" t="s">
        <v>6828</v>
      </c>
    </row>
    <row r="1607" spans="1:23" x14ac:dyDescent="0.25">
      <c r="A1607" s="1">
        <v>1001101</v>
      </c>
      <c r="B1607" s="5" t="str">
        <f>VLOOKUP(H1607,'FIPS Basin X-walk'!$A$2:$F$3224,6,FALSE)</f>
        <v>Michigan Basin</v>
      </c>
      <c r="C1607" s="1" t="s">
        <v>17856</v>
      </c>
      <c r="D1607" s="1"/>
      <c r="E1607" s="1"/>
      <c r="F1607" s="1" t="s">
        <v>17851</v>
      </c>
      <c r="G1607" s="1" t="s">
        <v>17854</v>
      </c>
      <c r="H1607" s="1">
        <v>39039</v>
      </c>
      <c r="I1607" s="1">
        <v>1001101</v>
      </c>
      <c r="J1607" s="1">
        <v>41.251852</v>
      </c>
      <c r="K1607" s="1">
        <v>-84.412270000000007</v>
      </c>
      <c r="L1607" s="1"/>
      <c r="M1607" s="1" t="s">
        <v>1542</v>
      </c>
      <c r="N1607" s="1" t="s">
        <v>17708</v>
      </c>
      <c r="O1607" s="1">
        <v>2022</v>
      </c>
      <c r="P1607" s="1">
        <v>43512</v>
      </c>
      <c r="Q1607" s="1" t="s">
        <v>17857</v>
      </c>
      <c r="R1607" s="1"/>
      <c r="S1607" s="1" t="s">
        <v>24358</v>
      </c>
      <c r="T1607" s="1" t="s">
        <v>6826</v>
      </c>
      <c r="U1607" s="1"/>
      <c r="V1607" s="1" t="s">
        <v>17858</v>
      </c>
      <c r="W1607" s="1" t="s">
        <v>6826</v>
      </c>
    </row>
    <row r="1608" spans="1:23" x14ac:dyDescent="0.25">
      <c r="A1608" s="1">
        <v>1001755</v>
      </c>
      <c r="B1608" s="5" t="str">
        <f>VLOOKUP(H1608,'FIPS Basin X-walk'!$A$2:$F$3224,6,FALSE)</f>
        <v>Michigan Basin</v>
      </c>
      <c r="C1608" s="1" t="s">
        <v>17859</v>
      </c>
      <c r="D1608" s="1"/>
      <c r="E1608" s="1"/>
      <c r="F1608" s="1" t="s">
        <v>17851</v>
      </c>
      <c r="G1608" s="1" t="s">
        <v>17854</v>
      </c>
      <c r="H1608" s="1">
        <v>39039</v>
      </c>
      <c r="I1608" s="1">
        <v>1001755</v>
      </c>
      <c r="J1608" s="1">
        <v>41.282470000000004</v>
      </c>
      <c r="K1608" s="1">
        <v>-84.312700000000007</v>
      </c>
      <c r="L1608" s="1"/>
      <c r="M1608" s="1" t="s">
        <v>1542</v>
      </c>
      <c r="N1608" s="1" t="s">
        <v>17708</v>
      </c>
      <c r="O1608" s="1">
        <v>2022</v>
      </c>
      <c r="P1608" s="1">
        <v>43512</v>
      </c>
      <c r="Q1608" s="1" t="s">
        <v>17860</v>
      </c>
      <c r="R1608" s="1"/>
      <c r="S1608" s="1" t="s">
        <v>24760</v>
      </c>
      <c r="T1608" s="1" t="s">
        <v>6826</v>
      </c>
      <c r="U1608" s="1"/>
      <c r="V1608" s="1" t="s">
        <v>11472</v>
      </c>
      <c r="W1608" s="1" t="s">
        <v>6826</v>
      </c>
    </row>
    <row r="1609" spans="1:23" x14ac:dyDescent="0.25">
      <c r="A1609" s="1">
        <v>1003348</v>
      </c>
      <c r="B1609" s="5" t="str">
        <f>VLOOKUP(H1609,'FIPS Basin X-walk'!$A$2:$F$3224,6,FALSE)</f>
        <v>Michigan Basin</v>
      </c>
      <c r="C1609" s="1" t="s">
        <v>17861</v>
      </c>
      <c r="D1609" s="1"/>
      <c r="E1609" s="1"/>
      <c r="F1609" s="1" t="s">
        <v>17851</v>
      </c>
      <c r="G1609" s="1" t="s">
        <v>17854</v>
      </c>
      <c r="H1609" s="1">
        <v>39039</v>
      </c>
      <c r="I1609" s="1">
        <v>1003348</v>
      </c>
      <c r="J1609" s="1">
        <v>41.304400000000001</v>
      </c>
      <c r="K1609" s="1">
        <v>-84.339299999999994</v>
      </c>
      <c r="L1609" s="1"/>
      <c r="M1609" s="1" t="s">
        <v>1542</v>
      </c>
      <c r="N1609" s="1" t="s">
        <v>17708</v>
      </c>
      <c r="O1609" s="1">
        <v>2022</v>
      </c>
      <c r="P1609" s="1">
        <v>43512</v>
      </c>
      <c r="Q1609" s="1" t="s">
        <v>17862</v>
      </c>
      <c r="R1609" s="1"/>
      <c r="S1609" s="1" t="s">
        <v>24804</v>
      </c>
      <c r="T1609" s="1" t="s">
        <v>6826</v>
      </c>
      <c r="U1609" s="1"/>
      <c r="V1609" s="1" t="s">
        <v>7232</v>
      </c>
      <c r="W1609" s="1" t="s">
        <v>6826</v>
      </c>
    </row>
    <row r="1610" spans="1:23" x14ac:dyDescent="0.25">
      <c r="A1610" s="1">
        <v>1003349</v>
      </c>
      <c r="B1610" s="5" t="str">
        <f>VLOOKUP(H1610,'FIPS Basin X-walk'!$A$2:$F$3224,6,FALSE)</f>
        <v>Michigan Basin</v>
      </c>
      <c r="C1610" s="1" t="s">
        <v>17853</v>
      </c>
      <c r="D1610" s="1"/>
      <c r="E1610" s="1"/>
      <c r="F1610" s="1" t="s">
        <v>17851</v>
      </c>
      <c r="G1610" s="1" t="s">
        <v>17854</v>
      </c>
      <c r="H1610" s="1">
        <v>39039</v>
      </c>
      <c r="I1610" s="1">
        <v>1003349</v>
      </c>
      <c r="J1610" s="1">
        <v>41.285899999999998</v>
      </c>
      <c r="K1610" s="1">
        <v>-84.364800000000002</v>
      </c>
      <c r="L1610" s="1"/>
      <c r="M1610" s="1" t="s">
        <v>1542</v>
      </c>
      <c r="N1610" s="1" t="s">
        <v>17708</v>
      </c>
      <c r="O1610" s="1">
        <v>2022</v>
      </c>
      <c r="P1610" s="1">
        <v>43512</v>
      </c>
      <c r="Q1610" s="1" t="s">
        <v>17855</v>
      </c>
      <c r="R1610" s="1"/>
      <c r="S1610" s="1" t="s">
        <v>24804</v>
      </c>
      <c r="T1610" s="1" t="s">
        <v>6826</v>
      </c>
      <c r="U1610" s="1"/>
      <c r="V1610" s="1" t="s">
        <v>7232</v>
      </c>
      <c r="W1610" s="1" t="s">
        <v>6826</v>
      </c>
    </row>
    <row r="1611" spans="1:23" x14ac:dyDescent="0.25">
      <c r="A1611" s="1">
        <v>1006236</v>
      </c>
      <c r="B1611" s="5" t="str">
        <f>VLOOKUP(H1611,'FIPS Basin X-walk'!$A$2:$F$3224,6,FALSE)</f>
        <v>Piedmont-Blue Ridge Prov</v>
      </c>
      <c r="C1611" s="1" t="s">
        <v>10265</v>
      </c>
      <c r="D1611" s="1"/>
      <c r="E1611" s="1"/>
      <c r="F1611" s="1" t="s">
        <v>10266</v>
      </c>
      <c r="G1611" s="1" t="s">
        <v>6950</v>
      </c>
      <c r="H1611" s="1">
        <v>13089</v>
      </c>
      <c r="I1611" s="1">
        <v>1006236</v>
      </c>
      <c r="J1611" s="1">
        <v>33.798099999999998</v>
      </c>
      <c r="K1611" s="1">
        <v>-84.325936999999996</v>
      </c>
      <c r="L1611" s="1"/>
      <c r="M1611" s="1" t="s">
        <v>1546</v>
      </c>
      <c r="N1611" s="1" t="s">
        <v>10124</v>
      </c>
      <c r="O1611" s="1">
        <v>2022</v>
      </c>
      <c r="P1611" s="1">
        <v>30322</v>
      </c>
      <c r="Q1611" s="1" t="s">
        <v>10267</v>
      </c>
      <c r="R1611" s="1"/>
      <c r="S1611" s="1" t="s">
        <v>24379</v>
      </c>
      <c r="T1611" s="1" t="s">
        <v>6826</v>
      </c>
      <c r="U1611" s="1"/>
      <c r="V1611" s="1" t="s">
        <v>10268</v>
      </c>
      <c r="W1611" s="1" t="s">
        <v>6826</v>
      </c>
    </row>
    <row r="1612" spans="1:23" x14ac:dyDescent="0.25">
      <c r="A1612" s="1">
        <v>1005584</v>
      </c>
      <c r="B1612" s="5" t="str">
        <f>VLOOKUP(H1612,'FIPS Basin X-walk'!$A$2:$F$3224,6,FALSE)</f>
        <v>Michigan Basin</v>
      </c>
      <c r="C1612" s="1" t="s">
        <v>11533</v>
      </c>
      <c r="D1612" s="1"/>
      <c r="E1612" s="1"/>
      <c r="F1612" s="1" t="s">
        <v>11534</v>
      </c>
      <c r="G1612" s="1" t="s">
        <v>6950</v>
      </c>
      <c r="H1612" s="1">
        <v>18033</v>
      </c>
      <c r="I1612" s="1">
        <v>1005584</v>
      </c>
      <c r="J1612" s="1">
        <v>41.435070000000003</v>
      </c>
      <c r="K1612" s="1">
        <v>-84.873429999999999</v>
      </c>
      <c r="L1612" s="1"/>
      <c r="M1612" s="1" t="s">
        <v>1499</v>
      </c>
      <c r="N1612" s="1" t="s">
        <v>11457</v>
      </c>
      <c r="O1612" s="1">
        <v>2022</v>
      </c>
      <c r="P1612" s="1">
        <v>46721</v>
      </c>
      <c r="Q1612" s="1" t="s">
        <v>11535</v>
      </c>
      <c r="R1612" s="1"/>
      <c r="S1612" s="1" t="s">
        <v>24372</v>
      </c>
      <c r="T1612" s="1" t="s">
        <v>6826</v>
      </c>
      <c r="U1612" s="1"/>
      <c r="V1612" s="1" t="s">
        <v>11466</v>
      </c>
      <c r="W1612" s="1" t="s">
        <v>6826</v>
      </c>
    </row>
    <row r="1613" spans="1:23" x14ac:dyDescent="0.25">
      <c r="A1613" s="1">
        <v>1006304</v>
      </c>
      <c r="B1613" s="5" t="str">
        <f>VLOOKUP(H1613,'FIPS Basin X-walk'!$A$2:$F$3224,6,FALSE)</f>
        <v>Appalachian Basin (Eastern Overthrust Area)</v>
      </c>
      <c r="C1613" s="1" t="s">
        <v>6948</v>
      </c>
      <c r="D1613" s="1"/>
      <c r="E1613" s="1"/>
      <c r="F1613" s="1" t="s">
        <v>6949</v>
      </c>
      <c r="G1613" s="1" t="s">
        <v>6950</v>
      </c>
      <c r="H1613" s="1">
        <v>1049</v>
      </c>
      <c r="I1613" s="1">
        <v>1006304</v>
      </c>
      <c r="J1613" s="1">
        <v>34.341999999999999</v>
      </c>
      <c r="K1613" s="1">
        <v>-85.861999999999995</v>
      </c>
      <c r="L1613" s="1"/>
      <c r="M1613" s="1" t="s">
        <v>1482</v>
      </c>
      <c r="N1613" s="1" t="s">
        <v>6824</v>
      </c>
      <c r="O1613" s="1">
        <v>2022</v>
      </c>
      <c r="P1613" s="1">
        <v>35961</v>
      </c>
      <c r="Q1613" s="1" t="s">
        <v>6951</v>
      </c>
      <c r="R1613" s="1"/>
      <c r="S1613" s="1" t="s">
        <v>24358</v>
      </c>
      <c r="T1613" s="1" t="s">
        <v>6826</v>
      </c>
      <c r="U1613" s="1"/>
      <c r="V1613" s="1" t="s">
        <v>6952</v>
      </c>
      <c r="W1613" s="1" t="s">
        <v>6826</v>
      </c>
    </row>
    <row r="1614" spans="1:23" x14ac:dyDescent="0.25">
      <c r="A1614" s="1">
        <v>1004559</v>
      </c>
      <c r="B1614" s="5" t="str">
        <f>VLOOKUP(H1614,'FIPS Basin X-walk'!$A$2:$F$3224,6,FALSE)</f>
        <v>Piedmont-Blue Ridge Prov</v>
      </c>
      <c r="C1614" s="1" t="s">
        <v>10260</v>
      </c>
      <c r="D1614" s="1"/>
      <c r="E1614" s="1"/>
      <c r="F1614" s="1" t="s">
        <v>10261</v>
      </c>
      <c r="G1614" s="1" t="s">
        <v>6950</v>
      </c>
      <c r="H1614" s="1">
        <v>13089</v>
      </c>
      <c r="I1614" s="1">
        <v>1004559</v>
      </c>
      <c r="J1614" s="1">
        <v>33.659550000000003</v>
      </c>
      <c r="K1614" s="1">
        <v>-84.335890000000006</v>
      </c>
      <c r="L1614" s="1"/>
      <c r="M1614" s="1" t="s">
        <v>1546</v>
      </c>
      <c r="N1614" s="1" t="s">
        <v>10124</v>
      </c>
      <c r="O1614" s="1">
        <v>2022</v>
      </c>
      <c r="P1614" s="1">
        <v>30288</v>
      </c>
      <c r="Q1614" s="1" t="s">
        <v>10262</v>
      </c>
      <c r="R1614" s="1"/>
      <c r="S1614" s="1" t="s">
        <v>24358</v>
      </c>
      <c r="T1614" s="1" t="s">
        <v>6826</v>
      </c>
      <c r="U1614" s="1"/>
      <c r="V1614" s="1" t="s">
        <v>6952</v>
      </c>
      <c r="W1614" s="1" t="s">
        <v>6826</v>
      </c>
    </row>
    <row r="1615" spans="1:23" x14ac:dyDescent="0.25">
      <c r="A1615" s="1">
        <v>1006229</v>
      </c>
      <c r="B1615" s="5" t="str">
        <f>VLOOKUP(H1615,'FIPS Basin X-walk'!$A$2:$F$3224,6,FALSE)</f>
        <v>Piedmont-Blue Ridge Prov</v>
      </c>
      <c r="C1615" s="1" t="s">
        <v>10263</v>
      </c>
      <c r="D1615" s="1"/>
      <c r="E1615" s="1"/>
      <c r="F1615" s="1" t="s">
        <v>10261</v>
      </c>
      <c r="G1615" s="1" t="s">
        <v>6950</v>
      </c>
      <c r="H1615" s="1">
        <v>13089</v>
      </c>
      <c r="I1615" s="1">
        <v>1006229</v>
      </c>
      <c r="J1615" s="1">
        <v>33.671030000000002</v>
      </c>
      <c r="K1615" s="1">
        <v>-84.342449999999999</v>
      </c>
      <c r="L1615" s="1"/>
      <c r="M1615" s="1" t="s">
        <v>1546</v>
      </c>
      <c r="N1615" s="1" t="s">
        <v>10124</v>
      </c>
      <c r="O1615" s="1">
        <v>2022</v>
      </c>
      <c r="P1615" s="1">
        <v>30288</v>
      </c>
      <c r="Q1615" s="1" t="s">
        <v>10264</v>
      </c>
      <c r="R1615" s="1"/>
      <c r="S1615" s="1" t="s">
        <v>24358</v>
      </c>
      <c r="T1615" s="1" t="s">
        <v>6826</v>
      </c>
      <c r="U1615" s="1"/>
      <c r="V1615" s="1" t="s">
        <v>6878</v>
      </c>
      <c r="W1615" s="1" t="s">
        <v>6826</v>
      </c>
    </row>
    <row r="1616" spans="1:23" x14ac:dyDescent="0.25">
      <c r="A1616" s="1">
        <v>1007724</v>
      </c>
      <c r="B1616" s="5" t="str">
        <f>VLOOKUP(H1616,'FIPS Basin X-walk'!$A$2:$F$3224,6,FALSE)</f>
        <v>Wisconsin Arch</v>
      </c>
      <c r="C1616" s="1" t="s">
        <v>10931</v>
      </c>
      <c r="D1616" s="1"/>
      <c r="E1616" s="1"/>
      <c r="F1616" s="1" t="s">
        <v>10932</v>
      </c>
      <c r="G1616" s="1" t="s">
        <v>6950</v>
      </c>
      <c r="H1616" s="1">
        <v>17037</v>
      </c>
      <c r="I1616" s="1">
        <v>1007724</v>
      </c>
      <c r="J1616" s="1">
        <v>41.897846000000001</v>
      </c>
      <c r="K1616" s="1">
        <v>-88.685484000000002</v>
      </c>
      <c r="L1616" s="1"/>
      <c r="M1616" s="1" t="s">
        <v>1488</v>
      </c>
      <c r="N1616" s="1" t="s">
        <v>10805</v>
      </c>
      <c r="O1616" s="1">
        <v>2022</v>
      </c>
      <c r="P1616" s="1">
        <v>60115</v>
      </c>
      <c r="Q1616" s="1" t="s">
        <v>10933</v>
      </c>
      <c r="R1616" s="1"/>
      <c r="S1616" s="1" t="s">
        <v>24358</v>
      </c>
      <c r="T1616" s="1" t="s">
        <v>6826</v>
      </c>
      <c r="U1616" s="1"/>
      <c r="V1616" s="1" t="s">
        <v>6878</v>
      </c>
      <c r="W1616" s="1" t="s">
        <v>6826</v>
      </c>
    </row>
    <row r="1617" spans="1:23" x14ac:dyDescent="0.25">
      <c r="A1617" s="1">
        <v>1005638</v>
      </c>
      <c r="B1617" s="5" t="str">
        <f>VLOOKUP(H1617,'FIPS Basin X-walk'!$A$2:$F$3224,6,FALSE)</f>
        <v>Piedmont-Blue Ridge Prov</v>
      </c>
      <c r="C1617" s="1" t="s">
        <v>10257</v>
      </c>
      <c r="D1617" s="1"/>
      <c r="E1617" s="1"/>
      <c r="F1617" s="1" t="s">
        <v>10258</v>
      </c>
      <c r="G1617" s="1" t="s">
        <v>6950</v>
      </c>
      <c r="H1617" s="1">
        <v>13089</v>
      </c>
      <c r="I1617" s="1">
        <v>1005638</v>
      </c>
      <c r="J1617" s="1">
        <v>33.656700000000001</v>
      </c>
      <c r="K1617" s="1">
        <v>-84.259900000000002</v>
      </c>
      <c r="L1617" s="1"/>
      <c r="M1617" s="1" t="s">
        <v>1546</v>
      </c>
      <c r="N1617" s="1" t="s">
        <v>10124</v>
      </c>
      <c r="O1617" s="1">
        <v>2022</v>
      </c>
      <c r="P1617" s="1">
        <v>30294</v>
      </c>
      <c r="Q1617" s="1" t="s">
        <v>10259</v>
      </c>
      <c r="R1617" s="1"/>
      <c r="S1617" s="1" t="s">
        <v>24358</v>
      </c>
      <c r="T1617" s="1" t="s">
        <v>6826</v>
      </c>
      <c r="U1617" s="1"/>
      <c r="V1617" s="1" t="s">
        <v>25561</v>
      </c>
      <c r="W1617" s="1" t="s">
        <v>6826</v>
      </c>
    </row>
    <row r="1618" spans="1:23" x14ac:dyDescent="0.25">
      <c r="A1618" s="1">
        <v>1004919</v>
      </c>
      <c r="B1618" s="5" t="str">
        <f>VLOOKUP(H1618,'FIPS Basin X-walk'!$A$2:$F$3224,6,FALSE)</f>
        <v>Cincinnati Arch</v>
      </c>
      <c r="C1618" s="1" t="s">
        <v>20057</v>
      </c>
      <c r="D1618" s="1"/>
      <c r="E1618" s="1"/>
      <c r="F1618" s="1" t="s">
        <v>20058</v>
      </c>
      <c r="G1618" s="1" t="s">
        <v>6950</v>
      </c>
      <c r="H1618" s="1">
        <v>47041</v>
      </c>
      <c r="I1618" s="1">
        <v>1004919</v>
      </c>
      <c r="J1618" s="1">
        <v>35.965524000000002</v>
      </c>
      <c r="K1618" s="1">
        <v>-85.849080999999998</v>
      </c>
      <c r="L1618" s="1"/>
      <c r="M1618" s="1" t="s">
        <v>1538</v>
      </c>
      <c r="N1618" s="1" t="s">
        <v>20002</v>
      </c>
      <c r="O1618" s="1">
        <v>2022</v>
      </c>
      <c r="P1618" s="1">
        <v>37166</v>
      </c>
      <c r="Q1618" s="1" t="s">
        <v>1382</v>
      </c>
      <c r="R1618" s="1"/>
      <c r="S1618" s="1" t="s">
        <v>24359</v>
      </c>
      <c r="T1618" s="1" t="s">
        <v>6826</v>
      </c>
      <c r="U1618" s="1"/>
      <c r="V1618" s="1" t="s">
        <v>20059</v>
      </c>
      <c r="W1618" s="1" t="s">
        <v>6826</v>
      </c>
    </row>
    <row r="1619" spans="1:23" x14ac:dyDescent="0.25">
      <c r="A1619" s="1">
        <v>1013493</v>
      </c>
      <c r="B1619" s="5" t="str">
        <f>VLOOKUP(H1619,'FIPS Basin X-walk'!$A$2:$F$3224,6,FALSE)</f>
        <v>Michigan Basin</v>
      </c>
      <c r="C1619" s="1" t="s">
        <v>11536</v>
      </c>
      <c r="D1619" s="1"/>
      <c r="E1619" s="1"/>
      <c r="F1619" s="1" t="s">
        <v>11537</v>
      </c>
      <c r="G1619" s="1" t="s">
        <v>6950</v>
      </c>
      <c r="H1619" s="1">
        <v>18033</v>
      </c>
      <c r="I1619" s="1">
        <v>1013493</v>
      </c>
      <c r="J1619" s="1">
        <v>41.313429999999997</v>
      </c>
      <c r="K1619" s="1">
        <v>-84.853369999999998</v>
      </c>
      <c r="L1619" s="1"/>
      <c r="M1619" s="1" t="s">
        <v>1499</v>
      </c>
      <c r="N1619" s="1" t="s">
        <v>11457</v>
      </c>
      <c r="O1619" s="1">
        <v>2022</v>
      </c>
      <c r="P1619" s="1">
        <v>46785</v>
      </c>
      <c r="Q1619" s="1" t="s">
        <v>11538</v>
      </c>
      <c r="R1619" s="1"/>
      <c r="S1619" s="1" t="s">
        <v>26683</v>
      </c>
      <c r="T1619" s="1" t="s">
        <v>6826</v>
      </c>
      <c r="U1619" s="1"/>
      <c r="V1619" s="1" t="s">
        <v>7021</v>
      </c>
      <c r="W1619" s="1" t="s">
        <v>6826</v>
      </c>
    </row>
    <row r="1620" spans="1:23" x14ac:dyDescent="0.25">
      <c r="A1620" s="1">
        <v>1001376</v>
      </c>
      <c r="B1620" s="5" t="str">
        <f>VLOOKUP(H1620,'FIPS Basin X-walk'!$A$2:$F$3224,6,FALSE)</f>
        <v>Piedmont-Blue Ridge Prov</v>
      </c>
      <c r="C1620" s="1" t="s">
        <v>19166</v>
      </c>
      <c r="D1620" s="1"/>
      <c r="E1620" s="1"/>
      <c r="F1620" s="1" t="s">
        <v>19167</v>
      </c>
      <c r="G1620" s="1" t="s">
        <v>1125</v>
      </c>
      <c r="H1620" s="1">
        <v>42045</v>
      </c>
      <c r="I1620" s="1">
        <v>1001376</v>
      </c>
      <c r="J1620" s="1">
        <v>39.862200000000001</v>
      </c>
      <c r="K1620" s="1">
        <v>-75.336100000000002</v>
      </c>
      <c r="L1620" s="1"/>
      <c r="M1620" s="1" t="s">
        <v>1501</v>
      </c>
      <c r="N1620" s="1" t="s">
        <v>18868</v>
      </c>
      <c r="O1620" s="1">
        <v>2022</v>
      </c>
      <c r="P1620" s="1">
        <v>19022</v>
      </c>
      <c r="Q1620" s="1" t="s">
        <v>19168</v>
      </c>
      <c r="R1620" s="1"/>
      <c r="S1620" s="1" t="s">
        <v>24355</v>
      </c>
      <c r="T1620" s="1" t="s">
        <v>6826</v>
      </c>
      <c r="U1620" s="1"/>
      <c r="V1620" s="1" t="s">
        <v>8562</v>
      </c>
      <c r="W1620" s="1" t="s">
        <v>6828</v>
      </c>
    </row>
    <row r="1621" spans="1:23" x14ac:dyDescent="0.25">
      <c r="A1621" s="1">
        <v>1000898</v>
      </c>
      <c r="B1621" s="5" t="str">
        <f>VLOOKUP(H1621,'FIPS Basin X-walk'!$A$2:$F$3224,6,FALSE)</f>
        <v>Piedmont-Blue Ridge Prov</v>
      </c>
      <c r="C1621" s="1" t="s">
        <v>19157</v>
      </c>
      <c r="D1621" s="1"/>
      <c r="E1621" s="1"/>
      <c r="F1621" s="1" t="s">
        <v>19158</v>
      </c>
      <c r="G1621" s="1" t="s">
        <v>1125</v>
      </c>
      <c r="H1621" s="1">
        <v>42045</v>
      </c>
      <c r="I1621" s="1">
        <v>1000898</v>
      </c>
      <c r="J1621" s="1">
        <v>39.857999999999997</v>
      </c>
      <c r="K1621" s="1">
        <v>-75.322999999999993</v>
      </c>
      <c r="L1621" s="1"/>
      <c r="M1621" s="1" t="s">
        <v>1501</v>
      </c>
      <c r="N1621" s="1" t="s">
        <v>18868</v>
      </c>
      <c r="O1621" s="1">
        <v>2022</v>
      </c>
      <c r="P1621" s="1">
        <v>19022</v>
      </c>
      <c r="Q1621" s="1" t="s">
        <v>19159</v>
      </c>
      <c r="R1621" s="1"/>
      <c r="S1621" s="1" t="s">
        <v>24355</v>
      </c>
      <c r="T1621" s="1" t="s">
        <v>6826</v>
      </c>
      <c r="U1621" s="1"/>
      <c r="V1621" s="1" t="s">
        <v>24574</v>
      </c>
      <c r="W1621" s="1" t="s">
        <v>6828</v>
      </c>
    </row>
    <row r="1622" spans="1:23" x14ac:dyDescent="0.25">
      <c r="A1622" s="1">
        <v>1000269</v>
      </c>
      <c r="B1622" s="5" t="str">
        <f>VLOOKUP(H1622,'FIPS Basin X-walk'!$A$2:$F$3224,6,FALSE)</f>
        <v>Piedmont-Blue Ridge Prov</v>
      </c>
      <c r="C1622" s="1" t="s">
        <v>19150</v>
      </c>
      <c r="D1622" s="1"/>
      <c r="E1622" s="1"/>
      <c r="F1622" s="1" t="s">
        <v>19151</v>
      </c>
      <c r="G1622" s="1" t="s">
        <v>1125</v>
      </c>
      <c r="H1622" s="1">
        <v>42045</v>
      </c>
      <c r="I1622" s="1">
        <v>1000269</v>
      </c>
      <c r="J1622" s="1">
        <v>39.808300000000003</v>
      </c>
      <c r="K1622" s="1">
        <v>-75.422499999999999</v>
      </c>
      <c r="L1622" s="1"/>
      <c r="M1622" s="1" t="s">
        <v>1501</v>
      </c>
      <c r="N1622" s="1" t="s">
        <v>18868</v>
      </c>
      <c r="O1622" s="1">
        <v>2022</v>
      </c>
      <c r="P1622" s="1">
        <v>19061</v>
      </c>
      <c r="Q1622" s="1" t="s">
        <v>19152</v>
      </c>
      <c r="R1622" s="1"/>
      <c r="S1622" s="1" t="s">
        <v>24355</v>
      </c>
      <c r="T1622" s="1" t="s">
        <v>6826</v>
      </c>
      <c r="U1622" s="1"/>
      <c r="V1622" s="1" t="s">
        <v>13997</v>
      </c>
      <c r="W1622" s="1" t="s">
        <v>6828</v>
      </c>
    </row>
    <row r="1623" spans="1:23" x14ac:dyDescent="0.25">
      <c r="A1623" s="1">
        <v>1007466</v>
      </c>
      <c r="B1623" s="5" t="str">
        <f>VLOOKUP(H1623,'FIPS Basin X-walk'!$A$2:$F$3224,6,FALSE)</f>
        <v>Piedmont-Blue Ridge Prov</v>
      </c>
      <c r="C1623" s="1" t="s">
        <v>19169</v>
      </c>
      <c r="D1623" s="1"/>
      <c r="E1623" s="1"/>
      <c r="F1623" s="1" t="s">
        <v>19170</v>
      </c>
      <c r="G1623" s="1" t="s">
        <v>1125</v>
      </c>
      <c r="H1623" s="1">
        <v>42045</v>
      </c>
      <c r="I1623" s="1">
        <v>1007466</v>
      </c>
      <c r="J1623" s="1">
        <v>39.822800000000001</v>
      </c>
      <c r="K1623" s="1">
        <v>-75.403300000000002</v>
      </c>
      <c r="L1623" s="1"/>
      <c r="M1623" s="1" t="s">
        <v>1501</v>
      </c>
      <c r="N1623" s="1" t="s">
        <v>18868</v>
      </c>
      <c r="O1623" s="1">
        <v>2022</v>
      </c>
      <c r="P1623" s="1">
        <v>19061</v>
      </c>
      <c r="Q1623" s="1" t="s">
        <v>25872</v>
      </c>
      <c r="R1623" s="1"/>
      <c r="S1623" s="1" t="s">
        <v>24369</v>
      </c>
      <c r="T1623" s="1" t="s">
        <v>6826</v>
      </c>
      <c r="U1623" s="1"/>
      <c r="V1623" s="1" t="s">
        <v>10304</v>
      </c>
      <c r="W1623" s="1" t="s">
        <v>6826</v>
      </c>
    </row>
    <row r="1624" spans="1:23" x14ac:dyDescent="0.25">
      <c r="A1624" s="1">
        <v>1000297</v>
      </c>
      <c r="B1624" s="5" t="str">
        <f>VLOOKUP(H1624,'FIPS Basin X-walk'!$A$2:$F$3224,6,FALSE)</f>
        <v>Piedmont-Blue Ridge Prov</v>
      </c>
      <c r="C1624" s="1" t="s">
        <v>19173</v>
      </c>
      <c r="D1624" s="1"/>
      <c r="E1624" s="1"/>
      <c r="F1624" s="1" t="s">
        <v>19162</v>
      </c>
      <c r="G1624" s="1" t="s">
        <v>11541</v>
      </c>
      <c r="H1624" s="1">
        <v>42045</v>
      </c>
      <c r="I1624" s="1">
        <v>1000297</v>
      </c>
      <c r="J1624" s="1">
        <v>39.837605000000003</v>
      </c>
      <c r="K1624" s="1">
        <v>-75.37294</v>
      </c>
      <c r="L1624" s="1"/>
      <c r="M1624" s="1" t="s">
        <v>1501</v>
      </c>
      <c r="N1624" s="1" t="s">
        <v>18868</v>
      </c>
      <c r="O1624" s="1">
        <v>2022</v>
      </c>
      <c r="P1624" s="1">
        <v>19013</v>
      </c>
      <c r="Q1624" s="1" t="s">
        <v>7120</v>
      </c>
      <c r="R1624" s="1"/>
      <c r="S1624" s="1" t="s">
        <v>24449</v>
      </c>
      <c r="T1624" s="1" t="s">
        <v>6826</v>
      </c>
      <c r="U1624" s="1"/>
      <c r="V1624" s="1" t="s">
        <v>7121</v>
      </c>
      <c r="W1624" s="1" t="s">
        <v>6826</v>
      </c>
    </row>
    <row r="1625" spans="1:23" x14ac:dyDescent="0.25">
      <c r="A1625" s="1">
        <v>1000869</v>
      </c>
      <c r="B1625" s="5" t="str">
        <f>VLOOKUP(H1625,'FIPS Basin X-walk'!$A$2:$F$3224,6,FALSE)</f>
        <v>Piedmont-Blue Ridge Prov</v>
      </c>
      <c r="C1625" s="1" t="s">
        <v>19171</v>
      </c>
      <c r="D1625" s="1"/>
      <c r="E1625" s="1"/>
      <c r="F1625" s="1" t="s">
        <v>1567</v>
      </c>
      <c r="G1625" s="1" t="s">
        <v>11541</v>
      </c>
      <c r="H1625" s="1">
        <v>42045</v>
      </c>
      <c r="I1625" s="1">
        <v>1000869</v>
      </c>
      <c r="J1625" s="1">
        <v>39.843899999999998</v>
      </c>
      <c r="K1625" s="1">
        <v>-75.357500000000002</v>
      </c>
      <c r="L1625" s="1"/>
      <c r="M1625" s="1" t="s">
        <v>1501</v>
      </c>
      <c r="N1625" s="1" t="s">
        <v>18868</v>
      </c>
      <c r="O1625" s="1">
        <v>2022</v>
      </c>
      <c r="P1625" s="1">
        <v>19013</v>
      </c>
      <c r="Q1625" s="1" t="s">
        <v>19172</v>
      </c>
      <c r="R1625" s="1"/>
      <c r="S1625" s="1"/>
      <c r="T1625" s="1" t="s">
        <v>6828</v>
      </c>
      <c r="U1625" s="1"/>
      <c r="V1625" s="1" t="s">
        <v>7150</v>
      </c>
      <c r="W1625" s="1" t="s">
        <v>6826</v>
      </c>
    </row>
    <row r="1626" spans="1:23" x14ac:dyDescent="0.25">
      <c r="A1626" s="1">
        <v>1006038</v>
      </c>
      <c r="B1626" s="5" t="str">
        <f>VLOOKUP(H1626,'FIPS Basin X-walk'!$A$2:$F$3224,6,FALSE)</f>
        <v>Piedmont-Blue Ridge Prov</v>
      </c>
      <c r="C1626" s="1" t="s">
        <v>19161</v>
      </c>
      <c r="D1626" s="1"/>
      <c r="E1626" s="1"/>
      <c r="F1626" s="1" t="s">
        <v>19162</v>
      </c>
      <c r="G1626" s="1" t="s">
        <v>11541</v>
      </c>
      <c r="H1626" s="1">
        <v>42045</v>
      </c>
      <c r="I1626" s="1">
        <v>1006038</v>
      </c>
      <c r="J1626" s="1">
        <v>39.827500000000001</v>
      </c>
      <c r="K1626" s="1">
        <v>-75.387280000000004</v>
      </c>
      <c r="L1626" s="1"/>
      <c r="M1626" s="1" t="s">
        <v>1501</v>
      </c>
      <c r="N1626" s="1" t="s">
        <v>18868</v>
      </c>
      <c r="O1626" s="1">
        <v>2022</v>
      </c>
      <c r="P1626" s="1">
        <v>19013</v>
      </c>
      <c r="Q1626" s="1" t="s">
        <v>19163</v>
      </c>
      <c r="R1626" s="1"/>
      <c r="S1626" s="1" t="s">
        <v>24389</v>
      </c>
      <c r="T1626" s="1" t="s">
        <v>6826</v>
      </c>
      <c r="U1626" s="1"/>
      <c r="V1626" s="1" t="s">
        <v>8980</v>
      </c>
      <c r="W1626" s="1" t="s">
        <v>6826</v>
      </c>
    </row>
    <row r="1627" spans="1:23" x14ac:dyDescent="0.25">
      <c r="A1627" s="1">
        <v>1008044</v>
      </c>
      <c r="B1627" s="5" t="str">
        <f>VLOOKUP(H1627,'FIPS Basin X-walk'!$A$2:$F$3224,6,FALSE)</f>
        <v>Piedmont-Blue Ridge Prov</v>
      </c>
      <c r="C1627" s="1" t="s">
        <v>19149</v>
      </c>
      <c r="D1627" s="1"/>
      <c r="E1627" s="1"/>
      <c r="F1627" s="1" t="s">
        <v>1567</v>
      </c>
      <c r="G1627" s="1" t="s">
        <v>11541</v>
      </c>
      <c r="H1627" s="1">
        <v>42045</v>
      </c>
      <c r="I1627" s="1">
        <v>1008044</v>
      </c>
      <c r="J1627" s="1">
        <v>39.840401</v>
      </c>
      <c r="K1627" s="1">
        <v>-75.372367999999994</v>
      </c>
      <c r="L1627" s="1"/>
      <c r="M1627" s="1" t="s">
        <v>1501</v>
      </c>
      <c r="N1627" s="1" t="s">
        <v>18868</v>
      </c>
      <c r="O1627" s="1">
        <v>2022</v>
      </c>
      <c r="P1627" s="1">
        <v>19013</v>
      </c>
      <c r="Q1627" s="1" t="s">
        <v>25942</v>
      </c>
      <c r="R1627" s="1"/>
      <c r="S1627" s="1" t="s">
        <v>24449</v>
      </c>
      <c r="T1627" s="1" t="s">
        <v>6826</v>
      </c>
      <c r="U1627" s="1"/>
      <c r="V1627" s="1" t="s">
        <v>25943</v>
      </c>
      <c r="W1627" s="1" t="s">
        <v>6826</v>
      </c>
    </row>
    <row r="1628" spans="1:23" x14ac:dyDescent="0.25">
      <c r="A1628" s="1">
        <v>1005626</v>
      </c>
      <c r="B1628" s="5" t="str">
        <f>VLOOKUP(H1628,'FIPS Basin X-walk'!$A$2:$F$3224,6,FALSE)</f>
        <v>Iowa Shelf</v>
      </c>
      <c r="C1628" s="1" t="s">
        <v>12066</v>
      </c>
      <c r="D1628" s="1"/>
      <c r="E1628" s="1"/>
      <c r="F1628" s="1" t="s">
        <v>12067</v>
      </c>
      <c r="G1628" s="1" t="s">
        <v>11541</v>
      </c>
      <c r="H1628" s="1">
        <v>19055</v>
      </c>
      <c r="I1628" s="1">
        <v>1005626</v>
      </c>
      <c r="J1628" s="1">
        <v>42.487200000000001</v>
      </c>
      <c r="K1628" s="1">
        <v>-91.163300000000007</v>
      </c>
      <c r="L1628" s="1"/>
      <c r="M1628" s="1" t="s">
        <v>1500</v>
      </c>
      <c r="N1628" s="1" t="s">
        <v>11970</v>
      </c>
      <c r="O1628" s="1">
        <v>2022</v>
      </c>
      <c r="P1628" s="1">
        <v>52040</v>
      </c>
      <c r="Q1628" s="1" t="s">
        <v>12068</v>
      </c>
      <c r="R1628" s="1"/>
      <c r="S1628" s="1" t="s">
        <v>24378</v>
      </c>
      <c r="T1628" s="1" t="s">
        <v>6826</v>
      </c>
      <c r="U1628" s="1"/>
      <c r="V1628" s="1" t="s">
        <v>12069</v>
      </c>
      <c r="W1628" s="1" t="s">
        <v>6826</v>
      </c>
    </row>
    <row r="1629" spans="1:23" x14ac:dyDescent="0.25">
      <c r="A1629" s="1">
        <v>1011561</v>
      </c>
      <c r="B1629" s="5" t="str">
        <f>VLOOKUP(H1629,'FIPS Basin X-walk'!$A$2:$F$3224,6,FALSE)</f>
        <v>Appalachian Basin</v>
      </c>
      <c r="C1629" s="1" t="s">
        <v>16723</v>
      </c>
      <c r="D1629" s="1"/>
      <c r="E1629" s="1"/>
      <c r="F1629" s="1" t="s">
        <v>2067</v>
      </c>
      <c r="G1629" s="1" t="s">
        <v>11541</v>
      </c>
      <c r="H1629" s="1">
        <v>36025</v>
      </c>
      <c r="I1629" s="1">
        <v>1011561</v>
      </c>
      <c r="J1629" s="1">
        <v>41.888255999999998</v>
      </c>
      <c r="K1629" s="1">
        <v>-75.138852999999997</v>
      </c>
      <c r="L1629" s="1"/>
      <c r="M1629" s="1" t="s">
        <v>1481</v>
      </c>
      <c r="N1629" s="1" t="s">
        <v>16632</v>
      </c>
      <c r="O1629" s="1">
        <v>2022</v>
      </c>
      <c r="P1629" s="1">
        <v>13783</v>
      </c>
      <c r="Q1629" s="1" t="s">
        <v>438</v>
      </c>
      <c r="R1629" s="1"/>
      <c r="S1629" s="1" t="s">
        <v>24435</v>
      </c>
      <c r="T1629" s="1" t="s">
        <v>6826</v>
      </c>
      <c r="U1629" s="1"/>
      <c r="V1629" s="1" t="s">
        <v>16724</v>
      </c>
      <c r="W1629" s="1" t="s">
        <v>6826</v>
      </c>
    </row>
    <row r="1630" spans="1:23" x14ac:dyDescent="0.25">
      <c r="A1630" s="1">
        <v>1001559</v>
      </c>
      <c r="B1630" s="5" t="str">
        <f>VLOOKUP(H1630,'FIPS Basin X-walk'!$A$2:$F$3224,6,FALSE)</f>
        <v>Iowa Shelf</v>
      </c>
      <c r="C1630" s="1" t="s">
        <v>12065</v>
      </c>
      <c r="D1630" s="1"/>
      <c r="E1630" s="1"/>
      <c r="F1630" s="1" t="s">
        <v>9473</v>
      </c>
      <c r="G1630" s="1" t="s">
        <v>11541</v>
      </c>
      <c r="H1630" s="1">
        <v>19055</v>
      </c>
      <c r="I1630" s="1">
        <v>1001559</v>
      </c>
      <c r="J1630" s="1">
        <v>42.467100000000002</v>
      </c>
      <c r="K1630" s="1">
        <v>-91.550899999999999</v>
      </c>
      <c r="L1630" s="1"/>
      <c r="M1630" s="1" t="s">
        <v>1500</v>
      </c>
      <c r="N1630" s="1" t="s">
        <v>11970</v>
      </c>
      <c r="O1630" s="1">
        <v>2022</v>
      </c>
      <c r="P1630" s="1">
        <v>52057</v>
      </c>
      <c r="Q1630" s="1" t="s">
        <v>359</v>
      </c>
      <c r="R1630" s="1"/>
      <c r="S1630" s="1" t="s">
        <v>24435</v>
      </c>
      <c r="T1630" s="1" t="s">
        <v>6826</v>
      </c>
      <c r="U1630" s="1"/>
      <c r="V1630" s="1" t="s">
        <v>7297</v>
      </c>
      <c r="W1630" s="1" t="s">
        <v>6826</v>
      </c>
    </row>
    <row r="1631" spans="1:23" x14ac:dyDescent="0.25">
      <c r="A1631" s="1">
        <v>1002611</v>
      </c>
      <c r="B1631" s="5" t="str">
        <f>VLOOKUP(H1631,'FIPS Basin X-walk'!$A$2:$F$3224,6,FALSE)</f>
        <v>Piedmont-Blue Ridge Prov</v>
      </c>
      <c r="C1631" s="1" t="s">
        <v>19154</v>
      </c>
      <c r="D1631" s="1"/>
      <c r="E1631" s="1"/>
      <c r="F1631" s="1" t="s">
        <v>19155</v>
      </c>
      <c r="G1631" s="1" t="s">
        <v>11541</v>
      </c>
      <c r="H1631" s="1">
        <v>42045</v>
      </c>
      <c r="I1631" s="1">
        <v>1002611</v>
      </c>
      <c r="J1631" s="1">
        <v>39.811900000000001</v>
      </c>
      <c r="K1631" s="1">
        <v>-75.424000000000007</v>
      </c>
      <c r="L1631" s="1"/>
      <c r="M1631" s="1" t="s">
        <v>1501</v>
      </c>
      <c r="N1631" s="1" t="s">
        <v>18868</v>
      </c>
      <c r="O1631" s="1">
        <v>2022</v>
      </c>
      <c r="P1631" s="1">
        <v>19061</v>
      </c>
      <c r="Q1631" s="1" t="s">
        <v>19156</v>
      </c>
      <c r="R1631" s="1"/>
      <c r="S1631" s="1" t="s">
        <v>24957</v>
      </c>
      <c r="T1631" s="1" t="s">
        <v>6826</v>
      </c>
      <c r="U1631" s="1"/>
      <c r="V1631" s="1" t="s">
        <v>7521</v>
      </c>
      <c r="W1631" s="1" t="s">
        <v>6828</v>
      </c>
    </row>
    <row r="1632" spans="1:23" x14ac:dyDescent="0.25">
      <c r="A1632" s="1">
        <v>1004171</v>
      </c>
      <c r="B1632" s="5" t="str">
        <f>VLOOKUP(H1632,'FIPS Basin X-walk'!$A$2:$F$3224,6,FALSE)</f>
        <v>Cincinnati Arch</v>
      </c>
      <c r="C1632" s="1" t="s">
        <v>11539</v>
      </c>
      <c r="D1632" s="1"/>
      <c r="E1632" s="1"/>
      <c r="F1632" s="1" t="s">
        <v>11540</v>
      </c>
      <c r="G1632" s="1" t="s">
        <v>11541</v>
      </c>
      <c r="H1632" s="1">
        <v>18035</v>
      </c>
      <c r="I1632" s="1">
        <v>1004171</v>
      </c>
      <c r="J1632" s="1">
        <v>40.197650000000003</v>
      </c>
      <c r="K1632" s="1">
        <v>-85.408929999999998</v>
      </c>
      <c r="L1632" s="1"/>
      <c r="M1632" s="1" t="s">
        <v>1499</v>
      </c>
      <c r="N1632" s="1" t="s">
        <v>11457</v>
      </c>
      <c r="O1632" s="1">
        <v>2022</v>
      </c>
      <c r="P1632" s="1">
        <v>47306</v>
      </c>
      <c r="Q1632" s="1" t="s">
        <v>11542</v>
      </c>
      <c r="R1632" s="1"/>
      <c r="S1632" s="1" t="s">
        <v>24379</v>
      </c>
      <c r="T1632" s="1" t="s">
        <v>6826</v>
      </c>
      <c r="U1632" s="1"/>
      <c r="V1632" s="1" t="s">
        <v>11543</v>
      </c>
      <c r="W1632" s="1" t="s">
        <v>6828</v>
      </c>
    </row>
    <row r="1633" spans="1:23" x14ac:dyDescent="0.25">
      <c r="A1633" s="1">
        <v>1004345</v>
      </c>
      <c r="B1633" s="5" t="str">
        <f>VLOOKUP(H1633,'FIPS Basin X-walk'!$A$2:$F$3224,6,FALSE)</f>
        <v>Cincinnati Arch</v>
      </c>
      <c r="C1633" s="1" t="s">
        <v>11544</v>
      </c>
      <c r="D1633" s="1"/>
      <c r="E1633" s="1"/>
      <c r="F1633" s="1" t="s">
        <v>11540</v>
      </c>
      <c r="G1633" s="1" t="s">
        <v>11541</v>
      </c>
      <c r="H1633" s="1">
        <v>18035</v>
      </c>
      <c r="I1633" s="1">
        <v>1004345</v>
      </c>
      <c r="J1633" s="1">
        <v>40.114590999999997</v>
      </c>
      <c r="K1633" s="1">
        <v>-85.375624999999999</v>
      </c>
      <c r="L1633" s="1"/>
      <c r="M1633" s="1" t="s">
        <v>1499</v>
      </c>
      <c r="N1633" s="1" t="s">
        <v>11457</v>
      </c>
      <c r="O1633" s="1">
        <v>2022</v>
      </c>
      <c r="P1633" s="1">
        <v>47302</v>
      </c>
      <c r="Q1633" s="1" t="s">
        <v>11545</v>
      </c>
      <c r="R1633" s="1"/>
      <c r="S1633" s="1" t="s">
        <v>24799</v>
      </c>
      <c r="T1633" s="1" t="s">
        <v>6826</v>
      </c>
      <c r="U1633" s="1"/>
      <c r="V1633" s="1" t="s">
        <v>11546</v>
      </c>
      <c r="W1633" s="1" t="s">
        <v>6826</v>
      </c>
    </row>
    <row r="1634" spans="1:23" x14ac:dyDescent="0.25">
      <c r="A1634" s="1">
        <v>1000326</v>
      </c>
      <c r="B1634" s="5" t="str">
        <f>VLOOKUP(H1634,'FIPS Basin X-walk'!$A$2:$F$3224,6,FALSE)</f>
        <v>Piedmont-Blue Ridge Prov</v>
      </c>
      <c r="C1634" s="1" t="s">
        <v>19153</v>
      </c>
      <c r="D1634" s="1"/>
      <c r="E1634" s="1"/>
      <c r="F1634" s="1" t="s">
        <v>1747</v>
      </c>
      <c r="G1634" s="1" t="s">
        <v>11541</v>
      </c>
      <c r="H1634" s="1">
        <v>42045</v>
      </c>
      <c r="I1634" s="1">
        <v>1000326</v>
      </c>
      <c r="J1634" s="1">
        <v>39.832588000000001</v>
      </c>
      <c r="K1634" s="1">
        <v>-75.424143000000001</v>
      </c>
      <c r="L1634" s="1"/>
      <c r="M1634" s="1" t="s">
        <v>1501</v>
      </c>
      <c r="N1634" s="1" t="s">
        <v>18868</v>
      </c>
      <c r="O1634" s="1">
        <v>2022</v>
      </c>
      <c r="P1634" s="1">
        <v>19103</v>
      </c>
      <c r="Q1634" s="1" t="s">
        <v>19160</v>
      </c>
      <c r="R1634" s="1" t="s">
        <v>24361</v>
      </c>
      <c r="S1634" s="1" t="s">
        <v>24360</v>
      </c>
      <c r="T1634" s="1" t="s">
        <v>6826</v>
      </c>
      <c r="U1634" s="1"/>
      <c r="V1634" s="1" t="s">
        <v>7301</v>
      </c>
      <c r="W1634" s="1" t="s">
        <v>6826</v>
      </c>
    </row>
    <row r="1635" spans="1:23" x14ac:dyDescent="0.25">
      <c r="A1635" s="1">
        <v>1000638</v>
      </c>
      <c r="B1635" s="5" t="str">
        <f>VLOOKUP(H1635,'FIPS Basin X-walk'!$A$2:$F$3224,6,FALSE)</f>
        <v>Piedmont-Blue Ridge Prov</v>
      </c>
      <c r="C1635" s="1"/>
      <c r="D1635" s="1"/>
      <c r="E1635" s="1"/>
      <c r="F1635" s="1" t="s">
        <v>19164</v>
      </c>
      <c r="G1635" s="1" t="s">
        <v>11541</v>
      </c>
      <c r="H1635" s="1">
        <v>42045</v>
      </c>
      <c r="I1635" s="1">
        <v>1000638</v>
      </c>
      <c r="J1635" s="1">
        <v>39.862772999999997</v>
      </c>
      <c r="K1635" s="1">
        <v>-75.321425000000005</v>
      </c>
      <c r="L1635" s="1"/>
      <c r="M1635" s="1" t="s">
        <v>1501</v>
      </c>
      <c r="N1635" s="1" t="s">
        <v>18868</v>
      </c>
      <c r="O1635" s="1">
        <v>2022</v>
      </c>
      <c r="P1635" s="1">
        <v>19078</v>
      </c>
      <c r="Q1635" s="1" t="s">
        <v>19165</v>
      </c>
      <c r="R1635" s="1"/>
      <c r="S1635" s="1" t="s">
        <v>24573</v>
      </c>
      <c r="T1635" s="1" t="s">
        <v>6826</v>
      </c>
      <c r="U1635" s="1"/>
      <c r="V1635" s="1" t="s">
        <v>15690</v>
      </c>
      <c r="W1635" s="1" t="s">
        <v>6826</v>
      </c>
    </row>
    <row r="1636" spans="1:23" x14ac:dyDescent="0.25">
      <c r="A1636" s="1">
        <v>1003320</v>
      </c>
      <c r="B1636" s="5" t="str">
        <f>VLOOKUP(H1636,'FIPS Basin X-walk'!$A$2:$F$3224,6,FALSE)</f>
        <v>Michigan Basin</v>
      </c>
      <c r="C1636" s="1" t="s">
        <v>14303</v>
      </c>
      <c r="D1636" s="1"/>
      <c r="E1636" s="1"/>
      <c r="F1636" s="1" t="s">
        <v>14304</v>
      </c>
      <c r="G1636" s="1" t="s">
        <v>14305</v>
      </c>
      <c r="H1636" s="1">
        <v>26041</v>
      </c>
      <c r="I1636" s="1">
        <v>1003320</v>
      </c>
      <c r="J1636" s="1">
        <v>45.804799000000003</v>
      </c>
      <c r="K1636" s="1">
        <v>-87.089780000000005</v>
      </c>
      <c r="L1636" s="1"/>
      <c r="M1636" s="1" t="s">
        <v>1493</v>
      </c>
      <c r="N1636" s="1" t="s">
        <v>14185</v>
      </c>
      <c r="O1636" s="1">
        <v>2022</v>
      </c>
      <c r="P1636" s="1">
        <v>49829</v>
      </c>
      <c r="Q1636" s="1" t="s">
        <v>25094</v>
      </c>
      <c r="R1636" s="1"/>
      <c r="S1636" s="1"/>
      <c r="T1636" s="1" t="s">
        <v>6826</v>
      </c>
      <c r="U1636" s="1"/>
      <c r="V1636" s="1" t="s">
        <v>24801</v>
      </c>
      <c r="W1636" s="1" t="s">
        <v>6826</v>
      </c>
    </row>
    <row r="1637" spans="1:23" x14ac:dyDescent="0.25">
      <c r="A1637" s="1">
        <v>1004696</v>
      </c>
      <c r="B1637" s="5" t="str">
        <f>VLOOKUP(H1637,'FIPS Basin X-walk'!$A$2:$F$3224,6,FALSE)</f>
        <v>Michigan Basin</v>
      </c>
      <c r="C1637" s="1" t="s">
        <v>14306</v>
      </c>
      <c r="D1637" s="1"/>
      <c r="E1637" s="1"/>
      <c r="F1637" s="1" t="s">
        <v>14304</v>
      </c>
      <c r="G1637" s="1" t="s">
        <v>14305</v>
      </c>
      <c r="H1637" s="1">
        <v>26041</v>
      </c>
      <c r="I1637" s="1">
        <v>1004696</v>
      </c>
      <c r="J1637" s="1">
        <v>45.764721999999999</v>
      </c>
      <c r="K1637" s="1">
        <v>-87.131</v>
      </c>
      <c r="L1637" s="1"/>
      <c r="M1637" s="1" t="s">
        <v>1493</v>
      </c>
      <c r="N1637" s="1" t="s">
        <v>14185</v>
      </c>
      <c r="O1637" s="1">
        <v>2022</v>
      </c>
      <c r="P1637" s="1">
        <v>49829</v>
      </c>
      <c r="Q1637" s="1" t="s">
        <v>14307</v>
      </c>
      <c r="R1637" s="1"/>
      <c r="S1637" s="1" t="s">
        <v>24358</v>
      </c>
      <c r="T1637" s="1" t="s">
        <v>6826</v>
      </c>
      <c r="U1637" s="1"/>
      <c r="V1637" s="1" t="s">
        <v>14308</v>
      </c>
      <c r="W1637" s="1" t="s">
        <v>6826</v>
      </c>
    </row>
    <row r="1638" spans="1:23" x14ac:dyDescent="0.25">
      <c r="A1638" s="1">
        <v>1007068</v>
      </c>
      <c r="B1638" s="5" t="str">
        <f>VLOOKUP(H1638,'FIPS Basin X-walk'!$A$2:$F$3224,6,FALSE)</f>
        <v/>
      </c>
      <c r="C1638" s="1" t="s">
        <v>7383</v>
      </c>
      <c r="D1638" s="1"/>
      <c r="E1638" s="1" t="s">
        <v>6828</v>
      </c>
      <c r="F1638" s="1" t="s">
        <v>7384</v>
      </c>
      <c r="G1638" s="1" t="s">
        <v>7382</v>
      </c>
      <c r="H1638" s="1">
        <v>2068</v>
      </c>
      <c r="I1638" s="1">
        <v>1007068</v>
      </c>
      <c r="J1638" s="1">
        <v>63.747779999999999</v>
      </c>
      <c r="K1638" s="1">
        <v>-150.30649500000001</v>
      </c>
      <c r="L1638" s="1"/>
      <c r="M1638" s="1" t="s">
        <v>1479</v>
      </c>
      <c r="N1638" s="1" t="s">
        <v>7344</v>
      </c>
      <c r="O1638" s="1">
        <v>2022</v>
      </c>
      <c r="P1638" s="1">
        <v>99743</v>
      </c>
      <c r="Q1638" s="1" t="s">
        <v>7385</v>
      </c>
      <c r="R1638" s="1"/>
      <c r="S1638" s="1" t="s">
        <v>24355</v>
      </c>
      <c r="T1638" s="1" t="s">
        <v>6826</v>
      </c>
      <c r="U1638" s="1"/>
      <c r="V1638" s="1" t="s">
        <v>24769</v>
      </c>
      <c r="W1638" s="1" t="s">
        <v>6828</v>
      </c>
    </row>
    <row r="1639" spans="1:23" x14ac:dyDescent="0.25">
      <c r="A1639" s="1">
        <v>1000372</v>
      </c>
      <c r="B1639" s="5" t="str">
        <f>VLOOKUP(H1639,'FIPS Basin X-walk'!$A$2:$F$3224,6,FALSE)</f>
        <v>Fort Worth Syncline</v>
      </c>
      <c r="C1639" s="1" t="s">
        <v>20661</v>
      </c>
      <c r="D1639" s="1"/>
      <c r="E1639" s="1"/>
      <c r="F1639" s="1" t="s">
        <v>20662</v>
      </c>
      <c r="G1639" s="1" t="s">
        <v>20663</v>
      </c>
      <c r="H1639" s="1">
        <v>48121</v>
      </c>
      <c r="I1639" s="1">
        <v>1000372</v>
      </c>
      <c r="J1639" s="1">
        <v>33.191972999999997</v>
      </c>
      <c r="K1639" s="1">
        <v>-97.085008000000002</v>
      </c>
      <c r="L1639" s="1"/>
      <c r="M1639" s="1" t="s">
        <v>1485</v>
      </c>
      <c r="N1639" s="1" t="s">
        <v>9148</v>
      </c>
      <c r="O1639" s="1">
        <v>2022</v>
      </c>
      <c r="P1639" s="1">
        <v>76208</v>
      </c>
      <c r="Q1639" s="1" t="s">
        <v>20664</v>
      </c>
      <c r="R1639" s="1"/>
      <c r="S1639" s="1" t="s">
        <v>24358</v>
      </c>
      <c r="T1639" s="1" t="s">
        <v>6826</v>
      </c>
      <c r="U1639" s="1"/>
      <c r="V1639" s="1" t="s">
        <v>24499</v>
      </c>
      <c r="W1639" s="1" t="s">
        <v>6826</v>
      </c>
    </row>
    <row r="1640" spans="1:23" x14ac:dyDescent="0.25">
      <c r="A1640" s="1">
        <v>1011325</v>
      </c>
      <c r="B1640" s="5" t="str">
        <f>VLOOKUP(H1640,'FIPS Basin X-walk'!$A$2:$F$3224,6,FALSE)</f>
        <v>Fort Worth Syncline</v>
      </c>
      <c r="C1640" s="1" t="s">
        <v>20672</v>
      </c>
      <c r="D1640" s="1"/>
      <c r="E1640" s="1"/>
      <c r="F1640" s="1" t="s">
        <v>1741</v>
      </c>
      <c r="G1640" s="1" t="s">
        <v>20663</v>
      </c>
      <c r="H1640" s="1">
        <v>48121</v>
      </c>
      <c r="I1640" s="1">
        <v>1011325</v>
      </c>
      <c r="J1640" s="1">
        <v>33.188675000000003</v>
      </c>
      <c r="K1640" s="1">
        <v>-97.135706999999996</v>
      </c>
      <c r="L1640" s="1"/>
      <c r="M1640" s="1" t="s">
        <v>1485</v>
      </c>
      <c r="N1640" s="1" t="s">
        <v>9148</v>
      </c>
      <c r="O1640" s="1">
        <v>2022</v>
      </c>
      <c r="P1640" s="1">
        <v>76205</v>
      </c>
      <c r="Q1640" s="1" t="s">
        <v>20673</v>
      </c>
      <c r="R1640" s="1"/>
      <c r="S1640" s="1" t="s">
        <v>24844</v>
      </c>
      <c r="T1640" s="1" t="s">
        <v>6826</v>
      </c>
      <c r="U1640" s="1"/>
      <c r="V1640" s="1" t="s">
        <v>7232</v>
      </c>
      <c r="W1640" s="1" t="s">
        <v>6826</v>
      </c>
    </row>
    <row r="1641" spans="1:23" x14ac:dyDescent="0.25">
      <c r="A1641" s="1">
        <v>1013173</v>
      </c>
      <c r="B1641" s="5" t="str">
        <f>VLOOKUP(H1641,'FIPS Basin X-walk'!$A$2:$F$3224,6,FALSE)</f>
        <v>Fort Worth Syncline</v>
      </c>
      <c r="C1641" s="1" t="s">
        <v>20665</v>
      </c>
      <c r="D1641" s="1"/>
      <c r="E1641" s="1"/>
      <c r="F1641" s="1" t="s">
        <v>1741</v>
      </c>
      <c r="G1641" s="1" t="s">
        <v>20663</v>
      </c>
      <c r="H1641" s="1">
        <v>48121</v>
      </c>
      <c r="I1641" s="1">
        <v>1013173</v>
      </c>
      <c r="J1641" s="1">
        <v>33.221006000000003</v>
      </c>
      <c r="K1641" s="1">
        <v>-97.215655999999996</v>
      </c>
      <c r="L1641" s="1"/>
      <c r="M1641" s="1" t="s">
        <v>1485</v>
      </c>
      <c r="N1641" s="1" t="s">
        <v>9148</v>
      </c>
      <c r="O1641" s="1">
        <v>2022</v>
      </c>
      <c r="P1641" s="1">
        <v>76207</v>
      </c>
      <c r="Q1641" s="1" t="s">
        <v>20666</v>
      </c>
      <c r="R1641" s="1"/>
      <c r="S1641" s="1" t="s">
        <v>24355</v>
      </c>
      <c r="T1641" s="1" t="s">
        <v>6826</v>
      </c>
      <c r="U1641" s="1"/>
      <c r="V1641" s="1" t="s">
        <v>24499</v>
      </c>
      <c r="W1641" s="1" t="s">
        <v>6828</v>
      </c>
    </row>
    <row r="1642" spans="1:23" x14ac:dyDescent="0.25">
      <c r="A1642" s="1">
        <v>1009890</v>
      </c>
      <c r="B1642" s="5" t="str">
        <f>VLOOKUP(H1642,'FIPS Basin X-walk'!$A$2:$F$3224,6,FALSE)</f>
        <v>Fort Worth Syncline</v>
      </c>
      <c r="C1642" s="1" t="s">
        <v>20667</v>
      </c>
      <c r="D1642" s="1"/>
      <c r="E1642" s="1"/>
      <c r="F1642" s="1" t="s">
        <v>20668</v>
      </c>
      <c r="G1642" s="1" t="s">
        <v>20663</v>
      </c>
      <c r="H1642" s="1">
        <v>48121</v>
      </c>
      <c r="I1642" s="1">
        <v>1009890</v>
      </c>
      <c r="J1642" s="1">
        <v>33.137653</v>
      </c>
      <c r="K1642" s="1">
        <v>-96.856543000000002</v>
      </c>
      <c r="L1642" s="1"/>
      <c r="M1642" s="1" t="s">
        <v>1485</v>
      </c>
      <c r="N1642" s="1" t="s">
        <v>9148</v>
      </c>
      <c r="O1642" s="1">
        <v>2022</v>
      </c>
      <c r="P1642" s="1">
        <v>75034</v>
      </c>
      <c r="Q1642" s="1" t="s">
        <v>26165</v>
      </c>
      <c r="R1642" s="1" t="s">
        <v>24399</v>
      </c>
      <c r="S1642" s="1" t="s">
        <v>24489</v>
      </c>
      <c r="T1642" s="1" t="s">
        <v>6826</v>
      </c>
      <c r="U1642" s="1"/>
      <c r="V1642" s="1" t="s">
        <v>20669</v>
      </c>
      <c r="W1642" s="1" t="s">
        <v>6826</v>
      </c>
    </row>
    <row r="1643" spans="1:23" x14ac:dyDescent="0.25">
      <c r="A1643" s="1">
        <v>1009907</v>
      </c>
      <c r="B1643" s="5" t="str">
        <f>VLOOKUP(H1643,'FIPS Basin X-walk'!$A$2:$F$3224,6,FALSE)</f>
        <v>Fort Worth Syncline</v>
      </c>
      <c r="C1643" s="1" t="s">
        <v>20667</v>
      </c>
      <c r="D1643" s="1"/>
      <c r="E1643" s="1"/>
      <c r="F1643" s="1" t="s">
        <v>20668</v>
      </c>
      <c r="G1643" s="1" t="s">
        <v>20663</v>
      </c>
      <c r="H1643" s="1">
        <v>48121</v>
      </c>
      <c r="I1643" s="1">
        <v>1009907</v>
      </c>
      <c r="J1643" s="1">
        <v>33.137653</v>
      </c>
      <c r="K1643" s="1">
        <v>-96.856543000000002</v>
      </c>
      <c r="L1643" s="1"/>
      <c r="M1643" s="1" t="s">
        <v>1485</v>
      </c>
      <c r="N1643" s="1" t="s">
        <v>9148</v>
      </c>
      <c r="O1643" s="1">
        <v>2022</v>
      </c>
      <c r="P1643" s="1">
        <v>75034</v>
      </c>
      <c r="Q1643" s="1" t="s">
        <v>26167</v>
      </c>
      <c r="R1643" s="1" t="s">
        <v>24399</v>
      </c>
      <c r="S1643" s="1" t="s">
        <v>24489</v>
      </c>
      <c r="T1643" s="1" t="s">
        <v>6826</v>
      </c>
      <c r="U1643" s="1"/>
      <c r="V1643" s="1" t="s">
        <v>20669</v>
      </c>
      <c r="W1643" s="1" t="s">
        <v>6826</v>
      </c>
    </row>
    <row r="1644" spans="1:23" x14ac:dyDescent="0.25">
      <c r="A1644" s="1">
        <v>1005887</v>
      </c>
      <c r="B1644" s="5" t="str">
        <f>VLOOKUP(H1644,'FIPS Basin X-walk'!$A$2:$F$3224,6,FALSE)</f>
        <v>Fort Worth Syncline</v>
      </c>
      <c r="C1644" s="1" t="s">
        <v>20670</v>
      </c>
      <c r="D1644" s="1"/>
      <c r="E1644" s="1"/>
      <c r="F1644" s="1" t="s">
        <v>20671</v>
      </c>
      <c r="G1644" s="1" t="s">
        <v>20663</v>
      </c>
      <c r="H1644" s="1">
        <v>48121</v>
      </c>
      <c r="I1644" s="1">
        <v>1005887</v>
      </c>
      <c r="J1644" s="1">
        <v>33.035119999999999</v>
      </c>
      <c r="K1644" s="1">
        <v>-97.331434000000002</v>
      </c>
      <c r="L1644" s="1"/>
      <c r="M1644" s="1" t="s">
        <v>1485</v>
      </c>
      <c r="N1644" s="1" t="s">
        <v>9148</v>
      </c>
      <c r="O1644" s="1">
        <v>2022</v>
      </c>
      <c r="P1644" s="1">
        <v>76247</v>
      </c>
      <c r="Q1644" s="1" t="s">
        <v>638</v>
      </c>
      <c r="R1644" s="1"/>
      <c r="S1644" s="1" t="s">
        <v>24399</v>
      </c>
      <c r="T1644" s="1" t="s">
        <v>6826</v>
      </c>
      <c r="U1644" s="1"/>
      <c r="V1644" s="1" t="s">
        <v>17617</v>
      </c>
      <c r="W1644" s="1" t="s">
        <v>6826</v>
      </c>
    </row>
    <row r="1645" spans="1:23" x14ac:dyDescent="0.25">
      <c r="A1645" s="1">
        <v>1005834</v>
      </c>
      <c r="B1645" s="5" t="str">
        <f>VLOOKUP(H1645,'FIPS Basin X-walk'!$A$2:$F$3224,6,FALSE)</f>
        <v>Fort Worth Syncline</v>
      </c>
      <c r="C1645" s="1" t="s">
        <v>20680</v>
      </c>
      <c r="D1645" s="1"/>
      <c r="E1645" s="1"/>
      <c r="F1645" s="1" t="s">
        <v>20677</v>
      </c>
      <c r="G1645" s="1" t="s">
        <v>20663</v>
      </c>
      <c r="H1645" s="1">
        <v>48121</v>
      </c>
      <c r="I1645" s="1">
        <v>1005834</v>
      </c>
      <c r="J1645" s="1">
        <v>33.006709000000001</v>
      </c>
      <c r="K1645" s="1">
        <v>-96.996093000000002</v>
      </c>
      <c r="L1645" s="1"/>
      <c r="M1645" s="1" t="s">
        <v>1485</v>
      </c>
      <c r="N1645" s="1" t="s">
        <v>9148</v>
      </c>
      <c r="O1645" s="1">
        <v>2022</v>
      </c>
      <c r="P1645" s="1">
        <v>75067</v>
      </c>
      <c r="Q1645" s="1" t="s">
        <v>20681</v>
      </c>
      <c r="R1645" s="1"/>
      <c r="S1645" s="1" t="s">
        <v>24358</v>
      </c>
      <c r="T1645" s="1" t="s">
        <v>6826</v>
      </c>
      <c r="U1645" s="1"/>
      <c r="V1645" s="1" t="s">
        <v>6878</v>
      </c>
      <c r="W1645" s="1" t="s">
        <v>6828</v>
      </c>
    </row>
    <row r="1646" spans="1:23" x14ac:dyDescent="0.25">
      <c r="A1646" s="1">
        <v>1007780</v>
      </c>
      <c r="B1646" s="5" t="str">
        <f>VLOOKUP(H1646,'FIPS Basin X-walk'!$A$2:$F$3224,6,FALSE)</f>
        <v>Fort Worth Syncline</v>
      </c>
      <c r="C1646" s="1" t="s">
        <v>20676</v>
      </c>
      <c r="D1646" s="1"/>
      <c r="E1646" s="1"/>
      <c r="F1646" s="1" t="s">
        <v>20677</v>
      </c>
      <c r="G1646" s="1" t="s">
        <v>20663</v>
      </c>
      <c r="H1646" s="1">
        <v>48121</v>
      </c>
      <c r="I1646" s="1">
        <v>1007780</v>
      </c>
      <c r="J1646" s="1">
        <v>33.043320999999999</v>
      </c>
      <c r="K1646" s="1">
        <v>-96.945276000000007</v>
      </c>
      <c r="L1646" s="1"/>
      <c r="M1646" s="1" t="s">
        <v>1485</v>
      </c>
      <c r="N1646" s="1" t="s">
        <v>9148</v>
      </c>
      <c r="O1646" s="1">
        <v>2022</v>
      </c>
      <c r="P1646" s="1">
        <v>75056</v>
      </c>
      <c r="Q1646" s="1" t="s">
        <v>20678</v>
      </c>
      <c r="R1646" s="1"/>
      <c r="S1646" s="1" t="s">
        <v>24358</v>
      </c>
      <c r="T1646" s="1" t="s">
        <v>6826</v>
      </c>
      <c r="U1646" s="1"/>
      <c r="V1646" s="1" t="s">
        <v>20679</v>
      </c>
      <c r="W1646" s="1" t="s">
        <v>6826</v>
      </c>
    </row>
    <row r="1647" spans="1:23" x14ac:dyDescent="0.25">
      <c r="A1647" s="1">
        <v>1009439</v>
      </c>
      <c r="B1647" s="5" t="str">
        <f>VLOOKUP(H1647,'FIPS Basin X-walk'!$A$2:$F$3224,6,FALSE)</f>
        <v>Fort Worth Syncline</v>
      </c>
      <c r="C1647" s="1" t="s">
        <v>20674</v>
      </c>
      <c r="D1647" s="1"/>
      <c r="E1647" s="1"/>
      <c r="F1647" s="1" t="s">
        <v>18072</v>
      </c>
      <c r="G1647" s="1" t="s">
        <v>20663</v>
      </c>
      <c r="H1647" s="1">
        <v>48121</v>
      </c>
      <c r="I1647" s="1">
        <v>1009439</v>
      </c>
      <c r="J1647" s="1">
        <v>33.048870000000001</v>
      </c>
      <c r="K1647" s="1">
        <v>-97.035449999999997</v>
      </c>
      <c r="L1647" s="1"/>
      <c r="M1647" s="1" t="s">
        <v>1485</v>
      </c>
      <c r="N1647" s="1" t="s">
        <v>9148</v>
      </c>
      <c r="O1647" s="1">
        <v>2022</v>
      </c>
      <c r="P1647" s="1">
        <v>75067</v>
      </c>
      <c r="Q1647" s="1" t="s">
        <v>20675</v>
      </c>
      <c r="R1647" s="1"/>
      <c r="S1647" s="1" t="s">
        <v>24361</v>
      </c>
      <c r="T1647" s="1" t="s">
        <v>6826</v>
      </c>
      <c r="U1647" s="1"/>
      <c r="V1647" s="1" t="s">
        <v>16446</v>
      </c>
      <c r="W1647" s="1" t="s">
        <v>6826</v>
      </c>
    </row>
    <row r="1648" spans="1:23" x14ac:dyDescent="0.25">
      <c r="A1648" s="1">
        <v>1008163</v>
      </c>
      <c r="B1648" s="5" t="str">
        <f>VLOOKUP(H1648,'FIPS Basin X-walk'!$A$2:$F$3224,6,FALSE)</f>
        <v>Denver Basin</v>
      </c>
      <c r="C1648" s="1" t="s">
        <v>25960</v>
      </c>
      <c r="D1648" s="1"/>
      <c r="E1648" s="1"/>
      <c r="F1648" s="1" t="s">
        <v>8213</v>
      </c>
      <c r="G1648" s="1" t="s">
        <v>1522</v>
      </c>
      <c r="H1648" s="1">
        <v>8031</v>
      </c>
      <c r="I1648" s="1">
        <v>1008163</v>
      </c>
      <c r="J1648" s="1">
        <v>39.7483</v>
      </c>
      <c r="K1648" s="1">
        <v>-104.98739999999999</v>
      </c>
      <c r="L1648" s="1"/>
      <c r="M1648" s="1" t="s">
        <v>1489</v>
      </c>
      <c r="N1648" s="1" t="s">
        <v>8033</v>
      </c>
      <c r="O1648" s="1">
        <v>2022</v>
      </c>
      <c r="P1648" s="1">
        <v>93311</v>
      </c>
      <c r="Q1648" s="1" t="s">
        <v>900</v>
      </c>
      <c r="R1648" s="1"/>
      <c r="S1648" s="1">
        <v>211120</v>
      </c>
      <c r="T1648" s="1" t="s">
        <v>6828</v>
      </c>
      <c r="U1648" s="1"/>
      <c r="V1648" s="1" t="s">
        <v>25961</v>
      </c>
      <c r="W1648" s="1" t="s">
        <v>6826</v>
      </c>
    </row>
    <row r="1649" spans="1:23" x14ac:dyDescent="0.25">
      <c r="A1649" s="1">
        <v>1013743</v>
      </c>
      <c r="B1649" s="5" t="str">
        <f>VLOOKUP(H1649,'FIPS Basin X-walk'!$A$2:$F$3224,6,FALSE)</f>
        <v>Denver Basin</v>
      </c>
      <c r="C1649" s="1" t="s">
        <v>26444</v>
      </c>
      <c r="D1649" s="1"/>
      <c r="E1649" s="1"/>
      <c r="F1649" s="1" t="s">
        <v>1496</v>
      </c>
      <c r="G1649" s="1" t="s">
        <v>1522</v>
      </c>
      <c r="H1649" s="1">
        <v>8031</v>
      </c>
      <c r="I1649" s="1">
        <v>1013743</v>
      </c>
      <c r="J1649" s="1">
        <v>39.748739999999998</v>
      </c>
      <c r="K1649" s="1">
        <v>-104.99196000000001</v>
      </c>
      <c r="L1649" s="1"/>
      <c r="M1649" s="1" t="s">
        <v>1485</v>
      </c>
      <c r="N1649" s="1" t="s">
        <v>9148</v>
      </c>
      <c r="O1649" s="1">
        <v>2022</v>
      </c>
      <c r="P1649" s="1">
        <v>75240</v>
      </c>
      <c r="Q1649" s="1" t="s">
        <v>24270</v>
      </c>
      <c r="R1649" s="1"/>
      <c r="S1649" s="1">
        <v>211130</v>
      </c>
      <c r="T1649" s="1" t="s">
        <v>6826</v>
      </c>
      <c r="U1649" s="1"/>
      <c r="V1649" s="1" t="s">
        <v>9138</v>
      </c>
      <c r="W1649" s="1" t="s">
        <v>6826</v>
      </c>
    </row>
    <row r="1650" spans="1:23" x14ac:dyDescent="0.25">
      <c r="A1650" s="1">
        <v>1001360</v>
      </c>
      <c r="B1650" s="5" t="str">
        <f>VLOOKUP(H1650,'FIPS Basin X-walk'!$A$2:$F$3224,6,FALSE)</f>
        <v>Denver Basin</v>
      </c>
      <c r="C1650" s="1" t="s">
        <v>9156</v>
      </c>
      <c r="D1650" s="1"/>
      <c r="E1650" s="1"/>
      <c r="F1650" s="1" t="s">
        <v>9092</v>
      </c>
      <c r="G1650" s="1" t="s">
        <v>1522</v>
      </c>
      <c r="H1650" s="1">
        <v>8031</v>
      </c>
      <c r="I1650" s="1">
        <v>1001360</v>
      </c>
      <c r="J1650" s="1">
        <v>39.669199999999996</v>
      </c>
      <c r="K1650" s="1">
        <v>-105.0018</v>
      </c>
      <c r="L1650" s="1"/>
      <c r="M1650" s="1" t="s">
        <v>1507</v>
      </c>
      <c r="N1650" s="1" t="s">
        <v>9093</v>
      </c>
      <c r="O1650" s="1">
        <v>2022</v>
      </c>
      <c r="P1650" s="1">
        <v>80223</v>
      </c>
      <c r="Q1650" s="1" t="s">
        <v>9157</v>
      </c>
      <c r="R1650" s="1"/>
      <c r="S1650" s="1" t="s">
        <v>24355</v>
      </c>
      <c r="T1650" s="1" t="s">
        <v>6826</v>
      </c>
      <c r="U1650" s="1"/>
      <c r="V1650" s="1" t="s">
        <v>9158</v>
      </c>
      <c r="W1650" s="1" t="s">
        <v>6828</v>
      </c>
    </row>
    <row r="1651" spans="1:23" x14ac:dyDescent="0.25">
      <c r="A1651" s="1">
        <v>1000355</v>
      </c>
      <c r="B1651" s="5" t="str">
        <f>VLOOKUP(H1651,'FIPS Basin X-walk'!$A$2:$F$3224,6,FALSE)</f>
        <v>Denver Basin</v>
      </c>
      <c r="C1651" s="1" t="s">
        <v>24487</v>
      </c>
      <c r="D1651" s="1"/>
      <c r="E1651" s="1"/>
      <c r="F1651" s="1" t="s">
        <v>1522</v>
      </c>
      <c r="G1651" s="1" t="s">
        <v>1522</v>
      </c>
      <c r="H1651" s="1">
        <v>8031</v>
      </c>
      <c r="I1651" s="1">
        <v>1000355</v>
      </c>
      <c r="J1651" s="1">
        <v>39.744309999999999</v>
      </c>
      <c r="K1651" s="1">
        <v>-104.98858</v>
      </c>
      <c r="L1651" s="1"/>
      <c r="M1651" s="1" t="s">
        <v>1507</v>
      </c>
      <c r="N1651" s="1" t="s">
        <v>9093</v>
      </c>
      <c r="O1651" s="1">
        <v>2022</v>
      </c>
      <c r="P1651" s="1">
        <v>80202</v>
      </c>
      <c r="Q1651" s="1" t="s">
        <v>24488</v>
      </c>
      <c r="R1651" s="1"/>
      <c r="S1651" s="1">
        <v>211120</v>
      </c>
      <c r="T1651" s="1" t="s">
        <v>6826</v>
      </c>
      <c r="U1651" s="1"/>
      <c r="V1651" s="1" t="s">
        <v>24490</v>
      </c>
      <c r="W1651" s="1" t="s">
        <v>6826</v>
      </c>
    </row>
    <row r="1652" spans="1:23" x14ac:dyDescent="0.25">
      <c r="A1652" s="1">
        <v>1008087</v>
      </c>
      <c r="B1652" s="5" t="str">
        <f>VLOOKUP(H1652,'FIPS Basin X-walk'!$A$2:$F$3224,6,FALSE)</f>
        <v>Denver Basin</v>
      </c>
      <c r="C1652" s="1" t="s">
        <v>25954</v>
      </c>
      <c r="D1652" s="1"/>
      <c r="E1652" s="1"/>
      <c r="F1652" s="1" t="s">
        <v>1522</v>
      </c>
      <c r="G1652" s="1" t="s">
        <v>1522</v>
      </c>
      <c r="H1652" s="1">
        <v>8031</v>
      </c>
      <c r="I1652" s="1">
        <v>1008087</v>
      </c>
      <c r="J1652" s="1">
        <v>39.746600000000001</v>
      </c>
      <c r="K1652" s="1">
        <v>-104.99159</v>
      </c>
      <c r="L1652" s="1"/>
      <c r="M1652" s="1" t="s">
        <v>1507</v>
      </c>
      <c r="N1652" s="1" t="s">
        <v>9093</v>
      </c>
      <c r="O1652" s="1">
        <v>2022</v>
      </c>
      <c r="P1652" s="1">
        <v>80202</v>
      </c>
      <c r="Q1652" s="1" t="s">
        <v>893</v>
      </c>
      <c r="R1652" s="1"/>
      <c r="S1652" s="1">
        <v>211120</v>
      </c>
      <c r="T1652" s="1" t="s">
        <v>6826</v>
      </c>
      <c r="U1652" s="1"/>
      <c r="V1652" s="1" t="s">
        <v>9172</v>
      </c>
      <c r="W1652" s="1" t="s">
        <v>6826</v>
      </c>
    </row>
    <row r="1653" spans="1:23" x14ac:dyDescent="0.25">
      <c r="A1653" s="1">
        <v>1008167</v>
      </c>
      <c r="B1653" s="5" t="str">
        <f>VLOOKUP(H1653,'FIPS Basin X-walk'!$A$2:$F$3224,6,FALSE)</f>
        <v>Denver Basin</v>
      </c>
      <c r="C1653" s="1" t="s">
        <v>25962</v>
      </c>
      <c r="D1653" s="1"/>
      <c r="E1653" s="1"/>
      <c r="F1653" s="1" t="s">
        <v>1522</v>
      </c>
      <c r="G1653" s="1" t="s">
        <v>1522</v>
      </c>
      <c r="H1653" s="1">
        <v>8031</v>
      </c>
      <c r="I1653" s="1">
        <v>1008167</v>
      </c>
      <c r="J1653" s="1">
        <v>39.7483</v>
      </c>
      <c r="K1653" s="1">
        <v>-104.98739999999999</v>
      </c>
      <c r="L1653" s="1"/>
      <c r="M1653" s="1" t="s">
        <v>1507</v>
      </c>
      <c r="N1653" s="1" t="s">
        <v>9093</v>
      </c>
      <c r="O1653" s="1">
        <v>2022</v>
      </c>
      <c r="P1653" s="1">
        <v>80202</v>
      </c>
      <c r="Q1653" s="1" t="s">
        <v>901</v>
      </c>
      <c r="R1653" s="1"/>
      <c r="S1653" s="1">
        <v>211120</v>
      </c>
      <c r="T1653" s="1" t="s">
        <v>6826</v>
      </c>
      <c r="U1653" s="1"/>
      <c r="V1653" s="1" t="s">
        <v>25961</v>
      </c>
      <c r="W1653" s="1" t="s">
        <v>6826</v>
      </c>
    </row>
    <row r="1654" spans="1:23" x14ac:dyDescent="0.25">
      <c r="A1654" s="1">
        <v>1008202</v>
      </c>
      <c r="B1654" s="5" t="str">
        <f>VLOOKUP(H1654,'FIPS Basin X-walk'!$A$2:$F$3224,6,FALSE)</f>
        <v>Denver Basin</v>
      </c>
      <c r="C1654" s="1" t="s">
        <v>9147</v>
      </c>
      <c r="D1654" s="1"/>
      <c r="E1654" s="1"/>
      <c r="F1654" s="1" t="s">
        <v>1522</v>
      </c>
      <c r="G1654" s="1" t="s">
        <v>1522</v>
      </c>
      <c r="H1654" s="1">
        <v>8031</v>
      </c>
      <c r="I1654" s="1">
        <v>1008202</v>
      </c>
      <c r="J1654" s="1">
        <v>39.74933</v>
      </c>
      <c r="K1654" s="1">
        <v>-104.99275</v>
      </c>
      <c r="L1654" s="1"/>
      <c r="M1654" s="1" t="s">
        <v>1507</v>
      </c>
      <c r="N1654" s="1" t="s">
        <v>9093</v>
      </c>
      <c r="O1654" s="1">
        <v>2022</v>
      </c>
      <c r="P1654" s="1">
        <v>80202</v>
      </c>
      <c r="Q1654" s="1" t="s">
        <v>904</v>
      </c>
      <c r="R1654" s="1"/>
      <c r="S1654" s="1">
        <v>211120</v>
      </c>
      <c r="T1654" s="1" t="s">
        <v>6826</v>
      </c>
      <c r="U1654" s="1"/>
      <c r="V1654" s="1" t="s">
        <v>9171</v>
      </c>
      <c r="W1654" s="1" t="s">
        <v>6826</v>
      </c>
    </row>
    <row r="1655" spans="1:23" x14ac:dyDescent="0.25">
      <c r="A1655" s="1">
        <v>1008203</v>
      </c>
      <c r="B1655" s="5" t="str">
        <f>VLOOKUP(H1655,'FIPS Basin X-walk'!$A$2:$F$3224,6,FALSE)</f>
        <v>Denver Basin</v>
      </c>
      <c r="C1655" s="1" t="s">
        <v>9147</v>
      </c>
      <c r="D1655" s="1"/>
      <c r="E1655" s="1"/>
      <c r="F1655" s="1" t="s">
        <v>1522</v>
      </c>
      <c r="G1655" s="1" t="s">
        <v>1522</v>
      </c>
      <c r="H1655" s="1">
        <v>8031</v>
      </c>
      <c r="I1655" s="1">
        <v>1008203</v>
      </c>
      <c r="J1655" s="1">
        <v>39.74933</v>
      </c>
      <c r="K1655" s="1">
        <v>-104.99275</v>
      </c>
      <c r="L1655" s="1"/>
      <c r="M1655" s="1" t="s">
        <v>1507</v>
      </c>
      <c r="N1655" s="1" t="s">
        <v>9093</v>
      </c>
      <c r="O1655" s="1">
        <v>2022</v>
      </c>
      <c r="P1655" s="1">
        <v>80202</v>
      </c>
      <c r="Q1655" s="1" t="s">
        <v>905</v>
      </c>
      <c r="R1655" s="1"/>
      <c r="S1655" s="1">
        <v>211120</v>
      </c>
      <c r="T1655" s="1" t="s">
        <v>6826</v>
      </c>
      <c r="U1655" s="1"/>
      <c r="V1655" s="1" t="s">
        <v>9171</v>
      </c>
      <c r="W1655" s="1" t="s">
        <v>6826</v>
      </c>
    </row>
    <row r="1656" spans="1:23" x14ac:dyDescent="0.25">
      <c r="A1656" s="1">
        <v>1008331</v>
      </c>
      <c r="B1656" s="5" t="str">
        <f>VLOOKUP(H1656,'FIPS Basin X-walk'!$A$2:$F$3224,6,FALSE)</f>
        <v>Denver Basin</v>
      </c>
      <c r="C1656" s="1" t="s">
        <v>25981</v>
      </c>
      <c r="D1656" s="1"/>
      <c r="E1656" s="1"/>
      <c r="F1656" s="1" t="s">
        <v>1522</v>
      </c>
      <c r="G1656" s="1" t="s">
        <v>1522</v>
      </c>
      <c r="H1656" s="1">
        <v>8031</v>
      </c>
      <c r="I1656" s="1">
        <v>1008331</v>
      </c>
      <c r="J1656" s="1">
        <v>39.754103200000003</v>
      </c>
      <c r="K1656" s="1">
        <v>-105.00022420000001</v>
      </c>
      <c r="L1656" s="1"/>
      <c r="M1656" s="1" t="s">
        <v>1507</v>
      </c>
      <c r="N1656" s="1" t="s">
        <v>9093</v>
      </c>
      <c r="O1656" s="1">
        <v>2022</v>
      </c>
      <c r="P1656" s="1">
        <v>80202</v>
      </c>
      <c r="Q1656" s="1" t="s">
        <v>914</v>
      </c>
      <c r="R1656" s="1"/>
      <c r="S1656" s="1">
        <v>211120</v>
      </c>
      <c r="T1656" s="1" t="s">
        <v>6826</v>
      </c>
      <c r="U1656" s="1"/>
      <c r="V1656" s="1" t="s">
        <v>9139</v>
      </c>
      <c r="W1656" s="1" t="s">
        <v>6826</v>
      </c>
    </row>
    <row r="1657" spans="1:23" x14ac:dyDescent="0.25">
      <c r="A1657" s="1">
        <v>1009106</v>
      </c>
      <c r="B1657" s="5" t="str">
        <f>VLOOKUP(H1657,'FIPS Basin X-walk'!$A$2:$F$3224,6,FALSE)</f>
        <v>Denver Basin</v>
      </c>
      <c r="C1657" s="1" t="s">
        <v>26068</v>
      </c>
      <c r="D1657" s="1"/>
      <c r="E1657" s="1"/>
      <c r="F1657" s="1" t="s">
        <v>1522</v>
      </c>
      <c r="G1657" s="1" t="s">
        <v>1522</v>
      </c>
      <c r="H1657" s="1">
        <v>8031</v>
      </c>
      <c r="I1657" s="1">
        <v>1009106</v>
      </c>
      <c r="J1657" s="1">
        <v>39.742905</v>
      </c>
      <c r="K1657" s="1">
        <v>-104.98738</v>
      </c>
      <c r="L1657" s="1"/>
      <c r="M1657" s="1" t="s">
        <v>1507</v>
      </c>
      <c r="N1657" s="1" t="s">
        <v>9093</v>
      </c>
      <c r="O1657" s="1">
        <v>2022</v>
      </c>
      <c r="P1657" s="1">
        <v>80202</v>
      </c>
      <c r="Q1657" s="1" t="s">
        <v>950</v>
      </c>
      <c r="R1657" s="1"/>
      <c r="S1657" s="1">
        <v>211120</v>
      </c>
      <c r="T1657" s="1" t="s">
        <v>6826</v>
      </c>
      <c r="U1657" s="1"/>
      <c r="V1657" s="1" t="s">
        <v>9169</v>
      </c>
      <c r="W1657" s="1" t="s">
        <v>6826</v>
      </c>
    </row>
    <row r="1658" spans="1:23" x14ac:dyDescent="0.25">
      <c r="A1658" s="1">
        <v>1009165</v>
      </c>
      <c r="B1658" s="5" t="str">
        <f>VLOOKUP(H1658,'FIPS Basin X-walk'!$A$2:$F$3224,6,FALSE)</f>
        <v>Denver Basin</v>
      </c>
      <c r="C1658" s="1" t="s">
        <v>26075</v>
      </c>
      <c r="D1658" s="1"/>
      <c r="E1658" s="1"/>
      <c r="F1658" s="1" t="s">
        <v>1522</v>
      </c>
      <c r="G1658" s="1" t="s">
        <v>1522</v>
      </c>
      <c r="H1658" s="1">
        <v>8031</v>
      </c>
      <c r="I1658" s="1">
        <v>1009165</v>
      </c>
      <c r="J1658" s="1">
        <v>39.74933</v>
      </c>
      <c r="K1658" s="1">
        <v>-104.99275</v>
      </c>
      <c r="L1658" s="1"/>
      <c r="M1658" s="1" t="s">
        <v>1507</v>
      </c>
      <c r="N1658" s="1" t="s">
        <v>9093</v>
      </c>
      <c r="O1658" s="1">
        <v>2022</v>
      </c>
      <c r="P1658" s="1">
        <v>80202</v>
      </c>
      <c r="Q1658" s="1" t="s">
        <v>955</v>
      </c>
      <c r="R1658" s="1"/>
      <c r="S1658" s="1">
        <v>211130</v>
      </c>
      <c r="T1658" s="1" t="s">
        <v>6826</v>
      </c>
      <c r="U1658" s="1"/>
      <c r="V1658" s="1" t="s">
        <v>9154</v>
      </c>
      <c r="W1658" s="1" t="s">
        <v>6826</v>
      </c>
    </row>
    <row r="1659" spans="1:23" x14ac:dyDescent="0.25">
      <c r="A1659" s="1">
        <v>1009192</v>
      </c>
      <c r="B1659" s="5" t="str">
        <f>VLOOKUP(H1659,'FIPS Basin X-walk'!$A$2:$F$3224,6,FALSE)</f>
        <v>Denver Basin</v>
      </c>
      <c r="C1659" s="1" t="s">
        <v>26080</v>
      </c>
      <c r="D1659" s="1"/>
      <c r="E1659" s="1"/>
      <c r="F1659" s="1" t="s">
        <v>1522</v>
      </c>
      <c r="G1659" s="1" t="s">
        <v>1522</v>
      </c>
      <c r="H1659" s="1">
        <v>8031</v>
      </c>
      <c r="I1659" s="1">
        <v>1009192</v>
      </c>
      <c r="J1659" s="1">
        <v>39.744228</v>
      </c>
      <c r="K1659" s="1">
        <v>-104.9867131</v>
      </c>
      <c r="L1659" s="1"/>
      <c r="M1659" s="1" t="s">
        <v>1507</v>
      </c>
      <c r="N1659" s="1" t="s">
        <v>9093</v>
      </c>
      <c r="O1659" s="1">
        <v>2022</v>
      </c>
      <c r="P1659" s="1">
        <v>80203</v>
      </c>
      <c r="Q1659" s="1" t="s">
        <v>957</v>
      </c>
      <c r="R1659" s="1"/>
      <c r="S1659" s="1">
        <v>211120</v>
      </c>
      <c r="T1659" s="1" t="s">
        <v>6826</v>
      </c>
      <c r="U1659" s="1"/>
      <c r="V1659" s="1" t="s">
        <v>23690</v>
      </c>
      <c r="W1659" s="1" t="s">
        <v>6826</v>
      </c>
    </row>
    <row r="1660" spans="1:23" x14ac:dyDescent="0.25">
      <c r="A1660" s="1">
        <v>1009197</v>
      </c>
      <c r="B1660" s="5" t="str">
        <f>VLOOKUP(H1660,'FIPS Basin X-walk'!$A$2:$F$3224,6,FALSE)</f>
        <v>Denver Basin</v>
      </c>
      <c r="C1660" s="1" t="s">
        <v>26081</v>
      </c>
      <c r="D1660" s="1"/>
      <c r="E1660" s="1"/>
      <c r="F1660" s="1" t="s">
        <v>1522</v>
      </c>
      <c r="G1660" s="1" t="s">
        <v>1522</v>
      </c>
      <c r="H1660" s="1">
        <v>8031</v>
      </c>
      <c r="I1660" s="1">
        <v>1009197</v>
      </c>
      <c r="J1660" s="1">
        <v>39.744228</v>
      </c>
      <c r="K1660" s="1">
        <v>-104.9867131</v>
      </c>
      <c r="L1660" s="1"/>
      <c r="M1660" s="1" t="s">
        <v>1507</v>
      </c>
      <c r="N1660" s="1" t="s">
        <v>9093</v>
      </c>
      <c r="O1660" s="1">
        <v>2022</v>
      </c>
      <c r="P1660" s="1">
        <v>80203</v>
      </c>
      <c r="Q1660" s="1" t="s">
        <v>958</v>
      </c>
      <c r="R1660" s="1"/>
      <c r="S1660" s="1">
        <v>211120</v>
      </c>
      <c r="T1660" s="1" t="s">
        <v>6826</v>
      </c>
      <c r="U1660" s="1"/>
      <c r="V1660" s="1" t="s">
        <v>23690</v>
      </c>
      <c r="W1660" s="1" t="s">
        <v>6826</v>
      </c>
    </row>
    <row r="1661" spans="1:23" x14ac:dyDescent="0.25">
      <c r="A1661" s="1">
        <v>1009286</v>
      </c>
      <c r="B1661" s="5" t="str">
        <f>VLOOKUP(H1661,'FIPS Basin X-walk'!$A$2:$F$3224,6,FALSE)</f>
        <v>Denver Basin</v>
      </c>
      <c r="C1661" s="1" t="s">
        <v>26089</v>
      </c>
      <c r="D1661" s="1"/>
      <c r="E1661" s="1"/>
      <c r="F1661" s="1" t="s">
        <v>1522</v>
      </c>
      <c r="G1661" s="1" t="s">
        <v>1522</v>
      </c>
      <c r="H1661" s="1">
        <v>8031</v>
      </c>
      <c r="I1661" s="1">
        <v>1009286</v>
      </c>
      <c r="J1661" s="1">
        <v>39.731209499999999</v>
      </c>
      <c r="K1661" s="1">
        <v>-104.9826965</v>
      </c>
      <c r="L1661" s="1"/>
      <c r="M1661" s="1" t="s">
        <v>1507</v>
      </c>
      <c r="N1661" s="1" t="s">
        <v>9093</v>
      </c>
      <c r="O1661" s="1">
        <v>2022</v>
      </c>
      <c r="P1661" s="1">
        <v>80202</v>
      </c>
      <c r="Q1661" s="1" t="s">
        <v>967</v>
      </c>
      <c r="R1661" s="1"/>
      <c r="S1661" s="1">
        <v>211130</v>
      </c>
      <c r="T1661" s="1" t="s">
        <v>6826</v>
      </c>
      <c r="U1661" s="1"/>
      <c r="V1661" s="1" t="s">
        <v>23543</v>
      </c>
      <c r="W1661" s="1" t="s">
        <v>6826</v>
      </c>
    </row>
    <row r="1662" spans="1:23" x14ac:dyDescent="0.25">
      <c r="A1662" s="1">
        <v>1009595</v>
      </c>
      <c r="B1662" s="5" t="str">
        <f>VLOOKUP(H1662,'FIPS Basin X-walk'!$A$2:$F$3224,6,FALSE)</f>
        <v>Denver Basin</v>
      </c>
      <c r="C1662" s="1" t="s">
        <v>26112</v>
      </c>
      <c r="D1662" s="1"/>
      <c r="E1662" s="1"/>
      <c r="F1662" s="1" t="s">
        <v>1522</v>
      </c>
      <c r="G1662" s="1" t="s">
        <v>1522</v>
      </c>
      <c r="H1662" s="1">
        <v>8031</v>
      </c>
      <c r="I1662" s="1">
        <v>1009595</v>
      </c>
      <c r="J1662" s="1">
        <v>39.747900000000001</v>
      </c>
      <c r="K1662" s="1">
        <v>-104.9933</v>
      </c>
      <c r="L1662" s="1"/>
      <c r="M1662" s="1" t="s">
        <v>1507</v>
      </c>
      <c r="N1662" s="1" t="s">
        <v>9093</v>
      </c>
      <c r="O1662" s="1">
        <v>2022</v>
      </c>
      <c r="P1662" s="1">
        <v>80202</v>
      </c>
      <c r="Q1662" s="1" t="s">
        <v>984</v>
      </c>
      <c r="R1662" s="1"/>
      <c r="S1662" s="1">
        <v>211120</v>
      </c>
      <c r="T1662" s="1" t="s">
        <v>6826</v>
      </c>
      <c r="U1662" s="1"/>
      <c r="V1662" s="1" t="s">
        <v>26113</v>
      </c>
      <c r="W1662" s="1" t="s">
        <v>6826</v>
      </c>
    </row>
    <row r="1663" spans="1:23" x14ac:dyDescent="0.25">
      <c r="A1663" s="1">
        <v>1009674</v>
      </c>
      <c r="B1663" s="5" t="str">
        <f>VLOOKUP(H1663,'FIPS Basin X-walk'!$A$2:$F$3224,6,FALSE)</f>
        <v>Denver Basin</v>
      </c>
      <c r="C1663" s="1" t="s">
        <v>26125</v>
      </c>
      <c r="D1663" s="1"/>
      <c r="E1663" s="1"/>
      <c r="F1663" s="1" t="s">
        <v>1522</v>
      </c>
      <c r="G1663" s="1" t="s">
        <v>1522</v>
      </c>
      <c r="H1663" s="1">
        <v>8031</v>
      </c>
      <c r="I1663" s="1">
        <v>1009674</v>
      </c>
      <c r="J1663" s="1">
        <v>39.731209499999999</v>
      </c>
      <c r="K1663" s="1">
        <v>-104.9826965</v>
      </c>
      <c r="L1663" s="1"/>
      <c r="M1663" s="1" t="s">
        <v>1507</v>
      </c>
      <c r="N1663" s="1" t="s">
        <v>9093</v>
      </c>
      <c r="O1663" s="1">
        <v>2022</v>
      </c>
      <c r="P1663" s="1">
        <v>80203</v>
      </c>
      <c r="Q1663" s="1" t="s">
        <v>986</v>
      </c>
      <c r="R1663" s="1"/>
      <c r="S1663" s="1">
        <v>211120</v>
      </c>
      <c r="T1663" s="1" t="s">
        <v>6826</v>
      </c>
      <c r="U1663" s="1"/>
      <c r="V1663" s="1" t="s">
        <v>9142</v>
      </c>
      <c r="W1663" s="1" t="s">
        <v>6826</v>
      </c>
    </row>
    <row r="1664" spans="1:23" x14ac:dyDescent="0.25">
      <c r="A1664" s="1">
        <v>1009830</v>
      </c>
      <c r="B1664" s="5" t="str">
        <f>VLOOKUP(H1664,'FIPS Basin X-walk'!$A$2:$F$3224,6,FALSE)</f>
        <v>Denver Basin</v>
      </c>
      <c r="C1664" s="1" t="s">
        <v>26153</v>
      </c>
      <c r="D1664" s="1"/>
      <c r="E1664" s="1"/>
      <c r="F1664" s="1" t="s">
        <v>1522</v>
      </c>
      <c r="G1664" s="1" t="s">
        <v>1522</v>
      </c>
      <c r="H1664" s="1">
        <v>8031</v>
      </c>
      <c r="I1664" s="1">
        <v>1009830</v>
      </c>
      <c r="J1664" s="1">
        <v>39.744540000000001</v>
      </c>
      <c r="K1664" s="1">
        <v>-104.98486</v>
      </c>
      <c r="L1664" s="1"/>
      <c r="M1664" s="1" t="s">
        <v>1507</v>
      </c>
      <c r="N1664" s="1" t="s">
        <v>9093</v>
      </c>
      <c r="O1664" s="1">
        <v>2022</v>
      </c>
      <c r="P1664" s="1">
        <v>80202</v>
      </c>
      <c r="Q1664" s="1" t="s">
        <v>995</v>
      </c>
      <c r="R1664" s="1"/>
      <c r="S1664" s="1">
        <v>211120</v>
      </c>
      <c r="T1664" s="1" t="s">
        <v>6826</v>
      </c>
      <c r="U1664" s="1"/>
      <c r="V1664" s="1" t="s">
        <v>9173</v>
      </c>
      <c r="W1664" s="1" t="s">
        <v>6826</v>
      </c>
    </row>
    <row r="1665" spans="1:23" x14ac:dyDescent="0.25">
      <c r="A1665" s="1">
        <v>1009956</v>
      </c>
      <c r="B1665" s="5" t="str">
        <f>VLOOKUP(H1665,'FIPS Basin X-walk'!$A$2:$F$3224,6,FALSE)</f>
        <v>Denver Basin</v>
      </c>
      <c r="C1665" s="1" t="s">
        <v>26172</v>
      </c>
      <c r="D1665" s="1"/>
      <c r="E1665" s="1"/>
      <c r="F1665" s="1" t="s">
        <v>1522</v>
      </c>
      <c r="G1665" s="1" t="s">
        <v>1522</v>
      </c>
      <c r="H1665" s="1">
        <v>8031</v>
      </c>
      <c r="I1665" s="1">
        <v>1009956</v>
      </c>
      <c r="J1665" s="1">
        <v>39.742905</v>
      </c>
      <c r="K1665" s="1">
        <v>-104.98738</v>
      </c>
      <c r="L1665" s="1"/>
      <c r="M1665" s="1" t="s">
        <v>1507</v>
      </c>
      <c r="N1665" s="1" t="s">
        <v>9093</v>
      </c>
      <c r="O1665" s="1">
        <v>2022</v>
      </c>
      <c r="P1665" s="1">
        <v>80203</v>
      </c>
      <c r="Q1665" s="1" t="s">
        <v>26173</v>
      </c>
      <c r="R1665" s="1"/>
      <c r="S1665" s="1">
        <v>211120</v>
      </c>
      <c r="T1665" s="1" t="s">
        <v>6826</v>
      </c>
      <c r="U1665" s="1"/>
      <c r="V1665" s="1" t="s">
        <v>9165</v>
      </c>
      <c r="W1665" s="1" t="s">
        <v>6826</v>
      </c>
    </row>
    <row r="1666" spans="1:23" x14ac:dyDescent="0.25">
      <c r="A1666" s="1">
        <v>1010183</v>
      </c>
      <c r="B1666" s="5" t="str">
        <f>VLOOKUP(H1666,'FIPS Basin X-walk'!$A$2:$F$3224,6,FALSE)</f>
        <v>Denver Basin</v>
      </c>
      <c r="C1666" s="1" t="s">
        <v>9167</v>
      </c>
      <c r="D1666" s="1"/>
      <c r="E1666" s="1"/>
      <c r="F1666" s="1" t="s">
        <v>1522</v>
      </c>
      <c r="G1666" s="1" t="s">
        <v>1522</v>
      </c>
      <c r="H1666" s="1">
        <v>8031</v>
      </c>
      <c r="I1666" s="1">
        <v>1010183</v>
      </c>
      <c r="J1666" s="1">
        <v>39.752310000000001</v>
      </c>
      <c r="K1666" s="1">
        <v>-104.99906</v>
      </c>
      <c r="L1666" s="1"/>
      <c r="M1666" s="1" t="s">
        <v>1507</v>
      </c>
      <c r="N1666" s="1" t="s">
        <v>9093</v>
      </c>
      <c r="O1666" s="1">
        <v>2022</v>
      </c>
      <c r="P1666" s="1">
        <v>80202</v>
      </c>
      <c r="Q1666" s="1" t="s">
        <v>1005</v>
      </c>
      <c r="R1666" s="1"/>
      <c r="S1666" s="1">
        <v>211120</v>
      </c>
      <c r="T1666" s="1" t="s">
        <v>6826</v>
      </c>
      <c r="U1666" s="1"/>
      <c r="V1666" s="1" t="s">
        <v>9168</v>
      </c>
      <c r="W1666" s="1" t="s">
        <v>6826</v>
      </c>
    </row>
    <row r="1667" spans="1:23" x14ac:dyDescent="0.25">
      <c r="A1667" s="1">
        <v>1010294</v>
      </c>
      <c r="B1667" s="5" t="str">
        <f>VLOOKUP(H1667,'FIPS Basin X-walk'!$A$2:$F$3224,6,FALSE)</f>
        <v>Denver Basin</v>
      </c>
      <c r="C1667" s="1" t="s">
        <v>26212</v>
      </c>
      <c r="D1667" s="1"/>
      <c r="E1667" s="1"/>
      <c r="F1667" s="1" t="s">
        <v>1522</v>
      </c>
      <c r="G1667" s="1" t="s">
        <v>1522</v>
      </c>
      <c r="H1667" s="1">
        <v>8031</v>
      </c>
      <c r="I1667" s="1">
        <v>1010294</v>
      </c>
      <c r="J1667" s="1">
        <v>39.744309999999999</v>
      </c>
      <c r="K1667" s="1">
        <v>-104.98858</v>
      </c>
      <c r="L1667" s="1"/>
      <c r="M1667" s="1" t="s">
        <v>1507</v>
      </c>
      <c r="N1667" s="1" t="s">
        <v>9093</v>
      </c>
      <c r="O1667" s="1">
        <v>2022</v>
      </c>
      <c r="P1667" s="1">
        <v>80202</v>
      </c>
      <c r="Q1667" s="1" t="s">
        <v>1009</v>
      </c>
      <c r="R1667" s="1">
        <v>211130</v>
      </c>
      <c r="S1667" s="1">
        <v>211120</v>
      </c>
      <c r="T1667" s="1" t="s">
        <v>6826</v>
      </c>
      <c r="U1667" s="1"/>
      <c r="V1667" s="1" t="s">
        <v>9163</v>
      </c>
      <c r="W1667" s="1" t="s">
        <v>6826</v>
      </c>
    </row>
    <row r="1668" spans="1:23" x14ac:dyDescent="0.25">
      <c r="A1668" s="1">
        <v>1010521</v>
      </c>
      <c r="B1668" s="5" t="str">
        <f>VLOOKUP(H1668,'FIPS Basin X-walk'!$A$2:$F$3224,6,FALSE)</f>
        <v>Denver Basin</v>
      </c>
      <c r="C1668" s="1" t="s">
        <v>26231</v>
      </c>
      <c r="D1668" s="1"/>
      <c r="E1668" s="1"/>
      <c r="F1668" s="1" t="s">
        <v>1522</v>
      </c>
      <c r="G1668" s="1" t="s">
        <v>1522</v>
      </c>
      <c r="H1668" s="1">
        <v>8031</v>
      </c>
      <c r="I1668" s="1">
        <v>1010521</v>
      </c>
      <c r="J1668" s="1">
        <v>39.744970000000002</v>
      </c>
      <c r="K1668" s="1">
        <v>-104.98943</v>
      </c>
      <c r="L1668" s="1"/>
      <c r="M1668" s="1" t="s">
        <v>1507</v>
      </c>
      <c r="N1668" s="1" t="s">
        <v>9093</v>
      </c>
      <c r="O1668" s="1">
        <v>2022</v>
      </c>
      <c r="P1668" s="1">
        <v>80202</v>
      </c>
      <c r="Q1668" s="1" t="s">
        <v>1012</v>
      </c>
      <c r="R1668" s="1"/>
      <c r="S1668" s="1">
        <v>211120</v>
      </c>
      <c r="T1668" s="1" t="s">
        <v>6826</v>
      </c>
      <c r="U1668" s="1"/>
      <c r="V1668" s="1" t="s">
        <v>9164</v>
      </c>
      <c r="W1668" s="1" t="s">
        <v>6826</v>
      </c>
    </row>
    <row r="1669" spans="1:23" x14ac:dyDescent="0.25">
      <c r="A1669" s="1">
        <v>1010718</v>
      </c>
      <c r="B1669" s="5" t="str">
        <f>VLOOKUP(H1669,'FIPS Basin X-walk'!$A$2:$F$3224,6,FALSE)</f>
        <v>Denver Basin</v>
      </c>
      <c r="C1669" s="1" t="s">
        <v>9167</v>
      </c>
      <c r="D1669" s="1"/>
      <c r="E1669" s="1"/>
      <c r="F1669" s="1" t="s">
        <v>1522</v>
      </c>
      <c r="G1669" s="1" t="s">
        <v>1522</v>
      </c>
      <c r="H1669" s="1">
        <v>8031</v>
      </c>
      <c r="I1669" s="1">
        <v>1010718</v>
      </c>
      <c r="J1669" s="1">
        <v>39.754103200000003</v>
      </c>
      <c r="K1669" s="1">
        <v>-105.00022420000001</v>
      </c>
      <c r="L1669" s="1"/>
      <c r="M1669" s="1" t="s">
        <v>1507</v>
      </c>
      <c r="N1669" s="1" t="s">
        <v>9093</v>
      </c>
      <c r="O1669" s="1">
        <v>2022</v>
      </c>
      <c r="P1669" s="1">
        <v>80202</v>
      </c>
      <c r="Q1669" s="1" t="s">
        <v>1014</v>
      </c>
      <c r="R1669" s="1"/>
      <c r="S1669" s="1">
        <v>211120</v>
      </c>
      <c r="T1669" s="1" t="s">
        <v>6826</v>
      </c>
      <c r="U1669" s="1"/>
      <c r="V1669" s="1" t="s">
        <v>9168</v>
      </c>
      <c r="W1669" s="1" t="s">
        <v>6826</v>
      </c>
    </row>
    <row r="1670" spans="1:23" x14ac:dyDescent="0.25">
      <c r="A1670" s="1">
        <v>1012248</v>
      </c>
      <c r="B1670" s="5" t="str">
        <f>VLOOKUP(H1670,'FIPS Basin X-walk'!$A$2:$F$3224,6,FALSE)</f>
        <v>Denver Basin</v>
      </c>
      <c r="C1670" s="1" t="s">
        <v>9143</v>
      </c>
      <c r="D1670" s="1"/>
      <c r="E1670" s="1"/>
      <c r="F1670" s="1" t="s">
        <v>1522</v>
      </c>
      <c r="G1670" s="1" t="s">
        <v>1522</v>
      </c>
      <c r="H1670" s="1">
        <v>8031</v>
      </c>
      <c r="I1670" s="1">
        <v>1012248</v>
      </c>
      <c r="J1670" s="1">
        <v>39.747626408136</v>
      </c>
      <c r="K1670" s="1">
        <v>-104.989773387027</v>
      </c>
      <c r="L1670" s="1"/>
      <c r="M1670" s="1" t="s">
        <v>1507</v>
      </c>
      <c r="N1670" s="1" t="s">
        <v>9093</v>
      </c>
      <c r="O1670" s="1">
        <v>2022</v>
      </c>
      <c r="P1670" s="1">
        <v>80202</v>
      </c>
      <c r="Q1670" s="1" t="s">
        <v>467</v>
      </c>
      <c r="R1670" s="1"/>
      <c r="S1670" s="1">
        <v>486210</v>
      </c>
      <c r="T1670" s="1" t="s">
        <v>6826</v>
      </c>
      <c r="U1670" s="1"/>
      <c r="V1670" s="1" t="s">
        <v>7439</v>
      </c>
      <c r="W1670" s="1" t="s">
        <v>6826</v>
      </c>
    </row>
    <row r="1671" spans="1:23" x14ac:dyDescent="0.25">
      <c r="A1671" s="1">
        <v>1012251</v>
      </c>
      <c r="B1671" s="5" t="str">
        <f>VLOOKUP(H1671,'FIPS Basin X-walk'!$A$2:$F$3224,6,FALSE)</f>
        <v>Denver Basin</v>
      </c>
      <c r="C1671" s="1" t="s">
        <v>9162</v>
      </c>
      <c r="D1671" s="1"/>
      <c r="E1671" s="1"/>
      <c r="F1671" s="1" t="s">
        <v>1522</v>
      </c>
      <c r="G1671" s="1" t="s">
        <v>1522</v>
      </c>
      <c r="H1671" s="1">
        <v>8031</v>
      </c>
      <c r="I1671" s="1">
        <v>1012251</v>
      </c>
      <c r="J1671" s="1">
        <v>39.747626408136</v>
      </c>
      <c r="K1671" s="1">
        <v>-104.989773387027</v>
      </c>
      <c r="L1671" s="1"/>
      <c r="M1671" s="1" t="s">
        <v>1507</v>
      </c>
      <c r="N1671" s="1" t="s">
        <v>9093</v>
      </c>
      <c r="O1671" s="1">
        <v>2022</v>
      </c>
      <c r="P1671" s="1">
        <v>80202</v>
      </c>
      <c r="Q1671" s="1" t="s">
        <v>466</v>
      </c>
      <c r="R1671" s="1"/>
      <c r="S1671" s="1">
        <v>486210</v>
      </c>
      <c r="T1671" s="1" t="s">
        <v>6826</v>
      </c>
      <c r="U1671" s="1"/>
      <c r="V1671" s="1" t="s">
        <v>7439</v>
      </c>
      <c r="W1671" s="1" t="s">
        <v>6826</v>
      </c>
    </row>
    <row r="1672" spans="1:23" x14ac:dyDescent="0.25">
      <c r="A1672" s="1">
        <v>1012376</v>
      </c>
      <c r="B1672" s="5" t="str">
        <f>VLOOKUP(H1672,'FIPS Basin X-walk'!$A$2:$F$3224,6,FALSE)</f>
        <v>Denver Basin</v>
      </c>
      <c r="C1672" s="1" t="s">
        <v>26481</v>
      </c>
      <c r="D1672" s="1"/>
      <c r="E1672" s="1"/>
      <c r="F1672" s="1" t="s">
        <v>1522</v>
      </c>
      <c r="G1672" s="1" t="s">
        <v>1522</v>
      </c>
      <c r="H1672" s="1">
        <v>8031</v>
      </c>
      <c r="I1672" s="1">
        <v>1012376</v>
      </c>
      <c r="J1672" s="1">
        <v>39.731209499999999</v>
      </c>
      <c r="K1672" s="1">
        <v>-104.9826965</v>
      </c>
      <c r="L1672" s="1"/>
      <c r="M1672" s="1" t="s">
        <v>1507</v>
      </c>
      <c r="N1672" s="1" t="s">
        <v>9093</v>
      </c>
      <c r="O1672" s="1">
        <v>2022</v>
      </c>
      <c r="P1672" s="1">
        <v>80202</v>
      </c>
      <c r="Q1672" s="1" t="s">
        <v>26482</v>
      </c>
      <c r="R1672" s="1"/>
      <c r="S1672" s="1">
        <v>211130</v>
      </c>
      <c r="T1672" s="1" t="s">
        <v>6826</v>
      </c>
      <c r="U1672" s="1"/>
      <c r="V1672" s="1" t="s">
        <v>23543</v>
      </c>
      <c r="W1672" s="1" t="s">
        <v>6826</v>
      </c>
    </row>
    <row r="1673" spans="1:23" x14ac:dyDescent="0.25">
      <c r="A1673" s="1">
        <v>1013226</v>
      </c>
      <c r="B1673" s="5" t="str">
        <f>VLOOKUP(H1673,'FIPS Basin X-walk'!$A$2:$F$3224,6,FALSE)</f>
        <v>Denver Basin</v>
      </c>
      <c r="C1673" s="1" t="s">
        <v>26628</v>
      </c>
      <c r="D1673" s="1"/>
      <c r="E1673" s="1"/>
      <c r="F1673" s="1" t="s">
        <v>1522</v>
      </c>
      <c r="G1673" s="1" t="s">
        <v>1522</v>
      </c>
      <c r="H1673" s="1">
        <v>8031</v>
      </c>
      <c r="I1673" s="1">
        <v>1013226</v>
      </c>
      <c r="J1673" s="1">
        <v>39.7489935130342</v>
      </c>
      <c r="K1673" s="1">
        <v>-104.993946460041</v>
      </c>
      <c r="L1673" s="1"/>
      <c r="M1673" s="1" t="s">
        <v>1507</v>
      </c>
      <c r="N1673" s="1" t="s">
        <v>9093</v>
      </c>
      <c r="O1673" s="1">
        <v>2022</v>
      </c>
      <c r="P1673" s="1">
        <v>80202</v>
      </c>
      <c r="Q1673" s="1" t="s">
        <v>26629</v>
      </c>
      <c r="R1673" s="1"/>
      <c r="S1673" s="1">
        <v>211120</v>
      </c>
      <c r="T1673" s="1" t="s">
        <v>6826</v>
      </c>
      <c r="U1673" s="1"/>
      <c r="V1673" s="1" t="s">
        <v>26630</v>
      </c>
      <c r="W1673" s="1" t="s">
        <v>6826</v>
      </c>
    </row>
    <row r="1674" spans="1:23" x14ac:dyDescent="0.25">
      <c r="A1674" s="1">
        <v>1013331</v>
      </c>
      <c r="B1674" s="5" t="str">
        <f>VLOOKUP(H1674,'FIPS Basin X-walk'!$A$2:$F$3224,6,FALSE)</f>
        <v>Denver Basin</v>
      </c>
      <c r="C1674" s="1" t="s">
        <v>26655</v>
      </c>
      <c r="D1674" s="1"/>
      <c r="E1674" s="1"/>
      <c r="F1674" s="1" t="s">
        <v>1522</v>
      </c>
      <c r="G1674" s="1" t="s">
        <v>1522</v>
      </c>
      <c r="H1674" s="1">
        <v>8031</v>
      </c>
      <c r="I1674" s="1">
        <v>1013331</v>
      </c>
      <c r="J1674" s="1">
        <v>39.751641505472001</v>
      </c>
      <c r="K1674" s="1">
        <v>-104.996642344698</v>
      </c>
      <c r="L1674" s="1"/>
      <c r="M1674" s="1" t="s">
        <v>1507</v>
      </c>
      <c r="N1674" s="1" t="s">
        <v>9093</v>
      </c>
      <c r="O1674" s="1">
        <v>2022</v>
      </c>
      <c r="P1674" s="1">
        <v>80202</v>
      </c>
      <c r="Q1674" s="1" t="s">
        <v>26656</v>
      </c>
      <c r="R1674" s="1"/>
      <c r="S1674" s="1">
        <v>211130</v>
      </c>
      <c r="T1674" s="1" t="s">
        <v>6826</v>
      </c>
      <c r="U1674" s="1"/>
      <c r="V1674" s="1" t="s">
        <v>26657</v>
      </c>
      <c r="W1674" s="1" t="s">
        <v>6826</v>
      </c>
    </row>
    <row r="1675" spans="1:23" x14ac:dyDescent="0.25">
      <c r="A1675" s="1">
        <v>1013381</v>
      </c>
      <c r="B1675" s="5" t="str">
        <f>VLOOKUP(H1675,'FIPS Basin X-walk'!$A$2:$F$3224,6,FALSE)</f>
        <v>Denver Basin</v>
      </c>
      <c r="C1675" s="1" t="s">
        <v>26112</v>
      </c>
      <c r="D1675" s="1"/>
      <c r="E1675" s="1"/>
      <c r="F1675" s="1" t="s">
        <v>1522</v>
      </c>
      <c r="G1675" s="1" t="s">
        <v>1522</v>
      </c>
      <c r="H1675" s="1">
        <v>8031</v>
      </c>
      <c r="I1675" s="1">
        <v>1013381</v>
      </c>
      <c r="J1675" s="1">
        <v>39.748077804956303</v>
      </c>
      <c r="K1675" s="1">
        <v>-104.99364960237</v>
      </c>
      <c r="L1675" s="1"/>
      <c r="M1675" s="1" t="s">
        <v>1507</v>
      </c>
      <c r="N1675" s="1" t="s">
        <v>9093</v>
      </c>
      <c r="O1675" s="1">
        <v>2022</v>
      </c>
      <c r="P1675" s="1">
        <v>80202</v>
      </c>
      <c r="Q1675" s="1" t="s">
        <v>1083</v>
      </c>
      <c r="R1675" s="1"/>
      <c r="S1675" s="1">
        <v>211120</v>
      </c>
      <c r="T1675" s="1" t="s">
        <v>6826</v>
      </c>
      <c r="U1675" s="1"/>
      <c r="V1675" s="1" t="s">
        <v>26113</v>
      </c>
      <c r="W1675" s="1" t="s">
        <v>6826</v>
      </c>
    </row>
    <row r="1676" spans="1:23" x14ac:dyDescent="0.25">
      <c r="A1676" s="1">
        <v>1013728</v>
      </c>
      <c r="B1676" s="5" t="str">
        <f>VLOOKUP(H1676,'FIPS Basin X-walk'!$A$2:$F$3224,6,FALSE)</f>
        <v>Denver Basin</v>
      </c>
      <c r="C1676" s="1" t="s">
        <v>23852</v>
      </c>
      <c r="D1676" s="1"/>
      <c r="E1676" s="1"/>
      <c r="F1676" s="1" t="s">
        <v>1522</v>
      </c>
      <c r="G1676" s="1" t="s">
        <v>1522</v>
      </c>
      <c r="H1676" s="1">
        <v>8031</v>
      </c>
      <c r="I1676" s="1">
        <v>1013728</v>
      </c>
      <c r="J1676" s="1">
        <v>39.743761999999997</v>
      </c>
      <c r="K1676" s="1">
        <v>-104.983013</v>
      </c>
      <c r="L1676" s="1"/>
      <c r="M1676" s="1" t="s">
        <v>1507</v>
      </c>
      <c r="N1676" s="1" t="s">
        <v>9093</v>
      </c>
      <c r="O1676" s="1">
        <v>2022</v>
      </c>
      <c r="P1676" s="1">
        <v>80203</v>
      </c>
      <c r="Q1676" s="1" t="s">
        <v>26739</v>
      </c>
      <c r="R1676" s="1"/>
      <c r="S1676" s="1">
        <v>211120</v>
      </c>
      <c r="T1676" s="1" t="s">
        <v>6826</v>
      </c>
      <c r="U1676" s="1"/>
      <c r="V1676" s="1" t="s">
        <v>23853</v>
      </c>
      <c r="W1676" s="1" t="s">
        <v>6826</v>
      </c>
    </row>
    <row r="1677" spans="1:23" x14ac:dyDescent="0.25">
      <c r="A1677" s="1">
        <v>1013771</v>
      </c>
      <c r="B1677" s="5" t="str">
        <f>VLOOKUP(H1677,'FIPS Basin X-walk'!$A$2:$F$3224,6,FALSE)</f>
        <v>Denver Basin</v>
      </c>
      <c r="C1677" s="1" t="s">
        <v>26750</v>
      </c>
      <c r="D1677" s="1"/>
      <c r="E1677" s="1"/>
      <c r="F1677" s="1" t="s">
        <v>1522</v>
      </c>
      <c r="G1677" s="1" t="s">
        <v>1522</v>
      </c>
      <c r="H1677" s="1">
        <v>8031</v>
      </c>
      <c r="I1677" s="1">
        <v>1013771</v>
      </c>
      <c r="J1677" s="1">
        <v>39.749412</v>
      </c>
      <c r="K1677" s="1">
        <v>-104.996212</v>
      </c>
      <c r="L1677" s="1"/>
      <c r="M1677" s="1" t="s">
        <v>1507</v>
      </c>
      <c r="N1677" s="1" t="s">
        <v>9093</v>
      </c>
      <c r="O1677" s="1">
        <v>2022</v>
      </c>
      <c r="P1677" s="1">
        <v>80202</v>
      </c>
      <c r="Q1677" s="1" t="s">
        <v>26751</v>
      </c>
      <c r="R1677" s="1"/>
      <c r="S1677" s="1">
        <v>211120</v>
      </c>
      <c r="T1677" s="1" t="s">
        <v>6826</v>
      </c>
      <c r="U1677" s="1"/>
      <c r="V1677" s="1" t="s">
        <v>23730</v>
      </c>
      <c r="W1677" s="1" t="s">
        <v>6826</v>
      </c>
    </row>
    <row r="1678" spans="1:23" x14ac:dyDescent="0.25">
      <c r="A1678" s="1">
        <v>1013986</v>
      </c>
      <c r="B1678" s="5" t="str">
        <f>VLOOKUP(H1678,'FIPS Basin X-walk'!$A$2:$F$3224,6,FALSE)</f>
        <v>Denver Basin</v>
      </c>
      <c r="C1678" s="1" t="s">
        <v>23544</v>
      </c>
      <c r="D1678" s="1"/>
      <c r="E1678" s="1"/>
      <c r="F1678" s="1" t="s">
        <v>9092</v>
      </c>
      <c r="G1678" s="1" t="s">
        <v>1522</v>
      </c>
      <c r="H1678" s="1">
        <v>8031</v>
      </c>
      <c r="I1678" s="1">
        <v>1013986</v>
      </c>
      <c r="J1678" s="1">
        <v>39.7471385024554</v>
      </c>
      <c r="K1678" s="1">
        <v>-104.991536960204</v>
      </c>
      <c r="L1678" s="1"/>
      <c r="M1678" s="1" t="s">
        <v>1507</v>
      </c>
      <c r="N1678" s="1" t="s">
        <v>9093</v>
      </c>
      <c r="O1678" s="1">
        <v>2022</v>
      </c>
      <c r="P1678" s="1">
        <v>80202</v>
      </c>
      <c r="Q1678" s="1" t="s">
        <v>26824</v>
      </c>
      <c r="R1678" s="1"/>
      <c r="S1678" s="1">
        <v>211120</v>
      </c>
      <c r="T1678" s="1" t="s">
        <v>6826</v>
      </c>
      <c r="U1678" s="1"/>
      <c r="V1678" s="1" t="s">
        <v>9172</v>
      </c>
      <c r="W1678" s="1" t="s">
        <v>6826</v>
      </c>
    </row>
    <row r="1679" spans="1:23" x14ac:dyDescent="0.25">
      <c r="A1679" s="1">
        <v>1014339</v>
      </c>
      <c r="B1679" s="5" t="str">
        <f>VLOOKUP(H1679,'FIPS Basin X-walk'!$A$2:$F$3224,6,FALSE)</f>
        <v>Denver Basin</v>
      </c>
      <c r="C1679" s="1" t="s">
        <v>27018</v>
      </c>
      <c r="D1679" s="1"/>
      <c r="E1679" s="1"/>
      <c r="F1679" s="1" t="s">
        <v>1522</v>
      </c>
      <c r="G1679" s="1" t="s">
        <v>1522</v>
      </c>
      <c r="H1679" s="1">
        <v>8031</v>
      </c>
      <c r="I1679" s="1">
        <v>1014339</v>
      </c>
      <c r="J1679" s="1">
        <v>39.7504661003153</v>
      </c>
      <c r="K1679" s="1">
        <v>-104.99514945819099</v>
      </c>
      <c r="L1679" s="1"/>
      <c r="M1679" s="1" t="s">
        <v>1507</v>
      </c>
      <c r="N1679" s="1" t="s">
        <v>9093</v>
      </c>
      <c r="O1679" s="1">
        <v>2022</v>
      </c>
      <c r="P1679" s="1">
        <v>80202</v>
      </c>
      <c r="Q1679" s="1" t="s">
        <v>27019</v>
      </c>
      <c r="R1679" s="1"/>
      <c r="S1679" s="1">
        <v>211120</v>
      </c>
      <c r="T1679" s="1" t="s">
        <v>6826</v>
      </c>
      <c r="U1679" s="1"/>
      <c r="V1679" s="1" t="s">
        <v>23766</v>
      </c>
      <c r="W1679" s="1" t="s">
        <v>6826</v>
      </c>
    </row>
    <row r="1680" spans="1:23" x14ac:dyDescent="0.25">
      <c r="A1680" s="1">
        <v>1014358</v>
      </c>
      <c r="B1680" s="5" t="str">
        <f>VLOOKUP(H1680,'FIPS Basin X-walk'!$A$2:$F$3224,6,FALSE)</f>
        <v>Denver Basin</v>
      </c>
      <c r="C1680" s="1" t="s">
        <v>27054</v>
      </c>
      <c r="D1680" s="1"/>
      <c r="E1680" s="1"/>
      <c r="F1680" s="1" t="s">
        <v>1522</v>
      </c>
      <c r="G1680" s="1" t="s">
        <v>1522</v>
      </c>
      <c r="H1680" s="1">
        <v>8031</v>
      </c>
      <c r="I1680" s="1">
        <v>1014358</v>
      </c>
      <c r="J1680" s="1">
        <v>39.720387487821398</v>
      </c>
      <c r="K1680" s="1">
        <v>-104.950687904221</v>
      </c>
      <c r="L1680" s="1"/>
      <c r="M1680" s="1" t="s">
        <v>1507</v>
      </c>
      <c r="N1680" s="1" t="s">
        <v>9093</v>
      </c>
      <c r="O1680" s="1">
        <v>2022</v>
      </c>
      <c r="P1680" s="1">
        <v>80206</v>
      </c>
      <c r="Q1680" s="1" t="s">
        <v>27055</v>
      </c>
      <c r="R1680" s="1"/>
      <c r="S1680" s="1">
        <v>211120</v>
      </c>
      <c r="T1680" s="1" t="s">
        <v>6826</v>
      </c>
      <c r="U1680" s="1"/>
      <c r="V1680" s="1" t="s">
        <v>27056</v>
      </c>
      <c r="W1680" s="1" t="s">
        <v>6826</v>
      </c>
    </row>
    <row r="1681" spans="1:23" x14ac:dyDescent="0.25">
      <c r="A1681" s="1">
        <v>1014544</v>
      </c>
      <c r="B1681" s="5" t="str">
        <f>VLOOKUP(H1681,'FIPS Basin X-walk'!$A$2:$F$3224,6,FALSE)</f>
        <v>Denver Basin</v>
      </c>
      <c r="C1681" s="1" t="s">
        <v>26919</v>
      </c>
      <c r="D1681" s="1"/>
      <c r="E1681" s="1"/>
      <c r="F1681" s="1" t="s">
        <v>1522</v>
      </c>
      <c r="G1681" s="1" t="s">
        <v>1522</v>
      </c>
      <c r="H1681" s="1">
        <v>8031</v>
      </c>
      <c r="I1681" s="1">
        <v>1014544</v>
      </c>
      <c r="J1681" s="1">
        <v>39.717344655252496</v>
      </c>
      <c r="K1681" s="1">
        <v>-104.94700205129899</v>
      </c>
      <c r="L1681" s="1"/>
      <c r="M1681" s="1" t="s">
        <v>1507</v>
      </c>
      <c r="N1681" s="1" t="s">
        <v>9093</v>
      </c>
      <c r="O1681" s="1">
        <v>2022</v>
      </c>
      <c r="P1681" s="1">
        <v>80206</v>
      </c>
      <c r="Q1681" s="1" t="s">
        <v>27208</v>
      </c>
      <c r="R1681" s="1"/>
      <c r="S1681" s="1">
        <v>211120</v>
      </c>
      <c r="T1681" s="1" t="s">
        <v>6826</v>
      </c>
      <c r="U1681" s="1"/>
      <c r="V1681" s="1" t="s">
        <v>27209</v>
      </c>
      <c r="W1681" s="1" t="s">
        <v>6826</v>
      </c>
    </row>
    <row r="1682" spans="1:23" x14ac:dyDescent="0.25">
      <c r="A1682" s="1">
        <v>1014558</v>
      </c>
      <c r="B1682" s="5" t="str">
        <f>VLOOKUP(H1682,'FIPS Basin X-walk'!$A$2:$F$3224,6,FALSE)</f>
        <v>Denver Basin</v>
      </c>
      <c r="C1682" s="1" t="s">
        <v>24487</v>
      </c>
      <c r="D1682" s="1"/>
      <c r="E1682" s="1"/>
      <c r="F1682" s="1" t="s">
        <v>1522</v>
      </c>
      <c r="G1682" s="1" t="s">
        <v>1522</v>
      </c>
      <c r="H1682" s="1">
        <v>8031</v>
      </c>
      <c r="I1682" s="1">
        <v>1014558</v>
      </c>
      <c r="J1682" s="1">
        <v>39.745821524410204</v>
      </c>
      <c r="K1682" s="1">
        <v>-104.989242736558</v>
      </c>
      <c r="L1682" s="1"/>
      <c r="M1682" s="1" t="s">
        <v>1507</v>
      </c>
      <c r="N1682" s="1" t="s">
        <v>9093</v>
      </c>
      <c r="O1682" s="1">
        <v>2022</v>
      </c>
      <c r="P1682" s="1">
        <v>80202</v>
      </c>
      <c r="Q1682" s="1" t="s">
        <v>24316</v>
      </c>
      <c r="R1682" s="1"/>
      <c r="S1682" s="1">
        <v>211120</v>
      </c>
      <c r="T1682" s="1" t="s">
        <v>6826</v>
      </c>
      <c r="U1682" s="1"/>
      <c r="V1682" s="1" t="s">
        <v>24490</v>
      </c>
      <c r="W1682" s="1" t="s">
        <v>6826</v>
      </c>
    </row>
    <row r="1683" spans="1:23" x14ac:dyDescent="0.25">
      <c r="A1683" s="1">
        <v>1014635</v>
      </c>
      <c r="B1683" s="5" t="str">
        <f>VLOOKUP(H1683,'FIPS Basin X-walk'!$A$2:$F$3224,6,FALSE)</f>
        <v>Denver Basin</v>
      </c>
      <c r="C1683" s="1" t="s">
        <v>27335</v>
      </c>
      <c r="D1683" s="1"/>
      <c r="E1683" s="1"/>
      <c r="F1683" s="1" t="s">
        <v>1522</v>
      </c>
      <c r="G1683" s="1" t="s">
        <v>1522</v>
      </c>
      <c r="H1683" s="1">
        <v>8031</v>
      </c>
      <c r="I1683" s="1">
        <v>1014635</v>
      </c>
      <c r="J1683" s="1">
        <v>39.745597387934197</v>
      </c>
      <c r="K1683" s="1">
        <v>-104.98993463916401</v>
      </c>
      <c r="L1683" s="1"/>
      <c r="M1683" s="1" t="s">
        <v>1507</v>
      </c>
      <c r="N1683" s="1" t="s">
        <v>9093</v>
      </c>
      <c r="O1683" s="1">
        <v>2022</v>
      </c>
      <c r="P1683" s="1">
        <v>80202</v>
      </c>
      <c r="Q1683" s="1" t="s">
        <v>24324</v>
      </c>
      <c r="R1683" s="1"/>
      <c r="S1683" s="1">
        <v>211130</v>
      </c>
      <c r="T1683" s="1" t="s">
        <v>6826</v>
      </c>
      <c r="U1683" s="1"/>
      <c r="V1683" s="1" t="s">
        <v>27336</v>
      </c>
      <c r="W1683" s="1" t="s">
        <v>6826</v>
      </c>
    </row>
    <row r="1684" spans="1:23" x14ac:dyDescent="0.25">
      <c r="A1684" s="1">
        <v>1014683</v>
      </c>
      <c r="B1684" s="5" t="str">
        <f>VLOOKUP(H1684,'FIPS Basin X-walk'!$A$2:$F$3224,6,FALSE)</f>
        <v>Denver Basin</v>
      </c>
      <c r="C1684" s="1" t="s">
        <v>27408</v>
      </c>
      <c r="D1684" s="1"/>
      <c r="E1684" s="1"/>
      <c r="F1684" s="1" t="s">
        <v>1522</v>
      </c>
      <c r="G1684" s="1" t="s">
        <v>1522</v>
      </c>
      <c r="H1684" s="1">
        <v>8031</v>
      </c>
      <c r="I1684" s="1">
        <v>1014683</v>
      </c>
      <c r="J1684" s="1">
        <v>39.752692505612004</v>
      </c>
      <c r="K1684" s="1">
        <v>-104.996807737559</v>
      </c>
      <c r="L1684" s="1"/>
      <c r="M1684" s="1" t="s">
        <v>1507</v>
      </c>
      <c r="N1684" s="1" t="s">
        <v>9093</v>
      </c>
      <c r="O1684" s="1">
        <v>2022</v>
      </c>
      <c r="P1684" s="1">
        <v>80202</v>
      </c>
      <c r="Q1684" s="1" t="s">
        <v>27409</v>
      </c>
      <c r="R1684" s="1">
        <v>211130</v>
      </c>
      <c r="S1684" s="1">
        <v>211120</v>
      </c>
      <c r="T1684" s="1" t="s">
        <v>6826</v>
      </c>
      <c r="U1684" s="1"/>
      <c r="V1684" s="1" t="s">
        <v>27410</v>
      </c>
      <c r="W1684" s="1" t="s">
        <v>6826</v>
      </c>
    </row>
    <row r="1685" spans="1:23" x14ac:dyDescent="0.25">
      <c r="A1685" s="1">
        <v>1008086</v>
      </c>
      <c r="B1685" s="5" t="str">
        <f>VLOOKUP(H1685,'FIPS Basin X-walk'!$A$2:$F$3224,6,FALSE)</f>
        <v>Denver Basin</v>
      </c>
      <c r="C1685" s="1" t="s">
        <v>25953</v>
      </c>
      <c r="D1685" s="1"/>
      <c r="E1685" s="1"/>
      <c r="F1685" s="1" t="s">
        <v>9151</v>
      </c>
      <c r="G1685" s="1" t="s">
        <v>1522</v>
      </c>
      <c r="H1685" s="1">
        <v>8031</v>
      </c>
      <c r="I1685" s="1">
        <v>1008086</v>
      </c>
      <c r="J1685" s="1">
        <v>39.744970000000002</v>
      </c>
      <c r="K1685" s="1">
        <v>-104.98943</v>
      </c>
      <c r="L1685" s="1"/>
      <c r="M1685" s="1" t="s">
        <v>1485</v>
      </c>
      <c r="N1685" s="1" t="s">
        <v>9148</v>
      </c>
      <c r="O1685" s="1">
        <v>2022</v>
      </c>
      <c r="P1685" s="1">
        <v>76109</v>
      </c>
      <c r="Q1685" s="1" t="s">
        <v>24135</v>
      </c>
      <c r="R1685" s="1"/>
      <c r="S1685" s="1">
        <v>211120</v>
      </c>
      <c r="T1685" s="1" t="s">
        <v>6826</v>
      </c>
      <c r="U1685" s="1"/>
      <c r="V1685" s="1" t="s">
        <v>9164</v>
      </c>
      <c r="W1685" s="1" t="s">
        <v>6826</v>
      </c>
    </row>
    <row r="1686" spans="1:23" x14ac:dyDescent="0.25">
      <c r="A1686" s="1">
        <v>1009357</v>
      </c>
      <c r="B1686" s="5" t="str">
        <f>VLOOKUP(H1686,'FIPS Basin X-walk'!$A$2:$F$3224,6,FALSE)</f>
        <v>Denver Basin</v>
      </c>
      <c r="C1686" s="1" t="s">
        <v>9150</v>
      </c>
      <c r="D1686" s="1"/>
      <c r="E1686" s="1"/>
      <c r="F1686" s="1" t="s">
        <v>9151</v>
      </c>
      <c r="G1686" s="1" t="s">
        <v>1522</v>
      </c>
      <c r="H1686" s="1">
        <v>8031</v>
      </c>
      <c r="I1686" s="1">
        <v>1009357</v>
      </c>
      <c r="J1686" s="1">
        <v>39.74933</v>
      </c>
      <c r="K1686" s="1">
        <v>-104.99275</v>
      </c>
      <c r="L1686" s="1"/>
      <c r="M1686" s="1" t="s">
        <v>1485</v>
      </c>
      <c r="N1686" s="1" t="s">
        <v>9148</v>
      </c>
      <c r="O1686" s="1">
        <v>2022</v>
      </c>
      <c r="P1686" s="1">
        <v>76102</v>
      </c>
      <c r="Q1686" s="1" t="s">
        <v>971</v>
      </c>
      <c r="R1686" s="1"/>
      <c r="S1686" s="1">
        <v>211120</v>
      </c>
      <c r="T1686" s="1" t="s">
        <v>6826</v>
      </c>
      <c r="U1686" s="1"/>
      <c r="V1686" s="1" t="s">
        <v>9152</v>
      </c>
      <c r="W1686" s="1" t="s">
        <v>6826</v>
      </c>
    </row>
    <row r="1687" spans="1:23" x14ac:dyDescent="0.25">
      <c r="A1687" s="1">
        <v>1009185</v>
      </c>
      <c r="B1687" s="5" t="str">
        <f>VLOOKUP(H1687,'FIPS Basin X-walk'!$A$2:$F$3224,6,FALSE)</f>
        <v>Denver Basin</v>
      </c>
      <c r="C1687" s="1" t="s">
        <v>26077</v>
      </c>
      <c r="D1687" s="1"/>
      <c r="E1687" s="1"/>
      <c r="F1687" s="1" t="s">
        <v>26078</v>
      </c>
      <c r="G1687" s="1" t="s">
        <v>1522</v>
      </c>
      <c r="H1687" s="1">
        <v>8031</v>
      </c>
      <c r="I1687" s="1">
        <v>1009185</v>
      </c>
      <c r="J1687" s="1">
        <v>39.744228</v>
      </c>
      <c r="K1687" s="1">
        <v>-104.9867131</v>
      </c>
      <c r="L1687" s="1"/>
      <c r="M1687" s="1" t="s">
        <v>1507</v>
      </c>
      <c r="N1687" s="1" t="s">
        <v>9093</v>
      </c>
      <c r="O1687" s="1">
        <v>2022</v>
      </c>
      <c r="P1687" s="1">
        <v>80111</v>
      </c>
      <c r="Q1687" s="1" t="s">
        <v>26079</v>
      </c>
      <c r="R1687" s="1"/>
      <c r="S1687" s="1">
        <v>211120</v>
      </c>
      <c r="T1687" s="1" t="s">
        <v>6826</v>
      </c>
      <c r="U1687" s="1"/>
      <c r="V1687" s="1" t="s">
        <v>23690</v>
      </c>
      <c r="W1687" s="1" t="s">
        <v>6826</v>
      </c>
    </row>
    <row r="1688" spans="1:23" x14ac:dyDescent="0.25">
      <c r="A1688" s="1">
        <v>1011854</v>
      </c>
      <c r="B1688" s="5" t="str">
        <f>VLOOKUP(H1688,'FIPS Basin X-walk'!$A$2:$F$3224,6,FALSE)</f>
        <v>Denver Basin</v>
      </c>
      <c r="C1688" s="1" t="s">
        <v>26149</v>
      </c>
      <c r="D1688" s="1"/>
      <c r="E1688" s="1"/>
      <c r="F1688" s="1" t="s">
        <v>1484</v>
      </c>
      <c r="G1688" s="1" t="s">
        <v>1522</v>
      </c>
      <c r="H1688" s="1">
        <v>8031</v>
      </c>
      <c r="I1688" s="1">
        <v>1011854</v>
      </c>
      <c r="J1688" s="1">
        <v>39.718069999999997</v>
      </c>
      <c r="K1688" s="1">
        <v>-104.95112</v>
      </c>
      <c r="L1688" s="1"/>
      <c r="M1688" s="1" t="s">
        <v>1485</v>
      </c>
      <c r="N1688" s="1" t="s">
        <v>9148</v>
      </c>
      <c r="O1688" s="1">
        <v>2022</v>
      </c>
      <c r="P1688" s="1">
        <v>77002</v>
      </c>
      <c r="Q1688" s="1" t="s">
        <v>26416</v>
      </c>
      <c r="R1688" s="1"/>
      <c r="S1688" s="1">
        <v>211120</v>
      </c>
      <c r="T1688" s="1" t="s">
        <v>6826</v>
      </c>
      <c r="U1688" s="1"/>
      <c r="V1688" s="1" t="s">
        <v>9149</v>
      </c>
      <c r="W1688" s="1" t="s">
        <v>6826</v>
      </c>
    </row>
    <row r="1689" spans="1:23" x14ac:dyDescent="0.25">
      <c r="A1689" s="1">
        <v>1012615</v>
      </c>
      <c r="B1689" s="5" t="str">
        <f>VLOOKUP(H1689,'FIPS Basin X-walk'!$A$2:$F$3224,6,FALSE)</f>
        <v>Denver Basin</v>
      </c>
      <c r="C1689" s="1" t="s">
        <v>26513</v>
      </c>
      <c r="D1689" s="1"/>
      <c r="E1689" s="1"/>
      <c r="F1689" s="1" t="s">
        <v>1484</v>
      </c>
      <c r="G1689" s="1" t="s">
        <v>1522</v>
      </c>
      <c r="H1689" s="1">
        <v>8031</v>
      </c>
      <c r="I1689" s="1">
        <v>1012615</v>
      </c>
      <c r="J1689" s="1">
        <v>39.748739999999998</v>
      </c>
      <c r="K1689" s="1">
        <v>-104.99196000000001</v>
      </c>
      <c r="L1689" s="1"/>
      <c r="M1689" s="1" t="s">
        <v>1485</v>
      </c>
      <c r="N1689" s="1" t="s">
        <v>9148</v>
      </c>
      <c r="O1689" s="1">
        <v>2022</v>
      </c>
      <c r="P1689" s="1">
        <v>77002</v>
      </c>
      <c r="Q1689" s="1" t="s">
        <v>452</v>
      </c>
      <c r="R1689" s="1"/>
      <c r="S1689" s="1">
        <v>211130</v>
      </c>
      <c r="T1689" s="1" t="s">
        <v>6826</v>
      </c>
      <c r="U1689" s="1"/>
      <c r="V1689" s="1" t="s">
        <v>9138</v>
      </c>
      <c r="W1689" s="1" t="s">
        <v>6826</v>
      </c>
    </row>
    <row r="1690" spans="1:23" x14ac:dyDescent="0.25">
      <c r="A1690" s="1">
        <v>1012622</v>
      </c>
      <c r="B1690" s="5" t="str">
        <f>VLOOKUP(H1690,'FIPS Basin X-walk'!$A$2:$F$3224,6,FALSE)</f>
        <v>Denver Basin</v>
      </c>
      <c r="C1690" s="1" t="s">
        <v>26515</v>
      </c>
      <c r="D1690" s="1"/>
      <c r="E1690" s="1"/>
      <c r="F1690" s="1" t="s">
        <v>1484</v>
      </c>
      <c r="G1690" s="1" t="s">
        <v>1522</v>
      </c>
      <c r="H1690" s="1">
        <v>8031</v>
      </c>
      <c r="I1690" s="1">
        <v>1012622</v>
      </c>
      <c r="J1690" s="1">
        <v>39.748739999999998</v>
      </c>
      <c r="K1690" s="1">
        <v>-104.99196000000001</v>
      </c>
      <c r="L1690" s="1"/>
      <c r="M1690" s="1" t="s">
        <v>1485</v>
      </c>
      <c r="N1690" s="1" t="s">
        <v>9148</v>
      </c>
      <c r="O1690" s="1">
        <v>2022</v>
      </c>
      <c r="P1690" s="1">
        <v>77002</v>
      </c>
      <c r="Q1690" s="1" t="s">
        <v>646</v>
      </c>
      <c r="R1690" s="1"/>
      <c r="S1690" s="1">
        <v>211130</v>
      </c>
      <c r="T1690" s="1" t="s">
        <v>6826</v>
      </c>
      <c r="U1690" s="1"/>
      <c r="V1690" s="1" t="s">
        <v>9138</v>
      </c>
      <c r="W1690" s="1" t="s">
        <v>6826</v>
      </c>
    </row>
    <row r="1691" spans="1:23" x14ac:dyDescent="0.25">
      <c r="A1691" s="1">
        <v>1012631</v>
      </c>
      <c r="B1691" s="5" t="str">
        <f>VLOOKUP(H1691,'FIPS Basin X-walk'!$A$2:$F$3224,6,FALSE)</f>
        <v>Denver Basin</v>
      </c>
      <c r="C1691" s="1" t="s">
        <v>26515</v>
      </c>
      <c r="D1691" s="1"/>
      <c r="E1691" s="1"/>
      <c r="F1691" s="1" t="s">
        <v>1484</v>
      </c>
      <c r="G1691" s="1" t="s">
        <v>1522</v>
      </c>
      <c r="H1691" s="1">
        <v>8031</v>
      </c>
      <c r="I1691" s="1">
        <v>1012631</v>
      </c>
      <c r="J1691" s="1">
        <v>39.748739999999998</v>
      </c>
      <c r="K1691" s="1">
        <v>-104.99196000000001</v>
      </c>
      <c r="L1691" s="1"/>
      <c r="M1691" s="1" t="s">
        <v>1485</v>
      </c>
      <c r="N1691" s="1" t="s">
        <v>9148</v>
      </c>
      <c r="O1691" s="1">
        <v>2022</v>
      </c>
      <c r="P1691" s="1">
        <v>77002</v>
      </c>
      <c r="Q1691" s="1" t="s">
        <v>856</v>
      </c>
      <c r="R1691" s="1"/>
      <c r="S1691" s="1">
        <v>211130</v>
      </c>
      <c r="T1691" s="1" t="s">
        <v>6826</v>
      </c>
      <c r="U1691" s="1"/>
      <c r="V1691" s="1" t="s">
        <v>9138</v>
      </c>
      <c r="W1691" s="1" t="s">
        <v>6826</v>
      </c>
    </row>
    <row r="1692" spans="1:23" x14ac:dyDescent="0.25">
      <c r="A1692" s="1">
        <v>1013682</v>
      </c>
      <c r="B1692" s="5" t="str">
        <f>VLOOKUP(H1692,'FIPS Basin X-walk'!$A$2:$F$3224,6,FALSE)</f>
        <v>Denver Basin</v>
      </c>
      <c r="C1692" s="1" t="s">
        <v>26729</v>
      </c>
      <c r="D1692" s="1"/>
      <c r="E1692" s="1"/>
      <c r="F1692" s="1" t="s">
        <v>9226</v>
      </c>
      <c r="G1692" s="1" t="s">
        <v>1522</v>
      </c>
      <c r="H1692" s="1">
        <v>8031</v>
      </c>
      <c r="I1692" s="1">
        <v>1013682</v>
      </c>
      <c r="J1692" s="1">
        <v>39.747098999999999</v>
      </c>
      <c r="K1692" s="1">
        <v>-104.991186</v>
      </c>
      <c r="L1692" s="1"/>
      <c r="M1692" s="1" t="s">
        <v>1507</v>
      </c>
      <c r="N1692" s="1" t="s">
        <v>9093</v>
      </c>
      <c r="O1692" s="1">
        <v>2022</v>
      </c>
      <c r="P1692" s="1">
        <v>80228</v>
      </c>
      <c r="Q1692" s="1" t="s">
        <v>1095</v>
      </c>
      <c r="R1692" s="1"/>
      <c r="S1692" s="1">
        <v>211120</v>
      </c>
      <c r="T1692" s="1" t="s">
        <v>6826</v>
      </c>
      <c r="U1692" s="1"/>
      <c r="V1692" s="1" t="s">
        <v>23776</v>
      </c>
      <c r="W1692" s="1" t="s">
        <v>6828</v>
      </c>
    </row>
    <row r="1693" spans="1:23" x14ac:dyDescent="0.25">
      <c r="A1693" s="1">
        <v>1009253</v>
      </c>
      <c r="B1693" s="5" t="str">
        <f>VLOOKUP(H1693,'FIPS Basin X-walk'!$A$2:$F$3224,6,FALSE)</f>
        <v>Denver Basin</v>
      </c>
      <c r="C1693" s="1" t="s">
        <v>18566</v>
      </c>
      <c r="D1693" s="1"/>
      <c r="E1693" s="1"/>
      <c r="F1693" s="1" t="s">
        <v>18542</v>
      </c>
      <c r="G1693" s="1" t="s">
        <v>1522</v>
      </c>
      <c r="H1693" s="1">
        <v>8031</v>
      </c>
      <c r="I1693" s="1">
        <v>1009253</v>
      </c>
      <c r="J1693" s="1">
        <v>39.748460000000001</v>
      </c>
      <c r="K1693" s="1">
        <v>-104.99402000000001</v>
      </c>
      <c r="L1693" s="1"/>
      <c r="M1693" s="1" t="s">
        <v>1495</v>
      </c>
      <c r="N1693" s="1" t="s">
        <v>9115</v>
      </c>
      <c r="O1693" s="1">
        <v>2022</v>
      </c>
      <c r="P1693" s="1">
        <v>73102</v>
      </c>
      <c r="Q1693" s="1" t="s">
        <v>26082</v>
      </c>
      <c r="R1693" s="1">
        <v>211120</v>
      </c>
      <c r="S1693" s="1">
        <v>211130</v>
      </c>
      <c r="T1693" s="1" t="s">
        <v>6826</v>
      </c>
      <c r="U1693" s="1"/>
      <c r="V1693" s="1" t="s">
        <v>18552</v>
      </c>
      <c r="W1693" s="1" t="s">
        <v>6826</v>
      </c>
    </row>
    <row r="1694" spans="1:23" x14ac:dyDescent="0.25">
      <c r="A1694" s="1">
        <v>1008296</v>
      </c>
      <c r="B1694" s="5" t="str">
        <f>VLOOKUP(H1694,'FIPS Basin X-walk'!$A$2:$F$3224,6,FALSE)</f>
        <v>Denver Basin</v>
      </c>
      <c r="C1694" s="1" t="s">
        <v>25977</v>
      </c>
      <c r="D1694" s="1"/>
      <c r="E1694" s="1"/>
      <c r="F1694" s="1" t="s">
        <v>9170</v>
      </c>
      <c r="G1694" s="1" t="s">
        <v>1522</v>
      </c>
      <c r="H1694" s="1">
        <v>8031</v>
      </c>
      <c r="I1694" s="1">
        <v>1008296</v>
      </c>
      <c r="J1694" s="1">
        <v>39.744540000000001</v>
      </c>
      <c r="K1694" s="1">
        <v>-104.98486</v>
      </c>
      <c r="L1694" s="1"/>
      <c r="M1694" s="1" t="s">
        <v>1507</v>
      </c>
      <c r="N1694" s="1" t="s">
        <v>9093</v>
      </c>
      <c r="O1694" s="1">
        <v>2022</v>
      </c>
      <c r="P1694" s="1">
        <v>81635</v>
      </c>
      <c r="Q1694" s="1" t="s">
        <v>913</v>
      </c>
      <c r="R1694" s="1"/>
      <c r="S1694" s="1">
        <v>211130</v>
      </c>
      <c r="T1694" s="1" t="s">
        <v>6826</v>
      </c>
      <c r="U1694" s="1"/>
      <c r="V1694" s="1" t="s">
        <v>9154</v>
      </c>
      <c r="W1694" s="1" t="s">
        <v>6826</v>
      </c>
    </row>
    <row r="1695" spans="1:23" x14ac:dyDescent="0.25">
      <c r="A1695" s="1">
        <v>1008355</v>
      </c>
      <c r="B1695" s="5" t="str">
        <f>VLOOKUP(H1695,'FIPS Basin X-walk'!$A$2:$F$3224,6,FALSE)</f>
        <v>Denver Basin</v>
      </c>
      <c r="C1695" s="1" t="s">
        <v>9218</v>
      </c>
      <c r="D1695" s="1"/>
      <c r="E1695" s="1"/>
      <c r="F1695" s="1" t="s">
        <v>9170</v>
      </c>
      <c r="G1695" s="1" t="s">
        <v>1522</v>
      </c>
      <c r="H1695" s="1">
        <v>8031</v>
      </c>
      <c r="I1695" s="1">
        <v>1008355</v>
      </c>
      <c r="J1695" s="1">
        <v>39.748930000000001</v>
      </c>
      <c r="K1695" s="1">
        <v>-104.99342</v>
      </c>
      <c r="L1695" s="1"/>
      <c r="M1695" s="1" t="s">
        <v>1507</v>
      </c>
      <c r="N1695" s="1" t="s">
        <v>9093</v>
      </c>
      <c r="O1695" s="1">
        <v>2022</v>
      </c>
      <c r="P1695" s="1">
        <v>81635</v>
      </c>
      <c r="Q1695" s="1" t="s">
        <v>25988</v>
      </c>
      <c r="R1695" s="1"/>
      <c r="S1695" s="1">
        <v>211130</v>
      </c>
      <c r="T1695" s="1" t="s">
        <v>6826</v>
      </c>
      <c r="U1695" s="1"/>
      <c r="V1695" s="1" t="s">
        <v>9220</v>
      </c>
      <c r="W1695" s="1" t="s">
        <v>6826</v>
      </c>
    </row>
    <row r="1696" spans="1:23" x14ac:dyDescent="0.25">
      <c r="A1696" s="1">
        <v>1008298</v>
      </c>
      <c r="B1696" s="5" t="str">
        <f>VLOOKUP(H1696,'FIPS Basin X-walk'!$A$2:$F$3224,6,FALSE)</f>
        <v>Denver Basin</v>
      </c>
      <c r="C1696" s="1" t="s">
        <v>25978</v>
      </c>
      <c r="D1696" s="1"/>
      <c r="E1696" s="1"/>
      <c r="F1696" s="1" t="s">
        <v>23564</v>
      </c>
      <c r="G1696" s="1" t="s">
        <v>9135</v>
      </c>
      <c r="H1696" s="1">
        <v>8031</v>
      </c>
      <c r="I1696" s="1">
        <v>1008298</v>
      </c>
      <c r="J1696" s="1">
        <v>39.748460000000001</v>
      </c>
      <c r="K1696" s="1">
        <v>-104.99402000000001</v>
      </c>
      <c r="L1696" s="1"/>
      <c r="M1696" s="1" t="s">
        <v>1501</v>
      </c>
      <c r="N1696" s="1" t="s">
        <v>18868</v>
      </c>
      <c r="O1696" s="1">
        <v>2022</v>
      </c>
      <c r="P1696" s="1">
        <v>15317</v>
      </c>
      <c r="Q1696" s="1" t="s">
        <v>337</v>
      </c>
      <c r="R1696" s="1"/>
      <c r="S1696" s="1" t="s">
        <v>24399</v>
      </c>
      <c r="T1696" s="1" t="s">
        <v>6826</v>
      </c>
      <c r="U1696" s="1"/>
      <c r="V1696" s="1" t="s">
        <v>23565</v>
      </c>
      <c r="W1696" s="1" t="s">
        <v>6826</v>
      </c>
    </row>
    <row r="1697" spans="1:23" x14ac:dyDescent="0.25">
      <c r="A1697" s="1">
        <v>1002817</v>
      </c>
      <c r="B1697" s="5" t="str">
        <f>VLOOKUP(H1697,'FIPS Basin X-walk'!$A$2:$F$3224,6,FALSE)</f>
        <v>Denver Basin</v>
      </c>
      <c r="C1697" s="1" t="s">
        <v>9160</v>
      </c>
      <c r="D1697" s="1"/>
      <c r="E1697" s="1"/>
      <c r="F1697" s="1" t="s">
        <v>9092</v>
      </c>
      <c r="G1697" s="1" t="s">
        <v>9135</v>
      </c>
      <c r="H1697" s="1">
        <v>8031</v>
      </c>
      <c r="I1697" s="1">
        <v>1002817</v>
      </c>
      <c r="J1697" s="1">
        <v>39.754103000000001</v>
      </c>
      <c r="K1697" s="1">
        <v>-105.000224</v>
      </c>
      <c r="L1697" s="1"/>
      <c r="M1697" s="1" t="s">
        <v>1507</v>
      </c>
      <c r="N1697" s="1" t="s">
        <v>9093</v>
      </c>
      <c r="O1697" s="1">
        <v>2022</v>
      </c>
      <c r="P1697" s="1">
        <v>80202</v>
      </c>
      <c r="Q1697" s="1" t="s">
        <v>9161</v>
      </c>
      <c r="R1697" s="1"/>
      <c r="S1697" s="1" t="s">
        <v>24395</v>
      </c>
      <c r="T1697" s="1" t="s">
        <v>6826</v>
      </c>
      <c r="U1697" s="1"/>
      <c r="V1697" s="1" t="s">
        <v>9094</v>
      </c>
      <c r="W1697" s="1" t="s">
        <v>6826</v>
      </c>
    </row>
    <row r="1698" spans="1:23" x14ac:dyDescent="0.25">
      <c r="A1698" s="1">
        <v>1002895</v>
      </c>
      <c r="B1698" s="5" t="str">
        <f>VLOOKUP(H1698,'FIPS Basin X-walk'!$A$2:$F$3224,6,FALSE)</f>
        <v>Denver Basin</v>
      </c>
      <c r="C1698" s="1" t="s">
        <v>9137</v>
      </c>
      <c r="D1698" s="1"/>
      <c r="E1698" s="1"/>
      <c r="F1698" s="1" t="s">
        <v>1522</v>
      </c>
      <c r="G1698" s="1" t="s">
        <v>9135</v>
      </c>
      <c r="H1698" s="1">
        <v>8031</v>
      </c>
      <c r="I1698" s="1">
        <v>1002895</v>
      </c>
      <c r="J1698" s="1">
        <v>39.751069999999999</v>
      </c>
      <c r="K1698" s="1">
        <v>-104.99502</v>
      </c>
      <c r="L1698" s="1"/>
      <c r="M1698" s="1" t="s">
        <v>1507</v>
      </c>
      <c r="N1698" s="1" t="s">
        <v>9093</v>
      </c>
      <c r="O1698" s="1">
        <v>2022</v>
      </c>
      <c r="P1698" s="1">
        <v>80202</v>
      </c>
      <c r="Q1698" s="1" t="s">
        <v>1343</v>
      </c>
      <c r="R1698" s="1"/>
      <c r="S1698" s="1" t="s">
        <v>24359</v>
      </c>
      <c r="T1698" s="1" t="s">
        <v>6826</v>
      </c>
      <c r="U1698" s="1"/>
      <c r="V1698" s="1" t="s">
        <v>9094</v>
      </c>
      <c r="W1698" s="1" t="s">
        <v>6826</v>
      </c>
    </row>
    <row r="1699" spans="1:23" x14ac:dyDescent="0.25">
      <c r="A1699" s="1">
        <v>1004796</v>
      </c>
      <c r="B1699" s="5" t="str">
        <f>VLOOKUP(H1699,'FIPS Basin X-walk'!$A$2:$F$3224,6,FALSE)</f>
        <v>Denver Basin</v>
      </c>
      <c r="C1699" s="1" t="s">
        <v>9145</v>
      </c>
      <c r="D1699" s="1"/>
      <c r="E1699" s="1"/>
      <c r="F1699" s="1" t="s">
        <v>9092</v>
      </c>
      <c r="G1699" s="1" t="s">
        <v>9135</v>
      </c>
      <c r="H1699" s="1">
        <v>8031</v>
      </c>
      <c r="I1699" s="1">
        <v>1004796</v>
      </c>
      <c r="J1699" s="1">
        <v>39.834249999999997</v>
      </c>
      <c r="K1699" s="1">
        <v>-104.70435999999999</v>
      </c>
      <c r="L1699" s="1"/>
      <c r="M1699" s="1" t="s">
        <v>1507</v>
      </c>
      <c r="N1699" s="1" t="s">
        <v>9093</v>
      </c>
      <c r="O1699" s="1">
        <v>2022</v>
      </c>
      <c r="P1699" s="1">
        <v>80249</v>
      </c>
      <c r="Q1699" s="1" t="s">
        <v>9146</v>
      </c>
      <c r="R1699" s="1"/>
      <c r="S1699" s="1" t="s">
        <v>24819</v>
      </c>
      <c r="T1699" s="1" t="s">
        <v>6826</v>
      </c>
      <c r="U1699" s="1"/>
      <c r="V1699" s="1" t="s">
        <v>25400</v>
      </c>
      <c r="W1699" s="1" t="s">
        <v>6826</v>
      </c>
    </row>
    <row r="1700" spans="1:23" x14ac:dyDescent="0.25">
      <c r="A1700" s="1">
        <v>1009624</v>
      </c>
      <c r="B1700" s="5" t="str">
        <f>VLOOKUP(H1700,'FIPS Basin X-walk'!$A$2:$F$3224,6,FALSE)</f>
        <v>Denver Basin</v>
      </c>
      <c r="C1700" s="1" t="s">
        <v>9141</v>
      </c>
      <c r="D1700" s="1"/>
      <c r="E1700" s="1"/>
      <c r="F1700" s="1" t="s">
        <v>1522</v>
      </c>
      <c r="G1700" s="1" t="s">
        <v>9135</v>
      </c>
      <c r="H1700" s="1">
        <v>8031</v>
      </c>
      <c r="I1700" s="1">
        <v>1009624</v>
      </c>
      <c r="J1700" s="1">
        <v>39.744540000000001</v>
      </c>
      <c r="K1700" s="1">
        <v>-104.98486</v>
      </c>
      <c r="L1700" s="1"/>
      <c r="M1700" s="1" t="s">
        <v>1507</v>
      </c>
      <c r="N1700" s="1" t="s">
        <v>9093</v>
      </c>
      <c r="O1700" s="1">
        <v>2022</v>
      </c>
      <c r="P1700" s="1">
        <v>80203</v>
      </c>
      <c r="Q1700" s="1" t="s">
        <v>985</v>
      </c>
      <c r="R1700" s="1"/>
      <c r="S1700" s="1" t="s">
        <v>24399</v>
      </c>
      <c r="T1700" s="1" t="s">
        <v>6826</v>
      </c>
      <c r="U1700" s="1"/>
      <c r="V1700" s="1" t="s">
        <v>9142</v>
      </c>
      <c r="W1700" s="1" t="s">
        <v>6826</v>
      </c>
    </row>
    <row r="1701" spans="1:23" x14ac:dyDescent="0.25">
      <c r="A1701" s="1">
        <v>1009762</v>
      </c>
      <c r="B1701" s="5" t="str">
        <f>VLOOKUP(H1701,'FIPS Basin X-walk'!$A$2:$F$3224,6,FALSE)</f>
        <v>Denver Basin</v>
      </c>
      <c r="C1701" s="1" t="s">
        <v>26140</v>
      </c>
      <c r="D1701" s="1"/>
      <c r="E1701" s="1"/>
      <c r="F1701" s="1" t="s">
        <v>1522</v>
      </c>
      <c r="G1701" s="1" t="s">
        <v>9135</v>
      </c>
      <c r="H1701" s="1">
        <v>8031</v>
      </c>
      <c r="I1701" s="1">
        <v>1009762</v>
      </c>
      <c r="J1701" s="1">
        <v>39.741379999999999</v>
      </c>
      <c r="K1701" s="1">
        <v>-104.98613</v>
      </c>
      <c r="L1701" s="1"/>
      <c r="M1701" s="1" t="s">
        <v>1507</v>
      </c>
      <c r="N1701" s="1" t="s">
        <v>9093</v>
      </c>
      <c r="O1701" s="1">
        <v>2022</v>
      </c>
      <c r="P1701" s="1">
        <v>80203</v>
      </c>
      <c r="Q1701" s="1" t="s">
        <v>991</v>
      </c>
      <c r="R1701" s="1"/>
      <c r="S1701" s="1" t="s">
        <v>24489</v>
      </c>
      <c r="T1701" s="1" t="s">
        <v>6826</v>
      </c>
      <c r="U1701" s="1"/>
      <c r="V1701" s="1" t="s">
        <v>9166</v>
      </c>
      <c r="W1701" s="1" t="s">
        <v>6826</v>
      </c>
    </row>
    <row r="1702" spans="1:23" x14ac:dyDescent="0.25">
      <c r="A1702" s="1">
        <v>1009785</v>
      </c>
      <c r="B1702" s="5" t="str">
        <f>VLOOKUP(H1702,'FIPS Basin X-walk'!$A$2:$F$3224,6,FALSE)</f>
        <v>Denver Basin</v>
      </c>
      <c r="C1702" s="1" t="s">
        <v>26147</v>
      </c>
      <c r="D1702" s="1"/>
      <c r="E1702" s="1"/>
      <c r="F1702" s="1" t="s">
        <v>1522</v>
      </c>
      <c r="G1702" s="1" t="s">
        <v>9135</v>
      </c>
      <c r="H1702" s="1">
        <v>8031</v>
      </c>
      <c r="I1702" s="1">
        <v>1009785</v>
      </c>
      <c r="J1702" s="1">
        <v>39.750990000000002</v>
      </c>
      <c r="K1702" s="1">
        <v>-104.99733000000001</v>
      </c>
      <c r="L1702" s="1"/>
      <c r="M1702" s="1" t="s">
        <v>1507</v>
      </c>
      <c r="N1702" s="1" t="s">
        <v>9093</v>
      </c>
      <c r="O1702" s="1">
        <v>2022</v>
      </c>
      <c r="P1702" s="1">
        <v>80203</v>
      </c>
      <c r="Q1702" s="1" t="s">
        <v>992</v>
      </c>
      <c r="R1702" s="1"/>
      <c r="S1702" s="1" t="s">
        <v>24399</v>
      </c>
      <c r="T1702" s="1" t="s">
        <v>6826</v>
      </c>
      <c r="U1702" s="1"/>
      <c r="V1702" s="1" t="s">
        <v>9140</v>
      </c>
      <c r="W1702" s="1" t="s">
        <v>6826</v>
      </c>
    </row>
    <row r="1703" spans="1:23" x14ac:dyDescent="0.25">
      <c r="A1703" s="1">
        <v>1010455</v>
      </c>
      <c r="B1703" s="5" t="str">
        <f>VLOOKUP(H1703,'FIPS Basin X-walk'!$A$2:$F$3224,6,FALSE)</f>
        <v>Denver Basin</v>
      </c>
      <c r="C1703" s="1" t="s">
        <v>26225</v>
      </c>
      <c r="D1703" s="1"/>
      <c r="E1703" s="1"/>
      <c r="F1703" s="1" t="s">
        <v>1522</v>
      </c>
      <c r="G1703" s="1" t="s">
        <v>9135</v>
      </c>
      <c r="H1703" s="1">
        <v>8031</v>
      </c>
      <c r="I1703" s="1">
        <v>1010455</v>
      </c>
      <c r="J1703" s="1">
        <v>39.743690000000001</v>
      </c>
      <c r="K1703" s="1">
        <v>-104.98777</v>
      </c>
      <c r="L1703" s="1" t="s">
        <v>24435</v>
      </c>
      <c r="M1703" s="1" t="s">
        <v>1507</v>
      </c>
      <c r="N1703" s="1" t="s">
        <v>9093</v>
      </c>
      <c r="O1703" s="1">
        <v>2022</v>
      </c>
      <c r="P1703" s="1">
        <v>80202</v>
      </c>
      <c r="Q1703" s="1" t="s">
        <v>26226</v>
      </c>
      <c r="R1703" s="1"/>
      <c r="S1703" s="1" t="s">
        <v>24399</v>
      </c>
      <c r="T1703" s="1" t="s">
        <v>6826</v>
      </c>
      <c r="U1703" s="1"/>
      <c r="V1703" s="1" t="s">
        <v>7155</v>
      </c>
      <c r="W1703" s="1" t="s">
        <v>6826</v>
      </c>
    </row>
    <row r="1704" spans="1:23" x14ac:dyDescent="0.25">
      <c r="A1704" s="1">
        <v>1012204</v>
      </c>
      <c r="B1704" s="5" t="str">
        <f>VLOOKUP(H1704,'FIPS Basin X-walk'!$A$2:$F$3224,6,FALSE)</f>
        <v>Denver Basin</v>
      </c>
      <c r="C1704" s="1" t="s">
        <v>9134</v>
      </c>
      <c r="D1704" s="1"/>
      <c r="E1704" s="1"/>
      <c r="F1704" s="1" t="s">
        <v>1522</v>
      </c>
      <c r="G1704" s="1" t="s">
        <v>9135</v>
      </c>
      <c r="H1704" s="1">
        <v>8031</v>
      </c>
      <c r="I1704" s="1">
        <v>1012204</v>
      </c>
      <c r="J1704" s="1">
        <v>39.743690000000001</v>
      </c>
      <c r="K1704" s="1">
        <v>-104.98777</v>
      </c>
      <c r="L1704" s="1"/>
      <c r="M1704" s="1" t="s">
        <v>1507</v>
      </c>
      <c r="N1704" s="1" t="s">
        <v>9093</v>
      </c>
      <c r="O1704" s="1">
        <v>2022</v>
      </c>
      <c r="P1704" s="1">
        <v>80202</v>
      </c>
      <c r="Q1704" s="1" t="s">
        <v>451</v>
      </c>
      <c r="R1704" s="1"/>
      <c r="S1704" s="1" t="s">
        <v>24399</v>
      </c>
      <c r="T1704" s="1" t="s">
        <v>6826</v>
      </c>
      <c r="U1704" s="1"/>
      <c r="V1704" s="1" t="s">
        <v>7155</v>
      </c>
      <c r="W1704" s="1" t="s">
        <v>6826</v>
      </c>
    </row>
    <row r="1705" spans="1:23" x14ac:dyDescent="0.25">
      <c r="A1705" s="1">
        <v>1012207</v>
      </c>
      <c r="B1705" s="5" t="str">
        <f>VLOOKUP(H1705,'FIPS Basin X-walk'!$A$2:$F$3224,6,FALSE)</f>
        <v>Denver Basin</v>
      </c>
      <c r="C1705" s="1" t="s">
        <v>9134</v>
      </c>
      <c r="D1705" s="1"/>
      <c r="E1705" s="1"/>
      <c r="F1705" s="1" t="s">
        <v>1522</v>
      </c>
      <c r="G1705" s="1" t="s">
        <v>9135</v>
      </c>
      <c r="H1705" s="1">
        <v>8031</v>
      </c>
      <c r="I1705" s="1">
        <v>1012207</v>
      </c>
      <c r="J1705" s="1">
        <v>39.743690000000001</v>
      </c>
      <c r="K1705" s="1">
        <v>-104.98777</v>
      </c>
      <c r="L1705" s="1"/>
      <c r="M1705" s="1" t="s">
        <v>1507</v>
      </c>
      <c r="N1705" s="1" t="s">
        <v>9093</v>
      </c>
      <c r="O1705" s="1">
        <v>2022</v>
      </c>
      <c r="P1705" s="1">
        <v>80202</v>
      </c>
      <c r="Q1705" s="1" t="s">
        <v>377</v>
      </c>
      <c r="R1705" s="1"/>
      <c r="S1705" s="1" t="s">
        <v>24399</v>
      </c>
      <c r="T1705" s="1" t="s">
        <v>6826</v>
      </c>
      <c r="U1705" s="1"/>
      <c r="V1705" s="1" t="s">
        <v>7155</v>
      </c>
      <c r="W1705" s="1" t="s">
        <v>6826</v>
      </c>
    </row>
    <row r="1706" spans="1:23" x14ac:dyDescent="0.25">
      <c r="A1706" s="1">
        <v>1012208</v>
      </c>
      <c r="B1706" s="5" t="str">
        <f>VLOOKUP(H1706,'FIPS Basin X-walk'!$A$2:$F$3224,6,FALSE)</f>
        <v>Denver Basin</v>
      </c>
      <c r="C1706" s="1" t="s">
        <v>9134</v>
      </c>
      <c r="D1706" s="1"/>
      <c r="E1706" s="1"/>
      <c r="F1706" s="1" t="s">
        <v>1522</v>
      </c>
      <c r="G1706" s="1" t="s">
        <v>9135</v>
      </c>
      <c r="H1706" s="1">
        <v>8031</v>
      </c>
      <c r="I1706" s="1">
        <v>1012208</v>
      </c>
      <c r="J1706" s="1">
        <v>39.743690000000001</v>
      </c>
      <c r="K1706" s="1">
        <v>-104.98777</v>
      </c>
      <c r="L1706" s="1"/>
      <c r="M1706" s="1" t="s">
        <v>1507</v>
      </c>
      <c r="N1706" s="1" t="s">
        <v>9093</v>
      </c>
      <c r="O1706" s="1">
        <v>2022</v>
      </c>
      <c r="P1706" s="1">
        <v>80202</v>
      </c>
      <c r="Q1706" s="1" t="s">
        <v>735</v>
      </c>
      <c r="R1706" s="1"/>
      <c r="S1706" s="1" t="s">
        <v>24399</v>
      </c>
      <c r="T1706" s="1" t="s">
        <v>6826</v>
      </c>
      <c r="U1706" s="1"/>
      <c r="V1706" s="1" t="s">
        <v>7155</v>
      </c>
      <c r="W1706" s="1" t="s">
        <v>6826</v>
      </c>
    </row>
    <row r="1707" spans="1:23" x14ac:dyDescent="0.25">
      <c r="A1707" s="1">
        <v>1012209</v>
      </c>
      <c r="B1707" s="5" t="str">
        <f>VLOOKUP(H1707,'FIPS Basin X-walk'!$A$2:$F$3224,6,FALSE)</f>
        <v>Denver Basin</v>
      </c>
      <c r="C1707" s="1" t="s">
        <v>9134</v>
      </c>
      <c r="D1707" s="1"/>
      <c r="E1707" s="1"/>
      <c r="F1707" s="1" t="s">
        <v>1522</v>
      </c>
      <c r="G1707" s="1" t="s">
        <v>9135</v>
      </c>
      <c r="H1707" s="1">
        <v>8031</v>
      </c>
      <c r="I1707" s="1">
        <v>1012209</v>
      </c>
      <c r="J1707" s="1">
        <v>39.743690000000001</v>
      </c>
      <c r="K1707" s="1">
        <v>-104.98777</v>
      </c>
      <c r="L1707" s="1"/>
      <c r="M1707" s="1" t="s">
        <v>1507</v>
      </c>
      <c r="N1707" s="1" t="s">
        <v>9093</v>
      </c>
      <c r="O1707" s="1">
        <v>2022</v>
      </c>
      <c r="P1707" s="1">
        <v>80202</v>
      </c>
      <c r="Q1707" s="1" t="s">
        <v>450</v>
      </c>
      <c r="R1707" s="1"/>
      <c r="S1707" s="1" t="s">
        <v>24399</v>
      </c>
      <c r="T1707" s="1" t="s">
        <v>6826</v>
      </c>
      <c r="U1707" s="1"/>
      <c r="V1707" s="1" t="s">
        <v>7155</v>
      </c>
      <c r="W1707" s="1" t="s">
        <v>6826</v>
      </c>
    </row>
    <row r="1708" spans="1:23" x14ac:dyDescent="0.25">
      <c r="A1708" s="1">
        <v>1012211</v>
      </c>
      <c r="B1708" s="5" t="str">
        <f>VLOOKUP(H1708,'FIPS Basin X-walk'!$A$2:$F$3224,6,FALSE)</f>
        <v>Denver Basin</v>
      </c>
      <c r="C1708" s="1" t="s">
        <v>9134</v>
      </c>
      <c r="D1708" s="1"/>
      <c r="E1708" s="1"/>
      <c r="F1708" s="1" t="s">
        <v>1522</v>
      </c>
      <c r="G1708" s="1" t="s">
        <v>9135</v>
      </c>
      <c r="H1708" s="1">
        <v>8031</v>
      </c>
      <c r="I1708" s="1">
        <v>1012211</v>
      </c>
      <c r="J1708" s="1">
        <v>39.743690000000001</v>
      </c>
      <c r="K1708" s="1">
        <v>-104.98777</v>
      </c>
      <c r="L1708" s="1"/>
      <c r="M1708" s="1" t="s">
        <v>1507</v>
      </c>
      <c r="N1708" s="1" t="s">
        <v>9093</v>
      </c>
      <c r="O1708" s="1">
        <v>2022</v>
      </c>
      <c r="P1708" s="1">
        <v>80202</v>
      </c>
      <c r="Q1708" s="1" t="s">
        <v>1445</v>
      </c>
      <c r="R1708" s="1"/>
      <c r="S1708" s="1" t="s">
        <v>24399</v>
      </c>
      <c r="T1708" s="1" t="s">
        <v>6826</v>
      </c>
      <c r="U1708" s="1"/>
      <c r="V1708" s="1" t="s">
        <v>7155</v>
      </c>
      <c r="W1708" s="1" t="s">
        <v>6826</v>
      </c>
    </row>
    <row r="1709" spans="1:23" x14ac:dyDescent="0.25">
      <c r="A1709" s="1">
        <v>1012214</v>
      </c>
      <c r="B1709" s="5" t="str">
        <f>VLOOKUP(H1709,'FIPS Basin X-walk'!$A$2:$F$3224,6,FALSE)</f>
        <v>Denver Basin</v>
      </c>
      <c r="C1709" s="1" t="s">
        <v>9134</v>
      </c>
      <c r="D1709" s="1"/>
      <c r="E1709" s="1"/>
      <c r="F1709" s="1" t="s">
        <v>1522</v>
      </c>
      <c r="G1709" s="1" t="s">
        <v>9135</v>
      </c>
      <c r="H1709" s="1">
        <v>8031</v>
      </c>
      <c r="I1709" s="1">
        <v>1012214</v>
      </c>
      <c r="J1709" s="1">
        <v>39.743690000000001</v>
      </c>
      <c r="K1709" s="1">
        <v>-104.98777</v>
      </c>
      <c r="L1709" s="1"/>
      <c r="M1709" s="1" t="s">
        <v>1507</v>
      </c>
      <c r="N1709" s="1" t="s">
        <v>9093</v>
      </c>
      <c r="O1709" s="1">
        <v>2022</v>
      </c>
      <c r="P1709" s="1">
        <v>80202</v>
      </c>
      <c r="Q1709" s="1" t="s">
        <v>549</v>
      </c>
      <c r="R1709" s="1"/>
      <c r="S1709" s="1" t="s">
        <v>24399</v>
      </c>
      <c r="T1709" s="1" t="s">
        <v>6826</v>
      </c>
      <c r="U1709" s="1"/>
      <c r="V1709" s="1" t="s">
        <v>7155</v>
      </c>
      <c r="W1709" s="1" t="s">
        <v>6826</v>
      </c>
    </row>
    <row r="1710" spans="1:23" x14ac:dyDescent="0.25">
      <c r="A1710" s="1">
        <v>1012238</v>
      </c>
      <c r="B1710" s="5" t="str">
        <f>VLOOKUP(H1710,'FIPS Basin X-walk'!$A$2:$F$3224,6,FALSE)</f>
        <v>Denver Basin</v>
      </c>
      <c r="C1710" s="1" t="s">
        <v>9134</v>
      </c>
      <c r="D1710" s="1"/>
      <c r="E1710" s="1"/>
      <c r="F1710" s="1" t="s">
        <v>1522</v>
      </c>
      <c r="G1710" s="1" t="s">
        <v>9135</v>
      </c>
      <c r="H1710" s="1">
        <v>8031</v>
      </c>
      <c r="I1710" s="1">
        <v>1012238</v>
      </c>
      <c r="J1710" s="1">
        <v>39.743690000000001</v>
      </c>
      <c r="K1710" s="1">
        <v>-104.98777</v>
      </c>
      <c r="L1710" s="1"/>
      <c r="M1710" s="1" t="s">
        <v>1507</v>
      </c>
      <c r="N1710" s="1" t="s">
        <v>9093</v>
      </c>
      <c r="O1710" s="1">
        <v>2022</v>
      </c>
      <c r="P1710" s="1">
        <v>80202</v>
      </c>
      <c r="Q1710" s="1" t="s">
        <v>449</v>
      </c>
      <c r="R1710" s="1"/>
      <c r="S1710" s="1" t="s">
        <v>24399</v>
      </c>
      <c r="T1710" s="1" t="s">
        <v>6826</v>
      </c>
      <c r="U1710" s="1"/>
      <c r="V1710" s="1" t="s">
        <v>7155</v>
      </c>
      <c r="W1710" s="1" t="s">
        <v>6826</v>
      </c>
    </row>
    <row r="1711" spans="1:23" x14ac:dyDescent="0.25">
      <c r="A1711" s="1">
        <v>1012240</v>
      </c>
      <c r="B1711" s="5" t="str">
        <f>VLOOKUP(H1711,'FIPS Basin X-walk'!$A$2:$F$3224,6,FALSE)</f>
        <v>Denver Basin</v>
      </c>
      <c r="C1711" s="1" t="s">
        <v>9134</v>
      </c>
      <c r="D1711" s="1"/>
      <c r="E1711" s="1"/>
      <c r="F1711" s="1" t="s">
        <v>1522</v>
      </c>
      <c r="G1711" s="1" t="s">
        <v>9135</v>
      </c>
      <c r="H1711" s="1">
        <v>8031</v>
      </c>
      <c r="I1711" s="1">
        <v>1012240</v>
      </c>
      <c r="J1711" s="1">
        <v>39.743690000000001</v>
      </c>
      <c r="K1711" s="1">
        <v>-104.98777</v>
      </c>
      <c r="L1711" s="1"/>
      <c r="M1711" s="1" t="s">
        <v>1507</v>
      </c>
      <c r="N1711" s="1" t="s">
        <v>9093</v>
      </c>
      <c r="O1711" s="1">
        <v>2022</v>
      </c>
      <c r="P1711" s="1">
        <v>80202</v>
      </c>
      <c r="Q1711" s="1" t="s">
        <v>378</v>
      </c>
      <c r="R1711" s="1"/>
      <c r="S1711" s="1" t="s">
        <v>24399</v>
      </c>
      <c r="T1711" s="1" t="s">
        <v>6826</v>
      </c>
      <c r="U1711" s="1"/>
      <c r="V1711" s="1" t="s">
        <v>7155</v>
      </c>
      <c r="W1711" s="1" t="s">
        <v>6826</v>
      </c>
    </row>
    <row r="1712" spans="1:23" x14ac:dyDescent="0.25">
      <c r="A1712" s="1">
        <v>1012286</v>
      </c>
      <c r="B1712" s="5" t="str">
        <f>VLOOKUP(H1712,'FIPS Basin X-walk'!$A$2:$F$3224,6,FALSE)</f>
        <v>Denver Basin</v>
      </c>
      <c r="C1712" s="1" t="s">
        <v>9147</v>
      </c>
      <c r="D1712" s="1"/>
      <c r="E1712" s="1"/>
      <c r="F1712" s="1" t="s">
        <v>1522</v>
      </c>
      <c r="G1712" s="1" t="s">
        <v>9135</v>
      </c>
      <c r="H1712" s="1">
        <v>8031</v>
      </c>
      <c r="I1712" s="1">
        <v>1012286</v>
      </c>
      <c r="J1712" s="1">
        <v>39.74933</v>
      </c>
      <c r="K1712" s="1">
        <v>-104.99275</v>
      </c>
      <c r="L1712" s="1"/>
      <c r="M1712" s="1" t="s">
        <v>1507</v>
      </c>
      <c r="N1712" s="1" t="s">
        <v>9093</v>
      </c>
      <c r="O1712" s="1">
        <v>2022</v>
      </c>
      <c r="P1712" s="1">
        <v>80202</v>
      </c>
      <c r="Q1712" s="1" t="s">
        <v>469</v>
      </c>
      <c r="R1712" s="1"/>
      <c r="S1712" s="1" t="s">
        <v>24399</v>
      </c>
      <c r="T1712" s="1" t="s">
        <v>6826</v>
      </c>
      <c r="U1712" s="1"/>
      <c r="V1712" s="1" t="s">
        <v>9103</v>
      </c>
      <c r="W1712" s="1" t="s">
        <v>6826</v>
      </c>
    </row>
    <row r="1713" spans="1:23" x14ac:dyDescent="0.25">
      <c r="A1713" s="1">
        <v>1012329</v>
      </c>
      <c r="B1713" s="5" t="str">
        <f>VLOOKUP(H1713,'FIPS Basin X-walk'!$A$2:$F$3224,6,FALSE)</f>
        <v>Denver Basin</v>
      </c>
      <c r="C1713" s="1" t="s">
        <v>9147</v>
      </c>
      <c r="D1713" s="1"/>
      <c r="E1713" s="1"/>
      <c r="F1713" s="1" t="s">
        <v>1522</v>
      </c>
      <c r="G1713" s="1" t="s">
        <v>9135</v>
      </c>
      <c r="H1713" s="1">
        <v>8031</v>
      </c>
      <c r="I1713" s="1">
        <v>1012329</v>
      </c>
      <c r="J1713" s="1">
        <v>39.74933</v>
      </c>
      <c r="K1713" s="1">
        <v>-104.99275</v>
      </c>
      <c r="L1713" s="1"/>
      <c r="M1713" s="1" t="s">
        <v>1507</v>
      </c>
      <c r="N1713" s="1" t="s">
        <v>9093</v>
      </c>
      <c r="O1713" s="1">
        <v>2022</v>
      </c>
      <c r="P1713" s="1">
        <v>80202</v>
      </c>
      <c r="Q1713" s="1" t="s">
        <v>746</v>
      </c>
      <c r="R1713" s="1"/>
      <c r="S1713" s="1" t="s">
        <v>24399</v>
      </c>
      <c r="T1713" s="1" t="s">
        <v>6826</v>
      </c>
      <c r="U1713" s="1"/>
      <c r="V1713" s="1" t="s">
        <v>9103</v>
      </c>
      <c r="W1713" s="1" t="s">
        <v>6826</v>
      </c>
    </row>
    <row r="1714" spans="1:23" x14ac:dyDescent="0.25">
      <c r="A1714" s="1">
        <v>1012341</v>
      </c>
      <c r="B1714" s="5" t="str">
        <f>VLOOKUP(H1714,'FIPS Basin X-walk'!$A$2:$F$3224,6,FALSE)</f>
        <v>Denver Basin</v>
      </c>
      <c r="C1714" s="1" t="s">
        <v>9147</v>
      </c>
      <c r="D1714" s="1"/>
      <c r="E1714" s="1"/>
      <c r="F1714" s="1" t="s">
        <v>1522</v>
      </c>
      <c r="G1714" s="1" t="s">
        <v>9135</v>
      </c>
      <c r="H1714" s="1">
        <v>8031</v>
      </c>
      <c r="I1714" s="1">
        <v>1012341</v>
      </c>
      <c r="J1714" s="1">
        <v>39.74933</v>
      </c>
      <c r="K1714" s="1">
        <v>-104.99275</v>
      </c>
      <c r="L1714" s="1"/>
      <c r="M1714" s="1" t="s">
        <v>1507</v>
      </c>
      <c r="N1714" s="1" t="s">
        <v>9093</v>
      </c>
      <c r="O1714" s="1">
        <v>2022</v>
      </c>
      <c r="P1714" s="1">
        <v>80202</v>
      </c>
      <c r="Q1714" s="1" t="s">
        <v>318</v>
      </c>
      <c r="R1714" s="1"/>
      <c r="S1714" s="1" t="s">
        <v>24399</v>
      </c>
      <c r="T1714" s="1" t="s">
        <v>6826</v>
      </c>
      <c r="U1714" s="1"/>
      <c r="V1714" s="1" t="s">
        <v>9103</v>
      </c>
      <c r="W1714" s="1" t="s">
        <v>6826</v>
      </c>
    </row>
    <row r="1715" spans="1:23" x14ac:dyDescent="0.25">
      <c r="A1715" s="1">
        <v>1012479</v>
      </c>
      <c r="B1715" s="5" t="str">
        <f>VLOOKUP(H1715,'FIPS Basin X-walk'!$A$2:$F$3224,6,FALSE)</f>
        <v>Denver Basin</v>
      </c>
      <c r="C1715" s="1" t="s">
        <v>26495</v>
      </c>
      <c r="D1715" s="1"/>
      <c r="E1715" s="1"/>
      <c r="F1715" s="1" t="s">
        <v>1522</v>
      </c>
      <c r="G1715" s="1" t="s">
        <v>9135</v>
      </c>
      <c r="H1715" s="1">
        <v>8031</v>
      </c>
      <c r="I1715" s="1">
        <v>1012479</v>
      </c>
      <c r="J1715" s="1">
        <v>39.747140000000002</v>
      </c>
      <c r="K1715" s="1">
        <v>-104.99657999999999</v>
      </c>
      <c r="L1715" s="1"/>
      <c r="M1715" s="1" t="s">
        <v>1507</v>
      </c>
      <c r="N1715" s="1" t="s">
        <v>9093</v>
      </c>
      <c r="O1715" s="1">
        <v>2022</v>
      </c>
      <c r="P1715" s="1">
        <v>80202</v>
      </c>
      <c r="Q1715" s="1" t="s">
        <v>24162</v>
      </c>
      <c r="R1715" s="1"/>
      <c r="S1715" s="1" t="s">
        <v>24435</v>
      </c>
      <c r="T1715" s="1" t="s">
        <v>6826</v>
      </c>
      <c r="U1715" s="1"/>
      <c r="V1715" s="1" t="s">
        <v>9136</v>
      </c>
      <c r="W1715" s="1" t="s">
        <v>6826</v>
      </c>
    </row>
    <row r="1716" spans="1:23" x14ac:dyDescent="0.25">
      <c r="A1716" s="1">
        <v>1012482</v>
      </c>
      <c r="B1716" s="5" t="str">
        <f>VLOOKUP(H1716,'FIPS Basin X-walk'!$A$2:$F$3224,6,FALSE)</f>
        <v>Denver Basin</v>
      </c>
      <c r="C1716" s="1" t="s">
        <v>26495</v>
      </c>
      <c r="D1716" s="1"/>
      <c r="E1716" s="1"/>
      <c r="F1716" s="1" t="s">
        <v>1522</v>
      </c>
      <c r="G1716" s="1" t="s">
        <v>9135</v>
      </c>
      <c r="H1716" s="1">
        <v>8031</v>
      </c>
      <c r="I1716" s="1">
        <v>1012482</v>
      </c>
      <c r="J1716" s="1">
        <v>39.747140000000002</v>
      </c>
      <c r="K1716" s="1">
        <v>-104.99657999999999</v>
      </c>
      <c r="L1716" s="1"/>
      <c r="M1716" s="1" t="s">
        <v>1507</v>
      </c>
      <c r="N1716" s="1" t="s">
        <v>9093</v>
      </c>
      <c r="O1716" s="1">
        <v>2022</v>
      </c>
      <c r="P1716" s="1">
        <v>80202</v>
      </c>
      <c r="Q1716" s="1" t="s">
        <v>24163</v>
      </c>
      <c r="R1716" s="1"/>
      <c r="S1716" s="1" t="s">
        <v>24435</v>
      </c>
      <c r="T1716" s="1" t="s">
        <v>6826</v>
      </c>
      <c r="U1716" s="1"/>
      <c r="V1716" s="1" t="s">
        <v>9136</v>
      </c>
      <c r="W1716" s="1" t="s">
        <v>6826</v>
      </c>
    </row>
    <row r="1717" spans="1:23" x14ac:dyDescent="0.25">
      <c r="A1717" s="1">
        <v>1012483</v>
      </c>
      <c r="B1717" s="5" t="str">
        <f>VLOOKUP(H1717,'FIPS Basin X-walk'!$A$2:$F$3224,6,FALSE)</f>
        <v>Denver Basin</v>
      </c>
      <c r="C1717" s="1" t="s">
        <v>26495</v>
      </c>
      <c r="D1717" s="1"/>
      <c r="E1717" s="1"/>
      <c r="F1717" s="1" t="s">
        <v>1522</v>
      </c>
      <c r="G1717" s="1" t="s">
        <v>9135</v>
      </c>
      <c r="H1717" s="1">
        <v>8031</v>
      </c>
      <c r="I1717" s="1">
        <v>1012483</v>
      </c>
      <c r="J1717" s="1">
        <v>39.747140000000002</v>
      </c>
      <c r="K1717" s="1">
        <v>-104.99657999999999</v>
      </c>
      <c r="L1717" s="1"/>
      <c r="M1717" s="1" t="s">
        <v>1507</v>
      </c>
      <c r="N1717" s="1" t="s">
        <v>9093</v>
      </c>
      <c r="O1717" s="1">
        <v>2022</v>
      </c>
      <c r="P1717" s="1">
        <v>80202</v>
      </c>
      <c r="Q1717" s="1" t="s">
        <v>24164</v>
      </c>
      <c r="R1717" s="1"/>
      <c r="S1717" s="1" t="s">
        <v>24435</v>
      </c>
      <c r="T1717" s="1" t="s">
        <v>6826</v>
      </c>
      <c r="U1717" s="1"/>
      <c r="V1717" s="1" t="s">
        <v>9136</v>
      </c>
      <c r="W1717" s="1" t="s">
        <v>6826</v>
      </c>
    </row>
    <row r="1718" spans="1:23" x14ac:dyDescent="0.25">
      <c r="A1718" s="1">
        <v>1012484</v>
      </c>
      <c r="B1718" s="5" t="str">
        <f>VLOOKUP(H1718,'FIPS Basin X-walk'!$A$2:$F$3224,6,FALSE)</f>
        <v>Denver Basin</v>
      </c>
      <c r="C1718" s="1" t="s">
        <v>26495</v>
      </c>
      <c r="D1718" s="1"/>
      <c r="E1718" s="1"/>
      <c r="F1718" s="1" t="s">
        <v>1522</v>
      </c>
      <c r="G1718" s="1" t="s">
        <v>9135</v>
      </c>
      <c r="H1718" s="1">
        <v>8031</v>
      </c>
      <c r="I1718" s="1">
        <v>1012484</v>
      </c>
      <c r="J1718" s="1">
        <v>39.747140000000002</v>
      </c>
      <c r="K1718" s="1">
        <v>-104.99657999999999</v>
      </c>
      <c r="L1718" s="1"/>
      <c r="M1718" s="1" t="s">
        <v>1507</v>
      </c>
      <c r="N1718" s="1" t="s">
        <v>9093</v>
      </c>
      <c r="O1718" s="1">
        <v>2022</v>
      </c>
      <c r="P1718" s="1">
        <v>80202</v>
      </c>
      <c r="Q1718" s="1" t="s">
        <v>24165</v>
      </c>
      <c r="R1718" s="1"/>
      <c r="S1718" s="1" t="s">
        <v>24435</v>
      </c>
      <c r="T1718" s="1" t="s">
        <v>6826</v>
      </c>
      <c r="U1718" s="1"/>
      <c r="V1718" s="1" t="s">
        <v>9136</v>
      </c>
      <c r="W1718" s="1" t="s">
        <v>6826</v>
      </c>
    </row>
    <row r="1719" spans="1:23" x14ac:dyDescent="0.25">
      <c r="A1719" s="1">
        <v>1012496</v>
      </c>
      <c r="B1719" s="5" t="str">
        <f>VLOOKUP(H1719,'FIPS Basin X-walk'!$A$2:$F$3224,6,FALSE)</f>
        <v>Denver Basin</v>
      </c>
      <c r="C1719" s="1" t="s">
        <v>26495</v>
      </c>
      <c r="D1719" s="1"/>
      <c r="E1719" s="1"/>
      <c r="F1719" s="1" t="s">
        <v>1522</v>
      </c>
      <c r="G1719" s="1" t="s">
        <v>9135</v>
      </c>
      <c r="H1719" s="1">
        <v>8031</v>
      </c>
      <c r="I1719" s="1">
        <v>1012496</v>
      </c>
      <c r="J1719" s="1">
        <v>39.747140000000002</v>
      </c>
      <c r="K1719" s="1">
        <v>-104.99657999999999</v>
      </c>
      <c r="L1719" s="1"/>
      <c r="M1719" s="1" t="s">
        <v>1507</v>
      </c>
      <c r="N1719" s="1" t="s">
        <v>9093</v>
      </c>
      <c r="O1719" s="1">
        <v>2022</v>
      </c>
      <c r="P1719" s="1">
        <v>80202</v>
      </c>
      <c r="Q1719" s="1" t="s">
        <v>24167</v>
      </c>
      <c r="R1719" s="1"/>
      <c r="S1719" s="1" t="s">
        <v>24435</v>
      </c>
      <c r="T1719" s="1" t="s">
        <v>6826</v>
      </c>
      <c r="U1719" s="1"/>
      <c r="V1719" s="1" t="s">
        <v>9136</v>
      </c>
      <c r="W1719" s="1" t="s">
        <v>6826</v>
      </c>
    </row>
    <row r="1720" spans="1:23" x14ac:dyDescent="0.25">
      <c r="A1720" s="1">
        <v>1012497</v>
      </c>
      <c r="B1720" s="5" t="str">
        <f>VLOOKUP(H1720,'FIPS Basin X-walk'!$A$2:$F$3224,6,FALSE)</f>
        <v>Denver Basin</v>
      </c>
      <c r="C1720" s="1" t="s">
        <v>26495</v>
      </c>
      <c r="D1720" s="1"/>
      <c r="E1720" s="1"/>
      <c r="F1720" s="1" t="s">
        <v>1522</v>
      </c>
      <c r="G1720" s="1" t="s">
        <v>9135</v>
      </c>
      <c r="H1720" s="1">
        <v>8031</v>
      </c>
      <c r="I1720" s="1">
        <v>1012497</v>
      </c>
      <c r="J1720" s="1">
        <v>39.747140000000002</v>
      </c>
      <c r="K1720" s="1">
        <v>-104.99657999999999</v>
      </c>
      <c r="L1720" s="1"/>
      <c r="M1720" s="1" t="s">
        <v>1507</v>
      </c>
      <c r="N1720" s="1" t="s">
        <v>9093</v>
      </c>
      <c r="O1720" s="1">
        <v>2022</v>
      </c>
      <c r="P1720" s="1">
        <v>80202</v>
      </c>
      <c r="Q1720" s="1" t="s">
        <v>26497</v>
      </c>
      <c r="R1720" s="1"/>
      <c r="S1720" s="1" t="s">
        <v>24435</v>
      </c>
      <c r="T1720" s="1" t="s">
        <v>6826</v>
      </c>
      <c r="U1720" s="1"/>
      <c r="V1720" s="1" t="s">
        <v>9136</v>
      </c>
      <c r="W1720" s="1" t="s">
        <v>6826</v>
      </c>
    </row>
    <row r="1721" spans="1:23" x14ac:dyDescent="0.25">
      <c r="A1721" s="1">
        <v>1012503</v>
      </c>
      <c r="B1721" s="5" t="str">
        <f>VLOOKUP(H1721,'FIPS Basin X-walk'!$A$2:$F$3224,6,FALSE)</f>
        <v>Denver Basin</v>
      </c>
      <c r="C1721" s="1" t="s">
        <v>26495</v>
      </c>
      <c r="D1721" s="1"/>
      <c r="E1721" s="1"/>
      <c r="F1721" s="1" t="s">
        <v>1522</v>
      </c>
      <c r="G1721" s="1" t="s">
        <v>9135</v>
      </c>
      <c r="H1721" s="1">
        <v>8031</v>
      </c>
      <c r="I1721" s="1">
        <v>1012503</v>
      </c>
      <c r="J1721" s="1">
        <v>39.747140000000002</v>
      </c>
      <c r="K1721" s="1">
        <v>-104.99657999999999</v>
      </c>
      <c r="L1721" s="1"/>
      <c r="M1721" s="1" t="s">
        <v>1507</v>
      </c>
      <c r="N1721" s="1" t="s">
        <v>9093</v>
      </c>
      <c r="O1721" s="1">
        <v>2022</v>
      </c>
      <c r="P1721" s="1">
        <v>80202</v>
      </c>
      <c r="Q1721" s="1" t="s">
        <v>24169</v>
      </c>
      <c r="R1721" s="1"/>
      <c r="S1721" s="1" t="s">
        <v>24435</v>
      </c>
      <c r="T1721" s="1" t="s">
        <v>6826</v>
      </c>
      <c r="U1721" s="1"/>
      <c r="V1721" s="1" t="s">
        <v>9136</v>
      </c>
      <c r="W1721" s="1" t="s">
        <v>6826</v>
      </c>
    </row>
    <row r="1722" spans="1:23" x14ac:dyDescent="0.25">
      <c r="A1722" s="1">
        <v>1012504</v>
      </c>
      <c r="B1722" s="5" t="str">
        <f>VLOOKUP(H1722,'FIPS Basin X-walk'!$A$2:$F$3224,6,FALSE)</f>
        <v>Denver Basin</v>
      </c>
      <c r="C1722" s="1" t="s">
        <v>26495</v>
      </c>
      <c r="D1722" s="1"/>
      <c r="E1722" s="1"/>
      <c r="F1722" s="1" t="s">
        <v>1522</v>
      </c>
      <c r="G1722" s="1" t="s">
        <v>9135</v>
      </c>
      <c r="H1722" s="1">
        <v>8031</v>
      </c>
      <c r="I1722" s="1">
        <v>1012504</v>
      </c>
      <c r="J1722" s="1">
        <v>39.747140000000002</v>
      </c>
      <c r="K1722" s="1">
        <v>-104.99657999999999</v>
      </c>
      <c r="L1722" s="1"/>
      <c r="M1722" s="1" t="s">
        <v>1507</v>
      </c>
      <c r="N1722" s="1" t="s">
        <v>9093</v>
      </c>
      <c r="O1722" s="1">
        <v>2022</v>
      </c>
      <c r="P1722" s="1">
        <v>80202</v>
      </c>
      <c r="Q1722" s="1" t="s">
        <v>24170</v>
      </c>
      <c r="R1722" s="1"/>
      <c r="S1722" s="1" t="s">
        <v>24435</v>
      </c>
      <c r="T1722" s="1" t="s">
        <v>6826</v>
      </c>
      <c r="U1722" s="1"/>
      <c r="V1722" s="1" t="s">
        <v>9136</v>
      </c>
      <c r="W1722" s="1" t="s">
        <v>6826</v>
      </c>
    </row>
    <row r="1723" spans="1:23" x14ac:dyDescent="0.25">
      <c r="A1723" s="1">
        <v>1012652</v>
      </c>
      <c r="B1723" s="5" t="str">
        <f>VLOOKUP(H1723,'FIPS Basin X-walk'!$A$2:$F$3224,6,FALSE)</f>
        <v>Denver Basin</v>
      </c>
      <c r="C1723" s="1" t="s">
        <v>9167</v>
      </c>
      <c r="D1723" s="1"/>
      <c r="E1723" s="1"/>
      <c r="F1723" s="1" t="s">
        <v>1522</v>
      </c>
      <c r="G1723" s="1" t="s">
        <v>9135</v>
      </c>
      <c r="H1723" s="1">
        <v>8031</v>
      </c>
      <c r="I1723" s="1">
        <v>1012652</v>
      </c>
      <c r="J1723" s="1">
        <v>39.752015999999998</v>
      </c>
      <c r="K1723" s="1">
        <v>-105.00073399999999</v>
      </c>
      <c r="L1723" s="1"/>
      <c r="M1723" s="1" t="s">
        <v>1507</v>
      </c>
      <c r="N1723" s="1" t="s">
        <v>9093</v>
      </c>
      <c r="O1723" s="1">
        <v>2022</v>
      </c>
      <c r="P1723" s="1">
        <v>80202</v>
      </c>
      <c r="Q1723" s="1" t="s">
        <v>855</v>
      </c>
      <c r="R1723" s="1"/>
      <c r="S1723" s="1" t="s">
        <v>24435</v>
      </c>
      <c r="T1723" s="1" t="s">
        <v>6826</v>
      </c>
      <c r="U1723" s="1"/>
      <c r="V1723" s="1" t="s">
        <v>26525</v>
      </c>
      <c r="W1723" s="1" t="s">
        <v>6826</v>
      </c>
    </row>
    <row r="1724" spans="1:23" x14ac:dyDescent="0.25">
      <c r="A1724" s="1">
        <v>1012714</v>
      </c>
      <c r="B1724" s="5" t="str">
        <f>VLOOKUP(H1724,'FIPS Basin X-walk'!$A$2:$F$3224,6,FALSE)</f>
        <v>Denver Basin</v>
      </c>
      <c r="C1724" s="1" t="s">
        <v>9167</v>
      </c>
      <c r="D1724" s="1"/>
      <c r="E1724" s="1"/>
      <c r="F1724" s="1" t="s">
        <v>1522</v>
      </c>
      <c r="G1724" s="1" t="s">
        <v>9135</v>
      </c>
      <c r="H1724" s="1">
        <v>8031</v>
      </c>
      <c r="I1724" s="1">
        <v>1012714</v>
      </c>
      <c r="J1724" s="1">
        <v>39.752015999999998</v>
      </c>
      <c r="K1724" s="1">
        <v>-105.00073399999999</v>
      </c>
      <c r="L1724" s="1"/>
      <c r="M1724" s="1" t="s">
        <v>1507</v>
      </c>
      <c r="N1724" s="1" t="s">
        <v>9093</v>
      </c>
      <c r="O1724" s="1">
        <v>2022</v>
      </c>
      <c r="P1724" s="1">
        <v>80202</v>
      </c>
      <c r="Q1724" s="1" t="s">
        <v>597</v>
      </c>
      <c r="R1724" s="1"/>
      <c r="S1724" s="1" t="s">
        <v>24435</v>
      </c>
      <c r="T1724" s="1" t="s">
        <v>6826</v>
      </c>
      <c r="U1724" s="1"/>
      <c r="V1724" s="1" t="s">
        <v>26525</v>
      </c>
      <c r="W1724" s="1" t="s">
        <v>6826</v>
      </c>
    </row>
    <row r="1725" spans="1:23" x14ac:dyDescent="0.25">
      <c r="A1725" s="1">
        <v>1012785</v>
      </c>
      <c r="B1725" s="5" t="str">
        <f>VLOOKUP(H1725,'FIPS Basin X-walk'!$A$2:$F$3224,6,FALSE)</f>
        <v>Denver Basin</v>
      </c>
      <c r="C1725" s="1" t="s">
        <v>26147</v>
      </c>
      <c r="D1725" s="1"/>
      <c r="E1725" s="1"/>
      <c r="F1725" s="1" t="s">
        <v>1522</v>
      </c>
      <c r="G1725" s="1" t="s">
        <v>9135</v>
      </c>
      <c r="H1725" s="1">
        <v>8031</v>
      </c>
      <c r="I1725" s="1">
        <v>1012785</v>
      </c>
      <c r="J1725" s="1">
        <v>39.743650000000002</v>
      </c>
      <c r="K1725" s="1">
        <v>-104.98611</v>
      </c>
      <c r="L1725" s="1"/>
      <c r="M1725" s="1" t="s">
        <v>1507</v>
      </c>
      <c r="N1725" s="1" t="s">
        <v>9093</v>
      </c>
      <c r="O1725" s="1">
        <v>2022</v>
      </c>
      <c r="P1725" s="1">
        <v>80203</v>
      </c>
      <c r="Q1725" s="1" t="s">
        <v>222</v>
      </c>
      <c r="R1725" s="1"/>
      <c r="S1725" s="1" t="s">
        <v>24399</v>
      </c>
      <c r="T1725" s="1" t="s">
        <v>6826</v>
      </c>
      <c r="U1725" s="1"/>
      <c r="V1725" s="1" t="s">
        <v>9140</v>
      </c>
      <c r="W1725" s="1" t="s">
        <v>6826</v>
      </c>
    </row>
    <row r="1726" spans="1:23" x14ac:dyDescent="0.25">
      <c r="A1726" s="1">
        <v>1012835</v>
      </c>
      <c r="B1726" s="5" t="str">
        <f>VLOOKUP(H1726,'FIPS Basin X-walk'!$A$2:$F$3224,6,FALSE)</f>
        <v>Denver Basin</v>
      </c>
      <c r="C1726" s="1" t="s">
        <v>25981</v>
      </c>
      <c r="D1726" s="1"/>
      <c r="E1726" s="1"/>
      <c r="F1726" s="1" t="s">
        <v>1522</v>
      </c>
      <c r="G1726" s="1" t="s">
        <v>9135</v>
      </c>
      <c r="H1726" s="1">
        <v>8031</v>
      </c>
      <c r="I1726" s="1">
        <v>1012835</v>
      </c>
      <c r="J1726" s="1">
        <v>39.743690000000001</v>
      </c>
      <c r="K1726" s="1">
        <v>-104.98777</v>
      </c>
      <c r="L1726" s="1"/>
      <c r="M1726" s="1" t="s">
        <v>1507</v>
      </c>
      <c r="N1726" s="1" t="s">
        <v>9093</v>
      </c>
      <c r="O1726" s="1">
        <v>2022</v>
      </c>
      <c r="P1726" s="1">
        <v>80202</v>
      </c>
      <c r="Q1726" s="1" t="s">
        <v>445</v>
      </c>
      <c r="R1726" s="1"/>
      <c r="S1726" s="1" t="s">
        <v>24489</v>
      </c>
      <c r="T1726" s="1" t="s">
        <v>6826</v>
      </c>
      <c r="U1726" s="1"/>
      <c r="V1726" s="1" t="s">
        <v>9139</v>
      </c>
      <c r="W1726" s="1" t="s">
        <v>6826</v>
      </c>
    </row>
    <row r="1727" spans="1:23" x14ac:dyDescent="0.25">
      <c r="A1727" s="1">
        <v>1013095</v>
      </c>
      <c r="B1727" s="5" t="str">
        <f>VLOOKUP(H1727,'FIPS Basin X-walk'!$A$2:$F$3224,6,FALSE)</f>
        <v>Denver Basin</v>
      </c>
      <c r="C1727" s="1" t="s">
        <v>9153</v>
      </c>
      <c r="D1727" s="1"/>
      <c r="E1727" s="1"/>
      <c r="F1727" s="1" t="s">
        <v>1522</v>
      </c>
      <c r="G1727" s="1" t="s">
        <v>9135</v>
      </c>
      <c r="H1727" s="1">
        <v>8031</v>
      </c>
      <c r="I1727" s="1">
        <v>1013095</v>
      </c>
      <c r="J1727" s="1">
        <v>39.748460000000001</v>
      </c>
      <c r="K1727" s="1">
        <v>-104.99402000000001</v>
      </c>
      <c r="L1727" s="1"/>
      <c r="M1727" s="1" t="s">
        <v>1507</v>
      </c>
      <c r="N1727" s="1" t="s">
        <v>9093</v>
      </c>
      <c r="O1727" s="1">
        <v>2022</v>
      </c>
      <c r="P1727" s="1">
        <v>80202</v>
      </c>
      <c r="Q1727" s="1" t="s">
        <v>24236</v>
      </c>
      <c r="R1727" s="1"/>
      <c r="S1727" s="1" t="s">
        <v>24399</v>
      </c>
      <c r="T1727" s="1" t="s">
        <v>6826</v>
      </c>
      <c r="U1727" s="1"/>
      <c r="V1727" s="1" t="s">
        <v>9154</v>
      </c>
      <c r="W1727" s="1" t="s">
        <v>6826</v>
      </c>
    </row>
    <row r="1728" spans="1:23" x14ac:dyDescent="0.25">
      <c r="A1728" s="1">
        <v>1014108</v>
      </c>
      <c r="B1728" s="5" t="str">
        <f>VLOOKUP(H1728,'FIPS Basin X-walk'!$A$2:$F$3224,6,FALSE)</f>
        <v>Denver Basin</v>
      </c>
      <c r="C1728" s="1" t="s">
        <v>26495</v>
      </c>
      <c r="D1728" s="1"/>
      <c r="E1728" s="1"/>
      <c r="F1728" s="1" t="s">
        <v>1522</v>
      </c>
      <c r="G1728" s="1" t="s">
        <v>9135</v>
      </c>
      <c r="H1728" s="1">
        <v>8031</v>
      </c>
      <c r="I1728" s="1">
        <v>1014108</v>
      </c>
      <c r="J1728" s="1">
        <v>39.747140000000002</v>
      </c>
      <c r="K1728" s="1">
        <v>-104.99657999999999</v>
      </c>
      <c r="L1728" s="1"/>
      <c r="M1728" s="1" t="s">
        <v>1507</v>
      </c>
      <c r="N1728" s="1" t="s">
        <v>9093</v>
      </c>
      <c r="O1728" s="1">
        <v>2022</v>
      </c>
      <c r="P1728" s="1">
        <v>80202</v>
      </c>
      <c r="Q1728" s="1" t="s">
        <v>24290</v>
      </c>
      <c r="R1728" s="1"/>
      <c r="S1728" s="1" t="s">
        <v>24435</v>
      </c>
      <c r="T1728" s="1" t="s">
        <v>6826</v>
      </c>
      <c r="U1728" s="1"/>
      <c r="V1728" s="1" t="s">
        <v>9136</v>
      </c>
      <c r="W1728" s="1" t="s">
        <v>6826</v>
      </c>
    </row>
    <row r="1729" spans="1:23" x14ac:dyDescent="0.25">
      <c r="A1729" s="1">
        <v>1014233</v>
      </c>
      <c r="B1729" s="5" t="str">
        <f>VLOOKUP(H1729,'FIPS Basin X-walk'!$A$2:$F$3224,6,FALSE)</f>
        <v>Denver Basin</v>
      </c>
      <c r="C1729" s="1" t="s">
        <v>26919</v>
      </c>
      <c r="D1729" s="1"/>
      <c r="E1729" s="1"/>
      <c r="F1729" s="1" t="s">
        <v>1522</v>
      </c>
      <c r="G1729" s="1" t="s">
        <v>9135</v>
      </c>
      <c r="H1729" s="1">
        <v>8031</v>
      </c>
      <c r="I1729" s="1">
        <v>1014233</v>
      </c>
      <c r="J1729" s="1">
        <v>39.716810000000002</v>
      </c>
      <c r="K1729" s="1">
        <v>-104.94737000000001</v>
      </c>
      <c r="L1729" s="1"/>
      <c r="M1729" s="1" t="s">
        <v>1507</v>
      </c>
      <c r="N1729" s="1" t="s">
        <v>9093</v>
      </c>
      <c r="O1729" s="1">
        <v>2022</v>
      </c>
      <c r="P1729" s="1">
        <v>80206</v>
      </c>
      <c r="Q1729" s="1" t="s">
        <v>26920</v>
      </c>
      <c r="R1729" s="1"/>
      <c r="S1729" s="1" t="s">
        <v>24489</v>
      </c>
      <c r="T1729" s="1" t="s">
        <v>6826</v>
      </c>
      <c r="U1729" s="1"/>
      <c r="V1729" s="1" t="s">
        <v>26921</v>
      </c>
      <c r="W1729" s="1" t="s">
        <v>6828</v>
      </c>
    </row>
    <row r="1730" spans="1:23" x14ac:dyDescent="0.25">
      <c r="A1730" s="1">
        <v>1014330</v>
      </c>
      <c r="B1730" s="5" t="str">
        <f>VLOOKUP(H1730,'FIPS Basin X-walk'!$A$2:$F$3224,6,FALSE)</f>
        <v>Denver Basin</v>
      </c>
      <c r="C1730" s="1" t="s">
        <v>27004</v>
      </c>
      <c r="D1730" s="1"/>
      <c r="E1730" s="1"/>
      <c r="F1730" s="1" t="s">
        <v>1522</v>
      </c>
      <c r="G1730" s="1" t="s">
        <v>9135</v>
      </c>
      <c r="H1730" s="1">
        <v>8031</v>
      </c>
      <c r="I1730" s="1">
        <v>1014330</v>
      </c>
      <c r="J1730" s="1">
        <v>39.74579</v>
      </c>
      <c r="K1730" s="1">
        <v>-104.99139</v>
      </c>
      <c r="L1730" s="1"/>
      <c r="M1730" s="1" t="s">
        <v>1507</v>
      </c>
      <c r="N1730" s="1" t="s">
        <v>9093</v>
      </c>
      <c r="O1730" s="1">
        <v>2022</v>
      </c>
      <c r="P1730" s="1">
        <v>80202</v>
      </c>
      <c r="Q1730" s="1" t="s">
        <v>27005</v>
      </c>
      <c r="R1730" s="1"/>
      <c r="S1730" s="1" t="s">
        <v>27006</v>
      </c>
      <c r="T1730" s="1" t="s">
        <v>6826</v>
      </c>
      <c r="U1730" s="1"/>
      <c r="V1730" s="1" t="s">
        <v>27007</v>
      </c>
      <c r="W1730" s="1" t="s">
        <v>6826</v>
      </c>
    </row>
    <row r="1731" spans="1:23" x14ac:dyDescent="0.25">
      <c r="A1731" s="1">
        <v>1011690</v>
      </c>
      <c r="B1731" s="5" t="str">
        <f>VLOOKUP(H1731,'FIPS Basin X-walk'!$A$2:$F$3224,6,FALSE)</f>
        <v>Denver Basin</v>
      </c>
      <c r="C1731" s="1" t="s">
        <v>26389</v>
      </c>
      <c r="D1731" s="1"/>
      <c r="E1731" s="1"/>
      <c r="F1731" s="1" t="s">
        <v>1577</v>
      </c>
      <c r="G1731" s="1" t="s">
        <v>9135</v>
      </c>
      <c r="H1731" s="1">
        <v>8031</v>
      </c>
      <c r="I1731" s="1">
        <v>1011690</v>
      </c>
      <c r="J1731" s="1">
        <v>39.751340999999996</v>
      </c>
      <c r="K1731" s="1">
        <v>-104.99699099999999</v>
      </c>
      <c r="L1731" s="1"/>
      <c r="M1731" s="1" t="s">
        <v>1485</v>
      </c>
      <c r="N1731" s="1" t="s">
        <v>9148</v>
      </c>
      <c r="O1731" s="1">
        <v>2022</v>
      </c>
      <c r="P1731" s="1">
        <v>79701</v>
      </c>
      <c r="Q1731" s="1" t="s">
        <v>26390</v>
      </c>
      <c r="R1731" s="1"/>
      <c r="S1731" s="1" t="s">
        <v>24489</v>
      </c>
      <c r="T1731" s="1" t="s">
        <v>6826</v>
      </c>
      <c r="U1731" s="1"/>
      <c r="V1731" s="1" t="s">
        <v>9144</v>
      </c>
      <c r="W1731" s="1" t="s">
        <v>6826</v>
      </c>
    </row>
    <row r="1732" spans="1:23" x14ac:dyDescent="0.25">
      <c r="A1732" s="1">
        <v>1012365</v>
      </c>
      <c r="B1732" s="5" t="str">
        <f>VLOOKUP(H1732,'FIPS Basin X-walk'!$A$2:$F$3224,6,FALSE)</f>
        <v>Denver Basin</v>
      </c>
      <c r="C1732" s="1" t="s">
        <v>18566</v>
      </c>
      <c r="D1732" s="1"/>
      <c r="E1732" s="1"/>
      <c r="F1732" s="1" t="s">
        <v>18542</v>
      </c>
      <c r="G1732" s="1" t="s">
        <v>9135</v>
      </c>
      <c r="H1732" s="1">
        <v>8031</v>
      </c>
      <c r="I1732" s="1">
        <v>1012365</v>
      </c>
      <c r="J1732" s="1">
        <v>39.748460000000001</v>
      </c>
      <c r="K1732" s="1">
        <v>-104.99402000000001</v>
      </c>
      <c r="L1732" s="1"/>
      <c r="M1732" s="1" t="s">
        <v>1495</v>
      </c>
      <c r="N1732" s="1" t="s">
        <v>9115</v>
      </c>
      <c r="O1732" s="1">
        <v>2022</v>
      </c>
      <c r="P1732" s="1">
        <v>73102</v>
      </c>
      <c r="Q1732" s="1" t="s">
        <v>726</v>
      </c>
      <c r="R1732" s="1"/>
      <c r="S1732" s="1" t="s">
        <v>24435</v>
      </c>
      <c r="T1732" s="1" t="s">
        <v>6826</v>
      </c>
      <c r="U1732" s="1"/>
      <c r="V1732" s="1" t="s">
        <v>18552</v>
      </c>
      <c r="W1732" s="1" t="s">
        <v>6826</v>
      </c>
    </row>
    <row r="1733" spans="1:23" x14ac:dyDescent="0.25">
      <c r="A1733" s="1">
        <v>1001553</v>
      </c>
      <c r="B1733" s="5" t="str">
        <f>VLOOKUP(H1733,'FIPS Basin X-walk'!$A$2:$F$3224,6,FALSE)</f>
        <v>Iowa Shelf</v>
      </c>
      <c r="C1733" s="1" t="s">
        <v>12078</v>
      </c>
      <c r="D1733" s="1"/>
      <c r="E1733" s="1" t="s">
        <v>6828</v>
      </c>
      <c r="F1733" s="1" t="s">
        <v>12079</v>
      </c>
      <c r="G1733" s="1" t="s">
        <v>1720</v>
      </c>
      <c r="H1733" s="1">
        <v>19057</v>
      </c>
      <c r="I1733" s="1">
        <v>1001553</v>
      </c>
      <c r="J1733" s="1">
        <v>40.741199999999999</v>
      </c>
      <c r="K1733" s="1">
        <v>-91.116799999999998</v>
      </c>
      <c r="L1733" s="1"/>
      <c r="M1733" s="1" t="s">
        <v>1500</v>
      </c>
      <c r="N1733" s="1" t="s">
        <v>11970</v>
      </c>
      <c r="O1733" s="1">
        <v>2022</v>
      </c>
      <c r="P1733" s="1">
        <v>52601</v>
      </c>
      <c r="Q1733" s="1" t="s">
        <v>12080</v>
      </c>
      <c r="R1733" s="1"/>
      <c r="S1733" s="1" t="s">
        <v>24355</v>
      </c>
      <c r="T1733" s="1" t="s">
        <v>6826</v>
      </c>
      <c r="U1733" s="1"/>
      <c r="V1733" s="1" t="s">
        <v>11975</v>
      </c>
      <c r="W1733" s="1" t="s">
        <v>6828</v>
      </c>
    </row>
    <row r="1734" spans="1:23" x14ac:dyDescent="0.25">
      <c r="A1734" s="1">
        <v>1002313</v>
      </c>
      <c r="B1734" s="5" t="str">
        <f>VLOOKUP(H1734,'FIPS Basin X-walk'!$A$2:$F$3224,6,FALSE)</f>
        <v>Iowa Shelf</v>
      </c>
      <c r="C1734" s="1" t="s">
        <v>12070</v>
      </c>
      <c r="D1734" s="1"/>
      <c r="E1734" s="1"/>
      <c r="F1734" s="1" t="s">
        <v>12071</v>
      </c>
      <c r="G1734" s="1" t="s">
        <v>12072</v>
      </c>
      <c r="H1734" s="1">
        <v>19057</v>
      </c>
      <c r="I1734" s="1">
        <v>1002313</v>
      </c>
      <c r="J1734" s="1">
        <v>40.984645</v>
      </c>
      <c r="K1734" s="1">
        <v>-91.189797999999996</v>
      </c>
      <c r="L1734" s="1"/>
      <c r="M1734" s="1" t="s">
        <v>1500</v>
      </c>
      <c r="N1734" s="1" t="s">
        <v>11970</v>
      </c>
      <c r="O1734" s="1">
        <v>2022</v>
      </c>
      <c r="P1734" s="1">
        <v>52637</v>
      </c>
      <c r="Q1734" s="1" t="s">
        <v>12073</v>
      </c>
      <c r="R1734" s="1"/>
      <c r="S1734" s="1" t="s">
        <v>24357</v>
      </c>
      <c r="T1734" s="1" t="s">
        <v>6826</v>
      </c>
      <c r="U1734" s="1"/>
      <c r="V1734" s="1" t="s">
        <v>6978</v>
      </c>
      <c r="W1734" s="1" t="s">
        <v>6826</v>
      </c>
    </row>
    <row r="1735" spans="1:23" x14ac:dyDescent="0.25">
      <c r="A1735" s="1">
        <v>1007086</v>
      </c>
      <c r="B1735" s="5" t="str">
        <f>VLOOKUP(H1735,'FIPS Basin X-walk'!$A$2:$F$3224,6,FALSE)</f>
        <v>Iowa Shelf</v>
      </c>
      <c r="C1735" s="1" t="s">
        <v>12083</v>
      </c>
      <c r="D1735" s="1"/>
      <c r="E1735" s="1"/>
      <c r="F1735" s="1" t="s">
        <v>9485</v>
      </c>
      <c r="G1735" s="1" t="s">
        <v>12072</v>
      </c>
      <c r="H1735" s="1">
        <v>19057</v>
      </c>
      <c r="I1735" s="1">
        <v>1007086</v>
      </c>
      <c r="J1735" s="1">
        <v>40.827112999999997</v>
      </c>
      <c r="K1735" s="1">
        <v>-91.282995999999997</v>
      </c>
      <c r="L1735" s="1"/>
      <c r="M1735" s="1" t="s">
        <v>1500</v>
      </c>
      <c r="N1735" s="1" t="s">
        <v>11970</v>
      </c>
      <c r="O1735" s="1">
        <v>2022</v>
      </c>
      <c r="P1735" s="1">
        <v>52638</v>
      </c>
      <c r="Q1735" s="1" t="s">
        <v>12084</v>
      </c>
      <c r="R1735" s="1"/>
      <c r="S1735" s="1" t="s">
        <v>25815</v>
      </c>
      <c r="T1735" s="1" t="s">
        <v>6826</v>
      </c>
      <c r="U1735" s="1"/>
      <c r="V1735" s="1" t="s">
        <v>12085</v>
      </c>
      <c r="W1735" s="1" t="s">
        <v>6826</v>
      </c>
    </row>
    <row r="1736" spans="1:23" x14ac:dyDescent="0.25">
      <c r="A1736" s="1">
        <v>1002443</v>
      </c>
      <c r="B1736" s="5" t="str">
        <f>VLOOKUP(H1736,'FIPS Basin X-walk'!$A$2:$F$3224,6,FALSE)</f>
        <v>Iowa Shelf</v>
      </c>
      <c r="C1736" s="1" t="s">
        <v>12081</v>
      </c>
      <c r="D1736" s="1"/>
      <c r="E1736" s="1"/>
      <c r="F1736" s="1" t="s">
        <v>12075</v>
      </c>
      <c r="G1736" s="1" t="s">
        <v>12072</v>
      </c>
      <c r="H1736" s="1">
        <v>19057</v>
      </c>
      <c r="I1736" s="1">
        <v>1002443</v>
      </c>
      <c r="J1736" s="1">
        <v>40.831156999999997</v>
      </c>
      <c r="K1736" s="1">
        <v>-91.220399</v>
      </c>
      <c r="L1736" s="1"/>
      <c r="M1736" s="1" t="s">
        <v>1500</v>
      </c>
      <c r="N1736" s="1" t="s">
        <v>11970</v>
      </c>
      <c r="O1736" s="1">
        <v>2022</v>
      </c>
      <c r="P1736" s="1">
        <v>52655</v>
      </c>
      <c r="Q1736" s="1" t="s">
        <v>12082</v>
      </c>
      <c r="R1736" s="1"/>
      <c r="S1736" s="1" t="s">
        <v>24378</v>
      </c>
      <c r="T1736" s="1" t="s">
        <v>6826</v>
      </c>
      <c r="U1736" s="1"/>
      <c r="V1736" s="1" t="s">
        <v>11012</v>
      </c>
      <c r="W1736" s="1" t="s">
        <v>6826</v>
      </c>
    </row>
    <row r="1737" spans="1:23" x14ac:dyDescent="0.25">
      <c r="A1737" s="1">
        <v>1002610</v>
      </c>
      <c r="B1737" s="5" t="str">
        <f>VLOOKUP(H1737,'FIPS Basin X-walk'!$A$2:$F$3224,6,FALSE)</f>
        <v>Iowa Shelf</v>
      </c>
      <c r="C1737" s="1" t="s">
        <v>12074</v>
      </c>
      <c r="D1737" s="1"/>
      <c r="E1737" s="1"/>
      <c r="F1737" s="1" t="s">
        <v>12075</v>
      </c>
      <c r="G1737" s="1" t="s">
        <v>12072</v>
      </c>
      <c r="H1737" s="1">
        <v>19057</v>
      </c>
      <c r="I1737" s="1">
        <v>1002610</v>
      </c>
      <c r="J1737" s="1">
        <v>40.836987000000001</v>
      </c>
      <c r="K1737" s="1">
        <v>-91.193123</v>
      </c>
      <c r="L1737" s="1"/>
      <c r="M1737" s="1" t="s">
        <v>1500</v>
      </c>
      <c r="N1737" s="1" t="s">
        <v>11970</v>
      </c>
      <c r="O1737" s="1">
        <v>2022</v>
      </c>
      <c r="P1737" s="1">
        <v>52655</v>
      </c>
      <c r="Q1737" s="1" t="s">
        <v>12076</v>
      </c>
      <c r="R1737" s="1"/>
      <c r="S1737" s="1" t="s">
        <v>24358</v>
      </c>
      <c r="T1737" s="1" t="s">
        <v>6826</v>
      </c>
      <c r="U1737" s="1"/>
      <c r="V1737" s="1" t="s">
        <v>12077</v>
      </c>
      <c r="W1737" s="1" t="s">
        <v>6826</v>
      </c>
    </row>
    <row r="1738" spans="1:23" x14ac:dyDescent="0.25">
      <c r="A1738" s="1">
        <v>1003232</v>
      </c>
      <c r="B1738" s="5" t="str">
        <f>VLOOKUP(H1738,'FIPS Basin X-walk'!$A$2:$F$3224,6,FALSE)</f>
        <v>Southern Oregon Basin</v>
      </c>
      <c r="C1738" s="1" t="s">
        <v>18765</v>
      </c>
      <c r="D1738" s="1"/>
      <c r="E1738" s="1"/>
      <c r="F1738" s="1" t="s">
        <v>18766</v>
      </c>
      <c r="G1738" s="1" t="s">
        <v>18767</v>
      </c>
      <c r="H1738" s="1">
        <v>41017</v>
      </c>
      <c r="I1738" s="1">
        <v>1003232</v>
      </c>
      <c r="J1738" s="1">
        <v>44.015414</v>
      </c>
      <c r="K1738" s="1">
        <v>-121.259055</v>
      </c>
      <c r="L1738" s="1"/>
      <c r="M1738" s="1" t="s">
        <v>1519</v>
      </c>
      <c r="N1738" s="1" t="s">
        <v>18017</v>
      </c>
      <c r="O1738" s="1">
        <v>2022</v>
      </c>
      <c r="P1738" s="1">
        <v>97702</v>
      </c>
      <c r="Q1738" s="1" t="s">
        <v>18768</v>
      </c>
      <c r="R1738" s="1"/>
      <c r="S1738" s="1" t="s">
        <v>24358</v>
      </c>
      <c r="T1738" s="1" t="s">
        <v>6826</v>
      </c>
      <c r="U1738" s="1"/>
      <c r="V1738" s="1" t="s">
        <v>25079</v>
      </c>
      <c r="W1738" s="1" t="s">
        <v>6826</v>
      </c>
    </row>
    <row r="1739" spans="1:23" x14ac:dyDescent="0.25">
      <c r="A1739" s="1">
        <v>1005013</v>
      </c>
      <c r="B1739" s="5" t="str">
        <f>VLOOKUP(H1739,'FIPS Basin X-walk'!$A$2:$F$3224,6,FALSE)</f>
        <v>Southern Oregon Basin</v>
      </c>
      <c r="C1739" s="1" t="s">
        <v>18769</v>
      </c>
      <c r="D1739" s="1"/>
      <c r="E1739" s="1"/>
      <c r="F1739" s="1" t="s">
        <v>18766</v>
      </c>
      <c r="G1739" s="1" t="s">
        <v>18767</v>
      </c>
      <c r="H1739" s="1">
        <v>41017</v>
      </c>
      <c r="I1739" s="1">
        <v>1005013</v>
      </c>
      <c r="J1739" s="1">
        <v>43.82199</v>
      </c>
      <c r="K1739" s="1">
        <v>-121.42731000000001</v>
      </c>
      <c r="L1739" s="1"/>
      <c r="M1739" s="1" t="s">
        <v>1519</v>
      </c>
      <c r="N1739" s="1" t="s">
        <v>18017</v>
      </c>
      <c r="O1739" s="1">
        <v>2022</v>
      </c>
      <c r="P1739" s="1">
        <v>97701</v>
      </c>
      <c r="Q1739" s="1" t="s">
        <v>264</v>
      </c>
      <c r="R1739" s="1"/>
      <c r="S1739" s="1" t="s">
        <v>24435</v>
      </c>
      <c r="T1739" s="1" t="s">
        <v>6826</v>
      </c>
      <c r="U1739" s="1"/>
      <c r="V1739" s="1" t="s">
        <v>12735</v>
      </c>
      <c r="W1739" s="1" t="s">
        <v>6826</v>
      </c>
    </row>
    <row r="1740" spans="1:23" x14ac:dyDescent="0.25">
      <c r="A1740" s="1">
        <v>1002708</v>
      </c>
      <c r="B1740" s="5" t="str">
        <f>VLOOKUP(H1740,'FIPS Basin X-walk'!$A$2:$F$3224,6,FALSE)</f>
        <v>Desha Basin</v>
      </c>
      <c r="C1740" s="1" t="s">
        <v>7797</v>
      </c>
      <c r="D1740" s="1"/>
      <c r="E1740" s="1"/>
      <c r="F1740" s="1" t="s">
        <v>7798</v>
      </c>
      <c r="G1740" s="1" t="s">
        <v>7799</v>
      </c>
      <c r="H1740" s="1">
        <v>5041</v>
      </c>
      <c r="I1740" s="1">
        <v>1002708</v>
      </c>
      <c r="J1740" s="1">
        <v>33.705750000000002</v>
      </c>
      <c r="K1740" s="1">
        <v>-91.240369999999999</v>
      </c>
      <c r="L1740" s="1"/>
      <c r="M1740" s="1" t="s">
        <v>1520</v>
      </c>
      <c r="N1740" s="1" t="s">
        <v>7740</v>
      </c>
      <c r="O1740" s="1">
        <v>2022</v>
      </c>
      <c r="P1740" s="1">
        <v>71630</v>
      </c>
      <c r="Q1740" s="1" t="s">
        <v>7800</v>
      </c>
      <c r="R1740" s="1"/>
      <c r="S1740" s="1" t="s">
        <v>24385</v>
      </c>
      <c r="T1740" s="1" t="s">
        <v>6826</v>
      </c>
      <c r="U1740" s="1"/>
      <c r="V1740" s="1" t="s">
        <v>7801</v>
      </c>
      <c r="W1740" s="1" t="s">
        <v>6826</v>
      </c>
    </row>
    <row r="1741" spans="1:23" x14ac:dyDescent="0.25">
      <c r="A1741" s="1">
        <v>1005831</v>
      </c>
      <c r="B1741" s="5" t="str">
        <f>VLOOKUP(H1741,'FIPS Basin X-walk'!$A$2:$F$3224,6,FALSE)</f>
        <v>Upper Mississippi Embaymnt</v>
      </c>
      <c r="C1741" s="1" t="s">
        <v>15213</v>
      </c>
      <c r="D1741" s="1"/>
      <c r="E1741" s="1"/>
      <c r="F1741" s="1" t="s">
        <v>15214</v>
      </c>
      <c r="G1741" s="1" t="s">
        <v>2168</v>
      </c>
      <c r="H1741" s="1">
        <v>28033</v>
      </c>
      <c r="I1741" s="1">
        <v>1005831</v>
      </c>
      <c r="J1741" s="1">
        <v>34.993899999999996</v>
      </c>
      <c r="K1741" s="1">
        <v>-90.039000000000001</v>
      </c>
      <c r="L1741" s="1"/>
      <c r="M1741" s="1" t="s">
        <v>1523</v>
      </c>
      <c r="N1741" s="1" t="s">
        <v>15181</v>
      </c>
      <c r="O1741" s="1">
        <v>2022</v>
      </c>
      <c r="P1741" s="1">
        <v>38671</v>
      </c>
      <c r="Q1741" s="1" t="s">
        <v>15215</v>
      </c>
      <c r="R1741" s="1"/>
      <c r="S1741" s="1" t="s">
        <v>24355</v>
      </c>
      <c r="T1741" s="1" t="s">
        <v>6826</v>
      </c>
      <c r="U1741" s="1"/>
      <c r="V1741" s="1" t="s">
        <v>24409</v>
      </c>
      <c r="W1741" s="1" t="s">
        <v>6828</v>
      </c>
    </row>
    <row r="1742" spans="1:23" x14ac:dyDescent="0.25">
      <c r="A1742" s="1">
        <v>1003915</v>
      </c>
      <c r="B1742" s="5" t="str">
        <f>VLOOKUP(H1742,'FIPS Basin X-walk'!$A$2:$F$3224,6,FALSE)</f>
        <v>Upper Mississippi Embaymnt</v>
      </c>
      <c r="C1742" s="1" t="s">
        <v>15210</v>
      </c>
      <c r="D1742" s="1"/>
      <c r="E1742" s="1"/>
      <c r="F1742" s="1" t="s">
        <v>15211</v>
      </c>
      <c r="G1742" s="1" t="s">
        <v>15212</v>
      </c>
      <c r="H1742" s="1">
        <v>28033</v>
      </c>
      <c r="I1742" s="1">
        <v>1003915</v>
      </c>
      <c r="J1742" s="1">
        <v>34.899417</v>
      </c>
      <c r="K1742" s="1">
        <v>-90.166388999999995</v>
      </c>
      <c r="L1742" s="1"/>
      <c r="M1742" s="1" t="s">
        <v>1523</v>
      </c>
      <c r="N1742" s="1" t="s">
        <v>15181</v>
      </c>
      <c r="O1742" s="1">
        <v>2022</v>
      </c>
      <c r="P1742" s="1">
        <v>38641</v>
      </c>
      <c r="Q1742" s="1" t="s">
        <v>252</v>
      </c>
      <c r="R1742" s="1"/>
      <c r="S1742" s="1" t="s">
        <v>24435</v>
      </c>
      <c r="T1742" s="1" t="s">
        <v>6826</v>
      </c>
      <c r="U1742" s="1"/>
      <c r="V1742" s="1" t="s">
        <v>8019</v>
      </c>
      <c r="W1742" s="1" t="s">
        <v>6826</v>
      </c>
    </row>
    <row r="1743" spans="1:23" x14ac:dyDescent="0.25">
      <c r="A1743" s="1">
        <v>1014070</v>
      </c>
      <c r="B1743" s="5" t="str">
        <f>VLOOKUP(H1743,'FIPS Basin X-walk'!$A$2:$F$3224,6,FALSE)</f>
        <v>Sioux Uplift</v>
      </c>
      <c r="C1743" s="1" t="s">
        <v>26836</v>
      </c>
      <c r="D1743" s="1"/>
      <c r="E1743" s="1" t="s">
        <v>6828</v>
      </c>
      <c r="F1743" s="1" t="s">
        <v>26837</v>
      </c>
      <c r="G1743" s="1" t="s">
        <v>4617</v>
      </c>
      <c r="H1743" s="1">
        <v>46039</v>
      </c>
      <c r="I1743" s="1">
        <v>1014070</v>
      </c>
      <c r="J1743" s="1">
        <v>44.580121408708003</v>
      </c>
      <c r="K1743" s="1">
        <v>-96.561410600350897</v>
      </c>
      <c r="L1743" s="1"/>
      <c r="M1743" s="1" t="s">
        <v>1562</v>
      </c>
      <c r="N1743" s="1" t="s">
        <v>19888</v>
      </c>
      <c r="O1743" s="1">
        <v>2022</v>
      </c>
      <c r="P1743" s="1">
        <v>57213</v>
      </c>
      <c r="Q1743" s="1" t="s">
        <v>26838</v>
      </c>
      <c r="R1743" s="1"/>
      <c r="S1743" s="1">
        <v>221112</v>
      </c>
      <c r="T1743" s="1" t="s">
        <v>6826</v>
      </c>
      <c r="U1743" s="1"/>
      <c r="V1743" s="1" t="s">
        <v>14796</v>
      </c>
      <c r="W1743" s="1" t="s">
        <v>6828</v>
      </c>
    </row>
    <row r="1744" spans="1:23" x14ac:dyDescent="0.25">
      <c r="A1744" s="1">
        <v>1012986</v>
      </c>
      <c r="B1744" s="5" t="str">
        <f>VLOOKUP(H1744,'FIPS Basin X-walk'!$A$2:$F$3224,6,FALSE)</f>
        <v>Gulf Coast Basin (LA, TX)</v>
      </c>
      <c r="C1744" s="1"/>
      <c r="D1744" s="1"/>
      <c r="E1744" s="1"/>
      <c r="F1744" s="1" t="s">
        <v>20684</v>
      </c>
      <c r="G1744" s="1" t="s">
        <v>20683</v>
      </c>
      <c r="H1744" s="1">
        <v>48123</v>
      </c>
      <c r="I1744" s="1">
        <v>1012986</v>
      </c>
      <c r="J1744" s="1">
        <v>28.957899999999999</v>
      </c>
      <c r="K1744" s="1">
        <v>-97.694599999999994</v>
      </c>
      <c r="L1744" s="1"/>
      <c r="M1744" s="1" t="s">
        <v>1485</v>
      </c>
      <c r="N1744" s="1" t="s">
        <v>9148</v>
      </c>
      <c r="O1744" s="1">
        <v>2022</v>
      </c>
      <c r="P1744" s="1">
        <v>78141</v>
      </c>
      <c r="Q1744" s="1" t="s">
        <v>532</v>
      </c>
      <c r="R1744" s="1"/>
      <c r="S1744" s="1" t="s">
        <v>24489</v>
      </c>
      <c r="T1744" s="1" t="s">
        <v>6826</v>
      </c>
      <c r="U1744" s="1"/>
      <c r="V1744" s="1" t="s">
        <v>9347</v>
      </c>
      <c r="W1744" s="1" t="s">
        <v>6826</v>
      </c>
    </row>
    <row r="1745" spans="1:23" x14ac:dyDescent="0.25">
      <c r="A1745" s="1">
        <v>1011351</v>
      </c>
      <c r="B1745" s="5" t="str">
        <f>VLOOKUP(H1745,'FIPS Basin X-walk'!$A$2:$F$3224,6,FALSE)</f>
        <v>Gulf Coast Basin (LA, TX)</v>
      </c>
      <c r="C1745" s="1" t="s">
        <v>23625</v>
      </c>
      <c r="D1745" s="1"/>
      <c r="E1745" s="1"/>
      <c r="F1745" s="1" t="s">
        <v>341</v>
      </c>
      <c r="G1745" s="1" t="s">
        <v>20683</v>
      </c>
      <c r="H1745" s="1">
        <v>48123</v>
      </c>
      <c r="I1745" s="1">
        <v>1011351</v>
      </c>
      <c r="J1745" s="1">
        <v>29.182700000000001</v>
      </c>
      <c r="K1745" s="1">
        <v>-97.155500000000004</v>
      </c>
      <c r="L1745" s="1"/>
      <c r="M1745" s="1" t="s">
        <v>1485</v>
      </c>
      <c r="N1745" s="1" t="s">
        <v>9148</v>
      </c>
      <c r="O1745" s="1">
        <v>2022</v>
      </c>
      <c r="P1745" s="1">
        <v>77989</v>
      </c>
      <c r="Q1745" s="1" t="s">
        <v>341</v>
      </c>
      <c r="R1745" s="1"/>
      <c r="S1745" s="1" t="s">
        <v>24435</v>
      </c>
      <c r="T1745" s="1" t="s">
        <v>6826</v>
      </c>
      <c r="U1745" s="1"/>
      <c r="V1745" s="1" t="s">
        <v>7297</v>
      </c>
      <c r="W1745" s="1" t="s">
        <v>6826</v>
      </c>
    </row>
    <row r="1746" spans="1:23" x14ac:dyDescent="0.25">
      <c r="A1746" s="1">
        <v>1004087</v>
      </c>
      <c r="B1746" s="5" t="str">
        <f>VLOOKUP(H1746,'FIPS Basin X-walk'!$A$2:$F$3224,6,FALSE)</f>
        <v>Gulf Coast Basin (LA, TX)</v>
      </c>
      <c r="C1746" s="1" t="s">
        <v>20682</v>
      </c>
      <c r="D1746" s="1"/>
      <c r="E1746" s="1"/>
      <c r="F1746" s="1" t="s">
        <v>1558</v>
      </c>
      <c r="G1746" s="1" t="s">
        <v>20683</v>
      </c>
      <c r="H1746" s="1">
        <v>48123</v>
      </c>
      <c r="I1746" s="1">
        <v>1004087</v>
      </c>
      <c r="J1746" s="1">
        <v>29.133889</v>
      </c>
      <c r="K1746" s="1">
        <v>-97.039161000000007</v>
      </c>
      <c r="L1746" s="1"/>
      <c r="M1746" s="1" t="s">
        <v>1485</v>
      </c>
      <c r="N1746" s="1" t="s">
        <v>9148</v>
      </c>
      <c r="O1746" s="1">
        <v>2022</v>
      </c>
      <c r="P1746" s="1">
        <v>77995</v>
      </c>
      <c r="Q1746" s="1" t="s">
        <v>239</v>
      </c>
      <c r="R1746" s="1"/>
      <c r="S1746" s="1" t="s">
        <v>24399</v>
      </c>
      <c r="T1746" s="1" t="s">
        <v>6826</v>
      </c>
      <c r="U1746" s="1"/>
      <c r="V1746" s="1" t="s">
        <v>9347</v>
      </c>
      <c r="W1746" s="1" t="s">
        <v>6826</v>
      </c>
    </row>
    <row r="1747" spans="1:23" x14ac:dyDescent="0.25">
      <c r="A1747" s="1">
        <v>1012704</v>
      </c>
      <c r="B1747" s="5" t="str">
        <f>VLOOKUP(H1747,'FIPS Basin X-walk'!$A$2:$F$3224,6,FALSE)</f>
        <v>Gulf Coast Basin (LA, TX)</v>
      </c>
      <c r="C1747" s="1" t="s">
        <v>26532</v>
      </c>
      <c r="D1747" s="1"/>
      <c r="E1747" s="1"/>
      <c r="F1747" s="1" t="s">
        <v>1558</v>
      </c>
      <c r="G1747" s="1" t="s">
        <v>20683</v>
      </c>
      <c r="H1747" s="1">
        <v>48123</v>
      </c>
      <c r="I1747" s="1">
        <v>1012704</v>
      </c>
      <c r="J1747" s="1">
        <v>29.173333</v>
      </c>
      <c r="K1747" s="1">
        <v>-97.130679000000001</v>
      </c>
      <c r="L1747" s="1"/>
      <c r="M1747" s="1" t="s">
        <v>1485</v>
      </c>
      <c r="N1747" s="1" t="s">
        <v>9148</v>
      </c>
      <c r="O1747" s="1">
        <v>2022</v>
      </c>
      <c r="P1747" s="1">
        <v>77995</v>
      </c>
      <c r="Q1747" s="1" t="s">
        <v>26533</v>
      </c>
      <c r="R1747" s="1"/>
      <c r="S1747" s="1" t="s">
        <v>24435</v>
      </c>
      <c r="T1747" s="1" t="s">
        <v>6826</v>
      </c>
      <c r="U1747" s="1"/>
      <c r="V1747" s="1" t="s">
        <v>7090</v>
      </c>
      <c r="W1747" s="1" t="s">
        <v>6826</v>
      </c>
    </row>
    <row r="1748" spans="1:23" x14ac:dyDescent="0.25">
      <c r="A1748" s="1">
        <v>1013208</v>
      </c>
      <c r="B1748" s="5" t="str">
        <f>VLOOKUP(H1748,'FIPS Basin X-walk'!$A$2:$F$3224,6,FALSE)</f>
        <v>Permian Basin</v>
      </c>
      <c r="C1748" s="1"/>
      <c r="D1748" s="1"/>
      <c r="E1748" s="1"/>
      <c r="F1748" s="1" t="s">
        <v>20685</v>
      </c>
      <c r="G1748" s="1" t="s">
        <v>20686</v>
      </c>
      <c r="H1748" s="1">
        <v>48125</v>
      </c>
      <c r="I1748" s="1">
        <v>1013208</v>
      </c>
      <c r="J1748" s="1">
        <v>33.778300000000002</v>
      </c>
      <c r="K1748" s="1">
        <v>-100.8766</v>
      </c>
      <c r="L1748" s="1"/>
      <c r="M1748" s="1" t="s">
        <v>1485</v>
      </c>
      <c r="N1748" s="1" t="s">
        <v>9148</v>
      </c>
      <c r="O1748" s="1">
        <v>2022</v>
      </c>
      <c r="P1748" s="1">
        <v>79220</v>
      </c>
      <c r="Q1748" s="1" t="s">
        <v>20687</v>
      </c>
      <c r="R1748" s="1"/>
      <c r="S1748" s="1" t="s">
        <v>24360</v>
      </c>
      <c r="T1748" s="1" t="s">
        <v>6826</v>
      </c>
      <c r="U1748" s="1"/>
      <c r="V1748" s="1" t="s">
        <v>20398</v>
      </c>
      <c r="W1748" s="1" t="s">
        <v>6826</v>
      </c>
    </row>
    <row r="1749" spans="1:23" x14ac:dyDescent="0.25">
      <c r="A1749" s="1">
        <v>1010587</v>
      </c>
      <c r="B1749" s="5" t="str">
        <f>VLOOKUP(H1749,'FIPS Basin X-walk'!$A$2:$F$3224,6,FALSE)</f>
        <v>Appalachian Basin (Eastern Overthrust Area)</v>
      </c>
      <c r="C1749" s="1" t="s">
        <v>23731</v>
      </c>
      <c r="D1749" s="1"/>
      <c r="E1749" s="1"/>
      <c r="F1749" s="1" t="s">
        <v>23732</v>
      </c>
      <c r="G1749" s="1" t="s">
        <v>6191</v>
      </c>
      <c r="H1749" s="1">
        <v>51051</v>
      </c>
      <c r="I1749" s="1">
        <v>1010587</v>
      </c>
      <c r="J1749" s="1">
        <v>37.104601799999998</v>
      </c>
      <c r="K1749" s="1">
        <v>-82.394817099999997</v>
      </c>
      <c r="L1749" s="1"/>
      <c r="M1749" s="1" t="s">
        <v>1486</v>
      </c>
      <c r="N1749" s="1" t="s">
        <v>15119</v>
      </c>
      <c r="O1749" s="1">
        <v>2022</v>
      </c>
      <c r="P1749" s="1">
        <v>24269</v>
      </c>
      <c r="Q1749" s="1" t="s">
        <v>23733</v>
      </c>
      <c r="R1749" s="1"/>
      <c r="S1749" s="1"/>
      <c r="T1749" s="1" t="s">
        <v>6826</v>
      </c>
      <c r="U1749" s="1"/>
      <c r="V1749" s="1" t="s">
        <v>25487</v>
      </c>
      <c r="W1749" s="1" t="s">
        <v>6826</v>
      </c>
    </row>
    <row r="1750" spans="1:23" x14ac:dyDescent="0.25">
      <c r="A1750" s="1">
        <v>1004930</v>
      </c>
      <c r="B1750" s="5" t="str">
        <f>VLOOKUP(H1750,'FIPS Basin X-walk'!$A$2:$F$3224,6,FALSE)</f>
        <v>Salina Basin</v>
      </c>
      <c r="C1750" s="1" t="s">
        <v>12441</v>
      </c>
      <c r="D1750" s="1"/>
      <c r="E1750" s="1"/>
      <c r="F1750" s="1" t="s">
        <v>12442</v>
      </c>
      <c r="G1750" s="1" t="s">
        <v>12088</v>
      </c>
      <c r="H1750" s="1">
        <v>20041</v>
      </c>
      <c r="I1750" s="1">
        <v>1004930</v>
      </c>
      <c r="J1750" s="1">
        <v>38.829090000000001</v>
      </c>
      <c r="K1750" s="1">
        <v>-97.093590000000006</v>
      </c>
      <c r="L1750" s="1"/>
      <c r="M1750" s="1" t="s">
        <v>1490</v>
      </c>
      <c r="N1750" s="1" t="s">
        <v>12401</v>
      </c>
      <c r="O1750" s="1">
        <v>2022</v>
      </c>
      <c r="P1750" s="1">
        <v>67441</v>
      </c>
      <c r="Q1750" s="1" t="s">
        <v>265</v>
      </c>
      <c r="R1750" s="1"/>
      <c r="S1750" s="1" t="s">
        <v>24435</v>
      </c>
      <c r="T1750" s="1" t="s">
        <v>6826</v>
      </c>
      <c r="U1750" s="1"/>
      <c r="V1750" s="1" t="s">
        <v>12735</v>
      </c>
      <c r="W1750" s="1" t="s">
        <v>6826</v>
      </c>
    </row>
    <row r="1751" spans="1:23" x14ac:dyDescent="0.25">
      <c r="A1751" s="1">
        <v>1007223</v>
      </c>
      <c r="B1751" s="5" t="str">
        <f>VLOOKUP(H1751,'FIPS Basin X-walk'!$A$2:$F$3224,6,FALSE)</f>
        <v>Wisconsin Arch</v>
      </c>
      <c r="C1751" s="1" t="s">
        <v>14309</v>
      </c>
      <c r="D1751" s="1"/>
      <c r="E1751" s="1"/>
      <c r="F1751" s="1" t="s">
        <v>14310</v>
      </c>
      <c r="G1751" s="1" t="s">
        <v>12088</v>
      </c>
      <c r="H1751" s="1">
        <v>26043</v>
      </c>
      <c r="I1751" s="1">
        <v>1007223</v>
      </c>
      <c r="J1751" s="1">
        <v>45.799405</v>
      </c>
      <c r="K1751" s="1">
        <v>-88.070937000000001</v>
      </c>
      <c r="L1751" s="1"/>
      <c r="M1751" s="1" t="s">
        <v>1493</v>
      </c>
      <c r="N1751" s="1" t="s">
        <v>14185</v>
      </c>
      <c r="O1751" s="1">
        <v>2022</v>
      </c>
      <c r="P1751" s="1">
        <v>49802</v>
      </c>
      <c r="Q1751" s="1" t="s">
        <v>14311</v>
      </c>
      <c r="R1751" s="1"/>
      <c r="S1751" s="1" t="s">
        <v>24737</v>
      </c>
      <c r="T1751" s="1" t="s">
        <v>6826</v>
      </c>
      <c r="U1751" s="1"/>
      <c r="V1751" s="1" t="s">
        <v>14312</v>
      </c>
      <c r="W1751" s="1" t="s">
        <v>6826</v>
      </c>
    </row>
    <row r="1752" spans="1:23" x14ac:dyDescent="0.25">
      <c r="A1752" s="1">
        <v>1001892</v>
      </c>
      <c r="B1752" s="5" t="str">
        <f>VLOOKUP(H1752,'FIPS Basin X-walk'!$A$2:$F$3224,6,FALSE)</f>
        <v>Wisconsin Arch</v>
      </c>
      <c r="C1752" s="1" t="s">
        <v>14313</v>
      </c>
      <c r="D1752" s="1"/>
      <c r="E1752" s="1" t="s">
        <v>6828</v>
      </c>
      <c r="F1752" s="1" t="s">
        <v>14314</v>
      </c>
      <c r="G1752" s="1" t="s">
        <v>12088</v>
      </c>
      <c r="H1752" s="1">
        <v>26043</v>
      </c>
      <c r="I1752" s="1">
        <v>1001892</v>
      </c>
      <c r="J1752" s="1">
        <v>45.795200000000001</v>
      </c>
      <c r="K1752" s="1">
        <v>-87.957599999999999</v>
      </c>
      <c r="L1752" s="1"/>
      <c r="M1752" s="1" t="s">
        <v>1493</v>
      </c>
      <c r="N1752" s="1" t="s">
        <v>14185</v>
      </c>
      <c r="O1752" s="1">
        <v>2022</v>
      </c>
      <c r="P1752" s="1">
        <v>49876</v>
      </c>
      <c r="Q1752" s="1" t="s">
        <v>24800</v>
      </c>
      <c r="R1752" s="1"/>
      <c r="S1752" s="1" t="s">
        <v>24431</v>
      </c>
      <c r="T1752" s="1" t="s">
        <v>6828</v>
      </c>
      <c r="U1752" s="1"/>
      <c r="V1752" s="1" t="s">
        <v>24801</v>
      </c>
      <c r="W1752" s="1" t="s">
        <v>6826</v>
      </c>
    </row>
    <row r="1753" spans="1:23" x14ac:dyDescent="0.25">
      <c r="A1753" s="1">
        <v>1007690</v>
      </c>
      <c r="B1753" s="5" t="str">
        <f>VLOOKUP(H1753,'FIPS Basin X-walk'!$A$2:$F$3224,6,FALSE)</f>
        <v>Iowa Shelf</v>
      </c>
      <c r="C1753" s="1" t="s">
        <v>12086</v>
      </c>
      <c r="D1753" s="1"/>
      <c r="E1753" s="1"/>
      <c r="F1753" s="1" t="s">
        <v>12087</v>
      </c>
      <c r="G1753" s="1" t="s">
        <v>12088</v>
      </c>
      <c r="H1753" s="1">
        <v>19059</v>
      </c>
      <c r="I1753" s="1">
        <v>1007690</v>
      </c>
      <c r="J1753" s="1">
        <v>43.371406999999998</v>
      </c>
      <c r="K1753" s="1">
        <v>-95.076991000000007</v>
      </c>
      <c r="L1753" s="1"/>
      <c r="M1753" s="1" t="s">
        <v>1500</v>
      </c>
      <c r="N1753" s="1" t="s">
        <v>11970</v>
      </c>
      <c r="O1753" s="1">
        <v>2022</v>
      </c>
      <c r="P1753" s="1">
        <v>51360</v>
      </c>
      <c r="Q1753" s="1" t="s">
        <v>12089</v>
      </c>
      <c r="R1753" s="1"/>
      <c r="S1753" s="1" t="s">
        <v>24358</v>
      </c>
      <c r="T1753" s="1" t="s">
        <v>6826</v>
      </c>
      <c r="U1753" s="1"/>
      <c r="V1753" s="1" t="s">
        <v>6878</v>
      </c>
      <c r="W1753" s="1" t="s">
        <v>6826</v>
      </c>
    </row>
    <row r="1754" spans="1:23" x14ac:dyDescent="0.25">
      <c r="A1754" s="1">
        <v>1004331</v>
      </c>
      <c r="B1754" s="5" t="str">
        <f>VLOOKUP(H1754,'FIPS Basin X-walk'!$A$2:$F$3224,6,FALSE)</f>
        <v>Iowa Shelf</v>
      </c>
      <c r="C1754" s="1" t="s">
        <v>12090</v>
      </c>
      <c r="D1754" s="1"/>
      <c r="E1754" s="1"/>
      <c r="F1754" s="1" t="s">
        <v>12091</v>
      </c>
      <c r="G1754" s="1" t="s">
        <v>12088</v>
      </c>
      <c r="H1754" s="1">
        <v>19059</v>
      </c>
      <c r="I1754" s="1">
        <v>1004331</v>
      </c>
      <c r="J1754" s="1">
        <v>43.433379000000002</v>
      </c>
      <c r="K1754" s="1">
        <v>-94.954221000000004</v>
      </c>
      <c r="L1754" s="1"/>
      <c r="M1754" s="1" t="s">
        <v>1500</v>
      </c>
      <c r="N1754" s="1" t="s">
        <v>11970</v>
      </c>
      <c r="O1754" s="1">
        <v>2022</v>
      </c>
      <c r="P1754" s="1">
        <v>51363</v>
      </c>
      <c r="Q1754" s="1" t="s">
        <v>12092</v>
      </c>
      <c r="R1754" s="1"/>
      <c r="S1754" s="1" t="s">
        <v>24378</v>
      </c>
      <c r="T1754" s="1" t="s">
        <v>6826</v>
      </c>
      <c r="U1754" s="1"/>
      <c r="V1754" s="1" t="s">
        <v>11190</v>
      </c>
      <c r="W1754" s="1" t="s">
        <v>6826</v>
      </c>
    </row>
    <row r="1755" spans="1:23" x14ac:dyDescent="0.25">
      <c r="A1755" s="1">
        <v>1012694</v>
      </c>
      <c r="B1755" s="5" t="str">
        <f>VLOOKUP(H1755,'FIPS Basin X-walk'!$A$2:$F$3224,6,FALSE)</f>
        <v>Cincinnati Arch</v>
      </c>
      <c r="C1755" s="1" t="s">
        <v>23717</v>
      </c>
      <c r="D1755" s="1"/>
      <c r="E1755" s="1"/>
      <c r="F1755" s="1" t="s">
        <v>1933</v>
      </c>
      <c r="G1755" s="1" t="s">
        <v>1933</v>
      </c>
      <c r="H1755" s="1">
        <v>47043</v>
      </c>
      <c r="I1755" s="1">
        <v>1012694</v>
      </c>
      <c r="J1755" s="1">
        <v>36.105160499999997</v>
      </c>
      <c r="K1755" s="1">
        <v>-87.420751800000005</v>
      </c>
      <c r="L1755" s="1"/>
      <c r="M1755" s="1" t="s">
        <v>1538</v>
      </c>
      <c r="N1755" s="1" t="s">
        <v>20002</v>
      </c>
      <c r="O1755" s="1">
        <v>2022</v>
      </c>
      <c r="P1755" s="1">
        <v>37055</v>
      </c>
      <c r="Q1755" s="1" t="s">
        <v>23718</v>
      </c>
      <c r="R1755" s="1"/>
      <c r="S1755" s="1">
        <v>327120</v>
      </c>
      <c r="T1755" s="1" t="s">
        <v>6826</v>
      </c>
      <c r="U1755" s="1"/>
      <c r="V1755" s="1" t="s">
        <v>7044</v>
      </c>
      <c r="W1755" s="1" t="s">
        <v>6826</v>
      </c>
    </row>
    <row r="1756" spans="1:23" x14ac:dyDescent="0.25">
      <c r="A1756" s="1">
        <v>1005559</v>
      </c>
      <c r="B1756" s="5" t="str">
        <f>VLOOKUP(H1756,'FIPS Basin X-walk'!$A$2:$F$3224,6,FALSE)</f>
        <v>Cincinnati Arch</v>
      </c>
      <c r="C1756" s="1" t="s">
        <v>20060</v>
      </c>
      <c r="D1756" s="1"/>
      <c r="E1756" s="1"/>
      <c r="F1756" s="1" t="s">
        <v>20061</v>
      </c>
      <c r="G1756" s="1" t="s">
        <v>20062</v>
      </c>
      <c r="H1756" s="1">
        <v>47043</v>
      </c>
      <c r="I1756" s="1">
        <v>1005559</v>
      </c>
      <c r="J1756" s="1">
        <v>36.046239999999997</v>
      </c>
      <c r="K1756" s="1">
        <v>-87.343270000000004</v>
      </c>
      <c r="L1756" s="1"/>
      <c r="M1756" s="1" t="s">
        <v>1538</v>
      </c>
      <c r="N1756" s="1" t="s">
        <v>20002</v>
      </c>
      <c r="O1756" s="1">
        <v>2022</v>
      </c>
      <c r="P1756" s="1">
        <v>37055</v>
      </c>
      <c r="Q1756" s="1" t="s">
        <v>7287</v>
      </c>
      <c r="R1756" s="1"/>
      <c r="S1756" s="1" t="s">
        <v>24760</v>
      </c>
      <c r="T1756" s="1" t="s">
        <v>6826</v>
      </c>
      <c r="U1756" s="1"/>
      <c r="V1756" s="1" t="s">
        <v>7288</v>
      </c>
      <c r="W1756" s="1" t="s">
        <v>6826</v>
      </c>
    </row>
    <row r="1757" spans="1:23" x14ac:dyDescent="0.25">
      <c r="A1757" s="1">
        <v>1013567</v>
      </c>
      <c r="B1757" s="5" t="str">
        <f>VLOOKUP(H1757,'FIPS Basin X-walk'!$A$2:$F$3224,6,FALSE)</f>
        <v>Gulf Coast Basin (LA, TX)</v>
      </c>
      <c r="C1757" s="1"/>
      <c r="D1757" s="1"/>
      <c r="E1757" s="1"/>
      <c r="F1757" s="1" t="s">
        <v>20688</v>
      </c>
      <c r="G1757" s="1" t="s">
        <v>20689</v>
      </c>
      <c r="H1757" s="1">
        <v>48127</v>
      </c>
      <c r="I1757" s="1">
        <v>1013567</v>
      </c>
      <c r="J1757" s="1">
        <v>28.569701380000001</v>
      </c>
      <c r="K1757" s="1">
        <v>-99.542539480000002</v>
      </c>
      <c r="L1757" s="1"/>
      <c r="M1757" s="1" t="s">
        <v>1485</v>
      </c>
      <c r="N1757" s="1" t="s">
        <v>9148</v>
      </c>
      <c r="O1757" s="1">
        <v>2022</v>
      </c>
      <c r="P1757" s="1">
        <v>78830</v>
      </c>
      <c r="Q1757" s="1" t="s">
        <v>24259</v>
      </c>
      <c r="R1757" s="1"/>
      <c r="S1757" s="1" t="s">
        <v>24435</v>
      </c>
      <c r="T1757" s="1" t="s">
        <v>6826</v>
      </c>
      <c r="U1757" s="1"/>
      <c r="V1757" s="1" t="s">
        <v>26701</v>
      </c>
      <c r="W1757" s="1" t="s">
        <v>6826</v>
      </c>
    </row>
    <row r="1758" spans="1:23" x14ac:dyDescent="0.25">
      <c r="A1758" s="1">
        <v>1014091</v>
      </c>
      <c r="B1758" s="5" t="str">
        <f>VLOOKUP(H1758,'FIPS Basin X-walk'!$A$2:$F$3224,6,FALSE)</f>
        <v>Gulf Coast Basin (LA, TX)</v>
      </c>
      <c r="C1758" s="1" t="s">
        <v>26849</v>
      </c>
      <c r="D1758" s="1"/>
      <c r="E1758" s="1"/>
      <c r="F1758" s="1" t="s">
        <v>20688</v>
      </c>
      <c r="G1758" s="1" t="s">
        <v>20689</v>
      </c>
      <c r="H1758" s="1">
        <v>48127</v>
      </c>
      <c r="I1758" s="1">
        <v>1014091</v>
      </c>
      <c r="J1758" s="1">
        <v>28.573913999999998</v>
      </c>
      <c r="K1758" s="1">
        <v>-99.551669000000004</v>
      </c>
      <c r="L1758" s="1"/>
      <c r="M1758" s="1" t="s">
        <v>1485</v>
      </c>
      <c r="N1758" s="1" t="s">
        <v>9148</v>
      </c>
      <c r="O1758" s="1">
        <v>2022</v>
      </c>
      <c r="P1758" s="1">
        <v>78830</v>
      </c>
      <c r="Q1758" s="1" t="s">
        <v>24286</v>
      </c>
      <c r="R1758" s="1"/>
      <c r="S1758" s="1" t="s">
        <v>24399</v>
      </c>
      <c r="T1758" s="1" t="s">
        <v>6826</v>
      </c>
      <c r="U1758" s="1"/>
      <c r="V1758" s="1" t="s">
        <v>26846</v>
      </c>
      <c r="W1758" s="1" t="s">
        <v>6826</v>
      </c>
    </row>
    <row r="1759" spans="1:23" x14ac:dyDescent="0.25">
      <c r="A1759" s="1">
        <v>1000394</v>
      </c>
      <c r="B1759" s="5" t="str">
        <f>VLOOKUP(H1759,'FIPS Basin X-walk'!$A$2:$F$3224,6,FALSE)</f>
        <v>Piedmont-Blue Ridge Prov</v>
      </c>
      <c r="C1759" s="1" t="s">
        <v>22219</v>
      </c>
      <c r="D1759" s="1"/>
      <c r="E1759" s="1"/>
      <c r="F1759" s="1" t="s">
        <v>11790</v>
      </c>
      <c r="G1759" s="1" t="s">
        <v>22220</v>
      </c>
      <c r="H1759" s="1">
        <v>51053</v>
      </c>
      <c r="I1759" s="1">
        <v>1000394</v>
      </c>
      <c r="J1759" s="1">
        <v>37.179254</v>
      </c>
      <c r="K1759" s="1">
        <v>-77.447486999999995</v>
      </c>
      <c r="L1759" s="1"/>
      <c r="M1759" s="1" t="s">
        <v>1486</v>
      </c>
      <c r="N1759" s="1" t="s">
        <v>15119</v>
      </c>
      <c r="O1759" s="1">
        <v>2022</v>
      </c>
      <c r="P1759" s="1">
        <v>23803</v>
      </c>
      <c r="Q1759" s="1" t="s">
        <v>22221</v>
      </c>
      <c r="R1759" s="1"/>
      <c r="S1759" s="1" t="s">
        <v>24372</v>
      </c>
      <c r="T1759" s="1" t="s">
        <v>6826</v>
      </c>
      <c r="U1759" s="1"/>
      <c r="V1759" s="1" t="s">
        <v>7970</v>
      </c>
      <c r="W1759" s="1" t="s">
        <v>6826</v>
      </c>
    </row>
    <row r="1760" spans="1:23" x14ac:dyDescent="0.25">
      <c r="A1760" s="1">
        <v>1001922</v>
      </c>
      <c r="B1760" s="5" t="str">
        <f>VLOOKUP(H1760,'FIPS Basin X-walk'!$A$2:$F$3224,6,FALSE)</f>
        <v>Atlantic Coast Basin</v>
      </c>
      <c r="C1760" s="1" t="s">
        <v>9614</v>
      </c>
      <c r="D1760" s="1"/>
      <c r="E1760" s="1"/>
      <c r="F1760" s="1" t="s">
        <v>9611</v>
      </c>
      <c r="G1760" s="1" t="s">
        <v>9607</v>
      </c>
      <c r="H1760" s="1">
        <v>11001</v>
      </c>
      <c r="I1760" s="1">
        <v>1001922</v>
      </c>
      <c r="J1760" s="1">
        <v>38.897350000000003</v>
      </c>
      <c r="K1760" s="1">
        <v>-77.045338999999998</v>
      </c>
      <c r="L1760" s="1"/>
      <c r="M1760" s="1" t="s">
        <v>1541</v>
      </c>
      <c r="N1760" s="1" t="s">
        <v>9607</v>
      </c>
      <c r="O1760" s="1">
        <v>2022</v>
      </c>
      <c r="P1760" s="1">
        <v>20052</v>
      </c>
      <c r="Q1760" s="1" t="s">
        <v>9615</v>
      </c>
      <c r="R1760" s="1"/>
      <c r="S1760" s="1" t="s">
        <v>24379</v>
      </c>
      <c r="T1760" s="1" t="s">
        <v>6828</v>
      </c>
      <c r="U1760" s="1"/>
      <c r="V1760" s="1" t="s">
        <v>9616</v>
      </c>
      <c r="W1760" s="1" t="s">
        <v>6826</v>
      </c>
    </row>
    <row r="1761" spans="1:23" x14ac:dyDescent="0.25">
      <c r="A1761" s="1">
        <v>1005679</v>
      </c>
      <c r="B1761" s="5" t="str">
        <f>VLOOKUP(H1761,'FIPS Basin X-walk'!$A$2:$F$3224,6,FALSE)</f>
        <v>Atlantic Coast Basin</v>
      </c>
      <c r="C1761" s="1" t="s">
        <v>25567</v>
      </c>
      <c r="D1761" s="1"/>
      <c r="E1761" s="1"/>
      <c r="F1761" s="1" t="s">
        <v>9611</v>
      </c>
      <c r="G1761" s="1" t="s">
        <v>9607</v>
      </c>
      <c r="H1761" s="1">
        <v>11001</v>
      </c>
      <c r="I1761" s="1">
        <v>1005679</v>
      </c>
      <c r="J1761" s="1">
        <v>38.824587000000001</v>
      </c>
      <c r="K1761" s="1">
        <v>-77.017398</v>
      </c>
      <c r="L1761" s="1"/>
      <c r="M1761" s="1" t="s">
        <v>1541</v>
      </c>
      <c r="N1761" s="1" t="s">
        <v>9607</v>
      </c>
      <c r="O1761" s="1">
        <v>2022</v>
      </c>
      <c r="P1761" s="1">
        <v>20375</v>
      </c>
      <c r="Q1761" s="1" t="s">
        <v>25568</v>
      </c>
      <c r="R1761" s="1"/>
      <c r="S1761" s="1" t="s">
        <v>24464</v>
      </c>
      <c r="T1761" s="1" t="s">
        <v>6826</v>
      </c>
      <c r="U1761" s="1"/>
      <c r="V1761" s="1" t="s">
        <v>24409</v>
      </c>
      <c r="W1761" s="1" t="s">
        <v>6826</v>
      </c>
    </row>
    <row r="1762" spans="1:23" x14ac:dyDescent="0.25">
      <c r="A1762" s="1">
        <v>1006733</v>
      </c>
      <c r="B1762" s="5" t="str">
        <f>VLOOKUP(H1762,'FIPS Basin X-walk'!$A$2:$F$3224,6,FALSE)</f>
        <v>Atlantic Coast Basin</v>
      </c>
      <c r="C1762" s="1" t="s">
        <v>9610</v>
      </c>
      <c r="D1762" s="1"/>
      <c r="E1762" s="1"/>
      <c r="F1762" s="1" t="s">
        <v>9611</v>
      </c>
      <c r="G1762" s="1" t="s">
        <v>9607</v>
      </c>
      <c r="H1762" s="1">
        <v>11001</v>
      </c>
      <c r="I1762" s="1">
        <v>1006733</v>
      </c>
      <c r="J1762" s="1">
        <v>38.883240000000001</v>
      </c>
      <c r="K1762" s="1">
        <v>-77.007450000000006</v>
      </c>
      <c r="L1762" s="1"/>
      <c r="M1762" s="1" t="s">
        <v>1541</v>
      </c>
      <c r="N1762" s="1" t="s">
        <v>9607</v>
      </c>
      <c r="O1762" s="1">
        <v>2022</v>
      </c>
      <c r="P1762" s="1">
        <v>20003</v>
      </c>
      <c r="Q1762" s="1" t="s">
        <v>9612</v>
      </c>
      <c r="R1762" s="1" t="s">
        <v>25530</v>
      </c>
      <c r="S1762" s="1" t="s">
        <v>24395</v>
      </c>
      <c r="T1762" s="1" t="s">
        <v>6828</v>
      </c>
      <c r="U1762" s="1"/>
      <c r="V1762" s="1" t="s">
        <v>9613</v>
      </c>
      <c r="W1762" s="1" t="s">
        <v>6826</v>
      </c>
    </row>
    <row r="1763" spans="1:23" x14ac:dyDescent="0.25">
      <c r="A1763" s="1">
        <v>1013779</v>
      </c>
      <c r="B1763" s="5" t="str">
        <f>VLOOKUP(H1763,'FIPS Basin X-walk'!$A$2:$F$3224,6,FALSE)</f>
        <v>Atlantic Coast Basin</v>
      </c>
      <c r="C1763" s="1" t="s">
        <v>9606</v>
      </c>
      <c r="D1763" s="1"/>
      <c r="E1763" s="1"/>
      <c r="F1763" s="1" t="s">
        <v>1127</v>
      </c>
      <c r="G1763" s="1" t="s">
        <v>9607</v>
      </c>
      <c r="H1763" s="1">
        <v>11001</v>
      </c>
      <c r="I1763" s="1">
        <v>1013779</v>
      </c>
      <c r="J1763" s="1">
        <v>38.9206</v>
      </c>
      <c r="K1763" s="1">
        <v>-77.021600000000007</v>
      </c>
      <c r="L1763" s="1"/>
      <c r="M1763" s="1" t="s">
        <v>1541</v>
      </c>
      <c r="N1763" s="1" t="s">
        <v>9607</v>
      </c>
      <c r="O1763" s="1">
        <v>2022</v>
      </c>
      <c r="P1763" s="1">
        <v>20059</v>
      </c>
      <c r="Q1763" s="1" t="s">
        <v>9608</v>
      </c>
      <c r="R1763" s="1"/>
      <c r="S1763" s="1" t="s">
        <v>24379</v>
      </c>
      <c r="T1763" s="1" t="s">
        <v>6826</v>
      </c>
      <c r="U1763" s="1"/>
      <c r="V1763" s="1" t="s">
        <v>9609</v>
      </c>
      <c r="W1763" s="1" t="s">
        <v>6826</v>
      </c>
    </row>
    <row r="1764" spans="1:23" x14ac:dyDescent="0.25">
      <c r="A1764" s="1">
        <v>1014675</v>
      </c>
      <c r="B1764" s="5" t="str">
        <f>VLOOKUP(H1764,'FIPS Basin X-walk'!$A$2:$F$3224,6,FALSE)</f>
        <v>Atlantic Coast Basin</v>
      </c>
      <c r="C1764" s="1" t="s">
        <v>27391</v>
      </c>
      <c r="D1764" s="1"/>
      <c r="E1764" s="1"/>
      <c r="F1764" s="1" t="s">
        <v>1127</v>
      </c>
      <c r="G1764" s="1" t="s">
        <v>9607</v>
      </c>
      <c r="H1764" s="1">
        <v>11001</v>
      </c>
      <c r="I1764" s="1">
        <v>1014675</v>
      </c>
      <c r="J1764" s="1">
        <v>38.906660000000002</v>
      </c>
      <c r="K1764" s="1">
        <v>-77.073319999999995</v>
      </c>
      <c r="L1764" s="1"/>
      <c r="M1764" s="1" t="s">
        <v>1541</v>
      </c>
      <c r="N1764" s="1" t="s">
        <v>9607</v>
      </c>
      <c r="O1764" s="1">
        <v>2022</v>
      </c>
      <c r="P1764" s="1">
        <v>20057</v>
      </c>
      <c r="Q1764" s="1" t="s">
        <v>27392</v>
      </c>
      <c r="R1764" s="1"/>
      <c r="S1764" s="1" t="s">
        <v>24379</v>
      </c>
      <c r="T1764" s="1" t="s">
        <v>6826</v>
      </c>
      <c r="U1764" s="1"/>
      <c r="V1764" s="1" t="s">
        <v>27393</v>
      </c>
      <c r="W1764" s="1" t="s">
        <v>6826</v>
      </c>
    </row>
    <row r="1765" spans="1:23" x14ac:dyDescent="0.25">
      <c r="A1765" s="1">
        <v>1000088</v>
      </c>
      <c r="B1765" s="5" t="str">
        <f>VLOOKUP(H1765,'FIPS Basin X-walk'!$A$2:$F$3224,6,FALSE)</f>
        <v>Atlantic Coast Basin</v>
      </c>
      <c r="C1765" s="1" t="s">
        <v>23545</v>
      </c>
      <c r="D1765" s="1"/>
      <c r="E1765" s="1"/>
      <c r="F1765" s="1" t="s">
        <v>9611</v>
      </c>
      <c r="G1765" s="1" t="s">
        <v>2737</v>
      </c>
      <c r="H1765" s="1">
        <v>11001</v>
      </c>
      <c r="I1765" s="1">
        <v>1000088</v>
      </c>
      <c r="J1765" s="1">
        <v>38.885599999999997</v>
      </c>
      <c r="K1765" s="1">
        <v>-77.0244</v>
      </c>
      <c r="L1765" s="1"/>
      <c r="M1765" s="1" t="s">
        <v>1541</v>
      </c>
      <c r="N1765" s="1" t="s">
        <v>9607</v>
      </c>
      <c r="O1765" s="1">
        <v>2022</v>
      </c>
      <c r="P1765" s="1">
        <v>20407</v>
      </c>
      <c r="Q1765" s="1" t="s">
        <v>23546</v>
      </c>
      <c r="R1765" s="1"/>
      <c r="S1765" s="1">
        <v>221330</v>
      </c>
      <c r="T1765" s="1" t="s">
        <v>6826</v>
      </c>
      <c r="U1765" s="1"/>
      <c r="V1765" s="1" t="s">
        <v>24409</v>
      </c>
      <c r="W1765" s="1" t="s">
        <v>6828</v>
      </c>
    </row>
    <row r="1766" spans="1:23" x14ac:dyDescent="0.25">
      <c r="A1766" s="1">
        <v>1010509</v>
      </c>
      <c r="B1766" s="5" t="str">
        <f>VLOOKUP(H1766,'FIPS Basin X-walk'!$A$2:$F$3224,6,FALSE)</f>
        <v>Williston Basin</v>
      </c>
      <c r="C1766" s="1" t="s">
        <v>17580</v>
      </c>
      <c r="D1766" s="1"/>
      <c r="E1766" s="1"/>
      <c r="F1766" s="1" t="s">
        <v>17581</v>
      </c>
      <c r="G1766" s="1" t="s">
        <v>5065</v>
      </c>
      <c r="H1766" s="1">
        <v>38023</v>
      </c>
      <c r="I1766" s="1">
        <v>1010509</v>
      </c>
      <c r="J1766" s="1">
        <v>48.688442999999999</v>
      </c>
      <c r="K1766" s="1">
        <v>-102.92023</v>
      </c>
      <c r="L1766" s="1"/>
      <c r="M1766" s="1" t="s">
        <v>1511</v>
      </c>
      <c r="N1766" s="1" t="s">
        <v>17561</v>
      </c>
      <c r="O1766" s="1">
        <v>2022</v>
      </c>
      <c r="P1766" s="1">
        <v>58755</v>
      </c>
      <c r="Q1766" s="1" t="s">
        <v>698</v>
      </c>
      <c r="R1766" s="1"/>
      <c r="S1766" s="1">
        <v>211130</v>
      </c>
      <c r="T1766" s="1" t="s">
        <v>6826</v>
      </c>
      <c r="U1766" s="1"/>
      <c r="V1766" s="1" t="s">
        <v>7090</v>
      </c>
      <c r="W1766" s="1" t="s">
        <v>6826</v>
      </c>
    </row>
    <row r="1767" spans="1:23" x14ac:dyDescent="0.25">
      <c r="A1767" s="1">
        <v>1014404</v>
      </c>
      <c r="B1767" s="5" t="str">
        <f>VLOOKUP(H1767,'FIPS Basin X-walk'!$A$2:$F$3224,6,FALSE)</f>
        <v>Williston Basin</v>
      </c>
      <c r="C1767" s="1"/>
      <c r="D1767" s="1"/>
      <c r="E1767" s="1"/>
      <c r="F1767" s="1" t="s">
        <v>17702</v>
      </c>
      <c r="G1767" s="1" t="s">
        <v>17582</v>
      </c>
      <c r="H1767" s="1">
        <v>38023</v>
      </c>
      <c r="I1767" s="1">
        <v>1014404</v>
      </c>
      <c r="J1767" s="1">
        <v>48.662042999999997</v>
      </c>
      <c r="K1767" s="1">
        <v>-103.904155</v>
      </c>
      <c r="L1767" s="1"/>
      <c r="M1767" s="1" t="s">
        <v>1511</v>
      </c>
      <c r="N1767" s="1" t="s">
        <v>17561</v>
      </c>
      <c r="O1767" s="1">
        <v>2022</v>
      </c>
      <c r="P1767" s="1">
        <v>58801</v>
      </c>
      <c r="Q1767" s="1" t="s">
        <v>27110</v>
      </c>
      <c r="R1767" s="1"/>
      <c r="S1767" s="1" t="s">
        <v>24489</v>
      </c>
      <c r="T1767" s="1" t="s">
        <v>6826</v>
      </c>
      <c r="U1767" s="1"/>
      <c r="V1767" s="1" t="s">
        <v>27111</v>
      </c>
      <c r="W1767" s="1" t="s">
        <v>6826</v>
      </c>
    </row>
    <row r="1768" spans="1:23" x14ac:dyDescent="0.25">
      <c r="A1768" s="1">
        <v>1013200</v>
      </c>
      <c r="B1768" s="5" t="str">
        <f>VLOOKUP(H1768,'FIPS Basin X-walk'!$A$2:$F$3224,6,FALSE)</f>
        <v>Appalachian Basin (Eastern Overthrust Area)</v>
      </c>
      <c r="C1768" s="1"/>
      <c r="D1768" s="1"/>
      <c r="E1768" s="1"/>
      <c r="F1768" s="1" t="s">
        <v>22772</v>
      </c>
      <c r="G1768" s="1" t="s">
        <v>22770</v>
      </c>
      <c r="H1768" s="1">
        <v>54017</v>
      </c>
      <c r="I1768" s="1">
        <v>1013200</v>
      </c>
      <c r="J1768" s="1">
        <v>39.266889999999997</v>
      </c>
      <c r="K1768" s="1">
        <v>-80.694029999999998</v>
      </c>
      <c r="L1768" s="1"/>
      <c r="M1768" s="1" t="s">
        <v>1521</v>
      </c>
      <c r="N1768" s="1" t="s">
        <v>22744</v>
      </c>
      <c r="O1768" s="1">
        <v>2022</v>
      </c>
      <c r="P1768" s="1">
        <v>26411</v>
      </c>
      <c r="Q1768" s="1" t="s">
        <v>229</v>
      </c>
      <c r="R1768" s="1"/>
      <c r="S1768" s="1" t="s">
        <v>24435</v>
      </c>
      <c r="T1768" s="1" t="s">
        <v>6826</v>
      </c>
      <c r="U1768" s="1"/>
      <c r="V1768" s="1" t="s">
        <v>7521</v>
      </c>
      <c r="W1768" s="1" t="s">
        <v>6826</v>
      </c>
    </row>
    <row r="1769" spans="1:23" x14ac:dyDescent="0.25">
      <c r="A1769" s="1">
        <v>1008829</v>
      </c>
      <c r="B1769" s="5" t="str">
        <f>VLOOKUP(H1769,'FIPS Basin X-walk'!$A$2:$F$3224,6,FALSE)</f>
        <v>Appalachian Basin (Eastern Overthrust Area)</v>
      </c>
      <c r="C1769" s="1" t="s">
        <v>22771</v>
      </c>
      <c r="D1769" s="1"/>
      <c r="E1769" s="1"/>
      <c r="F1769" s="1" t="s">
        <v>22769</v>
      </c>
      <c r="G1769" s="1" t="s">
        <v>22770</v>
      </c>
      <c r="H1769" s="1">
        <v>54017</v>
      </c>
      <c r="I1769" s="1">
        <v>1008829</v>
      </c>
      <c r="J1769" s="1">
        <v>39.281444999999998</v>
      </c>
      <c r="K1769" s="1">
        <v>-80.693740000000005</v>
      </c>
      <c r="L1769" s="1"/>
      <c r="M1769" s="1" t="s">
        <v>1521</v>
      </c>
      <c r="N1769" s="1" t="s">
        <v>22744</v>
      </c>
      <c r="O1769" s="1">
        <v>2022</v>
      </c>
      <c r="P1769" s="1">
        <v>26456</v>
      </c>
      <c r="Q1769" s="1" t="s">
        <v>551</v>
      </c>
      <c r="R1769" s="1"/>
      <c r="S1769" s="1" t="s">
        <v>24399</v>
      </c>
      <c r="T1769" s="1" t="s">
        <v>6826</v>
      </c>
      <c r="U1769" s="1"/>
      <c r="V1769" s="1" t="s">
        <v>9136</v>
      </c>
      <c r="W1769" s="1" t="s">
        <v>6826</v>
      </c>
    </row>
    <row r="1770" spans="1:23" x14ac:dyDescent="0.25">
      <c r="A1770" s="1">
        <v>1012971</v>
      </c>
      <c r="B1770" s="5" t="str">
        <f>VLOOKUP(H1770,'FIPS Basin X-walk'!$A$2:$F$3224,6,FALSE)</f>
        <v>Appalachian Basin (Eastern Overthrust Area)</v>
      </c>
      <c r="C1770" s="1" t="s">
        <v>22768</v>
      </c>
      <c r="D1770" s="1"/>
      <c r="E1770" s="1"/>
      <c r="F1770" s="1" t="s">
        <v>22769</v>
      </c>
      <c r="G1770" s="1" t="s">
        <v>22770</v>
      </c>
      <c r="H1770" s="1">
        <v>54017</v>
      </c>
      <c r="I1770" s="1">
        <v>1012971</v>
      </c>
      <c r="J1770" s="1">
        <v>39.310600000000001</v>
      </c>
      <c r="K1770" s="1">
        <v>-80.781289999999998</v>
      </c>
      <c r="L1770" s="1"/>
      <c r="M1770" s="1" t="s">
        <v>1521</v>
      </c>
      <c r="N1770" s="1" t="s">
        <v>22744</v>
      </c>
      <c r="O1770" s="1">
        <v>2022</v>
      </c>
      <c r="P1770" s="1">
        <v>26456</v>
      </c>
      <c r="Q1770" s="1" t="s">
        <v>320</v>
      </c>
      <c r="R1770" s="1"/>
      <c r="S1770" s="1" t="s">
        <v>24435</v>
      </c>
      <c r="T1770" s="1" t="s">
        <v>6826</v>
      </c>
      <c r="U1770" s="1"/>
      <c r="V1770" s="1" t="s">
        <v>7232</v>
      </c>
      <c r="W1770" s="1" t="s">
        <v>6826</v>
      </c>
    </row>
    <row r="1771" spans="1:23" x14ac:dyDescent="0.25">
      <c r="A1771" s="1">
        <v>1013642</v>
      </c>
      <c r="B1771" s="5" t="str">
        <f>VLOOKUP(H1771,'FIPS Basin X-walk'!$A$2:$F$3224,6,FALSE)</f>
        <v>Appalachian Basin (Eastern Overthrust Area)</v>
      </c>
      <c r="C1771" s="1" t="s">
        <v>23927</v>
      </c>
      <c r="D1771" s="1"/>
      <c r="E1771" s="1"/>
      <c r="F1771" s="1" t="s">
        <v>22769</v>
      </c>
      <c r="G1771" s="1" t="s">
        <v>22770</v>
      </c>
      <c r="H1771" s="1">
        <v>54017</v>
      </c>
      <c r="I1771" s="1">
        <v>1013642</v>
      </c>
      <c r="J1771" s="1">
        <v>39.267062000000003</v>
      </c>
      <c r="K1771" s="1">
        <v>-80.731733000000006</v>
      </c>
      <c r="L1771" s="1"/>
      <c r="M1771" s="1" t="s">
        <v>1521</v>
      </c>
      <c r="N1771" s="1" t="s">
        <v>22744</v>
      </c>
      <c r="O1771" s="1">
        <v>2022</v>
      </c>
      <c r="P1771" s="1">
        <v>26456</v>
      </c>
      <c r="Q1771" s="1" t="s">
        <v>538</v>
      </c>
      <c r="R1771" s="1"/>
      <c r="S1771" s="1" t="s">
        <v>24435</v>
      </c>
      <c r="T1771" s="1" t="s">
        <v>6826</v>
      </c>
      <c r="U1771" s="1"/>
      <c r="V1771" s="1" t="s">
        <v>12735</v>
      </c>
      <c r="W1771" s="1" t="s">
        <v>6826</v>
      </c>
    </row>
    <row r="1772" spans="1:23" x14ac:dyDescent="0.25">
      <c r="A1772" s="1">
        <v>1000722</v>
      </c>
      <c r="B1772" s="5" t="str">
        <f>VLOOKUP(H1772,'FIPS Basin X-walk'!$A$2:$F$3224,6,FALSE)</f>
        <v>Salina Basin</v>
      </c>
      <c r="C1772" s="1" t="s">
        <v>15881</v>
      </c>
      <c r="D1772" s="1"/>
      <c r="E1772" s="1" t="s">
        <v>6828</v>
      </c>
      <c r="F1772" s="1" t="s">
        <v>8031</v>
      </c>
      <c r="G1772" s="1" t="s">
        <v>2173</v>
      </c>
      <c r="H1772" s="1">
        <v>31053</v>
      </c>
      <c r="I1772" s="1">
        <v>1000722</v>
      </c>
      <c r="J1772" s="1">
        <v>41.427500000000002</v>
      </c>
      <c r="K1772" s="1">
        <v>-96.4619</v>
      </c>
      <c r="L1772" s="1"/>
      <c r="M1772" s="1" t="s">
        <v>1491</v>
      </c>
      <c r="N1772" s="1" t="s">
        <v>15841</v>
      </c>
      <c r="O1772" s="1">
        <v>2022</v>
      </c>
      <c r="P1772" s="1">
        <v>68025</v>
      </c>
      <c r="Q1772" s="1" t="s">
        <v>15882</v>
      </c>
      <c r="R1772" s="1"/>
      <c r="S1772" s="1" t="s">
        <v>24355</v>
      </c>
      <c r="T1772" s="1" t="s">
        <v>6826</v>
      </c>
      <c r="U1772" s="1"/>
      <c r="V1772" s="1" t="s">
        <v>24578</v>
      </c>
      <c r="W1772" s="1" t="s">
        <v>6828</v>
      </c>
    </row>
    <row r="1773" spans="1:23" x14ac:dyDescent="0.25">
      <c r="A1773" s="1">
        <v>1005149</v>
      </c>
      <c r="B1773" s="5" t="str">
        <f>VLOOKUP(H1773,'FIPS Basin X-walk'!$A$2:$F$3224,6,FALSE)</f>
        <v>Iowa Shelf</v>
      </c>
      <c r="C1773" s="1" t="s">
        <v>14869</v>
      </c>
      <c r="D1773" s="1"/>
      <c r="E1773" s="1"/>
      <c r="F1773" s="1" t="s">
        <v>14870</v>
      </c>
      <c r="G1773" s="1" t="s">
        <v>14871</v>
      </c>
      <c r="H1773" s="1">
        <v>27039</v>
      </c>
      <c r="I1773" s="1">
        <v>1005149</v>
      </c>
      <c r="J1773" s="1">
        <v>44.049411999999997</v>
      </c>
      <c r="K1773" s="1">
        <v>-93.017379000000005</v>
      </c>
      <c r="L1773" s="1"/>
      <c r="M1773" s="1" t="s">
        <v>1559</v>
      </c>
      <c r="N1773" s="1" t="s">
        <v>14790</v>
      </c>
      <c r="O1773" s="1">
        <v>2022</v>
      </c>
      <c r="P1773" s="1">
        <v>55924</v>
      </c>
      <c r="Q1773" s="1" t="s">
        <v>14872</v>
      </c>
      <c r="R1773" s="1"/>
      <c r="S1773" s="1" t="s">
        <v>24378</v>
      </c>
      <c r="T1773" s="1" t="s">
        <v>6826</v>
      </c>
      <c r="U1773" s="1"/>
      <c r="V1773" s="1" t="s">
        <v>14873</v>
      </c>
      <c r="W1773" s="1" t="s">
        <v>6826</v>
      </c>
    </row>
    <row r="1774" spans="1:23" x14ac:dyDescent="0.25">
      <c r="A1774" s="1">
        <v>1005053</v>
      </c>
      <c r="B1774" s="5" t="str">
        <f>VLOOKUP(H1774,'FIPS Basin X-walk'!$A$2:$F$3224,6,FALSE)</f>
        <v>Salina Basin</v>
      </c>
      <c r="C1774" s="1" t="s">
        <v>15883</v>
      </c>
      <c r="D1774" s="1"/>
      <c r="E1774" s="1"/>
      <c r="F1774" s="1" t="s">
        <v>1653</v>
      </c>
      <c r="G1774" s="1" t="s">
        <v>14871</v>
      </c>
      <c r="H1774" s="1">
        <v>31053</v>
      </c>
      <c r="I1774" s="1">
        <v>1005053</v>
      </c>
      <c r="J1774" s="1">
        <v>41.421509999999998</v>
      </c>
      <c r="K1774" s="1">
        <v>-96.487200000000001</v>
      </c>
      <c r="L1774" s="1"/>
      <c r="M1774" s="1" t="s">
        <v>1491</v>
      </c>
      <c r="N1774" s="1" t="s">
        <v>15841</v>
      </c>
      <c r="O1774" s="1">
        <v>2022</v>
      </c>
      <c r="P1774" s="1">
        <v>68025</v>
      </c>
      <c r="Q1774" s="1" t="s">
        <v>15884</v>
      </c>
      <c r="R1774" s="1" t="s">
        <v>24381</v>
      </c>
      <c r="S1774" s="1" t="s">
        <v>24382</v>
      </c>
      <c r="T1774" s="1" t="s">
        <v>6826</v>
      </c>
      <c r="U1774" s="1"/>
      <c r="V1774" s="1" t="s">
        <v>15885</v>
      </c>
      <c r="W1774" s="1" t="s">
        <v>6828</v>
      </c>
    </row>
    <row r="1775" spans="1:23" x14ac:dyDescent="0.25">
      <c r="A1775" s="1">
        <v>1007195</v>
      </c>
      <c r="B1775" s="5" t="str">
        <f>VLOOKUP(H1775,'FIPS Basin X-walk'!$A$2:$F$3224,6,FALSE)</f>
        <v>Wisconsin Arch</v>
      </c>
      <c r="C1775" s="1" t="s">
        <v>23061</v>
      </c>
      <c r="D1775" s="1"/>
      <c r="E1775" s="1"/>
      <c r="F1775" s="1" t="s">
        <v>23062</v>
      </c>
      <c r="G1775" s="1" t="s">
        <v>14871</v>
      </c>
      <c r="H1775" s="1">
        <v>55027</v>
      </c>
      <c r="I1775" s="1">
        <v>1007195</v>
      </c>
      <c r="J1775" s="1">
        <v>43.459530999999998</v>
      </c>
      <c r="K1775" s="1">
        <v>-88.554139000000006</v>
      </c>
      <c r="L1775" s="1"/>
      <c r="M1775" s="1" t="s">
        <v>1517</v>
      </c>
      <c r="N1775" s="1" t="s">
        <v>22991</v>
      </c>
      <c r="O1775" s="1">
        <v>2022</v>
      </c>
      <c r="P1775" s="1">
        <v>53032</v>
      </c>
      <c r="Q1775" s="1" t="s">
        <v>23063</v>
      </c>
      <c r="R1775" s="1"/>
      <c r="S1775" s="1" t="s">
        <v>24358</v>
      </c>
      <c r="T1775" s="1" t="s">
        <v>6826</v>
      </c>
      <c r="U1775" s="1"/>
      <c r="V1775" s="1" t="s">
        <v>7305</v>
      </c>
      <c r="W1775" s="1" t="s">
        <v>6826</v>
      </c>
    </row>
    <row r="1776" spans="1:23" x14ac:dyDescent="0.25">
      <c r="A1776" s="1">
        <v>1005009</v>
      </c>
      <c r="B1776" s="5" t="str">
        <f>VLOOKUP(H1776,'FIPS Basin X-walk'!$A$2:$F$3224,6,FALSE)</f>
        <v>Wisconsin Arch</v>
      </c>
      <c r="C1776" s="1" t="s">
        <v>23059</v>
      </c>
      <c r="D1776" s="1"/>
      <c r="E1776" s="1"/>
      <c r="F1776" s="1" t="s">
        <v>23060</v>
      </c>
      <c r="G1776" s="1" t="s">
        <v>14871</v>
      </c>
      <c r="H1776" s="1">
        <v>55027</v>
      </c>
      <c r="I1776" s="1">
        <v>1005009</v>
      </c>
      <c r="J1776" s="1">
        <v>43.569048000000002</v>
      </c>
      <c r="K1776" s="1">
        <v>-88.421001000000004</v>
      </c>
      <c r="L1776" s="1"/>
      <c r="M1776" s="1" t="s">
        <v>1517</v>
      </c>
      <c r="N1776" s="1" t="s">
        <v>22991</v>
      </c>
      <c r="O1776" s="1">
        <v>2022</v>
      </c>
      <c r="P1776" s="1">
        <v>53048</v>
      </c>
      <c r="Q1776" s="1" t="s">
        <v>25441</v>
      </c>
      <c r="R1776" s="1"/>
      <c r="S1776" s="1" t="s">
        <v>25426</v>
      </c>
      <c r="T1776" s="1" t="s">
        <v>6826</v>
      </c>
      <c r="U1776" s="1"/>
      <c r="V1776" s="1" t="s">
        <v>22754</v>
      </c>
      <c r="W1776" s="1" t="s">
        <v>6826</v>
      </c>
    </row>
    <row r="1777" spans="1:23" x14ac:dyDescent="0.25">
      <c r="A1777" s="1">
        <v>1006556</v>
      </c>
      <c r="B1777" s="5" t="str">
        <f>VLOOKUP(H1777,'FIPS Basin X-walk'!$A$2:$F$3224,6,FALSE)</f>
        <v>Orogrande Basin</v>
      </c>
      <c r="C1777" s="1" t="s">
        <v>16484</v>
      </c>
      <c r="D1777" s="1"/>
      <c r="E1777" s="1"/>
      <c r="F1777" s="1" t="s">
        <v>16485</v>
      </c>
      <c r="G1777" s="1" t="s">
        <v>2009</v>
      </c>
      <c r="H1777" s="1">
        <v>35013</v>
      </c>
      <c r="I1777" s="1">
        <v>1006556</v>
      </c>
      <c r="J1777" s="1">
        <v>32.113399999999999</v>
      </c>
      <c r="K1777" s="1">
        <v>-106.848</v>
      </c>
      <c r="L1777" s="1"/>
      <c r="M1777" s="1" t="s">
        <v>1537</v>
      </c>
      <c r="N1777" s="1" t="s">
        <v>8097</v>
      </c>
      <c r="O1777" s="1">
        <v>2022</v>
      </c>
      <c r="P1777" s="1">
        <v>88044</v>
      </c>
      <c r="Q1777" s="1" t="s">
        <v>16486</v>
      </c>
      <c r="R1777" s="1"/>
      <c r="S1777" s="1" t="s">
        <v>24355</v>
      </c>
      <c r="T1777" s="1" t="s">
        <v>6826</v>
      </c>
      <c r="U1777" s="1"/>
      <c r="V1777" s="1" t="s">
        <v>16446</v>
      </c>
      <c r="W1777" s="1" t="s">
        <v>6828</v>
      </c>
    </row>
    <row r="1778" spans="1:23" x14ac:dyDescent="0.25">
      <c r="A1778" s="1">
        <v>1000752</v>
      </c>
      <c r="B1778" s="5" t="str">
        <f>VLOOKUP(H1778,'FIPS Basin X-walk'!$A$2:$F$3224,6,FALSE)</f>
        <v>Orogrande Basin</v>
      </c>
      <c r="C1778" s="1" t="s">
        <v>16482</v>
      </c>
      <c r="D1778" s="1"/>
      <c r="E1778" s="1"/>
      <c r="F1778" s="1" t="s">
        <v>16476</v>
      </c>
      <c r="G1778" s="1" t="s">
        <v>2009</v>
      </c>
      <c r="H1778" s="1">
        <v>35013</v>
      </c>
      <c r="I1778" s="1">
        <v>1000752</v>
      </c>
      <c r="J1778" s="1">
        <v>31.8047</v>
      </c>
      <c r="K1778" s="1">
        <v>-106.5472</v>
      </c>
      <c r="L1778" s="1"/>
      <c r="M1778" s="1" t="s">
        <v>1537</v>
      </c>
      <c r="N1778" s="1" t="s">
        <v>8097</v>
      </c>
      <c r="O1778" s="1">
        <v>2022</v>
      </c>
      <c r="P1778" s="1">
        <v>88063</v>
      </c>
      <c r="Q1778" s="1" t="s">
        <v>2010</v>
      </c>
      <c r="R1778" s="1"/>
      <c r="S1778" s="1" t="s">
        <v>24355</v>
      </c>
      <c r="T1778" s="1" t="s">
        <v>6826</v>
      </c>
      <c r="U1778" s="1"/>
      <c r="V1778" s="1" t="s">
        <v>16483</v>
      </c>
      <c r="W1778" s="1" t="s">
        <v>6828</v>
      </c>
    </row>
    <row r="1779" spans="1:23" x14ac:dyDescent="0.25">
      <c r="A1779" s="1">
        <v>1011020</v>
      </c>
      <c r="B1779" s="5" t="str">
        <f>VLOOKUP(H1779,'FIPS Basin X-walk'!$A$2:$F$3224,6,FALSE)</f>
        <v>Orogrande Basin</v>
      </c>
      <c r="C1779" s="1"/>
      <c r="D1779" s="1"/>
      <c r="E1779" s="1"/>
      <c r="F1779" s="1" t="s">
        <v>16478</v>
      </c>
      <c r="G1779" s="1" t="s">
        <v>16472</v>
      </c>
      <c r="H1779" s="1">
        <v>35013</v>
      </c>
      <c r="I1779" s="1">
        <v>1011020</v>
      </c>
      <c r="J1779" s="1">
        <v>32.113700000000001</v>
      </c>
      <c r="K1779" s="1">
        <v>-106.85299999999999</v>
      </c>
      <c r="L1779" s="1"/>
      <c r="M1779" s="1" t="s">
        <v>1537</v>
      </c>
      <c r="N1779" s="1" t="s">
        <v>8097</v>
      </c>
      <c r="O1779" s="1">
        <v>2022</v>
      </c>
      <c r="P1779" s="1">
        <v>88044</v>
      </c>
      <c r="Q1779" s="1" t="s">
        <v>24119</v>
      </c>
      <c r="R1779" s="1"/>
      <c r="S1779" s="1" t="s">
        <v>24435</v>
      </c>
      <c r="T1779" s="1" t="s">
        <v>6826</v>
      </c>
      <c r="U1779" s="1"/>
      <c r="V1779" s="1" t="s">
        <v>7090</v>
      </c>
      <c r="W1779" s="1" t="s">
        <v>6826</v>
      </c>
    </row>
    <row r="1780" spans="1:23" x14ac:dyDescent="0.25">
      <c r="A1780" s="1">
        <v>1004224</v>
      </c>
      <c r="B1780" s="5" t="str">
        <f>VLOOKUP(H1780,'FIPS Basin X-walk'!$A$2:$F$3224,6,FALSE)</f>
        <v>Orogrande Basin</v>
      </c>
      <c r="C1780" s="1" t="s">
        <v>16479</v>
      </c>
      <c r="D1780" s="1"/>
      <c r="E1780" s="1"/>
      <c r="F1780" s="1" t="s">
        <v>16471</v>
      </c>
      <c r="G1780" s="1" t="s">
        <v>16472</v>
      </c>
      <c r="H1780" s="1">
        <v>35013</v>
      </c>
      <c r="I1780" s="1">
        <v>1004224</v>
      </c>
      <c r="J1780" s="1">
        <v>32.258795999999997</v>
      </c>
      <c r="K1780" s="1">
        <v>-107.02791499999999</v>
      </c>
      <c r="L1780" s="1"/>
      <c r="M1780" s="1" t="s">
        <v>1537</v>
      </c>
      <c r="N1780" s="1" t="s">
        <v>8097</v>
      </c>
      <c r="O1780" s="1">
        <v>2022</v>
      </c>
      <c r="P1780" s="1">
        <v>88005</v>
      </c>
      <c r="Q1780" s="1" t="s">
        <v>16480</v>
      </c>
      <c r="R1780" s="1"/>
      <c r="S1780" s="1" t="s">
        <v>24358</v>
      </c>
      <c r="T1780" s="1" t="s">
        <v>6826</v>
      </c>
      <c r="U1780" s="1"/>
      <c r="V1780" s="1" t="s">
        <v>16481</v>
      </c>
      <c r="W1780" s="1" t="s">
        <v>6826</v>
      </c>
    </row>
    <row r="1781" spans="1:23" x14ac:dyDescent="0.25">
      <c r="A1781" s="1">
        <v>1005544</v>
      </c>
      <c r="B1781" s="5" t="str">
        <f>VLOOKUP(H1781,'FIPS Basin X-walk'!$A$2:$F$3224,6,FALSE)</f>
        <v>Orogrande Basin</v>
      </c>
      <c r="C1781" s="1" t="s">
        <v>16470</v>
      </c>
      <c r="D1781" s="1"/>
      <c r="E1781" s="1"/>
      <c r="F1781" s="1" t="s">
        <v>16471</v>
      </c>
      <c r="G1781" s="1" t="s">
        <v>16472</v>
      </c>
      <c r="H1781" s="1">
        <v>35013</v>
      </c>
      <c r="I1781" s="1">
        <v>1005544</v>
      </c>
      <c r="J1781" s="1">
        <v>32.273071000000002</v>
      </c>
      <c r="K1781" s="1">
        <v>-106.74901300000001</v>
      </c>
      <c r="L1781" s="1"/>
      <c r="M1781" s="1" t="s">
        <v>1537</v>
      </c>
      <c r="N1781" s="1" t="s">
        <v>8097</v>
      </c>
      <c r="O1781" s="1">
        <v>2022</v>
      </c>
      <c r="P1781" s="1">
        <v>88003</v>
      </c>
      <c r="Q1781" s="1" t="s">
        <v>16473</v>
      </c>
      <c r="R1781" s="1"/>
      <c r="S1781" s="1" t="s">
        <v>24379</v>
      </c>
      <c r="T1781" s="1" t="s">
        <v>6828</v>
      </c>
      <c r="U1781" s="1"/>
      <c r="V1781" s="1" t="s">
        <v>16474</v>
      </c>
      <c r="W1781" s="1" t="s">
        <v>6828</v>
      </c>
    </row>
    <row r="1782" spans="1:23" x14ac:dyDescent="0.25">
      <c r="A1782" s="1">
        <v>1003362</v>
      </c>
      <c r="B1782" s="5" t="str">
        <f>VLOOKUP(H1782,'FIPS Basin X-walk'!$A$2:$F$3224,6,FALSE)</f>
        <v>Orogrande Basin</v>
      </c>
      <c r="C1782" s="1" t="s">
        <v>16475</v>
      </c>
      <c r="D1782" s="1"/>
      <c r="E1782" s="1"/>
      <c r="F1782" s="1" t="s">
        <v>16476</v>
      </c>
      <c r="G1782" s="1" t="s">
        <v>16472</v>
      </c>
      <c r="H1782" s="1">
        <v>35013</v>
      </c>
      <c r="I1782" s="1">
        <v>1003362</v>
      </c>
      <c r="J1782" s="1">
        <v>31.80687</v>
      </c>
      <c r="K1782" s="1">
        <v>-106.58808999999999</v>
      </c>
      <c r="L1782" s="1"/>
      <c r="M1782" s="1" t="s">
        <v>1537</v>
      </c>
      <c r="N1782" s="1" t="s">
        <v>8097</v>
      </c>
      <c r="O1782" s="1">
        <v>2022</v>
      </c>
      <c r="P1782" s="1">
        <v>88063</v>
      </c>
      <c r="Q1782" s="1" t="s">
        <v>16477</v>
      </c>
      <c r="R1782" s="1"/>
      <c r="S1782" s="1" t="s">
        <v>24358</v>
      </c>
      <c r="T1782" s="1" t="s">
        <v>6826</v>
      </c>
      <c r="U1782" s="1"/>
      <c r="V1782" s="1" t="s">
        <v>7813</v>
      </c>
      <c r="W1782" s="1" t="s">
        <v>6826</v>
      </c>
    </row>
    <row r="1783" spans="1:23" x14ac:dyDescent="0.25">
      <c r="A1783" s="1">
        <v>1006164</v>
      </c>
      <c r="B1783" s="5" t="str">
        <f>VLOOKUP(H1783,'FIPS Basin X-walk'!$A$2:$F$3224,6,FALSE)</f>
        <v/>
      </c>
      <c r="C1783" s="1" t="s">
        <v>25678</v>
      </c>
      <c r="D1783" s="1"/>
      <c r="E1783" s="1" t="s">
        <v>6828</v>
      </c>
      <c r="F1783" s="1" t="s">
        <v>2167</v>
      </c>
      <c r="G1783" s="1" t="s">
        <v>23476</v>
      </c>
      <c r="H1783" s="1">
        <v>72051</v>
      </c>
      <c r="I1783" s="1">
        <v>1006164</v>
      </c>
      <c r="J1783" s="1">
        <v>18.394400000000001</v>
      </c>
      <c r="K1783" s="1">
        <v>-66.297600000000003</v>
      </c>
      <c r="L1783" s="1" t="s">
        <v>24745</v>
      </c>
      <c r="M1783" s="1" t="s">
        <v>1607</v>
      </c>
      <c r="N1783" s="1" t="s">
        <v>23460</v>
      </c>
      <c r="O1783" s="1">
        <v>2022</v>
      </c>
      <c r="P1783" s="1">
        <v>646</v>
      </c>
      <c r="Q1783" s="1" t="s">
        <v>25679</v>
      </c>
      <c r="R1783" s="1"/>
      <c r="S1783" s="1" t="s">
        <v>24441</v>
      </c>
      <c r="T1783" s="1" t="s">
        <v>6826</v>
      </c>
      <c r="U1783" s="1"/>
      <c r="V1783" s="1" t="s">
        <v>23477</v>
      </c>
      <c r="W1783" s="1" t="s">
        <v>6826</v>
      </c>
    </row>
    <row r="1784" spans="1:23" x14ac:dyDescent="0.25">
      <c r="A1784" s="1">
        <v>1007582</v>
      </c>
      <c r="B1784" s="5" t="str">
        <f>VLOOKUP(H1784,'FIPS Basin X-walk'!$A$2:$F$3224,6,FALSE)</f>
        <v>Atlantic Coast Basin</v>
      </c>
      <c r="C1784" s="1" t="s">
        <v>19741</v>
      </c>
      <c r="D1784" s="1"/>
      <c r="E1784" s="1"/>
      <c r="F1784" s="1" t="s">
        <v>19742</v>
      </c>
      <c r="G1784" s="1" t="s">
        <v>13877</v>
      </c>
      <c r="H1784" s="1">
        <v>45035</v>
      </c>
      <c r="I1784" s="1">
        <v>1007582</v>
      </c>
      <c r="J1784" s="1">
        <v>33.131811999999996</v>
      </c>
      <c r="K1784" s="1">
        <v>-80.362966999999998</v>
      </c>
      <c r="L1784" s="1"/>
      <c r="M1784" s="1" t="s">
        <v>1527</v>
      </c>
      <c r="N1784" s="1" t="s">
        <v>19642</v>
      </c>
      <c r="O1784" s="1">
        <v>2022</v>
      </c>
      <c r="P1784" s="1">
        <v>29437</v>
      </c>
      <c r="Q1784" s="1" t="s">
        <v>19743</v>
      </c>
      <c r="R1784" s="1"/>
      <c r="S1784" s="1" t="s">
        <v>24358</v>
      </c>
      <c r="T1784" s="1" t="s">
        <v>6826</v>
      </c>
      <c r="U1784" s="1"/>
      <c r="V1784" s="1" t="s">
        <v>6878</v>
      </c>
      <c r="W1784" s="1" t="s">
        <v>6826</v>
      </c>
    </row>
    <row r="1785" spans="1:23" x14ac:dyDescent="0.25">
      <c r="A1785" s="1">
        <v>1002750</v>
      </c>
      <c r="B1785" s="5" t="str">
        <f>VLOOKUP(H1785,'FIPS Basin X-walk'!$A$2:$F$3224,6,FALSE)</f>
        <v>Atlantic Coast Basin</v>
      </c>
      <c r="C1785" s="1" t="s">
        <v>19735</v>
      </c>
      <c r="D1785" s="1"/>
      <c r="E1785" s="1" t="s">
        <v>6828</v>
      </c>
      <c r="F1785" s="1" t="s">
        <v>19736</v>
      </c>
      <c r="G1785" s="1" t="s">
        <v>13877</v>
      </c>
      <c r="H1785" s="1">
        <v>45035</v>
      </c>
      <c r="I1785" s="1">
        <v>1002750</v>
      </c>
      <c r="J1785" s="1">
        <v>33.226205</v>
      </c>
      <c r="K1785" s="1">
        <v>-80.452832000000001</v>
      </c>
      <c r="L1785" s="1"/>
      <c r="M1785" s="1" t="s">
        <v>1527</v>
      </c>
      <c r="N1785" s="1" t="s">
        <v>19642</v>
      </c>
      <c r="O1785" s="1">
        <v>2022</v>
      </c>
      <c r="P1785" s="1">
        <v>29448</v>
      </c>
      <c r="Q1785" s="1" t="s">
        <v>19737</v>
      </c>
      <c r="R1785" s="1"/>
      <c r="S1785" s="1" t="s">
        <v>24441</v>
      </c>
      <c r="T1785" s="1" t="s">
        <v>6826</v>
      </c>
      <c r="U1785" s="1"/>
      <c r="V1785" s="1" t="s">
        <v>7266</v>
      </c>
      <c r="W1785" s="1" t="s">
        <v>6826</v>
      </c>
    </row>
    <row r="1786" spans="1:23" x14ac:dyDescent="0.25">
      <c r="A1786" s="1">
        <v>1003770</v>
      </c>
      <c r="B1786" s="5" t="str">
        <f>VLOOKUP(H1786,'FIPS Basin X-walk'!$A$2:$F$3224,6,FALSE)</f>
        <v>Atlantic Coast Basin</v>
      </c>
      <c r="C1786" s="1" t="s">
        <v>19747</v>
      </c>
      <c r="D1786" s="1"/>
      <c r="E1786" s="1" t="s">
        <v>6828</v>
      </c>
      <c r="F1786" s="1" t="s">
        <v>19736</v>
      </c>
      <c r="G1786" s="1" t="s">
        <v>13877</v>
      </c>
      <c r="H1786" s="1">
        <v>45035</v>
      </c>
      <c r="I1786" s="1">
        <v>1003770</v>
      </c>
      <c r="J1786" s="1">
        <v>33.242778000000001</v>
      </c>
      <c r="K1786" s="1">
        <v>-80.442222000000001</v>
      </c>
      <c r="L1786" s="1"/>
      <c r="M1786" s="1" t="s">
        <v>1527</v>
      </c>
      <c r="N1786" s="1" t="s">
        <v>19642</v>
      </c>
      <c r="O1786" s="1">
        <v>2022</v>
      </c>
      <c r="P1786" s="1">
        <v>29448</v>
      </c>
      <c r="Q1786" s="1" t="s">
        <v>19748</v>
      </c>
      <c r="R1786" s="1" t="s">
        <v>25170</v>
      </c>
      <c r="S1786" s="1" t="s">
        <v>24441</v>
      </c>
      <c r="T1786" s="1" t="s">
        <v>6826</v>
      </c>
      <c r="U1786" s="1"/>
      <c r="V1786" s="1" t="s">
        <v>13769</v>
      </c>
      <c r="W1786" s="1" t="s">
        <v>6826</v>
      </c>
    </row>
    <row r="1787" spans="1:23" x14ac:dyDescent="0.25">
      <c r="A1787" s="1">
        <v>1011710</v>
      </c>
      <c r="B1787" s="5" t="str">
        <f>VLOOKUP(H1787,'FIPS Basin X-walk'!$A$2:$F$3224,6,FALSE)</f>
        <v>Atlantic Coast Basin</v>
      </c>
      <c r="C1787" s="1" t="s">
        <v>13875</v>
      </c>
      <c r="D1787" s="1"/>
      <c r="E1787" s="1"/>
      <c r="F1787" s="1" t="s">
        <v>13876</v>
      </c>
      <c r="G1787" s="1" t="s">
        <v>13877</v>
      </c>
      <c r="H1787" s="1">
        <v>24019</v>
      </c>
      <c r="I1787" s="1">
        <v>1011710</v>
      </c>
      <c r="J1787" s="1">
        <v>38.557450000000003</v>
      </c>
      <c r="K1787" s="1">
        <v>-75.935059999999993</v>
      </c>
      <c r="L1787" s="1"/>
      <c r="M1787" s="1" t="s">
        <v>1509</v>
      </c>
      <c r="N1787" s="1" t="s">
        <v>13818</v>
      </c>
      <c r="O1787" s="1">
        <v>2022</v>
      </c>
      <c r="P1787" s="1">
        <v>21835</v>
      </c>
      <c r="Q1787" s="1" t="s">
        <v>26392</v>
      </c>
      <c r="R1787" s="1"/>
      <c r="S1787" s="1" t="s">
        <v>24364</v>
      </c>
      <c r="T1787" s="1" t="s">
        <v>6826</v>
      </c>
      <c r="U1787" s="1"/>
      <c r="V1787" s="1" t="s">
        <v>13878</v>
      </c>
      <c r="W1787" s="1" t="s">
        <v>6826</v>
      </c>
    </row>
    <row r="1788" spans="1:23" x14ac:dyDescent="0.25">
      <c r="A1788" s="1">
        <v>1006006</v>
      </c>
      <c r="B1788" s="5" t="str">
        <f>VLOOKUP(H1788,'FIPS Basin X-walk'!$A$2:$F$3224,6,FALSE)</f>
        <v>Atlantic Coast Basin</v>
      </c>
      <c r="C1788" s="1" t="s">
        <v>19738</v>
      </c>
      <c r="D1788" s="1"/>
      <c r="E1788" s="1"/>
      <c r="F1788" s="1" t="s">
        <v>19739</v>
      </c>
      <c r="G1788" s="1" t="s">
        <v>13877</v>
      </c>
      <c r="H1788" s="1">
        <v>45035</v>
      </c>
      <c r="I1788" s="1">
        <v>1006006</v>
      </c>
      <c r="J1788" s="1">
        <v>33.090277999999998</v>
      </c>
      <c r="K1788" s="1">
        <v>-80.341667000000001</v>
      </c>
      <c r="L1788" s="1"/>
      <c r="M1788" s="1" t="s">
        <v>1527</v>
      </c>
      <c r="N1788" s="1" t="s">
        <v>19642</v>
      </c>
      <c r="O1788" s="1">
        <v>2022</v>
      </c>
      <c r="P1788" s="1">
        <v>29472</v>
      </c>
      <c r="Q1788" s="1" t="s">
        <v>25645</v>
      </c>
      <c r="R1788" s="1"/>
      <c r="S1788" s="1" t="s">
        <v>25457</v>
      </c>
      <c r="T1788" s="1" t="s">
        <v>6826</v>
      </c>
      <c r="U1788" s="1"/>
      <c r="V1788" s="1" t="s">
        <v>19740</v>
      </c>
      <c r="W1788" s="1" t="s">
        <v>6826</v>
      </c>
    </row>
    <row r="1789" spans="1:23" x14ac:dyDescent="0.25">
      <c r="A1789" s="1">
        <v>1011691</v>
      </c>
      <c r="B1789" s="5" t="str">
        <f>VLOOKUP(H1789,'FIPS Basin X-walk'!$A$2:$F$3224,6,FALSE)</f>
        <v>Atlantic Coast Basin</v>
      </c>
      <c r="C1789" s="1" t="s">
        <v>19744</v>
      </c>
      <c r="D1789" s="1"/>
      <c r="E1789" s="1"/>
      <c r="F1789" s="1" t="s">
        <v>19745</v>
      </c>
      <c r="G1789" s="1" t="s">
        <v>13877</v>
      </c>
      <c r="H1789" s="1">
        <v>45035</v>
      </c>
      <c r="I1789" s="1">
        <v>1011691</v>
      </c>
      <c r="J1789" s="1">
        <v>33.044777000000003</v>
      </c>
      <c r="K1789" s="1">
        <v>-80.210887</v>
      </c>
      <c r="L1789" s="1"/>
      <c r="M1789" s="1" t="s">
        <v>1527</v>
      </c>
      <c r="N1789" s="1" t="s">
        <v>19642</v>
      </c>
      <c r="O1789" s="1">
        <v>2022</v>
      </c>
      <c r="P1789" s="1">
        <v>29483</v>
      </c>
      <c r="Q1789" s="1" t="s">
        <v>19746</v>
      </c>
      <c r="R1789" s="1"/>
      <c r="S1789" s="1" t="s">
        <v>24485</v>
      </c>
      <c r="T1789" s="1" t="s">
        <v>6826</v>
      </c>
      <c r="U1789" s="1"/>
      <c r="V1789" s="1" t="s">
        <v>26391</v>
      </c>
      <c r="W1789" s="1" t="s">
        <v>6826</v>
      </c>
    </row>
    <row r="1790" spans="1:23" x14ac:dyDescent="0.25">
      <c r="A1790" s="1">
        <v>1002036</v>
      </c>
      <c r="B1790" s="5" t="str">
        <f>VLOOKUP(H1790,'FIPS Basin X-walk'!$A$2:$F$3224,6,FALSE)</f>
        <v>S.GA Sedimentary Prov</v>
      </c>
      <c r="C1790" s="1" t="s">
        <v>10276</v>
      </c>
      <c r="D1790" s="1"/>
      <c r="E1790" s="1"/>
      <c r="F1790" s="1" t="s">
        <v>10272</v>
      </c>
      <c r="G1790" s="1" t="s">
        <v>10269</v>
      </c>
      <c r="H1790" s="1">
        <v>13095</v>
      </c>
      <c r="I1790" s="1">
        <v>1002036</v>
      </c>
      <c r="J1790" s="1">
        <v>31.549099999999999</v>
      </c>
      <c r="K1790" s="1">
        <v>-84.107799999999997</v>
      </c>
      <c r="L1790" s="1"/>
      <c r="M1790" s="1" t="s">
        <v>1546</v>
      </c>
      <c r="N1790" s="1" t="s">
        <v>10124</v>
      </c>
      <c r="O1790" s="1">
        <v>2022</v>
      </c>
      <c r="P1790" s="1">
        <v>31705</v>
      </c>
      <c r="Q1790" s="1" t="s">
        <v>10277</v>
      </c>
      <c r="R1790" s="1"/>
      <c r="S1790" s="1" t="s">
        <v>24564</v>
      </c>
      <c r="T1790" s="1" t="s">
        <v>6826</v>
      </c>
      <c r="U1790" s="1"/>
      <c r="V1790" s="1" t="s">
        <v>9047</v>
      </c>
      <c r="W1790" s="1" t="s">
        <v>6826</v>
      </c>
    </row>
    <row r="1791" spans="1:23" x14ac:dyDescent="0.25">
      <c r="A1791" s="1">
        <v>1002057</v>
      </c>
      <c r="B1791" s="5" t="str">
        <f>VLOOKUP(H1791,'FIPS Basin X-walk'!$A$2:$F$3224,6,FALSE)</f>
        <v>S.GA Sedimentary Prov</v>
      </c>
      <c r="C1791" s="1" t="s">
        <v>10271</v>
      </c>
      <c r="D1791" s="1"/>
      <c r="E1791" s="1"/>
      <c r="F1791" s="1" t="s">
        <v>10272</v>
      </c>
      <c r="G1791" s="1" t="s">
        <v>10269</v>
      </c>
      <c r="H1791" s="1">
        <v>13095</v>
      </c>
      <c r="I1791" s="1">
        <v>1002057</v>
      </c>
      <c r="J1791" s="1">
        <v>31.593299999999999</v>
      </c>
      <c r="K1791" s="1">
        <v>-84.088049999999996</v>
      </c>
      <c r="L1791" s="1"/>
      <c r="M1791" s="1" t="s">
        <v>1546</v>
      </c>
      <c r="N1791" s="1" t="s">
        <v>10124</v>
      </c>
      <c r="O1791" s="1">
        <v>2022</v>
      </c>
      <c r="P1791" s="1">
        <v>31705</v>
      </c>
      <c r="Q1791" s="1" t="s">
        <v>10273</v>
      </c>
      <c r="R1791" s="1"/>
      <c r="S1791" s="1" t="s">
        <v>24673</v>
      </c>
      <c r="T1791" s="1" t="s">
        <v>6826</v>
      </c>
      <c r="U1791" s="1"/>
      <c r="V1791" s="1" t="s">
        <v>9240</v>
      </c>
      <c r="W1791" s="1" t="s">
        <v>6826</v>
      </c>
    </row>
    <row r="1792" spans="1:23" x14ac:dyDescent="0.25">
      <c r="A1792" s="1">
        <v>1003887</v>
      </c>
      <c r="B1792" s="5" t="str">
        <f>VLOOKUP(H1792,'FIPS Basin X-walk'!$A$2:$F$3224,6,FALSE)</f>
        <v>S.GA Sedimentary Prov</v>
      </c>
      <c r="C1792" s="1" t="s">
        <v>10274</v>
      </c>
      <c r="D1792" s="1"/>
      <c r="E1792" s="1"/>
      <c r="F1792" s="1" t="s">
        <v>485</v>
      </c>
      <c r="G1792" s="1" t="s">
        <v>10269</v>
      </c>
      <c r="H1792" s="1">
        <v>13095</v>
      </c>
      <c r="I1792" s="1">
        <v>1003887</v>
      </c>
      <c r="J1792" s="1">
        <v>31.535699999999999</v>
      </c>
      <c r="K1792" s="1">
        <v>-84.0244</v>
      </c>
      <c r="L1792" s="1"/>
      <c r="M1792" s="1" t="s">
        <v>1546</v>
      </c>
      <c r="N1792" s="1" t="s">
        <v>10124</v>
      </c>
      <c r="O1792" s="1">
        <v>2022</v>
      </c>
      <c r="P1792" s="1">
        <v>31705</v>
      </c>
      <c r="Q1792" s="1" t="s">
        <v>10275</v>
      </c>
      <c r="R1792" s="1"/>
      <c r="S1792" s="1" t="s">
        <v>24358</v>
      </c>
      <c r="T1792" s="1" t="s">
        <v>6826</v>
      </c>
      <c r="U1792" s="1"/>
      <c r="V1792" s="1" t="s">
        <v>25185</v>
      </c>
      <c r="W1792" s="1" t="s">
        <v>6826</v>
      </c>
    </row>
    <row r="1793" spans="1:23" x14ac:dyDescent="0.25">
      <c r="A1793" s="1">
        <v>1012844</v>
      </c>
      <c r="B1793" s="5" t="str">
        <f>VLOOKUP(H1793,'FIPS Basin X-walk'!$A$2:$F$3224,6,FALSE)</f>
        <v>S.GA Sedimentary Prov</v>
      </c>
      <c r="C1793" s="1" t="s">
        <v>26557</v>
      </c>
      <c r="D1793" s="1"/>
      <c r="E1793" s="1" t="s">
        <v>6828</v>
      </c>
      <c r="F1793" s="1" t="s">
        <v>485</v>
      </c>
      <c r="G1793" s="1" t="s">
        <v>10269</v>
      </c>
      <c r="H1793" s="1">
        <v>13095</v>
      </c>
      <c r="I1793" s="1">
        <v>1012844</v>
      </c>
      <c r="J1793" s="1">
        <v>31.554269999999999</v>
      </c>
      <c r="K1793" s="1">
        <v>-84.114879999999999</v>
      </c>
      <c r="L1793" s="1"/>
      <c r="M1793" s="1" t="s">
        <v>1546</v>
      </c>
      <c r="N1793" s="1" t="s">
        <v>10124</v>
      </c>
      <c r="O1793" s="1">
        <v>2022</v>
      </c>
      <c r="P1793" s="1">
        <v>31705</v>
      </c>
      <c r="Q1793" s="1" t="s">
        <v>26558</v>
      </c>
      <c r="R1793" s="1"/>
      <c r="S1793" s="1" t="s">
        <v>24355</v>
      </c>
      <c r="T1793" s="1" t="s">
        <v>6828</v>
      </c>
      <c r="U1793" s="1"/>
      <c r="V1793" s="1" t="s">
        <v>10270</v>
      </c>
      <c r="W1793" s="1" t="s">
        <v>6828</v>
      </c>
    </row>
    <row r="1794" spans="1:23" x14ac:dyDescent="0.25">
      <c r="A1794" s="1">
        <v>1014209</v>
      </c>
      <c r="B1794" s="5" t="str">
        <f>VLOOKUP(H1794,'FIPS Basin X-walk'!$A$2:$F$3224,6,FALSE)</f>
        <v>S.GA Sedimentary Prov</v>
      </c>
      <c r="C1794" s="1" t="s">
        <v>26907</v>
      </c>
      <c r="D1794" s="1"/>
      <c r="E1794" s="1"/>
      <c r="F1794" s="1" t="s">
        <v>485</v>
      </c>
      <c r="G1794" s="1" t="s">
        <v>10269</v>
      </c>
      <c r="H1794" s="1">
        <v>13095</v>
      </c>
      <c r="I1794" s="1">
        <v>1014209</v>
      </c>
      <c r="J1794" s="1">
        <v>31.572209999999998</v>
      </c>
      <c r="K1794" s="1">
        <v>-84.064604000000003</v>
      </c>
      <c r="L1794" s="1"/>
      <c r="M1794" s="1" t="s">
        <v>1546</v>
      </c>
      <c r="N1794" s="1" t="s">
        <v>10124</v>
      </c>
      <c r="O1794" s="1">
        <v>2022</v>
      </c>
      <c r="P1794" s="1">
        <v>31705</v>
      </c>
      <c r="Q1794" s="1" t="s">
        <v>26908</v>
      </c>
      <c r="R1794" s="1"/>
      <c r="S1794" s="1" t="s">
        <v>25302</v>
      </c>
      <c r="T1794" s="1" t="s">
        <v>6826</v>
      </c>
      <c r="U1794" s="1"/>
      <c r="V1794" s="1" t="s">
        <v>6889</v>
      </c>
      <c r="W1794" s="1" t="s">
        <v>6826</v>
      </c>
    </row>
    <row r="1795" spans="1:23" x14ac:dyDescent="0.25">
      <c r="A1795" s="1">
        <v>1013912</v>
      </c>
      <c r="B1795" s="5" t="str">
        <f>VLOOKUP(H1795,'FIPS Basin X-walk'!$A$2:$F$3224,6,FALSE)</f>
        <v>S.GA Sedimentary Prov</v>
      </c>
      <c r="C1795" s="1" t="s">
        <v>23850</v>
      </c>
      <c r="D1795" s="1"/>
      <c r="E1795" s="1"/>
      <c r="F1795" s="1" t="s">
        <v>2090</v>
      </c>
      <c r="G1795" s="1" t="s">
        <v>10269</v>
      </c>
      <c r="H1795" s="1">
        <v>13095</v>
      </c>
      <c r="I1795" s="1">
        <v>1013912</v>
      </c>
      <c r="J1795" s="1">
        <v>31.54899</v>
      </c>
      <c r="K1795" s="1">
        <v>-84.248425999999995</v>
      </c>
      <c r="L1795" s="1"/>
      <c r="M1795" s="1" t="s">
        <v>1546</v>
      </c>
      <c r="N1795" s="1" t="s">
        <v>10124</v>
      </c>
      <c r="O1795" s="1">
        <v>2022</v>
      </c>
      <c r="P1795" s="1">
        <v>31721</v>
      </c>
      <c r="Q1795" s="1" t="s">
        <v>485</v>
      </c>
      <c r="R1795" s="1"/>
      <c r="S1795" s="1" t="s">
        <v>24435</v>
      </c>
      <c r="T1795" s="1" t="s">
        <v>6826</v>
      </c>
      <c r="U1795" s="1"/>
      <c r="V1795" s="1" t="s">
        <v>7297</v>
      </c>
      <c r="W1795" s="1" t="s">
        <v>6826</v>
      </c>
    </row>
    <row r="1796" spans="1:23" x14ac:dyDescent="0.25">
      <c r="A1796" s="1">
        <v>1009125</v>
      </c>
      <c r="B1796" s="5" t="str">
        <f>VLOOKUP(H1796,'FIPS Basin X-walk'!$A$2:$F$3224,6,FALSE)</f>
        <v>Denver Basin</v>
      </c>
      <c r="C1796" s="1" t="s">
        <v>26069</v>
      </c>
      <c r="D1796" s="1"/>
      <c r="E1796" s="1"/>
      <c r="F1796" s="1" t="s">
        <v>1522</v>
      </c>
      <c r="G1796" s="1" t="s">
        <v>1685</v>
      </c>
      <c r="H1796" s="1">
        <v>8035</v>
      </c>
      <c r="I1796" s="1">
        <v>1009125</v>
      </c>
      <c r="J1796" s="1">
        <v>39.565010000000001</v>
      </c>
      <c r="K1796" s="1">
        <v>-104.86521999999999</v>
      </c>
      <c r="L1796" s="1"/>
      <c r="M1796" s="1" t="s">
        <v>1507</v>
      </c>
      <c r="N1796" s="1" t="s">
        <v>9093</v>
      </c>
      <c r="O1796" s="1">
        <v>2022</v>
      </c>
      <c r="P1796" s="1">
        <v>80202</v>
      </c>
      <c r="Q1796" s="1" t="s">
        <v>26070</v>
      </c>
      <c r="R1796" s="1"/>
      <c r="S1796" s="1">
        <v>211130</v>
      </c>
      <c r="T1796" s="1" t="s">
        <v>6826</v>
      </c>
      <c r="U1796" s="1"/>
      <c r="V1796" s="1" t="s">
        <v>26071</v>
      </c>
      <c r="W1796" s="1" t="s">
        <v>6826</v>
      </c>
    </row>
    <row r="1797" spans="1:23" x14ac:dyDescent="0.25">
      <c r="A1797" s="1">
        <v>1013369</v>
      </c>
      <c r="B1797" s="5" t="str">
        <f>VLOOKUP(H1797,'FIPS Basin X-walk'!$A$2:$F$3224,6,FALSE)</f>
        <v>Denver Basin</v>
      </c>
      <c r="C1797" s="1" t="s">
        <v>26666</v>
      </c>
      <c r="D1797" s="1"/>
      <c r="E1797" s="1"/>
      <c r="F1797" s="1" t="s">
        <v>23754</v>
      </c>
      <c r="G1797" s="1" t="s">
        <v>1685</v>
      </c>
      <c r="H1797" s="1">
        <v>8035</v>
      </c>
      <c r="I1797" s="1">
        <v>1013369</v>
      </c>
      <c r="J1797" s="1">
        <v>39.5584369411091</v>
      </c>
      <c r="K1797" s="1">
        <v>-104.990795784654</v>
      </c>
      <c r="L1797" s="1"/>
      <c r="M1797" s="1" t="s">
        <v>1507</v>
      </c>
      <c r="N1797" s="1" t="s">
        <v>9093</v>
      </c>
      <c r="O1797" s="1">
        <v>2022</v>
      </c>
      <c r="P1797" s="1">
        <v>80129</v>
      </c>
      <c r="Q1797" s="1" t="s">
        <v>26667</v>
      </c>
      <c r="R1797" s="1"/>
      <c r="S1797" s="1">
        <v>211120</v>
      </c>
      <c r="T1797" s="1" t="s">
        <v>6826</v>
      </c>
      <c r="U1797" s="1"/>
      <c r="V1797" s="1" t="s">
        <v>23854</v>
      </c>
      <c r="W1797" s="1" t="s">
        <v>6826</v>
      </c>
    </row>
    <row r="1798" spans="1:23" x14ac:dyDescent="0.25">
      <c r="A1798" s="1">
        <v>1008078</v>
      </c>
      <c r="B1798" s="5" t="str">
        <f>VLOOKUP(H1798,'FIPS Basin X-walk'!$A$2:$F$3224,6,FALSE)</f>
        <v>Denver Basin</v>
      </c>
      <c r="C1798" s="1" t="s">
        <v>25952</v>
      </c>
      <c r="D1798" s="1"/>
      <c r="E1798" s="1"/>
      <c r="F1798" s="1" t="s">
        <v>18542</v>
      </c>
      <c r="G1798" s="1" t="s">
        <v>1685</v>
      </c>
      <c r="H1798" s="1">
        <v>8035</v>
      </c>
      <c r="I1798" s="1">
        <v>1008078</v>
      </c>
      <c r="J1798" s="1">
        <v>39.55068</v>
      </c>
      <c r="K1798" s="1">
        <v>-104.86584000000001</v>
      </c>
      <c r="L1798" s="1"/>
      <c r="M1798" s="1" t="s">
        <v>1495</v>
      </c>
      <c r="N1798" s="1" t="s">
        <v>9115</v>
      </c>
      <c r="O1798" s="1">
        <v>2022</v>
      </c>
      <c r="P1798" s="1">
        <v>73102</v>
      </c>
      <c r="Q1798" s="1" t="s">
        <v>891</v>
      </c>
      <c r="R1798" s="1"/>
      <c r="S1798" s="1">
        <v>211130</v>
      </c>
      <c r="T1798" s="1" t="s">
        <v>6826</v>
      </c>
      <c r="U1798" s="1"/>
      <c r="V1798" s="1" t="s">
        <v>8864</v>
      </c>
      <c r="W1798" s="1" t="s">
        <v>6826</v>
      </c>
    </row>
    <row r="1799" spans="1:23" x14ac:dyDescent="0.25">
      <c r="A1799" s="1">
        <v>1006069</v>
      </c>
      <c r="B1799" s="5" t="str">
        <f>VLOOKUP(H1799,'FIPS Basin X-walk'!$A$2:$F$3224,6,FALSE)</f>
        <v>Nemaha Anticline</v>
      </c>
      <c r="C1799" s="1" t="s">
        <v>15901</v>
      </c>
      <c r="D1799" s="1"/>
      <c r="E1799" s="1" t="s">
        <v>6828</v>
      </c>
      <c r="F1799" s="1" t="s">
        <v>15887</v>
      </c>
      <c r="G1799" s="1" t="s">
        <v>1685</v>
      </c>
      <c r="H1799" s="1">
        <v>31055</v>
      </c>
      <c r="I1799" s="1">
        <v>1006069</v>
      </c>
      <c r="J1799" s="1">
        <v>41.329700000000003</v>
      </c>
      <c r="K1799" s="1">
        <v>-95.945800000000006</v>
      </c>
      <c r="L1799" s="1"/>
      <c r="M1799" s="1" t="s">
        <v>1491</v>
      </c>
      <c r="N1799" s="1" t="s">
        <v>15841</v>
      </c>
      <c r="O1799" s="1">
        <v>2022</v>
      </c>
      <c r="P1799" s="1">
        <v>68112</v>
      </c>
      <c r="Q1799" s="1" t="s">
        <v>15902</v>
      </c>
      <c r="R1799" s="1"/>
      <c r="S1799" s="1" t="s">
        <v>24355</v>
      </c>
      <c r="T1799" s="1" t="s">
        <v>6828</v>
      </c>
      <c r="U1799" s="1"/>
      <c r="V1799" s="1" t="s">
        <v>15864</v>
      </c>
      <c r="W1799" s="1" t="s">
        <v>6828</v>
      </c>
    </row>
    <row r="1800" spans="1:23" x14ac:dyDescent="0.25">
      <c r="A1800" s="1">
        <v>1008275</v>
      </c>
      <c r="B1800" s="5" t="str">
        <f>VLOOKUP(H1800,'FIPS Basin X-walk'!$A$2:$F$3224,6,FALSE)</f>
        <v>Denver Basin</v>
      </c>
      <c r="C1800" s="1" t="s">
        <v>25972</v>
      </c>
      <c r="D1800" s="1"/>
      <c r="E1800" s="1"/>
      <c r="F1800" s="1" t="s">
        <v>17702</v>
      </c>
      <c r="G1800" s="1" t="s">
        <v>1685</v>
      </c>
      <c r="H1800" s="1">
        <v>8035</v>
      </c>
      <c r="I1800" s="1">
        <v>1008275</v>
      </c>
      <c r="J1800" s="1">
        <v>39.55068</v>
      </c>
      <c r="K1800" s="1">
        <v>-104.86584000000001</v>
      </c>
      <c r="L1800" s="1"/>
      <c r="M1800" s="1" t="s">
        <v>1511</v>
      </c>
      <c r="N1800" s="1" t="s">
        <v>17561</v>
      </c>
      <c r="O1800" s="1">
        <v>2022</v>
      </c>
      <c r="P1800" s="1">
        <v>58801</v>
      </c>
      <c r="Q1800" s="1" t="s">
        <v>909</v>
      </c>
      <c r="R1800" s="1"/>
      <c r="S1800" s="1">
        <v>211130</v>
      </c>
      <c r="T1800" s="1" t="s">
        <v>6826</v>
      </c>
      <c r="U1800" s="1"/>
      <c r="V1800" s="1" t="s">
        <v>8864</v>
      </c>
      <c r="W1800" s="1" t="s">
        <v>6826</v>
      </c>
    </row>
    <row r="1801" spans="1:23" x14ac:dyDescent="0.25">
      <c r="A1801" s="1">
        <v>1012568</v>
      </c>
      <c r="B1801" s="5" t="str">
        <f>VLOOKUP(H1801,'FIPS Basin X-walk'!$A$2:$F$3224,6,FALSE)</f>
        <v>Denver Basin</v>
      </c>
      <c r="C1801" s="1" t="s">
        <v>25972</v>
      </c>
      <c r="D1801" s="1"/>
      <c r="E1801" s="1"/>
      <c r="F1801" s="1" t="s">
        <v>17702</v>
      </c>
      <c r="G1801" s="1" t="s">
        <v>1685</v>
      </c>
      <c r="H1801" s="1">
        <v>8035</v>
      </c>
      <c r="I1801" s="1">
        <v>1012568</v>
      </c>
      <c r="J1801" s="1">
        <v>39.548050000000003</v>
      </c>
      <c r="K1801" s="1">
        <v>-104.86582</v>
      </c>
      <c r="L1801" s="1"/>
      <c r="M1801" s="1" t="s">
        <v>1511</v>
      </c>
      <c r="N1801" s="1" t="s">
        <v>17561</v>
      </c>
      <c r="O1801" s="1">
        <v>2022</v>
      </c>
      <c r="P1801" s="1">
        <v>58801</v>
      </c>
      <c r="Q1801" s="1" t="s">
        <v>1456</v>
      </c>
      <c r="R1801" s="1"/>
      <c r="S1801" s="1">
        <v>211130</v>
      </c>
      <c r="T1801" s="1" t="s">
        <v>6826</v>
      </c>
      <c r="U1801" s="1"/>
      <c r="V1801" s="1" t="s">
        <v>8864</v>
      </c>
      <c r="W1801" s="1" t="s">
        <v>6826</v>
      </c>
    </row>
    <row r="1802" spans="1:23" x14ac:dyDescent="0.25">
      <c r="A1802" s="1">
        <v>1004475</v>
      </c>
      <c r="B1802" s="5" t="str">
        <f>VLOOKUP(H1802,'FIPS Basin X-walk'!$A$2:$F$3224,6,FALSE)</f>
        <v>Sioux Uplift</v>
      </c>
      <c r="C1802" s="1" t="s">
        <v>14874</v>
      </c>
      <c r="D1802" s="1"/>
      <c r="E1802" s="1"/>
      <c r="F1802" s="1" t="s">
        <v>11722</v>
      </c>
      <c r="G1802" s="1" t="s">
        <v>9174</v>
      </c>
      <c r="H1802" s="1">
        <v>27041</v>
      </c>
      <c r="I1802" s="1">
        <v>1004475</v>
      </c>
      <c r="J1802" s="1">
        <v>45.868611000000001</v>
      </c>
      <c r="K1802" s="1">
        <v>-95.372163</v>
      </c>
      <c r="L1802" s="1"/>
      <c r="M1802" s="1" t="s">
        <v>1559</v>
      </c>
      <c r="N1802" s="1" t="s">
        <v>14790</v>
      </c>
      <c r="O1802" s="1">
        <v>2022</v>
      </c>
      <c r="P1802" s="1">
        <v>56308</v>
      </c>
      <c r="Q1802" s="1" t="s">
        <v>14875</v>
      </c>
      <c r="R1802" s="1"/>
      <c r="S1802" s="1" t="s">
        <v>24389</v>
      </c>
      <c r="T1802" s="1" t="s">
        <v>6828</v>
      </c>
      <c r="U1802" s="1"/>
      <c r="V1802" s="1" t="s">
        <v>14876</v>
      </c>
      <c r="W1802" s="1" t="s">
        <v>6826</v>
      </c>
    </row>
    <row r="1803" spans="1:23" x14ac:dyDescent="0.25">
      <c r="A1803" s="1">
        <v>1007835</v>
      </c>
      <c r="B1803" s="5" t="str">
        <f>VLOOKUP(H1803,'FIPS Basin X-walk'!$A$2:$F$3224,6,FALSE)</f>
        <v>Nemaha Anticline</v>
      </c>
      <c r="C1803" s="1" t="s">
        <v>15890</v>
      </c>
      <c r="D1803" s="1"/>
      <c r="E1803" s="1"/>
      <c r="F1803" s="1" t="s">
        <v>15891</v>
      </c>
      <c r="G1803" s="1" t="s">
        <v>9174</v>
      </c>
      <c r="H1803" s="1">
        <v>31055</v>
      </c>
      <c r="I1803" s="1">
        <v>1007835</v>
      </c>
      <c r="J1803" s="1">
        <v>41.381520000000002</v>
      </c>
      <c r="K1803" s="1">
        <v>-96.252600000000001</v>
      </c>
      <c r="L1803" s="1"/>
      <c r="M1803" s="1" t="s">
        <v>1491</v>
      </c>
      <c r="N1803" s="1" t="s">
        <v>15841</v>
      </c>
      <c r="O1803" s="1">
        <v>2022</v>
      </c>
      <c r="P1803" s="1">
        <v>68007</v>
      </c>
      <c r="Q1803" s="1" t="s">
        <v>15892</v>
      </c>
      <c r="R1803" s="1"/>
      <c r="S1803" s="1" t="s">
        <v>24358</v>
      </c>
      <c r="T1803" s="1" t="s">
        <v>6826</v>
      </c>
      <c r="U1803" s="1"/>
      <c r="V1803" s="1" t="s">
        <v>6878</v>
      </c>
      <c r="W1803" s="1" t="s">
        <v>6828</v>
      </c>
    </row>
    <row r="1804" spans="1:23" x14ac:dyDescent="0.25">
      <c r="A1804" s="1">
        <v>1004416</v>
      </c>
      <c r="B1804" s="5" t="str">
        <f>VLOOKUP(H1804,'FIPS Basin X-walk'!$A$2:$F$3224,6,FALSE)</f>
        <v>Western Columbia Basin</v>
      </c>
      <c r="C1804" s="1" t="s">
        <v>18770</v>
      </c>
      <c r="D1804" s="1"/>
      <c r="E1804" s="1"/>
      <c r="F1804" s="1" t="s">
        <v>18771</v>
      </c>
      <c r="G1804" s="1" t="s">
        <v>9174</v>
      </c>
      <c r="H1804" s="1">
        <v>41019</v>
      </c>
      <c r="I1804" s="1">
        <v>1004416</v>
      </c>
      <c r="J1804" s="1">
        <v>43.089599999999997</v>
      </c>
      <c r="K1804" s="1">
        <v>-123.4144</v>
      </c>
      <c r="L1804" s="1" t="s">
        <v>24398</v>
      </c>
      <c r="M1804" s="1" t="s">
        <v>1519</v>
      </c>
      <c r="N1804" s="1" t="s">
        <v>18017</v>
      </c>
      <c r="O1804" s="1">
        <v>2022</v>
      </c>
      <c r="P1804" s="1">
        <v>97432</v>
      </c>
      <c r="Q1804" s="1" t="s">
        <v>18772</v>
      </c>
      <c r="R1804" s="1" t="s">
        <v>25301</v>
      </c>
      <c r="S1804" s="1" t="s">
        <v>25302</v>
      </c>
      <c r="T1804" s="1" t="s">
        <v>6828</v>
      </c>
      <c r="U1804" s="1"/>
      <c r="V1804" s="1" t="s">
        <v>13381</v>
      </c>
      <c r="W1804" s="1" t="s">
        <v>6826</v>
      </c>
    </row>
    <row r="1805" spans="1:23" x14ac:dyDescent="0.25">
      <c r="A1805" s="1">
        <v>1007818</v>
      </c>
      <c r="B1805" s="5" t="str">
        <f>VLOOKUP(H1805,'FIPS Basin X-walk'!$A$2:$F$3224,6,FALSE)</f>
        <v>Eastern Columbia Basin</v>
      </c>
      <c r="C1805" s="1" t="s">
        <v>22551</v>
      </c>
      <c r="D1805" s="1"/>
      <c r="E1805" s="1"/>
      <c r="F1805" s="1" t="s">
        <v>22552</v>
      </c>
      <c r="G1805" s="1" t="s">
        <v>9174</v>
      </c>
      <c r="H1805" s="1">
        <v>53017</v>
      </c>
      <c r="I1805" s="1">
        <v>1007818</v>
      </c>
      <c r="J1805" s="1">
        <v>47.403680999999999</v>
      </c>
      <c r="K1805" s="1">
        <v>-120.1657</v>
      </c>
      <c r="L1805" s="1"/>
      <c r="M1805" s="1" t="s">
        <v>1480</v>
      </c>
      <c r="N1805" s="1" t="s">
        <v>9611</v>
      </c>
      <c r="O1805" s="1">
        <v>2022</v>
      </c>
      <c r="P1805" s="1">
        <v>98802</v>
      </c>
      <c r="Q1805" s="1" t="s">
        <v>22553</v>
      </c>
      <c r="R1805" s="1"/>
      <c r="S1805" s="1" t="s">
        <v>24358</v>
      </c>
      <c r="T1805" s="1" t="s">
        <v>6826</v>
      </c>
      <c r="U1805" s="1"/>
      <c r="V1805" s="1" t="s">
        <v>6878</v>
      </c>
      <c r="W1805" s="1" t="s">
        <v>6826</v>
      </c>
    </row>
    <row r="1806" spans="1:23" x14ac:dyDescent="0.25">
      <c r="A1806" s="1">
        <v>1000582</v>
      </c>
      <c r="B1806" s="5" t="str">
        <f>VLOOKUP(H1806,'FIPS Basin X-walk'!$A$2:$F$3224,6,FALSE)</f>
        <v>Forest City Basin</v>
      </c>
      <c r="C1806" s="1" t="s">
        <v>12449</v>
      </c>
      <c r="D1806" s="1"/>
      <c r="E1806" s="1" t="s">
        <v>6828</v>
      </c>
      <c r="F1806" s="1" t="s">
        <v>1632</v>
      </c>
      <c r="G1806" s="1" t="s">
        <v>9174</v>
      </c>
      <c r="H1806" s="1">
        <v>20045</v>
      </c>
      <c r="I1806" s="1">
        <v>1000582</v>
      </c>
      <c r="J1806" s="1">
        <v>39.007199999999997</v>
      </c>
      <c r="K1806" s="1">
        <v>-95.269199999999998</v>
      </c>
      <c r="L1806" s="1"/>
      <c r="M1806" s="1" t="s">
        <v>1490</v>
      </c>
      <c r="N1806" s="1" t="s">
        <v>12401</v>
      </c>
      <c r="O1806" s="1">
        <v>2022</v>
      </c>
      <c r="P1806" s="1">
        <v>66044</v>
      </c>
      <c r="Q1806" s="1" t="s">
        <v>12450</v>
      </c>
      <c r="R1806" s="1"/>
      <c r="S1806" s="1" t="s">
        <v>24355</v>
      </c>
      <c r="T1806" s="1" t="s">
        <v>6826</v>
      </c>
      <c r="U1806" s="1"/>
      <c r="V1806" s="1" t="s">
        <v>12451</v>
      </c>
      <c r="W1806" s="1" t="s">
        <v>6828</v>
      </c>
    </row>
    <row r="1807" spans="1:23" x14ac:dyDescent="0.25">
      <c r="A1807" s="1">
        <v>1003370</v>
      </c>
      <c r="B1807" s="5" t="str">
        <f>VLOOKUP(H1807,'FIPS Basin X-walk'!$A$2:$F$3224,6,FALSE)</f>
        <v>Forest City Basin</v>
      </c>
      <c r="C1807" s="1" t="s">
        <v>12446</v>
      </c>
      <c r="D1807" s="1"/>
      <c r="E1807" s="1"/>
      <c r="F1807" s="1" t="s">
        <v>12444</v>
      </c>
      <c r="G1807" s="1" t="s">
        <v>9174</v>
      </c>
      <c r="H1807" s="1">
        <v>20045</v>
      </c>
      <c r="I1807" s="1">
        <v>1003370</v>
      </c>
      <c r="J1807" s="1">
        <v>38.979930000000003</v>
      </c>
      <c r="K1807" s="1">
        <v>-95.214429999999993</v>
      </c>
      <c r="L1807" s="1"/>
      <c r="M1807" s="1" t="s">
        <v>1490</v>
      </c>
      <c r="N1807" s="1" t="s">
        <v>12401</v>
      </c>
      <c r="O1807" s="1">
        <v>2022</v>
      </c>
      <c r="P1807" s="1">
        <v>66044</v>
      </c>
      <c r="Q1807" s="1" t="s">
        <v>12447</v>
      </c>
      <c r="R1807" s="1"/>
      <c r="S1807" s="1" t="s">
        <v>24449</v>
      </c>
      <c r="T1807" s="1" t="s">
        <v>6826</v>
      </c>
      <c r="U1807" s="1"/>
      <c r="V1807" s="1" t="s">
        <v>12448</v>
      </c>
      <c r="W1807" s="1" t="s">
        <v>6826</v>
      </c>
    </row>
    <row r="1808" spans="1:23" x14ac:dyDescent="0.25">
      <c r="A1808" s="1">
        <v>1005117</v>
      </c>
      <c r="B1808" s="5" t="str">
        <f>VLOOKUP(H1808,'FIPS Basin X-walk'!$A$2:$F$3224,6,FALSE)</f>
        <v>Forest City Basin</v>
      </c>
      <c r="C1808" s="1" t="s">
        <v>12443</v>
      </c>
      <c r="D1808" s="1"/>
      <c r="E1808" s="1"/>
      <c r="F1808" s="1" t="s">
        <v>12444</v>
      </c>
      <c r="G1808" s="1" t="s">
        <v>9174</v>
      </c>
      <c r="H1808" s="1">
        <v>20045</v>
      </c>
      <c r="I1808" s="1">
        <v>1005117</v>
      </c>
      <c r="J1808" s="1">
        <v>39.017668</v>
      </c>
      <c r="K1808" s="1">
        <v>-95.205791000000005</v>
      </c>
      <c r="L1808" s="1"/>
      <c r="M1808" s="1" t="s">
        <v>1490</v>
      </c>
      <c r="N1808" s="1" t="s">
        <v>12401</v>
      </c>
      <c r="O1808" s="1">
        <v>2022</v>
      </c>
      <c r="P1808" s="1">
        <v>66044</v>
      </c>
      <c r="Q1808" s="1" t="s">
        <v>12445</v>
      </c>
      <c r="R1808" s="1"/>
      <c r="S1808" s="1" t="s">
        <v>24358</v>
      </c>
      <c r="T1808" s="1" t="s">
        <v>6826</v>
      </c>
      <c r="U1808" s="1"/>
      <c r="V1808" s="1" t="s">
        <v>12290</v>
      </c>
      <c r="W1808" s="1" t="s">
        <v>6826</v>
      </c>
    </row>
    <row r="1809" spans="1:23" x14ac:dyDescent="0.25">
      <c r="A1809" s="1">
        <v>1005561</v>
      </c>
      <c r="B1809" s="5" t="str">
        <f>VLOOKUP(H1809,'FIPS Basin X-walk'!$A$2:$F$3224,6,FALSE)</f>
        <v>Forest City Basin</v>
      </c>
      <c r="C1809" s="1" t="s">
        <v>12452</v>
      </c>
      <c r="D1809" s="1"/>
      <c r="E1809" s="1"/>
      <c r="F1809" s="1" t="s">
        <v>1632</v>
      </c>
      <c r="G1809" s="1" t="s">
        <v>9174</v>
      </c>
      <c r="H1809" s="1">
        <v>20045</v>
      </c>
      <c r="I1809" s="1">
        <v>1005561</v>
      </c>
      <c r="J1809" s="1">
        <v>38.957044000000003</v>
      </c>
      <c r="K1809" s="1">
        <v>-95.253123000000002</v>
      </c>
      <c r="L1809" s="1"/>
      <c r="M1809" s="1" t="s">
        <v>1490</v>
      </c>
      <c r="N1809" s="1" t="s">
        <v>12401</v>
      </c>
      <c r="O1809" s="1">
        <v>2022</v>
      </c>
      <c r="P1809" s="1">
        <v>66047</v>
      </c>
      <c r="Q1809" s="1" t="s">
        <v>12453</v>
      </c>
      <c r="R1809" s="1"/>
      <c r="S1809" s="1" t="s">
        <v>24379</v>
      </c>
      <c r="T1809" s="1" t="s">
        <v>6826</v>
      </c>
      <c r="U1809" s="1"/>
      <c r="V1809" s="1" t="s">
        <v>12454</v>
      </c>
      <c r="W1809" s="1" t="s">
        <v>6826</v>
      </c>
    </row>
    <row r="1810" spans="1:23" x14ac:dyDescent="0.25">
      <c r="A1810" s="1">
        <v>1007907</v>
      </c>
      <c r="B1810" s="5" t="str">
        <f>VLOOKUP(H1810,'FIPS Basin X-walk'!$A$2:$F$3224,6,FALSE)</f>
        <v>Denver Basin</v>
      </c>
      <c r="C1810" s="1" t="s">
        <v>9175</v>
      </c>
      <c r="D1810" s="1"/>
      <c r="E1810" s="1"/>
      <c r="F1810" s="1" t="s">
        <v>9176</v>
      </c>
      <c r="G1810" s="1" t="s">
        <v>9174</v>
      </c>
      <c r="H1810" s="1">
        <v>8035</v>
      </c>
      <c r="I1810" s="1">
        <v>1007907</v>
      </c>
      <c r="J1810" s="1">
        <v>39.563600000000001</v>
      </c>
      <c r="K1810" s="1">
        <v>-104.9335</v>
      </c>
      <c r="L1810" s="1"/>
      <c r="M1810" s="1" t="s">
        <v>1507</v>
      </c>
      <c r="N1810" s="1" t="s">
        <v>9093</v>
      </c>
      <c r="O1810" s="1">
        <v>2022</v>
      </c>
      <c r="P1810" s="1">
        <v>80126</v>
      </c>
      <c r="Q1810" s="1" t="s">
        <v>9177</v>
      </c>
      <c r="R1810" s="1"/>
      <c r="S1810" s="1" t="s">
        <v>24358</v>
      </c>
      <c r="T1810" s="1" t="s">
        <v>6826</v>
      </c>
      <c r="U1810" s="1"/>
      <c r="V1810" s="1" t="s">
        <v>6878</v>
      </c>
      <c r="W1810" s="1" t="s">
        <v>6826</v>
      </c>
    </row>
    <row r="1811" spans="1:23" x14ac:dyDescent="0.25">
      <c r="A1811" s="1">
        <v>1000522</v>
      </c>
      <c r="B1811" s="5" t="str">
        <f>VLOOKUP(H1811,'FIPS Basin X-walk'!$A$2:$F$3224,6,FALSE)</f>
        <v>Nemaha Anticline</v>
      </c>
      <c r="C1811" s="1" t="s">
        <v>15886</v>
      </c>
      <c r="D1811" s="1"/>
      <c r="E1811" s="1"/>
      <c r="F1811" s="1" t="s">
        <v>15887</v>
      </c>
      <c r="G1811" s="1" t="s">
        <v>9174</v>
      </c>
      <c r="H1811" s="1">
        <v>31055</v>
      </c>
      <c r="I1811" s="1">
        <v>1000522</v>
      </c>
      <c r="J1811" s="1">
        <v>41.33578</v>
      </c>
      <c r="K1811" s="1">
        <v>-96.111900000000006</v>
      </c>
      <c r="L1811" s="1"/>
      <c r="M1811" s="1" t="s">
        <v>1491</v>
      </c>
      <c r="N1811" s="1" t="s">
        <v>15841</v>
      </c>
      <c r="O1811" s="1">
        <v>2022</v>
      </c>
      <c r="P1811" s="1">
        <v>68142</v>
      </c>
      <c r="Q1811" s="1" t="s">
        <v>15888</v>
      </c>
      <c r="R1811" s="1"/>
      <c r="S1811" s="1" t="s">
        <v>24358</v>
      </c>
      <c r="T1811" s="1" t="s">
        <v>6826</v>
      </c>
      <c r="U1811" s="1"/>
      <c r="V1811" s="1" t="s">
        <v>15889</v>
      </c>
      <c r="W1811" s="1" t="s">
        <v>6826</v>
      </c>
    </row>
    <row r="1812" spans="1:23" x14ac:dyDescent="0.25">
      <c r="A1812" s="1">
        <v>1002213</v>
      </c>
      <c r="B1812" s="5" t="str">
        <f>VLOOKUP(H1812,'FIPS Basin X-walk'!$A$2:$F$3224,6,FALSE)</f>
        <v>Nemaha Anticline</v>
      </c>
      <c r="C1812" s="1" t="s">
        <v>15903</v>
      </c>
      <c r="D1812" s="1"/>
      <c r="E1812" s="1"/>
      <c r="F1812" s="1" t="s">
        <v>15887</v>
      </c>
      <c r="G1812" s="1" t="s">
        <v>9174</v>
      </c>
      <c r="H1812" s="1">
        <v>31055</v>
      </c>
      <c r="I1812" s="1">
        <v>1002213</v>
      </c>
      <c r="J1812" s="1">
        <v>41.219670000000001</v>
      </c>
      <c r="K1812" s="1">
        <v>-96.062520000000006</v>
      </c>
      <c r="L1812" s="1"/>
      <c r="M1812" s="1" t="s">
        <v>1491</v>
      </c>
      <c r="N1812" s="1" t="s">
        <v>15841</v>
      </c>
      <c r="O1812" s="1">
        <v>2022</v>
      </c>
      <c r="P1812" s="1">
        <v>68127</v>
      </c>
      <c r="Q1812" s="1" t="s">
        <v>15904</v>
      </c>
      <c r="R1812" s="1"/>
      <c r="S1812" s="1" t="s">
        <v>24765</v>
      </c>
      <c r="T1812" s="1" t="s">
        <v>6826</v>
      </c>
      <c r="U1812" s="1"/>
      <c r="V1812" s="1" t="s">
        <v>14264</v>
      </c>
      <c r="W1812" s="1" t="s">
        <v>6826</v>
      </c>
    </row>
    <row r="1813" spans="1:23" x14ac:dyDescent="0.25">
      <c r="A1813" s="1">
        <v>1003155</v>
      </c>
      <c r="B1813" s="5" t="str">
        <f>VLOOKUP(H1813,'FIPS Basin X-walk'!$A$2:$F$3224,6,FALSE)</f>
        <v>Nemaha Anticline</v>
      </c>
      <c r="C1813" s="1" t="s">
        <v>15893</v>
      </c>
      <c r="D1813" s="1"/>
      <c r="E1813" s="1"/>
      <c r="F1813" s="1" t="s">
        <v>15894</v>
      </c>
      <c r="G1813" s="1" t="s">
        <v>9174</v>
      </c>
      <c r="H1813" s="1">
        <v>31055</v>
      </c>
      <c r="I1813" s="1">
        <v>1003155</v>
      </c>
      <c r="J1813" s="1">
        <v>41.256549999999997</v>
      </c>
      <c r="K1813" s="1">
        <v>-95.938659999999999</v>
      </c>
      <c r="L1813" s="1"/>
      <c r="M1813" s="1" t="s">
        <v>1491</v>
      </c>
      <c r="N1813" s="1" t="s">
        <v>15841</v>
      </c>
      <c r="O1813" s="1">
        <v>2022</v>
      </c>
      <c r="P1813" s="1">
        <v>68102</v>
      </c>
      <c r="Q1813" s="1" t="s">
        <v>1347</v>
      </c>
      <c r="R1813" s="1"/>
      <c r="S1813" s="1" t="s">
        <v>24359</v>
      </c>
      <c r="T1813" s="1" t="s">
        <v>6826</v>
      </c>
      <c r="U1813" s="1"/>
      <c r="V1813" s="1" t="s">
        <v>15895</v>
      </c>
      <c r="W1813" s="1" t="s">
        <v>6826</v>
      </c>
    </row>
    <row r="1814" spans="1:23" x14ac:dyDescent="0.25">
      <c r="A1814" s="1">
        <v>1004854</v>
      </c>
      <c r="B1814" s="5" t="str">
        <f>VLOOKUP(H1814,'FIPS Basin X-walk'!$A$2:$F$3224,6,FALSE)</f>
        <v>Nemaha Anticline</v>
      </c>
      <c r="C1814" s="1" t="s">
        <v>15900</v>
      </c>
      <c r="D1814" s="1"/>
      <c r="E1814" s="1"/>
      <c r="F1814" s="1" t="s">
        <v>15887</v>
      </c>
      <c r="G1814" s="1" t="s">
        <v>9174</v>
      </c>
      <c r="H1814" s="1">
        <v>31055</v>
      </c>
      <c r="I1814" s="1">
        <v>1004854</v>
      </c>
      <c r="J1814" s="1">
        <v>41.255479999999999</v>
      </c>
      <c r="K1814" s="1">
        <v>-95.944040000000001</v>
      </c>
      <c r="L1814" s="1"/>
      <c r="M1814" s="1" t="s">
        <v>1491</v>
      </c>
      <c r="N1814" s="1" t="s">
        <v>15841</v>
      </c>
      <c r="O1814" s="1">
        <v>2022</v>
      </c>
      <c r="P1814" s="1">
        <v>68102</v>
      </c>
      <c r="Q1814" s="1" t="s">
        <v>25410</v>
      </c>
      <c r="R1814" s="1"/>
      <c r="S1814" s="1" t="s">
        <v>25411</v>
      </c>
      <c r="T1814" s="1" t="s">
        <v>6826</v>
      </c>
      <c r="U1814" s="1"/>
      <c r="V1814" s="1" t="s">
        <v>25412</v>
      </c>
      <c r="W1814" s="1" t="s">
        <v>6826</v>
      </c>
    </row>
    <row r="1815" spans="1:23" x14ac:dyDescent="0.25">
      <c r="A1815" s="1">
        <v>1007163</v>
      </c>
      <c r="B1815" s="5" t="str">
        <f>VLOOKUP(H1815,'FIPS Basin X-walk'!$A$2:$F$3224,6,FALSE)</f>
        <v>Nemaha Anticline</v>
      </c>
      <c r="C1815" s="1" t="s">
        <v>15896</v>
      </c>
      <c r="D1815" s="1"/>
      <c r="E1815" s="1"/>
      <c r="F1815" s="1" t="s">
        <v>15887</v>
      </c>
      <c r="G1815" s="1" t="s">
        <v>9174</v>
      </c>
      <c r="H1815" s="1">
        <v>31055</v>
      </c>
      <c r="I1815" s="1">
        <v>1007163</v>
      </c>
      <c r="J1815" s="1">
        <v>41.254199999999997</v>
      </c>
      <c r="K1815" s="1">
        <v>-95.978059000000002</v>
      </c>
      <c r="L1815" s="1"/>
      <c r="M1815" s="1" t="s">
        <v>1491</v>
      </c>
      <c r="N1815" s="1" t="s">
        <v>15841</v>
      </c>
      <c r="O1815" s="1">
        <v>2022</v>
      </c>
      <c r="P1815" s="1">
        <v>68198</v>
      </c>
      <c r="Q1815" s="1" t="s">
        <v>15897</v>
      </c>
      <c r="R1815" s="1"/>
      <c r="S1815" s="1" t="s">
        <v>24379</v>
      </c>
      <c r="T1815" s="1" t="s">
        <v>6826</v>
      </c>
      <c r="U1815" s="1"/>
      <c r="V1815" s="1" t="s">
        <v>15898</v>
      </c>
      <c r="W1815" s="1" t="s">
        <v>6826</v>
      </c>
    </row>
    <row r="1816" spans="1:23" x14ac:dyDescent="0.25">
      <c r="A1816" s="1">
        <v>1012732</v>
      </c>
      <c r="B1816" s="5" t="str">
        <f>VLOOKUP(H1816,'FIPS Basin X-walk'!$A$2:$F$3224,6,FALSE)</f>
        <v>Nemaha Anticline</v>
      </c>
      <c r="C1816" s="1" t="s">
        <v>15899</v>
      </c>
      <c r="D1816" s="1"/>
      <c r="E1816" s="1"/>
      <c r="F1816" s="1" t="s">
        <v>15894</v>
      </c>
      <c r="G1816" s="1" t="s">
        <v>9174</v>
      </c>
      <c r="H1816" s="1">
        <v>31055</v>
      </c>
      <c r="I1816" s="1">
        <v>1012732</v>
      </c>
      <c r="J1816" s="1">
        <v>41.248170000000002</v>
      </c>
      <c r="K1816" s="1">
        <v>-96.073089999999993</v>
      </c>
      <c r="L1816" s="1"/>
      <c r="M1816" s="1" t="s">
        <v>1491</v>
      </c>
      <c r="N1816" s="1" t="s">
        <v>15841</v>
      </c>
      <c r="O1816" s="1">
        <v>2022</v>
      </c>
      <c r="P1816" s="1">
        <v>68124</v>
      </c>
      <c r="Q1816" s="1" t="s">
        <v>472</v>
      </c>
      <c r="R1816" s="1"/>
      <c r="S1816" s="1" t="s">
        <v>24435</v>
      </c>
      <c r="T1816" s="1" t="s">
        <v>6826</v>
      </c>
      <c r="U1816" s="1"/>
      <c r="V1816" s="1" t="s">
        <v>7232</v>
      </c>
      <c r="W1816" s="1" t="s">
        <v>6826</v>
      </c>
    </row>
    <row r="1817" spans="1:23" x14ac:dyDescent="0.25">
      <c r="A1817" s="1">
        <v>1005384</v>
      </c>
      <c r="B1817" s="5" t="str">
        <f>VLOOKUP(H1817,'FIPS Basin X-walk'!$A$2:$F$3224,6,FALSE)</f>
        <v>Western Columbia Basin</v>
      </c>
      <c r="C1817" s="1" t="s">
        <v>18773</v>
      </c>
      <c r="D1817" s="1"/>
      <c r="E1817" s="1"/>
      <c r="F1817" s="1" t="s">
        <v>18774</v>
      </c>
      <c r="G1817" s="1" t="s">
        <v>9174</v>
      </c>
      <c r="H1817" s="1">
        <v>41019</v>
      </c>
      <c r="I1817" s="1">
        <v>1005384</v>
      </c>
      <c r="J1817" s="1">
        <v>43.187199999999997</v>
      </c>
      <c r="K1817" s="1">
        <v>-123.3819</v>
      </c>
      <c r="L1817" s="1"/>
      <c r="M1817" s="1" t="s">
        <v>1519</v>
      </c>
      <c r="N1817" s="1" t="s">
        <v>18017</v>
      </c>
      <c r="O1817" s="1">
        <v>2022</v>
      </c>
      <c r="P1817" s="1">
        <v>97470</v>
      </c>
      <c r="Q1817" s="1" t="s">
        <v>18775</v>
      </c>
      <c r="R1817" s="1"/>
      <c r="S1817" s="1" t="s">
        <v>24358</v>
      </c>
      <c r="T1817" s="1" t="s">
        <v>6826</v>
      </c>
      <c r="U1817" s="1"/>
      <c r="V1817" s="1" t="s">
        <v>18776</v>
      </c>
      <c r="W1817" s="1" t="s">
        <v>6826</v>
      </c>
    </row>
    <row r="1818" spans="1:23" x14ac:dyDescent="0.25">
      <c r="A1818" s="1">
        <v>1001770</v>
      </c>
      <c r="B1818" s="5" t="str">
        <f>VLOOKUP(H1818,'FIPS Basin X-walk'!$A$2:$F$3224,6,FALSE)</f>
        <v>Wisconsin Arch</v>
      </c>
      <c r="C1818" s="1" t="s">
        <v>23068</v>
      </c>
      <c r="D1818" s="1"/>
      <c r="E1818" s="1"/>
      <c r="F1818" s="1" t="s">
        <v>12091</v>
      </c>
      <c r="G1818" s="1" t="s">
        <v>9174</v>
      </c>
      <c r="H1818" s="1">
        <v>55031</v>
      </c>
      <c r="I1818" s="1">
        <v>1001770</v>
      </c>
      <c r="J1818" s="1">
        <v>46.671419999999998</v>
      </c>
      <c r="K1818" s="1">
        <v>-92.000870000000006</v>
      </c>
      <c r="L1818" s="1"/>
      <c r="M1818" s="1" t="s">
        <v>1517</v>
      </c>
      <c r="N1818" s="1" t="s">
        <v>22991</v>
      </c>
      <c r="O1818" s="1">
        <v>2022</v>
      </c>
      <c r="P1818" s="1">
        <v>54880</v>
      </c>
      <c r="Q1818" s="1" t="s">
        <v>23069</v>
      </c>
      <c r="R1818" s="1"/>
      <c r="S1818" s="1" t="s">
        <v>24358</v>
      </c>
      <c r="T1818" s="1" t="s">
        <v>6826</v>
      </c>
      <c r="U1818" s="1"/>
      <c r="V1818" s="1" t="s">
        <v>23070</v>
      </c>
      <c r="W1818" s="1" t="s">
        <v>6826</v>
      </c>
    </row>
    <row r="1819" spans="1:23" x14ac:dyDescent="0.25">
      <c r="A1819" s="1">
        <v>1002919</v>
      </c>
      <c r="B1819" s="5" t="str">
        <f>VLOOKUP(H1819,'FIPS Basin X-walk'!$A$2:$F$3224,6,FALSE)</f>
        <v>Wisconsin Arch</v>
      </c>
      <c r="C1819" s="1" t="s">
        <v>23066</v>
      </c>
      <c r="D1819" s="1"/>
      <c r="E1819" s="1"/>
      <c r="F1819" s="1" t="s">
        <v>12091</v>
      </c>
      <c r="G1819" s="1" t="s">
        <v>9174</v>
      </c>
      <c r="H1819" s="1">
        <v>55031</v>
      </c>
      <c r="I1819" s="1">
        <v>1002919</v>
      </c>
      <c r="J1819" s="1">
        <v>46.729010000000002</v>
      </c>
      <c r="K1819" s="1">
        <v>-92.077600000000004</v>
      </c>
      <c r="L1819" s="1"/>
      <c r="M1819" s="1" t="s">
        <v>1517</v>
      </c>
      <c r="N1819" s="1" t="s">
        <v>22991</v>
      </c>
      <c r="O1819" s="1">
        <v>2022</v>
      </c>
      <c r="P1819" s="1">
        <v>54880</v>
      </c>
      <c r="Q1819" s="1" t="s">
        <v>23067</v>
      </c>
      <c r="R1819" s="1"/>
      <c r="S1819" s="1" t="s">
        <v>24397</v>
      </c>
      <c r="T1819" s="1" t="s">
        <v>6826</v>
      </c>
      <c r="U1819" s="1"/>
      <c r="V1819" s="1" t="s">
        <v>14684</v>
      </c>
      <c r="W1819" s="1" t="s">
        <v>6826</v>
      </c>
    </row>
    <row r="1820" spans="1:23" x14ac:dyDescent="0.25">
      <c r="A1820" s="1">
        <v>1003472</v>
      </c>
      <c r="B1820" s="5" t="str">
        <f>VLOOKUP(H1820,'FIPS Basin X-walk'!$A$2:$F$3224,6,FALSE)</f>
        <v>Wisconsin Arch</v>
      </c>
      <c r="C1820" s="1" t="s">
        <v>23071</v>
      </c>
      <c r="D1820" s="1"/>
      <c r="E1820" s="1"/>
      <c r="F1820" s="1" t="s">
        <v>23072</v>
      </c>
      <c r="G1820" s="1" t="s">
        <v>9174</v>
      </c>
      <c r="H1820" s="1">
        <v>55031</v>
      </c>
      <c r="I1820" s="1">
        <v>1003472</v>
      </c>
      <c r="J1820" s="1">
        <v>46.691499999999998</v>
      </c>
      <c r="K1820" s="1">
        <v>-92.072000000000003</v>
      </c>
      <c r="L1820" s="1"/>
      <c r="M1820" s="1" t="s">
        <v>1517</v>
      </c>
      <c r="N1820" s="1" t="s">
        <v>22991</v>
      </c>
      <c r="O1820" s="1">
        <v>2022</v>
      </c>
      <c r="P1820" s="1">
        <v>54880</v>
      </c>
      <c r="Q1820" s="1" t="s">
        <v>23073</v>
      </c>
      <c r="R1820" s="1"/>
      <c r="S1820" s="1" t="s">
        <v>24369</v>
      </c>
      <c r="T1820" s="1" t="s">
        <v>6826</v>
      </c>
      <c r="U1820" s="1"/>
      <c r="V1820" s="1" t="s">
        <v>25113</v>
      </c>
      <c r="W1820" s="1" t="s">
        <v>6826</v>
      </c>
    </row>
    <row r="1821" spans="1:23" x14ac:dyDescent="0.25">
      <c r="A1821" s="1">
        <v>1003113</v>
      </c>
      <c r="B1821" s="5" t="str">
        <f>VLOOKUP(H1821,'FIPS Basin X-walk'!$A$2:$F$3224,6,FALSE)</f>
        <v>Illinois Basin</v>
      </c>
      <c r="C1821" s="1" t="s">
        <v>10938</v>
      </c>
      <c r="D1821" s="1"/>
      <c r="E1821" s="1"/>
      <c r="F1821" s="1" t="s">
        <v>10939</v>
      </c>
      <c r="G1821" s="1" t="s">
        <v>9174</v>
      </c>
      <c r="H1821" s="1">
        <v>17041</v>
      </c>
      <c r="I1821" s="1">
        <v>1003113</v>
      </c>
      <c r="J1821" s="1">
        <v>39.790754</v>
      </c>
      <c r="K1821" s="1">
        <v>-88.361067000000006</v>
      </c>
      <c r="L1821" s="1"/>
      <c r="M1821" s="1" t="s">
        <v>1488</v>
      </c>
      <c r="N1821" s="1" t="s">
        <v>10805</v>
      </c>
      <c r="O1821" s="1">
        <v>2022</v>
      </c>
      <c r="P1821" s="1">
        <v>61953</v>
      </c>
      <c r="Q1821" s="1" t="s">
        <v>53</v>
      </c>
      <c r="R1821" s="1"/>
      <c r="S1821" s="1" t="s">
        <v>24435</v>
      </c>
      <c r="T1821" s="1" t="s">
        <v>6826</v>
      </c>
      <c r="U1821" s="1"/>
      <c r="V1821" s="1" t="s">
        <v>7521</v>
      </c>
      <c r="W1821" s="1" t="s">
        <v>6826</v>
      </c>
    </row>
    <row r="1822" spans="1:23" x14ac:dyDescent="0.25">
      <c r="A1822" s="1">
        <v>1005245</v>
      </c>
      <c r="B1822" s="5" t="str">
        <f>VLOOKUP(H1822,'FIPS Basin X-walk'!$A$2:$F$3224,6,FALSE)</f>
        <v>Illinois Basin</v>
      </c>
      <c r="C1822" s="1" t="s">
        <v>11547</v>
      </c>
      <c r="D1822" s="1"/>
      <c r="E1822" s="1"/>
      <c r="F1822" s="1" t="s">
        <v>11548</v>
      </c>
      <c r="G1822" s="1" t="s">
        <v>11549</v>
      </c>
      <c r="H1822" s="1">
        <v>18037</v>
      </c>
      <c r="I1822" s="1">
        <v>1005245</v>
      </c>
      <c r="J1822" s="1">
        <v>38.377527999999998</v>
      </c>
      <c r="K1822" s="1">
        <v>-86.777305999999996</v>
      </c>
      <c r="L1822" s="1"/>
      <c r="M1822" s="1" t="s">
        <v>1499</v>
      </c>
      <c r="N1822" s="1" t="s">
        <v>11457</v>
      </c>
      <c r="O1822" s="1">
        <v>2022</v>
      </c>
      <c r="P1822" s="1">
        <v>47521</v>
      </c>
      <c r="Q1822" s="1" t="s">
        <v>706</v>
      </c>
      <c r="R1822" s="1"/>
      <c r="S1822" s="1" t="s">
        <v>24435</v>
      </c>
      <c r="T1822" s="1" t="s">
        <v>6826</v>
      </c>
      <c r="U1822" s="1"/>
      <c r="V1822" s="1" t="s">
        <v>12735</v>
      </c>
      <c r="W1822" s="1" t="s">
        <v>6826</v>
      </c>
    </row>
    <row r="1823" spans="1:23" x14ac:dyDescent="0.25">
      <c r="A1823" s="1">
        <v>1010674</v>
      </c>
      <c r="B1823" s="5" t="str">
        <f>VLOOKUP(H1823,'FIPS Basin X-walk'!$A$2:$F$3224,6,FALSE)</f>
        <v>Illinois Basin</v>
      </c>
      <c r="C1823" s="1" t="s">
        <v>11551</v>
      </c>
      <c r="D1823" s="1"/>
      <c r="E1823" s="1"/>
      <c r="F1823" s="1" t="s">
        <v>11552</v>
      </c>
      <c r="G1823" s="1" t="s">
        <v>11549</v>
      </c>
      <c r="H1823" s="1">
        <v>18037</v>
      </c>
      <c r="I1823" s="1">
        <v>1010674</v>
      </c>
      <c r="J1823" s="1">
        <v>38.310250000000003</v>
      </c>
      <c r="K1823" s="1">
        <v>-86.983806000000001</v>
      </c>
      <c r="L1823" s="1"/>
      <c r="M1823" s="1" t="s">
        <v>1499</v>
      </c>
      <c r="N1823" s="1" t="s">
        <v>11457</v>
      </c>
      <c r="O1823" s="1">
        <v>2022</v>
      </c>
      <c r="P1823" s="1">
        <v>47542</v>
      </c>
      <c r="Q1823" s="1" t="s">
        <v>26262</v>
      </c>
      <c r="R1823" s="1"/>
      <c r="S1823" s="1" t="s">
        <v>24363</v>
      </c>
      <c r="T1823" s="1" t="s">
        <v>6826</v>
      </c>
      <c r="U1823" s="1"/>
      <c r="V1823" s="1" t="s">
        <v>11553</v>
      </c>
      <c r="W1823" s="1" t="s">
        <v>6826</v>
      </c>
    </row>
    <row r="1824" spans="1:23" x14ac:dyDescent="0.25">
      <c r="A1824" s="1">
        <v>1001123</v>
      </c>
      <c r="B1824" s="5" t="str">
        <f>VLOOKUP(H1824,'FIPS Basin X-walk'!$A$2:$F$3224,6,FALSE)</f>
        <v>Illinois Basin</v>
      </c>
      <c r="C1824" s="1" t="s">
        <v>11550</v>
      </c>
      <c r="D1824" s="1"/>
      <c r="E1824" s="1"/>
      <c r="F1824" s="1" t="s">
        <v>1526</v>
      </c>
      <c r="G1824" s="1" t="s">
        <v>11549</v>
      </c>
      <c r="H1824" s="1">
        <v>18037</v>
      </c>
      <c r="I1824" s="1">
        <v>1001123</v>
      </c>
      <c r="J1824" s="1">
        <v>38.39</v>
      </c>
      <c r="K1824" s="1">
        <v>-86.93</v>
      </c>
      <c r="L1824" s="1"/>
      <c r="M1824" s="1" t="s">
        <v>1499</v>
      </c>
      <c r="N1824" s="1" t="s">
        <v>11457</v>
      </c>
      <c r="O1824" s="1">
        <v>2022</v>
      </c>
      <c r="P1824" s="1">
        <v>47547</v>
      </c>
      <c r="Q1824" s="1" t="s">
        <v>1310</v>
      </c>
      <c r="R1824" s="1"/>
      <c r="S1824" s="1" t="s">
        <v>24359</v>
      </c>
      <c r="T1824" s="1" t="s">
        <v>6826</v>
      </c>
      <c r="U1824" s="1"/>
      <c r="V1824" s="1" t="s">
        <v>24634</v>
      </c>
      <c r="W1824" s="1" t="s">
        <v>6826</v>
      </c>
    </row>
    <row r="1825" spans="1:23" x14ac:dyDescent="0.25">
      <c r="A1825" s="1">
        <v>1000473</v>
      </c>
      <c r="B1825" s="5" t="str">
        <f>VLOOKUP(H1825,'FIPS Basin X-walk'!$A$2:$F$3224,6,FALSE)</f>
        <v>Iowa Shelf</v>
      </c>
      <c r="C1825" s="1" t="s">
        <v>12093</v>
      </c>
      <c r="D1825" s="1"/>
      <c r="E1825" s="1"/>
      <c r="F1825" s="1" t="s">
        <v>2054</v>
      </c>
      <c r="G1825" s="1" t="s">
        <v>12094</v>
      </c>
      <c r="H1825" s="1">
        <v>19061</v>
      </c>
      <c r="I1825" s="1">
        <v>1000473</v>
      </c>
      <c r="J1825" s="1">
        <v>42.512900000000002</v>
      </c>
      <c r="K1825" s="1">
        <v>-90.681799999999996</v>
      </c>
      <c r="L1825" s="1"/>
      <c r="M1825" s="1" t="s">
        <v>1500</v>
      </c>
      <c r="N1825" s="1" t="s">
        <v>11970</v>
      </c>
      <c r="O1825" s="1">
        <v>2022</v>
      </c>
      <c r="P1825" s="1">
        <v>52003</v>
      </c>
      <c r="Q1825" s="1" t="s">
        <v>12095</v>
      </c>
      <c r="R1825" s="1"/>
      <c r="S1825" s="1" t="s">
        <v>24358</v>
      </c>
      <c r="T1825" s="1" t="s">
        <v>6826</v>
      </c>
      <c r="U1825" s="1"/>
      <c r="V1825" s="1" t="s">
        <v>12096</v>
      </c>
      <c r="W1825" s="1" t="s">
        <v>6826</v>
      </c>
    </row>
    <row r="1826" spans="1:23" x14ac:dyDescent="0.25">
      <c r="A1826" s="1">
        <v>1013288</v>
      </c>
      <c r="B1826" s="5" t="str">
        <f>VLOOKUP(H1826,'FIPS Basin X-walk'!$A$2:$F$3224,6,FALSE)</f>
        <v>Uinta Basin</v>
      </c>
      <c r="C1826" s="1" t="s">
        <v>23634</v>
      </c>
      <c r="D1826" s="1"/>
      <c r="E1826" s="1"/>
      <c r="F1826" s="1" t="s">
        <v>1484</v>
      </c>
      <c r="G1826" s="1" t="s">
        <v>6111</v>
      </c>
      <c r="H1826" s="1">
        <v>49013</v>
      </c>
      <c r="I1826" s="1">
        <v>1013288</v>
      </c>
      <c r="J1826" s="1">
        <v>40.28304</v>
      </c>
      <c r="K1826" s="1">
        <v>-110.71</v>
      </c>
      <c r="L1826" s="1"/>
      <c r="M1826" s="1" t="s">
        <v>1485</v>
      </c>
      <c r="N1826" s="1" t="s">
        <v>9148</v>
      </c>
      <c r="O1826" s="1">
        <v>2022</v>
      </c>
      <c r="P1826" s="1">
        <v>77007</v>
      </c>
      <c r="Q1826" s="1" t="s">
        <v>1077</v>
      </c>
      <c r="R1826" s="1"/>
      <c r="S1826" s="1">
        <v>211120</v>
      </c>
      <c r="T1826" s="1" t="s">
        <v>6826</v>
      </c>
      <c r="U1826" s="1"/>
      <c r="V1826" s="1" t="s">
        <v>23635</v>
      </c>
      <c r="W1826" s="1" t="s">
        <v>6826</v>
      </c>
    </row>
    <row r="1827" spans="1:23" x14ac:dyDescent="0.25">
      <c r="A1827" s="1">
        <v>1014695</v>
      </c>
      <c r="B1827" s="5" t="str">
        <f>VLOOKUP(H1827,'FIPS Basin X-walk'!$A$2:$F$3224,6,FALSE)</f>
        <v>Uinta Basin</v>
      </c>
      <c r="C1827" s="1" t="s">
        <v>27431</v>
      </c>
      <c r="D1827" s="1"/>
      <c r="E1827" s="1"/>
      <c r="F1827" s="1" t="s">
        <v>1825</v>
      </c>
      <c r="G1827" s="1" t="s">
        <v>6111</v>
      </c>
      <c r="H1827" s="1">
        <v>49013</v>
      </c>
      <c r="I1827" s="1">
        <v>1014695</v>
      </c>
      <c r="J1827" s="1">
        <v>40.275816708564598</v>
      </c>
      <c r="K1827" s="1">
        <v>-110.025939831789</v>
      </c>
      <c r="L1827" s="1"/>
      <c r="M1827" s="1" t="s">
        <v>1492</v>
      </c>
      <c r="N1827" s="1" t="s">
        <v>20957</v>
      </c>
      <c r="O1827" s="1">
        <v>2022</v>
      </c>
      <c r="P1827" s="1">
        <v>84066</v>
      </c>
      <c r="Q1827" s="1" t="s">
        <v>27432</v>
      </c>
      <c r="R1827" s="1"/>
      <c r="S1827" s="1">
        <v>211120</v>
      </c>
      <c r="T1827" s="1" t="s">
        <v>6826</v>
      </c>
      <c r="U1827" s="1"/>
      <c r="V1827" s="1" t="s">
        <v>20600</v>
      </c>
      <c r="W1827" s="1" t="s">
        <v>6826</v>
      </c>
    </row>
    <row r="1828" spans="1:23" x14ac:dyDescent="0.25">
      <c r="A1828" s="1">
        <v>1014713</v>
      </c>
      <c r="B1828" s="5" t="str">
        <f>VLOOKUP(H1828,'FIPS Basin X-walk'!$A$2:$F$3224,6,FALSE)</f>
        <v>Uinta Basin</v>
      </c>
      <c r="C1828" s="1" t="s">
        <v>27431</v>
      </c>
      <c r="D1828" s="1"/>
      <c r="E1828" s="1"/>
      <c r="F1828" s="1" t="s">
        <v>1825</v>
      </c>
      <c r="G1828" s="1" t="s">
        <v>6111</v>
      </c>
      <c r="H1828" s="1">
        <v>49013</v>
      </c>
      <c r="I1828" s="1">
        <v>1014713</v>
      </c>
      <c r="J1828" s="1">
        <v>40.275759410239701</v>
      </c>
      <c r="K1828" s="1">
        <v>-110.025778899256</v>
      </c>
      <c r="L1828" s="1"/>
      <c r="M1828" s="1" t="s">
        <v>1492</v>
      </c>
      <c r="N1828" s="1" t="s">
        <v>20957</v>
      </c>
      <c r="O1828" s="1">
        <v>2022</v>
      </c>
      <c r="P1828" s="1">
        <v>84066</v>
      </c>
      <c r="Q1828" s="1" t="s">
        <v>27453</v>
      </c>
      <c r="R1828" s="1"/>
      <c r="S1828" s="1">
        <v>211120</v>
      </c>
      <c r="T1828" s="1" t="s">
        <v>6826</v>
      </c>
      <c r="U1828" s="1"/>
      <c r="V1828" s="1" t="s">
        <v>20600</v>
      </c>
      <c r="W1828" s="1" t="s">
        <v>6826</v>
      </c>
    </row>
    <row r="1829" spans="1:23" x14ac:dyDescent="0.25">
      <c r="A1829" s="1">
        <v>1004709</v>
      </c>
      <c r="B1829" s="5" t="str">
        <f>VLOOKUP(H1829,'FIPS Basin X-walk'!$A$2:$F$3224,6,FALSE)</f>
        <v>Uinta Basin</v>
      </c>
      <c r="C1829" s="1" t="s">
        <v>21997</v>
      </c>
      <c r="D1829" s="1"/>
      <c r="E1829" s="1"/>
      <c r="F1829" s="1" t="s">
        <v>21998</v>
      </c>
      <c r="G1829" s="1" t="s">
        <v>21999</v>
      </c>
      <c r="H1829" s="1">
        <v>49013</v>
      </c>
      <c r="I1829" s="1">
        <v>1004709</v>
      </c>
      <c r="J1829" s="1">
        <v>40.359319999999997</v>
      </c>
      <c r="K1829" s="1">
        <v>-110.28605</v>
      </c>
      <c r="L1829" s="1"/>
      <c r="M1829" s="1" t="s">
        <v>1492</v>
      </c>
      <c r="N1829" s="1" t="s">
        <v>20957</v>
      </c>
      <c r="O1829" s="1">
        <v>2022</v>
      </c>
      <c r="P1829" s="1">
        <v>84001</v>
      </c>
      <c r="Q1829" s="1" t="s">
        <v>25376</v>
      </c>
      <c r="R1829" s="1"/>
      <c r="S1829" s="1" t="s">
        <v>24399</v>
      </c>
      <c r="T1829" s="1" t="s">
        <v>6826</v>
      </c>
      <c r="U1829" s="1"/>
      <c r="V1829" s="1" t="s">
        <v>7090</v>
      </c>
      <c r="W1829" s="1" t="s">
        <v>6826</v>
      </c>
    </row>
    <row r="1830" spans="1:23" x14ac:dyDescent="0.25">
      <c r="A1830" s="1">
        <v>1012317</v>
      </c>
      <c r="B1830" s="5" t="str">
        <f>VLOOKUP(H1830,'FIPS Basin X-walk'!$A$2:$F$3224,6,FALSE)</f>
        <v>Uinta Basin</v>
      </c>
      <c r="C1830" s="1"/>
      <c r="D1830" s="1"/>
      <c r="E1830" s="1"/>
      <c r="F1830" s="1" t="s">
        <v>22002</v>
      </c>
      <c r="G1830" s="1" t="s">
        <v>21999</v>
      </c>
      <c r="H1830" s="1">
        <v>49013</v>
      </c>
      <c r="I1830" s="1">
        <v>1012317</v>
      </c>
      <c r="J1830" s="1">
        <v>40.381208999999998</v>
      </c>
      <c r="K1830" s="1">
        <v>-110.162285</v>
      </c>
      <c r="L1830" s="1"/>
      <c r="M1830" s="1" t="s">
        <v>1492</v>
      </c>
      <c r="N1830" s="1" t="s">
        <v>20957</v>
      </c>
      <c r="O1830" s="1">
        <v>2022</v>
      </c>
      <c r="P1830" s="1">
        <v>84007</v>
      </c>
      <c r="Q1830" s="1" t="s">
        <v>24147</v>
      </c>
      <c r="R1830" s="1"/>
      <c r="S1830" s="1" t="s">
        <v>24399</v>
      </c>
      <c r="T1830" s="1" t="s">
        <v>6826</v>
      </c>
      <c r="U1830" s="1"/>
      <c r="V1830" s="1" t="s">
        <v>9154</v>
      </c>
      <c r="W1830" s="1" t="s">
        <v>6826</v>
      </c>
    </row>
    <row r="1831" spans="1:23" x14ac:dyDescent="0.25">
      <c r="A1831" s="1">
        <v>1004712</v>
      </c>
      <c r="B1831" s="5" t="str">
        <f>VLOOKUP(H1831,'FIPS Basin X-walk'!$A$2:$F$3224,6,FALSE)</f>
        <v>Uinta Basin</v>
      </c>
      <c r="C1831" s="1" t="s">
        <v>22000</v>
      </c>
      <c r="D1831" s="1"/>
      <c r="E1831" s="1"/>
      <c r="F1831" s="1" t="s">
        <v>22001</v>
      </c>
      <c r="G1831" s="1" t="s">
        <v>21999</v>
      </c>
      <c r="H1831" s="1">
        <v>49013</v>
      </c>
      <c r="I1831" s="1">
        <v>1004712</v>
      </c>
      <c r="J1831" s="1">
        <v>40.381540000000001</v>
      </c>
      <c r="K1831" s="1">
        <v>-110.08625000000001</v>
      </c>
      <c r="L1831" s="1"/>
      <c r="M1831" s="1" t="s">
        <v>1492</v>
      </c>
      <c r="N1831" s="1" t="s">
        <v>20957</v>
      </c>
      <c r="O1831" s="1">
        <v>2022</v>
      </c>
      <c r="P1831" s="1">
        <v>84066</v>
      </c>
      <c r="Q1831" s="1" t="s">
        <v>25377</v>
      </c>
      <c r="R1831" s="1"/>
      <c r="S1831" s="1" t="s">
        <v>24399</v>
      </c>
      <c r="T1831" s="1" t="s">
        <v>6826</v>
      </c>
      <c r="U1831" s="1"/>
      <c r="V1831" s="1" t="s">
        <v>7090</v>
      </c>
      <c r="W1831" s="1" t="s">
        <v>6826</v>
      </c>
    </row>
    <row r="1832" spans="1:23" x14ac:dyDescent="0.25">
      <c r="A1832" s="1">
        <v>1006116</v>
      </c>
      <c r="B1832" s="5" t="str">
        <f>VLOOKUP(H1832,'FIPS Basin X-walk'!$A$2:$F$3224,6,FALSE)</f>
        <v>Upper Mississippi Embaymnt</v>
      </c>
      <c r="C1832" s="1" t="s">
        <v>15517</v>
      </c>
      <c r="D1832" s="1"/>
      <c r="E1832" s="1"/>
      <c r="F1832" s="1" t="s">
        <v>15518</v>
      </c>
      <c r="G1832" s="1" t="s">
        <v>2088</v>
      </c>
      <c r="H1832" s="1">
        <v>29069</v>
      </c>
      <c r="I1832" s="1">
        <v>1006116</v>
      </c>
      <c r="J1832" s="1">
        <v>36.5852</v>
      </c>
      <c r="K1832" s="1">
        <v>-90.177899999999994</v>
      </c>
      <c r="L1832" s="1"/>
      <c r="M1832" s="1" t="s">
        <v>1560</v>
      </c>
      <c r="N1832" s="1" t="s">
        <v>15447</v>
      </c>
      <c r="O1832" s="1">
        <v>2022</v>
      </c>
      <c r="P1832" s="1">
        <v>63933</v>
      </c>
      <c r="Q1832" s="1" t="s">
        <v>15519</v>
      </c>
      <c r="R1832" s="1"/>
      <c r="S1832" s="1" t="s">
        <v>24355</v>
      </c>
      <c r="T1832" s="1" t="s">
        <v>6826</v>
      </c>
      <c r="U1832" s="1"/>
      <c r="V1832" s="1" t="s">
        <v>7915</v>
      </c>
      <c r="W1832" s="1" t="s">
        <v>6828</v>
      </c>
    </row>
    <row r="1833" spans="1:23" x14ac:dyDescent="0.25">
      <c r="A1833" s="1">
        <v>1010190</v>
      </c>
      <c r="B1833" s="5" t="str">
        <f>VLOOKUP(H1833,'FIPS Basin X-walk'!$A$2:$F$3224,6,FALSE)</f>
        <v>Williston Basin</v>
      </c>
      <c r="C1833" s="1" t="s">
        <v>17585</v>
      </c>
      <c r="D1833" s="1"/>
      <c r="E1833" s="1"/>
      <c r="F1833" s="1" t="s">
        <v>17586</v>
      </c>
      <c r="G1833" s="1" t="s">
        <v>5067</v>
      </c>
      <c r="H1833" s="1">
        <v>38025</v>
      </c>
      <c r="I1833" s="1">
        <v>1010190</v>
      </c>
      <c r="J1833" s="1">
        <v>47.376559999999998</v>
      </c>
      <c r="K1833" s="1">
        <v>-103.07778999999999</v>
      </c>
      <c r="L1833" s="1"/>
      <c r="M1833" s="1" t="s">
        <v>1511</v>
      </c>
      <c r="N1833" s="1" t="s">
        <v>17561</v>
      </c>
      <c r="O1833" s="1">
        <v>2022</v>
      </c>
      <c r="P1833" s="1">
        <v>58640</v>
      </c>
      <c r="Q1833" s="1" t="s">
        <v>26195</v>
      </c>
      <c r="R1833" s="1"/>
      <c r="S1833" s="1">
        <v>211120</v>
      </c>
      <c r="T1833" s="1" t="s">
        <v>6826</v>
      </c>
      <c r="U1833" s="1"/>
      <c r="V1833" s="1" t="s">
        <v>17587</v>
      </c>
      <c r="W1833" s="1" t="s">
        <v>6826</v>
      </c>
    </row>
    <row r="1834" spans="1:23" x14ac:dyDescent="0.25">
      <c r="A1834" s="1">
        <v>1006022</v>
      </c>
      <c r="B1834" s="5" t="str">
        <f>VLOOKUP(H1834,'FIPS Basin X-walk'!$A$2:$F$3224,6,FALSE)</f>
        <v>Wisconsin Arch</v>
      </c>
      <c r="C1834" s="1" t="s">
        <v>23077</v>
      </c>
      <c r="D1834" s="1"/>
      <c r="E1834" s="1"/>
      <c r="F1834" s="1" t="s">
        <v>23078</v>
      </c>
      <c r="G1834" s="1" t="s">
        <v>17584</v>
      </c>
      <c r="H1834" s="1">
        <v>55033</v>
      </c>
      <c r="I1834" s="1">
        <v>1006022</v>
      </c>
      <c r="J1834" s="1">
        <v>45.050595999999999</v>
      </c>
      <c r="K1834" s="1">
        <v>-91.980063000000001</v>
      </c>
      <c r="L1834" s="1"/>
      <c r="M1834" s="1" t="s">
        <v>1517</v>
      </c>
      <c r="N1834" s="1" t="s">
        <v>22991</v>
      </c>
      <c r="O1834" s="1">
        <v>2022</v>
      </c>
      <c r="P1834" s="1">
        <v>54725</v>
      </c>
      <c r="Q1834" s="1" t="s">
        <v>25650</v>
      </c>
      <c r="R1834" s="1"/>
      <c r="S1834" s="1" t="s">
        <v>24378</v>
      </c>
      <c r="T1834" s="1" t="s">
        <v>6826</v>
      </c>
      <c r="U1834" s="1"/>
      <c r="V1834" s="1" t="s">
        <v>11012</v>
      </c>
      <c r="W1834" s="1" t="s">
        <v>6826</v>
      </c>
    </row>
    <row r="1835" spans="1:23" x14ac:dyDescent="0.25">
      <c r="A1835" s="1">
        <v>1011549</v>
      </c>
      <c r="B1835" s="5" t="str">
        <f>VLOOKUP(H1835,'FIPS Basin X-walk'!$A$2:$F$3224,6,FALSE)</f>
        <v>Williston Basin</v>
      </c>
      <c r="C1835" s="1" t="s">
        <v>17588</v>
      </c>
      <c r="D1835" s="1"/>
      <c r="E1835" s="1"/>
      <c r="F1835" s="1" t="s">
        <v>1969</v>
      </c>
      <c r="G1835" s="1" t="s">
        <v>17584</v>
      </c>
      <c r="H1835" s="1">
        <v>38025</v>
      </c>
      <c r="I1835" s="1">
        <v>1011549</v>
      </c>
      <c r="J1835" s="1">
        <v>47.087671999999998</v>
      </c>
      <c r="K1835" s="1">
        <v>-102.9482</v>
      </c>
      <c r="L1835" s="1"/>
      <c r="M1835" s="1" t="s">
        <v>1511</v>
      </c>
      <c r="N1835" s="1" t="s">
        <v>17561</v>
      </c>
      <c r="O1835" s="1">
        <v>2022</v>
      </c>
      <c r="P1835" s="1">
        <v>58601</v>
      </c>
      <c r="Q1835" s="1" t="s">
        <v>17589</v>
      </c>
      <c r="R1835" s="1"/>
      <c r="S1835" s="1" t="s">
        <v>24367</v>
      </c>
      <c r="T1835" s="1" t="s">
        <v>6826</v>
      </c>
      <c r="U1835" s="1"/>
      <c r="V1835" s="1" t="s">
        <v>7439</v>
      </c>
      <c r="W1835" s="1" t="s">
        <v>6826</v>
      </c>
    </row>
    <row r="1836" spans="1:23" x14ac:dyDescent="0.25">
      <c r="A1836" s="1">
        <v>1012617</v>
      </c>
      <c r="B1836" s="5" t="str">
        <f>VLOOKUP(H1836,'FIPS Basin X-walk'!$A$2:$F$3224,6,FALSE)</f>
        <v>Williston Basin</v>
      </c>
      <c r="C1836" s="1" t="s">
        <v>26514</v>
      </c>
      <c r="D1836" s="1"/>
      <c r="E1836" s="1"/>
      <c r="F1836" s="1" t="s">
        <v>17586</v>
      </c>
      <c r="G1836" s="1" t="s">
        <v>17584</v>
      </c>
      <c r="H1836" s="1">
        <v>38025</v>
      </c>
      <c r="I1836" s="1">
        <v>1012617</v>
      </c>
      <c r="J1836" s="1">
        <v>47.444519999999997</v>
      </c>
      <c r="K1836" s="1">
        <v>-102.797768</v>
      </c>
      <c r="L1836" s="1"/>
      <c r="M1836" s="1" t="s">
        <v>1511</v>
      </c>
      <c r="N1836" s="1" t="s">
        <v>17561</v>
      </c>
      <c r="O1836" s="1">
        <v>2022</v>
      </c>
      <c r="P1836" s="1">
        <v>58640</v>
      </c>
      <c r="Q1836" s="1" t="s">
        <v>24189</v>
      </c>
      <c r="R1836" s="1"/>
      <c r="S1836" s="1" t="s">
        <v>24399</v>
      </c>
      <c r="T1836" s="1" t="s">
        <v>6826</v>
      </c>
      <c r="U1836" s="1"/>
      <c r="V1836" s="1" t="s">
        <v>11366</v>
      </c>
      <c r="W1836" s="1" t="s">
        <v>6826</v>
      </c>
    </row>
    <row r="1837" spans="1:23" x14ac:dyDescent="0.25">
      <c r="A1837" s="1">
        <v>1005011</v>
      </c>
      <c r="B1837" s="5" t="str">
        <f>VLOOKUP(H1837,'FIPS Basin X-walk'!$A$2:$F$3224,6,FALSE)</f>
        <v>Williston Basin</v>
      </c>
      <c r="C1837" s="1" t="s">
        <v>17583</v>
      </c>
      <c r="D1837" s="1"/>
      <c r="E1837" s="1"/>
      <c r="F1837" s="1" t="s">
        <v>12016</v>
      </c>
      <c r="G1837" s="1" t="s">
        <v>17584</v>
      </c>
      <c r="H1837" s="1">
        <v>38025</v>
      </c>
      <c r="I1837" s="1">
        <v>1005011</v>
      </c>
      <c r="J1837" s="1">
        <v>47.251575000000003</v>
      </c>
      <c r="K1837" s="1">
        <v>-102.717303</v>
      </c>
      <c r="L1837" s="1"/>
      <c r="M1837" s="1" t="s">
        <v>1511</v>
      </c>
      <c r="N1837" s="1" t="s">
        <v>17561</v>
      </c>
      <c r="O1837" s="1">
        <v>2022</v>
      </c>
      <c r="P1837" s="1">
        <v>58642</v>
      </c>
      <c r="Q1837" s="1" t="s">
        <v>716</v>
      </c>
      <c r="R1837" s="1"/>
      <c r="S1837" s="1" t="s">
        <v>24435</v>
      </c>
      <c r="T1837" s="1" t="s">
        <v>7005</v>
      </c>
      <c r="U1837" s="1"/>
      <c r="V1837" s="1" t="s">
        <v>25395</v>
      </c>
      <c r="W1837" s="1" t="s">
        <v>6826</v>
      </c>
    </row>
    <row r="1838" spans="1:23" x14ac:dyDescent="0.25">
      <c r="A1838" s="1">
        <v>1005558</v>
      </c>
      <c r="B1838" s="5" t="str">
        <f>VLOOKUP(H1838,'FIPS Basin X-walk'!$A$2:$F$3224,6,FALSE)</f>
        <v>Wisconsin Arch</v>
      </c>
      <c r="C1838" s="1" t="s">
        <v>23074</v>
      </c>
      <c r="D1838" s="1"/>
      <c r="E1838" s="1"/>
      <c r="F1838" s="1" t="s">
        <v>23075</v>
      </c>
      <c r="G1838" s="1" t="s">
        <v>17584</v>
      </c>
      <c r="H1838" s="1">
        <v>55033</v>
      </c>
      <c r="I1838" s="1">
        <v>1005558</v>
      </c>
      <c r="J1838" s="1">
        <v>44.910339999999998</v>
      </c>
      <c r="K1838" s="1">
        <v>-91.878799999999998</v>
      </c>
      <c r="L1838" s="1"/>
      <c r="M1838" s="1" t="s">
        <v>1517</v>
      </c>
      <c r="N1838" s="1" t="s">
        <v>22991</v>
      </c>
      <c r="O1838" s="1">
        <v>2022</v>
      </c>
      <c r="P1838" s="1">
        <v>54751</v>
      </c>
      <c r="Q1838" s="1" t="s">
        <v>23076</v>
      </c>
      <c r="R1838" s="1"/>
      <c r="S1838" s="1" t="s">
        <v>24476</v>
      </c>
      <c r="T1838" s="1" t="s">
        <v>6826</v>
      </c>
      <c r="U1838" s="1"/>
      <c r="V1838" s="1" t="s">
        <v>17380</v>
      </c>
      <c r="W1838" s="1" t="s">
        <v>6826</v>
      </c>
    </row>
    <row r="1839" spans="1:23" x14ac:dyDescent="0.25">
      <c r="A1839" s="1">
        <v>1001397</v>
      </c>
      <c r="B1839" s="5" t="str">
        <f>VLOOKUP(H1839,'FIPS Basin X-walk'!$A$2:$F$3224,6,FALSE)</f>
        <v>Wisconsin Arch</v>
      </c>
      <c r="C1839" s="1" t="s">
        <v>10948</v>
      </c>
      <c r="D1839" s="1"/>
      <c r="E1839" s="1"/>
      <c r="F1839" s="1" t="s">
        <v>9100</v>
      </c>
      <c r="G1839" s="1" t="s">
        <v>10949</v>
      </c>
      <c r="H1839" s="1">
        <v>17043</v>
      </c>
      <c r="I1839" s="1">
        <v>1001397</v>
      </c>
      <c r="J1839" s="1">
        <v>41.815100000000001</v>
      </c>
      <c r="K1839" s="1">
        <v>-88.226500000000001</v>
      </c>
      <c r="L1839" s="1"/>
      <c r="M1839" s="1" t="s">
        <v>1488</v>
      </c>
      <c r="N1839" s="1" t="s">
        <v>10805</v>
      </c>
      <c r="O1839" s="1">
        <v>2022</v>
      </c>
      <c r="P1839" s="1">
        <v>60504</v>
      </c>
      <c r="Q1839" s="1" t="s">
        <v>10950</v>
      </c>
      <c r="R1839" s="1"/>
      <c r="S1839" s="1" t="s">
        <v>24355</v>
      </c>
      <c r="T1839" s="1" t="s">
        <v>6826</v>
      </c>
      <c r="U1839" s="1"/>
      <c r="V1839" s="1" t="s">
        <v>24403</v>
      </c>
      <c r="W1839" s="1" t="s">
        <v>6828</v>
      </c>
    </row>
    <row r="1840" spans="1:23" x14ac:dyDescent="0.25">
      <c r="A1840" s="1">
        <v>1009927</v>
      </c>
      <c r="B1840" s="5" t="str">
        <f>VLOOKUP(H1840,'FIPS Basin X-walk'!$A$2:$F$3224,6,FALSE)</f>
        <v>Wisconsin Arch</v>
      </c>
      <c r="C1840" s="1" t="s">
        <v>10940</v>
      </c>
      <c r="D1840" s="1"/>
      <c r="E1840" s="1"/>
      <c r="F1840" s="1" t="s">
        <v>10941</v>
      </c>
      <c r="G1840" s="1" t="s">
        <v>3166</v>
      </c>
      <c r="H1840" s="1">
        <v>17043</v>
      </c>
      <c r="I1840" s="1">
        <v>1009927</v>
      </c>
      <c r="J1840" s="1">
        <v>41.737009999999998</v>
      </c>
      <c r="K1840" s="1">
        <v>-87.989189999999994</v>
      </c>
      <c r="L1840" s="1"/>
      <c r="M1840" s="1" t="s">
        <v>1488</v>
      </c>
      <c r="N1840" s="1" t="s">
        <v>10805</v>
      </c>
      <c r="O1840" s="1">
        <v>2022</v>
      </c>
      <c r="P1840" s="1">
        <v>60106</v>
      </c>
      <c r="Q1840" s="1" t="s">
        <v>10943</v>
      </c>
      <c r="R1840" s="1"/>
      <c r="S1840" s="1">
        <v>331523</v>
      </c>
      <c r="T1840" s="1" t="s">
        <v>6826</v>
      </c>
      <c r="U1840" s="1"/>
      <c r="V1840" s="1" t="s">
        <v>10944</v>
      </c>
      <c r="W1840" s="1" t="s">
        <v>6826</v>
      </c>
    </row>
    <row r="1841" spans="1:23" x14ac:dyDescent="0.25">
      <c r="A1841" s="1">
        <v>1007633</v>
      </c>
      <c r="B1841" s="5" t="str">
        <f>VLOOKUP(H1841,'FIPS Basin X-walk'!$A$2:$F$3224,6,FALSE)</f>
        <v>Wisconsin Arch</v>
      </c>
      <c r="C1841" s="1" t="s">
        <v>10953</v>
      </c>
      <c r="D1841" s="1"/>
      <c r="E1841" s="1"/>
      <c r="F1841" s="1" t="s">
        <v>10954</v>
      </c>
      <c r="G1841" s="1" t="s">
        <v>10942</v>
      </c>
      <c r="H1841" s="1">
        <v>17043</v>
      </c>
      <c r="I1841" s="1">
        <v>1007633</v>
      </c>
      <c r="J1841" s="1">
        <v>41.952204999999999</v>
      </c>
      <c r="K1841" s="1">
        <v>-88.139989999999997</v>
      </c>
      <c r="L1841" s="1"/>
      <c r="M1841" s="1" t="s">
        <v>1488</v>
      </c>
      <c r="N1841" s="1" t="s">
        <v>10805</v>
      </c>
      <c r="O1841" s="1">
        <v>2022</v>
      </c>
      <c r="P1841" s="1">
        <v>60133</v>
      </c>
      <c r="Q1841" s="1" t="s">
        <v>10955</v>
      </c>
      <c r="R1841" s="1"/>
      <c r="S1841" s="1" t="s">
        <v>24358</v>
      </c>
      <c r="T1841" s="1" t="s">
        <v>6826</v>
      </c>
      <c r="U1841" s="1"/>
      <c r="V1841" s="1" t="s">
        <v>6952</v>
      </c>
      <c r="W1841" s="1" t="s">
        <v>6826</v>
      </c>
    </row>
    <row r="1842" spans="1:23" x14ac:dyDescent="0.25">
      <c r="A1842" s="1">
        <v>1001899</v>
      </c>
      <c r="B1842" s="5" t="str">
        <f>VLOOKUP(H1842,'FIPS Basin X-walk'!$A$2:$F$3224,6,FALSE)</f>
        <v>Wisconsin Arch</v>
      </c>
      <c r="C1842" s="1" t="s">
        <v>10945</v>
      </c>
      <c r="D1842" s="1"/>
      <c r="E1842" s="1"/>
      <c r="F1842" s="1" t="s">
        <v>10946</v>
      </c>
      <c r="G1842" s="1" t="s">
        <v>10942</v>
      </c>
      <c r="H1842" s="1">
        <v>17043</v>
      </c>
      <c r="I1842" s="1">
        <v>1001899</v>
      </c>
      <c r="J1842" s="1">
        <v>41.707231999999998</v>
      </c>
      <c r="K1842" s="1">
        <v>-87.981550999999996</v>
      </c>
      <c r="L1842" s="1"/>
      <c r="M1842" s="1" t="s">
        <v>1488</v>
      </c>
      <c r="N1842" s="1" t="s">
        <v>10805</v>
      </c>
      <c r="O1842" s="1">
        <v>2022</v>
      </c>
      <c r="P1842" s="1">
        <v>60439</v>
      </c>
      <c r="Q1842" s="1" t="s">
        <v>10947</v>
      </c>
      <c r="R1842" s="1"/>
      <c r="S1842" s="1" t="s">
        <v>24802</v>
      </c>
      <c r="T1842" s="1" t="s">
        <v>6828</v>
      </c>
      <c r="U1842" s="1"/>
      <c r="V1842" s="1" t="s">
        <v>24409</v>
      </c>
      <c r="W1842" s="1" t="s">
        <v>6826</v>
      </c>
    </row>
    <row r="1843" spans="1:23" x14ac:dyDescent="0.25">
      <c r="A1843" s="1">
        <v>1004163</v>
      </c>
      <c r="B1843" s="5" t="str">
        <f>VLOOKUP(H1843,'FIPS Basin X-walk'!$A$2:$F$3224,6,FALSE)</f>
        <v>Wisconsin Arch</v>
      </c>
      <c r="C1843" s="1" t="s">
        <v>10951</v>
      </c>
      <c r="D1843" s="1"/>
      <c r="E1843" s="1"/>
      <c r="F1843" s="1" t="s">
        <v>10952</v>
      </c>
      <c r="G1843" s="1" t="s">
        <v>10942</v>
      </c>
      <c r="H1843" s="1">
        <v>17043</v>
      </c>
      <c r="I1843" s="1">
        <v>1004163</v>
      </c>
      <c r="J1843" s="1">
        <v>41.796292999999999</v>
      </c>
      <c r="K1843" s="1">
        <v>-88.197415000000007</v>
      </c>
      <c r="L1843" s="1"/>
      <c r="M1843" s="1" t="s">
        <v>1488</v>
      </c>
      <c r="N1843" s="1" t="s">
        <v>10805</v>
      </c>
      <c r="O1843" s="1">
        <v>2022</v>
      </c>
      <c r="P1843" s="1">
        <v>60563</v>
      </c>
      <c r="Q1843" s="1" t="s">
        <v>1367</v>
      </c>
      <c r="R1843" s="1"/>
      <c r="S1843" s="1" t="s">
        <v>24359</v>
      </c>
      <c r="T1843" s="1" t="s">
        <v>6826</v>
      </c>
      <c r="U1843" s="1"/>
      <c r="V1843" s="1" t="s">
        <v>6827</v>
      </c>
      <c r="W1843" s="1" t="s">
        <v>6826</v>
      </c>
    </row>
    <row r="1844" spans="1:23" x14ac:dyDescent="0.25">
      <c r="A1844" s="1">
        <v>1006207</v>
      </c>
      <c r="B1844" s="5" t="str">
        <f>VLOOKUP(H1844,'FIPS Basin X-walk'!$A$2:$F$3224,6,FALSE)</f>
        <v>Wisconsin Arch</v>
      </c>
      <c r="C1844" s="1" t="s">
        <v>10958</v>
      </c>
      <c r="D1844" s="1"/>
      <c r="E1844" s="1"/>
      <c r="F1844" s="1" t="s">
        <v>10959</v>
      </c>
      <c r="G1844" s="1" t="s">
        <v>10942</v>
      </c>
      <c r="H1844" s="1">
        <v>17043</v>
      </c>
      <c r="I1844" s="1">
        <v>1006207</v>
      </c>
      <c r="J1844" s="1">
        <v>41.733947999999998</v>
      </c>
      <c r="K1844" s="1">
        <v>-88.084823999999998</v>
      </c>
      <c r="L1844" s="1"/>
      <c r="M1844" s="1" t="s">
        <v>1488</v>
      </c>
      <c r="N1844" s="1" t="s">
        <v>10805</v>
      </c>
      <c r="O1844" s="1">
        <v>2022</v>
      </c>
      <c r="P1844" s="1">
        <v>60565</v>
      </c>
      <c r="Q1844" s="1" t="s">
        <v>10960</v>
      </c>
      <c r="R1844" s="1"/>
      <c r="S1844" s="1" t="s">
        <v>24358</v>
      </c>
      <c r="T1844" s="1" t="s">
        <v>6826</v>
      </c>
      <c r="U1844" s="1"/>
      <c r="V1844" s="1" t="s">
        <v>10961</v>
      </c>
      <c r="W1844" s="1" t="s">
        <v>6828</v>
      </c>
    </row>
    <row r="1845" spans="1:23" x14ac:dyDescent="0.25">
      <c r="A1845" s="1">
        <v>1006259</v>
      </c>
      <c r="B1845" s="5" t="str">
        <f>VLOOKUP(H1845,'FIPS Basin X-walk'!$A$2:$F$3224,6,FALSE)</f>
        <v>Wisconsin Arch</v>
      </c>
      <c r="C1845" s="1" t="s">
        <v>10956</v>
      </c>
      <c r="D1845" s="1"/>
      <c r="E1845" s="1"/>
      <c r="F1845" s="1" t="s">
        <v>10952</v>
      </c>
      <c r="G1845" s="1" t="s">
        <v>10942</v>
      </c>
      <c r="H1845" s="1">
        <v>17043</v>
      </c>
      <c r="I1845" s="1">
        <v>1006259</v>
      </c>
      <c r="J1845" s="1">
        <v>41.811258000000002</v>
      </c>
      <c r="K1845" s="1">
        <v>-88.154640999999998</v>
      </c>
      <c r="L1845" s="1"/>
      <c r="M1845" s="1" t="s">
        <v>1488</v>
      </c>
      <c r="N1845" s="1" t="s">
        <v>10805</v>
      </c>
      <c r="O1845" s="1">
        <v>2022</v>
      </c>
      <c r="P1845" s="1">
        <v>60563</v>
      </c>
      <c r="Q1845" s="1" t="s">
        <v>10957</v>
      </c>
      <c r="R1845" s="1"/>
      <c r="S1845" s="1" t="s">
        <v>24502</v>
      </c>
      <c r="T1845" s="1" t="s">
        <v>6828</v>
      </c>
      <c r="U1845" s="1"/>
      <c r="V1845" s="1" t="s">
        <v>11437</v>
      </c>
      <c r="W1845" s="1" t="s">
        <v>6828</v>
      </c>
    </row>
    <row r="1846" spans="1:23" x14ac:dyDescent="0.25">
      <c r="A1846" s="1">
        <v>1006213</v>
      </c>
      <c r="B1846" s="5" t="str">
        <f>VLOOKUP(H1846,'FIPS Basin X-walk'!$A$2:$F$3224,6,FALSE)</f>
        <v>Atlantic Coast Basin</v>
      </c>
      <c r="C1846" s="1" t="s">
        <v>17308</v>
      </c>
      <c r="D1846" s="1"/>
      <c r="E1846" s="1"/>
      <c r="F1846" s="1" t="s">
        <v>17309</v>
      </c>
      <c r="G1846" s="1" t="s">
        <v>17310</v>
      </c>
      <c r="H1846" s="1">
        <v>37061</v>
      </c>
      <c r="I1846" s="1">
        <v>1006213</v>
      </c>
      <c r="J1846" s="1">
        <v>34.838206999999997</v>
      </c>
      <c r="K1846" s="1">
        <v>-78.035053000000005</v>
      </c>
      <c r="L1846" s="1"/>
      <c r="M1846" s="1" t="s">
        <v>1530</v>
      </c>
      <c r="N1846" s="1" t="s">
        <v>17213</v>
      </c>
      <c r="O1846" s="1">
        <v>2022</v>
      </c>
      <c r="P1846" s="1">
        <v>28458</v>
      </c>
      <c r="Q1846" s="1" t="s">
        <v>25686</v>
      </c>
      <c r="R1846" s="1"/>
      <c r="S1846" s="1" t="s">
        <v>24364</v>
      </c>
      <c r="T1846" s="1" t="s">
        <v>6826</v>
      </c>
      <c r="U1846" s="1"/>
      <c r="V1846" s="1" t="s">
        <v>24962</v>
      </c>
      <c r="W1846" s="1" t="s">
        <v>6826</v>
      </c>
    </row>
    <row r="1847" spans="1:23" x14ac:dyDescent="0.25">
      <c r="A1847" s="1">
        <v>1003297</v>
      </c>
      <c r="B1847" s="5" t="str">
        <f>VLOOKUP(H1847,'FIPS Basin X-walk'!$A$2:$F$3224,6,FALSE)</f>
        <v>Piedmont-Blue Ridge Prov</v>
      </c>
      <c r="C1847" s="1" t="s">
        <v>17314</v>
      </c>
      <c r="D1847" s="1"/>
      <c r="E1847" s="1"/>
      <c r="F1847" s="1" t="s">
        <v>17315</v>
      </c>
      <c r="G1847" s="1" t="s">
        <v>17312</v>
      </c>
      <c r="H1847" s="1">
        <v>37063</v>
      </c>
      <c r="I1847" s="1">
        <v>1003297</v>
      </c>
      <c r="J1847" s="1">
        <v>36.008498000000003</v>
      </c>
      <c r="K1847" s="1">
        <v>-78.942577999999997</v>
      </c>
      <c r="L1847" s="1"/>
      <c r="M1847" s="1" t="s">
        <v>1530</v>
      </c>
      <c r="N1847" s="1" t="s">
        <v>17213</v>
      </c>
      <c r="O1847" s="1">
        <v>2022</v>
      </c>
      <c r="P1847" s="1">
        <v>27710</v>
      </c>
      <c r="Q1847" s="1" t="s">
        <v>17316</v>
      </c>
      <c r="R1847" s="1" t="s">
        <v>24371</v>
      </c>
      <c r="S1847" s="1" t="s">
        <v>24379</v>
      </c>
      <c r="T1847" s="1" t="s">
        <v>6826</v>
      </c>
      <c r="U1847" s="1"/>
      <c r="V1847" s="1" t="s">
        <v>17317</v>
      </c>
      <c r="W1847" s="1" t="s">
        <v>6826</v>
      </c>
    </row>
    <row r="1848" spans="1:23" x14ac:dyDescent="0.25">
      <c r="A1848" s="1">
        <v>1005759</v>
      </c>
      <c r="B1848" s="5" t="str">
        <f>VLOOKUP(H1848,'FIPS Basin X-walk'!$A$2:$F$3224,6,FALSE)</f>
        <v>Piedmont-Blue Ridge Prov</v>
      </c>
      <c r="C1848" s="1" t="s">
        <v>17318</v>
      </c>
      <c r="D1848" s="1"/>
      <c r="E1848" s="1"/>
      <c r="F1848" s="1" t="s">
        <v>1609</v>
      </c>
      <c r="G1848" s="1" t="s">
        <v>17312</v>
      </c>
      <c r="H1848" s="1">
        <v>37063</v>
      </c>
      <c r="I1848" s="1">
        <v>1005759</v>
      </c>
      <c r="J1848" s="1">
        <v>35.899298000000002</v>
      </c>
      <c r="K1848" s="1">
        <v>-78.840801999999996</v>
      </c>
      <c r="L1848" s="1"/>
      <c r="M1848" s="1" t="s">
        <v>1530</v>
      </c>
      <c r="N1848" s="1" t="s">
        <v>17213</v>
      </c>
      <c r="O1848" s="1">
        <v>2022</v>
      </c>
      <c r="P1848" s="1">
        <v>27703</v>
      </c>
      <c r="Q1848" s="1" t="s">
        <v>25592</v>
      </c>
      <c r="R1848" s="1"/>
      <c r="S1848" s="1" t="s">
        <v>24486</v>
      </c>
      <c r="T1848" s="1" t="s">
        <v>6826</v>
      </c>
      <c r="U1848" s="1"/>
      <c r="V1848" s="1" t="s">
        <v>17313</v>
      </c>
      <c r="W1848" s="1" t="s">
        <v>6826</v>
      </c>
    </row>
    <row r="1849" spans="1:23" x14ac:dyDescent="0.25">
      <c r="A1849" s="1">
        <v>1012448</v>
      </c>
      <c r="B1849" s="5" t="str">
        <f>VLOOKUP(H1849,'FIPS Basin X-walk'!$A$2:$F$3224,6,FALSE)</f>
        <v>Piedmont-Blue Ridge Prov</v>
      </c>
      <c r="C1849" s="1" t="s">
        <v>17311</v>
      </c>
      <c r="D1849" s="1"/>
      <c r="E1849" s="1"/>
      <c r="F1849" s="1" t="s">
        <v>1609</v>
      </c>
      <c r="G1849" s="1" t="s">
        <v>17312</v>
      </c>
      <c r="H1849" s="1">
        <v>37063</v>
      </c>
      <c r="I1849" s="1">
        <v>1012448</v>
      </c>
      <c r="J1849" s="1">
        <v>35.91704</v>
      </c>
      <c r="K1849" s="1">
        <v>-78.870279999999994</v>
      </c>
      <c r="L1849" s="1"/>
      <c r="M1849" s="1" t="s">
        <v>1530</v>
      </c>
      <c r="N1849" s="1" t="s">
        <v>17213</v>
      </c>
      <c r="O1849" s="1">
        <v>2022</v>
      </c>
      <c r="P1849" s="1">
        <v>27709</v>
      </c>
      <c r="Q1849" s="1" t="s">
        <v>26489</v>
      </c>
      <c r="R1849" s="1"/>
      <c r="S1849" s="1" t="s">
        <v>24486</v>
      </c>
      <c r="T1849" s="1" t="s">
        <v>6826</v>
      </c>
      <c r="U1849" s="1"/>
      <c r="V1849" s="1" t="s">
        <v>17313</v>
      </c>
      <c r="W1849" s="1" t="s">
        <v>6826</v>
      </c>
    </row>
    <row r="1850" spans="1:23" x14ac:dyDescent="0.25">
      <c r="A1850" s="1">
        <v>1013598</v>
      </c>
      <c r="B1850" s="5" t="str">
        <f>VLOOKUP(H1850,'FIPS Basin X-walk'!$A$2:$F$3224,6,FALSE)</f>
        <v>New England Province</v>
      </c>
      <c r="C1850" s="1" t="s">
        <v>16729</v>
      </c>
      <c r="D1850" s="1"/>
      <c r="E1850" s="1"/>
      <c r="F1850" s="1" t="s">
        <v>16730</v>
      </c>
      <c r="G1850" s="1" t="s">
        <v>16727</v>
      </c>
      <c r="H1850" s="1">
        <v>36027</v>
      </c>
      <c r="I1850" s="1">
        <v>1013598</v>
      </c>
      <c r="J1850" s="1">
        <v>41.676160000000003</v>
      </c>
      <c r="K1850" s="1">
        <v>-73.576914000000002</v>
      </c>
      <c r="L1850" s="1"/>
      <c r="M1850" s="1" t="s">
        <v>1481</v>
      </c>
      <c r="N1850" s="1" t="s">
        <v>16632</v>
      </c>
      <c r="O1850" s="1">
        <v>2022</v>
      </c>
      <c r="P1850" s="1">
        <v>12522</v>
      </c>
      <c r="Q1850" s="1" t="s">
        <v>16731</v>
      </c>
      <c r="R1850" s="1"/>
      <c r="S1850" s="1" t="s">
        <v>24355</v>
      </c>
      <c r="T1850" s="1" t="s">
        <v>6826</v>
      </c>
      <c r="U1850" s="1"/>
      <c r="V1850" s="1" t="s">
        <v>16732</v>
      </c>
      <c r="W1850" s="1" t="s">
        <v>6828</v>
      </c>
    </row>
    <row r="1851" spans="1:23" x14ac:dyDescent="0.25">
      <c r="A1851" s="1">
        <v>1004300</v>
      </c>
      <c r="B1851" s="5" t="str">
        <f>VLOOKUP(H1851,'FIPS Basin X-walk'!$A$2:$F$3224,6,FALSE)</f>
        <v>New England Province</v>
      </c>
      <c r="C1851" s="1" t="s">
        <v>16725</v>
      </c>
      <c r="D1851" s="1"/>
      <c r="E1851" s="1"/>
      <c r="F1851" s="1" t="s">
        <v>16726</v>
      </c>
      <c r="G1851" s="1" t="s">
        <v>16727</v>
      </c>
      <c r="H1851" s="1">
        <v>36027</v>
      </c>
      <c r="I1851" s="1">
        <v>1004300</v>
      </c>
      <c r="J1851" s="1">
        <v>41.544640000000001</v>
      </c>
      <c r="K1851" s="1">
        <v>-73.828959999999995</v>
      </c>
      <c r="L1851" s="1"/>
      <c r="M1851" s="1" t="s">
        <v>1481</v>
      </c>
      <c r="N1851" s="1" t="s">
        <v>16632</v>
      </c>
      <c r="O1851" s="1">
        <v>2022</v>
      </c>
      <c r="P1851" s="1">
        <v>12533</v>
      </c>
      <c r="Q1851" s="1" t="s">
        <v>25279</v>
      </c>
      <c r="R1851" s="1"/>
      <c r="S1851" s="1" t="s">
        <v>24486</v>
      </c>
      <c r="T1851" s="1" t="s">
        <v>6826</v>
      </c>
      <c r="U1851" s="1"/>
      <c r="V1851" s="1" t="s">
        <v>10695</v>
      </c>
      <c r="W1851" s="1" t="s">
        <v>6826</v>
      </c>
    </row>
    <row r="1852" spans="1:23" x14ac:dyDescent="0.25">
      <c r="A1852" s="1">
        <v>1000011</v>
      </c>
      <c r="B1852" s="5" t="str">
        <f>VLOOKUP(H1852,'FIPS Basin X-walk'!$A$2:$F$3224,6,FALSE)</f>
        <v>New England Province</v>
      </c>
      <c r="C1852" s="1" t="s">
        <v>16733</v>
      </c>
      <c r="D1852" s="1"/>
      <c r="E1852" s="1"/>
      <c r="F1852" s="1" t="s">
        <v>16734</v>
      </c>
      <c r="G1852" s="1" t="s">
        <v>16727</v>
      </c>
      <c r="H1852" s="1">
        <v>36027</v>
      </c>
      <c r="I1852" s="1">
        <v>1000011</v>
      </c>
      <c r="J1852" s="1">
        <v>41.690648000000003</v>
      </c>
      <c r="K1852" s="1">
        <v>-73.931605000000005</v>
      </c>
      <c r="L1852" s="1" t="s">
        <v>24359</v>
      </c>
      <c r="M1852" s="1" t="s">
        <v>1481</v>
      </c>
      <c r="N1852" s="1" t="s">
        <v>16632</v>
      </c>
      <c r="O1852" s="1">
        <v>2022</v>
      </c>
      <c r="P1852" s="1">
        <v>12601</v>
      </c>
      <c r="Q1852" s="1" t="s">
        <v>1303</v>
      </c>
      <c r="R1852" s="1" t="s">
        <v>24360</v>
      </c>
      <c r="S1852" s="1" t="s">
        <v>24361</v>
      </c>
      <c r="T1852" s="1" t="s">
        <v>7005</v>
      </c>
      <c r="U1852" s="1"/>
      <c r="V1852" s="1" t="s">
        <v>16735</v>
      </c>
      <c r="W1852" s="1" t="s">
        <v>6826</v>
      </c>
    </row>
    <row r="1853" spans="1:23" x14ac:dyDescent="0.25">
      <c r="A1853" s="1">
        <v>1003110</v>
      </c>
      <c r="B1853" s="5" t="str">
        <f>VLOOKUP(H1853,'FIPS Basin X-walk'!$A$2:$F$3224,6,FALSE)</f>
        <v>New England Province</v>
      </c>
      <c r="C1853" s="1" t="s">
        <v>16736</v>
      </c>
      <c r="D1853" s="1"/>
      <c r="E1853" s="1"/>
      <c r="F1853" s="1" t="s">
        <v>16737</v>
      </c>
      <c r="G1853" s="1" t="s">
        <v>16727</v>
      </c>
      <c r="H1853" s="1">
        <v>36027</v>
      </c>
      <c r="I1853" s="1">
        <v>1003110</v>
      </c>
      <c r="J1853" s="1">
        <v>41.646799999999999</v>
      </c>
      <c r="K1853" s="1">
        <v>-73.941360000000003</v>
      </c>
      <c r="L1853" s="1"/>
      <c r="M1853" s="1" t="s">
        <v>1481</v>
      </c>
      <c r="N1853" s="1" t="s">
        <v>16632</v>
      </c>
      <c r="O1853" s="1">
        <v>2022</v>
      </c>
      <c r="P1853" s="1">
        <v>12601</v>
      </c>
      <c r="Q1853" s="1" t="s">
        <v>16738</v>
      </c>
      <c r="R1853" s="1"/>
      <c r="S1853" s="1" t="s">
        <v>24389</v>
      </c>
      <c r="T1853" s="1" t="s">
        <v>6826</v>
      </c>
      <c r="U1853" s="1"/>
      <c r="V1853" s="1" t="s">
        <v>16739</v>
      </c>
      <c r="W1853" s="1" t="s">
        <v>6828</v>
      </c>
    </row>
    <row r="1854" spans="1:23" x14ac:dyDescent="0.25">
      <c r="A1854" s="1">
        <v>1011288</v>
      </c>
      <c r="B1854" s="5" t="str">
        <f>VLOOKUP(H1854,'FIPS Basin X-walk'!$A$2:$F$3224,6,FALSE)</f>
        <v>New England Province</v>
      </c>
      <c r="C1854" s="1" t="s">
        <v>16733</v>
      </c>
      <c r="D1854" s="1"/>
      <c r="E1854" s="1"/>
      <c r="F1854" s="1" t="s">
        <v>16734</v>
      </c>
      <c r="G1854" s="1" t="s">
        <v>16727</v>
      </c>
      <c r="H1854" s="1">
        <v>36027</v>
      </c>
      <c r="I1854" s="1">
        <v>1011288</v>
      </c>
      <c r="J1854" s="1">
        <v>41.690648000000003</v>
      </c>
      <c r="K1854" s="1">
        <v>-73.931605000000005</v>
      </c>
      <c r="L1854" s="1"/>
      <c r="M1854" s="1" t="s">
        <v>1481</v>
      </c>
      <c r="N1854" s="1" t="s">
        <v>16632</v>
      </c>
      <c r="O1854" s="1">
        <v>2022</v>
      </c>
      <c r="P1854" s="1">
        <v>12601</v>
      </c>
      <c r="Q1854" s="1" t="s">
        <v>16740</v>
      </c>
      <c r="R1854" s="1" t="s">
        <v>24359</v>
      </c>
      <c r="S1854" s="1" t="s">
        <v>24361</v>
      </c>
      <c r="T1854" s="1" t="s">
        <v>7005</v>
      </c>
      <c r="U1854" s="1"/>
      <c r="V1854" s="1" t="s">
        <v>16735</v>
      </c>
      <c r="W1854" s="1" t="s">
        <v>6826</v>
      </c>
    </row>
    <row r="1855" spans="1:23" x14ac:dyDescent="0.25">
      <c r="A1855" s="1">
        <v>1001167</v>
      </c>
      <c r="B1855" s="5" t="str">
        <f>VLOOKUP(H1855,'FIPS Basin X-walk'!$A$2:$F$3224,6,FALSE)</f>
        <v>Florida Platform</v>
      </c>
      <c r="C1855" s="1" t="s">
        <v>9714</v>
      </c>
      <c r="D1855" s="1"/>
      <c r="E1855" s="1"/>
      <c r="F1855" s="1" t="s">
        <v>9708</v>
      </c>
      <c r="G1855" s="1" t="s">
        <v>1938</v>
      </c>
      <c r="H1855" s="1">
        <v>12031</v>
      </c>
      <c r="I1855" s="1">
        <v>1001167</v>
      </c>
      <c r="J1855" s="1">
        <v>30.320599999999999</v>
      </c>
      <c r="K1855" s="1">
        <v>-81.948599999999999</v>
      </c>
      <c r="L1855" s="1"/>
      <c r="M1855" s="1" t="s">
        <v>1506</v>
      </c>
      <c r="N1855" s="1" t="s">
        <v>9619</v>
      </c>
      <c r="O1855" s="1">
        <v>2022</v>
      </c>
      <c r="P1855" s="1">
        <v>32234</v>
      </c>
      <c r="Q1855" s="1" t="s">
        <v>9715</v>
      </c>
      <c r="R1855" s="1"/>
      <c r="S1855" s="1" t="s">
        <v>24355</v>
      </c>
      <c r="T1855" s="1" t="s">
        <v>6826</v>
      </c>
      <c r="U1855" s="1"/>
      <c r="V1855" s="1" t="s">
        <v>24553</v>
      </c>
      <c r="W1855" s="1" t="s">
        <v>6828</v>
      </c>
    </row>
    <row r="1856" spans="1:23" x14ac:dyDescent="0.25">
      <c r="A1856" s="1">
        <v>1000544</v>
      </c>
      <c r="B1856" s="5" t="str">
        <f>VLOOKUP(H1856,'FIPS Basin X-walk'!$A$2:$F$3224,6,FALSE)</f>
        <v>Florida Platform</v>
      </c>
      <c r="C1856" s="1" t="s">
        <v>9698</v>
      </c>
      <c r="D1856" s="1"/>
      <c r="E1856" s="1"/>
      <c r="F1856" s="1" t="s">
        <v>9699</v>
      </c>
      <c r="G1856" s="1" t="s">
        <v>1938</v>
      </c>
      <c r="H1856" s="1">
        <v>12031</v>
      </c>
      <c r="I1856" s="1">
        <v>1000544</v>
      </c>
      <c r="J1856" s="1">
        <v>30.160299999999999</v>
      </c>
      <c r="K1856" s="1">
        <v>-81.516400000000004</v>
      </c>
      <c r="L1856" s="1"/>
      <c r="M1856" s="1" t="s">
        <v>1506</v>
      </c>
      <c r="N1856" s="1" t="s">
        <v>9619</v>
      </c>
      <c r="O1856" s="1">
        <v>2022</v>
      </c>
      <c r="P1856" s="1">
        <v>32256</v>
      </c>
      <c r="Q1856" s="1" t="s">
        <v>9700</v>
      </c>
      <c r="R1856" s="1"/>
      <c r="S1856" s="1" t="s">
        <v>24355</v>
      </c>
      <c r="T1856" s="1" t="s">
        <v>6826</v>
      </c>
      <c r="U1856" s="1"/>
      <c r="V1856" s="1" t="s">
        <v>24553</v>
      </c>
      <c r="W1856" s="1" t="s">
        <v>6828</v>
      </c>
    </row>
    <row r="1857" spans="1:23" x14ac:dyDescent="0.25">
      <c r="A1857" s="1">
        <v>1001497</v>
      </c>
      <c r="B1857" s="5" t="str">
        <f>VLOOKUP(H1857,'FIPS Basin X-walk'!$A$2:$F$3224,6,FALSE)</f>
        <v>Florida Platform</v>
      </c>
      <c r="C1857" s="1" t="s">
        <v>9710</v>
      </c>
      <c r="D1857" s="1"/>
      <c r="E1857" s="1"/>
      <c r="F1857" s="1" t="s">
        <v>7952</v>
      </c>
      <c r="G1857" s="1" t="s">
        <v>1938</v>
      </c>
      <c r="H1857" s="1">
        <v>12031</v>
      </c>
      <c r="I1857" s="1">
        <v>1001497</v>
      </c>
      <c r="J1857" s="1">
        <v>30.3644</v>
      </c>
      <c r="K1857" s="1">
        <v>-81.623599999999996</v>
      </c>
      <c r="L1857" s="1"/>
      <c r="M1857" s="1" t="s">
        <v>1506</v>
      </c>
      <c r="N1857" s="1" t="s">
        <v>9619</v>
      </c>
      <c r="O1857" s="1">
        <v>2022</v>
      </c>
      <c r="P1857" s="1">
        <v>32206</v>
      </c>
      <c r="Q1857" s="1" t="s">
        <v>9711</v>
      </c>
      <c r="R1857" s="1"/>
      <c r="S1857" s="1" t="s">
        <v>24355</v>
      </c>
      <c r="T1857" s="1" t="s">
        <v>6826</v>
      </c>
      <c r="U1857" s="1"/>
      <c r="V1857" s="1" t="s">
        <v>24553</v>
      </c>
      <c r="W1857" s="1" t="s">
        <v>6828</v>
      </c>
    </row>
    <row r="1858" spans="1:23" x14ac:dyDescent="0.25">
      <c r="A1858" s="1">
        <v>1001498</v>
      </c>
      <c r="B1858" s="5" t="str">
        <f>VLOOKUP(H1858,'FIPS Basin X-walk'!$A$2:$F$3224,6,FALSE)</f>
        <v>Florida Platform</v>
      </c>
      <c r="C1858" s="1" t="s">
        <v>9703</v>
      </c>
      <c r="D1858" s="1"/>
      <c r="E1858" s="1" t="s">
        <v>6828</v>
      </c>
      <c r="F1858" s="1" t="s">
        <v>7952</v>
      </c>
      <c r="G1858" s="1" t="s">
        <v>1938</v>
      </c>
      <c r="H1858" s="1">
        <v>12031</v>
      </c>
      <c r="I1858" s="1">
        <v>1001498</v>
      </c>
      <c r="J1858" s="1">
        <v>30.417200000000001</v>
      </c>
      <c r="K1858" s="1">
        <v>-81.552499999999995</v>
      </c>
      <c r="L1858" s="1"/>
      <c r="M1858" s="1" t="s">
        <v>1506</v>
      </c>
      <c r="N1858" s="1" t="s">
        <v>9619</v>
      </c>
      <c r="O1858" s="1">
        <v>2022</v>
      </c>
      <c r="P1858" s="1">
        <v>32226</v>
      </c>
      <c r="Q1858" s="1" t="s">
        <v>9704</v>
      </c>
      <c r="R1858" s="1"/>
      <c r="S1858" s="1" t="s">
        <v>24355</v>
      </c>
      <c r="T1858" s="1" t="s">
        <v>6826</v>
      </c>
      <c r="U1858" s="1"/>
      <c r="V1858" s="1" t="s">
        <v>24553</v>
      </c>
      <c r="W1858" s="1" t="s">
        <v>6828</v>
      </c>
    </row>
    <row r="1859" spans="1:23" x14ac:dyDescent="0.25">
      <c r="A1859" s="1">
        <v>1002216</v>
      </c>
      <c r="B1859" s="5" t="str">
        <f>VLOOKUP(H1859,'FIPS Basin X-walk'!$A$2:$F$3224,6,FALSE)</f>
        <v>Florida Platform</v>
      </c>
      <c r="C1859" s="1" t="s">
        <v>9707</v>
      </c>
      <c r="D1859" s="1"/>
      <c r="E1859" s="1"/>
      <c r="F1859" s="1" t="s">
        <v>9708</v>
      </c>
      <c r="G1859" s="1" t="s">
        <v>9688</v>
      </c>
      <c r="H1859" s="1">
        <v>12031</v>
      </c>
      <c r="I1859" s="1">
        <v>1002216</v>
      </c>
      <c r="J1859" s="1">
        <v>30.288350000000001</v>
      </c>
      <c r="K1859" s="1">
        <v>-81.977728999999997</v>
      </c>
      <c r="L1859" s="1"/>
      <c r="M1859" s="1" t="s">
        <v>1506</v>
      </c>
      <c r="N1859" s="1" t="s">
        <v>9619</v>
      </c>
      <c r="O1859" s="1">
        <v>2022</v>
      </c>
      <c r="P1859" s="1">
        <v>32234</v>
      </c>
      <c r="Q1859" s="1" t="s">
        <v>9709</v>
      </c>
      <c r="R1859" s="1"/>
      <c r="S1859" s="1" t="s">
        <v>24372</v>
      </c>
      <c r="T1859" s="1" t="s">
        <v>6826</v>
      </c>
      <c r="U1859" s="1"/>
      <c r="V1859" s="1" t="s">
        <v>7009</v>
      </c>
      <c r="W1859" s="1" t="s">
        <v>6826</v>
      </c>
    </row>
    <row r="1860" spans="1:23" x14ac:dyDescent="0.25">
      <c r="A1860" s="1">
        <v>1007897</v>
      </c>
      <c r="B1860" s="5" t="str">
        <f>VLOOKUP(H1860,'FIPS Basin X-walk'!$A$2:$F$3224,6,FALSE)</f>
        <v>Florida Platform</v>
      </c>
      <c r="C1860" s="1" t="s">
        <v>9712</v>
      </c>
      <c r="D1860" s="1"/>
      <c r="E1860" s="1"/>
      <c r="F1860" s="1" t="s">
        <v>9708</v>
      </c>
      <c r="G1860" s="1" t="s">
        <v>9688</v>
      </c>
      <c r="H1860" s="1">
        <v>12031</v>
      </c>
      <c r="I1860" s="1">
        <v>1007897</v>
      </c>
      <c r="J1860" s="1">
        <v>30.231428999999999</v>
      </c>
      <c r="K1860" s="1">
        <v>-82.003313000000006</v>
      </c>
      <c r="L1860" s="1"/>
      <c r="M1860" s="1" t="s">
        <v>1506</v>
      </c>
      <c r="N1860" s="1" t="s">
        <v>9619</v>
      </c>
      <c r="O1860" s="1">
        <v>2022</v>
      </c>
      <c r="P1860" s="1">
        <v>32234</v>
      </c>
      <c r="Q1860" s="1" t="s">
        <v>9713</v>
      </c>
      <c r="R1860" s="1"/>
      <c r="S1860" s="1" t="s">
        <v>24358</v>
      </c>
      <c r="T1860" s="1" t="s">
        <v>6826</v>
      </c>
      <c r="U1860" s="1"/>
      <c r="V1860" s="1" t="s">
        <v>20534</v>
      </c>
      <c r="W1860" s="1" t="s">
        <v>6826</v>
      </c>
    </row>
    <row r="1861" spans="1:23" x14ac:dyDescent="0.25">
      <c r="A1861" s="1">
        <v>1007459</v>
      </c>
      <c r="B1861" s="5" t="str">
        <f>VLOOKUP(H1861,'FIPS Basin X-walk'!$A$2:$F$3224,6,FALSE)</f>
        <v>Gulf Coast Basin (LA, TX)</v>
      </c>
      <c r="C1861" s="1"/>
      <c r="D1861" s="1"/>
      <c r="E1861" s="1"/>
      <c r="F1861" s="1" t="s">
        <v>20692</v>
      </c>
      <c r="G1861" s="1" t="s">
        <v>9688</v>
      </c>
      <c r="H1861" s="1">
        <v>48131</v>
      </c>
      <c r="I1861" s="1">
        <v>1007459</v>
      </c>
      <c r="J1861" s="1">
        <v>27.534400000000002</v>
      </c>
      <c r="K1861" s="1">
        <v>-98.761300000000006</v>
      </c>
      <c r="L1861" s="1"/>
      <c r="M1861" s="1" t="s">
        <v>1485</v>
      </c>
      <c r="N1861" s="1" t="s">
        <v>9148</v>
      </c>
      <c r="O1861" s="1">
        <v>2022</v>
      </c>
      <c r="P1861" s="1">
        <v>78344</v>
      </c>
      <c r="Q1861" s="1" t="s">
        <v>1198</v>
      </c>
      <c r="R1861" s="1"/>
      <c r="S1861" s="1" t="s">
        <v>24399</v>
      </c>
      <c r="T1861" s="1" t="s">
        <v>6826</v>
      </c>
      <c r="U1861" s="1"/>
      <c r="V1861" s="1" t="s">
        <v>7521</v>
      </c>
      <c r="W1861" s="1" t="s">
        <v>6826</v>
      </c>
    </row>
    <row r="1862" spans="1:23" x14ac:dyDescent="0.25">
      <c r="A1862" s="1">
        <v>1010735</v>
      </c>
      <c r="B1862" s="5" t="str">
        <f>VLOOKUP(H1862,'FIPS Basin X-walk'!$A$2:$F$3224,6,FALSE)</f>
        <v>Gulf Coast Basin (LA, TX)</v>
      </c>
      <c r="C1862" s="1" t="s">
        <v>20690</v>
      </c>
      <c r="D1862" s="1"/>
      <c r="E1862" s="1"/>
      <c r="F1862" s="1" t="s">
        <v>20691</v>
      </c>
      <c r="G1862" s="1" t="s">
        <v>9688</v>
      </c>
      <c r="H1862" s="1">
        <v>48131</v>
      </c>
      <c r="I1862" s="1">
        <v>1010735</v>
      </c>
      <c r="J1862" s="1">
        <v>27.960495999999999</v>
      </c>
      <c r="K1862" s="1">
        <v>-98.594081000000003</v>
      </c>
      <c r="L1862" s="1"/>
      <c r="M1862" s="1" t="s">
        <v>1485</v>
      </c>
      <c r="N1862" s="1" t="s">
        <v>9148</v>
      </c>
      <c r="O1862" s="1">
        <v>2022</v>
      </c>
      <c r="P1862" s="1">
        <v>78357</v>
      </c>
      <c r="Q1862" s="1" t="s">
        <v>430</v>
      </c>
      <c r="R1862" s="1"/>
      <c r="S1862" s="1" t="s">
        <v>24435</v>
      </c>
      <c r="T1862" s="1" t="s">
        <v>6826</v>
      </c>
      <c r="U1862" s="1"/>
      <c r="V1862" s="1" t="s">
        <v>7521</v>
      </c>
      <c r="W1862" s="1" t="s">
        <v>6826</v>
      </c>
    </row>
    <row r="1863" spans="1:23" x14ac:dyDescent="0.25">
      <c r="A1863" s="1">
        <v>1002245</v>
      </c>
      <c r="B1863" s="5" t="str">
        <f>VLOOKUP(H1863,'FIPS Basin X-walk'!$A$2:$F$3224,6,FALSE)</f>
        <v>Florida Platform</v>
      </c>
      <c r="C1863" s="1" t="s">
        <v>9705</v>
      </c>
      <c r="D1863" s="1"/>
      <c r="E1863" s="1"/>
      <c r="F1863" s="1" t="s">
        <v>7952</v>
      </c>
      <c r="G1863" s="1" t="s">
        <v>9688</v>
      </c>
      <c r="H1863" s="1">
        <v>12031</v>
      </c>
      <c r="I1863" s="1">
        <v>1002245</v>
      </c>
      <c r="J1863" s="1">
        <v>30.381789999999999</v>
      </c>
      <c r="K1863" s="1">
        <v>-81.637929999999997</v>
      </c>
      <c r="L1863" s="1"/>
      <c r="M1863" s="1" t="s">
        <v>1506</v>
      </c>
      <c r="N1863" s="1" t="s">
        <v>9619</v>
      </c>
      <c r="O1863" s="1">
        <v>2022</v>
      </c>
      <c r="P1863" s="1">
        <v>32208</v>
      </c>
      <c r="Q1863" s="1" t="s">
        <v>9706</v>
      </c>
      <c r="R1863" s="1"/>
      <c r="S1863" s="1" t="s">
        <v>24357</v>
      </c>
      <c r="T1863" s="1" t="s">
        <v>6826</v>
      </c>
      <c r="U1863" s="1"/>
      <c r="V1863" s="1" t="s">
        <v>6978</v>
      </c>
      <c r="W1863" s="1" t="s">
        <v>6826</v>
      </c>
    </row>
    <row r="1864" spans="1:23" x14ac:dyDescent="0.25">
      <c r="A1864" s="1">
        <v>1004941</v>
      </c>
      <c r="B1864" s="5" t="str">
        <f>VLOOKUP(H1864,'FIPS Basin X-walk'!$A$2:$F$3224,6,FALSE)</f>
        <v>Florida Platform</v>
      </c>
      <c r="C1864" s="1" t="s">
        <v>9695</v>
      </c>
      <c r="D1864" s="1"/>
      <c r="E1864" s="1"/>
      <c r="F1864" s="1" t="s">
        <v>7952</v>
      </c>
      <c r="G1864" s="1" t="s">
        <v>9688</v>
      </c>
      <c r="H1864" s="1">
        <v>12031</v>
      </c>
      <c r="I1864" s="1">
        <v>1004941</v>
      </c>
      <c r="J1864" s="1">
        <v>30.349432</v>
      </c>
      <c r="K1864" s="1">
        <v>-81.712783999999999</v>
      </c>
      <c r="L1864" s="1"/>
      <c r="M1864" s="1" t="s">
        <v>1506</v>
      </c>
      <c r="N1864" s="1" t="s">
        <v>9619</v>
      </c>
      <c r="O1864" s="1">
        <v>2022</v>
      </c>
      <c r="P1864" s="1">
        <v>32254</v>
      </c>
      <c r="Q1864" s="1" t="s">
        <v>9696</v>
      </c>
      <c r="R1864" s="1"/>
      <c r="S1864" s="1" t="s">
        <v>24356</v>
      </c>
      <c r="T1864" s="1" t="s">
        <v>6826</v>
      </c>
      <c r="U1864" s="1"/>
      <c r="V1864" s="1" t="s">
        <v>9697</v>
      </c>
      <c r="W1864" s="1" t="s">
        <v>6826</v>
      </c>
    </row>
    <row r="1865" spans="1:23" x14ac:dyDescent="0.25">
      <c r="A1865" s="1">
        <v>1006147</v>
      </c>
      <c r="B1865" s="5" t="str">
        <f>VLOOKUP(H1865,'FIPS Basin X-walk'!$A$2:$F$3224,6,FALSE)</f>
        <v>Florida Platform</v>
      </c>
      <c r="C1865" s="1" t="s">
        <v>9701</v>
      </c>
      <c r="D1865" s="1"/>
      <c r="E1865" s="1"/>
      <c r="F1865" s="1" t="s">
        <v>7952</v>
      </c>
      <c r="G1865" s="1" t="s">
        <v>9688</v>
      </c>
      <c r="H1865" s="1">
        <v>12031</v>
      </c>
      <c r="I1865" s="1">
        <v>1006147</v>
      </c>
      <c r="J1865" s="1">
        <v>30.433074999999999</v>
      </c>
      <c r="K1865" s="1">
        <v>-81.647504999999995</v>
      </c>
      <c r="L1865" s="1"/>
      <c r="M1865" s="1" t="s">
        <v>1506</v>
      </c>
      <c r="N1865" s="1" t="s">
        <v>9619</v>
      </c>
      <c r="O1865" s="1">
        <v>2022</v>
      </c>
      <c r="P1865" s="1">
        <v>32218</v>
      </c>
      <c r="Q1865" s="1" t="s">
        <v>9702</v>
      </c>
      <c r="R1865" s="1"/>
      <c r="S1865" s="1" t="s">
        <v>24673</v>
      </c>
      <c r="T1865" s="1" t="s">
        <v>6828</v>
      </c>
      <c r="U1865" s="1"/>
      <c r="V1865" s="1" t="s">
        <v>8460</v>
      </c>
      <c r="W1865" s="1" t="s">
        <v>6826</v>
      </c>
    </row>
    <row r="1866" spans="1:23" x14ac:dyDescent="0.25">
      <c r="A1866" s="1">
        <v>1007064</v>
      </c>
      <c r="B1866" s="5" t="str">
        <f>VLOOKUP(H1866,'FIPS Basin X-walk'!$A$2:$F$3224,6,FALSE)</f>
        <v>Florida Platform</v>
      </c>
      <c r="C1866" s="1" t="s">
        <v>9692</v>
      </c>
      <c r="D1866" s="1"/>
      <c r="E1866" s="1"/>
      <c r="F1866" s="1" t="s">
        <v>7952</v>
      </c>
      <c r="G1866" s="1" t="s">
        <v>9688</v>
      </c>
      <c r="H1866" s="1">
        <v>12031</v>
      </c>
      <c r="I1866" s="1">
        <v>1007064</v>
      </c>
      <c r="J1866" s="1">
        <v>30.380130999999999</v>
      </c>
      <c r="K1866" s="1">
        <v>-81.664313000000007</v>
      </c>
      <c r="L1866" s="1"/>
      <c r="M1866" s="1" t="s">
        <v>1506</v>
      </c>
      <c r="N1866" s="1" t="s">
        <v>9619</v>
      </c>
      <c r="O1866" s="1">
        <v>2022</v>
      </c>
      <c r="P1866" s="1">
        <v>32208</v>
      </c>
      <c r="Q1866" s="1" t="s">
        <v>9693</v>
      </c>
      <c r="R1866" s="1"/>
      <c r="S1866" s="1" t="s">
        <v>24367</v>
      </c>
      <c r="T1866" s="1" t="s">
        <v>6826</v>
      </c>
      <c r="U1866" s="1"/>
      <c r="V1866" s="1" t="s">
        <v>9694</v>
      </c>
      <c r="W1866" s="1" t="s">
        <v>6826</v>
      </c>
    </row>
    <row r="1867" spans="1:23" x14ac:dyDescent="0.25">
      <c r="A1867" s="1">
        <v>1007846</v>
      </c>
      <c r="B1867" s="5" t="str">
        <f>VLOOKUP(H1867,'FIPS Basin X-walk'!$A$2:$F$3224,6,FALSE)</f>
        <v>Florida Platform</v>
      </c>
      <c r="C1867" s="1" t="s">
        <v>9687</v>
      </c>
      <c r="D1867" s="1"/>
      <c r="E1867" s="1"/>
      <c r="F1867" s="1" t="s">
        <v>7952</v>
      </c>
      <c r="G1867" s="1" t="s">
        <v>9688</v>
      </c>
      <c r="H1867" s="1">
        <v>12031</v>
      </c>
      <c r="I1867" s="1">
        <v>1007846</v>
      </c>
      <c r="J1867" s="1">
        <v>30.420642999999998</v>
      </c>
      <c r="K1867" s="1">
        <v>-81.600565000000003</v>
      </c>
      <c r="L1867" s="1"/>
      <c r="M1867" s="1" t="s">
        <v>1506</v>
      </c>
      <c r="N1867" s="1" t="s">
        <v>9619</v>
      </c>
      <c r="O1867" s="1">
        <v>2022</v>
      </c>
      <c r="P1867" s="1">
        <v>32218</v>
      </c>
      <c r="Q1867" s="1" t="s">
        <v>25917</v>
      </c>
      <c r="R1867" s="1"/>
      <c r="S1867" s="1" t="s">
        <v>24385</v>
      </c>
      <c r="T1867" s="1" t="s">
        <v>6828</v>
      </c>
      <c r="U1867" s="1"/>
      <c r="V1867" s="1" t="s">
        <v>6986</v>
      </c>
      <c r="W1867" s="1" t="s">
        <v>6828</v>
      </c>
    </row>
    <row r="1868" spans="1:23" x14ac:dyDescent="0.25">
      <c r="A1868" s="1">
        <v>1007956</v>
      </c>
      <c r="B1868" s="5" t="str">
        <f>VLOOKUP(H1868,'FIPS Basin X-walk'!$A$2:$F$3224,6,FALSE)</f>
        <v>Florida Platform</v>
      </c>
      <c r="C1868" s="1" t="s">
        <v>9689</v>
      </c>
      <c r="D1868" s="1"/>
      <c r="E1868" s="1"/>
      <c r="F1868" s="1" t="s">
        <v>7952</v>
      </c>
      <c r="G1868" s="1" t="s">
        <v>9688</v>
      </c>
      <c r="H1868" s="1">
        <v>12031</v>
      </c>
      <c r="I1868" s="1">
        <v>1007956</v>
      </c>
      <c r="J1868" s="1">
        <v>30.347740000000002</v>
      </c>
      <c r="K1868" s="1">
        <v>-81.749399999999994</v>
      </c>
      <c r="L1868" s="1"/>
      <c r="M1868" s="1" t="s">
        <v>1506</v>
      </c>
      <c r="N1868" s="1" t="s">
        <v>9619</v>
      </c>
      <c r="O1868" s="1">
        <v>2022</v>
      </c>
      <c r="P1868" s="1">
        <v>32254</v>
      </c>
      <c r="Q1868" s="1" t="s">
        <v>9690</v>
      </c>
      <c r="R1868" s="1"/>
      <c r="S1868" s="1" t="s">
        <v>24367</v>
      </c>
      <c r="T1868" s="1" t="s">
        <v>6826</v>
      </c>
      <c r="U1868" s="1"/>
      <c r="V1868" s="1" t="s">
        <v>9691</v>
      </c>
      <c r="W1868" s="1" t="s">
        <v>6826</v>
      </c>
    </row>
    <row r="1869" spans="1:23" x14ac:dyDescent="0.25">
      <c r="A1869" s="1">
        <v>1007404</v>
      </c>
      <c r="B1869" s="5" t="str">
        <f>VLOOKUP(H1869,'FIPS Basin X-walk'!$A$2:$F$3224,6,FALSE)</f>
        <v>Eagle Basin</v>
      </c>
      <c r="C1869" s="1" t="s">
        <v>9178</v>
      </c>
      <c r="D1869" s="1"/>
      <c r="E1869" s="1"/>
      <c r="F1869" s="1" t="s">
        <v>9179</v>
      </c>
      <c r="G1869" s="1" t="s">
        <v>9180</v>
      </c>
      <c r="H1869" s="1">
        <v>8037</v>
      </c>
      <c r="I1869" s="1">
        <v>1007404</v>
      </c>
      <c r="J1869" s="1">
        <v>39.658889000000002</v>
      </c>
      <c r="K1869" s="1">
        <v>-106.95611100000001</v>
      </c>
      <c r="L1869" s="1"/>
      <c r="M1869" s="1" t="s">
        <v>1507</v>
      </c>
      <c r="N1869" s="1" t="s">
        <v>9093</v>
      </c>
      <c r="O1869" s="1">
        <v>2022</v>
      </c>
      <c r="P1869" s="1">
        <v>81637</v>
      </c>
      <c r="Q1869" s="1" t="s">
        <v>9181</v>
      </c>
      <c r="R1869" s="1"/>
      <c r="S1869" s="1" t="s">
        <v>24357</v>
      </c>
      <c r="T1869" s="1" t="s">
        <v>6828</v>
      </c>
      <c r="U1869" s="1"/>
      <c r="V1869" s="1" t="s">
        <v>9182</v>
      </c>
      <c r="W1869" s="1" t="s">
        <v>6826</v>
      </c>
    </row>
    <row r="1870" spans="1:23" x14ac:dyDescent="0.25">
      <c r="A1870" s="1">
        <v>1011681</v>
      </c>
      <c r="B1870" s="5" t="str">
        <f>VLOOKUP(H1870,'FIPS Basin X-walk'!$A$2:$F$3224,6,FALSE)</f>
        <v>Eagle Basin</v>
      </c>
      <c r="C1870" s="1" t="s">
        <v>9186</v>
      </c>
      <c r="D1870" s="1"/>
      <c r="E1870" s="1"/>
      <c r="F1870" s="1" t="s">
        <v>9187</v>
      </c>
      <c r="G1870" s="1" t="s">
        <v>9180</v>
      </c>
      <c r="H1870" s="1">
        <v>8037</v>
      </c>
      <c r="I1870" s="1">
        <v>1011681</v>
      </c>
      <c r="J1870" s="1">
        <v>39.646802999999998</v>
      </c>
      <c r="K1870" s="1">
        <v>-106.940343</v>
      </c>
      <c r="L1870" s="1"/>
      <c r="M1870" s="1" t="s">
        <v>1507</v>
      </c>
      <c r="N1870" s="1" t="s">
        <v>9093</v>
      </c>
      <c r="O1870" s="1">
        <v>2022</v>
      </c>
      <c r="P1870" s="1">
        <v>81637</v>
      </c>
      <c r="Q1870" s="1" t="s">
        <v>9188</v>
      </c>
      <c r="R1870" s="1"/>
      <c r="S1870" s="1" t="s">
        <v>24532</v>
      </c>
      <c r="T1870" s="1" t="s">
        <v>6826</v>
      </c>
      <c r="U1870" s="1"/>
      <c r="V1870" s="1" t="s">
        <v>9189</v>
      </c>
      <c r="W1870" s="1" t="s">
        <v>6828</v>
      </c>
    </row>
    <row r="1871" spans="1:23" x14ac:dyDescent="0.25">
      <c r="A1871" s="1">
        <v>1005844</v>
      </c>
      <c r="B1871" s="5" t="str">
        <f>VLOOKUP(H1871,'FIPS Basin X-walk'!$A$2:$F$3224,6,FALSE)</f>
        <v>Eagle Basin</v>
      </c>
      <c r="C1871" s="1" t="s">
        <v>9183</v>
      </c>
      <c r="D1871" s="1"/>
      <c r="E1871" s="1"/>
      <c r="F1871" s="1" t="s">
        <v>9184</v>
      </c>
      <c r="G1871" s="1" t="s">
        <v>9180</v>
      </c>
      <c r="H1871" s="1">
        <v>8037</v>
      </c>
      <c r="I1871" s="1">
        <v>1005844</v>
      </c>
      <c r="J1871" s="1">
        <v>39.752941999999997</v>
      </c>
      <c r="K1871" s="1">
        <v>-106.717567</v>
      </c>
      <c r="L1871" s="1"/>
      <c r="M1871" s="1" t="s">
        <v>1507</v>
      </c>
      <c r="N1871" s="1" t="s">
        <v>9093</v>
      </c>
      <c r="O1871" s="1">
        <v>2022</v>
      </c>
      <c r="P1871" s="1">
        <v>81655</v>
      </c>
      <c r="Q1871" s="1" t="s">
        <v>9185</v>
      </c>
      <c r="R1871" s="1"/>
      <c r="S1871" s="1" t="s">
        <v>24358</v>
      </c>
      <c r="T1871" s="1" t="s">
        <v>6826</v>
      </c>
      <c r="U1871" s="1"/>
      <c r="V1871" s="1" t="s">
        <v>25617</v>
      </c>
      <c r="W1871" s="1" t="s">
        <v>6826</v>
      </c>
    </row>
    <row r="1872" spans="1:23" x14ac:dyDescent="0.25">
      <c r="A1872" s="1">
        <v>1002823</v>
      </c>
      <c r="B1872" s="5" t="str">
        <f>VLOOKUP(H1872,'FIPS Basin X-walk'!$A$2:$F$3224,6,FALSE)</f>
        <v>S.GA Sedimentary Prov</v>
      </c>
      <c r="C1872" s="1" t="s">
        <v>10278</v>
      </c>
      <c r="D1872" s="1"/>
      <c r="E1872" s="1" t="s">
        <v>6828</v>
      </c>
      <c r="F1872" s="1" t="s">
        <v>10279</v>
      </c>
      <c r="G1872" s="1" t="s">
        <v>10280</v>
      </c>
      <c r="H1872" s="1">
        <v>13099</v>
      </c>
      <c r="I1872" s="1">
        <v>1002823</v>
      </c>
      <c r="J1872" s="1">
        <v>31.163888</v>
      </c>
      <c r="K1872" s="1">
        <v>-85.097443999999996</v>
      </c>
      <c r="L1872" s="1"/>
      <c r="M1872" s="1" t="s">
        <v>1546</v>
      </c>
      <c r="N1872" s="1" t="s">
        <v>10124</v>
      </c>
      <c r="O1872" s="1">
        <v>2022</v>
      </c>
      <c r="P1872" s="1">
        <v>39832</v>
      </c>
      <c r="Q1872" s="1" t="s">
        <v>10281</v>
      </c>
      <c r="R1872" s="1"/>
      <c r="S1872" s="1" t="s">
        <v>24385</v>
      </c>
      <c r="T1872" s="1" t="s">
        <v>6826</v>
      </c>
      <c r="U1872" s="1"/>
      <c r="V1872" s="1" t="s">
        <v>6889</v>
      </c>
      <c r="W1872" s="1" t="s">
        <v>6828</v>
      </c>
    </row>
    <row r="1873" spans="1:23" x14ac:dyDescent="0.25">
      <c r="A1873" s="1">
        <v>1001209</v>
      </c>
      <c r="B1873" s="5" t="str">
        <f>VLOOKUP(H1873,'FIPS Basin X-walk'!$A$2:$F$3224,6,FALSE)</f>
        <v>Gulf Coast Basin (LA, TX)</v>
      </c>
      <c r="C1873" s="1" t="s">
        <v>13249</v>
      </c>
      <c r="D1873" s="1"/>
      <c r="E1873" s="1"/>
      <c r="F1873" s="1" t="s">
        <v>13250</v>
      </c>
      <c r="G1873" s="1" t="s">
        <v>1624</v>
      </c>
      <c r="H1873" s="1">
        <v>22033</v>
      </c>
      <c r="I1873" s="1">
        <v>1001209</v>
      </c>
      <c r="J1873" s="1">
        <v>30.490300000000001</v>
      </c>
      <c r="K1873" s="1">
        <v>-91.1875</v>
      </c>
      <c r="L1873" s="1"/>
      <c r="M1873" s="1" t="s">
        <v>1483</v>
      </c>
      <c r="N1873" s="1" t="s">
        <v>13028</v>
      </c>
      <c r="O1873" s="1">
        <v>2022</v>
      </c>
      <c r="P1873" s="1">
        <v>70821</v>
      </c>
      <c r="Q1873" s="1" t="s">
        <v>13251</v>
      </c>
      <c r="R1873" s="1"/>
      <c r="S1873" s="1" t="s">
        <v>24355</v>
      </c>
      <c r="T1873" s="1" t="s">
        <v>6828</v>
      </c>
      <c r="U1873" s="1"/>
      <c r="V1873" s="1" t="s">
        <v>7837</v>
      </c>
      <c r="W1873" s="1" t="s">
        <v>6828</v>
      </c>
    </row>
    <row r="1874" spans="1:23" x14ac:dyDescent="0.25">
      <c r="A1874" s="1">
        <v>1000625</v>
      </c>
      <c r="B1874" s="5" t="str">
        <f>VLOOKUP(H1874,'FIPS Basin X-walk'!$A$2:$F$3224,6,FALSE)</f>
        <v>Gulf Coast Basin (LA, TX)</v>
      </c>
      <c r="C1874" s="1" t="s">
        <v>13264</v>
      </c>
      <c r="D1874" s="1"/>
      <c r="E1874" s="1"/>
      <c r="F1874" s="1" t="s">
        <v>13250</v>
      </c>
      <c r="G1874" s="1" t="s">
        <v>13254</v>
      </c>
      <c r="H1874" s="1">
        <v>22033</v>
      </c>
      <c r="I1874" s="1">
        <v>1000625</v>
      </c>
      <c r="J1874" s="1">
        <v>30.474443999999998</v>
      </c>
      <c r="K1874" s="1">
        <v>-91.183055999999993</v>
      </c>
      <c r="L1874" s="1"/>
      <c r="M1874" s="1" t="s">
        <v>1483</v>
      </c>
      <c r="N1874" s="1" t="s">
        <v>13028</v>
      </c>
      <c r="O1874" s="1">
        <v>2022</v>
      </c>
      <c r="P1874" s="1">
        <v>70805</v>
      </c>
      <c r="Q1874" s="1" t="s">
        <v>13265</v>
      </c>
      <c r="R1874" s="1"/>
      <c r="S1874" s="1" t="s">
        <v>24387</v>
      </c>
      <c r="T1874" s="1" t="s">
        <v>6826</v>
      </c>
      <c r="U1874" s="1"/>
      <c r="V1874" s="1" t="s">
        <v>7164</v>
      </c>
      <c r="W1874" s="1" t="s">
        <v>6826</v>
      </c>
    </row>
    <row r="1875" spans="1:23" x14ac:dyDescent="0.25">
      <c r="A1875" s="1">
        <v>1002757</v>
      </c>
      <c r="B1875" s="5" t="str">
        <f>VLOOKUP(H1875,'FIPS Basin X-walk'!$A$2:$F$3224,6,FALSE)</f>
        <v>Gulf Coast Basin (LA, TX)</v>
      </c>
      <c r="C1875" s="1" t="s">
        <v>13272</v>
      </c>
      <c r="D1875" s="1"/>
      <c r="E1875" s="1"/>
      <c r="F1875" s="1" t="s">
        <v>13250</v>
      </c>
      <c r="G1875" s="1" t="s">
        <v>13254</v>
      </c>
      <c r="H1875" s="1">
        <v>22033</v>
      </c>
      <c r="I1875" s="1">
        <v>1002757</v>
      </c>
      <c r="J1875" s="1">
        <v>30.551919999999999</v>
      </c>
      <c r="K1875" s="1">
        <v>-91.197550000000007</v>
      </c>
      <c r="L1875" s="1"/>
      <c r="M1875" s="1" t="s">
        <v>1483</v>
      </c>
      <c r="N1875" s="1" t="s">
        <v>13028</v>
      </c>
      <c r="O1875" s="1">
        <v>2022</v>
      </c>
      <c r="P1875" s="1">
        <v>70821</v>
      </c>
      <c r="Q1875" s="1" t="s">
        <v>13273</v>
      </c>
      <c r="R1875" s="1"/>
      <c r="S1875" s="1" t="s">
        <v>24358</v>
      </c>
      <c r="T1875" s="1" t="s">
        <v>6826</v>
      </c>
      <c r="U1875" s="1"/>
      <c r="V1875" s="1" t="s">
        <v>24988</v>
      </c>
      <c r="W1875" s="1" t="s">
        <v>6826</v>
      </c>
    </row>
    <row r="1876" spans="1:23" x14ac:dyDescent="0.25">
      <c r="A1876" s="1">
        <v>1002789</v>
      </c>
      <c r="B1876" s="5" t="str">
        <f>VLOOKUP(H1876,'FIPS Basin X-walk'!$A$2:$F$3224,6,FALSE)</f>
        <v>Gulf Coast Basin (LA, TX)</v>
      </c>
      <c r="C1876" s="1" t="s">
        <v>13263</v>
      </c>
      <c r="D1876" s="1"/>
      <c r="E1876" s="1"/>
      <c r="F1876" s="1" t="s">
        <v>13250</v>
      </c>
      <c r="G1876" s="1" t="s">
        <v>13254</v>
      </c>
      <c r="H1876" s="1">
        <v>22033</v>
      </c>
      <c r="I1876" s="1">
        <v>1002789</v>
      </c>
      <c r="J1876" s="1">
        <v>30.553363999999998</v>
      </c>
      <c r="K1876" s="1">
        <v>-91.202427999999998</v>
      </c>
      <c r="L1876" s="1"/>
      <c r="M1876" s="1" t="s">
        <v>1483</v>
      </c>
      <c r="N1876" s="1" t="s">
        <v>13028</v>
      </c>
      <c r="O1876" s="1">
        <v>2022</v>
      </c>
      <c r="P1876" s="1">
        <v>70807</v>
      </c>
      <c r="Q1876" s="1" t="s">
        <v>24992</v>
      </c>
      <c r="R1876" s="1"/>
      <c r="S1876" s="1" t="s">
        <v>24367</v>
      </c>
      <c r="T1876" s="1" t="s">
        <v>6826</v>
      </c>
      <c r="U1876" s="1"/>
      <c r="V1876" s="1" t="s">
        <v>24993</v>
      </c>
      <c r="W1876" s="1" t="s">
        <v>6826</v>
      </c>
    </row>
    <row r="1877" spans="1:23" x14ac:dyDescent="0.25">
      <c r="A1877" s="1">
        <v>1003003</v>
      </c>
      <c r="B1877" s="5" t="str">
        <f>VLOOKUP(H1877,'FIPS Basin X-walk'!$A$2:$F$3224,6,FALSE)</f>
        <v>Gulf Coast Basin (LA, TX)</v>
      </c>
      <c r="C1877" s="1" t="s">
        <v>13274</v>
      </c>
      <c r="D1877" s="1"/>
      <c r="E1877" s="1"/>
      <c r="F1877" s="1" t="s">
        <v>13250</v>
      </c>
      <c r="G1877" s="1" t="s">
        <v>13254</v>
      </c>
      <c r="H1877" s="1">
        <v>22033</v>
      </c>
      <c r="I1877" s="1">
        <v>1003003</v>
      </c>
      <c r="J1877" s="1">
        <v>30.50986</v>
      </c>
      <c r="K1877" s="1">
        <v>-91.184650000000005</v>
      </c>
      <c r="L1877" s="1"/>
      <c r="M1877" s="1" t="s">
        <v>1483</v>
      </c>
      <c r="N1877" s="1" t="s">
        <v>13028</v>
      </c>
      <c r="O1877" s="1">
        <v>2022</v>
      </c>
      <c r="P1877" s="1">
        <v>70807</v>
      </c>
      <c r="Q1877" s="1" t="s">
        <v>13275</v>
      </c>
      <c r="R1877" s="1"/>
      <c r="S1877" s="1" t="s">
        <v>24449</v>
      </c>
      <c r="T1877" s="1" t="s">
        <v>6826</v>
      </c>
      <c r="U1877" s="1"/>
      <c r="V1877" s="1" t="s">
        <v>25038</v>
      </c>
      <c r="W1877" s="1" t="s">
        <v>6826</v>
      </c>
    </row>
    <row r="1878" spans="1:23" x14ac:dyDescent="0.25">
      <c r="A1878" s="1">
        <v>1003484</v>
      </c>
      <c r="B1878" s="5" t="str">
        <f>VLOOKUP(H1878,'FIPS Basin X-walk'!$A$2:$F$3224,6,FALSE)</f>
        <v>Gulf Coast Basin (LA, TX)</v>
      </c>
      <c r="C1878" s="1" t="s">
        <v>13261</v>
      </c>
      <c r="D1878" s="1"/>
      <c r="E1878" s="1"/>
      <c r="F1878" s="1" t="s">
        <v>13250</v>
      </c>
      <c r="G1878" s="1" t="s">
        <v>13254</v>
      </c>
      <c r="H1878" s="1">
        <v>22033</v>
      </c>
      <c r="I1878" s="1">
        <v>1003484</v>
      </c>
      <c r="J1878" s="1">
        <v>30.550948000000002</v>
      </c>
      <c r="K1878" s="1">
        <v>-91.175252</v>
      </c>
      <c r="L1878" s="1"/>
      <c r="M1878" s="1" t="s">
        <v>1483</v>
      </c>
      <c r="N1878" s="1" t="s">
        <v>13028</v>
      </c>
      <c r="O1878" s="1">
        <v>2022</v>
      </c>
      <c r="P1878" s="1">
        <v>70807</v>
      </c>
      <c r="Q1878" s="1" t="s">
        <v>13262</v>
      </c>
      <c r="R1878" s="1"/>
      <c r="S1878" s="1" t="s">
        <v>24414</v>
      </c>
      <c r="T1878" s="1" t="s">
        <v>6826</v>
      </c>
      <c r="U1878" s="1"/>
      <c r="V1878" s="1" t="s">
        <v>8864</v>
      </c>
      <c r="W1878" s="1" t="s">
        <v>6826</v>
      </c>
    </row>
    <row r="1879" spans="1:23" x14ac:dyDescent="0.25">
      <c r="A1879" s="1">
        <v>1003823</v>
      </c>
      <c r="B1879" s="5" t="str">
        <f>VLOOKUP(H1879,'FIPS Basin X-walk'!$A$2:$F$3224,6,FALSE)</f>
        <v>Gulf Coast Basin (LA, TX)</v>
      </c>
      <c r="C1879" s="1" t="s">
        <v>13252</v>
      </c>
      <c r="D1879" s="1"/>
      <c r="E1879" s="1"/>
      <c r="F1879" s="1" t="s">
        <v>13253</v>
      </c>
      <c r="G1879" s="1" t="s">
        <v>13254</v>
      </c>
      <c r="H1879" s="1">
        <v>22033</v>
      </c>
      <c r="I1879" s="1">
        <v>1003823</v>
      </c>
      <c r="J1879" s="1">
        <v>30.583480000000002</v>
      </c>
      <c r="K1879" s="1">
        <v>-91.240544999999997</v>
      </c>
      <c r="L1879" s="1"/>
      <c r="M1879" s="1" t="s">
        <v>1483</v>
      </c>
      <c r="N1879" s="1" t="s">
        <v>13028</v>
      </c>
      <c r="O1879" s="1">
        <v>2022</v>
      </c>
      <c r="P1879" s="1">
        <v>70807</v>
      </c>
      <c r="Q1879" s="1" t="s">
        <v>13255</v>
      </c>
      <c r="R1879" s="1"/>
      <c r="S1879" s="1" t="s">
        <v>24423</v>
      </c>
      <c r="T1879" s="1" t="s">
        <v>6826</v>
      </c>
      <c r="U1879" s="1"/>
      <c r="V1879" s="1" t="s">
        <v>13256</v>
      </c>
      <c r="W1879" s="1" t="s">
        <v>6826</v>
      </c>
    </row>
    <row r="1880" spans="1:23" x14ac:dyDescent="0.25">
      <c r="A1880" s="1">
        <v>1005572</v>
      </c>
      <c r="B1880" s="5" t="str">
        <f>VLOOKUP(H1880,'FIPS Basin X-walk'!$A$2:$F$3224,6,FALSE)</f>
        <v>Gulf Coast Basin (LA, TX)</v>
      </c>
      <c r="C1880" s="1" t="s">
        <v>13271</v>
      </c>
      <c r="D1880" s="1"/>
      <c r="E1880" s="1"/>
      <c r="F1880" s="1" t="s">
        <v>13253</v>
      </c>
      <c r="G1880" s="1" t="s">
        <v>13254</v>
      </c>
      <c r="H1880" s="1">
        <v>22033</v>
      </c>
      <c r="I1880" s="1">
        <v>1005572</v>
      </c>
      <c r="J1880" s="1">
        <v>30.470849999999999</v>
      </c>
      <c r="K1880" s="1">
        <v>-91.133039999999994</v>
      </c>
      <c r="L1880" s="1"/>
      <c r="M1880" s="1" t="s">
        <v>1483</v>
      </c>
      <c r="N1880" s="1" t="s">
        <v>13028</v>
      </c>
      <c r="O1880" s="1">
        <v>2022</v>
      </c>
      <c r="P1880" s="1">
        <v>70805</v>
      </c>
      <c r="Q1880" s="1" t="s">
        <v>25552</v>
      </c>
      <c r="R1880" s="1"/>
      <c r="S1880" s="1" t="s">
        <v>24359</v>
      </c>
      <c r="T1880" s="1" t="s">
        <v>6826</v>
      </c>
      <c r="U1880" s="1"/>
      <c r="V1880" s="1" t="s">
        <v>7837</v>
      </c>
      <c r="W1880" s="1" t="s">
        <v>6826</v>
      </c>
    </row>
    <row r="1881" spans="1:23" x14ac:dyDescent="0.25">
      <c r="A1881" s="1">
        <v>1006010</v>
      </c>
      <c r="B1881" s="5" t="str">
        <f>VLOOKUP(H1881,'FIPS Basin X-walk'!$A$2:$F$3224,6,FALSE)</f>
        <v>Gulf Coast Basin (LA, TX)</v>
      </c>
      <c r="C1881" s="1"/>
      <c r="D1881" s="1"/>
      <c r="E1881" s="1"/>
      <c r="F1881" s="1" t="s">
        <v>13250</v>
      </c>
      <c r="G1881" s="1" t="s">
        <v>13254</v>
      </c>
      <c r="H1881" s="1">
        <v>22033</v>
      </c>
      <c r="I1881" s="1">
        <v>1006010</v>
      </c>
      <c r="J1881" s="1">
        <v>30.501722000000001</v>
      </c>
      <c r="K1881" s="1">
        <v>-91.185833000000002</v>
      </c>
      <c r="L1881" s="1"/>
      <c r="M1881" s="1" t="s">
        <v>1483</v>
      </c>
      <c r="N1881" s="1" t="s">
        <v>13028</v>
      </c>
      <c r="O1881" s="1">
        <v>2022</v>
      </c>
      <c r="P1881" s="1">
        <v>70805</v>
      </c>
      <c r="Q1881" s="1" t="s">
        <v>13259</v>
      </c>
      <c r="R1881" s="1"/>
      <c r="S1881" s="1" t="s">
        <v>24414</v>
      </c>
      <c r="T1881" s="1" t="s">
        <v>6828</v>
      </c>
      <c r="U1881" s="1"/>
      <c r="V1881" s="1" t="s">
        <v>13260</v>
      </c>
      <c r="W1881" s="1" t="s">
        <v>6826</v>
      </c>
    </row>
    <row r="1882" spans="1:23" x14ac:dyDescent="0.25">
      <c r="A1882" s="1">
        <v>1006801</v>
      </c>
      <c r="B1882" s="5" t="str">
        <f>VLOOKUP(H1882,'FIPS Basin X-walk'!$A$2:$F$3224,6,FALSE)</f>
        <v>Gulf Coast Basin (LA, TX)</v>
      </c>
      <c r="C1882" s="1" t="s">
        <v>13257</v>
      </c>
      <c r="D1882" s="1"/>
      <c r="E1882" s="1"/>
      <c r="F1882" s="1" t="s">
        <v>13250</v>
      </c>
      <c r="G1882" s="1" t="s">
        <v>13254</v>
      </c>
      <c r="H1882" s="1">
        <v>22033</v>
      </c>
      <c r="I1882" s="1">
        <v>1006801</v>
      </c>
      <c r="J1882" s="1">
        <v>30.560138999999999</v>
      </c>
      <c r="K1882" s="1">
        <v>-91.205500000000001</v>
      </c>
      <c r="L1882" s="1"/>
      <c r="M1882" s="1" t="s">
        <v>1483</v>
      </c>
      <c r="N1882" s="1" t="s">
        <v>13028</v>
      </c>
      <c r="O1882" s="1">
        <v>2022</v>
      </c>
      <c r="P1882" s="1">
        <v>70807</v>
      </c>
      <c r="Q1882" s="1" t="s">
        <v>13258</v>
      </c>
      <c r="R1882" s="1"/>
      <c r="S1882" s="1" t="s">
        <v>24414</v>
      </c>
      <c r="T1882" s="1" t="s">
        <v>6826</v>
      </c>
      <c r="U1882" s="1"/>
      <c r="V1882" s="1" t="s">
        <v>8864</v>
      </c>
      <c r="W1882" s="1" t="s">
        <v>6826</v>
      </c>
    </row>
    <row r="1883" spans="1:23" x14ac:dyDescent="0.25">
      <c r="A1883" s="1">
        <v>1006955</v>
      </c>
      <c r="B1883" s="5" t="str">
        <f>VLOOKUP(H1883,'FIPS Basin X-walk'!$A$2:$F$3224,6,FALSE)</f>
        <v>Gulf Coast Basin (LA, TX)</v>
      </c>
      <c r="C1883" s="1"/>
      <c r="D1883" s="1"/>
      <c r="E1883" s="1"/>
      <c r="F1883" s="1" t="s">
        <v>13250</v>
      </c>
      <c r="G1883" s="1" t="s">
        <v>13254</v>
      </c>
      <c r="H1883" s="1">
        <v>22033</v>
      </c>
      <c r="I1883" s="1">
        <v>1006955</v>
      </c>
      <c r="J1883" s="1">
        <v>30.408626000000002</v>
      </c>
      <c r="K1883" s="1">
        <v>-91.180829000000003</v>
      </c>
      <c r="L1883" s="1"/>
      <c r="M1883" s="1" t="s">
        <v>1483</v>
      </c>
      <c r="N1883" s="1" t="s">
        <v>13028</v>
      </c>
      <c r="O1883" s="1">
        <v>2022</v>
      </c>
      <c r="P1883" s="1">
        <v>70803</v>
      </c>
      <c r="Q1883" s="1" t="s">
        <v>13282</v>
      </c>
      <c r="R1883" s="1"/>
      <c r="S1883" s="1" t="s">
        <v>24379</v>
      </c>
      <c r="T1883" s="1" t="s">
        <v>6828</v>
      </c>
      <c r="U1883" s="1"/>
      <c r="V1883" s="1" t="s">
        <v>13283</v>
      </c>
      <c r="W1883" s="1" t="s">
        <v>6826</v>
      </c>
    </row>
    <row r="1884" spans="1:23" x14ac:dyDescent="0.25">
      <c r="A1884" s="1">
        <v>1007643</v>
      </c>
      <c r="B1884" s="5" t="str">
        <f>VLOOKUP(H1884,'FIPS Basin X-walk'!$A$2:$F$3224,6,FALSE)</f>
        <v>Gulf Coast Basin (LA, TX)</v>
      </c>
      <c r="C1884" s="1" t="s">
        <v>13280</v>
      </c>
      <c r="D1884" s="1"/>
      <c r="E1884" s="1"/>
      <c r="F1884" s="1" t="s">
        <v>13250</v>
      </c>
      <c r="G1884" s="1" t="s">
        <v>13254</v>
      </c>
      <c r="H1884" s="1">
        <v>22033</v>
      </c>
      <c r="I1884" s="1">
        <v>1007643</v>
      </c>
      <c r="J1884" s="1">
        <v>30.484916999999999</v>
      </c>
      <c r="K1884" s="1">
        <v>-91.173919999999995</v>
      </c>
      <c r="L1884" s="1" t="s">
        <v>25891</v>
      </c>
      <c r="M1884" s="1" t="s">
        <v>1483</v>
      </c>
      <c r="N1884" s="1" t="s">
        <v>13028</v>
      </c>
      <c r="O1884" s="1">
        <v>2022</v>
      </c>
      <c r="P1884" s="1">
        <v>70805</v>
      </c>
      <c r="Q1884" s="1" t="s">
        <v>13281</v>
      </c>
      <c r="R1884" s="1" t="s">
        <v>24473</v>
      </c>
      <c r="S1884" s="1" t="s">
        <v>24369</v>
      </c>
      <c r="T1884" s="1" t="s">
        <v>6828</v>
      </c>
      <c r="U1884" s="1"/>
      <c r="V1884" s="1" t="s">
        <v>8864</v>
      </c>
      <c r="W1884" s="1" t="s">
        <v>6828</v>
      </c>
    </row>
    <row r="1885" spans="1:23" x14ac:dyDescent="0.25">
      <c r="A1885" s="1">
        <v>1012987</v>
      </c>
      <c r="B1885" s="5" t="str">
        <f>VLOOKUP(H1885,'FIPS Basin X-walk'!$A$2:$F$3224,6,FALSE)</f>
        <v>Gulf Coast Basin (LA, TX)</v>
      </c>
      <c r="C1885" s="1" t="s">
        <v>13277</v>
      </c>
      <c r="D1885" s="1"/>
      <c r="E1885" s="1"/>
      <c r="F1885" s="1" t="s">
        <v>13253</v>
      </c>
      <c r="G1885" s="1" t="s">
        <v>13254</v>
      </c>
      <c r="H1885" s="1">
        <v>22033</v>
      </c>
      <c r="I1885" s="1">
        <v>1012987</v>
      </c>
      <c r="J1885" s="1">
        <v>30.513003000000001</v>
      </c>
      <c r="K1885" s="1">
        <v>-91.188174000000004</v>
      </c>
      <c r="L1885" s="1"/>
      <c r="M1885" s="1" t="s">
        <v>1483</v>
      </c>
      <c r="N1885" s="1" t="s">
        <v>13028</v>
      </c>
      <c r="O1885" s="1">
        <v>2022</v>
      </c>
      <c r="P1885" s="1">
        <v>70805</v>
      </c>
      <c r="Q1885" s="1" t="s">
        <v>13278</v>
      </c>
      <c r="R1885" s="1"/>
      <c r="S1885" s="1" t="s">
        <v>24367</v>
      </c>
      <c r="T1885" s="1" t="s">
        <v>6826</v>
      </c>
      <c r="U1885" s="1"/>
      <c r="V1885" s="1" t="s">
        <v>10500</v>
      </c>
      <c r="W1885" s="1" t="s">
        <v>6826</v>
      </c>
    </row>
    <row r="1886" spans="1:23" x14ac:dyDescent="0.25">
      <c r="A1886" s="1">
        <v>1013974</v>
      </c>
      <c r="B1886" s="5" t="str">
        <f>VLOOKUP(H1886,'FIPS Basin X-walk'!$A$2:$F$3224,6,FALSE)</f>
        <v>Gulf Coast Basin (LA, TX)</v>
      </c>
      <c r="C1886" s="1" t="s">
        <v>23675</v>
      </c>
      <c r="D1886" s="1"/>
      <c r="E1886" s="1"/>
      <c r="F1886" s="1" t="s">
        <v>13253</v>
      </c>
      <c r="G1886" s="1" t="s">
        <v>13254</v>
      </c>
      <c r="H1886" s="1">
        <v>22033</v>
      </c>
      <c r="I1886" s="1">
        <v>1013974</v>
      </c>
      <c r="J1886" s="1">
        <v>30.461827</v>
      </c>
      <c r="K1886" s="1">
        <v>-91.179347000000007</v>
      </c>
      <c r="L1886" s="1"/>
      <c r="M1886" s="1" t="s">
        <v>1483</v>
      </c>
      <c r="N1886" s="1" t="s">
        <v>13028</v>
      </c>
      <c r="O1886" s="1">
        <v>2022</v>
      </c>
      <c r="P1886" s="1">
        <v>70805</v>
      </c>
      <c r="Q1886" s="1" t="s">
        <v>23676</v>
      </c>
      <c r="R1886" s="1"/>
      <c r="S1886" s="1" t="s">
        <v>24449</v>
      </c>
      <c r="T1886" s="1" t="s">
        <v>6826</v>
      </c>
      <c r="U1886" s="1"/>
      <c r="V1886" s="1" t="s">
        <v>26819</v>
      </c>
      <c r="W1886" s="1" t="s">
        <v>6826</v>
      </c>
    </row>
    <row r="1887" spans="1:23" x14ac:dyDescent="0.25">
      <c r="A1887" s="1">
        <v>1014575</v>
      </c>
      <c r="B1887" s="5" t="str">
        <f>VLOOKUP(H1887,'FIPS Basin X-walk'!$A$2:$F$3224,6,FALSE)</f>
        <v>Gulf Coast Basin (LA, TX)</v>
      </c>
      <c r="C1887" s="1" t="s">
        <v>27245</v>
      </c>
      <c r="D1887" s="1"/>
      <c r="E1887" s="1"/>
      <c r="F1887" s="1" t="s">
        <v>13253</v>
      </c>
      <c r="G1887" s="1" t="s">
        <v>13254</v>
      </c>
      <c r="H1887" s="1">
        <v>22033</v>
      </c>
      <c r="I1887" s="1">
        <v>1014575</v>
      </c>
      <c r="J1887" s="1">
        <v>30.559909999999999</v>
      </c>
      <c r="K1887" s="1">
        <v>-91.202119999999994</v>
      </c>
      <c r="L1887" s="1"/>
      <c r="M1887" s="1" t="s">
        <v>1483</v>
      </c>
      <c r="N1887" s="1" t="s">
        <v>13028</v>
      </c>
      <c r="O1887" s="1">
        <v>2022</v>
      </c>
      <c r="P1887" s="1">
        <v>70807</v>
      </c>
      <c r="Q1887" s="1" t="s">
        <v>27246</v>
      </c>
      <c r="R1887" s="1"/>
      <c r="S1887" s="1" t="s">
        <v>24414</v>
      </c>
      <c r="T1887" s="1" t="s">
        <v>6826</v>
      </c>
      <c r="U1887" s="1"/>
      <c r="V1887" s="1" t="s">
        <v>8864</v>
      </c>
      <c r="W1887" s="1" t="s">
        <v>6826</v>
      </c>
    </row>
    <row r="1888" spans="1:23" x14ac:dyDescent="0.25">
      <c r="A1888" s="1">
        <v>1004586</v>
      </c>
      <c r="B1888" s="5" t="str">
        <f>VLOOKUP(H1888,'FIPS Basin X-walk'!$A$2:$F$3224,6,FALSE)</f>
        <v>Gulf Coast Basin (LA, TX)</v>
      </c>
      <c r="C1888" s="1" t="s">
        <v>13276</v>
      </c>
      <c r="D1888" s="1"/>
      <c r="E1888" s="1"/>
      <c r="F1888" s="1" t="s">
        <v>25338</v>
      </c>
      <c r="G1888" s="1" t="s">
        <v>13254</v>
      </c>
      <c r="H1888" s="1">
        <v>22033</v>
      </c>
      <c r="I1888" s="1">
        <v>1004586</v>
      </c>
      <c r="J1888" s="1">
        <v>30.488192000000002</v>
      </c>
      <c r="K1888" s="1">
        <v>-91.164096999999998</v>
      </c>
      <c r="L1888" s="1"/>
      <c r="M1888" s="1" t="s">
        <v>1483</v>
      </c>
      <c r="N1888" s="1" t="s">
        <v>13028</v>
      </c>
      <c r="O1888" s="1">
        <v>2022</v>
      </c>
      <c r="P1888" s="1">
        <v>70805</v>
      </c>
      <c r="Q1888" s="1" t="s">
        <v>25339</v>
      </c>
      <c r="R1888" s="1"/>
      <c r="S1888" s="1" t="s">
        <v>24387</v>
      </c>
      <c r="T1888" s="1" t="s">
        <v>6826</v>
      </c>
      <c r="U1888" s="1"/>
      <c r="V1888" s="1" t="s">
        <v>8088</v>
      </c>
      <c r="W1888" s="1" t="s">
        <v>6826</v>
      </c>
    </row>
    <row r="1889" spans="1:23" x14ac:dyDescent="0.25">
      <c r="A1889" s="1">
        <v>1003192</v>
      </c>
      <c r="B1889" s="5" t="str">
        <f>VLOOKUP(H1889,'FIPS Basin X-walk'!$A$2:$F$3224,6,FALSE)</f>
        <v>Gulf Coast Basin (LA, TX)</v>
      </c>
      <c r="C1889" s="1" t="s">
        <v>13279</v>
      </c>
      <c r="D1889" s="1"/>
      <c r="E1889" s="1"/>
      <c r="F1889" s="1" t="s">
        <v>13267</v>
      </c>
      <c r="G1889" s="1" t="s">
        <v>13254</v>
      </c>
      <c r="H1889" s="1">
        <v>22033</v>
      </c>
      <c r="I1889" s="1">
        <v>1003192</v>
      </c>
      <c r="J1889" s="1">
        <v>30.6327</v>
      </c>
      <c r="K1889" s="1">
        <v>-91.117099999999994</v>
      </c>
      <c r="L1889" s="1"/>
      <c r="M1889" s="1" t="s">
        <v>1483</v>
      </c>
      <c r="N1889" s="1" t="s">
        <v>13028</v>
      </c>
      <c r="O1889" s="1">
        <v>2022</v>
      </c>
      <c r="P1889" s="1">
        <v>70791</v>
      </c>
      <c r="Q1889" s="1" t="s">
        <v>29</v>
      </c>
      <c r="R1889" s="1"/>
      <c r="S1889" s="1" t="s">
        <v>24435</v>
      </c>
      <c r="T1889" s="1" t="s">
        <v>6826</v>
      </c>
      <c r="U1889" s="1"/>
      <c r="V1889" s="1" t="s">
        <v>7125</v>
      </c>
      <c r="W1889" s="1" t="s">
        <v>6826</v>
      </c>
    </row>
    <row r="1890" spans="1:23" x14ac:dyDescent="0.25">
      <c r="A1890" s="1">
        <v>1005493</v>
      </c>
      <c r="B1890" s="5" t="str">
        <f>VLOOKUP(H1890,'FIPS Basin X-walk'!$A$2:$F$3224,6,FALSE)</f>
        <v>Gulf Coast Basin (LA, TX)</v>
      </c>
      <c r="C1890" s="1" t="s">
        <v>13266</v>
      </c>
      <c r="D1890" s="1"/>
      <c r="E1890" s="1"/>
      <c r="F1890" s="1" t="s">
        <v>13267</v>
      </c>
      <c r="G1890" s="1" t="s">
        <v>13254</v>
      </c>
      <c r="H1890" s="1">
        <v>22033</v>
      </c>
      <c r="I1890" s="1">
        <v>1005493</v>
      </c>
      <c r="J1890" s="1">
        <v>30.599519999999998</v>
      </c>
      <c r="K1890" s="1">
        <v>-91.223070000000007</v>
      </c>
      <c r="L1890" s="1"/>
      <c r="M1890" s="1" t="s">
        <v>1483</v>
      </c>
      <c r="N1890" s="1" t="s">
        <v>13028</v>
      </c>
      <c r="O1890" s="1">
        <v>2022</v>
      </c>
      <c r="P1890" s="1">
        <v>70791</v>
      </c>
      <c r="Q1890" s="1" t="s">
        <v>13268</v>
      </c>
      <c r="R1890" s="1"/>
      <c r="S1890" s="1" t="s">
        <v>24358</v>
      </c>
      <c r="T1890" s="1" t="s">
        <v>6826</v>
      </c>
      <c r="U1890" s="1"/>
      <c r="V1890" s="1" t="s">
        <v>24988</v>
      </c>
      <c r="W1890" s="1" t="s">
        <v>6826</v>
      </c>
    </row>
    <row r="1891" spans="1:23" x14ac:dyDescent="0.25">
      <c r="A1891" s="1">
        <v>1006975</v>
      </c>
      <c r="B1891" s="5" t="str">
        <f>VLOOKUP(H1891,'FIPS Basin X-walk'!$A$2:$F$3224,6,FALSE)</f>
        <v>Gulf Coast Basin (LA, TX)</v>
      </c>
      <c r="C1891" s="1" t="s">
        <v>13269</v>
      </c>
      <c r="D1891" s="1"/>
      <c r="E1891" s="1"/>
      <c r="F1891" s="1" t="s">
        <v>13267</v>
      </c>
      <c r="G1891" s="1" t="s">
        <v>13254</v>
      </c>
      <c r="H1891" s="1">
        <v>22033</v>
      </c>
      <c r="I1891" s="1">
        <v>1006975</v>
      </c>
      <c r="J1891" s="1">
        <v>30.646996000000001</v>
      </c>
      <c r="K1891" s="1">
        <v>-91.265321999999998</v>
      </c>
      <c r="L1891" s="1"/>
      <c r="M1891" s="1" t="s">
        <v>1483</v>
      </c>
      <c r="N1891" s="1" t="s">
        <v>13028</v>
      </c>
      <c r="O1891" s="1">
        <v>2022</v>
      </c>
      <c r="P1891" s="1">
        <v>70791</v>
      </c>
      <c r="Q1891" s="1" t="s">
        <v>13270</v>
      </c>
      <c r="R1891" s="1"/>
      <c r="S1891" s="1"/>
      <c r="T1891" s="1" t="s">
        <v>6826</v>
      </c>
      <c r="U1891" s="1"/>
      <c r="V1891" s="1" t="s">
        <v>6889</v>
      </c>
      <c r="W1891" s="1" t="s">
        <v>6826</v>
      </c>
    </row>
    <row r="1892" spans="1:23" x14ac:dyDescent="0.25">
      <c r="A1892" s="1">
        <v>1014592</v>
      </c>
      <c r="B1892" s="5" t="str">
        <f>VLOOKUP(H1892,'FIPS Basin X-walk'!$A$2:$F$3224,6,FALSE)</f>
        <v>Arkla Basin</v>
      </c>
      <c r="C1892" s="1" t="s">
        <v>27270</v>
      </c>
      <c r="D1892" s="1"/>
      <c r="E1892" s="1"/>
      <c r="F1892" s="1" t="s">
        <v>27271</v>
      </c>
      <c r="G1892" s="1" t="s">
        <v>3841</v>
      </c>
      <c r="H1892" s="1">
        <v>22035</v>
      </c>
      <c r="I1892" s="1">
        <v>1014592</v>
      </c>
      <c r="J1892" s="1">
        <v>32.7988935680618</v>
      </c>
      <c r="K1892" s="1">
        <v>-91.174868655043895</v>
      </c>
      <c r="L1892" s="1"/>
      <c r="M1892" s="1" t="s">
        <v>1483</v>
      </c>
      <c r="N1892" s="1" t="s">
        <v>13028</v>
      </c>
      <c r="O1892" s="1">
        <v>2022</v>
      </c>
      <c r="P1892" s="1">
        <v>71254</v>
      </c>
      <c r="Q1892" s="1" t="s">
        <v>27272</v>
      </c>
      <c r="R1892" s="1"/>
      <c r="S1892" s="1">
        <v>486210</v>
      </c>
      <c r="T1892" s="1" t="s">
        <v>6826</v>
      </c>
      <c r="U1892" s="1"/>
      <c r="V1892" s="1" t="s">
        <v>12735</v>
      </c>
      <c r="W1892" s="1" t="s">
        <v>6826</v>
      </c>
    </row>
    <row r="1893" spans="1:23" x14ac:dyDescent="0.25">
      <c r="A1893" s="1">
        <v>1007081</v>
      </c>
      <c r="B1893" s="5" t="str">
        <f>VLOOKUP(H1893,'FIPS Basin X-walk'!$A$2:$F$3224,6,FALSE)</f>
        <v>Gulf Coast Basin (LA, TX)</v>
      </c>
      <c r="C1893" s="1" t="s">
        <v>13284</v>
      </c>
      <c r="D1893" s="1"/>
      <c r="E1893" s="1"/>
      <c r="F1893" s="1" t="s">
        <v>6893</v>
      </c>
      <c r="G1893" s="1" t="s">
        <v>13285</v>
      </c>
      <c r="H1893" s="1">
        <v>22037</v>
      </c>
      <c r="I1893" s="1">
        <v>1007081</v>
      </c>
      <c r="J1893" s="1">
        <v>30.747356</v>
      </c>
      <c r="K1893" s="1">
        <v>-91.277855000000002</v>
      </c>
      <c r="L1893" s="1"/>
      <c r="M1893" s="1" t="s">
        <v>1483</v>
      </c>
      <c r="N1893" s="1" t="s">
        <v>13028</v>
      </c>
      <c r="O1893" s="1">
        <v>2022</v>
      </c>
      <c r="P1893" s="1">
        <v>70748</v>
      </c>
      <c r="Q1893" s="1" t="s">
        <v>125</v>
      </c>
      <c r="R1893" s="1"/>
      <c r="S1893" s="1" t="s">
        <v>24435</v>
      </c>
      <c r="T1893" s="1" t="s">
        <v>6826</v>
      </c>
      <c r="U1893" s="1"/>
      <c r="V1893" s="1" t="s">
        <v>6881</v>
      </c>
      <c r="W1893" s="1" t="s">
        <v>6826</v>
      </c>
    </row>
    <row r="1894" spans="1:23" x14ac:dyDescent="0.25">
      <c r="A1894" s="1">
        <v>1012963</v>
      </c>
      <c r="B1894" s="5" t="str">
        <f>VLOOKUP(H1894,'FIPS Basin X-walk'!$A$2:$F$3224,6,FALSE)</f>
        <v>Bend Arch</v>
      </c>
      <c r="C1894" s="1" t="s">
        <v>20693</v>
      </c>
      <c r="D1894" s="1"/>
      <c r="E1894" s="1"/>
      <c r="F1894" s="1" t="s">
        <v>20694</v>
      </c>
      <c r="G1894" s="1" t="s">
        <v>20695</v>
      </c>
      <c r="H1894" s="1">
        <v>48133</v>
      </c>
      <c r="I1894" s="1">
        <v>1012963</v>
      </c>
      <c r="J1894" s="1">
        <v>32.376852999999997</v>
      </c>
      <c r="K1894" s="1">
        <v>-99.003373999999994</v>
      </c>
      <c r="L1894" s="1"/>
      <c r="M1894" s="1" t="s">
        <v>1485</v>
      </c>
      <c r="N1894" s="1" t="s">
        <v>9148</v>
      </c>
      <c r="O1894" s="1">
        <v>2022</v>
      </c>
      <c r="P1894" s="1">
        <v>76437</v>
      </c>
      <c r="Q1894" s="1" t="s">
        <v>612</v>
      </c>
      <c r="R1894" s="1"/>
      <c r="S1894" s="1" t="s">
        <v>24435</v>
      </c>
      <c r="T1894" s="1" t="s">
        <v>6826</v>
      </c>
      <c r="U1894" s="1"/>
      <c r="V1894" s="1" t="s">
        <v>9347</v>
      </c>
      <c r="W1894" s="1" t="s">
        <v>6826</v>
      </c>
    </row>
    <row r="1895" spans="1:23" x14ac:dyDescent="0.25">
      <c r="A1895" s="1">
        <v>1000683</v>
      </c>
      <c r="B1895" s="5" t="str">
        <f>VLOOKUP(H1895,'FIPS Basin X-walk'!$A$2:$F$3224,6,FALSE)</f>
        <v>Michigan Basin</v>
      </c>
      <c r="C1895" s="1" t="s">
        <v>14318</v>
      </c>
      <c r="D1895" s="1"/>
      <c r="E1895" s="1" t="s">
        <v>6828</v>
      </c>
      <c r="F1895" s="1" t="s">
        <v>11973</v>
      </c>
      <c r="G1895" s="1" t="s">
        <v>2081</v>
      </c>
      <c r="H1895" s="1">
        <v>26045</v>
      </c>
      <c r="I1895" s="1">
        <v>1000683</v>
      </c>
      <c r="J1895" s="1">
        <v>42.691899999999997</v>
      </c>
      <c r="K1895" s="1">
        <v>-84.657200000000003</v>
      </c>
      <c r="L1895" s="1"/>
      <c r="M1895" s="1" t="s">
        <v>1493</v>
      </c>
      <c r="N1895" s="1" t="s">
        <v>14185</v>
      </c>
      <c r="O1895" s="1">
        <v>2022</v>
      </c>
      <c r="P1895" s="1">
        <v>48917</v>
      </c>
      <c r="Q1895" s="1" t="s">
        <v>14319</v>
      </c>
      <c r="R1895" s="1"/>
      <c r="S1895" s="1" t="s">
        <v>24355</v>
      </c>
      <c r="T1895" s="1" t="s">
        <v>6826</v>
      </c>
      <c r="U1895" s="1"/>
      <c r="V1895" s="1" t="s">
        <v>14320</v>
      </c>
      <c r="W1895" s="1" t="s">
        <v>6828</v>
      </c>
    </row>
    <row r="1896" spans="1:23" x14ac:dyDescent="0.25">
      <c r="A1896" s="1">
        <v>1004605</v>
      </c>
      <c r="B1896" s="5" t="str">
        <f>VLOOKUP(H1896,'FIPS Basin X-walk'!$A$2:$F$3224,6,FALSE)</f>
        <v>Michigan Basin</v>
      </c>
      <c r="C1896" s="1" t="s">
        <v>14315</v>
      </c>
      <c r="D1896" s="1"/>
      <c r="E1896" s="1"/>
      <c r="F1896" s="1" t="s">
        <v>11973</v>
      </c>
      <c r="G1896" s="1" t="s">
        <v>14316</v>
      </c>
      <c r="H1896" s="1">
        <v>26045</v>
      </c>
      <c r="I1896" s="1">
        <v>1004605</v>
      </c>
      <c r="J1896" s="1">
        <v>42.692278000000002</v>
      </c>
      <c r="K1896" s="1">
        <v>-84.679355999999999</v>
      </c>
      <c r="L1896" s="1"/>
      <c r="M1896" s="1" t="s">
        <v>1493</v>
      </c>
      <c r="N1896" s="1" t="s">
        <v>14185</v>
      </c>
      <c r="O1896" s="1">
        <v>2022</v>
      </c>
      <c r="P1896" s="1">
        <v>48917</v>
      </c>
      <c r="Q1896" s="1" t="s">
        <v>14317</v>
      </c>
      <c r="R1896" s="1"/>
      <c r="S1896" s="1" t="s">
        <v>24419</v>
      </c>
      <c r="T1896" s="1" t="s">
        <v>6826</v>
      </c>
      <c r="U1896" s="1"/>
      <c r="V1896" s="1" t="s">
        <v>11472</v>
      </c>
      <c r="W1896" s="1" t="s">
        <v>6826</v>
      </c>
    </row>
    <row r="1897" spans="1:23" x14ac:dyDescent="0.25">
      <c r="A1897" s="1">
        <v>1006964</v>
      </c>
      <c r="B1897" s="5" t="str">
        <f>VLOOKUP(H1897,'FIPS Basin X-walk'!$A$2:$F$3224,6,FALSE)</f>
        <v>Wisconsin Arch</v>
      </c>
      <c r="C1897" s="1" t="s">
        <v>23079</v>
      </c>
      <c r="D1897" s="1"/>
      <c r="E1897" s="1"/>
      <c r="F1897" s="1" t="s">
        <v>23025</v>
      </c>
      <c r="G1897" s="1" t="s">
        <v>23080</v>
      </c>
      <c r="H1897" s="1">
        <v>55035</v>
      </c>
      <c r="I1897" s="1">
        <v>1006964</v>
      </c>
      <c r="J1897" s="1">
        <v>44.837533999999998</v>
      </c>
      <c r="K1897" s="1">
        <v>-91.367143999999996</v>
      </c>
      <c r="L1897" s="1"/>
      <c r="M1897" s="1" t="s">
        <v>1517</v>
      </c>
      <c r="N1897" s="1" t="s">
        <v>22991</v>
      </c>
      <c r="O1897" s="1">
        <v>2022</v>
      </c>
      <c r="P1897" s="1">
        <v>54703</v>
      </c>
      <c r="Q1897" s="1" t="s">
        <v>23081</v>
      </c>
      <c r="R1897" s="1"/>
      <c r="S1897" s="1" t="s">
        <v>24358</v>
      </c>
      <c r="T1897" s="1" t="s">
        <v>6826</v>
      </c>
      <c r="U1897" s="1"/>
      <c r="V1897" s="1" t="s">
        <v>7305</v>
      </c>
      <c r="W1897" s="1" t="s">
        <v>6826</v>
      </c>
    </row>
    <row r="1898" spans="1:23" x14ac:dyDescent="0.25">
      <c r="A1898" s="1">
        <v>1013279</v>
      </c>
      <c r="B1898" s="5" t="str">
        <f>VLOOKUP(H1898,'FIPS Basin X-walk'!$A$2:$F$3224,6,FALSE)</f>
        <v>Wisconsin Arch</v>
      </c>
      <c r="C1898" s="1" t="s">
        <v>23082</v>
      </c>
      <c r="D1898" s="1"/>
      <c r="E1898" s="1"/>
      <c r="F1898" s="1" t="s">
        <v>2096</v>
      </c>
      <c r="G1898" s="1" t="s">
        <v>23080</v>
      </c>
      <c r="H1898" s="1">
        <v>55035</v>
      </c>
      <c r="I1898" s="1">
        <v>1013279</v>
      </c>
      <c r="J1898" s="1">
        <v>44.828888999999997</v>
      </c>
      <c r="K1898" s="1">
        <v>-91.509167000000005</v>
      </c>
      <c r="L1898" s="1"/>
      <c r="M1898" s="1" t="s">
        <v>1517</v>
      </c>
      <c r="N1898" s="1" t="s">
        <v>22991</v>
      </c>
      <c r="O1898" s="1">
        <v>2022</v>
      </c>
      <c r="P1898" s="1">
        <v>54703</v>
      </c>
      <c r="Q1898" s="1" t="s">
        <v>23083</v>
      </c>
      <c r="R1898" s="1"/>
      <c r="S1898" s="1" t="s">
        <v>24431</v>
      </c>
      <c r="T1898" s="1" t="s">
        <v>6826</v>
      </c>
      <c r="U1898" s="1"/>
      <c r="V1898" s="1" t="s">
        <v>16925</v>
      </c>
      <c r="W1898" s="1" t="s">
        <v>6826</v>
      </c>
    </row>
    <row r="1899" spans="1:23" x14ac:dyDescent="0.25">
      <c r="A1899" s="1">
        <v>1011896</v>
      </c>
      <c r="B1899" s="5" t="str">
        <f>VLOOKUP(H1899,'FIPS Basin X-walk'!$A$2:$F$3224,6,FALSE)</f>
        <v>Permian Basin</v>
      </c>
      <c r="C1899" s="1" t="s">
        <v>23683</v>
      </c>
      <c r="D1899" s="1"/>
      <c r="E1899" s="1"/>
      <c r="F1899" s="1" t="s">
        <v>20696</v>
      </c>
      <c r="G1899" s="1" t="s">
        <v>2003</v>
      </c>
      <c r="H1899" s="1">
        <v>48135</v>
      </c>
      <c r="I1899" s="1">
        <v>1011896</v>
      </c>
      <c r="J1899" s="1">
        <v>32.070729</v>
      </c>
      <c r="K1899" s="1">
        <v>-102.587361</v>
      </c>
      <c r="L1899" s="1"/>
      <c r="M1899" s="1" t="s">
        <v>1485</v>
      </c>
      <c r="N1899" s="1" t="s">
        <v>9148</v>
      </c>
      <c r="O1899" s="1">
        <v>2022</v>
      </c>
      <c r="P1899" s="1">
        <v>79741</v>
      </c>
      <c r="Q1899" s="1" t="s">
        <v>23684</v>
      </c>
      <c r="R1899" s="1"/>
      <c r="S1899" s="1">
        <v>221112</v>
      </c>
      <c r="T1899" s="1" t="s">
        <v>6826</v>
      </c>
      <c r="U1899" s="1"/>
      <c r="V1899" s="1" t="s">
        <v>11117</v>
      </c>
      <c r="W1899" s="1" t="s">
        <v>6828</v>
      </c>
    </row>
    <row r="1900" spans="1:23" x14ac:dyDescent="0.25">
      <c r="A1900" s="1">
        <v>1013726</v>
      </c>
      <c r="B1900" s="5" t="str">
        <f>VLOOKUP(H1900,'FIPS Basin X-walk'!$A$2:$F$3224,6,FALSE)</f>
        <v>Permian Basin</v>
      </c>
      <c r="C1900" s="1" t="s">
        <v>23898</v>
      </c>
      <c r="D1900" s="1"/>
      <c r="E1900" s="1"/>
      <c r="F1900" s="1" t="s">
        <v>20696</v>
      </c>
      <c r="G1900" s="1" t="s">
        <v>2003</v>
      </c>
      <c r="H1900" s="1">
        <v>48135</v>
      </c>
      <c r="I1900" s="1">
        <v>1013726</v>
      </c>
      <c r="J1900" s="1">
        <v>31.847556999999998</v>
      </c>
      <c r="K1900" s="1">
        <v>-102.44573699999999</v>
      </c>
      <c r="L1900" s="1"/>
      <c r="M1900" s="1" t="s">
        <v>1485</v>
      </c>
      <c r="N1900" s="1" t="s">
        <v>9148</v>
      </c>
      <c r="O1900" s="1">
        <v>2022</v>
      </c>
      <c r="P1900" s="1">
        <v>79741</v>
      </c>
      <c r="Q1900" s="1" t="s">
        <v>737</v>
      </c>
      <c r="R1900" s="1"/>
      <c r="S1900" s="1">
        <v>486210</v>
      </c>
      <c r="T1900" s="1" t="s">
        <v>6826</v>
      </c>
      <c r="U1900" s="1"/>
      <c r="V1900" s="1" t="s">
        <v>11366</v>
      </c>
      <c r="W1900" s="1" t="s">
        <v>6826</v>
      </c>
    </row>
    <row r="1901" spans="1:23" x14ac:dyDescent="0.25">
      <c r="A1901" s="1">
        <v>1000481</v>
      </c>
      <c r="B1901" s="5" t="str">
        <f>VLOOKUP(H1901,'FIPS Basin X-walk'!$A$2:$F$3224,6,FALSE)</f>
        <v>Permian Basin</v>
      </c>
      <c r="C1901" s="1" t="s">
        <v>20704</v>
      </c>
      <c r="D1901" s="1"/>
      <c r="E1901" s="1"/>
      <c r="F1901" s="1" t="s">
        <v>20702</v>
      </c>
      <c r="G1901" s="1" t="s">
        <v>2003</v>
      </c>
      <c r="H1901" s="1">
        <v>48135</v>
      </c>
      <c r="I1901" s="1">
        <v>1000481</v>
      </c>
      <c r="J1901" s="1">
        <v>31.8414</v>
      </c>
      <c r="K1901" s="1">
        <v>-102.315</v>
      </c>
      <c r="L1901" s="1"/>
      <c r="M1901" s="1" t="s">
        <v>1485</v>
      </c>
      <c r="N1901" s="1" t="s">
        <v>9148</v>
      </c>
      <c r="O1901" s="1">
        <v>2022</v>
      </c>
      <c r="P1901" s="1">
        <v>79766</v>
      </c>
      <c r="Q1901" s="1" t="s">
        <v>20705</v>
      </c>
      <c r="R1901" s="1"/>
      <c r="S1901" s="1" t="s">
        <v>24355</v>
      </c>
      <c r="T1901" s="1" t="s">
        <v>6826</v>
      </c>
      <c r="U1901" s="1"/>
      <c r="V1901" s="1" t="s">
        <v>20706</v>
      </c>
      <c r="W1901" s="1" t="s">
        <v>6828</v>
      </c>
    </row>
    <row r="1902" spans="1:23" x14ac:dyDescent="0.25">
      <c r="A1902" s="1">
        <v>1001365</v>
      </c>
      <c r="B1902" s="5" t="str">
        <f>VLOOKUP(H1902,'FIPS Basin X-walk'!$A$2:$F$3224,6,FALSE)</f>
        <v>Permian Basin</v>
      </c>
      <c r="C1902" s="1" t="s">
        <v>24697</v>
      </c>
      <c r="D1902" s="1"/>
      <c r="E1902" s="1"/>
      <c r="F1902" s="1" t="s">
        <v>20702</v>
      </c>
      <c r="G1902" s="1" t="s">
        <v>2003</v>
      </c>
      <c r="H1902" s="1">
        <v>48135</v>
      </c>
      <c r="I1902" s="1">
        <v>1001365</v>
      </c>
      <c r="J1902" s="1">
        <v>31.837800000000001</v>
      </c>
      <c r="K1902" s="1">
        <v>-102.3278</v>
      </c>
      <c r="L1902" s="1"/>
      <c r="M1902" s="1" t="s">
        <v>1485</v>
      </c>
      <c r="N1902" s="1" t="s">
        <v>9148</v>
      </c>
      <c r="O1902" s="1">
        <v>2022</v>
      </c>
      <c r="P1902" s="1">
        <v>79766</v>
      </c>
      <c r="Q1902" s="1" t="s">
        <v>20703</v>
      </c>
      <c r="R1902" s="1"/>
      <c r="S1902" s="1" t="s">
        <v>24355</v>
      </c>
      <c r="T1902" s="1" t="s">
        <v>6826</v>
      </c>
      <c r="U1902" s="1"/>
      <c r="V1902" s="1" t="s">
        <v>8562</v>
      </c>
      <c r="W1902" s="1" t="s">
        <v>6828</v>
      </c>
    </row>
    <row r="1903" spans="1:23" x14ac:dyDescent="0.25">
      <c r="A1903" s="1">
        <v>1006800</v>
      </c>
      <c r="B1903" s="5" t="str">
        <f>VLOOKUP(H1903,'FIPS Basin X-walk'!$A$2:$F$3224,6,FALSE)</f>
        <v>Permian Basin</v>
      </c>
      <c r="C1903" s="1"/>
      <c r="D1903" s="1"/>
      <c r="E1903" s="1"/>
      <c r="F1903" s="1" t="s">
        <v>20698</v>
      </c>
      <c r="G1903" s="1" t="s">
        <v>20697</v>
      </c>
      <c r="H1903" s="1">
        <v>48135</v>
      </c>
      <c r="I1903" s="1">
        <v>1006800</v>
      </c>
      <c r="J1903" s="1">
        <v>31.980899999999998</v>
      </c>
      <c r="K1903" s="1">
        <v>-102.6344</v>
      </c>
      <c r="L1903" s="1"/>
      <c r="M1903" s="1" t="s">
        <v>1485</v>
      </c>
      <c r="N1903" s="1" t="s">
        <v>9148</v>
      </c>
      <c r="O1903" s="1">
        <v>2022</v>
      </c>
      <c r="P1903" s="1">
        <v>79741</v>
      </c>
      <c r="Q1903" s="1" t="s">
        <v>32</v>
      </c>
      <c r="R1903" s="1"/>
      <c r="S1903" s="1" t="s">
        <v>24399</v>
      </c>
      <c r="T1903" s="1" t="s">
        <v>6826</v>
      </c>
      <c r="U1903" s="1"/>
      <c r="V1903" s="1" t="s">
        <v>7155</v>
      </c>
      <c r="W1903" s="1" t="s">
        <v>6826</v>
      </c>
    </row>
    <row r="1904" spans="1:23" x14ac:dyDescent="0.25">
      <c r="A1904" s="1">
        <v>1011931</v>
      </c>
      <c r="B1904" s="5" t="str">
        <f>VLOOKUP(H1904,'FIPS Basin X-walk'!$A$2:$F$3224,6,FALSE)</f>
        <v>Permian Basin</v>
      </c>
      <c r="C1904" s="1"/>
      <c r="D1904" s="1"/>
      <c r="E1904" s="1"/>
      <c r="F1904" s="1" t="s">
        <v>20696</v>
      </c>
      <c r="G1904" s="1" t="s">
        <v>20697</v>
      </c>
      <c r="H1904" s="1">
        <v>48135</v>
      </c>
      <c r="I1904" s="1">
        <v>1011931</v>
      </c>
      <c r="J1904" s="1">
        <v>31.9636</v>
      </c>
      <c r="K1904" s="1">
        <v>-102.6018</v>
      </c>
      <c r="L1904" s="1"/>
      <c r="M1904" s="1" t="s">
        <v>1485</v>
      </c>
      <c r="N1904" s="1" t="s">
        <v>9148</v>
      </c>
      <c r="O1904" s="1">
        <v>2022</v>
      </c>
      <c r="P1904" s="1">
        <v>79741</v>
      </c>
      <c r="Q1904" s="1" t="s">
        <v>181</v>
      </c>
      <c r="R1904" s="1"/>
      <c r="S1904" s="1" t="s">
        <v>24399</v>
      </c>
      <c r="T1904" s="1" t="s">
        <v>6826</v>
      </c>
      <c r="U1904" s="1"/>
      <c r="V1904" s="1" t="s">
        <v>7155</v>
      </c>
      <c r="W1904" s="1" t="s">
        <v>6826</v>
      </c>
    </row>
    <row r="1905" spans="1:23" x14ac:dyDescent="0.25">
      <c r="A1905" s="1">
        <v>1002509</v>
      </c>
      <c r="B1905" s="5" t="str">
        <f>VLOOKUP(H1905,'FIPS Basin X-walk'!$A$2:$F$3224,6,FALSE)</f>
        <v>Permian Basin</v>
      </c>
      <c r="C1905" s="1" t="s">
        <v>20699</v>
      </c>
      <c r="D1905" s="1"/>
      <c r="E1905" s="1"/>
      <c r="F1905" s="1" t="s">
        <v>20700</v>
      </c>
      <c r="G1905" s="1" t="s">
        <v>20697</v>
      </c>
      <c r="H1905" s="1">
        <v>48135</v>
      </c>
      <c r="I1905" s="1">
        <v>1002509</v>
      </c>
      <c r="J1905" s="1">
        <v>31.745833000000001</v>
      </c>
      <c r="K1905" s="1">
        <v>-102.546661</v>
      </c>
      <c r="L1905" s="1"/>
      <c r="M1905" s="1" t="s">
        <v>1485</v>
      </c>
      <c r="N1905" s="1" t="s">
        <v>9148</v>
      </c>
      <c r="O1905" s="1">
        <v>2022</v>
      </c>
      <c r="P1905" s="1">
        <v>79764</v>
      </c>
      <c r="Q1905" s="1" t="s">
        <v>20701</v>
      </c>
      <c r="R1905" s="1"/>
      <c r="S1905" s="1" t="s">
        <v>24358</v>
      </c>
      <c r="T1905" s="1" t="s">
        <v>6826</v>
      </c>
      <c r="U1905" s="1"/>
      <c r="V1905" s="1" t="s">
        <v>6952</v>
      </c>
      <c r="W1905" s="1" t="s">
        <v>6826</v>
      </c>
    </row>
    <row r="1906" spans="1:23" x14ac:dyDescent="0.25">
      <c r="A1906" s="1">
        <v>1006363</v>
      </c>
      <c r="B1906" s="5" t="str">
        <f>VLOOKUP(H1906,'FIPS Basin X-walk'!$A$2:$F$3224,6,FALSE)</f>
        <v>Permian Basin</v>
      </c>
      <c r="C1906" s="1" t="s">
        <v>20707</v>
      </c>
      <c r="D1906" s="1"/>
      <c r="E1906" s="1" t="s">
        <v>6828</v>
      </c>
      <c r="F1906" s="1" t="s">
        <v>20702</v>
      </c>
      <c r="G1906" s="1" t="s">
        <v>20697</v>
      </c>
      <c r="H1906" s="1">
        <v>48135</v>
      </c>
      <c r="I1906" s="1">
        <v>1006363</v>
      </c>
      <c r="J1906" s="1">
        <v>31.703690999999999</v>
      </c>
      <c r="K1906" s="1">
        <v>-102.392214</v>
      </c>
      <c r="L1906" s="1"/>
      <c r="M1906" s="1" t="s">
        <v>1485</v>
      </c>
      <c r="N1906" s="1" t="s">
        <v>9148</v>
      </c>
      <c r="O1906" s="1">
        <v>2022</v>
      </c>
      <c r="P1906" s="1">
        <v>79766</v>
      </c>
      <c r="Q1906" s="1" t="s">
        <v>25706</v>
      </c>
      <c r="R1906" s="1"/>
      <c r="S1906" s="1" t="s">
        <v>24441</v>
      </c>
      <c r="T1906" s="1" t="s">
        <v>6826</v>
      </c>
      <c r="U1906" s="1"/>
      <c r="V1906" s="1" t="s">
        <v>9345</v>
      </c>
      <c r="W1906" s="1" t="s">
        <v>6826</v>
      </c>
    </row>
    <row r="1907" spans="1:23" x14ac:dyDescent="0.25">
      <c r="A1907" s="1">
        <v>1010559</v>
      </c>
      <c r="B1907" s="5" t="str">
        <f>VLOOKUP(H1907,'FIPS Basin X-walk'!$A$2:$F$3224,6,FALSE)</f>
        <v>Permian Basin</v>
      </c>
      <c r="C1907" s="1" t="s">
        <v>26238</v>
      </c>
      <c r="D1907" s="1"/>
      <c r="E1907" s="1"/>
      <c r="F1907" s="1" t="s">
        <v>8774</v>
      </c>
      <c r="G1907" s="1" t="s">
        <v>4791</v>
      </c>
      <c r="H1907" s="1">
        <v>35015</v>
      </c>
      <c r="I1907" s="1">
        <v>1010559</v>
      </c>
      <c r="J1907" s="1">
        <v>32.081918000000002</v>
      </c>
      <c r="K1907" s="1">
        <v>-104.485005</v>
      </c>
      <c r="L1907" s="1"/>
      <c r="M1907" s="1" t="s">
        <v>1537</v>
      </c>
      <c r="N1907" s="1" t="s">
        <v>8097</v>
      </c>
      <c r="O1907" s="1">
        <v>2022</v>
      </c>
      <c r="P1907" s="1">
        <v>88220</v>
      </c>
      <c r="Q1907" s="1" t="s">
        <v>24107</v>
      </c>
      <c r="R1907" s="1">
        <v>211130</v>
      </c>
      <c r="S1907" s="1">
        <v>486210</v>
      </c>
      <c r="T1907" s="1" t="s">
        <v>6826</v>
      </c>
      <c r="U1907" s="1"/>
      <c r="V1907" s="1" t="s">
        <v>7090</v>
      </c>
      <c r="W1907" s="1" t="s">
        <v>6826</v>
      </c>
    </row>
    <row r="1908" spans="1:23" x14ac:dyDescent="0.25">
      <c r="A1908" s="1">
        <v>1013038</v>
      </c>
      <c r="B1908" s="5" t="str">
        <f>VLOOKUP(H1908,'FIPS Basin X-walk'!$A$2:$F$3224,6,FALSE)</f>
        <v>Permian Basin</v>
      </c>
      <c r="C1908" s="1" t="s">
        <v>23651</v>
      </c>
      <c r="D1908" s="1"/>
      <c r="E1908" s="1"/>
      <c r="F1908" s="1" t="s">
        <v>8774</v>
      </c>
      <c r="G1908" s="1" t="s">
        <v>4791</v>
      </c>
      <c r="H1908" s="1">
        <v>35015</v>
      </c>
      <c r="I1908" s="1">
        <v>1013038</v>
      </c>
      <c r="J1908" s="1">
        <v>32.901819901000003</v>
      </c>
      <c r="K1908" s="1">
        <v>-103.855895923999</v>
      </c>
      <c r="L1908" s="1"/>
      <c r="M1908" s="1" t="s">
        <v>1537</v>
      </c>
      <c r="N1908" s="1" t="s">
        <v>8097</v>
      </c>
      <c r="O1908" s="1">
        <v>2022</v>
      </c>
      <c r="P1908" s="1">
        <v>88220</v>
      </c>
      <c r="Q1908" s="1" t="s">
        <v>1064</v>
      </c>
      <c r="R1908" s="1"/>
      <c r="S1908" s="1">
        <v>211120</v>
      </c>
      <c r="T1908" s="1" t="s">
        <v>6826</v>
      </c>
      <c r="U1908" s="1"/>
      <c r="V1908" s="1" t="s">
        <v>17676</v>
      </c>
      <c r="W1908" s="1" t="s">
        <v>6826</v>
      </c>
    </row>
    <row r="1909" spans="1:23" x14ac:dyDescent="0.25">
      <c r="A1909" s="1">
        <v>1013739</v>
      </c>
      <c r="B1909" s="5" t="str">
        <f>VLOOKUP(H1909,'FIPS Basin X-walk'!$A$2:$F$3224,6,FALSE)</f>
        <v>Permian Basin</v>
      </c>
      <c r="C1909" s="1" t="s">
        <v>23583</v>
      </c>
      <c r="D1909" s="1"/>
      <c r="E1909" s="1"/>
      <c r="F1909" s="1" t="s">
        <v>8774</v>
      </c>
      <c r="G1909" s="1" t="s">
        <v>4791</v>
      </c>
      <c r="H1909" s="1">
        <v>35015</v>
      </c>
      <c r="I1909" s="1">
        <v>1013739</v>
      </c>
      <c r="J1909" s="1">
        <v>32.535209000000002</v>
      </c>
      <c r="K1909" s="1">
        <v>-103.82529100000001</v>
      </c>
      <c r="L1909" s="1"/>
      <c r="M1909" s="1" t="s">
        <v>1537</v>
      </c>
      <c r="N1909" s="1" t="s">
        <v>8097</v>
      </c>
      <c r="O1909" s="1">
        <v>2022</v>
      </c>
      <c r="P1909" s="1">
        <v>88220</v>
      </c>
      <c r="Q1909" s="1" t="s">
        <v>24269</v>
      </c>
      <c r="R1909" s="1"/>
      <c r="S1909" s="1">
        <v>211130</v>
      </c>
      <c r="T1909" s="1" t="s">
        <v>6826</v>
      </c>
      <c r="U1909" s="1"/>
      <c r="V1909" s="1" t="s">
        <v>9138</v>
      </c>
      <c r="W1909" s="1" t="s">
        <v>6826</v>
      </c>
    </row>
    <row r="1910" spans="1:23" x14ac:dyDescent="0.25">
      <c r="A1910" s="1">
        <v>1014727</v>
      </c>
      <c r="B1910" s="5" t="str">
        <f>VLOOKUP(H1910,'FIPS Basin X-walk'!$A$2:$F$3224,6,FALSE)</f>
        <v>Permian Basin</v>
      </c>
      <c r="C1910" s="1" t="s">
        <v>27464</v>
      </c>
      <c r="D1910" s="1"/>
      <c r="E1910" s="1"/>
      <c r="F1910" s="1" t="s">
        <v>8774</v>
      </c>
      <c r="G1910" s="1" t="s">
        <v>4791</v>
      </c>
      <c r="H1910" s="1">
        <v>35015</v>
      </c>
      <c r="I1910" s="1">
        <v>1014727</v>
      </c>
      <c r="J1910" s="1">
        <v>32.9363815536122</v>
      </c>
      <c r="K1910" s="1">
        <v>-104.284043136934</v>
      </c>
      <c r="L1910" s="1"/>
      <c r="M1910" s="1" t="s">
        <v>1537</v>
      </c>
      <c r="N1910" s="1" t="s">
        <v>8097</v>
      </c>
      <c r="O1910" s="1">
        <v>2022</v>
      </c>
      <c r="P1910" s="1">
        <v>88220</v>
      </c>
      <c r="Q1910" s="1" t="s">
        <v>27465</v>
      </c>
      <c r="R1910" s="1"/>
      <c r="S1910" s="1">
        <v>211120</v>
      </c>
      <c r="T1910" s="1" t="s">
        <v>6826</v>
      </c>
      <c r="U1910" s="1"/>
      <c r="V1910" s="1" t="s">
        <v>27466</v>
      </c>
      <c r="W1910" s="1" t="s">
        <v>6826</v>
      </c>
    </row>
    <row r="1911" spans="1:23" x14ac:dyDescent="0.25">
      <c r="A1911" s="1">
        <v>1002515</v>
      </c>
      <c r="B1911" s="5" t="str">
        <f>VLOOKUP(H1911,'FIPS Basin X-walk'!$A$2:$F$3224,6,FALSE)</f>
        <v>Permian Basin</v>
      </c>
      <c r="C1911" s="1"/>
      <c r="D1911" s="1"/>
      <c r="E1911" s="1"/>
      <c r="F1911" s="1" t="s">
        <v>16490</v>
      </c>
      <c r="G1911" s="1" t="s">
        <v>16488</v>
      </c>
      <c r="H1911" s="1">
        <v>35015</v>
      </c>
      <c r="I1911" s="1">
        <v>1002515</v>
      </c>
      <c r="J1911" s="1">
        <v>32.756399999999999</v>
      </c>
      <c r="K1911" s="1">
        <v>-104.2111</v>
      </c>
      <c r="L1911" s="1"/>
      <c r="M1911" s="1" t="s">
        <v>1537</v>
      </c>
      <c r="N1911" s="1" t="s">
        <v>8097</v>
      </c>
      <c r="O1911" s="1">
        <v>2022</v>
      </c>
      <c r="P1911" s="1">
        <v>88210</v>
      </c>
      <c r="Q1911" s="1" t="s">
        <v>34</v>
      </c>
      <c r="R1911" s="1"/>
      <c r="S1911" s="1" t="s">
        <v>24399</v>
      </c>
      <c r="T1911" s="1" t="s">
        <v>6826</v>
      </c>
      <c r="U1911" s="1"/>
      <c r="V1911" s="1" t="s">
        <v>7155</v>
      </c>
      <c r="W1911" s="1" t="s">
        <v>6826</v>
      </c>
    </row>
    <row r="1912" spans="1:23" x14ac:dyDescent="0.25">
      <c r="A1912" s="1">
        <v>1007972</v>
      </c>
      <c r="B1912" s="5" t="str">
        <f>VLOOKUP(H1912,'FIPS Basin X-walk'!$A$2:$F$3224,6,FALSE)</f>
        <v>Permian Basin</v>
      </c>
      <c r="C1912" s="1" t="s">
        <v>16495</v>
      </c>
      <c r="D1912" s="1"/>
      <c r="E1912" s="1"/>
      <c r="F1912" s="1" t="s">
        <v>16490</v>
      </c>
      <c r="G1912" s="1" t="s">
        <v>16488</v>
      </c>
      <c r="H1912" s="1">
        <v>35015</v>
      </c>
      <c r="I1912" s="1">
        <v>1007972</v>
      </c>
      <c r="J1912" s="1">
        <v>32.848593000000001</v>
      </c>
      <c r="K1912" s="1">
        <v>-104.394383</v>
      </c>
      <c r="L1912" s="1"/>
      <c r="M1912" s="1" t="s">
        <v>1537</v>
      </c>
      <c r="N1912" s="1" t="s">
        <v>8097</v>
      </c>
      <c r="O1912" s="1">
        <v>2022</v>
      </c>
      <c r="P1912" s="1">
        <v>88210</v>
      </c>
      <c r="Q1912" s="1" t="s">
        <v>25933</v>
      </c>
      <c r="R1912" s="1"/>
      <c r="S1912" s="1" t="s">
        <v>24369</v>
      </c>
      <c r="T1912" s="1" t="s">
        <v>6826</v>
      </c>
      <c r="U1912" s="1"/>
      <c r="V1912" s="1" t="s">
        <v>12427</v>
      </c>
      <c r="W1912" s="1" t="s">
        <v>6826</v>
      </c>
    </row>
    <row r="1913" spans="1:23" x14ac:dyDescent="0.25">
      <c r="A1913" s="1">
        <v>1009701</v>
      </c>
      <c r="B1913" s="5" t="str">
        <f>VLOOKUP(H1913,'FIPS Basin X-walk'!$A$2:$F$3224,6,FALSE)</f>
        <v>Permian Basin</v>
      </c>
      <c r="C1913" s="1" t="s">
        <v>16487</v>
      </c>
      <c r="D1913" s="1"/>
      <c r="E1913" s="1"/>
      <c r="F1913" s="1" t="s">
        <v>8774</v>
      </c>
      <c r="G1913" s="1" t="s">
        <v>16488</v>
      </c>
      <c r="H1913" s="1">
        <v>35015</v>
      </c>
      <c r="I1913" s="1">
        <v>1009701</v>
      </c>
      <c r="J1913" s="1">
        <v>32.406129999999997</v>
      </c>
      <c r="K1913" s="1">
        <v>-103.94701999999999</v>
      </c>
      <c r="L1913" s="1"/>
      <c r="M1913" s="1" t="s">
        <v>1537</v>
      </c>
      <c r="N1913" s="1" t="s">
        <v>8097</v>
      </c>
      <c r="O1913" s="1">
        <v>2022</v>
      </c>
      <c r="P1913" s="1">
        <v>88220</v>
      </c>
      <c r="Q1913" s="1" t="s">
        <v>16489</v>
      </c>
      <c r="R1913" s="1"/>
      <c r="S1913" s="1" t="s">
        <v>24731</v>
      </c>
      <c r="T1913" s="1" t="s">
        <v>6826</v>
      </c>
      <c r="U1913" s="1"/>
      <c r="V1913" s="1" t="s">
        <v>9772</v>
      </c>
      <c r="W1913" s="1" t="s">
        <v>6826</v>
      </c>
    </row>
    <row r="1914" spans="1:23" x14ac:dyDescent="0.25">
      <c r="A1914" s="1">
        <v>1010488</v>
      </c>
      <c r="B1914" s="5" t="str">
        <f>VLOOKUP(H1914,'FIPS Basin X-walk'!$A$2:$F$3224,6,FALSE)</f>
        <v>Permian Basin</v>
      </c>
      <c r="C1914" s="1" t="s">
        <v>16499</v>
      </c>
      <c r="D1914" s="1"/>
      <c r="E1914" s="1"/>
      <c r="F1914" s="1" t="s">
        <v>8774</v>
      </c>
      <c r="G1914" s="1" t="s">
        <v>16488</v>
      </c>
      <c r="H1914" s="1">
        <v>35015</v>
      </c>
      <c r="I1914" s="1">
        <v>1010488</v>
      </c>
      <c r="J1914" s="1">
        <v>32.630257</v>
      </c>
      <c r="K1914" s="1">
        <v>-103.87354499999999</v>
      </c>
      <c r="L1914" s="1"/>
      <c r="M1914" s="1" t="s">
        <v>1537</v>
      </c>
      <c r="N1914" s="1" t="s">
        <v>8097</v>
      </c>
      <c r="O1914" s="1">
        <v>2022</v>
      </c>
      <c r="P1914" s="1">
        <v>88220</v>
      </c>
      <c r="Q1914" s="1" t="s">
        <v>152</v>
      </c>
      <c r="R1914" s="1"/>
      <c r="S1914" s="1" t="s">
        <v>24399</v>
      </c>
      <c r="T1914" s="1" t="s">
        <v>6826</v>
      </c>
      <c r="U1914" s="1"/>
      <c r="V1914" s="1" t="s">
        <v>9347</v>
      </c>
      <c r="W1914" s="1" t="s">
        <v>6826</v>
      </c>
    </row>
    <row r="1915" spans="1:23" x14ac:dyDescent="0.25">
      <c r="A1915" s="1">
        <v>1012133</v>
      </c>
      <c r="B1915" s="5" t="str">
        <f>VLOOKUP(H1915,'FIPS Basin X-walk'!$A$2:$F$3224,6,FALSE)</f>
        <v>Permian Basin</v>
      </c>
      <c r="C1915" s="1" t="s">
        <v>16493</v>
      </c>
      <c r="D1915" s="1"/>
      <c r="E1915" s="1"/>
      <c r="F1915" s="1" t="s">
        <v>8774</v>
      </c>
      <c r="G1915" s="1" t="s">
        <v>16488</v>
      </c>
      <c r="H1915" s="1">
        <v>35015</v>
      </c>
      <c r="I1915" s="1">
        <v>1012133</v>
      </c>
      <c r="J1915" s="1">
        <v>32.500534000000002</v>
      </c>
      <c r="K1915" s="1">
        <v>-104.06916699999999</v>
      </c>
      <c r="L1915" s="1"/>
      <c r="M1915" s="1" t="s">
        <v>1537</v>
      </c>
      <c r="N1915" s="1" t="s">
        <v>8097</v>
      </c>
      <c r="O1915" s="1">
        <v>2022</v>
      </c>
      <c r="P1915" s="1">
        <v>88220</v>
      </c>
      <c r="Q1915" s="1" t="s">
        <v>16494</v>
      </c>
      <c r="R1915" s="1"/>
      <c r="S1915" s="1" t="s">
        <v>24358</v>
      </c>
      <c r="T1915" s="1" t="s">
        <v>6826</v>
      </c>
      <c r="U1915" s="1"/>
      <c r="V1915" s="1" t="s">
        <v>26453</v>
      </c>
      <c r="W1915" s="1" t="s">
        <v>6826</v>
      </c>
    </row>
    <row r="1916" spans="1:23" x14ac:dyDescent="0.25">
      <c r="A1916" s="1">
        <v>1014376</v>
      </c>
      <c r="B1916" s="5" t="str">
        <f>VLOOKUP(H1916,'FIPS Basin X-walk'!$A$2:$F$3224,6,FALSE)</f>
        <v>Permian Basin</v>
      </c>
      <c r="C1916" s="1" t="s">
        <v>27079</v>
      </c>
      <c r="D1916" s="1"/>
      <c r="E1916" s="1"/>
      <c r="F1916" s="1" t="s">
        <v>1496</v>
      </c>
      <c r="G1916" s="1" t="s">
        <v>16488</v>
      </c>
      <c r="H1916" s="1">
        <v>35015</v>
      </c>
      <c r="I1916" s="1">
        <v>1014376</v>
      </c>
      <c r="J1916" s="1">
        <v>32.043601000000002</v>
      </c>
      <c r="K1916" s="1">
        <v>-103.759299</v>
      </c>
      <c r="L1916" s="1"/>
      <c r="M1916" s="1" t="s">
        <v>1485</v>
      </c>
      <c r="N1916" s="1" t="s">
        <v>9148</v>
      </c>
      <c r="O1916" s="1">
        <v>2022</v>
      </c>
      <c r="P1916" s="1">
        <v>75240</v>
      </c>
      <c r="Q1916" s="1" t="s">
        <v>24306</v>
      </c>
      <c r="R1916" s="1"/>
      <c r="S1916" s="1" t="s">
        <v>24836</v>
      </c>
      <c r="T1916" s="1" t="s">
        <v>6826</v>
      </c>
      <c r="U1916" s="1"/>
      <c r="V1916" s="1" t="s">
        <v>16492</v>
      </c>
      <c r="W1916" s="1" t="s">
        <v>6826</v>
      </c>
    </row>
    <row r="1917" spans="1:23" x14ac:dyDescent="0.25">
      <c r="A1917" s="1">
        <v>1012463</v>
      </c>
      <c r="B1917" s="5" t="str">
        <f>VLOOKUP(H1917,'FIPS Basin X-walk'!$A$2:$F$3224,6,FALSE)</f>
        <v>Permian Basin</v>
      </c>
      <c r="C1917" s="1"/>
      <c r="D1917" s="1"/>
      <c r="E1917" s="1"/>
      <c r="F1917" s="1" t="s">
        <v>1911</v>
      </c>
      <c r="G1917" s="1" t="s">
        <v>16488</v>
      </c>
      <c r="H1917" s="1">
        <v>35015</v>
      </c>
      <c r="I1917" s="1">
        <v>1012463</v>
      </c>
      <c r="J1917" s="1">
        <v>32.161287999999999</v>
      </c>
      <c r="K1917" s="1">
        <v>-103.82835799999999</v>
      </c>
      <c r="L1917" s="1"/>
      <c r="M1917" s="1" t="s">
        <v>1537</v>
      </c>
      <c r="N1917" s="1" t="s">
        <v>8097</v>
      </c>
      <c r="O1917" s="1">
        <v>2022</v>
      </c>
      <c r="P1917" s="1">
        <v>88256</v>
      </c>
      <c r="Q1917" s="1" t="s">
        <v>1243</v>
      </c>
      <c r="R1917" s="1"/>
      <c r="S1917" s="1" t="s">
        <v>24399</v>
      </c>
      <c r="T1917" s="1" t="s">
        <v>6826</v>
      </c>
      <c r="U1917" s="1"/>
      <c r="V1917" s="1" t="s">
        <v>9347</v>
      </c>
      <c r="W1917" s="1" t="s">
        <v>6826</v>
      </c>
    </row>
    <row r="1918" spans="1:23" x14ac:dyDescent="0.25">
      <c r="A1918" s="1">
        <v>1013364</v>
      </c>
      <c r="B1918" s="5" t="str">
        <f>VLOOKUP(H1918,'FIPS Basin X-walk'!$A$2:$F$3224,6,FALSE)</f>
        <v>Permian Basin</v>
      </c>
      <c r="C1918" s="1" t="s">
        <v>16496</v>
      </c>
      <c r="D1918" s="1"/>
      <c r="E1918" s="1"/>
      <c r="F1918" s="1" t="s">
        <v>1911</v>
      </c>
      <c r="G1918" s="1" t="s">
        <v>16488</v>
      </c>
      <c r="H1918" s="1">
        <v>35015</v>
      </c>
      <c r="I1918" s="1">
        <v>1013364</v>
      </c>
      <c r="J1918" s="1">
        <v>32.265850999999998</v>
      </c>
      <c r="K1918" s="1">
        <v>-104.11239</v>
      </c>
      <c r="L1918" s="1"/>
      <c r="M1918" s="1" t="s">
        <v>1537</v>
      </c>
      <c r="N1918" s="1" t="s">
        <v>8097</v>
      </c>
      <c r="O1918" s="1">
        <v>2022</v>
      </c>
      <c r="P1918" s="1">
        <v>88256</v>
      </c>
      <c r="Q1918" s="1" t="s">
        <v>797</v>
      </c>
      <c r="R1918" s="1"/>
      <c r="S1918" s="1" t="s">
        <v>24399</v>
      </c>
      <c r="T1918" s="1" t="s">
        <v>6826</v>
      </c>
      <c r="U1918" s="1"/>
      <c r="V1918" s="1" t="s">
        <v>13153</v>
      </c>
      <c r="W1918" s="1" t="s">
        <v>6826</v>
      </c>
    </row>
    <row r="1919" spans="1:23" x14ac:dyDescent="0.25">
      <c r="A1919" s="1">
        <v>1013774</v>
      </c>
      <c r="B1919" s="5" t="str">
        <f>VLOOKUP(H1919,'FIPS Basin X-walk'!$A$2:$F$3224,6,FALSE)</f>
        <v>Permian Basin</v>
      </c>
      <c r="C1919" s="1" t="s">
        <v>16491</v>
      </c>
      <c r="D1919" s="1"/>
      <c r="E1919" s="1"/>
      <c r="F1919" s="1" t="s">
        <v>1911</v>
      </c>
      <c r="G1919" s="1" t="s">
        <v>16488</v>
      </c>
      <c r="H1919" s="1">
        <v>35015</v>
      </c>
      <c r="I1919" s="1">
        <v>1013774</v>
      </c>
      <c r="J1919" s="1">
        <v>32.265179000000003</v>
      </c>
      <c r="K1919" s="1">
        <v>-104.126166</v>
      </c>
      <c r="L1919" s="1"/>
      <c r="M1919" s="1" t="s">
        <v>1537</v>
      </c>
      <c r="N1919" s="1" t="s">
        <v>8097</v>
      </c>
      <c r="O1919" s="1">
        <v>2022</v>
      </c>
      <c r="P1919" s="1">
        <v>88256</v>
      </c>
      <c r="Q1919" s="1" t="s">
        <v>233</v>
      </c>
      <c r="R1919" s="1"/>
      <c r="S1919" s="1" t="s">
        <v>24399</v>
      </c>
      <c r="T1919" s="1" t="s">
        <v>6826</v>
      </c>
      <c r="U1919" s="1"/>
      <c r="V1919" s="1" t="s">
        <v>16492</v>
      </c>
      <c r="W1919" s="1" t="s">
        <v>6826</v>
      </c>
    </row>
    <row r="1920" spans="1:23" x14ac:dyDescent="0.25">
      <c r="A1920" s="1">
        <v>1014673</v>
      </c>
      <c r="B1920" s="5" t="str">
        <f>VLOOKUP(H1920,'FIPS Basin X-walk'!$A$2:$F$3224,6,FALSE)</f>
        <v>Permian Basin</v>
      </c>
      <c r="C1920" s="1" t="s">
        <v>27385</v>
      </c>
      <c r="D1920" s="1"/>
      <c r="E1920" s="1"/>
      <c r="F1920" s="1" t="s">
        <v>1911</v>
      </c>
      <c r="G1920" s="1" t="s">
        <v>16488</v>
      </c>
      <c r="H1920" s="1">
        <v>35015</v>
      </c>
      <c r="I1920" s="1">
        <v>1014673</v>
      </c>
      <c r="J1920" s="1">
        <v>32.266807</v>
      </c>
      <c r="K1920" s="1">
        <v>-104.120841</v>
      </c>
      <c r="L1920" s="1"/>
      <c r="M1920" s="1" t="s">
        <v>1537</v>
      </c>
      <c r="N1920" s="1" t="s">
        <v>8097</v>
      </c>
      <c r="O1920" s="1">
        <v>2022</v>
      </c>
      <c r="P1920" s="1">
        <v>88256</v>
      </c>
      <c r="Q1920" s="1" t="s">
        <v>27386</v>
      </c>
      <c r="R1920" s="1"/>
      <c r="S1920" s="1" t="s">
        <v>24399</v>
      </c>
      <c r="T1920" s="1" t="s">
        <v>6826</v>
      </c>
      <c r="U1920" s="1"/>
      <c r="V1920" s="1" t="s">
        <v>17617</v>
      </c>
      <c r="W1920" s="1" t="s">
        <v>6826</v>
      </c>
    </row>
    <row r="1921" spans="1:23" x14ac:dyDescent="0.25">
      <c r="A1921" s="1">
        <v>1002118</v>
      </c>
      <c r="B1921" s="5" t="str">
        <f>VLOOKUP(H1921,'FIPS Basin X-walk'!$A$2:$F$3224,6,FALSE)</f>
        <v>Permian Basin</v>
      </c>
      <c r="C1921" s="1"/>
      <c r="D1921" s="1"/>
      <c r="E1921" s="1"/>
      <c r="F1921" s="1" t="s">
        <v>16498</v>
      </c>
      <c r="G1921" s="1" t="s">
        <v>16488</v>
      </c>
      <c r="H1921" s="1">
        <v>35015</v>
      </c>
      <c r="I1921" s="1">
        <v>1002118</v>
      </c>
      <c r="J1921" s="1">
        <v>32.063687999999999</v>
      </c>
      <c r="K1921" s="1">
        <v>-104.01868</v>
      </c>
      <c r="L1921" s="1"/>
      <c r="M1921" s="1" t="s">
        <v>1537</v>
      </c>
      <c r="N1921" s="1" t="s">
        <v>8097</v>
      </c>
      <c r="O1921" s="1">
        <v>2022</v>
      </c>
      <c r="P1921" s="1">
        <v>88263</v>
      </c>
      <c r="Q1921" s="1" t="s">
        <v>24009</v>
      </c>
      <c r="R1921" s="1"/>
      <c r="S1921" s="1" t="s">
        <v>24435</v>
      </c>
      <c r="T1921" s="1" t="s">
        <v>6826</v>
      </c>
      <c r="U1921" s="1"/>
      <c r="V1921" s="1" t="s">
        <v>7090</v>
      </c>
      <c r="W1921" s="1" t="s">
        <v>6826</v>
      </c>
    </row>
    <row r="1922" spans="1:23" x14ac:dyDescent="0.25">
      <c r="A1922" s="1">
        <v>1014396</v>
      </c>
      <c r="B1922" s="5" t="str">
        <f>VLOOKUP(H1922,'FIPS Basin X-walk'!$A$2:$F$3224,6,FALSE)</f>
        <v>Permian Basin</v>
      </c>
      <c r="C1922" s="1" t="s">
        <v>27097</v>
      </c>
      <c r="D1922" s="1"/>
      <c r="E1922" s="1"/>
      <c r="F1922" s="1" t="s">
        <v>16498</v>
      </c>
      <c r="G1922" s="1" t="s">
        <v>16488</v>
      </c>
      <c r="H1922" s="1">
        <v>35015</v>
      </c>
      <c r="I1922" s="1">
        <v>1014396</v>
      </c>
      <c r="J1922" s="1">
        <v>32.160418</v>
      </c>
      <c r="K1922" s="1">
        <v>-103.83859200000001</v>
      </c>
      <c r="L1922" s="1"/>
      <c r="M1922" s="1" t="s">
        <v>1537</v>
      </c>
      <c r="N1922" s="1" t="s">
        <v>8097</v>
      </c>
      <c r="O1922" s="1">
        <v>2022</v>
      </c>
      <c r="P1922" s="1">
        <v>88263</v>
      </c>
      <c r="Q1922" s="1" t="s">
        <v>27098</v>
      </c>
      <c r="R1922" s="1"/>
      <c r="S1922" s="1" t="s">
        <v>24489</v>
      </c>
      <c r="T1922" s="1" t="s">
        <v>6826</v>
      </c>
      <c r="U1922" s="1"/>
      <c r="V1922" s="1" t="s">
        <v>8864</v>
      </c>
      <c r="W1922" s="1" t="s">
        <v>6826</v>
      </c>
    </row>
    <row r="1923" spans="1:23" x14ac:dyDescent="0.25">
      <c r="A1923" s="1">
        <v>1005353</v>
      </c>
      <c r="B1923" s="5" t="str">
        <f>VLOOKUP(H1923,'FIPS Basin X-walk'!$A$2:$F$3224,6,FALSE)</f>
        <v>Williston Basin</v>
      </c>
      <c r="C1923" s="1" t="s">
        <v>19936</v>
      </c>
      <c r="D1923" s="1"/>
      <c r="E1923" s="1"/>
      <c r="F1923" s="1" t="s">
        <v>19937</v>
      </c>
      <c r="G1923" s="1" t="s">
        <v>19938</v>
      </c>
      <c r="H1923" s="1">
        <v>46045</v>
      </c>
      <c r="I1923" s="1">
        <v>1005353</v>
      </c>
      <c r="J1923" s="1">
        <v>45.442416999999999</v>
      </c>
      <c r="K1923" s="1">
        <v>-98.787138999999996</v>
      </c>
      <c r="L1923" s="1"/>
      <c r="M1923" s="1" t="s">
        <v>1562</v>
      </c>
      <c r="N1923" s="1" t="s">
        <v>19888</v>
      </c>
      <c r="O1923" s="1">
        <v>2022</v>
      </c>
      <c r="P1923" s="1">
        <v>57451</v>
      </c>
      <c r="Q1923" s="1" t="s">
        <v>19939</v>
      </c>
      <c r="R1923" s="1"/>
      <c r="S1923" s="1" t="s">
        <v>24378</v>
      </c>
      <c r="T1923" s="1" t="s">
        <v>6826</v>
      </c>
      <c r="U1923" s="1"/>
      <c r="V1923" s="1" t="s">
        <v>19933</v>
      </c>
      <c r="W1923" s="1" t="s">
        <v>6826</v>
      </c>
    </row>
    <row r="1924" spans="1:23" x14ac:dyDescent="0.25">
      <c r="A1924" s="1">
        <v>1000460</v>
      </c>
      <c r="B1924" s="5" t="str">
        <f>VLOOKUP(H1924,'FIPS Basin X-walk'!$A$2:$F$3224,6,FALSE)</f>
        <v>S.GA Sedimentary Prov</v>
      </c>
      <c r="C1924" s="1" t="s">
        <v>10282</v>
      </c>
      <c r="D1924" s="1"/>
      <c r="E1924" s="1"/>
      <c r="F1924" s="1" t="s">
        <v>10283</v>
      </c>
      <c r="G1924" s="1" t="s">
        <v>1572</v>
      </c>
      <c r="H1924" s="1">
        <v>13103</v>
      </c>
      <c r="I1924" s="1">
        <v>1000460</v>
      </c>
      <c r="J1924" s="1">
        <v>32.347799999999999</v>
      </c>
      <c r="K1924" s="1">
        <v>-81.1828</v>
      </c>
      <c r="L1924" s="1"/>
      <c r="M1924" s="1" t="s">
        <v>1546</v>
      </c>
      <c r="N1924" s="1" t="s">
        <v>10124</v>
      </c>
      <c r="O1924" s="1">
        <v>2022</v>
      </c>
      <c r="P1924" s="1">
        <v>31326</v>
      </c>
      <c r="Q1924" s="1" t="s">
        <v>10284</v>
      </c>
      <c r="R1924" s="1"/>
      <c r="S1924" s="1" t="s">
        <v>24355</v>
      </c>
      <c r="T1924" s="1" t="s">
        <v>6826</v>
      </c>
      <c r="U1924" s="1"/>
      <c r="V1924" s="1" t="s">
        <v>6827</v>
      </c>
      <c r="W1924" s="1" t="s">
        <v>6828</v>
      </c>
    </row>
    <row r="1925" spans="1:23" x14ac:dyDescent="0.25">
      <c r="A1925" s="1">
        <v>1000811</v>
      </c>
      <c r="B1925" s="5" t="str">
        <f>VLOOKUP(H1925,'FIPS Basin X-walk'!$A$2:$F$3224,6,FALSE)</f>
        <v>S.GA Sedimentary Prov</v>
      </c>
      <c r="C1925" s="1" t="s">
        <v>10289</v>
      </c>
      <c r="D1925" s="1"/>
      <c r="E1925" s="1"/>
      <c r="F1925" s="1" t="s">
        <v>10283</v>
      </c>
      <c r="G1925" s="1" t="s">
        <v>1572</v>
      </c>
      <c r="H1925" s="1">
        <v>13103</v>
      </c>
      <c r="I1925" s="1">
        <v>1000811</v>
      </c>
      <c r="J1925" s="1">
        <v>32.279200000000003</v>
      </c>
      <c r="K1925" s="1">
        <v>-81.284199999999998</v>
      </c>
      <c r="L1925" s="1"/>
      <c r="M1925" s="1" t="s">
        <v>1546</v>
      </c>
      <c r="N1925" s="1" t="s">
        <v>10124</v>
      </c>
      <c r="O1925" s="1">
        <v>2022</v>
      </c>
      <c r="P1925" s="1">
        <v>31326</v>
      </c>
      <c r="Q1925" s="1" t="s">
        <v>24596</v>
      </c>
      <c r="R1925" s="1"/>
      <c r="S1925" s="1" t="s">
        <v>24355</v>
      </c>
      <c r="T1925" s="1" t="s">
        <v>6826</v>
      </c>
      <c r="U1925" s="1"/>
      <c r="V1925" s="1" t="s">
        <v>10359</v>
      </c>
      <c r="W1925" s="1" t="s">
        <v>6828</v>
      </c>
    </row>
    <row r="1926" spans="1:23" x14ac:dyDescent="0.25">
      <c r="A1926" s="1">
        <v>1001031</v>
      </c>
      <c r="B1926" s="5" t="str">
        <f>VLOOKUP(H1926,'FIPS Basin X-walk'!$A$2:$F$3224,6,FALSE)</f>
        <v>S.GA Sedimentary Prov</v>
      </c>
      <c r="C1926" s="1" t="s">
        <v>10287</v>
      </c>
      <c r="D1926" s="1"/>
      <c r="E1926" s="1"/>
      <c r="F1926" s="1" t="s">
        <v>10283</v>
      </c>
      <c r="G1926" s="1" t="s">
        <v>1572</v>
      </c>
      <c r="H1926" s="1">
        <v>13103</v>
      </c>
      <c r="I1926" s="1">
        <v>1001031</v>
      </c>
      <c r="J1926" s="1">
        <v>32.355800000000002</v>
      </c>
      <c r="K1926" s="1">
        <v>-81.168300000000002</v>
      </c>
      <c r="L1926" s="1"/>
      <c r="M1926" s="1" t="s">
        <v>1546</v>
      </c>
      <c r="N1926" s="1" t="s">
        <v>10124</v>
      </c>
      <c r="O1926" s="1">
        <v>2022</v>
      </c>
      <c r="P1926" s="1">
        <v>31326</v>
      </c>
      <c r="Q1926" s="1" t="s">
        <v>10288</v>
      </c>
      <c r="R1926" s="1"/>
      <c r="S1926" s="1" t="s">
        <v>24355</v>
      </c>
      <c r="T1926" s="1" t="s">
        <v>6826</v>
      </c>
      <c r="U1926" s="1"/>
      <c r="V1926" s="1" t="s">
        <v>6827</v>
      </c>
      <c r="W1926" s="1" t="s">
        <v>6828</v>
      </c>
    </row>
    <row r="1927" spans="1:23" x14ac:dyDescent="0.25">
      <c r="A1927" s="1">
        <v>1004887</v>
      </c>
      <c r="B1927" s="5" t="str">
        <f>VLOOKUP(H1927,'FIPS Basin X-walk'!$A$2:$F$3224,6,FALSE)</f>
        <v>Illinois Basin</v>
      </c>
      <c r="C1927" s="1" t="s">
        <v>10962</v>
      </c>
      <c r="D1927" s="1"/>
      <c r="E1927" s="1"/>
      <c r="F1927" s="1" t="s">
        <v>10963</v>
      </c>
      <c r="G1927" s="1" t="s">
        <v>10286</v>
      </c>
      <c r="H1927" s="1">
        <v>17049</v>
      </c>
      <c r="I1927" s="1">
        <v>1004887</v>
      </c>
      <c r="J1927" s="1">
        <v>39.102088999999999</v>
      </c>
      <c r="K1927" s="1">
        <v>-88.525660000000002</v>
      </c>
      <c r="L1927" s="1"/>
      <c r="M1927" s="1" t="s">
        <v>1488</v>
      </c>
      <c r="N1927" s="1" t="s">
        <v>10805</v>
      </c>
      <c r="O1927" s="1">
        <v>2022</v>
      </c>
      <c r="P1927" s="1">
        <v>62401</v>
      </c>
      <c r="Q1927" s="1" t="s">
        <v>10964</v>
      </c>
      <c r="R1927" s="1"/>
      <c r="S1927" s="1" t="s">
        <v>24358</v>
      </c>
      <c r="T1927" s="1" t="s">
        <v>6826</v>
      </c>
      <c r="U1927" s="1"/>
      <c r="V1927" s="1" t="s">
        <v>10965</v>
      </c>
      <c r="W1927" s="1" t="s">
        <v>6826</v>
      </c>
    </row>
    <row r="1928" spans="1:23" x14ac:dyDescent="0.25">
      <c r="A1928" s="1">
        <v>1012929</v>
      </c>
      <c r="B1928" s="5" t="str">
        <f>VLOOKUP(H1928,'FIPS Basin X-walk'!$A$2:$F$3224,6,FALSE)</f>
        <v>S.GA Sedimentary Prov</v>
      </c>
      <c r="C1928" s="1" t="s">
        <v>26566</v>
      </c>
      <c r="D1928" s="1"/>
      <c r="E1928" s="1"/>
      <c r="F1928" s="1" t="s">
        <v>26567</v>
      </c>
      <c r="G1928" s="1" t="s">
        <v>10286</v>
      </c>
      <c r="H1928" s="1">
        <v>13103</v>
      </c>
      <c r="I1928" s="1">
        <v>1012929</v>
      </c>
      <c r="J1928" s="1">
        <v>32.2958</v>
      </c>
      <c r="K1928" s="1">
        <v>-81.28228</v>
      </c>
      <c r="L1928" s="1"/>
      <c r="M1928" s="1" t="s">
        <v>1546</v>
      </c>
      <c r="N1928" s="1" t="s">
        <v>10124</v>
      </c>
      <c r="O1928" s="1">
        <v>2022</v>
      </c>
      <c r="P1928" s="1">
        <v>31312</v>
      </c>
      <c r="Q1928" s="1" t="s">
        <v>24229</v>
      </c>
      <c r="R1928" s="1"/>
      <c r="S1928" s="1" t="s">
        <v>24435</v>
      </c>
      <c r="T1928" s="1" t="s">
        <v>6826</v>
      </c>
      <c r="U1928" s="1"/>
      <c r="V1928" s="1" t="s">
        <v>7090</v>
      </c>
      <c r="W1928" s="1" t="s">
        <v>6826</v>
      </c>
    </row>
    <row r="1929" spans="1:23" x14ac:dyDescent="0.25">
      <c r="A1929" s="1">
        <v>1007453</v>
      </c>
      <c r="B1929" s="5" t="str">
        <f>VLOOKUP(H1929,'FIPS Basin X-walk'!$A$2:$F$3224,6,FALSE)</f>
        <v>S.GA Sedimentary Prov</v>
      </c>
      <c r="C1929" s="1" t="s">
        <v>10285</v>
      </c>
      <c r="D1929" s="1"/>
      <c r="E1929" s="1" t="s">
        <v>6828</v>
      </c>
      <c r="F1929" s="1" t="s">
        <v>10283</v>
      </c>
      <c r="G1929" s="1" t="s">
        <v>10286</v>
      </c>
      <c r="H1929" s="1">
        <v>13103</v>
      </c>
      <c r="I1929" s="1">
        <v>1007453</v>
      </c>
      <c r="J1929" s="1">
        <v>32.331130000000002</v>
      </c>
      <c r="K1929" s="1">
        <v>-81.201779999999999</v>
      </c>
      <c r="L1929" s="1"/>
      <c r="M1929" s="1" t="s">
        <v>1546</v>
      </c>
      <c r="N1929" s="1" t="s">
        <v>10124</v>
      </c>
      <c r="O1929" s="1">
        <v>2022</v>
      </c>
      <c r="P1929" s="1">
        <v>31326</v>
      </c>
      <c r="Q1929" s="1" t="s">
        <v>25871</v>
      </c>
      <c r="R1929" s="1" t="s">
        <v>24564</v>
      </c>
      <c r="S1929" s="1" t="s">
        <v>24431</v>
      </c>
      <c r="T1929" s="1" t="s">
        <v>6828</v>
      </c>
      <c r="U1929" s="1"/>
      <c r="V1929" s="1" t="s">
        <v>6889</v>
      </c>
      <c r="W1929" s="1" t="s">
        <v>6828</v>
      </c>
    </row>
    <row r="1930" spans="1:23" x14ac:dyDescent="0.25">
      <c r="A1930" s="1">
        <v>1001465</v>
      </c>
      <c r="B1930" s="5" t="str">
        <f>VLOOKUP(H1930,'FIPS Basin X-walk'!$A$2:$F$3224,6,FALSE)</f>
        <v>Denver Basin</v>
      </c>
      <c r="C1930" s="1" t="s">
        <v>9205</v>
      </c>
      <c r="D1930" s="1"/>
      <c r="E1930" s="1" t="s">
        <v>6828</v>
      </c>
      <c r="F1930" s="1" t="s">
        <v>9206</v>
      </c>
      <c r="G1930" s="1" t="s">
        <v>1600</v>
      </c>
      <c r="H1930" s="1">
        <v>8041</v>
      </c>
      <c r="I1930" s="1">
        <v>1001465</v>
      </c>
      <c r="J1930" s="1">
        <v>38.824399999999997</v>
      </c>
      <c r="K1930" s="1">
        <v>-104.8331</v>
      </c>
      <c r="L1930" s="1"/>
      <c r="M1930" s="1" t="s">
        <v>1507</v>
      </c>
      <c r="N1930" s="1" t="s">
        <v>9093</v>
      </c>
      <c r="O1930" s="1">
        <v>2022</v>
      </c>
      <c r="P1930" s="1">
        <v>80903</v>
      </c>
      <c r="Q1930" s="1" t="s">
        <v>9207</v>
      </c>
      <c r="R1930" s="1"/>
      <c r="S1930" s="1" t="s">
        <v>24355</v>
      </c>
      <c r="T1930" s="1" t="s">
        <v>6826</v>
      </c>
      <c r="U1930" s="1"/>
      <c r="V1930" s="1" t="s">
        <v>9193</v>
      </c>
      <c r="W1930" s="1" t="s">
        <v>6828</v>
      </c>
    </row>
    <row r="1931" spans="1:23" x14ac:dyDescent="0.25">
      <c r="A1931" s="1">
        <v>1000540</v>
      </c>
      <c r="B1931" s="5" t="str">
        <f>VLOOKUP(H1931,'FIPS Basin X-walk'!$A$2:$F$3224,6,FALSE)</f>
        <v>Orogrande Basin</v>
      </c>
      <c r="C1931" s="1" t="s">
        <v>20745</v>
      </c>
      <c r="D1931" s="1"/>
      <c r="E1931" s="1"/>
      <c r="F1931" s="1" t="s">
        <v>20735</v>
      </c>
      <c r="G1931" s="1" t="s">
        <v>1600</v>
      </c>
      <c r="H1931" s="1">
        <v>48141</v>
      </c>
      <c r="I1931" s="1">
        <v>1000540</v>
      </c>
      <c r="J1931" s="1">
        <v>31.756900000000002</v>
      </c>
      <c r="K1931" s="1">
        <v>-106.375</v>
      </c>
      <c r="L1931" s="1"/>
      <c r="M1931" s="1" t="s">
        <v>1485</v>
      </c>
      <c r="N1931" s="1" t="s">
        <v>9148</v>
      </c>
      <c r="O1931" s="1">
        <v>2022</v>
      </c>
      <c r="P1931" s="1">
        <v>79915</v>
      </c>
      <c r="Q1931" s="1" t="s">
        <v>20746</v>
      </c>
      <c r="R1931" s="1"/>
      <c r="S1931" s="1" t="s">
        <v>24355</v>
      </c>
      <c r="T1931" s="1" t="s">
        <v>6826</v>
      </c>
      <c r="U1931" s="1"/>
      <c r="V1931" s="1" t="s">
        <v>16483</v>
      </c>
      <c r="W1931" s="1" t="s">
        <v>6828</v>
      </c>
    </row>
    <row r="1932" spans="1:23" x14ac:dyDescent="0.25">
      <c r="A1932" s="1">
        <v>1006966</v>
      </c>
      <c r="B1932" s="5" t="str">
        <f>VLOOKUP(H1932,'FIPS Basin X-walk'!$A$2:$F$3224,6,FALSE)</f>
        <v>Orogrande Basin</v>
      </c>
      <c r="C1932" s="1" t="s">
        <v>20753</v>
      </c>
      <c r="D1932" s="1"/>
      <c r="E1932" s="1"/>
      <c r="F1932" s="1" t="s">
        <v>20735</v>
      </c>
      <c r="G1932" s="1" t="s">
        <v>1600</v>
      </c>
      <c r="H1932" s="1">
        <v>48141</v>
      </c>
      <c r="I1932" s="1">
        <v>1006966</v>
      </c>
      <c r="J1932" s="1">
        <v>31.985800000000001</v>
      </c>
      <c r="K1932" s="1">
        <v>-106.43219999999999</v>
      </c>
      <c r="L1932" s="1"/>
      <c r="M1932" s="1" t="s">
        <v>1485</v>
      </c>
      <c r="N1932" s="1" t="s">
        <v>9148</v>
      </c>
      <c r="O1932" s="1">
        <v>2022</v>
      </c>
      <c r="P1932" s="1">
        <v>79934</v>
      </c>
      <c r="Q1932" s="1" t="s">
        <v>20754</v>
      </c>
      <c r="R1932" s="1"/>
      <c r="S1932" s="1" t="s">
        <v>24355</v>
      </c>
      <c r="T1932" s="1" t="s">
        <v>6826</v>
      </c>
      <c r="U1932" s="1"/>
      <c r="V1932" s="1" t="s">
        <v>16483</v>
      </c>
      <c r="W1932" s="1" t="s">
        <v>6828</v>
      </c>
    </row>
    <row r="1933" spans="1:23" x14ac:dyDescent="0.25">
      <c r="A1933" s="1">
        <v>1001195</v>
      </c>
      <c r="B1933" s="5" t="str">
        <f>VLOOKUP(H1933,'FIPS Basin X-walk'!$A$2:$F$3224,6,FALSE)</f>
        <v>Denver Basin</v>
      </c>
      <c r="C1933" s="1" t="s">
        <v>9198</v>
      </c>
      <c r="D1933" s="1"/>
      <c r="E1933" s="1" t="s">
        <v>6828</v>
      </c>
      <c r="F1933" s="1" t="s">
        <v>9191</v>
      </c>
      <c r="G1933" s="1" t="s">
        <v>1600</v>
      </c>
      <c r="H1933" s="1">
        <v>8041</v>
      </c>
      <c r="I1933" s="1">
        <v>1001195</v>
      </c>
      <c r="J1933" s="1">
        <v>38.630600000000001</v>
      </c>
      <c r="K1933" s="1">
        <v>-104.7056</v>
      </c>
      <c r="L1933" s="1"/>
      <c r="M1933" s="1" t="s">
        <v>1507</v>
      </c>
      <c r="N1933" s="1" t="s">
        <v>9093</v>
      </c>
      <c r="O1933" s="1">
        <v>2022</v>
      </c>
      <c r="P1933" s="1">
        <v>80817</v>
      </c>
      <c r="Q1933" s="1" t="s">
        <v>9199</v>
      </c>
      <c r="R1933" s="1"/>
      <c r="S1933" s="1" t="s">
        <v>24355</v>
      </c>
      <c r="T1933" s="1" t="s">
        <v>6826</v>
      </c>
      <c r="U1933" s="1"/>
      <c r="V1933" s="1" t="s">
        <v>9193</v>
      </c>
      <c r="W1933" s="1" t="s">
        <v>6828</v>
      </c>
    </row>
    <row r="1934" spans="1:23" x14ac:dyDescent="0.25">
      <c r="A1934" s="1">
        <v>1001400</v>
      </c>
      <c r="B1934" s="5" t="str">
        <f>VLOOKUP(H1934,'FIPS Basin X-walk'!$A$2:$F$3224,6,FALSE)</f>
        <v>Denver Basin</v>
      </c>
      <c r="C1934" s="1" t="s">
        <v>9190</v>
      </c>
      <c r="D1934" s="1"/>
      <c r="E1934" s="1"/>
      <c r="F1934" s="1" t="s">
        <v>9191</v>
      </c>
      <c r="G1934" s="1" t="s">
        <v>1600</v>
      </c>
      <c r="H1934" s="1">
        <v>8041</v>
      </c>
      <c r="I1934" s="1">
        <v>1001400</v>
      </c>
      <c r="J1934" s="1">
        <v>38.628100000000003</v>
      </c>
      <c r="K1934" s="1">
        <v>-104.7069</v>
      </c>
      <c r="L1934" s="1"/>
      <c r="M1934" s="1" t="s">
        <v>1507</v>
      </c>
      <c r="N1934" s="1" t="s">
        <v>9093</v>
      </c>
      <c r="O1934" s="1">
        <v>2022</v>
      </c>
      <c r="P1934" s="1">
        <v>80817</v>
      </c>
      <c r="Q1934" s="1" t="s">
        <v>9192</v>
      </c>
      <c r="R1934" s="1"/>
      <c r="S1934" s="1" t="s">
        <v>24355</v>
      </c>
      <c r="T1934" s="1" t="s">
        <v>6826</v>
      </c>
      <c r="U1934" s="1"/>
      <c r="V1934" s="1" t="s">
        <v>9193</v>
      </c>
      <c r="W1934" s="1" t="s">
        <v>6828</v>
      </c>
    </row>
    <row r="1935" spans="1:23" x14ac:dyDescent="0.25">
      <c r="A1935" s="1">
        <v>1007383</v>
      </c>
      <c r="B1935" s="5" t="str">
        <f>VLOOKUP(H1935,'FIPS Basin X-walk'!$A$2:$F$3224,6,FALSE)</f>
        <v>Denver Basin</v>
      </c>
      <c r="C1935" s="1" t="s">
        <v>9203</v>
      </c>
      <c r="D1935" s="1"/>
      <c r="E1935" s="1"/>
      <c r="F1935" s="1" t="s">
        <v>1623</v>
      </c>
      <c r="G1935" s="1" t="s">
        <v>1600</v>
      </c>
      <c r="H1935" s="1">
        <v>8041</v>
      </c>
      <c r="I1935" s="1">
        <v>1007383</v>
      </c>
      <c r="J1935" s="1">
        <v>38.556899999999999</v>
      </c>
      <c r="K1935" s="1">
        <v>-104.6875</v>
      </c>
      <c r="L1935" s="1"/>
      <c r="M1935" s="1" t="s">
        <v>1507</v>
      </c>
      <c r="N1935" s="1" t="s">
        <v>9093</v>
      </c>
      <c r="O1935" s="1">
        <v>2022</v>
      </c>
      <c r="P1935" s="1">
        <v>80817</v>
      </c>
      <c r="Q1935" s="1" t="s">
        <v>9204</v>
      </c>
      <c r="R1935" s="1"/>
      <c r="S1935" s="1" t="s">
        <v>24355</v>
      </c>
      <c r="T1935" s="1" t="s">
        <v>6826</v>
      </c>
      <c r="U1935" s="1"/>
      <c r="V1935" s="1" t="s">
        <v>9158</v>
      </c>
      <c r="W1935" s="1" t="s">
        <v>6828</v>
      </c>
    </row>
    <row r="1936" spans="1:23" x14ac:dyDescent="0.25">
      <c r="A1936" s="1">
        <v>1008019</v>
      </c>
      <c r="B1936" s="5" t="str">
        <f>VLOOKUP(H1936,'FIPS Basin X-walk'!$A$2:$F$3224,6,FALSE)</f>
        <v>Denver Basin</v>
      </c>
      <c r="C1936" s="1" t="s">
        <v>9213</v>
      </c>
      <c r="D1936" s="1"/>
      <c r="E1936" s="1"/>
      <c r="F1936" s="1" t="s">
        <v>9209</v>
      </c>
      <c r="G1936" s="1" t="s">
        <v>9196</v>
      </c>
      <c r="H1936" s="1">
        <v>8041</v>
      </c>
      <c r="I1936" s="1">
        <v>1008019</v>
      </c>
      <c r="J1936" s="1">
        <v>38.847490999999998</v>
      </c>
      <c r="K1936" s="1">
        <v>-104.572053</v>
      </c>
      <c r="L1936" s="1"/>
      <c r="M1936" s="1" t="s">
        <v>1507</v>
      </c>
      <c r="N1936" s="1" t="s">
        <v>9093</v>
      </c>
      <c r="O1936" s="1">
        <v>2022</v>
      </c>
      <c r="P1936" s="1">
        <v>80929</v>
      </c>
      <c r="Q1936" s="1" t="s">
        <v>9214</v>
      </c>
      <c r="R1936" s="1"/>
      <c r="S1936" s="1" t="s">
        <v>24358</v>
      </c>
      <c r="T1936" s="1" t="s">
        <v>6826</v>
      </c>
      <c r="U1936" s="1"/>
      <c r="V1936" s="1" t="s">
        <v>6878</v>
      </c>
      <c r="W1936" s="1" t="s">
        <v>6826</v>
      </c>
    </row>
    <row r="1937" spans="1:23" x14ac:dyDescent="0.25">
      <c r="A1937" s="1">
        <v>1009792</v>
      </c>
      <c r="B1937" s="5" t="str">
        <f>VLOOKUP(H1937,'FIPS Basin X-walk'!$A$2:$F$3224,6,FALSE)</f>
        <v>Denver Basin</v>
      </c>
      <c r="C1937" s="1" t="s">
        <v>9208</v>
      </c>
      <c r="D1937" s="1"/>
      <c r="E1937" s="1"/>
      <c r="F1937" s="1" t="s">
        <v>9209</v>
      </c>
      <c r="G1937" s="1" t="s">
        <v>9196</v>
      </c>
      <c r="H1937" s="1">
        <v>8041</v>
      </c>
      <c r="I1937" s="1">
        <v>1009792</v>
      </c>
      <c r="J1937" s="1">
        <v>38.786949999999997</v>
      </c>
      <c r="K1937" s="1">
        <v>-104.80641</v>
      </c>
      <c r="L1937" s="1"/>
      <c r="M1937" s="1" t="s">
        <v>1507</v>
      </c>
      <c r="N1937" s="1" t="s">
        <v>9093</v>
      </c>
      <c r="O1937" s="1">
        <v>2022</v>
      </c>
      <c r="P1937" s="1">
        <v>80906</v>
      </c>
      <c r="Q1937" s="1" t="s">
        <v>9210</v>
      </c>
      <c r="R1937" s="1"/>
      <c r="S1937" s="1" t="s">
        <v>24486</v>
      </c>
      <c r="T1937" s="1" t="s">
        <v>6826</v>
      </c>
      <c r="U1937" s="1"/>
      <c r="V1937" s="1" t="s">
        <v>7572</v>
      </c>
      <c r="W1937" s="1" t="s">
        <v>6826</v>
      </c>
    </row>
    <row r="1938" spans="1:23" x14ac:dyDescent="0.25">
      <c r="A1938" s="1">
        <v>1002197</v>
      </c>
      <c r="B1938" s="5" t="str">
        <f>VLOOKUP(H1938,'FIPS Basin X-walk'!$A$2:$F$3224,6,FALSE)</f>
        <v>Orogrande Basin</v>
      </c>
      <c r="C1938" s="1" t="s">
        <v>20739</v>
      </c>
      <c r="D1938" s="1"/>
      <c r="E1938" s="1"/>
      <c r="F1938" s="1" t="s">
        <v>20735</v>
      </c>
      <c r="G1938" s="1" t="s">
        <v>9196</v>
      </c>
      <c r="H1938" s="1">
        <v>48141</v>
      </c>
      <c r="I1938" s="1">
        <v>1002197</v>
      </c>
      <c r="J1938" s="1">
        <v>31.76333</v>
      </c>
      <c r="K1938" s="1">
        <v>-106.38015</v>
      </c>
      <c r="L1938" s="1"/>
      <c r="M1938" s="1" t="s">
        <v>1485</v>
      </c>
      <c r="N1938" s="1" t="s">
        <v>9148</v>
      </c>
      <c r="O1938" s="1">
        <v>2022</v>
      </c>
      <c r="P1938" s="1">
        <v>79915</v>
      </c>
      <c r="Q1938" s="1" t="s">
        <v>20740</v>
      </c>
      <c r="R1938" s="1" t="s">
        <v>24865</v>
      </c>
      <c r="S1938" s="1" t="s">
        <v>24373</v>
      </c>
      <c r="T1938" s="1" t="s">
        <v>6828</v>
      </c>
      <c r="U1938" s="1"/>
      <c r="V1938" s="1" t="s">
        <v>7531</v>
      </c>
      <c r="W1938" s="1" t="s">
        <v>6826</v>
      </c>
    </row>
    <row r="1939" spans="1:23" x14ac:dyDescent="0.25">
      <c r="A1939" s="1">
        <v>1002961</v>
      </c>
      <c r="B1939" s="5" t="str">
        <f>VLOOKUP(H1939,'FIPS Basin X-walk'!$A$2:$F$3224,6,FALSE)</f>
        <v>Orogrande Basin</v>
      </c>
      <c r="C1939" s="1" t="s">
        <v>20737</v>
      </c>
      <c r="D1939" s="1"/>
      <c r="E1939" s="1"/>
      <c r="F1939" s="1" t="s">
        <v>20735</v>
      </c>
      <c r="G1939" s="1" t="s">
        <v>9196</v>
      </c>
      <c r="H1939" s="1">
        <v>48141</v>
      </c>
      <c r="I1939" s="1">
        <v>1002961</v>
      </c>
      <c r="J1939" s="1">
        <v>31.957737000000002</v>
      </c>
      <c r="K1939" s="1">
        <v>-106.351547</v>
      </c>
      <c r="L1939" s="1"/>
      <c r="M1939" s="1" t="s">
        <v>1485</v>
      </c>
      <c r="N1939" s="1" t="s">
        <v>9148</v>
      </c>
      <c r="O1939" s="1">
        <v>2022</v>
      </c>
      <c r="P1939" s="1">
        <v>79934</v>
      </c>
      <c r="Q1939" s="1" t="s">
        <v>20738</v>
      </c>
      <c r="R1939" s="1"/>
      <c r="S1939" s="1" t="s">
        <v>24844</v>
      </c>
      <c r="T1939" s="1" t="s">
        <v>6826</v>
      </c>
      <c r="U1939" s="1"/>
      <c r="V1939" s="1" t="s">
        <v>7044</v>
      </c>
      <c r="W1939" s="1" t="s">
        <v>6826</v>
      </c>
    </row>
    <row r="1940" spans="1:23" x14ac:dyDescent="0.25">
      <c r="A1940" s="1">
        <v>1003564</v>
      </c>
      <c r="B1940" s="5" t="str">
        <f>VLOOKUP(H1940,'FIPS Basin X-walk'!$A$2:$F$3224,6,FALSE)</f>
        <v>Orogrande Basin</v>
      </c>
      <c r="C1940" s="1" t="s">
        <v>20751</v>
      </c>
      <c r="D1940" s="1"/>
      <c r="E1940" s="1"/>
      <c r="F1940" s="1" t="s">
        <v>20735</v>
      </c>
      <c r="G1940" s="1" t="s">
        <v>9196</v>
      </c>
      <c r="H1940" s="1">
        <v>48141</v>
      </c>
      <c r="I1940" s="1">
        <v>1003564</v>
      </c>
      <c r="J1940" s="1">
        <v>31.769449999999999</v>
      </c>
      <c r="K1940" s="1">
        <v>-106.41426</v>
      </c>
      <c r="L1940" s="1"/>
      <c r="M1940" s="1" t="s">
        <v>1485</v>
      </c>
      <c r="N1940" s="1" t="s">
        <v>9148</v>
      </c>
      <c r="O1940" s="1">
        <v>2022</v>
      </c>
      <c r="P1940" s="1">
        <v>79905</v>
      </c>
      <c r="Q1940" s="1" t="s">
        <v>20752</v>
      </c>
      <c r="R1940" s="1"/>
      <c r="S1940" s="1" t="s">
        <v>24369</v>
      </c>
      <c r="T1940" s="1" t="s">
        <v>6826</v>
      </c>
      <c r="U1940" s="1"/>
      <c r="V1940" s="1" t="s">
        <v>7439</v>
      </c>
      <c r="W1940" s="1" t="s">
        <v>6826</v>
      </c>
    </row>
    <row r="1941" spans="1:23" x14ac:dyDescent="0.25">
      <c r="A1941" s="1">
        <v>1003631</v>
      </c>
      <c r="B1941" s="5" t="str">
        <f>VLOOKUP(H1941,'FIPS Basin X-walk'!$A$2:$F$3224,6,FALSE)</f>
        <v>Orogrande Basin</v>
      </c>
      <c r="C1941" s="1" t="s">
        <v>20734</v>
      </c>
      <c r="D1941" s="1"/>
      <c r="E1941" s="1"/>
      <c r="F1941" s="1" t="s">
        <v>20735</v>
      </c>
      <c r="G1941" s="1" t="s">
        <v>9196</v>
      </c>
      <c r="H1941" s="1">
        <v>48141</v>
      </c>
      <c r="I1941" s="1">
        <v>1003631</v>
      </c>
      <c r="J1941" s="1">
        <v>31.820018999999998</v>
      </c>
      <c r="K1941" s="1">
        <v>-106.431044</v>
      </c>
      <c r="L1941" s="1"/>
      <c r="M1941" s="1" t="s">
        <v>1485</v>
      </c>
      <c r="N1941" s="1" t="s">
        <v>9148</v>
      </c>
      <c r="O1941" s="1">
        <v>2022</v>
      </c>
      <c r="P1941" s="1">
        <v>79916</v>
      </c>
      <c r="Q1941" s="1" t="s">
        <v>20736</v>
      </c>
      <c r="R1941" s="1"/>
      <c r="S1941" s="1" t="s">
        <v>24464</v>
      </c>
      <c r="T1941" s="1" t="s">
        <v>6826</v>
      </c>
      <c r="U1941" s="1"/>
      <c r="V1941" s="1" t="s">
        <v>24409</v>
      </c>
      <c r="W1941" s="1" t="s">
        <v>6826</v>
      </c>
    </row>
    <row r="1942" spans="1:23" x14ac:dyDescent="0.25">
      <c r="A1942" s="1">
        <v>1005316</v>
      </c>
      <c r="B1942" s="5" t="str">
        <f>VLOOKUP(H1942,'FIPS Basin X-walk'!$A$2:$F$3224,6,FALSE)</f>
        <v>Orogrande Basin</v>
      </c>
      <c r="C1942" s="1" t="s">
        <v>20743</v>
      </c>
      <c r="D1942" s="1"/>
      <c r="E1942" s="1"/>
      <c r="F1942" s="1" t="s">
        <v>20735</v>
      </c>
      <c r="G1942" s="1" t="s">
        <v>9196</v>
      </c>
      <c r="H1942" s="1">
        <v>48141</v>
      </c>
      <c r="I1942" s="1">
        <v>1005316</v>
      </c>
      <c r="J1942" s="1">
        <v>31.598099999999999</v>
      </c>
      <c r="K1942" s="1">
        <v>-106.17230000000001</v>
      </c>
      <c r="L1942" s="1"/>
      <c r="M1942" s="1" t="s">
        <v>1485</v>
      </c>
      <c r="N1942" s="1" t="s">
        <v>9148</v>
      </c>
      <c r="O1942" s="1">
        <v>2022</v>
      </c>
      <c r="P1942" s="1">
        <v>79928</v>
      </c>
      <c r="Q1942" s="1" t="s">
        <v>20744</v>
      </c>
      <c r="R1942" s="1"/>
      <c r="S1942" s="1" t="s">
        <v>24358</v>
      </c>
      <c r="T1942" s="1" t="s">
        <v>6826</v>
      </c>
      <c r="U1942" s="1"/>
      <c r="V1942" s="1" t="s">
        <v>25494</v>
      </c>
      <c r="W1942" s="1" t="s">
        <v>6828</v>
      </c>
    </row>
    <row r="1943" spans="1:23" x14ac:dyDescent="0.25">
      <c r="A1943" s="1">
        <v>1007154</v>
      </c>
      <c r="B1943" s="5" t="str">
        <f>VLOOKUP(H1943,'FIPS Basin X-walk'!$A$2:$F$3224,6,FALSE)</f>
        <v>Orogrande Basin</v>
      </c>
      <c r="C1943" s="1" t="s">
        <v>20741</v>
      </c>
      <c r="D1943" s="1"/>
      <c r="E1943" s="1"/>
      <c r="F1943" s="1" t="s">
        <v>1600</v>
      </c>
      <c r="G1943" s="1" t="s">
        <v>9196</v>
      </c>
      <c r="H1943" s="1">
        <v>48141</v>
      </c>
      <c r="I1943" s="1">
        <v>1007154</v>
      </c>
      <c r="J1943" s="1">
        <v>31.975476</v>
      </c>
      <c r="K1943" s="1">
        <v>-106.41703099999999</v>
      </c>
      <c r="L1943" s="1"/>
      <c r="M1943" s="1" t="s">
        <v>1485</v>
      </c>
      <c r="N1943" s="1" t="s">
        <v>9148</v>
      </c>
      <c r="O1943" s="1">
        <v>2022</v>
      </c>
      <c r="P1943" s="1">
        <v>79934</v>
      </c>
      <c r="Q1943" s="1" t="s">
        <v>20742</v>
      </c>
      <c r="R1943" s="1"/>
      <c r="S1943" s="1" t="s">
        <v>24358</v>
      </c>
      <c r="T1943" s="1" t="s">
        <v>6826</v>
      </c>
      <c r="U1943" s="1"/>
      <c r="V1943" s="1" t="s">
        <v>25494</v>
      </c>
      <c r="W1943" s="1" t="s">
        <v>6828</v>
      </c>
    </row>
    <row r="1944" spans="1:23" x14ac:dyDescent="0.25">
      <c r="A1944" s="1">
        <v>1008460</v>
      </c>
      <c r="B1944" s="5" t="str">
        <f>VLOOKUP(H1944,'FIPS Basin X-walk'!$A$2:$F$3224,6,FALSE)</f>
        <v>Orogrande Basin</v>
      </c>
      <c r="C1944" s="1" t="s">
        <v>20731</v>
      </c>
      <c r="D1944" s="1"/>
      <c r="E1944" s="1"/>
      <c r="F1944" s="1" t="s">
        <v>1600</v>
      </c>
      <c r="G1944" s="1" t="s">
        <v>9196</v>
      </c>
      <c r="H1944" s="1">
        <v>48141</v>
      </c>
      <c r="I1944" s="1">
        <v>1008460</v>
      </c>
      <c r="J1944" s="1">
        <v>31.973669999999998</v>
      </c>
      <c r="K1944" s="1">
        <v>-106.39594</v>
      </c>
      <c r="L1944" s="1"/>
      <c r="M1944" s="1" t="s">
        <v>1485</v>
      </c>
      <c r="N1944" s="1" t="s">
        <v>9148</v>
      </c>
      <c r="O1944" s="1">
        <v>2022</v>
      </c>
      <c r="P1944" s="1">
        <v>79934</v>
      </c>
      <c r="Q1944" s="1" t="s">
        <v>24083</v>
      </c>
      <c r="R1944" s="1"/>
      <c r="S1944" s="1" t="s">
        <v>24435</v>
      </c>
      <c r="T1944" s="1" t="s">
        <v>6826</v>
      </c>
      <c r="U1944" s="1"/>
      <c r="V1944" s="1" t="s">
        <v>7090</v>
      </c>
      <c r="W1944" s="1" t="s">
        <v>6826</v>
      </c>
    </row>
    <row r="1945" spans="1:23" x14ac:dyDescent="0.25">
      <c r="A1945" s="1">
        <v>1012008</v>
      </c>
      <c r="B1945" s="5" t="str">
        <f>VLOOKUP(H1945,'FIPS Basin X-walk'!$A$2:$F$3224,6,FALSE)</f>
        <v>Orogrande Basin</v>
      </c>
      <c r="C1945" s="1" t="s">
        <v>23937</v>
      </c>
      <c r="D1945" s="1"/>
      <c r="E1945" s="1"/>
      <c r="F1945" s="1" t="s">
        <v>1600</v>
      </c>
      <c r="G1945" s="1" t="s">
        <v>9196</v>
      </c>
      <c r="H1945" s="1">
        <v>48141</v>
      </c>
      <c r="I1945" s="1">
        <v>1012008</v>
      </c>
      <c r="J1945" s="1">
        <v>31.823889000000001</v>
      </c>
      <c r="K1945" s="1">
        <v>-106.211944</v>
      </c>
      <c r="L1945" s="1"/>
      <c r="M1945" s="1" t="s">
        <v>1485</v>
      </c>
      <c r="N1945" s="1" t="s">
        <v>9148</v>
      </c>
      <c r="O1945" s="1">
        <v>2022</v>
      </c>
      <c r="P1945" s="1">
        <v>79938</v>
      </c>
      <c r="Q1945" s="1" t="s">
        <v>23938</v>
      </c>
      <c r="R1945" s="1"/>
      <c r="S1945" s="1" t="s">
        <v>24355</v>
      </c>
      <c r="T1945" s="1" t="s">
        <v>6826</v>
      </c>
      <c r="U1945" s="1"/>
      <c r="V1945" s="1" t="s">
        <v>16483</v>
      </c>
      <c r="W1945" s="1" t="s">
        <v>6828</v>
      </c>
    </row>
    <row r="1946" spans="1:23" x14ac:dyDescent="0.25">
      <c r="A1946" s="1">
        <v>1009917</v>
      </c>
      <c r="B1946" s="5" t="str">
        <f>VLOOKUP(H1946,'FIPS Basin X-walk'!$A$2:$F$3224,6,FALSE)</f>
        <v>Orogrande Basin</v>
      </c>
      <c r="C1946" s="1" t="s">
        <v>20732</v>
      </c>
      <c r="D1946" s="1"/>
      <c r="E1946" s="1"/>
      <c r="F1946" s="1" t="s">
        <v>26168</v>
      </c>
      <c r="G1946" s="1" t="s">
        <v>9196</v>
      </c>
      <c r="H1946" s="1">
        <v>48141</v>
      </c>
      <c r="I1946" s="1">
        <v>1009917</v>
      </c>
      <c r="J1946" s="1">
        <v>31.75853</v>
      </c>
      <c r="K1946" s="1">
        <v>-106.48587000000001</v>
      </c>
      <c r="L1946" s="1"/>
      <c r="M1946" s="1" t="s">
        <v>1485</v>
      </c>
      <c r="N1946" s="1" t="s">
        <v>9148</v>
      </c>
      <c r="O1946" s="1">
        <v>2022</v>
      </c>
      <c r="P1946" s="1">
        <v>79901</v>
      </c>
      <c r="Q1946" s="1" t="s">
        <v>20733</v>
      </c>
      <c r="R1946" s="1"/>
      <c r="S1946" s="1" t="s">
        <v>24355</v>
      </c>
      <c r="T1946" s="1" t="s">
        <v>6826</v>
      </c>
      <c r="U1946" s="1"/>
      <c r="V1946" s="1" t="s">
        <v>16483</v>
      </c>
      <c r="W1946" s="1" t="s">
        <v>6826</v>
      </c>
    </row>
    <row r="1947" spans="1:23" x14ac:dyDescent="0.25">
      <c r="A1947" s="1">
        <v>1007910</v>
      </c>
      <c r="B1947" s="5" t="str">
        <f>VLOOKUP(H1947,'FIPS Basin X-walk'!$A$2:$F$3224,6,FALSE)</f>
        <v>Denver Basin</v>
      </c>
      <c r="C1947" s="1" t="s">
        <v>25923</v>
      </c>
      <c r="D1947" s="1"/>
      <c r="E1947" s="1"/>
      <c r="F1947" s="1" t="s">
        <v>9201</v>
      </c>
      <c r="G1947" s="1" t="s">
        <v>9196</v>
      </c>
      <c r="H1947" s="1">
        <v>8041</v>
      </c>
      <c r="I1947" s="1">
        <v>1007910</v>
      </c>
      <c r="J1947" s="1">
        <v>38.745547000000002</v>
      </c>
      <c r="K1947" s="1">
        <v>-104.794961</v>
      </c>
      <c r="L1947" s="1"/>
      <c r="M1947" s="1" t="s">
        <v>1507</v>
      </c>
      <c r="N1947" s="1" t="s">
        <v>9093</v>
      </c>
      <c r="O1947" s="1">
        <v>2022</v>
      </c>
      <c r="P1947" s="1">
        <v>80913</v>
      </c>
      <c r="Q1947" s="1" t="s">
        <v>9202</v>
      </c>
      <c r="R1947" s="1"/>
      <c r="S1947" s="1" t="s">
        <v>24464</v>
      </c>
      <c r="T1947" s="1" t="s">
        <v>6826</v>
      </c>
      <c r="U1947" s="1"/>
      <c r="V1947" s="1" t="s">
        <v>24409</v>
      </c>
      <c r="W1947" s="1" t="s">
        <v>6826</v>
      </c>
    </row>
    <row r="1948" spans="1:23" x14ac:dyDescent="0.25">
      <c r="A1948" s="1">
        <v>1006464</v>
      </c>
      <c r="B1948" s="5" t="str">
        <f>VLOOKUP(H1948,'FIPS Basin X-walk'!$A$2:$F$3224,6,FALSE)</f>
        <v>Denver Basin</v>
      </c>
      <c r="C1948" s="1" t="s">
        <v>9211</v>
      </c>
      <c r="D1948" s="1"/>
      <c r="E1948" s="1"/>
      <c r="F1948" s="1" t="s">
        <v>9191</v>
      </c>
      <c r="G1948" s="1" t="s">
        <v>9196</v>
      </c>
      <c r="H1948" s="1">
        <v>8041</v>
      </c>
      <c r="I1948" s="1">
        <v>1006464</v>
      </c>
      <c r="J1948" s="1">
        <v>38.679516</v>
      </c>
      <c r="K1948" s="1">
        <v>-104.62816100000001</v>
      </c>
      <c r="L1948" s="1"/>
      <c r="M1948" s="1" t="s">
        <v>1507</v>
      </c>
      <c r="N1948" s="1" t="s">
        <v>9093</v>
      </c>
      <c r="O1948" s="1">
        <v>2022</v>
      </c>
      <c r="P1948" s="1">
        <v>80817</v>
      </c>
      <c r="Q1948" s="1" t="s">
        <v>9212</v>
      </c>
      <c r="R1948" s="1"/>
      <c r="S1948" s="1" t="s">
        <v>24358</v>
      </c>
      <c r="T1948" s="1" t="s">
        <v>6826</v>
      </c>
      <c r="U1948" s="1"/>
      <c r="V1948" s="1" t="s">
        <v>7813</v>
      </c>
      <c r="W1948" s="1" t="s">
        <v>6826</v>
      </c>
    </row>
    <row r="1949" spans="1:23" x14ac:dyDescent="0.25">
      <c r="A1949" s="1">
        <v>1006528</v>
      </c>
      <c r="B1949" s="5" t="str">
        <f>VLOOKUP(H1949,'FIPS Basin X-walk'!$A$2:$F$3224,6,FALSE)</f>
        <v>Denver Basin</v>
      </c>
      <c r="C1949" s="1" t="s">
        <v>9200</v>
      </c>
      <c r="D1949" s="1"/>
      <c r="E1949" s="1"/>
      <c r="F1949" s="1" t="s">
        <v>1623</v>
      </c>
      <c r="G1949" s="1" t="s">
        <v>9196</v>
      </c>
      <c r="H1949" s="1">
        <v>8041</v>
      </c>
      <c r="I1949" s="1">
        <v>1006528</v>
      </c>
      <c r="J1949" s="1">
        <v>38.729660000000003</v>
      </c>
      <c r="K1949" s="1">
        <v>-104.72517000000001</v>
      </c>
      <c r="L1949" s="1"/>
      <c r="M1949" s="1" t="s">
        <v>1507</v>
      </c>
      <c r="N1949" s="1" t="s">
        <v>9093</v>
      </c>
      <c r="O1949" s="1">
        <v>2022</v>
      </c>
      <c r="P1949" s="1">
        <v>80817</v>
      </c>
      <c r="Q1949" s="1" t="s">
        <v>25732</v>
      </c>
      <c r="R1949" s="1"/>
      <c r="S1949" s="1" t="s">
        <v>24359</v>
      </c>
      <c r="T1949" s="1" t="s">
        <v>6826</v>
      </c>
      <c r="U1949" s="1"/>
      <c r="V1949" s="1" t="s">
        <v>8009</v>
      </c>
      <c r="W1949" s="1" t="s">
        <v>6826</v>
      </c>
    </row>
    <row r="1950" spans="1:23" x14ac:dyDescent="0.25">
      <c r="A1950" s="1">
        <v>1005492</v>
      </c>
      <c r="B1950" s="5" t="str">
        <f>VLOOKUP(H1950,'FIPS Basin X-walk'!$A$2:$F$3224,6,FALSE)</f>
        <v>Denver Basin</v>
      </c>
      <c r="C1950" s="1" t="s">
        <v>9194</v>
      </c>
      <c r="D1950" s="1"/>
      <c r="E1950" s="1"/>
      <c r="F1950" s="1" t="s">
        <v>9195</v>
      </c>
      <c r="G1950" s="1" t="s">
        <v>9196</v>
      </c>
      <c r="H1950" s="1">
        <v>8041</v>
      </c>
      <c r="I1950" s="1">
        <v>1005492</v>
      </c>
      <c r="J1950" s="1">
        <v>38.990611000000001</v>
      </c>
      <c r="K1950" s="1">
        <v>-104.860572</v>
      </c>
      <c r="L1950" s="1"/>
      <c r="M1950" s="1" t="s">
        <v>1507</v>
      </c>
      <c r="N1950" s="1" t="s">
        <v>9093</v>
      </c>
      <c r="O1950" s="1">
        <v>2022</v>
      </c>
      <c r="P1950" s="1">
        <v>80840</v>
      </c>
      <c r="Q1950" s="1" t="s">
        <v>9197</v>
      </c>
      <c r="R1950" s="1"/>
      <c r="S1950" s="1" t="s">
        <v>24464</v>
      </c>
      <c r="T1950" s="1" t="s">
        <v>6826</v>
      </c>
      <c r="U1950" s="1"/>
      <c r="V1950" s="1" t="s">
        <v>24409</v>
      </c>
      <c r="W1950" s="1" t="s">
        <v>6826</v>
      </c>
    </row>
    <row r="1951" spans="1:23" x14ac:dyDescent="0.25">
      <c r="A1951" s="1">
        <v>1003580</v>
      </c>
      <c r="B1951" s="5" t="str">
        <f>VLOOKUP(H1951,'FIPS Basin X-walk'!$A$2:$F$3224,6,FALSE)</f>
        <v>Orogrande Basin</v>
      </c>
      <c r="C1951" s="1" t="s">
        <v>20747</v>
      </c>
      <c r="D1951" s="1"/>
      <c r="E1951" s="1"/>
      <c r="F1951" s="1" t="s">
        <v>20748</v>
      </c>
      <c r="G1951" s="1" t="s">
        <v>9196</v>
      </c>
      <c r="H1951" s="1">
        <v>48141</v>
      </c>
      <c r="I1951" s="1">
        <v>1003580</v>
      </c>
      <c r="J1951" s="1">
        <v>31.965340000000001</v>
      </c>
      <c r="K1951" s="1">
        <v>-106.585052</v>
      </c>
      <c r="L1951" s="1"/>
      <c r="M1951" s="1" t="s">
        <v>1485</v>
      </c>
      <c r="N1951" s="1" t="s">
        <v>9148</v>
      </c>
      <c r="O1951" s="1">
        <v>2022</v>
      </c>
      <c r="P1951" s="1">
        <v>79821</v>
      </c>
      <c r="Q1951" s="1" t="s">
        <v>20749</v>
      </c>
      <c r="R1951" s="1"/>
      <c r="S1951" s="1" t="s">
        <v>24372</v>
      </c>
      <c r="T1951" s="1" t="s">
        <v>6826</v>
      </c>
      <c r="U1951" s="1"/>
      <c r="V1951" s="1" t="s">
        <v>20750</v>
      </c>
      <c r="W1951" s="1" t="s">
        <v>6826</v>
      </c>
    </row>
    <row r="1952" spans="1:23" x14ac:dyDescent="0.25">
      <c r="A1952" s="1">
        <v>1005706</v>
      </c>
      <c r="B1952" s="5" t="str">
        <f>VLOOKUP(H1952,'FIPS Basin X-walk'!$A$2:$F$3224,6,FALSE)</f>
        <v>Appalachian Basin (Eastern Overthrust Area)</v>
      </c>
      <c r="C1952" s="1" t="s">
        <v>19174</v>
      </c>
      <c r="D1952" s="1"/>
      <c r="E1952" s="1" t="s">
        <v>6828</v>
      </c>
      <c r="F1952" s="1" t="s">
        <v>19175</v>
      </c>
      <c r="G1952" s="1" t="s">
        <v>1757</v>
      </c>
      <c r="H1952" s="1">
        <v>42047</v>
      </c>
      <c r="I1952" s="1">
        <v>1005706</v>
      </c>
      <c r="J1952" s="1">
        <v>41.4908</v>
      </c>
      <c r="K1952" s="1">
        <v>-78.676699999999997</v>
      </c>
      <c r="L1952" s="1"/>
      <c r="M1952" s="1" t="s">
        <v>1501</v>
      </c>
      <c r="N1952" s="1" t="s">
        <v>18868</v>
      </c>
      <c r="O1952" s="1">
        <v>2022</v>
      </c>
      <c r="P1952" s="1">
        <v>15845</v>
      </c>
      <c r="Q1952" s="1" t="s">
        <v>25577</v>
      </c>
      <c r="R1952" s="1"/>
      <c r="S1952" s="1" t="s">
        <v>24431</v>
      </c>
      <c r="T1952" s="1" t="s">
        <v>6826</v>
      </c>
      <c r="U1952" s="1"/>
      <c r="V1952" s="1" t="s">
        <v>7897</v>
      </c>
      <c r="W1952" s="1" t="s">
        <v>6826</v>
      </c>
    </row>
    <row r="1953" spans="1:23" x14ac:dyDescent="0.25">
      <c r="A1953" s="1">
        <v>1001643</v>
      </c>
      <c r="B1953" s="5" t="str">
        <f>VLOOKUP(H1953,'FIPS Basin X-walk'!$A$2:$F$3224,6,FALSE)</f>
        <v>Appalachian Basin (Eastern Overthrust Area)</v>
      </c>
      <c r="C1953" s="1" t="s">
        <v>19176</v>
      </c>
      <c r="D1953" s="1"/>
      <c r="E1953" s="1"/>
      <c r="F1953" s="1" t="s">
        <v>19177</v>
      </c>
      <c r="G1953" s="1" t="s">
        <v>19178</v>
      </c>
      <c r="H1953" s="1">
        <v>42047</v>
      </c>
      <c r="I1953" s="1">
        <v>1001643</v>
      </c>
      <c r="J1953" s="1">
        <v>41.299140000000001</v>
      </c>
      <c r="K1953" s="1">
        <v>-78.668660000000003</v>
      </c>
      <c r="L1953" s="1"/>
      <c r="M1953" s="1" t="s">
        <v>1501</v>
      </c>
      <c r="N1953" s="1" t="s">
        <v>18868</v>
      </c>
      <c r="O1953" s="1">
        <v>2022</v>
      </c>
      <c r="P1953" s="1">
        <v>15846</v>
      </c>
      <c r="Q1953" s="1" t="s">
        <v>19179</v>
      </c>
      <c r="R1953" s="1"/>
      <c r="S1953" s="1" t="s">
        <v>24358</v>
      </c>
      <c r="T1953" s="1" t="s">
        <v>6826</v>
      </c>
      <c r="U1953" s="1"/>
      <c r="V1953" s="1" t="s">
        <v>24734</v>
      </c>
      <c r="W1953" s="1" t="s">
        <v>6826</v>
      </c>
    </row>
    <row r="1954" spans="1:23" x14ac:dyDescent="0.25">
      <c r="A1954" s="1">
        <v>1007332</v>
      </c>
      <c r="B1954" s="5" t="str">
        <f>VLOOKUP(H1954,'FIPS Basin X-walk'!$A$2:$F$3224,6,FALSE)</f>
        <v>Michigan Basin</v>
      </c>
      <c r="C1954" s="1" t="s">
        <v>11554</v>
      </c>
      <c r="D1954" s="1"/>
      <c r="E1954" s="1"/>
      <c r="F1954" s="1" t="s">
        <v>11129</v>
      </c>
      <c r="G1954" s="1" t="s">
        <v>11555</v>
      </c>
      <c r="H1954" s="1">
        <v>18039</v>
      </c>
      <c r="I1954" s="1">
        <v>1007332</v>
      </c>
      <c r="J1954" s="1">
        <v>41.633499999999998</v>
      </c>
      <c r="K1954" s="1">
        <v>-85.977500000000006</v>
      </c>
      <c r="L1954" s="1"/>
      <c r="M1954" s="1" t="s">
        <v>1499</v>
      </c>
      <c r="N1954" s="1" t="s">
        <v>11457</v>
      </c>
      <c r="O1954" s="1">
        <v>2022</v>
      </c>
      <c r="P1954" s="1">
        <v>46517</v>
      </c>
      <c r="Q1954" s="1" t="s">
        <v>11556</v>
      </c>
      <c r="R1954" s="1"/>
      <c r="S1954" s="1" t="s">
        <v>24358</v>
      </c>
      <c r="T1954" s="1" t="s">
        <v>6826</v>
      </c>
      <c r="U1954" s="1"/>
      <c r="V1954" s="1" t="s">
        <v>25851</v>
      </c>
      <c r="W1954" s="1" t="s">
        <v>6826</v>
      </c>
    </row>
    <row r="1955" spans="1:23" x14ac:dyDescent="0.25">
      <c r="A1955" s="1">
        <v>1007588</v>
      </c>
      <c r="B1955" s="5" t="str">
        <f>VLOOKUP(H1955,'FIPS Basin X-walk'!$A$2:$F$3224,6,FALSE)</f>
        <v>Michigan Basin</v>
      </c>
      <c r="C1955" s="1" t="s">
        <v>11557</v>
      </c>
      <c r="D1955" s="1"/>
      <c r="E1955" s="1"/>
      <c r="F1955" s="1" t="s">
        <v>11129</v>
      </c>
      <c r="G1955" s="1" t="s">
        <v>11555</v>
      </c>
      <c r="H1955" s="1">
        <v>18039</v>
      </c>
      <c r="I1955" s="1">
        <v>1007588</v>
      </c>
      <c r="J1955" s="1">
        <v>41.691772999999998</v>
      </c>
      <c r="K1955" s="1">
        <v>-86.001369999999994</v>
      </c>
      <c r="L1955" s="1"/>
      <c r="M1955" s="1" t="s">
        <v>1499</v>
      </c>
      <c r="N1955" s="1" t="s">
        <v>11457</v>
      </c>
      <c r="O1955" s="1">
        <v>2022</v>
      </c>
      <c r="P1955" s="1">
        <v>46517</v>
      </c>
      <c r="Q1955" s="1" t="s">
        <v>11558</v>
      </c>
      <c r="R1955" s="1"/>
      <c r="S1955" s="1" t="s">
        <v>24358</v>
      </c>
      <c r="T1955" s="1" t="s">
        <v>6826</v>
      </c>
      <c r="U1955" s="1"/>
      <c r="V1955" s="1" t="s">
        <v>6878</v>
      </c>
      <c r="W1955" s="1" t="s">
        <v>6828</v>
      </c>
    </row>
    <row r="1956" spans="1:23" x14ac:dyDescent="0.25">
      <c r="A1956" s="1">
        <v>1003979</v>
      </c>
      <c r="B1956" s="5" t="str">
        <f>VLOOKUP(H1956,'FIPS Basin X-walk'!$A$2:$F$3224,6,FALSE)</f>
        <v>Great Basin Province</v>
      </c>
      <c r="C1956" s="1" t="s">
        <v>16114</v>
      </c>
      <c r="D1956" s="1"/>
      <c r="E1956" s="1"/>
      <c r="F1956" s="1" t="s">
        <v>16115</v>
      </c>
      <c r="G1956" s="1" t="s">
        <v>16112</v>
      </c>
      <c r="H1956" s="1">
        <v>32007</v>
      </c>
      <c r="I1956" s="1">
        <v>1003979</v>
      </c>
      <c r="J1956" s="1">
        <v>40.836207999999999</v>
      </c>
      <c r="K1956" s="1">
        <v>-115.727379</v>
      </c>
      <c r="L1956" s="1"/>
      <c r="M1956" s="1" t="s">
        <v>1550</v>
      </c>
      <c r="N1956" s="1" t="s">
        <v>12314</v>
      </c>
      <c r="O1956" s="1">
        <v>2022</v>
      </c>
      <c r="P1956" s="1">
        <v>89801</v>
      </c>
      <c r="Q1956" s="1" t="s">
        <v>16116</v>
      </c>
      <c r="R1956" s="1"/>
      <c r="S1956" s="1" t="s">
        <v>24358</v>
      </c>
      <c r="T1956" s="1" t="s">
        <v>6826</v>
      </c>
      <c r="U1956" s="1"/>
      <c r="V1956" s="1" t="s">
        <v>25202</v>
      </c>
      <c r="W1956" s="1" t="s">
        <v>6826</v>
      </c>
    </row>
    <row r="1957" spans="1:23" x14ac:dyDescent="0.25">
      <c r="A1957" s="1">
        <v>1007129</v>
      </c>
      <c r="B1957" s="5" t="str">
        <f>VLOOKUP(H1957,'FIPS Basin X-walk'!$A$2:$F$3224,6,FALSE)</f>
        <v>Great Basin Province</v>
      </c>
      <c r="C1957" s="1"/>
      <c r="D1957" s="1"/>
      <c r="E1957" s="1"/>
      <c r="F1957" s="1" t="s">
        <v>16115</v>
      </c>
      <c r="G1957" s="1" t="s">
        <v>16112</v>
      </c>
      <c r="H1957" s="1">
        <v>32007</v>
      </c>
      <c r="I1957" s="1">
        <v>1007129</v>
      </c>
      <c r="J1957" s="1">
        <v>41.403320000000001</v>
      </c>
      <c r="K1957" s="1">
        <v>-115.910116</v>
      </c>
      <c r="L1957" s="1"/>
      <c r="M1957" s="1" t="s">
        <v>1550</v>
      </c>
      <c r="N1957" s="1" t="s">
        <v>12314</v>
      </c>
      <c r="O1957" s="1">
        <v>2022</v>
      </c>
      <c r="P1957" s="1">
        <v>89801</v>
      </c>
      <c r="Q1957" s="1" t="s">
        <v>16117</v>
      </c>
      <c r="R1957" s="1"/>
      <c r="S1957" s="1"/>
      <c r="T1957" s="1" t="s">
        <v>6826</v>
      </c>
      <c r="U1957" s="1"/>
      <c r="V1957" s="1" t="s">
        <v>16118</v>
      </c>
      <c r="W1957" s="1" t="s">
        <v>6826</v>
      </c>
    </row>
    <row r="1958" spans="1:23" x14ac:dyDescent="0.25">
      <c r="A1958" s="1">
        <v>1005828</v>
      </c>
      <c r="B1958" s="5" t="str">
        <f>VLOOKUP(H1958,'FIPS Basin X-walk'!$A$2:$F$3224,6,FALSE)</f>
        <v>Great Basin Province</v>
      </c>
      <c r="C1958" s="1" t="s">
        <v>16110</v>
      </c>
      <c r="D1958" s="1"/>
      <c r="E1958" s="1"/>
      <c r="F1958" s="1" t="s">
        <v>16111</v>
      </c>
      <c r="G1958" s="1" t="s">
        <v>16112</v>
      </c>
      <c r="H1958" s="1">
        <v>32007</v>
      </c>
      <c r="I1958" s="1">
        <v>1005828</v>
      </c>
      <c r="J1958" s="1">
        <v>40.821260000000002</v>
      </c>
      <c r="K1958" s="1">
        <v>-114.25019899999999</v>
      </c>
      <c r="L1958" s="1"/>
      <c r="M1958" s="1" t="s">
        <v>1550</v>
      </c>
      <c r="N1958" s="1" t="s">
        <v>12314</v>
      </c>
      <c r="O1958" s="1">
        <v>2022</v>
      </c>
      <c r="P1958" s="1">
        <v>89883</v>
      </c>
      <c r="Q1958" s="1" t="s">
        <v>16113</v>
      </c>
      <c r="R1958" s="1"/>
      <c r="S1958" s="1" t="s">
        <v>24397</v>
      </c>
      <c r="T1958" s="1" t="s">
        <v>6826</v>
      </c>
      <c r="U1958" s="1"/>
      <c r="V1958" s="1" t="s">
        <v>14684</v>
      </c>
      <c r="W1958" s="1" t="s">
        <v>6826</v>
      </c>
    </row>
    <row r="1959" spans="1:23" x14ac:dyDescent="0.25">
      <c r="A1959" s="1">
        <v>1001370</v>
      </c>
      <c r="B1959" s="5" t="str">
        <f>VLOOKUP(H1959,'FIPS Basin X-walk'!$A$2:$F$3224,6,FALSE)</f>
        <v>Ouachita Folded Belt</v>
      </c>
      <c r="C1959" s="1" t="s">
        <v>20717</v>
      </c>
      <c r="D1959" s="1"/>
      <c r="E1959" s="1"/>
      <c r="F1959" s="1" t="s">
        <v>20709</v>
      </c>
      <c r="G1959" s="1" t="s">
        <v>1991</v>
      </c>
      <c r="H1959" s="1">
        <v>48139</v>
      </c>
      <c r="I1959" s="1">
        <v>1001370</v>
      </c>
      <c r="J1959" s="1">
        <v>32.319400000000002</v>
      </c>
      <c r="K1959" s="1">
        <v>-96.673900000000003</v>
      </c>
      <c r="L1959" s="1"/>
      <c r="M1959" s="1" t="s">
        <v>1485</v>
      </c>
      <c r="N1959" s="1" t="s">
        <v>9148</v>
      </c>
      <c r="O1959" s="1">
        <v>2022</v>
      </c>
      <c r="P1959" s="1">
        <v>75119</v>
      </c>
      <c r="Q1959" s="1" t="s">
        <v>24700</v>
      </c>
      <c r="R1959" s="1"/>
      <c r="S1959" s="1" t="s">
        <v>24355</v>
      </c>
      <c r="T1959" s="1" t="s">
        <v>6826</v>
      </c>
      <c r="U1959" s="1"/>
      <c r="V1959" s="1" t="s">
        <v>8562</v>
      </c>
      <c r="W1959" s="1" t="s">
        <v>6828</v>
      </c>
    </row>
    <row r="1960" spans="1:23" x14ac:dyDescent="0.25">
      <c r="A1960" s="1">
        <v>1001309</v>
      </c>
      <c r="B1960" s="5" t="str">
        <f>VLOOKUP(H1960,'FIPS Basin X-walk'!$A$2:$F$3224,6,FALSE)</f>
        <v>Ouachita Folded Belt</v>
      </c>
      <c r="C1960" s="1" t="s">
        <v>20721</v>
      </c>
      <c r="D1960" s="1"/>
      <c r="E1960" s="1"/>
      <c r="F1960" s="1" t="s">
        <v>20712</v>
      </c>
      <c r="G1960" s="1" t="s">
        <v>1991</v>
      </c>
      <c r="H1960" s="1">
        <v>48139</v>
      </c>
      <c r="I1960" s="1">
        <v>1001309</v>
      </c>
      <c r="J1960" s="1">
        <v>32.430199999999999</v>
      </c>
      <c r="K1960" s="1">
        <v>-97.053700000000006</v>
      </c>
      <c r="L1960" s="1"/>
      <c r="M1960" s="1" t="s">
        <v>1485</v>
      </c>
      <c r="N1960" s="1" t="s">
        <v>9148</v>
      </c>
      <c r="O1960" s="1">
        <v>2022</v>
      </c>
      <c r="P1960" s="1">
        <v>76065</v>
      </c>
      <c r="Q1960" s="1" t="s">
        <v>20722</v>
      </c>
      <c r="R1960" s="1"/>
      <c r="S1960" s="1" t="s">
        <v>24355</v>
      </c>
      <c r="T1960" s="1" t="s">
        <v>6826</v>
      </c>
      <c r="U1960" s="1"/>
      <c r="V1960" s="1" t="s">
        <v>8562</v>
      </c>
      <c r="W1960" s="1" t="s">
        <v>6828</v>
      </c>
    </row>
    <row r="1961" spans="1:23" x14ac:dyDescent="0.25">
      <c r="A1961" s="1">
        <v>1002644</v>
      </c>
      <c r="B1961" s="5" t="str">
        <f>VLOOKUP(H1961,'FIPS Basin X-walk'!$A$2:$F$3224,6,FALSE)</f>
        <v>Ouachita Folded Belt</v>
      </c>
      <c r="C1961" s="1" t="s">
        <v>20723</v>
      </c>
      <c r="D1961" s="1"/>
      <c r="E1961" s="1"/>
      <c r="F1961" s="1" t="s">
        <v>20724</v>
      </c>
      <c r="G1961" s="1" t="s">
        <v>12455</v>
      </c>
      <c r="H1961" s="1">
        <v>48139</v>
      </c>
      <c r="I1961" s="1">
        <v>1002644</v>
      </c>
      <c r="J1961" s="1">
        <v>32.223334000000001</v>
      </c>
      <c r="K1961" s="1">
        <v>-96.787501000000006</v>
      </c>
      <c r="L1961" s="1"/>
      <c r="M1961" s="1" t="s">
        <v>1485</v>
      </c>
      <c r="N1961" s="1" t="s">
        <v>9148</v>
      </c>
      <c r="O1961" s="1">
        <v>2022</v>
      </c>
      <c r="P1961" s="1">
        <v>76623</v>
      </c>
      <c r="Q1961" s="1" t="s">
        <v>20725</v>
      </c>
      <c r="R1961" s="1"/>
      <c r="S1961" s="1" t="s">
        <v>24358</v>
      </c>
      <c r="T1961" s="1" t="s">
        <v>6826</v>
      </c>
      <c r="U1961" s="1"/>
      <c r="V1961" s="1" t="s">
        <v>6952</v>
      </c>
      <c r="W1961" s="1" t="s">
        <v>6826</v>
      </c>
    </row>
    <row r="1962" spans="1:23" x14ac:dyDescent="0.25">
      <c r="A1962" s="1">
        <v>1002468</v>
      </c>
      <c r="B1962" s="5" t="str">
        <f>VLOOKUP(H1962,'FIPS Basin X-walk'!$A$2:$F$3224,6,FALSE)</f>
        <v>Ouachita Folded Belt</v>
      </c>
      <c r="C1962" s="1" t="s">
        <v>20708</v>
      </c>
      <c r="D1962" s="1"/>
      <c r="E1962" s="1"/>
      <c r="F1962" s="1" t="s">
        <v>20709</v>
      </c>
      <c r="G1962" s="1" t="s">
        <v>12455</v>
      </c>
      <c r="H1962" s="1">
        <v>48139</v>
      </c>
      <c r="I1962" s="1">
        <v>1002468</v>
      </c>
      <c r="J1962" s="1">
        <v>32.394058999999999</v>
      </c>
      <c r="K1962" s="1">
        <v>-96.653222</v>
      </c>
      <c r="L1962" s="1"/>
      <c r="M1962" s="1" t="s">
        <v>1485</v>
      </c>
      <c r="N1962" s="1" t="s">
        <v>9148</v>
      </c>
      <c r="O1962" s="1">
        <v>2022</v>
      </c>
      <c r="P1962" s="1">
        <v>75119</v>
      </c>
      <c r="Q1962" s="1" t="s">
        <v>20710</v>
      </c>
      <c r="R1962" s="1"/>
      <c r="S1962" s="1" t="s">
        <v>24358</v>
      </c>
      <c r="T1962" s="1" t="s">
        <v>6826</v>
      </c>
      <c r="U1962" s="1"/>
      <c r="V1962" s="1" t="s">
        <v>6952</v>
      </c>
      <c r="W1962" s="1" t="s">
        <v>6826</v>
      </c>
    </row>
    <row r="1963" spans="1:23" x14ac:dyDescent="0.25">
      <c r="A1963" s="1">
        <v>1012016</v>
      </c>
      <c r="B1963" s="5" t="str">
        <f>VLOOKUP(H1963,'FIPS Basin X-walk'!$A$2:$F$3224,6,FALSE)</f>
        <v>Central Kansas Uplift</v>
      </c>
      <c r="C1963" s="1" t="s">
        <v>12457</v>
      </c>
      <c r="D1963" s="1"/>
      <c r="E1963" s="1"/>
      <c r="F1963" s="1" t="s">
        <v>2035</v>
      </c>
      <c r="G1963" s="1" t="s">
        <v>12455</v>
      </c>
      <c r="H1963" s="1">
        <v>20051</v>
      </c>
      <c r="I1963" s="1">
        <v>1012016</v>
      </c>
      <c r="J1963" s="1">
        <v>38.931097999999999</v>
      </c>
      <c r="K1963" s="1">
        <v>-99.354338999999996</v>
      </c>
      <c r="L1963" s="1"/>
      <c r="M1963" s="1" t="s">
        <v>1490</v>
      </c>
      <c r="N1963" s="1" t="s">
        <v>12401</v>
      </c>
      <c r="O1963" s="1">
        <v>2022</v>
      </c>
      <c r="P1963" s="1">
        <v>67601</v>
      </c>
      <c r="Q1963" s="1" t="s">
        <v>12458</v>
      </c>
      <c r="R1963" s="1"/>
      <c r="S1963" s="1" t="s">
        <v>24355</v>
      </c>
      <c r="T1963" s="1" t="s">
        <v>6826</v>
      </c>
      <c r="U1963" s="1"/>
      <c r="V1963" s="1" t="s">
        <v>12456</v>
      </c>
      <c r="W1963" s="1" t="s">
        <v>6828</v>
      </c>
    </row>
    <row r="1964" spans="1:23" x14ac:dyDescent="0.25">
      <c r="A1964" s="1">
        <v>1003332</v>
      </c>
      <c r="B1964" s="5" t="str">
        <f>VLOOKUP(H1964,'FIPS Basin X-walk'!$A$2:$F$3224,6,FALSE)</f>
        <v>Ouachita Folded Belt</v>
      </c>
      <c r="C1964" s="1" t="s">
        <v>20729</v>
      </c>
      <c r="D1964" s="1"/>
      <c r="E1964" s="1"/>
      <c r="F1964" s="1" t="s">
        <v>20730</v>
      </c>
      <c r="G1964" s="1" t="s">
        <v>12455</v>
      </c>
      <c r="H1964" s="1">
        <v>48139</v>
      </c>
      <c r="I1964" s="1">
        <v>1003332</v>
      </c>
      <c r="J1964" s="1">
        <v>32.293059999999997</v>
      </c>
      <c r="K1964" s="1">
        <v>-97.039169999999999</v>
      </c>
      <c r="L1964" s="1"/>
      <c r="M1964" s="1" t="s">
        <v>1485</v>
      </c>
      <c r="N1964" s="1" t="s">
        <v>9148</v>
      </c>
      <c r="O1964" s="1">
        <v>2022</v>
      </c>
      <c r="P1964" s="1">
        <v>76064</v>
      </c>
      <c r="Q1964" s="1" t="s">
        <v>27</v>
      </c>
      <c r="R1964" s="1"/>
      <c r="S1964" s="1" t="s">
        <v>24435</v>
      </c>
      <c r="T1964" s="1" t="s">
        <v>6826</v>
      </c>
      <c r="U1964" s="1"/>
      <c r="V1964" s="1" t="s">
        <v>7521</v>
      </c>
      <c r="W1964" s="1" t="s">
        <v>6826</v>
      </c>
    </row>
    <row r="1965" spans="1:23" x14ac:dyDescent="0.25">
      <c r="A1965" s="1">
        <v>1002055</v>
      </c>
      <c r="B1965" s="5" t="str">
        <f>VLOOKUP(H1965,'FIPS Basin X-walk'!$A$2:$F$3224,6,FALSE)</f>
        <v>Ouachita Folded Belt</v>
      </c>
      <c r="C1965" s="1" t="s">
        <v>20711</v>
      </c>
      <c r="D1965" s="1"/>
      <c r="E1965" s="1" t="s">
        <v>6828</v>
      </c>
      <c r="F1965" s="1" t="s">
        <v>20712</v>
      </c>
      <c r="G1965" s="1" t="s">
        <v>12455</v>
      </c>
      <c r="H1965" s="1">
        <v>48139</v>
      </c>
      <c r="I1965" s="1">
        <v>1002055</v>
      </c>
      <c r="J1965" s="1">
        <v>32.512974999999997</v>
      </c>
      <c r="K1965" s="1">
        <v>-96.971098999999995</v>
      </c>
      <c r="L1965" s="1"/>
      <c r="M1965" s="1" t="s">
        <v>1485</v>
      </c>
      <c r="N1965" s="1" t="s">
        <v>9148</v>
      </c>
      <c r="O1965" s="1">
        <v>2022</v>
      </c>
      <c r="P1965" s="1">
        <v>76065</v>
      </c>
      <c r="Q1965" s="1" t="s">
        <v>20713</v>
      </c>
      <c r="R1965" s="1"/>
      <c r="S1965" s="1" t="s">
        <v>24441</v>
      </c>
      <c r="T1965" s="1" t="s">
        <v>6826</v>
      </c>
      <c r="U1965" s="1"/>
      <c r="V1965" s="1" t="s">
        <v>7144</v>
      </c>
      <c r="W1965" s="1" t="s">
        <v>6826</v>
      </c>
    </row>
    <row r="1966" spans="1:23" x14ac:dyDescent="0.25">
      <c r="A1966" s="1">
        <v>1002421</v>
      </c>
      <c r="B1966" s="5" t="str">
        <f>VLOOKUP(H1966,'FIPS Basin X-walk'!$A$2:$F$3224,6,FALSE)</f>
        <v>Ouachita Folded Belt</v>
      </c>
      <c r="C1966" s="1" t="s">
        <v>20719</v>
      </c>
      <c r="D1966" s="1"/>
      <c r="E1966" s="1" t="s">
        <v>6828</v>
      </c>
      <c r="F1966" s="1" t="s">
        <v>20712</v>
      </c>
      <c r="G1966" s="1" t="s">
        <v>12455</v>
      </c>
      <c r="H1966" s="1">
        <v>48139</v>
      </c>
      <c r="I1966" s="1">
        <v>1002421</v>
      </c>
      <c r="J1966" s="1">
        <v>32.519930000000002</v>
      </c>
      <c r="K1966" s="1">
        <v>-97.006799999999998</v>
      </c>
      <c r="L1966" s="1"/>
      <c r="M1966" s="1" t="s">
        <v>1485</v>
      </c>
      <c r="N1966" s="1" t="s">
        <v>9148</v>
      </c>
      <c r="O1966" s="1">
        <v>2022</v>
      </c>
      <c r="P1966" s="1">
        <v>76065</v>
      </c>
      <c r="Q1966" s="1" t="s">
        <v>20720</v>
      </c>
      <c r="R1966" s="1"/>
      <c r="S1966" s="1" t="s">
        <v>24441</v>
      </c>
      <c r="T1966" s="1" t="s">
        <v>6826</v>
      </c>
      <c r="U1966" s="1"/>
      <c r="V1966" s="1" t="s">
        <v>10094</v>
      </c>
      <c r="W1966" s="1" t="s">
        <v>6826</v>
      </c>
    </row>
    <row r="1967" spans="1:23" x14ac:dyDescent="0.25">
      <c r="A1967" s="1">
        <v>1005344</v>
      </c>
      <c r="B1967" s="5" t="str">
        <f>VLOOKUP(H1967,'FIPS Basin X-walk'!$A$2:$F$3224,6,FALSE)</f>
        <v>Ouachita Folded Belt</v>
      </c>
      <c r="C1967" s="1" t="s">
        <v>20727</v>
      </c>
      <c r="D1967" s="1"/>
      <c r="E1967" s="1"/>
      <c r="F1967" s="1" t="s">
        <v>20712</v>
      </c>
      <c r="G1967" s="1" t="s">
        <v>12455</v>
      </c>
      <c r="H1967" s="1">
        <v>48139</v>
      </c>
      <c r="I1967" s="1">
        <v>1005344</v>
      </c>
      <c r="J1967" s="1">
        <v>32.458249000000002</v>
      </c>
      <c r="K1967" s="1">
        <v>-97.036607000000004</v>
      </c>
      <c r="L1967" s="1"/>
      <c r="M1967" s="1" t="s">
        <v>1485</v>
      </c>
      <c r="N1967" s="1" t="s">
        <v>9148</v>
      </c>
      <c r="O1967" s="1">
        <v>2022</v>
      </c>
      <c r="P1967" s="1">
        <v>76065</v>
      </c>
      <c r="Q1967" s="1" t="s">
        <v>20728</v>
      </c>
      <c r="R1967" s="1"/>
      <c r="S1967" s="1" t="s">
        <v>24372</v>
      </c>
      <c r="T1967" s="1" t="s">
        <v>6826</v>
      </c>
      <c r="U1967" s="1"/>
      <c r="V1967" s="1" t="s">
        <v>7970</v>
      </c>
      <c r="W1967" s="1" t="s">
        <v>6826</v>
      </c>
    </row>
    <row r="1968" spans="1:23" x14ac:dyDescent="0.25">
      <c r="A1968" s="1">
        <v>1007792</v>
      </c>
      <c r="B1968" s="5" t="str">
        <f>VLOOKUP(H1968,'FIPS Basin X-walk'!$A$2:$F$3224,6,FALSE)</f>
        <v>Ouachita Folded Belt</v>
      </c>
      <c r="C1968" s="1" t="s">
        <v>20726</v>
      </c>
      <c r="D1968" s="1"/>
      <c r="E1968" s="1" t="s">
        <v>6828</v>
      </c>
      <c r="F1968" s="1" t="s">
        <v>20712</v>
      </c>
      <c r="G1968" s="1" t="s">
        <v>12455</v>
      </c>
      <c r="H1968" s="1">
        <v>48139</v>
      </c>
      <c r="I1968" s="1">
        <v>1007792</v>
      </c>
      <c r="J1968" s="1">
        <v>32.462679000000001</v>
      </c>
      <c r="K1968" s="1">
        <v>-97.025571999999997</v>
      </c>
      <c r="L1968" s="1"/>
      <c r="M1968" s="1" t="s">
        <v>1485</v>
      </c>
      <c r="N1968" s="1" t="s">
        <v>9148</v>
      </c>
      <c r="O1968" s="1">
        <v>2022</v>
      </c>
      <c r="P1968" s="1">
        <v>76065</v>
      </c>
      <c r="Q1968" s="1" t="s">
        <v>25908</v>
      </c>
      <c r="R1968" s="1"/>
      <c r="S1968" s="1" t="s">
        <v>24441</v>
      </c>
      <c r="T1968" s="1" t="s">
        <v>6826</v>
      </c>
      <c r="U1968" s="1"/>
      <c r="V1968" s="1" t="s">
        <v>14455</v>
      </c>
      <c r="W1968" s="1" t="s">
        <v>6826</v>
      </c>
    </row>
    <row r="1969" spans="1:23" x14ac:dyDescent="0.25">
      <c r="A1969" s="1">
        <v>1000184</v>
      </c>
      <c r="B1969" s="5" t="str">
        <f>VLOOKUP(H1969,'FIPS Basin X-walk'!$A$2:$F$3224,6,FALSE)</f>
        <v>Ouachita Folded Belt</v>
      </c>
      <c r="C1969" s="1" t="s">
        <v>20714</v>
      </c>
      <c r="D1969" s="1"/>
      <c r="E1969" s="1"/>
      <c r="F1969" s="1" t="s">
        <v>20715</v>
      </c>
      <c r="G1969" s="1" t="s">
        <v>12455</v>
      </c>
      <c r="H1969" s="1">
        <v>48139</v>
      </c>
      <c r="I1969" s="1">
        <v>1000184</v>
      </c>
      <c r="J1969" s="1">
        <v>32.426943999999999</v>
      </c>
      <c r="K1969" s="1">
        <v>-96.85</v>
      </c>
      <c r="L1969" s="1"/>
      <c r="M1969" s="1" t="s">
        <v>1485</v>
      </c>
      <c r="N1969" s="1" t="s">
        <v>9148</v>
      </c>
      <c r="O1969" s="1">
        <v>2022</v>
      </c>
      <c r="P1969" s="1">
        <v>75165</v>
      </c>
      <c r="Q1969" s="1" t="s">
        <v>20716</v>
      </c>
      <c r="R1969" s="1"/>
      <c r="S1969" s="1" t="s">
        <v>24437</v>
      </c>
      <c r="T1969" s="1" t="s">
        <v>6826</v>
      </c>
      <c r="U1969" s="1"/>
      <c r="V1969" s="1" t="s">
        <v>24438</v>
      </c>
      <c r="W1969" s="1" t="s">
        <v>6826</v>
      </c>
    </row>
    <row r="1970" spans="1:23" x14ac:dyDescent="0.25">
      <c r="A1970" s="1">
        <v>1002019</v>
      </c>
      <c r="B1970" s="5" t="str">
        <f>VLOOKUP(H1970,'FIPS Basin X-walk'!$A$2:$F$3224,6,FALSE)</f>
        <v>Ouachita Folded Belt</v>
      </c>
      <c r="C1970" s="1" t="s">
        <v>20718</v>
      </c>
      <c r="D1970" s="1"/>
      <c r="E1970" s="1"/>
      <c r="F1970" s="1" t="s">
        <v>20715</v>
      </c>
      <c r="G1970" s="1" t="s">
        <v>12455</v>
      </c>
      <c r="H1970" s="1">
        <v>48139</v>
      </c>
      <c r="I1970" s="1">
        <v>1002019</v>
      </c>
      <c r="J1970" s="1">
        <v>32.44126</v>
      </c>
      <c r="K1970" s="1">
        <v>-96.850390000000004</v>
      </c>
      <c r="L1970" s="1"/>
      <c r="M1970" s="1" t="s">
        <v>1485</v>
      </c>
      <c r="N1970" s="1" t="s">
        <v>9148</v>
      </c>
      <c r="O1970" s="1">
        <v>2022</v>
      </c>
      <c r="P1970" s="1">
        <v>75165</v>
      </c>
      <c r="Q1970" s="1" t="s">
        <v>24824</v>
      </c>
      <c r="R1970" s="1"/>
      <c r="S1970" s="1" t="s">
        <v>24804</v>
      </c>
      <c r="T1970" s="1" t="s">
        <v>6826</v>
      </c>
      <c r="U1970" s="1"/>
      <c r="V1970" s="1" t="s">
        <v>10309</v>
      </c>
      <c r="W1970" s="1" t="s">
        <v>6826</v>
      </c>
    </row>
    <row r="1971" spans="1:23" x14ac:dyDescent="0.25">
      <c r="A1971" s="1">
        <v>1000120</v>
      </c>
      <c r="B1971" s="5" t="str">
        <f>VLOOKUP(H1971,'FIPS Basin X-walk'!$A$2:$F$3224,6,FALSE)</f>
        <v>Snake River Basin</v>
      </c>
      <c r="C1971" s="1" t="s">
        <v>10753</v>
      </c>
      <c r="D1971" s="1"/>
      <c r="E1971" s="1"/>
      <c r="F1971" s="1" t="s">
        <v>10750</v>
      </c>
      <c r="G1971" s="1" t="s">
        <v>1705</v>
      </c>
      <c r="H1971" s="1">
        <v>16039</v>
      </c>
      <c r="I1971" s="1">
        <v>1000120</v>
      </c>
      <c r="J1971" s="1">
        <v>43.179400000000001</v>
      </c>
      <c r="K1971" s="1">
        <v>-115.7328</v>
      </c>
      <c r="L1971" s="1"/>
      <c r="M1971" s="1" t="s">
        <v>1552</v>
      </c>
      <c r="N1971" s="1" t="s">
        <v>10680</v>
      </c>
      <c r="O1971" s="1">
        <v>2022</v>
      </c>
      <c r="P1971" s="1">
        <v>83647</v>
      </c>
      <c r="Q1971" s="1" t="s">
        <v>10754</v>
      </c>
      <c r="R1971" s="1"/>
      <c r="S1971" s="1" t="s">
        <v>24355</v>
      </c>
      <c r="T1971" s="1" t="s">
        <v>6826</v>
      </c>
      <c r="U1971" s="1"/>
      <c r="V1971" s="1" t="s">
        <v>10752</v>
      </c>
      <c r="W1971" s="1" t="s">
        <v>6828</v>
      </c>
    </row>
    <row r="1972" spans="1:23" x14ac:dyDescent="0.25">
      <c r="A1972" s="1">
        <v>1000244</v>
      </c>
      <c r="B1972" s="5" t="str">
        <f>VLOOKUP(H1972,'FIPS Basin X-walk'!$A$2:$F$3224,6,FALSE)</f>
        <v>Snake River Basin</v>
      </c>
      <c r="C1972" s="1" t="s">
        <v>10749</v>
      </c>
      <c r="D1972" s="1"/>
      <c r="E1972" s="1"/>
      <c r="F1972" s="1" t="s">
        <v>10750</v>
      </c>
      <c r="G1972" s="1" t="s">
        <v>1705</v>
      </c>
      <c r="H1972" s="1">
        <v>16039</v>
      </c>
      <c r="I1972" s="1">
        <v>1000244</v>
      </c>
      <c r="J1972" s="1">
        <v>43.146999999999998</v>
      </c>
      <c r="K1972" s="1">
        <v>-115.6671</v>
      </c>
      <c r="L1972" s="1"/>
      <c r="M1972" s="1" t="s">
        <v>1552</v>
      </c>
      <c r="N1972" s="1" t="s">
        <v>10680</v>
      </c>
      <c r="O1972" s="1">
        <v>2022</v>
      </c>
      <c r="P1972" s="1">
        <v>83647</v>
      </c>
      <c r="Q1972" s="1" t="s">
        <v>10751</v>
      </c>
      <c r="R1972" s="1"/>
      <c r="S1972" s="1" t="s">
        <v>24355</v>
      </c>
      <c r="T1972" s="1" t="s">
        <v>6826</v>
      </c>
      <c r="U1972" s="1"/>
      <c r="V1972" s="1" t="s">
        <v>10752</v>
      </c>
      <c r="W1972" s="1" t="s">
        <v>6828</v>
      </c>
    </row>
    <row r="1973" spans="1:23" x14ac:dyDescent="0.25">
      <c r="A1973" s="1">
        <v>1008253</v>
      </c>
      <c r="B1973" s="5" t="str">
        <f>VLOOKUP(H1973,'FIPS Basin X-walk'!$A$2:$F$3224,6,FALSE)</f>
        <v>Snake River Basin</v>
      </c>
      <c r="C1973" s="1" t="s">
        <v>10755</v>
      </c>
      <c r="D1973" s="1"/>
      <c r="E1973" s="1"/>
      <c r="F1973" s="1" t="s">
        <v>10756</v>
      </c>
      <c r="G1973" s="1" t="s">
        <v>10757</v>
      </c>
      <c r="H1973" s="1">
        <v>16039</v>
      </c>
      <c r="I1973" s="1">
        <v>1008253</v>
      </c>
      <c r="J1973" s="1">
        <v>43.256283000000003</v>
      </c>
      <c r="K1973" s="1">
        <v>-115.90283700000001</v>
      </c>
      <c r="L1973" s="1"/>
      <c r="M1973" s="1" t="s">
        <v>1552</v>
      </c>
      <c r="N1973" s="1" t="s">
        <v>10680</v>
      </c>
      <c r="O1973" s="1">
        <v>2022</v>
      </c>
      <c r="P1973" s="1">
        <v>83716</v>
      </c>
      <c r="Q1973" s="1" t="s">
        <v>10758</v>
      </c>
      <c r="R1973" s="1"/>
      <c r="S1973" s="1" t="s">
        <v>24358</v>
      </c>
      <c r="T1973" s="1" t="s">
        <v>6826</v>
      </c>
      <c r="U1973" s="1"/>
      <c r="V1973" s="1" t="s">
        <v>25969</v>
      </c>
      <c r="W1973" s="1" t="s">
        <v>6826</v>
      </c>
    </row>
    <row r="1974" spans="1:23" x14ac:dyDescent="0.25">
      <c r="A1974" s="1">
        <v>1001036</v>
      </c>
      <c r="B1974" s="5" t="str">
        <f>VLOOKUP(H1974,'FIPS Basin X-walk'!$A$2:$F$3224,6,FALSE)</f>
        <v>Paradox Basin</v>
      </c>
      <c r="C1974" s="1" t="s">
        <v>22004</v>
      </c>
      <c r="D1974" s="1"/>
      <c r="E1974" s="1" t="s">
        <v>6828</v>
      </c>
      <c r="F1974" s="1" t="s">
        <v>22005</v>
      </c>
      <c r="G1974" s="1" t="s">
        <v>2156</v>
      </c>
      <c r="H1974" s="1">
        <v>49015</v>
      </c>
      <c r="I1974" s="1">
        <v>1001036</v>
      </c>
      <c r="J1974" s="1">
        <v>39.174700000000001</v>
      </c>
      <c r="K1974" s="1">
        <v>-111.02889999999999</v>
      </c>
      <c r="L1974" s="1"/>
      <c r="M1974" s="1" t="s">
        <v>1492</v>
      </c>
      <c r="N1974" s="1" t="s">
        <v>20957</v>
      </c>
      <c r="O1974" s="1">
        <v>2022</v>
      </c>
      <c r="P1974" s="1">
        <v>84513</v>
      </c>
      <c r="Q1974" s="1" t="s">
        <v>22006</v>
      </c>
      <c r="R1974" s="1"/>
      <c r="S1974" s="1" t="s">
        <v>24355</v>
      </c>
      <c r="T1974" s="1" t="s">
        <v>6826</v>
      </c>
      <c r="U1974" s="1"/>
      <c r="V1974" s="1" t="s">
        <v>24620</v>
      </c>
      <c r="W1974" s="1" t="s">
        <v>6828</v>
      </c>
    </row>
    <row r="1975" spans="1:23" x14ac:dyDescent="0.25">
      <c r="A1975" s="1">
        <v>1001193</v>
      </c>
      <c r="B1975" s="5" t="str">
        <f>VLOOKUP(H1975,'FIPS Basin X-walk'!$A$2:$F$3224,6,FALSE)</f>
        <v>Paradox Basin</v>
      </c>
      <c r="C1975" s="1" t="s">
        <v>22003</v>
      </c>
      <c r="D1975" s="1"/>
      <c r="E1975" s="1" t="s">
        <v>6828</v>
      </c>
      <c r="F1975" s="1" t="s">
        <v>11606</v>
      </c>
      <c r="G1975" s="1" t="s">
        <v>2156</v>
      </c>
      <c r="H1975" s="1">
        <v>49015</v>
      </c>
      <c r="I1975" s="1">
        <v>1001193</v>
      </c>
      <c r="J1975" s="1">
        <v>39.379199999999997</v>
      </c>
      <c r="K1975" s="1">
        <v>-111.07810000000001</v>
      </c>
      <c r="L1975" s="1"/>
      <c r="M1975" s="1" t="s">
        <v>1492</v>
      </c>
      <c r="N1975" s="1" t="s">
        <v>20957</v>
      </c>
      <c r="O1975" s="1">
        <v>2022</v>
      </c>
      <c r="P1975" s="1">
        <v>84528</v>
      </c>
      <c r="Q1975" s="1" t="s">
        <v>2157</v>
      </c>
      <c r="R1975" s="1"/>
      <c r="S1975" s="1" t="s">
        <v>24355</v>
      </c>
      <c r="T1975" s="1" t="s">
        <v>6826</v>
      </c>
      <c r="U1975" s="1"/>
      <c r="V1975" s="1" t="s">
        <v>7232</v>
      </c>
      <c r="W1975" s="1" t="s">
        <v>6828</v>
      </c>
    </row>
    <row r="1976" spans="1:23" x14ac:dyDescent="0.25">
      <c r="A1976" s="1">
        <v>1005663</v>
      </c>
      <c r="B1976" s="5" t="str">
        <f>VLOOKUP(H1976,'FIPS Basin X-walk'!$A$2:$F$3224,6,FALSE)</f>
        <v>Appalachian Basin</v>
      </c>
      <c r="C1976" s="1" t="s">
        <v>23826</v>
      </c>
      <c r="D1976" s="1"/>
      <c r="E1976" s="1"/>
      <c r="F1976" s="1" t="s">
        <v>1770</v>
      </c>
      <c r="G1976" s="1" t="s">
        <v>1770</v>
      </c>
      <c r="H1976" s="1">
        <v>36029</v>
      </c>
      <c r="I1976" s="1">
        <v>1005663</v>
      </c>
      <c r="J1976" s="1">
        <v>42.965060000000001</v>
      </c>
      <c r="K1976" s="1">
        <v>-78.714579999999998</v>
      </c>
      <c r="L1976" s="1"/>
      <c r="M1976" s="1" t="s">
        <v>1501</v>
      </c>
      <c r="N1976" s="1" t="s">
        <v>18868</v>
      </c>
      <c r="O1976" s="1">
        <v>2022</v>
      </c>
      <c r="P1976" s="1">
        <v>16501</v>
      </c>
      <c r="Q1976" s="1" t="s">
        <v>1393</v>
      </c>
      <c r="R1976" s="1"/>
      <c r="S1976" s="1">
        <v>221210</v>
      </c>
      <c r="T1976" s="1" t="s">
        <v>6826</v>
      </c>
      <c r="U1976" s="1"/>
      <c r="V1976" s="1" t="s">
        <v>16658</v>
      </c>
      <c r="W1976" s="1" t="s">
        <v>6826</v>
      </c>
    </row>
    <row r="1977" spans="1:23" x14ac:dyDescent="0.25">
      <c r="A1977" s="1">
        <v>1001242</v>
      </c>
      <c r="B1977" s="5" t="str">
        <f>VLOOKUP(H1977,'FIPS Basin X-walk'!$A$2:$F$3224,6,FALSE)</f>
        <v>Appalachian Basin</v>
      </c>
      <c r="C1977" s="1" t="s">
        <v>16746</v>
      </c>
      <c r="D1977" s="1"/>
      <c r="E1977" s="1"/>
      <c r="F1977" s="1" t="s">
        <v>16747</v>
      </c>
      <c r="G1977" s="1" t="s">
        <v>1770</v>
      </c>
      <c r="H1977" s="1">
        <v>36029</v>
      </c>
      <c r="I1977" s="1">
        <v>1001242</v>
      </c>
      <c r="J1977" s="1">
        <v>42.967100000000002</v>
      </c>
      <c r="K1977" s="1">
        <v>-78.918199999999999</v>
      </c>
      <c r="L1977" s="1"/>
      <c r="M1977" s="1" t="s">
        <v>1481</v>
      </c>
      <c r="N1977" s="1" t="s">
        <v>16632</v>
      </c>
      <c r="O1977" s="1">
        <v>2022</v>
      </c>
      <c r="P1977" s="1">
        <v>14150</v>
      </c>
      <c r="Q1977" s="1" t="s">
        <v>16748</v>
      </c>
      <c r="R1977" s="1"/>
      <c r="S1977" s="1" t="s">
        <v>24355</v>
      </c>
      <c r="T1977" s="1" t="s">
        <v>6828</v>
      </c>
      <c r="U1977" s="1"/>
      <c r="V1977" s="1" t="s">
        <v>16693</v>
      </c>
      <c r="W1977" s="1" t="s">
        <v>6828</v>
      </c>
    </row>
    <row r="1978" spans="1:23" x14ac:dyDescent="0.25">
      <c r="A1978" s="1">
        <v>1000077</v>
      </c>
      <c r="B1978" s="5" t="str">
        <f>VLOOKUP(H1978,'FIPS Basin X-walk'!$A$2:$F$3224,6,FALSE)</f>
        <v>Appalachian Basin</v>
      </c>
      <c r="C1978" s="1" t="s">
        <v>16756</v>
      </c>
      <c r="D1978" s="1"/>
      <c r="E1978" s="1"/>
      <c r="F1978" s="1" t="s">
        <v>16757</v>
      </c>
      <c r="G1978" s="1" t="s">
        <v>16743</v>
      </c>
      <c r="H1978" s="1">
        <v>36029</v>
      </c>
      <c r="I1978" s="1">
        <v>1000077</v>
      </c>
      <c r="J1978" s="1">
        <v>42.801659999999998</v>
      </c>
      <c r="K1978" s="1">
        <v>-78.841660000000005</v>
      </c>
      <c r="L1978" s="1"/>
      <c r="M1978" s="1" t="s">
        <v>1481</v>
      </c>
      <c r="N1978" s="1" t="s">
        <v>16632</v>
      </c>
      <c r="O1978" s="1">
        <v>2022</v>
      </c>
      <c r="P1978" s="1">
        <v>14219</v>
      </c>
      <c r="Q1978" s="1" t="s">
        <v>24406</v>
      </c>
      <c r="R1978" s="1"/>
      <c r="S1978" s="1" t="s">
        <v>24372</v>
      </c>
      <c r="T1978" s="1" t="s">
        <v>6826</v>
      </c>
      <c r="U1978" s="1"/>
      <c r="V1978" s="1" t="s">
        <v>16758</v>
      </c>
      <c r="W1978" s="1" t="s">
        <v>6826</v>
      </c>
    </row>
    <row r="1979" spans="1:23" x14ac:dyDescent="0.25">
      <c r="A1979" s="1">
        <v>1013293</v>
      </c>
      <c r="B1979" s="5" t="str">
        <f>VLOOKUP(H1979,'FIPS Basin X-walk'!$A$2:$F$3224,6,FALSE)</f>
        <v>Appalachian Basin</v>
      </c>
      <c r="C1979" s="1" t="s">
        <v>16751</v>
      </c>
      <c r="D1979" s="1"/>
      <c r="E1979" s="1"/>
      <c r="F1979" s="1" t="s">
        <v>1821</v>
      </c>
      <c r="G1979" s="1" t="s">
        <v>16743</v>
      </c>
      <c r="H1979" s="1">
        <v>36029</v>
      </c>
      <c r="I1979" s="1">
        <v>1013293</v>
      </c>
      <c r="J1979" s="1">
        <v>42.947650000000003</v>
      </c>
      <c r="K1979" s="1">
        <v>-78.892840000000007</v>
      </c>
      <c r="L1979" s="1"/>
      <c r="M1979" s="1" t="s">
        <v>1481</v>
      </c>
      <c r="N1979" s="1" t="s">
        <v>16632</v>
      </c>
      <c r="O1979" s="1">
        <v>2022</v>
      </c>
      <c r="P1979" s="1">
        <v>14207</v>
      </c>
      <c r="Q1979" s="1" t="s">
        <v>16752</v>
      </c>
      <c r="R1979" s="1" t="s">
        <v>25638</v>
      </c>
      <c r="S1979" s="1" t="s">
        <v>24865</v>
      </c>
      <c r="T1979" s="1" t="s">
        <v>6826</v>
      </c>
      <c r="U1979" s="1"/>
      <c r="V1979" s="1" t="s">
        <v>16753</v>
      </c>
      <c r="W1979" s="1" t="s">
        <v>6826</v>
      </c>
    </row>
    <row r="1980" spans="1:23" x14ac:dyDescent="0.25">
      <c r="A1980" s="1">
        <v>1007617</v>
      </c>
      <c r="B1980" s="5" t="str">
        <f>VLOOKUP(H1980,'FIPS Basin X-walk'!$A$2:$F$3224,6,FALSE)</f>
        <v>Appalachian Basin</v>
      </c>
      <c r="C1980" s="1" t="s">
        <v>16744</v>
      </c>
      <c r="D1980" s="1"/>
      <c r="E1980" s="1"/>
      <c r="F1980" s="1" t="s">
        <v>16745</v>
      </c>
      <c r="G1980" s="1" t="s">
        <v>16743</v>
      </c>
      <c r="H1980" s="1">
        <v>36029</v>
      </c>
      <c r="I1980" s="1">
        <v>1007617</v>
      </c>
      <c r="J1980" s="1">
        <v>42.583080000000002</v>
      </c>
      <c r="K1980" s="1">
        <v>-78.487099999999998</v>
      </c>
      <c r="L1980" s="1"/>
      <c r="M1980" s="1" t="s">
        <v>1481</v>
      </c>
      <c r="N1980" s="1" t="s">
        <v>16632</v>
      </c>
      <c r="O1980" s="1">
        <v>2022</v>
      </c>
      <c r="P1980" s="1">
        <v>14030</v>
      </c>
      <c r="Q1980" s="1" t="s">
        <v>25886</v>
      </c>
      <c r="R1980" s="1"/>
      <c r="S1980" s="1" t="s">
        <v>24358</v>
      </c>
      <c r="T1980" s="1" t="s">
        <v>6826</v>
      </c>
      <c r="U1980" s="1"/>
      <c r="V1980" s="1" t="s">
        <v>6878</v>
      </c>
      <c r="W1980" s="1" t="s">
        <v>6828</v>
      </c>
    </row>
    <row r="1981" spans="1:23" x14ac:dyDescent="0.25">
      <c r="A1981" s="1">
        <v>1001653</v>
      </c>
      <c r="B1981" s="5" t="str">
        <f>VLOOKUP(H1981,'FIPS Basin X-walk'!$A$2:$F$3224,6,FALSE)</f>
        <v>Appalachian Basin</v>
      </c>
      <c r="C1981" s="1" t="s">
        <v>16741</v>
      </c>
      <c r="D1981" s="1"/>
      <c r="E1981" s="1"/>
      <c r="F1981" s="1" t="s">
        <v>16742</v>
      </c>
      <c r="G1981" s="1" t="s">
        <v>16743</v>
      </c>
      <c r="H1981" s="1">
        <v>36029</v>
      </c>
      <c r="I1981" s="1">
        <v>1001653</v>
      </c>
      <c r="J1981" s="1">
        <v>42.679369000000001</v>
      </c>
      <c r="K1981" s="1">
        <v>-78.831474</v>
      </c>
      <c r="L1981" s="1"/>
      <c r="M1981" s="1" t="s">
        <v>1481</v>
      </c>
      <c r="N1981" s="1" t="s">
        <v>16632</v>
      </c>
      <c r="O1981" s="1">
        <v>2022</v>
      </c>
      <c r="P1981" s="1">
        <v>14057</v>
      </c>
      <c r="Q1981" s="1" t="s">
        <v>77</v>
      </c>
      <c r="R1981" s="1"/>
      <c r="S1981" s="1" t="s">
        <v>24435</v>
      </c>
      <c r="T1981" s="1" t="s">
        <v>6826</v>
      </c>
      <c r="U1981" s="1"/>
      <c r="V1981" s="1" t="s">
        <v>7090</v>
      </c>
      <c r="W1981" s="1" t="s">
        <v>6826</v>
      </c>
    </row>
    <row r="1982" spans="1:23" x14ac:dyDescent="0.25">
      <c r="A1982" s="1">
        <v>1004697</v>
      </c>
      <c r="B1982" s="5" t="str">
        <f>VLOOKUP(H1982,'FIPS Basin X-walk'!$A$2:$F$3224,6,FALSE)</f>
        <v>Appalachian Basin</v>
      </c>
      <c r="C1982" s="1" t="s">
        <v>19184</v>
      </c>
      <c r="D1982" s="1"/>
      <c r="E1982" s="1"/>
      <c r="F1982" s="1" t="s">
        <v>1770</v>
      </c>
      <c r="G1982" s="1" t="s">
        <v>16743</v>
      </c>
      <c r="H1982" s="1">
        <v>42049</v>
      </c>
      <c r="I1982" s="1">
        <v>1004697</v>
      </c>
      <c r="J1982" s="1">
        <v>42.145453000000003</v>
      </c>
      <c r="K1982" s="1">
        <v>-80.025440000000003</v>
      </c>
      <c r="L1982" s="1"/>
      <c r="M1982" s="1" t="s">
        <v>1501</v>
      </c>
      <c r="N1982" s="1" t="s">
        <v>18868</v>
      </c>
      <c r="O1982" s="1">
        <v>2022</v>
      </c>
      <c r="P1982" s="1">
        <v>16531</v>
      </c>
      <c r="Q1982" s="1" t="s">
        <v>19185</v>
      </c>
      <c r="R1982" s="1"/>
      <c r="S1982" s="1" t="s">
        <v>25370</v>
      </c>
      <c r="T1982" s="1" t="s">
        <v>6826</v>
      </c>
      <c r="U1982" s="1"/>
      <c r="V1982" s="1" t="s">
        <v>19186</v>
      </c>
      <c r="W1982" s="1" t="s">
        <v>6826</v>
      </c>
    </row>
    <row r="1983" spans="1:23" x14ac:dyDescent="0.25">
      <c r="A1983" s="1">
        <v>1007649</v>
      </c>
      <c r="B1983" s="5" t="str">
        <f>VLOOKUP(H1983,'FIPS Basin X-walk'!$A$2:$F$3224,6,FALSE)</f>
        <v>Appalachian Basin</v>
      </c>
      <c r="C1983" s="1" t="s">
        <v>19182</v>
      </c>
      <c r="D1983" s="1"/>
      <c r="E1983" s="1"/>
      <c r="F1983" s="1" t="s">
        <v>9410</v>
      </c>
      <c r="G1983" s="1" t="s">
        <v>16743</v>
      </c>
      <c r="H1983" s="1">
        <v>42049</v>
      </c>
      <c r="I1983" s="1">
        <v>1007649</v>
      </c>
      <c r="J1983" s="1">
        <v>42.059457000000002</v>
      </c>
      <c r="K1983" s="1">
        <v>-80.014483999999996</v>
      </c>
      <c r="L1983" s="1"/>
      <c r="M1983" s="1" t="s">
        <v>1501</v>
      </c>
      <c r="N1983" s="1" t="s">
        <v>18868</v>
      </c>
      <c r="O1983" s="1">
        <v>2022</v>
      </c>
      <c r="P1983" s="1">
        <v>16509</v>
      </c>
      <c r="Q1983" s="1" t="s">
        <v>19183</v>
      </c>
      <c r="R1983" s="1"/>
      <c r="S1983" s="1" t="s">
        <v>24358</v>
      </c>
      <c r="T1983" s="1" t="s">
        <v>6826</v>
      </c>
      <c r="U1983" s="1"/>
      <c r="V1983" s="1" t="s">
        <v>6878</v>
      </c>
      <c r="W1983" s="1" t="s">
        <v>6828</v>
      </c>
    </row>
    <row r="1984" spans="1:23" x14ac:dyDescent="0.25">
      <c r="A1984" s="1">
        <v>1008315</v>
      </c>
      <c r="B1984" s="5" t="str">
        <f>VLOOKUP(H1984,'FIPS Basin X-walk'!$A$2:$F$3224,6,FALSE)</f>
        <v>Appalachian Basin</v>
      </c>
      <c r="C1984" s="1" t="s">
        <v>16754</v>
      </c>
      <c r="D1984" s="1"/>
      <c r="E1984" s="1"/>
      <c r="F1984" s="1" t="s">
        <v>16755</v>
      </c>
      <c r="G1984" s="1" t="s">
        <v>16743</v>
      </c>
      <c r="H1984" s="1">
        <v>36029</v>
      </c>
      <c r="I1984" s="1">
        <v>1008315</v>
      </c>
      <c r="J1984" s="1">
        <v>42.554859999999998</v>
      </c>
      <c r="K1984" s="1">
        <v>-78.783379999999994</v>
      </c>
      <c r="L1984" s="1"/>
      <c r="M1984" s="1" t="s">
        <v>1481</v>
      </c>
      <c r="N1984" s="1" t="s">
        <v>16632</v>
      </c>
      <c r="O1984" s="1">
        <v>2022</v>
      </c>
      <c r="P1984" s="1">
        <v>14141</v>
      </c>
      <c r="Q1984" s="1" t="s">
        <v>299</v>
      </c>
      <c r="R1984" s="1"/>
      <c r="S1984" s="1" t="s">
        <v>24435</v>
      </c>
      <c r="T1984" s="1" t="s">
        <v>6826</v>
      </c>
      <c r="U1984" s="1"/>
      <c r="V1984" s="1" t="s">
        <v>16658</v>
      </c>
      <c r="W1984" s="1" t="s">
        <v>6826</v>
      </c>
    </row>
    <row r="1985" spans="1:23" x14ac:dyDescent="0.25">
      <c r="A1985" s="1">
        <v>1003427</v>
      </c>
      <c r="B1985" s="5" t="str">
        <f>VLOOKUP(H1985,'FIPS Basin X-walk'!$A$2:$F$3224,6,FALSE)</f>
        <v>Appalachian Basin</v>
      </c>
      <c r="C1985" s="1" t="s">
        <v>16759</v>
      </c>
      <c r="D1985" s="1"/>
      <c r="E1985" s="1"/>
      <c r="F1985" s="1" t="s">
        <v>16747</v>
      </c>
      <c r="G1985" s="1" t="s">
        <v>16743</v>
      </c>
      <c r="H1985" s="1">
        <v>36029</v>
      </c>
      <c r="I1985" s="1">
        <v>1003427</v>
      </c>
      <c r="J1985" s="1">
        <v>42.969000000000001</v>
      </c>
      <c r="K1985" s="1">
        <v>-78.918000000000006</v>
      </c>
      <c r="L1985" s="1"/>
      <c r="M1985" s="1" t="s">
        <v>1481</v>
      </c>
      <c r="N1985" s="1" t="s">
        <v>16632</v>
      </c>
      <c r="O1985" s="1">
        <v>2022</v>
      </c>
      <c r="P1985" s="1">
        <v>14150</v>
      </c>
      <c r="Q1985" s="1" t="s">
        <v>25107</v>
      </c>
      <c r="R1985" s="1"/>
      <c r="S1985" s="1" t="s">
        <v>24966</v>
      </c>
      <c r="T1985" s="1" t="s">
        <v>6826</v>
      </c>
      <c r="U1985" s="1"/>
      <c r="V1985" s="1" t="s">
        <v>16760</v>
      </c>
      <c r="W1985" s="1" t="s">
        <v>6826</v>
      </c>
    </row>
    <row r="1986" spans="1:23" x14ac:dyDescent="0.25">
      <c r="A1986" s="1">
        <v>1010127</v>
      </c>
      <c r="B1986" s="5" t="str">
        <f>VLOOKUP(H1986,'FIPS Basin X-walk'!$A$2:$F$3224,6,FALSE)</f>
        <v>Appalachian Basin</v>
      </c>
      <c r="C1986" s="1"/>
      <c r="D1986" s="1"/>
      <c r="E1986" s="1"/>
      <c r="F1986" s="1" t="s">
        <v>19180</v>
      </c>
      <c r="G1986" s="1" t="s">
        <v>16743</v>
      </c>
      <c r="H1986" s="1">
        <v>42049</v>
      </c>
      <c r="I1986" s="1">
        <v>1010127</v>
      </c>
      <c r="J1986" s="1">
        <v>42.036048000000001</v>
      </c>
      <c r="K1986" s="1">
        <v>-79.847747999999996</v>
      </c>
      <c r="L1986" s="1"/>
      <c r="M1986" s="1" t="s">
        <v>1501</v>
      </c>
      <c r="N1986" s="1" t="s">
        <v>18868</v>
      </c>
      <c r="O1986" s="1">
        <v>2022</v>
      </c>
      <c r="P1986" s="1">
        <v>16442</v>
      </c>
      <c r="Q1986" s="1" t="s">
        <v>19181</v>
      </c>
      <c r="R1986" s="1"/>
      <c r="S1986" s="1" t="s">
        <v>24358</v>
      </c>
      <c r="T1986" s="1" t="s">
        <v>6826</v>
      </c>
      <c r="U1986" s="1"/>
      <c r="V1986" s="1" t="s">
        <v>6836</v>
      </c>
      <c r="W1986" s="1" t="s">
        <v>6826</v>
      </c>
    </row>
    <row r="1987" spans="1:23" x14ac:dyDescent="0.25">
      <c r="A1987" s="1">
        <v>1003066</v>
      </c>
      <c r="B1987" s="5" t="str">
        <f>VLOOKUP(H1987,'FIPS Basin X-walk'!$A$2:$F$3224,6,FALSE)</f>
        <v>Appalachian Basin</v>
      </c>
      <c r="C1987" s="1" t="s">
        <v>16749</v>
      </c>
      <c r="D1987" s="1"/>
      <c r="E1987" s="1"/>
      <c r="F1987" s="1" t="s">
        <v>16750</v>
      </c>
      <c r="G1987" s="1" t="s">
        <v>16743</v>
      </c>
      <c r="H1987" s="1">
        <v>36029</v>
      </c>
      <c r="I1987" s="1">
        <v>1003066</v>
      </c>
      <c r="J1987" s="1">
        <v>42.966090000000001</v>
      </c>
      <c r="K1987" s="1">
        <v>-78.714519999999993</v>
      </c>
      <c r="L1987" s="1"/>
      <c r="M1987" s="1" t="s">
        <v>1481</v>
      </c>
      <c r="N1987" s="1" t="s">
        <v>16632</v>
      </c>
      <c r="O1987" s="1">
        <v>2022</v>
      </c>
      <c r="P1987" s="1">
        <v>14221</v>
      </c>
      <c r="Q1987" s="1" t="s">
        <v>1346</v>
      </c>
      <c r="R1987" s="1"/>
      <c r="S1987" s="1" t="s">
        <v>24359</v>
      </c>
      <c r="T1987" s="1" t="s">
        <v>6826</v>
      </c>
      <c r="U1987" s="1"/>
      <c r="V1987" s="1" t="s">
        <v>16658</v>
      </c>
      <c r="W1987" s="1" t="s">
        <v>6826</v>
      </c>
    </row>
    <row r="1988" spans="1:23" x14ac:dyDescent="0.25">
      <c r="A1988" s="1">
        <v>1006702</v>
      </c>
      <c r="B1988" s="5" t="str">
        <f>VLOOKUP(H1988,'FIPS Basin X-walk'!$A$2:$F$3224,6,FALSE)</f>
        <v>Mid-Gulf Coast Basin</v>
      </c>
      <c r="C1988" s="1" t="s">
        <v>9729</v>
      </c>
      <c r="D1988" s="1"/>
      <c r="E1988" s="1" t="s">
        <v>6828</v>
      </c>
      <c r="F1988" s="1" t="s">
        <v>9719</v>
      </c>
      <c r="G1988" s="1" t="s">
        <v>2013</v>
      </c>
      <c r="H1988" s="1">
        <v>12033</v>
      </c>
      <c r="I1988" s="1">
        <v>1006702</v>
      </c>
      <c r="J1988" s="1">
        <v>30.566099999999999</v>
      </c>
      <c r="K1988" s="1">
        <v>-87.228899999999996</v>
      </c>
      <c r="L1988" s="1"/>
      <c r="M1988" s="1" t="s">
        <v>1506</v>
      </c>
      <c r="N1988" s="1" t="s">
        <v>9619</v>
      </c>
      <c r="O1988" s="1">
        <v>2022</v>
      </c>
      <c r="P1988" s="1">
        <v>32514</v>
      </c>
      <c r="Q1988" s="1" t="s">
        <v>9730</v>
      </c>
      <c r="R1988" s="1"/>
      <c r="S1988" s="1" t="s">
        <v>24355</v>
      </c>
      <c r="T1988" s="1" t="s">
        <v>6826</v>
      </c>
      <c r="U1988" s="1"/>
      <c r="V1988" s="1" t="s">
        <v>9640</v>
      </c>
      <c r="W1988" s="1" t="s">
        <v>6828</v>
      </c>
    </row>
    <row r="1989" spans="1:23" x14ac:dyDescent="0.25">
      <c r="A1989" s="1">
        <v>1002251</v>
      </c>
      <c r="B1989" s="5" t="str">
        <f>VLOOKUP(H1989,'FIPS Basin X-walk'!$A$2:$F$3224,6,FALSE)</f>
        <v>Mid-Gulf Coast Basin</v>
      </c>
      <c r="C1989" s="1" t="s">
        <v>6957</v>
      </c>
      <c r="D1989" s="1"/>
      <c r="E1989" s="1"/>
      <c r="F1989" s="1" t="s">
        <v>6958</v>
      </c>
      <c r="G1989" s="1" t="s">
        <v>6955</v>
      </c>
      <c r="H1989" s="1">
        <v>1053</v>
      </c>
      <c r="I1989" s="1">
        <v>1002251</v>
      </c>
      <c r="J1989" s="1">
        <v>31.0717</v>
      </c>
      <c r="K1989" s="1">
        <v>-87.362899999999996</v>
      </c>
      <c r="L1989" s="1"/>
      <c r="M1989" s="1" t="s">
        <v>1482</v>
      </c>
      <c r="N1989" s="1" t="s">
        <v>6824</v>
      </c>
      <c r="O1989" s="1">
        <v>2022</v>
      </c>
      <c r="P1989" s="1">
        <v>36502</v>
      </c>
      <c r="Q1989" s="1" t="s">
        <v>24874</v>
      </c>
      <c r="R1989" s="1"/>
      <c r="S1989" s="1" t="s">
        <v>24399</v>
      </c>
      <c r="T1989" s="1" t="s">
        <v>6826</v>
      </c>
      <c r="U1989" s="1"/>
      <c r="V1989" s="1" t="s">
        <v>24875</v>
      </c>
      <c r="W1989" s="1" t="s">
        <v>6826</v>
      </c>
    </row>
    <row r="1990" spans="1:23" x14ac:dyDescent="0.25">
      <c r="A1990" s="1">
        <v>1006531</v>
      </c>
      <c r="B1990" s="5" t="str">
        <f>VLOOKUP(H1990,'FIPS Basin X-walk'!$A$2:$F$3224,6,FALSE)</f>
        <v>Mid-Gulf Coast Basin</v>
      </c>
      <c r="C1990" s="1" t="s">
        <v>6959</v>
      </c>
      <c r="D1990" s="1"/>
      <c r="E1990" s="1"/>
      <c r="F1990" s="1" t="s">
        <v>6960</v>
      </c>
      <c r="G1990" s="1" t="s">
        <v>6955</v>
      </c>
      <c r="H1990" s="1">
        <v>1053</v>
      </c>
      <c r="I1990" s="1">
        <v>1006531</v>
      </c>
      <c r="J1990" s="1">
        <v>31.176100000000002</v>
      </c>
      <c r="K1990" s="1">
        <v>-87.438267999999994</v>
      </c>
      <c r="L1990" s="1"/>
      <c r="M1990" s="1" t="s">
        <v>1482</v>
      </c>
      <c r="N1990" s="1" t="s">
        <v>6824</v>
      </c>
      <c r="O1990" s="1">
        <v>2022</v>
      </c>
      <c r="P1990" s="1">
        <v>36502</v>
      </c>
      <c r="Q1990" s="1" t="s">
        <v>6961</v>
      </c>
      <c r="R1990" s="1"/>
      <c r="S1990" s="1" t="s">
        <v>24369</v>
      </c>
      <c r="T1990" s="1" t="s">
        <v>6826</v>
      </c>
      <c r="U1990" s="1"/>
      <c r="V1990" s="1" t="s">
        <v>6962</v>
      </c>
      <c r="W1990" s="1" t="s">
        <v>6826</v>
      </c>
    </row>
    <row r="1991" spans="1:23" x14ac:dyDescent="0.25">
      <c r="A1991" s="1">
        <v>1005948</v>
      </c>
      <c r="B1991" s="5" t="str">
        <f>VLOOKUP(H1991,'FIPS Basin X-walk'!$A$2:$F$3224,6,FALSE)</f>
        <v>Mid-Gulf Coast Basin</v>
      </c>
      <c r="C1991" s="1" t="s">
        <v>6963</v>
      </c>
      <c r="D1991" s="1"/>
      <c r="E1991" s="1"/>
      <c r="F1991" s="1" t="s">
        <v>6954</v>
      </c>
      <c r="G1991" s="1" t="s">
        <v>6955</v>
      </c>
      <c r="H1991" s="1">
        <v>1053</v>
      </c>
      <c r="I1991" s="1">
        <v>1005948</v>
      </c>
      <c r="J1991" s="1">
        <v>31.079516999999999</v>
      </c>
      <c r="K1991" s="1">
        <v>-87.115273999999999</v>
      </c>
      <c r="L1991" s="1"/>
      <c r="M1991" s="1" t="s">
        <v>1482</v>
      </c>
      <c r="N1991" s="1" t="s">
        <v>6824</v>
      </c>
      <c r="O1991" s="1">
        <v>2022</v>
      </c>
      <c r="P1991" s="1">
        <v>36426</v>
      </c>
      <c r="Q1991" s="1" t="s">
        <v>6964</v>
      </c>
      <c r="R1991" s="1"/>
      <c r="S1991" s="1" t="s">
        <v>24385</v>
      </c>
      <c r="T1991" s="1" t="s">
        <v>6828</v>
      </c>
      <c r="U1991" s="1"/>
      <c r="V1991" s="1" t="s">
        <v>6889</v>
      </c>
      <c r="W1991" s="1" t="s">
        <v>6828</v>
      </c>
    </row>
    <row r="1992" spans="1:23" x14ac:dyDescent="0.25">
      <c r="A1992" s="1">
        <v>1007274</v>
      </c>
      <c r="B1992" s="5" t="str">
        <f>VLOOKUP(H1992,'FIPS Basin X-walk'!$A$2:$F$3224,6,FALSE)</f>
        <v>Mid-Gulf Coast Basin</v>
      </c>
      <c r="C1992" s="1" t="s">
        <v>6953</v>
      </c>
      <c r="D1992" s="1"/>
      <c r="E1992" s="1"/>
      <c r="F1992" s="1" t="s">
        <v>6954</v>
      </c>
      <c r="G1992" s="1" t="s">
        <v>6955</v>
      </c>
      <c r="H1992" s="1">
        <v>1053</v>
      </c>
      <c r="I1992" s="1">
        <v>1007274</v>
      </c>
      <c r="J1992" s="1">
        <v>31.256599999999999</v>
      </c>
      <c r="K1992" s="1">
        <v>-87.186099999999996</v>
      </c>
      <c r="L1992" s="1"/>
      <c r="M1992" s="1" t="s">
        <v>1482</v>
      </c>
      <c r="N1992" s="1" t="s">
        <v>6824</v>
      </c>
      <c r="O1992" s="1">
        <v>2022</v>
      </c>
      <c r="P1992" s="1">
        <v>36426</v>
      </c>
      <c r="Q1992" s="1" t="s">
        <v>6956</v>
      </c>
      <c r="R1992" s="1"/>
      <c r="S1992" s="1" t="s">
        <v>24358</v>
      </c>
      <c r="T1992" s="1" t="s">
        <v>6826</v>
      </c>
      <c r="U1992" s="1"/>
      <c r="V1992" s="1" t="s">
        <v>6952</v>
      </c>
      <c r="W1992" s="1" t="s">
        <v>6826</v>
      </c>
    </row>
    <row r="1993" spans="1:23" x14ac:dyDescent="0.25">
      <c r="A1993" s="1">
        <v>1000196</v>
      </c>
      <c r="B1993" s="5" t="str">
        <f>VLOOKUP(H1993,'FIPS Basin X-walk'!$A$2:$F$3224,6,FALSE)</f>
        <v>Mid-Gulf Coast Basin</v>
      </c>
      <c r="C1993" s="1" t="s">
        <v>9727</v>
      </c>
      <c r="D1993" s="1"/>
      <c r="E1993" s="1" t="s">
        <v>6828</v>
      </c>
      <c r="F1993" s="1" t="s">
        <v>9725</v>
      </c>
      <c r="G1993" s="1" t="s">
        <v>6955</v>
      </c>
      <c r="H1993" s="1">
        <v>12033</v>
      </c>
      <c r="I1993" s="1">
        <v>1000196</v>
      </c>
      <c r="J1993" s="1">
        <v>30.60539</v>
      </c>
      <c r="K1993" s="1">
        <v>-87.322937999999994</v>
      </c>
      <c r="L1993" s="1"/>
      <c r="M1993" s="1" t="s">
        <v>1506</v>
      </c>
      <c r="N1993" s="1" t="s">
        <v>9619</v>
      </c>
      <c r="O1993" s="1">
        <v>2022</v>
      </c>
      <c r="P1993" s="1">
        <v>32533</v>
      </c>
      <c r="Q1993" s="1" t="s">
        <v>9728</v>
      </c>
      <c r="R1993" s="1" t="s">
        <v>24436</v>
      </c>
      <c r="S1993" s="1" t="s">
        <v>24385</v>
      </c>
      <c r="T1993" s="1" t="s">
        <v>6828</v>
      </c>
      <c r="U1993" s="1"/>
      <c r="V1993" s="1" t="s">
        <v>6836</v>
      </c>
      <c r="W1993" s="1" t="s">
        <v>6828</v>
      </c>
    </row>
    <row r="1994" spans="1:23" x14ac:dyDescent="0.25">
      <c r="A1994" s="1">
        <v>1004962</v>
      </c>
      <c r="B1994" s="5" t="str">
        <f>VLOOKUP(H1994,'FIPS Basin X-walk'!$A$2:$F$3224,6,FALSE)</f>
        <v>Mid-Gulf Coast Basin</v>
      </c>
      <c r="C1994" s="1" t="s">
        <v>9731</v>
      </c>
      <c r="D1994" s="1"/>
      <c r="E1994" s="1"/>
      <c r="F1994" s="1" t="s">
        <v>9722</v>
      </c>
      <c r="G1994" s="1" t="s">
        <v>6955</v>
      </c>
      <c r="H1994" s="1">
        <v>12033</v>
      </c>
      <c r="I1994" s="1">
        <v>1004962</v>
      </c>
      <c r="J1994" s="1">
        <v>30.596678000000001</v>
      </c>
      <c r="K1994" s="1">
        <v>-87.251976999999997</v>
      </c>
      <c r="L1994" s="1" t="s">
        <v>25435</v>
      </c>
      <c r="M1994" s="1" t="s">
        <v>1506</v>
      </c>
      <c r="N1994" s="1" t="s">
        <v>9619</v>
      </c>
      <c r="O1994" s="1">
        <v>2022</v>
      </c>
      <c r="P1994" s="1">
        <v>32533</v>
      </c>
      <c r="Q1994" s="1" t="s">
        <v>9732</v>
      </c>
      <c r="R1994" s="1" t="s">
        <v>24367</v>
      </c>
      <c r="S1994" s="1" t="s">
        <v>24414</v>
      </c>
      <c r="T1994" s="1" t="s">
        <v>6828</v>
      </c>
      <c r="U1994" s="1"/>
      <c r="V1994" s="1" t="s">
        <v>7199</v>
      </c>
      <c r="W1994" s="1" t="s">
        <v>6828</v>
      </c>
    </row>
    <row r="1995" spans="1:23" x14ac:dyDescent="0.25">
      <c r="A1995" s="1">
        <v>1005656</v>
      </c>
      <c r="B1995" s="5" t="str">
        <f>VLOOKUP(H1995,'FIPS Basin X-walk'!$A$2:$F$3224,6,FALSE)</f>
        <v>Mid-Gulf Coast Basin</v>
      </c>
      <c r="C1995" s="1" t="s">
        <v>9724</v>
      </c>
      <c r="D1995" s="1"/>
      <c r="E1995" s="1"/>
      <c r="F1995" s="1" t="s">
        <v>9725</v>
      </c>
      <c r="G1995" s="1" t="s">
        <v>6955</v>
      </c>
      <c r="H1995" s="1">
        <v>12033</v>
      </c>
      <c r="I1995" s="1">
        <v>1005656</v>
      </c>
      <c r="J1995" s="1">
        <v>30.577200000000001</v>
      </c>
      <c r="K1995" s="1">
        <v>-87.393029999999996</v>
      </c>
      <c r="L1995" s="1"/>
      <c r="M1995" s="1" t="s">
        <v>1506</v>
      </c>
      <c r="N1995" s="1" t="s">
        <v>9619</v>
      </c>
      <c r="O1995" s="1">
        <v>2022</v>
      </c>
      <c r="P1995" s="1">
        <v>32533</v>
      </c>
      <c r="Q1995" s="1" t="s">
        <v>9726</v>
      </c>
      <c r="R1995" s="1"/>
      <c r="S1995" s="1" t="s">
        <v>24358</v>
      </c>
      <c r="T1995" s="1" t="s">
        <v>6826</v>
      </c>
      <c r="U1995" s="1"/>
      <c r="V1995" s="1" t="s">
        <v>25564</v>
      </c>
      <c r="W1995" s="1" t="s">
        <v>6826</v>
      </c>
    </row>
    <row r="1996" spans="1:23" x14ac:dyDescent="0.25">
      <c r="A1996" s="1">
        <v>1010299</v>
      </c>
      <c r="B1996" s="5" t="str">
        <f>VLOOKUP(H1996,'FIPS Basin X-walk'!$A$2:$F$3224,6,FALSE)</f>
        <v>Mid-Gulf Coast Basin</v>
      </c>
      <c r="C1996" s="1"/>
      <c r="D1996" s="1"/>
      <c r="E1996" s="1"/>
      <c r="F1996" s="1" t="s">
        <v>9722</v>
      </c>
      <c r="G1996" s="1" t="s">
        <v>6955</v>
      </c>
      <c r="H1996" s="1">
        <v>12033</v>
      </c>
      <c r="I1996" s="1">
        <v>1010299</v>
      </c>
      <c r="J1996" s="1">
        <v>30.598056</v>
      </c>
      <c r="K1996" s="1">
        <v>-87.380555999999999</v>
      </c>
      <c r="L1996" s="1"/>
      <c r="M1996" s="1" t="s">
        <v>1506</v>
      </c>
      <c r="N1996" s="1" t="s">
        <v>9619</v>
      </c>
      <c r="O1996" s="1">
        <v>2022</v>
      </c>
      <c r="P1996" s="1">
        <v>32533</v>
      </c>
      <c r="Q1996" s="1" t="s">
        <v>9723</v>
      </c>
      <c r="R1996" s="1"/>
      <c r="S1996" s="1" t="s">
        <v>24358</v>
      </c>
      <c r="T1996" s="1" t="s">
        <v>6826</v>
      </c>
      <c r="U1996" s="1"/>
      <c r="V1996" s="1" t="s">
        <v>6836</v>
      </c>
      <c r="W1996" s="1" t="s">
        <v>6826</v>
      </c>
    </row>
    <row r="1997" spans="1:23" x14ac:dyDescent="0.25">
      <c r="A1997" s="1">
        <v>1012765</v>
      </c>
      <c r="B1997" s="5" t="str">
        <f>VLOOKUP(H1997,'FIPS Basin X-walk'!$A$2:$F$3224,6,FALSE)</f>
        <v>Mid-Gulf Coast Basin</v>
      </c>
      <c r="C1997" s="1" t="s">
        <v>20068</v>
      </c>
      <c r="D1997" s="1"/>
      <c r="E1997" s="1"/>
      <c r="F1997" s="1" t="s">
        <v>20069</v>
      </c>
      <c r="G1997" s="1" t="s">
        <v>6955</v>
      </c>
      <c r="H1997" s="1">
        <v>12033</v>
      </c>
      <c r="I1997" s="1">
        <v>1012765</v>
      </c>
      <c r="J1997" s="1">
        <v>30.792121999999999</v>
      </c>
      <c r="K1997" s="1">
        <v>-87.326612999999995</v>
      </c>
      <c r="L1997" s="1"/>
      <c r="M1997" s="1" t="s">
        <v>1506</v>
      </c>
      <c r="N1997" s="1" t="s">
        <v>9619</v>
      </c>
      <c r="O1997" s="1">
        <v>2022</v>
      </c>
      <c r="P1997" s="1">
        <v>32568</v>
      </c>
      <c r="Q1997" s="1" t="s">
        <v>20070</v>
      </c>
      <c r="R1997" s="1"/>
      <c r="S1997" s="1" t="s">
        <v>25302</v>
      </c>
      <c r="T1997" s="1" t="s">
        <v>6826</v>
      </c>
      <c r="U1997" s="1"/>
      <c r="V1997" s="1" t="s">
        <v>20071</v>
      </c>
      <c r="W1997" s="1" t="s">
        <v>6826</v>
      </c>
    </row>
    <row r="1998" spans="1:23" x14ac:dyDescent="0.25">
      <c r="A1998" s="1">
        <v>1001088</v>
      </c>
      <c r="B1998" s="5" t="str">
        <f>VLOOKUP(H1998,'FIPS Basin X-walk'!$A$2:$F$3224,6,FALSE)</f>
        <v>Mid-Gulf Coast Basin</v>
      </c>
      <c r="C1998" s="1" t="s">
        <v>9716</v>
      </c>
      <c r="D1998" s="1"/>
      <c r="E1998" s="1"/>
      <c r="F1998" s="1" t="s">
        <v>9717</v>
      </c>
      <c r="G1998" s="1" t="s">
        <v>6955</v>
      </c>
      <c r="H1998" s="1">
        <v>12033</v>
      </c>
      <c r="I1998" s="1">
        <v>1001088</v>
      </c>
      <c r="J1998" s="1">
        <v>30.50515</v>
      </c>
      <c r="K1998" s="1">
        <v>-87.225750000000005</v>
      </c>
      <c r="L1998" s="1"/>
      <c r="M1998" s="1" t="s">
        <v>1506</v>
      </c>
      <c r="N1998" s="1" t="s">
        <v>9619</v>
      </c>
      <c r="O1998" s="1">
        <v>2022</v>
      </c>
      <c r="P1998" s="1">
        <v>32514</v>
      </c>
      <c r="Q1998" s="1" t="s">
        <v>1309</v>
      </c>
      <c r="R1998" s="1"/>
      <c r="S1998" s="1" t="s">
        <v>24359</v>
      </c>
      <c r="T1998" s="1" t="s">
        <v>6826</v>
      </c>
      <c r="U1998" s="1"/>
      <c r="V1998" s="1" t="s">
        <v>24630</v>
      </c>
      <c r="W1998" s="1" t="s">
        <v>6826</v>
      </c>
    </row>
    <row r="1999" spans="1:23" x14ac:dyDescent="0.25">
      <c r="A1999" s="1">
        <v>1002968</v>
      </c>
      <c r="B1999" s="5" t="str">
        <f>VLOOKUP(H1999,'FIPS Basin X-walk'!$A$2:$F$3224,6,FALSE)</f>
        <v>Mid-Gulf Coast Basin</v>
      </c>
      <c r="C1999" s="1" t="s">
        <v>9718</v>
      </c>
      <c r="D1999" s="1"/>
      <c r="E1999" s="1"/>
      <c r="F1999" s="1" t="s">
        <v>9719</v>
      </c>
      <c r="G1999" s="1" t="s">
        <v>6955</v>
      </c>
      <c r="H1999" s="1">
        <v>12033</v>
      </c>
      <c r="I1999" s="1">
        <v>1002968</v>
      </c>
      <c r="J1999" s="1">
        <v>30.408670999999998</v>
      </c>
      <c r="K1999" s="1">
        <v>-87.250164999999996</v>
      </c>
      <c r="L1999" s="1"/>
      <c r="M1999" s="1" t="s">
        <v>1506</v>
      </c>
      <c r="N1999" s="1" t="s">
        <v>9619</v>
      </c>
      <c r="O1999" s="1">
        <v>2022</v>
      </c>
      <c r="P1999" s="1">
        <v>32505</v>
      </c>
      <c r="Q1999" s="1" t="s">
        <v>9720</v>
      </c>
      <c r="R1999" s="1"/>
      <c r="S1999" s="1" t="s">
        <v>25030</v>
      </c>
      <c r="T1999" s="1" t="s">
        <v>6826</v>
      </c>
      <c r="U1999" s="1"/>
      <c r="V1999" s="1" t="s">
        <v>9721</v>
      </c>
      <c r="W1999" s="1" t="s">
        <v>6826</v>
      </c>
    </row>
    <row r="2000" spans="1:23" x14ac:dyDescent="0.25">
      <c r="A2000" s="1">
        <v>1001200</v>
      </c>
      <c r="B2000" s="5" t="str">
        <f>VLOOKUP(H2000,'FIPS Basin X-walk'!$A$2:$F$3224,6,FALSE)</f>
        <v>New England Province</v>
      </c>
      <c r="C2000" s="1" t="s">
        <v>14026</v>
      </c>
      <c r="D2000" s="1"/>
      <c r="E2000" s="1"/>
      <c r="F2000" s="1" t="s">
        <v>14027</v>
      </c>
      <c r="G2000" s="1" t="s">
        <v>1995</v>
      </c>
      <c r="H2000" s="1">
        <v>25009</v>
      </c>
      <c r="I2000" s="1">
        <v>1001200</v>
      </c>
      <c r="J2000" s="1">
        <v>42.45</v>
      </c>
      <c r="K2000" s="1">
        <v>-70.9739</v>
      </c>
      <c r="L2000" s="1"/>
      <c r="M2000" s="1" t="s">
        <v>1513</v>
      </c>
      <c r="N2000" s="1" t="s">
        <v>13980</v>
      </c>
      <c r="O2000" s="1">
        <v>2022</v>
      </c>
      <c r="P2000" s="1">
        <v>1910</v>
      </c>
      <c r="Q2000" s="1" t="s">
        <v>14028</v>
      </c>
      <c r="R2000" s="1"/>
      <c r="S2000" s="1" t="s">
        <v>24656</v>
      </c>
      <c r="T2000" s="1" t="s">
        <v>6826</v>
      </c>
      <c r="U2000" s="1"/>
      <c r="V2000" s="1" t="s">
        <v>8644</v>
      </c>
      <c r="W2000" s="1" t="s">
        <v>6828</v>
      </c>
    </row>
    <row r="2001" spans="1:23" x14ac:dyDescent="0.25">
      <c r="A2001" s="1">
        <v>1000745</v>
      </c>
      <c r="B2001" s="5" t="str">
        <f>VLOOKUP(H2001,'FIPS Basin X-walk'!$A$2:$F$3224,6,FALSE)</f>
        <v>Piedmont-Blue Ridge Prov</v>
      </c>
      <c r="C2001" s="1" t="s">
        <v>16287</v>
      </c>
      <c r="D2001" s="1"/>
      <c r="E2001" s="1"/>
      <c r="F2001" s="1" t="s">
        <v>7850</v>
      </c>
      <c r="G2001" s="1" t="s">
        <v>1995</v>
      </c>
      <c r="H2001" s="1">
        <v>34013</v>
      </c>
      <c r="I2001" s="1">
        <v>1000745</v>
      </c>
      <c r="J2001" s="1">
        <v>40.737499999999997</v>
      </c>
      <c r="K2001" s="1">
        <v>-74.121099999999998</v>
      </c>
      <c r="L2001" s="1"/>
      <c r="M2001" s="1" t="s">
        <v>1536</v>
      </c>
      <c r="N2001" s="1" t="s">
        <v>16210</v>
      </c>
      <c r="O2001" s="1">
        <v>2022</v>
      </c>
      <c r="P2001" s="1">
        <v>7105</v>
      </c>
      <c r="Q2001" s="1" t="s">
        <v>1995</v>
      </c>
      <c r="R2001" s="1"/>
      <c r="S2001" s="1" t="s">
        <v>24355</v>
      </c>
      <c r="T2001" s="1" t="s">
        <v>6826</v>
      </c>
      <c r="U2001" s="1"/>
      <c r="V2001" s="1" t="s">
        <v>24580</v>
      </c>
      <c r="W2001" s="1" t="s">
        <v>6828</v>
      </c>
    </row>
    <row r="2002" spans="1:23" x14ac:dyDescent="0.25">
      <c r="A2002" s="1">
        <v>1001239</v>
      </c>
      <c r="B2002" s="5" t="str">
        <f>VLOOKUP(H2002,'FIPS Basin X-walk'!$A$2:$F$3224,6,FALSE)</f>
        <v>Piedmont-Blue Ridge Prov</v>
      </c>
      <c r="C2002" s="1" t="s">
        <v>16289</v>
      </c>
      <c r="D2002" s="1"/>
      <c r="E2002" s="1"/>
      <c r="F2002" s="1" t="s">
        <v>7850</v>
      </c>
      <c r="G2002" s="1" t="s">
        <v>1995</v>
      </c>
      <c r="H2002" s="1">
        <v>34013</v>
      </c>
      <c r="I2002" s="1">
        <v>1001239</v>
      </c>
      <c r="J2002" s="1">
        <v>40.719700000000003</v>
      </c>
      <c r="K2002" s="1">
        <v>-74.13</v>
      </c>
      <c r="L2002" s="1"/>
      <c r="M2002" s="1" t="s">
        <v>1536</v>
      </c>
      <c r="N2002" s="1" t="s">
        <v>16210</v>
      </c>
      <c r="O2002" s="1">
        <v>2022</v>
      </c>
      <c r="P2002" s="1">
        <v>7105</v>
      </c>
      <c r="Q2002" s="1" t="s">
        <v>16290</v>
      </c>
      <c r="R2002" s="1"/>
      <c r="S2002" s="1" t="s">
        <v>24355</v>
      </c>
      <c r="T2002" s="1" t="s">
        <v>6826</v>
      </c>
      <c r="U2002" s="1"/>
      <c r="V2002" s="1" t="s">
        <v>13829</v>
      </c>
      <c r="W2002" s="1" t="s">
        <v>6828</v>
      </c>
    </row>
    <row r="2003" spans="1:23" x14ac:dyDescent="0.25">
      <c r="A2003" s="1">
        <v>1006885</v>
      </c>
      <c r="B2003" s="5" t="str">
        <f>VLOOKUP(H2003,'FIPS Basin X-walk'!$A$2:$F$3224,6,FALSE)</f>
        <v>Adirondack Uplift</v>
      </c>
      <c r="C2003" s="1" t="s">
        <v>16761</v>
      </c>
      <c r="D2003" s="1"/>
      <c r="E2003" s="1"/>
      <c r="F2003" s="1" t="s">
        <v>16762</v>
      </c>
      <c r="G2003" s="1" t="s">
        <v>1995</v>
      </c>
      <c r="H2003" s="1">
        <v>36031</v>
      </c>
      <c r="I2003" s="1">
        <v>1006885</v>
      </c>
      <c r="J2003" s="1">
        <v>43.891399999999997</v>
      </c>
      <c r="K2003" s="1">
        <v>-73.396100000000004</v>
      </c>
      <c r="L2003" s="1"/>
      <c r="M2003" s="1" t="s">
        <v>1481</v>
      </c>
      <c r="N2003" s="1" t="s">
        <v>16632</v>
      </c>
      <c r="O2003" s="1">
        <v>2022</v>
      </c>
      <c r="P2003" s="1">
        <v>12883</v>
      </c>
      <c r="Q2003" s="1" t="s">
        <v>25775</v>
      </c>
      <c r="R2003" s="1"/>
      <c r="S2003" s="1" t="s">
        <v>24431</v>
      </c>
      <c r="T2003" s="1" t="s">
        <v>6828</v>
      </c>
      <c r="U2003" s="1"/>
      <c r="V2003" s="1" t="s">
        <v>25692</v>
      </c>
      <c r="W2003" s="1" t="s">
        <v>6828</v>
      </c>
    </row>
    <row r="2004" spans="1:23" x14ac:dyDescent="0.25">
      <c r="A2004" s="1">
        <v>1004343</v>
      </c>
      <c r="B2004" s="5" t="str">
        <f>VLOOKUP(H2004,'FIPS Basin X-walk'!$A$2:$F$3224,6,FALSE)</f>
        <v>New England Province</v>
      </c>
      <c r="C2004" s="1" t="s">
        <v>14018</v>
      </c>
      <c r="D2004" s="1"/>
      <c r="E2004" s="1"/>
      <c r="F2004" s="1" t="s">
        <v>14019</v>
      </c>
      <c r="G2004" s="1" t="s">
        <v>14013</v>
      </c>
      <c r="H2004" s="1">
        <v>25009</v>
      </c>
      <c r="I2004" s="1">
        <v>1004343</v>
      </c>
      <c r="J2004" s="1">
        <v>42.614130000000003</v>
      </c>
      <c r="K2004" s="1">
        <v>-71.169520000000006</v>
      </c>
      <c r="L2004" s="1"/>
      <c r="M2004" s="1" t="s">
        <v>1513</v>
      </c>
      <c r="N2004" s="1" t="s">
        <v>13980</v>
      </c>
      <c r="O2004" s="1">
        <v>2022</v>
      </c>
      <c r="P2004" s="1">
        <v>1810</v>
      </c>
      <c r="Q2004" s="1" t="s">
        <v>9535</v>
      </c>
      <c r="R2004" s="1"/>
      <c r="S2004" s="1" t="s">
        <v>24503</v>
      </c>
      <c r="T2004" s="1" t="s">
        <v>6828</v>
      </c>
      <c r="U2004" s="1"/>
      <c r="V2004" s="1" t="s">
        <v>9536</v>
      </c>
      <c r="W2004" s="1" t="s">
        <v>6826</v>
      </c>
    </row>
    <row r="2005" spans="1:23" x14ac:dyDescent="0.25">
      <c r="A2005" s="1">
        <v>1005179</v>
      </c>
      <c r="B2005" s="5" t="str">
        <f>VLOOKUP(H2005,'FIPS Basin X-walk'!$A$2:$F$3224,6,FALSE)</f>
        <v>New England Province</v>
      </c>
      <c r="C2005" s="1" t="s">
        <v>14015</v>
      </c>
      <c r="D2005" s="1"/>
      <c r="E2005" s="1" t="s">
        <v>6828</v>
      </c>
      <c r="F2005" s="1" t="s">
        <v>14016</v>
      </c>
      <c r="G2005" s="1" t="s">
        <v>14013</v>
      </c>
      <c r="H2005" s="1">
        <v>25009</v>
      </c>
      <c r="I2005" s="1">
        <v>1005179</v>
      </c>
      <c r="J2005" s="1">
        <v>42.7654</v>
      </c>
      <c r="K2005" s="1">
        <v>-71.124025000000003</v>
      </c>
      <c r="L2005" s="1"/>
      <c r="M2005" s="1" t="s">
        <v>1513</v>
      </c>
      <c r="N2005" s="1" t="s">
        <v>13980</v>
      </c>
      <c r="O2005" s="1">
        <v>2022</v>
      </c>
      <c r="P2005" s="1">
        <v>1835</v>
      </c>
      <c r="Q2005" s="1" t="s">
        <v>14017</v>
      </c>
      <c r="R2005" s="1"/>
      <c r="S2005" s="1" t="s">
        <v>24389</v>
      </c>
      <c r="T2005" s="1" t="s">
        <v>6828</v>
      </c>
      <c r="U2005" s="1"/>
      <c r="V2005" s="1" t="s">
        <v>8980</v>
      </c>
      <c r="W2005" s="1" t="s">
        <v>6826</v>
      </c>
    </row>
    <row r="2006" spans="1:23" x14ac:dyDescent="0.25">
      <c r="A2006" s="1">
        <v>1005213</v>
      </c>
      <c r="B2006" s="5" t="str">
        <f>VLOOKUP(H2006,'FIPS Basin X-walk'!$A$2:$F$3224,6,FALSE)</f>
        <v>New England Province</v>
      </c>
      <c r="C2006" s="1" t="s">
        <v>14015</v>
      </c>
      <c r="D2006" s="1"/>
      <c r="E2006" s="1"/>
      <c r="F2006" s="1" t="s">
        <v>14016</v>
      </c>
      <c r="G2006" s="1" t="s">
        <v>14013</v>
      </c>
      <c r="H2006" s="1">
        <v>25009</v>
      </c>
      <c r="I2006" s="1">
        <v>1005213</v>
      </c>
      <c r="J2006" s="1">
        <v>42.7654</v>
      </c>
      <c r="K2006" s="1">
        <v>-71.124025000000003</v>
      </c>
      <c r="L2006" s="1"/>
      <c r="M2006" s="1" t="s">
        <v>1513</v>
      </c>
      <c r="N2006" s="1" t="s">
        <v>13980</v>
      </c>
      <c r="O2006" s="1">
        <v>2022</v>
      </c>
      <c r="P2006" s="1">
        <v>1835</v>
      </c>
      <c r="Q2006" s="1" t="s">
        <v>14020</v>
      </c>
      <c r="R2006" s="1"/>
      <c r="S2006" s="1" t="s">
        <v>24358</v>
      </c>
      <c r="T2006" s="1" t="s">
        <v>6826</v>
      </c>
      <c r="U2006" s="1"/>
      <c r="V2006" s="1" t="s">
        <v>8980</v>
      </c>
      <c r="W2006" s="1" t="s">
        <v>6826</v>
      </c>
    </row>
    <row r="2007" spans="1:23" x14ac:dyDescent="0.25">
      <c r="A2007" s="1">
        <v>1002987</v>
      </c>
      <c r="B2007" s="5" t="str">
        <f>VLOOKUP(H2007,'FIPS Basin X-walk'!$A$2:$F$3224,6,FALSE)</f>
        <v>Piedmont-Blue Ridge Prov</v>
      </c>
      <c r="C2007" s="1" t="s">
        <v>16294</v>
      </c>
      <c r="D2007" s="1"/>
      <c r="E2007" s="1"/>
      <c r="F2007" s="1" t="s">
        <v>16295</v>
      </c>
      <c r="G2007" s="1" t="s">
        <v>14013</v>
      </c>
      <c r="H2007" s="1">
        <v>34013</v>
      </c>
      <c r="I2007" s="1">
        <v>1002987</v>
      </c>
      <c r="J2007" s="1">
        <v>40.857199999999999</v>
      </c>
      <c r="K2007" s="1">
        <v>-74.198300000000003</v>
      </c>
      <c r="L2007" s="1"/>
      <c r="M2007" s="1" t="s">
        <v>1536</v>
      </c>
      <c r="N2007" s="1" t="s">
        <v>16210</v>
      </c>
      <c r="O2007" s="1">
        <v>2022</v>
      </c>
      <c r="P2007" s="1">
        <v>7043</v>
      </c>
      <c r="Q2007" s="1" t="s">
        <v>16296</v>
      </c>
      <c r="R2007" s="1"/>
      <c r="S2007" s="1" t="s">
        <v>24379</v>
      </c>
      <c r="T2007" s="1" t="s">
        <v>6828</v>
      </c>
      <c r="U2007" s="1"/>
      <c r="V2007" s="1" t="s">
        <v>16297</v>
      </c>
      <c r="W2007" s="1" t="s">
        <v>6826</v>
      </c>
    </row>
    <row r="2008" spans="1:23" x14ac:dyDescent="0.25">
      <c r="A2008" s="1">
        <v>1001215</v>
      </c>
      <c r="B2008" s="5" t="str">
        <f>VLOOKUP(H2008,'FIPS Basin X-walk'!$A$2:$F$3224,6,FALSE)</f>
        <v>Piedmont-Blue Ridge Prov</v>
      </c>
      <c r="C2008" s="1" t="s">
        <v>16284</v>
      </c>
      <c r="D2008" s="1"/>
      <c r="E2008" s="1"/>
      <c r="F2008" s="1" t="s">
        <v>7850</v>
      </c>
      <c r="G2008" s="1" t="s">
        <v>14013</v>
      </c>
      <c r="H2008" s="1">
        <v>34013</v>
      </c>
      <c r="I2008" s="1">
        <v>1001215</v>
      </c>
      <c r="J2008" s="1">
        <v>40.714785999999997</v>
      </c>
      <c r="K2008" s="1">
        <v>-74.136197999999993</v>
      </c>
      <c r="L2008" s="1"/>
      <c r="M2008" s="1" t="s">
        <v>1536</v>
      </c>
      <c r="N2008" s="1" t="s">
        <v>16210</v>
      </c>
      <c r="O2008" s="1">
        <v>2022</v>
      </c>
      <c r="P2008" s="1">
        <v>7105</v>
      </c>
      <c r="Q2008" s="1" t="s">
        <v>16285</v>
      </c>
      <c r="R2008" s="1"/>
      <c r="S2008" s="1" t="s">
        <v>24661</v>
      </c>
      <c r="T2008" s="1" t="s">
        <v>6826</v>
      </c>
      <c r="U2008" s="1"/>
      <c r="V2008" s="1" t="s">
        <v>16286</v>
      </c>
      <c r="W2008" s="1" t="s">
        <v>6826</v>
      </c>
    </row>
    <row r="2009" spans="1:23" x14ac:dyDescent="0.25">
      <c r="A2009" s="1">
        <v>1002812</v>
      </c>
      <c r="B2009" s="5" t="str">
        <f>VLOOKUP(H2009,'FIPS Basin X-walk'!$A$2:$F$3224,6,FALSE)</f>
        <v>Piedmont-Blue Ridge Prov</v>
      </c>
      <c r="C2009" s="1" t="s">
        <v>16282</v>
      </c>
      <c r="D2009" s="1"/>
      <c r="E2009" s="1"/>
      <c r="F2009" s="1" t="s">
        <v>16277</v>
      </c>
      <c r="G2009" s="1" t="s">
        <v>14013</v>
      </c>
      <c r="H2009" s="1">
        <v>34013</v>
      </c>
      <c r="I2009" s="1">
        <v>1002812</v>
      </c>
      <c r="J2009" s="1">
        <v>40.735075000000002</v>
      </c>
      <c r="K2009" s="1">
        <v>-74.173906000000002</v>
      </c>
      <c r="L2009" s="1"/>
      <c r="M2009" s="1" t="s">
        <v>1536</v>
      </c>
      <c r="N2009" s="1" t="s">
        <v>16210</v>
      </c>
      <c r="O2009" s="1">
        <v>2022</v>
      </c>
      <c r="P2009" s="1">
        <v>7102</v>
      </c>
      <c r="Q2009" s="1" t="s">
        <v>1342</v>
      </c>
      <c r="R2009" s="1"/>
      <c r="S2009" s="1" t="s">
        <v>24359</v>
      </c>
      <c r="T2009" s="1" t="s">
        <v>6826</v>
      </c>
      <c r="U2009" s="1"/>
      <c r="V2009" s="1" t="s">
        <v>9441</v>
      </c>
      <c r="W2009" s="1" t="s">
        <v>6826</v>
      </c>
    </row>
    <row r="2010" spans="1:23" x14ac:dyDescent="0.25">
      <c r="A2010" s="1">
        <v>1003525</v>
      </c>
      <c r="B2010" s="5" t="str">
        <f>VLOOKUP(H2010,'FIPS Basin X-walk'!$A$2:$F$3224,6,FALSE)</f>
        <v>Piedmont-Blue Ridge Prov</v>
      </c>
      <c r="C2010" s="1" t="s">
        <v>16288</v>
      </c>
      <c r="D2010" s="1"/>
      <c r="E2010" s="1"/>
      <c r="F2010" s="1" t="s">
        <v>7850</v>
      </c>
      <c r="G2010" s="1" t="s">
        <v>14013</v>
      </c>
      <c r="H2010" s="1">
        <v>34013</v>
      </c>
      <c r="I2010" s="1">
        <v>1003525</v>
      </c>
      <c r="J2010" s="1">
        <v>40.691600000000001</v>
      </c>
      <c r="K2010" s="1">
        <v>-74.191599999999994</v>
      </c>
      <c r="L2010" s="1"/>
      <c r="M2010" s="1" t="s">
        <v>1536</v>
      </c>
      <c r="N2010" s="1" t="s">
        <v>16210</v>
      </c>
      <c r="O2010" s="1">
        <v>2022</v>
      </c>
      <c r="P2010" s="1">
        <v>7114</v>
      </c>
      <c r="Q2010" s="1" t="s">
        <v>25123</v>
      </c>
      <c r="R2010" s="1"/>
      <c r="S2010" s="1" t="s">
        <v>24673</v>
      </c>
      <c r="T2010" s="1" t="s">
        <v>6826</v>
      </c>
      <c r="U2010" s="1"/>
      <c r="V2010" s="1" t="s">
        <v>8460</v>
      </c>
      <c r="W2010" s="1" t="s">
        <v>6826</v>
      </c>
    </row>
    <row r="2011" spans="1:23" x14ac:dyDescent="0.25">
      <c r="A2011" s="1">
        <v>1004216</v>
      </c>
      <c r="B2011" s="5" t="str">
        <f>VLOOKUP(H2011,'FIPS Basin X-walk'!$A$2:$F$3224,6,FALSE)</f>
        <v>Piedmont-Blue Ridge Prov</v>
      </c>
      <c r="C2011" s="1" t="s">
        <v>16280</v>
      </c>
      <c r="D2011" s="1"/>
      <c r="E2011" s="1" t="s">
        <v>6828</v>
      </c>
      <c r="F2011" s="1" t="s">
        <v>7850</v>
      </c>
      <c r="G2011" s="1" t="s">
        <v>14013</v>
      </c>
      <c r="H2011" s="1">
        <v>34013</v>
      </c>
      <c r="I2011" s="1">
        <v>1004216</v>
      </c>
      <c r="J2011" s="1">
        <v>40.738100000000003</v>
      </c>
      <c r="K2011" s="1">
        <v>-74.126599999999996</v>
      </c>
      <c r="L2011" s="1"/>
      <c r="M2011" s="1" t="s">
        <v>1536</v>
      </c>
      <c r="N2011" s="1" t="s">
        <v>16210</v>
      </c>
      <c r="O2011" s="1">
        <v>2022</v>
      </c>
      <c r="P2011" s="1">
        <v>7105</v>
      </c>
      <c r="Q2011" s="1" t="s">
        <v>16281</v>
      </c>
      <c r="R2011" s="1"/>
      <c r="S2011" s="1" t="s">
        <v>24389</v>
      </c>
      <c r="T2011" s="1" t="s">
        <v>6826</v>
      </c>
      <c r="U2011" s="1"/>
      <c r="V2011" s="1" t="s">
        <v>8980</v>
      </c>
      <c r="W2011" s="1" t="s">
        <v>6828</v>
      </c>
    </row>
    <row r="2012" spans="1:23" x14ac:dyDescent="0.25">
      <c r="A2012" s="1">
        <v>1005495</v>
      </c>
      <c r="B2012" s="5" t="str">
        <f>VLOOKUP(H2012,'FIPS Basin X-walk'!$A$2:$F$3224,6,FALSE)</f>
        <v>Piedmont-Blue Ridge Prov</v>
      </c>
      <c r="C2012" s="1" t="s">
        <v>16276</v>
      </c>
      <c r="D2012" s="1"/>
      <c r="E2012" s="1"/>
      <c r="F2012" s="1" t="s">
        <v>16277</v>
      </c>
      <c r="G2012" s="1" t="s">
        <v>14013</v>
      </c>
      <c r="H2012" s="1">
        <v>34013</v>
      </c>
      <c r="I2012" s="1">
        <v>1005495</v>
      </c>
      <c r="J2012" s="1">
        <v>40.744413000000002</v>
      </c>
      <c r="K2012" s="1">
        <v>-74.190295000000006</v>
      </c>
      <c r="L2012" s="1"/>
      <c r="M2012" s="1" t="s">
        <v>1536</v>
      </c>
      <c r="N2012" s="1" t="s">
        <v>16210</v>
      </c>
      <c r="O2012" s="1">
        <v>2022</v>
      </c>
      <c r="P2012" s="1">
        <v>7101</v>
      </c>
      <c r="Q2012" s="1" t="s">
        <v>16278</v>
      </c>
      <c r="R2012" s="1"/>
      <c r="S2012" s="1" t="s">
        <v>24379</v>
      </c>
      <c r="T2012" s="1" t="s">
        <v>6828</v>
      </c>
      <c r="U2012" s="1"/>
      <c r="V2012" s="1" t="s">
        <v>16279</v>
      </c>
      <c r="W2012" s="1" t="s">
        <v>6826</v>
      </c>
    </row>
    <row r="2013" spans="1:23" x14ac:dyDescent="0.25">
      <c r="A2013" s="1">
        <v>1010796</v>
      </c>
      <c r="B2013" s="5" t="str">
        <f>VLOOKUP(H2013,'FIPS Basin X-walk'!$A$2:$F$3224,6,FALSE)</f>
        <v>Piedmont-Blue Ridge Prov</v>
      </c>
      <c r="C2013" s="1" t="s">
        <v>16282</v>
      </c>
      <c r="D2013" s="1"/>
      <c r="E2013" s="1"/>
      <c r="F2013" s="1" t="s">
        <v>16277</v>
      </c>
      <c r="G2013" s="1" t="s">
        <v>14013</v>
      </c>
      <c r="H2013" s="1">
        <v>34013</v>
      </c>
      <c r="I2013" s="1">
        <v>1010796</v>
      </c>
      <c r="J2013" s="1">
        <v>40.738109999999999</v>
      </c>
      <c r="K2013" s="1">
        <v>-74.169929999999994</v>
      </c>
      <c r="L2013" s="1"/>
      <c r="M2013" s="1" t="s">
        <v>1536</v>
      </c>
      <c r="N2013" s="1" t="s">
        <v>16210</v>
      </c>
      <c r="O2013" s="1">
        <v>2022</v>
      </c>
      <c r="P2013" s="1">
        <v>7102</v>
      </c>
      <c r="Q2013" s="1" t="s">
        <v>16283</v>
      </c>
      <c r="R2013" s="1"/>
      <c r="S2013" s="1" t="s">
        <v>24360</v>
      </c>
      <c r="T2013" s="1" t="s">
        <v>6826</v>
      </c>
      <c r="U2013" s="1"/>
      <c r="V2013" s="1" t="s">
        <v>9441</v>
      </c>
      <c r="W2013" s="1" t="s">
        <v>6826</v>
      </c>
    </row>
    <row r="2014" spans="1:23" x14ac:dyDescent="0.25">
      <c r="A2014" s="1">
        <v>1010973</v>
      </c>
      <c r="B2014" s="5" t="str">
        <f>VLOOKUP(H2014,'FIPS Basin X-walk'!$A$2:$F$3224,6,FALSE)</f>
        <v>Piedmont-Blue Ridge Prov</v>
      </c>
      <c r="C2014" s="1" t="s">
        <v>26298</v>
      </c>
      <c r="D2014" s="1"/>
      <c r="E2014" s="1"/>
      <c r="F2014" s="1" t="s">
        <v>16277</v>
      </c>
      <c r="G2014" s="1" t="s">
        <v>14013</v>
      </c>
      <c r="H2014" s="1">
        <v>34013</v>
      </c>
      <c r="I2014" s="1">
        <v>1010973</v>
      </c>
      <c r="J2014" s="1">
        <v>40.708795000000002</v>
      </c>
      <c r="K2014" s="1">
        <v>-74.128275000000002</v>
      </c>
      <c r="L2014" s="1"/>
      <c r="M2014" s="1" t="s">
        <v>1536</v>
      </c>
      <c r="N2014" s="1" t="s">
        <v>16210</v>
      </c>
      <c r="O2014" s="1">
        <v>2022</v>
      </c>
      <c r="P2014" s="1">
        <v>7105</v>
      </c>
      <c r="Q2014" s="1" t="s">
        <v>26299</v>
      </c>
      <c r="R2014" s="1"/>
      <c r="S2014" s="1" t="s">
        <v>24355</v>
      </c>
      <c r="T2014" s="1" t="s">
        <v>6826</v>
      </c>
      <c r="U2014" s="1"/>
      <c r="V2014" s="1" t="s">
        <v>26300</v>
      </c>
      <c r="W2014" s="1" t="s">
        <v>6828</v>
      </c>
    </row>
    <row r="2015" spans="1:23" x14ac:dyDescent="0.25">
      <c r="A2015" s="1">
        <v>1004101</v>
      </c>
      <c r="B2015" s="5" t="str">
        <f>VLOOKUP(H2015,'FIPS Basin X-walk'!$A$2:$F$3224,6,FALSE)</f>
        <v>New England Province</v>
      </c>
      <c r="C2015" s="1" t="s">
        <v>14029</v>
      </c>
      <c r="D2015" s="1"/>
      <c r="E2015" s="1" t="s">
        <v>6828</v>
      </c>
      <c r="F2015" s="1" t="s">
        <v>14030</v>
      </c>
      <c r="G2015" s="1" t="s">
        <v>14013</v>
      </c>
      <c r="H2015" s="1">
        <v>25009</v>
      </c>
      <c r="I2015" s="1">
        <v>1004101</v>
      </c>
      <c r="J2015" s="1">
        <v>42.726075000000002</v>
      </c>
      <c r="K2015" s="1">
        <v>-71.122202999999999</v>
      </c>
      <c r="L2015" s="1"/>
      <c r="M2015" s="1" t="s">
        <v>1513</v>
      </c>
      <c r="N2015" s="1" t="s">
        <v>13980</v>
      </c>
      <c r="O2015" s="1">
        <v>2022</v>
      </c>
      <c r="P2015" s="1">
        <v>1845</v>
      </c>
      <c r="Q2015" s="1" t="s">
        <v>14031</v>
      </c>
      <c r="R2015" s="1"/>
      <c r="S2015" s="1" t="s">
        <v>24389</v>
      </c>
      <c r="T2015" s="1" t="s">
        <v>6826</v>
      </c>
      <c r="U2015" s="1"/>
      <c r="V2015" s="1" t="s">
        <v>9449</v>
      </c>
      <c r="W2015" s="1" t="s">
        <v>6826</v>
      </c>
    </row>
    <row r="2016" spans="1:23" x14ac:dyDescent="0.25">
      <c r="A2016" s="1">
        <v>1001714</v>
      </c>
      <c r="B2016" s="5" t="str">
        <f>VLOOKUP(H2016,'FIPS Basin X-walk'!$A$2:$F$3224,6,FALSE)</f>
        <v>Piedmont-Blue Ridge Prov</v>
      </c>
      <c r="C2016" s="1" t="s">
        <v>16291</v>
      </c>
      <c r="D2016" s="1"/>
      <c r="E2016" s="1"/>
      <c r="F2016" s="1" t="s">
        <v>16292</v>
      </c>
      <c r="G2016" s="1" t="s">
        <v>14013</v>
      </c>
      <c r="H2016" s="1">
        <v>34013</v>
      </c>
      <c r="I2016" s="1">
        <v>1001714</v>
      </c>
      <c r="J2016" s="1">
        <v>40.832483000000003</v>
      </c>
      <c r="K2016" s="1">
        <v>-74.157014000000004</v>
      </c>
      <c r="L2016" s="1"/>
      <c r="M2016" s="1" t="s">
        <v>1536</v>
      </c>
      <c r="N2016" s="1" t="s">
        <v>16210</v>
      </c>
      <c r="O2016" s="1">
        <v>2022</v>
      </c>
      <c r="P2016" s="1">
        <v>7110</v>
      </c>
      <c r="Q2016" s="1" t="s">
        <v>24748</v>
      </c>
      <c r="R2016" s="1"/>
      <c r="S2016" s="1" t="s">
        <v>24749</v>
      </c>
      <c r="T2016" s="1" t="s">
        <v>6828</v>
      </c>
      <c r="U2016" s="1"/>
      <c r="V2016" s="1" t="s">
        <v>16293</v>
      </c>
      <c r="W2016" s="1" t="s">
        <v>6826</v>
      </c>
    </row>
    <row r="2017" spans="1:23" x14ac:dyDescent="0.25">
      <c r="A2017" s="1">
        <v>1001068</v>
      </c>
      <c r="B2017" s="5" t="str">
        <f>VLOOKUP(H2017,'FIPS Basin X-walk'!$A$2:$F$3224,6,FALSE)</f>
        <v>New England Province</v>
      </c>
      <c r="C2017" s="1" t="s">
        <v>14011</v>
      </c>
      <c r="D2017" s="1"/>
      <c r="E2017" s="1"/>
      <c r="F2017" s="1" t="s">
        <v>14012</v>
      </c>
      <c r="G2017" s="1" t="s">
        <v>14013</v>
      </c>
      <c r="H2017" s="1">
        <v>25009</v>
      </c>
      <c r="I2017" s="1">
        <v>1001068</v>
      </c>
      <c r="J2017" s="1">
        <v>42.521667000000001</v>
      </c>
      <c r="K2017" s="1">
        <v>-70.939443999999995</v>
      </c>
      <c r="L2017" s="1"/>
      <c r="M2017" s="1" t="s">
        <v>1513</v>
      </c>
      <c r="N2017" s="1" t="s">
        <v>13980</v>
      </c>
      <c r="O2017" s="1">
        <v>2022</v>
      </c>
      <c r="P2017" s="1">
        <v>1960</v>
      </c>
      <c r="Q2017" s="1" t="s">
        <v>24627</v>
      </c>
      <c r="R2017" s="1"/>
      <c r="S2017" s="1" t="s">
        <v>24453</v>
      </c>
      <c r="T2017" s="1" t="s">
        <v>6826</v>
      </c>
      <c r="U2017" s="1"/>
      <c r="V2017" s="1" t="s">
        <v>14014</v>
      </c>
      <c r="W2017" s="1" t="s">
        <v>6826</v>
      </c>
    </row>
    <row r="2018" spans="1:23" x14ac:dyDescent="0.25">
      <c r="A2018" s="1">
        <v>1012869</v>
      </c>
      <c r="B2018" s="5" t="str">
        <f>VLOOKUP(H2018,'FIPS Basin X-walk'!$A$2:$F$3224,6,FALSE)</f>
        <v>New England Province</v>
      </c>
      <c r="C2018" s="1" t="s">
        <v>14023</v>
      </c>
      <c r="D2018" s="1"/>
      <c r="E2018" s="1"/>
      <c r="F2018" s="1" t="s">
        <v>2029</v>
      </c>
      <c r="G2018" s="1" t="s">
        <v>14013</v>
      </c>
      <c r="H2018" s="1">
        <v>25009</v>
      </c>
      <c r="I2018" s="1">
        <v>1012869</v>
      </c>
      <c r="J2018" s="1">
        <v>42.525500000000001</v>
      </c>
      <c r="K2018" s="1">
        <v>-70.876999999999995</v>
      </c>
      <c r="L2018" s="1"/>
      <c r="M2018" s="1" t="s">
        <v>1513</v>
      </c>
      <c r="N2018" s="1" t="s">
        <v>13980</v>
      </c>
      <c r="O2018" s="1">
        <v>2022</v>
      </c>
      <c r="P2018" s="1">
        <v>1970</v>
      </c>
      <c r="Q2018" s="1" t="s">
        <v>14024</v>
      </c>
      <c r="R2018" s="1"/>
      <c r="S2018" s="1" t="s">
        <v>24355</v>
      </c>
      <c r="T2018" s="1" t="s">
        <v>6826</v>
      </c>
      <c r="U2018" s="1"/>
      <c r="V2018" s="1" t="s">
        <v>14025</v>
      </c>
      <c r="W2018" s="1" t="s">
        <v>6828</v>
      </c>
    </row>
    <row r="2019" spans="1:23" x14ac:dyDescent="0.25">
      <c r="A2019" s="1">
        <v>1004287</v>
      </c>
      <c r="B2019" s="5" t="str">
        <f>VLOOKUP(H2019,'FIPS Basin X-walk'!$A$2:$F$3224,6,FALSE)</f>
        <v>New England Province</v>
      </c>
      <c r="C2019" s="1" t="s">
        <v>14021</v>
      </c>
      <c r="D2019" s="1"/>
      <c r="E2019" s="1" t="s">
        <v>6828</v>
      </c>
      <c r="F2019" s="1" t="s">
        <v>8439</v>
      </c>
      <c r="G2019" s="1" t="s">
        <v>14013</v>
      </c>
      <c r="H2019" s="1">
        <v>25009</v>
      </c>
      <c r="I2019" s="1">
        <v>1004287</v>
      </c>
      <c r="J2019" s="1">
        <v>42.447211000000003</v>
      </c>
      <c r="K2019" s="1">
        <v>-70.980472000000006</v>
      </c>
      <c r="L2019" s="1"/>
      <c r="M2019" s="1" t="s">
        <v>1513</v>
      </c>
      <c r="N2019" s="1" t="s">
        <v>13980</v>
      </c>
      <c r="O2019" s="1">
        <v>2022</v>
      </c>
      <c r="P2019" s="1">
        <v>1906</v>
      </c>
      <c r="Q2019" s="1" t="s">
        <v>14022</v>
      </c>
      <c r="R2019" s="1"/>
      <c r="S2019" s="1" t="s">
        <v>24389</v>
      </c>
      <c r="T2019" s="1" t="s">
        <v>6826</v>
      </c>
      <c r="U2019" s="1"/>
      <c r="V2019" s="1" t="s">
        <v>9449</v>
      </c>
      <c r="W2019" s="1" t="s">
        <v>6826</v>
      </c>
    </row>
    <row r="2020" spans="1:23" x14ac:dyDescent="0.25">
      <c r="A2020" s="1">
        <v>1004082</v>
      </c>
      <c r="B2020" s="5" t="str">
        <f>VLOOKUP(H2020,'FIPS Basin X-walk'!$A$2:$F$3224,6,FALSE)</f>
        <v>Appalachian Basin</v>
      </c>
      <c r="C2020" s="1" t="s">
        <v>12759</v>
      </c>
      <c r="D2020" s="1"/>
      <c r="E2020" s="1"/>
      <c r="F2020" s="1" t="s">
        <v>8594</v>
      </c>
      <c r="G2020" s="1" t="s">
        <v>12760</v>
      </c>
      <c r="H2020" s="1">
        <v>21065</v>
      </c>
      <c r="I2020" s="1">
        <v>1004082</v>
      </c>
      <c r="J2020" s="1">
        <v>37.711860000000001</v>
      </c>
      <c r="K2020" s="1">
        <v>-83.976140000000001</v>
      </c>
      <c r="L2020" s="1"/>
      <c r="M2020" s="1" t="s">
        <v>1497</v>
      </c>
      <c r="N2020" s="1" t="s">
        <v>12675</v>
      </c>
      <c r="O2020" s="1">
        <v>2022</v>
      </c>
      <c r="P2020" s="1">
        <v>40336</v>
      </c>
      <c r="Q2020" s="1" t="s">
        <v>12761</v>
      </c>
      <c r="R2020" s="1"/>
      <c r="S2020" s="1" t="s">
        <v>24358</v>
      </c>
      <c r="T2020" s="1" t="s">
        <v>6826</v>
      </c>
      <c r="U2020" s="1"/>
      <c r="V2020" s="1" t="s">
        <v>6878</v>
      </c>
      <c r="W2020" s="1" t="s">
        <v>6826</v>
      </c>
    </row>
    <row r="2021" spans="1:23" x14ac:dyDescent="0.25">
      <c r="A2021" s="1">
        <v>1007423</v>
      </c>
      <c r="B2021" s="5" t="str">
        <f>VLOOKUP(H2021,'FIPS Basin X-walk'!$A$2:$F$3224,6,FALSE)</f>
        <v>Appalachian Basin (Eastern Overthrust Area)</v>
      </c>
      <c r="C2021" s="1" t="s">
        <v>6965</v>
      </c>
      <c r="D2021" s="1"/>
      <c r="E2021" s="1"/>
      <c r="F2021" s="1" t="s">
        <v>6966</v>
      </c>
      <c r="G2021" s="1" t="s">
        <v>1612</v>
      </c>
      <c r="H2021" s="1">
        <v>1055</v>
      </c>
      <c r="I2021" s="1">
        <v>1007423</v>
      </c>
      <c r="J2021" s="1">
        <v>34.012799999999999</v>
      </c>
      <c r="K2021" s="1">
        <v>-85.970799999999997</v>
      </c>
      <c r="L2021" s="1"/>
      <c r="M2021" s="1" t="s">
        <v>1482</v>
      </c>
      <c r="N2021" s="1" t="s">
        <v>6824</v>
      </c>
      <c r="O2021" s="1">
        <v>2022</v>
      </c>
      <c r="P2021" s="1">
        <v>35903</v>
      </c>
      <c r="Q2021" s="1" t="s">
        <v>1613</v>
      </c>
      <c r="R2021" s="1"/>
      <c r="S2021" s="1" t="s">
        <v>24355</v>
      </c>
      <c r="T2021" s="1" t="s">
        <v>6828</v>
      </c>
      <c r="U2021" s="1"/>
      <c r="V2021" s="1" t="s">
        <v>6827</v>
      </c>
      <c r="W2021" s="1" t="s">
        <v>6828</v>
      </c>
    </row>
    <row r="2022" spans="1:23" x14ac:dyDescent="0.25">
      <c r="A2022" s="1">
        <v>1000446</v>
      </c>
      <c r="B2022" s="5" t="str">
        <f>VLOOKUP(H2022,'FIPS Basin X-walk'!$A$2:$F$3224,6,FALSE)</f>
        <v>Great Basin Province</v>
      </c>
      <c r="C2022" s="1" t="s">
        <v>16122</v>
      </c>
      <c r="D2022" s="1"/>
      <c r="E2022" s="1" t="s">
        <v>6828</v>
      </c>
      <c r="F2022" s="1" t="s">
        <v>16123</v>
      </c>
      <c r="G2022" s="1" t="s">
        <v>2194</v>
      </c>
      <c r="H2022" s="1">
        <v>32011</v>
      </c>
      <c r="I2022" s="1">
        <v>1000446</v>
      </c>
      <c r="J2022" s="1">
        <v>40.745800000000003</v>
      </c>
      <c r="K2022" s="1">
        <v>-116.52970000000001</v>
      </c>
      <c r="L2022" s="1"/>
      <c r="M2022" s="1" t="s">
        <v>1550</v>
      </c>
      <c r="N2022" s="1" t="s">
        <v>12314</v>
      </c>
      <c r="O2022" s="1">
        <v>2022</v>
      </c>
      <c r="P2022" s="1">
        <v>89820</v>
      </c>
      <c r="Q2022" s="1" t="s">
        <v>16124</v>
      </c>
      <c r="R2022" s="1"/>
      <c r="S2022" s="1" t="s">
        <v>24355</v>
      </c>
      <c r="T2022" s="1" t="s">
        <v>6826</v>
      </c>
      <c r="U2022" s="1"/>
      <c r="V2022" s="1" t="s">
        <v>24519</v>
      </c>
      <c r="W2022" s="1" t="s">
        <v>6828</v>
      </c>
    </row>
    <row r="2023" spans="1:23" x14ac:dyDescent="0.25">
      <c r="A2023" s="1">
        <v>1002877</v>
      </c>
      <c r="B2023" s="5" t="str">
        <f>VLOOKUP(H2023,'FIPS Basin X-walk'!$A$2:$F$3224,6,FALSE)</f>
        <v>Great Basin Province</v>
      </c>
      <c r="C2023" s="1"/>
      <c r="D2023" s="1"/>
      <c r="E2023" s="1"/>
      <c r="F2023" s="1" t="s">
        <v>16119</v>
      </c>
      <c r="G2023" s="1" t="s">
        <v>16120</v>
      </c>
      <c r="H2023" s="1">
        <v>32011</v>
      </c>
      <c r="I2023" s="1">
        <v>1002877</v>
      </c>
      <c r="J2023" s="1">
        <v>40.981115000000003</v>
      </c>
      <c r="K2023" s="1">
        <v>-116.37644</v>
      </c>
      <c r="L2023" s="1"/>
      <c r="M2023" s="1" t="s">
        <v>1550</v>
      </c>
      <c r="N2023" s="1" t="s">
        <v>12314</v>
      </c>
      <c r="O2023" s="1">
        <v>2022</v>
      </c>
      <c r="P2023" s="1">
        <v>89822</v>
      </c>
      <c r="Q2023" s="1" t="s">
        <v>25010</v>
      </c>
      <c r="R2023" s="1"/>
      <c r="S2023" s="1" t="s">
        <v>25011</v>
      </c>
      <c r="T2023" s="1" t="s">
        <v>6826</v>
      </c>
      <c r="U2023" s="1"/>
      <c r="V2023" s="1" t="s">
        <v>24519</v>
      </c>
      <c r="W2023" s="1" t="s">
        <v>6826</v>
      </c>
    </row>
    <row r="2024" spans="1:23" x14ac:dyDescent="0.25">
      <c r="A2024" s="1">
        <v>1007540</v>
      </c>
      <c r="B2024" s="5" t="str">
        <f>VLOOKUP(H2024,'FIPS Basin X-walk'!$A$2:$F$3224,6,FALSE)</f>
        <v>Great Basin Province</v>
      </c>
      <c r="C2024" s="1"/>
      <c r="D2024" s="1"/>
      <c r="E2024" s="1"/>
      <c r="F2024" s="1" t="s">
        <v>16121</v>
      </c>
      <c r="G2024" s="1" t="s">
        <v>16120</v>
      </c>
      <c r="H2024" s="1">
        <v>32011</v>
      </c>
      <c r="I2024" s="1">
        <v>1007540</v>
      </c>
      <c r="J2024" s="1">
        <v>40.781300000000002</v>
      </c>
      <c r="K2024" s="1">
        <v>-116.1858</v>
      </c>
      <c r="L2024" s="1"/>
      <c r="M2024" s="1" t="s">
        <v>1550</v>
      </c>
      <c r="N2024" s="1" t="s">
        <v>12314</v>
      </c>
      <c r="O2024" s="1">
        <v>2022</v>
      </c>
      <c r="P2024" s="1">
        <v>89822</v>
      </c>
      <c r="Q2024" s="1" t="s">
        <v>25881</v>
      </c>
      <c r="R2024" s="1"/>
      <c r="S2024" s="1" t="s">
        <v>25011</v>
      </c>
      <c r="T2024" s="1" t="s">
        <v>6826</v>
      </c>
      <c r="U2024" s="1"/>
      <c r="V2024" s="1" t="s">
        <v>24519</v>
      </c>
      <c r="W2024" s="1" t="s">
        <v>6826</v>
      </c>
    </row>
    <row r="2025" spans="1:23" x14ac:dyDescent="0.25">
      <c r="A2025" s="1">
        <v>1001603</v>
      </c>
      <c r="B2025" s="5" t="str">
        <f>VLOOKUP(H2025,'FIPS Basin X-walk'!$A$2:$F$3224,6,FALSE)</f>
        <v>Gulf Coast Basin (LA, TX)</v>
      </c>
      <c r="C2025" s="1" t="s">
        <v>13293</v>
      </c>
      <c r="D2025" s="1"/>
      <c r="E2025" s="1"/>
      <c r="F2025" s="1" t="s">
        <v>13294</v>
      </c>
      <c r="G2025" s="1" t="s">
        <v>1608</v>
      </c>
      <c r="H2025" s="1">
        <v>22039</v>
      </c>
      <c r="I2025" s="1">
        <v>1001603</v>
      </c>
      <c r="J2025" s="1">
        <v>30.844200000000001</v>
      </c>
      <c r="K2025" s="1">
        <v>-92.260599999999997</v>
      </c>
      <c r="L2025" s="1"/>
      <c r="M2025" s="1" t="s">
        <v>1483</v>
      </c>
      <c r="N2025" s="1" t="s">
        <v>13028</v>
      </c>
      <c r="O2025" s="1">
        <v>2022</v>
      </c>
      <c r="P2025" s="1">
        <v>71367</v>
      </c>
      <c r="Q2025" s="1" t="s">
        <v>13295</v>
      </c>
      <c r="R2025" s="1"/>
      <c r="S2025" s="1" t="s">
        <v>24355</v>
      </c>
      <c r="T2025" s="1" t="s">
        <v>6826</v>
      </c>
      <c r="U2025" s="1"/>
      <c r="V2025" s="1" t="s">
        <v>13037</v>
      </c>
      <c r="W2025" s="1" t="s">
        <v>6828</v>
      </c>
    </row>
    <row r="2026" spans="1:23" x14ac:dyDescent="0.25">
      <c r="A2026" s="1">
        <v>1014515</v>
      </c>
      <c r="B2026" s="5" t="str">
        <f>VLOOKUP(H2026,'FIPS Basin X-walk'!$A$2:$F$3224,6,FALSE)</f>
        <v>Gulf Coast Basin (LA, TX)</v>
      </c>
      <c r="C2026" s="1"/>
      <c r="D2026" s="1"/>
      <c r="E2026" s="1"/>
      <c r="F2026" s="1" t="s">
        <v>3883</v>
      </c>
      <c r="G2026" s="1" t="s">
        <v>13288</v>
      </c>
      <c r="H2026" s="1">
        <v>22039</v>
      </c>
      <c r="I2026" s="1">
        <v>1014515</v>
      </c>
      <c r="J2026" s="1">
        <v>30.8614</v>
      </c>
      <c r="K2026" s="1">
        <v>-92.246799999999993</v>
      </c>
      <c r="L2026" s="1"/>
      <c r="M2026" s="1" t="s">
        <v>1483</v>
      </c>
      <c r="N2026" s="1" t="s">
        <v>13028</v>
      </c>
      <c r="O2026" s="1">
        <v>2022</v>
      </c>
      <c r="P2026" s="1">
        <v>71367</v>
      </c>
      <c r="Q2026" s="1" t="s">
        <v>24315</v>
      </c>
      <c r="R2026" s="1"/>
      <c r="S2026" s="1" t="s">
        <v>24435</v>
      </c>
      <c r="T2026" s="1" t="s">
        <v>6826</v>
      </c>
      <c r="U2026" s="1"/>
      <c r="V2026" s="1" t="s">
        <v>12735</v>
      </c>
      <c r="W2026" s="1" t="s">
        <v>6826</v>
      </c>
    </row>
    <row r="2027" spans="1:23" x14ac:dyDescent="0.25">
      <c r="A2027" s="1">
        <v>1003092</v>
      </c>
      <c r="B2027" s="5" t="str">
        <f>VLOOKUP(H2027,'FIPS Basin X-walk'!$A$2:$F$3224,6,FALSE)</f>
        <v>Gulf Coast Basin (LA, TX)</v>
      </c>
      <c r="C2027" s="1" t="s">
        <v>13286</v>
      </c>
      <c r="D2027" s="1"/>
      <c r="E2027" s="1"/>
      <c r="F2027" s="1" t="s">
        <v>13287</v>
      </c>
      <c r="G2027" s="1" t="s">
        <v>13288</v>
      </c>
      <c r="H2027" s="1">
        <v>22039</v>
      </c>
      <c r="I2027" s="1">
        <v>1003092</v>
      </c>
      <c r="J2027" s="1">
        <v>30.736948000000002</v>
      </c>
      <c r="K2027" s="1">
        <v>-92.341887</v>
      </c>
      <c r="L2027" s="1"/>
      <c r="M2027" s="1" t="s">
        <v>1483</v>
      </c>
      <c r="N2027" s="1" t="s">
        <v>13028</v>
      </c>
      <c r="O2027" s="1">
        <v>2022</v>
      </c>
      <c r="P2027" s="1">
        <v>70586</v>
      </c>
      <c r="Q2027" s="1" t="s">
        <v>1269</v>
      </c>
      <c r="R2027" s="1"/>
      <c r="S2027" s="1" t="s">
        <v>24435</v>
      </c>
      <c r="T2027" s="1" t="s">
        <v>6826</v>
      </c>
      <c r="U2027" s="1"/>
      <c r="V2027" s="1" t="s">
        <v>25057</v>
      </c>
      <c r="W2027" s="1" t="s">
        <v>6826</v>
      </c>
    </row>
    <row r="2028" spans="1:23" x14ac:dyDescent="0.25">
      <c r="A2028" s="1">
        <v>1004791</v>
      </c>
      <c r="B2028" s="5" t="str">
        <f>VLOOKUP(H2028,'FIPS Basin X-walk'!$A$2:$F$3224,6,FALSE)</f>
        <v>Gulf Coast Basin (LA, TX)</v>
      </c>
      <c r="C2028" s="1" t="s">
        <v>13289</v>
      </c>
      <c r="D2028" s="1"/>
      <c r="E2028" s="1"/>
      <c r="F2028" s="1" t="s">
        <v>13290</v>
      </c>
      <c r="G2028" s="1" t="s">
        <v>13288</v>
      </c>
      <c r="H2028" s="1">
        <v>22039</v>
      </c>
      <c r="I2028" s="1">
        <v>1004791</v>
      </c>
      <c r="J2028" s="1">
        <v>30.749199999999998</v>
      </c>
      <c r="K2028" s="1">
        <v>-92.253200000000007</v>
      </c>
      <c r="L2028" s="1"/>
      <c r="M2028" s="1" t="s">
        <v>1483</v>
      </c>
      <c r="N2028" s="1" t="s">
        <v>13028</v>
      </c>
      <c r="O2028" s="1">
        <v>2022</v>
      </c>
      <c r="P2028" s="1">
        <v>70586</v>
      </c>
      <c r="Q2028" s="1" t="s">
        <v>13291</v>
      </c>
      <c r="R2028" s="1"/>
      <c r="S2028" s="1" t="s">
        <v>24449</v>
      </c>
      <c r="T2028" s="1" t="s">
        <v>6826</v>
      </c>
      <c r="U2028" s="1"/>
      <c r="V2028" s="1" t="s">
        <v>13292</v>
      </c>
      <c r="W2028" s="1" t="s">
        <v>6826</v>
      </c>
    </row>
    <row r="2029" spans="1:23" x14ac:dyDescent="0.25">
      <c r="A2029" s="1">
        <v>1006146</v>
      </c>
      <c r="B2029" s="5" t="str">
        <f>VLOOKUP(H2029,'FIPS Basin X-walk'!$A$2:$F$3224,6,FALSE)</f>
        <v>Interior Lowlands Basin</v>
      </c>
      <c r="C2029" s="1" t="s">
        <v>25674</v>
      </c>
      <c r="D2029" s="1"/>
      <c r="E2029" s="1"/>
      <c r="F2029" s="1" t="s">
        <v>7402</v>
      </c>
      <c r="G2029" s="1" t="s">
        <v>7388</v>
      </c>
      <c r="H2029" s="1">
        <v>2090</v>
      </c>
      <c r="I2029" s="1">
        <v>1006146</v>
      </c>
      <c r="J2029" s="1">
        <v>64.668863000000002</v>
      </c>
      <c r="K2029" s="1">
        <v>-147.08774199999999</v>
      </c>
      <c r="L2029" s="1"/>
      <c r="M2029" s="1" t="s">
        <v>1479</v>
      </c>
      <c r="N2029" s="1" t="s">
        <v>7344</v>
      </c>
      <c r="O2029" s="1">
        <v>2022</v>
      </c>
      <c r="P2029" s="1">
        <v>99702</v>
      </c>
      <c r="Q2029" s="1" t="s">
        <v>7403</v>
      </c>
      <c r="R2029" s="1"/>
      <c r="S2029" s="1" t="s">
        <v>24464</v>
      </c>
      <c r="T2029" s="1" t="s">
        <v>6826</v>
      </c>
      <c r="U2029" s="1"/>
      <c r="V2029" s="1" t="s">
        <v>24409</v>
      </c>
      <c r="W2029" s="1" t="s">
        <v>6826</v>
      </c>
    </row>
    <row r="2030" spans="1:23" x14ac:dyDescent="0.25">
      <c r="A2030" s="1">
        <v>1004719</v>
      </c>
      <c r="B2030" s="5" t="str">
        <f>VLOOKUP(H2030,'FIPS Basin X-walk'!$A$2:$F$3224,6,FALSE)</f>
        <v>Interior Lowlands Basin</v>
      </c>
      <c r="C2030" s="1" t="s">
        <v>7391</v>
      </c>
      <c r="D2030" s="1"/>
      <c r="E2030" s="1"/>
      <c r="F2030" s="1" t="s">
        <v>7392</v>
      </c>
      <c r="G2030" s="1" t="s">
        <v>7388</v>
      </c>
      <c r="H2030" s="1">
        <v>2090</v>
      </c>
      <c r="I2030" s="1">
        <v>1004719</v>
      </c>
      <c r="J2030" s="1">
        <v>64.846890000000002</v>
      </c>
      <c r="K2030" s="1">
        <v>-147.73334</v>
      </c>
      <c r="L2030" s="1"/>
      <c r="M2030" s="1" t="s">
        <v>1479</v>
      </c>
      <c r="N2030" s="1" t="s">
        <v>7344</v>
      </c>
      <c r="O2030" s="1">
        <v>2022</v>
      </c>
      <c r="P2030" s="1">
        <v>99701</v>
      </c>
      <c r="Q2030" s="1" t="s">
        <v>7393</v>
      </c>
      <c r="R2030" s="1" t="s">
        <v>24355</v>
      </c>
      <c r="S2030" s="1" t="s">
        <v>24395</v>
      </c>
      <c r="T2030" s="1" t="s">
        <v>6828</v>
      </c>
      <c r="U2030" s="1"/>
      <c r="V2030" s="1" t="s">
        <v>7394</v>
      </c>
      <c r="W2030" s="1" t="s">
        <v>6828</v>
      </c>
    </row>
    <row r="2031" spans="1:23" x14ac:dyDescent="0.25">
      <c r="A2031" s="1">
        <v>1005509</v>
      </c>
      <c r="B2031" s="5" t="str">
        <f>VLOOKUP(H2031,'FIPS Basin X-walk'!$A$2:$F$3224,6,FALSE)</f>
        <v>Interior Lowlands Basin</v>
      </c>
      <c r="C2031" s="1" t="s">
        <v>7395</v>
      </c>
      <c r="D2031" s="1"/>
      <c r="E2031" s="1" t="s">
        <v>6828</v>
      </c>
      <c r="F2031" s="1" t="s">
        <v>7396</v>
      </c>
      <c r="G2031" s="1" t="s">
        <v>7388</v>
      </c>
      <c r="H2031" s="1">
        <v>2090</v>
      </c>
      <c r="I2031" s="1">
        <v>1005509</v>
      </c>
      <c r="J2031" s="1">
        <v>64.853615000000005</v>
      </c>
      <c r="K2031" s="1">
        <v>-147.82028199999999</v>
      </c>
      <c r="L2031" s="1"/>
      <c r="M2031" s="1" t="s">
        <v>1479</v>
      </c>
      <c r="N2031" s="1" t="s">
        <v>7344</v>
      </c>
      <c r="O2031" s="1">
        <v>2022</v>
      </c>
      <c r="P2031" s="1">
        <v>99775</v>
      </c>
      <c r="Q2031" s="1" t="s">
        <v>7397</v>
      </c>
      <c r="R2031" s="1"/>
      <c r="S2031" s="1" t="s">
        <v>24379</v>
      </c>
      <c r="T2031" s="1" t="s">
        <v>6826</v>
      </c>
      <c r="U2031" s="1"/>
      <c r="V2031" s="1" t="s">
        <v>7398</v>
      </c>
      <c r="W2031" s="1" t="s">
        <v>6826</v>
      </c>
    </row>
    <row r="2032" spans="1:23" x14ac:dyDescent="0.25">
      <c r="A2032" s="1">
        <v>1006806</v>
      </c>
      <c r="B2032" s="5" t="str">
        <f>VLOOKUP(H2032,'FIPS Basin X-walk'!$A$2:$F$3224,6,FALSE)</f>
        <v>Interior Lowlands Basin</v>
      </c>
      <c r="C2032" s="1" t="s">
        <v>7399</v>
      </c>
      <c r="D2032" s="1"/>
      <c r="E2032" s="1"/>
      <c r="F2032" s="1" t="s">
        <v>7392</v>
      </c>
      <c r="G2032" s="1" t="s">
        <v>7388</v>
      </c>
      <c r="H2032" s="1">
        <v>2090</v>
      </c>
      <c r="I2032" s="1">
        <v>1006806</v>
      </c>
      <c r="J2032" s="1">
        <v>64.804000000000002</v>
      </c>
      <c r="K2032" s="1">
        <v>-147.69900000000001</v>
      </c>
      <c r="L2032" s="1"/>
      <c r="M2032" s="1" t="s">
        <v>1479</v>
      </c>
      <c r="N2032" s="1" t="s">
        <v>7344</v>
      </c>
      <c r="O2032" s="1">
        <v>2022</v>
      </c>
      <c r="P2032" s="1">
        <v>99701</v>
      </c>
      <c r="Q2032" s="1" t="s">
        <v>7400</v>
      </c>
      <c r="R2032" s="1"/>
      <c r="S2032" s="1" t="s">
        <v>24358</v>
      </c>
      <c r="T2032" s="1" t="s">
        <v>6826</v>
      </c>
      <c r="U2032" s="1"/>
      <c r="V2032" s="1" t="s">
        <v>7401</v>
      </c>
      <c r="W2032" s="1" t="s">
        <v>6826</v>
      </c>
    </row>
    <row r="2033" spans="1:23" x14ac:dyDescent="0.25">
      <c r="A2033" s="1">
        <v>1004239</v>
      </c>
      <c r="B2033" s="5" t="str">
        <f>VLOOKUP(H2033,'FIPS Basin X-walk'!$A$2:$F$3224,6,FALSE)</f>
        <v>Interior Lowlands Basin</v>
      </c>
      <c r="C2033" s="1" t="s">
        <v>25266</v>
      </c>
      <c r="D2033" s="1"/>
      <c r="E2033" s="1"/>
      <c r="F2033" s="1" t="s">
        <v>7404</v>
      </c>
      <c r="G2033" s="1" t="s">
        <v>7388</v>
      </c>
      <c r="H2033" s="1">
        <v>2090</v>
      </c>
      <c r="I2033" s="1">
        <v>1004239</v>
      </c>
      <c r="J2033" s="1">
        <v>64.826390000000004</v>
      </c>
      <c r="K2033" s="1">
        <v>-147.64957999999999</v>
      </c>
      <c r="L2033" s="1"/>
      <c r="M2033" s="1" t="s">
        <v>1479</v>
      </c>
      <c r="N2033" s="1" t="s">
        <v>7344</v>
      </c>
      <c r="O2033" s="1">
        <v>2022</v>
      </c>
      <c r="P2033" s="1">
        <v>99703</v>
      </c>
      <c r="Q2033" s="1" t="s">
        <v>7405</v>
      </c>
      <c r="R2033" s="1"/>
      <c r="S2033" s="1" t="s">
        <v>25267</v>
      </c>
      <c r="T2033" s="1" t="s">
        <v>6826</v>
      </c>
      <c r="U2033" s="1"/>
      <c r="V2033" s="1" t="s">
        <v>7406</v>
      </c>
      <c r="W2033" s="1" t="s">
        <v>6826</v>
      </c>
    </row>
    <row r="2034" spans="1:23" x14ac:dyDescent="0.25">
      <c r="A2034" s="1">
        <v>1001810</v>
      </c>
      <c r="B2034" s="5" t="str">
        <f>VLOOKUP(H2034,'FIPS Basin X-walk'!$A$2:$F$3224,6,FALSE)</f>
        <v>Interior Lowlands Basin</v>
      </c>
      <c r="C2034" s="1" t="s">
        <v>7407</v>
      </c>
      <c r="D2034" s="1"/>
      <c r="E2034" s="1"/>
      <c r="F2034" s="1" t="s">
        <v>7387</v>
      </c>
      <c r="G2034" s="1" t="s">
        <v>7388</v>
      </c>
      <c r="H2034" s="1">
        <v>2090</v>
      </c>
      <c r="I2034" s="1">
        <v>1001810</v>
      </c>
      <c r="J2034" s="1">
        <v>64.768872999999999</v>
      </c>
      <c r="K2034" s="1">
        <v>-147.35343900000001</v>
      </c>
      <c r="L2034" s="1"/>
      <c r="M2034" s="1" t="s">
        <v>1479</v>
      </c>
      <c r="N2034" s="1" t="s">
        <v>7344</v>
      </c>
      <c r="O2034" s="1">
        <v>2022</v>
      </c>
      <c r="P2034" s="1">
        <v>99705</v>
      </c>
      <c r="Q2034" s="1" t="s">
        <v>7408</v>
      </c>
      <c r="R2034" s="1"/>
      <c r="S2034" s="1" t="s">
        <v>24355</v>
      </c>
      <c r="T2034" s="1" t="s">
        <v>6826</v>
      </c>
      <c r="U2034" s="1"/>
      <c r="V2034" s="1" t="s">
        <v>24769</v>
      </c>
      <c r="W2034" s="1" t="s">
        <v>6828</v>
      </c>
    </row>
    <row r="2035" spans="1:23" x14ac:dyDescent="0.25">
      <c r="A2035" s="1">
        <v>1003670</v>
      </c>
      <c r="B2035" s="5" t="str">
        <f>VLOOKUP(H2035,'FIPS Basin X-walk'!$A$2:$F$3224,6,FALSE)</f>
        <v>Interior Lowlands Basin</v>
      </c>
      <c r="C2035" s="1" t="s">
        <v>7386</v>
      </c>
      <c r="D2035" s="1"/>
      <c r="E2035" s="1"/>
      <c r="F2035" s="1" t="s">
        <v>7387</v>
      </c>
      <c r="G2035" s="1" t="s">
        <v>7388</v>
      </c>
      <c r="H2035" s="1">
        <v>2090</v>
      </c>
      <c r="I2035" s="1">
        <v>1003670</v>
      </c>
      <c r="J2035" s="1">
        <v>64.749574999999993</v>
      </c>
      <c r="K2035" s="1">
        <v>-147.377411</v>
      </c>
      <c r="L2035" s="1"/>
      <c r="M2035" s="1" t="s">
        <v>1479</v>
      </c>
      <c r="N2035" s="1" t="s">
        <v>7344</v>
      </c>
      <c r="O2035" s="1">
        <v>2022</v>
      </c>
      <c r="P2035" s="1">
        <v>99705</v>
      </c>
      <c r="Q2035" s="1" t="s">
        <v>7389</v>
      </c>
      <c r="R2035" s="1"/>
      <c r="S2035" s="1" t="s">
        <v>24369</v>
      </c>
      <c r="T2035" s="1" t="s">
        <v>6826</v>
      </c>
      <c r="U2035" s="1"/>
      <c r="V2035" s="1" t="s">
        <v>7390</v>
      </c>
      <c r="W2035" s="1" t="s">
        <v>6826</v>
      </c>
    </row>
    <row r="2036" spans="1:23" x14ac:dyDescent="0.25">
      <c r="A2036" s="1">
        <v>1005367</v>
      </c>
      <c r="B2036" s="5" t="str">
        <f>VLOOKUP(H2036,'FIPS Basin X-walk'!$A$2:$F$3224,6,FALSE)</f>
        <v>Piedmont-Blue Ridge Prov</v>
      </c>
      <c r="C2036" s="1" t="s">
        <v>22222</v>
      </c>
      <c r="D2036" s="1"/>
      <c r="E2036" s="1"/>
      <c r="F2036" s="1" t="s">
        <v>22223</v>
      </c>
      <c r="G2036" s="1" t="s">
        <v>22224</v>
      </c>
      <c r="H2036" s="1">
        <v>51059</v>
      </c>
      <c r="I2036" s="1">
        <v>1005367</v>
      </c>
      <c r="J2036" s="1">
        <v>38.692183</v>
      </c>
      <c r="K2036" s="1">
        <v>-77.133477999999997</v>
      </c>
      <c r="L2036" s="1"/>
      <c r="M2036" s="1" t="s">
        <v>1486</v>
      </c>
      <c r="N2036" s="1" t="s">
        <v>15119</v>
      </c>
      <c r="O2036" s="1">
        <v>2022</v>
      </c>
      <c r="P2036" s="1">
        <v>22060</v>
      </c>
      <c r="Q2036" s="1" t="s">
        <v>22225</v>
      </c>
      <c r="R2036" s="1"/>
      <c r="S2036" s="1" t="s">
        <v>24464</v>
      </c>
      <c r="T2036" s="1" t="s">
        <v>6826</v>
      </c>
      <c r="U2036" s="1"/>
      <c r="V2036" s="1" t="s">
        <v>24409</v>
      </c>
      <c r="W2036" s="1" t="s">
        <v>6826</v>
      </c>
    </row>
    <row r="2037" spans="1:23" x14ac:dyDescent="0.25">
      <c r="A2037" s="1">
        <v>1002110</v>
      </c>
      <c r="B2037" s="5" t="str">
        <f>VLOOKUP(H2037,'FIPS Basin X-walk'!$A$2:$F$3224,6,FALSE)</f>
        <v>Piedmont-Blue Ridge Prov</v>
      </c>
      <c r="C2037" s="1" t="s">
        <v>22232</v>
      </c>
      <c r="D2037" s="1"/>
      <c r="E2037" s="1"/>
      <c r="F2037" s="1" t="s">
        <v>22227</v>
      </c>
      <c r="G2037" s="1" t="s">
        <v>22224</v>
      </c>
      <c r="H2037" s="1">
        <v>51059</v>
      </c>
      <c r="I2037" s="1">
        <v>1002110</v>
      </c>
      <c r="J2037" s="1">
        <v>38.690582999999997</v>
      </c>
      <c r="K2037" s="1">
        <v>-77.237391000000002</v>
      </c>
      <c r="L2037" s="1"/>
      <c r="M2037" s="1" t="s">
        <v>1486</v>
      </c>
      <c r="N2037" s="1" t="s">
        <v>15119</v>
      </c>
      <c r="O2037" s="1">
        <v>2022</v>
      </c>
      <c r="P2037" s="1">
        <v>22079</v>
      </c>
      <c r="Q2037" s="1" t="s">
        <v>22233</v>
      </c>
      <c r="R2037" s="1"/>
      <c r="S2037" s="1" t="s">
        <v>24358</v>
      </c>
      <c r="T2037" s="1" t="s">
        <v>6826</v>
      </c>
      <c r="U2037" s="1"/>
      <c r="V2037" s="1" t="s">
        <v>22234</v>
      </c>
      <c r="W2037" s="1" t="s">
        <v>6826</v>
      </c>
    </row>
    <row r="2038" spans="1:23" x14ac:dyDescent="0.25">
      <c r="A2038" s="1">
        <v>1006177</v>
      </c>
      <c r="B2038" s="5" t="str">
        <f>VLOOKUP(H2038,'FIPS Basin X-walk'!$A$2:$F$3224,6,FALSE)</f>
        <v>Piedmont-Blue Ridge Prov</v>
      </c>
      <c r="C2038" s="1" t="s">
        <v>22226</v>
      </c>
      <c r="D2038" s="1"/>
      <c r="E2038" s="1" t="s">
        <v>6828</v>
      </c>
      <c r="F2038" s="1" t="s">
        <v>22227</v>
      </c>
      <c r="G2038" s="1" t="s">
        <v>22224</v>
      </c>
      <c r="H2038" s="1">
        <v>51059</v>
      </c>
      <c r="I2038" s="1">
        <v>1006177</v>
      </c>
      <c r="J2038" s="1">
        <v>38.695399999999999</v>
      </c>
      <c r="K2038" s="1">
        <v>-77.240700000000004</v>
      </c>
      <c r="L2038" s="1"/>
      <c r="M2038" s="1" t="s">
        <v>1486</v>
      </c>
      <c r="N2038" s="1" t="s">
        <v>15119</v>
      </c>
      <c r="O2038" s="1">
        <v>2022</v>
      </c>
      <c r="P2038" s="1">
        <v>22079</v>
      </c>
      <c r="Q2038" s="1" t="s">
        <v>22228</v>
      </c>
      <c r="R2038" s="1"/>
      <c r="S2038" s="1" t="s">
        <v>24389</v>
      </c>
      <c r="T2038" s="1" t="s">
        <v>6826</v>
      </c>
      <c r="U2038" s="1"/>
      <c r="V2038" s="1" t="s">
        <v>8980</v>
      </c>
      <c r="W2038" s="1" t="s">
        <v>6828</v>
      </c>
    </row>
    <row r="2039" spans="1:23" x14ac:dyDescent="0.25">
      <c r="A2039" s="1">
        <v>1001917</v>
      </c>
      <c r="B2039" s="5" t="str">
        <f>VLOOKUP(H2039,'FIPS Basin X-walk'!$A$2:$F$3224,6,FALSE)</f>
        <v>Piedmont-Blue Ridge Prov</v>
      </c>
      <c r="C2039" s="1" t="s">
        <v>22231</v>
      </c>
      <c r="D2039" s="1"/>
      <c r="E2039" s="1"/>
      <c r="F2039" s="1" t="s">
        <v>11316</v>
      </c>
      <c r="G2039" s="1" t="s">
        <v>22224</v>
      </c>
      <c r="H2039" s="1">
        <v>51059</v>
      </c>
      <c r="I2039" s="1">
        <v>1001917</v>
      </c>
      <c r="J2039" s="1">
        <v>38.798439999999999</v>
      </c>
      <c r="K2039" s="1">
        <v>-77.179299999999998</v>
      </c>
      <c r="L2039" s="1"/>
      <c r="M2039" s="1" t="s">
        <v>1486</v>
      </c>
      <c r="N2039" s="1" t="s">
        <v>15119</v>
      </c>
      <c r="O2039" s="1">
        <v>2022</v>
      </c>
      <c r="P2039" s="1">
        <v>22151</v>
      </c>
      <c r="Q2039" s="1" t="s">
        <v>1324</v>
      </c>
      <c r="R2039" s="1"/>
      <c r="S2039" s="1" t="s">
        <v>24359</v>
      </c>
      <c r="T2039" s="1" t="s">
        <v>6826</v>
      </c>
      <c r="U2039" s="1"/>
      <c r="V2039" s="1" t="s">
        <v>8662</v>
      </c>
      <c r="W2039" s="1" t="s">
        <v>6826</v>
      </c>
    </row>
    <row r="2040" spans="1:23" x14ac:dyDescent="0.25">
      <c r="A2040" s="1">
        <v>1007849</v>
      </c>
      <c r="B2040" s="5" t="str">
        <f>VLOOKUP(H2040,'FIPS Basin X-walk'!$A$2:$F$3224,6,FALSE)</f>
        <v>Piedmont-Blue Ridge Prov</v>
      </c>
      <c r="C2040" s="1" t="s">
        <v>22235</v>
      </c>
      <c r="D2040" s="1"/>
      <c r="E2040" s="1"/>
      <c r="F2040" s="1" t="s">
        <v>22230</v>
      </c>
      <c r="G2040" s="1" t="s">
        <v>22224</v>
      </c>
      <c r="H2040" s="1">
        <v>51059</v>
      </c>
      <c r="I2040" s="1">
        <v>1007849</v>
      </c>
      <c r="J2040" s="1">
        <v>38.798439999999999</v>
      </c>
      <c r="K2040" s="1">
        <v>-77.179299999999998</v>
      </c>
      <c r="L2040" s="1"/>
      <c r="M2040" s="1" t="s">
        <v>1486</v>
      </c>
      <c r="N2040" s="1" t="s">
        <v>15119</v>
      </c>
      <c r="O2040" s="1">
        <v>2022</v>
      </c>
      <c r="P2040" s="1">
        <v>22151</v>
      </c>
      <c r="Q2040" s="1" t="s">
        <v>1428</v>
      </c>
      <c r="R2040" s="1"/>
      <c r="S2040" s="1" t="s">
        <v>24359</v>
      </c>
      <c r="T2040" s="1" t="s">
        <v>6826</v>
      </c>
      <c r="U2040" s="1"/>
      <c r="V2040" s="1" t="s">
        <v>8662</v>
      </c>
      <c r="W2040" s="1" t="s">
        <v>6826</v>
      </c>
    </row>
    <row r="2041" spans="1:23" x14ac:dyDescent="0.25">
      <c r="A2041" s="1">
        <v>1007850</v>
      </c>
      <c r="B2041" s="5" t="str">
        <f>VLOOKUP(H2041,'FIPS Basin X-walk'!$A$2:$F$3224,6,FALSE)</f>
        <v>Piedmont-Blue Ridge Prov</v>
      </c>
      <c r="C2041" s="1" t="s">
        <v>22229</v>
      </c>
      <c r="D2041" s="1"/>
      <c r="E2041" s="1"/>
      <c r="F2041" s="1" t="s">
        <v>22230</v>
      </c>
      <c r="G2041" s="1" t="s">
        <v>22224</v>
      </c>
      <c r="H2041" s="1">
        <v>51059</v>
      </c>
      <c r="I2041" s="1">
        <v>1007850</v>
      </c>
      <c r="J2041" s="1">
        <v>38.798439999999999</v>
      </c>
      <c r="K2041" s="1">
        <v>-77.179299999999998</v>
      </c>
      <c r="L2041" s="1"/>
      <c r="M2041" s="1" t="s">
        <v>1486</v>
      </c>
      <c r="N2041" s="1" t="s">
        <v>15119</v>
      </c>
      <c r="O2041" s="1">
        <v>2022</v>
      </c>
      <c r="P2041" s="1">
        <v>22151</v>
      </c>
      <c r="Q2041" s="1" t="s">
        <v>1429</v>
      </c>
      <c r="R2041" s="1"/>
      <c r="S2041" s="1" t="s">
        <v>24359</v>
      </c>
      <c r="T2041" s="1" t="s">
        <v>6826</v>
      </c>
      <c r="U2041" s="1"/>
      <c r="V2041" s="1" t="s">
        <v>8662</v>
      </c>
      <c r="W2041" s="1" t="s">
        <v>6826</v>
      </c>
    </row>
    <row r="2042" spans="1:23" x14ac:dyDescent="0.25">
      <c r="A2042" s="1">
        <v>1001299</v>
      </c>
      <c r="B2042" s="5" t="str">
        <f>VLOOKUP(H2042,'FIPS Basin X-walk'!$A$2:$F$3224,6,FALSE)</f>
        <v>New England Province</v>
      </c>
      <c r="C2042" s="1" t="s">
        <v>9445</v>
      </c>
      <c r="D2042" s="1"/>
      <c r="E2042" s="1"/>
      <c r="F2042" s="1" t="s">
        <v>6975</v>
      </c>
      <c r="G2042" s="1" t="s">
        <v>1895</v>
      </c>
      <c r="H2042" s="1">
        <v>9001</v>
      </c>
      <c r="I2042" s="1">
        <v>1001299</v>
      </c>
      <c r="J2042" s="1">
        <v>41.169199999999996</v>
      </c>
      <c r="K2042" s="1">
        <v>-73.184399999999997</v>
      </c>
      <c r="L2042" s="1"/>
      <c r="M2042" s="1" t="s">
        <v>1592</v>
      </c>
      <c r="N2042" s="1" t="s">
        <v>9438</v>
      </c>
      <c r="O2042" s="1">
        <v>2022</v>
      </c>
      <c r="P2042" s="1">
        <v>6604</v>
      </c>
      <c r="Q2042" s="1" t="s">
        <v>24681</v>
      </c>
      <c r="R2042" s="1"/>
      <c r="S2042" s="1" t="s">
        <v>24355</v>
      </c>
      <c r="T2042" s="1" t="s">
        <v>6826</v>
      </c>
      <c r="U2042" s="1"/>
      <c r="V2042" s="1" t="s">
        <v>9446</v>
      </c>
      <c r="W2042" s="1" t="s">
        <v>6828</v>
      </c>
    </row>
    <row r="2043" spans="1:23" x14ac:dyDescent="0.25">
      <c r="A2043" s="1">
        <v>1006949</v>
      </c>
      <c r="B2043" s="5" t="str">
        <f>VLOOKUP(H2043,'FIPS Basin X-walk'!$A$2:$F$3224,6,FALSE)</f>
        <v>New England Province</v>
      </c>
      <c r="C2043" s="1" t="s">
        <v>25788</v>
      </c>
      <c r="D2043" s="1"/>
      <c r="E2043" s="1"/>
      <c r="F2043" s="1" t="s">
        <v>6975</v>
      </c>
      <c r="G2043" s="1" t="s">
        <v>1895</v>
      </c>
      <c r="H2043" s="1">
        <v>9001</v>
      </c>
      <c r="I2043" s="1">
        <v>1006949</v>
      </c>
      <c r="J2043" s="1">
        <v>41.1706</v>
      </c>
      <c r="K2043" s="1">
        <v>-73.184299999999993</v>
      </c>
      <c r="L2043" s="1"/>
      <c r="M2043" s="1" t="s">
        <v>1592</v>
      </c>
      <c r="N2043" s="1" t="s">
        <v>9438</v>
      </c>
      <c r="O2043" s="1">
        <v>2022</v>
      </c>
      <c r="P2043" s="1">
        <v>6604</v>
      </c>
      <c r="Q2043" s="1" t="s">
        <v>9440</v>
      </c>
      <c r="R2043" s="1"/>
      <c r="S2043" s="1" t="s">
        <v>24355</v>
      </c>
      <c r="T2043" s="1" t="s">
        <v>6826</v>
      </c>
      <c r="U2043" s="1"/>
      <c r="V2043" s="1" t="s">
        <v>24580</v>
      </c>
      <c r="W2043" s="1" t="s">
        <v>6828</v>
      </c>
    </row>
    <row r="2044" spans="1:23" x14ac:dyDescent="0.25">
      <c r="A2044" s="1">
        <v>1003105</v>
      </c>
      <c r="B2044" s="5" t="str">
        <f>VLOOKUP(H2044,'FIPS Basin X-walk'!$A$2:$F$3224,6,FALSE)</f>
        <v>Appalachian Basin</v>
      </c>
      <c r="C2044" s="1" t="s">
        <v>17863</v>
      </c>
      <c r="D2044" s="1"/>
      <c r="E2044" s="1"/>
      <c r="F2044" s="1" t="s">
        <v>17864</v>
      </c>
      <c r="G2044" s="1" t="s">
        <v>9437</v>
      </c>
      <c r="H2044" s="1">
        <v>39045</v>
      </c>
      <c r="I2044" s="1">
        <v>1003105</v>
      </c>
      <c r="J2044" s="1">
        <v>39.590035</v>
      </c>
      <c r="K2044" s="1">
        <v>-82.712418999999997</v>
      </c>
      <c r="L2044" s="1"/>
      <c r="M2044" s="1" t="s">
        <v>1542</v>
      </c>
      <c r="N2044" s="1" t="s">
        <v>17708</v>
      </c>
      <c r="O2044" s="1">
        <v>2022</v>
      </c>
      <c r="P2044" s="1">
        <v>43102</v>
      </c>
      <c r="Q2044" s="1" t="s">
        <v>17865</v>
      </c>
      <c r="R2044" s="1"/>
      <c r="S2044" s="1" t="s">
        <v>24358</v>
      </c>
      <c r="T2044" s="1" t="s">
        <v>6826</v>
      </c>
      <c r="U2044" s="1"/>
      <c r="V2044" s="1" t="s">
        <v>6952</v>
      </c>
      <c r="W2044" s="1" t="s">
        <v>6826</v>
      </c>
    </row>
    <row r="2045" spans="1:23" x14ac:dyDescent="0.25">
      <c r="A2045" s="1">
        <v>1004283</v>
      </c>
      <c r="B2045" s="5" t="str">
        <f>VLOOKUP(H2045,'FIPS Basin X-walk'!$A$2:$F$3224,6,FALSE)</f>
        <v>New England Province</v>
      </c>
      <c r="C2045" s="1" t="s">
        <v>9447</v>
      </c>
      <c r="D2045" s="1"/>
      <c r="E2045" s="1" t="s">
        <v>6828</v>
      </c>
      <c r="F2045" s="1" t="s">
        <v>6975</v>
      </c>
      <c r="G2045" s="1" t="s">
        <v>9437</v>
      </c>
      <c r="H2045" s="1">
        <v>9001</v>
      </c>
      <c r="I2045" s="1">
        <v>1004283</v>
      </c>
      <c r="J2045" s="1">
        <v>41.162399999999998</v>
      </c>
      <c r="K2045" s="1">
        <v>-73.209100000000007</v>
      </c>
      <c r="L2045" s="1"/>
      <c r="M2045" s="1" t="s">
        <v>1592</v>
      </c>
      <c r="N2045" s="1" t="s">
        <v>9438</v>
      </c>
      <c r="O2045" s="1">
        <v>2022</v>
      </c>
      <c r="P2045" s="1">
        <v>6605</v>
      </c>
      <c r="Q2045" s="1" t="s">
        <v>9448</v>
      </c>
      <c r="R2045" s="1"/>
      <c r="S2045" s="1" t="s">
        <v>24389</v>
      </c>
      <c r="T2045" s="1" t="s">
        <v>6826</v>
      </c>
      <c r="U2045" s="1"/>
      <c r="V2045" s="1" t="s">
        <v>9449</v>
      </c>
      <c r="W2045" s="1" t="s">
        <v>6826</v>
      </c>
    </row>
    <row r="2046" spans="1:23" x14ac:dyDescent="0.25">
      <c r="A2046" s="1">
        <v>1004165</v>
      </c>
      <c r="B2046" s="5" t="str">
        <f>VLOOKUP(H2046,'FIPS Basin X-walk'!$A$2:$F$3224,6,FALSE)</f>
        <v>New England Province</v>
      </c>
      <c r="C2046" s="1" t="s">
        <v>9442</v>
      </c>
      <c r="D2046" s="1"/>
      <c r="E2046" s="1"/>
      <c r="F2046" s="1" t="s">
        <v>9443</v>
      </c>
      <c r="G2046" s="1" t="s">
        <v>9437</v>
      </c>
      <c r="H2046" s="1">
        <v>9001</v>
      </c>
      <c r="I2046" s="1">
        <v>1004165</v>
      </c>
      <c r="J2046" s="1">
        <v>41.433979999999998</v>
      </c>
      <c r="K2046" s="1">
        <v>-73.371830000000003</v>
      </c>
      <c r="L2046" s="1"/>
      <c r="M2046" s="1" t="s">
        <v>1592</v>
      </c>
      <c r="N2046" s="1" t="s">
        <v>9438</v>
      </c>
      <c r="O2046" s="1">
        <v>2022</v>
      </c>
      <c r="P2046" s="1">
        <v>6804</v>
      </c>
      <c r="Q2046" s="1" t="s">
        <v>24049</v>
      </c>
      <c r="R2046" s="1"/>
      <c r="S2046" s="1" t="s">
        <v>24435</v>
      </c>
      <c r="T2046" s="1" t="s">
        <v>6826</v>
      </c>
      <c r="U2046" s="1"/>
      <c r="V2046" s="1" t="s">
        <v>9444</v>
      </c>
      <c r="W2046" s="1" t="s">
        <v>6826</v>
      </c>
    </row>
    <row r="2047" spans="1:23" x14ac:dyDescent="0.25">
      <c r="A2047" s="1">
        <v>1004508</v>
      </c>
      <c r="B2047" s="5" t="str">
        <f>VLOOKUP(H2047,'FIPS Basin X-walk'!$A$2:$F$3224,6,FALSE)</f>
        <v>Appalachian Basin</v>
      </c>
      <c r="C2047" s="1" t="s">
        <v>17866</v>
      </c>
      <c r="D2047" s="1"/>
      <c r="E2047" s="1"/>
      <c r="F2047" s="1" t="s">
        <v>8462</v>
      </c>
      <c r="G2047" s="1" t="s">
        <v>9437</v>
      </c>
      <c r="H2047" s="1">
        <v>39045</v>
      </c>
      <c r="I2047" s="1">
        <v>1004508</v>
      </c>
      <c r="J2047" s="1">
        <v>39.719230000000003</v>
      </c>
      <c r="K2047" s="1">
        <v>-82.618949999999998</v>
      </c>
      <c r="L2047" s="1"/>
      <c r="M2047" s="1" t="s">
        <v>1542</v>
      </c>
      <c r="N2047" s="1" t="s">
        <v>17708</v>
      </c>
      <c r="O2047" s="1">
        <v>2022</v>
      </c>
      <c r="P2047" s="1">
        <v>43130</v>
      </c>
      <c r="Q2047" s="1" t="s">
        <v>17867</v>
      </c>
      <c r="R2047" s="1"/>
      <c r="S2047" s="1" t="s">
        <v>24485</v>
      </c>
      <c r="T2047" s="1" t="s">
        <v>6826</v>
      </c>
      <c r="U2047" s="1"/>
      <c r="V2047" s="1" t="s">
        <v>25324</v>
      </c>
      <c r="W2047" s="1" t="s">
        <v>6826</v>
      </c>
    </row>
    <row r="2048" spans="1:23" x14ac:dyDescent="0.25">
      <c r="A2048" s="1">
        <v>1002437</v>
      </c>
      <c r="B2048" s="5" t="str">
        <f>VLOOKUP(H2048,'FIPS Basin X-walk'!$A$2:$F$3224,6,FALSE)</f>
        <v>New England Province</v>
      </c>
      <c r="C2048" s="1" t="s">
        <v>9435</v>
      </c>
      <c r="D2048" s="1"/>
      <c r="E2048" s="1"/>
      <c r="F2048" s="1" t="s">
        <v>9436</v>
      </c>
      <c r="G2048" s="1" t="s">
        <v>9437</v>
      </c>
      <c r="H2048" s="1">
        <v>9001</v>
      </c>
      <c r="I2048" s="1">
        <v>1002437</v>
      </c>
      <c r="J2048" s="1">
        <v>41.248399999999997</v>
      </c>
      <c r="K2048" s="1">
        <v>-73.097650000000002</v>
      </c>
      <c r="L2048" s="1"/>
      <c r="M2048" s="1" t="s">
        <v>1592</v>
      </c>
      <c r="N2048" s="1" t="s">
        <v>9438</v>
      </c>
      <c r="O2048" s="1">
        <v>2022</v>
      </c>
      <c r="P2048" s="1">
        <v>6615</v>
      </c>
      <c r="Q2048" s="1" t="s">
        <v>9439</v>
      </c>
      <c r="R2048" s="1"/>
      <c r="S2048" s="1" t="s">
        <v>24573</v>
      </c>
      <c r="T2048" s="1" t="s">
        <v>6828</v>
      </c>
      <c r="U2048" s="1"/>
      <c r="V2048" s="1" t="s">
        <v>8917</v>
      </c>
      <c r="W2048" s="1" t="s">
        <v>6826</v>
      </c>
    </row>
    <row r="2049" spans="1:23" x14ac:dyDescent="0.25">
      <c r="A2049" s="1">
        <v>1004153</v>
      </c>
      <c r="B2049" s="5" t="str">
        <f>VLOOKUP(H2049,'FIPS Basin X-walk'!$A$2:$F$3224,6,FALSE)</f>
        <v>Appalachian Basin</v>
      </c>
      <c r="C2049" s="1" t="s">
        <v>17868</v>
      </c>
      <c r="D2049" s="1"/>
      <c r="E2049" s="1"/>
      <c r="F2049" s="1" t="s">
        <v>17869</v>
      </c>
      <c r="G2049" s="1" t="s">
        <v>9437</v>
      </c>
      <c r="H2049" s="1">
        <v>39045</v>
      </c>
      <c r="I2049" s="1">
        <v>1004153</v>
      </c>
      <c r="J2049" s="1">
        <v>39.631270000000001</v>
      </c>
      <c r="K2049" s="1">
        <v>-82.554410000000004</v>
      </c>
      <c r="L2049" s="1"/>
      <c r="M2049" s="1" t="s">
        <v>1542</v>
      </c>
      <c r="N2049" s="1" t="s">
        <v>17708</v>
      </c>
      <c r="O2049" s="1">
        <v>2022</v>
      </c>
      <c r="P2049" s="1">
        <v>43155</v>
      </c>
      <c r="Q2049" s="1" t="s">
        <v>25238</v>
      </c>
      <c r="R2049" s="1"/>
      <c r="S2049" s="1" t="s">
        <v>24435</v>
      </c>
      <c r="T2049" s="1" t="s">
        <v>6826</v>
      </c>
      <c r="U2049" s="1"/>
      <c r="V2049" s="1" t="s">
        <v>12735</v>
      </c>
      <c r="W2049" s="1" t="s">
        <v>6826</v>
      </c>
    </row>
    <row r="2050" spans="1:23" x14ac:dyDescent="0.25">
      <c r="A2050" s="1">
        <v>1007084</v>
      </c>
      <c r="B2050" s="5" t="str">
        <f>VLOOKUP(H2050,'FIPS Basin X-walk'!$A$2:$F$3224,6,FALSE)</f>
        <v/>
      </c>
      <c r="C2050" s="1" t="s">
        <v>25814</v>
      </c>
      <c r="D2050" s="1"/>
      <c r="E2050" s="1"/>
      <c r="F2050" s="1" t="s">
        <v>2056</v>
      </c>
      <c r="G2050" s="1" t="s">
        <v>23478</v>
      </c>
      <c r="H2050" s="1">
        <v>72053</v>
      </c>
      <c r="I2050" s="1">
        <v>1007084</v>
      </c>
      <c r="J2050" s="1">
        <v>18.347836999999998</v>
      </c>
      <c r="K2050" s="1">
        <v>-65.606435000000005</v>
      </c>
      <c r="L2050" s="1"/>
      <c r="M2050" s="1" t="s">
        <v>1607</v>
      </c>
      <c r="N2050" s="1" t="s">
        <v>23460</v>
      </c>
      <c r="O2050" s="1">
        <v>2022</v>
      </c>
      <c r="P2050" s="1">
        <v>740</v>
      </c>
      <c r="Q2050" s="1" t="s">
        <v>23479</v>
      </c>
      <c r="R2050" s="1"/>
      <c r="S2050" s="1" t="s">
        <v>24358</v>
      </c>
      <c r="T2050" s="1" t="s">
        <v>6826</v>
      </c>
      <c r="U2050" s="1"/>
      <c r="V2050" s="1" t="s">
        <v>23480</v>
      </c>
      <c r="W2050" s="1" t="s">
        <v>6826</v>
      </c>
    </row>
    <row r="2051" spans="1:23" x14ac:dyDescent="0.25">
      <c r="A2051" s="1">
        <v>1009508</v>
      </c>
      <c r="B2051" s="5" t="str">
        <f>VLOOKUP(H2051,'FIPS Basin X-walk'!$A$2:$F$3224,6,FALSE)</f>
        <v>Williston Basin</v>
      </c>
      <c r="C2051" s="1" t="s">
        <v>15768</v>
      </c>
      <c r="D2051" s="1"/>
      <c r="E2051" s="1"/>
      <c r="F2051" s="1" t="s">
        <v>1956</v>
      </c>
      <c r="G2051" s="1" t="s">
        <v>15769</v>
      </c>
      <c r="H2051" s="1">
        <v>30025</v>
      </c>
      <c r="I2051" s="1">
        <v>1009508</v>
      </c>
      <c r="J2051" s="1">
        <v>46.315418000000001</v>
      </c>
      <c r="K2051" s="1">
        <v>-104.291312</v>
      </c>
      <c r="L2051" s="1"/>
      <c r="M2051" s="1" t="s">
        <v>1533</v>
      </c>
      <c r="N2051" s="1" t="s">
        <v>15748</v>
      </c>
      <c r="O2051" s="1">
        <v>2022</v>
      </c>
      <c r="P2051" s="1">
        <v>59313</v>
      </c>
      <c r="Q2051" s="1" t="s">
        <v>418</v>
      </c>
      <c r="R2051" s="1"/>
      <c r="S2051" s="1" t="s">
        <v>24435</v>
      </c>
      <c r="T2051" s="1" t="s">
        <v>6826</v>
      </c>
      <c r="U2051" s="1"/>
      <c r="V2051" s="1" t="s">
        <v>10681</v>
      </c>
      <c r="W2051" s="1" t="s">
        <v>6826</v>
      </c>
    </row>
    <row r="2052" spans="1:23" x14ac:dyDescent="0.25">
      <c r="A2052" s="1">
        <v>1002950</v>
      </c>
      <c r="B2052" s="5" t="str">
        <f>VLOOKUP(H2052,'FIPS Basin X-walk'!$A$2:$F$3224,6,FALSE)</f>
        <v>Iowa Shelf</v>
      </c>
      <c r="C2052" s="1" t="s">
        <v>25024</v>
      </c>
      <c r="D2052" s="1"/>
      <c r="E2052" s="1"/>
      <c r="F2052" s="1" t="s">
        <v>25025</v>
      </c>
      <c r="G2052" s="1" t="s">
        <v>25026</v>
      </c>
      <c r="H2052" s="1">
        <v>27043</v>
      </c>
      <c r="I2052" s="1">
        <v>1002950</v>
      </c>
      <c r="J2052" s="1">
        <v>43.760415000000002</v>
      </c>
      <c r="K2052" s="1">
        <v>-94.149857999999995</v>
      </c>
      <c r="L2052" s="1"/>
      <c r="M2052" s="1" t="s">
        <v>1559</v>
      </c>
      <c r="N2052" s="1" t="s">
        <v>14790</v>
      </c>
      <c r="O2052" s="1">
        <v>2022</v>
      </c>
      <c r="P2052" s="1">
        <v>56098</v>
      </c>
      <c r="Q2052" s="1" t="s">
        <v>25027</v>
      </c>
      <c r="R2052" s="1"/>
      <c r="S2052" s="1" t="s">
        <v>24378</v>
      </c>
      <c r="T2052" s="1" t="s">
        <v>6826</v>
      </c>
      <c r="U2052" s="1"/>
      <c r="V2052" s="1" t="s">
        <v>25028</v>
      </c>
      <c r="W2052" s="1" t="s">
        <v>6826</v>
      </c>
    </row>
    <row r="2053" spans="1:23" x14ac:dyDescent="0.25">
      <c r="A2053" s="1">
        <v>1001160</v>
      </c>
      <c r="B2053" s="5" t="str">
        <f>VLOOKUP(H2053,'FIPS Basin X-walk'!$A$2:$F$3224,6,FALSE)</f>
        <v>Piedmont-Blue Ridge Prov</v>
      </c>
      <c r="C2053" s="1" t="s">
        <v>22239</v>
      </c>
      <c r="D2053" s="1"/>
      <c r="E2053" s="1"/>
      <c r="F2053" s="1" t="s">
        <v>11615</v>
      </c>
      <c r="G2053" s="1" t="s">
        <v>1843</v>
      </c>
      <c r="H2053" s="1">
        <v>51061</v>
      </c>
      <c r="I2053" s="1">
        <v>1001160</v>
      </c>
      <c r="J2053" s="1">
        <v>38.528300000000002</v>
      </c>
      <c r="K2053" s="1">
        <v>-77.768100000000004</v>
      </c>
      <c r="L2053" s="1"/>
      <c r="M2053" s="1" t="s">
        <v>1486</v>
      </c>
      <c r="N2053" s="1" t="s">
        <v>15119</v>
      </c>
      <c r="O2053" s="1">
        <v>2022</v>
      </c>
      <c r="P2053" s="1">
        <v>22734</v>
      </c>
      <c r="Q2053" s="1" t="s">
        <v>22240</v>
      </c>
      <c r="R2053" s="1"/>
      <c r="S2053" s="1" t="s">
        <v>24355</v>
      </c>
      <c r="T2053" s="1" t="s">
        <v>6826</v>
      </c>
      <c r="U2053" s="1"/>
      <c r="V2053" s="1" t="s">
        <v>13865</v>
      </c>
      <c r="W2053" s="1" t="s">
        <v>6828</v>
      </c>
    </row>
    <row r="2054" spans="1:23" x14ac:dyDescent="0.25">
      <c r="A2054" s="1">
        <v>1001162</v>
      </c>
      <c r="B2054" s="5" t="str">
        <f>VLOOKUP(H2054,'FIPS Basin X-walk'!$A$2:$F$3224,6,FALSE)</f>
        <v>Piedmont-Blue Ridge Prov</v>
      </c>
      <c r="C2054" s="1" t="s">
        <v>22236</v>
      </c>
      <c r="D2054" s="1"/>
      <c r="E2054" s="1"/>
      <c r="F2054" s="1" t="s">
        <v>22237</v>
      </c>
      <c r="G2054" s="1" t="s">
        <v>1843</v>
      </c>
      <c r="H2054" s="1">
        <v>51061</v>
      </c>
      <c r="I2054" s="1">
        <v>1001162</v>
      </c>
      <c r="J2054" s="1">
        <v>38.545909999999999</v>
      </c>
      <c r="K2054" s="1">
        <v>-77.772270000000006</v>
      </c>
      <c r="L2054" s="1"/>
      <c r="M2054" s="1" t="s">
        <v>1486</v>
      </c>
      <c r="N2054" s="1" t="s">
        <v>15119</v>
      </c>
      <c r="O2054" s="1">
        <v>2022</v>
      </c>
      <c r="P2054" s="1">
        <v>22734</v>
      </c>
      <c r="Q2054" s="1" t="s">
        <v>22238</v>
      </c>
      <c r="R2054" s="1"/>
      <c r="S2054" s="1" t="s">
        <v>24355</v>
      </c>
      <c r="T2054" s="1" t="s">
        <v>6826</v>
      </c>
      <c r="U2054" s="1"/>
      <c r="V2054" s="1" t="s">
        <v>13845</v>
      </c>
      <c r="W2054" s="1" t="s">
        <v>6828</v>
      </c>
    </row>
    <row r="2055" spans="1:23" x14ac:dyDescent="0.25">
      <c r="A2055" s="1">
        <v>1007153</v>
      </c>
      <c r="B2055" s="5" t="str">
        <f>VLOOKUP(H2055,'FIPS Basin X-walk'!$A$2:$F$3224,6,FALSE)</f>
        <v>Gulf Coast Basin (LA, TX)</v>
      </c>
      <c r="C2055" s="1" t="s">
        <v>20758</v>
      </c>
      <c r="D2055" s="1"/>
      <c r="E2055" s="1" t="s">
        <v>6828</v>
      </c>
      <c r="F2055" s="1" t="s">
        <v>12968</v>
      </c>
      <c r="G2055" s="1" t="s">
        <v>1834</v>
      </c>
      <c r="H2055" s="1">
        <v>48149</v>
      </c>
      <c r="I2055" s="1">
        <v>1007153</v>
      </c>
      <c r="J2055" s="1">
        <v>29.917200000000001</v>
      </c>
      <c r="K2055" s="1">
        <v>-96.750600000000006</v>
      </c>
      <c r="L2055" s="1"/>
      <c r="M2055" s="1" t="s">
        <v>1485</v>
      </c>
      <c r="N2055" s="1" t="s">
        <v>9148</v>
      </c>
      <c r="O2055" s="1">
        <v>2022</v>
      </c>
      <c r="P2055" s="1">
        <v>78945</v>
      </c>
      <c r="Q2055" s="1" t="s">
        <v>20759</v>
      </c>
      <c r="R2055" s="1"/>
      <c r="S2055" s="1" t="s">
        <v>24355</v>
      </c>
      <c r="T2055" s="1" t="s">
        <v>6826</v>
      </c>
      <c r="U2055" s="1"/>
      <c r="V2055" s="1" t="s">
        <v>20760</v>
      </c>
      <c r="W2055" s="1" t="s">
        <v>6828</v>
      </c>
    </row>
    <row r="2056" spans="1:23" x14ac:dyDescent="0.25">
      <c r="A2056" s="1">
        <v>1007454</v>
      </c>
      <c r="B2056" s="5" t="str">
        <f>VLOOKUP(H2056,'FIPS Basin X-walk'!$A$2:$F$3224,6,FALSE)</f>
        <v>Appalachian Basin (Eastern Overthrust Area)</v>
      </c>
      <c r="C2056" s="1" t="s">
        <v>19191</v>
      </c>
      <c r="D2056" s="1"/>
      <c r="E2056" s="1"/>
      <c r="F2056" s="1" t="s">
        <v>19192</v>
      </c>
      <c r="G2056" s="1" t="s">
        <v>1834</v>
      </c>
      <c r="H2056" s="1">
        <v>42051</v>
      </c>
      <c r="I2056" s="1">
        <v>1007454</v>
      </c>
      <c r="J2056" s="1">
        <v>39.747500000000002</v>
      </c>
      <c r="K2056" s="1">
        <v>-79.838800000000006</v>
      </c>
      <c r="L2056" s="1"/>
      <c r="M2056" s="1" t="s">
        <v>1501</v>
      </c>
      <c r="N2056" s="1" t="s">
        <v>18868</v>
      </c>
      <c r="O2056" s="1">
        <v>2022</v>
      </c>
      <c r="P2056" s="1">
        <v>15451</v>
      </c>
      <c r="Q2056" s="1" t="s">
        <v>19193</v>
      </c>
      <c r="R2056" s="1"/>
      <c r="S2056" s="1" t="s">
        <v>24355</v>
      </c>
      <c r="T2056" s="1" t="s">
        <v>6826</v>
      </c>
      <c r="U2056" s="1"/>
      <c r="V2056" s="1" t="s">
        <v>24403</v>
      </c>
      <c r="W2056" s="1" t="s">
        <v>6828</v>
      </c>
    </row>
    <row r="2057" spans="1:23" x14ac:dyDescent="0.25">
      <c r="A2057" s="1">
        <v>1000265</v>
      </c>
      <c r="B2057" s="5" t="str">
        <f>VLOOKUP(H2057,'FIPS Basin X-walk'!$A$2:$F$3224,6,FALSE)</f>
        <v>Appalachian Basin (Eastern Overthrust Area)</v>
      </c>
      <c r="C2057" s="1" t="s">
        <v>19194</v>
      </c>
      <c r="D2057" s="1"/>
      <c r="E2057" s="1"/>
      <c r="F2057" s="1" t="s">
        <v>19195</v>
      </c>
      <c r="G2057" s="1" t="s">
        <v>1834</v>
      </c>
      <c r="H2057" s="1">
        <v>42051</v>
      </c>
      <c r="I2057" s="1">
        <v>1000265</v>
      </c>
      <c r="J2057" s="1">
        <v>39.859200000000001</v>
      </c>
      <c r="K2057" s="1">
        <v>-79.918199999999999</v>
      </c>
      <c r="L2057" s="1"/>
      <c r="M2057" s="1" t="s">
        <v>1501</v>
      </c>
      <c r="N2057" s="1" t="s">
        <v>18868</v>
      </c>
      <c r="O2057" s="1">
        <v>2022</v>
      </c>
      <c r="P2057" s="1">
        <v>15461</v>
      </c>
      <c r="Q2057" s="1" t="s">
        <v>24456</v>
      </c>
      <c r="R2057" s="1"/>
      <c r="S2057" s="1" t="s">
        <v>24355</v>
      </c>
      <c r="T2057" s="1" t="s">
        <v>6826</v>
      </c>
      <c r="U2057" s="1"/>
      <c r="V2057" s="1" t="s">
        <v>8562</v>
      </c>
      <c r="W2057" s="1" t="s">
        <v>6828</v>
      </c>
    </row>
    <row r="2058" spans="1:23" x14ac:dyDescent="0.25">
      <c r="A2058" s="1">
        <v>1000542</v>
      </c>
      <c r="B2058" s="5" t="str">
        <f>VLOOKUP(H2058,'FIPS Basin X-walk'!$A$2:$F$3224,6,FALSE)</f>
        <v>Gulf Coast Basin (LA, TX)</v>
      </c>
      <c r="C2058" s="1" t="s">
        <v>20755</v>
      </c>
      <c r="D2058" s="1"/>
      <c r="E2058" s="1"/>
      <c r="F2058" s="1" t="s">
        <v>11829</v>
      </c>
      <c r="G2058" s="1" t="s">
        <v>1834</v>
      </c>
      <c r="H2058" s="1">
        <v>48149</v>
      </c>
      <c r="I2058" s="1">
        <v>1000542</v>
      </c>
      <c r="J2058" s="1">
        <v>30.025300000000001</v>
      </c>
      <c r="K2058" s="1">
        <v>-96.994500000000002</v>
      </c>
      <c r="L2058" s="1"/>
      <c r="M2058" s="1" t="s">
        <v>1485</v>
      </c>
      <c r="N2058" s="1" t="s">
        <v>9148</v>
      </c>
      <c r="O2058" s="1">
        <v>2022</v>
      </c>
      <c r="P2058" s="1">
        <v>78945</v>
      </c>
      <c r="Q2058" s="1" t="s">
        <v>20756</v>
      </c>
      <c r="R2058" s="1"/>
      <c r="S2058" s="1" t="s">
        <v>24355</v>
      </c>
      <c r="T2058" s="1" t="s">
        <v>6826</v>
      </c>
      <c r="U2058" s="1"/>
      <c r="V2058" s="1" t="s">
        <v>20323</v>
      </c>
      <c r="W2058" s="1" t="s">
        <v>6828</v>
      </c>
    </row>
    <row r="2059" spans="1:23" x14ac:dyDescent="0.25">
      <c r="A2059" s="1">
        <v>1005516</v>
      </c>
      <c r="B2059" s="5" t="str">
        <f>VLOOKUP(H2059,'FIPS Basin X-walk'!$A$2:$F$3224,6,FALSE)</f>
        <v>Appalachian Basin</v>
      </c>
      <c r="C2059" s="1"/>
      <c r="D2059" s="1"/>
      <c r="E2059" s="1"/>
      <c r="F2059" s="1" t="s">
        <v>22773</v>
      </c>
      <c r="G2059" s="1" t="s">
        <v>10968</v>
      </c>
      <c r="H2059" s="1">
        <v>54019</v>
      </c>
      <c r="I2059" s="1">
        <v>1005516</v>
      </c>
      <c r="J2059" s="1">
        <v>38.138100000000001</v>
      </c>
      <c r="K2059" s="1">
        <v>-81.278400000000005</v>
      </c>
      <c r="L2059" s="1"/>
      <c r="M2059" s="1" t="s">
        <v>1521</v>
      </c>
      <c r="N2059" s="1" t="s">
        <v>22744</v>
      </c>
      <c r="O2059" s="1">
        <v>2022</v>
      </c>
      <c r="P2059" s="1">
        <v>25002</v>
      </c>
      <c r="Q2059" s="1" t="s">
        <v>25544</v>
      </c>
      <c r="R2059" s="1"/>
      <c r="S2059" s="1" t="s">
        <v>24372</v>
      </c>
      <c r="T2059" s="1" t="s">
        <v>6826</v>
      </c>
      <c r="U2059" s="1"/>
      <c r="V2059" s="1" t="s">
        <v>22774</v>
      </c>
      <c r="W2059" s="1" t="s">
        <v>6826</v>
      </c>
    </row>
    <row r="2060" spans="1:23" x14ac:dyDescent="0.25">
      <c r="A2060" s="1">
        <v>1002989</v>
      </c>
      <c r="B2060" s="5" t="str">
        <f>VLOOKUP(H2060,'FIPS Basin X-walk'!$A$2:$F$3224,6,FALSE)</f>
        <v>Appalachian Basin</v>
      </c>
      <c r="C2060" s="1" t="s">
        <v>17870</v>
      </c>
      <c r="D2060" s="1"/>
      <c r="E2060" s="1"/>
      <c r="F2060" s="1" t="s">
        <v>17871</v>
      </c>
      <c r="G2060" s="1" t="s">
        <v>10968</v>
      </c>
      <c r="H2060" s="1">
        <v>39047</v>
      </c>
      <c r="I2060" s="1">
        <v>1002989</v>
      </c>
      <c r="J2060" s="1">
        <v>39.597501000000001</v>
      </c>
      <c r="K2060" s="1">
        <v>-83.390444000000002</v>
      </c>
      <c r="L2060" s="1"/>
      <c r="M2060" s="1" t="s">
        <v>1542</v>
      </c>
      <c r="N2060" s="1" t="s">
        <v>17708</v>
      </c>
      <c r="O2060" s="1">
        <v>2022</v>
      </c>
      <c r="P2060" s="1">
        <v>43106</v>
      </c>
      <c r="Q2060" s="1" t="s">
        <v>17872</v>
      </c>
      <c r="R2060" s="1"/>
      <c r="S2060" s="1" t="s">
        <v>24378</v>
      </c>
      <c r="T2060" s="1" t="s">
        <v>6826</v>
      </c>
      <c r="U2060" s="1"/>
      <c r="V2060" s="1" t="s">
        <v>8406</v>
      </c>
      <c r="W2060" s="1" t="s">
        <v>6826</v>
      </c>
    </row>
    <row r="2061" spans="1:23" x14ac:dyDescent="0.25">
      <c r="A2061" s="1">
        <v>1002066</v>
      </c>
      <c r="B2061" s="5" t="str">
        <f>VLOOKUP(H2061,'FIPS Basin X-walk'!$A$2:$F$3224,6,FALSE)</f>
        <v>Gulf Coast Basin (LA, TX)</v>
      </c>
      <c r="C2061" s="1"/>
      <c r="D2061" s="1"/>
      <c r="E2061" s="1"/>
      <c r="F2061" s="1" t="s">
        <v>12968</v>
      </c>
      <c r="G2061" s="1" t="s">
        <v>10968</v>
      </c>
      <c r="H2061" s="1">
        <v>48149</v>
      </c>
      <c r="I2061" s="1">
        <v>1002066</v>
      </c>
      <c r="J2061" s="1">
        <v>30.0383</v>
      </c>
      <c r="K2061" s="1">
        <v>-96.987200000000001</v>
      </c>
      <c r="L2061" s="1"/>
      <c r="M2061" s="1" t="s">
        <v>1485</v>
      </c>
      <c r="N2061" s="1" t="s">
        <v>9148</v>
      </c>
      <c r="O2061" s="1">
        <v>2022</v>
      </c>
      <c r="P2061" s="1">
        <v>78945</v>
      </c>
      <c r="Q2061" s="1" t="s">
        <v>1155</v>
      </c>
      <c r="R2061" s="1"/>
      <c r="S2061" s="1" t="s">
        <v>24399</v>
      </c>
      <c r="T2061" s="1" t="s">
        <v>6826</v>
      </c>
      <c r="U2061" s="1"/>
      <c r="V2061" s="1" t="s">
        <v>7155</v>
      </c>
      <c r="W2061" s="1" t="s">
        <v>6826</v>
      </c>
    </row>
    <row r="2062" spans="1:23" x14ac:dyDescent="0.25">
      <c r="A2062" s="1">
        <v>1006255</v>
      </c>
      <c r="B2062" s="5" t="str">
        <f>VLOOKUP(H2062,'FIPS Basin X-walk'!$A$2:$F$3224,6,FALSE)</f>
        <v>Gulf Coast Basin (LA, TX)</v>
      </c>
      <c r="C2062" s="1"/>
      <c r="D2062" s="1"/>
      <c r="E2062" s="1"/>
      <c r="F2062" s="1" t="s">
        <v>12968</v>
      </c>
      <c r="G2062" s="1" t="s">
        <v>10968</v>
      </c>
      <c r="H2062" s="1">
        <v>48149</v>
      </c>
      <c r="I2062" s="1">
        <v>1006255</v>
      </c>
      <c r="J2062" s="1">
        <v>30.006</v>
      </c>
      <c r="K2062" s="1">
        <v>-96.888499999999993</v>
      </c>
      <c r="L2062" s="1"/>
      <c r="M2062" s="1" t="s">
        <v>1485</v>
      </c>
      <c r="N2062" s="1" t="s">
        <v>9148</v>
      </c>
      <c r="O2062" s="1">
        <v>2022</v>
      </c>
      <c r="P2062" s="1">
        <v>78945</v>
      </c>
      <c r="Q2062" s="1" t="s">
        <v>55</v>
      </c>
      <c r="R2062" s="1"/>
      <c r="S2062" s="1" t="s">
        <v>24399</v>
      </c>
      <c r="T2062" s="1" t="s">
        <v>6826</v>
      </c>
      <c r="U2062" s="1"/>
      <c r="V2062" s="1" t="s">
        <v>7521</v>
      </c>
      <c r="W2062" s="1" t="s">
        <v>6826</v>
      </c>
    </row>
    <row r="2063" spans="1:23" x14ac:dyDescent="0.25">
      <c r="A2063" s="1">
        <v>1010732</v>
      </c>
      <c r="B2063" s="5" t="str">
        <f>VLOOKUP(H2063,'FIPS Basin X-walk'!$A$2:$F$3224,6,FALSE)</f>
        <v>Gulf Coast Basin (LA, TX)</v>
      </c>
      <c r="C2063" s="1"/>
      <c r="D2063" s="1"/>
      <c r="E2063" s="1"/>
      <c r="F2063" s="1" t="s">
        <v>20757</v>
      </c>
      <c r="G2063" s="1" t="s">
        <v>10968</v>
      </c>
      <c r="H2063" s="1">
        <v>48149</v>
      </c>
      <c r="I2063" s="1">
        <v>1010732</v>
      </c>
      <c r="J2063" s="1">
        <v>30.001888000000001</v>
      </c>
      <c r="K2063" s="1">
        <v>-96.888857999999999</v>
      </c>
      <c r="L2063" s="1"/>
      <c r="M2063" s="1" t="s">
        <v>1485</v>
      </c>
      <c r="N2063" s="1" t="s">
        <v>9148</v>
      </c>
      <c r="O2063" s="1">
        <v>2022</v>
      </c>
      <c r="P2063" s="1">
        <v>78945</v>
      </c>
      <c r="Q2063" s="1" t="s">
        <v>429</v>
      </c>
      <c r="R2063" s="1"/>
      <c r="S2063" s="1" t="s">
        <v>24399</v>
      </c>
      <c r="T2063" s="1" t="s">
        <v>6826</v>
      </c>
      <c r="U2063" s="1"/>
      <c r="V2063" s="1" t="s">
        <v>7521</v>
      </c>
      <c r="W2063" s="1" t="s">
        <v>6826</v>
      </c>
    </row>
    <row r="2064" spans="1:23" x14ac:dyDescent="0.25">
      <c r="A2064" s="1">
        <v>1002617</v>
      </c>
      <c r="B2064" s="5" t="str">
        <f>VLOOKUP(H2064,'FIPS Basin X-walk'!$A$2:$F$3224,6,FALSE)</f>
        <v>Appalachian Basin (Eastern Overthrust Area)</v>
      </c>
      <c r="C2064" s="1" t="s">
        <v>19189</v>
      </c>
      <c r="D2064" s="1"/>
      <c r="E2064" s="1"/>
      <c r="F2064" s="1" t="s">
        <v>19190</v>
      </c>
      <c r="G2064" s="1" t="s">
        <v>10968</v>
      </c>
      <c r="H2064" s="1">
        <v>42051</v>
      </c>
      <c r="I2064" s="1">
        <v>1002617</v>
      </c>
      <c r="J2064" s="1">
        <v>39.931260000000002</v>
      </c>
      <c r="K2064" s="1">
        <v>-79.667569999999998</v>
      </c>
      <c r="L2064" s="1"/>
      <c r="M2064" s="1" t="s">
        <v>1501</v>
      </c>
      <c r="N2064" s="1" t="s">
        <v>18868</v>
      </c>
      <c r="O2064" s="1">
        <v>2022</v>
      </c>
      <c r="P2064" s="1">
        <v>15456</v>
      </c>
      <c r="Q2064" s="1" t="s">
        <v>67</v>
      </c>
      <c r="R2064" s="1"/>
      <c r="S2064" s="1" t="s">
        <v>24435</v>
      </c>
      <c r="T2064" s="1" t="s">
        <v>6826</v>
      </c>
      <c r="U2064" s="1"/>
      <c r="V2064" s="1" t="s">
        <v>7297</v>
      </c>
      <c r="W2064" s="1" t="s">
        <v>6826</v>
      </c>
    </row>
    <row r="2065" spans="1:23" x14ac:dyDescent="0.25">
      <c r="A2065" s="1">
        <v>1004659</v>
      </c>
      <c r="B2065" s="5" t="str">
        <f>VLOOKUP(H2065,'FIPS Basin X-walk'!$A$2:$F$3224,6,FALSE)</f>
        <v>Cincinnati Arch</v>
      </c>
      <c r="C2065" s="1" t="s">
        <v>12762</v>
      </c>
      <c r="D2065" s="1"/>
      <c r="E2065" s="1"/>
      <c r="F2065" s="1" t="s">
        <v>12763</v>
      </c>
      <c r="G2065" s="1" t="s">
        <v>10968</v>
      </c>
      <c r="H2065" s="1">
        <v>21067</v>
      </c>
      <c r="I2065" s="1">
        <v>1004659</v>
      </c>
      <c r="J2065" s="1">
        <v>38.020000000000003</v>
      </c>
      <c r="K2065" s="1">
        <v>-84.5</v>
      </c>
      <c r="L2065" s="1"/>
      <c r="M2065" s="1" t="s">
        <v>1497</v>
      </c>
      <c r="N2065" s="1" t="s">
        <v>12675</v>
      </c>
      <c r="O2065" s="1">
        <v>2022</v>
      </c>
      <c r="P2065" s="1">
        <v>40506</v>
      </c>
      <c r="Q2065" s="1" t="s">
        <v>12764</v>
      </c>
      <c r="R2065" s="1"/>
      <c r="S2065" s="1" t="s">
        <v>24379</v>
      </c>
      <c r="T2065" s="1" t="s">
        <v>6826</v>
      </c>
      <c r="U2065" s="1"/>
      <c r="V2065" s="1" t="s">
        <v>12765</v>
      </c>
      <c r="W2065" s="1" t="s">
        <v>6826</v>
      </c>
    </row>
    <row r="2066" spans="1:23" x14ac:dyDescent="0.25">
      <c r="A2066" s="1">
        <v>1005365</v>
      </c>
      <c r="B2066" s="5" t="str">
        <f>VLOOKUP(H2066,'FIPS Basin X-walk'!$A$2:$F$3224,6,FALSE)</f>
        <v>Cincinnati Arch</v>
      </c>
      <c r="C2066" s="1" t="s">
        <v>25507</v>
      </c>
      <c r="D2066" s="1"/>
      <c r="E2066" s="1"/>
      <c r="F2066" s="1" t="s">
        <v>12763</v>
      </c>
      <c r="G2066" s="1" t="s">
        <v>10968</v>
      </c>
      <c r="H2066" s="1">
        <v>21067</v>
      </c>
      <c r="I2066" s="1">
        <v>1005365</v>
      </c>
      <c r="J2066" s="1">
        <v>38.044840000000001</v>
      </c>
      <c r="K2066" s="1">
        <v>-84.495360000000005</v>
      </c>
      <c r="L2066" s="1"/>
      <c r="M2066" s="1" t="s">
        <v>1497</v>
      </c>
      <c r="N2066" s="1" t="s">
        <v>12675</v>
      </c>
      <c r="O2066" s="1">
        <v>2022</v>
      </c>
      <c r="P2066" s="1">
        <v>40516</v>
      </c>
      <c r="Q2066" s="1" t="s">
        <v>12766</v>
      </c>
      <c r="R2066" s="1"/>
      <c r="S2066" s="1" t="s">
        <v>24358</v>
      </c>
      <c r="T2066" s="1" t="s">
        <v>6826</v>
      </c>
      <c r="U2066" s="1"/>
      <c r="V2066" s="1" t="s">
        <v>12767</v>
      </c>
      <c r="W2066" s="1" t="s">
        <v>6826</v>
      </c>
    </row>
    <row r="2067" spans="1:23" x14ac:dyDescent="0.25">
      <c r="A2067" s="1">
        <v>1001844</v>
      </c>
      <c r="B2067" s="5" t="str">
        <f>VLOOKUP(H2067,'FIPS Basin X-walk'!$A$2:$F$3224,6,FALSE)</f>
        <v>Appalachian Basin (Eastern Overthrust Area)</v>
      </c>
      <c r="C2067" s="1" t="s">
        <v>19187</v>
      </c>
      <c r="D2067" s="1"/>
      <c r="E2067" s="1"/>
      <c r="F2067" s="1" t="s">
        <v>19188</v>
      </c>
      <c r="G2067" s="1" t="s">
        <v>10968</v>
      </c>
      <c r="H2067" s="1">
        <v>42051</v>
      </c>
      <c r="I2067" s="1">
        <v>1001844</v>
      </c>
      <c r="J2067" s="1">
        <v>39.89246</v>
      </c>
      <c r="K2067" s="1">
        <v>-79.83775</v>
      </c>
      <c r="L2067" s="1"/>
      <c r="M2067" s="1" t="s">
        <v>1501</v>
      </c>
      <c r="N2067" s="1" t="s">
        <v>18868</v>
      </c>
      <c r="O2067" s="1">
        <v>2022</v>
      </c>
      <c r="P2067" s="1">
        <v>15458</v>
      </c>
      <c r="Q2067" s="1" t="s">
        <v>24779</v>
      </c>
      <c r="R2067" s="1"/>
      <c r="S2067" s="1" t="s">
        <v>24358</v>
      </c>
      <c r="T2067" s="1" t="s">
        <v>6826</v>
      </c>
      <c r="U2067" s="1"/>
      <c r="V2067" s="1" t="s">
        <v>24734</v>
      </c>
      <c r="W2067" s="1" t="s">
        <v>6826</v>
      </c>
    </row>
    <row r="2068" spans="1:23" x14ac:dyDescent="0.25">
      <c r="A2068" s="1">
        <v>1007361</v>
      </c>
      <c r="B2068" s="5" t="str">
        <f>VLOOKUP(H2068,'FIPS Basin X-walk'!$A$2:$F$3224,6,FALSE)</f>
        <v>Cincinnati Arch</v>
      </c>
      <c r="C2068" s="1" t="s">
        <v>11665</v>
      </c>
      <c r="D2068" s="1"/>
      <c r="E2068" s="1"/>
      <c r="F2068" s="1" t="s">
        <v>11666</v>
      </c>
      <c r="G2068" s="1" t="s">
        <v>10968</v>
      </c>
      <c r="H2068" s="1">
        <v>21067</v>
      </c>
      <c r="I2068" s="1">
        <v>1007361</v>
      </c>
      <c r="J2068" s="1">
        <v>38.08005</v>
      </c>
      <c r="K2068" s="1">
        <v>-84.537530000000004</v>
      </c>
      <c r="L2068" s="1"/>
      <c r="M2068" s="1" t="s">
        <v>1499</v>
      </c>
      <c r="N2068" s="1" t="s">
        <v>11457</v>
      </c>
      <c r="O2068" s="1">
        <v>2022</v>
      </c>
      <c r="P2068" s="1">
        <v>46410</v>
      </c>
      <c r="Q2068" s="1" t="s">
        <v>1422</v>
      </c>
      <c r="R2068" s="1"/>
      <c r="S2068" s="1" t="s">
        <v>24359</v>
      </c>
      <c r="T2068" s="1" t="s">
        <v>6826</v>
      </c>
      <c r="U2068" s="1"/>
      <c r="V2068" s="1" t="s">
        <v>11621</v>
      </c>
      <c r="W2068" s="1" t="s">
        <v>6826</v>
      </c>
    </row>
    <row r="2069" spans="1:23" x14ac:dyDescent="0.25">
      <c r="A2069" s="1">
        <v>1002839</v>
      </c>
      <c r="B2069" s="5" t="str">
        <f>VLOOKUP(H2069,'FIPS Basin X-walk'!$A$2:$F$3224,6,FALSE)</f>
        <v>Illinois Basin</v>
      </c>
      <c r="C2069" s="1" t="s">
        <v>10966</v>
      </c>
      <c r="D2069" s="1"/>
      <c r="E2069" s="1"/>
      <c r="F2069" s="1" t="s">
        <v>10967</v>
      </c>
      <c r="G2069" s="1" t="s">
        <v>10968</v>
      </c>
      <c r="H2069" s="1">
        <v>17051</v>
      </c>
      <c r="I2069" s="1">
        <v>1002839</v>
      </c>
      <c r="J2069" s="1">
        <v>39.102169000000004</v>
      </c>
      <c r="K2069" s="1">
        <v>-88.860000999999997</v>
      </c>
      <c r="L2069" s="1"/>
      <c r="M2069" s="1" t="s">
        <v>1488</v>
      </c>
      <c r="N2069" s="1" t="s">
        <v>10805</v>
      </c>
      <c r="O2069" s="1">
        <v>2022</v>
      </c>
      <c r="P2069" s="1">
        <v>62458</v>
      </c>
      <c r="Q2069" s="1" t="s">
        <v>24028</v>
      </c>
      <c r="R2069" s="1" t="s">
        <v>24399</v>
      </c>
      <c r="S2069" s="1" t="s">
        <v>24435</v>
      </c>
      <c r="T2069" s="1" t="s">
        <v>6826</v>
      </c>
      <c r="U2069" s="1"/>
      <c r="V2069" s="1" t="s">
        <v>7090</v>
      </c>
      <c r="W2069" s="1" t="s">
        <v>6826</v>
      </c>
    </row>
    <row r="2070" spans="1:23" x14ac:dyDescent="0.25">
      <c r="A2070" s="1">
        <v>1006332</v>
      </c>
      <c r="B2070" s="5" t="str">
        <f>VLOOKUP(H2070,'FIPS Basin X-walk'!$A$2:$F$3224,6,FALSE)</f>
        <v>Appalachian Basin</v>
      </c>
      <c r="C2070" s="1" t="s">
        <v>17875</v>
      </c>
      <c r="D2070" s="1"/>
      <c r="E2070" s="1"/>
      <c r="F2070" s="1" t="s">
        <v>17874</v>
      </c>
      <c r="G2070" s="1" t="s">
        <v>10968</v>
      </c>
      <c r="H2070" s="1">
        <v>39047</v>
      </c>
      <c r="I2070" s="1">
        <v>1006332</v>
      </c>
      <c r="J2070" s="1">
        <v>39.626669999999997</v>
      </c>
      <c r="K2070" s="1">
        <v>-83.508889999999994</v>
      </c>
      <c r="L2070" s="1"/>
      <c r="M2070" s="1" t="s">
        <v>1542</v>
      </c>
      <c r="N2070" s="1" t="s">
        <v>17708</v>
      </c>
      <c r="O2070" s="1">
        <v>2022</v>
      </c>
      <c r="P2070" s="1">
        <v>43160</v>
      </c>
      <c r="Q2070" s="1" t="s">
        <v>811</v>
      </c>
      <c r="R2070" s="1"/>
      <c r="S2070" s="1" t="s">
        <v>24435</v>
      </c>
      <c r="T2070" s="1" t="s">
        <v>6826</v>
      </c>
      <c r="U2070" s="1"/>
      <c r="V2070" s="1" t="s">
        <v>7232</v>
      </c>
      <c r="W2070" s="1" t="s">
        <v>6826</v>
      </c>
    </row>
    <row r="2071" spans="1:23" x14ac:dyDescent="0.25">
      <c r="A2071" s="1">
        <v>1012921</v>
      </c>
      <c r="B2071" s="5" t="str">
        <f>VLOOKUP(H2071,'FIPS Basin X-walk'!$A$2:$F$3224,6,FALSE)</f>
        <v>Appalachian Basin</v>
      </c>
      <c r="C2071" s="1" t="s">
        <v>17873</v>
      </c>
      <c r="D2071" s="1"/>
      <c r="E2071" s="1"/>
      <c r="F2071" s="1" t="s">
        <v>17874</v>
      </c>
      <c r="G2071" s="1" t="s">
        <v>10968</v>
      </c>
      <c r="H2071" s="1">
        <v>39047</v>
      </c>
      <c r="I2071" s="1">
        <v>1012921</v>
      </c>
      <c r="J2071" s="1">
        <v>39.594141999999998</v>
      </c>
      <c r="K2071" s="1">
        <v>-83.540226000000004</v>
      </c>
      <c r="L2071" s="1"/>
      <c r="M2071" s="1" t="s">
        <v>1542</v>
      </c>
      <c r="N2071" s="1" t="s">
        <v>17708</v>
      </c>
      <c r="O2071" s="1">
        <v>2022</v>
      </c>
      <c r="P2071" s="1">
        <v>43160</v>
      </c>
      <c r="Q2071" s="1" t="s">
        <v>809</v>
      </c>
      <c r="R2071" s="1"/>
      <c r="S2071" s="1" t="s">
        <v>24435</v>
      </c>
      <c r="T2071" s="1" t="s">
        <v>6826</v>
      </c>
      <c r="U2071" s="1"/>
      <c r="V2071" s="1" t="s">
        <v>9243</v>
      </c>
      <c r="W2071" s="1" t="s">
        <v>6826</v>
      </c>
    </row>
    <row r="2072" spans="1:23" x14ac:dyDescent="0.25">
      <c r="A2072" s="1">
        <v>1002073</v>
      </c>
      <c r="B2072" s="5" t="str">
        <f>VLOOKUP(H2072,'FIPS Basin X-walk'!$A$2:$F$3224,6,FALSE)</f>
        <v>Salina Basin</v>
      </c>
      <c r="C2072" s="1" t="s">
        <v>15906</v>
      </c>
      <c r="D2072" s="1"/>
      <c r="E2072" s="1"/>
      <c r="F2072" s="1" t="s">
        <v>15907</v>
      </c>
      <c r="G2072" s="1" t="s">
        <v>14878</v>
      </c>
      <c r="H2072" s="1">
        <v>31059</v>
      </c>
      <c r="I2072" s="1">
        <v>1002073</v>
      </c>
      <c r="J2072" s="1">
        <v>40.611370000000001</v>
      </c>
      <c r="K2072" s="1">
        <v>-97.601399999999998</v>
      </c>
      <c r="L2072" s="1"/>
      <c r="M2072" s="1" t="s">
        <v>1491</v>
      </c>
      <c r="N2072" s="1" t="s">
        <v>15841</v>
      </c>
      <c r="O2072" s="1">
        <v>2022</v>
      </c>
      <c r="P2072" s="1">
        <v>68354</v>
      </c>
      <c r="Q2072" s="1" t="s">
        <v>24834</v>
      </c>
      <c r="R2072" s="1"/>
      <c r="S2072" s="1" t="s">
        <v>24378</v>
      </c>
      <c r="T2072" s="1" t="s">
        <v>6826</v>
      </c>
      <c r="U2072" s="1"/>
      <c r="V2072" s="1" t="s">
        <v>24835</v>
      </c>
      <c r="W2072" s="1" t="s">
        <v>6826</v>
      </c>
    </row>
    <row r="2073" spans="1:23" x14ac:dyDescent="0.25">
      <c r="A2073" s="1">
        <v>1013265</v>
      </c>
      <c r="B2073" s="5" t="str">
        <f>VLOOKUP(H2073,'FIPS Basin X-walk'!$A$2:$F$3224,6,FALSE)</f>
        <v>Salina Basin</v>
      </c>
      <c r="C2073" s="1" t="s">
        <v>15905</v>
      </c>
      <c r="D2073" s="1"/>
      <c r="E2073" s="1" t="s">
        <v>6828</v>
      </c>
      <c r="F2073" s="1" t="s">
        <v>1980</v>
      </c>
      <c r="G2073" s="1" t="s">
        <v>14878</v>
      </c>
      <c r="H2073" s="1">
        <v>31059</v>
      </c>
      <c r="I2073" s="1">
        <v>1013265</v>
      </c>
      <c r="J2073" s="1">
        <v>40.538919999999997</v>
      </c>
      <c r="K2073" s="1">
        <v>-97.580029999999994</v>
      </c>
      <c r="L2073" s="1"/>
      <c r="M2073" s="1" t="s">
        <v>1491</v>
      </c>
      <c r="N2073" s="1" t="s">
        <v>15841</v>
      </c>
      <c r="O2073" s="1">
        <v>2022</v>
      </c>
      <c r="P2073" s="1">
        <v>68361</v>
      </c>
      <c r="Q2073" s="1" t="s">
        <v>26640</v>
      </c>
      <c r="R2073" s="1"/>
      <c r="S2073" s="1" t="s">
        <v>24572</v>
      </c>
      <c r="T2073" s="1" t="s">
        <v>6826</v>
      </c>
      <c r="U2073" s="1"/>
      <c r="V2073" s="1" t="s">
        <v>26641</v>
      </c>
      <c r="W2073" s="1" t="s">
        <v>6826</v>
      </c>
    </row>
    <row r="2074" spans="1:23" x14ac:dyDescent="0.25">
      <c r="A2074" s="1">
        <v>1004230</v>
      </c>
      <c r="B2074" s="5" t="str">
        <f>VLOOKUP(H2074,'FIPS Basin X-walk'!$A$2:$F$3224,6,FALSE)</f>
        <v>Iowa Shelf</v>
      </c>
      <c r="C2074" s="1" t="s">
        <v>14877</v>
      </c>
      <c r="D2074" s="1"/>
      <c r="E2074" s="1"/>
      <c r="F2074" s="1" t="s">
        <v>9528</v>
      </c>
      <c r="G2074" s="1" t="s">
        <v>14878</v>
      </c>
      <c r="H2074" s="1">
        <v>27045</v>
      </c>
      <c r="I2074" s="1">
        <v>1004230</v>
      </c>
      <c r="J2074" s="1">
        <v>43.686100000000003</v>
      </c>
      <c r="K2074" s="1">
        <v>-92.091700000000003</v>
      </c>
      <c r="L2074" s="1"/>
      <c r="M2074" s="1" t="s">
        <v>1559</v>
      </c>
      <c r="N2074" s="1" t="s">
        <v>14790</v>
      </c>
      <c r="O2074" s="1">
        <v>2022</v>
      </c>
      <c r="P2074" s="1">
        <v>55965</v>
      </c>
      <c r="Q2074" s="1" t="s">
        <v>25265</v>
      </c>
      <c r="R2074" s="1"/>
      <c r="S2074" s="1" t="s">
        <v>24378</v>
      </c>
      <c r="T2074" s="1" t="s">
        <v>6826</v>
      </c>
      <c r="U2074" s="1"/>
      <c r="V2074" s="1" t="s">
        <v>11633</v>
      </c>
      <c r="W2074" s="1" t="s">
        <v>6826</v>
      </c>
    </row>
    <row r="2075" spans="1:23" x14ac:dyDescent="0.25">
      <c r="A2075" s="1">
        <v>1006694</v>
      </c>
      <c r="B2075" s="5" t="str">
        <f>VLOOKUP(H2075,'FIPS Basin X-walk'!$A$2:$F$3224,6,FALSE)</f>
        <v>Salina Basin</v>
      </c>
      <c r="C2075" s="1" t="s">
        <v>16040</v>
      </c>
      <c r="D2075" s="1"/>
      <c r="E2075" s="1"/>
      <c r="F2075" s="1" t="s">
        <v>16041</v>
      </c>
      <c r="G2075" s="1" t="s">
        <v>14878</v>
      </c>
      <c r="H2075" s="1">
        <v>31059</v>
      </c>
      <c r="I2075" s="1">
        <v>1006694</v>
      </c>
      <c r="J2075" s="1">
        <v>40.698740000000001</v>
      </c>
      <c r="K2075" s="1">
        <v>-97.567402000000001</v>
      </c>
      <c r="L2075" s="1"/>
      <c r="M2075" s="1" t="s">
        <v>1491</v>
      </c>
      <c r="N2075" s="1" t="s">
        <v>15841</v>
      </c>
      <c r="O2075" s="1">
        <v>2022</v>
      </c>
      <c r="P2075" s="1">
        <v>68467</v>
      </c>
      <c r="Q2075" s="1" t="s">
        <v>16042</v>
      </c>
      <c r="R2075" s="1"/>
      <c r="S2075" s="1" t="s">
        <v>24378</v>
      </c>
      <c r="T2075" s="1" t="s">
        <v>6826</v>
      </c>
      <c r="U2075" s="1"/>
      <c r="V2075" s="1" t="s">
        <v>11190</v>
      </c>
      <c r="W2075" s="1" t="s">
        <v>6826</v>
      </c>
    </row>
    <row r="2076" spans="1:23" x14ac:dyDescent="0.25">
      <c r="A2076" s="1">
        <v>1001586</v>
      </c>
      <c r="B2076" s="5" t="str">
        <f>VLOOKUP(H2076,'FIPS Basin X-walk'!$A$2:$F$3224,6,FALSE)</f>
        <v>Anadarko Basin</v>
      </c>
      <c r="C2076" s="1" t="s">
        <v>12469</v>
      </c>
      <c r="D2076" s="1"/>
      <c r="E2076" s="1"/>
      <c r="F2076" s="1" t="s">
        <v>12466</v>
      </c>
      <c r="G2076" s="1" t="s">
        <v>1787</v>
      </c>
      <c r="H2076" s="1">
        <v>20055</v>
      </c>
      <c r="I2076" s="1">
        <v>1001586</v>
      </c>
      <c r="J2076" s="1">
        <v>37.970300000000002</v>
      </c>
      <c r="K2076" s="1">
        <v>-100.8956</v>
      </c>
      <c r="L2076" s="1"/>
      <c r="M2076" s="1" t="s">
        <v>1490</v>
      </c>
      <c r="N2076" s="1" t="s">
        <v>12401</v>
      </c>
      <c r="O2076" s="1">
        <v>2022</v>
      </c>
      <c r="P2076" s="1">
        <v>67846</v>
      </c>
      <c r="Q2076" s="1" t="s">
        <v>10191</v>
      </c>
      <c r="R2076" s="1"/>
      <c r="S2076" s="1" t="s">
        <v>24355</v>
      </c>
      <c r="T2076" s="1" t="s">
        <v>6826</v>
      </c>
      <c r="U2076" s="1"/>
      <c r="V2076" s="1" t="s">
        <v>12464</v>
      </c>
      <c r="W2076" s="1" t="s">
        <v>6828</v>
      </c>
    </row>
    <row r="2077" spans="1:23" x14ac:dyDescent="0.25">
      <c r="A2077" s="1">
        <v>1001420</v>
      </c>
      <c r="B2077" s="5" t="str">
        <f>VLOOKUP(H2077,'FIPS Basin X-walk'!$A$2:$F$3224,6,FALSE)</f>
        <v>Anadarko Basin</v>
      </c>
      <c r="C2077" s="1" t="s">
        <v>12462</v>
      </c>
      <c r="D2077" s="1"/>
      <c r="E2077" s="1" t="s">
        <v>6828</v>
      </c>
      <c r="F2077" s="1" t="s">
        <v>12460</v>
      </c>
      <c r="G2077" s="1" t="s">
        <v>1787</v>
      </c>
      <c r="H2077" s="1">
        <v>20055</v>
      </c>
      <c r="I2077" s="1">
        <v>1001420</v>
      </c>
      <c r="J2077" s="1">
        <v>37.930599999999998</v>
      </c>
      <c r="K2077" s="1">
        <v>-100.9725</v>
      </c>
      <c r="L2077" s="1"/>
      <c r="M2077" s="1" t="s">
        <v>1490</v>
      </c>
      <c r="N2077" s="1" t="s">
        <v>12401</v>
      </c>
      <c r="O2077" s="1">
        <v>2022</v>
      </c>
      <c r="P2077" s="1">
        <v>67851</v>
      </c>
      <c r="Q2077" s="1" t="s">
        <v>12463</v>
      </c>
      <c r="R2077" s="1"/>
      <c r="S2077" s="1" t="s">
        <v>24355</v>
      </c>
      <c r="T2077" s="1" t="s">
        <v>6826</v>
      </c>
      <c r="U2077" s="1"/>
      <c r="V2077" s="1" t="s">
        <v>12464</v>
      </c>
      <c r="W2077" s="1" t="s">
        <v>6828</v>
      </c>
    </row>
    <row r="2078" spans="1:23" x14ac:dyDescent="0.25">
      <c r="A2078" s="1">
        <v>1000371</v>
      </c>
      <c r="B2078" s="5" t="str">
        <f>VLOOKUP(H2078,'FIPS Basin X-walk'!$A$2:$F$3224,6,FALSE)</f>
        <v>Anadarko Basin</v>
      </c>
      <c r="C2078" s="1" t="s">
        <v>12468</v>
      </c>
      <c r="D2078" s="1"/>
      <c r="E2078" s="1"/>
      <c r="F2078" s="1" t="s">
        <v>12466</v>
      </c>
      <c r="G2078" s="1" t="s">
        <v>12461</v>
      </c>
      <c r="H2078" s="1">
        <v>20055</v>
      </c>
      <c r="I2078" s="1">
        <v>1000371</v>
      </c>
      <c r="J2078" s="1">
        <v>37.940288000000002</v>
      </c>
      <c r="K2078" s="1">
        <v>-100.77426199999999</v>
      </c>
      <c r="L2078" s="1"/>
      <c r="M2078" s="1" t="s">
        <v>1490</v>
      </c>
      <c r="N2078" s="1" t="s">
        <v>12401</v>
      </c>
      <c r="O2078" s="1">
        <v>2022</v>
      </c>
      <c r="P2078" s="1">
        <v>67846</v>
      </c>
      <c r="Q2078" s="1" t="s">
        <v>24498</v>
      </c>
      <c r="R2078" s="1"/>
      <c r="S2078" s="1" t="s">
        <v>24358</v>
      </c>
      <c r="T2078" s="1" t="s">
        <v>6826</v>
      </c>
      <c r="U2078" s="1"/>
      <c r="V2078" s="1" t="s">
        <v>7813</v>
      </c>
      <c r="W2078" s="1" t="s">
        <v>6826</v>
      </c>
    </row>
    <row r="2079" spans="1:23" x14ac:dyDescent="0.25">
      <c r="A2079" s="1">
        <v>1004091</v>
      </c>
      <c r="B2079" s="5" t="str">
        <f>VLOOKUP(H2079,'FIPS Basin X-walk'!$A$2:$F$3224,6,FALSE)</f>
        <v>Anadarko Basin</v>
      </c>
      <c r="C2079" s="1" t="s">
        <v>12465</v>
      </c>
      <c r="D2079" s="1"/>
      <c r="E2079" s="1"/>
      <c r="F2079" s="1" t="s">
        <v>12466</v>
      </c>
      <c r="G2079" s="1" t="s">
        <v>12461</v>
      </c>
      <c r="H2079" s="1">
        <v>20055</v>
      </c>
      <c r="I2079" s="1">
        <v>1004091</v>
      </c>
      <c r="J2079" s="1">
        <v>37.960326000000002</v>
      </c>
      <c r="K2079" s="1">
        <v>-100.835914</v>
      </c>
      <c r="L2079" s="1"/>
      <c r="M2079" s="1" t="s">
        <v>1490</v>
      </c>
      <c r="N2079" s="1" t="s">
        <v>12401</v>
      </c>
      <c r="O2079" s="1">
        <v>2022</v>
      </c>
      <c r="P2079" s="1">
        <v>67846</v>
      </c>
      <c r="Q2079" s="1" t="s">
        <v>25221</v>
      </c>
      <c r="R2079" s="1"/>
      <c r="S2079" s="1" t="s">
        <v>24378</v>
      </c>
      <c r="T2079" s="1" t="s">
        <v>6826</v>
      </c>
      <c r="U2079" s="1"/>
      <c r="V2079" s="1" t="s">
        <v>12467</v>
      </c>
      <c r="W2079" s="1" t="s">
        <v>6826</v>
      </c>
    </row>
    <row r="2080" spans="1:23" x14ac:dyDescent="0.25">
      <c r="A2080" s="1">
        <v>1001827</v>
      </c>
      <c r="B2080" s="5" t="str">
        <f>VLOOKUP(H2080,'FIPS Basin X-walk'!$A$2:$F$3224,6,FALSE)</f>
        <v>Anadarko Basin</v>
      </c>
      <c r="C2080" s="1" t="s">
        <v>12459</v>
      </c>
      <c r="D2080" s="1"/>
      <c r="E2080" s="1"/>
      <c r="F2080" s="1" t="s">
        <v>12460</v>
      </c>
      <c r="G2080" s="1" t="s">
        <v>12461</v>
      </c>
      <c r="H2080" s="1">
        <v>20055</v>
      </c>
      <c r="I2080" s="1">
        <v>1001827</v>
      </c>
      <c r="J2080" s="1">
        <v>38</v>
      </c>
      <c r="K2080" s="1">
        <v>-101.026111</v>
      </c>
      <c r="L2080" s="1"/>
      <c r="M2080" s="1" t="s">
        <v>1490</v>
      </c>
      <c r="N2080" s="1" t="s">
        <v>12401</v>
      </c>
      <c r="O2080" s="1">
        <v>2022</v>
      </c>
      <c r="P2080" s="1">
        <v>67851</v>
      </c>
      <c r="Q2080" s="1" t="s">
        <v>11295</v>
      </c>
      <c r="R2080" s="1"/>
      <c r="S2080" s="1" t="s">
        <v>24382</v>
      </c>
      <c r="T2080" s="1" t="s">
        <v>6826</v>
      </c>
      <c r="U2080" s="1"/>
      <c r="V2080" s="1" t="s">
        <v>6850</v>
      </c>
      <c r="W2080" s="1" t="s">
        <v>6826</v>
      </c>
    </row>
    <row r="2081" spans="1:23" x14ac:dyDescent="0.25">
      <c r="A2081" s="1">
        <v>1014703</v>
      </c>
      <c r="B2081" s="5" t="str">
        <f>VLOOKUP(H2081,'FIPS Basin X-walk'!$A$2:$F$3224,6,FALSE)</f>
        <v>Anadarko Basin</v>
      </c>
      <c r="C2081" s="1"/>
      <c r="D2081" s="1"/>
      <c r="E2081" s="1"/>
      <c r="F2081" s="1" t="s">
        <v>12463</v>
      </c>
      <c r="G2081" s="1" t="s">
        <v>12461</v>
      </c>
      <c r="H2081" s="1">
        <v>20055</v>
      </c>
      <c r="I2081" s="1">
        <v>1014703</v>
      </c>
      <c r="J2081" s="1">
        <v>37.958945999999997</v>
      </c>
      <c r="K2081" s="1">
        <v>-101.04459300000001</v>
      </c>
      <c r="L2081" s="1"/>
      <c r="M2081" s="1" t="s">
        <v>1490</v>
      </c>
      <c r="N2081" s="1" t="s">
        <v>12401</v>
      </c>
      <c r="O2081" s="1">
        <v>2022</v>
      </c>
      <c r="P2081" s="1">
        <v>67851</v>
      </c>
      <c r="Q2081" s="1" t="s">
        <v>27440</v>
      </c>
      <c r="R2081" s="1" t="s">
        <v>24364</v>
      </c>
      <c r="S2081" s="1" t="s">
        <v>24382</v>
      </c>
      <c r="T2081" s="1" t="s">
        <v>6826</v>
      </c>
      <c r="U2081" s="1"/>
      <c r="V2081" s="1" t="s">
        <v>6850</v>
      </c>
      <c r="W2081" s="1" t="s">
        <v>6826</v>
      </c>
    </row>
    <row r="2082" spans="1:23" x14ac:dyDescent="0.25">
      <c r="A2082" s="1">
        <v>1000403</v>
      </c>
      <c r="B2082" s="5" t="str">
        <f>VLOOKUP(H2082,'FIPS Basin X-walk'!$A$2:$F$3224,6,FALSE)</f>
        <v>Permian Basin</v>
      </c>
      <c r="C2082" s="1" t="s">
        <v>20761</v>
      </c>
      <c r="D2082" s="1"/>
      <c r="E2082" s="1"/>
      <c r="F2082" s="1" t="s">
        <v>20762</v>
      </c>
      <c r="G2082" s="1" t="s">
        <v>20763</v>
      </c>
      <c r="H2082" s="1">
        <v>48151</v>
      </c>
      <c r="I2082" s="1">
        <v>1000403</v>
      </c>
      <c r="J2082" s="1">
        <v>32.836460000000002</v>
      </c>
      <c r="K2082" s="1">
        <v>-100.44889000000001</v>
      </c>
      <c r="L2082" s="1"/>
      <c r="M2082" s="1" t="s">
        <v>1485</v>
      </c>
      <c r="N2082" s="1" t="s">
        <v>9148</v>
      </c>
      <c r="O2082" s="1">
        <v>2022</v>
      </c>
      <c r="P2082" s="1">
        <v>79546</v>
      </c>
      <c r="Q2082" s="1" t="s">
        <v>20764</v>
      </c>
      <c r="R2082" s="1"/>
      <c r="S2082" s="1" t="s">
        <v>24357</v>
      </c>
      <c r="T2082" s="1" t="s">
        <v>6826</v>
      </c>
      <c r="U2082" s="1"/>
      <c r="V2082" s="1" t="s">
        <v>24509</v>
      </c>
      <c r="W2082" s="1" t="s">
        <v>6826</v>
      </c>
    </row>
    <row r="2083" spans="1:23" x14ac:dyDescent="0.25">
      <c r="A2083" s="1">
        <v>1004292</v>
      </c>
      <c r="B2083" s="5" t="str">
        <f>VLOOKUP(H2083,'FIPS Basin X-walk'!$A$2:$F$3224,6,FALSE)</f>
        <v>North Western Overthrust</v>
      </c>
      <c r="C2083" s="1" t="s">
        <v>15770</v>
      </c>
      <c r="D2083" s="1"/>
      <c r="E2083" s="1"/>
      <c r="F2083" s="1" t="s">
        <v>15771</v>
      </c>
      <c r="G2083" s="1" t="s">
        <v>15772</v>
      </c>
      <c r="H2083" s="1">
        <v>30029</v>
      </c>
      <c r="I2083" s="1">
        <v>1004292</v>
      </c>
      <c r="J2083" s="1">
        <v>48.373390000000001</v>
      </c>
      <c r="K2083" s="1">
        <v>-114.19732</v>
      </c>
      <c r="L2083" s="1"/>
      <c r="M2083" s="1" t="s">
        <v>1533</v>
      </c>
      <c r="N2083" s="1" t="s">
        <v>15748</v>
      </c>
      <c r="O2083" s="1">
        <v>2022</v>
      </c>
      <c r="P2083" s="1">
        <v>59912</v>
      </c>
      <c r="Q2083" s="1" t="s">
        <v>15773</v>
      </c>
      <c r="R2083" s="1"/>
      <c r="S2083" s="1" t="s">
        <v>24398</v>
      </c>
      <c r="T2083" s="1" t="s">
        <v>6826</v>
      </c>
      <c r="U2083" s="1"/>
      <c r="V2083" s="1" t="s">
        <v>15774</v>
      </c>
      <c r="W2083" s="1" t="s">
        <v>6826</v>
      </c>
    </row>
    <row r="2084" spans="1:23" x14ac:dyDescent="0.25">
      <c r="A2084" s="1">
        <v>1000319</v>
      </c>
      <c r="B2084" s="5" t="str">
        <f>VLOOKUP(H2084,'FIPS Basin X-walk'!$A$2:$F$3224,6,FALSE)</f>
        <v>Atlantic Coast Basin</v>
      </c>
      <c r="C2084" s="1" t="s">
        <v>19752</v>
      </c>
      <c r="D2084" s="1"/>
      <c r="E2084" s="1" t="s">
        <v>6828</v>
      </c>
      <c r="F2084" s="1" t="s">
        <v>7041</v>
      </c>
      <c r="G2084" s="1" t="s">
        <v>1910</v>
      </c>
      <c r="H2084" s="1">
        <v>45041</v>
      </c>
      <c r="I2084" s="1">
        <v>1000319</v>
      </c>
      <c r="J2084" s="1">
        <v>34.151899999999998</v>
      </c>
      <c r="K2084" s="1">
        <v>-79.558700000000002</v>
      </c>
      <c r="L2084" s="1"/>
      <c r="M2084" s="1" t="s">
        <v>1527</v>
      </c>
      <c r="N2084" s="1" t="s">
        <v>19642</v>
      </c>
      <c r="O2084" s="1">
        <v>2022</v>
      </c>
      <c r="P2084" s="1">
        <v>29501</v>
      </c>
      <c r="Q2084" s="1" t="s">
        <v>24470</v>
      </c>
      <c r="R2084" s="1"/>
      <c r="S2084" s="1" t="s">
        <v>24385</v>
      </c>
      <c r="T2084" s="1" t="s">
        <v>6828</v>
      </c>
      <c r="U2084" s="1"/>
      <c r="V2084" s="1" t="s">
        <v>6986</v>
      </c>
      <c r="W2084" s="1" t="s">
        <v>6828</v>
      </c>
    </row>
    <row r="2085" spans="1:23" x14ac:dyDescent="0.25">
      <c r="A2085" s="1">
        <v>1011102</v>
      </c>
      <c r="B2085" s="5" t="str">
        <f>VLOOKUP(H2085,'FIPS Basin X-walk'!$A$2:$F$3224,6,FALSE)</f>
        <v>Atlantic Coast Basin</v>
      </c>
      <c r="C2085" s="1" t="s">
        <v>19749</v>
      </c>
      <c r="D2085" s="1"/>
      <c r="E2085" s="1"/>
      <c r="F2085" s="1" t="s">
        <v>1910</v>
      </c>
      <c r="G2085" s="1" t="s">
        <v>19750</v>
      </c>
      <c r="H2085" s="1">
        <v>45041</v>
      </c>
      <c r="I2085" s="1">
        <v>1011102</v>
      </c>
      <c r="J2085" s="1">
        <v>34.157460999999998</v>
      </c>
      <c r="K2085" s="1">
        <v>-79.571355999999994</v>
      </c>
      <c r="L2085" s="1"/>
      <c r="M2085" s="1" t="s">
        <v>1527</v>
      </c>
      <c r="N2085" s="1" t="s">
        <v>19642</v>
      </c>
      <c r="O2085" s="1">
        <v>2022</v>
      </c>
      <c r="P2085" s="1">
        <v>29506</v>
      </c>
      <c r="Q2085" s="1" t="s">
        <v>26324</v>
      </c>
      <c r="R2085" s="1"/>
      <c r="S2085" s="1" t="s">
        <v>24799</v>
      </c>
      <c r="T2085" s="1" t="s">
        <v>6826</v>
      </c>
      <c r="U2085" s="1"/>
      <c r="V2085" s="1" t="s">
        <v>19751</v>
      </c>
      <c r="W2085" s="1" t="s">
        <v>6826</v>
      </c>
    </row>
    <row r="2086" spans="1:23" x14ac:dyDescent="0.25">
      <c r="A2086" s="1">
        <v>1013730</v>
      </c>
      <c r="B2086" s="5" t="str">
        <f>VLOOKUP(H2086,'FIPS Basin X-walk'!$A$2:$F$3224,6,FALSE)</f>
        <v>Permian Basin</v>
      </c>
      <c r="C2086" s="1" t="s">
        <v>23819</v>
      </c>
      <c r="D2086" s="1"/>
      <c r="E2086" s="1"/>
      <c r="F2086" s="1" t="s">
        <v>23820</v>
      </c>
      <c r="G2086" s="1" t="s">
        <v>2014</v>
      </c>
      <c r="H2086" s="1">
        <v>48153</v>
      </c>
      <c r="I2086" s="1">
        <v>1013730</v>
      </c>
      <c r="J2086" s="1">
        <v>34.231050280716097</v>
      </c>
      <c r="K2086" s="1">
        <v>-101.27538733173699</v>
      </c>
      <c r="L2086" s="1"/>
      <c r="M2086" s="1" t="s">
        <v>1485</v>
      </c>
      <c r="N2086" s="1" t="s">
        <v>9148</v>
      </c>
      <c r="O2086" s="1">
        <v>2022</v>
      </c>
      <c r="P2086" s="1">
        <v>79258</v>
      </c>
      <c r="Q2086" s="1" t="s">
        <v>204</v>
      </c>
      <c r="R2086" s="1"/>
      <c r="S2086" s="1">
        <v>486210</v>
      </c>
      <c r="T2086" s="1" t="s">
        <v>6826</v>
      </c>
      <c r="U2086" s="1"/>
      <c r="V2086" s="1" t="s">
        <v>11366</v>
      </c>
      <c r="W2086" s="1" t="s">
        <v>6826</v>
      </c>
    </row>
    <row r="2087" spans="1:23" x14ac:dyDescent="0.25">
      <c r="A2087" s="1">
        <v>1001967</v>
      </c>
      <c r="B2087" s="5" t="str">
        <f>VLOOKUP(H2087,'FIPS Basin X-walk'!$A$2:$F$3224,6,FALSE)</f>
        <v>Iowa Shelf</v>
      </c>
      <c r="C2087" s="1" t="s">
        <v>12097</v>
      </c>
      <c r="D2087" s="1"/>
      <c r="E2087" s="1"/>
      <c r="F2087" s="1" t="s">
        <v>12098</v>
      </c>
      <c r="G2087" s="1" t="s">
        <v>10292</v>
      </c>
      <c r="H2087" s="1">
        <v>19067</v>
      </c>
      <c r="I2087" s="1">
        <v>1001967</v>
      </c>
      <c r="J2087" s="1">
        <v>43.096446999999998</v>
      </c>
      <c r="K2087" s="1">
        <v>-92.744994000000005</v>
      </c>
      <c r="L2087" s="1"/>
      <c r="M2087" s="1" t="s">
        <v>1500</v>
      </c>
      <c r="N2087" s="1" t="s">
        <v>11970</v>
      </c>
      <c r="O2087" s="1">
        <v>2022</v>
      </c>
      <c r="P2087" s="1">
        <v>50616</v>
      </c>
      <c r="Q2087" s="1" t="s">
        <v>12099</v>
      </c>
      <c r="R2087" s="1"/>
      <c r="S2087" s="1" t="s">
        <v>24378</v>
      </c>
      <c r="T2087" s="1" t="s">
        <v>6826</v>
      </c>
      <c r="U2087" s="1"/>
      <c r="V2087" s="1" t="s">
        <v>8406</v>
      </c>
      <c r="W2087" s="1" t="s">
        <v>6826</v>
      </c>
    </row>
    <row r="2088" spans="1:23" x14ac:dyDescent="0.25">
      <c r="A2088" s="1">
        <v>1006025</v>
      </c>
      <c r="B2088" s="5" t="str">
        <f>VLOOKUP(H2088,'FIPS Basin X-walk'!$A$2:$F$3224,6,FALSE)</f>
        <v>Appalachian Basin (Eastern Overthrust Area)</v>
      </c>
      <c r="C2088" s="1" t="s">
        <v>10294</v>
      </c>
      <c r="D2088" s="1"/>
      <c r="E2088" s="1"/>
      <c r="F2088" s="1" t="s">
        <v>10291</v>
      </c>
      <c r="G2088" s="1" t="s">
        <v>10292</v>
      </c>
      <c r="H2088" s="1">
        <v>13115</v>
      </c>
      <c r="I2088" s="1">
        <v>1006025</v>
      </c>
      <c r="J2088" s="1">
        <v>34.256658000000002</v>
      </c>
      <c r="K2088" s="1">
        <v>-85.127190999999996</v>
      </c>
      <c r="L2088" s="1"/>
      <c r="M2088" s="1" t="s">
        <v>1546</v>
      </c>
      <c r="N2088" s="1" t="s">
        <v>10124</v>
      </c>
      <c r="O2088" s="1">
        <v>2022</v>
      </c>
      <c r="P2088" s="1">
        <v>30161</v>
      </c>
      <c r="Q2088" s="1" t="s">
        <v>10295</v>
      </c>
      <c r="R2088" s="1"/>
      <c r="S2088" s="1" t="s">
        <v>24358</v>
      </c>
      <c r="T2088" s="1" t="s">
        <v>6826</v>
      </c>
      <c r="U2088" s="1"/>
      <c r="V2088" s="1" t="s">
        <v>10296</v>
      </c>
      <c r="W2088" s="1" t="s">
        <v>6826</v>
      </c>
    </row>
    <row r="2089" spans="1:23" x14ac:dyDescent="0.25">
      <c r="A2089" s="1">
        <v>1006760</v>
      </c>
      <c r="B2089" s="5" t="str">
        <f>VLOOKUP(H2089,'FIPS Basin X-walk'!$A$2:$F$3224,6,FALSE)</f>
        <v>Appalachian Basin (Eastern Overthrust Area)</v>
      </c>
      <c r="C2089" s="1" t="s">
        <v>10290</v>
      </c>
      <c r="D2089" s="1"/>
      <c r="E2089" s="1"/>
      <c r="F2089" s="1" t="s">
        <v>10291</v>
      </c>
      <c r="G2089" s="1" t="s">
        <v>10292</v>
      </c>
      <c r="H2089" s="1">
        <v>13115</v>
      </c>
      <c r="I2089" s="1">
        <v>1006760</v>
      </c>
      <c r="J2089" s="1">
        <v>34.253517000000002</v>
      </c>
      <c r="K2089" s="1">
        <v>-85.329015999999996</v>
      </c>
      <c r="L2089" s="1"/>
      <c r="M2089" s="1" t="s">
        <v>1546</v>
      </c>
      <c r="N2089" s="1" t="s">
        <v>10124</v>
      </c>
      <c r="O2089" s="1">
        <v>2022</v>
      </c>
      <c r="P2089" s="1">
        <v>30165</v>
      </c>
      <c r="Q2089" s="1" t="s">
        <v>10293</v>
      </c>
      <c r="R2089" s="1"/>
      <c r="S2089" s="1" t="s">
        <v>24385</v>
      </c>
      <c r="T2089" s="1" t="s">
        <v>6826</v>
      </c>
      <c r="U2089" s="1"/>
      <c r="V2089" s="1" t="s">
        <v>6836</v>
      </c>
      <c r="W2089" s="1" t="s">
        <v>6828</v>
      </c>
    </row>
    <row r="2090" spans="1:23" x14ac:dyDescent="0.25">
      <c r="A2090" s="1">
        <v>1000818</v>
      </c>
      <c r="B2090" s="5" t="str">
        <f>VLOOKUP(H2090,'FIPS Basin X-walk'!$A$2:$F$3224,6,FALSE)</f>
        <v>Piedmont-Blue Ridge Prov</v>
      </c>
      <c r="C2090" s="1" t="s">
        <v>22241</v>
      </c>
      <c r="D2090" s="1"/>
      <c r="E2090" s="1"/>
      <c r="F2090" s="1" t="s">
        <v>22242</v>
      </c>
      <c r="G2090" s="1" t="s">
        <v>1868</v>
      </c>
      <c r="H2090" s="1">
        <v>51065</v>
      </c>
      <c r="I2090" s="1">
        <v>1000818</v>
      </c>
      <c r="J2090" s="1">
        <v>37.866700000000002</v>
      </c>
      <c r="K2090" s="1">
        <v>-78.381299999999996</v>
      </c>
      <c r="L2090" s="1"/>
      <c r="M2090" s="1" t="s">
        <v>1486</v>
      </c>
      <c r="N2090" s="1" t="s">
        <v>15119</v>
      </c>
      <c r="O2090" s="1">
        <v>2022</v>
      </c>
      <c r="P2090" s="1">
        <v>24590</v>
      </c>
      <c r="Q2090" s="1" t="s">
        <v>22243</v>
      </c>
      <c r="R2090" s="1"/>
      <c r="S2090" s="1" t="s">
        <v>24355</v>
      </c>
      <c r="T2090" s="1" t="s">
        <v>6826</v>
      </c>
      <c r="U2090" s="1"/>
      <c r="V2090" s="1" t="s">
        <v>24600</v>
      </c>
      <c r="W2090" s="1" t="s">
        <v>6828</v>
      </c>
    </row>
    <row r="2091" spans="1:23" x14ac:dyDescent="0.25">
      <c r="A2091" s="1">
        <v>1001091</v>
      </c>
      <c r="B2091" s="5" t="str">
        <f>VLOOKUP(H2091,'FIPS Basin X-walk'!$A$2:$F$3224,6,FALSE)</f>
        <v>Wisconsin Arch</v>
      </c>
      <c r="C2091" s="1" t="s">
        <v>23084</v>
      </c>
      <c r="D2091" s="1"/>
      <c r="E2091" s="1"/>
      <c r="F2091" s="1" t="s">
        <v>23085</v>
      </c>
      <c r="G2091" s="1" t="s">
        <v>2023</v>
      </c>
      <c r="H2091" s="1">
        <v>55039</v>
      </c>
      <c r="I2091" s="1">
        <v>1001091</v>
      </c>
      <c r="J2091" s="1">
        <v>43.735300000000002</v>
      </c>
      <c r="K2091" s="1">
        <v>-88.496799999999993</v>
      </c>
      <c r="L2091" s="1"/>
      <c r="M2091" s="1" t="s">
        <v>1517</v>
      </c>
      <c r="N2091" s="1" t="s">
        <v>22991</v>
      </c>
      <c r="O2091" s="1">
        <v>2022</v>
      </c>
      <c r="P2091" s="1">
        <v>54935</v>
      </c>
      <c r="Q2091" s="1" t="s">
        <v>23086</v>
      </c>
      <c r="R2091" s="1"/>
      <c r="S2091" s="1" t="s">
        <v>24355</v>
      </c>
      <c r="T2091" s="1" t="s">
        <v>6826</v>
      </c>
      <c r="U2091" s="1"/>
      <c r="V2091" s="1" t="s">
        <v>11975</v>
      </c>
      <c r="W2091" s="1" t="s">
        <v>6828</v>
      </c>
    </row>
    <row r="2092" spans="1:23" x14ac:dyDescent="0.25">
      <c r="A2092" s="1">
        <v>1002455</v>
      </c>
      <c r="B2092" s="5" t="str">
        <f>VLOOKUP(H2092,'FIPS Basin X-walk'!$A$2:$F$3224,6,FALSE)</f>
        <v>Wisconsin Arch</v>
      </c>
      <c r="C2092" s="1" t="s">
        <v>23091</v>
      </c>
      <c r="D2092" s="1"/>
      <c r="E2092" s="1"/>
      <c r="F2092" s="1" t="s">
        <v>16742</v>
      </c>
      <c r="G2092" s="1" t="s">
        <v>23088</v>
      </c>
      <c r="H2092" s="1">
        <v>55039</v>
      </c>
      <c r="I2092" s="1">
        <v>1002455</v>
      </c>
      <c r="J2092" s="1">
        <v>43.704600999999997</v>
      </c>
      <c r="K2092" s="1">
        <v>-88.384912</v>
      </c>
      <c r="L2092" s="1"/>
      <c r="M2092" s="1" t="s">
        <v>1517</v>
      </c>
      <c r="N2092" s="1" t="s">
        <v>22991</v>
      </c>
      <c r="O2092" s="1">
        <v>2022</v>
      </c>
      <c r="P2092" s="1">
        <v>53019</v>
      </c>
      <c r="Q2092" s="1" t="s">
        <v>23092</v>
      </c>
      <c r="R2092" s="1"/>
      <c r="S2092" s="1" t="s">
        <v>24397</v>
      </c>
      <c r="T2092" s="1" t="s">
        <v>6826</v>
      </c>
      <c r="U2092" s="1"/>
      <c r="V2092" s="1" t="s">
        <v>14684</v>
      </c>
      <c r="W2092" s="1" t="s">
        <v>6826</v>
      </c>
    </row>
    <row r="2093" spans="1:23" x14ac:dyDescent="0.25">
      <c r="A2093" s="1">
        <v>1003063</v>
      </c>
      <c r="B2093" s="5" t="str">
        <f>VLOOKUP(H2093,'FIPS Basin X-walk'!$A$2:$F$3224,6,FALSE)</f>
        <v>Wisconsin Arch</v>
      </c>
      <c r="C2093" s="1" t="s">
        <v>23087</v>
      </c>
      <c r="D2093" s="1"/>
      <c r="E2093" s="1"/>
      <c r="F2093" s="1" t="s">
        <v>23085</v>
      </c>
      <c r="G2093" s="1" t="s">
        <v>23088</v>
      </c>
      <c r="H2093" s="1">
        <v>55039</v>
      </c>
      <c r="I2093" s="1">
        <v>1003063</v>
      </c>
      <c r="J2093" s="1">
        <v>43.759661000000001</v>
      </c>
      <c r="K2093" s="1">
        <v>-88.468508999999997</v>
      </c>
      <c r="L2093" s="1"/>
      <c r="M2093" s="1" t="s">
        <v>1517</v>
      </c>
      <c r="N2093" s="1" t="s">
        <v>22991</v>
      </c>
      <c r="O2093" s="1">
        <v>2022</v>
      </c>
      <c r="P2093" s="1">
        <v>54936</v>
      </c>
      <c r="Q2093" s="1" t="s">
        <v>23089</v>
      </c>
      <c r="R2093" s="1"/>
      <c r="S2093" s="1" t="s">
        <v>25054</v>
      </c>
      <c r="T2093" s="1" t="s">
        <v>6826</v>
      </c>
      <c r="U2093" s="1"/>
      <c r="V2093" s="1" t="s">
        <v>23090</v>
      </c>
      <c r="W2093" s="1" t="s">
        <v>6826</v>
      </c>
    </row>
    <row r="2094" spans="1:23" x14ac:dyDescent="0.25">
      <c r="A2094" s="1">
        <v>1006847</v>
      </c>
      <c r="B2094" s="5" t="str">
        <f>VLOOKUP(H2094,'FIPS Basin X-walk'!$A$2:$F$3224,6,FALSE)</f>
        <v>Wisconsin Arch</v>
      </c>
      <c r="C2094" s="1" t="s">
        <v>23064</v>
      </c>
      <c r="D2094" s="1"/>
      <c r="E2094" s="1"/>
      <c r="F2094" s="1" t="s">
        <v>23065</v>
      </c>
      <c r="G2094" s="1" t="s">
        <v>23088</v>
      </c>
      <c r="H2094" s="1">
        <v>55039</v>
      </c>
      <c r="I2094" s="1">
        <v>1006847</v>
      </c>
      <c r="J2094" s="1">
        <v>43.6357</v>
      </c>
      <c r="K2094" s="1">
        <v>-88.735802000000007</v>
      </c>
      <c r="L2094" s="1"/>
      <c r="M2094" s="1" t="s">
        <v>1517</v>
      </c>
      <c r="N2094" s="1" t="s">
        <v>22991</v>
      </c>
      <c r="O2094" s="1">
        <v>2022</v>
      </c>
      <c r="P2094" s="1">
        <v>53963</v>
      </c>
      <c r="Q2094" s="1" t="s">
        <v>9029</v>
      </c>
      <c r="R2094" s="1" t="s">
        <v>24475</v>
      </c>
      <c r="S2094" s="1" t="s">
        <v>24754</v>
      </c>
      <c r="T2094" s="1" t="s">
        <v>6826</v>
      </c>
      <c r="U2094" s="1"/>
      <c r="V2094" s="1" t="s">
        <v>9030</v>
      </c>
      <c r="W2094" s="1" t="s">
        <v>6826</v>
      </c>
    </row>
    <row r="2095" spans="1:23" x14ac:dyDescent="0.25">
      <c r="A2095" s="1">
        <v>1001361</v>
      </c>
      <c r="B2095" s="5" t="str">
        <f>VLOOKUP(H2095,'FIPS Basin X-walk'!$A$2:$F$3224,6,FALSE)</f>
        <v>Illinois Basin</v>
      </c>
      <c r="C2095" s="1" t="s">
        <v>10973</v>
      </c>
      <c r="D2095" s="1"/>
      <c r="E2095" s="1"/>
      <c r="F2095" s="1" t="s">
        <v>10970</v>
      </c>
      <c r="G2095" s="1" t="s">
        <v>2104</v>
      </c>
      <c r="H2095" s="1">
        <v>17053</v>
      </c>
      <c r="I2095" s="1">
        <v>1001361</v>
      </c>
      <c r="J2095" s="1">
        <v>40.470500000000001</v>
      </c>
      <c r="K2095" s="1">
        <v>-88.398700000000005</v>
      </c>
      <c r="L2095" s="1"/>
      <c r="M2095" s="1" t="s">
        <v>1488</v>
      </c>
      <c r="N2095" s="1" t="s">
        <v>10805</v>
      </c>
      <c r="O2095" s="1">
        <v>2022</v>
      </c>
      <c r="P2095" s="1">
        <v>60936</v>
      </c>
      <c r="Q2095" s="1" t="s">
        <v>24696</v>
      </c>
      <c r="R2095" s="1"/>
      <c r="S2095" s="1" t="s">
        <v>24355</v>
      </c>
      <c r="T2095" s="1" t="s">
        <v>6826</v>
      </c>
      <c r="U2095" s="1"/>
      <c r="V2095" s="1" t="s">
        <v>10974</v>
      </c>
      <c r="W2095" s="1" t="s">
        <v>6828</v>
      </c>
    </row>
    <row r="2096" spans="1:23" x14ac:dyDescent="0.25">
      <c r="A2096" s="1">
        <v>1000197</v>
      </c>
      <c r="B2096" s="5" t="str">
        <f>VLOOKUP(H2096,'FIPS Basin X-walk'!$A$2:$F$3224,6,FALSE)</f>
        <v>Anadarko Basin</v>
      </c>
      <c r="C2096" s="1" t="s">
        <v>12476</v>
      </c>
      <c r="D2096" s="1"/>
      <c r="E2096" s="1"/>
      <c r="F2096" s="1" t="s">
        <v>12471</v>
      </c>
      <c r="G2096" s="1" t="s">
        <v>10971</v>
      </c>
      <c r="H2096" s="1">
        <v>20057</v>
      </c>
      <c r="I2096" s="1">
        <v>1000197</v>
      </c>
      <c r="J2096" s="1">
        <v>37.747999999999998</v>
      </c>
      <c r="K2096" s="1">
        <v>-99.984806000000006</v>
      </c>
      <c r="L2096" s="1"/>
      <c r="M2096" s="1" t="s">
        <v>1490</v>
      </c>
      <c r="N2096" s="1" t="s">
        <v>12401</v>
      </c>
      <c r="O2096" s="1">
        <v>2022</v>
      </c>
      <c r="P2096" s="1">
        <v>67801</v>
      </c>
      <c r="Q2096" s="1" t="s">
        <v>12477</v>
      </c>
      <c r="R2096" s="1"/>
      <c r="S2096" s="1" t="s">
        <v>24382</v>
      </c>
      <c r="T2096" s="1" t="s">
        <v>6826</v>
      </c>
      <c r="U2096" s="1"/>
      <c r="V2096" s="1" t="s">
        <v>24440</v>
      </c>
      <c r="W2096" s="1" t="s">
        <v>6826</v>
      </c>
    </row>
    <row r="2097" spans="1:23" x14ac:dyDescent="0.25">
      <c r="A2097" s="1">
        <v>1006037</v>
      </c>
      <c r="B2097" s="5" t="str">
        <f>VLOOKUP(H2097,'FIPS Basin X-walk'!$A$2:$F$3224,6,FALSE)</f>
        <v>Anadarko Basin</v>
      </c>
      <c r="C2097" s="1" t="s">
        <v>12473</v>
      </c>
      <c r="D2097" s="1"/>
      <c r="E2097" s="1"/>
      <c r="F2097" s="1" t="s">
        <v>12471</v>
      </c>
      <c r="G2097" s="1" t="s">
        <v>10971</v>
      </c>
      <c r="H2097" s="1">
        <v>20057</v>
      </c>
      <c r="I2097" s="1">
        <v>1006037</v>
      </c>
      <c r="J2097" s="1">
        <v>37.779949999999999</v>
      </c>
      <c r="K2097" s="1">
        <v>-100.00572</v>
      </c>
      <c r="L2097" s="1"/>
      <c r="M2097" s="1" t="s">
        <v>1490</v>
      </c>
      <c r="N2097" s="1" t="s">
        <v>12401</v>
      </c>
      <c r="O2097" s="1">
        <v>2022</v>
      </c>
      <c r="P2097" s="1">
        <v>67801</v>
      </c>
      <c r="Q2097" s="1" t="s">
        <v>25658</v>
      </c>
      <c r="R2097" s="1"/>
      <c r="S2097" s="1" t="s">
        <v>24572</v>
      </c>
      <c r="T2097" s="1" t="s">
        <v>6826</v>
      </c>
      <c r="U2097" s="1"/>
      <c r="V2097" s="1" t="s">
        <v>6889</v>
      </c>
      <c r="W2097" s="1" t="s">
        <v>6826</v>
      </c>
    </row>
    <row r="2098" spans="1:23" x14ac:dyDescent="0.25">
      <c r="A2098" s="1">
        <v>1007220</v>
      </c>
      <c r="B2098" s="5" t="str">
        <f>VLOOKUP(H2098,'FIPS Basin X-walk'!$A$2:$F$3224,6,FALSE)</f>
        <v>Anadarko Basin</v>
      </c>
      <c r="C2098" s="1" t="s">
        <v>12470</v>
      </c>
      <c r="D2098" s="1"/>
      <c r="E2098" s="1"/>
      <c r="F2098" s="1" t="s">
        <v>12471</v>
      </c>
      <c r="G2098" s="1" t="s">
        <v>10971</v>
      </c>
      <c r="H2098" s="1">
        <v>20057</v>
      </c>
      <c r="I2098" s="1">
        <v>1007220</v>
      </c>
      <c r="J2098" s="1">
        <v>37.742800000000003</v>
      </c>
      <c r="K2098" s="1">
        <v>-99.951099999999997</v>
      </c>
      <c r="L2098" s="1"/>
      <c r="M2098" s="1" t="s">
        <v>1490</v>
      </c>
      <c r="N2098" s="1" t="s">
        <v>12401</v>
      </c>
      <c r="O2098" s="1">
        <v>2022</v>
      </c>
      <c r="P2098" s="1">
        <v>67801</v>
      </c>
      <c r="Q2098" s="1" t="s">
        <v>12472</v>
      </c>
      <c r="R2098" s="1"/>
      <c r="S2098" s="1" t="s">
        <v>24382</v>
      </c>
      <c r="T2098" s="1" t="s">
        <v>6826</v>
      </c>
      <c r="U2098" s="1"/>
      <c r="V2098" s="1" t="s">
        <v>7099</v>
      </c>
      <c r="W2098" s="1" t="s">
        <v>6826</v>
      </c>
    </row>
    <row r="2099" spans="1:23" x14ac:dyDescent="0.25">
      <c r="A2099" s="1">
        <v>1002356</v>
      </c>
      <c r="B2099" s="5" t="str">
        <f>VLOOKUP(H2099,'FIPS Basin X-walk'!$A$2:$F$3224,6,FALSE)</f>
        <v>Illinois Basin</v>
      </c>
      <c r="C2099" s="1" t="s">
        <v>10975</v>
      </c>
      <c r="D2099" s="1"/>
      <c r="E2099" s="1"/>
      <c r="F2099" s="1" t="s">
        <v>10970</v>
      </c>
      <c r="G2099" s="1" t="s">
        <v>10971</v>
      </c>
      <c r="H2099" s="1">
        <v>17053</v>
      </c>
      <c r="I2099" s="1">
        <v>1002356</v>
      </c>
      <c r="J2099" s="1">
        <v>40.471085000000002</v>
      </c>
      <c r="K2099" s="1">
        <v>-88.395740000000004</v>
      </c>
      <c r="L2099" s="1"/>
      <c r="M2099" s="1" t="s">
        <v>1488</v>
      </c>
      <c r="N2099" s="1" t="s">
        <v>10805</v>
      </c>
      <c r="O2099" s="1">
        <v>2022</v>
      </c>
      <c r="P2099" s="1">
        <v>60936</v>
      </c>
      <c r="Q2099" s="1" t="s">
        <v>10976</v>
      </c>
      <c r="R2099" s="1"/>
      <c r="S2099" s="1" t="s">
        <v>24378</v>
      </c>
      <c r="T2099" s="1" t="s">
        <v>6826</v>
      </c>
      <c r="U2099" s="1"/>
      <c r="V2099" s="1" t="s">
        <v>10977</v>
      </c>
      <c r="W2099" s="1" t="s">
        <v>6826</v>
      </c>
    </row>
    <row r="2100" spans="1:23" x14ac:dyDescent="0.25">
      <c r="A2100" s="1">
        <v>1002614</v>
      </c>
      <c r="B2100" s="5" t="str">
        <f>VLOOKUP(H2100,'FIPS Basin X-walk'!$A$2:$F$3224,6,FALSE)</f>
        <v>Illinois Basin</v>
      </c>
      <c r="C2100" s="1" t="s">
        <v>10969</v>
      </c>
      <c r="D2100" s="1"/>
      <c r="E2100" s="1"/>
      <c r="F2100" s="1" t="s">
        <v>10970</v>
      </c>
      <c r="G2100" s="1" t="s">
        <v>10971</v>
      </c>
      <c r="H2100" s="1">
        <v>17053</v>
      </c>
      <c r="I2100" s="1">
        <v>1002614</v>
      </c>
      <c r="J2100" s="1">
        <v>40.611184000000002</v>
      </c>
      <c r="K2100" s="1">
        <v>-88.181951999999995</v>
      </c>
      <c r="L2100" s="1" t="s">
        <v>24853</v>
      </c>
      <c r="M2100" s="1" t="s">
        <v>1488</v>
      </c>
      <c r="N2100" s="1" t="s">
        <v>10805</v>
      </c>
      <c r="O2100" s="1">
        <v>2022</v>
      </c>
      <c r="P2100" s="1">
        <v>60936</v>
      </c>
      <c r="Q2100" s="1" t="s">
        <v>10972</v>
      </c>
      <c r="R2100" s="1"/>
      <c r="S2100" s="1" t="s">
        <v>24377</v>
      </c>
      <c r="T2100" s="1" t="s">
        <v>6826</v>
      </c>
      <c r="U2100" s="1"/>
      <c r="V2100" s="1" t="s">
        <v>9691</v>
      </c>
      <c r="W2100" s="1" t="s">
        <v>6826</v>
      </c>
    </row>
    <row r="2101" spans="1:23" x14ac:dyDescent="0.25">
      <c r="A2101" s="1">
        <v>1002745</v>
      </c>
      <c r="B2101" s="5" t="str">
        <f>VLOOKUP(H2101,'FIPS Basin X-walk'!$A$2:$F$3224,6,FALSE)</f>
        <v>Anadarko Basin</v>
      </c>
      <c r="C2101" s="1" t="s">
        <v>12474</v>
      </c>
      <c r="D2101" s="1"/>
      <c r="E2101" s="1"/>
      <c r="F2101" s="1" t="s">
        <v>12475</v>
      </c>
      <c r="G2101" s="1" t="s">
        <v>10971</v>
      </c>
      <c r="H2101" s="1">
        <v>20057</v>
      </c>
      <c r="I2101" s="1">
        <v>1002745</v>
      </c>
      <c r="J2101" s="1">
        <v>37.522190000000002</v>
      </c>
      <c r="K2101" s="1">
        <v>-99.961119999999994</v>
      </c>
      <c r="L2101" s="1"/>
      <c r="M2101" s="1" t="s">
        <v>1490</v>
      </c>
      <c r="N2101" s="1" t="s">
        <v>12401</v>
      </c>
      <c r="O2101" s="1">
        <v>2022</v>
      </c>
      <c r="P2101" s="1">
        <v>67865</v>
      </c>
      <c r="Q2101" s="1" t="s">
        <v>24023</v>
      </c>
      <c r="R2101" s="1"/>
      <c r="S2101" s="1" t="s">
        <v>24435</v>
      </c>
      <c r="T2101" s="1" t="s">
        <v>6826</v>
      </c>
      <c r="U2101" s="1"/>
      <c r="V2101" s="1" t="s">
        <v>7090</v>
      </c>
      <c r="W2101" s="1" t="s">
        <v>6826</v>
      </c>
    </row>
    <row r="2102" spans="1:23" x14ac:dyDescent="0.25">
      <c r="A2102" s="1">
        <v>1001856</v>
      </c>
      <c r="B2102" s="5" t="str">
        <f>VLOOKUP(H2102,'FIPS Basin X-walk'!$A$2:$F$3224,6,FALSE)</f>
        <v>Appalachian Basin (Eastern Overthrust Area)</v>
      </c>
      <c r="C2102" s="1" t="s">
        <v>19196</v>
      </c>
      <c r="D2102" s="1"/>
      <c r="E2102" s="1"/>
      <c r="F2102" s="1" t="s">
        <v>19197</v>
      </c>
      <c r="G2102" s="1" t="s">
        <v>19198</v>
      </c>
      <c r="H2102" s="1">
        <v>42053</v>
      </c>
      <c r="I2102" s="1">
        <v>1001856</v>
      </c>
      <c r="J2102" s="1">
        <v>41.540930000000003</v>
      </c>
      <c r="K2102" s="1">
        <v>-79.038960000000003</v>
      </c>
      <c r="L2102" s="1"/>
      <c r="M2102" s="1" t="s">
        <v>1501</v>
      </c>
      <c r="N2102" s="1" t="s">
        <v>18868</v>
      </c>
      <c r="O2102" s="1">
        <v>2022</v>
      </c>
      <c r="P2102" s="1">
        <v>16239</v>
      </c>
      <c r="Q2102" s="1" t="s">
        <v>23992</v>
      </c>
      <c r="R2102" s="1"/>
      <c r="S2102" s="1" t="s">
        <v>24435</v>
      </c>
      <c r="T2102" s="1" t="s">
        <v>6826</v>
      </c>
      <c r="U2102" s="1"/>
      <c r="V2102" s="1" t="s">
        <v>7090</v>
      </c>
      <c r="W2102" s="1" t="s">
        <v>6826</v>
      </c>
    </row>
    <row r="2103" spans="1:23" x14ac:dyDescent="0.25">
      <c r="A2103" s="1">
        <v>1001688</v>
      </c>
      <c r="B2103" s="5" t="str">
        <f>VLOOKUP(H2103,'FIPS Basin X-walk'!$A$2:$F$3224,6,FALSE)</f>
        <v>Mid-Gulf Coast Basin</v>
      </c>
      <c r="C2103" s="1" t="s">
        <v>15219</v>
      </c>
      <c r="D2103" s="1"/>
      <c r="E2103" s="1"/>
      <c r="F2103" s="1" t="s">
        <v>15220</v>
      </c>
      <c r="G2103" s="1" t="s">
        <v>15218</v>
      </c>
      <c r="H2103" s="1">
        <v>28035</v>
      </c>
      <c r="I2103" s="1">
        <v>1001688</v>
      </c>
      <c r="J2103" s="1">
        <v>31.214867999999999</v>
      </c>
      <c r="K2103" s="1">
        <v>-89.284724999999995</v>
      </c>
      <c r="L2103" s="1"/>
      <c r="M2103" s="1" t="s">
        <v>1523</v>
      </c>
      <c r="N2103" s="1" t="s">
        <v>15181</v>
      </c>
      <c r="O2103" s="1">
        <v>2022</v>
      </c>
      <c r="P2103" s="1">
        <v>39401</v>
      </c>
      <c r="Q2103" s="1" t="s">
        <v>1322</v>
      </c>
      <c r="R2103" s="1"/>
      <c r="S2103" s="1" t="s">
        <v>24359</v>
      </c>
      <c r="T2103" s="1" t="s">
        <v>7005</v>
      </c>
      <c r="U2103" s="1"/>
      <c r="V2103" s="1" t="s">
        <v>7006</v>
      </c>
      <c r="W2103" s="1" t="s">
        <v>6826</v>
      </c>
    </row>
    <row r="2104" spans="1:23" x14ac:dyDescent="0.25">
      <c r="A2104" s="1">
        <v>1004764</v>
      </c>
      <c r="B2104" s="5" t="str">
        <f>VLOOKUP(H2104,'FIPS Basin X-walk'!$A$2:$F$3224,6,FALSE)</f>
        <v>Mid-Gulf Coast Basin</v>
      </c>
      <c r="C2104" s="1" t="s">
        <v>15216</v>
      </c>
      <c r="D2104" s="1"/>
      <c r="E2104" s="1"/>
      <c r="F2104" s="1" t="s">
        <v>15217</v>
      </c>
      <c r="G2104" s="1" t="s">
        <v>15218</v>
      </c>
      <c r="H2104" s="1">
        <v>28035</v>
      </c>
      <c r="I2104" s="1">
        <v>1004764</v>
      </c>
      <c r="J2104" s="1">
        <v>31.379731</v>
      </c>
      <c r="K2104" s="1">
        <v>-89.260558000000003</v>
      </c>
      <c r="L2104" s="1"/>
      <c r="M2104" s="1" t="s">
        <v>1523</v>
      </c>
      <c r="N2104" s="1" t="s">
        <v>15181</v>
      </c>
      <c r="O2104" s="1">
        <v>2022</v>
      </c>
      <c r="P2104" s="1">
        <v>39465</v>
      </c>
      <c r="Q2104" s="1" t="s">
        <v>1276</v>
      </c>
      <c r="R2104" s="1"/>
      <c r="S2104" s="1" t="s">
        <v>24435</v>
      </c>
      <c r="T2104" s="1" t="s">
        <v>6826</v>
      </c>
      <c r="U2104" s="1"/>
      <c r="V2104" s="1" t="s">
        <v>8019</v>
      </c>
      <c r="W2104" s="1" t="s">
        <v>6826</v>
      </c>
    </row>
    <row r="2105" spans="1:23" x14ac:dyDescent="0.25">
      <c r="A2105" s="1">
        <v>1003710</v>
      </c>
      <c r="B2105" s="5" t="str">
        <f>VLOOKUP(H2105,'FIPS Basin X-walk'!$A$2:$F$3224,6,FALSE)</f>
        <v>Piedmont-Blue Ridge Prov</v>
      </c>
      <c r="C2105" s="1" t="s">
        <v>10300</v>
      </c>
      <c r="D2105" s="1"/>
      <c r="E2105" s="1"/>
      <c r="F2105" s="1" t="s">
        <v>10212</v>
      </c>
      <c r="G2105" s="1" t="s">
        <v>10299</v>
      </c>
      <c r="H2105" s="1">
        <v>13117</v>
      </c>
      <c r="I2105" s="1">
        <v>1003710</v>
      </c>
      <c r="J2105" s="1">
        <v>34.323189999999997</v>
      </c>
      <c r="K2105" s="1">
        <v>-84.246570000000006</v>
      </c>
      <c r="L2105" s="1"/>
      <c r="M2105" s="1" t="s">
        <v>1546</v>
      </c>
      <c r="N2105" s="1" t="s">
        <v>10124</v>
      </c>
      <c r="O2105" s="1">
        <v>2022</v>
      </c>
      <c r="P2105" s="1">
        <v>30107</v>
      </c>
      <c r="Q2105" s="1" t="s">
        <v>25161</v>
      </c>
      <c r="R2105" s="1"/>
      <c r="S2105" s="1" t="s">
        <v>24358</v>
      </c>
      <c r="T2105" s="1" t="s">
        <v>6826</v>
      </c>
      <c r="U2105" s="1"/>
      <c r="V2105" s="1" t="s">
        <v>7305</v>
      </c>
      <c r="W2105" s="1" t="s">
        <v>6826</v>
      </c>
    </row>
    <row r="2106" spans="1:23" x14ac:dyDescent="0.25">
      <c r="A2106" s="1">
        <v>1007915</v>
      </c>
      <c r="B2106" s="5" t="str">
        <f>VLOOKUP(H2106,'FIPS Basin X-walk'!$A$2:$F$3224,6,FALSE)</f>
        <v>Piedmont-Blue Ridge Prov</v>
      </c>
      <c r="C2106" s="1" t="s">
        <v>10297</v>
      </c>
      <c r="D2106" s="1"/>
      <c r="E2106" s="1"/>
      <c r="F2106" s="1" t="s">
        <v>10298</v>
      </c>
      <c r="G2106" s="1" t="s">
        <v>10299</v>
      </c>
      <c r="H2106" s="1">
        <v>13117</v>
      </c>
      <c r="I2106" s="1">
        <v>1007915</v>
      </c>
      <c r="J2106" s="1">
        <v>34.281587000000002</v>
      </c>
      <c r="K2106" s="1">
        <v>-84.058034000000006</v>
      </c>
      <c r="L2106" s="1"/>
      <c r="M2106" s="1" t="s">
        <v>1546</v>
      </c>
      <c r="N2106" s="1" t="s">
        <v>10124</v>
      </c>
      <c r="O2106" s="1">
        <v>2022</v>
      </c>
      <c r="P2106" s="1">
        <v>30041</v>
      </c>
      <c r="Q2106" s="1" t="s">
        <v>25925</v>
      </c>
      <c r="R2106" s="1" t="s">
        <v>24853</v>
      </c>
      <c r="S2106" s="1" t="s">
        <v>24364</v>
      </c>
      <c r="T2106" s="1" t="s">
        <v>6826</v>
      </c>
      <c r="U2106" s="1"/>
      <c r="V2106" s="1" t="s">
        <v>6850</v>
      </c>
      <c r="W2106" s="1" t="s">
        <v>6826</v>
      </c>
    </row>
    <row r="2107" spans="1:23" x14ac:dyDescent="0.25">
      <c r="A2107" s="1">
        <v>1001073</v>
      </c>
      <c r="B2107" s="5" t="str">
        <f>VLOOKUP(H2107,'FIPS Basin X-walk'!$A$2:$F$3224,6,FALSE)</f>
        <v>Piedmont-Blue Ridge Prov</v>
      </c>
      <c r="C2107" s="1" t="s">
        <v>17322</v>
      </c>
      <c r="D2107" s="1"/>
      <c r="E2107" s="1"/>
      <c r="F2107" s="1" t="s">
        <v>17323</v>
      </c>
      <c r="G2107" s="1" t="s">
        <v>10299</v>
      </c>
      <c r="H2107" s="1">
        <v>37067</v>
      </c>
      <c r="I2107" s="1">
        <v>1001073</v>
      </c>
      <c r="J2107" s="1">
        <v>36.134273999999998</v>
      </c>
      <c r="K2107" s="1">
        <v>-80.257780999999994</v>
      </c>
      <c r="L2107" s="1"/>
      <c r="M2107" s="1" t="s">
        <v>1530</v>
      </c>
      <c r="N2107" s="1" t="s">
        <v>17213</v>
      </c>
      <c r="O2107" s="1">
        <v>2022</v>
      </c>
      <c r="P2107" s="1">
        <v>27105</v>
      </c>
      <c r="Q2107" s="1" t="s">
        <v>17324</v>
      </c>
      <c r="R2107" s="1"/>
      <c r="S2107" s="1" t="s">
        <v>24629</v>
      </c>
      <c r="T2107" s="1" t="s">
        <v>6826</v>
      </c>
      <c r="U2107" s="1"/>
      <c r="V2107" s="1" t="s">
        <v>17325</v>
      </c>
      <c r="W2107" s="1" t="s">
        <v>6826</v>
      </c>
    </row>
    <row r="2108" spans="1:23" x14ac:dyDescent="0.25">
      <c r="A2108" s="1">
        <v>1003137</v>
      </c>
      <c r="B2108" s="5" t="str">
        <f>VLOOKUP(H2108,'FIPS Basin X-walk'!$A$2:$F$3224,6,FALSE)</f>
        <v>Piedmont-Blue Ridge Prov</v>
      </c>
      <c r="C2108" s="1" t="s">
        <v>17326</v>
      </c>
      <c r="D2108" s="1"/>
      <c r="E2108" s="1"/>
      <c r="F2108" s="1" t="s">
        <v>17327</v>
      </c>
      <c r="G2108" s="1" t="s">
        <v>10299</v>
      </c>
      <c r="H2108" s="1">
        <v>37067</v>
      </c>
      <c r="I2108" s="1">
        <v>1003137</v>
      </c>
      <c r="J2108" s="1">
        <v>36.189036999999999</v>
      </c>
      <c r="K2108" s="1">
        <v>-80.287502000000003</v>
      </c>
      <c r="L2108" s="1"/>
      <c r="M2108" s="1" t="s">
        <v>1530</v>
      </c>
      <c r="N2108" s="1" t="s">
        <v>17213</v>
      </c>
      <c r="O2108" s="1">
        <v>2022</v>
      </c>
      <c r="P2108" s="1">
        <v>27102</v>
      </c>
      <c r="Q2108" s="1" t="s">
        <v>17328</v>
      </c>
      <c r="R2108" s="1"/>
      <c r="S2108" s="1" t="s">
        <v>24358</v>
      </c>
      <c r="T2108" s="1" t="s">
        <v>6826</v>
      </c>
      <c r="U2108" s="1"/>
      <c r="V2108" s="1" t="s">
        <v>17329</v>
      </c>
      <c r="W2108" s="1" t="s">
        <v>6826</v>
      </c>
    </row>
    <row r="2109" spans="1:23" x14ac:dyDescent="0.25">
      <c r="A2109" s="1">
        <v>1012516</v>
      </c>
      <c r="B2109" s="5" t="str">
        <f>VLOOKUP(H2109,'FIPS Basin X-walk'!$A$2:$F$3224,6,FALSE)</f>
        <v>Piedmont-Blue Ridge Prov</v>
      </c>
      <c r="C2109" s="1" t="s">
        <v>17319</v>
      </c>
      <c r="D2109" s="1"/>
      <c r="E2109" s="1"/>
      <c r="F2109" s="1" t="s">
        <v>17320</v>
      </c>
      <c r="G2109" s="1" t="s">
        <v>10299</v>
      </c>
      <c r="H2109" s="1">
        <v>37067</v>
      </c>
      <c r="I2109" s="1">
        <v>1012516</v>
      </c>
      <c r="J2109" s="1">
        <v>36.032491</v>
      </c>
      <c r="K2109" s="1">
        <v>-80.228695999999999</v>
      </c>
      <c r="L2109" s="1"/>
      <c r="M2109" s="1" t="s">
        <v>1530</v>
      </c>
      <c r="N2109" s="1" t="s">
        <v>17213</v>
      </c>
      <c r="O2109" s="1">
        <v>2022</v>
      </c>
      <c r="P2109" s="1">
        <v>27107</v>
      </c>
      <c r="Q2109" s="1" t="s">
        <v>17321</v>
      </c>
      <c r="R2109" s="1"/>
      <c r="S2109" s="1" t="s">
        <v>24454</v>
      </c>
      <c r="T2109" s="1" t="s">
        <v>6826</v>
      </c>
      <c r="U2109" s="1"/>
      <c r="V2109" s="1" t="s">
        <v>10885</v>
      </c>
      <c r="W2109" s="1" t="s">
        <v>6826</v>
      </c>
    </row>
    <row r="2110" spans="1:23" x14ac:dyDescent="0.25">
      <c r="A2110" s="1">
        <v>1014658</v>
      </c>
      <c r="B2110" s="5" t="str">
        <f>VLOOKUP(H2110,'FIPS Basin X-walk'!$A$2:$F$3224,6,FALSE)</f>
        <v>Gulf Coast Basin (LA, TX)</v>
      </c>
      <c r="C2110" s="1" t="s">
        <v>27364</v>
      </c>
      <c r="D2110" s="1"/>
      <c r="E2110" s="1"/>
      <c r="F2110" s="1" t="s">
        <v>1514</v>
      </c>
      <c r="G2110" s="1" t="s">
        <v>1711</v>
      </c>
      <c r="H2110" s="1">
        <v>48157</v>
      </c>
      <c r="I2110" s="1">
        <v>1014658</v>
      </c>
      <c r="J2110" s="1">
        <v>29.478300000000001</v>
      </c>
      <c r="K2110" s="1">
        <v>-95.635800000000003</v>
      </c>
      <c r="L2110" s="1"/>
      <c r="M2110" s="1" t="s">
        <v>1485</v>
      </c>
      <c r="N2110" s="1" t="s">
        <v>9148</v>
      </c>
      <c r="O2110" s="1">
        <v>2022</v>
      </c>
      <c r="P2110" s="1">
        <v>77469</v>
      </c>
      <c r="Q2110" s="1" t="s">
        <v>27365</v>
      </c>
      <c r="R2110" s="1"/>
      <c r="S2110" s="1" t="s">
        <v>24355</v>
      </c>
      <c r="T2110" s="1" t="s">
        <v>6826</v>
      </c>
      <c r="U2110" s="1"/>
      <c r="V2110" s="1" t="s">
        <v>27150</v>
      </c>
      <c r="W2110" s="1" t="s">
        <v>6828</v>
      </c>
    </row>
    <row r="2111" spans="1:23" x14ac:dyDescent="0.25">
      <c r="A2111" s="1">
        <v>1000798</v>
      </c>
      <c r="B2111" s="5" t="str">
        <f>VLOOKUP(H2111,'FIPS Basin X-walk'!$A$2:$F$3224,6,FALSE)</f>
        <v>Gulf Coast Basin (LA, TX)</v>
      </c>
      <c r="C2111" s="1" t="s">
        <v>20765</v>
      </c>
      <c r="D2111" s="1"/>
      <c r="E2111" s="1"/>
      <c r="F2111" s="1" t="s">
        <v>20766</v>
      </c>
      <c r="G2111" s="1" t="s">
        <v>1711</v>
      </c>
      <c r="H2111" s="1">
        <v>48157</v>
      </c>
      <c r="I2111" s="1">
        <v>1000798</v>
      </c>
      <c r="J2111" s="1">
        <v>29.473099999999999</v>
      </c>
      <c r="K2111" s="1">
        <v>-95.624399999999994</v>
      </c>
      <c r="L2111" s="1"/>
      <c r="M2111" s="1" t="s">
        <v>1485</v>
      </c>
      <c r="N2111" s="1" t="s">
        <v>9148</v>
      </c>
      <c r="O2111" s="1">
        <v>2022</v>
      </c>
      <c r="P2111" s="1">
        <v>77481</v>
      </c>
      <c r="Q2111" s="1" t="s">
        <v>24594</v>
      </c>
      <c r="R2111" s="1"/>
      <c r="S2111" s="1" t="s">
        <v>24355</v>
      </c>
      <c r="T2111" s="1" t="s">
        <v>6828</v>
      </c>
      <c r="U2111" s="1"/>
      <c r="V2111" s="1" t="s">
        <v>24404</v>
      </c>
      <c r="W2111" s="1" t="s">
        <v>6828</v>
      </c>
    </row>
    <row r="2112" spans="1:23" x14ac:dyDescent="0.25">
      <c r="A2112" s="1">
        <v>1006868</v>
      </c>
      <c r="B2112" s="5" t="str">
        <f>VLOOKUP(H2112,'FIPS Basin X-walk'!$A$2:$F$3224,6,FALSE)</f>
        <v>Gulf Coast Basin (LA, TX)</v>
      </c>
      <c r="C2112" s="1" t="s">
        <v>20773</v>
      </c>
      <c r="D2112" s="1"/>
      <c r="E2112" s="1" t="s">
        <v>6828</v>
      </c>
      <c r="F2112" s="1" t="s">
        <v>20766</v>
      </c>
      <c r="G2112" s="1" t="s">
        <v>1711</v>
      </c>
      <c r="H2112" s="1">
        <v>48157</v>
      </c>
      <c r="I2112" s="1">
        <v>1006868</v>
      </c>
      <c r="J2112" s="1">
        <v>29.478300000000001</v>
      </c>
      <c r="K2112" s="1">
        <v>-95.635800000000003</v>
      </c>
      <c r="L2112" s="1"/>
      <c r="M2112" s="1" t="s">
        <v>1485</v>
      </c>
      <c r="N2112" s="1" t="s">
        <v>9148</v>
      </c>
      <c r="O2112" s="1">
        <v>2022</v>
      </c>
      <c r="P2112" s="1">
        <v>77469</v>
      </c>
      <c r="Q2112" s="1" t="s">
        <v>20774</v>
      </c>
      <c r="R2112" s="1"/>
      <c r="S2112" s="1" t="s">
        <v>24355</v>
      </c>
      <c r="T2112" s="1" t="s">
        <v>6826</v>
      </c>
      <c r="U2112" s="1"/>
      <c r="V2112" s="1" t="s">
        <v>8209</v>
      </c>
      <c r="W2112" s="1" t="s">
        <v>6828</v>
      </c>
    </row>
    <row r="2113" spans="1:23" x14ac:dyDescent="0.25">
      <c r="A2113" s="1">
        <v>1005891</v>
      </c>
      <c r="B2113" s="5" t="str">
        <f>VLOOKUP(H2113,'FIPS Basin X-walk'!$A$2:$F$3224,6,FALSE)</f>
        <v>Gulf Coast Basin (LA, TX)</v>
      </c>
      <c r="C2113" s="1" t="s">
        <v>20767</v>
      </c>
      <c r="D2113" s="1"/>
      <c r="E2113" s="1"/>
      <c r="F2113" s="1" t="s">
        <v>8136</v>
      </c>
      <c r="G2113" s="1" t="s">
        <v>20768</v>
      </c>
      <c r="H2113" s="1">
        <v>48157</v>
      </c>
      <c r="I2113" s="1">
        <v>1005891</v>
      </c>
      <c r="J2113" s="1">
        <v>29.555893000000001</v>
      </c>
      <c r="K2113" s="1">
        <v>-95.441862999999998</v>
      </c>
      <c r="L2113" s="1"/>
      <c r="M2113" s="1" t="s">
        <v>1485</v>
      </c>
      <c r="N2113" s="1" t="s">
        <v>9148</v>
      </c>
      <c r="O2113" s="1">
        <v>2022</v>
      </c>
      <c r="P2113" s="1">
        <v>77545</v>
      </c>
      <c r="Q2113" s="1" t="s">
        <v>20769</v>
      </c>
      <c r="R2113" s="1"/>
      <c r="S2113" s="1" t="s">
        <v>24358</v>
      </c>
      <c r="T2113" s="1" t="s">
        <v>6826</v>
      </c>
      <c r="U2113" s="1"/>
      <c r="V2113" s="1" t="s">
        <v>6952</v>
      </c>
      <c r="W2113" s="1" t="s">
        <v>6826</v>
      </c>
    </row>
    <row r="2114" spans="1:23" x14ac:dyDescent="0.25">
      <c r="A2114" s="1">
        <v>1002321</v>
      </c>
      <c r="B2114" s="5" t="str">
        <f>VLOOKUP(H2114,'FIPS Basin X-walk'!$A$2:$F$3224,6,FALSE)</f>
        <v>Gulf Coast Basin (LA, TX)</v>
      </c>
      <c r="C2114" s="1" t="s">
        <v>20770</v>
      </c>
      <c r="D2114" s="1"/>
      <c r="E2114" s="1"/>
      <c r="F2114" s="1" t="s">
        <v>20771</v>
      </c>
      <c r="G2114" s="1" t="s">
        <v>20768</v>
      </c>
      <c r="H2114" s="1">
        <v>48157</v>
      </c>
      <c r="I2114" s="1">
        <v>1002321</v>
      </c>
      <c r="J2114" s="1">
        <v>29.395289999999999</v>
      </c>
      <c r="K2114" s="1">
        <v>-95.724500000000006</v>
      </c>
      <c r="L2114" s="1"/>
      <c r="M2114" s="1" t="s">
        <v>1485</v>
      </c>
      <c r="N2114" s="1" t="s">
        <v>9148</v>
      </c>
      <c r="O2114" s="1">
        <v>2022</v>
      </c>
      <c r="P2114" s="1">
        <v>77461</v>
      </c>
      <c r="Q2114" s="1" t="s">
        <v>20772</v>
      </c>
      <c r="R2114" s="1"/>
      <c r="S2114" s="1" t="s">
        <v>24358</v>
      </c>
      <c r="T2114" s="1" t="s">
        <v>6826</v>
      </c>
      <c r="U2114" s="1"/>
      <c r="V2114" s="1" t="s">
        <v>24897</v>
      </c>
      <c r="W2114" s="1" t="s">
        <v>6826</v>
      </c>
    </row>
    <row r="2115" spans="1:23" x14ac:dyDescent="0.25">
      <c r="A2115" s="1">
        <v>1000148</v>
      </c>
      <c r="B2115" s="5" t="str">
        <f>VLOOKUP(H2115,'FIPS Basin X-walk'!$A$2:$F$3224,6,FALSE)</f>
        <v>Appalachian Basin (Eastern Overthrust Area)</v>
      </c>
      <c r="C2115" s="1" t="s">
        <v>19204</v>
      </c>
      <c r="D2115" s="1"/>
      <c r="E2115" s="1"/>
      <c r="F2115" s="1" t="s">
        <v>19205</v>
      </c>
      <c r="G2115" s="1" t="s">
        <v>1813</v>
      </c>
      <c r="H2115" s="1">
        <v>42055</v>
      </c>
      <c r="I2115" s="1">
        <v>1000148</v>
      </c>
      <c r="J2115" s="1">
        <v>39.866799999999998</v>
      </c>
      <c r="K2115" s="1">
        <v>-77.685900000000004</v>
      </c>
      <c r="L2115" s="1"/>
      <c r="M2115" s="1" t="s">
        <v>1501</v>
      </c>
      <c r="N2115" s="1" t="s">
        <v>18868</v>
      </c>
      <c r="O2115" s="1">
        <v>2022</v>
      </c>
      <c r="P2115" s="1">
        <v>17201</v>
      </c>
      <c r="Q2115" s="1" t="s">
        <v>24427</v>
      </c>
      <c r="R2115" s="1"/>
      <c r="S2115" s="1" t="s">
        <v>24355</v>
      </c>
      <c r="T2115" s="1" t="s">
        <v>6826</v>
      </c>
      <c r="U2115" s="1"/>
      <c r="V2115" s="1" t="s">
        <v>24403</v>
      </c>
      <c r="W2115" s="1" t="s">
        <v>6828</v>
      </c>
    </row>
    <row r="2116" spans="1:23" x14ac:dyDescent="0.25">
      <c r="A2116" s="1">
        <v>1000396</v>
      </c>
      <c r="B2116" s="5" t="str">
        <f>VLOOKUP(H2116,'FIPS Basin X-walk'!$A$2:$F$3224,6,FALSE)</f>
        <v>Appalachian Basin</v>
      </c>
      <c r="C2116" s="1" t="s">
        <v>17887</v>
      </c>
      <c r="D2116" s="1"/>
      <c r="E2116" s="1"/>
      <c r="F2116" s="1" t="s">
        <v>10475</v>
      </c>
      <c r="G2116" s="1" t="s">
        <v>1813</v>
      </c>
      <c r="H2116" s="1">
        <v>39049</v>
      </c>
      <c r="I2116" s="1">
        <v>1000396</v>
      </c>
      <c r="J2116" s="1">
        <v>40.000799999999998</v>
      </c>
      <c r="K2116" s="1">
        <v>-83.015799999999999</v>
      </c>
      <c r="L2116" s="1"/>
      <c r="M2116" s="1" t="s">
        <v>1542</v>
      </c>
      <c r="N2116" s="1" t="s">
        <v>17708</v>
      </c>
      <c r="O2116" s="1">
        <v>2022</v>
      </c>
      <c r="P2116" s="1">
        <v>43212</v>
      </c>
      <c r="Q2116" s="1" t="s">
        <v>17888</v>
      </c>
      <c r="R2116" s="1"/>
      <c r="S2116" s="1" t="s">
        <v>24379</v>
      </c>
      <c r="T2116" s="1" t="s">
        <v>6826</v>
      </c>
      <c r="U2116" s="1"/>
      <c r="V2116" s="1" t="s">
        <v>17743</v>
      </c>
      <c r="W2116" s="1" t="s">
        <v>6828</v>
      </c>
    </row>
    <row r="2117" spans="1:23" x14ac:dyDescent="0.25">
      <c r="A2117" s="1">
        <v>1013231</v>
      </c>
      <c r="B2117" s="5" t="str">
        <f>VLOOKUP(H2117,'FIPS Basin X-walk'!$A$2:$F$3224,6,FALSE)</f>
        <v>Arkla Basin</v>
      </c>
      <c r="C2117" s="1" t="s">
        <v>26632</v>
      </c>
      <c r="D2117" s="1"/>
      <c r="E2117" s="1"/>
      <c r="F2117" s="1" t="s">
        <v>26633</v>
      </c>
      <c r="G2117" s="1" t="s">
        <v>1813</v>
      </c>
      <c r="H2117" s="1">
        <v>22041</v>
      </c>
      <c r="I2117" s="1">
        <v>1013231</v>
      </c>
      <c r="J2117" s="1">
        <v>31.961175847704698</v>
      </c>
      <c r="K2117" s="1">
        <v>-91.812432682474693</v>
      </c>
      <c r="L2117" s="1"/>
      <c r="M2117" s="1" t="s">
        <v>1483</v>
      </c>
      <c r="N2117" s="1" t="s">
        <v>13028</v>
      </c>
      <c r="O2117" s="1">
        <v>2022</v>
      </c>
      <c r="P2117" s="1">
        <v>71243</v>
      </c>
      <c r="Q2117" s="1" t="s">
        <v>24243</v>
      </c>
      <c r="R2117" s="1"/>
      <c r="S2117" s="1">
        <v>486210</v>
      </c>
      <c r="T2117" s="1" t="s">
        <v>6826</v>
      </c>
      <c r="U2117" s="1"/>
      <c r="V2117" s="1" t="s">
        <v>7090</v>
      </c>
      <c r="W2117" s="1" t="s">
        <v>6826</v>
      </c>
    </row>
    <row r="2118" spans="1:23" x14ac:dyDescent="0.25">
      <c r="A2118" s="1">
        <v>1001296</v>
      </c>
      <c r="B2118" s="5" t="str">
        <f>VLOOKUP(H2118,'FIPS Basin X-walk'!$A$2:$F$3224,6,FALSE)</f>
        <v>New England Province</v>
      </c>
      <c r="C2118" s="1" t="s">
        <v>13753</v>
      </c>
      <c r="D2118" s="1"/>
      <c r="E2118" s="1"/>
      <c r="F2118" s="1" t="s">
        <v>10066</v>
      </c>
      <c r="G2118" s="1" t="s">
        <v>1813</v>
      </c>
      <c r="H2118" s="1">
        <v>23007</v>
      </c>
      <c r="I2118" s="1">
        <v>1001296</v>
      </c>
      <c r="J2118" s="1">
        <v>44.506</v>
      </c>
      <c r="K2118" s="1">
        <v>-70.242000000000004</v>
      </c>
      <c r="L2118" s="1"/>
      <c r="M2118" s="1" t="s">
        <v>1575</v>
      </c>
      <c r="N2118" s="1" t="s">
        <v>13725</v>
      </c>
      <c r="O2118" s="1">
        <v>2022</v>
      </c>
      <c r="P2118" s="1">
        <v>4239</v>
      </c>
      <c r="Q2118" s="1" t="s">
        <v>13754</v>
      </c>
      <c r="R2118" s="1"/>
      <c r="S2118" s="1" t="s">
        <v>24355</v>
      </c>
      <c r="T2118" s="1" t="s">
        <v>6828</v>
      </c>
      <c r="U2118" s="1"/>
      <c r="V2118" s="1" t="s">
        <v>13752</v>
      </c>
      <c r="W2118" s="1" t="s">
        <v>6828</v>
      </c>
    </row>
    <row r="2119" spans="1:23" x14ac:dyDescent="0.25">
      <c r="A2119" s="1">
        <v>1000192</v>
      </c>
      <c r="B2119" s="5" t="str">
        <f>VLOOKUP(H2119,'FIPS Basin X-walk'!$A$2:$F$3224,6,FALSE)</f>
        <v>Ozark Uplift</v>
      </c>
      <c r="C2119" s="1" t="s">
        <v>15520</v>
      </c>
      <c r="D2119" s="1"/>
      <c r="E2119" s="1" t="s">
        <v>6828</v>
      </c>
      <c r="F2119" s="1" t="s">
        <v>15521</v>
      </c>
      <c r="G2119" s="1" t="s">
        <v>1813</v>
      </c>
      <c r="H2119" s="1">
        <v>29071</v>
      </c>
      <c r="I2119" s="1">
        <v>1000192</v>
      </c>
      <c r="J2119" s="1">
        <v>38.558300000000003</v>
      </c>
      <c r="K2119" s="1">
        <v>-90.836100000000002</v>
      </c>
      <c r="L2119" s="1"/>
      <c r="M2119" s="1" t="s">
        <v>1560</v>
      </c>
      <c r="N2119" s="1" t="s">
        <v>15447</v>
      </c>
      <c r="O2119" s="1">
        <v>2022</v>
      </c>
      <c r="P2119" s="1">
        <v>63055</v>
      </c>
      <c r="Q2119" s="1" t="s">
        <v>15522</v>
      </c>
      <c r="R2119" s="1"/>
      <c r="S2119" s="1" t="s">
        <v>24355</v>
      </c>
      <c r="T2119" s="1" t="s">
        <v>6826</v>
      </c>
      <c r="U2119" s="1"/>
      <c r="V2119" s="1" t="s">
        <v>10841</v>
      </c>
      <c r="W2119" s="1" t="s">
        <v>6828</v>
      </c>
    </row>
    <row r="2120" spans="1:23" x14ac:dyDescent="0.25">
      <c r="A2120" s="1">
        <v>1001433</v>
      </c>
      <c r="B2120" s="5" t="str">
        <f>VLOOKUP(H2120,'FIPS Basin X-walk'!$A$2:$F$3224,6,FALSE)</f>
        <v>Arkoma Basin</v>
      </c>
      <c r="C2120" s="1" t="s">
        <v>7805</v>
      </c>
      <c r="D2120" s="1"/>
      <c r="E2120" s="1"/>
      <c r="F2120" s="1" t="s">
        <v>7806</v>
      </c>
      <c r="G2120" s="1" t="s">
        <v>1813</v>
      </c>
      <c r="H2120" s="1">
        <v>5047</v>
      </c>
      <c r="I2120" s="1">
        <v>1001433</v>
      </c>
      <c r="J2120" s="1">
        <v>35.4617</v>
      </c>
      <c r="K2120" s="1">
        <v>-93.805300000000003</v>
      </c>
      <c r="L2120" s="1"/>
      <c r="M2120" s="1" t="s">
        <v>1520</v>
      </c>
      <c r="N2120" s="1" t="s">
        <v>7740</v>
      </c>
      <c r="O2120" s="1">
        <v>2022</v>
      </c>
      <c r="P2120" s="1">
        <v>72949</v>
      </c>
      <c r="Q2120" s="1" t="s">
        <v>7807</v>
      </c>
      <c r="R2120" s="1"/>
      <c r="S2120" s="1" t="s">
        <v>24355</v>
      </c>
      <c r="T2120" s="1" t="s">
        <v>6826</v>
      </c>
      <c r="U2120" s="1"/>
      <c r="V2120" s="1" t="s">
        <v>7808</v>
      </c>
      <c r="W2120" s="1" t="s">
        <v>6828</v>
      </c>
    </row>
    <row r="2121" spans="1:23" x14ac:dyDescent="0.25">
      <c r="A2121" s="1">
        <v>1011881</v>
      </c>
      <c r="B2121" s="5" t="str">
        <f>VLOOKUP(H2121,'FIPS Basin X-walk'!$A$2:$F$3224,6,FALSE)</f>
        <v>Appalachian Basin (Eastern Overthrust Area)</v>
      </c>
      <c r="C2121" s="1" t="s">
        <v>19202</v>
      </c>
      <c r="D2121" s="1"/>
      <c r="E2121" s="1"/>
      <c r="F2121" s="1" t="s">
        <v>19203</v>
      </c>
      <c r="G2121" s="1" t="s">
        <v>10980</v>
      </c>
      <c r="H2121" s="1">
        <v>42055</v>
      </c>
      <c r="I2121" s="1">
        <v>1011881</v>
      </c>
      <c r="J2121" s="1">
        <v>39.891894000000001</v>
      </c>
      <c r="K2121" s="1">
        <v>-77.723671999999993</v>
      </c>
      <c r="L2121" s="1"/>
      <c r="M2121" s="1" t="s">
        <v>1501</v>
      </c>
      <c r="N2121" s="1" t="s">
        <v>18868</v>
      </c>
      <c r="O2121" s="1">
        <v>2022</v>
      </c>
      <c r="P2121" s="1">
        <v>17202</v>
      </c>
      <c r="Q2121" s="1" t="s">
        <v>147</v>
      </c>
      <c r="R2121" s="1"/>
      <c r="S2121" s="1" t="s">
        <v>24435</v>
      </c>
      <c r="T2121" s="1" t="s">
        <v>6826</v>
      </c>
      <c r="U2121" s="1"/>
      <c r="V2121" s="1" t="s">
        <v>7232</v>
      </c>
      <c r="W2121" s="1" t="s">
        <v>6826</v>
      </c>
    </row>
    <row r="2122" spans="1:23" x14ac:dyDescent="0.25">
      <c r="A2122" s="1">
        <v>1006111</v>
      </c>
      <c r="B2122" s="5" t="str">
        <f>VLOOKUP(H2122,'FIPS Basin X-walk'!$A$2:$F$3224,6,FALSE)</f>
        <v>Appalachian Basin</v>
      </c>
      <c r="C2122" s="1" t="s">
        <v>17876</v>
      </c>
      <c r="D2122" s="1"/>
      <c r="E2122" s="1"/>
      <c r="F2122" s="1" t="s">
        <v>10475</v>
      </c>
      <c r="G2122" s="1" t="s">
        <v>10980</v>
      </c>
      <c r="H2122" s="1">
        <v>39049</v>
      </c>
      <c r="I2122" s="1">
        <v>1006111</v>
      </c>
      <c r="J2122" s="1">
        <v>40.103056000000002</v>
      </c>
      <c r="K2122" s="1">
        <v>-82.993055999999996</v>
      </c>
      <c r="L2122" s="1"/>
      <c r="M2122" s="1" t="s">
        <v>1542</v>
      </c>
      <c r="N2122" s="1" t="s">
        <v>17708</v>
      </c>
      <c r="O2122" s="1">
        <v>2022</v>
      </c>
      <c r="P2122" s="1">
        <v>43229</v>
      </c>
      <c r="Q2122" s="1" t="s">
        <v>17877</v>
      </c>
      <c r="R2122" s="1"/>
      <c r="S2122" s="1" t="s">
        <v>24673</v>
      </c>
      <c r="T2122" s="1" t="s">
        <v>6826</v>
      </c>
      <c r="U2122" s="1"/>
      <c r="V2122" s="1" t="s">
        <v>8460</v>
      </c>
      <c r="W2122" s="1" t="s">
        <v>6826</v>
      </c>
    </row>
    <row r="2123" spans="1:23" x14ac:dyDescent="0.25">
      <c r="A2123" s="1">
        <v>1006951</v>
      </c>
      <c r="B2123" s="5" t="str">
        <f>VLOOKUP(H2123,'FIPS Basin X-walk'!$A$2:$F$3224,6,FALSE)</f>
        <v>Appalachian Basin</v>
      </c>
      <c r="C2123" s="1" t="s">
        <v>17885</v>
      </c>
      <c r="D2123" s="1"/>
      <c r="E2123" s="1"/>
      <c r="F2123" s="1" t="s">
        <v>1545</v>
      </c>
      <c r="G2123" s="1" t="s">
        <v>10980</v>
      </c>
      <c r="H2123" s="1">
        <v>39049</v>
      </c>
      <c r="I2123" s="1">
        <v>1006951</v>
      </c>
      <c r="J2123" s="1">
        <v>39.90428</v>
      </c>
      <c r="K2123" s="1">
        <v>-82.946089999999998</v>
      </c>
      <c r="L2123" s="1"/>
      <c r="M2123" s="1" t="s">
        <v>1542</v>
      </c>
      <c r="N2123" s="1" t="s">
        <v>17708</v>
      </c>
      <c r="O2123" s="1">
        <v>2022</v>
      </c>
      <c r="P2123" s="1">
        <v>43207</v>
      </c>
      <c r="Q2123" s="1" t="s">
        <v>17886</v>
      </c>
      <c r="R2123" s="1"/>
      <c r="S2123" s="1" t="s">
        <v>25062</v>
      </c>
      <c r="T2123" s="1" t="s">
        <v>6826</v>
      </c>
      <c r="U2123" s="1"/>
      <c r="V2123" s="1" t="s">
        <v>10904</v>
      </c>
      <c r="W2123" s="1" t="s">
        <v>6826</v>
      </c>
    </row>
    <row r="2124" spans="1:23" x14ac:dyDescent="0.25">
      <c r="A2124" s="1">
        <v>1010654</v>
      </c>
      <c r="B2124" s="5" t="str">
        <f>VLOOKUP(H2124,'FIPS Basin X-walk'!$A$2:$F$3224,6,FALSE)</f>
        <v>Appalachian Basin</v>
      </c>
      <c r="C2124" s="1" t="s">
        <v>17884</v>
      </c>
      <c r="D2124" s="1"/>
      <c r="E2124" s="1"/>
      <c r="F2124" s="1" t="s">
        <v>1545</v>
      </c>
      <c r="G2124" s="1" t="s">
        <v>10980</v>
      </c>
      <c r="H2124" s="1">
        <v>39049</v>
      </c>
      <c r="I2124" s="1">
        <v>1010654</v>
      </c>
      <c r="J2124" s="1">
        <v>39.973570000000002</v>
      </c>
      <c r="K2124" s="1">
        <v>-83.13588</v>
      </c>
      <c r="L2124" s="1"/>
      <c r="M2124" s="1" t="s">
        <v>1542</v>
      </c>
      <c r="N2124" s="1" t="s">
        <v>17708</v>
      </c>
      <c r="O2124" s="1">
        <v>2022</v>
      </c>
      <c r="P2124" s="1">
        <v>43228</v>
      </c>
      <c r="Q2124" s="1" t="s">
        <v>26259</v>
      </c>
      <c r="R2124" s="1"/>
      <c r="S2124" s="1" t="s">
        <v>26260</v>
      </c>
      <c r="T2124" s="1" t="s">
        <v>6826</v>
      </c>
      <c r="U2124" s="1"/>
      <c r="V2124" s="1" t="s">
        <v>16438</v>
      </c>
      <c r="W2124" s="1" t="s">
        <v>6826</v>
      </c>
    </row>
    <row r="2125" spans="1:23" x14ac:dyDescent="0.25">
      <c r="A2125" s="1">
        <v>1012993</v>
      </c>
      <c r="B2125" s="5" t="str">
        <f>VLOOKUP(H2125,'FIPS Basin X-walk'!$A$2:$F$3224,6,FALSE)</f>
        <v>Appalachian Basin</v>
      </c>
      <c r="C2125" s="1" t="s">
        <v>26583</v>
      </c>
      <c r="D2125" s="1"/>
      <c r="E2125" s="1"/>
      <c r="F2125" s="1" t="s">
        <v>1545</v>
      </c>
      <c r="G2125" s="1" t="s">
        <v>10980</v>
      </c>
      <c r="H2125" s="1">
        <v>39049</v>
      </c>
      <c r="I2125" s="1">
        <v>1012993</v>
      </c>
      <c r="J2125" s="1">
        <v>39.975529999999999</v>
      </c>
      <c r="K2125" s="1">
        <v>-82.989990000000006</v>
      </c>
      <c r="L2125" s="1"/>
      <c r="M2125" s="1" t="s">
        <v>1542</v>
      </c>
      <c r="N2125" s="1" t="s">
        <v>17708</v>
      </c>
      <c r="O2125" s="1">
        <v>2022</v>
      </c>
      <c r="P2125" s="1">
        <v>43215</v>
      </c>
      <c r="Q2125" s="1" t="s">
        <v>26584</v>
      </c>
      <c r="R2125" s="1"/>
      <c r="S2125" s="1" t="s">
        <v>24475</v>
      </c>
      <c r="T2125" s="1" t="s">
        <v>6826</v>
      </c>
      <c r="U2125" s="1"/>
      <c r="V2125" s="1" t="s">
        <v>7701</v>
      </c>
      <c r="W2125" s="1" t="s">
        <v>6826</v>
      </c>
    </row>
    <row r="2126" spans="1:23" x14ac:dyDescent="0.25">
      <c r="A2126" s="1">
        <v>1000607</v>
      </c>
      <c r="B2126" s="5" t="str">
        <f>VLOOKUP(H2126,'FIPS Basin X-walk'!$A$2:$F$3224,6,FALSE)</f>
        <v>Eastern Columbia Basin</v>
      </c>
      <c r="C2126" s="1" t="s">
        <v>22557</v>
      </c>
      <c r="D2126" s="1"/>
      <c r="E2126" s="1"/>
      <c r="F2126" s="1" t="s">
        <v>22558</v>
      </c>
      <c r="G2126" s="1" t="s">
        <v>10980</v>
      </c>
      <c r="H2126" s="1">
        <v>53021</v>
      </c>
      <c r="I2126" s="1">
        <v>1000607</v>
      </c>
      <c r="J2126" s="1">
        <v>46.651744000000001</v>
      </c>
      <c r="K2126" s="1">
        <v>-118.87271699999999</v>
      </c>
      <c r="L2126" s="1"/>
      <c r="M2126" s="1" t="s">
        <v>1480</v>
      </c>
      <c r="N2126" s="1" t="s">
        <v>9611</v>
      </c>
      <c r="O2126" s="1">
        <v>2022</v>
      </c>
      <c r="P2126" s="1">
        <v>99326</v>
      </c>
      <c r="Q2126" s="1" t="s">
        <v>22559</v>
      </c>
      <c r="R2126" s="1"/>
      <c r="S2126" s="1" t="s">
        <v>24570</v>
      </c>
      <c r="T2126" s="1" t="s">
        <v>6826</v>
      </c>
      <c r="U2126" s="1"/>
      <c r="V2126" s="1" t="s">
        <v>10796</v>
      </c>
      <c r="W2126" s="1" t="s">
        <v>6826</v>
      </c>
    </row>
    <row r="2127" spans="1:23" x14ac:dyDescent="0.25">
      <c r="A2127" s="1">
        <v>1003031</v>
      </c>
      <c r="B2127" s="5" t="str">
        <f>VLOOKUP(H2127,'FIPS Basin X-walk'!$A$2:$F$3224,6,FALSE)</f>
        <v>Adirondack Uplift</v>
      </c>
      <c r="C2127" s="1" t="s">
        <v>16763</v>
      </c>
      <c r="D2127" s="1"/>
      <c r="E2127" s="1"/>
      <c r="F2127" s="1" t="s">
        <v>16764</v>
      </c>
      <c r="G2127" s="1" t="s">
        <v>10980</v>
      </c>
      <c r="H2127" s="1">
        <v>36033</v>
      </c>
      <c r="I2127" s="1">
        <v>1003031</v>
      </c>
      <c r="J2127" s="1">
        <v>44.975231000000001</v>
      </c>
      <c r="K2127" s="1">
        <v>-74.342307000000005</v>
      </c>
      <c r="L2127" s="1"/>
      <c r="M2127" s="1" t="s">
        <v>1481</v>
      </c>
      <c r="N2127" s="1" t="s">
        <v>16632</v>
      </c>
      <c r="O2127" s="1">
        <v>2022</v>
      </c>
      <c r="P2127" s="1">
        <v>12926</v>
      </c>
      <c r="Q2127" s="1" t="s">
        <v>16765</v>
      </c>
      <c r="R2127" s="1"/>
      <c r="S2127" s="1" t="s">
        <v>24358</v>
      </c>
      <c r="T2127" s="1" t="s">
        <v>6826</v>
      </c>
      <c r="U2127" s="1"/>
      <c r="V2127" s="1" t="s">
        <v>16766</v>
      </c>
      <c r="W2127" s="1" t="s">
        <v>6826</v>
      </c>
    </row>
    <row r="2128" spans="1:23" x14ac:dyDescent="0.25">
      <c r="A2128" s="1">
        <v>1005037</v>
      </c>
      <c r="B2128" s="5" t="str">
        <f>VLOOKUP(H2128,'FIPS Basin X-walk'!$A$2:$F$3224,6,FALSE)</f>
        <v>New England Province</v>
      </c>
      <c r="C2128" s="1" t="s">
        <v>14032</v>
      </c>
      <c r="D2128" s="1"/>
      <c r="E2128" s="1"/>
      <c r="F2128" s="1" t="s">
        <v>14033</v>
      </c>
      <c r="G2128" s="1" t="s">
        <v>10980</v>
      </c>
      <c r="H2128" s="1">
        <v>25011</v>
      </c>
      <c r="I2128" s="1">
        <v>1005037</v>
      </c>
      <c r="J2128" s="1">
        <v>42.600079999999998</v>
      </c>
      <c r="K2128" s="1">
        <v>-72.378380000000007</v>
      </c>
      <c r="L2128" s="1"/>
      <c r="M2128" s="1" t="s">
        <v>1513</v>
      </c>
      <c r="N2128" s="1" t="s">
        <v>13980</v>
      </c>
      <c r="O2128" s="1">
        <v>2022</v>
      </c>
      <c r="P2128" s="1">
        <v>1344</v>
      </c>
      <c r="Q2128" s="1" t="s">
        <v>14034</v>
      </c>
      <c r="R2128" s="1"/>
      <c r="S2128" s="1"/>
      <c r="T2128" s="1" t="s">
        <v>6828</v>
      </c>
      <c r="U2128" s="1"/>
      <c r="V2128" s="1" t="s">
        <v>14035</v>
      </c>
      <c r="W2128" s="1" t="s">
        <v>6828</v>
      </c>
    </row>
    <row r="2129" spans="1:23" x14ac:dyDescent="0.25">
      <c r="A2129" s="1">
        <v>1003413</v>
      </c>
      <c r="B2129" s="5" t="str">
        <f>VLOOKUP(H2129,'FIPS Basin X-walk'!$A$2:$F$3224,6,FALSE)</f>
        <v>Cincinnati Arch</v>
      </c>
      <c r="C2129" s="1" t="s">
        <v>12768</v>
      </c>
      <c r="D2129" s="1"/>
      <c r="E2129" s="1"/>
      <c r="F2129" s="1" t="s">
        <v>11504</v>
      </c>
      <c r="G2129" s="1" t="s">
        <v>10980</v>
      </c>
      <c r="H2129" s="1">
        <v>21073</v>
      </c>
      <c r="I2129" s="1">
        <v>1003413</v>
      </c>
      <c r="J2129" s="1">
        <v>38.130462000000001</v>
      </c>
      <c r="K2129" s="1">
        <v>-84.986660000000001</v>
      </c>
      <c r="L2129" s="1"/>
      <c r="M2129" s="1" t="s">
        <v>1497</v>
      </c>
      <c r="N2129" s="1" t="s">
        <v>12675</v>
      </c>
      <c r="O2129" s="1">
        <v>2022</v>
      </c>
      <c r="P2129" s="1">
        <v>40601</v>
      </c>
      <c r="Q2129" s="1" t="s">
        <v>12769</v>
      </c>
      <c r="R2129" s="1"/>
      <c r="S2129" s="1" t="s">
        <v>24358</v>
      </c>
      <c r="T2129" s="1" t="s">
        <v>6826</v>
      </c>
      <c r="U2129" s="1"/>
      <c r="V2129" s="1" t="s">
        <v>6952</v>
      </c>
      <c r="W2129" s="1" t="s">
        <v>6826</v>
      </c>
    </row>
    <row r="2130" spans="1:23" x14ac:dyDescent="0.25">
      <c r="A2130" s="1">
        <v>1013656</v>
      </c>
      <c r="B2130" s="5" t="str">
        <f>VLOOKUP(H2130,'FIPS Basin X-walk'!$A$2:$F$3224,6,FALSE)</f>
        <v>Cincinnati Arch</v>
      </c>
      <c r="C2130" s="1" t="s">
        <v>12770</v>
      </c>
      <c r="D2130" s="1"/>
      <c r="E2130" s="1"/>
      <c r="F2130" s="1" t="s">
        <v>12771</v>
      </c>
      <c r="G2130" s="1" t="s">
        <v>10980</v>
      </c>
      <c r="H2130" s="1">
        <v>21073</v>
      </c>
      <c r="I2130" s="1">
        <v>1013656</v>
      </c>
      <c r="J2130" s="1">
        <v>38.216569999999997</v>
      </c>
      <c r="K2130" s="1">
        <v>-84.869739999999993</v>
      </c>
      <c r="L2130" s="1"/>
      <c r="M2130" s="1" t="s">
        <v>1497</v>
      </c>
      <c r="N2130" s="1" t="s">
        <v>12675</v>
      </c>
      <c r="O2130" s="1">
        <v>2022</v>
      </c>
      <c r="P2130" s="1">
        <v>40601</v>
      </c>
      <c r="Q2130" s="1" t="s">
        <v>12772</v>
      </c>
      <c r="R2130" s="1"/>
      <c r="S2130" s="1" t="s">
        <v>24512</v>
      </c>
      <c r="T2130" s="1" t="s">
        <v>6826</v>
      </c>
      <c r="U2130" s="1"/>
      <c r="V2130" s="1" t="s">
        <v>12773</v>
      </c>
      <c r="W2130" s="1" t="s">
        <v>6826</v>
      </c>
    </row>
    <row r="2131" spans="1:23" x14ac:dyDescent="0.25">
      <c r="A2131" s="1">
        <v>1007935</v>
      </c>
      <c r="B2131" s="5" t="str">
        <f>VLOOKUP(H2131,'FIPS Basin X-walk'!$A$2:$F$3224,6,FALSE)</f>
        <v>Appalachian Basin (Eastern Overthrust Area)</v>
      </c>
      <c r="C2131" s="1" t="s">
        <v>19206</v>
      </c>
      <c r="D2131" s="1"/>
      <c r="E2131" s="1"/>
      <c r="F2131" s="1" t="s">
        <v>11823</v>
      </c>
      <c r="G2131" s="1" t="s">
        <v>10980</v>
      </c>
      <c r="H2131" s="1">
        <v>42055</v>
      </c>
      <c r="I2131" s="1">
        <v>1007935</v>
      </c>
      <c r="J2131" s="1">
        <v>39.798234999999998</v>
      </c>
      <c r="K2131" s="1">
        <v>-77.809552999999994</v>
      </c>
      <c r="L2131" s="1"/>
      <c r="M2131" s="1" t="s">
        <v>1501</v>
      </c>
      <c r="N2131" s="1" t="s">
        <v>18868</v>
      </c>
      <c r="O2131" s="1">
        <v>2022</v>
      </c>
      <c r="P2131" s="1">
        <v>17225</v>
      </c>
      <c r="Q2131" s="1" t="s">
        <v>19207</v>
      </c>
      <c r="R2131" s="1"/>
      <c r="S2131" s="1" t="s">
        <v>24358</v>
      </c>
      <c r="T2131" s="1" t="s">
        <v>6826</v>
      </c>
      <c r="U2131" s="1"/>
      <c r="V2131" s="1" t="s">
        <v>6878</v>
      </c>
      <c r="W2131" s="1" t="s">
        <v>6826</v>
      </c>
    </row>
    <row r="2132" spans="1:23" x14ac:dyDescent="0.25">
      <c r="A2132" s="1">
        <v>1003787</v>
      </c>
      <c r="B2132" s="5" t="str">
        <f>VLOOKUP(H2132,'FIPS Basin X-walk'!$A$2:$F$3224,6,FALSE)</f>
        <v>Appalachian Basin</v>
      </c>
      <c r="C2132" s="1" t="s">
        <v>17878</v>
      </c>
      <c r="D2132" s="1"/>
      <c r="E2132" s="1"/>
      <c r="F2132" s="1" t="s">
        <v>17879</v>
      </c>
      <c r="G2132" s="1" t="s">
        <v>10980</v>
      </c>
      <c r="H2132" s="1">
        <v>39049</v>
      </c>
      <c r="I2132" s="1">
        <v>1003787</v>
      </c>
      <c r="J2132" s="1">
        <v>39.842015000000004</v>
      </c>
      <c r="K2132" s="1">
        <v>-83.110294999999994</v>
      </c>
      <c r="L2132" s="1"/>
      <c r="M2132" s="1" t="s">
        <v>1542</v>
      </c>
      <c r="N2132" s="1" t="s">
        <v>17708</v>
      </c>
      <c r="O2132" s="1">
        <v>2022</v>
      </c>
      <c r="P2132" s="1">
        <v>43123</v>
      </c>
      <c r="Q2132" s="1" t="s">
        <v>17880</v>
      </c>
      <c r="R2132" s="1"/>
      <c r="S2132" s="1" t="s">
        <v>24358</v>
      </c>
      <c r="T2132" s="1" t="s">
        <v>7005</v>
      </c>
      <c r="U2132" s="1"/>
      <c r="V2132" s="1" t="s">
        <v>17881</v>
      </c>
      <c r="W2132" s="1" t="s">
        <v>6826</v>
      </c>
    </row>
    <row r="2133" spans="1:23" x14ac:dyDescent="0.25">
      <c r="A2133" s="1">
        <v>1004160</v>
      </c>
      <c r="B2133" s="5" t="str">
        <f>VLOOKUP(H2133,'FIPS Basin X-walk'!$A$2:$F$3224,6,FALSE)</f>
        <v>Appalachian Basin</v>
      </c>
      <c r="C2133" s="1" t="s">
        <v>17882</v>
      </c>
      <c r="D2133" s="1"/>
      <c r="E2133" s="1"/>
      <c r="F2133" s="1" t="s">
        <v>17883</v>
      </c>
      <c r="G2133" s="1" t="s">
        <v>10980</v>
      </c>
      <c r="H2133" s="1">
        <v>39049</v>
      </c>
      <c r="I2133" s="1">
        <v>1004160</v>
      </c>
      <c r="J2133" s="1">
        <v>39.812100000000001</v>
      </c>
      <c r="K2133" s="1">
        <v>-82.842299999999994</v>
      </c>
      <c r="L2133" s="1"/>
      <c r="M2133" s="1" t="s">
        <v>1542</v>
      </c>
      <c r="N2133" s="1" t="s">
        <v>17708</v>
      </c>
      <c r="O2133" s="1">
        <v>2022</v>
      </c>
      <c r="P2133" s="1">
        <v>43125</v>
      </c>
      <c r="Q2133" s="1" t="s">
        <v>496</v>
      </c>
      <c r="R2133" s="1"/>
      <c r="S2133" s="1" t="s">
        <v>24435</v>
      </c>
      <c r="T2133" s="1" t="s">
        <v>6826</v>
      </c>
      <c r="U2133" s="1"/>
      <c r="V2133" s="1" t="s">
        <v>7232</v>
      </c>
      <c r="W2133" s="1" t="s">
        <v>6826</v>
      </c>
    </row>
    <row r="2134" spans="1:23" x14ac:dyDescent="0.25">
      <c r="A2134" s="1">
        <v>1000593</v>
      </c>
      <c r="B2134" s="5" t="str">
        <f>VLOOKUP(H2134,'FIPS Basin X-walk'!$A$2:$F$3224,6,FALSE)</f>
        <v>New England Province</v>
      </c>
      <c r="C2134" s="1" t="s">
        <v>13750</v>
      </c>
      <c r="D2134" s="1"/>
      <c r="E2134" s="1"/>
      <c r="F2134" s="1" t="s">
        <v>10066</v>
      </c>
      <c r="G2134" s="1" t="s">
        <v>10980</v>
      </c>
      <c r="H2134" s="1">
        <v>23007</v>
      </c>
      <c r="I2134" s="1">
        <v>1000593</v>
      </c>
      <c r="J2134" s="1">
        <v>44.506335</v>
      </c>
      <c r="K2134" s="1">
        <v>-70.238607000000002</v>
      </c>
      <c r="L2134" s="1"/>
      <c r="M2134" s="1" t="s">
        <v>1575</v>
      </c>
      <c r="N2134" s="1" t="s">
        <v>13725</v>
      </c>
      <c r="O2134" s="1">
        <v>2022</v>
      </c>
      <c r="P2134" s="1">
        <v>4239</v>
      </c>
      <c r="Q2134" s="1" t="s">
        <v>13751</v>
      </c>
      <c r="R2134" s="1"/>
      <c r="S2134" s="1"/>
      <c r="T2134" s="1" t="s">
        <v>6826</v>
      </c>
      <c r="U2134" s="1"/>
      <c r="V2134" s="1" t="s">
        <v>13752</v>
      </c>
      <c r="W2134" s="1" t="s">
        <v>6826</v>
      </c>
    </row>
    <row r="2135" spans="1:23" x14ac:dyDescent="0.25">
      <c r="A2135" s="1">
        <v>1010263</v>
      </c>
      <c r="B2135" s="5" t="str">
        <f>VLOOKUP(H2135,'FIPS Basin X-walk'!$A$2:$F$3224,6,FALSE)</f>
        <v>Illinois Basin</v>
      </c>
      <c r="C2135" s="1" t="s">
        <v>10978</v>
      </c>
      <c r="D2135" s="1"/>
      <c r="E2135" s="1"/>
      <c r="F2135" s="1" t="s">
        <v>10979</v>
      </c>
      <c r="G2135" s="1" t="s">
        <v>10980</v>
      </c>
      <c r="H2135" s="1">
        <v>17055</v>
      </c>
      <c r="I2135" s="1">
        <v>1010263</v>
      </c>
      <c r="J2135" s="1">
        <v>38.034083000000003</v>
      </c>
      <c r="K2135" s="1">
        <v>-88.760947999999999</v>
      </c>
      <c r="L2135" s="1"/>
      <c r="M2135" s="1" t="s">
        <v>1488</v>
      </c>
      <c r="N2135" s="1" t="s">
        <v>10805</v>
      </c>
      <c r="O2135" s="1">
        <v>2022</v>
      </c>
      <c r="P2135" s="1">
        <v>62860</v>
      </c>
      <c r="Q2135" s="1" t="s">
        <v>26207</v>
      </c>
      <c r="R2135" s="1"/>
      <c r="S2135" s="1" t="s">
        <v>26208</v>
      </c>
      <c r="T2135" s="1" t="s">
        <v>6826</v>
      </c>
      <c r="U2135" s="1"/>
      <c r="V2135" s="1" t="s">
        <v>10981</v>
      </c>
      <c r="W2135" s="1" t="s">
        <v>6826</v>
      </c>
    </row>
    <row r="2136" spans="1:23" x14ac:dyDescent="0.25">
      <c r="A2136" s="1">
        <v>1003942</v>
      </c>
      <c r="B2136" s="5" t="str">
        <f>VLOOKUP(H2136,'FIPS Basin X-walk'!$A$2:$F$3224,6,FALSE)</f>
        <v>Appalachian Basin</v>
      </c>
      <c r="C2136" s="1" t="s">
        <v>11665</v>
      </c>
      <c r="D2136" s="1"/>
      <c r="E2136" s="1"/>
      <c r="F2136" s="1" t="s">
        <v>11666</v>
      </c>
      <c r="G2136" s="1" t="s">
        <v>10980</v>
      </c>
      <c r="H2136" s="1">
        <v>39049</v>
      </c>
      <c r="I2136" s="1">
        <v>1003942</v>
      </c>
      <c r="J2136" s="1">
        <v>39.957450000000001</v>
      </c>
      <c r="K2136" s="1">
        <v>-83.003550000000004</v>
      </c>
      <c r="L2136" s="1"/>
      <c r="M2136" s="1" t="s">
        <v>1499</v>
      </c>
      <c r="N2136" s="1" t="s">
        <v>11457</v>
      </c>
      <c r="O2136" s="1">
        <v>2022</v>
      </c>
      <c r="P2136" s="1">
        <v>46410</v>
      </c>
      <c r="Q2136" s="1" t="s">
        <v>1355</v>
      </c>
      <c r="R2136" s="1"/>
      <c r="S2136" s="1" t="s">
        <v>24359</v>
      </c>
      <c r="T2136" s="1" t="s">
        <v>6826</v>
      </c>
      <c r="U2136" s="1"/>
      <c r="V2136" s="1" t="s">
        <v>11621</v>
      </c>
      <c r="W2136" s="1" t="s">
        <v>6826</v>
      </c>
    </row>
    <row r="2137" spans="1:23" x14ac:dyDescent="0.25">
      <c r="A2137" s="1">
        <v>1000611</v>
      </c>
      <c r="B2137" s="5" t="str">
        <f>VLOOKUP(H2137,'FIPS Basin X-walk'!$A$2:$F$3224,6,FALSE)</f>
        <v>Eastern Columbia Basin</v>
      </c>
      <c r="C2137" s="1" t="s">
        <v>22554</v>
      </c>
      <c r="D2137" s="1"/>
      <c r="E2137" s="1"/>
      <c r="F2137" s="1" t="s">
        <v>22555</v>
      </c>
      <c r="G2137" s="1" t="s">
        <v>10980</v>
      </c>
      <c r="H2137" s="1">
        <v>53021</v>
      </c>
      <c r="I2137" s="1">
        <v>1000611</v>
      </c>
      <c r="J2137" s="1">
        <v>46.288136999999999</v>
      </c>
      <c r="K2137" s="1">
        <v>-119.115336</v>
      </c>
      <c r="L2137" s="1"/>
      <c r="M2137" s="1" t="s">
        <v>1480</v>
      </c>
      <c r="N2137" s="1" t="s">
        <v>9611</v>
      </c>
      <c r="O2137" s="1">
        <v>2022</v>
      </c>
      <c r="P2137" s="1">
        <v>99301</v>
      </c>
      <c r="Q2137" s="1" t="s">
        <v>22556</v>
      </c>
      <c r="R2137" s="1"/>
      <c r="S2137" s="1" t="s">
        <v>24570</v>
      </c>
      <c r="T2137" s="1" t="s">
        <v>6826</v>
      </c>
      <c r="U2137" s="1"/>
      <c r="V2137" s="1" t="s">
        <v>10796</v>
      </c>
      <c r="W2137" s="1" t="s">
        <v>6826</v>
      </c>
    </row>
    <row r="2138" spans="1:23" x14ac:dyDescent="0.25">
      <c r="A2138" s="1">
        <v>1014653</v>
      </c>
      <c r="B2138" s="5" t="str">
        <f>VLOOKUP(H2138,'FIPS Basin X-walk'!$A$2:$F$3224,6,FALSE)</f>
        <v>Eastern Columbia Basin</v>
      </c>
      <c r="C2138" s="1" t="s">
        <v>27359</v>
      </c>
      <c r="D2138" s="1"/>
      <c r="E2138" s="1"/>
      <c r="F2138" s="1" t="s">
        <v>1869</v>
      </c>
      <c r="G2138" s="1" t="s">
        <v>10980</v>
      </c>
      <c r="H2138" s="1">
        <v>53021</v>
      </c>
      <c r="I2138" s="1">
        <v>1014653</v>
      </c>
      <c r="J2138" s="1">
        <v>46.278579000000001</v>
      </c>
      <c r="K2138" s="1">
        <v>-119.08574</v>
      </c>
      <c r="L2138" s="1"/>
      <c r="M2138" s="1" t="s">
        <v>1480</v>
      </c>
      <c r="N2138" s="1" t="s">
        <v>9611</v>
      </c>
      <c r="O2138" s="1">
        <v>2022</v>
      </c>
      <c r="P2138" s="1">
        <v>99301</v>
      </c>
      <c r="Q2138" s="1" t="s">
        <v>27360</v>
      </c>
      <c r="R2138" s="1"/>
      <c r="S2138" s="1" t="s">
        <v>25069</v>
      </c>
      <c r="T2138" s="1" t="s">
        <v>6826</v>
      </c>
      <c r="U2138" s="1"/>
      <c r="V2138" s="1" t="s">
        <v>27361</v>
      </c>
      <c r="W2138" s="1" t="s">
        <v>6826</v>
      </c>
    </row>
    <row r="2139" spans="1:23" x14ac:dyDescent="0.25">
      <c r="A2139" s="1">
        <v>1000881</v>
      </c>
      <c r="B2139" s="5" t="str">
        <f>VLOOKUP(H2139,'FIPS Basin X-walk'!$A$2:$F$3224,6,FALSE)</f>
        <v>Piedmont-Blue Ridge Prov</v>
      </c>
      <c r="C2139" s="1" t="s">
        <v>22244</v>
      </c>
      <c r="D2139" s="1"/>
      <c r="E2139" s="1"/>
      <c r="F2139" s="1" t="s">
        <v>22245</v>
      </c>
      <c r="G2139" s="1" t="s">
        <v>10980</v>
      </c>
      <c r="H2139" s="1">
        <v>51067</v>
      </c>
      <c r="I2139" s="1">
        <v>1000881</v>
      </c>
      <c r="J2139" s="1">
        <v>36.990670000000001</v>
      </c>
      <c r="K2139" s="1">
        <v>-79.901939999999996</v>
      </c>
      <c r="L2139" s="1"/>
      <c r="M2139" s="1" t="s">
        <v>1486</v>
      </c>
      <c r="N2139" s="1" t="s">
        <v>15119</v>
      </c>
      <c r="O2139" s="1">
        <v>2022</v>
      </c>
      <c r="P2139" s="1">
        <v>24151</v>
      </c>
      <c r="Q2139" s="1" t="s">
        <v>22246</v>
      </c>
      <c r="R2139" s="1"/>
      <c r="S2139" s="1" t="s">
        <v>24358</v>
      </c>
      <c r="T2139" s="1" t="s">
        <v>6826</v>
      </c>
      <c r="U2139" s="1"/>
      <c r="V2139" s="1" t="s">
        <v>24606</v>
      </c>
      <c r="W2139" s="1" t="s">
        <v>6826</v>
      </c>
    </row>
    <row r="2140" spans="1:23" x14ac:dyDescent="0.25">
      <c r="A2140" s="1">
        <v>1003773</v>
      </c>
      <c r="B2140" s="5" t="str">
        <f>VLOOKUP(H2140,'FIPS Basin X-walk'!$A$2:$F$3224,6,FALSE)</f>
        <v>Appalachian Basin (Eastern Overthrust Area)</v>
      </c>
      <c r="C2140" s="1" t="s">
        <v>19199</v>
      </c>
      <c r="D2140" s="1"/>
      <c r="E2140" s="1"/>
      <c r="F2140" s="1" t="s">
        <v>19200</v>
      </c>
      <c r="G2140" s="1" t="s">
        <v>10980</v>
      </c>
      <c r="H2140" s="1">
        <v>42055</v>
      </c>
      <c r="I2140" s="1">
        <v>1003773</v>
      </c>
      <c r="J2140" s="1">
        <v>39.966099999999997</v>
      </c>
      <c r="K2140" s="1">
        <v>-77.558099999999996</v>
      </c>
      <c r="L2140" s="1"/>
      <c r="M2140" s="1" t="s">
        <v>1501</v>
      </c>
      <c r="N2140" s="1" t="s">
        <v>18868</v>
      </c>
      <c r="O2140" s="1">
        <v>2022</v>
      </c>
      <c r="P2140" s="1">
        <v>17254</v>
      </c>
      <c r="Q2140" s="1" t="s">
        <v>19201</v>
      </c>
      <c r="R2140" s="1"/>
      <c r="S2140" s="1" t="s">
        <v>24358</v>
      </c>
      <c r="T2140" s="1" t="s">
        <v>6826</v>
      </c>
      <c r="U2140" s="1"/>
      <c r="V2140" s="1" t="s">
        <v>7813</v>
      </c>
      <c r="W2140" s="1" t="s">
        <v>6826</v>
      </c>
    </row>
    <row r="2141" spans="1:23" x14ac:dyDescent="0.25">
      <c r="A2141" s="1">
        <v>1006423</v>
      </c>
      <c r="B2141" s="5" t="str">
        <f>VLOOKUP(H2141,'FIPS Basin X-walk'!$A$2:$F$3224,6,FALSE)</f>
        <v>New England Province</v>
      </c>
      <c r="C2141" s="1" t="s">
        <v>22118</v>
      </c>
      <c r="D2141" s="1"/>
      <c r="E2141" s="1"/>
      <c r="F2141" s="1" t="s">
        <v>22119</v>
      </c>
      <c r="G2141" s="1" t="s">
        <v>10980</v>
      </c>
      <c r="H2141" s="1">
        <v>50011</v>
      </c>
      <c r="I2141" s="1">
        <v>1006423</v>
      </c>
      <c r="J2141" s="1">
        <v>44.909945</v>
      </c>
      <c r="K2141" s="1">
        <v>-72.976094000000003</v>
      </c>
      <c r="L2141" s="1"/>
      <c r="M2141" s="1" t="s">
        <v>1884</v>
      </c>
      <c r="N2141" s="1" t="s">
        <v>22110</v>
      </c>
      <c r="O2141" s="1">
        <v>2022</v>
      </c>
      <c r="P2141" s="1">
        <v>5485</v>
      </c>
      <c r="Q2141" s="1" t="s">
        <v>22120</v>
      </c>
      <c r="R2141" s="1"/>
      <c r="S2141" s="1" t="s">
        <v>24385</v>
      </c>
      <c r="T2141" s="1" t="s">
        <v>6826</v>
      </c>
      <c r="U2141" s="1"/>
      <c r="V2141" s="1" t="s">
        <v>6986</v>
      </c>
      <c r="W2141" s="1" t="s">
        <v>6826</v>
      </c>
    </row>
    <row r="2142" spans="1:23" x14ac:dyDescent="0.25">
      <c r="A2142" s="1">
        <v>1006362</v>
      </c>
      <c r="B2142" s="5" t="str">
        <f>VLOOKUP(H2142,'FIPS Basin X-walk'!$A$2:$F$3224,6,FALSE)</f>
        <v>Appalachian Basin (Eastern Overthrust Area)</v>
      </c>
      <c r="C2142" s="1" t="s">
        <v>22250</v>
      </c>
      <c r="D2142" s="1"/>
      <c r="E2142" s="1"/>
      <c r="F2142" s="1" t="s">
        <v>22251</v>
      </c>
      <c r="G2142" s="1" t="s">
        <v>13881</v>
      </c>
      <c r="H2142" s="1">
        <v>51069</v>
      </c>
      <c r="I2142" s="1">
        <v>1006362</v>
      </c>
      <c r="J2142" s="1">
        <v>39.256689999999999</v>
      </c>
      <c r="K2142" s="1">
        <v>-78.084800000000001</v>
      </c>
      <c r="L2142" s="1"/>
      <c r="M2142" s="1" t="s">
        <v>1486</v>
      </c>
      <c r="N2142" s="1" t="s">
        <v>15119</v>
      </c>
      <c r="O2142" s="1">
        <v>2022</v>
      </c>
      <c r="P2142" s="1">
        <v>22624</v>
      </c>
      <c r="Q2142" s="1" t="s">
        <v>22252</v>
      </c>
      <c r="R2142" s="1"/>
      <c r="S2142" s="1" t="s">
        <v>24397</v>
      </c>
      <c r="T2142" s="1" t="s">
        <v>6826</v>
      </c>
      <c r="U2142" s="1"/>
      <c r="V2142" s="1" t="s">
        <v>7261</v>
      </c>
      <c r="W2142" s="1" t="s">
        <v>6826</v>
      </c>
    </row>
    <row r="2143" spans="1:23" x14ac:dyDescent="0.25">
      <c r="A2143" s="1">
        <v>1005873</v>
      </c>
      <c r="B2143" s="5" t="str">
        <f>VLOOKUP(H2143,'FIPS Basin X-walk'!$A$2:$F$3224,6,FALSE)</f>
        <v>Piedmont-Blue Ridge Prov</v>
      </c>
      <c r="C2143" s="1" t="s">
        <v>13879</v>
      </c>
      <c r="D2143" s="1"/>
      <c r="E2143" s="1"/>
      <c r="F2143" s="1" t="s">
        <v>13880</v>
      </c>
      <c r="G2143" s="1" t="s">
        <v>13881</v>
      </c>
      <c r="H2143" s="1">
        <v>24021</v>
      </c>
      <c r="I2143" s="1">
        <v>1005873</v>
      </c>
      <c r="J2143" s="1">
        <v>39.372677000000003</v>
      </c>
      <c r="K2143" s="1">
        <v>-77.343384999999998</v>
      </c>
      <c r="L2143" s="1"/>
      <c r="M2143" s="1" t="s">
        <v>1509</v>
      </c>
      <c r="N2143" s="1" t="s">
        <v>13818</v>
      </c>
      <c r="O2143" s="1">
        <v>2022</v>
      </c>
      <c r="P2143" s="1">
        <v>21704</v>
      </c>
      <c r="Q2143" s="1" t="s">
        <v>13882</v>
      </c>
      <c r="R2143" s="1"/>
      <c r="S2143" s="1" t="s">
        <v>24358</v>
      </c>
      <c r="T2143" s="1" t="s">
        <v>6826</v>
      </c>
      <c r="U2143" s="1"/>
      <c r="V2143" s="1" t="s">
        <v>13883</v>
      </c>
      <c r="W2143" s="1" t="s">
        <v>6826</v>
      </c>
    </row>
    <row r="2144" spans="1:23" x14ac:dyDescent="0.25">
      <c r="A2144" s="1">
        <v>1004247</v>
      </c>
      <c r="B2144" s="5" t="str">
        <f>VLOOKUP(H2144,'FIPS Basin X-walk'!$A$2:$F$3224,6,FALSE)</f>
        <v>Appalachian Basin (Eastern Overthrust Area)</v>
      </c>
      <c r="C2144" s="1" t="s">
        <v>22253</v>
      </c>
      <c r="D2144" s="1"/>
      <c r="E2144" s="1"/>
      <c r="F2144" s="1" t="s">
        <v>11829</v>
      </c>
      <c r="G2144" s="1" t="s">
        <v>13881</v>
      </c>
      <c r="H2144" s="1">
        <v>51069</v>
      </c>
      <c r="I2144" s="1">
        <v>1004247</v>
      </c>
      <c r="J2144" s="1">
        <v>39.14105</v>
      </c>
      <c r="K2144" s="1">
        <v>-78.099050000000005</v>
      </c>
      <c r="L2144" s="1"/>
      <c r="M2144" s="1" t="s">
        <v>1486</v>
      </c>
      <c r="N2144" s="1" t="s">
        <v>15119</v>
      </c>
      <c r="O2144" s="1">
        <v>2022</v>
      </c>
      <c r="P2144" s="1">
        <v>22602</v>
      </c>
      <c r="Q2144" s="1" t="s">
        <v>22254</v>
      </c>
      <c r="R2144" s="1"/>
      <c r="S2144" s="1" t="s">
        <v>24358</v>
      </c>
      <c r="T2144" s="1" t="s">
        <v>6826</v>
      </c>
      <c r="U2144" s="1"/>
      <c r="V2144" s="1" t="s">
        <v>22255</v>
      </c>
      <c r="W2144" s="1" t="s">
        <v>6826</v>
      </c>
    </row>
    <row r="2145" spans="1:23" x14ac:dyDescent="0.25">
      <c r="A2145" s="1">
        <v>1007515</v>
      </c>
      <c r="B2145" s="5" t="str">
        <f>VLOOKUP(H2145,'FIPS Basin X-walk'!$A$2:$F$3224,6,FALSE)</f>
        <v>Appalachian Basin (Eastern Overthrust Area)</v>
      </c>
      <c r="C2145" s="1" t="s">
        <v>22247</v>
      </c>
      <c r="D2145" s="1"/>
      <c r="E2145" s="1"/>
      <c r="F2145" s="1" t="s">
        <v>11829</v>
      </c>
      <c r="G2145" s="1" t="s">
        <v>13881</v>
      </c>
      <c r="H2145" s="1">
        <v>51069</v>
      </c>
      <c r="I2145" s="1">
        <v>1007515</v>
      </c>
      <c r="J2145" s="1">
        <v>39.128188999999999</v>
      </c>
      <c r="K2145" s="1">
        <v>-78.190828999999994</v>
      </c>
      <c r="L2145" s="1"/>
      <c r="M2145" s="1" t="s">
        <v>1486</v>
      </c>
      <c r="N2145" s="1" t="s">
        <v>15119</v>
      </c>
      <c r="O2145" s="1">
        <v>2022</v>
      </c>
      <c r="P2145" s="1">
        <v>22602</v>
      </c>
      <c r="Q2145" s="1" t="s">
        <v>22248</v>
      </c>
      <c r="R2145" s="1"/>
      <c r="S2145" s="1" t="s">
        <v>24870</v>
      </c>
      <c r="T2145" s="1" t="s">
        <v>6828</v>
      </c>
      <c r="U2145" s="1"/>
      <c r="V2145" s="1" t="s">
        <v>22249</v>
      </c>
      <c r="W2145" s="1" t="s">
        <v>6826</v>
      </c>
    </row>
    <row r="2146" spans="1:23" x14ac:dyDescent="0.25">
      <c r="A2146" s="1">
        <v>1000857</v>
      </c>
      <c r="B2146" s="5" t="str">
        <f>VLOOKUP(H2146,'FIPS Basin X-walk'!$A$2:$F$3224,6,FALSE)</f>
        <v>Iowa Shelf</v>
      </c>
      <c r="C2146" s="1" t="s">
        <v>14884</v>
      </c>
      <c r="D2146" s="1"/>
      <c r="E2146" s="1"/>
      <c r="F2146" s="1" t="s">
        <v>14885</v>
      </c>
      <c r="G2146" s="1" t="s">
        <v>14881</v>
      </c>
      <c r="H2146" s="1">
        <v>27047</v>
      </c>
      <c r="I2146" s="1">
        <v>1000857</v>
      </c>
      <c r="J2146" s="1">
        <v>43.576273999999998</v>
      </c>
      <c r="K2146" s="1">
        <v>-93.301772999999997</v>
      </c>
      <c r="L2146" s="1"/>
      <c r="M2146" s="1" t="s">
        <v>1559</v>
      </c>
      <c r="N2146" s="1" t="s">
        <v>14790</v>
      </c>
      <c r="O2146" s="1">
        <v>2022</v>
      </c>
      <c r="P2146" s="1">
        <v>56007</v>
      </c>
      <c r="Q2146" s="1" t="s">
        <v>14886</v>
      </c>
      <c r="R2146" s="1"/>
      <c r="S2146" s="1" t="s">
        <v>24378</v>
      </c>
      <c r="T2146" s="1" t="s">
        <v>6826</v>
      </c>
      <c r="U2146" s="1"/>
      <c r="V2146" s="1" t="s">
        <v>11633</v>
      </c>
      <c r="W2146" s="1" t="s">
        <v>6826</v>
      </c>
    </row>
    <row r="2147" spans="1:23" x14ac:dyDescent="0.25">
      <c r="A2147" s="1">
        <v>1006841</v>
      </c>
      <c r="B2147" s="5" t="str">
        <f>VLOOKUP(H2147,'FIPS Basin X-walk'!$A$2:$F$3224,6,FALSE)</f>
        <v>Iowa Shelf</v>
      </c>
      <c r="C2147" s="1" t="s">
        <v>14879</v>
      </c>
      <c r="D2147" s="1"/>
      <c r="E2147" s="1"/>
      <c r="F2147" s="1" t="s">
        <v>14880</v>
      </c>
      <c r="G2147" s="1" t="s">
        <v>14881</v>
      </c>
      <c r="H2147" s="1">
        <v>27047</v>
      </c>
      <c r="I2147" s="1">
        <v>1006841</v>
      </c>
      <c r="J2147" s="1">
        <v>43.64461</v>
      </c>
      <c r="K2147" s="1">
        <v>-93.159419999999997</v>
      </c>
      <c r="L2147" s="1"/>
      <c r="M2147" s="1" t="s">
        <v>1559</v>
      </c>
      <c r="N2147" s="1" t="s">
        <v>14790</v>
      </c>
      <c r="O2147" s="1">
        <v>2022</v>
      </c>
      <c r="P2147" s="1">
        <v>56007</v>
      </c>
      <c r="Q2147" s="1" t="s">
        <v>431</v>
      </c>
      <c r="R2147" s="1"/>
      <c r="S2147" s="1" t="s">
        <v>24435</v>
      </c>
      <c r="T2147" s="1" t="s">
        <v>6826</v>
      </c>
      <c r="U2147" s="1"/>
      <c r="V2147" s="1" t="s">
        <v>7297</v>
      </c>
      <c r="W2147" s="1" t="s">
        <v>6826</v>
      </c>
    </row>
    <row r="2148" spans="1:23" x14ac:dyDescent="0.25">
      <c r="A2148" s="1">
        <v>1011253</v>
      </c>
      <c r="B2148" s="5" t="str">
        <f>VLOOKUP(H2148,'FIPS Basin X-walk'!$A$2:$F$3224,6,FALSE)</f>
        <v>Iowa Shelf</v>
      </c>
      <c r="C2148" s="1" t="s">
        <v>14882</v>
      </c>
      <c r="D2148" s="1"/>
      <c r="E2148" s="1"/>
      <c r="F2148" s="1" t="s">
        <v>14883</v>
      </c>
      <c r="G2148" s="1" t="s">
        <v>14881</v>
      </c>
      <c r="H2148" s="1">
        <v>27047</v>
      </c>
      <c r="I2148" s="1">
        <v>1011253</v>
      </c>
      <c r="J2148" s="1">
        <v>43.825650000000003</v>
      </c>
      <c r="K2148" s="1">
        <v>-93.397859999999994</v>
      </c>
      <c r="L2148" s="1"/>
      <c r="M2148" s="1" t="s">
        <v>1559</v>
      </c>
      <c r="N2148" s="1" t="s">
        <v>14790</v>
      </c>
      <c r="O2148" s="1">
        <v>2022</v>
      </c>
      <c r="P2148" s="1">
        <v>56042</v>
      </c>
      <c r="Q2148" s="1" t="s">
        <v>345</v>
      </c>
      <c r="R2148" s="1"/>
      <c r="S2148" s="1" t="s">
        <v>24435</v>
      </c>
      <c r="T2148" s="1" t="s">
        <v>6826</v>
      </c>
      <c r="U2148" s="1"/>
      <c r="V2148" s="1" t="s">
        <v>7232</v>
      </c>
      <c r="W2148" s="1" t="s">
        <v>6826</v>
      </c>
    </row>
    <row r="2149" spans="1:23" x14ac:dyDescent="0.25">
      <c r="A2149" s="1">
        <v>1001372</v>
      </c>
      <c r="B2149" s="5" t="str">
        <f>VLOOKUP(H2149,'FIPS Basin X-walk'!$A$2:$F$3224,6,FALSE)</f>
        <v>East Texas Basin</v>
      </c>
      <c r="C2149" s="1" t="s">
        <v>20778</v>
      </c>
      <c r="D2149" s="1"/>
      <c r="E2149" s="1"/>
      <c r="F2149" s="1" t="s">
        <v>7023</v>
      </c>
      <c r="G2149" s="1" t="s">
        <v>2118</v>
      </c>
      <c r="H2149" s="1">
        <v>48161</v>
      </c>
      <c r="I2149" s="1">
        <v>1001372</v>
      </c>
      <c r="J2149" s="1">
        <v>31.890699999999999</v>
      </c>
      <c r="K2149" s="1">
        <v>-96.112799999999993</v>
      </c>
      <c r="L2149" s="1"/>
      <c r="M2149" s="1" t="s">
        <v>1485</v>
      </c>
      <c r="N2149" s="1" t="s">
        <v>9148</v>
      </c>
      <c r="O2149" s="1">
        <v>2022</v>
      </c>
      <c r="P2149" s="1">
        <v>75840</v>
      </c>
      <c r="Q2149" s="1" t="s">
        <v>20779</v>
      </c>
      <c r="R2149" s="1"/>
      <c r="S2149" s="1" t="s">
        <v>24355</v>
      </c>
      <c r="T2149" s="1" t="s">
        <v>6828</v>
      </c>
      <c r="U2149" s="1"/>
      <c r="V2149" s="1" t="s">
        <v>24701</v>
      </c>
      <c r="W2149" s="1" t="s">
        <v>6828</v>
      </c>
    </row>
    <row r="2150" spans="1:23" x14ac:dyDescent="0.25">
      <c r="A2150" s="1">
        <v>1006926</v>
      </c>
      <c r="B2150" s="5" t="str">
        <f>VLOOKUP(H2150,'FIPS Basin X-walk'!$A$2:$F$3224,6,FALSE)</f>
        <v>East Texas Basin</v>
      </c>
      <c r="C2150" s="1"/>
      <c r="D2150" s="1"/>
      <c r="E2150" s="1"/>
      <c r="F2150" s="1" t="s">
        <v>7023</v>
      </c>
      <c r="G2150" s="1" t="s">
        <v>20777</v>
      </c>
      <c r="H2150" s="1">
        <v>48161</v>
      </c>
      <c r="I2150" s="1">
        <v>1006926</v>
      </c>
      <c r="J2150" s="1">
        <v>31.712</v>
      </c>
      <c r="K2150" s="1">
        <v>-96.212900000000005</v>
      </c>
      <c r="L2150" s="1"/>
      <c r="M2150" s="1" t="s">
        <v>1485</v>
      </c>
      <c r="N2150" s="1" t="s">
        <v>9148</v>
      </c>
      <c r="O2150" s="1">
        <v>2022</v>
      </c>
      <c r="P2150" s="1">
        <v>75840</v>
      </c>
      <c r="Q2150" s="1" t="s">
        <v>54</v>
      </c>
      <c r="R2150" s="1"/>
      <c r="S2150" s="1" t="s">
        <v>24435</v>
      </c>
      <c r="T2150" s="1" t="s">
        <v>6826</v>
      </c>
      <c r="U2150" s="1"/>
      <c r="V2150" s="1" t="s">
        <v>7521</v>
      </c>
      <c r="W2150" s="1" t="s">
        <v>6826</v>
      </c>
    </row>
    <row r="2151" spans="1:23" x14ac:dyDescent="0.25">
      <c r="A2151" s="1">
        <v>1003129</v>
      </c>
      <c r="B2151" s="5" t="str">
        <f>VLOOKUP(H2151,'FIPS Basin X-walk'!$A$2:$F$3224,6,FALSE)</f>
        <v>East Texas Basin</v>
      </c>
      <c r="C2151" s="1" t="s">
        <v>20780</v>
      </c>
      <c r="D2151" s="1"/>
      <c r="E2151" s="1"/>
      <c r="F2151" s="1" t="s">
        <v>20781</v>
      </c>
      <c r="G2151" s="1" t="s">
        <v>20777</v>
      </c>
      <c r="H2151" s="1">
        <v>48161</v>
      </c>
      <c r="I2151" s="1">
        <v>1003129</v>
      </c>
      <c r="J2151" s="1">
        <v>31.91</v>
      </c>
      <c r="K2151" s="1">
        <v>-96.223299999999995</v>
      </c>
      <c r="L2151" s="1"/>
      <c r="M2151" s="1" t="s">
        <v>1485</v>
      </c>
      <c r="N2151" s="1" t="s">
        <v>9148</v>
      </c>
      <c r="O2151" s="1">
        <v>2022</v>
      </c>
      <c r="P2151" s="1">
        <v>75859</v>
      </c>
      <c r="Q2151" s="1" t="s">
        <v>630</v>
      </c>
      <c r="R2151" s="1"/>
      <c r="S2151" s="1" t="s">
        <v>24399</v>
      </c>
      <c r="T2151" s="1" t="s">
        <v>6826</v>
      </c>
      <c r="U2151" s="1"/>
      <c r="V2151" s="1" t="s">
        <v>25055</v>
      </c>
      <c r="W2151" s="1" t="s">
        <v>6826</v>
      </c>
    </row>
    <row r="2152" spans="1:23" x14ac:dyDescent="0.25">
      <c r="A2152" s="1">
        <v>1004144</v>
      </c>
      <c r="B2152" s="5" t="str">
        <f>VLOOKUP(H2152,'FIPS Basin X-walk'!$A$2:$F$3224,6,FALSE)</f>
        <v>East Texas Basin</v>
      </c>
      <c r="C2152" s="1" t="s">
        <v>20775</v>
      </c>
      <c r="D2152" s="1"/>
      <c r="E2152" s="1"/>
      <c r="F2152" s="1" t="s">
        <v>20776</v>
      </c>
      <c r="G2152" s="1" t="s">
        <v>20777</v>
      </c>
      <c r="H2152" s="1">
        <v>48161</v>
      </c>
      <c r="I2152" s="1">
        <v>1004144</v>
      </c>
      <c r="J2152" s="1">
        <v>31.591369</v>
      </c>
      <c r="K2152" s="1">
        <v>-96.216359999999995</v>
      </c>
      <c r="L2152" s="1"/>
      <c r="M2152" s="1" t="s">
        <v>1485</v>
      </c>
      <c r="N2152" s="1" t="s">
        <v>9148</v>
      </c>
      <c r="O2152" s="1">
        <v>2022</v>
      </c>
      <c r="P2152" s="1">
        <v>75860</v>
      </c>
      <c r="Q2152" s="1" t="s">
        <v>253</v>
      </c>
      <c r="R2152" s="1"/>
      <c r="S2152" s="1" t="s">
        <v>24399</v>
      </c>
      <c r="T2152" s="1" t="s">
        <v>6826</v>
      </c>
      <c r="U2152" s="1"/>
      <c r="V2152" s="1" t="s">
        <v>8864</v>
      </c>
      <c r="W2152" s="1" t="s">
        <v>6826</v>
      </c>
    </row>
    <row r="2153" spans="1:23" x14ac:dyDescent="0.25">
      <c r="A2153" s="1">
        <v>1002298</v>
      </c>
      <c r="B2153" s="5" t="str">
        <f>VLOOKUP(H2153,'FIPS Basin X-walk'!$A$2:$F$3224,6,FALSE)</f>
        <v>East Texas Basin</v>
      </c>
      <c r="C2153" s="1" t="s">
        <v>20783</v>
      </c>
      <c r="D2153" s="1"/>
      <c r="E2153" s="1"/>
      <c r="F2153" s="1" t="s">
        <v>20308</v>
      </c>
      <c r="G2153" s="1" t="s">
        <v>20777</v>
      </c>
      <c r="H2153" s="1">
        <v>48161</v>
      </c>
      <c r="I2153" s="1">
        <v>1002298</v>
      </c>
      <c r="J2153" s="1">
        <v>31.800927999999999</v>
      </c>
      <c r="K2153" s="1">
        <v>-96.110293999999996</v>
      </c>
      <c r="L2153" s="1"/>
      <c r="M2153" s="1" t="s">
        <v>1485</v>
      </c>
      <c r="N2153" s="1" t="s">
        <v>9148</v>
      </c>
      <c r="O2153" s="1">
        <v>2022</v>
      </c>
      <c r="P2153" s="1">
        <v>75861</v>
      </c>
      <c r="Q2153" s="1" t="s">
        <v>1160</v>
      </c>
      <c r="R2153" s="1"/>
      <c r="S2153" s="1" t="s">
        <v>24399</v>
      </c>
      <c r="T2153" s="1" t="s">
        <v>6826</v>
      </c>
      <c r="U2153" s="1"/>
      <c r="V2153" s="1" t="s">
        <v>20782</v>
      </c>
      <c r="W2153" s="1" t="s">
        <v>6826</v>
      </c>
    </row>
    <row r="2154" spans="1:23" x14ac:dyDescent="0.25">
      <c r="A2154" s="1">
        <v>1002265</v>
      </c>
      <c r="B2154" s="5" t="str">
        <f>VLOOKUP(H2154,'FIPS Basin X-walk'!$A$2:$F$3224,6,FALSE)</f>
        <v>Wind River Basin</v>
      </c>
      <c r="C2154" s="1" t="s">
        <v>23384</v>
      </c>
      <c r="D2154" s="1"/>
      <c r="E2154" s="1"/>
      <c r="F2154" s="1" t="s">
        <v>23383</v>
      </c>
      <c r="G2154" s="1" t="s">
        <v>9216</v>
      </c>
      <c r="H2154" s="1">
        <v>56013</v>
      </c>
      <c r="I2154" s="1">
        <v>1002265</v>
      </c>
      <c r="J2154" s="1">
        <v>43.273000000000003</v>
      </c>
      <c r="K2154" s="1">
        <v>-107.6</v>
      </c>
      <c r="L2154" s="1"/>
      <c r="M2154" s="1" t="s">
        <v>1494</v>
      </c>
      <c r="N2154" s="1" t="s">
        <v>8128</v>
      </c>
      <c r="O2154" s="1">
        <v>2022</v>
      </c>
      <c r="P2154" s="1">
        <v>82642</v>
      </c>
      <c r="Q2154" s="1" t="s">
        <v>24884</v>
      </c>
      <c r="R2154" s="1"/>
      <c r="S2154" s="1" t="s">
        <v>24399</v>
      </c>
      <c r="T2154" s="1" t="s">
        <v>6826</v>
      </c>
      <c r="U2154" s="1"/>
      <c r="V2154" s="1" t="s">
        <v>23813</v>
      </c>
      <c r="W2154" s="1" t="s">
        <v>6826</v>
      </c>
    </row>
    <row r="2155" spans="1:23" x14ac:dyDescent="0.25">
      <c r="A2155" s="1">
        <v>1004110</v>
      </c>
      <c r="B2155" s="5" t="str">
        <f>VLOOKUP(H2155,'FIPS Basin X-walk'!$A$2:$F$3224,6,FALSE)</f>
        <v>Wind River Basin</v>
      </c>
      <c r="C2155" s="1" t="s">
        <v>23382</v>
      </c>
      <c r="D2155" s="1"/>
      <c r="E2155" s="1"/>
      <c r="F2155" s="1" t="s">
        <v>23383</v>
      </c>
      <c r="G2155" s="1" t="s">
        <v>9216</v>
      </c>
      <c r="H2155" s="1">
        <v>56013</v>
      </c>
      <c r="I2155" s="1">
        <v>1004110</v>
      </c>
      <c r="J2155" s="1">
        <v>43.287261000000001</v>
      </c>
      <c r="K2155" s="1">
        <v>-107.621532</v>
      </c>
      <c r="L2155" s="1"/>
      <c r="M2155" s="1" t="s">
        <v>1494</v>
      </c>
      <c r="N2155" s="1" t="s">
        <v>8128</v>
      </c>
      <c r="O2155" s="1">
        <v>2022</v>
      </c>
      <c r="P2155" s="1">
        <v>82642</v>
      </c>
      <c r="Q2155" s="1" t="s">
        <v>1174</v>
      </c>
      <c r="R2155" s="1"/>
      <c r="S2155" s="1" t="s">
        <v>24399</v>
      </c>
      <c r="T2155" s="1" t="s">
        <v>6826</v>
      </c>
      <c r="U2155" s="1"/>
      <c r="V2155" s="1" t="s">
        <v>9237</v>
      </c>
      <c r="W2155" s="1" t="s">
        <v>6826</v>
      </c>
    </row>
    <row r="2156" spans="1:23" x14ac:dyDescent="0.25">
      <c r="A2156" s="1">
        <v>1011895</v>
      </c>
      <c r="B2156" s="5" t="str">
        <f>VLOOKUP(H2156,'FIPS Basin X-walk'!$A$2:$F$3224,6,FALSE)</f>
        <v>Wind River Basin</v>
      </c>
      <c r="C2156" s="1"/>
      <c r="D2156" s="1"/>
      <c r="E2156" s="1"/>
      <c r="F2156" s="1" t="s">
        <v>23383</v>
      </c>
      <c r="G2156" s="1" t="s">
        <v>9216</v>
      </c>
      <c r="H2156" s="1">
        <v>56013</v>
      </c>
      <c r="I2156" s="1">
        <v>1011895</v>
      </c>
      <c r="J2156" s="1">
        <v>43.182208000000003</v>
      </c>
      <c r="K2156" s="1">
        <v>-107.541229</v>
      </c>
      <c r="L2156" s="1"/>
      <c r="M2156" s="1" t="s">
        <v>1494</v>
      </c>
      <c r="N2156" s="1" t="s">
        <v>8128</v>
      </c>
      <c r="O2156" s="1">
        <v>2022</v>
      </c>
      <c r="P2156" s="1">
        <v>82642</v>
      </c>
      <c r="Q2156" s="1" t="s">
        <v>1034</v>
      </c>
      <c r="R2156" s="1" t="s">
        <v>24489</v>
      </c>
      <c r="S2156" s="1" t="s">
        <v>24399</v>
      </c>
      <c r="T2156" s="1" t="s">
        <v>6826</v>
      </c>
      <c r="U2156" s="1"/>
      <c r="V2156" s="1" t="s">
        <v>20589</v>
      </c>
      <c r="W2156" s="1" t="s">
        <v>6826</v>
      </c>
    </row>
    <row r="2157" spans="1:23" x14ac:dyDescent="0.25">
      <c r="A2157" s="1">
        <v>1004332</v>
      </c>
      <c r="B2157" s="5" t="str">
        <f>VLOOKUP(H2157,'FIPS Basin X-walk'!$A$2:$F$3224,6,FALSE)</f>
        <v>Forest City Basin</v>
      </c>
      <c r="C2157" s="1" t="s">
        <v>12100</v>
      </c>
      <c r="D2157" s="1"/>
      <c r="E2157" s="1"/>
      <c r="F2157" s="1" t="s">
        <v>12101</v>
      </c>
      <c r="G2157" s="1" t="s">
        <v>9216</v>
      </c>
      <c r="H2157" s="1">
        <v>19071</v>
      </c>
      <c r="I2157" s="1">
        <v>1004332</v>
      </c>
      <c r="J2157" s="1">
        <v>40.754899999999999</v>
      </c>
      <c r="K2157" s="1">
        <v>-95.395300000000006</v>
      </c>
      <c r="L2157" s="1"/>
      <c r="M2157" s="1" t="s">
        <v>1500</v>
      </c>
      <c r="N2157" s="1" t="s">
        <v>11970</v>
      </c>
      <c r="O2157" s="1">
        <v>2022</v>
      </c>
      <c r="P2157" s="1">
        <v>51601</v>
      </c>
      <c r="Q2157" s="1" t="s">
        <v>12102</v>
      </c>
      <c r="R2157" s="1"/>
      <c r="S2157" s="1" t="s">
        <v>24378</v>
      </c>
      <c r="T2157" s="1" t="s">
        <v>6826</v>
      </c>
      <c r="U2157" s="1"/>
      <c r="V2157" s="1" t="s">
        <v>11190</v>
      </c>
      <c r="W2157" s="1" t="s">
        <v>6826</v>
      </c>
    </row>
    <row r="2158" spans="1:23" x14ac:dyDescent="0.25">
      <c r="A2158" s="1">
        <v>1000545</v>
      </c>
      <c r="B2158" s="5" t="str">
        <f>VLOOKUP(H2158,'FIPS Basin X-walk'!$A$2:$F$3224,6,FALSE)</f>
        <v>San Joaquin Basin</v>
      </c>
      <c r="C2158" s="1" t="s">
        <v>8143</v>
      </c>
      <c r="D2158" s="1"/>
      <c r="E2158" s="1"/>
      <c r="F2158" s="1" t="s">
        <v>8144</v>
      </c>
      <c r="G2158" s="1" t="s">
        <v>1722</v>
      </c>
      <c r="H2158" s="1">
        <v>6019</v>
      </c>
      <c r="I2158" s="1">
        <v>1000545</v>
      </c>
      <c r="J2158" s="1">
        <v>36.654000000000003</v>
      </c>
      <c r="K2158" s="1">
        <v>-120.5797</v>
      </c>
      <c r="L2158" s="1"/>
      <c r="M2158" s="1" t="s">
        <v>1489</v>
      </c>
      <c r="N2158" s="1" t="s">
        <v>8033</v>
      </c>
      <c r="O2158" s="1">
        <v>2022</v>
      </c>
      <c r="P2158" s="1">
        <v>93622</v>
      </c>
      <c r="Q2158" s="1" t="s">
        <v>24554</v>
      </c>
      <c r="R2158" s="1"/>
      <c r="S2158" s="1" t="s">
        <v>24355</v>
      </c>
      <c r="T2158" s="1" t="s">
        <v>6826</v>
      </c>
      <c r="U2158" s="1"/>
      <c r="V2158" s="1" t="s">
        <v>8145</v>
      </c>
      <c r="W2158" s="1" t="s">
        <v>6828</v>
      </c>
    </row>
    <row r="2159" spans="1:23" x14ac:dyDescent="0.25">
      <c r="A2159" s="1">
        <v>1000546</v>
      </c>
      <c r="B2159" s="5" t="str">
        <f>VLOOKUP(H2159,'FIPS Basin X-walk'!$A$2:$F$3224,6,FALSE)</f>
        <v>San Joaquin Basin</v>
      </c>
      <c r="C2159" s="1" t="s">
        <v>8146</v>
      </c>
      <c r="D2159" s="1"/>
      <c r="E2159" s="1"/>
      <c r="F2159" s="1" t="s">
        <v>8144</v>
      </c>
      <c r="G2159" s="1" t="s">
        <v>1722</v>
      </c>
      <c r="H2159" s="1">
        <v>6019</v>
      </c>
      <c r="I2159" s="1">
        <v>1000546</v>
      </c>
      <c r="J2159" s="1">
        <v>36.651299999999999</v>
      </c>
      <c r="K2159" s="1">
        <v>-120.58329999999999</v>
      </c>
      <c r="L2159" s="1"/>
      <c r="M2159" s="1" t="s">
        <v>1489</v>
      </c>
      <c r="N2159" s="1" t="s">
        <v>8033</v>
      </c>
      <c r="O2159" s="1">
        <v>2022</v>
      </c>
      <c r="P2159" s="1">
        <v>93662</v>
      </c>
      <c r="Q2159" s="1" t="s">
        <v>8147</v>
      </c>
      <c r="R2159" s="1"/>
      <c r="S2159" s="1" t="s">
        <v>24355</v>
      </c>
      <c r="T2159" s="1" t="s">
        <v>6826</v>
      </c>
      <c r="U2159" s="1"/>
      <c r="V2159" s="1" t="s">
        <v>8148</v>
      </c>
      <c r="W2159" s="1" t="s">
        <v>6828</v>
      </c>
    </row>
    <row r="2160" spans="1:23" x14ac:dyDescent="0.25">
      <c r="A2160" s="1">
        <v>1000458</v>
      </c>
      <c r="B2160" s="5" t="str">
        <f>VLOOKUP(H2160,'FIPS Basin X-walk'!$A$2:$F$3224,6,FALSE)</f>
        <v>San Joaquin Basin</v>
      </c>
      <c r="C2160" s="1" t="s">
        <v>8158</v>
      </c>
      <c r="D2160" s="1"/>
      <c r="E2160" s="1"/>
      <c r="F2160" s="1" t="s">
        <v>8136</v>
      </c>
      <c r="G2160" s="1" t="s">
        <v>1722</v>
      </c>
      <c r="H2160" s="1">
        <v>6019</v>
      </c>
      <c r="I2160" s="1">
        <v>1000458</v>
      </c>
      <c r="J2160" s="1">
        <v>36.689399999999999</v>
      </c>
      <c r="K2160" s="1">
        <v>-119.73990000000001</v>
      </c>
      <c r="L2160" s="1"/>
      <c r="M2160" s="1" t="s">
        <v>1489</v>
      </c>
      <c r="N2160" s="1" t="s">
        <v>8033</v>
      </c>
      <c r="O2160" s="1">
        <v>2022</v>
      </c>
      <c r="P2160" s="1">
        <v>93725</v>
      </c>
      <c r="Q2160" s="1" t="s">
        <v>24523</v>
      </c>
      <c r="R2160" s="1"/>
      <c r="S2160" s="1" t="s">
        <v>24524</v>
      </c>
      <c r="T2160" s="1" t="s">
        <v>6826</v>
      </c>
      <c r="U2160" s="1"/>
      <c r="V2160" s="1" t="s">
        <v>8145</v>
      </c>
      <c r="W2160" s="1" t="s">
        <v>6828</v>
      </c>
    </row>
    <row r="2161" spans="1:23" x14ac:dyDescent="0.25">
      <c r="A2161" s="1">
        <v>1011669</v>
      </c>
      <c r="B2161" s="5" t="str">
        <f>VLOOKUP(H2161,'FIPS Basin X-walk'!$A$2:$F$3224,6,FALSE)</f>
        <v>San Joaquin Basin</v>
      </c>
      <c r="C2161" s="1" t="s">
        <v>8131</v>
      </c>
      <c r="D2161" s="1"/>
      <c r="E2161" s="1"/>
      <c r="F2161" s="1" t="s">
        <v>8132</v>
      </c>
      <c r="G2161" s="1" t="s">
        <v>8133</v>
      </c>
      <c r="H2161" s="1">
        <v>6019</v>
      </c>
      <c r="I2161" s="1">
        <v>1011669</v>
      </c>
      <c r="J2161" s="1">
        <v>36.939807999999999</v>
      </c>
      <c r="K2161" s="1">
        <v>-119.68879800000001</v>
      </c>
      <c r="L2161" s="1"/>
      <c r="M2161" s="1" t="s">
        <v>1489</v>
      </c>
      <c r="N2161" s="1" t="s">
        <v>8033</v>
      </c>
      <c r="O2161" s="1">
        <v>2022</v>
      </c>
      <c r="P2161" s="1">
        <v>93612</v>
      </c>
      <c r="Q2161" s="1" t="s">
        <v>8134</v>
      </c>
      <c r="R2161" s="1"/>
      <c r="S2161" s="1" t="s">
        <v>24358</v>
      </c>
      <c r="T2161" s="1" t="s">
        <v>6826</v>
      </c>
      <c r="U2161" s="1"/>
      <c r="V2161" s="1" t="s">
        <v>25264</v>
      </c>
      <c r="W2161" s="1" t="s">
        <v>6826</v>
      </c>
    </row>
    <row r="2162" spans="1:23" x14ac:dyDescent="0.25">
      <c r="A2162" s="1">
        <v>1006405</v>
      </c>
      <c r="B2162" s="5" t="str">
        <f>VLOOKUP(H2162,'FIPS Basin X-walk'!$A$2:$F$3224,6,FALSE)</f>
        <v>San Joaquin Basin</v>
      </c>
      <c r="C2162" s="1" t="s">
        <v>8139</v>
      </c>
      <c r="D2162" s="1"/>
      <c r="E2162" s="1"/>
      <c r="F2162" s="1" t="s">
        <v>8140</v>
      </c>
      <c r="G2162" s="1" t="s">
        <v>8133</v>
      </c>
      <c r="H2162" s="1">
        <v>6019</v>
      </c>
      <c r="I2162" s="1">
        <v>1006405</v>
      </c>
      <c r="J2162" s="1">
        <v>36.240049999999997</v>
      </c>
      <c r="K2162" s="1">
        <v>-120.32416000000001</v>
      </c>
      <c r="L2162" s="1"/>
      <c r="M2162" s="1" t="s">
        <v>1489</v>
      </c>
      <c r="N2162" s="1" t="s">
        <v>8033</v>
      </c>
      <c r="O2162" s="1">
        <v>2022</v>
      </c>
      <c r="P2162" s="1">
        <v>93210</v>
      </c>
      <c r="Q2162" s="1" t="s">
        <v>8141</v>
      </c>
      <c r="R2162" s="1"/>
      <c r="S2162" s="1" t="s">
        <v>24489</v>
      </c>
      <c r="T2162" s="1" t="s">
        <v>6828</v>
      </c>
      <c r="U2162" s="1"/>
      <c r="V2162" s="1" t="s">
        <v>8142</v>
      </c>
      <c r="W2162" s="1" t="s">
        <v>6828</v>
      </c>
    </row>
    <row r="2163" spans="1:23" x14ac:dyDescent="0.25">
      <c r="A2163" s="1">
        <v>1012475</v>
      </c>
      <c r="B2163" s="5" t="str">
        <f>VLOOKUP(H2163,'FIPS Basin X-walk'!$A$2:$F$3224,6,FALSE)</f>
        <v>San Joaquin Basin</v>
      </c>
      <c r="C2163" s="1" t="s">
        <v>8139</v>
      </c>
      <c r="D2163" s="1"/>
      <c r="E2163" s="1"/>
      <c r="F2163" s="1" t="s">
        <v>8140</v>
      </c>
      <c r="G2163" s="1" t="s">
        <v>8133</v>
      </c>
      <c r="H2163" s="1">
        <v>6019</v>
      </c>
      <c r="I2163" s="1">
        <v>1012475</v>
      </c>
      <c r="J2163" s="1">
        <v>36.240049999999997</v>
      </c>
      <c r="K2163" s="1">
        <v>-120.32416000000001</v>
      </c>
      <c r="L2163" s="1"/>
      <c r="M2163" s="1" t="s">
        <v>1489</v>
      </c>
      <c r="N2163" s="1" t="s">
        <v>8033</v>
      </c>
      <c r="O2163" s="1">
        <v>2022</v>
      </c>
      <c r="P2163" s="1">
        <v>93210</v>
      </c>
      <c r="Q2163" s="1" t="s">
        <v>23875</v>
      </c>
      <c r="R2163" s="1"/>
      <c r="S2163" s="1" t="s">
        <v>24489</v>
      </c>
      <c r="T2163" s="1" t="s">
        <v>6826</v>
      </c>
      <c r="U2163" s="1"/>
      <c r="V2163" s="1" t="s">
        <v>8142</v>
      </c>
      <c r="W2163" s="1" t="s">
        <v>6826</v>
      </c>
    </row>
    <row r="2164" spans="1:23" x14ac:dyDescent="0.25">
      <c r="A2164" s="1">
        <v>1000891</v>
      </c>
      <c r="B2164" s="5" t="str">
        <f>VLOOKUP(H2164,'FIPS Basin X-walk'!$A$2:$F$3224,6,FALSE)</f>
        <v>San Joaquin Basin</v>
      </c>
      <c r="C2164" s="1" t="s">
        <v>8167</v>
      </c>
      <c r="D2164" s="1"/>
      <c r="E2164" s="1"/>
      <c r="F2164" s="1" t="s">
        <v>8168</v>
      </c>
      <c r="G2164" s="1" t="s">
        <v>8133</v>
      </c>
      <c r="H2164" s="1">
        <v>6019</v>
      </c>
      <c r="I2164" s="1">
        <v>1000891</v>
      </c>
      <c r="J2164" s="1">
        <v>36.850693</v>
      </c>
      <c r="K2164" s="1">
        <v>-120.644469</v>
      </c>
      <c r="L2164" s="1"/>
      <c r="M2164" s="1" t="s">
        <v>1489</v>
      </c>
      <c r="N2164" s="1" t="s">
        <v>8033</v>
      </c>
      <c r="O2164" s="1">
        <v>2022</v>
      </c>
      <c r="P2164" s="1">
        <v>93622</v>
      </c>
      <c r="Q2164" s="1" t="s">
        <v>8075</v>
      </c>
      <c r="R2164" s="1"/>
      <c r="S2164" s="1" t="s">
        <v>24609</v>
      </c>
      <c r="T2164" s="1" t="s">
        <v>6826</v>
      </c>
      <c r="U2164" s="1"/>
      <c r="V2164" s="1" t="s">
        <v>8076</v>
      </c>
      <c r="W2164" s="1" t="s">
        <v>6826</v>
      </c>
    </row>
    <row r="2165" spans="1:23" x14ac:dyDescent="0.25">
      <c r="A2165" s="1">
        <v>1012094</v>
      </c>
      <c r="B2165" s="5" t="str">
        <f>VLOOKUP(H2165,'FIPS Basin X-walk'!$A$2:$F$3224,6,FALSE)</f>
        <v>San Joaquin Basin</v>
      </c>
      <c r="C2165" s="1" t="s">
        <v>23594</v>
      </c>
      <c r="D2165" s="1"/>
      <c r="E2165" s="1"/>
      <c r="F2165" s="1" t="s">
        <v>8168</v>
      </c>
      <c r="G2165" s="1" t="s">
        <v>8133</v>
      </c>
      <c r="H2165" s="1">
        <v>6019</v>
      </c>
      <c r="I2165" s="1">
        <v>1012094</v>
      </c>
      <c r="J2165" s="1">
        <v>36.837434000000002</v>
      </c>
      <c r="K2165" s="1">
        <v>-120.447681</v>
      </c>
      <c r="L2165" s="1"/>
      <c r="M2165" s="1" t="s">
        <v>1489</v>
      </c>
      <c r="N2165" s="1" t="s">
        <v>8033</v>
      </c>
      <c r="O2165" s="1">
        <v>2022</v>
      </c>
      <c r="P2165" s="1">
        <v>93622</v>
      </c>
      <c r="Q2165" s="1" t="s">
        <v>23595</v>
      </c>
      <c r="R2165" s="1"/>
      <c r="S2165" s="1" t="s">
        <v>24401</v>
      </c>
      <c r="T2165" s="1" t="s">
        <v>6826</v>
      </c>
      <c r="U2165" s="1"/>
      <c r="V2165" s="1" t="s">
        <v>23596</v>
      </c>
      <c r="W2165" s="1" t="s">
        <v>6826</v>
      </c>
    </row>
    <row r="2166" spans="1:23" x14ac:dyDescent="0.25">
      <c r="A2166" s="1">
        <v>1005648</v>
      </c>
      <c r="B2166" s="5" t="str">
        <f>VLOOKUP(H2166,'FIPS Basin X-walk'!$A$2:$F$3224,6,FALSE)</f>
        <v>San Joaquin Basin</v>
      </c>
      <c r="C2166" s="1" t="s">
        <v>8169</v>
      </c>
      <c r="D2166" s="1"/>
      <c r="E2166" s="1"/>
      <c r="F2166" s="1" t="s">
        <v>8136</v>
      </c>
      <c r="G2166" s="1" t="s">
        <v>8133</v>
      </c>
      <c r="H2166" s="1">
        <v>6019</v>
      </c>
      <c r="I2166" s="1">
        <v>1005648</v>
      </c>
      <c r="J2166" s="1">
        <v>36.757277000000002</v>
      </c>
      <c r="K2166" s="1">
        <v>-119.69830899999999</v>
      </c>
      <c r="L2166" s="1" t="s">
        <v>25393</v>
      </c>
      <c r="M2166" s="1" t="s">
        <v>1489</v>
      </c>
      <c r="N2166" s="1" t="s">
        <v>8033</v>
      </c>
      <c r="O2166" s="1">
        <v>2022</v>
      </c>
      <c r="P2166" s="1">
        <v>93727</v>
      </c>
      <c r="Q2166" s="1" t="s">
        <v>8170</v>
      </c>
      <c r="R2166" s="1"/>
      <c r="S2166" s="1" t="s">
        <v>25562</v>
      </c>
      <c r="T2166" s="1" t="s">
        <v>6828</v>
      </c>
      <c r="U2166" s="1"/>
      <c r="V2166" s="1" t="s">
        <v>8171</v>
      </c>
      <c r="W2166" s="1" t="s">
        <v>6826</v>
      </c>
    </row>
    <row r="2167" spans="1:23" x14ac:dyDescent="0.25">
      <c r="A2167" s="1">
        <v>1005658</v>
      </c>
      <c r="B2167" s="5" t="str">
        <f>VLOOKUP(H2167,'FIPS Basin X-walk'!$A$2:$F$3224,6,FALSE)</f>
        <v>San Joaquin Basin</v>
      </c>
      <c r="C2167" s="1" t="s">
        <v>8135</v>
      </c>
      <c r="D2167" s="1"/>
      <c r="E2167" s="1"/>
      <c r="F2167" s="1" t="s">
        <v>8136</v>
      </c>
      <c r="G2167" s="1" t="s">
        <v>8133</v>
      </c>
      <c r="H2167" s="1">
        <v>6019</v>
      </c>
      <c r="I2167" s="1">
        <v>1005658</v>
      </c>
      <c r="J2167" s="1">
        <v>36.72757</v>
      </c>
      <c r="K2167" s="1">
        <v>-119.79174999999999</v>
      </c>
      <c r="L2167" s="1" t="s">
        <v>24870</v>
      </c>
      <c r="M2167" s="1" t="s">
        <v>1489</v>
      </c>
      <c r="N2167" s="1" t="s">
        <v>8033</v>
      </c>
      <c r="O2167" s="1">
        <v>2022</v>
      </c>
      <c r="P2167" s="1">
        <v>93706</v>
      </c>
      <c r="Q2167" s="1" t="s">
        <v>8137</v>
      </c>
      <c r="R2167" s="1" t="s">
        <v>25007</v>
      </c>
      <c r="S2167" s="1" t="s">
        <v>24475</v>
      </c>
      <c r="T2167" s="1" t="s">
        <v>6826</v>
      </c>
      <c r="U2167" s="1"/>
      <c r="V2167" s="1" t="s">
        <v>8138</v>
      </c>
      <c r="W2167" s="1" t="s">
        <v>6826</v>
      </c>
    </row>
    <row r="2168" spans="1:23" x14ac:dyDescent="0.25">
      <c r="A2168" s="1">
        <v>1007015</v>
      </c>
      <c r="B2168" s="5" t="str">
        <f>VLOOKUP(H2168,'FIPS Basin X-walk'!$A$2:$F$3224,6,FALSE)</f>
        <v>San Joaquin Basin</v>
      </c>
      <c r="C2168" s="1" t="s">
        <v>8165</v>
      </c>
      <c r="D2168" s="1"/>
      <c r="E2168" s="1"/>
      <c r="F2168" s="1" t="s">
        <v>1722</v>
      </c>
      <c r="G2168" s="1" t="s">
        <v>8133</v>
      </c>
      <c r="H2168" s="1">
        <v>6019</v>
      </c>
      <c r="I2168" s="1">
        <v>1007015</v>
      </c>
      <c r="J2168" s="1">
        <v>36.687930000000001</v>
      </c>
      <c r="K2168" s="1">
        <v>-119.94582</v>
      </c>
      <c r="L2168" s="1"/>
      <c r="M2168" s="1" t="s">
        <v>1489</v>
      </c>
      <c r="N2168" s="1" t="s">
        <v>8033</v>
      </c>
      <c r="O2168" s="1">
        <v>2022</v>
      </c>
      <c r="P2168" s="1">
        <v>93706</v>
      </c>
      <c r="Q2168" s="1" t="s">
        <v>8166</v>
      </c>
      <c r="R2168" s="1"/>
      <c r="S2168" s="1" t="s">
        <v>24358</v>
      </c>
      <c r="T2168" s="1" t="s">
        <v>6826</v>
      </c>
      <c r="U2168" s="1"/>
      <c r="V2168" s="1" t="s">
        <v>6952</v>
      </c>
      <c r="W2168" s="1" t="s">
        <v>6826</v>
      </c>
    </row>
    <row r="2169" spans="1:23" x14ac:dyDescent="0.25">
      <c r="A2169" s="1">
        <v>1003636</v>
      </c>
      <c r="B2169" s="5" t="str">
        <f>VLOOKUP(H2169,'FIPS Basin X-walk'!$A$2:$F$3224,6,FALSE)</f>
        <v>San Joaquin Basin</v>
      </c>
      <c r="C2169" s="1" t="s">
        <v>8152</v>
      </c>
      <c r="D2169" s="1"/>
      <c r="E2169" s="1"/>
      <c r="F2169" s="1" t="s">
        <v>8153</v>
      </c>
      <c r="G2169" s="1" t="s">
        <v>8133</v>
      </c>
      <c r="H2169" s="1">
        <v>6019</v>
      </c>
      <c r="I2169" s="1">
        <v>1003636</v>
      </c>
      <c r="J2169" s="1">
        <v>36.551155999999999</v>
      </c>
      <c r="K2169" s="1">
        <v>-120.11371699999999</v>
      </c>
      <c r="L2169" s="1"/>
      <c r="M2169" s="1" t="s">
        <v>1489</v>
      </c>
      <c r="N2169" s="1" t="s">
        <v>8033</v>
      </c>
      <c r="O2169" s="1">
        <v>2022</v>
      </c>
      <c r="P2169" s="1">
        <v>93627</v>
      </c>
      <c r="Q2169" s="1" t="s">
        <v>8154</v>
      </c>
      <c r="R2169" s="1"/>
      <c r="S2169" s="1" t="s">
        <v>24572</v>
      </c>
      <c r="T2169" s="1" t="s">
        <v>6826</v>
      </c>
      <c r="U2169" s="1"/>
      <c r="V2169" s="1" t="s">
        <v>8155</v>
      </c>
      <c r="W2169" s="1" t="s">
        <v>6826</v>
      </c>
    </row>
    <row r="2170" spans="1:23" x14ac:dyDescent="0.25">
      <c r="A2170" s="1">
        <v>1010003</v>
      </c>
      <c r="B2170" s="5" t="str">
        <f>VLOOKUP(H2170,'FIPS Basin X-walk'!$A$2:$F$3224,6,FALSE)</f>
        <v>San Joaquin Basin</v>
      </c>
      <c r="C2170" s="1" t="s">
        <v>8159</v>
      </c>
      <c r="D2170" s="1"/>
      <c r="E2170" s="1"/>
      <c r="F2170" s="1" t="s">
        <v>1866</v>
      </c>
      <c r="G2170" s="1" t="s">
        <v>8133</v>
      </c>
      <c r="H2170" s="1">
        <v>6019</v>
      </c>
      <c r="I2170" s="1">
        <v>1010003</v>
      </c>
      <c r="J2170" s="1">
        <v>36.181199999999997</v>
      </c>
      <c r="K2170" s="1">
        <v>-120.15260000000001</v>
      </c>
      <c r="L2170" s="1"/>
      <c r="M2170" s="1" t="s">
        <v>1489</v>
      </c>
      <c r="N2170" s="1" t="s">
        <v>8033</v>
      </c>
      <c r="O2170" s="1">
        <v>2022</v>
      </c>
      <c r="P2170" s="1">
        <v>93234</v>
      </c>
      <c r="Q2170" s="1" t="s">
        <v>8160</v>
      </c>
      <c r="R2170" s="1"/>
      <c r="S2170" s="1" t="s">
        <v>24401</v>
      </c>
      <c r="T2170" s="1" t="s">
        <v>6826</v>
      </c>
      <c r="U2170" s="1"/>
      <c r="V2170" s="1" t="s">
        <v>8161</v>
      </c>
      <c r="W2170" s="1" t="s">
        <v>6826</v>
      </c>
    </row>
    <row r="2171" spans="1:23" x14ac:dyDescent="0.25">
      <c r="A2171" s="1">
        <v>1004417</v>
      </c>
      <c r="B2171" s="5" t="str">
        <f>VLOOKUP(H2171,'FIPS Basin X-walk'!$A$2:$F$3224,6,FALSE)</f>
        <v>San Joaquin Basin</v>
      </c>
      <c r="C2171" s="1" t="s">
        <v>8162</v>
      </c>
      <c r="D2171" s="1"/>
      <c r="E2171" s="1"/>
      <c r="F2171" s="1" t="s">
        <v>8163</v>
      </c>
      <c r="G2171" s="1" t="s">
        <v>8133</v>
      </c>
      <c r="H2171" s="1">
        <v>6019</v>
      </c>
      <c r="I2171" s="1">
        <v>1004417</v>
      </c>
      <c r="J2171" s="1">
        <v>36.665900000000001</v>
      </c>
      <c r="K2171" s="1">
        <v>-120.1382</v>
      </c>
      <c r="L2171" s="1"/>
      <c r="M2171" s="1" t="s">
        <v>1489</v>
      </c>
      <c r="N2171" s="1" t="s">
        <v>8033</v>
      </c>
      <c r="O2171" s="1">
        <v>2022</v>
      </c>
      <c r="P2171" s="1">
        <v>93630</v>
      </c>
      <c r="Q2171" s="1" t="s">
        <v>8164</v>
      </c>
      <c r="R2171" s="1"/>
      <c r="S2171" s="1" t="s">
        <v>24358</v>
      </c>
      <c r="T2171" s="1" t="s">
        <v>6826</v>
      </c>
      <c r="U2171" s="1"/>
      <c r="V2171" s="1" t="s">
        <v>25303</v>
      </c>
      <c r="W2171" s="1" t="s">
        <v>6826</v>
      </c>
    </row>
    <row r="2172" spans="1:23" x14ac:dyDescent="0.25">
      <c r="A2172" s="1">
        <v>1005044</v>
      </c>
      <c r="B2172" s="5" t="str">
        <f>VLOOKUP(H2172,'FIPS Basin X-walk'!$A$2:$F$3224,6,FALSE)</f>
        <v>San Joaquin Basin</v>
      </c>
      <c r="C2172" s="1" t="s">
        <v>8156</v>
      </c>
      <c r="D2172" s="1"/>
      <c r="E2172" s="1"/>
      <c r="F2172" s="1" t="s">
        <v>8157</v>
      </c>
      <c r="G2172" s="1" t="s">
        <v>8133</v>
      </c>
      <c r="H2172" s="1">
        <v>6019</v>
      </c>
      <c r="I2172" s="1">
        <v>1005044</v>
      </c>
      <c r="J2172" s="1">
        <v>36.685079999999999</v>
      </c>
      <c r="K2172" s="1">
        <v>-119.55226999999999</v>
      </c>
      <c r="L2172" s="1"/>
      <c r="M2172" s="1" t="s">
        <v>1489</v>
      </c>
      <c r="N2172" s="1" t="s">
        <v>8033</v>
      </c>
      <c r="O2172" s="1">
        <v>2022</v>
      </c>
      <c r="P2172" s="1">
        <v>93657</v>
      </c>
      <c r="Q2172" s="1" t="s">
        <v>25450</v>
      </c>
      <c r="R2172" s="1"/>
      <c r="S2172" s="1" t="s">
        <v>24355</v>
      </c>
      <c r="T2172" s="1" t="s">
        <v>6826</v>
      </c>
      <c r="U2172" s="1"/>
      <c r="V2172" s="1" t="s">
        <v>25451</v>
      </c>
      <c r="W2172" s="1" t="s">
        <v>6828</v>
      </c>
    </row>
    <row r="2173" spans="1:23" x14ac:dyDescent="0.25">
      <c r="A2173" s="1">
        <v>1004104</v>
      </c>
      <c r="B2173" s="5" t="str">
        <f>VLOOKUP(H2173,'FIPS Basin X-walk'!$A$2:$F$3224,6,FALSE)</f>
        <v>Gulf Coast Basin (LA, TX)</v>
      </c>
      <c r="C2173" s="1" t="s">
        <v>20785</v>
      </c>
      <c r="D2173" s="1"/>
      <c r="E2173" s="1"/>
      <c r="F2173" s="1" t="s">
        <v>20786</v>
      </c>
      <c r="G2173" s="1" t="s">
        <v>20784</v>
      </c>
      <c r="H2173" s="1">
        <v>48163</v>
      </c>
      <c r="I2173" s="1">
        <v>1004104</v>
      </c>
      <c r="J2173" s="1">
        <v>28.924928000000001</v>
      </c>
      <c r="K2173" s="1">
        <v>-99.088480000000004</v>
      </c>
      <c r="L2173" s="1"/>
      <c r="M2173" s="1" t="s">
        <v>1485</v>
      </c>
      <c r="N2173" s="1" t="s">
        <v>9148</v>
      </c>
      <c r="O2173" s="1">
        <v>2022</v>
      </c>
      <c r="P2173" s="1">
        <v>78061</v>
      </c>
      <c r="Q2173" s="1" t="s">
        <v>20787</v>
      </c>
      <c r="R2173" s="1"/>
      <c r="S2173" s="1" t="s">
        <v>24355</v>
      </c>
      <c r="T2173" s="1" t="s">
        <v>6826</v>
      </c>
      <c r="U2173" s="1"/>
      <c r="V2173" s="1" t="s">
        <v>20788</v>
      </c>
      <c r="W2173" s="1" t="s">
        <v>6826</v>
      </c>
    </row>
    <row r="2174" spans="1:23" x14ac:dyDescent="0.25">
      <c r="A2174" s="1">
        <v>1007024</v>
      </c>
      <c r="B2174" s="5" t="str">
        <f>VLOOKUP(H2174,'FIPS Basin X-walk'!$A$2:$F$3224,6,FALSE)</f>
        <v>Cincinnati Arch</v>
      </c>
      <c r="C2174" s="1" t="s">
        <v>11559</v>
      </c>
      <c r="D2174" s="1"/>
      <c r="E2174" s="1"/>
      <c r="F2174" s="1" t="s">
        <v>11560</v>
      </c>
      <c r="G2174" s="1" t="s">
        <v>7811</v>
      </c>
      <c r="H2174" s="1">
        <v>18049</v>
      </c>
      <c r="I2174" s="1">
        <v>1007024</v>
      </c>
      <c r="J2174" s="1">
        <v>41.166961999999998</v>
      </c>
      <c r="K2174" s="1">
        <v>-86.232500000000002</v>
      </c>
      <c r="L2174" s="1"/>
      <c r="M2174" s="1" t="s">
        <v>1499</v>
      </c>
      <c r="N2174" s="1" t="s">
        <v>11457</v>
      </c>
      <c r="O2174" s="1">
        <v>2022</v>
      </c>
      <c r="P2174" s="1">
        <v>46501</v>
      </c>
      <c r="Q2174" s="1" t="s">
        <v>11561</v>
      </c>
      <c r="R2174" s="1"/>
      <c r="S2174" s="1" t="s">
        <v>24358</v>
      </c>
      <c r="T2174" s="1" t="s">
        <v>6826</v>
      </c>
      <c r="U2174" s="1"/>
      <c r="V2174" s="1" t="s">
        <v>6952</v>
      </c>
      <c r="W2174" s="1" t="s">
        <v>6826</v>
      </c>
    </row>
    <row r="2175" spans="1:23" x14ac:dyDescent="0.25">
      <c r="A2175" s="1">
        <v>1004388</v>
      </c>
      <c r="B2175" s="5" t="str">
        <f>VLOOKUP(H2175,'FIPS Basin X-walk'!$A$2:$F$3224,6,FALSE)</f>
        <v>Piedmont-Blue Ridge Prov</v>
      </c>
      <c r="C2175" s="1" t="s">
        <v>10317</v>
      </c>
      <c r="D2175" s="1"/>
      <c r="E2175" s="1"/>
      <c r="F2175" s="1" t="s">
        <v>10266</v>
      </c>
      <c r="G2175" s="1" t="s">
        <v>7811</v>
      </c>
      <c r="H2175" s="1">
        <v>13121</v>
      </c>
      <c r="I2175" s="1">
        <v>1004388</v>
      </c>
      <c r="J2175" s="1">
        <v>33.77816</v>
      </c>
      <c r="K2175" s="1">
        <v>-84.392439999999993</v>
      </c>
      <c r="L2175" s="1"/>
      <c r="M2175" s="1" t="s">
        <v>1546</v>
      </c>
      <c r="N2175" s="1" t="s">
        <v>10124</v>
      </c>
      <c r="O2175" s="1">
        <v>2022</v>
      </c>
      <c r="P2175" s="1">
        <v>30332</v>
      </c>
      <c r="Q2175" s="1" t="s">
        <v>10318</v>
      </c>
      <c r="R2175" s="1"/>
      <c r="S2175" s="1" t="s">
        <v>24379</v>
      </c>
      <c r="T2175" s="1" t="s">
        <v>6826</v>
      </c>
      <c r="U2175" s="1"/>
      <c r="V2175" s="1" t="s">
        <v>10216</v>
      </c>
      <c r="W2175" s="1" t="s">
        <v>6826</v>
      </c>
    </row>
    <row r="2176" spans="1:23" x14ac:dyDescent="0.25">
      <c r="A2176" s="1">
        <v>1005211</v>
      </c>
      <c r="B2176" s="5" t="str">
        <f>VLOOKUP(H2176,'FIPS Basin X-walk'!$A$2:$F$3224,6,FALSE)</f>
        <v>Piedmont-Blue Ridge Prov</v>
      </c>
      <c r="C2176" s="1" t="s">
        <v>10301</v>
      </c>
      <c r="D2176" s="1"/>
      <c r="E2176" s="1"/>
      <c r="F2176" s="1" t="s">
        <v>10302</v>
      </c>
      <c r="G2176" s="1" t="s">
        <v>7811</v>
      </c>
      <c r="H2176" s="1">
        <v>13121</v>
      </c>
      <c r="I2176" s="1">
        <v>1005211</v>
      </c>
      <c r="J2176" s="1">
        <v>33.656807000000001</v>
      </c>
      <c r="K2176" s="1">
        <v>-84.423124000000001</v>
      </c>
      <c r="L2176" s="1"/>
      <c r="M2176" s="1" t="s">
        <v>1546</v>
      </c>
      <c r="N2176" s="1" t="s">
        <v>10124</v>
      </c>
      <c r="O2176" s="1">
        <v>2022</v>
      </c>
      <c r="P2176" s="1">
        <v>30354</v>
      </c>
      <c r="Q2176" s="1" t="s">
        <v>10303</v>
      </c>
      <c r="R2176" s="1"/>
      <c r="S2176" s="1" t="s">
        <v>25477</v>
      </c>
      <c r="T2176" s="1" t="s">
        <v>6826</v>
      </c>
      <c r="U2176" s="1"/>
      <c r="V2176" s="1" t="s">
        <v>10304</v>
      </c>
      <c r="W2176" s="1" t="s">
        <v>6826</v>
      </c>
    </row>
    <row r="2177" spans="1:23" x14ac:dyDescent="0.25">
      <c r="A2177" s="1">
        <v>1006858</v>
      </c>
      <c r="B2177" s="5" t="str">
        <f>VLOOKUP(H2177,'FIPS Basin X-walk'!$A$2:$F$3224,6,FALSE)</f>
        <v>Piedmont-Blue Ridge Prov</v>
      </c>
      <c r="C2177" s="1" t="s">
        <v>10315</v>
      </c>
      <c r="D2177" s="1"/>
      <c r="E2177" s="1"/>
      <c r="F2177" s="1" t="s">
        <v>10302</v>
      </c>
      <c r="G2177" s="1" t="s">
        <v>7811</v>
      </c>
      <c r="H2177" s="1">
        <v>13121</v>
      </c>
      <c r="I2177" s="1">
        <v>1006858</v>
      </c>
      <c r="J2177" s="1">
        <v>33.793700000000001</v>
      </c>
      <c r="K2177" s="1">
        <v>-84.460700000000003</v>
      </c>
      <c r="L2177" s="1"/>
      <c r="M2177" s="1" t="s">
        <v>1546</v>
      </c>
      <c r="N2177" s="1" t="s">
        <v>10124</v>
      </c>
      <c r="O2177" s="1">
        <v>2022</v>
      </c>
      <c r="P2177" s="1">
        <v>30318</v>
      </c>
      <c r="Q2177" s="1" t="s">
        <v>10316</v>
      </c>
      <c r="R2177" s="1"/>
      <c r="S2177" s="1" t="s">
        <v>24358</v>
      </c>
      <c r="T2177" s="1" t="s">
        <v>6826</v>
      </c>
      <c r="U2177" s="1"/>
      <c r="V2177" s="1" t="s">
        <v>25769</v>
      </c>
      <c r="W2177" s="1" t="s">
        <v>6826</v>
      </c>
    </row>
    <row r="2178" spans="1:23" x14ac:dyDescent="0.25">
      <c r="A2178" s="1">
        <v>1007872</v>
      </c>
      <c r="B2178" s="5" t="str">
        <f>VLOOKUP(H2178,'FIPS Basin X-walk'!$A$2:$F$3224,6,FALSE)</f>
        <v>Piedmont-Blue Ridge Prov</v>
      </c>
      <c r="C2178" s="1" t="s">
        <v>10310</v>
      </c>
      <c r="D2178" s="1"/>
      <c r="E2178" s="1"/>
      <c r="F2178" s="1" t="s">
        <v>10302</v>
      </c>
      <c r="G2178" s="1" t="s">
        <v>7811</v>
      </c>
      <c r="H2178" s="1">
        <v>13121</v>
      </c>
      <c r="I2178" s="1">
        <v>1007872</v>
      </c>
      <c r="J2178" s="1">
        <v>33.797114000000001</v>
      </c>
      <c r="K2178" s="1">
        <v>-84.380488999999997</v>
      </c>
      <c r="L2178" s="1"/>
      <c r="M2178" s="1" t="s">
        <v>1546</v>
      </c>
      <c r="N2178" s="1" t="s">
        <v>10124</v>
      </c>
      <c r="O2178" s="1">
        <v>2022</v>
      </c>
      <c r="P2178" s="1">
        <v>30309</v>
      </c>
      <c r="Q2178" s="1" t="s">
        <v>1430</v>
      </c>
      <c r="R2178" s="1"/>
      <c r="S2178" s="1" t="s">
        <v>24359</v>
      </c>
      <c r="T2178" s="1" t="s">
        <v>7005</v>
      </c>
      <c r="U2178" s="1"/>
      <c r="V2178" s="1" t="s">
        <v>6827</v>
      </c>
      <c r="W2178" s="1" t="s">
        <v>6826</v>
      </c>
    </row>
    <row r="2179" spans="1:23" x14ac:dyDescent="0.25">
      <c r="A2179" s="1">
        <v>1009585</v>
      </c>
      <c r="B2179" s="5" t="str">
        <f>VLOOKUP(H2179,'FIPS Basin X-walk'!$A$2:$F$3224,6,FALSE)</f>
        <v>Piedmont-Blue Ridge Prov</v>
      </c>
      <c r="C2179" s="1" t="s">
        <v>10305</v>
      </c>
      <c r="D2179" s="1"/>
      <c r="E2179" s="1"/>
      <c r="F2179" s="1" t="s">
        <v>10302</v>
      </c>
      <c r="G2179" s="1" t="s">
        <v>7811</v>
      </c>
      <c r="H2179" s="1">
        <v>13121</v>
      </c>
      <c r="I2179" s="1">
        <v>1009585</v>
      </c>
      <c r="J2179" s="1">
        <v>33.764659999999999</v>
      </c>
      <c r="K2179" s="1">
        <v>-84.388260000000002</v>
      </c>
      <c r="L2179" s="1"/>
      <c r="M2179" s="1" t="s">
        <v>1546</v>
      </c>
      <c r="N2179" s="1" t="s">
        <v>10124</v>
      </c>
      <c r="O2179" s="1">
        <v>2022</v>
      </c>
      <c r="P2179" s="1">
        <v>30308</v>
      </c>
      <c r="Q2179" s="1" t="s">
        <v>10306</v>
      </c>
      <c r="R2179" s="1" t="s">
        <v>24361</v>
      </c>
      <c r="S2179" s="1" t="s">
        <v>24360</v>
      </c>
      <c r="T2179" s="1" t="s">
        <v>6826</v>
      </c>
      <c r="U2179" s="1"/>
      <c r="V2179" s="1" t="s">
        <v>6827</v>
      </c>
      <c r="W2179" s="1" t="s">
        <v>6826</v>
      </c>
    </row>
    <row r="2180" spans="1:23" x14ac:dyDescent="0.25">
      <c r="A2180" s="1">
        <v>1014318</v>
      </c>
      <c r="B2180" s="5" t="str">
        <f>VLOOKUP(H2180,'FIPS Basin X-walk'!$A$2:$F$3224,6,FALSE)</f>
        <v>Piedmont-Blue Ridge Prov</v>
      </c>
      <c r="C2180" s="1" t="s">
        <v>26987</v>
      </c>
      <c r="D2180" s="1"/>
      <c r="E2180" s="1"/>
      <c r="F2180" s="1" t="s">
        <v>10302</v>
      </c>
      <c r="G2180" s="1" t="s">
        <v>7811</v>
      </c>
      <c r="H2180" s="1">
        <v>13121</v>
      </c>
      <c r="I2180" s="1">
        <v>1014318</v>
      </c>
      <c r="J2180" s="1">
        <v>33.91037</v>
      </c>
      <c r="K2180" s="1">
        <v>-84.434449999999998</v>
      </c>
      <c r="L2180" s="1"/>
      <c r="M2180" s="1" t="s">
        <v>1546</v>
      </c>
      <c r="N2180" s="1" t="s">
        <v>10124</v>
      </c>
      <c r="O2180" s="1">
        <v>2022</v>
      </c>
      <c r="P2180" s="1">
        <v>30328</v>
      </c>
      <c r="Q2180" s="1" t="s">
        <v>26988</v>
      </c>
      <c r="R2180" s="1"/>
      <c r="S2180" s="1" t="s">
        <v>24361</v>
      </c>
      <c r="T2180" s="1" t="s">
        <v>6826</v>
      </c>
      <c r="U2180" s="1"/>
      <c r="V2180" s="1" t="s">
        <v>10371</v>
      </c>
      <c r="W2180" s="1" t="s">
        <v>6826</v>
      </c>
    </row>
    <row r="2181" spans="1:23" x14ac:dyDescent="0.25">
      <c r="A2181" s="1">
        <v>1002222</v>
      </c>
      <c r="B2181" s="5" t="str">
        <f>VLOOKUP(H2181,'FIPS Basin X-walk'!$A$2:$F$3224,6,FALSE)</f>
        <v>Ozark Uplift</v>
      </c>
      <c r="C2181" s="1" t="s">
        <v>7809</v>
      </c>
      <c r="D2181" s="1"/>
      <c r="E2181" s="1"/>
      <c r="F2181" s="1" t="s">
        <v>7810</v>
      </c>
      <c r="G2181" s="1" t="s">
        <v>7811</v>
      </c>
      <c r="H2181" s="1">
        <v>5049</v>
      </c>
      <c r="I2181" s="1">
        <v>1002222</v>
      </c>
      <c r="J2181" s="1">
        <v>36.281343999999997</v>
      </c>
      <c r="K2181" s="1">
        <v>-91.632378000000003</v>
      </c>
      <c r="L2181" s="1"/>
      <c r="M2181" s="1" t="s">
        <v>1520</v>
      </c>
      <c r="N2181" s="1" t="s">
        <v>7740</v>
      </c>
      <c r="O2181" s="1">
        <v>2022</v>
      </c>
      <c r="P2181" s="1">
        <v>72529</v>
      </c>
      <c r="Q2181" s="1" t="s">
        <v>7812</v>
      </c>
      <c r="R2181" s="1"/>
      <c r="S2181" s="1" t="s">
        <v>24358</v>
      </c>
      <c r="T2181" s="1" t="s">
        <v>6826</v>
      </c>
      <c r="U2181" s="1"/>
      <c r="V2181" s="1" t="s">
        <v>7813</v>
      </c>
      <c r="W2181" s="1" t="s">
        <v>6826</v>
      </c>
    </row>
    <row r="2182" spans="1:23" x14ac:dyDescent="0.25">
      <c r="A2182" s="1">
        <v>1007007</v>
      </c>
      <c r="B2182" s="5" t="str">
        <f>VLOOKUP(H2182,'FIPS Basin X-walk'!$A$2:$F$3224,6,FALSE)</f>
        <v>Piedmont-Blue Ridge Prov</v>
      </c>
      <c r="C2182" s="1" t="s">
        <v>10311</v>
      </c>
      <c r="D2182" s="1"/>
      <c r="E2182" s="1"/>
      <c r="F2182" s="1" t="s">
        <v>10312</v>
      </c>
      <c r="G2182" s="1" t="s">
        <v>7811</v>
      </c>
      <c r="H2182" s="1">
        <v>13121</v>
      </c>
      <c r="I2182" s="1">
        <v>1007007</v>
      </c>
      <c r="J2182" s="1">
        <v>33.668799999999997</v>
      </c>
      <c r="K2182" s="1">
        <v>-84.570099999999996</v>
      </c>
      <c r="L2182" s="1"/>
      <c r="M2182" s="1" t="s">
        <v>1546</v>
      </c>
      <c r="N2182" s="1" t="s">
        <v>10124</v>
      </c>
      <c r="O2182" s="1">
        <v>2022</v>
      </c>
      <c r="P2182" s="1">
        <v>30349</v>
      </c>
      <c r="Q2182" s="1" t="s">
        <v>10313</v>
      </c>
      <c r="R2182" s="1"/>
      <c r="S2182" s="1" t="s">
        <v>24358</v>
      </c>
      <c r="T2182" s="1" t="s">
        <v>6826</v>
      </c>
      <c r="U2182" s="1"/>
      <c r="V2182" s="1" t="s">
        <v>10314</v>
      </c>
      <c r="W2182" s="1" t="s">
        <v>6826</v>
      </c>
    </row>
    <row r="2183" spans="1:23" x14ac:dyDescent="0.25">
      <c r="A2183" s="1">
        <v>1005163</v>
      </c>
      <c r="B2183" s="5" t="str">
        <f>VLOOKUP(H2183,'FIPS Basin X-walk'!$A$2:$F$3224,6,FALSE)</f>
        <v>Michigan Basin</v>
      </c>
      <c r="C2183" s="1" t="s">
        <v>17892</v>
      </c>
      <c r="D2183" s="1"/>
      <c r="E2183" s="1"/>
      <c r="F2183" s="1" t="s">
        <v>17893</v>
      </c>
      <c r="G2183" s="1" t="s">
        <v>7811</v>
      </c>
      <c r="H2183" s="1">
        <v>39051</v>
      </c>
      <c r="I2183" s="1">
        <v>1005163</v>
      </c>
      <c r="J2183" s="1">
        <v>41.568399999999997</v>
      </c>
      <c r="K2183" s="1">
        <v>-84.037589999999994</v>
      </c>
      <c r="L2183" s="1"/>
      <c r="M2183" s="1" t="s">
        <v>1542</v>
      </c>
      <c r="N2183" s="1" t="s">
        <v>17708</v>
      </c>
      <c r="O2183" s="1">
        <v>2022</v>
      </c>
      <c r="P2183" s="1">
        <v>43515</v>
      </c>
      <c r="Q2183" s="1" t="s">
        <v>17894</v>
      </c>
      <c r="R2183" s="1"/>
      <c r="S2183" s="1" t="s">
        <v>24372</v>
      </c>
      <c r="T2183" s="1" t="s">
        <v>6826</v>
      </c>
      <c r="U2183" s="1"/>
      <c r="V2183" s="1" t="s">
        <v>25471</v>
      </c>
      <c r="W2183" s="1" t="s">
        <v>6826</v>
      </c>
    </row>
    <row r="2184" spans="1:23" x14ac:dyDescent="0.25">
      <c r="A2184" s="1">
        <v>1011697</v>
      </c>
      <c r="B2184" s="5" t="str">
        <f>VLOOKUP(H2184,'FIPS Basin X-walk'!$A$2:$F$3224,6,FALSE)</f>
        <v>Michigan Basin</v>
      </c>
      <c r="C2184" s="1" t="s">
        <v>17889</v>
      </c>
      <c r="D2184" s="1"/>
      <c r="E2184" s="1"/>
      <c r="F2184" s="1" t="s">
        <v>1708</v>
      </c>
      <c r="G2184" s="1" t="s">
        <v>7811</v>
      </c>
      <c r="H2184" s="1">
        <v>39051</v>
      </c>
      <c r="I2184" s="1">
        <v>1011697</v>
      </c>
      <c r="J2184" s="1">
        <v>41.5672</v>
      </c>
      <c r="K2184" s="1">
        <v>-84.056910000000002</v>
      </c>
      <c r="L2184" s="1"/>
      <c r="M2184" s="1" t="s">
        <v>1542</v>
      </c>
      <c r="N2184" s="1" t="s">
        <v>17708</v>
      </c>
      <c r="O2184" s="1">
        <v>2022</v>
      </c>
      <c r="P2184" s="1">
        <v>43515</v>
      </c>
      <c r="Q2184" s="1" t="s">
        <v>17890</v>
      </c>
      <c r="R2184" s="1" t="s">
        <v>25062</v>
      </c>
      <c r="S2184" s="1" t="s">
        <v>24729</v>
      </c>
      <c r="T2184" s="1" t="s">
        <v>6826</v>
      </c>
      <c r="U2184" s="1"/>
      <c r="V2184" s="1" t="s">
        <v>17891</v>
      </c>
      <c r="W2184" s="1" t="s">
        <v>6826</v>
      </c>
    </row>
    <row r="2185" spans="1:23" x14ac:dyDescent="0.25">
      <c r="A2185" s="1">
        <v>1002221</v>
      </c>
      <c r="B2185" s="5" t="str">
        <f>VLOOKUP(H2185,'FIPS Basin X-walk'!$A$2:$F$3224,6,FALSE)</f>
        <v>Piedmont-Blue Ridge Prov</v>
      </c>
      <c r="C2185" s="1" t="s">
        <v>10307</v>
      </c>
      <c r="D2185" s="1"/>
      <c r="E2185" s="1"/>
      <c r="F2185" s="1" t="s">
        <v>10308</v>
      </c>
      <c r="G2185" s="1" t="s">
        <v>7811</v>
      </c>
      <c r="H2185" s="1">
        <v>13121</v>
      </c>
      <c r="I2185" s="1">
        <v>1002221</v>
      </c>
      <c r="J2185" s="1">
        <v>33.542920000000002</v>
      </c>
      <c r="K2185" s="1">
        <v>-84.61327</v>
      </c>
      <c r="L2185" s="1"/>
      <c r="M2185" s="1" t="s">
        <v>1546</v>
      </c>
      <c r="N2185" s="1" t="s">
        <v>10124</v>
      </c>
      <c r="O2185" s="1">
        <v>2022</v>
      </c>
      <c r="P2185" s="1">
        <v>30213</v>
      </c>
      <c r="Q2185" s="1" t="s">
        <v>24868</v>
      </c>
      <c r="R2185" s="1"/>
      <c r="S2185" s="1" t="s">
        <v>24804</v>
      </c>
      <c r="T2185" s="1" t="s">
        <v>6826</v>
      </c>
      <c r="U2185" s="1"/>
      <c r="V2185" s="1" t="s">
        <v>10309</v>
      </c>
      <c r="W2185" s="1" t="s">
        <v>6826</v>
      </c>
    </row>
    <row r="2186" spans="1:23" x14ac:dyDescent="0.25">
      <c r="A2186" s="1">
        <v>1005462</v>
      </c>
      <c r="B2186" s="5" t="str">
        <f>VLOOKUP(H2186,'FIPS Basin X-walk'!$A$2:$F$3224,6,FALSE)</f>
        <v>Adirondack Uplift</v>
      </c>
      <c r="C2186" s="1"/>
      <c r="D2186" s="1"/>
      <c r="E2186" s="1"/>
      <c r="F2186" s="1" t="s">
        <v>16767</v>
      </c>
      <c r="G2186" s="1" t="s">
        <v>7811</v>
      </c>
      <c r="H2186" s="1">
        <v>36035</v>
      </c>
      <c r="I2186" s="1">
        <v>1005462</v>
      </c>
      <c r="J2186" s="1">
        <v>43.048780000000001</v>
      </c>
      <c r="K2186" s="1">
        <v>-74.310699999999997</v>
      </c>
      <c r="L2186" s="1"/>
      <c r="M2186" s="1" t="s">
        <v>1481</v>
      </c>
      <c r="N2186" s="1" t="s">
        <v>16632</v>
      </c>
      <c r="O2186" s="1">
        <v>2022</v>
      </c>
      <c r="P2186" s="1">
        <v>12078</v>
      </c>
      <c r="Q2186" s="1" t="s">
        <v>16768</v>
      </c>
      <c r="R2186" s="1"/>
      <c r="S2186" s="1" t="s">
        <v>24358</v>
      </c>
      <c r="T2186" s="1" t="s">
        <v>6826</v>
      </c>
      <c r="U2186" s="1"/>
      <c r="V2186" s="1" t="s">
        <v>25534</v>
      </c>
      <c r="W2186" s="1" t="s">
        <v>6826</v>
      </c>
    </row>
    <row r="2187" spans="1:23" x14ac:dyDescent="0.25">
      <c r="A2187" s="1">
        <v>1004894</v>
      </c>
      <c r="B2187" s="5" t="str">
        <f>VLOOKUP(H2187,'FIPS Basin X-walk'!$A$2:$F$3224,6,FALSE)</f>
        <v>Adirondack Uplift</v>
      </c>
      <c r="C2187" s="1" t="s">
        <v>16769</v>
      </c>
      <c r="D2187" s="1"/>
      <c r="E2187" s="1"/>
      <c r="F2187" s="1" t="s">
        <v>16770</v>
      </c>
      <c r="G2187" s="1" t="s">
        <v>7811</v>
      </c>
      <c r="H2187" s="1">
        <v>36035</v>
      </c>
      <c r="I2187" s="1">
        <v>1004894</v>
      </c>
      <c r="J2187" s="1">
        <v>43.011539999999997</v>
      </c>
      <c r="K2187" s="1">
        <v>-74.480130000000003</v>
      </c>
      <c r="L2187" s="1"/>
      <c r="M2187" s="1" t="s">
        <v>1481</v>
      </c>
      <c r="N2187" s="1" t="s">
        <v>16632</v>
      </c>
      <c r="O2187" s="1">
        <v>2022</v>
      </c>
      <c r="P2187" s="1">
        <v>12095</v>
      </c>
      <c r="Q2187" s="1" t="s">
        <v>16771</v>
      </c>
      <c r="R2187" s="1"/>
      <c r="S2187" s="1" t="s">
        <v>24358</v>
      </c>
      <c r="T2187" s="1" t="s">
        <v>6826</v>
      </c>
      <c r="U2187" s="1"/>
      <c r="V2187" s="1" t="s">
        <v>16772</v>
      </c>
      <c r="W2187" s="1" t="s">
        <v>6826</v>
      </c>
    </row>
    <row r="2188" spans="1:23" x14ac:dyDescent="0.25">
      <c r="A2188" s="1">
        <v>1004039</v>
      </c>
      <c r="B2188" s="5" t="str">
        <f>VLOOKUP(H2188,'FIPS Basin X-walk'!$A$2:$F$3224,6,FALSE)</f>
        <v>Chadron Arch</v>
      </c>
      <c r="C2188" s="1" t="s">
        <v>15908</v>
      </c>
      <c r="D2188" s="1"/>
      <c r="E2188" s="1"/>
      <c r="F2188" s="1" t="s">
        <v>14086</v>
      </c>
      <c r="G2188" s="1" t="s">
        <v>15909</v>
      </c>
      <c r="H2188" s="1">
        <v>31065</v>
      </c>
      <c r="I2188" s="1">
        <v>1004039</v>
      </c>
      <c r="J2188" s="1">
        <v>40.280479999999997</v>
      </c>
      <c r="K2188" s="1">
        <v>-100.163</v>
      </c>
      <c r="L2188" s="1"/>
      <c r="M2188" s="1" t="s">
        <v>1491</v>
      </c>
      <c r="N2188" s="1" t="s">
        <v>15841</v>
      </c>
      <c r="O2188" s="1">
        <v>2022</v>
      </c>
      <c r="P2188" s="1">
        <v>69022</v>
      </c>
      <c r="Q2188" s="1" t="s">
        <v>25208</v>
      </c>
      <c r="R2188" s="1"/>
      <c r="S2188" s="1" t="s">
        <v>24378</v>
      </c>
      <c r="T2188" s="1" t="s">
        <v>6826</v>
      </c>
      <c r="U2188" s="1"/>
      <c r="V2188" s="1" t="s">
        <v>15910</v>
      </c>
      <c r="W2188" s="1" t="s">
        <v>6826</v>
      </c>
    </row>
    <row r="2189" spans="1:23" x14ac:dyDescent="0.25">
      <c r="A2189" s="1">
        <v>1002844</v>
      </c>
      <c r="B2189" s="5" t="str">
        <f>VLOOKUP(H2189,'FIPS Basin X-walk'!$A$2:$F$3224,6,FALSE)</f>
        <v>S.GA Sedimentary Prov</v>
      </c>
      <c r="C2189" s="1" t="s">
        <v>9733</v>
      </c>
      <c r="D2189" s="1"/>
      <c r="E2189" s="1"/>
      <c r="F2189" s="1" t="s">
        <v>9734</v>
      </c>
      <c r="G2189" s="1" t="s">
        <v>9735</v>
      </c>
      <c r="H2189" s="1">
        <v>12039</v>
      </c>
      <c r="I2189" s="1">
        <v>1002844</v>
      </c>
      <c r="J2189" s="1">
        <v>30.505199999999999</v>
      </c>
      <c r="K2189" s="1">
        <v>-84.709900000000005</v>
      </c>
      <c r="L2189" s="1"/>
      <c r="M2189" s="1" t="s">
        <v>1506</v>
      </c>
      <c r="N2189" s="1" t="s">
        <v>9619</v>
      </c>
      <c r="O2189" s="1">
        <v>2022</v>
      </c>
      <c r="P2189" s="1">
        <v>32351</v>
      </c>
      <c r="Q2189" s="1" t="s">
        <v>91</v>
      </c>
      <c r="R2189" s="1"/>
      <c r="S2189" s="1" t="s">
        <v>24435</v>
      </c>
      <c r="T2189" s="1" t="s">
        <v>6826</v>
      </c>
      <c r="U2189" s="1"/>
      <c r="V2189" s="1" t="s">
        <v>7125</v>
      </c>
      <c r="W2189" s="1" t="s">
        <v>6826</v>
      </c>
    </row>
    <row r="2190" spans="1:23" x14ac:dyDescent="0.25">
      <c r="A2190" s="1">
        <v>1000284</v>
      </c>
      <c r="B2190" s="5" t="str">
        <f>VLOOKUP(H2190,'FIPS Basin X-walk'!$A$2:$F$3224,6,FALSE)</f>
        <v>Nemaha Anticline</v>
      </c>
      <c r="C2190" s="1" t="s">
        <v>15922</v>
      </c>
      <c r="D2190" s="1"/>
      <c r="E2190" s="1"/>
      <c r="F2190" s="1" t="s">
        <v>15917</v>
      </c>
      <c r="G2190" s="1" t="s">
        <v>2152</v>
      </c>
      <c r="H2190" s="1">
        <v>31067</v>
      </c>
      <c r="I2190" s="1">
        <v>1000284</v>
      </c>
      <c r="J2190" s="1">
        <v>40.328600000000002</v>
      </c>
      <c r="K2190" s="1">
        <v>-96.806700000000006</v>
      </c>
      <c r="L2190" s="1"/>
      <c r="M2190" s="1" t="s">
        <v>1491</v>
      </c>
      <c r="N2190" s="1" t="s">
        <v>15841</v>
      </c>
      <c r="O2190" s="1">
        <v>2022</v>
      </c>
      <c r="P2190" s="1">
        <v>68310</v>
      </c>
      <c r="Q2190" s="1" t="s">
        <v>15915</v>
      </c>
      <c r="R2190" s="1"/>
      <c r="S2190" s="1" t="s">
        <v>24355</v>
      </c>
      <c r="T2190" s="1" t="s">
        <v>6826</v>
      </c>
      <c r="U2190" s="1"/>
      <c r="V2190" s="1" t="s">
        <v>15923</v>
      </c>
      <c r="W2190" s="1" t="s">
        <v>6828</v>
      </c>
    </row>
    <row r="2191" spans="1:23" x14ac:dyDescent="0.25">
      <c r="A2191" s="1">
        <v>1002962</v>
      </c>
      <c r="B2191" s="5" t="str">
        <f>VLOOKUP(H2191,'FIPS Basin X-walk'!$A$2:$F$3224,6,FALSE)</f>
        <v>Nemaha Anticline</v>
      </c>
      <c r="C2191" s="1" t="s">
        <v>15919</v>
      </c>
      <c r="D2191" s="1"/>
      <c r="E2191" s="1"/>
      <c r="F2191" s="1" t="s">
        <v>13983</v>
      </c>
      <c r="G2191" s="1" t="s">
        <v>15913</v>
      </c>
      <c r="H2191" s="1">
        <v>31067</v>
      </c>
      <c r="I2191" s="1">
        <v>1002962</v>
      </c>
      <c r="J2191" s="1">
        <v>40.484200000000001</v>
      </c>
      <c r="K2191" s="1">
        <v>-96.545900000000003</v>
      </c>
      <c r="L2191" s="1"/>
      <c r="M2191" s="1" t="s">
        <v>1491</v>
      </c>
      <c r="N2191" s="1" t="s">
        <v>15841</v>
      </c>
      <c r="O2191" s="1">
        <v>2022</v>
      </c>
      <c r="P2191" s="1">
        <v>68301</v>
      </c>
      <c r="Q2191" s="1" t="s">
        <v>15920</v>
      </c>
      <c r="R2191" s="1"/>
      <c r="S2191" s="1" t="s">
        <v>24378</v>
      </c>
      <c r="T2191" s="1" t="s">
        <v>6826</v>
      </c>
      <c r="U2191" s="1"/>
      <c r="V2191" s="1" t="s">
        <v>15921</v>
      </c>
      <c r="W2191" s="1" t="s">
        <v>6826</v>
      </c>
    </row>
    <row r="2192" spans="1:23" x14ac:dyDescent="0.25">
      <c r="A2192" s="1">
        <v>1002343</v>
      </c>
      <c r="B2192" s="5" t="str">
        <f>VLOOKUP(H2192,'FIPS Basin X-walk'!$A$2:$F$3224,6,FALSE)</f>
        <v>Nemaha Anticline</v>
      </c>
      <c r="C2192" s="1" t="s">
        <v>15914</v>
      </c>
      <c r="D2192" s="1"/>
      <c r="E2192" s="1"/>
      <c r="F2192" s="1" t="s">
        <v>15915</v>
      </c>
      <c r="G2192" s="1" t="s">
        <v>15913</v>
      </c>
      <c r="H2192" s="1">
        <v>31067</v>
      </c>
      <c r="I2192" s="1">
        <v>1002343</v>
      </c>
      <c r="J2192" s="1">
        <v>40.220359999999999</v>
      </c>
      <c r="K2192" s="1">
        <v>-96.746099999999998</v>
      </c>
      <c r="L2192" s="1"/>
      <c r="M2192" s="1" t="s">
        <v>1491</v>
      </c>
      <c r="N2192" s="1" t="s">
        <v>15841</v>
      </c>
      <c r="O2192" s="1">
        <v>2022</v>
      </c>
      <c r="P2192" s="1">
        <v>68310</v>
      </c>
      <c r="Q2192" s="1" t="s">
        <v>667</v>
      </c>
      <c r="R2192" s="1"/>
      <c r="S2192" s="1" t="s">
        <v>24435</v>
      </c>
      <c r="T2192" s="1" t="s">
        <v>6826</v>
      </c>
      <c r="U2192" s="1"/>
      <c r="V2192" s="1" t="s">
        <v>7232</v>
      </c>
      <c r="W2192" s="1" t="s">
        <v>6826</v>
      </c>
    </row>
    <row r="2193" spans="1:23" x14ac:dyDescent="0.25">
      <c r="A2193" s="1">
        <v>1002815</v>
      </c>
      <c r="B2193" s="5" t="str">
        <f>VLOOKUP(H2193,'FIPS Basin X-walk'!$A$2:$F$3224,6,FALSE)</f>
        <v>Nemaha Anticline</v>
      </c>
      <c r="C2193" s="1" t="s">
        <v>15918</v>
      </c>
      <c r="D2193" s="1"/>
      <c r="E2193" s="1"/>
      <c r="F2193" s="1" t="s">
        <v>15917</v>
      </c>
      <c r="G2193" s="1" t="s">
        <v>15913</v>
      </c>
      <c r="H2193" s="1">
        <v>31067</v>
      </c>
      <c r="I2193" s="1">
        <v>1002815</v>
      </c>
      <c r="J2193" s="1">
        <v>40.317320000000002</v>
      </c>
      <c r="K2193" s="1">
        <v>-96.746300000000005</v>
      </c>
      <c r="L2193" s="1"/>
      <c r="M2193" s="1" t="s">
        <v>1491</v>
      </c>
      <c r="N2193" s="1" t="s">
        <v>15841</v>
      </c>
      <c r="O2193" s="1">
        <v>2022</v>
      </c>
      <c r="P2193" s="1">
        <v>68310</v>
      </c>
      <c r="Q2193" s="1" t="s">
        <v>24027</v>
      </c>
      <c r="R2193" s="1"/>
      <c r="S2193" s="1" t="s">
        <v>24435</v>
      </c>
      <c r="T2193" s="1" t="s">
        <v>6826</v>
      </c>
      <c r="U2193" s="1"/>
      <c r="V2193" s="1" t="s">
        <v>7090</v>
      </c>
      <c r="W2193" s="1" t="s">
        <v>6826</v>
      </c>
    </row>
    <row r="2194" spans="1:23" x14ac:dyDescent="0.25">
      <c r="A2194" s="1">
        <v>1006575</v>
      </c>
      <c r="B2194" s="5" t="str">
        <f>VLOOKUP(H2194,'FIPS Basin X-walk'!$A$2:$F$3224,6,FALSE)</f>
        <v>Nemaha Anticline</v>
      </c>
      <c r="C2194" s="1" t="s">
        <v>15916</v>
      </c>
      <c r="D2194" s="1"/>
      <c r="E2194" s="1"/>
      <c r="F2194" s="1" t="s">
        <v>15917</v>
      </c>
      <c r="G2194" s="1" t="s">
        <v>15913</v>
      </c>
      <c r="H2194" s="1">
        <v>31067</v>
      </c>
      <c r="I2194" s="1">
        <v>1006575</v>
      </c>
      <c r="J2194" s="1">
        <v>40.319088000000001</v>
      </c>
      <c r="K2194" s="1">
        <v>-96.841399999999993</v>
      </c>
      <c r="L2194" s="1"/>
      <c r="M2194" s="1" t="s">
        <v>1491</v>
      </c>
      <c r="N2194" s="1" t="s">
        <v>15841</v>
      </c>
      <c r="O2194" s="1">
        <v>2022</v>
      </c>
      <c r="P2194" s="1">
        <v>68310</v>
      </c>
      <c r="Q2194" s="1" t="s">
        <v>25741</v>
      </c>
      <c r="R2194" s="1"/>
      <c r="S2194" s="1" t="s">
        <v>24572</v>
      </c>
      <c r="T2194" s="1" t="s">
        <v>6826</v>
      </c>
      <c r="U2194" s="1"/>
      <c r="V2194" s="1" t="s">
        <v>6889</v>
      </c>
      <c r="W2194" s="1" t="s">
        <v>6826</v>
      </c>
    </row>
    <row r="2195" spans="1:23" x14ac:dyDescent="0.25">
      <c r="A2195" s="1">
        <v>1013587</v>
      </c>
      <c r="B2195" s="5" t="str">
        <f>VLOOKUP(H2195,'FIPS Basin X-walk'!$A$2:$F$3224,6,FALSE)</f>
        <v>Nemaha Anticline</v>
      </c>
      <c r="C2195" s="1" t="s">
        <v>15924</v>
      </c>
      <c r="D2195" s="1"/>
      <c r="E2195" s="1"/>
      <c r="F2195" s="1" t="s">
        <v>15915</v>
      </c>
      <c r="G2195" s="1" t="s">
        <v>15913</v>
      </c>
      <c r="H2195" s="1">
        <v>31067</v>
      </c>
      <c r="I2195" s="1">
        <v>1013587</v>
      </c>
      <c r="J2195" s="1">
        <v>40.219351000000003</v>
      </c>
      <c r="K2195" s="1">
        <v>-96.768673000000007</v>
      </c>
      <c r="L2195" s="1"/>
      <c r="M2195" s="1" t="s">
        <v>1491</v>
      </c>
      <c r="N2195" s="1" t="s">
        <v>15841</v>
      </c>
      <c r="O2195" s="1">
        <v>2022</v>
      </c>
      <c r="P2195" s="1">
        <v>68310</v>
      </c>
      <c r="Q2195" s="1" t="s">
        <v>15925</v>
      </c>
      <c r="R2195" s="1"/>
      <c r="S2195" s="1" t="s">
        <v>25493</v>
      </c>
      <c r="T2195" s="1" t="s">
        <v>6826</v>
      </c>
      <c r="U2195" s="1"/>
      <c r="V2195" s="1" t="s">
        <v>26711</v>
      </c>
      <c r="W2195" s="1" t="s">
        <v>6826</v>
      </c>
    </row>
    <row r="2196" spans="1:23" x14ac:dyDescent="0.25">
      <c r="A2196" s="1">
        <v>1002642</v>
      </c>
      <c r="B2196" s="5" t="str">
        <f>VLOOKUP(H2196,'FIPS Basin X-walk'!$A$2:$F$3224,6,FALSE)</f>
        <v>Nemaha Anticline</v>
      </c>
      <c r="C2196" s="1" t="s">
        <v>15911</v>
      </c>
      <c r="D2196" s="1"/>
      <c r="E2196" s="1"/>
      <c r="F2196" s="1" t="s">
        <v>15912</v>
      </c>
      <c r="G2196" s="1" t="s">
        <v>15913</v>
      </c>
      <c r="H2196" s="1">
        <v>31067</v>
      </c>
      <c r="I2196" s="1">
        <v>1002642</v>
      </c>
      <c r="J2196" s="1">
        <v>40.016460000000002</v>
      </c>
      <c r="K2196" s="1">
        <v>-96.896799999999999</v>
      </c>
      <c r="L2196" s="1"/>
      <c r="M2196" s="1" t="s">
        <v>1491</v>
      </c>
      <c r="N2196" s="1" t="s">
        <v>15841</v>
      </c>
      <c r="O2196" s="1">
        <v>2022</v>
      </c>
      <c r="P2196" s="1">
        <v>68415</v>
      </c>
      <c r="Q2196" s="1" t="s">
        <v>257</v>
      </c>
      <c r="R2196" s="1"/>
      <c r="S2196" s="1" t="s">
        <v>24435</v>
      </c>
      <c r="T2196" s="1" t="s">
        <v>6826</v>
      </c>
      <c r="U2196" s="1"/>
      <c r="V2196" s="1" t="s">
        <v>9243</v>
      </c>
      <c r="W2196" s="1" t="s">
        <v>6826</v>
      </c>
    </row>
    <row r="2197" spans="1:23" x14ac:dyDescent="0.25">
      <c r="A2197" s="1">
        <v>1001806</v>
      </c>
      <c r="B2197" s="5" t="str">
        <f>VLOOKUP(H2197,'FIPS Basin X-walk'!$A$2:$F$3224,6,FALSE)</f>
        <v>Permian Basin</v>
      </c>
      <c r="C2197" s="1" t="s">
        <v>20790</v>
      </c>
      <c r="D2197" s="1"/>
      <c r="E2197" s="1"/>
      <c r="F2197" s="1" t="s">
        <v>20791</v>
      </c>
      <c r="G2197" s="1" t="s">
        <v>20789</v>
      </c>
      <c r="H2197" s="1">
        <v>48165</v>
      </c>
      <c r="I2197" s="1">
        <v>1001806</v>
      </c>
      <c r="J2197" s="1">
        <v>32.757800000000003</v>
      </c>
      <c r="K2197" s="1">
        <v>-102.681</v>
      </c>
      <c r="L2197" s="1"/>
      <c r="M2197" s="1" t="s">
        <v>1485</v>
      </c>
      <c r="N2197" s="1" t="s">
        <v>9148</v>
      </c>
      <c r="O2197" s="1">
        <v>2022</v>
      </c>
      <c r="P2197" s="1">
        <v>79360</v>
      </c>
      <c r="Q2197" s="1" t="s">
        <v>81</v>
      </c>
      <c r="R2197" s="1"/>
      <c r="S2197" s="1" t="s">
        <v>24489</v>
      </c>
      <c r="T2197" s="1" t="s">
        <v>6826</v>
      </c>
      <c r="U2197" s="1"/>
      <c r="V2197" s="1" t="s">
        <v>17698</v>
      </c>
      <c r="W2197" s="1" t="s">
        <v>6826</v>
      </c>
    </row>
    <row r="2198" spans="1:23" x14ac:dyDescent="0.25">
      <c r="A2198" s="1">
        <v>1009520</v>
      </c>
      <c r="B2198" s="5" t="str">
        <f>VLOOKUP(H2198,'FIPS Basin X-walk'!$A$2:$F$3224,6,FALSE)</f>
        <v>Permian Basin</v>
      </c>
      <c r="C2198" s="1"/>
      <c r="D2198" s="1"/>
      <c r="E2198" s="1"/>
      <c r="F2198" s="1" t="s">
        <v>1774</v>
      </c>
      <c r="G2198" s="1" t="s">
        <v>20789</v>
      </c>
      <c r="H2198" s="1">
        <v>48165</v>
      </c>
      <c r="I2198" s="1">
        <v>1009520</v>
      </c>
      <c r="J2198" s="1">
        <v>32.778936000000002</v>
      </c>
      <c r="K2198" s="1">
        <v>-102.950165</v>
      </c>
      <c r="L2198" s="1"/>
      <c r="M2198" s="1" t="s">
        <v>1485</v>
      </c>
      <c r="N2198" s="1" t="s">
        <v>9148</v>
      </c>
      <c r="O2198" s="1">
        <v>2022</v>
      </c>
      <c r="P2198" s="1">
        <v>79360</v>
      </c>
      <c r="Q2198" s="1" t="s">
        <v>1212</v>
      </c>
      <c r="R2198" s="1"/>
      <c r="S2198" s="1" t="s">
        <v>24399</v>
      </c>
      <c r="T2198" s="1" t="s">
        <v>6826</v>
      </c>
      <c r="U2198" s="1"/>
      <c r="V2198" s="1" t="s">
        <v>9347</v>
      </c>
      <c r="W2198" s="1" t="s">
        <v>6826</v>
      </c>
    </row>
    <row r="2199" spans="1:23" x14ac:dyDescent="0.25">
      <c r="A2199" s="1">
        <v>1013886</v>
      </c>
      <c r="B2199" s="5" t="str">
        <f>VLOOKUP(H2199,'FIPS Basin X-walk'!$A$2:$F$3224,6,FALSE)</f>
        <v>Permian Basin</v>
      </c>
      <c r="C2199" s="1" t="s">
        <v>23619</v>
      </c>
      <c r="D2199" s="1"/>
      <c r="E2199" s="1"/>
      <c r="F2199" s="1" t="s">
        <v>1774</v>
      </c>
      <c r="G2199" s="1" t="s">
        <v>20789</v>
      </c>
      <c r="H2199" s="1">
        <v>48165</v>
      </c>
      <c r="I2199" s="1">
        <v>1013886</v>
      </c>
      <c r="J2199" s="1">
        <v>32.75497</v>
      </c>
      <c r="K2199" s="1">
        <v>-102.52418</v>
      </c>
      <c r="L2199" s="1"/>
      <c r="M2199" s="1" t="s">
        <v>1485</v>
      </c>
      <c r="N2199" s="1" t="s">
        <v>9148</v>
      </c>
      <c r="O2199" s="1">
        <v>2022</v>
      </c>
      <c r="P2199" s="1">
        <v>79360</v>
      </c>
      <c r="Q2199" s="1" t="s">
        <v>821</v>
      </c>
      <c r="R2199" s="1"/>
      <c r="S2199" s="1" t="s">
        <v>24435</v>
      </c>
      <c r="T2199" s="1" t="s">
        <v>6826</v>
      </c>
      <c r="U2199" s="1"/>
      <c r="V2199" s="1" t="s">
        <v>7232</v>
      </c>
      <c r="W2199" s="1" t="s">
        <v>6826</v>
      </c>
    </row>
    <row r="2200" spans="1:23" x14ac:dyDescent="0.25">
      <c r="A2200" s="1">
        <v>1002977</v>
      </c>
      <c r="B2200" s="5" t="str">
        <f>VLOOKUP(H2200,'FIPS Basin X-walk'!$A$2:$F$3224,6,FALSE)</f>
        <v>Cincinnati Arch</v>
      </c>
      <c r="C2200" s="1" t="s">
        <v>12723</v>
      </c>
      <c r="D2200" s="1"/>
      <c r="E2200" s="1"/>
      <c r="F2200" s="1" t="s">
        <v>12724</v>
      </c>
      <c r="G2200" s="1" t="s">
        <v>12776</v>
      </c>
      <c r="H2200" s="1">
        <v>21077</v>
      </c>
      <c r="I2200" s="1">
        <v>1002977</v>
      </c>
      <c r="J2200" s="1">
        <v>38.734904999999998</v>
      </c>
      <c r="K2200" s="1">
        <v>-85.002554000000003</v>
      </c>
      <c r="L2200" s="1"/>
      <c r="M2200" s="1" t="s">
        <v>1497</v>
      </c>
      <c r="N2200" s="1" t="s">
        <v>12675</v>
      </c>
      <c r="O2200" s="1">
        <v>2022</v>
      </c>
      <c r="P2200" s="1">
        <v>41045</v>
      </c>
      <c r="Q2200" s="1" t="s">
        <v>12725</v>
      </c>
      <c r="R2200" s="1"/>
      <c r="S2200" s="1" t="s">
        <v>24372</v>
      </c>
      <c r="T2200" s="1" t="s">
        <v>6826</v>
      </c>
      <c r="U2200" s="1"/>
      <c r="V2200" s="1" t="s">
        <v>12726</v>
      </c>
      <c r="W2200" s="1" t="s">
        <v>6826</v>
      </c>
    </row>
    <row r="2201" spans="1:23" x14ac:dyDescent="0.25">
      <c r="A2201" s="1">
        <v>1005700</v>
      </c>
      <c r="B2201" s="5" t="str">
        <f>VLOOKUP(H2201,'FIPS Basin X-walk'!$A$2:$F$3224,6,FALSE)</f>
        <v>Cincinnati Arch</v>
      </c>
      <c r="C2201" s="1" t="s">
        <v>12774</v>
      </c>
      <c r="D2201" s="1"/>
      <c r="E2201" s="1"/>
      <c r="F2201" s="1" t="s">
        <v>12775</v>
      </c>
      <c r="G2201" s="1" t="s">
        <v>12776</v>
      </c>
      <c r="H2201" s="1">
        <v>21077</v>
      </c>
      <c r="I2201" s="1">
        <v>1005700</v>
      </c>
      <c r="J2201" s="1">
        <v>38.766666999999998</v>
      </c>
      <c r="K2201" s="1">
        <v>-85.004166999999995</v>
      </c>
      <c r="L2201" s="1"/>
      <c r="M2201" s="1" t="s">
        <v>1497</v>
      </c>
      <c r="N2201" s="1" t="s">
        <v>12675</v>
      </c>
      <c r="O2201" s="1">
        <v>2022</v>
      </c>
      <c r="P2201" s="1">
        <v>41045</v>
      </c>
      <c r="Q2201" s="1" t="s">
        <v>12777</v>
      </c>
      <c r="R2201" s="1"/>
      <c r="S2201" s="1" t="s">
        <v>24372</v>
      </c>
      <c r="T2201" s="1" t="s">
        <v>6826</v>
      </c>
      <c r="U2201" s="1"/>
      <c r="V2201" s="1" t="s">
        <v>7021</v>
      </c>
      <c r="W2201" s="1" t="s">
        <v>6826</v>
      </c>
    </row>
    <row r="2202" spans="1:23" x14ac:dyDescent="0.25">
      <c r="A2202" s="1">
        <v>1006805</v>
      </c>
      <c r="B2202" s="5" t="str">
        <f>VLOOKUP(H2202,'FIPS Basin X-walk'!$A$2:$F$3224,6,FALSE)</f>
        <v>Montana Folded Belt</v>
      </c>
      <c r="C2202" s="1" t="s">
        <v>15775</v>
      </c>
      <c r="D2202" s="1"/>
      <c r="E2202" s="1"/>
      <c r="F2202" s="1" t="s">
        <v>11422</v>
      </c>
      <c r="G2202" s="1" t="s">
        <v>12776</v>
      </c>
      <c r="H2202" s="1">
        <v>30031</v>
      </c>
      <c r="I2202" s="1">
        <v>1006805</v>
      </c>
      <c r="J2202" s="1">
        <v>45.872500000000002</v>
      </c>
      <c r="K2202" s="1">
        <v>-111.40510999999999</v>
      </c>
      <c r="L2202" s="1"/>
      <c r="M2202" s="1" t="s">
        <v>1533</v>
      </c>
      <c r="N2202" s="1" t="s">
        <v>15748</v>
      </c>
      <c r="O2202" s="1">
        <v>2022</v>
      </c>
      <c r="P2202" s="1">
        <v>59741</v>
      </c>
      <c r="Q2202" s="1" t="s">
        <v>15776</v>
      </c>
      <c r="R2202" s="1"/>
      <c r="S2202" s="1" t="s">
        <v>24358</v>
      </c>
      <c r="T2202" s="1" t="s">
        <v>6826</v>
      </c>
      <c r="U2202" s="1"/>
      <c r="V2202" s="1" t="s">
        <v>15777</v>
      </c>
      <c r="W2202" s="1" t="s">
        <v>6826</v>
      </c>
    </row>
    <row r="2203" spans="1:23" x14ac:dyDescent="0.25">
      <c r="A2203" s="1">
        <v>1006185</v>
      </c>
      <c r="B2203" s="5" t="str">
        <f>VLOOKUP(H2203,'FIPS Basin X-walk'!$A$2:$F$3224,6,FALSE)</f>
        <v>Montana Folded Belt</v>
      </c>
      <c r="C2203" s="1" t="s">
        <v>15778</v>
      </c>
      <c r="D2203" s="1"/>
      <c r="E2203" s="1" t="s">
        <v>6828</v>
      </c>
      <c r="F2203" s="1" t="s">
        <v>15779</v>
      </c>
      <c r="G2203" s="1" t="s">
        <v>12776</v>
      </c>
      <c r="H2203" s="1">
        <v>30031</v>
      </c>
      <c r="I2203" s="1">
        <v>1006185</v>
      </c>
      <c r="J2203" s="1">
        <v>45.944769000000001</v>
      </c>
      <c r="K2203" s="1">
        <v>-111.477076</v>
      </c>
      <c r="L2203" s="1"/>
      <c r="M2203" s="1" t="s">
        <v>1533</v>
      </c>
      <c r="N2203" s="1" t="s">
        <v>15748</v>
      </c>
      <c r="O2203" s="1">
        <v>2022</v>
      </c>
      <c r="P2203" s="1">
        <v>59752</v>
      </c>
      <c r="Q2203" s="1" t="s">
        <v>15780</v>
      </c>
      <c r="R2203" s="1"/>
      <c r="S2203" s="1" t="s">
        <v>24441</v>
      </c>
      <c r="T2203" s="1" t="s">
        <v>6826</v>
      </c>
      <c r="U2203" s="1"/>
      <c r="V2203" s="1" t="s">
        <v>9345</v>
      </c>
      <c r="W2203" s="1" t="s">
        <v>6826</v>
      </c>
    </row>
    <row r="2204" spans="1:23" x14ac:dyDescent="0.25">
      <c r="A2204" s="1">
        <v>1004517</v>
      </c>
      <c r="B2204" s="5" t="str">
        <f>VLOOKUP(H2204,'FIPS Basin X-walk'!$A$2:$F$3224,6,FALSE)</f>
        <v>Cincinnati Arch</v>
      </c>
      <c r="C2204" s="1" t="s">
        <v>12778</v>
      </c>
      <c r="D2204" s="1"/>
      <c r="E2204" s="1"/>
      <c r="F2204" s="1" t="s">
        <v>12779</v>
      </c>
      <c r="G2204" s="1" t="s">
        <v>12776</v>
      </c>
      <c r="H2204" s="1">
        <v>21077</v>
      </c>
      <c r="I2204" s="1">
        <v>1004517</v>
      </c>
      <c r="J2204" s="1">
        <v>38.827900999999997</v>
      </c>
      <c r="K2204" s="1">
        <v>-84.758803999999998</v>
      </c>
      <c r="L2204" s="1"/>
      <c r="M2204" s="1" t="s">
        <v>1497</v>
      </c>
      <c r="N2204" s="1" t="s">
        <v>12675</v>
      </c>
      <c r="O2204" s="1">
        <v>2022</v>
      </c>
      <c r="P2204" s="1">
        <v>41092</v>
      </c>
      <c r="Q2204" s="1" t="s">
        <v>12780</v>
      </c>
      <c r="R2204" s="1"/>
      <c r="S2204" s="1" t="s">
        <v>24397</v>
      </c>
      <c r="T2204" s="1" t="s">
        <v>6826</v>
      </c>
      <c r="U2204" s="1"/>
      <c r="V2204" s="1" t="s">
        <v>7257</v>
      </c>
      <c r="W2204" s="1" t="s">
        <v>6826</v>
      </c>
    </row>
    <row r="2205" spans="1:23" x14ac:dyDescent="0.25">
      <c r="A2205" s="1">
        <v>1000853</v>
      </c>
      <c r="B2205" s="5" t="str">
        <f>VLOOKUP(H2205,'FIPS Basin X-walk'!$A$2:$F$3224,6,FALSE)</f>
        <v>Appalachian Basin</v>
      </c>
      <c r="C2205" s="1" t="s">
        <v>17895</v>
      </c>
      <c r="D2205" s="1"/>
      <c r="E2205" s="1" t="s">
        <v>6828</v>
      </c>
      <c r="F2205" s="1" t="s">
        <v>17896</v>
      </c>
      <c r="G2205" s="1" t="s">
        <v>1805</v>
      </c>
      <c r="H2205" s="1">
        <v>39053</v>
      </c>
      <c r="I2205" s="1">
        <v>1000853</v>
      </c>
      <c r="J2205" s="1">
        <v>38.9161</v>
      </c>
      <c r="K2205" s="1">
        <v>-82.128100000000003</v>
      </c>
      <c r="L2205" s="1"/>
      <c r="M2205" s="1" t="s">
        <v>1542</v>
      </c>
      <c r="N2205" s="1" t="s">
        <v>17708</v>
      </c>
      <c r="O2205" s="1">
        <v>2022</v>
      </c>
      <c r="P2205" s="1">
        <v>45620</v>
      </c>
      <c r="Q2205" s="1" t="s">
        <v>17897</v>
      </c>
      <c r="R2205" s="1"/>
      <c r="S2205" s="1" t="s">
        <v>24355</v>
      </c>
      <c r="T2205" s="1" t="s">
        <v>6826</v>
      </c>
      <c r="U2205" s="1"/>
      <c r="V2205" s="1" t="s">
        <v>8013</v>
      </c>
      <c r="W2205" s="1" t="s">
        <v>6828</v>
      </c>
    </row>
    <row r="2206" spans="1:23" x14ac:dyDescent="0.25">
      <c r="A2206" s="1">
        <v>1001194</v>
      </c>
      <c r="B2206" s="5" t="str">
        <f>VLOOKUP(H2206,'FIPS Basin X-walk'!$A$2:$F$3224,6,FALSE)</f>
        <v>Appalachian Basin</v>
      </c>
      <c r="C2206" s="1" t="s">
        <v>17902</v>
      </c>
      <c r="D2206" s="1"/>
      <c r="E2206" s="1" t="s">
        <v>6828</v>
      </c>
      <c r="F2206" s="1" t="s">
        <v>17896</v>
      </c>
      <c r="G2206" s="1" t="s">
        <v>1805</v>
      </c>
      <c r="H2206" s="1">
        <v>39053</v>
      </c>
      <c r="I2206" s="1">
        <v>1001194</v>
      </c>
      <c r="J2206" s="1">
        <v>38.934699999999999</v>
      </c>
      <c r="K2206" s="1">
        <v>-82.115799999999993</v>
      </c>
      <c r="L2206" s="1"/>
      <c r="M2206" s="1" t="s">
        <v>1542</v>
      </c>
      <c r="N2206" s="1" t="s">
        <v>17708</v>
      </c>
      <c r="O2206" s="1">
        <v>2022</v>
      </c>
      <c r="P2206" s="1">
        <v>45620</v>
      </c>
      <c r="Q2206" s="1" t="s">
        <v>17903</v>
      </c>
      <c r="R2206" s="1"/>
      <c r="S2206" s="1" t="s">
        <v>24355</v>
      </c>
      <c r="T2206" s="1" t="s">
        <v>6826</v>
      </c>
      <c r="U2206" s="1"/>
      <c r="V2206" s="1" t="s">
        <v>11520</v>
      </c>
      <c r="W2206" s="1" t="s">
        <v>6828</v>
      </c>
    </row>
    <row r="2207" spans="1:23" x14ac:dyDescent="0.25">
      <c r="A2207" s="1">
        <v>1007665</v>
      </c>
      <c r="B2207" s="5" t="str">
        <f>VLOOKUP(H2207,'FIPS Basin X-walk'!$A$2:$F$3224,6,FALSE)</f>
        <v>Appalachian Basin</v>
      </c>
      <c r="C2207" s="1" t="s">
        <v>17898</v>
      </c>
      <c r="D2207" s="1"/>
      <c r="E2207" s="1"/>
      <c r="F2207" s="1" t="s">
        <v>17899</v>
      </c>
      <c r="G2207" s="1" t="s">
        <v>17900</v>
      </c>
      <c r="H2207" s="1">
        <v>39053</v>
      </c>
      <c r="I2207" s="1">
        <v>1007665</v>
      </c>
      <c r="J2207" s="1">
        <v>38.982266000000003</v>
      </c>
      <c r="K2207" s="1">
        <v>-82.234745000000004</v>
      </c>
      <c r="L2207" s="1"/>
      <c r="M2207" s="1" t="s">
        <v>1542</v>
      </c>
      <c r="N2207" s="1" t="s">
        <v>17708</v>
      </c>
      <c r="O2207" s="1">
        <v>2022</v>
      </c>
      <c r="P2207" s="1">
        <v>45614</v>
      </c>
      <c r="Q2207" s="1" t="s">
        <v>17901</v>
      </c>
      <c r="R2207" s="1"/>
      <c r="S2207" s="1" t="s">
        <v>24358</v>
      </c>
      <c r="T2207" s="1" t="s">
        <v>6826</v>
      </c>
      <c r="U2207" s="1"/>
      <c r="V2207" s="1" t="s">
        <v>25893</v>
      </c>
      <c r="W2207" s="1" t="s">
        <v>6826</v>
      </c>
    </row>
    <row r="2208" spans="1:23" x14ac:dyDescent="0.25">
      <c r="A2208" s="1">
        <v>1012447</v>
      </c>
      <c r="B2208" s="5" t="str">
        <f>VLOOKUP(H2208,'FIPS Basin X-walk'!$A$2:$F$3224,6,FALSE)</f>
        <v>Gulf Coast Basin (LA, TX)</v>
      </c>
      <c r="C2208" s="1" t="s">
        <v>23870</v>
      </c>
      <c r="D2208" s="1"/>
      <c r="E2208" s="1"/>
      <c r="F2208" s="1" t="s">
        <v>23871</v>
      </c>
      <c r="G2208" s="1" t="s">
        <v>26488</v>
      </c>
      <c r="H2208" s="1">
        <v>48167</v>
      </c>
      <c r="I2208" s="1">
        <v>1012447</v>
      </c>
      <c r="J2208" s="1">
        <v>29.505222</v>
      </c>
      <c r="K2208" s="1">
        <v>-94.959361000000001</v>
      </c>
      <c r="L2208" s="1"/>
      <c r="M2208" s="1" t="s">
        <v>1485</v>
      </c>
      <c r="N2208" s="1" t="s">
        <v>9148</v>
      </c>
      <c r="O2208" s="1">
        <v>2022</v>
      </c>
      <c r="P2208" s="1">
        <v>77518</v>
      </c>
      <c r="Q2208" s="1" t="s">
        <v>23872</v>
      </c>
      <c r="R2208" s="1"/>
      <c r="S2208" s="1" t="s">
        <v>24355</v>
      </c>
      <c r="T2208" s="1" t="s">
        <v>6826</v>
      </c>
      <c r="U2208" s="1"/>
      <c r="V2208" s="1" t="s">
        <v>10974</v>
      </c>
      <c r="W2208" s="1" t="s">
        <v>6828</v>
      </c>
    </row>
    <row r="2209" spans="1:23" x14ac:dyDescent="0.25">
      <c r="A2209" s="1">
        <v>1014593</v>
      </c>
      <c r="B2209" s="5" t="str">
        <f>VLOOKUP(H2209,'FIPS Basin X-walk'!$A$2:$F$3224,6,FALSE)</f>
        <v>Gulf Coast Basin (LA, TX)</v>
      </c>
      <c r="C2209" s="1" t="s">
        <v>27273</v>
      </c>
      <c r="D2209" s="1"/>
      <c r="E2209" s="1"/>
      <c r="F2209" s="1" t="s">
        <v>1597</v>
      </c>
      <c r="G2209" s="1" t="s">
        <v>1597</v>
      </c>
      <c r="H2209" s="1">
        <v>48167</v>
      </c>
      <c r="I2209" s="1">
        <v>1014593</v>
      </c>
      <c r="J2209" s="1">
        <v>29.2992257417236</v>
      </c>
      <c r="K2209" s="1">
        <v>-94.830135353278607</v>
      </c>
      <c r="L2209" s="1"/>
      <c r="M2209" s="1" t="s">
        <v>1485</v>
      </c>
      <c r="N2209" s="1" t="s">
        <v>9148</v>
      </c>
      <c r="O2209" s="1">
        <v>2022</v>
      </c>
      <c r="P2209" s="1">
        <v>77554</v>
      </c>
      <c r="Q2209" s="1" t="s">
        <v>27274</v>
      </c>
      <c r="R2209" s="1"/>
      <c r="S2209" s="1">
        <v>324110</v>
      </c>
      <c r="T2209" s="1" t="s">
        <v>6826</v>
      </c>
      <c r="U2209" s="1"/>
      <c r="V2209" s="1" t="s">
        <v>27275</v>
      </c>
      <c r="W2209" s="1" t="s">
        <v>6826</v>
      </c>
    </row>
    <row r="2210" spans="1:23" x14ac:dyDescent="0.25">
      <c r="A2210" s="1">
        <v>1000504</v>
      </c>
      <c r="B2210" s="5" t="str">
        <f>VLOOKUP(H2210,'FIPS Basin X-walk'!$A$2:$F$3224,6,FALSE)</f>
        <v>Gulf Coast Basin (LA, TX)</v>
      </c>
      <c r="C2210" s="1" t="s">
        <v>20809</v>
      </c>
      <c r="D2210" s="1"/>
      <c r="E2210" s="1"/>
      <c r="F2210" s="1" t="s">
        <v>20798</v>
      </c>
      <c r="G2210" s="1" t="s">
        <v>1597</v>
      </c>
      <c r="H2210" s="1">
        <v>48167</v>
      </c>
      <c r="I2210" s="1">
        <v>1000504</v>
      </c>
      <c r="J2210" s="1">
        <v>29.378699999999998</v>
      </c>
      <c r="K2210" s="1">
        <v>-94.944000000000003</v>
      </c>
      <c r="L2210" s="1"/>
      <c r="M2210" s="1" t="s">
        <v>1485</v>
      </c>
      <c r="N2210" s="1" t="s">
        <v>9148</v>
      </c>
      <c r="O2210" s="1">
        <v>2022</v>
      </c>
      <c r="P2210" s="1">
        <v>77590</v>
      </c>
      <c r="Q2210" s="1" t="s">
        <v>20810</v>
      </c>
      <c r="R2210" s="1"/>
      <c r="S2210" s="1" t="s">
        <v>24355</v>
      </c>
      <c r="T2210" s="1" t="s">
        <v>6828</v>
      </c>
      <c r="U2210" s="1"/>
      <c r="V2210" s="1" t="s">
        <v>24404</v>
      </c>
      <c r="W2210" s="1" t="s">
        <v>6828</v>
      </c>
    </row>
    <row r="2211" spans="1:23" x14ac:dyDescent="0.25">
      <c r="A2211" s="1">
        <v>1010447</v>
      </c>
      <c r="B2211" s="5" t="str">
        <f>VLOOKUP(H2211,'FIPS Basin X-walk'!$A$2:$F$3224,6,FALSE)</f>
        <v>Gulf Coast Basin (LA, TX)</v>
      </c>
      <c r="C2211" s="1" t="s">
        <v>20805</v>
      </c>
      <c r="D2211" s="1"/>
      <c r="E2211" s="1"/>
      <c r="F2211" s="1" t="s">
        <v>20806</v>
      </c>
      <c r="G2211" s="1" t="s">
        <v>1597</v>
      </c>
      <c r="H2211" s="1">
        <v>48167</v>
      </c>
      <c r="I2211" s="1">
        <v>1010447</v>
      </c>
      <c r="J2211" s="1">
        <v>29.361045000000001</v>
      </c>
      <c r="K2211" s="1">
        <v>-94.930351000000002</v>
      </c>
      <c r="L2211" s="1"/>
      <c r="M2211" s="1" t="s">
        <v>1485</v>
      </c>
      <c r="N2211" s="1" t="s">
        <v>9148</v>
      </c>
      <c r="O2211" s="1">
        <v>2022</v>
      </c>
      <c r="P2211" s="1">
        <v>77592</v>
      </c>
      <c r="Q2211" s="1" t="s">
        <v>26224</v>
      </c>
      <c r="R2211" s="1"/>
      <c r="S2211" s="1">
        <v>325110</v>
      </c>
      <c r="T2211" s="1" t="s">
        <v>6826</v>
      </c>
      <c r="U2211" s="1"/>
      <c r="V2211" s="1" t="s">
        <v>24521</v>
      </c>
      <c r="W2211" s="1" t="s">
        <v>6826</v>
      </c>
    </row>
    <row r="2212" spans="1:23" x14ac:dyDescent="0.25">
      <c r="A2212" s="1">
        <v>1005894</v>
      </c>
      <c r="B2212" s="5" t="str">
        <f>VLOOKUP(H2212,'FIPS Basin X-walk'!$A$2:$F$3224,6,FALSE)</f>
        <v>Gulf Coast Basin (LA, TX)</v>
      </c>
      <c r="C2212" s="1" t="s">
        <v>20811</v>
      </c>
      <c r="D2212" s="1"/>
      <c r="E2212" s="1"/>
      <c r="F2212" s="1" t="s">
        <v>20812</v>
      </c>
      <c r="G2212" s="1" t="s">
        <v>20793</v>
      </c>
      <c r="H2212" s="1">
        <v>48167</v>
      </c>
      <c r="I2212" s="1">
        <v>1005894</v>
      </c>
      <c r="J2212" s="1">
        <v>29.387909000000001</v>
      </c>
      <c r="K2212" s="1">
        <v>-95.055888999999993</v>
      </c>
      <c r="L2212" s="1"/>
      <c r="M2212" s="1" t="s">
        <v>1485</v>
      </c>
      <c r="N2212" s="1" t="s">
        <v>9148</v>
      </c>
      <c r="O2212" s="1">
        <v>2022</v>
      </c>
      <c r="P2212" s="1">
        <v>77510</v>
      </c>
      <c r="Q2212" s="1" t="s">
        <v>20813</v>
      </c>
      <c r="R2212" s="1"/>
      <c r="S2212" s="1" t="s">
        <v>24358</v>
      </c>
      <c r="T2212" s="1" t="s">
        <v>6826</v>
      </c>
      <c r="U2212" s="1"/>
      <c r="V2212" s="1" t="s">
        <v>6952</v>
      </c>
      <c r="W2212" s="1" t="s">
        <v>6826</v>
      </c>
    </row>
    <row r="2213" spans="1:23" x14ac:dyDescent="0.25">
      <c r="A2213" s="1">
        <v>1009993</v>
      </c>
      <c r="B2213" s="5" t="str">
        <f>VLOOKUP(H2213,'FIPS Basin X-walk'!$A$2:$F$3224,6,FALSE)</f>
        <v>Gulf Coast Basin (LA, TX)</v>
      </c>
      <c r="C2213" s="1" t="s">
        <v>20795</v>
      </c>
      <c r="D2213" s="1"/>
      <c r="E2213" s="1"/>
      <c r="F2213" s="1" t="s">
        <v>1597</v>
      </c>
      <c r="G2213" s="1" t="s">
        <v>20793</v>
      </c>
      <c r="H2213" s="1">
        <v>48167</v>
      </c>
      <c r="I2213" s="1">
        <v>1009993</v>
      </c>
      <c r="J2213" s="1">
        <v>29.311419999999998</v>
      </c>
      <c r="K2213" s="1">
        <v>-94.774789999999996</v>
      </c>
      <c r="L2213" s="1"/>
      <c r="M2213" s="1" t="s">
        <v>1485</v>
      </c>
      <c r="N2213" s="1" t="s">
        <v>9148</v>
      </c>
      <c r="O2213" s="1">
        <v>2022</v>
      </c>
      <c r="P2213" s="1">
        <v>77555</v>
      </c>
      <c r="Q2213" s="1" t="s">
        <v>20796</v>
      </c>
      <c r="R2213" s="1"/>
      <c r="S2213" s="1" t="s">
        <v>24379</v>
      </c>
      <c r="T2213" s="1" t="s">
        <v>6828</v>
      </c>
      <c r="U2213" s="1"/>
      <c r="V2213" s="1" t="s">
        <v>20604</v>
      </c>
      <c r="W2213" s="1" t="s">
        <v>6826</v>
      </c>
    </row>
    <row r="2214" spans="1:23" x14ac:dyDescent="0.25">
      <c r="A2214" s="1">
        <v>1000022</v>
      </c>
      <c r="B2214" s="5" t="str">
        <f>VLOOKUP(H2214,'FIPS Basin X-walk'!$A$2:$F$3224,6,FALSE)</f>
        <v>Gulf Coast Basin (LA, TX)</v>
      </c>
      <c r="C2214" s="1" t="s">
        <v>20816</v>
      </c>
      <c r="D2214" s="1"/>
      <c r="E2214" s="1"/>
      <c r="F2214" s="1" t="s">
        <v>20798</v>
      </c>
      <c r="G2214" s="1" t="s">
        <v>20793</v>
      </c>
      <c r="H2214" s="1">
        <v>48167</v>
      </c>
      <c r="I2214" s="1">
        <v>1000022</v>
      </c>
      <c r="J2214" s="1">
        <v>29.423189000000001</v>
      </c>
      <c r="K2214" s="1">
        <v>-94.968849000000006</v>
      </c>
      <c r="L2214" s="1"/>
      <c r="M2214" s="1" t="s">
        <v>1485</v>
      </c>
      <c r="N2214" s="1" t="s">
        <v>9148</v>
      </c>
      <c r="O2214" s="1">
        <v>2022</v>
      </c>
      <c r="P2214" s="1">
        <v>77590</v>
      </c>
      <c r="Q2214" s="1" t="s">
        <v>20817</v>
      </c>
      <c r="R2214" s="1"/>
      <c r="S2214" s="1" t="s">
        <v>24367</v>
      </c>
      <c r="T2214" s="1" t="s">
        <v>6826</v>
      </c>
      <c r="U2214" s="1"/>
      <c r="V2214" s="1" t="s">
        <v>12923</v>
      </c>
      <c r="W2214" s="1" t="s">
        <v>6826</v>
      </c>
    </row>
    <row r="2215" spans="1:23" x14ac:dyDescent="0.25">
      <c r="A2215" s="1">
        <v>1000043</v>
      </c>
      <c r="B2215" s="5" t="str">
        <f>VLOOKUP(H2215,'FIPS Basin X-walk'!$A$2:$F$3224,6,FALSE)</f>
        <v>Gulf Coast Basin (LA, TX)</v>
      </c>
      <c r="C2215" s="1" t="s">
        <v>24386</v>
      </c>
      <c r="D2215" s="1"/>
      <c r="E2215" s="1"/>
      <c r="F2215" s="1" t="s">
        <v>20798</v>
      </c>
      <c r="G2215" s="1" t="s">
        <v>20793</v>
      </c>
      <c r="H2215" s="1">
        <v>48167</v>
      </c>
      <c r="I2215" s="1">
        <v>1000043</v>
      </c>
      <c r="J2215" s="1">
        <v>29.37452</v>
      </c>
      <c r="K2215" s="1">
        <v>-94.941509999999994</v>
      </c>
      <c r="L2215" s="1"/>
      <c r="M2215" s="1" t="s">
        <v>1485</v>
      </c>
      <c r="N2215" s="1" t="s">
        <v>9148</v>
      </c>
      <c r="O2215" s="1">
        <v>2022</v>
      </c>
      <c r="P2215" s="1">
        <v>77590</v>
      </c>
      <c r="Q2215" s="1" t="s">
        <v>20801</v>
      </c>
      <c r="R2215" s="1"/>
      <c r="S2215" s="1" t="s">
        <v>24387</v>
      </c>
      <c r="T2215" s="1" t="s">
        <v>6826</v>
      </c>
      <c r="U2215" s="1"/>
      <c r="V2215" s="1" t="s">
        <v>20800</v>
      </c>
      <c r="W2215" s="1" t="s">
        <v>6826</v>
      </c>
    </row>
    <row r="2216" spans="1:23" x14ac:dyDescent="0.25">
      <c r="A2216" s="1">
        <v>1003429</v>
      </c>
      <c r="B2216" s="5" t="str">
        <f>VLOOKUP(H2216,'FIPS Basin X-walk'!$A$2:$F$3224,6,FALSE)</f>
        <v>Gulf Coast Basin (LA, TX)</v>
      </c>
      <c r="C2216" s="1" t="s">
        <v>20802</v>
      </c>
      <c r="D2216" s="1"/>
      <c r="E2216" s="1"/>
      <c r="F2216" s="1" t="s">
        <v>20798</v>
      </c>
      <c r="G2216" s="1" t="s">
        <v>20793</v>
      </c>
      <c r="H2216" s="1">
        <v>48167</v>
      </c>
      <c r="I2216" s="1">
        <v>1003429</v>
      </c>
      <c r="J2216" s="1">
        <v>29.361045000000001</v>
      </c>
      <c r="K2216" s="1">
        <v>-94.930351000000002</v>
      </c>
      <c r="L2216" s="1"/>
      <c r="M2216" s="1" t="s">
        <v>1485</v>
      </c>
      <c r="N2216" s="1" t="s">
        <v>9148</v>
      </c>
      <c r="O2216" s="1">
        <v>2022</v>
      </c>
      <c r="P2216" s="1">
        <v>77592</v>
      </c>
      <c r="Q2216" s="1" t="s">
        <v>20803</v>
      </c>
      <c r="R2216" s="1"/>
      <c r="S2216" s="1" t="s">
        <v>24367</v>
      </c>
      <c r="T2216" s="1" t="s">
        <v>6826</v>
      </c>
      <c r="U2216" s="1"/>
      <c r="V2216" s="1" t="s">
        <v>20804</v>
      </c>
      <c r="W2216" s="1" t="s">
        <v>6826</v>
      </c>
    </row>
    <row r="2217" spans="1:23" x14ac:dyDescent="0.25">
      <c r="A2217" s="1">
        <v>1004957</v>
      </c>
      <c r="B2217" s="5" t="str">
        <f>VLOOKUP(H2217,'FIPS Basin X-walk'!$A$2:$F$3224,6,FALSE)</f>
        <v>Gulf Coast Basin (LA, TX)</v>
      </c>
      <c r="C2217" s="1" t="s">
        <v>20814</v>
      </c>
      <c r="D2217" s="1"/>
      <c r="E2217" s="1"/>
      <c r="F2217" s="1" t="s">
        <v>20806</v>
      </c>
      <c r="G2217" s="1" t="s">
        <v>20793</v>
      </c>
      <c r="H2217" s="1">
        <v>48167</v>
      </c>
      <c r="I2217" s="1">
        <v>1004957</v>
      </c>
      <c r="J2217" s="1">
        <v>29.380300999999999</v>
      </c>
      <c r="K2217" s="1">
        <v>-94.894036</v>
      </c>
      <c r="L2217" s="1"/>
      <c r="M2217" s="1" t="s">
        <v>1485</v>
      </c>
      <c r="N2217" s="1" t="s">
        <v>9148</v>
      </c>
      <c r="O2217" s="1">
        <v>2022</v>
      </c>
      <c r="P2217" s="1">
        <v>77590</v>
      </c>
      <c r="Q2217" s="1" t="s">
        <v>20815</v>
      </c>
      <c r="R2217" s="1"/>
      <c r="S2217" s="1" t="s">
        <v>24473</v>
      </c>
      <c r="T2217" s="1" t="s">
        <v>6826</v>
      </c>
      <c r="U2217" s="1"/>
      <c r="V2217" s="1" t="s">
        <v>6866</v>
      </c>
      <c r="W2217" s="1" t="s">
        <v>6826</v>
      </c>
    </row>
    <row r="2218" spans="1:23" x14ac:dyDescent="0.25">
      <c r="A2218" s="1">
        <v>1005585</v>
      </c>
      <c r="B2218" s="5" t="str">
        <f>VLOOKUP(H2218,'FIPS Basin X-walk'!$A$2:$F$3224,6,FALSE)</f>
        <v>Gulf Coast Basin (LA, TX)</v>
      </c>
      <c r="C2218" s="1" t="s">
        <v>20807</v>
      </c>
      <c r="D2218" s="1"/>
      <c r="E2218" s="1"/>
      <c r="F2218" s="1" t="s">
        <v>20798</v>
      </c>
      <c r="G2218" s="1" t="s">
        <v>20793</v>
      </c>
      <c r="H2218" s="1">
        <v>48167</v>
      </c>
      <c r="I2218" s="1">
        <v>1005585</v>
      </c>
      <c r="J2218" s="1">
        <v>29.377500000000001</v>
      </c>
      <c r="K2218" s="1">
        <v>-94.9328</v>
      </c>
      <c r="L2218" s="1"/>
      <c r="M2218" s="1" t="s">
        <v>1485</v>
      </c>
      <c r="N2218" s="1" t="s">
        <v>9148</v>
      </c>
      <c r="O2218" s="1">
        <v>2022</v>
      </c>
      <c r="P2218" s="1">
        <v>77592</v>
      </c>
      <c r="Q2218" s="1" t="s">
        <v>20808</v>
      </c>
      <c r="R2218" s="1"/>
      <c r="S2218" s="1" t="s">
        <v>24369</v>
      </c>
      <c r="T2218" s="1" t="s">
        <v>6828</v>
      </c>
      <c r="U2218" s="1"/>
      <c r="V2218" s="1" t="s">
        <v>7439</v>
      </c>
      <c r="W2218" s="1" t="s">
        <v>6828</v>
      </c>
    </row>
    <row r="2219" spans="1:23" x14ac:dyDescent="0.25">
      <c r="A2219" s="1">
        <v>1006562</v>
      </c>
      <c r="B2219" s="5" t="str">
        <f>VLOOKUP(H2219,'FIPS Basin X-walk'!$A$2:$F$3224,6,FALSE)</f>
        <v>Gulf Coast Basin (LA, TX)</v>
      </c>
      <c r="C2219" s="1" t="s">
        <v>20797</v>
      </c>
      <c r="D2219" s="1"/>
      <c r="E2219" s="1"/>
      <c r="F2219" s="1" t="s">
        <v>20798</v>
      </c>
      <c r="G2219" s="1" t="s">
        <v>20793</v>
      </c>
      <c r="H2219" s="1">
        <v>48167</v>
      </c>
      <c r="I2219" s="1">
        <v>1006562</v>
      </c>
      <c r="J2219" s="1">
        <v>29.378150000000002</v>
      </c>
      <c r="K2219" s="1">
        <v>-94.902510000000007</v>
      </c>
      <c r="L2219" s="1"/>
      <c r="M2219" s="1" t="s">
        <v>1485</v>
      </c>
      <c r="N2219" s="1" t="s">
        <v>9148</v>
      </c>
      <c r="O2219" s="1">
        <v>2022</v>
      </c>
      <c r="P2219" s="1">
        <v>77590</v>
      </c>
      <c r="Q2219" s="1" t="s">
        <v>20799</v>
      </c>
      <c r="R2219" s="1"/>
      <c r="S2219" s="1" t="s">
        <v>24387</v>
      </c>
      <c r="T2219" s="1" t="s">
        <v>6826</v>
      </c>
      <c r="U2219" s="1"/>
      <c r="V2219" s="1" t="s">
        <v>7202</v>
      </c>
      <c r="W2219" s="1" t="s">
        <v>6826</v>
      </c>
    </row>
    <row r="2220" spans="1:23" x14ac:dyDescent="0.25">
      <c r="A2220" s="1">
        <v>1008938</v>
      </c>
      <c r="B2220" s="5" t="str">
        <f>VLOOKUP(H2220,'FIPS Basin X-walk'!$A$2:$F$3224,6,FALSE)</f>
        <v>Gulf Coast Basin (LA, TX)</v>
      </c>
      <c r="C2220" s="1" t="s">
        <v>20818</v>
      </c>
      <c r="D2220" s="1"/>
      <c r="E2220" s="1" t="s">
        <v>6828</v>
      </c>
      <c r="F2220" s="1" t="s">
        <v>20798</v>
      </c>
      <c r="G2220" s="1" t="s">
        <v>20793</v>
      </c>
      <c r="H2220" s="1">
        <v>48167</v>
      </c>
      <c r="I2220" s="1">
        <v>1008938</v>
      </c>
      <c r="J2220" s="1">
        <v>29.369167000000001</v>
      </c>
      <c r="K2220" s="1">
        <v>-94.911111000000005</v>
      </c>
      <c r="L2220" s="1"/>
      <c r="M2220" s="1" t="s">
        <v>1485</v>
      </c>
      <c r="N2220" s="1" t="s">
        <v>9148</v>
      </c>
      <c r="O2220" s="1">
        <v>2022</v>
      </c>
      <c r="P2220" s="1">
        <v>77590</v>
      </c>
      <c r="Q2220" s="1" t="s">
        <v>20819</v>
      </c>
      <c r="R2220" s="1"/>
      <c r="S2220" s="1" t="s">
        <v>24369</v>
      </c>
      <c r="T2220" s="1" t="s">
        <v>6826</v>
      </c>
      <c r="U2220" s="1"/>
      <c r="V2220" s="1" t="s">
        <v>8406</v>
      </c>
      <c r="W2220" s="1" t="s">
        <v>6826</v>
      </c>
    </row>
    <row r="2221" spans="1:23" x14ac:dyDescent="0.25">
      <c r="A2221" s="1">
        <v>1014434</v>
      </c>
      <c r="B2221" s="5" t="str">
        <f>VLOOKUP(H2221,'FIPS Basin X-walk'!$A$2:$F$3224,6,FALSE)</f>
        <v>Gulf Coast Basin (LA, TX)</v>
      </c>
      <c r="C2221" s="1" t="s">
        <v>27151</v>
      </c>
      <c r="D2221" s="1"/>
      <c r="E2221" s="1"/>
      <c r="F2221" s="1" t="s">
        <v>20806</v>
      </c>
      <c r="G2221" s="1" t="s">
        <v>20793</v>
      </c>
      <c r="H2221" s="1">
        <v>48167</v>
      </c>
      <c r="I2221" s="1">
        <v>1014434</v>
      </c>
      <c r="J2221" s="1">
        <v>29.42831</v>
      </c>
      <c r="K2221" s="1">
        <v>-94.983063999999999</v>
      </c>
      <c r="L2221" s="1"/>
      <c r="M2221" s="1" t="s">
        <v>1485</v>
      </c>
      <c r="N2221" s="1" t="s">
        <v>9148</v>
      </c>
      <c r="O2221" s="1">
        <v>2022</v>
      </c>
      <c r="P2221" s="1">
        <v>77590</v>
      </c>
      <c r="Q2221" s="1" t="s">
        <v>27152</v>
      </c>
      <c r="R2221" s="1"/>
      <c r="S2221" s="1" t="s">
        <v>24355</v>
      </c>
      <c r="T2221" s="1" t="s">
        <v>6826</v>
      </c>
      <c r="U2221" s="1"/>
      <c r="V2221" s="1" t="s">
        <v>27150</v>
      </c>
      <c r="W2221" s="1" t="s">
        <v>6828</v>
      </c>
    </row>
    <row r="2222" spans="1:23" x14ac:dyDescent="0.25">
      <c r="A2222" s="1">
        <v>1012464</v>
      </c>
      <c r="B2222" s="5" t="str">
        <f>VLOOKUP(H2222,'FIPS Basin X-walk'!$A$2:$F$3224,6,FALSE)</f>
        <v>Piceance Basin</v>
      </c>
      <c r="C2222" s="1" t="s">
        <v>23658</v>
      </c>
      <c r="D2222" s="1"/>
      <c r="E2222" s="1"/>
      <c r="F2222" s="1" t="s">
        <v>23659</v>
      </c>
      <c r="G2222" s="1" t="s">
        <v>2657</v>
      </c>
      <c r="H2222" s="1">
        <v>8045</v>
      </c>
      <c r="I2222" s="1">
        <v>1012464</v>
      </c>
      <c r="J2222" s="1">
        <v>39.4967167</v>
      </c>
      <c r="K2222" s="1">
        <v>-107.6452085</v>
      </c>
      <c r="L2222" s="1"/>
      <c r="M2222" s="1" t="s">
        <v>1507</v>
      </c>
      <c r="N2222" s="1" t="s">
        <v>9093</v>
      </c>
      <c r="O2222" s="1">
        <v>2022</v>
      </c>
      <c r="P2222" s="1">
        <v>81652</v>
      </c>
      <c r="Q2222" s="1" t="s">
        <v>24158</v>
      </c>
      <c r="R2222" s="1"/>
      <c r="S2222" s="1">
        <v>213112</v>
      </c>
      <c r="T2222" s="1" t="s">
        <v>6826</v>
      </c>
      <c r="U2222" s="1"/>
      <c r="V2222" s="1" t="s">
        <v>23660</v>
      </c>
      <c r="W2222" s="1" t="s">
        <v>6826</v>
      </c>
    </row>
    <row r="2223" spans="1:23" x14ac:dyDescent="0.25">
      <c r="A2223" s="1">
        <v>1002267</v>
      </c>
      <c r="B2223" s="5" t="str">
        <f>VLOOKUP(H2223,'FIPS Basin X-walk'!$A$2:$F$3224,6,FALSE)</f>
        <v>Anadarko Basin</v>
      </c>
      <c r="C2223" s="1" t="s">
        <v>18407</v>
      </c>
      <c r="D2223" s="1"/>
      <c r="E2223" s="1"/>
      <c r="F2223" s="1" t="s">
        <v>18408</v>
      </c>
      <c r="G2223" s="1" t="s">
        <v>9219</v>
      </c>
      <c r="H2223" s="1">
        <v>40047</v>
      </c>
      <c r="I2223" s="1">
        <v>1002267</v>
      </c>
      <c r="J2223" s="1">
        <v>36.272314000000001</v>
      </c>
      <c r="K2223" s="1">
        <v>-98.068342999999999</v>
      </c>
      <c r="L2223" s="1"/>
      <c r="M2223" s="1" t="s">
        <v>1495</v>
      </c>
      <c r="N2223" s="1" t="s">
        <v>9115</v>
      </c>
      <c r="O2223" s="1">
        <v>2022</v>
      </c>
      <c r="P2223" s="1">
        <v>73735</v>
      </c>
      <c r="Q2223" s="1" t="s">
        <v>115</v>
      </c>
      <c r="R2223" s="1"/>
      <c r="S2223" s="1" t="s">
        <v>24399</v>
      </c>
      <c r="T2223" s="1" t="s">
        <v>6826</v>
      </c>
      <c r="U2223" s="1"/>
      <c r="V2223" s="1" t="s">
        <v>18409</v>
      </c>
      <c r="W2223" s="1" t="s">
        <v>6826</v>
      </c>
    </row>
    <row r="2224" spans="1:23" x14ac:dyDescent="0.25">
      <c r="A2224" s="1">
        <v>1002407</v>
      </c>
      <c r="B2224" s="5" t="str">
        <f>VLOOKUP(H2224,'FIPS Basin X-walk'!$A$2:$F$3224,6,FALSE)</f>
        <v>Anadarko Basin</v>
      </c>
      <c r="C2224" s="1" t="s">
        <v>18413</v>
      </c>
      <c r="D2224" s="1"/>
      <c r="E2224" s="1"/>
      <c r="F2224" s="1" t="s">
        <v>18404</v>
      </c>
      <c r="G2224" s="1" t="s">
        <v>9219</v>
      </c>
      <c r="H2224" s="1">
        <v>40047</v>
      </c>
      <c r="I2224" s="1">
        <v>1002407</v>
      </c>
      <c r="J2224" s="1">
        <v>36.379475999999997</v>
      </c>
      <c r="K2224" s="1">
        <v>-97.765090000000001</v>
      </c>
      <c r="L2224" s="1"/>
      <c r="M2224" s="1" t="s">
        <v>1495</v>
      </c>
      <c r="N2224" s="1" t="s">
        <v>9115</v>
      </c>
      <c r="O2224" s="1">
        <v>2022</v>
      </c>
      <c r="P2224" s="1">
        <v>73701</v>
      </c>
      <c r="Q2224" s="1" t="s">
        <v>18414</v>
      </c>
      <c r="R2224" s="1"/>
      <c r="S2224" s="1" t="s">
        <v>24572</v>
      </c>
      <c r="T2224" s="1" t="s">
        <v>6826</v>
      </c>
      <c r="U2224" s="1"/>
      <c r="V2224" s="1" t="s">
        <v>6889</v>
      </c>
      <c r="W2224" s="1" t="s">
        <v>6826</v>
      </c>
    </row>
    <row r="2225" spans="1:23" x14ac:dyDescent="0.25">
      <c r="A2225" s="1">
        <v>1002788</v>
      </c>
      <c r="B2225" s="5" t="str">
        <f>VLOOKUP(H2225,'FIPS Basin X-walk'!$A$2:$F$3224,6,FALSE)</f>
        <v>Anadarko Basin</v>
      </c>
      <c r="C2225" s="1" t="s">
        <v>18403</v>
      </c>
      <c r="D2225" s="1"/>
      <c r="E2225" s="1"/>
      <c r="F2225" s="1" t="s">
        <v>18404</v>
      </c>
      <c r="G2225" s="1" t="s">
        <v>9219</v>
      </c>
      <c r="H2225" s="1">
        <v>40047</v>
      </c>
      <c r="I2225" s="1">
        <v>1002788</v>
      </c>
      <c r="J2225" s="1">
        <v>36.418919000000002</v>
      </c>
      <c r="K2225" s="1">
        <v>-97.806884999999994</v>
      </c>
      <c r="L2225" s="1"/>
      <c r="M2225" s="1" t="s">
        <v>1495</v>
      </c>
      <c r="N2225" s="1" t="s">
        <v>9115</v>
      </c>
      <c r="O2225" s="1">
        <v>2022</v>
      </c>
      <c r="P2225" s="1">
        <v>73701</v>
      </c>
      <c r="Q2225" s="1" t="s">
        <v>18405</v>
      </c>
      <c r="R2225" s="1"/>
      <c r="S2225" s="1" t="s">
        <v>24358</v>
      </c>
      <c r="T2225" s="1" t="s">
        <v>6826</v>
      </c>
      <c r="U2225" s="1"/>
      <c r="V2225" s="1" t="s">
        <v>18406</v>
      </c>
      <c r="W2225" s="1" t="s">
        <v>6826</v>
      </c>
    </row>
    <row r="2226" spans="1:23" x14ac:dyDescent="0.25">
      <c r="A2226" s="1">
        <v>1004521</v>
      </c>
      <c r="B2226" s="5" t="str">
        <f>VLOOKUP(H2226,'FIPS Basin X-walk'!$A$2:$F$3224,6,FALSE)</f>
        <v>Anadarko Basin</v>
      </c>
      <c r="C2226" s="1" t="s">
        <v>18410</v>
      </c>
      <c r="D2226" s="1"/>
      <c r="E2226" s="1"/>
      <c r="F2226" s="1" t="s">
        <v>18411</v>
      </c>
      <c r="G2226" s="1" t="s">
        <v>9219</v>
      </c>
      <c r="H2226" s="1">
        <v>40047</v>
      </c>
      <c r="I2226" s="1">
        <v>1004521</v>
      </c>
      <c r="J2226" s="1">
        <v>36.545053000000003</v>
      </c>
      <c r="K2226" s="1">
        <v>-97.850395000000006</v>
      </c>
      <c r="L2226" s="1"/>
      <c r="M2226" s="1" t="s">
        <v>1495</v>
      </c>
      <c r="N2226" s="1" t="s">
        <v>9115</v>
      </c>
      <c r="O2226" s="1">
        <v>2022</v>
      </c>
      <c r="P2226" s="1">
        <v>73753</v>
      </c>
      <c r="Q2226" s="1" t="s">
        <v>18412</v>
      </c>
      <c r="R2226" s="1"/>
      <c r="S2226" s="1" t="s">
        <v>24423</v>
      </c>
      <c r="T2226" s="1" t="s">
        <v>6826</v>
      </c>
      <c r="U2226" s="1"/>
      <c r="V2226" s="1" t="s">
        <v>13256</v>
      </c>
      <c r="W2226" s="1" t="s">
        <v>6826</v>
      </c>
    </row>
    <row r="2227" spans="1:23" x14ac:dyDescent="0.25">
      <c r="A2227" s="1">
        <v>1012773</v>
      </c>
      <c r="B2227" s="5" t="str">
        <f>VLOOKUP(H2227,'FIPS Basin X-walk'!$A$2:$F$3224,6,FALSE)</f>
        <v>Piceance Basin</v>
      </c>
      <c r="C2227" s="1" t="s">
        <v>9218</v>
      </c>
      <c r="D2227" s="1"/>
      <c r="E2227" s="1"/>
      <c r="F2227" s="1" t="s">
        <v>9170</v>
      </c>
      <c r="G2227" s="1" t="s">
        <v>9219</v>
      </c>
      <c r="H2227" s="1">
        <v>8045</v>
      </c>
      <c r="I2227" s="1">
        <v>1012773</v>
      </c>
      <c r="J2227" s="1">
        <v>39.46114</v>
      </c>
      <c r="K2227" s="1">
        <v>-108.06665</v>
      </c>
      <c r="L2227" s="1"/>
      <c r="M2227" s="1" t="s">
        <v>1507</v>
      </c>
      <c r="N2227" s="1" t="s">
        <v>9093</v>
      </c>
      <c r="O2227" s="1">
        <v>2022</v>
      </c>
      <c r="P2227" s="1">
        <v>81635</v>
      </c>
      <c r="Q2227" s="1" t="s">
        <v>24212</v>
      </c>
      <c r="R2227" s="1"/>
      <c r="S2227" s="1" t="s">
        <v>26545</v>
      </c>
      <c r="T2227" s="1" t="s">
        <v>6826</v>
      </c>
      <c r="U2227" s="1"/>
      <c r="V2227" s="1" t="s">
        <v>9220</v>
      </c>
      <c r="W2227" s="1" t="s">
        <v>6826</v>
      </c>
    </row>
    <row r="2228" spans="1:23" x14ac:dyDescent="0.25">
      <c r="A2228" s="1">
        <v>1002943</v>
      </c>
      <c r="B2228" s="5" t="str">
        <f>VLOOKUP(H2228,'FIPS Basin X-walk'!$A$2:$F$3224,6,FALSE)</f>
        <v>Piceance Basin</v>
      </c>
      <c r="C2228" s="1"/>
      <c r="D2228" s="1"/>
      <c r="E2228" s="1"/>
      <c r="F2228" s="1" t="s">
        <v>25023</v>
      </c>
      <c r="G2228" s="1" t="s">
        <v>9219</v>
      </c>
      <c r="H2228" s="1">
        <v>8045</v>
      </c>
      <c r="I2228" s="1">
        <v>1002943</v>
      </c>
      <c r="J2228" s="1">
        <v>39.487296999999998</v>
      </c>
      <c r="K2228" s="1">
        <v>-108.111356</v>
      </c>
      <c r="L2228" s="1"/>
      <c r="M2228" s="1" t="s">
        <v>1507</v>
      </c>
      <c r="N2228" s="1" t="s">
        <v>9093</v>
      </c>
      <c r="O2228" s="1">
        <v>2022</v>
      </c>
      <c r="P2228" s="1">
        <v>81635</v>
      </c>
      <c r="Q2228" s="1" t="s">
        <v>24036</v>
      </c>
      <c r="R2228" s="1"/>
      <c r="S2228" s="1" t="s">
        <v>24399</v>
      </c>
      <c r="T2228" s="1" t="s">
        <v>6826</v>
      </c>
      <c r="U2228" s="1"/>
      <c r="V2228" s="1" t="s">
        <v>6881</v>
      </c>
      <c r="W2228" s="1" t="s">
        <v>6826</v>
      </c>
    </row>
    <row r="2229" spans="1:23" x14ac:dyDescent="0.25">
      <c r="A2229" s="1">
        <v>1013608</v>
      </c>
      <c r="B2229" s="5" t="str">
        <f>VLOOKUP(H2229,'FIPS Basin X-walk'!$A$2:$F$3224,6,FALSE)</f>
        <v>Cincinnati Arch</v>
      </c>
      <c r="C2229" s="1" t="s">
        <v>12781</v>
      </c>
      <c r="D2229" s="1"/>
      <c r="E2229" s="1"/>
      <c r="F2229" s="1" t="s">
        <v>12782</v>
      </c>
      <c r="G2229" s="1" t="s">
        <v>12783</v>
      </c>
      <c r="H2229" s="1">
        <v>21079</v>
      </c>
      <c r="I2229" s="1">
        <v>1013608</v>
      </c>
      <c r="J2229" s="1">
        <v>37.579721999999997</v>
      </c>
      <c r="K2229" s="1">
        <v>-84.459721999999999</v>
      </c>
      <c r="L2229" s="1"/>
      <c r="M2229" s="1" t="s">
        <v>1497</v>
      </c>
      <c r="N2229" s="1" t="s">
        <v>12675</v>
      </c>
      <c r="O2229" s="1">
        <v>2022</v>
      </c>
      <c r="P2229" s="1">
        <v>40461</v>
      </c>
      <c r="Q2229" s="1" t="s">
        <v>477</v>
      </c>
      <c r="R2229" s="1"/>
      <c r="S2229" s="1" t="s">
        <v>24435</v>
      </c>
      <c r="T2229" s="1" t="s">
        <v>6826</v>
      </c>
      <c r="U2229" s="1"/>
      <c r="V2229" s="1" t="s">
        <v>12735</v>
      </c>
      <c r="W2229" s="1" t="s">
        <v>6826</v>
      </c>
    </row>
    <row r="2230" spans="1:23" x14ac:dyDescent="0.25">
      <c r="A2230" s="1">
        <v>1008234</v>
      </c>
      <c r="B2230" s="5" t="str">
        <f>VLOOKUP(H2230,'FIPS Basin X-walk'!$A$2:$F$3224,6,FALSE)</f>
        <v>Appalachian Basin (Eastern Overthrust Area)</v>
      </c>
      <c r="C2230" s="1" t="s">
        <v>13886</v>
      </c>
      <c r="D2230" s="1"/>
      <c r="E2230" s="1"/>
      <c r="F2230" s="1" t="s">
        <v>13887</v>
      </c>
      <c r="G2230" s="1" t="s">
        <v>13885</v>
      </c>
      <c r="H2230" s="1">
        <v>24023</v>
      </c>
      <c r="I2230" s="1">
        <v>1008234</v>
      </c>
      <c r="J2230" s="1">
        <v>39.633667000000003</v>
      </c>
      <c r="K2230" s="1">
        <v>-79.340479000000002</v>
      </c>
      <c r="L2230" s="1"/>
      <c r="M2230" s="1" t="s">
        <v>1509</v>
      </c>
      <c r="N2230" s="1" t="s">
        <v>13818</v>
      </c>
      <c r="O2230" s="1">
        <v>2022</v>
      </c>
      <c r="P2230" s="1">
        <v>21520</v>
      </c>
      <c r="Q2230" s="1" t="s">
        <v>1283</v>
      </c>
      <c r="R2230" s="1"/>
      <c r="S2230" s="1" t="s">
        <v>24435</v>
      </c>
      <c r="T2230" s="1" t="s">
        <v>6826</v>
      </c>
      <c r="U2230" s="1"/>
      <c r="V2230" s="1" t="s">
        <v>7297</v>
      </c>
      <c r="W2230" s="1" t="s">
        <v>6826</v>
      </c>
    </row>
    <row r="2231" spans="1:23" x14ac:dyDescent="0.25">
      <c r="A2231" s="1">
        <v>1001644</v>
      </c>
      <c r="B2231" s="5" t="str">
        <f>VLOOKUP(H2231,'FIPS Basin X-walk'!$A$2:$F$3224,6,FALSE)</f>
        <v>Appalachian Basin (Eastern Overthrust Area)</v>
      </c>
      <c r="C2231" s="1" t="s">
        <v>13888</v>
      </c>
      <c r="D2231" s="1"/>
      <c r="E2231" s="1"/>
      <c r="F2231" s="1" t="s">
        <v>13884</v>
      </c>
      <c r="G2231" s="1" t="s">
        <v>13885</v>
      </c>
      <c r="H2231" s="1">
        <v>24023</v>
      </c>
      <c r="I2231" s="1">
        <v>1001644</v>
      </c>
      <c r="J2231" s="1">
        <v>39.261780000000002</v>
      </c>
      <c r="K2231" s="1">
        <v>-79.428359999999998</v>
      </c>
      <c r="L2231" s="1"/>
      <c r="M2231" s="1" t="s">
        <v>1509</v>
      </c>
      <c r="N2231" s="1" t="s">
        <v>13818</v>
      </c>
      <c r="O2231" s="1">
        <v>2022</v>
      </c>
      <c r="P2231" s="1">
        <v>21550</v>
      </c>
      <c r="Q2231" s="1" t="s">
        <v>24735</v>
      </c>
      <c r="R2231" s="1"/>
      <c r="S2231" s="1"/>
      <c r="T2231" s="1" t="s">
        <v>6826</v>
      </c>
      <c r="U2231" s="1"/>
      <c r="V2231" s="1" t="s">
        <v>10999</v>
      </c>
      <c r="W2231" s="1" t="s">
        <v>6826</v>
      </c>
    </row>
    <row r="2232" spans="1:23" x14ac:dyDescent="0.25">
      <c r="A2232" s="1">
        <v>1011666</v>
      </c>
      <c r="B2232" s="5" t="str">
        <f>VLOOKUP(H2232,'FIPS Basin X-walk'!$A$2:$F$3224,6,FALSE)</f>
        <v>South Oklahoma Folded Belt</v>
      </c>
      <c r="C2232" s="1" t="s">
        <v>18415</v>
      </c>
      <c r="D2232" s="1"/>
      <c r="E2232" s="1"/>
      <c r="F2232" s="1" t="s">
        <v>18416</v>
      </c>
      <c r="G2232" s="1" t="s">
        <v>5265</v>
      </c>
      <c r="H2232" s="1">
        <v>40049</v>
      </c>
      <c r="I2232" s="1">
        <v>1011666</v>
      </c>
      <c r="J2232" s="1">
        <v>34.840949999999999</v>
      </c>
      <c r="K2232" s="1">
        <v>-97.615870000000001</v>
      </c>
      <c r="L2232" s="1"/>
      <c r="M2232" s="1" t="s">
        <v>1495</v>
      </c>
      <c r="N2232" s="1" t="s">
        <v>9115</v>
      </c>
      <c r="O2232" s="1">
        <v>2022</v>
      </c>
      <c r="P2232" s="1">
        <v>73052</v>
      </c>
      <c r="Q2232" s="1" t="s">
        <v>1027</v>
      </c>
      <c r="R2232" s="1"/>
      <c r="S2232" s="1">
        <v>211130</v>
      </c>
      <c r="T2232" s="1" t="s">
        <v>6826</v>
      </c>
      <c r="U2232" s="1"/>
      <c r="V2232" s="1" t="s">
        <v>26385</v>
      </c>
      <c r="W2232" s="1" t="s">
        <v>6826</v>
      </c>
    </row>
    <row r="2233" spans="1:23" x14ac:dyDescent="0.25">
      <c r="A2233" s="1">
        <v>1006184</v>
      </c>
      <c r="B2233" s="5" t="str">
        <f>VLOOKUP(H2233,'FIPS Basin X-walk'!$A$2:$F$3224,6,FALSE)</f>
        <v>South Oklahoma Folded Belt</v>
      </c>
      <c r="C2233" s="1"/>
      <c r="D2233" s="1"/>
      <c r="E2233" s="1"/>
      <c r="F2233" s="1" t="s">
        <v>12925</v>
      </c>
      <c r="G2233" s="1" t="s">
        <v>18417</v>
      </c>
      <c r="H2233" s="1">
        <v>40049</v>
      </c>
      <c r="I2233" s="1">
        <v>1006184</v>
      </c>
      <c r="J2233" s="1">
        <v>34.819177799999999</v>
      </c>
      <c r="K2233" s="1">
        <v>-97.442658300000005</v>
      </c>
      <c r="L2233" s="1"/>
      <c r="M2233" s="1" t="s">
        <v>1495</v>
      </c>
      <c r="N2233" s="1" t="s">
        <v>9115</v>
      </c>
      <c r="O2233" s="1">
        <v>2022</v>
      </c>
      <c r="P2233" s="1">
        <v>73057</v>
      </c>
      <c r="Q2233" s="1" t="s">
        <v>109</v>
      </c>
      <c r="R2233" s="1"/>
      <c r="S2233" s="1" t="s">
        <v>24399</v>
      </c>
      <c r="T2233" s="1" t="s">
        <v>6826</v>
      </c>
      <c r="U2233" s="1"/>
      <c r="V2233" s="1" t="s">
        <v>11366</v>
      </c>
      <c r="W2233" s="1" t="s">
        <v>6826</v>
      </c>
    </row>
    <row r="2234" spans="1:23" x14ac:dyDescent="0.25">
      <c r="A2234" s="1">
        <v>1013992</v>
      </c>
      <c r="B2234" s="5" t="str">
        <f>VLOOKUP(H2234,'FIPS Basin X-walk'!$A$2:$F$3224,6,FALSE)</f>
        <v>South Oklahoma Folded Belt</v>
      </c>
      <c r="C2234" s="1"/>
      <c r="D2234" s="1"/>
      <c r="E2234" s="1"/>
      <c r="F2234" s="1" t="s">
        <v>18421</v>
      </c>
      <c r="G2234" s="1" t="s">
        <v>18417</v>
      </c>
      <c r="H2234" s="1">
        <v>40049</v>
      </c>
      <c r="I2234" s="1">
        <v>1013992</v>
      </c>
      <c r="J2234" s="1">
        <v>34.521279999999997</v>
      </c>
      <c r="K2234" s="1">
        <v>-97.475890000000007</v>
      </c>
      <c r="L2234" s="1"/>
      <c r="M2234" s="1" t="s">
        <v>1495</v>
      </c>
      <c r="N2234" s="1" t="s">
        <v>9115</v>
      </c>
      <c r="O2234" s="1">
        <v>2022</v>
      </c>
      <c r="P2234" s="1">
        <v>73487</v>
      </c>
      <c r="Q2234" s="1" t="s">
        <v>397</v>
      </c>
      <c r="R2234" s="1"/>
      <c r="S2234" s="1" t="s">
        <v>24435</v>
      </c>
      <c r="T2234" s="1" t="s">
        <v>6826</v>
      </c>
      <c r="U2234" s="1"/>
      <c r="V2234" s="1" t="s">
        <v>13110</v>
      </c>
      <c r="W2234" s="1" t="s">
        <v>6826</v>
      </c>
    </row>
    <row r="2235" spans="1:23" x14ac:dyDescent="0.25">
      <c r="A2235" s="1">
        <v>1002310</v>
      </c>
      <c r="B2235" s="5" t="str">
        <f>VLOOKUP(H2235,'FIPS Basin X-walk'!$A$2:$F$3224,6,FALSE)</f>
        <v>South Oklahoma Folded Belt</v>
      </c>
      <c r="C2235" s="1" t="s">
        <v>18418</v>
      </c>
      <c r="D2235" s="1"/>
      <c r="E2235" s="1"/>
      <c r="F2235" s="1" t="s">
        <v>18419</v>
      </c>
      <c r="G2235" s="1" t="s">
        <v>18417</v>
      </c>
      <c r="H2235" s="1">
        <v>40049</v>
      </c>
      <c r="I2235" s="1">
        <v>1002310</v>
      </c>
      <c r="J2235" s="1">
        <v>34.628900000000002</v>
      </c>
      <c r="K2235" s="1">
        <v>-97.168499999999995</v>
      </c>
      <c r="L2235" s="1"/>
      <c r="M2235" s="1" t="s">
        <v>1495</v>
      </c>
      <c r="N2235" s="1" t="s">
        <v>9115</v>
      </c>
      <c r="O2235" s="1">
        <v>2022</v>
      </c>
      <c r="P2235" s="1">
        <v>73098</v>
      </c>
      <c r="Q2235" s="1" t="s">
        <v>18420</v>
      </c>
      <c r="R2235" s="1"/>
      <c r="S2235" s="1" t="s">
        <v>24369</v>
      </c>
      <c r="T2235" s="1" t="s">
        <v>6826</v>
      </c>
      <c r="U2235" s="1"/>
      <c r="V2235" s="1" t="s">
        <v>24895</v>
      </c>
      <c r="W2235" s="1" t="s">
        <v>6826</v>
      </c>
    </row>
    <row r="2236" spans="1:23" x14ac:dyDescent="0.25">
      <c r="A2236" s="1">
        <v>1000830</v>
      </c>
      <c r="B2236" s="5" t="str">
        <f>VLOOKUP(H2236,'FIPS Basin X-walk'!$A$2:$F$3224,6,FALSE)</f>
        <v>Piedmont-Blue Ridge Prov</v>
      </c>
      <c r="C2236" s="1" t="s">
        <v>17334</v>
      </c>
      <c r="D2236" s="1"/>
      <c r="E2236" s="1" t="s">
        <v>6828</v>
      </c>
      <c r="F2236" s="1" t="s">
        <v>17335</v>
      </c>
      <c r="G2236" s="1" t="s">
        <v>2135</v>
      </c>
      <c r="H2236" s="1">
        <v>37071</v>
      </c>
      <c r="I2236" s="1">
        <v>1000830</v>
      </c>
      <c r="J2236" s="1">
        <v>35.189700000000002</v>
      </c>
      <c r="K2236" s="1">
        <v>-81.012200000000007</v>
      </c>
      <c r="L2236" s="1"/>
      <c r="M2236" s="1" t="s">
        <v>1530</v>
      </c>
      <c r="N2236" s="1" t="s">
        <v>17213</v>
      </c>
      <c r="O2236" s="1">
        <v>2022</v>
      </c>
      <c r="P2236" s="1">
        <v>28012</v>
      </c>
      <c r="Q2236" s="1" t="s">
        <v>17336</v>
      </c>
      <c r="R2236" s="1"/>
      <c r="S2236" s="1" t="s">
        <v>24355</v>
      </c>
      <c r="T2236" s="1" t="s">
        <v>6826</v>
      </c>
      <c r="U2236" s="1"/>
      <c r="V2236" s="1" t="s">
        <v>9621</v>
      </c>
      <c r="W2236" s="1" t="s">
        <v>6828</v>
      </c>
    </row>
    <row r="2237" spans="1:23" x14ac:dyDescent="0.25">
      <c r="A2237" s="1">
        <v>1005137</v>
      </c>
      <c r="B2237" s="5" t="str">
        <f>VLOOKUP(H2237,'FIPS Basin X-walk'!$A$2:$F$3224,6,FALSE)</f>
        <v>Piedmont-Blue Ridge Prov</v>
      </c>
      <c r="C2237" s="1" t="s">
        <v>17337</v>
      </c>
      <c r="D2237" s="1"/>
      <c r="E2237" s="1"/>
      <c r="F2237" s="1" t="s">
        <v>17338</v>
      </c>
      <c r="G2237" s="1" t="s">
        <v>17332</v>
      </c>
      <c r="H2237" s="1">
        <v>37071</v>
      </c>
      <c r="I2237" s="1">
        <v>1005137</v>
      </c>
      <c r="J2237" s="1">
        <v>35.388680000000001</v>
      </c>
      <c r="K2237" s="1">
        <v>-81.172020000000003</v>
      </c>
      <c r="L2237" s="1"/>
      <c r="M2237" s="1" t="s">
        <v>1530</v>
      </c>
      <c r="N2237" s="1" t="s">
        <v>17213</v>
      </c>
      <c r="O2237" s="1">
        <v>2022</v>
      </c>
      <c r="P2237" s="1">
        <v>28034</v>
      </c>
      <c r="Q2237" s="1" t="s">
        <v>17339</v>
      </c>
      <c r="R2237" s="1"/>
      <c r="S2237" s="1" t="s">
        <v>24358</v>
      </c>
      <c r="T2237" s="1" t="s">
        <v>6826</v>
      </c>
      <c r="U2237" s="1"/>
      <c r="V2237" s="1" t="s">
        <v>17340</v>
      </c>
      <c r="W2237" s="1" t="s">
        <v>6826</v>
      </c>
    </row>
    <row r="2238" spans="1:23" x14ac:dyDescent="0.25">
      <c r="A2238" s="1">
        <v>1004567</v>
      </c>
      <c r="B2238" s="5" t="str">
        <f>VLOOKUP(H2238,'FIPS Basin X-walk'!$A$2:$F$3224,6,FALSE)</f>
        <v>Piedmont-Blue Ridge Prov</v>
      </c>
      <c r="C2238" s="1" t="s">
        <v>25333</v>
      </c>
      <c r="D2238" s="1"/>
      <c r="E2238" s="1"/>
      <c r="F2238" s="1" t="s">
        <v>17341</v>
      </c>
      <c r="G2238" s="1" t="s">
        <v>17332</v>
      </c>
      <c r="H2238" s="1">
        <v>37071</v>
      </c>
      <c r="I2238" s="1">
        <v>1004567</v>
      </c>
      <c r="J2238" s="1">
        <v>35.227797000000002</v>
      </c>
      <c r="K2238" s="1">
        <v>-81.108574000000004</v>
      </c>
      <c r="L2238" s="1"/>
      <c r="M2238" s="1" t="s">
        <v>1530</v>
      </c>
      <c r="N2238" s="1" t="s">
        <v>17213</v>
      </c>
      <c r="O2238" s="1">
        <v>2022</v>
      </c>
      <c r="P2238" s="1">
        <v>28056</v>
      </c>
      <c r="Q2238" s="1" t="s">
        <v>1378</v>
      </c>
      <c r="R2238" s="1"/>
      <c r="S2238" s="1" t="s">
        <v>24359</v>
      </c>
      <c r="T2238" s="1" t="s">
        <v>6826</v>
      </c>
      <c r="U2238" s="1"/>
      <c r="V2238" s="1" t="s">
        <v>13845</v>
      </c>
      <c r="W2238" s="1" t="s">
        <v>6826</v>
      </c>
    </row>
    <row r="2239" spans="1:23" x14ac:dyDescent="0.25">
      <c r="A2239" s="1">
        <v>1002888</v>
      </c>
      <c r="B2239" s="5" t="str">
        <f>VLOOKUP(H2239,'FIPS Basin X-walk'!$A$2:$F$3224,6,FALSE)</f>
        <v>Piedmont-Blue Ridge Prov</v>
      </c>
      <c r="C2239" s="1" t="s">
        <v>17330</v>
      </c>
      <c r="D2239" s="1"/>
      <c r="E2239" s="1"/>
      <c r="F2239" s="1" t="s">
        <v>17331</v>
      </c>
      <c r="G2239" s="1" t="s">
        <v>17332</v>
      </c>
      <c r="H2239" s="1">
        <v>37071</v>
      </c>
      <c r="I2239" s="1">
        <v>1002888</v>
      </c>
      <c r="J2239" s="1">
        <v>35.3245</v>
      </c>
      <c r="K2239" s="1">
        <v>-80.999600000000001</v>
      </c>
      <c r="L2239" s="1"/>
      <c r="M2239" s="1" t="s">
        <v>1530</v>
      </c>
      <c r="N2239" s="1" t="s">
        <v>17213</v>
      </c>
      <c r="O2239" s="1">
        <v>2022</v>
      </c>
      <c r="P2239" s="1">
        <v>28120</v>
      </c>
      <c r="Q2239" s="1" t="s">
        <v>17333</v>
      </c>
      <c r="R2239" s="1"/>
      <c r="S2239" s="1" t="s">
        <v>24357</v>
      </c>
      <c r="T2239" s="1" t="s">
        <v>6826</v>
      </c>
      <c r="U2239" s="1"/>
      <c r="V2239" s="1" t="s">
        <v>24509</v>
      </c>
      <c r="W2239" s="1" t="s">
        <v>6826</v>
      </c>
    </row>
    <row r="2240" spans="1:23" x14ac:dyDescent="0.25">
      <c r="A2240" s="1">
        <v>1003701</v>
      </c>
      <c r="B2240" s="5" t="str">
        <f>VLOOKUP(H2240,'FIPS Basin X-walk'!$A$2:$F$3224,6,FALSE)</f>
        <v>Nemaha Anticline</v>
      </c>
      <c r="C2240" s="1" t="s">
        <v>12597</v>
      </c>
      <c r="D2240" s="1"/>
      <c r="E2240" s="1"/>
      <c r="F2240" s="1" t="s">
        <v>12598</v>
      </c>
      <c r="G2240" s="1" t="s">
        <v>25155</v>
      </c>
      <c r="H2240" s="1">
        <v>20061</v>
      </c>
      <c r="I2240" s="1">
        <v>1003701</v>
      </c>
      <c r="J2240" s="1">
        <v>39.065849999999998</v>
      </c>
      <c r="K2240" s="1">
        <v>-96.779437999999999</v>
      </c>
      <c r="L2240" s="1"/>
      <c r="M2240" s="1" t="s">
        <v>1490</v>
      </c>
      <c r="N2240" s="1" t="s">
        <v>12401</v>
      </c>
      <c r="O2240" s="1">
        <v>2022</v>
      </c>
      <c r="P2240" s="1">
        <v>66442</v>
      </c>
      <c r="Q2240" s="1" t="s">
        <v>25156</v>
      </c>
      <c r="R2240" s="1"/>
      <c r="S2240" s="1" t="s">
        <v>24464</v>
      </c>
      <c r="T2240" s="1" t="s">
        <v>6826</v>
      </c>
      <c r="U2240" s="1"/>
      <c r="V2240" s="1" t="s">
        <v>24409</v>
      </c>
      <c r="W2240" s="1" t="s">
        <v>6826</v>
      </c>
    </row>
    <row r="2241" spans="1:23" x14ac:dyDescent="0.25">
      <c r="A2241" s="1">
        <v>1007920</v>
      </c>
      <c r="B2241" s="5" t="str">
        <f>VLOOKUP(H2241,'FIPS Basin X-walk'!$A$2:$F$3224,6,FALSE)</f>
        <v>Appalachian Basin</v>
      </c>
      <c r="C2241" s="1" t="s">
        <v>16781</v>
      </c>
      <c r="D2241" s="1"/>
      <c r="E2241" s="1"/>
      <c r="F2241" s="1" t="s">
        <v>16776</v>
      </c>
      <c r="G2241" s="1" t="s">
        <v>14323</v>
      </c>
      <c r="H2241" s="1">
        <v>36037</v>
      </c>
      <c r="I2241" s="1">
        <v>1007920</v>
      </c>
      <c r="J2241" s="1">
        <v>42.982799999999997</v>
      </c>
      <c r="K2241" s="1">
        <v>-78.159199999999998</v>
      </c>
      <c r="L2241" s="1"/>
      <c r="M2241" s="1" t="s">
        <v>1481</v>
      </c>
      <c r="N2241" s="1" t="s">
        <v>16632</v>
      </c>
      <c r="O2241" s="1">
        <v>2022</v>
      </c>
      <c r="P2241" s="1">
        <v>14020</v>
      </c>
      <c r="Q2241" s="1" t="s">
        <v>16782</v>
      </c>
      <c r="R2241" s="1"/>
      <c r="S2241" s="1" t="s">
        <v>24355</v>
      </c>
      <c r="T2241" s="1" t="s">
        <v>6826</v>
      </c>
      <c r="U2241" s="1"/>
      <c r="V2241" s="1" t="s">
        <v>16656</v>
      </c>
      <c r="W2241" s="1" t="s">
        <v>6828</v>
      </c>
    </row>
    <row r="2242" spans="1:23" x14ac:dyDescent="0.25">
      <c r="A2242" s="1">
        <v>1013651</v>
      </c>
      <c r="B2242" s="5" t="str">
        <f>VLOOKUP(H2242,'FIPS Basin X-walk'!$A$2:$F$3224,6,FALSE)</f>
        <v>Appalachian Basin</v>
      </c>
      <c r="C2242" s="1" t="s">
        <v>16775</v>
      </c>
      <c r="D2242" s="1"/>
      <c r="E2242" s="1"/>
      <c r="F2242" s="1" t="s">
        <v>16776</v>
      </c>
      <c r="G2242" s="1" t="s">
        <v>14323</v>
      </c>
      <c r="H2242" s="1">
        <v>36037</v>
      </c>
      <c r="I2242" s="1">
        <v>1013651</v>
      </c>
      <c r="J2242" s="1">
        <v>42.980789999999999</v>
      </c>
      <c r="K2242" s="1">
        <v>-78.162210000000002</v>
      </c>
      <c r="L2242" s="1"/>
      <c r="M2242" s="1" t="s">
        <v>1481</v>
      </c>
      <c r="N2242" s="1" t="s">
        <v>16632</v>
      </c>
      <c r="O2242" s="1">
        <v>2022</v>
      </c>
      <c r="P2242" s="1">
        <v>14020</v>
      </c>
      <c r="Q2242" s="1" t="s">
        <v>26724</v>
      </c>
      <c r="R2242" s="1"/>
      <c r="S2242" s="1" t="s">
        <v>25007</v>
      </c>
      <c r="T2242" s="1" t="s">
        <v>6826</v>
      </c>
      <c r="U2242" s="1"/>
      <c r="V2242" s="1" t="s">
        <v>16777</v>
      </c>
      <c r="W2242" s="1" t="s">
        <v>6826</v>
      </c>
    </row>
    <row r="2243" spans="1:23" x14ac:dyDescent="0.25">
      <c r="A2243" s="1">
        <v>1002953</v>
      </c>
      <c r="B2243" s="5" t="str">
        <f>VLOOKUP(H2243,'FIPS Basin X-walk'!$A$2:$F$3224,6,FALSE)</f>
        <v>Michigan Basin</v>
      </c>
      <c r="C2243" s="1" t="s">
        <v>14327</v>
      </c>
      <c r="D2243" s="1"/>
      <c r="E2243" s="1"/>
      <c r="F2243" s="1" t="s">
        <v>14328</v>
      </c>
      <c r="G2243" s="1" t="s">
        <v>14323</v>
      </c>
      <c r="H2243" s="1">
        <v>26049</v>
      </c>
      <c r="I2243" s="1">
        <v>1002953</v>
      </c>
      <c r="J2243" s="1">
        <v>42.987850000000002</v>
      </c>
      <c r="K2243" s="1">
        <v>-83.713239999999999</v>
      </c>
      <c r="L2243" s="1"/>
      <c r="M2243" s="1" t="s">
        <v>1493</v>
      </c>
      <c r="N2243" s="1" t="s">
        <v>14185</v>
      </c>
      <c r="O2243" s="1">
        <v>2022</v>
      </c>
      <c r="P2243" s="1">
        <v>48551</v>
      </c>
      <c r="Q2243" s="1" t="s">
        <v>14329</v>
      </c>
      <c r="R2243" s="1"/>
      <c r="S2243" s="1" t="s">
        <v>24419</v>
      </c>
      <c r="T2243" s="1" t="s">
        <v>6826</v>
      </c>
      <c r="U2243" s="1"/>
      <c r="V2243" s="1" t="s">
        <v>14330</v>
      </c>
      <c r="W2243" s="1" t="s">
        <v>6826</v>
      </c>
    </row>
    <row r="2244" spans="1:23" x14ac:dyDescent="0.25">
      <c r="A2244" s="1">
        <v>1004976</v>
      </c>
      <c r="B2244" s="5" t="str">
        <f>VLOOKUP(H2244,'FIPS Basin X-walk'!$A$2:$F$3224,6,FALSE)</f>
        <v>Michigan Basin</v>
      </c>
      <c r="C2244" s="1" t="s">
        <v>14324</v>
      </c>
      <c r="D2244" s="1"/>
      <c r="E2244" s="1"/>
      <c r="F2244" s="1" t="s">
        <v>14325</v>
      </c>
      <c r="G2244" s="1" t="s">
        <v>14323</v>
      </c>
      <c r="H2244" s="1">
        <v>26049</v>
      </c>
      <c r="I2244" s="1">
        <v>1004976</v>
      </c>
      <c r="J2244" s="1">
        <v>42.914749</v>
      </c>
      <c r="K2244" s="1">
        <v>-83.722403999999997</v>
      </c>
      <c r="L2244" s="1"/>
      <c r="M2244" s="1" t="s">
        <v>1493</v>
      </c>
      <c r="N2244" s="1" t="s">
        <v>14185</v>
      </c>
      <c r="O2244" s="1">
        <v>2022</v>
      </c>
      <c r="P2244" s="1">
        <v>48439</v>
      </c>
      <c r="Q2244" s="1" t="s">
        <v>14326</v>
      </c>
      <c r="R2244" s="1"/>
      <c r="S2244" s="1" t="s">
        <v>24358</v>
      </c>
      <c r="T2244" s="1" t="s">
        <v>6826</v>
      </c>
      <c r="U2244" s="1"/>
      <c r="V2244" s="1" t="s">
        <v>6952</v>
      </c>
      <c r="W2244" s="1" t="s">
        <v>6826</v>
      </c>
    </row>
    <row r="2245" spans="1:23" x14ac:dyDescent="0.25">
      <c r="A2245" s="1">
        <v>1007703</v>
      </c>
      <c r="B2245" s="5" t="str">
        <f>VLOOKUP(H2245,'FIPS Basin X-walk'!$A$2:$F$3224,6,FALSE)</f>
        <v>Michigan Basin</v>
      </c>
      <c r="C2245" s="1" t="s">
        <v>14685</v>
      </c>
      <c r="D2245" s="1"/>
      <c r="E2245" s="1"/>
      <c r="F2245" s="1" t="s">
        <v>14686</v>
      </c>
      <c r="G2245" s="1" t="s">
        <v>14323</v>
      </c>
      <c r="H2245" s="1">
        <v>26049</v>
      </c>
      <c r="I2245" s="1">
        <v>1007703</v>
      </c>
      <c r="J2245" s="1">
        <v>42.986172000000003</v>
      </c>
      <c r="K2245" s="1">
        <v>-83.868516</v>
      </c>
      <c r="L2245" s="1"/>
      <c r="M2245" s="1" t="s">
        <v>1493</v>
      </c>
      <c r="N2245" s="1" t="s">
        <v>14185</v>
      </c>
      <c r="O2245" s="1">
        <v>2022</v>
      </c>
      <c r="P2245" s="1">
        <v>48449</v>
      </c>
      <c r="Q2245" s="1" t="s">
        <v>14687</v>
      </c>
      <c r="R2245" s="1"/>
      <c r="S2245" s="1" t="s">
        <v>24358</v>
      </c>
      <c r="T2245" s="1" t="s">
        <v>6826</v>
      </c>
      <c r="U2245" s="1"/>
      <c r="V2245" s="1" t="s">
        <v>6878</v>
      </c>
      <c r="W2245" s="1" t="s">
        <v>6828</v>
      </c>
    </row>
    <row r="2246" spans="1:23" x14ac:dyDescent="0.25">
      <c r="A2246" s="1">
        <v>1002489</v>
      </c>
      <c r="B2246" s="5" t="str">
        <f>VLOOKUP(H2246,'FIPS Basin X-walk'!$A$2:$F$3224,6,FALSE)</f>
        <v>Michigan Basin</v>
      </c>
      <c r="C2246" s="1" t="s">
        <v>24924</v>
      </c>
      <c r="D2246" s="1"/>
      <c r="E2246" s="1"/>
      <c r="F2246" s="1" t="s">
        <v>9311</v>
      </c>
      <c r="G2246" s="1" t="s">
        <v>14323</v>
      </c>
      <c r="H2246" s="1">
        <v>26049</v>
      </c>
      <c r="I2246" s="1">
        <v>1002489</v>
      </c>
      <c r="J2246" s="1">
        <v>43.173752</v>
      </c>
      <c r="K2246" s="1">
        <v>-83.839145000000002</v>
      </c>
      <c r="L2246" s="1"/>
      <c r="M2246" s="1" t="s">
        <v>1493</v>
      </c>
      <c r="N2246" s="1" t="s">
        <v>14185</v>
      </c>
      <c r="O2246" s="1">
        <v>2022</v>
      </c>
      <c r="P2246" s="1">
        <v>48457</v>
      </c>
      <c r="Q2246" s="1" t="s">
        <v>14331</v>
      </c>
      <c r="R2246" s="1"/>
      <c r="S2246" s="1" t="s">
        <v>24358</v>
      </c>
      <c r="T2246" s="1" t="s">
        <v>6826</v>
      </c>
      <c r="U2246" s="1"/>
      <c r="V2246" s="1" t="s">
        <v>7305</v>
      </c>
      <c r="W2246" s="1" t="s">
        <v>6826</v>
      </c>
    </row>
    <row r="2247" spans="1:23" x14ac:dyDescent="0.25">
      <c r="A2247" s="1">
        <v>1002309</v>
      </c>
      <c r="B2247" s="5" t="str">
        <f>VLOOKUP(H2247,'FIPS Basin X-walk'!$A$2:$F$3224,6,FALSE)</f>
        <v>Appalachian Basin</v>
      </c>
      <c r="C2247" s="1" t="s">
        <v>16778</v>
      </c>
      <c r="D2247" s="1"/>
      <c r="E2247" s="1"/>
      <c r="F2247" s="1" t="s">
        <v>16779</v>
      </c>
      <c r="G2247" s="1" t="s">
        <v>14323</v>
      </c>
      <c r="H2247" s="1">
        <v>36037</v>
      </c>
      <c r="I2247" s="1">
        <v>1002309</v>
      </c>
      <c r="J2247" s="1">
        <v>43.066299999999998</v>
      </c>
      <c r="K2247" s="1">
        <v>-78.299760000000006</v>
      </c>
      <c r="L2247" s="1"/>
      <c r="M2247" s="1" t="s">
        <v>1481</v>
      </c>
      <c r="N2247" s="1" t="s">
        <v>16632</v>
      </c>
      <c r="O2247" s="1">
        <v>2022</v>
      </c>
      <c r="P2247" s="1">
        <v>14125</v>
      </c>
      <c r="Q2247" s="1" t="s">
        <v>16780</v>
      </c>
      <c r="R2247" s="1"/>
      <c r="S2247" s="1" t="s">
        <v>24431</v>
      </c>
      <c r="T2247" s="1" t="s">
        <v>6828</v>
      </c>
      <c r="U2247" s="1"/>
      <c r="V2247" s="1" t="s">
        <v>6978</v>
      </c>
      <c r="W2247" s="1" t="s">
        <v>6828</v>
      </c>
    </row>
    <row r="2248" spans="1:23" x14ac:dyDescent="0.25">
      <c r="A2248" s="1">
        <v>1009071</v>
      </c>
      <c r="B2248" s="5" t="str">
        <f>VLOOKUP(H2248,'FIPS Basin X-walk'!$A$2:$F$3224,6,FALSE)</f>
        <v>Appalachian Basin</v>
      </c>
      <c r="C2248" s="1" t="s">
        <v>16773</v>
      </c>
      <c r="D2248" s="1"/>
      <c r="E2248" s="1"/>
      <c r="F2248" s="1" t="s">
        <v>16774</v>
      </c>
      <c r="G2248" s="1" t="s">
        <v>14323</v>
      </c>
      <c r="H2248" s="1">
        <v>36037</v>
      </c>
      <c r="I2248" s="1">
        <v>1009071</v>
      </c>
      <c r="J2248" s="1">
        <v>43.096609999999998</v>
      </c>
      <c r="K2248" s="1">
        <v>-78.262479999999996</v>
      </c>
      <c r="L2248" s="1"/>
      <c r="M2248" s="1" t="s">
        <v>1481</v>
      </c>
      <c r="N2248" s="1" t="s">
        <v>16632</v>
      </c>
      <c r="O2248" s="1">
        <v>2022</v>
      </c>
      <c r="P2248" s="1">
        <v>14125</v>
      </c>
      <c r="Q2248" s="1" t="s">
        <v>526</v>
      </c>
      <c r="R2248" s="1"/>
      <c r="S2248" s="1" t="s">
        <v>24435</v>
      </c>
      <c r="T2248" s="1" t="s">
        <v>6826</v>
      </c>
      <c r="U2248" s="1"/>
      <c r="V2248" s="1" t="s">
        <v>16658</v>
      </c>
      <c r="W2248" s="1" t="s">
        <v>6826</v>
      </c>
    </row>
    <row r="2249" spans="1:23" x14ac:dyDescent="0.25">
      <c r="A2249" s="1">
        <v>1005010</v>
      </c>
      <c r="B2249" s="5" t="str">
        <f>VLOOKUP(H2249,'FIPS Basin X-walk'!$A$2:$F$3224,6,FALSE)</f>
        <v>Michigan Basin</v>
      </c>
      <c r="C2249" s="1" t="s">
        <v>14321</v>
      </c>
      <c r="D2249" s="1"/>
      <c r="E2249" s="1"/>
      <c r="F2249" s="1" t="s">
        <v>14322</v>
      </c>
      <c r="G2249" s="1" t="s">
        <v>14323</v>
      </c>
      <c r="H2249" s="1">
        <v>26049</v>
      </c>
      <c r="I2249" s="1">
        <v>1005010</v>
      </c>
      <c r="J2249" s="1">
        <v>43.151899999999998</v>
      </c>
      <c r="K2249" s="1">
        <v>-83.5625</v>
      </c>
      <c r="L2249" s="1"/>
      <c r="M2249" s="1" t="s">
        <v>1493</v>
      </c>
      <c r="N2249" s="1" t="s">
        <v>14185</v>
      </c>
      <c r="O2249" s="1">
        <v>2022</v>
      </c>
      <c r="P2249" s="1">
        <v>48463</v>
      </c>
      <c r="Q2249" s="1" t="s">
        <v>166</v>
      </c>
      <c r="R2249" s="1"/>
      <c r="S2249" s="1" t="s">
        <v>24435</v>
      </c>
      <c r="T2249" s="1" t="s">
        <v>6826</v>
      </c>
      <c r="U2249" s="1"/>
      <c r="V2249" s="1" t="s">
        <v>12735</v>
      </c>
      <c r="W2249" s="1" t="s">
        <v>6826</v>
      </c>
    </row>
    <row r="2250" spans="1:23" x14ac:dyDescent="0.25">
      <c r="A2250" s="1">
        <v>1014564</v>
      </c>
      <c r="B2250" s="5" t="str">
        <f>VLOOKUP(H2250,'FIPS Basin X-walk'!$A$2:$F$3224,6,FALSE)</f>
        <v>Mid-Gulf Coast Basin</v>
      </c>
      <c r="C2250" s="1" t="s">
        <v>27231</v>
      </c>
      <c r="D2250" s="1"/>
      <c r="E2250" s="1"/>
      <c r="F2250" s="1" t="s">
        <v>27232</v>
      </c>
      <c r="G2250" s="1" t="s">
        <v>4260</v>
      </c>
      <c r="H2250" s="1">
        <v>28039</v>
      </c>
      <c r="I2250" s="1">
        <v>1014564</v>
      </c>
      <c r="J2250" s="1">
        <v>30.8882219474443</v>
      </c>
      <c r="K2250" s="1">
        <v>-88.805258717793805</v>
      </c>
      <c r="L2250" s="1"/>
      <c r="M2250" s="1" t="s">
        <v>1523</v>
      </c>
      <c r="N2250" s="1" t="s">
        <v>15181</v>
      </c>
      <c r="O2250" s="1">
        <v>2022</v>
      </c>
      <c r="P2250" s="1">
        <v>39452</v>
      </c>
      <c r="Q2250" s="1" t="s">
        <v>27233</v>
      </c>
      <c r="R2250" s="1"/>
      <c r="S2250" s="1">
        <v>221112</v>
      </c>
      <c r="T2250" s="1" t="s">
        <v>6826</v>
      </c>
      <c r="U2250" s="1"/>
      <c r="V2250" s="1" t="s">
        <v>15275</v>
      </c>
      <c r="W2250" s="1" t="s">
        <v>6826</v>
      </c>
    </row>
    <row r="2251" spans="1:23" x14ac:dyDescent="0.25">
      <c r="A2251" s="1">
        <v>1005332</v>
      </c>
      <c r="B2251" s="5" t="str">
        <f>VLOOKUP(H2251,'FIPS Basin X-walk'!$A$2:$F$3224,6,FALSE)</f>
        <v>Mid-Gulf Coast Basin</v>
      </c>
      <c r="C2251" s="1"/>
      <c r="D2251" s="1"/>
      <c r="E2251" s="1"/>
      <c r="F2251" s="1" t="s">
        <v>15221</v>
      </c>
      <c r="G2251" s="1" t="s">
        <v>15222</v>
      </c>
      <c r="H2251" s="1">
        <v>28039</v>
      </c>
      <c r="I2251" s="1">
        <v>1005332</v>
      </c>
      <c r="J2251" s="1">
        <v>30.972221999999999</v>
      </c>
      <c r="K2251" s="1">
        <v>-88.699167000000003</v>
      </c>
      <c r="L2251" s="1"/>
      <c r="M2251" s="1" t="s">
        <v>1523</v>
      </c>
      <c r="N2251" s="1" t="s">
        <v>15181</v>
      </c>
      <c r="O2251" s="1">
        <v>2022</v>
      </c>
      <c r="P2251" s="1">
        <v>39452</v>
      </c>
      <c r="Q2251" s="1" t="s">
        <v>330</v>
      </c>
      <c r="R2251" s="1"/>
      <c r="S2251" s="1" t="s">
        <v>24435</v>
      </c>
      <c r="T2251" s="1" t="s">
        <v>6826</v>
      </c>
      <c r="U2251" s="1"/>
      <c r="V2251" s="1" t="s">
        <v>25439</v>
      </c>
      <c r="W2251" s="1" t="s">
        <v>6826</v>
      </c>
    </row>
    <row r="2252" spans="1:23" x14ac:dyDescent="0.25">
      <c r="A2252" s="1">
        <v>1008028</v>
      </c>
      <c r="B2252" s="5" t="str">
        <f>VLOOKUP(H2252,'FIPS Basin X-walk'!$A$2:$F$3224,6,FALSE)</f>
        <v>Atlantic Coast Basin</v>
      </c>
      <c r="C2252" s="1" t="s">
        <v>19761</v>
      </c>
      <c r="D2252" s="1"/>
      <c r="E2252" s="1" t="s">
        <v>6828</v>
      </c>
      <c r="F2252" s="1" t="s">
        <v>9595</v>
      </c>
      <c r="G2252" s="1" t="s">
        <v>1679</v>
      </c>
      <c r="H2252" s="1">
        <v>45043</v>
      </c>
      <c r="I2252" s="1">
        <v>1008028</v>
      </c>
      <c r="J2252" s="1">
        <v>33.330300000000001</v>
      </c>
      <c r="K2252" s="1">
        <v>-79.361099999999993</v>
      </c>
      <c r="L2252" s="1"/>
      <c r="M2252" s="1" t="s">
        <v>1527</v>
      </c>
      <c r="N2252" s="1" t="s">
        <v>19642</v>
      </c>
      <c r="O2252" s="1">
        <v>2022</v>
      </c>
      <c r="P2252" s="1">
        <v>29440</v>
      </c>
      <c r="Q2252" s="1" t="s">
        <v>19762</v>
      </c>
      <c r="R2252" s="1"/>
      <c r="S2252" s="1" t="s">
        <v>24355</v>
      </c>
      <c r="T2252" s="1" t="s">
        <v>6826</v>
      </c>
      <c r="U2252" s="1"/>
      <c r="V2252" s="1" t="s">
        <v>19666</v>
      </c>
      <c r="W2252" s="1" t="s">
        <v>6828</v>
      </c>
    </row>
    <row r="2253" spans="1:23" x14ac:dyDescent="0.25">
      <c r="A2253" s="1">
        <v>1001699</v>
      </c>
      <c r="B2253" s="5" t="str">
        <f>VLOOKUP(H2253,'FIPS Basin X-walk'!$A$2:$F$3224,6,FALSE)</f>
        <v>Atlantic Coast Basin</v>
      </c>
      <c r="C2253" s="1" t="s">
        <v>19753</v>
      </c>
      <c r="D2253" s="1"/>
      <c r="E2253" s="1"/>
      <c r="F2253" s="1" t="s">
        <v>1679</v>
      </c>
      <c r="G2253" s="1" t="s">
        <v>19754</v>
      </c>
      <c r="H2253" s="1">
        <v>45043</v>
      </c>
      <c r="I2253" s="1">
        <v>1001699</v>
      </c>
      <c r="J2253" s="1">
        <v>33.367919999999998</v>
      </c>
      <c r="K2253" s="1">
        <v>-79.29486</v>
      </c>
      <c r="L2253" s="1"/>
      <c r="M2253" s="1" t="s">
        <v>1527</v>
      </c>
      <c r="N2253" s="1" t="s">
        <v>19642</v>
      </c>
      <c r="O2253" s="1">
        <v>2022</v>
      </c>
      <c r="P2253" s="1">
        <v>29440</v>
      </c>
      <c r="Q2253" s="1" t="s">
        <v>19755</v>
      </c>
      <c r="R2253" s="1"/>
      <c r="S2253" s="1" t="s">
        <v>24372</v>
      </c>
      <c r="T2253" s="1" t="s">
        <v>6826</v>
      </c>
      <c r="U2253" s="1"/>
      <c r="V2253" s="1" t="s">
        <v>19756</v>
      </c>
      <c r="W2253" s="1" t="s">
        <v>6826</v>
      </c>
    </row>
    <row r="2254" spans="1:23" x14ac:dyDescent="0.25">
      <c r="A2254" s="1">
        <v>1003528</v>
      </c>
      <c r="B2254" s="5" t="str">
        <f>VLOOKUP(H2254,'FIPS Basin X-walk'!$A$2:$F$3224,6,FALSE)</f>
        <v>Atlantic Coast Basin</v>
      </c>
      <c r="C2254" s="1" t="s">
        <v>19763</v>
      </c>
      <c r="D2254" s="1"/>
      <c r="E2254" s="1"/>
      <c r="F2254" s="1" t="s">
        <v>1679</v>
      </c>
      <c r="G2254" s="1" t="s">
        <v>19754</v>
      </c>
      <c r="H2254" s="1">
        <v>45043</v>
      </c>
      <c r="I2254" s="1">
        <v>1003528</v>
      </c>
      <c r="J2254" s="1">
        <v>33.45326</v>
      </c>
      <c r="K2254" s="1">
        <v>-79.313879999999997</v>
      </c>
      <c r="L2254" s="1"/>
      <c r="M2254" s="1" t="s">
        <v>1527</v>
      </c>
      <c r="N2254" s="1" t="s">
        <v>19642</v>
      </c>
      <c r="O2254" s="1">
        <v>2022</v>
      </c>
      <c r="P2254" s="1">
        <v>29440</v>
      </c>
      <c r="Q2254" s="1" t="s">
        <v>19764</v>
      </c>
      <c r="R2254" s="1"/>
      <c r="S2254" s="1" t="s">
        <v>24358</v>
      </c>
      <c r="T2254" s="1" t="s">
        <v>6826</v>
      </c>
      <c r="U2254" s="1"/>
      <c r="V2254" s="1" t="s">
        <v>19765</v>
      </c>
      <c r="W2254" s="1" t="s">
        <v>6828</v>
      </c>
    </row>
    <row r="2255" spans="1:23" x14ac:dyDescent="0.25">
      <c r="A2255" s="1">
        <v>1004585</v>
      </c>
      <c r="B2255" s="5" t="str">
        <f>VLOOKUP(H2255,'FIPS Basin X-walk'!$A$2:$F$3224,6,FALSE)</f>
        <v>Atlantic Coast Basin</v>
      </c>
      <c r="C2255" s="1" t="s">
        <v>19757</v>
      </c>
      <c r="D2255" s="1"/>
      <c r="E2255" s="1"/>
      <c r="F2255" s="1" t="s">
        <v>1679</v>
      </c>
      <c r="G2255" s="1" t="s">
        <v>19754</v>
      </c>
      <c r="H2255" s="1">
        <v>45043</v>
      </c>
      <c r="I2255" s="1">
        <v>1004585</v>
      </c>
      <c r="J2255" s="1">
        <v>33.336782999999997</v>
      </c>
      <c r="K2255" s="1">
        <v>-79.348332999999997</v>
      </c>
      <c r="L2255" s="1"/>
      <c r="M2255" s="1" t="s">
        <v>1527</v>
      </c>
      <c r="N2255" s="1" t="s">
        <v>19642</v>
      </c>
      <c r="O2255" s="1">
        <v>2022</v>
      </c>
      <c r="P2255" s="1">
        <v>29440</v>
      </c>
      <c r="Q2255" s="1" t="s">
        <v>19758</v>
      </c>
      <c r="R2255" s="1"/>
      <c r="S2255" s="1" t="s">
        <v>24357</v>
      </c>
      <c r="T2255" s="1" t="s">
        <v>6826</v>
      </c>
      <c r="U2255" s="1"/>
      <c r="V2255" s="1" t="s">
        <v>9182</v>
      </c>
      <c r="W2255" s="1" t="s">
        <v>6826</v>
      </c>
    </row>
    <row r="2256" spans="1:23" x14ac:dyDescent="0.25">
      <c r="A2256" s="1">
        <v>1007912</v>
      </c>
      <c r="B2256" s="5" t="str">
        <f>VLOOKUP(H2256,'FIPS Basin X-walk'!$A$2:$F$3224,6,FALSE)</f>
        <v>Atlantic Coast Basin</v>
      </c>
      <c r="C2256" s="1" t="s">
        <v>19759</v>
      </c>
      <c r="D2256" s="1"/>
      <c r="E2256" s="1" t="s">
        <v>6828</v>
      </c>
      <c r="F2256" s="1" t="s">
        <v>9595</v>
      </c>
      <c r="G2256" s="1" t="s">
        <v>19754</v>
      </c>
      <c r="H2256" s="1">
        <v>45043</v>
      </c>
      <c r="I2256" s="1">
        <v>1007912</v>
      </c>
      <c r="J2256" s="1">
        <v>33.364165999999997</v>
      </c>
      <c r="K2256" s="1">
        <v>-79.303279000000003</v>
      </c>
      <c r="L2256" s="1"/>
      <c r="M2256" s="1" t="s">
        <v>1527</v>
      </c>
      <c r="N2256" s="1" t="s">
        <v>19642</v>
      </c>
      <c r="O2256" s="1">
        <v>2022</v>
      </c>
      <c r="P2256" s="1">
        <v>29440</v>
      </c>
      <c r="Q2256" s="1" t="s">
        <v>19760</v>
      </c>
      <c r="R2256" s="1"/>
      <c r="S2256" s="1" t="s">
        <v>24431</v>
      </c>
      <c r="T2256" s="1" t="s">
        <v>6826</v>
      </c>
      <c r="U2256" s="1"/>
      <c r="V2256" s="1" t="s">
        <v>6836</v>
      </c>
      <c r="W2256" s="1" t="s">
        <v>6826</v>
      </c>
    </row>
    <row r="2257" spans="1:23" x14ac:dyDescent="0.25">
      <c r="A2257" s="1">
        <v>1001030</v>
      </c>
      <c r="B2257" s="5" t="str">
        <f>VLOOKUP(H2257,'FIPS Basin X-walk'!$A$2:$F$3224,6,FALSE)</f>
        <v>Illinois Basin</v>
      </c>
      <c r="C2257" s="1" t="s">
        <v>11570</v>
      </c>
      <c r="D2257" s="1"/>
      <c r="E2257" s="1" t="s">
        <v>6828</v>
      </c>
      <c r="F2257" s="1" t="s">
        <v>11571</v>
      </c>
      <c r="G2257" s="1" t="s">
        <v>1891</v>
      </c>
      <c r="H2257" s="1">
        <v>18051</v>
      </c>
      <c r="I2257" s="1">
        <v>1001030</v>
      </c>
      <c r="J2257" s="1">
        <v>38.372199999999999</v>
      </c>
      <c r="K2257" s="1">
        <v>-87.766099999999994</v>
      </c>
      <c r="L2257" s="1"/>
      <c r="M2257" s="1" t="s">
        <v>1499</v>
      </c>
      <c r="N2257" s="1" t="s">
        <v>11457</v>
      </c>
      <c r="O2257" s="1">
        <v>2022</v>
      </c>
      <c r="P2257" s="1">
        <v>47665</v>
      </c>
      <c r="Q2257" s="1" t="s">
        <v>1891</v>
      </c>
      <c r="R2257" s="1"/>
      <c r="S2257" s="1" t="s">
        <v>24355</v>
      </c>
      <c r="T2257" s="1" t="s">
        <v>6826</v>
      </c>
      <c r="U2257" s="1"/>
      <c r="V2257" s="1" t="s">
        <v>11572</v>
      </c>
      <c r="W2257" s="1" t="s">
        <v>6828</v>
      </c>
    </row>
    <row r="2258" spans="1:23" x14ac:dyDescent="0.25">
      <c r="A2258" s="1">
        <v>1001684</v>
      </c>
      <c r="B2258" s="5" t="str">
        <f>VLOOKUP(H2258,'FIPS Basin X-walk'!$A$2:$F$3224,6,FALSE)</f>
        <v>Illinois Basin</v>
      </c>
      <c r="C2258" s="1" t="s">
        <v>11567</v>
      </c>
      <c r="D2258" s="1"/>
      <c r="E2258" s="1"/>
      <c r="F2258" s="1" t="s">
        <v>11568</v>
      </c>
      <c r="G2258" s="1" t="s">
        <v>11564</v>
      </c>
      <c r="H2258" s="1">
        <v>18051</v>
      </c>
      <c r="I2258" s="1">
        <v>1001684</v>
      </c>
      <c r="J2258" s="1">
        <v>38.338329999999999</v>
      </c>
      <c r="K2258" s="1">
        <v>-87.430989999999994</v>
      </c>
      <c r="L2258" s="1"/>
      <c r="M2258" s="1" t="s">
        <v>1499</v>
      </c>
      <c r="N2258" s="1" t="s">
        <v>11457</v>
      </c>
      <c r="O2258" s="1">
        <v>2022</v>
      </c>
      <c r="P2258" s="1">
        <v>47649</v>
      </c>
      <c r="Q2258" s="1" t="s">
        <v>11569</v>
      </c>
      <c r="R2258" s="1"/>
      <c r="S2258" s="1"/>
      <c r="T2258" s="1" t="s">
        <v>6826</v>
      </c>
      <c r="U2258" s="1"/>
      <c r="V2258" s="1" t="s">
        <v>9363</v>
      </c>
      <c r="W2258" s="1" t="s">
        <v>6826</v>
      </c>
    </row>
    <row r="2259" spans="1:23" x14ac:dyDescent="0.25">
      <c r="A2259" s="1">
        <v>1007021</v>
      </c>
      <c r="B2259" s="5" t="str">
        <f>VLOOKUP(H2259,'FIPS Basin X-walk'!$A$2:$F$3224,6,FALSE)</f>
        <v>Upper Mississippi Embaymnt</v>
      </c>
      <c r="C2259" s="1" t="s">
        <v>20063</v>
      </c>
      <c r="D2259" s="1"/>
      <c r="E2259" s="1"/>
      <c r="F2259" s="1" t="s">
        <v>1790</v>
      </c>
      <c r="G2259" s="1" t="s">
        <v>11564</v>
      </c>
      <c r="H2259" s="1">
        <v>47053</v>
      </c>
      <c r="I2259" s="1">
        <v>1007021</v>
      </c>
      <c r="J2259" s="1">
        <v>36.029533000000001</v>
      </c>
      <c r="K2259" s="1">
        <v>-88.808072999999993</v>
      </c>
      <c r="L2259" s="1"/>
      <c r="M2259" s="1" t="s">
        <v>1538</v>
      </c>
      <c r="N2259" s="1" t="s">
        <v>20002</v>
      </c>
      <c r="O2259" s="1">
        <v>2022</v>
      </c>
      <c r="P2259" s="1">
        <v>38346</v>
      </c>
      <c r="Q2259" s="1" t="s">
        <v>1417</v>
      </c>
      <c r="R2259" s="1"/>
      <c r="S2259" s="1" t="s">
        <v>24359</v>
      </c>
      <c r="T2259" s="1" t="s">
        <v>6826</v>
      </c>
      <c r="U2259" s="1"/>
      <c r="V2259" s="1" t="s">
        <v>25805</v>
      </c>
      <c r="W2259" s="1" t="s">
        <v>6826</v>
      </c>
    </row>
    <row r="2260" spans="1:23" x14ac:dyDescent="0.25">
      <c r="A2260" s="1">
        <v>1001828</v>
      </c>
      <c r="B2260" s="5" t="str">
        <f>VLOOKUP(H2260,'FIPS Basin X-walk'!$A$2:$F$3224,6,FALSE)</f>
        <v>Illinois Basin</v>
      </c>
      <c r="C2260" s="1" t="s">
        <v>11562</v>
      </c>
      <c r="D2260" s="1"/>
      <c r="E2260" s="1"/>
      <c r="F2260" s="1" t="s">
        <v>11563</v>
      </c>
      <c r="G2260" s="1" t="s">
        <v>11564</v>
      </c>
      <c r="H2260" s="1">
        <v>18051</v>
      </c>
      <c r="I2260" s="1">
        <v>1001828</v>
      </c>
      <c r="J2260" s="1">
        <v>38.292700000000004</v>
      </c>
      <c r="K2260" s="1">
        <v>-87.564499999999995</v>
      </c>
      <c r="L2260" s="1"/>
      <c r="M2260" s="1" t="s">
        <v>1499</v>
      </c>
      <c r="N2260" s="1" t="s">
        <v>11457</v>
      </c>
      <c r="O2260" s="1">
        <v>2022</v>
      </c>
      <c r="P2260" s="1">
        <v>47670</v>
      </c>
      <c r="Q2260" s="1" t="s">
        <v>11565</v>
      </c>
      <c r="R2260" s="1"/>
      <c r="S2260" s="1" t="s">
        <v>24419</v>
      </c>
      <c r="T2260" s="1" t="s">
        <v>6826</v>
      </c>
      <c r="U2260" s="1"/>
      <c r="V2260" s="1" t="s">
        <v>11566</v>
      </c>
      <c r="W2260" s="1" t="s">
        <v>6826</v>
      </c>
    </row>
    <row r="2261" spans="1:23" x14ac:dyDescent="0.25">
      <c r="A2261" s="1">
        <v>1009948</v>
      </c>
      <c r="B2261" s="5" t="str">
        <f>VLOOKUP(H2261,'FIPS Basin X-walk'!$A$2:$F$3224,6,FALSE)</f>
        <v>Illinois Basin</v>
      </c>
      <c r="C2261" s="1" t="s">
        <v>11573</v>
      </c>
      <c r="D2261" s="1"/>
      <c r="E2261" s="1"/>
      <c r="F2261" s="1" t="s">
        <v>11574</v>
      </c>
      <c r="G2261" s="1" t="s">
        <v>11564</v>
      </c>
      <c r="H2261" s="1">
        <v>18051</v>
      </c>
      <c r="I2261" s="1">
        <v>1009948</v>
      </c>
      <c r="J2261" s="1">
        <v>38.354475000000001</v>
      </c>
      <c r="K2261" s="1">
        <v>-87.559360999999996</v>
      </c>
      <c r="L2261" s="1"/>
      <c r="M2261" s="1" t="s">
        <v>1499</v>
      </c>
      <c r="N2261" s="1" t="s">
        <v>11457</v>
      </c>
      <c r="O2261" s="1">
        <v>2022</v>
      </c>
      <c r="P2261" s="1">
        <v>47670</v>
      </c>
      <c r="Q2261" s="1" t="s">
        <v>26171</v>
      </c>
      <c r="R2261" s="1"/>
      <c r="S2261" s="1"/>
      <c r="T2261" s="1" t="s">
        <v>6826</v>
      </c>
      <c r="U2261" s="1"/>
      <c r="V2261" s="1" t="s">
        <v>10999</v>
      </c>
      <c r="W2261" s="1" t="s">
        <v>6826</v>
      </c>
    </row>
    <row r="2262" spans="1:23" x14ac:dyDescent="0.25">
      <c r="A2262" s="1">
        <v>1006947</v>
      </c>
      <c r="B2262" s="5" t="str">
        <f>VLOOKUP(H2262,'FIPS Basin X-walk'!$A$2:$F$3224,6,FALSE)</f>
        <v>Basin-And-Range Province</v>
      </c>
      <c r="C2262" s="1" t="s">
        <v>7527</v>
      </c>
      <c r="D2262" s="1"/>
      <c r="E2262" s="1"/>
      <c r="F2262" s="1" t="s">
        <v>7528</v>
      </c>
      <c r="G2262" s="1" t="s">
        <v>7529</v>
      </c>
      <c r="H2262" s="1">
        <v>4007</v>
      </c>
      <c r="I2262" s="1">
        <v>1006947</v>
      </c>
      <c r="J2262" s="1">
        <v>33.423110999999999</v>
      </c>
      <c r="K2262" s="1">
        <v>-110.803443</v>
      </c>
      <c r="L2262" s="1"/>
      <c r="M2262" s="1" t="s">
        <v>1504</v>
      </c>
      <c r="N2262" s="1" t="s">
        <v>7491</v>
      </c>
      <c r="O2262" s="1">
        <v>2022</v>
      </c>
      <c r="P2262" s="1">
        <v>85532</v>
      </c>
      <c r="Q2262" s="1" t="s">
        <v>7530</v>
      </c>
      <c r="R2262" s="1"/>
      <c r="S2262" s="1" t="s">
        <v>24373</v>
      </c>
      <c r="T2262" s="1" t="s">
        <v>6826</v>
      </c>
      <c r="U2262" s="1"/>
      <c r="V2262" s="1" t="s">
        <v>7531</v>
      </c>
      <c r="W2262" s="1" t="s">
        <v>6826</v>
      </c>
    </row>
    <row r="2263" spans="1:23" x14ac:dyDescent="0.25">
      <c r="A2263" s="1">
        <v>1002486</v>
      </c>
      <c r="B2263" s="5" t="str">
        <f>VLOOKUP(H2263,'FIPS Basin X-walk'!$A$2:$F$3224,6,FALSE)</f>
        <v>Basin-And-Range Province</v>
      </c>
      <c r="C2263" s="1" t="s">
        <v>7532</v>
      </c>
      <c r="D2263" s="1"/>
      <c r="E2263" s="1"/>
      <c r="F2263" s="1" t="s">
        <v>7533</v>
      </c>
      <c r="G2263" s="1" t="s">
        <v>7529</v>
      </c>
      <c r="H2263" s="1">
        <v>4007</v>
      </c>
      <c r="I2263" s="1">
        <v>1002486</v>
      </c>
      <c r="J2263" s="1">
        <v>33.003377999999998</v>
      </c>
      <c r="K2263" s="1">
        <v>-110.77632</v>
      </c>
      <c r="L2263" s="1"/>
      <c r="M2263" s="1" t="s">
        <v>1504</v>
      </c>
      <c r="N2263" s="1" t="s">
        <v>7491</v>
      </c>
      <c r="O2263" s="1">
        <v>2022</v>
      </c>
      <c r="P2263" s="1">
        <v>85135</v>
      </c>
      <c r="Q2263" s="1" t="s">
        <v>7534</v>
      </c>
      <c r="R2263" s="1"/>
      <c r="S2263" s="1" t="s">
        <v>24373</v>
      </c>
      <c r="T2263" s="1" t="s">
        <v>6826</v>
      </c>
      <c r="U2263" s="1"/>
      <c r="V2263" s="1" t="s">
        <v>7535</v>
      </c>
      <c r="W2263" s="1" t="s">
        <v>6826</v>
      </c>
    </row>
    <row r="2264" spans="1:23" x14ac:dyDescent="0.25">
      <c r="A2264" s="1">
        <v>1003148</v>
      </c>
      <c r="B2264" s="5" t="str">
        <f>VLOOKUP(H2264,'FIPS Basin X-walk'!$A$2:$F$3224,6,FALSE)</f>
        <v>Florida Platform</v>
      </c>
      <c r="C2264" s="1" t="s">
        <v>9736</v>
      </c>
      <c r="D2264" s="1"/>
      <c r="E2264" s="1"/>
      <c r="F2264" s="1" t="s">
        <v>9737</v>
      </c>
      <c r="G2264" s="1" t="s">
        <v>9738</v>
      </c>
      <c r="H2264" s="1">
        <v>12041</v>
      </c>
      <c r="I2264" s="1">
        <v>1003148</v>
      </c>
      <c r="J2264" s="1">
        <v>29.663893000000002</v>
      </c>
      <c r="K2264" s="1">
        <v>-82.846571999999995</v>
      </c>
      <c r="L2264" s="1"/>
      <c r="M2264" s="1" t="s">
        <v>1506</v>
      </c>
      <c r="N2264" s="1" t="s">
        <v>9619</v>
      </c>
      <c r="O2264" s="1">
        <v>2022</v>
      </c>
      <c r="P2264" s="1">
        <v>32693</v>
      </c>
      <c r="Q2264" s="1" t="s">
        <v>732</v>
      </c>
      <c r="R2264" s="1"/>
      <c r="S2264" s="1" t="s">
        <v>24435</v>
      </c>
      <c r="T2264" s="1" t="s">
        <v>6826</v>
      </c>
      <c r="U2264" s="1"/>
      <c r="V2264" s="1" t="s">
        <v>7125</v>
      </c>
      <c r="W2264" s="1" t="s">
        <v>6826</v>
      </c>
    </row>
    <row r="2265" spans="1:23" x14ac:dyDescent="0.25">
      <c r="A2265" s="1">
        <v>1003300</v>
      </c>
      <c r="B2265" s="5" t="str">
        <f>VLOOKUP(H2265,'FIPS Basin X-walk'!$A$2:$F$3224,6,FALSE)</f>
        <v>Appalachian Basin (Eastern Overthrust Area)</v>
      </c>
      <c r="C2265" s="1" t="s">
        <v>22260</v>
      </c>
      <c r="D2265" s="1"/>
      <c r="E2265" s="1"/>
      <c r="F2265" s="1" t="s">
        <v>22261</v>
      </c>
      <c r="G2265" s="1" t="s">
        <v>22258</v>
      </c>
      <c r="H2265" s="1">
        <v>51071</v>
      </c>
      <c r="I2265" s="1">
        <v>1003300</v>
      </c>
      <c r="J2265" s="1">
        <v>37.345100000000002</v>
      </c>
      <c r="K2265" s="1">
        <v>-80.763999999999996</v>
      </c>
      <c r="L2265" s="1" t="s">
        <v>25090</v>
      </c>
      <c r="M2265" s="1" t="s">
        <v>1486</v>
      </c>
      <c r="N2265" s="1" t="s">
        <v>15119</v>
      </c>
      <c r="O2265" s="1">
        <v>2022</v>
      </c>
      <c r="P2265" s="1">
        <v>24124</v>
      </c>
      <c r="Q2265" s="1" t="s">
        <v>22262</v>
      </c>
      <c r="R2265" s="1" t="s">
        <v>24414</v>
      </c>
      <c r="S2265" s="1" t="s">
        <v>24459</v>
      </c>
      <c r="T2265" s="1" t="s">
        <v>6826</v>
      </c>
      <c r="U2265" s="1"/>
      <c r="V2265" s="1" t="s">
        <v>20940</v>
      </c>
      <c r="W2265" s="1" t="s">
        <v>6828</v>
      </c>
    </row>
    <row r="2266" spans="1:23" x14ac:dyDescent="0.25">
      <c r="A2266" s="1">
        <v>1002553</v>
      </c>
      <c r="B2266" s="5" t="str">
        <f>VLOOKUP(H2266,'FIPS Basin X-walk'!$A$2:$F$3224,6,FALSE)</f>
        <v>Appalachian Basin (Eastern Overthrust Area)</v>
      </c>
      <c r="C2266" s="1" t="s">
        <v>22256</v>
      </c>
      <c r="D2266" s="1"/>
      <c r="E2266" s="1"/>
      <c r="F2266" s="1" t="s">
        <v>22257</v>
      </c>
      <c r="G2266" s="1" t="s">
        <v>22258</v>
      </c>
      <c r="H2266" s="1">
        <v>51071</v>
      </c>
      <c r="I2266" s="1">
        <v>1002553</v>
      </c>
      <c r="J2266" s="1">
        <v>37.38156</v>
      </c>
      <c r="K2266" s="1">
        <v>-80.664420000000007</v>
      </c>
      <c r="L2266" s="1"/>
      <c r="M2266" s="1" t="s">
        <v>1486</v>
      </c>
      <c r="N2266" s="1" t="s">
        <v>15119</v>
      </c>
      <c r="O2266" s="1">
        <v>2022</v>
      </c>
      <c r="P2266" s="1">
        <v>24150</v>
      </c>
      <c r="Q2266" s="1" t="s">
        <v>22259</v>
      </c>
      <c r="R2266" s="1"/>
      <c r="S2266" s="1" t="s">
        <v>24397</v>
      </c>
      <c r="T2266" s="1" t="s">
        <v>6826</v>
      </c>
      <c r="U2266" s="1"/>
      <c r="V2266" s="1" t="s">
        <v>24910</v>
      </c>
      <c r="W2266" s="1" t="s">
        <v>6826</v>
      </c>
    </row>
    <row r="2267" spans="1:23" x14ac:dyDescent="0.25">
      <c r="A2267" s="1">
        <v>1013843</v>
      </c>
      <c r="B2267" s="5" t="str">
        <f>VLOOKUP(H2267,'FIPS Basin X-walk'!$A$2:$F$3224,6,FALSE)</f>
        <v>Llano Uplift</v>
      </c>
      <c r="C2267" s="1" t="s">
        <v>26772</v>
      </c>
      <c r="D2267" s="1"/>
      <c r="E2267" s="1"/>
      <c r="F2267" s="1" t="s">
        <v>26773</v>
      </c>
      <c r="G2267" s="1" t="s">
        <v>26774</v>
      </c>
      <c r="H2267" s="1">
        <v>48171</v>
      </c>
      <c r="I2267" s="1">
        <v>1013843</v>
      </c>
      <c r="J2267" s="1">
        <v>30.195903000000001</v>
      </c>
      <c r="K2267" s="1">
        <v>-98.702866999999998</v>
      </c>
      <c r="L2267" s="1"/>
      <c r="M2267" s="1" t="s">
        <v>1485</v>
      </c>
      <c r="N2267" s="1" t="s">
        <v>9148</v>
      </c>
      <c r="O2267" s="1">
        <v>2022</v>
      </c>
      <c r="P2267" s="1">
        <v>78624</v>
      </c>
      <c r="Q2267" s="1" t="s">
        <v>24278</v>
      </c>
      <c r="R2267" s="1"/>
      <c r="S2267" s="1" t="s">
        <v>24435</v>
      </c>
      <c r="T2267" s="1" t="s">
        <v>6826</v>
      </c>
      <c r="U2267" s="1"/>
      <c r="V2267" s="1" t="s">
        <v>26767</v>
      </c>
      <c r="W2267" s="1" t="s">
        <v>6826</v>
      </c>
    </row>
    <row r="2268" spans="1:23" x14ac:dyDescent="0.25">
      <c r="A2268" s="1">
        <v>1007989</v>
      </c>
      <c r="B2268" s="5" t="str">
        <f>VLOOKUP(H2268,'FIPS Basin X-walk'!$A$2:$F$3224,6,FALSE)</f>
        <v>Eastern Columbia Basin</v>
      </c>
      <c r="C2268" s="1" t="s">
        <v>18777</v>
      </c>
      <c r="D2268" s="1"/>
      <c r="E2268" s="1"/>
      <c r="F2268" s="1" t="s">
        <v>7551</v>
      </c>
      <c r="G2268" s="1" t="s">
        <v>18778</v>
      </c>
      <c r="H2268" s="1">
        <v>41021</v>
      </c>
      <c r="I2268" s="1">
        <v>1007989</v>
      </c>
      <c r="J2268" s="1">
        <v>45.633552000000002</v>
      </c>
      <c r="K2268" s="1">
        <v>-120.218925</v>
      </c>
      <c r="L2268" s="1"/>
      <c r="M2268" s="1" t="s">
        <v>1519</v>
      </c>
      <c r="N2268" s="1" t="s">
        <v>18017</v>
      </c>
      <c r="O2268" s="1">
        <v>2022</v>
      </c>
      <c r="P2268" s="1">
        <v>97812</v>
      </c>
      <c r="Q2268" s="1" t="s">
        <v>18779</v>
      </c>
      <c r="R2268" s="1"/>
      <c r="S2268" s="1" t="s">
        <v>24358</v>
      </c>
      <c r="T2268" s="1" t="s">
        <v>6826</v>
      </c>
      <c r="U2268" s="1"/>
      <c r="V2268" s="1" t="s">
        <v>6878</v>
      </c>
      <c r="W2268" s="1" t="s">
        <v>6828</v>
      </c>
    </row>
    <row r="2269" spans="1:23" x14ac:dyDescent="0.25">
      <c r="A2269" s="1">
        <v>1011636</v>
      </c>
      <c r="B2269" s="5" t="str">
        <f>VLOOKUP(H2269,'FIPS Basin X-walk'!$A$2:$F$3224,6,FALSE)</f>
        <v>Appalachian Basin (Eastern Overthrust Area)</v>
      </c>
      <c r="C2269" s="1" t="s">
        <v>22775</v>
      </c>
      <c r="D2269" s="1"/>
      <c r="E2269" s="1"/>
      <c r="F2269" s="1" t="s">
        <v>22776</v>
      </c>
      <c r="G2269" s="1" t="s">
        <v>22777</v>
      </c>
      <c r="H2269" s="1">
        <v>54021</v>
      </c>
      <c r="I2269" s="1">
        <v>1011636</v>
      </c>
      <c r="J2269" s="1">
        <v>38.915832999999999</v>
      </c>
      <c r="K2269" s="1">
        <v>-80.837918000000002</v>
      </c>
      <c r="L2269" s="1"/>
      <c r="M2269" s="1" t="s">
        <v>1521</v>
      </c>
      <c r="N2269" s="1" t="s">
        <v>22744</v>
      </c>
      <c r="O2269" s="1">
        <v>2022</v>
      </c>
      <c r="P2269" s="1">
        <v>26351</v>
      </c>
      <c r="Q2269" s="1" t="s">
        <v>544</v>
      </c>
      <c r="R2269" s="1"/>
      <c r="S2269" s="1" t="s">
        <v>24435</v>
      </c>
      <c r="T2269" s="1" t="s">
        <v>6826</v>
      </c>
      <c r="U2269" s="1"/>
      <c r="V2269" s="1" t="s">
        <v>12735</v>
      </c>
      <c r="W2269" s="1" t="s">
        <v>6826</v>
      </c>
    </row>
    <row r="2270" spans="1:23" x14ac:dyDescent="0.25">
      <c r="A2270" s="1">
        <v>1013973</v>
      </c>
      <c r="B2270" s="5" t="str">
        <f>VLOOKUP(H2270,'FIPS Basin X-walk'!$A$2:$F$3224,6,FALSE)</f>
        <v>Permian Basin</v>
      </c>
      <c r="C2270" s="1" t="s">
        <v>23640</v>
      </c>
      <c r="D2270" s="1"/>
      <c r="E2270" s="1"/>
      <c r="F2270" s="1" t="s">
        <v>10191</v>
      </c>
      <c r="G2270" s="1" t="s">
        <v>5872</v>
      </c>
      <c r="H2270" s="1">
        <v>48173</v>
      </c>
      <c r="I2270" s="1">
        <v>1013973</v>
      </c>
      <c r="J2270" s="1">
        <v>31.887786587558899</v>
      </c>
      <c r="K2270" s="1">
        <v>-101.700753014811</v>
      </c>
      <c r="L2270" s="1"/>
      <c r="M2270" s="1" t="s">
        <v>1485</v>
      </c>
      <c r="N2270" s="1" t="s">
        <v>9148</v>
      </c>
      <c r="O2270" s="1">
        <v>2022</v>
      </c>
      <c r="P2270" s="1">
        <v>79739</v>
      </c>
      <c r="Q2270" s="1" t="s">
        <v>398</v>
      </c>
      <c r="R2270" s="1"/>
      <c r="S2270" s="1">
        <v>211130</v>
      </c>
      <c r="T2270" s="1" t="s">
        <v>6826</v>
      </c>
      <c r="U2270" s="1"/>
      <c r="V2270" s="1" t="s">
        <v>21473</v>
      </c>
      <c r="W2270" s="1" t="s">
        <v>6826</v>
      </c>
    </row>
    <row r="2271" spans="1:23" x14ac:dyDescent="0.25">
      <c r="A2271" s="1">
        <v>1010351</v>
      </c>
      <c r="B2271" s="5" t="str">
        <f>VLOOKUP(H2271,'FIPS Basin X-walk'!$A$2:$F$3224,6,FALSE)</f>
        <v>Permian Basin</v>
      </c>
      <c r="C2271" s="1"/>
      <c r="D2271" s="1"/>
      <c r="E2271" s="1"/>
      <c r="F2271" s="1" t="s">
        <v>20822</v>
      </c>
      <c r="G2271" s="1" t="s">
        <v>20820</v>
      </c>
      <c r="H2271" s="1">
        <v>48173</v>
      </c>
      <c r="I2271" s="1">
        <v>1010351</v>
      </c>
      <c r="J2271" s="1">
        <v>32.0139</v>
      </c>
      <c r="K2271" s="1">
        <v>-101.27889999999999</v>
      </c>
      <c r="L2271" s="1"/>
      <c r="M2271" s="1" t="s">
        <v>1485</v>
      </c>
      <c r="N2271" s="1" t="s">
        <v>9148</v>
      </c>
      <c r="O2271" s="1">
        <v>2022</v>
      </c>
      <c r="P2271" s="1">
        <v>79720</v>
      </c>
      <c r="Q2271" s="1" t="s">
        <v>704</v>
      </c>
      <c r="R2271" s="1"/>
      <c r="S2271" s="1" t="s">
        <v>24399</v>
      </c>
      <c r="T2271" s="1" t="s">
        <v>6826</v>
      </c>
      <c r="U2271" s="1"/>
      <c r="V2271" s="1" t="s">
        <v>7155</v>
      </c>
      <c r="W2271" s="1" t="s">
        <v>6826</v>
      </c>
    </row>
    <row r="2272" spans="1:23" x14ac:dyDescent="0.25">
      <c r="A2272" s="1">
        <v>1013191</v>
      </c>
      <c r="B2272" s="5" t="str">
        <f>VLOOKUP(H2272,'FIPS Basin X-walk'!$A$2:$F$3224,6,FALSE)</f>
        <v>Permian Basin</v>
      </c>
      <c r="C2272" s="1"/>
      <c r="D2272" s="1"/>
      <c r="E2272" s="1"/>
      <c r="F2272" s="1" t="s">
        <v>20822</v>
      </c>
      <c r="G2272" s="1" t="s">
        <v>20820</v>
      </c>
      <c r="H2272" s="1">
        <v>48173</v>
      </c>
      <c r="I2272" s="1">
        <v>1013191</v>
      </c>
      <c r="J2272" s="1">
        <v>32.003500000000003</v>
      </c>
      <c r="K2272" s="1">
        <v>-101.27290000000001</v>
      </c>
      <c r="L2272" s="1"/>
      <c r="M2272" s="1" t="s">
        <v>1485</v>
      </c>
      <c r="N2272" s="1" t="s">
        <v>9148</v>
      </c>
      <c r="O2272" s="1">
        <v>2022</v>
      </c>
      <c r="P2272" s="1">
        <v>79720</v>
      </c>
      <c r="Q2272" s="1" t="s">
        <v>20825</v>
      </c>
      <c r="R2272" s="1"/>
      <c r="S2272" s="1" t="s">
        <v>24360</v>
      </c>
      <c r="T2272" s="1" t="s">
        <v>6826</v>
      </c>
      <c r="U2272" s="1"/>
      <c r="V2272" s="1" t="s">
        <v>20398</v>
      </c>
      <c r="W2272" s="1" t="s">
        <v>6826</v>
      </c>
    </row>
    <row r="2273" spans="1:23" x14ac:dyDescent="0.25">
      <c r="A2273" s="1">
        <v>1010634</v>
      </c>
      <c r="B2273" s="5" t="str">
        <f>VLOOKUP(H2273,'FIPS Basin X-walk'!$A$2:$F$3224,6,FALSE)</f>
        <v>Permian Basin</v>
      </c>
      <c r="C2273" s="1" t="s">
        <v>26255</v>
      </c>
      <c r="D2273" s="1"/>
      <c r="E2273" s="1"/>
      <c r="F2273" s="1" t="s">
        <v>10191</v>
      </c>
      <c r="G2273" s="1" t="s">
        <v>20820</v>
      </c>
      <c r="H2273" s="1">
        <v>48173</v>
      </c>
      <c r="I2273" s="1">
        <v>1010634</v>
      </c>
      <c r="J2273" s="1">
        <v>31.80809</v>
      </c>
      <c r="K2273" s="1">
        <v>-101.55907000000001</v>
      </c>
      <c r="L2273" s="1"/>
      <c r="M2273" s="1" t="s">
        <v>1485</v>
      </c>
      <c r="N2273" s="1" t="s">
        <v>9148</v>
      </c>
      <c r="O2273" s="1">
        <v>2022</v>
      </c>
      <c r="P2273" s="1">
        <v>79739</v>
      </c>
      <c r="Q2273" s="1" t="s">
        <v>843</v>
      </c>
      <c r="R2273" s="1"/>
      <c r="S2273" s="1" t="s">
        <v>24399</v>
      </c>
      <c r="T2273" s="1" t="s">
        <v>6826</v>
      </c>
      <c r="U2273" s="1"/>
      <c r="V2273" s="1" t="s">
        <v>13029</v>
      </c>
      <c r="W2273" s="1" t="s">
        <v>6826</v>
      </c>
    </row>
    <row r="2274" spans="1:23" x14ac:dyDescent="0.25">
      <c r="A2274" s="1">
        <v>1011365</v>
      </c>
      <c r="B2274" s="5" t="str">
        <f>VLOOKUP(H2274,'FIPS Basin X-walk'!$A$2:$F$3224,6,FALSE)</f>
        <v>Permian Basin</v>
      </c>
      <c r="C2274" s="1"/>
      <c r="D2274" s="1"/>
      <c r="E2274" s="1"/>
      <c r="F2274" s="1" t="s">
        <v>10191</v>
      </c>
      <c r="G2274" s="1" t="s">
        <v>20820</v>
      </c>
      <c r="H2274" s="1">
        <v>48173</v>
      </c>
      <c r="I2274" s="1">
        <v>1011365</v>
      </c>
      <c r="J2274" s="1">
        <v>31.887547000000001</v>
      </c>
      <c r="K2274" s="1">
        <v>-101.7019975</v>
      </c>
      <c r="L2274" s="1"/>
      <c r="M2274" s="1" t="s">
        <v>1485</v>
      </c>
      <c r="N2274" s="1" t="s">
        <v>9148</v>
      </c>
      <c r="O2274" s="1">
        <v>2022</v>
      </c>
      <c r="P2274" s="1">
        <v>79739</v>
      </c>
      <c r="Q2274" s="1" t="s">
        <v>844</v>
      </c>
      <c r="R2274" s="1"/>
      <c r="S2274" s="1" t="s">
        <v>24399</v>
      </c>
      <c r="T2274" s="1" t="s">
        <v>6826</v>
      </c>
      <c r="U2274" s="1"/>
      <c r="V2274" s="1" t="s">
        <v>7521</v>
      </c>
      <c r="W2274" s="1" t="s">
        <v>6826</v>
      </c>
    </row>
    <row r="2275" spans="1:23" x14ac:dyDescent="0.25">
      <c r="A2275" s="1">
        <v>1012788</v>
      </c>
      <c r="B2275" s="5" t="str">
        <f>VLOOKUP(H2275,'FIPS Basin X-walk'!$A$2:$F$3224,6,FALSE)</f>
        <v>Permian Basin</v>
      </c>
      <c r="C2275" s="1"/>
      <c r="D2275" s="1"/>
      <c r="E2275" s="1"/>
      <c r="F2275" s="1" t="s">
        <v>10191</v>
      </c>
      <c r="G2275" s="1" t="s">
        <v>20820</v>
      </c>
      <c r="H2275" s="1">
        <v>48173</v>
      </c>
      <c r="I2275" s="1">
        <v>1012788</v>
      </c>
      <c r="J2275" s="1">
        <v>31.960698000000001</v>
      </c>
      <c r="K2275" s="1">
        <v>-101.4902</v>
      </c>
      <c r="L2275" s="1"/>
      <c r="M2275" s="1" t="s">
        <v>1485</v>
      </c>
      <c r="N2275" s="1" t="s">
        <v>9148</v>
      </c>
      <c r="O2275" s="1">
        <v>2022</v>
      </c>
      <c r="P2275" s="1">
        <v>79739</v>
      </c>
      <c r="Q2275" s="1" t="s">
        <v>585</v>
      </c>
      <c r="R2275" s="1"/>
      <c r="S2275" s="1" t="s">
        <v>24399</v>
      </c>
      <c r="T2275" s="1" t="s">
        <v>6826</v>
      </c>
      <c r="U2275" s="1"/>
      <c r="V2275" s="1" t="s">
        <v>13029</v>
      </c>
      <c r="W2275" s="1" t="s">
        <v>6826</v>
      </c>
    </row>
    <row r="2276" spans="1:23" x14ac:dyDescent="0.25">
      <c r="A2276" s="1">
        <v>1013207</v>
      </c>
      <c r="B2276" s="5" t="str">
        <f>VLOOKUP(H2276,'FIPS Basin X-walk'!$A$2:$F$3224,6,FALSE)</f>
        <v>Permian Basin</v>
      </c>
      <c r="C2276" s="1"/>
      <c r="D2276" s="1"/>
      <c r="E2276" s="1"/>
      <c r="F2276" s="1" t="s">
        <v>10191</v>
      </c>
      <c r="G2276" s="1" t="s">
        <v>20820</v>
      </c>
      <c r="H2276" s="1">
        <v>48173</v>
      </c>
      <c r="I2276" s="1">
        <v>1013207</v>
      </c>
      <c r="J2276" s="1">
        <v>31.765999999999998</v>
      </c>
      <c r="K2276" s="1">
        <v>-101.5312</v>
      </c>
      <c r="L2276" s="1"/>
      <c r="M2276" s="1" t="s">
        <v>1485</v>
      </c>
      <c r="N2276" s="1" t="s">
        <v>9148</v>
      </c>
      <c r="O2276" s="1">
        <v>2022</v>
      </c>
      <c r="P2276" s="1">
        <v>79739</v>
      </c>
      <c r="Q2276" s="1" t="s">
        <v>20821</v>
      </c>
      <c r="R2276" s="1"/>
      <c r="S2276" s="1" t="s">
        <v>24360</v>
      </c>
      <c r="T2276" s="1" t="s">
        <v>6826</v>
      </c>
      <c r="U2276" s="1"/>
      <c r="V2276" s="1" t="s">
        <v>20398</v>
      </c>
      <c r="W2276" s="1" t="s">
        <v>6826</v>
      </c>
    </row>
    <row r="2277" spans="1:23" x14ac:dyDescent="0.25">
      <c r="A2277" s="1">
        <v>1013867</v>
      </c>
      <c r="B2277" s="5" t="str">
        <f>VLOOKUP(H2277,'FIPS Basin X-walk'!$A$2:$F$3224,6,FALSE)</f>
        <v>Permian Basin</v>
      </c>
      <c r="C2277" s="1" t="s">
        <v>20823</v>
      </c>
      <c r="D2277" s="1"/>
      <c r="E2277" s="1"/>
      <c r="F2277" s="1" t="s">
        <v>10191</v>
      </c>
      <c r="G2277" s="1" t="s">
        <v>20820</v>
      </c>
      <c r="H2277" s="1">
        <v>48173</v>
      </c>
      <c r="I2277" s="1">
        <v>1013867</v>
      </c>
      <c r="J2277" s="1">
        <v>31.831524999999999</v>
      </c>
      <c r="K2277" s="1">
        <v>-101.682689</v>
      </c>
      <c r="L2277" s="1"/>
      <c r="M2277" s="1" t="s">
        <v>1485</v>
      </c>
      <c r="N2277" s="1" t="s">
        <v>9148</v>
      </c>
      <c r="O2277" s="1">
        <v>2022</v>
      </c>
      <c r="P2277" s="1">
        <v>79739</v>
      </c>
      <c r="Q2277" s="1" t="s">
        <v>273</v>
      </c>
      <c r="R2277" s="1"/>
      <c r="S2277" s="1" t="s">
        <v>24399</v>
      </c>
      <c r="T2277" s="1" t="s">
        <v>6826</v>
      </c>
      <c r="U2277" s="1"/>
      <c r="V2277" s="1" t="s">
        <v>20824</v>
      </c>
      <c r="W2277" s="1" t="s">
        <v>6826</v>
      </c>
    </row>
    <row r="2278" spans="1:23" x14ac:dyDescent="0.25">
      <c r="A2278" s="1">
        <v>1014588</v>
      </c>
      <c r="B2278" s="5" t="str">
        <f>VLOOKUP(H2278,'FIPS Basin X-walk'!$A$2:$F$3224,6,FALSE)</f>
        <v>Permian Basin</v>
      </c>
      <c r="C2278" s="1"/>
      <c r="D2278" s="1"/>
      <c r="E2278" s="1"/>
      <c r="F2278" s="1" t="s">
        <v>10191</v>
      </c>
      <c r="G2278" s="1" t="s">
        <v>20820</v>
      </c>
      <c r="H2278" s="1">
        <v>48173</v>
      </c>
      <c r="I2278" s="1">
        <v>1014588</v>
      </c>
      <c r="J2278" s="1">
        <v>31.799099999999999</v>
      </c>
      <c r="K2278" s="1">
        <v>-101.4662</v>
      </c>
      <c r="L2278" s="1"/>
      <c r="M2278" s="1" t="s">
        <v>1485</v>
      </c>
      <c r="N2278" s="1" t="s">
        <v>9148</v>
      </c>
      <c r="O2278" s="1">
        <v>2022</v>
      </c>
      <c r="P2278" s="1">
        <v>79739</v>
      </c>
      <c r="Q2278" s="1" t="s">
        <v>27266</v>
      </c>
      <c r="R2278" s="1"/>
      <c r="S2278" s="1" t="s">
        <v>24360</v>
      </c>
      <c r="T2278" s="1" t="s">
        <v>6826</v>
      </c>
      <c r="U2278" s="1"/>
      <c r="V2278" s="1" t="s">
        <v>20398</v>
      </c>
      <c r="W2278" s="1" t="s">
        <v>6826</v>
      </c>
    </row>
    <row r="2279" spans="1:23" x14ac:dyDescent="0.25">
      <c r="A2279" s="1">
        <v>1007844</v>
      </c>
      <c r="B2279" s="5" t="str">
        <f>VLOOKUP(H2279,'FIPS Basin X-walk'!$A$2:$F$3224,6,FALSE)</f>
        <v>Atlantic Coast Basin</v>
      </c>
      <c r="C2279" s="1" t="s">
        <v>16319</v>
      </c>
      <c r="D2279" s="1"/>
      <c r="E2279" s="1" t="s">
        <v>6828</v>
      </c>
      <c r="F2279" s="1" t="s">
        <v>16312</v>
      </c>
      <c r="G2279" s="1" t="s">
        <v>1556</v>
      </c>
      <c r="H2279" s="1">
        <v>34015</v>
      </c>
      <c r="I2279" s="1">
        <v>1007844</v>
      </c>
      <c r="J2279" s="1">
        <v>39.840000000000003</v>
      </c>
      <c r="K2279" s="1">
        <v>-75.258300000000006</v>
      </c>
      <c r="L2279" s="1"/>
      <c r="M2279" s="1" t="s">
        <v>1536</v>
      </c>
      <c r="N2279" s="1" t="s">
        <v>16210</v>
      </c>
      <c r="O2279" s="1">
        <v>2022</v>
      </c>
      <c r="P2279" s="1">
        <v>8066</v>
      </c>
      <c r="Q2279" s="1" t="s">
        <v>16320</v>
      </c>
      <c r="R2279" s="1"/>
      <c r="S2279" s="1" t="s">
        <v>24369</v>
      </c>
      <c r="T2279" s="1" t="s">
        <v>6828</v>
      </c>
      <c r="U2279" s="1"/>
      <c r="V2279" s="1" t="s">
        <v>8380</v>
      </c>
      <c r="W2279" s="1" t="s">
        <v>6826</v>
      </c>
    </row>
    <row r="2280" spans="1:23" x14ac:dyDescent="0.25">
      <c r="A2280" s="1">
        <v>1001201</v>
      </c>
      <c r="B2280" s="5" t="str">
        <f>VLOOKUP(H2280,'FIPS Basin X-walk'!$A$2:$F$3224,6,FALSE)</f>
        <v>Atlantic Coast Basin</v>
      </c>
      <c r="C2280" s="1" t="s">
        <v>16298</v>
      </c>
      <c r="D2280" s="1"/>
      <c r="E2280" s="1" t="s">
        <v>6828</v>
      </c>
      <c r="F2280" s="1" t="s">
        <v>16299</v>
      </c>
      <c r="G2280" s="1" t="s">
        <v>1556</v>
      </c>
      <c r="H2280" s="1">
        <v>34015</v>
      </c>
      <c r="I2280" s="1">
        <v>1001201</v>
      </c>
      <c r="J2280" s="1">
        <v>39.791400000000003</v>
      </c>
      <c r="K2280" s="1">
        <v>-75.408100000000005</v>
      </c>
      <c r="L2280" s="1"/>
      <c r="M2280" s="1" t="s">
        <v>1536</v>
      </c>
      <c r="N2280" s="1" t="s">
        <v>16210</v>
      </c>
      <c r="O2280" s="1">
        <v>2022</v>
      </c>
      <c r="P2280" s="1">
        <v>8085</v>
      </c>
      <c r="Q2280" s="1" t="s">
        <v>16300</v>
      </c>
      <c r="R2280" s="1"/>
      <c r="S2280" s="1" t="s">
        <v>24355</v>
      </c>
      <c r="T2280" s="1" t="s">
        <v>6826</v>
      </c>
      <c r="U2280" s="1"/>
      <c r="V2280" s="1" t="s">
        <v>16301</v>
      </c>
      <c r="W2280" s="1" t="s">
        <v>6828</v>
      </c>
    </row>
    <row r="2281" spans="1:23" x14ac:dyDescent="0.25">
      <c r="A2281" s="1">
        <v>1001248</v>
      </c>
      <c r="B2281" s="5" t="str">
        <f>VLOOKUP(H2281,'FIPS Basin X-walk'!$A$2:$F$3224,6,FALSE)</f>
        <v>Atlantic Coast Basin</v>
      </c>
      <c r="C2281" s="1" t="s">
        <v>16321</v>
      </c>
      <c r="D2281" s="1"/>
      <c r="E2281" s="1"/>
      <c r="F2281" s="1" t="s">
        <v>16310</v>
      </c>
      <c r="G2281" s="1" t="s">
        <v>1556</v>
      </c>
      <c r="H2281" s="1">
        <v>34015</v>
      </c>
      <c r="I2281" s="1">
        <v>1001248</v>
      </c>
      <c r="J2281" s="1">
        <v>39.874600000000001</v>
      </c>
      <c r="K2281" s="1">
        <v>-75.159199999999998</v>
      </c>
      <c r="L2281" s="1"/>
      <c r="M2281" s="1" t="s">
        <v>1536</v>
      </c>
      <c r="N2281" s="1" t="s">
        <v>16210</v>
      </c>
      <c r="O2281" s="1">
        <v>2022</v>
      </c>
      <c r="P2281" s="1">
        <v>8093</v>
      </c>
      <c r="Q2281" s="1" t="s">
        <v>16322</v>
      </c>
      <c r="R2281" s="1"/>
      <c r="S2281" s="1" t="s">
        <v>24355</v>
      </c>
      <c r="T2281" s="1" t="s">
        <v>6826</v>
      </c>
      <c r="U2281" s="1"/>
      <c r="V2281" s="1" t="s">
        <v>10974</v>
      </c>
      <c r="W2281" s="1" t="s">
        <v>6828</v>
      </c>
    </row>
    <row r="2282" spans="1:23" x14ac:dyDescent="0.25">
      <c r="A2282" s="1">
        <v>1006073</v>
      </c>
      <c r="B2282" s="5" t="str">
        <f>VLOOKUP(H2282,'FIPS Basin X-walk'!$A$2:$F$3224,6,FALSE)</f>
        <v>Atlantic Coast Basin</v>
      </c>
      <c r="C2282" s="1" t="s">
        <v>16306</v>
      </c>
      <c r="D2282" s="1"/>
      <c r="E2282" s="1"/>
      <c r="F2282" s="1" t="s">
        <v>16307</v>
      </c>
      <c r="G2282" s="1" t="s">
        <v>16303</v>
      </c>
      <c r="H2282" s="1">
        <v>34015</v>
      </c>
      <c r="I2282" s="1">
        <v>1006073</v>
      </c>
      <c r="J2282" s="1">
        <v>39.708638999999998</v>
      </c>
      <c r="K2282" s="1">
        <v>-75.119432000000003</v>
      </c>
      <c r="L2282" s="1"/>
      <c r="M2282" s="1" t="s">
        <v>1536</v>
      </c>
      <c r="N2282" s="1" t="s">
        <v>16210</v>
      </c>
      <c r="O2282" s="1">
        <v>2022</v>
      </c>
      <c r="P2282" s="1">
        <v>8028</v>
      </c>
      <c r="Q2282" s="1" t="s">
        <v>16308</v>
      </c>
      <c r="R2282" s="1"/>
      <c r="S2282" s="1" t="s">
        <v>24379</v>
      </c>
      <c r="T2282" s="1" t="s">
        <v>6828</v>
      </c>
      <c r="U2282" s="1"/>
      <c r="V2282" s="1" t="s">
        <v>16309</v>
      </c>
      <c r="W2282" s="1" t="s">
        <v>6826</v>
      </c>
    </row>
    <row r="2283" spans="1:23" x14ac:dyDescent="0.25">
      <c r="A2283" s="1">
        <v>1002103</v>
      </c>
      <c r="B2283" s="5" t="str">
        <f>VLOOKUP(H2283,'FIPS Basin X-walk'!$A$2:$F$3224,6,FALSE)</f>
        <v>Atlantic Coast Basin</v>
      </c>
      <c r="C2283" s="1" t="s">
        <v>16311</v>
      </c>
      <c r="D2283" s="1"/>
      <c r="E2283" s="1"/>
      <c r="F2283" s="1" t="s">
        <v>16312</v>
      </c>
      <c r="G2283" s="1" t="s">
        <v>16303</v>
      </c>
      <c r="H2283" s="1">
        <v>34015</v>
      </c>
      <c r="I2283" s="1">
        <v>1002103</v>
      </c>
      <c r="J2283" s="1">
        <v>39.840932000000002</v>
      </c>
      <c r="K2283" s="1">
        <v>-75.226204999999993</v>
      </c>
      <c r="L2283" s="1"/>
      <c r="M2283" s="1" t="s">
        <v>1536</v>
      </c>
      <c r="N2283" s="1" t="s">
        <v>16210</v>
      </c>
      <c r="O2283" s="1">
        <v>2022</v>
      </c>
      <c r="P2283" s="1">
        <v>8066</v>
      </c>
      <c r="Q2283" s="1" t="s">
        <v>16313</v>
      </c>
      <c r="R2283" s="1"/>
      <c r="S2283" s="1" t="s">
        <v>24840</v>
      </c>
      <c r="T2283" s="1" t="s">
        <v>6826</v>
      </c>
      <c r="U2283" s="1"/>
      <c r="V2283" s="1" t="s">
        <v>16314</v>
      </c>
      <c r="W2283" s="1" t="s">
        <v>6826</v>
      </c>
    </row>
    <row r="2284" spans="1:23" x14ac:dyDescent="0.25">
      <c r="A2284" s="1">
        <v>1007635</v>
      </c>
      <c r="B2284" s="5" t="str">
        <f>VLOOKUP(H2284,'FIPS Basin X-walk'!$A$2:$F$3224,6,FALSE)</f>
        <v>Atlantic Coast Basin</v>
      </c>
      <c r="C2284" s="1" t="s">
        <v>22263</v>
      </c>
      <c r="D2284" s="1"/>
      <c r="E2284" s="1"/>
      <c r="F2284" s="1" t="s">
        <v>22264</v>
      </c>
      <c r="G2284" s="1" t="s">
        <v>16303</v>
      </c>
      <c r="H2284" s="1">
        <v>51073</v>
      </c>
      <c r="I2284" s="1">
        <v>1007635</v>
      </c>
      <c r="J2284" s="1">
        <v>37.521681000000001</v>
      </c>
      <c r="K2284" s="1">
        <v>-76.624613999999994</v>
      </c>
      <c r="L2284" s="1"/>
      <c r="M2284" s="1" t="s">
        <v>1486</v>
      </c>
      <c r="N2284" s="1" t="s">
        <v>15119</v>
      </c>
      <c r="O2284" s="1">
        <v>2022</v>
      </c>
      <c r="P2284" s="1">
        <v>23149</v>
      </c>
      <c r="Q2284" s="1" t="s">
        <v>22265</v>
      </c>
      <c r="R2284" s="1"/>
      <c r="S2284" s="1" t="s">
        <v>24358</v>
      </c>
      <c r="T2284" s="1" t="s">
        <v>6826</v>
      </c>
      <c r="U2284" s="1"/>
      <c r="V2284" s="1" t="s">
        <v>6878</v>
      </c>
      <c r="W2284" s="1" t="s">
        <v>6828</v>
      </c>
    </row>
    <row r="2285" spans="1:23" x14ac:dyDescent="0.25">
      <c r="A2285" s="1">
        <v>1004235</v>
      </c>
      <c r="B2285" s="5" t="str">
        <f>VLOOKUP(H2285,'FIPS Basin X-walk'!$A$2:$F$3224,6,FALSE)</f>
        <v>Atlantic Coast Basin</v>
      </c>
      <c r="C2285" s="1" t="s">
        <v>16302</v>
      </c>
      <c r="D2285" s="1"/>
      <c r="E2285" s="1"/>
      <c r="F2285" s="1" t="s">
        <v>16299</v>
      </c>
      <c r="G2285" s="1" t="s">
        <v>16303</v>
      </c>
      <c r="H2285" s="1">
        <v>34015</v>
      </c>
      <c r="I2285" s="1">
        <v>1004235</v>
      </c>
      <c r="J2285" s="1">
        <v>39.711815999999999</v>
      </c>
      <c r="K2285" s="1">
        <v>-75.282182000000006</v>
      </c>
      <c r="L2285" s="1"/>
      <c r="M2285" s="1" t="s">
        <v>1536</v>
      </c>
      <c r="N2285" s="1" t="s">
        <v>16210</v>
      </c>
      <c r="O2285" s="1">
        <v>2022</v>
      </c>
      <c r="P2285" s="1">
        <v>8085</v>
      </c>
      <c r="Q2285" s="1" t="s">
        <v>16304</v>
      </c>
      <c r="R2285" s="1"/>
      <c r="S2285" s="1" t="s">
        <v>24358</v>
      </c>
      <c r="T2285" s="1" t="s">
        <v>6826</v>
      </c>
      <c r="U2285" s="1"/>
      <c r="V2285" s="1" t="s">
        <v>16305</v>
      </c>
      <c r="W2285" s="1" t="s">
        <v>6826</v>
      </c>
    </row>
    <row r="2286" spans="1:23" x14ac:dyDescent="0.25">
      <c r="A2286" s="1">
        <v>1002925</v>
      </c>
      <c r="B2286" s="5" t="str">
        <f>VLOOKUP(H2286,'FIPS Basin X-walk'!$A$2:$F$3224,6,FALSE)</f>
        <v>Atlantic Coast Basin</v>
      </c>
      <c r="C2286" s="1" t="s">
        <v>25021</v>
      </c>
      <c r="D2286" s="1"/>
      <c r="E2286" s="1"/>
      <c r="F2286" s="1" t="s">
        <v>16318</v>
      </c>
      <c r="G2286" s="1" t="s">
        <v>16303</v>
      </c>
      <c r="H2286" s="1">
        <v>34015</v>
      </c>
      <c r="I2286" s="1">
        <v>1002925</v>
      </c>
      <c r="J2286" s="1">
        <v>39.845474000000003</v>
      </c>
      <c r="K2286" s="1">
        <v>-75.209485999999998</v>
      </c>
      <c r="L2286" s="1"/>
      <c r="M2286" s="1" t="s">
        <v>1536</v>
      </c>
      <c r="N2286" s="1" t="s">
        <v>16210</v>
      </c>
      <c r="O2286" s="1">
        <v>2022</v>
      </c>
      <c r="P2286" s="1">
        <v>8086</v>
      </c>
      <c r="Q2286" s="1" t="s">
        <v>24759</v>
      </c>
      <c r="R2286" s="1"/>
      <c r="S2286" s="1" t="s">
        <v>24414</v>
      </c>
      <c r="T2286" s="1" t="s">
        <v>6826</v>
      </c>
      <c r="U2286" s="1"/>
      <c r="V2286" s="1" t="s">
        <v>10500</v>
      </c>
      <c r="W2286" s="1" t="s">
        <v>6826</v>
      </c>
    </row>
    <row r="2287" spans="1:23" x14ac:dyDescent="0.25">
      <c r="A2287" s="1">
        <v>1011543</v>
      </c>
      <c r="B2287" s="5" t="str">
        <f>VLOOKUP(H2287,'FIPS Basin X-walk'!$A$2:$F$3224,6,FALSE)</f>
        <v>Atlantic Coast Basin</v>
      </c>
      <c r="C2287" s="1" t="s">
        <v>16315</v>
      </c>
      <c r="D2287" s="1"/>
      <c r="E2287" s="1"/>
      <c r="F2287" s="1" t="s">
        <v>16316</v>
      </c>
      <c r="G2287" s="1" t="s">
        <v>16303</v>
      </c>
      <c r="H2287" s="1">
        <v>34015</v>
      </c>
      <c r="I2287" s="1">
        <v>1011543</v>
      </c>
      <c r="J2287" s="1">
        <v>39.837310000000002</v>
      </c>
      <c r="K2287" s="1">
        <v>-75.224580000000003</v>
      </c>
      <c r="L2287" s="1"/>
      <c r="M2287" s="1" t="s">
        <v>1536</v>
      </c>
      <c r="N2287" s="1" t="s">
        <v>16210</v>
      </c>
      <c r="O2287" s="1">
        <v>2022</v>
      </c>
      <c r="P2287" s="1">
        <v>8066</v>
      </c>
      <c r="Q2287" s="1" t="s">
        <v>16317</v>
      </c>
      <c r="R2287" s="1"/>
      <c r="S2287" s="1" t="s">
        <v>24355</v>
      </c>
      <c r="T2287" s="1" t="s">
        <v>6826</v>
      </c>
      <c r="U2287" s="1"/>
      <c r="V2287" s="1" t="s">
        <v>17013</v>
      </c>
      <c r="W2287" s="1" t="s">
        <v>6828</v>
      </c>
    </row>
    <row r="2288" spans="1:23" x14ac:dyDescent="0.25">
      <c r="A2288" s="1">
        <v>1004279</v>
      </c>
      <c r="B2288" s="5" t="str">
        <f>VLOOKUP(H2288,'FIPS Basin X-walk'!$A$2:$F$3224,6,FALSE)</f>
        <v>Atlantic Coast Basin</v>
      </c>
      <c r="C2288" s="1"/>
      <c r="D2288" s="1"/>
      <c r="E2288" s="1"/>
      <c r="F2288" s="1" t="s">
        <v>16310</v>
      </c>
      <c r="G2288" s="1" t="s">
        <v>16303</v>
      </c>
      <c r="H2288" s="1">
        <v>34015</v>
      </c>
      <c r="I2288" s="1">
        <v>1004279</v>
      </c>
      <c r="J2288" s="1">
        <v>39.873863999999998</v>
      </c>
      <c r="K2288" s="1">
        <v>-75.138677000000001</v>
      </c>
      <c r="L2288" s="1"/>
      <c r="M2288" s="1" t="s">
        <v>1536</v>
      </c>
      <c r="N2288" s="1" t="s">
        <v>16210</v>
      </c>
      <c r="O2288" s="1">
        <v>2022</v>
      </c>
      <c r="P2288" s="1">
        <v>8093</v>
      </c>
      <c r="Q2288" s="1" t="s">
        <v>25276</v>
      </c>
      <c r="R2288" s="1"/>
      <c r="S2288" s="1" t="s">
        <v>24389</v>
      </c>
      <c r="T2288" s="1" t="s">
        <v>6826</v>
      </c>
      <c r="U2288" s="1"/>
      <c r="V2288" s="1" t="s">
        <v>9449</v>
      </c>
      <c r="W2288" s="1" t="s">
        <v>6826</v>
      </c>
    </row>
    <row r="2289" spans="1:23" x14ac:dyDescent="0.25">
      <c r="A2289" s="1">
        <v>1002733</v>
      </c>
      <c r="B2289" s="5" t="str">
        <f>VLOOKUP(H2289,'FIPS Basin X-walk'!$A$2:$F$3224,6,FALSE)</f>
        <v>S.GA Sedimentary Prov</v>
      </c>
      <c r="C2289" s="1" t="s">
        <v>10323</v>
      </c>
      <c r="D2289" s="1"/>
      <c r="E2289" s="1"/>
      <c r="F2289" s="1" t="s">
        <v>1845</v>
      </c>
      <c r="G2289" s="1" t="s">
        <v>10324</v>
      </c>
      <c r="H2289" s="1">
        <v>13127</v>
      </c>
      <c r="I2289" s="1">
        <v>1002733</v>
      </c>
      <c r="J2289" s="1">
        <v>31.173147</v>
      </c>
      <c r="K2289" s="1">
        <v>-81.519246999999993</v>
      </c>
      <c r="L2289" s="1"/>
      <c r="M2289" s="1" t="s">
        <v>1546</v>
      </c>
      <c r="N2289" s="1" t="s">
        <v>10124</v>
      </c>
      <c r="O2289" s="1">
        <v>2022</v>
      </c>
      <c r="P2289" s="1">
        <v>31520</v>
      </c>
      <c r="Q2289" s="1" t="s">
        <v>24983</v>
      </c>
      <c r="R2289" s="1"/>
      <c r="S2289" s="1" t="s">
        <v>24436</v>
      </c>
      <c r="T2289" s="1" t="s">
        <v>6828</v>
      </c>
      <c r="U2289" s="1"/>
      <c r="V2289" s="1" t="s">
        <v>6889</v>
      </c>
      <c r="W2289" s="1" t="s">
        <v>6828</v>
      </c>
    </row>
    <row r="2290" spans="1:23" x14ac:dyDescent="0.25">
      <c r="A2290" s="1">
        <v>1004393</v>
      </c>
      <c r="B2290" s="5" t="str">
        <f>VLOOKUP(H2290,'FIPS Basin X-walk'!$A$2:$F$3224,6,FALSE)</f>
        <v>S.GA Sedimentary Prov</v>
      </c>
      <c r="C2290" s="1" t="s">
        <v>10325</v>
      </c>
      <c r="D2290" s="1"/>
      <c r="E2290" s="1"/>
      <c r="F2290" s="1" t="s">
        <v>10326</v>
      </c>
      <c r="G2290" s="1" t="s">
        <v>10324</v>
      </c>
      <c r="H2290" s="1">
        <v>13127</v>
      </c>
      <c r="I2290" s="1">
        <v>1004393</v>
      </c>
      <c r="J2290" s="1">
        <v>31.108070000000001</v>
      </c>
      <c r="K2290" s="1">
        <v>-81.549684999999997</v>
      </c>
      <c r="L2290" s="1"/>
      <c r="M2290" s="1" t="s">
        <v>1546</v>
      </c>
      <c r="N2290" s="1" t="s">
        <v>10124</v>
      </c>
      <c r="O2290" s="1">
        <v>2022</v>
      </c>
      <c r="P2290" s="1">
        <v>31523</v>
      </c>
      <c r="Q2290" s="1" t="s">
        <v>9693</v>
      </c>
      <c r="R2290" s="1"/>
      <c r="S2290" s="1" t="s">
        <v>24367</v>
      </c>
      <c r="T2290" s="1" t="s">
        <v>6826</v>
      </c>
      <c r="U2290" s="1"/>
      <c r="V2290" s="1" t="s">
        <v>9694</v>
      </c>
      <c r="W2290" s="1" t="s">
        <v>6826</v>
      </c>
    </row>
    <row r="2291" spans="1:23" x14ac:dyDescent="0.25">
      <c r="A2291" s="1">
        <v>1014400</v>
      </c>
      <c r="B2291" s="5" t="str">
        <f>VLOOKUP(H2291,'FIPS Basin X-walk'!$A$2:$F$3224,6,FALSE)</f>
        <v>S.GA Sedimentary Prov</v>
      </c>
      <c r="C2291" s="1" t="s">
        <v>27103</v>
      </c>
      <c r="D2291" s="1"/>
      <c r="E2291" s="1"/>
      <c r="F2291" s="1" t="s">
        <v>1845</v>
      </c>
      <c r="G2291" s="1" t="s">
        <v>10324</v>
      </c>
      <c r="H2291" s="1">
        <v>13127</v>
      </c>
      <c r="I2291" s="1">
        <v>1014400</v>
      </c>
      <c r="J2291" s="1">
        <v>31.165299999999998</v>
      </c>
      <c r="K2291" s="1">
        <v>-81.481099999999998</v>
      </c>
      <c r="L2291" s="1"/>
      <c r="M2291" s="1" t="s">
        <v>1546</v>
      </c>
      <c r="N2291" s="1" t="s">
        <v>10124</v>
      </c>
      <c r="O2291" s="1">
        <v>2022</v>
      </c>
      <c r="P2291" s="1">
        <v>31520</v>
      </c>
      <c r="Q2291" s="1" t="s">
        <v>27104</v>
      </c>
      <c r="R2291" s="1"/>
      <c r="S2291" s="1" t="s">
        <v>24410</v>
      </c>
      <c r="T2291" s="1" t="s">
        <v>6826</v>
      </c>
      <c r="U2291" s="1"/>
      <c r="V2291" s="1" t="s">
        <v>27105</v>
      </c>
      <c r="W2291" s="1" t="s">
        <v>6826</v>
      </c>
    </row>
    <row r="2292" spans="1:23" x14ac:dyDescent="0.25">
      <c r="A2292" s="1">
        <v>1004788</v>
      </c>
      <c r="B2292" s="5" t="str">
        <f>VLOOKUP(H2292,'FIPS Basin X-walk'!$A$2:$F$3224,6,FALSE)</f>
        <v>Wisconsin Arch</v>
      </c>
      <c r="C2292" s="1" t="s">
        <v>14332</v>
      </c>
      <c r="D2292" s="1"/>
      <c r="E2292" s="1"/>
      <c r="F2292" s="1" t="s">
        <v>14333</v>
      </c>
      <c r="G2292" s="1" t="s">
        <v>14334</v>
      </c>
      <c r="H2292" s="1">
        <v>26053</v>
      </c>
      <c r="I2292" s="1">
        <v>1004788</v>
      </c>
      <c r="J2292" s="1">
        <v>46.441360000000003</v>
      </c>
      <c r="K2292" s="1">
        <v>-89.823840000000004</v>
      </c>
      <c r="L2292" s="1"/>
      <c r="M2292" s="1" t="s">
        <v>1493</v>
      </c>
      <c r="N2292" s="1" t="s">
        <v>14185</v>
      </c>
      <c r="O2292" s="1">
        <v>2022</v>
      </c>
      <c r="P2292" s="1">
        <v>49968</v>
      </c>
      <c r="Q2292" s="1" t="s">
        <v>697</v>
      </c>
      <c r="R2292" s="1"/>
      <c r="S2292" s="1" t="s">
        <v>24435</v>
      </c>
      <c r="T2292" s="1" t="s">
        <v>6826</v>
      </c>
      <c r="U2292" s="1"/>
      <c r="V2292" s="1" t="s">
        <v>12735</v>
      </c>
      <c r="W2292" s="1" t="s">
        <v>6826</v>
      </c>
    </row>
    <row r="2293" spans="1:23" x14ac:dyDescent="0.25">
      <c r="A2293" s="1">
        <v>1001038</v>
      </c>
      <c r="B2293" s="5" t="str">
        <f>VLOOKUP(H2293,'FIPS Basin X-walk'!$A$2:$F$3224,6,FALSE)</f>
        <v>Gulf Coast Basin (LA, TX)</v>
      </c>
      <c r="C2293" s="1" t="s">
        <v>20826</v>
      </c>
      <c r="D2293" s="1"/>
      <c r="E2293" s="1" t="s">
        <v>6828</v>
      </c>
      <c r="F2293" s="1" t="s">
        <v>20827</v>
      </c>
      <c r="G2293" s="1" t="s">
        <v>1817</v>
      </c>
      <c r="H2293" s="1">
        <v>48175</v>
      </c>
      <c r="I2293" s="1">
        <v>1001038</v>
      </c>
      <c r="J2293" s="1">
        <v>28.712800000000001</v>
      </c>
      <c r="K2293" s="1">
        <v>-97.214200000000005</v>
      </c>
      <c r="L2293" s="1"/>
      <c r="M2293" s="1" t="s">
        <v>1485</v>
      </c>
      <c r="N2293" s="1" t="s">
        <v>9148</v>
      </c>
      <c r="O2293" s="1">
        <v>2022</v>
      </c>
      <c r="P2293" s="1">
        <v>77960</v>
      </c>
      <c r="Q2293" s="1" t="s">
        <v>20828</v>
      </c>
      <c r="R2293" s="1"/>
      <c r="S2293" s="1" t="s">
        <v>24355</v>
      </c>
      <c r="T2293" s="1" t="s">
        <v>6826</v>
      </c>
      <c r="U2293" s="1"/>
      <c r="V2293" s="1" t="s">
        <v>8562</v>
      </c>
      <c r="W2293" s="1" t="s">
        <v>6828</v>
      </c>
    </row>
    <row r="2294" spans="1:23" x14ac:dyDescent="0.25">
      <c r="A2294" s="1">
        <v>1010223</v>
      </c>
      <c r="B2294" s="5" t="str">
        <f>VLOOKUP(H2294,'FIPS Basin X-walk'!$A$2:$F$3224,6,FALSE)</f>
        <v>Gulf Coast Basin (LA, TX)</v>
      </c>
      <c r="C2294" s="1"/>
      <c r="D2294" s="1"/>
      <c r="E2294" s="1"/>
      <c r="F2294" s="1" t="s">
        <v>1817</v>
      </c>
      <c r="G2294" s="1" t="s">
        <v>20829</v>
      </c>
      <c r="H2294" s="1">
        <v>48175</v>
      </c>
      <c r="I2294" s="1">
        <v>1010223</v>
      </c>
      <c r="J2294" s="1">
        <v>28.618099999999998</v>
      </c>
      <c r="K2294" s="1">
        <v>-97.638099999999994</v>
      </c>
      <c r="L2294" s="1"/>
      <c r="M2294" s="1" t="s">
        <v>1485</v>
      </c>
      <c r="N2294" s="1" t="s">
        <v>9148</v>
      </c>
      <c r="O2294" s="1">
        <v>2022</v>
      </c>
      <c r="P2294" s="1">
        <v>77963</v>
      </c>
      <c r="Q2294" s="1" t="s">
        <v>1216</v>
      </c>
      <c r="R2294" s="1"/>
      <c r="S2294" s="1" t="s">
        <v>24399</v>
      </c>
      <c r="T2294" s="1" t="s">
        <v>6826</v>
      </c>
      <c r="U2294" s="1"/>
      <c r="V2294" s="1" t="s">
        <v>7155</v>
      </c>
      <c r="W2294" s="1" t="s">
        <v>6826</v>
      </c>
    </row>
    <row r="2295" spans="1:23" x14ac:dyDescent="0.25">
      <c r="A2295" s="1">
        <v>1011210</v>
      </c>
      <c r="B2295" s="5" t="str">
        <f>VLOOKUP(H2295,'FIPS Basin X-walk'!$A$2:$F$3224,6,FALSE)</f>
        <v>Gulf Coast Basin (LA, TX)</v>
      </c>
      <c r="C2295" s="1" t="s">
        <v>20831</v>
      </c>
      <c r="D2295" s="1"/>
      <c r="E2295" s="1"/>
      <c r="F2295" s="1" t="s">
        <v>1865</v>
      </c>
      <c r="G2295" s="1" t="s">
        <v>20830</v>
      </c>
      <c r="H2295" s="1">
        <v>48177</v>
      </c>
      <c r="I2295" s="1">
        <v>1011210</v>
      </c>
      <c r="J2295" s="1">
        <v>29.369897000000002</v>
      </c>
      <c r="K2295" s="1">
        <v>-97.270303999999996</v>
      </c>
      <c r="L2295" s="1"/>
      <c r="M2295" s="1" t="s">
        <v>1485</v>
      </c>
      <c r="N2295" s="1" t="s">
        <v>9148</v>
      </c>
      <c r="O2295" s="1">
        <v>2022</v>
      </c>
      <c r="P2295" s="1">
        <v>78629</v>
      </c>
      <c r="Q2295" s="1" t="s">
        <v>26333</v>
      </c>
      <c r="R2295" s="1"/>
      <c r="S2295" s="1" t="s">
        <v>24399</v>
      </c>
      <c r="T2295" s="1" t="s">
        <v>6826</v>
      </c>
      <c r="U2295" s="1"/>
      <c r="V2295" s="1" t="s">
        <v>20394</v>
      </c>
      <c r="W2295" s="1" t="s">
        <v>6826</v>
      </c>
    </row>
    <row r="2296" spans="1:23" x14ac:dyDescent="0.25">
      <c r="A2296" s="1">
        <v>1011745</v>
      </c>
      <c r="B2296" s="5" t="str">
        <f>VLOOKUP(H2296,'FIPS Basin X-walk'!$A$2:$F$3224,6,FALSE)</f>
        <v>Gulf Coast Basin (LA, TX)</v>
      </c>
      <c r="C2296" s="1"/>
      <c r="D2296" s="1"/>
      <c r="E2296" s="1"/>
      <c r="F2296" s="1" t="s">
        <v>1865</v>
      </c>
      <c r="G2296" s="1" t="s">
        <v>20830</v>
      </c>
      <c r="H2296" s="1">
        <v>48177</v>
      </c>
      <c r="I2296" s="1">
        <v>1011745</v>
      </c>
      <c r="J2296" s="1">
        <v>29.166547999999999</v>
      </c>
      <c r="K2296" s="1">
        <v>-97.63449</v>
      </c>
      <c r="L2296" s="1"/>
      <c r="M2296" s="1" t="s">
        <v>1485</v>
      </c>
      <c r="N2296" s="1" t="s">
        <v>9148</v>
      </c>
      <c r="O2296" s="1">
        <v>2022</v>
      </c>
      <c r="P2296" s="1">
        <v>78159</v>
      </c>
      <c r="Q2296" s="1" t="s">
        <v>26398</v>
      </c>
      <c r="R2296" s="1"/>
      <c r="S2296" s="1" t="s">
        <v>24399</v>
      </c>
      <c r="T2296" s="1" t="s">
        <v>6826</v>
      </c>
      <c r="U2296" s="1"/>
      <c r="V2296" s="1" t="s">
        <v>20394</v>
      </c>
      <c r="W2296" s="1" t="s">
        <v>6826</v>
      </c>
    </row>
    <row r="2297" spans="1:23" x14ac:dyDescent="0.25">
      <c r="A2297" s="1">
        <v>1000488</v>
      </c>
      <c r="B2297" s="5" t="str">
        <f>VLOOKUP(H2297,'FIPS Basin X-walk'!$A$2:$F$3224,6,FALSE)</f>
        <v>Iowa Shelf</v>
      </c>
      <c r="C2297" s="1" t="s">
        <v>14891</v>
      </c>
      <c r="D2297" s="1"/>
      <c r="E2297" s="1"/>
      <c r="F2297" s="1" t="s">
        <v>14892</v>
      </c>
      <c r="G2297" s="1" t="s">
        <v>2087</v>
      </c>
      <c r="H2297" s="1">
        <v>27049</v>
      </c>
      <c r="I2297" s="1">
        <v>1000488</v>
      </c>
      <c r="J2297" s="1">
        <v>44.5364</v>
      </c>
      <c r="K2297" s="1">
        <v>-92.914699999999996</v>
      </c>
      <c r="L2297" s="1"/>
      <c r="M2297" s="1" t="s">
        <v>1559</v>
      </c>
      <c r="N2297" s="1" t="s">
        <v>14790</v>
      </c>
      <c r="O2297" s="1">
        <v>2022</v>
      </c>
      <c r="P2297" s="1">
        <v>55009</v>
      </c>
      <c r="Q2297" s="1" t="s">
        <v>14893</v>
      </c>
      <c r="R2297" s="1"/>
      <c r="S2297" s="1" t="s">
        <v>24355</v>
      </c>
      <c r="T2297" s="1" t="s">
        <v>6826</v>
      </c>
      <c r="U2297" s="1"/>
      <c r="V2297" s="1" t="s">
        <v>14894</v>
      </c>
      <c r="W2297" s="1" t="s">
        <v>6828</v>
      </c>
    </row>
    <row r="2298" spans="1:23" x14ac:dyDescent="0.25">
      <c r="A2298" s="1">
        <v>1002000</v>
      </c>
      <c r="B2298" s="5" t="str">
        <f>VLOOKUP(H2298,'FIPS Basin X-walk'!$A$2:$F$3224,6,FALSE)</f>
        <v>Iowa Shelf</v>
      </c>
      <c r="C2298" s="1" t="s">
        <v>14895</v>
      </c>
      <c r="D2298" s="1"/>
      <c r="E2298" s="1"/>
      <c r="F2298" s="1" t="s">
        <v>14896</v>
      </c>
      <c r="G2298" s="1" t="s">
        <v>14889</v>
      </c>
      <c r="H2298" s="1">
        <v>27049</v>
      </c>
      <c r="I2298" s="1">
        <v>1002000</v>
      </c>
      <c r="J2298" s="1">
        <v>44.55706</v>
      </c>
      <c r="K2298" s="1">
        <v>-92.48415</v>
      </c>
      <c r="L2298" s="1"/>
      <c r="M2298" s="1" t="s">
        <v>1559</v>
      </c>
      <c r="N2298" s="1" t="s">
        <v>14790</v>
      </c>
      <c r="O2298" s="1">
        <v>2022</v>
      </c>
      <c r="P2298" s="1">
        <v>55066</v>
      </c>
      <c r="Q2298" s="1" t="s">
        <v>24821</v>
      </c>
      <c r="R2298" s="1"/>
      <c r="S2298" s="1" t="s">
        <v>24804</v>
      </c>
      <c r="T2298" s="1" t="s">
        <v>6826</v>
      </c>
      <c r="U2298" s="1"/>
      <c r="V2298" s="1" t="s">
        <v>6978</v>
      </c>
      <c r="W2298" s="1" t="s">
        <v>6826</v>
      </c>
    </row>
    <row r="2299" spans="1:23" x14ac:dyDescent="0.25">
      <c r="A2299" s="1">
        <v>1006296</v>
      </c>
      <c r="B2299" s="5" t="str">
        <f>VLOOKUP(H2299,'FIPS Basin X-walk'!$A$2:$F$3224,6,FALSE)</f>
        <v>Snake River Basin</v>
      </c>
      <c r="C2299" s="1" t="s">
        <v>10759</v>
      </c>
      <c r="D2299" s="1"/>
      <c r="E2299" s="1"/>
      <c r="F2299" s="1" t="s">
        <v>1894</v>
      </c>
      <c r="G2299" s="1" t="s">
        <v>10760</v>
      </c>
      <c r="H2299" s="1">
        <v>16047</v>
      </c>
      <c r="I2299" s="1">
        <v>1006296</v>
      </c>
      <c r="J2299" s="1">
        <v>42.948332999999998</v>
      </c>
      <c r="K2299" s="1">
        <v>-114.63249999999999</v>
      </c>
      <c r="L2299" s="1"/>
      <c r="M2299" s="1" t="s">
        <v>1552</v>
      </c>
      <c r="N2299" s="1" t="s">
        <v>10680</v>
      </c>
      <c r="O2299" s="1">
        <v>2022</v>
      </c>
      <c r="P2299" s="1">
        <v>83301</v>
      </c>
      <c r="Q2299" s="1" t="s">
        <v>25699</v>
      </c>
      <c r="R2299" s="1" t="s">
        <v>24475</v>
      </c>
      <c r="S2299" s="1" t="s">
        <v>24754</v>
      </c>
      <c r="T2299" s="1" t="s">
        <v>6826</v>
      </c>
      <c r="U2299" s="1"/>
      <c r="V2299" s="1" t="s">
        <v>10761</v>
      </c>
      <c r="W2299" s="1" t="s">
        <v>6826</v>
      </c>
    </row>
    <row r="2300" spans="1:23" x14ac:dyDescent="0.25">
      <c r="A2300" s="1">
        <v>1003333</v>
      </c>
      <c r="B2300" s="5" t="str">
        <f>VLOOKUP(H2300,'FIPS Basin X-walk'!$A$2:$F$3224,6,FALSE)</f>
        <v>Appalachian Basin (Eastern Overthrust Area)</v>
      </c>
      <c r="C2300" s="1" t="s">
        <v>10327</v>
      </c>
      <c r="D2300" s="1"/>
      <c r="E2300" s="1"/>
      <c r="F2300" s="1" t="s">
        <v>10328</v>
      </c>
      <c r="G2300" s="1" t="s">
        <v>10329</v>
      </c>
      <c r="H2300" s="1">
        <v>13129</v>
      </c>
      <c r="I2300" s="1">
        <v>1003333</v>
      </c>
      <c r="J2300" s="1">
        <v>34.563372000000001</v>
      </c>
      <c r="K2300" s="1">
        <v>-84.780441999999994</v>
      </c>
      <c r="L2300" s="1"/>
      <c r="M2300" s="1" t="s">
        <v>1546</v>
      </c>
      <c r="N2300" s="1" t="s">
        <v>10124</v>
      </c>
      <c r="O2300" s="1">
        <v>2022</v>
      </c>
      <c r="P2300" s="1">
        <v>30734</v>
      </c>
      <c r="Q2300" s="1" t="s">
        <v>10330</v>
      </c>
      <c r="R2300" s="1"/>
      <c r="S2300" s="1" t="s">
        <v>24358</v>
      </c>
      <c r="T2300" s="1" t="s">
        <v>6826</v>
      </c>
      <c r="U2300" s="1"/>
      <c r="V2300" s="1" t="s">
        <v>10331</v>
      </c>
      <c r="W2300" s="1" t="s">
        <v>6826</v>
      </c>
    </row>
    <row r="2301" spans="1:23" x14ac:dyDescent="0.25">
      <c r="A2301" s="1">
        <v>1006660</v>
      </c>
      <c r="B2301" s="5" t="str">
        <f>VLOOKUP(H2301,'FIPS Basin X-walk'!$A$2:$F$3224,6,FALSE)</f>
        <v>Chadron Arch</v>
      </c>
      <c r="C2301" s="1" t="s">
        <v>15926</v>
      </c>
      <c r="D2301" s="1"/>
      <c r="E2301" s="1"/>
      <c r="F2301" s="1" t="s">
        <v>12763</v>
      </c>
      <c r="G2301" s="1" t="s">
        <v>1753</v>
      </c>
      <c r="H2301" s="1">
        <v>31073</v>
      </c>
      <c r="I2301" s="1">
        <v>1006660</v>
      </c>
      <c r="J2301" s="1">
        <v>40.694099999999999</v>
      </c>
      <c r="K2301" s="1">
        <v>-99.700500000000005</v>
      </c>
      <c r="L2301" s="1"/>
      <c r="M2301" s="1" t="s">
        <v>1491</v>
      </c>
      <c r="N2301" s="1" t="s">
        <v>15841</v>
      </c>
      <c r="O2301" s="1">
        <v>2022</v>
      </c>
      <c r="P2301" s="1">
        <v>68850</v>
      </c>
      <c r="Q2301" s="1" t="s">
        <v>15927</v>
      </c>
      <c r="R2301" s="1"/>
      <c r="S2301" s="1" t="s">
        <v>24355</v>
      </c>
      <c r="T2301" s="1" t="s">
        <v>6826</v>
      </c>
      <c r="U2301" s="1"/>
      <c r="V2301" s="1" t="s">
        <v>15923</v>
      </c>
      <c r="W2301" s="1" t="s">
        <v>6828</v>
      </c>
    </row>
    <row r="2302" spans="1:23" x14ac:dyDescent="0.25">
      <c r="A2302" s="1">
        <v>1000405</v>
      </c>
      <c r="B2302" s="5" t="str">
        <f>VLOOKUP(H2302,'FIPS Basin X-walk'!$A$2:$F$3224,6,FALSE)</f>
        <v>Anadarko Basin</v>
      </c>
      <c r="C2302" s="1" t="s">
        <v>12478</v>
      </c>
      <c r="D2302" s="1"/>
      <c r="E2302" s="1"/>
      <c r="F2302" s="1" t="s">
        <v>12479</v>
      </c>
      <c r="G2302" s="1" t="s">
        <v>12480</v>
      </c>
      <c r="H2302" s="1">
        <v>20063</v>
      </c>
      <c r="I2302" s="1">
        <v>1000405</v>
      </c>
      <c r="J2302" s="1">
        <v>39.124609999999997</v>
      </c>
      <c r="K2302" s="1">
        <v>-100.73803700000001</v>
      </c>
      <c r="L2302" s="1"/>
      <c r="M2302" s="1" t="s">
        <v>1490</v>
      </c>
      <c r="N2302" s="1" t="s">
        <v>12401</v>
      </c>
      <c r="O2302" s="1">
        <v>2022</v>
      </c>
      <c r="P2302" s="1">
        <v>67748</v>
      </c>
      <c r="Q2302" s="1" t="s">
        <v>12481</v>
      </c>
      <c r="R2302" s="1"/>
      <c r="S2302" s="1" t="s">
        <v>24378</v>
      </c>
      <c r="T2302" s="1" t="s">
        <v>6826</v>
      </c>
      <c r="U2302" s="1"/>
      <c r="V2302" s="1" t="s">
        <v>12482</v>
      </c>
      <c r="W2302" s="1" t="s">
        <v>6828</v>
      </c>
    </row>
    <row r="2303" spans="1:23" x14ac:dyDescent="0.25">
      <c r="A2303" s="1">
        <v>1013638</v>
      </c>
      <c r="B2303" s="5" t="str">
        <f>VLOOKUP(H2303,'FIPS Basin X-walk'!$A$2:$F$3224,6,FALSE)</f>
        <v>Anadarko Basin</v>
      </c>
      <c r="C2303" s="1" t="s">
        <v>23647</v>
      </c>
      <c r="D2303" s="1"/>
      <c r="E2303" s="1"/>
      <c r="F2303" s="1" t="s">
        <v>23648</v>
      </c>
      <c r="G2303" s="1" t="s">
        <v>2922</v>
      </c>
      <c r="H2303" s="1">
        <v>40051</v>
      </c>
      <c r="I2303" s="1">
        <v>1013638</v>
      </c>
      <c r="J2303" s="1">
        <v>35.146017999999998</v>
      </c>
      <c r="K2303" s="1">
        <v>-97.921774999999997</v>
      </c>
      <c r="L2303" s="1"/>
      <c r="M2303" s="1" t="s">
        <v>1495</v>
      </c>
      <c r="N2303" s="1" t="s">
        <v>9115</v>
      </c>
      <c r="O2303" s="1">
        <v>2022</v>
      </c>
      <c r="P2303" s="1">
        <v>73004</v>
      </c>
      <c r="Q2303" s="1" t="s">
        <v>836</v>
      </c>
      <c r="R2303" s="1"/>
      <c r="S2303" s="1">
        <v>211130</v>
      </c>
      <c r="T2303" s="1" t="s">
        <v>6826</v>
      </c>
      <c r="U2303" s="1"/>
      <c r="V2303" s="1" t="s">
        <v>23649</v>
      </c>
      <c r="W2303" s="1" t="s">
        <v>6826</v>
      </c>
    </row>
    <row r="2304" spans="1:23" x14ac:dyDescent="0.25">
      <c r="A2304" s="1">
        <v>1013647</v>
      </c>
      <c r="B2304" s="5" t="str">
        <f>VLOOKUP(H2304,'FIPS Basin X-walk'!$A$2:$F$3224,6,FALSE)</f>
        <v>Anadarko Basin</v>
      </c>
      <c r="C2304" s="1" t="s">
        <v>23795</v>
      </c>
      <c r="D2304" s="1"/>
      <c r="E2304" s="1"/>
      <c r="F2304" s="1" t="s">
        <v>23648</v>
      </c>
      <c r="G2304" s="1" t="s">
        <v>2922</v>
      </c>
      <c r="H2304" s="1">
        <v>40051</v>
      </c>
      <c r="I2304" s="1">
        <v>1013647</v>
      </c>
      <c r="J2304" s="1">
        <v>35.145966000000001</v>
      </c>
      <c r="K2304" s="1">
        <v>-97.921796999999998</v>
      </c>
      <c r="L2304" s="1"/>
      <c r="M2304" s="1" t="s">
        <v>1495</v>
      </c>
      <c r="N2304" s="1" t="s">
        <v>9115</v>
      </c>
      <c r="O2304" s="1">
        <v>2022</v>
      </c>
      <c r="P2304" s="1">
        <v>73004</v>
      </c>
      <c r="Q2304" s="1" t="s">
        <v>591</v>
      </c>
      <c r="R2304" s="1"/>
      <c r="S2304" s="1">
        <v>211130</v>
      </c>
      <c r="T2304" s="1" t="s">
        <v>6826</v>
      </c>
      <c r="U2304" s="1"/>
      <c r="V2304" s="1" t="s">
        <v>23649</v>
      </c>
      <c r="W2304" s="1" t="s">
        <v>6826</v>
      </c>
    </row>
    <row r="2305" spans="1:23" x14ac:dyDescent="0.25">
      <c r="A2305" s="1">
        <v>1013167</v>
      </c>
      <c r="B2305" s="5" t="str">
        <f>VLOOKUP(H2305,'FIPS Basin X-walk'!$A$2:$F$3224,6,FALSE)</f>
        <v>Anadarko Basin</v>
      </c>
      <c r="C2305" s="1" t="s">
        <v>26612</v>
      </c>
      <c r="D2305" s="1"/>
      <c r="E2305" s="1"/>
      <c r="F2305" s="1" t="s">
        <v>26613</v>
      </c>
      <c r="G2305" s="1" t="s">
        <v>2922</v>
      </c>
      <c r="H2305" s="1">
        <v>40051</v>
      </c>
      <c r="I2305" s="1">
        <v>1013167</v>
      </c>
      <c r="J2305" s="1">
        <v>35.301718000000001</v>
      </c>
      <c r="K2305" s="1">
        <v>-97.756673000000006</v>
      </c>
      <c r="L2305" s="1"/>
      <c r="M2305" s="1" t="s">
        <v>1495</v>
      </c>
      <c r="N2305" s="1" t="s">
        <v>9115</v>
      </c>
      <c r="O2305" s="1">
        <v>2022</v>
      </c>
      <c r="P2305" s="1">
        <v>73089</v>
      </c>
      <c r="Q2305" s="1" t="s">
        <v>26614</v>
      </c>
      <c r="R2305" s="1"/>
      <c r="S2305" s="1">
        <v>211130</v>
      </c>
      <c r="T2305" s="1" t="s">
        <v>6826</v>
      </c>
      <c r="U2305" s="1"/>
      <c r="V2305" s="1" t="s">
        <v>23906</v>
      </c>
      <c r="W2305" s="1" t="s">
        <v>6826</v>
      </c>
    </row>
    <row r="2306" spans="1:23" x14ac:dyDescent="0.25">
      <c r="A2306" s="1">
        <v>1002353</v>
      </c>
      <c r="B2306" s="5" t="str">
        <f>VLOOKUP(H2306,'FIPS Basin X-walk'!$A$2:$F$3224,6,FALSE)</f>
        <v>Anadarko Basin</v>
      </c>
      <c r="C2306" s="1"/>
      <c r="D2306" s="1"/>
      <c r="E2306" s="1"/>
      <c r="F2306" s="1" t="s">
        <v>18431</v>
      </c>
      <c r="G2306" s="1" t="s">
        <v>18424</v>
      </c>
      <c r="H2306" s="1">
        <v>40051</v>
      </c>
      <c r="I2306" s="1">
        <v>1002353</v>
      </c>
      <c r="J2306" s="1">
        <v>34.856299999999997</v>
      </c>
      <c r="K2306" s="1">
        <v>-97.827699999999993</v>
      </c>
      <c r="L2306" s="1"/>
      <c r="M2306" s="1" t="s">
        <v>1495</v>
      </c>
      <c r="N2306" s="1" t="s">
        <v>9115</v>
      </c>
      <c r="O2306" s="1">
        <v>2022</v>
      </c>
      <c r="P2306" s="1">
        <v>73002</v>
      </c>
      <c r="Q2306" s="1" t="s">
        <v>788</v>
      </c>
      <c r="R2306" s="1"/>
      <c r="S2306" s="1" t="s">
        <v>24399</v>
      </c>
      <c r="T2306" s="1" t="s">
        <v>6826</v>
      </c>
      <c r="U2306" s="1"/>
      <c r="V2306" s="1" t="s">
        <v>7155</v>
      </c>
      <c r="W2306" s="1" t="s">
        <v>6826</v>
      </c>
    </row>
    <row r="2307" spans="1:23" x14ac:dyDescent="0.25">
      <c r="A2307" s="1">
        <v>1003209</v>
      </c>
      <c r="B2307" s="5" t="str">
        <f>VLOOKUP(H2307,'FIPS Basin X-walk'!$A$2:$F$3224,6,FALSE)</f>
        <v>Anadarko Basin</v>
      </c>
      <c r="C2307" s="1" t="s">
        <v>18427</v>
      </c>
      <c r="D2307" s="1"/>
      <c r="E2307" s="1"/>
      <c r="F2307" s="1" t="s">
        <v>18428</v>
      </c>
      <c r="G2307" s="1" t="s">
        <v>18424</v>
      </c>
      <c r="H2307" s="1">
        <v>40051</v>
      </c>
      <c r="I2307" s="1">
        <v>1003209</v>
      </c>
      <c r="J2307" s="1">
        <v>35.160203000000003</v>
      </c>
      <c r="K2307" s="1">
        <v>-97.857535999999996</v>
      </c>
      <c r="L2307" s="1"/>
      <c r="M2307" s="1" t="s">
        <v>1495</v>
      </c>
      <c r="N2307" s="1" t="s">
        <v>9115</v>
      </c>
      <c r="O2307" s="1">
        <v>2022</v>
      </c>
      <c r="P2307" s="1">
        <v>73004</v>
      </c>
      <c r="Q2307" s="1" t="s">
        <v>831</v>
      </c>
      <c r="R2307" s="1"/>
      <c r="S2307" s="1" t="s">
        <v>24435</v>
      </c>
      <c r="T2307" s="1" t="s">
        <v>6826</v>
      </c>
      <c r="U2307" s="1"/>
      <c r="V2307" s="1" t="s">
        <v>7521</v>
      </c>
      <c r="W2307" s="1" t="s">
        <v>6826</v>
      </c>
    </row>
    <row r="2308" spans="1:23" x14ac:dyDescent="0.25">
      <c r="A2308" s="1">
        <v>1012985</v>
      </c>
      <c r="B2308" s="5" t="str">
        <f>VLOOKUP(H2308,'FIPS Basin X-walk'!$A$2:$F$3224,6,FALSE)</f>
        <v>Anadarko Basin</v>
      </c>
      <c r="C2308" s="1" t="s">
        <v>18426</v>
      </c>
      <c r="D2308" s="1"/>
      <c r="E2308" s="1"/>
      <c r="F2308" s="1" t="s">
        <v>2032</v>
      </c>
      <c r="G2308" s="1" t="s">
        <v>18424</v>
      </c>
      <c r="H2308" s="1">
        <v>40051</v>
      </c>
      <c r="I2308" s="1">
        <v>1012985</v>
      </c>
      <c r="J2308" s="1">
        <v>34.807417999999998</v>
      </c>
      <c r="K2308" s="1">
        <v>-97.703477000000007</v>
      </c>
      <c r="L2308" s="1"/>
      <c r="M2308" s="1" t="s">
        <v>1495</v>
      </c>
      <c r="N2308" s="1" t="s">
        <v>9115</v>
      </c>
      <c r="O2308" s="1">
        <v>2022</v>
      </c>
      <c r="P2308" s="1">
        <v>73011</v>
      </c>
      <c r="Q2308" s="1" t="s">
        <v>760</v>
      </c>
      <c r="R2308" s="1"/>
      <c r="S2308" s="1" t="s">
        <v>24399</v>
      </c>
      <c r="T2308" s="1" t="s">
        <v>6826</v>
      </c>
      <c r="U2308" s="1"/>
      <c r="V2308" s="1" t="s">
        <v>7521</v>
      </c>
      <c r="W2308" s="1" t="s">
        <v>6826</v>
      </c>
    </row>
    <row r="2309" spans="1:23" x14ac:dyDescent="0.25">
      <c r="A2309" s="1">
        <v>1011833</v>
      </c>
      <c r="B2309" s="5" t="str">
        <f>VLOOKUP(H2309,'FIPS Basin X-walk'!$A$2:$F$3224,6,FALSE)</f>
        <v>Anadarko Basin</v>
      </c>
      <c r="C2309" s="1" t="s">
        <v>23696</v>
      </c>
      <c r="D2309" s="1"/>
      <c r="E2309" s="1"/>
      <c r="F2309" s="1" t="s">
        <v>18416</v>
      </c>
      <c r="G2309" s="1" t="s">
        <v>18424</v>
      </c>
      <c r="H2309" s="1">
        <v>40051</v>
      </c>
      <c r="I2309" s="1">
        <v>1011833</v>
      </c>
      <c r="J2309" s="1">
        <v>34.782984999999996</v>
      </c>
      <c r="K2309" s="1">
        <v>-97.683194</v>
      </c>
      <c r="L2309" s="1"/>
      <c r="M2309" s="1" t="s">
        <v>1495</v>
      </c>
      <c r="N2309" s="1" t="s">
        <v>9115</v>
      </c>
      <c r="O2309" s="1">
        <v>2022</v>
      </c>
      <c r="P2309" s="1">
        <v>73052</v>
      </c>
      <c r="Q2309" s="1" t="s">
        <v>871</v>
      </c>
      <c r="R2309" s="1"/>
      <c r="S2309" s="1" t="s">
        <v>24399</v>
      </c>
      <c r="T2309" s="1" t="s">
        <v>6826</v>
      </c>
      <c r="U2309" s="1"/>
      <c r="V2309" s="1" t="s">
        <v>18565</v>
      </c>
      <c r="W2309" s="1" t="s">
        <v>6826</v>
      </c>
    </row>
    <row r="2310" spans="1:23" x14ac:dyDescent="0.25">
      <c r="A2310" s="1">
        <v>1006257</v>
      </c>
      <c r="B2310" s="5" t="str">
        <f>VLOOKUP(H2310,'FIPS Basin X-walk'!$A$2:$F$3224,6,FALSE)</f>
        <v>Anadarko Basin</v>
      </c>
      <c r="C2310" s="1" t="s">
        <v>18422</v>
      </c>
      <c r="D2310" s="1"/>
      <c r="E2310" s="1"/>
      <c r="F2310" s="1" t="s">
        <v>18423</v>
      </c>
      <c r="G2310" s="1" t="s">
        <v>18424</v>
      </c>
      <c r="H2310" s="1">
        <v>40051</v>
      </c>
      <c r="I2310" s="1">
        <v>1006257</v>
      </c>
      <c r="J2310" s="1">
        <v>34.913006000000003</v>
      </c>
      <c r="K2310" s="1">
        <v>-97.915710000000004</v>
      </c>
      <c r="L2310" s="1"/>
      <c r="M2310" s="1" t="s">
        <v>1495</v>
      </c>
      <c r="N2310" s="1" t="s">
        <v>9115</v>
      </c>
      <c r="O2310" s="1">
        <v>2022</v>
      </c>
      <c r="P2310" s="1">
        <v>73067</v>
      </c>
      <c r="Q2310" s="1" t="s">
        <v>18425</v>
      </c>
      <c r="R2310" s="1"/>
      <c r="S2310" s="1" t="s">
        <v>24358</v>
      </c>
      <c r="T2310" s="1" t="s">
        <v>6826</v>
      </c>
      <c r="U2310" s="1"/>
      <c r="V2310" s="1" t="s">
        <v>7813</v>
      </c>
      <c r="W2310" s="1" t="s">
        <v>6826</v>
      </c>
    </row>
    <row r="2311" spans="1:23" x14ac:dyDescent="0.25">
      <c r="A2311" s="1">
        <v>1002472</v>
      </c>
      <c r="B2311" s="5" t="str">
        <f>VLOOKUP(H2311,'FIPS Basin X-walk'!$A$2:$F$3224,6,FALSE)</f>
        <v>Anadarko Basin</v>
      </c>
      <c r="C2311" s="1" t="s">
        <v>18429</v>
      </c>
      <c r="D2311" s="1"/>
      <c r="E2311" s="1"/>
      <c r="F2311" s="1" t="s">
        <v>18430</v>
      </c>
      <c r="G2311" s="1" t="s">
        <v>18424</v>
      </c>
      <c r="H2311" s="1">
        <v>40051</v>
      </c>
      <c r="I2311" s="1">
        <v>1002472</v>
      </c>
      <c r="J2311" s="1">
        <v>34.796388999999998</v>
      </c>
      <c r="K2311" s="1">
        <v>-97.800832999999997</v>
      </c>
      <c r="L2311" s="1"/>
      <c r="M2311" s="1" t="s">
        <v>1495</v>
      </c>
      <c r="N2311" s="1" t="s">
        <v>9115</v>
      </c>
      <c r="O2311" s="1">
        <v>2022</v>
      </c>
      <c r="P2311" s="1">
        <v>73082</v>
      </c>
      <c r="Q2311" s="1" t="s">
        <v>349</v>
      </c>
      <c r="R2311" s="1"/>
      <c r="S2311" s="1" t="s">
        <v>24399</v>
      </c>
      <c r="T2311" s="1" t="s">
        <v>6826</v>
      </c>
      <c r="U2311" s="1"/>
      <c r="V2311" s="1" t="s">
        <v>7521</v>
      </c>
      <c r="W2311" s="1" t="s">
        <v>6826</v>
      </c>
    </row>
    <row r="2312" spans="1:23" x14ac:dyDescent="0.25">
      <c r="A2312" s="1">
        <v>1005255</v>
      </c>
      <c r="B2312" s="5" t="str">
        <f>VLOOKUP(H2312,'FIPS Basin X-walk'!$A$2:$F$3224,6,FALSE)</f>
        <v>New England Province</v>
      </c>
      <c r="C2312" s="1" t="s">
        <v>16167</v>
      </c>
      <c r="D2312" s="1"/>
      <c r="E2312" s="1"/>
      <c r="F2312" s="1" t="s">
        <v>16168</v>
      </c>
      <c r="G2312" s="1" t="s">
        <v>16161</v>
      </c>
      <c r="H2312" s="1">
        <v>33009</v>
      </c>
      <c r="I2312" s="1">
        <v>1005255</v>
      </c>
      <c r="J2312" s="1">
        <v>44.261426</v>
      </c>
      <c r="K2312" s="1">
        <v>-71.627390000000005</v>
      </c>
      <c r="L2312" s="1"/>
      <c r="M2312" s="1" t="s">
        <v>1667</v>
      </c>
      <c r="N2312" s="1" t="s">
        <v>16154</v>
      </c>
      <c r="O2312" s="1">
        <v>2022</v>
      </c>
      <c r="P2312" s="1">
        <v>3574</v>
      </c>
      <c r="Q2312" s="1" t="s">
        <v>16169</v>
      </c>
      <c r="R2312" s="1"/>
      <c r="S2312" s="1" t="s">
        <v>24358</v>
      </c>
      <c r="T2312" s="1" t="s">
        <v>6826</v>
      </c>
      <c r="U2312" s="1"/>
      <c r="V2312" s="1" t="s">
        <v>13784</v>
      </c>
      <c r="W2312" s="1" t="s">
        <v>6826</v>
      </c>
    </row>
    <row r="2313" spans="1:23" x14ac:dyDescent="0.25">
      <c r="A2313" s="1">
        <v>1005264</v>
      </c>
      <c r="B2313" s="5" t="str">
        <f>VLOOKUP(H2313,'FIPS Basin X-walk'!$A$2:$F$3224,6,FALSE)</f>
        <v>New England Province</v>
      </c>
      <c r="C2313" s="1" t="s">
        <v>16163</v>
      </c>
      <c r="D2313" s="1"/>
      <c r="E2313" s="1"/>
      <c r="F2313" s="1" t="s">
        <v>16164</v>
      </c>
      <c r="G2313" s="1" t="s">
        <v>16161</v>
      </c>
      <c r="H2313" s="1">
        <v>33009</v>
      </c>
      <c r="I2313" s="1">
        <v>1005264</v>
      </c>
      <c r="J2313" s="1">
        <v>43.9358</v>
      </c>
      <c r="K2313" s="1">
        <v>-71.822400000000002</v>
      </c>
      <c r="L2313" s="1"/>
      <c r="M2313" s="1" t="s">
        <v>1667</v>
      </c>
      <c r="N2313" s="1" t="s">
        <v>16154</v>
      </c>
      <c r="O2313" s="1">
        <v>2022</v>
      </c>
      <c r="P2313" s="1">
        <v>3755</v>
      </c>
      <c r="Q2313" s="1" t="s">
        <v>16165</v>
      </c>
      <c r="R2313" s="1"/>
      <c r="S2313" s="1" t="s">
        <v>24379</v>
      </c>
      <c r="T2313" s="1" t="s">
        <v>6826</v>
      </c>
      <c r="U2313" s="1"/>
      <c r="V2313" s="1" t="s">
        <v>16166</v>
      </c>
      <c r="W2313" s="1" t="s">
        <v>6828</v>
      </c>
    </row>
    <row r="2314" spans="1:23" x14ac:dyDescent="0.25">
      <c r="A2314" s="1">
        <v>1006421</v>
      </c>
      <c r="B2314" s="5" t="str">
        <f>VLOOKUP(H2314,'FIPS Basin X-walk'!$A$2:$F$3224,6,FALSE)</f>
        <v>New England Province</v>
      </c>
      <c r="C2314" s="1" t="s">
        <v>25716</v>
      </c>
      <c r="D2314" s="1"/>
      <c r="E2314" s="1"/>
      <c r="F2314" s="1" t="s">
        <v>16160</v>
      </c>
      <c r="G2314" s="1" t="s">
        <v>16161</v>
      </c>
      <c r="H2314" s="1">
        <v>33009</v>
      </c>
      <c r="I2314" s="1">
        <v>1006421</v>
      </c>
      <c r="J2314" s="1">
        <v>43.612788999999999</v>
      </c>
      <c r="K2314" s="1">
        <v>-72.326668999999995</v>
      </c>
      <c r="L2314" s="1"/>
      <c r="M2314" s="1" t="s">
        <v>1667</v>
      </c>
      <c r="N2314" s="1" t="s">
        <v>16154</v>
      </c>
      <c r="O2314" s="1">
        <v>2022</v>
      </c>
      <c r="P2314" s="1">
        <v>3784</v>
      </c>
      <c r="Q2314" s="1" t="s">
        <v>16162</v>
      </c>
      <c r="R2314" s="1"/>
      <c r="S2314" s="1" t="s">
        <v>24358</v>
      </c>
      <c r="T2314" s="1" t="s">
        <v>6826</v>
      </c>
      <c r="U2314" s="1"/>
      <c r="V2314" s="1" t="s">
        <v>25717</v>
      </c>
      <c r="W2314" s="1" t="s">
        <v>6826</v>
      </c>
    </row>
    <row r="2315" spans="1:23" x14ac:dyDescent="0.25">
      <c r="A2315" s="1">
        <v>1001074</v>
      </c>
      <c r="B2315" s="5" t="str">
        <f>VLOOKUP(H2315,'FIPS Basin X-walk'!$A$2:$F$3224,6,FALSE)</f>
        <v>Williston Basin</v>
      </c>
      <c r="C2315" s="1" t="s">
        <v>17597</v>
      </c>
      <c r="D2315" s="1"/>
      <c r="E2315" s="1"/>
      <c r="F2315" s="1" t="s">
        <v>17591</v>
      </c>
      <c r="G2315" s="1" t="s">
        <v>17592</v>
      </c>
      <c r="H2315" s="1">
        <v>38035</v>
      </c>
      <c r="I2315" s="1">
        <v>1001074</v>
      </c>
      <c r="J2315" s="1">
        <v>47.919440999999999</v>
      </c>
      <c r="K2315" s="1">
        <v>-97.059904000000003</v>
      </c>
      <c r="L2315" s="1"/>
      <c r="M2315" s="1" t="s">
        <v>1511</v>
      </c>
      <c r="N2315" s="1" t="s">
        <v>17561</v>
      </c>
      <c r="O2315" s="1">
        <v>2022</v>
      </c>
      <c r="P2315" s="1">
        <v>58202</v>
      </c>
      <c r="Q2315" s="1" t="s">
        <v>17598</v>
      </c>
      <c r="R2315" s="1"/>
      <c r="S2315" s="1" t="s">
        <v>24395</v>
      </c>
      <c r="T2315" s="1" t="s">
        <v>6826</v>
      </c>
      <c r="U2315" s="1"/>
      <c r="V2315" s="1" t="s">
        <v>17599</v>
      </c>
      <c r="W2315" s="1" t="s">
        <v>6826</v>
      </c>
    </row>
    <row r="2316" spans="1:23" x14ac:dyDescent="0.25">
      <c r="A2316" s="1">
        <v>1004044</v>
      </c>
      <c r="B2316" s="5" t="str">
        <f>VLOOKUP(H2316,'FIPS Basin X-walk'!$A$2:$F$3224,6,FALSE)</f>
        <v>Williston Basin</v>
      </c>
      <c r="C2316" s="1" t="s">
        <v>17590</v>
      </c>
      <c r="D2316" s="1"/>
      <c r="E2316" s="1"/>
      <c r="F2316" s="1" t="s">
        <v>17591</v>
      </c>
      <c r="G2316" s="1" t="s">
        <v>17592</v>
      </c>
      <c r="H2316" s="1">
        <v>38035</v>
      </c>
      <c r="I2316" s="1">
        <v>1004044</v>
      </c>
      <c r="J2316" s="1">
        <v>47.944000000000003</v>
      </c>
      <c r="K2316" s="1">
        <v>-97.146556000000004</v>
      </c>
      <c r="L2316" s="1"/>
      <c r="M2316" s="1" t="s">
        <v>1511</v>
      </c>
      <c r="N2316" s="1" t="s">
        <v>17561</v>
      </c>
      <c r="O2316" s="1">
        <v>2022</v>
      </c>
      <c r="P2316" s="1">
        <v>58206</v>
      </c>
      <c r="Q2316" s="1" t="s">
        <v>17593</v>
      </c>
      <c r="R2316" s="1"/>
      <c r="S2316" s="1" t="s">
        <v>24358</v>
      </c>
      <c r="T2316" s="1" t="s">
        <v>6826</v>
      </c>
      <c r="U2316" s="1"/>
      <c r="V2316" s="1" t="s">
        <v>25211</v>
      </c>
      <c r="W2316" s="1" t="s">
        <v>6826</v>
      </c>
    </row>
    <row r="2317" spans="1:23" x14ac:dyDescent="0.25">
      <c r="A2317" s="1">
        <v>1010687</v>
      </c>
      <c r="B2317" s="5" t="str">
        <f>VLOOKUP(H2317,'FIPS Basin X-walk'!$A$2:$F$3224,6,FALSE)</f>
        <v>Williston Basin</v>
      </c>
      <c r="C2317" s="1" t="s">
        <v>17595</v>
      </c>
      <c r="D2317" s="1"/>
      <c r="E2317" s="1"/>
      <c r="F2317" s="1" t="s">
        <v>1971</v>
      </c>
      <c r="G2317" s="1" t="s">
        <v>17592</v>
      </c>
      <c r="H2317" s="1">
        <v>38035</v>
      </c>
      <c r="I2317" s="1">
        <v>1010687</v>
      </c>
      <c r="J2317" s="1">
        <v>47.933610999999999</v>
      </c>
      <c r="K2317" s="1">
        <v>-97.082499999999996</v>
      </c>
      <c r="L2317" s="1"/>
      <c r="M2317" s="1" t="s">
        <v>1511</v>
      </c>
      <c r="N2317" s="1" t="s">
        <v>17561</v>
      </c>
      <c r="O2317" s="1">
        <v>2022</v>
      </c>
      <c r="P2317" s="1">
        <v>58201</v>
      </c>
      <c r="Q2317" s="1" t="s">
        <v>17596</v>
      </c>
      <c r="R2317" s="1"/>
      <c r="S2317" s="1" t="s">
        <v>24570</v>
      </c>
      <c r="T2317" s="1" t="s">
        <v>6826</v>
      </c>
      <c r="U2317" s="1"/>
      <c r="V2317" s="1" t="s">
        <v>8155</v>
      </c>
      <c r="W2317" s="1" t="s">
        <v>6826</v>
      </c>
    </row>
    <row r="2318" spans="1:23" x14ac:dyDescent="0.25">
      <c r="A2318" s="1">
        <v>1011959</v>
      </c>
      <c r="B2318" s="5" t="str">
        <f>VLOOKUP(H2318,'FIPS Basin X-walk'!$A$2:$F$3224,6,FALSE)</f>
        <v>Williston Basin</v>
      </c>
      <c r="C2318" s="1"/>
      <c r="D2318" s="1"/>
      <c r="E2318" s="1"/>
      <c r="F2318" s="1" t="s">
        <v>1971</v>
      </c>
      <c r="G2318" s="1" t="s">
        <v>17592</v>
      </c>
      <c r="H2318" s="1">
        <v>38035</v>
      </c>
      <c r="I2318" s="1">
        <v>1011959</v>
      </c>
      <c r="J2318" s="1">
        <v>47.980170999999999</v>
      </c>
      <c r="K2318" s="1">
        <v>-97.117604</v>
      </c>
      <c r="L2318" s="1"/>
      <c r="M2318" s="1" t="s">
        <v>1511</v>
      </c>
      <c r="N2318" s="1" t="s">
        <v>17561</v>
      </c>
      <c r="O2318" s="1">
        <v>2022</v>
      </c>
      <c r="P2318" s="1">
        <v>58203</v>
      </c>
      <c r="Q2318" s="1" t="s">
        <v>17594</v>
      </c>
      <c r="R2318" s="1"/>
      <c r="S2318" s="1" t="s">
        <v>24358</v>
      </c>
      <c r="T2318" s="1" t="s">
        <v>6826</v>
      </c>
      <c r="U2318" s="1"/>
      <c r="V2318" s="1" t="s">
        <v>25211</v>
      </c>
      <c r="W2318" s="1" t="s">
        <v>6826</v>
      </c>
    </row>
    <row r="2319" spans="1:23" x14ac:dyDescent="0.25">
      <c r="A2319" s="1">
        <v>1008066</v>
      </c>
      <c r="B2319" s="5" t="str">
        <f>VLOOKUP(H2319,'FIPS Basin X-walk'!$A$2:$F$3224,6,FALSE)</f>
        <v>Michigan Basin</v>
      </c>
      <c r="C2319" s="1" t="s">
        <v>14335</v>
      </c>
      <c r="D2319" s="1"/>
      <c r="E2319" s="1"/>
      <c r="F2319" s="1" t="s">
        <v>14336</v>
      </c>
      <c r="G2319" s="1" t="s">
        <v>4020</v>
      </c>
      <c r="H2319" s="1">
        <v>26055</v>
      </c>
      <c r="I2319" s="1">
        <v>1008066</v>
      </c>
      <c r="J2319" s="1">
        <v>44.707329999999999</v>
      </c>
      <c r="K2319" s="1">
        <v>-85.595519999999993</v>
      </c>
      <c r="L2319" s="1"/>
      <c r="M2319" s="1" t="s">
        <v>1493</v>
      </c>
      <c r="N2319" s="1" t="s">
        <v>14185</v>
      </c>
      <c r="O2319" s="1">
        <v>2022</v>
      </c>
      <c r="P2319" s="1">
        <v>49696</v>
      </c>
      <c r="Q2319" s="1" t="s">
        <v>25951</v>
      </c>
      <c r="R2319" s="1">
        <v>211120</v>
      </c>
      <c r="S2319" s="1">
        <v>211130</v>
      </c>
      <c r="T2319" s="1" t="s">
        <v>6826</v>
      </c>
      <c r="U2319" s="1"/>
      <c r="V2319" s="1" t="s">
        <v>14337</v>
      </c>
      <c r="W2319" s="1" t="s">
        <v>6826</v>
      </c>
    </row>
    <row r="2320" spans="1:23" x14ac:dyDescent="0.25">
      <c r="A2320" s="1">
        <v>1001027</v>
      </c>
      <c r="B2320" s="5" t="str">
        <f>VLOOKUP(H2320,'FIPS Basin X-walk'!$A$2:$F$3224,6,FALSE)</f>
        <v>Sioux Uplift</v>
      </c>
      <c r="C2320" s="1" t="s">
        <v>19944</v>
      </c>
      <c r="D2320" s="1"/>
      <c r="E2320" s="1" t="s">
        <v>6828</v>
      </c>
      <c r="F2320" s="1" t="s">
        <v>19945</v>
      </c>
      <c r="G2320" s="1" t="s">
        <v>1948</v>
      </c>
      <c r="H2320" s="1">
        <v>46051</v>
      </c>
      <c r="I2320" s="1">
        <v>1001027</v>
      </c>
      <c r="J2320" s="1">
        <v>45.304699999999997</v>
      </c>
      <c r="K2320" s="1">
        <v>-96.510300000000001</v>
      </c>
      <c r="L2320" s="1"/>
      <c r="M2320" s="1" t="s">
        <v>1562</v>
      </c>
      <c r="N2320" s="1" t="s">
        <v>19888</v>
      </c>
      <c r="O2320" s="1">
        <v>2022</v>
      </c>
      <c r="P2320" s="1">
        <v>57216</v>
      </c>
      <c r="Q2320" s="1" t="s">
        <v>2212</v>
      </c>
      <c r="R2320" s="1"/>
      <c r="S2320" s="1" t="s">
        <v>24355</v>
      </c>
      <c r="T2320" s="1" t="s">
        <v>6826</v>
      </c>
      <c r="U2320" s="1"/>
      <c r="V2320" s="1" t="s">
        <v>19946</v>
      </c>
      <c r="W2320" s="1" t="s">
        <v>6828</v>
      </c>
    </row>
    <row r="2321" spans="1:23" x14ac:dyDescent="0.25">
      <c r="A2321" s="1">
        <v>1000977</v>
      </c>
      <c r="B2321" s="5" t="str">
        <f>VLOOKUP(H2321,'FIPS Basin X-walk'!$A$2:$F$3224,6,FALSE)</f>
        <v>Appalachian Basin (Eastern Overthrust Area)</v>
      </c>
      <c r="C2321" s="1" t="s">
        <v>22778</v>
      </c>
      <c r="D2321" s="1"/>
      <c r="E2321" s="1" t="s">
        <v>6828</v>
      </c>
      <c r="F2321" s="1" t="s">
        <v>22779</v>
      </c>
      <c r="G2321" s="1" t="s">
        <v>1948</v>
      </c>
      <c r="H2321" s="1">
        <v>54023</v>
      </c>
      <c r="I2321" s="1">
        <v>1000977</v>
      </c>
      <c r="J2321" s="1">
        <v>39.2014</v>
      </c>
      <c r="K2321" s="1">
        <v>-79.2667</v>
      </c>
      <c r="L2321" s="1"/>
      <c r="M2321" s="1" t="s">
        <v>1521</v>
      </c>
      <c r="N2321" s="1" t="s">
        <v>22744</v>
      </c>
      <c r="O2321" s="1">
        <v>2022</v>
      </c>
      <c r="P2321" s="1">
        <v>26739</v>
      </c>
      <c r="Q2321" s="1" t="s">
        <v>22780</v>
      </c>
      <c r="R2321" s="1"/>
      <c r="S2321" s="1" t="s">
        <v>24355</v>
      </c>
      <c r="T2321" s="1" t="s">
        <v>6826</v>
      </c>
      <c r="U2321" s="1"/>
      <c r="V2321" s="1" t="s">
        <v>13845</v>
      </c>
      <c r="W2321" s="1" t="s">
        <v>6828</v>
      </c>
    </row>
    <row r="2322" spans="1:23" x14ac:dyDescent="0.25">
      <c r="A2322" s="1">
        <v>1004713</v>
      </c>
      <c r="B2322" s="5" t="str">
        <f>VLOOKUP(H2322,'FIPS Basin X-walk'!$A$2:$F$3224,6,FALSE)</f>
        <v>Sioux Uplift</v>
      </c>
      <c r="C2322" s="1" t="s">
        <v>19941</v>
      </c>
      <c r="D2322" s="1"/>
      <c r="E2322" s="1"/>
      <c r="F2322" s="1" t="s">
        <v>19942</v>
      </c>
      <c r="G2322" s="1" t="s">
        <v>11576</v>
      </c>
      <c r="H2322" s="1">
        <v>46051</v>
      </c>
      <c r="I2322" s="1">
        <v>1004713</v>
      </c>
      <c r="J2322" s="1">
        <v>45.301333</v>
      </c>
      <c r="K2322" s="1">
        <v>-96.511360999999994</v>
      </c>
      <c r="L2322" s="1"/>
      <c r="M2322" s="1" t="s">
        <v>1562</v>
      </c>
      <c r="N2322" s="1" t="s">
        <v>19888</v>
      </c>
      <c r="O2322" s="1">
        <v>2022</v>
      </c>
      <c r="P2322" s="1">
        <v>57216</v>
      </c>
      <c r="Q2322" s="1" t="s">
        <v>19943</v>
      </c>
      <c r="R2322" s="1"/>
      <c r="S2322" s="1" t="s">
        <v>24378</v>
      </c>
      <c r="T2322" s="1" t="s">
        <v>6826</v>
      </c>
      <c r="U2322" s="1"/>
      <c r="V2322" s="1" t="s">
        <v>11633</v>
      </c>
      <c r="W2322" s="1" t="s">
        <v>6826</v>
      </c>
    </row>
    <row r="2323" spans="1:23" x14ac:dyDescent="0.25">
      <c r="A2323" s="1">
        <v>1007160</v>
      </c>
      <c r="B2323" s="5" t="str">
        <f>VLOOKUP(H2323,'FIPS Basin X-walk'!$A$2:$F$3224,6,FALSE)</f>
        <v>Eastern Columbia Basin</v>
      </c>
      <c r="C2323" s="1" t="s">
        <v>22571</v>
      </c>
      <c r="D2323" s="1"/>
      <c r="E2323" s="1"/>
      <c r="F2323" s="1" t="s">
        <v>22572</v>
      </c>
      <c r="G2323" s="1" t="s">
        <v>11576</v>
      </c>
      <c r="H2323" s="1">
        <v>53025</v>
      </c>
      <c r="I2323" s="1">
        <v>1007160</v>
      </c>
      <c r="J2323" s="1">
        <v>47.265970000000003</v>
      </c>
      <c r="K2323" s="1">
        <v>-119.55494</v>
      </c>
      <c r="L2323" s="1"/>
      <c r="M2323" s="1" t="s">
        <v>1480</v>
      </c>
      <c r="N2323" s="1" t="s">
        <v>9611</v>
      </c>
      <c r="O2323" s="1">
        <v>2022</v>
      </c>
      <c r="P2323" s="1">
        <v>98823</v>
      </c>
      <c r="Q2323" s="1" t="s">
        <v>22573</v>
      </c>
      <c r="R2323" s="1"/>
      <c r="S2323" s="1" t="s">
        <v>24358</v>
      </c>
      <c r="T2323" s="1" t="s">
        <v>6826</v>
      </c>
      <c r="U2323" s="1"/>
      <c r="V2323" s="1" t="s">
        <v>25823</v>
      </c>
      <c r="W2323" s="1" t="s">
        <v>6826</v>
      </c>
    </row>
    <row r="2324" spans="1:23" x14ac:dyDescent="0.25">
      <c r="A2324" s="1">
        <v>1006083</v>
      </c>
      <c r="B2324" s="5" t="str">
        <f>VLOOKUP(H2324,'FIPS Basin X-walk'!$A$2:$F$3224,6,FALSE)</f>
        <v>Cincinnati Arch</v>
      </c>
      <c r="C2324" s="1" t="s">
        <v>11575</v>
      </c>
      <c r="D2324" s="1"/>
      <c r="E2324" s="1"/>
      <c r="F2324" s="1" t="s">
        <v>11441</v>
      </c>
      <c r="G2324" s="1" t="s">
        <v>11576</v>
      </c>
      <c r="H2324" s="1">
        <v>18053</v>
      </c>
      <c r="I2324" s="1">
        <v>1006083</v>
      </c>
      <c r="J2324" s="1">
        <v>40.56494</v>
      </c>
      <c r="K2324" s="1">
        <v>-85.727909999999994</v>
      </c>
      <c r="L2324" s="1"/>
      <c r="M2324" s="1" t="s">
        <v>1499</v>
      </c>
      <c r="N2324" s="1" t="s">
        <v>11457</v>
      </c>
      <c r="O2324" s="1">
        <v>2022</v>
      </c>
      <c r="P2324" s="1">
        <v>46952</v>
      </c>
      <c r="Q2324" s="1" t="s">
        <v>25669</v>
      </c>
      <c r="R2324" s="1"/>
      <c r="S2324" s="1" t="s">
        <v>24378</v>
      </c>
      <c r="T2324" s="1" t="s">
        <v>6826</v>
      </c>
      <c r="U2324" s="1"/>
      <c r="V2324" s="1" t="s">
        <v>11577</v>
      </c>
      <c r="W2324" s="1" t="s">
        <v>6826</v>
      </c>
    </row>
    <row r="2325" spans="1:23" x14ac:dyDescent="0.25">
      <c r="A2325" s="1">
        <v>1004418</v>
      </c>
      <c r="B2325" s="5" t="str">
        <f>VLOOKUP(H2325,'FIPS Basin X-walk'!$A$2:$F$3224,6,FALSE)</f>
        <v>Anadarko Basin</v>
      </c>
      <c r="C2325" s="1" t="s">
        <v>18432</v>
      </c>
      <c r="D2325" s="1"/>
      <c r="E2325" s="1"/>
      <c r="F2325" s="1" t="s">
        <v>18433</v>
      </c>
      <c r="G2325" s="1" t="s">
        <v>11576</v>
      </c>
      <c r="H2325" s="1">
        <v>40053</v>
      </c>
      <c r="I2325" s="1">
        <v>1004418</v>
      </c>
      <c r="J2325" s="1">
        <v>36.779167000000001</v>
      </c>
      <c r="K2325" s="1">
        <v>-97.754166999999995</v>
      </c>
      <c r="L2325" s="1"/>
      <c r="M2325" s="1" t="s">
        <v>1495</v>
      </c>
      <c r="N2325" s="1" t="s">
        <v>9115</v>
      </c>
      <c r="O2325" s="1">
        <v>2022</v>
      </c>
      <c r="P2325" s="1">
        <v>73759</v>
      </c>
      <c r="Q2325" s="1" t="s">
        <v>1176</v>
      </c>
      <c r="R2325" s="1"/>
      <c r="S2325" s="1" t="s">
        <v>24399</v>
      </c>
      <c r="T2325" s="1" t="s">
        <v>6826</v>
      </c>
      <c r="U2325" s="1"/>
      <c r="V2325" s="1" t="s">
        <v>11366</v>
      </c>
      <c r="W2325" s="1" t="s">
        <v>6826</v>
      </c>
    </row>
    <row r="2326" spans="1:23" x14ac:dyDescent="0.25">
      <c r="A2326" s="1">
        <v>1002832</v>
      </c>
      <c r="B2326" s="5" t="str">
        <f>VLOOKUP(H2326,'FIPS Basin X-walk'!$A$2:$F$3224,6,FALSE)</f>
        <v>Eastern Columbia Basin</v>
      </c>
      <c r="C2326" s="1" t="s">
        <v>22566</v>
      </c>
      <c r="D2326" s="1"/>
      <c r="E2326" s="1"/>
      <c r="F2326" s="1" t="s">
        <v>22567</v>
      </c>
      <c r="G2326" s="1" t="s">
        <v>11576</v>
      </c>
      <c r="H2326" s="1">
        <v>53025</v>
      </c>
      <c r="I2326" s="1">
        <v>1002832</v>
      </c>
      <c r="J2326" s="1">
        <v>47.131732</v>
      </c>
      <c r="K2326" s="1">
        <v>-119.18926</v>
      </c>
      <c r="L2326" s="1"/>
      <c r="M2326" s="1" t="s">
        <v>1480</v>
      </c>
      <c r="N2326" s="1" t="s">
        <v>9611</v>
      </c>
      <c r="O2326" s="1">
        <v>2022</v>
      </c>
      <c r="P2326" s="1">
        <v>98837</v>
      </c>
      <c r="Q2326" s="1" t="s">
        <v>22568</v>
      </c>
      <c r="R2326" s="1"/>
      <c r="S2326" s="1" t="s">
        <v>24570</v>
      </c>
      <c r="T2326" s="1" t="s">
        <v>6826</v>
      </c>
      <c r="U2326" s="1"/>
      <c r="V2326" s="1" t="s">
        <v>8155</v>
      </c>
      <c r="W2326" s="1" t="s">
        <v>6826</v>
      </c>
    </row>
    <row r="2327" spans="1:23" x14ac:dyDescent="0.25">
      <c r="A2327" s="1">
        <v>1007200</v>
      </c>
      <c r="B2327" s="5" t="str">
        <f>VLOOKUP(H2327,'FIPS Basin X-walk'!$A$2:$F$3224,6,FALSE)</f>
        <v>Eastern Columbia Basin</v>
      </c>
      <c r="C2327" s="1" t="s">
        <v>22560</v>
      </c>
      <c r="D2327" s="1"/>
      <c r="E2327" s="1"/>
      <c r="F2327" s="1" t="s">
        <v>22561</v>
      </c>
      <c r="G2327" s="1" t="s">
        <v>11576</v>
      </c>
      <c r="H2327" s="1">
        <v>53025</v>
      </c>
      <c r="I2327" s="1">
        <v>1007200</v>
      </c>
      <c r="J2327" s="1">
        <v>47.040595000000003</v>
      </c>
      <c r="K2327" s="1">
        <v>-119.1942</v>
      </c>
      <c r="L2327" s="1"/>
      <c r="M2327" s="1" t="s">
        <v>1480</v>
      </c>
      <c r="N2327" s="1" t="s">
        <v>9611</v>
      </c>
      <c r="O2327" s="1">
        <v>2022</v>
      </c>
      <c r="P2327" s="1">
        <v>98837</v>
      </c>
      <c r="Q2327" s="1" t="s">
        <v>22562</v>
      </c>
      <c r="R2327" s="1"/>
      <c r="S2327" s="1" t="s">
        <v>24373</v>
      </c>
      <c r="T2327" s="1" t="s">
        <v>6826</v>
      </c>
      <c r="U2327" s="1"/>
      <c r="V2327" s="1" t="s">
        <v>15820</v>
      </c>
      <c r="W2327" s="1" t="s">
        <v>6826</v>
      </c>
    </row>
    <row r="2328" spans="1:23" x14ac:dyDescent="0.25">
      <c r="A2328" s="1">
        <v>1010722</v>
      </c>
      <c r="B2328" s="5" t="str">
        <f>VLOOKUP(H2328,'FIPS Basin X-walk'!$A$2:$F$3224,6,FALSE)</f>
        <v>Eastern Columbia Basin</v>
      </c>
      <c r="C2328" s="1" t="s">
        <v>22569</v>
      </c>
      <c r="D2328" s="1"/>
      <c r="E2328" s="1"/>
      <c r="F2328" s="1" t="s">
        <v>22567</v>
      </c>
      <c r="G2328" s="1" t="s">
        <v>11576</v>
      </c>
      <c r="H2328" s="1">
        <v>53025</v>
      </c>
      <c r="I2328" s="1">
        <v>1010722</v>
      </c>
      <c r="J2328" s="1">
        <v>47.075778</v>
      </c>
      <c r="K2328" s="1">
        <v>-119.22247400000001</v>
      </c>
      <c r="L2328" s="1"/>
      <c r="M2328" s="1" t="s">
        <v>1480</v>
      </c>
      <c r="N2328" s="1" t="s">
        <v>9611</v>
      </c>
      <c r="O2328" s="1">
        <v>2022</v>
      </c>
      <c r="P2328" s="1">
        <v>98837</v>
      </c>
      <c r="Q2328" s="1" t="s">
        <v>22570</v>
      </c>
      <c r="R2328" s="1"/>
      <c r="S2328" s="1" t="s">
        <v>24609</v>
      </c>
      <c r="T2328" s="1" t="s">
        <v>6826</v>
      </c>
      <c r="U2328" s="1"/>
      <c r="V2328" s="1" t="s">
        <v>10707</v>
      </c>
      <c r="W2328" s="1" t="s">
        <v>6826</v>
      </c>
    </row>
    <row r="2329" spans="1:23" x14ac:dyDescent="0.25">
      <c r="A2329" s="1">
        <v>1000613</v>
      </c>
      <c r="B2329" s="5" t="str">
        <f>VLOOKUP(H2329,'FIPS Basin X-walk'!$A$2:$F$3224,6,FALSE)</f>
        <v>Eastern Columbia Basin</v>
      </c>
      <c r="C2329" s="1" t="s">
        <v>22563</v>
      </c>
      <c r="D2329" s="1"/>
      <c r="E2329" s="1"/>
      <c r="F2329" s="1" t="s">
        <v>22564</v>
      </c>
      <c r="G2329" s="1" t="s">
        <v>11576</v>
      </c>
      <c r="H2329" s="1">
        <v>53025</v>
      </c>
      <c r="I2329" s="1">
        <v>1000613</v>
      </c>
      <c r="J2329" s="1">
        <v>47.234413000000004</v>
      </c>
      <c r="K2329" s="1">
        <v>-119.86991399999999</v>
      </c>
      <c r="L2329" s="1"/>
      <c r="M2329" s="1" t="s">
        <v>1480</v>
      </c>
      <c r="N2329" s="1" t="s">
        <v>9611</v>
      </c>
      <c r="O2329" s="1">
        <v>2022</v>
      </c>
      <c r="P2329" s="1">
        <v>98848</v>
      </c>
      <c r="Q2329" s="1" t="s">
        <v>22565</v>
      </c>
      <c r="R2329" s="1"/>
      <c r="S2329" s="1" t="s">
        <v>24570</v>
      </c>
      <c r="T2329" s="1" t="s">
        <v>6826</v>
      </c>
      <c r="U2329" s="1"/>
      <c r="V2329" s="1" t="s">
        <v>10796</v>
      </c>
      <c r="W2329" s="1" t="s">
        <v>6826</v>
      </c>
    </row>
    <row r="2330" spans="1:23" x14ac:dyDescent="0.25">
      <c r="A2330" s="1">
        <v>1005126</v>
      </c>
      <c r="B2330" s="5" t="str">
        <f>VLOOKUP(H2330,'FIPS Basin X-walk'!$A$2:$F$3224,6,FALSE)</f>
        <v>Anadarko Basin</v>
      </c>
      <c r="C2330" s="1" t="s">
        <v>12483</v>
      </c>
      <c r="D2330" s="1"/>
      <c r="E2330" s="1"/>
      <c r="F2330" s="1" t="s">
        <v>12484</v>
      </c>
      <c r="G2330" s="1" t="s">
        <v>11576</v>
      </c>
      <c r="H2330" s="1">
        <v>20067</v>
      </c>
      <c r="I2330" s="1">
        <v>1005126</v>
      </c>
      <c r="J2330" s="1">
        <v>37.54354</v>
      </c>
      <c r="K2330" s="1">
        <v>-101.19905</v>
      </c>
      <c r="L2330" s="1"/>
      <c r="M2330" s="1" t="s">
        <v>1490</v>
      </c>
      <c r="N2330" s="1" t="s">
        <v>12401</v>
      </c>
      <c r="O2330" s="1">
        <v>2022</v>
      </c>
      <c r="P2330" s="1">
        <v>67880</v>
      </c>
      <c r="Q2330" s="1" t="s">
        <v>25461</v>
      </c>
      <c r="R2330" s="1"/>
      <c r="S2330" s="1" t="s">
        <v>24449</v>
      </c>
      <c r="T2330" s="1" t="s">
        <v>6826</v>
      </c>
      <c r="U2330" s="1"/>
      <c r="V2330" s="1" t="s">
        <v>12485</v>
      </c>
      <c r="W2330" s="1" t="s">
        <v>6826</v>
      </c>
    </row>
    <row r="2331" spans="1:23" x14ac:dyDescent="0.25">
      <c r="A2331" s="1">
        <v>1014463</v>
      </c>
      <c r="B2331" s="5" t="str">
        <f>VLOOKUP(H2331,'FIPS Basin X-walk'!$A$2:$F$3224,6,FALSE)</f>
        <v>Eastern Columbia Basin</v>
      </c>
      <c r="C2331" s="1" t="s">
        <v>27160</v>
      </c>
      <c r="D2331" s="1"/>
      <c r="E2331" s="1"/>
      <c r="F2331" s="1" t="s">
        <v>27161</v>
      </c>
      <c r="G2331" s="1" t="s">
        <v>11576</v>
      </c>
      <c r="H2331" s="1">
        <v>53025</v>
      </c>
      <c r="I2331" s="1">
        <v>1014463</v>
      </c>
      <c r="J2331" s="1">
        <v>46.970695999999997</v>
      </c>
      <c r="K2331" s="1">
        <v>-119.064353</v>
      </c>
      <c r="L2331" s="1"/>
      <c r="M2331" s="1" t="s">
        <v>1480</v>
      </c>
      <c r="N2331" s="1" t="s">
        <v>9611</v>
      </c>
      <c r="O2331" s="1">
        <v>2022</v>
      </c>
      <c r="P2331" s="1">
        <v>98857</v>
      </c>
      <c r="Q2331" s="1" t="s">
        <v>27162</v>
      </c>
      <c r="R2331" s="1"/>
      <c r="S2331" s="1" t="s">
        <v>25069</v>
      </c>
      <c r="T2331" s="1" t="s">
        <v>6826</v>
      </c>
      <c r="U2331" s="1"/>
      <c r="V2331" s="1" t="s">
        <v>27163</v>
      </c>
      <c r="W2331" s="1" t="s">
        <v>6826</v>
      </c>
    </row>
    <row r="2332" spans="1:23" x14ac:dyDescent="0.25">
      <c r="A2332" s="1">
        <v>1003622</v>
      </c>
      <c r="B2332" s="5" t="str">
        <f>VLOOKUP(H2332,'FIPS Basin X-walk'!$A$2:$F$3224,6,FALSE)</f>
        <v>Cincinnati Arch</v>
      </c>
      <c r="C2332" s="1" t="s">
        <v>12784</v>
      </c>
      <c r="D2332" s="1"/>
      <c r="E2332" s="1"/>
      <c r="F2332" s="1" t="s">
        <v>12785</v>
      </c>
      <c r="G2332" s="1" t="s">
        <v>11576</v>
      </c>
      <c r="H2332" s="1">
        <v>21081</v>
      </c>
      <c r="I2332" s="1">
        <v>1003622</v>
      </c>
      <c r="J2332" s="1">
        <v>38.621943999999999</v>
      </c>
      <c r="K2332" s="1">
        <v>-84.533610999999993</v>
      </c>
      <c r="L2332" s="1"/>
      <c r="M2332" s="1" t="s">
        <v>1497</v>
      </c>
      <c r="N2332" s="1" t="s">
        <v>12675</v>
      </c>
      <c r="O2332" s="1">
        <v>2022</v>
      </c>
      <c r="P2332" s="1">
        <v>41097</v>
      </c>
      <c r="Q2332" s="1" t="s">
        <v>12786</v>
      </c>
      <c r="R2332" s="1"/>
      <c r="S2332" s="1" t="s">
        <v>24358</v>
      </c>
      <c r="T2332" s="1" t="s">
        <v>6826</v>
      </c>
      <c r="U2332" s="1"/>
      <c r="V2332" s="1" t="s">
        <v>6952</v>
      </c>
      <c r="W2332" s="1" t="s">
        <v>6826</v>
      </c>
    </row>
    <row r="2333" spans="1:23" x14ac:dyDescent="0.25">
      <c r="A2333" s="1">
        <v>1014715</v>
      </c>
      <c r="B2333" s="5" t="str">
        <f>VLOOKUP(H2333,'FIPS Basin X-walk'!$A$2:$F$3224,6,FALSE)</f>
        <v>Piedmont-Blue Ridge Prov</v>
      </c>
      <c r="C2333" s="1" t="s">
        <v>27455</v>
      </c>
      <c r="D2333" s="1"/>
      <c r="E2333" s="1"/>
      <c r="F2333" s="1" t="s">
        <v>1863</v>
      </c>
      <c r="G2333" s="1" t="s">
        <v>4955</v>
      </c>
      <c r="H2333" s="1">
        <v>37077</v>
      </c>
      <c r="I2333" s="1">
        <v>1014715</v>
      </c>
      <c r="J2333" s="1">
        <v>36.370332205509001</v>
      </c>
      <c r="K2333" s="1">
        <v>-78.623376758910993</v>
      </c>
      <c r="L2333" s="1"/>
      <c r="M2333" s="1" t="s">
        <v>1530</v>
      </c>
      <c r="N2333" s="1" t="s">
        <v>17213</v>
      </c>
      <c r="O2333" s="1">
        <v>2022</v>
      </c>
      <c r="P2333" s="1">
        <v>27565</v>
      </c>
      <c r="Q2333" s="1" t="s">
        <v>27456</v>
      </c>
      <c r="R2333" s="1"/>
      <c r="S2333" s="1">
        <v>562212</v>
      </c>
      <c r="T2333" s="1" t="s">
        <v>6826</v>
      </c>
      <c r="U2333" s="1"/>
      <c r="V2333" s="1" t="s">
        <v>27457</v>
      </c>
      <c r="W2333" s="1" t="s">
        <v>6826</v>
      </c>
    </row>
    <row r="2334" spans="1:23" x14ac:dyDescent="0.25">
      <c r="A2334" s="1">
        <v>1013961</v>
      </c>
      <c r="B2334" s="5" t="str">
        <f>VLOOKUP(H2334,'FIPS Basin X-walk'!$A$2:$F$3224,6,FALSE)</f>
        <v>Michigan Basin</v>
      </c>
      <c r="C2334" s="1" t="s">
        <v>14338</v>
      </c>
      <c r="D2334" s="1"/>
      <c r="E2334" s="1"/>
      <c r="F2334" s="1" t="s">
        <v>14339</v>
      </c>
      <c r="G2334" s="1" t="s">
        <v>14340</v>
      </c>
      <c r="H2334" s="1">
        <v>26057</v>
      </c>
      <c r="I2334" s="1">
        <v>1013961</v>
      </c>
      <c r="J2334" s="1">
        <v>43.291499999999999</v>
      </c>
      <c r="K2334" s="1">
        <v>-84.577799999999996</v>
      </c>
      <c r="L2334" s="1"/>
      <c r="M2334" s="1" t="s">
        <v>1493</v>
      </c>
      <c r="N2334" s="1" t="s">
        <v>14185</v>
      </c>
      <c r="O2334" s="1">
        <v>2022</v>
      </c>
      <c r="P2334" s="1">
        <v>48847</v>
      </c>
      <c r="Q2334" s="1" t="s">
        <v>14341</v>
      </c>
      <c r="R2334" s="1"/>
      <c r="S2334" s="1" t="s">
        <v>24377</v>
      </c>
      <c r="T2334" s="1" t="s">
        <v>6826</v>
      </c>
      <c r="U2334" s="1"/>
      <c r="V2334" s="1" t="s">
        <v>26813</v>
      </c>
      <c r="W2334" s="1" t="s">
        <v>6826</v>
      </c>
    </row>
    <row r="2335" spans="1:23" x14ac:dyDescent="0.25">
      <c r="A2335" s="1">
        <v>1001952</v>
      </c>
      <c r="B2335" s="5" t="str">
        <f>VLOOKUP(H2335,'FIPS Basin X-walk'!$A$2:$F$3224,6,FALSE)</f>
        <v>Upper Mississippi Embaymnt</v>
      </c>
      <c r="C2335" s="1" t="s">
        <v>12787</v>
      </c>
      <c r="D2335" s="1"/>
      <c r="E2335" s="1"/>
      <c r="F2335" s="1" t="s">
        <v>12788</v>
      </c>
      <c r="G2335" s="1" t="s">
        <v>12789</v>
      </c>
      <c r="H2335" s="1">
        <v>21083</v>
      </c>
      <c r="I2335" s="1">
        <v>1001952</v>
      </c>
      <c r="J2335" s="1">
        <v>36.690556000000001</v>
      </c>
      <c r="K2335" s="1">
        <v>-88.674443999999994</v>
      </c>
      <c r="L2335" s="1"/>
      <c r="M2335" s="1" t="s">
        <v>1497</v>
      </c>
      <c r="N2335" s="1" t="s">
        <v>12675</v>
      </c>
      <c r="O2335" s="1">
        <v>2022</v>
      </c>
      <c r="P2335" s="1">
        <v>42066</v>
      </c>
      <c r="Q2335" s="1" t="s">
        <v>12790</v>
      </c>
      <c r="R2335" s="1"/>
      <c r="S2335" s="1" t="s">
        <v>24358</v>
      </c>
      <c r="T2335" s="1" t="s">
        <v>6826</v>
      </c>
      <c r="U2335" s="1"/>
      <c r="V2335" s="1" t="s">
        <v>7305</v>
      </c>
      <c r="W2335" s="1" t="s">
        <v>6826</v>
      </c>
    </row>
    <row r="2336" spans="1:23" x14ac:dyDescent="0.25">
      <c r="A2336" s="1">
        <v>1013296</v>
      </c>
      <c r="B2336" s="5" t="str">
        <f>VLOOKUP(H2336,'FIPS Basin X-walk'!$A$2:$F$3224,6,FALSE)</f>
        <v>Anadarko Basin</v>
      </c>
      <c r="C2336" s="1" t="s">
        <v>23699</v>
      </c>
      <c r="D2336" s="1"/>
      <c r="E2336" s="1"/>
      <c r="F2336" s="1" t="s">
        <v>20835</v>
      </c>
      <c r="G2336" s="1" t="s">
        <v>3548</v>
      </c>
      <c r="H2336" s="1">
        <v>48179</v>
      </c>
      <c r="I2336" s="1">
        <v>1013296</v>
      </c>
      <c r="J2336" s="1">
        <v>35.519562999999998</v>
      </c>
      <c r="K2336" s="1">
        <v>-100.97235999999999</v>
      </c>
      <c r="L2336" s="1"/>
      <c r="M2336" s="1" t="s">
        <v>1485</v>
      </c>
      <c r="N2336" s="1" t="s">
        <v>9148</v>
      </c>
      <c r="O2336" s="1">
        <v>2022</v>
      </c>
      <c r="P2336" s="1">
        <v>79065</v>
      </c>
      <c r="Q2336" s="1" t="s">
        <v>20</v>
      </c>
      <c r="R2336" s="1"/>
      <c r="S2336" s="1">
        <v>486210</v>
      </c>
      <c r="T2336" s="1" t="s">
        <v>6826</v>
      </c>
      <c r="U2336" s="1"/>
      <c r="V2336" s="1" t="s">
        <v>7232</v>
      </c>
      <c r="W2336" s="1" t="s">
        <v>6826</v>
      </c>
    </row>
    <row r="2337" spans="1:23" x14ac:dyDescent="0.25">
      <c r="A2337" s="1">
        <v>1013959</v>
      </c>
      <c r="B2337" s="5" t="str">
        <f>VLOOKUP(H2337,'FIPS Basin X-walk'!$A$2:$F$3224,6,FALSE)</f>
        <v>Anadarko Basin</v>
      </c>
      <c r="C2337" s="1"/>
      <c r="D2337" s="1"/>
      <c r="E2337" s="1"/>
      <c r="F2337" s="1" t="s">
        <v>2105</v>
      </c>
      <c r="G2337" s="1" t="s">
        <v>12486</v>
      </c>
      <c r="H2337" s="1">
        <v>20069</v>
      </c>
      <c r="I2337" s="1">
        <v>1013959</v>
      </c>
      <c r="J2337" s="1">
        <v>37.585799999999999</v>
      </c>
      <c r="K2337" s="1">
        <v>-100.4511</v>
      </c>
      <c r="L2337" s="1"/>
      <c r="M2337" s="1" t="s">
        <v>1490</v>
      </c>
      <c r="N2337" s="1" t="s">
        <v>12401</v>
      </c>
      <c r="O2337" s="1">
        <v>2022</v>
      </c>
      <c r="P2337" s="1">
        <v>67867</v>
      </c>
      <c r="Q2337" s="1" t="s">
        <v>590</v>
      </c>
      <c r="R2337" s="1"/>
      <c r="S2337" s="1" t="s">
        <v>24435</v>
      </c>
      <c r="T2337" s="1" t="s">
        <v>6826</v>
      </c>
      <c r="U2337" s="1"/>
      <c r="V2337" s="1" t="s">
        <v>24999</v>
      </c>
      <c r="W2337" s="1" t="s">
        <v>6826</v>
      </c>
    </row>
    <row r="2338" spans="1:23" x14ac:dyDescent="0.25">
      <c r="A2338" s="1">
        <v>1002705</v>
      </c>
      <c r="B2338" s="5" t="str">
        <f>VLOOKUP(H2338,'FIPS Basin X-walk'!$A$2:$F$3224,6,FALSE)</f>
        <v>Anadarko Basin</v>
      </c>
      <c r="C2338" s="1"/>
      <c r="D2338" s="1"/>
      <c r="E2338" s="1"/>
      <c r="F2338" s="1" t="s">
        <v>20835</v>
      </c>
      <c r="G2338" s="1" t="s">
        <v>12486</v>
      </c>
      <c r="H2338" s="1">
        <v>48179</v>
      </c>
      <c r="I2338" s="1">
        <v>1002705</v>
      </c>
      <c r="J2338" s="1">
        <v>35.575000000000003</v>
      </c>
      <c r="K2338" s="1">
        <v>-100.9333</v>
      </c>
      <c r="L2338" s="1"/>
      <c r="M2338" s="1" t="s">
        <v>1485</v>
      </c>
      <c r="N2338" s="1" t="s">
        <v>9148</v>
      </c>
      <c r="O2338" s="1">
        <v>2022</v>
      </c>
      <c r="P2338" s="1">
        <v>79065</v>
      </c>
      <c r="Q2338" s="1" t="s">
        <v>20836</v>
      </c>
      <c r="R2338" s="1"/>
      <c r="S2338" s="1" t="s">
        <v>24358</v>
      </c>
      <c r="T2338" s="1" t="s">
        <v>6826</v>
      </c>
      <c r="U2338" s="1"/>
      <c r="V2338" s="1" t="s">
        <v>24975</v>
      </c>
      <c r="W2338" s="1" t="s">
        <v>6826</v>
      </c>
    </row>
    <row r="2339" spans="1:23" x14ac:dyDescent="0.25">
      <c r="A2339" s="1">
        <v>1003134</v>
      </c>
      <c r="B2339" s="5" t="str">
        <f>VLOOKUP(H2339,'FIPS Basin X-walk'!$A$2:$F$3224,6,FALSE)</f>
        <v>Anadarko Basin</v>
      </c>
      <c r="C2339" s="1" t="s">
        <v>20832</v>
      </c>
      <c r="D2339" s="1"/>
      <c r="E2339" s="1"/>
      <c r="F2339" s="1" t="s">
        <v>20833</v>
      </c>
      <c r="G2339" s="1" t="s">
        <v>12486</v>
      </c>
      <c r="H2339" s="1">
        <v>48179</v>
      </c>
      <c r="I2339" s="1">
        <v>1003134</v>
      </c>
      <c r="J2339" s="1">
        <v>35.483400000000003</v>
      </c>
      <c r="K2339" s="1">
        <v>-101.0492</v>
      </c>
      <c r="L2339" s="1"/>
      <c r="M2339" s="1" t="s">
        <v>1485</v>
      </c>
      <c r="N2339" s="1" t="s">
        <v>9148</v>
      </c>
      <c r="O2339" s="1">
        <v>2022</v>
      </c>
      <c r="P2339" s="1">
        <v>79066</v>
      </c>
      <c r="Q2339" s="1" t="s">
        <v>20834</v>
      </c>
      <c r="R2339" s="1"/>
      <c r="S2339" s="1" t="s">
        <v>24449</v>
      </c>
      <c r="T2339" s="1" t="s">
        <v>6826</v>
      </c>
      <c r="U2339" s="1"/>
      <c r="V2339" s="1" t="s">
        <v>13292</v>
      </c>
      <c r="W2339" s="1" t="s">
        <v>6826</v>
      </c>
    </row>
    <row r="2340" spans="1:23" x14ac:dyDescent="0.25">
      <c r="A2340" s="1">
        <v>1011907</v>
      </c>
      <c r="B2340" s="5" t="str">
        <f>VLOOKUP(H2340,'FIPS Basin X-walk'!$A$2:$F$3224,6,FALSE)</f>
        <v>Anadarko Basin</v>
      </c>
      <c r="C2340" s="1" t="s">
        <v>20837</v>
      </c>
      <c r="D2340" s="1"/>
      <c r="E2340" s="1"/>
      <c r="F2340" s="1" t="s">
        <v>20835</v>
      </c>
      <c r="G2340" s="1" t="s">
        <v>12486</v>
      </c>
      <c r="H2340" s="1">
        <v>48179</v>
      </c>
      <c r="I2340" s="1">
        <v>1011907</v>
      </c>
      <c r="J2340" s="1">
        <v>35.483463999999998</v>
      </c>
      <c r="K2340" s="1">
        <v>-101.046767</v>
      </c>
      <c r="L2340" s="1"/>
      <c r="M2340" s="1" t="s">
        <v>1485</v>
      </c>
      <c r="N2340" s="1" t="s">
        <v>9148</v>
      </c>
      <c r="O2340" s="1">
        <v>2022</v>
      </c>
      <c r="P2340" s="1">
        <v>79065</v>
      </c>
      <c r="Q2340" s="1" t="s">
        <v>20838</v>
      </c>
      <c r="R2340" s="1"/>
      <c r="S2340" s="1" t="s">
        <v>24367</v>
      </c>
      <c r="T2340" s="1" t="s">
        <v>6826</v>
      </c>
      <c r="U2340" s="1"/>
      <c r="V2340" s="1" t="s">
        <v>26421</v>
      </c>
      <c r="W2340" s="1" t="s">
        <v>6826</v>
      </c>
    </row>
    <row r="2341" spans="1:23" x14ac:dyDescent="0.25">
      <c r="A2341" s="1">
        <v>1008999</v>
      </c>
      <c r="B2341" s="5" t="str">
        <f>VLOOKUP(H2341,'FIPS Basin X-walk'!$A$2:$F$3224,6,FALSE)</f>
        <v>Western Columbia Basin</v>
      </c>
      <c r="C2341" s="1" t="s">
        <v>22578</v>
      </c>
      <c r="D2341" s="1"/>
      <c r="E2341" s="1"/>
      <c r="F2341" s="1" t="s">
        <v>22579</v>
      </c>
      <c r="G2341" s="1" t="s">
        <v>22576</v>
      </c>
      <c r="H2341" s="1">
        <v>53027</v>
      </c>
      <c r="I2341" s="1">
        <v>1008999</v>
      </c>
      <c r="J2341" s="1">
        <v>46.953543000000003</v>
      </c>
      <c r="K2341" s="1">
        <v>-123.761737</v>
      </c>
      <c r="L2341" s="1"/>
      <c r="M2341" s="1" t="s">
        <v>1480</v>
      </c>
      <c r="N2341" s="1" t="s">
        <v>9611</v>
      </c>
      <c r="O2341" s="1">
        <v>2022</v>
      </c>
      <c r="P2341" s="1">
        <v>98537</v>
      </c>
      <c r="Q2341" s="1" t="s">
        <v>22580</v>
      </c>
      <c r="R2341" s="1"/>
      <c r="S2341" s="1" t="s">
        <v>24436</v>
      </c>
      <c r="T2341" s="1" t="s">
        <v>6826</v>
      </c>
      <c r="U2341" s="1"/>
      <c r="V2341" s="1" t="s">
        <v>26061</v>
      </c>
      <c r="W2341" s="1" t="s">
        <v>6826</v>
      </c>
    </row>
    <row r="2342" spans="1:23" x14ac:dyDescent="0.25">
      <c r="A2342" s="1">
        <v>1000207</v>
      </c>
      <c r="B2342" s="5" t="str">
        <f>VLOOKUP(H2342,'FIPS Basin X-walk'!$A$2:$F$3224,6,FALSE)</f>
        <v>Western Columbia Basin</v>
      </c>
      <c r="C2342" s="1" t="s">
        <v>22574</v>
      </c>
      <c r="D2342" s="1"/>
      <c r="E2342" s="1"/>
      <c r="F2342" s="1" t="s">
        <v>22575</v>
      </c>
      <c r="G2342" s="1" t="s">
        <v>22576</v>
      </c>
      <c r="H2342" s="1">
        <v>53027</v>
      </c>
      <c r="I2342" s="1">
        <v>1000207</v>
      </c>
      <c r="J2342" s="1">
        <v>46.968800000000002</v>
      </c>
      <c r="K2342" s="1">
        <v>-123.48</v>
      </c>
      <c r="L2342" s="1"/>
      <c r="M2342" s="1" t="s">
        <v>1480</v>
      </c>
      <c r="N2342" s="1" t="s">
        <v>9611</v>
      </c>
      <c r="O2342" s="1">
        <v>2022</v>
      </c>
      <c r="P2342" s="1">
        <v>98541</v>
      </c>
      <c r="Q2342" s="1" t="s">
        <v>22577</v>
      </c>
      <c r="R2342" s="1"/>
      <c r="S2342" s="1" t="s">
        <v>24355</v>
      </c>
      <c r="T2342" s="1" t="s">
        <v>6826</v>
      </c>
      <c r="U2342" s="1"/>
      <c r="V2342" s="1" t="s">
        <v>24442</v>
      </c>
      <c r="W2342" s="1" t="s">
        <v>6828</v>
      </c>
    </row>
    <row r="2343" spans="1:23" x14ac:dyDescent="0.25">
      <c r="A2343" s="1">
        <v>1010134</v>
      </c>
      <c r="B2343" s="5" t="str">
        <f>VLOOKUP(H2343,'FIPS Basin X-walk'!$A$2:$F$3224,6,FALSE)</f>
        <v>South Oklahoma Folded Belt</v>
      </c>
      <c r="C2343" s="1" t="s">
        <v>23929</v>
      </c>
      <c r="D2343" s="1"/>
      <c r="E2343" s="1"/>
      <c r="F2343" s="1" t="s">
        <v>1904</v>
      </c>
      <c r="G2343" s="1" t="s">
        <v>1824</v>
      </c>
      <c r="H2343" s="1">
        <v>48181</v>
      </c>
      <c r="I2343" s="1">
        <v>1010134</v>
      </c>
      <c r="J2343" s="1">
        <v>33.600580800000003</v>
      </c>
      <c r="K2343" s="1">
        <v>-96.556988200000006</v>
      </c>
      <c r="L2343" s="1"/>
      <c r="M2343" s="1" t="s">
        <v>1485</v>
      </c>
      <c r="N2343" s="1" t="s">
        <v>9148</v>
      </c>
      <c r="O2343" s="1">
        <v>2022</v>
      </c>
      <c r="P2343" s="1">
        <v>75090</v>
      </c>
      <c r="Q2343" s="1" t="s">
        <v>23930</v>
      </c>
      <c r="R2343" s="1"/>
      <c r="S2343" s="1">
        <v>334413</v>
      </c>
      <c r="T2343" s="1" t="s">
        <v>6826</v>
      </c>
      <c r="U2343" s="1"/>
      <c r="V2343" s="1" t="s">
        <v>13744</v>
      </c>
      <c r="W2343" s="1" t="s">
        <v>6826</v>
      </c>
    </row>
    <row r="2344" spans="1:23" x14ac:dyDescent="0.25">
      <c r="A2344" s="1">
        <v>1003614</v>
      </c>
      <c r="B2344" s="5" t="str">
        <f>VLOOKUP(H2344,'FIPS Basin X-walk'!$A$2:$F$3224,6,FALSE)</f>
        <v>South Oklahoma Folded Belt</v>
      </c>
      <c r="C2344" s="1"/>
      <c r="D2344" s="1"/>
      <c r="E2344" s="1"/>
      <c r="F2344" s="1" t="s">
        <v>1904</v>
      </c>
      <c r="G2344" s="1" t="s">
        <v>20840</v>
      </c>
      <c r="H2344" s="1">
        <v>48181</v>
      </c>
      <c r="I2344" s="1">
        <v>1003614</v>
      </c>
      <c r="J2344" s="1">
        <v>33.580772000000003</v>
      </c>
      <c r="K2344" s="1">
        <v>-96.534543999999997</v>
      </c>
      <c r="L2344" s="1"/>
      <c r="M2344" s="1" t="s">
        <v>1485</v>
      </c>
      <c r="N2344" s="1" t="s">
        <v>9148</v>
      </c>
      <c r="O2344" s="1">
        <v>2022</v>
      </c>
      <c r="P2344" s="1">
        <v>75091</v>
      </c>
      <c r="Q2344" s="1" t="s">
        <v>20845</v>
      </c>
      <c r="R2344" s="1"/>
      <c r="S2344" s="1" t="s">
        <v>24358</v>
      </c>
      <c r="T2344" s="1" t="s">
        <v>6826</v>
      </c>
      <c r="U2344" s="1"/>
      <c r="V2344" s="1" t="s">
        <v>6878</v>
      </c>
      <c r="W2344" s="1" t="s">
        <v>6826</v>
      </c>
    </row>
    <row r="2345" spans="1:23" x14ac:dyDescent="0.25">
      <c r="A2345" s="1">
        <v>1011453</v>
      </c>
      <c r="B2345" s="5" t="str">
        <f>VLOOKUP(H2345,'FIPS Basin X-walk'!$A$2:$F$3224,6,FALSE)</f>
        <v>South Oklahoma Folded Belt</v>
      </c>
      <c r="C2345" s="1" t="s">
        <v>20839</v>
      </c>
      <c r="D2345" s="1"/>
      <c r="E2345" s="1"/>
      <c r="F2345" s="1" t="s">
        <v>1904</v>
      </c>
      <c r="G2345" s="1" t="s">
        <v>20840</v>
      </c>
      <c r="H2345" s="1">
        <v>48181</v>
      </c>
      <c r="I2345" s="1">
        <v>1011453</v>
      </c>
      <c r="J2345" s="1">
        <v>33.580992000000002</v>
      </c>
      <c r="K2345" s="1">
        <v>-96.615263999999996</v>
      </c>
      <c r="L2345" s="1"/>
      <c r="M2345" s="1" t="s">
        <v>1485</v>
      </c>
      <c r="N2345" s="1" t="s">
        <v>9148</v>
      </c>
      <c r="O2345" s="1">
        <v>2022</v>
      </c>
      <c r="P2345" s="1">
        <v>75092</v>
      </c>
      <c r="Q2345" s="1" t="s">
        <v>26357</v>
      </c>
      <c r="R2345" s="1"/>
      <c r="S2345" s="1" t="s">
        <v>24355</v>
      </c>
      <c r="T2345" s="1" t="s">
        <v>6826</v>
      </c>
      <c r="U2345" s="1"/>
      <c r="V2345" s="1" t="s">
        <v>26358</v>
      </c>
      <c r="W2345" s="1" t="s">
        <v>6828</v>
      </c>
    </row>
    <row r="2346" spans="1:23" x14ac:dyDescent="0.25">
      <c r="A2346" s="1">
        <v>1003001</v>
      </c>
      <c r="B2346" s="5" t="str">
        <f>VLOOKUP(H2346,'FIPS Basin X-walk'!$A$2:$F$3224,6,FALSE)</f>
        <v>South Oklahoma Folded Belt</v>
      </c>
      <c r="C2346" s="1" t="s">
        <v>20841</v>
      </c>
      <c r="D2346" s="1"/>
      <c r="E2346" s="1"/>
      <c r="F2346" s="1" t="s">
        <v>20842</v>
      </c>
      <c r="G2346" s="1" t="s">
        <v>20840</v>
      </c>
      <c r="H2346" s="1">
        <v>48181</v>
      </c>
      <c r="I2346" s="1">
        <v>1003001</v>
      </c>
      <c r="J2346" s="1">
        <v>33.632199999999997</v>
      </c>
      <c r="K2346" s="1">
        <v>-96.841899999999995</v>
      </c>
      <c r="L2346" s="1"/>
      <c r="M2346" s="1" t="s">
        <v>1485</v>
      </c>
      <c r="N2346" s="1" t="s">
        <v>9148</v>
      </c>
      <c r="O2346" s="1">
        <v>2022</v>
      </c>
      <c r="P2346" s="1">
        <v>76273</v>
      </c>
      <c r="Q2346" s="1" t="s">
        <v>20843</v>
      </c>
      <c r="R2346" s="1"/>
      <c r="S2346" s="1" t="s">
        <v>24358</v>
      </c>
      <c r="T2346" s="1" t="s">
        <v>6826</v>
      </c>
      <c r="U2346" s="1"/>
      <c r="V2346" s="1" t="s">
        <v>20844</v>
      </c>
      <c r="W2346" s="1" t="s">
        <v>6826</v>
      </c>
    </row>
    <row r="2347" spans="1:23" x14ac:dyDescent="0.25">
      <c r="A2347" s="1">
        <v>1002032</v>
      </c>
      <c r="B2347" s="5" t="str">
        <f>VLOOKUP(H2347,'FIPS Basin X-walk'!$A$2:$F$3224,6,FALSE)</f>
        <v>Wisconsin Arch</v>
      </c>
      <c r="C2347" s="1" t="s">
        <v>23093</v>
      </c>
      <c r="D2347" s="1"/>
      <c r="E2347" s="1"/>
      <c r="F2347" s="1" t="s">
        <v>10554</v>
      </c>
      <c r="G2347" s="1" t="s">
        <v>23094</v>
      </c>
      <c r="H2347" s="1">
        <v>55045</v>
      </c>
      <c r="I2347" s="1">
        <v>1002032</v>
      </c>
      <c r="J2347" s="1">
        <v>42.594900000000003</v>
      </c>
      <c r="K2347" s="1">
        <v>-89.666910000000001</v>
      </c>
      <c r="L2347" s="1"/>
      <c r="M2347" s="1" t="s">
        <v>1517</v>
      </c>
      <c r="N2347" s="1" t="s">
        <v>22991</v>
      </c>
      <c r="O2347" s="1">
        <v>2022</v>
      </c>
      <c r="P2347" s="1">
        <v>53566</v>
      </c>
      <c r="Q2347" s="1" t="s">
        <v>23095</v>
      </c>
      <c r="R2347" s="1"/>
      <c r="S2347" s="1" t="s">
        <v>24378</v>
      </c>
      <c r="T2347" s="1" t="s">
        <v>6826</v>
      </c>
      <c r="U2347" s="1"/>
      <c r="V2347" s="1" t="s">
        <v>23096</v>
      </c>
      <c r="W2347" s="1" t="s">
        <v>6826</v>
      </c>
    </row>
    <row r="2348" spans="1:23" x14ac:dyDescent="0.25">
      <c r="A2348" s="1">
        <v>1007704</v>
      </c>
      <c r="B2348" s="5" t="str">
        <f>VLOOKUP(H2348,'FIPS Basin X-walk'!$A$2:$F$3224,6,FALSE)</f>
        <v>Wisconsin Arch</v>
      </c>
      <c r="C2348" s="1" t="s">
        <v>23097</v>
      </c>
      <c r="D2348" s="1"/>
      <c r="E2348" s="1"/>
      <c r="F2348" s="1" t="s">
        <v>16157</v>
      </c>
      <c r="G2348" s="1" t="s">
        <v>23098</v>
      </c>
      <c r="H2348" s="1">
        <v>55047</v>
      </c>
      <c r="I2348" s="1">
        <v>1007704</v>
      </c>
      <c r="J2348" s="1">
        <v>43.957999999999998</v>
      </c>
      <c r="K2348" s="1">
        <v>-88.909000000000006</v>
      </c>
      <c r="L2348" s="1"/>
      <c r="M2348" s="1" t="s">
        <v>1517</v>
      </c>
      <c r="N2348" s="1" t="s">
        <v>22991</v>
      </c>
      <c r="O2348" s="1">
        <v>2022</v>
      </c>
      <c r="P2348" s="1">
        <v>54923</v>
      </c>
      <c r="Q2348" s="1" t="s">
        <v>23099</v>
      </c>
      <c r="R2348" s="1"/>
      <c r="S2348" s="1" t="s">
        <v>24358</v>
      </c>
      <c r="T2348" s="1" t="s">
        <v>6826</v>
      </c>
      <c r="U2348" s="1"/>
      <c r="V2348" s="1" t="s">
        <v>6878</v>
      </c>
      <c r="W2348" s="1" t="s">
        <v>6828</v>
      </c>
    </row>
    <row r="2349" spans="1:23" x14ac:dyDescent="0.25">
      <c r="A2349" s="1">
        <v>1000101</v>
      </c>
      <c r="B2349" s="5" t="str">
        <f>VLOOKUP(H2349,'FIPS Basin X-walk'!$A$2:$F$3224,6,FALSE)</f>
        <v>Appalachian Basin</v>
      </c>
      <c r="C2349" s="1" t="s">
        <v>16783</v>
      </c>
      <c r="D2349" s="1"/>
      <c r="E2349" s="1"/>
      <c r="F2349" s="1" t="s">
        <v>10214</v>
      </c>
      <c r="G2349" s="1" t="s">
        <v>1737</v>
      </c>
      <c r="H2349" s="1">
        <v>36039</v>
      </c>
      <c r="I2349" s="1">
        <v>1000101</v>
      </c>
      <c r="J2349" s="1">
        <v>42.272799999999997</v>
      </c>
      <c r="K2349" s="1">
        <v>-73.849199999999996</v>
      </c>
      <c r="L2349" s="1"/>
      <c r="M2349" s="1" t="s">
        <v>1481</v>
      </c>
      <c r="N2349" s="1" t="s">
        <v>16632</v>
      </c>
      <c r="O2349" s="1">
        <v>2022</v>
      </c>
      <c r="P2349" s="1">
        <v>12015</v>
      </c>
      <c r="Q2349" s="1" t="s">
        <v>16784</v>
      </c>
      <c r="R2349" s="1"/>
      <c r="S2349" s="1" t="s">
        <v>24355</v>
      </c>
      <c r="T2349" s="1" t="s">
        <v>6826</v>
      </c>
      <c r="U2349" s="1"/>
      <c r="V2349" s="1" t="s">
        <v>24418</v>
      </c>
      <c r="W2349" s="1" t="s">
        <v>6828</v>
      </c>
    </row>
    <row r="2350" spans="1:23" x14ac:dyDescent="0.25">
      <c r="A2350" s="1">
        <v>1000364</v>
      </c>
      <c r="B2350" s="5" t="str">
        <f>VLOOKUP(H2350,'FIPS Basin X-walk'!$A$2:$F$3224,6,FALSE)</f>
        <v>Black Warrior Basin</v>
      </c>
      <c r="C2350" s="1" t="s">
        <v>6967</v>
      </c>
      <c r="D2350" s="1"/>
      <c r="E2350" s="1"/>
      <c r="F2350" s="1" t="s">
        <v>6968</v>
      </c>
      <c r="G2350" s="1" t="s">
        <v>1737</v>
      </c>
      <c r="H2350" s="1">
        <v>1063</v>
      </c>
      <c r="I2350" s="1">
        <v>1000364</v>
      </c>
      <c r="J2350" s="1">
        <v>32.601700000000001</v>
      </c>
      <c r="K2350" s="1">
        <v>-87.781099999999995</v>
      </c>
      <c r="L2350" s="1"/>
      <c r="M2350" s="1" t="s">
        <v>1482</v>
      </c>
      <c r="N2350" s="1" t="s">
        <v>6824</v>
      </c>
      <c r="O2350" s="1">
        <v>2022</v>
      </c>
      <c r="P2350" s="1">
        <v>36740</v>
      </c>
      <c r="Q2350" s="1" t="s">
        <v>6969</v>
      </c>
      <c r="R2350" s="1"/>
      <c r="S2350" s="1" t="s">
        <v>24355</v>
      </c>
      <c r="T2350" s="1" t="s">
        <v>6826</v>
      </c>
      <c r="U2350" s="1"/>
      <c r="V2350" s="1" t="s">
        <v>6827</v>
      </c>
      <c r="W2350" s="1" t="s">
        <v>6828</v>
      </c>
    </row>
    <row r="2351" spans="1:23" x14ac:dyDescent="0.25">
      <c r="A2351" s="1">
        <v>1000713</v>
      </c>
      <c r="B2351" s="5" t="str">
        <f>VLOOKUP(H2351,'FIPS Basin X-walk'!$A$2:$F$3224,6,FALSE)</f>
        <v>Ozark Uplift</v>
      </c>
      <c r="C2351" s="1" t="s">
        <v>15523</v>
      </c>
      <c r="D2351" s="1"/>
      <c r="E2351" s="1"/>
      <c r="F2351" s="1" t="s">
        <v>11316</v>
      </c>
      <c r="G2351" s="1" t="s">
        <v>1737</v>
      </c>
      <c r="H2351" s="1">
        <v>29077</v>
      </c>
      <c r="I2351" s="1">
        <v>1000713</v>
      </c>
      <c r="J2351" s="1">
        <v>37.108600000000003</v>
      </c>
      <c r="K2351" s="1">
        <v>-93.259200000000007</v>
      </c>
      <c r="L2351" s="1"/>
      <c r="M2351" s="1" t="s">
        <v>1560</v>
      </c>
      <c r="N2351" s="1" t="s">
        <v>15447</v>
      </c>
      <c r="O2351" s="1">
        <v>2022</v>
      </c>
      <c r="P2351" s="1">
        <v>65804</v>
      </c>
      <c r="Q2351" s="1" t="s">
        <v>15524</v>
      </c>
      <c r="R2351" s="1"/>
      <c r="S2351" s="1" t="s">
        <v>24355</v>
      </c>
      <c r="T2351" s="1" t="s">
        <v>6826</v>
      </c>
      <c r="U2351" s="1"/>
      <c r="V2351" s="1" t="s">
        <v>24577</v>
      </c>
      <c r="W2351" s="1" t="s">
        <v>6828</v>
      </c>
    </row>
    <row r="2352" spans="1:23" x14ac:dyDescent="0.25">
      <c r="A2352" s="1">
        <v>1001044</v>
      </c>
      <c r="B2352" s="5" t="str">
        <f>VLOOKUP(H2352,'FIPS Basin X-walk'!$A$2:$F$3224,6,FALSE)</f>
        <v>Ozark Uplift</v>
      </c>
      <c r="C2352" s="1" t="s">
        <v>15533</v>
      </c>
      <c r="D2352" s="1"/>
      <c r="E2352" s="1" t="s">
        <v>6828</v>
      </c>
      <c r="F2352" s="1" t="s">
        <v>11316</v>
      </c>
      <c r="G2352" s="1" t="s">
        <v>1737</v>
      </c>
      <c r="H2352" s="1">
        <v>29077</v>
      </c>
      <c r="I2352" s="1">
        <v>1001044</v>
      </c>
      <c r="J2352" s="1">
        <v>37.151899999999998</v>
      </c>
      <c r="K2352" s="1">
        <v>-93.389200000000002</v>
      </c>
      <c r="L2352" s="1"/>
      <c r="M2352" s="1" t="s">
        <v>1560</v>
      </c>
      <c r="N2352" s="1" t="s">
        <v>15447</v>
      </c>
      <c r="O2352" s="1">
        <v>2022</v>
      </c>
      <c r="P2352" s="1">
        <v>65807</v>
      </c>
      <c r="Q2352" s="1" t="s">
        <v>15534</v>
      </c>
      <c r="R2352" s="1"/>
      <c r="S2352" s="1" t="s">
        <v>24355</v>
      </c>
      <c r="T2352" s="1" t="s">
        <v>6826</v>
      </c>
      <c r="U2352" s="1"/>
      <c r="V2352" s="1" t="s">
        <v>24577</v>
      </c>
      <c r="W2352" s="1" t="s">
        <v>6828</v>
      </c>
    </row>
    <row r="2353" spans="1:23" x14ac:dyDescent="0.25">
      <c r="A2353" s="1">
        <v>1001177</v>
      </c>
      <c r="B2353" s="5" t="str">
        <f>VLOOKUP(H2353,'FIPS Basin X-walk'!$A$2:$F$3224,6,FALSE)</f>
        <v>Ozark Uplift</v>
      </c>
      <c r="C2353" s="1" t="s">
        <v>15525</v>
      </c>
      <c r="D2353" s="1"/>
      <c r="E2353" s="1"/>
      <c r="F2353" s="1" t="s">
        <v>15526</v>
      </c>
      <c r="G2353" s="1" t="s">
        <v>1737</v>
      </c>
      <c r="H2353" s="1">
        <v>29077</v>
      </c>
      <c r="I2353" s="1">
        <v>1001177</v>
      </c>
      <c r="J2353" s="1">
        <v>37.247900000000001</v>
      </c>
      <c r="K2353" s="1">
        <v>-93.170900000000003</v>
      </c>
      <c r="L2353" s="1"/>
      <c r="M2353" s="1" t="s">
        <v>1560</v>
      </c>
      <c r="N2353" s="1" t="s">
        <v>15447</v>
      </c>
      <c r="O2353" s="1">
        <v>2022</v>
      </c>
      <c r="P2353" s="1">
        <v>65757</v>
      </c>
      <c r="Q2353" s="1" t="s">
        <v>15527</v>
      </c>
      <c r="R2353" s="1"/>
      <c r="S2353" s="1" t="s">
        <v>24355</v>
      </c>
      <c r="T2353" s="1" t="s">
        <v>6826</v>
      </c>
      <c r="U2353" s="1"/>
      <c r="V2353" s="1" t="s">
        <v>24577</v>
      </c>
      <c r="W2353" s="1" t="s">
        <v>6828</v>
      </c>
    </row>
    <row r="2354" spans="1:23" x14ac:dyDescent="0.25">
      <c r="A2354" s="1">
        <v>1008304</v>
      </c>
      <c r="B2354" s="5" t="str">
        <f>VLOOKUP(H2354,'FIPS Basin X-walk'!$A$2:$F$3224,6,FALSE)</f>
        <v>Appalachian Basin (Eastern Overthrust Area)</v>
      </c>
      <c r="C2354" s="1" t="s">
        <v>19220</v>
      </c>
      <c r="D2354" s="1"/>
      <c r="E2354" s="1"/>
      <c r="F2354" s="1" t="s">
        <v>18205</v>
      </c>
      <c r="G2354" s="1" t="s">
        <v>1737</v>
      </c>
      <c r="H2354" s="1">
        <v>42059</v>
      </c>
      <c r="I2354" s="1">
        <v>1008304</v>
      </c>
      <c r="J2354" s="1">
        <v>39.859166999999999</v>
      </c>
      <c r="K2354" s="1">
        <v>-80.166944000000001</v>
      </c>
      <c r="L2354" s="1"/>
      <c r="M2354" s="1" t="s">
        <v>1501</v>
      </c>
      <c r="N2354" s="1" t="s">
        <v>18868</v>
      </c>
      <c r="O2354" s="1">
        <v>2022</v>
      </c>
      <c r="P2354" s="1">
        <v>15370</v>
      </c>
      <c r="Q2354" s="1" t="s">
        <v>683</v>
      </c>
      <c r="R2354" s="1"/>
      <c r="S2354" s="1">
        <v>486210</v>
      </c>
      <c r="T2354" s="1" t="s">
        <v>6826</v>
      </c>
      <c r="U2354" s="1"/>
      <c r="V2354" s="1" t="s">
        <v>12735</v>
      </c>
      <c r="W2354" s="1" t="s">
        <v>6826</v>
      </c>
    </row>
    <row r="2355" spans="1:23" x14ac:dyDescent="0.25">
      <c r="A2355" s="1">
        <v>1009878</v>
      </c>
      <c r="B2355" s="5" t="str">
        <f>VLOOKUP(H2355,'FIPS Basin X-walk'!$A$2:$F$3224,6,FALSE)</f>
        <v>Appalachian Basin (Eastern Overthrust Area)</v>
      </c>
      <c r="C2355" s="1" t="s">
        <v>19217</v>
      </c>
      <c r="D2355" s="1"/>
      <c r="E2355" s="1"/>
      <c r="F2355" s="1" t="s">
        <v>19212</v>
      </c>
      <c r="G2355" s="1" t="s">
        <v>1737</v>
      </c>
      <c r="H2355" s="1">
        <v>42059</v>
      </c>
      <c r="I2355" s="1">
        <v>1009878</v>
      </c>
      <c r="J2355" s="1">
        <v>39.836187000000002</v>
      </c>
      <c r="K2355" s="1">
        <v>-80.128397000000007</v>
      </c>
      <c r="L2355" s="1"/>
      <c r="M2355" s="1" t="s">
        <v>1501</v>
      </c>
      <c r="N2355" s="1" t="s">
        <v>18868</v>
      </c>
      <c r="O2355" s="1">
        <v>2022</v>
      </c>
      <c r="P2355" s="1">
        <v>15370</v>
      </c>
      <c r="Q2355" s="1" t="s">
        <v>26162</v>
      </c>
      <c r="R2355" s="1"/>
      <c r="S2355" s="1">
        <v>211130</v>
      </c>
      <c r="T2355" s="1" t="s">
        <v>6826</v>
      </c>
      <c r="U2355" s="1"/>
      <c r="V2355" s="1" t="s">
        <v>26161</v>
      </c>
      <c r="W2355" s="1" t="s">
        <v>6826</v>
      </c>
    </row>
    <row r="2356" spans="1:23" x14ac:dyDescent="0.25">
      <c r="A2356" s="1">
        <v>1001337</v>
      </c>
      <c r="B2356" s="5" t="str">
        <f>VLOOKUP(H2356,'FIPS Basin X-walk'!$A$2:$F$3224,6,FALSE)</f>
        <v>Illinois Basin</v>
      </c>
      <c r="C2356" s="1" t="s">
        <v>11581</v>
      </c>
      <c r="D2356" s="1"/>
      <c r="E2356" s="1"/>
      <c r="F2356" s="1" t="s">
        <v>11579</v>
      </c>
      <c r="G2356" s="1" t="s">
        <v>1737</v>
      </c>
      <c r="H2356" s="1">
        <v>18055</v>
      </c>
      <c r="I2356" s="1">
        <v>1001337</v>
      </c>
      <c r="J2356" s="1">
        <v>39.0717</v>
      </c>
      <c r="K2356" s="1">
        <v>-87.012799999999999</v>
      </c>
      <c r="L2356" s="1"/>
      <c r="M2356" s="1" t="s">
        <v>1499</v>
      </c>
      <c r="N2356" s="1" t="s">
        <v>11457</v>
      </c>
      <c r="O2356" s="1">
        <v>2022</v>
      </c>
      <c r="P2356" s="1">
        <v>47471</v>
      </c>
      <c r="Q2356" s="1" t="s">
        <v>11582</v>
      </c>
      <c r="R2356" s="1"/>
      <c r="S2356" s="1" t="s">
        <v>24355</v>
      </c>
      <c r="T2356" s="1" t="s">
        <v>6826</v>
      </c>
      <c r="U2356" s="1"/>
      <c r="V2356" s="1" t="s">
        <v>11583</v>
      </c>
      <c r="W2356" s="1" t="s">
        <v>6828</v>
      </c>
    </row>
    <row r="2357" spans="1:23" x14ac:dyDescent="0.25">
      <c r="A2357" s="1">
        <v>1014275</v>
      </c>
      <c r="B2357" s="5" t="str">
        <f>VLOOKUP(H2357,'FIPS Basin X-walk'!$A$2:$F$3224,6,FALSE)</f>
        <v>Appalachian Basin (Eastern Overthrust Area)</v>
      </c>
      <c r="C2357" s="1" t="s">
        <v>26945</v>
      </c>
      <c r="D2357" s="1"/>
      <c r="E2357" s="1"/>
      <c r="F2357" s="1" t="s">
        <v>26946</v>
      </c>
      <c r="G2357" s="1" t="s">
        <v>7816</v>
      </c>
      <c r="H2357" s="1">
        <v>42059</v>
      </c>
      <c r="I2357" s="1">
        <v>1014275</v>
      </c>
      <c r="J2357" s="1">
        <v>39.893509000000002</v>
      </c>
      <c r="K2357" s="1">
        <v>-79.938648000000001</v>
      </c>
      <c r="L2357" s="1"/>
      <c r="M2357" s="1" t="s">
        <v>1501</v>
      </c>
      <c r="N2357" s="1" t="s">
        <v>18868</v>
      </c>
      <c r="O2357" s="1">
        <v>2022</v>
      </c>
      <c r="P2357" s="1">
        <v>15320</v>
      </c>
      <c r="Q2357" s="1" t="s">
        <v>26947</v>
      </c>
      <c r="R2357" s="1"/>
      <c r="S2357" s="1" t="s">
        <v>24355</v>
      </c>
      <c r="T2357" s="1" t="s">
        <v>6826</v>
      </c>
      <c r="U2357" s="1"/>
      <c r="V2357" s="1" t="s">
        <v>26948</v>
      </c>
      <c r="W2357" s="1" t="s">
        <v>6828</v>
      </c>
    </row>
    <row r="2358" spans="1:23" x14ac:dyDescent="0.25">
      <c r="A2358" s="1">
        <v>1003855</v>
      </c>
      <c r="B2358" s="5" t="str">
        <f>VLOOKUP(H2358,'FIPS Basin X-walk'!$A$2:$F$3224,6,FALSE)</f>
        <v>Iowa Shelf</v>
      </c>
      <c r="C2358" s="1" t="s">
        <v>12103</v>
      </c>
      <c r="D2358" s="1"/>
      <c r="E2358" s="1"/>
      <c r="F2358" s="1" t="s">
        <v>9299</v>
      </c>
      <c r="G2358" s="1" t="s">
        <v>7816</v>
      </c>
      <c r="H2358" s="1">
        <v>19073</v>
      </c>
      <c r="I2358" s="1">
        <v>1003855</v>
      </c>
      <c r="J2358" s="1">
        <v>42.051990000000004</v>
      </c>
      <c r="K2358" s="1">
        <v>-94.242339999999999</v>
      </c>
      <c r="L2358" s="1"/>
      <c r="M2358" s="1" t="s">
        <v>1500</v>
      </c>
      <c r="N2358" s="1" t="s">
        <v>11970</v>
      </c>
      <c r="O2358" s="1">
        <v>2022</v>
      </c>
      <c r="P2358" s="1">
        <v>50107</v>
      </c>
      <c r="Q2358" s="1" t="s">
        <v>12104</v>
      </c>
      <c r="R2358" s="1"/>
      <c r="S2358" s="1" t="s">
        <v>24378</v>
      </c>
      <c r="T2358" s="1" t="s">
        <v>6826</v>
      </c>
      <c r="U2358" s="1"/>
      <c r="V2358" s="1" t="s">
        <v>25035</v>
      </c>
      <c r="W2358" s="1" t="s">
        <v>6826</v>
      </c>
    </row>
    <row r="2359" spans="1:23" x14ac:dyDescent="0.25">
      <c r="A2359" s="1">
        <v>1003434</v>
      </c>
      <c r="B2359" s="5" t="str">
        <f>VLOOKUP(H2359,'FIPS Basin X-walk'!$A$2:$F$3224,6,FALSE)</f>
        <v>Piedmont-Blue Ridge Prov</v>
      </c>
      <c r="C2359" s="1" t="s">
        <v>10332</v>
      </c>
      <c r="D2359" s="1"/>
      <c r="E2359" s="1"/>
      <c r="F2359" s="1" t="s">
        <v>10333</v>
      </c>
      <c r="G2359" s="1" t="s">
        <v>7816</v>
      </c>
      <c r="H2359" s="1">
        <v>13133</v>
      </c>
      <c r="I2359" s="1">
        <v>1003434</v>
      </c>
      <c r="J2359" s="1">
        <v>33.560282999999998</v>
      </c>
      <c r="K2359" s="1">
        <v>-83.197522000000006</v>
      </c>
      <c r="L2359" s="1"/>
      <c r="M2359" s="1" t="s">
        <v>1546</v>
      </c>
      <c r="N2359" s="1" t="s">
        <v>10124</v>
      </c>
      <c r="O2359" s="1">
        <v>2022</v>
      </c>
      <c r="P2359" s="1">
        <v>30642</v>
      </c>
      <c r="Q2359" s="1" t="s">
        <v>10334</v>
      </c>
      <c r="R2359" s="1"/>
      <c r="S2359" s="1" t="s">
        <v>24753</v>
      </c>
      <c r="T2359" s="1" t="s">
        <v>6826</v>
      </c>
      <c r="U2359" s="1"/>
      <c r="V2359" s="1" t="s">
        <v>10335</v>
      </c>
      <c r="W2359" s="1" t="s">
        <v>6826</v>
      </c>
    </row>
    <row r="2360" spans="1:23" x14ac:dyDescent="0.25">
      <c r="A2360" s="1">
        <v>1008685</v>
      </c>
      <c r="B2360" s="5" t="str">
        <f>VLOOKUP(H2360,'FIPS Basin X-walk'!$A$2:$F$3224,6,FALSE)</f>
        <v>Appalachian Basin (Eastern Overthrust Area)</v>
      </c>
      <c r="C2360" s="1" t="s">
        <v>19219</v>
      </c>
      <c r="D2360" s="1"/>
      <c r="E2360" s="1"/>
      <c r="F2360" s="1" t="s">
        <v>1502</v>
      </c>
      <c r="G2360" s="1" t="s">
        <v>7816</v>
      </c>
      <c r="H2360" s="1">
        <v>42059</v>
      </c>
      <c r="I2360" s="1">
        <v>1008685</v>
      </c>
      <c r="J2360" s="1">
        <v>39.911409999999997</v>
      </c>
      <c r="K2360" s="1">
        <v>-80.07687</v>
      </c>
      <c r="L2360" s="1"/>
      <c r="M2360" s="1" t="s">
        <v>1501</v>
      </c>
      <c r="N2360" s="1" t="s">
        <v>18868</v>
      </c>
      <c r="O2360" s="1">
        <v>2022</v>
      </c>
      <c r="P2360" s="1">
        <v>15344</v>
      </c>
      <c r="Q2360" s="1" t="s">
        <v>545</v>
      </c>
      <c r="R2360" s="1"/>
      <c r="S2360" s="1" t="s">
        <v>24435</v>
      </c>
      <c r="T2360" s="1" t="s">
        <v>6826</v>
      </c>
      <c r="U2360" s="1"/>
      <c r="V2360" s="1" t="s">
        <v>18873</v>
      </c>
      <c r="W2360" s="1" t="s">
        <v>6826</v>
      </c>
    </row>
    <row r="2361" spans="1:23" x14ac:dyDescent="0.25">
      <c r="A2361" s="1">
        <v>1009033</v>
      </c>
      <c r="B2361" s="5" t="str">
        <f>VLOOKUP(H2361,'FIPS Basin X-walk'!$A$2:$F$3224,6,FALSE)</f>
        <v>Mid-Gulf Coast Basin</v>
      </c>
      <c r="C2361" s="1" t="s">
        <v>15223</v>
      </c>
      <c r="D2361" s="1"/>
      <c r="E2361" s="1"/>
      <c r="F2361" s="1" t="s">
        <v>15224</v>
      </c>
      <c r="G2361" s="1" t="s">
        <v>7816</v>
      </c>
      <c r="H2361" s="1">
        <v>28041</v>
      </c>
      <c r="I2361" s="1">
        <v>1009033</v>
      </c>
      <c r="J2361" s="1">
        <v>31.227074999999999</v>
      </c>
      <c r="K2361" s="1">
        <v>-88.683130000000006</v>
      </c>
      <c r="L2361" s="1"/>
      <c r="M2361" s="1" t="s">
        <v>1523</v>
      </c>
      <c r="N2361" s="1" t="s">
        <v>15181</v>
      </c>
      <c r="O2361" s="1">
        <v>2022</v>
      </c>
      <c r="P2361" s="1">
        <v>39451</v>
      </c>
      <c r="Q2361" s="1" t="s">
        <v>1287</v>
      </c>
      <c r="R2361" s="1"/>
      <c r="S2361" s="1" t="s">
        <v>24435</v>
      </c>
      <c r="T2361" s="1" t="s">
        <v>6826</v>
      </c>
      <c r="U2361" s="1"/>
      <c r="V2361" s="1" t="s">
        <v>25057</v>
      </c>
      <c r="W2361" s="1" t="s">
        <v>6826</v>
      </c>
    </row>
    <row r="2362" spans="1:23" x14ac:dyDescent="0.25">
      <c r="A2362" s="1">
        <v>1012789</v>
      </c>
      <c r="B2362" s="5" t="str">
        <f>VLOOKUP(H2362,'FIPS Basin X-walk'!$A$2:$F$3224,6,FALSE)</f>
        <v>Appalachian Basin (Eastern Overthrust Area)</v>
      </c>
      <c r="C2362" s="1" t="s">
        <v>20064</v>
      </c>
      <c r="D2362" s="1"/>
      <c r="E2362" s="1"/>
      <c r="F2362" s="1" t="s">
        <v>20065</v>
      </c>
      <c r="G2362" s="1" t="s">
        <v>7816</v>
      </c>
      <c r="H2362" s="1">
        <v>47059</v>
      </c>
      <c r="I2362" s="1">
        <v>1012789</v>
      </c>
      <c r="J2362" s="1">
        <v>36.193899999999999</v>
      </c>
      <c r="K2362" s="1">
        <v>-83.002660000000006</v>
      </c>
      <c r="L2362" s="1"/>
      <c r="M2362" s="1" t="s">
        <v>1538</v>
      </c>
      <c r="N2362" s="1" t="s">
        <v>20002</v>
      </c>
      <c r="O2362" s="1">
        <v>2022</v>
      </c>
      <c r="P2362" s="1">
        <v>37809</v>
      </c>
      <c r="Q2362" s="1" t="s">
        <v>20066</v>
      </c>
      <c r="R2362" s="1"/>
      <c r="S2362" s="1" t="s">
        <v>24572</v>
      </c>
      <c r="T2362" s="1" t="s">
        <v>6826</v>
      </c>
      <c r="U2362" s="1"/>
      <c r="V2362" s="1" t="s">
        <v>20067</v>
      </c>
      <c r="W2362" s="1" t="s">
        <v>6826</v>
      </c>
    </row>
    <row r="2363" spans="1:23" x14ac:dyDescent="0.25">
      <c r="A2363" s="1">
        <v>1005319</v>
      </c>
      <c r="B2363" s="5" t="str">
        <f>VLOOKUP(H2363,'FIPS Basin X-walk'!$A$2:$F$3224,6,FALSE)</f>
        <v>Upper Mississippi Embaymnt</v>
      </c>
      <c r="C2363" s="1" t="s">
        <v>7814</v>
      </c>
      <c r="D2363" s="1"/>
      <c r="E2363" s="1"/>
      <c r="F2363" s="1" t="s">
        <v>7815</v>
      </c>
      <c r="G2363" s="1" t="s">
        <v>7816</v>
      </c>
      <c r="H2363" s="1">
        <v>5055</v>
      </c>
      <c r="I2363" s="1">
        <v>1005319</v>
      </c>
      <c r="J2363" s="1">
        <v>36.069716</v>
      </c>
      <c r="K2363" s="1">
        <v>-90.453316000000001</v>
      </c>
      <c r="L2363" s="1"/>
      <c r="M2363" s="1" t="s">
        <v>1520</v>
      </c>
      <c r="N2363" s="1" t="s">
        <v>7740</v>
      </c>
      <c r="O2363" s="1">
        <v>2022</v>
      </c>
      <c r="P2363" s="1">
        <v>72450</v>
      </c>
      <c r="Q2363" s="1" t="s">
        <v>25496</v>
      </c>
      <c r="R2363" s="1"/>
      <c r="S2363" s="1" t="s">
        <v>24358</v>
      </c>
      <c r="T2363" s="1" t="s">
        <v>6826</v>
      </c>
      <c r="U2363" s="1"/>
      <c r="V2363" s="1" t="s">
        <v>7817</v>
      </c>
      <c r="W2363" s="1" t="s">
        <v>6826</v>
      </c>
    </row>
    <row r="2364" spans="1:23" x14ac:dyDescent="0.25">
      <c r="A2364" s="1">
        <v>1011503</v>
      </c>
      <c r="B2364" s="5" t="str">
        <f>VLOOKUP(H2364,'FIPS Basin X-walk'!$A$2:$F$3224,6,FALSE)</f>
        <v>Appalachian Basin (Eastern Overthrust Area)</v>
      </c>
      <c r="C2364" s="1"/>
      <c r="D2364" s="1"/>
      <c r="E2364" s="1"/>
      <c r="F2364" s="1" t="s">
        <v>19208</v>
      </c>
      <c r="G2364" s="1" t="s">
        <v>7816</v>
      </c>
      <c r="H2364" s="1">
        <v>42059</v>
      </c>
      <c r="I2364" s="1">
        <v>1011503</v>
      </c>
      <c r="J2364" s="1">
        <v>39.970500000000001</v>
      </c>
      <c r="K2364" s="1">
        <v>-80.414100000000005</v>
      </c>
      <c r="L2364" s="1"/>
      <c r="M2364" s="1" t="s">
        <v>1501</v>
      </c>
      <c r="N2364" s="1" t="s">
        <v>18868</v>
      </c>
      <c r="O2364" s="1">
        <v>2022</v>
      </c>
      <c r="P2364" s="1">
        <v>15380</v>
      </c>
      <c r="Q2364" s="1" t="s">
        <v>19209</v>
      </c>
      <c r="R2364" s="1"/>
      <c r="S2364" s="1"/>
      <c r="T2364" s="1" t="s">
        <v>6826</v>
      </c>
      <c r="U2364" s="1"/>
      <c r="V2364" s="1" t="s">
        <v>19210</v>
      </c>
      <c r="W2364" s="1" t="s">
        <v>6826</v>
      </c>
    </row>
    <row r="2365" spans="1:23" x14ac:dyDescent="0.25">
      <c r="A2365" s="1">
        <v>1003491</v>
      </c>
      <c r="B2365" s="5" t="str">
        <f>VLOOKUP(H2365,'FIPS Basin X-walk'!$A$2:$F$3224,6,FALSE)</f>
        <v>Ozark Uplift</v>
      </c>
      <c r="C2365" s="1" t="s">
        <v>15532</v>
      </c>
      <c r="D2365" s="1"/>
      <c r="E2365" s="1"/>
      <c r="F2365" s="1" t="s">
        <v>11316</v>
      </c>
      <c r="G2365" s="1" t="s">
        <v>7816</v>
      </c>
      <c r="H2365" s="1">
        <v>29077</v>
      </c>
      <c r="I2365" s="1">
        <v>1003491</v>
      </c>
      <c r="J2365" s="1">
        <v>37.217379999999999</v>
      </c>
      <c r="K2365" s="1">
        <v>-93.290360000000007</v>
      </c>
      <c r="L2365" s="1"/>
      <c r="M2365" s="1" t="s">
        <v>1560</v>
      </c>
      <c r="N2365" s="1" t="s">
        <v>15447</v>
      </c>
      <c r="O2365" s="1">
        <v>2022</v>
      </c>
      <c r="P2365" s="1">
        <v>65802</v>
      </c>
      <c r="Q2365" s="1" t="s">
        <v>1350</v>
      </c>
      <c r="R2365" s="1"/>
      <c r="S2365" s="1" t="s">
        <v>24359</v>
      </c>
      <c r="T2365" s="1" t="s">
        <v>6826</v>
      </c>
      <c r="U2365" s="1"/>
      <c r="V2365" s="1" t="s">
        <v>24577</v>
      </c>
      <c r="W2365" s="1" t="s">
        <v>6826</v>
      </c>
    </row>
    <row r="2366" spans="1:23" x14ac:dyDescent="0.25">
      <c r="A2366" s="1">
        <v>1003443</v>
      </c>
      <c r="B2366" s="5" t="str">
        <f>VLOOKUP(H2366,'FIPS Basin X-walk'!$A$2:$F$3224,6,FALSE)</f>
        <v>Appalachian Basin (Eastern Overthrust Area)</v>
      </c>
      <c r="C2366" s="1" t="s">
        <v>19216</v>
      </c>
      <c r="D2366" s="1"/>
      <c r="E2366" s="1"/>
      <c r="F2366" s="1" t="s">
        <v>19212</v>
      </c>
      <c r="G2366" s="1" t="s">
        <v>7816</v>
      </c>
      <c r="H2366" s="1">
        <v>42059</v>
      </c>
      <c r="I2366" s="1">
        <v>1003443</v>
      </c>
      <c r="J2366" s="1">
        <v>39.919699999999999</v>
      </c>
      <c r="K2366" s="1">
        <v>-80.123199999999997</v>
      </c>
      <c r="L2366" s="1"/>
      <c r="M2366" s="1" t="s">
        <v>1501</v>
      </c>
      <c r="N2366" s="1" t="s">
        <v>18868</v>
      </c>
      <c r="O2366" s="1">
        <v>2022</v>
      </c>
      <c r="P2366" s="1">
        <v>15370</v>
      </c>
      <c r="Q2366" s="1" t="s">
        <v>671</v>
      </c>
      <c r="R2366" s="1"/>
      <c r="S2366" s="1" t="s">
        <v>24435</v>
      </c>
      <c r="T2366" s="1" t="s">
        <v>6826</v>
      </c>
      <c r="U2366" s="1"/>
      <c r="V2366" s="1" t="s">
        <v>7232</v>
      </c>
      <c r="W2366" s="1" t="s">
        <v>6826</v>
      </c>
    </row>
    <row r="2367" spans="1:23" x14ac:dyDescent="0.25">
      <c r="A2367" s="1">
        <v>1009877</v>
      </c>
      <c r="B2367" s="5" t="str">
        <f>VLOOKUP(H2367,'FIPS Basin X-walk'!$A$2:$F$3224,6,FALSE)</f>
        <v>Appalachian Basin (Eastern Overthrust Area)</v>
      </c>
      <c r="C2367" s="1" t="s">
        <v>19218</v>
      </c>
      <c r="D2367" s="1"/>
      <c r="E2367" s="1"/>
      <c r="F2367" s="1" t="s">
        <v>19212</v>
      </c>
      <c r="G2367" s="1" t="s">
        <v>7816</v>
      </c>
      <c r="H2367" s="1">
        <v>42059</v>
      </c>
      <c r="I2367" s="1">
        <v>1009877</v>
      </c>
      <c r="J2367" s="1">
        <v>39.887568000000002</v>
      </c>
      <c r="K2367" s="1">
        <v>-80.193544000000003</v>
      </c>
      <c r="L2367" s="1"/>
      <c r="M2367" s="1" t="s">
        <v>1501</v>
      </c>
      <c r="N2367" s="1" t="s">
        <v>18868</v>
      </c>
      <c r="O2367" s="1">
        <v>2022</v>
      </c>
      <c r="P2367" s="1">
        <v>15370</v>
      </c>
      <c r="Q2367" s="1" t="s">
        <v>26160</v>
      </c>
      <c r="R2367" s="1"/>
      <c r="S2367" s="1"/>
      <c r="T2367" s="1" t="s">
        <v>6826</v>
      </c>
      <c r="U2367" s="1"/>
      <c r="V2367" s="1" t="s">
        <v>26161</v>
      </c>
      <c r="W2367" s="1" t="s">
        <v>6826</v>
      </c>
    </row>
    <row r="2368" spans="1:23" x14ac:dyDescent="0.25">
      <c r="A2368" s="1">
        <v>1009887</v>
      </c>
      <c r="B2368" s="5" t="str">
        <f>VLOOKUP(H2368,'FIPS Basin X-walk'!$A$2:$F$3224,6,FALSE)</f>
        <v>Appalachian Basin (Eastern Overthrust Area)</v>
      </c>
      <c r="C2368" s="1" t="s">
        <v>19211</v>
      </c>
      <c r="D2368" s="1"/>
      <c r="E2368" s="1"/>
      <c r="F2368" s="1" t="s">
        <v>19212</v>
      </c>
      <c r="G2368" s="1" t="s">
        <v>7816</v>
      </c>
      <c r="H2368" s="1">
        <v>42059</v>
      </c>
      <c r="I2368" s="1">
        <v>1009887</v>
      </c>
      <c r="J2368" s="1">
        <v>39.795470000000002</v>
      </c>
      <c r="K2368" s="1">
        <v>-80.164420000000007</v>
      </c>
      <c r="L2368" s="1"/>
      <c r="M2368" s="1" t="s">
        <v>1501</v>
      </c>
      <c r="N2368" s="1" t="s">
        <v>18868</v>
      </c>
      <c r="O2368" s="1">
        <v>2022</v>
      </c>
      <c r="P2368" s="1">
        <v>15370</v>
      </c>
      <c r="Q2368" s="1" t="s">
        <v>26163</v>
      </c>
      <c r="R2368" s="1"/>
      <c r="S2368" s="1" t="s">
        <v>24796</v>
      </c>
      <c r="T2368" s="1" t="s">
        <v>6826</v>
      </c>
      <c r="U2368" s="1"/>
      <c r="V2368" s="1" t="s">
        <v>26161</v>
      </c>
      <c r="W2368" s="1" t="s">
        <v>6826</v>
      </c>
    </row>
    <row r="2369" spans="1:23" x14ac:dyDescent="0.25">
      <c r="A2369" s="1">
        <v>1002906</v>
      </c>
      <c r="B2369" s="5" t="str">
        <f>VLOOKUP(H2369,'FIPS Basin X-walk'!$A$2:$F$3224,6,FALSE)</f>
        <v>Ozark Uplift</v>
      </c>
      <c r="C2369" s="1" t="s">
        <v>15528</v>
      </c>
      <c r="D2369" s="1"/>
      <c r="E2369" s="1"/>
      <c r="F2369" s="1" t="s">
        <v>15529</v>
      </c>
      <c r="G2369" s="1" t="s">
        <v>7816</v>
      </c>
      <c r="H2369" s="1">
        <v>29077</v>
      </c>
      <c r="I2369" s="1">
        <v>1002906</v>
      </c>
      <c r="J2369" s="1">
        <v>37.377417999999999</v>
      </c>
      <c r="K2369" s="1">
        <v>-93.342656000000005</v>
      </c>
      <c r="L2369" s="1"/>
      <c r="M2369" s="1" t="s">
        <v>1560</v>
      </c>
      <c r="N2369" s="1" t="s">
        <v>15447</v>
      </c>
      <c r="O2369" s="1">
        <v>2022</v>
      </c>
      <c r="P2369" s="1">
        <v>65781</v>
      </c>
      <c r="Q2369" s="1" t="s">
        <v>15530</v>
      </c>
      <c r="R2369" s="1"/>
      <c r="S2369" s="1" t="s">
        <v>24358</v>
      </c>
      <c r="T2369" s="1" t="s">
        <v>6826</v>
      </c>
      <c r="U2369" s="1"/>
      <c r="V2369" s="1" t="s">
        <v>15531</v>
      </c>
      <c r="W2369" s="1" t="s">
        <v>6826</v>
      </c>
    </row>
    <row r="2370" spans="1:23" x14ac:dyDescent="0.25">
      <c r="A2370" s="1">
        <v>1005761</v>
      </c>
      <c r="B2370" s="5" t="str">
        <f>VLOOKUP(H2370,'FIPS Basin X-walk'!$A$2:$F$3224,6,FALSE)</f>
        <v>Appalachian Basin (Eastern Overthrust Area)</v>
      </c>
      <c r="C2370" s="1" t="s">
        <v>19213</v>
      </c>
      <c r="D2370" s="1"/>
      <c r="E2370" s="1"/>
      <c r="F2370" s="1" t="s">
        <v>19214</v>
      </c>
      <c r="G2370" s="1" t="s">
        <v>7816</v>
      </c>
      <c r="H2370" s="1">
        <v>42059</v>
      </c>
      <c r="I2370" s="1">
        <v>1005761</v>
      </c>
      <c r="J2370" s="1">
        <v>39.922640000000001</v>
      </c>
      <c r="K2370" s="1">
        <v>-80.464560000000006</v>
      </c>
      <c r="L2370" s="1"/>
      <c r="M2370" s="1" t="s">
        <v>1501</v>
      </c>
      <c r="N2370" s="1" t="s">
        <v>18868</v>
      </c>
      <c r="O2370" s="1">
        <v>2022</v>
      </c>
      <c r="P2370" s="1">
        <v>15380</v>
      </c>
      <c r="Q2370" s="1" t="s">
        <v>19215</v>
      </c>
      <c r="R2370" s="1"/>
      <c r="S2370" s="1"/>
      <c r="T2370" s="1" t="s">
        <v>6826</v>
      </c>
      <c r="U2370" s="1"/>
      <c r="V2370" s="1" t="s">
        <v>19210</v>
      </c>
      <c r="W2370" s="1" t="s">
        <v>6826</v>
      </c>
    </row>
    <row r="2371" spans="1:23" x14ac:dyDescent="0.25">
      <c r="A2371" s="1">
        <v>1006385</v>
      </c>
      <c r="B2371" s="5" t="str">
        <f>VLOOKUP(H2371,'FIPS Basin X-walk'!$A$2:$F$3224,6,FALSE)</f>
        <v>Appalachian Basin (Eastern Overthrust Area)</v>
      </c>
      <c r="C2371" s="1" t="s">
        <v>25709</v>
      </c>
      <c r="D2371" s="1"/>
      <c r="E2371" s="1"/>
      <c r="F2371" s="1" t="s">
        <v>19214</v>
      </c>
      <c r="G2371" s="1" t="s">
        <v>7816</v>
      </c>
      <c r="H2371" s="1">
        <v>42059</v>
      </c>
      <c r="I2371" s="1">
        <v>1006385</v>
      </c>
      <c r="J2371" s="1">
        <v>39.891497000000001</v>
      </c>
      <c r="K2371" s="1">
        <v>-80.449218999999999</v>
      </c>
      <c r="L2371" s="1"/>
      <c r="M2371" s="1" t="s">
        <v>1501</v>
      </c>
      <c r="N2371" s="1" t="s">
        <v>18868</v>
      </c>
      <c r="O2371" s="1">
        <v>2022</v>
      </c>
      <c r="P2371" s="1">
        <v>15380</v>
      </c>
      <c r="Q2371" s="1" t="s">
        <v>24060</v>
      </c>
      <c r="R2371" s="1"/>
      <c r="S2371" s="1" t="s">
        <v>24435</v>
      </c>
      <c r="T2371" s="1" t="s">
        <v>6826</v>
      </c>
      <c r="U2371" s="1"/>
      <c r="V2371" s="1" t="s">
        <v>7297</v>
      </c>
      <c r="W2371" s="1" t="s">
        <v>6826</v>
      </c>
    </row>
    <row r="2372" spans="1:23" x14ac:dyDescent="0.25">
      <c r="A2372" s="1">
        <v>1004313</v>
      </c>
      <c r="B2372" s="5" t="str">
        <f>VLOOKUP(H2372,'FIPS Basin X-walk'!$A$2:$F$3224,6,FALSE)</f>
        <v>Illinois Basin</v>
      </c>
      <c r="C2372" s="1" t="s">
        <v>11578</v>
      </c>
      <c r="D2372" s="1"/>
      <c r="E2372" s="1"/>
      <c r="F2372" s="1" t="s">
        <v>11579</v>
      </c>
      <c r="G2372" s="1" t="s">
        <v>7816</v>
      </c>
      <c r="H2372" s="1">
        <v>18055</v>
      </c>
      <c r="I2372" s="1">
        <v>1004313</v>
      </c>
      <c r="J2372" s="1">
        <v>39.143574999999998</v>
      </c>
      <c r="K2372" s="1">
        <v>-87.032961999999998</v>
      </c>
      <c r="L2372" s="1"/>
      <c r="M2372" s="1" t="s">
        <v>1499</v>
      </c>
      <c r="N2372" s="1" t="s">
        <v>11457</v>
      </c>
      <c r="O2372" s="1">
        <v>2022</v>
      </c>
      <c r="P2372" s="1">
        <v>47471</v>
      </c>
      <c r="Q2372" s="1" t="s">
        <v>11580</v>
      </c>
      <c r="R2372" s="1"/>
      <c r="S2372" s="1" t="s">
        <v>24358</v>
      </c>
      <c r="T2372" s="1" t="s">
        <v>6826</v>
      </c>
      <c r="U2372" s="1"/>
      <c r="V2372" s="1" t="s">
        <v>6952</v>
      </c>
      <c r="W2372" s="1" t="s">
        <v>6826</v>
      </c>
    </row>
    <row r="2373" spans="1:23" x14ac:dyDescent="0.25">
      <c r="A2373" s="1">
        <v>1006150</v>
      </c>
      <c r="B2373" s="5" t="str">
        <f>VLOOKUP(H2373,'FIPS Basin X-walk'!$A$2:$F$3224,6,FALSE)</f>
        <v>Cincinnati Arch</v>
      </c>
      <c r="C2373" s="1" t="s">
        <v>17904</v>
      </c>
      <c r="D2373" s="1"/>
      <c r="E2373" s="1"/>
      <c r="F2373" s="1" t="s">
        <v>17905</v>
      </c>
      <c r="G2373" s="1" t="s">
        <v>7816</v>
      </c>
      <c r="H2373" s="1">
        <v>39057</v>
      </c>
      <c r="I2373" s="1">
        <v>1006150</v>
      </c>
      <c r="J2373" s="1">
        <v>39.81373</v>
      </c>
      <c r="K2373" s="1">
        <v>-84.053745000000006</v>
      </c>
      <c r="L2373" s="1"/>
      <c r="M2373" s="1" t="s">
        <v>1542</v>
      </c>
      <c r="N2373" s="1" t="s">
        <v>17708</v>
      </c>
      <c r="O2373" s="1">
        <v>2022</v>
      </c>
      <c r="P2373" s="1">
        <v>45433</v>
      </c>
      <c r="Q2373" s="1" t="s">
        <v>17906</v>
      </c>
      <c r="R2373" s="1"/>
      <c r="S2373" s="1" t="s">
        <v>24464</v>
      </c>
      <c r="T2373" s="1" t="s">
        <v>6826</v>
      </c>
      <c r="U2373" s="1"/>
      <c r="V2373" s="1" t="s">
        <v>24409</v>
      </c>
      <c r="W2373" s="1" t="s">
        <v>6826</v>
      </c>
    </row>
    <row r="2374" spans="1:23" x14ac:dyDescent="0.25">
      <c r="A2374" s="1">
        <v>1006212</v>
      </c>
      <c r="B2374" s="5" t="str">
        <f>VLOOKUP(H2374,'FIPS Basin X-walk'!$A$2:$F$3224,6,FALSE)</f>
        <v>Cincinnati Arch</v>
      </c>
      <c r="C2374" s="1" t="s">
        <v>17907</v>
      </c>
      <c r="D2374" s="1"/>
      <c r="E2374" s="1" t="s">
        <v>6828</v>
      </c>
      <c r="F2374" s="1" t="s">
        <v>17908</v>
      </c>
      <c r="G2374" s="1" t="s">
        <v>7816</v>
      </c>
      <c r="H2374" s="1">
        <v>39057</v>
      </c>
      <c r="I2374" s="1">
        <v>1006212</v>
      </c>
      <c r="J2374" s="1">
        <v>39.777900000000002</v>
      </c>
      <c r="K2374" s="1">
        <v>-83.966099999999997</v>
      </c>
      <c r="L2374" s="1"/>
      <c r="M2374" s="1" t="s">
        <v>1542</v>
      </c>
      <c r="N2374" s="1" t="s">
        <v>17708</v>
      </c>
      <c r="O2374" s="1">
        <v>2022</v>
      </c>
      <c r="P2374" s="1">
        <v>45385</v>
      </c>
      <c r="Q2374" s="1" t="s">
        <v>17909</v>
      </c>
      <c r="R2374" s="1"/>
      <c r="S2374" s="1" t="s">
        <v>24441</v>
      </c>
      <c r="T2374" s="1" t="s">
        <v>6826</v>
      </c>
      <c r="U2374" s="1"/>
      <c r="V2374" s="1" t="s">
        <v>9182</v>
      </c>
      <c r="W2374" s="1" t="s">
        <v>6826</v>
      </c>
    </row>
    <row r="2375" spans="1:23" x14ac:dyDescent="0.25">
      <c r="A2375" s="1">
        <v>1006378</v>
      </c>
      <c r="B2375" s="5" t="str">
        <f>VLOOKUP(H2375,'FIPS Basin X-walk'!$A$2:$F$3224,6,FALSE)</f>
        <v>Basin-And-Range Province</v>
      </c>
      <c r="C2375" s="1" t="s">
        <v>7539</v>
      </c>
      <c r="D2375" s="1"/>
      <c r="E2375" s="1"/>
      <c r="F2375" s="1" t="s">
        <v>7540</v>
      </c>
      <c r="G2375" s="1" t="s">
        <v>7541</v>
      </c>
      <c r="H2375" s="1">
        <v>4011</v>
      </c>
      <c r="I2375" s="1">
        <v>1006378</v>
      </c>
      <c r="J2375" s="1">
        <v>33.064999999999998</v>
      </c>
      <c r="K2375" s="1">
        <v>-109.34222</v>
      </c>
      <c r="L2375" s="1"/>
      <c r="M2375" s="1" t="s">
        <v>1504</v>
      </c>
      <c r="N2375" s="1" t="s">
        <v>7491</v>
      </c>
      <c r="O2375" s="1">
        <v>2022</v>
      </c>
      <c r="P2375" s="1">
        <v>85540</v>
      </c>
      <c r="Q2375" s="1" t="s">
        <v>7542</v>
      </c>
      <c r="R2375" s="1"/>
      <c r="S2375" s="1" t="s">
        <v>25481</v>
      </c>
      <c r="T2375" s="1" t="s">
        <v>6826</v>
      </c>
      <c r="U2375" s="1"/>
      <c r="V2375" s="1" t="s">
        <v>7531</v>
      </c>
      <c r="W2375" s="1" t="s">
        <v>6826</v>
      </c>
    </row>
    <row r="2376" spans="1:23" x14ac:dyDescent="0.25">
      <c r="A2376" s="1">
        <v>1013219</v>
      </c>
      <c r="B2376" s="5" t="str">
        <f>VLOOKUP(H2376,'FIPS Basin X-walk'!$A$2:$F$3224,6,FALSE)</f>
        <v>Piedmont-Blue Ridge Prov</v>
      </c>
      <c r="C2376" s="1" t="s">
        <v>22266</v>
      </c>
      <c r="D2376" s="1"/>
      <c r="E2376" s="1"/>
      <c r="F2376" s="1" t="s">
        <v>22267</v>
      </c>
      <c r="G2376" s="1" t="s">
        <v>22268</v>
      </c>
      <c r="H2376" s="1">
        <v>51081</v>
      </c>
      <c r="I2376" s="1">
        <v>1013219</v>
      </c>
      <c r="J2376" s="1">
        <v>36.719298000000002</v>
      </c>
      <c r="K2376" s="1">
        <v>-77.649107000000001</v>
      </c>
      <c r="L2376" s="1"/>
      <c r="M2376" s="1" t="s">
        <v>1486</v>
      </c>
      <c r="N2376" s="1" t="s">
        <v>15119</v>
      </c>
      <c r="O2376" s="1">
        <v>2022</v>
      </c>
      <c r="P2376" s="1">
        <v>23847</v>
      </c>
      <c r="Q2376" s="1" t="s">
        <v>22269</v>
      </c>
      <c r="R2376" s="1"/>
      <c r="S2376" s="1" t="s">
        <v>24355</v>
      </c>
      <c r="T2376" s="1" t="s">
        <v>6826</v>
      </c>
      <c r="U2376" s="1"/>
      <c r="V2376" s="1" t="s">
        <v>13845</v>
      </c>
      <c r="W2376" s="1" t="s">
        <v>6828</v>
      </c>
    </row>
    <row r="2377" spans="1:23" x14ac:dyDescent="0.25">
      <c r="A2377" s="1">
        <v>1004483</v>
      </c>
      <c r="B2377" s="5" t="str">
        <f>VLOOKUP(H2377,'FIPS Basin X-walk'!$A$2:$F$3224,6,FALSE)</f>
        <v>Appalachian Basin</v>
      </c>
      <c r="C2377" s="1" t="s">
        <v>12794</v>
      </c>
      <c r="D2377" s="1"/>
      <c r="E2377" s="1"/>
      <c r="F2377" s="1" t="s">
        <v>12697</v>
      </c>
      <c r="G2377" s="1" t="s">
        <v>12793</v>
      </c>
      <c r="H2377" s="1">
        <v>21089</v>
      </c>
      <c r="I2377" s="1">
        <v>1004483</v>
      </c>
      <c r="J2377" s="1">
        <v>38.396569999999997</v>
      </c>
      <c r="K2377" s="1">
        <v>-82.80856</v>
      </c>
      <c r="L2377" s="1"/>
      <c r="M2377" s="1" t="s">
        <v>1497</v>
      </c>
      <c r="N2377" s="1" t="s">
        <v>12675</v>
      </c>
      <c r="O2377" s="1">
        <v>2022</v>
      </c>
      <c r="P2377" s="1">
        <v>41102</v>
      </c>
      <c r="Q2377" s="1" t="s">
        <v>12795</v>
      </c>
      <c r="R2377" s="1"/>
      <c r="S2377" s="1" t="s">
        <v>24358</v>
      </c>
      <c r="T2377" s="1" t="s">
        <v>6826</v>
      </c>
      <c r="U2377" s="1"/>
      <c r="V2377" s="1" t="s">
        <v>6952</v>
      </c>
      <c r="W2377" s="1" t="s">
        <v>6826</v>
      </c>
    </row>
    <row r="2378" spans="1:23" x14ac:dyDescent="0.25">
      <c r="A2378" s="1">
        <v>1007191</v>
      </c>
      <c r="B2378" s="5" t="str">
        <f>VLOOKUP(H2378,'FIPS Basin X-walk'!$A$2:$F$3224,6,FALSE)</f>
        <v>Appalachian Basin</v>
      </c>
      <c r="C2378" s="1" t="s">
        <v>12796</v>
      </c>
      <c r="D2378" s="1"/>
      <c r="E2378" s="1"/>
      <c r="F2378" s="1" t="s">
        <v>12797</v>
      </c>
      <c r="G2378" s="1" t="s">
        <v>12793</v>
      </c>
      <c r="H2378" s="1">
        <v>21089</v>
      </c>
      <c r="I2378" s="1">
        <v>1007191</v>
      </c>
      <c r="J2378" s="1">
        <v>38.544370999999998</v>
      </c>
      <c r="K2378" s="1">
        <v>-82.928642999999994</v>
      </c>
      <c r="L2378" s="1"/>
      <c r="M2378" s="1" t="s">
        <v>1497</v>
      </c>
      <c r="N2378" s="1" t="s">
        <v>12675</v>
      </c>
      <c r="O2378" s="1">
        <v>2022</v>
      </c>
      <c r="P2378" s="1">
        <v>41144</v>
      </c>
      <c r="Q2378" s="1" t="s">
        <v>24064</v>
      </c>
      <c r="R2378" s="1"/>
      <c r="S2378" s="1" t="s">
        <v>24435</v>
      </c>
      <c r="T2378" s="1" t="s">
        <v>6826</v>
      </c>
      <c r="U2378" s="1"/>
      <c r="V2378" s="1" t="s">
        <v>7090</v>
      </c>
      <c r="W2378" s="1" t="s">
        <v>6826</v>
      </c>
    </row>
    <row r="2379" spans="1:23" x14ac:dyDescent="0.25">
      <c r="A2379" s="1">
        <v>1004430</v>
      </c>
      <c r="B2379" s="5" t="str">
        <f>VLOOKUP(H2379,'FIPS Basin X-walk'!$A$2:$F$3224,6,FALSE)</f>
        <v>Appalachian Basin</v>
      </c>
      <c r="C2379" s="1" t="s">
        <v>12791</v>
      </c>
      <c r="D2379" s="1"/>
      <c r="E2379" s="1"/>
      <c r="F2379" s="1" t="s">
        <v>12792</v>
      </c>
      <c r="G2379" s="1" t="s">
        <v>12793</v>
      </c>
      <c r="H2379" s="1">
        <v>21089</v>
      </c>
      <c r="I2379" s="1">
        <v>1004430</v>
      </c>
      <c r="J2379" s="1">
        <v>38.733055999999998</v>
      </c>
      <c r="K2379" s="1">
        <v>-82.928332999999995</v>
      </c>
      <c r="L2379" s="1"/>
      <c r="M2379" s="1" t="s">
        <v>1497</v>
      </c>
      <c r="N2379" s="1" t="s">
        <v>12675</v>
      </c>
      <c r="O2379" s="1">
        <v>2022</v>
      </c>
      <c r="P2379" s="1">
        <v>41175</v>
      </c>
      <c r="Q2379" s="1" t="s">
        <v>1178</v>
      </c>
      <c r="R2379" s="1"/>
      <c r="S2379" s="1" t="s">
        <v>24399</v>
      </c>
      <c r="T2379" s="1" t="s">
        <v>6826</v>
      </c>
      <c r="U2379" s="1"/>
      <c r="V2379" s="1" t="s">
        <v>9136</v>
      </c>
      <c r="W2379" s="1" t="s">
        <v>6826</v>
      </c>
    </row>
    <row r="2380" spans="1:23" x14ac:dyDescent="0.25">
      <c r="A2380" s="1">
        <v>1011801</v>
      </c>
      <c r="B2380" s="5" t="str">
        <f>VLOOKUP(H2380,'FIPS Basin X-walk'!$A$2:$F$3224,6,FALSE)</f>
        <v>Piedmont-Blue Ridge Prov</v>
      </c>
      <c r="C2380" s="1" t="s">
        <v>23821</v>
      </c>
      <c r="D2380" s="1"/>
      <c r="E2380" s="1"/>
      <c r="F2380" s="1" t="s">
        <v>23822</v>
      </c>
      <c r="G2380" s="1" t="s">
        <v>1772</v>
      </c>
      <c r="H2380" s="1">
        <v>45045</v>
      </c>
      <c r="I2380" s="1">
        <v>1011801</v>
      </c>
      <c r="J2380" s="1">
        <v>34.693743639883103</v>
      </c>
      <c r="K2380" s="1">
        <v>-82.198570250925101</v>
      </c>
      <c r="L2380" s="1"/>
      <c r="M2380" s="1" t="s">
        <v>1527</v>
      </c>
      <c r="N2380" s="1" t="s">
        <v>19642</v>
      </c>
      <c r="O2380" s="1">
        <v>2022</v>
      </c>
      <c r="P2380" s="1">
        <v>29644</v>
      </c>
      <c r="Q2380" s="1" t="s">
        <v>1441</v>
      </c>
      <c r="R2380" s="1"/>
      <c r="S2380" s="1">
        <v>221210</v>
      </c>
      <c r="T2380" s="1" t="s">
        <v>6826</v>
      </c>
      <c r="U2380" s="1"/>
      <c r="V2380" s="1" t="s">
        <v>26409</v>
      </c>
      <c r="W2380" s="1" t="s">
        <v>6826</v>
      </c>
    </row>
    <row r="2381" spans="1:23" x14ac:dyDescent="0.25">
      <c r="A2381" s="1">
        <v>1004423</v>
      </c>
      <c r="B2381" s="5" t="str">
        <f>VLOOKUP(H2381,'FIPS Basin X-walk'!$A$2:$F$3224,6,FALSE)</f>
        <v>Piedmont-Blue Ridge Prov</v>
      </c>
      <c r="C2381" s="1" t="s">
        <v>19773</v>
      </c>
      <c r="D2381" s="1"/>
      <c r="E2381" s="1"/>
      <c r="F2381" s="1" t="s">
        <v>1772</v>
      </c>
      <c r="G2381" s="1" t="s">
        <v>19767</v>
      </c>
      <c r="H2381" s="1">
        <v>45045</v>
      </c>
      <c r="I2381" s="1">
        <v>1004423</v>
      </c>
      <c r="J2381" s="1">
        <v>34.808390000000003</v>
      </c>
      <c r="K2381" s="1">
        <v>-82.334338000000002</v>
      </c>
      <c r="L2381" s="1"/>
      <c r="M2381" s="1" t="s">
        <v>1527</v>
      </c>
      <c r="N2381" s="1" t="s">
        <v>19642</v>
      </c>
      <c r="O2381" s="1">
        <v>2022</v>
      </c>
      <c r="P2381" s="1">
        <v>29607</v>
      </c>
      <c r="Q2381" s="1" t="s">
        <v>19774</v>
      </c>
      <c r="R2381" s="1"/>
      <c r="S2381" s="1" t="s">
        <v>24358</v>
      </c>
      <c r="T2381" s="1" t="s">
        <v>6826</v>
      </c>
      <c r="U2381" s="1"/>
      <c r="V2381" s="1" t="s">
        <v>25306</v>
      </c>
      <c r="W2381" s="1" t="s">
        <v>6826</v>
      </c>
    </row>
    <row r="2382" spans="1:23" x14ac:dyDescent="0.25">
      <c r="A2382" s="1">
        <v>1009442</v>
      </c>
      <c r="B2382" s="5" t="str">
        <f>VLOOKUP(H2382,'FIPS Basin X-walk'!$A$2:$F$3224,6,FALSE)</f>
        <v>Piedmont-Blue Ridge Prov</v>
      </c>
      <c r="C2382" s="1" t="s">
        <v>19769</v>
      </c>
      <c r="D2382" s="1"/>
      <c r="E2382" s="1"/>
      <c r="F2382" s="1" t="s">
        <v>1772</v>
      </c>
      <c r="G2382" s="1" t="s">
        <v>19767</v>
      </c>
      <c r="H2382" s="1">
        <v>45045</v>
      </c>
      <c r="I2382" s="1">
        <v>1009442</v>
      </c>
      <c r="J2382" s="1">
        <v>34.832389999999997</v>
      </c>
      <c r="K2382" s="1">
        <v>-82.292029999999997</v>
      </c>
      <c r="L2382" s="1"/>
      <c r="M2382" s="1" t="s">
        <v>1527</v>
      </c>
      <c r="N2382" s="1" t="s">
        <v>19642</v>
      </c>
      <c r="O2382" s="1">
        <v>2022</v>
      </c>
      <c r="P2382" s="1">
        <v>29615</v>
      </c>
      <c r="Q2382" s="1" t="s">
        <v>26098</v>
      </c>
      <c r="R2382" s="1"/>
      <c r="S2382" s="1" t="s">
        <v>24896</v>
      </c>
      <c r="T2382" s="1" t="s">
        <v>6826</v>
      </c>
      <c r="U2382" s="1"/>
      <c r="V2382" s="1" t="s">
        <v>8644</v>
      </c>
      <c r="W2382" s="1" t="s">
        <v>6826</v>
      </c>
    </row>
    <row r="2383" spans="1:23" x14ac:dyDescent="0.25">
      <c r="A2383" s="1">
        <v>1004074</v>
      </c>
      <c r="B2383" s="5" t="str">
        <f>VLOOKUP(H2383,'FIPS Basin X-walk'!$A$2:$F$3224,6,FALSE)</f>
        <v>Piedmont-Blue Ridge Prov</v>
      </c>
      <c r="C2383" s="1" t="s">
        <v>19777</v>
      </c>
      <c r="D2383" s="1"/>
      <c r="E2383" s="1"/>
      <c r="F2383" s="1" t="s">
        <v>19776</v>
      </c>
      <c r="G2383" s="1" t="s">
        <v>19767</v>
      </c>
      <c r="H2383" s="1">
        <v>45045</v>
      </c>
      <c r="I2383" s="1">
        <v>1004074</v>
      </c>
      <c r="J2383" s="1">
        <v>34.807015</v>
      </c>
      <c r="K2383" s="1">
        <v>-82.192093999999997</v>
      </c>
      <c r="L2383" s="1"/>
      <c r="M2383" s="1" t="s">
        <v>1527</v>
      </c>
      <c r="N2383" s="1" t="s">
        <v>19642</v>
      </c>
      <c r="O2383" s="1">
        <v>2022</v>
      </c>
      <c r="P2383" s="1">
        <v>29651</v>
      </c>
      <c r="Q2383" s="1" t="s">
        <v>19778</v>
      </c>
      <c r="R2383" s="1"/>
      <c r="S2383" s="1" t="s">
        <v>24358</v>
      </c>
      <c r="T2383" s="1" t="s">
        <v>6826</v>
      </c>
      <c r="U2383" s="1"/>
      <c r="V2383" s="1" t="s">
        <v>25210</v>
      </c>
      <c r="W2383" s="1" t="s">
        <v>6826</v>
      </c>
    </row>
    <row r="2384" spans="1:23" x14ac:dyDescent="0.25">
      <c r="A2384" s="1">
        <v>1004315</v>
      </c>
      <c r="B2384" s="5" t="str">
        <f>VLOOKUP(H2384,'FIPS Basin X-walk'!$A$2:$F$3224,6,FALSE)</f>
        <v>Piedmont-Blue Ridge Prov</v>
      </c>
      <c r="C2384" s="1" t="s">
        <v>19775</v>
      </c>
      <c r="D2384" s="1"/>
      <c r="E2384" s="1"/>
      <c r="F2384" s="1" t="s">
        <v>19776</v>
      </c>
      <c r="G2384" s="1" t="s">
        <v>19767</v>
      </c>
      <c r="H2384" s="1">
        <v>45045</v>
      </c>
      <c r="I2384" s="1">
        <v>1004315</v>
      </c>
      <c r="J2384" s="1">
        <v>34.925660000000001</v>
      </c>
      <c r="K2384" s="1">
        <v>-82.262029999999996</v>
      </c>
      <c r="L2384" s="1"/>
      <c r="M2384" s="1" t="s">
        <v>1527</v>
      </c>
      <c r="N2384" s="1" t="s">
        <v>19642</v>
      </c>
      <c r="O2384" s="1">
        <v>2022</v>
      </c>
      <c r="P2384" s="1">
        <v>29652</v>
      </c>
      <c r="Q2384" s="1" t="s">
        <v>25281</v>
      </c>
      <c r="R2384" s="1" t="s">
        <v>24414</v>
      </c>
      <c r="S2384" s="1" t="s">
        <v>24479</v>
      </c>
      <c r="T2384" s="1" t="s">
        <v>6826</v>
      </c>
      <c r="U2384" s="1"/>
      <c r="V2384" s="1" t="s">
        <v>25282</v>
      </c>
      <c r="W2384" s="1" t="s">
        <v>6826</v>
      </c>
    </row>
    <row r="2385" spans="1:23" x14ac:dyDescent="0.25">
      <c r="A2385" s="1">
        <v>1004041</v>
      </c>
      <c r="B2385" s="5" t="str">
        <f>VLOOKUP(H2385,'FIPS Basin X-walk'!$A$2:$F$3224,6,FALSE)</f>
        <v>Piedmont-Blue Ridge Prov</v>
      </c>
      <c r="C2385" s="1" t="s">
        <v>19770</v>
      </c>
      <c r="D2385" s="1"/>
      <c r="E2385" s="1"/>
      <c r="F2385" s="1" t="s">
        <v>19771</v>
      </c>
      <c r="G2385" s="1" t="s">
        <v>19767</v>
      </c>
      <c r="H2385" s="1">
        <v>45045</v>
      </c>
      <c r="I2385" s="1">
        <v>1004041</v>
      </c>
      <c r="J2385" s="1">
        <v>34.538800000000002</v>
      </c>
      <c r="K2385" s="1">
        <v>-82.311099999999996</v>
      </c>
      <c r="L2385" s="1"/>
      <c r="M2385" s="1" t="s">
        <v>1527</v>
      </c>
      <c r="N2385" s="1" t="s">
        <v>19642</v>
      </c>
      <c r="O2385" s="1">
        <v>2022</v>
      </c>
      <c r="P2385" s="1">
        <v>29654</v>
      </c>
      <c r="Q2385" s="1" t="s">
        <v>19772</v>
      </c>
      <c r="R2385" s="1"/>
      <c r="S2385" s="1" t="s">
        <v>24358</v>
      </c>
      <c r="T2385" s="1" t="s">
        <v>6826</v>
      </c>
      <c r="U2385" s="1"/>
      <c r="V2385" s="1" t="s">
        <v>25210</v>
      </c>
      <c r="W2385" s="1" t="s">
        <v>6826</v>
      </c>
    </row>
    <row r="2386" spans="1:23" x14ac:dyDescent="0.25">
      <c r="A2386" s="1">
        <v>1011456</v>
      </c>
      <c r="B2386" s="5" t="str">
        <f>VLOOKUP(H2386,'FIPS Basin X-walk'!$A$2:$F$3224,6,FALSE)</f>
        <v>Piedmont-Blue Ridge Prov</v>
      </c>
      <c r="C2386" s="1" t="s">
        <v>19766</v>
      </c>
      <c r="D2386" s="1"/>
      <c r="E2386" s="1"/>
      <c r="F2386" s="1" t="s">
        <v>6875</v>
      </c>
      <c r="G2386" s="1" t="s">
        <v>19767</v>
      </c>
      <c r="H2386" s="1">
        <v>45045</v>
      </c>
      <c r="I2386" s="1">
        <v>1011456</v>
      </c>
      <c r="J2386" s="1">
        <v>34.739539999999998</v>
      </c>
      <c r="K2386" s="1">
        <v>-82.39152</v>
      </c>
      <c r="L2386" s="1"/>
      <c r="M2386" s="1" t="s">
        <v>1527</v>
      </c>
      <c r="N2386" s="1" t="s">
        <v>19642</v>
      </c>
      <c r="O2386" s="1">
        <v>2022</v>
      </c>
      <c r="P2386" s="1">
        <v>29673</v>
      </c>
      <c r="Q2386" s="1" t="s">
        <v>19768</v>
      </c>
      <c r="R2386" s="1"/>
      <c r="S2386" s="1" t="s">
        <v>25457</v>
      </c>
      <c r="T2386" s="1" t="s">
        <v>6826</v>
      </c>
      <c r="U2386" s="1"/>
      <c r="V2386" s="1" t="s">
        <v>10500</v>
      </c>
      <c r="W2386" s="1" t="s">
        <v>6826</v>
      </c>
    </row>
    <row r="2387" spans="1:23" x14ac:dyDescent="0.25">
      <c r="A2387" s="1">
        <v>1003039</v>
      </c>
      <c r="B2387" s="5" t="str">
        <f>VLOOKUP(H2387,'FIPS Basin X-walk'!$A$2:$F$3224,6,FALSE)</f>
        <v>Piedmont-Blue Ridge Prov</v>
      </c>
      <c r="C2387" s="1" t="s">
        <v>19779</v>
      </c>
      <c r="D2387" s="1"/>
      <c r="E2387" s="1"/>
      <c r="F2387" s="1" t="s">
        <v>1828</v>
      </c>
      <c r="G2387" s="1" t="s">
        <v>19780</v>
      </c>
      <c r="H2387" s="1">
        <v>45047</v>
      </c>
      <c r="I2387" s="1">
        <v>1003039</v>
      </c>
      <c r="J2387" s="1">
        <v>34.200600000000001</v>
      </c>
      <c r="K2387" s="1">
        <v>-82.078100000000006</v>
      </c>
      <c r="L2387" s="1"/>
      <c r="M2387" s="1" t="s">
        <v>1527</v>
      </c>
      <c r="N2387" s="1" t="s">
        <v>19642</v>
      </c>
      <c r="O2387" s="1">
        <v>2022</v>
      </c>
      <c r="P2387" s="1">
        <v>29696</v>
      </c>
      <c r="Q2387" s="1" t="s">
        <v>19781</v>
      </c>
      <c r="R2387" s="1"/>
      <c r="S2387" s="1" t="s">
        <v>24358</v>
      </c>
      <c r="T2387" s="1" t="s">
        <v>6826</v>
      </c>
      <c r="U2387" s="1"/>
      <c r="V2387" s="1" t="s">
        <v>25047</v>
      </c>
      <c r="W2387" s="1" t="s">
        <v>6826</v>
      </c>
    </row>
    <row r="2388" spans="1:23" x14ac:dyDescent="0.25">
      <c r="A2388" s="1">
        <v>1005342</v>
      </c>
      <c r="B2388" s="5" t="str">
        <f>VLOOKUP(H2388,'FIPS Basin X-walk'!$A$2:$F$3224,6,FALSE)</f>
        <v>Piedmont-Blue Ridge Prov</v>
      </c>
      <c r="C2388" s="1" t="s">
        <v>19782</v>
      </c>
      <c r="D2388" s="1"/>
      <c r="E2388" s="1"/>
      <c r="F2388" s="1" t="s">
        <v>1828</v>
      </c>
      <c r="G2388" s="1" t="s">
        <v>19780</v>
      </c>
      <c r="H2388" s="1">
        <v>45047</v>
      </c>
      <c r="I2388" s="1">
        <v>1005342</v>
      </c>
      <c r="J2388" s="1">
        <v>34.240009999999998</v>
      </c>
      <c r="K2388" s="1">
        <v>-82.065399999999997</v>
      </c>
      <c r="L2388" s="1" t="s">
        <v>25501</v>
      </c>
      <c r="M2388" s="1" t="s">
        <v>1527</v>
      </c>
      <c r="N2388" s="1" t="s">
        <v>19642</v>
      </c>
      <c r="O2388" s="1">
        <v>2022</v>
      </c>
      <c r="P2388" s="1">
        <v>29649</v>
      </c>
      <c r="Q2388" s="1" t="s">
        <v>25502</v>
      </c>
      <c r="R2388" s="1"/>
      <c r="S2388" s="1" t="s">
        <v>25503</v>
      </c>
      <c r="T2388" s="1" t="s">
        <v>6826</v>
      </c>
      <c r="U2388" s="1"/>
      <c r="V2388" s="1" t="s">
        <v>19783</v>
      </c>
      <c r="W2388" s="1" t="s">
        <v>6826</v>
      </c>
    </row>
    <row r="2389" spans="1:23" x14ac:dyDescent="0.25">
      <c r="A2389" s="1">
        <v>1013357</v>
      </c>
      <c r="B2389" s="5" t="str">
        <f>VLOOKUP(H2389,'FIPS Basin X-walk'!$A$2:$F$3224,6,FALSE)</f>
        <v>East Texas Basin</v>
      </c>
      <c r="C2389" s="1" t="s">
        <v>26665</v>
      </c>
      <c r="D2389" s="1"/>
      <c r="E2389" s="1"/>
      <c r="F2389" s="1" t="s">
        <v>1496</v>
      </c>
      <c r="G2389" s="1" t="s">
        <v>1851</v>
      </c>
      <c r="H2389" s="1">
        <v>48183</v>
      </c>
      <c r="I2389" s="1">
        <v>1013357</v>
      </c>
      <c r="J2389" s="1">
        <v>32.524920000000002</v>
      </c>
      <c r="K2389" s="1">
        <v>-94.834999999999994</v>
      </c>
      <c r="L2389" s="1"/>
      <c r="M2389" s="1" t="s">
        <v>1485</v>
      </c>
      <c r="N2389" s="1" t="s">
        <v>9148</v>
      </c>
      <c r="O2389" s="1">
        <v>2022</v>
      </c>
      <c r="P2389" s="1">
        <v>75201</v>
      </c>
      <c r="Q2389" s="1" t="s">
        <v>1082</v>
      </c>
      <c r="R2389" s="1"/>
      <c r="S2389" s="1">
        <v>211130</v>
      </c>
      <c r="T2389" s="1" t="s">
        <v>6826</v>
      </c>
      <c r="U2389" s="1"/>
      <c r="V2389" s="1" t="s">
        <v>23577</v>
      </c>
      <c r="W2389" s="1" t="s">
        <v>6826</v>
      </c>
    </row>
    <row r="2390" spans="1:23" x14ac:dyDescent="0.25">
      <c r="A2390" s="1">
        <v>1000934</v>
      </c>
      <c r="B2390" s="5" t="str">
        <f>VLOOKUP(H2390,'FIPS Basin X-walk'!$A$2:$F$3224,6,FALSE)</f>
        <v>East Texas Basin</v>
      </c>
      <c r="C2390" s="1" t="s">
        <v>20849</v>
      </c>
      <c r="D2390" s="1"/>
      <c r="E2390" s="1"/>
      <c r="F2390" s="1" t="s">
        <v>20850</v>
      </c>
      <c r="G2390" s="1" t="s">
        <v>1851</v>
      </c>
      <c r="H2390" s="1">
        <v>48183</v>
      </c>
      <c r="I2390" s="1">
        <v>1000934</v>
      </c>
      <c r="J2390" s="1">
        <v>32.376600000000003</v>
      </c>
      <c r="K2390" s="1">
        <v>-94.641499999999994</v>
      </c>
      <c r="L2390" s="1"/>
      <c r="M2390" s="1" t="s">
        <v>1485</v>
      </c>
      <c r="N2390" s="1" t="s">
        <v>9148</v>
      </c>
      <c r="O2390" s="1">
        <v>2022</v>
      </c>
      <c r="P2390" s="1">
        <v>75603</v>
      </c>
      <c r="Q2390" s="1" t="s">
        <v>20851</v>
      </c>
      <c r="R2390" s="1"/>
      <c r="S2390" s="1" t="s">
        <v>24355</v>
      </c>
      <c r="T2390" s="1" t="s">
        <v>6826</v>
      </c>
      <c r="U2390" s="1"/>
      <c r="V2390" s="1" t="s">
        <v>8013</v>
      </c>
      <c r="W2390" s="1" t="s">
        <v>6828</v>
      </c>
    </row>
    <row r="2391" spans="1:23" x14ac:dyDescent="0.25">
      <c r="A2391" s="1">
        <v>1012352</v>
      </c>
      <c r="B2391" s="5" t="str">
        <f>VLOOKUP(H2391,'FIPS Basin X-walk'!$A$2:$F$3224,6,FALSE)</f>
        <v>East Texas Basin</v>
      </c>
      <c r="C2391" s="1" t="s">
        <v>26476</v>
      </c>
      <c r="D2391" s="1"/>
      <c r="E2391" s="1"/>
      <c r="F2391" s="1" t="s">
        <v>20847</v>
      </c>
      <c r="G2391" s="1" t="s">
        <v>1851</v>
      </c>
      <c r="H2391" s="1">
        <v>48183</v>
      </c>
      <c r="I2391" s="1">
        <v>1012352</v>
      </c>
      <c r="J2391" s="1">
        <v>32.381758699999999</v>
      </c>
      <c r="K2391" s="1">
        <v>-94.707061600000003</v>
      </c>
      <c r="L2391" s="1"/>
      <c r="M2391" s="1" t="s">
        <v>1485</v>
      </c>
      <c r="N2391" s="1" t="s">
        <v>9148</v>
      </c>
      <c r="O2391" s="1">
        <v>2022</v>
      </c>
      <c r="P2391" s="1">
        <v>75603</v>
      </c>
      <c r="Q2391" s="1" t="s">
        <v>23818</v>
      </c>
      <c r="R2391" s="1"/>
      <c r="S2391" s="1">
        <v>331110</v>
      </c>
      <c r="T2391" s="1" t="s">
        <v>6826</v>
      </c>
      <c r="U2391" s="1"/>
      <c r="V2391" s="1" t="s">
        <v>7021</v>
      </c>
      <c r="W2391" s="1" t="s">
        <v>6826</v>
      </c>
    </row>
    <row r="2392" spans="1:23" x14ac:dyDescent="0.25">
      <c r="A2392" s="1">
        <v>1006227</v>
      </c>
      <c r="B2392" s="5" t="str">
        <f>VLOOKUP(H2392,'FIPS Basin X-walk'!$A$2:$F$3224,6,FALSE)</f>
        <v>East Texas Basin</v>
      </c>
      <c r="C2392" s="1" t="s">
        <v>20852</v>
      </c>
      <c r="D2392" s="1"/>
      <c r="E2392" s="1"/>
      <c r="F2392" s="1" t="s">
        <v>20853</v>
      </c>
      <c r="G2392" s="1" t="s">
        <v>20848</v>
      </c>
      <c r="H2392" s="1">
        <v>48183</v>
      </c>
      <c r="I2392" s="1">
        <v>1006227</v>
      </c>
      <c r="J2392" s="1">
        <v>32.437899999999999</v>
      </c>
      <c r="K2392" s="1">
        <v>-94.82405</v>
      </c>
      <c r="L2392" s="1"/>
      <c r="M2392" s="1" t="s">
        <v>1485</v>
      </c>
      <c r="N2392" s="1" t="s">
        <v>9148</v>
      </c>
      <c r="O2392" s="1">
        <v>2022</v>
      </c>
      <c r="P2392" s="1">
        <v>75603</v>
      </c>
      <c r="Q2392" s="1" t="s">
        <v>20854</v>
      </c>
      <c r="R2392" s="1"/>
      <c r="S2392" s="1" t="s">
        <v>24358</v>
      </c>
      <c r="T2392" s="1" t="s">
        <v>6826</v>
      </c>
      <c r="U2392" s="1"/>
      <c r="V2392" s="1" t="s">
        <v>20855</v>
      </c>
      <c r="W2392" s="1" t="s">
        <v>6826</v>
      </c>
    </row>
    <row r="2393" spans="1:23" x14ac:dyDescent="0.25">
      <c r="A2393" s="1">
        <v>1006087</v>
      </c>
      <c r="B2393" s="5" t="str">
        <f>VLOOKUP(H2393,'FIPS Basin X-walk'!$A$2:$F$3224,6,FALSE)</f>
        <v>East Texas Basin</v>
      </c>
      <c r="C2393" s="1" t="s">
        <v>20856</v>
      </c>
      <c r="D2393" s="1"/>
      <c r="E2393" s="1"/>
      <c r="F2393" s="1" t="s">
        <v>20847</v>
      </c>
      <c r="G2393" s="1" t="s">
        <v>20848</v>
      </c>
      <c r="H2393" s="1">
        <v>48183</v>
      </c>
      <c r="I2393" s="1">
        <v>1006087</v>
      </c>
      <c r="J2393" s="1">
        <v>32.503610999999999</v>
      </c>
      <c r="K2393" s="1">
        <v>-94.868055999999996</v>
      </c>
      <c r="L2393" s="1"/>
      <c r="M2393" s="1" t="s">
        <v>1485</v>
      </c>
      <c r="N2393" s="1" t="s">
        <v>9148</v>
      </c>
      <c r="O2393" s="1">
        <v>2022</v>
      </c>
      <c r="P2393" s="1">
        <v>75604</v>
      </c>
      <c r="Q2393" s="1" t="s">
        <v>372</v>
      </c>
      <c r="R2393" s="1"/>
      <c r="S2393" s="1" t="s">
        <v>24399</v>
      </c>
      <c r="T2393" s="1" t="s">
        <v>6826</v>
      </c>
      <c r="U2393" s="1"/>
      <c r="V2393" s="1" t="s">
        <v>20857</v>
      </c>
      <c r="W2393" s="1" t="s">
        <v>6826</v>
      </c>
    </row>
    <row r="2394" spans="1:23" x14ac:dyDescent="0.25">
      <c r="A2394" s="1">
        <v>1006795</v>
      </c>
      <c r="B2394" s="5" t="str">
        <f>VLOOKUP(H2394,'FIPS Basin X-walk'!$A$2:$F$3224,6,FALSE)</f>
        <v>East Texas Basin</v>
      </c>
      <c r="C2394" s="1" t="s">
        <v>20846</v>
      </c>
      <c r="D2394" s="1"/>
      <c r="E2394" s="1"/>
      <c r="F2394" s="1" t="s">
        <v>20847</v>
      </c>
      <c r="G2394" s="1" t="s">
        <v>20848</v>
      </c>
      <c r="H2394" s="1">
        <v>48183</v>
      </c>
      <c r="I2394" s="1">
        <v>1006795</v>
      </c>
      <c r="J2394" s="1">
        <v>32.410556</v>
      </c>
      <c r="K2394" s="1">
        <v>-94.701667</v>
      </c>
      <c r="L2394" s="1"/>
      <c r="M2394" s="1" t="s">
        <v>1485</v>
      </c>
      <c r="N2394" s="1" t="s">
        <v>9148</v>
      </c>
      <c r="O2394" s="1">
        <v>2022</v>
      </c>
      <c r="P2394" s="1">
        <v>75603</v>
      </c>
      <c r="Q2394" s="1" t="s">
        <v>56</v>
      </c>
      <c r="R2394" s="1"/>
      <c r="S2394" s="1" t="s">
        <v>24399</v>
      </c>
      <c r="T2394" s="1" t="s">
        <v>6826</v>
      </c>
      <c r="U2394" s="1"/>
      <c r="V2394" s="1" t="s">
        <v>25055</v>
      </c>
      <c r="W2394" s="1" t="s">
        <v>6826</v>
      </c>
    </row>
    <row r="2395" spans="1:23" x14ac:dyDescent="0.25">
      <c r="A2395" s="1">
        <v>1009750</v>
      </c>
      <c r="B2395" s="5" t="str">
        <f>VLOOKUP(H2395,'FIPS Basin X-walk'!$A$2:$F$3224,6,FALSE)</f>
        <v>East Texas Basin</v>
      </c>
      <c r="C2395" s="1" t="s">
        <v>26138</v>
      </c>
      <c r="D2395" s="1"/>
      <c r="E2395" s="1"/>
      <c r="F2395" s="1" t="s">
        <v>20847</v>
      </c>
      <c r="G2395" s="1" t="s">
        <v>20848</v>
      </c>
      <c r="H2395" s="1">
        <v>48183</v>
      </c>
      <c r="I2395" s="1">
        <v>1009750</v>
      </c>
      <c r="J2395" s="1">
        <v>32.494639999999997</v>
      </c>
      <c r="K2395" s="1">
        <v>-94.738380000000006</v>
      </c>
      <c r="L2395" s="1"/>
      <c r="M2395" s="1" t="s">
        <v>1485</v>
      </c>
      <c r="N2395" s="1" t="s">
        <v>9148</v>
      </c>
      <c r="O2395" s="1">
        <v>2022</v>
      </c>
      <c r="P2395" s="1">
        <v>75601</v>
      </c>
      <c r="Q2395" s="1" t="s">
        <v>24095</v>
      </c>
      <c r="R2395" s="1"/>
      <c r="S2395" s="1" t="s">
        <v>24399</v>
      </c>
      <c r="T2395" s="1" t="s">
        <v>6826</v>
      </c>
      <c r="U2395" s="1"/>
      <c r="V2395" s="1" t="s">
        <v>26139</v>
      </c>
      <c r="W2395" s="1" t="s">
        <v>6826</v>
      </c>
    </row>
    <row r="2396" spans="1:23" x14ac:dyDescent="0.25">
      <c r="A2396" s="1">
        <v>1014706</v>
      </c>
      <c r="B2396" s="5" t="str">
        <f>VLOOKUP(H2396,'FIPS Basin X-walk'!$A$2:$F$3224,6,FALSE)</f>
        <v>East Texas Basin</v>
      </c>
      <c r="C2396" s="1" t="s">
        <v>27445</v>
      </c>
      <c r="D2396" s="1"/>
      <c r="E2396" s="1"/>
      <c r="F2396" s="1" t="s">
        <v>20847</v>
      </c>
      <c r="G2396" s="1" t="s">
        <v>20848</v>
      </c>
      <c r="H2396" s="1">
        <v>48183</v>
      </c>
      <c r="I2396" s="1">
        <v>1014706</v>
      </c>
      <c r="J2396" s="1">
        <v>32.494639999999997</v>
      </c>
      <c r="K2396" s="1">
        <v>-94.738380000000006</v>
      </c>
      <c r="L2396" s="1"/>
      <c r="M2396" s="1" t="s">
        <v>1485</v>
      </c>
      <c r="N2396" s="1" t="s">
        <v>9148</v>
      </c>
      <c r="O2396" s="1">
        <v>2022</v>
      </c>
      <c r="P2396" s="1">
        <v>75601</v>
      </c>
      <c r="Q2396" s="1" t="s">
        <v>27446</v>
      </c>
      <c r="R2396" s="1"/>
      <c r="S2396" s="1" t="s">
        <v>24399</v>
      </c>
      <c r="T2396" s="1" t="s">
        <v>7005</v>
      </c>
      <c r="U2396" s="1"/>
      <c r="V2396" s="1" t="s">
        <v>26139</v>
      </c>
      <c r="W2396" s="1" t="s">
        <v>6826</v>
      </c>
    </row>
    <row r="2397" spans="1:23" x14ac:dyDescent="0.25">
      <c r="A2397" s="1">
        <v>1013600</v>
      </c>
      <c r="B2397" s="5" t="str">
        <f>VLOOKUP(H2397,'FIPS Basin X-walk'!$A$2:$F$3224,6,FALSE)</f>
        <v>Black Warrior Basin</v>
      </c>
      <c r="C2397" s="1" t="s">
        <v>23859</v>
      </c>
      <c r="D2397" s="1"/>
      <c r="E2397" s="1"/>
      <c r="F2397" s="1" t="s">
        <v>12463</v>
      </c>
      <c r="G2397" s="1" t="s">
        <v>4263</v>
      </c>
      <c r="H2397" s="1">
        <v>28043</v>
      </c>
      <c r="I2397" s="1">
        <v>1013600</v>
      </c>
      <c r="J2397" s="1">
        <v>33.735658767523702</v>
      </c>
      <c r="K2397" s="1">
        <v>-90.028991326705395</v>
      </c>
      <c r="L2397" s="1"/>
      <c r="M2397" s="1" t="s">
        <v>1523</v>
      </c>
      <c r="N2397" s="1" t="s">
        <v>15181</v>
      </c>
      <c r="O2397" s="1">
        <v>2022</v>
      </c>
      <c r="P2397" s="1">
        <v>39040</v>
      </c>
      <c r="Q2397" s="1" t="s">
        <v>712</v>
      </c>
      <c r="R2397" s="1"/>
      <c r="S2397" s="1">
        <v>486210</v>
      </c>
      <c r="T2397" s="1" t="s">
        <v>6826</v>
      </c>
      <c r="U2397" s="1"/>
      <c r="V2397" s="1" t="s">
        <v>12735</v>
      </c>
      <c r="W2397" s="1" t="s">
        <v>6826</v>
      </c>
    </row>
    <row r="2398" spans="1:23" x14ac:dyDescent="0.25">
      <c r="A2398" s="1">
        <v>1001303</v>
      </c>
      <c r="B2398" s="5" t="str">
        <f>VLOOKUP(H2398,'FIPS Basin X-walk'!$A$2:$F$3224,6,FALSE)</f>
        <v>Gulf Coast Basin (LA, TX)</v>
      </c>
      <c r="C2398" s="1" t="s">
        <v>20863</v>
      </c>
      <c r="D2398" s="1"/>
      <c r="E2398" s="1"/>
      <c r="F2398" s="1" t="s">
        <v>20864</v>
      </c>
      <c r="G2398" s="1" t="s">
        <v>2102</v>
      </c>
      <c r="H2398" s="1">
        <v>48185</v>
      </c>
      <c r="I2398" s="1">
        <v>1001303</v>
      </c>
      <c r="J2398" s="1">
        <v>30.592400000000001</v>
      </c>
      <c r="K2398" s="1">
        <v>-95.9178</v>
      </c>
      <c r="L2398" s="1"/>
      <c r="M2398" s="1" t="s">
        <v>1485</v>
      </c>
      <c r="N2398" s="1" t="s">
        <v>9148</v>
      </c>
      <c r="O2398" s="1">
        <v>2022</v>
      </c>
      <c r="P2398" s="1">
        <v>77876</v>
      </c>
      <c r="Q2398" s="1" t="s">
        <v>20865</v>
      </c>
      <c r="R2398" s="1"/>
      <c r="S2398" s="1" t="s">
        <v>24355</v>
      </c>
      <c r="T2398" s="1" t="s">
        <v>6826</v>
      </c>
      <c r="U2398" s="1"/>
      <c r="V2398" s="1" t="s">
        <v>20866</v>
      </c>
      <c r="W2398" s="1" t="s">
        <v>6828</v>
      </c>
    </row>
    <row r="2399" spans="1:23" x14ac:dyDescent="0.25">
      <c r="A2399" s="1">
        <v>1011032</v>
      </c>
      <c r="B2399" s="5" t="str">
        <f>VLOOKUP(H2399,'FIPS Basin X-walk'!$A$2:$F$3224,6,FALSE)</f>
        <v>Gulf Coast Basin (LA, TX)</v>
      </c>
      <c r="C2399" s="1" t="s">
        <v>23748</v>
      </c>
      <c r="D2399" s="1"/>
      <c r="E2399" s="1"/>
      <c r="F2399" s="1" t="s">
        <v>1631</v>
      </c>
      <c r="G2399" s="1" t="s">
        <v>20859</v>
      </c>
      <c r="H2399" s="1">
        <v>48185</v>
      </c>
      <c r="I2399" s="1">
        <v>1011032</v>
      </c>
      <c r="J2399" s="1">
        <v>30.601676000000001</v>
      </c>
      <c r="K2399" s="1">
        <v>-96.15334</v>
      </c>
      <c r="L2399" s="1"/>
      <c r="M2399" s="1" t="s">
        <v>1485</v>
      </c>
      <c r="N2399" s="1" t="s">
        <v>9148</v>
      </c>
      <c r="O2399" s="1">
        <v>2022</v>
      </c>
      <c r="P2399" s="1">
        <v>77830</v>
      </c>
      <c r="Q2399" s="1" t="s">
        <v>23749</v>
      </c>
      <c r="R2399" s="1"/>
      <c r="S2399" s="1" t="s">
        <v>24358</v>
      </c>
      <c r="T2399" s="1" t="s">
        <v>6826</v>
      </c>
      <c r="U2399" s="1"/>
      <c r="V2399" s="1" t="s">
        <v>20458</v>
      </c>
      <c r="W2399" s="1" t="s">
        <v>6826</v>
      </c>
    </row>
    <row r="2400" spans="1:23" x14ac:dyDescent="0.25">
      <c r="A2400" s="1">
        <v>1001911</v>
      </c>
      <c r="B2400" s="5" t="str">
        <f>VLOOKUP(H2400,'FIPS Basin X-walk'!$A$2:$F$3224,6,FALSE)</f>
        <v>Gulf Coast Basin (LA, TX)</v>
      </c>
      <c r="C2400" s="1" t="s">
        <v>20860</v>
      </c>
      <c r="D2400" s="1"/>
      <c r="E2400" s="1"/>
      <c r="F2400" s="1" t="s">
        <v>20861</v>
      </c>
      <c r="G2400" s="1" t="s">
        <v>20859</v>
      </c>
      <c r="H2400" s="1">
        <v>48185</v>
      </c>
      <c r="I2400" s="1">
        <v>1001911</v>
      </c>
      <c r="J2400" s="1">
        <v>30.345472000000001</v>
      </c>
      <c r="K2400" s="1">
        <v>-96.078556000000006</v>
      </c>
      <c r="L2400" s="1"/>
      <c r="M2400" s="1" t="s">
        <v>1485</v>
      </c>
      <c r="N2400" s="1" t="s">
        <v>9148</v>
      </c>
      <c r="O2400" s="1">
        <v>2022</v>
      </c>
      <c r="P2400" s="1">
        <v>77868</v>
      </c>
      <c r="Q2400" s="1" t="s">
        <v>20862</v>
      </c>
      <c r="R2400" s="1"/>
      <c r="S2400" s="1" t="s">
        <v>24742</v>
      </c>
      <c r="T2400" s="1" t="s">
        <v>6826</v>
      </c>
      <c r="U2400" s="1"/>
      <c r="V2400" s="1" t="s">
        <v>19295</v>
      </c>
      <c r="W2400" s="1" t="s">
        <v>6826</v>
      </c>
    </row>
    <row r="2401" spans="1:23" x14ac:dyDescent="0.25">
      <c r="A2401" s="1">
        <v>1005722</v>
      </c>
      <c r="B2401" s="5" t="str">
        <f>VLOOKUP(H2401,'FIPS Basin X-walk'!$A$2:$F$3224,6,FALSE)</f>
        <v>Gulf Coast Basin (LA, TX)</v>
      </c>
      <c r="C2401" s="1"/>
      <c r="D2401" s="1"/>
      <c r="E2401" s="1"/>
      <c r="F2401" s="1" t="s">
        <v>20858</v>
      </c>
      <c r="G2401" s="1" t="s">
        <v>20859</v>
      </c>
      <c r="H2401" s="1">
        <v>48185</v>
      </c>
      <c r="I2401" s="1">
        <v>1005722</v>
      </c>
      <c r="J2401" s="1">
        <v>30.5717</v>
      </c>
      <c r="K2401" s="1">
        <v>-95.992099999999994</v>
      </c>
      <c r="L2401" s="1"/>
      <c r="M2401" s="1" t="s">
        <v>1485</v>
      </c>
      <c r="N2401" s="1" t="s">
        <v>9148</v>
      </c>
      <c r="O2401" s="1">
        <v>2022</v>
      </c>
      <c r="P2401" s="1">
        <v>77875</v>
      </c>
      <c r="Q2401" s="1" t="s">
        <v>26</v>
      </c>
      <c r="R2401" s="1"/>
      <c r="S2401" s="1" t="s">
        <v>24435</v>
      </c>
      <c r="T2401" s="1" t="s">
        <v>6826</v>
      </c>
      <c r="U2401" s="1"/>
      <c r="V2401" s="1" t="s">
        <v>7521</v>
      </c>
      <c r="W2401" s="1" t="s">
        <v>6826</v>
      </c>
    </row>
    <row r="2402" spans="1:23" x14ac:dyDescent="0.25">
      <c r="A2402" s="1">
        <v>1007979</v>
      </c>
      <c r="B2402" s="5" t="str">
        <f>VLOOKUP(H2402,'FIPS Basin X-walk'!$A$2:$F$3224,6,FALSE)</f>
        <v>Wisconsin Arch</v>
      </c>
      <c r="C2402" s="1" t="s">
        <v>10987</v>
      </c>
      <c r="D2402" s="1"/>
      <c r="E2402" s="1"/>
      <c r="F2402" s="1" t="s">
        <v>10983</v>
      </c>
      <c r="G2402" s="1" t="s">
        <v>1615</v>
      </c>
      <c r="H2402" s="1">
        <v>17063</v>
      </c>
      <c r="I2402" s="1">
        <v>1007979</v>
      </c>
      <c r="J2402" s="1">
        <v>41.409199999999998</v>
      </c>
      <c r="K2402" s="1">
        <v>-88.3292</v>
      </c>
      <c r="L2402" s="1"/>
      <c r="M2402" s="1" t="s">
        <v>1488</v>
      </c>
      <c r="N2402" s="1" t="s">
        <v>10805</v>
      </c>
      <c r="O2402" s="1">
        <v>2022</v>
      </c>
      <c r="P2402" s="1">
        <v>60450</v>
      </c>
      <c r="Q2402" s="1" t="s">
        <v>25935</v>
      </c>
      <c r="R2402" s="1" t="s">
        <v>24395</v>
      </c>
      <c r="S2402" s="1" t="s">
        <v>24355</v>
      </c>
      <c r="T2402" s="1" t="s">
        <v>6828</v>
      </c>
      <c r="U2402" s="1"/>
      <c r="V2402" s="1" t="s">
        <v>9052</v>
      </c>
      <c r="W2402" s="1" t="s">
        <v>6828</v>
      </c>
    </row>
    <row r="2403" spans="1:23" x14ac:dyDescent="0.25">
      <c r="A2403" s="1">
        <v>1000342</v>
      </c>
      <c r="B2403" s="5" t="str">
        <f>VLOOKUP(H2403,'FIPS Basin X-walk'!$A$2:$F$3224,6,FALSE)</f>
        <v>Wisconsin Arch</v>
      </c>
      <c r="C2403" s="1" t="s">
        <v>10982</v>
      </c>
      <c r="D2403" s="1"/>
      <c r="E2403" s="1"/>
      <c r="F2403" s="1" t="s">
        <v>10983</v>
      </c>
      <c r="G2403" s="1" t="s">
        <v>10984</v>
      </c>
      <c r="H2403" s="1">
        <v>17063</v>
      </c>
      <c r="I2403" s="1">
        <v>1000342</v>
      </c>
      <c r="J2403" s="1">
        <v>41.412897000000001</v>
      </c>
      <c r="K2403" s="1">
        <v>-88.329773000000003</v>
      </c>
      <c r="L2403" s="1"/>
      <c r="M2403" s="1" t="s">
        <v>1488</v>
      </c>
      <c r="N2403" s="1" t="s">
        <v>10805</v>
      </c>
      <c r="O2403" s="1">
        <v>2022</v>
      </c>
      <c r="P2403" s="1">
        <v>60450</v>
      </c>
      <c r="Q2403" s="1" t="s">
        <v>10985</v>
      </c>
      <c r="R2403" s="1" t="s">
        <v>24414</v>
      </c>
      <c r="S2403" s="1" t="s">
        <v>24473</v>
      </c>
      <c r="T2403" s="1" t="s">
        <v>6826</v>
      </c>
      <c r="U2403" s="1"/>
      <c r="V2403" s="1" t="s">
        <v>10986</v>
      </c>
      <c r="W2403" s="1" t="s">
        <v>6826</v>
      </c>
    </row>
    <row r="2404" spans="1:23" x14ac:dyDescent="0.25">
      <c r="A2404" s="1">
        <v>1004541</v>
      </c>
      <c r="B2404" s="5" t="str">
        <f>VLOOKUP(H2404,'FIPS Basin X-walk'!$A$2:$F$3224,6,FALSE)</f>
        <v>Wisconsin Arch</v>
      </c>
      <c r="C2404" s="1" t="s">
        <v>10992</v>
      </c>
      <c r="D2404" s="1"/>
      <c r="E2404" s="1"/>
      <c r="F2404" s="1" t="s">
        <v>1988</v>
      </c>
      <c r="G2404" s="1" t="s">
        <v>10984</v>
      </c>
      <c r="H2404" s="1">
        <v>17063</v>
      </c>
      <c r="I2404" s="1">
        <v>1004541</v>
      </c>
      <c r="J2404" s="1">
        <v>41.372551000000001</v>
      </c>
      <c r="K2404" s="1">
        <v>-88.403154999999998</v>
      </c>
      <c r="L2404" s="1"/>
      <c r="M2404" s="1" t="s">
        <v>1488</v>
      </c>
      <c r="N2404" s="1" t="s">
        <v>10805</v>
      </c>
      <c r="O2404" s="1">
        <v>2022</v>
      </c>
      <c r="P2404" s="1">
        <v>60450</v>
      </c>
      <c r="Q2404" s="1" t="s">
        <v>10993</v>
      </c>
      <c r="R2404" s="1"/>
      <c r="S2404" s="1" t="s">
        <v>24358</v>
      </c>
      <c r="T2404" s="1" t="s">
        <v>6826</v>
      </c>
      <c r="U2404" s="1"/>
      <c r="V2404" s="1" t="s">
        <v>10994</v>
      </c>
      <c r="W2404" s="1" t="s">
        <v>6826</v>
      </c>
    </row>
    <row r="2405" spans="1:23" x14ac:dyDescent="0.25">
      <c r="A2405" s="1">
        <v>1005770</v>
      </c>
      <c r="B2405" s="5" t="str">
        <f>VLOOKUP(H2405,'FIPS Basin X-walk'!$A$2:$F$3224,6,FALSE)</f>
        <v>Wisconsin Arch</v>
      </c>
      <c r="C2405" s="1" t="s">
        <v>10995</v>
      </c>
      <c r="D2405" s="1"/>
      <c r="E2405" s="1"/>
      <c r="F2405" s="1" t="s">
        <v>10983</v>
      </c>
      <c r="G2405" s="1" t="s">
        <v>10984</v>
      </c>
      <c r="H2405" s="1">
        <v>17063</v>
      </c>
      <c r="I2405" s="1">
        <v>1005770</v>
      </c>
      <c r="J2405" s="1">
        <v>41.413049999999998</v>
      </c>
      <c r="K2405" s="1">
        <v>-88.305555999999996</v>
      </c>
      <c r="L2405" s="1"/>
      <c r="M2405" s="1" t="s">
        <v>1488</v>
      </c>
      <c r="N2405" s="1" t="s">
        <v>10805</v>
      </c>
      <c r="O2405" s="1">
        <v>2022</v>
      </c>
      <c r="P2405" s="1">
        <v>60450</v>
      </c>
      <c r="Q2405" s="1" t="s">
        <v>1189</v>
      </c>
      <c r="R2405" s="1"/>
      <c r="S2405" s="1" t="s">
        <v>24399</v>
      </c>
      <c r="T2405" s="1" t="s">
        <v>6826</v>
      </c>
      <c r="U2405" s="1"/>
      <c r="V2405" s="1" t="s">
        <v>10996</v>
      </c>
      <c r="W2405" s="1" t="s">
        <v>6826</v>
      </c>
    </row>
    <row r="2406" spans="1:23" x14ac:dyDescent="0.25">
      <c r="A2406" s="1">
        <v>1007343</v>
      </c>
      <c r="B2406" s="5" t="str">
        <f>VLOOKUP(H2406,'FIPS Basin X-walk'!$A$2:$F$3224,6,FALSE)</f>
        <v>Wisconsin Arch</v>
      </c>
      <c r="C2406" s="1" t="s">
        <v>10990</v>
      </c>
      <c r="D2406" s="1"/>
      <c r="E2406" s="1"/>
      <c r="F2406" s="1" t="s">
        <v>10983</v>
      </c>
      <c r="G2406" s="1" t="s">
        <v>10984</v>
      </c>
      <c r="H2406" s="1">
        <v>17063</v>
      </c>
      <c r="I2406" s="1">
        <v>1007343</v>
      </c>
      <c r="J2406" s="1">
        <v>41.408188000000003</v>
      </c>
      <c r="K2406" s="1">
        <v>-88.336226999999994</v>
      </c>
      <c r="L2406" s="1"/>
      <c r="M2406" s="1" t="s">
        <v>1488</v>
      </c>
      <c r="N2406" s="1" t="s">
        <v>10805</v>
      </c>
      <c r="O2406" s="1">
        <v>2022</v>
      </c>
      <c r="P2406" s="1">
        <v>60450</v>
      </c>
      <c r="Q2406" s="1" t="s">
        <v>10991</v>
      </c>
      <c r="R2406" s="1" t="s">
        <v>24367</v>
      </c>
      <c r="S2406" s="1" t="s">
        <v>24492</v>
      </c>
      <c r="T2406" s="1" t="s">
        <v>6826</v>
      </c>
      <c r="U2406" s="1"/>
      <c r="V2406" s="1" t="s">
        <v>25852</v>
      </c>
      <c r="W2406" s="1" t="s">
        <v>6826</v>
      </c>
    </row>
    <row r="2407" spans="1:23" x14ac:dyDescent="0.25">
      <c r="A2407" s="1">
        <v>1007701</v>
      </c>
      <c r="B2407" s="5" t="str">
        <f>VLOOKUP(H2407,'FIPS Basin X-walk'!$A$2:$F$3224,6,FALSE)</f>
        <v>Wisconsin Arch</v>
      </c>
      <c r="C2407" s="1" t="s">
        <v>10988</v>
      </c>
      <c r="D2407" s="1"/>
      <c r="E2407" s="1"/>
      <c r="F2407" s="1" t="s">
        <v>10983</v>
      </c>
      <c r="G2407" s="1" t="s">
        <v>10984</v>
      </c>
      <c r="H2407" s="1">
        <v>17063</v>
      </c>
      <c r="I2407" s="1">
        <v>1007701</v>
      </c>
      <c r="J2407" s="1">
        <v>41.372551000000001</v>
      </c>
      <c r="K2407" s="1">
        <v>-88.403154999999998</v>
      </c>
      <c r="L2407" s="1"/>
      <c r="M2407" s="1" t="s">
        <v>1488</v>
      </c>
      <c r="N2407" s="1" t="s">
        <v>10805</v>
      </c>
      <c r="O2407" s="1">
        <v>2022</v>
      </c>
      <c r="P2407" s="1">
        <v>60450</v>
      </c>
      <c r="Q2407" s="1" t="s">
        <v>10989</v>
      </c>
      <c r="R2407" s="1"/>
      <c r="S2407" s="1" t="s">
        <v>24358</v>
      </c>
      <c r="T2407" s="1" t="s">
        <v>6826</v>
      </c>
      <c r="U2407" s="1"/>
      <c r="V2407" s="1" t="s">
        <v>6952</v>
      </c>
      <c r="W2407" s="1" t="s">
        <v>6826</v>
      </c>
    </row>
    <row r="2408" spans="1:23" x14ac:dyDescent="0.25">
      <c r="A2408" s="1">
        <v>1014605</v>
      </c>
      <c r="B2408" s="5" t="str">
        <f>VLOOKUP(H2408,'FIPS Basin X-walk'!$A$2:$F$3224,6,FALSE)</f>
        <v>Wisconsin Arch</v>
      </c>
      <c r="C2408" s="1" t="s">
        <v>27292</v>
      </c>
      <c r="D2408" s="1"/>
      <c r="E2408" s="1"/>
      <c r="F2408" s="1" t="s">
        <v>1988</v>
      </c>
      <c r="G2408" s="1" t="s">
        <v>10984</v>
      </c>
      <c r="H2408" s="1">
        <v>17063</v>
      </c>
      <c r="I2408" s="1">
        <v>1014605</v>
      </c>
      <c r="J2408" s="1">
        <v>41.371805999999999</v>
      </c>
      <c r="K2408" s="1">
        <v>-88.287527999999995</v>
      </c>
      <c r="L2408" s="1"/>
      <c r="M2408" s="1" t="s">
        <v>1488</v>
      </c>
      <c r="N2408" s="1" t="s">
        <v>10805</v>
      </c>
      <c r="O2408" s="1">
        <v>2022</v>
      </c>
      <c r="P2408" s="1">
        <v>60450</v>
      </c>
      <c r="Q2408" s="1" t="s">
        <v>27293</v>
      </c>
      <c r="R2408" s="1"/>
      <c r="S2408" s="1" t="s">
        <v>24355</v>
      </c>
      <c r="T2408" s="1" t="s">
        <v>6826</v>
      </c>
      <c r="U2408" s="1"/>
      <c r="V2408" s="1" t="s">
        <v>27294</v>
      </c>
      <c r="W2408" s="1" t="s">
        <v>6828</v>
      </c>
    </row>
    <row r="2409" spans="1:23" x14ac:dyDescent="0.25">
      <c r="A2409" s="1">
        <v>1006040</v>
      </c>
      <c r="B2409" s="5" t="str">
        <f>VLOOKUP(H2409,'FIPS Basin X-walk'!$A$2:$F$3224,6,FALSE)</f>
        <v>Gulf Coast Basin (LA, TX)</v>
      </c>
      <c r="C2409" s="1" t="s">
        <v>20867</v>
      </c>
      <c r="D2409" s="1"/>
      <c r="E2409" s="1"/>
      <c r="F2409" s="1" t="s">
        <v>11441</v>
      </c>
      <c r="G2409" s="1" t="s">
        <v>1531</v>
      </c>
      <c r="H2409" s="1">
        <v>48187</v>
      </c>
      <c r="I2409" s="1">
        <v>1006040</v>
      </c>
      <c r="J2409" s="1">
        <v>29.623699999999999</v>
      </c>
      <c r="K2409" s="1">
        <v>-98.139499999999998</v>
      </c>
      <c r="L2409" s="1"/>
      <c r="M2409" s="1" t="s">
        <v>1485</v>
      </c>
      <c r="N2409" s="1" t="s">
        <v>9148</v>
      </c>
      <c r="O2409" s="1">
        <v>2022</v>
      </c>
      <c r="P2409" s="1">
        <v>78124</v>
      </c>
      <c r="Q2409" s="1" t="s">
        <v>20868</v>
      </c>
      <c r="R2409" s="1"/>
      <c r="S2409" s="1" t="s">
        <v>24355</v>
      </c>
      <c r="T2409" s="1" t="s">
        <v>6828</v>
      </c>
      <c r="U2409" s="1"/>
      <c r="V2409" s="1" t="s">
        <v>24404</v>
      </c>
      <c r="W2409" s="1" t="s">
        <v>6828</v>
      </c>
    </row>
    <row r="2410" spans="1:23" x14ac:dyDescent="0.25">
      <c r="A2410" s="1">
        <v>1001333</v>
      </c>
      <c r="B2410" s="5" t="str">
        <f>VLOOKUP(H2410,'FIPS Basin X-walk'!$A$2:$F$3224,6,FALSE)</f>
        <v>Gulf Coast Basin (LA, TX)</v>
      </c>
      <c r="C2410" s="1" t="s">
        <v>20873</v>
      </c>
      <c r="D2410" s="1"/>
      <c r="E2410" s="1"/>
      <c r="F2410" s="1" t="s">
        <v>20870</v>
      </c>
      <c r="G2410" s="1" t="s">
        <v>1531</v>
      </c>
      <c r="H2410" s="1">
        <v>48187</v>
      </c>
      <c r="I2410" s="1">
        <v>1001333</v>
      </c>
      <c r="J2410" s="1">
        <v>29.5932</v>
      </c>
      <c r="K2410" s="1">
        <v>-97.972399999999993</v>
      </c>
      <c r="L2410" s="1"/>
      <c r="M2410" s="1" t="s">
        <v>1485</v>
      </c>
      <c r="N2410" s="1" t="s">
        <v>9148</v>
      </c>
      <c r="O2410" s="1">
        <v>2022</v>
      </c>
      <c r="P2410" s="1">
        <v>78155</v>
      </c>
      <c r="Q2410" s="1" t="s">
        <v>24691</v>
      </c>
      <c r="R2410" s="1"/>
      <c r="S2410" s="1" t="s">
        <v>24355</v>
      </c>
      <c r="T2410" s="1" t="s">
        <v>6826</v>
      </c>
      <c r="U2410" s="1"/>
      <c r="V2410" s="1" t="s">
        <v>20358</v>
      </c>
      <c r="W2410" s="1" t="s">
        <v>6828</v>
      </c>
    </row>
    <row r="2411" spans="1:23" x14ac:dyDescent="0.25">
      <c r="A2411" s="1">
        <v>1002392</v>
      </c>
      <c r="B2411" s="5" t="str">
        <f>VLOOKUP(H2411,'FIPS Basin X-walk'!$A$2:$F$3224,6,FALSE)</f>
        <v>Gulf Coast Basin (LA, TX)</v>
      </c>
      <c r="C2411" s="1" t="s">
        <v>20874</v>
      </c>
      <c r="D2411" s="1"/>
      <c r="E2411" s="1"/>
      <c r="F2411" s="1" t="s">
        <v>20875</v>
      </c>
      <c r="G2411" s="1" t="s">
        <v>20871</v>
      </c>
      <c r="H2411" s="1">
        <v>48187</v>
      </c>
      <c r="I2411" s="1">
        <v>1002392</v>
      </c>
      <c r="J2411" s="1">
        <v>29.593209999999999</v>
      </c>
      <c r="K2411" s="1">
        <v>-98.031689999999998</v>
      </c>
      <c r="L2411" s="1"/>
      <c r="M2411" s="1" t="s">
        <v>1485</v>
      </c>
      <c r="N2411" s="1" t="s">
        <v>9148</v>
      </c>
      <c r="O2411" s="1">
        <v>2022</v>
      </c>
      <c r="P2411" s="1">
        <v>78123</v>
      </c>
      <c r="Q2411" s="1" t="s">
        <v>20876</v>
      </c>
      <c r="R2411" s="1"/>
      <c r="S2411" s="1" t="s">
        <v>24357</v>
      </c>
      <c r="T2411" s="1" t="s">
        <v>6826</v>
      </c>
      <c r="U2411" s="1"/>
      <c r="V2411" s="1" t="s">
        <v>6889</v>
      </c>
      <c r="W2411" s="1" t="s">
        <v>6826</v>
      </c>
    </row>
    <row r="2412" spans="1:23" x14ac:dyDescent="0.25">
      <c r="A2412" s="1">
        <v>1004259</v>
      </c>
      <c r="B2412" s="5" t="str">
        <f>VLOOKUP(H2412,'FIPS Basin X-walk'!$A$2:$F$3224,6,FALSE)</f>
        <v>Gulf Coast Basin (LA, TX)</v>
      </c>
      <c r="C2412" s="1" t="s">
        <v>20869</v>
      </c>
      <c r="D2412" s="1"/>
      <c r="E2412" s="1"/>
      <c r="F2412" s="1" t="s">
        <v>20870</v>
      </c>
      <c r="G2412" s="1" t="s">
        <v>20871</v>
      </c>
      <c r="H2412" s="1">
        <v>48187</v>
      </c>
      <c r="I2412" s="1">
        <v>1004259</v>
      </c>
      <c r="J2412" s="1">
        <v>29.574556000000001</v>
      </c>
      <c r="K2412" s="1">
        <v>-98.032805999999994</v>
      </c>
      <c r="L2412" s="1"/>
      <c r="M2412" s="1" t="s">
        <v>1485</v>
      </c>
      <c r="N2412" s="1" t="s">
        <v>9148</v>
      </c>
      <c r="O2412" s="1">
        <v>2022</v>
      </c>
      <c r="P2412" s="1">
        <v>78155</v>
      </c>
      <c r="Q2412" s="1" t="s">
        <v>20872</v>
      </c>
      <c r="R2412" s="1"/>
      <c r="S2412" s="1" t="s">
        <v>24372</v>
      </c>
      <c r="T2412" s="1" t="s">
        <v>6826</v>
      </c>
      <c r="U2412" s="1"/>
      <c r="V2412" s="1" t="s">
        <v>7009</v>
      </c>
      <c r="W2412" s="1" t="s">
        <v>6826</v>
      </c>
    </row>
    <row r="2413" spans="1:23" x14ac:dyDescent="0.25">
      <c r="A2413" s="1">
        <v>1005310</v>
      </c>
      <c r="B2413" s="5" t="str">
        <f>VLOOKUP(H2413,'FIPS Basin X-walk'!$A$2:$F$3224,6,FALSE)</f>
        <v/>
      </c>
      <c r="C2413" s="1" t="s">
        <v>25490</v>
      </c>
      <c r="D2413" s="1"/>
      <c r="E2413" s="1" t="s">
        <v>6828</v>
      </c>
      <c r="F2413" s="1" t="s">
        <v>23481</v>
      </c>
      <c r="G2413" s="1" t="s">
        <v>23482</v>
      </c>
      <c r="H2413" s="1">
        <v>72057</v>
      </c>
      <c r="I2413" s="1">
        <v>1005310</v>
      </c>
      <c r="J2413" s="1">
        <v>17.945</v>
      </c>
      <c r="K2413" s="1">
        <v>-66.150270000000006</v>
      </c>
      <c r="L2413" s="1"/>
      <c r="M2413" s="1" t="s">
        <v>1607</v>
      </c>
      <c r="N2413" s="1" t="s">
        <v>23460</v>
      </c>
      <c r="O2413" s="1">
        <v>2022</v>
      </c>
      <c r="P2413" s="1">
        <v>785</v>
      </c>
      <c r="Q2413" s="1" t="s">
        <v>23483</v>
      </c>
      <c r="R2413" s="1"/>
      <c r="S2413" s="1" t="s">
        <v>24355</v>
      </c>
      <c r="T2413" s="1" t="s">
        <v>6828</v>
      </c>
      <c r="U2413" s="1"/>
      <c r="V2413" s="1" t="s">
        <v>8410</v>
      </c>
      <c r="W2413" s="1" t="s">
        <v>6826</v>
      </c>
    </row>
    <row r="2414" spans="1:23" x14ac:dyDescent="0.25">
      <c r="A2414" s="1">
        <v>1005540</v>
      </c>
      <c r="B2414" s="5" t="str">
        <f>VLOOKUP(H2414,'FIPS Basin X-walk'!$A$2:$F$3224,6,FALSE)</f>
        <v/>
      </c>
      <c r="C2414" s="1" t="s">
        <v>25549</v>
      </c>
      <c r="D2414" s="1"/>
      <c r="E2414" s="1"/>
      <c r="F2414" s="1" t="s">
        <v>23481</v>
      </c>
      <c r="G2414" s="1" t="s">
        <v>23482</v>
      </c>
      <c r="H2414" s="1">
        <v>72057</v>
      </c>
      <c r="I2414" s="1">
        <v>1005540</v>
      </c>
      <c r="J2414" s="1">
        <v>17.989896000000002</v>
      </c>
      <c r="K2414" s="1">
        <v>-66.165322000000003</v>
      </c>
      <c r="L2414" s="1"/>
      <c r="M2414" s="1" t="s">
        <v>1607</v>
      </c>
      <c r="N2414" s="1" t="s">
        <v>23460</v>
      </c>
      <c r="O2414" s="1">
        <v>2022</v>
      </c>
      <c r="P2414" s="1">
        <v>784</v>
      </c>
      <c r="Q2414" s="1" t="s">
        <v>25550</v>
      </c>
      <c r="R2414" s="1"/>
      <c r="S2414" s="1" t="s">
        <v>24355</v>
      </c>
      <c r="T2414" s="1" t="s">
        <v>6826</v>
      </c>
      <c r="U2414" s="1"/>
      <c r="V2414" s="1" t="s">
        <v>23462</v>
      </c>
      <c r="W2414" s="1" t="s">
        <v>6826</v>
      </c>
    </row>
    <row r="2415" spans="1:23" x14ac:dyDescent="0.25">
      <c r="A2415" s="1">
        <v>1007452</v>
      </c>
      <c r="B2415" s="5" t="str">
        <f>VLOOKUP(H2415,'FIPS Basin X-walk'!$A$2:$F$3224,6,FALSE)</f>
        <v/>
      </c>
      <c r="C2415" s="1" t="s">
        <v>23484</v>
      </c>
      <c r="D2415" s="1"/>
      <c r="E2415" s="1"/>
      <c r="F2415" s="1" t="s">
        <v>23485</v>
      </c>
      <c r="G2415" s="1" t="s">
        <v>23486</v>
      </c>
      <c r="H2415" s="1">
        <v>72059</v>
      </c>
      <c r="I2415" s="1">
        <v>1007452</v>
      </c>
      <c r="J2415" s="1">
        <v>18.037324999999999</v>
      </c>
      <c r="K2415" s="1">
        <v>-66.796287000000007</v>
      </c>
      <c r="L2415" s="1"/>
      <c r="M2415" s="1" t="s">
        <v>1607</v>
      </c>
      <c r="N2415" s="1" t="s">
        <v>23460</v>
      </c>
      <c r="O2415" s="1">
        <v>2022</v>
      </c>
      <c r="P2415" s="1">
        <v>656</v>
      </c>
      <c r="Q2415" s="1" t="s">
        <v>23487</v>
      </c>
      <c r="R2415" s="1"/>
      <c r="S2415" s="1" t="s">
        <v>24355</v>
      </c>
      <c r="T2415" s="1" t="s">
        <v>6826</v>
      </c>
      <c r="U2415" s="1"/>
      <c r="V2415" s="1" t="s">
        <v>23462</v>
      </c>
      <c r="W2415" s="1" t="s">
        <v>6826</v>
      </c>
    </row>
    <row r="2416" spans="1:23" x14ac:dyDescent="0.25">
      <c r="A2416" s="1">
        <v>1005161</v>
      </c>
      <c r="B2416" s="5" t="str">
        <f>VLOOKUP(H2416,'FIPS Basin X-walk'!$A$2:$F$3224,6,FALSE)</f>
        <v/>
      </c>
      <c r="C2416" s="1" t="s">
        <v>25469</v>
      </c>
      <c r="D2416" s="1"/>
      <c r="E2416" s="1"/>
      <c r="F2416" s="1" t="s">
        <v>2145</v>
      </c>
      <c r="G2416" s="1" t="s">
        <v>23488</v>
      </c>
      <c r="H2416" s="1">
        <v>72061</v>
      </c>
      <c r="I2416" s="1">
        <v>1005161</v>
      </c>
      <c r="J2416" s="1">
        <v>18.365655</v>
      </c>
      <c r="K2416" s="1">
        <v>-66.111783000000003</v>
      </c>
      <c r="L2416" s="1" t="s">
        <v>24358</v>
      </c>
      <c r="M2416" s="1" t="s">
        <v>1607</v>
      </c>
      <c r="N2416" s="1" t="s">
        <v>23460</v>
      </c>
      <c r="O2416" s="1">
        <v>2022</v>
      </c>
      <c r="P2416" s="1">
        <v>969</v>
      </c>
      <c r="Q2416" s="1" t="s">
        <v>23489</v>
      </c>
      <c r="R2416" s="1"/>
      <c r="S2416" s="1" t="s">
        <v>25470</v>
      </c>
      <c r="T2416" s="1" t="s">
        <v>6826</v>
      </c>
      <c r="U2416" s="1"/>
      <c r="V2416" s="1" t="s">
        <v>23490</v>
      </c>
      <c r="W2416" s="1" t="s">
        <v>6826</v>
      </c>
    </row>
    <row r="2417" spans="1:23" x14ac:dyDescent="0.25">
      <c r="A2417" s="1">
        <v>1013413</v>
      </c>
      <c r="B2417" s="5" t="str">
        <f>VLOOKUP(H2417,'FIPS Basin X-walk'!$A$2:$F$3224,6,FALSE)</f>
        <v>Appalachian Basin</v>
      </c>
      <c r="C2417" s="1" t="s">
        <v>23864</v>
      </c>
      <c r="D2417" s="1"/>
      <c r="E2417" s="1"/>
      <c r="F2417" s="1" t="s">
        <v>15825</v>
      </c>
      <c r="G2417" s="1" t="s">
        <v>5158</v>
      </c>
      <c r="H2417" s="1">
        <v>39059</v>
      </c>
      <c r="I2417" s="1">
        <v>1013413</v>
      </c>
      <c r="J2417" s="1">
        <v>39.945259999999998</v>
      </c>
      <c r="K2417" s="1">
        <v>-81.442400000000006</v>
      </c>
      <c r="L2417" s="1"/>
      <c r="M2417" s="1" t="s">
        <v>1485</v>
      </c>
      <c r="N2417" s="1" t="s">
        <v>9148</v>
      </c>
      <c r="O2417" s="1">
        <v>2022</v>
      </c>
      <c r="P2417" s="1">
        <v>26378</v>
      </c>
      <c r="Q2417" s="1" t="s">
        <v>26677</v>
      </c>
      <c r="R2417" s="1"/>
      <c r="S2417" s="1">
        <v>211130</v>
      </c>
      <c r="T2417" s="1" t="s">
        <v>6826</v>
      </c>
      <c r="U2417" s="1"/>
      <c r="V2417" s="1" t="s">
        <v>23865</v>
      </c>
      <c r="W2417" s="1" t="s">
        <v>6826</v>
      </c>
    </row>
    <row r="2418" spans="1:23" x14ac:dyDescent="0.25">
      <c r="A2418" s="1">
        <v>1001846</v>
      </c>
      <c r="B2418" s="5" t="str">
        <f>VLOOKUP(H2418,'FIPS Basin X-walk'!$A$2:$F$3224,6,FALSE)</f>
        <v>Appalachian Basin</v>
      </c>
      <c r="C2418" s="1" t="s">
        <v>17910</v>
      </c>
      <c r="D2418" s="1"/>
      <c r="E2418" s="1"/>
      <c r="F2418" s="1" t="s">
        <v>13821</v>
      </c>
      <c r="G2418" s="1" t="s">
        <v>17911</v>
      </c>
      <c r="H2418" s="1">
        <v>39059</v>
      </c>
      <c r="I2418" s="1">
        <v>1001846</v>
      </c>
      <c r="J2418" s="1">
        <v>39.939169999999997</v>
      </c>
      <c r="K2418" s="1">
        <v>-81.682079999999999</v>
      </c>
      <c r="L2418" s="1"/>
      <c r="M2418" s="1" t="s">
        <v>1542</v>
      </c>
      <c r="N2418" s="1" t="s">
        <v>17708</v>
      </c>
      <c r="O2418" s="1">
        <v>2022</v>
      </c>
      <c r="P2418" s="1">
        <v>43732</v>
      </c>
      <c r="Q2418" s="1" t="s">
        <v>75</v>
      </c>
      <c r="R2418" s="1"/>
      <c r="S2418" s="1" t="s">
        <v>24435</v>
      </c>
      <c r="T2418" s="1" t="s">
        <v>6826</v>
      </c>
      <c r="U2418" s="1"/>
      <c r="V2418" s="1" t="s">
        <v>7090</v>
      </c>
      <c r="W2418" s="1" t="s">
        <v>6826</v>
      </c>
    </row>
    <row r="2419" spans="1:23" x14ac:dyDescent="0.25">
      <c r="A2419" s="1">
        <v>1000704</v>
      </c>
      <c r="B2419" s="5" t="str">
        <f>VLOOKUP(H2419,'FIPS Basin X-walk'!$A$2:$F$3224,6,FALSE)</f>
        <v>Piedmont-Blue Ridge Prov</v>
      </c>
      <c r="C2419" s="1" t="s">
        <v>17342</v>
      </c>
      <c r="D2419" s="1"/>
      <c r="E2419" s="1"/>
      <c r="F2419" s="1" t="s">
        <v>10333</v>
      </c>
      <c r="G2419" s="1" t="s">
        <v>17343</v>
      </c>
      <c r="H2419" s="1">
        <v>37081</v>
      </c>
      <c r="I2419" s="1">
        <v>1000704</v>
      </c>
      <c r="J2419" s="1">
        <v>36.0441</v>
      </c>
      <c r="K2419" s="1">
        <v>-79.788139999999999</v>
      </c>
      <c r="L2419" s="1"/>
      <c r="M2419" s="1" t="s">
        <v>1530</v>
      </c>
      <c r="N2419" s="1" t="s">
        <v>17213</v>
      </c>
      <c r="O2419" s="1">
        <v>2022</v>
      </c>
      <c r="P2419" s="1">
        <v>27406</v>
      </c>
      <c r="Q2419" s="1" t="s">
        <v>24576</v>
      </c>
      <c r="R2419" s="1"/>
      <c r="S2419" s="1" t="s">
        <v>24367</v>
      </c>
      <c r="T2419" s="1" t="s">
        <v>6826</v>
      </c>
      <c r="U2419" s="1"/>
      <c r="V2419" s="1" t="s">
        <v>7121</v>
      </c>
      <c r="W2419" s="1" t="s">
        <v>6826</v>
      </c>
    </row>
    <row r="2420" spans="1:23" x14ac:dyDescent="0.25">
      <c r="A2420" s="1">
        <v>1006978</v>
      </c>
      <c r="B2420" s="5" t="str">
        <f>VLOOKUP(H2420,'FIPS Basin X-walk'!$A$2:$F$3224,6,FALSE)</f>
        <v>Piedmont-Blue Ridge Prov</v>
      </c>
      <c r="C2420" s="1" t="s">
        <v>17344</v>
      </c>
      <c r="D2420" s="1"/>
      <c r="E2420" s="1"/>
      <c r="F2420" s="1" t="s">
        <v>10333</v>
      </c>
      <c r="G2420" s="1" t="s">
        <v>17343</v>
      </c>
      <c r="H2420" s="1">
        <v>37081</v>
      </c>
      <c r="I2420" s="1">
        <v>1006978</v>
      </c>
      <c r="J2420" s="1">
        <v>36.108899999999998</v>
      </c>
      <c r="K2420" s="1">
        <v>-79.72148</v>
      </c>
      <c r="L2420" s="1"/>
      <c r="M2420" s="1" t="s">
        <v>1530</v>
      </c>
      <c r="N2420" s="1" t="s">
        <v>17213</v>
      </c>
      <c r="O2420" s="1">
        <v>2022</v>
      </c>
      <c r="P2420" s="1">
        <v>27405</v>
      </c>
      <c r="Q2420" s="1" t="s">
        <v>17345</v>
      </c>
      <c r="R2420" s="1"/>
      <c r="S2420" s="1" t="s">
        <v>24358</v>
      </c>
      <c r="T2420" s="1" t="s">
        <v>6826</v>
      </c>
      <c r="U2420" s="1"/>
      <c r="V2420" s="1" t="s">
        <v>17346</v>
      </c>
      <c r="W2420" s="1" t="s">
        <v>6826</v>
      </c>
    </row>
    <row r="2421" spans="1:23" x14ac:dyDescent="0.25">
      <c r="A2421" s="1">
        <v>1010033</v>
      </c>
      <c r="B2421" s="5" t="str">
        <f>VLOOKUP(H2421,'FIPS Basin X-walk'!$A$2:$F$3224,6,FALSE)</f>
        <v>Piedmont-Blue Ridge Prov</v>
      </c>
      <c r="C2421" s="1" t="s">
        <v>17350</v>
      </c>
      <c r="D2421" s="1"/>
      <c r="E2421" s="1"/>
      <c r="F2421" s="1" t="s">
        <v>17351</v>
      </c>
      <c r="G2421" s="1" t="s">
        <v>17343</v>
      </c>
      <c r="H2421" s="1">
        <v>37081</v>
      </c>
      <c r="I2421" s="1">
        <v>1010033</v>
      </c>
      <c r="J2421" s="1">
        <v>36.075650000000003</v>
      </c>
      <c r="K2421" s="1">
        <v>-79.965029999999999</v>
      </c>
      <c r="L2421" s="1"/>
      <c r="M2421" s="1" t="s">
        <v>1530</v>
      </c>
      <c r="N2421" s="1" t="s">
        <v>17213</v>
      </c>
      <c r="O2421" s="1">
        <v>2022</v>
      </c>
      <c r="P2421" s="1">
        <v>27409</v>
      </c>
      <c r="Q2421" s="1" t="s">
        <v>17352</v>
      </c>
      <c r="R2421" s="1"/>
      <c r="S2421" s="1" t="s">
        <v>24486</v>
      </c>
      <c r="T2421" s="1" t="s">
        <v>6826</v>
      </c>
      <c r="U2421" s="1"/>
      <c r="V2421" s="1" t="s">
        <v>17353</v>
      </c>
      <c r="W2421" s="1" t="s">
        <v>6826</v>
      </c>
    </row>
    <row r="2422" spans="1:23" x14ac:dyDescent="0.25">
      <c r="A2422" s="1">
        <v>1000365</v>
      </c>
      <c r="B2422" s="5" t="str">
        <f>VLOOKUP(H2422,'FIPS Basin X-walk'!$A$2:$F$3224,6,FALSE)</f>
        <v>Piedmont-Blue Ridge Prov</v>
      </c>
      <c r="C2422" s="1" t="s">
        <v>17347</v>
      </c>
      <c r="D2422" s="1"/>
      <c r="E2422" s="1"/>
      <c r="F2422" s="1" t="s">
        <v>17348</v>
      </c>
      <c r="G2422" s="1" t="s">
        <v>17343</v>
      </c>
      <c r="H2422" s="1">
        <v>37081</v>
      </c>
      <c r="I2422" s="1">
        <v>1000365</v>
      </c>
      <c r="J2422" s="1">
        <v>35.95637</v>
      </c>
      <c r="K2422" s="1">
        <v>-79.928139000000002</v>
      </c>
      <c r="L2422" s="1"/>
      <c r="M2422" s="1" t="s">
        <v>1530</v>
      </c>
      <c r="N2422" s="1" t="s">
        <v>17213</v>
      </c>
      <c r="O2422" s="1">
        <v>2022</v>
      </c>
      <c r="P2422" s="1">
        <v>27261</v>
      </c>
      <c r="Q2422" s="1" t="s">
        <v>17349</v>
      </c>
      <c r="R2422" s="1"/>
      <c r="S2422" s="1" t="s">
        <v>24358</v>
      </c>
      <c r="T2422" s="1" t="s">
        <v>6826</v>
      </c>
      <c r="U2422" s="1"/>
      <c r="V2422" s="1" t="s">
        <v>24496</v>
      </c>
      <c r="W2422" s="1" t="s">
        <v>6826</v>
      </c>
    </row>
    <row r="2423" spans="1:23" x14ac:dyDescent="0.25">
      <c r="A2423" s="1">
        <v>1010310</v>
      </c>
      <c r="B2423" s="5" t="str">
        <f>VLOOKUP(H2423,'FIPS Basin X-walk'!$A$2:$F$3224,6,FALSE)</f>
        <v>Piceance Basin</v>
      </c>
      <c r="C2423" s="1" t="s">
        <v>9221</v>
      </c>
      <c r="D2423" s="1"/>
      <c r="E2423" s="1"/>
      <c r="F2423" s="1" t="s">
        <v>256</v>
      </c>
      <c r="G2423" s="1" t="s">
        <v>9222</v>
      </c>
      <c r="H2423" s="1">
        <v>8051</v>
      </c>
      <c r="I2423" s="1">
        <v>1010310</v>
      </c>
      <c r="J2423" s="1">
        <v>38.928550000000001</v>
      </c>
      <c r="K2423" s="1">
        <v>-107.44676</v>
      </c>
      <c r="L2423" s="1"/>
      <c r="M2423" s="1" t="s">
        <v>1507</v>
      </c>
      <c r="N2423" s="1" t="s">
        <v>9093</v>
      </c>
      <c r="O2423" s="1">
        <v>2022</v>
      </c>
      <c r="P2423" s="1">
        <v>81434</v>
      </c>
      <c r="Q2423" s="1" t="s">
        <v>9223</v>
      </c>
      <c r="R2423" s="1"/>
      <c r="S2423" s="1"/>
      <c r="T2423" s="1" t="s">
        <v>6826</v>
      </c>
      <c r="U2423" s="1"/>
      <c r="V2423" s="1" t="s">
        <v>9224</v>
      </c>
      <c r="W2423" s="1" t="s">
        <v>6826</v>
      </c>
    </row>
    <row r="2424" spans="1:23" x14ac:dyDescent="0.25">
      <c r="A2424" s="1">
        <v>1006084</v>
      </c>
      <c r="B2424" s="5" t="str">
        <f>VLOOKUP(H2424,'FIPS Basin X-walk'!$A$2:$F$3224,6,FALSE)</f>
        <v>Iowa Shelf</v>
      </c>
      <c r="C2424" s="1" t="s">
        <v>12108</v>
      </c>
      <c r="D2424" s="1"/>
      <c r="E2424" s="1"/>
      <c r="F2424" s="1" t="s">
        <v>12109</v>
      </c>
      <c r="G2424" s="1" t="s">
        <v>12107</v>
      </c>
      <c r="H2424" s="1">
        <v>19077</v>
      </c>
      <c r="I2424" s="1">
        <v>1006084</v>
      </c>
      <c r="J2424" s="1">
        <v>41.862060999999997</v>
      </c>
      <c r="K2424" s="1">
        <v>-94.632795999999999</v>
      </c>
      <c r="L2424" s="1"/>
      <c r="M2424" s="1" t="s">
        <v>1500</v>
      </c>
      <c r="N2424" s="1" t="s">
        <v>11970</v>
      </c>
      <c r="O2424" s="1">
        <v>2022</v>
      </c>
      <c r="P2424" s="1">
        <v>50058</v>
      </c>
      <c r="Q2424" s="1" t="s">
        <v>12110</v>
      </c>
      <c r="R2424" s="1"/>
      <c r="S2424" s="1" t="s">
        <v>24378</v>
      </c>
      <c r="T2424" s="1" t="s">
        <v>6826</v>
      </c>
      <c r="U2424" s="1"/>
      <c r="V2424" s="1" t="s">
        <v>11633</v>
      </c>
      <c r="W2424" s="1" t="s">
        <v>6826</v>
      </c>
    </row>
    <row r="2425" spans="1:23" x14ac:dyDescent="0.25">
      <c r="A2425" s="1">
        <v>1003834</v>
      </c>
      <c r="B2425" s="5" t="str">
        <f>VLOOKUP(H2425,'FIPS Basin X-walk'!$A$2:$F$3224,6,FALSE)</f>
        <v>Iowa Shelf</v>
      </c>
      <c r="C2425" s="1" t="s">
        <v>12105</v>
      </c>
      <c r="D2425" s="1"/>
      <c r="E2425" s="1"/>
      <c r="F2425" s="1" t="s">
        <v>12106</v>
      </c>
      <c r="G2425" s="1" t="s">
        <v>12107</v>
      </c>
      <c r="H2425" s="1">
        <v>19077</v>
      </c>
      <c r="I2425" s="1">
        <v>1003834</v>
      </c>
      <c r="J2425" s="1">
        <v>41.523600000000002</v>
      </c>
      <c r="K2425" s="1">
        <v>-94.381900000000002</v>
      </c>
      <c r="L2425" s="1"/>
      <c r="M2425" s="1" t="s">
        <v>1500</v>
      </c>
      <c r="N2425" s="1" t="s">
        <v>11970</v>
      </c>
      <c r="O2425" s="1">
        <v>2022</v>
      </c>
      <c r="P2425" s="1">
        <v>50164</v>
      </c>
      <c r="Q2425" s="1" t="s">
        <v>25176</v>
      </c>
      <c r="R2425" s="1"/>
      <c r="S2425" s="1" t="s">
        <v>24378</v>
      </c>
      <c r="T2425" s="1" t="s">
        <v>6826</v>
      </c>
      <c r="U2425" s="1"/>
      <c r="V2425" s="1" t="s">
        <v>24835</v>
      </c>
      <c r="W2425" s="1" t="s">
        <v>6826</v>
      </c>
    </row>
    <row r="2426" spans="1:23" x14ac:dyDescent="0.25">
      <c r="A2426" s="1">
        <v>1004487</v>
      </c>
      <c r="B2426" s="5" t="str">
        <f>VLOOKUP(H2426,'FIPS Basin X-walk'!$A$2:$F$3224,6,FALSE)</f>
        <v>Piedmont-Blue Ridge Prov</v>
      </c>
      <c r="C2426" s="1" t="s">
        <v>10336</v>
      </c>
      <c r="D2426" s="1"/>
      <c r="E2426" s="1"/>
      <c r="F2426" s="1" t="s">
        <v>10337</v>
      </c>
      <c r="G2426" s="1" t="s">
        <v>10338</v>
      </c>
      <c r="H2426" s="1">
        <v>13135</v>
      </c>
      <c r="I2426" s="1">
        <v>1004487</v>
      </c>
      <c r="J2426" s="1">
        <v>34.134680000000003</v>
      </c>
      <c r="K2426" s="1">
        <v>-84.037480000000002</v>
      </c>
      <c r="L2426" s="1"/>
      <c r="M2426" s="1" t="s">
        <v>1546</v>
      </c>
      <c r="N2426" s="1" t="s">
        <v>10124</v>
      </c>
      <c r="O2426" s="1">
        <v>2022</v>
      </c>
      <c r="P2426" s="1">
        <v>30518</v>
      </c>
      <c r="Q2426" s="1" t="s">
        <v>10339</v>
      </c>
      <c r="R2426" s="1"/>
      <c r="S2426" s="1" t="s">
        <v>24358</v>
      </c>
      <c r="T2426" s="1" t="s">
        <v>6826</v>
      </c>
      <c r="U2426" s="1"/>
      <c r="V2426" s="1" t="s">
        <v>6952</v>
      </c>
      <c r="W2426" s="1" t="s">
        <v>6826</v>
      </c>
    </row>
    <row r="2427" spans="1:23" x14ac:dyDescent="0.25">
      <c r="A2427" s="1">
        <v>1011008</v>
      </c>
      <c r="B2427" s="5" t="str">
        <f>VLOOKUP(H2427,'FIPS Basin X-walk'!$A$2:$F$3224,6,FALSE)</f>
        <v>Piedmont-Blue Ridge Prov</v>
      </c>
      <c r="C2427" s="1" t="s">
        <v>10340</v>
      </c>
      <c r="D2427" s="1"/>
      <c r="E2427" s="1"/>
      <c r="F2427" s="1" t="s">
        <v>10341</v>
      </c>
      <c r="G2427" s="1" t="s">
        <v>10342</v>
      </c>
      <c r="H2427" s="1">
        <v>13137</v>
      </c>
      <c r="I2427" s="1">
        <v>1011008</v>
      </c>
      <c r="J2427" s="1">
        <v>34.554819999999999</v>
      </c>
      <c r="K2427" s="1">
        <v>-83.460059999999999</v>
      </c>
      <c r="L2427" s="1"/>
      <c r="M2427" s="1" t="s">
        <v>1546</v>
      </c>
      <c r="N2427" s="1" t="s">
        <v>10124</v>
      </c>
      <c r="O2427" s="1">
        <v>2022</v>
      </c>
      <c r="P2427" s="1">
        <v>30563</v>
      </c>
      <c r="Q2427" s="1" t="s">
        <v>10343</v>
      </c>
      <c r="R2427" s="1"/>
      <c r="S2427" s="1" t="s">
        <v>24358</v>
      </c>
      <c r="T2427" s="1" t="s">
        <v>6826</v>
      </c>
      <c r="U2427" s="1"/>
      <c r="V2427" s="1" t="s">
        <v>26309</v>
      </c>
      <c r="W2427" s="1" t="s">
        <v>6826</v>
      </c>
    </row>
    <row r="2428" spans="1:23" x14ac:dyDescent="0.25">
      <c r="A2428" s="1">
        <v>1013298</v>
      </c>
      <c r="B2428" s="5" t="str">
        <f>VLOOKUP(H2428,'FIPS Basin X-walk'!$A$2:$F$3224,6,FALSE)</f>
        <v>Permian Basin</v>
      </c>
      <c r="C2428" s="1" t="s">
        <v>23755</v>
      </c>
      <c r="D2428" s="1"/>
      <c r="E2428" s="1"/>
      <c r="F2428" s="1" t="s">
        <v>1987</v>
      </c>
      <c r="G2428" s="1" t="s">
        <v>1987</v>
      </c>
      <c r="H2428" s="1">
        <v>48189</v>
      </c>
      <c r="I2428" s="1">
        <v>1013298</v>
      </c>
      <c r="J2428" s="1">
        <v>34.064560999999998</v>
      </c>
      <c r="K2428" s="1">
        <v>-101.845405</v>
      </c>
      <c r="L2428" s="1"/>
      <c r="M2428" s="1" t="s">
        <v>1485</v>
      </c>
      <c r="N2428" s="1" t="s">
        <v>9148</v>
      </c>
      <c r="O2428" s="1">
        <v>2022</v>
      </c>
      <c r="P2428" s="1">
        <v>79714</v>
      </c>
      <c r="Q2428" s="1" t="s">
        <v>536</v>
      </c>
      <c r="R2428" s="1"/>
      <c r="S2428" s="1">
        <v>486210</v>
      </c>
      <c r="T2428" s="1" t="s">
        <v>6826</v>
      </c>
      <c r="U2428" s="1"/>
      <c r="V2428" s="1" t="s">
        <v>7232</v>
      </c>
      <c r="W2428" s="1" t="s">
        <v>6826</v>
      </c>
    </row>
    <row r="2429" spans="1:23" x14ac:dyDescent="0.25">
      <c r="A2429" s="1">
        <v>1005480</v>
      </c>
      <c r="B2429" s="5" t="str">
        <f>VLOOKUP(H2429,'FIPS Basin X-walk'!$A$2:$F$3224,6,FALSE)</f>
        <v>Permian Basin</v>
      </c>
      <c r="C2429" s="1" t="s">
        <v>21417</v>
      </c>
      <c r="D2429" s="1"/>
      <c r="E2429" s="1"/>
      <c r="F2429" s="1" t="s">
        <v>20885</v>
      </c>
      <c r="G2429" s="1" t="s">
        <v>20879</v>
      </c>
      <c r="H2429" s="1">
        <v>48189</v>
      </c>
      <c r="I2429" s="1">
        <v>1005480</v>
      </c>
      <c r="J2429" s="1">
        <v>33.866995000000003</v>
      </c>
      <c r="K2429" s="1">
        <v>-101.866362</v>
      </c>
      <c r="L2429" s="1"/>
      <c r="M2429" s="1" t="s">
        <v>1485</v>
      </c>
      <c r="N2429" s="1" t="s">
        <v>9148</v>
      </c>
      <c r="O2429" s="1">
        <v>2022</v>
      </c>
      <c r="P2429" s="1">
        <v>79311</v>
      </c>
      <c r="Q2429" s="1" t="s">
        <v>21418</v>
      </c>
      <c r="R2429" s="1"/>
      <c r="S2429" s="1" t="s">
        <v>24358</v>
      </c>
      <c r="T2429" s="1" t="s">
        <v>6826</v>
      </c>
      <c r="U2429" s="1"/>
      <c r="V2429" s="1" t="s">
        <v>21419</v>
      </c>
      <c r="W2429" s="1" t="s">
        <v>6826</v>
      </c>
    </row>
    <row r="2430" spans="1:23" x14ac:dyDescent="0.25">
      <c r="A2430" s="1">
        <v>1006652</v>
      </c>
      <c r="B2430" s="5" t="str">
        <f>VLOOKUP(H2430,'FIPS Basin X-walk'!$A$2:$F$3224,6,FALSE)</f>
        <v>Permian Basin</v>
      </c>
      <c r="C2430" s="1" t="s">
        <v>20877</v>
      </c>
      <c r="D2430" s="1"/>
      <c r="E2430" s="1"/>
      <c r="F2430" s="1" t="s">
        <v>20878</v>
      </c>
      <c r="G2430" s="1" t="s">
        <v>20879</v>
      </c>
      <c r="H2430" s="1">
        <v>48189</v>
      </c>
      <c r="I2430" s="1">
        <v>1006652</v>
      </c>
      <c r="J2430" s="1">
        <v>33.866995000000003</v>
      </c>
      <c r="K2430" s="1">
        <v>-101.866362</v>
      </c>
      <c r="L2430" s="1"/>
      <c r="M2430" s="1" t="s">
        <v>1485</v>
      </c>
      <c r="N2430" s="1" t="s">
        <v>9148</v>
      </c>
      <c r="O2430" s="1">
        <v>2022</v>
      </c>
      <c r="P2430" s="1">
        <v>79311</v>
      </c>
      <c r="Q2430" s="1" t="s">
        <v>20880</v>
      </c>
      <c r="R2430" s="1"/>
      <c r="S2430" s="1" t="s">
        <v>24355</v>
      </c>
      <c r="T2430" s="1" t="s">
        <v>6826</v>
      </c>
      <c r="U2430" s="1"/>
      <c r="V2430" s="1" t="s">
        <v>20881</v>
      </c>
      <c r="W2430" s="1" t="s">
        <v>6828</v>
      </c>
    </row>
    <row r="2431" spans="1:23" x14ac:dyDescent="0.25">
      <c r="A2431" s="1">
        <v>1012043</v>
      </c>
      <c r="B2431" s="5" t="str">
        <f>VLOOKUP(H2431,'FIPS Basin X-walk'!$A$2:$F$3224,6,FALSE)</f>
        <v>Permian Basin</v>
      </c>
      <c r="C2431" s="1" t="s">
        <v>20884</v>
      </c>
      <c r="D2431" s="1"/>
      <c r="E2431" s="1"/>
      <c r="F2431" s="1" t="s">
        <v>20885</v>
      </c>
      <c r="G2431" s="1" t="s">
        <v>20879</v>
      </c>
      <c r="H2431" s="1">
        <v>48189</v>
      </c>
      <c r="I2431" s="1">
        <v>1012043</v>
      </c>
      <c r="J2431" s="1">
        <v>33.861806999999999</v>
      </c>
      <c r="K2431" s="1">
        <v>-101.843823</v>
      </c>
      <c r="L2431" s="1"/>
      <c r="M2431" s="1" t="s">
        <v>1485</v>
      </c>
      <c r="N2431" s="1" t="s">
        <v>9148</v>
      </c>
      <c r="O2431" s="1">
        <v>2022</v>
      </c>
      <c r="P2431" s="1">
        <v>79311</v>
      </c>
      <c r="Q2431" s="1" t="s">
        <v>20886</v>
      </c>
      <c r="R2431" s="1"/>
      <c r="S2431" s="1" t="s">
        <v>24355</v>
      </c>
      <c r="T2431" s="1" t="s">
        <v>6826</v>
      </c>
      <c r="U2431" s="1"/>
      <c r="V2431" s="1" t="s">
        <v>20881</v>
      </c>
      <c r="W2431" s="1" t="s">
        <v>6828</v>
      </c>
    </row>
    <row r="2432" spans="1:23" x14ac:dyDescent="0.25">
      <c r="A2432" s="1">
        <v>1014680</v>
      </c>
      <c r="B2432" s="5" t="str">
        <f>VLOOKUP(H2432,'FIPS Basin X-walk'!$A$2:$F$3224,6,FALSE)</f>
        <v>Permian Basin</v>
      </c>
      <c r="C2432" s="1"/>
      <c r="D2432" s="1"/>
      <c r="E2432" s="1"/>
      <c r="F2432" s="1" t="s">
        <v>27402</v>
      </c>
      <c r="G2432" s="1" t="s">
        <v>20879</v>
      </c>
      <c r="H2432" s="1">
        <v>48189</v>
      </c>
      <c r="I2432" s="1">
        <v>1014680</v>
      </c>
      <c r="J2432" s="1">
        <v>33.838555999999997</v>
      </c>
      <c r="K2432" s="1">
        <v>-102.049972</v>
      </c>
      <c r="L2432" s="1"/>
      <c r="M2432" s="1" t="s">
        <v>1485</v>
      </c>
      <c r="N2432" s="1" t="s">
        <v>9148</v>
      </c>
      <c r="O2432" s="1">
        <v>2022</v>
      </c>
      <c r="P2432" s="1">
        <v>79313</v>
      </c>
      <c r="Q2432" s="1" t="s">
        <v>24328</v>
      </c>
      <c r="R2432" s="1"/>
      <c r="S2432" s="1" t="s">
        <v>24489</v>
      </c>
      <c r="T2432" s="1" t="s">
        <v>6826</v>
      </c>
      <c r="U2432" s="1"/>
      <c r="V2432" s="1" t="s">
        <v>9171</v>
      </c>
      <c r="W2432" s="1" t="s">
        <v>6826</v>
      </c>
    </row>
    <row r="2433" spans="1:23" x14ac:dyDescent="0.25">
      <c r="A2433" s="1">
        <v>1010491</v>
      </c>
      <c r="B2433" s="5" t="str">
        <f>VLOOKUP(H2433,'FIPS Basin X-walk'!$A$2:$F$3224,6,FALSE)</f>
        <v>Mid-Gulf Coast Basin</v>
      </c>
      <c r="C2433" s="1" t="s">
        <v>26229</v>
      </c>
      <c r="D2433" s="1"/>
      <c r="E2433" s="1"/>
      <c r="F2433" s="1" t="s">
        <v>26230</v>
      </c>
      <c r="G2433" s="1" t="s">
        <v>20879</v>
      </c>
      <c r="H2433" s="1">
        <v>1065</v>
      </c>
      <c r="I2433" s="1">
        <v>1010491</v>
      </c>
      <c r="J2433" s="1">
        <v>32.496853000000002</v>
      </c>
      <c r="K2433" s="1">
        <v>-87.716046000000006</v>
      </c>
      <c r="L2433" s="1"/>
      <c r="M2433" s="1" t="s">
        <v>1482</v>
      </c>
      <c r="N2433" s="1" t="s">
        <v>6824</v>
      </c>
      <c r="O2433" s="1">
        <v>2022</v>
      </c>
      <c r="P2433" s="1">
        <v>36742</v>
      </c>
      <c r="Q2433" s="1" t="s">
        <v>24101</v>
      </c>
      <c r="R2433" s="1"/>
      <c r="S2433" s="1" t="s">
        <v>24435</v>
      </c>
      <c r="T2433" s="1" t="s">
        <v>6826</v>
      </c>
      <c r="U2433" s="1"/>
      <c r="V2433" s="1" t="s">
        <v>6884</v>
      </c>
      <c r="W2433" s="1" t="s">
        <v>6826</v>
      </c>
    </row>
    <row r="2434" spans="1:23" x14ac:dyDescent="0.25">
      <c r="A2434" s="1">
        <v>1007819</v>
      </c>
      <c r="B2434" s="5" t="str">
        <f>VLOOKUP(H2434,'FIPS Basin X-walk'!$A$2:$F$3224,6,FALSE)</f>
        <v>Permian Basin</v>
      </c>
      <c r="C2434" s="1" t="s">
        <v>20882</v>
      </c>
      <c r="D2434" s="1"/>
      <c r="E2434" s="1"/>
      <c r="F2434" s="1" t="s">
        <v>16003</v>
      </c>
      <c r="G2434" s="1" t="s">
        <v>20879</v>
      </c>
      <c r="H2434" s="1">
        <v>48189</v>
      </c>
      <c r="I2434" s="1">
        <v>1007819</v>
      </c>
      <c r="J2434" s="1">
        <v>34.180593999999999</v>
      </c>
      <c r="K2434" s="1">
        <v>-101.627387</v>
      </c>
      <c r="L2434" s="1"/>
      <c r="M2434" s="1" t="s">
        <v>1485</v>
      </c>
      <c r="N2434" s="1" t="s">
        <v>9148</v>
      </c>
      <c r="O2434" s="1">
        <v>2022</v>
      </c>
      <c r="P2434" s="1">
        <v>79072</v>
      </c>
      <c r="Q2434" s="1" t="s">
        <v>20883</v>
      </c>
      <c r="R2434" s="1"/>
      <c r="S2434" s="1" t="s">
        <v>24378</v>
      </c>
      <c r="T2434" s="1" t="s">
        <v>6826</v>
      </c>
      <c r="U2434" s="1"/>
      <c r="V2434" s="1" t="s">
        <v>20657</v>
      </c>
      <c r="W2434" s="1" t="s">
        <v>6826</v>
      </c>
    </row>
    <row r="2435" spans="1:23" x14ac:dyDescent="0.25">
      <c r="A2435" s="1">
        <v>1014603</v>
      </c>
      <c r="B2435" s="5" t="str">
        <f>VLOOKUP(H2435,'FIPS Basin X-walk'!$A$2:$F$3224,6,FALSE)</f>
        <v>Permian Basin</v>
      </c>
      <c r="C2435" s="1" t="s">
        <v>27289</v>
      </c>
      <c r="D2435" s="1"/>
      <c r="E2435" s="1"/>
      <c r="F2435" s="1" t="s">
        <v>27290</v>
      </c>
      <c r="G2435" s="1" t="s">
        <v>20879</v>
      </c>
      <c r="H2435" s="1">
        <v>48189</v>
      </c>
      <c r="I2435" s="1">
        <v>1014603</v>
      </c>
      <c r="J2435" s="1">
        <v>34.123449000000001</v>
      </c>
      <c r="K2435" s="1">
        <v>-101.748651</v>
      </c>
      <c r="L2435" s="1"/>
      <c r="M2435" s="1" t="s">
        <v>1485</v>
      </c>
      <c r="N2435" s="1" t="s">
        <v>9148</v>
      </c>
      <c r="O2435" s="1">
        <v>2022</v>
      </c>
      <c r="P2435" s="1">
        <v>79072</v>
      </c>
      <c r="Q2435" s="1" t="s">
        <v>27291</v>
      </c>
      <c r="R2435" s="1"/>
      <c r="S2435" s="1" t="s">
        <v>27252</v>
      </c>
      <c r="T2435" s="1" t="s">
        <v>6826</v>
      </c>
      <c r="U2435" s="1"/>
      <c r="V2435" s="1" t="s">
        <v>27253</v>
      </c>
      <c r="W2435" s="1" t="s">
        <v>6826</v>
      </c>
    </row>
    <row r="2436" spans="1:23" x14ac:dyDescent="0.25">
      <c r="A2436" s="1">
        <v>1001093</v>
      </c>
      <c r="B2436" s="5" t="str">
        <f>VLOOKUP(H2436,'FIPS Basin X-walk'!$A$2:$F$3224,6,FALSE)</f>
        <v>Piedmont-Blue Ridge Prov</v>
      </c>
      <c r="C2436" s="1" t="s">
        <v>22270</v>
      </c>
      <c r="D2436" s="1"/>
      <c r="E2436" s="1" t="s">
        <v>6828</v>
      </c>
      <c r="F2436" s="1" t="s">
        <v>22271</v>
      </c>
      <c r="G2436" s="1" t="s">
        <v>1713</v>
      </c>
      <c r="H2436" s="1">
        <v>51083</v>
      </c>
      <c r="I2436" s="1">
        <v>1001093</v>
      </c>
      <c r="J2436" s="1">
        <v>36.869199999999999</v>
      </c>
      <c r="K2436" s="1">
        <v>-78.704599999999999</v>
      </c>
      <c r="L2436" s="1"/>
      <c r="M2436" s="1" t="s">
        <v>1486</v>
      </c>
      <c r="N2436" s="1" t="s">
        <v>15119</v>
      </c>
      <c r="O2436" s="1">
        <v>2022</v>
      </c>
      <c r="P2436" s="1">
        <v>24534</v>
      </c>
      <c r="Q2436" s="1" t="s">
        <v>22272</v>
      </c>
      <c r="R2436" s="1"/>
      <c r="S2436" s="1" t="s">
        <v>24355</v>
      </c>
      <c r="T2436" s="1" t="s">
        <v>6826</v>
      </c>
      <c r="U2436" s="1"/>
      <c r="V2436" s="1" t="s">
        <v>22273</v>
      </c>
      <c r="W2436" s="1" t="s">
        <v>6828</v>
      </c>
    </row>
    <row r="2437" spans="1:23" x14ac:dyDescent="0.25">
      <c r="A2437" s="1">
        <v>1000166</v>
      </c>
      <c r="B2437" s="5" t="str">
        <f>VLOOKUP(H2437,'FIPS Basin X-walk'!$A$2:$F$3224,6,FALSE)</f>
        <v>Atlantic Coast Basin</v>
      </c>
      <c r="C2437" s="1" t="s">
        <v>17355</v>
      </c>
      <c r="D2437" s="1"/>
      <c r="E2437" s="1"/>
      <c r="F2437" s="1" t="s">
        <v>17354</v>
      </c>
      <c r="G2437" s="1" t="s">
        <v>1713</v>
      </c>
      <c r="H2437" s="1">
        <v>37083</v>
      </c>
      <c r="I2437" s="1">
        <v>1000166</v>
      </c>
      <c r="J2437" s="1">
        <v>36.476900000000001</v>
      </c>
      <c r="K2437" s="1">
        <v>-77.641400000000004</v>
      </c>
      <c r="L2437" s="1"/>
      <c r="M2437" s="1" t="s">
        <v>1530</v>
      </c>
      <c r="N2437" s="1" t="s">
        <v>17213</v>
      </c>
      <c r="O2437" s="1">
        <v>2022</v>
      </c>
      <c r="P2437" s="1">
        <v>27870</v>
      </c>
      <c r="Q2437" s="1" t="s">
        <v>24430</v>
      </c>
      <c r="R2437" s="1"/>
      <c r="S2437" s="1" t="s">
        <v>24431</v>
      </c>
      <c r="T2437" s="1" t="s">
        <v>6828</v>
      </c>
      <c r="U2437" s="1"/>
      <c r="V2437" s="1" t="s">
        <v>6986</v>
      </c>
      <c r="W2437" s="1" t="s">
        <v>6828</v>
      </c>
    </row>
    <row r="2438" spans="1:23" x14ac:dyDescent="0.25">
      <c r="A2438" s="1">
        <v>1007597</v>
      </c>
      <c r="B2438" s="5" t="str">
        <f>VLOOKUP(H2438,'FIPS Basin X-walk'!$A$2:$F$3224,6,FALSE)</f>
        <v>Salina Basin</v>
      </c>
      <c r="C2438" s="1" t="s">
        <v>15934</v>
      </c>
      <c r="D2438" s="1"/>
      <c r="E2438" s="1" t="s">
        <v>6828</v>
      </c>
      <c r="F2438" s="1" t="s">
        <v>15935</v>
      </c>
      <c r="G2438" s="1" t="s">
        <v>1882</v>
      </c>
      <c r="H2438" s="1">
        <v>31079</v>
      </c>
      <c r="I2438" s="1">
        <v>1007597</v>
      </c>
      <c r="J2438" s="1">
        <v>40.8538</v>
      </c>
      <c r="K2438" s="1">
        <v>-98.348100000000002</v>
      </c>
      <c r="L2438" s="1"/>
      <c r="M2438" s="1" t="s">
        <v>1491</v>
      </c>
      <c r="N2438" s="1" t="s">
        <v>15841</v>
      </c>
      <c r="O2438" s="1">
        <v>2022</v>
      </c>
      <c r="P2438" s="1">
        <v>68801</v>
      </c>
      <c r="Q2438" s="1" t="s">
        <v>1883</v>
      </c>
      <c r="R2438" s="1"/>
      <c r="S2438" s="1" t="s">
        <v>24355</v>
      </c>
      <c r="T2438" s="1" t="s">
        <v>6826</v>
      </c>
      <c r="U2438" s="1"/>
      <c r="V2438" s="1" t="s">
        <v>15936</v>
      </c>
      <c r="W2438" s="1" t="s">
        <v>6828</v>
      </c>
    </row>
    <row r="2439" spans="1:23" x14ac:dyDescent="0.25">
      <c r="A2439" s="1">
        <v>1003972</v>
      </c>
      <c r="B2439" s="5" t="str">
        <f>VLOOKUP(H2439,'FIPS Basin X-walk'!$A$2:$F$3224,6,FALSE)</f>
        <v>Piedmont-Blue Ridge Prov</v>
      </c>
      <c r="C2439" s="1" t="s">
        <v>10344</v>
      </c>
      <c r="D2439" s="1"/>
      <c r="E2439" s="1"/>
      <c r="F2439" s="1" t="s">
        <v>9631</v>
      </c>
      <c r="G2439" s="1" t="s">
        <v>10345</v>
      </c>
      <c r="H2439" s="1">
        <v>13139</v>
      </c>
      <c r="I2439" s="1">
        <v>1003972</v>
      </c>
      <c r="J2439" s="1">
        <v>34.248620000000003</v>
      </c>
      <c r="K2439" s="1">
        <v>-83.799059999999997</v>
      </c>
      <c r="L2439" s="1"/>
      <c r="M2439" s="1" t="s">
        <v>1546</v>
      </c>
      <c r="N2439" s="1" t="s">
        <v>10124</v>
      </c>
      <c r="O2439" s="1">
        <v>2022</v>
      </c>
      <c r="P2439" s="1">
        <v>30507</v>
      </c>
      <c r="Q2439" s="1" t="s">
        <v>10346</v>
      </c>
      <c r="R2439" s="1"/>
      <c r="S2439" s="1" t="s">
        <v>24358</v>
      </c>
      <c r="T2439" s="1" t="s">
        <v>6826</v>
      </c>
      <c r="U2439" s="1"/>
      <c r="V2439" s="1" t="s">
        <v>10347</v>
      </c>
      <c r="W2439" s="1" t="s">
        <v>6826</v>
      </c>
    </row>
    <row r="2440" spans="1:23" x14ac:dyDescent="0.25">
      <c r="A2440" s="1">
        <v>1005813</v>
      </c>
      <c r="B2440" s="5" t="str">
        <f>VLOOKUP(H2440,'FIPS Basin X-walk'!$A$2:$F$3224,6,FALSE)</f>
        <v>Piedmont-Blue Ridge Prov</v>
      </c>
      <c r="C2440" s="1" t="s">
        <v>10348</v>
      </c>
      <c r="D2440" s="1"/>
      <c r="E2440" s="1"/>
      <c r="F2440" s="1" t="s">
        <v>9618</v>
      </c>
      <c r="G2440" s="1" t="s">
        <v>10345</v>
      </c>
      <c r="H2440" s="1">
        <v>13139</v>
      </c>
      <c r="I2440" s="1">
        <v>1005813</v>
      </c>
      <c r="J2440" s="1">
        <v>34.290700999999999</v>
      </c>
      <c r="K2440" s="1">
        <v>-83.811487999999997</v>
      </c>
      <c r="L2440" s="1"/>
      <c r="M2440" s="1" t="s">
        <v>1546</v>
      </c>
      <c r="N2440" s="1" t="s">
        <v>10124</v>
      </c>
      <c r="O2440" s="1">
        <v>2022</v>
      </c>
      <c r="P2440" s="1">
        <v>30501</v>
      </c>
      <c r="Q2440" s="1" t="s">
        <v>10349</v>
      </c>
      <c r="R2440" s="1"/>
      <c r="S2440" s="1" t="s">
        <v>24377</v>
      </c>
      <c r="T2440" s="1" t="s">
        <v>6826</v>
      </c>
      <c r="U2440" s="1"/>
      <c r="V2440" s="1" t="s">
        <v>7099</v>
      </c>
      <c r="W2440" s="1" t="s">
        <v>6826</v>
      </c>
    </row>
    <row r="2441" spans="1:23" x14ac:dyDescent="0.25">
      <c r="A2441" s="1">
        <v>1006722</v>
      </c>
      <c r="B2441" s="5" t="str">
        <f>VLOOKUP(H2441,'FIPS Basin X-walk'!$A$2:$F$3224,6,FALSE)</f>
        <v>Salina Basin</v>
      </c>
      <c r="C2441" s="1" t="s">
        <v>15937</v>
      </c>
      <c r="D2441" s="1"/>
      <c r="E2441" s="1"/>
      <c r="F2441" s="1" t="s">
        <v>15938</v>
      </c>
      <c r="G2441" s="1" t="s">
        <v>10345</v>
      </c>
      <c r="H2441" s="1">
        <v>31079</v>
      </c>
      <c r="I2441" s="1">
        <v>1006722</v>
      </c>
      <c r="J2441" s="1">
        <v>40.922040000000003</v>
      </c>
      <c r="K2441" s="1">
        <v>-98.320400000000006</v>
      </c>
      <c r="L2441" s="1"/>
      <c r="M2441" s="1" t="s">
        <v>1491</v>
      </c>
      <c r="N2441" s="1" t="s">
        <v>15841</v>
      </c>
      <c r="O2441" s="1">
        <v>2022</v>
      </c>
      <c r="P2441" s="1">
        <v>68801</v>
      </c>
      <c r="Q2441" s="1" t="s">
        <v>15939</v>
      </c>
      <c r="R2441" s="1"/>
      <c r="S2441" s="1" t="s">
        <v>24382</v>
      </c>
      <c r="T2441" s="1" t="s">
        <v>6826</v>
      </c>
      <c r="U2441" s="1"/>
      <c r="V2441" s="1" t="s">
        <v>9402</v>
      </c>
      <c r="W2441" s="1" t="s">
        <v>6826</v>
      </c>
    </row>
    <row r="2442" spans="1:23" x14ac:dyDescent="0.25">
      <c r="A2442" s="1">
        <v>1001960</v>
      </c>
      <c r="B2442" s="5" t="str">
        <f>VLOOKUP(H2442,'FIPS Basin X-walk'!$A$2:$F$3224,6,FALSE)</f>
        <v>Salina Basin</v>
      </c>
      <c r="C2442" s="1" t="s">
        <v>15928</v>
      </c>
      <c r="D2442" s="1"/>
      <c r="E2442" s="1"/>
      <c r="F2442" s="1" t="s">
        <v>15929</v>
      </c>
      <c r="G2442" s="1" t="s">
        <v>10345</v>
      </c>
      <c r="H2442" s="1">
        <v>31079</v>
      </c>
      <c r="I2442" s="1">
        <v>1001960</v>
      </c>
      <c r="J2442" s="1">
        <v>40.888890000000004</v>
      </c>
      <c r="K2442" s="1">
        <v>-98.713363999999999</v>
      </c>
      <c r="L2442" s="1"/>
      <c r="M2442" s="1" t="s">
        <v>1491</v>
      </c>
      <c r="N2442" s="1" t="s">
        <v>15841</v>
      </c>
      <c r="O2442" s="1">
        <v>2022</v>
      </c>
      <c r="P2442" s="1">
        <v>68876</v>
      </c>
      <c r="Q2442" s="1" t="s">
        <v>15930</v>
      </c>
      <c r="R2442" s="1"/>
      <c r="S2442" s="1" t="s">
        <v>24358</v>
      </c>
      <c r="T2442" s="1" t="s">
        <v>6826</v>
      </c>
      <c r="U2442" s="1"/>
      <c r="V2442" s="1" t="s">
        <v>15931</v>
      </c>
      <c r="W2442" s="1" t="s">
        <v>6826</v>
      </c>
    </row>
    <row r="2443" spans="1:23" x14ac:dyDescent="0.25">
      <c r="A2443" s="1">
        <v>1002703</v>
      </c>
      <c r="B2443" s="5" t="str">
        <f>VLOOKUP(H2443,'FIPS Basin X-walk'!$A$2:$F$3224,6,FALSE)</f>
        <v>Salina Basin</v>
      </c>
      <c r="C2443" s="1" t="s">
        <v>15932</v>
      </c>
      <c r="D2443" s="1"/>
      <c r="E2443" s="1"/>
      <c r="F2443" s="1" t="s">
        <v>15933</v>
      </c>
      <c r="G2443" s="1" t="s">
        <v>10345</v>
      </c>
      <c r="H2443" s="1">
        <v>31079</v>
      </c>
      <c r="I2443" s="1">
        <v>1002703</v>
      </c>
      <c r="J2443" s="1">
        <v>40.815770000000001</v>
      </c>
      <c r="K2443" s="1">
        <v>-98.607389999999995</v>
      </c>
      <c r="L2443" s="1"/>
      <c r="M2443" s="1" t="s">
        <v>1491</v>
      </c>
      <c r="N2443" s="1" t="s">
        <v>15841</v>
      </c>
      <c r="O2443" s="1">
        <v>2022</v>
      </c>
      <c r="P2443" s="1">
        <v>68883</v>
      </c>
      <c r="Q2443" s="1" t="s">
        <v>24974</v>
      </c>
      <c r="R2443" s="1"/>
      <c r="S2443" s="1" t="s">
        <v>24378</v>
      </c>
      <c r="T2443" s="1" t="s">
        <v>6826</v>
      </c>
      <c r="U2443" s="1"/>
      <c r="V2443" s="1" t="s">
        <v>11190</v>
      </c>
      <c r="W2443" s="1" t="s">
        <v>6826</v>
      </c>
    </row>
    <row r="2444" spans="1:23" x14ac:dyDescent="0.25">
      <c r="A2444" s="1">
        <v>1010760</v>
      </c>
      <c r="B2444" s="5" t="str">
        <f>VLOOKUP(H2444,'FIPS Basin X-walk'!$A$2:$F$3224,6,FALSE)</f>
        <v>Appalachian Basin (Eastern Overthrust Area)</v>
      </c>
      <c r="C2444" s="1" t="s">
        <v>20076</v>
      </c>
      <c r="D2444" s="1"/>
      <c r="E2444" s="1"/>
      <c r="F2444" s="1" t="s">
        <v>20077</v>
      </c>
      <c r="G2444" s="1" t="s">
        <v>20073</v>
      </c>
      <c r="H2444" s="1">
        <v>47063</v>
      </c>
      <c r="I2444" s="1">
        <v>1010760</v>
      </c>
      <c r="J2444" s="1">
        <v>36.146920000000001</v>
      </c>
      <c r="K2444" s="1">
        <v>-83.200230000000005</v>
      </c>
      <c r="L2444" s="1"/>
      <c r="M2444" s="1" t="s">
        <v>1538</v>
      </c>
      <c r="N2444" s="1" t="s">
        <v>20002</v>
      </c>
      <c r="O2444" s="1">
        <v>2022</v>
      </c>
      <c r="P2444" s="1">
        <v>37778</v>
      </c>
      <c r="Q2444" s="1" t="s">
        <v>20078</v>
      </c>
      <c r="R2444" s="1"/>
      <c r="S2444" s="1" t="s">
        <v>24358</v>
      </c>
      <c r="T2444" s="1" t="s">
        <v>6826</v>
      </c>
      <c r="U2444" s="1"/>
      <c r="V2444" s="1" t="s">
        <v>7305</v>
      </c>
      <c r="W2444" s="1" t="s">
        <v>6826</v>
      </c>
    </row>
    <row r="2445" spans="1:23" x14ac:dyDescent="0.25">
      <c r="A2445" s="1">
        <v>1007447</v>
      </c>
      <c r="B2445" s="5" t="str">
        <f>VLOOKUP(H2445,'FIPS Basin X-walk'!$A$2:$F$3224,6,FALSE)</f>
        <v>Appalachian Basin (Eastern Overthrust Area)</v>
      </c>
      <c r="C2445" s="1" t="s">
        <v>20072</v>
      </c>
      <c r="D2445" s="1"/>
      <c r="E2445" s="1"/>
      <c r="F2445" s="1" t="s">
        <v>16388</v>
      </c>
      <c r="G2445" s="1" t="s">
        <v>20073</v>
      </c>
      <c r="H2445" s="1">
        <v>47063</v>
      </c>
      <c r="I2445" s="1">
        <v>1007447</v>
      </c>
      <c r="J2445" s="1">
        <v>36.154940000000003</v>
      </c>
      <c r="K2445" s="1">
        <v>-83.29983</v>
      </c>
      <c r="L2445" s="1"/>
      <c r="M2445" s="1" t="s">
        <v>1538</v>
      </c>
      <c r="N2445" s="1" t="s">
        <v>20002</v>
      </c>
      <c r="O2445" s="1">
        <v>2022</v>
      </c>
      <c r="P2445" s="1">
        <v>37816</v>
      </c>
      <c r="Q2445" s="1" t="s">
        <v>20074</v>
      </c>
      <c r="R2445" s="1"/>
      <c r="S2445" s="1" t="s">
        <v>24358</v>
      </c>
      <c r="T2445" s="1" t="s">
        <v>6826</v>
      </c>
      <c r="U2445" s="1"/>
      <c r="V2445" s="1" t="s">
        <v>20075</v>
      </c>
      <c r="W2445" s="1" t="s">
        <v>6826</v>
      </c>
    </row>
    <row r="2446" spans="1:23" x14ac:dyDescent="0.25">
      <c r="A2446" s="1">
        <v>1000186</v>
      </c>
      <c r="B2446" s="5" t="str">
        <f>VLOOKUP(H2446,'FIPS Basin X-walk'!$A$2:$F$3224,6,FALSE)</f>
        <v>Cincinnati Arch</v>
      </c>
      <c r="C2446" s="1" t="s">
        <v>17939</v>
      </c>
      <c r="D2446" s="1"/>
      <c r="E2446" s="1"/>
      <c r="F2446" s="1" t="s">
        <v>17919</v>
      </c>
      <c r="G2446" s="1" t="s">
        <v>2007</v>
      </c>
      <c r="H2446" s="1">
        <v>39061</v>
      </c>
      <c r="I2446" s="1">
        <v>1000186</v>
      </c>
      <c r="J2446" s="1">
        <v>39.175600000000003</v>
      </c>
      <c r="K2446" s="1">
        <v>-84.502200000000002</v>
      </c>
      <c r="L2446" s="1"/>
      <c r="M2446" s="1" t="s">
        <v>1542</v>
      </c>
      <c r="N2446" s="1" t="s">
        <v>17708</v>
      </c>
      <c r="O2446" s="1">
        <v>2022</v>
      </c>
      <c r="P2446" s="1">
        <v>45217</v>
      </c>
      <c r="Q2446" s="1" t="s">
        <v>17940</v>
      </c>
      <c r="R2446" s="1"/>
      <c r="S2446" s="1" t="s">
        <v>24439</v>
      </c>
      <c r="T2446" s="1" t="s">
        <v>6826</v>
      </c>
      <c r="U2446" s="1"/>
      <c r="V2446" s="1" t="s">
        <v>17941</v>
      </c>
      <c r="W2446" s="1" t="s">
        <v>6826</v>
      </c>
    </row>
    <row r="2447" spans="1:23" x14ac:dyDescent="0.25">
      <c r="A2447" s="1">
        <v>1007325</v>
      </c>
      <c r="B2447" s="5" t="str">
        <f>VLOOKUP(H2447,'FIPS Basin X-walk'!$A$2:$F$3224,6,FALSE)</f>
        <v>Cincinnati Arch</v>
      </c>
      <c r="C2447" s="1" t="s">
        <v>17931</v>
      </c>
      <c r="D2447" s="1"/>
      <c r="E2447" s="1"/>
      <c r="F2447" s="1" t="s">
        <v>17919</v>
      </c>
      <c r="G2447" s="1" t="s">
        <v>2007</v>
      </c>
      <c r="H2447" s="1">
        <v>39061</v>
      </c>
      <c r="I2447" s="1">
        <v>1007325</v>
      </c>
      <c r="J2447" s="1">
        <v>39.179200000000002</v>
      </c>
      <c r="K2447" s="1">
        <v>-84.505300000000005</v>
      </c>
      <c r="L2447" s="1" t="s">
        <v>25849</v>
      </c>
      <c r="M2447" s="1" t="s">
        <v>1542</v>
      </c>
      <c r="N2447" s="1" t="s">
        <v>17708</v>
      </c>
      <c r="O2447" s="1">
        <v>2022</v>
      </c>
      <c r="P2447" s="1">
        <v>45232</v>
      </c>
      <c r="Q2447" s="1" t="s">
        <v>25850</v>
      </c>
      <c r="R2447" s="1"/>
      <c r="S2447" s="1" t="s">
        <v>24367</v>
      </c>
      <c r="T2447" s="1" t="s">
        <v>6826</v>
      </c>
      <c r="U2447" s="1"/>
      <c r="V2447" s="1" t="s">
        <v>17932</v>
      </c>
      <c r="W2447" s="1" t="s">
        <v>6826</v>
      </c>
    </row>
    <row r="2448" spans="1:23" x14ac:dyDescent="0.25">
      <c r="A2448" s="1">
        <v>1001542</v>
      </c>
      <c r="B2448" s="5" t="str">
        <f>VLOOKUP(H2448,'FIPS Basin X-walk'!$A$2:$F$3224,6,FALSE)</f>
        <v>Cincinnati Arch</v>
      </c>
      <c r="C2448" s="1" t="s">
        <v>11584</v>
      </c>
      <c r="D2448" s="1"/>
      <c r="E2448" s="1"/>
      <c r="F2448" s="1" t="s">
        <v>11585</v>
      </c>
      <c r="G2448" s="1" t="s">
        <v>2007</v>
      </c>
      <c r="H2448" s="1">
        <v>18057</v>
      </c>
      <c r="I2448" s="1">
        <v>1001542</v>
      </c>
      <c r="J2448" s="1">
        <v>40.096899999999998</v>
      </c>
      <c r="K2448" s="1">
        <v>-85.971400000000003</v>
      </c>
      <c r="L2448" s="1"/>
      <c r="M2448" s="1" t="s">
        <v>1499</v>
      </c>
      <c r="N2448" s="1" t="s">
        <v>11457</v>
      </c>
      <c r="O2448" s="1">
        <v>2022</v>
      </c>
      <c r="P2448" s="1">
        <v>46060</v>
      </c>
      <c r="Q2448" s="1" t="s">
        <v>11586</v>
      </c>
      <c r="R2448" s="1"/>
      <c r="S2448" s="1" t="s">
        <v>24355</v>
      </c>
      <c r="T2448" s="1" t="s">
        <v>6826</v>
      </c>
      <c r="U2448" s="1"/>
      <c r="V2448" s="1" t="s">
        <v>9621</v>
      </c>
      <c r="W2448" s="1" t="s">
        <v>6828</v>
      </c>
    </row>
    <row r="2449" spans="1:23" x14ac:dyDescent="0.25">
      <c r="A2449" s="1">
        <v>1000841</v>
      </c>
      <c r="B2449" s="5" t="str">
        <f>VLOOKUP(H2449,'FIPS Basin X-walk'!$A$2:$F$3224,6,FALSE)</f>
        <v>Cincinnati Arch</v>
      </c>
      <c r="C2449" s="1" t="s">
        <v>17923</v>
      </c>
      <c r="D2449" s="1"/>
      <c r="E2449" s="1" t="s">
        <v>6828</v>
      </c>
      <c r="F2449" s="1" t="s">
        <v>17921</v>
      </c>
      <c r="G2449" s="1" t="s">
        <v>2007</v>
      </c>
      <c r="H2449" s="1">
        <v>39061</v>
      </c>
      <c r="I2449" s="1">
        <v>1000841</v>
      </c>
      <c r="J2449" s="1">
        <v>39.113100000000003</v>
      </c>
      <c r="K2449" s="1">
        <v>-84.803100000000001</v>
      </c>
      <c r="L2449" s="1"/>
      <c r="M2449" s="1" t="s">
        <v>1542</v>
      </c>
      <c r="N2449" s="1" t="s">
        <v>17708</v>
      </c>
      <c r="O2449" s="1">
        <v>2022</v>
      </c>
      <c r="P2449" s="1">
        <v>45052</v>
      </c>
      <c r="Q2449" s="1" t="s">
        <v>17924</v>
      </c>
      <c r="R2449" s="1"/>
      <c r="S2449" s="1" t="s">
        <v>24355</v>
      </c>
      <c r="T2449" s="1" t="s">
        <v>6826</v>
      </c>
      <c r="U2449" s="1"/>
      <c r="V2449" s="1" t="s">
        <v>8562</v>
      </c>
      <c r="W2449" s="1" t="s">
        <v>6828</v>
      </c>
    </row>
    <row r="2450" spans="1:23" x14ac:dyDescent="0.25">
      <c r="A2450" s="1">
        <v>1002879</v>
      </c>
      <c r="B2450" s="5" t="str">
        <f>VLOOKUP(H2450,'FIPS Basin X-walk'!$A$2:$F$3224,6,FALSE)</f>
        <v>Cincinnati Arch</v>
      </c>
      <c r="C2450" s="1" t="s">
        <v>17928</v>
      </c>
      <c r="D2450" s="1"/>
      <c r="E2450" s="1"/>
      <c r="F2450" s="1" t="s">
        <v>17929</v>
      </c>
      <c r="G2450" s="1" t="s">
        <v>9741</v>
      </c>
      <c r="H2450" s="1">
        <v>39061</v>
      </c>
      <c r="I2450" s="1">
        <v>1002879</v>
      </c>
      <c r="J2450" s="1">
        <v>39.134700000000002</v>
      </c>
      <c r="K2450" s="1">
        <v>-84.712199999999996</v>
      </c>
      <c r="L2450" s="1"/>
      <c r="M2450" s="1" t="s">
        <v>1542</v>
      </c>
      <c r="N2450" s="1" t="s">
        <v>17708</v>
      </c>
      <c r="O2450" s="1">
        <v>2022</v>
      </c>
      <c r="P2450" s="1">
        <v>45001</v>
      </c>
      <c r="Q2450" s="1" t="s">
        <v>17930</v>
      </c>
      <c r="R2450" s="1"/>
      <c r="S2450" s="1" t="s">
        <v>24414</v>
      </c>
      <c r="T2450" s="1" t="s">
        <v>6826</v>
      </c>
      <c r="U2450" s="1"/>
      <c r="V2450" s="1" t="s">
        <v>11437</v>
      </c>
      <c r="W2450" s="1" t="s">
        <v>6826</v>
      </c>
    </row>
    <row r="2451" spans="1:23" x14ac:dyDescent="0.25">
      <c r="A2451" s="1">
        <v>1010658</v>
      </c>
      <c r="B2451" s="5" t="str">
        <f>VLOOKUP(H2451,'FIPS Basin X-walk'!$A$2:$F$3224,6,FALSE)</f>
        <v>Salina Basin</v>
      </c>
      <c r="C2451" s="1" t="s">
        <v>15940</v>
      </c>
      <c r="D2451" s="1"/>
      <c r="E2451" s="1"/>
      <c r="F2451" s="1" t="s">
        <v>1854</v>
      </c>
      <c r="G2451" s="1" t="s">
        <v>9741</v>
      </c>
      <c r="H2451" s="1">
        <v>31081</v>
      </c>
      <c r="I2451" s="1">
        <v>1010658</v>
      </c>
      <c r="J2451" s="1">
        <v>40.868009999999998</v>
      </c>
      <c r="K2451" s="1">
        <v>-98.0364</v>
      </c>
      <c r="L2451" s="1"/>
      <c r="M2451" s="1" t="s">
        <v>1491</v>
      </c>
      <c r="N2451" s="1" t="s">
        <v>15841</v>
      </c>
      <c r="O2451" s="1">
        <v>2022</v>
      </c>
      <c r="P2451" s="1">
        <v>68818</v>
      </c>
      <c r="Q2451" s="1" t="s">
        <v>15941</v>
      </c>
      <c r="R2451" s="1"/>
      <c r="S2451" s="1" t="s">
        <v>24378</v>
      </c>
      <c r="T2451" s="1" t="s">
        <v>6826</v>
      </c>
      <c r="U2451" s="1"/>
      <c r="V2451" s="1" t="s">
        <v>15942</v>
      </c>
      <c r="W2451" s="1" t="s">
        <v>6826</v>
      </c>
    </row>
    <row r="2452" spans="1:23" x14ac:dyDescent="0.25">
      <c r="A2452" s="1">
        <v>1000247</v>
      </c>
      <c r="B2452" s="5" t="str">
        <f>VLOOKUP(H2452,'FIPS Basin X-walk'!$A$2:$F$3224,6,FALSE)</f>
        <v>Appalachian Basin (Eastern Overthrust Area)</v>
      </c>
      <c r="C2452" s="1" t="s">
        <v>20085</v>
      </c>
      <c r="D2452" s="1"/>
      <c r="E2452" s="1" t="s">
        <v>6828</v>
      </c>
      <c r="F2452" s="1" t="s">
        <v>20080</v>
      </c>
      <c r="G2452" s="1" t="s">
        <v>9741</v>
      </c>
      <c r="H2452" s="1">
        <v>47065</v>
      </c>
      <c r="I2452" s="1">
        <v>1000247</v>
      </c>
      <c r="J2452" s="1">
        <v>35.101196999999999</v>
      </c>
      <c r="K2452" s="1">
        <v>-85.345342000000002</v>
      </c>
      <c r="L2452" s="1"/>
      <c r="M2452" s="1" t="s">
        <v>1538</v>
      </c>
      <c r="N2452" s="1" t="s">
        <v>20002</v>
      </c>
      <c r="O2452" s="1">
        <v>2022</v>
      </c>
      <c r="P2452" s="1">
        <v>37405</v>
      </c>
      <c r="Q2452" s="1" t="s">
        <v>20086</v>
      </c>
      <c r="R2452" s="1"/>
      <c r="S2452" s="1" t="s">
        <v>24441</v>
      </c>
      <c r="T2452" s="1" t="s">
        <v>6826</v>
      </c>
      <c r="U2452" s="1"/>
      <c r="V2452" s="1" t="s">
        <v>11825</v>
      </c>
      <c r="W2452" s="1" t="s">
        <v>6826</v>
      </c>
    </row>
    <row r="2453" spans="1:23" x14ac:dyDescent="0.25">
      <c r="A2453" s="1">
        <v>1004737</v>
      </c>
      <c r="B2453" s="5" t="str">
        <f>VLOOKUP(H2453,'FIPS Basin X-walk'!$A$2:$F$3224,6,FALSE)</f>
        <v>Appalachian Basin (Eastern Overthrust Area)</v>
      </c>
      <c r="C2453" s="1" t="s">
        <v>20091</v>
      </c>
      <c r="D2453" s="1"/>
      <c r="E2453" s="1"/>
      <c r="F2453" s="1" t="s">
        <v>20083</v>
      </c>
      <c r="G2453" s="1" t="s">
        <v>9741</v>
      </c>
      <c r="H2453" s="1">
        <v>47065</v>
      </c>
      <c r="I2453" s="1">
        <v>1004737</v>
      </c>
      <c r="J2453" s="1">
        <v>35.113864</v>
      </c>
      <c r="K2453" s="1">
        <v>-85.24333</v>
      </c>
      <c r="L2453" s="1"/>
      <c r="M2453" s="1" t="s">
        <v>1538</v>
      </c>
      <c r="N2453" s="1" t="s">
        <v>20002</v>
      </c>
      <c r="O2453" s="1">
        <v>2022</v>
      </c>
      <c r="P2453" s="1">
        <v>37415</v>
      </c>
      <c r="Q2453" s="1" t="s">
        <v>20092</v>
      </c>
      <c r="R2453" s="1" t="s">
        <v>24459</v>
      </c>
      <c r="S2453" s="1" t="s">
        <v>24414</v>
      </c>
      <c r="T2453" s="1" t="s">
        <v>6826</v>
      </c>
      <c r="U2453" s="1"/>
      <c r="V2453" s="1" t="s">
        <v>20093</v>
      </c>
      <c r="W2453" s="1" t="s">
        <v>6826</v>
      </c>
    </row>
    <row r="2454" spans="1:23" x14ac:dyDescent="0.25">
      <c r="A2454" s="1">
        <v>1006080</v>
      </c>
      <c r="B2454" s="5" t="str">
        <f>VLOOKUP(H2454,'FIPS Basin X-walk'!$A$2:$F$3224,6,FALSE)</f>
        <v>Appalachian Basin (Eastern Overthrust Area)</v>
      </c>
      <c r="C2454" s="1" t="s">
        <v>20079</v>
      </c>
      <c r="D2454" s="1"/>
      <c r="E2454" s="1"/>
      <c r="F2454" s="1" t="s">
        <v>20080</v>
      </c>
      <c r="G2454" s="1" t="s">
        <v>9741</v>
      </c>
      <c r="H2454" s="1">
        <v>47065</v>
      </c>
      <c r="I2454" s="1">
        <v>1006080</v>
      </c>
      <c r="J2454" s="1">
        <v>34.997920999999998</v>
      </c>
      <c r="K2454" s="1">
        <v>-85.318580999999995</v>
      </c>
      <c r="L2454" s="1"/>
      <c r="M2454" s="1" t="s">
        <v>1538</v>
      </c>
      <c r="N2454" s="1" t="s">
        <v>20002</v>
      </c>
      <c r="O2454" s="1">
        <v>2022</v>
      </c>
      <c r="P2454" s="1">
        <v>37410</v>
      </c>
      <c r="Q2454" s="1" t="s">
        <v>20081</v>
      </c>
      <c r="R2454" s="1"/>
      <c r="S2454" s="1" t="s">
        <v>24436</v>
      </c>
      <c r="T2454" s="1" t="s">
        <v>6826</v>
      </c>
      <c r="U2454" s="1"/>
      <c r="V2454" s="1" t="s">
        <v>10435</v>
      </c>
      <c r="W2454" s="1" t="s">
        <v>6826</v>
      </c>
    </row>
    <row r="2455" spans="1:23" x14ac:dyDescent="0.25">
      <c r="A2455" s="1">
        <v>1007572</v>
      </c>
      <c r="B2455" s="5" t="str">
        <f>VLOOKUP(H2455,'FIPS Basin X-walk'!$A$2:$F$3224,6,FALSE)</f>
        <v>Appalachian Basin (Eastern Overthrust Area)</v>
      </c>
      <c r="C2455" s="1" t="s">
        <v>20090</v>
      </c>
      <c r="D2455" s="1"/>
      <c r="E2455" s="1"/>
      <c r="F2455" s="1" t="s">
        <v>20083</v>
      </c>
      <c r="G2455" s="1" t="s">
        <v>9741</v>
      </c>
      <c r="H2455" s="1">
        <v>47065</v>
      </c>
      <c r="I2455" s="1">
        <v>1007572</v>
      </c>
      <c r="J2455" s="1">
        <v>35.050260000000002</v>
      </c>
      <c r="K2455" s="1">
        <v>-85.184389999999993</v>
      </c>
      <c r="L2455" s="1"/>
      <c r="M2455" s="1" t="s">
        <v>1538</v>
      </c>
      <c r="N2455" s="1" t="s">
        <v>20002</v>
      </c>
      <c r="O2455" s="1">
        <v>2022</v>
      </c>
      <c r="P2455" s="1">
        <v>37421</v>
      </c>
      <c r="Q2455" s="1" t="s">
        <v>1425</v>
      </c>
      <c r="R2455" s="1"/>
      <c r="S2455" s="1" t="s">
        <v>24359</v>
      </c>
      <c r="T2455" s="1" t="s">
        <v>7005</v>
      </c>
      <c r="U2455" s="1"/>
      <c r="V2455" s="1" t="s">
        <v>6827</v>
      </c>
      <c r="W2455" s="1" t="s">
        <v>6826</v>
      </c>
    </row>
    <row r="2456" spans="1:23" x14ac:dyDescent="0.25">
      <c r="A2456" s="1">
        <v>1007804</v>
      </c>
      <c r="B2456" s="5" t="str">
        <f>VLOOKUP(H2456,'FIPS Basin X-walk'!$A$2:$F$3224,6,FALSE)</f>
        <v>Appalachian Basin (Eastern Overthrust Area)</v>
      </c>
      <c r="C2456" s="1" t="s">
        <v>20096</v>
      </c>
      <c r="D2456" s="1"/>
      <c r="E2456" s="1"/>
      <c r="F2456" s="1" t="s">
        <v>20080</v>
      </c>
      <c r="G2456" s="1" t="s">
        <v>9741</v>
      </c>
      <c r="H2456" s="1">
        <v>47065</v>
      </c>
      <c r="I2456" s="1">
        <v>1007804</v>
      </c>
      <c r="J2456" s="1">
        <v>35.061315</v>
      </c>
      <c r="K2456" s="1">
        <v>-85.323308999999995</v>
      </c>
      <c r="L2456" s="1"/>
      <c r="M2456" s="1" t="s">
        <v>1538</v>
      </c>
      <c r="N2456" s="1" t="s">
        <v>20002</v>
      </c>
      <c r="O2456" s="1">
        <v>2022</v>
      </c>
      <c r="P2456" s="1">
        <v>37405</v>
      </c>
      <c r="Q2456" s="1" t="s">
        <v>20097</v>
      </c>
      <c r="R2456" s="1"/>
      <c r="S2456" s="1" t="s">
        <v>24385</v>
      </c>
      <c r="T2456" s="1" t="s">
        <v>6826</v>
      </c>
      <c r="U2456" s="1"/>
      <c r="V2456" s="1" t="s">
        <v>6986</v>
      </c>
      <c r="W2456" s="1" t="s">
        <v>6826</v>
      </c>
    </row>
    <row r="2457" spans="1:23" x14ac:dyDescent="0.25">
      <c r="A2457" s="1">
        <v>1008733</v>
      </c>
      <c r="B2457" s="5" t="str">
        <f>VLOOKUP(H2457,'FIPS Basin X-walk'!$A$2:$F$3224,6,FALSE)</f>
        <v>Appalachian Basin (Eastern Overthrust Area)</v>
      </c>
      <c r="C2457" s="1" t="s">
        <v>20082</v>
      </c>
      <c r="D2457" s="1"/>
      <c r="E2457" s="1"/>
      <c r="F2457" s="1" t="s">
        <v>20083</v>
      </c>
      <c r="G2457" s="1" t="s">
        <v>9741</v>
      </c>
      <c r="H2457" s="1">
        <v>47065</v>
      </c>
      <c r="I2457" s="1">
        <v>1008733</v>
      </c>
      <c r="J2457" s="1">
        <v>35.042990000000003</v>
      </c>
      <c r="K2457" s="1">
        <v>-85.309299999999993</v>
      </c>
      <c r="L2457" s="1"/>
      <c r="M2457" s="1" t="s">
        <v>1538</v>
      </c>
      <c r="N2457" s="1" t="s">
        <v>20002</v>
      </c>
      <c r="O2457" s="1">
        <v>2022</v>
      </c>
      <c r="P2457" s="1">
        <v>37402</v>
      </c>
      <c r="Q2457" s="1" t="s">
        <v>20084</v>
      </c>
      <c r="R2457" s="1"/>
      <c r="S2457" s="1" t="s">
        <v>24355</v>
      </c>
      <c r="T2457" s="1" t="s">
        <v>6826</v>
      </c>
      <c r="U2457" s="1"/>
      <c r="V2457" s="1" t="s">
        <v>24409</v>
      </c>
      <c r="W2457" s="1" t="s">
        <v>6828</v>
      </c>
    </row>
    <row r="2458" spans="1:23" x14ac:dyDescent="0.25">
      <c r="A2458" s="1">
        <v>1000036</v>
      </c>
      <c r="B2458" s="5" t="str">
        <f>VLOOKUP(H2458,'FIPS Basin X-walk'!$A$2:$F$3224,6,FALSE)</f>
        <v>Cincinnati Arch</v>
      </c>
      <c r="C2458" s="1" t="s">
        <v>17933</v>
      </c>
      <c r="D2458" s="1"/>
      <c r="E2458" s="1"/>
      <c r="F2458" s="1" t="s">
        <v>17919</v>
      </c>
      <c r="G2458" s="1" t="s">
        <v>9741</v>
      </c>
      <c r="H2458" s="1">
        <v>39061</v>
      </c>
      <c r="I2458" s="1">
        <v>1000036</v>
      </c>
      <c r="J2458" s="1">
        <v>39.134569999999997</v>
      </c>
      <c r="K2458" s="1">
        <v>-84.509820000000005</v>
      </c>
      <c r="L2458" s="1"/>
      <c r="M2458" s="1" t="s">
        <v>1542</v>
      </c>
      <c r="N2458" s="1" t="s">
        <v>17708</v>
      </c>
      <c r="O2458" s="1">
        <v>2022</v>
      </c>
      <c r="P2458" s="1">
        <v>45219</v>
      </c>
      <c r="Q2458" s="1" t="s">
        <v>17934</v>
      </c>
      <c r="R2458" s="1"/>
      <c r="S2458" s="1" t="s">
        <v>24379</v>
      </c>
      <c r="T2458" s="1" t="s">
        <v>6828</v>
      </c>
      <c r="U2458" s="1"/>
      <c r="V2458" s="1" t="s">
        <v>17935</v>
      </c>
      <c r="W2458" s="1" t="s">
        <v>6828</v>
      </c>
    </row>
    <row r="2459" spans="1:23" x14ac:dyDescent="0.25">
      <c r="A2459" s="1">
        <v>1001738</v>
      </c>
      <c r="B2459" s="5" t="str">
        <f>VLOOKUP(H2459,'FIPS Basin X-walk'!$A$2:$F$3224,6,FALSE)</f>
        <v>Cincinnati Arch</v>
      </c>
      <c r="C2459" s="1" t="s">
        <v>17927</v>
      </c>
      <c r="D2459" s="1"/>
      <c r="E2459" s="1"/>
      <c r="F2459" s="1" t="s">
        <v>17914</v>
      </c>
      <c r="G2459" s="1" t="s">
        <v>9741</v>
      </c>
      <c r="H2459" s="1">
        <v>39061</v>
      </c>
      <c r="I2459" s="1">
        <v>1001738</v>
      </c>
      <c r="J2459" s="1">
        <v>39.106634999999997</v>
      </c>
      <c r="K2459" s="1">
        <v>-84.536322999999996</v>
      </c>
      <c r="L2459" s="1"/>
      <c r="M2459" s="1" t="s">
        <v>1542</v>
      </c>
      <c r="N2459" s="1" t="s">
        <v>17708</v>
      </c>
      <c r="O2459" s="1">
        <v>2022</v>
      </c>
      <c r="P2459" s="1">
        <v>45201</v>
      </c>
      <c r="Q2459" s="1" t="s">
        <v>1323</v>
      </c>
      <c r="R2459" s="1"/>
      <c r="S2459" s="1" t="s">
        <v>24359</v>
      </c>
      <c r="T2459" s="1" t="s">
        <v>6826</v>
      </c>
      <c r="U2459" s="1"/>
      <c r="V2459" s="1" t="s">
        <v>9621</v>
      </c>
      <c r="W2459" s="1" t="s">
        <v>6826</v>
      </c>
    </row>
    <row r="2460" spans="1:23" x14ac:dyDescent="0.25">
      <c r="A2460" s="1">
        <v>1001862</v>
      </c>
      <c r="B2460" s="5" t="str">
        <f>VLOOKUP(H2460,'FIPS Basin X-walk'!$A$2:$F$3224,6,FALSE)</f>
        <v>Cincinnati Arch</v>
      </c>
      <c r="C2460" s="1" t="s">
        <v>17918</v>
      </c>
      <c r="D2460" s="1"/>
      <c r="E2460" s="1"/>
      <c r="F2460" s="1" t="s">
        <v>17919</v>
      </c>
      <c r="G2460" s="1" t="s">
        <v>9741</v>
      </c>
      <c r="H2460" s="1">
        <v>39061</v>
      </c>
      <c r="I2460" s="1">
        <v>1001862</v>
      </c>
      <c r="J2460" s="1">
        <v>39.246609999999997</v>
      </c>
      <c r="K2460" s="1">
        <v>-84.444739999999996</v>
      </c>
      <c r="L2460" s="1"/>
      <c r="M2460" s="1" t="s">
        <v>1542</v>
      </c>
      <c r="N2460" s="1" t="s">
        <v>17708</v>
      </c>
      <c r="O2460" s="1">
        <v>2022</v>
      </c>
      <c r="P2460" s="1">
        <v>45215</v>
      </c>
      <c r="Q2460" s="1" t="s">
        <v>24787</v>
      </c>
      <c r="R2460" s="1"/>
      <c r="S2460" s="1" t="s">
        <v>24656</v>
      </c>
      <c r="T2460" s="1" t="s">
        <v>6826</v>
      </c>
      <c r="U2460" s="1"/>
      <c r="V2460" s="1" t="s">
        <v>8644</v>
      </c>
      <c r="W2460" s="1" t="s">
        <v>6826</v>
      </c>
    </row>
    <row r="2461" spans="1:23" x14ac:dyDescent="0.25">
      <c r="A2461" s="1">
        <v>1002491</v>
      </c>
      <c r="B2461" s="5" t="str">
        <f>VLOOKUP(H2461,'FIPS Basin X-walk'!$A$2:$F$3224,6,FALSE)</f>
        <v>Cincinnati Arch</v>
      </c>
      <c r="C2461" s="1" t="s">
        <v>17925</v>
      </c>
      <c r="D2461" s="1"/>
      <c r="E2461" s="1"/>
      <c r="F2461" s="1" t="s">
        <v>17919</v>
      </c>
      <c r="G2461" s="1" t="s">
        <v>9741</v>
      </c>
      <c r="H2461" s="1">
        <v>39061</v>
      </c>
      <c r="I2461" s="1">
        <v>1002491</v>
      </c>
      <c r="J2461" s="1">
        <v>39.186309999999999</v>
      </c>
      <c r="K2461" s="1">
        <v>-84.499859999999998</v>
      </c>
      <c r="L2461" s="1"/>
      <c r="M2461" s="1" t="s">
        <v>1542</v>
      </c>
      <c r="N2461" s="1" t="s">
        <v>17708</v>
      </c>
      <c r="O2461" s="1">
        <v>2022</v>
      </c>
      <c r="P2461" s="1">
        <v>45232</v>
      </c>
      <c r="Q2461" s="1" t="s">
        <v>17926</v>
      </c>
      <c r="R2461" s="1"/>
      <c r="S2461" s="1" t="s">
        <v>24358</v>
      </c>
      <c r="T2461" s="1" t="s">
        <v>6826</v>
      </c>
      <c r="U2461" s="1"/>
      <c r="V2461" s="1" t="s">
        <v>6878</v>
      </c>
      <c r="W2461" s="1" t="s">
        <v>6826</v>
      </c>
    </row>
    <row r="2462" spans="1:23" x14ac:dyDescent="0.25">
      <c r="A2462" s="1">
        <v>1002687</v>
      </c>
      <c r="B2462" s="5" t="str">
        <f>VLOOKUP(H2462,'FIPS Basin X-walk'!$A$2:$F$3224,6,FALSE)</f>
        <v>Cincinnati Arch</v>
      </c>
      <c r="C2462" s="1" t="s">
        <v>17927</v>
      </c>
      <c r="D2462" s="1"/>
      <c r="E2462" s="1"/>
      <c r="F2462" s="1" t="s">
        <v>17914</v>
      </c>
      <c r="G2462" s="1" t="s">
        <v>9741</v>
      </c>
      <c r="H2462" s="1">
        <v>39061</v>
      </c>
      <c r="I2462" s="1">
        <v>1002687</v>
      </c>
      <c r="J2462" s="1">
        <v>39.100360000000002</v>
      </c>
      <c r="K2462" s="1">
        <v>-84.50994</v>
      </c>
      <c r="L2462" s="1"/>
      <c r="M2462" s="1" t="s">
        <v>1542</v>
      </c>
      <c r="N2462" s="1" t="s">
        <v>17708</v>
      </c>
      <c r="O2462" s="1">
        <v>2022</v>
      </c>
      <c r="P2462" s="1">
        <v>45201</v>
      </c>
      <c r="Q2462" s="1" t="s">
        <v>1340</v>
      </c>
      <c r="R2462" s="1"/>
      <c r="S2462" s="1" t="s">
        <v>24359</v>
      </c>
      <c r="T2462" s="1" t="s">
        <v>6826</v>
      </c>
      <c r="U2462" s="1"/>
      <c r="V2462" s="1" t="s">
        <v>9621</v>
      </c>
      <c r="W2462" s="1" t="s">
        <v>6826</v>
      </c>
    </row>
    <row r="2463" spans="1:23" x14ac:dyDescent="0.25">
      <c r="A2463" s="1">
        <v>1004856</v>
      </c>
      <c r="B2463" s="5" t="str">
        <f>VLOOKUP(H2463,'FIPS Basin X-walk'!$A$2:$F$3224,6,FALSE)</f>
        <v>Cincinnati Arch</v>
      </c>
      <c r="C2463" s="1" t="s">
        <v>17913</v>
      </c>
      <c r="D2463" s="1"/>
      <c r="E2463" s="1"/>
      <c r="F2463" s="1" t="s">
        <v>17914</v>
      </c>
      <c r="G2463" s="1" t="s">
        <v>9741</v>
      </c>
      <c r="H2463" s="1">
        <v>39061</v>
      </c>
      <c r="I2463" s="1">
        <v>1004856</v>
      </c>
      <c r="J2463" s="1">
        <v>39.274673</v>
      </c>
      <c r="K2463" s="1">
        <v>-84.597814</v>
      </c>
      <c r="L2463" s="1"/>
      <c r="M2463" s="1" t="s">
        <v>1542</v>
      </c>
      <c r="N2463" s="1" t="s">
        <v>17708</v>
      </c>
      <c r="O2463" s="1">
        <v>2022</v>
      </c>
      <c r="P2463" s="1">
        <v>45251</v>
      </c>
      <c r="Q2463" s="1" t="s">
        <v>17915</v>
      </c>
      <c r="R2463" s="1"/>
      <c r="S2463" s="1" t="s">
        <v>24358</v>
      </c>
      <c r="T2463" s="1" t="s">
        <v>6826</v>
      </c>
      <c r="U2463" s="1"/>
      <c r="V2463" s="1" t="s">
        <v>11613</v>
      </c>
      <c r="W2463" s="1" t="s">
        <v>6826</v>
      </c>
    </row>
    <row r="2464" spans="1:23" x14ac:dyDescent="0.25">
      <c r="A2464" s="1">
        <v>1006700</v>
      </c>
      <c r="B2464" s="5" t="str">
        <f>VLOOKUP(H2464,'FIPS Basin X-walk'!$A$2:$F$3224,6,FALSE)</f>
        <v>Cincinnati Arch</v>
      </c>
      <c r="C2464" s="1" t="s">
        <v>17936</v>
      </c>
      <c r="D2464" s="1"/>
      <c r="E2464" s="1"/>
      <c r="F2464" s="1" t="s">
        <v>17919</v>
      </c>
      <c r="G2464" s="1" t="s">
        <v>9741</v>
      </c>
      <c r="H2464" s="1">
        <v>39061</v>
      </c>
      <c r="I2464" s="1">
        <v>1006700</v>
      </c>
      <c r="J2464" s="1">
        <v>39.141370000000002</v>
      </c>
      <c r="K2464" s="1">
        <v>-84.500339999999994</v>
      </c>
      <c r="L2464" s="1"/>
      <c r="M2464" s="1" t="s">
        <v>1542</v>
      </c>
      <c r="N2464" s="1" t="s">
        <v>17708</v>
      </c>
      <c r="O2464" s="1">
        <v>2022</v>
      </c>
      <c r="P2464" s="1">
        <v>45229</v>
      </c>
      <c r="Q2464" s="1" t="s">
        <v>17937</v>
      </c>
      <c r="R2464" s="1"/>
      <c r="S2464" s="1" t="s">
        <v>24371</v>
      </c>
      <c r="T2464" s="1" t="s">
        <v>6826</v>
      </c>
      <c r="U2464" s="1"/>
      <c r="V2464" s="1" t="s">
        <v>17938</v>
      </c>
      <c r="W2464" s="1" t="s">
        <v>6826</v>
      </c>
    </row>
    <row r="2465" spans="1:23" x14ac:dyDescent="0.25">
      <c r="A2465" s="1">
        <v>1009540</v>
      </c>
      <c r="B2465" s="5" t="str">
        <f>VLOOKUP(H2465,'FIPS Basin X-walk'!$A$2:$F$3224,6,FALSE)</f>
        <v>Cincinnati Arch</v>
      </c>
      <c r="C2465" s="1" t="s">
        <v>17916</v>
      </c>
      <c r="D2465" s="1"/>
      <c r="E2465" s="1"/>
      <c r="F2465" s="1" t="s">
        <v>17914</v>
      </c>
      <c r="G2465" s="1" t="s">
        <v>9741</v>
      </c>
      <c r="H2465" s="1">
        <v>39061</v>
      </c>
      <c r="I2465" s="1">
        <v>1009540</v>
      </c>
      <c r="J2465" s="1">
        <v>39.100360000000002</v>
      </c>
      <c r="K2465" s="1">
        <v>-84.50994</v>
      </c>
      <c r="L2465" s="1"/>
      <c r="M2465" s="1" t="s">
        <v>1542</v>
      </c>
      <c r="N2465" s="1" t="s">
        <v>17708</v>
      </c>
      <c r="O2465" s="1">
        <v>2022</v>
      </c>
      <c r="P2465" s="1">
        <v>45202</v>
      </c>
      <c r="Q2465" s="1" t="s">
        <v>17917</v>
      </c>
      <c r="R2465" s="1"/>
      <c r="S2465" s="1" t="s">
        <v>24360</v>
      </c>
      <c r="T2465" s="1" t="s">
        <v>6826</v>
      </c>
      <c r="U2465" s="1"/>
      <c r="V2465" s="1" t="s">
        <v>9621</v>
      </c>
      <c r="W2465" s="1" t="s">
        <v>6826</v>
      </c>
    </row>
    <row r="2466" spans="1:23" x14ac:dyDescent="0.25">
      <c r="A2466" s="1">
        <v>1011237</v>
      </c>
      <c r="B2466" s="5" t="str">
        <f>VLOOKUP(H2466,'FIPS Basin X-walk'!$A$2:$F$3224,6,FALSE)</f>
        <v>Illinois Basin</v>
      </c>
      <c r="C2466" s="1"/>
      <c r="D2466" s="1"/>
      <c r="E2466" s="1"/>
      <c r="F2466" s="1" t="s">
        <v>10997</v>
      </c>
      <c r="G2466" s="1" t="s">
        <v>9741</v>
      </c>
      <c r="H2466" s="1">
        <v>17065</v>
      </c>
      <c r="I2466" s="1">
        <v>1011237</v>
      </c>
      <c r="J2466" s="1">
        <v>38.171500000000002</v>
      </c>
      <c r="K2466" s="1">
        <v>-88.602500000000006</v>
      </c>
      <c r="L2466" s="1"/>
      <c r="M2466" s="1" t="s">
        <v>1488</v>
      </c>
      <c r="N2466" s="1" t="s">
        <v>10805</v>
      </c>
      <c r="O2466" s="1">
        <v>2022</v>
      </c>
      <c r="P2466" s="1">
        <v>62828</v>
      </c>
      <c r="Q2466" s="1" t="s">
        <v>10998</v>
      </c>
      <c r="R2466" s="1"/>
      <c r="S2466" s="1"/>
      <c r="T2466" s="1" t="s">
        <v>6826</v>
      </c>
      <c r="U2466" s="1"/>
      <c r="V2466" s="1" t="s">
        <v>10999</v>
      </c>
      <c r="W2466" s="1" t="s">
        <v>6826</v>
      </c>
    </row>
    <row r="2467" spans="1:23" x14ac:dyDescent="0.25">
      <c r="A2467" s="1">
        <v>1004159</v>
      </c>
      <c r="B2467" s="5" t="str">
        <f>VLOOKUP(H2467,'FIPS Basin X-walk'!$A$2:$F$3224,6,FALSE)</f>
        <v>Appalachian Basin (Eastern Overthrust Area)</v>
      </c>
      <c r="C2467" s="1" t="s">
        <v>20094</v>
      </c>
      <c r="D2467" s="1"/>
      <c r="E2467" s="1"/>
      <c r="F2467" s="1" t="s">
        <v>14282</v>
      </c>
      <c r="G2467" s="1" t="s">
        <v>9741</v>
      </c>
      <c r="H2467" s="1">
        <v>47065</v>
      </c>
      <c r="I2467" s="1">
        <v>1004159</v>
      </c>
      <c r="J2467" s="1">
        <v>35.192630999999999</v>
      </c>
      <c r="K2467" s="1">
        <v>-85.082397</v>
      </c>
      <c r="L2467" s="1"/>
      <c r="M2467" s="1" t="s">
        <v>1538</v>
      </c>
      <c r="N2467" s="1" t="s">
        <v>20002</v>
      </c>
      <c r="O2467" s="1">
        <v>2022</v>
      </c>
      <c r="P2467" s="1">
        <v>37341</v>
      </c>
      <c r="Q2467" s="1" t="s">
        <v>20095</v>
      </c>
      <c r="R2467" s="1"/>
      <c r="S2467" s="1" t="s">
        <v>24358</v>
      </c>
      <c r="T2467" s="1" t="s">
        <v>6826</v>
      </c>
      <c r="U2467" s="1"/>
      <c r="V2467" s="1" t="s">
        <v>25241</v>
      </c>
      <c r="W2467" s="1" t="s">
        <v>6826</v>
      </c>
    </row>
    <row r="2468" spans="1:23" x14ac:dyDescent="0.25">
      <c r="A2468" s="1">
        <v>1013105</v>
      </c>
      <c r="B2468" s="5" t="str">
        <f>VLOOKUP(H2468,'FIPS Basin X-walk'!$A$2:$F$3224,6,FALSE)</f>
        <v>Cincinnati Arch</v>
      </c>
      <c r="C2468" s="1" t="s">
        <v>17912</v>
      </c>
      <c r="D2468" s="1"/>
      <c r="E2468" s="1"/>
      <c r="F2468" s="1" t="s">
        <v>1594</v>
      </c>
      <c r="G2468" s="1" t="s">
        <v>9741</v>
      </c>
      <c r="H2468" s="1">
        <v>39061</v>
      </c>
      <c r="I2468" s="1">
        <v>1013105</v>
      </c>
      <c r="J2468" s="1">
        <v>39.265715</v>
      </c>
      <c r="K2468" s="1">
        <v>-84.756281000000001</v>
      </c>
      <c r="L2468" s="1"/>
      <c r="M2468" s="1" t="s">
        <v>1542</v>
      </c>
      <c r="N2468" s="1" t="s">
        <v>17708</v>
      </c>
      <c r="O2468" s="1">
        <v>2022</v>
      </c>
      <c r="P2468" s="1">
        <v>45030</v>
      </c>
      <c r="Q2468" s="1" t="s">
        <v>208</v>
      </c>
      <c r="R2468" s="1"/>
      <c r="S2468" s="1" t="s">
        <v>24435</v>
      </c>
      <c r="T2468" s="1" t="s">
        <v>6826</v>
      </c>
      <c r="U2468" s="1"/>
      <c r="V2468" s="1" t="s">
        <v>8019</v>
      </c>
      <c r="W2468" s="1" t="s">
        <v>6826</v>
      </c>
    </row>
    <row r="2469" spans="1:23" x14ac:dyDescent="0.25">
      <c r="A2469" s="1">
        <v>1003498</v>
      </c>
      <c r="B2469" s="5" t="str">
        <f>VLOOKUP(H2469,'FIPS Basin X-walk'!$A$2:$F$3224,6,FALSE)</f>
        <v>Iowa Shelf</v>
      </c>
      <c r="C2469" s="1" t="s">
        <v>12111</v>
      </c>
      <c r="D2469" s="1"/>
      <c r="E2469" s="1"/>
      <c r="F2469" s="1" t="s">
        <v>12112</v>
      </c>
      <c r="G2469" s="1" t="s">
        <v>9741</v>
      </c>
      <c r="H2469" s="1">
        <v>19079</v>
      </c>
      <c r="I2469" s="1">
        <v>1003498</v>
      </c>
      <c r="J2469" s="1">
        <v>42.328899999999997</v>
      </c>
      <c r="K2469" s="1">
        <v>-93.662599999999998</v>
      </c>
      <c r="L2469" s="1"/>
      <c r="M2469" s="1" t="s">
        <v>1500</v>
      </c>
      <c r="N2469" s="1" t="s">
        <v>11970</v>
      </c>
      <c r="O2469" s="1">
        <v>2022</v>
      </c>
      <c r="P2469" s="1">
        <v>50130</v>
      </c>
      <c r="Q2469" s="1" t="s">
        <v>12113</v>
      </c>
      <c r="R2469" s="1"/>
      <c r="S2469" s="1" t="s">
        <v>24378</v>
      </c>
      <c r="T2469" s="1" t="s">
        <v>6826</v>
      </c>
      <c r="U2469" s="1"/>
      <c r="V2469" s="1" t="s">
        <v>11633</v>
      </c>
      <c r="W2469" s="1" t="s">
        <v>6826</v>
      </c>
    </row>
    <row r="2470" spans="1:23" x14ac:dyDescent="0.25">
      <c r="A2470" s="1">
        <v>1002188</v>
      </c>
      <c r="B2470" s="5" t="str">
        <f>VLOOKUP(H2470,'FIPS Basin X-walk'!$A$2:$F$3224,6,FALSE)</f>
        <v>Cincinnati Arch</v>
      </c>
      <c r="C2470" s="1" t="s">
        <v>17920</v>
      </c>
      <c r="D2470" s="1"/>
      <c r="E2470" s="1"/>
      <c r="F2470" s="1" t="s">
        <v>17921</v>
      </c>
      <c r="G2470" s="1" t="s">
        <v>9741</v>
      </c>
      <c r="H2470" s="1">
        <v>39061</v>
      </c>
      <c r="I2470" s="1">
        <v>1002188</v>
      </c>
      <c r="J2470" s="1">
        <v>39.120159999999998</v>
      </c>
      <c r="K2470" s="1">
        <v>-84.796390000000002</v>
      </c>
      <c r="L2470" s="1"/>
      <c r="M2470" s="1" t="s">
        <v>1542</v>
      </c>
      <c r="N2470" s="1" t="s">
        <v>17708</v>
      </c>
      <c r="O2470" s="1">
        <v>2022</v>
      </c>
      <c r="P2470" s="1">
        <v>45052</v>
      </c>
      <c r="Q2470" s="1" t="s">
        <v>24864</v>
      </c>
      <c r="R2470" s="1"/>
      <c r="S2470" s="1" t="s">
        <v>24572</v>
      </c>
      <c r="T2470" s="1" t="s">
        <v>6826</v>
      </c>
      <c r="U2470" s="1"/>
      <c r="V2470" s="1" t="s">
        <v>17922</v>
      </c>
      <c r="W2470" s="1" t="s">
        <v>6826</v>
      </c>
    </row>
    <row r="2471" spans="1:23" x14ac:dyDescent="0.25">
      <c r="A2471" s="1">
        <v>1006286</v>
      </c>
      <c r="B2471" s="5" t="str">
        <f>VLOOKUP(H2471,'FIPS Basin X-walk'!$A$2:$F$3224,6,FALSE)</f>
        <v>Appalachian Basin (Eastern Overthrust Area)</v>
      </c>
      <c r="C2471" s="1" t="s">
        <v>20087</v>
      </c>
      <c r="D2471" s="1"/>
      <c r="E2471" s="1"/>
      <c r="F2471" s="1" t="s">
        <v>20088</v>
      </c>
      <c r="G2471" s="1" t="s">
        <v>9741</v>
      </c>
      <c r="H2471" s="1">
        <v>47065</v>
      </c>
      <c r="I2471" s="1">
        <v>1006286</v>
      </c>
      <c r="J2471" s="1">
        <v>35.052259999999997</v>
      </c>
      <c r="K2471" s="1">
        <v>-85.090199999999996</v>
      </c>
      <c r="L2471" s="1"/>
      <c r="M2471" s="1" t="s">
        <v>1538</v>
      </c>
      <c r="N2471" s="1" t="s">
        <v>20002</v>
      </c>
      <c r="O2471" s="1">
        <v>2022</v>
      </c>
      <c r="P2471" s="1">
        <v>37363</v>
      </c>
      <c r="Q2471" s="1" t="s">
        <v>20089</v>
      </c>
      <c r="R2471" s="1"/>
      <c r="S2471" s="1" t="s">
        <v>24358</v>
      </c>
      <c r="T2471" s="1" t="s">
        <v>6826</v>
      </c>
      <c r="U2471" s="1"/>
      <c r="V2471" s="1" t="s">
        <v>25241</v>
      </c>
      <c r="W2471" s="1" t="s">
        <v>6826</v>
      </c>
    </row>
    <row r="2472" spans="1:23" x14ac:dyDescent="0.25">
      <c r="A2472" s="1">
        <v>1006467</v>
      </c>
      <c r="B2472" s="5" t="str">
        <f>VLOOKUP(H2472,'FIPS Basin X-walk'!$A$2:$F$3224,6,FALSE)</f>
        <v>Florida Platform</v>
      </c>
      <c r="C2472" s="1" t="s">
        <v>9739</v>
      </c>
      <c r="D2472" s="1"/>
      <c r="E2472" s="1"/>
      <c r="F2472" s="1" t="s">
        <v>9740</v>
      </c>
      <c r="G2472" s="1" t="s">
        <v>9741</v>
      </c>
      <c r="H2472" s="1">
        <v>12047</v>
      </c>
      <c r="I2472" s="1">
        <v>1006467</v>
      </c>
      <c r="J2472" s="1">
        <v>30.408106</v>
      </c>
      <c r="K2472" s="1">
        <v>-82.787464999999997</v>
      </c>
      <c r="L2472" s="1" t="s">
        <v>25723</v>
      </c>
      <c r="M2472" s="1" t="s">
        <v>1506</v>
      </c>
      <c r="N2472" s="1" t="s">
        <v>9619</v>
      </c>
      <c r="O2472" s="1">
        <v>2022</v>
      </c>
      <c r="P2472" s="1">
        <v>32096</v>
      </c>
      <c r="Q2472" s="1" t="s">
        <v>25724</v>
      </c>
      <c r="R2472" s="1"/>
      <c r="S2472" s="1" t="s">
        <v>24643</v>
      </c>
      <c r="T2472" s="1" t="s">
        <v>6826</v>
      </c>
      <c r="U2472" s="1"/>
      <c r="V2472" s="1" t="s">
        <v>9742</v>
      </c>
      <c r="W2472" s="1" t="s">
        <v>6826</v>
      </c>
    </row>
    <row r="2473" spans="1:23" x14ac:dyDescent="0.25">
      <c r="A2473" s="1">
        <v>1004908</v>
      </c>
      <c r="B2473" s="5" t="str">
        <f>VLOOKUP(H2473,'FIPS Basin X-walk'!$A$2:$F$3224,6,FALSE)</f>
        <v>Sioux Uplift</v>
      </c>
      <c r="C2473" s="1" t="s">
        <v>19947</v>
      </c>
      <c r="D2473" s="1"/>
      <c r="E2473" s="1"/>
      <c r="F2473" s="1" t="s">
        <v>19948</v>
      </c>
      <c r="G2473" s="1" t="s">
        <v>19949</v>
      </c>
      <c r="H2473" s="1">
        <v>46057</v>
      </c>
      <c r="I2473" s="1">
        <v>1004908</v>
      </c>
      <c r="J2473" s="1">
        <v>44.586185</v>
      </c>
      <c r="K2473" s="1">
        <v>-96.899450000000002</v>
      </c>
      <c r="L2473" s="1"/>
      <c r="M2473" s="1" t="s">
        <v>1511</v>
      </c>
      <c r="N2473" s="1" t="s">
        <v>17561</v>
      </c>
      <c r="O2473" s="1">
        <v>2022</v>
      </c>
      <c r="P2473" s="1">
        <v>57234</v>
      </c>
      <c r="Q2473" s="1" t="s">
        <v>791</v>
      </c>
      <c r="R2473" s="1"/>
      <c r="S2473" s="1" t="s">
        <v>24435</v>
      </c>
      <c r="T2473" s="1" t="s">
        <v>6826</v>
      </c>
      <c r="U2473" s="1"/>
      <c r="V2473" s="1" t="s">
        <v>25395</v>
      </c>
      <c r="W2473" s="1" t="s">
        <v>6826</v>
      </c>
    </row>
    <row r="2474" spans="1:23" x14ac:dyDescent="0.25">
      <c r="A2474" s="1">
        <v>1013643</v>
      </c>
      <c r="B2474" s="5" t="str">
        <f>VLOOKUP(H2474,'FIPS Basin X-walk'!$A$2:$F$3224,6,FALSE)</f>
        <v>Sioux Uplift</v>
      </c>
      <c r="C2474" s="1" t="s">
        <v>19950</v>
      </c>
      <c r="D2474" s="1"/>
      <c r="E2474" s="1"/>
      <c r="F2474" s="1" t="s">
        <v>19951</v>
      </c>
      <c r="G2474" s="1" t="s">
        <v>19949</v>
      </c>
      <c r="H2474" s="1">
        <v>46057</v>
      </c>
      <c r="I2474" s="1">
        <v>1013643</v>
      </c>
      <c r="J2474" s="1">
        <v>44.579444000000002</v>
      </c>
      <c r="K2474" s="1">
        <v>-97.210555999999997</v>
      </c>
      <c r="L2474" s="1"/>
      <c r="M2474" s="1" t="s">
        <v>1562</v>
      </c>
      <c r="N2474" s="1" t="s">
        <v>19888</v>
      </c>
      <c r="O2474" s="1">
        <v>2022</v>
      </c>
      <c r="P2474" s="1">
        <v>57248</v>
      </c>
      <c r="Q2474" s="1" t="s">
        <v>26723</v>
      </c>
      <c r="R2474" s="1"/>
      <c r="S2474" s="1" t="s">
        <v>24754</v>
      </c>
      <c r="T2474" s="1" t="s">
        <v>6826</v>
      </c>
      <c r="U2474" s="1"/>
      <c r="V2474" s="1" t="s">
        <v>10766</v>
      </c>
      <c r="W2474" s="1" t="s">
        <v>6826</v>
      </c>
    </row>
    <row r="2475" spans="1:23" x14ac:dyDescent="0.25">
      <c r="A2475" s="1">
        <v>1001298</v>
      </c>
      <c r="B2475" s="5" t="str">
        <f>VLOOKUP(H2475,'FIPS Basin X-walk'!$A$2:$F$3224,6,FALSE)</f>
        <v>New England Province</v>
      </c>
      <c r="C2475" s="1" t="s">
        <v>14036</v>
      </c>
      <c r="D2475" s="1"/>
      <c r="E2475" s="1"/>
      <c r="F2475" s="1" t="s">
        <v>14037</v>
      </c>
      <c r="G2475" s="1" t="s">
        <v>1862</v>
      </c>
      <c r="H2475" s="1">
        <v>25013</v>
      </c>
      <c r="I2475" s="1">
        <v>1001298</v>
      </c>
      <c r="J2475" s="1">
        <v>42.047600000000003</v>
      </c>
      <c r="K2475" s="1">
        <v>-72.647800000000004</v>
      </c>
      <c r="L2475" s="1"/>
      <c r="M2475" s="1" t="s">
        <v>1513</v>
      </c>
      <c r="N2475" s="1" t="s">
        <v>13980</v>
      </c>
      <c r="O2475" s="1">
        <v>2022</v>
      </c>
      <c r="P2475" s="1">
        <v>1001</v>
      </c>
      <c r="Q2475" s="1" t="s">
        <v>14038</v>
      </c>
      <c r="R2475" s="1"/>
      <c r="S2475" s="1" t="s">
        <v>24355</v>
      </c>
      <c r="T2475" s="1" t="s">
        <v>6826</v>
      </c>
      <c r="U2475" s="1"/>
      <c r="V2475" s="1" t="s">
        <v>24680</v>
      </c>
      <c r="W2475" s="1" t="s">
        <v>6828</v>
      </c>
    </row>
    <row r="2476" spans="1:23" x14ac:dyDescent="0.25">
      <c r="A2476" s="1">
        <v>1007435</v>
      </c>
      <c r="B2476" s="5" t="str">
        <f>VLOOKUP(H2476,'FIPS Basin X-walk'!$A$2:$F$3224,6,FALSE)</f>
        <v>New England Province</v>
      </c>
      <c r="C2476" s="1" t="s">
        <v>14048</v>
      </c>
      <c r="D2476" s="1"/>
      <c r="E2476" s="1"/>
      <c r="F2476" s="1" t="s">
        <v>14049</v>
      </c>
      <c r="G2476" s="1" t="s">
        <v>1862</v>
      </c>
      <c r="H2476" s="1">
        <v>25013</v>
      </c>
      <c r="I2476" s="1">
        <v>1007435</v>
      </c>
      <c r="J2476" s="1">
        <v>42.155999999999999</v>
      </c>
      <c r="K2476" s="1">
        <v>-72.529200000000003</v>
      </c>
      <c r="L2476" s="1"/>
      <c r="M2476" s="1" t="s">
        <v>1513</v>
      </c>
      <c r="N2476" s="1" t="s">
        <v>13980</v>
      </c>
      <c r="O2476" s="1">
        <v>2022</v>
      </c>
      <c r="P2476" s="1">
        <v>1151</v>
      </c>
      <c r="Q2476" s="1" t="s">
        <v>14050</v>
      </c>
      <c r="R2476" s="1"/>
      <c r="S2476" s="1" t="s">
        <v>24355</v>
      </c>
      <c r="T2476" s="1" t="s">
        <v>6826</v>
      </c>
      <c r="U2476" s="1"/>
      <c r="V2476" s="1" t="s">
        <v>8562</v>
      </c>
      <c r="W2476" s="1" t="s">
        <v>6828</v>
      </c>
    </row>
    <row r="2477" spans="1:23" x14ac:dyDescent="0.25">
      <c r="A2477" s="1">
        <v>1001021</v>
      </c>
      <c r="B2477" s="5" t="str">
        <f>VLOOKUP(H2477,'FIPS Basin X-walk'!$A$2:$F$3224,6,FALSE)</f>
        <v>New England Province</v>
      </c>
      <c r="C2477" s="1" t="s">
        <v>14044</v>
      </c>
      <c r="D2477" s="1"/>
      <c r="E2477" s="1"/>
      <c r="F2477" s="1" t="s">
        <v>14045</v>
      </c>
      <c r="G2477" s="1" t="s">
        <v>1862</v>
      </c>
      <c r="H2477" s="1">
        <v>25013</v>
      </c>
      <c r="I2477" s="1">
        <v>1001021</v>
      </c>
      <c r="J2477" s="1">
        <v>42.197699999999998</v>
      </c>
      <c r="K2477" s="1">
        <v>-72.510300000000001</v>
      </c>
      <c r="L2477" s="1"/>
      <c r="M2477" s="1" t="s">
        <v>1513</v>
      </c>
      <c r="N2477" s="1" t="s">
        <v>13980</v>
      </c>
      <c r="O2477" s="1">
        <v>2022</v>
      </c>
      <c r="P2477" s="1">
        <v>1056</v>
      </c>
      <c r="Q2477" s="1" t="s">
        <v>14046</v>
      </c>
      <c r="R2477" s="1"/>
      <c r="S2477" s="1" t="s">
        <v>24355</v>
      </c>
      <c r="T2477" s="1" t="s">
        <v>6826</v>
      </c>
      <c r="U2477" s="1"/>
      <c r="V2477" s="1" t="s">
        <v>14047</v>
      </c>
      <c r="W2477" s="1" t="s">
        <v>6828</v>
      </c>
    </row>
    <row r="2478" spans="1:23" x14ac:dyDescent="0.25">
      <c r="A2478" s="1">
        <v>1004865</v>
      </c>
      <c r="B2478" s="5" t="str">
        <f>VLOOKUP(H2478,'FIPS Basin X-walk'!$A$2:$F$3224,6,FALSE)</f>
        <v>New England Province</v>
      </c>
      <c r="C2478" s="1" t="s">
        <v>14054</v>
      </c>
      <c r="D2478" s="1"/>
      <c r="E2478" s="1"/>
      <c r="F2478" s="1" t="s">
        <v>14037</v>
      </c>
      <c r="G2478" s="1" t="s">
        <v>14040</v>
      </c>
      <c r="H2478" s="1">
        <v>25013</v>
      </c>
      <c r="I2478" s="1">
        <v>1004865</v>
      </c>
      <c r="J2478" s="1">
        <v>42.090524000000002</v>
      </c>
      <c r="K2478" s="1">
        <v>-72.590857999999997</v>
      </c>
      <c r="L2478" s="1"/>
      <c r="M2478" s="1" t="s">
        <v>1513</v>
      </c>
      <c r="N2478" s="1" t="s">
        <v>13980</v>
      </c>
      <c r="O2478" s="1">
        <v>2022</v>
      </c>
      <c r="P2478" s="1">
        <v>1001</v>
      </c>
      <c r="Q2478" s="1" t="s">
        <v>14055</v>
      </c>
      <c r="R2478" s="1"/>
      <c r="S2478" s="1" t="s">
        <v>24389</v>
      </c>
      <c r="T2478" s="1" t="s">
        <v>6826</v>
      </c>
      <c r="U2478" s="1"/>
      <c r="V2478" s="1" t="s">
        <v>13990</v>
      </c>
      <c r="W2478" s="1" t="s">
        <v>6826</v>
      </c>
    </row>
    <row r="2479" spans="1:23" x14ac:dyDescent="0.25">
      <c r="A2479" s="1">
        <v>1010498</v>
      </c>
      <c r="B2479" s="5" t="str">
        <f>VLOOKUP(H2479,'FIPS Basin X-walk'!$A$2:$F$3224,6,FALSE)</f>
        <v>New England Province</v>
      </c>
      <c r="C2479" s="1" t="s">
        <v>14042</v>
      </c>
      <c r="D2479" s="1"/>
      <c r="E2479" s="1"/>
      <c r="F2479" s="1" t="s">
        <v>14043</v>
      </c>
      <c r="G2479" s="1" t="s">
        <v>14040</v>
      </c>
      <c r="H2479" s="1">
        <v>25013</v>
      </c>
      <c r="I2479" s="1">
        <v>1010498</v>
      </c>
      <c r="J2479" s="1">
        <v>42.0336</v>
      </c>
      <c r="K2479" s="1">
        <v>-72.637020000000007</v>
      </c>
      <c r="L2479" s="1"/>
      <c r="M2479" s="1" t="s">
        <v>1513</v>
      </c>
      <c r="N2479" s="1" t="s">
        <v>13980</v>
      </c>
      <c r="O2479" s="1">
        <v>2022</v>
      </c>
      <c r="P2479" s="1">
        <v>1001</v>
      </c>
      <c r="Q2479" s="1" t="s">
        <v>416</v>
      </c>
      <c r="R2479" s="1"/>
      <c r="S2479" s="1" t="s">
        <v>24435</v>
      </c>
      <c r="T2479" s="1" t="s">
        <v>6826</v>
      </c>
      <c r="U2479" s="1"/>
      <c r="V2479" s="1" t="s">
        <v>7090</v>
      </c>
      <c r="W2479" s="1" t="s">
        <v>6826</v>
      </c>
    </row>
    <row r="2480" spans="1:23" x14ac:dyDescent="0.25">
      <c r="A2480" s="1">
        <v>1007669</v>
      </c>
      <c r="B2480" s="5" t="str">
        <f>VLOOKUP(H2480,'FIPS Basin X-walk'!$A$2:$F$3224,6,FALSE)</f>
        <v>New England Province</v>
      </c>
      <c r="C2480" s="1" t="s">
        <v>14051</v>
      </c>
      <c r="D2480" s="1"/>
      <c r="E2480" s="1"/>
      <c r="F2480" s="1" t="s">
        <v>14052</v>
      </c>
      <c r="G2480" s="1" t="s">
        <v>14040</v>
      </c>
      <c r="H2480" s="1">
        <v>25013</v>
      </c>
      <c r="I2480" s="1">
        <v>1007669</v>
      </c>
      <c r="J2480" s="1">
        <v>42.167110000000001</v>
      </c>
      <c r="K2480" s="1">
        <v>-72.542460000000005</v>
      </c>
      <c r="L2480" s="1"/>
      <c r="M2480" s="1" t="s">
        <v>1513</v>
      </c>
      <c r="N2480" s="1" t="s">
        <v>13980</v>
      </c>
      <c r="O2480" s="1">
        <v>2022</v>
      </c>
      <c r="P2480" s="1">
        <v>1020</v>
      </c>
      <c r="Q2480" s="1" t="s">
        <v>14053</v>
      </c>
      <c r="R2480" s="1"/>
      <c r="S2480" s="1" t="s">
        <v>24358</v>
      </c>
      <c r="T2480" s="1" t="s">
        <v>6826</v>
      </c>
      <c r="U2480" s="1"/>
      <c r="V2480" s="1" t="s">
        <v>6878</v>
      </c>
      <c r="W2480" s="1" t="s">
        <v>6826</v>
      </c>
    </row>
    <row r="2481" spans="1:23" x14ac:dyDescent="0.25">
      <c r="A2481" s="1">
        <v>1002299</v>
      </c>
      <c r="B2481" s="5" t="str">
        <f>VLOOKUP(H2481,'FIPS Basin X-walk'!$A$2:$F$3224,6,FALSE)</f>
        <v>New England Province</v>
      </c>
      <c r="C2481" s="1" t="s">
        <v>14039</v>
      </c>
      <c r="D2481" s="1"/>
      <c r="E2481" s="1"/>
      <c r="F2481" s="1" t="s">
        <v>11316</v>
      </c>
      <c r="G2481" s="1" t="s">
        <v>14040</v>
      </c>
      <c r="H2481" s="1">
        <v>25013</v>
      </c>
      <c r="I2481" s="1">
        <v>1002299</v>
      </c>
      <c r="J2481" s="1">
        <v>42.154980999999999</v>
      </c>
      <c r="K2481" s="1">
        <v>-72.526419000000004</v>
      </c>
      <c r="L2481" s="1"/>
      <c r="M2481" s="1" t="s">
        <v>1513</v>
      </c>
      <c r="N2481" s="1" t="s">
        <v>13980</v>
      </c>
      <c r="O2481" s="1">
        <v>2022</v>
      </c>
      <c r="P2481" s="1">
        <v>1151</v>
      </c>
      <c r="Q2481" s="1" t="s">
        <v>14041</v>
      </c>
      <c r="R2481" s="1"/>
      <c r="S2481" s="1" t="s">
        <v>24479</v>
      </c>
      <c r="T2481" s="1" t="s">
        <v>6828</v>
      </c>
      <c r="U2481" s="1"/>
      <c r="V2481" s="1" t="s">
        <v>6866</v>
      </c>
      <c r="W2481" s="1" t="s">
        <v>6826</v>
      </c>
    </row>
    <row r="2482" spans="1:23" x14ac:dyDescent="0.25">
      <c r="A2482" s="1">
        <v>1005136</v>
      </c>
      <c r="B2482" s="5" t="str">
        <f>VLOOKUP(H2482,'FIPS Basin X-walk'!$A$2:$F$3224,6,FALSE)</f>
        <v>New England Province</v>
      </c>
      <c r="C2482" s="1" t="s">
        <v>14064</v>
      </c>
      <c r="D2482" s="1"/>
      <c r="E2482" s="1"/>
      <c r="F2482" s="1" t="s">
        <v>14065</v>
      </c>
      <c r="G2482" s="1" t="s">
        <v>14058</v>
      </c>
      <c r="H2482" s="1">
        <v>25015</v>
      </c>
      <c r="I2482" s="1">
        <v>1005136</v>
      </c>
      <c r="J2482" s="1">
        <v>42.389977999999999</v>
      </c>
      <c r="K2482" s="1">
        <v>-72.537008</v>
      </c>
      <c r="L2482" s="1"/>
      <c r="M2482" s="1" t="s">
        <v>1513</v>
      </c>
      <c r="N2482" s="1" t="s">
        <v>13980</v>
      </c>
      <c r="O2482" s="1">
        <v>2022</v>
      </c>
      <c r="P2482" s="1">
        <v>1003</v>
      </c>
      <c r="Q2482" s="1" t="s">
        <v>14066</v>
      </c>
      <c r="R2482" s="1"/>
      <c r="S2482" s="1" t="s">
        <v>24379</v>
      </c>
      <c r="T2482" s="1" t="s">
        <v>6826</v>
      </c>
      <c r="U2482" s="1"/>
      <c r="V2482" s="1" t="s">
        <v>14067</v>
      </c>
      <c r="W2482" s="1" t="s">
        <v>6826</v>
      </c>
    </row>
    <row r="2483" spans="1:23" x14ac:dyDescent="0.25">
      <c r="A2483" s="1">
        <v>1007685</v>
      </c>
      <c r="B2483" s="5" t="str">
        <f>VLOOKUP(H2483,'FIPS Basin X-walk'!$A$2:$F$3224,6,FALSE)</f>
        <v>New England Province</v>
      </c>
      <c r="C2483" s="1" t="s">
        <v>14056</v>
      </c>
      <c r="D2483" s="1"/>
      <c r="E2483" s="1"/>
      <c r="F2483" s="1" t="s">
        <v>14057</v>
      </c>
      <c r="G2483" s="1" t="s">
        <v>14058</v>
      </c>
      <c r="H2483" s="1">
        <v>25015</v>
      </c>
      <c r="I2483" s="1">
        <v>1007685</v>
      </c>
      <c r="J2483" s="1">
        <v>42.22128</v>
      </c>
      <c r="K2483" s="1">
        <v>-72.54598</v>
      </c>
      <c r="L2483" s="1"/>
      <c r="M2483" s="1" t="s">
        <v>1513</v>
      </c>
      <c r="N2483" s="1" t="s">
        <v>13980</v>
      </c>
      <c r="O2483" s="1">
        <v>2022</v>
      </c>
      <c r="P2483" s="1">
        <v>1033</v>
      </c>
      <c r="Q2483" s="1" t="s">
        <v>14059</v>
      </c>
      <c r="R2483" s="1"/>
      <c r="S2483" s="1" t="s">
        <v>24358</v>
      </c>
      <c r="T2483" s="1" t="s">
        <v>6826</v>
      </c>
      <c r="U2483" s="1"/>
      <c r="V2483" s="1" t="s">
        <v>6878</v>
      </c>
      <c r="W2483" s="1" t="s">
        <v>6826</v>
      </c>
    </row>
    <row r="2484" spans="1:23" x14ac:dyDescent="0.25">
      <c r="A2484" s="1">
        <v>1002593</v>
      </c>
      <c r="B2484" s="5" t="str">
        <f>VLOOKUP(H2484,'FIPS Basin X-walk'!$A$2:$F$3224,6,FALSE)</f>
        <v>New England Province</v>
      </c>
      <c r="C2484" s="1" t="s">
        <v>14060</v>
      </c>
      <c r="D2484" s="1"/>
      <c r="E2484" s="1"/>
      <c r="F2484" s="1" t="s">
        <v>14061</v>
      </c>
      <c r="G2484" s="1" t="s">
        <v>14058</v>
      </c>
      <c r="H2484" s="1">
        <v>25015</v>
      </c>
      <c r="I2484" s="1">
        <v>1002593</v>
      </c>
      <c r="J2484" s="1">
        <v>42.294159999999998</v>
      </c>
      <c r="K2484" s="1">
        <v>-72.71669</v>
      </c>
      <c r="L2484" s="1"/>
      <c r="M2484" s="1" t="s">
        <v>1513</v>
      </c>
      <c r="N2484" s="1" t="s">
        <v>13980</v>
      </c>
      <c r="O2484" s="1">
        <v>2022</v>
      </c>
      <c r="P2484" s="1">
        <v>1060</v>
      </c>
      <c r="Q2484" s="1" t="s">
        <v>14062</v>
      </c>
      <c r="R2484" s="1"/>
      <c r="S2484" s="1" t="s">
        <v>24358</v>
      </c>
      <c r="T2484" s="1" t="s">
        <v>6826</v>
      </c>
      <c r="U2484" s="1"/>
      <c r="V2484" s="1" t="s">
        <v>14063</v>
      </c>
      <c r="W2484" s="1" t="s">
        <v>6826</v>
      </c>
    </row>
    <row r="2485" spans="1:23" x14ac:dyDescent="0.25">
      <c r="A2485" s="1">
        <v>1000564</v>
      </c>
      <c r="B2485" s="5" t="str">
        <f>VLOOKUP(H2485,'FIPS Basin X-walk'!$A$2:$F$3224,6,FALSE)</f>
        <v>Atlantic Coast Basin</v>
      </c>
      <c r="C2485" s="1" t="s">
        <v>22438</v>
      </c>
      <c r="D2485" s="1"/>
      <c r="E2485" s="1"/>
      <c r="F2485" s="1" t="s">
        <v>22435</v>
      </c>
      <c r="G2485" s="1" t="s">
        <v>22436</v>
      </c>
      <c r="H2485" s="1">
        <v>51650</v>
      </c>
      <c r="I2485" s="1">
        <v>1000564</v>
      </c>
      <c r="J2485" s="1">
        <v>37.1006</v>
      </c>
      <c r="K2485" s="1">
        <v>-76.390720000000002</v>
      </c>
      <c r="L2485" s="1"/>
      <c r="M2485" s="1" t="s">
        <v>1486</v>
      </c>
      <c r="N2485" s="1" t="s">
        <v>15119</v>
      </c>
      <c r="O2485" s="1">
        <v>2022</v>
      </c>
      <c r="P2485" s="1">
        <v>23666</v>
      </c>
      <c r="Q2485" s="1" t="s">
        <v>22439</v>
      </c>
      <c r="R2485" s="1"/>
      <c r="S2485" s="1" t="s">
        <v>24395</v>
      </c>
      <c r="T2485" s="1" t="s">
        <v>6826</v>
      </c>
      <c r="U2485" s="1"/>
      <c r="V2485" s="1" t="s">
        <v>24558</v>
      </c>
      <c r="W2485" s="1" t="s">
        <v>6826</v>
      </c>
    </row>
    <row r="2486" spans="1:23" x14ac:dyDescent="0.25">
      <c r="A2486" s="1">
        <v>1007689</v>
      </c>
      <c r="B2486" s="5" t="str">
        <f>VLOOKUP(H2486,'FIPS Basin X-walk'!$A$2:$F$3224,6,FALSE)</f>
        <v>Atlantic Coast Basin</v>
      </c>
      <c r="C2486" s="1" t="s">
        <v>22434</v>
      </c>
      <c r="D2486" s="1"/>
      <c r="E2486" s="1"/>
      <c r="F2486" s="1" t="s">
        <v>22435</v>
      </c>
      <c r="G2486" s="1" t="s">
        <v>22436</v>
      </c>
      <c r="H2486" s="1">
        <v>51650</v>
      </c>
      <c r="I2486" s="1">
        <v>1007689</v>
      </c>
      <c r="J2486" s="1">
        <v>37.07206</v>
      </c>
      <c r="K2486" s="1">
        <v>-76.426879999999997</v>
      </c>
      <c r="L2486" s="1"/>
      <c r="M2486" s="1" t="s">
        <v>1486</v>
      </c>
      <c r="N2486" s="1" t="s">
        <v>15119</v>
      </c>
      <c r="O2486" s="1">
        <v>2022</v>
      </c>
      <c r="P2486" s="1">
        <v>23666</v>
      </c>
      <c r="Q2486" s="1" t="s">
        <v>22437</v>
      </c>
      <c r="R2486" s="1"/>
      <c r="S2486" s="1" t="s">
        <v>24358</v>
      </c>
      <c r="T2486" s="1" t="s">
        <v>6826</v>
      </c>
      <c r="U2486" s="1"/>
      <c r="V2486" s="1" t="s">
        <v>6878</v>
      </c>
      <c r="W2486" s="1" t="s">
        <v>6828</v>
      </c>
    </row>
    <row r="2487" spans="1:23" x14ac:dyDescent="0.25">
      <c r="A2487" s="1">
        <v>1000260</v>
      </c>
      <c r="B2487" s="5" t="str">
        <f>VLOOKUP(H2487,'FIPS Basin X-walk'!$A$2:$F$3224,6,FALSE)</f>
        <v>Appalachian Basin (Eastern Overthrust Area)</v>
      </c>
      <c r="C2487" s="1" t="s">
        <v>22781</v>
      </c>
      <c r="D2487" s="1"/>
      <c r="E2487" s="1"/>
      <c r="F2487" s="1" t="s">
        <v>22782</v>
      </c>
      <c r="G2487" s="1" t="s">
        <v>2067</v>
      </c>
      <c r="H2487" s="1">
        <v>54029</v>
      </c>
      <c r="I2487" s="1">
        <v>1000260</v>
      </c>
      <c r="J2487" s="1">
        <v>40.421999999999997</v>
      </c>
      <c r="K2487" s="1">
        <v>-80.595500000000001</v>
      </c>
      <c r="L2487" s="1"/>
      <c r="M2487" s="1" t="s">
        <v>1521</v>
      </c>
      <c r="N2487" s="1" t="s">
        <v>22744</v>
      </c>
      <c r="O2487" s="1">
        <v>2022</v>
      </c>
      <c r="P2487" s="1">
        <v>26062</v>
      </c>
      <c r="Q2487" s="1" t="s">
        <v>22783</v>
      </c>
      <c r="R2487" s="1"/>
      <c r="S2487" s="1" t="s">
        <v>24372</v>
      </c>
      <c r="T2487" s="1" t="s">
        <v>6826</v>
      </c>
      <c r="U2487" s="1"/>
      <c r="V2487" s="1" t="s">
        <v>10904</v>
      </c>
      <c r="W2487" s="1" t="s">
        <v>6826</v>
      </c>
    </row>
    <row r="2488" spans="1:23" x14ac:dyDescent="0.25">
      <c r="A2488" s="1">
        <v>1003081</v>
      </c>
      <c r="B2488" s="5" t="str">
        <f>VLOOKUP(H2488,'FIPS Basin X-walk'!$A$2:$F$3224,6,FALSE)</f>
        <v>Mid-Gulf Coast Basin</v>
      </c>
      <c r="C2488" s="1" t="s">
        <v>15228</v>
      </c>
      <c r="D2488" s="1"/>
      <c r="E2488" s="1"/>
      <c r="F2488" s="1" t="s">
        <v>15229</v>
      </c>
      <c r="G2488" s="1" t="s">
        <v>12116</v>
      </c>
      <c r="H2488" s="1">
        <v>28045</v>
      </c>
      <c r="I2488" s="1">
        <v>1003081</v>
      </c>
      <c r="J2488" s="1">
        <v>30.233028000000001</v>
      </c>
      <c r="K2488" s="1">
        <v>-89.561667</v>
      </c>
      <c r="L2488" s="1"/>
      <c r="M2488" s="1" t="s">
        <v>1523</v>
      </c>
      <c r="N2488" s="1" t="s">
        <v>15181</v>
      </c>
      <c r="O2488" s="1">
        <v>2022</v>
      </c>
      <c r="P2488" s="1">
        <v>39520</v>
      </c>
      <c r="Q2488" s="1" t="s">
        <v>15230</v>
      </c>
      <c r="R2488" s="1"/>
      <c r="S2488" s="1" t="s">
        <v>24414</v>
      </c>
      <c r="T2488" s="1" t="s">
        <v>6826</v>
      </c>
      <c r="U2488" s="1"/>
      <c r="V2488" s="1" t="s">
        <v>15231</v>
      </c>
      <c r="W2488" s="1" t="s">
        <v>6826</v>
      </c>
    </row>
    <row r="2489" spans="1:23" x14ac:dyDescent="0.25">
      <c r="A2489" s="1">
        <v>1006174</v>
      </c>
      <c r="B2489" s="5" t="str">
        <f>VLOOKUP(H2489,'FIPS Basin X-walk'!$A$2:$F$3224,6,FALSE)</f>
        <v>New England Province</v>
      </c>
      <c r="C2489" s="1" t="s">
        <v>13755</v>
      </c>
      <c r="D2489" s="1"/>
      <c r="E2489" s="1"/>
      <c r="F2489" s="1" t="s">
        <v>13756</v>
      </c>
      <c r="G2489" s="1" t="s">
        <v>12116</v>
      </c>
      <c r="H2489" s="1">
        <v>23009</v>
      </c>
      <c r="I2489" s="1">
        <v>1006174</v>
      </c>
      <c r="J2489" s="1">
        <v>44.576943999999997</v>
      </c>
      <c r="K2489" s="1">
        <v>-68.805555999999996</v>
      </c>
      <c r="L2489" s="1"/>
      <c r="M2489" s="1" t="s">
        <v>1575</v>
      </c>
      <c r="N2489" s="1" t="s">
        <v>13725</v>
      </c>
      <c r="O2489" s="1">
        <v>2022</v>
      </c>
      <c r="P2489" s="1">
        <v>4416</v>
      </c>
      <c r="Q2489" s="1" t="s">
        <v>13757</v>
      </c>
      <c r="R2489" s="1"/>
      <c r="S2489" s="1" t="s">
        <v>24355</v>
      </c>
      <c r="T2489" s="1" t="s">
        <v>6826</v>
      </c>
      <c r="U2489" s="1"/>
      <c r="V2489" s="1" t="s">
        <v>13758</v>
      </c>
      <c r="W2489" s="1" t="s">
        <v>6828</v>
      </c>
    </row>
    <row r="2490" spans="1:23" x14ac:dyDescent="0.25">
      <c r="A2490" s="1">
        <v>1013945</v>
      </c>
      <c r="B2490" s="5" t="str">
        <f>VLOOKUP(H2490,'FIPS Basin X-walk'!$A$2:$F$3224,6,FALSE)</f>
        <v>New England Province</v>
      </c>
      <c r="C2490" s="1" t="s">
        <v>13759</v>
      </c>
      <c r="D2490" s="1"/>
      <c r="E2490" s="1"/>
      <c r="F2490" s="1" t="s">
        <v>13760</v>
      </c>
      <c r="G2490" s="1" t="s">
        <v>12116</v>
      </c>
      <c r="H2490" s="1">
        <v>23009</v>
      </c>
      <c r="I2490" s="1">
        <v>1013945</v>
      </c>
      <c r="J2490" s="1">
        <v>44.583564000000003</v>
      </c>
      <c r="K2490" s="1">
        <v>-68.807274000000007</v>
      </c>
      <c r="L2490" s="1"/>
      <c r="M2490" s="1" t="s">
        <v>1575</v>
      </c>
      <c r="N2490" s="1" t="s">
        <v>13725</v>
      </c>
      <c r="O2490" s="1">
        <v>2022</v>
      </c>
      <c r="P2490" s="1">
        <v>4416</v>
      </c>
      <c r="Q2490" s="1" t="s">
        <v>26803</v>
      </c>
      <c r="R2490" s="1"/>
      <c r="S2490" s="1" t="s">
        <v>24355</v>
      </c>
      <c r="T2490" s="1" t="s">
        <v>6826</v>
      </c>
      <c r="U2490" s="1"/>
      <c r="V2490" s="1" t="s">
        <v>26804</v>
      </c>
      <c r="W2490" s="1" t="s">
        <v>6828</v>
      </c>
    </row>
    <row r="2491" spans="1:23" x14ac:dyDescent="0.25">
      <c r="A2491" s="1">
        <v>1004220</v>
      </c>
      <c r="B2491" s="5" t="str">
        <f>VLOOKUP(H2491,'FIPS Basin X-walk'!$A$2:$F$3224,6,FALSE)</f>
        <v>Cincinnati Arch</v>
      </c>
      <c r="C2491" s="1" t="s">
        <v>17945</v>
      </c>
      <c r="D2491" s="1"/>
      <c r="E2491" s="1"/>
      <c r="F2491" s="1" t="s">
        <v>17946</v>
      </c>
      <c r="G2491" s="1" t="s">
        <v>12116</v>
      </c>
      <c r="H2491" s="1">
        <v>39063</v>
      </c>
      <c r="I2491" s="1">
        <v>1004220</v>
      </c>
      <c r="J2491" s="1">
        <v>41.027929999999998</v>
      </c>
      <c r="K2491" s="1">
        <v>-83.659369999999996</v>
      </c>
      <c r="L2491" s="1"/>
      <c r="M2491" s="1" t="s">
        <v>1542</v>
      </c>
      <c r="N2491" s="1" t="s">
        <v>17708</v>
      </c>
      <c r="O2491" s="1">
        <v>2022</v>
      </c>
      <c r="P2491" s="1">
        <v>45840</v>
      </c>
      <c r="Q2491" s="1" t="s">
        <v>17947</v>
      </c>
      <c r="R2491" s="1"/>
      <c r="S2491" s="1" t="s">
        <v>24966</v>
      </c>
      <c r="T2491" s="1" t="s">
        <v>6826</v>
      </c>
      <c r="U2491" s="1"/>
      <c r="V2491" s="1" t="s">
        <v>12644</v>
      </c>
      <c r="W2491" s="1" t="s">
        <v>6826</v>
      </c>
    </row>
    <row r="2492" spans="1:23" x14ac:dyDescent="0.25">
      <c r="A2492" s="1">
        <v>1011855</v>
      </c>
      <c r="B2492" s="5" t="str">
        <f>VLOOKUP(H2492,'FIPS Basin X-walk'!$A$2:$F$3224,6,FALSE)</f>
        <v>Cincinnati Arch</v>
      </c>
      <c r="C2492" s="1" t="s">
        <v>17942</v>
      </c>
      <c r="D2492" s="1"/>
      <c r="E2492" s="1"/>
      <c r="F2492" s="1" t="s">
        <v>17943</v>
      </c>
      <c r="G2492" s="1" t="s">
        <v>12116</v>
      </c>
      <c r="H2492" s="1">
        <v>39063</v>
      </c>
      <c r="I2492" s="1">
        <v>1011855</v>
      </c>
      <c r="J2492" s="1">
        <v>41.1494</v>
      </c>
      <c r="K2492" s="1">
        <v>-83.432950000000005</v>
      </c>
      <c r="L2492" s="1"/>
      <c r="M2492" s="1" t="s">
        <v>1542</v>
      </c>
      <c r="N2492" s="1" t="s">
        <v>17708</v>
      </c>
      <c r="O2492" s="1">
        <v>2022</v>
      </c>
      <c r="P2492" s="1">
        <v>44830</v>
      </c>
      <c r="Q2492" s="1" t="s">
        <v>17944</v>
      </c>
      <c r="R2492" s="1"/>
      <c r="S2492" s="1" t="s">
        <v>24377</v>
      </c>
      <c r="T2492" s="1" t="s">
        <v>6826</v>
      </c>
      <c r="U2492" s="1"/>
      <c r="V2492" s="1" t="s">
        <v>10435</v>
      </c>
      <c r="W2492" s="1" t="s">
        <v>6826</v>
      </c>
    </row>
    <row r="2493" spans="1:23" x14ac:dyDescent="0.25">
      <c r="A2493" s="1">
        <v>1013299</v>
      </c>
      <c r="B2493" s="5" t="str">
        <f>VLOOKUP(H2493,'FIPS Basin X-walk'!$A$2:$F$3224,6,FALSE)</f>
        <v>Iowa Shelf</v>
      </c>
      <c r="C2493" s="1" t="s">
        <v>12114</v>
      </c>
      <c r="D2493" s="1"/>
      <c r="E2493" s="1"/>
      <c r="F2493" s="1" t="s">
        <v>12115</v>
      </c>
      <c r="G2493" s="1" t="s">
        <v>12116</v>
      </c>
      <c r="H2493" s="1">
        <v>19081</v>
      </c>
      <c r="I2493" s="1">
        <v>1013299</v>
      </c>
      <c r="J2493" s="1">
        <v>43.157017000000003</v>
      </c>
      <c r="K2493" s="1">
        <v>-93.512542999999994</v>
      </c>
      <c r="L2493" s="1"/>
      <c r="M2493" s="1" t="s">
        <v>1500</v>
      </c>
      <c r="N2493" s="1" t="s">
        <v>11970</v>
      </c>
      <c r="O2493" s="1">
        <v>2022</v>
      </c>
      <c r="P2493" s="1">
        <v>50438</v>
      </c>
      <c r="Q2493" s="1" t="s">
        <v>827</v>
      </c>
      <c r="R2493" s="1"/>
      <c r="S2493" s="1" t="s">
        <v>24435</v>
      </c>
      <c r="T2493" s="1" t="s">
        <v>6826</v>
      </c>
      <c r="U2493" s="1"/>
      <c r="V2493" s="1" t="s">
        <v>7232</v>
      </c>
      <c r="W2493" s="1" t="s">
        <v>6826</v>
      </c>
    </row>
    <row r="2494" spans="1:23" x14ac:dyDescent="0.25">
      <c r="A2494" s="1">
        <v>1000961</v>
      </c>
      <c r="B2494" s="5" t="str">
        <f>VLOOKUP(H2494,'FIPS Basin X-walk'!$A$2:$F$3224,6,FALSE)</f>
        <v>Illinois Basin</v>
      </c>
      <c r="C2494" s="1" t="s">
        <v>12807</v>
      </c>
      <c r="D2494" s="1"/>
      <c r="E2494" s="1"/>
      <c r="F2494" s="1" t="s">
        <v>12799</v>
      </c>
      <c r="G2494" s="1" t="s">
        <v>12116</v>
      </c>
      <c r="H2494" s="1">
        <v>21091</v>
      </c>
      <c r="I2494" s="1">
        <v>1000961</v>
      </c>
      <c r="J2494" s="1">
        <v>37.894846999999999</v>
      </c>
      <c r="K2494" s="1">
        <v>-86.685793000000004</v>
      </c>
      <c r="L2494" s="1"/>
      <c r="M2494" s="1" t="s">
        <v>1497</v>
      </c>
      <c r="N2494" s="1" t="s">
        <v>12675</v>
      </c>
      <c r="O2494" s="1">
        <v>2022</v>
      </c>
      <c r="P2494" s="1">
        <v>42348</v>
      </c>
      <c r="Q2494" s="1" t="s">
        <v>12808</v>
      </c>
      <c r="R2494" s="1"/>
      <c r="S2494" s="1" t="s">
        <v>24431</v>
      </c>
      <c r="T2494" s="1" t="s">
        <v>6828</v>
      </c>
      <c r="U2494" s="1"/>
      <c r="V2494" s="1" t="s">
        <v>7897</v>
      </c>
      <c r="W2494" s="1" t="s">
        <v>6828</v>
      </c>
    </row>
    <row r="2495" spans="1:23" x14ac:dyDescent="0.25">
      <c r="A2495" s="1">
        <v>1003341</v>
      </c>
      <c r="B2495" s="5" t="str">
        <f>VLOOKUP(H2495,'FIPS Basin X-walk'!$A$2:$F$3224,6,FALSE)</f>
        <v>Illinois Basin</v>
      </c>
      <c r="C2495" s="1" t="s">
        <v>12798</v>
      </c>
      <c r="D2495" s="1"/>
      <c r="E2495" s="1"/>
      <c r="F2495" s="1" t="s">
        <v>12799</v>
      </c>
      <c r="G2495" s="1" t="s">
        <v>12116</v>
      </c>
      <c r="H2495" s="1">
        <v>21091</v>
      </c>
      <c r="I2495" s="1">
        <v>1003341</v>
      </c>
      <c r="J2495" s="1">
        <v>37.934908</v>
      </c>
      <c r="K2495" s="1">
        <v>-86.788047000000006</v>
      </c>
      <c r="L2495" s="1"/>
      <c r="M2495" s="1" t="s">
        <v>1497</v>
      </c>
      <c r="N2495" s="1" t="s">
        <v>12675</v>
      </c>
      <c r="O2495" s="1">
        <v>2022</v>
      </c>
      <c r="P2495" s="1">
        <v>42348</v>
      </c>
      <c r="Q2495" s="1" t="s">
        <v>12800</v>
      </c>
      <c r="R2495" s="1"/>
      <c r="S2495" s="1" t="s">
        <v>24795</v>
      </c>
      <c r="T2495" s="1" t="s">
        <v>6826</v>
      </c>
      <c r="U2495" s="1"/>
      <c r="V2495" s="1" t="s">
        <v>10171</v>
      </c>
      <c r="W2495" s="1" t="s">
        <v>6826</v>
      </c>
    </row>
    <row r="2496" spans="1:23" x14ac:dyDescent="0.25">
      <c r="A2496" s="1">
        <v>1006853</v>
      </c>
      <c r="B2496" s="5" t="str">
        <f>VLOOKUP(H2496,'FIPS Basin X-walk'!$A$2:$F$3224,6,FALSE)</f>
        <v>Illinois Basin</v>
      </c>
      <c r="C2496" s="1" t="s">
        <v>12801</v>
      </c>
      <c r="D2496" s="1"/>
      <c r="E2496" s="1"/>
      <c r="F2496" s="1" t="s">
        <v>12799</v>
      </c>
      <c r="G2496" s="1" t="s">
        <v>12116</v>
      </c>
      <c r="H2496" s="1">
        <v>21091</v>
      </c>
      <c r="I2496" s="1">
        <v>1006853</v>
      </c>
      <c r="J2496" s="1">
        <v>37.944989999999997</v>
      </c>
      <c r="K2496" s="1">
        <v>-86.787769999999995</v>
      </c>
      <c r="L2496" s="1"/>
      <c r="M2496" s="1" t="s">
        <v>1497</v>
      </c>
      <c r="N2496" s="1" t="s">
        <v>12675</v>
      </c>
      <c r="O2496" s="1">
        <v>2022</v>
      </c>
      <c r="P2496" s="1">
        <v>42348</v>
      </c>
      <c r="Q2496" s="1" t="s">
        <v>12802</v>
      </c>
      <c r="R2496" s="1"/>
      <c r="S2496" s="1" t="s">
        <v>24790</v>
      </c>
      <c r="T2496" s="1" t="s">
        <v>6826</v>
      </c>
      <c r="U2496" s="1"/>
      <c r="V2496" s="1" t="s">
        <v>12803</v>
      </c>
      <c r="W2496" s="1" t="s">
        <v>6826</v>
      </c>
    </row>
    <row r="2497" spans="1:23" x14ac:dyDescent="0.25">
      <c r="A2497" s="1">
        <v>1006045</v>
      </c>
      <c r="B2497" s="5" t="str">
        <f>VLOOKUP(H2497,'FIPS Basin X-walk'!$A$2:$F$3224,6,FALSE)</f>
        <v>Illinois Basin</v>
      </c>
      <c r="C2497" s="1" t="s">
        <v>12804</v>
      </c>
      <c r="D2497" s="1"/>
      <c r="E2497" s="1"/>
      <c r="F2497" s="1" t="s">
        <v>12805</v>
      </c>
      <c r="G2497" s="1" t="s">
        <v>12116</v>
      </c>
      <c r="H2497" s="1">
        <v>21091</v>
      </c>
      <c r="I2497" s="1">
        <v>1006045</v>
      </c>
      <c r="J2497" s="1">
        <v>37.949013999999998</v>
      </c>
      <c r="K2497" s="1">
        <v>-86.851578000000003</v>
      </c>
      <c r="L2497" s="1"/>
      <c r="M2497" s="1" t="s">
        <v>1497</v>
      </c>
      <c r="N2497" s="1" t="s">
        <v>12675</v>
      </c>
      <c r="O2497" s="1">
        <v>2022</v>
      </c>
      <c r="P2497" s="1">
        <v>42351</v>
      </c>
      <c r="Q2497" s="1" t="s">
        <v>25660</v>
      </c>
      <c r="R2497" s="1"/>
      <c r="S2497" s="1" t="s">
        <v>24753</v>
      </c>
      <c r="T2497" s="1" t="s">
        <v>6826</v>
      </c>
      <c r="U2497" s="1"/>
      <c r="V2497" s="1" t="s">
        <v>25661</v>
      </c>
      <c r="W2497" s="1" t="s">
        <v>6826</v>
      </c>
    </row>
    <row r="2498" spans="1:23" x14ac:dyDescent="0.25">
      <c r="A2498" s="1">
        <v>1007882</v>
      </c>
      <c r="B2498" s="5" t="str">
        <f>VLOOKUP(H2498,'FIPS Basin X-walk'!$A$2:$F$3224,6,FALSE)</f>
        <v>Appalachian Basin (Eastern Overthrust Area)</v>
      </c>
      <c r="C2498" s="1" t="s">
        <v>22784</v>
      </c>
      <c r="D2498" s="1"/>
      <c r="E2498" s="1"/>
      <c r="F2498" s="1" t="s">
        <v>22785</v>
      </c>
      <c r="G2498" s="1" t="s">
        <v>12116</v>
      </c>
      <c r="H2498" s="1">
        <v>54029</v>
      </c>
      <c r="I2498" s="1">
        <v>1007882</v>
      </c>
      <c r="J2498" s="1">
        <v>40.6111</v>
      </c>
      <c r="K2498" s="1">
        <v>-80.630832999999996</v>
      </c>
      <c r="L2498" s="1"/>
      <c r="M2498" s="1" t="s">
        <v>1521</v>
      </c>
      <c r="N2498" s="1" t="s">
        <v>22744</v>
      </c>
      <c r="O2498" s="1">
        <v>2022</v>
      </c>
      <c r="P2498" s="1">
        <v>26050</v>
      </c>
      <c r="Q2498" s="1" t="s">
        <v>22786</v>
      </c>
      <c r="R2498" s="1"/>
      <c r="S2498" s="1" t="s">
        <v>24369</v>
      </c>
      <c r="T2498" s="1" t="s">
        <v>6826</v>
      </c>
      <c r="U2498" s="1"/>
      <c r="V2498" s="1" t="s">
        <v>15424</v>
      </c>
      <c r="W2498" s="1" t="s">
        <v>6826</v>
      </c>
    </row>
    <row r="2499" spans="1:23" x14ac:dyDescent="0.25">
      <c r="A2499" s="1">
        <v>1011113</v>
      </c>
      <c r="B2499" s="5" t="str">
        <f>VLOOKUP(H2499,'FIPS Basin X-walk'!$A$2:$F$3224,6,FALSE)</f>
        <v>Mid-Gulf Coast Basin</v>
      </c>
      <c r="C2499" s="1" t="s">
        <v>15225</v>
      </c>
      <c r="D2499" s="1"/>
      <c r="E2499" s="1"/>
      <c r="F2499" s="1" t="s">
        <v>15226</v>
      </c>
      <c r="G2499" s="1" t="s">
        <v>12116</v>
      </c>
      <c r="H2499" s="1">
        <v>28045</v>
      </c>
      <c r="I2499" s="1">
        <v>1011113</v>
      </c>
      <c r="J2499" s="1">
        <v>30.38</v>
      </c>
      <c r="K2499" s="1">
        <v>-89.61</v>
      </c>
      <c r="L2499" s="1"/>
      <c r="M2499" s="1" t="s">
        <v>1523</v>
      </c>
      <c r="N2499" s="1" t="s">
        <v>15181</v>
      </c>
      <c r="O2499" s="1">
        <v>2022</v>
      </c>
      <c r="P2499" s="1">
        <v>39529</v>
      </c>
      <c r="Q2499" s="1" t="s">
        <v>15227</v>
      </c>
      <c r="R2499" s="1"/>
      <c r="S2499" s="1" t="s">
        <v>24656</v>
      </c>
      <c r="T2499" s="1" t="s">
        <v>6826</v>
      </c>
      <c r="U2499" s="1"/>
      <c r="V2499" s="1" t="s">
        <v>11740</v>
      </c>
      <c r="W2499" s="1" t="s">
        <v>6826</v>
      </c>
    </row>
    <row r="2500" spans="1:23" x14ac:dyDescent="0.25">
      <c r="A2500" s="1">
        <v>1001259</v>
      </c>
      <c r="B2500" s="5" t="str">
        <f>VLOOKUP(H2500,'FIPS Basin X-walk'!$A$2:$F$3224,6,FALSE)</f>
        <v>Atlantic Coast Basin</v>
      </c>
      <c r="C2500" s="1" t="s">
        <v>22274</v>
      </c>
      <c r="D2500" s="1"/>
      <c r="E2500" s="1"/>
      <c r="F2500" s="1" t="s">
        <v>12697</v>
      </c>
      <c r="G2500" s="1" t="s">
        <v>2103</v>
      </c>
      <c r="H2500" s="1">
        <v>51085</v>
      </c>
      <c r="I2500" s="1">
        <v>1001259</v>
      </c>
      <c r="J2500" s="1">
        <v>37.818100000000001</v>
      </c>
      <c r="K2500" s="1">
        <v>-77.447800000000001</v>
      </c>
      <c r="L2500" s="1"/>
      <c r="M2500" s="1" t="s">
        <v>1486</v>
      </c>
      <c r="N2500" s="1" t="s">
        <v>15119</v>
      </c>
      <c r="O2500" s="1">
        <v>2022</v>
      </c>
      <c r="P2500" s="1">
        <v>23005</v>
      </c>
      <c r="Q2500" s="1" t="s">
        <v>22275</v>
      </c>
      <c r="R2500" s="1"/>
      <c r="S2500" s="1" t="s">
        <v>24355</v>
      </c>
      <c r="T2500" s="1" t="s">
        <v>6826</v>
      </c>
      <c r="U2500" s="1"/>
      <c r="V2500" s="1" t="s">
        <v>17013</v>
      </c>
      <c r="W2500" s="1" t="s">
        <v>6828</v>
      </c>
    </row>
    <row r="2501" spans="1:23" x14ac:dyDescent="0.25">
      <c r="A2501" s="1">
        <v>1004932</v>
      </c>
      <c r="B2501" s="5" t="str">
        <f>VLOOKUP(H2501,'FIPS Basin X-walk'!$A$2:$F$3224,6,FALSE)</f>
        <v>Anadarko Basin</v>
      </c>
      <c r="C2501" s="1" t="s">
        <v>20890</v>
      </c>
      <c r="D2501" s="1"/>
      <c r="E2501" s="1"/>
      <c r="F2501" s="1" t="s">
        <v>20888</v>
      </c>
      <c r="G2501" s="1" t="s">
        <v>20889</v>
      </c>
      <c r="H2501" s="1">
        <v>48195</v>
      </c>
      <c r="I2501" s="1">
        <v>1004932</v>
      </c>
      <c r="J2501" s="1">
        <v>36.30068</v>
      </c>
      <c r="K2501" s="1">
        <v>-101.61577699999999</v>
      </c>
      <c r="L2501" s="1"/>
      <c r="M2501" s="1" t="s">
        <v>1485</v>
      </c>
      <c r="N2501" s="1" t="s">
        <v>9148</v>
      </c>
      <c r="O2501" s="1">
        <v>2022</v>
      </c>
      <c r="P2501" s="1">
        <v>79040</v>
      </c>
      <c r="Q2501" s="1" t="s">
        <v>655</v>
      </c>
      <c r="R2501" s="1"/>
      <c r="S2501" s="1" t="s">
        <v>24435</v>
      </c>
      <c r="T2501" s="1" t="s">
        <v>6826</v>
      </c>
      <c r="U2501" s="1"/>
      <c r="V2501" s="1" t="s">
        <v>12735</v>
      </c>
      <c r="W2501" s="1" t="s">
        <v>6826</v>
      </c>
    </row>
    <row r="2502" spans="1:23" x14ac:dyDescent="0.25">
      <c r="A2502" s="1">
        <v>1005739</v>
      </c>
      <c r="B2502" s="5" t="str">
        <f>VLOOKUP(H2502,'FIPS Basin X-walk'!$A$2:$F$3224,6,FALSE)</f>
        <v>Anadarko Basin</v>
      </c>
      <c r="C2502" s="1" t="s">
        <v>20887</v>
      </c>
      <c r="D2502" s="1"/>
      <c r="E2502" s="1"/>
      <c r="F2502" s="1" t="s">
        <v>20888</v>
      </c>
      <c r="G2502" s="1" t="s">
        <v>20889</v>
      </c>
      <c r="H2502" s="1">
        <v>48195</v>
      </c>
      <c r="I2502" s="1">
        <v>1005739</v>
      </c>
      <c r="J2502" s="1">
        <v>36.4925</v>
      </c>
      <c r="K2502" s="1">
        <v>-101.46722200000001</v>
      </c>
      <c r="L2502" s="1"/>
      <c r="M2502" s="1" t="s">
        <v>1485</v>
      </c>
      <c r="N2502" s="1" t="s">
        <v>9148</v>
      </c>
      <c r="O2502" s="1">
        <v>2022</v>
      </c>
      <c r="P2502" s="1">
        <v>79040</v>
      </c>
      <c r="Q2502" s="1" t="s">
        <v>101</v>
      </c>
      <c r="R2502" s="1"/>
      <c r="S2502" s="1" t="s">
        <v>24399</v>
      </c>
      <c r="T2502" s="1" t="s">
        <v>6826</v>
      </c>
      <c r="U2502" s="1"/>
      <c r="V2502" s="1" t="s">
        <v>7155</v>
      </c>
      <c r="W2502" s="1" t="s">
        <v>6826</v>
      </c>
    </row>
    <row r="2503" spans="1:23" x14ac:dyDescent="0.25">
      <c r="A2503" s="1">
        <v>1000110</v>
      </c>
      <c r="B2503" s="5" t="str">
        <f>VLOOKUP(H2503,'FIPS Basin X-walk'!$A$2:$F$3224,6,FALSE)</f>
        <v>Florida Platform</v>
      </c>
      <c r="C2503" s="1" t="s">
        <v>9750</v>
      </c>
      <c r="D2503" s="1"/>
      <c r="E2503" s="1"/>
      <c r="F2503" s="1" t="s">
        <v>9748</v>
      </c>
      <c r="G2503" s="1" t="s">
        <v>1602</v>
      </c>
      <c r="H2503" s="1">
        <v>12049</v>
      </c>
      <c r="I2503" s="1">
        <v>1000110</v>
      </c>
      <c r="J2503" s="1">
        <v>27.6417</v>
      </c>
      <c r="K2503" s="1">
        <v>-81.962500000000006</v>
      </c>
      <c r="L2503" s="1"/>
      <c r="M2503" s="1" t="s">
        <v>1506</v>
      </c>
      <c r="N2503" s="1" t="s">
        <v>9619</v>
      </c>
      <c r="O2503" s="1">
        <v>2022</v>
      </c>
      <c r="P2503" s="1">
        <v>33834</v>
      </c>
      <c r="Q2503" s="1" t="s">
        <v>9751</v>
      </c>
      <c r="R2503" s="1"/>
      <c r="S2503" s="1" t="s">
        <v>24355</v>
      </c>
      <c r="T2503" s="1" t="s">
        <v>6826</v>
      </c>
      <c r="U2503" s="1"/>
      <c r="V2503" s="1" t="s">
        <v>9752</v>
      </c>
      <c r="W2503" s="1" t="s">
        <v>6828</v>
      </c>
    </row>
    <row r="2504" spans="1:23" x14ac:dyDescent="0.25">
      <c r="A2504" s="1">
        <v>1001254</v>
      </c>
      <c r="B2504" s="5" t="str">
        <f>VLOOKUP(H2504,'FIPS Basin X-walk'!$A$2:$F$3224,6,FALSE)</f>
        <v>Florida Platform</v>
      </c>
      <c r="C2504" s="1" t="s">
        <v>9747</v>
      </c>
      <c r="D2504" s="1"/>
      <c r="E2504" s="1"/>
      <c r="F2504" s="1" t="s">
        <v>9748</v>
      </c>
      <c r="G2504" s="1" t="s">
        <v>1602</v>
      </c>
      <c r="H2504" s="1">
        <v>12049</v>
      </c>
      <c r="I2504" s="1">
        <v>1001254</v>
      </c>
      <c r="J2504" s="1">
        <v>27.636399999999998</v>
      </c>
      <c r="K2504" s="1">
        <v>-81.9636</v>
      </c>
      <c r="L2504" s="1"/>
      <c r="M2504" s="1" t="s">
        <v>1506</v>
      </c>
      <c r="N2504" s="1" t="s">
        <v>9619</v>
      </c>
      <c r="O2504" s="1">
        <v>2022</v>
      </c>
      <c r="P2504" s="1">
        <v>33834</v>
      </c>
      <c r="Q2504" s="1" t="s">
        <v>9749</v>
      </c>
      <c r="R2504" s="1"/>
      <c r="S2504" s="1" t="s">
        <v>24355</v>
      </c>
      <c r="T2504" s="1" t="s">
        <v>6826</v>
      </c>
      <c r="U2504" s="1"/>
      <c r="V2504" s="1" t="s">
        <v>24668</v>
      </c>
      <c r="W2504" s="1" t="s">
        <v>6828</v>
      </c>
    </row>
    <row r="2505" spans="1:23" x14ac:dyDescent="0.25">
      <c r="A2505" s="1">
        <v>1000814</v>
      </c>
      <c r="B2505" s="5" t="str">
        <f>VLOOKUP(H2505,'FIPS Basin X-walk'!$A$2:$F$3224,6,FALSE)</f>
        <v>Florida Platform</v>
      </c>
      <c r="C2505" s="1" t="s">
        <v>9743</v>
      </c>
      <c r="D2505" s="1"/>
      <c r="E2505" s="1"/>
      <c r="F2505" s="1" t="s">
        <v>9744</v>
      </c>
      <c r="G2505" s="1" t="s">
        <v>1602</v>
      </c>
      <c r="H2505" s="1">
        <v>12049</v>
      </c>
      <c r="I2505" s="1">
        <v>1000814</v>
      </c>
      <c r="J2505" s="1">
        <v>27.5242</v>
      </c>
      <c r="K2505" s="1">
        <v>-81.923599999999993</v>
      </c>
      <c r="L2505" s="1"/>
      <c r="M2505" s="1" t="s">
        <v>1506</v>
      </c>
      <c r="N2505" s="1" t="s">
        <v>9619</v>
      </c>
      <c r="O2505" s="1">
        <v>2022</v>
      </c>
      <c r="P2505" s="1">
        <v>33873</v>
      </c>
      <c r="Q2505" s="1" t="s">
        <v>9745</v>
      </c>
      <c r="R2505" s="1"/>
      <c r="S2505" s="1" t="s">
        <v>24355</v>
      </c>
      <c r="T2505" s="1" t="s">
        <v>6826</v>
      </c>
      <c r="U2505" s="1"/>
      <c r="V2505" s="1" t="s">
        <v>9746</v>
      </c>
      <c r="W2505" s="1" t="s">
        <v>6828</v>
      </c>
    </row>
    <row r="2506" spans="1:23" x14ac:dyDescent="0.25">
      <c r="A2506" s="1">
        <v>1008233</v>
      </c>
      <c r="B2506" s="5" t="str">
        <f>VLOOKUP(H2506,'FIPS Basin X-walk'!$A$2:$F$3224,6,FALSE)</f>
        <v>Upper Mississippi Embaymnt</v>
      </c>
      <c r="C2506" s="1" t="s">
        <v>20098</v>
      </c>
      <c r="D2506" s="1"/>
      <c r="E2506" s="1"/>
      <c r="F2506" s="1" t="s">
        <v>20099</v>
      </c>
      <c r="G2506" s="1" t="s">
        <v>20100</v>
      </c>
      <c r="H2506" s="1">
        <v>47069</v>
      </c>
      <c r="I2506" s="1">
        <v>1008233</v>
      </c>
      <c r="J2506" s="1">
        <v>35.032933</v>
      </c>
      <c r="K2506" s="1">
        <v>-88.894598999999999</v>
      </c>
      <c r="L2506" s="1"/>
      <c r="M2506" s="1" t="s">
        <v>1538</v>
      </c>
      <c r="N2506" s="1" t="s">
        <v>20002</v>
      </c>
      <c r="O2506" s="1">
        <v>2022</v>
      </c>
      <c r="P2506" s="1">
        <v>38052</v>
      </c>
      <c r="Q2506" s="1" t="s">
        <v>24073</v>
      </c>
      <c r="R2506" s="1"/>
      <c r="S2506" s="1" t="s">
        <v>24435</v>
      </c>
      <c r="T2506" s="1" t="s">
        <v>6826</v>
      </c>
      <c r="U2506" s="1"/>
      <c r="V2506" s="1" t="s">
        <v>7090</v>
      </c>
      <c r="W2506" s="1" t="s">
        <v>6826</v>
      </c>
    </row>
    <row r="2507" spans="1:23" x14ac:dyDescent="0.25">
      <c r="A2507" s="1">
        <v>1005046</v>
      </c>
      <c r="B2507" s="5" t="str">
        <f>VLOOKUP(H2507,'FIPS Basin X-walk'!$A$2:$F$3224,6,FALSE)</f>
        <v>Palo Duro Basin</v>
      </c>
      <c r="C2507" s="1" t="s">
        <v>20891</v>
      </c>
      <c r="D2507" s="1"/>
      <c r="E2507" s="1"/>
      <c r="F2507" s="1" t="s">
        <v>20892</v>
      </c>
      <c r="G2507" s="1" t="s">
        <v>20100</v>
      </c>
      <c r="H2507" s="1">
        <v>48197</v>
      </c>
      <c r="I2507" s="1">
        <v>1005046</v>
      </c>
      <c r="J2507" s="1">
        <v>34.323943999999997</v>
      </c>
      <c r="K2507" s="1">
        <v>-99.818194000000005</v>
      </c>
      <c r="L2507" s="1"/>
      <c r="M2507" s="1" t="s">
        <v>1485</v>
      </c>
      <c r="N2507" s="1" t="s">
        <v>9148</v>
      </c>
      <c r="O2507" s="1">
        <v>2022</v>
      </c>
      <c r="P2507" s="1">
        <v>79252</v>
      </c>
      <c r="Q2507" s="1" t="s">
        <v>20893</v>
      </c>
      <c r="R2507" s="1"/>
      <c r="S2507" s="1" t="s">
        <v>24357</v>
      </c>
      <c r="T2507" s="1" t="s">
        <v>6826</v>
      </c>
      <c r="U2507" s="1"/>
      <c r="V2507" s="1" t="s">
        <v>6889</v>
      </c>
      <c r="W2507" s="1" t="s">
        <v>6826</v>
      </c>
    </row>
    <row r="2508" spans="1:23" x14ac:dyDescent="0.25">
      <c r="A2508" s="1">
        <v>1007867</v>
      </c>
      <c r="B2508" s="5" t="str">
        <f>VLOOKUP(H2508,'FIPS Basin X-walk'!$A$2:$F$3224,6,FALSE)</f>
        <v>Upper Mississippi Embaymnt</v>
      </c>
      <c r="C2508" s="1" t="s">
        <v>20101</v>
      </c>
      <c r="D2508" s="1"/>
      <c r="E2508" s="1" t="s">
        <v>6828</v>
      </c>
      <c r="F2508" s="1" t="s">
        <v>20102</v>
      </c>
      <c r="G2508" s="1" t="s">
        <v>1975</v>
      </c>
      <c r="H2508" s="1">
        <v>47071</v>
      </c>
      <c r="I2508" s="1">
        <v>1007867</v>
      </c>
      <c r="J2508" s="1">
        <v>35.044199999999996</v>
      </c>
      <c r="K2508" s="1">
        <v>-88.265199999999993</v>
      </c>
      <c r="L2508" s="1"/>
      <c r="M2508" s="1" t="s">
        <v>1538</v>
      </c>
      <c r="N2508" s="1" t="s">
        <v>20002</v>
      </c>
      <c r="O2508" s="1">
        <v>2022</v>
      </c>
      <c r="P2508" s="1">
        <v>38326</v>
      </c>
      <c r="Q2508" s="1" t="s">
        <v>20103</v>
      </c>
      <c r="R2508" s="1"/>
      <c r="S2508" s="1" t="s">
        <v>24385</v>
      </c>
      <c r="T2508" s="1" t="s">
        <v>6826</v>
      </c>
      <c r="U2508" s="1"/>
      <c r="V2508" s="1" t="s">
        <v>6896</v>
      </c>
      <c r="W2508" s="1" t="s">
        <v>6828</v>
      </c>
    </row>
    <row r="2509" spans="1:23" x14ac:dyDescent="0.25">
      <c r="A2509" s="1">
        <v>1000530</v>
      </c>
      <c r="B2509" s="5" t="str">
        <f>VLOOKUP(H2509,'FIPS Basin X-walk'!$A$2:$F$3224,6,FALSE)</f>
        <v>Gulf Coast Basin (LA, TX)</v>
      </c>
      <c r="C2509" s="1" t="s">
        <v>20894</v>
      </c>
      <c r="D2509" s="1"/>
      <c r="E2509" s="1"/>
      <c r="F2509" s="1" t="s">
        <v>20895</v>
      </c>
      <c r="G2509" s="1" t="s">
        <v>1975</v>
      </c>
      <c r="H2509" s="1">
        <v>48199</v>
      </c>
      <c r="I2509" s="1">
        <v>1000530</v>
      </c>
      <c r="J2509" s="1">
        <v>30.303899999999999</v>
      </c>
      <c r="K2509" s="1">
        <v>-94.252700000000004</v>
      </c>
      <c r="L2509" s="1"/>
      <c r="M2509" s="1" t="s">
        <v>1485</v>
      </c>
      <c r="N2509" s="1" t="s">
        <v>9148</v>
      </c>
      <c r="O2509" s="1">
        <v>2022</v>
      </c>
      <c r="P2509" s="1">
        <v>77625</v>
      </c>
      <c r="Q2509" s="1" t="s">
        <v>20896</v>
      </c>
      <c r="R2509" s="1"/>
      <c r="S2509" s="1" t="s">
        <v>24355</v>
      </c>
      <c r="T2509" s="1" t="s">
        <v>6826</v>
      </c>
      <c r="U2509" s="1"/>
      <c r="V2509" s="1" t="s">
        <v>24547</v>
      </c>
      <c r="W2509" s="1" t="s">
        <v>6828</v>
      </c>
    </row>
    <row r="2510" spans="1:23" x14ac:dyDescent="0.25">
      <c r="A2510" s="1">
        <v>1007240</v>
      </c>
      <c r="B2510" s="5" t="str">
        <f>VLOOKUP(H2510,'FIPS Basin X-walk'!$A$2:$F$3224,6,FALSE)</f>
        <v>Cincinnati Arch</v>
      </c>
      <c r="C2510" s="1" t="s">
        <v>12811</v>
      </c>
      <c r="D2510" s="1"/>
      <c r="E2510" s="1"/>
      <c r="F2510" s="1" t="s">
        <v>12812</v>
      </c>
      <c r="G2510" s="1" t="s">
        <v>12119</v>
      </c>
      <c r="H2510" s="1">
        <v>21093</v>
      </c>
      <c r="I2510" s="1">
        <v>1007240</v>
      </c>
      <c r="J2510" s="1">
        <v>37.727080000000001</v>
      </c>
      <c r="K2510" s="1">
        <v>-85.724579000000006</v>
      </c>
      <c r="L2510" s="1"/>
      <c r="M2510" s="1" t="s">
        <v>1497</v>
      </c>
      <c r="N2510" s="1" t="s">
        <v>12675</v>
      </c>
      <c r="O2510" s="1">
        <v>2022</v>
      </c>
      <c r="P2510" s="1">
        <v>42701</v>
      </c>
      <c r="Q2510" s="1" t="s">
        <v>12813</v>
      </c>
      <c r="R2510" s="1"/>
      <c r="S2510" s="1" t="s">
        <v>24358</v>
      </c>
      <c r="T2510" s="1" t="s">
        <v>6826</v>
      </c>
      <c r="U2510" s="1"/>
      <c r="V2510" s="1" t="s">
        <v>12814</v>
      </c>
      <c r="W2510" s="1" t="s">
        <v>6826</v>
      </c>
    </row>
    <row r="2511" spans="1:23" x14ac:dyDescent="0.25">
      <c r="A2511" s="1">
        <v>1005416</v>
      </c>
      <c r="B2511" s="5" t="str">
        <f>VLOOKUP(H2511,'FIPS Basin X-walk'!$A$2:$F$3224,6,FALSE)</f>
        <v>Cincinnati Arch</v>
      </c>
      <c r="C2511" s="1" t="s">
        <v>25520</v>
      </c>
      <c r="D2511" s="1"/>
      <c r="E2511" s="1"/>
      <c r="F2511" s="1" t="s">
        <v>12809</v>
      </c>
      <c r="G2511" s="1" t="s">
        <v>12119</v>
      </c>
      <c r="H2511" s="1">
        <v>21093</v>
      </c>
      <c r="I2511" s="1">
        <v>1005416</v>
      </c>
      <c r="J2511" s="1">
        <v>37.895223000000001</v>
      </c>
      <c r="K2511" s="1">
        <v>-85.947852999999995</v>
      </c>
      <c r="L2511" s="1"/>
      <c r="M2511" s="1" t="s">
        <v>1497</v>
      </c>
      <c r="N2511" s="1" t="s">
        <v>12675</v>
      </c>
      <c r="O2511" s="1">
        <v>2022</v>
      </c>
      <c r="P2511" s="1">
        <v>40121</v>
      </c>
      <c r="Q2511" s="1" t="s">
        <v>12810</v>
      </c>
      <c r="R2511" s="1"/>
      <c r="S2511" s="1" t="s">
        <v>24464</v>
      </c>
      <c r="T2511" s="1" t="s">
        <v>6828</v>
      </c>
      <c r="U2511" s="1"/>
      <c r="V2511" s="1" t="s">
        <v>24409</v>
      </c>
      <c r="W2511" s="1" t="s">
        <v>6826</v>
      </c>
    </row>
    <row r="2512" spans="1:23" x14ac:dyDescent="0.25">
      <c r="A2512" s="1">
        <v>1003146</v>
      </c>
      <c r="B2512" s="5" t="str">
        <f>VLOOKUP(H2512,'FIPS Basin X-walk'!$A$2:$F$3224,6,FALSE)</f>
        <v>Iowa Shelf</v>
      </c>
      <c r="C2512" s="1" t="s">
        <v>12124</v>
      </c>
      <c r="D2512" s="1"/>
      <c r="E2512" s="1"/>
      <c r="F2512" s="1" t="s">
        <v>12123</v>
      </c>
      <c r="G2512" s="1" t="s">
        <v>12119</v>
      </c>
      <c r="H2512" s="1">
        <v>19083</v>
      </c>
      <c r="I2512" s="1">
        <v>1003146</v>
      </c>
      <c r="J2512" s="1">
        <v>42.512112000000002</v>
      </c>
      <c r="K2512" s="1">
        <v>-93.264460999999997</v>
      </c>
      <c r="L2512" s="1"/>
      <c r="M2512" s="1" t="s">
        <v>1500</v>
      </c>
      <c r="N2512" s="1" t="s">
        <v>11970</v>
      </c>
      <c r="O2512" s="1">
        <v>2022</v>
      </c>
      <c r="P2512" s="1">
        <v>50126</v>
      </c>
      <c r="Q2512" s="1" t="s">
        <v>12125</v>
      </c>
      <c r="R2512" s="1" t="s">
        <v>24367</v>
      </c>
      <c r="S2512" s="1" t="s">
        <v>24377</v>
      </c>
      <c r="T2512" s="1" t="s">
        <v>6826</v>
      </c>
      <c r="U2512" s="1"/>
      <c r="V2512" s="1" t="s">
        <v>7099</v>
      </c>
      <c r="W2512" s="1" t="s">
        <v>6826</v>
      </c>
    </row>
    <row r="2513" spans="1:23" x14ac:dyDescent="0.25">
      <c r="A2513" s="1">
        <v>1003573</v>
      </c>
      <c r="B2513" s="5" t="str">
        <f>VLOOKUP(H2513,'FIPS Basin X-walk'!$A$2:$F$3224,6,FALSE)</f>
        <v>Iowa Shelf</v>
      </c>
      <c r="C2513" s="1" t="s">
        <v>12122</v>
      </c>
      <c r="D2513" s="1"/>
      <c r="E2513" s="1"/>
      <c r="F2513" s="1" t="s">
        <v>12123</v>
      </c>
      <c r="G2513" s="1" t="s">
        <v>12119</v>
      </c>
      <c r="H2513" s="1">
        <v>19083</v>
      </c>
      <c r="I2513" s="1">
        <v>1003573</v>
      </c>
      <c r="J2513" s="1">
        <v>42.507192000000003</v>
      </c>
      <c r="K2513" s="1">
        <v>-93.280410000000003</v>
      </c>
      <c r="L2513" s="1"/>
      <c r="M2513" s="1" t="s">
        <v>1500</v>
      </c>
      <c r="N2513" s="1" t="s">
        <v>11970</v>
      </c>
      <c r="O2513" s="1">
        <v>2022</v>
      </c>
      <c r="P2513" s="1">
        <v>50126</v>
      </c>
      <c r="Q2513" s="1" t="s">
        <v>25132</v>
      </c>
      <c r="R2513" s="1"/>
      <c r="S2513" s="1" t="s">
        <v>24378</v>
      </c>
      <c r="T2513" s="1" t="s">
        <v>6826</v>
      </c>
      <c r="U2513" s="1"/>
      <c r="V2513" s="1" t="s">
        <v>24835</v>
      </c>
      <c r="W2513" s="1" t="s">
        <v>6826</v>
      </c>
    </row>
    <row r="2514" spans="1:23" x14ac:dyDescent="0.25">
      <c r="A2514" s="1">
        <v>1006545</v>
      </c>
      <c r="B2514" s="5" t="str">
        <f>VLOOKUP(H2514,'FIPS Basin X-walk'!$A$2:$F$3224,6,FALSE)</f>
        <v>Gulf Coast Basin (LA, TX)</v>
      </c>
      <c r="C2514" s="1" t="s">
        <v>20901</v>
      </c>
      <c r="D2514" s="1"/>
      <c r="E2514" s="1"/>
      <c r="F2514" s="1" t="s">
        <v>20902</v>
      </c>
      <c r="G2514" s="1" t="s">
        <v>12119</v>
      </c>
      <c r="H2514" s="1">
        <v>48199</v>
      </c>
      <c r="I2514" s="1">
        <v>1006545</v>
      </c>
      <c r="J2514" s="1">
        <v>30.341358</v>
      </c>
      <c r="K2514" s="1">
        <v>-94.356700000000004</v>
      </c>
      <c r="L2514" s="1"/>
      <c r="M2514" s="1" t="s">
        <v>1485</v>
      </c>
      <c r="N2514" s="1" t="s">
        <v>9148</v>
      </c>
      <c r="O2514" s="1">
        <v>2022</v>
      </c>
      <c r="P2514" s="1">
        <v>77625</v>
      </c>
      <c r="Q2514" s="1" t="s">
        <v>20903</v>
      </c>
      <c r="R2514" s="1"/>
      <c r="S2514" s="1" t="s">
        <v>24358</v>
      </c>
      <c r="T2514" s="1" t="s">
        <v>6826</v>
      </c>
      <c r="U2514" s="1"/>
      <c r="V2514" s="1" t="s">
        <v>6952</v>
      </c>
      <c r="W2514" s="1" t="s">
        <v>6826</v>
      </c>
    </row>
    <row r="2515" spans="1:23" x14ac:dyDescent="0.25">
      <c r="A2515" s="1">
        <v>1004829</v>
      </c>
      <c r="B2515" s="5" t="str">
        <f>VLOOKUP(H2515,'FIPS Basin X-walk'!$A$2:$F$3224,6,FALSE)</f>
        <v>Gulf Coast Basin (LA, TX)</v>
      </c>
      <c r="C2515" s="1" t="s">
        <v>20898</v>
      </c>
      <c r="D2515" s="1"/>
      <c r="E2515" s="1"/>
      <c r="F2515" s="1" t="s">
        <v>20899</v>
      </c>
      <c r="G2515" s="1" t="s">
        <v>12119</v>
      </c>
      <c r="H2515" s="1">
        <v>48199</v>
      </c>
      <c r="I2515" s="1">
        <v>1004829</v>
      </c>
      <c r="J2515" s="1">
        <v>30.398499999999999</v>
      </c>
      <c r="K2515" s="1">
        <v>-94.229600000000005</v>
      </c>
      <c r="L2515" s="1"/>
      <c r="M2515" s="1" t="s">
        <v>1485</v>
      </c>
      <c r="N2515" s="1" t="s">
        <v>9148</v>
      </c>
      <c r="O2515" s="1">
        <v>2022</v>
      </c>
      <c r="P2515" s="1">
        <v>77656</v>
      </c>
      <c r="Q2515" s="1" t="s">
        <v>25404</v>
      </c>
      <c r="R2515" s="1"/>
      <c r="S2515" s="1" t="s">
        <v>24473</v>
      </c>
      <c r="T2515" s="1" t="s">
        <v>6826</v>
      </c>
      <c r="U2515" s="1"/>
      <c r="V2515" s="1" t="s">
        <v>20900</v>
      </c>
      <c r="W2515" s="1" t="s">
        <v>6826</v>
      </c>
    </row>
    <row r="2516" spans="1:23" x14ac:dyDescent="0.25">
      <c r="A2516" s="1">
        <v>1014414</v>
      </c>
      <c r="B2516" s="5" t="str">
        <f>VLOOKUP(H2516,'FIPS Basin X-walk'!$A$2:$F$3224,6,FALSE)</f>
        <v>Gulf Coast Basin (LA, TX)</v>
      </c>
      <c r="C2516" s="1"/>
      <c r="D2516" s="1"/>
      <c r="E2516" s="1"/>
      <c r="F2516" s="1" t="s">
        <v>27120</v>
      </c>
      <c r="G2516" s="1" t="s">
        <v>12119</v>
      </c>
      <c r="H2516" s="1">
        <v>48199</v>
      </c>
      <c r="I2516" s="1">
        <v>1014414</v>
      </c>
      <c r="J2516" s="1">
        <v>30.372399999999999</v>
      </c>
      <c r="K2516" s="1">
        <v>-94.105000000000004</v>
      </c>
      <c r="L2516" s="1"/>
      <c r="M2516" s="1" t="s">
        <v>1485</v>
      </c>
      <c r="N2516" s="1" t="s">
        <v>9148</v>
      </c>
      <c r="O2516" s="1">
        <v>2022</v>
      </c>
      <c r="P2516" s="1">
        <v>77656</v>
      </c>
      <c r="Q2516" s="1" t="s">
        <v>24310</v>
      </c>
      <c r="R2516" s="1"/>
      <c r="S2516" s="1" t="s">
        <v>24435</v>
      </c>
      <c r="T2516" s="1" t="s">
        <v>6826</v>
      </c>
      <c r="U2516" s="1"/>
      <c r="V2516" s="1" t="s">
        <v>7521</v>
      </c>
      <c r="W2516" s="1" t="s">
        <v>6826</v>
      </c>
    </row>
    <row r="2517" spans="1:23" x14ac:dyDescent="0.25">
      <c r="A2517" s="1">
        <v>1005322</v>
      </c>
      <c r="B2517" s="5" t="str">
        <f>VLOOKUP(H2517,'FIPS Basin X-walk'!$A$2:$F$3224,6,FALSE)</f>
        <v>Iowa Shelf</v>
      </c>
      <c r="C2517" s="1" t="s">
        <v>12117</v>
      </c>
      <c r="D2517" s="1"/>
      <c r="E2517" s="1"/>
      <c r="F2517" s="1" t="s">
        <v>12118</v>
      </c>
      <c r="G2517" s="1" t="s">
        <v>12119</v>
      </c>
      <c r="H2517" s="1">
        <v>19083</v>
      </c>
      <c r="I2517" s="1">
        <v>1005322</v>
      </c>
      <c r="J2517" s="1">
        <v>42.456240000000001</v>
      </c>
      <c r="K2517" s="1">
        <v>-93.056820000000002</v>
      </c>
      <c r="L2517" s="1"/>
      <c r="M2517" s="1" t="s">
        <v>1500</v>
      </c>
      <c r="N2517" s="1" t="s">
        <v>11970</v>
      </c>
      <c r="O2517" s="1">
        <v>2022</v>
      </c>
      <c r="P2517" s="1">
        <v>50672</v>
      </c>
      <c r="Q2517" s="1" t="s">
        <v>12120</v>
      </c>
      <c r="R2517" s="1"/>
      <c r="S2517" s="1" t="s">
        <v>24378</v>
      </c>
      <c r="T2517" s="1" t="s">
        <v>6826</v>
      </c>
      <c r="U2517" s="1"/>
      <c r="V2517" s="1" t="s">
        <v>12121</v>
      </c>
      <c r="W2517" s="1" t="s">
        <v>6826</v>
      </c>
    </row>
    <row r="2518" spans="1:23" x14ac:dyDescent="0.25">
      <c r="A2518" s="1">
        <v>1004357</v>
      </c>
      <c r="B2518" s="5" t="str">
        <f>VLOOKUP(H2518,'FIPS Basin X-walk'!$A$2:$F$3224,6,FALSE)</f>
        <v>Appalachian Basin (Eastern Overthrust Area)</v>
      </c>
      <c r="C2518" s="1" t="s">
        <v>22791</v>
      </c>
      <c r="D2518" s="1"/>
      <c r="E2518" s="1"/>
      <c r="F2518" s="1" t="s">
        <v>22792</v>
      </c>
      <c r="G2518" s="1" t="s">
        <v>22789</v>
      </c>
      <c r="H2518" s="1">
        <v>54031</v>
      </c>
      <c r="I2518" s="1">
        <v>1004357</v>
      </c>
      <c r="J2518" s="1">
        <v>38.876938000000003</v>
      </c>
      <c r="K2518" s="1">
        <v>-78.860833999999997</v>
      </c>
      <c r="L2518" s="1"/>
      <c r="M2518" s="1" t="s">
        <v>1521</v>
      </c>
      <c r="N2518" s="1" t="s">
        <v>22744</v>
      </c>
      <c r="O2518" s="1">
        <v>2022</v>
      </c>
      <c r="P2518" s="1">
        <v>26812</v>
      </c>
      <c r="Q2518" s="1" t="s">
        <v>498</v>
      </c>
      <c r="R2518" s="1"/>
      <c r="S2518" s="1" t="s">
        <v>24435</v>
      </c>
      <c r="T2518" s="1" t="s">
        <v>6826</v>
      </c>
      <c r="U2518" s="1"/>
      <c r="V2518" s="1" t="s">
        <v>12735</v>
      </c>
      <c r="W2518" s="1" t="s">
        <v>6826</v>
      </c>
    </row>
    <row r="2519" spans="1:23" x14ac:dyDescent="0.25">
      <c r="A2519" s="1">
        <v>1011751</v>
      </c>
      <c r="B2519" s="5" t="str">
        <f>VLOOKUP(H2519,'FIPS Basin X-walk'!$A$2:$F$3224,6,FALSE)</f>
        <v>Appalachian Basin (Eastern Overthrust Area)</v>
      </c>
      <c r="C2519" s="1" t="s">
        <v>22787</v>
      </c>
      <c r="D2519" s="1"/>
      <c r="E2519" s="1"/>
      <c r="F2519" s="1" t="s">
        <v>22788</v>
      </c>
      <c r="G2519" s="1" t="s">
        <v>22789</v>
      </c>
      <c r="H2519" s="1">
        <v>54031</v>
      </c>
      <c r="I2519" s="1">
        <v>1011751</v>
      </c>
      <c r="J2519" s="1">
        <v>39.059283999999998</v>
      </c>
      <c r="K2519" s="1">
        <v>-78.971180000000004</v>
      </c>
      <c r="L2519" s="1"/>
      <c r="M2519" s="1" t="s">
        <v>1521</v>
      </c>
      <c r="N2519" s="1" t="s">
        <v>22744</v>
      </c>
      <c r="O2519" s="1">
        <v>2022</v>
      </c>
      <c r="P2519" s="1">
        <v>26836</v>
      </c>
      <c r="Q2519" s="1" t="s">
        <v>22790</v>
      </c>
      <c r="R2519" s="1" t="s">
        <v>24364</v>
      </c>
      <c r="S2519" s="1" t="s">
        <v>24363</v>
      </c>
      <c r="T2519" s="1" t="s">
        <v>6826</v>
      </c>
      <c r="U2519" s="1"/>
      <c r="V2519" s="1" t="s">
        <v>9402</v>
      </c>
      <c r="W2519" s="1" t="s">
        <v>6826</v>
      </c>
    </row>
    <row r="2520" spans="1:23" x14ac:dyDescent="0.25">
      <c r="A2520" s="1">
        <v>1000644</v>
      </c>
      <c r="B2520" s="5" t="str">
        <f>VLOOKUP(H2520,'FIPS Basin X-walk'!$A$2:$F$3224,6,FALSE)</f>
        <v>Piedmont-Blue Ridge Prov</v>
      </c>
      <c r="C2520" s="1" t="s">
        <v>13896</v>
      </c>
      <c r="D2520" s="1"/>
      <c r="E2520" s="1"/>
      <c r="F2520" s="1" t="s">
        <v>13897</v>
      </c>
      <c r="G2520" s="1" t="s">
        <v>2180</v>
      </c>
      <c r="H2520" s="1">
        <v>24025</v>
      </c>
      <c r="I2520" s="1">
        <v>1000644</v>
      </c>
      <c r="J2520" s="1">
        <v>39.4422</v>
      </c>
      <c r="K2520" s="1">
        <v>-76.220799999999997</v>
      </c>
      <c r="L2520" s="1"/>
      <c r="M2520" s="1" t="s">
        <v>1509</v>
      </c>
      <c r="N2520" s="1" t="s">
        <v>13818</v>
      </c>
      <c r="O2520" s="1">
        <v>2022</v>
      </c>
      <c r="P2520" s="1">
        <v>21130</v>
      </c>
      <c r="Q2520" s="1" t="s">
        <v>13898</v>
      </c>
      <c r="R2520" s="1"/>
      <c r="S2520" s="1" t="s">
        <v>24355</v>
      </c>
      <c r="T2520" s="1" t="s">
        <v>6826</v>
      </c>
      <c r="U2520" s="1"/>
      <c r="V2520" s="1" t="s">
        <v>24574</v>
      </c>
      <c r="W2520" s="1" t="s">
        <v>6828</v>
      </c>
    </row>
    <row r="2521" spans="1:23" x14ac:dyDescent="0.25">
      <c r="A2521" s="1">
        <v>1006971</v>
      </c>
      <c r="B2521" s="5" t="str">
        <f>VLOOKUP(H2521,'FIPS Basin X-walk'!$A$2:$F$3224,6,FALSE)</f>
        <v>Piedmont-Blue Ridge Prov</v>
      </c>
      <c r="C2521" s="1" t="s">
        <v>13893</v>
      </c>
      <c r="D2521" s="1"/>
      <c r="E2521" s="1"/>
      <c r="F2521" s="1" t="s">
        <v>13894</v>
      </c>
      <c r="G2521" s="1" t="s">
        <v>13891</v>
      </c>
      <c r="H2521" s="1">
        <v>24025</v>
      </c>
      <c r="I2521" s="1">
        <v>1006971</v>
      </c>
      <c r="J2521" s="1">
        <v>39.481881000000001</v>
      </c>
      <c r="K2521" s="1">
        <v>-76.137165999999993</v>
      </c>
      <c r="L2521" s="1"/>
      <c r="M2521" s="1" t="s">
        <v>1509</v>
      </c>
      <c r="N2521" s="1" t="s">
        <v>13818</v>
      </c>
      <c r="O2521" s="1">
        <v>2022</v>
      </c>
      <c r="P2521" s="1">
        <v>21005</v>
      </c>
      <c r="Q2521" s="1" t="s">
        <v>13895</v>
      </c>
      <c r="R2521" s="1"/>
      <c r="S2521" s="1" t="s">
        <v>24464</v>
      </c>
      <c r="T2521" s="1" t="s">
        <v>6826</v>
      </c>
      <c r="U2521" s="1"/>
      <c r="V2521" s="1" t="s">
        <v>24409</v>
      </c>
      <c r="W2521" s="1" t="s">
        <v>6826</v>
      </c>
    </row>
    <row r="2522" spans="1:23" x14ac:dyDescent="0.25">
      <c r="A2522" s="1">
        <v>1002292</v>
      </c>
      <c r="B2522" s="5" t="str">
        <f>VLOOKUP(H2522,'FIPS Basin X-walk'!$A$2:$F$3224,6,FALSE)</f>
        <v>Piedmont-Blue Ridge Prov</v>
      </c>
      <c r="C2522" s="1" t="s">
        <v>13889</v>
      </c>
      <c r="D2522" s="1"/>
      <c r="E2522" s="1"/>
      <c r="F2522" s="1" t="s">
        <v>13890</v>
      </c>
      <c r="G2522" s="1" t="s">
        <v>13891</v>
      </c>
      <c r="H2522" s="1">
        <v>24025</v>
      </c>
      <c r="I2522" s="1">
        <v>1002292</v>
      </c>
      <c r="J2522" s="1">
        <v>39.639499999999998</v>
      </c>
      <c r="K2522" s="1">
        <v>-76.2971</v>
      </c>
      <c r="L2522" s="1"/>
      <c r="M2522" s="1" t="s">
        <v>1509</v>
      </c>
      <c r="N2522" s="1" t="s">
        <v>13818</v>
      </c>
      <c r="O2522" s="1">
        <v>2022</v>
      </c>
      <c r="P2522" s="1">
        <v>21154</v>
      </c>
      <c r="Q2522" s="1" t="s">
        <v>13892</v>
      </c>
      <c r="R2522" s="1"/>
      <c r="S2522" s="1" t="s">
        <v>24358</v>
      </c>
      <c r="T2522" s="1" t="s">
        <v>6826</v>
      </c>
      <c r="U2522" s="1"/>
      <c r="V2522" s="1" t="s">
        <v>24891</v>
      </c>
      <c r="W2522" s="1" t="s">
        <v>6826</v>
      </c>
    </row>
    <row r="2523" spans="1:23" x14ac:dyDescent="0.25">
      <c r="A2523" s="1">
        <v>1006796</v>
      </c>
      <c r="B2523" s="5" t="str">
        <f>VLOOKUP(H2523,'FIPS Basin X-walk'!$A$2:$F$3224,6,FALSE)</f>
        <v>Sedgwick Basin</v>
      </c>
      <c r="C2523" s="1" t="s">
        <v>12487</v>
      </c>
      <c r="D2523" s="1"/>
      <c r="E2523" s="1"/>
      <c r="F2523" s="1" t="s">
        <v>12140</v>
      </c>
      <c r="G2523" s="1" t="s">
        <v>12488</v>
      </c>
      <c r="H2523" s="1">
        <v>20077</v>
      </c>
      <c r="I2523" s="1">
        <v>1006796</v>
      </c>
      <c r="J2523" s="1">
        <v>37.379615999999999</v>
      </c>
      <c r="K2523" s="1">
        <v>-97.966442000000001</v>
      </c>
      <c r="L2523" s="1"/>
      <c r="M2523" s="1" t="s">
        <v>1490</v>
      </c>
      <c r="N2523" s="1" t="s">
        <v>12401</v>
      </c>
      <c r="O2523" s="1">
        <v>2022</v>
      </c>
      <c r="P2523" s="1">
        <v>67058</v>
      </c>
      <c r="Q2523" s="1" t="s">
        <v>12489</v>
      </c>
      <c r="R2523" s="1"/>
      <c r="S2523" s="1" t="s">
        <v>24358</v>
      </c>
      <c r="T2523" s="1" t="s">
        <v>6826</v>
      </c>
      <c r="U2523" s="1"/>
      <c r="V2523" s="1" t="s">
        <v>7813</v>
      </c>
      <c r="W2523" s="1" t="s">
        <v>6826</v>
      </c>
    </row>
    <row r="2524" spans="1:23" x14ac:dyDescent="0.25">
      <c r="A2524" s="1">
        <v>1010943</v>
      </c>
      <c r="B2524" s="5" t="str">
        <f>VLOOKUP(H2524,'FIPS Basin X-walk'!$A$2:$F$3224,6,FALSE)</f>
        <v>Gulf Coast Basin (LA, TX)</v>
      </c>
      <c r="C2524" s="1" t="s">
        <v>26293</v>
      </c>
      <c r="D2524" s="1"/>
      <c r="E2524" s="1"/>
      <c r="F2524" s="1" t="s">
        <v>1689</v>
      </c>
      <c r="G2524" s="1" t="s">
        <v>1914</v>
      </c>
      <c r="H2524" s="1">
        <v>48201</v>
      </c>
      <c r="I2524" s="1">
        <v>1010943</v>
      </c>
      <c r="J2524" s="1">
        <v>29.744878</v>
      </c>
      <c r="K2524" s="1">
        <v>-95.560969</v>
      </c>
      <c r="L2524" s="1"/>
      <c r="M2524" s="1" t="s">
        <v>1485</v>
      </c>
      <c r="N2524" s="1" t="s">
        <v>9148</v>
      </c>
      <c r="O2524" s="1">
        <v>2022</v>
      </c>
      <c r="P2524" s="1">
        <v>78730</v>
      </c>
      <c r="Q2524" s="1" t="s">
        <v>26294</v>
      </c>
      <c r="R2524" s="1"/>
      <c r="S2524" s="1">
        <v>211130</v>
      </c>
      <c r="T2524" s="1" t="s">
        <v>6826</v>
      </c>
      <c r="U2524" s="1"/>
      <c r="V2524" s="1" t="s">
        <v>19052</v>
      </c>
      <c r="W2524" s="1" t="s">
        <v>6826</v>
      </c>
    </row>
    <row r="2525" spans="1:23" x14ac:dyDescent="0.25">
      <c r="A2525" s="1">
        <v>1000255</v>
      </c>
      <c r="B2525" s="5" t="str">
        <f>VLOOKUP(H2525,'FIPS Basin X-walk'!$A$2:$F$3224,6,FALSE)</f>
        <v>Gulf Coast Basin (LA, TX)</v>
      </c>
      <c r="C2525" s="1" t="s">
        <v>21106</v>
      </c>
      <c r="D2525" s="1"/>
      <c r="E2525" s="1"/>
      <c r="F2525" s="1" t="s">
        <v>21024</v>
      </c>
      <c r="G2525" s="1" t="s">
        <v>1914</v>
      </c>
      <c r="H2525" s="1">
        <v>48201</v>
      </c>
      <c r="I2525" s="1">
        <v>1000255</v>
      </c>
      <c r="J2525" s="1">
        <v>29.8169</v>
      </c>
      <c r="K2525" s="1">
        <v>-95.108599999999996</v>
      </c>
      <c r="L2525" s="1"/>
      <c r="M2525" s="1" t="s">
        <v>1485</v>
      </c>
      <c r="N2525" s="1" t="s">
        <v>9148</v>
      </c>
      <c r="O2525" s="1">
        <v>2022</v>
      </c>
      <c r="P2525" s="1">
        <v>77530</v>
      </c>
      <c r="Q2525" s="1" t="s">
        <v>24450</v>
      </c>
      <c r="R2525" s="1"/>
      <c r="S2525" s="1" t="s">
        <v>24355</v>
      </c>
      <c r="T2525" s="1" t="s">
        <v>6828</v>
      </c>
      <c r="U2525" s="1"/>
      <c r="V2525" s="1" t="s">
        <v>24451</v>
      </c>
      <c r="W2525" s="1" t="s">
        <v>6828</v>
      </c>
    </row>
    <row r="2526" spans="1:23" x14ac:dyDescent="0.25">
      <c r="A2526" s="1">
        <v>1008588</v>
      </c>
      <c r="B2526" s="5" t="str">
        <f>VLOOKUP(H2526,'FIPS Basin X-walk'!$A$2:$F$3224,6,FALSE)</f>
        <v>Gulf Coast Basin (LA, TX)</v>
      </c>
      <c r="C2526" s="1" t="s">
        <v>20621</v>
      </c>
      <c r="D2526" s="1"/>
      <c r="E2526" s="1"/>
      <c r="F2526" s="1" t="s">
        <v>1496</v>
      </c>
      <c r="G2526" s="1" t="s">
        <v>1914</v>
      </c>
      <c r="H2526" s="1">
        <v>48201</v>
      </c>
      <c r="I2526" s="1">
        <v>1008588</v>
      </c>
      <c r="J2526" s="1">
        <v>29.752863000000001</v>
      </c>
      <c r="K2526" s="1">
        <v>-95.459684999999993</v>
      </c>
      <c r="L2526" s="1"/>
      <c r="M2526" s="1" t="s">
        <v>1485</v>
      </c>
      <c r="N2526" s="1" t="s">
        <v>9148</v>
      </c>
      <c r="O2526" s="1">
        <v>2022</v>
      </c>
      <c r="P2526" s="1">
        <v>75240</v>
      </c>
      <c r="Q2526" s="1" t="s">
        <v>26014</v>
      </c>
      <c r="R2526" s="1"/>
      <c r="S2526" s="1">
        <v>211130</v>
      </c>
      <c r="T2526" s="1" t="s">
        <v>6826</v>
      </c>
      <c r="U2526" s="1"/>
      <c r="V2526" s="1" t="s">
        <v>8021</v>
      </c>
      <c r="W2526" s="1" t="s">
        <v>6826</v>
      </c>
    </row>
    <row r="2527" spans="1:23" x14ac:dyDescent="0.25">
      <c r="A2527" s="1">
        <v>1009731</v>
      </c>
      <c r="B2527" s="5" t="str">
        <f>VLOOKUP(H2527,'FIPS Basin X-walk'!$A$2:$F$3224,6,FALSE)</f>
        <v>Gulf Coast Basin (LA, TX)</v>
      </c>
      <c r="C2527" s="1" t="s">
        <v>26135</v>
      </c>
      <c r="D2527" s="1"/>
      <c r="E2527" s="1"/>
      <c r="F2527" s="1" t="s">
        <v>1496</v>
      </c>
      <c r="G2527" s="1" t="s">
        <v>1914</v>
      </c>
      <c r="H2527" s="1">
        <v>48201</v>
      </c>
      <c r="I2527" s="1">
        <v>1009731</v>
      </c>
      <c r="J2527" s="1">
        <v>29.75788</v>
      </c>
      <c r="K2527" s="1">
        <v>-95.370130000000003</v>
      </c>
      <c r="L2527" s="1"/>
      <c r="M2527" s="1" t="s">
        <v>1485</v>
      </c>
      <c r="N2527" s="1" t="s">
        <v>9148</v>
      </c>
      <c r="O2527" s="1">
        <v>2022</v>
      </c>
      <c r="P2527" s="1">
        <v>75235</v>
      </c>
      <c r="Q2527" s="1" t="s">
        <v>989</v>
      </c>
      <c r="R2527" s="1"/>
      <c r="S2527" s="1">
        <v>211120</v>
      </c>
      <c r="T2527" s="1" t="s">
        <v>6826</v>
      </c>
      <c r="U2527" s="1"/>
      <c r="V2527" s="1" t="s">
        <v>21084</v>
      </c>
      <c r="W2527" s="1" t="s">
        <v>6826</v>
      </c>
    </row>
    <row r="2528" spans="1:23" x14ac:dyDescent="0.25">
      <c r="A2528" s="1">
        <v>1012638</v>
      </c>
      <c r="B2528" s="5" t="str">
        <f>VLOOKUP(H2528,'FIPS Basin X-walk'!$A$2:$F$3224,6,FALSE)</f>
        <v>Gulf Coast Basin (LA, TX)</v>
      </c>
      <c r="C2528" s="1" t="s">
        <v>26521</v>
      </c>
      <c r="D2528" s="1"/>
      <c r="E2528" s="1"/>
      <c r="F2528" s="1" t="s">
        <v>1496</v>
      </c>
      <c r="G2528" s="1" t="s">
        <v>1914</v>
      </c>
      <c r="H2528" s="1">
        <v>48201</v>
      </c>
      <c r="I2528" s="1">
        <v>1012638</v>
      </c>
      <c r="J2528" s="1">
        <v>29.757400000000001</v>
      </c>
      <c r="K2528" s="1">
        <v>-95.368430000000004</v>
      </c>
      <c r="L2528" s="1"/>
      <c r="M2528" s="1" t="s">
        <v>1485</v>
      </c>
      <c r="N2528" s="1" t="s">
        <v>9148</v>
      </c>
      <c r="O2528" s="1">
        <v>2022</v>
      </c>
      <c r="P2528" s="1">
        <v>75219</v>
      </c>
      <c r="Q2528" s="1" t="s">
        <v>24192</v>
      </c>
      <c r="R2528" s="1"/>
      <c r="S2528" s="1">
        <v>211130</v>
      </c>
      <c r="T2528" s="1" t="s">
        <v>6826</v>
      </c>
      <c r="U2528" s="1"/>
      <c r="V2528" s="1" t="s">
        <v>25092</v>
      </c>
      <c r="W2528" s="1" t="s">
        <v>6826</v>
      </c>
    </row>
    <row r="2529" spans="1:23" x14ac:dyDescent="0.25">
      <c r="A2529" s="1">
        <v>1000825</v>
      </c>
      <c r="B2529" s="5" t="str">
        <f>VLOOKUP(H2529,'FIPS Basin X-walk'!$A$2:$F$3224,6,FALSE)</f>
        <v>Gulf Coast Basin (LA, TX)</v>
      </c>
      <c r="C2529" s="1" t="s">
        <v>21107</v>
      </c>
      <c r="D2529" s="1"/>
      <c r="E2529" s="1"/>
      <c r="F2529" s="1" t="s">
        <v>20909</v>
      </c>
      <c r="G2529" s="1" t="s">
        <v>1914</v>
      </c>
      <c r="H2529" s="1">
        <v>48201</v>
      </c>
      <c r="I2529" s="1">
        <v>1000825</v>
      </c>
      <c r="J2529" s="1">
        <v>29.715299999999999</v>
      </c>
      <c r="K2529" s="1">
        <v>-95.136099999999999</v>
      </c>
      <c r="L2529" s="1"/>
      <c r="M2529" s="1" t="s">
        <v>1485</v>
      </c>
      <c r="N2529" s="1" t="s">
        <v>9148</v>
      </c>
      <c r="O2529" s="1">
        <v>2022</v>
      </c>
      <c r="P2529" s="1">
        <v>77536</v>
      </c>
      <c r="Q2529" s="1" t="s">
        <v>21108</v>
      </c>
      <c r="R2529" s="1"/>
      <c r="S2529" s="1" t="s">
        <v>24355</v>
      </c>
      <c r="T2529" s="1" t="s">
        <v>6828</v>
      </c>
      <c r="U2529" s="1"/>
      <c r="V2529" s="1" t="s">
        <v>24404</v>
      </c>
      <c r="W2529" s="1" t="s">
        <v>6828</v>
      </c>
    </row>
    <row r="2530" spans="1:23" x14ac:dyDescent="0.25">
      <c r="A2530" s="1">
        <v>1009732</v>
      </c>
      <c r="B2530" s="5" t="str">
        <f>VLOOKUP(H2530,'FIPS Basin X-walk'!$A$2:$F$3224,6,FALSE)</f>
        <v>Gulf Coast Basin (LA, TX)</v>
      </c>
      <c r="C2530" s="1" t="s">
        <v>26136</v>
      </c>
      <c r="D2530" s="1"/>
      <c r="E2530" s="1"/>
      <c r="F2530" s="1" t="s">
        <v>1522</v>
      </c>
      <c r="G2530" s="1" t="s">
        <v>1914</v>
      </c>
      <c r="H2530" s="1">
        <v>48201</v>
      </c>
      <c r="I2530" s="1">
        <v>1009732</v>
      </c>
      <c r="J2530" s="1">
        <v>29.75788</v>
      </c>
      <c r="K2530" s="1">
        <v>-95.370130000000003</v>
      </c>
      <c r="L2530" s="1"/>
      <c r="M2530" s="1" t="s">
        <v>1507</v>
      </c>
      <c r="N2530" s="1" t="s">
        <v>9093</v>
      </c>
      <c r="O2530" s="1">
        <v>2022</v>
      </c>
      <c r="P2530" s="1">
        <v>80202</v>
      </c>
      <c r="Q2530" s="1" t="s">
        <v>990</v>
      </c>
      <c r="R2530" s="1"/>
      <c r="S2530" s="1">
        <v>211130</v>
      </c>
      <c r="T2530" s="1" t="s">
        <v>6826</v>
      </c>
      <c r="U2530" s="1"/>
      <c r="V2530" s="1" t="s">
        <v>18557</v>
      </c>
      <c r="W2530" s="1" t="s">
        <v>6826</v>
      </c>
    </row>
    <row r="2531" spans="1:23" x14ac:dyDescent="0.25">
      <c r="A2531" s="1">
        <v>1009076</v>
      </c>
      <c r="B2531" s="5" t="str">
        <f>VLOOKUP(H2531,'FIPS Basin X-walk'!$A$2:$F$3224,6,FALSE)</f>
        <v>Gulf Coast Basin (LA, TX)</v>
      </c>
      <c r="C2531" s="1" t="s">
        <v>9257</v>
      </c>
      <c r="D2531" s="1"/>
      <c r="E2531" s="1"/>
      <c r="F2531" s="1" t="s">
        <v>9256</v>
      </c>
      <c r="G2531" s="1" t="s">
        <v>1914</v>
      </c>
      <c r="H2531" s="1">
        <v>48201</v>
      </c>
      <c r="I2531" s="1">
        <v>1009076</v>
      </c>
      <c r="J2531" s="1">
        <v>29.780370000000001</v>
      </c>
      <c r="K2531" s="1">
        <v>-95.629499999999993</v>
      </c>
      <c r="L2531" s="1"/>
      <c r="M2531" s="1" t="s">
        <v>1507</v>
      </c>
      <c r="N2531" s="1" t="s">
        <v>9093</v>
      </c>
      <c r="O2531" s="1">
        <v>2022</v>
      </c>
      <c r="P2531" s="1">
        <v>81301</v>
      </c>
      <c r="Q2531" s="1" t="s">
        <v>947</v>
      </c>
      <c r="R2531" s="1"/>
      <c r="S2531" s="1">
        <v>211130</v>
      </c>
      <c r="T2531" s="1" t="s">
        <v>6826</v>
      </c>
      <c r="U2531" s="1"/>
      <c r="V2531" s="1" t="s">
        <v>7461</v>
      </c>
      <c r="W2531" s="1" t="s">
        <v>6826</v>
      </c>
    </row>
    <row r="2532" spans="1:23" x14ac:dyDescent="0.25">
      <c r="A2532" s="1">
        <v>1004454</v>
      </c>
      <c r="B2532" s="5" t="str">
        <f>VLOOKUP(H2532,'FIPS Basin X-walk'!$A$2:$F$3224,6,FALSE)</f>
        <v>Gulf Coast Basin (LA, TX)</v>
      </c>
      <c r="C2532" s="1" t="s">
        <v>23604</v>
      </c>
      <c r="D2532" s="1"/>
      <c r="E2532" s="1"/>
      <c r="F2532" s="1" t="s">
        <v>20918</v>
      </c>
      <c r="G2532" s="1" t="s">
        <v>1914</v>
      </c>
      <c r="H2532" s="1">
        <v>48201</v>
      </c>
      <c r="I2532" s="1">
        <v>1004454</v>
      </c>
      <c r="J2532" s="1">
        <v>29.741337205044601</v>
      </c>
      <c r="K2532" s="1">
        <v>-95.210402106746301</v>
      </c>
      <c r="L2532" s="1"/>
      <c r="M2532" s="1" t="s">
        <v>1485</v>
      </c>
      <c r="N2532" s="1" t="s">
        <v>9148</v>
      </c>
      <c r="O2532" s="1">
        <v>2022</v>
      </c>
      <c r="P2532" s="1">
        <v>77547</v>
      </c>
      <c r="Q2532" s="1" t="s">
        <v>20919</v>
      </c>
      <c r="R2532" s="1"/>
      <c r="S2532" s="1">
        <v>424710</v>
      </c>
      <c r="T2532" s="1" t="s">
        <v>6826</v>
      </c>
      <c r="U2532" s="1"/>
      <c r="V2532" s="1" t="s">
        <v>13153</v>
      </c>
      <c r="W2532" s="1" t="s">
        <v>6826</v>
      </c>
    </row>
    <row r="2533" spans="1:23" x14ac:dyDescent="0.25">
      <c r="A2533" s="1">
        <v>1005671</v>
      </c>
      <c r="B2533" s="5" t="str">
        <f>VLOOKUP(H2533,'FIPS Basin X-walk'!$A$2:$F$3224,6,FALSE)</f>
        <v>Gulf Coast Basin (LA, TX)</v>
      </c>
      <c r="C2533" s="1" t="s">
        <v>21016</v>
      </c>
      <c r="D2533" s="1"/>
      <c r="E2533" s="1"/>
      <c r="F2533" s="1" t="s">
        <v>15195</v>
      </c>
      <c r="G2533" s="1" t="s">
        <v>1914</v>
      </c>
      <c r="H2533" s="1">
        <v>48201</v>
      </c>
      <c r="I2533" s="1">
        <v>1005671</v>
      </c>
      <c r="J2533" s="1">
        <v>29.820799999999998</v>
      </c>
      <c r="K2533" s="1">
        <v>-95.219399999999993</v>
      </c>
      <c r="L2533" s="1"/>
      <c r="M2533" s="1" t="s">
        <v>1485</v>
      </c>
      <c r="N2533" s="1" t="s">
        <v>9148</v>
      </c>
      <c r="O2533" s="1">
        <v>2022</v>
      </c>
      <c r="P2533" s="1">
        <v>77049</v>
      </c>
      <c r="Q2533" s="1" t="s">
        <v>21017</v>
      </c>
      <c r="R2533" s="1"/>
      <c r="S2533" s="1" t="s">
        <v>24355</v>
      </c>
      <c r="T2533" s="1" t="s">
        <v>6826</v>
      </c>
      <c r="U2533" s="1"/>
      <c r="V2533" s="1" t="s">
        <v>8209</v>
      </c>
      <c r="W2533" s="1" t="s">
        <v>6828</v>
      </c>
    </row>
    <row r="2534" spans="1:23" x14ac:dyDescent="0.25">
      <c r="A2534" s="1">
        <v>1007243</v>
      </c>
      <c r="B2534" s="5" t="str">
        <f>VLOOKUP(H2534,'FIPS Basin X-walk'!$A$2:$F$3224,6,FALSE)</f>
        <v>Gulf Coast Basin (LA, TX)</v>
      </c>
      <c r="C2534" s="1" t="s">
        <v>21099</v>
      </c>
      <c r="D2534" s="1"/>
      <c r="E2534" s="1" t="s">
        <v>6828</v>
      </c>
      <c r="F2534" s="1" t="s">
        <v>15195</v>
      </c>
      <c r="G2534" s="1" t="s">
        <v>1914</v>
      </c>
      <c r="H2534" s="1">
        <v>48201</v>
      </c>
      <c r="I2534" s="1">
        <v>1007243</v>
      </c>
      <c r="J2534" s="1">
        <v>29.941400000000002</v>
      </c>
      <c r="K2534" s="1">
        <v>-95.533299999999997</v>
      </c>
      <c r="L2534" s="1"/>
      <c r="M2534" s="1" t="s">
        <v>1485</v>
      </c>
      <c r="N2534" s="1" t="s">
        <v>9148</v>
      </c>
      <c r="O2534" s="1">
        <v>2022</v>
      </c>
      <c r="P2534" s="1">
        <v>77064</v>
      </c>
      <c r="Q2534" s="1" t="s">
        <v>21100</v>
      </c>
      <c r="R2534" s="1"/>
      <c r="S2534" s="1" t="s">
        <v>24355</v>
      </c>
      <c r="T2534" s="1" t="s">
        <v>6826</v>
      </c>
      <c r="U2534" s="1"/>
      <c r="V2534" s="1" t="s">
        <v>8209</v>
      </c>
      <c r="W2534" s="1" t="s">
        <v>6828</v>
      </c>
    </row>
    <row r="2535" spans="1:23" x14ac:dyDescent="0.25">
      <c r="A2535" s="1">
        <v>1007323</v>
      </c>
      <c r="B2535" s="5" t="str">
        <f>VLOOKUP(H2535,'FIPS Basin X-walk'!$A$2:$F$3224,6,FALSE)</f>
        <v>Gulf Coast Basin (LA, TX)</v>
      </c>
      <c r="C2535" s="1" t="s">
        <v>21073</v>
      </c>
      <c r="D2535" s="1"/>
      <c r="E2535" s="1"/>
      <c r="F2535" s="1" t="s">
        <v>1484</v>
      </c>
      <c r="G2535" s="1" t="s">
        <v>1914</v>
      </c>
      <c r="H2535" s="1">
        <v>48201</v>
      </c>
      <c r="I2535" s="1">
        <v>1007323</v>
      </c>
      <c r="J2535" s="1">
        <v>29.835599999999999</v>
      </c>
      <c r="K2535" s="1">
        <v>-95.124200000000002</v>
      </c>
      <c r="L2535" s="1"/>
      <c r="M2535" s="1" t="s">
        <v>1485</v>
      </c>
      <c r="N2535" s="1" t="s">
        <v>9148</v>
      </c>
      <c r="O2535" s="1">
        <v>2022</v>
      </c>
      <c r="P2535" s="1">
        <v>77049</v>
      </c>
      <c r="Q2535" s="1" t="s">
        <v>21074</v>
      </c>
      <c r="R2535" s="1"/>
      <c r="S2535" s="1" t="s">
        <v>24355</v>
      </c>
      <c r="T2535" s="1" t="s">
        <v>6828</v>
      </c>
      <c r="U2535" s="1"/>
      <c r="V2535" s="1" t="s">
        <v>25847</v>
      </c>
      <c r="W2535" s="1" t="s">
        <v>6828</v>
      </c>
    </row>
    <row r="2536" spans="1:23" x14ac:dyDescent="0.25">
      <c r="A2536" s="1">
        <v>1007485</v>
      </c>
      <c r="B2536" s="5" t="str">
        <f>VLOOKUP(H2536,'FIPS Basin X-walk'!$A$2:$F$3224,6,FALSE)</f>
        <v>Gulf Coast Basin (LA, TX)</v>
      </c>
      <c r="C2536" s="1" t="s">
        <v>20950</v>
      </c>
      <c r="D2536" s="1"/>
      <c r="E2536" s="1"/>
      <c r="F2536" s="1" t="s">
        <v>1484</v>
      </c>
      <c r="G2536" s="1" t="s">
        <v>1914</v>
      </c>
      <c r="H2536" s="1">
        <v>48201</v>
      </c>
      <c r="I2536" s="1">
        <v>1007485</v>
      </c>
      <c r="J2536" s="1">
        <v>29.78754</v>
      </c>
      <c r="K2536" s="1">
        <v>-95.617670000000004</v>
      </c>
      <c r="L2536" s="1"/>
      <c r="M2536" s="1" t="s">
        <v>1485</v>
      </c>
      <c r="N2536" s="1" t="s">
        <v>9148</v>
      </c>
      <c r="O2536" s="1">
        <v>2022</v>
      </c>
      <c r="P2536" s="1">
        <v>77079</v>
      </c>
      <c r="Q2536" s="1" t="s">
        <v>25874</v>
      </c>
      <c r="R2536" s="1"/>
      <c r="S2536" s="1">
        <v>211120</v>
      </c>
      <c r="T2536" s="1" t="s">
        <v>6826</v>
      </c>
      <c r="U2536" s="1"/>
      <c r="V2536" s="1" t="s">
        <v>7466</v>
      </c>
      <c r="W2536" s="1" t="s">
        <v>6826</v>
      </c>
    </row>
    <row r="2537" spans="1:23" x14ac:dyDescent="0.25">
      <c r="A2537" s="1">
        <v>1007777</v>
      </c>
      <c r="B2537" s="5" t="str">
        <f>VLOOKUP(H2537,'FIPS Basin X-walk'!$A$2:$F$3224,6,FALSE)</f>
        <v>Gulf Coast Basin (LA, TX)</v>
      </c>
      <c r="C2537" s="1" t="s">
        <v>25904</v>
      </c>
      <c r="D2537" s="1"/>
      <c r="E2537" s="1"/>
      <c r="F2537" s="1" t="s">
        <v>1484</v>
      </c>
      <c r="G2537" s="1" t="s">
        <v>1914</v>
      </c>
      <c r="H2537" s="1">
        <v>48201</v>
      </c>
      <c r="I2537" s="1">
        <v>1007777</v>
      </c>
      <c r="J2537" s="1">
        <v>29.75816</v>
      </c>
      <c r="K2537" s="1">
        <v>-95.367819999999995</v>
      </c>
      <c r="L2537" s="1"/>
      <c r="M2537" s="1" t="s">
        <v>1485</v>
      </c>
      <c r="N2537" s="1" t="s">
        <v>9148</v>
      </c>
      <c r="O2537" s="1">
        <v>2022</v>
      </c>
      <c r="P2537" s="1">
        <v>77002</v>
      </c>
      <c r="Q2537" s="1" t="s">
        <v>887</v>
      </c>
      <c r="R2537" s="1"/>
      <c r="S2537" s="1">
        <v>211130</v>
      </c>
      <c r="T2537" s="1" t="s">
        <v>6826</v>
      </c>
      <c r="U2537" s="1"/>
      <c r="V2537" s="1" t="s">
        <v>21015</v>
      </c>
      <c r="W2537" s="1" t="s">
        <v>6826</v>
      </c>
    </row>
    <row r="2538" spans="1:23" x14ac:dyDescent="0.25">
      <c r="A2538" s="1">
        <v>1008092</v>
      </c>
      <c r="B2538" s="5" t="str">
        <f>VLOOKUP(H2538,'FIPS Basin X-walk'!$A$2:$F$3224,6,FALSE)</f>
        <v>Gulf Coast Basin (LA, TX)</v>
      </c>
      <c r="C2538" s="1" t="s">
        <v>25955</v>
      </c>
      <c r="D2538" s="1"/>
      <c r="E2538" s="1"/>
      <c r="F2538" s="1" t="s">
        <v>1484</v>
      </c>
      <c r="G2538" s="1" t="s">
        <v>1914</v>
      </c>
      <c r="H2538" s="1">
        <v>48201</v>
      </c>
      <c r="I2538" s="1">
        <v>1008092</v>
      </c>
      <c r="J2538" s="1">
        <v>29.75816</v>
      </c>
      <c r="K2538" s="1">
        <v>-95.367819999999995</v>
      </c>
      <c r="L2538" s="1"/>
      <c r="M2538" s="1" t="s">
        <v>1485</v>
      </c>
      <c r="N2538" s="1" t="s">
        <v>9148</v>
      </c>
      <c r="O2538" s="1">
        <v>2022</v>
      </c>
      <c r="P2538" s="1">
        <v>77024</v>
      </c>
      <c r="Q2538" s="1" t="s">
        <v>894</v>
      </c>
      <c r="R2538" s="1"/>
      <c r="S2538" s="1">
        <v>211130</v>
      </c>
      <c r="T2538" s="1" t="s">
        <v>6826</v>
      </c>
      <c r="U2538" s="1"/>
      <c r="V2538" s="1" t="s">
        <v>21015</v>
      </c>
      <c r="W2538" s="1" t="s">
        <v>6826</v>
      </c>
    </row>
    <row r="2539" spans="1:23" x14ac:dyDescent="0.25">
      <c r="A2539" s="1">
        <v>1008219</v>
      </c>
      <c r="B2539" s="5" t="str">
        <f>VLOOKUP(H2539,'FIPS Basin X-walk'!$A$2:$F$3224,6,FALSE)</f>
        <v>Gulf Coast Basin (LA, TX)</v>
      </c>
      <c r="C2539" s="1" t="s">
        <v>25965</v>
      </c>
      <c r="D2539" s="1"/>
      <c r="E2539" s="1"/>
      <c r="F2539" s="1" t="s">
        <v>1484</v>
      </c>
      <c r="G2539" s="1" t="s">
        <v>1914</v>
      </c>
      <c r="H2539" s="1">
        <v>48201</v>
      </c>
      <c r="I2539" s="1">
        <v>1008219</v>
      </c>
      <c r="J2539" s="1">
        <v>29.758939999999999</v>
      </c>
      <c r="K2539" s="1">
        <v>-95.370959999999997</v>
      </c>
      <c r="L2539" s="1"/>
      <c r="M2539" s="1" t="s">
        <v>1485</v>
      </c>
      <c r="N2539" s="1" t="s">
        <v>9148</v>
      </c>
      <c r="O2539" s="1">
        <v>2022</v>
      </c>
      <c r="P2539" s="1">
        <v>77002</v>
      </c>
      <c r="Q2539" s="1" t="s">
        <v>25966</v>
      </c>
      <c r="R2539" s="1"/>
      <c r="S2539" s="1">
        <v>211120</v>
      </c>
      <c r="T2539" s="1" t="s">
        <v>6826</v>
      </c>
      <c r="U2539" s="1"/>
      <c r="V2539" s="1" t="s">
        <v>20394</v>
      </c>
      <c r="W2539" s="1" t="s">
        <v>6826</v>
      </c>
    </row>
    <row r="2540" spans="1:23" x14ac:dyDescent="0.25">
      <c r="A2540" s="1">
        <v>1008224</v>
      </c>
      <c r="B2540" s="5" t="str">
        <f>VLOOKUP(H2540,'FIPS Basin X-walk'!$A$2:$F$3224,6,FALSE)</f>
        <v>Gulf Coast Basin (LA, TX)</v>
      </c>
      <c r="C2540" s="1" t="s">
        <v>25967</v>
      </c>
      <c r="D2540" s="1"/>
      <c r="E2540" s="1"/>
      <c r="F2540" s="1" t="s">
        <v>1484</v>
      </c>
      <c r="G2540" s="1" t="s">
        <v>1914</v>
      </c>
      <c r="H2540" s="1">
        <v>48201</v>
      </c>
      <c r="I2540" s="1">
        <v>1008224</v>
      </c>
      <c r="J2540" s="1">
        <v>29.745920000000002</v>
      </c>
      <c r="K2540" s="1">
        <v>-95.559619999999995</v>
      </c>
      <c r="L2540" s="1"/>
      <c r="M2540" s="1" t="s">
        <v>1485</v>
      </c>
      <c r="N2540" s="1" t="s">
        <v>9148</v>
      </c>
      <c r="O2540" s="1">
        <v>2022</v>
      </c>
      <c r="P2540" s="1">
        <v>77056</v>
      </c>
      <c r="Q2540" s="1" t="s">
        <v>906</v>
      </c>
      <c r="R2540" s="1"/>
      <c r="S2540" s="1">
        <v>211130</v>
      </c>
      <c r="T2540" s="1" t="s">
        <v>6826</v>
      </c>
      <c r="U2540" s="1"/>
      <c r="V2540" s="1" t="s">
        <v>25968</v>
      </c>
      <c r="W2540" s="1" t="s">
        <v>6826</v>
      </c>
    </row>
    <row r="2541" spans="1:23" x14ac:dyDescent="0.25">
      <c r="A2541" s="1">
        <v>1008350</v>
      </c>
      <c r="B2541" s="5" t="str">
        <f>VLOOKUP(H2541,'FIPS Basin X-walk'!$A$2:$F$3224,6,FALSE)</f>
        <v>Gulf Coast Basin (LA, TX)</v>
      </c>
      <c r="C2541" s="1" t="s">
        <v>20904</v>
      </c>
      <c r="D2541" s="1"/>
      <c r="E2541" s="1"/>
      <c r="F2541" s="1" t="s">
        <v>1484</v>
      </c>
      <c r="G2541" s="1" t="s">
        <v>1914</v>
      </c>
      <c r="H2541" s="1">
        <v>48201</v>
      </c>
      <c r="I2541" s="1">
        <v>1008350</v>
      </c>
      <c r="J2541" s="1">
        <v>29.752554</v>
      </c>
      <c r="K2541" s="1">
        <v>-95.370400900000007</v>
      </c>
      <c r="L2541" s="1"/>
      <c r="M2541" s="1" t="s">
        <v>1485</v>
      </c>
      <c r="N2541" s="1" t="s">
        <v>9148</v>
      </c>
      <c r="O2541" s="1">
        <v>2022</v>
      </c>
      <c r="P2541" s="1">
        <v>77002</v>
      </c>
      <c r="Q2541" s="1" t="s">
        <v>25985</v>
      </c>
      <c r="R2541" s="1"/>
      <c r="S2541" s="1">
        <v>211120</v>
      </c>
      <c r="T2541" s="1" t="s">
        <v>6826</v>
      </c>
      <c r="U2541" s="1"/>
      <c r="V2541" s="1" t="s">
        <v>20394</v>
      </c>
      <c r="W2541" s="1" t="s">
        <v>6826</v>
      </c>
    </row>
    <row r="2542" spans="1:23" x14ac:dyDescent="0.25">
      <c r="A2542" s="1">
        <v>1008351</v>
      </c>
      <c r="B2542" s="5" t="str">
        <f>VLOOKUP(H2542,'FIPS Basin X-walk'!$A$2:$F$3224,6,FALSE)</f>
        <v>Gulf Coast Basin (LA, TX)</v>
      </c>
      <c r="C2542" s="1" t="s">
        <v>20904</v>
      </c>
      <c r="D2542" s="1"/>
      <c r="E2542" s="1"/>
      <c r="F2542" s="1" t="s">
        <v>1484</v>
      </c>
      <c r="G2542" s="1" t="s">
        <v>1914</v>
      </c>
      <c r="H2542" s="1">
        <v>48201</v>
      </c>
      <c r="I2542" s="1">
        <v>1008351</v>
      </c>
      <c r="J2542" s="1">
        <v>29.758939999999999</v>
      </c>
      <c r="K2542" s="1">
        <v>-95.370959999999997</v>
      </c>
      <c r="L2542" s="1"/>
      <c r="M2542" s="1" t="s">
        <v>1485</v>
      </c>
      <c r="N2542" s="1" t="s">
        <v>9148</v>
      </c>
      <c r="O2542" s="1">
        <v>2022</v>
      </c>
      <c r="P2542" s="1">
        <v>77002</v>
      </c>
      <c r="Q2542" s="1" t="s">
        <v>25986</v>
      </c>
      <c r="R2542" s="1"/>
      <c r="S2542" s="1">
        <v>211120</v>
      </c>
      <c r="T2542" s="1" t="s">
        <v>6826</v>
      </c>
      <c r="U2542" s="1"/>
      <c r="V2542" s="1" t="s">
        <v>20394</v>
      </c>
      <c r="W2542" s="1" t="s">
        <v>6826</v>
      </c>
    </row>
    <row r="2543" spans="1:23" x14ac:dyDescent="0.25">
      <c r="A2543" s="1">
        <v>1008352</v>
      </c>
      <c r="B2543" s="5" t="str">
        <f>VLOOKUP(H2543,'FIPS Basin X-walk'!$A$2:$F$3224,6,FALSE)</f>
        <v>Gulf Coast Basin (LA, TX)</v>
      </c>
      <c r="C2543" s="1" t="s">
        <v>20904</v>
      </c>
      <c r="D2543" s="1"/>
      <c r="E2543" s="1"/>
      <c r="F2543" s="1" t="s">
        <v>1484</v>
      </c>
      <c r="G2543" s="1" t="s">
        <v>1914</v>
      </c>
      <c r="H2543" s="1">
        <v>48201</v>
      </c>
      <c r="I2543" s="1">
        <v>1008352</v>
      </c>
      <c r="J2543" s="1">
        <v>29.758939999999999</v>
      </c>
      <c r="K2543" s="1">
        <v>-95.370959999999997</v>
      </c>
      <c r="L2543" s="1"/>
      <c r="M2543" s="1" t="s">
        <v>1485</v>
      </c>
      <c r="N2543" s="1" t="s">
        <v>9148</v>
      </c>
      <c r="O2543" s="1">
        <v>2022</v>
      </c>
      <c r="P2543" s="1">
        <v>77002</v>
      </c>
      <c r="Q2543" s="1" t="s">
        <v>25987</v>
      </c>
      <c r="R2543" s="1"/>
      <c r="S2543" s="1">
        <v>211120</v>
      </c>
      <c r="T2543" s="1" t="s">
        <v>6826</v>
      </c>
      <c r="U2543" s="1"/>
      <c r="V2543" s="1" t="s">
        <v>20394</v>
      </c>
      <c r="W2543" s="1" t="s">
        <v>6826</v>
      </c>
    </row>
    <row r="2544" spans="1:23" x14ac:dyDescent="0.25">
      <c r="A2544" s="1">
        <v>1008396</v>
      </c>
      <c r="B2544" s="5" t="str">
        <f>VLOOKUP(H2544,'FIPS Basin X-walk'!$A$2:$F$3224,6,FALSE)</f>
        <v>Gulf Coast Basin (LA, TX)</v>
      </c>
      <c r="C2544" s="1" t="s">
        <v>20904</v>
      </c>
      <c r="D2544" s="1"/>
      <c r="E2544" s="1"/>
      <c r="F2544" s="1" t="s">
        <v>1484</v>
      </c>
      <c r="G2544" s="1" t="s">
        <v>1914</v>
      </c>
      <c r="H2544" s="1">
        <v>48201</v>
      </c>
      <c r="I2544" s="1">
        <v>1008396</v>
      </c>
      <c r="J2544" s="1">
        <v>29.758939999999999</v>
      </c>
      <c r="K2544" s="1">
        <v>-95.370959999999997</v>
      </c>
      <c r="L2544" s="1"/>
      <c r="M2544" s="1" t="s">
        <v>1485</v>
      </c>
      <c r="N2544" s="1" t="s">
        <v>9148</v>
      </c>
      <c r="O2544" s="1">
        <v>2022</v>
      </c>
      <c r="P2544" s="1">
        <v>77002</v>
      </c>
      <c r="Q2544" s="1" t="s">
        <v>25991</v>
      </c>
      <c r="R2544" s="1"/>
      <c r="S2544" s="1">
        <v>211120</v>
      </c>
      <c r="T2544" s="1" t="s">
        <v>6826</v>
      </c>
      <c r="U2544" s="1"/>
      <c r="V2544" s="1" t="s">
        <v>20394</v>
      </c>
      <c r="W2544" s="1" t="s">
        <v>6826</v>
      </c>
    </row>
    <row r="2545" spans="1:23" x14ac:dyDescent="0.25">
      <c r="A2545" s="1">
        <v>1008475</v>
      </c>
      <c r="B2545" s="5" t="str">
        <f>VLOOKUP(H2545,'FIPS Basin X-walk'!$A$2:$F$3224,6,FALSE)</f>
        <v>Gulf Coast Basin (LA, TX)</v>
      </c>
      <c r="C2545" s="1" t="s">
        <v>25999</v>
      </c>
      <c r="D2545" s="1"/>
      <c r="E2545" s="1"/>
      <c r="F2545" s="1" t="s">
        <v>1484</v>
      </c>
      <c r="G2545" s="1" t="s">
        <v>1914</v>
      </c>
      <c r="H2545" s="1">
        <v>48201</v>
      </c>
      <c r="I2545" s="1">
        <v>1008475</v>
      </c>
      <c r="J2545" s="1">
        <v>29.947510000000001</v>
      </c>
      <c r="K2545" s="1">
        <v>-95.405869999999993</v>
      </c>
      <c r="L2545" s="1"/>
      <c r="M2545" s="1" t="s">
        <v>1485</v>
      </c>
      <c r="N2545" s="1" t="s">
        <v>9148</v>
      </c>
      <c r="O2545" s="1">
        <v>2022</v>
      </c>
      <c r="P2545" s="1">
        <v>77060</v>
      </c>
      <c r="Q2545" s="1" t="s">
        <v>924</v>
      </c>
      <c r="R2545" s="1"/>
      <c r="S2545" s="1">
        <v>211130</v>
      </c>
      <c r="T2545" s="1" t="s">
        <v>6826</v>
      </c>
      <c r="U2545" s="1"/>
      <c r="V2545" s="1" t="s">
        <v>8019</v>
      </c>
      <c r="W2545" s="1" t="s">
        <v>6826</v>
      </c>
    </row>
    <row r="2546" spans="1:23" x14ac:dyDescent="0.25">
      <c r="A2546" s="1">
        <v>1008490</v>
      </c>
      <c r="B2546" s="5" t="str">
        <f>VLOOKUP(H2546,'FIPS Basin X-walk'!$A$2:$F$3224,6,FALSE)</f>
        <v>Gulf Coast Basin (LA, TX)</v>
      </c>
      <c r="C2546" s="1" t="s">
        <v>21013</v>
      </c>
      <c r="D2546" s="1"/>
      <c r="E2546" s="1"/>
      <c r="F2546" s="1" t="s">
        <v>1484</v>
      </c>
      <c r="G2546" s="1" t="s">
        <v>1914</v>
      </c>
      <c r="H2546" s="1">
        <v>48201</v>
      </c>
      <c r="I2546" s="1">
        <v>1008490</v>
      </c>
      <c r="J2546" s="1">
        <v>29.75421</v>
      </c>
      <c r="K2546" s="1">
        <v>-95.360209999999995</v>
      </c>
      <c r="L2546" s="1"/>
      <c r="M2546" s="1" t="s">
        <v>1485</v>
      </c>
      <c r="N2546" s="1" t="s">
        <v>9148</v>
      </c>
      <c r="O2546" s="1">
        <v>2022</v>
      </c>
      <c r="P2546" s="1">
        <v>77010</v>
      </c>
      <c r="Q2546" s="1" t="s">
        <v>925</v>
      </c>
      <c r="R2546" s="1"/>
      <c r="S2546" s="1">
        <v>211120</v>
      </c>
      <c r="T2546" s="1" t="s">
        <v>6826</v>
      </c>
      <c r="U2546" s="1"/>
      <c r="V2546" s="1" t="s">
        <v>17698</v>
      </c>
      <c r="W2546" s="1" t="s">
        <v>6826</v>
      </c>
    </row>
    <row r="2547" spans="1:23" x14ac:dyDescent="0.25">
      <c r="A2547" s="1">
        <v>1008503</v>
      </c>
      <c r="B2547" s="5" t="str">
        <f>VLOOKUP(H2547,'FIPS Basin X-walk'!$A$2:$F$3224,6,FALSE)</f>
        <v>Gulf Coast Basin (LA, TX)</v>
      </c>
      <c r="C2547" s="1" t="s">
        <v>26003</v>
      </c>
      <c r="D2547" s="1"/>
      <c r="E2547" s="1"/>
      <c r="F2547" s="1" t="s">
        <v>1484</v>
      </c>
      <c r="G2547" s="1" t="s">
        <v>1914</v>
      </c>
      <c r="H2547" s="1">
        <v>48201</v>
      </c>
      <c r="I2547" s="1">
        <v>1008503</v>
      </c>
      <c r="J2547" s="1">
        <v>29.777909999999999</v>
      </c>
      <c r="K2547" s="1">
        <v>-95.544399999999996</v>
      </c>
      <c r="L2547" s="1"/>
      <c r="M2547" s="1" t="s">
        <v>1485</v>
      </c>
      <c r="N2547" s="1" t="s">
        <v>9148</v>
      </c>
      <c r="O2547" s="1">
        <v>2022</v>
      </c>
      <c r="P2547" s="1">
        <v>77024</v>
      </c>
      <c r="Q2547" s="1" t="s">
        <v>26004</v>
      </c>
      <c r="R2547" s="1"/>
      <c r="S2547" s="1">
        <v>211130</v>
      </c>
      <c r="T2547" s="1" t="s">
        <v>6826</v>
      </c>
      <c r="U2547" s="1"/>
      <c r="V2547" s="1" t="s">
        <v>26005</v>
      </c>
      <c r="W2547" s="1" t="s">
        <v>6826</v>
      </c>
    </row>
    <row r="2548" spans="1:23" x14ac:dyDescent="0.25">
      <c r="A2548" s="1">
        <v>1008714</v>
      </c>
      <c r="B2548" s="5" t="str">
        <f>VLOOKUP(H2548,'FIPS Basin X-walk'!$A$2:$F$3224,6,FALSE)</f>
        <v>Gulf Coast Basin (LA, TX)</v>
      </c>
      <c r="C2548" s="1" t="s">
        <v>26030</v>
      </c>
      <c r="D2548" s="1"/>
      <c r="E2548" s="1"/>
      <c r="F2548" s="1" t="s">
        <v>15195</v>
      </c>
      <c r="G2548" s="1" t="s">
        <v>1914</v>
      </c>
      <c r="H2548" s="1">
        <v>48201</v>
      </c>
      <c r="I2548" s="1">
        <v>1008714</v>
      </c>
      <c r="J2548" s="1">
        <v>29.772613799999998</v>
      </c>
      <c r="K2548" s="1">
        <v>-95.514493000000002</v>
      </c>
      <c r="L2548" s="1"/>
      <c r="M2548" s="1" t="s">
        <v>1485</v>
      </c>
      <c r="N2548" s="1" t="s">
        <v>9148</v>
      </c>
      <c r="O2548" s="1">
        <v>2022</v>
      </c>
      <c r="P2548" s="1">
        <v>77084</v>
      </c>
      <c r="Q2548" s="1" t="s">
        <v>935</v>
      </c>
      <c r="R2548" s="1"/>
      <c r="S2548" s="1">
        <v>211120</v>
      </c>
      <c r="T2548" s="1" t="s">
        <v>6826</v>
      </c>
      <c r="U2548" s="1"/>
      <c r="V2548" s="1" t="s">
        <v>23734</v>
      </c>
      <c r="W2548" s="1" t="s">
        <v>6826</v>
      </c>
    </row>
    <row r="2549" spans="1:23" x14ac:dyDescent="0.25">
      <c r="A2549" s="1">
        <v>1008976</v>
      </c>
      <c r="B2549" s="5" t="str">
        <f>VLOOKUP(H2549,'FIPS Basin X-walk'!$A$2:$F$3224,6,FALSE)</f>
        <v>Gulf Coast Basin (LA, TX)</v>
      </c>
      <c r="C2549" s="1" t="s">
        <v>20904</v>
      </c>
      <c r="D2549" s="1"/>
      <c r="E2549" s="1"/>
      <c r="F2549" s="1" t="s">
        <v>1484</v>
      </c>
      <c r="G2549" s="1" t="s">
        <v>1914</v>
      </c>
      <c r="H2549" s="1">
        <v>48201</v>
      </c>
      <c r="I2549" s="1">
        <v>1008976</v>
      </c>
      <c r="J2549" s="1">
        <v>29.758939999999999</v>
      </c>
      <c r="K2549" s="1">
        <v>-95.370959999999997</v>
      </c>
      <c r="L2549" s="1"/>
      <c r="M2549" s="1" t="s">
        <v>1485</v>
      </c>
      <c r="N2549" s="1" t="s">
        <v>9148</v>
      </c>
      <c r="O2549" s="1">
        <v>2022</v>
      </c>
      <c r="P2549" s="1">
        <v>77002</v>
      </c>
      <c r="Q2549" s="1" t="s">
        <v>26055</v>
      </c>
      <c r="R2549" s="1"/>
      <c r="S2549" s="1">
        <v>211120</v>
      </c>
      <c r="T2549" s="1" t="s">
        <v>6826</v>
      </c>
      <c r="U2549" s="1"/>
      <c r="V2549" s="1" t="s">
        <v>20394</v>
      </c>
      <c r="W2549" s="1" t="s">
        <v>6826</v>
      </c>
    </row>
    <row r="2550" spans="1:23" x14ac:dyDescent="0.25">
      <c r="A2550" s="1">
        <v>1008977</v>
      </c>
      <c r="B2550" s="5" t="str">
        <f>VLOOKUP(H2550,'FIPS Basin X-walk'!$A$2:$F$3224,6,FALSE)</f>
        <v>Gulf Coast Basin (LA, TX)</v>
      </c>
      <c r="C2550" s="1" t="s">
        <v>20904</v>
      </c>
      <c r="D2550" s="1"/>
      <c r="E2550" s="1"/>
      <c r="F2550" s="1" t="s">
        <v>1484</v>
      </c>
      <c r="G2550" s="1" t="s">
        <v>1914</v>
      </c>
      <c r="H2550" s="1">
        <v>48201</v>
      </c>
      <c r="I2550" s="1">
        <v>1008977</v>
      </c>
      <c r="J2550" s="1">
        <v>29.758939999999999</v>
      </c>
      <c r="K2550" s="1">
        <v>-95.370959999999997</v>
      </c>
      <c r="L2550" s="1"/>
      <c r="M2550" s="1" t="s">
        <v>1485</v>
      </c>
      <c r="N2550" s="1" t="s">
        <v>9148</v>
      </c>
      <c r="O2550" s="1">
        <v>2022</v>
      </c>
      <c r="P2550" s="1">
        <v>77002</v>
      </c>
      <c r="Q2550" s="1" t="s">
        <v>26056</v>
      </c>
      <c r="R2550" s="1"/>
      <c r="S2550" s="1">
        <v>211120</v>
      </c>
      <c r="T2550" s="1" t="s">
        <v>6826</v>
      </c>
      <c r="U2550" s="1"/>
      <c r="V2550" s="1" t="s">
        <v>20394</v>
      </c>
      <c r="W2550" s="1" t="s">
        <v>6826</v>
      </c>
    </row>
    <row r="2551" spans="1:23" x14ac:dyDescent="0.25">
      <c r="A2551" s="1">
        <v>1008979</v>
      </c>
      <c r="B2551" s="5" t="str">
        <f>VLOOKUP(H2551,'FIPS Basin X-walk'!$A$2:$F$3224,6,FALSE)</f>
        <v>Gulf Coast Basin (LA, TX)</v>
      </c>
      <c r="C2551" s="1" t="s">
        <v>20904</v>
      </c>
      <c r="D2551" s="1"/>
      <c r="E2551" s="1"/>
      <c r="F2551" s="1" t="s">
        <v>1484</v>
      </c>
      <c r="G2551" s="1" t="s">
        <v>1914</v>
      </c>
      <c r="H2551" s="1">
        <v>48201</v>
      </c>
      <c r="I2551" s="1">
        <v>1008979</v>
      </c>
      <c r="J2551" s="1">
        <v>29.758939999999999</v>
      </c>
      <c r="K2551" s="1">
        <v>-95.370959999999997</v>
      </c>
      <c r="L2551" s="1"/>
      <c r="M2551" s="1" t="s">
        <v>1485</v>
      </c>
      <c r="N2551" s="1" t="s">
        <v>9148</v>
      </c>
      <c r="O2551" s="1">
        <v>2022</v>
      </c>
      <c r="P2551" s="1">
        <v>77002</v>
      </c>
      <c r="Q2551" s="1" t="s">
        <v>26057</v>
      </c>
      <c r="R2551" s="1"/>
      <c r="S2551" s="1">
        <v>211120</v>
      </c>
      <c r="T2551" s="1" t="s">
        <v>6826</v>
      </c>
      <c r="U2551" s="1"/>
      <c r="V2551" s="1" t="s">
        <v>20394</v>
      </c>
      <c r="W2551" s="1" t="s">
        <v>6826</v>
      </c>
    </row>
    <row r="2552" spans="1:23" x14ac:dyDescent="0.25">
      <c r="A2552" s="1">
        <v>1008980</v>
      </c>
      <c r="B2552" s="5" t="str">
        <f>VLOOKUP(H2552,'FIPS Basin X-walk'!$A$2:$F$3224,6,FALSE)</f>
        <v>Gulf Coast Basin (LA, TX)</v>
      </c>
      <c r="C2552" s="1" t="s">
        <v>20904</v>
      </c>
      <c r="D2552" s="1"/>
      <c r="E2552" s="1"/>
      <c r="F2552" s="1" t="s">
        <v>1484</v>
      </c>
      <c r="G2552" s="1" t="s">
        <v>1914</v>
      </c>
      <c r="H2552" s="1">
        <v>48201</v>
      </c>
      <c r="I2552" s="1">
        <v>1008980</v>
      </c>
      <c r="J2552" s="1">
        <v>29.758939999999999</v>
      </c>
      <c r="K2552" s="1">
        <v>-95.370959999999997</v>
      </c>
      <c r="L2552" s="1"/>
      <c r="M2552" s="1" t="s">
        <v>1485</v>
      </c>
      <c r="N2552" s="1" t="s">
        <v>9148</v>
      </c>
      <c r="O2552" s="1">
        <v>2022</v>
      </c>
      <c r="P2552" s="1">
        <v>77002</v>
      </c>
      <c r="Q2552" s="1" t="s">
        <v>26058</v>
      </c>
      <c r="R2552" s="1"/>
      <c r="S2552" s="1">
        <v>211120</v>
      </c>
      <c r="T2552" s="1" t="s">
        <v>6826</v>
      </c>
      <c r="U2552" s="1"/>
      <c r="V2552" s="1" t="s">
        <v>20394</v>
      </c>
      <c r="W2552" s="1" t="s">
        <v>6826</v>
      </c>
    </row>
    <row r="2553" spans="1:23" x14ac:dyDescent="0.25">
      <c r="A2553" s="1">
        <v>1009170</v>
      </c>
      <c r="B2553" s="5" t="str">
        <f>VLOOKUP(H2553,'FIPS Basin X-walk'!$A$2:$F$3224,6,FALSE)</f>
        <v>Gulf Coast Basin (LA, TX)</v>
      </c>
      <c r="C2553" s="1" t="s">
        <v>18687</v>
      </c>
      <c r="D2553" s="1"/>
      <c r="E2553" s="1"/>
      <c r="F2553" s="1" t="s">
        <v>1484</v>
      </c>
      <c r="G2553" s="1" t="s">
        <v>1914</v>
      </c>
      <c r="H2553" s="1">
        <v>48201</v>
      </c>
      <c r="I2553" s="1">
        <v>1009170</v>
      </c>
      <c r="J2553" s="1">
        <v>29.780370000000001</v>
      </c>
      <c r="K2553" s="1">
        <v>-95.629499999999993</v>
      </c>
      <c r="L2553" s="1"/>
      <c r="M2553" s="1" t="s">
        <v>1485</v>
      </c>
      <c r="N2553" s="1" t="s">
        <v>9148</v>
      </c>
      <c r="O2553" s="1">
        <v>2022</v>
      </c>
      <c r="P2553" s="1">
        <v>77079</v>
      </c>
      <c r="Q2553" s="1" t="s">
        <v>956</v>
      </c>
      <c r="R2553" s="1"/>
      <c r="S2553" s="1">
        <v>211130</v>
      </c>
      <c r="T2553" s="1" t="s">
        <v>6826</v>
      </c>
      <c r="U2553" s="1"/>
      <c r="V2553" s="1" t="s">
        <v>7461</v>
      </c>
      <c r="W2553" s="1" t="s">
        <v>6826</v>
      </c>
    </row>
    <row r="2554" spans="1:23" x14ac:dyDescent="0.25">
      <c r="A2554" s="1">
        <v>1009584</v>
      </c>
      <c r="B2554" s="5" t="str">
        <f>VLOOKUP(H2554,'FIPS Basin X-walk'!$A$2:$F$3224,6,FALSE)</f>
        <v>Gulf Coast Basin (LA, TX)</v>
      </c>
      <c r="C2554" s="1" t="s">
        <v>26111</v>
      </c>
      <c r="D2554" s="1"/>
      <c r="E2554" s="1"/>
      <c r="F2554" s="1" t="s">
        <v>1484</v>
      </c>
      <c r="G2554" s="1" t="s">
        <v>1914</v>
      </c>
      <c r="H2554" s="1">
        <v>48201</v>
      </c>
      <c r="I2554" s="1">
        <v>1009584</v>
      </c>
      <c r="J2554" s="1">
        <v>29.75507</v>
      </c>
      <c r="K2554" s="1">
        <v>-95.370310000000003</v>
      </c>
      <c r="L2554" s="1"/>
      <c r="M2554" s="1" t="s">
        <v>1485</v>
      </c>
      <c r="N2554" s="1" t="s">
        <v>9148</v>
      </c>
      <c r="O2554" s="1">
        <v>2022</v>
      </c>
      <c r="P2554" s="1">
        <v>77002</v>
      </c>
      <c r="Q2554" s="1" t="s">
        <v>982</v>
      </c>
      <c r="R2554" s="1"/>
      <c r="S2554" s="1">
        <v>211120</v>
      </c>
      <c r="T2554" s="1" t="s">
        <v>6826</v>
      </c>
      <c r="U2554" s="1"/>
      <c r="V2554" s="1" t="s">
        <v>20999</v>
      </c>
      <c r="W2554" s="1" t="s">
        <v>6826</v>
      </c>
    </row>
    <row r="2555" spans="1:23" x14ac:dyDescent="0.25">
      <c r="A2555" s="1">
        <v>1009665</v>
      </c>
      <c r="B2555" s="5" t="str">
        <f>VLOOKUP(H2555,'FIPS Basin X-walk'!$A$2:$F$3224,6,FALSE)</f>
        <v>Gulf Coast Basin (LA, TX)</v>
      </c>
      <c r="C2555" s="1" t="s">
        <v>26121</v>
      </c>
      <c r="D2555" s="1"/>
      <c r="E2555" s="1"/>
      <c r="F2555" s="1" t="s">
        <v>1484</v>
      </c>
      <c r="G2555" s="1" t="s">
        <v>1914</v>
      </c>
      <c r="H2555" s="1">
        <v>48201</v>
      </c>
      <c r="I2555" s="1">
        <v>1009665</v>
      </c>
      <c r="J2555" s="1">
        <v>29.7560437837408</v>
      </c>
      <c r="K2555" s="1">
        <v>-95.363925406746304</v>
      </c>
      <c r="L2555" s="1"/>
      <c r="M2555" s="1" t="s">
        <v>1485</v>
      </c>
      <c r="N2555" s="1" t="s">
        <v>9148</v>
      </c>
      <c r="O2555" s="1">
        <v>2022</v>
      </c>
      <c r="P2555" s="1">
        <v>77002</v>
      </c>
      <c r="Q2555" s="1" t="s">
        <v>26122</v>
      </c>
      <c r="R2555" s="1"/>
      <c r="S2555" s="1">
        <v>211120</v>
      </c>
      <c r="T2555" s="1" t="s">
        <v>6826</v>
      </c>
      <c r="U2555" s="1"/>
      <c r="V2555" s="1" t="s">
        <v>20959</v>
      </c>
      <c r="W2555" s="1" t="s">
        <v>6826</v>
      </c>
    </row>
    <row r="2556" spans="1:23" x14ac:dyDescent="0.25">
      <c r="A2556" s="1">
        <v>1009666</v>
      </c>
      <c r="B2556" s="5" t="str">
        <f>VLOOKUP(H2556,'FIPS Basin X-walk'!$A$2:$F$3224,6,FALSE)</f>
        <v>Gulf Coast Basin (LA, TX)</v>
      </c>
      <c r="C2556" s="1" t="s">
        <v>26121</v>
      </c>
      <c r="D2556" s="1"/>
      <c r="E2556" s="1"/>
      <c r="F2556" s="1" t="s">
        <v>1484</v>
      </c>
      <c r="G2556" s="1" t="s">
        <v>1914</v>
      </c>
      <c r="H2556" s="1">
        <v>48201</v>
      </c>
      <c r="I2556" s="1">
        <v>1009666</v>
      </c>
      <c r="J2556" s="1">
        <v>29.756080000000001</v>
      </c>
      <c r="K2556" s="1">
        <v>-95.364329999999995</v>
      </c>
      <c r="L2556" s="1"/>
      <c r="M2556" s="1" t="s">
        <v>1485</v>
      </c>
      <c r="N2556" s="1" t="s">
        <v>9148</v>
      </c>
      <c r="O2556" s="1">
        <v>2022</v>
      </c>
      <c r="P2556" s="1">
        <v>77002</v>
      </c>
      <c r="Q2556" s="1" t="s">
        <v>26123</v>
      </c>
      <c r="R2556" s="1"/>
      <c r="S2556" s="1">
        <v>211130</v>
      </c>
      <c r="T2556" s="1" t="s">
        <v>6826</v>
      </c>
      <c r="U2556" s="1"/>
      <c r="V2556" s="1" t="s">
        <v>21040</v>
      </c>
      <c r="W2556" s="1" t="s">
        <v>6826</v>
      </c>
    </row>
    <row r="2557" spans="1:23" x14ac:dyDescent="0.25">
      <c r="A2557" s="1">
        <v>1009706</v>
      </c>
      <c r="B2557" s="5" t="str">
        <f>VLOOKUP(H2557,'FIPS Basin X-walk'!$A$2:$F$3224,6,FALSE)</f>
        <v>Gulf Coast Basin (LA, TX)</v>
      </c>
      <c r="C2557" s="1" t="s">
        <v>26130</v>
      </c>
      <c r="D2557" s="1"/>
      <c r="E2557" s="1"/>
      <c r="F2557" s="1" t="s">
        <v>1484</v>
      </c>
      <c r="G2557" s="1" t="s">
        <v>1914</v>
      </c>
      <c r="H2557" s="1">
        <v>48201</v>
      </c>
      <c r="I2557" s="1">
        <v>1009706</v>
      </c>
      <c r="J2557" s="1">
        <v>29.944299999999998</v>
      </c>
      <c r="K2557" s="1">
        <v>-95.404349999999994</v>
      </c>
      <c r="L2557" s="1"/>
      <c r="M2557" s="1" t="s">
        <v>1485</v>
      </c>
      <c r="N2557" s="1" t="s">
        <v>9148</v>
      </c>
      <c r="O2557" s="1">
        <v>2022</v>
      </c>
      <c r="P2557" s="1">
        <v>77024</v>
      </c>
      <c r="Q2557" s="1" t="s">
        <v>26131</v>
      </c>
      <c r="R2557" s="1">
        <v>211130</v>
      </c>
      <c r="S2557" s="1">
        <v>211120</v>
      </c>
      <c r="T2557" s="1" t="s">
        <v>6826</v>
      </c>
      <c r="U2557" s="1"/>
      <c r="V2557" s="1" t="s">
        <v>21014</v>
      </c>
      <c r="W2557" s="1" t="s">
        <v>6826</v>
      </c>
    </row>
    <row r="2558" spans="1:23" x14ac:dyDescent="0.25">
      <c r="A2558" s="1">
        <v>1009720</v>
      </c>
      <c r="B2558" s="5" t="str">
        <f>VLOOKUP(H2558,'FIPS Basin X-walk'!$A$2:$F$3224,6,FALSE)</f>
        <v>Gulf Coast Basin (LA, TX)</v>
      </c>
      <c r="C2558" s="1" t="s">
        <v>26132</v>
      </c>
      <c r="D2558" s="1"/>
      <c r="E2558" s="1"/>
      <c r="F2558" s="1" t="s">
        <v>1484</v>
      </c>
      <c r="G2558" s="1" t="s">
        <v>1914</v>
      </c>
      <c r="H2558" s="1">
        <v>48201</v>
      </c>
      <c r="I2558" s="1">
        <v>1009720</v>
      </c>
      <c r="J2558" s="1">
        <v>29.758939999999999</v>
      </c>
      <c r="K2558" s="1">
        <v>-95.370959999999997</v>
      </c>
      <c r="L2558" s="1"/>
      <c r="M2558" s="1" t="s">
        <v>1485</v>
      </c>
      <c r="N2558" s="1" t="s">
        <v>9148</v>
      </c>
      <c r="O2558" s="1">
        <v>2022</v>
      </c>
      <c r="P2558" s="1">
        <v>77002</v>
      </c>
      <c r="Q2558" s="1" t="s">
        <v>26133</v>
      </c>
      <c r="R2558" s="1"/>
      <c r="S2558" s="1">
        <v>211120</v>
      </c>
      <c r="T2558" s="1" t="s">
        <v>6826</v>
      </c>
      <c r="U2558" s="1"/>
      <c r="V2558" s="1" t="s">
        <v>21007</v>
      </c>
      <c r="W2558" s="1" t="s">
        <v>6826</v>
      </c>
    </row>
    <row r="2559" spans="1:23" x14ac:dyDescent="0.25">
      <c r="A2559" s="1">
        <v>1009728</v>
      </c>
      <c r="B2559" s="5" t="str">
        <f>VLOOKUP(H2559,'FIPS Basin X-walk'!$A$2:$F$3224,6,FALSE)</f>
        <v>Gulf Coast Basin (LA, TX)</v>
      </c>
      <c r="C2559" s="1" t="s">
        <v>26134</v>
      </c>
      <c r="D2559" s="1"/>
      <c r="E2559" s="1"/>
      <c r="F2559" s="1" t="s">
        <v>1484</v>
      </c>
      <c r="G2559" s="1" t="s">
        <v>1914</v>
      </c>
      <c r="H2559" s="1">
        <v>48201</v>
      </c>
      <c r="I2559" s="1">
        <v>1009728</v>
      </c>
      <c r="J2559" s="1">
        <v>29.75788</v>
      </c>
      <c r="K2559" s="1">
        <v>-95.370130000000003</v>
      </c>
      <c r="L2559" s="1"/>
      <c r="M2559" s="1" t="s">
        <v>1485</v>
      </c>
      <c r="N2559" s="1" t="s">
        <v>9148</v>
      </c>
      <c r="O2559" s="1">
        <v>2022</v>
      </c>
      <c r="P2559" s="1">
        <v>77042</v>
      </c>
      <c r="Q2559" s="1" t="s">
        <v>988</v>
      </c>
      <c r="R2559" s="1"/>
      <c r="S2559" s="1">
        <v>211120</v>
      </c>
      <c r="T2559" s="1" t="s">
        <v>6826</v>
      </c>
      <c r="U2559" s="1"/>
      <c r="V2559" s="1" t="s">
        <v>20911</v>
      </c>
      <c r="W2559" s="1" t="s">
        <v>6826</v>
      </c>
    </row>
    <row r="2560" spans="1:23" x14ac:dyDescent="0.25">
      <c r="A2560" s="1">
        <v>1009783</v>
      </c>
      <c r="B2560" s="5" t="str">
        <f>VLOOKUP(H2560,'FIPS Basin X-walk'!$A$2:$F$3224,6,FALSE)</f>
        <v>Gulf Coast Basin (LA, TX)</v>
      </c>
      <c r="C2560" s="1" t="s">
        <v>26145</v>
      </c>
      <c r="D2560" s="1"/>
      <c r="E2560" s="1"/>
      <c r="F2560" s="1" t="s">
        <v>1484</v>
      </c>
      <c r="G2560" s="1" t="s">
        <v>1914</v>
      </c>
      <c r="H2560" s="1">
        <v>48201</v>
      </c>
      <c r="I2560" s="1">
        <v>1009783</v>
      </c>
      <c r="J2560" s="1">
        <v>29.954933</v>
      </c>
      <c r="K2560" s="1">
        <v>-95.41874</v>
      </c>
      <c r="L2560" s="1"/>
      <c r="M2560" s="1" t="s">
        <v>1485</v>
      </c>
      <c r="N2560" s="1" t="s">
        <v>9148</v>
      </c>
      <c r="O2560" s="1">
        <v>2022</v>
      </c>
      <c r="P2560" s="1">
        <v>77060</v>
      </c>
      <c r="Q2560" s="1" t="s">
        <v>26146</v>
      </c>
      <c r="R2560" s="1"/>
      <c r="S2560" s="1">
        <v>211120</v>
      </c>
      <c r="T2560" s="1" t="s">
        <v>6826</v>
      </c>
      <c r="U2560" s="1"/>
      <c r="V2560" s="1" t="s">
        <v>20978</v>
      </c>
      <c r="W2560" s="1" t="s">
        <v>6826</v>
      </c>
    </row>
    <row r="2561" spans="1:23" x14ac:dyDescent="0.25">
      <c r="A2561" s="1">
        <v>1009811</v>
      </c>
      <c r="B2561" s="5" t="str">
        <f>VLOOKUP(H2561,'FIPS Basin X-walk'!$A$2:$F$3224,6,FALSE)</f>
        <v>Gulf Coast Basin (LA, TX)</v>
      </c>
      <c r="C2561" s="1" t="s">
        <v>26149</v>
      </c>
      <c r="D2561" s="1"/>
      <c r="E2561" s="1"/>
      <c r="F2561" s="1" t="s">
        <v>1484</v>
      </c>
      <c r="G2561" s="1" t="s">
        <v>1914</v>
      </c>
      <c r="H2561" s="1">
        <v>48201</v>
      </c>
      <c r="I2561" s="1">
        <v>1009811</v>
      </c>
      <c r="J2561" s="1">
        <v>29.753725599999999</v>
      </c>
      <c r="K2561" s="1">
        <v>-95.3592814</v>
      </c>
      <c r="L2561" s="1"/>
      <c r="M2561" s="1" t="s">
        <v>1485</v>
      </c>
      <c r="N2561" s="1" t="s">
        <v>9148</v>
      </c>
      <c r="O2561" s="1">
        <v>2022</v>
      </c>
      <c r="P2561" s="1">
        <v>77010</v>
      </c>
      <c r="Q2561" s="1" t="s">
        <v>993</v>
      </c>
      <c r="R2561" s="1"/>
      <c r="S2561" s="1">
        <v>211120</v>
      </c>
      <c r="T2561" s="1" t="s">
        <v>6826</v>
      </c>
      <c r="U2561" s="1"/>
      <c r="V2561" s="1" t="s">
        <v>10067</v>
      </c>
      <c r="W2561" s="1" t="s">
        <v>6826</v>
      </c>
    </row>
    <row r="2562" spans="1:23" x14ac:dyDescent="0.25">
      <c r="A2562" s="1">
        <v>1009813</v>
      </c>
      <c r="B2562" s="5" t="str">
        <f>VLOOKUP(H2562,'FIPS Basin X-walk'!$A$2:$F$3224,6,FALSE)</f>
        <v>Gulf Coast Basin (LA, TX)</v>
      </c>
      <c r="C2562" s="1" t="s">
        <v>26149</v>
      </c>
      <c r="D2562" s="1"/>
      <c r="E2562" s="1"/>
      <c r="F2562" s="1" t="s">
        <v>1484</v>
      </c>
      <c r="G2562" s="1" t="s">
        <v>1914</v>
      </c>
      <c r="H2562" s="1">
        <v>48201</v>
      </c>
      <c r="I2562" s="1">
        <v>1009813</v>
      </c>
      <c r="J2562" s="1">
        <v>29.7546</v>
      </c>
      <c r="K2562" s="1">
        <v>-95.361019999999996</v>
      </c>
      <c r="L2562" s="1"/>
      <c r="M2562" s="1" t="s">
        <v>1485</v>
      </c>
      <c r="N2562" s="1" t="s">
        <v>9148</v>
      </c>
      <c r="O2562" s="1">
        <v>2022</v>
      </c>
      <c r="P2562" s="1">
        <v>77010</v>
      </c>
      <c r="Q2562" s="1" t="s">
        <v>994</v>
      </c>
      <c r="R2562" s="1"/>
      <c r="S2562" s="1">
        <v>211120</v>
      </c>
      <c r="T2562" s="1" t="s">
        <v>6826</v>
      </c>
      <c r="U2562" s="1"/>
      <c r="V2562" s="1" t="s">
        <v>10067</v>
      </c>
      <c r="W2562" s="1" t="s">
        <v>6826</v>
      </c>
    </row>
    <row r="2563" spans="1:23" x14ac:dyDescent="0.25">
      <c r="A2563" s="1">
        <v>1009837</v>
      </c>
      <c r="B2563" s="5" t="str">
        <f>VLOOKUP(H2563,'FIPS Basin X-walk'!$A$2:$F$3224,6,FALSE)</f>
        <v>Gulf Coast Basin (LA, TX)</v>
      </c>
      <c r="C2563" s="1" t="s">
        <v>26154</v>
      </c>
      <c r="D2563" s="1"/>
      <c r="E2563" s="1"/>
      <c r="F2563" s="1" t="s">
        <v>1484</v>
      </c>
      <c r="G2563" s="1" t="s">
        <v>1914</v>
      </c>
      <c r="H2563" s="1">
        <v>48201</v>
      </c>
      <c r="I2563" s="1">
        <v>1009837</v>
      </c>
      <c r="J2563" s="1">
        <v>29.733422900000001</v>
      </c>
      <c r="K2563" s="1">
        <v>-95.432578599999999</v>
      </c>
      <c r="L2563" s="1"/>
      <c r="M2563" s="1" t="s">
        <v>1485</v>
      </c>
      <c r="N2563" s="1" t="s">
        <v>9148</v>
      </c>
      <c r="O2563" s="1">
        <v>2022</v>
      </c>
      <c r="P2563" s="1">
        <v>77046</v>
      </c>
      <c r="Q2563" s="1" t="s">
        <v>26155</v>
      </c>
      <c r="R2563" s="1"/>
      <c r="S2563" s="1">
        <v>211130</v>
      </c>
      <c r="T2563" s="1" t="s">
        <v>6826</v>
      </c>
      <c r="U2563" s="1"/>
      <c r="V2563" s="1" t="s">
        <v>23790</v>
      </c>
      <c r="W2563" s="1" t="s">
        <v>6826</v>
      </c>
    </row>
    <row r="2564" spans="1:23" x14ac:dyDescent="0.25">
      <c r="A2564" s="1">
        <v>1009862</v>
      </c>
      <c r="B2564" s="5" t="str">
        <f>VLOOKUP(H2564,'FIPS Basin X-walk'!$A$2:$F$3224,6,FALSE)</f>
        <v>Gulf Coast Basin (LA, TX)</v>
      </c>
      <c r="C2564" s="1" t="s">
        <v>20928</v>
      </c>
      <c r="D2564" s="1"/>
      <c r="E2564" s="1"/>
      <c r="F2564" s="1" t="s">
        <v>1484</v>
      </c>
      <c r="G2564" s="1" t="s">
        <v>1914</v>
      </c>
      <c r="H2564" s="1">
        <v>48201</v>
      </c>
      <c r="I2564" s="1">
        <v>1009862</v>
      </c>
      <c r="J2564" s="1">
        <v>29.755500000000001</v>
      </c>
      <c r="K2564" s="1">
        <v>-95.361599999999996</v>
      </c>
      <c r="L2564" s="1"/>
      <c r="M2564" s="1" t="s">
        <v>1485</v>
      </c>
      <c r="N2564" s="1" t="s">
        <v>9148</v>
      </c>
      <c r="O2564" s="1">
        <v>2022</v>
      </c>
      <c r="P2564" s="1">
        <v>77002</v>
      </c>
      <c r="Q2564" s="1" t="s">
        <v>26158</v>
      </c>
      <c r="R2564" s="1"/>
      <c r="S2564" s="1">
        <v>211130</v>
      </c>
      <c r="T2564" s="1" t="s">
        <v>6826</v>
      </c>
      <c r="U2564" s="1"/>
      <c r="V2564" s="1" t="s">
        <v>20929</v>
      </c>
      <c r="W2564" s="1" t="s">
        <v>6826</v>
      </c>
    </row>
    <row r="2565" spans="1:23" x14ac:dyDescent="0.25">
      <c r="A2565" s="1">
        <v>1009932</v>
      </c>
      <c r="B2565" s="5" t="str">
        <f>VLOOKUP(H2565,'FIPS Basin X-walk'!$A$2:$F$3224,6,FALSE)</f>
        <v>Gulf Coast Basin (LA, TX)</v>
      </c>
      <c r="C2565" s="1" t="s">
        <v>26121</v>
      </c>
      <c r="D2565" s="1"/>
      <c r="E2565" s="1"/>
      <c r="F2565" s="1" t="s">
        <v>1484</v>
      </c>
      <c r="G2565" s="1" t="s">
        <v>1914</v>
      </c>
      <c r="H2565" s="1">
        <v>48201</v>
      </c>
      <c r="I2565" s="1">
        <v>1009932</v>
      </c>
      <c r="J2565" s="1">
        <v>29.756080000000001</v>
      </c>
      <c r="K2565" s="1">
        <v>-95.364329999999995</v>
      </c>
      <c r="L2565" s="1"/>
      <c r="M2565" s="1" t="s">
        <v>1485</v>
      </c>
      <c r="N2565" s="1" t="s">
        <v>9148</v>
      </c>
      <c r="O2565" s="1">
        <v>2022</v>
      </c>
      <c r="P2565" s="1">
        <v>77002</v>
      </c>
      <c r="Q2565" s="1" t="s">
        <v>26170</v>
      </c>
      <c r="R2565" s="1"/>
      <c r="S2565" s="1">
        <v>211130</v>
      </c>
      <c r="T2565" s="1" t="s">
        <v>6826</v>
      </c>
      <c r="U2565" s="1"/>
      <c r="V2565" s="1" t="s">
        <v>20959</v>
      </c>
      <c r="W2565" s="1" t="s">
        <v>6826</v>
      </c>
    </row>
    <row r="2566" spans="1:23" x14ac:dyDescent="0.25">
      <c r="A2566" s="1">
        <v>1010002</v>
      </c>
      <c r="B2566" s="5" t="str">
        <f>VLOOKUP(H2566,'FIPS Basin X-walk'!$A$2:$F$3224,6,FALSE)</f>
        <v>Gulf Coast Basin (LA, TX)</v>
      </c>
      <c r="C2566" s="1" t="s">
        <v>20981</v>
      </c>
      <c r="D2566" s="1"/>
      <c r="E2566" s="1"/>
      <c r="F2566" s="1" t="s">
        <v>1484</v>
      </c>
      <c r="G2566" s="1" t="s">
        <v>1914</v>
      </c>
      <c r="H2566" s="1">
        <v>48201</v>
      </c>
      <c r="I2566" s="1">
        <v>1010002</v>
      </c>
      <c r="J2566" s="1">
        <v>29.939948999999999</v>
      </c>
      <c r="K2566" s="1">
        <v>-95.398426000000001</v>
      </c>
      <c r="L2566" s="1"/>
      <c r="M2566" s="1" t="s">
        <v>1485</v>
      </c>
      <c r="N2566" s="1" t="s">
        <v>9148</v>
      </c>
      <c r="O2566" s="1">
        <v>2022</v>
      </c>
      <c r="P2566" s="1">
        <v>77060</v>
      </c>
      <c r="Q2566" s="1" t="s">
        <v>1000</v>
      </c>
      <c r="R2566" s="1"/>
      <c r="S2566" s="1">
        <v>211130</v>
      </c>
      <c r="T2566" s="1" t="s">
        <v>6826</v>
      </c>
      <c r="U2566" s="1"/>
      <c r="V2566" s="1" t="s">
        <v>20982</v>
      </c>
      <c r="W2566" s="1" t="s">
        <v>6826</v>
      </c>
    </row>
    <row r="2567" spans="1:23" x14ac:dyDescent="0.25">
      <c r="A2567" s="1">
        <v>1010084</v>
      </c>
      <c r="B2567" s="5" t="str">
        <f>VLOOKUP(H2567,'FIPS Basin X-walk'!$A$2:$F$3224,6,FALSE)</f>
        <v>Gulf Coast Basin (LA, TX)</v>
      </c>
      <c r="C2567" s="1" t="s">
        <v>26188</v>
      </c>
      <c r="D2567" s="1"/>
      <c r="E2567" s="1"/>
      <c r="F2567" s="1" t="s">
        <v>1484</v>
      </c>
      <c r="G2567" s="1" t="s">
        <v>1914</v>
      </c>
      <c r="H2567" s="1">
        <v>48201</v>
      </c>
      <c r="I2567" s="1">
        <v>1010084</v>
      </c>
      <c r="J2567" s="1">
        <v>29.761448999999999</v>
      </c>
      <c r="K2567" s="1">
        <v>-95.364999999999995</v>
      </c>
      <c r="L2567" s="1"/>
      <c r="M2567" s="1" t="s">
        <v>1485</v>
      </c>
      <c r="N2567" s="1" t="s">
        <v>9148</v>
      </c>
      <c r="O2567" s="1">
        <v>2022</v>
      </c>
      <c r="P2567" s="1">
        <v>77002</v>
      </c>
      <c r="Q2567" s="1" t="s">
        <v>1001</v>
      </c>
      <c r="R2567" s="1"/>
      <c r="S2567" s="1">
        <v>211130</v>
      </c>
      <c r="T2567" s="1" t="s">
        <v>6826</v>
      </c>
      <c r="U2567" s="1"/>
      <c r="V2567" s="1" t="s">
        <v>8091</v>
      </c>
      <c r="W2567" s="1" t="s">
        <v>6826</v>
      </c>
    </row>
    <row r="2568" spans="1:23" x14ac:dyDescent="0.25">
      <c r="A2568" s="1">
        <v>1010222</v>
      </c>
      <c r="B2568" s="5" t="str">
        <f>VLOOKUP(H2568,'FIPS Basin X-walk'!$A$2:$F$3224,6,FALSE)</f>
        <v>Gulf Coast Basin (LA, TX)</v>
      </c>
      <c r="C2568" s="1" t="s">
        <v>26204</v>
      </c>
      <c r="D2568" s="1"/>
      <c r="E2568" s="1"/>
      <c r="F2568" s="1" t="s">
        <v>15195</v>
      </c>
      <c r="G2568" s="1" t="s">
        <v>1914</v>
      </c>
      <c r="H2568" s="1">
        <v>48201</v>
      </c>
      <c r="I2568" s="1">
        <v>1010222</v>
      </c>
      <c r="J2568" s="1">
        <v>29.756799999999998</v>
      </c>
      <c r="K2568" s="1">
        <v>-95.36891</v>
      </c>
      <c r="L2568" s="1"/>
      <c r="M2568" s="1" t="s">
        <v>1485</v>
      </c>
      <c r="N2568" s="1" t="s">
        <v>9148</v>
      </c>
      <c r="O2568" s="1">
        <v>2022</v>
      </c>
      <c r="P2568" s="1">
        <v>77002</v>
      </c>
      <c r="Q2568" s="1" t="s">
        <v>1007</v>
      </c>
      <c r="R2568" s="1">
        <v>211120</v>
      </c>
      <c r="S2568" s="1">
        <v>211130</v>
      </c>
      <c r="T2568" s="1" t="s">
        <v>6826</v>
      </c>
      <c r="U2568" s="1"/>
      <c r="V2568" s="1" t="s">
        <v>7117</v>
      </c>
      <c r="W2568" s="1" t="s">
        <v>6826</v>
      </c>
    </row>
    <row r="2569" spans="1:23" x14ac:dyDescent="0.25">
      <c r="A2569" s="1">
        <v>1010325</v>
      </c>
      <c r="B2569" s="5" t="str">
        <f>VLOOKUP(H2569,'FIPS Basin X-walk'!$A$2:$F$3224,6,FALSE)</f>
        <v>Gulf Coast Basin (LA, TX)</v>
      </c>
      <c r="C2569" s="1" t="s">
        <v>26217</v>
      </c>
      <c r="D2569" s="1"/>
      <c r="E2569" s="1"/>
      <c r="F2569" s="1" t="s">
        <v>1484</v>
      </c>
      <c r="G2569" s="1" t="s">
        <v>1914</v>
      </c>
      <c r="H2569" s="1">
        <v>48201</v>
      </c>
      <c r="I2569" s="1">
        <v>1010325</v>
      </c>
      <c r="J2569" s="1">
        <v>29.756080000000001</v>
      </c>
      <c r="K2569" s="1">
        <v>-95.364329999999995</v>
      </c>
      <c r="L2569" s="1"/>
      <c r="M2569" s="1" t="s">
        <v>1485</v>
      </c>
      <c r="N2569" s="1" t="s">
        <v>9148</v>
      </c>
      <c r="O2569" s="1">
        <v>2022</v>
      </c>
      <c r="P2569" s="1">
        <v>77002</v>
      </c>
      <c r="Q2569" s="1" t="s">
        <v>1011</v>
      </c>
      <c r="R2569" s="1"/>
      <c r="S2569" s="1">
        <v>211120</v>
      </c>
      <c r="T2569" s="1" t="s">
        <v>6826</v>
      </c>
      <c r="U2569" s="1"/>
      <c r="V2569" s="1" t="s">
        <v>17619</v>
      </c>
      <c r="W2569" s="1" t="s">
        <v>6826</v>
      </c>
    </row>
    <row r="2570" spans="1:23" x14ac:dyDescent="0.25">
      <c r="A2570" s="1">
        <v>1010372</v>
      </c>
      <c r="B2570" s="5" t="str">
        <f>VLOOKUP(H2570,'FIPS Basin X-walk'!$A$2:$F$3224,6,FALSE)</f>
        <v>Gulf Coast Basin (LA, TX)</v>
      </c>
      <c r="C2570" s="1" t="s">
        <v>26221</v>
      </c>
      <c r="D2570" s="1"/>
      <c r="E2570" s="1"/>
      <c r="F2570" s="1" t="s">
        <v>15195</v>
      </c>
      <c r="G2570" s="1" t="s">
        <v>1914</v>
      </c>
      <c r="H2570" s="1">
        <v>48201</v>
      </c>
      <c r="I2570" s="1">
        <v>1010372</v>
      </c>
      <c r="J2570" s="1">
        <v>29.758150000000001</v>
      </c>
      <c r="K2570" s="1">
        <v>-95.367829999999998</v>
      </c>
      <c r="L2570" s="1"/>
      <c r="M2570" s="1" t="s">
        <v>1485</v>
      </c>
      <c r="N2570" s="1" t="s">
        <v>9148</v>
      </c>
      <c r="O2570" s="1">
        <v>2022</v>
      </c>
      <c r="P2570" s="1">
        <v>77043</v>
      </c>
      <c r="Q2570" s="1" t="s">
        <v>26222</v>
      </c>
      <c r="R2570" s="1">
        <v>211130</v>
      </c>
      <c r="S2570" s="1">
        <v>211120</v>
      </c>
      <c r="T2570" s="1" t="s">
        <v>6826</v>
      </c>
      <c r="U2570" s="1"/>
      <c r="V2570" s="1" t="s">
        <v>20930</v>
      </c>
      <c r="W2570" s="1" t="s">
        <v>6826</v>
      </c>
    </row>
    <row r="2571" spans="1:23" x14ac:dyDescent="0.25">
      <c r="A2571" s="1">
        <v>1010621</v>
      </c>
      <c r="B2571" s="5" t="str">
        <f>VLOOKUP(H2571,'FIPS Basin X-walk'!$A$2:$F$3224,6,FALSE)</f>
        <v>Gulf Coast Basin (LA, TX)</v>
      </c>
      <c r="C2571" s="1" t="s">
        <v>26252</v>
      </c>
      <c r="D2571" s="1"/>
      <c r="E2571" s="1"/>
      <c r="F2571" s="1" t="s">
        <v>1484</v>
      </c>
      <c r="G2571" s="1" t="s">
        <v>1914</v>
      </c>
      <c r="H2571" s="1">
        <v>48201</v>
      </c>
      <c r="I2571" s="1">
        <v>1010621</v>
      </c>
      <c r="J2571" s="1">
        <v>29.75806</v>
      </c>
      <c r="K2571" s="1">
        <v>-95.364009999999993</v>
      </c>
      <c r="L2571" s="1"/>
      <c r="M2571" s="1" t="s">
        <v>1485</v>
      </c>
      <c r="N2571" s="1" t="s">
        <v>9148</v>
      </c>
      <c r="O2571" s="1">
        <v>2022</v>
      </c>
      <c r="P2571" s="1">
        <v>77002</v>
      </c>
      <c r="Q2571" s="1" t="s">
        <v>1013</v>
      </c>
      <c r="R2571" s="1"/>
      <c r="S2571" s="1">
        <v>211130</v>
      </c>
      <c r="T2571" s="1" t="s">
        <v>6826</v>
      </c>
      <c r="U2571" s="1"/>
      <c r="V2571" s="1" t="s">
        <v>26253</v>
      </c>
      <c r="W2571" s="1" t="s">
        <v>6826</v>
      </c>
    </row>
    <row r="2572" spans="1:23" x14ac:dyDescent="0.25">
      <c r="A2572" s="1">
        <v>1010839</v>
      </c>
      <c r="B2572" s="5" t="str">
        <f>VLOOKUP(H2572,'FIPS Basin X-walk'!$A$2:$F$3224,6,FALSE)</f>
        <v>Gulf Coast Basin (LA, TX)</v>
      </c>
      <c r="C2572" s="1" t="s">
        <v>26286</v>
      </c>
      <c r="D2572" s="1"/>
      <c r="E2572" s="1"/>
      <c r="F2572" s="1" t="s">
        <v>1484</v>
      </c>
      <c r="G2572" s="1" t="s">
        <v>1914</v>
      </c>
      <c r="H2572" s="1">
        <v>48201</v>
      </c>
      <c r="I2572" s="1">
        <v>1010839</v>
      </c>
      <c r="J2572" s="1">
        <v>29.755500000000001</v>
      </c>
      <c r="K2572" s="1">
        <v>-95.361599999999996</v>
      </c>
      <c r="L2572" s="1"/>
      <c r="M2572" s="1" t="s">
        <v>1485</v>
      </c>
      <c r="N2572" s="1" t="s">
        <v>9148</v>
      </c>
      <c r="O2572" s="1">
        <v>2022</v>
      </c>
      <c r="P2572" s="1">
        <v>77002</v>
      </c>
      <c r="Q2572" s="1" t="s">
        <v>1016</v>
      </c>
      <c r="R2572" s="1"/>
      <c r="S2572" s="1">
        <v>211130</v>
      </c>
      <c r="T2572" s="1" t="s">
        <v>6826</v>
      </c>
      <c r="U2572" s="1"/>
      <c r="V2572" s="1" t="s">
        <v>20929</v>
      </c>
      <c r="W2572" s="1" t="s">
        <v>6826</v>
      </c>
    </row>
    <row r="2573" spans="1:23" x14ac:dyDescent="0.25">
      <c r="A2573" s="1">
        <v>1011873</v>
      </c>
      <c r="B2573" s="5" t="str">
        <f>VLOOKUP(H2573,'FIPS Basin X-walk'!$A$2:$F$3224,6,FALSE)</f>
        <v>Gulf Coast Basin (LA, TX)</v>
      </c>
      <c r="C2573" s="1" t="s">
        <v>20946</v>
      </c>
      <c r="D2573" s="1"/>
      <c r="E2573" s="1"/>
      <c r="F2573" s="1" t="s">
        <v>1484</v>
      </c>
      <c r="G2573" s="1" t="s">
        <v>1914</v>
      </c>
      <c r="H2573" s="1">
        <v>48201</v>
      </c>
      <c r="I2573" s="1">
        <v>1011873</v>
      </c>
      <c r="J2573" s="1">
        <v>29.758669999999999</v>
      </c>
      <c r="K2573" s="1">
        <v>-95.370540000000005</v>
      </c>
      <c r="L2573" s="1"/>
      <c r="M2573" s="1" t="s">
        <v>1485</v>
      </c>
      <c r="N2573" s="1" t="s">
        <v>9148</v>
      </c>
      <c r="O2573" s="1">
        <v>2022</v>
      </c>
      <c r="P2573" s="1">
        <v>77002</v>
      </c>
      <c r="Q2573" s="1" t="s">
        <v>26418</v>
      </c>
      <c r="R2573" s="1"/>
      <c r="S2573" s="1">
        <v>211120</v>
      </c>
      <c r="T2573" s="1" t="s">
        <v>6826</v>
      </c>
      <c r="U2573" s="1"/>
      <c r="V2573" s="1" t="s">
        <v>20947</v>
      </c>
      <c r="W2573" s="1" t="s">
        <v>6826</v>
      </c>
    </row>
    <row r="2574" spans="1:23" x14ac:dyDescent="0.25">
      <c r="A2574" s="1">
        <v>1011995</v>
      </c>
      <c r="B2574" s="5" t="str">
        <f>VLOOKUP(H2574,'FIPS Basin X-walk'!$A$2:$F$3224,6,FALSE)</f>
        <v>Gulf Coast Basin (LA, TX)</v>
      </c>
      <c r="C2574" s="1" t="s">
        <v>21053</v>
      </c>
      <c r="D2574" s="1"/>
      <c r="E2574" s="1"/>
      <c r="F2574" s="1" t="s">
        <v>1484</v>
      </c>
      <c r="G2574" s="1" t="s">
        <v>1914</v>
      </c>
      <c r="H2574" s="1">
        <v>48201</v>
      </c>
      <c r="I2574" s="1">
        <v>1011995</v>
      </c>
      <c r="J2574" s="1">
        <v>29.7564045937137</v>
      </c>
      <c r="K2574" s="1">
        <v>-95.366602982026606</v>
      </c>
      <c r="L2574" s="1"/>
      <c r="M2574" s="1" t="s">
        <v>1485</v>
      </c>
      <c r="N2574" s="1" t="s">
        <v>9148</v>
      </c>
      <c r="O2574" s="1">
        <v>2022</v>
      </c>
      <c r="P2574" s="1">
        <v>77002</v>
      </c>
      <c r="Q2574" s="1" t="s">
        <v>1038</v>
      </c>
      <c r="R2574" s="1">
        <v>211130</v>
      </c>
      <c r="S2574" s="1">
        <v>211120</v>
      </c>
      <c r="T2574" s="1" t="s">
        <v>6826</v>
      </c>
      <c r="U2574" s="1"/>
      <c r="V2574" s="1" t="s">
        <v>7117</v>
      </c>
      <c r="W2574" s="1" t="s">
        <v>6826</v>
      </c>
    </row>
    <row r="2575" spans="1:23" x14ac:dyDescent="0.25">
      <c r="A2575" s="1">
        <v>1011998</v>
      </c>
      <c r="B2575" s="5" t="str">
        <f>VLOOKUP(H2575,'FIPS Basin X-walk'!$A$2:$F$3224,6,FALSE)</f>
        <v>Gulf Coast Basin (LA, TX)</v>
      </c>
      <c r="C2575" s="1" t="s">
        <v>26434</v>
      </c>
      <c r="D2575" s="1"/>
      <c r="E2575" s="1"/>
      <c r="F2575" s="1" t="s">
        <v>1484</v>
      </c>
      <c r="G2575" s="1" t="s">
        <v>1914</v>
      </c>
      <c r="H2575" s="1">
        <v>48201</v>
      </c>
      <c r="I2575" s="1">
        <v>1011998</v>
      </c>
      <c r="J2575" s="1">
        <v>29.758191304247301</v>
      </c>
      <c r="K2575" s="1">
        <v>-95.363451002668</v>
      </c>
      <c r="L2575" s="1"/>
      <c r="M2575" s="1" t="s">
        <v>1485</v>
      </c>
      <c r="N2575" s="1" t="s">
        <v>9148</v>
      </c>
      <c r="O2575" s="1">
        <v>2022</v>
      </c>
      <c r="P2575" s="1">
        <v>77002</v>
      </c>
      <c r="Q2575" s="1" t="s">
        <v>26435</v>
      </c>
      <c r="R2575" s="1"/>
      <c r="S2575" s="1">
        <v>211130</v>
      </c>
      <c r="T2575" s="1" t="s">
        <v>6826</v>
      </c>
      <c r="U2575" s="1"/>
      <c r="V2575" s="1" t="s">
        <v>19532</v>
      </c>
      <c r="W2575" s="1" t="s">
        <v>6826</v>
      </c>
    </row>
    <row r="2576" spans="1:23" x14ac:dyDescent="0.25">
      <c r="A2576" s="1">
        <v>1012473</v>
      </c>
      <c r="B2576" s="5" t="str">
        <f>VLOOKUP(H2576,'FIPS Basin X-walk'!$A$2:$F$3224,6,FALSE)</f>
        <v>Gulf Coast Basin (LA, TX)</v>
      </c>
      <c r="C2576" s="1" t="s">
        <v>26494</v>
      </c>
      <c r="D2576" s="1"/>
      <c r="E2576" s="1"/>
      <c r="F2576" s="1" t="s">
        <v>1484</v>
      </c>
      <c r="G2576" s="1" t="s">
        <v>1914</v>
      </c>
      <c r="H2576" s="1">
        <v>48201</v>
      </c>
      <c r="I2576" s="1">
        <v>1012473</v>
      </c>
      <c r="J2576" s="1">
        <v>29.7606</v>
      </c>
      <c r="K2576" s="1">
        <v>-95.365880000000004</v>
      </c>
      <c r="L2576" s="1"/>
      <c r="M2576" s="1" t="s">
        <v>1485</v>
      </c>
      <c r="N2576" s="1" t="s">
        <v>9148</v>
      </c>
      <c r="O2576" s="1">
        <v>2022</v>
      </c>
      <c r="P2576" s="1">
        <v>77002</v>
      </c>
      <c r="Q2576" s="1" t="s">
        <v>644</v>
      </c>
      <c r="R2576" s="1"/>
      <c r="S2576" s="1">
        <v>486210</v>
      </c>
      <c r="T2576" s="1" t="s">
        <v>6826</v>
      </c>
      <c r="U2576" s="1"/>
      <c r="V2576" s="1" t="s">
        <v>12735</v>
      </c>
      <c r="W2576" s="1" t="s">
        <v>6826</v>
      </c>
    </row>
    <row r="2577" spans="1:23" x14ac:dyDescent="0.25">
      <c r="A2577" s="1">
        <v>1012501</v>
      </c>
      <c r="B2577" s="5" t="str">
        <f>VLOOKUP(H2577,'FIPS Basin X-walk'!$A$2:$F$3224,6,FALSE)</f>
        <v>Gulf Coast Basin (LA, TX)</v>
      </c>
      <c r="C2577" s="1" t="s">
        <v>26494</v>
      </c>
      <c r="D2577" s="1"/>
      <c r="E2577" s="1"/>
      <c r="F2577" s="1" t="s">
        <v>1484</v>
      </c>
      <c r="G2577" s="1" t="s">
        <v>1914</v>
      </c>
      <c r="H2577" s="1">
        <v>48201</v>
      </c>
      <c r="I2577" s="1">
        <v>1012501</v>
      </c>
      <c r="J2577" s="1">
        <v>29.7607514125575</v>
      </c>
      <c r="K2577" s="1">
        <v>-95.366413589175096</v>
      </c>
      <c r="L2577" s="1"/>
      <c r="M2577" s="1" t="s">
        <v>1485</v>
      </c>
      <c r="N2577" s="1" t="s">
        <v>9148</v>
      </c>
      <c r="O2577" s="1">
        <v>2022</v>
      </c>
      <c r="P2577" s="1">
        <v>77002</v>
      </c>
      <c r="Q2577" s="1" t="s">
        <v>289</v>
      </c>
      <c r="R2577" s="1"/>
      <c r="S2577" s="1">
        <v>486210</v>
      </c>
      <c r="T2577" s="1" t="s">
        <v>6826</v>
      </c>
      <c r="U2577" s="1"/>
      <c r="V2577" s="1" t="s">
        <v>12735</v>
      </c>
      <c r="W2577" s="1" t="s">
        <v>6826</v>
      </c>
    </row>
    <row r="2578" spans="1:23" x14ac:dyDescent="0.25">
      <c r="A2578" s="1">
        <v>1012512</v>
      </c>
      <c r="B2578" s="5" t="str">
        <f>VLOOKUP(H2578,'FIPS Basin X-walk'!$A$2:$F$3224,6,FALSE)</f>
        <v>Gulf Coast Basin (LA, TX)</v>
      </c>
      <c r="C2578" s="1" t="s">
        <v>26494</v>
      </c>
      <c r="D2578" s="1"/>
      <c r="E2578" s="1"/>
      <c r="F2578" s="1" t="s">
        <v>1484</v>
      </c>
      <c r="G2578" s="1" t="s">
        <v>1914</v>
      </c>
      <c r="H2578" s="1">
        <v>48201</v>
      </c>
      <c r="I2578" s="1">
        <v>1012512</v>
      </c>
      <c r="J2578" s="1">
        <v>29.7607514125575</v>
      </c>
      <c r="K2578" s="1">
        <v>-95.366413589175096</v>
      </c>
      <c r="L2578" s="1"/>
      <c r="M2578" s="1" t="s">
        <v>1485</v>
      </c>
      <c r="N2578" s="1" t="s">
        <v>9148</v>
      </c>
      <c r="O2578" s="1">
        <v>2022</v>
      </c>
      <c r="P2578" s="1">
        <v>77002</v>
      </c>
      <c r="Q2578" s="1" t="s">
        <v>530</v>
      </c>
      <c r="R2578" s="1"/>
      <c r="S2578" s="1">
        <v>486210</v>
      </c>
      <c r="T2578" s="1" t="s">
        <v>6826</v>
      </c>
      <c r="U2578" s="1"/>
      <c r="V2578" s="1" t="s">
        <v>12735</v>
      </c>
      <c r="W2578" s="1" t="s">
        <v>6826</v>
      </c>
    </row>
    <row r="2579" spans="1:23" x14ac:dyDescent="0.25">
      <c r="A2579" s="1">
        <v>1012594</v>
      </c>
      <c r="B2579" s="5" t="str">
        <f>VLOOKUP(H2579,'FIPS Basin X-walk'!$A$2:$F$3224,6,FALSE)</f>
        <v>Gulf Coast Basin (LA, TX)</v>
      </c>
      <c r="C2579" s="1" t="s">
        <v>26509</v>
      </c>
      <c r="D2579" s="1"/>
      <c r="E2579" s="1"/>
      <c r="F2579" s="1" t="s">
        <v>1484</v>
      </c>
      <c r="G2579" s="1" t="s">
        <v>1914</v>
      </c>
      <c r="H2579" s="1">
        <v>48201</v>
      </c>
      <c r="I2579" s="1">
        <v>1012594</v>
      </c>
      <c r="J2579" s="1">
        <v>29.754494999999999</v>
      </c>
      <c r="K2579" s="1">
        <v>-95.362678000000002</v>
      </c>
      <c r="L2579" s="1"/>
      <c r="M2579" s="1" t="s">
        <v>1485</v>
      </c>
      <c r="N2579" s="1" t="s">
        <v>9148</v>
      </c>
      <c r="O2579" s="1">
        <v>2022</v>
      </c>
      <c r="P2579" s="1">
        <v>77024</v>
      </c>
      <c r="Q2579" s="1" t="s">
        <v>1458</v>
      </c>
      <c r="R2579" s="1"/>
      <c r="S2579" s="1">
        <v>211120</v>
      </c>
      <c r="T2579" s="1" t="s">
        <v>6826</v>
      </c>
      <c r="U2579" s="1"/>
      <c r="V2579" s="1" t="s">
        <v>23605</v>
      </c>
      <c r="W2579" s="1" t="s">
        <v>6826</v>
      </c>
    </row>
    <row r="2580" spans="1:23" x14ac:dyDescent="0.25">
      <c r="A2580" s="1">
        <v>1012605</v>
      </c>
      <c r="B2580" s="5" t="str">
        <f>VLOOKUP(H2580,'FIPS Basin X-walk'!$A$2:$F$3224,6,FALSE)</f>
        <v>Gulf Coast Basin (LA, TX)</v>
      </c>
      <c r="C2580" s="1" t="s">
        <v>26510</v>
      </c>
      <c r="D2580" s="1"/>
      <c r="E2580" s="1"/>
      <c r="F2580" s="1" t="s">
        <v>1484</v>
      </c>
      <c r="G2580" s="1" t="s">
        <v>1914</v>
      </c>
      <c r="H2580" s="1">
        <v>48201</v>
      </c>
      <c r="I2580" s="1">
        <v>1012605</v>
      </c>
      <c r="J2580" s="1">
        <v>29.752554</v>
      </c>
      <c r="K2580" s="1">
        <v>-95.370400900000007</v>
      </c>
      <c r="L2580" s="1"/>
      <c r="M2580" s="1" t="s">
        <v>1485</v>
      </c>
      <c r="N2580" s="1" t="s">
        <v>9148</v>
      </c>
      <c r="O2580" s="1">
        <v>2022</v>
      </c>
      <c r="P2580" s="1">
        <v>77002</v>
      </c>
      <c r="Q2580" s="1" t="s">
        <v>26511</v>
      </c>
      <c r="R2580" s="1"/>
      <c r="S2580" s="1">
        <v>211130</v>
      </c>
      <c r="T2580" s="1" t="s">
        <v>6826</v>
      </c>
      <c r="U2580" s="1"/>
      <c r="V2580" s="1" t="s">
        <v>9640</v>
      </c>
      <c r="W2580" s="1" t="s">
        <v>6826</v>
      </c>
    </row>
    <row r="2581" spans="1:23" x14ac:dyDescent="0.25">
      <c r="A2581" s="1">
        <v>1012607</v>
      </c>
      <c r="B2581" s="5" t="str">
        <f>VLOOKUP(H2581,'FIPS Basin X-walk'!$A$2:$F$3224,6,FALSE)</f>
        <v>Gulf Coast Basin (LA, TX)</v>
      </c>
      <c r="C2581" s="1" t="s">
        <v>26512</v>
      </c>
      <c r="D2581" s="1"/>
      <c r="E2581" s="1"/>
      <c r="F2581" s="1" t="s">
        <v>1484</v>
      </c>
      <c r="G2581" s="1" t="s">
        <v>1914</v>
      </c>
      <c r="H2581" s="1">
        <v>48201</v>
      </c>
      <c r="I2581" s="1">
        <v>1012607</v>
      </c>
      <c r="J2581" s="1">
        <v>29.740130000000001</v>
      </c>
      <c r="K2581" s="1">
        <v>-95.473089999999999</v>
      </c>
      <c r="L2581" s="1"/>
      <c r="M2581" s="1" t="s">
        <v>1485</v>
      </c>
      <c r="N2581" s="1" t="s">
        <v>9148</v>
      </c>
      <c r="O2581" s="1">
        <v>2022</v>
      </c>
      <c r="P2581" s="1">
        <v>77092</v>
      </c>
      <c r="Q2581" s="1" t="s">
        <v>440</v>
      </c>
      <c r="R2581" s="1"/>
      <c r="S2581" s="1">
        <v>211130</v>
      </c>
      <c r="T2581" s="1" t="s">
        <v>6826</v>
      </c>
      <c r="U2581" s="1"/>
      <c r="V2581" s="1" t="s">
        <v>21052</v>
      </c>
      <c r="W2581" s="1" t="s">
        <v>6826</v>
      </c>
    </row>
    <row r="2582" spans="1:23" x14ac:dyDescent="0.25">
      <c r="A2582" s="1">
        <v>1012612</v>
      </c>
      <c r="B2582" s="5" t="str">
        <f>VLOOKUP(H2582,'FIPS Basin X-walk'!$A$2:$F$3224,6,FALSE)</f>
        <v>Gulf Coast Basin (LA, TX)</v>
      </c>
      <c r="C2582" s="1" t="s">
        <v>20953</v>
      </c>
      <c r="D2582" s="1"/>
      <c r="E2582" s="1"/>
      <c r="F2582" s="1" t="s">
        <v>1484</v>
      </c>
      <c r="G2582" s="1" t="s">
        <v>1914</v>
      </c>
      <c r="H2582" s="1">
        <v>48201</v>
      </c>
      <c r="I2582" s="1">
        <v>1012612</v>
      </c>
      <c r="J2582" s="1">
        <v>29.752554</v>
      </c>
      <c r="K2582" s="1">
        <v>-95.370400900000007</v>
      </c>
      <c r="L2582" s="1"/>
      <c r="M2582" s="1" t="s">
        <v>1485</v>
      </c>
      <c r="N2582" s="1" t="s">
        <v>9148</v>
      </c>
      <c r="O2582" s="1">
        <v>2022</v>
      </c>
      <c r="P2582" s="1">
        <v>77002</v>
      </c>
      <c r="Q2582" s="1" t="s">
        <v>1052</v>
      </c>
      <c r="R2582" s="1">
        <v>211120</v>
      </c>
      <c r="S2582" s="1">
        <v>211130</v>
      </c>
      <c r="T2582" s="1" t="s">
        <v>6826</v>
      </c>
      <c r="U2582" s="1"/>
      <c r="V2582" s="1" t="s">
        <v>7117</v>
      </c>
      <c r="W2582" s="1" t="s">
        <v>6826</v>
      </c>
    </row>
    <row r="2583" spans="1:23" x14ac:dyDescent="0.25">
      <c r="A2583" s="1">
        <v>1012623</v>
      </c>
      <c r="B2583" s="5" t="str">
        <f>VLOOKUP(H2583,'FIPS Basin X-walk'!$A$2:$F$3224,6,FALSE)</f>
        <v>Gulf Coast Basin (LA, TX)</v>
      </c>
      <c r="C2583" s="1" t="s">
        <v>25904</v>
      </c>
      <c r="D2583" s="1"/>
      <c r="E2583" s="1"/>
      <c r="F2583" s="1" t="s">
        <v>1484</v>
      </c>
      <c r="G2583" s="1" t="s">
        <v>1914</v>
      </c>
      <c r="H2583" s="1">
        <v>48201</v>
      </c>
      <c r="I2583" s="1">
        <v>1012623</v>
      </c>
      <c r="J2583" s="1">
        <v>29.76003</v>
      </c>
      <c r="K2583" s="1">
        <v>-95.363870000000006</v>
      </c>
      <c r="L2583" s="1"/>
      <c r="M2583" s="1" t="s">
        <v>1485</v>
      </c>
      <c r="N2583" s="1" t="s">
        <v>9148</v>
      </c>
      <c r="O2583" s="1">
        <v>2022</v>
      </c>
      <c r="P2583" s="1">
        <v>77002</v>
      </c>
      <c r="Q2583" s="1" t="s">
        <v>459</v>
      </c>
      <c r="R2583" s="1"/>
      <c r="S2583" s="1">
        <v>211130</v>
      </c>
      <c r="T2583" s="1" t="s">
        <v>6826</v>
      </c>
      <c r="U2583" s="1"/>
      <c r="V2583" s="1" t="s">
        <v>21015</v>
      </c>
      <c r="W2583" s="1" t="s">
        <v>6826</v>
      </c>
    </row>
    <row r="2584" spans="1:23" x14ac:dyDescent="0.25">
      <c r="A2584" s="1">
        <v>1012628</v>
      </c>
      <c r="B2584" s="5" t="str">
        <f>VLOOKUP(H2584,'FIPS Basin X-walk'!$A$2:$F$3224,6,FALSE)</f>
        <v>Gulf Coast Basin (LA, TX)</v>
      </c>
      <c r="C2584" s="1" t="s">
        <v>25955</v>
      </c>
      <c r="D2584" s="1"/>
      <c r="E2584" s="1"/>
      <c r="F2584" s="1" t="s">
        <v>1484</v>
      </c>
      <c r="G2584" s="1" t="s">
        <v>1914</v>
      </c>
      <c r="H2584" s="1">
        <v>48201</v>
      </c>
      <c r="I2584" s="1">
        <v>1012628</v>
      </c>
      <c r="J2584" s="1">
        <v>29.76003</v>
      </c>
      <c r="K2584" s="1">
        <v>-95.363870000000006</v>
      </c>
      <c r="L2584" s="1"/>
      <c r="M2584" s="1" t="s">
        <v>1485</v>
      </c>
      <c r="N2584" s="1" t="s">
        <v>9148</v>
      </c>
      <c r="O2584" s="1">
        <v>2022</v>
      </c>
      <c r="P2584" s="1">
        <v>77024</v>
      </c>
      <c r="Q2584" s="1" t="s">
        <v>708</v>
      </c>
      <c r="R2584" s="1"/>
      <c r="S2584" s="1">
        <v>211130</v>
      </c>
      <c r="T2584" s="1" t="s">
        <v>6826</v>
      </c>
      <c r="U2584" s="1"/>
      <c r="V2584" s="1" t="s">
        <v>21015</v>
      </c>
      <c r="W2584" s="1" t="s">
        <v>6826</v>
      </c>
    </row>
    <row r="2585" spans="1:23" x14ac:dyDescent="0.25">
      <c r="A2585" s="1">
        <v>1012672</v>
      </c>
      <c r="B2585" s="5" t="str">
        <f>VLOOKUP(H2585,'FIPS Basin X-walk'!$A$2:$F$3224,6,FALSE)</f>
        <v>Gulf Coast Basin (LA, TX)</v>
      </c>
      <c r="C2585" s="1" t="s">
        <v>26512</v>
      </c>
      <c r="D2585" s="1"/>
      <c r="E2585" s="1"/>
      <c r="F2585" s="1" t="s">
        <v>1484</v>
      </c>
      <c r="G2585" s="1" t="s">
        <v>1914</v>
      </c>
      <c r="H2585" s="1">
        <v>48201</v>
      </c>
      <c r="I2585" s="1">
        <v>1012672</v>
      </c>
      <c r="J2585" s="1">
        <v>29.740130000000001</v>
      </c>
      <c r="K2585" s="1">
        <v>-95.473089999999999</v>
      </c>
      <c r="L2585" s="1"/>
      <c r="M2585" s="1" t="s">
        <v>1485</v>
      </c>
      <c r="N2585" s="1" t="s">
        <v>9148</v>
      </c>
      <c r="O2585" s="1">
        <v>2022</v>
      </c>
      <c r="P2585" s="1">
        <v>77092</v>
      </c>
      <c r="Q2585" s="1" t="s">
        <v>441</v>
      </c>
      <c r="R2585" s="1"/>
      <c r="S2585" s="1">
        <v>211130</v>
      </c>
      <c r="T2585" s="1" t="s">
        <v>6826</v>
      </c>
      <c r="U2585" s="1"/>
      <c r="V2585" s="1" t="s">
        <v>21052</v>
      </c>
      <c r="W2585" s="1" t="s">
        <v>6826</v>
      </c>
    </row>
    <row r="2586" spans="1:23" x14ac:dyDescent="0.25">
      <c r="A2586" s="1">
        <v>1012696</v>
      </c>
      <c r="B2586" s="5" t="str">
        <f>VLOOKUP(H2586,'FIPS Basin X-walk'!$A$2:$F$3224,6,FALSE)</f>
        <v>Gulf Coast Basin (LA, TX)</v>
      </c>
      <c r="C2586" s="1" t="s">
        <v>26530</v>
      </c>
      <c r="D2586" s="1"/>
      <c r="E2586" s="1"/>
      <c r="F2586" s="1" t="s">
        <v>1484</v>
      </c>
      <c r="G2586" s="1" t="s">
        <v>1914</v>
      </c>
      <c r="H2586" s="1">
        <v>48201</v>
      </c>
      <c r="I2586" s="1">
        <v>1012696</v>
      </c>
      <c r="J2586" s="1">
        <v>29.754706940388498</v>
      </c>
      <c r="K2586" s="1">
        <v>-95.360283060339597</v>
      </c>
      <c r="L2586" s="1"/>
      <c r="M2586" s="1" t="s">
        <v>1485</v>
      </c>
      <c r="N2586" s="1" t="s">
        <v>9148</v>
      </c>
      <c r="O2586" s="1">
        <v>2022</v>
      </c>
      <c r="P2586" s="1">
        <v>77002</v>
      </c>
      <c r="Q2586" s="1" t="s">
        <v>835</v>
      </c>
      <c r="R2586" s="1"/>
      <c r="S2586" s="1">
        <v>211130</v>
      </c>
      <c r="T2586" s="1" t="s">
        <v>6826</v>
      </c>
      <c r="U2586" s="1"/>
      <c r="V2586" s="1" t="s">
        <v>25055</v>
      </c>
      <c r="W2586" s="1" t="s">
        <v>6826</v>
      </c>
    </row>
    <row r="2587" spans="1:23" x14ac:dyDescent="0.25">
      <c r="A2587" s="1">
        <v>1012700</v>
      </c>
      <c r="B2587" s="5" t="str">
        <f>VLOOKUP(H2587,'FIPS Basin X-walk'!$A$2:$F$3224,6,FALSE)</f>
        <v>Gulf Coast Basin (LA, TX)</v>
      </c>
      <c r="C2587" s="1" t="s">
        <v>26530</v>
      </c>
      <c r="D2587" s="1"/>
      <c r="E2587" s="1"/>
      <c r="F2587" s="1" t="s">
        <v>1484</v>
      </c>
      <c r="G2587" s="1" t="s">
        <v>1914</v>
      </c>
      <c r="H2587" s="1">
        <v>48201</v>
      </c>
      <c r="I2587" s="1">
        <v>1012700</v>
      </c>
      <c r="J2587" s="1">
        <v>29.757400000000001</v>
      </c>
      <c r="K2587" s="1">
        <v>-95.368430000000004</v>
      </c>
      <c r="L2587" s="1"/>
      <c r="M2587" s="1" t="s">
        <v>1485</v>
      </c>
      <c r="N2587" s="1" t="s">
        <v>9148</v>
      </c>
      <c r="O2587" s="1">
        <v>2022</v>
      </c>
      <c r="P2587" s="1">
        <v>77002</v>
      </c>
      <c r="Q2587" s="1" t="s">
        <v>24198</v>
      </c>
      <c r="R2587" s="1"/>
      <c r="S2587" s="1">
        <v>211130</v>
      </c>
      <c r="T2587" s="1" t="s">
        <v>6826</v>
      </c>
      <c r="U2587" s="1"/>
      <c r="V2587" s="1" t="s">
        <v>25055</v>
      </c>
      <c r="W2587" s="1" t="s">
        <v>6826</v>
      </c>
    </row>
    <row r="2588" spans="1:23" x14ac:dyDescent="0.25">
      <c r="A2588" s="1">
        <v>1012706</v>
      </c>
      <c r="B2588" s="5" t="str">
        <f>VLOOKUP(H2588,'FIPS Basin X-walk'!$A$2:$F$3224,6,FALSE)</f>
        <v>Gulf Coast Basin (LA, TX)</v>
      </c>
      <c r="C2588" s="1" t="s">
        <v>20953</v>
      </c>
      <c r="D2588" s="1"/>
      <c r="E2588" s="1"/>
      <c r="F2588" s="1" t="s">
        <v>1484</v>
      </c>
      <c r="G2588" s="1" t="s">
        <v>1914</v>
      </c>
      <c r="H2588" s="1">
        <v>48201</v>
      </c>
      <c r="I2588" s="1">
        <v>1012706</v>
      </c>
      <c r="J2588" s="1">
        <v>29.752554</v>
      </c>
      <c r="K2588" s="1">
        <v>-95.370400900000007</v>
      </c>
      <c r="L2588" s="1"/>
      <c r="M2588" s="1" t="s">
        <v>1485</v>
      </c>
      <c r="N2588" s="1" t="s">
        <v>9148</v>
      </c>
      <c r="O2588" s="1">
        <v>2022</v>
      </c>
      <c r="P2588" s="1">
        <v>77002</v>
      </c>
      <c r="Q2588" s="1" t="s">
        <v>1053</v>
      </c>
      <c r="R2588" s="1">
        <v>211120</v>
      </c>
      <c r="S2588" s="1">
        <v>211130</v>
      </c>
      <c r="T2588" s="1" t="s">
        <v>6826</v>
      </c>
      <c r="U2588" s="1"/>
      <c r="V2588" s="1" t="s">
        <v>7117</v>
      </c>
      <c r="W2588" s="1" t="s">
        <v>6826</v>
      </c>
    </row>
    <row r="2589" spans="1:23" x14ac:dyDescent="0.25">
      <c r="A2589" s="1">
        <v>1012780</v>
      </c>
      <c r="B2589" s="5" t="str">
        <f>VLOOKUP(H2589,'FIPS Basin X-walk'!$A$2:$F$3224,6,FALSE)</f>
        <v>Gulf Coast Basin (LA, TX)</v>
      </c>
      <c r="C2589" s="1" t="s">
        <v>26547</v>
      </c>
      <c r="D2589" s="1"/>
      <c r="E2589" s="1"/>
      <c r="F2589" s="1" t="s">
        <v>1484</v>
      </c>
      <c r="G2589" s="1" t="s">
        <v>1914</v>
      </c>
      <c r="H2589" s="1">
        <v>48201</v>
      </c>
      <c r="I2589" s="1">
        <v>1012780</v>
      </c>
      <c r="J2589" s="1">
        <v>29.7246822</v>
      </c>
      <c r="K2589" s="1">
        <v>-95.556477700000002</v>
      </c>
      <c r="L2589" s="1"/>
      <c r="M2589" s="1" t="s">
        <v>1485</v>
      </c>
      <c r="N2589" s="1" t="s">
        <v>9148</v>
      </c>
      <c r="O2589" s="1">
        <v>2022</v>
      </c>
      <c r="P2589" s="1">
        <v>77042</v>
      </c>
      <c r="Q2589" s="1" t="s">
        <v>1055</v>
      </c>
      <c r="R2589" s="1">
        <v>211130</v>
      </c>
      <c r="S2589" s="1">
        <v>211120</v>
      </c>
      <c r="T2589" s="1" t="s">
        <v>6826</v>
      </c>
      <c r="U2589" s="1"/>
      <c r="V2589" s="1" t="s">
        <v>20941</v>
      </c>
      <c r="W2589" s="1" t="s">
        <v>6826</v>
      </c>
    </row>
    <row r="2590" spans="1:23" x14ac:dyDescent="0.25">
      <c r="A2590" s="1">
        <v>1012826</v>
      </c>
      <c r="B2590" s="5" t="str">
        <f>VLOOKUP(H2590,'FIPS Basin X-walk'!$A$2:$F$3224,6,FALSE)</f>
        <v>Gulf Coast Basin (LA, TX)</v>
      </c>
      <c r="C2590" s="1" t="s">
        <v>21091</v>
      </c>
      <c r="D2590" s="1"/>
      <c r="E2590" s="1"/>
      <c r="F2590" s="1" t="s">
        <v>1484</v>
      </c>
      <c r="G2590" s="1" t="s">
        <v>1914</v>
      </c>
      <c r="H2590" s="1">
        <v>48201</v>
      </c>
      <c r="I2590" s="1">
        <v>1012826</v>
      </c>
      <c r="J2590" s="1">
        <v>29.960187900000001</v>
      </c>
      <c r="K2590" s="1">
        <v>-95.558799199999996</v>
      </c>
      <c r="L2590" s="1"/>
      <c r="M2590" s="1" t="s">
        <v>1485</v>
      </c>
      <c r="N2590" s="1" t="s">
        <v>9148</v>
      </c>
      <c r="O2590" s="1">
        <v>2022</v>
      </c>
      <c r="P2590" s="1">
        <v>77070</v>
      </c>
      <c r="Q2590" s="1" t="s">
        <v>629</v>
      </c>
      <c r="R2590" s="1"/>
      <c r="S2590" s="1">
        <v>486210</v>
      </c>
      <c r="T2590" s="1" t="s">
        <v>6826</v>
      </c>
      <c r="U2590" s="1"/>
      <c r="V2590" s="1" t="s">
        <v>8091</v>
      </c>
      <c r="W2590" s="1" t="s">
        <v>6826</v>
      </c>
    </row>
    <row r="2591" spans="1:23" x14ac:dyDescent="0.25">
      <c r="A2591" s="1">
        <v>1013010</v>
      </c>
      <c r="B2591" s="5" t="str">
        <f>VLOOKUP(H2591,'FIPS Basin X-walk'!$A$2:$F$3224,6,FALSE)</f>
        <v>Gulf Coast Basin (LA, TX)</v>
      </c>
      <c r="C2591" s="1" t="s">
        <v>26509</v>
      </c>
      <c r="D2591" s="1"/>
      <c r="E2591" s="1"/>
      <c r="F2591" s="1" t="s">
        <v>1484</v>
      </c>
      <c r="G2591" s="1" t="s">
        <v>1914</v>
      </c>
      <c r="H2591" s="1">
        <v>48201</v>
      </c>
      <c r="I2591" s="1">
        <v>1013010</v>
      </c>
      <c r="J2591" s="1">
        <v>29.767247999999999</v>
      </c>
      <c r="K2591" s="1">
        <v>-95.397703000000007</v>
      </c>
      <c r="L2591" s="1"/>
      <c r="M2591" s="1" t="s">
        <v>1485</v>
      </c>
      <c r="N2591" s="1" t="s">
        <v>9148</v>
      </c>
      <c r="O2591" s="1">
        <v>2022</v>
      </c>
      <c r="P2591" s="1">
        <v>77024</v>
      </c>
      <c r="Q2591" s="1" t="s">
        <v>1060</v>
      </c>
      <c r="R2591" s="1"/>
      <c r="S2591" s="1">
        <v>211120</v>
      </c>
      <c r="T2591" s="1" t="s">
        <v>6826</v>
      </c>
      <c r="U2591" s="1"/>
      <c r="V2591" s="1" t="s">
        <v>23605</v>
      </c>
      <c r="W2591" s="1" t="s">
        <v>6826</v>
      </c>
    </row>
    <row r="2592" spans="1:23" x14ac:dyDescent="0.25">
      <c r="A2592" s="1">
        <v>1013080</v>
      </c>
      <c r="B2592" s="5" t="str">
        <f>VLOOKUP(H2592,'FIPS Basin X-walk'!$A$2:$F$3224,6,FALSE)</f>
        <v>Gulf Coast Basin (LA, TX)</v>
      </c>
      <c r="C2592" s="1" t="s">
        <v>26592</v>
      </c>
      <c r="D2592" s="1"/>
      <c r="E2592" s="1"/>
      <c r="F2592" s="1" t="s">
        <v>1484</v>
      </c>
      <c r="G2592" s="1" t="s">
        <v>1914</v>
      </c>
      <c r="H2592" s="1">
        <v>48201</v>
      </c>
      <c r="I2592" s="1">
        <v>1013080</v>
      </c>
      <c r="J2592" s="1">
        <v>29.753725599999999</v>
      </c>
      <c r="K2592" s="1">
        <v>-95.3592814</v>
      </c>
      <c r="L2592" s="1"/>
      <c r="M2592" s="1" t="s">
        <v>1485</v>
      </c>
      <c r="N2592" s="1" t="s">
        <v>9148</v>
      </c>
      <c r="O2592" s="1">
        <v>2022</v>
      </c>
      <c r="P2592" s="1">
        <v>77002</v>
      </c>
      <c r="Q2592" s="1" t="s">
        <v>1065</v>
      </c>
      <c r="R2592" s="1"/>
      <c r="S2592" s="1">
        <v>211130</v>
      </c>
      <c r="T2592" s="1" t="s">
        <v>6826</v>
      </c>
      <c r="U2592" s="1"/>
      <c r="V2592" s="1" t="s">
        <v>21006</v>
      </c>
      <c r="W2592" s="1" t="s">
        <v>6826</v>
      </c>
    </row>
    <row r="2593" spans="1:23" x14ac:dyDescent="0.25">
      <c r="A2593" s="1">
        <v>1013091</v>
      </c>
      <c r="B2593" s="5" t="str">
        <f>VLOOKUP(H2593,'FIPS Basin X-walk'!$A$2:$F$3224,6,FALSE)</f>
        <v>Gulf Coast Basin (LA, TX)</v>
      </c>
      <c r="C2593" s="1" t="s">
        <v>26601</v>
      </c>
      <c r="D2593" s="1"/>
      <c r="E2593" s="1"/>
      <c r="F2593" s="1" t="s">
        <v>1484</v>
      </c>
      <c r="G2593" s="1" t="s">
        <v>1914</v>
      </c>
      <c r="H2593" s="1">
        <v>48201</v>
      </c>
      <c r="I2593" s="1">
        <v>1013091</v>
      </c>
      <c r="J2593" s="1">
        <v>29.752554</v>
      </c>
      <c r="K2593" s="1">
        <v>-95.370400900000007</v>
      </c>
      <c r="L2593" s="1"/>
      <c r="M2593" s="1" t="s">
        <v>1485</v>
      </c>
      <c r="N2593" s="1" t="s">
        <v>9148</v>
      </c>
      <c r="O2593" s="1">
        <v>2022</v>
      </c>
      <c r="P2593" s="1">
        <v>77002</v>
      </c>
      <c r="Q2593" s="1" t="s">
        <v>1068</v>
      </c>
      <c r="R2593" s="1"/>
      <c r="S2593" s="1">
        <v>211120</v>
      </c>
      <c r="T2593" s="1" t="s">
        <v>6826</v>
      </c>
      <c r="U2593" s="1"/>
      <c r="V2593" s="1" t="s">
        <v>23624</v>
      </c>
      <c r="W2593" s="1" t="s">
        <v>6826</v>
      </c>
    </row>
    <row r="2594" spans="1:23" x14ac:dyDescent="0.25">
      <c r="A2594" s="1">
        <v>1013100</v>
      </c>
      <c r="B2594" s="5" t="str">
        <f>VLOOKUP(H2594,'FIPS Basin X-walk'!$A$2:$F$3224,6,FALSE)</f>
        <v>Gulf Coast Basin (LA, TX)</v>
      </c>
      <c r="C2594" s="1" t="s">
        <v>26510</v>
      </c>
      <c r="D2594" s="1"/>
      <c r="E2594" s="1"/>
      <c r="F2594" s="1" t="s">
        <v>1484</v>
      </c>
      <c r="G2594" s="1" t="s">
        <v>1914</v>
      </c>
      <c r="H2594" s="1">
        <v>48201</v>
      </c>
      <c r="I2594" s="1">
        <v>1013100</v>
      </c>
      <c r="J2594" s="1">
        <v>29.752554</v>
      </c>
      <c r="K2594" s="1">
        <v>-95.370400900000007</v>
      </c>
      <c r="L2594" s="1"/>
      <c r="M2594" s="1" t="s">
        <v>1485</v>
      </c>
      <c r="N2594" s="1" t="s">
        <v>9148</v>
      </c>
      <c r="O2594" s="1">
        <v>2022</v>
      </c>
      <c r="P2594" s="1">
        <v>77002</v>
      </c>
      <c r="Q2594" s="1" t="s">
        <v>26602</v>
      </c>
      <c r="R2594" s="1"/>
      <c r="S2594" s="1">
        <v>211130</v>
      </c>
      <c r="T2594" s="1" t="s">
        <v>6826</v>
      </c>
      <c r="U2594" s="1"/>
      <c r="V2594" s="1" t="s">
        <v>9640</v>
      </c>
      <c r="W2594" s="1" t="s">
        <v>6826</v>
      </c>
    </row>
    <row r="2595" spans="1:23" x14ac:dyDescent="0.25">
      <c r="A2595" s="1">
        <v>1013106</v>
      </c>
      <c r="B2595" s="5" t="str">
        <f>VLOOKUP(H2595,'FIPS Basin X-walk'!$A$2:$F$3224,6,FALSE)</f>
        <v>Gulf Coast Basin (LA, TX)</v>
      </c>
      <c r="C2595" s="1" t="s">
        <v>26605</v>
      </c>
      <c r="D2595" s="1"/>
      <c r="E2595" s="1"/>
      <c r="F2595" s="1" t="s">
        <v>1484</v>
      </c>
      <c r="G2595" s="1" t="s">
        <v>1914</v>
      </c>
      <c r="H2595" s="1">
        <v>48201</v>
      </c>
      <c r="I2595" s="1">
        <v>1013106</v>
      </c>
      <c r="J2595" s="1">
        <v>29.916168299999999</v>
      </c>
      <c r="K2595" s="1">
        <v>-95.530233699999997</v>
      </c>
      <c r="L2595" s="1"/>
      <c r="M2595" s="1" t="s">
        <v>1485</v>
      </c>
      <c r="N2595" s="1" t="s">
        <v>9148</v>
      </c>
      <c r="O2595" s="1">
        <v>2022</v>
      </c>
      <c r="P2595" s="1">
        <v>77064</v>
      </c>
      <c r="Q2595" s="1" t="s">
        <v>1069</v>
      </c>
      <c r="R2595" s="1"/>
      <c r="S2595" s="1">
        <v>211120</v>
      </c>
      <c r="T2595" s="1" t="s">
        <v>6826</v>
      </c>
      <c r="U2595" s="1"/>
      <c r="V2595" s="1" t="s">
        <v>23574</v>
      </c>
      <c r="W2595" s="1" t="s">
        <v>6826</v>
      </c>
    </row>
    <row r="2596" spans="1:23" x14ac:dyDescent="0.25">
      <c r="A2596" s="1">
        <v>1013111</v>
      </c>
      <c r="B2596" s="5" t="str">
        <f>VLOOKUP(H2596,'FIPS Basin X-walk'!$A$2:$F$3224,6,FALSE)</f>
        <v>Gulf Coast Basin (LA, TX)</v>
      </c>
      <c r="C2596" s="1" t="s">
        <v>20953</v>
      </c>
      <c r="D2596" s="1"/>
      <c r="E2596" s="1"/>
      <c r="F2596" s="1" t="s">
        <v>1484</v>
      </c>
      <c r="G2596" s="1" t="s">
        <v>1914</v>
      </c>
      <c r="H2596" s="1">
        <v>48201</v>
      </c>
      <c r="I2596" s="1">
        <v>1013111</v>
      </c>
      <c r="J2596" s="1">
        <v>29.752554</v>
      </c>
      <c r="K2596" s="1">
        <v>-95.370400900000007</v>
      </c>
      <c r="L2596" s="1"/>
      <c r="M2596" s="1" t="s">
        <v>1485</v>
      </c>
      <c r="N2596" s="1" t="s">
        <v>9148</v>
      </c>
      <c r="O2596" s="1">
        <v>2022</v>
      </c>
      <c r="P2596" s="1">
        <v>77002</v>
      </c>
      <c r="Q2596" s="1" t="s">
        <v>1070</v>
      </c>
      <c r="R2596" s="1">
        <v>211120</v>
      </c>
      <c r="S2596" s="1">
        <v>211130</v>
      </c>
      <c r="T2596" s="1" t="s">
        <v>6826</v>
      </c>
      <c r="U2596" s="1"/>
      <c r="V2596" s="1" t="s">
        <v>7117</v>
      </c>
      <c r="W2596" s="1" t="s">
        <v>6826</v>
      </c>
    </row>
    <row r="2597" spans="1:23" x14ac:dyDescent="0.25">
      <c r="A2597" s="1">
        <v>1013128</v>
      </c>
      <c r="B2597" s="5" t="str">
        <f>VLOOKUP(H2597,'FIPS Basin X-walk'!$A$2:$F$3224,6,FALSE)</f>
        <v>Gulf Coast Basin (LA, TX)</v>
      </c>
      <c r="C2597" s="1" t="s">
        <v>26132</v>
      </c>
      <c r="D2597" s="1"/>
      <c r="E2597" s="1"/>
      <c r="F2597" s="1" t="s">
        <v>1484</v>
      </c>
      <c r="G2597" s="1" t="s">
        <v>1914</v>
      </c>
      <c r="H2597" s="1">
        <v>48201</v>
      </c>
      <c r="I2597" s="1">
        <v>1013128</v>
      </c>
      <c r="J2597" s="1">
        <v>29.752554</v>
      </c>
      <c r="K2597" s="1">
        <v>-95.370400900000007</v>
      </c>
      <c r="L2597" s="1"/>
      <c r="M2597" s="1" t="s">
        <v>1485</v>
      </c>
      <c r="N2597" s="1" t="s">
        <v>9148</v>
      </c>
      <c r="O2597" s="1">
        <v>2022</v>
      </c>
      <c r="P2597" s="1">
        <v>77002</v>
      </c>
      <c r="Q2597" s="1" t="s">
        <v>26609</v>
      </c>
      <c r="R2597" s="1"/>
      <c r="S2597" s="1">
        <v>211120</v>
      </c>
      <c r="T2597" s="1" t="s">
        <v>6826</v>
      </c>
      <c r="U2597" s="1"/>
      <c r="V2597" s="1" t="s">
        <v>21007</v>
      </c>
      <c r="W2597" s="1" t="s">
        <v>6826</v>
      </c>
    </row>
    <row r="2598" spans="1:23" x14ac:dyDescent="0.25">
      <c r="A2598" s="1">
        <v>1013221</v>
      </c>
      <c r="B2598" s="5" t="str">
        <f>VLOOKUP(H2598,'FIPS Basin X-walk'!$A$2:$F$3224,6,FALSE)</f>
        <v>Gulf Coast Basin (LA, TX)</v>
      </c>
      <c r="C2598" s="1" t="s">
        <v>21091</v>
      </c>
      <c r="D2598" s="1"/>
      <c r="E2598" s="1"/>
      <c r="F2598" s="1" t="s">
        <v>1484</v>
      </c>
      <c r="G2598" s="1" t="s">
        <v>1914</v>
      </c>
      <c r="H2598" s="1">
        <v>48201</v>
      </c>
      <c r="I2598" s="1">
        <v>1013221</v>
      </c>
      <c r="J2598" s="1">
        <v>29.9950594971172</v>
      </c>
      <c r="K2598" s="1">
        <v>-95.581290404940802</v>
      </c>
      <c r="L2598" s="1"/>
      <c r="M2598" s="1" t="s">
        <v>1485</v>
      </c>
      <c r="N2598" s="1" t="s">
        <v>9148</v>
      </c>
      <c r="O2598" s="1">
        <v>2022</v>
      </c>
      <c r="P2598" s="1">
        <v>77070</v>
      </c>
      <c r="Q2598" s="1" t="s">
        <v>286</v>
      </c>
      <c r="R2598" s="1"/>
      <c r="S2598" s="1">
        <v>486210</v>
      </c>
      <c r="T2598" s="1" t="s">
        <v>6826</v>
      </c>
      <c r="U2598" s="1"/>
      <c r="V2598" s="1" t="s">
        <v>8091</v>
      </c>
      <c r="W2598" s="1" t="s">
        <v>6826</v>
      </c>
    </row>
    <row r="2599" spans="1:23" x14ac:dyDescent="0.25">
      <c r="A2599" s="1">
        <v>1013325</v>
      </c>
      <c r="B2599" s="5" t="str">
        <f>VLOOKUP(H2599,'FIPS Basin X-walk'!$A$2:$F$3224,6,FALSE)</f>
        <v>Gulf Coast Basin (LA, TX)</v>
      </c>
      <c r="C2599" s="1" t="s">
        <v>26654</v>
      </c>
      <c r="D2599" s="1"/>
      <c r="E2599" s="1"/>
      <c r="F2599" s="1" t="s">
        <v>1484</v>
      </c>
      <c r="G2599" s="1" t="s">
        <v>1914</v>
      </c>
      <c r="H2599" s="1">
        <v>48201</v>
      </c>
      <c r="I2599" s="1">
        <v>1013325</v>
      </c>
      <c r="J2599" s="1">
        <v>29.732481324840698</v>
      </c>
      <c r="K2599" s="1">
        <v>-95.434567762190198</v>
      </c>
      <c r="L2599" s="1"/>
      <c r="M2599" s="1" t="s">
        <v>1485</v>
      </c>
      <c r="N2599" s="1" t="s">
        <v>9148</v>
      </c>
      <c r="O2599" s="1">
        <v>2022</v>
      </c>
      <c r="P2599" s="1">
        <v>77046</v>
      </c>
      <c r="Q2599" s="1" t="s">
        <v>1080</v>
      </c>
      <c r="R2599" s="1"/>
      <c r="S2599" s="1">
        <v>211130</v>
      </c>
      <c r="T2599" s="1" t="s">
        <v>6826</v>
      </c>
      <c r="U2599" s="1"/>
      <c r="V2599" s="1" t="s">
        <v>20924</v>
      </c>
      <c r="W2599" s="1" t="s">
        <v>6826</v>
      </c>
    </row>
    <row r="2600" spans="1:23" x14ac:dyDescent="0.25">
      <c r="A2600" s="1">
        <v>1013397</v>
      </c>
      <c r="B2600" s="5" t="str">
        <f>VLOOKUP(H2600,'FIPS Basin X-walk'!$A$2:$F$3224,6,FALSE)</f>
        <v>Gulf Coast Basin (LA, TX)</v>
      </c>
      <c r="C2600" s="1" t="s">
        <v>26674</v>
      </c>
      <c r="D2600" s="1"/>
      <c r="E2600" s="1"/>
      <c r="F2600" s="1" t="s">
        <v>1484</v>
      </c>
      <c r="G2600" s="1" t="s">
        <v>1914</v>
      </c>
      <c r="H2600" s="1">
        <v>48201</v>
      </c>
      <c r="I2600" s="1">
        <v>1013397</v>
      </c>
      <c r="J2600" s="1">
        <v>29.760776</v>
      </c>
      <c r="K2600" s="1">
        <v>-95.366305999999994</v>
      </c>
      <c r="L2600" s="1"/>
      <c r="M2600" s="1" t="s">
        <v>1485</v>
      </c>
      <c r="N2600" s="1" t="s">
        <v>9148</v>
      </c>
      <c r="O2600" s="1">
        <v>2022</v>
      </c>
      <c r="P2600" s="1">
        <v>77002</v>
      </c>
      <c r="Q2600" s="1" t="s">
        <v>26675</v>
      </c>
      <c r="R2600" s="1"/>
      <c r="S2600" s="1">
        <v>486210</v>
      </c>
      <c r="T2600" s="1" t="s">
        <v>6826</v>
      </c>
      <c r="U2600" s="1"/>
      <c r="V2600" s="1" t="s">
        <v>12735</v>
      </c>
      <c r="W2600" s="1" t="s">
        <v>6826</v>
      </c>
    </row>
    <row r="2601" spans="1:23" x14ac:dyDescent="0.25">
      <c r="A2601" s="1">
        <v>1013626</v>
      </c>
      <c r="B2601" s="5" t="str">
        <f>VLOOKUP(H2601,'FIPS Basin X-walk'!$A$2:$F$3224,6,FALSE)</f>
        <v>Gulf Coast Basin (LA, TX)</v>
      </c>
      <c r="C2601" s="1" t="s">
        <v>23719</v>
      </c>
      <c r="D2601" s="1"/>
      <c r="E2601" s="1"/>
      <c r="F2601" s="1" t="s">
        <v>1484</v>
      </c>
      <c r="G2601" s="1" t="s">
        <v>1914</v>
      </c>
      <c r="H2601" s="1">
        <v>48201</v>
      </c>
      <c r="I2601" s="1">
        <v>1013626</v>
      </c>
      <c r="J2601" s="1">
        <v>29.990307999999999</v>
      </c>
      <c r="K2601" s="1">
        <v>-95.574382999999997</v>
      </c>
      <c r="L2601" s="1"/>
      <c r="M2601" s="1" t="s">
        <v>1485</v>
      </c>
      <c r="N2601" s="1" t="s">
        <v>9148</v>
      </c>
      <c r="O2601" s="1">
        <v>2022</v>
      </c>
      <c r="P2601" s="1">
        <v>77070</v>
      </c>
      <c r="Q2601" s="1" t="s">
        <v>26718</v>
      </c>
      <c r="R2601" s="1"/>
      <c r="S2601" s="1">
        <v>211120</v>
      </c>
      <c r="T2601" s="1" t="s">
        <v>6826</v>
      </c>
      <c r="U2601" s="1"/>
      <c r="V2601" s="1" t="s">
        <v>23720</v>
      </c>
      <c r="W2601" s="1" t="s">
        <v>6826</v>
      </c>
    </row>
    <row r="2602" spans="1:23" x14ac:dyDescent="0.25">
      <c r="A2602" s="1">
        <v>1013674</v>
      </c>
      <c r="B2602" s="5" t="str">
        <f>VLOOKUP(H2602,'FIPS Basin X-walk'!$A$2:$F$3224,6,FALSE)</f>
        <v>Gulf Coast Basin (LA, TX)</v>
      </c>
      <c r="C2602" s="1" t="s">
        <v>26727</v>
      </c>
      <c r="D2602" s="1"/>
      <c r="E2602" s="1"/>
      <c r="F2602" s="1" t="s">
        <v>15195</v>
      </c>
      <c r="G2602" s="1" t="s">
        <v>1914</v>
      </c>
      <c r="H2602" s="1">
        <v>48201</v>
      </c>
      <c r="I2602" s="1">
        <v>1013674</v>
      </c>
      <c r="J2602" s="1">
        <v>29.781987000000001</v>
      </c>
      <c r="K2602" s="1">
        <v>-95.535606999999999</v>
      </c>
      <c r="L2602" s="1"/>
      <c r="M2602" s="1" t="s">
        <v>1485</v>
      </c>
      <c r="N2602" s="1" t="s">
        <v>9148</v>
      </c>
      <c r="O2602" s="1">
        <v>2022</v>
      </c>
      <c r="P2602" s="1">
        <v>77024</v>
      </c>
      <c r="Q2602" s="1" t="s">
        <v>26728</v>
      </c>
      <c r="R2602" s="1"/>
      <c r="S2602" s="1">
        <v>211120</v>
      </c>
      <c r="T2602" s="1" t="s">
        <v>6826</v>
      </c>
      <c r="U2602" s="1"/>
      <c r="V2602" s="1" t="s">
        <v>23920</v>
      </c>
      <c r="W2602" s="1" t="s">
        <v>6826</v>
      </c>
    </row>
    <row r="2603" spans="1:23" x14ac:dyDescent="0.25">
      <c r="A2603" s="1">
        <v>1013896</v>
      </c>
      <c r="B2603" s="5" t="str">
        <f>VLOOKUP(H2603,'FIPS Basin X-walk'!$A$2:$F$3224,6,FALSE)</f>
        <v>Gulf Coast Basin (LA, TX)</v>
      </c>
      <c r="C2603" s="1" t="s">
        <v>23568</v>
      </c>
      <c r="D2603" s="1"/>
      <c r="E2603" s="1"/>
      <c r="F2603" s="1" t="s">
        <v>1484</v>
      </c>
      <c r="G2603" s="1" t="s">
        <v>1914</v>
      </c>
      <c r="H2603" s="1">
        <v>48201</v>
      </c>
      <c r="I2603" s="1">
        <v>1013896</v>
      </c>
      <c r="J2603" s="1">
        <v>29.9793627231805</v>
      </c>
      <c r="K2603" s="1">
        <v>-95.564171475565601</v>
      </c>
      <c r="L2603" s="1"/>
      <c r="M2603" s="1" t="s">
        <v>1485</v>
      </c>
      <c r="N2603" s="1" t="s">
        <v>9148</v>
      </c>
      <c r="O2603" s="1">
        <v>2022</v>
      </c>
      <c r="P2603" s="1">
        <v>77070</v>
      </c>
      <c r="Q2603" s="1" t="s">
        <v>1106</v>
      </c>
      <c r="R2603" s="1"/>
      <c r="S2603" s="1">
        <v>211130</v>
      </c>
      <c r="T2603" s="1" t="s">
        <v>6826</v>
      </c>
      <c r="U2603" s="1"/>
      <c r="V2603" s="1" t="s">
        <v>26782</v>
      </c>
      <c r="W2603" s="1" t="s">
        <v>6826</v>
      </c>
    </row>
    <row r="2604" spans="1:23" x14ac:dyDescent="0.25">
      <c r="A2604" s="1">
        <v>1013897</v>
      </c>
      <c r="B2604" s="5" t="str">
        <f>VLOOKUP(H2604,'FIPS Basin X-walk'!$A$2:$F$3224,6,FALSE)</f>
        <v>Gulf Coast Basin (LA, TX)</v>
      </c>
      <c r="C2604" s="1" t="s">
        <v>26783</v>
      </c>
      <c r="D2604" s="1"/>
      <c r="E2604" s="1"/>
      <c r="F2604" s="1" t="s">
        <v>1484</v>
      </c>
      <c r="G2604" s="1" t="s">
        <v>1914</v>
      </c>
      <c r="H2604" s="1">
        <v>48201</v>
      </c>
      <c r="I2604" s="1">
        <v>1013897</v>
      </c>
      <c r="J2604" s="1">
        <v>29.783610675095499</v>
      </c>
      <c r="K2604" s="1">
        <v>-95.536418894954195</v>
      </c>
      <c r="L2604" s="1"/>
      <c r="M2604" s="1" t="s">
        <v>1485</v>
      </c>
      <c r="N2604" s="1" t="s">
        <v>9148</v>
      </c>
      <c r="O2604" s="1">
        <v>2022</v>
      </c>
      <c r="P2604" s="1">
        <v>77024</v>
      </c>
      <c r="Q2604" s="1" t="s">
        <v>26784</v>
      </c>
      <c r="R2604" s="1"/>
      <c r="S2604" s="1">
        <v>211120</v>
      </c>
      <c r="T2604" s="1" t="s">
        <v>6826</v>
      </c>
      <c r="U2604" s="1"/>
      <c r="V2604" s="1" t="s">
        <v>26785</v>
      </c>
      <c r="W2604" s="1" t="s">
        <v>6826</v>
      </c>
    </row>
    <row r="2605" spans="1:23" x14ac:dyDescent="0.25">
      <c r="A2605" s="1">
        <v>1013913</v>
      </c>
      <c r="B2605" s="5" t="str">
        <f>VLOOKUP(H2605,'FIPS Basin X-walk'!$A$2:$F$3224,6,FALSE)</f>
        <v>Gulf Coast Basin (LA, TX)</v>
      </c>
      <c r="C2605" s="1" t="s">
        <v>26789</v>
      </c>
      <c r="D2605" s="1"/>
      <c r="E2605" s="1"/>
      <c r="F2605" s="1" t="s">
        <v>15195</v>
      </c>
      <c r="G2605" s="1" t="s">
        <v>1914</v>
      </c>
      <c r="H2605" s="1">
        <v>48201</v>
      </c>
      <c r="I2605" s="1">
        <v>1013913</v>
      </c>
      <c r="J2605" s="1">
        <v>29.756617536785299</v>
      </c>
      <c r="K2605" s="1">
        <v>-95.363806260228699</v>
      </c>
      <c r="L2605" s="1"/>
      <c r="M2605" s="1" t="s">
        <v>1485</v>
      </c>
      <c r="N2605" s="1" t="s">
        <v>9148</v>
      </c>
      <c r="O2605" s="1">
        <v>2022</v>
      </c>
      <c r="P2605" s="1">
        <v>77002</v>
      </c>
      <c r="Q2605" s="1" t="s">
        <v>26790</v>
      </c>
      <c r="R2605" s="1">
        <v>211130</v>
      </c>
      <c r="S2605" s="1">
        <v>211120</v>
      </c>
      <c r="T2605" s="1" t="s">
        <v>6826</v>
      </c>
      <c r="U2605" s="1"/>
      <c r="V2605" s="1" t="s">
        <v>23643</v>
      </c>
      <c r="W2605" s="1" t="s">
        <v>6826</v>
      </c>
    </row>
    <row r="2606" spans="1:23" x14ac:dyDescent="0.25">
      <c r="A2606" s="1">
        <v>1013922</v>
      </c>
      <c r="B2606" s="5" t="str">
        <f>VLOOKUP(H2606,'FIPS Basin X-walk'!$A$2:$F$3224,6,FALSE)</f>
        <v>Gulf Coast Basin (LA, TX)</v>
      </c>
      <c r="C2606" s="1" t="s">
        <v>23904</v>
      </c>
      <c r="D2606" s="1"/>
      <c r="E2606" s="1"/>
      <c r="F2606" s="1" t="s">
        <v>1484</v>
      </c>
      <c r="G2606" s="1" t="s">
        <v>1914</v>
      </c>
      <c r="H2606" s="1">
        <v>48201</v>
      </c>
      <c r="I2606" s="1">
        <v>1013922</v>
      </c>
      <c r="J2606" s="1">
        <v>29.760033017224799</v>
      </c>
      <c r="K2606" s="1">
        <v>-95.363294100708202</v>
      </c>
      <c r="L2606" s="1"/>
      <c r="M2606" s="1" t="s">
        <v>1485</v>
      </c>
      <c r="N2606" s="1" t="s">
        <v>9148</v>
      </c>
      <c r="O2606" s="1">
        <v>2022</v>
      </c>
      <c r="P2606" s="1">
        <v>77002</v>
      </c>
      <c r="Q2606" s="1" t="s">
        <v>26792</v>
      </c>
      <c r="R2606" s="1"/>
      <c r="S2606" s="1">
        <v>211130</v>
      </c>
      <c r="T2606" s="1" t="s">
        <v>6826</v>
      </c>
      <c r="U2606" s="1"/>
      <c r="V2606" s="1" t="s">
        <v>9640</v>
      </c>
      <c r="W2606" s="1" t="s">
        <v>6826</v>
      </c>
    </row>
    <row r="2607" spans="1:23" x14ac:dyDescent="0.25">
      <c r="A2607" s="1">
        <v>1013936</v>
      </c>
      <c r="B2607" s="5" t="str">
        <f>VLOOKUP(H2607,'FIPS Basin X-walk'!$A$2:$F$3224,6,FALSE)</f>
        <v>Gulf Coast Basin (LA, TX)</v>
      </c>
      <c r="C2607" s="1" t="s">
        <v>26789</v>
      </c>
      <c r="D2607" s="1"/>
      <c r="E2607" s="1"/>
      <c r="F2607" s="1" t="s">
        <v>15195</v>
      </c>
      <c r="G2607" s="1" t="s">
        <v>1914</v>
      </c>
      <c r="H2607" s="1">
        <v>48201</v>
      </c>
      <c r="I2607" s="1">
        <v>1013936</v>
      </c>
      <c r="J2607" s="1">
        <v>29.756617536785299</v>
      </c>
      <c r="K2607" s="1">
        <v>-95.363806260228699</v>
      </c>
      <c r="L2607" s="1"/>
      <c r="M2607" s="1" t="s">
        <v>1485</v>
      </c>
      <c r="N2607" s="1" t="s">
        <v>9148</v>
      </c>
      <c r="O2607" s="1">
        <v>2022</v>
      </c>
      <c r="P2607" s="1">
        <v>77002</v>
      </c>
      <c r="Q2607" s="1" t="s">
        <v>26797</v>
      </c>
      <c r="R2607" s="1">
        <v>211130</v>
      </c>
      <c r="S2607" s="1">
        <v>211120</v>
      </c>
      <c r="T2607" s="1" t="s">
        <v>6826</v>
      </c>
      <c r="U2607" s="1"/>
      <c r="V2607" s="1" t="s">
        <v>23643</v>
      </c>
      <c r="W2607" s="1" t="s">
        <v>6826</v>
      </c>
    </row>
    <row r="2608" spans="1:23" x14ac:dyDescent="0.25">
      <c r="A2608" s="1">
        <v>1013983</v>
      </c>
      <c r="B2608" s="5" t="str">
        <f>VLOOKUP(H2608,'FIPS Basin X-walk'!$A$2:$F$3224,6,FALSE)</f>
        <v>Gulf Coast Basin (LA, TX)</v>
      </c>
      <c r="C2608" s="1" t="s">
        <v>26822</v>
      </c>
      <c r="D2608" s="1"/>
      <c r="E2608" s="1"/>
      <c r="F2608" s="1" t="s">
        <v>1484</v>
      </c>
      <c r="G2608" s="1" t="s">
        <v>1914</v>
      </c>
      <c r="H2608" s="1">
        <v>48201</v>
      </c>
      <c r="I2608" s="1">
        <v>1013983</v>
      </c>
      <c r="J2608" s="1">
        <v>29.7380743686263</v>
      </c>
      <c r="K2608" s="1">
        <v>-95.580767671695298</v>
      </c>
      <c r="L2608" s="1"/>
      <c r="M2608" s="1" t="s">
        <v>1485</v>
      </c>
      <c r="N2608" s="1" t="s">
        <v>9148</v>
      </c>
      <c r="O2608" s="1">
        <v>2022</v>
      </c>
      <c r="P2608" s="1">
        <v>77077</v>
      </c>
      <c r="Q2608" s="1" t="s">
        <v>1107</v>
      </c>
      <c r="R2608" s="1"/>
      <c r="S2608" s="1">
        <v>211120</v>
      </c>
      <c r="T2608" s="1" t="s">
        <v>6826</v>
      </c>
      <c r="U2608" s="1"/>
      <c r="V2608" s="1" t="s">
        <v>26823</v>
      </c>
      <c r="W2608" s="1" t="s">
        <v>6826</v>
      </c>
    </row>
    <row r="2609" spans="1:23" x14ac:dyDescent="0.25">
      <c r="A2609" s="1">
        <v>1013993</v>
      </c>
      <c r="B2609" s="5" t="str">
        <f>VLOOKUP(H2609,'FIPS Basin X-walk'!$A$2:$F$3224,6,FALSE)</f>
        <v>Gulf Coast Basin (LA, TX)</v>
      </c>
      <c r="C2609" s="1" t="s">
        <v>23735</v>
      </c>
      <c r="D2609" s="1"/>
      <c r="E2609" s="1"/>
      <c r="F2609" s="1" t="s">
        <v>1484</v>
      </c>
      <c r="G2609" s="1" t="s">
        <v>1914</v>
      </c>
      <c r="H2609" s="1">
        <v>48201</v>
      </c>
      <c r="I2609" s="1">
        <v>1013993</v>
      </c>
      <c r="J2609" s="1">
        <v>29.7498534170028</v>
      </c>
      <c r="K2609" s="1">
        <v>-95.473194956346106</v>
      </c>
      <c r="L2609" s="1"/>
      <c r="M2609" s="1" t="s">
        <v>1485</v>
      </c>
      <c r="N2609" s="1" t="s">
        <v>9148</v>
      </c>
      <c r="O2609" s="1">
        <v>2022</v>
      </c>
      <c r="P2609" s="1">
        <v>77056</v>
      </c>
      <c r="Q2609" s="1" t="s">
        <v>1108</v>
      </c>
      <c r="R2609" s="1"/>
      <c r="S2609" s="1">
        <v>211120</v>
      </c>
      <c r="T2609" s="1" t="s">
        <v>6826</v>
      </c>
      <c r="U2609" s="1"/>
      <c r="V2609" s="1" t="s">
        <v>26826</v>
      </c>
      <c r="W2609" s="1" t="s">
        <v>6826</v>
      </c>
    </row>
    <row r="2610" spans="1:23" x14ac:dyDescent="0.25">
      <c r="A2610" s="1">
        <v>1014085</v>
      </c>
      <c r="B2610" s="5" t="str">
        <f>VLOOKUP(H2610,'FIPS Basin X-walk'!$A$2:$F$3224,6,FALSE)</f>
        <v>Gulf Coast Basin (LA, TX)</v>
      </c>
      <c r="C2610" s="1" t="s">
        <v>26842</v>
      </c>
      <c r="D2610" s="1"/>
      <c r="E2610" s="1"/>
      <c r="F2610" s="1" t="s">
        <v>1484</v>
      </c>
      <c r="G2610" s="1" t="s">
        <v>1914</v>
      </c>
      <c r="H2610" s="1">
        <v>48201</v>
      </c>
      <c r="I2610" s="1">
        <v>1014085</v>
      </c>
      <c r="J2610" s="1">
        <v>29.7591188022644</v>
      </c>
      <c r="K2610" s="1">
        <v>-95.370793416160794</v>
      </c>
      <c r="L2610" s="1"/>
      <c r="M2610" s="1" t="s">
        <v>1485</v>
      </c>
      <c r="N2610" s="1" t="s">
        <v>9148</v>
      </c>
      <c r="O2610" s="1">
        <v>2022</v>
      </c>
      <c r="P2610" s="1">
        <v>77002</v>
      </c>
      <c r="Q2610" s="1" t="s">
        <v>26843</v>
      </c>
      <c r="R2610" s="1"/>
      <c r="S2610" s="1">
        <v>211120</v>
      </c>
      <c r="T2610" s="1" t="s">
        <v>6826</v>
      </c>
      <c r="U2610" s="1"/>
      <c r="V2610" s="1" t="s">
        <v>26844</v>
      </c>
      <c r="W2610" s="1" t="s">
        <v>6826</v>
      </c>
    </row>
    <row r="2611" spans="1:23" x14ac:dyDescent="0.25">
      <c r="A2611" s="1">
        <v>1014137</v>
      </c>
      <c r="B2611" s="5" t="str">
        <f>VLOOKUP(H2611,'FIPS Basin X-walk'!$A$2:$F$3224,6,FALSE)</f>
        <v>Gulf Coast Basin (LA, TX)</v>
      </c>
      <c r="C2611" s="1" t="s">
        <v>26882</v>
      </c>
      <c r="D2611" s="1"/>
      <c r="E2611" s="1"/>
      <c r="F2611" s="1" t="s">
        <v>1484</v>
      </c>
      <c r="G2611" s="1" t="s">
        <v>1914</v>
      </c>
      <c r="H2611" s="1">
        <v>48201</v>
      </c>
      <c r="I2611" s="1">
        <v>1014137</v>
      </c>
      <c r="J2611" s="1">
        <v>29.783589138265899</v>
      </c>
      <c r="K2611" s="1">
        <v>-95.535615873831603</v>
      </c>
      <c r="L2611" s="1"/>
      <c r="M2611" s="1" t="s">
        <v>1485</v>
      </c>
      <c r="N2611" s="1" t="s">
        <v>9148</v>
      </c>
      <c r="O2611" s="1">
        <v>2022</v>
      </c>
      <c r="P2611" s="1">
        <v>77024</v>
      </c>
      <c r="Q2611" s="1" t="s">
        <v>26883</v>
      </c>
      <c r="R2611" s="1">
        <v>211130</v>
      </c>
      <c r="S2611" s="1">
        <v>211120</v>
      </c>
      <c r="T2611" s="1" t="s">
        <v>6826</v>
      </c>
      <c r="U2611" s="1"/>
      <c r="V2611" s="1" t="s">
        <v>26884</v>
      </c>
      <c r="W2611" s="1" t="s">
        <v>6826</v>
      </c>
    </row>
    <row r="2612" spans="1:23" x14ac:dyDescent="0.25">
      <c r="A2612" s="1">
        <v>1014344</v>
      </c>
      <c r="B2612" s="5" t="str">
        <f>VLOOKUP(H2612,'FIPS Basin X-walk'!$A$2:$F$3224,6,FALSE)</f>
        <v>Gulf Coast Basin (LA, TX)</v>
      </c>
      <c r="C2612" s="1" t="s">
        <v>27025</v>
      </c>
      <c r="D2612" s="1"/>
      <c r="E2612" s="1"/>
      <c r="F2612" s="1" t="s">
        <v>1484</v>
      </c>
      <c r="G2612" s="1" t="s">
        <v>1914</v>
      </c>
      <c r="H2612" s="1">
        <v>48201</v>
      </c>
      <c r="I2612" s="1">
        <v>1014344</v>
      </c>
      <c r="J2612" s="1">
        <v>29.801377181843598</v>
      </c>
      <c r="K2612" s="1">
        <v>-95.510122416159703</v>
      </c>
      <c r="L2612" s="1"/>
      <c r="M2612" s="1" t="s">
        <v>1485</v>
      </c>
      <c r="N2612" s="1" t="s">
        <v>9148</v>
      </c>
      <c r="O2612" s="1">
        <v>2022</v>
      </c>
      <c r="P2612" s="1">
        <v>77055</v>
      </c>
      <c r="Q2612" s="1" t="s">
        <v>27026</v>
      </c>
      <c r="R2612" s="1"/>
      <c r="S2612" s="1">
        <v>213111</v>
      </c>
      <c r="T2612" s="1" t="s">
        <v>6826</v>
      </c>
      <c r="U2612" s="1"/>
      <c r="V2612" s="1" t="s">
        <v>27027</v>
      </c>
      <c r="W2612" s="1" t="s">
        <v>6826</v>
      </c>
    </row>
    <row r="2613" spans="1:23" x14ac:dyDescent="0.25">
      <c r="A2613" s="1">
        <v>1014351</v>
      </c>
      <c r="B2613" s="5" t="str">
        <f>VLOOKUP(H2613,'FIPS Basin X-walk'!$A$2:$F$3224,6,FALSE)</f>
        <v>Gulf Coast Basin (LA, TX)</v>
      </c>
      <c r="C2613" s="1" t="s">
        <v>27036</v>
      </c>
      <c r="D2613" s="1"/>
      <c r="E2613" s="1"/>
      <c r="F2613" s="1" t="s">
        <v>1484</v>
      </c>
      <c r="G2613" s="1" t="s">
        <v>1914</v>
      </c>
      <c r="H2613" s="1">
        <v>48201</v>
      </c>
      <c r="I2613" s="1">
        <v>1014351</v>
      </c>
      <c r="J2613" s="1">
        <v>29.6676696526733</v>
      </c>
      <c r="K2613" s="1">
        <v>-95.245477231506101</v>
      </c>
      <c r="L2613" s="1"/>
      <c r="M2613" s="1" t="s">
        <v>1485</v>
      </c>
      <c r="N2613" s="1" t="s">
        <v>9148</v>
      </c>
      <c r="O2613" s="1">
        <v>2022</v>
      </c>
      <c r="P2613" s="1">
        <v>77002</v>
      </c>
      <c r="Q2613" s="1" t="s">
        <v>27037</v>
      </c>
      <c r="R2613" s="1"/>
      <c r="S2613" s="1">
        <v>211130</v>
      </c>
      <c r="T2613" s="1" t="s">
        <v>6826</v>
      </c>
      <c r="U2613" s="1"/>
      <c r="V2613" s="1" t="s">
        <v>27038</v>
      </c>
      <c r="W2613" s="1" t="s">
        <v>6826</v>
      </c>
    </row>
    <row r="2614" spans="1:23" x14ac:dyDescent="0.25">
      <c r="A2614" s="1">
        <v>1014356</v>
      </c>
      <c r="B2614" s="5" t="str">
        <f>VLOOKUP(H2614,'FIPS Basin X-walk'!$A$2:$F$3224,6,FALSE)</f>
        <v>Gulf Coast Basin (LA, TX)</v>
      </c>
      <c r="C2614" s="1" t="s">
        <v>27048</v>
      </c>
      <c r="D2614" s="1"/>
      <c r="E2614" s="1"/>
      <c r="F2614" s="1" t="s">
        <v>1484</v>
      </c>
      <c r="G2614" s="1" t="s">
        <v>1914</v>
      </c>
      <c r="H2614" s="1">
        <v>48201</v>
      </c>
      <c r="I2614" s="1">
        <v>1014356</v>
      </c>
      <c r="J2614" s="1">
        <v>29.739392881362601</v>
      </c>
      <c r="K2614" s="1">
        <v>-95.463511004518594</v>
      </c>
      <c r="L2614" s="1"/>
      <c r="M2614" s="1" t="s">
        <v>1485</v>
      </c>
      <c r="N2614" s="1" t="s">
        <v>9148</v>
      </c>
      <c r="O2614" s="1">
        <v>2022</v>
      </c>
      <c r="P2614" s="1">
        <v>77056</v>
      </c>
      <c r="Q2614" s="1" t="s">
        <v>27049</v>
      </c>
      <c r="R2614" s="1"/>
      <c r="S2614" s="1">
        <v>211120</v>
      </c>
      <c r="T2614" s="1" t="s">
        <v>6826</v>
      </c>
      <c r="U2614" s="1"/>
      <c r="V2614" s="1" t="s">
        <v>27050</v>
      </c>
      <c r="W2614" s="1" t="s">
        <v>6826</v>
      </c>
    </row>
    <row r="2615" spans="1:23" x14ac:dyDescent="0.25">
      <c r="A2615" s="1">
        <v>1014359</v>
      </c>
      <c r="B2615" s="5" t="str">
        <f>VLOOKUP(H2615,'FIPS Basin X-walk'!$A$2:$F$3224,6,FALSE)</f>
        <v>Gulf Coast Basin (LA, TX)</v>
      </c>
      <c r="C2615" s="1" t="s">
        <v>26674</v>
      </c>
      <c r="D2615" s="1"/>
      <c r="E2615" s="1"/>
      <c r="F2615" s="1" t="s">
        <v>1484</v>
      </c>
      <c r="G2615" s="1" t="s">
        <v>1914</v>
      </c>
      <c r="H2615" s="1">
        <v>48201</v>
      </c>
      <c r="I2615" s="1">
        <v>1014359</v>
      </c>
      <c r="J2615" s="1">
        <v>29.7607514125575</v>
      </c>
      <c r="K2615" s="1">
        <v>-95.366413589175096</v>
      </c>
      <c r="L2615" s="1"/>
      <c r="M2615" s="1" t="s">
        <v>1485</v>
      </c>
      <c r="N2615" s="1" t="s">
        <v>9148</v>
      </c>
      <c r="O2615" s="1">
        <v>2022</v>
      </c>
      <c r="P2615" s="1">
        <v>77002</v>
      </c>
      <c r="Q2615" s="1" t="s">
        <v>27057</v>
      </c>
      <c r="R2615" s="1"/>
      <c r="S2615" s="1">
        <v>486210</v>
      </c>
      <c r="T2615" s="1" t="s">
        <v>6826</v>
      </c>
      <c r="U2615" s="1"/>
      <c r="V2615" s="1" t="s">
        <v>12735</v>
      </c>
      <c r="W2615" s="1" t="s">
        <v>6826</v>
      </c>
    </row>
    <row r="2616" spans="1:23" x14ac:dyDescent="0.25">
      <c r="A2616" s="1">
        <v>1014371</v>
      </c>
      <c r="B2616" s="5" t="str">
        <f>VLOOKUP(H2616,'FIPS Basin X-walk'!$A$2:$F$3224,6,FALSE)</f>
        <v>Gulf Coast Basin (LA, TX)</v>
      </c>
      <c r="C2616" s="1" t="s">
        <v>27071</v>
      </c>
      <c r="D2616" s="1"/>
      <c r="E2616" s="1"/>
      <c r="F2616" s="1" t="s">
        <v>1484</v>
      </c>
      <c r="G2616" s="1" t="s">
        <v>1914</v>
      </c>
      <c r="H2616" s="1">
        <v>48201</v>
      </c>
      <c r="I2616" s="1">
        <v>1014371</v>
      </c>
      <c r="J2616" s="1">
        <v>29.783589138265899</v>
      </c>
      <c r="K2616" s="1">
        <v>-95.535615873831603</v>
      </c>
      <c r="L2616" s="1"/>
      <c r="M2616" s="1" t="s">
        <v>1485</v>
      </c>
      <c r="N2616" s="1" t="s">
        <v>9148</v>
      </c>
      <c r="O2616" s="1">
        <v>2022</v>
      </c>
      <c r="P2616" s="1">
        <v>77024</v>
      </c>
      <c r="Q2616" s="1" t="s">
        <v>27072</v>
      </c>
      <c r="R2616" s="1"/>
      <c r="S2616" s="1">
        <v>211120</v>
      </c>
      <c r="T2616" s="1" t="s">
        <v>6826</v>
      </c>
      <c r="U2616" s="1"/>
      <c r="V2616" s="1" t="s">
        <v>27073</v>
      </c>
      <c r="W2616" s="1" t="s">
        <v>6826</v>
      </c>
    </row>
    <row r="2617" spans="1:23" x14ac:dyDescent="0.25">
      <c r="A2617" s="1">
        <v>1014410</v>
      </c>
      <c r="B2617" s="5" t="str">
        <f>VLOOKUP(H2617,'FIPS Basin X-walk'!$A$2:$F$3224,6,FALSE)</f>
        <v>Gulf Coast Basin (LA, TX)</v>
      </c>
      <c r="C2617" s="1" t="s">
        <v>26509</v>
      </c>
      <c r="D2617" s="1"/>
      <c r="E2617" s="1"/>
      <c r="F2617" s="1" t="s">
        <v>1484</v>
      </c>
      <c r="G2617" s="1" t="s">
        <v>1914</v>
      </c>
      <c r="H2617" s="1">
        <v>48201</v>
      </c>
      <c r="I2617" s="1">
        <v>1014410</v>
      </c>
      <c r="J2617" s="1">
        <v>29.767630905215199</v>
      </c>
      <c r="K2617" s="1">
        <v>-95.397704244996305</v>
      </c>
      <c r="L2617" s="1"/>
      <c r="M2617" s="1" t="s">
        <v>1485</v>
      </c>
      <c r="N2617" s="1" t="s">
        <v>9148</v>
      </c>
      <c r="O2617" s="1">
        <v>2022</v>
      </c>
      <c r="P2617" s="1">
        <v>77024</v>
      </c>
      <c r="Q2617" s="1" t="s">
        <v>27112</v>
      </c>
      <c r="R2617" s="1"/>
      <c r="S2617" s="1">
        <v>211120</v>
      </c>
      <c r="T2617" s="1" t="s">
        <v>6826</v>
      </c>
      <c r="U2617" s="1"/>
      <c r="V2617" s="1" t="s">
        <v>27113</v>
      </c>
      <c r="W2617" s="1" t="s">
        <v>6826</v>
      </c>
    </row>
    <row r="2618" spans="1:23" x14ac:dyDescent="0.25">
      <c r="A2618" s="1">
        <v>1014412</v>
      </c>
      <c r="B2618" s="5" t="str">
        <f>VLOOKUP(H2618,'FIPS Basin X-walk'!$A$2:$F$3224,6,FALSE)</f>
        <v>Gulf Coast Basin (LA, TX)</v>
      </c>
      <c r="C2618" s="1" t="s">
        <v>27117</v>
      </c>
      <c r="D2618" s="1"/>
      <c r="E2618" s="1"/>
      <c r="F2618" s="1" t="s">
        <v>1484</v>
      </c>
      <c r="G2618" s="1" t="s">
        <v>1914</v>
      </c>
      <c r="H2618" s="1">
        <v>48201</v>
      </c>
      <c r="I2618" s="1">
        <v>1014412</v>
      </c>
      <c r="J2618" s="1">
        <v>29.761903296310699</v>
      </c>
      <c r="K2618" s="1">
        <v>-95.3642920756823</v>
      </c>
      <c r="L2618" s="1"/>
      <c r="M2618" s="1" t="s">
        <v>1485</v>
      </c>
      <c r="N2618" s="1" t="s">
        <v>9148</v>
      </c>
      <c r="O2618" s="1">
        <v>2022</v>
      </c>
      <c r="P2618" s="1">
        <v>77002</v>
      </c>
      <c r="Q2618" s="1" t="s">
        <v>27118</v>
      </c>
      <c r="R2618" s="1"/>
      <c r="S2618" s="1">
        <v>211120</v>
      </c>
      <c r="T2618" s="1" t="s">
        <v>6826</v>
      </c>
      <c r="U2618" s="1"/>
      <c r="V2618" s="1" t="s">
        <v>23813</v>
      </c>
      <c r="W2618" s="1" t="s">
        <v>6826</v>
      </c>
    </row>
    <row r="2619" spans="1:23" x14ac:dyDescent="0.25">
      <c r="A2619" s="1">
        <v>1014413</v>
      </c>
      <c r="B2619" s="5" t="str">
        <f>VLOOKUP(H2619,'FIPS Basin X-walk'!$A$2:$F$3224,6,FALSE)</f>
        <v>Gulf Coast Basin (LA, TX)</v>
      </c>
      <c r="C2619" s="1" t="s">
        <v>27117</v>
      </c>
      <c r="D2619" s="1"/>
      <c r="E2619" s="1"/>
      <c r="F2619" s="1" t="s">
        <v>1484</v>
      </c>
      <c r="G2619" s="1" t="s">
        <v>1914</v>
      </c>
      <c r="H2619" s="1">
        <v>48201</v>
      </c>
      <c r="I2619" s="1">
        <v>1014413</v>
      </c>
      <c r="J2619" s="1">
        <v>29.761903296310699</v>
      </c>
      <c r="K2619" s="1">
        <v>-95.3642920756823</v>
      </c>
      <c r="L2619" s="1"/>
      <c r="M2619" s="1" t="s">
        <v>1485</v>
      </c>
      <c r="N2619" s="1" t="s">
        <v>9148</v>
      </c>
      <c r="O2619" s="1">
        <v>2022</v>
      </c>
      <c r="P2619" s="1">
        <v>77002</v>
      </c>
      <c r="Q2619" s="1" t="s">
        <v>27119</v>
      </c>
      <c r="R2619" s="1"/>
      <c r="S2619" s="1">
        <v>211120</v>
      </c>
      <c r="T2619" s="1" t="s">
        <v>6826</v>
      </c>
      <c r="U2619" s="1"/>
      <c r="V2619" s="1" t="s">
        <v>23813</v>
      </c>
      <c r="W2619" s="1" t="s">
        <v>6826</v>
      </c>
    </row>
    <row r="2620" spans="1:23" x14ac:dyDescent="0.25">
      <c r="A2620" s="1">
        <v>1014415</v>
      </c>
      <c r="B2620" s="5" t="str">
        <f>VLOOKUP(H2620,'FIPS Basin X-walk'!$A$2:$F$3224,6,FALSE)</f>
        <v>Gulf Coast Basin (LA, TX)</v>
      </c>
      <c r="C2620" s="1" t="s">
        <v>27121</v>
      </c>
      <c r="D2620" s="1"/>
      <c r="E2620" s="1"/>
      <c r="F2620" s="1" t="s">
        <v>1484</v>
      </c>
      <c r="G2620" s="1" t="s">
        <v>1914</v>
      </c>
      <c r="H2620" s="1">
        <v>48201</v>
      </c>
      <c r="I2620" s="1">
        <v>1014415</v>
      </c>
      <c r="J2620" s="1">
        <v>29.947754475914401</v>
      </c>
      <c r="K2620" s="1">
        <v>-95.406920187320196</v>
      </c>
      <c r="L2620" s="1"/>
      <c r="M2620" s="1" t="s">
        <v>1485</v>
      </c>
      <c r="N2620" s="1" t="s">
        <v>9148</v>
      </c>
      <c r="O2620" s="1">
        <v>2022</v>
      </c>
      <c r="P2620" s="1">
        <v>77060</v>
      </c>
      <c r="Q2620" s="1" t="s">
        <v>27122</v>
      </c>
      <c r="R2620" s="1"/>
      <c r="S2620" s="1">
        <v>211130</v>
      </c>
      <c r="T2620" s="1" t="s">
        <v>6826</v>
      </c>
      <c r="U2620" s="1"/>
      <c r="V2620" s="1" t="s">
        <v>27123</v>
      </c>
      <c r="W2620" s="1" t="s">
        <v>6826</v>
      </c>
    </row>
    <row r="2621" spans="1:23" x14ac:dyDescent="0.25">
      <c r="A2621" s="1">
        <v>1014512</v>
      </c>
      <c r="B2621" s="5" t="str">
        <f>VLOOKUP(H2621,'FIPS Basin X-walk'!$A$2:$F$3224,6,FALSE)</f>
        <v>Gulf Coast Basin (LA, TX)</v>
      </c>
      <c r="C2621" s="1" t="s">
        <v>27184</v>
      </c>
      <c r="D2621" s="1"/>
      <c r="E2621" s="1"/>
      <c r="F2621" s="1" t="s">
        <v>1484</v>
      </c>
      <c r="G2621" s="1" t="s">
        <v>1914</v>
      </c>
      <c r="H2621" s="1">
        <v>48201</v>
      </c>
      <c r="I2621" s="1">
        <v>1014512</v>
      </c>
      <c r="J2621" s="1">
        <v>29.765704262502901</v>
      </c>
      <c r="K2621" s="1">
        <v>-95.381090598534399</v>
      </c>
      <c r="L2621" s="1"/>
      <c r="M2621" s="1" t="s">
        <v>1485</v>
      </c>
      <c r="N2621" s="1" t="s">
        <v>9148</v>
      </c>
      <c r="O2621" s="1">
        <v>2022</v>
      </c>
      <c r="P2621" s="1">
        <v>77007</v>
      </c>
      <c r="Q2621" s="1" t="s">
        <v>27185</v>
      </c>
      <c r="R2621" s="1">
        <v>211120</v>
      </c>
      <c r="S2621" s="1">
        <v>211130</v>
      </c>
      <c r="T2621" s="1" t="s">
        <v>6826</v>
      </c>
      <c r="U2621" s="1"/>
      <c r="V2621" s="1" t="s">
        <v>27186</v>
      </c>
      <c r="W2621" s="1" t="s">
        <v>6826</v>
      </c>
    </row>
    <row r="2622" spans="1:23" x14ac:dyDescent="0.25">
      <c r="A2622" s="1">
        <v>1014545</v>
      </c>
      <c r="B2622" s="5" t="str">
        <f>VLOOKUP(H2622,'FIPS Basin X-walk'!$A$2:$F$3224,6,FALSE)</f>
        <v>Gulf Coast Basin (LA, TX)</v>
      </c>
      <c r="C2622" s="1" t="s">
        <v>27210</v>
      </c>
      <c r="D2622" s="1"/>
      <c r="E2622" s="1"/>
      <c r="F2622" s="1" t="s">
        <v>1484</v>
      </c>
      <c r="G2622" s="1" t="s">
        <v>1914</v>
      </c>
      <c r="H2622" s="1">
        <v>48201</v>
      </c>
      <c r="I2622" s="1">
        <v>1014545</v>
      </c>
      <c r="J2622" s="1">
        <v>29.760581748468901</v>
      </c>
      <c r="K2622" s="1">
        <v>-95.370379587729701</v>
      </c>
      <c r="L2622" s="1"/>
      <c r="M2622" s="1" t="s">
        <v>1485</v>
      </c>
      <c r="N2622" s="1" t="s">
        <v>9148</v>
      </c>
      <c r="O2622" s="1">
        <v>2022</v>
      </c>
      <c r="P2622" s="1">
        <v>77002</v>
      </c>
      <c r="Q2622" s="1" t="s">
        <v>27211</v>
      </c>
      <c r="R2622" s="1"/>
      <c r="S2622" s="1">
        <v>211120</v>
      </c>
      <c r="T2622" s="1" t="s">
        <v>6826</v>
      </c>
      <c r="U2622" s="1"/>
      <c r="V2622" s="1" t="s">
        <v>20394</v>
      </c>
      <c r="W2622" s="1" t="s">
        <v>6826</v>
      </c>
    </row>
    <row r="2623" spans="1:23" x14ac:dyDescent="0.25">
      <c r="A2623" s="1">
        <v>1014555</v>
      </c>
      <c r="B2623" s="5" t="str">
        <f>VLOOKUP(H2623,'FIPS Basin X-walk'!$A$2:$F$3224,6,FALSE)</f>
        <v>Gulf Coast Basin (LA, TX)</v>
      </c>
      <c r="C2623" s="1" t="s">
        <v>27210</v>
      </c>
      <c r="D2623" s="1"/>
      <c r="E2623" s="1"/>
      <c r="F2623" s="1" t="s">
        <v>1484</v>
      </c>
      <c r="G2623" s="1" t="s">
        <v>1914</v>
      </c>
      <c r="H2623" s="1">
        <v>48201</v>
      </c>
      <c r="I2623" s="1">
        <v>1014555</v>
      </c>
      <c r="J2623" s="1">
        <v>29.760914862927301</v>
      </c>
      <c r="K2623" s="1">
        <v>-95.369958120157193</v>
      </c>
      <c r="L2623" s="1"/>
      <c r="M2623" s="1" t="s">
        <v>1485</v>
      </c>
      <c r="N2623" s="1" t="s">
        <v>9148</v>
      </c>
      <c r="O2623" s="1">
        <v>2022</v>
      </c>
      <c r="P2623" s="1">
        <v>77002</v>
      </c>
      <c r="Q2623" s="1" t="s">
        <v>27216</v>
      </c>
      <c r="R2623" s="1"/>
      <c r="S2623" s="1">
        <v>211120</v>
      </c>
      <c r="T2623" s="1" t="s">
        <v>6826</v>
      </c>
      <c r="U2623" s="1"/>
      <c r="V2623" s="1" t="s">
        <v>20394</v>
      </c>
      <c r="W2623" s="1" t="s">
        <v>6826</v>
      </c>
    </row>
    <row r="2624" spans="1:23" x14ac:dyDescent="0.25">
      <c r="A2624" s="1">
        <v>1014621</v>
      </c>
      <c r="B2624" s="5" t="str">
        <f>VLOOKUP(H2624,'FIPS Basin X-walk'!$A$2:$F$3224,6,FALSE)</f>
        <v>Gulf Coast Basin (LA, TX)</v>
      </c>
      <c r="C2624" s="1" t="s">
        <v>27210</v>
      </c>
      <c r="D2624" s="1"/>
      <c r="E2624" s="1"/>
      <c r="F2624" s="1" t="s">
        <v>1484</v>
      </c>
      <c r="G2624" s="1" t="s">
        <v>1914</v>
      </c>
      <c r="H2624" s="1">
        <v>48201</v>
      </c>
      <c r="I2624" s="1">
        <v>1014621</v>
      </c>
      <c r="J2624" s="1">
        <v>29.7605872345123</v>
      </c>
      <c r="K2624" s="1">
        <v>-95.370458346899099</v>
      </c>
      <c r="L2624" s="1"/>
      <c r="M2624" s="1" t="s">
        <v>1485</v>
      </c>
      <c r="N2624" s="1" t="s">
        <v>9148</v>
      </c>
      <c r="O2624" s="1">
        <v>2022</v>
      </c>
      <c r="P2624" s="1">
        <v>77002</v>
      </c>
      <c r="Q2624" s="1" t="s">
        <v>27315</v>
      </c>
      <c r="R2624" s="1"/>
      <c r="S2624" s="1">
        <v>211120</v>
      </c>
      <c r="T2624" s="1" t="s">
        <v>6826</v>
      </c>
      <c r="U2624" s="1"/>
      <c r="V2624" s="1" t="s">
        <v>20394</v>
      </c>
      <c r="W2624" s="1" t="s">
        <v>6826</v>
      </c>
    </row>
    <row r="2625" spans="1:23" x14ac:dyDescent="0.25">
      <c r="A2625" s="1">
        <v>1014625</v>
      </c>
      <c r="B2625" s="5" t="str">
        <f>VLOOKUP(H2625,'FIPS Basin X-walk'!$A$2:$F$3224,6,FALSE)</f>
        <v>Gulf Coast Basin (LA, TX)</v>
      </c>
      <c r="C2625" s="1" t="s">
        <v>27210</v>
      </c>
      <c r="D2625" s="1"/>
      <c r="E2625" s="1"/>
      <c r="F2625" s="1" t="s">
        <v>1484</v>
      </c>
      <c r="G2625" s="1" t="s">
        <v>1914</v>
      </c>
      <c r="H2625" s="1">
        <v>48201</v>
      </c>
      <c r="I2625" s="1">
        <v>1014625</v>
      </c>
      <c r="J2625" s="1">
        <v>29.7605872345123</v>
      </c>
      <c r="K2625" s="1">
        <v>-95.370458346899099</v>
      </c>
      <c r="L2625" s="1"/>
      <c r="M2625" s="1" t="s">
        <v>1485</v>
      </c>
      <c r="N2625" s="1" t="s">
        <v>9148</v>
      </c>
      <c r="O2625" s="1">
        <v>2022</v>
      </c>
      <c r="P2625" s="1">
        <v>77002</v>
      </c>
      <c r="Q2625" s="1" t="s">
        <v>27323</v>
      </c>
      <c r="R2625" s="1"/>
      <c r="S2625" s="1">
        <v>211120</v>
      </c>
      <c r="T2625" s="1" t="s">
        <v>6826</v>
      </c>
      <c r="U2625" s="1"/>
      <c r="V2625" s="1" t="s">
        <v>20394</v>
      </c>
      <c r="W2625" s="1" t="s">
        <v>6826</v>
      </c>
    </row>
    <row r="2626" spans="1:23" x14ac:dyDescent="0.25">
      <c r="A2626" s="1">
        <v>1014642</v>
      </c>
      <c r="B2626" s="5" t="str">
        <f>VLOOKUP(H2626,'FIPS Basin X-walk'!$A$2:$F$3224,6,FALSE)</f>
        <v>Gulf Coast Basin (LA, TX)</v>
      </c>
      <c r="C2626" s="1" t="s">
        <v>27347</v>
      </c>
      <c r="D2626" s="1"/>
      <c r="E2626" s="1"/>
      <c r="F2626" s="1" t="s">
        <v>1484</v>
      </c>
      <c r="G2626" s="1" t="s">
        <v>1914</v>
      </c>
      <c r="H2626" s="1">
        <v>48201</v>
      </c>
      <c r="I2626" s="1">
        <v>1014642</v>
      </c>
      <c r="J2626" s="1">
        <v>29.757999082782</v>
      </c>
      <c r="K2626" s="1">
        <v>-95.369016391710502</v>
      </c>
      <c r="L2626" s="1"/>
      <c r="M2626" s="1" t="s">
        <v>1485</v>
      </c>
      <c r="N2626" s="1" t="s">
        <v>9148</v>
      </c>
      <c r="O2626" s="1">
        <v>2022</v>
      </c>
      <c r="P2626" s="1">
        <v>77002</v>
      </c>
      <c r="Q2626" s="1" t="s">
        <v>27348</v>
      </c>
      <c r="R2626" s="1"/>
      <c r="S2626" s="1">
        <v>211120</v>
      </c>
      <c r="T2626" s="1" t="s">
        <v>6826</v>
      </c>
      <c r="U2626" s="1"/>
      <c r="V2626" s="1" t="s">
        <v>27349</v>
      </c>
      <c r="W2626" s="1" t="s">
        <v>6826</v>
      </c>
    </row>
    <row r="2627" spans="1:23" x14ac:dyDescent="0.25">
      <c r="A2627" s="1">
        <v>1014648</v>
      </c>
      <c r="B2627" s="5" t="str">
        <f>VLOOKUP(H2627,'FIPS Basin X-walk'!$A$2:$F$3224,6,FALSE)</f>
        <v>Gulf Coast Basin (LA, TX)</v>
      </c>
      <c r="C2627" s="1" t="s">
        <v>27350</v>
      </c>
      <c r="D2627" s="1"/>
      <c r="E2627" s="1"/>
      <c r="F2627" s="1" t="s">
        <v>15195</v>
      </c>
      <c r="G2627" s="1" t="s">
        <v>1914</v>
      </c>
      <c r="H2627" s="1">
        <v>48201</v>
      </c>
      <c r="I2627" s="1">
        <v>1014648</v>
      </c>
      <c r="J2627" s="1">
        <v>29.796309191430801</v>
      </c>
      <c r="K2627" s="1">
        <v>-95.513665379276603</v>
      </c>
      <c r="L2627" s="1"/>
      <c r="M2627" s="1" t="s">
        <v>1485</v>
      </c>
      <c r="N2627" s="1" t="s">
        <v>9148</v>
      </c>
      <c r="O2627" s="1">
        <v>2022</v>
      </c>
      <c r="P2627" s="1">
        <v>77055</v>
      </c>
      <c r="Q2627" s="1" t="s">
        <v>27351</v>
      </c>
      <c r="R2627" s="1"/>
      <c r="S2627" s="1">
        <v>211120</v>
      </c>
      <c r="T2627" s="1" t="s">
        <v>6826</v>
      </c>
      <c r="U2627" s="1"/>
      <c r="V2627" s="1" t="s">
        <v>27352</v>
      </c>
      <c r="W2627" s="1" t="s">
        <v>6826</v>
      </c>
    </row>
    <row r="2628" spans="1:23" x14ac:dyDescent="0.25">
      <c r="A2628" s="1">
        <v>1014650</v>
      </c>
      <c r="B2628" s="5" t="str">
        <f>VLOOKUP(H2628,'FIPS Basin X-walk'!$A$2:$F$3224,6,FALSE)</f>
        <v>Gulf Coast Basin (LA, TX)</v>
      </c>
      <c r="C2628" s="1" t="s">
        <v>27353</v>
      </c>
      <c r="D2628" s="1"/>
      <c r="E2628" s="1"/>
      <c r="F2628" s="1" t="s">
        <v>1484</v>
      </c>
      <c r="G2628" s="1" t="s">
        <v>1914</v>
      </c>
      <c r="H2628" s="1">
        <v>48201</v>
      </c>
      <c r="I2628" s="1">
        <v>1014650</v>
      </c>
      <c r="J2628" s="1">
        <v>29.7576247474036</v>
      </c>
      <c r="K2628" s="1">
        <v>-95.369017344688402</v>
      </c>
      <c r="L2628" s="1"/>
      <c r="M2628" s="1" t="s">
        <v>1485</v>
      </c>
      <c r="N2628" s="1" t="s">
        <v>9148</v>
      </c>
      <c r="O2628" s="1">
        <v>2022</v>
      </c>
      <c r="P2628" s="1">
        <v>77002</v>
      </c>
      <c r="Q2628" s="1" t="s">
        <v>27354</v>
      </c>
      <c r="R2628" s="1"/>
      <c r="S2628" s="1">
        <v>211130</v>
      </c>
      <c r="T2628" s="1" t="s">
        <v>6826</v>
      </c>
      <c r="U2628" s="1"/>
      <c r="V2628" s="1" t="s">
        <v>27355</v>
      </c>
      <c r="W2628" s="1" t="s">
        <v>6826</v>
      </c>
    </row>
    <row r="2629" spans="1:23" x14ac:dyDescent="0.25">
      <c r="A2629" s="1">
        <v>1014667</v>
      </c>
      <c r="B2629" s="5" t="str">
        <f>VLOOKUP(H2629,'FIPS Basin X-walk'!$A$2:$F$3224,6,FALSE)</f>
        <v>Gulf Coast Basin (LA, TX)</v>
      </c>
      <c r="C2629" s="1" t="s">
        <v>27210</v>
      </c>
      <c r="D2629" s="1"/>
      <c r="E2629" s="1"/>
      <c r="F2629" s="1" t="s">
        <v>1484</v>
      </c>
      <c r="G2629" s="1" t="s">
        <v>1914</v>
      </c>
      <c r="H2629" s="1">
        <v>48201</v>
      </c>
      <c r="I2629" s="1">
        <v>1014667</v>
      </c>
      <c r="J2629" s="1">
        <v>29.760419283048801</v>
      </c>
      <c r="K2629" s="1">
        <v>-95.370240232532396</v>
      </c>
      <c r="L2629" s="1"/>
      <c r="M2629" s="1" t="s">
        <v>1485</v>
      </c>
      <c r="N2629" s="1" t="s">
        <v>9148</v>
      </c>
      <c r="O2629" s="1">
        <v>2022</v>
      </c>
      <c r="P2629" s="1">
        <v>77002</v>
      </c>
      <c r="Q2629" s="1" t="s">
        <v>27381</v>
      </c>
      <c r="R2629" s="1"/>
      <c r="S2629" s="1">
        <v>211120</v>
      </c>
      <c r="T2629" s="1" t="s">
        <v>6826</v>
      </c>
      <c r="U2629" s="1"/>
      <c r="V2629" s="1" t="s">
        <v>20394</v>
      </c>
      <c r="W2629" s="1" t="s">
        <v>6826</v>
      </c>
    </row>
    <row r="2630" spans="1:23" x14ac:dyDescent="0.25">
      <c r="A2630" s="1">
        <v>1014678</v>
      </c>
      <c r="B2630" s="5" t="str">
        <f>VLOOKUP(H2630,'FIPS Basin X-walk'!$A$2:$F$3224,6,FALSE)</f>
        <v>Gulf Coast Basin (LA, TX)</v>
      </c>
      <c r="C2630" s="1" t="s">
        <v>27071</v>
      </c>
      <c r="D2630" s="1"/>
      <c r="E2630" s="1"/>
      <c r="F2630" s="1" t="s">
        <v>1484</v>
      </c>
      <c r="G2630" s="1" t="s">
        <v>1914</v>
      </c>
      <c r="H2630" s="1">
        <v>48201</v>
      </c>
      <c r="I2630" s="1">
        <v>1014678</v>
      </c>
      <c r="J2630" s="1">
        <v>29.783975038868299</v>
      </c>
      <c r="K2630" s="1">
        <v>-95.535784497331093</v>
      </c>
      <c r="L2630" s="1"/>
      <c r="M2630" s="1" t="s">
        <v>1485</v>
      </c>
      <c r="N2630" s="1" t="s">
        <v>9148</v>
      </c>
      <c r="O2630" s="1">
        <v>2022</v>
      </c>
      <c r="P2630" s="1">
        <v>77024</v>
      </c>
      <c r="Q2630" s="1" t="s">
        <v>27398</v>
      </c>
      <c r="R2630" s="1"/>
      <c r="S2630" s="1">
        <v>211120</v>
      </c>
      <c r="T2630" s="1" t="s">
        <v>6826</v>
      </c>
      <c r="U2630" s="1"/>
      <c r="V2630" s="1" t="s">
        <v>27399</v>
      </c>
      <c r="W2630" s="1" t="s">
        <v>6826</v>
      </c>
    </row>
    <row r="2631" spans="1:23" x14ac:dyDescent="0.25">
      <c r="A2631" s="1">
        <v>1014682</v>
      </c>
      <c r="B2631" s="5" t="str">
        <f>VLOOKUP(H2631,'FIPS Basin X-walk'!$A$2:$F$3224,6,FALSE)</f>
        <v>Gulf Coast Basin (LA, TX)</v>
      </c>
      <c r="C2631" s="1" t="s">
        <v>27405</v>
      </c>
      <c r="D2631" s="1"/>
      <c r="E2631" s="1"/>
      <c r="F2631" s="1" t="s">
        <v>1484</v>
      </c>
      <c r="G2631" s="1" t="s">
        <v>1914</v>
      </c>
      <c r="H2631" s="1">
        <v>48201</v>
      </c>
      <c r="I2631" s="1">
        <v>1014682</v>
      </c>
      <c r="J2631" s="1">
        <v>29.761479699256501</v>
      </c>
      <c r="K2631" s="1">
        <v>-95.397619934796893</v>
      </c>
      <c r="L2631" s="1"/>
      <c r="M2631" s="1" t="s">
        <v>1485</v>
      </c>
      <c r="N2631" s="1" t="s">
        <v>9148</v>
      </c>
      <c r="O2631" s="1">
        <v>2022</v>
      </c>
      <c r="P2631" s="1">
        <v>77019</v>
      </c>
      <c r="Q2631" s="1" t="s">
        <v>27406</v>
      </c>
      <c r="R2631" s="1"/>
      <c r="S2631" s="1">
        <v>211120</v>
      </c>
      <c r="T2631" s="1" t="s">
        <v>6826</v>
      </c>
      <c r="U2631" s="1"/>
      <c r="V2631" s="1" t="s">
        <v>27407</v>
      </c>
      <c r="W2631" s="1" t="s">
        <v>6826</v>
      </c>
    </row>
    <row r="2632" spans="1:23" x14ac:dyDescent="0.25">
      <c r="A2632" s="1">
        <v>1014705</v>
      </c>
      <c r="B2632" s="5" t="str">
        <f>VLOOKUP(H2632,'FIPS Basin X-walk'!$A$2:$F$3224,6,FALSE)</f>
        <v>Gulf Coast Basin (LA, TX)</v>
      </c>
      <c r="C2632" s="1" t="s">
        <v>26530</v>
      </c>
      <c r="D2632" s="1"/>
      <c r="E2632" s="1"/>
      <c r="F2632" s="1" t="s">
        <v>1484</v>
      </c>
      <c r="G2632" s="1" t="s">
        <v>1914</v>
      </c>
      <c r="H2632" s="1">
        <v>48201</v>
      </c>
      <c r="I2632" s="1">
        <v>1014705</v>
      </c>
      <c r="J2632" s="1">
        <v>29.760605761167302</v>
      </c>
      <c r="K2632" s="1">
        <v>-95.364151916778695</v>
      </c>
      <c r="L2632" s="1"/>
      <c r="M2632" s="1" t="s">
        <v>1485</v>
      </c>
      <c r="N2632" s="1" t="s">
        <v>9148</v>
      </c>
      <c r="O2632" s="1">
        <v>2022</v>
      </c>
      <c r="P2632" s="1">
        <v>77002</v>
      </c>
      <c r="Q2632" s="1" t="s">
        <v>27444</v>
      </c>
      <c r="R2632" s="1"/>
      <c r="S2632" s="1">
        <v>211130</v>
      </c>
      <c r="T2632" s="1" t="s">
        <v>6826</v>
      </c>
      <c r="U2632" s="1"/>
      <c r="V2632" s="1" t="s">
        <v>25055</v>
      </c>
      <c r="W2632" s="1" t="s">
        <v>6826</v>
      </c>
    </row>
    <row r="2633" spans="1:23" x14ac:dyDescent="0.25">
      <c r="A2633" s="1">
        <v>1014725</v>
      </c>
      <c r="B2633" s="5" t="str">
        <f>VLOOKUP(H2633,'FIPS Basin X-walk'!$A$2:$F$3224,6,FALSE)</f>
        <v>Gulf Coast Basin (LA, TX)</v>
      </c>
      <c r="C2633" s="1" t="s">
        <v>26530</v>
      </c>
      <c r="D2633" s="1"/>
      <c r="E2633" s="1"/>
      <c r="F2633" s="1" t="s">
        <v>1484</v>
      </c>
      <c r="G2633" s="1" t="s">
        <v>1914</v>
      </c>
      <c r="H2633" s="1">
        <v>48201</v>
      </c>
      <c r="I2633" s="1">
        <v>1014725</v>
      </c>
      <c r="J2633" s="1">
        <v>29.760559192271799</v>
      </c>
      <c r="K2633" s="1">
        <v>-95.364237747462695</v>
      </c>
      <c r="L2633" s="1"/>
      <c r="M2633" s="1" t="s">
        <v>1485</v>
      </c>
      <c r="N2633" s="1" t="s">
        <v>9148</v>
      </c>
      <c r="O2633" s="1">
        <v>2022</v>
      </c>
      <c r="P2633" s="1">
        <v>77002</v>
      </c>
      <c r="Q2633" s="1" t="s">
        <v>27463</v>
      </c>
      <c r="R2633" s="1"/>
      <c r="S2633" s="1">
        <v>211130</v>
      </c>
      <c r="T2633" s="1" t="s">
        <v>6826</v>
      </c>
      <c r="U2633" s="1"/>
      <c r="V2633" s="1" t="s">
        <v>25055</v>
      </c>
      <c r="W2633" s="1" t="s">
        <v>6826</v>
      </c>
    </row>
    <row r="2634" spans="1:23" x14ac:dyDescent="0.25">
      <c r="A2634" s="1">
        <v>1008439</v>
      </c>
      <c r="B2634" s="5" t="str">
        <f>VLOOKUP(H2634,'FIPS Basin X-walk'!$A$2:$F$3224,6,FALSE)</f>
        <v>Gulf Coast Basin (LA, TX)</v>
      </c>
      <c r="C2634" s="1" t="s">
        <v>25993</v>
      </c>
      <c r="D2634" s="1"/>
      <c r="E2634" s="1"/>
      <c r="F2634" s="1" t="s">
        <v>20591</v>
      </c>
      <c r="G2634" s="1" t="s">
        <v>1914</v>
      </c>
      <c r="H2634" s="1">
        <v>48201</v>
      </c>
      <c r="I2634" s="1">
        <v>1008439</v>
      </c>
      <c r="J2634" s="1">
        <v>29.777909999999999</v>
      </c>
      <c r="K2634" s="1">
        <v>-95.544399999999996</v>
      </c>
      <c r="L2634" s="1"/>
      <c r="M2634" s="1" t="s">
        <v>1485</v>
      </c>
      <c r="N2634" s="1" t="s">
        <v>9148</v>
      </c>
      <c r="O2634" s="1">
        <v>2022</v>
      </c>
      <c r="P2634" s="1">
        <v>75039</v>
      </c>
      <c r="Q2634" s="1" t="s">
        <v>25994</v>
      </c>
      <c r="R2634" s="1"/>
      <c r="S2634" s="1">
        <v>211120</v>
      </c>
      <c r="T2634" s="1" t="s">
        <v>6826</v>
      </c>
      <c r="U2634" s="1"/>
      <c r="V2634" s="1" t="s">
        <v>21132</v>
      </c>
      <c r="W2634" s="1" t="s">
        <v>6826</v>
      </c>
    </row>
    <row r="2635" spans="1:23" x14ac:dyDescent="0.25">
      <c r="A2635" s="1">
        <v>1009350</v>
      </c>
      <c r="B2635" s="5" t="str">
        <f>VLOOKUP(H2635,'FIPS Basin X-walk'!$A$2:$F$3224,6,FALSE)</f>
        <v>Gulf Coast Basin (LA, TX)</v>
      </c>
      <c r="C2635" s="1" t="s">
        <v>26092</v>
      </c>
      <c r="D2635" s="1"/>
      <c r="E2635" s="1"/>
      <c r="F2635" s="1" t="s">
        <v>20591</v>
      </c>
      <c r="G2635" s="1" t="s">
        <v>1914</v>
      </c>
      <c r="H2635" s="1">
        <v>48201</v>
      </c>
      <c r="I2635" s="1">
        <v>1009350</v>
      </c>
      <c r="J2635" s="1">
        <v>29.75816</v>
      </c>
      <c r="K2635" s="1">
        <v>-95.367819999999995</v>
      </c>
      <c r="L2635" s="1"/>
      <c r="M2635" s="1" t="s">
        <v>1485</v>
      </c>
      <c r="N2635" s="1" t="s">
        <v>9148</v>
      </c>
      <c r="O2635" s="1">
        <v>2022</v>
      </c>
      <c r="P2635" s="1">
        <v>75039</v>
      </c>
      <c r="Q2635" s="1" t="s">
        <v>26093</v>
      </c>
      <c r="R2635" s="1"/>
      <c r="S2635" s="1">
        <v>211130</v>
      </c>
      <c r="T2635" s="1" t="s">
        <v>6826</v>
      </c>
      <c r="U2635" s="1"/>
      <c r="V2635" s="1" t="s">
        <v>21015</v>
      </c>
      <c r="W2635" s="1" t="s">
        <v>6826</v>
      </c>
    </row>
    <row r="2636" spans="1:23" x14ac:dyDescent="0.25">
      <c r="A2636" s="1">
        <v>1013848</v>
      </c>
      <c r="B2636" s="5" t="str">
        <f>VLOOKUP(H2636,'FIPS Basin X-walk'!$A$2:$F$3224,6,FALSE)</f>
        <v>Gulf Coast Basin (LA, TX)</v>
      </c>
      <c r="C2636" s="1" t="s">
        <v>26092</v>
      </c>
      <c r="D2636" s="1"/>
      <c r="E2636" s="1"/>
      <c r="F2636" s="1" t="s">
        <v>20591</v>
      </c>
      <c r="G2636" s="1" t="s">
        <v>1914</v>
      </c>
      <c r="H2636" s="1">
        <v>48201</v>
      </c>
      <c r="I2636" s="1">
        <v>1013848</v>
      </c>
      <c r="J2636" s="1">
        <v>29.76003</v>
      </c>
      <c r="K2636" s="1">
        <v>-95.363870000000006</v>
      </c>
      <c r="L2636" s="1"/>
      <c r="M2636" s="1" t="s">
        <v>1485</v>
      </c>
      <c r="N2636" s="1" t="s">
        <v>9148</v>
      </c>
      <c r="O2636" s="1">
        <v>2022</v>
      </c>
      <c r="P2636" s="1">
        <v>75039</v>
      </c>
      <c r="Q2636" s="1" t="s">
        <v>24280</v>
      </c>
      <c r="R2636" s="1"/>
      <c r="S2636" s="1">
        <v>211130</v>
      </c>
      <c r="T2636" s="1" t="s">
        <v>6826</v>
      </c>
      <c r="U2636" s="1"/>
      <c r="V2636" s="1" t="s">
        <v>21015</v>
      </c>
      <c r="W2636" s="1" t="s">
        <v>6826</v>
      </c>
    </row>
    <row r="2637" spans="1:23" x14ac:dyDescent="0.25">
      <c r="A2637" s="1">
        <v>1013595</v>
      </c>
      <c r="B2637" s="5" t="str">
        <f>VLOOKUP(H2637,'FIPS Basin X-walk'!$A$2:$F$3224,6,FALSE)</f>
        <v>Gulf Coast Basin (LA, TX)</v>
      </c>
      <c r="C2637" s="1" t="s">
        <v>23725</v>
      </c>
      <c r="D2637" s="1"/>
      <c r="E2637" s="1"/>
      <c r="F2637" s="1" t="s">
        <v>23726</v>
      </c>
      <c r="G2637" s="1" t="s">
        <v>1914</v>
      </c>
      <c r="H2637" s="1">
        <v>48201</v>
      </c>
      <c r="I2637" s="1">
        <v>1013595</v>
      </c>
      <c r="J2637" s="1">
        <v>29.804421000000001</v>
      </c>
      <c r="K2637" s="1">
        <v>-95.773252999999997</v>
      </c>
      <c r="L2637" s="1"/>
      <c r="M2637" s="1" t="s">
        <v>1485</v>
      </c>
      <c r="N2637" s="1" t="s">
        <v>9148</v>
      </c>
      <c r="O2637" s="1">
        <v>2022</v>
      </c>
      <c r="P2637" s="1">
        <v>77449</v>
      </c>
      <c r="Q2637" s="1" t="s">
        <v>1090</v>
      </c>
      <c r="R2637" s="1">
        <v>211120</v>
      </c>
      <c r="S2637" s="1">
        <v>211130</v>
      </c>
      <c r="T2637" s="1" t="s">
        <v>6826</v>
      </c>
      <c r="U2637" s="1"/>
      <c r="V2637" s="1" t="s">
        <v>23727</v>
      </c>
      <c r="W2637" s="1" t="s">
        <v>6826</v>
      </c>
    </row>
    <row r="2638" spans="1:23" x14ac:dyDescent="0.25">
      <c r="A2638" s="1">
        <v>1005714</v>
      </c>
      <c r="B2638" s="5" t="str">
        <f>VLOOKUP(H2638,'FIPS Basin X-walk'!$A$2:$F$3224,6,FALSE)</f>
        <v>Gulf Coast Basin (LA, TX)</v>
      </c>
      <c r="C2638" s="1" t="s">
        <v>21116</v>
      </c>
      <c r="D2638" s="1"/>
      <c r="E2638" s="1"/>
      <c r="F2638" s="1" t="s">
        <v>11710</v>
      </c>
      <c r="G2638" s="1" t="s">
        <v>1914</v>
      </c>
      <c r="H2638" s="1">
        <v>48201</v>
      </c>
      <c r="I2638" s="1">
        <v>1005714</v>
      </c>
      <c r="J2638" s="1">
        <v>29.6967</v>
      </c>
      <c r="K2638" s="1">
        <v>-95.0411</v>
      </c>
      <c r="L2638" s="1"/>
      <c r="M2638" s="1" t="s">
        <v>1485</v>
      </c>
      <c r="N2638" s="1" t="s">
        <v>9148</v>
      </c>
      <c r="O2638" s="1">
        <v>2022</v>
      </c>
      <c r="P2638" s="1">
        <v>77571</v>
      </c>
      <c r="Q2638" s="1" t="s">
        <v>21117</v>
      </c>
      <c r="R2638" s="1"/>
      <c r="S2638" s="1" t="s">
        <v>24355</v>
      </c>
      <c r="T2638" s="1" t="s">
        <v>6826</v>
      </c>
      <c r="U2638" s="1"/>
      <c r="V2638" s="1" t="s">
        <v>8209</v>
      </c>
      <c r="W2638" s="1" t="s">
        <v>6828</v>
      </c>
    </row>
    <row r="2639" spans="1:23" x14ac:dyDescent="0.25">
      <c r="A2639" s="1">
        <v>1011596</v>
      </c>
      <c r="B2639" s="5" t="str">
        <f>VLOOKUP(H2639,'FIPS Basin X-walk'!$A$2:$F$3224,6,FALSE)</f>
        <v>Gulf Coast Basin (LA, TX)</v>
      </c>
      <c r="C2639" s="1" t="s">
        <v>20955</v>
      </c>
      <c r="D2639" s="1"/>
      <c r="E2639" s="1"/>
      <c r="F2639" s="1" t="s">
        <v>20956</v>
      </c>
      <c r="G2639" s="1" t="s">
        <v>1914</v>
      </c>
      <c r="H2639" s="1">
        <v>48201</v>
      </c>
      <c r="I2639" s="1">
        <v>1011596</v>
      </c>
      <c r="J2639" s="1">
        <v>29.756080000000001</v>
      </c>
      <c r="K2639" s="1">
        <v>-95.364329999999995</v>
      </c>
      <c r="L2639" s="1"/>
      <c r="M2639" s="1" t="s">
        <v>1492</v>
      </c>
      <c r="N2639" s="1" t="s">
        <v>20957</v>
      </c>
      <c r="O2639" s="1">
        <v>2022</v>
      </c>
      <c r="P2639" s="1">
        <v>84052</v>
      </c>
      <c r="Q2639" s="1" t="s">
        <v>26375</v>
      </c>
      <c r="R2639" s="1">
        <v>211120</v>
      </c>
      <c r="S2639" s="1">
        <v>211130</v>
      </c>
      <c r="T2639" s="1" t="s">
        <v>6826</v>
      </c>
      <c r="U2639" s="1"/>
      <c r="V2639" s="1" t="s">
        <v>26376</v>
      </c>
      <c r="W2639" s="1" t="s">
        <v>6826</v>
      </c>
    </row>
    <row r="2640" spans="1:23" x14ac:dyDescent="0.25">
      <c r="A2640" s="1">
        <v>1010205</v>
      </c>
      <c r="B2640" s="5" t="str">
        <f>VLOOKUP(H2640,'FIPS Basin X-walk'!$A$2:$F$3224,6,FALSE)</f>
        <v>Gulf Coast Basin (LA, TX)</v>
      </c>
      <c r="C2640" s="1" t="s">
        <v>23548</v>
      </c>
      <c r="D2640" s="1"/>
      <c r="E2640" s="1"/>
      <c r="F2640" s="1" t="s">
        <v>18547</v>
      </c>
      <c r="G2640" s="1" t="s">
        <v>1914</v>
      </c>
      <c r="H2640" s="1">
        <v>48201</v>
      </c>
      <c r="I2640" s="1">
        <v>1010205</v>
      </c>
      <c r="J2640" s="1">
        <v>29.938759999999998</v>
      </c>
      <c r="K2640" s="1">
        <v>-95.350899999999996</v>
      </c>
      <c r="L2640" s="1"/>
      <c r="M2640" s="1" t="s">
        <v>1495</v>
      </c>
      <c r="N2640" s="1" t="s">
        <v>9115</v>
      </c>
      <c r="O2640" s="1">
        <v>2022</v>
      </c>
      <c r="P2640" s="1">
        <v>73102</v>
      </c>
      <c r="Q2640" s="1" t="s">
        <v>26199</v>
      </c>
      <c r="R2640" s="1"/>
      <c r="S2640" s="1">
        <v>211130</v>
      </c>
      <c r="T2640" s="1" t="s">
        <v>6826</v>
      </c>
      <c r="U2640" s="1"/>
      <c r="V2640" s="1" t="s">
        <v>23549</v>
      </c>
      <c r="W2640" s="1" t="s">
        <v>6826</v>
      </c>
    </row>
    <row r="2641" spans="1:23" x14ac:dyDescent="0.25">
      <c r="A2641" s="1">
        <v>1000346</v>
      </c>
      <c r="B2641" s="5" t="str">
        <f>VLOOKUP(H2641,'FIPS Basin X-walk'!$A$2:$F$3224,6,FALSE)</f>
        <v>Gulf Coast Basin (LA, TX)</v>
      </c>
      <c r="C2641" s="1" t="s">
        <v>21094</v>
      </c>
      <c r="D2641" s="1"/>
      <c r="E2641" s="1" t="s">
        <v>6828</v>
      </c>
      <c r="F2641" s="1" t="s">
        <v>8503</v>
      </c>
      <c r="G2641" s="1" t="s">
        <v>1914</v>
      </c>
      <c r="H2641" s="1">
        <v>48201</v>
      </c>
      <c r="I2641" s="1">
        <v>1000346</v>
      </c>
      <c r="J2641" s="1">
        <v>29.622499999999999</v>
      </c>
      <c r="K2641" s="1">
        <v>-95.0458</v>
      </c>
      <c r="L2641" s="1" t="s">
        <v>24482</v>
      </c>
      <c r="M2641" s="1" t="s">
        <v>1485</v>
      </c>
      <c r="N2641" s="1" t="s">
        <v>9148</v>
      </c>
      <c r="O2641" s="1">
        <v>2022</v>
      </c>
      <c r="P2641" s="1">
        <v>77507</v>
      </c>
      <c r="Q2641" s="1" t="s">
        <v>21095</v>
      </c>
      <c r="R2641" s="1"/>
      <c r="S2641" s="1" t="s">
        <v>24387</v>
      </c>
      <c r="T2641" s="1" t="s">
        <v>6828</v>
      </c>
      <c r="U2641" s="1"/>
      <c r="V2641" s="1" t="s">
        <v>8086</v>
      </c>
      <c r="W2641" s="1" t="s">
        <v>6828</v>
      </c>
    </row>
    <row r="2642" spans="1:23" x14ac:dyDescent="0.25">
      <c r="A2642" s="1">
        <v>1001300</v>
      </c>
      <c r="B2642" s="5" t="str">
        <f>VLOOKUP(H2642,'FIPS Basin X-walk'!$A$2:$F$3224,6,FALSE)</f>
        <v>Gulf Coast Basin (LA, TX)</v>
      </c>
      <c r="C2642" s="1" t="s">
        <v>20993</v>
      </c>
      <c r="D2642" s="1"/>
      <c r="E2642" s="1"/>
      <c r="F2642" s="1" t="s">
        <v>8503</v>
      </c>
      <c r="G2642" s="1" t="s">
        <v>1914</v>
      </c>
      <c r="H2642" s="1">
        <v>48201</v>
      </c>
      <c r="I2642" s="1">
        <v>1001300</v>
      </c>
      <c r="J2642" s="1">
        <v>29.723299999999998</v>
      </c>
      <c r="K2642" s="1">
        <v>-95.176900000000003</v>
      </c>
      <c r="L2642" s="1"/>
      <c r="M2642" s="1" t="s">
        <v>1485</v>
      </c>
      <c r="N2642" s="1" t="s">
        <v>9148</v>
      </c>
      <c r="O2642" s="1">
        <v>2022</v>
      </c>
      <c r="P2642" s="1">
        <v>77506</v>
      </c>
      <c r="Q2642" s="1" t="s">
        <v>20994</v>
      </c>
      <c r="R2642" s="1"/>
      <c r="S2642" s="1" t="s">
        <v>24355</v>
      </c>
      <c r="T2642" s="1" t="s">
        <v>6828</v>
      </c>
      <c r="U2642" s="1"/>
      <c r="V2642" s="1" t="s">
        <v>24404</v>
      </c>
      <c r="W2642" s="1" t="s">
        <v>6828</v>
      </c>
    </row>
    <row r="2643" spans="1:23" x14ac:dyDescent="0.25">
      <c r="A2643" s="1">
        <v>1001408</v>
      </c>
      <c r="B2643" s="5" t="str">
        <f>VLOOKUP(H2643,'FIPS Basin X-walk'!$A$2:$F$3224,6,FALSE)</f>
        <v>Gulf Coast Basin (LA, TX)</v>
      </c>
      <c r="C2643" s="1" t="s">
        <v>21050</v>
      </c>
      <c r="D2643" s="1"/>
      <c r="E2643" s="1"/>
      <c r="F2643" s="1" t="s">
        <v>8503</v>
      </c>
      <c r="G2643" s="1" t="s">
        <v>1914</v>
      </c>
      <c r="H2643" s="1">
        <v>48201</v>
      </c>
      <c r="I2643" s="1">
        <v>1001408</v>
      </c>
      <c r="J2643" s="1">
        <v>29.718900000000001</v>
      </c>
      <c r="K2643" s="1">
        <v>-95.231899999999996</v>
      </c>
      <c r="L2643" s="1"/>
      <c r="M2643" s="1" t="s">
        <v>1485</v>
      </c>
      <c r="N2643" s="1" t="s">
        <v>9148</v>
      </c>
      <c r="O2643" s="1">
        <v>2022</v>
      </c>
      <c r="P2643" s="1">
        <v>77506</v>
      </c>
      <c r="Q2643" s="1" t="s">
        <v>21051</v>
      </c>
      <c r="R2643" s="1"/>
      <c r="S2643" s="1" t="s">
        <v>24355</v>
      </c>
      <c r="T2643" s="1" t="s">
        <v>6828</v>
      </c>
      <c r="U2643" s="1"/>
      <c r="V2643" s="1" t="s">
        <v>24404</v>
      </c>
      <c r="W2643" s="1" t="s">
        <v>6828</v>
      </c>
    </row>
    <row r="2644" spans="1:23" x14ac:dyDescent="0.25">
      <c r="A2644" s="1">
        <v>1014138</v>
      </c>
      <c r="B2644" s="5" t="str">
        <f>VLOOKUP(H2644,'FIPS Basin X-walk'!$A$2:$F$3224,6,FALSE)</f>
        <v>Gulf Coast Basin (LA, TX)</v>
      </c>
      <c r="C2644" s="1" t="s">
        <v>26885</v>
      </c>
      <c r="D2644" s="1"/>
      <c r="E2644" s="1"/>
      <c r="F2644" s="1" t="s">
        <v>8473</v>
      </c>
      <c r="G2644" s="1" t="s">
        <v>1914</v>
      </c>
      <c r="H2644" s="1">
        <v>48201</v>
      </c>
      <c r="I2644" s="1">
        <v>1014138</v>
      </c>
      <c r="J2644" s="1">
        <v>29.7149780146129</v>
      </c>
      <c r="K2644" s="1">
        <v>-95.176214446847794</v>
      </c>
      <c r="L2644" s="1"/>
      <c r="M2644" s="1" t="s">
        <v>1485</v>
      </c>
      <c r="N2644" s="1" t="s">
        <v>9148</v>
      </c>
      <c r="O2644" s="1">
        <v>2022</v>
      </c>
      <c r="P2644" s="1">
        <v>77506</v>
      </c>
      <c r="Q2644" s="1" t="s">
        <v>26886</v>
      </c>
      <c r="R2644" s="1"/>
      <c r="S2644" s="1">
        <v>424710</v>
      </c>
      <c r="T2644" s="1" t="s">
        <v>6826</v>
      </c>
      <c r="U2644" s="1"/>
      <c r="V2644" s="1" t="s">
        <v>8117</v>
      </c>
      <c r="W2644" s="1" t="s">
        <v>6826</v>
      </c>
    </row>
    <row r="2645" spans="1:23" x14ac:dyDescent="0.25">
      <c r="A2645" s="1">
        <v>1010721</v>
      </c>
      <c r="B2645" s="5" t="str">
        <f>VLOOKUP(H2645,'FIPS Basin X-walk'!$A$2:$F$3224,6,FALSE)</f>
        <v>Gulf Coast Basin (LA, TX)</v>
      </c>
      <c r="C2645" s="1" t="s">
        <v>21033</v>
      </c>
      <c r="D2645" s="1"/>
      <c r="E2645" s="1"/>
      <c r="F2645" s="1" t="s">
        <v>15825</v>
      </c>
      <c r="G2645" s="1" t="s">
        <v>1914</v>
      </c>
      <c r="H2645" s="1">
        <v>48201</v>
      </c>
      <c r="I2645" s="1">
        <v>1010721</v>
      </c>
      <c r="J2645" s="1">
        <v>29.938759999999998</v>
      </c>
      <c r="K2645" s="1">
        <v>-95.350899999999996</v>
      </c>
      <c r="L2645" s="1"/>
      <c r="M2645" s="1" t="s">
        <v>1485</v>
      </c>
      <c r="N2645" s="1" t="s">
        <v>9148</v>
      </c>
      <c r="O2645" s="1">
        <v>2022</v>
      </c>
      <c r="P2645" s="1">
        <v>77389</v>
      </c>
      <c r="Q2645" s="1" t="s">
        <v>1015</v>
      </c>
      <c r="R2645" s="1"/>
      <c r="S2645" s="1">
        <v>211130</v>
      </c>
      <c r="T2645" s="1" t="s">
        <v>6826</v>
      </c>
      <c r="U2645" s="1"/>
      <c r="V2645" s="1" t="s">
        <v>23865</v>
      </c>
      <c r="W2645" s="1" t="s">
        <v>6826</v>
      </c>
    </row>
    <row r="2646" spans="1:23" x14ac:dyDescent="0.25">
      <c r="A2646" s="1">
        <v>1011913</v>
      </c>
      <c r="B2646" s="5" t="str">
        <f>VLOOKUP(H2646,'FIPS Basin X-walk'!$A$2:$F$3224,6,FALSE)</f>
        <v>Gulf Coast Basin (LA, TX)</v>
      </c>
      <c r="C2646" s="1" t="s">
        <v>23864</v>
      </c>
      <c r="D2646" s="1"/>
      <c r="E2646" s="1"/>
      <c r="F2646" s="1" t="s">
        <v>15825</v>
      </c>
      <c r="G2646" s="1" t="s">
        <v>1914</v>
      </c>
      <c r="H2646" s="1">
        <v>48201</v>
      </c>
      <c r="I2646" s="1">
        <v>1011913</v>
      </c>
      <c r="J2646" s="1">
        <v>30.0981347091526</v>
      </c>
      <c r="K2646" s="1">
        <v>-95.437367371973295</v>
      </c>
      <c r="L2646" s="1"/>
      <c r="M2646" s="1" t="s">
        <v>1485</v>
      </c>
      <c r="N2646" s="1" t="s">
        <v>9148</v>
      </c>
      <c r="O2646" s="1">
        <v>2022</v>
      </c>
      <c r="P2646" s="1">
        <v>26378</v>
      </c>
      <c r="Q2646" s="1" t="s">
        <v>26422</v>
      </c>
      <c r="R2646" s="1"/>
      <c r="S2646" s="1">
        <v>211120</v>
      </c>
      <c r="T2646" s="1" t="s">
        <v>6826</v>
      </c>
      <c r="U2646" s="1"/>
      <c r="V2646" s="1" t="s">
        <v>21494</v>
      </c>
      <c r="W2646" s="1" t="s">
        <v>6826</v>
      </c>
    </row>
    <row r="2647" spans="1:23" x14ac:dyDescent="0.25">
      <c r="A2647" s="1">
        <v>1002430</v>
      </c>
      <c r="B2647" s="5" t="str">
        <f>VLOOKUP(H2647,'FIPS Basin X-walk'!$A$2:$F$3224,6,FALSE)</f>
        <v>Gulf Coast Basin (LA, TX)</v>
      </c>
      <c r="C2647" s="1" t="s">
        <v>21064</v>
      </c>
      <c r="D2647" s="1"/>
      <c r="E2647" s="1"/>
      <c r="F2647" s="1" t="s">
        <v>20507</v>
      </c>
      <c r="G2647" s="1" t="s">
        <v>10352</v>
      </c>
      <c r="H2647" s="1">
        <v>48201</v>
      </c>
      <c r="I2647" s="1">
        <v>1002430</v>
      </c>
      <c r="J2647" s="1">
        <v>29.757777999999998</v>
      </c>
      <c r="K2647" s="1">
        <v>-95.023055999999997</v>
      </c>
      <c r="L2647" s="1"/>
      <c r="M2647" s="1" t="s">
        <v>1485</v>
      </c>
      <c r="N2647" s="1" t="s">
        <v>9148</v>
      </c>
      <c r="O2647" s="1">
        <v>2022</v>
      </c>
      <c r="P2647" s="1">
        <v>77520</v>
      </c>
      <c r="Q2647" s="1" t="s">
        <v>21065</v>
      </c>
      <c r="R2647" s="1"/>
      <c r="S2647" s="1" t="s">
        <v>24387</v>
      </c>
      <c r="T2647" s="1" t="s">
        <v>6826</v>
      </c>
      <c r="U2647" s="1"/>
      <c r="V2647" s="1" t="s">
        <v>8088</v>
      </c>
      <c r="W2647" s="1" t="s">
        <v>6826</v>
      </c>
    </row>
    <row r="2648" spans="1:23" x14ac:dyDescent="0.25">
      <c r="A2648" s="1">
        <v>1003991</v>
      </c>
      <c r="B2648" s="5" t="str">
        <f>VLOOKUP(H2648,'FIPS Basin X-walk'!$A$2:$F$3224,6,FALSE)</f>
        <v>Gulf Coast Basin (LA, TX)</v>
      </c>
      <c r="C2648" s="1" t="s">
        <v>20948</v>
      </c>
      <c r="D2648" s="1"/>
      <c r="E2648" s="1"/>
      <c r="F2648" s="1" t="s">
        <v>20504</v>
      </c>
      <c r="G2648" s="1" t="s">
        <v>10352</v>
      </c>
      <c r="H2648" s="1">
        <v>48201</v>
      </c>
      <c r="I2648" s="1">
        <v>1003991</v>
      </c>
      <c r="J2648" s="1">
        <v>29.826000000000001</v>
      </c>
      <c r="K2648" s="1">
        <v>-94.921916999999993</v>
      </c>
      <c r="L2648" s="1"/>
      <c r="M2648" s="1" t="s">
        <v>1485</v>
      </c>
      <c r="N2648" s="1" t="s">
        <v>9148</v>
      </c>
      <c r="O2648" s="1">
        <v>2022</v>
      </c>
      <c r="P2648" s="1">
        <v>77521</v>
      </c>
      <c r="Q2648" s="1" t="s">
        <v>20949</v>
      </c>
      <c r="R2648" s="1"/>
      <c r="S2648" s="1" t="s">
        <v>24473</v>
      </c>
      <c r="T2648" s="1" t="s">
        <v>6826</v>
      </c>
      <c r="U2648" s="1"/>
      <c r="V2648" s="1" t="s">
        <v>20443</v>
      </c>
      <c r="W2648" s="1" t="s">
        <v>6826</v>
      </c>
    </row>
    <row r="2649" spans="1:23" x14ac:dyDescent="0.25">
      <c r="A2649" s="1">
        <v>1007137</v>
      </c>
      <c r="B2649" s="5" t="str">
        <f>VLOOKUP(H2649,'FIPS Basin X-walk'!$A$2:$F$3224,6,FALSE)</f>
        <v>Gulf Coast Basin (LA, TX)</v>
      </c>
      <c r="C2649" s="1" t="s">
        <v>20964</v>
      </c>
      <c r="D2649" s="1"/>
      <c r="E2649" s="1"/>
      <c r="F2649" s="1" t="s">
        <v>20507</v>
      </c>
      <c r="G2649" s="1" t="s">
        <v>10352</v>
      </c>
      <c r="H2649" s="1">
        <v>48201</v>
      </c>
      <c r="I2649" s="1">
        <v>1007137</v>
      </c>
      <c r="J2649" s="1">
        <v>29.772089000000001</v>
      </c>
      <c r="K2649" s="1">
        <v>-95.019463999999999</v>
      </c>
      <c r="L2649" s="1"/>
      <c r="M2649" s="1" t="s">
        <v>1485</v>
      </c>
      <c r="N2649" s="1" t="s">
        <v>9148</v>
      </c>
      <c r="O2649" s="1">
        <v>2022</v>
      </c>
      <c r="P2649" s="1">
        <v>77520</v>
      </c>
      <c r="Q2649" s="1" t="s">
        <v>20965</v>
      </c>
      <c r="R2649" s="1"/>
      <c r="S2649" s="1" t="s">
        <v>24376</v>
      </c>
      <c r="T2649" s="1" t="s">
        <v>6828</v>
      </c>
      <c r="U2649" s="1"/>
      <c r="V2649" s="1" t="s">
        <v>20966</v>
      </c>
      <c r="W2649" s="1" t="s">
        <v>6826</v>
      </c>
    </row>
    <row r="2650" spans="1:23" x14ac:dyDescent="0.25">
      <c r="A2650" s="1">
        <v>1007542</v>
      </c>
      <c r="B2650" s="5" t="str">
        <f>VLOOKUP(H2650,'FIPS Basin X-walk'!$A$2:$F$3224,6,FALSE)</f>
        <v>Gulf Coast Basin (LA, TX)</v>
      </c>
      <c r="C2650" s="1" t="s">
        <v>20915</v>
      </c>
      <c r="D2650" s="1"/>
      <c r="E2650" s="1"/>
      <c r="F2650" s="1" t="s">
        <v>20507</v>
      </c>
      <c r="G2650" s="1" t="s">
        <v>10352</v>
      </c>
      <c r="H2650" s="1">
        <v>48201</v>
      </c>
      <c r="I2650" s="1">
        <v>1007542</v>
      </c>
      <c r="J2650" s="1">
        <v>29.73489</v>
      </c>
      <c r="K2650" s="1">
        <v>-95.022720000000007</v>
      </c>
      <c r="L2650" s="1"/>
      <c r="M2650" s="1" t="s">
        <v>1485</v>
      </c>
      <c r="N2650" s="1" t="s">
        <v>9148</v>
      </c>
      <c r="O2650" s="1">
        <v>2022</v>
      </c>
      <c r="P2650" s="1">
        <v>77520</v>
      </c>
      <c r="Q2650" s="1" t="s">
        <v>20916</v>
      </c>
      <c r="R2650" s="1" t="s">
        <v>24473</v>
      </c>
      <c r="S2650" s="1" t="s">
        <v>24369</v>
      </c>
      <c r="T2650" s="1" t="s">
        <v>6828</v>
      </c>
      <c r="U2650" s="1"/>
      <c r="V2650" s="1" t="s">
        <v>8864</v>
      </c>
      <c r="W2650" s="1" t="s">
        <v>6828</v>
      </c>
    </row>
    <row r="2651" spans="1:23" x14ac:dyDescent="0.25">
      <c r="A2651" s="1">
        <v>1007684</v>
      </c>
      <c r="B2651" s="5" t="str">
        <f>VLOOKUP(H2651,'FIPS Basin X-walk'!$A$2:$F$3224,6,FALSE)</f>
        <v>Gulf Coast Basin (LA, TX)</v>
      </c>
      <c r="C2651" s="1" t="s">
        <v>21128</v>
      </c>
      <c r="D2651" s="1"/>
      <c r="E2651" s="1"/>
      <c r="F2651" s="1" t="s">
        <v>20507</v>
      </c>
      <c r="G2651" s="1" t="s">
        <v>10352</v>
      </c>
      <c r="H2651" s="1">
        <v>48201</v>
      </c>
      <c r="I2651" s="1">
        <v>1007684</v>
      </c>
      <c r="J2651" s="1">
        <v>29.680398</v>
      </c>
      <c r="K2651" s="1">
        <v>-94.930646999999993</v>
      </c>
      <c r="L2651" s="1"/>
      <c r="M2651" s="1" t="s">
        <v>1485</v>
      </c>
      <c r="N2651" s="1" t="s">
        <v>9148</v>
      </c>
      <c r="O2651" s="1">
        <v>2022</v>
      </c>
      <c r="P2651" s="1">
        <v>77520</v>
      </c>
      <c r="Q2651" s="1" t="s">
        <v>21129</v>
      </c>
      <c r="R2651" s="1"/>
      <c r="S2651" s="1" t="s">
        <v>24358</v>
      </c>
      <c r="T2651" s="1" t="s">
        <v>6826</v>
      </c>
      <c r="U2651" s="1"/>
      <c r="V2651" s="1" t="s">
        <v>6878</v>
      </c>
      <c r="W2651" s="1" t="s">
        <v>6826</v>
      </c>
    </row>
    <row r="2652" spans="1:23" x14ac:dyDescent="0.25">
      <c r="A2652" s="1">
        <v>1012711</v>
      </c>
      <c r="B2652" s="5" t="str">
        <f>VLOOKUP(H2652,'FIPS Basin X-walk'!$A$2:$F$3224,6,FALSE)</f>
        <v>Gulf Coast Basin (LA, TX)</v>
      </c>
      <c r="C2652" s="1" t="s">
        <v>26535</v>
      </c>
      <c r="D2652" s="1"/>
      <c r="E2652" s="1"/>
      <c r="F2652" s="1" t="s">
        <v>18871</v>
      </c>
      <c r="G2652" s="1" t="s">
        <v>10352</v>
      </c>
      <c r="H2652" s="1">
        <v>48201</v>
      </c>
      <c r="I2652" s="1">
        <v>1012711</v>
      </c>
      <c r="J2652" s="1">
        <v>29.758939999999999</v>
      </c>
      <c r="K2652" s="1">
        <v>-95.370959999999997</v>
      </c>
      <c r="L2652" s="1"/>
      <c r="M2652" s="1" t="s">
        <v>1501</v>
      </c>
      <c r="N2652" s="1" t="s">
        <v>18868</v>
      </c>
      <c r="O2652" s="1">
        <v>2022</v>
      </c>
      <c r="P2652" s="1">
        <v>15317</v>
      </c>
      <c r="Q2652" s="1" t="s">
        <v>24204</v>
      </c>
      <c r="R2652" s="1"/>
      <c r="S2652" s="1" t="s">
        <v>24489</v>
      </c>
      <c r="T2652" s="1" t="s">
        <v>6826</v>
      </c>
      <c r="U2652" s="1"/>
      <c r="V2652" s="1" t="s">
        <v>20394</v>
      </c>
      <c r="W2652" s="1" t="s">
        <v>6826</v>
      </c>
    </row>
    <row r="2653" spans="1:23" x14ac:dyDescent="0.25">
      <c r="A2653" s="1">
        <v>1004195</v>
      </c>
      <c r="B2653" s="5" t="str">
        <f>VLOOKUP(H2653,'FIPS Basin X-walk'!$A$2:$F$3224,6,FALSE)</f>
        <v>Gulf Coast Basin (LA, TX)</v>
      </c>
      <c r="C2653" s="1" t="s">
        <v>25250</v>
      </c>
      <c r="D2653" s="1"/>
      <c r="E2653" s="1"/>
      <c r="F2653" s="1" t="s">
        <v>9242</v>
      </c>
      <c r="G2653" s="1" t="s">
        <v>10352</v>
      </c>
      <c r="H2653" s="1">
        <v>48201</v>
      </c>
      <c r="I2653" s="1">
        <v>1004195</v>
      </c>
      <c r="J2653" s="1">
        <v>29.75761</v>
      </c>
      <c r="K2653" s="1">
        <v>-95.368260000000006</v>
      </c>
      <c r="L2653" s="1"/>
      <c r="M2653" s="1" t="s">
        <v>1507</v>
      </c>
      <c r="N2653" s="1" t="s">
        <v>9093</v>
      </c>
      <c r="O2653" s="1">
        <v>2022</v>
      </c>
      <c r="P2653" s="1">
        <v>80112</v>
      </c>
      <c r="Q2653" s="1" t="s">
        <v>25251</v>
      </c>
      <c r="R2653" s="1"/>
      <c r="S2653" s="1" t="s">
        <v>24359</v>
      </c>
      <c r="T2653" s="1" t="s">
        <v>6826</v>
      </c>
      <c r="U2653" s="1"/>
      <c r="V2653" s="1" t="s">
        <v>7971</v>
      </c>
      <c r="W2653" s="1" t="s">
        <v>6826</v>
      </c>
    </row>
    <row r="2654" spans="1:23" x14ac:dyDescent="0.25">
      <c r="A2654" s="1">
        <v>1006297</v>
      </c>
      <c r="B2654" s="5" t="str">
        <f>VLOOKUP(H2654,'FIPS Basin X-walk'!$A$2:$F$3224,6,FALSE)</f>
        <v>Gulf Coast Basin (LA, TX)</v>
      </c>
      <c r="C2654" s="1" t="s">
        <v>25250</v>
      </c>
      <c r="D2654" s="1"/>
      <c r="E2654" s="1"/>
      <c r="F2654" s="1" t="s">
        <v>9242</v>
      </c>
      <c r="G2654" s="1" t="s">
        <v>10352</v>
      </c>
      <c r="H2654" s="1">
        <v>48201</v>
      </c>
      <c r="I2654" s="1">
        <v>1006297</v>
      </c>
      <c r="J2654" s="1">
        <v>29.75761</v>
      </c>
      <c r="K2654" s="1">
        <v>-95.368260000000006</v>
      </c>
      <c r="L2654" s="1"/>
      <c r="M2654" s="1" t="s">
        <v>1507</v>
      </c>
      <c r="N2654" s="1" t="s">
        <v>9093</v>
      </c>
      <c r="O2654" s="1">
        <v>2022</v>
      </c>
      <c r="P2654" s="1">
        <v>80112</v>
      </c>
      <c r="Q2654" s="1" t="s">
        <v>25700</v>
      </c>
      <c r="R2654" s="1"/>
      <c r="S2654" s="1" t="s">
        <v>24359</v>
      </c>
      <c r="T2654" s="1" t="s">
        <v>6826</v>
      </c>
      <c r="U2654" s="1"/>
      <c r="V2654" s="1" t="s">
        <v>7971</v>
      </c>
      <c r="W2654" s="1" t="s">
        <v>6826</v>
      </c>
    </row>
    <row r="2655" spans="1:23" x14ac:dyDescent="0.25">
      <c r="A2655" s="1">
        <v>1002859</v>
      </c>
      <c r="B2655" s="5" t="str">
        <f>VLOOKUP(H2655,'FIPS Basin X-walk'!$A$2:$F$3224,6,FALSE)</f>
        <v>Gulf Coast Basin (LA, TX)</v>
      </c>
      <c r="C2655" s="1" t="s">
        <v>21068</v>
      </c>
      <c r="D2655" s="1"/>
      <c r="E2655" s="1"/>
      <c r="F2655" s="1" t="s">
        <v>21024</v>
      </c>
      <c r="G2655" s="1" t="s">
        <v>10352</v>
      </c>
      <c r="H2655" s="1">
        <v>48201</v>
      </c>
      <c r="I2655" s="1">
        <v>1002859</v>
      </c>
      <c r="J2655" s="1">
        <v>29.830278</v>
      </c>
      <c r="K2655" s="1">
        <v>-95.106971999999999</v>
      </c>
      <c r="L2655" s="1"/>
      <c r="M2655" s="1" t="s">
        <v>1485</v>
      </c>
      <c r="N2655" s="1" t="s">
        <v>9148</v>
      </c>
      <c r="O2655" s="1">
        <v>2022</v>
      </c>
      <c r="P2655" s="1">
        <v>77530</v>
      </c>
      <c r="Q2655" s="1" t="s">
        <v>21069</v>
      </c>
      <c r="R2655" s="1"/>
      <c r="S2655" s="1" t="s">
        <v>24473</v>
      </c>
      <c r="T2655" s="1" t="s">
        <v>6826</v>
      </c>
      <c r="U2655" s="1"/>
      <c r="V2655" s="1" t="s">
        <v>10986</v>
      </c>
      <c r="W2655" s="1" t="s">
        <v>6826</v>
      </c>
    </row>
    <row r="2656" spans="1:23" x14ac:dyDescent="0.25">
      <c r="A2656" s="1">
        <v>1007562</v>
      </c>
      <c r="B2656" s="5" t="str">
        <f>VLOOKUP(H2656,'FIPS Basin X-walk'!$A$2:$F$3224,6,FALSE)</f>
        <v>Gulf Coast Basin (LA, TX)</v>
      </c>
      <c r="C2656" s="1" t="s">
        <v>21023</v>
      </c>
      <c r="D2656" s="1"/>
      <c r="E2656" s="1"/>
      <c r="F2656" s="1" t="s">
        <v>21024</v>
      </c>
      <c r="G2656" s="1" t="s">
        <v>10352</v>
      </c>
      <c r="H2656" s="1">
        <v>48201</v>
      </c>
      <c r="I2656" s="1">
        <v>1007562</v>
      </c>
      <c r="J2656" s="1">
        <v>29.819089999999999</v>
      </c>
      <c r="K2656" s="1">
        <v>-95.126919999999998</v>
      </c>
      <c r="L2656" s="1"/>
      <c r="M2656" s="1" t="s">
        <v>1485</v>
      </c>
      <c r="N2656" s="1" t="s">
        <v>9148</v>
      </c>
      <c r="O2656" s="1">
        <v>2022</v>
      </c>
      <c r="P2656" s="1">
        <v>77530</v>
      </c>
      <c r="Q2656" s="1" t="s">
        <v>21025</v>
      </c>
      <c r="R2656" s="1"/>
      <c r="S2656" s="1" t="s">
        <v>24473</v>
      </c>
      <c r="T2656" s="1" t="s">
        <v>6826</v>
      </c>
      <c r="U2656" s="1"/>
      <c r="V2656" s="1" t="s">
        <v>10986</v>
      </c>
      <c r="W2656" s="1" t="s">
        <v>6826</v>
      </c>
    </row>
    <row r="2657" spans="1:23" x14ac:dyDescent="0.25">
      <c r="A2657" s="1">
        <v>1013186</v>
      </c>
      <c r="B2657" s="5" t="str">
        <f>VLOOKUP(H2657,'FIPS Basin X-walk'!$A$2:$F$3224,6,FALSE)</f>
        <v>Gulf Coast Basin (LA, TX)</v>
      </c>
      <c r="C2657" s="1" t="s">
        <v>23666</v>
      </c>
      <c r="D2657" s="1"/>
      <c r="E2657" s="1"/>
      <c r="F2657" s="1" t="s">
        <v>23667</v>
      </c>
      <c r="G2657" s="1" t="s">
        <v>10352</v>
      </c>
      <c r="H2657" s="1">
        <v>48201</v>
      </c>
      <c r="I2657" s="1">
        <v>1013186</v>
      </c>
      <c r="J2657" s="1">
        <v>29.767641000000001</v>
      </c>
      <c r="K2657" s="1">
        <v>-95.105137999999997</v>
      </c>
      <c r="L2657" s="1"/>
      <c r="M2657" s="1" t="s">
        <v>1485</v>
      </c>
      <c r="N2657" s="1" t="s">
        <v>9148</v>
      </c>
      <c r="O2657" s="1">
        <v>2022</v>
      </c>
      <c r="P2657" s="1">
        <v>77530</v>
      </c>
      <c r="Q2657" s="1" t="s">
        <v>23668</v>
      </c>
      <c r="R2657" s="1"/>
      <c r="S2657" s="1" t="s">
        <v>24369</v>
      </c>
      <c r="T2657" s="1" t="s">
        <v>6826</v>
      </c>
      <c r="U2657" s="1"/>
      <c r="V2657" s="1" t="s">
        <v>23669</v>
      </c>
      <c r="W2657" s="1" t="s">
        <v>6826</v>
      </c>
    </row>
    <row r="2658" spans="1:23" x14ac:dyDescent="0.25">
      <c r="A2658" s="1">
        <v>1000620</v>
      </c>
      <c r="B2658" s="5" t="str">
        <f>VLOOKUP(H2658,'FIPS Basin X-walk'!$A$2:$F$3224,6,FALSE)</f>
        <v>Gulf Coast Basin (LA, TX)</v>
      </c>
      <c r="C2658" s="1" t="s">
        <v>21114</v>
      </c>
      <c r="D2658" s="1"/>
      <c r="E2658" s="1"/>
      <c r="F2658" s="1" t="s">
        <v>20909</v>
      </c>
      <c r="G2658" s="1" t="s">
        <v>10352</v>
      </c>
      <c r="H2658" s="1">
        <v>48201</v>
      </c>
      <c r="I2658" s="1">
        <v>1000620</v>
      </c>
      <c r="J2658" s="1">
        <v>29.717469999999999</v>
      </c>
      <c r="K2658" s="1">
        <v>-95.113280000000003</v>
      </c>
      <c r="L2658" s="1"/>
      <c r="M2658" s="1" t="s">
        <v>1485</v>
      </c>
      <c r="N2658" s="1" t="s">
        <v>9148</v>
      </c>
      <c r="O2658" s="1">
        <v>2022</v>
      </c>
      <c r="P2658" s="1">
        <v>77536</v>
      </c>
      <c r="Q2658" s="1" t="s">
        <v>21115</v>
      </c>
      <c r="R2658" s="1"/>
      <c r="S2658" s="1" t="s">
        <v>24367</v>
      </c>
      <c r="T2658" s="1" t="s">
        <v>6826</v>
      </c>
      <c r="U2658" s="1"/>
      <c r="V2658" s="1" t="s">
        <v>7232</v>
      </c>
      <c r="W2658" s="1" t="s">
        <v>6826</v>
      </c>
    </row>
    <row r="2659" spans="1:23" x14ac:dyDescent="0.25">
      <c r="A2659" s="1">
        <v>1001711</v>
      </c>
      <c r="B2659" s="5" t="str">
        <f>VLOOKUP(H2659,'FIPS Basin X-walk'!$A$2:$F$3224,6,FALSE)</f>
        <v>Gulf Coast Basin (LA, TX)</v>
      </c>
      <c r="C2659" s="1" t="s">
        <v>24747</v>
      </c>
      <c r="D2659" s="1"/>
      <c r="E2659" s="1"/>
      <c r="F2659" s="1" t="s">
        <v>20909</v>
      </c>
      <c r="G2659" s="1" t="s">
        <v>10352</v>
      </c>
      <c r="H2659" s="1">
        <v>48201</v>
      </c>
      <c r="I2659" s="1">
        <v>1001711</v>
      </c>
      <c r="J2659" s="1">
        <v>29.724893000000002</v>
      </c>
      <c r="K2659" s="1">
        <v>-95.112543000000002</v>
      </c>
      <c r="L2659" s="1"/>
      <c r="M2659" s="1" t="s">
        <v>1485</v>
      </c>
      <c r="N2659" s="1" t="s">
        <v>9148</v>
      </c>
      <c r="O2659" s="1">
        <v>2022</v>
      </c>
      <c r="P2659" s="1">
        <v>77536</v>
      </c>
      <c r="Q2659" s="1" t="s">
        <v>21042</v>
      </c>
      <c r="R2659" s="1"/>
      <c r="S2659" s="1" t="s">
        <v>24367</v>
      </c>
      <c r="T2659" s="1" t="s">
        <v>6826</v>
      </c>
      <c r="U2659" s="1"/>
      <c r="V2659" s="1" t="s">
        <v>9171</v>
      </c>
      <c r="W2659" s="1" t="s">
        <v>6826</v>
      </c>
    </row>
    <row r="2660" spans="1:23" x14ac:dyDescent="0.25">
      <c r="A2660" s="1">
        <v>1001712</v>
      </c>
      <c r="B2660" s="5" t="str">
        <f>VLOOKUP(H2660,'FIPS Basin X-walk'!$A$2:$F$3224,6,FALSE)</f>
        <v>Gulf Coast Basin (LA, TX)</v>
      </c>
      <c r="C2660" s="1" t="s">
        <v>20908</v>
      </c>
      <c r="D2660" s="1"/>
      <c r="E2660" s="1"/>
      <c r="F2660" s="1" t="s">
        <v>20909</v>
      </c>
      <c r="G2660" s="1" t="s">
        <v>10352</v>
      </c>
      <c r="H2660" s="1">
        <v>48201</v>
      </c>
      <c r="I2660" s="1">
        <v>1001712</v>
      </c>
      <c r="J2660" s="1">
        <v>29.726130000000001</v>
      </c>
      <c r="K2660" s="1">
        <v>-95.108019999999996</v>
      </c>
      <c r="L2660" s="1"/>
      <c r="M2660" s="1" t="s">
        <v>1485</v>
      </c>
      <c r="N2660" s="1" t="s">
        <v>9148</v>
      </c>
      <c r="O2660" s="1">
        <v>2022</v>
      </c>
      <c r="P2660" s="1">
        <v>77536</v>
      </c>
      <c r="Q2660" s="1" t="s">
        <v>20910</v>
      </c>
      <c r="R2660" s="1" t="s">
        <v>24449</v>
      </c>
      <c r="S2660" s="1" t="s">
        <v>24414</v>
      </c>
      <c r="T2660" s="1" t="s">
        <v>6826</v>
      </c>
      <c r="U2660" s="1"/>
      <c r="V2660" s="1" t="s">
        <v>9171</v>
      </c>
      <c r="W2660" s="1" t="s">
        <v>6826</v>
      </c>
    </row>
    <row r="2661" spans="1:23" x14ac:dyDescent="0.25">
      <c r="A2661" s="1">
        <v>1002076</v>
      </c>
      <c r="B2661" s="5" t="str">
        <f>VLOOKUP(H2661,'FIPS Basin X-walk'!$A$2:$F$3224,6,FALSE)</f>
        <v>Gulf Coast Basin (LA, TX)</v>
      </c>
      <c r="C2661" s="1" t="s">
        <v>20976</v>
      </c>
      <c r="D2661" s="1"/>
      <c r="E2661" s="1" t="s">
        <v>6828</v>
      </c>
      <c r="F2661" s="1" t="s">
        <v>20909</v>
      </c>
      <c r="G2661" s="1" t="s">
        <v>10352</v>
      </c>
      <c r="H2661" s="1">
        <v>48201</v>
      </c>
      <c r="I2661" s="1">
        <v>1002076</v>
      </c>
      <c r="J2661" s="1">
        <v>29.73151</v>
      </c>
      <c r="K2661" s="1">
        <v>-95.101349999999996</v>
      </c>
      <c r="L2661" s="1"/>
      <c r="M2661" s="1" t="s">
        <v>1485</v>
      </c>
      <c r="N2661" s="1" t="s">
        <v>9148</v>
      </c>
      <c r="O2661" s="1">
        <v>2022</v>
      </c>
      <c r="P2661" s="1">
        <v>77536</v>
      </c>
      <c r="Q2661" s="1" t="s">
        <v>20977</v>
      </c>
      <c r="R2661" s="1"/>
      <c r="S2661" s="1" t="s">
        <v>24367</v>
      </c>
      <c r="T2661" s="1" t="s">
        <v>6826</v>
      </c>
      <c r="U2661" s="1"/>
      <c r="V2661" s="1" t="s">
        <v>7169</v>
      </c>
      <c r="W2661" s="1" t="s">
        <v>6826</v>
      </c>
    </row>
    <row r="2662" spans="1:23" x14ac:dyDescent="0.25">
      <c r="A2662" s="1">
        <v>1003944</v>
      </c>
      <c r="B2662" s="5" t="str">
        <f>VLOOKUP(H2662,'FIPS Basin X-walk'!$A$2:$F$3224,6,FALSE)</f>
        <v>Gulf Coast Basin (LA, TX)</v>
      </c>
      <c r="C2662" s="1" t="s">
        <v>21041</v>
      </c>
      <c r="D2662" s="1"/>
      <c r="E2662" s="1"/>
      <c r="F2662" s="1" t="s">
        <v>20909</v>
      </c>
      <c r="G2662" s="1" t="s">
        <v>10352</v>
      </c>
      <c r="H2662" s="1">
        <v>48201</v>
      </c>
      <c r="I2662" s="1">
        <v>1003944</v>
      </c>
      <c r="J2662" s="1">
        <v>29.726493000000001</v>
      </c>
      <c r="K2662" s="1">
        <v>-95.089771999999996</v>
      </c>
      <c r="L2662" s="1"/>
      <c r="M2662" s="1" t="s">
        <v>1485</v>
      </c>
      <c r="N2662" s="1" t="s">
        <v>9148</v>
      </c>
      <c r="O2662" s="1">
        <v>2022</v>
      </c>
      <c r="P2662" s="1">
        <v>77536</v>
      </c>
      <c r="Q2662" s="1" t="s">
        <v>25193</v>
      </c>
      <c r="R2662" s="1"/>
      <c r="S2662" s="1" t="s">
        <v>24414</v>
      </c>
      <c r="T2662" s="1" t="s">
        <v>6826</v>
      </c>
      <c r="U2662" s="1"/>
      <c r="V2662" s="1" t="s">
        <v>13323</v>
      </c>
      <c r="W2662" s="1" t="s">
        <v>6826</v>
      </c>
    </row>
    <row r="2663" spans="1:23" x14ac:dyDescent="0.25">
      <c r="A2663" s="1">
        <v>1007002</v>
      </c>
      <c r="B2663" s="5" t="str">
        <f>VLOOKUP(H2663,'FIPS Basin X-walk'!$A$2:$F$3224,6,FALSE)</f>
        <v>Gulf Coast Basin (LA, TX)</v>
      </c>
      <c r="C2663" s="1" t="s">
        <v>20958</v>
      </c>
      <c r="D2663" s="1"/>
      <c r="E2663" s="1"/>
      <c r="F2663" s="1" t="s">
        <v>20909</v>
      </c>
      <c r="G2663" s="1" t="s">
        <v>10352</v>
      </c>
      <c r="H2663" s="1">
        <v>48201</v>
      </c>
      <c r="I2663" s="1">
        <v>1007002</v>
      </c>
      <c r="J2663" s="1">
        <v>29.722221999999999</v>
      </c>
      <c r="K2663" s="1">
        <v>-95.126943999999995</v>
      </c>
      <c r="L2663" s="1"/>
      <c r="M2663" s="1" t="s">
        <v>1485</v>
      </c>
      <c r="N2663" s="1" t="s">
        <v>9148</v>
      </c>
      <c r="O2663" s="1">
        <v>2022</v>
      </c>
      <c r="P2663" s="1">
        <v>77536</v>
      </c>
      <c r="Q2663" s="1" t="s">
        <v>25800</v>
      </c>
      <c r="R2663" s="1"/>
      <c r="S2663" s="1" t="s">
        <v>24473</v>
      </c>
      <c r="T2663" s="1" t="s">
        <v>6826</v>
      </c>
      <c r="U2663" s="1"/>
      <c r="V2663" s="1" t="s">
        <v>25801</v>
      </c>
      <c r="W2663" s="1" t="s">
        <v>6826</v>
      </c>
    </row>
    <row r="2664" spans="1:23" x14ac:dyDescent="0.25">
      <c r="A2664" s="1">
        <v>1014177</v>
      </c>
      <c r="B2664" s="5" t="str">
        <f>VLOOKUP(H2664,'FIPS Basin X-walk'!$A$2:$F$3224,6,FALSE)</f>
        <v>Gulf Coast Basin (LA, TX)</v>
      </c>
      <c r="C2664" s="1" t="s">
        <v>26891</v>
      </c>
      <c r="D2664" s="1"/>
      <c r="E2664" s="1"/>
      <c r="F2664" s="1" t="s">
        <v>26892</v>
      </c>
      <c r="G2664" s="1" t="s">
        <v>10352</v>
      </c>
      <c r="H2664" s="1">
        <v>48201</v>
      </c>
      <c r="I2664" s="1">
        <v>1014177</v>
      </c>
      <c r="J2664" s="1">
        <v>29.741092999999999</v>
      </c>
      <c r="K2664" s="1">
        <v>-95.094144999999997</v>
      </c>
      <c r="L2664" s="1"/>
      <c r="M2664" s="1" t="s">
        <v>1485</v>
      </c>
      <c r="N2664" s="1" t="s">
        <v>9148</v>
      </c>
      <c r="O2664" s="1">
        <v>2022</v>
      </c>
      <c r="P2664" s="1">
        <v>77536</v>
      </c>
      <c r="Q2664" s="1" t="s">
        <v>26893</v>
      </c>
      <c r="R2664" s="1"/>
      <c r="S2664" s="1" t="s">
        <v>24957</v>
      </c>
      <c r="T2664" s="1" t="s">
        <v>6826</v>
      </c>
      <c r="U2664" s="1"/>
      <c r="V2664" s="1" t="s">
        <v>26894</v>
      </c>
      <c r="W2664" s="1" t="s">
        <v>6826</v>
      </c>
    </row>
    <row r="2665" spans="1:23" x14ac:dyDescent="0.25">
      <c r="A2665" s="1">
        <v>1014559</v>
      </c>
      <c r="B2665" s="5" t="str">
        <f>VLOOKUP(H2665,'FIPS Basin X-walk'!$A$2:$F$3224,6,FALSE)</f>
        <v>Gulf Coast Basin (LA, TX)</v>
      </c>
      <c r="C2665" s="1" t="s">
        <v>27222</v>
      </c>
      <c r="D2665" s="1"/>
      <c r="E2665" s="1"/>
      <c r="F2665" s="1" t="s">
        <v>26892</v>
      </c>
      <c r="G2665" s="1" t="s">
        <v>10352</v>
      </c>
      <c r="H2665" s="1">
        <v>48201</v>
      </c>
      <c r="I2665" s="1">
        <v>1014559</v>
      </c>
      <c r="J2665" s="1">
        <v>29.722221999999999</v>
      </c>
      <c r="K2665" s="1">
        <v>-95.126943999999995</v>
      </c>
      <c r="L2665" s="1"/>
      <c r="M2665" s="1" t="s">
        <v>1485</v>
      </c>
      <c r="N2665" s="1" t="s">
        <v>9148</v>
      </c>
      <c r="O2665" s="1">
        <v>2022</v>
      </c>
      <c r="P2665" s="1">
        <v>77536</v>
      </c>
      <c r="Q2665" s="1" t="s">
        <v>27223</v>
      </c>
      <c r="R2665" s="1"/>
      <c r="S2665" s="1" t="s">
        <v>24369</v>
      </c>
      <c r="T2665" s="1" t="s">
        <v>6828</v>
      </c>
      <c r="U2665" s="1"/>
      <c r="V2665" s="1" t="s">
        <v>27224</v>
      </c>
      <c r="W2665" s="1" t="s">
        <v>6826</v>
      </c>
    </row>
    <row r="2666" spans="1:23" x14ac:dyDescent="0.25">
      <c r="A2666" s="1">
        <v>1009206</v>
      </c>
      <c r="B2666" s="5" t="str">
        <f>VLOOKUP(H2666,'FIPS Basin X-walk'!$A$2:$F$3224,6,FALSE)</f>
        <v>Piedmont-Blue Ridge Prov</v>
      </c>
      <c r="C2666" s="1" t="s">
        <v>10350</v>
      </c>
      <c r="D2666" s="1"/>
      <c r="E2666" s="1"/>
      <c r="F2666" s="1" t="s">
        <v>10351</v>
      </c>
      <c r="G2666" s="1" t="s">
        <v>10352</v>
      </c>
      <c r="H2666" s="1">
        <v>13145</v>
      </c>
      <c r="I2666" s="1">
        <v>1009206</v>
      </c>
      <c r="J2666" s="1">
        <v>32.611559</v>
      </c>
      <c r="K2666" s="1">
        <v>-84.821944999999999</v>
      </c>
      <c r="L2666" s="1"/>
      <c r="M2666" s="1" t="s">
        <v>1546</v>
      </c>
      <c r="N2666" s="1" t="s">
        <v>10124</v>
      </c>
      <c r="O2666" s="1">
        <v>2022</v>
      </c>
      <c r="P2666" s="1">
        <v>31807</v>
      </c>
      <c r="Q2666" s="1" t="s">
        <v>24091</v>
      </c>
      <c r="R2666" s="1"/>
      <c r="S2666" s="1" t="s">
        <v>24435</v>
      </c>
      <c r="T2666" s="1" t="s">
        <v>6826</v>
      </c>
      <c r="U2666" s="1"/>
      <c r="V2666" s="1" t="s">
        <v>6884</v>
      </c>
      <c r="W2666" s="1" t="s">
        <v>6826</v>
      </c>
    </row>
    <row r="2667" spans="1:23" x14ac:dyDescent="0.25">
      <c r="A2667" s="1">
        <v>1002303</v>
      </c>
      <c r="B2667" s="5" t="str">
        <f>VLOOKUP(H2667,'FIPS Basin X-walk'!$A$2:$F$3224,6,FALSE)</f>
        <v>Gulf Coast Basin (LA, TX)</v>
      </c>
      <c r="C2667" s="1" t="s">
        <v>20912</v>
      </c>
      <c r="D2667" s="1"/>
      <c r="E2667" s="1"/>
      <c r="F2667" s="1" t="s">
        <v>20913</v>
      </c>
      <c r="G2667" s="1" t="s">
        <v>10352</v>
      </c>
      <c r="H2667" s="1">
        <v>48201</v>
      </c>
      <c r="I2667" s="1">
        <v>1002303</v>
      </c>
      <c r="J2667" s="1">
        <v>29.72261</v>
      </c>
      <c r="K2667" s="1">
        <v>-95.242710000000002</v>
      </c>
      <c r="L2667" s="1" t="s">
        <v>24833</v>
      </c>
      <c r="M2667" s="1" t="s">
        <v>1485</v>
      </c>
      <c r="N2667" s="1" t="s">
        <v>9148</v>
      </c>
      <c r="O2667" s="1">
        <v>2022</v>
      </c>
      <c r="P2667" s="1">
        <v>77547</v>
      </c>
      <c r="Q2667" s="1" t="s">
        <v>20914</v>
      </c>
      <c r="R2667" s="1" t="s">
        <v>24431</v>
      </c>
      <c r="S2667" s="1" t="s">
        <v>24357</v>
      </c>
      <c r="T2667" s="1" t="s">
        <v>6826</v>
      </c>
      <c r="U2667" s="1"/>
      <c r="V2667" s="1" t="s">
        <v>6978</v>
      </c>
      <c r="W2667" s="1" t="s">
        <v>6826</v>
      </c>
    </row>
    <row r="2668" spans="1:23" x14ac:dyDescent="0.25">
      <c r="A2668" s="1">
        <v>1008185</v>
      </c>
      <c r="B2668" s="5" t="str">
        <f>VLOOKUP(H2668,'FIPS Basin X-walk'!$A$2:$F$3224,6,FALSE)</f>
        <v>Gulf Coast Basin (LA, TX)</v>
      </c>
      <c r="C2668" s="1" t="s">
        <v>20917</v>
      </c>
      <c r="D2668" s="1"/>
      <c r="E2668" s="1"/>
      <c r="F2668" s="1" t="s">
        <v>20918</v>
      </c>
      <c r="G2668" s="1" t="s">
        <v>10352</v>
      </c>
      <c r="H2668" s="1">
        <v>48201</v>
      </c>
      <c r="I2668" s="1">
        <v>1008185</v>
      </c>
      <c r="J2668" s="1">
        <v>29.728999999999999</v>
      </c>
      <c r="K2668" s="1">
        <v>-95.227817000000002</v>
      </c>
      <c r="L2668" s="1"/>
      <c r="M2668" s="1" t="s">
        <v>1485</v>
      </c>
      <c r="N2668" s="1" t="s">
        <v>9148</v>
      </c>
      <c r="O2668" s="1">
        <v>2022</v>
      </c>
      <c r="P2668" s="1">
        <v>77547</v>
      </c>
      <c r="Q2668" s="1" t="s">
        <v>20919</v>
      </c>
      <c r="R2668" s="1"/>
      <c r="S2668" s="1" t="s">
        <v>24957</v>
      </c>
      <c r="T2668" s="1" t="s">
        <v>6826</v>
      </c>
      <c r="U2668" s="1"/>
      <c r="V2668" s="1" t="s">
        <v>7090</v>
      </c>
      <c r="W2668" s="1" t="s">
        <v>6826</v>
      </c>
    </row>
    <row r="2669" spans="1:23" x14ac:dyDescent="0.25">
      <c r="A2669" s="1">
        <v>1011719</v>
      </c>
      <c r="B2669" s="5" t="str">
        <f>VLOOKUP(H2669,'FIPS Basin X-walk'!$A$2:$F$3224,6,FALSE)</f>
        <v>Gulf Coast Basin (LA, TX)</v>
      </c>
      <c r="C2669" s="1" t="s">
        <v>21071</v>
      </c>
      <c r="D2669" s="1"/>
      <c r="E2669" s="1"/>
      <c r="F2669" s="1" t="s">
        <v>20918</v>
      </c>
      <c r="G2669" s="1" t="s">
        <v>10352</v>
      </c>
      <c r="H2669" s="1">
        <v>48201</v>
      </c>
      <c r="I2669" s="1">
        <v>1011719</v>
      </c>
      <c r="J2669" s="1">
        <v>29.732597999999999</v>
      </c>
      <c r="K2669" s="1">
        <v>-95.220456999999996</v>
      </c>
      <c r="L2669" s="1"/>
      <c r="M2669" s="1" t="s">
        <v>1485</v>
      </c>
      <c r="N2669" s="1" t="s">
        <v>9148</v>
      </c>
      <c r="O2669" s="1">
        <v>2022</v>
      </c>
      <c r="P2669" s="1">
        <v>77547</v>
      </c>
      <c r="Q2669" s="1" t="s">
        <v>21072</v>
      </c>
      <c r="R2669" s="1"/>
      <c r="S2669" s="1" t="s">
        <v>24369</v>
      </c>
      <c r="T2669" s="1" t="s">
        <v>6826</v>
      </c>
      <c r="U2669" s="1"/>
      <c r="V2669" s="1" t="s">
        <v>7090</v>
      </c>
      <c r="W2669" s="1" t="s">
        <v>6826</v>
      </c>
    </row>
    <row r="2670" spans="1:23" x14ac:dyDescent="0.25">
      <c r="A2670" s="1">
        <v>1000053</v>
      </c>
      <c r="B2670" s="5" t="str">
        <f>VLOOKUP(H2670,'FIPS Basin X-walk'!$A$2:$F$3224,6,FALSE)</f>
        <v>Gulf Coast Basin (LA, TX)</v>
      </c>
      <c r="C2670" s="1" t="s">
        <v>20967</v>
      </c>
      <c r="D2670" s="1"/>
      <c r="E2670" s="1"/>
      <c r="F2670" s="1" t="s">
        <v>15195</v>
      </c>
      <c r="G2670" s="1" t="s">
        <v>10352</v>
      </c>
      <c r="H2670" s="1">
        <v>48201</v>
      </c>
      <c r="I2670" s="1">
        <v>1000053</v>
      </c>
      <c r="J2670" s="1">
        <v>29.703682000000001</v>
      </c>
      <c r="K2670" s="1">
        <v>-95.396186</v>
      </c>
      <c r="L2670" s="1"/>
      <c r="M2670" s="1" t="s">
        <v>1485</v>
      </c>
      <c r="N2670" s="1" t="s">
        <v>9148</v>
      </c>
      <c r="O2670" s="1">
        <v>2022</v>
      </c>
      <c r="P2670" s="1">
        <v>77030</v>
      </c>
      <c r="Q2670" s="1" t="s">
        <v>20968</v>
      </c>
      <c r="R2670" s="1"/>
      <c r="S2670" s="1" t="s">
        <v>24395</v>
      </c>
      <c r="T2670" s="1" t="s">
        <v>6828</v>
      </c>
      <c r="U2670" s="1"/>
      <c r="V2670" s="1" t="s">
        <v>20969</v>
      </c>
      <c r="W2670" s="1" t="s">
        <v>6826</v>
      </c>
    </row>
    <row r="2671" spans="1:23" x14ac:dyDescent="0.25">
      <c r="A2671" s="1">
        <v>1002514</v>
      </c>
      <c r="B2671" s="5" t="str">
        <f>VLOOKUP(H2671,'FIPS Basin X-walk'!$A$2:$F$3224,6,FALSE)</f>
        <v>Gulf Coast Basin (LA, TX)</v>
      </c>
      <c r="C2671" s="1" t="s">
        <v>20979</v>
      </c>
      <c r="D2671" s="1"/>
      <c r="E2671" s="1"/>
      <c r="F2671" s="1" t="s">
        <v>15195</v>
      </c>
      <c r="G2671" s="1" t="s">
        <v>10352</v>
      </c>
      <c r="H2671" s="1">
        <v>48201</v>
      </c>
      <c r="I2671" s="1">
        <v>1002514</v>
      </c>
      <c r="J2671" s="1">
        <v>29.879000000000001</v>
      </c>
      <c r="K2671" s="1">
        <v>-95.266000000000005</v>
      </c>
      <c r="L2671" s="1"/>
      <c r="M2671" s="1" t="s">
        <v>1485</v>
      </c>
      <c r="N2671" s="1" t="s">
        <v>9148</v>
      </c>
      <c r="O2671" s="1">
        <v>2022</v>
      </c>
      <c r="P2671" s="1">
        <v>77016</v>
      </c>
      <c r="Q2671" s="1" t="s">
        <v>20980</v>
      </c>
      <c r="R2671" s="1"/>
      <c r="S2671" s="1" t="s">
        <v>24358</v>
      </c>
      <c r="T2671" s="1" t="s">
        <v>6826</v>
      </c>
      <c r="U2671" s="1"/>
      <c r="V2671" s="1" t="s">
        <v>6952</v>
      </c>
      <c r="W2671" s="1" t="s">
        <v>6826</v>
      </c>
    </row>
    <row r="2672" spans="1:23" x14ac:dyDescent="0.25">
      <c r="A2672" s="1">
        <v>1002776</v>
      </c>
      <c r="B2672" s="5" t="str">
        <f>VLOOKUP(H2672,'FIPS Basin X-walk'!$A$2:$F$3224,6,FALSE)</f>
        <v>Gulf Coast Basin (LA, TX)</v>
      </c>
      <c r="C2672" s="1" t="s">
        <v>21063</v>
      </c>
      <c r="D2672" s="1"/>
      <c r="E2672" s="1"/>
      <c r="F2672" s="1" t="s">
        <v>1484</v>
      </c>
      <c r="G2672" s="1" t="s">
        <v>10352</v>
      </c>
      <c r="H2672" s="1">
        <v>48201</v>
      </c>
      <c r="I2672" s="1">
        <v>1002776</v>
      </c>
      <c r="J2672" s="1">
        <v>29.731770000000001</v>
      </c>
      <c r="K2672" s="1">
        <v>-95.434439999999995</v>
      </c>
      <c r="L2672" s="1"/>
      <c r="M2672" s="1" t="s">
        <v>1485</v>
      </c>
      <c r="N2672" s="1" t="s">
        <v>9148</v>
      </c>
      <c r="O2672" s="1">
        <v>2022</v>
      </c>
      <c r="P2672" s="1">
        <v>77046</v>
      </c>
      <c r="Q2672" s="1" t="s">
        <v>1134</v>
      </c>
      <c r="R2672" s="1" t="s">
        <v>24399</v>
      </c>
      <c r="S2672" s="1" t="s">
        <v>24489</v>
      </c>
      <c r="T2672" s="1" t="s">
        <v>6826</v>
      </c>
      <c r="U2672" s="1"/>
      <c r="V2672" s="1" t="s">
        <v>7103</v>
      </c>
      <c r="W2672" s="1" t="s">
        <v>6826</v>
      </c>
    </row>
    <row r="2673" spans="1:23" x14ac:dyDescent="0.25">
      <c r="A2673" s="1">
        <v>1003224</v>
      </c>
      <c r="B2673" s="5" t="str">
        <f>VLOOKUP(H2673,'FIPS Basin X-walk'!$A$2:$F$3224,6,FALSE)</f>
        <v>Gulf Coast Basin (LA, TX)</v>
      </c>
      <c r="C2673" s="1" t="s">
        <v>21112</v>
      </c>
      <c r="D2673" s="1"/>
      <c r="E2673" s="1"/>
      <c r="F2673" s="1" t="s">
        <v>15195</v>
      </c>
      <c r="G2673" s="1" t="s">
        <v>10352</v>
      </c>
      <c r="H2673" s="1">
        <v>48201</v>
      </c>
      <c r="I2673" s="1">
        <v>1003224</v>
      </c>
      <c r="J2673" s="1">
        <v>29.774443999999999</v>
      </c>
      <c r="K2673" s="1">
        <v>-95.270832999999996</v>
      </c>
      <c r="L2673" s="1"/>
      <c r="M2673" s="1" t="s">
        <v>1485</v>
      </c>
      <c r="N2673" s="1" t="s">
        <v>9148</v>
      </c>
      <c r="O2673" s="1">
        <v>2022</v>
      </c>
      <c r="P2673" s="1">
        <v>77029</v>
      </c>
      <c r="Q2673" s="1" t="s">
        <v>21113</v>
      </c>
      <c r="R2673" s="1"/>
      <c r="S2673" s="1" t="s">
        <v>24673</v>
      </c>
      <c r="T2673" s="1" t="s">
        <v>6826</v>
      </c>
      <c r="U2673" s="1"/>
      <c r="V2673" s="1" t="s">
        <v>8460</v>
      </c>
      <c r="W2673" s="1" t="s">
        <v>6826</v>
      </c>
    </row>
    <row r="2674" spans="1:23" x14ac:dyDescent="0.25">
      <c r="A2674" s="1">
        <v>1003258</v>
      </c>
      <c r="B2674" s="5" t="str">
        <f>VLOOKUP(H2674,'FIPS Basin X-walk'!$A$2:$F$3224,6,FALSE)</f>
        <v>Gulf Coast Basin (LA, TX)</v>
      </c>
      <c r="C2674" s="1" t="s">
        <v>21046</v>
      </c>
      <c r="D2674" s="1"/>
      <c r="E2674" s="1"/>
      <c r="F2674" s="1" t="s">
        <v>15195</v>
      </c>
      <c r="G2674" s="1" t="s">
        <v>10352</v>
      </c>
      <c r="H2674" s="1">
        <v>48201</v>
      </c>
      <c r="I2674" s="1">
        <v>1003258</v>
      </c>
      <c r="J2674" s="1">
        <v>29.761510000000001</v>
      </c>
      <c r="K2674" s="1">
        <v>-95.25591</v>
      </c>
      <c r="L2674" s="1"/>
      <c r="M2674" s="1" t="s">
        <v>1485</v>
      </c>
      <c r="N2674" s="1" t="s">
        <v>9148</v>
      </c>
      <c r="O2674" s="1">
        <v>2022</v>
      </c>
      <c r="P2674" s="1">
        <v>77029</v>
      </c>
      <c r="Q2674" s="1" t="s">
        <v>21047</v>
      </c>
      <c r="R2674" s="1"/>
      <c r="S2674" s="1" t="s">
        <v>24356</v>
      </c>
      <c r="T2674" s="1" t="s">
        <v>6826</v>
      </c>
      <c r="U2674" s="1"/>
      <c r="V2674" s="1" t="s">
        <v>25082</v>
      </c>
      <c r="W2674" s="1" t="s">
        <v>6826</v>
      </c>
    </row>
    <row r="2675" spans="1:23" x14ac:dyDescent="0.25">
      <c r="A2675" s="1">
        <v>1004018</v>
      </c>
      <c r="B2675" s="5" t="str">
        <f>VLOOKUP(H2675,'FIPS Basin X-walk'!$A$2:$F$3224,6,FALSE)</f>
        <v>Gulf Coast Basin (LA, TX)</v>
      </c>
      <c r="C2675" s="1" t="s">
        <v>21060</v>
      </c>
      <c r="D2675" s="1"/>
      <c r="E2675" s="1"/>
      <c r="F2675" s="1" t="s">
        <v>15195</v>
      </c>
      <c r="G2675" s="1" t="s">
        <v>10352</v>
      </c>
      <c r="H2675" s="1">
        <v>48201</v>
      </c>
      <c r="I2675" s="1">
        <v>1004018</v>
      </c>
      <c r="J2675" s="1">
        <v>29.75487</v>
      </c>
      <c r="K2675" s="1">
        <v>-95.103269999999995</v>
      </c>
      <c r="L2675" s="1"/>
      <c r="M2675" s="1" t="s">
        <v>1485</v>
      </c>
      <c r="N2675" s="1" t="s">
        <v>9148</v>
      </c>
      <c r="O2675" s="1">
        <v>2022</v>
      </c>
      <c r="P2675" s="1">
        <v>77015</v>
      </c>
      <c r="Q2675" s="1" t="s">
        <v>25206</v>
      </c>
      <c r="R2675" s="1"/>
      <c r="S2675" s="1" t="s">
        <v>24367</v>
      </c>
      <c r="T2675" s="1" t="s">
        <v>6826</v>
      </c>
      <c r="U2675" s="1"/>
      <c r="V2675" s="1" t="s">
        <v>12934</v>
      </c>
      <c r="W2675" s="1" t="s">
        <v>6826</v>
      </c>
    </row>
    <row r="2676" spans="1:23" x14ac:dyDescent="0.25">
      <c r="A2676" s="1">
        <v>1004049</v>
      </c>
      <c r="B2676" s="5" t="str">
        <f>VLOOKUP(H2676,'FIPS Basin X-walk'!$A$2:$F$3224,6,FALSE)</f>
        <v>Gulf Coast Basin (LA, TX)</v>
      </c>
      <c r="C2676" s="1" t="s">
        <v>21035</v>
      </c>
      <c r="D2676" s="1"/>
      <c r="E2676" s="1"/>
      <c r="F2676" s="1" t="s">
        <v>1484</v>
      </c>
      <c r="G2676" s="1" t="s">
        <v>10352</v>
      </c>
      <c r="H2676" s="1">
        <v>48201</v>
      </c>
      <c r="I2676" s="1">
        <v>1004049</v>
      </c>
      <c r="J2676" s="1">
        <v>29.752554</v>
      </c>
      <c r="K2676" s="1">
        <v>-95.370401000000001</v>
      </c>
      <c r="L2676" s="1"/>
      <c r="M2676" s="1" t="s">
        <v>1485</v>
      </c>
      <c r="N2676" s="1" t="s">
        <v>9148</v>
      </c>
      <c r="O2676" s="1">
        <v>2022</v>
      </c>
      <c r="P2676" s="1">
        <v>77002</v>
      </c>
      <c r="Q2676" s="1" t="s">
        <v>1358</v>
      </c>
      <c r="R2676" s="1"/>
      <c r="S2676" s="1" t="s">
        <v>24359</v>
      </c>
      <c r="T2676" s="1" t="s">
        <v>6826</v>
      </c>
      <c r="U2676" s="1"/>
      <c r="V2676" s="1" t="s">
        <v>11809</v>
      </c>
      <c r="W2676" s="1" t="s">
        <v>6826</v>
      </c>
    </row>
    <row r="2677" spans="1:23" x14ac:dyDescent="0.25">
      <c r="A2677" s="1">
        <v>1004130</v>
      </c>
      <c r="B2677" s="5" t="str">
        <f>VLOOKUP(H2677,'FIPS Basin X-walk'!$A$2:$F$3224,6,FALSE)</f>
        <v>Gulf Coast Basin (LA, TX)</v>
      </c>
      <c r="C2677" s="1" t="s">
        <v>21089</v>
      </c>
      <c r="D2677" s="1"/>
      <c r="E2677" s="1"/>
      <c r="F2677" s="1" t="s">
        <v>15195</v>
      </c>
      <c r="G2677" s="1" t="s">
        <v>10352</v>
      </c>
      <c r="H2677" s="1">
        <v>48201</v>
      </c>
      <c r="I2677" s="1">
        <v>1004130</v>
      </c>
      <c r="J2677" s="1">
        <v>29.708566000000001</v>
      </c>
      <c r="K2677" s="1">
        <v>-95.241240000000005</v>
      </c>
      <c r="L2677" s="1"/>
      <c r="M2677" s="1" t="s">
        <v>1485</v>
      </c>
      <c r="N2677" s="1" t="s">
        <v>9148</v>
      </c>
      <c r="O2677" s="1">
        <v>2022</v>
      </c>
      <c r="P2677" s="1">
        <v>77017</v>
      </c>
      <c r="Q2677" s="1" t="s">
        <v>21090</v>
      </c>
      <c r="R2677" s="1"/>
      <c r="S2677" s="1" t="s">
        <v>24369</v>
      </c>
      <c r="T2677" s="1" t="s">
        <v>6826</v>
      </c>
      <c r="U2677" s="1"/>
      <c r="V2677" s="1" t="s">
        <v>10986</v>
      </c>
      <c r="W2677" s="1" t="s">
        <v>6826</v>
      </c>
    </row>
    <row r="2678" spans="1:23" x14ac:dyDescent="0.25">
      <c r="A2678" s="1">
        <v>1004198</v>
      </c>
      <c r="B2678" s="5" t="str">
        <f>VLOOKUP(H2678,'FIPS Basin X-walk'!$A$2:$F$3224,6,FALSE)</f>
        <v>Gulf Coast Basin (LA, TX)</v>
      </c>
      <c r="C2678" s="1" t="s">
        <v>21035</v>
      </c>
      <c r="D2678" s="1"/>
      <c r="E2678" s="1"/>
      <c r="F2678" s="1" t="s">
        <v>1484</v>
      </c>
      <c r="G2678" s="1" t="s">
        <v>10352</v>
      </c>
      <c r="H2678" s="1">
        <v>48201</v>
      </c>
      <c r="I2678" s="1">
        <v>1004198</v>
      </c>
      <c r="J2678" s="1">
        <v>29.752554</v>
      </c>
      <c r="K2678" s="1">
        <v>-95.370401000000001</v>
      </c>
      <c r="L2678" s="1"/>
      <c r="M2678" s="1" t="s">
        <v>1485</v>
      </c>
      <c r="N2678" s="1" t="s">
        <v>9148</v>
      </c>
      <c r="O2678" s="1">
        <v>2022</v>
      </c>
      <c r="P2678" s="1">
        <v>77002</v>
      </c>
      <c r="Q2678" s="1" t="s">
        <v>1369</v>
      </c>
      <c r="R2678" s="1"/>
      <c r="S2678" s="1" t="s">
        <v>24359</v>
      </c>
      <c r="T2678" s="1" t="s">
        <v>6826</v>
      </c>
      <c r="U2678" s="1"/>
      <c r="V2678" s="1" t="s">
        <v>11809</v>
      </c>
      <c r="W2678" s="1" t="s">
        <v>6826</v>
      </c>
    </row>
    <row r="2679" spans="1:23" x14ac:dyDescent="0.25">
      <c r="A2679" s="1">
        <v>1004324</v>
      </c>
      <c r="B2679" s="5" t="str">
        <f>VLOOKUP(H2679,'FIPS Basin X-walk'!$A$2:$F$3224,6,FALSE)</f>
        <v>Gulf Coast Basin (LA, TX)</v>
      </c>
      <c r="C2679" s="1" t="s">
        <v>21021</v>
      </c>
      <c r="D2679" s="1"/>
      <c r="E2679" s="1"/>
      <c r="F2679" s="1" t="s">
        <v>15195</v>
      </c>
      <c r="G2679" s="1" t="s">
        <v>10352</v>
      </c>
      <c r="H2679" s="1">
        <v>48201</v>
      </c>
      <c r="I2679" s="1">
        <v>1004324</v>
      </c>
      <c r="J2679" s="1">
        <v>29.839110000000002</v>
      </c>
      <c r="K2679" s="1">
        <v>-95.127610000000004</v>
      </c>
      <c r="L2679" s="1"/>
      <c r="M2679" s="1" t="s">
        <v>1485</v>
      </c>
      <c r="N2679" s="1" t="s">
        <v>9148</v>
      </c>
      <c r="O2679" s="1">
        <v>2022</v>
      </c>
      <c r="P2679" s="1">
        <v>77049</v>
      </c>
      <c r="Q2679" s="1" t="s">
        <v>21022</v>
      </c>
      <c r="R2679" s="1"/>
      <c r="S2679" s="1" t="s">
        <v>25286</v>
      </c>
      <c r="T2679" s="1" t="s">
        <v>6826</v>
      </c>
      <c r="U2679" s="1"/>
      <c r="V2679" s="1" t="s">
        <v>18055</v>
      </c>
      <c r="W2679" s="1" t="s">
        <v>6826</v>
      </c>
    </row>
    <row r="2680" spans="1:23" x14ac:dyDescent="0.25">
      <c r="A2680" s="1">
        <v>1004492</v>
      </c>
      <c r="B2680" s="5" t="str">
        <f>VLOOKUP(H2680,'FIPS Basin X-walk'!$A$2:$F$3224,6,FALSE)</f>
        <v>Gulf Coast Basin (LA, TX)</v>
      </c>
      <c r="C2680" s="1" t="s">
        <v>21122</v>
      </c>
      <c r="D2680" s="1"/>
      <c r="E2680" s="1"/>
      <c r="F2680" s="1" t="s">
        <v>15195</v>
      </c>
      <c r="G2680" s="1" t="s">
        <v>10352</v>
      </c>
      <c r="H2680" s="1">
        <v>48201</v>
      </c>
      <c r="I2680" s="1">
        <v>1004492</v>
      </c>
      <c r="J2680" s="1">
        <v>29.72644</v>
      </c>
      <c r="K2680" s="1">
        <v>-95.643940000000001</v>
      </c>
      <c r="L2680" s="1"/>
      <c r="M2680" s="1" t="s">
        <v>1485</v>
      </c>
      <c r="N2680" s="1" t="s">
        <v>9148</v>
      </c>
      <c r="O2680" s="1">
        <v>2022</v>
      </c>
      <c r="P2680" s="1">
        <v>77082</v>
      </c>
      <c r="Q2680" s="1" t="s">
        <v>21123</v>
      </c>
      <c r="R2680" s="1"/>
      <c r="S2680" s="1" t="s">
        <v>24502</v>
      </c>
      <c r="T2680" s="1" t="s">
        <v>6828</v>
      </c>
      <c r="U2680" s="1"/>
      <c r="V2680" s="1" t="s">
        <v>7139</v>
      </c>
      <c r="W2680" s="1" t="s">
        <v>6826</v>
      </c>
    </row>
    <row r="2681" spans="1:23" x14ac:dyDescent="0.25">
      <c r="A2681" s="1">
        <v>1004671</v>
      </c>
      <c r="B2681" s="5" t="str">
        <f>VLOOKUP(H2681,'FIPS Basin X-walk'!$A$2:$F$3224,6,FALSE)</f>
        <v>Gulf Coast Basin (LA, TX)</v>
      </c>
      <c r="C2681" s="1" t="s">
        <v>20996</v>
      </c>
      <c r="D2681" s="1"/>
      <c r="E2681" s="1"/>
      <c r="F2681" s="1" t="s">
        <v>15195</v>
      </c>
      <c r="G2681" s="1" t="s">
        <v>10352</v>
      </c>
      <c r="H2681" s="1">
        <v>48201</v>
      </c>
      <c r="I2681" s="1">
        <v>1004671</v>
      </c>
      <c r="J2681" s="1">
        <v>29.720610000000001</v>
      </c>
      <c r="K2681" s="1">
        <v>-95.393749999999997</v>
      </c>
      <c r="L2681" s="1"/>
      <c r="M2681" s="1" t="s">
        <v>1485</v>
      </c>
      <c r="N2681" s="1" t="s">
        <v>9148</v>
      </c>
      <c r="O2681" s="1">
        <v>2022</v>
      </c>
      <c r="P2681" s="1">
        <v>77005</v>
      </c>
      <c r="Q2681" s="1" t="s">
        <v>20997</v>
      </c>
      <c r="R2681" s="1"/>
      <c r="S2681" s="1" t="s">
        <v>24379</v>
      </c>
      <c r="T2681" s="1" t="s">
        <v>6828</v>
      </c>
      <c r="U2681" s="1"/>
      <c r="V2681" s="1" t="s">
        <v>20998</v>
      </c>
      <c r="W2681" s="1" t="s">
        <v>6828</v>
      </c>
    </row>
    <row r="2682" spans="1:23" x14ac:dyDescent="0.25">
      <c r="A2682" s="1">
        <v>1004972</v>
      </c>
      <c r="B2682" s="5" t="str">
        <f>VLOOKUP(H2682,'FIPS Basin X-walk'!$A$2:$F$3224,6,FALSE)</f>
        <v>Gulf Coast Basin (LA, TX)</v>
      </c>
      <c r="C2682" s="1" t="s">
        <v>20960</v>
      </c>
      <c r="D2682" s="1"/>
      <c r="E2682" s="1"/>
      <c r="F2682" s="1" t="s">
        <v>15195</v>
      </c>
      <c r="G2682" s="1" t="s">
        <v>10352</v>
      </c>
      <c r="H2682" s="1">
        <v>48201</v>
      </c>
      <c r="I2682" s="1">
        <v>1004972</v>
      </c>
      <c r="J2682" s="1">
        <v>29.934619999999999</v>
      </c>
      <c r="K2682" s="1">
        <v>-95.650329999999997</v>
      </c>
      <c r="L2682" s="1"/>
      <c r="M2682" s="1" t="s">
        <v>1485</v>
      </c>
      <c r="N2682" s="1" t="s">
        <v>9148</v>
      </c>
      <c r="O2682" s="1">
        <v>2022</v>
      </c>
      <c r="P2682" s="1">
        <v>77095</v>
      </c>
      <c r="Q2682" s="1" t="s">
        <v>20961</v>
      </c>
      <c r="R2682" s="1"/>
      <c r="S2682" s="1" t="s">
        <v>24728</v>
      </c>
      <c r="T2682" s="1" t="s">
        <v>6826</v>
      </c>
      <c r="U2682" s="1"/>
      <c r="V2682" s="1" t="s">
        <v>7232</v>
      </c>
      <c r="W2682" s="1" t="s">
        <v>6826</v>
      </c>
    </row>
    <row r="2683" spans="1:23" x14ac:dyDescent="0.25">
      <c r="A2683" s="1">
        <v>1005198</v>
      </c>
      <c r="B2683" s="5" t="str">
        <f>VLOOKUP(H2683,'FIPS Basin X-walk'!$A$2:$F$3224,6,FALSE)</f>
        <v>Gulf Coast Basin (LA, TX)</v>
      </c>
      <c r="C2683" s="1" t="s">
        <v>21081</v>
      </c>
      <c r="D2683" s="1"/>
      <c r="E2683" s="1"/>
      <c r="F2683" s="1" t="s">
        <v>15195</v>
      </c>
      <c r="G2683" s="1" t="s">
        <v>10352</v>
      </c>
      <c r="H2683" s="1">
        <v>48201</v>
      </c>
      <c r="I2683" s="1">
        <v>1005198</v>
      </c>
      <c r="J2683" s="1">
        <v>29.698450000000001</v>
      </c>
      <c r="K2683" s="1">
        <v>-95.254597000000004</v>
      </c>
      <c r="L2683" s="1" t="s">
        <v>24414</v>
      </c>
      <c r="M2683" s="1" t="s">
        <v>1485</v>
      </c>
      <c r="N2683" s="1" t="s">
        <v>9148</v>
      </c>
      <c r="O2683" s="1">
        <v>2022</v>
      </c>
      <c r="P2683" s="1">
        <v>77017</v>
      </c>
      <c r="Q2683" s="1" t="s">
        <v>21082</v>
      </c>
      <c r="R2683" s="1"/>
      <c r="S2683" s="1" t="s">
        <v>24473</v>
      </c>
      <c r="T2683" s="1" t="s">
        <v>6826</v>
      </c>
      <c r="U2683" s="1"/>
      <c r="V2683" s="1" t="s">
        <v>21083</v>
      </c>
      <c r="W2683" s="1" t="s">
        <v>6826</v>
      </c>
    </row>
    <row r="2684" spans="1:23" x14ac:dyDescent="0.25">
      <c r="A2684" s="1">
        <v>1005925</v>
      </c>
      <c r="B2684" s="5" t="str">
        <f>VLOOKUP(H2684,'FIPS Basin X-walk'!$A$2:$F$3224,6,FALSE)</f>
        <v>Gulf Coast Basin (LA, TX)</v>
      </c>
      <c r="C2684" s="1" t="s">
        <v>21035</v>
      </c>
      <c r="D2684" s="1"/>
      <c r="E2684" s="1"/>
      <c r="F2684" s="1" t="s">
        <v>1484</v>
      </c>
      <c r="G2684" s="1" t="s">
        <v>10352</v>
      </c>
      <c r="H2684" s="1">
        <v>48201</v>
      </c>
      <c r="I2684" s="1">
        <v>1005925</v>
      </c>
      <c r="J2684" s="1">
        <v>29.752554</v>
      </c>
      <c r="K2684" s="1">
        <v>-95.370401000000001</v>
      </c>
      <c r="L2684" s="1"/>
      <c r="M2684" s="1" t="s">
        <v>1485</v>
      </c>
      <c r="N2684" s="1" t="s">
        <v>9148</v>
      </c>
      <c r="O2684" s="1">
        <v>2022</v>
      </c>
      <c r="P2684" s="1">
        <v>77002</v>
      </c>
      <c r="Q2684" s="1" t="s">
        <v>1398</v>
      </c>
      <c r="R2684" s="1"/>
      <c r="S2684" s="1" t="s">
        <v>24359</v>
      </c>
      <c r="T2684" s="1" t="s">
        <v>6826</v>
      </c>
      <c r="U2684" s="1"/>
      <c r="V2684" s="1" t="s">
        <v>11809</v>
      </c>
      <c r="W2684" s="1" t="s">
        <v>6826</v>
      </c>
    </row>
    <row r="2685" spans="1:23" x14ac:dyDescent="0.25">
      <c r="A2685" s="1">
        <v>1006062</v>
      </c>
      <c r="B2685" s="5" t="str">
        <f>VLOOKUP(H2685,'FIPS Basin X-walk'!$A$2:$F$3224,6,FALSE)</f>
        <v>Gulf Coast Basin (LA, TX)</v>
      </c>
      <c r="C2685" s="1" t="s">
        <v>20951</v>
      </c>
      <c r="D2685" s="1"/>
      <c r="E2685" s="1"/>
      <c r="F2685" s="1" t="s">
        <v>15195</v>
      </c>
      <c r="G2685" s="1" t="s">
        <v>10352</v>
      </c>
      <c r="H2685" s="1">
        <v>48201</v>
      </c>
      <c r="I2685" s="1">
        <v>1006062</v>
      </c>
      <c r="J2685" s="1">
        <v>29.722273999999999</v>
      </c>
      <c r="K2685" s="1">
        <v>-95.254401000000001</v>
      </c>
      <c r="L2685" s="1"/>
      <c r="M2685" s="1" t="s">
        <v>1485</v>
      </c>
      <c r="N2685" s="1" t="s">
        <v>9148</v>
      </c>
      <c r="O2685" s="1">
        <v>2022</v>
      </c>
      <c r="P2685" s="1">
        <v>77012</v>
      </c>
      <c r="Q2685" s="1" t="s">
        <v>20952</v>
      </c>
      <c r="R2685" s="1"/>
      <c r="S2685" s="1" t="s">
        <v>24369</v>
      </c>
      <c r="T2685" s="1" t="s">
        <v>6826</v>
      </c>
      <c r="U2685" s="1"/>
      <c r="V2685" s="1" t="s">
        <v>8406</v>
      </c>
      <c r="W2685" s="1" t="s">
        <v>6826</v>
      </c>
    </row>
    <row r="2686" spans="1:23" x14ac:dyDescent="0.25">
      <c r="A2686" s="1">
        <v>1006163</v>
      </c>
      <c r="B2686" s="5" t="str">
        <f>VLOOKUP(H2686,'FIPS Basin X-walk'!$A$2:$F$3224,6,FALSE)</f>
        <v>Gulf Coast Basin (LA, TX)</v>
      </c>
      <c r="C2686" s="1" t="s">
        <v>20971</v>
      </c>
      <c r="D2686" s="1"/>
      <c r="E2686" s="1"/>
      <c r="F2686" s="1" t="s">
        <v>1484</v>
      </c>
      <c r="G2686" s="1" t="s">
        <v>10352</v>
      </c>
      <c r="H2686" s="1">
        <v>48201</v>
      </c>
      <c r="I2686" s="1">
        <v>1006163</v>
      </c>
      <c r="J2686" s="1">
        <v>29.749020000000002</v>
      </c>
      <c r="K2686" s="1">
        <v>-95.12227</v>
      </c>
      <c r="L2686" s="1"/>
      <c r="M2686" s="1" t="s">
        <v>1485</v>
      </c>
      <c r="N2686" s="1" t="s">
        <v>9148</v>
      </c>
      <c r="O2686" s="1">
        <v>2022</v>
      </c>
      <c r="P2686" s="1">
        <v>77015</v>
      </c>
      <c r="Q2686" s="1" t="s">
        <v>20972</v>
      </c>
      <c r="R2686" s="1"/>
      <c r="S2686" s="1" t="s">
        <v>24957</v>
      </c>
      <c r="T2686" s="1" t="s">
        <v>6826</v>
      </c>
      <c r="U2686" s="1"/>
      <c r="V2686" s="1" t="s">
        <v>7521</v>
      </c>
      <c r="W2686" s="1" t="s">
        <v>6826</v>
      </c>
    </row>
    <row r="2687" spans="1:23" x14ac:dyDescent="0.25">
      <c r="A2687" s="1">
        <v>1006275</v>
      </c>
      <c r="B2687" s="5" t="str">
        <f>VLOOKUP(H2687,'FIPS Basin X-walk'!$A$2:$F$3224,6,FALSE)</f>
        <v>Gulf Coast Basin (LA, TX)</v>
      </c>
      <c r="C2687" s="1" t="s">
        <v>20973</v>
      </c>
      <c r="D2687" s="1"/>
      <c r="E2687" s="1"/>
      <c r="F2687" s="1" t="s">
        <v>15195</v>
      </c>
      <c r="G2687" s="1" t="s">
        <v>10352</v>
      </c>
      <c r="H2687" s="1">
        <v>48201</v>
      </c>
      <c r="I2687" s="1">
        <v>1006275</v>
      </c>
      <c r="J2687" s="1">
        <v>29.706247999999999</v>
      </c>
      <c r="K2687" s="1">
        <v>-95.251079000000004</v>
      </c>
      <c r="L2687" s="1"/>
      <c r="M2687" s="1" t="s">
        <v>1485</v>
      </c>
      <c r="N2687" s="1" t="s">
        <v>9148</v>
      </c>
      <c r="O2687" s="1">
        <v>2022</v>
      </c>
      <c r="P2687" s="1">
        <v>77017</v>
      </c>
      <c r="Q2687" s="1" t="s">
        <v>25695</v>
      </c>
      <c r="R2687" s="1"/>
      <c r="S2687" s="1" t="s">
        <v>24473</v>
      </c>
      <c r="T2687" s="1" t="s">
        <v>6826</v>
      </c>
      <c r="U2687" s="1"/>
      <c r="V2687" s="1" t="s">
        <v>6889</v>
      </c>
      <c r="W2687" s="1" t="s">
        <v>6826</v>
      </c>
    </row>
    <row r="2688" spans="1:23" x14ac:dyDescent="0.25">
      <c r="A2688" s="1">
        <v>1006770</v>
      </c>
      <c r="B2688" s="5" t="str">
        <f>VLOOKUP(H2688,'FIPS Basin X-walk'!$A$2:$F$3224,6,FALSE)</f>
        <v>Gulf Coast Basin (LA, TX)</v>
      </c>
      <c r="C2688" s="1" t="s">
        <v>20970</v>
      </c>
      <c r="D2688" s="1"/>
      <c r="E2688" s="1"/>
      <c r="F2688" s="1" t="s">
        <v>15195</v>
      </c>
      <c r="G2688" s="1" t="s">
        <v>10352</v>
      </c>
      <c r="H2688" s="1">
        <v>48201</v>
      </c>
      <c r="I2688" s="1">
        <v>1006770</v>
      </c>
      <c r="J2688" s="1">
        <v>29.750039999999998</v>
      </c>
      <c r="K2688" s="1">
        <v>-95.483099999999993</v>
      </c>
      <c r="L2688" s="1"/>
      <c r="M2688" s="1" t="s">
        <v>1485</v>
      </c>
      <c r="N2688" s="1" t="s">
        <v>9148</v>
      </c>
      <c r="O2688" s="1">
        <v>2022</v>
      </c>
      <c r="P2688" s="1">
        <v>77057</v>
      </c>
      <c r="Q2688" s="1" t="s">
        <v>882</v>
      </c>
      <c r="R2688" s="1"/>
      <c r="S2688" s="1" t="s">
        <v>24489</v>
      </c>
      <c r="T2688" s="1" t="s">
        <v>6826</v>
      </c>
      <c r="U2688" s="1"/>
      <c r="V2688" s="1" t="s">
        <v>13454</v>
      </c>
      <c r="W2688" s="1" t="s">
        <v>6826</v>
      </c>
    </row>
    <row r="2689" spans="1:23" x14ac:dyDescent="0.25">
      <c r="A2689" s="1">
        <v>1006899</v>
      </c>
      <c r="B2689" s="5" t="str">
        <f>VLOOKUP(H2689,'FIPS Basin X-walk'!$A$2:$F$3224,6,FALSE)</f>
        <v>Gulf Coast Basin (LA, TX)</v>
      </c>
      <c r="C2689" s="1" t="s">
        <v>20974</v>
      </c>
      <c r="D2689" s="1"/>
      <c r="E2689" s="1"/>
      <c r="F2689" s="1" t="s">
        <v>15195</v>
      </c>
      <c r="G2689" s="1" t="s">
        <v>10352</v>
      </c>
      <c r="H2689" s="1">
        <v>48201</v>
      </c>
      <c r="I2689" s="1">
        <v>1006899</v>
      </c>
      <c r="J2689" s="1">
        <v>29.822040000000001</v>
      </c>
      <c r="K2689" s="1">
        <v>-95.240710000000007</v>
      </c>
      <c r="L2689" s="1"/>
      <c r="M2689" s="1" t="s">
        <v>1485</v>
      </c>
      <c r="N2689" s="1" t="s">
        <v>9148</v>
      </c>
      <c r="O2689" s="1">
        <v>2022</v>
      </c>
      <c r="P2689" s="1">
        <v>77078</v>
      </c>
      <c r="Q2689" s="1" t="s">
        <v>20975</v>
      </c>
      <c r="R2689" s="1"/>
      <c r="S2689" s="1" t="s">
        <v>24358</v>
      </c>
      <c r="T2689" s="1" t="s">
        <v>6826</v>
      </c>
      <c r="U2689" s="1"/>
      <c r="V2689" s="1" t="s">
        <v>6952</v>
      </c>
      <c r="W2689" s="1" t="s">
        <v>6826</v>
      </c>
    </row>
    <row r="2690" spans="1:23" x14ac:dyDescent="0.25">
      <c r="A2690" s="1">
        <v>1007074</v>
      </c>
      <c r="B2690" s="5" t="str">
        <f>VLOOKUP(H2690,'FIPS Basin X-walk'!$A$2:$F$3224,6,FALSE)</f>
        <v>Gulf Coast Basin (LA, TX)</v>
      </c>
      <c r="C2690" s="1" t="s">
        <v>21101</v>
      </c>
      <c r="D2690" s="1"/>
      <c r="E2690" s="1"/>
      <c r="F2690" s="1" t="s">
        <v>15195</v>
      </c>
      <c r="G2690" s="1" t="s">
        <v>10352</v>
      </c>
      <c r="H2690" s="1">
        <v>48201</v>
      </c>
      <c r="I2690" s="1">
        <v>1007074</v>
      </c>
      <c r="J2690" s="1">
        <v>29.760745</v>
      </c>
      <c r="K2690" s="1">
        <v>-95.176749000000001</v>
      </c>
      <c r="L2690" s="1"/>
      <c r="M2690" s="1" t="s">
        <v>1485</v>
      </c>
      <c r="N2690" s="1" t="s">
        <v>9148</v>
      </c>
      <c r="O2690" s="1">
        <v>2022</v>
      </c>
      <c r="P2690" s="1">
        <v>77015</v>
      </c>
      <c r="Q2690" s="1" t="s">
        <v>21102</v>
      </c>
      <c r="R2690" s="1"/>
      <c r="S2690" s="1" t="s">
        <v>24410</v>
      </c>
      <c r="T2690" s="1" t="s">
        <v>6826</v>
      </c>
      <c r="U2690" s="1"/>
      <c r="V2690" s="1" t="s">
        <v>13186</v>
      </c>
      <c r="W2690" s="1" t="s">
        <v>6826</v>
      </c>
    </row>
    <row r="2691" spans="1:23" x14ac:dyDescent="0.25">
      <c r="A2691" s="1">
        <v>1008113</v>
      </c>
      <c r="B2691" s="5" t="str">
        <f>VLOOKUP(H2691,'FIPS Basin X-walk'!$A$2:$F$3224,6,FALSE)</f>
        <v>Gulf Coast Basin (LA, TX)</v>
      </c>
      <c r="C2691" s="1" t="s">
        <v>20922</v>
      </c>
      <c r="D2691" s="1"/>
      <c r="E2691" s="1"/>
      <c r="F2691" s="1" t="s">
        <v>1484</v>
      </c>
      <c r="G2691" s="1" t="s">
        <v>10352</v>
      </c>
      <c r="H2691" s="1">
        <v>48201</v>
      </c>
      <c r="I2691" s="1">
        <v>1008113</v>
      </c>
      <c r="J2691" s="1">
        <v>29.785399999999999</v>
      </c>
      <c r="K2691" s="1">
        <v>-95.665980000000005</v>
      </c>
      <c r="L2691" s="1"/>
      <c r="M2691" s="1" t="s">
        <v>1485</v>
      </c>
      <c r="N2691" s="1" t="s">
        <v>9148</v>
      </c>
      <c r="O2691" s="1">
        <v>2022</v>
      </c>
      <c r="P2691" s="1">
        <v>77024</v>
      </c>
      <c r="Q2691" s="1" t="s">
        <v>896</v>
      </c>
      <c r="R2691" s="1"/>
      <c r="S2691" s="1" t="s">
        <v>24489</v>
      </c>
      <c r="T2691" s="1" t="s">
        <v>6826</v>
      </c>
      <c r="U2691" s="1"/>
      <c r="V2691" s="1" t="s">
        <v>20923</v>
      </c>
      <c r="W2691" s="1" t="s">
        <v>6826</v>
      </c>
    </row>
    <row r="2692" spans="1:23" x14ac:dyDescent="0.25">
      <c r="A2692" s="1">
        <v>1008270</v>
      </c>
      <c r="B2692" s="5" t="str">
        <f>VLOOKUP(H2692,'FIPS Basin X-walk'!$A$2:$F$3224,6,FALSE)</f>
        <v>Gulf Coast Basin (LA, TX)</v>
      </c>
      <c r="C2692" s="1" t="s">
        <v>21091</v>
      </c>
      <c r="D2692" s="1"/>
      <c r="E2692" s="1"/>
      <c r="F2692" s="1" t="s">
        <v>1484</v>
      </c>
      <c r="G2692" s="1" t="s">
        <v>10352</v>
      </c>
      <c r="H2692" s="1">
        <v>48201</v>
      </c>
      <c r="I2692" s="1">
        <v>1008270</v>
      </c>
      <c r="J2692" s="1">
        <v>29.960187999999999</v>
      </c>
      <c r="K2692" s="1">
        <v>-95.558798999999993</v>
      </c>
      <c r="L2692" s="1"/>
      <c r="M2692" s="1" t="s">
        <v>1485</v>
      </c>
      <c r="N2692" s="1" t="s">
        <v>9148</v>
      </c>
      <c r="O2692" s="1">
        <v>2022</v>
      </c>
      <c r="P2692" s="1">
        <v>77070</v>
      </c>
      <c r="Q2692" s="1" t="s">
        <v>908</v>
      </c>
      <c r="R2692" s="1"/>
      <c r="S2692" s="1" t="s">
        <v>24399</v>
      </c>
      <c r="T2692" s="1" t="s">
        <v>6826</v>
      </c>
      <c r="U2692" s="1"/>
      <c r="V2692" s="1" t="s">
        <v>8091</v>
      </c>
      <c r="W2692" s="1" t="s">
        <v>6826</v>
      </c>
    </row>
    <row r="2693" spans="1:23" x14ac:dyDescent="0.25">
      <c r="A2693" s="1">
        <v>1008343</v>
      </c>
      <c r="B2693" s="5" t="str">
        <f>VLOOKUP(H2693,'FIPS Basin X-walk'!$A$2:$F$3224,6,FALSE)</f>
        <v>Gulf Coast Basin (LA, TX)</v>
      </c>
      <c r="C2693" s="1" t="s">
        <v>25982</v>
      </c>
      <c r="D2693" s="1"/>
      <c r="E2693" s="1"/>
      <c r="F2693" s="1" t="s">
        <v>1484</v>
      </c>
      <c r="G2693" s="1" t="s">
        <v>10352</v>
      </c>
      <c r="H2693" s="1">
        <v>48201</v>
      </c>
      <c r="I2693" s="1">
        <v>1008343</v>
      </c>
      <c r="J2693" s="1">
        <v>29.639182000000002</v>
      </c>
      <c r="K2693" s="1">
        <v>-95.208524999999995</v>
      </c>
      <c r="L2693" s="1"/>
      <c r="M2693" s="1" t="s">
        <v>1485</v>
      </c>
      <c r="N2693" s="1" t="s">
        <v>9148</v>
      </c>
      <c r="O2693" s="1">
        <v>2022</v>
      </c>
      <c r="P2693" s="1">
        <v>77034</v>
      </c>
      <c r="Q2693" s="1" t="s">
        <v>25983</v>
      </c>
      <c r="R2693" s="1" t="s">
        <v>24361</v>
      </c>
      <c r="S2693" s="1" t="s">
        <v>24360</v>
      </c>
      <c r="T2693" s="1" t="s">
        <v>6826</v>
      </c>
      <c r="U2693" s="1"/>
      <c r="V2693" s="1" t="s">
        <v>11809</v>
      </c>
      <c r="W2693" s="1" t="s">
        <v>6826</v>
      </c>
    </row>
    <row r="2694" spans="1:23" x14ac:dyDescent="0.25">
      <c r="A2694" s="1">
        <v>1008492</v>
      </c>
      <c r="B2694" s="5" t="str">
        <f>VLOOKUP(H2694,'FIPS Basin X-walk'!$A$2:$F$3224,6,FALSE)</f>
        <v>Gulf Coast Basin (LA, TX)</v>
      </c>
      <c r="C2694" s="1" t="s">
        <v>18687</v>
      </c>
      <c r="D2694" s="1"/>
      <c r="E2694" s="1"/>
      <c r="F2694" s="1" t="s">
        <v>1484</v>
      </c>
      <c r="G2694" s="1" t="s">
        <v>10352</v>
      </c>
      <c r="H2694" s="1">
        <v>48201</v>
      </c>
      <c r="I2694" s="1">
        <v>1008492</v>
      </c>
      <c r="J2694" s="1">
        <v>29.7531</v>
      </c>
      <c r="K2694" s="1">
        <v>-95.462119999999999</v>
      </c>
      <c r="L2694" s="1"/>
      <c r="M2694" s="1" t="s">
        <v>1485</v>
      </c>
      <c r="N2694" s="1" t="s">
        <v>9148</v>
      </c>
      <c r="O2694" s="1">
        <v>2022</v>
      </c>
      <c r="P2694" s="1">
        <v>77079</v>
      </c>
      <c r="Q2694" s="1" t="s">
        <v>26002</v>
      </c>
      <c r="R2694" s="1"/>
      <c r="S2694" s="1" t="s">
        <v>24399</v>
      </c>
      <c r="T2694" s="1" t="s">
        <v>6826</v>
      </c>
      <c r="U2694" s="1"/>
      <c r="V2694" s="1" t="s">
        <v>7461</v>
      </c>
      <c r="W2694" s="1" t="s">
        <v>6826</v>
      </c>
    </row>
    <row r="2695" spans="1:23" x14ac:dyDescent="0.25">
      <c r="A2695" s="1">
        <v>1008630</v>
      </c>
      <c r="B2695" s="5" t="str">
        <f>VLOOKUP(H2695,'FIPS Basin X-walk'!$A$2:$F$3224,6,FALSE)</f>
        <v>Gulf Coast Basin (LA, TX)</v>
      </c>
      <c r="C2695" s="1" t="s">
        <v>18695</v>
      </c>
      <c r="D2695" s="1"/>
      <c r="E2695" s="1"/>
      <c r="F2695" s="1" t="s">
        <v>1484</v>
      </c>
      <c r="G2695" s="1" t="s">
        <v>10352</v>
      </c>
      <c r="H2695" s="1">
        <v>48201</v>
      </c>
      <c r="I2695" s="1">
        <v>1008630</v>
      </c>
      <c r="J2695" s="1">
        <v>29.7531</v>
      </c>
      <c r="K2695" s="1">
        <v>-95.462119999999999</v>
      </c>
      <c r="L2695" s="1"/>
      <c r="M2695" s="1" t="s">
        <v>1485</v>
      </c>
      <c r="N2695" s="1" t="s">
        <v>9148</v>
      </c>
      <c r="O2695" s="1">
        <v>2022</v>
      </c>
      <c r="P2695" s="1">
        <v>77079</v>
      </c>
      <c r="Q2695" s="1" t="s">
        <v>26019</v>
      </c>
      <c r="R2695" s="1"/>
      <c r="S2695" s="1" t="s">
        <v>24399</v>
      </c>
      <c r="T2695" s="1" t="s">
        <v>6826</v>
      </c>
      <c r="U2695" s="1"/>
      <c r="V2695" s="1" t="s">
        <v>7461</v>
      </c>
      <c r="W2695" s="1" t="s">
        <v>6826</v>
      </c>
    </row>
    <row r="2696" spans="1:23" x14ac:dyDescent="0.25">
      <c r="A2696" s="1">
        <v>1008929</v>
      </c>
      <c r="B2696" s="5" t="str">
        <f>VLOOKUP(H2696,'FIPS Basin X-walk'!$A$2:$F$3224,6,FALSE)</f>
        <v>Gulf Coast Basin (LA, TX)</v>
      </c>
      <c r="C2696" s="1" t="s">
        <v>21002</v>
      </c>
      <c r="D2696" s="1"/>
      <c r="E2696" s="1"/>
      <c r="F2696" s="1" t="s">
        <v>1484</v>
      </c>
      <c r="G2696" s="1" t="s">
        <v>10352</v>
      </c>
      <c r="H2696" s="1">
        <v>48201</v>
      </c>
      <c r="I2696" s="1">
        <v>1008929</v>
      </c>
      <c r="J2696" s="1">
        <v>29.710367000000002</v>
      </c>
      <c r="K2696" s="1">
        <v>-95.400272999999999</v>
      </c>
      <c r="L2696" s="1"/>
      <c r="M2696" s="1" t="s">
        <v>1485</v>
      </c>
      <c r="N2696" s="1" t="s">
        <v>9148</v>
      </c>
      <c r="O2696" s="1">
        <v>2022</v>
      </c>
      <c r="P2696" s="1">
        <v>77030</v>
      </c>
      <c r="Q2696" s="1" t="s">
        <v>21003</v>
      </c>
      <c r="R2696" s="1"/>
      <c r="S2696" s="1" t="s">
        <v>24371</v>
      </c>
      <c r="T2696" s="1" t="s">
        <v>6828</v>
      </c>
      <c r="U2696" s="1"/>
      <c r="V2696" s="1" t="s">
        <v>21004</v>
      </c>
      <c r="W2696" s="1" t="s">
        <v>6826</v>
      </c>
    </row>
    <row r="2697" spans="1:23" x14ac:dyDescent="0.25">
      <c r="A2697" s="1">
        <v>1008954</v>
      </c>
      <c r="B2697" s="5" t="str">
        <f>VLOOKUP(H2697,'FIPS Basin X-walk'!$A$2:$F$3224,6,FALSE)</f>
        <v>Gulf Coast Basin (LA, TX)</v>
      </c>
      <c r="C2697" s="1" t="s">
        <v>21118</v>
      </c>
      <c r="D2697" s="1"/>
      <c r="E2697" s="1"/>
      <c r="F2697" s="1" t="s">
        <v>1484</v>
      </c>
      <c r="G2697" s="1" t="s">
        <v>10352</v>
      </c>
      <c r="H2697" s="1">
        <v>48201</v>
      </c>
      <c r="I2697" s="1">
        <v>1008954</v>
      </c>
      <c r="J2697" s="1">
        <v>29.77</v>
      </c>
      <c r="K2697" s="1">
        <v>-95.37</v>
      </c>
      <c r="L2697" s="1"/>
      <c r="M2697" s="1" t="s">
        <v>1485</v>
      </c>
      <c r="N2697" s="1" t="s">
        <v>9148</v>
      </c>
      <c r="O2697" s="1">
        <v>2022</v>
      </c>
      <c r="P2697" s="1">
        <v>77210</v>
      </c>
      <c r="Q2697" s="1" t="s">
        <v>944</v>
      </c>
      <c r="R2697" s="1"/>
      <c r="S2697" s="1" t="s">
        <v>24399</v>
      </c>
      <c r="T2697" s="1" t="s">
        <v>6826</v>
      </c>
      <c r="U2697" s="1"/>
      <c r="V2697" s="1" t="s">
        <v>8864</v>
      </c>
      <c r="W2697" s="1" t="s">
        <v>6826</v>
      </c>
    </row>
    <row r="2698" spans="1:23" x14ac:dyDescent="0.25">
      <c r="A2698" s="1">
        <v>1008984</v>
      </c>
      <c r="B2698" s="5" t="str">
        <f>VLOOKUP(H2698,'FIPS Basin X-walk'!$A$2:$F$3224,6,FALSE)</f>
        <v>Gulf Coast Basin (LA, TX)</v>
      </c>
      <c r="C2698" s="1" t="s">
        <v>20904</v>
      </c>
      <c r="D2698" s="1"/>
      <c r="E2698" s="1"/>
      <c r="F2698" s="1" t="s">
        <v>1484</v>
      </c>
      <c r="G2698" s="1" t="s">
        <v>10352</v>
      </c>
      <c r="H2698" s="1">
        <v>48201</v>
      </c>
      <c r="I2698" s="1">
        <v>1008984</v>
      </c>
      <c r="J2698" s="1">
        <v>29.758939999999999</v>
      </c>
      <c r="K2698" s="1">
        <v>-95.370959999999997</v>
      </c>
      <c r="L2698" s="1"/>
      <c r="M2698" s="1" t="s">
        <v>1485</v>
      </c>
      <c r="N2698" s="1" t="s">
        <v>9148</v>
      </c>
      <c r="O2698" s="1">
        <v>2022</v>
      </c>
      <c r="P2698" s="1">
        <v>77002</v>
      </c>
      <c r="Q2698" s="1" t="s">
        <v>24086</v>
      </c>
      <c r="R2698" s="1"/>
      <c r="S2698" s="1" t="s">
        <v>24489</v>
      </c>
      <c r="T2698" s="1" t="s">
        <v>6826</v>
      </c>
      <c r="U2698" s="1"/>
      <c r="V2698" s="1" t="s">
        <v>20394</v>
      </c>
      <c r="W2698" s="1" t="s">
        <v>6826</v>
      </c>
    </row>
    <row r="2699" spans="1:23" x14ac:dyDescent="0.25">
      <c r="A2699" s="1">
        <v>1009683</v>
      </c>
      <c r="B2699" s="5" t="str">
        <f>VLOOKUP(H2699,'FIPS Basin X-walk'!$A$2:$F$3224,6,FALSE)</f>
        <v>Gulf Coast Basin (LA, TX)</v>
      </c>
      <c r="C2699" s="1" t="s">
        <v>26126</v>
      </c>
      <c r="D2699" s="1"/>
      <c r="E2699" s="1"/>
      <c r="F2699" s="1" t="s">
        <v>1484</v>
      </c>
      <c r="G2699" s="1" t="s">
        <v>10352</v>
      </c>
      <c r="H2699" s="1">
        <v>48201</v>
      </c>
      <c r="I2699" s="1">
        <v>1009683</v>
      </c>
      <c r="J2699" s="1">
        <v>29.850591000000001</v>
      </c>
      <c r="K2699" s="1">
        <v>-95.507728999999998</v>
      </c>
      <c r="L2699" s="1"/>
      <c r="M2699" s="1" t="s">
        <v>1485</v>
      </c>
      <c r="N2699" s="1" t="s">
        <v>9148</v>
      </c>
      <c r="O2699" s="1">
        <v>2022</v>
      </c>
      <c r="P2699" s="1">
        <v>77024</v>
      </c>
      <c r="Q2699" s="1" t="s">
        <v>26127</v>
      </c>
      <c r="R2699" s="1"/>
      <c r="S2699" s="1" t="s">
        <v>24399</v>
      </c>
      <c r="T2699" s="1" t="s">
        <v>6826</v>
      </c>
      <c r="U2699" s="1"/>
      <c r="V2699" s="1" t="s">
        <v>21103</v>
      </c>
      <c r="W2699" s="1" t="s">
        <v>6826</v>
      </c>
    </row>
    <row r="2700" spans="1:23" x14ac:dyDescent="0.25">
      <c r="A2700" s="1">
        <v>1009689</v>
      </c>
      <c r="B2700" s="5" t="str">
        <f>VLOOKUP(H2700,'FIPS Basin X-walk'!$A$2:$F$3224,6,FALSE)</f>
        <v>Gulf Coast Basin (LA, TX)</v>
      </c>
      <c r="C2700" s="1" t="s">
        <v>26121</v>
      </c>
      <c r="D2700" s="1"/>
      <c r="E2700" s="1"/>
      <c r="F2700" s="1" t="s">
        <v>1484</v>
      </c>
      <c r="G2700" s="1" t="s">
        <v>10352</v>
      </c>
      <c r="H2700" s="1">
        <v>48201</v>
      </c>
      <c r="I2700" s="1">
        <v>1009689</v>
      </c>
      <c r="J2700" s="1">
        <v>29.756080000000001</v>
      </c>
      <c r="K2700" s="1">
        <v>-95.364329999999995</v>
      </c>
      <c r="L2700" s="1"/>
      <c r="M2700" s="1" t="s">
        <v>1485</v>
      </c>
      <c r="N2700" s="1" t="s">
        <v>9148</v>
      </c>
      <c r="O2700" s="1">
        <v>2022</v>
      </c>
      <c r="P2700" s="1">
        <v>77002</v>
      </c>
      <c r="Q2700" s="1" t="s">
        <v>26129</v>
      </c>
      <c r="R2700" s="1"/>
      <c r="S2700" s="1" t="s">
        <v>24399</v>
      </c>
      <c r="T2700" s="1" t="s">
        <v>6826</v>
      </c>
      <c r="U2700" s="1"/>
      <c r="V2700" s="1" t="s">
        <v>20959</v>
      </c>
      <c r="W2700" s="1" t="s">
        <v>6826</v>
      </c>
    </row>
    <row r="2701" spans="1:23" x14ac:dyDescent="0.25">
      <c r="A2701" s="1">
        <v>1010648</v>
      </c>
      <c r="B2701" s="5" t="str">
        <f>VLOOKUP(H2701,'FIPS Basin X-walk'!$A$2:$F$3224,6,FALSE)</f>
        <v>Gulf Coast Basin (LA, TX)</v>
      </c>
      <c r="C2701" s="1" t="s">
        <v>21048</v>
      </c>
      <c r="D2701" s="1"/>
      <c r="E2701" s="1"/>
      <c r="F2701" s="1" t="s">
        <v>1484</v>
      </c>
      <c r="G2701" s="1" t="s">
        <v>10352</v>
      </c>
      <c r="H2701" s="1">
        <v>48201</v>
      </c>
      <c r="I2701" s="1">
        <v>1010648</v>
      </c>
      <c r="J2701" s="1">
        <v>29.631177000000001</v>
      </c>
      <c r="K2701" s="1">
        <v>-95.402607000000003</v>
      </c>
      <c r="L2701" s="1"/>
      <c r="M2701" s="1" t="s">
        <v>1485</v>
      </c>
      <c r="N2701" s="1" t="s">
        <v>9148</v>
      </c>
      <c r="O2701" s="1">
        <v>2022</v>
      </c>
      <c r="P2701" s="1">
        <v>77045</v>
      </c>
      <c r="Q2701" s="1" t="s">
        <v>21049</v>
      </c>
      <c r="R2701" s="1"/>
      <c r="S2701" s="1" t="s">
        <v>24742</v>
      </c>
      <c r="T2701" s="1" t="s">
        <v>6826</v>
      </c>
      <c r="U2701" s="1"/>
      <c r="V2701" s="1" t="s">
        <v>19295</v>
      </c>
      <c r="W2701" s="1" t="s">
        <v>6826</v>
      </c>
    </row>
    <row r="2702" spans="1:23" x14ac:dyDescent="0.25">
      <c r="A2702" s="1">
        <v>1012157</v>
      </c>
      <c r="B2702" s="5" t="str">
        <f>VLOOKUP(H2702,'FIPS Basin X-walk'!$A$2:$F$3224,6,FALSE)</f>
        <v>Gulf Coast Basin (LA, TX)</v>
      </c>
      <c r="C2702" s="1" t="s">
        <v>21075</v>
      </c>
      <c r="D2702" s="1"/>
      <c r="E2702" s="1"/>
      <c r="F2702" s="1" t="s">
        <v>1484</v>
      </c>
      <c r="G2702" s="1" t="s">
        <v>10352</v>
      </c>
      <c r="H2702" s="1">
        <v>48201</v>
      </c>
      <c r="I2702" s="1">
        <v>1012157</v>
      </c>
      <c r="J2702" s="1">
        <v>29.782</v>
      </c>
      <c r="K2702" s="1">
        <v>-95.617490000000004</v>
      </c>
      <c r="L2702" s="1"/>
      <c r="M2702" s="1" t="s">
        <v>1485</v>
      </c>
      <c r="N2702" s="1" t="s">
        <v>9148</v>
      </c>
      <c r="O2702" s="1">
        <v>2022</v>
      </c>
      <c r="P2702" s="1">
        <v>77079</v>
      </c>
      <c r="Q2702" s="1" t="s">
        <v>24137</v>
      </c>
      <c r="R2702" s="1"/>
      <c r="S2702" s="1" t="s">
        <v>24489</v>
      </c>
      <c r="T2702" s="1" t="s">
        <v>6826</v>
      </c>
      <c r="U2702" s="1"/>
      <c r="V2702" s="1" t="s">
        <v>7466</v>
      </c>
      <c r="W2702" s="1" t="s">
        <v>6826</v>
      </c>
    </row>
    <row r="2703" spans="1:23" x14ac:dyDescent="0.25">
      <c r="A2703" s="1">
        <v>1012184</v>
      </c>
      <c r="B2703" s="5" t="str">
        <f>VLOOKUP(H2703,'FIPS Basin X-walk'!$A$2:$F$3224,6,FALSE)</f>
        <v>Gulf Coast Basin (LA, TX)</v>
      </c>
      <c r="C2703" s="1" t="s">
        <v>26459</v>
      </c>
      <c r="D2703" s="1"/>
      <c r="E2703" s="1"/>
      <c r="F2703" s="1" t="s">
        <v>1484</v>
      </c>
      <c r="G2703" s="1" t="s">
        <v>10352</v>
      </c>
      <c r="H2703" s="1">
        <v>48201</v>
      </c>
      <c r="I2703" s="1">
        <v>1012184</v>
      </c>
      <c r="J2703" s="1">
        <v>29.75816</v>
      </c>
      <c r="K2703" s="1">
        <v>-95.367819999999995</v>
      </c>
      <c r="L2703" s="1"/>
      <c r="M2703" s="1" t="s">
        <v>1485</v>
      </c>
      <c r="N2703" s="1" t="s">
        <v>9148</v>
      </c>
      <c r="O2703" s="1">
        <v>2022</v>
      </c>
      <c r="P2703" s="1">
        <v>77002</v>
      </c>
      <c r="Q2703" s="1" t="s">
        <v>322</v>
      </c>
      <c r="R2703" s="1"/>
      <c r="S2703" s="1" t="s">
        <v>24399</v>
      </c>
      <c r="T2703" s="1" t="s">
        <v>6826</v>
      </c>
      <c r="U2703" s="1"/>
      <c r="V2703" s="1" t="s">
        <v>7090</v>
      </c>
      <c r="W2703" s="1" t="s">
        <v>6826</v>
      </c>
    </row>
    <row r="2704" spans="1:23" x14ac:dyDescent="0.25">
      <c r="A2704" s="1">
        <v>1012194</v>
      </c>
      <c r="B2704" s="5" t="str">
        <f>VLOOKUP(H2704,'FIPS Basin X-walk'!$A$2:$F$3224,6,FALSE)</f>
        <v>Gulf Coast Basin (LA, TX)</v>
      </c>
      <c r="C2704" s="1" t="s">
        <v>26460</v>
      </c>
      <c r="D2704" s="1"/>
      <c r="E2704" s="1"/>
      <c r="F2704" s="1" t="s">
        <v>1484</v>
      </c>
      <c r="G2704" s="1" t="s">
        <v>10352</v>
      </c>
      <c r="H2704" s="1">
        <v>48201</v>
      </c>
      <c r="I2704" s="1">
        <v>1012194</v>
      </c>
      <c r="J2704" s="1">
        <v>29.75808</v>
      </c>
      <c r="K2704" s="1">
        <v>-95.364000000000004</v>
      </c>
      <c r="L2704" s="1"/>
      <c r="M2704" s="1" t="s">
        <v>1485</v>
      </c>
      <c r="N2704" s="1" t="s">
        <v>9148</v>
      </c>
      <c r="O2704" s="1">
        <v>2022</v>
      </c>
      <c r="P2704" s="1">
        <v>77002</v>
      </c>
      <c r="Q2704" s="1" t="s">
        <v>748</v>
      </c>
      <c r="R2704" s="1"/>
      <c r="S2704" s="1" t="s">
        <v>24836</v>
      </c>
      <c r="T2704" s="1" t="s">
        <v>6826</v>
      </c>
      <c r="U2704" s="1"/>
      <c r="V2704" s="1" t="s">
        <v>17617</v>
      </c>
      <c r="W2704" s="1" t="s">
        <v>6826</v>
      </c>
    </row>
    <row r="2705" spans="1:23" x14ac:dyDescent="0.25">
      <c r="A2705" s="1">
        <v>1012200</v>
      </c>
      <c r="B2705" s="5" t="str">
        <f>VLOOKUP(H2705,'FIPS Basin X-walk'!$A$2:$F$3224,6,FALSE)</f>
        <v>Gulf Coast Basin (LA, TX)</v>
      </c>
      <c r="C2705" s="1" t="s">
        <v>26459</v>
      </c>
      <c r="D2705" s="1"/>
      <c r="E2705" s="1"/>
      <c r="F2705" s="1" t="s">
        <v>1484</v>
      </c>
      <c r="G2705" s="1" t="s">
        <v>10352</v>
      </c>
      <c r="H2705" s="1">
        <v>48201</v>
      </c>
      <c r="I2705" s="1">
        <v>1012200</v>
      </c>
      <c r="J2705" s="1">
        <v>29.75816</v>
      </c>
      <c r="K2705" s="1">
        <v>-95.367819999999995</v>
      </c>
      <c r="L2705" s="1"/>
      <c r="M2705" s="1" t="s">
        <v>1485</v>
      </c>
      <c r="N2705" s="1" t="s">
        <v>9148</v>
      </c>
      <c r="O2705" s="1">
        <v>2022</v>
      </c>
      <c r="P2705" s="1">
        <v>77002</v>
      </c>
      <c r="Q2705" s="1" t="s">
        <v>321</v>
      </c>
      <c r="R2705" s="1"/>
      <c r="S2705" s="1" t="s">
        <v>24399</v>
      </c>
      <c r="T2705" s="1" t="s">
        <v>6826</v>
      </c>
      <c r="U2705" s="1"/>
      <c r="V2705" s="1" t="s">
        <v>7090</v>
      </c>
      <c r="W2705" s="1" t="s">
        <v>6826</v>
      </c>
    </row>
    <row r="2706" spans="1:23" x14ac:dyDescent="0.25">
      <c r="A2706" s="1">
        <v>1012201</v>
      </c>
      <c r="B2706" s="5" t="str">
        <f>VLOOKUP(H2706,'FIPS Basin X-walk'!$A$2:$F$3224,6,FALSE)</f>
        <v>Gulf Coast Basin (LA, TX)</v>
      </c>
      <c r="C2706" s="1" t="s">
        <v>26459</v>
      </c>
      <c r="D2706" s="1"/>
      <c r="E2706" s="1"/>
      <c r="F2706" s="1" t="s">
        <v>1484</v>
      </c>
      <c r="G2706" s="1" t="s">
        <v>10352</v>
      </c>
      <c r="H2706" s="1">
        <v>48201</v>
      </c>
      <c r="I2706" s="1">
        <v>1012201</v>
      </c>
      <c r="J2706" s="1">
        <v>29.75816</v>
      </c>
      <c r="K2706" s="1">
        <v>-95.367819999999995</v>
      </c>
      <c r="L2706" s="1"/>
      <c r="M2706" s="1" t="s">
        <v>1485</v>
      </c>
      <c r="N2706" s="1" t="s">
        <v>9148</v>
      </c>
      <c r="O2706" s="1">
        <v>2022</v>
      </c>
      <c r="P2706" s="1">
        <v>77002</v>
      </c>
      <c r="Q2706" s="1" t="s">
        <v>323</v>
      </c>
      <c r="R2706" s="1"/>
      <c r="S2706" s="1" t="s">
        <v>24399</v>
      </c>
      <c r="T2706" s="1" t="s">
        <v>6826</v>
      </c>
      <c r="U2706" s="1"/>
      <c r="V2706" s="1" t="s">
        <v>7090</v>
      </c>
      <c r="W2706" s="1" t="s">
        <v>6826</v>
      </c>
    </row>
    <row r="2707" spans="1:23" x14ac:dyDescent="0.25">
      <c r="A2707" s="1">
        <v>1012230</v>
      </c>
      <c r="B2707" s="5" t="str">
        <f>VLOOKUP(H2707,'FIPS Basin X-walk'!$A$2:$F$3224,6,FALSE)</f>
        <v>Gulf Coast Basin (LA, TX)</v>
      </c>
      <c r="C2707" s="1" t="s">
        <v>20950</v>
      </c>
      <c r="D2707" s="1"/>
      <c r="E2707" s="1"/>
      <c r="F2707" s="1" t="s">
        <v>1484</v>
      </c>
      <c r="G2707" s="1" t="s">
        <v>10352</v>
      </c>
      <c r="H2707" s="1">
        <v>48201</v>
      </c>
      <c r="I2707" s="1">
        <v>1012230</v>
      </c>
      <c r="J2707" s="1">
        <v>29.782</v>
      </c>
      <c r="K2707" s="1">
        <v>-95.617490000000004</v>
      </c>
      <c r="L2707" s="1"/>
      <c r="M2707" s="1" t="s">
        <v>1485</v>
      </c>
      <c r="N2707" s="1" t="s">
        <v>9148</v>
      </c>
      <c r="O2707" s="1">
        <v>2022</v>
      </c>
      <c r="P2707" s="1">
        <v>77079</v>
      </c>
      <c r="Q2707" s="1" t="s">
        <v>26462</v>
      </c>
      <c r="R2707" s="1" t="s">
        <v>24399</v>
      </c>
      <c r="S2707" s="1" t="s">
        <v>24489</v>
      </c>
      <c r="T2707" s="1" t="s">
        <v>6826</v>
      </c>
      <c r="U2707" s="1"/>
      <c r="V2707" s="1" t="s">
        <v>7466</v>
      </c>
      <c r="W2707" s="1" t="s">
        <v>6826</v>
      </c>
    </row>
    <row r="2708" spans="1:23" x14ac:dyDescent="0.25">
      <c r="A2708" s="1">
        <v>1012259</v>
      </c>
      <c r="B2708" s="5" t="str">
        <f>VLOOKUP(H2708,'FIPS Basin X-walk'!$A$2:$F$3224,6,FALSE)</f>
        <v>Gulf Coast Basin (LA, TX)</v>
      </c>
      <c r="C2708" s="1" t="s">
        <v>26459</v>
      </c>
      <c r="D2708" s="1"/>
      <c r="E2708" s="1"/>
      <c r="F2708" s="1" t="s">
        <v>1484</v>
      </c>
      <c r="G2708" s="1" t="s">
        <v>10352</v>
      </c>
      <c r="H2708" s="1">
        <v>48201</v>
      </c>
      <c r="I2708" s="1">
        <v>1012259</v>
      </c>
      <c r="J2708" s="1">
        <v>29.75816</v>
      </c>
      <c r="K2708" s="1">
        <v>-95.367819999999995</v>
      </c>
      <c r="L2708" s="1"/>
      <c r="M2708" s="1" t="s">
        <v>1485</v>
      </c>
      <c r="N2708" s="1" t="s">
        <v>9148</v>
      </c>
      <c r="O2708" s="1">
        <v>2022</v>
      </c>
      <c r="P2708" s="1">
        <v>77002</v>
      </c>
      <c r="Q2708" s="1" t="s">
        <v>26463</v>
      </c>
      <c r="R2708" s="1"/>
      <c r="S2708" s="1" t="s">
        <v>24435</v>
      </c>
      <c r="T2708" s="1" t="s">
        <v>6826</v>
      </c>
      <c r="U2708" s="1"/>
      <c r="V2708" s="1" t="s">
        <v>6884</v>
      </c>
      <c r="W2708" s="1" t="s">
        <v>6826</v>
      </c>
    </row>
    <row r="2709" spans="1:23" x14ac:dyDescent="0.25">
      <c r="A2709" s="1">
        <v>1012260</v>
      </c>
      <c r="B2709" s="5" t="str">
        <f>VLOOKUP(H2709,'FIPS Basin X-walk'!$A$2:$F$3224,6,FALSE)</f>
        <v>Gulf Coast Basin (LA, TX)</v>
      </c>
      <c r="C2709" s="1" t="s">
        <v>26459</v>
      </c>
      <c r="D2709" s="1"/>
      <c r="E2709" s="1"/>
      <c r="F2709" s="1" t="s">
        <v>1484</v>
      </c>
      <c r="G2709" s="1" t="s">
        <v>10352</v>
      </c>
      <c r="H2709" s="1">
        <v>48201</v>
      </c>
      <c r="I2709" s="1">
        <v>1012260</v>
      </c>
      <c r="J2709" s="1">
        <v>29.75816</v>
      </c>
      <c r="K2709" s="1">
        <v>-95.367819999999995</v>
      </c>
      <c r="L2709" s="1"/>
      <c r="M2709" s="1" t="s">
        <v>1485</v>
      </c>
      <c r="N2709" s="1" t="s">
        <v>9148</v>
      </c>
      <c r="O2709" s="1">
        <v>2022</v>
      </c>
      <c r="P2709" s="1">
        <v>77002</v>
      </c>
      <c r="Q2709" s="1" t="s">
        <v>26464</v>
      </c>
      <c r="R2709" s="1"/>
      <c r="S2709" s="1" t="s">
        <v>24435</v>
      </c>
      <c r="T2709" s="1" t="s">
        <v>6826</v>
      </c>
      <c r="U2709" s="1"/>
      <c r="V2709" s="1" t="s">
        <v>7090</v>
      </c>
      <c r="W2709" s="1" t="s">
        <v>6826</v>
      </c>
    </row>
    <row r="2710" spans="1:23" x14ac:dyDescent="0.25">
      <c r="A2710" s="1">
        <v>1012277</v>
      </c>
      <c r="B2710" s="5" t="str">
        <f>VLOOKUP(H2710,'FIPS Basin X-walk'!$A$2:$F$3224,6,FALSE)</f>
        <v>Gulf Coast Basin (LA, TX)</v>
      </c>
      <c r="C2710" s="1" t="s">
        <v>26459</v>
      </c>
      <c r="D2710" s="1"/>
      <c r="E2710" s="1"/>
      <c r="F2710" s="1" t="s">
        <v>1484</v>
      </c>
      <c r="G2710" s="1" t="s">
        <v>10352</v>
      </c>
      <c r="H2710" s="1">
        <v>48201</v>
      </c>
      <c r="I2710" s="1">
        <v>1012277</v>
      </c>
      <c r="J2710" s="1">
        <v>29.75816</v>
      </c>
      <c r="K2710" s="1">
        <v>-95.367819999999995</v>
      </c>
      <c r="L2710" s="1"/>
      <c r="M2710" s="1" t="s">
        <v>1485</v>
      </c>
      <c r="N2710" s="1" t="s">
        <v>9148</v>
      </c>
      <c r="O2710" s="1">
        <v>2022</v>
      </c>
      <c r="P2710" s="1">
        <v>77002</v>
      </c>
      <c r="Q2710" s="1" t="s">
        <v>26465</v>
      </c>
      <c r="R2710" s="1"/>
      <c r="S2710" s="1" t="s">
        <v>24435</v>
      </c>
      <c r="T2710" s="1" t="s">
        <v>6826</v>
      </c>
      <c r="U2710" s="1"/>
      <c r="V2710" s="1" t="s">
        <v>7090</v>
      </c>
      <c r="W2710" s="1" t="s">
        <v>6826</v>
      </c>
    </row>
    <row r="2711" spans="1:23" x14ac:dyDescent="0.25">
      <c r="A2711" s="1">
        <v>1012281</v>
      </c>
      <c r="B2711" s="5" t="str">
        <f>VLOOKUP(H2711,'FIPS Basin X-walk'!$A$2:$F$3224,6,FALSE)</f>
        <v>Gulf Coast Basin (LA, TX)</v>
      </c>
      <c r="C2711" s="1" t="s">
        <v>26459</v>
      </c>
      <c r="D2711" s="1"/>
      <c r="E2711" s="1"/>
      <c r="F2711" s="1" t="s">
        <v>1484</v>
      </c>
      <c r="G2711" s="1" t="s">
        <v>10352</v>
      </c>
      <c r="H2711" s="1">
        <v>48201</v>
      </c>
      <c r="I2711" s="1">
        <v>1012281</v>
      </c>
      <c r="J2711" s="1">
        <v>29.75816</v>
      </c>
      <c r="K2711" s="1">
        <v>-95.367819999999995</v>
      </c>
      <c r="L2711" s="1"/>
      <c r="M2711" s="1" t="s">
        <v>1485</v>
      </c>
      <c r="N2711" s="1" t="s">
        <v>9148</v>
      </c>
      <c r="O2711" s="1">
        <v>2022</v>
      </c>
      <c r="P2711" s="1">
        <v>77002</v>
      </c>
      <c r="Q2711" s="1" t="s">
        <v>26466</v>
      </c>
      <c r="R2711" s="1"/>
      <c r="S2711" s="1" t="s">
        <v>24435</v>
      </c>
      <c r="T2711" s="1" t="s">
        <v>6826</v>
      </c>
      <c r="U2711" s="1"/>
      <c r="V2711" s="1" t="s">
        <v>7090</v>
      </c>
      <c r="W2711" s="1" t="s">
        <v>6826</v>
      </c>
    </row>
    <row r="2712" spans="1:23" x14ac:dyDescent="0.25">
      <c r="A2712" s="1">
        <v>1012290</v>
      </c>
      <c r="B2712" s="5" t="str">
        <f>VLOOKUP(H2712,'FIPS Basin X-walk'!$A$2:$F$3224,6,FALSE)</f>
        <v>Gulf Coast Basin (LA, TX)</v>
      </c>
      <c r="C2712" s="1" t="s">
        <v>26459</v>
      </c>
      <c r="D2712" s="1"/>
      <c r="E2712" s="1"/>
      <c r="F2712" s="1" t="s">
        <v>1484</v>
      </c>
      <c r="G2712" s="1" t="s">
        <v>10352</v>
      </c>
      <c r="H2712" s="1">
        <v>48201</v>
      </c>
      <c r="I2712" s="1">
        <v>1012290</v>
      </c>
      <c r="J2712" s="1">
        <v>29.75816</v>
      </c>
      <c r="K2712" s="1">
        <v>-95.367819999999995</v>
      </c>
      <c r="L2712" s="1"/>
      <c r="M2712" s="1" t="s">
        <v>1485</v>
      </c>
      <c r="N2712" s="1" t="s">
        <v>9148</v>
      </c>
      <c r="O2712" s="1">
        <v>2022</v>
      </c>
      <c r="P2712" s="1">
        <v>77002</v>
      </c>
      <c r="Q2712" s="1" t="s">
        <v>26467</v>
      </c>
      <c r="R2712" s="1"/>
      <c r="S2712" s="1" t="s">
        <v>24435</v>
      </c>
      <c r="T2712" s="1" t="s">
        <v>6826</v>
      </c>
      <c r="U2712" s="1"/>
      <c r="V2712" s="1" t="s">
        <v>7090</v>
      </c>
      <c r="W2712" s="1" t="s">
        <v>6826</v>
      </c>
    </row>
    <row r="2713" spans="1:23" x14ac:dyDescent="0.25">
      <c r="A2713" s="1">
        <v>1012291</v>
      </c>
      <c r="B2713" s="5" t="str">
        <f>VLOOKUP(H2713,'FIPS Basin X-walk'!$A$2:$F$3224,6,FALSE)</f>
        <v>Gulf Coast Basin (LA, TX)</v>
      </c>
      <c r="C2713" s="1" t="s">
        <v>26459</v>
      </c>
      <c r="D2713" s="1"/>
      <c r="E2713" s="1"/>
      <c r="F2713" s="1" t="s">
        <v>1484</v>
      </c>
      <c r="G2713" s="1" t="s">
        <v>10352</v>
      </c>
      <c r="H2713" s="1">
        <v>48201</v>
      </c>
      <c r="I2713" s="1">
        <v>1012291</v>
      </c>
      <c r="J2713" s="1">
        <v>29.75816</v>
      </c>
      <c r="K2713" s="1">
        <v>-95.367819999999995</v>
      </c>
      <c r="L2713" s="1"/>
      <c r="M2713" s="1" t="s">
        <v>1485</v>
      </c>
      <c r="N2713" s="1" t="s">
        <v>9148</v>
      </c>
      <c r="O2713" s="1">
        <v>2022</v>
      </c>
      <c r="P2713" s="1">
        <v>77002</v>
      </c>
      <c r="Q2713" s="1" t="s">
        <v>26468</v>
      </c>
      <c r="R2713" s="1"/>
      <c r="S2713" s="1" t="s">
        <v>24435</v>
      </c>
      <c r="T2713" s="1" t="s">
        <v>6826</v>
      </c>
      <c r="U2713" s="1"/>
      <c r="V2713" s="1" t="s">
        <v>7090</v>
      </c>
      <c r="W2713" s="1" t="s">
        <v>6826</v>
      </c>
    </row>
    <row r="2714" spans="1:23" x14ac:dyDescent="0.25">
      <c r="A2714" s="1">
        <v>1012293</v>
      </c>
      <c r="B2714" s="5" t="str">
        <f>VLOOKUP(H2714,'FIPS Basin X-walk'!$A$2:$F$3224,6,FALSE)</f>
        <v>Gulf Coast Basin (LA, TX)</v>
      </c>
      <c r="C2714" s="1" t="s">
        <v>26459</v>
      </c>
      <c r="D2714" s="1"/>
      <c r="E2714" s="1"/>
      <c r="F2714" s="1" t="s">
        <v>1484</v>
      </c>
      <c r="G2714" s="1" t="s">
        <v>10352</v>
      </c>
      <c r="H2714" s="1">
        <v>48201</v>
      </c>
      <c r="I2714" s="1">
        <v>1012293</v>
      </c>
      <c r="J2714" s="1">
        <v>29.75816</v>
      </c>
      <c r="K2714" s="1">
        <v>-95.367819999999995</v>
      </c>
      <c r="L2714" s="1"/>
      <c r="M2714" s="1" t="s">
        <v>1485</v>
      </c>
      <c r="N2714" s="1" t="s">
        <v>9148</v>
      </c>
      <c r="O2714" s="1">
        <v>2022</v>
      </c>
      <c r="P2714" s="1">
        <v>77002</v>
      </c>
      <c r="Q2714" s="1" t="s">
        <v>26469</v>
      </c>
      <c r="R2714" s="1"/>
      <c r="S2714" s="1" t="s">
        <v>24435</v>
      </c>
      <c r="T2714" s="1" t="s">
        <v>6826</v>
      </c>
      <c r="U2714" s="1"/>
      <c r="V2714" s="1" t="s">
        <v>20943</v>
      </c>
      <c r="W2714" s="1" t="s">
        <v>6826</v>
      </c>
    </row>
    <row r="2715" spans="1:23" x14ac:dyDescent="0.25">
      <c r="A2715" s="1">
        <v>1012294</v>
      </c>
      <c r="B2715" s="5" t="str">
        <f>VLOOKUP(H2715,'FIPS Basin X-walk'!$A$2:$F$3224,6,FALSE)</f>
        <v>Gulf Coast Basin (LA, TX)</v>
      </c>
      <c r="C2715" s="1" t="s">
        <v>26459</v>
      </c>
      <c r="D2715" s="1"/>
      <c r="E2715" s="1"/>
      <c r="F2715" s="1" t="s">
        <v>1484</v>
      </c>
      <c r="G2715" s="1" t="s">
        <v>10352</v>
      </c>
      <c r="H2715" s="1">
        <v>48201</v>
      </c>
      <c r="I2715" s="1">
        <v>1012294</v>
      </c>
      <c r="J2715" s="1">
        <v>29.75816</v>
      </c>
      <c r="K2715" s="1">
        <v>-95.367819999999995</v>
      </c>
      <c r="L2715" s="1"/>
      <c r="M2715" s="1" t="s">
        <v>1485</v>
      </c>
      <c r="N2715" s="1" t="s">
        <v>9148</v>
      </c>
      <c r="O2715" s="1">
        <v>2022</v>
      </c>
      <c r="P2715" s="1">
        <v>77002</v>
      </c>
      <c r="Q2715" s="1" t="s">
        <v>26470</v>
      </c>
      <c r="R2715" s="1"/>
      <c r="S2715" s="1" t="s">
        <v>24435</v>
      </c>
      <c r="T2715" s="1" t="s">
        <v>6826</v>
      </c>
      <c r="U2715" s="1"/>
      <c r="V2715" s="1" t="s">
        <v>7090</v>
      </c>
      <c r="W2715" s="1" t="s">
        <v>6826</v>
      </c>
    </row>
    <row r="2716" spans="1:23" x14ac:dyDescent="0.25">
      <c r="A2716" s="1">
        <v>1012300</v>
      </c>
      <c r="B2716" s="5" t="str">
        <f>VLOOKUP(H2716,'FIPS Basin X-walk'!$A$2:$F$3224,6,FALSE)</f>
        <v>Gulf Coast Basin (LA, TX)</v>
      </c>
      <c r="C2716" s="1" t="s">
        <v>16596</v>
      </c>
      <c r="D2716" s="1"/>
      <c r="E2716" s="1"/>
      <c r="F2716" s="1" t="s">
        <v>1484</v>
      </c>
      <c r="G2716" s="1" t="s">
        <v>10352</v>
      </c>
      <c r="H2716" s="1">
        <v>48201</v>
      </c>
      <c r="I2716" s="1">
        <v>1012300</v>
      </c>
      <c r="J2716" s="1">
        <v>29.756665999999999</v>
      </c>
      <c r="K2716" s="1">
        <v>-95.366421000000003</v>
      </c>
      <c r="L2716" s="1"/>
      <c r="M2716" s="1" t="s">
        <v>1485</v>
      </c>
      <c r="N2716" s="1" t="s">
        <v>9148</v>
      </c>
      <c r="O2716" s="1">
        <v>2022</v>
      </c>
      <c r="P2716" s="1">
        <v>77002</v>
      </c>
      <c r="Q2716" s="1" t="s">
        <v>468</v>
      </c>
      <c r="R2716" s="1" t="s">
        <v>24399</v>
      </c>
      <c r="S2716" s="1" t="s">
        <v>24489</v>
      </c>
      <c r="T2716" s="1" t="s">
        <v>6826</v>
      </c>
      <c r="U2716" s="1"/>
      <c r="V2716" s="1" t="s">
        <v>7117</v>
      </c>
      <c r="W2716" s="1" t="s">
        <v>6826</v>
      </c>
    </row>
    <row r="2717" spans="1:23" x14ac:dyDescent="0.25">
      <c r="A2717" s="1">
        <v>1012301</v>
      </c>
      <c r="B2717" s="5" t="str">
        <f>VLOOKUP(H2717,'FIPS Basin X-walk'!$A$2:$F$3224,6,FALSE)</f>
        <v>Gulf Coast Basin (LA, TX)</v>
      </c>
      <c r="C2717" s="1" t="s">
        <v>20950</v>
      </c>
      <c r="D2717" s="1"/>
      <c r="E2717" s="1"/>
      <c r="F2717" s="1" t="s">
        <v>1484</v>
      </c>
      <c r="G2717" s="1" t="s">
        <v>10352</v>
      </c>
      <c r="H2717" s="1">
        <v>48201</v>
      </c>
      <c r="I2717" s="1">
        <v>1012301</v>
      </c>
      <c r="J2717" s="1">
        <v>29.78754</v>
      </c>
      <c r="K2717" s="1">
        <v>-95.617670000000004</v>
      </c>
      <c r="L2717" s="1"/>
      <c r="M2717" s="1" t="s">
        <v>1485</v>
      </c>
      <c r="N2717" s="1" t="s">
        <v>9148</v>
      </c>
      <c r="O2717" s="1">
        <v>2022</v>
      </c>
      <c r="P2717" s="1">
        <v>77079</v>
      </c>
      <c r="Q2717" s="1" t="s">
        <v>26471</v>
      </c>
      <c r="R2717" s="1" t="s">
        <v>24399</v>
      </c>
      <c r="S2717" s="1" t="s">
        <v>24489</v>
      </c>
      <c r="T2717" s="1" t="s">
        <v>6826</v>
      </c>
      <c r="U2717" s="1"/>
      <c r="V2717" s="1" t="s">
        <v>7466</v>
      </c>
      <c r="W2717" s="1" t="s">
        <v>6826</v>
      </c>
    </row>
    <row r="2718" spans="1:23" x14ac:dyDescent="0.25">
      <c r="A2718" s="1">
        <v>1012416</v>
      </c>
      <c r="B2718" s="5" t="str">
        <f>VLOOKUP(H2718,'FIPS Basin X-walk'!$A$2:$F$3224,6,FALSE)</f>
        <v>Gulf Coast Basin (LA, TX)</v>
      </c>
      <c r="C2718" s="1" t="s">
        <v>20927</v>
      </c>
      <c r="D2718" s="1"/>
      <c r="E2718" s="1"/>
      <c r="F2718" s="1" t="s">
        <v>1484</v>
      </c>
      <c r="G2718" s="1" t="s">
        <v>10352</v>
      </c>
      <c r="H2718" s="1">
        <v>48201</v>
      </c>
      <c r="I2718" s="1">
        <v>1012416</v>
      </c>
      <c r="J2718" s="1">
        <v>29.740130000000001</v>
      </c>
      <c r="K2718" s="1">
        <v>-95.473089999999999</v>
      </c>
      <c r="L2718" s="1"/>
      <c r="M2718" s="1" t="s">
        <v>1485</v>
      </c>
      <c r="N2718" s="1" t="s">
        <v>9148</v>
      </c>
      <c r="O2718" s="1">
        <v>2022</v>
      </c>
      <c r="P2718" s="1">
        <v>77056</v>
      </c>
      <c r="Q2718" s="1" t="s">
        <v>26484</v>
      </c>
      <c r="R2718" s="1"/>
      <c r="S2718" s="1" t="s">
        <v>24435</v>
      </c>
      <c r="T2718" s="1" t="s">
        <v>6826</v>
      </c>
      <c r="U2718" s="1"/>
      <c r="V2718" s="1" t="s">
        <v>7297</v>
      </c>
      <c r="W2718" s="1" t="s">
        <v>6826</v>
      </c>
    </row>
    <row r="2719" spans="1:23" x14ac:dyDescent="0.25">
      <c r="A2719" s="1">
        <v>1012452</v>
      </c>
      <c r="B2719" s="5" t="str">
        <f>VLOOKUP(H2719,'FIPS Basin X-walk'!$A$2:$F$3224,6,FALSE)</f>
        <v>Gulf Coast Basin (LA, TX)</v>
      </c>
      <c r="C2719" s="1" t="s">
        <v>18695</v>
      </c>
      <c r="D2719" s="1"/>
      <c r="E2719" s="1"/>
      <c r="F2719" s="1" t="s">
        <v>1484</v>
      </c>
      <c r="G2719" s="1" t="s">
        <v>10352</v>
      </c>
      <c r="H2719" s="1">
        <v>48201</v>
      </c>
      <c r="I2719" s="1">
        <v>1012452</v>
      </c>
      <c r="J2719" s="1">
        <v>29.780370000000001</v>
      </c>
      <c r="K2719" s="1">
        <v>-95.629499999999993</v>
      </c>
      <c r="L2719" s="1"/>
      <c r="M2719" s="1" t="s">
        <v>1485</v>
      </c>
      <c r="N2719" s="1" t="s">
        <v>9148</v>
      </c>
      <c r="O2719" s="1">
        <v>2022</v>
      </c>
      <c r="P2719" s="1">
        <v>77079</v>
      </c>
      <c r="Q2719" s="1" t="s">
        <v>615</v>
      </c>
      <c r="R2719" s="1"/>
      <c r="S2719" s="1" t="s">
        <v>24399</v>
      </c>
      <c r="T2719" s="1" t="s">
        <v>6826</v>
      </c>
      <c r="U2719" s="1"/>
      <c r="V2719" s="1" t="s">
        <v>20986</v>
      </c>
      <c r="W2719" s="1" t="s">
        <v>6826</v>
      </c>
    </row>
    <row r="2720" spans="1:23" x14ac:dyDescent="0.25">
      <c r="A2720" s="1">
        <v>1012466</v>
      </c>
      <c r="B2720" s="5" t="str">
        <f>VLOOKUP(H2720,'FIPS Basin X-walk'!$A$2:$F$3224,6,FALSE)</f>
        <v>Gulf Coast Basin (LA, TX)</v>
      </c>
      <c r="C2720" s="1" t="s">
        <v>26493</v>
      </c>
      <c r="D2720" s="1"/>
      <c r="E2720" s="1"/>
      <c r="F2720" s="1" t="s">
        <v>1484</v>
      </c>
      <c r="G2720" s="1" t="s">
        <v>10352</v>
      </c>
      <c r="H2720" s="1">
        <v>48201</v>
      </c>
      <c r="I2720" s="1">
        <v>1012466</v>
      </c>
      <c r="J2720" s="1">
        <v>29.759930000000001</v>
      </c>
      <c r="K2720" s="1">
        <v>-95.366412999999994</v>
      </c>
      <c r="L2720" s="1"/>
      <c r="M2720" s="1" t="s">
        <v>1485</v>
      </c>
      <c r="N2720" s="1" t="s">
        <v>9148</v>
      </c>
      <c r="O2720" s="1">
        <v>2022</v>
      </c>
      <c r="P2720" s="1">
        <v>77002</v>
      </c>
      <c r="Q2720" s="1" t="s">
        <v>24159</v>
      </c>
      <c r="R2720" s="1"/>
      <c r="S2720" s="1" t="s">
        <v>24399</v>
      </c>
      <c r="T2720" s="1" t="s">
        <v>6826</v>
      </c>
      <c r="U2720" s="1"/>
      <c r="V2720" s="1" t="s">
        <v>13153</v>
      </c>
      <c r="W2720" s="1" t="s">
        <v>6826</v>
      </c>
    </row>
    <row r="2721" spans="1:23" x14ac:dyDescent="0.25">
      <c r="A2721" s="1">
        <v>1012468</v>
      </c>
      <c r="B2721" s="5" t="str">
        <f>VLOOKUP(H2721,'FIPS Basin X-walk'!$A$2:$F$3224,6,FALSE)</f>
        <v>Gulf Coast Basin (LA, TX)</v>
      </c>
      <c r="C2721" s="1" t="s">
        <v>20985</v>
      </c>
      <c r="D2721" s="1"/>
      <c r="E2721" s="1"/>
      <c r="F2721" s="1" t="s">
        <v>1484</v>
      </c>
      <c r="G2721" s="1" t="s">
        <v>10352</v>
      </c>
      <c r="H2721" s="1">
        <v>48201</v>
      </c>
      <c r="I2721" s="1">
        <v>1012468</v>
      </c>
      <c r="J2721" s="1">
        <v>29.757400000000001</v>
      </c>
      <c r="K2721" s="1">
        <v>-95.368430000000004</v>
      </c>
      <c r="L2721" s="1"/>
      <c r="M2721" s="1" t="s">
        <v>1485</v>
      </c>
      <c r="N2721" s="1" t="s">
        <v>9148</v>
      </c>
      <c r="O2721" s="1">
        <v>2022</v>
      </c>
      <c r="P2721" s="1">
        <v>77002</v>
      </c>
      <c r="Q2721" s="1" t="s">
        <v>810</v>
      </c>
      <c r="R2721" s="1"/>
      <c r="S2721" s="1" t="s">
        <v>24435</v>
      </c>
      <c r="T2721" s="1" t="s">
        <v>6826</v>
      </c>
      <c r="U2721" s="1"/>
      <c r="V2721" s="1" t="s">
        <v>9347</v>
      </c>
      <c r="W2721" s="1" t="s">
        <v>6826</v>
      </c>
    </row>
    <row r="2722" spans="1:23" x14ac:dyDescent="0.25">
      <c r="A2722" s="1">
        <v>1012470</v>
      </c>
      <c r="B2722" s="5" t="str">
        <f>VLOOKUP(H2722,'FIPS Basin X-walk'!$A$2:$F$3224,6,FALSE)</f>
        <v>Gulf Coast Basin (LA, TX)</v>
      </c>
      <c r="C2722" s="1" t="s">
        <v>26493</v>
      </c>
      <c r="D2722" s="1"/>
      <c r="E2722" s="1"/>
      <c r="F2722" s="1" t="s">
        <v>1484</v>
      </c>
      <c r="G2722" s="1" t="s">
        <v>10352</v>
      </c>
      <c r="H2722" s="1">
        <v>48201</v>
      </c>
      <c r="I2722" s="1">
        <v>1012470</v>
      </c>
      <c r="J2722" s="1">
        <v>29.759930000000001</v>
      </c>
      <c r="K2722" s="1">
        <v>-95.366412999999994</v>
      </c>
      <c r="L2722" s="1"/>
      <c r="M2722" s="1" t="s">
        <v>1485</v>
      </c>
      <c r="N2722" s="1" t="s">
        <v>9148</v>
      </c>
      <c r="O2722" s="1">
        <v>2022</v>
      </c>
      <c r="P2722" s="1">
        <v>77002</v>
      </c>
      <c r="Q2722" s="1" t="s">
        <v>24160</v>
      </c>
      <c r="R2722" s="1"/>
      <c r="S2722" s="1" t="s">
        <v>24399</v>
      </c>
      <c r="T2722" s="1" t="s">
        <v>6826</v>
      </c>
      <c r="U2722" s="1"/>
      <c r="V2722" s="1" t="s">
        <v>13153</v>
      </c>
      <c r="W2722" s="1" t="s">
        <v>6826</v>
      </c>
    </row>
    <row r="2723" spans="1:23" x14ac:dyDescent="0.25">
      <c r="A2723" s="1">
        <v>1012472</v>
      </c>
      <c r="B2723" s="5" t="str">
        <f>VLOOKUP(H2723,'FIPS Basin X-walk'!$A$2:$F$3224,6,FALSE)</f>
        <v>Gulf Coast Basin (LA, TX)</v>
      </c>
      <c r="C2723" s="1" t="s">
        <v>26493</v>
      </c>
      <c r="D2723" s="1"/>
      <c r="E2723" s="1"/>
      <c r="F2723" s="1" t="s">
        <v>1484</v>
      </c>
      <c r="G2723" s="1" t="s">
        <v>10352</v>
      </c>
      <c r="H2723" s="1">
        <v>48201</v>
      </c>
      <c r="I2723" s="1">
        <v>1012472</v>
      </c>
      <c r="J2723" s="1">
        <v>29.759930000000001</v>
      </c>
      <c r="K2723" s="1">
        <v>-95.366412999999994</v>
      </c>
      <c r="L2723" s="1"/>
      <c r="M2723" s="1" t="s">
        <v>1485</v>
      </c>
      <c r="N2723" s="1" t="s">
        <v>9148</v>
      </c>
      <c r="O2723" s="1">
        <v>2022</v>
      </c>
      <c r="P2723" s="1">
        <v>77002</v>
      </c>
      <c r="Q2723" s="1" t="s">
        <v>24161</v>
      </c>
      <c r="R2723" s="1"/>
      <c r="S2723" s="1" t="s">
        <v>24399</v>
      </c>
      <c r="T2723" s="1" t="s">
        <v>6826</v>
      </c>
      <c r="U2723" s="1"/>
      <c r="V2723" s="1" t="s">
        <v>13153</v>
      </c>
      <c r="W2723" s="1" t="s">
        <v>6826</v>
      </c>
    </row>
    <row r="2724" spans="1:23" x14ac:dyDescent="0.25">
      <c r="A2724" s="1">
        <v>1012478</v>
      </c>
      <c r="B2724" s="5" t="str">
        <f>VLOOKUP(H2724,'FIPS Basin X-walk'!$A$2:$F$3224,6,FALSE)</f>
        <v>Gulf Coast Basin (LA, TX)</v>
      </c>
      <c r="C2724" s="1" t="s">
        <v>20985</v>
      </c>
      <c r="D2724" s="1"/>
      <c r="E2724" s="1"/>
      <c r="F2724" s="1" t="s">
        <v>1484</v>
      </c>
      <c r="G2724" s="1" t="s">
        <v>10352</v>
      </c>
      <c r="H2724" s="1">
        <v>48201</v>
      </c>
      <c r="I2724" s="1">
        <v>1012478</v>
      </c>
      <c r="J2724" s="1">
        <v>29.757400000000001</v>
      </c>
      <c r="K2724" s="1">
        <v>-95.368430000000004</v>
      </c>
      <c r="L2724" s="1"/>
      <c r="M2724" s="1" t="s">
        <v>1485</v>
      </c>
      <c r="N2724" s="1" t="s">
        <v>9148</v>
      </c>
      <c r="O2724" s="1">
        <v>2022</v>
      </c>
      <c r="P2724" s="1">
        <v>77002</v>
      </c>
      <c r="Q2724" s="1" t="s">
        <v>307</v>
      </c>
      <c r="R2724" s="1"/>
      <c r="S2724" s="1" t="s">
        <v>24435</v>
      </c>
      <c r="T2724" s="1" t="s">
        <v>6826</v>
      </c>
      <c r="U2724" s="1"/>
      <c r="V2724" s="1" t="s">
        <v>9347</v>
      </c>
      <c r="W2724" s="1" t="s">
        <v>6826</v>
      </c>
    </row>
    <row r="2725" spans="1:23" x14ac:dyDescent="0.25">
      <c r="A2725" s="1">
        <v>1012487</v>
      </c>
      <c r="B2725" s="5" t="str">
        <f>VLOOKUP(H2725,'FIPS Basin X-walk'!$A$2:$F$3224,6,FALSE)</f>
        <v>Gulf Coast Basin (LA, TX)</v>
      </c>
      <c r="C2725" s="1" t="s">
        <v>20985</v>
      </c>
      <c r="D2725" s="1"/>
      <c r="E2725" s="1"/>
      <c r="F2725" s="1" t="s">
        <v>1484</v>
      </c>
      <c r="G2725" s="1" t="s">
        <v>10352</v>
      </c>
      <c r="H2725" s="1">
        <v>48201</v>
      </c>
      <c r="I2725" s="1">
        <v>1012487</v>
      </c>
      <c r="J2725" s="1">
        <v>29.757400000000001</v>
      </c>
      <c r="K2725" s="1">
        <v>-95.368430000000004</v>
      </c>
      <c r="L2725" s="1"/>
      <c r="M2725" s="1" t="s">
        <v>1485</v>
      </c>
      <c r="N2725" s="1" t="s">
        <v>9148</v>
      </c>
      <c r="O2725" s="1">
        <v>2022</v>
      </c>
      <c r="P2725" s="1">
        <v>77002</v>
      </c>
      <c r="Q2725" s="1" t="s">
        <v>309</v>
      </c>
      <c r="R2725" s="1"/>
      <c r="S2725" s="1" t="s">
        <v>24435</v>
      </c>
      <c r="T2725" s="1" t="s">
        <v>6826</v>
      </c>
      <c r="U2725" s="1"/>
      <c r="V2725" s="1" t="s">
        <v>9347</v>
      </c>
      <c r="W2725" s="1" t="s">
        <v>6826</v>
      </c>
    </row>
    <row r="2726" spans="1:23" x14ac:dyDescent="0.25">
      <c r="A2726" s="1">
        <v>1012492</v>
      </c>
      <c r="B2726" s="5" t="str">
        <f>VLOOKUP(H2726,'FIPS Basin X-walk'!$A$2:$F$3224,6,FALSE)</f>
        <v>Gulf Coast Basin (LA, TX)</v>
      </c>
      <c r="C2726" s="1" t="s">
        <v>20985</v>
      </c>
      <c r="D2726" s="1"/>
      <c r="E2726" s="1"/>
      <c r="F2726" s="1" t="s">
        <v>1484</v>
      </c>
      <c r="G2726" s="1" t="s">
        <v>10352</v>
      </c>
      <c r="H2726" s="1">
        <v>48201</v>
      </c>
      <c r="I2726" s="1">
        <v>1012492</v>
      </c>
      <c r="J2726" s="1">
        <v>29.757400000000001</v>
      </c>
      <c r="K2726" s="1">
        <v>-95.368430000000004</v>
      </c>
      <c r="L2726" s="1"/>
      <c r="M2726" s="1" t="s">
        <v>1485</v>
      </c>
      <c r="N2726" s="1" t="s">
        <v>9148</v>
      </c>
      <c r="O2726" s="1">
        <v>2022</v>
      </c>
      <c r="P2726" s="1">
        <v>77002</v>
      </c>
      <c r="Q2726" s="1" t="s">
        <v>858</v>
      </c>
      <c r="R2726" s="1"/>
      <c r="S2726" s="1" t="s">
        <v>24435</v>
      </c>
      <c r="T2726" s="1" t="s">
        <v>6826</v>
      </c>
      <c r="U2726" s="1"/>
      <c r="V2726" s="1" t="s">
        <v>9347</v>
      </c>
      <c r="W2726" s="1" t="s">
        <v>6826</v>
      </c>
    </row>
    <row r="2727" spans="1:23" x14ac:dyDescent="0.25">
      <c r="A2727" s="1">
        <v>1012495</v>
      </c>
      <c r="B2727" s="5" t="str">
        <f>VLOOKUP(H2727,'FIPS Basin X-walk'!$A$2:$F$3224,6,FALSE)</f>
        <v>Gulf Coast Basin (LA, TX)</v>
      </c>
      <c r="C2727" s="1" t="s">
        <v>26493</v>
      </c>
      <c r="D2727" s="1"/>
      <c r="E2727" s="1"/>
      <c r="F2727" s="1" t="s">
        <v>1484</v>
      </c>
      <c r="G2727" s="1" t="s">
        <v>10352</v>
      </c>
      <c r="H2727" s="1">
        <v>48201</v>
      </c>
      <c r="I2727" s="1">
        <v>1012495</v>
      </c>
      <c r="J2727" s="1">
        <v>29.759930000000001</v>
      </c>
      <c r="K2727" s="1">
        <v>-95.366412999999994</v>
      </c>
      <c r="L2727" s="1"/>
      <c r="M2727" s="1" t="s">
        <v>1485</v>
      </c>
      <c r="N2727" s="1" t="s">
        <v>9148</v>
      </c>
      <c r="O2727" s="1">
        <v>2022</v>
      </c>
      <c r="P2727" s="1">
        <v>77002</v>
      </c>
      <c r="Q2727" s="1" t="s">
        <v>24166</v>
      </c>
      <c r="R2727" s="1"/>
      <c r="S2727" s="1" t="s">
        <v>24399</v>
      </c>
      <c r="T2727" s="1" t="s">
        <v>6826</v>
      </c>
      <c r="U2727" s="1"/>
      <c r="V2727" s="1" t="s">
        <v>13153</v>
      </c>
      <c r="W2727" s="1" t="s">
        <v>6826</v>
      </c>
    </row>
    <row r="2728" spans="1:23" x14ac:dyDescent="0.25">
      <c r="A2728" s="1">
        <v>1012500</v>
      </c>
      <c r="B2728" s="5" t="str">
        <f>VLOOKUP(H2728,'FIPS Basin X-walk'!$A$2:$F$3224,6,FALSE)</f>
        <v>Gulf Coast Basin (LA, TX)</v>
      </c>
      <c r="C2728" s="1" t="s">
        <v>26493</v>
      </c>
      <c r="D2728" s="1"/>
      <c r="E2728" s="1"/>
      <c r="F2728" s="1" t="s">
        <v>1484</v>
      </c>
      <c r="G2728" s="1" t="s">
        <v>10352</v>
      </c>
      <c r="H2728" s="1">
        <v>48201</v>
      </c>
      <c r="I2728" s="1">
        <v>1012500</v>
      </c>
      <c r="J2728" s="1">
        <v>29.759930000000001</v>
      </c>
      <c r="K2728" s="1">
        <v>-95.366412999999994</v>
      </c>
      <c r="L2728" s="1"/>
      <c r="M2728" s="1" t="s">
        <v>1485</v>
      </c>
      <c r="N2728" s="1" t="s">
        <v>9148</v>
      </c>
      <c r="O2728" s="1">
        <v>2022</v>
      </c>
      <c r="P2728" s="1">
        <v>77002</v>
      </c>
      <c r="Q2728" s="1" t="s">
        <v>24168</v>
      </c>
      <c r="R2728" s="1"/>
      <c r="S2728" s="1" t="s">
        <v>24399</v>
      </c>
      <c r="T2728" s="1" t="s">
        <v>6826</v>
      </c>
      <c r="U2728" s="1"/>
      <c r="V2728" s="1" t="s">
        <v>13153</v>
      </c>
      <c r="W2728" s="1" t="s">
        <v>6826</v>
      </c>
    </row>
    <row r="2729" spans="1:23" x14ac:dyDescent="0.25">
      <c r="A2729" s="1">
        <v>1012507</v>
      </c>
      <c r="B2729" s="5" t="str">
        <f>VLOOKUP(H2729,'FIPS Basin X-walk'!$A$2:$F$3224,6,FALSE)</f>
        <v>Gulf Coast Basin (LA, TX)</v>
      </c>
      <c r="C2729" s="1" t="s">
        <v>26493</v>
      </c>
      <c r="D2729" s="1"/>
      <c r="E2729" s="1"/>
      <c r="F2729" s="1" t="s">
        <v>1484</v>
      </c>
      <c r="G2729" s="1" t="s">
        <v>10352</v>
      </c>
      <c r="H2729" s="1">
        <v>48201</v>
      </c>
      <c r="I2729" s="1">
        <v>1012507</v>
      </c>
      <c r="J2729" s="1">
        <v>29.759930000000001</v>
      </c>
      <c r="K2729" s="1">
        <v>-95.366412999999994</v>
      </c>
      <c r="L2729" s="1"/>
      <c r="M2729" s="1" t="s">
        <v>1485</v>
      </c>
      <c r="N2729" s="1" t="s">
        <v>9148</v>
      </c>
      <c r="O2729" s="1">
        <v>2022</v>
      </c>
      <c r="P2729" s="1">
        <v>77002</v>
      </c>
      <c r="Q2729" s="1" t="s">
        <v>24171</v>
      </c>
      <c r="R2729" s="1"/>
      <c r="S2729" s="1" t="s">
        <v>24399</v>
      </c>
      <c r="T2729" s="1" t="s">
        <v>6826</v>
      </c>
      <c r="U2729" s="1"/>
      <c r="V2729" s="1" t="s">
        <v>13153</v>
      </c>
      <c r="W2729" s="1" t="s">
        <v>6826</v>
      </c>
    </row>
    <row r="2730" spans="1:23" x14ac:dyDescent="0.25">
      <c r="A2730" s="1">
        <v>1012520</v>
      </c>
      <c r="B2730" s="5" t="str">
        <f>VLOOKUP(H2730,'FIPS Basin X-walk'!$A$2:$F$3224,6,FALSE)</f>
        <v>Gulf Coast Basin (LA, TX)</v>
      </c>
      <c r="C2730" s="1" t="s">
        <v>20985</v>
      </c>
      <c r="D2730" s="1"/>
      <c r="E2730" s="1"/>
      <c r="F2730" s="1" t="s">
        <v>1484</v>
      </c>
      <c r="G2730" s="1" t="s">
        <v>10352</v>
      </c>
      <c r="H2730" s="1">
        <v>48201</v>
      </c>
      <c r="I2730" s="1">
        <v>1012520</v>
      </c>
      <c r="J2730" s="1">
        <v>29.757400000000001</v>
      </c>
      <c r="K2730" s="1">
        <v>-95.368430000000004</v>
      </c>
      <c r="L2730" s="1"/>
      <c r="M2730" s="1" t="s">
        <v>1485</v>
      </c>
      <c r="N2730" s="1" t="s">
        <v>9148</v>
      </c>
      <c r="O2730" s="1">
        <v>2022</v>
      </c>
      <c r="P2730" s="1">
        <v>77002</v>
      </c>
      <c r="Q2730" s="1" t="s">
        <v>308</v>
      </c>
      <c r="R2730" s="1"/>
      <c r="S2730" s="1" t="s">
        <v>24435</v>
      </c>
      <c r="T2730" s="1" t="s">
        <v>6826</v>
      </c>
      <c r="U2730" s="1"/>
      <c r="V2730" s="1" t="s">
        <v>9347</v>
      </c>
      <c r="W2730" s="1" t="s">
        <v>6826</v>
      </c>
    </row>
    <row r="2731" spans="1:23" x14ac:dyDescent="0.25">
      <c r="A2731" s="1">
        <v>1012522</v>
      </c>
      <c r="B2731" s="5" t="str">
        <f>VLOOKUP(H2731,'FIPS Basin X-walk'!$A$2:$F$3224,6,FALSE)</f>
        <v>Gulf Coast Basin (LA, TX)</v>
      </c>
      <c r="C2731" s="1" t="s">
        <v>20995</v>
      </c>
      <c r="D2731" s="1"/>
      <c r="E2731" s="1"/>
      <c r="F2731" s="1" t="s">
        <v>1484</v>
      </c>
      <c r="G2731" s="1" t="s">
        <v>10352</v>
      </c>
      <c r="H2731" s="1">
        <v>48201</v>
      </c>
      <c r="I2731" s="1">
        <v>1012522</v>
      </c>
      <c r="J2731" s="1">
        <v>29.759930000000001</v>
      </c>
      <c r="K2731" s="1">
        <v>-95.366412999999994</v>
      </c>
      <c r="L2731" s="1"/>
      <c r="M2731" s="1" t="s">
        <v>1485</v>
      </c>
      <c r="N2731" s="1" t="s">
        <v>9148</v>
      </c>
      <c r="O2731" s="1">
        <v>2022</v>
      </c>
      <c r="P2731" s="1">
        <v>77002</v>
      </c>
      <c r="Q2731" s="1" t="s">
        <v>964</v>
      </c>
      <c r="R2731" s="1"/>
      <c r="S2731" s="1" t="s">
        <v>24399</v>
      </c>
      <c r="T2731" s="1" t="s">
        <v>6826</v>
      </c>
      <c r="U2731" s="1"/>
      <c r="V2731" s="1" t="s">
        <v>13153</v>
      </c>
      <c r="W2731" s="1" t="s">
        <v>6826</v>
      </c>
    </row>
    <row r="2732" spans="1:23" x14ac:dyDescent="0.25">
      <c r="A2732" s="1">
        <v>1012523</v>
      </c>
      <c r="B2732" s="5" t="str">
        <f>VLOOKUP(H2732,'FIPS Basin X-walk'!$A$2:$F$3224,6,FALSE)</f>
        <v>Gulf Coast Basin (LA, TX)</v>
      </c>
      <c r="C2732" s="1" t="s">
        <v>26493</v>
      </c>
      <c r="D2732" s="1"/>
      <c r="E2732" s="1"/>
      <c r="F2732" s="1" t="s">
        <v>1484</v>
      </c>
      <c r="G2732" s="1" t="s">
        <v>10352</v>
      </c>
      <c r="H2732" s="1">
        <v>48201</v>
      </c>
      <c r="I2732" s="1">
        <v>1012523</v>
      </c>
      <c r="J2732" s="1">
        <v>29.759930000000001</v>
      </c>
      <c r="K2732" s="1">
        <v>-95.366412999999994</v>
      </c>
      <c r="L2732" s="1"/>
      <c r="M2732" s="1" t="s">
        <v>1485</v>
      </c>
      <c r="N2732" s="1" t="s">
        <v>9148</v>
      </c>
      <c r="O2732" s="1">
        <v>2022</v>
      </c>
      <c r="P2732" s="1">
        <v>77002</v>
      </c>
      <c r="Q2732" s="1" t="s">
        <v>24172</v>
      </c>
      <c r="R2732" s="1"/>
      <c r="S2732" s="1" t="s">
        <v>24399</v>
      </c>
      <c r="T2732" s="1" t="s">
        <v>6826</v>
      </c>
      <c r="U2732" s="1"/>
      <c r="V2732" s="1" t="s">
        <v>13153</v>
      </c>
      <c r="W2732" s="1" t="s">
        <v>6826</v>
      </c>
    </row>
    <row r="2733" spans="1:23" x14ac:dyDescent="0.25">
      <c r="A2733" s="1">
        <v>1012524</v>
      </c>
      <c r="B2733" s="5" t="str">
        <f>VLOOKUP(H2733,'FIPS Basin X-walk'!$A$2:$F$3224,6,FALSE)</f>
        <v>Gulf Coast Basin (LA, TX)</v>
      </c>
      <c r="C2733" s="1" t="s">
        <v>20985</v>
      </c>
      <c r="D2733" s="1"/>
      <c r="E2733" s="1"/>
      <c r="F2733" s="1" t="s">
        <v>1484</v>
      </c>
      <c r="G2733" s="1" t="s">
        <v>10352</v>
      </c>
      <c r="H2733" s="1">
        <v>48201</v>
      </c>
      <c r="I2733" s="1">
        <v>1012524</v>
      </c>
      <c r="J2733" s="1">
        <v>29.757400000000001</v>
      </c>
      <c r="K2733" s="1">
        <v>-95.368430000000004</v>
      </c>
      <c r="L2733" s="1"/>
      <c r="M2733" s="1" t="s">
        <v>1485</v>
      </c>
      <c r="N2733" s="1" t="s">
        <v>9148</v>
      </c>
      <c r="O2733" s="1">
        <v>2022</v>
      </c>
      <c r="P2733" s="1">
        <v>77002</v>
      </c>
      <c r="Q2733" s="1" t="s">
        <v>310</v>
      </c>
      <c r="R2733" s="1"/>
      <c r="S2733" s="1" t="s">
        <v>24435</v>
      </c>
      <c r="T2733" s="1" t="s">
        <v>6826</v>
      </c>
      <c r="U2733" s="1"/>
      <c r="V2733" s="1" t="s">
        <v>9347</v>
      </c>
      <c r="W2733" s="1" t="s">
        <v>6826</v>
      </c>
    </row>
    <row r="2734" spans="1:23" x14ac:dyDescent="0.25">
      <c r="A2734" s="1">
        <v>1012526</v>
      </c>
      <c r="B2734" s="5" t="str">
        <f>VLOOKUP(H2734,'FIPS Basin X-walk'!$A$2:$F$3224,6,FALSE)</f>
        <v>Gulf Coast Basin (LA, TX)</v>
      </c>
      <c r="C2734" s="1" t="s">
        <v>26493</v>
      </c>
      <c r="D2734" s="1"/>
      <c r="E2734" s="1"/>
      <c r="F2734" s="1" t="s">
        <v>1484</v>
      </c>
      <c r="G2734" s="1" t="s">
        <v>10352</v>
      </c>
      <c r="H2734" s="1">
        <v>48201</v>
      </c>
      <c r="I2734" s="1">
        <v>1012526</v>
      </c>
      <c r="J2734" s="1">
        <v>29.759930000000001</v>
      </c>
      <c r="K2734" s="1">
        <v>-95.366412999999994</v>
      </c>
      <c r="L2734" s="1"/>
      <c r="M2734" s="1" t="s">
        <v>1485</v>
      </c>
      <c r="N2734" s="1" t="s">
        <v>9148</v>
      </c>
      <c r="O2734" s="1">
        <v>2022</v>
      </c>
      <c r="P2734" s="1">
        <v>77002</v>
      </c>
      <c r="Q2734" s="1" t="s">
        <v>24173</v>
      </c>
      <c r="R2734" s="1"/>
      <c r="S2734" s="1" t="s">
        <v>24399</v>
      </c>
      <c r="T2734" s="1" t="s">
        <v>6826</v>
      </c>
      <c r="U2734" s="1"/>
      <c r="V2734" s="1" t="s">
        <v>13153</v>
      </c>
      <c r="W2734" s="1" t="s">
        <v>6826</v>
      </c>
    </row>
    <row r="2735" spans="1:23" x14ac:dyDescent="0.25">
      <c r="A2735" s="1">
        <v>1012557</v>
      </c>
      <c r="B2735" s="5" t="str">
        <f>VLOOKUP(H2735,'FIPS Basin X-walk'!$A$2:$F$3224,6,FALSE)</f>
        <v>Gulf Coast Basin (LA, TX)</v>
      </c>
      <c r="C2735" s="1" t="s">
        <v>26118</v>
      </c>
      <c r="D2735" s="1"/>
      <c r="E2735" s="1"/>
      <c r="F2735" s="1" t="s">
        <v>1484</v>
      </c>
      <c r="G2735" s="1" t="s">
        <v>10352</v>
      </c>
      <c r="H2735" s="1">
        <v>48201</v>
      </c>
      <c r="I2735" s="1">
        <v>1012557</v>
      </c>
      <c r="J2735" s="1">
        <v>29.779325</v>
      </c>
      <c r="K2735" s="1">
        <v>-95.562548000000007</v>
      </c>
      <c r="L2735" s="1"/>
      <c r="M2735" s="1" t="s">
        <v>1485</v>
      </c>
      <c r="N2735" s="1" t="s">
        <v>9148</v>
      </c>
      <c r="O2735" s="1">
        <v>2022</v>
      </c>
      <c r="P2735" s="1">
        <v>77024</v>
      </c>
      <c r="Q2735" s="1" t="s">
        <v>26504</v>
      </c>
      <c r="R2735" s="1"/>
      <c r="S2735" s="1" t="s">
        <v>25205</v>
      </c>
      <c r="T2735" s="1" t="s">
        <v>6826</v>
      </c>
      <c r="U2735" s="1"/>
      <c r="V2735" s="1" t="s">
        <v>26120</v>
      </c>
      <c r="W2735" s="1" t="s">
        <v>6826</v>
      </c>
    </row>
    <row r="2736" spans="1:23" x14ac:dyDescent="0.25">
      <c r="A2736" s="1">
        <v>1012562</v>
      </c>
      <c r="B2736" s="5" t="str">
        <f>VLOOKUP(H2736,'FIPS Basin X-walk'!$A$2:$F$3224,6,FALSE)</f>
        <v>Gulf Coast Basin (LA, TX)</v>
      </c>
      <c r="C2736" s="1" t="s">
        <v>26459</v>
      </c>
      <c r="D2736" s="1"/>
      <c r="E2736" s="1"/>
      <c r="F2736" s="1" t="s">
        <v>1484</v>
      </c>
      <c r="G2736" s="1" t="s">
        <v>10352</v>
      </c>
      <c r="H2736" s="1">
        <v>48201</v>
      </c>
      <c r="I2736" s="1">
        <v>1012562</v>
      </c>
      <c r="J2736" s="1">
        <v>29.75816</v>
      </c>
      <c r="K2736" s="1">
        <v>-95.367819999999995</v>
      </c>
      <c r="L2736" s="1"/>
      <c r="M2736" s="1" t="s">
        <v>1485</v>
      </c>
      <c r="N2736" s="1" t="s">
        <v>9148</v>
      </c>
      <c r="O2736" s="1">
        <v>2022</v>
      </c>
      <c r="P2736" s="1">
        <v>77002</v>
      </c>
      <c r="Q2736" s="1" t="s">
        <v>24181</v>
      </c>
      <c r="R2736" s="1"/>
      <c r="S2736" s="1" t="s">
        <v>24399</v>
      </c>
      <c r="T2736" s="1" t="s">
        <v>6826</v>
      </c>
      <c r="U2736" s="1"/>
      <c r="V2736" s="1" t="s">
        <v>7090</v>
      </c>
      <c r="W2736" s="1" t="s">
        <v>6826</v>
      </c>
    </row>
    <row r="2737" spans="1:23" x14ac:dyDescent="0.25">
      <c r="A2737" s="1">
        <v>1012565</v>
      </c>
      <c r="B2737" s="5" t="str">
        <f>VLOOKUP(H2737,'FIPS Basin X-walk'!$A$2:$F$3224,6,FALSE)</f>
        <v>Gulf Coast Basin (LA, TX)</v>
      </c>
      <c r="C2737" s="1" t="s">
        <v>26459</v>
      </c>
      <c r="D2737" s="1"/>
      <c r="E2737" s="1"/>
      <c r="F2737" s="1" t="s">
        <v>1484</v>
      </c>
      <c r="G2737" s="1" t="s">
        <v>10352</v>
      </c>
      <c r="H2737" s="1">
        <v>48201</v>
      </c>
      <c r="I2737" s="1">
        <v>1012565</v>
      </c>
      <c r="J2737" s="1">
        <v>29.75816</v>
      </c>
      <c r="K2737" s="1">
        <v>-95.367819999999995</v>
      </c>
      <c r="L2737" s="1"/>
      <c r="M2737" s="1" t="s">
        <v>1485</v>
      </c>
      <c r="N2737" s="1" t="s">
        <v>9148</v>
      </c>
      <c r="O2737" s="1">
        <v>2022</v>
      </c>
      <c r="P2737" s="1">
        <v>77002</v>
      </c>
      <c r="Q2737" s="1" t="s">
        <v>24183</v>
      </c>
      <c r="R2737" s="1"/>
      <c r="S2737" s="1" t="s">
        <v>24399</v>
      </c>
      <c r="T2737" s="1" t="s">
        <v>6826</v>
      </c>
      <c r="U2737" s="1"/>
      <c r="V2737" s="1" t="s">
        <v>7090</v>
      </c>
      <c r="W2737" s="1" t="s">
        <v>6826</v>
      </c>
    </row>
    <row r="2738" spans="1:23" x14ac:dyDescent="0.25">
      <c r="A2738" s="1">
        <v>1012566</v>
      </c>
      <c r="B2738" s="5" t="str">
        <f>VLOOKUP(H2738,'FIPS Basin X-walk'!$A$2:$F$3224,6,FALSE)</f>
        <v>Gulf Coast Basin (LA, TX)</v>
      </c>
      <c r="C2738" s="1" t="s">
        <v>26459</v>
      </c>
      <c r="D2738" s="1"/>
      <c r="E2738" s="1"/>
      <c r="F2738" s="1" t="s">
        <v>1484</v>
      </c>
      <c r="G2738" s="1" t="s">
        <v>10352</v>
      </c>
      <c r="H2738" s="1">
        <v>48201</v>
      </c>
      <c r="I2738" s="1">
        <v>1012566</v>
      </c>
      <c r="J2738" s="1">
        <v>29.75816</v>
      </c>
      <c r="K2738" s="1">
        <v>-95.367819999999995</v>
      </c>
      <c r="L2738" s="1"/>
      <c r="M2738" s="1" t="s">
        <v>1485</v>
      </c>
      <c r="N2738" s="1" t="s">
        <v>9148</v>
      </c>
      <c r="O2738" s="1">
        <v>2022</v>
      </c>
      <c r="P2738" s="1">
        <v>77002</v>
      </c>
      <c r="Q2738" s="1" t="s">
        <v>24184</v>
      </c>
      <c r="R2738" s="1"/>
      <c r="S2738" s="1" t="s">
        <v>24399</v>
      </c>
      <c r="T2738" s="1" t="s">
        <v>6826</v>
      </c>
      <c r="U2738" s="1"/>
      <c r="V2738" s="1" t="s">
        <v>7090</v>
      </c>
      <c r="W2738" s="1" t="s">
        <v>6826</v>
      </c>
    </row>
    <row r="2739" spans="1:23" x14ac:dyDescent="0.25">
      <c r="A2739" s="1">
        <v>1012572</v>
      </c>
      <c r="B2739" s="5" t="str">
        <f>VLOOKUP(H2739,'FIPS Basin X-walk'!$A$2:$F$3224,6,FALSE)</f>
        <v>Gulf Coast Basin (LA, TX)</v>
      </c>
      <c r="C2739" s="1" t="s">
        <v>25976</v>
      </c>
      <c r="D2739" s="1"/>
      <c r="E2739" s="1"/>
      <c r="F2739" s="1" t="s">
        <v>1484</v>
      </c>
      <c r="G2739" s="1" t="s">
        <v>10352</v>
      </c>
      <c r="H2739" s="1">
        <v>48201</v>
      </c>
      <c r="I2739" s="1">
        <v>1012572</v>
      </c>
      <c r="J2739" s="1">
        <v>29.750060000000001</v>
      </c>
      <c r="K2739" s="1">
        <v>-95.471670000000003</v>
      </c>
      <c r="L2739" s="1"/>
      <c r="M2739" s="1" t="s">
        <v>1485</v>
      </c>
      <c r="N2739" s="1" t="s">
        <v>9148</v>
      </c>
      <c r="O2739" s="1">
        <v>2022</v>
      </c>
      <c r="P2739" s="1">
        <v>77024</v>
      </c>
      <c r="Q2739" s="1" t="s">
        <v>362</v>
      </c>
      <c r="R2739" s="1"/>
      <c r="S2739" s="1" t="s">
        <v>24489</v>
      </c>
      <c r="T2739" s="1" t="s">
        <v>6826</v>
      </c>
      <c r="U2739" s="1"/>
      <c r="V2739" s="1" t="s">
        <v>17676</v>
      </c>
      <c r="W2739" s="1" t="s">
        <v>6826</v>
      </c>
    </row>
    <row r="2740" spans="1:23" x14ac:dyDescent="0.25">
      <c r="A2740" s="1">
        <v>1012576</v>
      </c>
      <c r="B2740" s="5" t="str">
        <f>VLOOKUP(H2740,'FIPS Basin X-walk'!$A$2:$F$3224,6,FALSE)</f>
        <v>Gulf Coast Basin (LA, TX)</v>
      </c>
      <c r="C2740" s="1" t="s">
        <v>26459</v>
      </c>
      <c r="D2740" s="1"/>
      <c r="E2740" s="1"/>
      <c r="F2740" s="1" t="s">
        <v>1484</v>
      </c>
      <c r="G2740" s="1" t="s">
        <v>10352</v>
      </c>
      <c r="H2740" s="1">
        <v>48201</v>
      </c>
      <c r="I2740" s="1">
        <v>1012576</v>
      </c>
      <c r="J2740" s="1">
        <v>29.75816</v>
      </c>
      <c r="K2740" s="1">
        <v>-95.367819999999995</v>
      </c>
      <c r="L2740" s="1"/>
      <c r="M2740" s="1" t="s">
        <v>1485</v>
      </c>
      <c r="N2740" s="1" t="s">
        <v>9148</v>
      </c>
      <c r="O2740" s="1">
        <v>2022</v>
      </c>
      <c r="P2740" s="1">
        <v>77002</v>
      </c>
      <c r="Q2740" s="1" t="s">
        <v>24185</v>
      </c>
      <c r="R2740" s="1"/>
      <c r="S2740" s="1" t="s">
        <v>24399</v>
      </c>
      <c r="T2740" s="1" t="s">
        <v>6826</v>
      </c>
      <c r="U2740" s="1"/>
      <c r="V2740" s="1" t="s">
        <v>7090</v>
      </c>
      <c r="W2740" s="1" t="s">
        <v>6826</v>
      </c>
    </row>
    <row r="2741" spans="1:23" x14ac:dyDescent="0.25">
      <c r="A2741" s="1">
        <v>1012579</v>
      </c>
      <c r="B2741" s="5" t="str">
        <f>VLOOKUP(H2741,'FIPS Basin X-walk'!$A$2:$F$3224,6,FALSE)</f>
        <v>Gulf Coast Basin (LA, TX)</v>
      </c>
      <c r="C2741" s="1" t="s">
        <v>26459</v>
      </c>
      <c r="D2741" s="1"/>
      <c r="E2741" s="1"/>
      <c r="F2741" s="1" t="s">
        <v>1484</v>
      </c>
      <c r="G2741" s="1" t="s">
        <v>10352</v>
      </c>
      <c r="H2741" s="1">
        <v>48201</v>
      </c>
      <c r="I2741" s="1">
        <v>1012579</v>
      </c>
      <c r="J2741" s="1">
        <v>29.75816</v>
      </c>
      <c r="K2741" s="1">
        <v>-95.367819999999995</v>
      </c>
      <c r="L2741" s="1"/>
      <c r="M2741" s="1" t="s">
        <v>1485</v>
      </c>
      <c r="N2741" s="1" t="s">
        <v>9148</v>
      </c>
      <c r="O2741" s="1">
        <v>2022</v>
      </c>
      <c r="P2741" s="1">
        <v>77002</v>
      </c>
      <c r="Q2741" s="1" t="s">
        <v>24186</v>
      </c>
      <c r="R2741" s="1"/>
      <c r="S2741" s="1" t="s">
        <v>24399</v>
      </c>
      <c r="T2741" s="1" t="s">
        <v>6826</v>
      </c>
      <c r="U2741" s="1"/>
      <c r="V2741" s="1" t="s">
        <v>7090</v>
      </c>
      <c r="W2741" s="1" t="s">
        <v>6826</v>
      </c>
    </row>
    <row r="2742" spans="1:23" x14ac:dyDescent="0.25">
      <c r="A2742" s="1">
        <v>1012583</v>
      </c>
      <c r="B2742" s="5" t="str">
        <f>VLOOKUP(H2742,'FIPS Basin X-walk'!$A$2:$F$3224,6,FALSE)</f>
        <v>Gulf Coast Basin (LA, TX)</v>
      </c>
      <c r="C2742" s="1" t="s">
        <v>26508</v>
      </c>
      <c r="D2742" s="1"/>
      <c r="E2742" s="1"/>
      <c r="F2742" s="1" t="s">
        <v>1484</v>
      </c>
      <c r="G2742" s="1" t="s">
        <v>10352</v>
      </c>
      <c r="H2742" s="1">
        <v>48201</v>
      </c>
      <c r="I2742" s="1">
        <v>1012583</v>
      </c>
      <c r="J2742" s="1">
        <v>29.78388</v>
      </c>
      <c r="K2742" s="1">
        <v>-95.535430000000005</v>
      </c>
      <c r="L2742" s="1"/>
      <c r="M2742" s="1" t="s">
        <v>1485</v>
      </c>
      <c r="N2742" s="1" t="s">
        <v>9148</v>
      </c>
      <c r="O2742" s="1">
        <v>2022</v>
      </c>
      <c r="P2742" s="1">
        <v>77024</v>
      </c>
      <c r="Q2742" s="1" t="s">
        <v>1457</v>
      </c>
      <c r="R2742" s="1"/>
      <c r="S2742" s="1" t="s">
        <v>24489</v>
      </c>
      <c r="T2742" s="1" t="s">
        <v>6826</v>
      </c>
      <c r="U2742" s="1"/>
      <c r="V2742" s="1" t="s">
        <v>20923</v>
      </c>
      <c r="W2742" s="1" t="s">
        <v>6826</v>
      </c>
    </row>
    <row r="2743" spans="1:23" x14ac:dyDescent="0.25">
      <c r="A2743" s="1">
        <v>1012597</v>
      </c>
      <c r="B2743" s="5" t="str">
        <f>VLOOKUP(H2743,'FIPS Basin X-walk'!$A$2:$F$3224,6,FALSE)</f>
        <v>Gulf Coast Basin (LA, TX)</v>
      </c>
      <c r="C2743" s="1" t="s">
        <v>26459</v>
      </c>
      <c r="D2743" s="1"/>
      <c r="E2743" s="1"/>
      <c r="F2743" s="1" t="s">
        <v>1484</v>
      </c>
      <c r="G2743" s="1" t="s">
        <v>10352</v>
      </c>
      <c r="H2743" s="1">
        <v>48201</v>
      </c>
      <c r="I2743" s="1">
        <v>1012597</v>
      </c>
      <c r="J2743" s="1">
        <v>29.75816</v>
      </c>
      <c r="K2743" s="1">
        <v>-95.367819999999995</v>
      </c>
      <c r="L2743" s="1"/>
      <c r="M2743" s="1" t="s">
        <v>1485</v>
      </c>
      <c r="N2743" s="1" t="s">
        <v>9148</v>
      </c>
      <c r="O2743" s="1">
        <v>2022</v>
      </c>
      <c r="P2743" s="1">
        <v>77002</v>
      </c>
      <c r="Q2743" s="1" t="s">
        <v>24188</v>
      </c>
      <c r="R2743" s="1"/>
      <c r="S2743" s="1" t="s">
        <v>24399</v>
      </c>
      <c r="T2743" s="1" t="s">
        <v>6826</v>
      </c>
      <c r="U2743" s="1"/>
      <c r="V2743" s="1" t="s">
        <v>7090</v>
      </c>
      <c r="W2743" s="1" t="s">
        <v>6826</v>
      </c>
    </row>
    <row r="2744" spans="1:23" x14ac:dyDescent="0.25">
      <c r="A2744" s="1">
        <v>1012687</v>
      </c>
      <c r="B2744" s="5" t="str">
        <f>VLOOKUP(H2744,'FIPS Basin X-walk'!$A$2:$F$3224,6,FALSE)</f>
        <v>Gulf Coast Basin (LA, TX)</v>
      </c>
      <c r="C2744" s="1" t="s">
        <v>26121</v>
      </c>
      <c r="D2744" s="1"/>
      <c r="E2744" s="1"/>
      <c r="F2744" s="1" t="s">
        <v>1484</v>
      </c>
      <c r="G2744" s="1" t="s">
        <v>10352</v>
      </c>
      <c r="H2744" s="1">
        <v>48201</v>
      </c>
      <c r="I2744" s="1">
        <v>1012687</v>
      </c>
      <c r="J2744" s="1">
        <v>29.756080000000001</v>
      </c>
      <c r="K2744" s="1">
        <v>-95.364329999999995</v>
      </c>
      <c r="L2744" s="1"/>
      <c r="M2744" s="1" t="s">
        <v>1485</v>
      </c>
      <c r="N2744" s="1" t="s">
        <v>9148</v>
      </c>
      <c r="O2744" s="1">
        <v>2022</v>
      </c>
      <c r="P2744" s="1">
        <v>77002</v>
      </c>
      <c r="Q2744" s="1" t="s">
        <v>1461</v>
      </c>
      <c r="R2744" s="1"/>
      <c r="S2744" s="1" t="s">
        <v>24399</v>
      </c>
      <c r="T2744" s="1" t="s">
        <v>6826</v>
      </c>
      <c r="U2744" s="1"/>
      <c r="V2744" s="1" t="s">
        <v>20959</v>
      </c>
      <c r="W2744" s="1" t="s">
        <v>6826</v>
      </c>
    </row>
    <row r="2745" spans="1:23" x14ac:dyDescent="0.25">
      <c r="A2745" s="1">
        <v>1012705</v>
      </c>
      <c r="B2745" s="5" t="str">
        <f>VLOOKUP(H2745,'FIPS Basin X-walk'!$A$2:$F$3224,6,FALSE)</f>
        <v>Gulf Coast Basin (LA, TX)</v>
      </c>
      <c r="C2745" s="1" t="s">
        <v>26121</v>
      </c>
      <c r="D2745" s="1"/>
      <c r="E2745" s="1"/>
      <c r="F2745" s="1" t="s">
        <v>1484</v>
      </c>
      <c r="G2745" s="1" t="s">
        <v>10352</v>
      </c>
      <c r="H2745" s="1">
        <v>48201</v>
      </c>
      <c r="I2745" s="1">
        <v>1012705</v>
      </c>
      <c r="J2745" s="1">
        <v>29.756080000000001</v>
      </c>
      <c r="K2745" s="1">
        <v>-95.364329999999995</v>
      </c>
      <c r="L2745" s="1"/>
      <c r="M2745" s="1" t="s">
        <v>1485</v>
      </c>
      <c r="N2745" s="1" t="s">
        <v>9148</v>
      </c>
      <c r="O2745" s="1">
        <v>2022</v>
      </c>
      <c r="P2745" s="1">
        <v>77002</v>
      </c>
      <c r="Q2745" s="1" t="s">
        <v>24199</v>
      </c>
      <c r="R2745" s="1"/>
      <c r="S2745" s="1" t="s">
        <v>24399</v>
      </c>
      <c r="T2745" s="1" t="s">
        <v>6826</v>
      </c>
      <c r="U2745" s="1"/>
      <c r="V2745" s="1" t="s">
        <v>20959</v>
      </c>
      <c r="W2745" s="1" t="s">
        <v>6826</v>
      </c>
    </row>
    <row r="2746" spans="1:23" x14ac:dyDescent="0.25">
      <c r="A2746" s="1">
        <v>1012710</v>
      </c>
      <c r="B2746" s="5" t="str">
        <f>VLOOKUP(H2746,'FIPS Basin X-walk'!$A$2:$F$3224,6,FALSE)</f>
        <v>Gulf Coast Basin (LA, TX)</v>
      </c>
      <c r="C2746" s="1" t="s">
        <v>26534</v>
      </c>
      <c r="D2746" s="1"/>
      <c r="E2746" s="1"/>
      <c r="F2746" s="1" t="s">
        <v>1484</v>
      </c>
      <c r="G2746" s="1" t="s">
        <v>10352</v>
      </c>
      <c r="H2746" s="1">
        <v>48201</v>
      </c>
      <c r="I2746" s="1">
        <v>1012710</v>
      </c>
      <c r="J2746" s="1">
        <v>29.758939999999999</v>
      </c>
      <c r="K2746" s="1">
        <v>-95.370959999999997</v>
      </c>
      <c r="L2746" s="1"/>
      <c r="M2746" s="1" t="s">
        <v>1485</v>
      </c>
      <c r="N2746" s="1" t="s">
        <v>9148</v>
      </c>
      <c r="O2746" s="1">
        <v>2022</v>
      </c>
      <c r="P2746" s="1">
        <v>77002</v>
      </c>
      <c r="Q2746" s="1" t="s">
        <v>24203</v>
      </c>
      <c r="R2746" s="1"/>
      <c r="S2746" s="1" t="s">
        <v>24489</v>
      </c>
      <c r="T2746" s="1" t="s">
        <v>6826</v>
      </c>
      <c r="U2746" s="1"/>
      <c r="V2746" s="1" t="s">
        <v>20394</v>
      </c>
      <c r="W2746" s="1" t="s">
        <v>6826</v>
      </c>
    </row>
    <row r="2747" spans="1:23" x14ac:dyDescent="0.25">
      <c r="A2747" s="1">
        <v>1012717</v>
      </c>
      <c r="B2747" s="5" t="str">
        <f>VLOOKUP(H2747,'FIPS Basin X-walk'!$A$2:$F$3224,6,FALSE)</f>
        <v>Gulf Coast Basin (LA, TX)</v>
      </c>
      <c r="C2747" s="1" t="s">
        <v>26534</v>
      </c>
      <c r="D2747" s="1"/>
      <c r="E2747" s="1"/>
      <c r="F2747" s="1" t="s">
        <v>1484</v>
      </c>
      <c r="G2747" s="1" t="s">
        <v>10352</v>
      </c>
      <c r="H2747" s="1">
        <v>48201</v>
      </c>
      <c r="I2747" s="1">
        <v>1012717</v>
      </c>
      <c r="J2747" s="1">
        <v>29.758939999999999</v>
      </c>
      <c r="K2747" s="1">
        <v>-95.370959999999997</v>
      </c>
      <c r="L2747" s="1"/>
      <c r="M2747" s="1" t="s">
        <v>1485</v>
      </c>
      <c r="N2747" s="1" t="s">
        <v>9148</v>
      </c>
      <c r="O2747" s="1">
        <v>2022</v>
      </c>
      <c r="P2747" s="1">
        <v>77002</v>
      </c>
      <c r="Q2747" s="1" t="s">
        <v>26538</v>
      </c>
      <c r="R2747" s="1"/>
      <c r="S2747" s="1" t="s">
        <v>24489</v>
      </c>
      <c r="T2747" s="1" t="s">
        <v>6826</v>
      </c>
      <c r="U2747" s="1"/>
      <c r="V2747" s="1" t="s">
        <v>20394</v>
      </c>
      <c r="W2747" s="1" t="s">
        <v>6826</v>
      </c>
    </row>
    <row r="2748" spans="1:23" x14ac:dyDescent="0.25">
      <c r="A2748" s="1">
        <v>1012721</v>
      </c>
      <c r="B2748" s="5" t="str">
        <f>VLOOKUP(H2748,'FIPS Basin X-walk'!$A$2:$F$3224,6,FALSE)</f>
        <v>Gulf Coast Basin (LA, TX)</v>
      </c>
      <c r="C2748" s="1" t="s">
        <v>26188</v>
      </c>
      <c r="D2748" s="1"/>
      <c r="E2748" s="1"/>
      <c r="F2748" s="1" t="s">
        <v>1484</v>
      </c>
      <c r="G2748" s="1" t="s">
        <v>10352</v>
      </c>
      <c r="H2748" s="1">
        <v>48201</v>
      </c>
      <c r="I2748" s="1">
        <v>1012721</v>
      </c>
      <c r="J2748" s="1">
        <v>29.758939999999999</v>
      </c>
      <c r="K2748" s="1">
        <v>-95.370959999999997</v>
      </c>
      <c r="L2748" s="1"/>
      <c r="M2748" s="1" t="s">
        <v>1485</v>
      </c>
      <c r="N2748" s="1" t="s">
        <v>9148</v>
      </c>
      <c r="O2748" s="1">
        <v>2022</v>
      </c>
      <c r="P2748" s="1">
        <v>77002</v>
      </c>
      <c r="Q2748" s="1" t="s">
        <v>220</v>
      </c>
      <c r="R2748" s="1"/>
      <c r="S2748" s="1" t="s">
        <v>24435</v>
      </c>
      <c r="T2748" s="1" t="s">
        <v>6826</v>
      </c>
      <c r="U2748" s="1"/>
      <c r="V2748" s="1" t="s">
        <v>8091</v>
      </c>
      <c r="W2748" s="1" t="s">
        <v>6826</v>
      </c>
    </row>
    <row r="2749" spans="1:23" x14ac:dyDescent="0.25">
      <c r="A2749" s="1">
        <v>1012722</v>
      </c>
      <c r="B2749" s="5" t="str">
        <f>VLOOKUP(H2749,'FIPS Basin X-walk'!$A$2:$F$3224,6,FALSE)</f>
        <v>Gulf Coast Basin (LA, TX)</v>
      </c>
      <c r="C2749" s="1" t="s">
        <v>20953</v>
      </c>
      <c r="D2749" s="1"/>
      <c r="E2749" s="1"/>
      <c r="F2749" s="1" t="s">
        <v>1484</v>
      </c>
      <c r="G2749" s="1" t="s">
        <v>10352</v>
      </c>
      <c r="H2749" s="1">
        <v>48201</v>
      </c>
      <c r="I2749" s="1">
        <v>1012722</v>
      </c>
      <c r="J2749" s="1">
        <v>29.756665999999999</v>
      </c>
      <c r="K2749" s="1">
        <v>-95.366421000000003</v>
      </c>
      <c r="L2749" s="1"/>
      <c r="M2749" s="1" t="s">
        <v>1485</v>
      </c>
      <c r="N2749" s="1" t="s">
        <v>9148</v>
      </c>
      <c r="O2749" s="1">
        <v>2022</v>
      </c>
      <c r="P2749" s="1">
        <v>77002</v>
      </c>
      <c r="Q2749" s="1" t="s">
        <v>628</v>
      </c>
      <c r="R2749" s="1" t="s">
        <v>24399</v>
      </c>
      <c r="S2749" s="1" t="s">
        <v>24489</v>
      </c>
      <c r="T2749" s="1" t="s">
        <v>6826</v>
      </c>
      <c r="U2749" s="1"/>
      <c r="V2749" s="1" t="s">
        <v>7117</v>
      </c>
      <c r="W2749" s="1" t="s">
        <v>6826</v>
      </c>
    </row>
    <row r="2750" spans="1:23" x14ac:dyDescent="0.25">
      <c r="A2750" s="1">
        <v>1012726</v>
      </c>
      <c r="B2750" s="5" t="str">
        <f>VLOOKUP(H2750,'FIPS Basin X-walk'!$A$2:$F$3224,6,FALSE)</f>
        <v>Gulf Coast Basin (LA, TX)</v>
      </c>
      <c r="C2750" s="1" t="s">
        <v>26534</v>
      </c>
      <c r="D2750" s="1"/>
      <c r="E2750" s="1"/>
      <c r="F2750" s="1" t="s">
        <v>1484</v>
      </c>
      <c r="G2750" s="1" t="s">
        <v>10352</v>
      </c>
      <c r="H2750" s="1">
        <v>48201</v>
      </c>
      <c r="I2750" s="1">
        <v>1012726</v>
      </c>
      <c r="J2750" s="1">
        <v>29.758939999999999</v>
      </c>
      <c r="K2750" s="1">
        <v>-95.370959999999997</v>
      </c>
      <c r="L2750" s="1"/>
      <c r="M2750" s="1" t="s">
        <v>1485</v>
      </c>
      <c r="N2750" s="1" t="s">
        <v>9148</v>
      </c>
      <c r="O2750" s="1">
        <v>2022</v>
      </c>
      <c r="P2750" s="1">
        <v>77002</v>
      </c>
      <c r="Q2750" s="1" t="s">
        <v>24206</v>
      </c>
      <c r="R2750" s="1"/>
      <c r="S2750" s="1" t="s">
        <v>24489</v>
      </c>
      <c r="T2750" s="1" t="s">
        <v>6826</v>
      </c>
      <c r="U2750" s="1"/>
      <c r="V2750" s="1" t="s">
        <v>20394</v>
      </c>
      <c r="W2750" s="1" t="s">
        <v>6826</v>
      </c>
    </row>
    <row r="2751" spans="1:23" x14ac:dyDescent="0.25">
      <c r="A2751" s="1">
        <v>1012742</v>
      </c>
      <c r="B2751" s="5" t="str">
        <f>VLOOKUP(H2751,'FIPS Basin X-walk'!$A$2:$F$3224,6,FALSE)</f>
        <v>Gulf Coast Basin (LA, TX)</v>
      </c>
      <c r="C2751" s="1" t="s">
        <v>26542</v>
      </c>
      <c r="D2751" s="1"/>
      <c r="E2751" s="1"/>
      <c r="F2751" s="1" t="s">
        <v>1484</v>
      </c>
      <c r="G2751" s="1" t="s">
        <v>10352</v>
      </c>
      <c r="H2751" s="1">
        <v>48201</v>
      </c>
      <c r="I2751" s="1">
        <v>1012742</v>
      </c>
      <c r="J2751" s="1">
        <v>29.745979999999999</v>
      </c>
      <c r="K2751" s="1">
        <v>-95.558340000000001</v>
      </c>
      <c r="L2751" s="1"/>
      <c r="M2751" s="1" t="s">
        <v>1485</v>
      </c>
      <c r="N2751" s="1" t="s">
        <v>9148</v>
      </c>
      <c r="O2751" s="1">
        <v>2022</v>
      </c>
      <c r="P2751" s="1">
        <v>77042</v>
      </c>
      <c r="Q2751" s="1" t="s">
        <v>492</v>
      </c>
      <c r="R2751" s="1"/>
      <c r="S2751" s="1" t="s">
        <v>24489</v>
      </c>
      <c r="T2751" s="1" t="s">
        <v>6826</v>
      </c>
      <c r="U2751" s="1"/>
      <c r="V2751" s="1" t="s">
        <v>23663</v>
      </c>
      <c r="W2751" s="1" t="s">
        <v>6826</v>
      </c>
    </row>
    <row r="2752" spans="1:23" x14ac:dyDescent="0.25">
      <c r="A2752" s="1">
        <v>1012775</v>
      </c>
      <c r="B2752" s="5" t="str">
        <f>VLOOKUP(H2752,'FIPS Basin X-walk'!$A$2:$F$3224,6,FALSE)</f>
        <v>Gulf Coast Basin (LA, TX)</v>
      </c>
      <c r="C2752" s="1" t="s">
        <v>26546</v>
      </c>
      <c r="D2752" s="1"/>
      <c r="E2752" s="1"/>
      <c r="F2752" s="1" t="s">
        <v>1484</v>
      </c>
      <c r="G2752" s="1" t="s">
        <v>10352</v>
      </c>
      <c r="H2752" s="1">
        <v>48201</v>
      </c>
      <c r="I2752" s="1">
        <v>1012775</v>
      </c>
      <c r="J2752" s="1">
        <v>29.731770000000001</v>
      </c>
      <c r="K2752" s="1">
        <v>-95.434439999999995</v>
      </c>
      <c r="L2752" s="1"/>
      <c r="M2752" s="1" t="s">
        <v>1485</v>
      </c>
      <c r="N2752" s="1" t="s">
        <v>9148</v>
      </c>
      <c r="O2752" s="1">
        <v>2022</v>
      </c>
      <c r="P2752" s="1">
        <v>77046</v>
      </c>
      <c r="Q2752" s="1" t="s">
        <v>491</v>
      </c>
      <c r="R2752" s="1"/>
      <c r="S2752" s="1" t="s">
        <v>24435</v>
      </c>
      <c r="T2752" s="1" t="s">
        <v>6826</v>
      </c>
      <c r="U2752" s="1"/>
      <c r="V2752" s="1" t="s">
        <v>8019</v>
      </c>
      <c r="W2752" s="1" t="s">
        <v>6826</v>
      </c>
    </row>
    <row r="2753" spans="1:23" x14ac:dyDescent="0.25">
      <c r="A2753" s="1">
        <v>1012777</v>
      </c>
      <c r="B2753" s="5" t="str">
        <f>VLOOKUP(H2753,'FIPS Basin X-walk'!$A$2:$F$3224,6,FALSE)</f>
        <v>Gulf Coast Basin (LA, TX)</v>
      </c>
      <c r="C2753" s="1" t="s">
        <v>26286</v>
      </c>
      <c r="D2753" s="1"/>
      <c r="E2753" s="1"/>
      <c r="F2753" s="1" t="s">
        <v>1484</v>
      </c>
      <c r="G2753" s="1" t="s">
        <v>10352</v>
      </c>
      <c r="H2753" s="1">
        <v>48201</v>
      </c>
      <c r="I2753" s="1">
        <v>1012777</v>
      </c>
      <c r="J2753" s="1">
        <v>29.75788</v>
      </c>
      <c r="K2753" s="1">
        <v>-95.370130000000003</v>
      </c>
      <c r="L2753" s="1"/>
      <c r="M2753" s="1" t="s">
        <v>1485</v>
      </c>
      <c r="N2753" s="1" t="s">
        <v>9148</v>
      </c>
      <c r="O2753" s="1">
        <v>2022</v>
      </c>
      <c r="P2753" s="1">
        <v>77002</v>
      </c>
      <c r="Q2753" s="1" t="s">
        <v>1464</v>
      </c>
      <c r="R2753" s="1"/>
      <c r="S2753" s="1" t="s">
        <v>24435</v>
      </c>
      <c r="T2753" s="1" t="s">
        <v>6826</v>
      </c>
      <c r="U2753" s="1"/>
      <c r="V2753" s="1" t="s">
        <v>20929</v>
      </c>
      <c r="W2753" s="1" t="s">
        <v>6826</v>
      </c>
    </row>
    <row r="2754" spans="1:23" x14ac:dyDescent="0.25">
      <c r="A2754" s="1">
        <v>1012783</v>
      </c>
      <c r="B2754" s="5" t="str">
        <f>VLOOKUP(H2754,'FIPS Basin X-walk'!$A$2:$F$3224,6,FALSE)</f>
        <v>Gulf Coast Basin (LA, TX)</v>
      </c>
      <c r="C2754" s="1" t="s">
        <v>26534</v>
      </c>
      <c r="D2754" s="1"/>
      <c r="E2754" s="1"/>
      <c r="F2754" s="1" t="s">
        <v>1484</v>
      </c>
      <c r="G2754" s="1" t="s">
        <v>10352</v>
      </c>
      <c r="H2754" s="1">
        <v>48201</v>
      </c>
      <c r="I2754" s="1">
        <v>1012783</v>
      </c>
      <c r="J2754" s="1">
        <v>29.758939999999999</v>
      </c>
      <c r="K2754" s="1">
        <v>-95.370959999999997</v>
      </c>
      <c r="L2754" s="1"/>
      <c r="M2754" s="1" t="s">
        <v>1485</v>
      </c>
      <c r="N2754" s="1" t="s">
        <v>9148</v>
      </c>
      <c r="O2754" s="1">
        <v>2022</v>
      </c>
      <c r="P2754" s="1">
        <v>77002</v>
      </c>
      <c r="Q2754" s="1" t="s">
        <v>26548</v>
      </c>
      <c r="R2754" s="1"/>
      <c r="S2754" s="1" t="s">
        <v>24489</v>
      </c>
      <c r="T2754" s="1" t="s">
        <v>6826</v>
      </c>
      <c r="U2754" s="1"/>
      <c r="V2754" s="1" t="s">
        <v>20394</v>
      </c>
      <c r="W2754" s="1" t="s">
        <v>6826</v>
      </c>
    </row>
    <row r="2755" spans="1:23" x14ac:dyDescent="0.25">
      <c r="A2755" s="1">
        <v>1012784</v>
      </c>
      <c r="B2755" s="5" t="str">
        <f>VLOOKUP(H2755,'FIPS Basin X-walk'!$A$2:$F$3224,6,FALSE)</f>
        <v>Gulf Coast Basin (LA, TX)</v>
      </c>
      <c r="C2755" s="1" t="s">
        <v>26534</v>
      </c>
      <c r="D2755" s="1"/>
      <c r="E2755" s="1"/>
      <c r="F2755" s="1" t="s">
        <v>1484</v>
      </c>
      <c r="G2755" s="1" t="s">
        <v>10352</v>
      </c>
      <c r="H2755" s="1">
        <v>48201</v>
      </c>
      <c r="I2755" s="1">
        <v>1012784</v>
      </c>
      <c r="J2755" s="1">
        <v>29.758939999999999</v>
      </c>
      <c r="K2755" s="1">
        <v>-95.370959999999997</v>
      </c>
      <c r="L2755" s="1"/>
      <c r="M2755" s="1" t="s">
        <v>1485</v>
      </c>
      <c r="N2755" s="1" t="s">
        <v>9148</v>
      </c>
      <c r="O2755" s="1">
        <v>2022</v>
      </c>
      <c r="P2755" s="1">
        <v>77002</v>
      </c>
      <c r="Q2755" s="1" t="s">
        <v>24213</v>
      </c>
      <c r="R2755" s="1"/>
      <c r="S2755" s="1" t="s">
        <v>24489</v>
      </c>
      <c r="T2755" s="1" t="s">
        <v>6826</v>
      </c>
      <c r="U2755" s="1"/>
      <c r="V2755" s="1" t="s">
        <v>20394</v>
      </c>
      <c r="W2755" s="1" t="s">
        <v>6826</v>
      </c>
    </row>
    <row r="2756" spans="1:23" x14ac:dyDescent="0.25">
      <c r="A2756" s="1">
        <v>1012796</v>
      </c>
      <c r="B2756" s="5" t="str">
        <f>VLOOKUP(H2756,'FIPS Basin X-walk'!$A$2:$F$3224,6,FALSE)</f>
        <v>Gulf Coast Basin (LA, TX)</v>
      </c>
      <c r="C2756" s="1" t="s">
        <v>26534</v>
      </c>
      <c r="D2756" s="1"/>
      <c r="E2756" s="1"/>
      <c r="F2756" s="1" t="s">
        <v>1484</v>
      </c>
      <c r="G2756" s="1" t="s">
        <v>10352</v>
      </c>
      <c r="H2756" s="1">
        <v>48201</v>
      </c>
      <c r="I2756" s="1">
        <v>1012796</v>
      </c>
      <c r="J2756" s="1">
        <v>29.758939999999999</v>
      </c>
      <c r="K2756" s="1">
        <v>-95.370959999999997</v>
      </c>
      <c r="L2756" s="1"/>
      <c r="M2756" s="1" t="s">
        <v>1485</v>
      </c>
      <c r="N2756" s="1" t="s">
        <v>9148</v>
      </c>
      <c r="O2756" s="1">
        <v>2022</v>
      </c>
      <c r="P2756" s="1">
        <v>77002</v>
      </c>
      <c r="Q2756" s="1" t="s">
        <v>24215</v>
      </c>
      <c r="R2756" s="1"/>
      <c r="S2756" s="1" t="s">
        <v>24489</v>
      </c>
      <c r="T2756" s="1" t="s">
        <v>6826</v>
      </c>
      <c r="U2756" s="1"/>
      <c r="V2756" s="1" t="s">
        <v>20394</v>
      </c>
      <c r="W2756" s="1" t="s">
        <v>6826</v>
      </c>
    </row>
    <row r="2757" spans="1:23" x14ac:dyDescent="0.25">
      <c r="A2757" s="1">
        <v>1012819</v>
      </c>
      <c r="B2757" s="5" t="str">
        <f>VLOOKUP(H2757,'FIPS Basin X-walk'!$A$2:$F$3224,6,FALSE)</f>
        <v>Gulf Coast Basin (LA, TX)</v>
      </c>
      <c r="C2757" s="1" t="s">
        <v>20992</v>
      </c>
      <c r="D2757" s="1"/>
      <c r="E2757" s="1"/>
      <c r="F2757" s="1" t="s">
        <v>15195</v>
      </c>
      <c r="G2757" s="1" t="s">
        <v>10352</v>
      </c>
      <c r="H2757" s="1">
        <v>48201</v>
      </c>
      <c r="I2757" s="1">
        <v>1012819</v>
      </c>
      <c r="J2757" s="1">
        <v>29.788499999999999</v>
      </c>
      <c r="K2757" s="1">
        <v>-95.599419999999995</v>
      </c>
      <c r="L2757" s="1"/>
      <c r="M2757" s="1" t="s">
        <v>1485</v>
      </c>
      <c r="N2757" s="1" t="s">
        <v>9148</v>
      </c>
      <c r="O2757" s="1">
        <v>2022</v>
      </c>
      <c r="P2757" s="1">
        <v>77079</v>
      </c>
      <c r="Q2757" s="1" t="s">
        <v>24222</v>
      </c>
      <c r="R2757" s="1"/>
      <c r="S2757" s="1" t="s">
        <v>24399</v>
      </c>
      <c r="T2757" s="1" t="s">
        <v>6826</v>
      </c>
      <c r="U2757" s="1"/>
      <c r="V2757" s="1" t="s">
        <v>14400</v>
      </c>
      <c r="W2757" s="1" t="s">
        <v>6826</v>
      </c>
    </row>
    <row r="2758" spans="1:23" x14ac:dyDescent="0.25">
      <c r="A2758" s="1">
        <v>1012821</v>
      </c>
      <c r="B2758" s="5" t="str">
        <f>VLOOKUP(H2758,'FIPS Basin X-walk'!$A$2:$F$3224,6,FALSE)</f>
        <v>Gulf Coast Basin (LA, TX)</v>
      </c>
      <c r="C2758" s="1" t="s">
        <v>26546</v>
      </c>
      <c r="D2758" s="1"/>
      <c r="E2758" s="1"/>
      <c r="F2758" s="1" t="s">
        <v>1484</v>
      </c>
      <c r="G2758" s="1" t="s">
        <v>10352</v>
      </c>
      <c r="H2758" s="1">
        <v>48201</v>
      </c>
      <c r="I2758" s="1">
        <v>1012821</v>
      </c>
      <c r="J2758" s="1">
        <v>29.731770000000001</v>
      </c>
      <c r="K2758" s="1">
        <v>-95.434439999999995</v>
      </c>
      <c r="L2758" s="1"/>
      <c r="M2758" s="1" t="s">
        <v>1485</v>
      </c>
      <c r="N2758" s="1" t="s">
        <v>9148</v>
      </c>
      <c r="O2758" s="1">
        <v>2022</v>
      </c>
      <c r="P2758" s="1">
        <v>77046</v>
      </c>
      <c r="Q2758" s="1" t="s">
        <v>478</v>
      </c>
      <c r="R2758" s="1"/>
      <c r="S2758" s="1" t="s">
        <v>24435</v>
      </c>
      <c r="T2758" s="1" t="s">
        <v>6826</v>
      </c>
      <c r="U2758" s="1"/>
      <c r="V2758" s="1" t="s">
        <v>8019</v>
      </c>
      <c r="W2758" s="1" t="s">
        <v>6826</v>
      </c>
    </row>
    <row r="2759" spans="1:23" x14ac:dyDescent="0.25">
      <c r="A2759" s="1">
        <v>1012828</v>
      </c>
      <c r="B2759" s="5" t="str">
        <f>VLOOKUP(H2759,'FIPS Basin X-walk'!$A$2:$F$3224,6,FALSE)</f>
        <v>Gulf Coast Basin (LA, TX)</v>
      </c>
      <c r="C2759" s="1" t="s">
        <v>26555</v>
      </c>
      <c r="D2759" s="1"/>
      <c r="E2759" s="1"/>
      <c r="F2759" s="1" t="s">
        <v>1484</v>
      </c>
      <c r="G2759" s="1" t="s">
        <v>10352</v>
      </c>
      <c r="H2759" s="1">
        <v>48201</v>
      </c>
      <c r="I2759" s="1">
        <v>1012828</v>
      </c>
      <c r="J2759" s="1">
        <v>29.947510000000001</v>
      </c>
      <c r="K2759" s="1">
        <v>-95.405869999999993</v>
      </c>
      <c r="L2759" s="1"/>
      <c r="M2759" s="1" t="s">
        <v>1485</v>
      </c>
      <c r="N2759" s="1" t="s">
        <v>9148</v>
      </c>
      <c r="O2759" s="1">
        <v>2022</v>
      </c>
      <c r="P2759" s="1">
        <v>77060</v>
      </c>
      <c r="Q2759" s="1" t="s">
        <v>26556</v>
      </c>
      <c r="R2759" s="1"/>
      <c r="S2759" s="1" t="s">
        <v>24435</v>
      </c>
      <c r="T2759" s="1" t="s">
        <v>6826</v>
      </c>
      <c r="U2759" s="1"/>
      <c r="V2759" s="1" t="s">
        <v>20978</v>
      </c>
      <c r="W2759" s="1" t="s">
        <v>6826</v>
      </c>
    </row>
    <row r="2760" spans="1:23" x14ac:dyDescent="0.25">
      <c r="A2760" s="1">
        <v>1012910</v>
      </c>
      <c r="B2760" s="5" t="str">
        <f>VLOOKUP(H2760,'FIPS Basin X-walk'!$A$2:$F$3224,6,FALSE)</f>
        <v>Gulf Coast Basin (LA, TX)</v>
      </c>
      <c r="C2760" s="1" t="s">
        <v>20990</v>
      </c>
      <c r="D2760" s="1"/>
      <c r="E2760" s="1"/>
      <c r="F2760" s="1" t="s">
        <v>1484</v>
      </c>
      <c r="G2760" s="1" t="s">
        <v>10352</v>
      </c>
      <c r="H2760" s="1">
        <v>48201</v>
      </c>
      <c r="I2760" s="1">
        <v>1012910</v>
      </c>
      <c r="J2760" s="1">
        <v>29.874490000000002</v>
      </c>
      <c r="K2760" s="1">
        <v>-95.106947000000005</v>
      </c>
      <c r="L2760" s="1"/>
      <c r="M2760" s="1" t="s">
        <v>1485</v>
      </c>
      <c r="N2760" s="1" t="s">
        <v>9148</v>
      </c>
      <c r="O2760" s="1">
        <v>2022</v>
      </c>
      <c r="P2760" s="1">
        <v>77049</v>
      </c>
      <c r="Q2760" s="1" t="s">
        <v>20991</v>
      </c>
      <c r="R2760" s="1"/>
      <c r="S2760" s="1" t="s">
        <v>24355</v>
      </c>
      <c r="T2760" s="1" t="s">
        <v>6826</v>
      </c>
      <c r="U2760" s="1"/>
      <c r="V2760" s="1" t="s">
        <v>20489</v>
      </c>
      <c r="W2760" s="1" t="s">
        <v>6828</v>
      </c>
    </row>
    <row r="2761" spans="1:23" x14ac:dyDescent="0.25">
      <c r="A2761" s="1">
        <v>1012957</v>
      </c>
      <c r="B2761" s="5" t="str">
        <f>VLOOKUP(H2761,'FIPS Basin X-walk'!$A$2:$F$3224,6,FALSE)</f>
        <v>Gulf Coast Basin (LA, TX)</v>
      </c>
      <c r="C2761" s="1" t="s">
        <v>20944</v>
      </c>
      <c r="D2761" s="1"/>
      <c r="E2761" s="1"/>
      <c r="F2761" s="1" t="s">
        <v>1484</v>
      </c>
      <c r="G2761" s="1" t="s">
        <v>10352</v>
      </c>
      <c r="H2761" s="1">
        <v>48201</v>
      </c>
      <c r="I2761" s="1">
        <v>1012957</v>
      </c>
      <c r="J2761" s="1">
        <v>29.987323</v>
      </c>
      <c r="K2761" s="1">
        <v>-95.348749999999995</v>
      </c>
      <c r="L2761" s="1"/>
      <c r="M2761" s="1" t="s">
        <v>1485</v>
      </c>
      <c r="N2761" s="1" t="s">
        <v>9148</v>
      </c>
      <c r="O2761" s="1">
        <v>2022</v>
      </c>
      <c r="P2761" s="1">
        <v>77032</v>
      </c>
      <c r="Q2761" s="1" t="s">
        <v>20945</v>
      </c>
      <c r="R2761" s="1"/>
      <c r="S2761" s="1" t="s">
        <v>25006</v>
      </c>
      <c r="T2761" s="1" t="s">
        <v>6826</v>
      </c>
      <c r="U2761" s="1"/>
      <c r="V2761" s="1" t="s">
        <v>26573</v>
      </c>
      <c r="W2761" s="1" t="s">
        <v>6826</v>
      </c>
    </row>
    <row r="2762" spans="1:23" x14ac:dyDescent="0.25">
      <c r="A2762" s="1">
        <v>1012978</v>
      </c>
      <c r="B2762" s="5" t="str">
        <f>VLOOKUP(H2762,'FIPS Basin X-walk'!$A$2:$F$3224,6,FALSE)</f>
        <v>Gulf Coast Basin (LA, TX)</v>
      </c>
      <c r="C2762" s="1" t="s">
        <v>21031</v>
      </c>
      <c r="D2762" s="1"/>
      <c r="E2762" s="1"/>
      <c r="F2762" s="1" t="s">
        <v>1484</v>
      </c>
      <c r="G2762" s="1" t="s">
        <v>10352</v>
      </c>
      <c r="H2762" s="1">
        <v>48201</v>
      </c>
      <c r="I2762" s="1">
        <v>1012978</v>
      </c>
      <c r="J2762" s="1">
        <v>29.552250000000001</v>
      </c>
      <c r="K2762" s="1">
        <v>-95.087383000000003</v>
      </c>
      <c r="L2762" s="1"/>
      <c r="M2762" s="1" t="s">
        <v>1485</v>
      </c>
      <c r="N2762" s="1" t="s">
        <v>9148</v>
      </c>
      <c r="O2762" s="1">
        <v>2022</v>
      </c>
      <c r="P2762" s="1">
        <v>77058</v>
      </c>
      <c r="Q2762" s="1" t="s">
        <v>21032</v>
      </c>
      <c r="R2762" s="1"/>
      <c r="S2762" s="1" t="s">
        <v>26576</v>
      </c>
      <c r="T2762" s="1" t="s">
        <v>6828</v>
      </c>
      <c r="U2762" s="1"/>
      <c r="V2762" s="1" t="s">
        <v>24409</v>
      </c>
      <c r="W2762" s="1" t="s">
        <v>6828</v>
      </c>
    </row>
    <row r="2763" spans="1:23" x14ac:dyDescent="0.25">
      <c r="A2763" s="1">
        <v>1013011</v>
      </c>
      <c r="B2763" s="5" t="str">
        <f>VLOOKUP(H2763,'FIPS Basin X-walk'!$A$2:$F$3224,6,FALSE)</f>
        <v>Gulf Coast Basin (LA, TX)</v>
      </c>
      <c r="C2763" s="1" t="s">
        <v>26586</v>
      </c>
      <c r="D2763" s="1"/>
      <c r="E2763" s="1"/>
      <c r="F2763" s="1" t="s">
        <v>1484</v>
      </c>
      <c r="G2763" s="1" t="s">
        <v>10352</v>
      </c>
      <c r="H2763" s="1">
        <v>48201</v>
      </c>
      <c r="I2763" s="1">
        <v>1013011</v>
      </c>
      <c r="J2763" s="1">
        <v>29.745051</v>
      </c>
      <c r="K2763" s="1">
        <v>-95.558295999999999</v>
      </c>
      <c r="L2763" s="1"/>
      <c r="M2763" s="1" t="s">
        <v>1485</v>
      </c>
      <c r="N2763" s="1" t="s">
        <v>9148</v>
      </c>
      <c r="O2763" s="1">
        <v>2022</v>
      </c>
      <c r="P2763" s="1">
        <v>77042</v>
      </c>
      <c r="Q2763" s="1" t="s">
        <v>481</v>
      </c>
      <c r="R2763" s="1" t="s">
        <v>24399</v>
      </c>
      <c r="S2763" s="1" t="s">
        <v>24489</v>
      </c>
      <c r="T2763" s="1" t="s">
        <v>6826</v>
      </c>
      <c r="U2763" s="1"/>
      <c r="V2763" s="1" t="s">
        <v>20941</v>
      </c>
      <c r="W2763" s="1" t="s">
        <v>6826</v>
      </c>
    </row>
    <row r="2764" spans="1:23" x14ac:dyDescent="0.25">
      <c r="A2764" s="1">
        <v>1013053</v>
      </c>
      <c r="B2764" s="5" t="str">
        <f>VLOOKUP(H2764,'FIPS Basin X-walk'!$A$2:$F$3224,6,FALSE)</f>
        <v>Gulf Coast Basin (LA, TX)</v>
      </c>
      <c r="C2764" s="1" t="s">
        <v>26592</v>
      </c>
      <c r="D2764" s="1"/>
      <c r="E2764" s="1"/>
      <c r="F2764" s="1" t="s">
        <v>1484</v>
      </c>
      <c r="G2764" s="1" t="s">
        <v>10352</v>
      </c>
      <c r="H2764" s="1">
        <v>48201</v>
      </c>
      <c r="I2764" s="1">
        <v>1013053</v>
      </c>
      <c r="J2764" s="1">
        <v>29.761448999999999</v>
      </c>
      <c r="K2764" s="1">
        <v>-95.364999999999995</v>
      </c>
      <c r="L2764" s="1"/>
      <c r="M2764" s="1" t="s">
        <v>1485</v>
      </c>
      <c r="N2764" s="1" t="s">
        <v>9148</v>
      </c>
      <c r="O2764" s="1">
        <v>2022</v>
      </c>
      <c r="P2764" s="1">
        <v>77002</v>
      </c>
      <c r="Q2764" s="1" t="s">
        <v>763</v>
      </c>
      <c r="R2764" s="1"/>
      <c r="S2764" s="1" t="s">
        <v>24399</v>
      </c>
      <c r="T2764" s="1" t="s">
        <v>6826</v>
      </c>
      <c r="U2764" s="1"/>
      <c r="V2764" s="1" t="s">
        <v>21006</v>
      </c>
      <c r="W2764" s="1" t="s">
        <v>6826</v>
      </c>
    </row>
    <row r="2765" spans="1:23" x14ac:dyDescent="0.25">
      <c r="A2765" s="1">
        <v>1013086</v>
      </c>
      <c r="B2765" s="5" t="str">
        <f>VLOOKUP(H2765,'FIPS Basin X-walk'!$A$2:$F$3224,6,FALSE)</f>
        <v>Gulf Coast Basin (LA, TX)</v>
      </c>
      <c r="C2765" s="1" t="s">
        <v>26597</v>
      </c>
      <c r="D2765" s="1"/>
      <c r="E2765" s="1"/>
      <c r="F2765" s="1" t="s">
        <v>1484</v>
      </c>
      <c r="G2765" s="1" t="s">
        <v>10352</v>
      </c>
      <c r="H2765" s="1">
        <v>48201</v>
      </c>
      <c r="I2765" s="1">
        <v>1013086</v>
      </c>
      <c r="J2765" s="1">
        <v>29.756609999999998</v>
      </c>
      <c r="K2765" s="1">
        <v>-95.365279999999998</v>
      </c>
      <c r="L2765" s="1"/>
      <c r="M2765" s="1" t="s">
        <v>1485</v>
      </c>
      <c r="N2765" s="1" t="s">
        <v>9148</v>
      </c>
      <c r="O2765" s="1">
        <v>2022</v>
      </c>
      <c r="P2765" s="1">
        <v>77056</v>
      </c>
      <c r="Q2765" s="1" t="s">
        <v>26598</v>
      </c>
      <c r="R2765" s="1"/>
      <c r="S2765" s="1" t="s">
        <v>24435</v>
      </c>
      <c r="T2765" s="1" t="s">
        <v>6826</v>
      </c>
      <c r="U2765" s="1"/>
      <c r="V2765" s="1" t="s">
        <v>26599</v>
      </c>
      <c r="W2765" s="1" t="s">
        <v>6826</v>
      </c>
    </row>
    <row r="2766" spans="1:23" x14ac:dyDescent="0.25">
      <c r="A2766" s="1">
        <v>1013124</v>
      </c>
      <c r="B2766" s="5" t="str">
        <f>VLOOKUP(H2766,'FIPS Basin X-walk'!$A$2:$F$3224,6,FALSE)</f>
        <v>Gulf Coast Basin (LA, TX)</v>
      </c>
      <c r="C2766" s="1" t="s">
        <v>26121</v>
      </c>
      <c r="D2766" s="1"/>
      <c r="E2766" s="1"/>
      <c r="F2766" s="1" t="s">
        <v>1484</v>
      </c>
      <c r="G2766" s="1" t="s">
        <v>10352</v>
      </c>
      <c r="H2766" s="1">
        <v>48201</v>
      </c>
      <c r="I2766" s="1">
        <v>1013124</v>
      </c>
      <c r="J2766" s="1">
        <v>29.756080000000001</v>
      </c>
      <c r="K2766" s="1">
        <v>-95.364329999999995</v>
      </c>
      <c r="L2766" s="1"/>
      <c r="M2766" s="1" t="s">
        <v>1485</v>
      </c>
      <c r="N2766" s="1" t="s">
        <v>9148</v>
      </c>
      <c r="O2766" s="1">
        <v>2022</v>
      </c>
      <c r="P2766" s="1">
        <v>77002</v>
      </c>
      <c r="Q2766" s="1" t="s">
        <v>209</v>
      </c>
      <c r="R2766" s="1"/>
      <c r="S2766" s="1" t="s">
        <v>24399</v>
      </c>
      <c r="T2766" s="1" t="s">
        <v>6826</v>
      </c>
      <c r="U2766" s="1"/>
      <c r="V2766" s="1" t="s">
        <v>20959</v>
      </c>
      <c r="W2766" s="1" t="s">
        <v>6826</v>
      </c>
    </row>
    <row r="2767" spans="1:23" x14ac:dyDescent="0.25">
      <c r="A2767" s="1">
        <v>1013187</v>
      </c>
      <c r="B2767" s="5" t="str">
        <f>VLOOKUP(H2767,'FIPS Basin X-walk'!$A$2:$F$3224,6,FALSE)</f>
        <v>Gulf Coast Basin (LA, TX)</v>
      </c>
      <c r="C2767" s="1" t="s">
        <v>21066</v>
      </c>
      <c r="D2767" s="1"/>
      <c r="E2767" s="1"/>
      <c r="F2767" s="1" t="s">
        <v>1484</v>
      </c>
      <c r="G2767" s="1" t="s">
        <v>10352</v>
      </c>
      <c r="H2767" s="1">
        <v>48201</v>
      </c>
      <c r="I2767" s="1">
        <v>1013187</v>
      </c>
      <c r="J2767" s="1">
        <v>29.645959999999999</v>
      </c>
      <c r="K2767" s="1">
        <v>-95.446534999999997</v>
      </c>
      <c r="L2767" s="1"/>
      <c r="M2767" s="1" t="s">
        <v>1485</v>
      </c>
      <c r="N2767" s="1" t="s">
        <v>9148</v>
      </c>
      <c r="O2767" s="1">
        <v>2022</v>
      </c>
      <c r="P2767" s="1">
        <v>77045</v>
      </c>
      <c r="Q2767" s="1" t="s">
        <v>21067</v>
      </c>
      <c r="R2767" s="1"/>
      <c r="S2767" s="1" t="s">
        <v>24355</v>
      </c>
      <c r="T2767" s="1" t="s">
        <v>6826</v>
      </c>
      <c r="U2767" s="1"/>
      <c r="V2767" s="1" t="s">
        <v>26621</v>
      </c>
      <c r="W2767" s="1" t="s">
        <v>6828</v>
      </c>
    </row>
    <row r="2768" spans="1:23" x14ac:dyDescent="0.25">
      <c r="A2768" s="1">
        <v>1013307</v>
      </c>
      <c r="B2768" s="5" t="str">
        <f>VLOOKUP(H2768,'FIPS Basin X-walk'!$A$2:$F$3224,6,FALSE)</f>
        <v>Gulf Coast Basin (LA, TX)</v>
      </c>
      <c r="C2768" s="1" t="s">
        <v>26452</v>
      </c>
      <c r="D2768" s="1"/>
      <c r="E2768" s="1"/>
      <c r="F2768" s="1" t="s">
        <v>1484</v>
      </c>
      <c r="G2768" s="1" t="s">
        <v>10352</v>
      </c>
      <c r="H2768" s="1">
        <v>48201</v>
      </c>
      <c r="I2768" s="1">
        <v>1013307</v>
      </c>
      <c r="J2768" s="1">
        <v>29.757770000000001</v>
      </c>
      <c r="K2768" s="1">
        <v>-95.618669999999995</v>
      </c>
      <c r="L2768" s="1"/>
      <c r="M2768" s="1" t="s">
        <v>1485</v>
      </c>
      <c r="N2768" s="1" t="s">
        <v>9148</v>
      </c>
      <c r="O2768" s="1">
        <v>2022</v>
      </c>
      <c r="P2768" s="1">
        <v>77042</v>
      </c>
      <c r="Q2768" s="1" t="s">
        <v>369</v>
      </c>
      <c r="R2768" s="1"/>
      <c r="S2768" s="1" t="s">
        <v>24489</v>
      </c>
      <c r="T2768" s="1" t="s">
        <v>6826</v>
      </c>
      <c r="U2768" s="1"/>
      <c r="V2768" s="1" t="s">
        <v>23663</v>
      </c>
      <c r="W2768" s="1" t="s">
        <v>6826</v>
      </c>
    </row>
    <row r="2769" spans="1:23" x14ac:dyDescent="0.25">
      <c r="A2769" s="1">
        <v>1013392</v>
      </c>
      <c r="B2769" s="5" t="str">
        <f>VLOOKUP(H2769,'FIPS Basin X-walk'!$A$2:$F$3224,6,FALSE)</f>
        <v>Gulf Coast Basin (LA, TX)</v>
      </c>
      <c r="C2769" s="1" t="s">
        <v>26096</v>
      </c>
      <c r="D2769" s="1"/>
      <c r="E2769" s="1"/>
      <c r="F2769" s="1" t="s">
        <v>1484</v>
      </c>
      <c r="G2769" s="1" t="s">
        <v>10352</v>
      </c>
      <c r="H2769" s="1">
        <v>48201</v>
      </c>
      <c r="I2769" s="1">
        <v>1013392</v>
      </c>
      <c r="J2769" s="1">
        <v>29.744599999999998</v>
      </c>
      <c r="K2769" s="1">
        <v>-95.461200000000005</v>
      </c>
      <c r="L2769" s="1"/>
      <c r="M2769" s="1" t="s">
        <v>1485</v>
      </c>
      <c r="N2769" s="1" t="s">
        <v>9148</v>
      </c>
      <c r="O2769" s="1">
        <v>2022</v>
      </c>
      <c r="P2769" s="1">
        <v>77056</v>
      </c>
      <c r="Q2769" s="1" t="s">
        <v>19</v>
      </c>
      <c r="R2769" s="1"/>
      <c r="S2769" s="1" t="s">
        <v>24489</v>
      </c>
      <c r="T2769" s="1" t="s">
        <v>6826</v>
      </c>
      <c r="U2769" s="1"/>
      <c r="V2769" s="1" t="s">
        <v>25968</v>
      </c>
      <c r="W2769" s="1" t="s">
        <v>6826</v>
      </c>
    </row>
    <row r="2770" spans="1:23" x14ac:dyDescent="0.25">
      <c r="A2770" s="1">
        <v>1013393</v>
      </c>
      <c r="B2770" s="5" t="str">
        <f>VLOOKUP(H2770,'FIPS Basin X-walk'!$A$2:$F$3224,6,FALSE)</f>
        <v>Gulf Coast Basin (LA, TX)</v>
      </c>
      <c r="C2770" s="1" t="s">
        <v>26671</v>
      </c>
      <c r="D2770" s="1"/>
      <c r="E2770" s="1"/>
      <c r="F2770" s="1" t="s">
        <v>15195</v>
      </c>
      <c r="G2770" s="1" t="s">
        <v>10352</v>
      </c>
      <c r="H2770" s="1">
        <v>48201</v>
      </c>
      <c r="I2770" s="1">
        <v>1013393</v>
      </c>
      <c r="J2770" s="1">
        <v>29.756080000000001</v>
      </c>
      <c r="K2770" s="1">
        <v>-95.364329999999995</v>
      </c>
      <c r="L2770" s="1"/>
      <c r="M2770" s="1" t="s">
        <v>1485</v>
      </c>
      <c r="N2770" s="1" t="s">
        <v>9148</v>
      </c>
      <c r="O2770" s="1">
        <v>2022</v>
      </c>
      <c r="P2770" s="1">
        <v>77002</v>
      </c>
      <c r="Q2770" s="1" t="s">
        <v>26672</v>
      </c>
      <c r="R2770" s="1"/>
      <c r="S2770" s="1" t="s">
        <v>24489</v>
      </c>
      <c r="T2770" s="1" t="s">
        <v>6826</v>
      </c>
      <c r="U2770" s="1"/>
      <c r="V2770" s="1" t="s">
        <v>26673</v>
      </c>
      <c r="W2770" s="1" t="s">
        <v>6826</v>
      </c>
    </row>
    <row r="2771" spans="1:23" x14ac:dyDescent="0.25">
      <c r="A2771" s="1">
        <v>1013399</v>
      </c>
      <c r="B2771" s="5" t="str">
        <f>VLOOKUP(H2771,'FIPS Basin X-walk'!$A$2:$F$3224,6,FALSE)</f>
        <v>Gulf Coast Basin (LA, TX)</v>
      </c>
      <c r="C2771" s="1" t="s">
        <v>21011</v>
      </c>
      <c r="D2771" s="1"/>
      <c r="E2771" s="1"/>
      <c r="F2771" s="1" t="s">
        <v>1484</v>
      </c>
      <c r="G2771" s="1" t="s">
        <v>10352</v>
      </c>
      <c r="H2771" s="1">
        <v>48201</v>
      </c>
      <c r="I2771" s="1">
        <v>1013399</v>
      </c>
      <c r="J2771" s="1">
        <v>29.744222000000001</v>
      </c>
      <c r="K2771" s="1">
        <v>-95.122500000000002</v>
      </c>
      <c r="L2771" s="1"/>
      <c r="M2771" s="1" t="s">
        <v>1485</v>
      </c>
      <c r="N2771" s="1" t="s">
        <v>9148</v>
      </c>
      <c r="O2771" s="1">
        <v>2022</v>
      </c>
      <c r="P2771" s="1">
        <v>77015</v>
      </c>
      <c r="Q2771" s="1" t="s">
        <v>21054</v>
      </c>
      <c r="R2771" s="1"/>
      <c r="S2771" s="1" t="s">
        <v>24957</v>
      </c>
      <c r="T2771" s="1" t="s">
        <v>6826</v>
      </c>
      <c r="U2771" s="1"/>
      <c r="V2771" s="1" t="s">
        <v>9347</v>
      </c>
      <c r="W2771" s="1" t="s">
        <v>6826</v>
      </c>
    </row>
    <row r="2772" spans="1:23" x14ac:dyDescent="0.25">
      <c r="A2772" s="1">
        <v>1013675</v>
      </c>
      <c r="B2772" s="5" t="str">
        <f>VLOOKUP(H2772,'FIPS Basin X-walk'!$A$2:$F$3224,6,FALSE)</f>
        <v>Gulf Coast Basin (LA, TX)</v>
      </c>
      <c r="C2772" s="1" t="s">
        <v>20985</v>
      </c>
      <c r="D2772" s="1"/>
      <c r="E2772" s="1"/>
      <c r="F2772" s="1" t="s">
        <v>1484</v>
      </c>
      <c r="G2772" s="1" t="s">
        <v>10352</v>
      </c>
      <c r="H2772" s="1">
        <v>48201</v>
      </c>
      <c r="I2772" s="1">
        <v>1013675</v>
      </c>
      <c r="J2772" s="1">
        <v>29.757400000000001</v>
      </c>
      <c r="K2772" s="1">
        <v>-95.368430000000004</v>
      </c>
      <c r="L2772" s="1"/>
      <c r="M2772" s="1" t="s">
        <v>1485</v>
      </c>
      <c r="N2772" s="1" t="s">
        <v>9148</v>
      </c>
      <c r="O2772" s="1">
        <v>2022</v>
      </c>
      <c r="P2772" s="1">
        <v>77002</v>
      </c>
      <c r="Q2772" s="1" t="s">
        <v>717</v>
      </c>
      <c r="R2772" s="1"/>
      <c r="S2772" s="1" t="s">
        <v>24435</v>
      </c>
      <c r="T2772" s="1" t="s">
        <v>6826</v>
      </c>
      <c r="U2772" s="1"/>
      <c r="V2772" s="1" t="s">
        <v>9347</v>
      </c>
      <c r="W2772" s="1" t="s">
        <v>6826</v>
      </c>
    </row>
    <row r="2773" spans="1:23" x14ac:dyDescent="0.25">
      <c r="A2773" s="1">
        <v>1013709</v>
      </c>
      <c r="B2773" s="5" t="str">
        <f>VLOOKUP(H2773,'FIPS Basin X-walk'!$A$2:$F$3224,6,FALSE)</f>
        <v>Gulf Coast Basin (LA, TX)</v>
      </c>
      <c r="C2773" s="1" t="s">
        <v>20907</v>
      </c>
      <c r="D2773" s="1"/>
      <c r="E2773" s="1"/>
      <c r="F2773" s="1" t="s">
        <v>1484</v>
      </c>
      <c r="G2773" s="1" t="s">
        <v>10352</v>
      </c>
      <c r="H2773" s="1">
        <v>48201</v>
      </c>
      <c r="I2773" s="1">
        <v>1013709</v>
      </c>
      <c r="J2773" s="1">
        <v>29.758939999999999</v>
      </c>
      <c r="K2773" s="1">
        <v>-95.370959999999997</v>
      </c>
      <c r="L2773" s="1"/>
      <c r="M2773" s="1" t="s">
        <v>1485</v>
      </c>
      <c r="N2773" s="1" t="s">
        <v>9148</v>
      </c>
      <c r="O2773" s="1">
        <v>2022</v>
      </c>
      <c r="P2773" s="1">
        <v>77002</v>
      </c>
      <c r="Q2773" s="1" t="s">
        <v>1470</v>
      </c>
      <c r="R2773" s="1"/>
      <c r="S2773" s="1" t="s">
        <v>24489</v>
      </c>
      <c r="T2773" s="1" t="s">
        <v>6826</v>
      </c>
      <c r="U2773" s="1"/>
      <c r="V2773" s="1" t="s">
        <v>20394</v>
      </c>
      <c r="W2773" s="1" t="s">
        <v>6826</v>
      </c>
    </row>
    <row r="2774" spans="1:23" x14ac:dyDescent="0.25">
      <c r="A2774" s="1">
        <v>1013710</v>
      </c>
      <c r="B2774" s="5" t="str">
        <f>VLOOKUP(H2774,'FIPS Basin X-walk'!$A$2:$F$3224,6,FALSE)</f>
        <v>Gulf Coast Basin (LA, TX)</v>
      </c>
      <c r="C2774" s="1" t="s">
        <v>20907</v>
      </c>
      <c r="D2774" s="1"/>
      <c r="E2774" s="1"/>
      <c r="F2774" s="1" t="s">
        <v>1484</v>
      </c>
      <c r="G2774" s="1" t="s">
        <v>10352</v>
      </c>
      <c r="H2774" s="1">
        <v>48201</v>
      </c>
      <c r="I2774" s="1">
        <v>1013710</v>
      </c>
      <c r="J2774" s="1">
        <v>29.758939999999999</v>
      </c>
      <c r="K2774" s="1">
        <v>-95.370959999999997</v>
      </c>
      <c r="L2774" s="1"/>
      <c r="M2774" s="1" t="s">
        <v>1485</v>
      </c>
      <c r="N2774" s="1" t="s">
        <v>9148</v>
      </c>
      <c r="O2774" s="1">
        <v>2022</v>
      </c>
      <c r="P2774" s="1">
        <v>77002</v>
      </c>
      <c r="Q2774" s="1" t="s">
        <v>26735</v>
      </c>
      <c r="R2774" s="1"/>
      <c r="S2774" s="1" t="s">
        <v>24489</v>
      </c>
      <c r="T2774" s="1" t="s">
        <v>6826</v>
      </c>
      <c r="U2774" s="1"/>
      <c r="V2774" s="1" t="s">
        <v>20394</v>
      </c>
      <c r="W2774" s="1" t="s">
        <v>6826</v>
      </c>
    </row>
    <row r="2775" spans="1:23" x14ac:dyDescent="0.25">
      <c r="A2775" s="1">
        <v>1013722</v>
      </c>
      <c r="B2775" s="5" t="str">
        <f>VLOOKUP(H2775,'FIPS Basin X-walk'!$A$2:$F$3224,6,FALSE)</f>
        <v>Gulf Coast Basin (LA, TX)</v>
      </c>
      <c r="C2775" s="1" t="s">
        <v>26738</v>
      </c>
      <c r="D2775" s="1"/>
      <c r="E2775" s="1"/>
      <c r="F2775" s="1" t="s">
        <v>1484</v>
      </c>
      <c r="G2775" s="1" t="s">
        <v>10352</v>
      </c>
      <c r="H2775" s="1">
        <v>48201</v>
      </c>
      <c r="I2775" s="1">
        <v>1013722</v>
      </c>
      <c r="J2775" s="1">
        <v>29.76003</v>
      </c>
      <c r="K2775" s="1">
        <v>-95.363870000000006</v>
      </c>
      <c r="L2775" s="1"/>
      <c r="M2775" s="1" t="s">
        <v>1485</v>
      </c>
      <c r="N2775" s="1" t="s">
        <v>9148</v>
      </c>
      <c r="O2775" s="1">
        <v>2022</v>
      </c>
      <c r="P2775" s="1">
        <v>77002</v>
      </c>
      <c r="Q2775" s="1" t="s">
        <v>200</v>
      </c>
      <c r="R2775" s="1"/>
      <c r="S2775" s="1" t="s">
        <v>24435</v>
      </c>
      <c r="T2775" s="1" t="s">
        <v>6826</v>
      </c>
      <c r="U2775" s="1"/>
      <c r="V2775" s="1" t="s">
        <v>9640</v>
      </c>
      <c r="W2775" s="1" t="s">
        <v>6826</v>
      </c>
    </row>
    <row r="2776" spans="1:23" x14ac:dyDescent="0.25">
      <c r="A2776" s="1">
        <v>1013853</v>
      </c>
      <c r="B2776" s="5" t="str">
        <f>VLOOKUP(H2776,'FIPS Basin X-walk'!$A$2:$F$3224,6,FALSE)</f>
        <v>Gulf Coast Basin (LA, TX)</v>
      </c>
      <c r="C2776" s="1" t="s">
        <v>26096</v>
      </c>
      <c r="D2776" s="1"/>
      <c r="E2776" s="1"/>
      <c r="F2776" s="1" t="s">
        <v>1484</v>
      </c>
      <c r="G2776" s="1" t="s">
        <v>10352</v>
      </c>
      <c r="H2776" s="1">
        <v>48201</v>
      </c>
      <c r="I2776" s="1">
        <v>1013853</v>
      </c>
      <c r="J2776" s="1">
        <v>29.744599999999998</v>
      </c>
      <c r="K2776" s="1">
        <v>-95.461200000000005</v>
      </c>
      <c r="L2776" s="1"/>
      <c r="M2776" s="1" t="s">
        <v>1485</v>
      </c>
      <c r="N2776" s="1" t="s">
        <v>9148</v>
      </c>
      <c r="O2776" s="1">
        <v>2022</v>
      </c>
      <c r="P2776" s="1">
        <v>77056</v>
      </c>
      <c r="Q2776" s="1" t="s">
        <v>850</v>
      </c>
      <c r="R2776" s="1"/>
      <c r="S2776" s="1" t="s">
        <v>24489</v>
      </c>
      <c r="T2776" s="1" t="s">
        <v>6826</v>
      </c>
      <c r="U2776" s="1"/>
      <c r="V2776" s="1" t="s">
        <v>25968</v>
      </c>
      <c r="W2776" s="1" t="s">
        <v>6826</v>
      </c>
    </row>
    <row r="2777" spans="1:23" x14ac:dyDescent="0.25">
      <c r="A2777" s="1">
        <v>1013907</v>
      </c>
      <c r="B2777" s="5" t="str">
        <f>VLOOKUP(H2777,'FIPS Basin X-walk'!$A$2:$F$3224,6,FALSE)</f>
        <v>Gulf Coast Basin (LA, TX)</v>
      </c>
      <c r="C2777" s="1" t="s">
        <v>26738</v>
      </c>
      <c r="D2777" s="1"/>
      <c r="E2777" s="1"/>
      <c r="F2777" s="1" t="s">
        <v>1484</v>
      </c>
      <c r="G2777" s="1" t="s">
        <v>10352</v>
      </c>
      <c r="H2777" s="1">
        <v>48201</v>
      </c>
      <c r="I2777" s="1">
        <v>1013907</v>
      </c>
      <c r="J2777" s="1">
        <v>29.76003</v>
      </c>
      <c r="K2777" s="1">
        <v>-95.363870000000006</v>
      </c>
      <c r="L2777" s="1"/>
      <c r="M2777" s="1" t="s">
        <v>1485</v>
      </c>
      <c r="N2777" s="1" t="s">
        <v>9148</v>
      </c>
      <c r="O2777" s="1">
        <v>2022</v>
      </c>
      <c r="P2777" s="1">
        <v>77002</v>
      </c>
      <c r="Q2777" s="1" t="s">
        <v>713</v>
      </c>
      <c r="R2777" s="1"/>
      <c r="S2777" s="1" t="s">
        <v>24435</v>
      </c>
      <c r="T2777" s="1" t="s">
        <v>6826</v>
      </c>
      <c r="U2777" s="1"/>
      <c r="V2777" s="1" t="s">
        <v>9640</v>
      </c>
      <c r="W2777" s="1" t="s">
        <v>6826</v>
      </c>
    </row>
    <row r="2778" spans="1:23" x14ac:dyDescent="0.25">
      <c r="A2778" s="1">
        <v>1013962</v>
      </c>
      <c r="B2778" s="5" t="str">
        <f>VLOOKUP(H2778,'FIPS Basin X-walk'!$A$2:$F$3224,6,FALSE)</f>
        <v>Gulf Coast Basin (LA, TX)</v>
      </c>
      <c r="C2778" s="1" t="s">
        <v>21011</v>
      </c>
      <c r="D2778" s="1"/>
      <c r="E2778" s="1"/>
      <c r="F2778" s="1" t="s">
        <v>1484</v>
      </c>
      <c r="G2778" s="1" t="s">
        <v>10352</v>
      </c>
      <c r="H2778" s="1">
        <v>48201</v>
      </c>
      <c r="I2778" s="1">
        <v>1013962</v>
      </c>
      <c r="J2778" s="1">
        <v>29.744222000000001</v>
      </c>
      <c r="K2778" s="1">
        <v>-95.122500000000002</v>
      </c>
      <c r="L2778" s="1"/>
      <c r="M2778" s="1" t="s">
        <v>1485</v>
      </c>
      <c r="N2778" s="1" t="s">
        <v>9148</v>
      </c>
      <c r="O2778" s="1">
        <v>2022</v>
      </c>
      <c r="P2778" s="1">
        <v>77015</v>
      </c>
      <c r="Q2778" s="1" t="s">
        <v>21012</v>
      </c>
      <c r="R2778" s="1"/>
      <c r="S2778" s="1" t="s">
        <v>24399</v>
      </c>
      <c r="T2778" s="1" t="s">
        <v>6826</v>
      </c>
      <c r="U2778" s="1"/>
      <c r="V2778" s="1" t="s">
        <v>9347</v>
      </c>
      <c r="W2778" s="1" t="s">
        <v>6826</v>
      </c>
    </row>
    <row r="2779" spans="1:23" x14ac:dyDescent="0.25">
      <c r="A2779" s="1">
        <v>1013981</v>
      </c>
      <c r="B2779" s="5" t="str">
        <f>VLOOKUP(H2779,'FIPS Basin X-walk'!$A$2:$F$3224,6,FALSE)</f>
        <v>Gulf Coast Basin (LA, TX)</v>
      </c>
      <c r="C2779" s="1" t="s">
        <v>23568</v>
      </c>
      <c r="D2779" s="1"/>
      <c r="E2779" s="1"/>
      <c r="F2779" s="1" t="s">
        <v>1484</v>
      </c>
      <c r="G2779" s="1" t="s">
        <v>10352</v>
      </c>
      <c r="H2779" s="1">
        <v>48201</v>
      </c>
      <c r="I2779" s="1">
        <v>1013981</v>
      </c>
      <c r="J2779" s="1">
        <v>29.978580999999998</v>
      </c>
      <c r="K2779" s="1">
        <v>-95.565595000000002</v>
      </c>
      <c r="L2779" s="1"/>
      <c r="M2779" s="1" t="s">
        <v>1485</v>
      </c>
      <c r="N2779" s="1" t="s">
        <v>9148</v>
      </c>
      <c r="O2779" s="1">
        <v>2022</v>
      </c>
      <c r="P2779" s="1">
        <v>77070</v>
      </c>
      <c r="Q2779" s="1" t="s">
        <v>1478</v>
      </c>
      <c r="R2779" s="1"/>
      <c r="S2779" s="1" t="s">
        <v>24399</v>
      </c>
      <c r="T2779" s="1" t="s">
        <v>6826</v>
      </c>
      <c r="U2779" s="1"/>
      <c r="V2779" s="1" t="s">
        <v>26782</v>
      </c>
      <c r="W2779" s="1" t="s">
        <v>6826</v>
      </c>
    </row>
    <row r="2780" spans="1:23" x14ac:dyDescent="0.25">
      <c r="A2780" s="1">
        <v>1013991</v>
      </c>
      <c r="B2780" s="5" t="str">
        <f>VLOOKUP(H2780,'FIPS Basin X-walk'!$A$2:$F$3224,6,FALSE)</f>
        <v>Gulf Coast Basin (LA, TX)</v>
      </c>
      <c r="C2780" s="1" t="s">
        <v>20953</v>
      </c>
      <c r="D2780" s="1"/>
      <c r="E2780" s="1"/>
      <c r="F2780" s="1" t="s">
        <v>1484</v>
      </c>
      <c r="G2780" s="1" t="s">
        <v>10352</v>
      </c>
      <c r="H2780" s="1">
        <v>48201</v>
      </c>
      <c r="I2780" s="1">
        <v>1013991</v>
      </c>
      <c r="J2780" s="1">
        <v>29.756665999999999</v>
      </c>
      <c r="K2780" s="1">
        <v>-95.366421000000003</v>
      </c>
      <c r="L2780" s="1"/>
      <c r="M2780" s="1" t="s">
        <v>1485</v>
      </c>
      <c r="N2780" s="1" t="s">
        <v>9148</v>
      </c>
      <c r="O2780" s="1">
        <v>2022</v>
      </c>
      <c r="P2780" s="1">
        <v>77002</v>
      </c>
      <c r="Q2780" s="1" t="s">
        <v>344</v>
      </c>
      <c r="R2780" s="1" t="s">
        <v>24399</v>
      </c>
      <c r="S2780" s="1" t="s">
        <v>24489</v>
      </c>
      <c r="T2780" s="1" t="s">
        <v>6826</v>
      </c>
      <c r="U2780" s="1"/>
      <c r="V2780" s="1" t="s">
        <v>7117</v>
      </c>
      <c r="W2780" s="1" t="s">
        <v>6826</v>
      </c>
    </row>
    <row r="2781" spans="1:23" x14ac:dyDescent="0.25">
      <c r="A2781" s="1">
        <v>1014345</v>
      </c>
      <c r="B2781" s="5" t="str">
        <f>VLOOKUP(H2781,'FIPS Basin X-walk'!$A$2:$F$3224,6,FALSE)</f>
        <v>Gulf Coast Basin (LA, TX)</v>
      </c>
      <c r="C2781" s="1" t="s">
        <v>27028</v>
      </c>
      <c r="D2781" s="1"/>
      <c r="E2781" s="1"/>
      <c r="F2781" s="1" t="s">
        <v>1484</v>
      </c>
      <c r="G2781" s="1" t="s">
        <v>10352</v>
      </c>
      <c r="H2781" s="1">
        <v>48201</v>
      </c>
      <c r="I2781" s="1">
        <v>1014345</v>
      </c>
      <c r="J2781" s="1">
        <v>29.874490000000002</v>
      </c>
      <c r="K2781" s="1">
        <v>-95.106947000000005</v>
      </c>
      <c r="L2781" s="1"/>
      <c r="M2781" s="1" t="s">
        <v>1485</v>
      </c>
      <c r="N2781" s="1" t="s">
        <v>9148</v>
      </c>
      <c r="O2781" s="1">
        <v>2022</v>
      </c>
      <c r="P2781" s="1">
        <v>77049</v>
      </c>
      <c r="Q2781" s="1" t="s">
        <v>27029</v>
      </c>
      <c r="R2781" s="1"/>
      <c r="S2781" s="1" t="s">
        <v>24355</v>
      </c>
      <c r="T2781" s="1" t="s">
        <v>6826</v>
      </c>
      <c r="U2781" s="1"/>
      <c r="V2781" s="1" t="s">
        <v>10974</v>
      </c>
      <c r="W2781" s="1" t="s">
        <v>6828</v>
      </c>
    </row>
    <row r="2782" spans="1:23" x14ac:dyDescent="0.25">
      <c r="A2782" s="1">
        <v>1014355</v>
      </c>
      <c r="B2782" s="5" t="str">
        <f>VLOOKUP(H2782,'FIPS Basin X-walk'!$A$2:$F$3224,6,FALSE)</f>
        <v>Gulf Coast Basin (LA, TX)</v>
      </c>
      <c r="C2782" s="1" t="s">
        <v>27047</v>
      </c>
      <c r="D2782" s="1"/>
      <c r="E2782" s="1"/>
      <c r="F2782" s="1" t="s">
        <v>1484</v>
      </c>
      <c r="G2782" s="1" t="s">
        <v>10352</v>
      </c>
      <c r="H2782" s="1">
        <v>48201</v>
      </c>
      <c r="I2782" s="1">
        <v>1014355</v>
      </c>
      <c r="J2782" s="1">
        <v>29.936540000000001</v>
      </c>
      <c r="K2782" s="1">
        <v>-95.511759999999995</v>
      </c>
      <c r="L2782" s="1"/>
      <c r="M2782" s="1" t="s">
        <v>1485</v>
      </c>
      <c r="N2782" s="1" t="s">
        <v>9148</v>
      </c>
      <c r="O2782" s="1">
        <v>2022</v>
      </c>
      <c r="P2782" s="1">
        <v>77086</v>
      </c>
      <c r="Q2782" s="1" t="s">
        <v>24300</v>
      </c>
      <c r="R2782" s="1"/>
      <c r="S2782" s="1" t="s">
        <v>24399</v>
      </c>
      <c r="T2782" s="1" t="s">
        <v>6826</v>
      </c>
      <c r="U2782" s="1"/>
      <c r="V2782" s="1" t="s">
        <v>23913</v>
      </c>
      <c r="W2782" s="1" t="s">
        <v>6826</v>
      </c>
    </row>
    <row r="2783" spans="1:23" x14ac:dyDescent="0.25">
      <c r="A2783" s="1">
        <v>1014433</v>
      </c>
      <c r="B2783" s="5" t="str">
        <f>VLOOKUP(H2783,'FIPS Basin X-walk'!$A$2:$F$3224,6,FALSE)</f>
        <v>Gulf Coast Basin (LA, TX)</v>
      </c>
      <c r="C2783" s="1" t="s">
        <v>27148</v>
      </c>
      <c r="D2783" s="1"/>
      <c r="E2783" s="1"/>
      <c r="F2783" s="1" t="s">
        <v>1484</v>
      </c>
      <c r="G2783" s="1" t="s">
        <v>10352</v>
      </c>
      <c r="H2783" s="1">
        <v>48201</v>
      </c>
      <c r="I2783" s="1">
        <v>1014433</v>
      </c>
      <c r="J2783" s="1">
        <v>29.646305999999999</v>
      </c>
      <c r="K2783" s="1">
        <v>-95.451601999999994</v>
      </c>
      <c r="L2783" s="1"/>
      <c r="M2783" s="1" t="s">
        <v>1485</v>
      </c>
      <c r="N2783" s="1" t="s">
        <v>9148</v>
      </c>
      <c r="O2783" s="1">
        <v>2022</v>
      </c>
      <c r="P2783" s="1">
        <v>77045</v>
      </c>
      <c r="Q2783" s="1" t="s">
        <v>27149</v>
      </c>
      <c r="R2783" s="1"/>
      <c r="S2783" s="1" t="s">
        <v>24355</v>
      </c>
      <c r="T2783" s="1" t="s">
        <v>6826</v>
      </c>
      <c r="U2783" s="1"/>
      <c r="V2783" s="1" t="s">
        <v>27150</v>
      </c>
      <c r="W2783" s="1" t="s">
        <v>6828</v>
      </c>
    </row>
    <row r="2784" spans="1:23" x14ac:dyDescent="0.25">
      <c r="A2784" s="1">
        <v>1014613</v>
      </c>
      <c r="B2784" s="5" t="str">
        <f>VLOOKUP(H2784,'FIPS Basin X-walk'!$A$2:$F$3224,6,FALSE)</f>
        <v>Gulf Coast Basin (LA, TX)</v>
      </c>
      <c r="C2784" s="1" t="s">
        <v>20985</v>
      </c>
      <c r="D2784" s="1"/>
      <c r="E2784" s="1"/>
      <c r="F2784" s="1" t="s">
        <v>1484</v>
      </c>
      <c r="G2784" s="1" t="s">
        <v>10352</v>
      </c>
      <c r="H2784" s="1">
        <v>48201</v>
      </c>
      <c r="I2784" s="1">
        <v>1014613</v>
      </c>
      <c r="J2784" s="1">
        <v>29.757726000000002</v>
      </c>
      <c r="K2784" s="1">
        <v>-95.368821999999994</v>
      </c>
      <c r="L2784" s="1"/>
      <c r="M2784" s="1" t="s">
        <v>1485</v>
      </c>
      <c r="N2784" s="1" t="s">
        <v>9148</v>
      </c>
      <c r="O2784" s="1">
        <v>2022</v>
      </c>
      <c r="P2784" s="1">
        <v>77002</v>
      </c>
      <c r="Q2784" s="1" t="s">
        <v>27305</v>
      </c>
      <c r="R2784" s="1"/>
      <c r="S2784" s="1" t="s">
        <v>24435</v>
      </c>
      <c r="T2784" s="1" t="s">
        <v>6826</v>
      </c>
      <c r="U2784" s="1"/>
      <c r="V2784" s="1" t="s">
        <v>9347</v>
      </c>
      <c r="W2784" s="1" t="s">
        <v>6826</v>
      </c>
    </row>
    <row r="2785" spans="1:23" x14ac:dyDescent="0.25">
      <c r="A2785" s="1">
        <v>1007800</v>
      </c>
      <c r="B2785" s="5" t="str">
        <f>VLOOKUP(H2785,'FIPS Basin X-walk'!$A$2:$F$3224,6,FALSE)</f>
        <v>Gulf Coast Basin (LA, TX)</v>
      </c>
      <c r="C2785" s="1" t="s">
        <v>21109</v>
      </c>
      <c r="D2785" s="1"/>
      <c r="E2785" s="1"/>
      <c r="F2785" s="1" t="s">
        <v>21110</v>
      </c>
      <c r="G2785" s="1" t="s">
        <v>10352</v>
      </c>
      <c r="H2785" s="1">
        <v>48201</v>
      </c>
      <c r="I2785" s="1">
        <v>1007800</v>
      </c>
      <c r="J2785" s="1">
        <v>29.951350000000001</v>
      </c>
      <c r="K2785" s="1">
        <v>-95.249660000000006</v>
      </c>
      <c r="L2785" s="1"/>
      <c r="M2785" s="1" t="s">
        <v>1485</v>
      </c>
      <c r="N2785" s="1" t="s">
        <v>9148</v>
      </c>
      <c r="O2785" s="1">
        <v>2022</v>
      </c>
      <c r="P2785" s="1">
        <v>77396</v>
      </c>
      <c r="Q2785" s="1" t="s">
        <v>21111</v>
      </c>
      <c r="R2785" s="1"/>
      <c r="S2785" s="1" t="s">
        <v>24358</v>
      </c>
      <c r="T2785" s="1" t="s">
        <v>6826</v>
      </c>
      <c r="U2785" s="1"/>
      <c r="V2785" s="1" t="s">
        <v>6878</v>
      </c>
      <c r="W2785" s="1" t="s">
        <v>6826</v>
      </c>
    </row>
    <row r="2786" spans="1:23" x14ac:dyDescent="0.25">
      <c r="A2786" s="1">
        <v>1001713</v>
      </c>
      <c r="B2786" s="5" t="str">
        <f>VLOOKUP(H2786,'FIPS Basin X-walk'!$A$2:$F$3224,6,FALSE)</f>
        <v>Gulf Coast Basin (LA, TX)</v>
      </c>
      <c r="C2786" s="1" t="s">
        <v>20936</v>
      </c>
      <c r="D2786" s="1"/>
      <c r="E2786" s="1"/>
      <c r="F2786" s="1" t="s">
        <v>11710</v>
      </c>
      <c r="G2786" s="1" t="s">
        <v>10352</v>
      </c>
      <c r="H2786" s="1">
        <v>48201</v>
      </c>
      <c r="I2786" s="1">
        <v>1001713</v>
      </c>
      <c r="J2786" s="1">
        <v>29.723759999999999</v>
      </c>
      <c r="K2786" s="1">
        <v>-95.074219999999997</v>
      </c>
      <c r="L2786" s="1"/>
      <c r="M2786" s="1" t="s">
        <v>1485</v>
      </c>
      <c r="N2786" s="1" t="s">
        <v>9148</v>
      </c>
      <c r="O2786" s="1">
        <v>2022</v>
      </c>
      <c r="P2786" s="1">
        <v>77571</v>
      </c>
      <c r="Q2786" s="1" t="s">
        <v>20937</v>
      </c>
      <c r="R2786" s="1"/>
      <c r="S2786" s="1" t="s">
        <v>24449</v>
      </c>
      <c r="T2786" s="1" t="s">
        <v>6828</v>
      </c>
      <c r="U2786" s="1"/>
      <c r="V2786" s="1" t="s">
        <v>9171</v>
      </c>
      <c r="W2786" s="1" t="s">
        <v>6826</v>
      </c>
    </row>
    <row r="2787" spans="1:23" x14ac:dyDescent="0.25">
      <c r="A2787" s="1">
        <v>1002758</v>
      </c>
      <c r="B2787" s="5" t="str">
        <f>VLOOKUP(H2787,'FIPS Basin X-walk'!$A$2:$F$3224,6,FALSE)</f>
        <v>Gulf Coast Basin (LA, TX)</v>
      </c>
      <c r="C2787" s="1" t="s">
        <v>20905</v>
      </c>
      <c r="D2787" s="1"/>
      <c r="E2787" s="1"/>
      <c r="F2787" s="1" t="s">
        <v>11710</v>
      </c>
      <c r="G2787" s="1" t="s">
        <v>10352</v>
      </c>
      <c r="H2787" s="1">
        <v>48201</v>
      </c>
      <c r="I2787" s="1">
        <v>1002758</v>
      </c>
      <c r="J2787" s="1">
        <v>29.717471</v>
      </c>
      <c r="K2787" s="1">
        <v>-95.068008000000006</v>
      </c>
      <c r="L2787" s="1"/>
      <c r="M2787" s="1" t="s">
        <v>1485</v>
      </c>
      <c r="N2787" s="1" t="s">
        <v>9148</v>
      </c>
      <c r="O2787" s="1">
        <v>2022</v>
      </c>
      <c r="P2787" s="1">
        <v>77571</v>
      </c>
      <c r="Q2787" s="1" t="s">
        <v>20906</v>
      </c>
      <c r="R2787" s="1"/>
      <c r="S2787" s="1" t="s">
        <v>24473</v>
      </c>
      <c r="T2787" s="1" t="s">
        <v>6826</v>
      </c>
      <c r="U2787" s="1"/>
      <c r="V2787" s="1" t="s">
        <v>10986</v>
      </c>
      <c r="W2787" s="1" t="s">
        <v>6826</v>
      </c>
    </row>
    <row r="2788" spans="1:23" x14ac:dyDescent="0.25">
      <c r="A2788" s="1">
        <v>1003160</v>
      </c>
      <c r="B2788" s="5" t="str">
        <f>VLOOKUP(H2788,'FIPS Basin X-walk'!$A$2:$F$3224,6,FALSE)</f>
        <v>Gulf Coast Basin (LA, TX)</v>
      </c>
      <c r="C2788" s="1" t="s">
        <v>21028</v>
      </c>
      <c r="D2788" s="1"/>
      <c r="E2788" s="1"/>
      <c r="F2788" s="1" t="s">
        <v>1670</v>
      </c>
      <c r="G2788" s="1" t="s">
        <v>10352</v>
      </c>
      <c r="H2788" s="1">
        <v>48201</v>
      </c>
      <c r="I2788" s="1">
        <v>1003160</v>
      </c>
      <c r="J2788" s="1">
        <v>29.702000000000002</v>
      </c>
      <c r="K2788" s="1">
        <v>-95.070999999999998</v>
      </c>
      <c r="L2788" s="1"/>
      <c r="M2788" s="1" t="s">
        <v>1485</v>
      </c>
      <c r="N2788" s="1" t="s">
        <v>9148</v>
      </c>
      <c r="O2788" s="1">
        <v>2022</v>
      </c>
      <c r="P2788" s="1">
        <v>77571</v>
      </c>
      <c r="Q2788" s="1" t="s">
        <v>21029</v>
      </c>
      <c r="R2788" s="1"/>
      <c r="S2788" s="1" t="s">
        <v>24387</v>
      </c>
      <c r="T2788" s="1" t="s">
        <v>6826</v>
      </c>
      <c r="U2788" s="1"/>
      <c r="V2788" s="1" t="s">
        <v>8088</v>
      </c>
      <c r="W2788" s="1" t="s">
        <v>6826</v>
      </c>
    </row>
    <row r="2789" spans="1:23" x14ac:dyDescent="0.25">
      <c r="A2789" s="1">
        <v>1004227</v>
      </c>
      <c r="B2789" s="5" t="str">
        <f>VLOOKUP(H2789,'FIPS Basin X-walk'!$A$2:$F$3224,6,FALSE)</f>
        <v>Gulf Coast Basin (LA, TX)</v>
      </c>
      <c r="C2789" s="1" t="s">
        <v>20925</v>
      </c>
      <c r="D2789" s="1"/>
      <c r="E2789" s="1"/>
      <c r="F2789" s="1" t="s">
        <v>1670</v>
      </c>
      <c r="G2789" s="1" t="s">
        <v>10352</v>
      </c>
      <c r="H2789" s="1">
        <v>48201</v>
      </c>
      <c r="I2789" s="1">
        <v>1004227</v>
      </c>
      <c r="J2789" s="1">
        <v>29.716290000000001</v>
      </c>
      <c r="K2789" s="1">
        <v>-95.089650000000006</v>
      </c>
      <c r="L2789" s="1"/>
      <c r="M2789" s="1" t="s">
        <v>1485</v>
      </c>
      <c r="N2789" s="1" t="s">
        <v>9148</v>
      </c>
      <c r="O2789" s="1">
        <v>2022</v>
      </c>
      <c r="P2789" s="1">
        <v>77571</v>
      </c>
      <c r="Q2789" s="1" t="s">
        <v>21034</v>
      </c>
      <c r="R2789" s="1"/>
      <c r="S2789" s="1" t="s">
        <v>24414</v>
      </c>
      <c r="T2789" s="1" t="s">
        <v>6826</v>
      </c>
      <c r="U2789" s="1"/>
      <c r="V2789" s="1" t="s">
        <v>11437</v>
      </c>
      <c r="W2789" s="1" t="s">
        <v>6826</v>
      </c>
    </row>
    <row r="2790" spans="1:23" x14ac:dyDescent="0.25">
      <c r="A2790" s="1">
        <v>1006264</v>
      </c>
      <c r="B2790" s="5" t="str">
        <f>VLOOKUP(H2790,'FIPS Basin X-walk'!$A$2:$F$3224,6,FALSE)</f>
        <v>Gulf Coast Basin (LA, TX)</v>
      </c>
      <c r="C2790" s="1" t="s">
        <v>20925</v>
      </c>
      <c r="D2790" s="1"/>
      <c r="E2790" s="1"/>
      <c r="F2790" s="1" t="s">
        <v>1670</v>
      </c>
      <c r="G2790" s="1" t="s">
        <v>10352</v>
      </c>
      <c r="H2790" s="1">
        <v>48201</v>
      </c>
      <c r="I2790" s="1">
        <v>1006264</v>
      </c>
      <c r="J2790" s="1">
        <v>29.716290000000001</v>
      </c>
      <c r="K2790" s="1">
        <v>-95.089650000000006</v>
      </c>
      <c r="L2790" s="1"/>
      <c r="M2790" s="1" t="s">
        <v>1485</v>
      </c>
      <c r="N2790" s="1" t="s">
        <v>9148</v>
      </c>
      <c r="O2790" s="1">
        <v>2022</v>
      </c>
      <c r="P2790" s="1">
        <v>77571</v>
      </c>
      <c r="Q2790" s="1" t="s">
        <v>20926</v>
      </c>
      <c r="R2790" s="1"/>
      <c r="S2790" s="1" t="s">
        <v>24414</v>
      </c>
      <c r="T2790" s="1" t="s">
        <v>6828</v>
      </c>
      <c r="U2790" s="1"/>
      <c r="V2790" s="1" t="s">
        <v>11437</v>
      </c>
      <c r="W2790" s="1" t="s">
        <v>6826</v>
      </c>
    </row>
    <row r="2791" spans="1:23" x14ac:dyDescent="0.25">
      <c r="A2791" s="1">
        <v>1007574</v>
      </c>
      <c r="B2791" s="5" t="str">
        <f>VLOOKUP(H2791,'FIPS Basin X-walk'!$A$2:$F$3224,6,FALSE)</f>
        <v>Gulf Coast Basin (LA, TX)</v>
      </c>
      <c r="C2791" s="1" t="s">
        <v>20987</v>
      </c>
      <c r="D2791" s="1"/>
      <c r="E2791" s="1"/>
      <c r="F2791" s="1" t="s">
        <v>11710</v>
      </c>
      <c r="G2791" s="1" t="s">
        <v>10352</v>
      </c>
      <c r="H2791" s="1">
        <v>48201</v>
      </c>
      <c r="I2791" s="1">
        <v>1007574</v>
      </c>
      <c r="J2791" s="1">
        <v>29.704027</v>
      </c>
      <c r="K2791" s="1">
        <v>-95.079931999999999</v>
      </c>
      <c r="L2791" s="1"/>
      <c r="M2791" s="1" t="s">
        <v>1485</v>
      </c>
      <c r="N2791" s="1" t="s">
        <v>9148</v>
      </c>
      <c r="O2791" s="1">
        <v>2022</v>
      </c>
      <c r="P2791" s="1">
        <v>77571</v>
      </c>
      <c r="Q2791" s="1" t="s">
        <v>20988</v>
      </c>
      <c r="R2791" s="1"/>
      <c r="S2791" s="1" t="s">
        <v>24414</v>
      </c>
      <c r="T2791" s="1" t="s">
        <v>6826</v>
      </c>
      <c r="U2791" s="1"/>
      <c r="V2791" s="1" t="s">
        <v>20989</v>
      </c>
      <c r="W2791" s="1" t="s">
        <v>6826</v>
      </c>
    </row>
    <row r="2792" spans="1:23" x14ac:dyDescent="0.25">
      <c r="A2792" s="1">
        <v>1010702</v>
      </c>
      <c r="B2792" s="5" t="str">
        <f>VLOOKUP(H2792,'FIPS Basin X-walk'!$A$2:$F$3224,6,FALSE)</f>
        <v>Gulf Coast Basin (LA, TX)</v>
      </c>
      <c r="C2792" s="1" t="s">
        <v>21104</v>
      </c>
      <c r="D2792" s="1"/>
      <c r="E2792" s="1"/>
      <c r="F2792" s="1" t="s">
        <v>1670</v>
      </c>
      <c r="G2792" s="1" t="s">
        <v>10352</v>
      </c>
      <c r="H2792" s="1">
        <v>48201</v>
      </c>
      <c r="I2792" s="1">
        <v>1010702</v>
      </c>
      <c r="J2792" s="1">
        <v>29.651494</v>
      </c>
      <c r="K2792" s="1">
        <v>-95.053576000000007</v>
      </c>
      <c r="L2792" s="1"/>
      <c r="M2792" s="1" t="s">
        <v>1485</v>
      </c>
      <c r="N2792" s="1" t="s">
        <v>9148</v>
      </c>
      <c r="O2792" s="1">
        <v>2022</v>
      </c>
      <c r="P2792" s="1">
        <v>77571</v>
      </c>
      <c r="Q2792" s="1" t="s">
        <v>21105</v>
      </c>
      <c r="R2792" s="1"/>
      <c r="S2792" s="1" t="s">
        <v>24387</v>
      </c>
      <c r="T2792" s="1" t="s">
        <v>6826</v>
      </c>
      <c r="U2792" s="1"/>
      <c r="V2792" s="1" t="s">
        <v>8086</v>
      </c>
      <c r="W2792" s="1" t="s">
        <v>6826</v>
      </c>
    </row>
    <row r="2793" spans="1:23" x14ac:dyDescent="0.25">
      <c r="A2793" s="1">
        <v>1011817</v>
      </c>
      <c r="B2793" s="5" t="str">
        <f>VLOOKUP(H2793,'FIPS Basin X-walk'!$A$2:$F$3224,6,FALSE)</f>
        <v>Gulf Coast Basin (LA, TX)</v>
      </c>
      <c r="C2793" s="1" t="s">
        <v>21076</v>
      </c>
      <c r="D2793" s="1"/>
      <c r="E2793" s="1"/>
      <c r="F2793" s="1" t="s">
        <v>1670</v>
      </c>
      <c r="G2793" s="1" t="s">
        <v>10352</v>
      </c>
      <c r="H2793" s="1">
        <v>48201</v>
      </c>
      <c r="I2793" s="1">
        <v>1011817</v>
      </c>
      <c r="J2793" s="1">
        <v>29.711089000000001</v>
      </c>
      <c r="K2793" s="1">
        <v>-95.067027999999993</v>
      </c>
      <c r="L2793" s="1"/>
      <c r="M2793" s="1" t="s">
        <v>1485</v>
      </c>
      <c r="N2793" s="1" t="s">
        <v>9148</v>
      </c>
      <c r="O2793" s="1">
        <v>2022</v>
      </c>
      <c r="P2793" s="1">
        <v>77571</v>
      </c>
      <c r="Q2793" s="1" t="s">
        <v>21077</v>
      </c>
      <c r="R2793" s="1"/>
      <c r="S2793" s="1" t="s">
        <v>24957</v>
      </c>
      <c r="T2793" s="1" t="s">
        <v>6826</v>
      </c>
      <c r="U2793" s="1"/>
      <c r="V2793" s="1" t="s">
        <v>21078</v>
      </c>
      <c r="W2793" s="1" t="s">
        <v>6826</v>
      </c>
    </row>
    <row r="2794" spans="1:23" x14ac:dyDescent="0.25">
      <c r="A2794" s="1">
        <v>1013171</v>
      </c>
      <c r="B2794" s="5" t="str">
        <f>VLOOKUP(H2794,'FIPS Basin X-walk'!$A$2:$F$3224,6,FALSE)</f>
        <v>Gulf Coast Basin (LA, TX)</v>
      </c>
      <c r="C2794" s="1" t="s">
        <v>26616</v>
      </c>
      <c r="D2794" s="1"/>
      <c r="E2794" s="1"/>
      <c r="F2794" s="1" t="s">
        <v>1670</v>
      </c>
      <c r="G2794" s="1" t="s">
        <v>10352</v>
      </c>
      <c r="H2794" s="1">
        <v>48201</v>
      </c>
      <c r="I2794" s="1">
        <v>1013171</v>
      </c>
      <c r="J2794" s="1">
        <v>29.651450000000001</v>
      </c>
      <c r="K2794" s="1">
        <v>-95.05874</v>
      </c>
      <c r="L2794" s="1"/>
      <c r="M2794" s="1" t="s">
        <v>1485</v>
      </c>
      <c r="N2794" s="1" t="s">
        <v>9148</v>
      </c>
      <c r="O2794" s="1">
        <v>2022</v>
      </c>
      <c r="P2794" s="1">
        <v>77571</v>
      </c>
      <c r="Q2794" s="1" t="s">
        <v>26617</v>
      </c>
      <c r="R2794" s="1"/>
      <c r="S2794" s="1" t="s">
        <v>24355</v>
      </c>
      <c r="T2794" s="1" t="s">
        <v>6826</v>
      </c>
      <c r="U2794" s="1"/>
      <c r="V2794" s="1" t="s">
        <v>26618</v>
      </c>
      <c r="W2794" s="1" t="s">
        <v>6828</v>
      </c>
    </row>
    <row r="2795" spans="1:23" x14ac:dyDescent="0.25">
      <c r="A2795" s="1">
        <v>1014028</v>
      </c>
      <c r="B2795" s="5" t="str">
        <f>VLOOKUP(H2795,'FIPS Basin X-walk'!$A$2:$F$3224,6,FALSE)</f>
        <v>Gulf Coast Basin (LA, TX)</v>
      </c>
      <c r="C2795" s="1" t="s">
        <v>20935</v>
      </c>
      <c r="D2795" s="1"/>
      <c r="E2795" s="1"/>
      <c r="F2795" s="1" t="s">
        <v>1670</v>
      </c>
      <c r="G2795" s="1" t="s">
        <v>10352</v>
      </c>
      <c r="H2795" s="1">
        <v>48201</v>
      </c>
      <c r="I2795" s="1">
        <v>1014028</v>
      </c>
      <c r="J2795" s="1">
        <v>29.73028</v>
      </c>
      <c r="K2795" s="1">
        <v>-95.08981</v>
      </c>
      <c r="L2795" s="1"/>
      <c r="M2795" s="1" t="s">
        <v>1485</v>
      </c>
      <c r="N2795" s="1" t="s">
        <v>9148</v>
      </c>
      <c r="O2795" s="1">
        <v>2022</v>
      </c>
      <c r="P2795" s="1">
        <v>77571</v>
      </c>
      <c r="Q2795" s="1" t="s">
        <v>26830</v>
      </c>
      <c r="R2795" s="1"/>
      <c r="S2795" s="1" t="s">
        <v>25170</v>
      </c>
      <c r="T2795" s="1" t="s">
        <v>6826</v>
      </c>
      <c r="U2795" s="1"/>
      <c r="V2795" s="1" t="s">
        <v>7979</v>
      </c>
      <c r="W2795" s="1" t="s">
        <v>6826</v>
      </c>
    </row>
    <row r="2796" spans="1:23" x14ac:dyDescent="0.25">
      <c r="A2796" s="1">
        <v>1014274</v>
      </c>
      <c r="B2796" s="5" t="str">
        <f>VLOOKUP(H2796,'FIPS Basin X-walk'!$A$2:$F$3224,6,FALSE)</f>
        <v>Gulf Coast Basin (LA, TX)</v>
      </c>
      <c r="C2796" s="1" t="s">
        <v>26943</v>
      </c>
      <c r="D2796" s="1"/>
      <c r="E2796" s="1"/>
      <c r="F2796" s="1" t="s">
        <v>1670</v>
      </c>
      <c r="G2796" s="1" t="s">
        <v>10352</v>
      </c>
      <c r="H2796" s="1">
        <v>48201</v>
      </c>
      <c r="I2796" s="1">
        <v>1014274</v>
      </c>
      <c r="J2796" s="1">
        <v>29.702041000000001</v>
      </c>
      <c r="K2796" s="1">
        <v>-95.071033</v>
      </c>
      <c r="L2796" s="1"/>
      <c r="M2796" s="1" t="s">
        <v>1485</v>
      </c>
      <c r="N2796" s="1" t="s">
        <v>9148</v>
      </c>
      <c r="O2796" s="1">
        <v>2022</v>
      </c>
      <c r="P2796" s="1">
        <v>77571</v>
      </c>
      <c r="Q2796" s="1" t="s">
        <v>26944</v>
      </c>
      <c r="R2796" s="1"/>
      <c r="S2796" s="1" t="s">
        <v>24355</v>
      </c>
      <c r="T2796" s="1" t="s">
        <v>6826</v>
      </c>
      <c r="U2796" s="1"/>
      <c r="V2796" s="1" t="s">
        <v>24613</v>
      </c>
      <c r="W2796" s="1" t="s">
        <v>6828</v>
      </c>
    </row>
    <row r="2797" spans="1:23" x14ac:dyDescent="0.25">
      <c r="A2797" s="1">
        <v>1003267</v>
      </c>
      <c r="B2797" s="5" t="str">
        <f>VLOOKUP(H2797,'FIPS Basin X-walk'!$A$2:$F$3224,6,FALSE)</f>
        <v>Gulf Coast Basin (LA, TX)</v>
      </c>
      <c r="C2797" s="1"/>
      <c r="D2797" s="1"/>
      <c r="E2797" s="1"/>
      <c r="F2797" s="1" t="s">
        <v>7133</v>
      </c>
      <c r="G2797" s="1" t="s">
        <v>10352</v>
      </c>
      <c r="H2797" s="1">
        <v>48201</v>
      </c>
      <c r="I2797" s="1">
        <v>1003267</v>
      </c>
      <c r="J2797" s="1">
        <v>26.9389</v>
      </c>
      <c r="K2797" s="1">
        <v>-94.688699999999997</v>
      </c>
      <c r="L2797" s="1"/>
      <c r="M2797" s="1" t="s">
        <v>1485</v>
      </c>
      <c r="N2797" s="1" t="s">
        <v>9148</v>
      </c>
      <c r="O2797" s="1">
        <v>2022</v>
      </c>
      <c r="P2797" s="1">
        <v>0</v>
      </c>
      <c r="Q2797" s="1" t="s">
        <v>1136</v>
      </c>
      <c r="R2797" s="1" t="s">
        <v>24489</v>
      </c>
      <c r="S2797" s="1" t="s">
        <v>24399</v>
      </c>
      <c r="T2797" s="1" t="s">
        <v>6826</v>
      </c>
      <c r="U2797" s="1"/>
      <c r="V2797" s="1" t="s">
        <v>25085</v>
      </c>
      <c r="W2797" s="1" t="s">
        <v>6826</v>
      </c>
    </row>
    <row r="2798" spans="1:23" x14ac:dyDescent="0.25">
      <c r="A2798" s="1">
        <v>1000619</v>
      </c>
      <c r="B2798" s="5" t="str">
        <f>VLOOKUP(H2798,'FIPS Basin X-walk'!$A$2:$F$3224,6,FALSE)</f>
        <v>Gulf Coast Basin (LA, TX)</v>
      </c>
      <c r="C2798" s="1" t="s">
        <v>21087</v>
      </c>
      <c r="D2798" s="1"/>
      <c r="E2798" s="1"/>
      <c r="F2798" s="1" t="s">
        <v>8503</v>
      </c>
      <c r="G2798" s="1" t="s">
        <v>10352</v>
      </c>
      <c r="H2798" s="1">
        <v>48201</v>
      </c>
      <c r="I2798" s="1">
        <v>1000619</v>
      </c>
      <c r="J2798" s="1">
        <v>29.638475</v>
      </c>
      <c r="K2798" s="1">
        <v>-95.052813999999998</v>
      </c>
      <c r="L2798" s="1"/>
      <c r="M2798" s="1" t="s">
        <v>1485</v>
      </c>
      <c r="N2798" s="1" t="s">
        <v>9148</v>
      </c>
      <c r="O2798" s="1">
        <v>2022</v>
      </c>
      <c r="P2798" s="1">
        <v>77507</v>
      </c>
      <c r="Q2798" s="1" t="s">
        <v>21088</v>
      </c>
      <c r="R2798" s="1"/>
      <c r="S2798" s="1" t="s">
        <v>24367</v>
      </c>
      <c r="T2798" s="1" t="s">
        <v>6826</v>
      </c>
      <c r="U2798" s="1"/>
      <c r="V2798" s="1" t="s">
        <v>7232</v>
      </c>
      <c r="W2798" s="1" t="s">
        <v>6826</v>
      </c>
    </row>
    <row r="2799" spans="1:23" x14ac:dyDescent="0.25">
      <c r="A2799" s="1">
        <v>1001630</v>
      </c>
      <c r="B2799" s="5" t="str">
        <f>VLOOKUP(H2799,'FIPS Basin X-walk'!$A$2:$F$3224,6,FALSE)</f>
        <v>Gulf Coast Basin (LA, TX)</v>
      </c>
      <c r="C2799" s="1" t="s">
        <v>21057</v>
      </c>
      <c r="D2799" s="1"/>
      <c r="E2799" s="1"/>
      <c r="F2799" s="1" t="s">
        <v>8473</v>
      </c>
      <c r="G2799" s="1" t="s">
        <v>10352</v>
      </c>
      <c r="H2799" s="1">
        <v>48201</v>
      </c>
      <c r="I2799" s="1">
        <v>1001630</v>
      </c>
      <c r="J2799" s="1">
        <v>29.635149999999999</v>
      </c>
      <c r="K2799" s="1">
        <v>-95.057599999999994</v>
      </c>
      <c r="L2799" s="1"/>
      <c r="M2799" s="1" t="s">
        <v>1485</v>
      </c>
      <c r="N2799" s="1" t="s">
        <v>9148</v>
      </c>
      <c r="O2799" s="1">
        <v>2022</v>
      </c>
      <c r="P2799" s="1">
        <v>77507</v>
      </c>
      <c r="Q2799" s="1" t="s">
        <v>21058</v>
      </c>
      <c r="R2799" s="1"/>
      <c r="S2799" s="1" t="s">
        <v>24414</v>
      </c>
      <c r="T2799" s="1" t="s">
        <v>6826</v>
      </c>
      <c r="U2799" s="1"/>
      <c r="V2799" s="1" t="s">
        <v>21059</v>
      </c>
      <c r="W2799" s="1" t="s">
        <v>6826</v>
      </c>
    </row>
    <row r="2800" spans="1:23" x14ac:dyDescent="0.25">
      <c r="A2800" s="1">
        <v>1001710</v>
      </c>
      <c r="B2800" s="5" t="str">
        <f>VLOOKUP(H2800,'FIPS Basin X-walk'!$A$2:$F$3224,6,FALSE)</f>
        <v>Gulf Coast Basin (LA, TX)</v>
      </c>
      <c r="C2800" s="1" t="s">
        <v>21030</v>
      </c>
      <c r="D2800" s="1"/>
      <c r="E2800" s="1"/>
      <c r="F2800" s="1" t="s">
        <v>8503</v>
      </c>
      <c r="G2800" s="1" t="s">
        <v>10352</v>
      </c>
      <c r="H2800" s="1">
        <v>48201</v>
      </c>
      <c r="I2800" s="1">
        <v>1001710</v>
      </c>
      <c r="J2800" s="1">
        <v>29.712018</v>
      </c>
      <c r="K2800" s="1">
        <v>-95.146739999999994</v>
      </c>
      <c r="L2800" s="1"/>
      <c r="M2800" s="1" t="s">
        <v>1485</v>
      </c>
      <c r="N2800" s="1" t="s">
        <v>9148</v>
      </c>
      <c r="O2800" s="1">
        <v>2022</v>
      </c>
      <c r="P2800" s="1">
        <v>77503</v>
      </c>
      <c r="Q2800" s="1" t="s">
        <v>24746</v>
      </c>
      <c r="R2800" s="1"/>
      <c r="S2800" s="1" t="s">
        <v>24414</v>
      </c>
      <c r="T2800" s="1" t="s">
        <v>6826</v>
      </c>
      <c r="U2800" s="1"/>
      <c r="V2800" s="1" t="s">
        <v>9171</v>
      </c>
      <c r="W2800" s="1" t="s">
        <v>6826</v>
      </c>
    </row>
    <row r="2801" spans="1:23" x14ac:dyDescent="0.25">
      <c r="A2801" s="1">
        <v>1001905</v>
      </c>
      <c r="B2801" s="5" t="str">
        <f>VLOOKUP(H2801,'FIPS Basin X-walk'!$A$2:$F$3224,6,FALSE)</f>
        <v>Gulf Coast Basin (LA, TX)</v>
      </c>
      <c r="C2801" s="1" t="s">
        <v>20931</v>
      </c>
      <c r="D2801" s="1"/>
      <c r="E2801" s="1"/>
      <c r="F2801" s="1" t="s">
        <v>8503</v>
      </c>
      <c r="G2801" s="1" t="s">
        <v>10352</v>
      </c>
      <c r="H2801" s="1">
        <v>48201</v>
      </c>
      <c r="I2801" s="1">
        <v>1001905</v>
      </c>
      <c r="J2801" s="1">
        <v>29.61</v>
      </c>
      <c r="K2801" s="1">
        <v>-95.05</v>
      </c>
      <c r="L2801" s="1"/>
      <c r="M2801" s="1" t="s">
        <v>1485</v>
      </c>
      <c r="N2801" s="1" t="s">
        <v>9148</v>
      </c>
      <c r="O2801" s="1">
        <v>2022</v>
      </c>
      <c r="P2801" s="1">
        <v>77507</v>
      </c>
      <c r="Q2801" s="1" t="s">
        <v>20932</v>
      </c>
      <c r="R2801" s="1"/>
      <c r="S2801" s="1" t="s">
        <v>24473</v>
      </c>
      <c r="T2801" s="1" t="s">
        <v>6826</v>
      </c>
      <c r="U2801" s="1"/>
      <c r="V2801" s="1" t="s">
        <v>10986</v>
      </c>
      <c r="W2801" s="1" t="s">
        <v>6826</v>
      </c>
    </row>
    <row r="2802" spans="1:23" x14ac:dyDescent="0.25">
      <c r="A2802" s="1">
        <v>1002613</v>
      </c>
      <c r="B2802" s="5" t="str">
        <f>VLOOKUP(H2802,'FIPS Basin X-walk'!$A$2:$F$3224,6,FALSE)</f>
        <v>Gulf Coast Basin (LA, TX)</v>
      </c>
      <c r="C2802" s="1" t="s">
        <v>20962</v>
      </c>
      <c r="D2802" s="1"/>
      <c r="E2802" s="1"/>
      <c r="F2802" s="1" t="s">
        <v>8503</v>
      </c>
      <c r="G2802" s="1" t="s">
        <v>10352</v>
      </c>
      <c r="H2802" s="1">
        <v>48201</v>
      </c>
      <c r="I2802" s="1">
        <v>1002613</v>
      </c>
      <c r="J2802" s="1">
        <v>29.731639000000001</v>
      </c>
      <c r="K2802" s="1">
        <v>-95.152083000000005</v>
      </c>
      <c r="L2802" s="1"/>
      <c r="M2802" s="1" t="s">
        <v>1485</v>
      </c>
      <c r="N2802" s="1" t="s">
        <v>9148</v>
      </c>
      <c r="O2802" s="1">
        <v>2022</v>
      </c>
      <c r="P2802" s="1">
        <v>77501</v>
      </c>
      <c r="Q2802" s="1" t="s">
        <v>20963</v>
      </c>
      <c r="R2802" s="1"/>
      <c r="S2802" s="1" t="s">
        <v>24473</v>
      </c>
      <c r="T2802" s="1" t="s">
        <v>6826</v>
      </c>
      <c r="U2802" s="1"/>
      <c r="V2802" s="1" t="s">
        <v>7331</v>
      </c>
      <c r="W2802" s="1" t="s">
        <v>6826</v>
      </c>
    </row>
    <row r="2803" spans="1:23" x14ac:dyDescent="0.25">
      <c r="A2803" s="1">
        <v>1002991</v>
      </c>
      <c r="B2803" s="5" t="str">
        <f>VLOOKUP(H2803,'FIPS Basin X-walk'!$A$2:$F$3224,6,FALSE)</f>
        <v>Gulf Coast Basin (LA, TX)</v>
      </c>
      <c r="C2803" s="1" t="s">
        <v>21085</v>
      </c>
      <c r="D2803" s="1"/>
      <c r="E2803" s="1"/>
      <c r="F2803" s="1" t="s">
        <v>8503</v>
      </c>
      <c r="G2803" s="1" t="s">
        <v>10352</v>
      </c>
      <c r="H2803" s="1">
        <v>48201</v>
      </c>
      <c r="I2803" s="1">
        <v>1002991</v>
      </c>
      <c r="J2803" s="1">
        <v>29.646899999999999</v>
      </c>
      <c r="K2803" s="1">
        <v>-95.047899999999998</v>
      </c>
      <c r="L2803" s="1"/>
      <c r="M2803" s="1" t="s">
        <v>1485</v>
      </c>
      <c r="N2803" s="1" t="s">
        <v>9148</v>
      </c>
      <c r="O2803" s="1">
        <v>2022</v>
      </c>
      <c r="P2803" s="1">
        <v>77507</v>
      </c>
      <c r="Q2803" s="1" t="s">
        <v>21086</v>
      </c>
      <c r="R2803" s="1"/>
      <c r="S2803" s="1" t="s">
        <v>24453</v>
      </c>
      <c r="T2803" s="1" t="s">
        <v>6826</v>
      </c>
      <c r="U2803" s="1"/>
      <c r="V2803" s="1" t="s">
        <v>12644</v>
      </c>
      <c r="W2803" s="1" t="s">
        <v>6826</v>
      </c>
    </row>
    <row r="2804" spans="1:23" x14ac:dyDescent="0.25">
      <c r="A2804" s="1">
        <v>1003007</v>
      </c>
      <c r="B2804" s="5" t="str">
        <f>VLOOKUP(H2804,'FIPS Basin X-walk'!$A$2:$F$3224,6,FALSE)</f>
        <v>Gulf Coast Basin (LA, TX)</v>
      </c>
      <c r="C2804" s="1" t="s">
        <v>21079</v>
      </c>
      <c r="D2804" s="1"/>
      <c r="E2804" s="1"/>
      <c r="F2804" s="1" t="s">
        <v>8473</v>
      </c>
      <c r="G2804" s="1" t="s">
        <v>10352</v>
      </c>
      <c r="H2804" s="1">
        <v>48201</v>
      </c>
      <c r="I2804" s="1">
        <v>1003007</v>
      </c>
      <c r="J2804" s="1">
        <v>29.716059000000001</v>
      </c>
      <c r="K2804" s="1">
        <v>-95.189998000000003</v>
      </c>
      <c r="L2804" s="1"/>
      <c r="M2804" s="1" t="s">
        <v>1485</v>
      </c>
      <c r="N2804" s="1" t="s">
        <v>9148</v>
      </c>
      <c r="O2804" s="1">
        <v>2022</v>
      </c>
      <c r="P2804" s="1">
        <v>77506</v>
      </c>
      <c r="Q2804" s="1" t="s">
        <v>25039</v>
      </c>
      <c r="R2804" s="1"/>
      <c r="S2804" s="1" t="s">
        <v>24414</v>
      </c>
      <c r="T2804" s="1" t="s">
        <v>6826</v>
      </c>
      <c r="U2804" s="1"/>
      <c r="V2804" s="1" t="s">
        <v>21080</v>
      </c>
      <c r="W2804" s="1" t="s">
        <v>6826</v>
      </c>
    </row>
    <row r="2805" spans="1:23" x14ac:dyDescent="0.25">
      <c r="A2805" s="1">
        <v>1003186</v>
      </c>
      <c r="B2805" s="5" t="str">
        <f>VLOOKUP(H2805,'FIPS Basin X-walk'!$A$2:$F$3224,6,FALSE)</f>
        <v>Gulf Coast Basin (LA, TX)</v>
      </c>
      <c r="C2805" s="1" t="s">
        <v>20954</v>
      </c>
      <c r="D2805" s="1"/>
      <c r="E2805" s="1"/>
      <c r="F2805" s="1" t="s">
        <v>8503</v>
      </c>
      <c r="G2805" s="1" t="s">
        <v>10352</v>
      </c>
      <c r="H2805" s="1">
        <v>48201</v>
      </c>
      <c r="I2805" s="1">
        <v>1003186</v>
      </c>
      <c r="J2805" s="1">
        <v>29.73</v>
      </c>
      <c r="K2805" s="1">
        <v>-95.154722000000007</v>
      </c>
      <c r="L2805" s="1"/>
      <c r="M2805" s="1" t="s">
        <v>1485</v>
      </c>
      <c r="N2805" s="1" t="s">
        <v>9148</v>
      </c>
      <c r="O2805" s="1">
        <v>2022</v>
      </c>
      <c r="P2805" s="1">
        <v>77503</v>
      </c>
      <c r="Q2805" s="1" t="s">
        <v>25067</v>
      </c>
      <c r="R2805" s="1"/>
      <c r="S2805" s="1" t="s">
        <v>24410</v>
      </c>
      <c r="T2805" s="1" t="s">
        <v>6826</v>
      </c>
      <c r="U2805" s="1"/>
      <c r="V2805" s="1" t="s">
        <v>11437</v>
      </c>
      <c r="W2805" s="1" t="s">
        <v>6826</v>
      </c>
    </row>
    <row r="2806" spans="1:23" x14ac:dyDescent="0.25">
      <c r="A2806" s="1">
        <v>1003402</v>
      </c>
      <c r="B2806" s="5" t="str">
        <f>VLOOKUP(H2806,'FIPS Basin X-walk'!$A$2:$F$3224,6,FALSE)</f>
        <v>Gulf Coast Basin (LA, TX)</v>
      </c>
      <c r="C2806" s="1" t="s">
        <v>21026</v>
      </c>
      <c r="D2806" s="1"/>
      <c r="E2806" s="1"/>
      <c r="F2806" s="1" t="s">
        <v>8503</v>
      </c>
      <c r="G2806" s="1" t="s">
        <v>10352</v>
      </c>
      <c r="H2806" s="1">
        <v>48201</v>
      </c>
      <c r="I2806" s="1">
        <v>1003402</v>
      </c>
      <c r="J2806" s="1">
        <v>29.742498000000001</v>
      </c>
      <c r="K2806" s="1">
        <v>-95.165513000000004</v>
      </c>
      <c r="L2806" s="1"/>
      <c r="M2806" s="1" t="s">
        <v>1485</v>
      </c>
      <c r="N2806" s="1" t="s">
        <v>9148</v>
      </c>
      <c r="O2806" s="1">
        <v>2022</v>
      </c>
      <c r="P2806" s="1">
        <v>77503</v>
      </c>
      <c r="Q2806" s="1" t="s">
        <v>21027</v>
      </c>
      <c r="R2806" s="1"/>
      <c r="S2806" s="1" t="s">
        <v>24367</v>
      </c>
      <c r="T2806" s="1" t="s">
        <v>6826</v>
      </c>
      <c r="U2806" s="1"/>
      <c r="V2806" s="1" t="s">
        <v>7769</v>
      </c>
      <c r="W2806" s="1" t="s">
        <v>6826</v>
      </c>
    </row>
    <row r="2807" spans="1:23" x14ac:dyDescent="0.25">
      <c r="A2807" s="1">
        <v>1003451</v>
      </c>
      <c r="B2807" s="5" t="str">
        <f>VLOOKUP(H2807,'FIPS Basin X-walk'!$A$2:$F$3224,6,FALSE)</f>
        <v>Gulf Coast Basin (LA, TX)</v>
      </c>
      <c r="C2807" s="1" t="s">
        <v>21119</v>
      </c>
      <c r="D2807" s="1"/>
      <c r="E2807" s="1"/>
      <c r="F2807" s="1" t="s">
        <v>8503</v>
      </c>
      <c r="G2807" s="1" t="s">
        <v>10352</v>
      </c>
      <c r="H2807" s="1">
        <v>48201</v>
      </c>
      <c r="I2807" s="1">
        <v>1003451</v>
      </c>
      <c r="J2807" s="1">
        <v>29.60407</v>
      </c>
      <c r="K2807" s="1">
        <v>-95.016890000000004</v>
      </c>
      <c r="L2807" s="1" t="s">
        <v>24410</v>
      </c>
      <c r="M2807" s="1" t="s">
        <v>1485</v>
      </c>
      <c r="N2807" s="1" t="s">
        <v>9148</v>
      </c>
      <c r="O2807" s="1">
        <v>2022</v>
      </c>
      <c r="P2807" s="1">
        <v>77507</v>
      </c>
      <c r="Q2807" s="1" t="s">
        <v>21120</v>
      </c>
      <c r="R2807" s="1"/>
      <c r="S2807" s="1" t="s">
        <v>24414</v>
      </c>
      <c r="T2807" s="1" t="s">
        <v>6826</v>
      </c>
      <c r="U2807" s="1"/>
      <c r="V2807" s="1" t="s">
        <v>21121</v>
      </c>
      <c r="W2807" s="1" t="s">
        <v>6826</v>
      </c>
    </row>
    <row r="2808" spans="1:23" x14ac:dyDescent="0.25">
      <c r="A2808" s="1">
        <v>1003570</v>
      </c>
      <c r="B2808" s="5" t="str">
        <f>VLOOKUP(H2808,'FIPS Basin X-walk'!$A$2:$F$3224,6,FALSE)</f>
        <v>Gulf Coast Basin (LA, TX)</v>
      </c>
      <c r="C2808" s="1" t="s">
        <v>20933</v>
      </c>
      <c r="D2808" s="1"/>
      <c r="E2808" s="1"/>
      <c r="F2808" s="1" t="s">
        <v>8473</v>
      </c>
      <c r="G2808" s="1" t="s">
        <v>10352</v>
      </c>
      <c r="H2808" s="1">
        <v>48201</v>
      </c>
      <c r="I2808" s="1">
        <v>1003570</v>
      </c>
      <c r="J2808" s="1">
        <v>29.641739999999999</v>
      </c>
      <c r="K2808" s="1">
        <v>-95.065399999999997</v>
      </c>
      <c r="L2808" s="1"/>
      <c r="M2808" s="1" t="s">
        <v>1485</v>
      </c>
      <c r="N2808" s="1" t="s">
        <v>9148</v>
      </c>
      <c r="O2808" s="1">
        <v>2022</v>
      </c>
      <c r="P2808" s="1">
        <v>77507</v>
      </c>
      <c r="Q2808" s="1" t="s">
        <v>20934</v>
      </c>
      <c r="R2808" s="1"/>
      <c r="S2808" s="1" t="s">
        <v>24449</v>
      </c>
      <c r="T2808" s="1" t="s">
        <v>6826</v>
      </c>
      <c r="U2808" s="1"/>
      <c r="V2808" s="1" t="s">
        <v>7769</v>
      </c>
      <c r="W2808" s="1" t="s">
        <v>6826</v>
      </c>
    </row>
    <row r="2809" spans="1:23" x14ac:dyDescent="0.25">
      <c r="A2809" s="1">
        <v>1004732</v>
      </c>
      <c r="B2809" s="5" t="str">
        <f>VLOOKUP(H2809,'FIPS Basin X-walk'!$A$2:$F$3224,6,FALSE)</f>
        <v>Gulf Coast Basin (LA, TX)</v>
      </c>
      <c r="C2809" s="1" t="s">
        <v>25384</v>
      </c>
      <c r="D2809" s="1"/>
      <c r="E2809" s="1"/>
      <c r="F2809" s="1" t="s">
        <v>8503</v>
      </c>
      <c r="G2809" s="1" t="s">
        <v>10352</v>
      </c>
      <c r="H2809" s="1">
        <v>48201</v>
      </c>
      <c r="I2809" s="1">
        <v>1004732</v>
      </c>
      <c r="J2809" s="1">
        <v>29.621320000000001</v>
      </c>
      <c r="K2809" s="1">
        <v>-95.066760000000002</v>
      </c>
      <c r="L2809" s="1"/>
      <c r="M2809" s="1" t="s">
        <v>1485</v>
      </c>
      <c r="N2809" s="1" t="s">
        <v>9148</v>
      </c>
      <c r="O2809" s="1">
        <v>2022</v>
      </c>
      <c r="P2809" s="1">
        <v>77507</v>
      </c>
      <c r="Q2809" s="1" t="s">
        <v>21130</v>
      </c>
      <c r="R2809" s="1"/>
      <c r="S2809" s="1" t="s">
        <v>24367</v>
      </c>
      <c r="T2809" s="1" t="s">
        <v>6826</v>
      </c>
      <c r="U2809" s="1"/>
      <c r="V2809" s="1" t="s">
        <v>21131</v>
      </c>
      <c r="W2809" s="1" t="s">
        <v>6826</v>
      </c>
    </row>
    <row r="2810" spans="1:23" x14ac:dyDescent="0.25">
      <c r="A2810" s="1">
        <v>1005095</v>
      </c>
      <c r="B2810" s="5" t="str">
        <f>VLOOKUP(H2810,'FIPS Basin X-walk'!$A$2:$F$3224,6,FALSE)</f>
        <v>Gulf Coast Basin (LA, TX)</v>
      </c>
      <c r="C2810" s="1" t="s">
        <v>21018</v>
      </c>
      <c r="D2810" s="1"/>
      <c r="E2810" s="1"/>
      <c r="F2810" s="1" t="s">
        <v>8503</v>
      </c>
      <c r="G2810" s="1" t="s">
        <v>10352</v>
      </c>
      <c r="H2810" s="1">
        <v>48201</v>
      </c>
      <c r="I2810" s="1">
        <v>1005095</v>
      </c>
      <c r="J2810" s="1">
        <v>29.621648</v>
      </c>
      <c r="K2810" s="1">
        <v>-95.085128999999995</v>
      </c>
      <c r="L2810" s="1" t="s">
        <v>24479</v>
      </c>
      <c r="M2810" s="1" t="s">
        <v>1485</v>
      </c>
      <c r="N2810" s="1" t="s">
        <v>9148</v>
      </c>
      <c r="O2810" s="1">
        <v>2022</v>
      </c>
      <c r="P2810" s="1">
        <v>77507</v>
      </c>
      <c r="Q2810" s="1" t="s">
        <v>21019</v>
      </c>
      <c r="R2810" s="1" t="s">
        <v>24758</v>
      </c>
      <c r="S2810" s="1" t="s">
        <v>24414</v>
      </c>
      <c r="T2810" s="1" t="s">
        <v>6826</v>
      </c>
      <c r="U2810" s="1"/>
      <c r="V2810" s="1" t="s">
        <v>21020</v>
      </c>
      <c r="W2810" s="1" t="s">
        <v>6826</v>
      </c>
    </row>
    <row r="2811" spans="1:23" x14ac:dyDescent="0.25">
      <c r="A2811" s="1">
        <v>1005675</v>
      </c>
      <c r="B2811" s="5" t="str">
        <f>VLOOKUP(H2811,'FIPS Basin X-walk'!$A$2:$F$3224,6,FALSE)</f>
        <v>Gulf Coast Basin (LA, TX)</v>
      </c>
      <c r="C2811" s="1" t="s">
        <v>21043</v>
      </c>
      <c r="D2811" s="1"/>
      <c r="E2811" s="1"/>
      <c r="F2811" s="1" t="s">
        <v>8503</v>
      </c>
      <c r="G2811" s="1" t="s">
        <v>10352</v>
      </c>
      <c r="H2811" s="1">
        <v>48201</v>
      </c>
      <c r="I2811" s="1">
        <v>1005675</v>
      </c>
      <c r="J2811" s="1">
        <v>29.608611</v>
      </c>
      <c r="K2811" s="1">
        <v>-95.051944000000006</v>
      </c>
      <c r="L2811" s="1"/>
      <c r="M2811" s="1" t="s">
        <v>1485</v>
      </c>
      <c r="N2811" s="1" t="s">
        <v>9148</v>
      </c>
      <c r="O2811" s="1">
        <v>2022</v>
      </c>
      <c r="P2811" s="1">
        <v>77507</v>
      </c>
      <c r="Q2811" s="1" t="s">
        <v>21044</v>
      </c>
      <c r="R2811" s="1"/>
      <c r="S2811" s="1" t="s">
        <v>24473</v>
      </c>
      <c r="T2811" s="1" t="s">
        <v>6826</v>
      </c>
      <c r="U2811" s="1"/>
      <c r="V2811" s="1" t="s">
        <v>21045</v>
      </c>
      <c r="W2811" s="1" t="s">
        <v>6826</v>
      </c>
    </row>
    <row r="2812" spans="1:23" x14ac:dyDescent="0.25">
      <c r="A2812" s="1">
        <v>1005903</v>
      </c>
      <c r="B2812" s="5" t="str">
        <f>VLOOKUP(H2812,'FIPS Basin X-walk'!$A$2:$F$3224,6,FALSE)</f>
        <v>Gulf Coast Basin (LA, TX)</v>
      </c>
      <c r="C2812" s="1" t="s">
        <v>21008</v>
      </c>
      <c r="D2812" s="1"/>
      <c r="E2812" s="1"/>
      <c r="F2812" s="1" t="s">
        <v>8503</v>
      </c>
      <c r="G2812" s="1" t="s">
        <v>10352</v>
      </c>
      <c r="H2812" s="1">
        <v>48201</v>
      </c>
      <c r="I2812" s="1">
        <v>1005903</v>
      </c>
      <c r="J2812" s="1">
        <v>29.723889</v>
      </c>
      <c r="K2812" s="1">
        <v>-95.208888000000002</v>
      </c>
      <c r="L2812" s="1"/>
      <c r="M2812" s="1" t="s">
        <v>1485</v>
      </c>
      <c r="N2812" s="1" t="s">
        <v>9148</v>
      </c>
      <c r="O2812" s="1">
        <v>2022</v>
      </c>
      <c r="P2812" s="1">
        <v>77506</v>
      </c>
      <c r="Q2812" s="1" t="s">
        <v>21009</v>
      </c>
      <c r="R2812" s="1"/>
      <c r="S2812" s="1" t="s">
        <v>24369</v>
      </c>
      <c r="T2812" s="1" t="s">
        <v>6826</v>
      </c>
      <c r="U2812" s="1"/>
      <c r="V2812" s="1" t="s">
        <v>21010</v>
      </c>
      <c r="W2812" s="1" t="s">
        <v>6826</v>
      </c>
    </row>
    <row r="2813" spans="1:23" x14ac:dyDescent="0.25">
      <c r="A2813" s="1">
        <v>1005947</v>
      </c>
      <c r="B2813" s="5" t="str">
        <f>VLOOKUP(H2813,'FIPS Basin X-walk'!$A$2:$F$3224,6,FALSE)</f>
        <v>Gulf Coast Basin (LA, TX)</v>
      </c>
      <c r="C2813" s="1" t="s">
        <v>21096</v>
      </c>
      <c r="D2813" s="1"/>
      <c r="E2813" s="1"/>
      <c r="F2813" s="1" t="s">
        <v>8473</v>
      </c>
      <c r="G2813" s="1" t="s">
        <v>10352</v>
      </c>
      <c r="H2813" s="1">
        <v>48201</v>
      </c>
      <c r="I2813" s="1">
        <v>1005947</v>
      </c>
      <c r="J2813" s="1">
        <v>29.612017000000002</v>
      </c>
      <c r="K2813" s="1">
        <v>-95.050481000000005</v>
      </c>
      <c r="L2813" s="1"/>
      <c r="M2813" s="1" t="s">
        <v>1485</v>
      </c>
      <c r="N2813" s="1" t="s">
        <v>9148</v>
      </c>
      <c r="O2813" s="1">
        <v>2022</v>
      </c>
      <c r="P2813" s="1">
        <v>77507</v>
      </c>
      <c r="Q2813" s="1" t="s">
        <v>21097</v>
      </c>
      <c r="R2813" s="1"/>
      <c r="S2813" s="1" t="s">
        <v>24367</v>
      </c>
      <c r="T2813" s="1" t="s">
        <v>6826</v>
      </c>
      <c r="U2813" s="1"/>
      <c r="V2813" s="1" t="s">
        <v>21098</v>
      </c>
      <c r="W2813" s="1" t="s">
        <v>6826</v>
      </c>
    </row>
    <row r="2814" spans="1:23" x14ac:dyDescent="0.25">
      <c r="A2814" s="1">
        <v>1006656</v>
      </c>
      <c r="B2814" s="5" t="str">
        <f>VLOOKUP(H2814,'FIPS Basin X-walk'!$A$2:$F$3224,6,FALSE)</f>
        <v>Gulf Coast Basin (LA, TX)</v>
      </c>
      <c r="C2814" s="1" t="s">
        <v>21126</v>
      </c>
      <c r="D2814" s="1"/>
      <c r="E2814" s="1"/>
      <c r="F2814" s="1" t="s">
        <v>8503</v>
      </c>
      <c r="G2814" s="1" t="s">
        <v>10352</v>
      </c>
      <c r="H2814" s="1">
        <v>48201</v>
      </c>
      <c r="I2814" s="1">
        <v>1006656</v>
      </c>
      <c r="J2814" s="1">
        <v>29.627167</v>
      </c>
      <c r="K2814" s="1">
        <v>-95.080194000000006</v>
      </c>
      <c r="L2814" s="1"/>
      <c r="M2814" s="1" t="s">
        <v>1485</v>
      </c>
      <c r="N2814" s="1" t="s">
        <v>9148</v>
      </c>
      <c r="O2814" s="1">
        <v>2022</v>
      </c>
      <c r="P2814" s="1">
        <v>77507</v>
      </c>
      <c r="Q2814" s="1" t="s">
        <v>21127</v>
      </c>
      <c r="R2814" s="1"/>
      <c r="S2814" s="1" t="s">
        <v>24367</v>
      </c>
      <c r="T2814" s="1" t="s">
        <v>6826</v>
      </c>
      <c r="U2814" s="1"/>
      <c r="V2814" s="1" t="s">
        <v>10986</v>
      </c>
      <c r="W2814" s="1" t="s">
        <v>6826</v>
      </c>
    </row>
    <row r="2815" spans="1:23" x14ac:dyDescent="0.25">
      <c r="A2815" s="1">
        <v>1006711</v>
      </c>
      <c r="B2815" s="5" t="str">
        <f>VLOOKUP(H2815,'FIPS Basin X-walk'!$A$2:$F$3224,6,FALSE)</f>
        <v>Gulf Coast Basin (LA, TX)</v>
      </c>
      <c r="C2815" s="1" t="s">
        <v>20920</v>
      </c>
      <c r="D2815" s="1"/>
      <c r="E2815" s="1"/>
      <c r="F2815" s="1" t="s">
        <v>8473</v>
      </c>
      <c r="G2815" s="1" t="s">
        <v>10352</v>
      </c>
      <c r="H2815" s="1">
        <v>48201</v>
      </c>
      <c r="I2815" s="1">
        <v>1006711</v>
      </c>
      <c r="J2815" s="1">
        <v>29.623332999999999</v>
      </c>
      <c r="K2815" s="1">
        <v>-95.045833000000002</v>
      </c>
      <c r="L2815" s="1"/>
      <c r="M2815" s="1" t="s">
        <v>1485</v>
      </c>
      <c r="N2815" s="1" t="s">
        <v>9148</v>
      </c>
      <c r="O2815" s="1">
        <v>2022</v>
      </c>
      <c r="P2815" s="1">
        <v>77507</v>
      </c>
      <c r="Q2815" s="1" t="s">
        <v>20921</v>
      </c>
      <c r="R2815" s="1"/>
      <c r="S2815" s="1" t="s">
        <v>24387</v>
      </c>
      <c r="T2815" s="1" t="s">
        <v>6826</v>
      </c>
      <c r="U2815" s="1"/>
      <c r="V2815" s="1" t="s">
        <v>8086</v>
      </c>
      <c r="W2815" s="1" t="s">
        <v>6826</v>
      </c>
    </row>
    <row r="2816" spans="1:23" x14ac:dyDescent="0.25">
      <c r="A2816" s="1">
        <v>1006797</v>
      </c>
      <c r="B2816" s="5" t="str">
        <f>VLOOKUP(H2816,'FIPS Basin X-walk'!$A$2:$F$3224,6,FALSE)</f>
        <v>Gulf Coast Basin (LA, TX)</v>
      </c>
      <c r="C2816" s="1" t="s">
        <v>20983</v>
      </c>
      <c r="D2816" s="1"/>
      <c r="E2816" s="1"/>
      <c r="F2816" s="1" t="s">
        <v>8503</v>
      </c>
      <c r="G2816" s="1" t="s">
        <v>10352</v>
      </c>
      <c r="H2816" s="1">
        <v>48201</v>
      </c>
      <c r="I2816" s="1">
        <v>1006797</v>
      </c>
      <c r="J2816" s="1">
        <v>29.621390000000002</v>
      </c>
      <c r="K2816" s="1">
        <v>-95.063890000000001</v>
      </c>
      <c r="L2816" s="1"/>
      <c r="M2816" s="1" t="s">
        <v>1485</v>
      </c>
      <c r="N2816" s="1" t="s">
        <v>9148</v>
      </c>
      <c r="O2816" s="1">
        <v>2022</v>
      </c>
      <c r="P2816" s="1">
        <v>77507</v>
      </c>
      <c r="Q2816" s="1" t="s">
        <v>20984</v>
      </c>
      <c r="R2816" s="1"/>
      <c r="S2816" s="1" t="s">
        <v>24473</v>
      </c>
      <c r="T2816" s="1" t="s">
        <v>6826</v>
      </c>
      <c r="U2816" s="1"/>
      <c r="V2816" s="1" t="s">
        <v>12912</v>
      </c>
      <c r="W2816" s="1" t="s">
        <v>6826</v>
      </c>
    </row>
    <row r="2817" spans="1:23" x14ac:dyDescent="0.25">
      <c r="A2817" s="1">
        <v>1006867</v>
      </c>
      <c r="B2817" s="5" t="str">
        <f>VLOOKUP(H2817,'FIPS Basin X-walk'!$A$2:$F$3224,6,FALSE)</f>
        <v>Gulf Coast Basin (LA, TX)</v>
      </c>
      <c r="C2817" s="1" t="s">
        <v>20938</v>
      </c>
      <c r="D2817" s="1"/>
      <c r="E2817" s="1"/>
      <c r="F2817" s="1" t="s">
        <v>8503</v>
      </c>
      <c r="G2817" s="1" t="s">
        <v>10352</v>
      </c>
      <c r="H2817" s="1">
        <v>48201</v>
      </c>
      <c r="I2817" s="1">
        <v>1006867</v>
      </c>
      <c r="J2817" s="1">
        <v>29.625819</v>
      </c>
      <c r="K2817" s="1">
        <v>-95.061592000000005</v>
      </c>
      <c r="L2817" s="1"/>
      <c r="M2817" s="1" t="s">
        <v>1485</v>
      </c>
      <c r="N2817" s="1" t="s">
        <v>9148</v>
      </c>
      <c r="O2817" s="1">
        <v>2022</v>
      </c>
      <c r="P2817" s="1">
        <v>77507</v>
      </c>
      <c r="Q2817" s="1" t="s">
        <v>20939</v>
      </c>
      <c r="R2817" s="1"/>
      <c r="S2817" s="1" t="s">
        <v>24367</v>
      </c>
      <c r="T2817" s="1" t="s">
        <v>6826</v>
      </c>
      <c r="U2817" s="1"/>
      <c r="V2817" s="1" t="s">
        <v>20940</v>
      </c>
      <c r="W2817" s="1" t="s">
        <v>6826</v>
      </c>
    </row>
    <row r="2818" spans="1:23" x14ac:dyDescent="0.25">
      <c r="A2818" s="1">
        <v>1006943</v>
      </c>
      <c r="B2818" s="5" t="str">
        <f>VLOOKUP(H2818,'FIPS Basin X-walk'!$A$2:$F$3224,6,FALSE)</f>
        <v>Gulf Coast Basin (LA, TX)</v>
      </c>
      <c r="C2818" s="1" t="s">
        <v>21061</v>
      </c>
      <c r="D2818" s="1"/>
      <c r="E2818" s="1"/>
      <c r="F2818" s="1" t="s">
        <v>8473</v>
      </c>
      <c r="G2818" s="1" t="s">
        <v>10352</v>
      </c>
      <c r="H2818" s="1">
        <v>48201</v>
      </c>
      <c r="I2818" s="1">
        <v>1006943</v>
      </c>
      <c r="J2818" s="1">
        <v>29.716011000000002</v>
      </c>
      <c r="K2818" s="1">
        <v>-95.200573000000006</v>
      </c>
      <c r="L2818" s="1"/>
      <c r="M2818" s="1" t="s">
        <v>1485</v>
      </c>
      <c r="N2818" s="1" t="s">
        <v>9148</v>
      </c>
      <c r="O2818" s="1">
        <v>2022</v>
      </c>
      <c r="P2818" s="1">
        <v>77506</v>
      </c>
      <c r="Q2818" s="1" t="s">
        <v>21062</v>
      </c>
      <c r="R2818" s="1"/>
      <c r="S2818" s="1" t="s">
        <v>24387</v>
      </c>
      <c r="T2818" s="1" t="s">
        <v>6826</v>
      </c>
      <c r="U2818" s="1"/>
      <c r="V2818" s="1" t="s">
        <v>8088</v>
      </c>
      <c r="W2818" s="1" t="s">
        <v>6826</v>
      </c>
    </row>
    <row r="2819" spans="1:23" x14ac:dyDescent="0.25">
      <c r="A2819" s="1">
        <v>1009064</v>
      </c>
      <c r="B2819" s="5" t="str">
        <f>VLOOKUP(H2819,'FIPS Basin X-walk'!$A$2:$F$3224,6,FALSE)</f>
        <v>Gulf Coast Basin (LA, TX)</v>
      </c>
      <c r="C2819" s="1" t="s">
        <v>21055</v>
      </c>
      <c r="D2819" s="1"/>
      <c r="E2819" s="1"/>
      <c r="F2819" s="1" t="s">
        <v>8473</v>
      </c>
      <c r="G2819" s="1" t="s">
        <v>10352</v>
      </c>
      <c r="H2819" s="1">
        <v>48201</v>
      </c>
      <c r="I2819" s="1">
        <v>1009064</v>
      </c>
      <c r="J2819" s="1">
        <v>29.694534000000001</v>
      </c>
      <c r="K2819" s="1">
        <v>-95.158845999999997</v>
      </c>
      <c r="L2819" s="1"/>
      <c r="M2819" s="1" t="s">
        <v>1485</v>
      </c>
      <c r="N2819" s="1" t="s">
        <v>9148</v>
      </c>
      <c r="O2819" s="1">
        <v>2022</v>
      </c>
      <c r="P2819" s="1">
        <v>77503</v>
      </c>
      <c r="Q2819" s="1" t="s">
        <v>21056</v>
      </c>
      <c r="R2819" s="1"/>
      <c r="S2819" s="1" t="s">
        <v>24367</v>
      </c>
      <c r="T2819" s="1" t="s">
        <v>6826</v>
      </c>
      <c r="U2819" s="1"/>
      <c r="V2819" s="1" t="s">
        <v>9347</v>
      </c>
      <c r="W2819" s="1" t="s">
        <v>6826</v>
      </c>
    </row>
    <row r="2820" spans="1:23" x14ac:dyDescent="0.25">
      <c r="A2820" s="1">
        <v>1013977</v>
      </c>
      <c r="B2820" s="5" t="str">
        <f>VLOOKUP(H2820,'FIPS Basin X-walk'!$A$2:$F$3224,6,FALSE)</f>
        <v>Gulf Coast Basin (LA, TX)</v>
      </c>
      <c r="C2820" s="1" t="s">
        <v>21092</v>
      </c>
      <c r="D2820" s="1"/>
      <c r="E2820" s="1"/>
      <c r="F2820" s="1" t="s">
        <v>8473</v>
      </c>
      <c r="G2820" s="1" t="s">
        <v>10352</v>
      </c>
      <c r="H2820" s="1">
        <v>48201</v>
      </c>
      <c r="I2820" s="1">
        <v>1013977</v>
      </c>
      <c r="J2820" s="1">
        <v>29.634556</v>
      </c>
      <c r="K2820" s="1">
        <v>-95.068749999999994</v>
      </c>
      <c r="L2820" s="1"/>
      <c r="M2820" s="1" t="s">
        <v>1485</v>
      </c>
      <c r="N2820" s="1" t="s">
        <v>9148</v>
      </c>
      <c r="O2820" s="1">
        <v>2022</v>
      </c>
      <c r="P2820" s="1">
        <v>77507</v>
      </c>
      <c r="Q2820" s="1" t="s">
        <v>21093</v>
      </c>
      <c r="R2820" s="1"/>
      <c r="S2820" s="1" t="s">
        <v>24387</v>
      </c>
      <c r="T2820" s="1" t="s">
        <v>6826</v>
      </c>
      <c r="U2820" s="1"/>
      <c r="V2820" s="1" t="s">
        <v>7202</v>
      </c>
      <c r="W2820" s="1" t="s">
        <v>6826</v>
      </c>
    </row>
    <row r="2821" spans="1:23" x14ac:dyDescent="0.25">
      <c r="A2821" s="1">
        <v>1012757</v>
      </c>
      <c r="B2821" s="5" t="str">
        <f>VLOOKUP(H2821,'FIPS Basin X-walk'!$A$2:$F$3224,6,FALSE)</f>
        <v>Gulf Coast Basin (LA, TX)</v>
      </c>
      <c r="C2821" s="1"/>
      <c r="D2821" s="1"/>
      <c r="E2821" s="1"/>
      <c r="F2821" s="1" t="s">
        <v>21000</v>
      </c>
      <c r="G2821" s="1" t="s">
        <v>10352</v>
      </c>
      <c r="H2821" s="1">
        <v>48201</v>
      </c>
      <c r="I2821" s="1">
        <v>1012757</v>
      </c>
      <c r="J2821" s="1">
        <v>29.133600000000001</v>
      </c>
      <c r="K2821" s="1">
        <v>-89.388599999999997</v>
      </c>
      <c r="L2821" s="1"/>
      <c r="M2821" s="1" t="s">
        <v>1485</v>
      </c>
      <c r="N2821" s="1" t="s">
        <v>9148</v>
      </c>
      <c r="O2821" s="1">
        <v>2022</v>
      </c>
      <c r="P2821" s="1">
        <v>70081</v>
      </c>
      <c r="Q2821" s="1" t="s">
        <v>21001</v>
      </c>
      <c r="R2821" s="1" t="s">
        <v>24399</v>
      </c>
      <c r="S2821" s="1" t="s">
        <v>24489</v>
      </c>
      <c r="T2821" s="1" t="s">
        <v>6826</v>
      </c>
      <c r="U2821" s="1"/>
      <c r="V2821" s="1" t="s">
        <v>7117</v>
      </c>
      <c r="W2821" s="1" t="s">
        <v>6826</v>
      </c>
    </row>
    <row r="2822" spans="1:23" x14ac:dyDescent="0.25">
      <c r="A2822" s="1">
        <v>1013625</v>
      </c>
      <c r="B2822" s="5" t="str">
        <f>VLOOKUP(H2822,'FIPS Basin X-walk'!$A$2:$F$3224,6,FALSE)</f>
        <v>Gulf Coast Basin (LA, TX)</v>
      </c>
      <c r="C2822" s="1" t="s">
        <v>21036</v>
      </c>
      <c r="D2822" s="1"/>
      <c r="E2822" s="1"/>
      <c r="F2822" s="1" t="s">
        <v>21037</v>
      </c>
      <c r="G2822" s="1" t="s">
        <v>10352</v>
      </c>
      <c r="H2822" s="1">
        <v>48201</v>
      </c>
      <c r="I2822" s="1">
        <v>1013625</v>
      </c>
      <c r="J2822" s="1">
        <v>29.609722000000001</v>
      </c>
      <c r="K2822" s="1">
        <v>-95.026944</v>
      </c>
      <c r="L2822" s="1"/>
      <c r="M2822" s="1" t="s">
        <v>1485</v>
      </c>
      <c r="N2822" s="1" t="s">
        <v>9148</v>
      </c>
      <c r="O2822" s="1">
        <v>2022</v>
      </c>
      <c r="P2822" s="1">
        <v>77586</v>
      </c>
      <c r="Q2822" s="1" t="s">
        <v>21038</v>
      </c>
      <c r="R2822" s="1" t="s">
        <v>25313</v>
      </c>
      <c r="S2822" s="1" t="s">
        <v>24957</v>
      </c>
      <c r="T2822" s="1" t="s">
        <v>6826</v>
      </c>
      <c r="U2822" s="1"/>
      <c r="V2822" s="1" t="s">
        <v>21039</v>
      </c>
      <c r="W2822" s="1" t="s">
        <v>6826</v>
      </c>
    </row>
    <row r="2823" spans="1:23" x14ac:dyDescent="0.25">
      <c r="A2823" s="1">
        <v>1000698</v>
      </c>
      <c r="B2823" s="5" t="str">
        <f>VLOOKUP(H2823,'FIPS Basin X-walk'!$A$2:$F$3224,6,FALSE)</f>
        <v>Mid-Gulf Coast Basin</v>
      </c>
      <c r="C2823" s="1" t="s">
        <v>15235</v>
      </c>
      <c r="D2823" s="1"/>
      <c r="E2823" s="1"/>
      <c r="F2823" s="1" t="s">
        <v>15236</v>
      </c>
      <c r="G2823" s="1" t="s">
        <v>1594</v>
      </c>
      <c r="H2823" s="1">
        <v>28047</v>
      </c>
      <c r="I2823" s="1">
        <v>1000698</v>
      </c>
      <c r="J2823" s="1">
        <v>30.440799999999999</v>
      </c>
      <c r="K2823" s="1">
        <v>-89.026499999999999</v>
      </c>
      <c r="L2823" s="1"/>
      <c r="M2823" s="1" t="s">
        <v>1523</v>
      </c>
      <c r="N2823" s="1" t="s">
        <v>15181</v>
      </c>
      <c r="O2823" s="1">
        <v>2022</v>
      </c>
      <c r="P2823" s="1">
        <v>39501</v>
      </c>
      <c r="Q2823" s="1" t="s">
        <v>15237</v>
      </c>
      <c r="R2823" s="1"/>
      <c r="S2823" s="1" t="s">
        <v>24355</v>
      </c>
      <c r="T2823" s="1" t="s">
        <v>6826</v>
      </c>
      <c r="U2823" s="1"/>
      <c r="V2823" s="1" t="s">
        <v>6827</v>
      </c>
      <c r="W2823" s="1" t="s">
        <v>6828</v>
      </c>
    </row>
    <row r="2824" spans="1:23" x14ac:dyDescent="0.25">
      <c r="A2824" s="1">
        <v>1001176</v>
      </c>
      <c r="B2824" s="5" t="str">
        <f>VLOOKUP(H2824,'FIPS Basin X-walk'!$A$2:$F$3224,6,FALSE)</f>
        <v>East Texas Basin</v>
      </c>
      <c r="C2824" s="1" t="s">
        <v>21135</v>
      </c>
      <c r="D2824" s="1"/>
      <c r="E2824" s="1" t="s">
        <v>6828</v>
      </c>
      <c r="F2824" s="1" t="s">
        <v>21136</v>
      </c>
      <c r="G2824" s="1" t="s">
        <v>1594</v>
      </c>
      <c r="H2824" s="1">
        <v>48203</v>
      </c>
      <c r="I2824" s="1">
        <v>1001176</v>
      </c>
      <c r="J2824" s="1">
        <v>32.460700000000003</v>
      </c>
      <c r="K2824" s="1">
        <v>-94.485200000000006</v>
      </c>
      <c r="L2824" s="1"/>
      <c r="M2824" s="1" t="s">
        <v>1485</v>
      </c>
      <c r="N2824" s="1" t="s">
        <v>9148</v>
      </c>
      <c r="O2824" s="1">
        <v>2022</v>
      </c>
      <c r="P2824" s="1">
        <v>75650</v>
      </c>
      <c r="Q2824" s="1" t="s">
        <v>21137</v>
      </c>
      <c r="R2824" s="1"/>
      <c r="S2824" s="1" t="s">
        <v>24355</v>
      </c>
      <c r="T2824" s="1" t="s">
        <v>6826</v>
      </c>
      <c r="U2824" s="1"/>
      <c r="V2824" s="1" t="s">
        <v>24651</v>
      </c>
      <c r="W2824" s="1" t="s">
        <v>6828</v>
      </c>
    </row>
    <row r="2825" spans="1:23" x14ac:dyDescent="0.25">
      <c r="A2825" s="1">
        <v>1007793</v>
      </c>
      <c r="B2825" s="5" t="str">
        <f>VLOOKUP(H2825,'FIPS Basin X-walk'!$A$2:$F$3224,6,FALSE)</f>
        <v>Appalachian Basin (Eastern Overthrust Area)</v>
      </c>
      <c r="C2825" s="1" t="s">
        <v>22795</v>
      </c>
      <c r="D2825" s="1"/>
      <c r="E2825" s="1" t="s">
        <v>6828</v>
      </c>
      <c r="F2825" s="1" t="s">
        <v>22796</v>
      </c>
      <c r="G2825" s="1" t="s">
        <v>1594</v>
      </c>
      <c r="H2825" s="1">
        <v>54033</v>
      </c>
      <c r="I2825" s="1">
        <v>1007793</v>
      </c>
      <c r="J2825" s="1">
        <v>39.384399999999999</v>
      </c>
      <c r="K2825" s="1">
        <v>-80.332499999999996</v>
      </c>
      <c r="L2825" s="1"/>
      <c r="M2825" s="1" t="s">
        <v>1521</v>
      </c>
      <c r="N2825" s="1" t="s">
        <v>22744</v>
      </c>
      <c r="O2825" s="1">
        <v>2022</v>
      </c>
      <c r="P2825" s="1">
        <v>26366</v>
      </c>
      <c r="Q2825" s="1" t="s">
        <v>22797</v>
      </c>
      <c r="R2825" s="1"/>
      <c r="S2825" s="1" t="s">
        <v>24355</v>
      </c>
      <c r="T2825" s="1" t="s">
        <v>6826</v>
      </c>
      <c r="U2825" s="1"/>
      <c r="V2825" s="1" t="s">
        <v>18229</v>
      </c>
      <c r="W2825" s="1" t="s">
        <v>6828</v>
      </c>
    </row>
    <row r="2826" spans="1:23" x14ac:dyDescent="0.25">
      <c r="A2826" s="1">
        <v>1007438</v>
      </c>
      <c r="B2826" s="5" t="str">
        <f>VLOOKUP(H2826,'FIPS Basin X-walk'!$A$2:$F$3224,6,FALSE)</f>
        <v>East Texas Basin</v>
      </c>
      <c r="C2826" s="1" t="s">
        <v>21133</v>
      </c>
      <c r="D2826" s="1"/>
      <c r="E2826" s="1"/>
      <c r="F2826" s="1" t="s">
        <v>20850</v>
      </c>
      <c r="G2826" s="1" t="s">
        <v>1594</v>
      </c>
      <c r="H2826" s="1">
        <v>48203</v>
      </c>
      <c r="I2826" s="1">
        <v>1007438</v>
      </c>
      <c r="J2826" s="1">
        <v>32.447200000000002</v>
      </c>
      <c r="K2826" s="1">
        <v>-94.691699999999997</v>
      </c>
      <c r="L2826" s="1"/>
      <c r="M2826" s="1" t="s">
        <v>1485</v>
      </c>
      <c r="N2826" s="1" t="s">
        <v>9148</v>
      </c>
      <c r="O2826" s="1">
        <v>2022</v>
      </c>
      <c r="P2826" s="1">
        <v>75602</v>
      </c>
      <c r="Q2826" s="1" t="s">
        <v>21134</v>
      </c>
      <c r="R2826" s="1"/>
      <c r="S2826" s="1" t="s">
        <v>24367</v>
      </c>
      <c r="T2826" s="1" t="s">
        <v>6828</v>
      </c>
      <c r="U2826" s="1"/>
      <c r="V2826" s="1" t="s">
        <v>6866</v>
      </c>
      <c r="W2826" s="1" t="s">
        <v>6828</v>
      </c>
    </row>
    <row r="2827" spans="1:23" x14ac:dyDescent="0.25">
      <c r="A2827" s="1">
        <v>1000145</v>
      </c>
      <c r="B2827" s="5" t="str">
        <f>VLOOKUP(H2827,'FIPS Basin X-walk'!$A$2:$F$3224,6,FALSE)</f>
        <v>East Texas Basin</v>
      </c>
      <c r="C2827" s="1" t="s">
        <v>21142</v>
      </c>
      <c r="D2827" s="1"/>
      <c r="E2827" s="1"/>
      <c r="F2827" s="1" t="s">
        <v>14257</v>
      </c>
      <c r="G2827" s="1" t="s">
        <v>1594</v>
      </c>
      <c r="H2827" s="1">
        <v>48203</v>
      </c>
      <c r="I2827" s="1">
        <v>1000145</v>
      </c>
      <c r="J2827" s="1">
        <v>32.395800000000001</v>
      </c>
      <c r="K2827" s="1">
        <v>-94.436099999999996</v>
      </c>
      <c r="L2827" s="1"/>
      <c r="M2827" s="1" t="s">
        <v>1485</v>
      </c>
      <c r="N2827" s="1" t="s">
        <v>9148</v>
      </c>
      <c r="O2827" s="1">
        <v>2022</v>
      </c>
      <c r="P2827" s="1">
        <v>75670</v>
      </c>
      <c r="Q2827" s="1" t="s">
        <v>21143</v>
      </c>
      <c r="R2827" s="1"/>
      <c r="S2827" s="1" t="s">
        <v>24355</v>
      </c>
      <c r="T2827" s="1" t="s">
        <v>6826</v>
      </c>
      <c r="U2827" s="1"/>
      <c r="V2827" s="1" t="s">
        <v>24426</v>
      </c>
      <c r="W2827" s="1" t="s">
        <v>6828</v>
      </c>
    </row>
    <row r="2828" spans="1:23" x14ac:dyDescent="0.25">
      <c r="A2828" s="1">
        <v>1005068</v>
      </c>
      <c r="B2828" s="5" t="str">
        <f>VLOOKUP(H2828,'FIPS Basin X-walk'!$A$2:$F$3224,6,FALSE)</f>
        <v>Appalachian Basin (Eastern Overthrust Area)</v>
      </c>
      <c r="C2828" s="1" t="s">
        <v>22798</v>
      </c>
      <c r="D2828" s="1"/>
      <c r="E2828" s="1"/>
      <c r="F2828" s="1" t="s">
        <v>22799</v>
      </c>
      <c r="G2828" s="1" t="s">
        <v>15234</v>
      </c>
      <c r="H2828" s="1">
        <v>54033</v>
      </c>
      <c r="I2828" s="1">
        <v>1005068</v>
      </c>
      <c r="J2828" s="1">
        <v>39.254959999999997</v>
      </c>
      <c r="K2828" s="1">
        <v>-80.290909999999997</v>
      </c>
      <c r="L2828" s="1"/>
      <c r="M2828" s="1" t="s">
        <v>1521</v>
      </c>
      <c r="N2828" s="1" t="s">
        <v>22744</v>
      </c>
      <c r="O2828" s="1">
        <v>2022</v>
      </c>
      <c r="P2828" s="1">
        <v>26323</v>
      </c>
      <c r="Q2828" s="1" t="s">
        <v>25456</v>
      </c>
      <c r="R2828" s="1"/>
      <c r="S2828" s="1" t="s">
        <v>25457</v>
      </c>
      <c r="T2828" s="1" t="s">
        <v>6826</v>
      </c>
      <c r="U2828" s="1"/>
      <c r="V2828" s="1" t="s">
        <v>11171</v>
      </c>
      <c r="W2828" s="1" t="s">
        <v>6826</v>
      </c>
    </row>
    <row r="2829" spans="1:23" x14ac:dyDescent="0.25">
      <c r="A2829" s="1">
        <v>1007667</v>
      </c>
      <c r="B2829" s="5" t="str">
        <f>VLOOKUP(H2829,'FIPS Basin X-walk'!$A$2:$F$3224,6,FALSE)</f>
        <v>Appalachian Basin (Eastern Overthrust Area)</v>
      </c>
      <c r="C2829" s="1" t="s">
        <v>22803</v>
      </c>
      <c r="D2829" s="1"/>
      <c r="E2829" s="1"/>
      <c r="F2829" s="1" t="s">
        <v>6975</v>
      </c>
      <c r="G2829" s="1" t="s">
        <v>15234</v>
      </c>
      <c r="H2829" s="1">
        <v>54033</v>
      </c>
      <c r="I2829" s="1">
        <v>1007667</v>
      </c>
      <c r="J2829" s="1">
        <v>39.338610000000003</v>
      </c>
      <c r="K2829" s="1">
        <v>-80.25694</v>
      </c>
      <c r="L2829" s="1"/>
      <c r="M2829" s="1" t="s">
        <v>1521</v>
      </c>
      <c r="N2829" s="1" t="s">
        <v>22744</v>
      </c>
      <c r="O2829" s="1">
        <v>2022</v>
      </c>
      <c r="P2829" s="1">
        <v>26330</v>
      </c>
      <c r="Q2829" s="1" t="s">
        <v>22804</v>
      </c>
      <c r="R2829" s="1"/>
      <c r="S2829" s="1" t="s">
        <v>24358</v>
      </c>
      <c r="T2829" s="1" t="s">
        <v>6826</v>
      </c>
      <c r="U2829" s="1"/>
      <c r="V2829" s="1" t="s">
        <v>6878</v>
      </c>
      <c r="W2829" s="1" t="s">
        <v>6826</v>
      </c>
    </row>
    <row r="2830" spans="1:23" x14ac:dyDescent="0.25">
      <c r="A2830" s="1">
        <v>1012139</v>
      </c>
      <c r="B2830" s="5" t="str">
        <f>VLOOKUP(H2830,'FIPS Basin X-walk'!$A$2:$F$3224,6,FALSE)</f>
        <v>Appalachian Basin (Eastern Overthrust Area)</v>
      </c>
      <c r="C2830" s="1" t="s">
        <v>22794</v>
      </c>
      <c r="D2830" s="1"/>
      <c r="E2830" s="1"/>
      <c r="F2830" s="1" t="s">
        <v>18556</v>
      </c>
      <c r="G2830" s="1" t="s">
        <v>15234</v>
      </c>
      <c r="H2830" s="1">
        <v>54033</v>
      </c>
      <c r="I2830" s="1">
        <v>1012139</v>
      </c>
      <c r="J2830" s="1">
        <v>39.333669999999998</v>
      </c>
      <c r="K2830" s="1">
        <v>-80.234780000000001</v>
      </c>
      <c r="L2830" s="1"/>
      <c r="M2830" s="1" t="s">
        <v>1521</v>
      </c>
      <c r="N2830" s="1" t="s">
        <v>22744</v>
      </c>
      <c r="O2830" s="1">
        <v>2022</v>
      </c>
      <c r="P2830" s="1">
        <v>26330</v>
      </c>
      <c r="Q2830" s="1" t="s">
        <v>238</v>
      </c>
      <c r="R2830" s="1"/>
      <c r="S2830" s="1" t="s">
        <v>24435</v>
      </c>
      <c r="T2830" s="1" t="s">
        <v>6826</v>
      </c>
      <c r="U2830" s="1"/>
      <c r="V2830" s="1" t="s">
        <v>7232</v>
      </c>
      <c r="W2830" s="1" t="s">
        <v>6826</v>
      </c>
    </row>
    <row r="2831" spans="1:23" x14ac:dyDescent="0.25">
      <c r="A2831" s="1">
        <v>1012140</v>
      </c>
      <c r="B2831" s="5" t="str">
        <f>VLOOKUP(H2831,'FIPS Basin X-walk'!$A$2:$F$3224,6,FALSE)</f>
        <v>Appalachian Basin (Eastern Overthrust Area)</v>
      </c>
      <c r="C2831" s="1" t="s">
        <v>22794</v>
      </c>
      <c r="D2831" s="1"/>
      <c r="E2831" s="1"/>
      <c r="F2831" s="1" t="s">
        <v>18556</v>
      </c>
      <c r="G2831" s="1" t="s">
        <v>15234</v>
      </c>
      <c r="H2831" s="1">
        <v>54033</v>
      </c>
      <c r="I2831" s="1">
        <v>1012140</v>
      </c>
      <c r="J2831" s="1">
        <v>39.333669999999998</v>
      </c>
      <c r="K2831" s="1">
        <v>-80.234780000000001</v>
      </c>
      <c r="L2831" s="1"/>
      <c r="M2831" s="1" t="s">
        <v>1521</v>
      </c>
      <c r="N2831" s="1" t="s">
        <v>22744</v>
      </c>
      <c r="O2831" s="1">
        <v>2022</v>
      </c>
      <c r="P2831" s="1">
        <v>26330</v>
      </c>
      <c r="Q2831" s="1" t="s">
        <v>376</v>
      </c>
      <c r="R2831" s="1"/>
      <c r="S2831" s="1" t="s">
        <v>24435</v>
      </c>
      <c r="T2831" s="1" t="s">
        <v>6826</v>
      </c>
      <c r="U2831" s="1"/>
      <c r="V2831" s="1" t="s">
        <v>7232</v>
      </c>
      <c r="W2831" s="1" t="s">
        <v>6826</v>
      </c>
    </row>
    <row r="2832" spans="1:23" x14ac:dyDescent="0.25">
      <c r="A2832" s="1">
        <v>1010177</v>
      </c>
      <c r="B2832" s="5" t="str">
        <f>VLOOKUP(H2832,'FIPS Basin X-walk'!$A$2:$F$3224,6,FALSE)</f>
        <v>Appalachian Basin (Eastern Overthrust Area)</v>
      </c>
      <c r="C2832" s="1" t="s">
        <v>17953</v>
      </c>
      <c r="D2832" s="1"/>
      <c r="E2832" s="1"/>
      <c r="F2832" s="1" t="s">
        <v>17948</v>
      </c>
      <c r="G2832" s="1" t="s">
        <v>15234</v>
      </c>
      <c r="H2832" s="1">
        <v>39067</v>
      </c>
      <c r="I2832" s="1">
        <v>1010177</v>
      </c>
      <c r="J2832" s="1">
        <v>40.258920000000003</v>
      </c>
      <c r="K2832" s="1">
        <v>-81.025970000000001</v>
      </c>
      <c r="L2832" s="1"/>
      <c r="M2832" s="1" t="s">
        <v>1542</v>
      </c>
      <c r="N2832" s="1" t="s">
        <v>17708</v>
      </c>
      <c r="O2832" s="1">
        <v>2022</v>
      </c>
      <c r="P2832" s="1">
        <v>43907</v>
      </c>
      <c r="Q2832" s="1" t="s">
        <v>773</v>
      </c>
      <c r="R2832" s="1"/>
      <c r="S2832" s="1" t="s">
        <v>24399</v>
      </c>
      <c r="T2832" s="1" t="s">
        <v>6826</v>
      </c>
      <c r="U2832" s="1"/>
      <c r="V2832" s="1" t="s">
        <v>9136</v>
      </c>
      <c r="W2832" s="1" t="s">
        <v>6826</v>
      </c>
    </row>
    <row r="2833" spans="1:23" x14ac:dyDescent="0.25">
      <c r="A2833" s="1">
        <v>1011967</v>
      </c>
      <c r="B2833" s="5" t="str">
        <f>VLOOKUP(H2833,'FIPS Basin X-walk'!$A$2:$F$3224,6,FALSE)</f>
        <v>Appalachian Basin (Eastern Overthrust Area)</v>
      </c>
      <c r="C2833" s="1"/>
      <c r="D2833" s="1"/>
      <c r="E2833" s="1"/>
      <c r="F2833" s="1" t="s">
        <v>17948</v>
      </c>
      <c r="G2833" s="1" t="s">
        <v>15234</v>
      </c>
      <c r="H2833" s="1">
        <v>39067</v>
      </c>
      <c r="I2833" s="1">
        <v>1011967</v>
      </c>
      <c r="J2833" s="1">
        <v>40.290792000000003</v>
      </c>
      <c r="K2833" s="1">
        <v>-80.987630999999993</v>
      </c>
      <c r="L2833" s="1"/>
      <c r="M2833" s="1" t="s">
        <v>1542</v>
      </c>
      <c r="N2833" s="1" t="s">
        <v>17708</v>
      </c>
      <c r="O2833" s="1">
        <v>2022</v>
      </c>
      <c r="P2833" s="1">
        <v>43907</v>
      </c>
      <c r="Q2833" s="1" t="s">
        <v>1238</v>
      </c>
      <c r="R2833" s="1"/>
      <c r="S2833" s="1" t="s">
        <v>24399</v>
      </c>
      <c r="T2833" s="1" t="s">
        <v>6826</v>
      </c>
      <c r="U2833" s="1"/>
      <c r="V2833" s="1" t="s">
        <v>9136</v>
      </c>
      <c r="W2833" s="1" t="s">
        <v>6826</v>
      </c>
    </row>
    <row r="2834" spans="1:23" x14ac:dyDescent="0.25">
      <c r="A2834" s="1">
        <v>1013201</v>
      </c>
      <c r="B2834" s="5" t="str">
        <f>VLOOKUP(H2834,'FIPS Basin X-walk'!$A$2:$F$3224,6,FALSE)</f>
        <v>Appalachian Basin (Eastern Overthrust Area)</v>
      </c>
      <c r="C2834" s="1"/>
      <c r="D2834" s="1"/>
      <c r="E2834" s="1"/>
      <c r="F2834" s="1" t="s">
        <v>17948</v>
      </c>
      <c r="G2834" s="1" t="s">
        <v>15234</v>
      </c>
      <c r="H2834" s="1">
        <v>39067</v>
      </c>
      <c r="I2834" s="1">
        <v>1013201</v>
      </c>
      <c r="J2834" s="1">
        <v>40.251382999999997</v>
      </c>
      <c r="K2834" s="1">
        <v>-81.020392999999999</v>
      </c>
      <c r="L2834" s="1"/>
      <c r="M2834" s="1" t="s">
        <v>1542</v>
      </c>
      <c r="N2834" s="1" t="s">
        <v>17708</v>
      </c>
      <c r="O2834" s="1">
        <v>2022</v>
      </c>
      <c r="P2834" s="1">
        <v>43907</v>
      </c>
      <c r="Q2834" s="1" t="s">
        <v>801</v>
      </c>
      <c r="R2834" s="1"/>
      <c r="S2834" s="1" t="s">
        <v>24435</v>
      </c>
      <c r="T2834" s="1" t="s">
        <v>6826</v>
      </c>
      <c r="U2834" s="1"/>
      <c r="V2834" s="1" t="s">
        <v>7521</v>
      </c>
      <c r="W2834" s="1" t="s">
        <v>6826</v>
      </c>
    </row>
    <row r="2835" spans="1:23" x14ac:dyDescent="0.25">
      <c r="A2835" s="1">
        <v>1007636</v>
      </c>
      <c r="B2835" s="5" t="str">
        <f>VLOOKUP(H2835,'FIPS Basin X-walk'!$A$2:$F$3224,6,FALSE)</f>
        <v>Appalachian Basin (Eastern Overthrust Area)</v>
      </c>
      <c r="C2835" s="1" t="s">
        <v>22800</v>
      </c>
      <c r="D2835" s="1"/>
      <c r="E2835" s="1"/>
      <c r="F2835" s="1" t="s">
        <v>22801</v>
      </c>
      <c r="G2835" s="1" t="s">
        <v>15234</v>
      </c>
      <c r="H2835" s="1">
        <v>54033</v>
      </c>
      <c r="I2835" s="1">
        <v>1007636</v>
      </c>
      <c r="J2835" s="1">
        <v>39.290691000000002</v>
      </c>
      <c r="K2835" s="1">
        <v>-80.356680999999995</v>
      </c>
      <c r="L2835" s="1"/>
      <c r="M2835" s="1" t="s">
        <v>1521</v>
      </c>
      <c r="N2835" s="1" t="s">
        <v>22744</v>
      </c>
      <c r="O2835" s="1">
        <v>2022</v>
      </c>
      <c r="P2835" s="1">
        <v>26301</v>
      </c>
      <c r="Q2835" s="1" t="s">
        <v>22802</v>
      </c>
      <c r="R2835" s="1"/>
      <c r="S2835" s="1" t="s">
        <v>24358</v>
      </c>
      <c r="T2835" s="1" t="s">
        <v>6826</v>
      </c>
      <c r="U2835" s="1"/>
      <c r="V2835" s="1" t="s">
        <v>6878</v>
      </c>
      <c r="W2835" s="1" t="s">
        <v>6826</v>
      </c>
    </row>
    <row r="2836" spans="1:23" x14ac:dyDescent="0.25">
      <c r="A2836" s="1">
        <v>1004706</v>
      </c>
      <c r="B2836" s="5" t="str">
        <f>VLOOKUP(H2836,'FIPS Basin X-walk'!$A$2:$F$3224,6,FALSE)</f>
        <v>Appalachian Basin (Eastern Overthrust Area)</v>
      </c>
      <c r="C2836" s="1" t="s">
        <v>25373</v>
      </c>
      <c r="D2836" s="1"/>
      <c r="E2836" s="1"/>
      <c r="F2836" s="1" t="s">
        <v>22837</v>
      </c>
      <c r="G2836" s="1" t="s">
        <v>15234</v>
      </c>
      <c r="H2836" s="1">
        <v>54033</v>
      </c>
      <c r="I2836" s="1">
        <v>1004706</v>
      </c>
      <c r="J2836" s="1">
        <v>39.284129999999998</v>
      </c>
      <c r="K2836" s="1">
        <v>-80.299985000000007</v>
      </c>
      <c r="L2836" s="1"/>
      <c r="M2836" s="1" t="s">
        <v>1521</v>
      </c>
      <c r="N2836" s="1" t="s">
        <v>22744</v>
      </c>
      <c r="O2836" s="1">
        <v>2022</v>
      </c>
      <c r="P2836" s="1">
        <v>26378</v>
      </c>
      <c r="Q2836" s="1" t="s">
        <v>25374</v>
      </c>
      <c r="R2836" s="1"/>
      <c r="S2836" s="1" t="s">
        <v>24359</v>
      </c>
      <c r="T2836" s="1" t="s">
        <v>6826</v>
      </c>
      <c r="U2836" s="1"/>
      <c r="V2836" s="1" t="s">
        <v>13788</v>
      </c>
      <c r="W2836" s="1" t="s">
        <v>6826</v>
      </c>
    </row>
    <row r="2837" spans="1:23" x14ac:dyDescent="0.25">
      <c r="A2837" s="1">
        <v>1010771</v>
      </c>
      <c r="B2837" s="5" t="str">
        <f>VLOOKUP(H2837,'FIPS Basin X-walk'!$A$2:$F$3224,6,FALSE)</f>
        <v>Appalachian Basin (Eastern Overthrust Area)</v>
      </c>
      <c r="C2837" s="1" t="s">
        <v>17949</v>
      </c>
      <c r="D2837" s="1"/>
      <c r="E2837" s="1"/>
      <c r="F2837" s="1" t="s">
        <v>17950</v>
      </c>
      <c r="G2837" s="1" t="s">
        <v>15234</v>
      </c>
      <c r="H2837" s="1">
        <v>39067</v>
      </c>
      <c r="I2837" s="1">
        <v>1010771</v>
      </c>
      <c r="J2837" s="1">
        <v>40.332312999999999</v>
      </c>
      <c r="K2837" s="1">
        <v>-80.936586000000005</v>
      </c>
      <c r="L2837" s="1"/>
      <c r="M2837" s="1" t="s">
        <v>1542</v>
      </c>
      <c r="N2837" s="1" t="s">
        <v>17708</v>
      </c>
      <c r="O2837" s="1">
        <v>2022</v>
      </c>
      <c r="P2837" s="1">
        <v>43986</v>
      </c>
      <c r="Q2837" s="1" t="s">
        <v>1222</v>
      </c>
      <c r="R2837" s="1"/>
      <c r="S2837" s="1" t="s">
        <v>24399</v>
      </c>
      <c r="T2837" s="1" t="s">
        <v>6826</v>
      </c>
      <c r="U2837" s="1"/>
      <c r="V2837" s="1" t="s">
        <v>9136</v>
      </c>
      <c r="W2837" s="1" t="s">
        <v>6826</v>
      </c>
    </row>
    <row r="2838" spans="1:23" x14ac:dyDescent="0.25">
      <c r="A2838" s="1">
        <v>1003910</v>
      </c>
      <c r="B2838" s="5" t="str">
        <f>VLOOKUP(H2838,'FIPS Basin X-walk'!$A$2:$F$3224,6,FALSE)</f>
        <v>East Texas Basin</v>
      </c>
      <c r="C2838" s="1" t="s">
        <v>21147</v>
      </c>
      <c r="D2838" s="1"/>
      <c r="E2838" s="1"/>
      <c r="F2838" s="1" t="s">
        <v>20850</v>
      </c>
      <c r="G2838" s="1" t="s">
        <v>15234</v>
      </c>
      <c r="H2838" s="1">
        <v>48203</v>
      </c>
      <c r="I2838" s="1">
        <v>1003910</v>
      </c>
      <c r="J2838" s="1">
        <v>32.447800000000001</v>
      </c>
      <c r="K2838" s="1">
        <v>-94.6875</v>
      </c>
      <c r="L2838" s="1"/>
      <c r="M2838" s="1" t="s">
        <v>1485</v>
      </c>
      <c r="N2838" s="1" t="s">
        <v>9148</v>
      </c>
      <c r="O2838" s="1">
        <v>2022</v>
      </c>
      <c r="P2838" s="1">
        <v>75602</v>
      </c>
      <c r="Q2838" s="1" t="s">
        <v>21148</v>
      </c>
      <c r="R2838" s="1"/>
      <c r="S2838" s="1" t="s">
        <v>24387</v>
      </c>
      <c r="T2838" s="1" t="s">
        <v>6826</v>
      </c>
      <c r="U2838" s="1"/>
      <c r="V2838" s="1" t="s">
        <v>8086</v>
      </c>
      <c r="W2838" s="1" t="s">
        <v>6826</v>
      </c>
    </row>
    <row r="2839" spans="1:23" x14ac:dyDescent="0.25">
      <c r="A2839" s="1">
        <v>1007430</v>
      </c>
      <c r="B2839" s="5" t="str">
        <f>VLOOKUP(H2839,'FIPS Basin X-walk'!$A$2:$F$3224,6,FALSE)</f>
        <v>East Texas Basin</v>
      </c>
      <c r="C2839" s="1" t="s">
        <v>21138</v>
      </c>
      <c r="D2839" s="1"/>
      <c r="E2839" s="1"/>
      <c r="F2839" s="1" t="s">
        <v>20847</v>
      </c>
      <c r="G2839" s="1" t="s">
        <v>15234</v>
      </c>
      <c r="H2839" s="1">
        <v>48203</v>
      </c>
      <c r="I2839" s="1">
        <v>1007430</v>
      </c>
      <c r="J2839" s="1">
        <v>32.600549999999998</v>
      </c>
      <c r="K2839" s="1">
        <v>-94.666290000000004</v>
      </c>
      <c r="L2839" s="1"/>
      <c r="M2839" s="1" t="s">
        <v>1485</v>
      </c>
      <c r="N2839" s="1" t="s">
        <v>9148</v>
      </c>
      <c r="O2839" s="1">
        <v>2022</v>
      </c>
      <c r="P2839" s="1">
        <v>75605</v>
      </c>
      <c r="Q2839" s="1" t="s">
        <v>24065</v>
      </c>
      <c r="R2839" s="1" t="s">
        <v>24399</v>
      </c>
      <c r="S2839" s="1" t="s">
        <v>24435</v>
      </c>
      <c r="T2839" s="1" t="s">
        <v>6826</v>
      </c>
      <c r="U2839" s="1"/>
      <c r="V2839" s="1" t="s">
        <v>7090</v>
      </c>
      <c r="W2839" s="1" t="s">
        <v>6826</v>
      </c>
    </row>
    <row r="2840" spans="1:23" x14ac:dyDescent="0.25">
      <c r="A2840" s="1">
        <v>1011708</v>
      </c>
      <c r="B2840" s="5" t="str">
        <f>VLOOKUP(H2840,'FIPS Basin X-walk'!$A$2:$F$3224,6,FALSE)</f>
        <v>East Texas Basin</v>
      </c>
      <c r="C2840" s="1" t="s">
        <v>21145</v>
      </c>
      <c r="D2840" s="1"/>
      <c r="E2840" s="1"/>
      <c r="F2840" s="1" t="s">
        <v>20847</v>
      </c>
      <c r="G2840" s="1" t="s">
        <v>15234</v>
      </c>
      <c r="H2840" s="1">
        <v>48203</v>
      </c>
      <c r="I2840" s="1">
        <v>1011708</v>
      </c>
      <c r="J2840" s="1">
        <v>32.439278000000002</v>
      </c>
      <c r="K2840" s="1">
        <v>-94.688435999999996</v>
      </c>
      <c r="L2840" s="1"/>
      <c r="M2840" s="1" t="s">
        <v>1485</v>
      </c>
      <c r="N2840" s="1" t="s">
        <v>9148</v>
      </c>
      <c r="O2840" s="1">
        <v>2022</v>
      </c>
      <c r="P2840" s="1">
        <v>75602</v>
      </c>
      <c r="Q2840" s="1" t="s">
        <v>21146</v>
      </c>
      <c r="R2840" s="1"/>
      <c r="S2840" s="1" t="s">
        <v>24414</v>
      </c>
      <c r="T2840" s="1" t="s">
        <v>6826</v>
      </c>
      <c r="U2840" s="1"/>
      <c r="V2840" s="1" t="s">
        <v>12916</v>
      </c>
      <c r="W2840" s="1" t="s">
        <v>6826</v>
      </c>
    </row>
    <row r="2841" spans="1:23" x14ac:dyDescent="0.25">
      <c r="A2841" s="1">
        <v>1005127</v>
      </c>
      <c r="B2841" s="5" t="str">
        <f>VLOOKUP(H2841,'FIPS Basin X-walk'!$A$2:$F$3224,6,FALSE)</f>
        <v>East Texas Basin</v>
      </c>
      <c r="C2841" s="1" t="s">
        <v>21144</v>
      </c>
      <c r="D2841" s="1"/>
      <c r="E2841" s="1"/>
      <c r="F2841" s="1" t="s">
        <v>14257</v>
      </c>
      <c r="G2841" s="1" t="s">
        <v>15234</v>
      </c>
      <c r="H2841" s="1">
        <v>48203</v>
      </c>
      <c r="I2841" s="1">
        <v>1005127</v>
      </c>
      <c r="J2841" s="1">
        <v>32.535981</v>
      </c>
      <c r="K2841" s="1">
        <v>-94.399072000000004</v>
      </c>
      <c r="L2841" s="1"/>
      <c r="M2841" s="1" t="s">
        <v>1485</v>
      </c>
      <c r="N2841" s="1" t="s">
        <v>9148</v>
      </c>
      <c r="O2841" s="1">
        <v>2022</v>
      </c>
      <c r="P2841" s="1">
        <v>75670</v>
      </c>
      <c r="Q2841" s="1" t="s">
        <v>25462</v>
      </c>
      <c r="R2841" s="1"/>
      <c r="S2841" s="1" t="s">
        <v>24453</v>
      </c>
      <c r="T2841" s="1" t="s">
        <v>6826</v>
      </c>
      <c r="U2841" s="1"/>
      <c r="V2841" s="1" t="s">
        <v>25463</v>
      </c>
      <c r="W2841" s="1" t="s">
        <v>6826</v>
      </c>
    </row>
    <row r="2842" spans="1:23" x14ac:dyDescent="0.25">
      <c r="A2842" s="1">
        <v>1014229</v>
      </c>
      <c r="B2842" s="5" t="str">
        <f>VLOOKUP(H2842,'FIPS Basin X-walk'!$A$2:$F$3224,6,FALSE)</f>
        <v>East Texas Basin</v>
      </c>
      <c r="C2842" s="1" t="s">
        <v>26917</v>
      </c>
      <c r="D2842" s="1"/>
      <c r="E2842" s="1"/>
      <c r="F2842" s="1" t="s">
        <v>1723</v>
      </c>
      <c r="G2842" s="1" t="s">
        <v>15234</v>
      </c>
      <c r="H2842" s="1">
        <v>48203</v>
      </c>
      <c r="I2842" s="1">
        <v>1014229</v>
      </c>
      <c r="J2842" s="1">
        <v>32.405380000000001</v>
      </c>
      <c r="K2842" s="1">
        <v>-94.429540000000003</v>
      </c>
      <c r="L2842" s="1"/>
      <c r="M2842" s="1" t="s">
        <v>1485</v>
      </c>
      <c r="N2842" s="1" t="s">
        <v>9148</v>
      </c>
      <c r="O2842" s="1">
        <v>2022</v>
      </c>
      <c r="P2842" s="1">
        <v>75672</v>
      </c>
      <c r="Q2842" s="1" t="s">
        <v>24293</v>
      </c>
      <c r="R2842" s="1"/>
      <c r="S2842" s="1" t="s">
        <v>24435</v>
      </c>
      <c r="T2842" s="1" t="s">
        <v>6826</v>
      </c>
      <c r="U2842" s="1"/>
      <c r="V2842" s="1" t="s">
        <v>7090</v>
      </c>
      <c r="W2842" s="1" t="s">
        <v>6826</v>
      </c>
    </row>
    <row r="2843" spans="1:23" x14ac:dyDescent="0.25">
      <c r="A2843" s="1">
        <v>1003041</v>
      </c>
      <c r="B2843" s="5" t="str">
        <f>VLOOKUP(H2843,'FIPS Basin X-walk'!$A$2:$F$3224,6,FALSE)</f>
        <v>Mid-Gulf Coast Basin</v>
      </c>
      <c r="C2843" s="1" t="s">
        <v>15238</v>
      </c>
      <c r="D2843" s="1"/>
      <c r="E2843" s="1"/>
      <c r="F2843" s="1" t="s">
        <v>15233</v>
      </c>
      <c r="G2843" s="1" t="s">
        <v>15234</v>
      </c>
      <c r="H2843" s="1">
        <v>28047</v>
      </c>
      <c r="I2843" s="1">
        <v>1003041</v>
      </c>
      <c r="J2843" s="1">
        <v>30.389185999999999</v>
      </c>
      <c r="K2843" s="1">
        <v>-89.308892</v>
      </c>
      <c r="L2843" s="1"/>
      <c r="M2843" s="1" t="s">
        <v>1523</v>
      </c>
      <c r="N2843" s="1" t="s">
        <v>15181</v>
      </c>
      <c r="O2843" s="1">
        <v>2022</v>
      </c>
      <c r="P2843" s="1">
        <v>39571</v>
      </c>
      <c r="Q2843" s="1" t="s">
        <v>15239</v>
      </c>
      <c r="R2843" s="1"/>
      <c r="S2843" s="1" t="s">
        <v>24408</v>
      </c>
      <c r="T2843" s="1" t="s">
        <v>6826</v>
      </c>
      <c r="U2843" s="1"/>
      <c r="V2843" s="1" t="s">
        <v>7998</v>
      </c>
      <c r="W2843" s="1" t="s">
        <v>6826</v>
      </c>
    </row>
    <row r="2844" spans="1:23" x14ac:dyDescent="0.25">
      <c r="A2844" s="1">
        <v>1007890</v>
      </c>
      <c r="B2844" s="5" t="str">
        <f>VLOOKUP(H2844,'FIPS Basin X-walk'!$A$2:$F$3224,6,FALSE)</f>
        <v>Mid-Gulf Coast Basin</v>
      </c>
      <c r="C2844" s="1" t="s">
        <v>15232</v>
      </c>
      <c r="D2844" s="1"/>
      <c r="E2844" s="1"/>
      <c r="F2844" s="1" t="s">
        <v>15233</v>
      </c>
      <c r="G2844" s="1" t="s">
        <v>15234</v>
      </c>
      <c r="H2844" s="1">
        <v>28047</v>
      </c>
      <c r="I2844" s="1">
        <v>1007890</v>
      </c>
      <c r="J2844" s="1">
        <v>30.427</v>
      </c>
      <c r="K2844" s="1">
        <v>-89.266889000000006</v>
      </c>
      <c r="L2844" s="1"/>
      <c r="M2844" s="1" t="s">
        <v>1523</v>
      </c>
      <c r="N2844" s="1" t="s">
        <v>15181</v>
      </c>
      <c r="O2844" s="1">
        <v>2022</v>
      </c>
      <c r="P2844" s="1">
        <v>39571</v>
      </c>
      <c r="Q2844" s="1" t="s">
        <v>25921</v>
      </c>
      <c r="R2844" s="1"/>
      <c r="S2844" s="1" t="s">
        <v>24358</v>
      </c>
      <c r="T2844" s="1" t="s">
        <v>6826</v>
      </c>
      <c r="U2844" s="1"/>
      <c r="V2844" s="1" t="s">
        <v>6878</v>
      </c>
      <c r="W2844" s="1" t="s">
        <v>6826</v>
      </c>
    </row>
    <row r="2845" spans="1:23" x14ac:dyDescent="0.25">
      <c r="A2845" s="1">
        <v>1011270</v>
      </c>
      <c r="B2845" s="5" t="str">
        <f>VLOOKUP(H2845,'FIPS Basin X-walk'!$A$2:$F$3224,6,FALSE)</f>
        <v>Appalachian Basin (Eastern Overthrust Area)</v>
      </c>
      <c r="C2845" s="1" t="s">
        <v>17951</v>
      </c>
      <c r="D2845" s="1"/>
      <c r="E2845" s="1"/>
      <c r="F2845" s="1" t="s">
        <v>17952</v>
      </c>
      <c r="G2845" s="1" t="s">
        <v>15234</v>
      </c>
      <c r="H2845" s="1">
        <v>39067</v>
      </c>
      <c r="I2845" s="1">
        <v>1011270</v>
      </c>
      <c r="J2845" s="1">
        <v>40.402769999999997</v>
      </c>
      <c r="K2845" s="1">
        <v>-81.106669999999994</v>
      </c>
      <c r="L2845" s="1"/>
      <c r="M2845" s="1" t="s">
        <v>1542</v>
      </c>
      <c r="N2845" s="1" t="s">
        <v>17708</v>
      </c>
      <c r="O2845" s="1">
        <v>2022</v>
      </c>
      <c r="P2845" s="1">
        <v>43988</v>
      </c>
      <c r="Q2845" s="1" t="s">
        <v>1228</v>
      </c>
      <c r="R2845" s="1"/>
      <c r="S2845" s="1" t="s">
        <v>24399</v>
      </c>
      <c r="T2845" s="1" t="s">
        <v>6826</v>
      </c>
      <c r="U2845" s="1"/>
      <c r="V2845" s="1" t="s">
        <v>17792</v>
      </c>
      <c r="W2845" s="1" t="s">
        <v>6826</v>
      </c>
    </row>
    <row r="2846" spans="1:23" x14ac:dyDescent="0.25">
      <c r="A2846" s="1">
        <v>1003657</v>
      </c>
      <c r="B2846" s="5" t="str">
        <f>VLOOKUP(H2846,'FIPS Basin X-walk'!$A$2:$F$3224,6,FALSE)</f>
        <v>East Texas Basin</v>
      </c>
      <c r="C2846" s="1" t="s">
        <v>21139</v>
      </c>
      <c r="D2846" s="1"/>
      <c r="E2846" s="1"/>
      <c r="F2846" s="1" t="s">
        <v>21140</v>
      </c>
      <c r="G2846" s="1" t="s">
        <v>15234</v>
      </c>
      <c r="H2846" s="1">
        <v>48203</v>
      </c>
      <c r="I2846" s="1">
        <v>1003657</v>
      </c>
      <c r="J2846" s="1">
        <v>32.468060000000001</v>
      </c>
      <c r="K2846" s="1">
        <v>-94.073059000000001</v>
      </c>
      <c r="L2846" s="1"/>
      <c r="M2846" s="1" t="s">
        <v>1485</v>
      </c>
      <c r="N2846" s="1" t="s">
        <v>9148</v>
      </c>
      <c r="O2846" s="1">
        <v>2022</v>
      </c>
      <c r="P2846" s="1">
        <v>75692</v>
      </c>
      <c r="Q2846" s="1" t="s">
        <v>198</v>
      </c>
      <c r="R2846" s="1"/>
      <c r="S2846" s="1" t="s">
        <v>24435</v>
      </c>
      <c r="T2846" s="1" t="s">
        <v>6826</v>
      </c>
      <c r="U2846" s="1"/>
      <c r="V2846" s="1" t="s">
        <v>7521</v>
      </c>
      <c r="W2846" s="1" t="s">
        <v>6826</v>
      </c>
    </row>
    <row r="2847" spans="1:23" x14ac:dyDescent="0.25">
      <c r="A2847" s="1">
        <v>1007399</v>
      </c>
      <c r="B2847" s="5" t="str">
        <f>VLOOKUP(H2847,'FIPS Basin X-walk'!$A$2:$F$3224,6,FALSE)</f>
        <v>East Texas Basin</v>
      </c>
      <c r="C2847" s="1" t="s">
        <v>21141</v>
      </c>
      <c r="D2847" s="1"/>
      <c r="E2847" s="1"/>
      <c r="F2847" s="1" t="s">
        <v>21140</v>
      </c>
      <c r="G2847" s="1" t="s">
        <v>15234</v>
      </c>
      <c r="H2847" s="1">
        <v>48203</v>
      </c>
      <c r="I2847" s="1">
        <v>1007399</v>
      </c>
      <c r="J2847" s="1">
        <v>32.472493999999998</v>
      </c>
      <c r="K2847" s="1">
        <v>-94.071155000000005</v>
      </c>
      <c r="L2847" s="1"/>
      <c r="M2847" s="1" t="s">
        <v>1485</v>
      </c>
      <c r="N2847" s="1" t="s">
        <v>9148</v>
      </c>
      <c r="O2847" s="1">
        <v>2022</v>
      </c>
      <c r="P2847" s="1">
        <v>75692</v>
      </c>
      <c r="Q2847" s="1" t="s">
        <v>463</v>
      </c>
      <c r="R2847" s="1"/>
      <c r="S2847" s="1" t="s">
        <v>24399</v>
      </c>
      <c r="T2847" s="1" t="s">
        <v>6826</v>
      </c>
      <c r="U2847" s="1"/>
      <c r="V2847" s="1" t="s">
        <v>7521</v>
      </c>
      <c r="W2847" s="1" t="s">
        <v>6826</v>
      </c>
    </row>
    <row r="2848" spans="1:23" x14ac:dyDescent="0.25">
      <c r="A2848" s="1">
        <v>1008795</v>
      </c>
      <c r="B2848" s="5" t="str">
        <f>VLOOKUP(H2848,'FIPS Basin X-walk'!$A$2:$F$3224,6,FALSE)</f>
        <v>Appalachian Basin (Eastern Overthrust Area)</v>
      </c>
      <c r="C2848" s="1" t="s">
        <v>26040</v>
      </c>
      <c r="D2848" s="1"/>
      <c r="E2848" s="1"/>
      <c r="F2848" s="1" t="s">
        <v>1582</v>
      </c>
      <c r="G2848" s="1" t="s">
        <v>15234</v>
      </c>
      <c r="H2848" s="1">
        <v>54033</v>
      </c>
      <c r="I2848" s="1">
        <v>1008795</v>
      </c>
      <c r="J2848" s="1">
        <v>39.301158000000001</v>
      </c>
      <c r="K2848" s="1">
        <v>-80.209822000000003</v>
      </c>
      <c r="L2848" s="1"/>
      <c r="M2848" s="1" t="s">
        <v>1501</v>
      </c>
      <c r="N2848" s="1" t="s">
        <v>18868</v>
      </c>
      <c r="O2848" s="1">
        <v>2022</v>
      </c>
      <c r="P2848" s="1">
        <v>15090</v>
      </c>
      <c r="Q2848" s="1" t="s">
        <v>26041</v>
      </c>
      <c r="R2848" s="1"/>
      <c r="S2848" s="1" t="s">
        <v>24399</v>
      </c>
      <c r="T2848" s="1" t="s">
        <v>6826</v>
      </c>
      <c r="U2848" s="1"/>
      <c r="V2848" s="1" t="s">
        <v>18876</v>
      </c>
      <c r="W2848" s="1" t="s">
        <v>6826</v>
      </c>
    </row>
    <row r="2849" spans="1:23" x14ac:dyDescent="0.25">
      <c r="A2849" s="1">
        <v>1007826</v>
      </c>
      <c r="B2849" s="5" t="str">
        <f>VLOOKUP(H2849,'FIPS Basin X-walk'!$A$2:$F$3224,6,FALSE)</f>
        <v>Appalachian Basin</v>
      </c>
      <c r="C2849" s="1" t="s">
        <v>22376</v>
      </c>
      <c r="D2849" s="1"/>
      <c r="E2849" s="1"/>
      <c r="F2849" s="1" t="s">
        <v>22377</v>
      </c>
      <c r="G2849" s="1" t="s">
        <v>22441</v>
      </c>
      <c r="H2849" s="1">
        <v>51660</v>
      </c>
      <c r="I2849" s="1">
        <v>1007826</v>
      </c>
      <c r="J2849" s="1">
        <v>38.400409000000003</v>
      </c>
      <c r="K2849" s="1">
        <v>-78.895222000000004</v>
      </c>
      <c r="L2849" s="1"/>
      <c r="M2849" s="1" t="s">
        <v>1486</v>
      </c>
      <c r="N2849" s="1" t="s">
        <v>15119</v>
      </c>
      <c r="O2849" s="1">
        <v>2022</v>
      </c>
      <c r="P2849" s="1">
        <v>22801</v>
      </c>
      <c r="Q2849" s="1" t="s">
        <v>17479</v>
      </c>
      <c r="R2849" s="1"/>
      <c r="S2849" s="1" t="s">
        <v>24358</v>
      </c>
      <c r="T2849" s="1" t="s">
        <v>6826</v>
      </c>
      <c r="U2849" s="1"/>
      <c r="V2849" s="1" t="s">
        <v>25914</v>
      </c>
      <c r="W2849" s="1" t="s">
        <v>6826</v>
      </c>
    </row>
    <row r="2850" spans="1:23" x14ac:dyDescent="0.25">
      <c r="A2850" s="1">
        <v>1012839</v>
      </c>
      <c r="B2850" s="5" t="str">
        <f>VLOOKUP(H2850,'FIPS Basin X-walk'!$A$2:$F$3224,6,FALSE)</f>
        <v>Appalachian Basin</v>
      </c>
      <c r="C2850" s="1" t="s">
        <v>22440</v>
      </c>
      <c r="D2850" s="1"/>
      <c r="E2850" s="1"/>
      <c r="F2850" s="1" t="s">
        <v>22377</v>
      </c>
      <c r="G2850" s="1" t="s">
        <v>22441</v>
      </c>
      <c r="H2850" s="1">
        <v>51660</v>
      </c>
      <c r="I2850" s="1">
        <v>1012839</v>
      </c>
      <c r="J2850" s="1">
        <v>38.441110000000002</v>
      </c>
      <c r="K2850" s="1">
        <v>-78.874449999999996</v>
      </c>
      <c r="L2850" s="1"/>
      <c r="M2850" s="1" t="s">
        <v>1486</v>
      </c>
      <c r="N2850" s="1" t="s">
        <v>15119</v>
      </c>
      <c r="O2850" s="1">
        <v>2022</v>
      </c>
      <c r="P2850" s="1">
        <v>22807</v>
      </c>
      <c r="Q2850" s="1" t="s">
        <v>22442</v>
      </c>
      <c r="R2850" s="1"/>
      <c r="S2850" s="1" t="s">
        <v>24379</v>
      </c>
      <c r="T2850" s="1" t="s">
        <v>6826</v>
      </c>
      <c r="U2850" s="1"/>
      <c r="V2850" s="1" t="s">
        <v>22443</v>
      </c>
      <c r="W2850" s="1" t="s">
        <v>6826</v>
      </c>
    </row>
    <row r="2851" spans="1:23" x14ac:dyDescent="0.25">
      <c r="A2851" s="1">
        <v>1000085</v>
      </c>
      <c r="B2851" s="5" t="str">
        <f>VLOOKUP(H2851,'FIPS Basin X-walk'!$A$2:$F$3224,6,FALSE)</f>
        <v>Piedmont-Blue Ridge Prov</v>
      </c>
      <c r="C2851" s="1" t="s">
        <v>10356</v>
      </c>
      <c r="D2851" s="1"/>
      <c r="E2851" s="1"/>
      <c r="F2851" s="1" t="s">
        <v>10357</v>
      </c>
      <c r="G2851" s="1" t="s">
        <v>2205</v>
      </c>
      <c r="H2851" s="1">
        <v>13147</v>
      </c>
      <c r="I2851" s="1">
        <v>1000085</v>
      </c>
      <c r="J2851" s="1">
        <v>34.338700000000003</v>
      </c>
      <c r="K2851" s="1">
        <v>-82.820700000000002</v>
      </c>
      <c r="L2851" s="1"/>
      <c r="M2851" s="1" t="s">
        <v>1546</v>
      </c>
      <c r="N2851" s="1" t="s">
        <v>10124</v>
      </c>
      <c r="O2851" s="1">
        <v>2022</v>
      </c>
      <c r="P2851" s="1">
        <v>30643</v>
      </c>
      <c r="Q2851" s="1" t="s">
        <v>10358</v>
      </c>
      <c r="R2851" s="1"/>
      <c r="S2851" s="1" t="s">
        <v>24355</v>
      </c>
      <c r="T2851" s="1" t="s">
        <v>6826</v>
      </c>
      <c r="U2851" s="1"/>
      <c r="V2851" s="1" t="s">
        <v>10359</v>
      </c>
      <c r="W2851" s="1" t="s">
        <v>6828</v>
      </c>
    </row>
    <row r="2852" spans="1:23" x14ac:dyDescent="0.25">
      <c r="A2852" s="1">
        <v>1011007</v>
      </c>
      <c r="B2852" s="5" t="str">
        <f>VLOOKUP(H2852,'FIPS Basin X-walk'!$A$2:$F$3224,6,FALSE)</f>
        <v>Piedmont-Blue Ridge Prov</v>
      </c>
      <c r="C2852" s="1" t="s">
        <v>10353</v>
      </c>
      <c r="D2852" s="1"/>
      <c r="E2852" s="1"/>
      <c r="F2852" s="1" t="s">
        <v>10354</v>
      </c>
      <c r="G2852" s="1" t="s">
        <v>10355</v>
      </c>
      <c r="H2852" s="1">
        <v>13147</v>
      </c>
      <c r="I2852" s="1">
        <v>1011007</v>
      </c>
      <c r="J2852" s="1">
        <v>34.290616999999997</v>
      </c>
      <c r="K2852" s="1">
        <v>-82.812115000000006</v>
      </c>
      <c r="L2852" s="1"/>
      <c r="M2852" s="1" t="s">
        <v>1546</v>
      </c>
      <c r="N2852" s="1" t="s">
        <v>10124</v>
      </c>
      <c r="O2852" s="1">
        <v>2022</v>
      </c>
      <c r="P2852" s="1">
        <v>30643</v>
      </c>
      <c r="Q2852" s="1" t="s">
        <v>24118</v>
      </c>
      <c r="R2852" s="1"/>
      <c r="S2852" s="1" t="s">
        <v>24435</v>
      </c>
      <c r="T2852" s="1" t="s">
        <v>6826</v>
      </c>
      <c r="U2852" s="1"/>
      <c r="V2852" s="1" t="s">
        <v>7090</v>
      </c>
      <c r="W2852" s="1" t="s">
        <v>6826</v>
      </c>
    </row>
    <row r="2853" spans="1:23" x14ac:dyDescent="0.25">
      <c r="A2853" s="1">
        <v>1003247</v>
      </c>
      <c r="B2853" s="5" t="str">
        <f>VLOOKUP(H2853,'FIPS Basin X-walk'!$A$2:$F$3224,6,FALSE)</f>
        <v>Cincinnati Arch</v>
      </c>
      <c r="C2853" s="1" t="s">
        <v>12815</v>
      </c>
      <c r="D2853" s="1"/>
      <c r="E2853" s="1"/>
      <c r="F2853" s="1" t="s">
        <v>12816</v>
      </c>
      <c r="G2853" s="1" t="s">
        <v>10355</v>
      </c>
      <c r="H2853" s="1">
        <v>21099</v>
      </c>
      <c r="I2853" s="1">
        <v>1003247</v>
      </c>
      <c r="J2853" s="1">
        <v>37.168610999999999</v>
      </c>
      <c r="K2853" s="1">
        <v>-85.918610999999999</v>
      </c>
      <c r="L2853" s="1"/>
      <c r="M2853" s="1" t="s">
        <v>1497</v>
      </c>
      <c r="N2853" s="1" t="s">
        <v>12675</v>
      </c>
      <c r="O2853" s="1">
        <v>2022</v>
      </c>
      <c r="P2853" s="1">
        <v>42749</v>
      </c>
      <c r="Q2853" s="1" t="s">
        <v>12817</v>
      </c>
      <c r="R2853" s="1"/>
      <c r="S2853" s="1" t="s">
        <v>24437</v>
      </c>
      <c r="T2853" s="1" t="s">
        <v>6826</v>
      </c>
      <c r="U2853" s="1"/>
      <c r="V2853" s="1" t="s">
        <v>12818</v>
      </c>
      <c r="W2853" s="1" t="s">
        <v>6826</v>
      </c>
    </row>
    <row r="2854" spans="1:23" x14ac:dyDescent="0.25">
      <c r="A2854" s="1">
        <v>1001281</v>
      </c>
      <c r="B2854" s="5" t="str">
        <f>VLOOKUP(H2854,'FIPS Basin X-walk'!$A$2:$F$3224,6,FALSE)</f>
        <v>New England Province</v>
      </c>
      <c r="C2854" s="1" t="s">
        <v>9466</v>
      </c>
      <c r="D2854" s="1"/>
      <c r="E2854" s="1"/>
      <c r="F2854" s="1" t="s">
        <v>9467</v>
      </c>
      <c r="G2854" s="1" t="s">
        <v>1564</v>
      </c>
      <c r="H2854" s="1">
        <v>9003</v>
      </c>
      <c r="I2854" s="1">
        <v>1001281</v>
      </c>
      <c r="J2854" s="1">
        <v>41.75</v>
      </c>
      <c r="K2854" s="1">
        <v>-72.634699999999995</v>
      </c>
      <c r="L2854" s="1"/>
      <c r="M2854" s="1" t="s">
        <v>1592</v>
      </c>
      <c r="N2854" s="1" t="s">
        <v>9438</v>
      </c>
      <c r="O2854" s="1">
        <v>2022</v>
      </c>
      <c r="P2854" s="1">
        <v>6108</v>
      </c>
      <c r="Q2854" s="1" t="s">
        <v>24676</v>
      </c>
      <c r="R2854" s="1"/>
      <c r="S2854" s="1" t="s">
        <v>24656</v>
      </c>
      <c r="T2854" s="1" t="s">
        <v>6828</v>
      </c>
      <c r="U2854" s="1"/>
      <c r="V2854" s="1" t="s">
        <v>9468</v>
      </c>
      <c r="W2854" s="1" t="s">
        <v>6828</v>
      </c>
    </row>
    <row r="2855" spans="1:23" x14ac:dyDescent="0.25">
      <c r="A2855" s="1">
        <v>1006409</v>
      </c>
      <c r="B2855" s="5" t="str">
        <f>VLOOKUP(H2855,'FIPS Basin X-walk'!$A$2:$F$3224,6,FALSE)</f>
        <v>New England Province</v>
      </c>
      <c r="C2855" s="1" t="s">
        <v>9475</v>
      </c>
      <c r="D2855" s="1"/>
      <c r="E2855" s="1"/>
      <c r="F2855" s="1" t="s">
        <v>9476</v>
      </c>
      <c r="G2855" s="1" t="s">
        <v>1564</v>
      </c>
      <c r="H2855" s="1">
        <v>9003</v>
      </c>
      <c r="I2855" s="1">
        <v>1006409</v>
      </c>
      <c r="J2855" s="1">
        <v>41.922699999999999</v>
      </c>
      <c r="K2855" s="1">
        <v>-72.625500000000002</v>
      </c>
      <c r="L2855" s="1"/>
      <c r="M2855" s="1" t="s">
        <v>1592</v>
      </c>
      <c r="N2855" s="1" t="s">
        <v>9438</v>
      </c>
      <c r="O2855" s="1">
        <v>2022</v>
      </c>
      <c r="P2855" s="1">
        <v>6096</v>
      </c>
      <c r="Q2855" s="1" t="s">
        <v>25713</v>
      </c>
      <c r="R2855" s="1"/>
      <c r="S2855" s="1" t="s">
        <v>24355</v>
      </c>
      <c r="T2855" s="1" t="s">
        <v>6828</v>
      </c>
      <c r="U2855" s="1"/>
      <c r="V2855" s="1" t="s">
        <v>25714</v>
      </c>
      <c r="W2855" s="1" t="s">
        <v>6828</v>
      </c>
    </row>
    <row r="2856" spans="1:23" x14ac:dyDescent="0.25">
      <c r="A2856" s="1">
        <v>1007107</v>
      </c>
      <c r="B2856" s="5" t="str">
        <f>VLOOKUP(H2856,'FIPS Basin X-walk'!$A$2:$F$3224,6,FALSE)</f>
        <v>New England Province</v>
      </c>
      <c r="C2856" s="1" t="s">
        <v>9460</v>
      </c>
      <c r="D2856" s="1"/>
      <c r="E2856" s="1"/>
      <c r="F2856" s="1" t="s">
        <v>9461</v>
      </c>
      <c r="G2856" s="1" t="s">
        <v>9452</v>
      </c>
      <c r="H2856" s="1">
        <v>9003</v>
      </c>
      <c r="I2856" s="1">
        <v>1007107</v>
      </c>
      <c r="J2856" s="1">
        <v>41.614604</v>
      </c>
      <c r="K2856" s="1">
        <v>-72.780642</v>
      </c>
      <c r="L2856" s="1"/>
      <c r="M2856" s="1" t="s">
        <v>1592</v>
      </c>
      <c r="N2856" s="1" t="s">
        <v>9438</v>
      </c>
      <c r="O2856" s="1">
        <v>2022</v>
      </c>
      <c r="P2856" s="1">
        <v>6037</v>
      </c>
      <c r="Q2856" s="1" t="s">
        <v>1419</v>
      </c>
      <c r="R2856" s="1"/>
      <c r="S2856" s="1" t="s">
        <v>24359</v>
      </c>
      <c r="T2856" s="1" t="s">
        <v>6826</v>
      </c>
      <c r="U2856" s="1"/>
      <c r="V2856" s="1" t="s">
        <v>9462</v>
      </c>
      <c r="W2856" s="1" t="s">
        <v>6826</v>
      </c>
    </row>
    <row r="2857" spans="1:23" x14ac:dyDescent="0.25">
      <c r="A2857" s="1">
        <v>1005172</v>
      </c>
      <c r="B2857" s="5" t="str">
        <f>VLOOKUP(H2857,'FIPS Basin X-walk'!$A$2:$F$3224,6,FALSE)</f>
        <v>New England Province</v>
      </c>
      <c r="C2857" s="1" t="s">
        <v>9450</v>
      </c>
      <c r="D2857" s="1"/>
      <c r="E2857" s="1"/>
      <c r="F2857" s="1" t="s">
        <v>9451</v>
      </c>
      <c r="G2857" s="1" t="s">
        <v>9452</v>
      </c>
      <c r="H2857" s="1">
        <v>9003</v>
      </c>
      <c r="I2857" s="1">
        <v>1005172</v>
      </c>
      <c r="J2857" s="1">
        <v>41.649720000000002</v>
      </c>
      <c r="K2857" s="1">
        <v>-72.909760000000006</v>
      </c>
      <c r="L2857" s="1"/>
      <c r="M2857" s="1" t="s">
        <v>1592</v>
      </c>
      <c r="N2857" s="1" t="s">
        <v>9438</v>
      </c>
      <c r="O2857" s="1">
        <v>2022</v>
      </c>
      <c r="P2857" s="1">
        <v>6010</v>
      </c>
      <c r="Q2857" s="1" t="s">
        <v>25475</v>
      </c>
      <c r="R2857" s="1"/>
      <c r="S2857" s="1" t="s">
        <v>24389</v>
      </c>
      <c r="T2857" s="1" t="s">
        <v>6828</v>
      </c>
      <c r="U2857" s="1"/>
      <c r="V2857" s="1" t="s">
        <v>8980</v>
      </c>
      <c r="W2857" s="1" t="s">
        <v>6828</v>
      </c>
    </row>
    <row r="2858" spans="1:23" x14ac:dyDescent="0.25">
      <c r="A2858" s="1">
        <v>1007569</v>
      </c>
      <c r="B2858" s="5" t="str">
        <f>VLOOKUP(H2858,'FIPS Basin X-walk'!$A$2:$F$3224,6,FALSE)</f>
        <v>New England Province</v>
      </c>
      <c r="C2858" s="1" t="s">
        <v>9470</v>
      </c>
      <c r="D2858" s="1"/>
      <c r="E2858" s="1"/>
      <c r="F2858" s="1" t="s">
        <v>9469</v>
      </c>
      <c r="G2858" s="1" t="s">
        <v>9452</v>
      </c>
      <c r="H2858" s="1">
        <v>9003</v>
      </c>
      <c r="I2858" s="1">
        <v>1007569</v>
      </c>
      <c r="J2858" s="1">
        <v>41.76135</v>
      </c>
      <c r="K2858" s="1">
        <v>-72.656639999999996</v>
      </c>
      <c r="L2858" s="1"/>
      <c r="M2858" s="1" t="s">
        <v>1592</v>
      </c>
      <c r="N2858" s="1" t="s">
        <v>9438</v>
      </c>
      <c r="O2858" s="1">
        <v>2022</v>
      </c>
      <c r="P2858" s="1">
        <v>6108</v>
      </c>
      <c r="Q2858" s="1" t="s">
        <v>1424</v>
      </c>
      <c r="R2858" s="1"/>
      <c r="S2858" s="1" t="s">
        <v>24359</v>
      </c>
      <c r="T2858" s="1" t="s">
        <v>6826</v>
      </c>
      <c r="U2858" s="1"/>
      <c r="V2858" s="1" t="s">
        <v>9471</v>
      </c>
      <c r="W2858" s="1" t="s">
        <v>6826</v>
      </c>
    </row>
    <row r="2859" spans="1:23" x14ac:dyDescent="0.25">
      <c r="A2859" s="1">
        <v>1002765</v>
      </c>
      <c r="B2859" s="5" t="str">
        <f>VLOOKUP(H2859,'FIPS Basin X-walk'!$A$2:$F$3224,6,FALSE)</f>
        <v>New England Province</v>
      </c>
      <c r="C2859" s="1"/>
      <c r="D2859" s="1"/>
      <c r="E2859" s="1" t="s">
        <v>6828</v>
      </c>
      <c r="F2859" s="1" t="s">
        <v>1564</v>
      </c>
      <c r="G2859" s="1" t="s">
        <v>9452</v>
      </c>
      <c r="H2859" s="1">
        <v>9003</v>
      </c>
      <c r="I2859" s="1">
        <v>1002765</v>
      </c>
      <c r="J2859" s="1">
        <v>41.749400000000001</v>
      </c>
      <c r="K2859" s="1">
        <v>-72.653599999999997</v>
      </c>
      <c r="L2859" s="1"/>
      <c r="M2859" s="1" t="s">
        <v>1592</v>
      </c>
      <c r="N2859" s="1" t="s">
        <v>9438</v>
      </c>
      <c r="O2859" s="1">
        <v>2022</v>
      </c>
      <c r="P2859" s="1">
        <v>6114</v>
      </c>
      <c r="Q2859" s="1" t="s">
        <v>9455</v>
      </c>
      <c r="R2859" s="1"/>
      <c r="S2859" s="1" t="s">
        <v>24389</v>
      </c>
      <c r="T2859" s="1" t="s">
        <v>6826</v>
      </c>
      <c r="U2859" s="1"/>
      <c r="V2859" s="1" t="s">
        <v>9456</v>
      </c>
      <c r="W2859" s="1" t="s">
        <v>6826</v>
      </c>
    </row>
    <row r="2860" spans="1:23" x14ac:dyDescent="0.25">
      <c r="A2860" s="1">
        <v>1010109</v>
      </c>
      <c r="B2860" s="5" t="str">
        <f>VLOOKUP(H2860,'FIPS Basin X-walk'!$A$2:$F$3224,6,FALSE)</f>
        <v>New England Province</v>
      </c>
      <c r="C2860" s="1" t="s">
        <v>9463</v>
      </c>
      <c r="D2860" s="1"/>
      <c r="E2860" s="1"/>
      <c r="F2860" s="1" t="s">
        <v>1564</v>
      </c>
      <c r="G2860" s="1" t="s">
        <v>9452</v>
      </c>
      <c r="H2860" s="1">
        <v>9003</v>
      </c>
      <c r="I2860" s="1">
        <v>1010109</v>
      </c>
      <c r="J2860" s="1">
        <v>41.76182</v>
      </c>
      <c r="K2860" s="1">
        <v>-72.670190000000005</v>
      </c>
      <c r="L2860" s="1"/>
      <c r="M2860" s="1" t="s">
        <v>1592</v>
      </c>
      <c r="N2860" s="1" t="s">
        <v>9438</v>
      </c>
      <c r="O2860" s="1">
        <v>2022</v>
      </c>
      <c r="P2860" s="1">
        <v>6103</v>
      </c>
      <c r="Q2860" s="1" t="s">
        <v>9464</v>
      </c>
      <c r="R2860" s="1" t="s">
        <v>24355</v>
      </c>
      <c r="S2860" s="1" t="s">
        <v>24395</v>
      </c>
      <c r="T2860" s="1" t="s">
        <v>6828</v>
      </c>
      <c r="U2860" s="1"/>
      <c r="V2860" s="1" t="s">
        <v>9465</v>
      </c>
      <c r="W2860" s="1" t="s">
        <v>6828</v>
      </c>
    </row>
    <row r="2861" spans="1:23" x14ac:dyDescent="0.25">
      <c r="A2861" s="1">
        <v>1010343</v>
      </c>
      <c r="B2861" s="5" t="str">
        <f>VLOOKUP(H2861,'FIPS Basin X-walk'!$A$2:$F$3224,6,FALSE)</f>
        <v>New England Province</v>
      </c>
      <c r="C2861" s="1" t="s">
        <v>9457</v>
      </c>
      <c r="D2861" s="1"/>
      <c r="E2861" s="1"/>
      <c r="F2861" s="1" t="s">
        <v>1564</v>
      </c>
      <c r="G2861" s="1" t="s">
        <v>9452</v>
      </c>
      <c r="H2861" s="1">
        <v>9003</v>
      </c>
      <c r="I2861" s="1">
        <v>1010343</v>
      </c>
      <c r="J2861" s="1">
        <v>41.755400000000002</v>
      </c>
      <c r="K2861" s="1">
        <v>-72.677210000000002</v>
      </c>
      <c r="L2861" s="1"/>
      <c r="M2861" s="1" t="s">
        <v>1592</v>
      </c>
      <c r="N2861" s="1" t="s">
        <v>9438</v>
      </c>
      <c r="O2861" s="1">
        <v>2022</v>
      </c>
      <c r="P2861" s="1">
        <v>6106</v>
      </c>
      <c r="Q2861" s="1" t="s">
        <v>9458</v>
      </c>
      <c r="R2861" s="1" t="s">
        <v>24355</v>
      </c>
      <c r="S2861" s="1" t="s">
        <v>24395</v>
      </c>
      <c r="T2861" s="1" t="s">
        <v>6828</v>
      </c>
      <c r="U2861" s="1"/>
      <c r="V2861" s="1" t="s">
        <v>9459</v>
      </c>
      <c r="W2861" s="1" t="s">
        <v>6826</v>
      </c>
    </row>
    <row r="2862" spans="1:23" x14ac:dyDescent="0.25">
      <c r="A2862" s="1">
        <v>1004184</v>
      </c>
      <c r="B2862" s="5" t="str">
        <f>VLOOKUP(H2862,'FIPS Basin X-walk'!$A$2:$F$3224,6,FALSE)</f>
        <v>New England Province</v>
      </c>
      <c r="C2862" s="1" t="s">
        <v>9472</v>
      </c>
      <c r="D2862" s="1"/>
      <c r="E2862" s="1"/>
      <c r="F2862" s="1" t="s">
        <v>9473</v>
      </c>
      <c r="G2862" s="1" t="s">
        <v>9452</v>
      </c>
      <c r="H2862" s="1">
        <v>9003</v>
      </c>
      <c r="I2862" s="1">
        <v>1004184</v>
      </c>
      <c r="J2862" s="1">
        <v>41.773800000000001</v>
      </c>
      <c r="K2862" s="1">
        <v>-72.564700000000002</v>
      </c>
      <c r="L2862" s="1"/>
      <c r="M2862" s="1" t="s">
        <v>1592</v>
      </c>
      <c r="N2862" s="1" t="s">
        <v>9438</v>
      </c>
      <c r="O2862" s="1">
        <v>2022</v>
      </c>
      <c r="P2862" s="1">
        <v>6040</v>
      </c>
      <c r="Q2862" s="1" t="s">
        <v>9474</v>
      </c>
      <c r="R2862" s="1"/>
      <c r="S2862" s="1" t="s">
        <v>24358</v>
      </c>
      <c r="T2862" s="1" t="s">
        <v>6826</v>
      </c>
      <c r="U2862" s="1"/>
      <c r="V2862" s="1" t="s">
        <v>25247</v>
      </c>
      <c r="W2862" s="1" t="s">
        <v>6826</v>
      </c>
    </row>
    <row r="2863" spans="1:23" x14ac:dyDescent="0.25">
      <c r="A2863" s="1">
        <v>1003867</v>
      </c>
      <c r="B2863" s="5" t="str">
        <f>VLOOKUP(H2863,'FIPS Basin X-walk'!$A$2:$F$3224,6,FALSE)</f>
        <v>New England Province</v>
      </c>
      <c r="C2863" s="1" t="s">
        <v>9453</v>
      </c>
      <c r="D2863" s="1"/>
      <c r="E2863" s="1"/>
      <c r="F2863" s="1" t="s">
        <v>9379</v>
      </c>
      <c r="G2863" s="1" t="s">
        <v>9452</v>
      </c>
      <c r="H2863" s="1">
        <v>9003</v>
      </c>
      <c r="I2863" s="1">
        <v>1003867</v>
      </c>
      <c r="J2863" s="1">
        <v>41.893230000000003</v>
      </c>
      <c r="K2863" s="1">
        <v>-72.708993000000007</v>
      </c>
      <c r="L2863" s="1"/>
      <c r="M2863" s="1" t="s">
        <v>1592</v>
      </c>
      <c r="N2863" s="1" t="s">
        <v>9438</v>
      </c>
      <c r="O2863" s="1">
        <v>2022</v>
      </c>
      <c r="P2863" s="1">
        <v>6095</v>
      </c>
      <c r="Q2863" s="1" t="s">
        <v>9454</v>
      </c>
      <c r="R2863" s="1"/>
      <c r="S2863" s="1" t="s">
        <v>24358</v>
      </c>
      <c r="T2863" s="1" t="s">
        <v>6826</v>
      </c>
      <c r="U2863" s="1"/>
      <c r="V2863" s="1" t="s">
        <v>25183</v>
      </c>
      <c r="W2863" s="1" t="s">
        <v>6826</v>
      </c>
    </row>
    <row r="2864" spans="1:23" x14ac:dyDescent="0.25">
      <c r="A2864" s="1">
        <v>1008928</v>
      </c>
      <c r="B2864" s="5" t="str">
        <f>VLOOKUP(H2864,'FIPS Basin X-walk'!$A$2:$F$3224,6,FALSE)</f>
        <v>New England Province</v>
      </c>
      <c r="C2864" s="1" t="s">
        <v>9477</v>
      </c>
      <c r="D2864" s="1"/>
      <c r="E2864" s="1"/>
      <c r="F2864" s="1" t="s">
        <v>9478</v>
      </c>
      <c r="G2864" s="1" t="s">
        <v>9452</v>
      </c>
      <c r="H2864" s="1">
        <v>9003</v>
      </c>
      <c r="I2864" s="1">
        <v>1008928</v>
      </c>
      <c r="J2864" s="1">
        <v>41.922761000000001</v>
      </c>
      <c r="K2864" s="1">
        <v>-72.693685000000002</v>
      </c>
      <c r="L2864" s="1"/>
      <c r="M2864" s="1" t="s">
        <v>1592</v>
      </c>
      <c r="N2864" s="1" t="s">
        <v>9438</v>
      </c>
      <c r="O2864" s="1">
        <v>2022</v>
      </c>
      <c r="P2864" s="1">
        <v>6096</v>
      </c>
      <c r="Q2864" s="1" t="s">
        <v>9479</v>
      </c>
      <c r="R2864" s="1"/>
      <c r="S2864" s="1" t="s">
        <v>24495</v>
      </c>
      <c r="T2864" s="1" t="s">
        <v>6828</v>
      </c>
      <c r="U2864" s="1"/>
      <c r="V2864" s="1" t="s">
        <v>9468</v>
      </c>
      <c r="W2864" s="1" t="s">
        <v>6826</v>
      </c>
    </row>
    <row r="2865" spans="1:23" x14ac:dyDescent="0.25">
      <c r="A2865" s="1">
        <v>1012851</v>
      </c>
      <c r="B2865" s="5" t="str">
        <f>VLOOKUP(H2865,'FIPS Basin X-walk'!$A$2:$F$3224,6,FALSE)</f>
        <v/>
      </c>
      <c r="C2865" s="1" t="s">
        <v>23588</v>
      </c>
      <c r="D2865" s="1"/>
      <c r="E2865" s="1"/>
      <c r="F2865" s="1" t="s">
        <v>23589</v>
      </c>
      <c r="G2865" s="1" t="s">
        <v>3057</v>
      </c>
      <c r="H2865" s="1">
        <v>15001</v>
      </c>
      <c r="I2865" s="1">
        <v>1012851</v>
      </c>
      <c r="J2865" s="1">
        <v>19.7031566</v>
      </c>
      <c r="K2865" s="1">
        <v>-155.2382164</v>
      </c>
      <c r="L2865" s="1"/>
      <c r="M2865" s="1" t="s">
        <v>1525</v>
      </c>
      <c r="N2865" s="1" t="s">
        <v>10598</v>
      </c>
      <c r="O2865" s="1">
        <v>2022</v>
      </c>
      <c r="P2865" s="1">
        <v>96720</v>
      </c>
      <c r="Q2865" s="1" t="s">
        <v>23590</v>
      </c>
      <c r="R2865" s="1"/>
      <c r="S2865" s="1">
        <v>562212</v>
      </c>
      <c r="T2865" s="1" t="s">
        <v>6826</v>
      </c>
      <c r="U2865" s="1"/>
      <c r="V2865" s="1" t="s">
        <v>26560</v>
      </c>
      <c r="W2865" s="1" t="s">
        <v>6826</v>
      </c>
    </row>
    <row r="2866" spans="1:23" x14ac:dyDescent="0.25">
      <c r="A2866" s="1">
        <v>1001552</v>
      </c>
      <c r="B2866" s="5" t="str">
        <f>VLOOKUP(H2866,'FIPS Basin X-walk'!$A$2:$F$3224,6,FALSE)</f>
        <v/>
      </c>
      <c r="C2866" s="1" t="s">
        <v>10601</v>
      </c>
      <c r="D2866" s="1"/>
      <c r="E2866" s="1"/>
      <c r="F2866" s="1" t="s">
        <v>10602</v>
      </c>
      <c r="G2866" s="1" t="s">
        <v>10597</v>
      </c>
      <c r="H2866" s="1">
        <v>15001</v>
      </c>
      <c r="I2866" s="1">
        <v>1001552</v>
      </c>
      <c r="J2866" s="1">
        <v>19.70467</v>
      </c>
      <c r="K2866" s="1">
        <v>-155.06314</v>
      </c>
      <c r="L2866" s="1"/>
      <c r="M2866" s="1" t="s">
        <v>1525</v>
      </c>
      <c r="N2866" s="1" t="s">
        <v>10598</v>
      </c>
      <c r="O2866" s="1">
        <v>2022</v>
      </c>
      <c r="P2866" s="1">
        <v>96720</v>
      </c>
      <c r="Q2866" s="1" t="s">
        <v>10603</v>
      </c>
      <c r="R2866" s="1"/>
      <c r="S2866" s="1" t="s">
        <v>24355</v>
      </c>
      <c r="T2866" s="1" t="s">
        <v>6826</v>
      </c>
      <c r="U2866" s="1"/>
      <c r="V2866" s="1" t="s">
        <v>10600</v>
      </c>
      <c r="W2866" s="1" t="s">
        <v>6828</v>
      </c>
    </row>
    <row r="2867" spans="1:23" x14ac:dyDescent="0.25">
      <c r="A2867" s="1">
        <v>1001802</v>
      </c>
      <c r="B2867" s="5" t="str">
        <f>VLOOKUP(H2867,'FIPS Basin X-walk'!$A$2:$F$3224,6,FALSE)</f>
        <v/>
      </c>
      <c r="C2867" s="1" t="s">
        <v>10607</v>
      </c>
      <c r="D2867" s="1"/>
      <c r="E2867" s="1"/>
      <c r="F2867" s="1" t="s">
        <v>10608</v>
      </c>
      <c r="G2867" s="1" t="s">
        <v>10597</v>
      </c>
      <c r="H2867" s="1">
        <v>15001</v>
      </c>
      <c r="I2867" s="1">
        <v>1001802</v>
      </c>
      <c r="J2867" s="1">
        <v>20.094083000000001</v>
      </c>
      <c r="K2867" s="1">
        <v>-155.47102799999999</v>
      </c>
      <c r="L2867" s="1"/>
      <c r="M2867" s="1" t="s">
        <v>1525</v>
      </c>
      <c r="N2867" s="1" t="s">
        <v>10598</v>
      </c>
      <c r="O2867" s="1">
        <v>2022</v>
      </c>
      <c r="P2867" s="1">
        <v>96727</v>
      </c>
      <c r="Q2867" s="1" t="s">
        <v>10609</v>
      </c>
      <c r="R2867" s="1"/>
      <c r="S2867" s="1" t="s">
        <v>24355</v>
      </c>
      <c r="T2867" s="1" t="s">
        <v>6826</v>
      </c>
      <c r="U2867" s="1"/>
      <c r="V2867" s="1" t="s">
        <v>10600</v>
      </c>
      <c r="W2867" s="1" t="s">
        <v>6828</v>
      </c>
    </row>
    <row r="2868" spans="1:23" x14ac:dyDescent="0.25">
      <c r="A2868" s="1">
        <v>1001557</v>
      </c>
      <c r="B2868" s="5" t="str">
        <f>VLOOKUP(H2868,'FIPS Basin X-walk'!$A$2:$F$3224,6,FALSE)</f>
        <v/>
      </c>
      <c r="C2868" s="1" t="s">
        <v>10604</v>
      </c>
      <c r="D2868" s="1"/>
      <c r="E2868" s="1"/>
      <c r="F2868" s="1" t="s">
        <v>10605</v>
      </c>
      <c r="G2868" s="1" t="s">
        <v>10597</v>
      </c>
      <c r="H2868" s="1">
        <v>15001</v>
      </c>
      <c r="I2868" s="1">
        <v>1001557</v>
      </c>
      <c r="J2868" s="1">
        <v>19.720815000000002</v>
      </c>
      <c r="K2868" s="1">
        <v>-156.032477</v>
      </c>
      <c r="L2868" s="1"/>
      <c r="M2868" s="1" t="s">
        <v>1525</v>
      </c>
      <c r="N2868" s="1" t="s">
        <v>10598</v>
      </c>
      <c r="O2868" s="1">
        <v>2022</v>
      </c>
      <c r="P2868" s="1">
        <v>96740</v>
      </c>
      <c r="Q2868" s="1" t="s">
        <v>10606</v>
      </c>
      <c r="R2868" s="1"/>
      <c r="S2868" s="1" t="s">
        <v>24355</v>
      </c>
      <c r="T2868" s="1" t="s">
        <v>6826</v>
      </c>
      <c r="U2868" s="1"/>
      <c r="V2868" s="1" t="s">
        <v>10600</v>
      </c>
      <c r="W2868" s="1" t="s">
        <v>6828</v>
      </c>
    </row>
    <row r="2869" spans="1:23" x14ac:dyDescent="0.25">
      <c r="A2869" s="1">
        <v>1001555</v>
      </c>
      <c r="B2869" s="5" t="str">
        <f>VLOOKUP(H2869,'FIPS Basin X-walk'!$A$2:$F$3224,6,FALSE)</f>
        <v/>
      </c>
      <c r="C2869" s="1"/>
      <c r="D2869" s="1"/>
      <c r="E2869" s="1"/>
      <c r="F2869" s="1" t="s">
        <v>10596</v>
      </c>
      <c r="G2869" s="1" t="s">
        <v>10597</v>
      </c>
      <c r="H2869" s="1">
        <v>15001</v>
      </c>
      <c r="I2869" s="1">
        <v>1001555</v>
      </c>
      <c r="J2869" s="1">
        <v>19.631599999999999</v>
      </c>
      <c r="K2869" s="1">
        <v>-155.03120000000001</v>
      </c>
      <c r="L2869" s="1"/>
      <c r="M2869" s="1" t="s">
        <v>1525</v>
      </c>
      <c r="N2869" s="1" t="s">
        <v>10598</v>
      </c>
      <c r="O2869" s="1">
        <v>2022</v>
      </c>
      <c r="P2869" s="1">
        <v>96749</v>
      </c>
      <c r="Q2869" s="1" t="s">
        <v>10599</v>
      </c>
      <c r="R2869" s="1"/>
      <c r="S2869" s="1" t="s">
        <v>24355</v>
      </c>
      <c r="T2869" s="1" t="s">
        <v>6826</v>
      </c>
      <c r="U2869" s="1"/>
      <c r="V2869" s="1" t="s">
        <v>10600</v>
      </c>
      <c r="W2869" s="1" t="s">
        <v>6828</v>
      </c>
    </row>
    <row r="2870" spans="1:23" x14ac:dyDescent="0.25">
      <c r="A2870" s="1">
        <v>1006173</v>
      </c>
      <c r="B2870" s="5" t="str">
        <f>VLOOKUP(H2870,'FIPS Basin X-walk'!$A$2:$F$3224,6,FALSE)</f>
        <v/>
      </c>
      <c r="C2870" s="1" t="s">
        <v>10610</v>
      </c>
      <c r="D2870" s="1"/>
      <c r="E2870" s="1"/>
      <c r="F2870" s="1" t="s">
        <v>10611</v>
      </c>
      <c r="G2870" s="1" t="s">
        <v>10597</v>
      </c>
      <c r="H2870" s="1">
        <v>15001</v>
      </c>
      <c r="I2870" s="1">
        <v>1006173</v>
      </c>
      <c r="J2870" s="1">
        <v>19.904893000000001</v>
      </c>
      <c r="K2870" s="1">
        <v>-155.883239</v>
      </c>
      <c r="L2870" s="1"/>
      <c r="M2870" s="1" t="s">
        <v>1525</v>
      </c>
      <c r="N2870" s="1" t="s">
        <v>10598</v>
      </c>
      <c r="O2870" s="1">
        <v>2022</v>
      </c>
      <c r="P2870" s="1">
        <v>96738</v>
      </c>
      <c r="Q2870" s="1" t="s">
        <v>10612</v>
      </c>
      <c r="R2870" s="1"/>
      <c r="S2870" s="1" t="s">
        <v>24358</v>
      </c>
      <c r="T2870" s="1" t="s">
        <v>6826</v>
      </c>
      <c r="U2870" s="1"/>
      <c r="V2870" s="1" t="s">
        <v>10613</v>
      </c>
      <c r="W2870" s="1" t="s">
        <v>6826</v>
      </c>
    </row>
    <row r="2871" spans="1:23" x14ac:dyDescent="0.25">
      <c r="A2871" s="1">
        <v>1000918</v>
      </c>
      <c r="B2871" s="5" t="str">
        <f>VLOOKUP(H2871,'FIPS Basin X-walk'!$A$2:$F$3224,6,FALSE)</f>
        <v>Appalachian Basin (Eastern Overthrust Area)</v>
      </c>
      <c r="C2871" s="1" t="s">
        <v>20104</v>
      </c>
      <c r="D2871" s="1"/>
      <c r="E2871" s="1"/>
      <c r="F2871" s="1" t="s">
        <v>20105</v>
      </c>
      <c r="G2871" s="1" t="s">
        <v>1611</v>
      </c>
      <c r="H2871" s="1">
        <v>47073</v>
      </c>
      <c r="I2871" s="1">
        <v>1000918</v>
      </c>
      <c r="J2871" s="1">
        <v>36.3767</v>
      </c>
      <c r="K2871" s="1">
        <v>-82.963899999999995</v>
      </c>
      <c r="L2871" s="1"/>
      <c r="M2871" s="1" t="s">
        <v>1538</v>
      </c>
      <c r="N2871" s="1" t="s">
        <v>20002</v>
      </c>
      <c r="O2871" s="1">
        <v>2022</v>
      </c>
      <c r="P2871" s="1">
        <v>37857</v>
      </c>
      <c r="Q2871" s="1" t="s">
        <v>20106</v>
      </c>
      <c r="R2871" s="1"/>
      <c r="S2871" s="1" t="s">
        <v>24355</v>
      </c>
      <c r="T2871" s="1" t="s">
        <v>6826</v>
      </c>
      <c r="U2871" s="1"/>
      <c r="V2871" s="1" t="s">
        <v>24409</v>
      </c>
      <c r="W2871" s="1" t="s">
        <v>6828</v>
      </c>
    </row>
    <row r="2872" spans="1:23" x14ac:dyDescent="0.25">
      <c r="A2872" s="1">
        <v>1002649</v>
      </c>
      <c r="B2872" s="5" t="str">
        <f>VLOOKUP(H2872,'FIPS Basin X-walk'!$A$2:$F$3224,6,FALSE)</f>
        <v>Appalachian Basin (Eastern Overthrust Area)</v>
      </c>
      <c r="C2872" s="1" t="s">
        <v>20107</v>
      </c>
      <c r="D2872" s="1"/>
      <c r="E2872" s="1"/>
      <c r="F2872" s="1" t="s">
        <v>20108</v>
      </c>
      <c r="G2872" s="1" t="s">
        <v>20109</v>
      </c>
      <c r="H2872" s="1">
        <v>47073</v>
      </c>
      <c r="I2872" s="1">
        <v>1002649</v>
      </c>
      <c r="J2872" s="1">
        <v>36.527799000000002</v>
      </c>
      <c r="K2872" s="1">
        <v>-82.723923999999997</v>
      </c>
      <c r="L2872" s="1"/>
      <c r="M2872" s="1" t="s">
        <v>1538</v>
      </c>
      <c r="N2872" s="1" t="s">
        <v>20002</v>
      </c>
      <c r="O2872" s="1">
        <v>2022</v>
      </c>
      <c r="P2872" s="1">
        <v>37642</v>
      </c>
      <c r="Q2872" s="1" t="s">
        <v>20110</v>
      </c>
      <c r="R2872" s="1"/>
      <c r="S2872" s="1" t="s">
        <v>24358</v>
      </c>
      <c r="T2872" s="1" t="s">
        <v>6826</v>
      </c>
      <c r="U2872" s="1"/>
      <c r="V2872" s="1" t="s">
        <v>6952</v>
      </c>
      <c r="W2872" s="1" t="s">
        <v>6826</v>
      </c>
    </row>
    <row r="2873" spans="1:23" x14ac:dyDescent="0.25">
      <c r="A2873" s="1">
        <v>1005824</v>
      </c>
      <c r="B2873" s="5" t="str">
        <f>VLOOKUP(H2873,'FIPS Basin X-walk'!$A$2:$F$3224,6,FALSE)</f>
        <v>Appalachian Basin (Eastern Overthrust Area)</v>
      </c>
      <c r="C2873" s="1" t="s">
        <v>25610</v>
      </c>
      <c r="D2873" s="1"/>
      <c r="E2873" s="1" t="s">
        <v>6828</v>
      </c>
      <c r="F2873" s="1" t="s">
        <v>20108</v>
      </c>
      <c r="G2873" s="1" t="s">
        <v>20109</v>
      </c>
      <c r="H2873" s="1">
        <v>47073</v>
      </c>
      <c r="I2873" s="1">
        <v>1005824</v>
      </c>
      <c r="J2873" s="1">
        <v>36.497</v>
      </c>
      <c r="K2873" s="1">
        <v>-82.77946</v>
      </c>
      <c r="L2873" s="1"/>
      <c r="M2873" s="1" t="s">
        <v>1538</v>
      </c>
      <c r="N2873" s="1" t="s">
        <v>20002</v>
      </c>
      <c r="O2873" s="1">
        <v>2022</v>
      </c>
      <c r="P2873" s="1">
        <v>37642</v>
      </c>
      <c r="Q2873" s="1" t="s">
        <v>25611</v>
      </c>
      <c r="R2873" s="1"/>
      <c r="S2873" s="1" t="s">
        <v>24476</v>
      </c>
      <c r="T2873" s="1" t="s">
        <v>6826</v>
      </c>
      <c r="U2873" s="1"/>
      <c r="V2873" s="1" t="s">
        <v>17380</v>
      </c>
      <c r="W2873" s="1" t="s">
        <v>6826</v>
      </c>
    </row>
    <row r="2874" spans="1:23" x14ac:dyDescent="0.25">
      <c r="A2874" s="1">
        <v>1004720</v>
      </c>
      <c r="B2874" s="5" t="str">
        <f>VLOOKUP(H2874,'FIPS Basin X-walk'!$A$2:$F$3224,6,FALSE)</f>
        <v>Appalachian Basin (Eastern Overthrust Area)</v>
      </c>
      <c r="C2874" s="1" t="s">
        <v>20111</v>
      </c>
      <c r="D2874" s="1"/>
      <c r="E2874" s="1"/>
      <c r="F2874" s="1" t="s">
        <v>20112</v>
      </c>
      <c r="G2874" s="1" t="s">
        <v>20109</v>
      </c>
      <c r="H2874" s="1">
        <v>47073</v>
      </c>
      <c r="I2874" s="1">
        <v>1004720</v>
      </c>
      <c r="J2874" s="1">
        <v>36.550454999999999</v>
      </c>
      <c r="K2874" s="1">
        <v>-82.634793999999999</v>
      </c>
      <c r="L2874" s="1" t="s">
        <v>24367</v>
      </c>
      <c r="M2874" s="1" t="s">
        <v>1538</v>
      </c>
      <c r="N2874" s="1" t="s">
        <v>20002</v>
      </c>
      <c r="O2874" s="1">
        <v>2022</v>
      </c>
      <c r="P2874" s="1">
        <v>37660</v>
      </c>
      <c r="Q2874" s="1" t="s">
        <v>20113</v>
      </c>
      <c r="R2874" s="1"/>
      <c r="S2874" s="1" t="s">
        <v>24772</v>
      </c>
      <c r="T2874" s="1" t="s">
        <v>6828</v>
      </c>
      <c r="U2874" s="1"/>
      <c r="V2874" s="1" t="s">
        <v>24409</v>
      </c>
      <c r="W2874" s="1" t="s">
        <v>6826</v>
      </c>
    </row>
    <row r="2875" spans="1:23" x14ac:dyDescent="0.25">
      <c r="A2875" s="1">
        <v>1001335</v>
      </c>
      <c r="B2875" s="5" t="str">
        <f>VLOOKUP(H2875,'FIPS Basin X-walk'!$A$2:$F$3224,6,FALSE)</f>
        <v>Ouachita Folded Belt</v>
      </c>
      <c r="C2875" s="1" t="s">
        <v>21153</v>
      </c>
      <c r="D2875" s="1"/>
      <c r="E2875" s="1"/>
      <c r="F2875" s="1" t="s">
        <v>8766</v>
      </c>
      <c r="G2875" s="1" t="s">
        <v>2035</v>
      </c>
      <c r="H2875" s="1">
        <v>48209</v>
      </c>
      <c r="I2875" s="1">
        <v>1001335</v>
      </c>
      <c r="J2875" s="1">
        <v>29.7806</v>
      </c>
      <c r="K2875" s="1">
        <v>-97.989400000000003</v>
      </c>
      <c r="L2875" s="1"/>
      <c r="M2875" s="1" t="s">
        <v>1485</v>
      </c>
      <c r="N2875" s="1" t="s">
        <v>9148</v>
      </c>
      <c r="O2875" s="1">
        <v>2022</v>
      </c>
      <c r="P2875" s="1">
        <v>78666</v>
      </c>
      <c r="Q2875" s="1" t="s">
        <v>21154</v>
      </c>
      <c r="R2875" s="1"/>
      <c r="S2875" s="1" t="s">
        <v>24355</v>
      </c>
      <c r="T2875" s="1" t="s">
        <v>6826</v>
      </c>
      <c r="U2875" s="1"/>
      <c r="V2875" s="1" t="s">
        <v>8562</v>
      </c>
      <c r="W2875" s="1" t="s">
        <v>6828</v>
      </c>
    </row>
    <row r="2876" spans="1:23" x14ac:dyDescent="0.25">
      <c r="A2876" s="1">
        <v>1002102</v>
      </c>
      <c r="B2876" s="5" t="str">
        <f>VLOOKUP(H2876,'FIPS Basin X-walk'!$A$2:$F$3224,6,FALSE)</f>
        <v>Ouachita Folded Belt</v>
      </c>
      <c r="C2876" s="1" t="s">
        <v>21149</v>
      </c>
      <c r="D2876" s="1"/>
      <c r="E2876" s="1" t="s">
        <v>6828</v>
      </c>
      <c r="F2876" s="1" t="s">
        <v>21150</v>
      </c>
      <c r="G2876" s="1" t="s">
        <v>21151</v>
      </c>
      <c r="H2876" s="1">
        <v>48209</v>
      </c>
      <c r="I2876" s="1">
        <v>1002102</v>
      </c>
      <c r="J2876" s="1">
        <v>30.071044000000001</v>
      </c>
      <c r="K2876" s="1">
        <v>-97.856832999999995</v>
      </c>
      <c r="L2876" s="1"/>
      <c r="M2876" s="1" t="s">
        <v>1485</v>
      </c>
      <c r="N2876" s="1" t="s">
        <v>9148</v>
      </c>
      <c r="O2876" s="1">
        <v>2022</v>
      </c>
      <c r="P2876" s="1">
        <v>78610</v>
      </c>
      <c r="Q2876" s="1" t="s">
        <v>21152</v>
      </c>
      <c r="R2876" s="1"/>
      <c r="S2876" s="1" t="s">
        <v>24441</v>
      </c>
      <c r="T2876" s="1" t="s">
        <v>6826</v>
      </c>
      <c r="U2876" s="1"/>
      <c r="V2876" s="1" t="s">
        <v>24839</v>
      </c>
      <c r="W2876" s="1" t="s">
        <v>6826</v>
      </c>
    </row>
    <row r="2877" spans="1:23" x14ac:dyDescent="0.25">
      <c r="A2877" s="1">
        <v>1000739</v>
      </c>
      <c r="B2877" s="5" t="str">
        <f>VLOOKUP(H2877,'FIPS Basin X-walk'!$A$2:$F$3224,6,FALSE)</f>
        <v>Upper Mississippi Embaymnt</v>
      </c>
      <c r="C2877" s="1" t="s">
        <v>20114</v>
      </c>
      <c r="D2877" s="1"/>
      <c r="E2877" s="1"/>
      <c r="F2877" s="1" t="s">
        <v>20115</v>
      </c>
      <c r="G2877" s="1" t="s">
        <v>1571</v>
      </c>
      <c r="H2877" s="1">
        <v>47075</v>
      </c>
      <c r="I2877" s="1">
        <v>1000739</v>
      </c>
      <c r="J2877" s="1">
        <v>35.543799999999997</v>
      </c>
      <c r="K2877" s="1">
        <v>-89.197999999999993</v>
      </c>
      <c r="L2877" s="1"/>
      <c r="M2877" s="1" t="s">
        <v>1538</v>
      </c>
      <c r="N2877" s="1" t="s">
        <v>20002</v>
      </c>
      <c r="O2877" s="1">
        <v>2022</v>
      </c>
      <c r="P2877" s="1">
        <v>38012</v>
      </c>
      <c r="Q2877" s="1" t="s">
        <v>20116</v>
      </c>
      <c r="R2877" s="1"/>
      <c r="S2877" s="1" t="s">
        <v>24355</v>
      </c>
      <c r="T2877" s="1" t="s">
        <v>6826</v>
      </c>
      <c r="U2877" s="1"/>
      <c r="V2877" s="1" t="s">
        <v>24409</v>
      </c>
      <c r="W2877" s="1" t="s">
        <v>6828</v>
      </c>
    </row>
    <row r="2878" spans="1:23" x14ac:dyDescent="0.25">
      <c r="A2878" s="1">
        <v>1007457</v>
      </c>
      <c r="B2878" s="5" t="str">
        <f>VLOOKUP(H2878,'FIPS Basin X-walk'!$A$2:$F$3224,6,FALSE)</f>
        <v>Upper Mississippi Embaymnt</v>
      </c>
      <c r="C2878" s="1" t="s">
        <v>20117</v>
      </c>
      <c r="D2878" s="1"/>
      <c r="E2878" s="1"/>
      <c r="F2878" s="1" t="s">
        <v>20115</v>
      </c>
      <c r="G2878" s="1" t="s">
        <v>1571</v>
      </c>
      <c r="H2878" s="1">
        <v>47075</v>
      </c>
      <c r="I2878" s="1">
        <v>1007457</v>
      </c>
      <c r="J2878" s="1">
        <v>35.657800000000002</v>
      </c>
      <c r="K2878" s="1">
        <v>-89.3964</v>
      </c>
      <c r="L2878" s="1"/>
      <c r="M2878" s="1" t="s">
        <v>1538</v>
      </c>
      <c r="N2878" s="1" t="s">
        <v>20002</v>
      </c>
      <c r="O2878" s="1">
        <v>2022</v>
      </c>
      <c r="P2878" s="1">
        <v>38012</v>
      </c>
      <c r="Q2878" s="1" t="s">
        <v>20118</v>
      </c>
      <c r="R2878" s="1"/>
      <c r="S2878" s="1" t="s">
        <v>24355</v>
      </c>
      <c r="T2878" s="1" t="s">
        <v>6826</v>
      </c>
      <c r="U2878" s="1"/>
      <c r="V2878" s="1" t="s">
        <v>24409</v>
      </c>
      <c r="W2878" s="1" t="s">
        <v>6828</v>
      </c>
    </row>
    <row r="2879" spans="1:23" x14ac:dyDescent="0.25">
      <c r="A2879" s="1">
        <v>1000230</v>
      </c>
      <c r="B2879" s="5" t="str">
        <f>VLOOKUP(H2879,'FIPS Basin X-walk'!$A$2:$F$3224,6,FALSE)</f>
        <v>Piedmont-Blue Ridge Prov</v>
      </c>
      <c r="C2879" s="1" t="s">
        <v>17356</v>
      </c>
      <c r="D2879" s="1"/>
      <c r="E2879" s="1"/>
      <c r="F2879" s="1" t="s">
        <v>15327</v>
      </c>
      <c r="G2879" s="1" t="s">
        <v>1571</v>
      </c>
      <c r="H2879" s="1">
        <v>37087</v>
      </c>
      <c r="I2879" s="1">
        <v>1000230</v>
      </c>
      <c r="J2879" s="1">
        <v>35.534999999999997</v>
      </c>
      <c r="K2879" s="1">
        <v>-82.841099999999997</v>
      </c>
      <c r="L2879" s="1"/>
      <c r="M2879" s="1" t="s">
        <v>1530</v>
      </c>
      <c r="N2879" s="1" t="s">
        <v>17213</v>
      </c>
      <c r="O2879" s="1">
        <v>2022</v>
      </c>
      <c r="P2879" s="1">
        <v>28716</v>
      </c>
      <c r="Q2879" s="1" t="s">
        <v>17357</v>
      </c>
      <c r="R2879" s="1"/>
      <c r="S2879" s="1"/>
      <c r="T2879" s="1" t="s">
        <v>6826</v>
      </c>
      <c r="U2879" s="1"/>
      <c r="V2879" s="1" t="s">
        <v>24445</v>
      </c>
      <c r="W2879" s="1" t="s">
        <v>6826</v>
      </c>
    </row>
    <row r="2880" spans="1:23" x14ac:dyDescent="0.25">
      <c r="A2880" s="1">
        <v>1005235</v>
      </c>
      <c r="B2880" s="5" t="str">
        <f>VLOOKUP(H2880,'FIPS Basin X-walk'!$A$2:$F$3224,6,FALSE)</f>
        <v>Upper Mississippi Embaymnt</v>
      </c>
      <c r="C2880" s="1" t="s">
        <v>20119</v>
      </c>
      <c r="D2880" s="1"/>
      <c r="E2880" s="1"/>
      <c r="F2880" s="1" t="s">
        <v>20120</v>
      </c>
      <c r="G2880" s="1" t="s">
        <v>17360</v>
      </c>
      <c r="H2880" s="1">
        <v>47075</v>
      </c>
      <c r="I2880" s="1">
        <v>1005235</v>
      </c>
      <c r="J2880" s="1">
        <v>35.631326999999999</v>
      </c>
      <c r="K2880" s="1">
        <v>-89.189368999999999</v>
      </c>
      <c r="L2880" s="1"/>
      <c r="M2880" s="1" t="s">
        <v>1538</v>
      </c>
      <c r="N2880" s="1" t="s">
        <v>20002</v>
      </c>
      <c r="O2880" s="1">
        <v>2022</v>
      </c>
      <c r="P2880" s="1">
        <v>38012</v>
      </c>
      <c r="Q2880" s="1" t="s">
        <v>808</v>
      </c>
      <c r="R2880" s="1"/>
      <c r="S2880" s="1" t="s">
        <v>24435</v>
      </c>
      <c r="T2880" s="1" t="s">
        <v>6826</v>
      </c>
      <c r="U2880" s="1"/>
      <c r="V2880" s="1" t="s">
        <v>12735</v>
      </c>
      <c r="W2880" s="1" t="s">
        <v>6826</v>
      </c>
    </row>
    <row r="2881" spans="1:23" x14ac:dyDescent="0.25">
      <c r="A2881" s="1">
        <v>1014247</v>
      </c>
      <c r="B2881" s="5" t="str">
        <f>VLOOKUP(H2881,'FIPS Basin X-walk'!$A$2:$F$3224,6,FALSE)</f>
        <v>Upper Mississippi Embaymnt</v>
      </c>
      <c r="C2881" s="1" t="s">
        <v>26935</v>
      </c>
      <c r="D2881" s="1"/>
      <c r="E2881" s="1"/>
      <c r="F2881" s="1" t="s">
        <v>20120</v>
      </c>
      <c r="G2881" s="1" t="s">
        <v>17360</v>
      </c>
      <c r="H2881" s="1">
        <v>47075</v>
      </c>
      <c r="I2881" s="1">
        <v>1014247</v>
      </c>
      <c r="J2881" s="1">
        <v>35.607599999999998</v>
      </c>
      <c r="K2881" s="1">
        <v>-89.237700000000004</v>
      </c>
      <c r="L2881" s="1"/>
      <c r="M2881" s="1" t="s">
        <v>1538</v>
      </c>
      <c r="N2881" s="1" t="s">
        <v>20002</v>
      </c>
      <c r="O2881" s="1">
        <v>2022</v>
      </c>
      <c r="P2881" s="1">
        <v>38012</v>
      </c>
      <c r="Q2881" s="1" t="s">
        <v>26936</v>
      </c>
      <c r="R2881" s="1"/>
      <c r="S2881" s="1" t="s">
        <v>24374</v>
      </c>
      <c r="T2881" s="1" t="s">
        <v>6826</v>
      </c>
      <c r="U2881" s="1"/>
      <c r="V2881" s="1" t="s">
        <v>26937</v>
      </c>
      <c r="W2881" s="1" t="s">
        <v>6826</v>
      </c>
    </row>
    <row r="2882" spans="1:23" x14ac:dyDescent="0.25">
      <c r="A2882" s="1">
        <v>1011696</v>
      </c>
      <c r="B2882" s="5" t="str">
        <f>VLOOKUP(H2882,'FIPS Basin X-walk'!$A$2:$F$3224,6,FALSE)</f>
        <v>Piedmont-Blue Ridge Prov</v>
      </c>
      <c r="C2882" s="1" t="s">
        <v>17358</v>
      </c>
      <c r="D2882" s="1"/>
      <c r="E2882" s="1"/>
      <c r="F2882" s="1" t="s">
        <v>17359</v>
      </c>
      <c r="G2882" s="1" t="s">
        <v>17360</v>
      </c>
      <c r="H2882" s="1">
        <v>37087</v>
      </c>
      <c r="I2882" s="1">
        <v>1011696</v>
      </c>
      <c r="J2882" s="1">
        <v>35.661943000000001</v>
      </c>
      <c r="K2882" s="1">
        <v>-82.996087000000003</v>
      </c>
      <c r="L2882" s="1"/>
      <c r="M2882" s="1" t="s">
        <v>1530</v>
      </c>
      <c r="N2882" s="1" t="s">
        <v>17213</v>
      </c>
      <c r="O2882" s="1">
        <v>2022</v>
      </c>
      <c r="P2882" s="1">
        <v>28785</v>
      </c>
      <c r="Q2882" s="1" t="s">
        <v>17361</v>
      </c>
      <c r="R2882" s="1"/>
      <c r="S2882" s="1" t="s">
        <v>24358</v>
      </c>
      <c r="T2882" s="1" t="s">
        <v>6826</v>
      </c>
      <c r="U2882" s="1"/>
      <c r="V2882" s="1" t="s">
        <v>17362</v>
      </c>
      <c r="W2882" s="1" t="s">
        <v>6826</v>
      </c>
    </row>
    <row r="2883" spans="1:23" x14ac:dyDescent="0.25">
      <c r="A2883" s="1">
        <v>1001015</v>
      </c>
      <c r="B2883" s="5" t="str">
        <f>VLOOKUP(H2883,'FIPS Basin X-walk'!$A$2:$F$3224,6,FALSE)</f>
        <v>Piedmont-Blue Ridge Prov</v>
      </c>
      <c r="C2883" s="1" t="s">
        <v>10372</v>
      </c>
      <c r="D2883" s="1"/>
      <c r="E2883" s="1" t="s">
        <v>6828</v>
      </c>
      <c r="F2883" s="1" t="s">
        <v>10361</v>
      </c>
      <c r="G2883" s="1" t="s">
        <v>1690</v>
      </c>
      <c r="H2883" s="1">
        <v>13149</v>
      </c>
      <c r="I2883" s="1">
        <v>1001015</v>
      </c>
      <c r="J2883" s="1">
        <v>33.412399999999998</v>
      </c>
      <c r="K2883" s="1">
        <v>-85.034499999999994</v>
      </c>
      <c r="L2883" s="1"/>
      <c r="M2883" s="1" t="s">
        <v>1546</v>
      </c>
      <c r="N2883" s="1" t="s">
        <v>10124</v>
      </c>
      <c r="O2883" s="1">
        <v>2022</v>
      </c>
      <c r="P2883" s="1">
        <v>30170</v>
      </c>
      <c r="Q2883" s="1" t="s">
        <v>10373</v>
      </c>
      <c r="R2883" s="1"/>
      <c r="S2883" s="1" t="s">
        <v>24355</v>
      </c>
      <c r="T2883" s="1" t="s">
        <v>6826</v>
      </c>
      <c r="U2883" s="1"/>
      <c r="V2883" s="1" t="s">
        <v>24618</v>
      </c>
      <c r="W2883" s="1" t="s">
        <v>6828</v>
      </c>
    </row>
    <row r="2884" spans="1:23" x14ac:dyDescent="0.25">
      <c r="A2884" s="1">
        <v>1001178</v>
      </c>
      <c r="B2884" s="5" t="str">
        <f>VLOOKUP(H2884,'FIPS Basin X-walk'!$A$2:$F$3224,6,FALSE)</f>
        <v>Piedmont-Blue Ridge Prov</v>
      </c>
      <c r="C2884" s="1" t="s">
        <v>10367</v>
      </c>
      <c r="D2884" s="1"/>
      <c r="E2884" s="1"/>
      <c r="F2884" s="1" t="s">
        <v>10361</v>
      </c>
      <c r="G2884" s="1" t="s">
        <v>1690</v>
      </c>
      <c r="H2884" s="1">
        <v>13149</v>
      </c>
      <c r="I2884" s="1">
        <v>1001178</v>
      </c>
      <c r="J2884" s="1">
        <v>33.406999999999996</v>
      </c>
      <c r="K2884" s="1">
        <v>-85.038700000000006</v>
      </c>
      <c r="L2884" s="1"/>
      <c r="M2884" s="1" t="s">
        <v>1546</v>
      </c>
      <c r="N2884" s="1" t="s">
        <v>10124</v>
      </c>
      <c r="O2884" s="1">
        <v>2022</v>
      </c>
      <c r="P2884" s="1">
        <v>30217</v>
      </c>
      <c r="Q2884" s="1" t="s">
        <v>10368</v>
      </c>
      <c r="R2884" s="1"/>
      <c r="S2884" s="1" t="s">
        <v>24355</v>
      </c>
      <c r="T2884" s="1" t="s">
        <v>6826</v>
      </c>
      <c r="U2884" s="1"/>
      <c r="V2884" s="1" t="s">
        <v>10359</v>
      </c>
      <c r="W2884" s="1" t="s">
        <v>6828</v>
      </c>
    </row>
    <row r="2885" spans="1:23" x14ac:dyDescent="0.25">
      <c r="A2885" s="1">
        <v>1001302</v>
      </c>
      <c r="B2885" s="5" t="str">
        <f>VLOOKUP(H2885,'FIPS Basin X-walk'!$A$2:$F$3224,6,FALSE)</f>
        <v>Piedmont-Blue Ridge Prov</v>
      </c>
      <c r="C2885" s="1" t="s">
        <v>10360</v>
      </c>
      <c r="D2885" s="1"/>
      <c r="E2885" s="1"/>
      <c r="F2885" s="1" t="s">
        <v>10361</v>
      </c>
      <c r="G2885" s="1" t="s">
        <v>1690</v>
      </c>
      <c r="H2885" s="1">
        <v>13149</v>
      </c>
      <c r="I2885" s="1">
        <v>1001302</v>
      </c>
      <c r="J2885" s="1">
        <v>33.351599999999998</v>
      </c>
      <c r="K2885" s="1">
        <v>-84.999600000000001</v>
      </c>
      <c r="L2885" s="1"/>
      <c r="M2885" s="1" t="s">
        <v>1546</v>
      </c>
      <c r="N2885" s="1" t="s">
        <v>10124</v>
      </c>
      <c r="O2885" s="1">
        <v>2022</v>
      </c>
      <c r="P2885" s="1">
        <v>30217</v>
      </c>
      <c r="Q2885" s="1" t="s">
        <v>10362</v>
      </c>
      <c r="R2885" s="1"/>
      <c r="S2885" s="1" t="s">
        <v>24355</v>
      </c>
      <c r="T2885" s="1" t="s">
        <v>6826</v>
      </c>
      <c r="U2885" s="1"/>
      <c r="V2885" s="1" t="s">
        <v>10363</v>
      </c>
      <c r="W2885" s="1" t="s">
        <v>6828</v>
      </c>
    </row>
    <row r="2886" spans="1:23" x14ac:dyDescent="0.25">
      <c r="A2886" s="1">
        <v>1005921</v>
      </c>
      <c r="B2886" s="5" t="str">
        <f>VLOOKUP(H2886,'FIPS Basin X-walk'!$A$2:$F$3224,6,FALSE)</f>
        <v>Piedmont-Blue Ridge Prov</v>
      </c>
      <c r="C2886" s="1" t="s">
        <v>10374</v>
      </c>
      <c r="D2886" s="1"/>
      <c r="E2886" s="1"/>
      <c r="F2886" s="1" t="s">
        <v>10361</v>
      </c>
      <c r="G2886" s="1" t="s">
        <v>1690</v>
      </c>
      <c r="H2886" s="1">
        <v>13149</v>
      </c>
      <c r="I2886" s="1">
        <v>1005921</v>
      </c>
      <c r="J2886" s="1">
        <v>33.357700000000001</v>
      </c>
      <c r="K2886" s="1">
        <v>-84.991200000000006</v>
      </c>
      <c r="L2886" s="1"/>
      <c r="M2886" s="1" t="s">
        <v>1546</v>
      </c>
      <c r="N2886" s="1" t="s">
        <v>10124</v>
      </c>
      <c r="O2886" s="1">
        <v>2022</v>
      </c>
      <c r="P2886" s="1">
        <v>30217</v>
      </c>
      <c r="Q2886" s="1" t="s">
        <v>10375</v>
      </c>
      <c r="R2886" s="1"/>
      <c r="S2886" s="1" t="s">
        <v>24355</v>
      </c>
      <c r="T2886" s="1" t="s">
        <v>6826</v>
      </c>
      <c r="U2886" s="1"/>
      <c r="V2886" s="1" t="s">
        <v>10359</v>
      </c>
      <c r="W2886" s="1" t="s">
        <v>6828</v>
      </c>
    </row>
    <row r="2887" spans="1:23" x14ac:dyDescent="0.25">
      <c r="A2887" s="1">
        <v>1007100</v>
      </c>
      <c r="B2887" s="5" t="str">
        <f>VLOOKUP(H2887,'FIPS Basin X-walk'!$A$2:$F$3224,6,FALSE)</f>
        <v>Piedmont-Blue Ridge Prov</v>
      </c>
      <c r="C2887" s="1" t="s">
        <v>10369</v>
      </c>
      <c r="D2887" s="1"/>
      <c r="E2887" s="1"/>
      <c r="F2887" s="1" t="s">
        <v>10361</v>
      </c>
      <c r="G2887" s="1" t="s">
        <v>1690</v>
      </c>
      <c r="H2887" s="1">
        <v>13149</v>
      </c>
      <c r="I2887" s="1">
        <v>1007100</v>
      </c>
      <c r="J2887" s="1">
        <v>33.408200000000001</v>
      </c>
      <c r="K2887" s="1">
        <v>-85.039900000000003</v>
      </c>
      <c r="L2887" s="1"/>
      <c r="M2887" s="1" t="s">
        <v>1546</v>
      </c>
      <c r="N2887" s="1" t="s">
        <v>10124</v>
      </c>
      <c r="O2887" s="1">
        <v>2022</v>
      </c>
      <c r="P2887" s="1">
        <v>30217</v>
      </c>
      <c r="Q2887" s="1" t="s">
        <v>10370</v>
      </c>
      <c r="R2887" s="1"/>
      <c r="S2887" s="1" t="s">
        <v>24355</v>
      </c>
      <c r="T2887" s="1" t="s">
        <v>6826</v>
      </c>
      <c r="U2887" s="1"/>
      <c r="V2887" s="1" t="s">
        <v>10371</v>
      </c>
      <c r="W2887" s="1" t="s">
        <v>6828</v>
      </c>
    </row>
    <row r="2888" spans="1:23" x14ac:dyDescent="0.25">
      <c r="A2888" s="1">
        <v>1010612</v>
      </c>
      <c r="B2888" s="5" t="str">
        <f>VLOOKUP(H2888,'FIPS Basin X-walk'!$A$2:$F$3224,6,FALSE)</f>
        <v>Piedmont-Blue Ridge Prov</v>
      </c>
      <c r="C2888" s="1" t="s">
        <v>10364</v>
      </c>
      <c r="D2888" s="1"/>
      <c r="E2888" s="1"/>
      <c r="F2888" s="1" t="s">
        <v>1813</v>
      </c>
      <c r="G2888" s="1" t="s">
        <v>10365</v>
      </c>
      <c r="H2888" s="1">
        <v>13149</v>
      </c>
      <c r="I2888" s="1">
        <v>1010612</v>
      </c>
      <c r="J2888" s="1">
        <v>33.408200000000001</v>
      </c>
      <c r="K2888" s="1">
        <v>-85.039900000000003</v>
      </c>
      <c r="L2888" s="1"/>
      <c r="M2888" s="1" t="s">
        <v>1546</v>
      </c>
      <c r="N2888" s="1" t="s">
        <v>10124</v>
      </c>
      <c r="O2888" s="1">
        <v>2022</v>
      </c>
      <c r="P2888" s="1">
        <v>30170</v>
      </c>
      <c r="Q2888" s="1" t="s">
        <v>10366</v>
      </c>
      <c r="R2888" s="1"/>
      <c r="S2888" s="1" t="s">
        <v>24355</v>
      </c>
      <c r="T2888" s="1" t="s">
        <v>6826</v>
      </c>
      <c r="U2888" s="1"/>
      <c r="V2888" s="1" t="s">
        <v>6827</v>
      </c>
      <c r="W2888" s="1" t="s">
        <v>6828</v>
      </c>
    </row>
    <row r="2889" spans="1:23" x14ac:dyDescent="0.25">
      <c r="A2889" s="1">
        <v>1002952</v>
      </c>
      <c r="B2889" s="5" t="str">
        <f>VLOOKUP(H2889,'FIPS Basin X-walk'!$A$2:$F$3224,6,FALSE)</f>
        <v>Anadarko Basin</v>
      </c>
      <c r="C2889" s="1" t="s">
        <v>21156</v>
      </c>
      <c r="D2889" s="1"/>
      <c r="E2889" s="1"/>
      <c r="F2889" s="1" t="s">
        <v>21157</v>
      </c>
      <c r="G2889" s="1" t="s">
        <v>21155</v>
      </c>
      <c r="H2889" s="1">
        <v>48211</v>
      </c>
      <c r="I2889" s="1">
        <v>1002952</v>
      </c>
      <c r="J2889" s="1">
        <v>35.768757999999998</v>
      </c>
      <c r="K2889" s="1">
        <v>-100.37996699999999</v>
      </c>
      <c r="L2889" s="1"/>
      <c r="M2889" s="1" t="s">
        <v>1485</v>
      </c>
      <c r="N2889" s="1" t="s">
        <v>9148</v>
      </c>
      <c r="O2889" s="1">
        <v>2022</v>
      </c>
      <c r="P2889" s="1">
        <v>79014</v>
      </c>
      <c r="Q2889" s="1" t="s">
        <v>112</v>
      </c>
      <c r="R2889" s="1"/>
      <c r="S2889" s="1" t="s">
        <v>24399</v>
      </c>
      <c r="T2889" s="1" t="s">
        <v>6826</v>
      </c>
      <c r="U2889" s="1"/>
      <c r="V2889" s="1" t="s">
        <v>18455</v>
      </c>
      <c r="W2889" s="1" t="s">
        <v>6826</v>
      </c>
    </row>
    <row r="2890" spans="1:23" x14ac:dyDescent="0.25">
      <c r="A2890" s="1">
        <v>1003220</v>
      </c>
      <c r="B2890" s="5" t="str">
        <f>VLOOKUP(H2890,'FIPS Basin X-walk'!$A$2:$F$3224,6,FALSE)</f>
        <v>Anadarko Basin</v>
      </c>
      <c r="C2890" s="1" t="s">
        <v>25075</v>
      </c>
      <c r="D2890" s="1"/>
      <c r="E2890" s="1"/>
      <c r="F2890" s="1" t="s">
        <v>2107</v>
      </c>
      <c r="G2890" s="1" t="s">
        <v>21155</v>
      </c>
      <c r="H2890" s="1">
        <v>48211</v>
      </c>
      <c r="I2890" s="1">
        <v>1003220</v>
      </c>
      <c r="J2890" s="1">
        <v>35.838845999999997</v>
      </c>
      <c r="K2890" s="1">
        <v>-100.353122</v>
      </c>
      <c r="L2890" s="1"/>
      <c r="M2890" s="1" t="s">
        <v>1485</v>
      </c>
      <c r="N2890" s="1" t="s">
        <v>9148</v>
      </c>
      <c r="O2890" s="1">
        <v>2022</v>
      </c>
      <c r="P2890" s="1">
        <v>79014</v>
      </c>
      <c r="Q2890" s="1" t="s">
        <v>108</v>
      </c>
      <c r="R2890" s="1"/>
      <c r="S2890" s="1" t="s">
        <v>24399</v>
      </c>
      <c r="T2890" s="1" t="s">
        <v>6826</v>
      </c>
      <c r="U2890" s="1"/>
      <c r="V2890" s="1" t="s">
        <v>7521</v>
      </c>
      <c r="W2890" s="1" t="s">
        <v>6826</v>
      </c>
    </row>
    <row r="2891" spans="1:23" x14ac:dyDescent="0.25">
      <c r="A2891" s="1">
        <v>1001152</v>
      </c>
      <c r="B2891" s="5" t="str">
        <f>VLOOKUP(H2891,'FIPS Basin X-walk'!$A$2:$F$3224,6,FALSE)</f>
        <v>Arkla Basin</v>
      </c>
      <c r="C2891" s="1" t="s">
        <v>7821</v>
      </c>
      <c r="D2891" s="1"/>
      <c r="E2891" s="1"/>
      <c r="F2891" s="1" t="s">
        <v>7822</v>
      </c>
      <c r="G2891" s="1" t="s">
        <v>1902</v>
      </c>
      <c r="H2891" s="1">
        <v>5057</v>
      </c>
      <c r="I2891" s="1">
        <v>1001152</v>
      </c>
      <c r="J2891" s="1">
        <v>33.609400000000001</v>
      </c>
      <c r="K2891" s="1">
        <v>-93.792400000000001</v>
      </c>
      <c r="L2891" s="1"/>
      <c r="M2891" s="1" t="s">
        <v>1520</v>
      </c>
      <c r="N2891" s="1" t="s">
        <v>7740</v>
      </c>
      <c r="O2891" s="1">
        <v>2022</v>
      </c>
      <c r="P2891" s="1">
        <v>71838</v>
      </c>
      <c r="Q2891" s="1" t="s">
        <v>1673</v>
      </c>
      <c r="R2891" s="1"/>
      <c r="S2891" s="1" t="s">
        <v>24355</v>
      </c>
      <c r="T2891" s="1" t="s">
        <v>6826</v>
      </c>
      <c r="U2891" s="1"/>
      <c r="V2891" s="1" t="s">
        <v>7808</v>
      </c>
      <c r="W2891" s="1" t="s">
        <v>6828</v>
      </c>
    </row>
    <row r="2892" spans="1:23" x14ac:dyDescent="0.25">
      <c r="A2892" s="1">
        <v>1010604</v>
      </c>
      <c r="B2892" s="5" t="str">
        <f>VLOOKUP(H2892,'FIPS Basin X-walk'!$A$2:$F$3224,6,FALSE)</f>
        <v>Arkla Basin</v>
      </c>
      <c r="C2892" s="1" t="s">
        <v>7818</v>
      </c>
      <c r="D2892" s="1"/>
      <c r="E2892" s="1" t="s">
        <v>6828</v>
      </c>
      <c r="F2892" s="1" t="s">
        <v>1673</v>
      </c>
      <c r="G2892" s="1" t="s">
        <v>7819</v>
      </c>
      <c r="H2892" s="1">
        <v>5057</v>
      </c>
      <c r="I2892" s="1">
        <v>1010604</v>
      </c>
      <c r="J2892" s="1">
        <v>33.655555999999997</v>
      </c>
      <c r="K2892" s="1">
        <v>-93.813889000000003</v>
      </c>
      <c r="L2892" s="1"/>
      <c r="M2892" s="1" t="s">
        <v>1520</v>
      </c>
      <c r="N2892" s="1" t="s">
        <v>7740</v>
      </c>
      <c r="O2892" s="1">
        <v>2022</v>
      </c>
      <c r="P2892" s="1">
        <v>71838</v>
      </c>
      <c r="Q2892" s="1" t="s">
        <v>7820</v>
      </c>
      <c r="R2892" s="1"/>
      <c r="S2892" s="1" t="s">
        <v>24355</v>
      </c>
      <c r="T2892" s="1" t="s">
        <v>6826</v>
      </c>
      <c r="U2892" s="1"/>
      <c r="V2892" s="1" t="s">
        <v>26245</v>
      </c>
      <c r="W2892" s="1" t="s">
        <v>6828</v>
      </c>
    </row>
    <row r="2893" spans="1:23" x14ac:dyDescent="0.25">
      <c r="A2893" s="1">
        <v>1012930</v>
      </c>
      <c r="B2893" s="5" t="str">
        <f>VLOOKUP(H2893,'FIPS Basin X-walk'!$A$2:$F$3224,6,FALSE)</f>
        <v>Arkla Basin</v>
      </c>
      <c r="C2893" s="1" t="s">
        <v>7823</v>
      </c>
      <c r="D2893" s="1"/>
      <c r="E2893" s="1"/>
      <c r="F2893" s="1" t="s">
        <v>7824</v>
      </c>
      <c r="G2893" s="1" t="s">
        <v>7819</v>
      </c>
      <c r="H2893" s="1">
        <v>5057</v>
      </c>
      <c r="I2893" s="1">
        <v>1012930</v>
      </c>
      <c r="J2893" s="1">
        <v>33.740630000000003</v>
      </c>
      <c r="K2893" s="1">
        <v>-93.614360000000005</v>
      </c>
      <c r="L2893" s="1"/>
      <c r="M2893" s="1" t="s">
        <v>1520</v>
      </c>
      <c r="N2893" s="1" t="s">
        <v>7740</v>
      </c>
      <c r="O2893" s="1">
        <v>2022</v>
      </c>
      <c r="P2893" s="1">
        <v>71801</v>
      </c>
      <c r="Q2893" s="1" t="s">
        <v>26568</v>
      </c>
      <c r="R2893" s="1"/>
      <c r="S2893" s="1" t="s">
        <v>24363</v>
      </c>
      <c r="T2893" s="1" t="s">
        <v>6826</v>
      </c>
      <c r="U2893" s="1"/>
      <c r="V2893" s="1" t="s">
        <v>6850</v>
      </c>
      <c r="W2893" s="1" t="s">
        <v>6826</v>
      </c>
    </row>
    <row r="2894" spans="1:23" x14ac:dyDescent="0.25">
      <c r="A2894" s="1">
        <v>1000947</v>
      </c>
      <c r="B2894" s="5" t="str">
        <f>VLOOKUP(H2894,'FIPS Basin X-walk'!$A$2:$F$3224,6,FALSE)</f>
        <v>East Texas Basin</v>
      </c>
      <c r="C2894" s="1" t="s">
        <v>21158</v>
      </c>
      <c r="D2894" s="1"/>
      <c r="E2894" s="1"/>
      <c r="F2894" s="1" t="s">
        <v>21159</v>
      </c>
      <c r="G2894" s="1" t="s">
        <v>1570</v>
      </c>
      <c r="H2894" s="1">
        <v>48213</v>
      </c>
      <c r="I2894" s="1">
        <v>1000947</v>
      </c>
      <c r="J2894" s="1">
        <v>32.126399999999997</v>
      </c>
      <c r="K2894" s="1">
        <v>-96.101399999999998</v>
      </c>
      <c r="L2894" s="1"/>
      <c r="M2894" s="1" t="s">
        <v>1485</v>
      </c>
      <c r="N2894" s="1" t="s">
        <v>9148</v>
      </c>
      <c r="O2894" s="1">
        <v>2022</v>
      </c>
      <c r="P2894" s="1">
        <v>75163</v>
      </c>
      <c r="Q2894" s="1" t="s">
        <v>9283</v>
      </c>
      <c r="R2894" s="1"/>
      <c r="S2894" s="1" t="s">
        <v>24355</v>
      </c>
      <c r="T2894" s="1" t="s">
        <v>6826</v>
      </c>
      <c r="U2894" s="1"/>
      <c r="V2894" s="1" t="s">
        <v>8562</v>
      </c>
      <c r="W2894" s="1" t="s">
        <v>6828</v>
      </c>
    </row>
    <row r="2895" spans="1:23" x14ac:dyDescent="0.25">
      <c r="A2895" s="1">
        <v>1005000</v>
      </c>
      <c r="B2895" s="5" t="str">
        <f>VLOOKUP(H2895,'FIPS Basin X-walk'!$A$2:$F$3224,6,FALSE)</f>
        <v>Illinois Basin</v>
      </c>
      <c r="C2895" s="1" t="s">
        <v>12826</v>
      </c>
      <c r="D2895" s="1"/>
      <c r="E2895" s="1"/>
      <c r="F2895" s="1" t="s">
        <v>12827</v>
      </c>
      <c r="G2895" s="1" t="s">
        <v>12821</v>
      </c>
      <c r="H2895" s="1">
        <v>21101</v>
      </c>
      <c r="I2895" s="1">
        <v>1005000</v>
      </c>
      <c r="J2895" s="1">
        <v>37.808762000000002</v>
      </c>
      <c r="K2895" s="1">
        <v>-87.632861000000005</v>
      </c>
      <c r="L2895" s="1"/>
      <c r="M2895" s="1" t="s">
        <v>1497</v>
      </c>
      <c r="N2895" s="1" t="s">
        <v>12675</v>
      </c>
      <c r="O2895" s="1">
        <v>2022</v>
      </c>
      <c r="P2895" s="1">
        <v>42420</v>
      </c>
      <c r="Q2895" s="1" t="s">
        <v>12828</v>
      </c>
      <c r="R2895" s="1"/>
      <c r="S2895" s="1" t="s">
        <v>24753</v>
      </c>
      <c r="T2895" s="1" t="s">
        <v>6826</v>
      </c>
      <c r="U2895" s="1"/>
      <c r="V2895" s="1" t="s">
        <v>25440</v>
      </c>
      <c r="W2895" s="1" t="s">
        <v>6826</v>
      </c>
    </row>
    <row r="2896" spans="1:23" x14ac:dyDescent="0.25">
      <c r="A2896" s="1">
        <v>1006626</v>
      </c>
      <c r="B2896" s="5" t="str">
        <f>VLOOKUP(H2896,'FIPS Basin X-walk'!$A$2:$F$3224,6,FALSE)</f>
        <v>Illinois Basin</v>
      </c>
      <c r="C2896" s="1" t="s">
        <v>12829</v>
      </c>
      <c r="D2896" s="1"/>
      <c r="E2896" s="1"/>
      <c r="F2896" s="1" t="s">
        <v>12827</v>
      </c>
      <c r="G2896" s="1" t="s">
        <v>12821</v>
      </c>
      <c r="H2896" s="1">
        <v>21101</v>
      </c>
      <c r="I2896" s="1">
        <v>1006626</v>
      </c>
      <c r="J2896" s="1">
        <v>37.815814000000003</v>
      </c>
      <c r="K2896" s="1">
        <v>-87.589316999999994</v>
      </c>
      <c r="L2896" s="1"/>
      <c r="M2896" s="1" t="s">
        <v>1497</v>
      </c>
      <c r="N2896" s="1" t="s">
        <v>12675</v>
      </c>
      <c r="O2896" s="1">
        <v>2022</v>
      </c>
      <c r="P2896" s="1">
        <v>42420</v>
      </c>
      <c r="Q2896" s="1" t="s">
        <v>12830</v>
      </c>
      <c r="R2896" s="1"/>
      <c r="S2896" s="1" t="s">
        <v>24385</v>
      </c>
      <c r="T2896" s="1" t="s">
        <v>6826</v>
      </c>
      <c r="U2896" s="1"/>
      <c r="V2896" s="1" t="s">
        <v>6836</v>
      </c>
      <c r="W2896" s="1" t="s">
        <v>6826</v>
      </c>
    </row>
    <row r="2897" spans="1:23" x14ac:dyDescent="0.25">
      <c r="A2897" s="1">
        <v>1012051</v>
      </c>
      <c r="B2897" s="5" t="str">
        <f>VLOOKUP(H2897,'FIPS Basin X-walk'!$A$2:$F$3224,6,FALSE)</f>
        <v>East Texas Basin</v>
      </c>
      <c r="C2897" s="1" t="s">
        <v>21161</v>
      </c>
      <c r="D2897" s="1"/>
      <c r="E2897" s="1"/>
      <c r="F2897" s="1" t="s">
        <v>21162</v>
      </c>
      <c r="G2897" s="1" t="s">
        <v>12821</v>
      </c>
      <c r="H2897" s="1">
        <v>48213</v>
      </c>
      <c r="I2897" s="1">
        <v>1012051</v>
      </c>
      <c r="J2897" s="1">
        <v>32.166628000000003</v>
      </c>
      <c r="K2897" s="1">
        <v>-96.017302000000001</v>
      </c>
      <c r="L2897" s="1"/>
      <c r="M2897" s="1" t="s">
        <v>1485</v>
      </c>
      <c r="N2897" s="1" t="s">
        <v>9148</v>
      </c>
      <c r="O2897" s="1">
        <v>2022</v>
      </c>
      <c r="P2897" s="1">
        <v>75148</v>
      </c>
      <c r="Q2897" s="1" t="s">
        <v>21163</v>
      </c>
      <c r="R2897" s="1"/>
      <c r="S2897" s="1" t="s">
        <v>24844</v>
      </c>
      <c r="T2897" s="1" t="s">
        <v>6826</v>
      </c>
      <c r="U2897" s="1"/>
      <c r="V2897" s="1" t="s">
        <v>7232</v>
      </c>
      <c r="W2897" s="1" t="s">
        <v>6826</v>
      </c>
    </row>
    <row r="2898" spans="1:23" x14ac:dyDescent="0.25">
      <c r="A2898" s="1">
        <v>1005146</v>
      </c>
      <c r="B2898" s="5" t="str">
        <f>VLOOKUP(H2898,'FIPS Basin X-walk'!$A$2:$F$3224,6,FALSE)</f>
        <v>Illinois Basin</v>
      </c>
      <c r="C2898" s="1" t="s">
        <v>12819</v>
      </c>
      <c r="D2898" s="1"/>
      <c r="E2898" s="1"/>
      <c r="F2898" s="1" t="s">
        <v>12820</v>
      </c>
      <c r="G2898" s="1" t="s">
        <v>12821</v>
      </c>
      <c r="H2898" s="1">
        <v>21101</v>
      </c>
      <c r="I2898" s="1">
        <v>1005146</v>
      </c>
      <c r="J2898" s="1">
        <v>37.656627999999998</v>
      </c>
      <c r="K2898" s="1">
        <v>-87.514150000000001</v>
      </c>
      <c r="L2898" s="1"/>
      <c r="M2898" s="1" t="s">
        <v>1497</v>
      </c>
      <c r="N2898" s="1" t="s">
        <v>12675</v>
      </c>
      <c r="O2898" s="1">
        <v>2022</v>
      </c>
      <c r="P2898" s="1">
        <v>42452</v>
      </c>
      <c r="Q2898" s="1" t="s">
        <v>12822</v>
      </c>
      <c r="R2898" s="1"/>
      <c r="S2898" s="1" t="s">
        <v>24363</v>
      </c>
      <c r="T2898" s="1" t="s">
        <v>6826</v>
      </c>
      <c r="U2898" s="1"/>
      <c r="V2898" s="1" t="s">
        <v>6850</v>
      </c>
      <c r="W2898" s="1" t="s">
        <v>6826</v>
      </c>
    </row>
    <row r="2899" spans="1:23" x14ac:dyDescent="0.25">
      <c r="A2899" s="1">
        <v>1006666</v>
      </c>
      <c r="B2899" s="5" t="str">
        <f>VLOOKUP(H2899,'FIPS Basin X-walk'!$A$2:$F$3224,6,FALSE)</f>
        <v>Illinois Basin</v>
      </c>
      <c r="C2899" s="1" t="s">
        <v>12823</v>
      </c>
      <c r="D2899" s="1"/>
      <c r="E2899" s="1"/>
      <c r="F2899" s="1" t="s">
        <v>12824</v>
      </c>
      <c r="G2899" s="1" t="s">
        <v>12821</v>
      </c>
      <c r="H2899" s="1">
        <v>21101</v>
      </c>
      <c r="I2899" s="1">
        <v>1006666</v>
      </c>
      <c r="J2899" s="1">
        <v>37.6569</v>
      </c>
      <c r="K2899" s="1">
        <v>-87.500600000000006</v>
      </c>
      <c r="L2899" s="1"/>
      <c r="M2899" s="1" t="s">
        <v>1497</v>
      </c>
      <c r="N2899" s="1" t="s">
        <v>12675</v>
      </c>
      <c r="O2899" s="1">
        <v>2022</v>
      </c>
      <c r="P2899" s="1">
        <v>42452</v>
      </c>
      <c r="Q2899" s="1" t="s">
        <v>12825</v>
      </c>
      <c r="R2899" s="1"/>
      <c r="S2899" s="1" t="s">
        <v>24790</v>
      </c>
      <c r="T2899" s="1" t="s">
        <v>6826</v>
      </c>
      <c r="U2899" s="1"/>
      <c r="V2899" s="1" t="s">
        <v>12803</v>
      </c>
      <c r="W2899" s="1" t="s">
        <v>6826</v>
      </c>
    </row>
    <row r="2900" spans="1:23" x14ac:dyDescent="0.25">
      <c r="A2900" s="1">
        <v>1003097</v>
      </c>
      <c r="B2900" s="5" t="str">
        <f>VLOOKUP(H2900,'FIPS Basin X-walk'!$A$2:$F$3224,6,FALSE)</f>
        <v>East Texas Basin</v>
      </c>
      <c r="C2900" s="1" t="s">
        <v>21160</v>
      </c>
      <c r="D2900" s="1"/>
      <c r="E2900" s="1"/>
      <c r="F2900" s="1" t="s">
        <v>21159</v>
      </c>
      <c r="G2900" s="1" t="s">
        <v>12821</v>
      </c>
      <c r="H2900" s="1">
        <v>48213</v>
      </c>
      <c r="I2900" s="1">
        <v>1003097</v>
      </c>
      <c r="J2900" s="1">
        <v>32.127457999999997</v>
      </c>
      <c r="K2900" s="1">
        <v>-96.085153000000005</v>
      </c>
      <c r="L2900" s="1"/>
      <c r="M2900" s="1" t="s">
        <v>1485</v>
      </c>
      <c r="N2900" s="1" t="s">
        <v>9148</v>
      </c>
      <c r="O2900" s="1">
        <v>2022</v>
      </c>
      <c r="P2900" s="1">
        <v>75163</v>
      </c>
      <c r="Q2900" s="1" t="s">
        <v>99</v>
      </c>
      <c r="R2900" s="1"/>
      <c r="S2900" s="1" t="s">
        <v>24399</v>
      </c>
      <c r="T2900" s="1" t="s">
        <v>6826</v>
      </c>
      <c r="U2900" s="1"/>
      <c r="V2900" s="1" t="s">
        <v>25055</v>
      </c>
      <c r="W2900" s="1" t="s">
        <v>6826</v>
      </c>
    </row>
    <row r="2901" spans="1:23" x14ac:dyDescent="0.25">
      <c r="A2901" s="1">
        <v>1007638</v>
      </c>
      <c r="B2901" s="5" t="str">
        <f>VLOOKUP(H2901,'FIPS Basin X-walk'!$A$2:$F$3224,6,FALSE)</f>
        <v>Illinois Basin</v>
      </c>
      <c r="C2901" s="1" t="s">
        <v>11587</v>
      </c>
      <c r="D2901" s="1"/>
      <c r="E2901" s="1"/>
      <c r="F2901" s="1" t="s">
        <v>11359</v>
      </c>
      <c r="G2901" s="1" t="s">
        <v>11588</v>
      </c>
      <c r="H2901" s="1">
        <v>18063</v>
      </c>
      <c r="I2901" s="1">
        <v>1007638</v>
      </c>
      <c r="J2901" s="1">
        <v>39.750700000000002</v>
      </c>
      <c r="K2901" s="1">
        <v>-86.500600000000006</v>
      </c>
      <c r="L2901" s="1"/>
      <c r="M2901" s="1" t="s">
        <v>1499</v>
      </c>
      <c r="N2901" s="1" t="s">
        <v>11457</v>
      </c>
      <c r="O2901" s="1">
        <v>2022</v>
      </c>
      <c r="P2901" s="1">
        <v>46122</v>
      </c>
      <c r="Q2901" s="1" t="s">
        <v>11589</v>
      </c>
      <c r="R2901" s="1"/>
      <c r="S2901" s="1" t="s">
        <v>24358</v>
      </c>
      <c r="T2901" s="1" t="s">
        <v>6826</v>
      </c>
      <c r="U2901" s="1"/>
      <c r="V2901" s="1" t="s">
        <v>6878</v>
      </c>
      <c r="W2901" s="1" t="s">
        <v>6828</v>
      </c>
    </row>
    <row r="2902" spans="1:23" x14ac:dyDescent="0.25">
      <c r="A2902" s="1">
        <v>1003688</v>
      </c>
      <c r="B2902" s="5" t="str">
        <f>VLOOKUP(H2902,'FIPS Basin X-walk'!$A$2:$F$3224,6,FALSE)</f>
        <v>Illinois Basin</v>
      </c>
      <c r="C2902" s="1" t="s">
        <v>11590</v>
      </c>
      <c r="D2902" s="1"/>
      <c r="E2902" s="1"/>
      <c r="F2902" s="1" t="s">
        <v>11591</v>
      </c>
      <c r="G2902" s="1" t="s">
        <v>11588</v>
      </c>
      <c r="H2902" s="1">
        <v>18063</v>
      </c>
      <c r="I2902" s="1">
        <v>1003688</v>
      </c>
      <c r="J2902" s="1">
        <v>39.876783000000003</v>
      </c>
      <c r="K2902" s="1">
        <v>-86.482112999999998</v>
      </c>
      <c r="L2902" s="1"/>
      <c r="M2902" s="1" t="s">
        <v>1499</v>
      </c>
      <c r="N2902" s="1" t="s">
        <v>11457</v>
      </c>
      <c r="O2902" s="1">
        <v>2022</v>
      </c>
      <c r="P2902" s="1">
        <v>46167</v>
      </c>
      <c r="Q2902" s="1" t="s">
        <v>25153</v>
      </c>
      <c r="R2902" s="1"/>
      <c r="S2902" s="1" t="s">
        <v>24372</v>
      </c>
      <c r="T2902" s="1" t="s">
        <v>6826</v>
      </c>
      <c r="U2902" s="1"/>
      <c r="V2902" s="1" t="s">
        <v>11466</v>
      </c>
      <c r="W2902" s="1" t="s">
        <v>6826</v>
      </c>
    </row>
    <row r="2903" spans="1:23" x14ac:dyDescent="0.25">
      <c r="A2903" s="1">
        <v>1006008</v>
      </c>
      <c r="B2903" s="5" t="str">
        <f>VLOOKUP(H2903,'FIPS Basin X-walk'!$A$2:$F$3224,6,FALSE)</f>
        <v>Florida Platform</v>
      </c>
      <c r="C2903" s="1" t="s">
        <v>9753</v>
      </c>
      <c r="D2903" s="1"/>
      <c r="E2903" s="1"/>
      <c r="F2903" s="1" t="s">
        <v>9754</v>
      </c>
      <c r="G2903" s="1" t="s">
        <v>9755</v>
      </c>
      <c r="H2903" s="1">
        <v>12051</v>
      </c>
      <c r="I2903" s="1">
        <v>1006008</v>
      </c>
      <c r="J2903" s="1">
        <v>26.734722000000001</v>
      </c>
      <c r="K2903" s="1">
        <v>-80.9375</v>
      </c>
      <c r="L2903" s="1"/>
      <c r="M2903" s="1" t="s">
        <v>1506</v>
      </c>
      <c r="N2903" s="1" t="s">
        <v>9619</v>
      </c>
      <c r="O2903" s="1">
        <v>2022</v>
      </c>
      <c r="P2903" s="1">
        <v>33440</v>
      </c>
      <c r="Q2903" s="1" t="s">
        <v>9756</v>
      </c>
      <c r="R2903" s="1"/>
      <c r="S2903" s="1" t="s">
        <v>24785</v>
      </c>
      <c r="T2903" s="1" t="s">
        <v>6826</v>
      </c>
      <c r="U2903" s="1"/>
      <c r="V2903" s="1" t="s">
        <v>9757</v>
      </c>
      <c r="W2903" s="1" t="s">
        <v>6826</v>
      </c>
    </row>
    <row r="2904" spans="1:23" x14ac:dyDescent="0.25">
      <c r="A2904" s="1">
        <v>1002990</v>
      </c>
      <c r="B2904" s="5" t="str">
        <f>VLOOKUP(H2904,'FIPS Basin X-walk'!$A$2:$F$3224,6,FALSE)</f>
        <v>Florida Platform</v>
      </c>
      <c r="C2904" s="1" t="s">
        <v>9758</v>
      </c>
      <c r="D2904" s="1"/>
      <c r="E2904" s="1"/>
      <c r="F2904" s="1" t="s">
        <v>9759</v>
      </c>
      <c r="G2904" s="1" t="s">
        <v>9755</v>
      </c>
      <c r="H2904" s="1">
        <v>12051</v>
      </c>
      <c r="I2904" s="1">
        <v>1002990</v>
      </c>
      <c r="J2904" s="1">
        <v>26.565861000000002</v>
      </c>
      <c r="K2904" s="1">
        <v>-81.527305999999996</v>
      </c>
      <c r="L2904" s="1"/>
      <c r="M2904" s="1" t="s">
        <v>1506</v>
      </c>
      <c r="N2904" s="1" t="s">
        <v>9619</v>
      </c>
      <c r="O2904" s="1">
        <v>2022</v>
      </c>
      <c r="P2904" s="1">
        <v>33930</v>
      </c>
      <c r="Q2904" s="1" t="s">
        <v>9760</v>
      </c>
      <c r="R2904" s="1"/>
      <c r="S2904" s="1" t="s">
        <v>24358</v>
      </c>
      <c r="T2904" s="1" t="s">
        <v>6826</v>
      </c>
      <c r="U2904" s="1"/>
      <c r="V2904" s="1" t="s">
        <v>9761</v>
      </c>
      <c r="W2904" s="1" t="s">
        <v>6826</v>
      </c>
    </row>
    <row r="2905" spans="1:23" x14ac:dyDescent="0.25">
      <c r="A2905" s="1">
        <v>1000693</v>
      </c>
      <c r="B2905" s="5" t="str">
        <f>VLOOKUP(H2905,'FIPS Basin X-walk'!$A$2:$F$3224,6,FALSE)</f>
        <v>Sioux Uplift</v>
      </c>
      <c r="C2905" s="1" t="s">
        <v>14912</v>
      </c>
      <c r="D2905" s="1"/>
      <c r="E2905" s="1"/>
      <c r="F2905" s="1" t="s">
        <v>14898</v>
      </c>
      <c r="G2905" s="1" t="s">
        <v>1905</v>
      </c>
      <c r="H2905" s="1">
        <v>27053</v>
      </c>
      <c r="I2905" s="1">
        <v>1000693</v>
      </c>
      <c r="J2905" s="1">
        <v>45.020299999999999</v>
      </c>
      <c r="K2905" s="1">
        <v>-93.275300000000001</v>
      </c>
      <c r="L2905" s="1"/>
      <c r="M2905" s="1" t="s">
        <v>1559</v>
      </c>
      <c r="N2905" s="1" t="s">
        <v>14790</v>
      </c>
      <c r="O2905" s="1">
        <v>2022</v>
      </c>
      <c r="P2905" s="1">
        <v>55401</v>
      </c>
      <c r="Q2905" s="1" t="s">
        <v>14913</v>
      </c>
      <c r="R2905" s="1"/>
      <c r="S2905" s="1" t="s">
        <v>24355</v>
      </c>
      <c r="T2905" s="1" t="s">
        <v>6826</v>
      </c>
      <c r="U2905" s="1"/>
      <c r="V2905" s="1" t="s">
        <v>9094</v>
      </c>
      <c r="W2905" s="1" t="s">
        <v>6828</v>
      </c>
    </row>
    <row r="2906" spans="1:23" x14ac:dyDescent="0.25">
      <c r="A2906" s="1">
        <v>1000354</v>
      </c>
      <c r="B2906" s="5" t="str">
        <f>VLOOKUP(H2906,'FIPS Basin X-walk'!$A$2:$F$3224,6,FALSE)</f>
        <v>Sioux Uplift</v>
      </c>
      <c r="C2906" s="1" t="s">
        <v>14909</v>
      </c>
      <c r="D2906" s="1"/>
      <c r="E2906" s="1"/>
      <c r="F2906" s="1" t="s">
        <v>11150</v>
      </c>
      <c r="G2906" s="1" t="s">
        <v>14899</v>
      </c>
      <c r="H2906" s="1">
        <v>27053</v>
      </c>
      <c r="I2906" s="1">
        <v>1000354</v>
      </c>
      <c r="J2906" s="1">
        <v>44.847859999999997</v>
      </c>
      <c r="K2906" s="1">
        <v>-93.237449999999995</v>
      </c>
      <c r="L2906" s="1"/>
      <c r="M2906" s="1" t="s">
        <v>1559</v>
      </c>
      <c r="N2906" s="1" t="s">
        <v>14790</v>
      </c>
      <c r="O2906" s="1">
        <v>2022</v>
      </c>
      <c r="P2906" s="1">
        <v>55425</v>
      </c>
      <c r="Q2906" s="1" t="s">
        <v>14910</v>
      </c>
      <c r="R2906" s="1"/>
      <c r="S2906" s="1" t="s">
        <v>24486</v>
      </c>
      <c r="T2906" s="1" t="s">
        <v>6826</v>
      </c>
      <c r="U2906" s="1"/>
      <c r="V2906" s="1" t="s">
        <v>14911</v>
      </c>
      <c r="W2906" s="1" t="s">
        <v>6828</v>
      </c>
    </row>
    <row r="2907" spans="1:23" x14ac:dyDescent="0.25">
      <c r="A2907" s="1">
        <v>1002358</v>
      </c>
      <c r="B2907" s="5" t="str">
        <f>VLOOKUP(H2907,'FIPS Basin X-walk'!$A$2:$F$3224,6,FALSE)</f>
        <v>Sioux Uplift</v>
      </c>
      <c r="C2907" s="1" t="s">
        <v>14928</v>
      </c>
      <c r="D2907" s="1"/>
      <c r="E2907" s="1"/>
      <c r="F2907" s="1" t="s">
        <v>11150</v>
      </c>
      <c r="G2907" s="1" t="s">
        <v>14899</v>
      </c>
      <c r="H2907" s="1">
        <v>27053</v>
      </c>
      <c r="I2907" s="1">
        <v>1002358</v>
      </c>
      <c r="J2907" s="1">
        <v>44.846139999999998</v>
      </c>
      <c r="K2907" s="1">
        <v>-93.286029999999997</v>
      </c>
      <c r="L2907" s="1"/>
      <c r="M2907" s="1" t="s">
        <v>1559</v>
      </c>
      <c r="N2907" s="1" t="s">
        <v>14790</v>
      </c>
      <c r="O2907" s="1">
        <v>2022</v>
      </c>
      <c r="P2907" s="1">
        <v>55420</v>
      </c>
      <c r="Q2907" s="1" t="s">
        <v>14929</v>
      </c>
      <c r="R2907" s="1"/>
      <c r="S2907" s="1" t="s">
        <v>24760</v>
      </c>
      <c r="T2907" s="1" t="s">
        <v>6826</v>
      </c>
      <c r="U2907" s="1"/>
      <c r="V2907" s="1" t="s">
        <v>14930</v>
      </c>
      <c r="W2907" s="1" t="s">
        <v>6826</v>
      </c>
    </row>
    <row r="2908" spans="1:23" x14ac:dyDescent="0.25">
      <c r="A2908" s="1">
        <v>1009807</v>
      </c>
      <c r="B2908" s="5" t="str">
        <f>VLOOKUP(H2908,'FIPS Basin X-walk'!$A$2:$F$3224,6,FALSE)</f>
        <v>Sioux Uplift</v>
      </c>
      <c r="C2908" s="1" t="s">
        <v>14921</v>
      </c>
      <c r="D2908" s="1"/>
      <c r="E2908" s="1"/>
      <c r="F2908" s="1" t="s">
        <v>14922</v>
      </c>
      <c r="G2908" s="1" t="s">
        <v>14899</v>
      </c>
      <c r="H2908" s="1">
        <v>27053</v>
      </c>
      <c r="I2908" s="1">
        <v>1009807</v>
      </c>
      <c r="J2908" s="1">
        <v>44.853119999999997</v>
      </c>
      <c r="K2908" s="1">
        <v>-93.230099999999993</v>
      </c>
      <c r="L2908" s="1"/>
      <c r="M2908" s="1" t="s">
        <v>1559</v>
      </c>
      <c r="N2908" s="1" t="s">
        <v>14790</v>
      </c>
      <c r="O2908" s="1">
        <v>2022</v>
      </c>
      <c r="P2908" s="1">
        <v>55425</v>
      </c>
      <c r="Q2908" s="1" t="s">
        <v>14923</v>
      </c>
      <c r="R2908" s="1"/>
      <c r="S2908" s="1" t="s">
        <v>24486</v>
      </c>
      <c r="T2908" s="1" t="s">
        <v>6826</v>
      </c>
      <c r="U2908" s="1"/>
      <c r="V2908" s="1" t="s">
        <v>14924</v>
      </c>
      <c r="W2908" s="1" t="s">
        <v>6826</v>
      </c>
    </row>
    <row r="2909" spans="1:23" x14ac:dyDescent="0.25">
      <c r="A2909" s="1">
        <v>1004308</v>
      </c>
      <c r="B2909" s="5" t="str">
        <f>VLOOKUP(H2909,'FIPS Basin X-walk'!$A$2:$F$3224,6,FALSE)</f>
        <v>Sioux Uplift</v>
      </c>
      <c r="C2909" s="1" t="s">
        <v>14903</v>
      </c>
      <c r="D2909" s="1"/>
      <c r="E2909" s="1"/>
      <c r="F2909" s="1" t="s">
        <v>14904</v>
      </c>
      <c r="G2909" s="1" t="s">
        <v>14899</v>
      </c>
      <c r="H2909" s="1">
        <v>27053</v>
      </c>
      <c r="I2909" s="1">
        <v>1004308</v>
      </c>
      <c r="J2909" s="1">
        <v>44.826193000000004</v>
      </c>
      <c r="K2909" s="1">
        <v>-93.447839000000002</v>
      </c>
      <c r="L2909" s="1"/>
      <c r="M2909" s="1" t="s">
        <v>1559</v>
      </c>
      <c r="N2909" s="1" t="s">
        <v>14790</v>
      </c>
      <c r="O2909" s="1">
        <v>2022</v>
      </c>
      <c r="P2909" s="1">
        <v>55347</v>
      </c>
      <c r="Q2909" s="1" t="s">
        <v>14905</v>
      </c>
      <c r="R2909" s="1"/>
      <c r="S2909" s="1" t="s">
        <v>24358</v>
      </c>
      <c r="T2909" s="1" t="s">
        <v>6826</v>
      </c>
      <c r="U2909" s="1"/>
      <c r="V2909" s="1" t="s">
        <v>14792</v>
      </c>
      <c r="W2909" s="1" t="s">
        <v>6826</v>
      </c>
    </row>
    <row r="2910" spans="1:23" x14ac:dyDescent="0.25">
      <c r="A2910" s="1">
        <v>1000591</v>
      </c>
      <c r="B2910" s="5" t="str">
        <f>VLOOKUP(H2910,'FIPS Basin X-walk'!$A$2:$F$3224,6,FALSE)</f>
        <v>Sioux Uplift</v>
      </c>
      <c r="C2910" s="1" t="s">
        <v>14926</v>
      </c>
      <c r="D2910" s="1"/>
      <c r="E2910" s="1"/>
      <c r="F2910" s="1" t="s">
        <v>14898</v>
      </c>
      <c r="G2910" s="1" t="s">
        <v>14899</v>
      </c>
      <c r="H2910" s="1">
        <v>27053</v>
      </c>
      <c r="I2910" s="1">
        <v>1000591</v>
      </c>
      <c r="J2910" s="1">
        <v>44.973474000000003</v>
      </c>
      <c r="K2910" s="1">
        <v>-93.267695000000003</v>
      </c>
      <c r="L2910" s="1"/>
      <c r="M2910" s="1" t="s">
        <v>1559</v>
      </c>
      <c r="N2910" s="1" t="s">
        <v>14790</v>
      </c>
      <c r="O2910" s="1">
        <v>2022</v>
      </c>
      <c r="P2910" s="1">
        <v>55404</v>
      </c>
      <c r="Q2910" s="1" t="s">
        <v>14927</v>
      </c>
      <c r="R2910" s="1"/>
      <c r="S2910" s="1" t="s">
        <v>24395</v>
      </c>
      <c r="T2910" s="1" t="s">
        <v>6826</v>
      </c>
      <c r="U2910" s="1"/>
      <c r="V2910" s="1" t="s">
        <v>24565</v>
      </c>
      <c r="W2910" s="1" t="s">
        <v>6828</v>
      </c>
    </row>
    <row r="2911" spans="1:23" x14ac:dyDescent="0.25">
      <c r="A2911" s="1">
        <v>1003203</v>
      </c>
      <c r="B2911" s="5" t="str">
        <f>VLOOKUP(H2911,'FIPS Basin X-walk'!$A$2:$F$3224,6,FALSE)</f>
        <v>Sioux Uplift</v>
      </c>
      <c r="C2911" s="1" t="s">
        <v>14906</v>
      </c>
      <c r="D2911" s="1"/>
      <c r="E2911" s="1"/>
      <c r="F2911" s="1" t="s">
        <v>14907</v>
      </c>
      <c r="G2911" s="1" t="s">
        <v>14899</v>
      </c>
      <c r="H2911" s="1">
        <v>27053</v>
      </c>
      <c r="I2911" s="1">
        <v>1003203</v>
      </c>
      <c r="J2911" s="1">
        <v>44.97927</v>
      </c>
      <c r="K2911" s="1">
        <v>-93.270219999999995</v>
      </c>
      <c r="L2911" s="1"/>
      <c r="M2911" s="1" t="s">
        <v>1559</v>
      </c>
      <c r="N2911" s="1" t="s">
        <v>14790</v>
      </c>
      <c r="O2911" s="1">
        <v>2022</v>
      </c>
      <c r="P2911" s="1">
        <v>55401</v>
      </c>
      <c r="Q2911" s="1" t="s">
        <v>25073</v>
      </c>
      <c r="R2911" s="1"/>
      <c r="S2911" s="1" t="s">
        <v>24359</v>
      </c>
      <c r="T2911" s="1" t="s">
        <v>6826</v>
      </c>
      <c r="U2911" s="1"/>
      <c r="V2911" s="1" t="s">
        <v>9094</v>
      </c>
      <c r="W2911" s="1" t="s">
        <v>6826</v>
      </c>
    </row>
    <row r="2912" spans="1:23" x14ac:dyDescent="0.25">
      <c r="A2912" s="1">
        <v>1003819</v>
      </c>
      <c r="B2912" s="5" t="str">
        <f>VLOOKUP(H2912,'FIPS Basin X-walk'!$A$2:$F$3224,6,FALSE)</f>
        <v>Sioux Uplift</v>
      </c>
      <c r="C2912" s="1" t="s">
        <v>14919</v>
      </c>
      <c r="D2912" s="1"/>
      <c r="E2912" s="1" t="s">
        <v>6828</v>
      </c>
      <c r="F2912" s="1" t="s">
        <v>14898</v>
      </c>
      <c r="G2912" s="1" t="s">
        <v>14899</v>
      </c>
      <c r="H2912" s="1">
        <v>27053</v>
      </c>
      <c r="I2912" s="1">
        <v>1003819</v>
      </c>
      <c r="J2912" s="1">
        <v>44.975879999999997</v>
      </c>
      <c r="K2912" s="1">
        <v>-93.233860000000007</v>
      </c>
      <c r="L2912" s="1"/>
      <c r="M2912" s="1" t="s">
        <v>1559</v>
      </c>
      <c r="N2912" s="1" t="s">
        <v>14790</v>
      </c>
      <c r="O2912" s="1">
        <v>2022</v>
      </c>
      <c r="P2912" s="1">
        <v>55455</v>
      </c>
      <c r="Q2912" s="1" t="s">
        <v>14920</v>
      </c>
      <c r="R2912" s="1"/>
      <c r="S2912" s="1" t="s">
        <v>25174</v>
      </c>
      <c r="T2912" s="1" t="s">
        <v>6828</v>
      </c>
      <c r="U2912" s="1"/>
      <c r="V2912" s="1" t="s">
        <v>14792</v>
      </c>
      <c r="W2912" s="1" t="s">
        <v>6826</v>
      </c>
    </row>
    <row r="2913" spans="1:23" x14ac:dyDescent="0.25">
      <c r="A2913" s="1">
        <v>1004086</v>
      </c>
      <c r="B2913" s="5" t="str">
        <f>VLOOKUP(H2913,'FIPS Basin X-walk'!$A$2:$F$3224,6,FALSE)</f>
        <v>Sioux Uplift</v>
      </c>
      <c r="C2913" s="1" t="s">
        <v>25220</v>
      </c>
      <c r="D2913" s="1"/>
      <c r="E2913" s="1"/>
      <c r="F2913" s="1" t="s">
        <v>14907</v>
      </c>
      <c r="G2913" s="1" t="s">
        <v>14899</v>
      </c>
      <c r="H2913" s="1">
        <v>27053</v>
      </c>
      <c r="I2913" s="1">
        <v>1004086</v>
      </c>
      <c r="J2913" s="1">
        <v>44.976190000000003</v>
      </c>
      <c r="K2913" s="1">
        <v>-93.274820000000005</v>
      </c>
      <c r="L2913" s="1"/>
      <c r="M2913" s="1" t="s">
        <v>1559</v>
      </c>
      <c r="N2913" s="1" t="s">
        <v>14790</v>
      </c>
      <c r="O2913" s="1">
        <v>2022</v>
      </c>
      <c r="P2913" s="1">
        <v>55459</v>
      </c>
      <c r="Q2913" s="1" t="s">
        <v>1361</v>
      </c>
      <c r="R2913" s="1"/>
      <c r="S2913" s="1" t="s">
        <v>24359</v>
      </c>
      <c r="T2913" s="1" t="s">
        <v>6826</v>
      </c>
      <c r="U2913" s="1"/>
      <c r="V2913" s="1" t="s">
        <v>11809</v>
      </c>
      <c r="W2913" s="1" t="s">
        <v>6826</v>
      </c>
    </row>
    <row r="2914" spans="1:23" x14ac:dyDescent="0.25">
      <c r="A2914" s="1">
        <v>1004795</v>
      </c>
      <c r="B2914" s="5" t="str">
        <f>VLOOKUP(H2914,'FIPS Basin X-walk'!$A$2:$F$3224,6,FALSE)</f>
        <v>Sioux Uplift</v>
      </c>
      <c r="C2914" s="1" t="s">
        <v>14917</v>
      </c>
      <c r="D2914" s="1"/>
      <c r="E2914" s="1" t="s">
        <v>6828</v>
      </c>
      <c r="F2914" s="1" t="s">
        <v>14907</v>
      </c>
      <c r="G2914" s="1" t="s">
        <v>14899</v>
      </c>
      <c r="H2914" s="1">
        <v>27053</v>
      </c>
      <c r="I2914" s="1">
        <v>1004795</v>
      </c>
      <c r="J2914" s="1">
        <v>44.983510000000003</v>
      </c>
      <c r="K2914" s="1">
        <v>-93.280370000000005</v>
      </c>
      <c r="L2914" s="1"/>
      <c r="M2914" s="1" t="s">
        <v>1559</v>
      </c>
      <c r="N2914" s="1" t="s">
        <v>14790</v>
      </c>
      <c r="O2914" s="1">
        <v>2022</v>
      </c>
      <c r="P2914" s="1">
        <v>55405</v>
      </c>
      <c r="Q2914" s="1" t="s">
        <v>14918</v>
      </c>
      <c r="R2914" s="1"/>
      <c r="S2914" s="1" t="s">
        <v>24389</v>
      </c>
      <c r="T2914" s="1" t="s">
        <v>6826</v>
      </c>
      <c r="U2914" s="1"/>
      <c r="V2914" s="1" t="s">
        <v>25399</v>
      </c>
      <c r="W2914" s="1" t="s">
        <v>6826</v>
      </c>
    </row>
    <row r="2915" spans="1:23" x14ac:dyDescent="0.25">
      <c r="A2915" s="1">
        <v>1005105</v>
      </c>
      <c r="B2915" s="5" t="str">
        <f>VLOOKUP(H2915,'FIPS Basin X-walk'!$A$2:$F$3224,6,FALSE)</f>
        <v>Sioux Uplift</v>
      </c>
      <c r="C2915" s="1" t="s">
        <v>14914</v>
      </c>
      <c r="D2915" s="1"/>
      <c r="E2915" s="1"/>
      <c r="F2915" s="1" t="s">
        <v>14898</v>
      </c>
      <c r="G2915" s="1" t="s">
        <v>14899</v>
      </c>
      <c r="H2915" s="1">
        <v>27053</v>
      </c>
      <c r="I2915" s="1">
        <v>1005105</v>
      </c>
      <c r="J2915" s="1">
        <v>44.893089000000003</v>
      </c>
      <c r="K2915" s="1">
        <v>-93.232433</v>
      </c>
      <c r="L2915" s="1"/>
      <c r="M2915" s="1" t="s">
        <v>1559</v>
      </c>
      <c r="N2915" s="1" t="s">
        <v>14790</v>
      </c>
      <c r="O2915" s="1">
        <v>2022</v>
      </c>
      <c r="P2915" s="1">
        <v>55450</v>
      </c>
      <c r="Q2915" s="1" t="s">
        <v>14915</v>
      </c>
      <c r="R2915" s="1"/>
      <c r="S2915" s="1" t="s">
        <v>24819</v>
      </c>
      <c r="T2915" s="1" t="s">
        <v>6826</v>
      </c>
      <c r="U2915" s="1"/>
      <c r="V2915" s="1" t="s">
        <v>14916</v>
      </c>
      <c r="W2915" s="1" t="s">
        <v>6826</v>
      </c>
    </row>
    <row r="2916" spans="1:23" x14ac:dyDescent="0.25">
      <c r="A2916" s="1">
        <v>1005637</v>
      </c>
      <c r="B2916" s="5" t="str">
        <f>VLOOKUP(H2916,'FIPS Basin X-walk'!$A$2:$F$3224,6,FALSE)</f>
        <v>Sioux Uplift</v>
      </c>
      <c r="C2916" s="1" t="s">
        <v>14897</v>
      </c>
      <c r="D2916" s="1"/>
      <c r="E2916" s="1"/>
      <c r="F2916" s="1" t="s">
        <v>14898</v>
      </c>
      <c r="G2916" s="1" t="s">
        <v>14899</v>
      </c>
      <c r="H2916" s="1">
        <v>27053</v>
      </c>
      <c r="I2916" s="1">
        <v>1005637</v>
      </c>
      <c r="J2916" s="1">
        <v>44.972059999999999</v>
      </c>
      <c r="K2916" s="1">
        <v>-93.257829999999998</v>
      </c>
      <c r="L2916" s="1"/>
      <c r="M2916" s="1" t="s">
        <v>1559</v>
      </c>
      <c r="N2916" s="1" t="s">
        <v>14790</v>
      </c>
      <c r="O2916" s="1">
        <v>2022</v>
      </c>
      <c r="P2916" s="1">
        <v>55415</v>
      </c>
      <c r="Q2916" s="1" t="s">
        <v>14900</v>
      </c>
      <c r="R2916" s="1"/>
      <c r="S2916" s="1" t="s">
        <v>24395</v>
      </c>
      <c r="T2916" s="1" t="s">
        <v>6826</v>
      </c>
      <c r="U2916" s="1"/>
      <c r="V2916" s="1" t="s">
        <v>25399</v>
      </c>
      <c r="W2916" s="1" t="s">
        <v>6828</v>
      </c>
    </row>
    <row r="2917" spans="1:23" x14ac:dyDescent="0.25">
      <c r="A2917" s="1">
        <v>1009542</v>
      </c>
      <c r="B2917" s="5" t="str">
        <f>VLOOKUP(H2917,'FIPS Basin X-walk'!$A$2:$F$3224,6,FALSE)</f>
        <v>Sioux Uplift</v>
      </c>
      <c r="C2917" s="1" t="s">
        <v>14906</v>
      </c>
      <c r="D2917" s="1"/>
      <c r="E2917" s="1"/>
      <c r="F2917" s="1" t="s">
        <v>14907</v>
      </c>
      <c r="G2917" s="1" t="s">
        <v>14899</v>
      </c>
      <c r="H2917" s="1">
        <v>27053</v>
      </c>
      <c r="I2917" s="1">
        <v>1009542</v>
      </c>
      <c r="J2917" s="1">
        <v>44.979669999999999</v>
      </c>
      <c r="K2917" s="1">
        <v>-93.269890000000004</v>
      </c>
      <c r="L2917" s="1"/>
      <c r="M2917" s="1" t="s">
        <v>1559</v>
      </c>
      <c r="N2917" s="1" t="s">
        <v>14790</v>
      </c>
      <c r="O2917" s="1">
        <v>2022</v>
      </c>
      <c r="P2917" s="1">
        <v>55401</v>
      </c>
      <c r="Q2917" s="1" t="s">
        <v>26104</v>
      </c>
      <c r="R2917" s="1" t="s">
        <v>24361</v>
      </c>
      <c r="S2917" s="1" t="s">
        <v>24360</v>
      </c>
      <c r="T2917" s="1" t="s">
        <v>6826</v>
      </c>
      <c r="U2917" s="1"/>
      <c r="V2917" s="1" t="s">
        <v>9094</v>
      </c>
      <c r="W2917" s="1" t="s">
        <v>6826</v>
      </c>
    </row>
    <row r="2918" spans="1:23" x14ac:dyDescent="0.25">
      <c r="A2918" s="1">
        <v>1009543</v>
      </c>
      <c r="B2918" s="5" t="str">
        <f>VLOOKUP(H2918,'FIPS Basin X-walk'!$A$2:$F$3224,6,FALSE)</f>
        <v>Sioux Uplift</v>
      </c>
      <c r="C2918" s="1" t="s">
        <v>14906</v>
      </c>
      <c r="D2918" s="1"/>
      <c r="E2918" s="1"/>
      <c r="F2918" s="1" t="s">
        <v>14907</v>
      </c>
      <c r="G2918" s="1" t="s">
        <v>14899</v>
      </c>
      <c r="H2918" s="1">
        <v>27053</v>
      </c>
      <c r="I2918" s="1">
        <v>1009543</v>
      </c>
      <c r="J2918" s="1">
        <v>44.979669999999999</v>
      </c>
      <c r="K2918" s="1">
        <v>-93.269890000000004</v>
      </c>
      <c r="L2918" s="1"/>
      <c r="M2918" s="1" t="s">
        <v>1559</v>
      </c>
      <c r="N2918" s="1" t="s">
        <v>14790</v>
      </c>
      <c r="O2918" s="1">
        <v>2022</v>
      </c>
      <c r="P2918" s="1">
        <v>55401</v>
      </c>
      <c r="Q2918" s="1" t="s">
        <v>14925</v>
      </c>
      <c r="R2918" s="1" t="s">
        <v>24361</v>
      </c>
      <c r="S2918" s="1" t="s">
        <v>24360</v>
      </c>
      <c r="T2918" s="1" t="s">
        <v>6826</v>
      </c>
      <c r="U2918" s="1"/>
      <c r="V2918" s="1" t="s">
        <v>9094</v>
      </c>
      <c r="W2918" s="1" t="s">
        <v>6826</v>
      </c>
    </row>
    <row r="2919" spans="1:23" x14ac:dyDescent="0.25">
      <c r="A2919" s="1">
        <v>1009544</v>
      </c>
      <c r="B2919" s="5" t="str">
        <f>VLOOKUP(H2919,'FIPS Basin X-walk'!$A$2:$F$3224,6,FALSE)</f>
        <v>Sioux Uplift</v>
      </c>
      <c r="C2919" s="1" t="s">
        <v>14906</v>
      </c>
      <c r="D2919" s="1"/>
      <c r="E2919" s="1"/>
      <c r="F2919" s="1" t="s">
        <v>14907</v>
      </c>
      <c r="G2919" s="1" t="s">
        <v>14899</v>
      </c>
      <c r="H2919" s="1">
        <v>27053</v>
      </c>
      <c r="I2919" s="1">
        <v>1009544</v>
      </c>
      <c r="J2919" s="1">
        <v>44.979669999999999</v>
      </c>
      <c r="K2919" s="1">
        <v>-93.269890000000004</v>
      </c>
      <c r="L2919" s="1"/>
      <c r="M2919" s="1" t="s">
        <v>1559</v>
      </c>
      <c r="N2919" s="1" t="s">
        <v>14790</v>
      </c>
      <c r="O2919" s="1">
        <v>2022</v>
      </c>
      <c r="P2919" s="1">
        <v>55401</v>
      </c>
      <c r="Q2919" s="1" t="s">
        <v>14908</v>
      </c>
      <c r="R2919" s="1" t="s">
        <v>24361</v>
      </c>
      <c r="S2919" s="1" t="s">
        <v>24360</v>
      </c>
      <c r="T2919" s="1" t="s">
        <v>6826</v>
      </c>
      <c r="U2919" s="1"/>
      <c r="V2919" s="1" t="s">
        <v>9094</v>
      </c>
      <c r="W2919" s="1" t="s">
        <v>6826</v>
      </c>
    </row>
    <row r="2920" spans="1:23" x14ac:dyDescent="0.25">
      <c r="A2920" s="1">
        <v>1010241</v>
      </c>
      <c r="B2920" s="5" t="str">
        <f>VLOOKUP(H2920,'FIPS Basin X-walk'!$A$2:$F$3224,6,FALSE)</f>
        <v>Sioux Uplift</v>
      </c>
      <c r="C2920" s="1" t="s">
        <v>14901</v>
      </c>
      <c r="D2920" s="1"/>
      <c r="E2920" s="1"/>
      <c r="F2920" s="1" t="s">
        <v>1642</v>
      </c>
      <c r="G2920" s="1" t="s">
        <v>14899</v>
      </c>
      <c r="H2920" s="1">
        <v>27053</v>
      </c>
      <c r="I2920" s="1">
        <v>1010241</v>
      </c>
      <c r="J2920" s="1">
        <v>44.994419999999998</v>
      </c>
      <c r="K2920" s="1">
        <v>-93.436539999999994</v>
      </c>
      <c r="L2920" s="1"/>
      <c r="M2920" s="1" t="s">
        <v>1559</v>
      </c>
      <c r="N2920" s="1" t="s">
        <v>14790</v>
      </c>
      <c r="O2920" s="1">
        <v>2022</v>
      </c>
      <c r="P2920" s="1">
        <v>55441</v>
      </c>
      <c r="Q2920" s="1" t="s">
        <v>14902</v>
      </c>
      <c r="R2920" s="1"/>
      <c r="S2920" s="1" t="s">
        <v>24486</v>
      </c>
      <c r="T2920" s="1" t="s">
        <v>6826</v>
      </c>
      <c r="U2920" s="1"/>
      <c r="V2920" s="1" t="s">
        <v>7164</v>
      </c>
      <c r="W2920" s="1" t="s">
        <v>6826</v>
      </c>
    </row>
    <row r="2921" spans="1:23" x14ac:dyDescent="0.25">
      <c r="A2921" s="1">
        <v>1000303</v>
      </c>
      <c r="B2921" s="5" t="str">
        <f>VLOOKUP(H2921,'FIPS Basin X-walk'!$A$2:$F$3224,6,FALSE)</f>
        <v>Atlantic Coast Basin</v>
      </c>
      <c r="C2921" s="1" t="s">
        <v>22276</v>
      </c>
      <c r="D2921" s="1"/>
      <c r="E2921" s="1"/>
      <c r="F2921" s="1" t="s">
        <v>8109</v>
      </c>
      <c r="G2921" s="1" t="s">
        <v>2059</v>
      </c>
      <c r="H2921" s="1">
        <v>51087</v>
      </c>
      <c r="I2921" s="1">
        <v>1000303</v>
      </c>
      <c r="J2921" s="1">
        <v>37.497799999999998</v>
      </c>
      <c r="K2921" s="1">
        <v>-77.367999999999995</v>
      </c>
      <c r="L2921" s="1"/>
      <c r="M2921" s="1" t="s">
        <v>1486</v>
      </c>
      <c r="N2921" s="1" t="s">
        <v>15119</v>
      </c>
      <c r="O2921" s="1">
        <v>2022</v>
      </c>
      <c r="P2921" s="1">
        <v>23883</v>
      </c>
      <c r="Q2921" s="1" t="s">
        <v>22277</v>
      </c>
      <c r="R2921" s="1"/>
      <c r="S2921" s="1" t="s">
        <v>24355</v>
      </c>
      <c r="T2921" s="1" t="s">
        <v>6826</v>
      </c>
      <c r="U2921" s="1"/>
      <c r="V2921" s="1" t="s">
        <v>13845</v>
      </c>
      <c r="W2921" s="1" t="s">
        <v>6828</v>
      </c>
    </row>
    <row r="2922" spans="1:23" x14ac:dyDescent="0.25">
      <c r="A2922" s="1">
        <v>1001145</v>
      </c>
      <c r="B2922" s="5" t="str">
        <f>VLOOKUP(H2922,'FIPS Basin X-walk'!$A$2:$F$3224,6,FALSE)</f>
        <v>Cincinnati Arch</v>
      </c>
      <c r="C2922" s="1" t="s">
        <v>11592</v>
      </c>
      <c r="D2922" s="1"/>
      <c r="E2922" s="1"/>
      <c r="F2922" s="1" t="s">
        <v>9590</v>
      </c>
      <c r="G2922" s="1" t="s">
        <v>1733</v>
      </c>
      <c r="H2922" s="1">
        <v>18065</v>
      </c>
      <c r="I2922" s="1">
        <v>1001145</v>
      </c>
      <c r="J2922" s="1">
        <v>39.952800000000003</v>
      </c>
      <c r="K2922" s="1">
        <v>-85.503900000000002</v>
      </c>
      <c r="L2922" s="1"/>
      <c r="M2922" s="1" t="s">
        <v>1499</v>
      </c>
      <c r="N2922" s="1" t="s">
        <v>11457</v>
      </c>
      <c r="O2922" s="1">
        <v>2022</v>
      </c>
      <c r="P2922" s="1">
        <v>47362</v>
      </c>
      <c r="Q2922" s="1" t="s">
        <v>11593</v>
      </c>
      <c r="R2922" s="1"/>
      <c r="S2922" s="1" t="s">
        <v>24355</v>
      </c>
      <c r="T2922" s="1" t="s">
        <v>6826</v>
      </c>
      <c r="U2922" s="1"/>
      <c r="V2922" s="1" t="s">
        <v>9621</v>
      </c>
      <c r="W2922" s="1" t="s">
        <v>6828</v>
      </c>
    </row>
    <row r="2923" spans="1:23" x14ac:dyDescent="0.25">
      <c r="A2923" s="1">
        <v>1006469</v>
      </c>
      <c r="B2923" s="5" t="str">
        <f>VLOOKUP(H2923,'FIPS Basin X-walk'!$A$2:$F$3224,6,FALSE)</f>
        <v>Illinois Basin</v>
      </c>
      <c r="C2923" s="1" t="s">
        <v>11005</v>
      </c>
      <c r="D2923" s="1"/>
      <c r="E2923" s="1"/>
      <c r="F2923" s="1" t="s">
        <v>11006</v>
      </c>
      <c r="G2923" s="1" t="s">
        <v>10378</v>
      </c>
      <c r="H2923" s="1">
        <v>17073</v>
      </c>
      <c r="I2923" s="1">
        <v>1006469</v>
      </c>
      <c r="J2923" s="1">
        <v>41.393397999999998</v>
      </c>
      <c r="K2923" s="1">
        <v>-89.872214</v>
      </c>
      <c r="L2923" s="1"/>
      <c r="M2923" s="1" t="s">
        <v>1488</v>
      </c>
      <c r="N2923" s="1" t="s">
        <v>10805</v>
      </c>
      <c r="O2923" s="1">
        <v>2022</v>
      </c>
      <c r="P2923" s="1">
        <v>61234</v>
      </c>
      <c r="Q2923" s="1" t="s">
        <v>11007</v>
      </c>
      <c r="R2923" s="1"/>
      <c r="S2923" s="1" t="s">
        <v>24378</v>
      </c>
      <c r="T2923" s="1" t="s">
        <v>6826</v>
      </c>
      <c r="U2923" s="1"/>
      <c r="V2923" s="1" t="s">
        <v>11008</v>
      </c>
      <c r="W2923" s="1" t="s">
        <v>6826</v>
      </c>
    </row>
    <row r="2924" spans="1:23" x14ac:dyDescent="0.25">
      <c r="A2924" s="1">
        <v>1014391</v>
      </c>
      <c r="B2924" s="5" t="str">
        <f>VLOOKUP(H2924,'FIPS Basin X-walk'!$A$2:$F$3224,6,FALSE)</f>
        <v>Illinois Basin</v>
      </c>
      <c r="C2924" s="1" t="s">
        <v>27092</v>
      </c>
      <c r="D2924" s="1"/>
      <c r="E2924" s="1"/>
      <c r="F2924" s="1" t="s">
        <v>2825</v>
      </c>
      <c r="G2924" s="1" t="s">
        <v>10378</v>
      </c>
      <c r="H2924" s="1">
        <v>17073</v>
      </c>
      <c r="I2924" s="1">
        <v>1014391</v>
      </c>
      <c r="J2924" s="1">
        <v>41.407502999999998</v>
      </c>
      <c r="K2924" s="1">
        <v>-90.003647000000001</v>
      </c>
      <c r="L2924" s="1"/>
      <c r="M2924" s="1" t="s">
        <v>1488</v>
      </c>
      <c r="N2924" s="1" t="s">
        <v>10805</v>
      </c>
      <c r="O2924" s="1">
        <v>2022</v>
      </c>
      <c r="P2924" s="1">
        <v>61235</v>
      </c>
      <c r="Q2924" s="1" t="s">
        <v>27093</v>
      </c>
      <c r="R2924" s="1"/>
      <c r="S2924" s="1" t="s">
        <v>24358</v>
      </c>
      <c r="T2924" s="1" t="s">
        <v>6826</v>
      </c>
      <c r="U2924" s="1"/>
      <c r="V2924" s="1" t="s">
        <v>27094</v>
      </c>
      <c r="W2924" s="1" t="s">
        <v>6826</v>
      </c>
    </row>
    <row r="2925" spans="1:23" x14ac:dyDescent="0.25">
      <c r="A2925" s="1">
        <v>1009589</v>
      </c>
      <c r="B2925" s="5" t="str">
        <f>VLOOKUP(H2925,'FIPS Basin X-walk'!$A$2:$F$3224,6,FALSE)</f>
        <v>Upper Mississippi Embaymnt</v>
      </c>
      <c r="C2925" s="1" t="s">
        <v>20121</v>
      </c>
      <c r="D2925" s="1"/>
      <c r="E2925" s="1"/>
      <c r="F2925" s="1" t="s">
        <v>15172</v>
      </c>
      <c r="G2925" s="1" t="s">
        <v>10378</v>
      </c>
      <c r="H2925" s="1">
        <v>47079</v>
      </c>
      <c r="I2925" s="1">
        <v>1009589</v>
      </c>
      <c r="J2925" s="1">
        <v>36.390380999999998</v>
      </c>
      <c r="K2925" s="1">
        <v>-88.481323000000003</v>
      </c>
      <c r="L2925" s="1"/>
      <c r="M2925" s="1" t="s">
        <v>1538</v>
      </c>
      <c r="N2925" s="1" t="s">
        <v>20002</v>
      </c>
      <c r="O2925" s="1">
        <v>2022</v>
      </c>
      <c r="P2925" s="1">
        <v>38224</v>
      </c>
      <c r="Q2925" s="1" t="s">
        <v>494</v>
      </c>
      <c r="R2925" s="1"/>
      <c r="S2925" s="1" t="s">
        <v>24435</v>
      </c>
      <c r="T2925" s="1" t="s">
        <v>6826</v>
      </c>
      <c r="U2925" s="1"/>
      <c r="V2925" s="1" t="s">
        <v>12735</v>
      </c>
      <c r="W2925" s="1" t="s">
        <v>6826</v>
      </c>
    </row>
    <row r="2926" spans="1:23" x14ac:dyDescent="0.25">
      <c r="A2926" s="1">
        <v>1006787</v>
      </c>
      <c r="B2926" s="5" t="str">
        <f>VLOOKUP(H2926,'FIPS Basin X-walk'!$A$2:$F$3224,6,FALSE)</f>
        <v>Illinois Basin</v>
      </c>
      <c r="C2926" s="1" t="s">
        <v>11009</v>
      </c>
      <c r="D2926" s="1"/>
      <c r="E2926" s="1"/>
      <c r="F2926" s="1" t="s">
        <v>11010</v>
      </c>
      <c r="G2926" s="1" t="s">
        <v>10378</v>
      </c>
      <c r="H2926" s="1">
        <v>17073</v>
      </c>
      <c r="I2926" s="1">
        <v>1006787</v>
      </c>
      <c r="J2926" s="1">
        <v>41.169691</v>
      </c>
      <c r="K2926" s="1">
        <v>-90.024473</v>
      </c>
      <c r="L2926" s="1"/>
      <c r="M2926" s="1" t="s">
        <v>1488</v>
      </c>
      <c r="N2926" s="1" t="s">
        <v>10805</v>
      </c>
      <c r="O2926" s="1">
        <v>2022</v>
      </c>
      <c r="P2926" s="1">
        <v>61434</v>
      </c>
      <c r="Q2926" s="1" t="s">
        <v>11011</v>
      </c>
      <c r="R2926" s="1"/>
      <c r="S2926" s="1" t="s">
        <v>24378</v>
      </c>
      <c r="T2926" s="1" t="s">
        <v>6826</v>
      </c>
      <c r="U2926" s="1"/>
      <c r="V2926" s="1" t="s">
        <v>11012</v>
      </c>
      <c r="W2926" s="1" t="s">
        <v>6826</v>
      </c>
    </row>
    <row r="2927" spans="1:23" x14ac:dyDescent="0.25">
      <c r="A2927" s="1">
        <v>1002930</v>
      </c>
      <c r="B2927" s="5" t="str">
        <f>VLOOKUP(H2927,'FIPS Basin X-walk'!$A$2:$F$3224,6,FALSE)</f>
        <v>Illinois Basin</v>
      </c>
      <c r="C2927" s="1" t="s">
        <v>11000</v>
      </c>
      <c r="D2927" s="1"/>
      <c r="E2927" s="1"/>
      <c r="F2927" s="1" t="s">
        <v>11001</v>
      </c>
      <c r="G2927" s="1" t="s">
        <v>10378</v>
      </c>
      <c r="H2927" s="1">
        <v>17073</v>
      </c>
      <c r="I2927" s="1">
        <v>1002930</v>
      </c>
      <c r="J2927" s="1">
        <v>41.391817000000003</v>
      </c>
      <c r="K2927" s="1">
        <v>-90.168700999999999</v>
      </c>
      <c r="L2927" s="1"/>
      <c r="M2927" s="1" t="s">
        <v>1488</v>
      </c>
      <c r="N2927" s="1" t="s">
        <v>10805</v>
      </c>
      <c r="O2927" s="1">
        <v>2022</v>
      </c>
      <c r="P2927" s="1">
        <v>61254</v>
      </c>
      <c r="Q2927" s="1" t="s">
        <v>24034</v>
      </c>
      <c r="R2927" s="1"/>
      <c r="S2927" s="1" t="s">
        <v>24435</v>
      </c>
      <c r="T2927" s="1" t="s">
        <v>6826</v>
      </c>
      <c r="U2927" s="1"/>
      <c r="V2927" s="1" t="s">
        <v>7090</v>
      </c>
      <c r="W2927" s="1" t="s">
        <v>6826</v>
      </c>
    </row>
    <row r="2928" spans="1:23" x14ac:dyDescent="0.25">
      <c r="A2928" s="1">
        <v>1004254</v>
      </c>
      <c r="B2928" s="5" t="str">
        <f>VLOOKUP(H2928,'FIPS Basin X-walk'!$A$2:$F$3224,6,FALSE)</f>
        <v>Michigan Basin</v>
      </c>
      <c r="C2928" s="1" t="s">
        <v>17954</v>
      </c>
      <c r="D2928" s="1"/>
      <c r="E2928" s="1"/>
      <c r="F2928" s="1" t="s">
        <v>17955</v>
      </c>
      <c r="G2928" s="1" t="s">
        <v>10378</v>
      </c>
      <c r="H2928" s="1">
        <v>39069</v>
      </c>
      <c r="I2928" s="1">
        <v>1004254</v>
      </c>
      <c r="J2928" s="1">
        <v>41.412452000000002</v>
      </c>
      <c r="K2928" s="1">
        <v>-84.143513999999996</v>
      </c>
      <c r="L2928" s="1"/>
      <c r="M2928" s="1" t="s">
        <v>1542</v>
      </c>
      <c r="N2928" s="1" t="s">
        <v>17708</v>
      </c>
      <c r="O2928" s="1">
        <v>2022</v>
      </c>
      <c r="P2928" s="1">
        <v>43545</v>
      </c>
      <c r="Q2928" s="1" t="s">
        <v>17956</v>
      </c>
      <c r="R2928" s="1" t="s">
        <v>24401</v>
      </c>
      <c r="S2928" s="1" t="s">
        <v>25270</v>
      </c>
      <c r="T2928" s="1" t="s">
        <v>6826</v>
      </c>
      <c r="U2928" s="1"/>
      <c r="V2928" s="1" t="s">
        <v>8958</v>
      </c>
      <c r="W2928" s="1" t="s">
        <v>6826</v>
      </c>
    </row>
    <row r="2929" spans="1:23" x14ac:dyDescent="0.25">
      <c r="A2929" s="1">
        <v>1003893</v>
      </c>
      <c r="B2929" s="5" t="str">
        <f>VLOOKUP(H2929,'FIPS Basin X-walk'!$A$2:$F$3224,6,FALSE)</f>
        <v>Cincinnati Arch</v>
      </c>
      <c r="C2929" s="1" t="s">
        <v>11594</v>
      </c>
      <c r="D2929" s="1"/>
      <c r="E2929" s="1"/>
      <c r="F2929" s="1" t="s">
        <v>9590</v>
      </c>
      <c r="G2929" s="1" t="s">
        <v>10378</v>
      </c>
      <c r="H2929" s="1">
        <v>18065</v>
      </c>
      <c r="I2929" s="1">
        <v>1003893</v>
      </c>
      <c r="J2929" s="1">
        <v>39.881819</v>
      </c>
      <c r="K2929" s="1">
        <v>-85.409239999999997</v>
      </c>
      <c r="L2929" s="1"/>
      <c r="M2929" s="1" t="s">
        <v>1499</v>
      </c>
      <c r="N2929" s="1" t="s">
        <v>11457</v>
      </c>
      <c r="O2929" s="1">
        <v>2022</v>
      </c>
      <c r="P2929" s="1">
        <v>47362</v>
      </c>
      <c r="Q2929" s="1" t="s">
        <v>11595</v>
      </c>
      <c r="R2929" s="1"/>
      <c r="S2929" s="1" t="s">
        <v>24358</v>
      </c>
      <c r="T2929" s="1" t="s">
        <v>6826</v>
      </c>
      <c r="U2929" s="1"/>
      <c r="V2929" s="1" t="s">
        <v>11596</v>
      </c>
      <c r="W2929" s="1" t="s">
        <v>6826</v>
      </c>
    </row>
    <row r="2930" spans="1:23" x14ac:dyDescent="0.25">
      <c r="A2930" s="1">
        <v>1004769</v>
      </c>
      <c r="B2930" s="5" t="str">
        <f>VLOOKUP(H2930,'FIPS Basin X-walk'!$A$2:$F$3224,6,FALSE)</f>
        <v>Illinois Basin</v>
      </c>
      <c r="C2930" s="1" t="s">
        <v>11002</v>
      </c>
      <c r="D2930" s="1"/>
      <c r="E2930" s="1"/>
      <c r="F2930" s="1" t="s">
        <v>11003</v>
      </c>
      <c r="G2930" s="1" t="s">
        <v>10378</v>
      </c>
      <c r="H2930" s="1">
        <v>17073</v>
      </c>
      <c r="I2930" s="1">
        <v>1004769</v>
      </c>
      <c r="J2930" s="1">
        <v>41.210090000000001</v>
      </c>
      <c r="K2930" s="1">
        <v>-90.436459999999997</v>
      </c>
      <c r="L2930" s="1"/>
      <c r="M2930" s="1" t="s">
        <v>1488</v>
      </c>
      <c r="N2930" s="1" t="s">
        <v>10805</v>
      </c>
      <c r="O2930" s="1">
        <v>2022</v>
      </c>
      <c r="P2930" s="1">
        <v>61465</v>
      </c>
      <c r="Q2930" s="1" t="s">
        <v>670</v>
      </c>
      <c r="R2930" s="1"/>
      <c r="S2930" s="1" t="s">
        <v>24435</v>
      </c>
      <c r="T2930" s="1" t="s">
        <v>6826</v>
      </c>
      <c r="U2930" s="1"/>
      <c r="V2930" s="1" t="s">
        <v>12735</v>
      </c>
      <c r="W2930" s="1" t="s">
        <v>6826</v>
      </c>
    </row>
    <row r="2931" spans="1:23" x14ac:dyDescent="0.25">
      <c r="A2931" s="1">
        <v>1007004</v>
      </c>
      <c r="B2931" s="5" t="str">
        <f>VLOOKUP(H2931,'FIPS Basin X-walk'!$A$2:$F$3224,6,FALSE)</f>
        <v>Piedmont-Blue Ridge Prov</v>
      </c>
      <c r="C2931" s="1" t="s">
        <v>10376</v>
      </c>
      <c r="D2931" s="1"/>
      <c r="E2931" s="1"/>
      <c r="F2931" s="1" t="s">
        <v>10377</v>
      </c>
      <c r="G2931" s="1" t="s">
        <v>10378</v>
      </c>
      <c r="H2931" s="1">
        <v>13151</v>
      </c>
      <c r="I2931" s="1">
        <v>1007004</v>
      </c>
      <c r="J2931" s="1">
        <v>33.571100000000001</v>
      </c>
      <c r="K2931" s="1">
        <v>-84.253299999999996</v>
      </c>
      <c r="L2931" s="1"/>
      <c r="M2931" s="1" t="s">
        <v>1546</v>
      </c>
      <c r="N2931" s="1" t="s">
        <v>10124</v>
      </c>
      <c r="O2931" s="1">
        <v>2022</v>
      </c>
      <c r="P2931" s="1">
        <v>30281</v>
      </c>
      <c r="Q2931" s="1" t="s">
        <v>740</v>
      </c>
      <c r="R2931" s="1"/>
      <c r="S2931" s="1" t="s">
        <v>24435</v>
      </c>
      <c r="T2931" s="1" t="s">
        <v>6826</v>
      </c>
      <c r="U2931" s="1"/>
      <c r="V2931" s="1" t="s">
        <v>6881</v>
      </c>
      <c r="W2931" s="1" t="s">
        <v>6826</v>
      </c>
    </row>
    <row r="2932" spans="1:23" x14ac:dyDescent="0.25">
      <c r="A2932" s="1">
        <v>1007652</v>
      </c>
      <c r="B2932" s="5" t="str">
        <f>VLOOKUP(H2932,'FIPS Basin X-walk'!$A$2:$F$3224,6,FALSE)</f>
        <v>Adirondack Uplift</v>
      </c>
      <c r="C2932" s="1"/>
      <c r="D2932" s="1"/>
      <c r="E2932" s="1"/>
      <c r="F2932" s="1" t="s">
        <v>11504</v>
      </c>
      <c r="G2932" s="1" t="s">
        <v>16785</v>
      </c>
      <c r="H2932" s="1">
        <v>36043</v>
      </c>
      <c r="I2932" s="1">
        <v>1007652</v>
      </c>
      <c r="J2932" s="1">
        <v>43.072769000000001</v>
      </c>
      <c r="K2932" s="1">
        <v>-75.130330999999998</v>
      </c>
      <c r="L2932" s="1"/>
      <c r="M2932" s="1" t="s">
        <v>1481</v>
      </c>
      <c r="N2932" s="1" t="s">
        <v>16632</v>
      </c>
      <c r="O2932" s="1">
        <v>2022</v>
      </c>
      <c r="P2932" s="1">
        <v>13340</v>
      </c>
      <c r="Q2932" s="1" t="s">
        <v>16786</v>
      </c>
      <c r="R2932" s="1"/>
      <c r="S2932" s="1" t="s">
        <v>24358</v>
      </c>
      <c r="T2932" s="1" t="s">
        <v>6826</v>
      </c>
      <c r="U2932" s="1"/>
      <c r="V2932" s="1" t="s">
        <v>6878</v>
      </c>
      <c r="W2932" s="1" t="s">
        <v>6826</v>
      </c>
    </row>
    <row r="2933" spans="1:23" x14ac:dyDescent="0.25">
      <c r="A2933" s="1">
        <v>1006042</v>
      </c>
      <c r="B2933" s="5" t="str">
        <f>VLOOKUP(H2933,'FIPS Basin X-walk'!$A$2:$F$3224,6,FALSE)</f>
        <v>Adirondack Uplift</v>
      </c>
      <c r="C2933" s="1" t="s">
        <v>16787</v>
      </c>
      <c r="D2933" s="1"/>
      <c r="E2933" s="1"/>
      <c r="F2933" s="1" t="s">
        <v>16788</v>
      </c>
      <c r="G2933" s="1" t="s">
        <v>16785</v>
      </c>
      <c r="H2933" s="1">
        <v>36043</v>
      </c>
      <c r="I2933" s="1">
        <v>1006042</v>
      </c>
      <c r="J2933" s="1">
        <v>42.874341999999999</v>
      </c>
      <c r="K2933" s="1">
        <v>-75.171190999999993</v>
      </c>
      <c r="L2933" s="1"/>
      <c r="M2933" s="1" t="s">
        <v>1481</v>
      </c>
      <c r="N2933" s="1" t="s">
        <v>16632</v>
      </c>
      <c r="O2933" s="1">
        <v>2022</v>
      </c>
      <c r="P2933" s="1">
        <v>13491</v>
      </c>
      <c r="Q2933" s="1" t="s">
        <v>817</v>
      </c>
      <c r="R2933" s="1"/>
      <c r="S2933" s="1" t="s">
        <v>24435</v>
      </c>
      <c r="T2933" s="1" t="s">
        <v>6826</v>
      </c>
      <c r="U2933" s="1"/>
      <c r="V2933" s="1" t="s">
        <v>7090</v>
      </c>
      <c r="W2933" s="1" t="s">
        <v>6826</v>
      </c>
    </row>
    <row r="2934" spans="1:23" x14ac:dyDescent="0.25">
      <c r="A2934" s="1">
        <v>1002008</v>
      </c>
      <c r="B2934" s="5" t="str">
        <f>VLOOKUP(H2934,'FIPS Basin X-walk'!$A$2:$F$3224,6,FALSE)</f>
        <v>Florida Platform</v>
      </c>
      <c r="C2934" s="1" t="s">
        <v>9766</v>
      </c>
      <c r="D2934" s="1"/>
      <c r="E2934" s="1"/>
      <c r="F2934" s="1" t="s">
        <v>9763</v>
      </c>
      <c r="G2934" s="1" t="s">
        <v>9764</v>
      </c>
      <c r="H2934" s="1">
        <v>12053</v>
      </c>
      <c r="I2934" s="1">
        <v>1002008</v>
      </c>
      <c r="J2934" s="1">
        <v>28.671706</v>
      </c>
      <c r="K2934" s="1">
        <v>-82.486666999999997</v>
      </c>
      <c r="L2934" s="1"/>
      <c r="M2934" s="1" t="s">
        <v>1506</v>
      </c>
      <c r="N2934" s="1" t="s">
        <v>9619</v>
      </c>
      <c r="O2934" s="1">
        <v>2022</v>
      </c>
      <c r="P2934" s="1">
        <v>34614</v>
      </c>
      <c r="Q2934" s="1" t="s">
        <v>9767</v>
      </c>
      <c r="R2934" s="1"/>
      <c r="S2934" s="1" t="s">
        <v>24358</v>
      </c>
      <c r="T2934" s="1" t="s">
        <v>6826</v>
      </c>
      <c r="U2934" s="1"/>
      <c r="V2934" s="1" t="s">
        <v>9768</v>
      </c>
      <c r="W2934" s="1" t="s">
        <v>6826</v>
      </c>
    </row>
    <row r="2935" spans="1:23" x14ac:dyDescent="0.25">
      <c r="A2935" s="1">
        <v>1003303</v>
      </c>
      <c r="B2935" s="5" t="str">
        <f>VLOOKUP(H2935,'FIPS Basin X-walk'!$A$2:$F$3224,6,FALSE)</f>
        <v>Florida Platform</v>
      </c>
      <c r="C2935" s="1" t="s">
        <v>9762</v>
      </c>
      <c r="D2935" s="1"/>
      <c r="E2935" s="1" t="s">
        <v>6828</v>
      </c>
      <c r="F2935" s="1" t="s">
        <v>9763</v>
      </c>
      <c r="G2935" s="1" t="s">
        <v>9764</v>
      </c>
      <c r="H2935" s="1">
        <v>12053</v>
      </c>
      <c r="I2935" s="1">
        <v>1003303</v>
      </c>
      <c r="J2935" s="1">
        <v>28.582265</v>
      </c>
      <c r="K2935" s="1">
        <v>-82.430829000000003</v>
      </c>
      <c r="L2935" s="1"/>
      <c r="M2935" s="1" t="s">
        <v>1506</v>
      </c>
      <c r="N2935" s="1" t="s">
        <v>9619</v>
      </c>
      <c r="O2935" s="1">
        <v>2022</v>
      </c>
      <c r="P2935" s="1">
        <v>34601</v>
      </c>
      <c r="Q2935" s="1" t="s">
        <v>9765</v>
      </c>
      <c r="R2935" s="1"/>
      <c r="S2935" s="1" t="s">
        <v>24441</v>
      </c>
      <c r="T2935" s="1" t="s">
        <v>6826</v>
      </c>
      <c r="U2935" s="1"/>
      <c r="V2935" s="1" t="s">
        <v>7081</v>
      </c>
      <c r="W2935" s="1" t="s">
        <v>6826</v>
      </c>
    </row>
    <row r="2936" spans="1:23" x14ac:dyDescent="0.25">
      <c r="A2936" s="1">
        <v>1002958</v>
      </c>
      <c r="B2936" s="5" t="str">
        <f>VLOOKUP(H2936,'FIPS Basin X-walk'!$A$2:$F$3224,6,FALSE)</f>
        <v>Atlantic Coast Basin</v>
      </c>
      <c r="C2936" s="1" t="s">
        <v>17363</v>
      </c>
      <c r="D2936" s="1"/>
      <c r="E2936" s="1"/>
      <c r="F2936" s="1" t="s">
        <v>17364</v>
      </c>
      <c r="G2936" s="1" t="s">
        <v>17365</v>
      </c>
      <c r="H2936" s="1">
        <v>37091</v>
      </c>
      <c r="I2936" s="1">
        <v>1002958</v>
      </c>
      <c r="J2936" s="1">
        <v>36.355215999999999</v>
      </c>
      <c r="K2936" s="1">
        <v>-76.811149999999998</v>
      </c>
      <c r="L2936" s="1"/>
      <c r="M2936" s="1" t="s">
        <v>1530</v>
      </c>
      <c r="N2936" s="1" t="s">
        <v>17213</v>
      </c>
      <c r="O2936" s="1">
        <v>2022</v>
      </c>
      <c r="P2936" s="1">
        <v>27922</v>
      </c>
      <c r="Q2936" s="1" t="s">
        <v>17366</v>
      </c>
      <c r="R2936" s="1"/>
      <c r="S2936" s="1" t="s">
        <v>24372</v>
      </c>
      <c r="T2936" s="1" t="s">
        <v>6826</v>
      </c>
      <c r="U2936" s="1"/>
      <c r="V2936" s="1" t="s">
        <v>7021</v>
      </c>
      <c r="W2936" s="1" t="s">
        <v>6826</v>
      </c>
    </row>
    <row r="2937" spans="1:23" x14ac:dyDescent="0.25">
      <c r="A2937" s="1">
        <v>1001659</v>
      </c>
      <c r="B2937" s="5" t="str">
        <f>VLOOKUP(H2937,'FIPS Basin X-walk'!$A$2:$F$3224,6,FALSE)</f>
        <v>Cincinnati Arch</v>
      </c>
      <c r="C2937" s="1" t="s">
        <v>20122</v>
      </c>
      <c r="D2937" s="1"/>
      <c r="E2937" s="1"/>
      <c r="F2937" s="1" t="s">
        <v>20123</v>
      </c>
      <c r="G2937" s="1" t="s">
        <v>20124</v>
      </c>
      <c r="H2937" s="1">
        <v>47081</v>
      </c>
      <c r="I2937" s="1">
        <v>1001659</v>
      </c>
      <c r="J2937" s="1">
        <v>35.846550000000001</v>
      </c>
      <c r="K2937" s="1">
        <v>-87.443084999999996</v>
      </c>
      <c r="L2937" s="1"/>
      <c r="M2937" s="1" t="s">
        <v>1538</v>
      </c>
      <c r="N2937" s="1" t="s">
        <v>20002</v>
      </c>
      <c r="O2937" s="1">
        <v>2022</v>
      </c>
      <c r="P2937" s="1">
        <v>37137</v>
      </c>
      <c r="Q2937" s="1" t="s">
        <v>23987</v>
      </c>
      <c r="R2937" s="1"/>
      <c r="S2937" s="1" t="s">
        <v>24435</v>
      </c>
      <c r="T2937" s="1" t="s">
        <v>6826</v>
      </c>
      <c r="U2937" s="1"/>
      <c r="V2937" s="1" t="s">
        <v>7090</v>
      </c>
      <c r="W2937" s="1" t="s">
        <v>6826</v>
      </c>
    </row>
    <row r="2938" spans="1:23" x14ac:dyDescent="0.25">
      <c r="A2938" s="1">
        <v>1000435</v>
      </c>
      <c r="B2938" s="5" t="str">
        <f>VLOOKUP(H2938,'FIPS Basin X-walk'!$A$2:$F$3224,6,FALSE)</f>
        <v>Gulf Coast Basin (LA, TX)</v>
      </c>
      <c r="C2938" s="1" t="s">
        <v>24516</v>
      </c>
      <c r="D2938" s="1"/>
      <c r="E2938" s="1"/>
      <c r="F2938" s="1" t="s">
        <v>1496</v>
      </c>
      <c r="G2938" s="1" t="s">
        <v>1768</v>
      </c>
      <c r="H2938" s="1">
        <v>48215</v>
      </c>
      <c r="I2938" s="1">
        <v>1000435</v>
      </c>
      <c r="J2938" s="1">
        <v>26.19857</v>
      </c>
      <c r="K2938" s="1">
        <v>-98.223609999999994</v>
      </c>
      <c r="L2938" s="1"/>
      <c r="M2938" s="1" t="s">
        <v>1485</v>
      </c>
      <c r="N2938" s="1" t="s">
        <v>9148</v>
      </c>
      <c r="O2938" s="1">
        <v>2022</v>
      </c>
      <c r="P2938" s="1">
        <v>75240</v>
      </c>
      <c r="Q2938" s="1" t="s">
        <v>875</v>
      </c>
      <c r="R2938" s="1"/>
      <c r="S2938" s="1">
        <v>211130</v>
      </c>
      <c r="T2938" s="1" t="s">
        <v>6826</v>
      </c>
      <c r="U2938" s="1"/>
      <c r="V2938" s="1" t="s">
        <v>8021</v>
      </c>
      <c r="W2938" s="1" t="s">
        <v>6826</v>
      </c>
    </row>
    <row r="2939" spans="1:23" x14ac:dyDescent="0.25">
      <c r="A2939" s="1">
        <v>1001325</v>
      </c>
      <c r="B2939" s="5" t="str">
        <f>VLOOKUP(H2939,'FIPS Basin X-walk'!$A$2:$F$3224,6,FALSE)</f>
        <v>Gulf Coast Basin (LA, TX)</v>
      </c>
      <c r="C2939" s="1" t="s">
        <v>21174</v>
      </c>
      <c r="D2939" s="1"/>
      <c r="E2939" s="1"/>
      <c r="F2939" s="1" t="s">
        <v>21165</v>
      </c>
      <c r="G2939" s="1" t="s">
        <v>1768</v>
      </c>
      <c r="H2939" s="1">
        <v>48215</v>
      </c>
      <c r="I2939" s="1">
        <v>1001325</v>
      </c>
      <c r="J2939" s="1">
        <v>26.340299999999999</v>
      </c>
      <c r="K2939" s="1">
        <v>-98.19</v>
      </c>
      <c r="L2939" s="1"/>
      <c r="M2939" s="1" t="s">
        <v>1485</v>
      </c>
      <c r="N2939" s="1" t="s">
        <v>9148</v>
      </c>
      <c r="O2939" s="1">
        <v>2022</v>
      </c>
      <c r="P2939" s="1">
        <v>78539</v>
      </c>
      <c r="Q2939" s="1" t="s">
        <v>21175</v>
      </c>
      <c r="R2939" s="1"/>
      <c r="S2939" s="1" t="s">
        <v>24355</v>
      </c>
      <c r="T2939" s="1" t="s">
        <v>6828</v>
      </c>
      <c r="U2939" s="1"/>
      <c r="V2939" s="1" t="s">
        <v>24404</v>
      </c>
      <c r="W2939" s="1" t="s">
        <v>6828</v>
      </c>
    </row>
    <row r="2940" spans="1:23" x14ac:dyDescent="0.25">
      <c r="A2940" s="1">
        <v>1007233</v>
      </c>
      <c r="B2940" s="5" t="str">
        <f>VLOOKUP(H2940,'FIPS Basin X-walk'!$A$2:$F$3224,6,FALSE)</f>
        <v>Gulf Coast Basin (LA, TX)</v>
      </c>
      <c r="C2940" s="1" t="s">
        <v>21184</v>
      </c>
      <c r="D2940" s="1"/>
      <c r="E2940" s="1"/>
      <c r="F2940" s="1" t="s">
        <v>21165</v>
      </c>
      <c r="G2940" s="1" t="s">
        <v>1768</v>
      </c>
      <c r="H2940" s="1">
        <v>48215</v>
      </c>
      <c r="I2940" s="1">
        <v>1007233</v>
      </c>
      <c r="J2940" s="1">
        <v>26.338899999999999</v>
      </c>
      <c r="K2940" s="1">
        <v>-98.1708</v>
      </c>
      <c r="L2940" s="1"/>
      <c r="M2940" s="1" t="s">
        <v>1485</v>
      </c>
      <c r="N2940" s="1" t="s">
        <v>9148</v>
      </c>
      <c r="O2940" s="1">
        <v>2022</v>
      </c>
      <c r="P2940" s="1">
        <v>78539</v>
      </c>
      <c r="Q2940" s="1" t="s">
        <v>21185</v>
      </c>
      <c r="R2940" s="1"/>
      <c r="S2940" s="1" t="s">
        <v>24355</v>
      </c>
      <c r="T2940" s="1" t="s">
        <v>6828</v>
      </c>
      <c r="U2940" s="1"/>
      <c r="V2940" s="1" t="s">
        <v>25835</v>
      </c>
      <c r="W2940" s="1" t="s">
        <v>6828</v>
      </c>
    </row>
    <row r="2941" spans="1:23" x14ac:dyDescent="0.25">
      <c r="A2941" s="1">
        <v>1011041</v>
      </c>
      <c r="B2941" s="5" t="str">
        <f>VLOOKUP(H2941,'FIPS Basin X-walk'!$A$2:$F$3224,6,FALSE)</f>
        <v>Gulf Coast Basin (LA, TX)</v>
      </c>
      <c r="C2941" s="1" t="s">
        <v>26314</v>
      </c>
      <c r="D2941" s="1"/>
      <c r="E2941" s="1"/>
      <c r="F2941" s="1" t="s">
        <v>26315</v>
      </c>
      <c r="G2941" s="1" t="s">
        <v>1768</v>
      </c>
      <c r="H2941" s="1">
        <v>48215</v>
      </c>
      <c r="I2941" s="1">
        <v>1011041</v>
      </c>
      <c r="J2941" s="1">
        <v>26.403001</v>
      </c>
      <c r="K2941" s="1">
        <v>-98.082217999999997</v>
      </c>
      <c r="L2941" s="1"/>
      <c r="M2941" s="1" t="s">
        <v>1485</v>
      </c>
      <c r="N2941" s="1" t="s">
        <v>9148</v>
      </c>
      <c r="O2941" s="1">
        <v>2022</v>
      </c>
      <c r="P2941" s="1">
        <v>78541</v>
      </c>
      <c r="Q2941" s="1" t="s">
        <v>24120</v>
      </c>
      <c r="R2941" s="1"/>
      <c r="S2941" s="1">
        <v>486210</v>
      </c>
      <c r="T2941" s="1" t="s">
        <v>6826</v>
      </c>
      <c r="U2941" s="1"/>
      <c r="V2941" s="1" t="s">
        <v>7090</v>
      </c>
      <c r="W2941" s="1" t="s">
        <v>6826</v>
      </c>
    </row>
    <row r="2942" spans="1:23" x14ac:dyDescent="0.25">
      <c r="A2942" s="1">
        <v>1000162</v>
      </c>
      <c r="B2942" s="5" t="str">
        <f>VLOOKUP(H2942,'FIPS Basin X-walk'!$A$2:$F$3224,6,FALSE)</f>
        <v>Pedregosa Basin</v>
      </c>
      <c r="C2942" s="1" t="s">
        <v>16500</v>
      </c>
      <c r="D2942" s="1"/>
      <c r="E2942" s="1"/>
      <c r="F2942" s="1" t="s">
        <v>16501</v>
      </c>
      <c r="G2942" s="1" t="s">
        <v>1768</v>
      </c>
      <c r="H2942" s="1">
        <v>35023</v>
      </c>
      <c r="I2942" s="1">
        <v>1000162</v>
      </c>
      <c r="J2942" s="1">
        <v>32.349400000000003</v>
      </c>
      <c r="K2942" s="1">
        <v>-108.69750000000001</v>
      </c>
      <c r="L2942" s="1"/>
      <c r="M2942" s="1" t="s">
        <v>1537</v>
      </c>
      <c r="N2942" s="1" t="s">
        <v>8097</v>
      </c>
      <c r="O2942" s="1">
        <v>2022</v>
      </c>
      <c r="P2942" s="1">
        <v>88045</v>
      </c>
      <c r="Q2942" s="1" t="s">
        <v>16502</v>
      </c>
      <c r="R2942" s="1"/>
      <c r="S2942" s="1" t="s">
        <v>24355</v>
      </c>
      <c r="T2942" s="1" t="s">
        <v>6826</v>
      </c>
      <c r="U2942" s="1"/>
      <c r="V2942" s="1" t="s">
        <v>16446</v>
      </c>
      <c r="W2942" s="1" t="s">
        <v>6828</v>
      </c>
    </row>
    <row r="2943" spans="1:23" x14ac:dyDescent="0.25">
      <c r="A2943" s="1">
        <v>1000181</v>
      </c>
      <c r="B2943" s="5" t="str">
        <f>VLOOKUP(H2943,'FIPS Basin X-walk'!$A$2:$F$3224,6,FALSE)</f>
        <v>Pedregosa Basin</v>
      </c>
      <c r="C2943" s="1" t="s">
        <v>16505</v>
      </c>
      <c r="D2943" s="1"/>
      <c r="E2943" s="1"/>
      <c r="F2943" s="1" t="s">
        <v>16501</v>
      </c>
      <c r="G2943" s="1" t="s">
        <v>1768</v>
      </c>
      <c r="H2943" s="1">
        <v>35023</v>
      </c>
      <c r="I2943" s="1">
        <v>1000181</v>
      </c>
      <c r="J2943" s="1">
        <v>32.2363</v>
      </c>
      <c r="K2943" s="1">
        <v>-108.54940000000001</v>
      </c>
      <c r="L2943" s="1"/>
      <c r="M2943" s="1" t="s">
        <v>1537</v>
      </c>
      <c r="N2943" s="1" t="s">
        <v>8097</v>
      </c>
      <c r="O2943" s="1">
        <v>2022</v>
      </c>
      <c r="P2943" s="1">
        <v>88045</v>
      </c>
      <c r="Q2943" s="1" t="s">
        <v>16506</v>
      </c>
      <c r="R2943" s="1"/>
      <c r="S2943" s="1" t="s">
        <v>24355</v>
      </c>
      <c r="T2943" s="1" t="s">
        <v>6826</v>
      </c>
      <c r="U2943" s="1"/>
      <c r="V2943" s="1" t="s">
        <v>9109</v>
      </c>
      <c r="W2943" s="1" t="s">
        <v>6828</v>
      </c>
    </row>
    <row r="2944" spans="1:23" x14ac:dyDescent="0.25">
      <c r="A2944" s="1">
        <v>1001311</v>
      </c>
      <c r="B2944" s="5" t="str">
        <f>VLOOKUP(H2944,'FIPS Basin X-walk'!$A$2:$F$3224,6,FALSE)</f>
        <v>Gulf Coast Basin (LA, TX)</v>
      </c>
      <c r="C2944" s="1" t="s">
        <v>21176</v>
      </c>
      <c r="D2944" s="1"/>
      <c r="E2944" s="1"/>
      <c r="F2944" s="1" t="s">
        <v>21177</v>
      </c>
      <c r="G2944" s="1" t="s">
        <v>1768</v>
      </c>
      <c r="H2944" s="1">
        <v>48215</v>
      </c>
      <c r="I2944" s="1">
        <v>1001311</v>
      </c>
      <c r="J2944" s="1">
        <v>26.207999999999998</v>
      </c>
      <c r="K2944" s="1">
        <v>-98.399199999999993</v>
      </c>
      <c r="L2944" s="1"/>
      <c r="M2944" s="1" t="s">
        <v>1485</v>
      </c>
      <c r="N2944" s="1" t="s">
        <v>9148</v>
      </c>
      <c r="O2944" s="1">
        <v>2022</v>
      </c>
      <c r="P2944" s="1">
        <v>78572</v>
      </c>
      <c r="Q2944" s="1" t="s">
        <v>21178</v>
      </c>
      <c r="R2944" s="1"/>
      <c r="S2944" s="1" t="s">
        <v>24355</v>
      </c>
      <c r="T2944" s="1" t="s">
        <v>6826</v>
      </c>
      <c r="U2944" s="1"/>
      <c r="V2944" s="1" t="s">
        <v>24684</v>
      </c>
      <c r="W2944" s="1" t="s">
        <v>6828</v>
      </c>
    </row>
    <row r="2945" spans="1:23" x14ac:dyDescent="0.25">
      <c r="A2945" s="1">
        <v>1005900</v>
      </c>
      <c r="B2945" s="5" t="str">
        <f>VLOOKUP(H2945,'FIPS Basin X-walk'!$A$2:$F$3224,6,FALSE)</f>
        <v>Gulf Coast Basin (LA, TX)</v>
      </c>
      <c r="C2945" s="1" t="s">
        <v>21179</v>
      </c>
      <c r="D2945" s="1"/>
      <c r="E2945" s="1"/>
      <c r="F2945" s="1" t="s">
        <v>21180</v>
      </c>
      <c r="G2945" s="1" t="s">
        <v>16504</v>
      </c>
      <c r="H2945" s="1">
        <v>48215</v>
      </c>
      <c r="I2945" s="1">
        <v>1005900</v>
      </c>
      <c r="J2945" s="1">
        <v>26.227</v>
      </c>
      <c r="K2945" s="1">
        <v>-98.028999999999996</v>
      </c>
      <c r="L2945" s="1"/>
      <c r="M2945" s="1" t="s">
        <v>1485</v>
      </c>
      <c r="N2945" s="1" t="s">
        <v>9148</v>
      </c>
      <c r="O2945" s="1">
        <v>2022</v>
      </c>
      <c r="P2945" s="1">
        <v>78537</v>
      </c>
      <c r="Q2945" s="1" t="s">
        <v>21181</v>
      </c>
      <c r="R2945" s="1"/>
      <c r="S2945" s="1" t="s">
        <v>24358</v>
      </c>
      <c r="T2945" s="1" t="s">
        <v>6826</v>
      </c>
      <c r="U2945" s="1"/>
      <c r="V2945" s="1" t="s">
        <v>6952</v>
      </c>
      <c r="W2945" s="1" t="s">
        <v>6826</v>
      </c>
    </row>
    <row r="2946" spans="1:23" x14ac:dyDescent="0.25">
      <c r="A2946" s="1">
        <v>1004468</v>
      </c>
      <c r="B2946" s="5" t="str">
        <f>VLOOKUP(H2946,'FIPS Basin X-walk'!$A$2:$F$3224,6,FALSE)</f>
        <v>Gulf Coast Basin (LA, TX)</v>
      </c>
      <c r="C2946" s="1" t="s">
        <v>21171</v>
      </c>
      <c r="D2946" s="1"/>
      <c r="E2946" s="1"/>
      <c r="F2946" s="1" t="s">
        <v>21169</v>
      </c>
      <c r="G2946" s="1" t="s">
        <v>16504</v>
      </c>
      <c r="H2946" s="1">
        <v>48215</v>
      </c>
      <c r="I2946" s="1">
        <v>1004468</v>
      </c>
      <c r="J2946" s="1">
        <v>26.268255</v>
      </c>
      <c r="K2946" s="1">
        <v>-98.188495000000003</v>
      </c>
      <c r="L2946" s="1"/>
      <c r="M2946" s="1" t="s">
        <v>1485</v>
      </c>
      <c r="N2946" s="1" t="s">
        <v>9148</v>
      </c>
      <c r="O2946" s="1">
        <v>2022</v>
      </c>
      <c r="P2946" s="1">
        <v>78539</v>
      </c>
      <c r="Q2946" s="1" t="s">
        <v>158</v>
      </c>
      <c r="R2946" s="1"/>
      <c r="S2946" s="1" t="s">
        <v>24399</v>
      </c>
      <c r="T2946" s="1" t="s">
        <v>6826</v>
      </c>
      <c r="U2946" s="1"/>
      <c r="V2946" s="1" t="s">
        <v>9347</v>
      </c>
      <c r="W2946" s="1" t="s">
        <v>6826</v>
      </c>
    </row>
    <row r="2947" spans="1:23" x14ac:dyDescent="0.25">
      <c r="A2947" s="1">
        <v>1007276</v>
      </c>
      <c r="B2947" s="5" t="str">
        <f>VLOOKUP(H2947,'FIPS Basin X-walk'!$A$2:$F$3224,6,FALSE)</f>
        <v>Gulf Coast Basin (LA, TX)</v>
      </c>
      <c r="C2947" s="1" t="s">
        <v>21164</v>
      </c>
      <c r="D2947" s="1"/>
      <c r="E2947" s="1"/>
      <c r="F2947" s="1" t="s">
        <v>21165</v>
      </c>
      <c r="G2947" s="1" t="s">
        <v>16504</v>
      </c>
      <c r="H2947" s="1">
        <v>48215</v>
      </c>
      <c r="I2947" s="1">
        <v>1007276</v>
      </c>
      <c r="J2947" s="1">
        <v>26.398164999999999</v>
      </c>
      <c r="K2947" s="1">
        <v>-98.129238999999998</v>
      </c>
      <c r="L2947" s="1"/>
      <c r="M2947" s="1" t="s">
        <v>1485</v>
      </c>
      <c r="N2947" s="1" t="s">
        <v>9148</v>
      </c>
      <c r="O2947" s="1">
        <v>2022</v>
      </c>
      <c r="P2947" s="1">
        <v>78539</v>
      </c>
      <c r="Q2947" s="1" t="s">
        <v>21166</v>
      </c>
      <c r="R2947" s="1"/>
      <c r="S2947" s="1" t="s">
        <v>24358</v>
      </c>
      <c r="T2947" s="1" t="s">
        <v>6826</v>
      </c>
      <c r="U2947" s="1"/>
      <c r="V2947" s="1" t="s">
        <v>21167</v>
      </c>
      <c r="W2947" s="1" t="s">
        <v>6826</v>
      </c>
    </row>
    <row r="2948" spans="1:23" x14ac:dyDescent="0.25">
      <c r="A2948" s="1">
        <v>1012373</v>
      </c>
      <c r="B2948" s="5" t="str">
        <f>VLOOKUP(H2948,'FIPS Basin X-walk'!$A$2:$F$3224,6,FALSE)</f>
        <v>Gulf Coast Basin (LA, TX)</v>
      </c>
      <c r="C2948" s="1" t="s">
        <v>21172</v>
      </c>
      <c r="D2948" s="1"/>
      <c r="E2948" s="1"/>
      <c r="F2948" s="1" t="s">
        <v>21169</v>
      </c>
      <c r="G2948" s="1" t="s">
        <v>16504</v>
      </c>
      <c r="H2948" s="1">
        <v>48215</v>
      </c>
      <c r="I2948" s="1">
        <v>1012373</v>
      </c>
      <c r="J2948" s="1">
        <v>26.450627999999998</v>
      </c>
      <c r="K2948" s="1">
        <v>-98.177385999999998</v>
      </c>
      <c r="L2948" s="1"/>
      <c r="M2948" s="1" t="s">
        <v>1485</v>
      </c>
      <c r="N2948" s="1" t="s">
        <v>9148</v>
      </c>
      <c r="O2948" s="1">
        <v>2022</v>
      </c>
      <c r="P2948" s="1">
        <v>78541</v>
      </c>
      <c r="Q2948" s="1" t="s">
        <v>21173</v>
      </c>
      <c r="R2948" s="1"/>
      <c r="S2948" s="1" t="s">
        <v>24355</v>
      </c>
      <c r="T2948" s="1" t="s">
        <v>6826</v>
      </c>
      <c r="U2948" s="1"/>
      <c r="V2948" s="1" t="s">
        <v>20788</v>
      </c>
      <c r="W2948" s="1" t="s">
        <v>6826</v>
      </c>
    </row>
    <row r="2949" spans="1:23" x14ac:dyDescent="0.25">
      <c r="A2949" s="1">
        <v>1012903</v>
      </c>
      <c r="B2949" s="5" t="str">
        <f>VLOOKUP(H2949,'FIPS Basin X-walk'!$A$2:$F$3224,6,FALSE)</f>
        <v>Gulf Coast Basin (LA, TX)</v>
      </c>
      <c r="C2949" s="1" t="s">
        <v>21168</v>
      </c>
      <c r="D2949" s="1"/>
      <c r="E2949" s="1"/>
      <c r="F2949" s="1" t="s">
        <v>21169</v>
      </c>
      <c r="G2949" s="1" t="s">
        <v>16504</v>
      </c>
      <c r="H2949" s="1">
        <v>48215</v>
      </c>
      <c r="I2949" s="1">
        <v>1012903</v>
      </c>
      <c r="J2949" s="1">
        <v>26.399768000000002</v>
      </c>
      <c r="K2949" s="1">
        <v>-98.326168999999993</v>
      </c>
      <c r="L2949" s="1"/>
      <c r="M2949" s="1" t="s">
        <v>1485</v>
      </c>
      <c r="N2949" s="1" t="s">
        <v>9148</v>
      </c>
      <c r="O2949" s="1">
        <v>2022</v>
      </c>
      <c r="P2949" s="1">
        <v>78541</v>
      </c>
      <c r="Q2949" s="1" t="s">
        <v>21170</v>
      </c>
      <c r="R2949" s="1"/>
      <c r="S2949" s="1" t="s">
        <v>24358</v>
      </c>
      <c r="T2949" s="1" t="s">
        <v>6826</v>
      </c>
      <c r="U2949" s="1"/>
      <c r="V2949" s="1" t="s">
        <v>6952</v>
      </c>
      <c r="W2949" s="1" t="s">
        <v>6826</v>
      </c>
    </row>
    <row r="2950" spans="1:23" x14ac:dyDescent="0.25">
      <c r="A2950" s="1">
        <v>1005893</v>
      </c>
      <c r="B2950" s="5" t="str">
        <f>VLOOKUP(H2950,'FIPS Basin X-walk'!$A$2:$F$3224,6,FALSE)</f>
        <v>Gulf Coast Basin (LA, TX)</v>
      </c>
      <c r="C2950" s="1" t="s">
        <v>25627</v>
      </c>
      <c r="D2950" s="1"/>
      <c r="E2950" s="1"/>
      <c r="F2950" s="1" t="s">
        <v>21182</v>
      </c>
      <c r="G2950" s="1" t="s">
        <v>16504</v>
      </c>
      <c r="H2950" s="1">
        <v>48215</v>
      </c>
      <c r="I2950" s="1">
        <v>1005893</v>
      </c>
      <c r="J2950" s="1">
        <v>26.577400000000001</v>
      </c>
      <c r="K2950" s="1">
        <v>-98.185400000000001</v>
      </c>
      <c r="L2950" s="1"/>
      <c r="M2950" s="1" t="s">
        <v>1485</v>
      </c>
      <c r="N2950" s="1" t="s">
        <v>9148</v>
      </c>
      <c r="O2950" s="1">
        <v>2022</v>
      </c>
      <c r="P2950" s="1">
        <v>78563</v>
      </c>
      <c r="Q2950" s="1" t="s">
        <v>21183</v>
      </c>
      <c r="R2950" s="1"/>
      <c r="S2950" s="1" t="s">
        <v>24358</v>
      </c>
      <c r="T2950" s="1" t="s">
        <v>6826</v>
      </c>
      <c r="U2950" s="1"/>
      <c r="V2950" s="1" t="s">
        <v>6952</v>
      </c>
      <c r="W2950" s="1" t="s">
        <v>6826</v>
      </c>
    </row>
    <row r="2951" spans="1:23" x14ac:dyDescent="0.25">
      <c r="A2951" s="1">
        <v>1010477</v>
      </c>
      <c r="B2951" s="5" t="str">
        <f>VLOOKUP(H2951,'FIPS Basin X-walk'!$A$2:$F$3224,6,FALSE)</f>
        <v>Pedregosa Basin</v>
      </c>
      <c r="C2951" s="1"/>
      <c r="D2951" s="1"/>
      <c r="E2951" s="1"/>
      <c r="F2951" s="1" t="s">
        <v>16503</v>
      </c>
      <c r="G2951" s="1" t="s">
        <v>16504</v>
      </c>
      <c r="H2951" s="1">
        <v>35023</v>
      </c>
      <c r="I2951" s="1">
        <v>1010477</v>
      </c>
      <c r="J2951" s="1">
        <v>32.316029999999998</v>
      </c>
      <c r="K2951" s="1">
        <v>-108.60680000000001</v>
      </c>
      <c r="L2951" s="1"/>
      <c r="M2951" s="1" t="s">
        <v>1537</v>
      </c>
      <c r="N2951" s="1" t="s">
        <v>8097</v>
      </c>
      <c r="O2951" s="1">
        <v>2022</v>
      </c>
      <c r="P2951" s="1">
        <v>88045</v>
      </c>
      <c r="Q2951" s="1" t="s">
        <v>743</v>
      </c>
      <c r="R2951" s="1"/>
      <c r="S2951" s="1" t="s">
        <v>24435</v>
      </c>
      <c r="T2951" s="1" t="s">
        <v>6826</v>
      </c>
      <c r="U2951" s="1"/>
      <c r="V2951" s="1" t="s">
        <v>7090</v>
      </c>
      <c r="W2951" s="1" t="s">
        <v>6826</v>
      </c>
    </row>
    <row r="2952" spans="1:23" x14ac:dyDescent="0.25">
      <c r="A2952" s="1">
        <v>1013487</v>
      </c>
      <c r="B2952" s="5" t="str">
        <f>VLOOKUP(H2952,'FIPS Basin X-walk'!$A$2:$F$3224,6,FALSE)</f>
        <v>Florida Platform</v>
      </c>
      <c r="C2952" s="1" t="s">
        <v>26679</v>
      </c>
      <c r="D2952" s="1"/>
      <c r="E2952" s="1"/>
      <c r="F2952" s="1" t="s">
        <v>26680</v>
      </c>
      <c r="G2952" s="1" t="s">
        <v>26681</v>
      </c>
      <c r="H2952" s="1">
        <v>12055</v>
      </c>
      <c r="I2952" s="1">
        <v>1013487</v>
      </c>
      <c r="J2952" s="1">
        <v>27.646380000000001</v>
      </c>
      <c r="K2952" s="1">
        <v>-81.514499999999998</v>
      </c>
      <c r="L2952" s="1"/>
      <c r="M2952" s="1" t="s">
        <v>1506</v>
      </c>
      <c r="N2952" s="1" t="s">
        <v>9619</v>
      </c>
      <c r="O2952" s="1">
        <v>2022</v>
      </c>
      <c r="P2952" s="1">
        <v>33843</v>
      </c>
      <c r="Q2952" s="1" t="s">
        <v>26682</v>
      </c>
      <c r="R2952" s="1"/>
      <c r="S2952" s="1" t="s">
        <v>24372</v>
      </c>
      <c r="T2952" s="1" t="s">
        <v>6826</v>
      </c>
      <c r="U2952" s="1"/>
      <c r="V2952" s="1" t="s">
        <v>7021</v>
      </c>
      <c r="W2952" s="1" t="s">
        <v>6826</v>
      </c>
    </row>
    <row r="2953" spans="1:23" x14ac:dyDescent="0.25">
      <c r="A2953" s="1">
        <v>1002647</v>
      </c>
      <c r="B2953" s="5" t="str">
        <f>VLOOKUP(H2953,'FIPS Basin X-walk'!$A$2:$F$3224,6,FALSE)</f>
        <v>Ouachita Folded Belt</v>
      </c>
      <c r="C2953" s="1" t="s">
        <v>21186</v>
      </c>
      <c r="D2953" s="1"/>
      <c r="E2953" s="1"/>
      <c r="F2953" s="1" t="s">
        <v>21187</v>
      </c>
      <c r="G2953" s="1" t="s">
        <v>21188</v>
      </c>
      <c r="H2953" s="1">
        <v>48217</v>
      </c>
      <c r="I2953" s="1">
        <v>1002647</v>
      </c>
      <c r="J2953" s="1">
        <v>32.186802</v>
      </c>
      <c r="K2953" s="1">
        <v>-97.109573999999995</v>
      </c>
      <c r="L2953" s="1"/>
      <c r="M2953" s="1" t="s">
        <v>1485</v>
      </c>
      <c r="N2953" s="1" t="s">
        <v>9148</v>
      </c>
      <c r="O2953" s="1">
        <v>2022</v>
      </c>
      <c r="P2953" s="1">
        <v>76055</v>
      </c>
      <c r="Q2953" s="1" t="s">
        <v>21189</v>
      </c>
      <c r="R2953" s="1"/>
      <c r="S2953" s="1" t="s">
        <v>24358</v>
      </c>
      <c r="T2953" s="1" t="s">
        <v>6826</v>
      </c>
      <c r="U2953" s="1"/>
      <c r="V2953" s="1" t="s">
        <v>6952</v>
      </c>
      <c r="W2953" s="1" t="s">
        <v>6826</v>
      </c>
    </row>
    <row r="2954" spans="1:23" x14ac:dyDescent="0.25">
      <c r="A2954" s="1">
        <v>1001492</v>
      </c>
      <c r="B2954" s="5" t="str">
        <f>VLOOKUP(H2954,'FIPS Basin X-walk'!$A$2:$F$3224,6,FALSE)</f>
        <v>Florida Platform</v>
      </c>
      <c r="C2954" s="1" t="s">
        <v>9803</v>
      </c>
      <c r="D2954" s="1"/>
      <c r="E2954" s="1" t="s">
        <v>6828</v>
      </c>
      <c r="F2954" s="1" t="s">
        <v>9804</v>
      </c>
      <c r="G2954" s="1" t="s">
        <v>2210</v>
      </c>
      <c r="H2954" s="1">
        <v>12057</v>
      </c>
      <c r="I2954" s="1">
        <v>1001492</v>
      </c>
      <c r="J2954" s="1">
        <v>27.7944</v>
      </c>
      <c r="K2954" s="1">
        <v>-82.403599999999997</v>
      </c>
      <c r="L2954" s="1"/>
      <c r="M2954" s="1" t="s">
        <v>1506</v>
      </c>
      <c r="N2954" s="1" t="s">
        <v>9619</v>
      </c>
      <c r="O2954" s="1">
        <v>2022</v>
      </c>
      <c r="P2954" s="1">
        <v>33572</v>
      </c>
      <c r="Q2954" s="1" t="s">
        <v>9805</v>
      </c>
      <c r="R2954" s="1"/>
      <c r="S2954" s="1" t="s">
        <v>24355</v>
      </c>
      <c r="T2954" s="1" t="s">
        <v>6826</v>
      </c>
      <c r="U2954" s="1"/>
      <c r="V2954" s="1" t="s">
        <v>9775</v>
      </c>
      <c r="W2954" s="1" t="s">
        <v>6828</v>
      </c>
    </row>
    <row r="2955" spans="1:23" x14ac:dyDescent="0.25">
      <c r="A2955" s="1">
        <v>1001172</v>
      </c>
      <c r="B2955" s="5" t="str">
        <f>VLOOKUP(H2955,'FIPS Basin X-walk'!$A$2:$F$3224,6,FALSE)</f>
        <v>Florida Platform</v>
      </c>
      <c r="C2955" s="1" t="s">
        <v>9808</v>
      </c>
      <c r="D2955" s="1"/>
      <c r="E2955" s="1" t="s">
        <v>6828</v>
      </c>
      <c r="F2955" s="1" t="s">
        <v>9777</v>
      </c>
      <c r="G2955" s="1" t="s">
        <v>2210</v>
      </c>
      <c r="H2955" s="1">
        <v>12057</v>
      </c>
      <c r="I2955" s="1">
        <v>1001172</v>
      </c>
      <c r="J2955" s="1">
        <v>27.9072</v>
      </c>
      <c r="K2955" s="1">
        <v>-82.423100000000005</v>
      </c>
      <c r="L2955" s="1"/>
      <c r="M2955" s="1" t="s">
        <v>1506</v>
      </c>
      <c r="N2955" s="1" t="s">
        <v>9619</v>
      </c>
      <c r="O2955" s="1">
        <v>2022</v>
      </c>
      <c r="P2955" s="1">
        <v>33619</v>
      </c>
      <c r="Q2955" s="1" t="s">
        <v>9809</v>
      </c>
      <c r="R2955" s="1"/>
      <c r="S2955" s="1" t="s">
        <v>24355</v>
      </c>
      <c r="T2955" s="1" t="s">
        <v>6826</v>
      </c>
      <c r="U2955" s="1"/>
      <c r="V2955" s="1" t="s">
        <v>9775</v>
      </c>
      <c r="W2955" s="1" t="s">
        <v>6828</v>
      </c>
    </row>
    <row r="2956" spans="1:23" x14ac:dyDescent="0.25">
      <c r="A2956" s="1">
        <v>1003042</v>
      </c>
      <c r="B2956" s="5" t="str">
        <f>VLOOKUP(H2956,'FIPS Basin X-walk'!$A$2:$F$3224,6,FALSE)</f>
        <v>Florida Platform</v>
      </c>
      <c r="C2956" s="1" t="s">
        <v>9796</v>
      </c>
      <c r="D2956" s="1"/>
      <c r="E2956" s="1"/>
      <c r="F2956" s="1" t="s">
        <v>9797</v>
      </c>
      <c r="G2956" s="1" t="s">
        <v>9771</v>
      </c>
      <c r="H2956" s="1">
        <v>12057</v>
      </c>
      <c r="I2956" s="1">
        <v>1003042</v>
      </c>
      <c r="J2956" s="1">
        <v>27.799530000000001</v>
      </c>
      <c r="K2956" s="1">
        <v>-82.384399999999999</v>
      </c>
      <c r="L2956" s="1"/>
      <c r="M2956" s="1" t="s">
        <v>1506</v>
      </c>
      <c r="N2956" s="1" t="s">
        <v>9619</v>
      </c>
      <c r="O2956" s="1">
        <v>2022</v>
      </c>
      <c r="P2956" s="1">
        <v>33534</v>
      </c>
      <c r="Q2956" s="1" t="s">
        <v>9798</v>
      </c>
      <c r="R2956" s="1"/>
      <c r="S2956" s="1" t="s">
        <v>24357</v>
      </c>
      <c r="T2956" s="1" t="s">
        <v>6826</v>
      </c>
      <c r="U2956" s="1"/>
      <c r="V2956" s="1" t="s">
        <v>24509</v>
      </c>
      <c r="W2956" s="1" t="s">
        <v>6826</v>
      </c>
    </row>
    <row r="2957" spans="1:23" x14ac:dyDescent="0.25">
      <c r="A2957" s="1">
        <v>1003560</v>
      </c>
      <c r="B2957" s="5" t="str">
        <f>VLOOKUP(H2957,'FIPS Basin X-walk'!$A$2:$F$3224,6,FALSE)</f>
        <v>Florida Platform</v>
      </c>
      <c r="C2957" s="1" t="s">
        <v>9787</v>
      </c>
      <c r="D2957" s="1"/>
      <c r="E2957" s="1"/>
      <c r="F2957" s="1" t="s">
        <v>9788</v>
      </c>
      <c r="G2957" s="1" t="s">
        <v>9771</v>
      </c>
      <c r="H2957" s="1">
        <v>12057</v>
      </c>
      <c r="I2957" s="1">
        <v>1003560</v>
      </c>
      <c r="J2957" s="1">
        <v>27.762601</v>
      </c>
      <c r="K2957" s="1">
        <v>-82.20147</v>
      </c>
      <c r="L2957" s="1"/>
      <c r="M2957" s="1" t="s">
        <v>1506</v>
      </c>
      <c r="N2957" s="1" t="s">
        <v>9619</v>
      </c>
      <c r="O2957" s="1">
        <v>2022</v>
      </c>
      <c r="P2957" s="1">
        <v>33547</v>
      </c>
      <c r="Q2957" s="1" t="s">
        <v>9789</v>
      </c>
      <c r="R2957" s="1"/>
      <c r="S2957" s="1" t="s">
        <v>24358</v>
      </c>
      <c r="T2957" s="1" t="s">
        <v>6826</v>
      </c>
      <c r="U2957" s="1"/>
      <c r="V2957" s="1" t="s">
        <v>25130</v>
      </c>
      <c r="W2957" s="1" t="s">
        <v>6826</v>
      </c>
    </row>
    <row r="2958" spans="1:23" x14ac:dyDescent="0.25">
      <c r="A2958" s="1">
        <v>1005817</v>
      </c>
      <c r="B2958" s="5" t="str">
        <f>VLOOKUP(H2958,'FIPS Basin X-walk'!$A$2:$F$3224,6,FALSE)</f>
        <v>Florida Platform</v>
      </c>
      <c r="C2958" s="1" t="s">
        <v>9769</v>
      </c>
      <c r="D2958" s="1"/>
      <c r="E2958" s="1"/>
      <c r="F2958" s="1" t="s">
        <v>9770</v>
      </c>
      <c r="G2958" s="1" t="s">
        <v>9771</v>
      </c>
      <c r="H2958" s="1">
        <v>12057</v>
      </c>
      <c r="I2958" s="1">
        <v>1005817</v>
      </c>
      <c r="J2958" s="1">
        <v>27.851179999999999</v>
      </c>
      <c r="K2958" s="1">
        <v>-82.259900000000002</v>
      </c>
      <c r="L2958" s="1"/>
      <c r="M2958" s="1" t="s">
        <v>1506</v>
      </c>
      <c r="N2958" s="1" t="s">
        <v>9619</v>
      </c>
      <c r="O2958" s="1">
        <v>2022</v>
      </c>
      <c r="P2958" s="1">
        <v>33547</v>
      </c>
      <c r="Q2958" s="1" t="s">
        <v>25608</v>
      </c>
      <c r="R2958" s="1"/>
      <c r="S2958" s="1" t="s">
        <v>24643</v>
      </c>
      <c r="T2958" s="1" t="s">
        <v>6826</v>
      </c>
      <c r="U2958" s="1"/>
      <c r="V2958" s="1" t="s">
        <v>9772</v>
      </c>
      <c r="W2958" s="1" t="s">
        <v>6826</v>
      </c>
    </row>
    <row r="2959" spans="1:23" x14ac:dyDescent="0.25">
      <c r="A2959" s="1">
        <v>1002915</v>
      </c>
      <c r="B2959" s="5" t="str">
        <f>VLOOKUP(H2959,'FIPS Basin X-walk'!$A$2:$F$3224,6,FALSE)</f>
        <v>New England Province</v>
      </c>
      <c r="C2959" s="1" t="s">
        <v>16170</v>
      </c>
      <c r="D2959" s="1"/>
      <c r="E2959" s="1"/>
      <c r="F2959" s="1" t="s">
        <v>16171</v>
      </c>
      <c r="G2959" s="1" t="s">
        <v>9771</v>
      </c>
      <c r="H2959" s="1">
        <v>33011</v>
      </c>
      <c r="I2959" s="1">
        <v>1002915</v>
      </c>
      <c r="J2959" s="1">
        <v>42.824069999999999</v>
      </c>
      <c r="K2959" s="1">
        <v>-71.485563999999997</v>
      </c>
      <c r="L2959" s="1"/>
      <c r="M2959" s="1" t="s">
        <v>1667</v>
      </c>
      <c r="N2959" s="1" t="s">
        <v>16154</v>
      </c>
      <c r="O2959" s="1">
        <v>2022</v>
      </c>
      <c r="P2959" s="1">
        <v>3054</v>
      </c>
      <c r="Q2959" s="1" t="s">
        <v>9702</v>
      </c>
      <c r="R2959" s="1"/>
      <c r="S2959" s="1" t="s">
        <v>24673</v>
      </c>
      <c r="T2959" s="1" t="s">
        <v>6826</v>
      </c>
      <c r="U2959" s="1"/>
      <c r="V2959" s="1" t="s">
        <v>8460</v>
      </c>
      <c r="W2959" s="1" t="s">
        <v>6826</v>
      </c>
    </row>
    <row r="2960" spans="1:23" x14ac:dyDescent="0.25">
      <c r="A2960" s="1">
        <v>1004751</v>
      </c>
      <c r="B2960" s="5" t="str">
        <f>VLOOKUP(H2960,'FIPS Basin X-walk'!$A$2:$F$3224,6,FALSE)</f>
        <v>New England Province</v>
      </c>
      <c r="C2960" s="1" t="s">
        <v>16172</v>
      </c>
      <c r="D2960" s="1"/>
      <c r="E2960" s="1"/>
      <c r="F2960" s="1" t="s">
        <v>16173</v>
      </c>
      <c r="G2960" s="1" t="s">
        <v>9771</v>
      </c>
      <c r="H2960" s="1">
        <v>33011</v>
      </c>
      <c r="I2960" s="1">
        <v>1004751</v>
      </c>
      <c r="J2960" s="1">
        <v>42.731563000000001</v>
      </c>
      <c r="K2960" s="1">
        <v>-71.520521000000002</v>
      </c>
      <c r="L2960" s="1"/>
      <c r="M2960" s="1" t="s">
        <v>1667</v>
      </c>
      <c r="N2960" s="1" t="s">
        <v>16154</v>
      </c>
      <c r="O2960" s="1">
        <v>2022</v>
      </c>
      <c r="P2960" s="1">
        <v>3062</v>
      </c>
      <c r="Q2960" s="1" t="s">
        <v>16174</v>
      </c>
      <c r="R2960" s="1"/>
      <c r="S2960" s="1" t="s">
        <v>24358</v>
      </c>
      <c r="T2960" s="1" t="s">
        <v>6826</v>
      </c>
      <c r="U2960" s="1"/>
      <c r="V2960" s="1" t="s">
        <v>16175</v>
      </c>
      <c r="W2960" s="1" t="s">
        <v>6826</v>
      </c>
    </row>
    <row r="2961" spans="1:23" x14ac:dyDescent="0.25">
      <c r="A2961" s="1">
        <v>1004669</v>
      </c>
      <c r="B2961" s="5" t="str">
        <f>VLOOKUP(H2961,'FIPS Basin X-walk'!$A$2:$F$3224,6,FALSE)</f>
        <v>Florida Platform</v>
      </c>
      <c r="C2961" s="1" t="s">
        <v>25361</v>
      </c>
      <c r="D2961" s="1"/>
      <c r="E2961" s="1"/>
      <c r="F2961" s="1" t="s">
        <v>25362</v>
      </c>
      <c r="G2961" s="1" t="s">
        <v>9771</v>
      </c>
      <c r="H2961" s="1">
        <v>12057</v>
      </c>
      <c r="I2961" s="1">
        <v>1004669</v>
      </c>
      <c r="J2961" s="1">
        <v>28.167081</v>
      </c>
      <c r="K2961" s="1">
        <v>-82.155036999999993</v>
      </c>
      <c r="L2961" s="1"/>
      <c r="M2961" s="1" t="s">
        <v>1506</v>
      </c>
      <c r="N2961" s="1" t="s">
        <v>9619</v>
      </c>
      <c r="O2961" s="1">
        <v>2022</v>
      </c>
      <c r="P2961" s="1">
        <v>33565</v>
      </c>
      <c r="Q2961" s="1" t="s">
        <v>25363</v>
      </c>
      <c r="R2961" s="1"/>
      <c r="S2961" s="1" t="s">
        <v>24643</v>
      </c>
      <c r="T2961" s="1" t="s">
        <v>6826</v>
      </c>
      <c r="U2961" s="1"/>
      <c r="V2961" s="1" t="s">
        <v>9772</v>
      </c>
      <c r="W2961" s="1" t="s">
        <v>6826</v>
      </c>
    </row>
    <row r="2962" spans="1:23" x14ac:dyDescent="0.25">
      <c r="A2962" s="1">
        <v>1013362</v>
      </c>
      <c r="B2962" s="5" t="str">
        <f>VLOOKUP(H2962,'FIPS Basin X-walk'!$A$2:$F$3224,6,FALSE)</f>
        <v>Florida Platform</v>
      </c>
      <c r="C2962" s="1" t="s">
        <v>9799</v>
      </c>
      <c r="D2962" s="1"/>
      <c r="E2962" s="1"/>
      <c r="F2962" s="1" t="s">
        <v>9800</v>
      </c>
      <c r="G2962" s="1" t="s">
        <v>9771</v>
      </c>
      <c r="H2962" s="1">
        <v>12057</v>
      </c>
      <c r="I2962" s="1">
        <v>1013362</v>
      </c>
      <c r="J2962" s="1">
        <v>28.009712</v>
      </c>
      <c r="K2962" s="1">
        <v>-82.147613000000007</v>
      </c>
      <c r="L2962" s="1"/>
      <c r="M2962" s="1" t="s">
        <v>1506</v>
      </c>
      <c r="N2962" s="1" t="s">
        <v>9619</v>
      </c>
      <c r="O2962" s="1">
        <v>2022</v>
      </c>
      <c r="P2962" s="1">
        <v>33563</v>
      </c>
      <c r="Q2962" s="1" t="s">
        <v>9801</v>
      </c>
      <c r="R2962" s="1"/>
      <c r="S2962" s="1" t="s">
        <v>26060</v>
      </c>
      <c r="T2962" s="1" t="s">
        <v>6826</v>
      </c>
      <c r="U2962" s="1"/>
      <c r="V2962" s="1" t="s">
        <v>9802</v>
      </c>
      <c r="W2962" s="1" t="s">
        <v>6826</v>
      </c>
    </row>
    <row r="2963" spans="1:23" x14ac:dyDescent="0.25">
      <c r="A2963" s="1">
        <v>1009711</v>
      </c>
      <c r="B2963" s="5" t="str">
        <f>VLOOKUP(H2963,'FIPS Basin X-walk'!$A$2:$F$3224,6,FALSE)</f>
        <v>Florida Platform</v>
      </c>
      <c r="C2963" s="1" t="s">
        <v>9793</v>
      </c>
      <c r="D2963" s="1"/>
      <c r="E2963" s="1"/>
      <c r="F2963" s="1" t="s">
        <v>9794</v>
      </c>
      <c r="G2963" s="1" t="s">
        <v>9771</v>
      </c>
      <c r="H2963" s="1">
        <v>12057</v>
      </c>
      <c r="I2963" s="1">
        <v>1009711</v>
      </c>
      <c r="J2963" s="1">
        <v>27.858575999999999</v>
      </c>
      <c r="K2963" s="1">
        <v>-82.339764000000002</v>
      </c>
      <c r="L2963" s="1"/>
      <c r="M2963" s="1" t="s">
        <v>1506</v>
      </c>
      <c r="N2963" s="1" t="s">
        <v>9619</v>
      </c>
      <c r="O2963" s="1">
        <v>2022</v>
      </c>
      <c r="P2963" s="1">
        <v>33578</v>
      </c>
      <c r="Q2963" s="1" t="s">
        <v>9795</v>
      </c>
      <c r="R2963" s="1"/>
      <c r="S2963" s="1" t="s">
        <v>24643</v>
      </c>
      <c r="T2963" s="1" t="s">
        <v>6826</v>
      </c>
      <c r="U2963" s="1"/>
      <c r="V2963" s="1" t="s">
        <v>9772</v>
      </c>
      <c r="W2963" s="1" t="s">
        <v>6826</v>
      </c>
    </row>
    <row r="2964" spans="1:23" x14ac:dyDescent="0.25">
      <c r="A2964" s="1">
        <v>1003951</v>
      </c>
      <c r="B2964" s="5" t="str">
        <f>VLOOKUP(H2964,'FIPS Basin X-walk'!$A$2:$F$3224,6,FALSE)</f>
        <v>Florida Platform</v>
      </c>
      <c r="C2964" s="1" t="s">
        <v>9784</v>
      </c>
      <c r="D2964" s="1"/>
      <c r="E2964" s="1"/>
      <c r="F2964" s="1" t="s">
        <v>9777</v>
      </c>
      <c r="G2964" s="1" t="s">
        <v>9771</v>
      </c>
      <c r="H2964" s="1">
        <v>12057</v>
      </c>
      <c r="I2964" s="1">
        <v>1003951</v>
      </c>
      <c r="J2964" s="1">
        <v>27.962140000000002</v>
      </c>
      <c r="K2964" s="1">
        <v>-82.381157999999999</v>
      </c>
      <c r="L2964" s="1"/>
      <c r="M2964" s="1" t="s">
        <v>1506</v>
      </c>
      <c r="N2964" s="1" t="s">
        <v>9619</v>
      </c>
      <c r="O2964" s="1">
        <v>2022</v>
      </c>
      <c r="P2964" s="1">
        <v>33619</v>
      </c>
      <c r="Q2964" s="1" t="s">
        <v>9785</v>
      </c>
      <c r="R2964" s="1"/>
      <c r="S2964" s="1" t="s">
        <v>24799</v>
      </c>
      <c r="T2964" s="1" t="s">
        <v>6826</v>
      </c>
      <c r="U2964" s="1"/>
      <c r="V2964" s="1" t="s">
        <v>9786</v>
      </c>
      <c r="W2964" s="1" t="s">
        <v>6826</v>
      </c>
    </row>
    <row r="2965" spans="1:23" x14ac:dyDescent="0.25">
      <c r="A2965" s="1">
        <v>1004572</v>
      </c>
      <c r="B2965" s="5" t="str">
        <f>VLOOKUP(H2965,'FIPS Basin X-walk'!$A$2:$F$3224,6,FALSE)</f>
        <v>Florida Platform</v>
      </c>
      <c r="C2965" s="1" t="s">
        <v>9776</v>
      </c>
      <c r="D2965" s="1"/>
      <c r="E2965" s="1"/>
      <c r="F2965" s="1" t="s">
        <v>9777</v>
      </c>
      <c r="G2965" s="1" t="s">
        <v>9771</v>
      </c>
      <c r="H2965" s="1">
        <v>12057</v>
      </c>
      <c r="I2965" s="1">
        <v>1004572</v>
      </c>
      <c r="J2965" s="1">
        <v>27.949339999999999</v>
      </c>
      <c r="K2965" s="1">
        <v>-82.42098</v>
      </c>
      <c r="L2965" s="1"/>
      <c r="M2965" s="1" t="s">
        <v>1506</v>
      </c>
      <c r="N2965" s="1" t="s">
        <v>9619</v>
      </c>
      <c r="O2965" s="1">
        <v>2022</v>
      </c>
      <c r="P2965" s="1">
        <v>33605</v>
      </c>
      <c r="Q2965" s="1" t="s">
        <v>9778</v>
      </c>
      <c r="R2965" s="1"/>
      <c r="S2965" s="1" t="s">
        <v>24389</v>
      </c>
      <c r="T2965" s="1" t="s">
        <v>6826</v>
      </c>
      <c r="U2965" s="1"/>
      <c r="V2965" s="1" t="s">
        <v>25334</v>
      </c>
      <c r="W2965" s="1" t="s">
        <v>6826</v>
      </c>
    </row>
    <row r="2966" spans="1:23" x14ac:dyDescent="0.25">
      <c r="A2966" s="1">
        <v>1005506</v>
      </c>
      <c r="B2966" s="5" t="str">
        <f>VLOOKUP(H2966,'FIPS Basin X-walk'!$A$2:$F$3224,6,FALSE)</f>
        <v>Florida Platform</v>
      </c>
      <c r="C2966" s="1" t="s">
        <v>9790</v>
      </c>
      <c r="D2966" s="1"/>
      <c r="E2966" s="1"/>
      <c r="F2966" s="1" t="s">
        <v>9777</v>
      </c>
      <c r="G2966" s="1" t="s">
        <v>9771</v>
      </c>
      <c r="H2966" s="1">
        <v>12057</v>
      </c>
      <c r="I2966" s="1">
        <v>1005506</v>
      </c>
      <c r="J2966" s="1">
        <v>27.954221</v>
      </c>
      <c r="K2966" s="1">
        <v>-82.348761999999994</v>
      </c>
      <c r="L2966" s="1"/>
      <c r="M2966" s="1" t="s">
        <v>1506</v>
      </c>
      <c r="N2966" s="1" t="s">
        <v>9619</v>
      </c>
      <c r="O2966" s="1">
        <v>2022</v>
      </c>
      <c r="P2966" s="1">
        <v>33619</v>
      </c>
      <c r="Q2966" s="1" t="s">
        <v>9791</v>
      </c>
      <c r="R2966" s="1"/>
      <c r="S2966" s="1" t="s">
        <v>24572</v>
      </c>
      <c r="T2966" s="1" t="s">
        <v>6826</v>
      </c>
      <c r="U2966" s="1"/>
      <c r="V2966" s="1" t="s">
        <v>9792</v>
      </c>
      <c r="W2966" s="1" t="s">
        <v>6826</v>
      </c>
    </row>
    <row r="2967" spans="1:23" x14ac:dyDescent="0.25">
      <c r="A2967" s="1">
        <v>1005920</v>
      </c>
      <c r="B2967" s="5" t="str">
        <f>VLOOKUP(H2967,'FIPS Basin X-walk'!$A$2:$F$3224,6,FALSE)</f>
        <v>Florida Platform</v>
      </c>
      <c r="C2967" s="1" t="s">
        <v>9779</v>
      </c>
      <c r="D2967" s="1"/>
      <c r="E2967" s="1" t="s">
        <v>6828</v>
      </c>
      <c r="F2967" s="1" t="s">
        <v>9777</v>
      </c>
      <c r="G2967" s="1" t="s">
        <v>9771</v>
      </c>
      <c r="H2967" s="1">
        <v>12057</v>
      </c>
      <c r="I2967" s="1">
        <v>1005920</v>
      </c>
      <c r="J2967" s="1">
        <v>27.954730000000001</v>
      </c>
      <c r="K2967" s="1">
        <v>-82.34075</v>
      </c>
      <c r="L2967" s="1"/>
      <c r="M2967" s="1" t="s">
        <v>1506</v>
      </c>
      <c r="N2967" s="1" t="s">
        <v>9619</v>
      </c>
      <c r="O2967" s="1">
        <v>2022</v>
      </c>
      <c r="P2967" s="1">
        <v>33619</v>
      </c>
      <c r="Q2967" s="1" t="s">
        <v>9780</v>
      </c>
      <c r="R2967" s="1"/>
      <c r="S2967" s="1" t="s">
        <v>24389</v>
      </c>
      <c r="T2967" s="1" t="s">
        <v>6826</v>
      </c>
      <c r="U2967" s="1"/>
      <c r="V2967" s="1" t="s">
        <v>9781</v>
      </c>
      <c r="W2967" s="1" t="s">
        <v>6828</v>
      </c>
    </row>
    <row r="2968" spans="1:23" x14ac:dyDescent="0.25">
      <c r="A2968" s="1">
        <v>1006771</v>
      </c>
      <c r="B2968" s="5" t="str">
        <f>VLOOKUP(H2968,'FIPS Basin X-walk'!$A$2:$F$3224,6,FALSE)</f>
        <v>Florida Platform</v>
      </c>
      <c r="C2968" s="1" t="s">
        <v>9773</v>
      </c>
      <c r="D2968" s="1"/>
      <c r="E2968" s="1"/>
      <c r="F2968" s="1" t="s">
        <v>9774</v>
      </c>
      <c r="G2968" s="1" t="s">
        <v>9771</v>
      </c>
      <c r="H2968" s="1">
        <v>12057</v>
      </c>
      <c r="I2968" s="1">
        <v>1006771</v>
      </c>
      <c r="J2968" s="1">
        <v>27.950289999999999</v>
      </c>
      <c r="K2968" s="1">
        <v>-82.459100000000007</v>
      </c>
      <c r="L2968" s="1"/>
      <c r="M2968" s="1" t="s">
        <v>1506</v>
      </c>
      <c r="N2968" s="1" t="s">
        <v>9619</v>
      </c>
      <c r="O2968" s="1">
        <v>2022</v>
      </c>
      <c r="P2968" s="1">
        <v>33602</v>
      </c>
      <c r="Q2968" s="1" t="s">
        <v>1413</v>
      </c>
      <c r="R2968" s="1"/>
      <c r="S2968" s="1" t="s">
        <v>24359</v>
      </c>
      <c r="T2968" s="1" t="s">
        <v>7005</v>
      </c>
      <c r="U2968" s="1"/>
      <c r="V2968" s="1" t="s">
        <v>9775</v>
      </c>
      <c r="W2968" s="1" t="s">
        <v>6826</v>
      </c>
    </row>
    <row r="2969" spans="1:23" x14ac:dyDescent="0.25">
      <c r="A2969" s="1">
        <v>1009645</v>
      </c>
      <c r="B2969" s="5" t="str">
        <f>VLOOKUP(H2969,'FIPS Basin X-walk'!$A$2:$F$3224,6,FALSE)</f>
        <v>Florida Platform</v>
      </c>
      <c r="C2969" s="1" t="s">
        <v>9782</v>
      </c>
      <c r="D2969" s="1"/>
      <c r="E2969" s="1"/>
      <c r="F2969" s="1" t="s">
        <v>9774</v>
      </c>
      <c r="G2969" s="1" t="s">
        <v>9771</v>
      </c>
      <c r="H2969" s="1">
        <v>12057</v>
      </c>
      <c r="I2969" s="1">
        <v>1009645</v>
      </c>
      <c r="J2969" s="1">
        <v>27.94</v>
      </c>
      <c r="K2969" s="1">
        <v>-82.45</v>
      </c>
      <c r="L2969" s="1"/>
      <c r="M2969" s="1" t="s">
        <v>1506</v>
      </c>
      <c r="N2969" s="1" t="s">
        <v>9619</v>
      </c>
      <c r="O2969" s="1">
        <v>2022</v>
      </c>
      <c r="P2969" s="1">
        <v>33601</v>
      </c>
      <c r="Q2969" s="1" t="s">
        <v>9783</v>
      </c>
      <c r="R2969" s="1"/>
      <c r="S2969" s="1" t="s">
        <v>24360</v>
      </c>
      <c r="T2969" s="1" t="s">
        <v>6826</v>
      </c>
      <c r="U2969" s="1"/>
      <c r="V2969" s="1" t="s">
        <v>9775</v>
      </c>
      <c r="W2969" s="1" t="s">
        <v>6826</v>
      </c>
    </row>
    <row r="2970" spans="1:23" x14ac:dyDescent="0.25">
      <c r="A2970" s="1">
        <v>1003729</v>
      </c>
      <c r="B2970" s="5" t="str">
        <f>VLOOKUP(H2970,'FIPS Basin X-walk'!$A$2:$F$3224,6,FALSE)</f>
        <v>Florida Platform</v>
      </c>
      <c r="C2970" s="1" t="s">
        <v>9806</v>
      </c>
      <c r="D2970" s="1"/>
      <c r="E2970" s="1"/>
      <c r="F2970" s="1" t="s">
        <v>9807</v>
      </c>
      <c r="G2970" s="1" t="s">
        <v>9771</v>
      </c>
      <c r="H2970" s="1">
        <v>12057</v>
      </c>
      <c r="I2970" s="1">
        <v>1003729</v>
      </c>
      <c r="J2970" s="1">
        <v>28.044671999999998</v>
      </c>
      <c r="K2970" s="1">
        <v>-82.301671999999996</v>
      </c>
      <c r="L2970" s="1"/>
      <c r="M2970" s="1" t="s">
        <v>1506</v>
      </c>
      <c r="N2970" s="1" t="s">
        <v>9619</v>
      </c>
      <c r="O2970" s="1">
        <v>2022</v>
      </c>
      <c r="P2970" s="1">
        <v>33592</v>
      </c>
      <c r="Q2970" s="1" t="s">
        <v>653</v>
      </c>
      <c r="R2970" s="1"/>
      <c r="S2970" s="1" t="s">
        <v>24435</v>
      </c>
      <c r="T2970" s="1" t="s">
        <v>6826</v>
      </c>
      <c r="U2970" s="1"/>
      <c r="V2970" s="1" t="s">
        <v>7521</v>
      </c>
      <c r="W2970" s="1" t="s">
        <v>6826</v>
      </c>
    </row>
    <row r="2971" spans="1:23" x14ac:dyDescent="0.25">
      <c r="A2971" s="1">
        <v>1001367</v>
      </c>
      <c r="B2971" s="5" t="str">
        <f>VLOOKUP(H2971,'FIPS Basin X-walk'!$A$2:$F$3224,6,FALSE)</f>
        <v>Mid-Gulf Coast Basin</v>
      </c>
      <c r="C2971" s="1" t="s">
        <v>15240</v>
      </c>
      <c r="D2971" s="1"/>
      <c r="E2971" s="1"/>
      <c r="F2971" s="1" t="s">
        <v>6893</v>
      </c>
      <c r="G2971" s="1" t="s">
        <v>1598</v>
      </c>
      <c r="H2971" s="1">
        <v>28049</v>
      </c>
      <c r="I2971" s="1">
        <v>1001367</v>
      </c>
      <c r="J2971" s="1">
        <v>32.378100000000003</v>
      </c>
      <c r="K2971" s="1">
        <v>-90.216899999999995</v>
      </c>
      <c r="L2971" s="1"/>
      <c r="M2971" s="1" t="s">
        <v>1523</v>
      </c>
      <c r="N2971" s="1" t="s">
        <v>15181</v>
      </c>
      <c r="O2971" s="1">
        <v>2022</v>
      </c>
      <c r="P2971" s="1">
        <v>39213</v>
      </c>
      <c r="Q2971" s="1" t="s">
        <v>15241</v>
      </c>
      <c r="R2971" s="1"/>
      <c r="S2971" s="1" t="s">
        <v>24355</v>
      </c>
      <c r="T2971" s="1" t="s">
        <v>6826</v>
      </c>
      <c r="U2971" s="1"/>
      <c r="V2971" s="1" t="s">
        <v>7837</v>
      </c>
      <c r="W2971" s="1" t="s">
        <v>6828</v>
      </c>
    </row>
    <row r="2972" spans="1:23" x14ac:dyDescent="0.25">
      <c r="A2972" s="1">
        <v>1008506</v>
      </c>
      <c r="B2972" s="5" t="str">
        <f>VLOOKUP(H2972,'FIPS Basin X-walk'!$A$2:$F$3224,6,FALSE)</f>
        <v>Mid-Gulf Coast Basin</v>
      </c>
      <c r="C2972" s="1" t="s">
        <v>15246</v>
      </c>
      <c r="D2972" s="1"/>
      <c r="E2972" s="1"/>
      <c r="F2972" s="1" t="s">
        <v>1584</v>
      </c>
      <c r="G2972" s="1" t="s">
        <v>1598</v>
      </c>
      <c r="H2972" s="1">
        <v>28049</v>
      </c>
      <c r="I2972" s="1">
        <v>1008506</v>
      </c>
      <c r="J2972" s="1">
        <v>32.300519999999999</v>
      </c>
      <c r="K2972" s="1">
        <v>-90.190110000000004</v>
      </c>
      <c r="L2972" s="1"/>
      <c r="M2972" s="1" t="s">
        <v>1523</v>
      </c>
      <c r="N2972" s="1" t="s">
        <v>15181</v>
      </c>
      <c r="O2972" s="1">
        <v>2022</v>
      </c>
      <c r="P2972" s="1">
        <v>39201</v>
      </c>
      <c r="Q2972" s="1" t="s">
        <v>926</v>
      </c>
      <c r="R2972" s="1"/>
      <c r="S2972" s="1">
        <v>211120</v>
      </c>
      <c r="T2972" s="1" t="s">
        <v>6826</v>
      </c>
      <c r="U2972" s="1"/>
      <c r="V2972" s="1" t="s">
        <v>15247</v>
      </c>
      <c r="W2972" s="1" t="s">
        <v>6826</v>
      </c>
    </row>
    <row r="2973" spans="1:23" x14ac:dyDescent="0.25">
      <c r="A2973" s="1">
        <v>1002849</v>
      </c>
      <c r="B2973" s="5" t="str">
        <f>VLOOKUP(H2973,'FIPS Basin X-walk'!$A$2:$F$3224,6,FALSE)</f>
        <v>Mid-Gulf Coast Basin</v>
      </c>
      <c r="C2973" s="1" t="s">
        <v>15242</v>
      </c>
      <c r="D2973" s="1"/>
      <c r="E2973" s="1"/>
      <c r="F2973" s="1" t="s">
        <v>15243</v>
      </c>
      <c r="G2973" s="1" t="s">
        <v>15244</v>
      </c>
      <c r="H2973" s="1">
        <v>28049</v>
      </c>
      <c r="I2973" s="1">
        <v>1002849</v>
      </c>
      <c r="J2973" s="1">
        <v>32.277957000000001</v>
      </c>
      <c r="K2973" s="1">
        <v>-90.667235000000005</v>
      </c>
      <c r="L2973" s="1"/>
      <c r="M2973" s="1" t="s">
        <v>1523</v>
      </c>
      <c r="N2973" s="1" t="s">
        <v>15181</v>
      </c>
      <c r="O2973" s="1">
        <v>2022</v>
      </c>
      <c r="P2973" s="1">
        <v>39066</v>
      </c>
      <c r="Q2973" s="1" t="s">
        <v>24030</v>
      </c>
      <c r="R2973" s="1"/>
      <c r="S2973" s="1" t="s">
        <v>24435</v>
      </c>
      <c r="T2973" s="1" t="s">
        <v>6826</v>
      </c>
      <c r="U2973" s="1"/>
      <c r="V2973" s="1" t="s">
        <v>13663</v>
      </c>
      <c r="W2973" s="1" t="s">
        <v>6826</v>
      </c>
    </row>
    <row r="2974" spans="1:23" x14ac:dyDescent="0.25">
      <c r="A2974" s="1">
        <v>1002960</v>
      </c>
      <c r="B2974" s="5" t="str">
        <f>VLOOKUP(H2974,'FIPS Basin X-walk'!$A$2:$F$3224,6,FALSE)</f>
        <v>Mid-Gulf Coast Basin</v>
      </c>
      <c r="C2974" s="1" t="s">
        <v>15245</v>
      </c>
      <c r="D2974" s="1"/>
      <c r="E2974" s="1"/>
      <c r="F2974" s="1" t="s">
        <v>1584</v>
      </c>
      <c r="G2974" s="1" t="s">
        <v>15244</v>
      </c>
      <c r="H2974" s="1">
        <v>28049</v>
      </c>
      <c r="I2974" s="1">
        <v>1002960</v>
      </c>
      <c r="J2974" s="1">
        <v>32.159139000000003</v>
      </c>
      <c r="K2974" s="1">
        <v>-90.256556000000003</v>
      </c>
      <c r="L2974" s="1"/>
      <c r="M2974" s="1" t="s">
        <v>1523</v>
      </c>
      <c r="N2974" s="1" t="s">
        <v>15181</v>
      </c>
      <c r="O2974" s="1">
        <v>2022</v>
      </c>
      <c r="P2974" s="1">
        <v>39272</v>
      </c>
      <c r="Q2974" s="1" t="s">
        <v>12972</v>
      </c>
      <c r="R2974" s="1"/>
      <c r="S2974" s="1" t="s">
        <v>24364</v>
      </c>
      <c r="T2974" s="1" t="s">
        <v>6826</v>
      </c>
      <c r="U2974" s="1"/>
      <c r="V2974" s="1" t="s">
        <v>12973</v>
      </c>
      <c r="W2974" s="1" t="s">
        <v>6826</v>
      </c>
    </row>
    <row r="2975" spans="1:23" x14ac:dyDescent="0.25">
      <c r="A2975" s="1">
        <v>1010963</v>
      </c>
      <c r="B2975" s="5" t="str">
        <f>VLOOKUP(H2975,'FIPS Basin X-walk'!$A$2:$F$3224,6,FALSE)</f>
        <v>Mid-Gulf Coast Basin</v>
      </c>
      <c r="C2975" s="1" t="s">
        <v>15249</v>
      </c>
      <c r="D2975" s="1"/>
      <c r="E2975" s="1"/>
      <c r="F2975" s="1" t="s">
        <v>1584</v>
      </c>
      <c r="G2975" s="1" t="s">
        <v>15244</v>
      </c>
      <c r="H2975" s="1">
        <v>28049</v>
      </c>
      <c r="I2975" s="1">
        <v>1010963</v>
      </c>
      <c r="J2975" s="1">
        <v>32.327156000000002</v>
      </c>
      <c r="K2975" s="1">
        <v>-90.173316999999997</v>
      </c>
      <c r="L2975" s="1"/>
      <c r="M2975" s="1" t="s">
        <v>1523</v>
      </c>
      <c r="N2975" s="1" t="s">
        <v>15181</v>
      </c>
      <c r="O2975" s="1">
        <v>2022</v>
      </c>
      <c r="P2975" s="1">
        <v>39216</v>
      </c>
      <c r="Q2975" s="1" t="s">
        <v>15250</v>
      </c>
      <c r="R2975" s="1"/>
      <c r="S2975" s="1" t="s">
        <v>24371</v>
      </c>
      <c r="T2975" s="1" t="s">
        <v>6826</v>
      </c>
      <c r="U2975" s="1"/>
      <c r="V2975" s="1" t="s">
        <v>15251</v>
      </c>
      <c r="W2975" s="1" t="s">
        <v>6826</v>
      </c>
    </row>
    <row r="2976" spans="1:23" x14ac:dyDescent="0.25">
      <c r="A2976" s="1">
        <v>1012381</v>
      </c>
      <c r="B2976" s="5" t="str">
        <f>VLOOKUP(H2976,'FIPS Basin X-walk'!$A$2:$F$3224,6,FALSE)</f>
        <v>Mid-Gulf Coast Basin</v>
      </c>
      <c r="C2976" s="1" t="s">
        <v>15248</v>
      </c>
      <c r="D2976" s="1"/>
      <c r="E2976" s="1"/>
      <c r="F2976" s="1" t="s">
        <v>1584</v>
      </c>
      <c r="G2976" s="1" t="s">
        <v>15244</v>
      </c>
      <c r="H2976" s="1">
        <v>28049</v>
      </c>
      <c r="I2976" s="1">
        <v>1012381</v>
      </c>
      <c r="J2976" s="1">
        <v>32.409466999999999</v>
      </c>
      <c r="K2976" s="1">
        <v>-90.256446999999994</v>
      </c>
      <c r="L2976" s="1"/>
      <c r="M2976" s="1" t="s">
        <v>1523</v>
      </c>
      <c r="N2976" s="1" t="s">
        <v>15181</v>
      </c>
      <c r="O2976" s="1">
        <v>2022</v>
      </c>
      <c r="P2976" s="1">
        <v>39213</v>
      </c>
      <c r="Q2976" s="1" t="s">
        <v>863</v>
      </c>
      <c r="R2976" s="1"/>
      <c r="S2976" s="1" t="s">
        <v>24435</v>
      </c>
      <c r="T2976" s="1" t="s">
        <v>6826</v>
      </c>
      <c r="U2976" s="1"/>
      <c r="V2976" s="1" t="s">
        <v>7297</v>
      </c>
      <c r="W2976" s="1" t="s">
        <v>6826</v>
      </c>
    </row>
    <row r="2977" spans="1:23" x14ac:dyDescent="0.25">
      <c r="A2977" s="1">
        <v>1006662</v>
      </c>
      <c r="B2977" s="5" t="str">
        <f>VLOOKUP(H2977,'FIPS Basin X-walk'!$A$2:$F$3224,6,FALSE)</f>
        <v>Chadron Arch</v>
      </c>
      <c r="C2977" s="1" t="s">
        <v>15943</v>
      </c>
      <c r="D2977" s="1"/>
      <c r="E2977" s="1"/>
      <c r="F2977" s="1" t="s">
        <v>9737</v>
      </c>
      <c r="G2977" s="1" t="s">
        <v>15944</v>
      </c>
      <c r="H2977" s="1">
        <v>31087</v>
      </c>
      <c r="I2977" s="1">
        <v>1006662</v>
      </c>
      <c r="J2977" s="1">
        <v>40.196179999999998</v>
      </c>
      <c r="K2977" s="1">
        <v>-100.98</v>
      </c>
      <c r="L2977" s="1"/>
      <c r="M2977" s="1" t="s">
        <v>1491</v>
      </c>
      <c r="N2977" s="1" t="s">
        <v>15841</v>
      </c>
      <c r="O2977" s="1">
        <v>2022</v>
      </c>
      <c r="P2977" s="1">
        <v>69044</v>
      </c>
      <c r="Q2977" s="1" t="s">
        <v>15945</v>
      </c>
      <c r="R2977" s="1"/>
      <c r="S2977" s="1" t="s">
        <v>24378</v>
      </c>
      <c r="T2977" s="1" t="s">
        <v>6826</v>
      </c>
      <c r="U2977" s="1"/>
      <c r="V2977" s="1" t="s">
        <v>15946</v>
      </c>
      <c r="W2977" s="1" t="s">
        <v>6826</v>
      </c>
    </row>
    <row r="2978" spans="1:23" x14ac:dyDescent="0.25">
      <c r="A2978" s="1">
        <v>1002451</v>
      </c>
      <c r="B2978" s="5" t="str">
        <f>VLOOKUP(H2978,'FIPS Basin X-walk'!$A$2:$F$3224,6,FALSE)</f>
        <v>Permian Basin</v>
      </c>
      <c r="C2978" s="1"/>
      <c r="D2978" s="1"/>
      <c r="E2978" s="1"/>
      <c r="F2978" s="1" t="s">
        <v>21190</v>
      </c>
      <c r="G2978" s="1" t="s">
        <v>21191</v>
      </c>
      <c r="H2978" s="1">
        <v>48219</v>
      </c>
      <c r="I2978" s="1">
        <v>1002451</v>
      </c>
      <c r="J2978" s="1">
        <v>33.460279999999997</v>
      </c>
      <c r="K2978" s="1">
        <v>-102.56332999999999</v>
      </c>
      <c r="L2978" s="1"/>
      <c r="M2978" s="1" t="s">
        <v>1485</v>
      </c>
      <c r="N2978" s="1" t="s">
        <v>9148</v>
      </c>
      <c r="O2978" s="1">
        <v>2022</v>
      </c>
      <c r="P2978" s="1">
        <v>79372</v>
      </c>
      <c r="Q2978" s="1" t="s">
        <v>771</v>
      </c>
      <c r="R2978" s="1"/>
      <c r="S2978" s="1" t="s">
        <v>24489</v>
      </c>
      <c r="T2978" s="1" t="s">
        <v>6826</v>
      </c>
      <c r="U2978" s="1"/>
      <c r="V2978" s="1" t="s">
        <v>9171</v>
      </c>
      <c r="W2978" s="1" t="s">
        <v>6826</v>
      </c>
    </row>
    <row r="2979" spans="1:23" x14ac:dyDescent="0.25">
      <c r="A2979" s="1">
        <v>1002625</v>
      </c>
      <c r="B2979" s="5" t="str">
        <f>VLOOKUP(H2979,'FIPS Basin X-walk'!$A$2:$F$3224,6,FALSE)</f>
        <v>Permian Basin</v>
      </c>
      <c r="C2979" s="1"/>
      <c r="D2979" s="1"/>
      <c r="E2979" s="1"/>
      <c r="F2979" s="1" t="s">
        <v>21192</v>
      </c>
      <c r="G2979" s="1" t="s">
        <v>21191</v>
      </c>
      <c r="H2979" s="1">
        <v>48219</v>
      </c>
      <c r="I2979" s="1">
        <v>1002625</v>
      </c>
      <c r="J2979" s="1">
        <v>33.467778000000003</v>
      </c>
      <c r="K2979" s="1">
        <v>-102.55888899999999</v>
      </c>
      <c r="L2979" s="1"/>
      <c r="M2979" s="1" t="s">
        <v>1485</v>
      </c>
      <c r="N2979" s="1" t="s">
        <v>9148</v>
      </c>
      <c r="O2979" s="1">
        <v>2022</v>
      </c>
      <c r="P2979" s="1">
        <v>79372</v>
      </c>
      <c r="Q2979" s="1" t="s">
        <v>1163</v>
      </c>
      <c r="R2979" s="1"/>
      <c r="S2979" s="1" t="s">
        <v>24399</v>
      </c>
      <c r="T2979" s="1" t="s">
        <v>6826</v>
      </c>
      <c r="U2979" s="1"/>
      <c r="V2979" s="1" t="s">
        <v>9171</v>
      </c>
      <c r="W2979" s="1" t="s">
        <v>6826</v>
      </c>
    </row>
    <row r="2980" spans="1:23" x14ac:dyDescent="0.25">
      <c r="A2980" s="1">
        <v>1002148</v>
      </c>
      <c r="B2980" s="5" t="str">
        <f>VLOOKUP(H2980,'FIPS Basin X-walk'!$A$2:$F$3224,6,FALSE)</f>
        <v>Salina Basin</v>
      </c>
      <c r="C2980" s="1" t="s">
        <v>15947</v>
      </c>
      <c r="D2980" s="1"/>
      <c r="E2980" s="1"/>
      <c r="F2980" s="1" t="s">
        <v>15948</v>
      </c>
      <c r="G2980" s="1" t="s">
        <v>15536</v>
      </c>
      <c r="H2980" s="1">
        <v>31089</v>
      </c>
      <c r="I2980" s="1">
        <v>1002148</v>
      </c>
      <c r="J2980" s="1">
        <v>42.518990000000002</v>
      </c>
      <c r="K2980" s="1">
        <v>-98.959599999999995</v>
      </c>
      <c r="L2980" s="1"/>
      <c r="M2980" s="1" t="s">
        <v>1491</v>
      </c>
      <c r="N2980" s="1" t="s">
        <v>15841</v>
      </c>
      <c r="O2980" s="1">
        <v>2022</v>
      </c>
      <c r="P2980" s="1">
        <v>68713</v>
      </c>
      <c r="Q2980" s="1" t="s">
        <v>24852</v>
      </c>
      <c r="R2980" s="1"/>
      <c r="S2980" s="1" t="s">
        <v>24378</v>
      </c>
      <c r="T2980" s="1" t="s">
        <v>6826</v>
      </c>
      <c r="U2980" s="1"/>
      <c r="V2980" s="1" t="s">
        <v>11190</v>
      </c>
      <c r="W2980" s="1" t="s">
        <v>6826</v>
      </c>
    </row>
    <row r="2981" spans="1:23" x14ac:dyDescent="0.25">
      <c r="A2981" s="1">
        <v>1006825</v>
      </c>
      <c r="B2981" s="5" t="str">
        <f>VLOOKUP(H2981,'FIPS Basin X-walk'!$A$2:$F$3224,6,FALSE)</f>
        <v>Forest City Basin</v>
      </c>
      <c r="C2981" s="1" t="s">
        <v>15535</v>
      </c>
      <c r="D2981" s="1"/>
      <c r="E2981" s="1"/>
      <c r="F2981" s="1" t="s">
        <v>9302</v>
      </c>
      <c r="G2981" s="1" t="s">
        <v>15536</v>
      </c>
      <c r="H2981" s="1">
        <v>29087</v>
      </c>
      <c r="I2981" s="1">
        <v>1006825</v>
      </c>
      <c r="J2981" s="1">
        <v>40.189250000000001</v>
      </c>
      <c r="K2981" s="1">
        <v>-95.367890000000003</v>
      </c>
      <c r="L2981" s="1"/>
      <c r="M2981" s="1" t="s">
        <v>1560</v>
      </c>
      <c r="N2981" s="1" t="s">
        <v>15447</v>
      </c>
      <c r="O2981" s="1">
        <v>2022</v>
      </c>
      <c r="P2981" s="1">
        <v>64437</v>
      </c>
      <c r="Q2981" s="1" t="s">
        <v>15537</v>
      </c>
      <c r="R2981" s="1"/>
      <c r="S2981" s="1" t="s">
        <v>24378</v>
      </c>
      <c r="T2981" s="1" t="s">
        <v>6826</v>
      </c>
      <c r="U2981" s="1"/>
      <c r="V2981" s="1" t="s">
        <v>15538</v>
      </c>
      <c r="W2981" s="1" t="s">
        <v>6826</v>
      </c>
    </row>
    <row r="2982" spans="1:23" x14ac:dyDescent="0.25">
      <c r="A2982" s="1">
        <v>1004989</v>
      </c>
      <c r="B2982" s="5" t="str">
        <f>VLOOKUP(H2982,'FIPS Basin X-walk'!$A$2:$F$3224,6,FALSE)</f>
        <v>Forest City Basin</v>
      </c>
      <c r="C2982" s="1" t="s">
        <v>25437</v>
      </c>
      <c r="D2982" s="1"/>
      <c r="E2982" s="1"/>
      <c r="F2982" s="1" t="s">
        <v>15541</v>
      </c>
      <c r="G2982" s="1" t="s">
        <v>15536</v>
      </c>
      <c r="H2982" s="1">
        <v>29087</v>
      </c>
      <c r="I2982" s="1">
        <v>1004989</v>
      </c>
      <c r="J2982" s="1">
        <v>40.008133999999998</v>
      </c>
      <c r="K2982" s="1">
        <v>-95.205791000000005</v>
      </c>
      <c r="L2982" s="1"/>
      <c r="M2982" s="1" t="s">
        <v>1560</v>
      </c>
      <c r="N2982" s="1" t="s">
        <v>15447</v>
      </c>
      <c r="O2982" s="1">
        <v>2022</v>
      </c>
      <c r="P2982" s="1">
        <v>64451</v>
      </c>
      <c r="Q2982" s="1" t="s">
        <v>15542</v>
      </c>
      <c r="R2982" s="1"/>
      <c r="S2982" s="1" t="s">
        <v>24799</v>
      </c>
      <c r="T2982" s="1" t="s">
        <v>6826</v>
      </c>
      <c r="U2982" s="1"/>
      <c r="V2982" s="1" t="s">
        <v>25438</v>
      </c>
      <c r="W2982" s="1" t="s">
        <v>6826</v>
      </c>
    </row>
    <row r="2983" spans="1:23" x14ac:dyDescent="0.25">
      <c r="A2983" s="1">
        <v>1005060</v>
      </c>
      <c r="B2983" s="5" t="str">
        <f>VLOOKUP(H2983,'FIPS Basin X-walk'!$A$2:$F$3224,6,FALSE)</f>
        <v>Forest City Basin</v>
      </c>
      <c r="C2983" s="1" t="s">
        <v>15539</v>
      </c>
      <c r="D2983" s="1"/>
      <c r="E2983" s="1"/>
      <c r="F2983" s="1" t="s">
        <v>15540</v>
      </c>
      <c r="G2983" s="1" t="s">
        <v>15536</v>
      </c>
      <c r="H2983" s="1">
        <v>29087</v>
      </c>
      <c r="I2983" s="1">
        <v>1005060</v>
      </c>
      <c r="J2983" s="1">
        <v>40.175382999999997</v>
      </c>
      <c r="K2983" s="1">
        <v>-95.122360999999998</v>
      </c>
      <c r="L2983" s="1"/>
      <c r="M2983" s="1" t="s">
        <v>1560</v>
      </c>
      <c r="N2983" s="1" t="s">
        <v>15447</v>
      </c>
      <c r="O2983" s="1">
        <v>2022</v>
      </c>
      <c r="P2983" s="1">
        <v>64466</v>
      </c>
      <c r="Q2983" s="1" t="s">
        <v>543</v>
      </c>
      <c r="R2983" s="1"/>
      <c r="S2983" s="1" t="s">
        <v>24435</v>
      </c>
      <c r="T2983" s="1" t="s">
        <v>6826</v>
      </c>
      <c r="U2983" s="1"/>
      <c r="V2983" s="1" t="s">
        <v>12735</v>
      </c>
      <c r="W2983" s="1" t="s">
        <v>6826</v>
      </c>
    </row>
    <row r="2984" spans="1:23" x14ac:dyDescent="0.25">
      <c r="A2984" s="1">
        <v>1005886</v>
      </c>
      <c r="B2984" s="5" t="str">
        <f>VLOOKUP(H2984,'FIPS Basin X-walk'!$A$2:$F$3224,6,FALSE)</f>
        <v/>
      </c>
      <c r="C2984" s="1" t="s">
        <v>10627</v>
      </c>
      <c r="D2984" s="1"/>
      <c r="E2984" s="1"/>
      <c r="F2984" s="1" t="s">
        <v>10628</v>
      </c>
      <c r="G2984" s="1" t="s">
        <v>10616</v>
      </c>
      <c r="H2984" s="1">
        <v>15003</v>
      </c>
      <c r="I2984" s="1">
        <v>1005886</v>
      </c>
      <c r="J2984" s="1">
        <v>21.305721999999999</v>
      </c>
      <c r="K2984" s="1">
        <v>-157.86411100000001</v>
      </c>
      <c r="L2984" s="1"/>
      <c r="M2984" s="1" t="s">
        <v>1525</v>
      </c>
      <c r="N2984" s="1" t="s">
        <v>10598</v>
      </c>
      <c r="O2984" s="1">
        <v>2022</v>
      </c>
      <c r="P2984" s="1">
        <v>96813</v>
      </c>
      <c r="Q2984" s="1" t="s">
        <v>10629</v>
      </c>
      <c r="R2984" s="1"/>
      <c r="S2984" s="1" t="s">
        <v>24355</v>
      </c>
      <c r="T2984" s="1" t="s">
        <v>6826</v>
      </c>
      <c r="U2984" s="1"/>
      <c r="V2984" s="1" t="s">
        <v>10600</v>
      </c>
      <c r="W2984" s="1" t="s">
        <v>6828</v>
      </c>
    </row>
    <row r="2985" spans="1:23" x14ac:dyDescent="0.25">
      <c r="A2985" s="1">
        <v>1010344</v>
      </c>
      <c r="B2985" s="5" t="str">
        <f>VLOOKUP(H2985,'FIPS Basin X-walk'!$A$2:$F$3224,6,FALSE)</f>
        <v/>
      </c>
      <c r="C2985" s="1" t="s">
        <v>10648</v>
      </c>
      <c r="D2985" s="1"/>
      <c r="E2985" s="1"/>
      <c r="F2985" s="1" t="s">
        <v>2136</v>
      </c>
      <c r="G2985" s="1" t="s">
        <v>10616</v>
      </c>
      <c r="H2985" s="1">
        <v>15003</v>
      </c>
      <c r="I2985" s="1">
        <v>1010344</v>
      </c>
      <c r="J2985" s="1">
        <v>21.300419999999999</v>
      </c>
      <c r="K2985" s="1">
        <v>-157.85149000000001</v>
      </c>
      <c r="L2985" s="1"/>
      <c r="M2985" s="1" t="s">
        <v>1525</v>
      </c>
      <c r="N2985" s="1" t="s">
        <v>10598</v>
      </c>
      <c r="O2985" s="1">
        <v>2022</v>
      </c>
      <c r="P2985" s="1">
        <v>96814</v>
      </c>
      <c r="Q2985" s="1" t="s">
        <v>10649</v>
      </c>
      <c r="R2985" s="1"/>
      <c r="S2985" s="1" t="s">
        <v>24361</v>
      </c>
      <c r="T2985" s="1" t="s">
        <v>6826</v>
      </c>
      <c r="U2985" s="1"/>
      <c r="V2985" s="1" t="s">
        <v>10600</v>
      </c>
      <c r="W2985" s="1" t="s">
        <v>6826</v>
      </c>
    </row>
    <row r="2986" spans="1:23" x14ac:dyDescent="0.25">
      <c r="A2986" s="1">
        <v>1001595</v>
      </c>
      <c r="B2986" s="5" t="str">
        <f>VLOOKUP(H2986,'FIPS Basin X-walk'!$A$2:$F$3224,6,FALSE)</f>
        <v/>
      </c>
      <c r="C2986" s="1" t="s">
        <v>10614</v>
      </c>
      <c r="D2986" s="1"/>
      <c r="E2986" s="1"/>
      <c r="F2986" s="1" t="s">
        <v>10615</v>
      </c>
      <c r="G2986" s="1" t="s">
        <v>10616</v>
      </c>
      <c r="H2986" s="1">
        <v>15003</v>
      </c>
      <c r="I2986" s="1">
        <v>1001595</v>
      </c>
      <c r="J2986" s="1">
        <v>21.377624999999998</v>
      </c>
      <c r="K2986" s="1">
        <v>-157.76795999999999</v>
      </c>
      <c r="L2986" s="1"/>
      <c r="M2986" s="1" t="s">
        <v>1525</v>
      </c>
      <c r="N2986" s="1" t="s">
        <v>10598</v>
      </c>
      <c r="O2986" s="1">
        <v>2022</v>
      </c>
      <c r="P2986" s="1">
        <v>96734</v>
      </c>
      <c r="Q2986" s="1" t="s">
        <v>10617</v>
      </c>
      <c r="R2986" s="1"/>
      <c r="S2986" s="1" t="s">
        <v>24358</v>
      </c>
      <c r="T2986" s="1" t="s">
        <v>6826</v>
      </c>
      <c r="U2986" s="1"/>
      <c r="V2986" s="1" t="s">
        <v>24724</v>
      </c>
      <c r="W2986" s="1" t="s">
        <v>6826</v>
      </c>
    </row>
    <row r="2987" spans="1:23" x14ac:dyDescent="0.25">
      <c r="A2987" s="1">
        <v>1004803</v>
      </c>
      <c r="B2987" s="5" t="str">
        <f>VLOOKUP(H2987,'FIPS Basin X-walk'!$A$2:$F$3224,6,FALSE)</f>
        <v/>
      </c>
      <c r="C2987" s="1" t="s">
        <v>10630</v>
      </c>
      <c r="D2987" s="1"/>
      <c r="E2987" s="1"/>
      <c r="F2987" s="1" t="s">
        <v>10620</v>
      </c>
      <c r="G2987" s="1" t="s">
        <v>10616</v>
      </c>
      <c r="H2987" s="1">
        <v>15003</v>
      </c>
      <c r="I2987" s="1">
        <v>1004803</v>
      </c>
      <c r="J2987" s="1">
        <v>21.349145</v>
      </c>
      <c r="K2987" s="1">
        <v>-158.064955</v>
      </c>
      <c r="L2987" s="1"/>
      <c r="M2987" s="1" t="s">
        <v>1525</v>
      </c>
      <c r="N2987" s="1" t="s">
        <v>10598</v>
      </c>
      <c r="O2987" s="1">
        <v>2022</v>
      </c>
      <c r="P2987" s="1">
        <v>96707</v>
      </c>
      <c r="Q2987" s="1" t="s">
        <v>10631</v>
      </c>
      <c r="R2987" s="1"/>
      <c r="S2987" s="1" t="s">
        <v>24358</v>
      </c>
      <c r="T2987" s="1" t="s">
        <v>6826</v>
      </c>
      <c r="U2987" s="1"/>
      <c r="V2987" s="1" t="s">
        <v>10632</v>
      </c>
      <c r="W2987" s="1" t="s">
        <v>6826</v>
      </c>
    </row>
    <row r="2988" spans="1:23" x14ac:dyDescent="0.25">
      <c r="A2988" s="1">
        <v>1004873</v>
      </c>
      <c r="B2988" s="5" t="str">
        <f>VLOOKUP(H2988,'FIPS Basin X-walk'!$A$2:$F$3224,6,FALSE)</f>
        <v/>
      </c>
      <c r="C2988" s="1" t="s">
        <v>10643</v>
      </c>
      <c r="D2988" s="1"/>
      <c r="E2988" s="1"/>
      <c r="F2988" s="1" t="s">
        <v>10620</v>
      </c>
      <c r="G2988" s="1" t="s">
        <v>10616</v>
      </c>
      <c r="H2988" s="1">
        <v>15003</v>
      </c>
      <c r="I2988" s="1">
        <v>1004873</v>
      </c>
      <c r="J2988" s="1">
        <v>21.323561000000002</v>
      </c>
      <c r="K2988" s="1">
        <v>-158.108519</v>
      </c>
      <c r="L2988" s="1"/>
      <c r="M2988" s="1" t="s">
        <v>1525</v>
      </c>
      <c r="N2988" s="1" t="s">
        <v>10598</v>
      </c>
      <c r="O2988" s="1">
        <v>2022</v>
      </c>
      <c r="P2988" s="1">
        <v>96707</v>
      </c>
      <c r="Q2988" s="1" t="s">
        <v>10644</v>
      </c>
      <c r="R2988" s="1"/>
      <c r="S2988" s="1" t="s">
        <v>25313</v>
      </c>
      <c r="T2988" s="1" t="s">
        <v>6826</v>
      </c>
      <c r="U2988" s="1"/>
      <c r="V2988" s="1" t="s">
        <v>10645</v>
      </c>
      <c r="W2988" s="1" t="s">
        <v>6826</v>
      </c>
    </row>
    <row r="2989" spans="1:23" x14ac:dyDescent="0.25">
      <c r="A2989" s="1">
        <v>1005159</v>
      </c>
      <c r="B2989" s="5" t="str">
        <f>VLOOKUP(H2989,'FIPS Basin X-walk'!$A$2:$F$3224,6,FALSE)</f>
        <v/>
      </c>
      <c r="C2989" s="1" t="s">
        <v>10619</v>
      </c>
      <c r="D2989" s="1"/>
      <c r="E2989" s="1"/>
      <c r="F2989" s="1" t="s">
        <v>10620</v>
      </c>
      <c r="G2989" s="1" t="s">
        <v>10616</v>
      </c>
      <c r="H2989" s="1">
        <v>15003</v>
      </c>
      <c r="I2989" s="1">
        <v>1005159</v>
      </c>
      <c r="J2989" s="1">
        <v>21.309263999999999</v>
      </c>
      <c r="K2989" s="1">
        <v>-158.092533</v>
      </c>
      <c r="L2989" s="1"/>
      <c r="M2989" s="1" t="s">
        <v>1525</v>
      </c>
      <c r="N2989" s="1" t="s">
        <v>10598</v>
      </c>
      <c r="O2989" s="1">
        <v>2022</v>
      </c>
      <c r="P2989" s="1">
        <v>96707</v>
      </c>
      <c r="Q2989" s="1" t="s">
        <v>1294</v>
      </c>
      <c r="R2989" s="1"/>
      <c r="S2989" s="1" t="s">
        <v>24359</v>
      </c>
      <c r="T2989" s="1" t="s">
        <v>6826</v>
      </c>
      <c r="U2989" s="1"/>
      <c r="V2989" s="1" t="s">
        <v>25468</v>
      </c>
      <c r="W2989" s="1" t="s">
        <v>6826</v>
      </c>
    </row>
    <row r="2990" spans="1:23" x14ac:dyDescent="0.25">
      <c r="A2990" s="1">
        <v>1005972</v>
      </c>
      <c r="B2990" s="5" t="str">
        <f>VLOOKUP(H2990,'FIPS Basin X-walk'!$A$2:$F$3224,6,FALSE)</f>
        <v/>
      </c>
      <c r="C2990" s="1" t="s">
        <v>10639</v>
      </c>
      <c r="D2990" s="1"/>
      <c r="E2990" s="1" t="s">
        <v>6828</v>
      </c>
      <c r="F2990" s="1" t="s">
        <v>10622</v>
      </c>
      <c r="G2990" s="1" t="s">
        <v>10616</v>
      </c>
      <c r="H2990" s="1">
        <v>15003</v>
      </c>
      <c r="I2990" s="1">
        <v>1005972</v>
      </c>
      <c r="J2990" s="1">
        <v>21.301221999999999</v>
      </c>
      <c r="K2990" s="1">
        <v>-158.10730599999999</v>
      </c>
      <c r="L2990" s="1"/>
      <c r="M2990" s="1" t="s">
        <v>1525</v>
      </c>
      <c r="N2990" s="1" t="s">
        <v>10598</v>
      </c>
      <c r="O2990" s="1">
        <v>2022</v>
      </c>
      <c r="P2990" s="1">
        <v>96707</v>
      </c>
      <c r="Q2990" s="1" t="s">
        <v>10640</v>
      </c>
      <c r="R2990" s="1"/>
      <c r="S2990" s="1" t="s">
        <v>24355</v>
      </c>
      <c r="T2990" s="1" t="s">
        <v>6826</v>
      </c>
      <c r="U2990" s="1"/>
      <c r="V2990" s="1" t="s">
        <v>8410</v>
      </c>
      <c r="W2990" s="1" t="s">
        <v>6826</v>
      </c>
    </row>
    <row r="2991" spans="1:23" x14ac:dyDescent="0.25">
      <c r="A2991" s="1">
        <v>1006105</v>
      </c>
      <c r="B2991" s="5" t="str">
        <f>VLOOKUP(H2991,'FIPS Basin X-walk'!$A$2:$F$3224,6,FALSE)</f>
        <v/>
      </c>
      <c r="C2991" s="1" t="s">
        <v>10641</v>
      </c>
      <c r="D2991" s="1"/>
      <c r="E2991" s="1"/>
      <c r="F2991" s="1" t="s">
        <v>10622</v>
      </c>
      <c r="G2991" s="1" t="s">
        <v>10616</v>
      </c>
      <c r="H2991" s="1">
        <v>15003</v>
      </c>
      <c r="I2991" s="1">
        <v>1006105</v>
      </c>
      <c r="J2991" s="1">
        <v>21.309525000000001</v>
      </c>
      <c r="K2991" s="1">
        <v>-158.10789199999999</v>
      </c>
      <c r="L2991" s="1"/>
      <c r="M2991" s="1" t="s">
        <v>1525</v>
      </c>
      <c r="N2991" s="1" t="s">
        <v>10598</v>
      </c>
      <c r="O2991" s="1">
        <v>2022</v>
      </c>
      <c r="P2991" s="1">
        <v>96707</v>
      </c>
      <c r="Q2991" s="1" t="s">
        <v>10642</v>
      </c>
      <c r="R2991" s="1"/>
      <c r="S2991" s="1" t="s">
        <v>24355</v>
      </c>
      <c r="T2991" s="1" t="s">
        <v>6826</v>
      </c>
      <c r="U2991" s="1"/>
      <c r="V2991" s="1" t="s">
        <v>10600</v>
      </c>
      <c r="W2991" s="1" t="s">
        <v>6828</v>
      </c>
    </row>
    <row r="2992" spans="1:23" x14ac:dyDescent="0.25">
      <c r="A2992" s="1">
        <v>1006670</v>
      </c>
      <c r="B2992" s="5" t="str">
        <f>VLOOKUP(H2992,'FIPS Basin X-walk'!$A$2:$F$3224,6,FALSE)</f>
        <v/>
      </c>
      <c r="C2992" s="1" t="s">
        <v>10621</v>
      </c>
      <c r="D2992" s="1"/>
      <c r="E2992" s="1"/>
      <c r="F2992" s="1" t="s">
        <v>10622</v>
      </c>
      <c r="G2992" s="1" t="s">
        <v>10616</v>
      </c>
      <c r="H2992" s="1">
        <v>15003</v>
      </c>
      <c r="I2992" s="1">
        <v>1006670</v>
      </c>
      <c r="J2992" s="1">
        <v>21.301245999999999</v>
      </c>
      <c r="K2992" s="1">
        <v>-158.09822299999999</v>
      </c>
      <c r="L2992" s="1"/>
      <c r="M2992" s="1" t="s">
        <v>1525</v>
      </c>
      <c r="N2992" s="1" t="s">
        <v>10598</v>
      </c>
      <c r="O2992" s="1">
        <v>2022</v>
      </c>
      <c r="P2992" s="1">
        <v>96707</v>
      </c>
      <c r="Q2992" s="1" t="s">
        <v>10623</v>
      </c>
      <c r="R2992" s="1"/>
      <c r="S2992" s="1" t="s">
        <v>24355</v>
      </c>
      <c r="T2992" s="1" t="s">
        <v>6828</v>
      </c>
      <c r="U2992" s="1"/>
      <c r="V2992" s="1" t="s">
        <v>10624</v>
      </c>
      <c r="W2992" s="1" t="s">
        <v>6828</v>
      </c>
    </row>
    <row r="2993" spans="1:23" x14ac:dyDescent="0.25">
      <c r="A2993" s="1">
        <v>1006932</v>
      </c>
      <c r="B2993" s="5" t="str">
        <f>VLOOKUP(H2993,'FIPS Basin X-walk'!$A$2:$F$3224,6,FALSE)</f>
        <v/>
      </c>
      <c r="C2993" s="1" t="s">
        <v>10646</v>
      </c>
      <c r="D2993" s="1"/>
      <c r="E2993" s="1"/>
      <c r="F2993" s="1" t="s">
        <v>10622</v>
      </c>
      <c r="G2993" s="1" t="s">
        <v>10616</v>
      </c>
      <c r="H2993" s="1">
        <v>15003</v>
      </c>
      <c r="I2993" s="1">
        <v>1006932</v>
      </c>
      <c r="J2993" s="1">
        <v>21.304290999999999</v>
      </c>
      <c r="K2993" s="1">
        <v>-158.091296</v>
      </c>
      <c r="L2993" s="1"/>
      <c r="M2993" s="1" t="s">
        <v>1525</v>
      </c>
      <c r="N2993" s="1" t="s">
        <v>10598</v>
      </c>
      <c r="O2993" s="1">
        <v>2022</v>
      </c>
      <c r="P2993" s="1">
        <v>96707</v>
      </c>
      <c r="Q2993" s="1" t="s">
        <v>10647</v>
      </c>
      <c r="R2993" s="1"/>
      <c r="S2993" s="1" t="s">
        <v>24369</v>
      </c>
      <c r="T2993" s="1" t="s">
        <v>6828</v>
      </c>
      <c r="U2993" s="1"/>
      <c r="V2993" s="1" t="s">
        <v>10638</v>
      </c>
      <c r="W2993" s="1" t="s">
        <v>6826</v>
      </c>
    </row>
    <row r="2994" spans="1:23" x14ac:dyDescent="0.25">
      <c r="A2994" s="1">
        <v>1007708</v>
      </c>
      <c r="B2994" s="5" t="str">
        <f>VLOOKUP(H2994,'FIPS Basin X-walk'!$A$2:$F$3224,6,FALSE)</f>
        <v/>
      </c>
      <c r="C2994" s="1" t="s">
        <v>10633</v>
      </c>
      <c r="D2994" s="1"/>
      <c r="E2994" s="1"/>
      <c r="F2994" s="1" t="s">
        <v>10622</v>
      </c>
      <c r="G2994" s="1" t="s">
        <v>10616</v>
      </c>
      <c r="H2994" s="1">
        <v>15003</v>
      </c>
      <c r="I2994" s="1">
        <v>1007708</v>
      </c>
      <c r="J2994" s="1">
        <v>21.344189</v>
      </c>
      <c r="K2994" s="1">
        <v>-158.11766399999999</v>
      </c>
      <c r="L2994" s="1"/>
      <c r="M2994" s="1" t="s">
        <v>1525</v>
      </c>
      <c r="N2994" s="1" t="s">
        <v>10598</v>
      </c>
      <c r="O2994" s="1">
        <v>2022</v>
      </c>
      <c r="P2994" s="1">
        <v>96707</v>
      </c>
      <c r="Q2994" s="1" t="s">
        <v>10634</v>
      </c>
      <c r="R2994" s="1"/>
      <c r="S2994" s="1" t="s">
        <v>24358</v>
      </c>
      <c r="T2994" s="1" t="s">
        <v>6826</v>
      </c>
      <c r="U2994" s="1"/>
      <c r="V2994" s="1" t="s">
        <v>10618</v>
      </c>
      <c r="W2994" s="1" t="s">
        <v>6826</v>
      </c>
    </row>
    <row r="2995" spans="1:23" x14ac:dyDescent="0.25">
      <c r="A2995" s="1">
        <v>1007740</v>
      </c>
      <c r="B2995" s="5" t="str">
        <f>VLOOKUP(H2995,'FIPS Basin X-walk'!$A$2:$F$3224,6,FALSE)</f>
        <v/>
      </c>
      <c r="C2995" s="1" t="s">
        <v>10635</v>
      </c>
      <c r="D2995" s="1"/>
      <c r="E2995" s="1"/>
      <c r="F2995" s="1" t="s">
        <v>10620</v>
      </c>
      <c r="G2995" s="1" t="s">
        <v>10616</v>
      </c>
      <c r="H2995" s="1">
        <v>15003</v>
      </c>
      <c r="I2995" s="1">
        <v>1007740</v>
      </c>
      <c r="J2995" s="1">
        <v>21.356648</v>
      </c>
      <c r="K2995" s="1">
        <v>-158.127993</v>
      </c>
      <c r="L2995" s="1"/>
      <c r="M2995" s="1" t="s">
        <v>1525</v>
      </c>
      <c r="N2995" s="1" t="s">
        <v>10598</v>
      </c>
      <c r="O2995" s="1">
        <v>2022</v>
      </c>
      <c r="P2995" s="1">
        <v>96707</v>
      </c>
      <c r="Q2995" s="1" t="s">
        <v>10636</v>
      </c>
      <c r="R2995" s="1"/>
      <c r="S2995" s="1" t="s">
        <v>24355</v>
      </c>
      <c r="T2995" s="1" t="s">
        <v>6826</v>
      </c>
      <c r="U2995" s="1"/>
      <c r="V2995" s="1" t="s">
        <v>10600</v>
      </c>
      <c r="W2995" s="1" t="s">
        <v>6828</v>
      </c>
    </row>
    <row r="2996" spans="1:23" x14ac:dyDescent="0.25">
      <c r="A2996" s="1">
        <v>1007914</v>
      </c>
      <c r="B2996" s="5" t="str">
        <f>VLOOKUP(H2996,'FIPS Basin X-walk'!$A$2:$F$3224,6,FALSE)</f>
        <v/>
      </c>
      <c r="C2996" s="1" t="s">
        <v>10625</v>
      </c>
      <c r="D2996" s="1"/>
      <c r="E2996" s="1" t="s">
        <v>6828</v>
      </c>
      <c r="F2996" s="1" t="s">
        <v>10622</v>
      </c>
      <c r="G2996" s="1" t="s">
        <v>10616</v>
      </c>
      <c r="H2996" s="1">
        <v>15003</v>
      </c>
      <c r="I2996" s="1">
        <v>1007914</v>
      </c>
      <c r="J2996" s="1">
        <v>21.3048</v>
      </c>
      <c r="K2996" s="1">
        <v>-158.1061</v>
      </c>
      <c r="L2996" s="1"/>
      <c r="M2996" s="1" t="s">
        <v>1525</v>
      </c>
      <c r="N2996" s="1" t="s">
        <v>10598</v>
      </c>
      <c r="O2996" s="1">
        <v>2022</v>
      </c>
      <c r="P2996" s="1">
        <v>96707</v>
      </c>
      <c r="Q2996" s="1" t="s">
        <v>10626</v>
      </c>
      <c r="R2996" s="1"/>
      <c r="S2996" s="1" t="s">
        <v>24389</v>
      </c>
      <c r="T2996" s="1" t="s">
        <v>6826</v>
      </c>
      <c r="U2996" s="1"/>
      <c r="V2996" s="1" t="s">
        <v>24724</v>
      </c>
      <c r="W2996" s="1" t="s">
        <v>6828</v>
      </c>
    </row>
    <row r="2997" spans="1:23" x14ac:dyDescent="0.25">
      <c r="A2997" s="1">
        <v>1013281</v>
      </c>
      <c r="B2997" s="5" t="str">
        <f>VLOOKUP(H2997,'FIPS Basin X-walk'!$A$2:$F$3224,6,FALSE)</f>
        <v/>
      </c>
      <c r="C2997" s="1" t="s">
        <v>26645</v>
      </c>
      <c r="D2997" s="1"/>
      <c r="E2997" s="1"/>
      <c r="F2997" s="1" t="s">
        <v>10620</v>
      </c>
      <c r="G2997" s="1" t="s">
        <v>10616</v>
      </c>
      <c r="H2997" s="1">
        <v>15003</v>
      </c>
      <c r="I2997" s="1">
        <v>1013281</v>
      </c>
      <c r="J2997" s="1">
        <v>21.310500000000001</v>
      </c>
      <c r="K2997" s="1">
        <v>-158.11070000000001</v>
      </c>
      <c r="L2997" s="1"/>
      <c r="M2997" s="1" t="s">
        <v>1525</v>
      </c>
      <c r="N2997" s="1" t="s">
        <v>10598</v>
      </c>
      <c r="O2997" s="1">
        <v>2022</v>
      </c>
      <c r="P2997" s="1">
        <v>96707</v>
      </c>
      <c r="Q2997" s="1" t="s">
        <v>10637</v>
      </c>
      <c r="R2997" s="1"/>
      <c r="S2997" s="1" t="s">
        <v>24369</v>
      </c>
      <c r="T2997" s="1" t="s">
        <v>6828</v>
      </c>
      <c r="U2997" s="1"/>
      <c r="V2997" s="1" t="s">
        <v>10638</v>
      </c>
      <c r="W2997" s="1" t="s">
        <v>6826</v>
      </c>
    </row>
    <row r="2998" spans="1:23" x14ac:dyDescent="0.25">
      <c r="A2998" s="1">
        <v>1007845</v>
      </c>
      <c r="B2998" s="5" t="str">
        <f>VLOOKUP(H2998,'FIPS Basin X-walk'!$A$2:$F$3224,6,FALSE)</f>
        <v/>
      </c>
      <c r="C2998" s="1" t="s">
        <v>10650</v>
      </c>
      <c r="D2998" s="1"/>
      <c r="E2998" s="1"/>
      <c r="F2998" s="1" t="s">
        <v>10651</v>
      </c>
      <c r="G2998" s="1" t="s">
        <v>10616</v>
      </c>
      <c r="H2998" s="1">
        <v>15003</v>
      </c>
      <c r="I2998" s="1">
        <v>1007845</v>
      </c>
      <c r="J2998" s="1">
        <v>21.388997</v>
      </c>
      <c r="K2998" s="1">
        <v>-157.96117100000001</v>
      </c>
      <c r="L2998" s="1"/>
      <c r="M2998" s="1" t="s">
        <v>1525</v>
      </c>
      <c r="N2998" s="1" t="s">
        <v>10598</v>
      </c>
      <c r="O2998" s="1">
        <v>2022</v>
      </c>
      <c r="P2998" s="1">
        <v>96782</v>
      </c>
      <c r="Q2998" s="1" t="s">
        <v>10652</v>
      </c>
      <c r="R2998" s="1"/>
      <c r="S2998" s="1" t="s">
        <v>24355</v>
      </c>
      <c r="T2998" s="1" t="s">
        <v>6826</v>
      </c>
      <c r="U2998" s="1"/>
      <c r="V2998" s="1" t="s">
        <v>10600</v>
      </c>
      <c r="W2998" s="1" t="s">
        <v>6828</v>
      </c>
    </row>
    <row r="2999" spans="1:23" x14ac:dyDescent="0.25">
      <c r="A2999" s="1">
        <v>1001334</v>
      </c>
      <c r="B2999" s="5" t="str">
        <f>VLOOKUP(H2999,'FIPS Basin X-walk'!$A$2:$F$3224,6,FALSE)</f>
        <v>Strawn Basin</v>
      </c>
      <c r="C2999" s="1" t="s">
        <v>21193</v>
      </c>
      <c r="D2999" s="1"/>
      <c r="E2999" s="1"/>
      <c r="F2999" s="1" t="s">
        <v>21194</v>
      </c>
      <c r="G2999" s="1" t="s">
        <v>1740</v>
      </c>
      <c r="H2999" s="1">
        <v>48221</v>
      </c>
      <c r="I2999" s="1">
        <v>1001334</v>
      </c>
      <c r="J2999" s="1">
        <v>32.334699999999998</v>
      </c>
      <c r="K2999" s="1">
        <v>-97.734399999999994</v>
      </c>
      <c r="L2999" s="1"/>
      <c r="M2999" s="1" t="s">
        <v>1485</v>
      </c>
      <c r="N2999" s="1" t="s">
        <v>9148</v>
      </c>
      <c r="O2999" s="1">
        <v>2022</v>
      </c>
      <c r="P2999" s="1">
        <v>76048</v>
      </c>
      <c r="Q2999" s="1" t="s">
        <v>24692</v>
      </c>
      <c r="R2999" s="1"/>
      <c r="S2999" s="1" t="s">
        <v>24355</v>
      </c>
      <c r="T2999" s="1" t="s">
        <v>6826</v>
      </c>
      <c r="U2999" s="1"/>
      <c r="V2999" s="1" t="s">
        <v>24613</v>
      </c>
      <c r="W2999" s="1" t="s">
        <v>6828</v>
      </c>
    </row>
    <row r="3000" spans="1:23" x14ac:dyDescent="0.25">
      <c r="A3000" s="1">
        <v>1007501</v>
      </c>
      <c r="B3000" s="5" t="str">
        <f>VLOOKUP(H3000,'FIPS Basin X-walk'!$A$2:$F$3224,6,FALSE)</f>
        <v>Strawn Basin</v>
      </c>
      <c r="C3000" s="1" t="s">
        <v>25875</v>
      </c>
      <c r="D3000" s="1"/>
      <c r="E3000" s="1"/>
      <c r="F3000" s="1" t="s">
        <v>21194</v>
      </c>
      <c r="G3000" s="1" t="s">
        <v>1740</v>
      </c>
      <c r="H3000" s="1">
        <v>48221</v>
      </c>
      <c r="I3000" s="1">
        <v>1007501</v>
      </c>
      <c r="J3000" s="1">
        <v>32.403300000000002</v>
      </c>
      <c r="K3000" s="1">
        <v>-97.698599999999999</v>
      </c>
      <c r="L3000" s="1"/>
      <c r="M3000" s="1" t="s">
        <v>1485</v>
      </c>
      <c r="N3000" s="1" t="s">
        <v>9148</v>
      </c>
      <c r="O3000" s="1">
        <v>2022</v>
      </c>
      <c r="P3000" s="1">
        <v>76048</v>
      </c>
      <c r="Q3000" s="1" t="s">
        <v>25876</v>
      </c>
      <c r="R3000" s="1"/>
      <c r="S3000" s="1" t="s">
        <v>24355</v>
      </c>
      <c r="T3000" s="1" t="s">
        <v>6826</v>
      </c>
      <c r="U3000" s="1"/>
      <c r="V3000" s="1" t="s">
        <v>8562</v>
      </c>
      <c r="W3000" s="1" t="s">
        <v>6828</v>
      </c>
    </row>
    <row r="3001" spans="1:23" x14ac:dyDescent="0.25">
      <c r="A3001" s="1">
        <v>1005818</v>
      </c>
      <c r="B3001" s="5" t="str">
        <f>VLOOKUP(H3001,'FIPS Basin X-walk'!$A$2:$F$3224,6,FALSE)</f>
        <v>Strawn Basin</v>
      </c>
      <c r="C3001" s="1" t="s">
        <v>21195</v>
      </c>
      <c r="D3001" s="1"/>
      <c r="E3001" s="1"/>
      <c r="F3001" s="1" t="s">
        <v>21196</v>
      </c>
      <c r="G3001" s="1" t="s">
        <v>21197</v>
      </c>
      <c r="H3001" s="1">
        <v>48221</v>
      </c>
      <c r="I3001" s="1">
        <v>1005818</v>
      </c>
      <c r="J3001" s="1">
        <v>32.333629999999999</v>
      </c>
      <c r="K3001" s="1">
        <v>-97.680639999999997</v>
      </c>
      <c r="L3001" s="1"/>
      <c r="M3001" s="1" t="s">
        <v>1485</v>
      </c>
      <c r="N3001" s="1" t="s">
        <v>9148</v>
      </c>
      <c r="O3001" s="1">
        <v>2022</v>
      </c>
      <c r="P3001" s="1">
        <v>76033</v>
      </c>
      <c r="Q3001" s="1" t="s">
        <v>432</v>
      </c>
      <c r="R3001" s="1"/>
      <c r="S3001" s="1" t="s">
        <v>24399</v>
      </c>
      <c r="T3001" s="1" t="s">
        <v>6826</v>
      </c>
      <c r="U3001" s="1"/>
      <c r="V3001" s="1" t="s">
        <v>17617</v>
      </c>
      <c r="W3001" s="1" t="s">
        <v>6826</v>
      </c>
    </row>
    <row r="3002" spans="1:23" x14ac:dyDescent="0.25">
      <c r="A3002" s="1">
        <v>1012969</v>
      </c>
      <c r="B3002" s="5" t="str">
        <f>VLOOKUP(H3002,'FIPS Basin X-walk'!$A$2:$F$3224,6,FALSE)</f>
        <v>Strawn Basin</v>
      </c>
      <c r="C3002" s="1" t="s">
        <v>21198</v>
      </c>
      <c r="D3002" s="1"/>
      <c r="E3002" s="1"/>
      <c r="F3002" s="1" t="s">
        <v>21199</v>
      </c>
      <c r="G3002" s="1" t="s">
        <v>21197</v>
      </c>
      <c r="H3002" s="1">
        <v>48221</v>
      </c>
      <c r="I3002" s="1">
        <v>1012969</v>
      </c>
      <c r="J3002" s="1">
        <v>32.33175</v>
      </c>
      <c r="K3002" s="1">
        <v>-97.743300000000005</v>
      </c>
      <c r="L3002" s="1"/>
      <c r="M3002" s="1" t="s">
        <v>1485</v>
      </c>
      <c r="N3002" s="1" t="s">
        <v>9148</v>
      </c>
      <c r="O3002" s="1">
        <v>2022</v>
      </c>
      <c r="P3002" s="1">
        <v>76048</v>
      </c>
      <c r="Q3002" s="1" t="s">
        <v>462</v>
      </c>
      <c r="R3002" s="1"/>
      <c r="S3002" s="1" t="s">
        <v>24435</v>
      </c>
      <c r="T3002" s="1" t="s">
        <v>6826</v>
      </c>
      <c r="U3002" s="1"/>
      <c r="V3002" s="1" t="s">
        <v>9347</v>
      </c>
      <c r="W3002" s="1" t="s">
        <v>6826</v>
      </c>
    </row>
    <row r="3003" spans="1:23" x14ac:dyDescent="0.25">
      <c r="A3003" s="1">
        <v>1013006</v>
      </c>
      <c r="B3003" s="5" t="str">
        <f>VLOOKUP(H3003,'FIPS Basin X-walk'!$A$2:$F$3224,6,FALSE)</f>
        <v>Strawn Basin</v>
      </c>
      <c r="C3003" s="1" t="s">
        <v>21200</v>
      </c>
      <c r="D3003" s="1"/>
      <c r="E3003" s="1"/>
      <c r="F3003" s="1" t="s">
        <v>21199</v>
      </c>
      <c r="G3003" s="1" t="s">
        <v>21197</v>
      </c>
      <c r="H3003" s="1">
        <v>48221</v>
      </c>
      <c r="I3003" s="1">
        <v>1013006</v>
      </c>
      <c r="J3003" s="1">
        <v>32.33793</v>
      </c>
      <c r="K3003" s="1">
        <v>-97.736734999999996</v>
      </c>
      <c r="L3003" s="1"/>
      <c r="M3003" s="1" t="s">
        <v>1485</v>
      </c>
      <c r="N3003" s="1" t="s">
        <v>9148</v>
      </c>
      <c r="O3003" s="1">
        <v>2022</v>
      </c>
      <c r="P3003" s="1">
        <v>76048</v>
      </c>
      <c r="Q3003" s="1" t="s">
        <v>21201</v>
      </c>
      <c r="R3003" s="1"/>
      <c r="S3003" s="1" t="s">
        <v>24355</v>
      </c>
      <c r="T3003" s="1" t="s">
        <v>6826</v>
      </c>
      <c r="U3003" s="1"/>
      <c r="V3003" s="1" t="s">
        <v>24574</v>
      </c>
      <c r="W3003" s="1" t="s">
        <v>6828</v>
      </c>
    </row>
    <row r="3004" spans="1:23" x14ac:dyDescent="0.25">
      <c r="A3004" s="1">
        <v>1000318</v>
      </c>
      <c r="B3004" s="5" t="str">
        <f>VLOOKUP(H3004,'FIPS Basin X-walk'!$A$2:$F$3224,6,FALSE)</f>
        <v>Atlantic Coast Basin</v>
      </c>
      <c r="C3004" s="1" t="s">
        <v>22449</v>
      </c>
      <c r="D3004" s="1"/>
      <c r="E3004" s="1" t="s">
        <v>6828</v>
      </c>
      <c r="F3004" s="1" t="s">
        <v>22445</v>
      </c>
      <c r="G3004" s="1" t="s">
        <v>18960</v>
      </c>
      <c r="H3004" s="1">
        <v>51670</v>
      </c>
      <c r="I3004" s="1">
        <v>1000318</v>
      </c>
      <c r="J3004" s="1">
        <v>37.291400000000003</v>
      </c>
      <c r="K3004" s="1">
        <v>-77.2821</v>
      </c>
      <c r="L3004" s="1"/>
      <c r="M3004" s="1" t="s">
        <v>1486</v>
      </c>
      <c r="N3004" s="1" t="s">
        <v>15119</v>
      </c>
      <c r="O3004" s="1">
        <v>2022</v>
      </c>
      <c r="P3004" s="1">
        <v>23860</v>
      </c>
      <c r="Q3004" s="1" t="s">
        <v>24469</v>
      </c>
      <c r="R3004" s="1" t="s">
        <v>24395</v>
      </c>
      <c r="S3004" s="1" t="s">
        <v>24355</v>
      </c>
      <c r="T3004" s="1" t="s">
        <v>6826</v>
      </c>
      <c r="U3004" s="1"/>
      <c r="V3004" s="1" t="s">
        <v>8562</v>
      </c>
      <c r="W3004" s="1" t="s">
        <v>6828</v>
      </c>
    </row>
    <row r="3005" spans="1:23" x14ac:dyDescent="0.25">
      <c r="A3005" s="1">
        <v>1000630</v>
      </c>
      <c r="B3005" s="5" t="str">
        <f>VLOOKUP(H3005,'FIPS Basin X-walk'!$A$2:$F$3224,6,FALSE)</f>
        <v>Atlantic Coast Basin</v>
      </c>
      <c r="C3005" s="1" t="s">
        <v>22447</v>
      </c>
      <c r="D3005" s="1"/>
      <c r="E3005" s="1" t="s">
        <v>6828</v>
      </c>
      <c r="F3005" s="1" t="s">
        <v>22445</v>
      </c>
      <c r="G3005" s="1" t="s">
        <v>22446</v>
      </c>
      <c r="H3005" s="1">
        <v>51670</v>
      </c>
      <c r="I3005" s="1">
        <v>1000630</v>
      </c>
      <c r="J3005" s="1">
        <v>37.1815</v>
      </c>
      <c r="K3005" s="1">
        <v>-77.162099999999995</v>
      </c>
      <c r="L3005" s="1" t="s">
        <v>24571</v>
      </c>
      <c r="M3005" s="1" t="s">
        <v>1486</v>
      </c>
      <c r="N3005" s="1" t="s">
        <v>15119</v>
      </c>
      <c r="O3005" s="1">
        <v>2022</v>
      </c>
      <c r="P3005" s="1">
        <v>23860</v>
      </c>
      <c r="Q3005" s="1" t="s">
        <v>22448</v>
      </c>
      <c r="R3005" s="1" t="s">
        <v>24572</v>
      </c>
      <c r="S3005" s="1" t="s">
        <v>24367</v>
      </c>
      <c r="T3005" s="1" t="s">
        <v>6826</v>
      </c>
      <c r="U3005" s="1"/>
      <c r="V3005" s="1" t="s">
        <v>19444</v>
      </c>
      <c r="W3005" s="1" t="s">
        <v>6826</v>
      </c>
    </row>
    <row r="3006" spans="1:23" x14ac:dyDescent="0.25">
      <c r="A3006" s="1">
        <v>1008708</v>
      </c>
      <c r="B3006" s="5" t="str">
        <f>VLOOKUP(H3006,'FIPS Basin X-walk'!$A$2:$F$3224,6,FALSE)</f>
        <v>Atlantic Coast Basin</v>
      </c>
      <c r="C3006" s="1" t="s">
        <v>22444</v>
      </c>
      <c r="D3006" s="1"/>
      <c r="E3006" s="1"/>
      <c r="F3006" s="1" t="s">
        <v>22445</v>
      </c>
      <c r="G3006" s="1" t="s">
        <v>22446</v>
      </c>
      <c r="H3006" s="1">
        <v>51670</v>
      </c>
      <c r="I3006" s="1">
        <v>1008708</v>
      </c>
      <c r="J3006" s="1">
        <v>37.302011999999998</v>
      </c>
      <c r="K3006" s="1">
        <v>-77.264353999999997</v>
      </c>
      <c r="L3006" s="1"/>
      <c r="M3006" s="1" t="s">
        <v>1486</v>
      </c>
      <c r="N3006" s="1" t="s">
        <v>15119</v>
      </c>
      <c r="O3006" s="1">
        <v>2022</v>
      </c>
      <c r="P3006" s="1">
        <v>23860</v>
      </c>
      <c r="Q3006" s="1" t="s">
        <v>26029</v>
      </c>
      <c r="R3006" s="1"/>
      <c r="S3006" s="1" t="s">
        <v>24385</v>
      </c>
      <c r="T3006" s="1" t="s">
        <v>6828</v>
      </c>
      <c r="U3006" s="1"/>
      <c r="V3006" s="1" t="s">
        <v>6986</v>
      </c>
      <c r="W3006" s="1" t="s">
        <v>6828</v>
      </c>
    </row>
    <row r="3007" spans="1:23" x14ac:dyDescent="0.25">
      <c r="A3007" s="1">
        <v>1005242</v>
      </c>
      <c r="B3007" s="5" t="str">
        <f>VLOOKUP(H3007,'FIPS Basin X-walk'!$A$2:$F$3224,6,FALSE)</f>
        <v>Illinois Basin</v>
      </c>
      <c r="C3007" s="1" t="s">
        <v>12831</v>
      </c>
      <c r="D3007" s="1"/>
      <c r="E3007" s="1"/>
      <c r="F3007" s="1" t="s">
        <v>12832</v>
      </c>
      <c r="G3007" s="1" t="s">
        <v>12833</v>
      </c>
      <c r="H3007" s="1">
        <v>21107</v>
      </c>
      <c r="I3007" s="1">
        <v>1005242</v>
      </c>
      <c r="J3007" s="1">
        <v>37.382300000000001</v>
      </c>
      <c r="K3007" s="1">
        <v>-87.617699999999999</v>
      </c>
      <c r="L3007" s="1"/>
      <c r="M3007" s="1" t="s">
        <v>1497</v>
      </c>
      <c r="N3007" s="1" t="s">
        <v>12675</v>
      </c>
      <c r="O3007" s="1">
        <v>2022</v>
      </c>
      <c r="P3007" s="1">
        <v>77002</v>
      </c>
      <c r="Q3007" s="1" t="s">
        <v>521</v>
      </c>
      <c r="R3007" s="1"/>
      <c r="S3007" s="1" t="s">
        <v>24435</v>
      </c>
      <c r="T3007" s="1" t="s">
        <v>6826</v>
      </c>
      <c r="U3007" s="1"/>
      <c r="V3007" s="1" t="s">
        <v>12735</v>
      </c>
      <c r="W3007" s="1" t="s">
        <v>6826</v>
      </c>
    </row>
    <row r="3008" spans="1:23" x14ac:dyDescent="0.25">
      <c r="A3008" s="1">
        <v>1010057</v>
      </c>
      <c r="B3008" s="5" t="str">
        <f>VLOOKUP(H3008,'FIPS Basin X-walk'!$A$2:$F$3224,6,FALSE)</f>
        <v>Illinois Basin</v>
      </c>
      <c r="C3008" s="1" t="s">
        <v>12837</v>
      </c>
      <c r="D3008" s="1"/>
      <c r="E3008" s="1"/>
      <c r="F3008" s="1" t="s">
        <v>12832</v>
      </c>
      <c r="G3008" s="1" t="s">
        <v>12833</v>
      </c>
      <c r="H3008" s="1">
        <v>21107</v>
      </c>
      <c r="I3008" s="1">
        <v>1010057</v>
      </c>
      <c r="J3008" s="1">
        <v>37.383389999999999</v>
      </c>
      <c r="K3008" s="1">
        <v>-87.611720000000005</v>
      </c>
      <c r="L3008" s="1"/>
      <c r="M3008" s="1" t="s">
        <v>1497</v>
      </c>
      <c r="N3008" s="1" t="s">
        <v>12675</v>
      </c>
      <c r="O3008" s="1">
        <v>2022</v>
      </c>
      <c r="P3008" s="1">
        <v>42431</v>
      </c>
      <c r="Q3008" s="1" t="s">
        <v>26182</v>
      </c>
      <c r="R3008" s="1"/>
      <c r="S3008" s="1"/>
      <c r="T3008" s="1" t="s">
        <v>6826</v>
      </c>
      <c r="U3008" s="1"/>
      <c r="V3008" s="1" t="s">
        <v>10999</v>
      </c>
      <c r="W3008" s="1" t="s">
        <v>6826</v>
      </c>
    </row>
    <row r="3009" spans="1:23" x14ac:dyDescent="0.25">
      <c r="A3009" s="1">
        <v>1003283</v>
      </c>
      <c r="B3009" s="5" t="str">
        <f>VLOOKUP(H3009,'FIPS Basin X-walk'!$A$2:$F$3224,6,FALSE)</f>
        <v>Illinois Basin</v>
      </c>
      <c r="C3009" s="1" t="s">
        <v>12834</v>
      </c>
      <c r="D3009" s="1"/>
      <c r="E3009" s="1"/>
      <c r="F3009" s="1" t="s">
        <v>12835</v>
      </c>
      <c r="G3009" s="1" t="s">
        <v>12833</v>
      </c>
      <c r="H3009" s="1">
        <v>21107</v>
      </c>
      <c r="I3009" s="1">
        <v>1003283</v>
      </c>
      <c r="J3009" s="1">
        <v>37.151972000000001</v>
      </c>
      <c r="K3009" s="1">
        <v>-87.395488999999998</v>
      </c>
      <c r="L3009" s="1"/>
      <c r="M3009" s="1" t="s">
        <v>1497</v>
      </c>
      <c r="N3009" s="1" t="s">
        <v>12675</v>
      </c>
      <c r="O3009" s="1">
        <v>2022</v>
      </c>
      <c r="P3009" s="1">
        <v>42464</v>
      </c>
      <c r="Q3009" s="1" t="s">
        <v>12836</v>
      </c>
      <c r="R3009" s="1"/>
      <c r="S3009" s="1" t="s">
        <v>24358</v>
      </c>
      <c r="T3009" s="1" t="s">
        <v>6826</v>
      </c>
      <c r="U3009" s="1"/>
      <c r="V3009" s="1" t="s">
        <v>7813</v>
      </c>
      <c r="W3009" s="1" t="s">
        <v>6826</v>
      </c>
    </row>
    <row r="3010" spans="1:23" x14ac:dyDescent="0.25">
      <c r="A3010" s="1">
        <v>1003394</v>
      </c>
      <c r="B3010" s="5" t="str">
        <f>VLOOKUP(H3010,'FIPS Basin X-walk'!$A$2:$F$3224,6,FALSE)</f>
        <v>Atlantic Coast Basin</v>
      </c>
      <c r="C3010" s="1" t="s">
        <v>19784</v>
      </c>
      <c r="D3010" s="1"/>
      <c r="E3010" s="1"/>
      <c r="F3010" s="1" t="s">
        <v>7803</v>
      </c>
      <c r="G3010" s="1" t="s">
        <v>19785</v>
      </c>
      <c r="H3010" s="1">
        <v>45051</v>
      </c>
      <c r="I3010" s="1">
        <v>1003394</v>
      </c>
      <c r="J3010" s="1">
        <v>33.820321999999997</v>
      </c>
      <c r="K3010" s="1">
        <v>-78.969288000000006</v>
      </c>
      <c r="L3010" s="1"/>
      <c r="M3010" s="1" t="s">
        <v>1527</v>
      </c>
      <c r="N3010" s="1" t="s">
        <v>19642</v>
      </c>
      <c r="O3010" s="1">
        <v>2022</v>
      </c>
      <c r="P3010" s="1">
        <v>29526</v>
      </c>
      <c r="Q3010" s="1" t="s">
        <v>19786</v>
      </c>
      <c r="R3010" s="1"/>
      <c r="S3010" s="1" t="s">
        <v>24358</v>
      </c>
      <c r="T3010" s="1" t="s">
        <v>6828</v>
      </c>
      <c r="U3010" s="1"/>
      <c r="V3010" s="1" t="s">
        <v>19787</v>
      </c>
      <c r="W3010" s="1" t="s">
        <v>6826</v>
      </c>
    </row>
    <row r="3011" spans="1:23" x14ac:dyDescent="0.25">
      <c r="A3011" s="1">
        <v>1001432</v>
      </c>
      <c r="B3011" s="5" t="str">
        <f>VLOOKUP(H3011,'FIPS Basin X-walk'!$A$2:$F$3224,6,FALSE)</f>
        <v>Ouachita Folded Belt</v>
      </c>
      <c r="C3011" s="1" t="s">
        <v>7834</v>
      </c>
      <c r="D3011" s="1"/>
      <c r="E3011" s="1"/>
      <c r="F3011" s="1" t="s">
        <v>7835</v>
      </c>
      <c r="G3011" s="1" t="s">
        <v>1668</v>
      </c>
      <c r="H3011" s="1">
        <v>5059</v>
      </c>
      <c r="I3011" s="1">
        <v>1001432</v>
      </c>
      <c r="J3011" s="1">
        <v>34.434100000000001</v>
      </c>
      <c r="K3011" s="1">
        <v>-92.904600000000002</v>
      </c>
      <c r="L3011" s="1"/>
      <c r="M3011" s="1" t="s">
        <v>1520</v>
      </c>
      <c r="N3011" s="1" t="s">
        <v>7740</v>
      </c>
      <c r="O3011" s="1">
        <v>2022</v>
      </c>
      <c r="P3011" s="1">
        <v>72105</v>
      </c>
      <c r="Q3011" s="1" t="s">
        <v>7836</v>
      </c>
      <c r="R3011" s="1"/>
      <c r="S3011" s="1" t="s">
        <v>24355</v>
      </c>
      <c r="T3011" s="1" t="s">
        <v>6826</v>
      </c>
      <c r="U3011" s="1"/>
      <c r="V3011" s="1" t="s">
        <v>7837</v>
      </c>
      <c r="W3011" s="1" t="s">
        <v>6828</v>
      </c>
    </row>
    <row r="3012" spans="1:23" x14ac:dyDescent="0.25">
      <c r="A3012" s="1">
        <v>1000185</v>
      </c>
      <c r="B3012" s="5" t="str">
        <f>VLOOKUP(H3012,'FIPS Basin X-walk'!$A$2:$F$3224,6,FALSE)</f>
        <v>Ouachita Folded Belt</v>
      </c>
      <c r="C3012" s="1" t="s">
        <v>7825</v>
      </c>
      <c r="D3012" s="1"/>
      <c r="E3012" s="1"/>
      <c r="F3012" s="1" t="s">
        <v>7826</v>
      </c>
      <c r="G3012" s="1" t="s">
        <v>1668</v>
      </c>
      <c r="H3012" s="1">
        <v>5059</v>
      </c>
      <c r="I3012" s="1">
        <v>1000185</v>
      </c>
      <c r="J3012" s="1">
        <v>34.430399999999999</v>
      </c>
      <c r="K3012" s="1">
        <v>-92.833299999999994</v>
      </c>
      <c r="L3012" s="1"/>
      <c r="M3012" s="1" t="s">
        <v>1520</v>
      </c>
      <c r="N3012" s="1" t="s">
        <v>7740</v>
      </c>
      <c r="O3012" s="1">
        <v>2022</v>
      </c>
      <c r="P3012" s="1">
        <v>72104</v>
      </c>
      <c r="Q3012" s="1" t="s">
        <v>7827</v>
      </c>
      <c r="R3012" s="1"/>
      <c r="S3012" s="1" t="s">
        <v>24355</v>
      </c>
      <c r="T3012" s="1" t="s">
        <v>6826</v>
      </c>
      <c r="U3012" s="1"/>
      <c r="V3012" s="1" t="s">
        <v>7808</v>
      </c>
      <c r="W3012" s="1" t="s">
        <v>6828</v>
      </c>
    </row>
    <row r="3013" spans="1:23" x14ac:dyDescent="0.25">
      <c r="A3013" s="1">
        <v>1000815</v>
      </c>
      <c r="B3013" s="5" t="str">
        <f>VLOOKUP(H3013,'FIPS Basin X-walk'!$A$2:$F$3224,6,FALSE)</f>
        <v>Ouachita Folded Belt</v>
      </c>
      <c r="C3013" s="1" t="s">
        <v>7838</v>
      </c>
      <c r="D3013" s="1"/>
      <c r="E3013" s="1"/>
      <c r="F3013" s="1" t="s">
        <v>7826</v>
      </c>
      <c r="G3013" s="1" t="s">
        <v>1668</v>
      </c>
      <c r="H3013" s="1">
        <v>5059</v>
      </c>
      <c r="I3013" s="1">
        <v>1000815</v>
      </c>
      <c r="J3013" s="1">
        <v>34.296300000000002</v>
      </c>
      <c r="K3013" s="1">
        <v>-92.868300000000005</v>
      </c>
      <c r="L3013" s="1"/>
      <c r="M3013" s="1" t="s">
        <v>1520</v>
      </c>
      <c r="N3013" s="1" t="s">
        <v>7740</v>
      </c>
      <c r="O3013" s="1">
        <v>2022</v>
      </c>
      <c r="P3013" s="1">
        <v>72104</v>
      </c>
      <c r="Q3013" s="1" t="s">
        <v>7839</v>
      </c>
      <c r="R3013" s="1"/>
      <c r="S3013" s="1" t="s">
        <v>24355</v>
      </c>
      <c r="T3013" s="1" t="s">
        <v>6826</v>
      </c>
      <c r="U3013" s="1"/>
      <c r="V3013" s="1" t="s">
        <v>7837</v>
      </c>
      <c r="W3013" s="1" t="s">
        <v>6828</v>
      </c>
    </row>
    <row r="3014" spans="1:23" x14ac:dyDescent="0.25">
      <c r="A3014" s="1">
        <v>1001588</v>
      </c>
      <c r="B3014" s="5" t="str">
        <f>VLOOKUP(H3014,'FIPS Basin X-walk'!$A$2:$F$3224,6,FALSE)</f>
        <v>Ouachita Folded Belt</v>
      </c>
      <c r="C3014" s="1" t="s">
        <v>7833</v>
      </c>
      <c r="D3014" s="1"/>
      <c r="E3014" s="1"/>
      <c r="F3014" s="1" t="s">
        <v>7826</v>
      </c>
      <c r="G3014" s="1" t="s">
        <v>7830</v>
      </c>
      <c r="H3014" s="1">
        <v>5059</v>
      </c>
      <c r="I3014" s="1">
        <v>1001588</v>
      </c>
      <c r="J3014" s="1">
        <v>34.456111</v>
      </c>
      <c r="K3014" s="1">
        <v>-92.900278</v>
      </c>
      <c r="L3014" s="1"/>
      <c r="M3014" s="1" t="s">
        <v>1520</v>
      </c>
      <c r="N3014" s="1" t="s">
        <v>7740</v>
      </c>
      <c r="O3014" s="1">
        <v>2022</v>
      </c>
      <c r="P3014" s="1">
        <v>72104</v>
      </c>
      <c r="Q3014" s="1" t="s">
        <v>24721</v>
      </c>
      <c r="R3014" s="1"/>
      <c r="S3014" s="1" t="s">
        <v>24722</v>
      </c>
      <c r="T3014" s="1" t="s">
        <v>6826</v>
      </c>
      <c r="U3014" s="1"/>
      <c r="V3014" s="1" t="s">
        <v>24723</v>
      </c>
      <c r="W3014" s="1" t="s">
        <v>6828</v>
      </c>
    </row>
    <row r="3015" spans="1:23" x14ac:dyDescent="0.25">
      <c r="A3015" s="1">
        <v>1003156</v>
      </c>
      <c r="B3015" s="5" t="str">
        <f>VLOOKUP(H3015,'FIPS Basin X-walk'!$A$2:$F$3224,6,FALSE)</f>
        <v>Ouachita Folded Belt</v>
      </c>
      <c r="C3015" s="1" t="s">
        <v>7831</v>
      </c>
      <c r="D3015" s="1"/>
      <c r="E3015" s="1"/>
      <c r="F3015" s="1" t="s">
        <v>7826</v>
      </c>
      <c r="G3015" s="1" t="s">
        <v>7830</v>
      </c>
      <c r="H3015" s="1">
        <v>5059</v>
      </c>
      <c r="I3015" s="1">
        <v>1003156</v>
      </c>
      <c r="J3015" s="1">
        <v>34.383510999999999</v>
      </c>
      <c r="K3015" s="1">
        <v>-92.725444999999993</v>
      </c>
      <c r="L3015" s="1"/>
      <c r="M3015" s="1" t="s">
        <v>1520</v>
      </c>
      <c r="N3015" s="1" t="s">
        <v>7740</v>
      </c>
      <c r="O3015" s="1">
        <v>2022</v>
      </c>
      <c r="P3015" s="1">
        <v>72104</v>
      </c>
      <c r="Q3015" s="1" t="s">
        <v>25066</v>
      </c>
      <c r="R3015" s="1"/>
      <c r="S3015" s="1" t="s">
        <v>24398</v>
      </c>
      <c r="T3015" s="1" t="s">
        <v>6826</v>
      </c>
      <c r="U3015" s="1"/>
      <c r="V3015" s="1" t="s">
        <v>7832</v>
      </c>
      <c r="W3015" s="1" t="s">
        <v>6826</v>
      </c>
    </row>
    <row r="3016" spans="1:23" x14ac:dyDescent="0.25">
      <c r="A3016" s="1">
        <v>1009087</v>
      </c>
      <c r="B3016" s="5" t="str">
        <f>VLOOKUP(H3016,'FIPS Basin X-walk'!$A$2:$F$3224,6,FALSE)</f>
        <v>Ouachita Folded Belt</v>
      </c>
      <c r="C3016" s="1" t="s">
        <v>7828</v>
      </c>
      <c r="D3016" s="1"/>
      <c r="E3016" s="1"/>
      <c r="F3016" s="1" t="s">
        <v>7829</v>
      </c>
      <c r="G3016" s="1" t="s">
        <v>7830</v>
      </c>
      <c r="H3016" s="1">
        <v>5059</v>
      </c>
      <c r="I3016" s="1">
        <v>1009087</v>
      </c>
      <c r="J3016" s="1">
        <v>34.271512000000001</v>
      </c>
      <c r="K3016" s="1">
        <v>-92.816119</v>
      </c>
      <c r="L3016" s="1"/>
      <c r="M3016" s="1" t="s">
        <v>1520</v>
      </c>
      <c r="N3016" s="1" t="s">
        <v>7740</v>
      </c>
      <c r="O3016" s="1">
        <v>2022</v>
      </c>
      <c r="P3016" s="1">
        <v>72104</v>
      </c>
      <c r="Q3016" s="1" t="s">
        <v>24087</v>
      </c>
      <c r="R3016" s="1"/>
      <c r="S3016" s="1" t="s">
        <v>24435</v>
      </c>
      <c r="T3016" s="1" t="s">
        <v>6826</v>
      </c>
      <c r="U3016" s="1"/>
      <c r="V3016" s="1" t="s">
        <v>7090</v>
      </c>
      <c r="W3016" s="1" t="s">
        <v>6826</v>
      </c>
    </row>
    <row r="3017" spans="1:23" x14ac:dyDescent="0.25">
      <c r="A3017" s="1">
        <v>1005799</v>
      </c>
      <c r="B3017" s="5" t="str">
        <f>VLOOKUP(H3017,'FIPS Basin X-walk'!$A$2:$F$3224,6,FALSE)</f>
        <v>S.GA Sedimentary Prov</v>
      </c>
      <c r="C3017" s="1" t="s">
        <v>10393</v>
      </c>
      <c r="D3017" s="1"/>
      <c r="E3017" s="1"/>
      <c r="F3017" s="1" t="s">
        <v>10380</v>
      </c>
      <c r="G3017" s="1" t="s">
        <v>1484</v>
      </c>
      <c r="H3017" s="1">
        <v>13153</v>
      </c>
      <c r="I3017" s="1">
        <v>1005799</v>
      </c>
      <c r="J3017" s="1">
        <v>32.485300000000002</v>
      </c>
      <c r="K3017" s="1">
        <v>-83.6036</v>
      </c>
      <c r="L3017" s="1"/>
      <c r="M3017" s="1" t="s">
        <v>1546</v>
      </c>
      <c r="N3017" s="1" t="s">
        <v>10124</v>
      </c>
      <c r="O3017" s="1">
        <v>2022</v>
      </c>
      <c r="P3017" s="1">
        <v>31047</v>
      </c>
      <c r="Q3017" s="1" t="s">
        <v>10394</v>
      </c>
      <c r="R3017" s="1"/>
      <c r="S3017" s="1" t="s">
        <v>24355</v>
      </c>
      <c r="T3017" s="1" t="s">
        <v>6828</v>
      </c>
      <c r="U3017" s="1"/>
      <c r="V3017" s="1" t="s">
        <v>25598</v>
      </c>
      <c r="W3017" s="1" t="s">
        <v>6828</v>
      </c>
    </row>
    <row r="3018" spans="1:23" x14ac:dyDescent="0.25">
      <c r="A3018" s="1">
        <v>1005331</v>
      </c>
      <c r="B3018" s="5" t="str">
        <f>VLOOKUP(H3018,'FIPS Basin X-walk'!$A$2:$F$3224,6,FALSE)</f>
        <v>S.GA Sedimentary Prov</v>
      </c>
      <c r="C3018" s="1" t="s">
        <v>10389</v>
      </c>
      <c r="D3018" s="1"/>
      <c r="E3018" s="1" t="s">
        <v>6828</v>
      </c>
      <c r="F3018" s="1" t="s">
        <v>10390</v>
      </c>
      <c r="G3018" s="1" t="s">
        <v>6972</v>
      </c>
      <c r="H3018" s="1">
        <v>13153</v>
      </c>
      <c r="I3018" s="1">
        <v>1005331</v>
      </c>
      <c r="J3018" s="1">
        <v>32.415199999999999</v>
      </c>
      <c r="K3018" s="1">
        <v>-83.633300000000006</v>
      </c>
      <c r="L3018" s="1"/>
      <c r="M3018" s="1" t="s">
        <v>1546</v>
      </c>
      <c r="N3018" s="1" t="s">
        <v>10124</v>
      </c>
      <c r="O3018" s="1">
        <v>2022</v>
      </c>
      <c r="P3018" s="1">
        <v>31013</v>
      </c>
      <c r="Q3018" s="1" t="s">
        <v>10391</v>
      </c>
      <c r="R3018" s="1"/>
      <c r="S3018" s="1" t="s">
        <v>24441</v>
      </c>
      <c r="T3018" s="1" t="s">
        <v>6826</v>
      </c>
      <c r="U3018" s="1"/>
      <c r="V3018" s="1" t="s">
        <v>10392</v>
      </c>
      <c r="W3018" s="1" t="s">
        <v>6826</v>
      </c>
    </row>
    <row r="3019" spans="1:23" x14ac:dyDescent="0.25">
      <c r="A3019" s="1">
        <v>1012815</v>
      </c>
      <c r="B3019" s="5" t="str">
        <f>VLOOKUP(H3019,'FIPS Basin X-walk'!$A$2:$F$3224,6,FALSE)</f>
        <v>East Texas Basin</v>
      </c>
      <c r="C3019" s="1" t="s">
        <v>23597</v>
      </c>
      <c r="D3019" s="1"/>
      <c r="E3019" s="1"/>
      <c r="F3019" s="1" t="s">
        <v>1712</v>
      </c>
      <c r="G3019" s="1" t="s">
        <v>6972</v>
      </c>
      <c r="H3019" s="1">
        <v>48225</v>
      </c>
      <c r="I3019" s="1">
        <v>1012815</v>
      </c>
      <c r="J3019" s="1">
        <v>31.299475000000001</v>
      </c>
      <c r="K3019" s="1">
        <v>-95.518054000000006</v>
      </c>
      <c r="L3019" s="1"/>
      <c r="M3019" s="1" t="s">
        <v>1485</v>
      </c>
      <c r="N3019" s="1" t="s">
        <v>9148</v>
      </c>
      <c r="O3019" s="1">
        <v>2022</v>
      </c>
      <c r="P3019" s="1">
        <v>75835</v>
      </c>
      <c r="Q3019" s="1" t="s">
        <v>582</v>
      </c>
      <c r="R3019" s="1"/>
      <c r="S3019" s="1" t="s">
        <v>24435</v>
      </c>
      <c r="T3019" s="1" t="s">
        <v>6826</v>
      </c>
      <c r="U3019" s="1"/>
      <c r="V3019" s="1" t="s">
        <v>7521</v>
      </c>
      <c r="W3019" s="1" t="s">
        <v>6826</v>
      </c>
    </row>
    <row r="3020" spans="1:23" x14ac:dyDescent="0.25">
      <c r="A3020" s="1">
        <v>1010957</v>
      </c>
      <c r="B3020" s="5" t="str">
        <f>VLOOKUP(H3020,'FIPS Basin X-walk'!$A$2:$F$3224,6,FALSE)</f>
        <v>S.GA Sedimentary Prov</v>
      </c>
      <c r="C3020" s="1" t="s">
        <v>6970</v>
      </c>
      <c r="D3020" s="1"/>
      <c r="E3020" s="1"/>
      <c r="F3020" s="1" t="s">
        <v>6971</v>
      </c>
      <c r="G3020" s="1" t="s">
        <v>6972</v>
      </c>
      <c r="H3020" s="1">
        <v>1069</v>
      </c>
      <c r="I3020" s="1">
        <v>1010957</v>
      </c>
      <c r="J3020" s="1">
        <v>31.240369999999999</v>
      </c>
      <c r="K3020" s="1">
        <v>-85.356880000000004</v>
      </c>
      <c r="L3020" s="1"/>
      <c r="M3020" s="1" t="s">
        <v>1482</v>
      </c>
      <c r="N3020" s="1" t="s">
        <v>6824</v>
      </c>
      <c r="O3020" s="1">
        <v>2022</v>
      </c>
      <c r="P3020" s="1">
        <v>36303</v>
      </c>
      <c r="Q3020" s="1" t="s">
        <v>6973</v>
      </c>
      <c r="R3020" s="1"/>
      <c r="S3020" s="1" t="s">
        <v>24358</v>
      </c>
      <c r="T3020" s="1" t="s">
        <v>6826</v>
      </c>
      <c r="U3020" s="1"/>
      <c r="V3020" s="1" t="s">
        <v>26297</v>
      </c>
      <c r="W3020" s="1" t="s">
        <v>6826</v>
      </c>
    </row>
    <row r="3021" spans="1:23" x14ac:dyDescent="0.25">
      <c r="A3021" s="1">
        <v>1003219</v>
      </c>
      <c r="B3021" s="5" t="str">
        <f>VLOOKUP(H3021,'FIPS Basin X-walk'!$A$2:$F$3224,6,FALSE)</f>
        <v>East Texas Basin</v>
      </c>
      <c r="C3021" s="1" t="s">
        <v>21202</v>
      </c>
      <c r="D3021" s="1"/>
      <c r="E3021" s="1"/>
      <c r="F3021" s="1" t="s">
        <v>21203</v>
      </c>
      <c r="G3021" s="1" t="s">
        <v>6972</v>
      </c>
      <c r="H3021" s="1">
        <v>48225</v>
      </c>
      <c r="I3021" s="1">
        <v>1003219</v>
      </c>
      <c r="J3021" s="1">
        <v>31.512127</v>
      </c>
      <c r="K3021" s="1">
        <v>-95.526340000000005</v>
      </c>
      <c r="L3021" s="1"/>
      <c r="M3021" s="1" t="s">
        <v>1485</v>
      </c>
      <c r="N3021" s="1" t="s">
        <v>9148</v>
      </c>
      <c r="O3021" s="1">
        <v>2022</v>
      </c>
      <c r="P3021" s="1">
        <v>75844</v>
      </c>
      <c r="Q3021" s="1" t="s">
        <v>1170</v>
      </c>
      <c r="R3021" s="1"/>
      <c r="S3021" s="1" t="s">
        <v>24435</v>
      </c>
      <c r="T3021" s="1" t="s">
        <v>6826</v>
      </c>
      <c r="U3021" s="1"/>
      <c r="V3021" s="1" t="s">
        <v>25055</v>
      </c>
      <c r="W3021" s="1" t="s">
        <v>6826</v>
      </c>
    </row>
    <row r="3022" spans="1:23" x14ac:dyDescent="0.25">
      <c r="A3022" s="1">
        <v>1003983</v>
      </c>
      <c r="B3022" s="5" t="str">
        <f>VLOOKUP(H3022,'FIPS Basin X-walk'!$A$2:$F$3224,6,FALSE)</f>
        <v>S.GA Sedimentary Prov</v>
      </c>
      <c r="C3022" s="1" t="s">
        <v>10379</v>
      </c>
      <c r="D3022" s="1"/>
      <c r="E3022" s="1"/>
      <c r="F3022" s="1" t="s">
        <v>10380</v>
      </c>
      <c r="G3022" s="1" t="s">
        <v>6972</v>
      </c>
      <c r="H3022" s="1">
        <v>13153</v>
      </c>
      <c r="I3022" s="1">
        <v>1003983</v>
      </c>
      <c r="J3022" s="1">
        <v>32.3996</v>
      </c>
      <c r="K3022" s="1">
        <v>-83.550899999999999</v>
      </c>
      <c r="L3022" s="1"/>
      <c r="M3022" s="1" t="s">
        <v>1546</v>
      </c>
      <c r="N3022" s="1" t="s">
        <v>10124</v>
      </c>
      <c r="O3022" s="1">
        <v>2022</v>
      </c>
      <c r="P3022" s="1">
        <v>31047</v>
      </c>
      <c r="Q3022" s="1" t="s">
        <v>10381</v>
      </c>
      <c r="R3022" s="1"/>
      <c r="S3022" s="1" t="s">
        <v>24358</v>
      </c>
      <c r="T3022" s="1" t="s">
        <v>6826</v>
      </c>
      <c r="U3022" s="1"/>
      <c r="V3022" s="1" t="s">
        <v>10382</v>
      </c>
      <c r="W3022" s="1" t="s">
        <v>6826</v>
      </c>
    </row>
    <row r="3023" spans="1:23" x14ac:dyDescent="0.25">
      <c r="A3023" s="1">
        <v>1004898</v>
      </c>
      <c r="B3023" s="5" t="str">
        <f>VLOOKUP(H3023,'FIPS Basin X-walk'!$A$2:$F$3224,6,FALSE)</f>
        <v>S.GA Sedimentary Prov</v>
      </c>
      <c r="C3023" s="1" t="s">
        <v>10383</v>
      </c>
      <c r="D3023" s="1"/>
      <c r="E3023" s="1"/>
      <c r="F3023" s="1" t="s">
        <v>10380</v>
      </c>
      <c r="G3023" s="1" t="s">
        <v>6972</v>
      </c>
      <c r="H3023" s="1">
        <v>13153</v>
      </c>
      <c r="I3023" s="1">
        <v>1004898</v>
      </c>
      <c r="J3023" s="1">
        <v>32.4861</v>
      </c>
      <c r="K3023" s="1">
        <v>-83.608699999999999</v>
      </c>
      <c r="L3023" s="1"/>
      <c r="M3023" s="1" t="s">
        <v>1546</v>
      </c>
      <c r="N3023" s="1" t="s">
        <v>10124</v>
      </c>
      <c r="O3023" s="1">
        <v>2022</v>
      </c>
      <c r="P3023" s="1">
        <v>31047</v>
      </c>
      <c r="Q3023" s="1" t="s">
        <v>25424</v>
      </c>
      <c r="R3023" s="1"/>
      <c r="S3023" s="1" t="s">
        <v>24907</v>
      </c>
      <c r="T3023" s="1" t="s">
        <v>6826</v>
      </c>
      <c r="U3023" s="1"/>
      <c r="V3023" s="1" t="s">
        <v>8249</v>
      </c>
      <c r="W3023" s="1" t="s">
        <v>6828</v>
      </c>
    </row>
    <row r="3024" spans="1:23" x14ac:dyDescent="0.25">
      <c r="A3024" s="1">
        <v>1002876</v>
      </c>
      <c r="B3024" s="5" t="str">
        <f>VLOOKUP(H3024,'FIPS Basin X-walk'!$A$2:$F$3224,6,FALSE)</f>
        <v>S.GA Sedimentary Prov</v>
      </c>
      <c r="C3024" s="1" t="s">
        <v>25009</v>
      </c>
      <c r="D3024" s="1"/>
      <c r="E3024" s="1"/>
      <c r="F3024" s="1" t="s">
        <v>10387</v>
      </c>
      <c r="G3024" s="1" t="s">
        <v>6972</v>
      </c>
      <c r="H3024" s="1">
        <v>13153</v>
      </c>
      <c r="I3024" s="1">
        <v>1002876</v>
      </c>
      <c r="J3024" s="1">
        <v>32.619982999999998</v>
      </c>
      <c r="K3024" s="1">
        <v>-83.582075000000003</v>
      </c>
      <c r="L3024" s="1"/>
      <c r="M3024" s="1" t="s">
        <v>1546</v>
      </c>
      <c r="N3024" s="1" t="s">
        <v>10124</v>
      </c>
      <c r="O3024" s="1">
        <v>2022</v>
      </c>
      <c r="P3024" s="1">
        <v>31098</v>
      </c>
      <c r="Q3024" s="1" t="s">
        <v>10388</v>
      </c>
      <c r="R3024" s="1"/>
      <c r="S3024" s="1" t="s">
        <v>24464</v>
      </c>
      <c r="T3024" s="1" t="s">
        <v>6826</v>
      </c>
      <c r="U3024" s="1"/>
      <c r="V3024" s="1" t="s">
        <v>24409</v>
      </c>
      <c r="W3024" s="1" t="s">
        <v>6826</v>
      </c>
    </row>
    <row r="3025" spans="1:23" x14ac:dyDescent="0.25">
      <c r="A3025" s="1">
        <v>1004943</v>
      </c>
      <c r="B3025" s="5" t="str">
        <f>VLOOKUP(H3025,'FIPS Basin X-walk'!$A$2:$F$3224,6,FALSE)</f>
        <v>S.GA Sedimentary Prov</v>
      </c>
      <c r="C3025" s="1" t="s">
        <v>10384</v>
      </c>
      <c r="D3025" s="1"/>
      <c r="E3025" s="1"/>
      <c r="F3025" s="1" t="s">
        <v>10385</v>
      </c>
      <c r="G3025" s="1" t="s">
        <v>6972</v>
      </c>
      <c r="H3025" s="1">
        <v>13153</v>
      </c>
      <c r="I3025" s="1">
        <v>1004943</v>
      </c>
      <c r="J3025" s="1">
        <v>32.586745000000001</v>
      </c>
      <c r="K3025" s="1">
        <v>-83.591784000000004</v>
      </c>
      <c r="L3025" s="1"/>
      <c r="M3025" s="1" t="s">
        <v>1546</v>
      </c>
      <c r="N3025" s="1" t="s">
        <v>10124</v>
      </c>
      <c r="O3025" s="1">
        <v>2022</v>
      </c>
      <c r="P3025" s="1">
        <v>31088</v>
      </c>
      <c r="Q3025" s="1" t="s">
        <v>10386</v>
      </c>
      <c r="R3025" s="1"/>
      <c r="S3025" s="1" t="s">
        <v>24356</v>
      </c>
      <c r="T3025" s="1" t="s">
        <v>6826</v>
      </c>
      <c r="U3025" s="1"/>
      <c r="V3025" s="1" t="s">
        <v>9697</v>
      </c>
      <c r="W3025" s="1" t="s">
        <v>6826</v>
      </c>
    </row>
    <row r="3026" spans="1:23" x14ac:dyDescent="0.25">
      <c r="A3026" s="1">
        <v>1000419</v>
      </c>
      <c r="B3026" s="5" t="str">
        <f>VLOOKUP(H3026,'FIPS Basin X-walk'!$A$2:$F$3224,6,FALSE)</f>
        <v>Permian Basin</v>
      </c>
      <c r="C3026" s="1" t="s">
        <v>21210</v>
      </c>
      <c r="D3026" s="1"/>
      <c r="E3026" s="1"/>
      <c r="F3026" s="1" t="s">
        <v>21208</v>
      </c>
      <c r="G3026" s="1" t="s">
        <v>2181</v>
      </c>
      <c r="H3026" s="1">
        <v>48227</v>
      </c>
      <c r="I3026" s="1">
        <v>1000419</v>
      </c>
      <c r="J3026" s="1">
        <v>32.272199999999998</v>
      </c>
      <c r="K3026" s="1">
        <v>-101.4222</v>
      </c>
      <c r="L3026" s="1"/>
      <c r="M3026" s="1" t="s">
        <v>1485</v>
      </c>
      <c r="N3026" s="1" t="s">
        <v>9148</v>
      </c>
      <c r="O3026" s="1">
        <v>2022</v>
      </c>
      <c r="P3026" s="1">
        <v>79720</v>
      </c>
      <c r="Q3026" s="1" t="s">
        <v>21211</v>
      </c>
      <c r="R3026" s="1"/>
      <c r="S3026" s="1" t="s">
        <v>24355</v>
      </c>
      <c r="T3026" s="1" t="s">
        <v>6828</v>
      </c>
      <c r="U3026" s="1"/>
      <c r="V3026" s="1" t="s">
        <v>21212</v>
      </c>
      <c r="W3026" s="1" t="s">
        <v>6828</v>
      </c>
    </row>
    <row r="3027" spans="1:23" x14ac:dyDescent="0.25">
      <c r="A3027" s="1">
        <v>1013398</v>
      </c>
      <c r="B3027" s="5" t="str">
        <f>VLOOKUP(H3027,'FIPS Basin X-walk'!$A$2:$F$3224,6,FALSE)</f>
        <v>Permian Basin</v>
      </c>
      <c r="C3027" s="1" t="s">
        <v>23783</v>
      </c>
      <c r="D3027" s="1"/>
      <c r="E3027" s="1"/>
      <c r="F3027" s="1" t="s">
        <v>20822</v>
      </c>
      <c r="G3027" s="1" t="s">
        <v>2181</v>
      </c>
      <c r="H3027" s="1">
        <v>48227</v>
      </c>
      <c r="I3027" s="1">
        <v>1013398</v>
      </c>
      <c r="J3027" s="1">
        <v>32.253124999999997</v>
      </c>
      <c r="K3027" s="1">
        <v>-101.476358</v>
      </c>
      <c r="L3027" s="1"/>
      <c r="M3027" s="1" t="s">
        <v>1485</v>
      </c>
      <c r="N3027" s="1" t="s">
        <v>9148</v>
      </c>
      <c r="O3027" s="1">
        <v>2022</v>
      </c>
      <c r="P3027" s="1">
        <v>79721</v>
      </c>
      <c r="Q3027" s="1" t="s">
        <v>424</v>
      </c>
      <c r="R3027" s="1"/>
      <c r="S3027" s="1">
        <v>486210</v>
      </c>
      <c r="T3027" s="1" t="s">
        <v>6826</v>
      </c>
      <c r="U3027" s="1"/>
      <c r="V3027" s="1" t="s">
        <v>9347</v>
      </c>
      <c r="W3027" s="1" t="s">
        <v>6826</v>
      </c>
    </row>
    <row r="3028" spans="1:23" x14ac:dyDescent="0.25">
      <c r="A3028" s="1">
        <v>1008639</v>
      </c>
      <c r="B3028" s="5" t="str">
        <f>VLOOKUP(H3028,'FIPS Basin X-walk'!$A$2:$F$3224,6,FALSE)</f>
        <v>Permian Basin</v>
      </c>
      <c r="C3028" s="1" t="s">
        <v>23866</v>
      </c>
      <c r="D3028" s="1"/>
      <c r="E3028" s="1"/>
      <c r="F3028" s="1" t="s">
        <v>1484</v>
      </c>
      <c r="G3028" s="1" t="s">
        <v>2181</v>
      </c>
      <c r="H3028" s="1">
        <v>48227</v>
      </c>
      <c r="I3028" s="1">
        <v>1008639</v>
      </c>
      <c r="J3028" s="1">
        <v>32.32152</v>
      </c>
      <c r="K3028" s="1">
        <v>-101.247</v>
      </c>
      <c r="L3028" s="1"/>
      <c r="M3028" s="1" t="s">
        <v>1485</v>
      </c>
      <c r="N3028" s="1" t="s">
        <v>9148</v>
      </c>
      <c r="O3028" s="1">
        <v>2022</v>
      </c>
      <c r="P3028" s="1">
        <v>77069</v>
      </c>
      <c r="Q3028" s="1" t="s">
        <v>934</v>
      </c>
      <c r="R3028" s="1">
        <v>211130</v>
      </c>
      <c r="S3028" s="1">
        <v>211120</v>
      </c>
      <c r="T3028" s="1" t="s">
        <v>6826</v>
      </c>
      <c r="U3028" s="1"/>
      <c r="V3028" s="1" t="s">
        <v>23867</v>
      </c>
      <c r="W3028" s="1" t="s">
        <v>6826</v>
      </c>
    </row>
    <row r="3029" spans="1:23" x14ac:dyDescent="0.25">
      <c r="A3029" s="1">
        <v>1000604</v>
      </c>
      <c r="B3029" s="5" t="str">
        <f>VLOOKUP(H3029,'FIPS Basin X-walk'!$A$2:$F$3224,6,FALSE)</f>
        <v>Permian Basin</v>
      </c>
      <c r="C3029" s="1" t="s">
        <v>21213</v>
      </c>
      <c r="D3029" s="1"/>
      <c r="E3029" s="1"/>
      <c r="F3029" s="1" t="s">
        <v>21208</v>
      </c>
      <c r="G3029" s="1" t="s">
        <v>7842</v>
      </c>
      <c r="H3029" s="1">
        <v>48227</v>
      </c>
      <c r="I3029" s="1">
        <v>1000604</v>
      </c>
      <c r="J3029" s="1">
        <v>32.279443999999998</v>
      </c>
      <c r="K3029" s="1">
        <v>-101.408055</v>
      </c>
      <c r="L3029" s="1"/>
      <c r="M3029" s="1" t="s">
        <v>1485</v>
      </c>
      <c r="N3029" s="1" t="s">
        <v>9148</v>
      </c>
      <c r="O3029" s="1">
        <v>2022</v>
      </c>
      <c r="P3029" s="1">
        <v>79720</v>
      </c>
      <c r="Q3029" s="1" t="s">
        <v>21214</v>
      </c>
      <c r="R3029" s="1"/>
      <c r="S3029" s="1" t="s">
        <v>24449</v>
      </c>
      <c r="T3029" s="1" t="s">
        <v>6826</v>
      </c>
      <c r="U3029" s="1"/>
      <c r="V3029" s="1" t="s">
        <v>24569</v>
      </c>
      <c r="W3029" s="1" t="s">
        <v>6826</v>
      </c>
    </row>
    <row r="3030" spans="1:23" x14ac:dyDescent="0.25">
      <c r="A3030" s="1">
        <v>1006961</v>
      </c>
      <c r="B3030" s="5" t="str">
        <f>VLOOKUP(H3030,'FIPS Basin X-walk'!$A$2:$F$3224,6,FALSE)</f>
        <v>Permian Basin</v>
      </c>
      <c r="C3030" s="1" t="s">
        <v>21207</v>
      </c>
      <c r="D3030" s="1"/>
      <c r="E3030" s="1"/>
      <c r="F3030" s="1" t="s">
        <v>21208</v>
      </c>
      <c r="G3030" s="1" t="s">
        <v>7842</v>
      </c>
      <c r="H3030" s="1">
        <v>48227</v>
      </c>
      <c r="I3030" s="1">
        <v>1006961</v>
      </c>
      <c r="J3030" s="1">
        <v>32.269103999999999</v>
      </c>
      <c r="K3030" s="1">
        <v>-101.41767299999999</v>
      </c>
      <c r="L3030" s="1"/>
      <c r="M3030" s="1" t="s">
        <v>1485</v>
      </c>
      <c r="N3030" s="1" t="s">
        <v>9148</v>
      </c>
      <c r="O3030" s="1">
        <v>2022</v>
      </c>
      <c r="P3030" s="1">
        <v>79720</v>
      </c>
      <c r="Q3030" s="1" t="s">
        <v>21209</v>
      </c>
      <c r="R3030" s="1"/>
      <c r="S3030" s="1" t="s">
        <v>24369</v>
      </c>
      <c r="T3030" s="1" t="s">
        <v>6826</v>
      </c>
      <c r="U3030" s="1"/>
      <c r="V3030" s="1" t="s">
        <v>7983</v>
      </c>
      <c r="W3030" s="1" t="s">
        <v>6826</v>
      </c>
    </row>
    <row r="3031" spans="1:23" x14ac:dyDescent="0.25">
      <c r="A3031" s="1">
        <v>1002326</v>
      </c>
      <c r="B3031" s="5" t="str">
        <f>VLOOKUP(H3031,'FIPS Basin X-walk'!$A$2:$F$3224,6,FALSE)</f>
        <v>Permian Basin</v>
      </c>
      <c r="C3031" s="1" t="s">
        <v>21204</v>
      </c>
      <c r="D3031" s="1"/>
      <c r="E3031" s="1"/>
      <c r="F3031" s="1" t="s">
        <v>21205</v>
      </c>
      <c r="G3031" s="1" t="s">
        <v>7842</v>
      </c>
      <c r="H3031" s="1">
        <v>48227</v>
      </c>
      <c r="I3031" s="1">
        <v>1002326</v>
      </c>
      <c r="J3031" s="1">
        <v>32.494444000000001</v>
      </c>
      <c r="K3031" s="1">
        <v>-101.35222</v>
      </c>
      <c r="L3031" s="1"/>
      <c r="M3031" s="1" t="s">
        <v>1485</v>
      </c>
      <c r="N3031" s="1" t="s">
        <v>9148</v>
      </c>
      <c r="O3031" s="1">
        <v>2022</v>
      </c>
      <c r="P3031" s="1">
        <v>79511</v>
      </c>
      <c r="Q3031" s="1" t="s">
        <v>291</v>
      </c>
      <c r="R3031" s="1"/>
      <c r="S3031" s="1" t="s">
        <v>24399</v>
      </c>
      <c r="T3031" s="1" t="s">
        <v>6826</v>
      </c>
      <c r="U3031" s="1"/>
      <c r="V3031" s="1" t="s">
        <v>24899</v>
      </c>
      <c r="W3031" s="1" t="s">
        <v>6826</v>
      </c>
    </row>
    <row r="3032" spans="1:23" x14ac:dyDescent="0.25">
      <c r="A3032" s="1">
        <v>1006953</v>
      </c>
      <c r="B3032" s="5" t="str">
        <f>VLOOKUP(H3032,'FIPS Basin X-walk'!$A$2:$F$3224,6,FALSE)</f>
        <v>Piedmont-Blue Ridge Prov</v>
      </c>
      <c r="C3032" s="1" t="s">
        <v>13903</v>
      </c>
      <c r="D3032" s="1"/>
      <c r="E3032" s="1"/>
      <c r="F3032" s="1" t="s">
        <v>13904</v>
      </c>
      <c r="G3032" s="1" t="s">
        <v>7842</v>
      </c>
      <c r="H3032" s="1">
        <v>24027</v>
      </c>
      <c r="I3032" s="1">
        <v>1006953</v>
      </c>
      <c r="J3032" s="1">
        <v>39.265509999999999</v>
      </c>
      <c r="K3032" s="1">
        <v>-76.926699999999997</v>
      </c>
      <c r="L3032" s="1"/>
      <c r="M3032" s="1" t="s">
        <v>1509</v>
      </c>
      <c r="N3032" s="1" t="s">
        <v>13818</v>
      </c>
      <c r="O3032" s="1">
        <v>2022</v>
      </c>
      <c r="P3032" s="1">
        <v>21042</v>
      </c>
      <c r="Q3032" s="1" t="s">
        <v>567</v>
      </c>
      <c r="R3032" s="1"/>
      <c r="S3032" s="1" t="s">
        <v>24435</v>
      </c>
      <c r="T3032" s="1" t="s">
        <v>6826</v>
      </c>
      <c r="U3032" s="1"/>
      <c r="V3032" s="1" t="s">
        <v>6881</v>
      </c>
      <c r="W3032" s="1" t="s">
        <v>6826</v>
      </c>
    </row>
    <row r="3033" spans="1:23" x14ac:dyDescent="0.25">
      <c r="A3033" s="1">
        <v>1005552</v>
      </c>
      <c r="B3033" s="5" t="str">
        <f>VLOOKUP(H3033,'FIPS Basin X-walk'!$A$2:$F$3224,6,FALSE)</f>
        <v>Cincinnati Arch</v>
      </c>
      <c r="C3033" s="1" t="s">
        <v>11603</v>
      </c>
      <c r="D3033" s="1"/>
      <c r="E3033" s="1"/>
      <c r="F3033" s="1" t="s">
        <v>11598</v>
      </c>
      <c r="G3033" s="1" t="s">
        <v>7842</v>
      </c>
      <c r="H3033" s="1">
        <v>18067</v>
      </c>
      <c r="I3033" s="1">
        <v>1005552</v>
      </c>
      <c r="J3033" s="1">
        <v>40.461649000000001</v>
      </c>
      <c r="K3033" s="1">
        <v>-86.116825000000006</v>
      </c>
      <c r="L3033" s="1"/>
      <c r="M3033" s="1" t="s">
        <v>1499</v>
      </c>
      <c r="N3033" s="1" t="s">
        <v>11457</v>
      </c>
      <c r="O3033" s="1">
        <v>2022</v>
      </c>
      <c r="P3033" s="1">
        <v>46904</v>
      </c>
      <c r="Q3033" s="1" t="s">
        <v>11604</v>
      </c>
      <c r="R3033" s="1"/>
      <c r="S3033" s="1" t="s">
        <v>25008</v>
      </c>
      <c r="T3033" s="1" t="s">
        <v>6826</v>
      </c>
      <c r="U3033" s="1"/>
      <c r="V3033" s="1" t="s">
        <v>10816</v>
      </c>
      <c r="W3033" s="1" t="s">
        <v>6826</v>
      </c>
    </row>
    <row r="3034" spans="1:23" x14ac:dyDescent="0.25">
      <c r="A3034" s="1">
        <v>1007544</v>
      </c>
      <c r="B3034" s="5" t="str">
        <f>VLOOKUP(H3034,'FIPS Basin X-walk'!$A$2:$F$3224,6,FALSE)</f>
        <v>Cincinnati Arch</v>
      </c>
      <c r="C3034" s="1" t="s">
        <v>11597</v>
      </c>
      <c r="D3034" s="1"/>
      <c r="E3034" s="1"/>
      <c r="F3034" s="1" t="s">
        <v>11598</v>
      </c>
      <c r="G3034" s="1" t="s">
        <v>7842</v>
      </c>
      <c r="H3034" s="1">
        <v>18067</v>
      </c>
      <c r="I3034" s="1">
        <v>1007544</v>
      </c>
      <c r="J3034" s="1">
        <v>40.459820000000001</v>
      </c>
      <c r="K3034" s="1">
        <v>-86.109399999999994</v>
      </c>
      <c r="L3034" s="1"/>
      <c r="M3034" s="1" t="s">
        <v>1499</v>
      </c>
      <c r="N3034" s="1" t="s">
        <v>11457</v>
      </c>
      <c r="O3034" s="1">
        <v>2022</v>
      </c>
      <c r="P3034" s="1">
        <v>46902</v>
      </c>
      <c r="Q3034" s="1" t="s">
        <v>11599</v>
      </c>
      <c r="R3034" s="1"/>
      <c r="S3034" s="1" t="s">
        <v>24392</v>
      </c>
      <c r="T3034" s="1" t="s">
        <v>6826</v>
      </c>
      <c r="U3034" s="1"/>
      <c r="V3034" s="1" t="s">
        <v>10816</v>
      </c>
      <c r="W3034" s="1" t="s">
        <v>6826</v>
      </c>
    </row>
    <row r="3035" spans="1:23" x14ac:dyDescent="0.25">
      <c r="A3035" s="1">
        <v>1007869</v>
      </c>
      <c r="B3035" s="5" t="str">
        <f>VLOOKUP(H3035,'FIPS Basin X-walk'!$A$2:$F$3224,6,FALSE)</f>
        <v>Cincinnati Arch</v>
      </c>
      <c r="C3035" s="1" t="s">
        <v>11600</v>
      </c>
      <c r="D3035" s="1"/>
      <c r="E3035" s="1"/>
      <c r="F3035" s="1" t="s">
        <v>11598</v>
      </c>
      <c r="G3035" s="1" t="s">
        <v>7842</v>
      </c>
      <c r="H3035" s="1">
        <v>18067</v>
      </c>
      <c r="I3035" s="1">
        <v>1007869</v>
      </c>
      <c r="J3035" s="1">
        <v>40.472124000000001</v>
      </c>
      <c r="K3035" s="1">
        <v>-86.160002000000006</v>
      </c>
      <c r="L3035" s="1"/>
      <c r="M3035" s="1" t="s">
        <v>1499</v>
      </c>
      <c r="N3035" s="1" t="s">
        <v>11457</v>
      </c>
      <c r="O3035" s="1">
        <v>2022</v>
      </c>
      <c r="P3035" s="1">
        <v>46902</v>
      </c>
      <c r="Q3035" s="1" t="s">
        <v>11601</v>
      </c>
      <c r="R3035" s="1"/>
      <c r="S3035" s="1" t="s">
        <v>25431</v>
      </c>
      <c r="T3035" s="1" t="s">
        <v>6826</v>
      </c>
      <c r="U3035" s="1"/>
      <c r="V3035" s="1" t="s">
        <v>11602</v>
      </c>
      <c r="W3035" s="1" t="s">
        <v>6826</v>
      </c>
    </row>
    <row r="3036" spans="1:23" x14ac:dyDescent="0.25">
      <c r="A3036" s="1">
        <v>1007291</v>
      </c>
      <c r="B3036" s="5" t="str">
        <f>VLOOKUP(H3036,'FIPS Basin X-walk'!$A$2:$F$3224,6,FALSE)</f>
        <v>Piedmont-Blue Ridge Prov</v>
      </c>
      <c r="C3036" s="1" t="s">
        <v>13899</v>
      </c>
      <c r="D3036" s="1"/>
      <c r="E3036" s="1"/>
      <c r="F3036" s="1" t="s">
        <v>13900</v>
      </c>
      <c r="G3036" s="1" t="s">
        <v>7842</v>
      </c>
      <c r="H3036" s="1">
        <v>24027</v>
      </c>
      <c r="I3036" s="1">
        <v>1007291</v>
      </c>
      <c r="J3036" s="1">
        <v>39.307180000000002</v>
      </c>
      <c r="K3036" s="1">
        <v>-76.898619999999994</v>
      </c>
      <c r="L3036" s="1"/>
      <c r="M3036" s="1" t="s">
        <v>1509</v>
      </c>
      <c r="N3036" s="1" t="s">
        <v>13818</v>
      </c>
      <c r="O3036" s="1">
        <v>2022</v>
      </c>
      <c r="P3036" s="1">
        <v>21104</v>
      </c>
      <c r="Q3036" s="1" t="s">
        <v>13901</v>
      </c>
      <c r="R3036" s="1"/>
      <c r="S3036" s="1" t="s">
        <v>24358</v>
      </c>
      <c r="T3036" s="1" t="s">
        <v>6828</v>
      </c>
      <c r="U3036" s="1"/>
      <c r="V3036" s="1" t="s">
        <v>13902</v>
      </c>
      <c r="W3036" s="1" t="s">
        <v>6828</v>
      </c>
    </row>
    <row r="3037" spans="1:23" x14ac:dyDescent="0.25">
      <c r="A3037" s="1">
        <v>1005440</v>
      </c>
      <c r="B3037" s="5" t="str">
        <f>VLOOKUP(H3037,'FIPS Basin X-walk'!$A$2:$F$3224,6,FALSE)</f>
        <v>Ouachita Folded Belt</v>
      </c>
      <c r="C3037" s="1" t="s">
        <v>7845</v>
      </c>
      <c r="D3037" s="1"/>
      <c r="E3037" s="1"/>
      <c r="F3037" s="1" t="s">
        <v>7846</v>
      </c>
      <c r="G3037" s="1" t="s">
        <v>7842</v>
      </c>
      <c r="H3037" s="1">
        <v>5061</v>
      </c>
      <c r="I3037" s="1">
        <v>1005440</v>
      </c>
      <c r="J3037" s="1">
        <v>34.074832999999998</v>
      </c>
      <c r="K3037" s="1">
        <v>-93.840305999999998</v>
      </c>
      <c r="L3037" s="1"/>
      <c r="M3037" s="1" t="s">
        <v>1520</v>
      </c>
      <c r="N3037" s="1" t="s">
        <v>7740</v>
      </c>
      <c r="O3037" s="1">
        <v>2022</v>
      </c>
      <c r="P3037" s="1">
        <v>71852</v>
      </c>
      <c r="Q3037" s="1" t="s">
        <v>7847</v>
      </c>
      <c r="R3037" s="1"/>
      <c r="S3037" s="1" t="s">
        <v>24358</v>
      </c>
      <c r="T3037" s="1" t="s">
        <v>6826</v>
      </c>
      <c r="U3037" s="1"/>
      <c r="V3037" s="1" t="s">
        <v>7848</v>
      </c>
      <c r="W3037" s="1" t="s">
        <v>6826</v>
      </c>
    </row>
    <row r="3038" spans="1:23" x14ac:dyDescent="0.25">
      <c r="A3038" s="1">
        <v>1007762</v>
      </c>
      <c r="B3038" s="5" t="str">
        <f>VLOOKUP(H3038,'FIPS Basin X-walk'!$A$2:$F$3224,6,FALSE)</f>
        <v>Ouachita Folded Belt</v>
      </c>
      <c r="C3038" s="1" t="s">
        <v>7840</v>
      </c>
      <c r="D3038" s="1"/>
      <c r="E3038" s="1"/>
      <c r="F3038" s="1" t="s">
        <v>7841</v>
      </c>
      <c r="G3038" s="1" t="s">
        <v>7842</v>
      </c>
      <c r="H3038" s="1">
        <v>5061</v>
      </c>
      <c r="I3038" s="1">
        <v>1007762</v>
      </c>
      <c r="J3038" s="1">
        <v>34.072693999999998</v>
      </c>
      <c r="K3038" s="1">
        <v>-93.902249999999995</v>
      </c>
      <c r="L3038" s="1"/>
      <c r="M3038" s="1" t="s">
        <v>1520</v>
      </c>
      <c r="N3038" s="1" t="s">
        <v>7740</v>
      </c>
      <c r="O3038" s="1">
        <v>2022</v>
      </c>
      <c r="P3038" s="1">
        <v>71852</v>
      </c>
      <c r="Q3038" s="1" t="s">
        <v>7843</v>
      </c>
      <c r="R3038" s="1"/>
      <c r="S3038" s="1" t="s">
        <v>24357</v>
      </c>
      <c r="T3038" s="1" t="s">
        <v>6826</v>
      </c>
      <c r="U3038" s="1"/>
      <c r="V3038" s="1" t="s">
        <v>7844</v>
      </c>
      <c r="W3038" s="1" t="s">
        <v>6826</v>
      </c>
    </row>
    <row r="3039" spans="1:23" x14ac:dyDescent="0.25">
      <c r="A3039" s="1">
        <v>1000610</v>
      </c>
      <c r="B3039" s="5" t="str">
        <f>VLOOKUP(H3039,'FIPS Basin X-walk'!$A$2:$F$3224,6,FALSE)</f>
        <v>Sioux Uplift</v>
      </c>
      <c r="C3039" s="1" t="s">
        <v>14931</v>
      </c>
      <c r="D3039" s="1"/>
      <c r="E3039" s="1"/>
      <c r="F3039" s="1" t="s">
        <v>14932</v>
      </c>
      <c r="G3039" s="1" t="s">
        <v>14933</v>
      </c>
      <c r="H3039" s="1">
        <v>27057</v>
      </c>
      <c r="I3039" s="1">
        <v>1000610</v>
      </c>
      <c r="J3039" s="1">
        <v>46.884099999999997</v>
      </c>
      <c r="K3039" s="1">
        <v>-95.060100000000006</v>
      </c>
      <c r="L3039" s="1"/>
      <c r="M3039" s="1" t="s">
        <v>1559</v>
      </c>
      <c r="N3039" s="1" t="s">
        <v>14790</v>
      </c>
      <c r="O3039" s="1">
        <v>2022</v>
      </c>
      <c r="P3039" s="1">
        <v>56470</v>
      </c>
      <c r="Q3039" s="1" t="s">
        <v>14934</v>
      </c>
      <c r="R3039" s="1"/>
      <c r="S3039" s="1" t="s">
        <v>24570</v>
      </c>
      <c r="T3039" s="1" t="s">
        <v>6826</v>
      </c>
      <c r="U3039" s="1"/>
      <c r="V3039" s="1" t="s">
        <v>14935</v>
      </c>
      <c r="W3039" s="1" t="s">
        <v>6826</v>
      </c>
    </row>
    <row r="3040" spans="1:23" x14ac:dyDescent="0.25">
      <c r="A3040" s="1">
        <v>1000555</v>
      </c>
      <c r="B3040" s="5" t="str">
        <f>VLOOKUP(H3040,'FIPS Basin X-walk'!$A$2:$F$3224,6,FALSE)</f>
        <v>Piedmont-Blue Ridge Prov</v>
      </c>
      <c r="C3040" s="1" t="s">
        <v>16323</v>
      </c>
      <c r="D3040" s="1"/>
      <c r="E3040" s="1"/>
      <c r="F3040" s="1" t="s">
        <v>16324</v>
      </c>
      <c r="G3040" s="1" t="s">
        <v>1798</v>
      </c>
      <c r="H3040" s="1">
        <v>34017</v>
      </c>
      <c r="I3040" s="1">
        <v>1000555</v>
      </c>
      <c r="J3040" s="1">
        <v>40.652900000000002</v>
      </c>
      <c r="K3040" s="1">
        <v>-74.0916</v>
      </c>
      <c r="L3040" s="1"/>
      <c r="M3040" s="1" t="s">
        <v>1536</v>
      </c>
      <c r="N3040" s="1" t="s">
        <v>16210</v>
      </c>
      <c r="O3040" s="1">
        <v>2022</v>
      </c>
      <c r="P3040" s="1">
        <v>7002</v>
      </c>
      <c r="Q3040" s="1" t="s">
        <v>16325</v>
      </c>
      <c r="R3040" s="1"/>
      <c r="S3040" s="1" t="s">
        <v>24355</v>
      </c>
      <c r="T3040" s="1" t="s">
        <v>6826</v>
      </c>
      <c r="U3040" s="1"/>
      <c r="V3040" s="1" t="s">
        <v>24556</v>
      </c>
      <c r="W3040" s="1" t="s">
        <v>6828</v>
      </c>
    </row>
    <row r="3041" spans="1:23" x14ac:dyDescent="0.25">
      <c r="A3041" s="1">
        <v>1001246</v>
      </c>
      <c r="B3041" s="5" t="str">
        <f>VLOOKUP(H3041,'FIPS Basin X-walk'!$A$2:$F$3224,6,FALSE)</f>
        <v>Piedmont-Blue Ridge Prov</v>
      </c>
      <c r="C3041" s="1" t="s">
        <v>16326</v>
      </c>
      <c r="D3041" s="1"/>
      <c r="E3041" s="1"/>
      <c r="F3041" s="1" t="s">
        <v>16327</v>
      </c>
      <c r="G3041" s="1" t="s">
        <v>1798</v>
      </c>
      <c r="H3041" s="1">
        <v>34017</v>
      </c>
      <c r="I3041" s="1">
        <v>1001246</v>
      </c>
      <c r="J3041" s="1">
        <v>40.655299999999997</v>
      </c>
      <c r="K3041" s="1">
        <v>-74.112399999999994</v>
      </c>
      <c r="L3041" s="1"/>
      <c r="M3041" s="1" t="s">
        <v>1536</v>
      </c>
      <c r="N3041" s="1" t="s">
        <v>16210</v>
      </c>
      <c r="O3041" s="1">
        <v>2022</v>
      </c>
      <c r="P3041" s="1">
        <v>7002</v>
      </c>
      <c r="Q3041" s="1" t="s">
        <v>24665</v>
      </c>
      <c r="R3041" s="1"/>
      <c r="S3041" s="1" t="s">
        <v>24355</v>
      </c>
      <c r="T3041" s="1" t="s">
        <v>6826</v>
      </c>
      <c r="U3041" s="1"/>
      <c r="V3041" s="1" t="s">
        <v>16328</v>
      </c>
      <c r="W3041" s="1" t="s">
        <v>6826</v>
      </c>
    </row>
    <row r="3042" spans="1:23" x14ac:dyDescent="0.25">
      <c r="A3042" s="1">
        <v>1000747</v>
      </c>
      <c r="B3042" s="5" t="str">
        <f>VLOOKUP(H3042,'FIPS Basin X-walk'!$A$2:$F$3224,6,FALSE)</f>
        <v>Piedmont-Blue Ridge Prov</v>
      </c>
      <c r="C3042" s="1" t="s">
        <v>16329</v>
      </c>
      <c r="D3042" s="1"/>
      <c r="E3042" s="1"/>
      <c r="F3042" s="1" t="s">
        <v>16330</v>
      </c>
      <c r="G3042" s="1" t="s">
        <v>1798</v>
      </c>
      <c r="H3042" s="1">
        <v>34017</v>
      </c>
      <c r="I3042" s="1">
        <v>1000747</v>
      </c>
      <c r="J3042" s="1">
        <v>40.737499999999997</v>
      </c>
      <c r="K3042" s="1">
        <v>-74.099999999999994</v>
      </c>
      <c r="L3042" s="1"/>
      <c r="M3042" s="1" t="s">
        <v>1536</v>
      </c>
      <c r="N3042" s="1" t="s">
        <v>16210</v>
      </c>
      <c r="O3042" s="1">
        <v>2022</v>
      </c>
      <c r="P3042" s="1">
        <v>7032</v>
      </c>
      <c r="Q3042" s="1" t="s">
        <v>16331</v>
      </c>
      <c r="R3042" s="1"/>
      <c r="S3042" s="1" t="s">
        <v>24355</v>
      </c>
      <c r="T3042" s="1" t="s">
        <v>6826</v>
      </c>
      <c r="U3042" s="1"/>
      <c r="V3042" s="1" t="s">
        <v>24580</v>
      </c>
      <c r="W3042" s="1" t="s">
        <v>6828</v>
      </c>
    </row>
    <row r="3043" spans="1:23" x14ac:dyDescent="0.25">
      <c r="A3043" s="1">
        <v>1001988</v>
      </c>
      <c r="B3043" s="5" t="str">
        <f>VLOOKUP(H3043,'FIPS Basin X-walk'!$A$2:$F$3224,6,FALSE)</f>
        <v>Permian Basin</v>
      </c>
      <c r="C3043" s="1"/>
      <c r="D3043" s="1"/>
      <c r="E3043" s="1"/>
      <c r="F3043" s="1" t="s">
        <v>1600</v>
      </c>
      <c r="G3043" s="1" t="s">
        <v>21216</v>
      </c>
      <c r="H3043" s="1">
        <v>48229</v>
      </c>
      <c r="I3043" s="1">
        <v>1001988</v>
      </c>
      <c r="J3043" s="1">
        <v>31.683900000000001</v>
      </c>
      <c r="K3043" s="1">
        <v>-105.94896</v>
      </c>
      <c r="L3043" s="1"/>
      <c r="M3043" s="1" t="s">
        <v>1485</v>
      </c>
      <c r="N3043" s="1" t="s">
        <v>9148</v>
      </c>
      <c r="O3043" s="1">
        <v>2022</v>
      </c>
      <c r="P3043" s="1">
        <v>79978</v>
      </c>
      <c r="Q3043" s="1" t="s">
        <v>23997</v>
      </c>
      <c r="R3043" s="1"/>
      <c r="S3043" s="1" t="s">
        <v>24435</v>
      </c>
      <c r="T3043" s="1" t="s">
        <v>6826</v>
      </c>
      <c r="U3043" s="1"/>
      <c r="V3043" s="1" t="s">
        <v>7090</v>
      </c>
      <c r="W3043" s="1" t="s">
        <v>6826</v>
      </c>
    </row>
    <row r="3044" spans="1:23" x14ac:dyDescent="0.25">
      <c r="A3044" s="1">
        <v>1001981</v>
      </c>
      <c r="B3044" s="5" t="str">
        <f>VLOOKUP(H3044,'FIPS Basin X-walk'!$A$2:$F$3224,6,FALSE)</f>
        <v>Permian Basin</v>
      </c>
      <c r="C3044" s="1"/>
      <c r="D3044" s="1"/>
      <c r="E3044" s="1"/>
      <c r="F3044" s="1" t="s">
        <v>21215</v>
      </c>
      <c r="G3044" s="1" t="s">
        <v>21216</v>
      </c>
      <c r="H3044" s="1">
        <v>48229</v>
      </c>
      <c r="I3044" s="1">
        <v>1001981</v>
      </c>
      <c r="J3044" s="1">
        <v>31.703299999999999</v>
      </c>
      <c r="K3044" s="1">
        <v>-105.4564</v>
      </c>
      <c r="L3044" s="1"/>
      <c r="M3044" s="1" t="s">
        <v>1485</v>
      </c>
      <c r="N3044" s="1" t="s">
        <v>9148</v>
      </c>
      <c r="O3044" s="1">
        <v>2022</v>
      </c>
      <c r="P3044" s="1">
        <v>79847</v>
      </c>
      <c r="Q3044" s="1" t="s">
        <v>23994</v>
      </c>
      <c r="R3044" s="1"/>
      <c r="S3044" s="1" t="s">
        <v>24435</v>
      </c>
      <c r="T3044" s="1" t="s">
        <v>6826</v>
      </c>
      <c r="U3044" s="1"/>
      <c r="V3044" s="1" t="s">
        <v>7090</v>
      </c>
      <c r="W3044" s="1" t="s">
        <v>6826</v>
      </c>
    </row>
    <row r="3045" spans="1:23" x14ac:dyDescent="0.25">
      <c r="A3045" s="1">
        <v>1013184</v>
      </c>
      <c r="B3045" s="5" t="str">
        <f>VLOOKUP(H3045,'FIPS Basin X-walk'!$A$2:$F$3224,6,FALSE)</f>
        <v>Chautauqua Platform</v>
      </c>
      <c r="C3045" s="1" t="s">
        <v>23674</v>
      </c>
      <c r="D3045" s="1"/>
      <c r="E3045" s="1"/>
      <c r="F3045" s="1" t="s">
        <v>18625</v>
      </c>
      <c r="G3045" s="1" t="s">
        <v>5276</v>
      </c>
      <c r="H3045" s="1">
        <v>40063</v>
      </c>
      <c r="I3045" s="1">
        <v>1013184</v>
      </c>
      <c r="J3045" s="1">
        <v>34.911552</v>
      </c>
      <c r="K3045" s="1">
        <v>-96.134662000000006</v>
      </c>
      <c r="L3045" s="1"/>
      <c r="M3045" s="1" t="s">
        <v>1495</v>
      </c>
      <c r="N3045" s="1" t="s">
        <v>9115</v>
      </c>
      <c r="O3045" s="1">
        <v>2022</v>
      </c>
      <c r="P3045" s="1">
        <v>74570</v>
      </c>
      <c r="Q3045" s="1" t="s">
        <v>24237</v>
      </c>
      <c r="R3045" s="1"/>
      <c r="S3045" s="1">
        <v>211130</v>
      </c>
      <c r="T3045" s="1" t="s">
        <v>6826</v>
      </c>
      <c r="U3045" s="1"/>
      <c r="V3045" s="1" t="s">
        <v>18377</v>
      </c>
      <c r="W3045" s="1" t="s">
        <v>6826</v>
      </c>
    </row>
    <row r="3046" spans="1:23" x14ac:dyDescent="0.25">
      <c r="A3046" s="1">
        <v>1002050</v>
      </c>
      <c r="B3046" s="5" t="str">
        <f>VLOOKUP(H3046,'FIPS Basin X-walk'!$A$2:$F$3224,6,FALSE)</f>
        <v>Chautauqua Platform</v>
      </c>
      <c r="C3046" s="1"/>
      <c r="D3046" s="1"/>
      <c r="E3046" s="1"/>
      <c r="F3046" s="1" t="s">
        <v>654</v>
      </c>
      <c r="G3046" s="1" t="s">
        <v>18435</v>
      </c>
      <c r="H3046" s="1">
        <v>40063</v>
      </c>
      <c r="I3046" s="1">
        <v>1002050</v>
      </c>
      <c r="J3046" s="1">
        <v>34.866489000000001</v>
      </c>
      <c r="K3046" s="1">
        <v>-96.352924000000002</v>
      </c>
      <c r="L3046" s="1"/>
      <c r="M3046" s="1" t="s">
        <v>1495</v>
      </c>
      <c r="N3046" s="1" t="s">
        <v>9115</v>
      </c>
      <c r="O3046" s="1">
        <v>2022</v>
      </c>
      <c r="P3046" s="1">
        <v>74825</v>
      </c>
      <c r="Q3046" s="1" t="s">
        <v>654</v>
      </c>
      <c r="R3046" s="1"/>
      <c r="S3046" s="1" t="s">
        <v>24435</v>
      </c>
      <c r="T3046" s="1" t="s">
        <v>6826</v>
      </c>
      <c r="U3046" s="1"/>
      <c r="V3046" s="1" t="s">
        <v>7521</v>
      </c>
      <c r="W3046" s="1" t="s">
        <v>6826</v>
      </c>
    </row>
    <row r="3047" spans="1:23" x14ac:dyDescent="0.25">
      <c r="A3047" s="1">
        <v>1007865</v>
      </c>
      <c r="B3047" s="5" t="str">
        <f>VLOOKUP(H3047,'FIPS Basin X-walk'!$A$2:$F$3224,6,FALSE)</f>
        <v>Chautauqua Platform</v>
      </c>
      <c r="C3047" s="1"/>
      <c r="D3047" s="1"/>
      <c r="E3047" s="1"/>
      <c r="F3047" s="1" t="s">
        <v>18434</v>
      </c>
      <c r="G3047" s="1" t="s">
        <v>18435</v>
      </c>
      <c r="H3047" s="1">
        <v>40063</v>
      </c>
      <c r="I3047" s="1">
        <v>1007865</v>
      </c>
      <c r="J3047" s="1">
        <v>34.852699999999999</v>
      </c>
      <c r="K3047" s="1">
        <v>-96.228999999999999</v>
      </c>
      <c r="L3047" s="1"/>
      <c r="M3047" s="1" t="s">
        <v>1495</v>
      </c>
      <c r="N3047" s="1" t="s">
        <v>9115</v>
      </c>
      <c r="O3047" s="1">
        <v>2022</v>
      </c>
      <c r="P3047" s="1">
        <v>74531</v>
      </c>
      <c r="Q3047" s="1" t="s">
        <v>1201</v>
      </c>
      <c r="R3047" s="1"/>
      <c r="S3047" s="1" t="s">
        <v>24399</v>
      </c>
      <c r="T3047" s="1" t="s">
        <v>6826</v>
      </c>
      <c r="U3047" s="1"/>
      <c r="V3047" s="1" t="s">
        <v>13029</v>
      </c>
      <c r="W3047" s="1" t="s">
        <v>6826</v>
      </c>
    </row>
    <row r="3048" spans="1:23" x14ac:dyDescent="0.25">
      <c r="A3048" s="1">
        <v>1002470</v>
      </c>
      <c r="B3048" s="5" t="str">
        <f>VLOOKUP(H3048,'FIPS Basin X-walk'!$A$2:$F$3224,6,FALSE)</f>
        <v>Chautauqua Platform</v>
      </c>
      <c r="C3048" s="1" t="s">
        <v>18436</v>
      </c>
      <c r="D3048" s="1"/>
      <c r="E3048" s="1"/>
      <c r="F3048" s="1" t="s">
        <v>18437</v>
      </c>
      <c r="G3048" s="1" t="s">
        <v>18435</v>
      </c>
      <c r="H3048" s="1">
        <v>40063</v>
      </c>
      <c r="I3048" s="1">
        <v>1002470</v>
      </c>
      <c r="J3048" s="1">
        <v>35.14</v>
      </c>
      <c r="K3048" s="1">
        <v>-96.169167000000002</v>
      </c>
      <c r="L3048" s="1"/>
      <c r="M3048" s="1" t="s">
        <v>1495</v>
      </c>
      <c r="N3048" s="1" t="s">
        <v>9115</v>
      </c>
      <c r="O3048" s="1">
        <v>2022</v>
      </c>
      <c r="P3048" s="1">
        <v>74883</v>
      </c>
      <c r="Q3048" s="1" t="s">
        <v>132</v>
      </c>
      <c r="R3048" s="1"/>
      <c r="S3048" s="1" t="s">
        <v>24399</v>
      </c>
      <c r="T3048" s="1" t="s">
        <v>6826</v>
      </c>
      <c r="U3048" s="1"/>
      <c r="V3048" s="1" t="s">
        <v>7521</v>
      </c>
      <c r="W3048" s="1" t="s">
        <v>6826</v>
      </c>
    </row>
    <row r="3049" spans="1:23" x14ac:dyDescent="0.25">
      <c r="A3049" s="1">
        <v>1014417</v>
      </c>
      <c r="B3049" s="5" t="str">
        <f>VLOOKUP(H3049,'FIPS Basin X-walk'!$A$2:$F$3224,6,FALSE)</f>
        <v>Chautauqua Platform</v>
      </c>
      <c r="C3049" s="1"/>
      <c r="D3049" s="1"/>
      <c r="E3049" s="1"/>
      <c r="F3049" s="1" t="s">
        <v>27125</v>
      </c>
      <c r="G3049" s="1" t="s">
        <v>18435</v>
      </c>
      <c r="H3049" s="1">
        <v>40063</v>
      </c>
      <c r="I3049" s="1">
        <v>1014417</v>
      </c>
      <c r="J3049" s="1">
        <v>35.157420999999999</v>
      </c>
      <c r="K3049" s="1">
        <v>-96.126625000000004</v>
      </c>
      <c r="L3049" s="1"/>
      <c r="M3049" s="1" t="s">
        <v>1495</v>
      </c>
      <c r="N3049" s="1" t="s">
        <v>9115</v>
      </c>
      <c r="O3049" s="1">
        <v>2022</v>
      </c>
      <c r="P3049" s="1">
        <v>74883</v>
      </c>
      <c r="Q3049" s="1" t="s">
        <v>24311</v>
      </c>
      <c r="R3049" s="1"/>
      <c r="S3049" s="1" t="s">
        <v>24489</v>
      </c>
      <c r="T3049" s="1" t="s">
        <v>6826</v>
      </c>
      <c r="U3049" s="1"/>
      <c r="V3049" s="1" t="s">
        <v>18693</v>
      </c>
      <c r="W3049" s="1" t="s">
        <v>6826</v>
      </c>
    </row>
    <row r="3050" spans="1:23" x14ac:dyDescent="0.25">
      <c r="A3050" s="1">
        <v>1007630</v>
      </c>
      <c r="B3050" s="5" t="str">
        <f>VLOOKUP(H3050,'FIPS Basin X-walk'!$A$2:$F$3224,6,FALSE)</f>
        <v/>
      </c>
      <c r="C3050" s="1" t="s">
        <v>25889</v>
      </c>
      <c r="D3050" s="1"/>
      <c r="E3050" s="1"/>
      <c r="F3050" s="1" t="s">
        <v>2027</v>
      </c>
      <c r="G3050" s="1" t="s">
        <v>23491</v>
      </c>
      <c r="H3050" s="1">
        <v>72069</v>
      </c>
      <c r="I3050" s="1">
        <v>1007630</v>
      </c>
      <c r="J3050" s="1">
        <v>18.132987</v>
      </c>
      <c r="K3050" s="1">
        <v>-65.820393999999993</v>
      </c>
      <c r="L3050" s="1"/>
      <c r="M3050" s="1" t="s">
        <v>1607</v>
      </c>
      <c r="N3050" s="1" t="s">
        <v>23460</v>
      </c>
      <c r="O3050" s="1">
        <v>2022</v>
      </c>
      <c r="P3050" s="1">
        <v>791</v>
      </c>
      <c r="Q3050" s="1" t="s">
        <v>23492</v>
      </c>
      <c r="R3050" s="1"/>
      <c r="S3050" s="1" t="s">
        <v>24358</v>
      </c>
      <c r="T3050" s="1" t="s">
        <v>6826</v>
      </c>
      <c r="U3050" s="1"/>
      <c r="V3050" s="1" t="s">
        <v>23493</v>
      </c>
      <c r="W3050" s="1" t="s">
        <v>6826</v>
      </c>
    </row>
    <row r="3051" spans="1:23" x14ac:dyDescent="0.25">
      <c r="A3051" s="1">
        <v>1007411</v>
      </c>
      <c r="B3051" s="5" t="str">
        <f>VLOOKUP(H3051,'FIPS Basin X-walk'!$A$2:$F$3224,6,FALSE)</f>
        <v>Eel River Basin</v>
      </c>
      <c r="C3051" s="1" t="s">
        <v>8172</v>
      </c>
      <c r="D3051" s="1"/>
      <c r="E3051" s="1"/>
      <c r="F3051" s="1" t="s">
        <v>8173</v>
      </c>
      <c r="G3051" s="1" t="s">
        <v>1790</v>
      </c>
      <c r="H3051" s="1">
        <v>6023</v>
      </c>
      <c r="I3051" s="1">
        <v>1007411</v>
      </c>
      <c r="J3051" s="1">
        <v>40.741500000000002</v>
      </c>
      <c r="K3051" s="1">
        <v>-124.2103</v>
      </c>
      <c r="L3051" s="1"/>
      <c r="M3051" s="1" t="s">
        <v>1489</v>
      </c>
      <c r="N3051" s="1" t="s">
        <v>8033</v>
      </c>
      <c r="O3051" s="1">
        <v>2022</v>
      </c>
      <c r="P3051" s="1">
        <v>95503</v>
      </c>
      <c r="Q3051" s="1" t="s">
        <v>8174</v>
      </c>
      <c r="R3051" s="1"/>
      <c r="S3051" s="1" t="s">
        <v>24355</v>
      </c>
      <c r="T3051" s="1" t="s">
        <v>6826</v>
      </c>
      <c r="U3051" s="1"/>
      <c r="V3051" s="1" t="s">
        <v>25827</v>
      </c>
      <c r="W3051" s="1" t="s">
        <v>6826</v>
      </c>
    </row>
    <row r="3052" spans="1:23" x14ac:dyDescent="0.25">
      <c r="A3052" s="1">
        <v>1001197</v>
      </c>
      <c r="B3052" s="5" t="str">
        <f>VLOOKUP(H3052,'FIPS Basin X-walk'!$A$2:$F$3224,6,FALSE)</f>
        <v>Great Basin Province</v>
      </c>
      <c r="C3052" s="1" t="s">
        <v>16125</v>
      </c>
      <c r="D3052" s="1"/>
      <c r="E3052" s="1" t="s">
        <v>6828</v>
      </c>
      <c r="F3052" s="1" t="s">
        <v>16126</v>
      </c>
      <c r="G3052" s="1" t="s">
        <v>1790</v>
      </c>
      <c r="H3052" s="1">
        <v>32013</v>
      </c>
      <c r="I3052" s="1">
        <v>1001197</v>
      </c>
      <c r="J3052" s="1">
        <v>40.883099999999999</v>
      </c>
      <c r="K3052" s="1">
        <v>-117.1542</v>
      </c>
      <c r="L3052" s="1"/>
      <c r="M3052" s="1" t="s">
        <v>1550</v>
      </c>
      <c r="N3052" s="1" t="s">
        <v>12314</v>
      </c>
      <c r="O3052" s="1">
        <v>2022</v>
      </c>
      <c r="P3052" s="1">
        <v>89438</v>
      </c>
      <c r="Q3052" s="1" t="s">
        <v>16127</v>
      </c>
      <c r="R3052" s="1"/>
      <c r="S3052" s="1" t="s">
        <v>24355</v>
      </c>
      <c r="T3052" s="1" t="s">
        <v>6826</v>
      </c>
      <c r="U3052" s="1"/>
      <c r="V3052" s="1" t="s">
        <v>16128</v>
      </c>
      <c r="W3052" s="1" t="s">
        <v>6828</v>
      </c>
    </row>
    <row r="3053" spans="1:23" x14ac:dyDescent="0.25">
      <c r="A3053" s="1">
        <v>1007736</v>
      </c>
      <c r="B3053" s="5" t="str">
        <f>VLOOKUP(H3053,'FIPS Basin X-walk'!$A$2:$F$3224,6,FALSE)</f>
        <v>Eel River Basin</v>
      </c>
      <c r="C3053" s="1" t="s">
        <v>8175</v>
      </c>
      <c r="D3053" s="1"/>
      <c r="E3053" s="1"/>
      <c r="F3053" s="1" t="s">
        <v>2194</v>
      </c>
      <c r="G3053" s="1" t="s">
        <v>8176</v>
      </c>
      <c r="H3053" s="1">
        <v>6023</v>
      </c>
      <c r="I3053" s="1">
        <v>1007736</v>
      </c>
      <c r="J3053" s="1">
        <v>40.762349999999998</v>
      </c>
      <c r="K3053" s="1">
        <v>-124.08941</v>
      </c>
      <c r="L3053" s="1"/>
      <c r="M3053" s="1" t="s">
        <v>1489</v>
      </c>
      <c r="N3053" s="1" t="s">
        <v>8033</v>
      </c>
      <c r="O3053" s="1">
        <v>2022</v>
      </c>
      <c r="P3053" s="1">
        <v>95503</v>
      </c>
      <c r="Q3053" s="1" t="s">
        <v>8177</v>
      </c>
      <c r="R3053" s="1"/>
      <c r="S3053" s="1" t="s">
        <v>24358</v>
      </c>
      <c r="T3053" s="1" t="s">
        <v>6826</v>
      </c>
      <c r="U3053" s="1"/>
      <c r="V3053" s="1" t="s">
        <v>25805</v>
      </c>
      <c r="W3053" s="1" t="s">
        <v>6826</v>
      </c>
    </row>
    <row r="3054" spans="1:23" x14ac:dyDescent="0.25">
      <c r="A3054" s="1">
        <v>1000086</v>
      </c>
      <c r="B3054" s="5" t="str">
        <f>VLOOKUP(H3054,'FIPS Basin X-walk'!$A$2:$F$3224,6,FALSE)</f>
        <v>Cincinnati Arch</v>
      </c>
      <c r="C3054" s="1" t="s">
        <v>24407</v>
      </c>
      <c r="D3054" s="1"/>
      <c r="E3054" s="1"/>
      <c r="F3054" s="1" t="s">
        <v>20128</v>
      </c>
      <c r="G3054" s="1" t="s">
        <v>1998</v>
      </c>
      <c r="H3054" s="1">
        <v>47085</v>
      </c>
      <c r="I3054" s="1">
        <v>1000086</v>
      </c>
      <c r="J3054" s="1">
        <v>36.041899999999998</v>
      </c>
      <c r="K3054" s="1">
        <v>-87.975300000000004</v>
      </c>
      <c r="L3054" s="1"/>
      <c r="M3054" s="1" t="s">
        <v>1538</v>
      </c>
      <c r="N3054" s="1" t="s">
        <v>20002</v>
      </c>
      <c r="O3054" s="1">
        <v>2022</v>
      </c>
      <c r="P3054" s="1">
        <v>37134</v>
      </c>
      <c r="Q3054" s="1" t="s">
        <v>20129</v>
      </c>
      <c r="R3054" s="1"/>
      <c r="S3054" s="1" t="s">
        <v>24408</v>
      </c>
      <c r="T3054" s="1" t="s">
        <v>6826</v>
      </c>
      <c r="U3054" s="1"/>
      <c r="V3054" s="1" t="s">
        <v>7998</v>
      </c>
      <c r="W3054" s="1" t="s">
        <v>6826</v>
      </c>
    </row>
    <row r="3055" spans="1:23" x14ac:dyDescent="0.25">
      <c r="A3055" s="1">
        <v>1000919</v>
      </c>
      <c r="B3055" s="5" t="str">
        <f>VLOOKUP(H3055,'FIPS Basin X-walk'!$A$2:$F$3224,6,FALSE)</f>
        <v>Cincinnati Arch</v>
      </c>
      <c r="C3055" s="1" t="s">
        <v>20130</v>
      </c>
      <c r="D3055" s="1"/>
      <c r="E3055" s="1"/>
      <c r="F3055" s="1" t="s">
        <v>20128</v>
      </c>
      <c r="G3055" s="1" t="s">
        <v>1998</v>
      </c>
      <c r="H3055" s="1">
        <v>47085</v>
      </c>
      <c r="I3055" s="1">
        <v>1000919</v>
      </c>
      <c r="J3055" s="1">
        <v>36.027799999999999</v>
      </c>
      <c r="K3055" s="1">
        <v>-87.986099999999993</v>
      </c>
      <c r="L3055" s="1"/>
      <c r="M3055" s="1" t="s">
        <v>1538</v>
      </c>
      <c r="N3055" s="1" t="s">
        <v>20002</v>
      </c>
      <c r="O3055" s="1">
        <v>2022</v>
      </c>
      <c r="P3055" s="1">
        <v>37134</v>
      </c>
      <c r="Q3055" s="1" t="s">
        <v>20131</v>
      </c>
      <c r="R3055" s="1"/>
      <c r="S3055" s="1" t="s">
        <v>24355</v>
      </c>
      <c r="T3055" s="1" t="s">
        <v>6826</v>
      </c>
      <c r="U3055" s="1"/>
      <c r="V3055" s="1" t="s">
        <v>24409</v>
      </c>
      <c r="W3055" s="1" t="s">
        <v>6828</v>
      </c>
    </row>
    <row r="3056" spans="1:23" x14ac:dyDescent="0.25">
      <c r="A3056" s="1">
        <v>1007164</v>
      </c>
      <c r="B3056" s="5" t="str">
        <f>VLOOKUP(H3056,'FIPS Basin X-walk'!$A$2:$F$3224,6,FALSE)</f>
        <v>Cincinnati Arch</v>
      </c>
      <c r="C3056" s="1" t="s">
        <v>25824</v>
      </c>
      <c r="D3056" s="1"/>
      <c r="E3056" s="1"/>
      <c r="F3056" s="1" t="s">
        <v>20128</v>
      </c>
      <c r="G3056" s="1" t="s">
        <v>20126</v>
      </c>
      <c r="H3056" s="1">
        <v>47085</v>
      </c>
      <c r="I3056" s="1">
        <v>1007164</v>
      </c>
      <c r="J3056" s="1">
        <v>35.996220000000001</v>
      </c>
      <c r="K3056" s="1">
        <v>-87.979394999999997</v>
      </c>
      <c r="L3056" s="1"/>
      <c r="M3056" s="1" t="s">
        <v>1538</v>
      </c>
      <c r="N3056" s="1" t="s">
        <v>20002</v>
      </c>
      <c r="O3056" s="1">
        <v>2022</v>
      </c>
      <c r="P3056" s="1">
        <v>37134</v>
      </c>
      <c r="Q3056" s="1" t="s">
        <v>25825</v>
      </c>
      <c r="R3056" s="1"/>
      <c r="S3056" s="1" t="s">
        <v>24449</v>
      </c>
      <c r="T3056" s="1" t="s">
        <v>6826</v>
      </c>
      <c r="U3056" s="1"/>
      <c r="V3056" s="1" t="s">
        <v>25826</v>
      </c>
      <c r="W3056" s="1" t="s">
        <v>6826</v>
      </c>
    </row>
    <row r="3057" spans="1:23" x14ac:dyDescent="0.25">
      <c r="A3057" s="1">
        <v>1007176</v>
      </c>
      <c r="B3057" s="5" t="str">
        <f>VLOOKUP(H3057,'FIPS Basin X-walk'!$A$2:$F$3224,6,FALSE)</f>
        <v>Cincinnati Arch</v>
      </c>
      <c r="C3057" s="1" t="s">
        <v>20125</v>
      </c>
      <c r="D3057" s="1"/>
      <c r="E3057" s="1"/>
      <c r="F3057" s="1" t="s">
        <v>18142</v>
      </c>
      <c r="G3057" s="1" t="s">
        <v>20126</v>
      </c>
      <c r="H3057" s="1">
        <v>47085</v>
      </c>
      <c r="I3057" s="1">
        <v>1007176</v>
      </c>
      <c r="J3057" s="1">
        <v>36.083371</v>
      </c>
      <c r="K3057" s="1">
        <v>-87.936409999999995</v>
      </c>
      <c r="L3057" s="1"/>
      <c r="M3057" s="1" t="s">
        <v>1538</v>
      </c>
      <c r="N3057" s="1" t="s">
        <v>20002</v>
      </c>
      <c r="O3057" s="1">
        <v>2022</v>
      </c>
      <c r="P3057" s="1">
        <v>37185</v>
      </c>
      <c r="Q3057" s="1" t="s">
        <v>20127</v>
      </c>
      <c r="R3057" s="1"/>
      <c r="S3057" s="1" t="s">
        <v>24385</v>
      </c>
      <c r="T3057" s="1" t="s">
        <v>6826</v>
      </c>
      <c r="U3057" s="1"/>
      <c r="V3057" s="1" t="s">
        <v>13722</v>
      </c>
      <c r="W3057" s="1" t="s">
        <v>6826</v>
      </c>
    </row>
    <row r="3058" spans="1:23" x14ac:dyDescent="0.25">
      <c r="A3058" s="1">
        <v>1000992</v>
      </c>
      <c r="B3058" s="5" t="str">
        <f>VLOOKUP(H3058,'FIPS Basin X-walk'!$A$2:$F$3224,6,FALSE)</f>
        <v>East Texas Basin</v>
      </c>
      <c r="C3058" s="1" t="s">
        <v>21220</v>
      </c>
      <c r="D3058" s="1"/>
      <c r="E3058" s="1"/>
      <c r="F3058" s="1" t="s">
        <v>15434</v>
      </c>
      <c r="G3058" s="1" t="s">
        <v>2071</v>
      </c>
      <c r="H3058" s="1">
        <v>48231</v>
      </c>
      <c r="I3058" s="1">
        <v>1000992</v>
      </c>
      <c r="J3058" s="1">
        <v>33.170699999999997</v>
      </c>
      <c r="K3058" s="1">
        <v>-96.126400000000004</v>
      </c>
      <c r="L3058" s="1"/>
      <c r="M3058" s="1" t="s">
        <v>1485</v>
      </c>
      <c r="N3058" s="1" t="s">
        <v>9148</v>
      </c>
      <c r="O3058" s="1">
        <v>2022</v>
      </c>
      <c r="P3058" s="1">
        <v>75401</v>
      </c>
      <c r="Q3058" s="1" t="s">
        <v>21221</v>
      </c>
      <c r="R3058" s="1"/>
      <c r="S3058" s="1" t="s">
        <v>24355</v>
      </c>
      <c r="T3058" s="1" t="s">
        <v>6826</v>
      </c>
      <c r="U3058" s="1"/>
      <c r="V3058" s="1" t="s">
        <v>21222</v>
      </c>
      <c r="W3058" s="1" t="s">
        <v>6828</v>
      </c>
    </row>
    <row r="3059" spans="1:23" x14ac:dyDescent="0.25">
      <c r="A3059" s="1">
        <v>1002643</v>
      </c>
      <c r="B3059" s="5" t="str">
        <f>VLOOKUP(H3059,'FIPS Basin X-walk'!$A$2:$F$3224,6,FALSE)</f>
        <v>East Texas Basin</v>
      </c>
      <c r="C3059" s="1" t="s">
        <v>21217</v>
      </c>
      <c r="D3059" s="1"/>
      <c r="E3059" s="1"/>
      <c r="F3059" s="1" t="s">
        <v>15518</v>
      </c>
      <c r="G3059" s="1" t="s">
        <v>21218</v>
      </c>
      <c r="H3059" s="1">
        <v>48231</v>
      </c>
      <c r="I3059" s="1">
        <v>1002643</v>
      </c>
      <c r="J3059" s="1">
        <v>33.177689000000001</v>
      </c>
      <c r="K3059" s="1">
        <v>-95.880533999999997</v>
      </c>
      <c r="L3059" s="1"/>
      <c r="M3059" s="1" t="s">
        <v>1485</v>
      </c>
      <c r="N3059" s="1" t="s">
        <v>9148</v>
      </c>
      <c r="O3059" s="1">
        <v>2022</v>
      </c>
      <c r="P3059" s="1">
        <v>75422</v>
      </c>
      <c r="Q3059" s="1" t="s">
        <v>21219</v>
      </c>
      <c r="R3059" s="1"/>
      <c r="S3059" s="1" t="s">
        <v>24358</v>
      </c>
      <c r="T3059" s="1" t="s">
        <v>6826</v>
      </c>
      <c r="U3059" s="1"/>
      <c r="V3059" s="1" t="s">
        <v>6952</v>
      </c>
      <c r="W3059" s="1" t="s">
        <v>6826</v>
      </c>
    </row>
    <row r="3060" spans="1:23" x14ac:dyDescent="0.25">
      <c r="A3060" s="1">
        <v>1007854</v>
      </c>
      <c r="B3060" s="5" t="str">
        <f>VLOOKUP(H3060,'FIPS Basin X-walk'!$A$2:$F$3224,6,FALSE)</f>
        <v>East Texas Basin</v>
      </c>
      <c r="C3060" s="1" t="s">
        <v>21223</v>
      </c>
      <c r="D3060" s="1"/>
      <c r="E3060" s="1"/>
      <c r="F3060" s="1" t="s">
        <v>21224</v>
      </c>
      <c r="G3060" s="1" t="s">
        <v>21218</v>
      </c>
      <c r="H3060" s="1">
        <v>48231</v>
      </c>
      <c r="I3060" s="1">
        <v>1007854</v>
      </c>
      <c r="J3060" s="1">
        <v>33.175676000000003</v>
      </c>
      <c r="K3060" s="1">
        <v>-96.130437000000001</v>
      </c>
      <c r="L3060" s="1"/>
      <c r="M3060" s="1" t="s">
        <v>1485</v>
      </c>
      <c r="N3060" s="1" t="s">
        <v>9148</v>
      </c>
      <c r="O3060" s="1">
        <v>2022</v>
      </c>
      <c r="P3060" s="1">
        <v>75423</v>
      </c>
      <c r="Q3060" s="1" t="s">
        <v>21225</v>
      </c>
      <c r="R3060" s="1"/>
      <c r="S3060" s="1" t="s">
        <v>24358</v>
      </c>
      <c r="T3060" s="1" t="s">
        <v>6826</v>
      </c>
      <c r="U3060" s="1"/>
      <c r="V3060" s="1" t="s">
        <v>6878</v>
      </c>
      <c r="W3060" s="1" t="s">
        <v>6826</v>
      </c>
    </row>
    <row r="3061" spans="1:23" x14ac:dyDescent="0.25">
      <c r="A3061" s="1">
        <v>1008150</v>
      </c>
      <c r="B3061" s="5" t="str">
        <f>VLOOKUP(H3061,'FIPS Basin X-walk'!$A$2:$F$3224,6,FALSE)</f>
        <v>Piedmont-Blue Ridge Prov</v>
      </c>
      <c r="C3061" s="1" t="s">
        <v>16332</v>
      </c>
      <c r="D3061" s="1"/>
      <c r="E3061" s="1"/>
      <c r="F3061" s="1" t="s">
        <v>16333</v>
      </c>
      <c r="G3061" s="1" t="s">
        <v>1876</v>
      </c>
      <c r="H3061" s="1">
        <v>34019</v>
      </c>
      <c r="I3061" s="1">
        <v>1008150</v>
      </c>
      <c r="J3061" s="1">
        <v>40.400950999999999</v>
      </c>
      <c r="K3061" s="1">
        <v>-74.908219000000003</v>
      </c>
      <c r="L3061" s="1"/>
      <c r="M3061" s="1" t="s">
        <v>1536</v>
      </c>
      <c r="N3061" s="1" t="s">
        <v>16210</v>
      </c>
      <c r="O3061" s="1">
        <v>2022</v>
      </c>
      <c r="P3061" s="1">
        <v>8530</v>
      </c>
      <c r="Q3061" s="1" t="s">
        <v>750</v>
      </c>
      <c r="R3061" s="1"/>
      <c r="S3061" s="1">
        <v>486210</v>
      </c>
      <c r="T3061" s="1" t="s">
        <v>6826</v>
      </c>
      <c r="U3061" s="1"/>
      <c r="V3061" s="1" t="s">
        <v>7297</v>
      </c>
      <c r="W3061" s="1" t="s">
        <v>6826</v>
      </c>
    </row>
    <row r="3062" spans="1:23" x14ac:dyDescent="0.25">
      <c r="A3062" s="1">
        <v>1000741</v>
      </c>
      <c r="B3062" s="5" t="str">
        <f>VLOOKUP(H3062,'FIPS Basin X-walk'!$A$2:$F$3224,6,FALSE)</f>
        <v>Piedmont-Blue Ridge Prov</v>
      </c>
      <c r="C3062" s="1" t="s">
        <v>16334</v>
      </c>
      <c r="D3062" s="1"/>
      <c r="E3062" s="1"/>
      <c r="F3062" s="1" t="s">
        <v>9510</v>
      </c>
      <c r="G3062" s="1" t="s">
        <v>1876</v>
      </c>
      <c r="H3062" s="1">
        <v>34019</v>
      </c>
      <c r="I3062" s="1">
        <v>1000741</v>
      </c>
      <c r="J3062" s="1">
        <v>40.566099999999999</v>
      </c>
      <c r="K3062" s="1">
        <v>-75.165000000000006</v>
      </c>
      <c r="L3062" s="1"/>
      <c r="M3062" s="1" t="s">
        <v>1536</v>
      </c>
      <c r="N3062" s="1" t="s">
        <v>16210</v>
      </c>
      <c r="O3062" s="1">
        <v>2022</v>
      </c>
      <c r="P3062" s="1">
        <v>8848</v>
      </c>
      <c r="Q3062" s="1" t="s">
        <v>16335</v>
      </c>
      <c r="R3062" s="1"/>
      <c r="S3062" s="1" t="s">
        <v>24355</v>
      </c>
      <c r="T3062" s="1" t="s">
        <v>6826</v>
      </c>
      <c r="U3062" s="1"/>
      <c r="V3062" s="1" t="s">
        <v>16336</v>
      </c>
      <c r="W3062" s="1" t="s">
        <v>6828</v>
      </c>
    </row>
    <row r="3063" spans="1:23" x14ac:dyDescent="0.25">
      <c r="A3063" s="1">
        <v>1000316</v>
      </c>
      <c r="B3063" s="5" t="str">
        <f>VLOOKUP(H3063,'FIPS Basin X-walk'!$A$2:$F$3224,6,FALSE)</f>
        <v>Appalachian Basin (Eastern Overthrust Area)</v>
      </c>
      <c r="C3063" s="1" t="s">
        <v>19221</v>
      </c>
      <c r="D3063" s="1"/>
      <c r="E3063" s="1"/>
      <c r="F3063" s="1" t="s">
        <v>19222</v>
      </c>
      <c r="G3063" s="1" t="s">
        <v>1678</v>
      </c>
      <c r="H3063" s="1">
        <v>42061</v>
      </c>
      <c r="I3063" s="1">
        <v>1000316</v>
      </c>
      <c r="J3063" s="1">
        <v>40.308599999999998</v>
      </c>
      <c r="K3063" s="1">
        <v>-78.138900000000007</v>
      </c>
      <c r="L3063" s="1"/>
      <c r="M3063" s="1" t="s">
        <v>1501</v>
      </c>
      <c r="N3063" s="1" t="s">
        <v>18868</v>
      </c>
      <c r="O3063" s="1">
        <v>2022</v>
      </c>
      <c r="P3063" s="1">
        <v>16657</v>
      </c>
      <c r="Q3063" s="1" t="s">
        <v>23</v>
      </c>
      <c r="R3063" s="1"/>
      <c r="S3063" s="1" t="s">
        <v>24435</v>
      </c>
      <c r="T3063" s="1" t="s">
        <v>6826</v>
      </c>
      <c r="U3063" s="1"/>
      <c r="V3063" s="1" t="s">
        <v>7297</v>
      </c>
      <c r="W3063" s="1" t="s">
        <v>6826</v>
      </c>
    </row>
    <row r="3064" spans="1:23" x14ac:dyDescent="0.25">
      <c r="A3064" s="1">
        <v>1005592</v>
      </c>
      <c r="B3064" s="5" t="str">
        <f>VLOOKUP(H3064,'FIPS Basin X-walk'!$A$2:$F$3224,6,FALSE)</f>
        <v>Cincinnati Arch</v>
      </c>
      <c r="C3064" s="1" t="s">
        <v>11605</v>
      </c>
      <c r="D3064" s="1"/>
      <c r="E3064" s="1"/>
      <c r="F3064" s="1" t="s">
        <v>11606</v>
      </c>
      <c r="G3064" s="1" t="s">
        <v>11607</v>
      </c>
      <c r="H3064" s="1">
        <v>18069</v>
      </c>
      <c r="I3064" s="1">
        <v>1005592</v>
      </c>
      <c r="J3064" s="1">
        <v>40.886339999999997</v>
      </c>
      <c r="K3064" s="1">
        <v>-85.471130000000002</v>
      </c>
      <c r="L3064" s="1"/>
      <c r="M3064" s="1" t="s">
        <v>1499</v>
      </c>
      <c r="N3064" s="1" t="s">
        <v>11457</v>
      </c>
      <c r="O3064" s="1">
        <v>2022</v>
      </c>
      <c r="P3064" s="1">
        <v>46750</v>
      </c>
      <c r="Q3064" s="1" t="s">
        <v>11608</v>
      </c>
      <c r="R3064" s="1"/>
      <c r="S3064" s="1" t="s">
        <v>24804</v>
      </c>
      <c r="T3064" s="1" t="s">
        <v>6826</v>
      </c>
      <c r="U3064" s="1"/>
      <c r="V3064" s="1" t="s">
        <v>11609</v>
      </c>
      <c r="W3064" s="1" t="s">
        <v>6826</v>
      </c>
    </row>
    <row r="3065" spans="1:23" x14ac:dyDescent="0.25">
      <c r="A3065" s="1">
        <v>1003540</v>
      </c>
      <c r="B3065" s="5" t="str">
        <f>VLOOKUP(H3065,'FIPS Basin X-walk'!$A$2:$F$3224,6,FALSE)</f>
        <v>Michigan Basin</v>
      </c>
      <c r="C3065" s="1" t="s">
        <v>14348</v>
      </c>
      <c r="D3065" s="1"/>
      <c r="E3065" s="1"/>
      <c r="F3065" s="1" t="s">
        <v>14349</v>
      </c>
      <c r="G3065" s="1" t="s">
        <v>14344</v>
      </c>
      <c r="H3065" s="1">
        <v>26063</v>
      </c>
      <c r="I3065" s="1">
        <v>1003540</v>
      </c>
      <c r="J3065" s="1">
        <v>43.717440000000003</v>
      </c>
      <c r="K3065" s="1">
        <v>-83.058319999999995</v>
      </c>
      <c r="L3065" s="1"/>
      <c r="M3065" s="1" t="s">
        <v>1493</v>
      </c>
      <c r="N3065" s="1" t="s">
        <v>14185</v>
      </c>
      <c r="O3065" s="1">
        <v>2022</v>
      </c>
      <c r="P3065" s="1">
        <v>48413</v>
      </c>
      <c r="Q3065" s="1" t="s">
        <v>14350</v>
      </c>
      <c r="R3065" s="1"/>
      <c r="S3065" s="1" t="s">
        <v>24358</v>
      </c>
      <c r="T3065" s="1" t="s">
        <v>6826</v>
      </c>
      <c r="U3065" s="1"/>
      <c r="V3065" s="1" t="s">
        <v>14351</v>
      </c>
      <c r="W3065" s="1" t="s">
        <v>6826</v>
      </c>
    </row>
    <row r="3066" spans="1:23" x14ac:dyDescent="0.25">
      <c r="A3066" s="1">
        <v>1002526</v>
      </c>
      <c r="B3066" s="5" t="str">
        <f>VLOOKUP(H3066,'FIPS Basin X-walk'!$A$2:$F$3224,6,FALSE)</f>
        <v>Appalachian Basin</v>
      </c>
      <c r="C3066" s="1" t="s">
        <v>17957</v>
      </c>
      <c r="D3066" s="1"/>
      <c r="E3066" s="1"/>
      <c r="F3066" s="1" t="s">
        <v>16016</v>
      </c>
      <c r="G3066" s="1" t="s">
        <v>14344</v>
      </c>
      <c r="H3066" s="1">
        <v>39077</v>
      </c>
      <c r="I3066" s="1">
        <v>1002526</v>
      </c>
      <c r="J3066" s="1">
        <v>41.284730000000003</v>
      </c>
      <c r="K3066" s="1">
        <v>-82.820239999999998</v>
      </c>
      <c r="L3066" s="1"/>
      <c r="M3066" s="1" t="s">
        <v>1542</v>
      </c>
      <c r="N3066" s="1" t="s">
        <v>17708</v>
      </c>
      <c r="O3066" s="1">
        <v>2022</v>
      </c>
      <c r="P3066" s="1">
        <v>44811</v>
      </c>
      <c r="Q3066" s="1" t="s">
        <v>11872</v>
      </c>
      <c r="R3066" s="1"/>
      <c r="S3066" s="1" t="s">
        <v>24377</v>
      </c>
      <c r="T3066" s="1" t="s">
        <v>6826</v>
      </c>
      <c r="U3066" s="1"/>
      <c r="V3066" s="1" t="s">
        <v>7188</v>
      </c>
      <c r="W3066" s="1" t="s">
        <v>6826</v>
      </c>
    </row>
    <row r="3067" spans="1:23" x14ac:dyDescent="0.25">
      <c r="A3067" s="1">
        <v>1002529</v>
      </c>
      <c r="B3067" s="5" t="str">
        <f>VLOOKUP(H3067,'FIPS Basin X-walk'!$A$2:$F$3224,6,FALSE)</f>
        <v>Michigan Basin</v>
      </c>
      <c r="C3067" s="1" t="s">
        <v>14342</v>
      </c>
      <c r="D3067" s="1"/>
      <c r="E3067" s="1"/>
      <c r="F3067" s="1" t="s">
        <v>14343</v>
      </c>
      <c r="G3067" s="1" t="s">
        <v>14344</v>
      </c>
      <c r="H3067" s="1">
        <v>26063</v>
      </c>
      <c r="I3067" s="1">
        <v>1002529</v>
      </c>
      <c r="J3067" s="1">
        <v>43.846111000000001</v>
      </c>
      <c r="K3067" s="1">
        <v>-82.649721999999997</v>
      </c>
      <c r="L3067" s="1"/>
      <c r="M3067" s="1" t="s">
        <v>1493</v>
      </c>
      <c r="N3067" s="1" t="s">
        <v>14185</v>
      </c>
      <c r="O3067" s="1">
        <v>2022</v>
      </c>
      <c r="P3067" s="1">
        <v>48441</v>
      </c>
      <c r="Q3067" s="1" t="s">
        <v>24934</v>
      </c>
      <c r="R3067" s="1"/>
      <c r="S3067" s="1" t="s">
        <v>24365</v>
      </c>
      <c r="T3067" s="1" t="s">
        <v>6826</v>
      </c>
      <c r="U3067" s="1"/>
      <c r="V3067" s="1" t="s">
        <v>8102</v>
      </c>
      <c r="W3067" s="1" t="s">
        <v>6826</v>
      </c>
    </row>
    <row r="3068" spans="1:23" x14ac:dyDescent="0.25">
      <c r="A3068" s="1">
        <v>1006343</v>
      </c>
      <c r="B3068" s="5" t="str">
        <f>VLOOKUP(H3068,'FIPS Basin X-walk'!$A$2:$F$3224,6,FALSE)</f>
        <v>Michigan Basin</v>
      </c>
      <c r="C3068" s="1" t="s">
        <v>14345</v>
      </c>
      <c r="D3068" s="1"/>
      <c r="E3068" s="1"/>
      <c r="F3068" s="1" t="s">
        <v>14346</v>
      </c>
      <c r="G3068" s="1" t="s">
        <v>14344</v>
      </c>
      <c r="H3068" s="1">
        <v>26063</v>
      </c>
      <c r="I3068" s="1">
        <v>1006343</v>
      </c>
      <c r="J3068" s="1">
        <v>43.739932000000003</v>
      </c>
      <c r="K3068" s="1">
        <v>-83.446352000000005</v>
      </c>
      <c r="L3068" s="1"/>
      <c r="M3068" s="1" t="s">
        <v>1493</v>
      </c>
      <c r="N3068" s="1" t="s">
        <v>14185</v>
      </c>
      <c r="O3068" s="1">
        <v>2022</v>
      </c>
      <c r="P3068" s="1">
        <v>48759</v>
      </c>
      <c r="Q3068" s="1" t="s">
        <v>14347</v>
      </c>
      <c r="R3068" s="1"/>
      <c r="S3068" s="1" t="s">
        <v>24366</v>
      </c>
      <c r="T3068" s="1" t="s">
        <v>6828</v>
      </c>
      <c r="U3068" s="1"/>
      <c r="V3068" s="1" t="s">
        <v>14230</v>
      </c>
      <c r="W3068" s="1" t="s">
        <v>6828</v>
      </c>
    </row>
    <row r="3069" spans="1:23" x14ac:dyDescent="0.25">
      <c r="A3069" s="1">
        <v>1005822</v>
      </c>
      <c r="B3069" s="5" t="str">
        <f>VLOOKUP(H3069,'FIPS Basin X-walk'!$A$2:$F$3224,6,FALSE)</f>
        <v>Anadarko Basin</v>
      </c>
      <c r="C3069" s="1" t="s">
        <v>21232</v>
      </c>
      <c r="D3069" s="1"/>
      <c r="E3069" s="1"/>
      <c r="F3069" s="1" t="s">
        <v>21231</v>
      </c>
      <c r="G3069" s="1" t="s">
        <v>1524</v>
      </c>
      <c r="H3069" s="1">
        <v>48233</v>
      </c>
      <c r="I3069" s="1">
        <v>1005822</v>
      </c>
      <c r="J3069" s="1">
        <v>35.695700000000002</v>
      </c>
      <c r="K3069" s="1">
        <v>-101.36</v>
      </c>
      <c r="L3069" s="1"/>
      <c r="M3069" s="1" t="s">
        <v>1485</v>
      </c>
      <c r="N3069" s="1" t="s">
        <v>9148</v>
      </c>
      <c r="O3069" s="1">
        <v>2022</v>
      </c>
      <c r="P3069" s="1">
        <v>79007</v>
      </c>
      <c r="Q3069" s="1" t="s">
        <v>21233</v>
      </c>
      <c r="R3069" s="1"/>
      <c r="S3069" s="1" t="s">
        <v>24355</v>
      </c>
      <c r="T3069" s="1" t="s">
        <v>6828</v>
      </c>
      <c r="U3069" s="1"/>
      <c r="V3069" s="1" t="s">
        <v>21234</v>
      </c>
      <c r="W3069" s="1" t="s">
        <v>6828</v>
      </c>
    </row>
    <row r="3070" spans="1:23" x14ac:dyDescent="0.25">
      <c r="A3070" s="1">
        <v>1000605</v>
      </c>
      <c r="B3070" s="5" t="str">
        <f>VLOOKUP(H3070,'FIPS Basin X-walk'!$A$2:$F$3224,6,FALSE)</f>
        <v>Anadarko Basin</v>
      </c>
      <c r="C3070" s="1" t="s">
        <v>21235</v>
      </c>
      <c r="D3070" s="1"/>
      <c r="E3070" s="1"/>
      <c r="F3070" s="1" t="s">
        <v>21227</v>
      </c>
      <c r="G3070" s="1" t="s">
        <v>21228</v>
      </c>
      <c r="H3070" s="1">
        <v>48233</v>
      </c>
      <c r="I3070" s="1">
        <v>1000605</v>
      </c>
      <c r="J3070" s="1">
        <v>35.665515999999997</v>
      </c>
      <c r="K3070" s="1">
        <v>-101.435748</v>
      </c>
      <c r="L3070" s="1"/>
      <c r="M3070" s="1" t="s">
        <v>1485</v>
      </c>
      <c r="N3070" s="1" t="s">
        <v>9148</v>
      </c>
      <c r="O3070" s="1">
        <v>2022</v>
      </c>
      <c r="P3070" s="1">
        <v>79007</v>
      </c>
      <c r="Q3070" s="1" t="s">
        <v>21229</v>
      </c>
      <c r="R3070" s="1"/>
      <c r="S3070" s="1" t="s">
        <v>24449</v>
      </c>
      <c r="T3070" s="1" t="s">
        <v>6826</v>
      </c>
      <c r="U3070" s="1"/>
      <c r="V3070" s="1" t="s">
        <v>24569</v>
      </c>
      <c r="W3070" s="1" t="s">
        <v>6826</v>
      </c>
    </row>
    <row r="3071" spans="1:23" x14ac:dyDescent="0.25">
      <c r="A3071" s="1">
        <v>1002380</v>
      </c>
      <c r="B3071" s="5" t="str">
        <f>VLOOKUP(H3071,'FIPS Basin X-walk'!$A$2:$F$3224,6,FALSE)</f>
        <v>Anadarko Basin</v>
      </c>
      <c r="C3071" s="1" t="s">
        <v>21236</v>
      </c>
      <c r="D3071" s="1"/>
      <c r="E3071" s="1"/>
      <c r="F3071" s="1" t="s">
        <v>21231</v>
      </c>
      <c r="G3071" s="1" t="s">
        <v>21228</v>
      </c>
      <c r="H3071" s="1">
        <v>48233</v>
      </c>
      <c r="I3071" s="1">
        <v>1002380</v>
      </c>
      <c r="J3071" s="1">
        <v>35.641100000000002</v>
      </c>
      <c r="K3071" s="1">
        <v>-101.4203</v>
      </c>
      <c r="L3071" s="1"/>
      <c r="M3071" s="1" t="s">
        <v>1485</v>
      </c>
      <c r="N3071" s="1" t="s">
        <v>9148</v>
      </c>
      <c r="O3071" s="1">
        <v>2022</v>
      </c>
      <c r="P3071" s="1">
        <v>79007</v>
      </c>
      <c r="Q3071" s="1" t="s">
        <v>21237</v>
      </c>
      <c r="R3071" s="1"/>
      <c r="S3071" s="1" t="s">
        <v>24572</v>
      </c>
      <c r="T3071" s="1" t="s">
        <v>6826</v>
      </c>
      <c r="U3071" s="1"/>
      <c r="V3071" s="1" t="s">
        <v>21238</v>
      </c>
      <c r="W3071" s="1" t="s">
        <v>6826</v>
      </c>
    </row>
    <row r="3072" spans="1:23" x14ac:dyDescent="0.25">
      <c r="A3072" s="1">
        <v>1003533</v>
      </c>
      <c r="B3072" s="5" t="str">
        <f>VLOOKUP(H3072,'FIPS Basin X-walk'!$A$2:$F$3224,6,FALSE)</f>
        <v>Anadarko Basin</v>
      </c>
      <c r="C3072" s="1" t="s">
        <v>21226</v>
      </c>
      <c r="D3072" s="1"/>
      <c r="E3072" s="1"/>
      <c r="F3072" s="1" t="s">
        <v>21227</v>
      </c>
      <c r="G3072" s="1" t="s">
        <v>21228</v>
      </c>
      <c r="H3072" s="1">
        <v>48233</v>
      </c>
      <c r="I3072" s="1">
        <v>1003533</v>
      </c>
      <c r="J3072" s="1">
        <v>35.665694999999999</v>
      </c>
      <c r="K3072" s="1">
        <v>-101.43326999999999</v>
      </c>
      <c r="L3072" s="1"/>
      <c r="M3072" s="1" t="s">
        <v>1485</v>
      </c>
      <c r="N3072" s="1" t="s">
        <v>9148</v>
      </c>
      <c r="O3072" s="1">
        <v>2022</v>
      </c>
      <c r="P3072" s="1">
        <v>79007</v>
      </c>
      <c r="Q3072" s="1" t="s">
        <v>21229</v>
      </c>
      <c r="R3072" s="1"/>
      <c r="S3072" s="1" t="s">
        <v>24449</v>
      </c>
      <c r="T3072" s="1" t="s">
        <v>6828</v>
      </c>
      <c r="U3072" s="1"/>
      <c r="V3072" s="1" t="s">
        <v>13636</v>
      </c>
      <c r="W3072" s="1" t="s">
        <v>6826</v>
      </c>
    </row>
    <row r="3073" spans="1:23" x14ac:dyDescent="0.25">
      <c r="A3073" s="1">
        <v>1006301</v>
      </c>
      <c r="B3073" s="5" t="str">
        <f>VLOOKUP(H3073,'FIPS Basin X-walk'!$A$2:$F$3224,6,FALSE)</f>
        <v>Anadarko Basin</v>
      </c>
      <c r="C3073" s="1"/>
      <c r="D3073" s="1"/>
      <c r="E3073" s="1"/>
      <c r="F3073" s="1" t="s">
        <v>21231</v>
      </c>
      <c r="G3073" s="1" t="s">
        <v>21228</v>
      </c>
      <c r="H3073" s="1">
        <v>48233</v>
      </c>
      <c r="I3073" s="1">
        <v>1006301</v>
      </c>
      <c r="J3073" s="1">
        <v>35.703060000000001</v>
      </c>
      <c r="K3073" s="1">
        <v>-101.36305</v>
      </c>
      <c r="L3073" s="1"/>
      <c r="M3073" s="1" t="s">
        <v>1485</v>
      </c>
      <c r="N3073" s="1" t="s">
        <v>9148</v>
      </c>
      <c r="O3073" s="1">
        <v>2022</v>
      </c>
      <c r="P3073" s="1">
        <v>79008</v>
      </c>
      <c r="Q3073" s="1" t="s">
        <v>21241</v>
      </c>
      <c r="R3073" s="1"/>
      <c r="S3073" s="1" t="s">
        <v>24369</v>
      </c>
      <c r="T3073" s="1" t="s">
        <v>6826</v>
      </c>
      <c r="U3073" s="1"/>
      <c r="V3073" s="1" t="s">
        <v>8117</v>
      </c>
      <c r="W3073" s="1" t="s">
        <v>6826</v>
      </c>
    </row>
    <row r="3074" spans="1:23" x14ac:dyDescent="0.25">
      <c r="A3074" s="1">
        <v>1006799</v>
      </c>
      <c r="B3074" s="5" t="str">
        <f>VLOOKUP(H3074,'FIPS Basin X-walk'!$A$2:$F$3224,6,FALSE)</f>
        <v>Anadarko Basin</v>
      </c>
      <c r="C3074" s="1"/>
      <c r="D3074" s="1"/>
      <c r="E3074" s="1"/>
      <c r="F3074" s="1" t="s">
        <v>21231</v>
      </c>
      <c r="G3074" s="1" t="s">
        <v>21228</v>
      </c>
      <c r="H3074" s="1">
        <v>48233</v>
      </c>
      <c r="I3074" s="1">
        <v>1006799</v>
      </c>
      <c r="J3074" s="1">
        <v>35.673900000000003</v>
      </c>
      <c r="K3074" s="1">
        <v>-101.4105</v>
      </c>
      <c r="L3074" s="1"/>
      <c r="M3074" s="1" t="s">
        <v>1485</v>
      </c>
      <c r="N3074" s="1" t="s">
        <v>9148</v>
      </c>
      <c r="O3074" s="1">
        <v>2022</v>
      </c>
      <c r="P3074" s="1">
        <v>79007</v>
      </c>
      <c r="Q3074" s="1" t="s">
        <v>82</v>
      </c>
      <c r="R3074" s="1"/>
      <c r="S3074" s="1" t="s">
        <v>24399</v>
      </c>
      <c r="T3074" s="1" t="s">
        <v>6826</v>
      </c>
      <c r="U3074" s="1"/>
      <c r="V3074" s="1" t="s">
        <v>20616</v>
      </c>
      <c r="W3074" s="1" t="s">
        <v>6826</v>
      </c>
    </row>
    <row r="3075" spans="1:23" x14ac:dyDescent="0.25">
      <c r="A3075" s="1">
        <v>1011974</v>
      </c>
      <c r="B3075" s="5" t="str">
        <f>VLOOKUP(H3075,'FIPS Basin X-walk'!$A$2:$F$3224,6,FALSE)</f>
        <v>Anadarko Basin</v>
      </c>
      <c r="C3075" s="1" t="s">
        <v>21239</v>
      </c>
      <c r="D3075" s="1"/>
      <c r="E3075" s="1"/>
      <c r="F3075" s="1" t="s">
        <v>21227</v>
      </c>
      <c r="G3075" s="1" t="s">
        <v>21228</v>
      </c>
      <c r="H3075" s="1">
        <v>48233</v>
      </c>
      <c r="I3075" s="1">
        <v>1011974</v>
      </c>
      <c r="J3075" s="1">
        <v>35.700619000000003</v>
      </c>
      <c r="K3075" s="1">
        <v>-101.356343</v>
      </c>
      <c r="L3075" s="1"/>
      <c r="M3075" s="1" t="s">
        <v>1485</v>
      </c>
      <c r="N3075" s="1" t="s">
        <v>9148</v>
      </c>
      <c r="O3075" s="1">
        <v>2022</v>
      </c>
      <c r="P3075" s="1">
        <v>79007</v>
      </c>
      <c r="Q3075" s="1" t="s">
        <v>21240</v>
      </c>
      <c r="R3075" s="1"/>
      <c r="S3075" s="1" t="s">
        <v>24414</v>
      </c>
      <c r="T3075" s="1" t="s">
        <v>6826</v>
      </c>
      <c r="U3075" s="1"/>
      <c r="V3075" s="1" t="s">
        <v>10500</v>
      </c>
      <c r="W3075" s="1" t="s">
        <v>6826</v>
      </c>
    </row>
    <row r="3076" spans="1:23" x14ac:dyDescent="0.25">
      <c r="A3076" s="1">
        <v>1013717</v>
      </c>
      <c r="B3076" s="5" t="str">
        <f>VLOOKUP(H3076,'FIPS Basin X-walk'!$A$2:$F$3224,6,FALSE)</f>
        <v>Anadarko Basin</v>
      </c>
      <c r="C3076" s="1" t="s">
        <v>21230</v>
      </c>
      <c r="D3076" s="1"/>
      <c r="E3076" s="1"/>
      <c r="F3076" s="1" t="s">
        <v>21227</v>
      </c>
      <c r="G3076" s="1" t="s">
        <v>21228</v>
      </c>
      <c r="H3076" s="1">
        <v>48233</v>
      </c>
      <c r="I3076" s="1">
        <v>1013717</v>
      </c>
      <c r="J3076" s="1">
        <v>35.652379000000003</v>
      </c>
      <c r="K3076" s="1">
        <v>-101.452082</v>
      </c>
      <c r="L3076" s="1"/>
      <c r="M3076" s="1" t="s">
        <v>1485</v>
      </c>
      <c r="N3076" s="1" t="s">
        <v>9148</v>
      </c>
      <c r="O3076" s="1">
        <v>2022</v>
      </c>
      <c r="P3076" s="1">
        <v>79007</v>
      </c>
      <c r="Q3076" s="1" t="s">
        <v>539</v>
      </c>
      <c r="R3076" s="1"/>
      <c r="S3076" s="1" t="s">
        <v>24435</v>
      </c>
      <c r="T3076" s="1" t="s">
        <v>6826</v>
      </c>
      <c r="U3076" s="1"/>
      <c r="V3076" s="1" t="s">
        <v>20616</v>
      </c>
      <c r="W3076" s="1" t="s">
        <v>6826</v>
      </c>
    </row>
    <row r="3077" spans="1:23" x14ac:dyDescent="0.25">
      <c r="A3077" s="1">
        <v>1000816</v>
      </c>
      <c r="B3077" s="5" t="str">
        <f>VLOOKUP(H3077,'FIPS Basin X-walk'!$A$2:$F$3224,6,FALSE)</f>
        <v>Gulf Coast Basin (LA, TX)</v>
      </c>
      <c r="C3077" s="1" t="s">
        <v>13319</v>
      </c>
      <c r="D3077" s="1"/>
      <c r="E3077" s="1"/>
      <c r="F3077" s="1" t="s">
        <v>13296</v>
      </c>
      <c r="G3077" s="1" t="s">
        <v>2121</v>
      </c>
      <c r="H3077" s="1">
        <v>22047</v>
      </c>
      <c r="I3077" s="1">
        <v>1000816</v>
      </c>
      <c r="J3077" s="1">
        <v>30.3215</v>
      </c>
      <c r="K3077" s="1">
        <v>-91.239199999999997</v>
      </c>
      <c r="L3077" s="1" t="s">
        <v>24598</v>
      </c>
      <c r="M3077" s="1" t="s">
        <v>1483</v>
      </c>
      <c r="N3077" s="1" t="s">
        <v>13028</v>
      </c>
      <c r="O3077" s="1">
        <v>2022</v>
      </c>
      <c r="P3077" s="1">
        <v>70765</v>
      </c>
      <c r="Q3077" s="1" t="s">
        <v>13320</v>
      </c>
      <c r="R3077" s="1"/>
      <c r="S3077" s="1" t="s">
        <v>24367</v>
      </c>
      <c r="T3077" s="1" t="s">
        <v>6828</v>
      </c>
      <c r="U3077" s="1"/>
      <c r="V3077" s="1" t="s">
        <v>7169</v>
      </c>
      <c r="W3077" s="1" t="s">
        <v>6828</v>
      </c>
    </row>
    <row r="3078" spans="1:23" x14ac:dyDescent="0.25">
      <c r="A3078" s="1">
        <v>1000807</v>
      </c>
      <c r="B3078" s="5" t="str">
        <f>VLOOKUP(H3078,'FIPS Basin X-walk'!$A$2:$F$3224,6,FALSE)</f>
        <v>Gulf Coast Basin (LA, TX)</v>
      </c>
      <c r="C3078" s="1" t="s">
        <v>13321</v>
      </c>
      <c r="D3078" s="1"/>
      <c r="E3078" s="1"/>
      <c r="F3078" s="1" t="s">
        <v>13322</v>
      </c>
      <c r="G3078" s="1" t="s">
        <v>13297</v>
      </c>
      <c r="H3078" s="1">
        <v>22047</v>
      </c>
      <c r="I3078" s="1">
        <v>1000807</v>
      </c>
      <c r="J3078" s="1">
        <v>30.228332999999999</v>
      </c>
      <c r="K3078" s="1">
        <v>-91.072500000000005</v>
      </c>
      <c r="L3078" s="1"/>
      <c r="M3078" s="1" t="s">
        <v>1483</v>
      </c>
      <c r="N3078" s="1" t="s">
        <v>13028</v>
      </c>
      <c r="O3078" s="1">
        <v>2022</v>
      </c>
      <c r="P3078" s="1">
        <v>70721</v>
      </c>
      <c r="Q3078" s="1" t="s">
        <v>24595</v>
      </c>
      <c r="R3078" s="1"/>
      <c r="S3078" s="1" t="s">
        <v>24414</v>
      </c>
      <c r="T3078" s="1" t="s">
        <v>6826</v>
      </c>
      <c r="U3078" s="1"/>
      <c r="V3078" s="1" t="s">
        <v>13323</v>
      </c>
      <c r="W3078" s="1" t="s">
        <v>6826</v>
      </c>
    </row>
    <row r="3079" spans="1:23" x14ac:dyDescent="0.25">
      <c r="A3079" s="1">
        <v>1006565</v>
      </c>
      <c r="B3079" s="5" t="str">
        <f>VLOOKUP(H3079,'FIPS Basin X-walk'!$A$2:$F$3224,6,FALSE)</f>
        <v>Gulf Coast Basin (LA, TX)</v>
      </c>
      <c r="C3079" s="1" t="s">
        <v>13312</v>
      </c>
      <c r="D3079" s="1"/>
      <c r="E3079" s="1"/>
      <c r="F3079" s="1" t="s">
        <v>13313</v>
      </c>
      <c r="G3079" s="1" t="s">
        <v>13297</v>
      </c>
      <c r="H3079" s="1">
        <v>22047</v>
      </c>
      <c r="I3079" s="1">
        <v>1006565</v>
      </c>
      <c r="J3079" s="1">
        <v>30.225083000000001</v>
      </c>
      <c r="K3079" s="1">
        <v>-91.069423999999998</v>
      </c>
      <c r="L3079" s="1"/>
      <c r="M3079" s="1" t="s">
        <v>1483</v>
      </c>
      <c r="N3079" s="1" t="s">
        <v>13028</v>
      </c>
      <c r="O3079" s="1">
        <v>2022</v>
      </c>
      <c r="P3079" s="1">
        <v>70721</v>
      </c>
      <c r="Q3079" s="1" t="s">
        <v>25740</v>
      </c>
      <c r="R3079" s="1"/>
      <c r="S3079" s="1" t="s">
        <v>24473</v>
      </c>
      <c r="T3079" s="1" t="s">
        <v>6826</v>
      </c>
      <c r="U3079" s="1"/>
      <c r="V3079" s="1" t="s">
        <v>13314</v>
      </c>
      <c r="W3079" s="1" t="s">
        <v>6826</v>
      </c>
    </row>
    <row r="3080" spans="1:23" x14ac:dyDescent="0.25">
      <c r="A3080" s="1">
        <v>1002350</v>
      </c>
      <c r="B3080" s="5" t="str">
        <f>VLOOKUP(H3080,'FIPS Basin X-walk'!$A$2:$F$3224,6,FALSE)</f>
        <v>Gulf Coast Basin (LA, TX)</v>
      </c>
      <c r="C3080" s="1" t="s">
        <v>13300</v>
      </c>
      <c r="D3080" s="1"/>
      <c r="E3080" s="1"/>
      <c r="F3080" s="1" t="s">
        <v>13296</v>
      </c>
      <c r="G3080" s="1" t="s">
        <v>13297</v>
      </c>
      <c r="H3080" s="1">
        <v>22047</v>
      </c>
      <c r="I3080" s="1">
        <v>1002350</v>
      </c>
      <c r="J3080" s="1">
        <v>30.255447</v>
      </c>
      <c r="K3080" s="1">
        <v>-91.189437999999996</v>
      </c>
      <c r="L3080" s="1" t="s">
        <v>24904</v>
      </c>
      <c r="M3080" s="1" t="s">
        <v>1483</v>
      </c>
      <c r="N3080" s="1" t="s">
        <v>13028</v>
      </c>
      <c r="O3080" s="1">
        <v>2022</v>
      </c>
      <c r="P3080" s="1">
        <v>70764</v>
      </c>
      <c r="Q3080" s="1" t="s">
        <v>24905</v>
      </c>
      <c r="R3080" s="1"/>
      <c r="S3080" s="1" t="s">
        <v>24449</v>
      </c>
      <c r="T3080" s="1" t="s">
        <v>6828</v>
      </c>
      <c r="U3080" s="1"/>
      <c r="V3080" s="1" t="s">
        <v>12916</v>
      </c>
      <c r="W3080" s="1" t="s">
        <v>6828</v>
      </c>
    </row>
    <row r="3081" spans="1:23" x14ac:dyDescent="0.25">
      <c r="A3081" s="1">
        <v>1004314</v>
      </c>
      <c r="B3081" s="5" t="str">
        <f>VLOOKUP(H3081,'FIPS Basin X-walk'!$A$2:$F$3224,6,FALSE)</f>
        <v>Gulf Coast Basin (LA, TX)</v>
      </c>
      <c r="C3081" s="1" t="s">
        <v>13315</v>
      </c>
      <c r="D3081" s="1"/>
      <c r="E3081" s="1"/>
      <c r="F3081" s="1" t="s">
        <v>13296</v>
      </c>
      <c r="G3081" s="1" t="s">
        <v>13297</v>
      </c>
      <c r="H3081" s="1">
        <v>22047</v>
      </c>
      <c r="I3081" s="1">
        <v>1004314</v>
      </c>
      <c r="J3081" s="1">
        <v>30.320903000000001</v>
      </c>
      <c r="K3081" s="1">
        <v>-91.239014999999995</v>
      </c>
      <c r="L3081" s="1" t="s">
        <v>25280</v>
      </c>
      <c r="M3081" s="1" t="s">
        <v>1483</v>
      </c>
      <c r="N3081" s="1" t="s">
        <v>13028</v>
      </c>
      <c r="O3081" s="1">
        <v>2022</v>
      </c>
      <c r="P3081" s="1">
        <v>70765</v>
      </c>
      <c r="Q3081" s="1" t="s">
        <v>13316</v>
      </c>
      <c r="R3081" s="1"/>
      <c r="S3081" s="1" t="s">
        <v>24367</v>
      </c>
      <c r="T3081" s="1" t="s">
        <v>6828</v>
      </c>
      <c r="U3081" s="1"/>
      <c r="V3081" s="1" t="s">
        <v>7169</v>
      </c>
      <c r="W3081" s="1" t="s">
        <v>6826</v>
      </c>
    </row>
    <row r="3082" spans="1:23" x14ac:dyDescent="0.25">
      <c r="A3082" s="1">
        <v>1004867</v>
      </c>
      <c r="B3082" s="5" t="str">
        <f>VLOOKUP(H3082,'FIPS Basin X-walk'!$A$2:$F$3224,6,FALSE)</f>
        <v>Gulf Coast Basin (LA, TX)</v>
      </c>
      <c r="C3082" s="1" t="s">
        <v>25417</v>
      </c>
      <c r="D3082" s="1"/>
      <c r="E3082" s="1"/>
      <c r="F3082" s="1" t="s">
        <v>13296</v>
      </c>
      <c r="G3082" s="1" t="s">
        <v>13297</v>
      </c>
      <c r="H3082" s="1">
        <v>22047</v>
      </c>
      <c r="I3082" s="1">
        <v>1004867</v>
      </c>
      <c r="J3082" s="1">
        <v>30.259399999999999</v>
      </c>
      <c r="K3082" s="1">
        <v>-91.173699999999997</v>
      </c>
      <c r="L3082" s="1"/>
      <c r="M3082" s="1" t="s">
        <v>1483</v>
      </c>
      <c r="N3082" s="1" t="s">
        <v>13028</v>
      </c>
      <c r="O3082" s="1">
        <v>2022</v>
      </c>
      <c r="P3082" s="1">
        <v>70764</v>
      </c>
      <c r="Q3082" s="1" t="s">
        <v>13298</v>
      </c>
      <c r="R3082" s="1"/>
      <c r="S3082" s="1" t="s">
        <v>24414</v>
      </c>
      <c r="T3082" s="1" t="s">
        <v>6826</v>
      </c>
      <c r="U3082" s="1"/>
      <c r="V3082" s="1" t="s">
        <v>13299</v>
      </c>
      <c r="W3082" s="1" t="s">
        <v>6826</v>
      </c>
    </row>
    <row r="3083" spans="1:23" x14ac:dyDescent="0.25">
      <c r="A3083" s="1">
        <v>1005965</v>
      </c>
      <c r="B3083" s="5" t="str">
        <f>VLOOKUP(H3083,'FIPS Basin X-walk'!$A$2:$F$3224,6,FALSE)</f>
        <v>Gulf Coast Basin (LA, TX)</v>
      </c>
      <c r="C3083" s="1" t="s">
        <v>13301</v>
      </c>
      <c r="D3083" s="1"/>
      <c r="E3083" s="1"/>
      <c r="F3083" s="1" t="s">
        <v>13296</v>
      </c>
      <c r="G3083" s="1" t="s">
        <v>13297</v>
      </c>
      <c r="H3083" s="1">
        <v>22047</v>
      </c>
      <c r="I3083" s="1">
        <v>1005965</v>
      </c>
      <c r="J3083" s="1">
        <v>30.238610999999999</v>
      </c>
      <c r="K3083" s="1">
        <v>-91.244338999999997</v>
      </c>
      <c r="L3083" s="1"/>
      <c r="M3083" s="1" t="s">
        <v>1483</v>
      </c>
      <c r="N3083" s="1" t="s">
        <v>13028</v>
      </c>
      <c r="O3083" s="1">
        <v>2022</v>
      </c>
      <c r="P3083" s="1">
        <v>70764</v>
      </c>
      <c r="Q3083" s="1" t="s">
        <v>1193</v>
      </c>
      <c r="R3083" s="1"/>
      <c r="S3083" s="1" t="s">
        <v>24399</v>
      </c>
      <c r="T3083" s="1" t="s">
        <v>6826</v>
      </c>
      <c r="U3083" s="1"/>
      <c r="V3083" s="1" t="s">
        <v>13029</v>
      </c>
      <c r="W3083" s="1" t="s">
        <v>6826</v>
      </c>
    </row>
    <row r="3084" spans="1:23" x14ac:dyDescent="0.25">
      <c r="A3084" s="1">
        <v>1011705</v>
      </c>
      <c r="B3084" s="5" t="str">
        <f>VLOOKUP(H3084,'FIPS Basin X-walk'!$A$2:$F$3224,6,FALSE)</f>
        <v>Gulf Coast Basin (LA, TX)</v>
      </c>
      <c r="C3084" s="1" t="s">
        <v>13326</v>
      </c>
      <c r="D3084" s="1"/>
      <c r="E3084" s="1"/>
      <c r="F3084" s="1" t="s">
        <v>13327</v>
      </c>
      <c r="G3084" s="1" t="s">
        <v>13297</v>
      </c>
      <c r="H3084" s="1">
        <v>22047</v>
      </c>
      <c r="I3084" s="1">
        <v>1011705</v>
      </c>
      <c r="J3084" s="1">
        <v>30.238610999999999</v>
      </c>
      <c r="K3084" s="1">
        <v>-91.244338999999997</v>
      </c>
      <c r="L3084" s="1"/>
      <c r="M3084" s="1" t="s">
        <v>1483</v>
      </c>
      <c r="N3084" s="1" t="s">
        <v>13028</v>
      </c>
      <c r="O3084" s="1">
        <v>2022</v>
      </c>
      <c r="P3084" s="1">
        <v>70764</v>
      </c>
      <c r="Q3084" s="1" t="s">
        <v>1236</v>
      </c>
      <c r="R3084" s="1"/>
      <c r="S3084" s="1" t="s">
        <v>24399</v>
      </c>
      <c r="T3084" s="1" t="s">
        <v>6826</v>
      </c>
      <c r="U3084" s="1"/>
      <c r="V3084" s="1" t="s">
        <v>13029</v>
      </c>
      <c r="W3084" s="1" t="s">
        <v>6826</v>
      </c>
    </row>
    <row r="3085" spans="1:23" x14ac:dyDescent="0.25">
      <c r="A3085" s="1">
        <v>1002749</v>
      </c>
      <c r="B3085" s="5" t="str">
        <f>VLOOKUP(H3085,'FIPS Basin X-walk'!$A$2:$F$3224,6,FALSE)</f>
        <v>Gulf Coast Basin (LA, TX)</v>
      </c>
      <c r="C3085" s="1" t="s">
        <v>13324</v>
      </c>
      <c r="D3085" s="1"/>
      <c r="E3085" s="1"/>
      <c r="F3085" s="1" t="s">
        <v>13307</v>
      </c>
      <c r="G3085" s="1" t="s">
        <v>13297</v>
      </c>
      <c r="H3085" s="1">
        <v>22047</v>
      </c>
      <c r="I3085" s="1">
        <v>1002749</v>
      </c>
      <c r="J3085" s="1">
        <v>30.241299999999999</v>
      </c>
      <c r="K3085" s="1">
        <v>-91.100899999999996</v>
      </c>
      <c r="L3085" s="1"/>
      <c r="M3085" s="1" t="s">
        <v>1483</v>
      </c>
      <c r="N3085" s="1" t="s">
        <v>13028</v>
      </c>
      <c r="O3085" s="1">
        <v>2022</v>
      </c>
      <c r="P3085" s="1">
        <v>70776</v>
      </c>
      <c r="Q3085" s="1" t="s">
        <v>24985</v>
      </c>
      <c r="R3085" s="1"/>
      <c r="S3085" s="1" t="s">
        <v>24365</v>
      </c>
      <c r="T3085" s="1" t="s">
        <v>6826</v>
      </c>
      <c r="U3085" s="1"/>
      <c r="V3085" s="1" t="s">
        <v>13325</v>
      </c>
      <c r="W3085" s="1" t="s">
        <v>6826</v>
      </c>
    </row>
    <row r="3086" spans="1:23" x14ac:dyDescent="0.25">
      <c r="A3086" s="1">
        <v>1004985</v>
      </c>
      <c r="B3086" s="5" t="str">
        <f>VLOOKUP(H3086,'FIPS Basin X-walk'!$A$2:$F$3224,6,FALSE)</f>
        <v>Gulf Coast Basin (LA, TX)</v>
      </c>
      <c r="C3086" s="1" t="s">
        <v>13306</v>
      </c>
      <c r="D3086" s="1"/>
      <c r="E3086" s="1"/>
      <c r="F3086" s="1" t="s">
        <v>13307</v>
      </c>
      <c r="G3086" s="1" t="s">
        <v>13297</v>
      </c>
      <c r="H3086" s="1">
        <v>22047</v>
      </c>
      <c r="I3086" s="1">
        <v>1004985</v>
      </c>
      <c r="J3086" s="1">
        <v>30.250833</v>
      </c>
      <c r="K3086" s="1">
        <v>-91.092277999999993</v>
      </c>
      <c r="L3086" s="1"/>
      <c r="M3086" s="1" t="s">
        <v>1483</v>
      </c>
      <c r="N3086" s="1" t="s">
        <v>13028</v>
      </c>
      <c r="O3086" s="1">
        <v>2022</v>
      </c>
      <c r="P3086" s="1">
        <v>70776</v>
      </c>
      <c r="Q3086" s="1" t="s">
        <v>10057</v>
      </c>
      <c r="R3086" s="1"/>
      <c r="S3086" s="1" t="s">
        <v>24367</v>
      </c>
      <c r="T3086" s="1" t="s">
        <v>6826</v>
      </c>
      <c r="U3086" s="1"/>
      <c r="V3086" s="1" t="s">
        <v>6866</v>
      </c>
      <c r="W3086" s="1" t="s">
        <v>6826</v>
      </c>
    </row>
    <row r="3087" spans="1:23" x14ac:dyDescent="0.25">
      <c r="A3087" s="1">
        <v>1005110</v>
      </c>
      <c r="B3087" s="5" t="str">
        <f>VLOOKUP(H3087,'FIPS Basin X-walk'!$A$2:$F$3224,6,FALSE)</f>
        <v>Gulf Coast Basin (LA, TX)</v>
      </c>
      <c r="C3087" s="1" t="s">
        <v>13302</v>
      </c>
      <c r="D3087" s="1"/>
      <c r="E3087" s="1"/>
      <c r="F3087" s="1" t="s">
        <v>13303</v>
      </c>
      <c r="G3087" s="1" t="s">
        <v>13297</v>
      </c>
      <c r="H3087" s="1">
        <v>22047</v>
      </c>
      <c r="I3087" s="1">
        <v>1005110</v>
      </c>
      <c r="J3087" s="1">
        <v>30.229199999999999</v>
      </c>
      <c r="K3087" s="1">
        <v>-91.064999999999998</v>
      </c>
      <c r="L3087" s="1"/>
      <c r="M3087" s="1" t="s">
        <v>1483</v>
      </c>
      <c r="N3087" s="1" t="s">
        <v>13028</v>
      </c>
      <c r="O3087" s="1">
        <v>2022</v>
      </c>
      <c r="P3087" s="1">
        <v>70776</v>
      </c>
      <c r="Q3087" s="1" t="s">
        <v>13304</v>
      </c>
      <c r="R3087" s="1"/>
      <c r="S3087" s="1" t="s">
        <v>24355</v>
      </c>
      <c r="T3087" s="1" t="s">
        <v>6828</v>
      </c>
      <c r="U3087" s="1"/>
      <c r="V3087" s="1" t="s">
        <v>13305</v>
      </c>
      <c r="W3087" s="1" t="s">
        <v>6828</v>
      </c>
    </row>
    <row r="3088" spans="1:23" x14ac:dyDescent="0.25">
      <c r="A3088" s="1">
        <v>1006675</v>
      </c>
      <c r="B3088" s="5" t="str">
        <f>VLOOKUP(H3088,'FIPS Basin X-walk'!$A$2:$F$3224,6,FALSE)</f>
        <v>Gulf Coast Basin (LA, TX)</v>
      </c>
      <c r="C3088" s="1" t="s">
        <v>13308</v>
      </c>
      <c r="D3088" s="1"/>
      <c r="E3088" s="1"/>
      <c r="F3088" s="1" t="s">
        <v>13307</v>
      </c>
      <c r="G3088" s="1" t="s">
        <v>13297</v>
      </c>
      <c r="H3088" s="1">
        <v>22047</v>
      </c>
      <c r="I3088" s="1">
        <v>1006675</v>
      </c>
      <c r="J3088" s="1">
        <v>30.235778</v>
      </c>
      <c r="K3088" s="1">
        <v>-91.096005000000005</v>
      </c>
      <c r="L3088" s="1"/>
      <c r="M3088" s="1" t="s">
        <v>1483</v>
      </c>
      <c r="N3088" s="1" t="s">
        <v>13028</v>
      </c>
      <c r="O3088" s="1">
        <v>2022</v>
      </c>
      <c r="P3088" s="1">
        <v>70776</v>
      </c>
      <c r="Q3088" s="1" t="s">
        <v>13309</v>
      </c>
      <c r="R3088" s="1"/>
      <c r="S3088" s="1" t="s">
        <v>24387</v>
      </c>
      <c r="T3088" s="1" t="s">
        <v>6826</v>
      </c>
      <c r="U3088" s="1"/>
      <c r="V3088" s="1" t="s">
        <v>13310</v>
      </c>
      <c r="W3088" s="1" t="s">
        <v>6826</v>
      </c>
    </row>
    <row r="3089" spans="1:23" x14ac:dyDescent="0.25">
      <c r="A3089" s="1">
        <v>1001855</v>
      </c>
      <c r="B3089" s="5" t="str">
        <f>VLOOKUP(H3089,'FIPS Basin X-walk'!$A$2:$F$3224,6,FALSE)</f>
        <v>Gulf Coast Basin (LA, TX)</v>
      </c>
      <c r="C3089" s="1" t="s">
        <v>13317</v>
      </c>
      <c r="D3089" s="1"/>
      <c r="E3089" s="1"/>
      <c r="F3089" s="1" t="s">
        <v>13318</v>
      </c>
      <c r="G3089" s="1" t="s">
        <v>13297</v>
      </c>
      <c r="H3089" s="1">
        <v>22047</v>
      </c>
      <c r="I3089" s="1">
        <v>1001855</v>
      </c>
      <c r="J3089" s="1">
        <v>30.197140000000001</v>
      </c>
      <c r="K3089" s="1">
        <v>-91.102770000000007</v>
      </c>
      <c r="L3089" s="1"/>
      <c r="M3089" s="1" t="s">
        <v>1483</v>
      </c>
      <c r="N3089" s="1" t="s">
        <v>13028</v>
      </c>
      <c r="O3089" s="1">
        <v>2022</v>
      </c>
      <c r="P3089" s="1">
        <v>70788</v>
      </c>
      <c r="Q3089" s="1" t="s">
        <v>23991</v>
      </c>
      <c r="R3089" s="1"/>
      <c r="S3089" s="1" t="s">
        <v>24435</v>
      </c>
      <c r="T3089" s="1" t="s">
        <v>6826</v>
      </c>
      <c r="U3089" s="1"/>
      <c r="V3089" s="1" t="s">
        <v>6884</v>
      </c>
      <c r="W3089" s="1" t="s">
        <v>6826</v>
      </c>
    </row>
    <row r="3090" spans="1:23" x14ac:dyDescent="0.25">
      <c r="A3090" s="1">
        <v>1006534</v>
      </c>
      <c r="B3090" s="5" t="str">
        <f>VLOOKUP(H3090,'FIPS Basin X-walk'!$A$2:$F$3224,6,FALSE)</f>
        <v>Iowa Shelf</v>
      </c>
      <c r="C3090" s="1" t="s">
        <v>12126</v>
      </c>
      <c r="D3090" s="1"/>
      <c r="E3090" s="1"/>
      <c r="F3090" s="1" t="s">
        <v>12127</v>
      </c>
      <c r="G3090" s="1" t="s">
        <v>12128</v>
      </c>
      <c r="H3090" s="1">
        <v>19093</v>
      </c>
      <c r="I3090" s="1">
        <v>1006534</v>
      </c>
      <c r="J3090" s="1">
        <v>42.330030000000001</v>
      </c>
      <c r="K3090" s="1">
        <v>-95.342523</v>
      </c>
      <c r="L3090" s="1"/>
      <c r="M3090" s="1" t="s">
        <v>1500</v>
      </c>
      <c r="N3090" s="1" t="s">
        <v>11970</v>
      </c>
      <c r="O3090" s="1">
        <v>2022</v>
      </c>
      <c r="P3090" s="1">
        <v>51431</v>
      </c>
      <c r="Q3090" s="1" t="s">
        <v>25733</v>
      </c>
      <c r="R3090" s="1"/>
      <c r="S3090" s="1" t="s">
        <v>24378</v>
      </c>
      <c r="T3090" s="1" t="s">
        <v>6826</v>
      </c>
      <c r="U3090" s="1"/>
      <c r="V3090" s="1" t="s">
        <v>24835</v>
      </c>
      <c r="W3090" s="1" t="s">
        <v>6826</v>
      </c>
    </row>
    <row r="3091" spans="1:23" x14ac:dyDescent="0.25">
      <c r="A3091" s="1">
        <v>1005960</v>
      </c>
      <c r="B3091" s="5" t="str">
        <f>VLOOKUP(H3091,'FIPS Basin X-walk'!$A$2:$F$3224,6,FALSE)</f>
        <v>Iowa Shelf</v>
      </c>
      <c r="C3091" s="1" t="s">
        <v>12129</v>
      </c>
      <c r="D3091" s="1"/>
      <c r="E3091" s="1"/>
      <c r="F3091" s="1" t="s">
        <v>11010</v>
      </c>
      <c r="G3091" s="1" t="s">
        <v>12128</v>
      </c>
      <c r="H3091" s="1">
        <v>19093</v>
      </c>
      <c r="I3091" s="1">
        <v>1005960</v>
      </c>
      <c r="J3091" s="1">
        <v>42.476799999999997</v>
      </c>
      <c r="K3091" s="1">
        <v>-95.411349000000001</v>
      </c>
      <c r="L3091" s="1"/>
      <c r="M3091" s="1" t="s">
        <v>1500</v>
      </c>
      <c r="N3091" s="1" t="s">
        <v>11970</v>
      </c>
      <c r="O3091" s="1">
        <v>2022</v>
      </c>
      <c r="P3091" s="1">
        <v>51020</v>
      </c>
      <c r="Q3091" s="1" t="s">
        <v>12130</v>
      </c>
      <c r="R3091" s="1"/>
      <c r="S3091" s="1" t="s">
        <v>24378</v>
      </c>
      <c r="T3091" s="1" t="s">
        <v>6826</v>
      </c>
      <c r="U3091" s="1"/>
      <c r="V3091" s="1" t="s">
        <v>12131</v>
      </c>
      <c r="W3091" s="1" t="s">
        <v>6826</v>
      </c>
    </row>
    <row r="3092" spans="1:23" x14ac:dyDescent="0.25">
      <c r="A3092" s="1">
        <v>1001454</v>
      </c>
      <c r="B3092" s="5" t="str">
        <f>VLOOKUP(H3092,'FIPS Basin X-walk'!$A$2:$F$3224,6,FALSE)</f>
        <v>Salton Basin</v>
      </c>
      <c r="C3092" s="1" t="s">
        <v>8193</v>
      </c>
      <c r="D3092" s="1"/>
      <c r="E3092" s="1"/>
      <c r="F3092" s="1" t="s">
        <v>8183</v>
      </c>
      <c r="G3092" s="1" t="s">
        <v>2036</v>
      </c>
      <c r="H3092" s="1">
        <v>6025</v>
      </c>
      <c r="I3092" s="1">
        <v>1001454</v>
      </c>
      <c r="J3092" s="1">
        <v>32.802199999999999</v>
      </c>
      <c r="K3092" s="1">
        <v>-115.54</v>
      </c>
      <c r="L3092" s="1"/>
      <c r="M3092" s="1" t="s">
        <v>1489</v>
      </c>
      <c r="N3092" s="1" t="s">
        <v>8033</v>
      </c>
      <c r="O3092" s="1">
        <v>2022</v>
      </c>
      <c r="P3092" s="1">
        <v>92243</v>
      </c>
      <c r="Q3092" s="1" t="s">
        <v>8194</v>
      </c>
      <c r="R3092" s="1"/>
      <c r="S3092" s="1" t="s">
        <v>24355</v>
      </c>
      <c r="T3092" s="1" t="s">
        <v>6826</v>
      </c>
      <c r="U3092" s="1"/>
      <c r="V3092" s="1" t="s">
        <v>8188</v>
      </c>
      <c r="W3092" s="1" t="s">
        <v>6828</v>
      </c>
    </row>
    <row r="3093" spans="1:23" x14ac:dyDescent="0.25">
      <c r="A3093" s="1">
        <v>1000541</v>
      </c>
      <c r="B3093" s="5" t="str">
        <f>VLOOKUP(H3093,'FIPS Basin X-walk'!$A$2:$F$3224,6,FALSE)</f>
        <v>Salton Basin</v>
      </c>
      <c r="C3093" s="1" t="s">
        <v>8185</v>
      </c>
      <c r="D3093" s="1"/>
      <c r="E3093" s="1"/>
      <c r="F3093" s="1" t="s">
        <v>8186</v>
      </c>
      <c r="G3093" s="1" t="s">
        <v>2036</v>
      </c>
      <c r="H3093" s="1">
        <v>6025</v>
      </c>
      <c r="I3093" s="1">
        <v>1000541</v>
      </c>
      <c r="J3093" s="1">
        <v>33.243200000000002</v>
      </c>
      <c r="K3093" s="1">
        <v>-115.498</v>
      </c>
      <c r="L3093" s="1"/>
      <c r="M3093" s="1" t="s">
        <v>1489</v>
      </c>
      <c r="N3093" s="1" t="s">
        <v>8033</v>
      </c>
      <c r="O3093" s="1">
        <v>2022</v>
      </c>
      <c r="P3093" s="1">
        <v>92257</v>
      </c>
      <c r="Q3093" s="1" t="s">
        <v>8187</v>
      </c>
      <c r="R3093" s="1"/>
      <c r="S3093" s="1" t="s">
        <v>24355</v>
      </c>
      <c r="T3093" s="1" t="s">
        <v>6826</v>
      </c>
      <c r="U3093" s="1"/>
      <c r="V3093" s="1" t="s">
        <v>8188</v>
      </c>
      <c r="W3093" s="1" t="s">
        <v>6828</v>
      </c>
    </row>
    <row r="3094" spans="1:23" x14ac:dyDescent="0.25">
      <c r="A3094" s="1">
        <v>1005864</v>
      </c>
      <c r="B3094" s="5" t="str">
        <f>VLOOKUP(H3094,'FIPS Basin X-walk'!$A$2:$F$3224,6,FALSE)</f>
        <v>Salton Basin</v>
      </c>
      <c r="C3094" s="1" t="s">
        <v>8189</v>
      </c>
      <c r="D3094" s="1"/>
      <c r="E3094" s="1"/>
      <c r="F3094" s="1" t="s">
        <v>8190</v>
      </c>
      <c r="G3094" s="1" t="s">
        <v>8180</v>
      </c>
      <c r="H3094" s="1">
        <v>6025</v>
      </c>
      <c r="I3094" s="1">
        <v>1005864</v>
      </c>
      <c r="J3094" s="1">
        <v>32.909799999999997</v>
      </c>
      <c r="K3094" s="1">
        <v>-115.5668</v>
      </c>
      <c r="L3094" s="1"/>
      <c r="M3094" s="1" t="s">
        <v>1489</v>
      </c>
      <c r="N3094" s="1" t="s">
        <v>8033</v>
      </c>
      <c r="O3094" s="1">
        <v>2022</v>
      </c>
      <c r="P3094" s="1">
        <v>92227</v>
      </c>
      <c r="Q3094" s="1" t="s">
        <v>8191</v>
      </c>
      <c r="R3094" s="1"/>
      <c r="S3094" s="1" t="s">
        <v>24366</v>
      </c>
      <c r="T3094" s="1" t="s">
        <v>6828</v>
      </c>
      <c r="U3094" s="1"/>
      <c r="V3094" s="1" t="s">
        <v>8192</v>
      </c>
      <c r="W3094" s="1" t="s">
        <v>6826</v>
      </c>
    </row>
    <row r="3095" spans="1:23" x14ac:dyDescent="0.25">
      <c r="A3095" s="1">
        <v>1001998</v>
      </c>
      <c r="B3095" s="5" t="str">
        <f>VLOOKUP(H3095,'FIPS Basin X-walk'!$A$2:$F$3224,6,FALSE)</f>
        <v>Salton Basin</v>
      </c>
      <c r="C3095" s="1" t="s">
        <v>8182</v>
      </c>
      <c r="D3095" s="1"/>
      <c r="E3095" s="1"/>
      <c r="F3095" s="1" t="s">
        <v>8183</v>
      </c>
      <c r="G3095" s="1" t="s">
        <v>8180</v>
      </c>
      <c r="H3095" s="1">
        <v>6025</v>
      </c>
      <c r="I3095" s="1">
        <v>1001998</v>
      </c>
      <c r="J3095" s="1">
        <v>32.718311</v>
      </c>
      <c r="K3095" s="1">
        <v>-115.11152</v>
      </c>
      <c r="L3095" s="1"/>
      <c r="M3095" s="1" t="s">
        <v>1489</v>
      </c>
      <c r="N3095" s="1" t="s">
        <v>8033</v>
      </c>
      <c r="O3095" s="1">
        <v>2022</v>
      </c>
      <c r="P3095" s="1">
        <v>92243</v>
      </c>
      <c r="Q3095" s="1" t="s">
        <v>8184</v>
      </c>
      <c r="R3095" s="1"/>
      <c r="S3095" s="1" t="s">
        <v>24357</v>
      </c>
      <c r="T3095" s="1" t="s">
        <v>6826</v>
      </c>
      <c r="U3095" s="1"/>
      <c r="V3095" s="1" t="s">
        <v>6978</v>
      </c>
      <c r="W3095" s="1" t="s">
        <v>6826</v>
      </c>
    </row>
    <row r="3096" spans="1:23" x14ac:dyDescent="0.25">
      <c r="A3096" s="1">
        <v>1006197</v>
      </c>
      <c r="B3096" s="5" t="str">
        <f>VLOOKUP(H3096,'FIPS Basin X-walk'!$A$2:$F$3224,6,FALSE)</f>
        <v>Salton Basin</v>
      </c>
      <c r="C3096" s="1" t="s">
        <v>8178</v>
      </c>
      <c r="D3096" s="1"/>
      <c r="E3096" s="1"/>
      <c r="F3096" s="1" t="s">
        <v>8179</v>
      </c>
      <c r="G3096" s="1" t="s">
        <v>8180</v>
      </c>
      <c r="H3096" s="1">
        <v>6025</v>
      </c>
      <c r="I3096" s="1">
        <v>1006197</v>
      </c>
      <c r="J3096" s="1">
        <v>32.854700999999999</v>
      </c>
      <c r="K3096" s="1">
        <v>-115.52504999999999</v>
      </c>
      <c r="L3096" s="1"/>
      <c r="M3096" s="1" t="s">
        <v>1489</v>
      </c>
      <c r="N3096" s="1" t="s">
        <v>8033</v>
      </c>
      <c r="O3096" s="1">
        <v>2022</v>
      </c>
      <c r="P3096" s="1">
        <v>92251</v>
      </c>
      <c r="Q3096" s="1" t="s">
        <v>8181</v>
      </c>
      <c r="R3096" s="1"/>
      <c r="S3096" s="1" t="s">
        <v>24358</v>
      </c>
      <c r="T3096" s="1" t="s">
        <v>6826</v>
      </c>
      <c r="U3096" s="1"/>
      <c r="V3096" s="1" t="s">
        <v>6952</v>
      </c>
      <c r="W3096" s="1" t="s">
        <v>6826</v>
      </c>
    </row>
    <row r="3097" spans="1:23" x14ac:dyDescent="0.25">
      <c r="A3097" s="1">
        <v>1001059</v>
      </c>
      <c r="B3097" s="5" t="str">
        <f>VLOOKUP(H3097,'FIPS Basin X-walk'!$A$2:$F$3224,6,FALSE)</f>
        <v>Arkoma Basin</v>
      </c>
      <c r="C3097" s="1" t="s">
        <v>7849</v>
      </c>
      <c r="D3097" s="1"/>
      <c r="E3097" s="1" t="s">
        <v>6828</v>
      </c>
      <c r="F3097" s="1" t="s">
        <v>7850</v>
      </c>
      <c r="G3097" s="1" t="s">
        <v>1778</v>
      </c>
      <c r="H3097" s="1">
        <v>5063</v>
      </c>
      <c r="I3097" s="1">
        <v>1001059</v>
      </c>
      <c r="J3097" s="1">
        <v>35.673299999999998</v>
      </c>
      <c r="K3097" s="1">
        <v>-91.408299999999997</v>
      </c>
      <c r="L3097" s="1"/>
      <c r="M3097" s="1" t="s">
        <v>1520</v>
      </c>
      <c r="N3097" s="1" t="s">
        <v>7740</v>
      </c>
      <c r="O3097" s="1">
        <v>2022</v>
      </c>
      <c r="P3097" s="1">
        <v>72562</v>
      </c>
      <c r="Q3097" s="1" t="s">
        <v>1778</v>
      </c>
      <c r="R3097" s="1"/>
      <c r="S3097" s="1" t="s">
        <v>24355</v>
      </c>
      <c r="T3097" s="1" t="s">
        <v>6826</v>
      </c>
      <c r="U3097" s="1"/>
      <c r="V3097" s="1" t="s">
        <v>24625</v>
      </c>
      <c r="W3097" s="1" t="s">
        <v>6828</v>
      </c>
    </row>
    <row r="3098" spans="1:23" x14ac:dyDescent="0.25">
      <c r="A3098" s="1">
        <v>1002209</v>
      </c>
      <c r="B3098" s="5" t="str">
        <f>VLOOKUP(H3098,'FIPS Basin X-walk'!$A$2:$F$3224,6,FALSE)</f>
        <v>Arkoma Basin</v>
      </c>
      <c r="C3098" s="1" t="s">
        <v>7851</v>
      </c>
      <c r="D3098" s="1"/>
      <c r="E3098" s="1"/>
      <c r="F3098" s="1" t="s">
        <v>7852</v>
      </c>
      <c r="G3098" s="1" t="s">
        <v>7853</v>
      </c>
      <c r="H3098" s="1">
        <v>5063</v>
      </c>
      <c r="I3098" s="1">
        <v>1002209</v>
      </c>
      <c r="J3098" s="1">
        <v>35.793999999999997</v>
      </c>
      <c r="K3098" s="1">
        <v>-91.736000000000004</v>
      </c>
      <c r="L3098" s="1"/>
      <c r="M3098" s="1" t="s">
        <v>1520</v>
      </c>
      <c r="N3098" s="1" t="s">
        <v>7740</v>
      </c>
      <c r="O3098" s="1">
        <v>2022</v>
      </c>
      <c r="P3098" s="1">
        <v>72501</v>
      </c>
      <c r="Q3098" s="1" t="s">
        <v>7854</v>
      </c>
      <c r="R3098" s="1"/>
      <c r="S3098" s="1" t="s">
        <v>24397</v>
      </c>
      <c r="T3098" s="1" t="s">
        <v>6826</v>
      </c>
      <c r="U3098" s="1"/>
      <c r="V3098" s="1" t="s">
        <v>7855</v>
      </c>
      <c r="W3098" s="1" t="s">
        <v>6826</v>
      </c>
    </row>
    <row r="3099" spans="1:23" x14ac:dyDescent="0.25">
      <c r="A3099" s="1">
        <v>1004274</v>
      </c>
      <c r="B3099" s="5" t="str">
        <f>VLOOKUP(H3099,'FIPS Basin X-walk'!$A$2:$F$3224,6,FALSE)</f>
        <v>Arkoma Basin</v>
      </c>
      <c r="C3099" s="1" t="s">
        <v>7856</v>
      </c>
      <c r="D3099" s="1"/>
      <c r="E3099" s="1"/>
      <c r="F3099" s="1" t="s">
        <v>7857</v>
      </c>
      <c r="G3099" s="1" t="s">
        <v>7853</v>
      </c>
      <c r="H3099" s="1">
        <v>5063</v>
      </c>
      <c r="I3099" s="1">
        <v>1004274</v>
      </c>
      <c r="J3099" s="1">
        <v>35.722341999999998</v>
      </c>
      <c r="K3099" s="1">
        <v>-91.524983000000006</v>
      </c>
      <c r="L3099" s="1"/>
      <c r="M3099" s="1" t="s">
        <v>1520</v>
      </c>
      <c r="N3099" s="1" t="s">
        <v>7740</v>
      </c>
      <c r="O3099" s="1">
        <v>2022</v>
      </c>
      <c r="P3099" s="1">
        <v>72501</v>
      </c>
      <c r="Q3099" s="1" t="s">
        <v>7858</v>
      </c>
      <c r="R3099" s="1"/>
      <c r="S3099" s="1" t="s">
        <v>24367</v>
      </c>
      <c r="T3099" s="1" t="s">
        <v>6826</v>
      </c>
      <c r="U3099" s="1"/>
      <c r="V3099" s="1" t="s">
        <v>7859</v>
      </c>
      <c r="W3099" s="1" t="s">
        <v>6826</v>
      </c>
    </row>
    <row r="3100" spans="1:23" x14ac:dyDescent="0.25">
      <c r="A3100" s="1">
        <v>1002588</v>
      </c>
      <c r="B3100" s="5" t="str">
        <f>VLOOKUP(H3100,'FIPS Basin X-walk'!$A$2:$F$3224,6,FALSE)</f>
        <v>Florida Platform</v>
      </c>
      <c r="C3100" s="1" t="s">
        <v>9810</v>
      </c>
      <c r="D3100" s="1"/>
      <c r="E3100" s="1"/>
      <c r="F3100" s="1" t="s">
        <v>9811</v>
      </c>
      <c r="G3100" s="1" t="s">
        <v>9812</v>
      </c>
      <c r="H3100" s="1">
        <v>12061</v>
      </c>
      <c r="I3100" s="1">
        <v>1002588</v>
      </c>
      <c r="J3100" s="1">
        <v>27.579974</v>
      </c>
      <c r="K3100" s="1">
        <v>-80.480170999999999</v>
      </c>
      <c r="L3100" s="1"/>
      <c r="M3100" s="1" t="s">
        <v>1506</v>
      </c>
      <c r="N3100" s="1" t="s">
        <v>9619</v>
      </c>
      <c r="O3100" s="1">
        <v>2022</v>
      </c>
      <c r="P3100" s="1">
        <v>32968</v>
      </c>
      <c r="Q3100" s="1" t="s">
        <v>9813</v>
      </c>
      <c r="R3100" s="1"/>
      <c r="S3100" s="1" t="s">
        <v>24358</v>
      </c>
      <c r="T3100" s="1" t="s">
        <v>6826</v>
      </c>
      <c r="U3100" s="1"/>
      <c r="V3100" s="1" t="s">
        <v>6952</v>
      </c>
      <c r="W3100" s="1" t="s">
        <v>6826</v>
      </c>
    </row>
    <row r="3101" spans="1:23" x14ac:dyDescent="0.25">
      <c r="A3101" s="1">
        <v>1011909</v>
      </c>
      <c r="B3101" s="5" t="str">
        <f>VLOOKUP(H3101,'FIPS Basin X-walk'!$A$2:$F$3224,6,FALSE)</f>
        <v>Appalachian Basin (Eastern Overthrust Area)</v>
      </c>
      <c r="C3101" s="1" t="s">
        <v>23591</v>
      </c>
      <c r="D3101" s="1"/>
      <c r="E3101" s="1"/>
      <c r="F3101" s="1" t="s">
        <v>23592</v>
      </c>
      <c r="G3101" s="1" t="s">
        <v>1118</v>
      </c>
      <c r="H3101" s="1">
        <v>42063</v>
      </c>
      <c r="I3101" s="1">
        <v>1011909</v>
      </c>
      <c r="J3101" s="1">
        <v>40.623989000000002</v>
      </c>
      <c r="K3101" s="1">
        <v>-78.912657999999993</v>
      </c>
      <c r="L3101" s="1"/>
      <c r="M3101" s="1" t="s">
        <v>1501</v>
      </c>
      <c r="N3101" s="1" t="s">
        <v>18868</v>
      </c>
      <c r="O3101" s="1">
        <v>2022</v>
      </c>
      <c r="P3101" s="1">
        <v>15745</v>
      </c>
      <c r="Q3101" s="1" t="s">
        <v>23593</v>
      </c>
      <c r="R3101" s="1"/>
      <c r="S3101" s="1"/>
      <c r="T3101" s="1" t="s">
        <v>6826</v>
      </c>
      <c r="U3101" s="1"/>
      <c r="V3101" s="1" t="s">
        <v>19229</v>
      </c>
      <c r="W3101" s="1" t="s">
        <v>6826</v>
      </c>
    </row>
    <row r="3102" spans="1:23" x14ac:dyDescent="0.25">
      <c r="A3102" s="1">
        <v>1006728</v>
      </c>
      <c r="B3102" s="5" t="str">
        <f>VLOOKUP(H3102,'FIPS Basin X-walk'!$A$2:$F$3224,6,FALSE)</f>
        <v>Appalachian Basin (Eastern Overthrust Area)</v>
      </c>
      <c r="C3102" s="1" t="s">
        <v>19223</v>
      </c>
      <c r="D3102" s="1"/>
      <c r="E3102" s="1" t="s">
        <v>6828</v>
      </c>
      <c r="F3102" s="1" t="s">
        <v>19224</v>
      </c>
      <c r="G3102" s="1" t="s">
        <v>1118</v>
      </c>
      <c r="H3102" s="1">
        <v>42063</v>
      </c>
      <c r="I3102" s="1">
        <v>1006728</v>
      </c>
      <c r="J3102" s="1">
        <v>40.511000000000003</v>
      </c>
      <c r="K3102" s="1">
        <v>-79.196799999999996</v>
      </c>
      <c r="L3102" s="1"/>
      <c r="M3102" s="1" t="s">
        <v>1501</v>
      </c>
      <c r="N3102" s="1" t="s">
        <v>18868</v>
      </c>
      <c r="O3102" s="1">
        <v>2022</v>
      </c>
      <c r="P3102" s="1">
        <v>15748</v>
      </c>
      <c r="Q3102" s="1" t="s">
        <v>19225</v>
      </c>
      <c r="R3102" s="1"/>
      <c r="S3102" s="1" t="s">
        <v>24355</v>
      </c>
      <c r="T3102" s="1" t="s">
        <v>6826</v>
      </c>
      <c r="U3102" s="1"/>
      <c r="V3102" s="1" t="s">
        <v>25756</v>
      </c>
      <c r="W3102" s="1" t="s">
        <v>6828</v>
      </c>
    </row>
    <row r="3103" spans="1:23" x14ac:dyDescent="0.25">
      <c r="A3103" s="1">
        <v>1000315</v>
      </c>
      <c r="B3103" s="5" t="str">
        <f>VLOOKUP(H3103,'FIPS Basin X-walk'!$A$2:$F$3224,6,FALSE)</f>
        <v>Appalachian Basin (Eastern Overthrust Area)</v>
      </c>
      <c r="C3103" s="1" t="s">
        <v>19233</v>
      </c>
      <c r="D3103" s="1"/>
      <c r="E3103" s="1"/>
      <c r="F3103" s="1" t="s">
        <v>19234</v>
      </c>
      <c r="G3103" s="1" t="s">
        <v>1118</v>
      </c>
      <c r="H3103" s="1">
        <v>42063</v>
      </c>
      <c r="I3103" s="1">
        <v>1000315</v>
      </c>
      <c r="J3103" s="1">
        <v>40.431899999999999</v>
      </c>
      <c r="K3103" s="1">
        <v>-79.084999999999994</v>
      </c>
      <c r="L3103" s="1"/>
      <c r="M3103" s="1" t="s">
        <v>1501</v>
      </c>
      <c r="N3103" s="1" t="s">
        <v>18868</v>
      </c>
      <c r="O3103" s="1">
        <v>2022</v>
      </c>
      <c r="P3103" s="1">
        <v>15944</v>
      </c>
      <c r="Q3103" s="1" t="s">
        <v>556</v>
      </c>
      <c r="R3103" s="1"/>
      <c r="S3103" s="1" t="s">
        <v>24435</v>
      </c>
      <c r="T3103" s="1" t="s">
        <v>6826</v>
      </c>
      <c r="U3103" s="1"/>
      <c r="V3103" s="1" t="s">
        <v>7297</v>
      </c>
      <c r="W3103" s="1" t="s">
        <v>6826</v>
      </c>
    </row>
    <row r="3104" spans="1:23" x14ac:dyDescent="0.25">
      <c r="A3104" s="1">
        <v>1000877</v>
      </c>
      <c r="B3104" s="5" t="str">
        <f>VLOOKUP(H3104,'FIPS Basin X-walk'!$A$2:$F$3224,6,FALSE)</f>
        <v>Appalachian Basin (Eastern Overthrust Area)</v>
      </c>
      <c r="C3104" s="1" t="s">
        <v>19237</v>
      </c>
      <c r="D3104" s="1"/>
      <c r="E3104" s="1" t="s">
        <v>6828</v>
      </c>
      <c r="F3104" s="1" t="s">
        <v>19234</v>
      </c>
      <c r="G3104" s="1" t="s">
        <v>1118</v>
      </c>
      <c r="H3104" s="1">
        <v>42063</v>
      </c>
      <c r="I3104" s="1">
        <v>1000877</v>
      </c>
      <c r="J3104" s="1">
        <v>40.3842</v>
      </c>
      <c r="K3104" s="1">
        <v>-79.061099999999996</v>
      </c>
      <c r="L3104" s="1"/>
      <c r="M3104" s="1" t="s">
        <v>1501</v>
      </c>
      <c r="N3104" s="1" t="s">
        <v>18868</v>
      </c>
      <c r="O3104" s="1">
        <v>2022</v>
      </c>
      <c r="P3104" s="1">
        <v>15944</v>
      </c>
      <c r="Q3104" s="1" t="s">
        <v>19238</v>
      </c>
      <c r="R3104" s="1"/>
      <c r="S3104" s="1" t="s">
        <v>24355</v>
      </c>
      <c r="T3104" s="1" t="s">
        <v>6826</v>
      </c>
      <c r="U3104" s="1"/>
      <c r="V3104" s="1" t="s">
        <v>24605</v>
      </c>
      <c r="W3104" s="1" t="s">
        <v>6828</v>
      </c>
    </row>
    <row r="3105" spans="1:23" x14ac:dyDescent="0.25">
      <c r="A3105" s="1">
        <v>1001174</v>
      </c>
      <c r="B3105" s="5" t="str">
        <f>VLOOKUP(H3105,'FIPS Basin X-walk'!$A$2:$F$3224,6,FALSE)</f>
        <v>Appalachian Basin (Eastern Overthrust Area)</v>
      </c>
      <c r="C3105" s="1" t="s">
        <v>19239</v>
      </c>
      <c r="D3105" s="1"/>
      <c r="E3105" s="1" t="s">
        <v>6828</v>
      </c>
      <c r="F3105" s="1" t="s">
        <v>19234</v>
      </c>
      <c r="G3105" s="1" t="s">
        <v>1118</v>
      </c>
      <c r="H3105" s="1">
        <v>42063</v>
      </c>
      <c r="I3105" s="1">
        <v>1001174</v>
      </c>
      <c r="J3105" s="1">
        <v>40.408099999999997</v>
      </c>
      <c r="K3105" s="1">
        <v>-79.033900000000003</v>
      </c>
      <c r="L3105" s="1"/>
      <c r="M3105" s="1" t="s">
        <v>1501</v>
      </c>
      <c r="N3105" s="1" t="s">
        <v>18868</v>
      </c>
      <c r="O3105" s="1">
        <v>2022</v>
      </c>
      <c r="P3105" s="1">
        <v>15944</v>
      </c>
      <c r="Q3105" s="1" t="s">
        <v>24650</v>
      </c>
      <c r="R3105" s="1"/>
      <c r="S3105" s="1" t="s">
        <v>24355</v>
      </c>
      <c r="T3105" s="1" t="s">
        <v>6826</v>
      </c>
      <c r="U3105" s="1"/>
      <c r="V3105" s="1" t="s">
        <v>19240</v>
      </c>
      <c r="W3105" s="1" t="s">
        <v>6828</v>
      </c>
    </row>
    <row r="3106" spans="1:23" x14ac:dyDescent="0.25">
      <c r="A3106" s="1">
        <v>1014367</v>
      </c>
      <c r="B3106" s="5" t="str">
        <f>VLOOKUP(H3106,'FIPS Basin X-walk'!$A$2:$F$3224,6,FALSE)</f>
        <v>Appalachian Basin (Eastern Overthrust Area)</v>
      </c>
      <c r="C3106" s="1" t="s">
        <v>27066</v>
      </c>
      <c r="D3106" s="1"/>
      <c r="E3106" s="1"/>
      <c r="F3106" s="1" t="s">
        <v>22793</v>
      </c>
      <c r="G3106" s="1" t="s">
        <v>19227</v>
      </c>
      <c r="H3106" s="1">
        <v>42063</v>
      </c>
      <c r="I3106" s="1">
        <v>1014367</v>
      </c>
      <c r="J3106" s="1">
        <v>40.518154000000003</v>
      </c>
      <c r="K3106" s="1">
        <v>-79.328614999999999</v>
      </c>
      <c r="L3106" s="1"/>
      <c r="M3106" s="1" t="s">
        <v>1501</v>
      </c>
      <c r="N3106" s="1" t="s">
        <v>18868</v>
      </c>
      <c r="O3106" s="1">
        <v>2022</v>
      </c>
      <c r="P3106" s="1">
        <v>15725</v>
      </c>
      <c r="Q3106" s="1" t="s">
        <v>27067</v>
      </c>
      <c r="R3106" s="1"/>
      <c r="S3106" s="1"/>
      <c r="T3106" s="1" t="s">
        <v>6826</v>
      </c>
      <c r="U3106" s="1"/>
      <c r="V3106" s="1" t="s">
        <v>19229</v>
      </c>
      <c r="W3106" s="1" t="s">
        <v>6826</v>
      </c>
    </row>
    <row r="3107" spans="1:23" x14ac:dyDescent="0.25">
      <c r="A3107" s="1">
        <v>1007987</v>
      </c>
      <c r="B3107" s="5" t="str">
        <f>VLOOKUP(H3107,'FIPS Basin X-walk'!$A$2:$F$3224,6,FALSE)</f>
        <v>Appalachian Basin (Eastern Overthrust Area)</v>
      </c>
      <c r="C3107" s="1" t="s">
        <v>19230</v>
      </c>
      <c r="D3107" s="1"/>
      <c r="E3107" s="1"/>
      <c r="F3107" s="1" t="s">
        <v>19231</v>
      </c>
      <c r="G3107" s="1" t="s">
        <v>19227</v>
      </c>
      <c r="H3107" s="1">
        <v>42063</v>
      </c>
      <c r="I3107" s="1">
        <v>1007987</v>
      </c>
      <c r="J3107" s="1">
        <v>40.493138000000002</v>
      </c>
      <c r="K3107" s="1">
        <v>-79.151947000000007</v>
      </c>
      <c r="L3107" s="1"/>
      <c r="M3107" s="1" t="s">
        <v>1501</v>
      </c>
      <c r="N3107" s="1" t="s">
        <v>18868</v>
      </c>
      <c r="O3107" s="1">
        <v>2022</v>
      </c>
      <c r="P3107" s="1">
        <v>15731</v>
      </c>
      <c r="Q3107" s="1" t="s">
        <v>19232</v>
      </c>
      <c r="R3107" s="1"/>
      <c r="S3107" s="1" t="s">
        <v>24358</v>
      </c>
      <c r="T3107" s="1" t="s">
        <v>6826</v>
      </c>
      <c r="U3107" s="1"/>
      <c r="V3107" s="1" t="s">
        <v>6878</v>
      </c>
      <c r="W3107" s="1" t="s">
        <v>6826</v>
      </c>
    </row>
    <row r="3108" spans="1:23" x14ac:dyDescent="0.25">
      <c r="A3108" s="1">
        <v>1010111</v>
      </c>
      <c r="B3108" s="5" t="str">
        <f>VLOOKUP(H3108,'FIPS Basin X-walk'!$A$2:$F$3224,6,FALSE)</f>
        <v>Appalachian Basin (Eastern Overthrust Area)</v>
      </c>
      <c r="C3108" s="1" t="s">
        <v>19226</v>
      </c>
      <c r="D3108" s="1"/>
      <c r="E3108" s="1"/>
      <c r="F3108" s="1" t="s">
        <v>1118</v>
      </c>
      <c r="G3108" s="1" t="s">
        <v>19227</v>
      </c>
      <c r="H3108" s="1">
        <v>42063</v>
      </c>
      <c r="I3108" s="1">
        <v>1010111</v>
      </c>
      <c r="J3108" s="1">
        <v>40.667163000000002</v>
      </c>
      <c r="K3108" s="1">
        <v>-79.132273999999995</v>
      </c>
      <c r="L3108" s="1"/>
      <c r="M3108" s="1" t="s">
        <v>1501</v>
      </c>
      <c r="N3108" s="1" t="s">
        <v>18868</v>
      </c>
      <c r="O3108" s="1">
        <v>2022</v>
      </c>
      <c r="P3108" s="1">
        <v>15701</v>
      </c>
      <c r="Q3108" s="1" t="s">
        <v>19228</v>
      </c>
      <c r="R3108" s="1"/>
      <c r="S3108" s="1"/>
      <c r="T3108" s="1" t="s">
        <v>6826</v>
      </c>
      <c r="U3108" s="1"/>
      <c r="V3108" s="1" t="s">
        <v>19229</v>
      </c>
      <c r="W3108" s="1" t="s">
        <v>6826</v>
      </c>
    </row>
    <row r="3109" spans="1:23" x14ac:dyDescent="0.25">
      <c r="A3109" s="1">
        <v>1013071</v>
      </c>
      <c r="B3109" s="5" t="str">
        <f>VLOOKUP(H3109,'FIPS Basin X-walk'!$A$2:$F$3224,6,FALSE)</f>
        <v>Appalachian Basin (Eastern Overthrust Area)</v>
      </c>
      <c r="C3109" s="1" t="s">
        <v>19235</v>
      </c>
      <c r="D3109" s="1"/>
      <c r="E3109" s="1"/>
      <c r="F3109" s="1" t="s">
        <v>1118</v>
      </c>
      <c r="G3109" s="1" t="s">
        <v>19227</v>
      </c>
      <c r="H3109" s="1">
        <v>42063</v>
      </c>
      <c r="I3109" s="1">
        <v>1013071</v>
      </c>
      <c r="J3109" s="1">
        <v>40.664816000000002</v>
      </c>
      <c r="K3109" s="1">
        <v>-79.245350999999999</v>
      </c>
      <c r="L3109" s="1"/>
      <c r="M3109" s="1" t="s">
        <v>1501</v>
      </c>
      <c r="N3109" s="1" t="s">
        <v>18868</v>
      </c>
      <c r="O3109" s="1">
        <v>2022</v>
      </c>
      <c r="P3109" s="1">
        <v>15701</v>
      </c>
      <c r="Q3109" s="1" t="s">
        <v>19236</v>
      </c>
      <c r="R3109" s="1"/>
      <c r="S3109" s="1"/>
      <c r="T3109" s="1" t="s">
        <v>6826</v>
      </c>
      <c r="U3109" s="1"/>
      <c r="V3109" s="1" t="s">
        <v>19229</v>
      </c>
      <c r="W3109" s="1" t="s">
        <v>6826</v>
      </c>
    </row>
    <row r="3110" spans="1:23" x14ac:dyDescent="0.25">
      <c r="A3110" s="1">
        <v>1000682</v>
      </c>
      <c r="B3110" s="5" t="str">
        <f>VLOOKUP(H3110,'FIPS Basin X-walk'!$A$2:$F$3224,6,FALSE)</f>
        <v>Michigan Basin</v>
      </c>
      <c r="C3110" s="1" t="s">
        <v>14352</v>
      </c>
      <c r="D3110" s="1"/>
      <c r="E3110" s="1"/>
      <c r="F3110" s="1" t="s">
        <v>11973</v>
      </c>
      <c r="G3110" s="1" t="s">
        <v>1858</v>
      </c>
      <c r="H3110" s="1">
        <v>26065</v>
      </c>
      <c r="I3110" s="1">
        <v>1000682</v>
      </c>
      <c r="J3110" s="1">
        <v>42.718299999999999</v>
      </c>
      <c r="K3110" s="1">
        <v>-84.558599999999998</v>
      </c>
      <c r="L3110" s="1"/>
      <c r="M3110" s="1" t="s">
        <v>1493</v>
      </c>
      <c r="N3110" s="1" t="s">
        <v>14185</v>
      </c>
      <c r="O3110" s="1">
        <v>2022</v>
      </c>
      <c r="P3110" s="1">
        <v>48910</v>
      </c>
      <c r="Q3110" s="1" t="s">
        <v>14353</v>
      </c>
      <c r="R3110" s="1"/>
      <c r="S3110" s="1" t="s">
        <v>24355</v>
      </c>
      <c r="T3110" s="1" t="s">
        <v>6828</v>
      </c>
      <c r="U3110" s="1"/>
      <c r="V3110" s="1" t="s">
        <v>14320</v>
      </c>
      <c r="W3110" s="1" t="s">
        <v>6828</v>
      </c>
    </row>
    <row r="3111" spans="1:23" x14ac:dyDescent="0.25">
      <c r="A3111" s="1">
        <v>1008190</v>
      </c>
      <c r="B3111" s="5" t="str">
        <f>VLOOKUP(H3111,'FIPS Basin X-walk'!$A$2:$F$3224,6,FALSE)</f>
        <v>Michigan Basin</v>
      </c>
      <c r="C3111" s="1" t="s">
        <v>14355</v>
      </c>
      <c r="D3111" s="1"/>
      <c r="E3111" s="1"/>
      <c r="F3111" s="1" t="s">
        <v>1833</v>
      </c>
      <c r="G3111" s="1" t="s">
        <v>1858</v>
      </c>
      <c r="H3111" s="1">
        <v>26065</v>
      </c>
      <c r="I3111" s="1">
        <v>1008190</v>
      </c>
      <c r="J3111" s="1">
        <v>42.593980000000002</v>
      </c>
      <c r="K3111" s="1">
        <v>-84.469290000000001</v>
      </c>
      <c r="L3111" s="1"/>
      <c r="M3111" s="1" t="s">
        <v>1493</v>
      </c>
      <c r="N3111" s="1" t="s">
        <v>14185</v>
      </c>
      <c r="O3111" s="1">
        <v>2022</v>
      </c>
      <c r="P3111" s="1">
        <v>48854</v>
      </c>
      <c r="Q3111" s="1" t="s">
        <v>903</v>
      </c>
      <c r="R3111" s="1">
        <v>211130</v>
      </c>
      <c r="S3111" s="1">
        <v>211120</v>
      </c>
      <c r="T3111" s="1" t="s">
        <v>6826</v>
      </c>
      <c r="U3111" s="1"/>
      <c r="V3111" s="1" t="s">
        <v>14356</v>
      </c>
      <c r="W3111" s="1" t="s">
        <v>6826</v>
      </c>
    </row>
    <row r="3112" spans="1:23" x14ac:dyDescent="0.25">
      <c r="A3112" s="1">
        <v>1001250</v>
      </c>
      <c r="B3112" s="5" t="str">
        <f>VLOOKUP(H3112,'FIPS Basin X-walk'!$A$2:$F$3224,6,FALSE)</f>
        <v>Michigan Basin</v>
      </c>
      <c r="C3112" s="1" t="s">
        <v>14357</v>
      </c>
      <c r="D3112" s="1"/>
      <c r="E3112" s="1"/>
      <c r="F3112" s="1" t="s">
        <v>14358</v>
      </c>
      <c r="G3112" s="1" t="s">
        <v>14354</v>
      </c>
      <c r="H3112" s="1">
        <v>26065</v>
      </c>
      <c r="I3112" s="1">
        <v>1001250</v>
      </c>
      <c r="J3112" s="1">
        <v>42.717799999999997</v>
      </c>
      <c r="K3112" s="1">
        <v>-84.483599999999996</v>
      </c>
      <c r="L3112" s="1"/>
      <c r="M3112" s="1" t="s">
        <v>1493</v>
      </c>
      <c r="N3112" s="1" t="s">
        <v>14185</v>
      </c>
      <c r="O3112" s="1">
        <v>2022</v>
      </c>
      <c r="P3112" s="1">
        <v>48824</v>
      </c>
      <c r="Q3112" s="1" t="s">
        <v>14359</v>
      </c>
      <c r="R3112" s="1"/>
      <c r="S3112" s="1" t="s">
        <v>24379</v>
      </c>
      <c r="T3112" s="1" t="s">
        <v>6828</v>
      </c>
      <c r="U3112" s="1"/>
      <c r="V3112" s="1" t="s">
        <v>14360</v>
      </c>
      <c r="W3112" s="1" t="s">
        <v>6828</v>
      </c>
    </row>
    <row r="3113" spans="1:23" x14ac:dyDescent="0.25">
      <c r="A3113" s="1">
        <v>1000016</v>
      </c>
      <c r="B3113" s="5" t="str">
        <f>VLOOKUP(H3113,'FIPS Basin X-walk'!$A$2:$F$3224,6,FALSE)</f>
        <v>Piedmont-Blue Ridge Prov</v>
      </c>
      <c r="C3113" s="1" t="s">
        <v>17370</v>
      </c>
      <c r="D3113" s="1"/>
      <c r="E3113" s="1"/>
      <c r="F3113" s="1" t="s">
        <v>17371</v>
      </c>
      <c r="G3113" s="1" t="s">
        <v>17368</v>
      </c>
      <c r="H3113" s="1">
        <v>37097</v>
      </c>
      <c r="I3113" s="1">
        <v>1000016</v>
      </c>
      <c r="J3113" s="1">
        <v>35.95458</v>
      </c>
      <c r="K3113" s="1">
        <v>-80.721080000000001</v>
      </c>
      <c r="L3113" s="1"/>
      <c r="M3113" s="1" t="s">
        <v>1530</v>
      </c>
      <c r="N3113" s="1" t="s">
        <v>17213</v>
      </c>
      <c r="O3113" s="1">
        <v>2022</v>
      </c>
      <c r="P3113" s="1">
        <v>28634</v>
      </c>
      <c r="Q3113" s="1" t="s">
        <v>17372</v>
      </c>
      <c r="R3113" s="1"/>
      <c r="S3113" s="1" t="s">
        <v>24364</v>
      </c>
      <c r="T3113" s="1" t="s">
        <v>6826</v>
      </c>
      <c r="U3113" s="1"/>
      <c r="V3113" s="1" t="s">
        <v>6850</v>
      </c>
      <c r="W3113" s="1" t="s">
        <v>6826</v>
      </c>
    </row>
    <row r="3114" spans="1:23" x14ac:dyDescent="0.25">
      <c r="A3114" s="1">
        <v>1005915</v>
      </c>
      <c r="B3114" s="5" t="str">
        <f>VLOOKUP(H3114,'FIPS Basin X-walk'!$A$2:$F$3224,6,FALSE)</f>
        <v>Piedmont-Blue Ridge Prov</v>
      </c>
      <c r="C3114" s="1" t="s">
        <v>17378</v>
      </c>
      <c r="D3114" s="1"/>
      <c r="E3114" s="1"/>
      <c r="F3114" s="1" t="s">
        <v>17374</v>
      </c>
      <c r="G3114" s="1" t="s">
        <v>17368</v>
      </c>
      <c r="H3114" s="1">
        <v>37097</v>
      </c>
      <c r="I3114" s="1">
        <v>1005915</v>
      </c>
      <c r="J3114" s="1">
        <v>35.635260000000002</v>
      </c>
      <c r="K3114" s="1">
        <v>-80.786231000000001</v>
      </c>
      <c r="L3114" s="1"/>
      <c r="M3114" s="1" t="s">
        <v>1530</v>
      </c>
      <c r="N3114" s="1" t="s">
        <v>17213</v>
      </c>
      <c r="O3114" s="1">
        <v>2022</v>
      </c>
      <c r="P3114" s="1">
        <v>28115</v>
      </c>
      <c r="Q3114" s="1" t="s">
        <v>17379</v>
      </c>
      <c r="R3114" s="1"/>
      <c r="S3114" s="1" t="s">
        <v>24476</v>
      </c>
      <c r="T3114" s="1" t="s">
        <v>6826</v>
      </c>
      <c r="U3114" s="1"/>
      <c r="V3114" s="1" t="s">
        <v>17380</v>
      </c>
      <c r="W3114" s="1" t="s">
        <v>6826</v>
      </c>
    </row>
    <row r="3115" spans="1:23" x14ac:dyDescent="0.25">
      <c r="A3115" s="1">
        <v>1006973</v>
      </c>
      <c r="B3115" s="5" t="str">
        <f>VLOOKUP(H3115,'FIPS Basin X-walk'!$A$2:$F$3224,6,FALSE)</f>
        <v>Piedmont-Blue Ridge Prov</v>
      </c>
      <c r="C3115" s="1" t="s">
        <v>17373</v>
      </c>
      <c r="D3115" s="1"/>
      <c r="E3115" s="1"/>
      <c r="F3115" s="1" t="s">
        <v>17374</v>
      </c>
      <c r="G3115" s="1" t="s">
        <v>17368</v>
      </c>
      <c r="H3115" s="1">
        <v>37097</v>
      </c>
      <c r="I3115" s="1">
        <v>1006973</v>
      </c>
      <c r="J3115" s="1">
        <v>35.525480000000002</v>
      </c>
      <c r="K3115" s="1">
        <v>-80.858990000000006</v>
      </c>
      <c r="L3115" s="1"/>
      <c r="M3115" s="1" t="s">
        <v>1530</v>
      </c>
      <c r="N3115" s="1" t="s">
        <v>17213</v>
      </c>
      <c r="O3115" s="1">
        <v>2022</v>
      </c>
      <c r="P3115" s="1">
        <v>28115</v>
      </c>
      <c r="Q3115" s="1" t="s">
        <v>785</v>
      </c>
      <c r="R3115" s="1"/>
      <c r="S3115" s="1" t="s">
        <v>24435</v>
      </c>
      <c r="T3115" s="1" t="s">
        <v>6826</v>
      </c>
      <c r="U3115" s="1"/>
      <c r="V3115" s="1" t="s">
        <v>6881</v>
      </c>
      <c r="W3115" s="1" t="s">
        <v>6826</v>
      </c>
    </row>
    <row r="3116" spans="1:23" x14ac:dyDescent="0.25">
      <c r="A3116" s="1">
        <v>1008063</v>
      </c>
      <c r="B3116" s="5" t="str">
        <f>VLOOKUP(H3116,'FIPS Basin X-walk'!$A$2:$F$3224,6,FALSE)</f>
        <v>Piedmont-Blue Ridge Prov</v>
      </c>
      <c r="C3116" s="1" t="s">
        <v>17367</v>
      </c>
      <c r="D3116" s="1"/>
      <c r="E3116" s="1"/>
      <c r="F3116" s="1" t="s">
        <v>11776</v>
      </c>
      <c r="G3116" s="1" t="s">
        <v>17368</v>
      </c>
      <c r="H3116" s="1">
        <v>37097</v>
      </c>
      <c r="I3116" s="1">
        <v>1008063</v>
      </c>
      <c r="J3116" s="1">
        <v>35.613999999999997</v>
      </c>
      <c r="K3116" s="1">
        <v>-80.816050000000004</v>
      </c>
      <c r="L3116" s="1"/>
      <c r="M3116" s="1" t="s">
        <v>1530</v>
      </c>
      <c r="N3116" s="1" t="s">
        <v>17213</v>
      </c>
      <c r="O3116" s="1">
        <v>2022</v>
      </c>
      <c r="P3116" s="1">
        <v>28115</v>
      </c>
      <c r="Q3116" s="1" t="s">
        <v>25950</v>
      </c>
      <c r="R3116" s="1"/>
      <c r="S3116" s="1" t="s">
        <v>25529</v>
      </c>
      <c r="T3116" s="1" t="s">
        <v>6826</v>
      </c>
      <c r="U3116" s="1"/>
      <c r="V3116" s="1" t="s">
        <v>17369</v>
      </c>
      <c r="W3116" s="1" t="s">
        <v>6826</v>
      </c>
    </row>
    <row r="3117" spans="1:23" x14ac:dyDescent="0.25">
      <c r="A3117" s="1">
        <v>1006514</v>
      </c>
      <c r="B3117" s="5" t="str">
        <f>VLOOKUP(H3117,'FIPS Basin X-walk'!$A$2:$F$3224,6,FALSE)</f>
        <v>Piedmont-Blue Ridge Prov</v>
      </c>
      <c r="C3117" s="1" t="s">
        <v>17375</v>
      </c>
      <c r="D3117" s="1"/>
      <c r="E3117" s="1"/>
      <c r="F3117" s="1" t="s">
        <v>17376</v>
      </c>
      <c r="G3117" s="1" t="s">
        <v>17368</v>
      </c>
      <c r="H3117" s="1">
        <v>37097</v>
      </c>
      <c r="I3117" s="1">
        <v>1006514</v>
      </c>
      <c r="J3117" s="1">
        <v>35.772269999999999</v>
      </c>
      <c r="K3117" s="1">
        <v>-80.823080000000004</v>
      </c>
      <c r="L3117" s="1"/>
      <c r="M3117" s="1" t="s">
        <v>1530</v>
      </c>
      <c r="N3117" s="1" t="s">
        <v>17213</v>
      </c>
      <c r="O3117" s="1">
        <v>2022</v>
      </c>
      <c r="P3117" s="1">
        <v>28625</v>
      </c>
      <c r="Q3117" s="1" t="s">
        <v>17377</v>
      </c>
      <c r="R3117" s="1"/>
      <c r="S3117" s="1" t="s">
        <v>24358</v>
      </c>
      <c r="T3117" s="1" t="s">
        <v>6826</v>
      </c>
      <c r="U3117" s="1"/>
      <c r="V3117" s="1" t="s">
        <v>25730</v>
      </c>
      <c r="W3117" s="1" t="s">
        <v>6826</v>
      </c>
    </row>
    <row r="3118" spans="1:23" x14ac:dyDescent="0.25">
      <c r="A3118" s="1">
        <v>1003347</v>
      </c>
      <c r="B3118" s="5" t="str">
        <f>VLOOKUP(H3118,'FIPS Basin X-walk'!$A$2:$F$3224,6,FALSE)</f>
        <v>Permian Basin</v>
      </c>
      <c r="C3118" s="1" t="s">
        <v>21242</v>
      </c>
      <c r="D3118" s="1"/>
      <c r="E3118" s="1"/>
      <c r="F3118" s="1" t="s">
        <v>21243</v>
      </c>
      <c r="G3118" s="1" t="s">
        <v>21244</v>
      </c>
      <c r="H3118" s="1">
        <v>48235</v>
      </c>
      <c r="I3118" s="1">
        <v>1003347</v>
      </c>
      <c r="J3118" s="1">
        <v>31.255769999999998</v>
      </c>
      <c r="K3118" s="1">
        <v>-100.89031</v>
      </c>
      <c r="L3118" s="1"/>
      <c r="M3118" s="1" t="s">
        <v>1485</v>
      </c>
      <c r="N3118" s="1" t="s">
        <v>9148</v>
      </c>
      <c r="O3118" s="1">
        <v>2022</v>
      </c>
      <c r="P3118" s="1">
        <v>76941</v>
      </c>
      <c r="Q3118" s="1" t="s">
        <v>25099</v>
      </c>
      <c r="R3118" s="1"/>
      <c r="S3118" s="1" t="s">
        <v>24399</v>
      </c>
      <c r="T3118" s="1" t="s">
        <v>6826</v>
      </c>
      <c r="U3118" s="1"/>
      <c r="V3118" s="1" t="s">
        <v>13153</v>
      </c>
      <c r="W3118" s="1" t="s">
        <v>6826</v>
      </c>
    </row>
    <row r="3119" spans="1:23" x14ac:dyDescent="0.25">
      <c r="A3119" s="1">
        <v>1006784</v>
      </c>
      <c r="B3119" s="5" t="str">
        <f>VLOOKUP(H3119,'FIPS Basin X-walk'!$A$2:$F$3224,6,FALSE)</f>
        <v>Ozark Uplift</v>
      </c>
      <c r="C3119" s="1" t="s">
        <v>15543</v>
      </c>
      <c r="D3119" s="1"/>
      <c r="E3119" s="1"/>
      <c r="F3119" s="1" t="s">
        <v>15544</v>
      </c>
      <c r="G3119" s="1" t="s">
        <v>14363</v>
      </c>
      <c r="H3119" s="1">
        <v>29093</v>
      </c>
      <c r="I3119" s="1">
        <v>1006784</v>
      </c>
      <c r="J3119" s="1">
        <v>37.639277999999997</v>
      </c>
      <c r="K3119" s="1">
        <v>-91.135527999999994</v>
      </c>
      <c r="L3119" s="1"/>
      <c r="M3119" s="1" t="s">
        <v>1560</v>
      </c>
      <c r="N3119" s="1" t="s">
        <v>15447</v>
      </c>
      <c r="O3119" s="1">
        <v>2022</v>
      </c>
      <c r="P3119" s="1">
        <v>65440</v>
      </c>
      <c r="Q3119" s="1" t="s">
        <v>15545</v>
      </c>
      <c r="R3119" s="1"/>
      <c r="S3119" s="1" t="s">
        <v>24799</v>
      </c>
      <c r="T3119" s="1" t="s">
        <v>6826</v>
      </c>
      <c r="U3119" s="1"/>
      <c r="V3119" s="1" t="s">
        <v>15546</v>
      </c>
      <c r="W3119" s="1" t="s">
        <v>6826</v>
      </c>
    </row>
    <row r="3120" spans="1:23" x14ac:dyDescent="0.25">
      <c r="A3120" s="1">
        <v>1004927</v>
      </c>
      <c r="B3120" s="5" t="str">
        <f>VLOOKUP(H3120,'FIPS Basin X-walk'!$A$2:$F$3224,6,FALSE)</f>
        <v>Wisconsin Arch</v>
      </c>
      <c r="C3120" s="1" t="s">
        <v>14361</v>
      </c>
      <c r="D3120" s="1"/>
      <c r="E3120" s="1"/>
      <c r="F3120" s="1" t="s">
        <v>14362</v>
      </c>
      <c r="G3120" s="1" t="s">
        <v>14363</v>
      </c>
      <c r="H3120" s="1">
        <v>26071</v>
      </c>
      <c r="I3120" s="1">
        <v>1004927</v>
      </c>
      <c r="J3120" s="1">
        <v>46.100051000000001</v>
      </c>
      <c r="K3120" s="1">
        <v>-88.466150999999996</v>
      </c>
      <c r="L3120" s="1"/>
      <c r="M3120" s="1" t="s">
        <v>1493</v>
      </c>
      <c r="N3120" s="1" t="s">
        <v>14185</v>
      </c>
      <c r="O3120" s="1">
        <v>2022</v>
      </c>
      <c r="P3120" s="1">
        <v>49968</v>
      </c>
      <c r="Q3120" s="1" t="s">
        <v>168</v>
      </c>
      <c r="R3120" s="1"/>
      <c r="S3120" s="1" t="s">
        <v>24435</v>
      </c>
      <c r="T3120" s="1" t="s">
        <v>6826</v>
      </c>
      <c r="U3120" s="1"/>
      <c r="V3120" s="1" t="s">
        <v>12735</v>
      </c>
      <c r="W3120" s="1" t="s">
        <v>6826</v>
      </c>
    </row>
    <row r="3121" spans="1:23" x14ac:dyDescent="0.25">
      <c r="A3121" s="1">
        <v>1004033</v>
      </c>
      <c r="B3121" s="5" t="str">
        <f>VLOOKUP(H3121,'FIPS Basin X-walk'!$A$2:$F$3224,6,FALSE)</f>
        <v>Illinois Basin</v>
      </c>
      <c r="C3121" s="1" t="s">
        <v>11013</v>
      </c>
      <c r="D3121" s="1"/>
      <c r="E3121" s="1"/>
      <c r="F3121" s="1" t="s">
        <v>11014</v>
      </c>
      <c r="G3121" s="1" t="s">
        <v>11015</v>
      </c>
      <c r="H3121" s="1">
        <v>17075</v>
      </c>
      <c r="I3121" s="1">
        <v>1004033</v>
      </c>
      <c r="J3121" s="1">
        <v>40.762424000000003</v>
      </c>
      <c r="K3121" s="1">
        <v>-88.014319</v>
      </c>
      <c r="L3121" s="1"/>
      <c r="M3121" s="1" t="s">
        <v>1488</v>
      </c>
      <c r="N3121" s="1" t="s">
        <v>10805</v>
      </c>
      <c r="O3121" s="1">
        <v>2022</v>
      </c>
      <c r="P3121" s="1">
        <v>60938</v>
      </c>
      <c r="Q3121" s="1" t="s">
        <v>11016</v>
      </c>
      <c r="R3121" s="1"/>
      <c r="S3121" s="1" t="s">
        <v>24377</v>
      </c>
      <c r="T3121" s="1" t="s">
        <v>6826</v>
      </c>
      <c r="U3121" s="1"/>
      <c r="V3121" s="1" t="s">
        <v>11017</v>
      </c>
      <c r="W3121" s="1" t="s">
        <v>6826</v>
      </c>
    </row>
    <row r="3122" spans="1:23" x14ac:dyDescent="0.25">
      <c r="A3122" s="1">
        <v>1009436</v>
      </c>
      <c r="B3122" s="5" t="str">
        <f>VLOOKUP(H3122,'FIPS Basin X-walk'!$A$2:$F$3224,6,FALSE)</f>
        <v>Michigan Basin</v>
      </c>
      <c r="C3122" s="1" t="s">
        <v>14364</v>
      </c>
      <c r="D3122" s="1"/>
      <c r="E3122" s="1"/>
      <c r="F3122" s="1" t="s">
        <v>14365</v>
      </c>
      <c r="G3122" s="1" t="s">
        <v>4035</v>
      </c>
      <c r="H3122" s="1">
        <v>26073</v>
      </c>
      <c r="I3122" s="1">
        <v>1009436</v>
      </c>
      <c r="J3122" s="1">
        <v>43.621473999999999</v>
      </c>
      <c r="K3122" s="1">
        <v>-84.767904999999999</v>
      </c>
      <c r="L3122" s="1"/>
      <c r="M3122" s="1" t="s">
        <v>1493</v>
      </c>
      <c r="N3122" s="1" t="s">
        <v>14185</v>
      </c>
      <c r="O3122" s="1">
        <v>2022</v>
      </c>
      <c r="P3122" s="1">
        <v>48858</v>
      </c>
      <c r="Q3122" s="1" t="s">
        <v>978</v>
      </c>
      <c r="R3122" s="1">
        <v>211130</v>
      </c>
      <c r="S3122" s="1">
        <v>211120</v>
      </c>
      <c r="T3122" s="1" t="s">
        <v>6826</v>
      </c>
      <c r="U3122" s="1"/>
      <c r="V3122" s="1" t="s">
        <v>14367</v>
      </c>
      <c r="W3122" s="1" t="s">
        <v>6826</v>
      </c>
    </row>
    <row r="3123" spans="1:23" x14ac:dyDescent="0.25">
      <c r="A3123" s="1">
        <v>1014382</v>
      </c>
      <c r="B3123" s="5" t="str">
        <f>VLOOKUP(H3123,'FIPS Basin X-walk'!$A$2:$F$3224,6,FALSE)</f>
        <v>Michigan Basin</v>
      </c>
      <c r="C3123" s="1" t="s">
        <v>27083</v>
      </c>
      <c r="D3123" s="1"/>
      <c r="E3123" s="1"/>
      <c r="F3123" s="1" t="s">
        <v>14365</v>
      </c>
      <c r="G3123" s="1" t="s">
        <v>4035</v>
      </c>
      <c r="H3123" s="1">
        <v>26073</v>
      </c>
      <c r="I3123" s="1">
        <v>1014382</v>
      </c>
      <c r="J3123" s="1">
        <v>43.620781520944703</v>
      </c>
      <c r="K3123" s="1">
        <v>-84.767440157672596</v>
      </c>
      <c r="L3123" s="1"/>
      <c r="M3123" s="1" t="s">
        <v>1493</v>
      </c>
      <c r="N3123" s="1" t="s">
        <v>14185</v>
      </c>
      <c r="O3123" s="1">
        <v>2022</v>
      </c>
      <c r="P3123" s="1">
        <v>48858</v>
      </c>
      <c r="Q3123" s="1" t="s">
        <v>27084</v>
      </c>
      <c r="R3123" s="1">
        <v>211130</v>
      </c>
      <c r="S3123" s="1">
        <v>211120</v>
      </c>
      <c r="T3123" s="1" t="s">
        <v>6826</v>
      </c>
      <c r="U3123" s="1"/>
      <c r="V3123" s="1" t="s">
        <v>27085</v>
      </c>
      <c r="W3123" s="1" t="s">
        <v>6826</v>
      </c>
    </row>
    <row r="3124" spans="1:23" x14ac:dyDescent="0.25">
      <c r="A3124" s="1">
        <v>1010291</v>
      </c>
      <c r="B3124" s="5" t="str">
        <f>VLOOKUP(H3124,'FIPS Basin X-walk'!$A$2:$F$3224,6,FALSE)</f>
        <v>Michigan Basin</v>
      </c>
      <c r="C3124" s="1" t="s">
        <v>26209</v>
      </c>
      <c r="D3124" s="1"/>
      <c r="E3124" s="1"/>
      <c r="F3124" s="1" t="s">
        <v>14336</v>
      </c>
      <c r="G3124" s="1" t="s">
        <v>4035</v>
      </c>
      <c r="H3124" s="1">
        <v>26073</v>
      </c>
      <c r="I3124" s="1">
        <v>1010291</v>
      </c>
      <c r="J3124" s="1">
        <v>43.622636999999997</v>
      </c>
      <c r="K3124" s="1">
        <v>-84.767917999999995</v>
      </c>
      <c r="L3124" s="1"/>
      <c r="M3124" s="1" t="s">
        <v>1493</v>
      </c>
      <c r="N3124" s="1" t="s">
        <v>14185</v>
      </c>
      <c r="O3124" s="1">
        <v>2022</v>
      </c>
      <c r="P3124" s="1">
        <v>49685</v>
      </c>
      <c r="Q3124" s="1" t="s">
        <v>26210</v>
      </c>
      <c r="R3124" s="1"/>
      <c r="S3124" s="1">
        <v>211120</v>
      </c>
      <c r="T3124" s="1" t="s">
        <v>6826</v>
      </c>
      <c r="U3124" s="1"/>
      <c r="V3124" s="1" t="s">
        <v>26211</v>
      </c>
      <c r="W3124" s="1" t="s">
        <v>6826</v>
      </c>
    </row>
    <row r="3125" spans="1:23" x14ac:dyDescent="0.25">
      <c r="A3125" s="1">
        <v>1004915</v>
      </c>
      <c r="B3125" s="5" t="str">
        <f>VLOOKUP(H3125,'FIPS Basin X-walk'!$A$2:$F$3224,6,FALSE)</f>
        <v>Michigan Basin</v>
      </c>
      <c r="C3125" s="1" t="s">
        <v>14368</v>
      </c>
      <c r="D3125" s="1"/>
      <c r="E3125" s="1"/>
      <c r="F3125" s="1" t="s">
        <v>14369</v>
      </c>
      <c r="G3125" s="1" t="s">
        <v>14366</v>
      </c>
      <c r="H3125" s="1">
        <v>26073</v>
      </c>
      <c r="I3125" s="1">
        <v>1004915</v>
      </c>
      <c r="J3125" s="1">
        <v>43.585521999999997</v>
      </c>
      <c r="K3125" s="1">
        <v>-84.771209999999996</v>
      </c>
      <c r="L3125" s="1"/>
      <c r="M3125" s="1" t="s">
        <v>1493</v>
      </c>
      <c r="N3125" s="1" t="s">
        <v>14185</v>
      </c>
      <c r="O3125" s="1">
        <v>2022</v>
      </c>
      <c r="P3125" s="1">
        <v>48859</v>
      </c>
      <c r="Q3125" s="1" t="s">
        <v>14370</v>
      </c>
      <c r="R3125" s="1"/>
      <c r="S3125" s="1" t="s">
        <v>24379</v>
      </c>
      <c r="T3125" s="1" t="s">
        <v>6828</v>
      </c>
      <c r="U3125" s="1"/>
      <c r="V3125" s="1" t="s">
        <v>14371</v>
      </c>
      <c r="W3125" s="1" t="s">
        <v>6826</v>
      </c>
    </row>
    <row r="3126" spans="1:23" x14ac:dyDescent="0.25">
      <c r="A3126" s="1">
        <v>1000468</v>
      </c>
      <c r="B3126" s="5" t="str">
        <f>VLOOKUP(H3126,'FIPS Basin X-walk'!$A$2:$F$3224,6,FALSE)</f>
        <v>Sioux Uplift</v>
      </c>
      <c r="C3126" s="1" t="s">
        <v>14936</v>
      </c>
      <c r="D3126" s="1"/>
      <c r="E3126" s="1"/>
      <c r="F3126" s="1" t="s">
        <v>14069</v>
      </c>
      <c r="G3126" s="1" t="s">
        <v>1803</v>
      </c>
      <c r="H3126" s="1">
        <v>27059</v>
      </c>
      <c r="I3126" s="1">
        <v>1000468</v>
      </c>
      <c r="J3126" s="1">
        <v>45.600999999999999</v>
      </c>
      <c r="K3126" s="1">
        <v>-93.208100000000002</v>
      </c>
      <c r="L3126" s="1"/>
      <c r="M3126" s="1" t="s">
        <v>1559</v>
      </c>
      <c r="N3126" s="1" t="s">
        <v>14790</v>
      </c>
      <c r="O3126" s="1">
        <v>2022</v>
      </c>
      <c r="P3126" s="1">
        <v>55008</v>
      </c>
      <c r="Q3126" s="1" t="s">
        <v>14937</v>
      </c>
      <c r="R3126" s="1"/>
      <c r="S3126" s="1" t="s">
        <v>24355</v>
      </c>
      <c r="T3126" s="1" t="s">
        <v>6826</v>
      </c>
      <c r="U3126" s="1"/>
      <c r="V3126" s="1" t="s">
        <v>14938</v>
      </c>
      <c r="W3126" s="1" t="s">
        <v>6828</v>
      </c>
    </row>
    <row r="3127" spans="1:23" x14ac:dyDescent="0.25">
      <c r="A3127" s="1">
        <v>1000258</v>
      </c>
      <c r="B3127" s="5" t="str">
        <f>VLOOKUP(H3127,'FIPS Basin X-walk'!$A$2:$F$3224,6,FALSE)</f>
        <v>Atlantic Coast Basin</v>
      </c>
      <c r="C3127" s="1" t="s">
        <v>22278</v>
      </c>
      <c r="D3127" s="1"/>
      <c r="E3127" s="1"/>
      <c r="F3127" s="1" t="s">
        <v>10361</v>
      </c>
      <c r="G3127" s="1" t="s">
        <v>1643</v>
      </c>
      <c r="H3127" s="1">
        <v>51093</v>
      </c>
      <c r="I3127" s="1">
        <v>1000258</v>
      </c>
      <c r="J3127" s="1">
        <v>36.680300000000003</v>
      </c>
      <c r="K3127" s="1">
        <v>-76.912800000000004</v>
      </c>
      <c r="L3127" s="1"/>
      <c r="M3127" s="1" t="s">
        <v>1486</v>
      </c>
      <c r="N3127" s="1" t="s">
        <v>15119</v>
      </c>
      <c r="O3127" s="1">
        <v>2022</v>
      </c>
      <c r="P3127" s="1">
        <v>23851</v>
      </c>
      <c r="Q3127" s="1" t="s">
        <v>22279</v>
      </c>
      <c r="R3127" s="1" t="s">
        <v>24436</v>
      </c>
      <c r="S3127" s="1" t="s">
        <v>24431</v>
      </c>
      <c r="T3127" s="1" t="s">
        <v>6826</v>
      </c>
      <c r="U3127" s="1"/>
      <c r="V3127" s="1" t="s">
        <v>6836</v>
      </c>
      <c r="W3127" s="1" t="s">
        <v>6826</v>
      </c>
    </row>
    <row r="3128" spans="1:23" x14ac:dyDescent="0.25">
      <c r="A3128" s="1">
        <v>1010112</v>
      </c>
      <c r="B3128" s="5" t="str">
        <f>VLOOKUP(H3128,'FIPS Basin X-walk'!$A$2:$F$3224,6,FALSE)</f>
        <v>Atlantic Coast Basin</v>
      </c>
      <c r="C3128" s="1" t="s">
        <v>22280</v>
      </c>
      <c r="D3128" s="1"/>
      <c r="E3128" s="1"/>
      <c r="F3128" s="1" t="s">
        <v>1813</v>
      </c>
      <c r="G3128" s="1" t="s">
        <v>22281</v>
      </c>
      <c r="H3128" s="1">
        <v>51093</v>
      </c>
      <c r="I3128" s="1">
        <v>1010112</v>
      </c>
      <c r="J3128" s="1">
        <v>36.672834000000002</v>
      </c>
      <c r="K3128" s="1">
        <v>-76.887309000000002</v>
      </c>
      <c r="L3128" s="1"/>
      <c r="M3128" s="1" t="s">
        <v>1486</v>
      </c>
      <c r="N3128" s="1" t="s">
        <v>15119</v>
      </c>
      <c r="O3128" s="1">
        <v>2022</v>
      </c>
      <c r="P3128" s="1">
        <v>23851</v>
      </c>
      <c r="Q3128" s="1" t="s">
        <v>22282</v>
      </c>
      <c r="R3128" s="1"/>
      <c r="S3128" s="1" t="s">
        <v>24358</v>
      </c>
      <c r="T3128" s="1" t="s">
        <v>6826</v>
      </c>
      <c r="U3128" s="1"/>
      <c r="V3128" s="1" t="s">
        <v>6836</v>
      </c>
      <c r="W3128" s="1" t="s">
        <v>6826</v>
      </c>
    </row>
    <row r="3129" spans="1:23" x14ac:dyDescent="0.25">
      <c r="A3129" s="1">
        <v>1013902</v>
      </c>
      <c r="B3129" s="5" t="str">
        <f>VLOOKUP(H3129,'FIPS Basin X-walk'!$A$2:$F$3224,6,FALSE)</f>
        <v>Atlantic Coast Basin</v>
      </c>
      <c r="C3129" s="1" t="s">
        <v>22283</v>
      </c>
      <c r="D3129" s="1"/>
      <c r="E3129" s="1"/>
      <c r="F3129" s="1" t="s">
        <v>1813</v>
      </c>
      <c r="G3129" s="1" t="s">
        <v>22281</v>
      </c>
      <c r="H3129" s="1">
        <v>51093</v>
      </c>
      <c r="I3129" s="1">
        <v>1013902</v>
      </c>
      <c r="J3129" s="1">
        <v>36.678159999999998</v>
      </c>
      <c r="K3129" s="1">
        <v>-76.910790000000006</v>
      </c>
      <c r="L3129" s="1"/>
      <c r="M3129" s="1" t="s">
        <v>1486</v>
      </c>
      <c r="N3129" s="1" t="s">
        <v>15119</v>
      </c>
      <c r="O3129" s="1">
        <v>2022</v>
      </c>
      <c r="P3129" s="1">
        <v>23851</v>
      </c>
      <c r="Q3129" s="1" t="s">
        <v>22284</v>
      </c>
      <c r="R3129" s="1"/>
      <c r="S3129" s="1" t="s">
        <v>24431</v>
      </c>
      <c r="T3129" s="1" t="s">
        <v>6826</v>
      </c>
      <c r="U3129" s="1"/>
      <c r="V3129" s="1" t="s">
        <v>26787</v>
      </c>
      <c r="W3129" s="1" t="s">
        <v>6826</v>
      </c>
    </row>
    <row r="3130" spans="1:23" x14ac:dyDescent="0.25">
      <c r="A3130" s="1">
        <v>1004116</v>
      </c>
      <c r="B3130" s="5" t="str">
        <f>VLOOKUP(H3130,'FIPS Basin X-walk'!$A$2:$F$3224,6,FALSE)</f>
        <v>Atlantic Coast Basin</v>
      </c>
      <c r="C3130" s="1" t="s">
        <v>22285</v>
      </c>
      <c r="D3130" s="1"/>
      <c r="E3130" s="1"/>
      <c r="F3130" s="1" t="s">
        <v>17382</v>
      </c>
      <c r="G3130" s="1" t="s">
        <v>22281</v>
      </c>
      <c r="H3130" s="1">
        <v>51093</v>
      </c>
      <c r="I3130" s="1">
        <v>1004116</v>
      </c>
      <c r="J3130" s="1">
        <v>36.994911999999999</v>
      </c>
      <c r="K3130" s="1">
        <v>-76.629501000000005</v>
      </c>
      <c r="L3130" s="1" t="s">
        <v>24364</v>
      </c>
      <c r="M3130" s="1" t="s">
        <v>1486</v>
      </c>
      <c r="N3130" s="1" t="s">
        <v>15119</v>
      </c>
      <c r="O3130" s="1">
        <v>2022</v>
      </c>
      <c r="P3130" s="1">
        <v>23430</v>
      </c>
      <c r="Q3130" s="1" t="s">
        <v>22286</v>
      </c>
      <c r="R3130" s="1" t="s">
        <v>24382</v>
      </c>
      <c r="S3130" s="1" t="s">
        <v>24381</v>
      </c>
      <c r="T3130" s="1" t="s">
        <v>6826</v>
      </c>
      <c r="U3130" s="1"/>
      <c r="V3130" s="1" t="s">
        <v>11374</v>
      </c>
      <c r="W3130" s="1" t="s">
        <v>6826</v>
      </c>
    </row>
    <row r="3131" spans="1:23" x14ac:dyDescent="0.25">
      <c r="A3131" s="1">
        <v>1000687</v>
      </c>
      <c r="B3131" s="5" t="str">
        <f>VLOOKUP(H3131,'FIPS Basin X-walk'!$A$2:$F$3224,6,FALSE)</f>
        <v>Sioux Uplift</v>
      </c>
      <c r="C3131" s="1" t="s">
        <v>14943</v>
      </c>
      <c r="D3131" s="1"/>
      <c r="E3131" s="1" t="s">
        <v>6828</v>
      </c>
      <c r="F3131" s="1" t="s">
        <v>14944</v>
      </c>
      <c r="G3131" s="1" t="s">
        <v>2005</v>
      </c>
      <c r="H3131" s="1">
        <v>27061</v>
      </c>
      <c r="I3131" s="1">
        <v>1000687</v>
      </c>
      <c r="J3131" s="1">
        <v>47.260300000000001</v>
      </c>
      <c r="K3131" s="1">
        <v>-93.653099999999995</v>
      </c>
      <c r="L3131" s="1"/>
      <c r="M3131" s="1" t="s">
        <v>1559</v>
      </c>
      <c r="N3131" s="1" t="s">
        <v>14790</v>
      </c>
      <c r="O3131" s="1">
        <v>2022</v>
      </c>
      <c r="P3131" s="1">
        <v>55721</v>
      </c>
      <c r="Q3131" s="1" t="s">
        <v>14945</v>
      </c>
      <c r="R3131" s="1"/>
      <c r="S3131" s="1" t="s">
        <v>24355</v>
      </c>
      <c r="T3131" s="1" t="s">
        <v>6826</v>
      </c>
      <c r="U3131" s="1"/>
      <c r="V3131" s="1" t="s">
        <v>14946</v>
      </c>
      <c r="W3131" s="1" t="s">
        <v>6828</v>
      </c>
    </row>
    <row r="3132" spans="1:23" x14ac:dyDescent="0.25">
      <c r="A3132" s="1">
        <v>1005016</v>
      </c>
      <c r="B3132" s="5" t="str">
        <f>VLOOKUP(H3132,'FIPS Basin X-walk'!$A$2:$F$3224,6,FALSE)</f>
        <v>Sioux Uplift</v>
      </c>
      <c r="C3132" s="1" t="s">
        <v>14947</v>
      </c>
      <c r="D3132" s="1"/>
      <c r="E3132" s="1"/>
      <c r="F3132" s="1" t="s">
        <v>14948</v>
      </c>
      <c r="G3132" s="1" t="s">
        <v>14941</v>
      </c>
      <c r="H3132" s="1">
        <v>27061</v>
      </c>
      <c r="I3132" s="1">
        <v>1005016</v>
      </c>
      <c r="J3132" s="1">
        <v>47.330772000000003</v>
      </c>
      <c r="K3132" s="1">
        <v>-93.848313000000005</v>
      </c>
      <c r="L3132" s="1"/>
      <c r="M3132" s="1" t="s">
        <v>1559</v>
      </c>
      <c r="N3132" s="1" t="s">
        <v>14790</v>
      </c>
      <c r="O3132" s="1">
        <v>2022</v>
      </c>
      <c r="P3132" s="1">
        <v>56636</v>
      </c>
      <c r="Q3132" s="1" t="s">
        <v>245</v>
      </c>
      <c r="R3132" s="1"/>
      <c r="S3132" s="1" t="s">
        <v>24435</v>
      </c>
      <c r="T3132" s="1" t="s">
        <v>6826</v>
      </c>
      <c r="U3132" s="1"/>
      <c r="V3132" s="1" t="s">
        <v>12735</v>
      </c>
      <c r="W3132" s="1" t="s">
        <v>6826</v>
      </c>
    </row>
    <row r="3133" spans="1:23" x14ac:dyDescent="0.25">
      <c r="A3133" s="1">
        <v>1002966</v>
      </c>
      <c r="B3133" s="5" t="str">
        <f>VLOOKUP(H3133,'FIPS Basin X-walk'!$A$2:$F$3224,6,FALSE)</f>
        <v>Sioux Uplift</v>
      </c>
      <c r="C3133" s="1" t="s">
        <v>14939</v>
      </c>
      <c r="D3133" s="1"/>
      <c r="E3133" s="1"/>
      <c r="F3133" s="1" t="s">
        <v>14940</v>
      </c>
      <c r="G3133" s="1" t="s">
        <v>14941</v>
      </c>
      <c r="H3133" s="1">
        <v>27061</v>
      </c>
      <c r="I3133" s="1">
        <v>1002966</v>
      </c>
      <c r="J3133" s="1">
        <v>47.263975000000002</v>
      </c>
      <c r="K3133" s="1">
        <v>-93.628169999999997</v>
      </c>
      <c r="L3133" s="1"/>
      <c r="M3133" s="1" t="s">
        <v>1559</v>
      </c>
      <c r="N3133" s="1" t="s">
        <v>14790</v>
      </c>
      <c r="O3133" s="1">
        <v>2022</v>
      </c>
      <c r="P3133" s="1">
        <v>55744</v>
      </c>
      <c r="Q3133" s="1" t="s">
        <v>14942</v>
      </c>
      <c r="R3133" s="1" t="s">
        <v>24355</v>
      </c>
      <c r="S3133" s="1" t="s">
        <v>24395</v>
      </c>
      <c r="T3133" s="1" t="s">
        <v>6826</v>
      </c>
      <c r="U3133" s="1"/>
      <c r="V3133" s="1" t="s">
        <v>14836</v>
      </c>
      <c r="W3133" s="1" t="s">
        <v>6826</v>
      </c>
    </row>
    <row r="3134" spans="1:23" x14ac:dyDescent="0.25">
      <c r="A3134" s="1">
        <v>1001375</v>
      </c>
      <c r="B3134" s="5" t="str">
        <f>VLOOKUP(H3134,'FIPS Basin X-walk'!$A$2:$F$3224,6,FALSE)</f>
        <v>Fort Worth Syncline</v>
      </c>
      <c r="C3134" s="1" t="s">
        <v>21245</v>
      </c>
      <c r="D3134" s="1"/>
      <c r="E3134" s="1"/>
      <c r="F3134" s="1" t="s">
        <v>21246</v>
      </c>
      <c r="G3134" s="1" t="s">
        <v>1896</v>
      </c>
      <c r="H3134" s="1">
        <v>48237</v>
      </c>
      <c r="I3134" s="1">
        <v>1001375</v>
      </c>
      <c r="J3134" s="1">
        <v>33.100999999999999</v>
      </c>
      <c r="K3134" s="1">
        <v>-97.957400000000007</v>
      </c>
      <c r="L3134" s="1"/>
      <c r="M3134" s="1" t="s">
        <v>1485</v>
      </c>
      <c r="N3134" s="1" t="s">
        <v>9148</v>
      </c>
      <c r="O3134" s="1">
        <v>2022</v>
      </c>
      <c r="P3134" s="1">
        <v>76458</v>
      </c>
      <c r="Q3134" s="1" t="s">
        <v>21247</v>
      </c>
      <c r="R3134" s="1"/>
      <c r="S3134" s="1" t="s">
        <v>24355</v>
      </c>
      <c r="T3134" s="1" t="s">
        <v>6826</v>
      </c>
      <c r="U3134" s="1"/>
      <c r="V3134" s="1" t="s">
        <v>21248</v>
      </c>
      <c r="W3134" s="1" t="s">
        <v>6828</v>
      </c>
    </row>
    <row r="3135" spans="1:23" x14ac:dyDescent="0.25">
      <c r="A3135" s="1">
        <v>1012014</v>
      </c>
      <c r="B3135" s="5" t="str">
        <f>VLOOKUP(H3135,'FIPS Basin X-walk'!$A$2:$F$3224,6,FALSE)</f>
        <v>Fort Worth Syncline</v>
      </c>
      <c r="C3135" s="1" t="s">
        <v>23797</v>
      </c>
      <c r="D3135" s="1"/>
      <c r="E3135" s="1"/>
      <c r="F3135" s="1" t="s">
        <v>23798</v>
      </c>
      <c r="G3135" s="1" t="s">
        <v>21251</v>
      </c>
      <c r="H3135" s="1">
        <v>48237</v>
      </c>
      <c r="I3135" s="1">
        <v>1012014</v>
      </c>
      <c r="J3135" s="1">
        <v>33.220280000000002</v>
      </c>
      <c r="K3135" s="1">
        <v>-98.181430000000006</v>
      </c>
      <c r="L3135" s="1"/>
      <c r="M3135" s="1" t="s">
        <v>1485</v>
      </c>
      <c r="N3135" s="1" t="s">
        <v>9148</v>
      </c>
      <c r="O3135" s="1">
        <v>2022</v>
      </c>
      <c r="P3135" s="1">
        <v>76458</v>
      </c>
      <c r="Q3135" s="1" t="s">
        <v>1039</v>
      </c>
      <c r="R3135" s="1"/>
      <c r="S3135" s="1" t="s">
        <v>24399</v>
      </c>
      <c r="T3135" s="1" t="s">
        <v>6826</v>
      </c>
      <c r="U3135" s="1"/>
      <c r="V3135" s="1" t="s">
        <v>23799</v>
      </c>
      <c r="W3135" s="1" t="s">
        <v>6826</v>
      </c>
    </row>
    <row r="3136" spans="1:23" x14ac:dyDescent="0.25">
      <c r="A3136" s="1">
        <v>1003441</v>
      </c>
      <c r="B3136" s="5" t="str">
        <f>VLOOKUP(H3136,'FIPS Basin X-walk'!$A$2:$F$3224,6,FALSE)</f>
        <v>Fort Worth Syncline</v>
      </c>
      <c r="C3136" s="1" t="s">
        <v>21249</v>
      </c>
      <c r="D3136" s="1"/>
      <c r="E3136" s="1"/>
      <c r="F3136" s="1" t="s">
        <v>21250</v>
      </c>
      <c r="G3136" s="1" t="s">
        <v>21251</v>
      </c>
      <c r="H3136" s="1">
        <v>48237</v>
      </c>
      <c r="I3136" s="1">
        <v>1003441</v>
      </c>
      <c r="J3136" s="1">
        <v>33.087499999999999</v>
      </c>
      <c r="K3136" s="1">
        <v>-98.071667000000005</v>
      </c>
      <c r="L3136" s="1"/>
      <c r="M3136" s="1" t="s">
        <v>1485</v>
      </c>
      <c r="N3136" s="1" t="s">
        <v>9148</v>
      </c>
      <c r="O3136" s="1">
        <v>2022</v>
      </c>
      <c r="P3136" s="1">
        <v>76486</v>
      </c>
      <c r="Q3136" s="1" t="s">
        <v>24042</v>
      </c>
      <c r="R3136" s="1"/>
      <c r="S3136" s="1" t="s">
        <v>24435</v>
      </c>
      <c r="T3136" s="1" t="s">
        <v>6826</v>
      </c>
      <c r="U3136" s="1"/>
      <c r="V3136" s="1" t="s">
        <v>25108</v>
      </c>
      <c r="W3136" s="1" t="s">
        <v>6826</v>
      </c>
    </row>
    <row r="3137" spans="1:23" x14ac:dyDescent="0.25">
      <c r="A3137" s="1">
        <v>1014548</v>
      </c>
      <c r="B3137" s="5" t="str">
        <f>VLOOKUP(H3137,'FIPS Basin X-walk'!$A$2:$F$3224,6,FALSE)</f>
        <v>Piedmont-Blue Ridge Prov</v>
      </c>
      <c r="C3137" s="1" t="s">
        <v>27212</v>
      </c>
      <c r="D3137" s="1"/>
      <c r="E3137" s="1"/>
      <c r="F3137" s="1" t="s">
        <v>27213</v>
      </c>
      <c r="G3137" s="1" t="s">
        <v>1584</v>
      </c>
      <c r="H3137" s="1">
        <v>13157</v>
      </c>
      <c r="I3137" s="1">
        <v>1014548</v>
      </c>
      <c r="J3137" s="1">
        <v>34.2359468409106</v>
      </c>
      <c r="K3137" s="1">
        <v>-83.484850759732595</v>
      </c>
      <c r="L3137" s="1"/>
      <c r="M3137" s="1" t="s">
        <v>1546</v>
      </c>
      <c r="N3137" s="1" t="s">
        <v>10124</v>
      </c>
      <c r="O3137" s="1">
        <v>2022</v>
      </c>
      <c r="P3137" s="1">
        <v>30529</v>
      </c>
      <c r="Q3137" s="1" t="s">
        <v>27214</v>
      </c>
      <c r="R3137" s="1"/>
      <c r="S3137" s="1">
        <v>335910</v>
      </c>
      <c r="T3137" s="1" t="s">
        <v>6826</v>
      </c>
      <c r="U3137" s="1"/>
      <c r="V3137" s="1" t="s">
        <v>27215</v>
      </c>
      <c r="W3137" s="1" t="s">
        <v>6826</v>
      </c>
    </row>
    <row r="3138" spans="1:23" x14ac:dyDescent="0.25">
      <c r="A3138" s="1">
        <v>1007370</v>
      </c>
      <c r="B3138" s="5" t="str">
        <f>VLOOKUP(H3138,'FIPS Basin X-walk'!$A$2:$F$3224,6,FALSE)</f>
        <v>Mid-Gulf Coast Basin</v>
      </c>
      <c r="C3138" s="1" t="s">
        <v>15262</v>
      </c>
      <c r="D3138" s="1"/>
      <c r="E3138" s="1" t="s">
        <v>6828</v>
      </c>
      <c r="F3138" s="1" t="s">
        <v>15263</v>
      </c>
      <c r="G3138" s="1" t="s">
        <v>1584</v>
      </c>
      <c r="H3138" s="1">
        <v>28059</v>
      </c>
      <c r="I3138" s="1">
        <v>1007370</v>
      </c>
      <c r="J3138" s="1">
        <v>30.5335</v>
      </c>
      <c r="K3138" s="1">
        <v>-88.557400000000001</v>
      </c>
      <c r="L3138" s="1"/>
      <c r="M3138" s="1" t="s">
        <v>1523</v>
      </c>
      <c r="N3138" s="1" t="s">
        <v>15181</v>
      </c>
      <c r="O3138" s="1">
        <v>2022</v>
      </c>
      <c r="P3138" s="1">
        <v>39552</v>
      </c>
      <c r="Q3138" s="1" t="s">
        <v>15264</v>
      </c>
      <c r="R3138" s="1"/>
      <c r="S3138" s="1" t="s">
        <v>24355</v>
      </c>
      <c r="T3138" s="1" t="s">
        <v>6826</v>
      </c>
      <c r="U3138" s="1"/>
      <c r="V3138" s="1" t="s">
        <v>15265</v>
      </c>
      <c r="W3138" s="1" t="s">
        <v>6828</v>
      </c>
    </row>
    <row r="3139" spans="1:23" x14ac:dyDescent="0.25">
      <c r="A3139" s="1">
        <v>1001515</v>
      </c>
      <c r="B3139" s="5" t="str">
        <f>VLOOKUP(H3139,'FIPS Basin X-walk'!$A$2:$F$3224,6,FALSE)</f>
        <v>Illinois Basin</v>
      </c>
      <c r="C3139" s="1" t="s">
        <v>11022</v>
      </c>
      <c r="D3139" s="1"/>
      <c r="E3139" s="1"/>
      <c r="F3139" s="1" t="s">
        <v>11023</v>
      </c>
      <c r="G3139" s="1" t="s">
        <v>1584</v>
      </c>
      <c r="H3139" s="1">
        <v>17077</v>
      </c>
      <c r="I3139" s="1">
        <v>1001515</v>
      </c>
      <c r="J3139" s="1">
        <v>37.657800000000002</v>
      </c>
      <c r="K3139" s="1">
        <v>-89.511899999999997</v>
      </c>
      <c r="L3139" s="1"/>
      <c r="M3139" s="1" t="s">
        <v>1488</v>
      </c>
      <c r="N3139" s="1" t="s">
        <v>10805</v>
      </c>
      <c r="O3139" s="1">
        <v>2022</v>
      </c>
      <c r="P3139" s="1">
        <v>62942</v>
      </c>
      <c r="Q3139" s="1" t="s">
        <v>24713</v>
      </c>
      <c r="R3139" s="1"/>
      <c r="S3139" s="1" t="s">
        <v>24355</v>
      </c>
      <c r="T3139" s="1" t="s">
        <v>6826</v>
      </c>
      <c r="U3139" s="1"/>
      <c r="V3139" s="1" t="s">
        <v>10974</v>
      </c>
      <c r="W3139" s="1" t="s">
        <v>6828</v>
      </c>
    </row>
    <row r="3140" spans="1:23" x14ac:dyDescent="0.25">
      <c r="A3140" s="1">
        <v>1000512</v>
      </c>
      <c r="B3140" s="5" t="str">
        <f>VLOOKUP(H3140,'FIPS Basin X-walk'!$A$2:$F$3224,6,FALSE)</f>
        <v>Forest City Basin</v>
      </c>
      <c r="C3140" s="1" t="s">
        <v>15556</v>
      </c>
      <c r="D3140" s="1"/>
      <c r="E3140" s="1"/>
      <c r="F3140" s="1" t="s">
        <v>15557</v>
      </c>
      <c r="G3140" s="1" t="s">
        <v>1584</v>
      </c>
      <c r="H3140" s="1">
        <v>29095</v>
      </c>
      <c r="I3140" s="1">
        <v>1000512</v>
      </c>
      <c r="J3140" s="1">
        <v>38.861499999999999</v>
      </c>
      <c r="K3140" s="1">
        <v>-94.298199999999994</v>
      </c>
      <c r="L3140" s="1"/>
      <c r="M3140" s="1" t="s">
        <v>1560</v>
      </c>
      <c r="N3140" s="1" t="s">
        <v>15447</v>
      </c>
      <c r="O3140" s="1">
        <v>2022</v>
      </c>
      <c r="P3140" s="1">
        <v>64034</v>
      </c>
      <c r="Q3140" s="1" t="s">
        <v>15558</v>
      </c>
      <c r="R3140" s="1"/>
      <c r="S3140" s="1" t="s">
        <v>24355</v>
      </c>
      <c r="T3140" s="1" t="s">
        <v>6826</v>
      </c>
      <c r="U3140" s="1"/>
      <c r="V3140" s="1" t="s">
        <v>12451</v>
      </c>
      <c r="W3140" s="1" t="s">
        <v>6828</v>
      </c>
    </row>
    <row r="3141" spans="1:23" x14ac:dyDescent="0.25">
      <c r="A3141" s="1">
        <v>1001393</v>
      </c>
      <c r="B3141" s="5" t="str">
        <f>VLOOKUP(H3141,'FIPS Basin X-walk'!$A$2:$F$3224,6,FALSE)</f>
        <v>Michigan Basin</v>
      </c>
      <c r="C3141" s="1" t="s">
        <v>14381</v>
      </c>
      <c r="D3141" s="1"/>
      <c r="E3141" s="1"/>
      <c r="F3141" s="1" t="s">
        <v>6893</v>
      </c>
      <c r="G3141" s="1" t="s">
        <v>1584</v>
      </c>
      <c r="H3141" s="1">
        <v>26075</v>
      </c>
      <c r="I3141" s="1">
        <v>1001393</v>
      </c>
      <c r="J3141" s="1">
        <v>42.248800000000003</v>
      </c>
      <c r="K3141" s="1">
        <v>-84.3767</v>
      </c>
      <c r="L3141" s="1"/>
      <c r="M3141" s="1" t="s">
        <v>1493</v>
      </c>
      <c r="N3141" s="1" t="s">
        <v>14185</v>
      </c>
      <c r="O3141" s="1">
        <v>2022</v>
      </c>
      <c r="P3141" s="1">
        <v>49203</v>
      </c>
      <c r="Q3141" s="1" t="s">
        <v>14382</v>
      </c>
      <c r="R3141" s="1"/>
      <c r="S3141" s="1" t="s">
        <v>24355</v>
      </c>
      <c r="T3141" s="1" t="s">
        <v>6826</v>
      </c>
      <c r="U3141" s="1"/>
      <c r="V3141" s="1" t="s">
        <v>14234</v>
      </c>
      <c r="W3141" s="1" t="s">
        <v>6828</v>
      </c>
    </row>
    <row r="3142" spans="1:23" x14ac:dyDescent="0.25">
      <c r="A3142" s="1">
        <v>1000514</v>
      </c>
      <c r="B3142" s="5" t="str">
        <f>VLOOKUP(H3142,'FIPS Basin X-walk'!$A$2:$F$3224,6,FALSE)</f>
        <v>Forest City Basin</v>
      </c>
      <c r="C3142" s="1" t="s">
        <v>24540</v>
      </c>
      <c r="D3142" s="1"/>
      <c r="E3142" s="1"/>
      <c r="F3142" s="1" t="s">
        <v>12661</v>
      </c>
      <c r="G3142" s="1" t="s">
        <v>1584</v>
      </c>
      <c r="H3142" s="1">
        <v>29095</v>
      </c>
      <c r="I3142" s="1">
        <v>1000514</v>
      </c>
      <c r="J3142" s="1">
        <v>39.123100000000001</v>
      </c>
      <c r="K3142" s="1">
        <v>-94.560500000000005</v>
      </c>
      <c r="L3142" s="1"/>
      <c r="M3142" s="1" t="s">
        <v>1560</v>
      </c>
      <c r="N3142" s="1" t="s">
        <v>15447</v>
      </c>
      <c r="O3142" s="1">
        <v>2022</v>
      </c>
      <c r="P3142" s="1">
        <v>64120</v>
      </c>
      <c r="Q3142" s="1" t="s">
        <v>24541</v>
      </c>
      <c r="R3142" s="1"/>
      <c r="S3142" s="1" t="s">
        <v>24355</v>
      </c>
      <c r="T3142" s="1" t="s">
        <v>6826</v>
      </c>
      <c r="U3142" s="1"/>
      <c r="V3142" s="1" t="s">
        <v>24539</v>
      </c>
      <c r="W3142" s="1" t="s">
        <v>6828</v>
      </c>
    </row>
    <row r="3143" spans="1:23" x14ac:dyDescent="0.25">
      <c r="A3143" s="1">
        <v>1000705</v>
      </c>
      <c r="B3143" s="5" t="str">
        <f>VLOOKUP(H3143,'FIPS Basin X-walk'!$A$2:$F$3224,6,FALSE)</f>
        <v>Forest City Basin</v>
      </c>
      <c r="C3143" s="1" t="s">
        <v>15550</v>
      </c>
      <c r="D3143" s="1"/>
      <c r="E3143" s="1" t="s">
        <v>6828</v>
      </c>
      <c r="F3143" s="1" t="s">
        <v>12661</v>
      </c>
      <c r="G3143" s="1" t="s">
        <v>1584</v>
      </c>
      <c r="H3143" s="1">
        <v>29095</v>
      </c>
      <c r="I3143" s="1">
        <v>1000705</v>
      </c>
      <c r="J3143" s="1">
        <v>39.130600000000001</v>
      </c>
      <c r="K3143" s="1">
        <v>-94.477800000000002</v>
      </c>
      <c r="L3143" s="1"/>
      <c r="M3143" s="1" t="s">
        <v>1560</v>
      </c>
      <c r="N3143" s="1" t="s">
        <v>15447</v>
      </c>
      <c r="O3143" s="1">
        <v>2022</v>
      </c>
      <c r="P3143" s="1">
        <v>64120</v>
      </c>
      <c r="Q3143" s="1" t="s">
        <v>15551</v>
      </c>
      <c r="R3143" s="1"/>
      <c r="S3143" s="1" t="s">
        <v>24355</v>
      </c>
      <c r="T3143" s="1" t="s">
        <v>6826</v>
      </c>
      <c r="U3143" s="1"/>
      <c r="V3143" s="1" t="s">
        <v>12451</v>
      </c>
      <c r="W3143" s="1" t="s">
        <v>6828</v>
      </c>
    </row>
    <row r="3144" spans="1:23" x14ac:dyDescent="0.25">
      <c r="A3144" s="1">
        <v>1001147</v>
      </c>
      <c r="B3144" s="5" t="str">
        <f>VLOOKUP(H3144,'FIPS Basin X-walk'!$A$2:$F$3224,6,FALSE)</f>
        <v>Piedmont-Blue Ridge Prov</v>
      </c>
      <c r="C3144" s="1" t="s">
        <v>10395</v>
      </c>
      <c r="D3144" s="1"/>
      <c r="E3144" s="1"/>
      <c r="F3144" s="1" t="s">
        <v>10396</v>
      </c>
      <c r="G3144" s="1" t="s">
        <v>1584</v>
      </c>
      <c r="H3144" s="1">
        <v>13157</v>
      </c>
      <c r="I3144" s="1">
        <v>1001147</v>
      </c>
      <c r="J3144" s="1">
        <v>34.038600000000002</v>
      </c>
      <c r="K3144" s="1">
        <v>-83.397199999999998</v>
      </c>
      <c r="L3144" s="1"/>
      <c r="M3144" s="1" t="s">
        <v>1546</v>
      </c>
      <c r="N3144" s="1" t="s">
        <v>10124</v>
      </c>
      <c r="O3144" s="1">
        <v>2022</v>
      </c>
      <c r="P3144" s="1">
        <v>30565</v>
      </c>
      <c r="Q3144" s="1" t="s">
        <v>10397</v>
      </c>
      <c r="R3144" s="1"/>
      <c r="S3144" s="1" t="s">
        <v>24355</v>
      </c>
      <c r="T3144" s="1" t="s">
        <v>6826</v>
      </c>
      <c r="U3144" s="1"/>
      <c r="V3144" s="1" t="s">
        <v>6827</v>
      </c>
      <c r="W3144" s="1" t="s">
        <v>6828</v>
      </c>
    </row>
    <row r="3145" spans="1:23" x14ac:dyDescent="0.25">
      <c r="A3145" s="1">
        <v>1000696</v>
      </c>
      <c r="B3145" s="5" t="str">
        <f>VLOOKUP(H3145,'FIPS Basin X-walk'!$A$2:$F$3224,6,FALSE)</f>
        <v>Mid-Gulf Coast Basin</v>
      </c>
      <c r="C3145" s="1" t="s">
        <v>15266</v>
      </c>
      <c r="D3145" s="1"/>
      <c r="E3145" s="1"/>
      <c r="F3145" s="1" t="s">
        <v>15259</v>
      </c>
      <c r="G3145" s="1" t="s">
        <v>1584</v>
      </c>
      <c r="H3145" s="1">
        <v>28059</v>
      </c>
      <c r="I3145" s="1">
        <v>1000696</v>
      </c>
      <c r="J3145" s="1">
        <v>30.34</v>
      </c>
      <c r="K3145" s="1">
        <v>-88.492000000000004</v>
      </c>
      <c r="L3145" s="1"/>
      <c r="M3145" s="1" t="s">
        <v>1523</v>
      </c>
      <c r="N3145" s="1" t="s">
        <v>15181</v>
      </c>
      <c r="O3145" s="1">
        <v>2022</v>
      </c>
      <c r="P3145" s="1">
        <v>39568</v>
      </c>
      <c r="Q3145" s="1" t="s">
        <v>15267</v>
      </c>
      <c r="R3145" s="1"/>
      <c r="S3145" s="1" t="s">
        <v>24355</v>
      </c>
      <c r="T3145" s="1" t="s">
        <v>7005</v>
      </c>
      <c r="U3145" s="1"/>
      <c r="V3145" s="1" t="s">
        <v>6827</v>
      </c>
      <c r="W3145" s="1" t="s">
        <v>6828</v>
      </c>
    </row>
    <row r="3146" spans="1:23" x14ac:dyDescent="0.25">
      <c r="A3146" s="1">
        <v>1012571</v>
      </c>
      <c r="B3146" s="5" t="str">
        <f>VLOOKUP(H3146,'FIPS Basin X-walk'!$A$2:$F$3224,6,FALSE)</f>
        <v>Gulf Coast Basin (LA, TX)</v>
      </c>
      <c r="C3146" s="1" t="s">
        <v>23614</v>
      </c>
      <c r="D3146" s="1"/>
      <c r="E3146" s="1"/>
      <c r="F3146" s="1" t="s">
        <v>23615</v>
      </c>
      <c r="G3146" s="1" t="s">
        <v>1584</v>
      </c>
      <c r="H3146" s="1">
        <v>48239</v>
      </c>
      <c r="I3146" s="1">
        <v>1012571</v>
      </c>
      <c r="J3146" s="1">
        <v>28.808408400000001</v>
      </c>
      <c r="K3146" s="1">
        <v>-96.615719200000001</v>
      </c>
      <c r="L3146" s="1"/>
      <c r="M3146" s="1" t="s">
        <v>1485</v>
      </c>
      <c r="N3146" s="1" t="s">
        <v>9148</v>
      </c>
      <c r="O3146" s="1">
        <v>2022</v>
      </c>
      <c r="P3146" s="1">
        <v>77991</v>
      </c>
      <c r="Q3146" s="1" t="s">
        <v>1051</v>
      </c>
      <c r="R3146" s="1">
        <v>211130</v>
      </c>
      <c r="S3146" s="1">
        <v>211120</v>
      </c>
      <c r="T3146" s="1" t="s">
        <v>6826</v>
      </c>
      <c r="U3146" s="1"/>
      <c r="V3146" s="1" t="s">
        <v>7117</v>
      </c>
      <c r="W3146" s="1" t="s">
        <v>6826</v>
      </c>
    </row>
    <row r="3147" spans="1:23" x14ac:dyDescent="0.25">
      <c r="A3147" s="1">
        <v>1002052</v>
      </c>
      <c r="B3147" s="5" t="str">
        <f>VLOOKUP(H3147,'FIPS Basin X-walk'!$A$2:$F$3224,6,FALSE)</f>
        <v>Appalachian Basin (Eastern Overthrust Area)</v>
      </c>
      <c r="C3147" s="1" t="s">
        <v>6974</v>
      </c>
      <c r="D3147" s="1"/>
      <c r="E3147" s="1"/>
      <c r="F3147" s="1" t="s">
        <v>6975</v>
      </c>
      <c r="G3147" s="1" t="s">
        <v>6976</v>
      </c>
      <c r="H3147" s="1">
        <v>1071</v>
      </c>
      <c r="I3147" s="1">
        <v>1002052</v>
      </c>
      <c r="J3147" s="1">
        <v>34.962699999999998</v>
      </c>
      <c r="K3147" s="1">
        <v>-85.727869999999996</v>
      </c>
      <c r="L3147" s="1" t="s">
        <v>24833</v>
      </c>
      <c r="M3147" s="1" t="s">
        <v>1482</v>
      </c>
      <c r="N3147" s="1" t="s">
        <v>6824</v>
      </c>
      <c r="O3147" s="1">
        <v>2022</v>
      </c>
      <c r="P3147" s="1">
        <v>35740</v>
      </c>
      <c r="Q3147" s="1" t="s">
        <v>6977</v>
      </c>
      <c r="R3147" s="1"/>
      <c r="S3147" s="1" t="s">
        <v>24357</v>
      </c>
      <c r="T3147" s="1" t="s">
        <v>6826</v>
      </c>
      <c r="U3147" s="1"/>
      <c r="V3147" s="1" t="s">
        <v>6978</v>
      </c>
      <c r="W3147" s="1" t="s">
        <v>6826</v>
      </c>
    </row>
    <row r="3148" spans="1:23" x14ac:dyDescent="0.25">
      <c r="A3148" s="1">
        <v>1003716</v>
      </c>
      <c r="B3148" s="5" t="str">
        <f>VLOOKUP(H3148,'FIPS Basin X-walk'!$A$2:$F$3224,6,FALSE)</f>
        <v>Appalachian Basin (Eastern Overthrust Area)</v>
      </c>
      <c r="C3148" s="1" t="s">
        <v>6979</v>
      </c>
      <c r="D3148" s="1"/>
      <c r="E3148" s="1"/>
      <c r="F3148" s="1" t="s">
        <v>6975</v>
      </c>
      <c r="G3148" s="1" t="s">
        <v>6976</v>
      </c>
      <c r="H3148" s="1">
        <v>1071</v>
      </c>
      <c r="I3148" s="1">
        <v>1003716</v>
      </c>
      <c r="J3148" s="1">
        <v>34.944580000000002</v>
      </c>
      <c r="K3148" s="1">
        <v>-85.699870000000004</v>
      </c>
      <c r="L3148" s="1"/>
      <c r="M3148" s="1" t="s">
        <v>1482</v>
      </c>
      <c r="N3148" s="1" t="s">
        <v>6824</v>
      </c>
      <c r="O3148" s="1">
        <v>2022</v>
      </c>
      <c r="P3148" s="1">
        <v>35740</v>
      </c>
      <c r="Q3148" s="1" t="s">
        <v>6980</v>
      </c>
      <c r="R3148" s="1"/>
      <c r="S3148" s="1" t="s">
        <v>24372</v>
      </c>
      <c r="T3148" s="1" t="s">
        <v>6826</v>
      </c>
      <c r="U3148" s="1"/>
      <c r="V3148" s="1" t="s">
        <v>6947</v>
      </c>
      <c r="W3148" s="1" t="s">
        <v>6826</v>
      </c>
    </row>
    <row r="3149" spans="1:23" x14ac:dyDescent="0.25">
      <c r="A3149" s="1">
        <v>1007898</v>
      </c>
      <c r="B3149" s="5" t="str">
        <f>VLOOKUP(H3149,'FIPS Basin X-walk'!$A$2:$F$3224,6,FALSE)</f>
        <v>S.GA Sedimentary Prov</v>
      </c>
      <c r="C3149" s="1" t="s">
        <v>9814</v>
      </c>
      <c r="D3149" s="1"/>
      <c r="E3149" s="1"/>
      <c r="F3149" s="1" t="s">
        <v>9815</v>
      </c>
      <c r="G3149" s="1" t="s">
        <v>6976</v>
      </c>
      <c r="H3149" s="1">
        <v>12063</v>
      </c>
      <c r="I3149" s="1">
        <v>1007898</v>
      </c>
      <c r="J3149" s="1">
        <v>30.928000000000001</v>
      </c>
      <c r="K3149" s="1">
        <v>-85.427000000000007</v>
      </c>
      <c r="L3149" s="1"/>
      <c r="M3149" s="1" t="s">
        <v>1506</v>
      </c>
      <c r="N3149" s="1" t="s">
        <v>9619</v>
      </c>
      <c r="O3149" s="1">
        <v>2022</v>
      </c>
      <c r="P3149" s="1">
        <v>32426</v>
      </c>
      <c r="Q3149" s="1" t="s">
        <v>9816</v>
      </c>
      <c r="R3149" s="1"/>
      <c r="S3149" s="1" t="s">
        <v>24358</v>
      </c>
      <c r="T3149" s="1" t="s">
        <v>6826</v>
      </c>
      <c r="U3149" s="1"/>
      <c r="V3149" s="1" t="s">
        <v>6878</v>
      </c>
      <c r="W3149" s="1" t="s">
        <v>6828</v>
      </c>
    </row>
    <row r="3150" spans="1:23" x14ac:dyDescent="0.25">
      <c r="A3150" s="1">
        <v>1000079</v>
      </c>
      <c r="B3150" s="5" t="str">
        <f>VLOOKUP(H3150,'FIPS Basin X-walk'!$A$2:$F$3224,6,FALSE)</f>
        <v>Illinois Basin</v>
      </c>
      <c r="C3150" s="1" t="s">
        <v>11018</v>
      </c>
      <c r="D3150" s="1"/>
      <c r="E3150" s="1"/>
      <c r="F3150" s="1" t="s">
        <v>11019</v>
      </c>
      <c r="G3150" s="1" t="s">
        <v>6976</v>
      </c>
      <c r="H3150" s="1">
        <v>17077</v>
      </c>
      <c r="I3150" s="1">
        <v>1000079</v>
      </c>
      <c r="J3150" s="1">
        <v>37.710830000000001</v>
      </c>
      <c r="K3150" s="1">
        <v>-89.21754</v>
      </c>
      <c r="L3150" s="1"/>
      <c r="M3150" s="1" t="s">
        <v>1488</v>
      </c>
      <c r="N3150" s="1" t="s">
        <v>10805</v>
      </c>
      <c r="O3150" s="1">
        <v>2022</v>
      </c>
      <c r="P3150" s="1">
        <v>62901</v>
      </c>
      <c r="Q3150" s="1" t="s">
        <v>11020</v>
      </c>
      <c r="R3150" s="1"/>
      <c r="S3150" s="1" t="s">
        <v>24379</v>
      </c>
      <c r="T3150" s="1" t="s">
        <v>6828</v>
      </c>
      <c r="U3150" s="1"/>
      <c r="V3150" s="1" t="s">
        <v>11021</v>
      </c>
      <c r="W3150" s="1" t="s">
        <v>6826</v>
      </c>
    </row>
    <row r="3151" spans="1:23" x14ac:dyDescent="0.25">
      <c r="A3151" s="1">
        <v>1004027</v>
      </c>
      <c r="B3151" s="5" t="str">
        <f>VLOOKUP(H3151,'FIPS Basin X-walk'!$A$2:$F$3224,6,FALSE)</f>
        <v>Illinois Basin</v>
      </c>
      <c r="C3151" s="1" t="s">
        <v>11024</v>
      </c>
      <c r="D3151" s="1"/>
      <c r="E3151" s="1"/>
      <c r="F3151" s="1" t="s">
        <v>11025</v>
      </c>
      <c r="G3151" s="1" t="s">
        <v>6976</v>
      </c>
      <c r="H3151" s="1">
        <v>17077</v>
      </c>
      <c r="I3151" s="1">
        <v>1004027</v>
      </c>
      <c r="J3151" s="1">
        <v>37.843781</v>
      </c>
      <c r="K3151" s="1">
        <v>-89.263298000000006</v>
      </c>
      <c r="L3151" s="1"/>
      <c r="M3151" s="1" t="s">
        <v>1488</v>
      </c>
      <c r="N3151" s="1" t="s">
        <v>10805</v>
      </c>
      <c r="O3151" s="1">
        <v>2022</v>
      </c>
      <c r="P3151" s="1">
        <v>62924</v>
      </c>
      <c r="Q3151" s="1" t="s">
        <v>11026</v>
      </c>
      <c r="R3151" s="1"/>
      <c r="S3151" s="1" t="s">
        <v>24358</v>
      </c>
      <c r="T3151" s="1" t="s">
        <v>6826</v>
      </c>
      <c r="U3151" s="1"/>
      <c r="V3151" s="1" t="s">
        <v>6952</v>
      </c>
      <c r="W3151" s="1" t="s">
        <v>6826</v>
      </c>
    </row>
    <row r="3152" spans="1:23" x14ac:dyDescent="0.25">
      <c r="A3152" s="1">
        <v>1005175</v>
      </c>
      <c r="B3152" s="5" t="str">
        <f>VLOOKUP(H3152,'FIPS Basin X-walk'!$A$2:$F$3224,6,FALSE)</f>
        <v>Palo Duro Basin</v>
      </c>
      <c r="C3152" s="1" t="s">
        <v>18438</v>
      </c>
      <c r="D3152" s="1"/>
      <c r="E3152" s="1"/>
      <c r="F3152" s="1" t="s">
        <v>18439</v>
      </c>
      <c r="G3152" s="1" t="s">
        <v>6976</v>
      </c>
      <c r="H3152" s="1">
        <v>40065</v>
      </c>
      <c r="I3152" s="1">
        <v>1005175</v>
      </c>
      <c r="J3152" s="1">
        <v>34.660290000000003</v>
      </c>
      <c r="K3152" s="1">
        <v>-99.587320000000005</v>
      </c>
      <c r="L3152" s="1"/>
      <c r="M3152" s="1" t="s">
        <v>1495</v>
      </c>
      <c r="N3152" s="1" t="s">
        <v>9115</v>
      </c>
      <c r="O3152" s="1">
        <v>2022</v>
      </c>
      <c r="P3152" s="1">
        <v>73532</v>
      </c>
      <c r="Q3152" s="1" t="s">
        <v>18440</v>
      </c>
      <c r="R3152" s="1"/>
      <c r="S3152" s="1" t="s">
        <v>24357</v>
      </c>
      <c r="T3152" s="1" t="s">
        <v>6826</v>
      </c>
      <c r="U3152" s="1"/>
      <c r="V3152" s="1" t="s">
        <v>9182</v>
      </c>
      <c r="W3152" s="1" t="s">
        <v>6826</v>
      </c>
    </row>
    <row r="3153" spans="1:23" x14ac:dyDescent="0.25">
      <c r="A3153" s="1">
        <v>1010118</v>
      </c>
      <c r="B3153" s="5" t="str">
        <f>VLOOKUP(H3153,'FIPS Basin X-walk'!$A$2:$F$3224,6,FALSE)</f>
        <v>Gulf Coast Basin (LA, TX)</v>
      </c>
      <c r="C3153" s="1"/>
      <c r="D3153" s="1"/>
      <c r="E3153" s="1"/>
      <c r="F3153" s="1" t="s">
        <v>21253</v>
      </c>
      <c r="G3153" s="1" t="s">
        <v>6976</v>
      </c>
      <c r="H3153" s="1">
        <v>48239</v>
      </c>
      <c r="I3153" s="1">
        <v>1010118</v>
      </c>
      <c r="J3153" s="1">
        <v>29.135100000000001</v>
      </c>
      <c r="K3153" s="1">
        <v>-96.659099999999995</v>
      </c>
      <c r="L3153" s="1"/>
      <c r="M3153" s="1" t="s">
        <v>1485</v>
      </c>
      <c r="N3153" s="1" t="s">
        <v>9148</v>
      </c>
      <c r="O3153" s="1">
        <v>2022</v>
      </c>
      <c r="P3153" s="1">
        <v>77957</v>
      </c>
      <c r="Q3153" s="1" t="s">
        <v>339</v>
      </c>
      <c r="R3153" s="1"/>
      <c r="S3153" s="1" t="s">
        <v>24399</v>
      </c>
      <c r="T3153" s="1" t="s">
        <v>6826</v>
      </c>
      <c r="U3153" s="1"/>
      <c r="V3153" s="1" t="s">
        <v>7155</v>
      </c>
      <c r="W3153" s="1" t="s">
        <v>6826</v>
      </c>
    </row>
    <row r="3154" spans="1:23" x14ac:dyDescent="0.25">
      <c r="A3154" s="1">
        <v>1013568</v>
      </c>
      <c r="B3154" s="5" t="str">
        <f>VLOOKUP(H3154,'FIPS Basin X-walk'!$A$2:$F$3224,6,FALSE)</f>
        <v>Gulf Coast Basin (LA, TX)</v>
      </c>
      <c r="C3154" s="1" t="s">
        <v>21252</v>
      </c>
      <c r="D3154" s="1"/>
      <c r="E3154" s="1"/>
      <c r="F3154" s="1" t="s">
        <v>21253</v>
      </c>
      <c r="G3154" s="1" t="s">
        <v>6976</v>
      </c>
      <c r="H3154" s="1">
        <v>48239</v>
      </c>
      <c r="I3154" s="1">
        <v>1013568</v>
      </c>
      <c r="J3154" s="1">
        <v>28.980402000000002</v>
      </c>
      <c r="K3154" s="1">
        <v>-96.666033999999996</v>
      </c>
      <c r="L3154" s="1"/>
      <c r="M3154" s="1" t="s">
        <v>1485</v>
      </c>
      <c r="N3154" s="1" t="s">
        <v>9148</v>
      </c>
      <c r="O3154" s="1">
        <v>2022</v>
      </c>
      <c r="P3154" s="1">
        <v>77597</v>
      </c>
      <c r="Q3154" s="1" t="s">
        <v>24260</v>
      </c>
      <c r="R3154" s="1"/>
      <c r="S3154" s="1" t="s">
        <v>24435</v>
      </c>
      <c r="T3154" s="1" t="s">
        <v>6826</v>
      </c>
      <c r="U3154" s="1"/>
      <c r="V3154" s="1" t="s">
        <v>7090</v>
      </c>
      <c r="W3154" s="1" t="s">
        <v>6826</v>
      </c>
    </row>
    <row r="3155" spans="1:23" x14ac:dyDescent="0.25">
      <c r="A3155" s="1">
        <v>1013941</v>
      </c>
      <c r="B3155" s="5" t="str">
        <f>VLOOKUP(H3155,'FIPS Basin X-walk'!$A$2:$F$3224,6,FALSE)</f>
        <v>Appalachian Basin</v>
      </c>
      <c r="C3155" s="1" t="s">
        <v>22808</v>
      </c>
      <c r="D3155" s="1"/>
      <c r="E3155" s="1"/>
      <c r="F3155" s="1" t="s">
        <v>22809</v>
      </c>
      <c r="G3155" s="1" t="s">
        <v>6976</v>
      </c>
      <c r="H3155" s="1">
        <v>54035</v>
      </c>
      <c r="I3155" s="1">
        <v>1013941</v>
      </c>
      <c r="J3155" s="1">
        <v>38.735660000000003</v>
      </c>
      <c r="K3155" s="1">
        <v>-81.677319999999995</v>
      </c>
      <c r="L3155" s="1"/>
      <c r="M3155" s="1" t="s">
        <v>1521</v>
      </c>
      <c r="N3155" s="1" t="s">
        <v>22744</v>
      </c>
      <c r="O3155" s="1">
        <v>2022</v>
      </c>
      <c r="P3155" s="1">
        <v>25271</v>
      </c>
      <c r="Q3155" s="1" t="s">
        <v>488</v>
      </c>
      <c r="R3155" s="1"/>
      <c r="S3155" s="1" t="s">
        <v>24435</v>
      </c>
      <c r="T3155" s="1" t="s">
        <v>6826</v>
      </c>
      <c r="U3155" s="1"/>
      <c r="V3155" s="1" t="s">
        <v>12735</v>
      </c>
      <c r="W3155" s="1" t="s">
        <v>6826</v>
      </c>
    </row>
    <row r="3156" spans="1:23" x14ac:dyDescent="0.25">
      <c r="A3156" s="1">
        <v>1011011</v>
      </c>
      <c r="B3156" s="5" t="str">
        <f>VLOOKUP(H3156,'FIPS Basin X-walk'!$A$2:$F$3224,6,FALSE)</f>
        <v>Gulf Coast Basin (LA, TX)</v>
      </c>
      <c r="C3156" s="1"/>
      <c r="D3156" s="1"/>
      <c r="E3156" s="1"/>
      <c r="F3156" s="1" t="s">
        <v>7494</v>
      </c>
      <c r="G3156" s="1" t="s">
        <v>6976</v>
      </c>
      <c r="H3156" s="1">
        <v>48239</v>
      </c>
      <c r="I3156" s="1">
        <v>1011011</v>
      </c>
      <c r="J3156" s="1">
        <v>29.107690000000002</v>
      </c>
      <c r="K3156" s="1">
        <v>-96.540899999999993</v>
      </c>
      <c r="L3156" s="1"/>
      <c r="M3156" s="1" t="s">
        <v>1485</v>
      </c>
      <c r="N3156" s="1" t="s">
        <v>9148</v>
      </c>
      <c r="O3156" s="1">
        <v>2022</v>
      </c>
      <c r="P3156" s="1">
        <v>77962</v>
      </c>
      <c r="Q3156" s="1" t="s">
        <v>777</v>
      </c>
      <c r="R3156" s="1"/>
      <c r="S3156" s="1" t="s">
        <v>24435</v>
      </c>
      <c r="T3156" s="1" t="s">
        <v>6826</v>
      </c>
      <c r="U3156" s="1"/>
      <c r="V3156" s="1" t="s">
        <v>7521</v>
      </c>
      <c r="W3156" s="1" t="s">
        <v>6826</v>
      </c>
    </row>
    <row r="3157" spans="1:23" x14ac:dyDescent="0.25">
      <c r="A3157" s="1">
        <v>1001970</v>
      </c>
      <c r="B3157" s="5" t="str">
        <f>VLOOKUP(H3157,'FIPS Basin X-walk'!$A$2:$F$3224,6,FALSE)</f>
        <v>Forest City Basin</v>
      </c>
      <c r="C3157" s="1" t="s">
        <v>15561</v>
      </c>
      <c r="D3157" s="1"/>
      <c r="E3157" s="1"/>
      <c r="F3157" s="1" t="s">
        <v>13646</v>
      </c>
      <c r="G3157" s="1" t="s">
        <v>6976</v>
      </c>
      <c r="H3157" s="1">
        <v>29095</v>
      </c>
      <c r="I3157" s="1">
        <v>1001970</v>
      </c>
      <c r="J3157" s="1">
        <v>39.103996000000002</v>
      </c>
      <c r="K3157" s="1">
        <v>-94.280859000000007</v>
      </c>
      <c r="L3157" s="1"/>
      <c r="M3157" s="1" t="s">
        <v>1560</v>
      </c>
      <c r="N3157" s="1" t="s">
        <v>15447</v>
      </c>
      <c r="O3157" s="1">
        <v>2022</v>
      </c>
      <c r="P3157" s="1">
        <v>64056</v>
      </c>
      <c r="Q3157" s="1" t="s">
        <v>15562</v>
      </c>
      <c r="R3157" s="1"/>
      <c r="S3157" s="1" t="s">
        <v>24751</v>
      </c>
      <c r="T3157" s="1" t="s">
        <v>6826</v>
      </c>
      <c r="U3157" s="1"/>
      <c r="V3157" s="1" t="s">
        <v>24409</v>
      </c>
      <c r="W3157" s="1" t="s">
        <v>6826</v>
      </c>
    </row>
    <row r="3158" spans="1:23" x14ac:dyDescent="0.25">
      <c r="A3158" s="1">
        <v>1012564</v>
      </c>
      <c r="B3158" s="5" t="str">
        <f>VLOOKUP(H3158,'FIPS Basin X-walk'!$A$2:$F$3224,6,FALSE)</f>
        <v>Appalachian Basin</v>
      </c>
      <c r="C3158" s="1" t="s">
        <v>17963</v>
      </c>
      <c r="D3158" s="1"/>
      <c r="E3158" s="1"/>
      <c r="F3158" s="1" t="s">
        <v>17964</v>
      </c>
      <c r="G3158" s="1" t="s">
        <v>6976</v>
      </c>
      <c r="H3158" s="1">
        <v>39079</v>
      </c>
      <c r="I3158" s="1">
        <v>1012564</v>
      </c>
      <c r="J3158" s="1">
        <v>39.057751000000003</v>
      </c>
      <c r="K3158" s="1">
        <v>-82.635407999999998</v>
      </c>
      <c r="L3158" s="1"/>
      <c r="M3158" s="1" t="s">
        <v>1542</v>
      </c>
      <c r="N3158" s="1" t="s">
        <v>17708</v>
      </c>
      <c r="O3158" s="1">
        <v>2022</v>
      </c>
      <c r="P3158" s="1">
        <v>45640</v>
      </c>
      <c r="Q3158" s="1" t="s">
        <v>26506</v>
      </c>
      <c r="R3158" s="1"/>
      <c r="S3158" s="1" t="s">
        <v>24737</v>
      </c>
      <c r="T3158" s="1" t="s">
        <v>6826</v>
      </c>
      <c r="U3158" s="1"/>
      <c r="V3158" s="1" t="s">
        <v>17965</v>
      </c>
      <c r="W3158" s="1" t="s">
        <v>6826</v>
      </c>
    </row>
    <row r="3159" spans="1:23" x14ac:dyDescent="0.25">
      <c r="A3159" s="1">
        <v>1003965</v>
      </c>
      <c r="B3159" s="5" t="str">
        <f>VLOOKUP(H3159,'FIPS Basin X-walk'!$A$2:$F$3224,6,FALSE)</f>
        <v>Michigan Basin</v>
      </c>
      <c r="C3159" s="1" t="s">
        <v>14374</v>
      </c>
      <c r="D3159" s="1"/>
      <c r="E3159" s="1"/>
      <c r="F3159" s="1" t="s">
        <v>1584</v>
      </c>
      <c r="G3159" s="1" t="s">
        <v>6976</v>
      </c>
      <c r="H3159" s="1">
        <v>26075</v>
      </c>
      <c r="I3159" s="1">
        <v>1003965</v>
      </c>
      <c r="J3159" s="1">
        <v>42.202660999999999</v>
      </c>
      <c r="K3159" s="1">
        <v>-84.363022999999998</v>
      </c>
      <c r="L3159" s="1"/>
      <c r="M3159" s="1" t="s">
        <v>1493</v>
      </c>
      <c r="N3159" s="1" t="s">
        <v>14185</v>
      </c>
      <c r="O3159" s="1">
        <v>2022</v>
      </c>
      <c r="P3159" s="1">
        <v>49203</v>
      </c>
      <c r="Q3159" s="1" t="s">
        <v>14375</v>
      </c>
      <c r="R3159" s="1"/>
      <c r="S3159" s="1" t="s">
        <v>24372</v>
      </c>
      <c r="T3159" s="1" t="s">
        <v>6826</v>
      </c>
      <c r="U3159" s="1"/>
      <c r="V3159" s="1" t="s">
        <v>7970</v>
      </c>
      <c r="W3159" s="1" t="s">
        <v>6826</v>
      </c>
    </row>
    <row r="3160" spans="1:23" x14ac:dyDescent="0.25">
      <c r="A3160" s="1">
        <v>1004527</v>
      </c>
      <c r="B3160" s="5" t="str">
        <f>VLOOKUP(H3160,'FIPS Basin X-walk'!$A$2:$F$3224,6,FALSE)</f>
        <v>Michigan Basin</v>
      </c>
      <c r="C3160" s="1" t="s">
        <v>14376</v>
      </c>
      <c r="D3160" s="1"/>
      <c r="E3160" s="1"/>
      <c r="F3160" s="1" t="s">
        <v>1584</v>
      </c>
      <c r="G3160" s="1" t="s">
        <v>6976</v>
      </c>
      <c r="H3160" s="1">
        <v>26075</v>
      </c>
      <c r="I3160" s="1">
        <v>1004527</v>
      </c>
      <c r="J3160" s="1">
        <v>42.315120999999998</v>
      </c>
      <c r="K3160" s="1">
        <v>-84.375232999999994</v>
      </c>
      <c r="L3160" s="1"/>
      <c r="M3160" s="1" t="s">
        <v>1493</v>
      </c>
      <c r="N3160" s="1" t="s">
        <v>14185</v>
      </c>
      <c r="O3160" s="1">
        <v>2022</v>
      </c>
      <c r="P3160" s="1">
        <v>49201</v>
      </c>
      <c r="Q3160" s="1" t="s">
        <v>1377</v>
      </c>
      <c r="R3160" s="1"/>
      <c r="S3160" s="1" t="s">
        <v>24359</v>
      </c>
      <c r="T3160" s="1" t="s">
        <v>6826</v>
      </c>
      <c r="U3160" s="1"/>
      <c r="V3160" s="1" t="s">
        <v>14234</v>
      </c>
      <c r="W3160" s="1" t="s">
        <v>6826</v>
      </c>
    </row>
    <row r="3161" spans="1:23" x14ac:dyDescent="0.25">
      <c r="A3161" s="1">
        <v>1007580</v>
      </c>
      <c r="B3161" s="5" t="str">
        <f>VLOOKUP(H3161,'FIPS Basin X-walk'!$A$2:$F$3224,6,FALSE)</f>
        <v>Michigan Basin</v>
      </c>
      <c r="C3161" s="1" t="s">
        <v>14372</v>
      </c>
      <c r="D3161" s="1"/>
      <c r="E3161" s="1"/>
      <c r="F3161" s="1" t="s">
        <v>6893</v>
      </c>
      <c r="G3161" s="1" t="s">
        <v>6976</v>
      </c>
      <c r="H3161" s="1">
        <v>26075</v>
      </c>
      <c r="I3161" s="1">
        <v>1007580</v>
      </c>
      <c r="J3161" s="1">
        <v>42.294814000000002</v>
      </c>
      <c r="K3161" s="1">
        <v>-84.358852999999996</v>
      </c>
      <c r="L3161" s="1"/>
      <c r="M3161" s="1" t="s">
        <v>1493</v>
      </c>
      <c r="N3161" s="1" t="s">
        <v>14185</v>
      </c>
      <c r="O3161" s="1">
        <v>2022</v>
      </c>
      <c r="P3161" s="1">
        <v>49201</v>
      </c>
      <c r="Q3161" s="1" t="s">
        <v>14373</v>
      </c>
      <c r="R3161" s="1"/>
      <c r="S3161" s="1" t="s">
        <v>24358</v>
      </c>
      <c r="T3161" s="1" t="s">
        <v>6826</v>
      </c>
      <c r="U3161" s="1"/>
      <c r="V3161" s="1" t="s">
        <v>6878</v>
      </c>
      <c r="W3161" s="1" t="s">
        <v>6826</v>
      </c>
    </row>
    <row r="3162" spans="1:23" x14ac:dyDescent="0.25">
      <c r="A3162" s="1">
        <v>1009855</v>
      </c>
      <c r="B3162" s="5" t="str">
        <f>VLOOKUP(H3162,'FIPS Basin X-walk'!$A$2:$F$3224,6,FALSE)</f>
        <v>Michigan Basin</v>
      </c>
      <c r="C3162" s="1" t="s">
        <v>14376</v>
      </c>
      <c r="D3162" s="1"/>
      <c r="E3162" s="1"/>
      <c r="F3162" s="1" t="s">
        <v>1584</v>
      </c>
      <c r="G3162" s="1" t="s">
        <v>6976</v>
      </c>
      <c r="H3162" s="1">
        <v>26075</v>
      </c>
      <c r="I3162" s="1">
        <v>1009855</v>
      </c>
      <c r="J3162" s="1">
        <v>42.246679999999998</v>
      </c>
      <c r="K3162" s="1">
        <v>-84.403109999999998</v>
      </c>
      <c r="L3162" s="1"/>
      <c r="M3162" s="1" t="s">
        <v>1493</v>
      </c>
      <c r="N3162" s="1" t="s">
        <v>14185</v>
      </c>
      <c r="O3162" s="1">
        <v>2022</v>
      </c>
      <c r="P3162" s="1">
        <v>49201</v>
      </c>
      <c r="Q3162" s="1" t="s">
        <v>14377</v>
      </c>
      <c r="R3162" s="1"/>
      <c r="S3162" s="1" t="s">
        <v>24360</v>
      </c>
      <c r="T3162" s="1" t="s">
        <v>6826</v>
      </c>
      <c r="U3162" s="1"/>
      <c r="V3162" s="1" t="s">
        <v>14234</v>
      </c>
      <c r="W3162" s="1" t="s">
        <v>6826</v>
      </c>
    </row>
    <row r="3163" spans="1:23" x14ac:dyDescent="0.25">
      <c r="A3163" s="1">
        <v>1012081</v>
      </c>
      <c r="B3163" s="5" t="str">
        <f>VLOOKUP(H3163,'FIPS Basin X-walk'!$A$2:$F$3224,6,FALSE)</f>
        <v>Michigan Basin</v>
      </c>
      <c r="C3163" s="1" t="s">
        <v>14378</v>
      </c>
      <c r="D3163" s="1"/>
      <c r="E3163" s="1"/>
      <c r="F3163" s="1" t="s">
        <v>1584</v>
      </c>
      <c r="G3163" s="1" t="s">
        <v>6976</v>
      </c>
      <c r="H3163" s="1">
        <v>26075</v>
      </c>
      <c r="I3163" s="1">
        <v>1012081</v>
      </c>
      <c r="J3163" s="1">
        <v>42.274799999999999</v>
      </c>
      <c r="K3163" s="1">
        <v>-84.474100000000007</v>
      </c>
      <c r="L3163" s="1"/>
      <c r="M3163" s="1" t="s">
        <v>1493</v>
      </c>
      <c r="N3163" s="1" t="s">
        <v>14185</v>
      </c>
      <c r="O3163" s="1">
        <v>2022</v>
      </c>
      <c r="P3163" s="1">
        <v>49201</v>
      </c>
      <c r="Q3163" s="1" t="s">
        <v>14379</v>
      </c>
      <c r="R3163" s="1" t="s">
        <v>25529</v>
      </c>
      <c r="S3163" s="1" t="s">
        <v>25591</v>
      </c>
      <c r="T3163" s="1" t="s">
        <v>6826</v>
      </c>
      <c r="U3163" s="1"/>
      <c r="V3163" s="1" t="s">
        <v>14380</v>
      </c>
      <c r="W3163" s="1" t="s">
        <v>6826</v>
      </c>
    </row>
    <row r="3164" spans="1:23" x14ac:dyDescent="0.25">
      <c r="A3164" s="1">
        <v>1012634</v>
      </c>
      <c r="B3164" s="5" t="str">
        <f>VLOOKUP(H3164,'FIPS Basin X-walk'!$A$2:$F$3224,6,FALSE)</f>
        <v>Michigan Basin</v>
      </c>
      <c r="C3164" s="1" t="s">
        <v>14376</v>
      </c>
      <c r="D3164" s="1"/>
      <c r="E3164" s="1"/>
      <c r="F3164" s="1" t="s">
        <v>1584</v>
      </c>
      <c r="G3164" s="1" t="s">
        <v>6976</v>
      </c>
      <c r="H3164" s="1">
        <v>26075</v>
      </c>
      <c r="I3164" s="1">
        <v>1012634</v>
      </c>
      <c r="J3164" s="1">
        <v>42.246679999999998</v>
      </c>
      <c r="K3164" s="1">
        <v>-84.403109999999998</v>
      </c>
      <c r="L3164" s="1"/>
      <c r="M3164" s="1" t="s">
        <v>1493</v>
      </c>
      <c r="N3164" s="1" t="s">
        <v>14185</v>
      </c>
      <c r="O3164" s="1">
        <v>2022</v>
      </c>
      <c r="P3164" s="1">
        <v>49201</v>
      </c>
      <c r="Q3164" s="1" t="s">
        <v>26520</v>
      </c>
      <c r="R3164" s="1"/>
      <c r="S3164" s="1" t="s">
        <v>24435</v>
      </c>
      <c r="T3164" s="1" t="s">
        <v>6826</v>
      </c>
      <c r="U3164" s="1"/>
      <c r="V3164" s="1" t="s">
        <v>14234</v>
      </c>
      <c r="W3164" s="1" t="s">
        <v>6826</v>
      </c>
    </row>
    <row r="3165" spans="1:23" x14ac:dyDescent="0.25">
      <c r="A3165" s="1">
        <v>1001918</v>
      </c>
      <c r="B3165" s="5" t="str">
        <f>VLOOKUP(H3165,'FIPS Basin X-walk'!$A$2:$F$3224,6,FALSE)</f>
        <v>Forest City Basin</v>
      </c>
      <c r="C3165" s="1" t="s">
        <v>15565</v>
      </c>
      <c r="D3165" s="1"/>
      <c r="E3165" s="1"/>
      <c r="F3165" s="1" t="s">
        <v>12661</v>
      </c>
      <c r="G3165" s="1" t="s">
        <v>6976</v>
      </c>
      <c r="H3165" s="1">
        <v>29095</v>
      </c>
      <c r="I3165" s="1">
        <v>1001918</v>
      </c>
      <c r="J3165" s="1">
        <v>39.121471999999997</v>
      </c>
      <c r="K3165" s="1">
        <v>-94.473416999999998</v>
      </c>
      <c r="L3165" s="1"/>
      <c r="M3165" s="1" t="s">
        <v>1560</v>
      </c>
      <c r="N3165" s="1" t="s">
        <v>15447</v>
      </c>
      <c r="O3165" s="1">
        <v>2022</v>
      </c>
      <c r="P3165" s="1">
        <v>64120</v>
      </c>
      <c r="Q3165" s="1" t="s">
        <v>15566</v>
      </c>
      <c r="R3165" s="1"/>
      <c r="S3165" s="1" t="s">
        <v>24365</v>
      </c>
      <c r="T3165" s="1" t="s">
        <v>6826</v>
      </c>
      <c r="U3165" s="1"/>
      <c r="V3165" s="1" t="s">
        <v>10734</v>
      </c>
      <c r="W3165" s="1" t="s">
        <v>6826</v>
      </c>
    </row>
    <row r="3166" spans="1:23" x14ac:dyDescent="0.25">
      <c r="A3166" s="1">
        <v>1002452</v>
      </c>
      <c r="B3166" s="5" t="str">
        <f>VLOOKUP(H3166,'FIPS Basin X-walk'!$A$2:$F$3224,6,FALSE)</f>
        <v>Forest City Basin</v>
      </c>
      <c r="C3166" s="1" t="s">
        <v>15559</v>
      </c>
      <c r="D3166" s="1"/>
      <c r="E3166" s="1"/>
      <c r="F3166" s="1" t="s">
        <v>12661</v>
      </c>
      <c r="G3166" s="1" t="s">
        <v>6976</v>
      </c>
      <c r="H3166" s="1">
        <v>29095</v>
      </c>
      <c r="I3166" s="1">
        <v>1002452</v>
      </c>
      <c r="J3166" s="1">
        <v>39.112141999999999</v>
      </c>
      <c r="K3166" s="1">
        <v>-94.579614000000007</v>
      </c>
      <c r="L3166" s="1"/>
      <c r="M3166" s="1" t="s">
        <v>1560</v>
      </c>
      <c r="N3166" s="1" t="s">
        <v>15447</v>
      </c>
      <c r="O3166" s="1">
        <v>2022</v>
      </c>
      <c r="P3166" s="1">
        <v>64106</v>
      </c>
      <c r="Q3166" s="1" t="s">
        <v>15560</v>
      </c>
      <c r="R3166" s="1"/>
      <c r="S3166" s="1" t="s">
        <v>24395</v>
      </c>
      <c r="T3166" s="1" t="s">
        <v>6826</v>
      </c>
      <c r="U3166" s="1"/>
      <c r="V3166" s="1" t="s">
        <v>24413</v>
      </c>
      <c r="W3166" s="1" t="s">
        <v>6826</v>
      </c>
    </row>
    <row r="3167" spans="1:23" x14ac:dyDescent="0.25">
      <c r="A3167" s="1">
        <v>1004482</v>
      </c>
      <c r="B3167" s="5" t="str">
        <f>VLOOKUP(H3167,'FIPS Basin X-walk'!$A$2:$F$3224,6,FALSE)</f>
        <v>Forest City Basin</v>
      </c>
      <c r="C3167" s="1" t="s">
        <v>15555</v>
      </c>
      <c r="D3167" s="1"/>
      <c r="E3167" s="1"/>
      <c r="F3167" s="1" t="s">
        <v>12661</v>
      </c>
      <c r="G3167" s="1" t="s">
        <v>6976</v>
      </c>
      <c r="H3167" s="1">
        <v>29095</v>
      </c>
      <c r="I3167" s="1">
        <v>1004482</v>
      </c>
      <c r="J3167" s="1">
        <v>39.065739999999998</v>
      </c>
      <c r="K3167" s="1">
        <v>-94.590220000000002</v>
      </c>
      <c r="L3167" s="1"/>
      <c r="M3167" s="1" t="s">
        <v>1560</v>
      </c>
      <c r="N3167" s="1" t="s">
        <v>15447</v>
      </c>
      <c r="O3167" s="1">
        <v>2022</v>
      </c>
      <c r="P3167" s="1">
        <v>64129</v>
      </c>
      <c r="Q3167" s="1" t="s">
        <v>1376</v>
      </c>
      <c r="R3167" s="1"/>
      <c r="S3167" s="1" t="s">
        <v>24359</v>
      </c>
      <c r="T3167" s="1" t="s">
        <v>7005</v>
      </c>
      <c r="U3167" s="1"/>
      <c r="V3167" s="1" t="s">
        <v>7006</v>
      </c>
      <c r="W3167" s="1" t="s">
        <v>6826</v>
      </c>
    </row>
    <row r="3168" spans="1:23" x14ac:dyDescent="0.25">
      <c r="A3168" s="1">
        <v>1002546</v>
      </c>
      <c r="B3168" s="5" t="str">
        <f>VLOOKUP(H3168,'FIPS Basin X-walk'!$A$2:$F$3224,6,FALSE)</f>
        <v>Forest City Basin</v>
      </c>
      <c r="C3168" s="1" t="s">
        <v>15567</v>
      </c>
      <c r="D3168" s="1"/>
      <c r="E3168" s="1"/>
      <c r="F3168" s="1" t="s">
        <v>15568</v>
      </c>
      <c r="G3168" s="1" t="s">
        <v>6976</v>
      </c>
      <c r="H3168" s="1">
        <v>29095</v>
      </c>
      <c r="I3168" s="1">
        <v>1002546</v>
      </c>
      <c r="J3168" s="1">
        <v>38.884529999999998</v>
      </c>
      <c r="K3168" s="1">
        <v>-94.359391000000002</v>
      </c>
      <c r="L3168" s="1"/>
      <c r="M3168" s="1" t="s">
        <v>1560</v>
      </c>
      <c r="N3168" s="1" t="s">
        <v>15447</v>
      </c>
      <c r="O3168" s="1">
        <v>2022</v>
      </c>
      <c r="P3168" s="1">
        <v>64082</v>
      </c>
      <c r="Q3168" s="1" t="s">
        <v>15569</v>
      </c>
      <c r="R3168" s="1"/>
      <c r="S3168" s="1" t="s">
        <v>24358</v>
      </c>
      <c r="T3168" s="1" t="s">
        <v>6826</v>
      </c>
      <c r="U3168" s="1"/>
      <c r="V3168" s="1" t="s">
        <v>15570</v>
      </c>
      <c r="W3168" s="1" t="s">
        <v>6826</v>
      </c>
    </row>
    <row r="3169" spans="1:23" x14ac:dyDescent="0.25">
      <c r="A3169" s="1">
        <v>1003240</v>
      </c>
      <c r="B3169" s="5" t="str">
        <f>VLOOKUP(H3169,'FIPS Basin X-walk'!$A$2:$F$3224,6,FALSE)</f>
        <v>Illinois Basin</v>
      </c>
      <c r="C3169" s="1" t="s">
        <v>11610</v>
      </c>
      <c r="D3169" s="1"/>
      <c r="E3169" s="1"/>
      <c r="F3169" s="1" t="s">
        <v>11611</v>
      </c>
      <c r="G3169" s="1" t="s">
        <v>6976</v>
      </c>
      <c r="H3169" s="1">
        <v>18071</v>
      </c>
      <c r="I3169" s="1">
        <v>1003240</v>
      </c>
      <c r="J3169" s="1">
        <v>38.866619999999998</v>
      </c>
      <c r="K3169" s="1">
        <v>-86.199759999999998</v>
      </c>
      <c r="L3169" s="1"/>
      <c r="M3169" s="1" t="s">
        <v>1499</v>
      </c>
      <c r="N3169" s="1" t="s">
        <v>11457</v>
      </c>
      <c r="O3169" s="1">
        <v>2022</v>
      </c>
      <c r="P3169" s="1">
        <v>47260</v>
      </c>
      <c r="Q3169" s="1" t="s">
        <v>11612</v>
      </c>
      <c r="R3169" s="1"/>
      <c r="S3169" s="1" t="s">
        <v>24358</v>
      </c>
      <c r="T3169" s="1" t="s">
        <v>6826</v>
      </c>
      <c r="U3169" s="1"/>
      <c r="V3169" s="1" t="s">
        <v>11613</v>
      </c>
      <c r="W3169" s="1" t="s">
        <v>6826</v>
      </c>
    </row>
    <row r="3170" spans="1:23" x14ac:dyDescent="0.25">
      <c r="A3170" s="1">
        <v>1003360</v>
      </c>
      <c r="B3170" s="5" t="str">
        <f>VLOOKUP(H3170,'FIPS Basin X-walk'!$A$2:$F$3224,6,FALSE)</f>
        <v>Mid-Gulf Coast Basin</v>
      </c>
      <c r="C3170" s="1" t="s">
        <v>15260</v>
      </c>
      <c r="D3170" s="1"/>
      <c r="E3170" s="1"/>
      <c r="F3170" s="1" t="s">
        <v>15261</v>
      </c>
      <c r="G3170" s="1" t="s">
        <v>6976</v>
      </c>
      <c r="H3170" s="1">
        <v>28059</v>
      </c>
      <c r="I3170" s="1">
        <v>1003360</v>
      </c>
      <c r="J3170" s="1">
        <v>30.38409</v>
      </c>
      <c r="K3170" s="1">
        <v>-88.498419999999996</v>
      </c>
      <c r="L3170" s="1"/>
      <c r="M3170" s="1" t="s">
        <v>1523</v>
      </c>
      <c r="N3170" s="1" t="s">
        <v>15181</v>
      </c>
      <c r="O3170" s="1">
        <v>2022</v>
      </c>
      <c r="P3170" s="1">
        <v>39562</v>
      </c>
      <c r="Q3170" s="1" t="s">
        <v>723</v>
      </c>
      <c r="R3170" s="1"/>
      <c r="S3170" s="1" t="s">
        <v>24399</v>
      </c>
      <c r="T3170" s="1" t="s">
        <v>6826</v>
      </c>
      <c r="U3170" s="1"/>
      <c r="V3170" s="1" t="s">
        <v>9347</v>
      </c>
      <c r="W3170" s="1" t="s">
        <v>6826</v>
      </c>
    </row>
    <row r="3171" spans="1:23" x14ac:dyDescent="0.25">
      <c r="A3171" s="1">
        <v>1010379</v>
      </c>
      <c r="B3171" s="5" t="str">
        <f>VLOOKUP(H3171,'FIPS Basin X-walk'!$A$2:$F$3224,6,FALSE)</f>
        <v>Mid-Gulf Coast Basin</v>
      </c>
      <c r="C3171" s="1" t="s">
        <v>15255</v>
      </c>
      <c r="D3171" s="1"/>
      <c r="E3171" s="1"/>
      <c r="F3171" s="1" t="s">
        <v>15256</v>
      </c>
      <c r="G3171" s="1" t="s">
        <v>6976</v>
      </c>
      <c r="H3171" s="1">
        <v>28059</v>
      </c>
      <c r="I3171" s="1">
        <v>1010379</v>
      </c>
      <c r="J3171" s="1">
        <v>30.506150000000002</v>
      </c>
      <c r="K3171" s="1">
        <v>-88.535939999999997</v>
      </c>
      <c r="L3171" s="1"/>
      <c r="M3171" s="1" t="s">
        <v>1523</v>
      </c>
      <c r="N3171" s="1" t="s">
        <v>15181</v>
      </c>
      <c r="O3171" s="1">
        <v>2022</v>
      </c>
      <c r="P3171" s="1">
        <v>39552</v>
      </c>
      <c r="Q3171" s="1" t="s">
        <v>15257</v>
      </c>
      <c r="R3171" s="1"/>
      <c r="S3171" s="1" t="s">
        <v>24358</v>
      </c>
      <c r="T3171" s="1" t="s">
        <v>6826</v>
      </c>
      <c r="U3171" s="1"/>
      <c r="V3171" s="1" t="s">
        <v>15258</v>
      </c>
      <c r="W3171" s="1" t="s">
        <v>6826</v>
      </c>
    </row>
    <row r="3172" spans="1:23" x14ac:dyDescent="0.25">
      <c r="A3172" s="1">
        <v>1005801</v>
      </c>
      <c r="B3172" s="5" t="str">
        <f>VLOOKUP(H3172,'FIPS Basin X-walk'!$A$2:$F$3224,6,FALSE)</f>
        <v>Upper Mississippi Embaymnt</v>
      </c>
      <c r="C3172" s="1" t="s">
        <v>7860</v>
      </c>
      <c r="D3172" s="1"/>
      <c r="E3172" s="1"/>
      <c r="F3172" s="1" t="s">
        <v>7861</v>
      </c>
      <c r="G3172" s="1" t="s">
        <v>6976</v>
      </c>
      <c r="H3172" s="1">
        <v>5067</v>
      </c>
      <c r="I3172" s="1">
        <v>1005801</v>
      </c>
      <c r="J3172" s="1">
        <v>35.648518000000003</v>
      </c>
      <c r="K3172" s="1">
        <v>-91.244662000000005</v>
      </c>
      <c r="L3172" s="1"/>
      <c r="M3172" s="1" t="s">
        <v>1520</v>
      </c>
      <c r="N3172" s="1" t="s">
        <v>7740</v>
      </c>
      <c r="O3172" s="1">
        <v>2022</v>
      </c>
      <c r="P3172" s="1">
        <v>72112</v>
      </c>
      <c r="Q3172" s="1" t="s">
        <v>7862</v>
      </c>
      <c r="R3172" s="1"/>
      <c r="S3172" s="1" t="s">
        <v>24729</v>
      </c>
      <c r="T3172" s="1" t="s">
        <v>6826</v>
      </c>
      <c r="U3172" s="1"/>
      <c r="V3172" s="1" t="s">
        <v>7863</v>
      </c>
      <c r="W3172" s="1" t="s">
        <v>6826</v>
      </c>
    </row>
    <row r="3173" spans="1:23" x14ac:dyDescent="0.25">
      <c r="A3173" s="1">
        <v>1013320</v>
      </c>
      <c r="B3173" s="5" t="str">
        <f>VLOOKUP(H3173,'FIPS Basin X-walk'!$A$2:$F$3224,6,FALSE)</f>
        <v>Appalachian Basin</v>
      </c>
      <c r="C3173" s="1" t="s">
        <v>17958</v>
      </c>
      <c r="D3173" s="1"/>
      <c r="E3173" s="1"/>
      <c r="F3173" s="1" t="s">
        <v>17959</v>
      </c>
      <c r="G3173" s="1" t="s">
        <v>6976</v>
      </c>
      <c r="H3173" s="1">
        <v>39079</v>
      </c>
      <c r="I3173" s="1">
        <v>1013320</v>
      </c>
      <c r="J3173" s="1">
        <v>38.928942999999997</v>
      </c>
      <c r="K3173" s="1">
        <v>-82.547510000000003</v>
      </c>
      <c r="L3173" s="1"/>
      <c r="M3173" s="1" t="s">
        <v>1542</v>
      </c>
      <c r="N3173" s="1" t="s">
        <v>17708</v>
      </c>
      <c r="O3173" s="1">
        <v>2022</v>
      </c>
      <c r="P3173" s="1">
        <v>16002</v>
      </c>
      <c r="Q3173" s="1" t="s">
        <v>315</v>
      </c>
      <c r="R3173" s="1"/>
      <c r="S3173" s="1" t="s">
        <v>24435</v>
      </c>
      <c r="T3173" s="1" t="s">
        <v>6826</v>
      </c>
      <c r="U3173" s="1"/>
      <c r="V3173" s="1" t="s">
        <v>12735</v>
      </c>
      <c r="W3173" s="1" t="s">
        <v>6826</v>
      </c>
    </row>
    <row r="3174" spans="1:23" x14ac:dyDescent="0.25">
      <c r="A3174" s="1">
        <v>1003286</v>
      </c>
      <c r="B3174" s="5" t="str">
        <f>VLOOKUP(H3174,'FIPS Basin X-walk'!$A$2:$F$3224,6,FALSE)</f>
        <v>Mid-Gulf Coast Basin</v>
      </c>
      <c r="C3174" s="1" t="s">
        <v>15252</v>
      </c>
      <c r="D3174" s="1"/>
      <c r="E3174" s="1"/>
      <c r="F3174" s="1" t="s">
        <v>15253</v>
      </c>
      <c r="G3174" s="1" t="s">
        <v>6976</v>
      </c>
      <c r="H3174" s="1">
        <v>28059</v>
      </c>
      <c r="I3174" s="1">
        <v>1003286</v>
      </c>
      <c r="J3174" s="1">
        <v>30.343733</v>
      </c>
      <c r="K3174" s="1">
        <v>-88.493799999999993</v>
      </c>
      <c r="L3174" s="1"/>
      <c r="M3174" s="1" t="s">
        <v>1523</v>
      </c>
      <c r="N3174" s="1" t="s">
        <v>15181</v>
      </c>
      <c r="O3174" s="1">
        <v>2022</v>
      </c>
      <c r="P3174" s="1">
        <v>39581</v>
      </c>
      <c r="Q3174" s="1" t="s">
        <v>15254</v>
      </c>
      <c r="R3174" s="1"/>
      <c r="S3174" s="1" t="s">
        <v>24369</v>
      </c>
      <c r="T3174" s="1" t="s">
        <v>6826</v>
      </c>
      <c r="U3174" s="1"/>
      <c r="V3174" s="1" t="s">
        <v>25088</v>
      </c>
      <c r="W3174" s="1" t="s">
        <v>6826</v>
      </c>
    </row>
    <row r="3175" spans="1:23" x14ac:dyDescent="0.25">
      <c r="A3175" s="1">
        <v>1007193</v>
      </c>
      <c r="B3175" s="5" t="str">
        <f>VLOOKUP(H3175,'FIPS Basin X-walk'!$A$2:$F$3224,6,FALSE)</f>
        <v>Appalachian Basin</v>
      </c>
      <c r="C3175" s="1" t="s">
        <v>22805</v>
      </c>
      <c r="D3175" s="1"/>
      <c r="E3175" s="1"/>
      <c r="F3175" s="1" t="s">
        <v>22806</v>
      </c>
      <c r="G3175" s="1" t="s">
        <v>6976</v>
      </c>
      <c r="H3175" s="1">
        <v>54035</v>
      </c>
      <c r="I3175" s="1">
        <v>1007193</v>
      </c>
      <c r="J3175" s="1">
        <v>38.927880999999999</v>
      </c>
      <c r="K3175" s="1">
        <v>-81.827055999999999</v>
      </c>
      <c r="L3175" s="1"/>
      <c r="M3175" s="1" t="s">
        <v>1521</v>
      </c>
      <c r="N3175" s="1" t="s">
        <v>22744</v>
      </c>
      <c r="O3175" s="1">
        <v>2022</v>
      </c>
      <c r="P3175" s="1">
        <v>26164</v>
      </c>
      <c r="Q3175" s="1" t="s">
        <v>25830</v>
      </c>
      <c r="R3175" s="1" t="s">
        <v>24722</v>
      </c>
      <c r="S3175" s="1" t="s">
        <v>24753</v>
      </c>
      <c r="T3175" s="1" t="s">
        <v>6826</v>
      </c>
      <c r="U3175" s="1"/>
      <c r="V3175" s="1" t="s">
        <v>22807</v>
      </c>
      <c r="W3175" s="1" t="s">
        <v>6826</v>
      </c>
    </row>
    <row r="3176" spans="1:23" x14ac:dyDescent="0.25">
      <c r="A3176" s="1">
        <v>1014674</v>
      </c>
      <c r="B3176" s="5" t="str">
        <f>VLOOKUP(H3176,'FIPS Basin X-walk'!$A$2:$F$3224,6,FALSE)</f>
        <v>Klamath Mountains Province</v>
      </c>
      <c r="C3176" s="1" t="s">
        <v>27387</v>
      </c>
      <c r="D3176" s="1"/>
      <c r="E3176" s="1"/>
      <c r="F3176" s="1" t="s">
        <v>27388</v>
      </c>
      <c r="G3176" s="1" t="s">
        <v>6976</v>
      </c>
      <c r="H3176" s="1">
        <v>41029</v>
      </c>
      <c r="I3176" s="1">
        <v>1014674</v>
      </c>
      <c r="J3176" s="1">
        <v>42.426482</v>
      </c>
      <c r="K3176" s="1">
        <v>-123.164216</v>
      </c>
      <c r="L3176" s="1"/>
      <c r="M3176" s="1" t="s">
        <v>1519</v>
      </c>
      <c r="N3176" s="1" t="s">
        <v>18017</v>
      </c>
      <c r="O3176" s="1">
        <v>2022</v>
      </c>
      <c r="P3176" s="1">
        <v>97537</v>
      </c>
      <c r="Q3176" s="1" t="s">
        <v>27389</v>
      </c>
      <c r="R3176" s="1"/>
      <c r="S3176" s="1" t="s">
        <v>25301</v>
      </c>
      <c r="T3176" s="1" t="s">
        <v>6826</v>
      </c>
      <c r="U3176" s="1"/>
      <c r="V3176" s="1" t="s">
        <v>27390</v>
      </c>
      <c r="W3176" s="1" t="s">
        <v>6826</v>
      </c>
    </row>
    <row r="3177" spans="1:23" x14ac:dyDescent="0.25">
      <c r="A3177" s="1">
        <v>1004860</v>
      </c>
      <c r="B3177" s="5" t="str">
        <f>VLOOKUP(H3177,'FIPS Basin X-walk'!$A$2:$F$3224,6,FALSE)</f>
        <v>Appalachian Basin (Eastern Overthrust Area)</v>
      </c>
      <c r="C3177" s="1" t="s">
        <v>6981</v>
      </c>
      <c r="D3177" s="1"/>
      <c r="E3177" s="1"/>
      <c r="F3177" s="1" t="s">
        <v>6982</v>
      </c>
      <c r="G3177" s="1" t="s">
        <v>6976</v>
      </c>
      <c r="H3177" s="1">
        <v>1071</v>
      </c>
      <c r="I3177" s="1">
        <v>1004860</v>
      </c>
      <c r="J3177" s="1">
        <v>34.696305000000002</v>
      </c>
      <c r="K3177" s="1">
        <v>-85.986151000000007</v>
      </c>
      <c r="L3177" s="1"/>
      <c r="M3177" s="1" t="s">
        <v>1482</v>
      </c>
      <c r="N3177" s="1" t="s">
        <v>6824</v>
      </c>
      <c r="O3177" s="1">
        <v>2022</v>
      </c>
      <c r="P3177" s="1">
        <v>35768</v>
      </c>
      <c r="Q3177" s="1" t="s">
        <v>6983</v>
      </c>
      <c r="R3177" s="1"/>
      <c r="S3177" s="1" t="s">
        <v>24358</v>
      </c>
      <c r="T3177" s="1" t="s">
        <v>6826</v>
      </c>
      <c r="U3177" s="1"/>
      <c r="V3177" s="1" t="s">
        <v>25414</v>
      </c>
      <c r="W3177" s="1" t="s">
        <v>6826</v>
      </c>
    </row>
    <row r="3178" spans="1:23" x14ac:dyDescent="0.25">
      <c r="A3178" s="1">
        <v>1008553</v>
      </c>
      <c r="B3178" s="5" t="str">
        <f>VLOOKUP(H3178,'FIPS Basin X-walk'!$A$2:$F$3224,6,FALSE)</f>
        <v>Appalachian Basin (Eastern Overthrust Area)</v>
      </c>
      <c r="C3178" s="1" t="s">
        <v>6984</v>
      </c>
      <c r="D3178" s="1"/>
      <c r="E3178" s="1"/>
      <c r="F3178" s="1" t="s">
        <v>6985</v>
      </c>
      <c r="G3178" s="1" t="s">
        <v>6976</v>
      </c>
      <c r="H3178" s="1">
        <v>1071</v>
      </c>
      <c r="I3178" s="1">
        <v>1008553</v>
      </c>
      <c r="J3178" s="1">
        <v>34.864542</v>
      </c>
      <c r="K3178" s="1">
        <v>-85.787834000000004</v>
      </c>
      <c r="L3178" s="1"/>
      <c r="M3178" s="1" t="s">
        <v>1482</v>
      </c>
      <c r="N3178" s="1" t="s">
        <v>6824</v>
      </c>
      <c r="O3178" s="1">
        <v>2022</v>
      </c>
      <c r="P3178" s="1">
        <v>35772</v>
      </c>
      <c r="Q3178" s="1" t="s">
        <v>26011</v>
      </c>
      <c r="R3178" s="1"/>
      <c r="S3178" s="1" t="s">
        <v>24385</v>
      </c>
      <c r="T3178" s="1" t="s">
        <v>6826</v>
      </c>
      <c r="U3178" s="1"/>
      <c r="V3178" s="1" t="s">
        <v>6986</v>
      </c>
      <c r="W3178" s="1" t="s">
        <v>6826</v>
      </c>
    </row>
    <row r="3179" spans="1:23" x14ac:dyDescent="0.25">
      <c r="A3179" s="1">
        <v>1003871</v>
      </c>
      <c r="B3179" s="5" t="str">
        <f>VLOOKUP(H3179,'FIPS Basin X-walk'!$A$2:$F$3224,6,FALSE)</f>
        <v>Forest City Basin</v>
      </c>
      <c r="C3179" s="1" t="s">
        <v>15563</v>
      </c>
      <c r="D3179" s="1"/>
      <c r="E3179" s="1"/>
      <c r="F3179" s="1" t="s">
        <v>15548</v>
      </c>
      <c r="G3179" s="1" t="s">
        <v>6976</v>
      </c>
      <c r="H3179" s="1">
        <v>29095</v>
      </c>
      <c r="I3179" s="1">
        <v>1003871</v>
      </c>
      <c r="J3179" s="1">
        <v>39.14188</v>
      </c>
      <c r="K3179" s="1">
        <v>-94.398116999999999</v>
      </c>
      <c r="L3179" s="1"/>
      <c r="M3179" s="1" t="s">
        <v>1560</v>
      </c>
      <c r="N3179" s="1" t="s">
        <v>15447</v>
      </c>
      <c r="O3179" s="1">
        <v>2022</v>
      </c>
      <c r="P3179" s="1">
        <v>64050</v>
      </c>
      <c r="Q3179" s="1" t="s">
        <v>15564</v>
      </c>
      <c r="R3179" s="1"/>
      <c r="S3179" s="1" t="s">
        <v>24358</v>
      </c>
      <c r="T3179" s="1" t="s">
        <v>6826</v>
      </c>
      <c r="U3179" s="1"/>
      <c r="V3179" s="1" t="s">
        <v>6878</v>
      </c>
      <c r="W3179" s="1" t="s">
        <v>6826</v>
      </c>
    </row>
    <row r="3180" spans="1:23" x14ac:dyDescent="0.25">
      <c r="A3180" s="1">
        <v>1004385</v>
      </c>
      <c r="B3180" s="5" t="str">
        <f>VLOOKUP(H3180,'FIPS Basin X-walk'!$A$2:$F$3224,6,FALSE)</f>
        <v>Forest City Basin</v>
      </c>
      <c r="C3180" s="1" t="s">
        <v>15547</v>
      </c>
      <c r="D3180" s="1"/>
      <c r="E3180" s="1" t="s">
        <v>6828</v>
      </c>
      <c r="F3180" s="1" t="s">
        <v>15548</v>
      </c>
      <c r="G3180" s="1" t="s">
        <v>6976</v>
      </c>
      <c r="H3180" s="1">
        <v>29095</v>
      </c>
      <c r="I3180" s="1">
        <v>1004385</v>
      </c>
      <c r="J3180" s="1">
        <v>39.144179999999999</v>
      </c>
      <c r="K3180" s="1">
        <v>-94.394819999999996</v>
      </c>
      <c r="L3180" s="1"/>
      <c r="M3180" s="1" t="s">
        <v>1560</v>
      </c>
      <c r="N3180" s="1" t="s">
        <v>15447</v>
      </c>
      <c r="O3180" s="1">
        <v>2022</v>
      </c>
      <c r="P3180" s="1">
        <v>64050</v>
      </c>
      <c r="Q3180" s="1" t="s">
        <v>15549</v>
      </c>
      <c r="R3180" s="1"/>
      <c r="S3180" s="1" t="s">
        <v>24441</v>
      </c>
      <c r="T3180" s="1" t="s">
        <v>6826</v>
      </c>
      <c r="U3180" s="1"/>
      <c r="V3180" s="1" t="s">
        <v>9182</v>
      </c>
      <c r="W3180" s="1" t="s">
        <v>6826</v>
      </c>
    </row>
    <row r="3181" spans="1:23" x14ac:dyDescent="0.25">
      <c r="A3181" s="1">
        <v>1007631</v>
      </c>
      <c r="B3181" s="5" t="str">
        <f>VLOOKUP(H3181,'FIPS Basin X-walk'!$A$2:$F$3224,6,FALSE)</f>
        <v>Forest City Basin</v>
      </c>
      <c r="C3181" s="1" t="s">
        <v>15552</v>
      </c>
      <c r="D3181" s="1"/>
      <c r="E3181" s="1"/>
      <c r="F3181" s="1" t="s">
        <v>15553</v>
      </c>
      <c r="G3181" s="1" t="s">
        <v>6976</v>
      </c>
      <c r="H3181" s="1">
        <v>29095</v>
      </c>
      <c r="I3181" s="1">
        <v>1007631</v>
      </c>
      <c r="J3181" s="1">
        <v>39.142110000000002</v>
      </c>
      <c r="K3181" s="1">
        <v>-94.398359999999997</v>
      </c>
      <c r="L3181" s="1"/>
      <c r="M3181" s="1" t="s">
        <v>1560</v>
      </c>
      <c r="N3181" s="1" t="s">
        <v>15447</v>
      </c>
      <c r="O3181" s="1">
        <v>2022</v>
      </c>
      <c r="P3181" s="1">
        <v>64058</v>
      </c>
      <c r="Q3181" s="1" t="s">
        <v>15554</v>
      </c>
      <c r="R3181" s="1"/>
      <c r="S3181" s="1" t="s">
        <v>24358</v>
      </c>
      <c r="T3181" s="1" t="s">
        <v>6826</v>
      </c>
      <c r="U3181" s="1"/>
      <c r="V3181" s="1" t="s">
        <v>6952</v>
      </c>
      <c r="W3181" s="1" t="s">
        <v>6826</v>
      </c>
    </row>
    <row r="3182" spans="1:23" x14ac:dyDescent="0.25">
      <c r="A3182" s="1">
        <v>1004815</v>
      </c>
      <c r="B3182" s="5" t="str">
        <f>VLOOKUP(H3182,'FIPS Basin X-walk'!$A$2:$F$3224,6,FALSE)</f>
        <v>Appalachian Basin</v>
      </c>
      <c r="C3182" s="1" t="s">
        <v>17960</v>
      </c>
      <c r="D3182" s="1"/>
      <c r="E3182" s="1"/>
      <c r="F3182" s="1" t="s">
        <v>17961</v>
      </c>
      <c r="G3182" s="1" t="s">
        <v>6976</v>
      </c>
      <c r="H3182" s="1">
        <v>39079</v>
      </c>
      <c r="I3182" s="1">
        <v>1004815</v>
      </c>
      <c r="J3182" s="1">
        <v>39.129289999999997</v>
      </c>
      <c r="K3182" s="1">
        <v>-82.465677999999997</v>
      </c>
      <c r="L3182" s="1"/>
      <c r="M3182" s="1" t="s">
        <v>1542</v>
      </c>
      <c r="N3182" s="1" t="s">
        <v>17708</v>
      </c>
      <c r="O3182" s="1">
        <v>2022</v>
      </c>
      <c r="P3182" s="1">
        <v>45692</v>
      </c>
      <c r="Q3182" s="1" t="s">
        <v>17962</v>
      </c>
      <c r="R3182" s="1"/>
      <c r="S3182" s="1" t="s">
        <v>24358</v>
      </c>
      <c r="T3182" s="1" t="s">
        <v>6826</v>
      </c>
      <c r="U3182" s="1"/>
      <c r="V3182" s="1" t="s">
        <v>11613</v>
      </c>
      <c r="W3182" s="1" t="s">
        <v>6826</v>
      </c>
    </row>
    <row r="3183" spans="1:23" x14ac:dyDescent="0.25">
      <c r="A3183" s="1">
        <v>1005652</v>
      </c>
      <c r="B3183" s="5" t="str">
        <f>VLOOKUP(H3183,'FIPS Basin X-walk'!$A$2:$F$3224,6,FALSE)</f>
        <v>Klamath Mountains Province</v>
      </c>
      <c r="C3183" s="1" t="s">
        <v>18780</v>
      </c>
      <c r="D3183" s="1"/>
      <c r="E3183" s="1"/>
      <c r="F3183" s="1" t="s">
        <v>18781</v>
      </c>
      <c r="G3183" s="1" t="s">
        <v>6976</v>
      </c>
      <c r="H3183" s="1">
        <v>41029</v>
      </c>
      <c r="I3183" s="1">
        <v>1005652</v>
      </c>
      <c r="J3183" s="1">
        <v>42.441634999999998</v>
      </c>
      <c r="K3183" s="1">
        <v>-122.751428</v>
      </c>
      <c r="L3183" s="1"/>
      <c r="M3183" s="1" t="s">
        <v>1519</v>
      </c>
      <c r="N3183" s="1" t="s">
        <v>18017</v>
      </c>
      <c r="O3183" s="1">
        <v>2022</v>
      </c>
      <c r="P3183" s="1">
        <v>97503</v>
      </c>
      <c r="Q3183" s="1" t="s">
        <v>18782</v>
      </c>
      <c r="R3183" s="1"/>
      <c r="S3183" s="1" t="s">
        <v>24358</v>
      </c>
      <c r="T3183" s="1" t="s">
        <v>6826</v>
      </c>
      <c r="U3183" s="1"/>
      <c r="V3183" s="1" t="s">
        <v>18783</v>
      </c>
      <c r="W3183" s="1" t="s">
        <v>6828</v>
      </c>
    </row>
    <row r="3184" spans="1:23" x14ac:dyDescent="0.25">
      <c r="A3184" s="1">
        <v>1005650</v>
      </c>
      <c r="B3184" s="5" t="str">
        <f>VLOOKUP(H3184,'FIPS Basin X-walk'!$A$2:$F$3224,6,FALSE)</f>
        <v>Arkla Basin</v>
      </c>
      <c r="C3184" s="1" t="s">
        <v>25563</v>
      </c>
      <c r="D3184" s="1"/>
      <c r="E3184" s="1"/>
      <c r="F3184" s="1" t="s">
        <v>13331</v>
      </c>
      <c r="G3184" s="1" t="s">
        <v>13330</v>
      </c>
      <c r="H3184" s="1">
        <v>22049</v>
      </c>
      <c r="I3184" s="1">
        <v>1005650</v>
      </c>
      <c r="J3184" s="1">
        <v>32.311010000000003</v>
      </c>
      <c r="K3184" s="1">
        <v>-92.460530000000006</v>
      </c>
      <c r="L3184" s="1"/>
      <c r="M3184" s="1" t="s">
        <v>1483</v>
      </c>
      <c r="N3184" s="1" t="s">
        <v>13028</v>
      </c>
      <c r="O3184" s="1">
        <v>2022</v>
      </c>
      <c r="P3184" s="1">
        <v>71226</v>
      </c>
      <c r="Q3184" s="1" t="s">
        <v>106</v>
      </c>
      <c r="R3184" s="1"/>
      <c r="S3184" s="1" t="s">
        <v>24435</v>
      </c>
      <c r="T3184" s="1" t="s">
        <v>6826</v>
      </c>
      <c r="U3184" s="1"/>
      <c r="V3184" s="1" t="s">
        <v>7521</v>
      </c>
      <c r="W3184" s="1" t="s">
        <v>6826</v>
      </c>
    </row>
    <row r="3185" spans="1:23" x14ac:dyDescent="0.25">
      <c r="A3185" s="1">
        <v>1005012</v>
      </c>
      <c r="B3185" s="5" t="str">
        <f>VLOOKUP(H3185,'FIPS Basin X-walk'!$A$2:$F$3224,6,FALSE)</f>
        <v>Arkla Basin</v>
      </c>
      <c r="C3185" s="1" t="s">
        <v>13328</v>
      </c>
      <c r="D3185" s="1"/>
      <c r="E3185" s="1"/>
      <c r="F3185" s="1" t="s">
        <v>13329</v>
      </c>
      <c r="G3185" s="1" t="s">
        <v>13330</v>
      </c>
      <c r="H3185" s="1">
        <v>22049</v>
      </c>
      <c r="I3185" s="1">
        <v>1005012</v>
      </c>
      <c r="J3185" s="1">
        <v>32.276643</v>
      </c>
      <c r="K3185" s="1">
        <v>-92.727371000000005</v>
      </c>
      <c r="L3185" s="1"/>
      <c r="M3185" s="1" t="s">
        <v>1483</v>
      </c>
      <c r="N3185" s="1" t="s">
        <v>13028</v>
      </c>
      <c r="O3185" s="1">
        <v>2022</v>
      </c>
      <c r="P3185" s="1">
        <v>71247</v>
      </c>
      <c r="Q3185" s="1" t="s">
        <v>25442</v>
      </c>
      <c r="R3185" s="1"/>
      <c r="S3185" s="1" t="s">
        <v>24385</v>
      </c>
      <c r="T3185" s="1" t="s">
        <v>6828</v>
      </c>
      <c r="U3185" s="1"/>
      <c r="V3185" s="1" t="s">
        <v>6986</v>
      </c>
      <c r="W3185" s="1" t="s">
        <v>6828</v>
      </c>
    </row>
    <row r="3186" spans="1:23" x14ac:dyDescent="0.25">
      <c r="A3186" s="1">
        <v>1003435</v>
      </c>
      <c r="B3186" s="5" t="str">
        <f>VLOOKUP(H3186,'FIPS Basin X-walk'!$A$2:$F$3224,6,FALSE)</f>
        <v>Arkla Basin</v>
      </c>
      <c r="C3186" s="1"/>
      <c r="D3186" s="1"/>
      <c r="E3186" s="1"/>
      <c r="F3186" s="1" t="s">
        <v>7787</v>
      </c>
      <c r="G3186" s="1" t="s">
        <v>13330</v>
      </c>
      <c r="H3186" s="1">
        <v>22049</v>
      </c>
      <c r="I3186" s="1">
        <v>1003435</v>
      </c>
      <c r="J3186" s="1">
        <v>32.290577999999996</v>
      </c>
      <c r="K3186" s="1">
        <v>-92.626215999999999</v>
      </c>
      <c r="L3186" s="1"/>
      <c r="M3186" s="1" t="s">
        <v>1483</v>
      </c>
      <c r="N3186" s="1" t="s">
        <v>13028</v>
      </c>
      <c r="O3186" s="1">
        <v>2022</v>
      </c>
      <c r="P3186" s="1">
        <v>71251</v>
      </c>
      <c r="Q3186" s="1" t="s">
        <v>758</v>
      </c>
      <c r="R3186" s="1"/>
      <c r="S3186" s="1" t="s">
        <v>24435</v>
      </c>
      <c r="T3186" s="1" t="s">
        <v>6826</v>
      </c>
      <c r="U3186" s="1"/>
      <c r="V3186" s="1" t="s">
        <v>7521</v>
      </c>
      <c r="W3186" s="1" t="s">
        <v>6826</v>
      </c>
    </row>
    <row r="3187" spans="1:23" x14ac:dyDescent="0.25">
      <c r="A3187" s="1">
        <v>1006050</v>
      </c>
      <c r="B3187" s="5" t="str">
        <f>VLOOKUP(H3187,'FIPS Basin X-walk'!$A$2:$F$3224,6,FALSE)</f>
        <v>Atlantic Coast Basin</v>
      </c>
      <c r="C3187" s="1" t="s">
        <v>22291</v>
      </c>
      <c r="D3187" s="1"/>
      <c r="E3187" s="1"/>
      <c r="F3187" s="1" t="s">
        <v>22292</v>
      </c>
      <c r="G3187" s="1" t="s">
        <v>22289</v>
      </c>
      <c r="H3187" s="1">
        <v>51095</v>
      </c>
      <c r="I3187" s="1">
        <v>1006050</v>
      </c>
      <c r="J3187" s="1">
        <v>37.38635</v>
      </c>
      <c r="K3187" s="1">
        <v>-76.797560000000004</v>
      </c>
      <c r="L3187" s="1"/>
      <c r="M3187" s="1" t="s">
        <v>1486</v>
      </c>
      <c r="N3187" s="1" t="s">
        <v>15119</v>
      </c>
      <c r="O3187" s="1">
        <v>2022</v>
      </c>
      <c r="P3187" s="1">
        <v>23168</v>
      </c>
      <c r="Q3187" s="1" t="s">
        <v>22293</v>
      </c>
      <c r="R3187" s="1"/>
      <c r="S3187" s="1" t="s">
        <v>24356</v>
      </c>
      <c r="T3187" s="1" t="s">
        <v>6826</v>
      </c>
      <c r="U3187" s="1"/>
      <c r="V3187" s="1" t="s">
        <v>8390</v>
      </c>
      <c r="W3187" s="1" t="s">
        <v>6826</v>
      </c>
    </row>
    <row r="3188" spans="1:23" x14ac:dyDescent="0.25">
      <c r="A3188" s="1">
        <v>1003176</v>
      </c>
      <c r="B3188" s="5" t="str">
        <f>VLOOKUP(H3188,'FIPS Basin X-walk'!$A$2:$F$3224,6,FALSE)</f>
        <v>Atlantic Coast Basin</v>
      </c>
      <c r="C3188" s="1" t="s">
        <v>22287</v>
      </c>
      <c r="D3188" s="1"/>
      <c r="E3188" s="1"/>
      <c r="F3188" s="1" t="s">
        <v>22288</v>
      </c>
      <c r="G3188" s="1" t="s">
        <v>22289</v>
      </c>
      <c r="H3188" s="1">
        <v>51095</v>
      </c>
      <c r="I3188" s="1">
        <v>1003176</v>
      </c>
      <c r="J3188" s="1">
        <v>37.237518000000001</v>
      </c>
      <c r="K3188" s="1">
        <v>-76.652662000000007</v>
      </c>
      <c r="L3188" s="1"/>
      <c r="M3188" s="1" t="s">
        <v>1486</v>
      </c>
      <c r="N3188" s="1" t="s">
        <v>15119</v>
      </c>
      <c r="O3188" s="1">
        <v>2022</v>
      </c>
      <c r="P3188" s="1">
        <v>23185</v>
      </c>
      <c r="Q3188" s="1" t="s">
        <v>22290</v>
      </c>
      <c r="R3188" s="1"/>
      <c r="S3188" s="1" t="s">
        <v>24673</v>
      </c>
      <c r="T3188" s="1" t="s">
        <v>6826</v>
      </c>
      <c r="U3188" s="1"/>
      <c r="V3188" s="1" t="s">
        <v>8460</v>
      </c>
      <c r="W3188" s="1" t="s">
        <v>6826</v>
      </c>
    </row>
    <row r="3189" spans="1:23" x14ac:dyDescent="0.25">
      <c r="A3189" s="1">
        <v>1000277</v>
      </c>
      <c r="B3189" s="5" t="str">
        <f>VLOOKUP(H3189,'FIPS Basin X-walk'!$A$2:$F$3224,6,FALSE)</f>
        <v>Atlantic Coast Basin</v>
      </c>
      <c r="C3189" s="1" t="s">
        <v>19788</v>
      </c>
      <c r="D3189" s="1"/>
      <c r="E3189" s="1"/>
      <c r="F3189" s="1" t="s">
        <v>19789</v>
      </c>
      <c r="G3189" s="1" t="s">
        <v>1526</v>
      </c>
      <c r="H3189" s="1">
        <v>45053</v>
      </c>
      <c r="I3189" s="1">
        <v>1000277</v>
      </c>
      <c r="J3189" s="1">
        <v>32.359200000000001</v>
      </c>
      <c r="K3189" s="1">
        <v>-81.123599999999996</v>
      </c>
      <c r="L3189" s="1"/>
      <c r="M3189" s="1" t="s">
        <v>1527</v>
      </c>
      <c r="N3189" s="1" t="s">
        <v>19642</v>
      </c>
      <c r="O3189" s="1">
        <v>2022</v>
      </c>
      <c r="P3189" s="1">
        <v>29927</v>
      </c>
      <c r="Q3189" s="1" t="s">
        <v>19790</v>
      </c>
      <c r="R3189" s="1"/>
      <c r="S3189" s="1" t="s">
        <v>24355</v>
      </c>
      <c r="T3189" s="1" t="s">
        <v>6826</v>
      </c>
      <c r="U3189" s="1"/>
      <c r="V3189" s="1" t="s">
        <v>13845</v>
      </c>
      <c r="W3189" s="1" t="s">
        <v>6828</v>
      </c>
    </row>
    <row r="3190" spans="1:23" x14ac:dyDescent="0.25">
      <c r="A3190" s="1">
        <v>1013237</v>
      </c>
      <c r="B3190" s="5" t="str">
        <f>VLOOKUP(H3190,'FIPS Basin X-walk'!$A$2:$F$3224,6,FALSE)</f>
        <v>Gulf Coast Basin (LA, TX)</v>
      </c>
      <c r="C3190" s="1" t="s">
        <v>23606</v>
      </c>
      <c r="D3190" s="1"/>
      <c r="E3190" s="1"/>
      <c r="F3190" s="1" t="s">
        <v>1526</v>
      </c>
      <c r="G3190" s="1" t="s">
        <v>1526</v>
      </c>
      <c r="H3190" s="1">
        <v>48241</v>
      </c>
      <c r="I3190" s="1">
        <v>1013237</v>
      </c>
      <c r="J3190" s="1">
        <v>30.985025</v>
      </c>
      <c r="K3190" s="1">
        <v>-94.137506999999999</v>
      </c>
      <c r="L3190" s="1"/>
      <c r="M3190" s="1" t="s">
        <v>1485</v>
      </c>
      <c r="N3190" s="1" t="s">
        <v>9148</v>
      </c>
      <c r="O3190" s="1">
        <v>2022</v>
      </c>
      <c r="P3190" s="1">
        <v>75951</v>
      </c>
      <c r="Q3190" s="1" t="s">
        <v>24245</v>
      </c>
      <c r="R3190" s="1"/>
      <c r="S3190" s="1">
        <v>486210</v>
      </c>
      <c r="T3190" s="1" t="s">
        <v>6826</v>
      </c>
      <c r="U3190" s="1"/>
      <c r="V3190" s="1" t="s">
        <v>7090</v>
      </c>
      <c r="W3190" s="1" t="s">
        <v>6826</v>
      </c>
    </row>
    <row r="3191" spans="1:23" x14ac:dyDescent="0.25">
      <c r="A3191" s="1">
        <v>1001111</v>
      </c>
      <c r="B3191" s="5" t="str">
        <f>VLOOKUP(H3191,'FIPS Basin X-walk'!$A$2:$F$3224,6,FALSE)</f>
        <v>Ozark Uplift</v>
      </c>
      <c r="C3191" s="1" t="s">
        <v>15572</v>
      </c>
      <c r="D3191" s="1"/>
      <c r="E3191" s="1"/>
      <c r="F3191" s="1" t="s">
        <v>15573</v>
      </c>
      <c r="G3191" s="1" t="s">
        <v>1526</v>
      </c>
      <c r="H3191" s="1">
        <v>29097</v>
      </c>
      <c r="I3191" s="1">
        <v>1001111</v>
      </c>
      <c r="J3191" s="1">
        <v>37.065899999999999</v>
      </c>
      <c r="K3191" s="1">
        <v>-94.614000000000004</v>
      </c>
      <c r="L3191" s="1"/>
      <c r="M3191" s="1" t="s">
        <v>1560</v>
      </c>
      <c r="N3191" s="1" t="s">
        <v>15447</v>
      </c>
      <c r="O3191" s="1">
        <v>2022</v>
      </c>
      <c r="P3191" s="1">
        <v>64804</v>
      </c>
      <c r="Q3191" s="1" t="s">
        <v>15574</v>
      </c>
      <c r="R3191" s="1"/>
      <c r="S3191" s="1" t="s">
        <v>24355</v>
      </c>
      <c r="T3191" s="1" t="s">
        <v>6826</v>
      </c>
      <c r="U3191" s="1"/>
      <c r="V3191" s="1" t="s">
        <v>15575</v>
      </c>
      <c r="W3191" s="1" t="s">
        <v>6828</v>
      </c>
    </row>
    <row r="3192" spans="1:23" x14ac:dyDescent="0.25">
      <c r="A3192" s="1">
        <v>1001005</v>
      </c>
      <c r="B3192" s="5" t="str">
        <f>VLOOKUP(H3192,'FIPS Basin X-walk'!$A$2:$F$3224,6,FALSE)</f>
        <v>Illinois Basin</v>
      </c>
      <c r="C3192" s="1" t="s">
        <v>11027</v>
      </c>
      <c r="D3192" s="1"/>
      <c r="E3192" s="1" t="s">
        <v>6828</v>
      </c>
      <c r="F3192" s="1" t="s">
        <v>11028</v>
      </c>
      <c r="G3192" s="1" t="s">
        <v>1526</v>
      </c>
      <c r="H3192" s="1">
        <v>17079</v>
      </c>
      <c r="I3192" s="1">
        <v>1001005</v>
      </c>
      <c r="J3192" s="1">
        <v>38.936100000000003</v>
      </c>
      <c r="K3192" s="1">
        <v>-88.277799999999999</v>
      </c>
      <c r="L3192" s="1"/>
      <c r="M3192" s="1" t="s">
        <v>1488</v>
      </c>
      <c r="N3192" s="1" t="s">
        <v>10805</v>
      </c>
      <c r="O3192" s="1">
        <v>2022</v>
      </c>
      <c r="P3192" s="1">
        <v>62448</v>
      </c>
      <c r="Q3192" s="1" t="s">
        <v>1674</v>
      </c>
      <c r="R3192" s="1"/>
      <c r="S3192" s="1" t="s">
        <v>24355</v>
      </c>
      <c r="T3192" s="1" t="s">
        <v>6826</v>
      </c>
      <c r="U3192" s="1"/>
      <c r="V3192" s="1" t="s">
        <v>8562</v>
      </c>
      <c r="W3192" s="1" t="s">
        <v>6828</v>
      </c>
    </row>
    <row r="3193" spans="1:23" x14ac:dyDescent="0.25">
      <c r="A3193" s="1">
        <v>1001046</v>
      </c>
      <c r="B3193" s="5" t="str">
        <f>VLOOKUP(H3193,'FIPS Basin X-walk'!$A$2:$F$3224,6,FALSE)</f>
        <v>Ozark Uplift</v>
      </c>
      <c r="C3193" s="1" t="s">
        <v>15576</v>
      </c>
      <c r="D3193" s="1"/>
      <c r="E3193" s="1"/>
      <c r="F3193" s="1" t="s">
        <v>15577</v>
      </c>
      <c r="G3193" s="1" t="s">
        <v>1526</v>
      </c>
      <c r="H3193" s="1">
        <v>29097</v>
      </c>
      <c r="I3193" s="1">
        <v>1001046</v>
      </c>
      <c r="J3193" s="1">
        <v>37.138500000000001</v>
      </c>
      <c r="K3193" s="1">
        <v>-94.104100000000003</v>
      </c>
      <c r="L3193" s="1"/>
      <c r="M3193" s="1" t="s">
        <v>1560</v>
      </c>
      <c r="N3193" s="1" t="s">
        <v>15447</v>
      </c>
      <c r="O3193" s="1">
        <v>2022</v>
      </c>
      <c r="P3193" s="1">
        <v>64862</v>
      </c>
      <c r="Q3193" s="1" t="s">
        <v>15578</v>
      </c>
      <c r="R3193" s="1"/>
      <c r="S3193" s="1" t="s">
        <v>24355</v>
      </c>
      <c r="T3193" s="1" t="s">
        <v>6826</v>
      </c>
      <c r="U3193" s="1"/>
      <c r="V3193" s="1" t="s">
        <v>12431</v>
      </c>
      <c r="W3193" s="1" t="s">
        <v>6828</v>
      </c>
    </row>
    <row r="3194" spans="1:23" x14ac:dyDescent="0.25">
      <c r="A3194" s="1">
        <v>1001023</v>
      </c>
      <c r="B3194" s="5" t="str">
        <f>VLOOKUP(H3194,'FIPS Basin X-walk'!$A$2:$F$3224,6,FALSE)</f>
        <v>Cincinnati Arch</v>
      </c>
      <c r="C3194" s="1" t="s">
        <v>11618</v>
      </c>
      <c r="D3194" s="1"/>
      <c r="E3194" s="1" t="s">
        <v>6828</v>
      </c>
      <c r="F3194" s="1" t="s">
        <v>11619</v>
      </c>
      <c r="G3194" s="1" t="s">
        <v>1526</v>
      </c>
      <c r="H3194" s="1">
        <v>18073</v>
      </c>
      <c r="I3194" s="1">
        <v>1001023</v>
      </c>
      <c r="J3194" s="1">
        <v>41.217500000000001</v>
      </c>
      <c r="K3194" s="1">
        <v>-87.023899999999998</v>
      </c>
      <c r="L3194" s="1"/>
      <c r="M3194" s="1" t="s">
        <v>1499</v>
      </c>
      <c r="N3194" s="1" t="s">
        <v>11457</v>
      </c>
      <c r="O3194" s="1">
        <v>2022</v>
      </c>
      <c r="P3194" s="1">
        <v>46392</v>
      </c>
      <c r="Q3194" s="1" t="s">
        <v>11620</v>
      </c>
      <c r="R3194" s="1"/>
      <c r="S3194" s="1" t="s">
        <v>24355</v>
      </c>
      <c r="T3194" s="1" t="s">
        <v>6826</v>
      </c>
      <c r="U3194" s="1"/>
      <c r="V3194" s="1" t="s">
        <v>11621</v>
      </c>
      <c r="W3194" s="1" t="s">
        <v>6828</v>
      </c>
    </row>
    <row r="3195" spans="1:23" x14ac:dyDescent="0.25">
      <c r="A3195" s="1">
        <v>1001849</v>
      </c>
      <c r="B3195" s="5" t="str">
        <f>VLOOKUP(H3195,'FIPS Basin X-walk'!$A$2:$F$3224,6,FALSE)</f>
        <v>Mid-Gulf Coast Basin</v>
      </c>
      <c r="C3195" s="1" t="s">
        <v>15268</v>
      </c>
      <c r="D3195" s="1"/>
      <c r="E3195" s="1"/>
      <c r="F3195" s="1" t="s">
        <v>15269</v>
      </c>
      <c r="G3195" s="1" t="s">
        <v>11616</v>
      </c>
      <c r="H3195" s="1">
        <v>28061</v>
      </c>
      <c r="I3195" s="1">
        <v>1001849</v>
      </c>
      <c r="J3195" s="1">
        <v>31.949109</v>
      </c>
      <c r="K3195" s="1">
        <v>-89.313175999999999</v>
      </c>
      <c r="L3195" s="1"/>
      <c r="M3195" s="1" t="s">
        <v>1523</v>
      </c>
      <c r="N3195" s="1" t="s">
        <v>15181</v>
      </c>
      <c r="O3195" s="1">
        <v>2022</v>
      </c>
      <c r="P3195" s="1">
        <v>39422</v>
      </c>
      <c r="Q3195" s="1" t="s">
        <v>23989</v>
      </c>
      <c r="R3195" s="1"/>
      <c r="S3195" s="1" t="s">
        <v>24435</v>
      </c>
      <c r="T3195" s="1" t="s">
        <v>6826</v>
      </c>
      <c r="U3195" s="1"/>
      <c r="V3195" s="1" t="s">
        <v>6884</v>
      </c>
      <c r="W3195" s="1" t="s">
        <v>6826</v>
      </c>
    </row>
    <row r="3196" spans="1:23" x14ac:dyDescent="0.25">
      <c r="A3196" s="1">
        <v>1002169</v>
      </c>
      <c r="B3196" s="5" t="str">
        <f>VLOOKUP(H3196,'FIPS Basin X-walk'!$A$2:$F$3224,6,FALSE)</f>
        <v>Gulf Coast Basin (LA, TX)</v>
      </c>
      <c r="C3196" s="1" t="s">
        <v>21258</v>
      </c>
      <c r="D3196" s="1"/>
      <c r="E3196" s="1"/>
      <c r="F3196" s="1" t="s">
        <v>21259</v>
      </c>
      <c r="G3196" s="1" t="s">
        <v>11616</v>
      </c>
      <c r="H3196" s="1">
        <v>48241</v>
      </c>
      <c r="I3196" s="1">
        <v>1002169</v>
      </c>
      <c r="J3196" s="1">
        <v>31.062550000000002</v>
      </c>
      <c r="K3196" s="1">
        <v>-93.961116000000004</v>
      </c>
      <c r="L3196" s="1"/>
      <c r="M3196" s="1" t="s">
        <v>1485</v>
      </c>
      <c r="N3196" s="1" t="s">
        <v>9148</v>
      </c>
      <c r="O3196" s="1">
        <v>2022</v>
      </c>
      <c r="P3196" s="1">
        <v>75931</v>
      </c>
      <c r="Q3196" s="1" t="s">
        <v>39</v>
      </c>
      <c r="R3196" s="1"/>
      <c r="S3196" s="1" t="s">
        <v>24435</v>
      </c>
      <c r="T3196" s="1" t="s">
        <v>6826</v>
      </c>
      <c r="U3196" s="1"/>
      <c r="V3196" s="1" t="s">
        <v>7521</v>
      </c>
      <c r="W3196" s="1" t="s">
        <v>6826</v>
      </c>
    </row>
    <row r="3197" spans="1:23" x14ac:dyDescent="0.25">
      <c r="A3197" s="1">
        <v>1002305</v>
      </c>
      <c r="B3197" s="5" t="str">
        <f>VLOOKUP(H3197,'FIPS Basin X-walk'!$A$2:$F$3224,6,FALSE)</f>
        <v>Gulf Coast Basin (LA, TX)</v>
      </c>
      <c r="C3197" s="1" t="s">
        <v>21256</v>
      </c>
      <c r="D3197" s="1"/>
      <c r="E3197" s="1"/>
      <c r="F3197" s="1" t="s">
        <v>21257</v>
      </c>
      <c r="G3197" s="1" t="s">
        <v>11616</v>
      </c>
      <c r="H3197" s="1">
        <v>48241</v>
      </c>
      <c r="I3197" s="1">
        <v>1002305</v>
      </c>
      <c r="J3197" s="1">
        <v>30.338699999999999</v>
      </c>
      <c r="K3197" s="1">
        <v>-94.06635</v>
      </c>
      <c r="L3197" s="1"/>
      <c r="M3197" s="1" t="s">
        <v>1485</v>
      </c>
      <c r="N3197" s="1" t="s">
        <v>9148</v>
      </c>
      <c r="O3197" s="1">
        <v>2022</v>
      </c>
      <c r="P3197" s="1">
        <v>77615</v>
      </c>
      <c r="Q3197" s="1" t="s">
        <v>24894</v>
      </c>
      <c r="R3197" s="1"/>
      <c r="S3197" s="1" t="s">
        <v>24385</v>
      </c>
      <c r="T3197" s="1" t="s">
        <v>6826</v>
      </c>
      <c r="U3197" s="1"/>
      <c r="V3197" s="1" t="s">
        <v>6986</v>
      </c>
      <c r="W3197" s="1" t="s">
        <v>6826</v>
      </c>
    </row>
    <row r="3198" spans="1:23" x14ac:dyDescent="0.25">
      <c r="A3198" s="1">
        <v>1014699</v>
      </c>
      <c r="B3198" s="5" t="str">
        <f>VLOOKUP(H3198,'FIPS Basin X-walk'!$A$2:$F$3224,6,FALSE)</f>
        <v>Mid-Gulf Coast Basin</v>
      </c>
      <c r="C3198" s="1" t="s">
        <v>27438</v>
      </c>
      <c r="D3198" s="1"/>
      <c r="E3198" s="1"/>
      <c r="F3198" s="1" t="s">
        <v>15285</v>
      </c>
      <c r="G3198" s="1" t="s">
        <v>11616</v>
      </c>
      <c r="H3198" s="1">
        <v>28061</v>
      </c>
      <c r="I3198" s="1">
        <v>1014699</v>
      </c>
      <c r="J3198" s="1">
        <v>31.89453</v>
      </c>
      <c r="K3198" s="1">
        <v>-88.966639999999998</v>
      </c>
      <c r="L3198" s="1"/>
      <c r="M3198" s="1" t="s">
        <v>1523</v>
      </c>
      <c r="N3198" s="1" t="s">
        <v>15181</v>
      </c>
      <c r="O3198" s="1">
        <v>2022</v>
      </c>
      <c r="P3198" s="1">
        <v>39439</v>
      </c>
      <c r="Q3198" s="1" t="s">
        <v>24331</v>
      </c>
      <c r="R3198" s="1"/>
      <c r="S3198" s="1" t="s">
        <v>24435</v>
      </c>
      <c r="T3198" s="1" t="s">
        <v>6826</v>
      </c>
      <c r="U3198" s="1"/>
      <c r="V3198" s="1" t="s">
        <v>8019</v>
      </c>
      <c r="W3198" s="1" t="s">
        <v>6826</v>
      </c>
    </row>
    <row r="3199" spans="1:23" x14ac:dyDescent="0.25">
      <c r="A3199" s="1">
        <v>1012527</v>
      </c>
      <c r="B3199" s="5" t="str">
        <f>VLOOKUP(H3199,'FIPS Basin X-walk'!$A$2:$F$3224,6,FALSE)</f>
        <v>Gulf Coast Basin (LA, TX)</v>
      </c>
      <c r="C3199" s="1" t="s">
        <v>21254</v>
      </c>
      <c r="D3199" s="1"/>
      <c r="E3199" s="1"/>
      <c r="F3199" s="1" t="s">
        <v>1526</v>
      </c>
      <c r="G3199" s="1" t="s">
        <v>11616</v>
      </c>
      <c r="H3199" s="1">
        <v>48241</v>
      </c>
      <c r="I3199" s="1">
        <v>1012527</v>
      </c>
      <c r="J3199" s="1">
        <v>30.908518999999998</v>
      </c>
      <c r="K3199" s="1">
        <v>-93.921018000000004</v>
      </c>
      <c r="L3199" s="1"/>
      <c r="M3199" s="1" t="s">
        <v>1485</v>
      </c>
      <c r="N3199" s="1" t="s">
        <v>9148</v>
      </c>
      <c r="O3199" s="1">
        <v>2022</v>
      </c>
      <c r="P3199" s="1">
        <v>75951</v>
      </c>
      <c r="Q3199" s="1" t="s">
        <v>26498</v>
      </c>
      <c r="R3199" s="1"/>
      <c r="S3199" s="1" t="s">
        <v>24398</v>
      </c>
      <c r="T3199" s="1" t="s">
        <v>6826</v>
      </c>
      <c r="U3199" s="1"/>
      <c r="V3199" s="1" t="s">
        <v>21255</v>
      </c>
      <c r="W3199" s="1" t="s">
        <v>6826</v>
      </c>
    </row>
    <row r="3200" spans="1:23" x14ac:dyDescent="0.25">
      <c r="A3200" s="1">
        <v>1013294</v>
      </c>
      <c r="B3200" s="5" t="str">
        <f>VLOOKUP(H3200,'FIPS Basin X-walk'!$A$2:$F$3224,6,FALSE)</f>
        <v>Ozark Uplift</v>
      </c>
      <c r="C3200" s="1" t="s">
        <v>15579</v>
      </c>
      <c r="D3200" s="1"/>
      <c r="E3200" s="1"/>
      <c r="F3200" s="1" t="s">
        <v>15571</v>
      </c>
      <c r="G3200" s="1" t="s">
        <v>11616</v>
      </c>
      <c r="H3200" s="1">
        <v>29097</v>
      </c>
      <c r="I3200" s="1">
        <v>1013294</v>
      </c>
      <c r="J3200" s="1">
        <v>37.074693000000003</v>
      </c>
      <c r="K3200" s="1">
        <v>-94.617857000000001</v>
      </c>
      <c r="L3200" s="1"/>
      <c r="M3200" s="1" t="s">
        <v>1560</v>
      </c>
      <c r="N3200" s="1" t="s">
        <v>15447</v>
      </c>
      <c r="O3200" s="1">
        <v>2022</v>
      </c>
      <c r="P3200" s="1">
        <v>64804</v>
      </c>
      <c r="Q3200" s="1" t="s">
        <v>26649</v>
      </c>
      <c r="R3200" s="1"/>
      <c r="S3200" s="1" t="s">
        <v>24804</v>
      </c>
      <c r="T3200" s="1" t="s">
        <v>6826</v>
      </c>
      <c r="U3200" s="1"/>
      <c r="V3200" s="1" t="s">
        <v>10309</v>
      </c>
      <c r="W3200" s="1" t="s">
        <v>6826</v>
      </c>
    </row>
    <row r="3201" spans="1:23" x14ac:dyDescent="0.25">
      <c r="A3201" s="1">
        <v>1014285</v>
      </c>
      <c r="B3201" s="5" t="str">
        <f>VLOOKUP(H3201,'FIPS Basin X-walk'!$A$2:$F$3224,6,FALSE)</f>
        <v>Iowa Shelf</v>
      </c>
      <c r="C3201" s="1" t="s">
        <v>26968</v>
      </c>
      <c r="D3201" s="1"/>
      <c r="E3201" s="1"/>
      <c r="F3201" s="1" t="s">
        <v>1674</v>
      </c>
      <c r="G3201" s="1" t="s">
        <v>11616</v>
      </c>
      <c r="H3201" s="1">
        <v>19099</v>
      </c>
      <c r="I3201" s="1">
        <v>1014285</v>
      </c>
      <c r="J3201" s="1">
        <v>41.67033</v>
      </c>
      <c r="K3201" s="1">
        <v>-93.076459999999997</v>
      </c>
      <c r="L3201" s="1"/>
      <c r="M3201" s="1" t="s">
        <v>1500</v>
      </c>
      <c r="N3201" s="1" t="s">
        <v>11970</v>
      </c>
      <c r="O3201" s="1">
        <v>2022</v>
      </c>
      <c r="P3201" s="1">
        <v>50208</v>
      </c>
      <c r="Q3201" s="1" t="s">
        <v>26969</v>
      </c>
      <c r="R3201" s="1"/>
      <c r="S3201" s="1" t="s">
        <v>24358</v>
      </c>
      <c r="T3201" s="1" t="s">
        <v>6826</v>
      </c>
      <c r="U3201" s="1"/>
      <c r="V3201" s="1" t="s">
        <v>26970</v>
      </c>
      <c r="W3201" s="1" t="s">
        <v>6826</v>
      </c>
    </row>
    <row r="3202" spans="1:23" x14ac:dyDescent="0.25">
      <c r="A3202" s="1">
        <v>1010991</v>
      </c>
      <c r="B3202" s="5" t="str">
        <f>VLOOKUP(H3202,'FIPS Basin X-walk'!$A$2:$F$3224,6,FALSE)</f>
        <v>Cincinnati Arch</v>
      </c>
      <c r="C3202" s="1" t="s">
        <v>11614</v>
      </c>
      <c r="D3202" s="1"/>
      <c r="E3202" s="1"/>
      <c r="F3202" s="1" t="s">
        <v>11615</v>
      </c>
      <c r="G3202" s="1" t="s">
        <v>11616</v>
      </c>
      <c r="H3202" s="1">
        <v>18073</v>
      </c>
      <c r="I3202" s="1">
        <v>1010991</v>
      </c>
      <c r="J3202" s="1">
        <v>40.768388999999999</v>
      </c>
      <c r="K3202" s="1">
        <v>-87.152693999999997</v>
      </c>
      <c r="L3202" s="1"/>
      <c r="M3202" s="1" t="s">
        <v>1499</v>
      </c>
      <c r="N3202" s="1" t="s">
        <v>11457</v>
      </c>
      <c r="O3202" s="1">
        <v>2022</v>
      </c>
      <c r="P3202" s="1">
        <v>47977</v>
      </c>
      <c r="Q3202" s="1" t="s">
        <v>11617</v>
      </c>
      <c r="R3202" s="1"/>
      <c r="S3202" s="1" t="s">
        <v>24377</v>
      </c>
      <c r="T3202" s="1" t="s">
        <v>6826</v>
      </c>
      <c r="U3202" s="1"/>
      <c r="V3202" s="1" t="s">
        <v>9691</v>
      </c>
      <c r="W3202" s="1" t="s">
        <v>6826</v>
      </c>
    </row>
    <row r="3203" spans="1:23" x14ac:dyDescent="0.25">
      <c r="A3203" s="1">
        <v>1003714</v>
      </c>
      <c r="B3203" s="5" t="str">
        <f>VLOOKUP(H3203,'FIPS Basin X-walk'!$A$2:$F$3224,6,FALSE)</f>
        <v>Cincinnati Arch</v>
      </c>
      <c r="C3203" s="1" t="s">
        <v>11622</v>
      </c>
      <c r="D3203" s="1"/>
      <c r="E3203" s="1"/>
      <c r="F3203" s="1" t="s">
        <v>1886</v>
      </c>
      <c r="G3203" s="1" t="s">
        <v>11616</v>
      </c>
      <c r="H3203" s="1">
        <v>18073</v>
      </c>
      <c r="I3203" s="1">
        <v>1003714</v>
      </c>
      <c r="J3203" s="1">
        <v>40.933056000000001</v>
      </c>
      <c r="K3203" s="1">
        <v>-87.067222000000001</v>
      </c>
      <c r="L3203" s="1"/>
      <c r="M3203" s="1" t="s">
        <v>1499</v>
      </c>
      <c r="N3203" s="1" t="s">
        <v>11457</v>
      </c>
      <c r="O3203" s="1">
        <v>2022</v>
      </c>
      <c r="P3203" s="1">
        <v>47978</v>
      </c>
      <c r="Q3203" s="1" t="s">
        <v>11623</v>
      </c>
      <c r="R3203" s="1"/>
      <c r="S3203" s="1" t="s">
        <v>24378</v>
      </c>
      <c r="T3203" s="1" t="s">
        <v>6826</v>
      </c>
      <c r="U3203" s="1"/>
      <c r="V3203" s="1" t="s">
        <v>11624</v>
      </c>
      <c r="W3203" s="1" t="s">
        <v>6826</v>
      </c>
    </row>
    <row r="3204" spans="1:23" x14ac:dyDescent="0.25">
      <c r="A3204" s="1">
        <v>1007011</v>
      </c>
      <c r="B3204" s="5" t="str">
        <f>VLOOKUP(H3204,'FIPS Basin X-walk'!$A$2:$F$3224,6,FALSE)</f>
        <v>Cincinnati Arch</v>
      </c>
      <c r="C3204" s="1" t="s">
        <v>11626</v>
      </c>
      <c r="D3204" s="1"/>
      <c r="E3204" s="1"/>
      <c r="F3204" s="1" t="s">
        <v>1886</v>
      </c>
      <c r="G3204" s="1" t="s">
        <v>11616</v>
      </c>
      <c r="H3204" s="1">
        <v>18073</v>
      </c>
      <c r="I3204" s="1">
        <v>1007011</v>
      </c>
      <c r="J3204" s="1">
        <v>40.942839999999997</v>
      </c>
      <c r="K3204" s="1">
        <v>-87.154259999999994</v>
      </c>
      <c r="L3204" s="1"/>
      <c r="M3204" s="1" t="s">
        <v>1499</v>
      </c>
      <c r="N3204" s="1" t="s">
        <v>11457</v>
      </c>
      <c r="O3204" s="1">
        <v>2022</v>
      </c>
      <c r="P3204" s="1">
        <v>47978</v>
      </c>
      <c r="Q3204" s="1" t="s">
        <v>1415</v>
      </c>
      <c r="R3204" s="1"/>
      <c r="S3204" s="1" t="s">
        <v>24359</v>
      </c>
      <c r="T3204" s="1" t="s">
        <v>6826</v>
      </c>
      <c r="U3204" s="1"/>
      <c r="V3204" s="1" t="s">
        <v>11627</v>
      </c>
      <c r="W3204" s="1" t="s">
        <v>6826</v>
      </c>
    </row>
    <row r="3205" spans="1:23" x14ac:dyDescent="0.25">
      <c r="A3205" s="1">
        <v>1006090</v>
      </c>
      <c r="B3205" s="5" t="str">
        <f>VLOOKUP(H3205,'FIPS Basin X-walk'!$A$2:$F$3224,6,FALSE)</f>
        <v>Atlantic Coast Basin</v>
      </c>
      <c r="C3205" s="1" t="s">
        <v>19791</v>
      </c>
      <c r="D3205" s="1"/>
      <c r="E3205" s="1"/>
      <c r="F3205" s="1" t="s">
        <v>15331</v>
      </c>
      <c r="G3205" s="1" t="s">
        <v>11616</v>
      </c>
      <c r="H3205" s="1">
        <v>45053</v>
      </c>
      <c r="I3205" s="1">
        <v>1006090</v>
      </c>
      <c r="J3205" s="1">
        <v>32.397978999999999</v>
      </c>
      <c r="K3205" s="1">
        <v>-80.925252</v>
      </c>
      <c r="L3205" s="1"/>
      <c r="M3205" s="1" t="s">
        <v>1527</v>
      </c>
      <c r="N3205" s="1" t="s">
        <v>19642</v>
      </c>
      <c r="O3205" s="1">
        <v>2022</v>
      </c>
      <c r="P3205" s="1">
        <v>29936</v>
      </c>
      <c r="Q3205" s="1" t="s">
        <v>19792</v>
      </c>
      <c r="R3205" s="1"/>
      <c r="S3205" s="1" t="s">
        <v>24358</v>
      </c>
      <c r="T3205" s="1" t="s">
        <v>6826</v>
      </c>
      <c r="U3205" s="1"/>
      <c r="V3205" s="1" t="s">
        <v>6878</v>
      </c>
      <c r="W3205" s="1" t="s">
        <v>6826</v>
      </c>
    </row>
    <row r="3206" spans="1:23" x14ac:dyDescent="0.25">
      <c r="A3206" s="1">
        <v>1005956</v>
      </c>
      <c r="B3206" s="5" t="str">
        <f>VLOOKUP(H3206,'FIPS Basin X-walk'!$A$2:$F$3224,6,FALSE)</f>
        <v>Cincinnati Arch</v>
      </c>
      <c r="C3206" s="1" t="s">
        <v>11625</v>
      </c>
      <c r="D3206" s="1"/>
      <c r="E3206" s="1"/>
      <c r="F3206" s="1" t="s">
        <v>11619</v>
      </c>
      <c r="G3206" s="1" t="s">
        <v>11616</v>
      </c>
      <c r="H3206" s="1">
        <v>18073</v>
      </c>
      <c r="I3206" s="1">
        <v>1005956</v>
      </c>
      <c r="J3206" s="1">
        <v>41.218699999999998</v>
      </c>
      <c r="K3206" s="1">
        <v>-87.032600000000002</v>
      </c>
      <c r="L3206" s="1"/>
      <c r="M3206" s="1" t="s">
        <v>1499</v>
      </c>
      <c r="N3206" s="1" t="s">
        <v>11457</v>
      </c>
      <c r="O3206" s="1">
        <v>2022</v>
      </c>
      <c r="P3206" s="1">
        <v>46392</v>
      </c>
      <c r="Q3206" s="1" t="s">
        <v>25634</v>
      </c>
      <c r="R3206" s="1"/>
      <c r="S3206" s="1" t="s">
        <v>24357</v>
      </c>
      <c r="T3206" s="1" t="s">
        <v>6826</v>
      </c>
      <c r="U3206" s="1"/>
      <c r="V3206" s="1" t="s">
        <v>6889</v>
      </c>
      <c r="W3206" s="1" t="s">
        <v>6826</v>
      </c>
    </row>
    <row r="3207" spans="1:23" x14ac:dyDescent="0.25">
      <c r="A3207" s="1">
        <v>1000002</v>
      </c>
      <c r="B3207" s="5" t="str">
        <f>VLOOKUP(H3207,'FIPS Basin X-walk'!$A$2:$F$3224,6,FALSE)</f>
        <v>Cincinnati Arch</v>
      </c>
      <c r="C3207" s="1" t="s">
        <v>11636</v>
      </c>
      <c r="D3207" s="1"/>
      <c r="E3207" s="1"/>
      <c r="F3207" s="1" t="s">
        <v>11637</v>
      </c>
      <c r="G3207" s="1" t="s">
        <v>11629</v>
      </c>
      <c r="H3207" s="1">
        <v>18075</v>
      </c>
      <c r="I3207" s="1">
        <v>1000002</v>
      </c>
      <c r="J3207" s="1">
        <v>40.371053000000003</v>
      </c>
      <c r="K3207" s="1">
        <v>-85.198133999999996</v>
      </c>
      <c r="L3207" s="1"/>
      <c r="M3207" s="1" t="s">
        <v>1499</v>
      </c>
      <c r="N3207" s="1" t="s">
        <v>11457</v>
      </c>
      <c r="O3207" s="1">
        <v>2022</v>
      </c>
      <c r="P3207" s="1">
        <v>47336</v>
      </c>
      <c r="Q3207" s="1" t="s">
        <v>11638</v>
      </c>
      <c r="R3207" s="1"/>
      <c r="S3207" s="1" t="s">
        <v>24356</v>
      </c>
      <c r="T3207" s="1" t="s">
        <v>6826</v>
      </c>
      <c r="U3207" s="1"/>
      <c r="V3207" s="1" t="s">
        <v>8514</v>
      </c>
      <c r="W3207" s="1" t="s">
        <v>6826</v>
      </c>
    </row>
    <row r="3208" spans="1:23" x14ac:dyDescent="0.25">
      <c r="A3208" s="1">
        <v>1005853</v>
      </c>
      <c r="B3208" s="5" t="str">
        <f>VLOOKUP(H3208,'FIPS Basin X-walk'!$A$2:$F$3224,6,FALSE)</f>
        <v>Cincinnati Arch</v>
      </c>
      <c r="C3208" s="1" t="s">
        <v>11630</v>
      </c>
      <c r="D3208" s="1"/>
      <c r="E3208" s="1"/>
      <c r="F3208" s="1" t="s">
        <v>11631</v>
      </c>
      <c r="G3208" s="1" t="s">
        <v>11629</v>
      </c>
      <c r="H3208" s="1">
        <v>18075</v>
      </c>
      <c r="I3208" s="1">
        <v>1005853</v>
      </c>
      <c r="J3208" s="1">
        <v>40.413930000000001</v>
      </c>
      <c r="K3208" s="1">
        <v>-85.019260000000003</v>
      </c>
      <c r="L3208" s="1"/>
      <c r="M3208" s="1" t="s">
        <v>1499</v>
      </c>
      <c r="N3208" s="1" t="s">
        <v>11457</v>
      </c>
      <c r="O3208" s="1">
        <v>2022</v>
      </c>
      <c r="P3208" s="1">
        <v>47371</v>
      </c>
      <c r="Q3208" s="1" t="s">
        <v>11632</v>
      </c>
      <c r="R3208" s="1"/>
      <c r="S3208" s="1" t="s">
        <v>24378</v>
      </c>
      <c r="T3208" s="1" t="s">
        <v>6826</v>
      </c>
      <c r="U3208" s="1"/>
      <c r="V3208" s="1" t="s">
        <v>11633</v>
      </c>
      <c r="W3208" s="1" t="s">
        <v>6826</v>
      </c>
    </row>
    <row r="3209" spans="1:23" x14ac:dyDescent="0.25">
      <c r="A3209" s="1">
        <v>1007671</v>
      </c>
      <c r="B3209" s="5" t="str">
        <f>VLOOKUP(H3209,'FIPS Basin X-walk'!$A$2:$F$3224,6,FALSE)</f>
        <v>Cincinnati Arch</v>
      </c>
      <c r="C3209" s="1" t="s">
        <v>11634</v>
      </c>
      <c r="D3209" s="1"/>
      <c r="E3209" s="1"/>
      <c r="F3209" s="1" t="s">
        <v>11631</v>
      </c>
      <c r="G3209" s="1" t="s">
        <v>11629</v>
      </c>
      <c r="H3209" s="1">
        <v>18075</v>
      </c>
      <c r="I3209" s="1">
        <v>1007671</v>
      </c>
      <c r="J3209" s="1">
        <v>40.380206000000001</v>
      </c>
      <c r="K3209" s="1">
        <v>-85.091221000000004</v>
      </c>
      <c r="L3209" s="1"/>
      <c r="M3209" s="1" t="s">
        <v>1499</v>
      </c>
      <c r="N3209" s="1" t="s">
        <v>11457</v>
      </c>
      <c r="O3209" s="1">
        <v>2022</v>
      </c>
      <c r="P3209" s="1">
        <v>47371</v>
      </c>
      <c r="Q3209" s="1" t="s">
        <v>11635</v>
      </c>
      <c r="R3209" s="1"/>
      <c r="S3209" s="1" t="s">
        <v>24358</v>
      </c>
      <c r="T3209" s="1" t="s">
        <v>6826</v>
      </c>
      <c r="U3209" s="1"/>
      <c r="V3209" s="1" t="s">
        <v>6878</v>
      </c>
      <c r="W3209" s="1" t="s">
        <v>6828</v>
      </c>
    </row>
    <row r="3210" spans="1:23" x14ac:dyDescent="0.25">
      <c r="A3210" s="1">
        <v>1007959</v>
      </c>
      <c r="B3210" s="5" t="str">
        <f>VLOOKUP(H3210,'FIPS Basin X-walk'!$A$2:$F$3224,6,FALSE)</f>
        <v>Gulf Coast Basin (LA, TX)</v>
      </c>
      <c r="C3210" s="1" t="s">
        <v>21299</v>
      </c>
      <c r="D3210" s="1"/>
      <c r="E3210" s="1"/>
      <c r="F3210" s="1" t="s">
        <v>8642</v>
      </c>
      <c r="G3210" s="1" t="s">
        <v>1502</v>
      </c>
      <c r="H3210" s="1">
        <v>48245</v>
      </c>
      <c r="I3210" s="1">
        <v>1007959</v>
      </c>
      <c r="J3210" s="1">
        <v>30.0639</v>
      </c>
      <c r="K3210" s="1">
        <v>-94.070300000000003</v>
      </c>
      <c r="L3210" s="1" t="s">
        <v>25086</v>
      </c>
      <c r="M3210" s="1" t="s">
        <v>1485</v>
      </c>
      <c r="N3210" s="1" t="s">
        <v>9148</v>
      </c>
      <c r="O3210" s="1">
        <v>2022</v>
      </c>
      <c r="P3210" s="1">
        <v>77701</v>
      </c>
      <c r="Q3210" s="1" t="s">
        <v>21300</v>
      </c>
      <c r="R3210" s="1" t="s">
        <v>24473</v>
      </c>
      <c r="S3210" s="1" t="s">
        <v>24369</v>
      </c>
      <c r="T3210" s="1" t="s">
        <v>6828</v>
      </c>
      <c r="U3210" s="1"/>
      <c r="V3210" s="1" t="s">
        <v>8864</v>
      </c>
      <c r="W3210" s="1" t="s">
        <v>6828</v>
      </c>
    </row>
    <row r="3211" spans="1:23" x14ac:dyDescent="0.25">
      <c r="A3211" s="1">
        <v>1000839</v>
      </c>
      <c r="B3211" s="5" t="str">
        <f>VLOOKUP(H3211,'FIPS Basin X-walk'!$A$2:$F$3224,6,FALSE)</f>
        <v>Appalachian Basin (Eastern Overthrust Area)</v>
      </c>
      <c r="C3211" s="1" t="s">
        <v>17977</v>
      </c>
      <c r="D3211" s="1"/>
      <c r="E3211" s="1" t="s">
        <v>6828</v>
      </c>
      <c r="F3211" s="1" t="s">
        <v>17978</v>
      </c>
      <c r="G3211" s="1" t="s">
        <v>1502</v>
      </c>
      <c r="H3211" s="1">
        <v>39081</v>
      </c>
      <c r="I3211" s="1">
        <v>1000839</v>
      </c>
      <c r="J3211" s="1">
        <v>40.252200000000002</v>
      </c>
      <c r="K3211" s="1">
        <v>-80.648600000000002</v>
      </c>
      <c r="L3211" s="1"/>
      <c r="M3211" s="1" t="s">
        <v>1542</v>
      </c>
      <c r="N3211" s="1" t="s">
        <v>17708</v>
      </c>
      <c r="O3211" s="1">
        <v>2022</v>
      </c>
      <c r="P3211" s="1">
        <v>43913</v>
      </c>
      <c r="Q3211" s="1" t="s">
        <v>17979</v>
      </c>
      <c r="R3211" s="1"/>
      <c r="S3211" s="1" t="s">
        <v>24355</v>
      </c>
      <c r="T3211" s="1" t="s">
        <v>6826</v>
      </c>
      <c r="U3211" s="1"/>
      <c r="V3211" s="1" t="s">
        <v>17980</v>
      </c>
      <c r="W3211" s="1" t="s">
        <v>6828</v>
      </c>
    </row>
    <row r="3212" spans="1:23" x14ac:dyDescent="0.25">
      <c r="A3212" s="1">
        <v>1001218</v>
      </c>
      <c r="B3212" s="5" t="str">
        <f>VLOOKUP(H3212,'FIPS Basin X-walk'!$A$2:$F$3224,6,FALSE)</f>
        <v>Appalachian Basin</v>
      </c>
      <c r="C3212" s="1" t="s">
        <v>16789</v>
      </c>
      <c r="D3212" s="1"/>
      <c r="E3212" s="1"/>
      <c r="F3212" s="1" t="s">
        <v>508</v>
      </c>
      <c r="G3212" s="1" t="s">
        <v>1502</v>
      </c>
      <c r="H3212" s="1">
        <v>36045</v>
      </c>
      <c r="I3212" s="1">
        <v>1001218</v>
      </c>
      <c r="J3212" s="1">
        <v>43.984200000000001</v>
      </c>
      <c r="K3212" s="1">
        <v>-75.622500000000002</v>
      </c>
      <c r="L3212" s="1"/>
      <c r="M3212" s="1" t="s">
        <v>1481</v>
      </c>
      <c r="N3212" s="1" t="s">
        <v>16632</v>
      </c>
      <c r="O3212" s="1">
        <v>2022</v>
      </c>
      <c r="P3212" s="1">
        <v>13619</v>
      </c>
      <c r="Q3212" s="1" t="s">
        <v>16790</v>
      </c>
      <c r="R3212" s="1"/>
      <c r="S3212" s="1" t="s">
        <v>24355</v>
      </c>
      <c r="T3212" s="1" t="s">
        <v>6826</v>
      </c>
      <c r="U3212" s="1"/>
      <c r="V3212" s="1" t="s">
        <v>16656</v>
      </c>
      <c r="W3212" s="1" t="s">
        <v>6828</v>
      </c>
    </row>
    <row r="3213" spans="1:23" x14ac:dyDescent="0.25">
      <c r="A3213" s="1">
        <v>1000159</v>
      </c>
      <c r="B3213" s="5" t="str">
        <f>VLOOKUP(H3213,'FIPS Basin X-walk'!$A$2:$F$3224,6,FALSE)</f>
        <v>Appalachian Basin (Eastern Overthrust Area)</v>
      </c>
      <c r="C3213" s="1" t="s">
        <v>7022</v>
      </c>
      <c r="D3213" s="1"/>
      <c r="E3213" s="1"/>
      <c r="F3213" s="1" t="s">
        <v>7023</v>
      </c>
      <c r="G3213" s="1" t="s">
        <v>1502</v>
      </c>
      <c r="H3213" s="1">
        <v>1073</v>
      </c>
      <c r="I3213" s="1">
        <v>1000159</v>
      </c>
      <c r="J3213" s="1">
        <v>33.4833</v>
      </c>
      <c r="K3213" s="1">
        <v>-86.926100000000005</v>
      </c>
      <c r="L3213" s="1"/>
      <c r="M3213" s="1" t="s">
        <v>1482</v>
      </c>
      <c r="N3213" s="1" t="s">
        <v>6824</v>
      </c>
      <c r="O3213" s="1">
        <v>2022</v>
      </c>
      <c r="P3213" s="1">
        <v>35064</v>
      </c>
      <c r="Q3213" s="1" t="s">
        <v>7024</v>
      </c>
      <c r="R3213" s="1"/>
      <c r="S3213" s="1" t="s">
        <v>24372</v>
      </c>
      <c r="T3213" s="1" t="s">
        <v>6826</v>
      </c>
      <c r="U3213" s="1"/>
      <c r="V3213" s="1" t="s">
        <v>7025</v>
      </c>
      <c r="W3213" s="1" t="s">
        <v>6826</v>
      </c>
    </row>
    <row r="3214" spans="1:23" x14ac:dyDescent="0.25">
      <c r="A3214" s="1">
        <v>1001035</v>
      </c>
      <c r="B3214" s="5" t="str">
        <f>VLOOKUP(H3214,'FIPS Basin X-walk'!$A$2:$F$3224,6,FALSE)</f>
        <v>Illinois Basin</v>
      </c>
      <c r="C3214" s="1" t="s">
        <v>15586</v>
      </c>
      <c r="D3214" s="1"/>
      <c r="E3214" s="1" t="s">
        <v>6828</v>
      </c>
      <c r="F3214" s="1" t="s">
        <v>15584</v>
      </c>
      <c r="G3214" s="1" t="s">
        <v>1502</v>
      </c>
      <c r="H3214" s="1">
        <v>29099</v>
      </c>
      <c r="I3214" s="1">
        <v>1001035</v>
      </c>
      <c r="J3214" s="1">
        <v>38.130600000000001</v>
      </c>
      <c r="K3214" s="1">
        <v>-90.262500000000003</v>
      </c>
      <c r="L3214" s="1"/>
      <c r="M3214" s="1" t="s">
        <v>1560</v>
      </c>
      <c r="N3214" s="1" t="s">
        <v>15447</v>
      </c>
      <c r="O3214" s="1">
        <v>2022</v>
      </c>
      <c r="P3214" s="1">
        <v>63028</v>
      </c>
      <c r="Q3214" s="1" t="s">
        <v>15587</v>
      </c>
      <c r="R3214" s="1"/>
      <c r="S3214" s="1" t="s">
        <v>24355</v>
      </c>
      <c r="T3214" s="1" t="s">
        <v>6826</v>
      </c>
      <c r="U3214" s="1"/>
      <c r="V3214" s="1" t="s">
        <v>10841</v>
      </c>
      <c r="W3214" s="1" t="s">
        <v>6828</v>
      </c>
    </row>
    <row r="3215" spans="1:23" x14ac:dyDescent="0.25">
      <c r="A3215" s="1">
        <v>1001531</v>
      </c>
      <c r="B3215" s="5" t="str">
        <f>VLOOKUP(H3215,'FIPS Basin X-walk'!$A$2:$F$3224,6,FALSE)</f>
        <v>Cincinnati Arch</v>
      </c>
      <c r="C3215" s="1" t="s">
        <v>11639</v>
      </c>
      <c r="D3215" s="1"/>
      <c r="E3215" s="1" t="s">
        <v>6828</v>
      </c>
      <c r="F3215" s="1" t="s">
        <v>11188</v>
      </c>
      <c r="G3215" s="1" t="s">
        <v>1502</v>
      </c>
      <c r="H3215" s="1">
        <v>18077</v>
      </c>
      <c r="I3215" s="1">
        <v>1001531</v>
      </c>
      <c r="J3215" s="1">
        <v>38.738300000000002</v>
      </c>
      <c r="K3215" s="1">
        <v>-85.419200000000004</v>
      </c>
      <c r="L3215" s="1"/>
      <c r="M3215" s="1" t="s">
        <v>1499</v>
      </c>
      <c r="N3215" s="1" t="s">
        <v>11457</v>
      </c>
      <c r="O3215" s="1">
        <v>2022</v>
      </c>
      <c r="P3215" s="1">
        <v>47250</v>
      </c>
      <c r="Q3215" s="1" t="s">
        <v>11640</v>
      </c>
      <c r="R3215" s="1"/>
      <c r="S3215" s="1" t="s">
        <v>24355</v>
      </c>
      <c r="T3215" s="1" t="s">
        <v>6826</v>
      </c>
      <c r="U3215" s="1"/>
      <c r="V3215" s="1" t="s">
        <v>8013</v>
      </c>
      <c r="W3215" s="1" t="s">
        <v>6828</v>
      </c>
    </row>
    <row r="3216" spans="1:23" x14ac:dyDescent="0.25">
      <c r="A3216" s="1">
        <v>1007025</v>
      </c>
      <c r="B3216" s="5" t="str">
        <f>VLOOKUP(H3216,'FIPS Basin X-walk'!$A$2:$F$3224,6,FALSE)</f>
        <v>Desha Basin</v>
      </c>
      <c r="C3216" s="1" t="s">
        <v>7864</v>
      </c>
      <c r="D3216" s="1"/>
      <c r="E3216" s="1"/>
      <c r="F3216" s="1" t="s">
        <v>7865</v>
      </c>
      <c r="G3216" s="1" t="s">
        <v>1502</v>
      </c>
      <c r="H3216" s="1">
        <v>5069</v>
      </c>
      <c r="I3216" s="1">
        <v>1007025</v>
      </c>
      <c r="J3216" s="1">
        <v>34.2181</v>
      </c>
      <c r="K3216" s="1">
        <v>-91.902500000000003</v>
      </c>
      <c r="L3216" s="1"/>
      <c r="M3216" s="1" t="s">
        <v>1520</v>
      </c>
      <c r="N3216" s="1" t="s">
        <v>7740</v>
      </c>
      <c r="O3216" s="1">
        <v>2022</v>
      </c>
      <c r="P3216" s="1">
        <v>71601</v>
      </c>
      <c r="Q3216" s="1" t="s">
        <v>7866</v>
      </c>
      <c r="R3216" s="1"/>
      <c r="S3216" s="1" t="s">
        <v>24355</v>
      </c>
      <c r="T3216" s="1" t="s">
        <v>6828</v>
      </c>
      <c r="U3216" s="1"/>
      <c r="V3216" s="1" t="s">
        <v>24404</v>
      </c>
      <c r="W3216" s="1" t="s">
        <v>6828</v>
      </c>
    </row>
    <row r="3217" spans="1:23" x14ac:dyDescent="0.25">
      <c r="A3217" s="1">
        <v>1007227</v>
      </c>
      <c r="B3217" s="5" t="str">
        <f>VLOOKUP(H3217,'FIPS Basin X-walk'!$A$2:$F$3224,6,FALSE)</f>
        <v>Appalachian Basin (Eastern Overthrust Area)</v>
      </c>
      <c r="C3217" s="1" t="s">
        <v>6987</v>
      </c>
      <c r="D3217" s="1"/>
      <c r="E3217" s="1" t="s">
        <v>6828</v>
      </c>
      <c r="F3217" s="1" t="s">
        <v>6988</v>
      </c>
      <c r="G3217" s="1" t="s">
        <v>1502</v>
      </c>
      <c r="H3217" s="1">
        <v>1073</v>
      </c>
      <c r="I3217" s="1">
        <v>1007227</v>
      </c>
      <c r="J3217" s="1">
        <v>33.631900000000002</v>
      </c>
      <c r="K3217" s="1">
        <v>-87.059700000000007</v>
      </c>
      <c r="L3217" s="1"/>
      <c r="M3217" s="1" t="s">
        <v>1482</v>
      </c>
      <c r="N3217" s="1" t="s">
        <v>6824</v>
      </c>
      <c r="O3217" s="1">
        <v>2022</v>
      </c>
      <c r="P3217" s="1">
        <v>35130</v>
      </c>
      <c r="Q3217" s="1" t="s">
        <v>6989</v>
      </c>
      <c r="R3217" s="1"/>
      <c r="S3217" s="1" t="s">
        <v>24355</v>
      </c>
      <c r="T3217" s="1" t="s">
        <v>6826</v>
      </c>
      <c r="U3217" s="1"/>
      <c r="V3217" s="1" t="s">
        <v>6990</v>
      </c>
      <c r="W3217" s="1" t="s">
        <v>6828</v>
      </c>
    </row>
    <row r="3218" spans="1:23" x14ac:dyDescent="0.25">
      <c r="A3218" s="1">
        <v>1001002</v>
      </c>
      <c r="B3218" s="5" t="str">
        <f>VLOOKUP(H3218,'FIPS Basin X-walk'!$A$2:$F$3224,6,FALSE)</f>
        <v>Desha Basin</v>
      </c>
      <c r="C3218" s="1" t="s">
        <v>7867</v>
      </c>
      <c r="D3218" s="1"/>
      <c r="E3218" s="1" t="s">
        <v>6828</v>
      </c>
      <c r="F3218" s="1" t="s">
        <v>7868</v>
      </c>
      <c r="G3218" s="1" t="s">
        <v>1502</v>
      </c>
      <c r="H3218" s="1">
        <v>5069</v>
      </c>
      <c r="I3218" s="1">
        <v>1001002</v>
      </c>
      <c r="J3218" s="1">
        <v>34.4236</v>
      </c>
      <c r="K3218" s="1">
        <v>-92.139200000000002</v>
      </c>
      <c r="L3218" s="1"/>
      <c r="M3218" s="1" t="s">
        <v>1520</v>
      </c>
      <c r="N3218" s="1" t="s">
        <v>7740</v>
      </c>
      <c r="O3218" s="1">
        <v>2022</v>
      </c>
      <c r="P3218" s="1">
        <v>72132</v>
      </c>
      <c r="Q3218" s="1" t="s">
        <v>7869</v>
      </c>
      <c r="R3218" s="1"/>
      <c r="S3218" s="1" t="s">
        <v>24355</v>
      </c>
      <c r="T3218" s="1" t="s">
        <v>6826</v>
      </c>
      <c r="U3218" s="1"/>
      <c r="V3218" s="1" t="s">
        <v>24616</v>
      </c>
      <c r="W3218" s="1" t="s">
        <v>6828</v>
      </c>
    </row>
    <row r="3219" spans="1:23" x14ac:dyDescent="0.25">
      <c r="A3219" s="1">
        <v>1006794</v>
      </c>
      <c r="B3219" s="5" t="str">
        <f>VLOOKUP(H3219,'FIPS Basin X-walk'!$A$2:$F$3224,6,FALSE)</f>
        <v>Appalachian Basin (Eastern Overthrust Area)</v>
      </c>
      <c r="C3219" s="1"/>
      <c r="D3219" s="1"/>
      <c r="E3219" s="1" t="s">
        <v>6828</v>
      </c>
      <c r="F3219" s="1" t="s">
        <v>17972</v>
      </c>
      <c r="G3219" s="1" t="s">
        <v>1502</v>
      </c>
      <c r="H3219" s="1">
        <v>39081</v>
      </c>
      <c r="I3219" s="1">
        <v>1006794</v>
      </c>
      <c r="J3219" s="1">
        <v>40.530799999999999</v>
      </c>
      <c r="K3219" s="1">
        <v>-80.631100000000004</v>
      </c>
      <c r="L3219" s="1"/>
      <c r="M3219" s="1" t="s">
        <v>1542</v>
      </c>
      <c r="N3219" s="1" t="s">
        <v>17708</v>
      </c>
      <c r="O3219" s="1">
        <v>2022</v>
      </c>
      <c r="P3219" s="1">
        <v>43961</v>
      </c>
      <c r="Q3219" s="1" t="s">
        <v>17973</v>
      </c>
      <c r="R3219" s="1"/>
      <c r="S3219" s="1" t="s">
        <v>24355</v>
      </c>
      <c r="T3219" s="1" t="s">
        <v>6826</v>
      </c>
      <c r="U3219" s="1"/>
      <c r="V3219" s="1" t="s">
        <v>24615</v>
      </c>
      <c r="W3219" s="1" t="s">
        <v>6828</v>
      </c>
    </row>
    <row r="3220" spans="1:23" x14ac:dyDescent="0.25">
      <c r="A3220" s="1">
        <v>1001086</v>
      </c>
      <c r="B3220" s="5" t="str">
        <f>VLOOKUP(H3220,'FIPS Basin X-walk'!$A$2:$F$3224,6,FALSE)</f>
        <v>Wisconsin Arch</v>
      </c>
      <c r="C3220" s="1" t="s">
        <v>23104</v>
      </c>
      <c r="D3220" s="1"/>
      <c r="E3220" s="1" t="s">
        <v>6828</v>
      </c>
      <c r="F3220" s="1" t="s">
        <v>19928</v>
      </c>
      <c r="G3220" s="1" t="s">
        <v>1502</v>
      </c>
      <c r="H3220" s="1">
        <v>55055</v>
      </c>
      <c r="I3220" s="1">
        <v>1001086</v>
      </c>
      <c r="J3220" s="1">
        <v>43.166899999999998</v>
      </c>
      <c r="K3220" s="1">
        <v>-88.69</v>
      </c>
      <c r="L3220" s="1"/>
      <c r="M3220" s="1" t="s">
        <v>1517</v>
      </c>
      <c r="N3220" s="1" t="s">
        <v>22991</v>
      </c>
      <c r="O3220" s="1">
        <v>2022</v>
      </c>
      <c r="P3220" s="1">
        <v>53094</v>
      </c>
      <c r="Q3220" s="1" t="s">
        <v>23105</v>
      </c>
      <c r="R3220" s="1"/>
      <c r="S3220" s="1" t="s">
        <v>24355</v>
      </c>
      <c r="T3220" s="1" t="s">
        <v>6826</v>
      </c>
      <c r="U3220" s="1"/>
      <c r="V3220" s="1" t="s">
        <v>10828</v>
      </c>
      <c r="W3220" s="1" t="s">
        <v>6828</v>
      </c>
    </row>
    <row r="3221" spans="1:23" x14ac:dyDescent="0.25">
      <c r="A3221" s="1">
        <v>1012982</v>
      </c>
      <c r="B3221" s="5" t="str">
        <f>VLOOKUP(H3221,'FIPS Basin X-walk'!$A$2:$F$3224,6,FALSE)</f>
        <v>Denver Basin</v>
      </c>
      <c r="C3221" s="1" t="s">
        <v>26577</v>
      </c>
      <c r="D3221" s="1"/>
      <c r="E3221" s="1"/>
      <c r="F3221" s="1" t="s">
        <v>26578</v>
      </c>
      <c r="G3221" s="1" t="s">
        <v>1502</v>
      </c>
      <c r="H3221" s="1">
        <v>8059</v>
      </c>
      <c r="I3221" s="1">
        <v>1012982</v>
      </c>
      <c r="J3221" s="1">
        <v>39.895880999215898</v>
      </c>
      <c r="K3221" s="1">
        <v>-105.126320215858</v>
      </c>
      <c r="L3221" s="1"/>
      <c r="M3221" s="1" t="s">
        <v>1507</v>
      </c>
      <c r="N3221" s="1" t="s">
        <v>9093</v>
      </c>
      <c r="O3221" s="1">
        <v>2022</v>
      </c>
      <c r="P3221" s="1">
        <v>80021</v>
      </c>
      <c r="Q3221" s="1" t="s">
        <v>24230</v>
      </c>
      <c r="R3221" s="1"/>
      <c r="S3221" s="1">
        <v>211130</v>
      </c>
      <c r="T3221" s="1" t="s">
        <v>6826</v>
      </c>
      <c r="U3221" s="1"/>
      <c r="V3221" s="1" t="s">
        <v>26579</v>
      </c>
      <c r="W3221" s="1" t="s">
        <v>6826</v>
      </c>
    </row>
    <row r="3222" spans="1:23" x14ac:dyDescent="0.25">
      <c r="A3222" s="1">
        <v>1001606</v>
      </c>
      <c r="B3222" s="5" t="str">
        <f>VLOOKUP(H3222,'FIPS Basin X-walk'!$A$2:$F$3224,6,FALSE)</f>
        <v>Gulf Coast Basin (LA, TX)</v>
      </c>
      <c r="C3222" s="1" t="s">
        <v>13347</v>
      </c>
      <c r="D3222" s="1"/>
      <c r="E3222" s="1"/>
      <c r="F3222" s="1" t="s">
        <v>13348</v>
      </c>
      <c r="G3222" s="1" t="s">
        <v>1502</v>
      </c>
      <c r="H3222" s="1">
        <v>22051</v>
      </c>
      <c r="I3222" s="1">
        <v>1001606</v>
      </c>
      <c r="J3222" s="1">
        <v>29.947199999999999</v>
      </c>
      <c r="K3222" s="1">
        <v>-90.145799999999994</v>
      </c>
      <c r="L3222" s="1"/>
      <c r="M3222" s="1" t="s">
        <v>1483</v>
      </c>
      <c r="N3222" s="1" t="s">
        <v>13028</v>
      </c>
      <c r="O3222" s="1">
        <v>2022</v>
      </c>
      <c r="P3222" s="1">
        <v>70094</v>
      </c>
      <c r="Q3222" s="1" t="s">
        <v>13349</v>
      </c>
      <c r="R3222" s="1"/>
      <c r="S3222" s="1" t="s">
        <v>24355</v>
      </c>
      <c r="T3222" s="1" t="s">
        <v>6826</v>
      </c>
      <c r="U3222" s="1"/>
      <c r="V3222" s="1" t="s">
        <v>7837</v>
      </c>
      <c r="W3222" s="1" t="s">
        <v>6828</v>
      </c>
    </row>
    <row r="3223" spans="1:23" x14ac:dyDescent="0.25">
      <c r="A3223" s="1">
        <v>1001292</v>
      </c>
      <c r="B3223" s="5" t="str">
        <f>VLOOKUP(H3223,'FIPS Basin X-walk'!$A$2:$F$3224,6,FALSE)</f>
        <v>Wisconsin Arch</v>
      </c>
      <c r="C3223" s="1" t="s">
        <v>23102</v>
      </c>
      <c r="D3223" s="1"/>
      <c r="E3223" s="1"/>
      <c r="F3223" s="1" t="s">
        <v>23103</v>
      </c>
      <c r="G3223" s="1" t="s">
        <v>1502</v>
      </c>
      <c r="H3223" s="1">
        <v>55055</v>
      </c>
      <c r="I3223" s="1">
        <v>1001292</v>
      </c>
      <c r="J3223" s="1">
        <v>42.854300000000002</v>
      </c>
      <c r="K3223" s="1">
        <v>-88.729699999999994</v>
      </c>
      <c r="L3223" s="1"/>
      <c r="M3223" s="1" t="s">
        <v>1517</v>
      </c>
      <c r="N3223" s="1" t="s">
        <v>22991</v>
      </c>
      <c r="O3223" s="1">
        <v>2022</v>
      </c>
      <c r="P3223" s="1">
        <v>53190</v>
      </c>
      <c r="Q3223" s="1" t="s">
        <v>24678</v>
      </c>
      <c r="R3223" s="1"/>
      <c r="S3223" s="1" t="s">
        <v>24355</v>
      </c>
      <c r="T3223" s="1" t="s">
        <v>6828</v>
      </c>
      <c r="U3223" s="1"/>
      <c r="V3223" s="1" t="s">
        <v>10828</v>
      </c>
      <c r="W3223" s="1" t="s">
        <v>6828</v>
      </c>
    </row>
    <row r="3224" spans="1:23" x14ac:dyDescent="0.25">
      <c r="A3224" s="1">
        <v>1014305</v>
      </c>
      <c r="B3224" s="5" t="str">
        <f>VLOOKUP(H3224,'FIPS Basin X-walk'!$A$2:$F$3224,6,FALSE)</f>
        <v>S.GA Sedimentary Prov</v>
      </c>
      <c r="C3224" s="1" t="s">
        <v>26981</v>
      </c>
      <c r="D3224" s="1"/>
      <c r="E3224" s="1"/>
      <c r="F3224" s="1" t="s">
        <v>10399</v>
      </c>
      <c r="G3224" s="1" t="s">
        <v>1502</v>
      </c>
      <c r="H3224" s="1">
        <v>13163</v>
      </c>
      <c r="I3224" s="1">
        <v>1014305</v>
      </c>
      <c r="J3224" s="1">
        <v>33.159885713398303</v>
      </c>
      <c r="K3224" s="1">
        <v>-82.273699844903703</v>
      </c>
      <c r="L3224" s="1"/>
      <c r="M3224" s="1" t="s">
        <v>1546</v>
      </c>
      <c r="N3224" s="1" t="s">
        <v>10124</v>
      </c>
      <c r="O3224" s="1">
        <v>2022</v>
      </c>
      <c r="P3224" s="1">
        <v>30833</v>
      </c>
      <c r="Q3224" s="1" t="s">
        <v>24296</v>
      </c>
      <c r="R3224" s="1"/>
      <c r="S3224" s="1">
        <v>486210</v>
      </c>
      <c r="T3224" s="1" t="s">
        <v>6826</v>
      </c>
      <c r="U3224" s="1"/>
      <c r="V3224" s="1" t="s">
        <v>7090</v>
      </c>
      <c r="W3224" s="1" t="s">
        <v>6826</v>
      </c>
    </row>
    <row r="3225" spans="1:23" x14ac:dyDescent="0.25">
      <c r="A3225" s="1">
        <v>1004512</v>
      </c>
      <c r="B3225" s="5" t="str">
        <f>VLOOKUP(H3225,'FIPS Basin X-walk'!$A$2:$F$3224,6,FALSE)</f>
        <v>Appalachian Basin (Eastern Overthrust Area)</v>
      </c>
      <c r="C3225" s="1" t="s">
        <v>7029</v>
      </c>
      <c r="D3225" s="1"/>
      <c r="E3225" s="1"/>
      <c r="F3225" s="1" t="s">
        <v>7030</v>
      </c>
      <c r="G3225" s="1" t="s">
        <v>6993</v>
      </c>
      <c r="H3225" s="1">
        <v>1073</v>
      </c>
      <c r="I3225" s="1">
        <v>1004512</v>
      </c>
      <c r="J3225" s="1">
        <v>33.450749999999999</v>
      </c>
      <c r="K3225" s="1">
        <v>-87.037229999999994</v>
      </c>
      <c r="L3225" s="1"/>
      <c r="M3225" s="1" t="s">
        <v>1482</v>
      </c>
      <c r="N3225" s="1" t="s">
        <v>6824</v>
      </c>
      <c r="O3225" s="1">
        <v>2022</v>
      </c>
      <c r="P3225" s="1">
        <v>35006</v>
      </c>
      <c r="Q3225" s="1" t="s">
        <v>7031</v>
      </c>
      <c r="R3225" s="1"/>
      <c r="S3225" s="1" t="s">
        <v>24796</v>
      </c>
      <c r="T3225" s="1" t="s">
        <v>6826</v>
      </c>
      <c r="U3225" s="1"/>
      <c r="V3225" s="1" t="s">
        <v>25325</v>
      </c>
      <c r="W3225" s="1" t="s">
        <v>6826</v>
      </c>
    </row>
    <row r="3226" spans="1:23" x14ac:dyDescent="0.25">
      <c r="A3226" s="1">
        <v>1006777</v>
      </c>
      <c r="B3226" s="5" t="str">
        <f>VLOOKUP(H3226,'FIPS Basin X-walk'!$A$2:$F$3224,6,FALSE)</f>
        <v>Appalachian Basin (Eastern Overthrust Area)</v>
      </c>
      <c r="C3226" s="1" t="s">
        <v>17974</v>
      </c>
      <c r="D3226" s="1"/>
      <c r="E3226" s="1"/>
      <c r="F3226" s="1" t="s">
        <v>17975</v>
      </c>
      <c r="G3226" s="1" t="s">
        <v>6993</v>
      </c>
      <c r="H3226" s="1">
        <v>39081</v>
      </c>
      <c r="I3226" s="1">
        <v>1006777</v>
      </c>
      <c r="J3226" s="1">
        <v>40.432403000000001</v>
      </c>
      <c r="K3226" s="1">
        <v>-80.911512000000002</v>
      </c>
      <c r="L3226" s="1"/>
      <c r="M3226" s="1" t="s">
        <v>1542</v>
      </c>
      <c r="N3226" s="1" t="s">
        <v>17708</v>
      </c>
      <c r="O3226" s="1">
        <v>2022</v>
      </c>
      <c r="P3226" s="1">
        <v>43903</v>
      </c>
      <c r="Q3226" s="1" t="s">
        <v>25763</v>
      </c>
      <c r="R3226" s="1"/>
      <c r="S3226" s="1" t="s">
        <v>24358</v>
      </c>
      <c r="T3226" s="1" t="s">
        <v>6826</v>
      </c>
      <c r="U3226" s="1"/>
      <c r="V3226" s="1" t="s">
        <v>17976</v>
      </c>
      <c r="W3226" s="1" t="s">
        <v>6826</v>
      </c>
    </row>
    <row r="3227" spans="1:23" x14ac:dyDescent="0.25">
      <c r="A3227" s="1">
        <v>1003138</v>
      </c>
      <c r="B3227" s="5" t="str">
        <f>VLOOKUP(H3227,'FIPS Basin X-walk'!$A$2:$F$3224,6,FALSE)</f>
        <v>Denver Basin</v>
      </c>
      <c r="C3227" s="1" t="s">
        <v>9244</v>
      </c>
      <c r="D3227" s="1"/>
      <c r="E3227" s="1"/>
      <c r="F3227" s="1" t="s">
        <v>9245</v>
      </c>
      <c r="G3227" s="1" t="s">
        <v>6993</v>
      </c>
      <c r="H3227" s="1">
        <v>8059</v>
      </c>
      <c r="I3227" s="1">
        <v>1003138</v>
      </c>
      <c r="J3227" s="1">
        <v>39.857312</v>
      </c>
      <c r="K3227" s="1">
        <v>-105.23311200000001</v>
      </c>
      <c r="L3227" s="1"/>
      <c r="M3227" s="1" t="s">
        <v>1507</v>
      </c>
      <c r="N3227" s="1" t="s">
        <v>9093</v>
      </c>
      <c r="O3227" s="1">
        <v>2022</v>
      </c>
      <c r="P3227" s="1">
        <v>80007</v>
      </c>
      <c r="Q3227" s="1" t="s">
        <v>9246</v>
      </c>
      <c r="R3227" s="1"/>
      <c r="S3227" s="1" t="s">
        <v>24355</v>
      </c>
      <c r="T3227" s="1" t="s">
        <v>6826</v>
      </c>
      <c r="U3227" s="1"/>
      <c r="V3227" s="1" t="s">
        <v>9247</v>
      </c>
      <c r="W3227" s="1" t="s">
        <v>6826</v>
      </c>
    </row>
    <row r="3228" spans="1:23" x14ac:dyDescent="0.25">
      <c r="A3228" s="1">
        <v>1002065</v>
      </c>
      <c r="B3228" s="5" t="str">
        <f>VLOOKUP(H3228,'FIPS Basin X-walk'!$A$2:$F$3224,6,FALSE)</f>
        <v>Gulf Coast Basin (LA, TX)</v>
      </c>
      <c r="C3228" s="1" t="s">
        <v>21290</v>
      </c>
      <c r="D3228" s="1"/>
      <c r="E3228" s="1"/>
      <c r="F3228" s="1" t="s">
        <v>8642</v>
      </c>
      <c r="G3228" s="1" t="s">
        <v>6993</v>
      </c>
      <c r="H3228" s="1">
        <v>48245</v>
      </c>
      <c r="I3228" s="1">
        <v>1002065</v>
      </c>
      <c r="J3228" s="1">
        <v>30.035647000000001</v>
      </c>
      <c r="K3228" s="1">
        <v>-94.133349999999993</v>
      </c>
      <c r="L3228" s="1"/>
      <c r="M3228" s="1" t="s">
        <v>1485</v>
      </c>
      <c r="N3228" s="1" t="s">
        <v>9148</v>
      </c>
      <c r="O3228" s="1">
        <v>2022</v>
      </c>
      <c r="P3228" s="1">
        <v>77705</v>
      </c>
      <c r="Q3228" s="1" t="s">
        <v>21291</v>
      </c>
      <c r="R3228" s="1"/>
      <c r="S3228" s="1" t="s">
        <v>24358</v>
      </c>
      <c r="T3228" s="1" t="s">
        <v>6826</v>
      </c>
      <c r="U3228" s="1"/>
      <c r="V3228" s="1" t="s">
        <v>21292</v>
      </c>
      <c r="W3228" s="1" t="s">
        <v>6826</v>
      </c>
    </row>
    <row r="3229" spans="1:23" x14ac:dyDescent="0.25">
      <c r="A3229" s="1">
        <v>1002475</v>
      </c>
      <c r="B3229" s="5" t="str">
        <f>VLOOKUP(H3229,'FIPS Basin X-walk'!$A$2:$F$3224,6,FALSE)</f>
        <v>Gulf Coast Basin (LA, TX)</v>
      </c>
      <c r="C3229" s="1" t="s">
        <v>21266</v>
      </c>
      <c r="D3229" s="1"/>
      <c r="E3229" s="1"/>
      <c r="F3229" s="1" t="s">
        <v>21263</v>
      </c>
      <c r="G3229" s="1" t="s">
        <v>6993</v>
      </c>
      <c r="H3229" s="1">
        <v>48245</v>
      </c>
      <c r="I3229" s="1">
        <v>1002475</v>
      </c>
      <c r="J3229" s="1">
        <v>29.994869999999999</v>
      </c>
      <c r="K3229" s="1">
        <v>-94.169290000000004</v>
      </c>
      <c r="L3229" s="1"/>
      <c r="M3229" s="1" t="s">
        <v>1485</v>
      </c>
      <c r="N3229" s="1" t="s">
        <v>9148</v>
      </c>
      <c r="O3229" s="1">
        <v>2022</v>
      </c>
      <c r="P3229" s="1">
        <v>77705</v>
      </c>
      <c r="Q3229" s="1" t="s">
        <v>21267</v>
      </c>
      <c r="R3229" s="1"/>
      <c r="S3229" s="1" t="s">
        <v>24358</v>
      </c>
      <c r="T3229" s="1" t="s">
        <v>6826</v>
      </c>
      <c r="U3229" s="1"/>
      <c r="V3229" s="1" t="s">
        <v>6952</v>
      </c>
      <c r="W3229" s="1" t="s">
        <v>6826</v>
      </c>
    </row>
    <row r="3230" spans="1:23" x14ac:dyDescent="0.25">
      <c r="A3230" s="1">
        <v>1002965</v>
      </c>
      <c r="B3230" s="5" t="str">
        <f>VLOOKUP(H3230,'FIPS Basin X-walk'!$A$2:$F$3224,6,FALSE)</f>
        <v>Gulf Coast Basin (LA, TX)</v>
      </c>
      <c r="C3230" s="1"/>
      <c r="D3230" s="1"/>
      <c r="E3230" s="1"/>
      <c r="F3230" s="1" t="s">
        <v>8642</v>
      </c>
      <c r="G3230" s="1" t="s">
        <v>6993</v>
      </c>
      <c r="H3230" s="1">
        <v>48245</v>
      </c>
      <c r="I3230" s="1">
        <v>1002965</v>
      </c>
      <c r="J3230" s="1">
        <v>29.976099999999999</v>
      </c>
      <c r="K3230" s="1">
        <v>-94.218299999999999</v>
      </c>
      <c r="L3230" s="1"/>
      <c r="M3230" s="1" t="s">
        <v>1485</v>
      </c>
      <c r="N3230" s="1" t="s">
        <v>9148</v>
      </c>
      <c r="O3230" s="1">
        <v>2022</v>
      </c>
      <c r="P3230" s="1">
        <v>77705</v>
      </c>
      <c r="Q3230" s="1" t="s">
        <v>21287</v>
      </c>
      <c r="R3230" s="1"/>
      <c r="S3230" s="1" t="s">
        <v>24376</v>
      </c>
      <c r="T3230" s="1" t="s">
        <v>6828</v>
      </c>
      <c r="U3230" s="1"/>
      <c r="V3230" s="1" t="s">
        <v>12644</v>
      </c>
      <c r="W3230" s="1" t="s">
        <v>6826</v>
      </c>
    </row>
    <row r="3231" spans="1:23" x14ac:dyDescent="0.25">
      <c r="A3231" s="1">
        <v>1005665</v>
      </c>
      <c r="B3231" s="5" t="str">
        <f>VLOOKUP(H3231,'FIPS Basin X-walk'!$A$2:$F$3224,6,FALSE)</f>
        <v>Gulf Coast Basin (LA, TX)</v>
      </c>
      <c r="C3231" s="1" t="s">
        <v>21262</v>
      </c>
      <c r="D3231" s="1"/>
      <c r="E3231" s="1"/>
      <c r="F3231" s="1" t="s">
        <v>21263</v>
      </c>
      <c r="G3231" s="1" t="s">
        <v>6993</v>
      </c>
      <c r="H3231" s="1">
        <v>48245</v>
      </c>
      <c r="I3231" s="1">
        <v>1005665</v>
      </c>
      <c r="J3231" s="1">
        <v>29.933336000000001</v>
      </c>
      <c r="K3231" s="1">
        <v>-93.935038000000006</v>
      </c>
      <c r="L3231" s="1"/>
      <c r="M3231" s="1" t="s">
        <v>1485</v>
      </c>
      <c r="N3231" s="1" t="s">
        <v>9148</v>
      </c>
      <c r="O3231" s="1">
        <v>2022</v>
      </c>
      <c r="P3231" s="1">
        <v>77705</v>
      </c>
      <c r="Q3231" s="1" t="s">
        <v>21264</v>
      </c>
      <c r="R3231" s="1"/>
      <c r="S3231" s="1" t="s">
        <v>24358</v>
      </c>
      <c r="T3231" s="1" t="s">
        <v>6826</v>
      </c>
      <c r="U3231" s="1"/>
      <c r="V3231" s="1" t="s">
        <v>21265</v>
      </c>
      <c r="W3231" s="1" t="s">
        <v>6826</v>
      </c>
    </row>
    <row r="3232" spans="1:23" x14ac:dyDescent="0.25">
      <c r="A3232" s="1">
        <v>1005850</v>
      </c>
      <c r="B3232" s="5" t="str">
        <f>VLOOKUP(H3232,'FIPS Basin X-walk'!$A$2:$F$3224,6,FALSE)</f>
        <v>Gulf Coast Basin (LA, TX)</v>
      </c>
      <c r="C3232" s="1" t="s">
        <v>21288</v>
      </c>
      <c r="D3232" s="1"/>
      <c r="E3232" s="1"/>
      <c r="F3232" s="1" t="s">
        <v>8642</v>
      </c>
      <c r="G3232" s="1" t="s">
        <v>6993</v>
      </c>
      <c r="H3232" s="1">
        <v>48245</v>
      </c>
      <c r="I3232" s="1">
        <v>1005850</v>
      </c>
      <c r="J3232" s="1">
        <v>29.971388999999999</v>
      </c>
      <c r="K3232" s="1">
        <v>-94.053332999999995</v>
      </c>
      <c r="L3232" s="1"/>
      <c r="M3232" s="1" t="s">
        <v>1485</v>
      </c>
      <c r="N3232" s="1" t="s">
        <v>9148</v>
      </c>
      <c r="O3232" s="1">
        <v>2022</v>
      </c>
      <c r="P3232" s="1">
        <v>77705</v>
      </c>
      <c r="Q3232" s="1" t="s">
        <v>21289</v>
      </c>
      <c r="R3232" s="1"/>
      <c r="S3232" s="1" t="s">
        <v>24365</v>
      </c>
      <c r="T3232" s="1" t="s">
        <v>6826</v>
      </c>
      <c r="U3232" s="1"/>
      <c r="V3232" s="1" t="s">
        <v>7331</v>
      </c>
      <c r="W3232" s="1" t="s">
        <v>6826</v>
      </c>
    </row>
    <row r="3233" spans="1:23" x14ac:dyDescent="0.25">
      <c r="A3233" s="1">
        <v>1006122</v>
      </c>
      <c r="B3233" s="5" t="str">
        <f>VLOOKUP(H3233,'FIPS Basin X-walk'!$A$2:$F$3224,6,FALSE)</f>
        <v>Gulf Coast Basin (LA, TX)</v>
      </c>
      <c r="C3233" s="1" t="s">
        <v>21293</v>
      </c>
      <c r="D3233" s="1"/>
      <c r="E3233" s="1"/>
      <c r="F3233" s="1" t="s">
        <v>8642</v>
      </c>
      <c r="G3233" s="1" t="s">
        <v>6993</v>
      </c>
      <c r="H3233" s="1">
        <v>48245</v>
      </c>
      <c r="I3233" s="1">
        <v>1006122</v>
      </c>
      <c r="J3233" s="1">
        <v>30.025245000000002</v>
      </c>
      <c r="K3233" s="1">
        <v>-94.078830999999994</v>
      </c>
      <c r="L3233" s="1"/>
      <c r="M3233" s="1" t="s">
        <v>1485</v>
      </c>
      <c r="N3233" s="1" t="s">
        <v>9148</v>
      </c>
      <c r="O3233" s="1">
        <v>2022</v>
      </c>
      <c r="P3233" s="1">
        <v>77705</v>
      </c>
      <c r="Q3233" s="1" t="s">
        <v>1260</v>
      </c>
      <c r="R3233" s="1"/>
      <c r="S3233" s="1" t="s">
        <v>24435</v>
      </c>
      <c r="T3233" s="1" t="s">
        <v>6826</v>
      </c>
      <c r="U3233" s="1"/>
      <c r="V3233" s="1" t="s">
        <v>25672</v>
      </c>
      <c r="W3233" s="1" t="s">
        <v>6826</v>
      </c>
    </row>
    <row r="3234" spans="1:23" x14ac:dyDescent="0.25">
      <c r="A3234" s="1">
        <v>1006416</v>
      </c>
      <c r="B3234" s="5" t="str">
        <f>VLOOKUP(H3234,'FIPS Basin X-walk'!$A$2:$F$3224,6,FALSE)</f>
        <v>Gulf Coast Basin (LA, TX)</v>
      </c>
      <c r="C3234" s="1" t="s">
        <v>21260</v>
      </c>
      <c r="D3234" s="1"/>
      <c r="E3234" s="1"/>
      <c r="F3234" s="1" t="s">
        <v>8642</v>
      </c>
      <c r="G3234" s="1" t="s">
        <v>6993</v>
      </c>
      <c r="H3234" s="1">
        <v>48245</v>
      </c>
      <c r="I3234" s="1">
        <v>1006416</v>
      </c>
      <c r="J3234" s="1">
        <v>30.063707000000001</v>
      </c>
      <c r="K3234" s="1">
        <v>-94.218395999999998</v>
      </c>
      <c r="L3234" s="1"/>
      <c r="M3234" s="1" t="s">
        <v>1485</v>
      </c>
      <c r="N3234" s="1" t="s">
        <v>9148</v>
      </c>
      <c r="O3234" s="1">
        <v>2022</v>
      </c>
      <c r="P3234" s="1">
        <v>77713</v>
      </c>
      <c r="Q3234" s="1" t="s">
        <v>21261</v>
      </c>
      <c r="R3234" s="1"/>
      <c r="S3234" s="1" t="s">
        <v>24414</v>
      </c>
      <c r="T3234" s="1" t="s">
        <v>6826</v>
      </c>
      <c r="U3234" s="1"/>
      <c r="V3234" s="1" t="s">
        <v>8864</v>
      </c>
      <c r="W3234" s="1" t="s">
        <v>6826</v>
      </c>
    </row>
    <row r="3235" spans="1:23" x14ac:dyDescent="0.25">
      <c r="A3235" s="1">
        <v>1006644</v>
      </c>
      <c r="B3235" s="5" t="str">
        <f>VLOOKUP(H3235,'FIPS Basin X-walk'!$A$2:$F$3224,6,FALSE)</f>
        <v>Gulf Coast Basin (LA, TX)</v>
      </c>
      <c r="C3235" s="1" t="s">
        <v>21274</v>
      </c>
      <c r="D3235" s="1"/>
      <c r="E3235" s="1"/>
      <c r="F3235" s="1" t="s">
        <v>8642</v>
      </c>
      <c r="G3235" s="1" t="s">
        <v>6993</v>
      </c>
      <c r="H3235" s="1">
        <v>48245</v>
      </c>
      <c r="I3235" s="1">
        <v>1006644</v>
      </c>
      <c r="J3235" s="1">
        <v>30.060226</v>
      </c>
      <c r="K3235" s="1">
        <v>-94.058976000000001</v>
      </c>
      <c r="L3235" s="1"/>
      <c r="M3235" s="1" t="s">
        <v>1485</v>
      </c>
      <c r="N3235" s="1" t="s">
        <v>9148</v>
      </c>
      <c r="O3235" s="1">
        <v>2022</v>
      </c>
      <c r="P3235" s="1">
        <v>77701</v>
      </c>
      <c r="Q3235" s="1" t="s">
        <v>21275</v>
      </c>
      <c r="R3235" s="1"/>
      <c r="S3235" s="1" t="s">
        <v>24367</v>
      </c>
      <c r="T3235" s="1" t="s">
        <v>6826</v>
      </c>
      <c r="U3235" s="1"/>
      <c r="V3235" s="1" t="s">
        <v>12912</v>
      </c>
      <c r="W3235" s="1" t="s">
        <v>6826</v>
      </c>
    </row>
    <row r="3236" spans="1:23" x14ac:dyDescent="0.25">
      <c r="A3236" s="1">
        <v>1013382</v>
      </c>
      <c r="B3236" s="5" t="str">
        <f>VLOOKUP(H3236,'FIPS Basin X-walk'!$A$2:$F$3224,6,FALSE)</f>
        <v>Gulf Coast Basin (LA, TX)</v>
      </c>
      <c r="C3236" s="1" t="s">
        <v>21284</v>
      </c>
      <c r="D3236" s="1"/>
      <c r="E3236" s="1"/>
      <c r="F3236" s="1" t="s">
        <v>21263</v>
      </c>
      <c r="G3236" s="1" t="s">
        <v>6993</v>
      </c>
      <c r="H3236" s="1">
        <v>48245</v>
      </c>
      <c r="I3236" s="1">
        <v>1013382</v>
      </c>
      <c r="J3236" s="1">
        <v>30.02779</v>
      </c>
      <c r="K3236" s="1">
        <v>-94.057860000000005</v>
      </c>
      <c r="L3236" s="1"/>
      <c r="M3236" s="1" t="s">
        <v>1485</v>
      </c>
      <c r="N3236" s="1" t="s">
        <v>9148</v>
      </c>
      <c r="O3236" s="1">
        <v>2022</v>
      </c>
      <c r="P3236" s="1">
        <v>77705</v>
      </c>
      <c r="Q3236" s="1" t="s">
        <v>21285</v>
      </c>
      <c r="R3236" s="1"/>
      <c r="S3236" s="1" t="s">
        <v>24367</v>
      </c>
      <c r="T3236" s="1" t="s">
        <v>6826</v>
      </c>
      <c r="U3236" s="1"/>
      <c r="V3236" s="1" t="s">
        <v>21286</v>
      </c>
      <c r="W3236" s="1" t="s">
        <v>6826</v>
      </c>
    </row>
    <row r="3237" spans="1:23" x14ac:dyDescent="0.25">
      <c r="A3237" s="1">
        <v>1006015</v>
      </c>
      <c r="B3237" s="5" t="str">
        <f>VLOOKUP(H3237,'FIPS Basin X-walk'!$A$2:$F$3224,6,FALSE)</f>
        <v>Appalachian Basin (Eastern Overthrust Area)</v>
      </c>
      <c r="C3237" s="1" t="s">
        <v>7032</v>
      </c>
      <c r="D3237" s="1"/>
      <c r="E3237" s="1"/>
      <c r="F3237" s="1" t="s">
        <v>7033</v>
      </c>
      <c r="G3237" s="1" t="s">
        <v>6993</v>
      </c>
      <c r="H3237" s="1">
        <v>1073</v>
      </c>
      <c r="I3237" s="1">
        <v>1006015</v>
      </c>
      <c r="J3237" s="1">
        <v>33.417020000000001</v>
      </c>
      <c r="K3237" s="1">
        <v>-86.970849999999999</v>
      </c>
      <c r="L3237" s="1"/>
      <c r="M3237" s="1" t="s">
        <v>1482</v>
      </c>
      <c r="N3237" s="1" t="s">
        <v>6824</v>
      </c>
      <c r="O3237" s="1">
        <v>2022</v>
      </c>
      <c r="P3237" s="1">
        <v>35020</v>
      </c>
      <c r="Q3237" s="1" t="s">
        <v>25648</v>
      </c>
      <c r="R3237" s="1"/>
      <c r="S3237" s="1" t="s">
        <v>24737</v>
      </c>
      <c r="T3237" s="1" t="s">
        <v>6826</v>
      </c>
      <c r="U3237" s="1"/>
      <c r="V3237" s="1" t="s">
        <v>7034</v>
      </c>
      <c r="W3237" s="1" t="s">
        <v>6826</v>
      </c>
    </row>
    <row r="3238" spans="1:23" x14ac:dyDescent="0.25">
      <c r="A3238" s="1">
        <v>1003981</v>
      </c>
      <c r="B3238" s="5" t="str">
        <f>VLOOKUP(H3238,'FIPS Basin X-walk'!$A$2:$F$3224,6,FALSE)</f>
        <v>Appalachian Basin (Eastern Overthrust Area)</v>
      </c>
      <c r="C3238" s="1" t="s">
        <v>7007</v>
      </c>
      <c r="D3238" s="1"/>
      <c r="E3238" s="1"/>
      <c r="F3238" s="1" t="s">
        <v>6995</v>
      </c>
      <c r="G3238" s="1" t="s">
        <v>6993</v>
      </c>
      <c r="H3238" s="1">
        <v>1073</v>
      </c>
      <c r="I3238" s="1">
        <v>1003981</v>
      </c>
      <c r="J3238" s="1">
        <v>33.534103999999999</v>
      </c>
      <c r="K3238" s="1">
        <v>-86.757929000000004</v>
      </c>
      <c r="L3238" s="1"/>
      <c r="M3238" s="1" t="s">
        <v>1482</v>
      </c>
      <c r="N3238" s="1" t="s">
        <v>6824</v>
      </c>
      <c r="O3238" s="1">
        <v>2022</v>
      </c>
      <c r="P3238" s="1">
        <v>35212</v>
      </c>
      <c r="Q3238" s="1" t="s">
        <v>7008</v>
      </c>
      <c r="R3238" s="1"/>
      <c r="S3238" s="1" t="s">
        <v>24372</v>
      </c>
      <c r="T3238" s="1" t="s">
        <v>6826</v>
      </c>
      <c r="U3238" s="1"/>
      <c r="V3238" s="1" t="s">
        <v>7009</v>
      </c>
      <c r="W3238" s="1" t="s">
        <v>6826</v>
      </c>
    </row>
    <row r="3239" spans="1:23" x14ac:dyDescent="0.25">
      <c r="A3239" s="1">
        <v>1004152</v>
      </c>
      <c r="B3239" s="5" t="str">
        <f>VLOOKUP(H3239,'FIPS Basin X-walk'!$A$2:$F$3224,6,FALSE)</f>
        <v>Appalachian Basin (Eastern Overthrust Area)</v>
      </c>
      <c r="C3239" s="1" t="s">
        <v>7019</v>
      </c>
      <c r="D3239" s="1"/>
      <c r="E3239" s="1"/>
      <c r="F3239" s="1" t="s">
        <v>6995</v>
      </c>
      <c r="G3239" s="1" t="s">
        <v>6993</v>
      </c>
      <c r="H3239" s="1">
        <v>1073</v>
      </c>
      <c r="I3239" s="1">
        <v>1004152</v>
      </c>
      <c r="J3239" s="1">
        <v>33.545389999999998</v>
      </c>
      <c r="K3239" s="1">
        <v>-86.809299999999993</v>
      </c>
      <c r="L3239" s="1"/>
      <c r="M3239" s="1" t="s">
        <v>1482</v>
      </c>
      <c r="N3239" s="1" t="s">
        <v>6824</v>
      </c>
      <c r="O3239" s="1">
        <v>2022</v>
      </c>
      <c r="P3239" s="1">
        <v>35234</v>
      </c>
      <c r="Q3239" s="1" t="s">
        <v>7020</v>
      </c>
      <c r="R3239" s="1"/>
      <c r="S3239" s="1" t="s">
        <v>24372</v>
      </c>
      <c r="T3239" s="1" t="s">
        <v>6826</v>
      </c>
      <c r="U3239" s="1"/>
      <c r="V3239" s="1" t="s">
        <v>7021</v>
      </c>
      <c r="W3239" s="1" t="s">
        <v>6826</v>
      </c>
    </row>
    <row r="3240" spans="1:23" x14ac:dyDescent="0.25">
      <c r="A3240" s="1">
        <v>1004926</v>
      </c>
      <c r="B3240" s="5" t="str">
        <f>VLOOKUP(H3240,'FIPS Basin X-walk'!$A$2:$F$3224,6,FALSE)</f>
        <v>Iowa Shelf</v>
      </c>
      <c r="C3240" s="1" t="s">
        <v>12132</v>
      </c>
      <c r="D3240" s="1"/>
      <c r="E3240" s="1"/>
      <c r="F3240" s="1" t="s">
        <v>6995</v>
      </c>
      <c r="G3240" s="1" t="s">
        <v>6993</v>
      </c>
      <c r="H3240" s="1">
        <v>19101</v>
      </c>
      <c r="I3240" s="1">
        <v>1004926</v>
      </c>
      <c r="J3240" s="1">
        <v>40.901819000000003</v>
      </c>
      <c r="K3240" s="1">
        <v>-91.967608999999996</v>
      </c>
      <c r="L3240" s="1"/>
      <c r="M3240" s="1" t="s">
        <v>1500</v>
      </c>
      <c r="N3240" s="1" t="s">
        <v>11970</v>
      </c>
      <c r="O3240" s="1">
        <v>2022</v>
      </c>
      <c r="P3240" s="1">
        <v>52535</v>
      </c>
      <c r="Q3240" s="1" t="s">
        <v>608</v>
      </c>
      <c r="R3240" s="1"/>
      <c r="S3240" s="1" t="s">
        <v>24435</v>
      </c>
      <c r="T3240" s="1" t="s">
        <v>6826</v>
      </c>
      <c r="U3240" s="1"/>
      <c r="V3240" s="1" t="s">
        <v>12735</v>
      </c>
      <c r="W3240" s="1" t="s">
        <v>6826</v>
      </c>
    </row>
    <row r="3241" spans="1:23" x14ac:dyDescent="0.25">
      <c r="A3241" s="1">
        <v>1005327</v>
      </c>
      <c r="B3241" s="5" t="str">
        <f>VLOOKUP(H3241,'FIPS Basin X-walk'!$A$2:$F$3224,6,FALSE)</f>
        <v>Appalachian Basin (Eastern Overthrust Area)</v>
      </c>
      <c r="C3241" s="1" t="s">
        <v>6994</v>
      </c>
      <c r="D3241" s="1"/>
      <c r="E3241" s="1"/>
      <c r="F3241" s="1" t="s">
        <v>6995</v>
      </c>
      <c r="G3241" s="1" t="s">
        <v>6993</v>
      </c>
      <c r="H3241" s="1">
        <v>1073</v>
      </c>
      <c r="I3241" s="1">
        <v>1005327</v>
      </c>
      <c r="J3241" s="1">
        <v>33.546979999999998</v>
      </c>
      <c r="K3241" s="1">
        <v>-86.834649999999996</v>
      </c>
      <c r="L3241" s="1"/>
      <c r="M3241" s="1" t="s">
        <v>1482</v>
      </c>
      <c r="N3241" s="1" t="s">
        <v>6824</v>
      </c>
      <c r="O3241" s="1">
        <v>2022</v>
      </c>
      <c r="P3241" s="1">
        <v>35207</v>
      </c>
      <c r="Q3241" s="1" t="s">
        <v>6996</v>
      </c>
      <c r="R3241" s="1" t="s">
        <v>24728</v>
      </c>
      <c r="S3241" s="1" t="s">
        <v>24737</v>
      </c>
      <c r="T3241" s="1" t="s">
        <v>6826</v>
      </c>
      <c r="U3241" s="1"/>
      <c r="V3241" s="1" t="s">
        <v>6997</v>
      </c>
      <c r="W3241" s="1" t="s">
        <v>6826</v>
      </c>
    </row>
    <row r="3242" spans="1:23" x14ac:dyDescent="0.25">
      <c r="A3242" s="1">
        <v>1005967</v>
      </c>
      <c r="B3242" s="5" t="str">
        <f>VLOOKUP(H3242,'FIPS Basin X-walk'!$A$2:$F$3224,6,FALSE)</f>
        <v>Appalachian Basin (Eastern Overthrust Area)</v>
      </c>
      <c r="C3242" s="1" t="s">
        <v>7004</v>
      </c>
      <c r="D3242" s="1"/>
      <c r="E3242" s="1"/>
      <c r="F3242" s="1" t="s">
        <v>6995</v>
      </c>
      <c r="G3242" s="1" t="s">
        <v>6993</v>
      </c>
      <c r="H3242" s="1">
        <v>1073</v>
      </c>
      <c r="I3242" s="1">
        <v>1005967</v>
      </c>
      <c r="J3242" s="1">
        <v>33.520057999999999</v>
      </c>
      <c r="K3242" s="1">
        <v>-86.807637</v>
      </c>
      <c r="L3242" s="1"/>
      <c r="M3242" s="1" t="s">
        <v>1482</v>
      </c>
      <c r="N3242" s="1" t="s">
        <v>6824</v>
      </c>
      <c r="O3242" s="1">
        <v>2022</v>
      </c>
      <c r="P3242" s="1">
        <v>35203</v>
      </c>
      <c r="Q3242" s="1" t="s">
        <v>1399</v>
      </c>
      <c r="R3242" s="1"/>
      <c r="S3242" s="1" t="s">
        <v>24359</v>
      </c>
      <c r="T3242" s="1" t="s">
        <v>7005</v>
      </c>
      <c r="U3242" s="1"/>
      <c r="V3242" s="1" t="s">
        <v>7006</v>
      </c>
      <c r="W3242" s="1" t="s">
        <v>6826</v>
      </c>
    </row>
    <row r="3243" spans="1:23" x14ac:dyDescent="0.25">
      <c r="A3243" s="1">
        <v>1006028</v>
      </c>
      <c r="B3243" s="5" t="str">
        <f>VLOOKUP(H3243,'FIPS Basin X-walk'!$A$2:$F$3224,6,FALSE)</f>
        <v>Appalachian Basin (Eastern Overthrust Area)</v>
      </c>
      <c r="C3243" s="1" t="s">
        <v>7014</v>
      </c>
      <c r="D3243" s="1"/>
      <c r="E3243" s="1"/>
      <c r="F3243" s="1" t="s">
        <v>6995</v>
      </c>
      <c r="G3243" s="1" t="s">
        <v>6993</v>
      </c>
      <c r="H3243" s="1">
        <v>1073</v>
      </c>
      <c r="I3243" s="1">
        <v>1006028</v>
      </c>
      <c r="J3243" s="1">
        <v>33.56841</v>
      </c>
      <c r="K3243" s="1">
        <v>-86.77234</v>
      </c>
      <c r="L3243" s="1"/>
      <c r="M3243" s="1" t="s">
        <v>1482</v>
      </c>
      <c r="N3243" s="1" t="s">
        <v>6824</v>
      </c>
      <c r="O3243" s="1">
        <v>2022</v>
      </c>
      <c r="P3243" s="1">
        <v>35217</v>
      </c>
      <c r="Q3243" s="1" t="s">
        <v>25653</v>
      </c>
      <c r="R3243" s="1"/>
      <c r="S3243" s="1" t="s">
        <v>24358</v>
      </c>
      <c r="T3243" s="1" t="s">
        <v>6826</v>
      </c>
      <c r="U3243" s="1"/>
      <c r="V3243" s="1" t="s">
        <v>25654</v>
      </c>
      <c r="W3243" s="1" t="s">
        <v>6826</v>
      </c>
    </row>
    <row r="3244" spans="1:23" x14ac:dyDescent="0.25">
      <c r="A3244" s="1">
        <v>1007018</v>
      </c>
      <c r="B3244" s="5" t="str">
        <f>VLOOKUP(H3244,'FIPS Basin X-walk'!$A$2:$F$3224,6,FALSE)</f>
        <v>Appalachian Basin (Eastern Overthrust Area)</v>
      </c>
      <c r="C3244" s="1" t="s">
        <v>7002</v>
      </c>
      <c r="D3244" s="1"/>
      <c r="E3244" s="1"/>
      <c r="F3244" s="1" t="s">
        <v>6995</v>
      </c>
      <c r="G3244" s="1" t="s">
        <v>6993</v>
      </c>
      <c r="H3244" s="1">
        <v>1073</v>
      </c>
      <c r="I3244" s="1">
        <v>1007018</v>
      </c>
      <c r="J3244" s="1">
        <v>33.597200000000001</v>
      </c>
      <c r="K3244" s="1">
        <v>-86.629000000000005</v>
      </c>
      <c r="L3244" s="1"/>
      <c r="M3244" s="1" t="s">
        <v>1482</v>
      </c>
      <c r="N3244" s="1" t="s">
        <v>6824</v>
      </c>
      <c r="O3244" s="1">
        <v>2022</v>
      </c>
      <c r="P3244" s="1">
        <v>35210</v>
      </c>
      <c r="Q3244" s="1" t="s">
        <v>25802</v>
      </c>
      <c r="R3244" s="1"/>
      <c r="S3244" s="1" t="s">
        <v>24358</v>
      </c>
      <c r="T3244" s="1" t="s">
        <v>6826</v>
      </c>
      <c r="U3244" s="1"/>
      <c r="V3244" s="1" t="s">
        <v>25654</v>
      </c>
      <c r="W3244" s="1" t="s">
        <v>6826</v>
      </c>
    </row>
    <row r="3245" spans="1:23" x14ac:dyDescent="0.25">
      <c r="A3245" s="1">
        <v>1001978</v>
      </c>
      <c r="B3245" s="5" t="str">
        <f>VLOOKUP(H3245,'FIPS Basin X-walk'!$A$2:$F$3224,6,FALSE)</f>
        <v>Appalachian Basin (Eastern Overthrust Area)</v>
      </c>
      <c r="C3245" s="1" t="s">
        <v>19241</v>
      </c>
      <c r="D3245" s="1"/>
      <c r="E3245" s="1"/>
      <c r="F3245" s="1" t="s">
        <v>19242</v>
      </c>
      <c r="G3245" s="1" t="s">
        <v>6993</v>
      </c>
      <c r="H3245" s="1">
        <v>42065</v>
      </c>
      <c r="I3245" s="1">
        <v>1001978</v>
      </c>
      <c r="J3245" s="1">
        <v>41.248910000000002</v>
      </c>
      <c r="K3245" s="1">
        <v>-78.744320000000002</v>
      </c>
      <c r="L3245" s="1"/>
      <c r="M3245" s="1" t="s">
        <v>1501</v>
      </c>
      <c r="N3245" s="1" t="s">
        <v>18868</v>
      </c>
      <c r="O3245" s="1">
        <v>2022</v>
      </c>
      <c r="P3245" s="1">
        <v>15823</v>
      </c>
      <c r="Q3245" s="1" t="s">
        <v>19243</v>
      </c>
      <c r="R3245" s="1"/>
      <c r="S3245" s="1" t="s">
        <v>24356</v>
      </c>
      <c r="T3245" s="1" t="s">
        <v>6826</v>
      </c>
      <c r="U3245" s="1"/>
      <c r="V3245" s="1" t="s">
        <v>8390</v>
      </c>
      <c r="W3245" s="1" t="s">
        <v>6826</v>
      </c>
    </row>
    <row r="3246" spans="1:23" x14ac:dyDescent="0.25">
      <c r="A3246" s="1">
        <v>1001980</v>
      </c>
      <c r="B3246" s="5" t="str">
        <f>VLOOKUP(H3246,'FIPS Basin X-walk'!$A$2:$F$3224,6,FALSE)</f>
        <v>Appalachian Basin (Eastern Overthrust Area)</v>
      </c>
      <c r="C3246" s="1" t="s">
        <v>19247</v>
      </c>
      <c r="D3246" s="1"/>
      <c r="E3246" s="1"/>
      <c r="F3246" s="1" t="s">
        <v>19248</v>
      </c>
      <c r="G3246" s="1" t="s">
        <v>6993</v>
      </c>
      <c r="H3246" s="1">
        <v>42065</v>
      </c>
      <c r="I3246" s="1">
        <v>1001980</v>
      </c>
      <c r="J3246" s="1">
        <v>41.242952000000002</v>
      </c>
      <c r="K3246" s="1">
        <v>-78.786422000000002</v>
      </c>
      <c r="L3246" s="1"/>
      <c r="M3246" s="1" t="s">
        <v>1501</v>
      </c>
      <c r="N3246" s="1" t="s">
        <v>18868</v>
      </c>
      <c r="O3246" s="1">
        <v>2022</v>
      </c>
      <c r="P3246" s="1">
        <v>15824</v>
      </c>
      <c r="Q3246" s="1" t="s">
        <v>19249</v>
      </c>
      <c r="R3246" s="1"/>
      <c r="S3246" s="1" t="s">
        <v>24356</v>
      </c>
      <c r="T3246" s="1" t="s">
        <v>6826</v>
      </c>
      <c r="U3246" s="1"/>
      <c r="V3246" s="1" t="s">
        <v>8390</v>
      </c>
      <c r="W3246" s="1" t="s">
        <v>6826</v>
      </c>
    </row>
    <row r="3247" spans="1:23" x14ac:dyDescent="0.25">
      <c r="A3247" s="1">
        <v>1009301</v>
      </c>
      <c r="B3247" s="5" t="str">
        <f>VLOOKUP(H3247,'FIPS Basin X-walk'!$A$2:$F$3224,6,FALSE)</f>
        <v>Appalachian Basin (Eastern Overthrust Area)</v>
      </c>
      <c r="C3247" s="1" t="s">
        <v>19244</v>
      </c>
      <c r="D3247" s="1"/>
      <c r="E3247" s="1"/>
      <c r="F3247" s="1" t="s">
        <v>19245</v>
      </c>
      <c r="G3247" s="1" t="s">
        <v>6993</v>
      </c>
      <c r="H3247" s="1">
        <v>42065</v>
      </c>
      <c r="I3247" s="1">
        <v>1009301</v>
      </c>
      <c r="J3247" s="1">
        <v>41.165430000000001</v>
      </c>
      <c r="K3247" s="1">
        <v>-79.101010000000002</v>
      </c>
      <c r="L3247" s="1"/>
      <c r="M3247" s="1" t="s">
        <v>1501</v>
      </c>
      <c r="N3247" s="1" t="s">
        <v>18868</v>
      </c>
      <c r="O3247" s="1">
        <v>2022</v>
      </c>
      <c r="P3247" s="1">
        <v>15825</v>
      </c>
      <c r="Q3247" s="1" t="s">
        <v>968</v>
      </c>
      <c r="R3247" s="1"/>
      <c r="S3247" s="1" t="s">
        <v>24399</v>
      </c>
      <c r="T3247" s="1" t="s">
        <v>6826</v>
      </c>
      <c r="U3247" s="1"/>
      <c r="V3247" s="1" t="s">
        <v>16658</v>
      </c>
      <c r="W3247" s="1" t="s">
        <v>6826</v>
      </c>
    </row>
    <row r="3248" spans="1:23" x14ac:dyDescent="0.25">
      <c r="A3248" s="1">
        <v>1012744</v>
      </c>
      <c r="B3248" s="5" t="str">
        <f>VLOOKUP(H3248,'FIPS Basin X-walk'!$A$2:$F$3224,6,FALSE)</f>
        <v>Appalachian Basin (Eastern Overthrust Area)</v>
      </c>
      <c r="C3248" s="1" t="s">
        <v>19246</v>
      </c>
      <c r="D3248" s="1"/>
      <c r="E3248" s="1"/>
      <c r="F3248" s="1" t="s">
        <v>19245</v>
      </c>
      <c r="G3248" s="1" t="s">
        <v>6993</v>
      </c>
      <c r="H3248" s="1">
        <v>42065</v>
      </c>
      <c r="I3248" s="1">
        <v>1012744</v>
      </c>
      <c r="J3248" s="1">
        <v>41.165430000000001</v>
      </c>
      <c r="K3248" s="1">
        <v>-79.101010000000002</v>
      </c>
      <c r="L3248" s="1"/>
      <c r="M3248" s="1" t="s">
        <v>1501</v>
      </c>
      <c r="N3248" s="1" t="s">
        <v>18868</v>
      </c>
      <c r="O3248" s="1">
        <v>2022</v>
      </c>
      <c r="P3248" s="1">
        <v>15825</v>
      </c>
      <c r="Q3248" s="1" t="s">
        <v>221</v>
      </c>
      <c r="R3248" s="1"/>
      <c r="S3248" s="1" t="s">
        <v>24399</v>
      </c>
      <c r="T3248" s="1" t="s">
        <v>6826</v>
      </c>
      <c r="U3248" s="1"/>
      <c r="V3248" s="1" t="s">
        <v>16658</v>
      </c>
      <c r="W3248" s="1" t="s">
        <v>6826</v>
      </c>
    </row>
    <row r="3249" spans="1:23" x14ac:dyDescent="0.25">
      <c r="A3249" s="1">
        <v>1005703</v>
      </c>
      <c r="B3249" s="5" t="str">
        <f>VLOOKUP(H3249,'FIPS Basin X-walk'!$A$2:$F$3224,6,FALSE)</f>
        <v>Denver Basin</v>
      </c>
      <c r="C3249" s="1" t="s">
        <v>9241</v>
      </c>
      <c r="D3249" s="1"/>
      <c r="E3249" s="1"/>
      <c r="F3249" s="1" t="s">
        <v>9242</v>
      </c>
      <c r="G3249" s="1" t="s">
        <v>6993</v>
      </c>
      <c r="H3249" s="1">
        <v>8059</v>
      </c>
      <c r="I3249" s="1">
        <v>1005703</v>
      </c>
      <c r="J3249" s="1">
        <v>39.574539999999999</v>
      </c>
      <c r="K3249" s="1">
        <v>-105.13351</v>
      </c>
      <c r="L3249" s="1"/>
      <c r="M3249" s="1" t="s">
        <v>1507</v>
      </c>
      <c r="N3249" s="1" t="s">
        <v>9093</v>
      </c>
      <c r="O3249" s="1">
        <v>2022</v>
      </c>
      <c r="P3249" s="1">
        <v>80112</v>
      </c>
      <c r="Q3249" s="1" t="s">
        <v>25576</v>
      </c>
      <c r="R3249" s="1"/>
      <c r="S3249" s="1" t="s">
        <v>24359</v>
      </c>
      <c r="T3249" s="1" t="s">
        <v>6826</v>
      </c>
      <c r="U3249" s="1"/>
      <c r="V3249" s="1" t="s">
        <v>7971</v>
      </c>
      <c r="W3249" s="1" t="s">
        <v>6826</v>
      </c>
    </row>
    <row r="3250" spans="1:23" x14ac:dyDescent="0.25">
      <c r="A3250" s="1">
        <v>1002531</v>
      </c>
      <c r="B3250" s="5" t="str">
        <f>VLOOKUP(H3250,'FIPS Basin X-walk'!$A$2:$F$3224,6,FALSE)</f>
        <v>Montana Folded Belt</v>
      </c>
      <c r="C3250" s="1" t="s">
        <v>15781</v>
      </c>
      <c r="D3250" s="1"/>
      <c r="E3250" s="1" t="s">
        <v>6828</v>
      </c>
      <c r="F3250" s="1" t="s">
        <v>15782</v>
      </c>
      <c r="G3250" s="1" t="s">
        <v>6993</v>
      </c>
      <c r="H3250" s="1">
        <v>30043</v>
      </c>
      <c r="I3250" s="1">
        <v>1002531</v>
      </c>
      <c r="J3250" s="1">
        <v>46.54448</v>
      </c>
      <c r="K3250" s="1">
        <v>-111.92062</v>
      </c>
      <c r="L3250" s="1"/>
      <c r="M3250" s="1" t="s">
        <v>1533</v>
      </c>
      <c r="N3250" s="1" t="s">
        <v>15748</v>
      </c>
      <c r="O3250" s="1">
        <v>2022</v>
      </c>
      <c r="P3250" s="1">
        <v>59634</v>
      </c>
      <c r="Q3250" s="1" t="s">
        <v>15783</v>
      </c>
      <c r="R3250" s="1"/>
      <c r="S3250" s="1" t="s">
        <v>24441</v>
      </c>
      <c r="T3250" s="1" t="s">
        <v>6826</v>
      </c>
      <c r="U3250" s="1"/>
      <c r="V3250" s="1" t="s">
        <v>10094</v>
      </c>
      <c r="W3250" s="1" t="s">
        <v>6826</v>
      </c>
    </row>
    <row r="3251" spans="1:23" x14ac:dyDescent="0.25">
      <c r="A3251" s="1">
        <v>1014099</v>
      </c>
      <c r="B3251" s="5" t="str">
        <f>VLOOKUP(H3251,'FIPS Basin X-walk'!$A$2:$F$3224,6,FALSE)</f>
        <v>Salina Basin</v>
      </c>
      <c r="C3251" s="1" t="s">
        <v>26855</v>
      </c>
      <c r="D3251" s="1"/>
      <c r="E3251" s="1"/>
      <c r="F3251" s="1" t="s">
        <v>26856</v>
      </c>
      <c r="G3251" s="1" t="s">
        <v>6993</v>
      </c>
      <c r="H3251" s="1">
        <v>31095</v>
      </c>
      <c r="I3251" s="1">
        <v>1014099</v>
      </c>
      <c r="J3251" s="1">
        <v>40.073979999999999</v>
      </c>
      <c r="K3251" s="1">
        <v>-97.123959999999997</v>
      </c>
      <c r="L3251" s="1"/>
      <c r="M3251" s="1" t="s">
        <v>1491</v>
      </c>
      <c r="N3251" s="1" t="s">
        <v>15841</v>
      </c>
      <c r="O3251" s="1">
        <v>2022</v>
      </c>
      <c r="P3251" s="1">
        <v>68350</v>
      </c>
      <c r="Q3251" s="1" t="s">
        <v>26857</v>
      </c>
      <c r="R3251" s="1"/>
      <c r="S3251" s="1" t="s">
        <v>24844</v>
      </c>
      <c r="T3251" s="1" t="s">
        <v>6826</v>
      </c>
      <c r="U3251" s="1"/>
      <c r="V3251" s="1" t="s">
        <v>26858</v>
      </c>
      <c r="W3251" s="1" t="s">
        <v>6826</v>
      </c>
    </row>
    <row r="3252" spans="1:23" x14ac:dyDescent="0.25">
      <c r="A3252" s="1">
        <v>1006604</v>
      </c>
      <c r="B3252" s="5" t="str">
        <f>VLOOKUP(H3252,'FIPS Basin X-walk'!$A$2:$F$3224,6,FALSE)</f>
        <v>Denver Basin</v>
      </c>
      <c r="C3252" s="1" t="s">
        <v>8008</v>
      </c>
      <c r="D3252" s="1"/>
      <c r="E3252" s="1"/>
      <c r="F3252" s="1" t="s">
        <v>8005</v>
      </c>
      <c r="G3252" s="1" t="s">
        <v>6993</v>
      </c>
      <c r="H3252" s="1">
        <v>8059</v>
      </c>
      <c r="I3252" s="1">
        <v>1006604</v>
      </c>
      <c r="J3252" s="1">
        <v>36.116679287870397</v>
      </c>
      <c r="K3252" s="1">
        <v>-94.147747924308305</v>
      </c>
      <c r="L3252" s="1"/>
      <c r="M3252" s="1" t="s">
        <v>1520</v>
      </c>
      <c r="N3252" s="1" t="s">
        <v>7740</v>
      </c>
      <c r="O3252" s="1">
        <v>2022</v>
      </c>
      <c r="P3252" s="1">
        <v>72703</v>
      </c>
      <c r="Q3252" s="1" t="s">
        <v>1407</v>
      </c>
      <c r="R3252" s="1"/>
      <c r="S3252" s="1" t="s">
        <v>24359</v>
      </c>
      <c r="T3252" s="1" t="s">
        <v>6826</v>
      </c>
      <c r="U3252" s="1"/>
      <c r="V3252" s="1" t="s">
        <v>8009</v>
      </c>
      <c r="W3252" s="1" t="s">
        <v>6826</v>
      </c>
    </row>
    <row r="3253" spans="1:23" x14ac:dyDescent="0.25">
      <c r="A3253" s="1">
        <v>1003002</v>
      </c>
      <c r="B3253" s="5" t="str">
        <f>VLOOKUP(H3253,'FIPS Basin X-walk'!$A$2:$F$3224,6,FALSE)</f>
        <v>Illinois Basin</v>
      </c>
      <c r="C3253" s="1" t="s">
        <v>15583</v>
      </c>
      <c r="D3253" s="1"/>
      <c r="E3253" s="1" t="s">
        <v>6828</v>
      </c>
      <c r="F3253" s="1" t="s">
        <v>15584</v>
      </c>
      <c r="G3253" s="1" t="s">
        <v>6993</v>
      </c>
      <c r="H3253" s="1">
        <v>29099</v>
      </c>
      <c r="I3253" s="1">
        <v>1003002</v>
      </c>
      <c r="J3253" s="1">
        <v>38.180399999999999</v>
      </c>
      <c r="K3253" s="1">
        <v>-90.336600000000004</v>
      </c>
      <c r="L3253" s="1"/>
      <c r="M3253" s="1" t="s">
        <v>1560</v>
      </c>
      <c r="N3253" s="1" t="s">
        <v>15447</v>
      </c>
      <c r="O3253" s="1">
        <v>2022</v>
      </c>
      <c r="P3253" s="1">
        <v>63028</v>
      </c>
      <c r="Q3253" s="1" t="s">
        <v>15585</v>
      </c>
      <c r="R3253" s="1"/>
      <c r="S3253" s="1" t="s">
        <v>24441</v>
      </c>
      <c r="T3253" s="1" t="s">
        <v>6826</v>
      </c>
      <c r="U3253" s="1"/>
      <c r="V3253" s="1" t="s">
        <v>11825</v>
      </c>
      <c r="W3253" s="1" t="s">
        <v>6826</v>
      </c>
    </row>
    <row r="3254" spans="1:23" x14ac:dyDescent="0.25">
      <c r="A3254" s="1">
        <v>1000482</v>
      </c>
      <c r="B3254" s="5" t="str">
        <f>VLOOKUP(H3254,'FIPS Basin X-walk'!$A$2:$F$3224,6,FALSE)</f>
        <v>Appalachian Basin</v>
      </c>
      <c r="C3254" s="1" t="s">
        <v>16794</v>
      </c>
      <c r="D3254" s="1"/>
      <c r="E3254" s="1" t="s">
        <v>6828</v>
      </c>
      <c r="F3254" s="1" t="s">
        <v>16795</v>
      </c>
      <c r="G3254" s="1" t="s">
        <v>6993</v>
      </c>
      <c r="H3254" s="1">
        <v>36045</v>
      </c>
      <c r="I3254" s="1">
        <v>1000482</v>
      </c>
      <c r="J3254" s="1">
        <v>44.036099999999998</v>
      </c>
      <c r="K3254" s="1">
        <v>-75.771199999999993</v>
      </c>
      <c r="L3254" s="1"/>
      <c r="M3254" s="1" t="s">
        <v>1481</v>
      </c>
      <c r="N3254" s="1" t="s">
        <v>16632</v>
      </c>
      <c r="O3254" s="1">
        <v>2022</v>
      </c>
      <c r="P3254" s="1">
        <v>13602</v>
      </c>
      <c r="Q3254" s="1" t="s">
        <v>16796</v>
      </c>
      <c r="R3254" s="1"/>
      <c r="S3254" s="1" t="s">
        <v>24532</v>
      </c>
      <c r="T3254" s="1" t="s">
        <v>6826</v>
      </c>
      <c r="U3254" s="1"/>
      <c r="V3254" s="1" t="s">
        <v>16797</v>
      </c>
      <c r="W3254" s="1" t="s">
        <v>6828</v>
      </c>
    </row>
    <row r="3255" spans="1:23" x14ac:dyDescent="0.25">
      <c r="A3255" s="1">
        <v>1003145</v>
      </c>
      <c r="B3255" s="5" t="str">
        <f>VLOOKUP(H3255,'FIPS Basin X-walk'!$A$2:$F$3224,6,FALSE)</f>
        <v>Appalachian Basin</v>
      </c>
      <c r="C3255" s="1" t="s">
        <v>16791</v>
      </c>
      <c r="D3255" s="1"/>
      <c r="E3255" s="1"/>
      <c r="F3255" s="1" t="s">
        <v>16792</v>
      </c>
      <c r="G3255" s="1" t="s">
        <v>6993</v>
      </c>
      <c r="H3255" s="1">
        <v>36045</v>
      </c>
      <c r="I3255" s="1">
        <v>1003145</v>
      </c>
      <c r="J3255" s="1">
        <v>44.02534</v>
      </c>
      <c r="K3255" s="1">
        <v>-75.766576999999998</v>
      </c>
      <c r="L3255" s="1"/>
      <c r="M3255" s="1" t="s">
        <v>1481</v>
      </c>
      <c r="N3255" s="1" t="s">
        <v>16632</v>
      </c>
      <c r="O3255" s="1">
        <v>2022</v>
      </c>
      <c r="P3255" s="1">
        <v>13602</v>
      </c>
      <c r="Q3255" s="1" t="s">
        <v>16793</v>
      </c>
      <c r="R3255" s="1"/>
      <c r="S3255" s="1" t="s">
        <v>24464</v>
      </c>
      <c r="T3255" s="1" t="s">
        <v>6826</v>
      </c>
      <c r="U3255" s="1"/>
      <c r="V3255" s="1" t="s">
        <v>24409</v>
      </c>
      <c r="W3255" s="1" t="s">
        <v>6826</v>
      </c>
    </row>
    <row r="3256" spans="1:23" x14ac:dyDescent="0.25">
      <c r="A3256" s="1">
        <v>1004014</v>
      </c>
      <c r="B3256" s="5" t="str">
        <f>VLOOKUP(H3256,'FIPS Basin X-walk'!$A$2:$F$3224,6,FALSE)</f>
        <v>Appalachian Basin (Eastern Overthrust Area)</v>
      </c>
      <c r="C3256" s="1" t="s">
        <v>7015</v>
      </c>
      <c r="D3256" s="1"/>
      <c r="E3256" s="1"/>
      <c r="F3256" s="1" t="s">
        <v>7016</v>
      </c>
      <c r="G3256" s="1" t="s">
        <v>6993</v>
      </c>
      <c r="H3256" s="1">
        <v>1073</v>
      </c>
      <c r="I3256" s="1">
        <v>1004014</v>
      </c>
      <c r="J3256" s="1">
        <v>33.708480000000002</v>
      </c>
      <c r="K3256" s="1">
        <v>-86.864620000000002</v>
      </c>
      <c r="L3256" s="1"/>
      <c r="M3256" s="1" t="s">
        <v>1482</v>
      </c>
      <c r="N3256" s="1" t="s">
        <v>6824</v>
      </c>
      <c r="O3256" s="1">
        <v>2022</v>
      </c>
      <c r="P3256" s="1">
        <v>35071</v>
      </c>
      <c r="Q3256" s="1" t="s">
        <v>7017</v>
      </c>
      <c r="R3256" s="1"/>
      <c r="S3256" s="1" t="s">
        <v>24358</v>
      </c>
      <c r="T3256" s="1" t="s">
        <v>6826</v>
      </c>
      <c r="U3256" s="1"/>
      <c r="V3256" s="1" t="s">
        <v>7018</v>
      </c>
      <c r="W3256" s="1" t="s">
        <v>6826</v>
      </c>
    </row>
    <row r="3257" spans="1:23" x14ac:dyDescent="0.25">
      <c r="A3257" s="1">
        <v>1003568</v>
      </c>
      <c r="B3257" s="5" t="str">
        <f>VLOOKUP(H3257,'FIPS Basin X-walk'!$A$2:$F$3224,6,FALSE)</f>
        <v>Denver Basin</v>
      </c>
      <c r="C3257" s="1" t="s">
        <v>9238</v>
      </c>
      <c r="D3257" s="1"/>
      <c r="E3257" s="1"/>
      <c r="F3257" s="1" t="s">
        <v>9234</v>
      </c>
      <c r="G3257" s="1" t="s">
        <v>6993</v>
      </c>
      <c r="H3257" s="1">
        <v>8059</v>
      </c>
      <c r="I3257" s="1">
        <v>1003568</v>
      </c>
      <c r="J3257" s="1">
        <v>39.763382999999997</v>
      </c>
      <c r="K3257" s="1">
        <v>-105.213362</v>
      </c>
      <c r="L3257" s="1"/>
      <c r="M3257" s="1" t="s">
        <v>1507</v>
      </c>
      <c r="N3257" s="1" t="s">
        <v>9093</v>
      </c>
      <c r="O3257" s="1">
        <v>2022</v>
      </c>
      <c r="P3257" s="1">
        <v>80401</v>
      </c>
      <c r="Q3257" s="1" t="s">
        <v>9239</v>
      </c>
      <c r="R3257" s="1"/>
      <c r="S3257" s="1" t="s">
        <v>24673</v>
      </c>
      <c r="T3257" s="1" t="s">
        <v>6828</v>
      </c>
      <c r="U3257" s="1"/>
      <c r="V3257" s="1" t="s">
        <v>9240</v>
      </c>
      <c r="W3257" s="1" t="s">
        <v>6828</v>
      </c>
    </row>
    <row r="3258" spans="1:23" x14ac:dyDescent="0.25">
      <c r="A3258" s="1">
        <v>1006758</v>
      </c>
      <c r="B3258" s="5" t="str">
        <f>VLOOKUP(H3258,'FIPS Basin X-walk'!$A$2:$F$3224,6,FALSE)</f>
        <v>Denver Basin</v>
      </c>
      <c r="C3258" s="1" t="s">
        <v>9233</v>
      </c>
      <c r="D3258" s="1"/>
      <c r="E3258" s="1"/>
      <c r="F3258" s="1" t="s">
        <v>9234</v>
      </c>
      <c r="G3258" s="1" t="s">
        <v>6993</v>
      </c>
      <c r="H3258" s="1">
        <v>8059</v>
      </c>
      <c r="I3258" s="1">
        <v>1006758</v>
      </c>
      <c r="J3258" s="1">
        <v>39.859268</v>
      </c>
      <c r="K3258" s="1">
        <v>-105.234093</v>
      </c>
      <c r="L3258" s="1"/>
      <c r="M3258" s="1" t="s">
        <v>1507</v>
      </c>
      <c r="N3258" s="1" t="s">
        <v>9093</v>
      </c>
      <c r="O3258" s="1">
        <v>2022</v>
      </c>
      <c r="P3258" s="1">
        <v>80403</v>
      </c>
      <c r="Q3258" s="1" t="s">
        <v>9235</v>
      </c>
      <c r="R3258" s="1"/>
      <c r="S3258" s="1" t="s">
        <v>24358</v>
      </c>
      <c r="T3258" s="1" t="s">
        <v>6826</v>
      </c>
      <c r="U3258" s="1"/>
      <c r="V3258" s="1" t="s">
        <v>6952</v>
      </c>
      <c r="W3258" s="1" t="s">
        <v>6826</v>
      </c>
    </row>
    <row r="3259" spans="1:23" x14ac:dyDescent="0.25">
      <c r="A3259" s="1">
        <v>1013734</v>
      </c>
      <c r="B3259" s="5" t="str">
        <f>VLOOKUP(H3259,'FIPS Basin X-walk'!$A$2:$F$3224,6,FALSE)</f>
        <v>Denver Basin</v>
      </c>
      <c r="C3259" s="1" t="s">
        <v>26741</v>
      </c>
      <c r="D3259" s="1"/>
      <c r="E3259" s="1"/>
      <c r="F3259" s="1" t="s">
        <v>9248</v>
      </c>
      <c r="G3259" s="1" t="s">
        <v>6993</v>
      </c>
      <c r="H3259" s="1">
        <v>8059</v>
      </c>
      <c r="I3259" s="1">
        <v>1013734</v>
      </c>
      <c r="J3259" s="1">
        <v>39.70684</v>
      </c>
      <c r="K3259" s="1">
        <v>-105.29040000000001</v>
      </c>
      <c r="L3259" s="1"/>
      <c r="M3259" s="1" t="s">
        <v>1507</v>
      </c>
      <c r="N3259" s="1" t="s">
        <v>9093</v>
      </c>
      <c r="O3259" s="1">
        <v>2022</v>
      </c>
      <c r="P3259" s="1">
        <v>80401</v>
      </c>
      <c r="Q3259" s="1" t="s">
        <v>1098</v>
      </c>
      <c r="R3259" s="1"/>
      <c r="S3259" s="1" t="s">
        <v>24489</v>
      </c>
      <c r="T3259" s="1" t="s">
        <v>6826</v>
      </c>
      <c r="U3259" s="1"/>
      <c r="V3259" s="1" t="s">
        <v>9249</v>
      </c>
      <c r="W3259" s="1" t="s">
        <v>6826</v>
      </c>
    </row>
    <row r="3260" spans="1:23" x14ac:dyDescent="0.25">
      <c r="A3260" s="1">
        <v>1004816</v>
      </c>
      <c r="B3260" s="5" t="str">
        <f>VLOOKUP(H3260,'FIPS Basin X-walk'!$A$2:$F$3224,6,FALSE)</f>
        <v>Appalachian Basin (Eastern Overthrust Area)</v>
      </c>
      <c r="C3260" s="1" t="s">
        <v>22810</v>
      </c>
      <c r="D3260" s="1"/>
      <c r="E3260" s="1"/>
      <c r="F3260" s="1" t="s">
        <v>22811</v>
      </c>
      <c r="G3260" s="1" t="s">
        <v>6993</v>
      </c>
      <c r="H3260" s="1">
        <v>54037</v>
      </c>
      <c r="I3260" s="1">
        <v>1004816</v>
      </c>
      <c r="J3260" s="1">
        <v>39.313611000000002</v>
      </c>
      <c r="K3260" s="1">
        <v>-77.798056000000003</v>
      </c>
      <c r="L3260" s="1"/>
      <c r="M3260" s="1" t="s">
        <v>1521</v>
      </c>
      <c r="N3260" s="1" t="s">
        <v>22744</v>
      </c>
      <c r="O3260" s="1">
        <v>2022</v>
      </c>
      <c r="P3260" s="1">
        <v>25423</v>
      </c>
      <c r="Q3260" s="1" t="s">
        <v>22812</v>
      </c>
      <c r="R3260" s="1"/>
      <c r="S3260" s="1" t="s">
        <v>24385</v>
      </c>
      <c r="T3260" s="1" t="s">
        <v>6826</v>
      </c>
      <c r="U3260" s="1"/>
      <c r="V3260" s="1" t="s">
        <v>22813</v>
      </c>
      <c r="W3260" s="1" t="s">
        <v>6826</v>
      </c>
    </row>
    <row r="3261" spans="1:23" x14ac:dyDescent="0.25">
      <c r="A3261" s="1">
        <v>1004608</v>
      </c>
      <c r="B3261" s="5" t="str">
        <f>VLOOKUP(H3261,'FIPS Basin X-walk'!$A$2:$F$3224,6,FALSE)</f>
        <v>Wisconsin Arch</v>
      </c>
      <c r="C3261" s="1" t="s">
        <v>25344</v>
      </c>
      <c r="D3261" s="1"/>
      <c r="E3261" s="1"/>
      <c r="F3261" s="1" t="s">
        <v>25345</v>
      </c>
      <c r="G3261" s="1" t="s">
        <v>6993</v>
      </c>
      <c r="H3261" s="1">
        <v>55055</v>
      </c>
      <c r="I3261" s="1">
        <v>1004608</v>
      </c>
      <c r="J3261" s="1">
        <v>43.035134999999997</v>
      </c>
      <c r="K3261" s="1">
        <v>-88.791556</v>
      </c>
      <c r="L3261" s="1"/>
      <c r="M3261" s="1" t="s">
        <v>1517</v>
      </c>
      <c r="N3261" s="1" t="s">
        <v>22991</v>
      </c>
      <c r="O3261" s="1">
        <v>2022</v>
      </c>
      <c r="P3261" s="1">
        <v>53038</v>
      </c>
      <c r="Q3261" s="1" t="s">
        <v>25346</v>
      </c>
      <c r="R3261" s="1"/>
      <c r="S3261" s="1" t="s">
        <v>24378</v>
      </c>
      <c r="T3261" s="1" t="s">
        <v>6826</v>
      </c>
      <c r="U3261" s="1"/>
      <c r="V3261" s="1" t="s">
        <v>25347</v>
      </c>
      <c r="W3261" s="1" t="s">
        <v>6826</v>
      </c>
    </row>
    <row r="3262" spans="1:23" x14ac:dyDescent="0.25">
      <c r="A3262" s="1">
        <v>1010171</v>
      </c>
      <c r="B3262" s="5" t="str">
        <f>VLOOKUP(H3262,'FIPS Basin X-walk'!$A$2:$F$3224,6,FALSE)</f>
        <v>Denver Basin</v>
      </c>
      <c r="C3262" s="1" t="s">
        <v>9225</v>
      </c>
      <c r="D3262" s="1"/>
      <c r="E3262" s="1"/>
      <c r="F3262" s="1" t="s">
        <v>9226</v>
      </c>
      <c r="G3262" s="1" t="s">
        <v>6993</v>
      </c>
      <c r="H3262" s="1">
        <v>8059</v>
      </c>
      <c r="I3262" s="1">
        <v>1010171</v>
      </c>
      <c r="J3262" s="1">
        <v>39.706099999999999</v>
      </c>
      <c r="K3262" s="1">
        <v>-105.1367</v>
      </c>
      <c r="L3262" s="1"/>
      <c r="M3262" s="1" t="s">
        <v>1507</v>
      </c>
      <c r="N3262" s="1" t="s">
        <v>9093</v>
      </c>
      <c r="O3262" s="1">
        <v>2022</v>
      </c>
      <c r="P3262" s="1">
        <v>80228</v>
      </c>
      <c r="Q3262" s="1" t="s">
        <v>9227</v>
      </c>
      <c r="R3262" s="1"/>
      <c r="S3262" s="1" t="s">
        <v>24361</v>
      </c>
      <c r="T3262" s="1" t="s">
        <v>6826</v>
      </c>
      <c r="U3262" s="1"/>
      <c r="V3262" s="1" t="s">
        <v>9228</v>
      </c>
      <c r="W3262" s="1" t="s">
        <v>6826</v>
      </c>
    </row>
    <row r="3263" spans="1:23" x14ac:dyDescent="0.25">
      <c r="A3263" s="1">
        <v>1012205</v>
      </c>
      <c r="B3263" s="5" t="str">
        <f>VLOOKUP(H3263,'FIPS Basin X-walk'!$A$2:$F$3224,6,FALSE)</f>
        <v>Denver Basin</v>
      </c>
      <c r="C3263" s="1" t="s">
        <v>9236</v>
      </c>
      <c r="D3263" s="1"/>
      <c r="E3263" s="1"/>
      <c r="F3263" s="1" t="s">
        <v>9226</v>
      </c>
      <c r="G3263" s="1" t="s">
        <v>6993</v>
      </c>
      <c r="H3263" s="1">
        <v>8059</v>
      </c>
      <c r="I3263" s="1">
        <v>1012205</v>
      </c>
      <c r="J3263" s="1">
        <v>39.722098000000003</v>
      </c>
      <c r="K3263" s="1">
        <v>-105.13520200000001</v>
      </c>
      <c r="L3263" s="1"/>
      <c r="M3263" s="1" t="s">
        <v>1507</v>
      </c>
      <c r="N3263" s="1" t="s">
        <v>9093</v>
      </c>
      <c r="O3263" s="1">
        <v>2022</v>
      </c>
      <c r="P3263" s="1">
        <v>80228</v>
      </c>
      <c r="Q3263" s="1" t="s">
        <v>464</v>
      </c>
      <c r="R3263" s="1"/>
      <c r="S3263" s="1" t="s">
        <v>24399</v>
      </c>
      <c r="T3263" s="1" t="s">
        <v>6826</v>
      </c>
      <c r="U3263" s="1"/>
      <c r="V3263" s="1" t="s">
        <v>9237</v>
      </c>
      <c r="W3263" s="1" t="s">
        <v>6826</v>
      </c>
    </row>
    <row r="3264" spans="1:23" x14ac:dyDescent="0.25">
      <c r="A3264" s="1">
        <v>1006234</v>
      </c>
      <c r="B3264" s="5" t="str">
        <f>VLOOKUP(H3264,'FIPS Basin X-walk'!$A$2:$F$3224,6,FALSE)</f>
        <v>Appalachian Basin (Eastern Overthrust Area)</v>
      </c>
      <c r="C3264" s="1" t="s">
        <v>7010</v>
      </c>
      <c r="D3264" s="1"/>
      <c r="E3264" s="1" t="s">
        <v>6828</v>
      </c>
      <c r="F3264" s="1" t="s">
        <v>7011</v>
      </c>
      <c r="G3264" s="1" t="s">
        <v>6993</v>
      </c>
      <c r="H3264" s="1">
        <v>1073</v>
      </c>
      <c r="I3264" s="1">
        <v>1006234</v>
      </c>
      <c r="J3264" s="1">
        <v>33.540100000000002</v>
      </c>
      <c r="K3264" s="1">
        <v>-86.543499999999995</v>
      </c>
      <c r="L3264" s="1"/>
      <c r="M3264" s="1" t="s">
        <v>1482</v>
      </c>
      <c r="N3264" s="1" t="s">
        <v>6824</v>
      </c>
      <c r="O3264" s="1">
        <v>2022</v>
      </c>
      <c r="P3264" s="1">
        <v>35094</v>
      </c>
      <c r="Q3264" s="1" t="s">
        <v>25689</v>
      </c>
      <c r="R3264" s="1"/>
      <c r="S3264" s="1" t="s">
        <v>24441</v>
      </c>
      <c r="T3264" s="1" t="s">
        <v>6826</v>
      </c>
      <c r="U3264" s="1"/>
      <c r="V3264" s="1" t="s">
        <v>7013</v>
      </c>
      <c r="W3264" s="1" t="s">
        <v>6826</v>
      </c>
    </row>
    <row r="3265" spans="1:23" x14ac:dyDescent="0.25">
      <c r="A3265" s="1">
        <v>1001585</v>
      </c>
      <c r="B3265" s="5" t="str">
        <f>VLOOKUP(H3265,'FIPS Basin X-walk'!$A$2:$F$3224,6,FALSE)</f>
        <v>Cincinnati Arch</v>
      </c>
      <c r="C3265" s="1" t="s">
        <v>12861</v>
      </c>
      <c r="D3265" s="1"/>
      <c r="E3265" s="1"/>
      <c r="F3265" s="1" t="s">
        <v>12839</v>
      </c>
      <c r="G3265" s="1" t="s">
        <v>6993</v>
      </c>
      <c r="H3265" s="1">
        <v>21111</v>
      </c>
      <c r="I3265" s="1">
        <v>1001585</v>
      </c>
      <c r="J3265" s="1">
        <v>38.214700000000001</v>
      </c>
      <c r="K3265" s="1">
        <v>-85.845299999999995</v>
      </c>
      <c r="L3265" s="1"/>
      <c r="M3265" s="1" t="s">
        <v>1497</v>
      </c>
      <c r="N3265" s="1" t="s">
        <v>12675</v>
      </c>
      <c r="O3265" s="1">
        <v>2022</v>
      </c>
      <c r="P3265" s="1">
        <v>40211</v>
      </c>
      <c r="Q3265" s="1" t="s">
        <v>12862</v>
      </c>
      <c r="R3265" s="1"/>
      <c r="S3265" s="1" t="s">
        <v>24355</v>
      </c>
      <c r="T3265" s="1" t="s">
        <v>6826</v>
      </c>
      <c r="U3265" s="1"/>
      <c r="V3265" s="1" t="s">
        <v>12728</v>
      </c>
      <c r="W3265" s="1" t="s">
        <v>6828</v>
      </c>
    </row>
    <row r="3266" spans="1:23" x14ac:dyDescent="0.25">
      <c r="A3266" s="1">
        <v>1001726</v>
      </c>
      <c r="B3266" s="5" t="str">
        <f>VLOOKUP(H3266,'FIPS Basin X-walk'!$A$2:$F$3224,6,FALSE)</f>
        <v>Cincinnati Arch</v>
      </c>
      <c r="C3266" s="1" t="s">
        <v>12875</v>
      </c>
      <c r="D3266" s="1"/>
      <c r="E3266" s="1"/>
      <c r="F3266" s="1" t="s">
        <v>12843</v>
      </c>
      <c r="G3266" s="1" t="s">
        <v>6993</v>
      </c>
      <c r="H3266" s="1">
        <v>21111</v>
      </c>
      <c r="I3266" s="1">
        <v>1001726</v>
      </c>
      <c r="J3266" s="1">
        <v>38.208739999999999</v>
      </c>
      <c r="K3266" s="1">
        <v>-85.792500000000004</v>
      </c>
      <c r="L3266" s="1"/>
      <c r="M3266" s="1" t="s">
        <v>1497</v>
      </c>
      <c r="N3266" s="1" t="s">
        <v>12675</v>
      </c>
      <c r="O3266" s="1">
        <v>2022</v>
      </c>
      <c r="P3266" s="1">
        <v>40216</v>
      </c>
      <c r="Q3266" s="1" t="s">
        <v>12876</v>
      </c>
      <c r="R3266" s="1"/>
      <c r="S3266" s="1" t="s">
        <v>24512</v>
      </c>
      <c r="T3266" s="1" t="s">
        <v>6826</v>
      </c>
      <c r="U3266" s="1"/>
      <c r="V3266" s="1" t="s">
        <v>12877</v>
      </c>
      <c r="W3266" s="1" t="s">
        <v>6826</v>
      </c>
    </row>
    <row r="3267" spans="1:23" x14ac:dyDescent="0.25">
      <c r="A3267" s="1">
        <v>1002241</v>
      </c>
      <c r="B3267" s="5" t="str">
        <f>VLOOKUP(H3267,'FIPS Basin X-walk'!$A$2:$F$3224,6,FALSE)</f>
        <v>Cincinnati Arch</v>
      </c>
      <c r="C3267" s="1" t="s">
        <v>12847</v>
      </c>
      <c r="D3267" s="1"/>
      <c r="E3267" s="1"/>
      <c r="F3267" s="1" t="s">
        <v>12843</v>
      </c>
      <c r="G3267" s="1" t="s">
        <v>6993</v>
      </c>
      <c r="H3267" s="1">
        <v>21111</v>
      </c>
      <c r="I3267" s="1">
        <v>1002241</v>
      </c>
      <c r="J3267" s="1">
        <v>38.21078</v>
      </c>
      <c r="K3267" s="1">
        <v>-85.841489999999993</v>
      </c>
      <c r="L3267" s="1"/>
      <c r="M3267" s="1" t="s">
        <v>1497</v>
      </c>
      <c r="N3267" s="1" t="s">
        <v>12675</v>
      </c>
      <c r="O3267" s="1">
        <v>2022</v>
      </c>
      <c r="P3267" s="1">
        <v>40216</v>
      </c>
      <c r="Q3267" s="1" t="s">
        <v>12848</v>
      </c>
      <c r="R3267" s="1"/>
      <c r="S3267" s="1" t="s">
        <v>24414</v>
      </c>
      <c r="T3267" s="1" t="s">
        <v>6826</v>
      </c>
      <c r="U3267" s="1"/>
      <c r="V3267" s="1" t="s">
        <v>7169</v>
      </c>
      <c r="W3267" s="1" t="s">
        <v>6826</v>
      </c>
    </row>
    <row r="3268" spans="1:23" x14ac:dyDescent="0.25">
      <c r="A3268" s="1">
        <v>1002626</v>
      </c>
      <c r="B3268" s="5" t="str">
        <f>VLOOKUP(H3268,'FIPS Basin X-walk'!$A$2:$F$3224,6,FALSE)</f>
        <v>Cincinnati Arch</v>
      </c>
      <c r="C3268" s="1" t="s">
        <v>12878</v>
      </c>
      <c r="D3268" s="1"/>
      <c r="E3268" s="1"/>
      <c r="F3268" s="1" t="s">
        <v>12839</v>
      </c>
      <c r="G3268" s="1" t="s">
        <v>6993</v>
      </c>
      <c r="H3268" s="1">
        <v>21111</v>
      </c>
      <c r="I3268" s="1">
        <v>1002626</v>
      </c>
      <c r="J3268" s="1">
        <v>38.293500000000002</v>
      </c>
      <c r="K3268" s="1">
        <v>-85.532200000000003</v>
      </c>
      <c r="L3268" s="1"/>
      <c r="M3268" s="1" t="s">
        <v>1497</v>
      </c>
      <c r="N3268" s="1" t="s">
        <v>12675</v>
      </c>
      <c r="O3268" s="1">
        <v>2022</v>
      </c>
      <c r="P3268" s="1">
        <v>40241</v>
      </c>
      <c r="Q3268" s="1" t="s">
        <v>12879</v>
      </c>
      <c r="R3268" s="1"/>
      <c r="S3268" s="1" t="s">
        <v>24419</v>
      </c>
      <c r="T3268" s="1" t="s">
        <v>6826</v>
      </c>
      <c r="U3268" s="1"/>
      <c r="V3268" s="1" t="s">
        <v>10849</v>
      </c>
      <c r="W3268" s="1" t="s">
        <v>6826</v>
      </c>
    </row>
    <row r="3269" spans="1:23" x14ac:dyDescent="0.25">
      <c r="A3269" s="1">
        <v>1002701</v>
      </c>
      <c r="B3269" s="5" t="str">
        <f>VLOOKUP(H3269,'FIPS Basin X-walk'!$A$2:$F$3224,6,FALSE)</f>
        <v>Cincinnati Arch</v>
      </c>
      <c r="C3269" s="1" t="s">
        <v>12849</v>
      </c>
      <c r="D3269" s="1"/>
      <c r="E3269" s="1"/>
      <c r="F3269" s="1" t="s">
        <v>12839</v>
      </c>
      <c r="G3269" s="1" t="s">
        <v>6993</v>
      </c>
      <c r="H3269" s="1">
        <v>21111</v>
      </c>
      <c r="I3269" s="1">
        <v>1002701</v>
      </c>
      <c r="J3269" s="1">
        <v>38.256340000000002</v>
      </c>
      <c r="K3269" s="1">
        <v>-85.754180000000005</v>
      </c>
      <c r="L3269" s="1"/>
      <c r="M3269" s="1" t="s">
        <v>1497</v>
      </c>
      <c r="N3269" s="1" t="s">
        <v>12675</v>
      </c>
      <c r="O3269" s="1">
        <v>2022</v>
      </c>
      <c r="P3269" s="1">
        <v>40202</v>
      </c>
      <c r="Q3269" s="1" t="s">
        <v>24973</v>
      </c>
      <c r="R3269" s="1"/>
      <c r="S3269" s="1" t="s">
        <v>24435</v>
      </c>
      <c r="T3269" s="1" t="s">
        <v>6826</v>
      </c>
      <c r="U3269" s="1"/>
      <c r="V3269" s="1" t="s">
        <v>12728</v>
      </c>
      <c r="W3269" s="1" t="s">
        <v>6826</v>
      </c>
    </row>
    <row r="3270" spans="1:23" x14ac:dyDescent="0.25">
      <c r="A3270" s="1">
        <v>1003596</v>
      </c>
      <c r="B3270" s="5" t="str">
        <f>VLOOKUP(H3270,'FIPS Basin X-walk'!$A$2:$F$3224,6,FALSE)</f>
        <v>Cincinnati Arch</v>
      </c>
      <c r="C3270" s="1" t="s">
        <v>12846</v>
      </c>
      <c r="D3270" s="1"/>
      <c r="E3270" s="1"/>
      <c r="F3270" s="1" t="s">
        <v>12843</v>
      </c>
      <c r="G3270" s="1" t="s">
        <v>6993</v>
      </c>
      <c r="H3270" s="1">
        <v>21111</v>
      </c>
      <c r="I3270" s="1">
        <v>1003596</v>
      </c>
      <c r="J3270" s="1">
        <v>38.216580999999998</v>
      </c>
      <c r="K3270" s="1">
        <v>-85.567857000000004</v>
      </c>
      <c r="L3270" s="1"/>
      <c r="M3270" s="1" t="s">
        <v>1497</v>
      </c>
      <c r="N3270" s="1" t="s">
        <v>12675</v>
      </c>
      <c r="O3270" s="1">
        <v>2022</v>
      </c>
      <c r="P3270" s="1">
        <v>40299</v>
      </c>
      <c r="Q3270" s="1" t="s">
        <v>73</v>
      </c>
      <c r="R3270" s="1"/>
      <c r="S3270" s="1" t="s">
        <v>24435</v>
      </c>
      <c r="T3270" s="1" t="s">
        <v>6826</v>
      </c>
      <c r="U3270" s="1"/>
      <c r="V3270" s="1" t="s">
        <v>8019</v>
      </c>
      <c r="W3270" s="1" t="s">
        <v>6826</v>
      </c>
    </row>
    <row r="3271" spans="1:23" x14ac:dyDescent="0.25">
      <c r="A3271" s="1">
        <v>1004133</v>
      </c>
      <c r="B3271" s="5" t="str">
        <f>VLOOKUP(H3271,'FIPS Basin X-walk'!$A$2:$F$3224,6,FALSE)</f>
        <v>Cincinnati Arch</v>
      </c>
      <c r="C3271" s="1" t="s">
        <v>12870</v>
      </c>
      <c r="D3271" s="1"/>
      <c r="E3271" s="1"/>
      <c r="F3271" s="1" t="s">
        <v>12843</v>
      </c>
      <c r="G3271" s="1" t="s">
        <v>6993</v>
      </c>
      <c r="H3271" s="1">
        <v>21111</v>
      </c>
      <c r="I3271" s="1">
        <v>1004133</v>
      </c>
      <c r="J3271" s="1">
        <v>38.217165999999999</v>
      </c>
      <c r="K3271" s="1">
        <v>-85.841978999999995</v>
      </c>
      <c r="L3271" s="1"/>
      <c r="M3271" s="1" t="s">
        <v>1497</v>
      </c>
      <c r="N3271" s="1" t="s">
        <v>12675</v>
      </c>
      <c r="O3271" s="1">
        <v>2022</v>
      </c>
      <c r="P3271" s="1">
        <v>40216</v>
      </c>
      <c r="Q3271" s="1" t="s">
        <v>12871</v>
      </c>
      <c r="R3271" s="1" t="s">
        <v>24449</v>
      </c>
      <c r="S3271" s="1" t="s">
        <v>24387</v>
      </c>
      <c r="T3271" s="1" t="s">
        <v>6826</v>
      </c>
      <c r="U3271" s="1"/>
      <c r="V3271" s="1" t="s">
        <v>7998</v>
      </c>
      <c r="W3271" s="1" t="s">
        <v>6826</v>
      </c>
    </row>
    <row r="3272" spans="1:23" x14ac:dyDescent="0.25">
      <c r="A3272" s="1">
        <v>1004951</v>
      </c>
      <c r="B3272" s="5" t="str">
        <f>VLOOKUP(H3272,'FIPS Basin X-walk'!$A$2:$F$3224,6,FALSE)</f>
        <v>Cincinnati Arch</v>
      </c>
      <c r="C3272" s="1" t="s">
        <v>12859</v>
      </c>
      <c r="D3272" s="1"/>
      <c r="E3272" s="1"/>
      <c r="F3272" s="1" t="s">
        <v>12839</v>
      </c>
      <c r="G3272" s="1" t="s">
        <v>6993</v>
      </c>
      <c r="H3272" s="1">
        <v>21111</v>
      </c>
      <c r="I3272" s="1">
        <v>1004951</v>
      </c>
      <c r="J3272" s="1">
        <v>38.154699999999998</v>
      </c>
      <c r="K3272" s="1">
        <v>-85.725499999999997</v>
      </c>
      <c r="L3272" s="1"/>
      <c r="M3272" s="1" t="s">
        <v>1497</v>
      </c>
      <c r="N3272" s="1" t="s">
        <v>12675</v>
      </c>
      <c r="O3272" s="1">
        <v>2022</v>
      </c>
      <c r="P3272" s="1">
        <v>40213</v>
      </c>
      <c r="Q3272" s="1" t="s">
        <v>12860</v>
      </c>
      <c r="R3272" s="1"/>
      <c r="S3272" s="1" t="s">
        <v>24419</v>
      </c>
      <c r="T3272" s="1" t="s">
        <v>6826</v>
      </c>
      <c r="U3272" s="1"/>
      <c r="V3272" s="1" t="s">
        <v>10849</v>
      </c>
      <c r="W3272" s="1" t="s">
        <v>6826</v>
      </c>
    </row>
    <row r="3273" spans="1:23" x14ac:dyDescent="0.25">
      <c r="A3273" s="1">
        <v>1005537</v>
      </c>
      <c r="B3273" s="5" t="str">
        <f>VLOOKUP(H3273,'FIPS Basin X-walk'!$A$2:$F$3224,6,FALSE)</f>
        <v>Cincinnati Arch</v>
      </c>
      <c r="C3273" s="1" t="s">
        <v>12856</v>
      </c>
      <c r="D3273" s="1"/>
      <c r="E3273" s="1"/>
      <c r="F3273" s="1" t="s">
        <v>12839</v>
      </c>
      <c r="G3273" s="1" t="s">
        <v>6993</v>
      </c>
      <c r="H3273" s="1">
        <v>21111</v>
      </c>
      <c r="I3273" s="1">
        <v>1005537</v>
      </c>
      <c r="J3273" s="1">
        <v>38.221899999999998</v>
      </c>
      <c r="K3273" s="1">
        <v>-85.835573999999994</v>
      </c>
      <c r="L3273" s="1"/>
      <c r="M3273" s="1" t="s">
        <v>1497</v>
      </c>
      <c r="N3273" s="1" t="s">
        <v>12675</v>
      </c>
      <c r="O3273" s="1">
        <v>2022</v>
      </c>
      <c r="P3273" s="1">
        <v>40211</v>
      </c>
      <c r="Q3273" s="1" t="s">
        <v>12857</v>
      </c>
      <c r="R3273" s="1"/>
      <c r="S3273" s="1" t="s">
        <v>24449</v>
      </c>
      <c r="T3273" s="1" t="s">
        <v>6826</v>
      </c>
      <c r="U3273" s="1"/>
      <c r="V3273" s="1" t="s">
        <v>12858</v>
      </c>
      <c r="W3273" s="1" t="s">
        <v>6826</v>
      </c>
    </row>
    <row r="3274" spans="1:23" x14ac:dyDescent="0.25">
      <c r="A3274" s="1">
        <v>1006509</v>
      </c>
      <c r="B3274" s="5" t="str">
        <f>VLOOKUP(H3274,'FIPS Basin X-walk'!$A$2:$F$3224,6,FALSE)</f>
        <v>Cincinnati Arch</v>
      </c>
      <c r="C3274" s="1" t="s">
        <v>12865</v>
      </c>
      <c r="D3274" s="1"/>
      <c r="E3274" s="1"/>
      <c r="F3274" s="1" t="s">
        <v>12839</v>
      </c>
      <c r="G3274" s="1" t="s">
        <v>6993</v>
      </c>
      <c r="H3274" s="1">
        <v>21111</v>
      </c>
      <c r="I3274" s="1">
        <v>1006509</v>
      </c>
      <c r="J3274" s="1">
        <v>38.1828</v>
      </c>
      <c r="K3274" s="1">
        <v>-85.889399999999995</v>
      </c>
      <c r="L3274" s="1"/>
      <c r="M3274" s="1" t="s">
        <v>1497</v>
      </c>
      <c r="N3274" s="1" t="s">
        <v>12675</v>
      </c>
      <c r="O3274" s="1">
        <v>2022</v>
      </c>
      <c r="P3274" s="1">
        <v>40216</v>
      </c>
      <c r="Q3274" s="1" t="s">
        <v>12866</v>
      </c>
      <c r="R3274" s="1"/>
      <c r="S3274" s="1" t="s">
        <v>24355</v>
      </c>
      <c r="T3274" s="1" t="s">
        <v>6826</v>
      </c>
      <c r="U3274" s="1"/>
      <c r="V3274" s="1" t="s">
        <v>12728</v>
      </c>
      <c r="W3274" s="1" t="s">
        <v>6828</v>
      </c>
    </row>
    <row r="3275" spans="1:23" x14ac:dyDescent="0.25">
      <c r="A3275" s="1">
        <v>1006510</v>
      </c>
      <c r="B3275" s="5" t="str">
        <f>VLOOKUP(H3275,'FIPS Basin X-walk'!$A$2:$F$3224,6,FALSE)</f>
        <v>Cincinnati Arch</v>
      </c>
      <c r="C3275" s="1" t="s">
        <v>12854</v>
      </c>
      <c r="D3275" s="1"/>
      <c r="E3275" s="1" t="s">
        <v>6828</v>
      </c>
      <c r="F3275" s="1" t="s">
        <v>12839</v>
      </c>
      <c r="G3275" s="1" t="s">
        <v>6993</v>
      </c>
      <c r="H3275" s="1">
        <v>21111</v>
      </c>
      <c r="I3275" s="1">
        <v>1006510</v>
      </c>
      <c r="J3275" s="1">
        <v>38.053100000000001</v>
      </c>
      <c r="K3275" s="1">
        <v>-85.91</v>
      </c>
      <c r="L3275" s="1"/>
      <c r="M3275" s="1" t="s">
        <v>1497</v>
      </c>
      <c r="N3275" s="1" t="s">
        <v>12675</v>
      </c>
      <c r="O3275" s="1">
        <v>2022</v>
      </c>
      <c r="P3275" s="1">
        <v>40272</v>
      </c>
      <c r="Q3275" s="1" t="s">
        <v>12855</v>
      </c>
      <c r="R3275" s="1"/>
      <c r="S3275" s="1" t="s">
        <v>24355</v>
      </c>
      <c r="T3275" s="1" t="s">
        <v>6826</v>
      </c>
      <c r="U3275" s="1"/>
      <c r="V3275" s="1" t="s">
        <v>12728</v>
      </c>
      <c r="W3275" s="1" t="s">
        <v>6828</v>
      </c>
    </row>
    <row r="3276" spans="1:23" x14ac:dyDescent="0.25">
      <c r="A3276" s="1">
        <v>1006919</v>
      </c>
      <c r="B3276" s="5" t="str">
        <f>VLOOKUP(H3276,'FIPS Basin X-walk'!$A$2:$F$3224,6,FALSE)</f>
        <v>Cincinnati Arch</v>
      </c>
      <c r="C3276" s="1" t="s">
        <v>12850</v>
      </c>
      <c r="D3276" s="1"/>
      <c r="E3276" s="1"/>
      <c r="F3276" s="1" t="s">
        <v>12843</v>
      </c>
      <c r="G3276" s="1" t="s">
        <v>6993</v>
      </c>
      <c r="H3276" s="1">
        <v>21111</v>
      </c>
      <c r="I3276" s="1">
        <v>1006919</v>
      </c>
      <c r="J3276" s="1">
        <v>38.209316999999999</v>
      </c>
      <c r="K3276" s="1">
        <v>-85.847510999999997</v>
      </c>
      <c r="L3276" s="1"/>
      <c r="M3276" s="1" t="s">
        <v>1497</v>
      </c>
      <c r="N3276" s="1" t="s">
        <v>12675</v>
      </c>
      <c r="O3276" s="1">
        <v>2022</v>
      </c>
      <c r="P3276" s="1">
        <v>40216</v>
      </c>
      <c r="Q3276" s="1" t="s">
        <v>12851</v>
      </c>
      <c r="R3276" s="1"/>
      <c r="S3276" s="1" t="s">
        <v>24376</v>
      </c>
      <c r="T3276" s="1" t="s">
        <v>6826</v>
      </c>
      <c r="U3276" s="1"/>
      <c r="V3276" s="1" t="s">
        <v>11476</v>
      </c>
      <c r="W3276" s="1" t="s">
        <v>6826</v>
      </c>
    </row>
    <row r="3277" spans="1:23" x14ac:dyDescent="0.25">
      <c r="A3277" s="1">
        <v>1007147</v>
      </c>
      <c r="B3277" s="5" t="str">
        <f>VLOOKUP(H3277,'FIPS Basin X-walk'!$A$2:$F$3224,6,FALSE)</f>
        <v>Cincinnati Arch</v>
      </c>
      <c r="C3277" s="1" t="s">
        <v>12842</v>
      </c>
      <c r="D3277" s="1"/>
      <c r="E3277" s="1"/>
      <c r="F3277" s="1" t="s">
        <v>12843</v>
      </c>
      <c r="G3277" s="1" t="s">
        <v>6993</v>
      </c>
      <c r="H3277" s="1">
        <v>21111</v>
      </c>
      <c r="I3277" s="1">
        <v>1007147</v>
      </c>
      <c r="J3277" s="1">
        <v>38.249301000000003</v>
      </c>
      <c r="K3277" s="1">
        <v>-85.750688999999994</v>
      </c>
      <c r="L3277" s="1"/>
      <c r="M3277" s="1" t="s">
        <v>1497</v>
      </c>
      <c r="N3277" s="1" t="s">
        <v>12675</v>
      </c>
      <c r="O3277" s="1">
        <v>2022</v>
      </c>
      <c r="P3277" s="1">
        <v>40202</v>
      </c>
      <c r="Q3277" s="1" t="s">
        <v>12844</v>
      </c>
      <c r="R3277" s="1"/>
      <c r="S3277" s="1" t="s">
        <v>24395</v>
      </c>
      <c r="T3277" s="1" t="s">
        <v>6826</v>
      </c>
      <c r="U3277" s="1"/>
      <c r="V3277" s="1" t="s">
        <v>12845</v>
      </c>
      <c r="W3277" s="1" t="s">
        <v>6826</v>
      </c>
    </row>
    <row r="3278" spans="1:23" x14ac:dyDescent="0.25">
      <c r="A3278" s="1">
        <v>1007901</v>
      </c>
      <c r="B3278" s="5" t="str">
        <f>VLOOKUP(H3278,'FIPS Basin X-walk'!$A$2:$F$3224,6,FALSE)</f>
        <v>Cincinnati Arch</v>
      </c>
      <c r="C3278" s="1" t="s">
        <v>12852</v>
      </c>
      <c r="D3278" s="1"/>
      <c r="E3278" s="1"/>
      <c r="F3278" s="1" t="s">
        <v>12843</v>
      </c>
      <c r="G3278" s="1" t="s">
        <v>6993</v>
      </c>
      <c r="H3278" s="1">
        <v>21111</v>
      </c>
      <c r="I3278" s="1">
        <v>1007901</v>
      </c>
      <c r="J3278" s="1">
        <v>38.135209000000003</v>
      </c>
      <c r="K3278" s="1">
        <v>-85.717973000000001</v>
      </c>
      <c r="L3278" s="1"/>
      <c r="M3278" s="1" t="s">
        <v>1497</v>
      </c>
      <c r="N3278" s="1" t="s">
        <v>12675</v>
      </c>
      <c r="O3278" s="1">
        <v>2022</v>
      </c>
      <c r="P3278" s="1">
        <v>40219</v>
      </c>
      <c r="Q3278" s="1" t="s">
        <v>12853</v>
      </c>
      <c r="R3278" s="1"/>
      <c r="S3278" s="1" t="s">
        <v>24358</v>
      </c>
      <c r="T3278" s="1" t="s">
        <v>6826</v>
      </c>
      <c r="U3278" s="1"/>
      <c r="V3278" s="1" t="s">
        <v>6878</v>
      </c>
      <c r="W3278" s="1" t="s">
        <v>6826</v>
      </c>
    </row>
    <row r="3279" spans="1:23" x14ac:dyDescent="0.25">
      <c r="A3279" s="1">
        <v>1007997</v>
      </c>
      <c r="B3279" s="5" t="str">
        <f>VLOOKUP(H3279,'FIPS Basin X-walk'!$A$2:$F$3224,6,FALSE)</f>
        <v>Cincinnati Arch</v>
      </c>
      <c r="C3279" s="1" t="s">
        <v>12872</v>
      </c>
      <c r="D3279" s="1"/>
      <c r="E3279" s="1" t="s">
        <v>6828</v>
      </c>
      <c r="F3279" s="1" t="s">
        <v>12843</v>
      </c>
      <c r="G3279" s="1" t="s">
        <v>6993</v>
      </c>
      <c r="H3279" s="1">
        <v>21111</v>
      </c>
      <c r="I3279" s="1">
        <v>1007997</v>
      </c>
      <c r="J3279" s="1">
        <v>38.034695999999997</v>
      </c>
      <c r="K3279" s="1">
        <v>-85.906009999999995</v>
      </c>
      <c r="L3279" s="1"/>
      <c r="M3279" s="1" t="s">
        <v>1497</v>
      </c>
      <c r="N3279" s="1" t="s">
        <v>12675</v>
      </c>
      <c r="O3279" s="1">
        <v>2022</v>
      </c>
      <c r="P3279" s="1">
        <v>40272</v>
      </c>
      <c r="Q3279" s="1" t="s">
        <v>12873</v>
      </c>
      <c r="R3279" s="1"/>
      <c r="S3279" s="1" t="s">
        <v>24441</v>
      </c>
      <c r="T3279" s="1" t="s">
        <v>6826</v>
      </c>
      <c r="U3279" s="1"/>
      <c r="V3279" s="1" t="s">
        <v>9182</v>
      </c>
      <c r="W3279" s="1" t="s">
        <v>6826</v>
      </c>
    </row>
    <row r="3280" spans="1:23" x14ac:dyDescent="0.25">
      <c r="A3280" s="1">
        <v>1008786</v>
      </c>
      <c r="B3280" s="5" t="str">
        <f>VLOOKUP(H3280,'FIPS Basin X-walk'!$A$2:$F$3224,6,FALSE)</f>
        <v>Cincinnati Arch</v>
      </c>
      <c r="C3280" s="1" t="s">
        <v>12869</v>
      </c>
      <c r="D3280" s="1"/>
      <c r="E3280" s="1"/>
      <c r="F3280" s="1" t="s">
        <v>12839</v>
      </c>
      <c r="G3280" s="1" t="s">
        <v>6993</v>
      </c>
      <c r="H3280" s="1">
        <v>21111</v>
      </c>
      <c r="I3280" s="1">
        <v>1008786</v>
      </c>
      <c r="J3280" s="1">
        <v>38.195278000000002</v>
      </c>
      <c r="K3280" s="1">
        <v>-85.872221999999994</v>
      </c>
      <c r="L3280" s="1"/>
      <c r="M3280" s="1" t="s">
        <v>1497</v>
      </c>
      <c r="N3280" s="1" t="s">
        <v>12675</v>
      </c>
      <c r="O3280" s="1">
        <v>2022</v>
      </c>
      <c r="P3280" s="1">
        <v>40216</v>
      </c>
      <c r="Q3280" s="1" t="s">
        <v>26035</v>
      </c>
      <c r="R3280" s="1"/>
      <c r="S3280" s="1" t="s">
        <v>24414</v>
      </c>
      <c r="T3280" s="1" t="s">
        <v>6826</v>
      </c>
      <c r="U3280" s="1"/>
      <c r="V3280" s="1" t="s">
        <v>26036</v>
      </c>
      <c r="W3280" s="1" t="s">
        <v>6826</v>
      </c>
    </row>
    <row r="3281" spans="1:23" x14ac:dyDescent="0.25">
      <c r="A3281" s="1">
        <v>1009577</v>
      </c>
      <c r="B3281" s="5" t="str">
        <f>VLOOKUP(H3281,'FIPS Basin X-walk'!$A$2:$F$3224,6,FALSE)</f>
        <v>Cincinnati Arch</v>
      </c>
      <c r="C3281" s="1" t="s">
        <v>12863</v>
      </c>
      <c r="D3281" s="1"/>
      <c r="E3281" s="1"/>
      <c r="F3281" s="1" t="s">
        <v>12839</v>
      </c>
      <c r="G3281" s="1" t="s">
        <v>6993</v>
      </c>
      <c r="H3281" s="1">
        <v>21111</v>
      </c>
      <c r="I3281" s="1">
        <v>1009577</v>
      </c>
      <c r="J3281" s="1">
        <v>38.178040000000003</v>
      </c>
      <c r="K3281" s="1">
        <v>-85.650130000000004</v>
      </c>
      <c r="L3281" s="1"/>
      <c r="M3281" s="1" t="s">
        <v>1497</v>
      </c>
      <c r="N3281" s="1" t="s">
        <v>12675</v>
      </c>
      <c r="O3281" s="1">
        <v>2022</v>
      </c>
      <c r="P3281" s="1">
        <v>40225</v>
      </c>
      <c r="Q3281" s="1" t="s">
        <v>26107</v>
      </c>
      <c r="R3281" s="1"/>
      <c r="S3281" s="1" t="s">
        <v>26108</v>
      </c>
      <c r="T3281" s="1" t="s">
        <v>6826</v>
      </c>
      <c r="U3281" s="1"/>
      <c r="V3281" s="1" t="s">
        <v>12864</v>
      </c>
      <c r="W3281" s="1" t="s">
        <v>6826</v>
      </c>
    </row>
    <row r="3282" spans="1:23" x14ac:dyDescent="0.25">
      <c r="A3282" s="1">
        <v>1009765</v>
      </c>
      <c r="B3282" s="5" t="str">
        <f>VLOOKUP(H3282,'FIPS Basin X-walk'!$A$2:$F$3224,6,FALSE)</f>
        <v>Cincinnati Arch</v>
      </c>
      <c r="C3282" s="1" t="s">
        <v>12874</v>
      </c>
      <c r="D3282" s="1"/>
      <c r="E3282" s="1"/>
      <c r="F3282" s="1" t="s">
        <v>12839</v>
      </c>
      <c r="G3282" s="1" t="s">
        <v>6993</v>
      </c>
      <c r="H3282" s="1">
        <v>21111</v>
      </c>
      <c r="I3282" s="1">
        <v>1009765</v>
      </c>
      <c r="J3282" s="1">
        <v>38.256340000000002</v>
      </c>
      <c r="K3282" s="1">
        <v>-85.754180000000005</v>
      </c>
      <c r="L3282" s="1"/>
      <c r="M3282" s="1" t="s">
        <v>1497</v>
      </c>
      <c r="N3282" s="1" t="s">
        <v>12675</v>
      </c>
      <c r="O3282" s="1">
        <v>2022</v>
      </c>
      <c r="P3282" s="1">
        <v>40202</v>
      </c>
      <c r="Q3282" s="1" t="s">
        <v>26141</v>
      </c>
      <c r="R3282" s="1"/>
      <c r="S3282" s="1" t="s">
        <v>24355</v>
      </c>
      <c r="T3282" s="1" t="s">
        <v>6826</v>
      </c>
      <c r="U3282" s="1"/>
      <c r="V3282" s="1" t="s">
        <v>12728</v>
      </c>
      <c r="W3282" s="1" t="s">
        <v>6826</v>
      </c>
    </row>
    <row r="3283" spans="1:23" x14ac:dyDescent="0.25">
      <c r="A3283" s="1">
        <v>1010761</v>
      </c>
      <c r="B3283" s="5" t="str">
        <f>VLOOKUP(H3283,'FIPS Basin X-walk'!$A$2:$F$3224,6,FALSE)</f>
        <v>Cincinnati Arch</v>
      </c>
      <c r="C3283" s="1" t="s">
        <v>12867</v>
      </c>
      <c r="D3283" s="1"/>
      <c r="E3283" s="1"/>
      <c r="F3283" s="1" t="s">
        <v>12839</v>
      </c>
      <c r="G3283" s="1" t="s">
        <v>6993</v>
      </c>
      <c r="H3283" s="1">
        <v>21111</v>
      </c>
      <c r="I3283" s="1">
        <v>1010761</v>
      </c>
      <c r="J3283" s="1">
        <v>38.233611000000003</v>
      </c>
      <c r="K3283" s="1">
        <v>-85.775499999999994</v>
      </c>
      <c r="L3283" s="1"/>
      <c r="M3283" s="1" t="s">
        <v>1497</v>
      </c>
      <c r="N3283" s="1" t="s">
        <v>12675</v>
      </c>
      <c r="O3283" s="1">
        <v>2022</v>
      </c>
      <c r="P3283" s="1">
        <v>40210</v>
      </c>
      <c r="Q3283" s="1" t="s">
        <v>26275</v>
      </c>
      <c r="R3283" s="1"/>
      <c r="S3283" s="1" t="s">
        <v>24449</v>
      </c>
      <c r="T3283" s="1" t="s">
        <v>6826</v>
      </c>
      <c r="U3283" s="1"/>
      <c r="V3283" s="1" t="s">
        <v>12868</v>
      </c>
      <c r="W3283" s="1" t="s">
        <v>6826</v>
      </c>
    </row>
    <row r="3284" spans="1:23" x14ac:dyDescent="0.25">
      <c r="A3284" s="1">
        <v>1013627</v>
      </c>
      <c r="B3284" s="5" t="str">
        <f>VLOOKUP(H3284,'FIPS Basin X-walk'!$A$2:$F$3224,6,FALSE)</f>
        <v>Cincinnati Arch</v>
      </c>
      <c r="C3284" s="1" t="s">
        <v>12838</v>
      </c>
      <c r="D3284" s="1"/>
      <c r="E3284" s="1"/>
      <c r="F3284" s="1" t="s">
        <v>12839</v>
      </c>
      <c r="G3284" s="1" t="s">
        <v>6993</v>
      </c>
      <c r="H3284" s="1">
        <v>21111</v>
      </c>
      <c r="I3284" s="1">
        <v>1013627</v>
      </c>
      <c r="J3284" s="1">
        <v>38.244925000000002</v>
      </c>
      <c r="K3284" s="1">
        <v>-85.781574000000006</v>
      </c>
      <c r="L3284" s="1"/>
      <c r="M3284" s="1" t="s">
        <v>1497</v>
      </c>
      <c r="N3284" s="1" t="s">
        <v>12675</v>
      </c>
      <c r="O3284" s="1">
        <v>2022</v>
      </c>
      <c r="P3284" s="1">
        <v>40210</v>
      </c>
      <c r="Q3284" s="1" t="s">
        <v>12840</v>
      </c>
      <c r="R3284" s="1"/>
      <c r="S3284" s="1" t="s">
        <v>24512</v>
      </c>
      <c r="T3284" s="1" t="s">
        <v>6826</v>
      </c>
      <c r="U3284" s="1"/>
      <c r="V3284" s="1" t="s">
        <v>12841</v>
      </c>
      <c r="W3284" s="1" t="s">
        <v>6826</v>
      </c>
    </row>
    <row r="3285" spans="1:23" x14ac:dyDescent="0.25">
      <c r="A3285" s="1">
        <v>1013942</v>
      </c>
      <c r="B3285" s="5" t="str">
        <f>VLOOKUP(H3285,'FIPS Basin X-walk'!$A$2:$F$3224,6,FALSE)</f>
        <v>Eastern Columbia Basin</v>
      </c>
      <c r="C3285" s="1"/>
      <c r="D3285" s="1"/>
      <c r="E3285" s="1"/>
      <c r="F3285" s="1" t="s">
        <v>23830</v>
      </c>
      <c r="G3285" s="1" t="s">
        <v>6993</v>
      </c>
      <c r="H3285" s="1">
        <v>41031</v>
      </c>
      <c r="I3285" s="1">
        <v>1013942</v>
      </c>
      <c r="J3285" s="1">
        <v>44.438800000000001</v>
      </c>
      <c r="K3285" s="1">
        <v>-121.03570000000001</v>
      </c>
      <c r="L3285" s="1"/>
      <c r="M3285" s="1" t="s">
        <v>1519</v>
      </c>
      <c r="N3285" s="1" t="s">
        <v>18017</v>
      </c>
      <c r="O3285" s="1">
        <v>2022</v>
      </c>
      <c r="P3285" s="1">
        <v>97741</v>
      </c>
      <c r="Q3285" s="1" t="s">
        <v>489</v>
      </c>
      <c r="R3285" s="1"/>
      <c r="S3285" s="1" t="s">
        <v>24435</v>
      </c>
      <c r="T3285" s="1" t="s">
        <v>6826</v>
      </c>
      <c r="U3285" s="1"/>
      <c r="V3285" s="1" t="s">
        <v>12735</v>
      </c>
      <c r="W3285" s="1" t="s">
        <v>6826</v>
      </c>
    </row>
    <row r="3286" spans="1:23" x14ac:dyDescent="0.25">
      <c r="A3286" s="1">
        <v>1013051</v>
      </c>
      <c r="B3286" s="5" t="str">
        <f>VLOOKUP(H3286,'FIPS Basin X-walk'!$A$2:$F$3224,6,FALSE)</f>
        <v>Appalachian Basin (Eastern Overthrust Area)</v>
      </c>
      <c r="C3286" s="1" t="s">
        <v>17966</v>
      </c>
      <c r="D3286" s="1"/>
      <c r="E3286" s="1"/>
      <c r="F3286" s="1" t="s">
        <v>17967</v>
      </c>
      <c r="G3286" s="1" t="s">
        <v>6993</v>
      </c>
      <c r="H3286" s="1">
        <v>39081</v>
      </c>
      <c r="I3286" s="1">
        <v>1013051</v>
      </c>
      <c r="J3286" s="1">
        <v>40.314523999999999</v>
      </c>
      <c r="K3286" s="1">
        <v>-80.614762999999996</v>
      </c>
      <c r="L3286" s="1"/>
      <c r="M3286" s="1" t="s">
        <v>1542</v>
      </c>
      <c r="N3286" s="1" t="s">
        <v>17708</v>
      </c>
      <c r="O3286" s="1">
        <v>2022</v>
      </c>
      <c r="P3286" s="1">
        <v>43938</v>
      </c>
      <c r="Q3286" s="1" t="s">
        <v>26591</v>
      </c>
      <c r="R3286" s="1"/>
      <c r="S3286" s="1" t="s">
        <v>24372</v>
      </c>
      <c r="T3286" s="1" t="s">
        <v>6826</v>
      </c>
      <c r="U3286" s="1"/>
      <c r="V3286" s="1" t="s">
        <v>17968</v>
      </c>
      <c r="W3286" s="1" t="s">
        <v>6826</v>
      </c>
    </row>
    <row r="3287" spans="1:23" x14ac:dyDescent="0.25">
      <c r="A3287" s="1">
        <v>1003416</v>
      </c>
      <c r="B3287" s="5" t="str">
        <f>VLOOKUP(H3287,'FIPS Basin X-walk'!$A$2:$F$3224,6,FALSE)</f>
        <v>Illinois Basin</v>
      </c>
      <c r="C3287" s="1" t="s">
        <v>11029</v>
      </c>
      <c r="D3287" s="1"/>
      <c r="E3287" s="1"/>
      <c r="F3287" s="1" t="s">
        <v>7106</v>
      </c>
      <c r="G3287" s="1" t="s">
        <v>6993</v>
      </c>
      <c r="H3287" s="1">
        <v>17081</v>
      </c>
      <c r="I3287" s="1">
        <v>1003416</v>
      </c>
      <c r="J3287" s="1">
        <v>38.29007</v>
      </c>
      <c r="K3287" s="1">
        <v>-88.890371000000002</v>
      </c>
      <c r="L3287" s="1"/>
      <c r="M3287" s="1" t="s">
        <v>1488</v>
      </c>
      <c r="N3287" s="1" t="s">
        <v>10805</v>
      </c>
      <c r="O3287" s="1">
        <v>2022</v>
      </c>
      <c r="P3287" s="1">
        <v>62864</v>
      </c>
      <c r="Q3287" s="1" t="s">
        <v>25105</v>
      </c>
      <c r="R3287" s="1"/>
      <c r="S3287" s="1" t="s">
        <v>24966</v>
      </c>
      <c r="T3287" s="1" t="s">
        <v>6826</v>
      </c>
      <c r="U3287" s="1"/>
      <c r="V3287" s="1" t="s">
        <v>11030</v>
      </c>
      <c r="W3287" s="1" t="s">
        <v>6826</v>
      </c>
    </row>
    <row r="3288" spans="1:23" x14ac:dyDescent="0.25">
      <c r="A3288" s="1">
        <v>1004714</v>
      </c>
      <c r="B3288" s="5" t="str">
        <f>VLOOKUP(H3288,'FIPS Basin X-walk'!$A$2:$F$3224,6,FALSE)</f>
        <v>Gulf Coast Basin (LA, TX)</v>
      </c>
      <c r="C3288" s="1" t="s">
        <v>21294</v>
      </c>
      <c r="D3288" s="1"/>
      <c r="E3288" s="1"/>
      <c r="F3288" s="1" t="s">
        <v>21295</v>
      </c>
      <c r="G3288" s="1" t="s">
        <v>6993</v>
      </c>
      <c r="H3288" s="1">
        <v>48245</v>
      </c>
      <c r="I3288" s="1">
        <v>1004714</v>
      </c>
      <c r="J3288" s="1">
        <v>30.008092000000001</v>
      </c>
      <c r="K3288" s="1">
        <v>-94.031049999999993</v>
      </c>
      <c r="L3288" s="1"/>
      <c r="M3288" s="1" t="s">
        <v>1485</v>
      </c>
      <c r="N3288" s="1" t="s">
        <v>9148</v>
      </c>
      <c r="O3288" s="1">
        <v>2022</v>
      </c>
      <c r="P3288" s="1">
        <v>77627</v>
      </c>
      <c r="Q3288" s="1" t="s">
        <v>25378</v>
      </c>
      <c r="R3288" s="1"/>
      <c r="S3288" s="1" t="s">
        <v>25313</v>
      </c>
      <c r="T3288" s="1" t="s">
        <v>6826</v>
      </c>
      <c r="U3288" s="1"/>
      <c r="V3288" s="1" t="s">
        <v>25379</v>
      </c>
      <c r="W3288" s="1" t="s">
        <v>6826</v>
      </c>
    </row>
    <row r="3289" spans="1:23" x14ac:dyDescent="0.25">
      <c r="A3289" s="1">
        <v>1010636</v>
      </c>
      <c r="B3289" s="5" t="str">
        <f>VLOOKUP(H3289,'FIPS Basin X-walk'!$A$2:$F$3224,6,FALSE)</f>
        <v>Gulf Coast Basin (LA, TX)</v>
      </c>
      <c r="C3289" s="1" t="s">
        <v>21268</v>
      </c>
      <c r="D3289" s="1"/>
      <c r="E3289" s="1"/>
      <c r="F3289" s="1" t="s">
        <v>21269</v>
      </c>
      <c r="G3289" s="1" t="s">
        <v>6993</v>
      </c>
      <c r="H3289" s="1">
        <v>48245</v>
      </c>
      <c r="I3289" s="1">
        <v>1010636</v>
      </c>
      <c r="J3289" s="1">
        <v>30.017336</v>
      </c>
      <c r="K3289" s="1">
        <v>-94.035028999999994</v>
      </c>
      <c r="L3289" s="1"/>
      <c r="M3289" s="1" t="s">
        <v>1485</v>
      </c>
      <c r="N3289" s="1" t="s">
        <v>9148</v>
      </c>
      <c r="O3289" s="1">
        <v>2022</v>
      </c>
      <c r="P3289" s="1">
        <v>77627</v>
      </c>
      <c r="Q3289" s="1" t="s">
        <v>21270</v>
      </c>
      <c r="R3289" s="1"/>
      <c r="S3289" s="1" t="s">
        <v>24367</v>
      </c>
      <c r="T3289" s="1" t="s">
        <v>6826</v>
      </c>
      <c r="U3289" s="1"/>
      <c r="V3289" s="1" t="s">
        <v>26256</v>
      </c>
      <c r="W3289" s="1" t="s">
        <v>6826</v>
      </c>
    </row>
    <row r="3290" spans="1:23" x14ac:dyDescent="0.25">
      <c r="A3290" s="1">
        <v>1013391</v>
      </c>
      <c r="B3290" s="5" t="str">
        <f>VLOOKUP(H3290,'FIPS Basin X-walk'!$A$2:$F$3224,6,FALSE)</f>
        <v>Gulf Coast Basin (LA, TX)</v>
      </c>
      <c r="C3290" s="1" t="s">
        <v>21296</v>
      </c>
      <c r="D3290" s="1"/>
      <c r="E3290" s="1"/>
      <c r="F3290" s="1" t="s">
        <v>21269</v>
      </c>
      <c r="G3290" s="1" t="s">
        <v>6993</v>
      </c>
      <c r="H3290" s="1">
        <v>48245</v>
      </c>
      <c r="I3290" s="1">
        <v>1013391</v>
      </c>
      <c r="J3290" s="1">
        <v>29.963705999999998</v>
      </c>
      <c r="K3290" s="1">
        <v>-93.999500999999995</v>
      </c>
      <c r="L3290" s="1"/>
      <c r="M3290" s="1" t="s">
        <v>1485</v>
      </c>
      <c r="N3290" s="1" t="s">
        <v>9148</v>
      </c>
      <c r="O3290" s="1">
        <v>2022</v>
      </c>
      <c r="P3290" s="1">
        <v>77627</v>
      </c>
      <c r="Q3290" s="1" t="s">
        <v>21297</v>
      </c>
      <c r="R3290" s="1"/>
      <c r="S3290" s="1" t="s">
        <v>26670</v>
      </c>
      <c r="T3290" s="1" t="s">
        <v>6826</v>
      </c>
      <c r="U3290" s="1"/>
      <c r="V3290" s="1" t="s">
        <v>7521</v>
      </c>
      <c r="W3290" s="1" t="s">
        <v>6826</v>
      </c>
    </row>
    <row r="3291" spans="1:23" x14ac:dyDescent="0.25">
      <c r="A3291" s="1">
        <v>1013597</v>
      </c>
      <c r="B3291" s="5" t="str">
        <f>VLOOKUP(H3291,'FIPS Basin X-walk'!$A$2:$F$3224,6,FALSE)</f>
        <v>Gulf Coast Basin (LA, TX)</v>
      </c>
      <c r="C3291" s="1" t="s">
        <v>21302</v>
      </c>
      <c r="D3291" s="1"/>
      <c r="E3291" s="1"/>
      <c r="F3291" s="1" t="s">
        <v>21269</v>
      </c>
      <c r="G3291" s="1" t="s">
        <v>6993</v>
      </c>
      <c r="H3291" s="1">
        <v>48245</v>
      </c>
      <c r="I3291" s="1">
        <v>1013597</v>
      </c>
      <c r="J3291" s="1">
        <v>29.997800999999999</v>
      </c>
      <c r="K3291" s="1">
        <v>-93.983183999999994</v>
      </c>
      <c r="L3291" s="1"/>
      <c r="M3291" s="1" t="s">
        <v>1485</v>
      </c>
      <c r="N3291" s="1" t="s">
        <v>9148</v>
      </c>
      <c r="O3291" s="1">
        <v>2022</v>
      </c>
      <c r="P3291" s="1">
        <v>77627</v>
      </c>
      <c r="Q3291" s="1" t="s">
        <v>21303</v>
      </c>
      <c r="R3291" s="1"/>
      <c r="S3291" s="1" t="s">
        <v>24624</v>
      </c>
      <c r="T3291" s="1" t="s">
        <v>6826</v>
      </c>
      <c r="U3291" s="1"/>
      <c r="V3291" s="1" t="s">
        <v>8117</v>
      </c>
      <c r="W3291" s="1" t="s">
        <v>6826</v>
      </c>
    </row>
    <row r="3292" spans="1:23" x14ac:dyDescent="0.25">
      <c r="A3292" s="1">
        <v>1000028</v>
      </c>
      <c r="B3292" s="5" t="str">
        <f>VLOOKUP(H3292,'FIPS Basin X-walk'!$A$2:$F$3224,6,FALSE)</f>
        <v>Illinois Basin</v>
      </c>
      <c r="C3292" s="1" t="s">
        <v>15580</v>
      </c>
      <c r="D3292" s="1"/>
      <c r="E3292" s="1"/>
      <c r="F3292" s="1" t="s">
        <v>15581</v>
      </c>
      <c r="G3292" s="1" t="s">
        <v>6993</v>
      </c>
      <c r="H3292" s="1">
        <v>29099</v>
      </c>
      <c r="I3292" s="1">
        <v>1000028</v>
      </c>
      <c r="J3292" s="1">
        <v>38.295166999999999</v>
      </c>
      <c r="K3292" s="1">
        <v>-90.400943999999996</v>
      </c>
      <c r="L3292" s="1"/>
      <c r="M3292" s="1" t="s">
        <v>1560</v>
      </c>
      <c r="N3292" s="1" t="s">
        <v>15447</v>
      </c>
      <c r="O3292" s="1">
        <v>2022</v>
      </c>
      <c r="P3292" s="1">
        <v>63070</v>
      </c>
      <c r="Q3292" s="1" t="s">
        <v>15582</v>
      </c>
      <c r="R3292" s="1"/>
      <c r="S3292" s="1" t="s">
        <v>24356</v>
      </c>
      <c r="T3292" s="1" t="s">
        <v>6826</v>
      </c>
      <c r="U3292" s="1"/>
      <c r="V3292" s="1" t="s">
        <v>8514</v>
      </c>
      <c r="W3292" s="1" t="s">
        <v>6826</v>
      </c>
    </row>
    <row r="3293" spans="1:23" x14ac:dyDescent="0.25">
      <c r="A3293" s="1">
        <v>1003501</v>
      </c>
      <c r="B3293" s="5" t="str">
        <f>VLOOKUP(H3293,'FIPS Basin X-walk'!$A$2:$F$3224,6,FALSE)</f>
        <v>Desha Basin</v>
      </c>
      <c r="C3293" s="1" t="s">
        <v>7878</v>
      </c>
      <c r="D3293" s="1"/>
      <c r="E3293" s="1"/>
      <c r="F3293" s="1" t="s">
        <v>7865</v>
      </c>
      <c r="G3293" s="1" t="s">
        <v>6993</v>
      </c>
      <c r="H3293" s="1">
        <v>5069</v>
      </c>
      <c r="I3293" s="1">
        <v>1003501</v>
      </c>
      <c r="J3293" s="1">
        <v>34.221569000000002</v>
      </c>
      <c r="K3293" s="1">
        <v>-91.907405999999995</v>
      </c>
      <c r="L3293" s="1"/>
      <c r="M3293" s="1" t="s">
        <v>1520</v>
      </c>
      <c r="N3293" s="1" t="s">
        <v>7740</v>
      </c>
      <c r="O3293" s="1">
        <v>2022</v>
      </c>
      <c r="P3293" s="1">
        <v>71601</v>
      </c>
      <c r="Q3293" s="1" t="s">
        <v>7879</v>
      </c>
      <c r="R3293" s="1"/>
      <c r="S3293" s="1"/>
      <c r="T3293" s="1" t="s">
        <v>6826</v>
      </c>
      <c r="U3293" s="1"/>
      <c r="V3293" s="1" t="s">
        <v>24723</v>
      </c>
      <c r="W3293" s="1" t="s">
        <v>6826</v>
      </c>
    </row>
    <row r="3294" spans="1:23" x14ac:dyDescent="0.25">
      <c r="A3294" s="1">
        <v>1003615</v>
      </c>
      <c r="B3294" s="5" t="str">
        <f>VLOOKUP(H3294,'FIPS Basin X-walk'!$A$2:$F$3224,6,FALSE)</f>
        <v>Desha Basin</v>
      </c>
      <c r="C3294" s="1" t="s">
        <v>7870</v>
      </c>
      <c r="D3294" s="1"/>
      <c r="E3294" s="1"/>
      <c r="F3294" s="1" t="s">
        <v>7865</v>
      </c>
      <c r="G3294" s="1" t="s">
        <v>6993</v>
      </c>
      <c r="H3294" s="1">
        <v>5069</v>
      </c>
      <c r="I3294" s="1">
        <v>1003615</v>
      </c>
      <c r="J3294" s="1">
        <v>34.339528000000001</v>
      </c>
      <c r="K3294" s="1">
        <v>-92.185610999999994</v>
      </c>
      <c r="L3294" s="1"/>
      <c r="M3294" s="1" t="s">
        <v>1520</v>
      </c>
      <c r="N3294" s="1" t="s">
        <v>7740</v>
      </c>
      <c r="O3294" s="1">
        <v>2022</v>
      </c>
      <c r="P3294" s="1">
        <v>71602</v>
      </c>
      <c r="Q3294" s="1" t="s">
        <v>7871</v>
      </c>
      <c r="R3294" s="1"/>
      <c r="S3294" s="1" t="s">
        <v>24358</v>
      </c>
      <c r="T3294" s="1" t="s">
        <v>6826</v>
      </c>
      <c r="U3294" s="1"/>
      <c r="V3294" s="1" t="s">
        <v>6878</v>
      </c>
      <c r="W3294" s="1" t="s">
        <v>6826</v>
      </c>
    </row>
    <row r="3295" spans="1:23" x14ac:dyDescent="0.25">
      <c r="A3295" s="1">
        <v>1004809</v>
      </c>
      <c r="B3295" s="5" t="str">
        <f>VLOOKUP(H3295,'FIPS Basin X-walk'!$A$2:$F$3224,6,FALSE)</f>
        <v>Desha Basin</v>
      </c>
      <c r="C3295" s="1" t="s">
        <v>7872</v>
      </c>
      <c r="D3295" s="1"/>
      <c r="E3295" s="1"/>
      <c r="F3295" s="1" t="s">
        <v>7865</v>
      </c>
      <c r="G3295" s="1" t="s">
        <v>6993</v>
      </c>
      <c r="H3295" s="1">
        <v>5069</v>
      </c>
      <c r="I3295" s="1">
        <v>1004809</v>
      </c>
      <c r="J3295" s="1">
        <v>34.262343000000001</v>
      </c>
      <c r="K3295" s="1">
        <v>-92.077601999999999</v>
      </c>
      <c r="L3295" s="1"/>
      <c r="M3295" s="1" t="s">
        <v>1520</v>
      </c>
      <c r="N3295" s="1" t="s">
        <v>7740</v>
      </c>
      <c r="O3295" s="1">
        <v>2022</v>
      </c>
      <c r="P3295" s="1">
        <v>71602</v>
      </c>
      <c r="Q3295" s="1" t="s">
        <v>7873</v>
      </c>
      <c r="R3295" s="1"/>
      <c r="S3295" s="1" t="s">
        <v>24363</v>
      </c>
      <c r="T3295" s="1" t="s">
        <v>6826</v>
      </c>
      <c r="U3295" s="1"/>
      <c r="V3295" s="1" t="s">
        <v>6850</v>
      </c>
      <c r="W3295" s="1" t="s">
        <v>6826</v>
      </c>
    </row>
    <row r="3296" spans="1:23" x14ac:dyDescent="0.25">
      <c r="A3296" s="1">
        <v>1007614</v>
      </c>
      <c r="B3296" s="5" t="str">
        <f>VLOOKUP(H3296,'FIPS Basin X-walk'!$A$2:$F$3224,6,FALSE)</f>
        <v>Desha Basin</v>
      </c>
      <c r="C3296" s="1" t="s">
        <v>7880</v>
      </c>
      <c r="D3296" s="1"/>
      <c r="E3296" s="1"/>
      <c r="F3296" s="1" t="s">
        <v>7881</v>
      </c>
      <c r="G3296" s="1" t="s">
        <v>6993</v>
      </c>
      <c r="H3296" s="1">
        <v>5069</v>
      </c>
      <c r="I3296" s="1">
        <v>1007614</v>
      </c>
      <c r="J3296" s="1">
        <v>34.204410000000003</v>
      </c>
      <c r="K3296" s="1">
        <v>-92.099000000000004</v>
      </c>
      <c r="L3296" s="1"/>
      <c r="M3296" s="1" t="s">
        <v>1520</v>
      </c>
      <c r="N3296" s="1" t="s">
        <v>7740</v>
      </c>
      <c r="O3296" s="1">
        <v>2022</v>
      </c>
      <c r="P3296" s="1">
        <v>71603</v>
      </c>
      <c r="Q3296" s="1" t="s">
        <v>7882</v>
      </c>
      <c r="R3296" s="1"/>
      <c r="S3296" s="1" t="s">
        <v>24358</v>
      </c>
      <c r="T3296" s="1" t="s">
        <v>6826</v>
      </c>
      <c r="U3296" s="1"/>
      <c r="V3296" s="1" t="s">
        <v>6878</v>
      </c>
      <c r="W3296" s="1" t="s">
        <v>6826</v>
      </c>
    </row>
    <row r="3297" spans="1:23" x14ac:dyDescent="0.25">
      <c r="A3297" s="1">
        <v>1005680</v>
      </c>
      <c r="B3297" s="5" t="str">
        <f>VLOOKUP(H3297,'FIPS Basin X-walk'!$A$2:$F$3224,6,FALSE)</f>
        <v>Appalachian Basin (Eastern Overthrust Area)</v>
      </c>
      <c r="C3297" s="1" t="s">
        <v>7026</v>
      </c>
      <c r="D3297" s="1"/>
      <c r="E3297" s="1"/>
      <c r="F3297" s="1" t="s">
        <v>7027</v>
      </c>
      <c r="G3297" s="1" t="s">
        <v>6993</v>
      </c>
      <c r="H3297" s="1">
        <v>1073</v>
      </c>
      <c r="I3297" s="1">
        <v>1005680</v>
      </c>
      <c r="J3297" s="1">
        <v>33.709434999999999</v>
      </c>
      <c r="K3297" s="1">
        <v>-86.711855999999997</v>
      </c>
      <c r="L3297" s="1"/>
      <c r="M3297" s="1" t="s">
        <v>1482</v>
      </c>
      <c r="N3297" s="1" t="s">
        <v>6824</v>
      </c>
      <c r="O3297" s="1">
        <v>2022</v>
      </c>
      <c r="P3297" s="1">
        <v>35126</v>
      </c>
      <c r="Q3297" s="1" t="s">
        <v>7028</v>
      </c>
      <c r="R3297" s="1"/>
      <c r="S3297" s="1" t="s">
        <v>24358</v>
      </c>
      <c r="T3297" s="1" t="s">
        <v>6826</v>
      </c>
      <c r="U3297" s="1"/>
      <c r="V3297" s="1" t="s">
        <v>7018</v>
      </c>
      <c r="W3297" s="1" t="s">
        <v>6826</v>
      </c>
    </row>
    <row r="3298" spans="1:23" x14ac:dyDescent="0.25">
      <c r="A3298" s="1">
        <v>1002023</v>
      </c>
      <c r="B3298" s="5" t="str">
        <f>VLOOKUP(H3298,'FIPS Basin X-walk'!$A$2:$F$3224,6,FALSE)</f>
        <v>Gulf Coast Basin (LA, TX)</v>
      </c>
      <c r="C3298" s="1" t="s">
        <v>21307</v>
      </c>
      <c r="D3298" s="1"/>
      <c r="E3298" s="1"/>
      <c r="F3298" s="1" t="s">
        <v>21272</v>
      </c>
      <c r="G3298" s="1" t="s">
        <v>6993</v>
      </c>
      <c r="H3298" s="1">
        <v>48245</v>
      </c>
      <c r="I3298" s="1">
        <v>1002023</v>
      </c>
      <c r="J3298" s="1">
        <v>29.890180000000001</v>
      </c>
      <c r="K3298" s="1">
        <v>-93.948250999999999</v>
      </c>
      <c r="L3298" s="1"/>
      <c r="M3298" s="1" t="s">
        <v>1485</v>
      </c>
      <c r="N3298" s="1" t="s">
        <v>9148</v>
      </c>
      <c r="O3298" s="1">
        <v>2022</v>
      </c>
      <c r="P3298" s="1">
        <v>77641</v>
      </c>
      <c r="Q3298" s="1" t="s">
        <v>21308</v>
      </c>
      <c r="R3298" s="1"/>
      <c r="S3298" s="1" t="s">
        <v>24387</v>
      </c>
      <c r="T3298" s="1" t="s">
        <v>6826</v>
      </c>
      <c r="U3298" s="1"/>
      <c r="V3298" s="1" t="s">
        <v>7202</v>
      </c>
      <c r="W3298" s="1" t="s">
        <v>6826</v>
      </c>
    </row>
    <row r="3299" spans="1:23" x14ac:dyDescent="0.25">
      <c r="A3299" s="1">
        <v>1002146</v>
      </c>
      <c r="B3299" s="5" t="str">
        <f>VLOOKUP(H3299,'FIPS Basin X-walk'!$A$2:$F$3224,6,FALSE)</f>
        <v>Gulf Coast Basin (LA, TX)</v>
      </c>
      <c r="C3299" s="1" t="s">
        <v>21298</v>
      </c>
      <c r="D3299" s="1"/>
      <c r="E3299" s="1"/>
      <c r="F3299" s="1" t="s">
        <v>21277</v>
      </c>
      <c r="G3299" s="1" t="s">
        <v>6993</v>
      </c>
      <c r="H3299" s="1">
        <v>48245</v>
      </c>
      <c r="I3299" s="1">
        <v>1002146</v>
      </c>
      <c r="J3299" s="1">
        <v>29.850396</v>
      </c>
      <c r="K3299" s="1">
        <v>-93.977221999999998</v>
      </c>
      <c r="L3299" s="1"/>
      <c r="M3299" s="1" t="s">
        <v>1485</v>
      </c>
      <c r="N3299" s="1" t="s">
        <v>9148</v>
      </c>
      <c r="O3299" s="1">
        <v>2022</v>
      </c>
      <c r="P3299" s="1">
        <v>77640</v>
      </c>
      <c r="Q3299" s="1" t="s">
        <v>24851</v>
      </c>
      <c r="R3299" s="1"/>
      <c r="S3299" s="1" t="s">
        <v>24473</v>
      </c>
      <c r="T3299" s="1" t="s">
        <v>6826</v>
      </c>
      <c r="U3299" s="1"/>
      <c r="V3299" s="1" t="s">
        <v>20443</v>
      </c>
      <c r="W3299" s="1" t="s">
        <v>6826</v>
      </c>
    </row>
    <row r="3300" spans="1:23" x14ac:dyDescent="0.25">
      <c r="A3300" s="1">
        <v>1002657</v>
      </c>
      <c r="B3300" s="5" t="str">
        <f>VLOOKUP(H3300,'FIPS Basin X-walk'!$A$2:$F$3224,6,FALSE)</f>
        <v>Gulf Coast Basin (LA, TX)</v>
      </c>
      <c r="C3300" s="1" t="s">
        <v>21282</v>
      </c>
      <c r="D3300" s="1"/>
      <c r="E3300" s="1"/>
      <c r="F3300" s="1" t="s">
        <v>21277</v>
      </c>
      <c r="G3300" s="1" t="s">
        <v>6993</v>
      </c>
      <c r="H3300" s="1">
        <v>48245</v>
      </c>
      <c r="I3300" s="1">
        <v>1002657</v>
      </c>
      <c r="J3300" s="1">
        <v>29.868333</v>
      </c>
      <c r="K3300" s="1">
        <v>-93.968333000000001</v>
      </c>
      <c r="L3300" s="1"/>
      <c r="M3300" s="1" t="s">
        <v>1485</v>
      </c>
      <c r="N3300" s="1" t="s">
        <v>9148</v>
      </c>
      <c r="O3300" s="1">
        <v>2022</v>
      </c>
      <c r="P3300" s="1">
        <v>77640</v>
      </c>
      <c r="Q3300" s="1" t="s">
        <v>21283</v>
      </c>
      <c r="R3300" s="1"/>
      <c r="S3300" s="1" t="s">
        <v>24369</v>
      </c>
      <c r="T3300" s="1" t="s">
        <v>6826</v>
      </c>
      <c r="U3300" s="1"/>
      <c r="V3300" s="1" t="s">
        <v>8406</v>
      </c>
      <c r="W3300" s="1" t="s">
        <v>6826</v>
      </c>
    </row>
    <row r="3301" spans="1:23" x14ac:dyDescent="0.25">
      <c r="A3301" s="1">
        <v>1005743</v>
      </c>
      <c r="B3301" s="5" t="str">
        <f>VLOOKUP(H3301,'FIPS Basin X-walk'!$A$2:$F$3224,6,FALSE)</f>
        <v>Gulf Coast Basin (LA, TX)</v>
      </c>
      <c r="C3301" s="1" t="s">
        <v>21281</v>
      </c>
      <c r="D3301" s="1"/>
      <c r="E3301" s="1"/>
      <c r="F3301" s="1" t="s">
        <v>21277</v>
      </c>
      <c r="G3301" s="1" t="s">
        <v>6993</v>
      </c>
      <c r="H3301" s="1">
        <v>48245</v>
      </c>
      <c r="I3301" s="1">
        <v>1005743</v>
      </c>
      <c r="J3301" s="1">
        <v>29.957934999999999</v>
      </c>
      <c r="K3301" s="1">
        <v>-93.897484000000006</v>
      </c>
      <c r="L3301" s="1"/>
      <c r="M3301" s="1" t="s">
        <v>1485</v>
      </c>
      <c r="N3301" s="1" t="s">
        <v>9148</v>
      </c>
      <c r="O3301" s="1">
        <v>2022</v>
      </c>
      <c r="P3301" s="1">
        <v>77642</v>
      </c>
      <c r="Q3301" s="1" t="s">
        <v>25589</v>
      </c>
      <c r="R3301" s="1"/>
      <c r="S3301" s="1" t="s">
        <v>24369</v>
      </c>
      <c r="T3301" s="1" t="s">
        <v>6828</v>
      </c>
      <c r="U3301" s="1"/>
      <c r="V3301" s="1" t="s">
        <v>13323</v>
      </c>
      <c r="W3301" s="1" t="s">
        <v>6826</v>
      </c>
    </row>
    <row r="3302" spans="1:23" x14ac:dyDescent="0.25">
      <c r="A3302" s="1">
        <v>1006402</v>
      </c>
      <c r="B3302" s="5" t="str">
        <f>VLOOKUP(H3302,'FIPS Basin X-walk'!$A$2:$F$3224,6,FALSE)</f>
        <v>Gulf Coast Basin (LA, TX)</v>
      </c>
      <c r="C3302" s="1" t="s">
        <v>21313</v>
      </c>
      <c r="D3302" s="1"/>
      <c r="E3302" s="1"/>
      <c r="F3302" s="1" t="s">
        <v>21272</v>
      </c>
      <c r="G3302" s="1" t="s">
        <v>6993</v>
      </c>
      <c r="H3302" s="1">
        <v>48245</v>
      </c>
      <c r="I3302" s="1">
        <v>1006402</v>
      </c>
      <c r="J3302" s="1">
        <v>29.859444</v>
      </c>
      <c r="K3302" s="1">
        <v>-93.965833000000003</v>
      </c>
      <c r="L3302" s="1"/>
      <c r="M3302" s="1" t="s">
        <v>1485</v>
      </c>
      <c r="N3302" s="1" t="s">
        <v>9148</v>
      </c>
      <c r="O3302" s="1">
        <v>2022</v>
      </c>
      <c r="P3302" s="1">
        <v>77640</v>
      </c>
      <c r="Q3302" s="1" t="s">
        <v>21314</v>
      </c>
      <c r="R3302" s="1"/>
      <c r="S3302" s="1" t="s">
        <v>24387</v>
      </c>
      <c r="T3302" s="1" t="s">
        <v>6828</v>
      </c>
      <c r="U3302" s="1"/>
      <c r="V3302" s="1" t="s">
        <v>8088</v>
      </c>
      <c r="W3302" s="1" t="s">
        <v>6826</v>
      </c>
    </row>
    <row r="3303" spans="1:23" x14ac:dyDescent="0.25">
      <c r="A3303" s="1">
        <v>1006543</v>
      </c>
      <c r="B3303" s="5" t="str">
        <f>VLOOKUP(H3303,'FIPS Basin X-walk'!$A$2:$F$3224,6,FALSE)</f>
        <v>Gulf Coast Basin (LA, TX)</v>
      </c>
      <c r="C3303" s="1" t="s">
        <v>21301</v>
      </c>
      <c r="D3303" s="1"/>
      <c r="E3303" s="1"/>
      <c r="F3303" s="1" t="s">
        <v>21277</v>
      </c>
      <c r="G3303" s="1" t="s">
        <v>6993</v>
      </c>
      <c r="H3303" s="1">
        <v>48245</v>
      </c>
      <c r="I3303" s="1">
        <v>1006543</v>
      </c>
      <c r="J3303" s="1">
        <v>29.951649</v>
      </c>
      <c r="K3303" s="1">
        <v>-93.887271999999996</v>
      </c>
      <c r="L3303" s="1"/>
      <c r="M3303" s="1" t="s">
        <v>1485</v>
      </c>
      <c r="N3303" s="1" t="s">
        <v>9148</v>
      </c>
      <c r="O3303" s="1">
        <v>2022</v>
      </c>
      <c r="P3303" s="1">
        <v>77642</v>
      </c>
      <c r="Q3303" s="1" t="s">
        <v>25734</v>
      </c>
      <c r="R3303" s="1"/>
      <c r="S3303" s="1" t="s">
        <v>24473</v>
      </c>
      <c r="T3303" s="1" t="s">
        <v>6828</v>
      </c>
      <c r="U3303" s="1"/>
      <c r="V3303" s="1" t="s">
        <v>7331</v>
      </c>
      <c r="W3303" s="1" t="s">
        <v>6826</v>
      </c>
    </row>
    <row r="3304" spans="1:23" x14ac:dyDescent="0.25">
      <c r="A3304" s="1">
        <v>1006578</v>
      </c>
      <c r="B3304" s="5" t="str">
        <f>VLOOKUP(H3304,'FIPS Basin X-walk'!$A$2:$F$3224,6,FALSE)</f>
        <v>Gulf Coast Basin (LA, TX)</v>
      </c>
      <c r="C3304" s="1" t="s">
        <v>21315</v>
      </c>
      <c r="D3304" s="1"/>
      <c r="E3304" s="1"/>
      <c r="F3304" s="1" t="s">
        <v>21277</v>
      </c>
      <c r="G3304" s="1" t="s">
        <v>6993</v>
      </c>
      <c r="H3304" s="1">
        <v>48245</v>
      </c>
      <c r="I3304" s="1">
        <v>1006578</v>
      </c>
      <c r="J3304" s="1">
        <v>29.835111000000001</v>
      </c>
      <c r="K3304" s="1">
        <v>-93.963542000000004</v>
      </c>
      <c r="L3304" s="1"/>
      <c r="M3304" s="1" t="s">
        <v>1485</v>
      </c>
      <c r="N3304" s="1" t="s">
        <v>9148</v>
      </c>
      <c r="O3304" s="1">
        <v>2022</v>
      </c>
      <c r="P3304" s="1">
        <v>77640</v>
      </c>
      <c r="Q3304" s="1" t="s">
        <v>21316</v>
      </c>
      <c r="R3304" s="1"/>
      <c r="S3304" s="1" t="s">
        <v>24423</v>
      </c>
      <c r="T3304" s="1" t="s">
        <v>6826</v>
      </c>
      <c r="U3304" s="1"/>
      <c r="V3304" s="1" t="s">
        <v>13256</v>
      </c>
      <c r="W3304" s="1" t="s">
        <v>6826</v>
      </c>
    </row>
    <row r="3305" spans="1:23" x14ac:dyDescent="0.25">
      <c r="A3305" s="1">
        <v>1006891</v>
      </c>
      <c r="B3305" s="5" t="str">
        <f>VLOOKUP(H3305,'FIPS Basin X-walk'!$A$2:$F$3224,6,FALSE)</f>
        <v>Gulf Coast Basin (LA, TX)</v>
      </c>
      <c r="C3305" s="1" t="s">
        <v>21276</v>
      </c>
      <c r="D3305" s="1"/>
      <c r="E3305" s="1"/>
      <c r="F3305" s="1" t="s">
        <v>21277</v>
      </c>
      <c r="G3305" s="1" t="s">
        <v>6993</v>
      </c>
      <c r="H3305" s="1">
        <v>48245</v>
      </c>
      <c r="I3305" s="1">
        <v>1006891</v>
      </c>
      <c r="J3305" s="1">
        <v>29.892778</v>
      </c>
      <c r="K3305" s="1">
        <v>-93.973332999999997</v>
      </c>
      <c r="L3305" s="1"/>
      <c r="M3305" s="1" t="s">
        <v>1485</v>
      </c>
      <c r="N3305" s="1" t="s">
        <v>9148</v>
      </c>
      <c r="O3305" s="1">
        <v>2022</v>
      </c>
      <c r="P3305" s="1">
        <v>77640</v>
      </c>
      <c r="Q3305" s="1" t="s">
        <v>25778</v>
      </c>
      <c r="R3305" s="1"/>
      <c r="S3305" s="1" t="s">
        <v>24367</v>
      </c>
      <c r="T3305" s="1" t="s">
        <v>6826</v>
      </c>
      <c r="U3305" s="1"/>
      <c r="V3305" s="1" t="s">
        <v>21278</v>
      </c>
      <c r="W3305" s="1" t="s">
        <v>6826</v>
      </c>
    </row>
    <row r="3306" spans="1:23" x14ac:dyDescent="0.25">
      <c r="A3306" s="1">
        <v>1007458</v>
      </c>
      <c r="B3306" s="5" t="str">
        <f>VLOOKUP(H3306,'FIPS Basin X-walk'!$A$2:$F$3224,6,FALSE)</f>
        <v>Gulf Coast Basin (LA, TX)</v>
      </c>
      <c r="C3306" s="1" t="s">
        <v>21311</v>
      </c>
      <c r="D3306" s="1"/>
      <c r="E3306" s="1"/>
      <c r="F3306" s="1" t="s">
        <v>21277</v>
      </c>
      <c r="G3306" s="1" t="s">
        <v>6993</v>
      </c>
      <c r="H3306" s="1">
        <v>48245</v>
      </c>
      <c r="I3306" s="1">
        <v>1007458</v>
      </c>
      <c r="J3306" s="1">
        <v>29.883333</v>
      </c>
      <c r="K3306" s="1">
        <v>-93.958332999999996</v>
      </c>
      <c r="L3306" s="1"/>
      <c r="M3306" s="1" t="s">
        <v>1485</v>
      </c>
      <c r="N3306" s="1" t="s">
        <v>9148</v>
      </c>
      <c r="O3306" s="1">
        <v>2022</v>
      </c>
      <c r="P3306" s="1">
        <v>77640</v>
      </c>
      <c r="Q3306" s="1" t="s">
        <v>21312</v>
      </c>
      <c r="R3306" s="1"/>
      <c r="S3306" s="1" t="s">
        <v>24369</v>
      </c>
      <c r="T3306" s="1" t="s">
        <v>6828</v>
      </c>
      <c r="U3306" s="1"/>
      <c r="V3306" s="1" t="s">
        <v>21278</v>
      </c>
      <c r="W3306" s="1" t="s">
        <v>6826</v>
      </c>
    </row>
    <row r="3307" spans="1:23" x14ac:dyDescent="0.25">
      <c r="A3307" s="1">
        <v>1011080</v>
      </c>
      <c r="B3307" s="5" t="str">
        <f>VLOOKUP(H3307,'FIPS Basin X-walk'!$A$2:$F$3224,6,FALSE)</f>
        <v>Gulf Coast Basin (LA, TX)</v>
      </c>
      <c r="C3307" s="1" t="s">
        <v>21271</v>
      </c>
      <c r="D3307" s="1"/>
      <c r="E3307" s="1"/>
      <c r="F3307" s="1" t="s">
        <v>21272</v>
      </c>
      <c r="G3307" s="1" t="s">
        <v>6993</v>
      </c>
      <c r="H3307" s="1">
        <v>48245</v>
      </c>
      <c r="I3307" s="1">
        <v>1011080</v>
      </c>
      <c r="J3307" s="1">
        <v>29.890280000000001</v>
      </c>
      <c r="K3307" s="1">
        <v>-93.936800000000005</v>
      </c>
      <c r="L3307" s="1"/>
      <c r="M3307" s="1" t="s">
        <v>1485</v>
      </c>
      <c r="N3307" s="1" t="s">
        <v>9148</v>
      </c>
      <c r="O3307" s="1">
        <v>2022</v>
      </c>
      <c r="P3307" s="1">
        <v>77641</v>
      </c>
      <c r="Q3307" s="1" t="s">
        <v>21273</v>
      </c>
      <c r="R3307" s="1"/>
      <c r="S3307" s="1" t="s">
        <v>24387</v>
      </c>
      <c r="T3307" s="1" t="s">
        <v>6826</v>
      </c>
      <c r="U3307" s="1"/>
      <c r="V3307" s="1" t="s">
        <v>7202</v>
      </c>
      <c r="W3307" s="1" t="s">
        <v>6826</v>
      </c>
    </row>
    <row r="3308" spans="1:23" x14ac:dyDescent="0.25">
      <c r="A3308" s="1">
        <v>1014234</v>
      </c>
      <c r="B3308" s="5" t="str">
        <f>VLOOKUP(H3308,'FIPS Basin X-walk'!$A$2:$F$3224,6,FALSE)</f>
        <v>Gulf Coast Basin (LA, TX)</v>
      </c>
      <c r="C3308" s="1" t="s">
        <v>26922</v>
      </c>
      <c r="D3308" s="1"/>
      <c r="E3308" s="1"/>
      <c r="F3308" s="1" t="s">
        <v>21272</v>
      </c>
      <c r="G3308" s="1" t="s">
        <v>6993</v>
      </c>
      <c r="H3308" s="1">
        <v>48245</v>
      </c>
      <c r="I3308" s="1">
        <v>1014234</v>
      </c>
      <c r="J3308" s="1">
        <v>29.961970000000001</v>
      </c>
      <c r="K3308" s="1">
        <v>-93.893328999999994</v>
      </c>
      <c r="L3308" s="1"/>
      <c r="M3308" s="1" t="s">
        <v>1485</v>
      </c>
      <c r="N3308" s="1" t="s">
        <v>9148</v>
      </c>
      <c r="O3308" s="1">
        <v>2022</v>
      </c>
      <c r="P3308" s="1">
        <v>77642</v>
      </c>
      <c r="Q3308" s="1" t="s">
        <v>26923</v>
      </c>
      <c r="R3308" s="1"/>
      <c r="S3308" s="1" t="s">
        <v>24473</v>
      </c>
      <c r="T3308" s="1" t="s">
        <v>6826</v>
      </c>
      <c r="U3308" s="1"/>
      <c r="V3308" s="1" t="s">
        <v>21059</v>
      </c>
      <c r="W3308" s="1" t="s">
        <v>6826</v>
      </c>
    </row>
    <row r="3309" spans="1:23" x14ac:dyDescent="0.25">
      <c r="A3309" s="1">
        <v>1003780</v>
      </c>
      <c r="B3309" s="5" t="str">
        <f>VLOOKUP(H3309,'FIPS Basin X-walk'!$A$2:$F$3224,6,FALSE)</f>
        <v>Gulf Coast Basin (LA, TX)</v>
      </c>
      <c r="C3309" s="1" t="s">
        <v>21309</v>
      </c>
      <c r="D3309" s="1"/>
      <c r="E3309" s="1"/>
      <c r="F3309" s="1" t="s">
        <v>21280</v>
      </c>
      <c r="G3309" s="1" t="s">
        <v>6993</v>
      </c>
      <c r="H3309" s="1">
        <v>48245</v>
      </c>
      <c r="I3309" s="1">
        <v>1003780</v>
      </c>
      <c r="J3309" s="1">
        <v>29.981116</v>
      </c>
      <c r="K3309" s="1">
        <v>-93.952388999999997</v>
      </c>
      <c r="L3309" s="1"/>
      <c r="M3309" s="1" t="s">
        <v>1485</v>
      </c>
      <c r="N3309" s="1" t="s">
        <v>9148</v>
      </c>
      <c r="O3309" s="1">
        <v>2022</v>
      </c>
      <c r="P3309" s="1">
        <v>77651</v>
      </c>
      <c r="Q3309" s="1" t="s">
        <v>21310</v>
      </c>
      <c r="R3309" s="1"/>
      <c r="S3309" s="1" t="s">
        <v>24387</v>
      </c>
      <c r="T3309" s="1" t="s">
        <v>6826</v>
      </c>
      <c r="U3309" s="1"/>
      <c r="V3309" s="1" t="s">
        <v>8086</v>
      </c>
      <c r="W3309" s="1" t="s">
        <v>6828</v>
      </c>
    </row>
    <row r="3310" spans="1:23" x14ac:dyDescent="0.25">
      <c r="A3310" s="1">
        <v>1005623</v>
      </c>
      <c r="B3310" s="5" t="str">
        <f>VLOOKUP(H3310,'FIPS Basin X-walk'!$A$2:$F$3224,6,FALSE)</f>
        <v>Gulf Coast Basin (LA, TX)</v>
      </c>
      <c r="C3310" s="1" t="s">
        <v>21304</v>
      </c>
      <c r="D3310" s="1"/>
      <c r="E3310" s="1"/>
      <c r="F3310" s="1" t="s">
        <v>21280</v>
      </c>
      <c r="G3310" s="1" t="s">
        <v>6993</v>
      </c>
      <c r="H3310" s="1">
        <v>48245</v>
      </c>
      <c r="I3310" s="1">
        <v>1005623</v>
      </c>
      <c r="J3310" s="1">
        <v>29.987663999999999</v>
      </c>
      <c r="K3310" s="1">
        <v>-93.944972000000007</v>
      </c>
      <c r="L3310" s="1"/>
      <c r="M3310" s="1" t="s">
        <v>1485</v>
      </c>
      <c r="N3310" s="1" t="s">
        <v>9148</v>
      </c>
      <c r="O3310" s="1">
        <v>2022</v>
      </c>
      <c r="P3310" s="1">
        <v>77651</v>
      </c>
      <c r="Q3310" s="1" t="s">
        <v>21305</v>
      </c>
      <c r="R3310" s="1"/>
      <c r="S3310" s="1" t="s">
        <v>24376</v>
      </c>
      <c r="T3310" s="1" t="s">
        <v>6826</v>
      </c>
      <c r="U3310" s="1"/>
      <c r="V3310" s="1" t="s">
        <v>21306</v>
      </c>
      <c r="W3310" s="1" t="s">
        <v>6826</v>
      </c>
    </row>
    <row r="3311" spans="1:23" x14ac:dyDescent="0.25">
      <c r="A3311" s="1">
        <v>1007909</v>
      </c>
      <c r="B3311" s="5" t="str">
        <f>VLOOKUP(H3311,'FIPS Basin X-walk'!$A$2:$F$3224,6,FALSE)</f>
        <v>Gulf Coast Basin (LA, TX)</v>
      </c>
      <c r="C3311" s="1" t="s">
        <v>21279</v>
      </c>
      <c r="D3311" s="1"/>
      <c r="E3311" s="1"/>
      <c r="F3311" s="1" t="s">
        <v>21280</v>
      </c>
      <c r="G3311" s="1" t="s">
        <v>6993</v>
      </c>
      <c r="H3311" s="1">
        <v>48245</v>
      </c>
      <c r="I3311" s="1">
        <v>1007909</v>
      </c>
      <c r="J3311" s="1">
        <v>29.972631</v>
      </c>
      <c r="K3311" s="1">
        <v>-93.957237000000006</v>
      </c>
      <c r="L3311" s="1"/>
      <c r="M3311" s="1" t="s">
        <v>1485</v>
      </c>
      <c r="N3311" s="1" t="s">
        <v>9148</v>
      </c>
      <c r="O3311" s="1">
        <v>2022</v>
      </c>
      <c r="P3311" s="1">
        <v>77651</v>
      </c>
      <c r="Q3311" s="1" t="s">
        <v>20449</v>
      </c>
      <c r="R3311" s="1" t="s">
        <v>24367</v>
      </c>
      <c r="S3311" s="1" t="s">
        <v>24473</v>
      </c>
      <c r="T3311" s="1" t="s">
        <v>6828</v>
      </c>
      <c r="U3311" s="1"/>
      <c r="V3311" s="1" t="s">
        <v>7185</v>
      </c>
      <c r="W3311" s="1" t="s">
        <v>6826</v>
      </c>
    </row>
    <row r="3312" spans="1:23" x14ac:dyDescent="0.25">
      <c r="A3312" s="1">
        <v>1005732</v>
      </c>
      <c r="B3312" s="5" t="str">
        <f>VLOOKUP(H3312,'FIPS Basin X-walk'!$A$2:$F$3224,6,FALSE)</f>
        <v>Western Columbia Basin</v>
      </c>
      <c r="C3312" s="1" t="s">
        <v>22581</v>
      </c>
      <c r="D3312" s="1"/>
      <c r="E3312" s="1"/>
      <c r="F3312" s="1" t="s">
        <v>22582</v>
      </c>
      <c r="G3312" s="1" t="s">
        <v>6993</v>
      </c>
      <c r="H3312" s="1">
        <v>53031</v>
      </c>
      <c r="I3312" s="1">
        <v>1005732</v>
      </c>
      <c r="J3312" s="1">
        <v>48.093792999999998</v>
      </c>
      <c r="K3312" s="1">
        <v>-122.796806</v>
      </c>
      <c r="L3312" s="1"/>
      <c r="M3312" s="1" t="s">
        <v>1480</v>
      </c>
      <c r="N3312" s="1" t="s">
        <v>9611</v>
      </c>
      <c r="O3312" s="1">
        <v>2022</v>
      </c>
      <c r="P3312" s="1">
        <v>98368</v>
      </c>
      <c r="Q3312" s="1" t="s">
        <v>22583</v>
      </c>
      <c r="R3312" s="1"/>
      <c r="S3312" s="1" t="s">
        <v>24431</v>
      </c>
      <c r="T3312" s="1" t="s">
        <v>6828</v>
      </c>
      <c r="U3312" s="1"/>
      <c r="V3312" s="1" t="s">
        <v>22584</v>
      </c>
      <c r="W3312" s="1" t="s">
        <v>6828</v>
      </c>
    </row>
    <row r="3313" spans="1:23" x14ac:dyDescent="0.25">
      <c r="A3313" s="1">
        <v>1004319</v>
      </c>
      <c r="B3313" s="5" t="str">
        <f>VLOOKUP(H3313,'FIPS Basin X-walk'!$A$2:$F$3224,6,FALSE)</f>
        <v>Appalachian Basin (Eastern Overthrust Area)</v>
      </c>
      <c r="C3313" s="1" t="s">
        <v>25283</v>
      </c>
      <c r="D3313" s="1"/>
      <c r="E3313" s="1"/>
      <c r="F3313" s="1" t="s">
        <v>25284</v>
      </c>
      <c r="G3313" s="1" t="s">
        <v>6993</v>
      </c>
      <c r="H3313" s="1">
        <v>42065</v>
      </c>
      <c r="I3313" s="1">
        <v>1004319</v>
      </c>
      <c r="J3313" s="1">
        <v>40.9099</v>
      </c>
      <c r="K3313" s="1">
        <v>-79.018199999999993</v>
      </c>
      <c r="L3313" s="1"/>
      <c r="M3313" s="1" t="s">
        <v>1501</v>
      </c>
      <c r="N3313" s="1" t="s">
        <v>18868</v>
      </c>
      <c r="O3313" s="1">
        <v>2022</v>
      </c>
      <c r="P3313" s="1">
        <v>15767</v>
      </c>
      <c r="Q3313" s="1" t="s">
        <v>24052</v>
      </c>
      <c r="R3313" s="1"/>
      <c r="S3313" s="1" t="s">
        <v>24435</v>
      </c>
      <c r="T3313" s="1" t="s">
        <v>6826</v>
      </c>
      <c r="U3313" s="1"/>
      <c r="V3313" s="1" t="s">
        <v>16850</v>
      </c>
      <c r="W3313" s="1" t="s">
        <v>6826</v>
      </c>
    </row>
    <row r="3314" spans="1:23" x14ac:dyDescent="0.25">
      <c r="A3314" s="1">
        <v>1004057</v>
      </c>
      <c r="B3314" s="5" t="str">
        <f>VLOOKUP(H3314,'FIPS Basin X-walk'!$A$2:$F$3224,6,FALSE)</f>
        <v>Appalachian Basin</v>
      </c>
      <c r="C3314" s="1" t="s">
        <v>16798</v>
      </c>
      <c r="D3314" s="1"/>
      <c r="E3314" s="1"/>
      <c r="F3314" s="1" t="s">
        <v>16799</v>
      </c>
      <c r="G3314" s="1" t="s">
        <v>6993</v>
      </c>
      <c r="H3314" s="1">
        <v>36045</v>
      </c>
      <c r="I3314" s="1">
        <v>1004057</v>
      </c>
      <c r="J3314" s="1">
        <v>43.825060000000001</v>
      </c>
      <c r="K3314" s="1">
        <v>-75.903959999999998</v>
      </c>
      <c r="L3314" s="1"/>
      <c r="M3314" s="1" t="s">
        <v>1481</v>
      </c>
      <c r="N3314" s="1" t="s">
        <v>16632</v>
      </c>
      <c r="O3314" s="1">
        <v>2022</v>
      </c>
      <c r="P3314" s="1">
        <v>13682</v>
      </c>
      <c r="Q3314" s="1" t="s">
        <v>16800</v>
      </c>
      <c r="R3314" s="1"/>
      <c r="S3314" s="1" t="s">
        <v>24358</v>
      </c>
      <c r="T3314" s="1" t="s">
        <v>6826</v>
      </c>
      <c r="U3314" s="1"/>
      <c r="V3314" s="1" t="s">
        <v>16801</v>
      </c>
      <c r="W3314" s="1" t="s">
        <v>6826</v>
      </c>
    </row>
    <row r="3315" spans="1:23" x14ac:dyDescent="0.25">
      <c r="A3315" s="1">
        <v>1004511</v>
      </c>
      <c r="B3315" s="5" t="str">
        <f>VLOOKUP(H3315,'FIPS Basin X-walk'!$A$2:$F$3224,6,FALSE)</f>
        <v>Appalachian Basin (Eastern Overthrust Area)</v>
      </c>
      <c r="C3315" s="1" t="s">
        <v>6998</v>
      </c>
      <c r="D3315" s="1"/>
      <c r="E3315" s="1"/>
      <c r="F3315" s="1" t="s">
        <v>6999</v>
      </c>
      <c r="G3315" s="1" t="s">
        <v>6993</v>
      </c>
      <c r="H3315" s="1">
        <v>1073</v>
      </c>
      <c r="I3315" s="1">
        <v>1004511</v>
      </c>
      <c r="J3315" s="1">
        <v>33.580768999999997</v>
      </c>
      <c r="K3315" s="1">
        <v>-86.781281000000007</v>
      </c>
      <c r="L3315" s="1"/>
      <c r="M3315" s="1" t="s">
        <v>1482</v>
      </c>
      <c r="N3315" s="1" t="s">
        <v>6824</v>
      </c>
      <c r="O3315" s="1">
        <v>2022</v>
      </c>
      <c r="P3315" s="1">
        <v>35217</v>
      </c>
      <c r="Q3315" s="1" t="s">
        <v>7000</v>
      </c>
      <c r="R3315" s="1"/>
      <c r="S3315" s="1" t="s">
        <v>24423</v>
      </c>
      <c r="T3315" s="1" t="s">
        <v>6826</v>
      </c>
      <c r="U3315" s="1"/>
      <c r="V3315" s="1" t="s">
        <v>7001</v>
      </c>
      <c r="W3315" s="1" t="s">
        <v>6826</v>
      </c>
    </row>
    <row r="3316" spans="1:23" x14ac:dyDescent="0.25">
      <c r="A3316" s="1">
        <v>1008249</v>
      </c>
      <c r="B3316" s="5" t="str">
        <f>VLOOKUP(H3316,'FIPS Basin X-walk'!$A$2:$F$3224,6,FALSE)</f>
        <v>Appalachian Basin (Eastern Overthrust Area)</v>
      </c>
      <c r="C3316" s="1" t="s">
        <v>7003</v>
      </c>
      <c r="D3316" s="1"/>
      <c r="E3316" s="1"/>
      <c r="F3316" s="1" t="s">
        <v>1767</v>
      </c>
      <c r="G3316" s="1" t="s">
        <v>6993</v>
      </c>
      <c r="H3316" s="1">
        <v>1073</v>
      </c>
      <c r="I3316" s="1">
        <v>1008249</v>
      </c>
      <c r="J3316" s="1">
        <v>33.593547999999998</v>
      </c>
      <c r="K3316" s="1">
        <v>-86.769968000000006</v>
      </c>
      <c r="L3316" s="1"/>
      <c r="M3316" s="1" t="s">
        <v>1482</v>
      </c>
      <c r="N3316" s="1" t="s">
        <v>6824</v>
      </c>
      <c r="O3316" s="1">
        <v>2022</v>
      </c>
      <c r="P3316" s="1">
        <v>35217</v>
      </c>
      <c r="Q3316" s="1" t="s">
        <v>24076</v>
      </c>
      <c r="R3316" s="1"/>
      <c r="S3316" s="1" t="s">
        <v>24435</v>
      </c>
      <c r="T3316" s="1" t="s">
        <v>6826</v>
      </c>
      <c r="U3316" s="1"/>
      <c r="V3316" s="1" t="s">
        <v>6884</v>
      </c>
      <c r="W3316" s="1" t="s">
        <v>6826</v>
      </c>
    </row>
    <row r="3317" spans="1:23" x14ac:dyDescent="0.25">
      <c r="A3317" s="1">
        <v>1004944</v>
      </c>
      <c r="B3317" s="5" t="str">
        <f>VLOOKUP(H3317,'FIPS Basin X-walk'!$A$2:$F$3224,6,FALSE)</f>
        <v>Appalachian Basin (Eastern Overthrust Area)</v>
      </c>
      <c r="C3317" s="1" t="s">
        <v>17969</v>
      </c>
      <c r="D3317" s="1"/>
      <c r="E3317" s="1"/>
      <c r="F3317" s="1" t="s">
        <v>17970</v>
      </c>
      <c r="G3317" s="1" t="s">
        <v>6993</v>
      </c>
      <c r="H3317" s="1">
        <v>39081</v>
      </c>
      <c r="I3317" s="1">
        <v>1004944</v>
      </c>
      <c r="J3317" s="1">
        <v>40.44979</v>
      </c>
      <c r="K3317" s="1">
        <v>-80.609229999999997</v>
      </c>
      <c r="L3317" s="1"/>
      <c r="M3317" s="1" t="s">
        <v>1542</v>
      </c>
      <c r="N3317" s="1" t="s">
        <v>17708</v>
      </c>
      <c r="O3317" s="1">
        <v>2022</v>
      </c>
      <c r="P3317" s="1">
        <v>43964</v>
      </c>
      <c r="Q3317" s="1" t="s">
        <v>17971</v>
      </c>
      <c r="R3317" s="1"/>
      <c r="S3317" s="1" t="s">
        <v>25431</v>
      </c>
      <c r="T3317" s="1" t="s">
        <v>6826</v>
      </c>
      <c r="U3317" s="1"/>
      <c r="V3317" s="1" t="s">
        <v>7232</v>
      </c>
      <c r="W3317" s="1" t="s">
        <v>6826</v>
      </c>
    </row>
    <row r="3318" spans="1:23" x14ac:dyDescent="0.25">
      <c r="A3318" s="1">
        <v>1005723</v>
      </c>
      <c r="B3318" s="5" t="str">
        <f>VLOOKUP(H3318,'FIPS Basin X-walk'!$A$2:$F$3224,6,FALSE)</f>
        <v>Appalachian Basin (Eastern Overthrust Area)</v>
      </c>
      <c r="C3318" s="1" t="s">
        <v>6991</v>
      </c>
      <c r="D3318" s="1"/>
      <c r="E3318" s="1"/>
      <c r="F3318" s="1" t="s">
        <v>6992</v>
      </c>
      <c r="G3318" s="1" t="s">
        <v>6993</v>
      </c>
      <c r="H3318" s="1">
        <v>1073</v>
      </c>
      <c r="I3318" s="1">
        <v>1005723</v>
      </c>
      <c r="J3318" s="1">
        <v>33.621523000000003</v>
      </c>
      <c r="K3318" s="1">
        <v>-86.602293000000003</v>
      </c>
      <c r="L3318" s="1"/>
      <c r="M3318" s="1" t="s">
        <v>1482</v>
      </c>
      <c r="N3318" s="1" t="s">
        <v>6824</v>
      </c>
      <c r="O3318" s="1">
        <v>2022</v>
      </c>
      <c r="P3318" s="1">
        <v>35173</v>
      </c>
      <c r="Q3318" s="1" t="s">
        <v>1395</v>
      </c>
      <c r="R3318" s="1"/>
      <c r="S3318" s="1" t="s">
        <v>24359</v>
      </c>
      <c r="T3318" s="1" t="s">
        <v>6826</v>
      </c>
      <c r="U3318" s="1"/>
      <c r="V3318" s="1" t="s">
        <v>25583</v>
      </c>
      <c r="W3318" s="1" t="s">
        <v>6826</v>
      </c>
    </row>
    <row r="3319" spans="1:23" x14ac:dyDescent="0.25">
      <c r="A3319" s="1">
        <v>1008374</v>
      </c>
      <c r="B3319" s="5" t="str">
        <f>VLOOKUP(H3319,'FIPS Basin X-walk'!$A$2:$F$3224,6,FALSE)</f>
        <v>Mid-Gulf Coast Basin</v>
      </c>
      <c r="C3319" s="1" t="s">
        <v>15270</v>
      </c>
      <c r="D3319" s="1"/>
      <c r="E3319" s="1"/>
      <c r="F3319" s="1" t="s">
        <v>15271</v>
      </c>
      <c r="G3319" s="1" t="s">
        <v>6993</v>
      </c>
      <c r="H3319" s="1">
        <v>28063</v>
      </c>
      <c r="I3319" s="1">
        <v>1008374</v>
      </c>
      <c r="J3319" s="1">
        <v>31.630154000000001</v>
      </c>
      <c r="K3319" s="1">
        <v>-90.753969999999995</v>
      </c>
      <c r="L3319" s="1"/>
      <c r="M3319" s="1" t="s">
        <v>1523</v>
      </c>
      <c r="N3319" s="1" t="s">
        <v>15181</v>
      </c>
      <c r="O3319" s="1">
        <v>2022</v>
      </c>
      <c r="P3319" s="1">
        <v>39668</v>
      </c>
      <c r="Q3319" s="1" t="s">
        <v>384</v>
      </c>
      <c r="R3319" s="1"/>
      <c r="S3319" s="1" t="s">
        <v>24435</v>
      </c>
      <c r="T3319" s="1" t="s">
        <v>6826</v>
      </c>
      <c r="U3319" s="1"/>
      <c r="V3319" s="1" t="s">
        <v>7297</v>
      </c>
      <c r="W3319" s="1" t="s">
        <v>6826</v>
      </c>
    </row>
    <row r="3320" spans="1:23" x14ac:dyDescent="0.25">
      <c r="A3320" s="1">
        <v>1007878</v>
      </c>
      <c r="B3320" s="5" t="str">
        <f>VLOOKUP(H3320,'FIPS Basin X-walk'!$A$2:$F$3224,6,FALSE)</f>
        <v>Wisconsin Arch</v>
      </c>
      <c r="C3320" s="1" t="s">
        <v>23100</v>
      </c>
      <c r="D3320" s="1"/>
      <c r="E3320" s="1"/>
      <c r="F3320" s="1" t="s">
        <v>19928</v>
      </c>
      <c r="G3320" s="1" t="s">
        <v>6993</v>
      </c>
      <c r="H3320" s="1">
        <v>55055</v>
      </c>
      <c r="I3320" s="1">
        <v>1007878</v>
      </c>
      <c r="J3320" s="1">
        <v>43.091344999999997</v>
      </c>
      <c r="K3320" s="1">
        <v>-88.744230999999999</v>
      </c>
      <c r="L3320" s="1"/>
      <c r="M3320" s="1" t="s">
        <v>1517</v>
      </c>
      <c r="N3320" s="1" t="s">
        <v>22991</v>
      </c>
      <c r="O3320" s="1">
        <v>2022</v>
      </c>
      <c r="P3320" s="1">
        <v>53094</v>
      </c>
      <c r="Q3320" s="1" t="s">
        <v>23101</v>
      </c>
      <c r="R3320" s="1"/>
      <c r="S3320" s="1" t="s">
        <v>24358</v>
      </c>
      <c r="T3320" s="1" t="s">
        <v>6826</v>
      </c>
      <c r="U3320" s="1"/>
      <c r="V3320" s="1" t="s">
        <v>6878</v>
      </c>
      <c r="W3320" s="1" t="s">
        <v>6828</v>
      </c>
    </row>
    <row r="3321" spans="1:23" x14ac:dyDescent="0.25">
      <c r="A3321" s="1">
        <v>1003465</v>
      </c>
      <c r="B3321" s="5" t="str">
        <f>VLOOKUP(H3321,'FIPS Basin X-walk'!$A$2:$F$3224,6,FALSE)</f>
        <v>Denver Basin</v>
      </c>
      <c r="C3321" s="1" t="s">
        <v>9229</v>
      </c>
      <c r="D3321" s="1"/>
      <c r="E3321" s="1"/>
      <c r="F3321" s="1" t="s">
        <v>9230</v>
      </c>
      <c r="G3321" s="1" t="s">
        <v>6993</v>
      </c>
      <c r="H3321" s="1">
        <v>8059</v>
      </c>
      <c r="I3321" s="1">
        <v>1003465</v>
      </c>
      <c r="J3321" s="1">
        <v>39.787410000000001</v>
      </c>
      <c r="K3321" s="1">
        <v>-105.11613</v>
      </c>
      <c r="L3321" s="1"/>
      <c r="M3321" s="1" t="s">
        <v>1507</v>
      </c>
      <c r="N3321" s="1" t="s">
        <v>9093</v>
      </c>
      <c r="O3321" s="1">
        <v>2022</v>
      </c>
      <c r="P3321" s="1">
        <v>80033</v>
      </c>
      <c r="Q3321" s="1" t="s">
        <v>9231</v>
      </c>
      <c r="R3321" s="1"/>
      <c r="S3321" s="1" t="s">
        <v>24356</v>
      </c>
      <c r="T3321" s="1" t="s">
        <v>6826</v>
      </c>
      <c r="U3321" s="1"/>
      <c r="V3321" s="1" t="s">
        <v>9232</v>
      </c>
      <c r="W3321" s="1" t="s">
        <v>6826</v>
      </c>
    </row>
    <row r="3322" spans="1:23" x14ac:dyDescent="0.25">
      <c r="A3322" s="1">
        <v>1003633</v>
      </c>
      <c r="B3322" s="5" t="str">
        <f>VLOOKUP(H3322,'FIPS Basin X-walk'!$A$2:$F$3224,6,FALSE)</f>
        <v>Desha Basin</v>
      </c>
      <c r="C3322" s="1" t="s">
        <v>7874</v>
      </c>
      <c r="D3322" s="1"/>
      <c r="E3322" s="1"/>
      <c r="F3322" s="1" t="s">
        <v>7875</v>
      </c>
      <c r="G3322" s="1" t="s">
        <v>6993</v>
      </c>
      <c r="H3322" s="1">
        <v>5069</v>
      </c>
      <c r="I3322" s="1">
        <v>1003633</v>
      </c>
      <c r="J3322" s="1">
        <v>34.2667</v>
      </c>
      <c r="K3322" s="1">
        <v>-92.0334</v>
      </c>
      <c r="L3322" s="1"/>
      <c r="M3322" s="1" t="s">
        <v>1520</v>
      </c>
      <c r="N3322" s="1" t="s">
        <v>7740</v>
      </c>
      <c r="O3322" s="1">
        <v>2022</v>
      </c>
      <c r="P3322" s="1">
        <v>71602</v>
      </c>
      <c r="Q3322" s="1" t="s">
        <v>7876</v>
      </c>
      <c r="R3322" s="1"/>
      <c r="S3322" s="1"/>
      <c r="T3322" s="1" t="s">
        <v>6826</v>
      </c>
      <c r="U3322" s="1"/>
      <c r="V3322" s="1" t="s">
        <v>7877</v>
      </c>
      <c r="W3322" s="1" t="s">
        <v>6826</v>
      </c>
    </row>
    <row r="3323" spans="1:23" x14ac:dyDescent="0.25">
      <c r="A3323" s="1">
        <v>1003420</v>
      </c>
      <c r="B3323" s="5" t="str">
        <f>VLOOKUP(H3323,'FIPS Basin X-walk'!$A$2:$F$3224,6,FALSE)</f>
        <v>S.GA Sedimentary Prov</v>
      </c>
      <c r="C3323" s="1" t="s">
        <v>10402</v>
      </c>
      <c r="D3323" s="1"/>
      <c r="E3323" s="1"/>
      <c r="F3323" s="1" t="s">
        <v>10320</v>
      </c>
      <c r="G3323" s="1" t="s">
        <v>6993</v>
      </c>
      <c r="H3323" s="1">
        <v>13163</v>
      </c>
      <c r="I3323" s="1">
        <v>1003420</v>
      </c>
      <c r="J3323" s="1">
        <v>33.272872</v>
      </c>
      <c r="K3323" s="1">
        <v>-82.404528999999997</v>
      </c>
      <c r="L3323" s="1"/>
      <c r="M3323" s="1" t="s">
        <v>1546</v>
      </c>
      <c r="N3323" s="1" t="s">
        <v>10124</v>
      </c>
      <c r="O3323" s="1">
        <v>2022</v>
      </c>
      <c r="P3323" s="1">
        <v>30833</v>
      </c>
      <c r="Q3323" s="1" t="s">
        <v>25106</v>
      </c>
      <c r="R3323" s="1"/>
      <c r="S3323" s="1"/>
      <c r="T3323" s="1" t="s">
        <v>6826</v>
      </c>
      <c r="U3323" s="1"/>
      <c r="V3323" s="1" t="s">
        <v>10403</v>
      </c>
      <c r="W3323" s="1" t="s">
        <v>6826</v>
      </c>
    </row>
    <row r="3324" spans="1:23" x14ac:dyDescent="0.25">
      <c r="A3324" s="1">
        <v>1007678</v>
      </c>
      <c r="B3324" s="5" t="str">
        <f>VLOOKUP(H3324,'FIPS Basin X-walk'!$A$2:$F$3224,6,FALSE)</f>
        <v>S.GA Sedimentary Prov</v>
      </c>
      <c r="C3324" s="1" t="s">
        <v>10319</v>
      </c>
      <c r="D3324" s="1"/>
      <c r="E3324" s="1"/>
      <c r="F3324" s="1" t="s">
        <v>10320</v>
      </c>
      <c r="G3324" s="1" t="s">
        <v>6993</v>
      </c>
      <c r="H3324" s="1">
        <v>13163</v>
      </c>
      <c r="I3324" s="1">
        <v>1007678</v>
      </c>
      <c r="J3324" s="1">
        <v>33.181919999999998</v>
      </c>
      <c r="K3324" s="1">
        <v>-82.366887000000006</v>
      </c>
      <c r="L3324" s="1"/>
      <c r="M3324" s="1" t="s">
        <v>1546</v>
      </c>
      <c r="N3324" s="1" t="s">
        <v>10124</v>
      </c>
      <c r="O3324" s="1">
        <v>2022</v>
      </c>
      <c r="P3324" s="1">
        <v>30833</v>
      </c>
      <c r="Q3324" s="1" t="s">
        <v>10321</v>
      </c>
      <c r="R3324" s="1" t="s">
        <v>24831</v>
      </c>
      <c r="S3324" s="1" t="s">
        <v>24832</v>
      </c>
      <c r="T3324" s="1" t="s">
        <v>6826</v>
      </c>
      <c r="U3324" s="1"/>
      <c r="V3324" s="1" t="s">
        <v>10322</v>
      </c>
      <c r="W3324" s="1" t="s">
        <v>6826</v>
      </c>
    </row>
    <row r="3325" spans="1:23" x14ac:dyDescent="0.25">
      <c r="A3325" s="1">
        <v>1011216</v>
      </c>
      <c r="B3325" s="5" t="str">
        <f>VLOOKUP(H3325,'FIPS Basin X-walk'!$A$2:$F$3224,6,FALSE)</f>
        <v>S.GA Sedimentary Prov</v>
      </c>
      <c r="C3325" s="1" t="s">
        <v>10398</v>
      </c>
      <c r="D3325" s="1"/>
      <c r="E3325" s="1"/>
      <c r="F3325" s="1" t="s">
        <v>10399</v>
      </c>
      <c r="G3325" s="1" t="s">
        <v>6993</v>
      </c>
      <c r="H3325" s="1">
        <v>13163</v>
      </c>
      <c r="I3325" s="1">
        <v>1011216</v>
      </c>
      <c r="J3325" s="1">
        <v>33.169217000000003</v>
      </c>
      <c r="K3325" s="1">
        <v>-82.368215000000006</v>
      </c>
      <c r="L3325" s="1"/>
      <c r="M3325" s="1" t="s">
        <v>1546</v>
      </c>
      <c r="N3325" s="1" t="s">
        <v>10124</v>
      </c>
      <c r="O3325" s="1">
        <v>2022</v>
      </c>
      <c r="P3325" s="1">
        <v>30833</v>
      </c>
      <c r="Q3325" s="1" t="s">
        <v>10400</v>
      </c>
      <c r="R3325" s="1"/>
      <c r="S3325" s="1" t="s">
        <v>24832</v>
      </c>
      <c r="T3325" s="1" t="s">
        <v>6826</v>
      </c>
      <c r="U3325" s="1"/>
      <c r="V3325" s="1" t="s">
        <v>10401</v>
      </c>
      <c r="W3325" s="1" t="s">
        <v>6826</v>
      </c>
    </row>
    <row r="3326" spans="1:23" x14ac:dyDescent="0.25">
      <c r="A3326" s="1">
        <v>1012984</v>
      </c>
      <c r="B3326" s="5" t="str">
        <f>VLOOKUP(H3326,'FIPS Basin X-walk'!$A$2:$F$3224,6,FALSE)</f>
        <v>Mid-Gulf Coast Basin</v>
      </c>
      <c r="C3326" s="1" t="s">
        <v>23700</v>
      </c>
      <c r="D3326" s="1"/>
      <c r="E3326" s="1"/>
      <c r="F3326" s="1" t="s">
        <v>15304</v>
      </c>
      <c r="G3326" s="1" t="s">
        <v>2048</v>
      </c>
      <c r="H3326" s="1">
        <v>28065</v>
      </c>
      <c r="I3326" s="1">
        <v>1012984</v>
      </c>
      <c r="J3326" s="1">
        <v>31.640174992999999</v>
      </c>
      <c r="K3326" s="1">
        <v>-89.883997218999895</v>
      </c>
      <c r="L3326" s="1"/>
      <c r="M3326" s="1" t="s">
        <v>1523</v>
      </c>
      <c r="N3326" s="1" t="s">
        <v>15181</v>
      </c>
      <c r="O3326" s="1">
        <v>2022</v>
      </c>
      <c r="P3326" s="1">
        <v>39140</v>
      </c>
      <c r="Q3326" s="1" t="s">
        <v>26580</v>
      </c>
      <c r="R3326" s="1"/>
      <c r="S3326" s="1">
        <v>211130</v>
      </c>
      <c r="T3326" s="1" t="s">
        <v>6826</v>
      </c>
      <c r="U3326" s="1"/>
      <c r="V3326" s="1" t="s">
        <v>23701</v>
      </c>
      <c r="W3326" s="1" t="s">
        <v>6826</v>
      </c>
    </row>
    <row r="3327" spans="1:23" x14ac:dyDescent="0.25">
      <c r="A3327" s="1">
        <v>1000190</v>
      </c>
      <c r="B3327" s="5" t="str">
        <f>VLOOKUP(H3327,'FIPS Basin X-walk'!$A$2:$F$3224,6,FALSE)</f>
        <v>Mid-Gulf Coast Basin</v>
      </c>
      <c r="C3327" s="1" t="s">
        <v>15272</v>
      </c>
      <c r="D3327" s="1"/>
      <c r="E3327" s="1"/>
      <c r="F3327" s="1" t="s">
        <v>15273</v>
      </c>
      <c r="G3327" s="1" t="s">
        <v>2048</v>
      </c>
      <c r="H3327" s="1">
        <v>28065</v>
      </c>
      <c r="I3327" s="1">
        <v>1000190</v>
      </c>
      <c r="J3327" s="1">
        <v>31.6004</v>
      </c>
      <c r="K3327" s="1">
        <v>-89.946799999999996</v>
      </c>
      <c r="L3327" s="1"/>
      <c r="M3327" s="1" t="s">
        <v>1523</v>
      </c>
      <c r="N3327" s="1" t="s">
        <v>15181</v>
      </c>
      <c r="O3327" s="1">
        <v>2022</v>
      </c>
      <c r="P3327" s="1">
        <v>39474</v>
      </c>
      <c r="Q3327" s="1" t="s">
        <v>15274</v>
      </c>
      <c r="R3327" s="1"/>
      <c r="S3327" s="1" t="s">
        <v>24355</v>
      </c>
      <c r="T3327" s="1" t="s">
        <v>6826</v>
      </c>
      <c r="U3327" s="1"/>
      <c r="V3327" s="1" t="s">
        <v>15275</v>
      </c>
      <c r="W3327" s="1" t="s">
        <v>6828</v>
      </c>
    </row>
    <row r="3328" spans="1:23" x14ac:dyDescent="0.25">
      <c r="A3328" s="1">
        <v>1014347</v>
      </c>
      <c r="B3328" s="5" t="str">
        <f>VLOOKUP(H3328,'FIPS Basin X-walk'!$A$2:$F$3224,6,FALSE)</f>
        <v>Gulf Coast Basin (LA, TX)</v>
      </c>
      <c r="C3328" s="1"/>
      <c r="D3328" s="1"/>
      <c r="E3328" s="1"/>
      <c r="F3328" s="1" t="s">
        <v>3313</v>
      </c>
      <c r="G3328" s="1" t="s">
        <v>13354</v>
      </c>
      <c r="H3328" s="1">
        <v>22053</v>
      </c>
      <c r="I3328" s="1">
        <v>1014347</v>
      </c>
      <c r="J3328" s="1">
        <v>30.1081</v>
      </c>
      <c r="K3328" s="1">
        <v>-92.686599999999999</v>
      </c>
      <c r="L3328" s="1"/>
      <c r="M3328" s="1" t="s">
        <v>1483</v>
      </c>
      <c r="N3328" s="1" t="s">
        <v>13028</v>
      </c>
      <c r="O3328" s="1">
        <v>2022</v>
      </c>
      <c r="P3328" s="1">
        <v>70546</v>
      </c>
      <c r="Q3328" s="1" t="s">
        <v>27032</v>
      </c>
      <c r="R3328" s="1"/>
      <c r="S3328" s="1" t="s">
        <v>24435</v>
      </c>
      <c r="T3328" s="1" t="s">
        <v>6826</v>
      </c>
      <c r="U3328" s="1"/>
      <c r="V3328" s="1" t="s">
        <v>12735</v>
      </c>
      <c r="W3328" s="1" t="s">
        <v>6826</v>
      </c>
    </row>
    <row r="3329" spans="1:23" x14ac:dyDescent="0.25">
      <c r="A3329" s="1">
        <v>1005986</v>
      </c>
      <c r="B3329" s="5" t="str">
        <f>VLOOKUP(H3329,'FIPS Basin X-walk'!$A$2:$F$3224,6,FALSE)</f>
        <v>Gulf Coast Basin (LA, TX)</v>
      </c>
      <c r="C3329" s="1" t="s">
        <v>13356</v>
      </c>
      <c r="D3329" s="1"/>
      <c r="E3329" s="1"/>
      <c r="F3329" s="1" t="s">
        <v>13357</v>
      </c>
      <c r="G3329" s="1" t="s">
        <v>13354</v>
      </c>
      <c r="H3329" s="1">
        <v>22053</v>
      </c>
      <c r="I3329" s="1">
        <v>1005986</v>
      </c>
      <c r="J3329" s="1">
        <v>30.437424</v>
      </c>
      <c r="K3329" s="1">
        <v>-92.875147999999996</v>
      </c>
      <c r="L3329" s="1"/>
      <c r="M3329" s="1" t="s">
        <v>1483</v>
      </c>
      <c r="N3329" s="1" t="s">
        <v>13028</v>
      </c>
      <c r="O3329" s="1">
        <v>2022</v>
      </c>
      <c r="P3329" s="1">
        <v>70648</v>
      </c>
      <c r="Q3329" s="1" t="s">
        <v>24058</v>
      </c>
      <c r="R3329" s="1"/>
      <c r="S3329" s="1" t="s">
        <v>24435</v>
      </c>
      <c r="T3329" s="1" t="s">
        <v>6826</v>
      </c>
      <c r="U3329" s="1"/>
      <c r="V3329" s="1" t="s">
        <v>7090</v>
      </c>
      <c r="W3329" s="1" t="s">
        <v>6826</v>
      </c>
    </row>
    <row r="3330" spans="1:23" x14ac:dyDescent="0.25">
      <c r="A3330" s="1">
        <v>1014584</v>
      </c>
      <c r="B3330" s="5" t="str">
        <f>VLOOKUP(H3330,'FIPS Basin X-walk'!$A$2:$F$3224,6,FALSE)</f>
        <v>Gulf Coast Basin (LA, TX)</v>
      </c>
      <c r="C3330" s="1"/>
      <c r="D3330" s="1"/>
      <c r="E3330" s="1"/>
      <c r="F3330" s="1" t="s">
        <v>27259</v>
      </c>
      <c r="G3330" s="1" t="s">
        <v>13354</v>
      </c>
      <c r="H3330" s="1">
        <v>22053</v>
      </c>
      <c r="I3330" s="1">
        <v>1014584</v>
      </c>
      <c r="J3330" s="1">
        <v>30.126100000000001</v>
      </c>
      <c r="K3330" s="1">
        <v>-92.691800000000001</v>
      </c>
      <c r="L3330" s="1"/>
      <c r="M3330" s="1" t="s">
        <v>1483</v>
      </c>
      <c r="N3330" s="1" t="s">
        <v>13028</v>
      </c>
      <c r="O3330" s="1">
        <v>2022</v>
      </c>
      <c r="P3330" s="1">
        <v>70546</v>
      </c>
      <c r="Q3330" s="1" t="s">
        <v>27260</v>
      </c>
      <c r="R3330" s="1"/>
      <c r="S3330" s="1" t="s">
        <v>24435</v>
      </c>
      <c r="T3330" s="1" t="s">
        <v>6826</v>
      </c>
      <c r="U3330" s="1"/>
      <c r="V3330" s="1" t="s">
        <v>12735</v>
      </c>
      <c r="W3330" s="1" t="s">
        <v>6826</v>
      </c>
    </row>
    <row r="3331" spans="1:23" x14ac:dyDescent="0.25">
      <c r="A3331" s="1">
        <v>1002476</v>
      </c>
      <c r="B3331" s="5" t="str">
        <f>VLOOKUP(H3331,'FIPS Basin X-walk'!$A$2:$F$3224,6,FALSE)</f>
        <v>Gulf Coast Basin (LA, TX)</v>
      </c>
      <c r="C3331" s="1" t="s">
        <v>13352</v>
      </c>
      <c r="D3331" s="1"/>
      <c r="E3331" s="1"/>
      <c r="F3331" s="1" t="s">
        <v>13353</v>
      </c>
      <c r="G3331" s="1" t="s">
        <v>13354</v>
      </c>
      <c r="H3331" s="1">
        <v>22053</v>
      </c>
      <c r="I3331" s="1">
        <v>1002476</v>
      </c>
      <c r="J3331" s="1">
        <v>30.271457000000002</v>
      </c>
      <c r="K3331" s="1">
        <v>-92.860239000000007</v>
      </c>
      <c r="L3331" s="1"/>
      <c r="M3331" s="1" t="s">
        <v>1483</v>
      </c>
      <c r="N3331" s="1" t="s">
        <v>13028</v>
      </c>
      <c r="O3331" s="1">
        <v>2022</v>
      </c>
      <c r="P3331" s="1">
        <v>70591</v>
      </c>
      <c r="Q3331" s="1" t="s">
        <v>13355</v>
      </c>
      <c r="R3331" s="1"/>
      <c r="S3331" s="1" t="s">
        <v>24358</v>
      </c>
      <c r="T3331" s="1" t="s">
        <v>6826</v>
      </c>
      <c r="U3331" s="1"/>
      <c r="V3331" s="1" t="s">
        <v>6952</v>
      </c>
      <c r="W3331" s="1" t="s">
        <v>6826</v>
      </c>
    </row>
    <row r="3332" spans="1:23" x14ac:dyDescent="0.25">
      <c r="A3332" s="1">
        <v>1002587</v>
      </c>
      <c r="B3332" s="5" t="str">
        <f>VLOOKUP(H3332,'FIPS Basin X-walk'!$A$2:$F$3224,6,FALSE)</f>
        <v>Gulf Coast Basin (LA, TX)</v>
      </c>
      <c r="C3332" s="1" t="s">
        <v>13337</v>
      </c>
      <c r="D3332" s="1"/>
      <c r="E3332" s="1"/>
      <c r="F3332" s="1" t="s">
        <v>13338</v>
      </c>
      <c r="G3332" s="1" t="s">
        <v>13334</v>
      </c>
      <c r="H3332" s="1">
        <v>22051</v>
      </c>
      <c r="I3332" s="1">
        <v>1002587</v>
      </c>
      <c r="J3332" s="1">
        <v>29.914373000000001</v>
      </c>
      <c r="K3332" s="1">
        <v>-90.263966999999994</v>
      </c>
      <c r="L3332" s="1"/>
      <c r="M3332" s="1" t="s">
        <v>1483</v>
      </c>
      <c r="N3332" s="1" t="s">
        <v>13028</v>
      </c>
      <c r="O3332" s="1">
        <v>2022</v>
      </c>
      <c r="P3332" s="1">
        <v>70094</v>
      </c>
      <c r="Q3332" s="1" t="s">
        <v>13339</v>
      </c>
      <c r="R3332" s="1"/>
      <c r="S3332" s="1" t="s">
        <v>24358</v>
      </c>
      <c r="T3332" s="1" t="s">
        <v>6826</v>
      </c>
      <c r="U3332" s="1"/>
      <c r="V3332" s="1" t="s">
        <v>13340</v>
      </c>
      <c r="W3332" s="1" t="s">
        <v>6826</v>
      </c>
    </row>
    <row r="3333" spans="1:23" x14ac:dyDescent="0.25">
      <c r="A3333" s="1">
        <v>1005717</v>
      </c>
      <c r="B3333" s="5" t="str">
        <f>VLOOKUP(H3333,'FIPS Basin X-walk'!$A$2:$F$3224,6,FALSE)</f>
        <v>Gulf Coast Basin (LA, TX)</v>
      </c>
      <c r="C3333" s="1" t="s">
        <v>13344</v>
      </c>
      <c r="D3333" s="1"/>
      <c r="E3333" s="1"/>
      <c r="F3333" s="1" t="s">
        <v>13338</v>
      </c>
      <c r="G3333" s="1" t="s">
        <v>13334</v>
      </c>
      <c r="H3333" s="1">
        <v>22051</v>
      </c>
      <c r="I3333" s="1">
        <v>1005717</v>
      </c>
      <c r="J3333" s="1">
        <v>29.936419999999998</v>
      </c>
      <c r="K3333" s="1">
        <v>-90.266570000000002</v>
      </c>
      <c r="L3333" s="1"/>
      <c r="M3333" s="1" t="s">
        <v>1483</v>
      </c>
      <c r="N3333" s="1" t="s">
        <v>13028</v>
      </c>
      <c r="O3333" s="1">
        <v>2022</v>
      </c>
      <c r="P3333" s="1">
        <v>70094</v>
      </c>
      <c r="Q3333" s="1" t="s">
        <v>13345</v>
      </c>
      <c r="R3333" s="1"/>
      <c r="S3333" s="1" t="s">
        <v>24358</v>
      </c>
      <c r="T3333" s="1" t="s">
        <v>7005</v>
      </c>
      <c r="U3333" s="1"/>
      <c r="V3333" s="1" t="s">
        <v>13346</v>
      </c>
      <c r="W3333" s="1" t="s">
        <v>6826</v>
      </c>
    </row>
    <row r="3334" spans="1:23" x14ac:dyDescent="0.25">
      <c r="A3334" s="1">
        <v>1004570</v>
      </c>
      <c r="B3334" s="5" t="str">
        <f>VLOOKUP(H3334,'FIPS Basin X-walk'!$A$2:$F$3224,6,FALSE)</f>
        <v>Gulf Coast Basin (LA, TX)</v>
      </c>
      <c r="C3334" s="1" t="s">
        <v>13332</v>
      </c>
      <c r="D3334" s="1"/>
      <c r="E3334" s="1"/>
      <c r="F3334" s="1" t="s">
        <v>13333</v>
      </c>
      <c r="G3334" s="1" t="s">
        <v>13334</v>
      </c>
      <c r="H3334" s="1">
        <v>22051</v>
      </c>
      <c r="I3334" s="1">
        <v>1004570</v>
      </c>
      <c r="J3334" s="1">
        <v>29.957149999999999</v>
      </c>
      <c r="K3334" s="1">
        <v>-90.268879999999996</v>
      </c>
      <c r="L3334" s="1"/>
      <c r="M3334" s="1" t="s">
        <v>1483</v>
      </c>
      <c r="N3334" s="1" t="s">
        <v>13028</v>
      </c>
      <c r="O3334" s="1">
        <v>2022</v>
      </c>
      <c r="P3334" s="1">
        <v>70094</v>
      </c>
      <c r="Q3334" s="1" t="s">
        <v>13350</v>
      </c>
      <c r="R3334" s="1" t="s">
        <v>24449</v>
      </c>
      <c r="S3334" s="1" t="s">
        <v>24367</v>
      </c>
      <c r="T3334" s="1" t="s">
        <v>6826</v>
      </c>
      <c r="U3334" s="1"/>
      <c r="V3334" s="1" t="s">
        <v>13351</v>
      </c>
      <c r="W3334" s="1" t="s">
        <v>6826</v>
      </c>
    </row>
    <row r="3335" spans="1:23" x14ac:dyDescent="0.25">
      <c r="A3335" s="1">
        <v>1012698</v>
      </c>
      <c r="B3335" s="5" t="str">
        <f>VLOOKUP(H3335,'FIPS Basin X-walk'!$A$2:$F$3224,6,FALSE)</f>
        <v>Gulf Coast Basin (LA, TX)</v>
      </c>
      <c r="C3335" s="1" t="s">
        <v>13332</v>
      </c>
      <c r="D3335" s="1"/>
      <c r="E3335" s="1"/>
      <c r="F3335" s="1" t="s">
        <v>13333</v>
      </c>
      <c r="G3335" s="1" t="s">
        <v>13334</v>
      </c>
      <c r="H3335" s="1">
        <v>22051</v>
      </c>
      <c r="I3335" s="1">
        <v>1012698</v>
      </c>
      <c r="J3335" s="1">
        <v>29.965</v>
      </c>
      <c r="K3335" s="1">
        <v>-90.262479999999996</v>
      </c>
      <c r="L3335" s="1"/>
      <c r="M3335" s="1" t="s">
        <v>1483</v>
      </c>
      <c r="N3335" s="1" t="s">
        <v>13028</v>
      </c>
      <c r="O3335" s="1">
        <v>2022</v>
      </c>
      <c r="P3335" s="1">
        <v>70094</v>
      </c>
      <c r="Q3335" s="1" t="s">
        <v>13335</v>
      </c>
      <c r="R3335" s="1"/>
      <c r="S3335" s="1" t="s">
        <v>24572</v>
      </c>
      <c r="T3335" s="1" t="s">
        <v>6826</v>
      </c>
      <c r="U3335" s="1"/>
      <c r="V3335" s="1" t="s">
        <v>13336</v>
      </c>
      <c r="W3335" s="1" t="s">
        <v>6826</v>
      </c>
    </row>
    <row r="3336" spans="1:23" x14ac:dyDescent="0.25">
      <c r="A3336" s="1">
        <v>1012493</v>
      </c>
      <c r="B3336" s="5" t="str">
        <f>VLOOKUP(H3336,'FIPS Basin X-walk'!$A$2:$F$3224,6,FALSE)</f>
        <v>Gulf Coast Basin (LA, TX)</v>
      </c>
      <c r="C3336" s="1" t="s">
        <v>13341</v>
      </c>
      <c r="D3336" s="1"/>
      <c r="E3336" s="1"/>
      <c r="F3336" s="1" t="s">
        <v>13342</v>
      </c>
      <c r="G3336" s="1" t="s">
        <v>13334</v>
      </c>
      <c r="H3336" s="1">
        <v>22051</v>
      </c>
      <c r="I3336" s="1">
        <v>1012493</v>
      </c>
      <c r="J3336" s="1">
        <v>29.915980000000001</v>
      </c>
      <c r="K3336" s="1">
        <v>-90.14367</v>
      </c>
      <c r="L3336" s="1"/>
      <c r="M3336" s="1" t="s">
        <v>1483</v>
      </c>
      <c r="N3336" s="1" t="s">
        <v>13028</v>
      </c>
      <c r="O3336" s="1">
        <v>2022</v>
      </c>
      <c r="P3336" s="1">
        <v>70094</v>
      </c>
      <c r="Q3336" s="1" t="s">
        <v>13343</v>
      </c>
      <c r="R3336" s="1"/>
      <c r="S3336" s="1" t="s">
        <v>24357</v>
      </c>
      <c r="T3336" s="1" t="s">
        <v>6826</v>
      </c>
      <c r="U3336" s="1"/>
      <c r="V3336" s="1" t="s">
        <v>24509</v>
      </c>
      <c r="W3336" s="1" t="s">
        <v>6826</v>
      </c>
    </row>
    <row r="3337" spans="1:23" x14ac:dyDescent="0.25">
      <c r="A3337" s="1">
        <v>1011500</v>
      </c>
      <c r="B3337" s="5" t="str">
        <f>VLOOKUP(H3337,'FIPS Basin X-walk'!$A$2:$F$3224,6,FALSE)</f>
        <v>S.GA Sedimentary Prov</v>
      </c>
      <c r="C3337" s="1" t="s">
        <v>10404</v>
      </c>
      <c r="D3337" s="1"/>
      <c r="E3337" s="1"/>
      <c r="F3337" s="1" t="s">
        <v>10405</v>
      </c>
      <c r="G3337" s="1" t="s">
        <v>10406</v>
      </c>
      <c r="H3337" s="1">
        <v>13165</v>
      </c>
      <c r="I3337" s="1">
        <v>1011500</v>
      </c>
      <c r="J3337" s="1">
        <v>32.758392000000001</v>
      </c>
      <c r="K3337" s="1">
        <v>-81.889399999999995</v>
      </c>
      <c r="L3337" s="1"/>
      <c r="M3337" s="1" t="s">
        <v>1546</v>
      </c>
      <c r="N3337" s="1" t="s">
        <v>10124</v>
      </c>
      <c r="O3337" s="1">
        <v>2022</v>
      </c>
      <c r="P3337" s="1">
        <v>30442</v>
      </c>
      <c r="Q3337" s="1" t="s">
        <v>10407</v>
      </c>
      <c r="R3337" s="1"/>
      <c r="S3337" s="1" t="s">
        <v>24921</v>
      </c>
      <c r="T3337" s="1" t="s">
        <v>6826</v>
      </c>
      <c r="U3337" s="1"/>
      <c r="V3337" s="1" t="s">
        <v>16140</v>
      </c>
      <c r="W3337" s="1" t="s">
        <v>6826</v>
      </c>
    </row>
    <row r="3338" spans="1:23" x14ac:dyDescent="0.25">
      <c r="A3338" s="1">
        <v>1012864</v>
      </c>
      <c r="B3338" s="5" t="str">
        <f>VLOOKUP(H3338,'FIPS Basin X-walk'!$A$2:$F$3224,6,FALSE)</f>
        <v>Snake River Basin</v>
      </c>
      <c r="C3338" s="1" t="s">
        <v>10762</v>
      </c>
      <c r="D3338" s="1"/>
      <c r="E3338" s="1"/>
      <c r="F3338" s="1" t="s">
        <v>10763</v>
      </c>
      <c r="G3338" s="1" t="s">
        <v>10764</v>
      </c>
      <c r="H3338" s="1">
        <v>16053</v>
      </c>
      <c r="I3338" s="1">
        <v>1012864</v>
      </c>
      <c r="J3338" s="1">
        <v>42.709612</v>
      </c>
      <c r="K3338" s="1">
        <v>-114.527559</v>
      </c>
      <c r="L3338" s="1"/>
      <c r="M3338" s="1" t="s">
        <v>1552</v>
      </c>
      <c r="N3338" s="1" t="s">
        <v>10680</v>
      </c>
      <c r="O3338" s="1">
        <v>2022</v>
      </c>
      <c r="P3338" s="1">
        <v>83338</v>
      </c>
      <c r="Q3338" s="1" t="s">
        <v>10765</v>
      </c>
      <c r="R3338" s="1"/>
      <c r="S3338" s="1" t="s">
        <v>24754</v>
      </c>
      <c r="T3338" s="1" t="s">
        <v>6826</v>
      </c>
      <c r="U3338" s="1"/>
      <c r="V3338" s="1" t="s">
        <v>10766</v>
      </c>
      <c r="W3338" s="1" t="s">
        <v>6826</v>
      </c>
    </row>
    <row r="3339" spans="1:23" x14ac:dyDescent="0.25">
      <c r="A3339" s="1">
        <v>1003083</v>
      </c>
      <c r="B3339" s="5" t="str">
        <f>VLOOKUP(H3339,'FIPS Basin X-walk'!$A$2:$F$3224,6,FALSE)</f>
        <v>Gulf Coast Basin (LA, TX)</v>
      </c>
      <c r="C3339" s="1"/>
      <c r="D3339" s="1"/>
      <c r="E3339" s="1"/>
      <c r="F3339" s="1" t="s">
        <v>21319</v>
      </c>
      <c r="G3339" s="1" t="s">
        <v>21318</v>
      </c>
      <c r="H3339" s="1">
        <v>48247</v>
      </c>
      <c r="I3339" s="1">
        <v>1003083</v>
      </c>
      <c r="J3339" s="1">
        <v>27.256699999999999</v>
      </c>
      <c r="K3339" s="1">
        <v>-98.900099999999995</v>
      </c>
      <c r="L3339" s="1"/>
      <c r="M3339" s="1" t="s">
        <v>1485</v>
      </c>
      <c r="N3339" s="1" t="s">
        <v>9148</v>
      </c>
      <c r="O3339" s="1">
        <v>2022</v>
      </c>
      <c r="P3339" s="1">
        <v>78369</v>
      </c>
      <c r="Q3339" s="1" t="s">
        <v>68</v>
      </c>
      <c r="R3339" s="1"/>
      <c r="S3339" s="1" t="s">
        <v>24399</v>
      </c>
      <c r="T3339" s="1" t="s">
        <v>6826</v>
      </c>
      <c r="U3339" s="1"/>
      <c r="V3339" s="1" t="s">
        <v>7521</v>
      </c>
      <c r="W3339" s="1" t="s">
        <v>6826</v>
      </c>
    </row>
    <row r="3340" spans="1:23" x14ac:dyDescent="0.25">
      <c r="A3340" s="1">
        <v>1004704</v>
      </c>
      <c r="B3340" s="5" t="str">
        <f>VLOOKUP(H3340,'FIPS Basin X-walk'!$A$2:$F$3224,6,FALSE)</f>
        <v>Gulf Coast Basin (LA, TX)</v>
      </c>
      <c r="C3340" s="1"/>
      <c r="D3340" s="1"/>
      <c r="E3340" s="1"/>
      <c r="F3340" s="1" t="s">
        <v>21317</v>
      </c>
      <c r="G3340" s="1" t="s">
        <v>21318</v>
      </c>
      <c r="H3340" s="1">
        <v>48247</v>
      </c>
      <c r="I3340" s="1">
        <v>1004704</v>
      </c>
      <c r="J3340" s="1">
        <v>27.257435999999998</v>
      </c>
      <c r="K3340" s="1">
        <v>-98.936988999999997</v>
      </c>
      <c r="L3340" s="1"/>
      <c r="M3340" s="1" t="s">
        <v>1485</v>
      </c>
      <c r="N3340" s="1" t="s">
        <v>9148</v>
      </c>
      <c r="O3340" s="1">
        <v>2022</v>
      </c>
      <c r="P3340" s="1">
        <v>78369</v>
      </c>
      <c r="Q3340" s="1" t="s">
        <v>144</v>
      </c>
      <c r="R3340" s="1"/>
      <c r="S3340" s="1" t="s">
        <v>24399</v>
      </c>
      <c r="T3340" s="1" t="s">
        <v>6826</v>
      </c>
      <c r="U3340" s="1"/>
      <c r="V3340" s="1" t="s">
        <v>9347</v>
      </c>
      <c r="W3340" s="1" t="s">
        <v>6826</v>
      </c>
    </row>
    <row r="3341" spans="1:23" x14ac:dyDescent="0.25">
      <c r="A3341" s="1">
        <v>1013571</v>
      </c>
      <c r="B3341" s="5" t="str">
        <f>VLOOKUP(H3341,'FIPS Basin X-walk'!$A$2:$F$3224,6,FALSE)</f>
        <v>Gulf Coast Basin (LA, TX)</v>
      </c>
      <c r="C3341" s="1" t="s">
        <v>21320</v>
      </c>
      <c r="D3341" s="1"/>
      <c r="E3341" s="1"/>
      <c r="F3341" s="1" t="s">
        <v>21321</v>
      </c>
      <c r="G3341" s="1" t="s">
        <v>21322</v>
      </c>
      <c r="H3341" s="1">
        <v>48249</v>
      </c>
      <c r="I3341" s="1">
        <v>1013571</v>
      </c>
      <c r="J3341" s="1">
        <v>27.434018999999999</v>
      </c>
      <c r="K3341" s="1">
        <v>-98.113198999999994</v>
      </c>
      <c r="L3341" s="1"/>
      <c r="M3341" s="1" t="s">
        <v>1485</v>
      </c>
      <c r="N3341" s="1" t="s">
        <v>9148</v>
      </c>
      <c r="O3341" s="1">
        <v>2022</v>
      </c>
      <c r="P3341" s="1">
        <v>78375</v>
      </c>
      <c r="Q3341" s="1" t="s">
        <v>24263</v>
      </c>
      <c r="R3341" s="1"/>
      <c r="S3341" s="1" t="s">
        <v>24435</v>
      </c>
      <c r="T3341" s="1" t="s">
        <v>6826</v>
      </c>
      <c r="U3341" s="1"/>
      <c r="V3341" s="1" t="s">
        <v>7090</v>
      </c>
      <c r="W3341" s="1" t="s">
        <v>6826</v>
      </c>
    </row>
    <row r="3342" spans="1:23" x14ac:dyDescent="0.25">
      <c r="A3342" s="1">
        <v>1005502</v>
      </c>
      <c r="B3342" s="5" t="str">
        <f>VLOOKUP(H3342,'FIPS Basin X-walk'!$A$2:$F$3224,6,FALSE)</f>
        <v>Wisconsin Arch</v>
      </c>
      <c r="C3342" s="1" t="s">
        <v>11031</v>
      </c>
      <c r="D3342" s="1"/>
      <c r="E3342" s="1"/>
      <c r="F3342" s="1" t="s">
        <v>11032</v>
      </c>
      <c r="G3342" s="1" t="s">
        <v>11033</v>
      </c>
      <c r="H3342" s="1">
        <v>17085</v>
      </c>
      <c r="I3342" s="1">
        <v>1005502</v>
      </c>
      <c r="J3342" s="1">
        <v>42.443109999999997</v>
      </c>
      <c r="K3342" s="1">
        <v>-90.55686</v>
      </c>
      <c r="L3342" s="1"/>
      <c r="M3342" s="1" t="s">
        <v>1488</v>
      </c>
      <c r="N3342" s="1" t="s">
        <v>10805</v>
      </c>
      <c r="O3342" s="1">
        <v>2022</v>
      </c>
      <c r="P3342" s="1">
        <v>61025</v>
      </c>
      <c r="Q3342" s="1" t="s">
        <v>25540</v>
      </c>
      <c r="R3342" s="1"/>
      <c r="S3342" s="1" t="s">
        <v>24572</v>
      </c>
      <c r="T3342" s="1" t="s">
        <v>6826</v>
      </c>
      <c r="U3342" s="1"/>
      <c r="V3342" s="1" t="s">
        <v>11034</v>
      </c>
      <c r="W3342" s="1" t="s">
        <v>6826</v>
      </c>
    </row>
    <row r="3343" spans="1:23" x14ac:dyDescent="0.25">
      <c r="A3343" s="1">
        <v>1001287</v>
      </c>
      <c r="B3343" s="5" t="str">
        <f>VLOOKUP(H3343,'FIPS Basin X-walk'!$A$2:$F$3224,6,FALSE)</f>
        <v>Strawn Basin</v>
      </c>
      <c r="C3343" s="1" t="s">
        <v>21331</v>
      </c>
      <c r="D3343" s="1"/>
      <c r="E3343" s="1"/>
      <c r="F3343" s="1" t="s">
        <v>21196</v>
      </c>
      <c r="G3343" s="1" t="s">
        <v>1699</v>
      </c>
      <c r="H3343" s="1">
        <v>48251</v>
      </c>
      <c r="I3343" s="1">
        <v>1001287</v>
      </c>
      <c r="J3343" s="1">
        <v>32.3994</v>
      </c>
      <c r="K3343" s="1">
        <v>-97.407799999999995</v>
      </c>
      <c r="L3343" s="1"/>
      <c r="M3343" s="1" t="s">
        <v>1485</v>
      </c>
      <c r="N3343" s="1" t="s">
        <v>9148</v>
      </c>
      <c r="O3343" s="1">
        <v>2022</v>
      </c>
      <c r="P3343" s="1">
        <v>76033</v>
      </c>
      <c r="Q3343" s="1" t="s">
        <v>21332</v>
      </c>
      <c r="R3343" s="1"/>
      <c r="S3343" s="1" t="s">
        <v>24355</v>
      </c>
      <c r="T3343" s="1" t="s">
        <v>6826</v>
      </c>
      <c r="U3343" s="1"/>
      <c r="V3343" s="1" t="s">
        <v>21248</v>
      </c>
      <c r="W3343" s="1" t="s">
        <v>6828</v>
      </c>
    </row>
    <row r="3344" spans="1:23" x14ac:dyDescent="0.25">
      <c r="A3344" s="1">
        <v>1007746</v>
      </c>
      <c r="B3344" s="5" t="str">
        <f>VLOOKUP(H3344,'FIPS Basin X-walk'!$A$2:$F$3224,6,FALSE)</f>
        <v>Forest City Basin</v>
      </c>
      <c r="C3344" s="1" t="s">
        <v>15588</v>
      </c>
      <c r="D3344" s="1"/>
      <c r="E3344" s="1"/>
      <c r="F3344" s="1" t="s">
        <v>15589</v>
      </c>
      <c r="G3344" s="1" t="s">
        <v>1699</v>
      </c>
      <c r="H3344" s="1">
        <v>29101</v>
      </c>
      <c r="I3344" s="1">
        <v>1007746</v>
      </c>
      <c r="J3344" s="1">
        <v>38.753799999999998</v>
      </c>
      <c r="K3344" s="1">
        <v>-93.9983</v>
      </c>
      <c r="L3344" s="1"/>
      <c r="M3344" s="1" t="s">
        <v>1560</v>
      </c>
      <c r="N3344" s="1" t="s">
        <v>15447</v>
      </c>
      <c r="O3344" s="1">
        <v>2022</v>
      </c>
      <c r="P3344" s="1">
        <v>64040</v>
      </c>
      <c r="Q3344" s="1" t="s">
        <v>15590</v>
      </c>
      <c r="R3344" s="1"/>
      <c r="S3344" s="1" t="s">
        <v>24355</v>
      </c>
      <c r="T3344" s="1" t="s">
        <v>6826</v>
      </c>
      <c r="U3344" s="1"/>
      <c r="V3344" s="1" t="s">
        <v>7915</v>
      </c>
      <c r="W3344" s="1" t="s">
        <v>6828</v>
      </c>
    </row>
    <row r="3345" spans="1:23" x14ac:dyDescent="0.25">
      <c r="A3345" s="1">
        <v>1001180</v>
      </c>
      <c r="B3345" s="5" t="str">
        <f>VLOOKUP(H3345,'FIPS Basin X-walk'!$A$2:$F$3224,6,FALSE)</f>
        <v>Forest City Basin</v>
      </c>
      <c r="C3345" s="1" t="s">
        <v>12494</v>
      </c>
      <c r="D3345" s="1"/>
      <c r="E3345" s="1"/>
      <c r="F3345" s="1" t="s">
        <v>12495</v>
      </c>
      <c r="G3345" s="1" t="s">
        <v>1699</v>
      </c>
      <c r="H3345" s="1">
        <v>20091</v>
      </c>
      <c r="I3345" s="1">
        <v>1001180</v>
      </c>
      <c r="J3345" s="1">
        <v>38.787799999999997</v>
      </c>
      <c r="K3345" s="1">
        <v>-94.984999999999999</v>
      </c>
      <c r="L3345" s="1"/>
      <c r="M3345" s="1" t="s">
        <v>1490</v>
      </c>
      <c r="N3345" s="1" t="s">
        <v>12401</v>
      </c>
      <c r="O3345" s="1">
        <v>2022</v>
      </c>
      <c r="P3345" s="1">
        <v>66021</v>
      </c>
      <c r="Q3345" s="1" t="s">
        <v>12496</v>
      </c>
      <c r="R3345" s="1"/>
      <c r="S3345" s="1" t="s">
        <v>24355</v>
      </c>
      <c r="T3345" s="1" t="s">
        <v>6826</v>
      </c>
      <c r="U3345" s="1"/>
      <c r="V3345" s="1" t="s">
        <v>12451</v>
      </c>
      <c r="W3345" s="1" t="s">
        <v>6828</v>
      </c>
    </row>
    <row r="3346" spans="1:23" x14ac:dyDescent="0.25">
      <c r="A3346" s="1">
        <v>1006465</v>
      </c>
      <c r="B3346" s="5" t="str">
        <f>VLOOKUP(H3346,'FIPS Basin X-walk'!$A$2:$F$3224,6,FALSE)</f>
        <v>Strawn Basin</v>
      </c>
      <c r="C3346" s="1" t="s">
        <v>21327</v>
      </c>
      <c r="D3346" s="1"/>
      <c r="E3346" s="1"/>
      <c r="F3346" s="1" t="s">
        <v>21328</v>
      </c>
      <c r="G3346" s="1" t="s">
        <v>7885</v>
      </c>
      <c r="H3346" s="1">
        <v>48251</v>
      </c>
      <c r="I3346" s="1">
        <v>1006465</v>
      </c>
      <c r="J3346" s="1">
        <v>32.357500000000002</v>
      </c>
      <c r="K3346" s="1">
        <v>-97.203888000000006</v>
      </c>
      <c r="L3346" s="1"/>
      <c r="M3346" s="1" t="s">
        <v>1485</v>
      </c>
      <c r="N3346" s="1" t="s">
        <v>9148</v>
      </c>
      <c r="O3346" s="1">
        <v>2022</v>
      </c>
      <c r="P3346" s="1">
        <v>76009</v>
      </c>
      <c r="Q3346" s="1" t="s">
        <v>21329</v>
      </c>
      <c r="R3346" s="1"/>
      <c r="S3346" s="1" t="s">
        <v>24358</v>
      </c>
      <c r="T3346" s="1" t="s">
        <v>6826</v>
      </c>
      <c r="U3346" s="1"/>
      <c r="V3346" s="1" t="s">
        <v>7813</v>
      </c>
      <c r="W3346" s="1" t="s">
        <v>6826</v>
      </c>
    </row>
    <row r="3347" spans="1:23" x14ac:dyDescent="0.25">
      <c r="A3347" s="1">
        <v>1011994</v>
      </c>
      <c r="B3347" s="5" t="str">
        <f>VLOOKUP(H3347,'FIPS Basin X-walk'!$A$2:$F$3224,6,FALSE)</f>
        <v>Arkoma Basin</v>
      </c>
      <c r="C3347" s="1" t="s">
        <v>7883</v>
      </c>
      <c r="D3347" s="1"/>
      <c r="E3347" s="1"/>
      <c r="F3347" s="1" t="s">
        <v>7884</v>
      </c>
      <c r="G3347" s="1" t="s">
        <v>7885</v>
      </c>
      <c r="H3347" s="1">
        <v>5071</v>
      </c>
      <c r="I3347" s="1">
        <v>1011994</v>
      </c>
      <c r="J3347" s="1">
        <v>35.442900000000002</v>
      </c>
      <c r="K3347" s="1">
        <v>-93.488010000000003</v>
      </c>
      <c r="L3347" s="1"/>
      <c r="M3347" s="1" t="s">
        <v>1520</v>
      </c>
      <c r="N3347" s="1" t="s">
        <v>7740</v>
      </c>
      <c r="O3347" s="1">
        <v>2022</v>
      </c>
      <c r="P3347" s="1">
        <v>72830</v>
      </c>
      <c r="Q3347" s="1" t="s">
        <v>26433</v>
      </c>
      <c r="R3347" s="1"/>
      <c r="S3347" s="1" t="s">
        <v>24363</v>
      </c>
      <c r="T3347" s="1" t="s">
        <v>6826</v>
      </c>
      <c r="U3347" s="1"/>
      <c r="V3347" s="1" t="s">
        <v>6850</v>
      </c>
      <c r="W3347" s="1" t="s">
        <v>6826</v>
      </c>
    </row>
    <row r="3348" spans="1:23" x14ac:dyDescent="0.25">
      <c r="A3348" s="1">
        <v>1002395</v>
      </c>
      <c r="B3348" s="5" t="str">
        <f>VLOOKUP(H3348,'FIPS Basin X-walk'!$A$2:$F$3224,6,FALSE)</f>
        <v>Strawn Basin</v>
      </c>
      <c r="C3348" s="1" t="s">
        <v>21325</v>
      </c>
      <c r="D3348" s="1"/>
      <c r="E3348" s="1"/>
      <c r="F3348" s="1" t="s">
        <v>1781</v>
      </c>
      <c r="G3348" s="1" t="s">
        <v>7885</v>
      </c>
      <c r="H3348" s="1">
        <v>48251</v>
      </c>
      <c r="I3348" s="1">
        <v>1002395</v>
      </c>
      <c r="J3348" s="1">
        <v>32.291735000000003</v>
      </c>
      <c r="K3348" s="1">
        <v>-97.503067000000001</v>
      </c>
      <c r="L3348" s="1"/>
      <c r="M3348" s="1" t="s">
        <v>1485</v>
      </c>
      <c r="N3348" s="1" t="s">
        <v>9148</v>
      </c>
      <c r="O3348" s="1">
        <v>2022</v>
      </c>
      <c r="P3348" s="1">
        <v>76033</v>
      </c>
      <c r="Q3348" s="1" t="s">
        <v>21326</v>
      </c>
      <c r="R3348" s="1"/>
      <c r="S3348" s="1" t="s">
        <v>24397</v>
      </c>
      <c r="T3348" s="1" t="s">
        <v>6826</v>
      </c>
      <c r="U3348" s="1"/>
      <c r="V3348" s="1" t="s">
        <v>7855</v>
      </c>
      <c r="W3348" s="1" t="s">
        <v>6826</v>
      </c>
    </row>
    <row r="3349" spans="1:23" x14ac:dyDescent="0.25">
      <c r="A3349" s="1">
        <v>1003968</v>
      </c>
      <c r="B3349" s="5" t="str">
        <f>VLOOKUP(H3349,'FIPS Basin X-walk'!$A$2:$F$3224,6,FALSE)</f>
        <v>Strawn Basin</v>
      </c>
      <c r="C3349" s="1" t="s">
        <v>21333</v>
      </c>
      <c r="D3349" s="1"/>
      <c r="E3349" s="1"/>
      <c r="F3349" s="1" t="s">
        <v>1781</v>
      </c>
      <c r="G3349" s="1" t="s">
        <v>7885</v>
      </c>
      <c r="H3349" s="1">
        <v>48251</v>
      </c>
      <c r="I3349" s="1">
        <v>1003968</v>
      </c>
      <c r="J3349" s="1">
        <v>32.385480000000001</v>
      </c>
      <c r="K3349" s="1">
        <v>-97.392399999999995</v>
      </c>
      <c r="L3349" s="1"/>
      <c r="M3349" s="1" t="s">
        <v>1485</v>
      </c>
      <c r="N3349" s="1" t="s">
        <v>9148</v>
      </c>
      <c r="O3349" s="1">
        <v>2022</v>
      </c>
      <c r="P3349" s="1">
        <v>76033</v>
      </c>
      <c r="Q3349" s="1" t="s">
        <v>7231</v>
      </c>
      <c r="R3349" s="1" t="s">
        <v>24485</v>
      </c>
      <c r="S3349" s="1" t="s">
        <v>24804</v>
      </c>
      <c r="T3349" s="1" t="s">
        <v>6826</v>
      </c>
      <c r="U3349" s="1"/>
      <c r="V3349" s="1" t="s">
        <v>7232</v>
      </c>
      <c r="W3349" s="1" t="s">
        <v>6828</v>
      </c>
    </row>
    <row r="3350" spans="1:23" x14ac:dyDescent="0.25">
      <c r="A3350" s="1">
        <v>1005649</v>
      </c>
      <c r="B3350" s="5" t="str">
        <f>VLOOKUP(H3350,'FIPS Basin X-walk'!$A$2:$F$3224,6,FALSE)</f>
        <v>Strawn Basin</v>
      </c>
      <c r="C3350" s="1"/>
      <c r="D3350" s="1"/>
      <c r="E3350" s="1"/>
      <c r="F3350" s="1" t="s">
        <v>1781</v>
      </c>
      <c r="G3350" s="1" t="s">
        <v>7885</v>
      </c>
      <c r="H3350" s="1">
        <v>48251</v>
      </c>
      <c r="I3350" s="1">
        <v>1005649</v>
      </c>
      <c r="J3350" s="1">
        <v>32.293100000000003</v>
      </c>
      <c r="K3350" s="1">
        <v>-97.550600000000003</v>
      </c>
      <c r="L3350" s="1"/>
      <c r="M3350" s="1" t="s">
        <v>1485</v>
      </c>
      <c r="N3350" s="1" t="s">
        <v>9148</v>
      </c>
      <c r="O3350" s="1">
        <v>2022</v>
      </c>
      <c r="P3350" s="1">
        <v>76033</v>
      </c>
      <c r="Q3350" s="1" t="s">
        <v>714</v>
      </c>
      <c r="R3350" s="1"/>
      <c r="S3350" s="1" t="s">
        <v>24435</v>
      </c>
      <c r="T3350" s="1" t="s">
        <v>6826</v>
      </c>
      <c r="U3350" s="1"/>
      <c r="V3350" s="1" t="s">
        <v>7521</v>
      </c>
      <c r="W3350" s="1" t="s">
        <v>6826</v>
      </c>
    </row>
    <row r="3351" spans="1:23" x14ac:dyDescent="0.25">
      <c r="A3351" s="1">
        <v>1008992</v>
      </c>
      <c r="B3351" s="5" t="str">
        <f>VLOOKUP(H3351,'FIPS Basin X-walk'!$A$2:$F$3224,6,FALSE)</f>
        <v>Strawn Basin</v>
      </c>
      <c r="C3351" s="1" t="s">
        <v>21330</v>
      </c>
      <c r="D3351" s="1"/>
      <c r="E3351" s="1"/>
      <c r="F3351" s="1" t="s">
        <v>21196</v>
      </c>
      <c r="G3351" s="1" t="s">
        <v>7885</v>
      </c>
      <c r="H3351" s="1">
        <v>48251</v>
      </c>
      <c r="I3351" s="1">
        <v>1008992</v>
      </c>
      <c r="J3351" s="1">
        <v>32.291735000000003</v>
      </c>
      <c r="K3351" s="1">
        <v>-97.503067000000001</v>
      </c>
      <c r="L3351" s="1"/>
      <c r="M3351" s="1" t="s">
        <v>1485</v>
      </c>
      <c r="N3351" s="1" t="s">
        <v>9148</v>
      </c>
      <c r="O3351" s="1">
        <v>2022</v>
      </c>
      <c r="P3351" s="1">
        <v>76033</v>
      </c>
      <c r="Q3351" s="1" t="s">
        <v>26059</v>
      </c>
      <c r="R3351" s="1"/>
      <c r="S3351" s="1" t="s">
        <v>26060</v>
      </c>
      <c r="T3351" s="1" t="s">
        <v>6826</v>
      </c>
      <c r="U3351" s="1"/>
      <c r="V3351" s="1" t="s">
        <v>9802</v>
      </c>
      <c r="W3351" s="1" t="s">
        <v>6826</v>
      </c>
    </row>
    <row r="3352" spans="1:23" x14ac:dyDescent="0.25">
      <c r="A3352" s="1">
        <v>1003127</v>
      </c>
      <c r="B3352" s="5" t="str">
        <f>VLOOKUP(H3352,'FIPS Basin X-walk'!$A$2:$F$3224,6,FALSE)</f>
        <v>Strawn Basin</v>
      </c>
      <c r="C3352" s="1" t="s">
        <v>21323</v>
      </c>
      <c r="D3352" s="1"/>
      <c r="E3352" s="1"/>
      <c r="F3352" s="1" t="s">
        <v>21324</v>
      </c>
      <c r="G3352" s="1" t="s">
        <v>7885</v>
      </c>
      <c r="H3352" s="1">
        <v>48251</v>
      </c>
      <c r="I3352" s="1">
        <v>1003127</v>
      </c>
      <c r="J3352" s="1">
        <v>32.499712000000002</v>
      </c>
      <c r="K3352" s="1">
        <v>-97.553034999999994</v>
      </c>
      <c r="L3352" s="1"/>
      <c r="M3352" s="1" t="s">
        <v>1485</v>
      </c>
      <c r="N3352" s="1" t="s">
        <v>9148</v>
      </c>
      <c r="O3352" s="1">
        <v>2022</v>
      </c>
      <c r="P3352" s="1">
        <v>76044</v>
      </c>
      <c r="Q3352" s="1" t="s">
        <v>403</v>
      </c>
      <c r="R3352" s="1"/>
      <c r="S3352" s="1" t="s">
        <v>24435</v>
      </c>
      <c r="T3352" s="1" t="s">
        <v>6826</v>
      </c>
      <c r="U3352" s="1"/>
      <c r="V3352" s="1" t="s">
        <v>7521</v>
      </c>
      <c r="W3352" s="1" t="s">
        <v>6826</v>
      </c>
    </row>
    <row r="3353" spans="1:23" x14ac:dyDescent="0.25">
      <c r="A3353" s="1">
        <v>1003812</v>
      </c>
      <c r="B3353" s="5" t="str">
        <f>VLOOKUP(H3353,'FIPS Basin X-walk'!$A$2:$F$3224,6,FALSE)</f>
        <v>Iowa Shelf</v>
      </c>
      <c r="C3353" s="1" t="s">
        <v>12133</v>
      </c>
      <c r="D3353" s="1"/>
      <c r="E3353" s="1"/>
      <c r="F3353" s="1" t="s">
        <v>12134</v>
      </c>
      <c r="G3353" s="1" t="s">
        <v>7885</v>
      </c>
      <c r="H3353" s="1">
        <v>19103</v>
      </c>
      <c r="I3353" s="1">
        <v>1003812</v>
      </c>
      <c r="J3353" s="1">
        <v>41.653528999999999</v>
      </c>
      <c r="K3353" s="1">
        <v>-91.628034</v>
      </c>
      <c r="L3353" s="1"/>
      <c r="M3353" s="1" t="s">
        <v>1500</v>
      </c>
      <c r="N3353" s="1" t="s">
        <v>11970</v>
      </c>
      <c r="O3353" s="1">
        <v>2022</v>
      </c>
      <c r="P3353" s="1">
        <v>52246</v>
      </c>
      <c r="Q3353" s="1" t="s">
        <v>12135</v>
      </c>
      <c r="R3353" s="1"/>
      <c r="S3353" s="1" t="s">
        <v>24358</v>
      </c>
      <c r="T3353" s="1" t="s">
        <v>6826</v>
      </c>
      <c r="U3353" s="1"/>
      <c r="V3353" s="1" t="s">
        <v>25171</v>
      </c>
      <c r="W3353" s="1" t="s">
        <v>6826</v>
      </c>
    </row>
    <row r="3354" spans="1:23" x14ac:dyDescent="0.25">
      <c r="A3354" s="1">
        <v>1004790</v>
      </c>
      <c r="B3354" s="5" t="str">
        <f>VLOOKUP(H3354,'FIPS Basin X-walk'!$A$2:$F$3224,6,FALSE)</f>
        <v>Iowa Shelf</v>
      </c>
      <c r="C3354" s="1" t="s">
        <v>12136</v>
      </c>
      <c r="D3354" s="1"/>
      <c r="E3354" s="1"/>
      <c r="F3354" s="1" t="s">
        <v>12134</v>
      </c>
      <c r="G3354" s="1" t="s">
        <v>7885</v>
      </c>
      <c r="H3354" s="1">
        <v>19103</v>
      </c>
      <c r="I3354" s="1">
        <v>1004790</v>
      </c>
      <c r="J3354" s="1">
        <v>41.657376999999997</v>
      </c>
      <c r="K3354" s="1">
        <v>-91.539961000000005</v>
      </c>
      <c r="L3354" s="1"/>
      <c r="M3354" s="1" t="s">
        <v>1500</v>
      </c>
      <c r="N3354" s="1" t="s">
        <v>11970</v>
      </c>
      <c r="O3354" s="1">
        <v>2022</v>
      </c>
      <c r="P3354" s="1">
        <v>52242</v>
      </c>
      <c r="Q3354" s="1" t="s">
        <v>12137</v>
      </c>
      <c r="R3354" s="1"/>
      <c r="S3354" s="1" t="s">
        <v>24379</v>
      </c>
      <c r="T3354" s="1" t="s">
        <v>6828</v>
      </c>
      <c r="U3354" s="1"/>
      <c r="V3354" s="1" t="s">
        <v>12138</v>
      </c>
      <c r="W3354" s="1" t="s">
        <v>6828</v>
      </c>
    </row>
    <row r="3355" spans="1:23" x14ac:dyDescent="0.25">
      <c r="A3355" s="1">
        <v>1004107</v>
      </c>
      <c r="B3355" s="5" t="str">
        <f>VLOOKUP(H3355,'FIPS Basin X-walk'!$A$2:$F$3224,6,FALSE)</f>
        <v>Forest City Basin</v>
      </c>
      <c r="C3355" s="1" t="s">
        <v>12491</v>
      </c>
      <c r="D3355" s="1"/>
      <c r="E3355" s="1"/>
      <c r="F3355" s="1" t="s">
        <v>12492</v>
      </c>
      <c r="G3355" s="1" t="s">
        <v>7885</v>
      </c>
      <c r="H3355" s="1">
        <v>20091</v>
      </c>
      <c r="I3355" s="1">
        <v>1004107</v>
      </c>
      <c r="J3355" s="1">
        <v>38.895679999999999</v>
      </c>
      <c r="K3355" s="1">
        <v>-94.672669999999997</v>
      </c>
      <c r="L3355" s="1"/>
      <c r="M3355" s="1" t="s">
        <v>1490</v>
      </c>
      <c r="N3355" s="1" t="s">
        <v>12401</v>
      </c>
      <c r="O3355" s="1">
        <v>2022</v>
      </c>
      <c r="P3355" s="1">
        <v>66213</v>
      </c>
      <c r="Q3355" s="1" t="s">
        <v>1362</v>
      </c>
      <c r="R3355" s="1"/>
      <c r="S3355" s="1" t="s">
        <v>24359</v>
      </c>
      <c r="T3355" s="1" t="s">
        <v>6826</v>
      </c>
      <c r="U3355" s="1"/>
      <c r="V3355" s="1" t="s">
        <v>12493</v>
      </c>
      <c r="W3355" s="1" t="s">
        <v>6826</v>
      </c>
    </row>
    <row r="3356" spans="1:23" x14ac:dyDescent="0.25">
      <c r="A3356" s="1">
        <v>1004065</v>
      </c>
      <c r="B3356" s="5" t="str">
        <f>VLOOKUP(H3356,'FIPS Basin X-walk'!$A$2:$F$3224,6,FALSE)</f>
        <v>Forest City Basin</v>
      </c>
      <c r="C3356" s="1" t="s">
        <v>12497</v>
      </c>
      <c r="D3356" s="1"/>
      <c r="E3356" s="1"/>
      <c r="F3356" s="1" t="s">
        <v>12498</v>
      </c>
      <c r="G3356" s="1" t="s">
        <v>7885</v>
      </c>
      <c r="H3356" s="1">
        <v>20091</v>
      </c>
      <c r="I3356" s="1">
        <v>1004065</v>
      </c>
      <c r="J3356" s="1">
        <v>39.036313999999997</v>
      </c>
      <c r="K3356" s="1">
        <v>-94.794083000000001</v>
      </c>
      <c r="L3356" s="1"/>
      <c r="M3356" s="1" t="s">
        <v>1490</v>
      </c>
      <c r="N3356" s="1" t="s">
        <v>12401</v>
      </c>
      <c r="O3356" s="1">
        <v>2022</v>
      </c>
      <c r="P3356" s="1">
        <v>66217</v>
      </c>
      <c r="Q3356" s="1" t="s">
        <v>25215</v>
      </c>
      <c r="R3356" s="1"/>
      <c r="S3356" s="1" t="s">
        <v>24358</v>
      </c>
      <c r="T3356" s="1" t="s">
        <v>6826</v>
      </c>
      <c r="U3356" s="1"/>
      <c r="V3356" s="1" t="s">
        <v>6878</v>
      </c>
      <c r="W3356" s="1" t="s">
        <v>6826</v>
      </c>
    </row>
    <row r="3357" spans="1:23" x14ac:dyDescent="0.25">
      <c r="A3357" s="1">
        <v>1004631</v>
      </c>
      <c r="B3357" s="5" t="str">
        <f>VLOOKUP(H3357,'FIPS Basin X-walk'!$A$2:$F$3224,6,FALSE)</f>
        <v>Forest City Basin</v>
      </c>
      <c r="C3357" s="1" t="s">
        <v>25355</v>
      </c>
      <c r="D3357" s="1"/>
      <c r="E3357" s="1"/>
      <c r="F3357" s="1" t="s">
        <v>9979</v>
      </c>
      <c r="G3357" s="1" t="s">
        <v>7885</v>
      </c>
      <c r="H3357" s="1">
        <v>20091</v>
      </c>
      <c r="I3357" s="1">
        <v>1004631</v>
      </c>
      <c r="J3357" s="1">
        <v>38.758671</v>
      </c>
      <c r="K3357" s="1">
        <v>-94.823410999999993</v>
      </c>
      <c r="L3357" s="1"/>
      <c r="M3357" s="1" t="s">
        <v>1490</v>
      </c>
      <c r="N3357" s="1" t="s">
        <v>12401</v>
      </c>
      <c r="O3357" s="1">
        <v>2022</v>
      </c>
      <c r="P3357" s="1">
        <v>66083</v>
      </c>
      <c r="Q3357" s="1" t="s">
        <v>25356</v>
      </c>
      <c r="R3357" s="1"/>
      <c r="S3357" s="1" t="s">
        <v>24476</v>
      </c>
      <c r="T3357" s="1" t="s">
        <v>6826</v>
      </c>
      <c r="U3357" s="1"/>
      <c r="V3357" s="1" t="s">
        <v>17380</v>
      </c>
      <c r="W3357" s="1" t="s">
        <v>6826</v>
      </c>
    </row>
    <row r="3358" spans="1:23" x14ac:dyDescent="0.25">
      <c r="A3358" s="1">
        <v>1007060</v>
      </c>
      <c r="B3358" s="5" t="str">
        <f>VLOOKUP(H3358,'FIPS Basin X-walk'!$A$2:$F$3224,6,FALSE)</f>
        <v>Forest City Basin</v>
      </c>
      <c r="C3358" s="1" t="s">
        <v>15591</v>
      </c>
      <c r="D3358" s="1"/>
      <c r="E3358" s="1"/>
      <c r="F3358" s="1" t="s">
        <v>15592</v>
      </c>
      <c r="G3358" s="1" t="s">
        <v>7885</v>
      </c>
      <c r="H3358" s="1">
        <v>29101</v>
      </c>
      <c r="I3358" s="1">
        <v>1007060</v>
      </c>
      <c r="J3358" s="1">
        <v>38.719889000000002</v>
      </c>
      <c r="K3358" s="1">
        <v>-93.676389</v>
      </c>
      <c r="L3358" s="1"/>
      <c r="M3358" s="1" t="s">
        <v>1560</v>
      </c>
      <c r="N3358" s="1" t="s">
        <v>15447</v>
      </c>
      <c r="O3358" s="1">
        <v>2022</v>
      </c>
      <c r="P3358" s="1">
        <v>64093</v>
      </c>
      <c r="Q3358" s="1" t="s">
        <v>15593</v>
      </c>
      <c r="R3358" s="1"/>
      <c r="S3358" s="1" t="s">
        <v>24358</v>
      </c>
      <c r="T3358" s="1" t="s">
        <v>6826</v>
      </c>
      <c r="U3358" s="1"/>
      <c r="V3358" s="1" t="s">
        <v>6952</v>
      </c>
      <c r="W3358" s="1" t="s">
        <v>6826</v>
      </c>
    </row>
    <row r="3359" spans="1:23" x14ac:dyDescent="0.25">
      <c r="A3359" s="1">
        <v>1004252</v>
      </c>
      <c r="B3359" s="5" t="str">
        <f>VLOOKUP(H3359,'FIPS Basin X-walk'!$A$2:$F$3224,6,FALSE)</f>
        <v>Piedmont-Blue Ridge Prov</v>
      </c>
      <c r="C3359" s="1" t="s">
        <v>17381</v>
      </c>
      <c r="D3359" s="1"/>
      <c r="E3359" s="1"/>
      <c r="F3359" s="1" t="s">
        <v>17382</v>
      </c>
      <c r="G3359" s="1" t="s">
        <v>17383</v>
      </c>
      <c r="H3359" s="1">
        <v>37101</v>
      </c>
      <c r="I3359" s="1">
        <v>1004252</v>
      </c>
      <c r="J3359" s="1">
        <v>35.511015999999998</v>
      </c>
      <c r="K3359" s="1">
        <v>-78.429316</v>
      </c>
      <c r="L3359" s="1"/>
      <c r="M3359" s="1" t="s">
        <v>1530</v>
      </c>
      <c r="N3359" s="1" t="s">
        <v>17213</v>
      </c>
      <c r="O3359" s="1">
        <v>2022</v>
      </c>
      <c r="P3359" s="1">
        <v>27577</v>
      </c>
      <c r="Q3359" s="1" t="s">
        <v>17384</v>
      </c>
      <c r="R3359" s="1"/>
      <c r="S3359" s="1" t="s">
        <v>24358</v>
      </c>
      <c r="T3359" s="1" t="s">
        <v>6826</v>
      </c>
      <c r="U3359" s="1"/>
      <c r="V3359" s="1" t="s">
        <v>25269</v>
      </c>
      <c r="W3359" s="1" t="s">
        <v>6826</v>
      </c>
    </row>
    <row r="3360" spans="1:23" x14ac:dyDescent="0.25">
      <c r="A3360" s="1">
        <v>1000703</v>
      </c>
      <c r="B3360" s="5" t="str">
        <f>VLOOKUP(H3360,'FIPS Basin X-walk'!$A$2:$F$3224,6,FALSE)</f>
        <v>Mid-Gulf Coast Basin</v>
      </c>
      <c r="C3360" s="1" t="s">
        <v>15276</v>
      </c>
      <c r="D3360" s="1"/>
      <c r="E3360" s="1"/>
      <c r="F3360" s="1" t="s">
        <v>15277</v>
      </c>
      <c r="G3360" s="1" t="s">
        <v>1913</v>
      </c>
      <c r="H3360" s="1">
        <v>28067</v>
      </c>
      <c r="I3360" s="1">
        <v>1000703</v>
      </c>
      <c r="J3360" s="1">
        <v>31.5289</v>
      </c>
      <c r="K3360" s="1">
        <v>-89.299199999999999</v>
      </c>
      <c r="L3360" s="1"/>
      <c r="M3360" s="1" t="s">
        <v>1523</v>
      </c>
      <c r="N3360" s="1" t="s">
        <v>15181</v>
      </c>
      <c r="O3360" s="1">
        <v>2022</v>
      </c>
      <c r="P3360" s="1">
        <v>39459</v>
      </c>
      <c r="Q3360" s="1" t="s">
        <v>15278</v>
      </c>
      <c r="R3360" s="1"/>
      <c r="S3360" s="1" t="s">
        <v>24355</v>
      </c>
      <c r="T3360" s="1" t="s">
        <v>6826</v>
      </c>
      <c r="U3360" s="1"/>
      <c r="V3360" s="1" t="s">
        <v>15275</v>
      </c>
      <c r="W3360" s="1" t="s">
        <v>6828</v>
      </c>
    </row>
    <row r="3361" spans="1:23" x14ac:dyDescent="0.25">
      <c r="A3361" s="1">
        <v>1007357</v>
      </c>
      <c r="B3361" s="5" t="str">
        <f>VLOOKUP(H3361,'FIPS Basin X-walk'!$A$2:$F$3224,6,FALSE)</f>
        <v>Permian Basin</v>
      </c>
      <c r="C3361" s="1"/>
      <c r="D3361" s="1"/>
      <c r="E3361" s="1"/>
      <c r="F3361" s="1" t="s">
        <v>21335</v>
      </c>
      <c r="G3361" s="1" t="s">
        <v>10409</v>
      </c>
      <c r="H3361" s="1">
        <v>48253</v>
      </c>
      <c r="I3361" s="1">
        <v>1007357</v>
      </c>
      <c r="J3361" s="1">
        <v>32.534632999999999</v>
      </c>
      <c r="K3361" s="1">
        <v>-99.753811999999996</v>
      </c>
      <c r="L3361" s="1"/>
      <c r="M3361" s="1" t="s">
        <v>1485</v>
      </c>
      <c r="N3361" s="1" t="s">
        <v>9148</v>
      </c>
      <c r="O3361" s="1">
        <v>2022</v>
      </c>
      <c r="P3361" s="1">
        <v>79601</v>
      </c>
      <c r="Q3361" s="1" t="s">
        <v>21338</v>
      </c>
      <c r="R3361" s="1"/>
      <c r="S3361" s="1" t="s">
        <v>24358</v>
      </c>
      <c r="T3361" s="1" t="s">
        <v>6826</v>
      </c>
      <c r="U3361" s="1"/>
      <c r="V3361" s="1" t="s">
        <v>6952</v>
      </c>
      <c r="W3361" s="1" t="s">
        <v>6826</v>
      </c>
    </row>
    <row r="3362" spans="1:23" x14ac:dyDescent="0.25">
      <c r="A3362" s="1">
        <v>1012891</v>
      </c>
      <c r="B3362" s="5" t="str">
        <f>VLOOKUP(H3362,'FIPS Basin X-walk'!$A$2:$F$3224,6,FALSE)</f>
        <v>Permian Basin</v>
      </c>
      <c r="C3362" s="1" t="s">
        <v>21334</v>
      </c>
      <c r="D3362" s="1"/>
      <c r="E3362" s="1"/>
      <c r="F3362" s="1" t="s">
        <v>21335</v>
      </c>
      <c r="G3362" s="1" t="s">
        <v>10409</v>
      </c>
      <c r="H3362" s="1">
        <v>48253</v>
      </c>
      <c r="I3362" s="1">
        <v>1012891</v>
      </c>
      <c r="J3362" s="1">
        <v>32.523921000000001</v>
      </c>
      <c r="K3362" s="1">
        <v>-99.750710999999995</v>
      </c>
      <c r="L3362" s="1"/>
      <c r="M3362" s="1" t="s">
        <v>1485</v>
      </c>
      <c r="N3362" s="1" t="s">
        <v>9148</v>
      </c>
      <c r="O3362" s="1">
        <v>2022</v>
      </c>
      <c r="P3362" s="1">
        <v>79601</v>
      </c>
      <c r="Q3362" s="1" t="s">
        <v>21336</v>
      </c>
      <c r="R3362" s="1"/>
      <c r="S3362" s="1" t="s">
        <v>24358</v>
      </c>
      <c r="T3362" s="1" t="s">
        <v>6826</v>
      </c>
      <c r="U3362" s="1"/>
      <c r="V3362" s="1" t="s">
        <v>21337</v>
      </c>
      <c r="W3362" s="1" t="s">
        <v>6826</v>
      </c>
    </row>
    <row r="3363" spans="1:23" x14ac:dyDescent="0.25">
      <c r="A3363" s="1">
        <v>1002798</v>
      </c>
      <c r="B3363" s="5" t="str">
        <f>VLOOKUP(H3363,'FIPS Basin X-walk'!$A$2:$F$3224,6,FALSE)</f>
        <v>Mid-Gulf Coast Basin</v>
      </c>
      <c r="C3363" s="1" t="s">
        <v>15284</v>
      </c>
      <c r="D3363" s="1"/>
      <c r="E3363" s="1"/>
      <c r="F3363" s="1" t="s">
        <v>15285</v>
      </c>
      <c r="G3363" s="1" t="s">
        <v>10409</v>
      </c>
      <c r="H3363" s="1">
        <v>28067</v>
      </c>
      <c r="I3363" s="1">
        <v>1002798</v>
      </c>
      <c r="J3363" s="1">
        <v>31.814610999999999</v>
      </c>
      <c r="K3363" s="1">
        <v>-89.009028000000001</v>
      </c>
      <c r="L3363" s="1"/>
      <c r="M3363" s="1" t="s">
        <v>1523</v>
      </c>
      <c r="N3363" s="1" t="s">
        <v>15181</v>
      </c>
      <c r="O3363" s="1">
        <v>2022</v>
      </c>
      <c r="P3363" s="1">
        <v>39439</v>
      </c>
      <c r="Q3363" s="1" t="s">
        <v>15286</v>
      </c>
      <c r="R3363" s="1"/>
      <c r="S3363" s="1" t="s">
        <v>24369</v>
      </c>
      <c r="T3363" s="1" t="s">
        <v>6826</v>
      </c>
      <c r="U3363" s="1"/>
      <c r="V3363" s="1" t="s">
        <v>7310</v>
      </c>
      <c r="W3363" s="1" t="s">
        <v>6826</v>
      </c>
    </row>
    <row r="3364" spans="1:23" x14ac:dyDescent="0.25">
      <c r="A3364" s="1">
        <v>1007043</v>
      </c>
      <c r="B3364" s="5" t="str">
        <f>VLOOKUP(H3364,'FIPS Basin X-walk'!$A$2:$F$3224,6,FALSE)</f>
        <v>Mid-Gulf Coast Basin</v>
      </c>
      <c r="C3364" s="1" t="s">
        <v>15279</v>
      </c>
      <c r="D3364" s="1"/>
      <c r="E3364" s="1"/>
      <c r="F3364" s="1" t="s">
        <v>15280</v>
      </c>
      <c r="G3364" s="1" t="s">
        <v>10409</v>
      </c>
      <c r="H3364" s="1">
        <v>28067</v>
      </c>
      <c r="I3364" s="1">
        <v>1007043</v>
      </c>
      <c r="J3364" s="1">
        <v>31.815300000000001</v>
      </c>
      <c r="K3364" s="1">
        <v>-89.048990000000003</v>
      </c>
      <c r="L3364" s="1"/>
      <c r="M3364" s="1" t="s">
        <v>1523</v>
      </c>
      <c r="N3364" s="1" t="s">
        <v>15181</v>
      </c>
      <c r="O3364" s="1">
        <v>2022</v>
      </c>
      <c r="P3364" s="1">
        <v>39439</v>
      </c>
      <c r="Q3364" s="1" t="s">
        <v>664</v>
      </c>
      <c r="R3364" s="1"/>
      <c r="S3364" s="1" t="s">
        <v>24435</v>
      </c>
      <c r="T3364" s="1" t="s">
        <v>6826</v>
      </c>
      <c r="U3364" s="1"/>
      <c r="V3364" s="1" t="s">
        <v>6881</v>
      </c>
      <c r="W3364" s="1" t="s">
        <v>6826</v>
      </c>
    </row>
    <row r="3365" spans="1:23" x14ac:dyDescent="0.25">
      <c r="A3365" s="1">
        <v>1012015</v>
      </c>
      <c r="B3365" s="5" t="str">
        <f>VLOOKUP(H3365,'FIPS Basin X-walk'!$A$2:$F$3224,6,FALSE)</f>
        <v>Piedmont-Blue Ridge Prov</v>
      </c>
      <c r="C3365" s="1" t="s">
        <v>10408</v>
      </c>
      <c r="D3365" s="1"/>
      <c r="E3365" s="1"/>
      <c r="F3365" s="1" t="s">
        <v>1566</v>
      </c>
      <c r="G3365" s="1" t="s">
        <v>10409</v>
      </c>
      <c r="H3365" s="1">
        <v>13169</v>
      </c>
      <c r="I3365" s="1">
        <v>1012015</v>
      </c>
      <c r="J3365" s="1">
        <v>32.891800000000003</v>
      </c>
      <c r="K3365" s="1">
        <v>-83.516679999999994</v>
      </c>
      <c r="L3365" s="1"/>
      <c r="M3365" s="1" t="s">
        <v>1546</v>
      </c>
      <c r="N3365" s="1" t="s">
        <v>10124</v>
      </c>
      <c r="O3365" s="1">
        <v>2022</v>
      </c>
      <c r="P3365" s="1">
        <v>31217</v>
      </c>
      <c r="Q3365" s="1" t="s">
        <v>1301</v>
      </c>
      <c r="R3365" s="1"/>
      <c r="S3365" s="1" t="s">
        <v>24359</v>
      </c>
      <c r="T3365" s="1" t="s">
        <v>7005</v>
      </c>
      <c r="U3365" s="1"/>
      <c r="V3365" s="1" t="s">
        <v>6827</v>
      </c>
      <c r="W3365" s="1" t="s">
        <v>6826</v>
      </c>
    </row>
    <row r="3366" spans="1:23" x14ac:dyDescent="0.25">
      <c r="A3366" s="1">
        <v>1009838</v>
      </c>
      <c r="B3366" s="5" t="str">
        <f>VLOOKUP(H3366,'FIPS Basin X-walk'!$A$2:$F$3224,6,FALSE)</f>
        <v>Mid-Gulf Coast Basin</v>
      </c>
      <c r="C3366" s="1" t="s">
        <v>15281</v>
      </c>
      <c r="D3366" s="1"/>
      <c r="E3366" s="1"/>
      <c r="F3366" s="1" t="s">
        <v>15282</v>
      </c>
      <c r="G3366" s="1" t="s">
        <v>10409</v>
      </c>
      <c r="H3366" s="1">
        <v>28067</v>
      </c>
      <c r="I3366" s="1">
        <v>1009838</v>
      </c>
      <c r="J3366" s="1">
        <v>31.526879999999998</v>
      </c>
      <c r="K3366" s="1">
        <v>-89.302250000000001</v>
      </c>
      <c r="L3366" s="1"/>
      <c r="M3366" s="1" t="s">
        <v>1523</v>
      </c>
      <c r="N3366" s="1" t="s">
        <v>15181</v>
      </c>
      <c r="O3366" s="1">
        <v>2022</v>
      </c>
      <c r="P3366" s="1">
        <v>39459</v>
      </c>
      <c r="Q3366" s="1" t="s">
        <v>26156</v>
      </c>
      <c r="R3366" s="1"/>
      <c r="S3366" s="1" t="s">
        <v>24363</v>
      </c>
      <c r="T3366" s="1" t="s">
        <v>6826</v>
      </c>
      <c r="U3366" s="1"/>
      <c r="V3366" s="1" t="s">
        <v>15283</v>
      </c>
      <c r="W3366" s="1" t="s">
        <v>6826</v>
      </c>
    </row>
    <row r="3367" spans="1:23" x14ac:dyDescent="0.25">
      <c r="A3367" s="1">
        <v>1000436</v>
      </c>
      <c r="B3367" s="5" t="str">
        <f>VLOOKUP(H3367,'FIPS Basin X-walk'!$A$2:$F$3224,6,FALSE)</f>
        <v>South Western Overthrust</v>
      </c>
      <c r="C3367" s="1" t="s">
        <v>22011</v>
      </c>
      <c r="D3367" s="1"/>
      <c r="E3367" s="1"/>
      <c r="F3367" s="1" t="s">
        <v>22012</v>
      </c>
      <c r="G3367" s="1" t="s">
        <v>2123</v>
      </c>
      <c r="H3367" s="1">
        <v>49023</v>
      </c>
      <c r="I3367" s="1">
        <v>1000436</v>
      </c>
      <c r="J3367" s="1">
        <v>39.822299999999998</v>
      </c>
      <c r="K3367" s="1">
        <v>-111.89400000000001</v>
      </c>
      <c r="L3367" s="1"/>
      <c r="M3367" s="1" t="s">
        <v>1492</v>
      </c>
      <c r="N3367" s="1" t="s">
        <v>20957</v>
      </c>
      <c r="O3367" s="1">
        <v>2022</v>
      </c>
      <c r="P3367" s="1">
        <v>84645</v>
      </c>
      <c r="Q3367" s="1" t="s">
        <v>22013</v>
      </c>
      <c r="R3367" s="1"/>
      <c r="S3367" s="1" t="s">
        <v>24355</v>
      </c>
      <c r="T3367" s="1" t="s">
        <v>6826</v>
      </c>
      <c r="U3367" s="1"/>
      <c r="V3367" s="1" t="s">
        <v>7232</v>
      </c>
      <c r="W3367" s="1" t="s">
        <v>6828</v>
      </c>
    </row>
    <row r="3368" spans="1:23" x14ac:dyDescent="0.25">
      <c r="A3368" s="1">
        <v>1006232</v>
      </c>
      <c r="B3368" s="5" t="str">
        <f>VLOOKUP(H3368,'FIPS Basin X-walk'!$A$2:$F$3224,6,FALSE)</f>
        <v>South Western Overthrust</v>
      </c>
      <c r="C3368" s="1"/>
      <c r="D3368" s="1"/>
      <c r="E3368" s="1"/>
      <c r="F3368" s="1" t="s">
        <v>22077</v>
      </c>
      <c r="G3368" s="1" t="s">
        <v>22009</v>
      </c>
      <c r="H3368" s="1">
        <v>49023</v>
      </c>
      <c r="I3368" s="1">
        <v>1006232</v>
      </c>
      <c r="J3368" s="1">
        <v>39.453600000000002</v>
      </c>
      <c r="K3368" s="1">
        <v>-111.98609999999999</v>
      </c>
      <c r="L3368" s="1"/>
      <c r="M3368" s="1" t="s">
        <v>1492</v>
      </c>
      <c r="N3368" s="1" t="s">
        <v>20957</v>
      </c>
      <c r="O3368" s="1">
        <v>2022</v>
      </c>
      <c r="P3368" s="1">
        <v>84626</v>
      </c>
      <c r="Q3368" s="1" t="s">
        <v>138</v>
      </c>
      <c r="R3368" s="1"/>
      <c r="S3368" s="1" t="s">
        <v>24435</v>
      </c>
      <c r="T3368" s="1" t="s">
        <v>6826</v>
      </c>
      <c r="U3368" s="1"/>
      <c r="V3368" s="1" t="s">
        <v>7232</v>
      </c>
      <c r="W3368" s="1" t="s">
        <v>6826</v>
      </c>
    </row>
    <row r="3369" spans="1:23" x14ac:dyDescent="0.25">
      <c r="A3369" s="1">
        <v>1005072</v>
      </c>
      <c r="B3369" s="5" t="str">
        <f>VLOOKUP(H3369,'FIPS Basin X-walk'!$A$2:$F$3224,6,FALSE)</f>
        <v/>
      </c>
      <c r="C3369" s="1" t="s">
        <v>23494</v>
      </c>
      <c r="D3369" s="1"/>
      <c r="E3369" s="1"/>
      <c r="F3369" s="1" t="s">
        <v>23495</v>
      </c>
      <c r="G3369" s="1" t="s">
        <v>23496</v>
      </c>
      <c r="H3369" s="1">
        <v>72077</v>
      </c>
      <c r="I3369" s="1">
        <v>1005072</v>
      </c>
      <c r="J3369" s="1">
        <v>18.237500000000001</v>
      </c>
      <c r="K3369" s="1">
        <v>-65.907222000000004</v>
      </c>
      <c r="L3369" s="1"/>
      <c r="M3369" s="1" t="s">
        <v>1607</v>
      </c>
      <c r="N3369" s="1" t="s">
        <v>23460</v>
      </c>
      <c r="O3369" s="1">
        <v>2022</v>
      </c>
      <c r="P3369" s="1">
        <v>777</v>
      </c>
      <c r="Q3369" s="1" t="s">
        <v>25458</v>
      </c>
      <c r="R3369" s="1"/>
      <c r="S3369" s="1" t="s">
        <v>24757</v>
      </c>
      <c r="T3369" s="1" t="s">
        <v>6828</v>
      </c>
      <c r="U3369" s="1"/>
      <c r="V3369" s="1" t="s">
        <v>23497</v>
      </c>
      <c r="W3369" s="1" t="s">
        <v>6826</v>
      </c>
    </row>
    <row r="3370" spans="1:23" x14ac:dyDescent="0.25">
      <c r="A3370" s="1">
        <v>1006162</v>
      </c>
      <c r="B3370" s="5" t="str">
        <f>VLOOKUP(H3370,'FIPS Basin X-walk'!$A$2:$F$3224,6,FALSE)</f>
        <v>Southeastern Alaska Provinces</v>
      </c>
      <c r="C3370" s="1" t="s">
        <v>7415</v>
      </c>
      <c r="D3370" s="1"/>
      <c r="E3370" s="1"/>
      <c r="F3370" s="1" t="s">
        <v>1804</v>
      </c>
      <c r="G3370" s="1" t="s">
        <v>7410</v>
      </c>
      <c r="H3370" s="1">
        <v>2110</v>
      </c>
      <c r="I3370" s="1">
        <v>1006162</v>
      </c>
      <c r="J3370" s="1">
        <v>58.371490000000001</v>
      </c>
      <c r="K3370" s="1">
        <v>-134.5975</v>
      </c>
      <c r="L3370" s="1"/>
      <c r="M3370" s="1" t="s">
        <v>1479</v>
      </c>
      <c r="N3370" s="1" t="s">
        <v>7344</v>
      </c>
      <c r="O3370" s="1">
        <v>2022</v>
      </c>
      <c r="P3370" s="1">
        <v>99801</v>
      </c>
      <c r="Q3370" s="1" t="s">
        <v>7416</v>
      </c>
      <c r="R3370" s="1"/>
      <c r="S3370" s="1"/>
      <c r="T3370" s="1" t="s">
        <v>6826</v>
      </c>
      <c r="U3370" s="1"/>
      <c r="V3370" s="1" t="s">
        <v>7417</v>
      </c>
      <c r="W3370" s="1" t="s">
        <v>6826</v>
      </c>
    </row>
    <row r="3371" spans="1:23" x14ac:dyDescent="0.25">
      <c r="A3371" s="1">
        <v>1007526</v>
      </c>
      <c r="B3371" s="5" t="str">
        <f>VLOOKUP(H3371,'FIPS Basin X-walk'!$A$2:$F$3224,6,FALSE)</f>
        <v>Southeastern Alaska Provinces</v>
      </c>
      <c r="C3371" s="1" t="s">
        <v>7409</v>
      </c>
      <c r="D3371" s="1"/>
      <c r="E3371" s="1"/>
      <c r="F3371" s="1" t="s">
        <v>1804</v>
      </c>
      <c r="G3371" s="1" t="s">
        <v>7410</v>
      </c>
      <c r="H3371" s="1">
        <v>2110</v>
      </c>
      <c r="I3371" s="1">
        <v>1007526</v>
      </c>
      <c r="J3371" s="1">
        <v>58.433808999999997</v>
      </c>
      <c r="K3371" s="1">
        <v>-133.95752300000001</v>
      </c>
      <c r="L3371" s="1"/>
      <c r="M3371" s="1" t="s">
        <v>1479</v>
      </c>
      <c r="N3371" s="1" t="s">
        <v>7344</v>
      </c>
      <c r="O3371" s="1">
        <v>2022</v>
      </c>
      <c r="P3371" s="1">
        <v>99801</v>
      </c>
      <c r="Q3371" s="1" t="s">
        <v>7411</v>
      </c>
      <c r="R3371" s="1"/>
      <c r="S3371" s="1" t="s">
        <v>25011</v>
      </c>
      <c r="T3371" s="1" t="s">
        <v>6826</v>
      </c>
      <c r="U3371" s="1"/>
      <c r="V3371" s="1" t="s">
        <v>7412</v>
      </c>
      <c r="W3371" s="1" t="s">
        <v>6826</v>
      </c>
    </row>
    <row r="3372" spans="1:23" x14ac:dyDescent="0.25">
      <c r="A3372" s="1">
        <v>1010389</v>
      </c>
      <c r="B3372" s="5" t="str">
        <f>VLOOKUP(H3372,'FIPS Basin X-walk'!$A$2:$F$3224,6,FALSE)</f>
        <v>Southeastern Alaska Provinces</v>
      </c>
      <c r="C3372" s="1" t="s">
        <v>7413</v>
      </c>
      <c r="D3372" s="1"/>
      <c r="E3372" s="1"/>
      <c r="F3372" s="1" t="s">
        <v>1804</v>
      </c>
      <c r="G3372" s="1" t="s">
        <v>7410</v>
      </c>
      <c r="H3372" s="1">
        <v>2110</v>
      </c>
      <c r="I3372" s="1">
        <v>1010389</v>
      </c>
      <c r="J3372" s="1">
        <v>58.354996</v>
      </c>
      <c r="K3372" s="1">
        <v>-134.496565</v>
      </c>
      <c r="L3372" s="1"/>
      <c r="M3372" s="1" t="s">
        <v>1479</v>
      </c>
      <c r="N3372" s="1" t="s">
        <v>7344</v>
      </c>
      <c r="O3372" s="1">
        <v>2022</v>
      </c>
      <c r="P3372" s="1">
        <v>99801</v>
      </c>
      <c r="Q3372" s="1" t="s">
        <v>7414</v>
      </c>
      <c r="R3372" s="1"/>
      <c r="S3372" s="1" t="s">
        <v>24358</v>
      </c>
      <c r="T3372" s="1" t="s">
        <v>6826</v>
      </c>
      <c r="U3372" s="1"/>
      <c r="V3372" s="1" t="s">
        <v>6878</v>
      </c>
      <c r="W3372" s="1" t="s">
        <v>6826</v>
      </c>
    </row>
    <row r="3373" spans="1:23" x14ac:dyDescent="0.25">
      <c r="A3373" s="1">
        <v>1005051</v>
      </c>
      <c r="B3373" s="5" t="str">
        <f>VLOOKUP(H3373,'FIPS Basin X-walk'!$A$2:$F$3224,6,FALSE)</f>
        <v>Wisconsin Arch</v>
      </c>
      <c r="C3373" s="1" t="s">
        <v>23106</v>
      </c>
      <c r="D3373" s="1"/>
      <c r="E3373" s="1"/>
      <c r="F3373" s="1" t="s">
        <v>23107</v>
      </c>
      <c r="G3373" s="1" t="s">
        <v>23108</v>
      </c>
      <c r="H3373" s="1">
        <v>55057</v>
      </c>
      <c r="I3373" s="1">
        <v>1005051</v>
      </c>
      <c r="J3373" s="1">
        <v>43.991869999999999</v>
      </c>
      <c r="K3373" s="1">
        <v>-90.072190000000006</v>
      </c>
      <c r="L3373" s="1"/>
      <c r="M3373" s="1" t="s">
        <v>1517</v>
      </c>
      <c r="N3373" s="1" t="s">
        <v>22991</v>
      </c>
      <c r="O3373" s="1">
        <v>2022</v>
      </c>
      <c r="P3373" s="1">
        <v>54646</v>
      </c>
      <c r="Q3373" s="1" t="s">
        <v>25453</v>
      </c>
      <c r="R3373" s="1"/>
      <c r="S3373" s="1" t="s">
        <v>24378</v>
      </c>
      <c r="T3373" s="1" t="s">
        <v>6826</v>
      </c>
      <c r="U3373" s="1"/>
      <c r="V3373" s="1" t="s">
        <v>25454</v>
      </c>
      <c r="W3373" s="1" t="s">
        <v>6826</v>
      </c>
    </row>
    <row r="3374" spans="1:23" x14ac:dyDescent="0.25">
      <c r="A3374" s="1">
        <v>1006782</v>
      </c>
      <c r="B3374" s="5" t="str">
        <f>VLOOKUP(H3374,'FIPS Basin X-walk'!$A$2:$F$3224,6,FALSE)</f>
        <v>Appalachian Basin (Eastern Overthrust Area)</v>
      </c>
      <c r="C3374" s="1" t="s">
        <v>19250</v>
      </c>
      <c r="D3374" s="1"/>
      <c r="E3374" s="1"/>
      <c r="F3374" s="1" t="s">
        <v>19251</v>
      </c>
      <c r="G3374" s="1" t="s">
        <v>19252</v>
      </c>
      <c r="H3374" s="1">
        <v>42067</v>
      </c>
      <c r="I3374" s="1">
        <v>1006782</v>
      </c>
      <c r="J3374" s="1">
        <v>40.35</v>
      </c>
      <c r="K3374" s="1">
        <v>-77.650000000000006</v>
      </c>
      <c r="L3374" s="1"/>
      <c r="M3374" s="1" t="s">
        <v>1501</v>
      </c>
      <c r="N3374" s="1" t="s">
        <v>18868</v>
      </c>
      <c r="O3374" s="1">
        <v>2022</v>
      </c>
      <c r="P3374" s="1">
        <v>17021</v>
      </c>
      <c r="Q3374" s="1" t="s">
        <v>66</v>
      </c>
      <c r="R3374" s="1"/>
      <c r="S3374" s="1" t="s">
        <v>24435</v>
      </c>
      <c r="T3374" s="1" t="s">
        <v>6826</v>
      </c>
      <c r="U3374" s="1"/>
      <c r="V3374" s="1" t="s">
        <v>7297</v>
      </c>
      <c r="W3374" s="1" t="s">
        <v>6826</v>
      </c>
    </row>
    <row r="3375" spans="1:23" x14ac:dyDescent="0.25">
      <c r="A3375" s="1">
        <v>1001313</v>
      </c>
      <c r="B3375" s="5" t="str">
        <f>VLOOKUP(H3375,'FIPS Basin X-walk'!$A$2:$F$3224,6,FALSE)</f>
        <v>Michigan Basin</v>
      </c>
      <c r="C3375" s="1" t="s">
        <v>14389</v>
      </c>
      <c r="D3375" s="1"/>
      <c r="E3375" s="1"/>
      <c r="F3375" s="1" t="s">
        <v>14390</v>
      </c>
      <c r="G3375" s="1" t="s">
        <v>2061</v>
      </c>
      <c r="H3375" s="1">
        <v>26077</v>
      </c>
      <c r="I3375" s="1">
        <v>1001313</v>
      </c>
      <c r="J3375" s="1">
        <v>42.279699999999998</v>
      </c>
      <c r="K3375" s="1">
        <v>-85.492199999999997</v>
      </c>
      <c r="L3375" s="1"/>
      <c r="M3375" s="1" t="s">
        <v>1493</v>
      </c>
      <c r="N3375" s="1" t="s">
        <v>14185</v>
      </c>
      <c r="O3375" s="1">
        <v>2022</v>
      </c>
      <c r="P3375" s="1">
        <v>49041</v>
      </c>
      <c r="Q3375" s="1" t="s">
        <v>14391</v>
      </c>
      <c r="R3375" s="1"/>
      <c r="S3375" s="1" t="s">
        <v>24355</v>
      </c>
      <c r="T3375" s="1" t="s">
        <v>6826</v>
      </c>
      <c r="U3375" s="1"/>
      <c r="V3375" s="1" t="s">
        <v>14234</v>
      </c>
      <c r="W3375" s="1" t="s">
        <v>6828</v>
      </c>
    </row>
    <row r="3376" spans="1:23" x14ac:dyDescent="0.25">
      <c r="A3376" s="1">
        <v>1000409</v>
      </c>
      <c r="B3376" s="5" t="str">
        <f>VLOOKUP(H3376,'FIPS Basin X-walk'!$A$2:$F$3224,6,FALSE)</f>
        <v>Michigan Basin</v>
      </c>
      <c r="C3376" s="1" t="s">
        <v>14385</v>
      </c>
      <c r="D3376" s="1"/>
      <c r="E3376" s="1"/>
      <c r="F3376" s="1" t="s">
        <v>14383</v>
      </c>
      <c r="G3376" s="1" t="s">
        <v>2061</v>
      </c>
      <c r="H3376" s="1">
        <v>26077</v>
      </c>
      <c r="I3376" s="1">
        <v>1000409</v>
      </c>
      <c r="J3376" s="1">
        <v>42.304900000000004</v>
      </c>
      <c r="K3376" s="1">
        <v>-85.578299999999999</v>
      </c>
      <c r="L3376" s="1"/>
      <c r="M3376" s="1" t="s">
        <v>1493</v>
      </c>
      <c r="N3376" s="1" t="s">
        <v>14185</v>
      </c>
      <c r="O3376" s="1">
        <v>2022</v>
      </c>
      <c r="P3376" s="1">
        <v>49007</v>
      </c>
      <c r="Q3376" s="1" t="s">
        <v>24510</v>
      </c>
      <c r="R3376" s="1"/>
      <c r="S3376" s="1" t="s">
        <v>24385</v>
      </c>
      <c r="T3376" s="1" t="s">
        <v>6826</v>
      </c>
      <c r="U3376" s="1"/>
      <c r="V3376" s="1" t="s">
        <v>10154</v>
      </c>
      <c r="W3376" s="1" t="s">
        <v>6828</v>
      </c>
    </row>
    <row r="3377" spans="1:23" x14ac:dyDescent="0.25">
      <c r="A3377" s="1">
        <v>1002606</v>
      </c>
      <c r="B3377" s="5" t="str">
        <f>VLOOKUP(H3377,'FIPS Basin X-walk'!$A$2:$F$3224,6,FALSE)</f>
        <v>Michigan Basin</v>
      </c>
      <c r="C3377" s="1" t="s">
        <v>24955</v>
      </c>
      <c r="D3377" s="1"/>
      <c r="E3377" s="1"/>
      <c r="F3377" s="1" t="s">
        <v>14383</v>
      </c>
      <c r="G3377" s="1" t="s">
        <v>14384</v>
      </c>
      <c r="H3377" s="1">
        <v>26077</v>
      </c>
      <c r="I3377" s="1">
        <v>1002606</v>
      </c>
      <c r="J3377" s="1">
        <v>42.211100000000002</v>
      </c>
      <c r="K3377" s="1">
        <v>-85.554199999999994</v>
      </c>
      <c r="L3377" s="1"/>
      <c r="M3377" s="1" t="s">
        <v>1493</v>
      </c>
      <c r="N3377" s="1" t="s">
        <v>14185</v>
      </c>
      <c r="O3377" s="1">
        <v>2022</v>
      </c>
      <c r="P3377" s="1">
        <v>49001</v>
      </c>
      <c r="Q3377" s="1" t="s">
        <v>24956</v>
      </c>
      <c r="R3377" s="1"/>
      <c r="S3377" s="1" t="s">
        <v>24757</v>
      </c>
      <c r="T3377" s="1" t="s">
        <v>6826</v>
      </c>
      <c r="U3377" s="1"/>
      <c r="V3377" s="1" t="s">
        <v>9536</v>
      </c>
      <c r="W3377" s="1" t="s">
        <v>6826</v>
      </c>
    </row>
    <row r="3378" spans="1:23" x14ac:dyDescent="0.25">
      <c r="A3378" s="1">
        <v>1003293</v>
      </c>
      <c r="B3378" s="5" t="str">
        <f>VLOOKUP(H3378,'FIPS Basin X-walk'!$A$2:$F$3224,6,FALSE)</f>
        <v>Michigan Basin</v>
      </c>
      <c r="C3378" s="1" t="s">
        <v>14386</v>
      </c>
      <c r="D3378" s="1"/>
      <c r="E3378" s="1"/>
      <c r="F3378" s="1" t="s">
        <v>14383</v>
      </c>
      <c r="G3378" s="1" t="s">
        <v>14384</v>
      </c>
      <c r="H3378" s="1">
        <v>26077</v>
      </c>
      <c r="I3378" s="1">
        <v>1003293</v>
      </c>
      <c r="J3378" s="1">
        <v>42.284109999999998</v>
      </c>
      <c r="K3378" s="1">
        <v>-85.612769999999998</v>
      </c>
      <c r="L3378" s="1"/>
      <c r="M3378" s="1" t="s">
        <v>1493</v>
      </c>
      <c r="N3378" s="1" t="s">
        <v>14185</v>
      </c>
      <c r="O3378" s="1">
        <v>2022</v>
      </c>
      <c r="P3378" s="1">
        <v>49008</v>
      </c>
      <c r="Q3378" s="1" t="s">
        <v>14387</v>
      </c>
      <c r="R3378" s="1"/>
      <c r="S3378" s="1" t="s">
        <v>24379</v>
      </c>
      <c r="T3378" s="1" t="s">
        <v>6826</v>
      </c>
      <c r="U3378" s="1"/>
      <c r="V3378" s="1" t="s">
        <v>14388</v>
      </c>
      <c r="W3378" s="1" t="s">
        <v>6826</v>
      </c>
    </row>
    <row r="3379" spans="1:23" x14ac:dyDescent="0.25">
      <c r="A3379" s="1">
        <v>1000182</v>
      </c>
      <c r="B3379" s="5" t="str">
        <f>VLOOKUP(H3379,'FIPS Basin X-walk'!$A$2:$F$3224,6,FALSE)</f>
        <v>Michigan Basin</v>
      </c>
      <c r="C3379" s="1" t="s">
        <v>14392</v>
      </c>
      <c r="D3379" s="1"/>
      <c r="E3379" s="1"/>
      <c r="F3379" s="1" t="s">
        <v>14393</v>
      </c>
      <c r="G3379" s="1" t="s">
        <v>1649</v>
      </c>
      <c r="H3379" s="1">
        <v>26079</v>
      </c>
      <c r="I3379" s="1">
        <v>1000182</v>
      </c>
      <c r="J3379" s="1">
        <v>44.688899999999997</v>
      </c>
      <c r="K3379" s="1">
        <v>-85.201899999999995</v>
      </c>
      <c r="L3379" s="1"/>
      <c r="M3379" s="1" t="s">
        <v>1493</v>
      </c>
      <c r="N3379" s="1" t="s">
        <v>14185</v>
      </c>
      <c r="O3379" s="1">
        <v>2022</v>
      </c>
      <c r="P3379" s="1">
        <v>49646</v>
      </c>
      <c r="Q3379" s="1" t="s">
        <v>14394</v>
      </c>
      <c r="R3379" s="1"/>
      <c r="S3379" s="1" t="s">
        <v>24355</v>
      </c>
      <c r="T3379" s="1" t="s">
        <v>6826</v>
      </c>
      <c r="U3379" s="1"/>
      <c r="V3379" s="1" t="s">
        <v>14395</v>
      </c>
      <c r="W3379" s="1" t="s">
        <v>6828</v>
      </c>
    </row>
    <row r="3380" spans="1:23" x14ac:dyDescent="0.25">
      <c r="A3380" s="1">
        <v>1003319</v>
      </c>
      <c r="B3380" s="5" t="str">
        <f>VLOOKUP(H3380,'FIPS Basin X-walk'!$A$2:$F$3224,6,FALSE)</f>
        <v>Michigan Basin</v>
      </c>
      <c r="C3380" s="1" t="s">
        <v>14399</v>
      </c>
      <c r="D3380" s="1"/>
      <c r="E3380" s="1"/>
      <c r="F3380" s="1" t="s">
        <v>14393</v>
      </c>
      <c r="G3380" s="1" t="s">
        <v>14398</v>
      </c>
      <c r="H3380" s="1">
        <v>26079</v>
      </c>
      <c r="I3380" s="1">
        <v>1003319</v>
      </c>
      <c r="J3380" s="1">
        <v>44.698180000000001</v>
      </c>
      <c r="K3380" s="1">
        <v>-85.195139999999995</v>
      </c>
      <c r="L3380" s="1"/>
      <c r="M3380" s="1" t="s">
        <v>1493</v>
      </c>
      <c r="N3380" s="1" t="s">
        <v>14185</v>
      </c>
      <c r="O3380" s="1">
        <v>2022</v>
      </c>
      <c r="P3380" s="1">
        <v>49646</v>
      </c>
      <c r="Q3380" s="1" t="s">
        <v>25093</v>
      </c>
      <c r="R3380" s="1"/>
      <c r="S3380" s="1" t="s">
        <v>24399</v>
      </c>
      <c r="T3380" s="1" t="s">
        <v>6826</v>
      </c>
      <c r="U3380" s="1"/>
      <c r="V3380" s="1" t="s">
        <v>14400</v>
      </c>
      <c r="W3380" s="1" t="s">
        <v>6826</v>
      </c>
    </row>
    <row r="3381" spans="1:23" x14ac:dyDescent="0.25">
      <c r="A3381" s="1">
        <v>1005958</v>
      </c>
      <c r="B3381" s="5" t="str">
        <f>VLOOKUP(H3381,'FIPS Basin X-walk'!$A$2:$F$3224,6,FALSE)</f>
        <v>Michigan Basin</v>
      </c>
      <c r="C3381" s="1" t="s">
        <v>14396</v>
      </c>
      <c r="D3381" s="1"/>
      <c r="E3381" s="1"/>
      <c r="F3381" s="1" t="s">
        <v>14397</v>
      </c>
      <c r="G3381" s="1" t="s">
        <v>14398</v>
      </c>
      <c r="H3381" s="1">
        <v>26079</v>
      </c>
      <c r="I3381" s="1">
        <v>1005958</v>
      </c>
      <c r="J3381" s="1">
        <v>44.8367</v>
      </c>
      <c r="K3381" s="1">
        <v>-84.966899999999995</v>
      </c>
      <c r="L3381" s="1"/>
      <c r="M3381" s="1" t="s">
        <v>1493</v>
      </c>
      <c r="N3381" s="1" t="s">
        <v>14185</v>
      </c>
      <c r="O3381" s="1">
        <v>2022</v>
      </c>
      <c r="P3381" s="1">
        <v>49659</v>
      </c>
      <c r="Q3381" s="1" t="s">
        <v>1279</v>
      </c>
      <c r="R3381" s="1"/>
      <c r="S3381" s="1" t="s">
        <v>24435</v>
      </c>
      <c r="T3381" s="1" t="s">
        <v>6826</v>
      </c>
      <c r="U3381" s="1"/>
      <c r="V3381" s="1" t="s">
        <v>12735</v>
      </c>
      <c r="W3381" s="1" t="s">
        <v>6826</v>
      </c>
    </row>
    <row r="3382" spans="1:23" x14ac:dyDescent="0.25">
      <c r="A3382" s="1">
        <v>1005860</v>
      </c>
      <c r="B3382" s="5" t="str">
        <f>VLOOKUP(H3382,'FIPS Basin X-walk'!$A$2:$F$3224,6,FALSE)</f>
        <v>Sioux Uplift</v>
      </c>
      <c r="C3382" s="1" t="s">
        <v>14949</v>
      </c>
      <c r="D3382" s="1"/>
      <c r="E3382" s="1"/>
      <c r="F3382" s="1" t="s">
        <v>14950</v>
      </c>
      <c r="G3382" s="1" t="s">
        <v>14951</v>
      </c>
      <c r="H3382" s="1">
        <v>27065</v>
      </c>
      <c r="I3382" s="1">
        <v>1005860</v>
      </c>
      <c r="J3382" s="1">
        <v>45.848999999999997</v>
      </c>
      <c r="K3382" s="1">
        <v>-93.352000000000004</v>
      </c>
      <c r="L3382" s="1"/>
      <c r="M3382" s="1" t="s">
        <v>1559</v>
      </c>
      <c r="N3382" s="1" t="s">
        <v>14790</v>
      </c>
      <c r="O3382" s="1">
        <v>2022</v>
      </c>
      <c r="P3382" s="1">
        <v>55051</v>
      </c>
      <c r="Q3382" s="1" t="s">
        <v>14952</v>
      </c>
      <c r="R3382" s="1"/>
      <c r="S3382" s="1" t="s">
        <v>24358</v>
      </c>
      <c r="T3382" s="1" t="s">
        <v>6826</v>
      </c>
      <c r="U3382" s="1"/>
      <c r="V3382" s="1" t="s">
        <v>14953</v>
      </c>
      <c r="W3382" s="1" t="s">
        <v>6826</v>
      </c>
    </row>
    <row r="3383" spans="1:23" x14ac:dyDescent="0.25">
      <c r="A3383" s="1">
        <v>1007916</v>
      </c>
      <c r="B3383" s="5" t="str">
        <f>VLOOKUP(H3383,'FIPS Basin X-walk'!$A$2:$F$3224,6,FALSE)</f>
        <v>Appalachian Basin</v>
      </c>
      <c r="C3383" s="1" t="s">
        <v>22831</v>
      </c>
      <c r="D3383" s="1"/>
      <c r="E3383" s="1"/>
      <c r="F3383" s="1" t="s">
        <v>22832</v>
      </c>
      <c r="G3383" s="1" t="s">
        <v>1976</v>
      </c>
      <c r="H3383" s="1">
        <v>54039</v>
      </c>
      <c r="I3383" s="1">
        <v>1007916</v>
      </c>
      <c r="J3383" s="1">
        <v>38.243099999999998</v>
      </c>
      <c r="K3383" s="1">
        <v>-81.555999999999997</v>
      </c>
      <c r="L3383" s="1" t="s">
        <v>24414</v>
      </c>
      <c r="M3383" s="1" t="s">
        <v>1521</v>
      </c>
      <c r="N3383" s="1" t="s">
        <v>22744</v>
      </c>
      <c r="O3383" s="1">
        <v>2022</v>
      </c>
      <c r="P3383" s="1">
        <v>25015</v>
      </c>
      <c r="Q3383" s="1" t="s">
        <v>22833</v>
      </c>
      <c r="R3383" s="1"/>
      <c r="S3383" s="1" t="s">
        <v>24367</v>
      </c>
      <c r="T3383" s="1" t="s">
        <v>6826</v>
      </c>
      <c r="U3383" s="1"/>
      <c r="V3383" s="1" t="s">
        <v>7998</v>
      </c>
      <c r="W3383" s="1" t="s">
        <v>6826</v>
      </c>
    </row>
    <row r="3384" spans="1:23" x14ac:dyDescent="0.25">
      <c r="A3384" s="1">
        <v>1012537</v>
      </c>
      <c r="B3384" s="5" t="str">
        <f>VLOOKUP(H3384,'FIPS Basin X-walk'!$A$2:$F$3224,6,FALSE)</f>
        <v>Appalachian Basin</v>
      </c>
      <c r="C3384" s="1" t="s">
        <v>26501</v>
      </c>
      <c r="D3384" s="1"/>
      <c r="E3384" s="1"/>
      <c r="F3384" s="1" t="s">
        <v>1698</v>
      </c>
      <c r="G3384" s="1" t="s">
        <v>1976</v>
      </c>
      <c r="H3384" s="1">
        <v>54039</v>
      </c>
      <c r="I3384" s="1">
        <v>1012537</v>
      </c>
      <c r="J3384" s="1">
        <v>38.351711199999997</v>
      </c>
      <c r="K3384" s="1">
        <v>-81.633647400000001</v>
      </c>
      <c r="L3384" s="1"/>
      <c r="M3384" s="1" t="s">
        <v>1521</v>
      </c>
      <c r="N3384" s="1" t="s">
        <v>22744</v>
      </c>
      <c r="O3384" s="1">
        <v>2022</v>
      </c>
      <c r="P3384" s="1">
        <v>25301</v>
      </c>
      <c r="Q3384" s="1" t="s">
        <v>1050</v>
      </c>
      <c r="R3384" s="1"/>
      <c r="S3384" s="1">
        <v>211130</v>
      </c>
      <c r="T3384" s="1" t="s">
        <v>6826</v>
      </c>
      <c r="U3384" s="1"/>
      <c r="V3384" s="1" t="s">
        <v>23777</v>
      </c>
      <c r="W3384" s="1" t="s">
        <v>6826</v>
      </c>
    </row>
    <row r="3385" spans="1:23" x14ac:dyDescent="0.25">
      <c r="A3385" s="1">
        <v>1014395</v>
      </c>
      <c r="B3385" s="5" t="str">
        <f>VLOOKUP(H3385,'FIPS Basin X-walk'!$A$2:$F$3224,6,FALSE)</f>
        <v>Appalachian Basin</v>
      </c>
      <c r="C3385" s="1" t="s">
        <v>22829</v>
      </c>
      <c r="D3385" s="1"/>
      <c r="E3385" s="1"/>
      <c r="F3385" s="1" t="s">
        <v>1698</v>
      </c>
      <c r="G3385" s="1" t="s">
        <v>1976</v>
      </c>
      <c r="H3385" s="1">
        <v>54039</v>
      </c>
      <c r="I3385" s="1">
        <v>1014395</v>
      </c>
      <c r="J3385" s="1">
        <v>38.361304158617003</v>
      </c>
      <c r="K3385" s="1">
        <v>-81.597035144744794</v>
      </c>
      <c r="L3385" s="1"/>
      <c r="M3385" s="1" t="s">
        <v>1521</v>
      </c>
      <c r="N3385" s="1" t="s">
        <v>22744</v>
      </c>
      <c r="O3385" s="1">
        <v>2022</v>
      </c>
      <c r="P3385" s="1">
        <v>25311</v>
      </c>
      <c r="Q3385" s="1" t="s">
        <v>24309</v>
      </c>
      <c r="R3385" s="1"/>
      <c r="S3385" s="1">
        <v>211130</v>
      </c>
      <c r="T3385" s="1" t="s">
        <v>6826</v>
      </c>
      <c r="U3385" s="1"/>
      <c r="V3385" s="1" t="s">
        <v>22830</v>
      </c>
      <c r="W3385" s="1" t="s">
        <v>6826</v>
      </c>
    </row>
    <row r="3386" spans="1:23" x14ac:dyDescent="0.25">
      <c r="A3386" s="1">
        <v>1000272</v>
      </c>
      <c r="B3386" s="5" t="str">
        <f>VLOOKUP(H3386,'FIPS Basin X-walk'!$A$2:$F$3224,6,FALSE)</f>
        <v>Appalachian Basin</v>
      </c>
      <c r="C3386" s="1" t="s">
        <v>22826</v>
      </c>
      <c r="D3386" s="1"/>
      <c r="E3386" s="1"/>
      <c r="F3386" s="1" t="s">
        <v>22827</v>
      </c>
      <c r="G3386" s="1" t="s">
        <v>1976</v>
      </c>
      <c r="H3386" s="1">
        <v>54039</v>
      </c>
      <c r="I3386" s="1">
        <v>1000272</v>
      </c>
      <c r="J3386" s="1">
        <v>38.3688</v>
      </c>
      <c r="K3386" s="1">
        <v>-81.678600000000003</v>
      </c>
      <c r="L3386" s="1"/>
      <c r="M3386" s="1" t="s">
        <v>1521</v>
      </c>
      <c r="N3386" s="1" t="s">
        <v>22744</v>
      </c>
      <c r="O3386" s="1">
        <v>2022</v>
      </c>
      <c r="P3386" s="1">
        <v>25303</v>
      </c>
      <c r="Q3386" s="1" t="s">
        <v>22828</v>
      </c>
      <c r="R3386" s="1"/>
      <c r="S3386" s="1" t="s">
        <v>24367</v>
      </c>
      <c r="T3386" s="1" t="s">
        <v>6826</v>
      </c>
      <c r="U3386" s="1"/>
      <c r="V3386" s="1" t="s">
        <v>7169</v>
      </c>
      <c r="W3386" s="1" t="s">
        <v>6828</v>
      </c>
    </row>
    <row r="3387" spans="1:23" x14ac:dyDescent="0.25">
      <c r="A3387" s="1">
        <v>1010323</v>
      </c>
      <c r="B3387" s="5" t="str">
        <f>VLOOKUP(H3387,'FIPS Basin X-walk'!$A$2:$F$3224,6,FALSE)</f>
        <v>Appalachian Basin</v>
      </c>
      <c r="C3387" s="1" t="s">
        <v>26216</v>
      </c>
      <c r="D3387" s="1"/>
      <c r="E3387" s="1"/>
      <c r="F3387" s="1" t="s">
        <v>22834</v>
      </c>
      <c r="G3387" s="1" t="s">
        <v>22815</v>
      </c>
      <c r="H3387" s="1">
        <v>54039</v>
      </c>
      <c r="I3387" s="1">
        <v>1010323</v>
      </c>
      <c r="J3387" s="1">
        <v>38.090800000000002</v>
      </c>
      <c r="K3387" s="1">
        <v>-81.5291</v>
      </c>
      <c r="L3387" s="1"/>
      <c r="M3387" s="1" t="s">
        <v>1521</v>
      </c>
      <c r="N3387" s="1" t="s">
        <v>22744</v>
      </c>
      <c r="O3387" s="1">
        <v>2022</v>
      </c>
      <c r="P3387" s="1">
        <v>25035</v>
      </c>
      <c r="Q3387" s="1" t="s">
        <v>22835</v>
      </c>
      <c r="R3387" s="1"/>
      <c r="S3387" s="1" t="s">
        <v>24796</v>
      </c>
      <c r="T3387" s="1" t="s">
        <v>6826</v>
      </c>
      <c r="U3387" s="1"/>
      <c r="V3387" s="1" t="s">
        <v>26196</v>
      </c>
      <c r="W3387" s="1" t="s">
        <v>6826</v>
      </c>
    </row>
    <row r="3388" spans="1:23" x14ac:dyDescent="0.25">
      <c r="A3388" s="1">
        <v>1002359</v>
      </c>
      <c r="B3388" s="5" t="str">
        <f>VLOOKUP(H3388,'FIPS Basin X-walk'!$A$2:$F$3224,6,FALSE)</f>
        <v>Appalachian Basin</v>
      </c>
      <c r="C3388" s="1" t="s">
        <v>22823</v>
      </c>
      <c r="D3388" s="1"/>
      <c r="E3388" s="1"/>
      <c r="F3388" s="1" t="s">
        <v>1698</v>
      </c>
      <c r="G3388" s="1" t="s">
        <v>22815</v>
      </c>
      <c r="H3388" s="1">
        <v>54039</v>
      </c>
      <c r="I3388" s="1">
        <v>1002359</v>
      </c>
      <c r="J3388" s="1">
        <v>38.316560000000003</v>
      </c>
      <c r="K3388" s="1">
        <v>-81.605549999999994</v>
      </c>
      <c r="L3388" s="1"/>
      <c r="M3388" s="1" t="s">
        <v>1521</v>
      </c>
      <c r="N3388" s="1" t="s">
        <v>22744</v>
      </c>
      <c r="O3388" s="1">
        <v>2022</v>
      </c>
      <c r="P3388" s="1">
        <v>25304</v>
      </c>
      <c r="Q3388" s="1" t="s">
        <v>22824</v>
      </c>
      <c r="R3388" s="1"/>
      <c r="S3388" s="1" t="s">
        <v>24358</v>
      </c>
      <c r="T3388" s="1" t="s">
        <v>6826</v>
      </c>
      <c r="U3388" s="1"/>
      <c r="V3388" s="1" t="s">
        <v>22825</v>
      </c>
      <c r="W3388" s="1" t="s">
        <v>6826</v>
      </c>
    </row>
    <row r="3389" spans="1:23" x14ac:dyDescent="0.25">
      <c r="A3389" s="1">
        <v>1006564</v>
      </c>
      <c r="B3389" s="5" t="str">
        <f>VLOOKUP(H3389,'FIPS Basin X-walk'!$A$2:$F$3224,6,FALSE)</f>
        <v>Appalachian Basin</v>
      </c>
      <c r="C3389" s="1" t="s">
        <v>22829</v>
      </c>
      <c r="D3389" s="1"/>
      <c r="E3389" s="1"/>
      <c r="F3389" s="1" t="s">
        <v>1698</v>
      </c>
      <c r="G3389" s="1" t="s">
        <v>22815</v>
      </c>
      <c r="H3389" s="1">
        <v>54039</v>
      </c>
      <c r="I3389" s="1">
        <v>1006564</v>
      </c>
      <c r="J3389" s="1">
        <v>38.361198000000002</v>
      </c>
      <c r="K3389" s="1">
        <v>-81.597345000000004</v>
      </c>
      <c r="L3389" s="1"/>
      <c r="M3389" s="1" t="s">
        <v>1521</v>
      </c>
      <c r="N3389" s="1" t="s">
        <v>22744</v>
      </c>
      <c r="O3389" s="1">
        <v>2022</v>
      </c>
      <c r="P3389" s="1">
        <v>25311</v>
      </c>
      <c r="Q3389" s="1" t="s">
        <v>880</v>
      </c>
      <c r="R3389" s="1" t="s">
        <v>24399</v>
      </c>
      <c r="S3389" s="1" t="s">
        <v>24489</v>
      </c>
      <c r="T3389" s="1" t="s">
        <v>6826</v>
      </c>
      <c r="U3389" s="1"/>
      <c r="V3389" s="1" t="s">
        <v>22830</v>
      </c>
      <c r="W3389" s="1" t="s">
        <v>6826</v>
      </c>
    </row>
    <row r="3390" spans="1:23" x14ac:dyDescent="0.25">
      <c r="A3390" s="1">
        <v>1006687</v>
      </c>
      <c r="B3390" s="5" t="str">
        <f>VLOOKUP(H3390,'FIPS Basin X-walk'!$A$2:$F$3224,6,FALSE)</f>
        <v>Appalachian Basin</v>
      </c>
      <c r="C3390" s="1" t="s">
        <v>22816</v>
      </c>
      <c r="D3390" s="1"/>
      <c r="E3390" s="1"/>
      <c r="F3390" s="1" t="s">
        <v>1698</v>
      </c>
      <c r="G3390" s="1" t="s">
        <v>22815</v>
      </c>
      <c r="H3390" s="1">
        <v>54039</v>
      </c>
      <c r="I3390" s="1">
        <v>1006687</v>
      </c>
      <c r="J3390" s="1">
        <v>38.383406999999998</v>
      </c>
      <c r="K3390" s="1">
        <v>-81.674729999999997</v>
      </c>
      <c r="L3390" s="1"/>
      <c r="M3390" s="1" t="s">
        <v>1521</v>
      </c>
      <c r="N3390" s="1" t="s">
        <v>22744</v>
      </c>
      <c r="O3390" s="1">
        <v>2022</v>
      </c>
      <c r="P3390" s="1">
        <v>25304</v>
      </c>
      <c r="Q3390" s="1" t="s">
        <v>1411</v>
      </c>
      <c r="R3390" s="1"/>
      <c r="S3390" s="1" t="s">
        <v>24359</v>
      </c>
      <c r="T3390" s="1" t="s">
        <v>6826</v>
      </c>
      <c r="U3390" s="1"/>
      <c r="V3390" s="1" t="s">
        <v>22817</v>
      </c>
      <c r="W3390" s="1" t="s">
        <v>6826</v>
      </c>
    </row>
    <row r="3391" spans="1:23" x14ac:dyDescent="0.25">
      <c r="A3391" s="1">
        <v>1012764</v>
      </c>
      <c r="B3391" s="5" t="str">
        <f>VLOOKUP(H3391,'FIPS Basin X-walk'!$A$2:$F$3224,6,FALSE)</f>
        <v>Appalachian Basin</v>
      </c>
      <c r="C3391" s="1" t="s">
        <v>22816</v>
      </c>
      <c r="D3391" s="1"/>
      <c r="E3391" s="1"/>
      <c r="F3391" s="1" t="s">
        <v>1698</v>
      </c>
      <c r="G3391" s="1" t="s">
        <v>22815</v>
      </c>
      <c r="H3391" s="1">
        <v>54039</v>
      </c>
      <c r="I3391" s="1">
        <v>1012764</v>
      </c>
      <c r="J3391" s="1">
        <v>38.313369999999999</v>
      </c>
      <c r="K3391" s="1">
        <v>-81.570880000000002</v>
      </c>
      <c r="L3391" s="1"/>
      <c r="M3391" s="1" t="s">
        <v>1521</v>
      </c>
      <c r="N3391" s="1" t="s">
        <v>22744</v>
      </c>
      <c r="O3391" s="1">
        <v>2022</v>
      </c>
      <c r="P3391" s="1">
        <v>25304</v>
      </c>
      <c r="Q3391" s="1" t="s">
        <v>1463</v>
      </c>
      <c r="R3391" s="1"/>
      <c r="S3391" s="1" t="s">
        <v>24435</v>
      </c>
      <c r="T3391" s="1" t="s">
        <v>6826</v>
      </c>
      <c r="U3391" s="1"/>
      <c r="V3391" s="1" t="s">
        <v>22817</v>
      </c>
      <c r="W3391" s="1" t="s">
        <v>6826</v>
      </c>
    </row>
    <row r="3392" spans="1:23" x14ac:dyDescent="0.25">
      <c r="A3392" s="1">
        <v>1013672</v>
      </c>
      <c r="B3392" s="5" t="str">
        <f>VLOOKUP(H3392,'FIPS Basin X-walk'!$A$2:$F$3224,6,FALSE)</f>
        <v>Appalachian Basin</v>
      </c>
      <c r="C3392" s="1" t="s">
        <v>23695</v>
      </c>
      <c r="D3392" s="1"/>
      <c r="E3392" s="1"/>
      <c r="F3392" s="1" t="s">
        <v>1698</v>
      </c>
      <c r="G3392" s="1" t="s">
        <v>22815</v>
      </c>
      <c r="H3392" s="1">
        <v>54039</v>
      </c>
      <c r="I3392" s="1">
        <v>1013672</v>
      </c>
      <c r="J3392" s="1">
        <v>38.449983000000003</v>
      </c>
      <c r="K3392" s="1">
        <v>-81.717973000000001</v>
      </c>
      <c r="L3392" s="1"/>
      <c r="M3392" s="1" t="s">
        <v>1521</v>
      </c>
      <c r="N3392" s="1" t="s">
        <v>22744</v>
      </c>
      <c r="O3392" s="1">
        <v>2022</v>
      </c>
      <c r="P3392" s="1">
        <v>25312</v>
      </c>
      <c r="Q3392" s="1" t="s">
        <v>24267</v>
      </c>
      <c r="R3392" s="1"/>
      <c r="S3392" s="1" t="s">
        <v>24435</v>
      </c>
      <c r="T3392" s="1" t="s">
        <v>6826</v>
      </c>
      <c r="U3392" s="1"/>
      <c r="V3392" s="1" t="s">
        <v>7090</v>
      </c>
      <c r="W3392" s="1" t="s">
        <v>6826</v>
      </c>
    </row>
    <row r="3393" spans="1:23" x14ac:dyDescent="0.25">
      <c r="A3393" s="1">
        <v>1013828</v>
      </c>
      <c r="B3393" s="5" t="str">
        <f>VLOOKUP(H3393,'FIPS Basin X-walk'!$A$2:$F$3224,6,FALSE)</f>
        <v>Appalachian Basin</v>
      </c>
      <c r="C3393" s="1" t="s">
        <v>26761</v>
      </c>
      <c r="D3393" s="1"/>
      <c r="E3393" s="1"/>
      <c r="F3393" s="1" t="s">
        <v>1698</v>
      </c>
      <c r="G3393" s="1" t="s">
        <v>22815</v>
      </c>
      <c r="H3393" s="1">
        <v>54039</v>
      </c>
      <c r="I3393" s="1">
        <v>1013828</v>
      </c>
      <c r="J3393" s="1">
        <v>38.416893000000002</v>
      </c>
      <c r="K3393" s="1">
        <v>-81.705915000000005</v>
      </c>
      <c r="L3393" s="1"/>
      <c r="M3393" s="1" t="s">
        <v>1521</v>
      </c>
      <c r="N3393" s="1" t="s">
        <v>22744</v>
      </c>
      <c r="O3393" s="1">
        <v>2022</v>
      </c>
      <c r="P3393" s="1">
        <v>25312</v>
      </c>
      <c r="Q3393" s="1" t="s">
        <v>24273</v>
      </c>
      <c r="R3393" s="1"/>
      <c r="S3393" s="1" t="s">
        <v>24435</v>
      </c>
      <c r="T3393" s="1" t="s">
        <v>6826</v>
      </c>
      <c r="U3393" s="1"/>
      <c r="V3393" s="1" t="s">
        <v>7090</v>
      </c>
      <c r="W3393" s="1" t="s">
        <v>6826</v>
      </c>
    </row>
    <row r="3394" spans="1:23" x14ac:dyDescent="0.25">
      <c r="A3394" s="1">
        <v>1013968</v>
      </c>
      <c r="B3394" s="5" t="str">
        <f>VLOOKUP(H3394,'FIPS Basin X-walk'!$A$2:$F$3224,6,FALSE)</f>
        <v>Appalachian Basin</v>
      </c>
      <c r="C3394" s="1" t="s">
        <v>22822</v>
      </c>
      <c r="D3394" s="1"/>
      <c r="E3394" s="1"/>
      <c r="F3394" s="1" t="s">
        <v>22814</v>
      </c>
      <c r="G3394" s="1" t="s">
        <v>22815</v>
      </c>
      <c r="H3394" s="1">
        <v>54039</v>
      </c>
      <c r="I3394" s="1">
        <v>1013968</v>
      </c>
      <c r="J3394" s="1">
        <v>38.487127999999998</v>
      </c>
      <c r="K3394" s="1">
        <v>-81.319265000000001</v>
      </c>
      <c r="L3394" s="1"/>
      <c r="M3394" s="1" t="s">
        <v>1521</v>
      </c>
      <c r="N3394" s="1" t="s">
        <v>22744</v>
      </c>
      <c r="O3394" s="1">
        <v>2022</v>
      </c>
      <c r="P3394" s="1">
        <v>25045</v>
      </c>
      <c r="Q3394" s="1" t="s">
        <v>487</v>
      </c>
      <c r="R3394" s="1"/>
      <c r="S3394" s="1" t="s">
        <v>24435</v>
      </c>
      <c r="T3394" s="1" t="s">
        <v>6826</v>
      </c>
      <c r="U3394" s="1"/>
      <c r="V3394" s="1" t="s">
        <v>12735</v>
      </c>
      <c r="W3394" s="1" t="s">
        <v>6826</v>
      </c>
    </row>
    <row r="3395" spans="1:23" x14ac:dyDescent="0.25">
      <c r="A3395" s="1">
        <v>1013670</v>
      </c>
      <c r="B3395" s="5" t="str">
        <f>VLOOKUP(H3395,'FIPS Basin X-walk'!$A$2:$F$3224,6,FALSE)</f>
        <v>Appalachian Basin</v>
      </c>
      <c r="C3395" s="1" t="s">
        <v>22818</v>
      </c>
      <c r="D3395" s="1"/>
      <c r="E3395" s="1"/>
      <c r="F3395" s="1" t="s">
        <v>22819</v>
      </c>
      <c r="G3395" s="1" t="s">
        <v>22815</v>
      </c>
      <c r="H3395" s="1">
        <v>54039</v>
      </c>
      <c r="I3395" s="1">
        <v>1013670</v>
      </c>
      <c r="J3395" s="1">
        <v>38.384704999999997</v>
      </c>
      <c r="K3395" s="1">
        <v>-81.776180999999994</v>
      </c>
      <c r="L3395" s="1"/>
      <c r="M3395" s="1" t="s">
        <v>1521</v>
      </c>
      <c r="N3395" s="1" t="s">
        <v>22744</v>
      </c>
      <c r="O3395" s="1">
        <v>2022</v>
      </c>
      <c r="P3395" s="1">
        <v>25064</v>
      </c>
      <c r="Q3395" s="1" t="s">
        <v>22820</v>
      </c>
      <c r="R3395" s="1"/>
      <c r="S3395" s="1" t="s">
        <v>24410</v>
      </c>
      <c r="T3395" s="1" t="s">
        <v>6826</v>
      </c>
      <c r="U3395" s="1"/>
      <c r="V3395" s="1" t="s">
        <v>22821</v>
      </c>
      <c r="W3395" s="1" t="s">
        <v>6828</v>
      </c>
    </row>
    <row r="3396" spans="1:23" x14ac:dyDescent="0.25">
      <c r="A3396" s="1">
        <v>1008360</v>
      </c>
      <c r="B3396" s="5" t="str">
        <f>VLOOKUP(H3396,'FIPS Basin X-walk'!$A$2:$F$3224,6,FALSE)</f>
        <v>Appalachian Basin</v>
      </c>
      <c r="C3396" s="1" t="s">
        <v>23757</v>
      </c>
      <c r="D3396" s="1"/>
      <c r="E3396" s="1"/>
      <c r="F3396" s="1" t="s">
        <v>23758</v>
      </c>
      <c r="G3396" s="1" t="s">
        <v>22815</v>
      </c>
      <c r="H3396" s="1">
        <v>54039</v>
      </c>
      <c r="I3396" s="1">
        <v>1008360</v>
      </c>
      <c r="J3396" s="1">
        <v>38.402619999999999</v>
      </c>
      <c r="K3396" s="1">
        <v>-81.416200000000003</v>
      </c>
      <c r="L3396" s="1"/>
      <c r="M3396" s="1" t="s">
        <v>1521</v>
      </c>
      <c r="N3396" s="1" t="s">
        <v>22744</v>
      </c>
      <c r="O3396" s="1">
        <v>2022</v>
      </c>
      <c r="P3396" s="1">
        <v>25071</v>
      </c>
      <c r="Q3396" s="1" t="s">
        <v>1285</v>
      </c>
      <c r="R3396" s="1"/>
      <c r="S3396" s="1" t="s">
        <v>24435</v>
      </c>
      <c r="T3396" s="1" t="s">
        <v>6826</v>
      </c>
      <c r="U3396" s="1"/>
      <c r="V3396" s="1" t="s">
        <v>12735</v>
      </c>
      <c r="W3396" s="1" t="s">
        <v>6826</v>
      </c>
    </row>
    <row r="3397" spans="1:23" x14ac:dyDescent="0.25">
      <c r="A3397" s="1">
        <v>1003837</v>
      </c>
      <c r="B3397" s="5" t="str">
        <f>VLOOKUP(H3397,'FIPS Basin X-walk'!$A$2:$F$3224,6,FALSE)</f>
        <v>Sioux Uplift</v>
      </c>
      <c r="C3397" s="1" t="s">
        <v>14954</v>
      </c>
      <c r="D3397" s="1"/>
      <c r="E3397" s="1"/>
      <c r="F3397" s="1" t="s">
        <v>14955</v>
      </c>
      <c r="G3397" s="1" t="s">
        <v>14956</v>
      </c>
      <c r="H3397" s="1">
        <v>27067</v>
      </c>
      <c r="I3397" s="1">
        <v>1003837</v>
      </c>
      <c r="J3397" s="1">
        <v>45.137844999999999</v>
      </c>
      <c r="K3397" s="1">
        <v>-94.807119</v>
      </c>
      <c r="L3397" s="1"/>
      <c r="M3397" s="1" t="s">
        <v>1559</v>
      </c>
      <c r="N3397" s="1" t="s">
        <v>14790</v>
      </c>
      <c r="O3397" s="1">
        <v>2022</v>
      </c>
      <c r="P3397" s="1">
        <v>56209</v>
      </c>
      <c r="Q3397" s="1" t="s">
        <v>14957</v>
      </c>
      <c r="R3397" s="1"/>
      <c r="S3397" s="1" t="s">
        <v>24378</v>
      </c>
      <c r="T3397" s="1" t="s">
        <v>6826</v>
      </c>
      <c r="U3397" s="1"/>
      <c r="V3397" s="1" t="s">
        <v>14958</v>
      </c>
      <c r="W3397" s="1" t="s">
        <v>6826</v>
      </c>
    </row>
    <row r="3398" spans="1:23" x14ac:dyDescent="0.25">
      <c r="A3398" s="1">
        <v>1001317</v>
      </c>
      <c r="B3398" s="5" t="str">
        <f>VLOOKUP(H3398,'FIPS Basin X-walk'!$A$2:$F$3224,6,FALSE)</f>
        <v>Wisconsin Arch</v>
      </c>
      <c r="C3398" s="1" t="s">
        <v>11040</v>
      </c>
      <c r="D3398" s="1"/>
      <c r="E3398" s="1"/>
      <c r="F3398" s="1" t="s">
        <v>11041</v>
      </c>
      <c r="G3398" s="1" t="s">
        <v>2211</v>
      </c>
      <c r="H3398" s="1">
        <v>17089</v>
      </c>
      <c r="I3398" s="1">
        <v>1001317</v>
      </c>
      <c r="J3398" s="1">
        <v>42.0931</v>
      </c>
      <c r="K3398" s="1">
        <v>-88.239699999999999</v>
      </c>
      <c r="L3398" s="1"/>
      <c r="M3398" s="1" t="s">
        <v>1488</v>
      </c>
      <c r="N3398" s="1" t="s">
        <v>10805</v>
      </c>
      <c r="O3398" s="1">
        <v>2022</v>
      </c>
      <c r="P3398" s="1">
        <v>60118</v>
      </c>
      <c r="Q3398" s="1" t="s">
        <v>24687</v>
      </c>
      <c r="R3398" s="1"/>
      <c r="S3398" s="1" t="s">
        <v>24355</v>
      </c>
      <c r="T3398" s="1" t="s">
        <v>6826</v>
      </c>
      <c r="U3398" s="1"/>
      <c r="V3398" s="1" t="s">
        <v>11042</v>
      </c>
      <c r="W3398" s="1" t="s">
        <v>6828</v>
      </c>
    </row>
    <row r="3399" spans="1:23" x14ac:dyDescent="0.25">
      <c r="A3399" s="1">
        <v>1002493</v>
      </c>
      <c r="B3399" s="5" t="str">
        <f>VLOOKUP(H3399,'FIPS Basin X-walk'!$A$2:$F$3224,6,FALSE)</f>
        <v>Wisconsin Arch</v>
      </c>
      <c r="C3399" s="1" t="s">
        <v>11035</v>
      </c>
      <c r="D3399" s="1"/>
      <c r="E3399" s="1"/>
      <c r="F3399" s="1" t="s">
        <v>11036</v>
      </c>
      <c r="G3399" s="1" t="s">
        <v>11037</v>
      </c>
      <c r="H3399" s="1">
        <v>17089</v>
      </c>
      <c r="I3399" s="1">
        <v>1002493</v>
      </c>
      <c r="J3399" s="1">
        <v>41.870814000000003</v>
      </c>
      <c r="K3399" s="1">
        <v>-88.288938999999999</v>
      </c>
      <c r="L3399" s="1"/>
      <c r="M3399" s="1" t="s">
        <v>1488</v>
      </c>
      <c r="N3399" s="1" t="s">
        <v>10805</v>
      </c>
      <c r="O3399" s="1">
        <v>2022</v>
      </c>
      <c r="P3399" s="1">
        <v>60510</v>
      </c>
      <c r="Q3399" s="1" t="s">
        <v>11038</v>
      </c>
      <c r="R3399" s="1"/>
      <c r="S3399" s="1" t="s">
        <v>24358</v>
      </c>
      <c r="T3399" s="1" t="s">
        <v>6826</v>
      </c>
      <c r="U3399" s="1"/>
      <c r="V3399" s="1" t="s">
        <v>11039</v>
      </c>
      <c r="W3399" s="1" t="s">
        <v>6828</v>
      </c>
    </row>
    <row r="3400" spans="1:23" x14ac:dyDescent="0.25">
      <c r="A3400" s="1">
        <v>1002621</v>
      </c>
      <c r="B3400" s="5" t="str">
        <f>VLOOKUP(H3400,'FIPS Basin X-walk'!$A$2:$F$3224,6,FALSE)</f>
        <v>Wisconsin Arch</v>
      </c>
      <c r="C3400" s="1" t="s">
        <v>11048</v>
      </c>
      <c r="D3400" s="1"/>
      <c r="E3400" s="1"/>
      <c r="F3400" s="1" t="s">
        <v>11049</v>
      </c>
      <c r="G3400" s="1" t="s">
        <v>11045</v>
      </c>
      <c r="H3400" s="1">
        <v>17091</v>
      </c>
      <c r="I3400" s="1">
        <v>1002621</v>
      </c>
      <c r="J3400" s="1">
        <v>41.181330000000003</v>
      </c>
      <c r="K3400" s="1">
        <v>-87.856639999999999</v>
      </c>
      <c r="L3400" s="1"/>
      <c r="M3400" s="1" t="s">
        <v>1488</v>
      </c>
      <c r="N3400" s="1" t="s">
        <v>10805</v>
      </c>
      <c r="O3400" s="1">
        <v>2022</v>
      </c>
      <c r="P3400" s="1">
        <v>60914</v>
      </c>
      <c r="Q3400" s="1" t="s">
        <v>24959</v>
      </c>
      <c r="R3400" s="1"/>
      <c r="S3400" s="1" t="s">
        <v>24372</v>
      </c>
      <c r="T3400" s="1" t="s">
        <v>6826</v>
      </c>
      <c r="U3400" s="1"/>
      <c r="V3400" s="1" t="s">
        <v>7021</v>
      </c>
      <c r="W3400" s="1" t="s">
        <v>6826</v>
      </c>
    </row>
    <row r="3401" spans="1:23" x14ac:dyDescent="0.25">
      <c r="A3401" s="1">
        <v>1005577</v>
      </c>
      <c r="B3401" s="5" t="str">
        <f>VLOOKUP(H3401,'FIPS Basin X-walk'!$A$2:$F$3224,6,FALSE)</f>
        <v>Wisconsin Arch</v>
      </c>
      <c r="C3401" s="1" t="s">
        <v>11043</v>
      </c>
      <c r="D3401" s="1"/>
      <c r="E3401" s="1"/>
      <c r="F3401" s="1" t="s">
        <v>11044</v>
      </c>
      <c r="G3401" s="1" t="s">
        <v>11045</v>
      </c>
      <c r="H3401" s="1">
        <v>17091</v>
      </c>
      <c r="I3401" s="1">
        <v>1005577</v>
      </c>
      <c r="J3401" s="1">
        <v>41.161045999999999</v>
      </c>
      <c r="K3401" s="1">
        <v>-87.851219</v>
      </c>
      <c r="L3401" s="1"/>
      <c r="M3401" s="1" t="s">
        <v>1488</v>
      </c>
      <c r="N3401" s="1" t="s">
        <v>10805</v>
      </c>
      <c r="O3401" s="1">
        <v>2022</v>
      </c>
      <c r="P3401" s="1">
        <v>60915</v>
      </c>
      <c r="Q3401" s="1" t="s">
        <v>11046</v>
      </c>
      <c r="R3401" s="1"/>
      <c r="S3401" s="1" t="s">
        <v>24503</v>
      </c>
      <c r="T3401" s="1" t="s">
        <v>6828</v>
      </c>
      <c r="U3401" s="1"/>
      <c r="V3401" s="1" t="s">
        <v>11047</v>
      </c>
      <c r="W3401" s="1" t="s">
        <v>6828</v>
      </c>
    </row>
    <row r="3402" spans="1:23" x14ac:dyDescent="0.25">
      <c r="A3402" s="1">
        <v>1006418</v>
      </c>
      <c r="B3402" s="5" t="str">
        <f>VLOOKUP(H3402,'FIPS Basin X-walk'!$A$2:$F$3224,6,FALSE)</f>
        <v>Wisconsin Arch</v>
      </c>
      <c r="C3402" s="1" t="s">
        <v>11050</v>
      </c>
      <c r="D3402" s="1"/>
      <c r="E3402" s="1"/>
      <c r="F3402" s="1" t="s">
        <v>11051</v>
      </c>
      <c r="G3402" s="1" t="s">
        <v>11045</v>
      </c>
      <c r="H3402" s="1">
        <v>17091</v>
      </c>
      <c r="I3402" s="1">
        <v>1006418</v>
      </c>
      <c r="J3402" s="1">
        <v>41.029753999999997</v>
      </c>
      <c r="K3402" s="1">
        <v>-87.86591</v>
      </c>
      <c r="L3402" s="1"/>
      <c r="M3402" s="1" t="s">
        <v>1488</v>
      </c>
      <c r="N3402" s="1" t="s">
        <v>10805</v>
      </c>
      <c r="O3402" s="1">
        <v>2022</v>
      </c>
      <c r="P3402" s="1">
        <v>60922</v>
      </c>
      <c r="Q3402" s="1" t="s">
        <v>11052</v>
      </c>
      <c r="R3402" s="1"/>
      <c r="S3402" s="1" t="s">
        <v>24358</v>
      </c>
      <c r="T3402" s="1" t="s">
        <v>6826</v>
      </c>
      <c r="U3402" s="1"/>
      <c r="V3402" s="1" t="s">
        <v>6878</v>
      </c>
      <c r="W3402" s="1" t="s">
        <v>6826</v>
      </c>
    </row>
    <row r="3403" spans="1:23" x14ac:dyDescent="0.25">
      <c r="A3403" s="1">
        <v>1002774</v>
      </c>
      <c r="B3403" s="5" t="str">
        <f>VLOOKUP(H3403,'FIPS Basin X-walk'!$A$2:$F$3224,6,FALSE)</f>
        <v>Wisconsin Arch</v>
      </c>
      <c r="C3403" s="1" t="s">
        <v>11055</v>
      </c>
      <c r="D3403" s="1"/>
      <c r="E3403" s="1"/>
      <c r="F3403" s="1" t="s">
        <v>11056</v>
      </c>
      <c r="G3403" s="1" t="s">
        <v>11045</v>
      </c>
      <c r="H3403" s="1">
        <v>17091</v>
      </c>
      <c r="I3403" s="1">
        <v>1002774</v>
      </c>
      <c r="J3403" s="1">
        <v>41.034182999999999</v>
      </c>
      <c r="K3403" s="1">
        <v>-88.090046999999998</v>
      </c>
      <c r="L3403" s="1"/>
      <c r="M3403" s="1" t="s">
        <v>1488</v>
      </c>
      <c r="N3403" s="1" t="s">
        <v>10805</v>
      </c>
      <c r="O3403" s="1">
        <v>2022</v>
      </c>
      <c r="P3403" s="1">
        <v>60941</v>
      </c>
      <c r="Q3403" s="1" t="s">
        <v>24024</v>
      </c>
      <c r="R3403" s="1" t="s">
        <v>24399</v>
      </c>
      <c r="S3403" s="1" t="s">
        <v>24435</v>
      </c>
      <c r="T3403" s="1" t="s">
        <v>6826</v>
      </c>
      <c r="U3403" s="1"/>
      <c r="V3403" s="1" t="s">
        <v>7090</v>
      </c>
      <c r="W3403" s="1" t="s">
        <v>6826</v>
      </c>
    </row>
    <row r="3404" spans="1:23" x14ac:dyDescent="0.25">
      <c r="A3404" s="1">
        <v>1000356</v>
      </c>
      <c r="B3404" s="5" t="str">
        <f>VLOOKUP(H3404,'FIPS Basin X-walk'!$A$2:$F$3224,6,FALSE)</f>
        <v>Wisconsin Arch</v>
      </c>
      <c r="C3404" s="1" t="s">
        <v>11053</v>
      </c>
      <c r="D3404" s="1"/>
      <c r="E3404" s="1"/>
      <c r="F3404" s="1" t="s">
        <v>11054</v>
      </c>
      <c r="G3404" s="1" t="s">
        <v>11045</v>
      </c>
      <c r="H3404" s="1">
        <v>17091</v>
      </c>
      <c r="I3404" s="1">
        <v>1000356</v>
      </c>
      <c r="J3404" s="1">
        <v>41.085541999999997</v>
      </c>
      <c r="K3404" s="1">
        <v>-87.880542000000005</v>
      </c>
      <c r="L3404" s="1" t="s">
        <v>24367</v>
      </c>
      <c r="M3404" s="1" t="s">
        <v>1488</v>
      </c>
      <c r="N3404" s="1" t="s">
        <v>10805</v>
      </c>
      <c r="O3404" s="1">
        <v>2022</v>
      </c>
      <c r="P3404" s="1">
        <v>60901</v>
      </c>
      <c r="Q3404" s="1" t="s">
        <v>24491</v>
      </c>
      <c r="R3404" s="1"/>
      <c r="S3404" s="1" t="s">
        <v>24492</v>
      </c>
      <c r="T3404" s="1" t="s">
        <v>6826</v>
      </c>
      <c r="U3404" s="1"/>
      <c r="V3404" s="1" t="s">
        <v>24493</v>
      </c>
      <c r="W3404" s="1" t="s">
        <v>6826</v>
      </c>
    </row>
    <row r="3405" spans="1:23" x14ac:dyDescent="0.25">
      <c r="A3405" s="1">
        <v>1008965</v>
      </c>
      <c r="B3405" s="5" t="str">
        <f>VLOOKUP(H3405,'FIPS Basin X-walk'!$A$2:$F$3224,6,FALSE)</f>
        <v>Gulf Coast Basin (LA, TX)</v>
      </c>
      <c r="C3405" s="1" t="s">
        <v>21341</v>
      </c>
      <c r="D3405" s="1"/>
      <c r="E3405" s="1"/>
      <c r="F3405" s="1" t="s">
        <v>21342</v>
      </c>
      <c r="G3405" s="1" t="s">
        <v>2124</v>
      </c>
      <c r="H3405" s="1">
        <v>48255</v>
      </c>
      <c r="I3405" s="1">
        <v>1008965</v>
      </c>
      <c r="J3405" s="1">
        <v>28.699020999999998</v>
      </c>
      <c r="K3405" s="1">
        <v>-97.828875999999994</v>
      </c>
      <c r="L3405" s="1"/>
      <c r="M3405" s="1" t="s">
        <v>1485</v>
      </c>
      <c r="N3405" s="1" t="s">
        <v>9148</v>
      </c>
      <c r="O3405" s="1">
        <v>2022</v>
      </c>
      <c r="P3405" s="1">
        <v>78118</v>
      </c>
      <c r="Q3405" s="1" t="s">
        <v>524</v>
      </c>
      <c r="R3405" s="1"/>
      <c r="S3405" s="1">
        <v>486210</v>
      </c>
      <c r="T3405" s="1" t="s">
        <v>6826</v>
      </c>
      <c r="U3405" s="1"/>
      <c r="V3405" s="1" t="s">
        <v>9347</v>
      </c>
      <c r="W3405" s="1" t="s">
        <v>6826</v>
      </c>
    </row>
    <row r="3406" spans="1:23" x14ac:dyDescent="0.25">
      <c r="A3406" s="1">
        <v>1011988</v>
      </c>
      <c r="B3406" s="5" t="str">
        <f>VLOOKUP(H3406,'FIPS Basin X-walk'!$A$2:$F$3224,6,FALSE)</f>
        <v>Gulf Coast Basin (LA, TX)</v>
      </c>
      <c r="C3406" s="1"/>
      <c r="D3406" s="1"/>
      <c r="E3406" s="1"/>
      <c r="F3406" s="1" t="s">
        <v>21339</v>
      </c>
      <c r="G3406" s="1" t="s">
        <v>21340</v>
      </c>
      <c r="H3406" s="1">
        <v>48255</v>
      </c>
      <c r="I3406" s="1">
        <v>1011988</v>
      </c>
      <c r="J3406" s="1">
        <v>28.92</v>
      </c>
      <c r="K3406" s="1">
        <v>-98.009699999999995</v>
      </c>
      <c r="L3406" s="1"/>
      <c r="M3406" s="1" t="s">
        <v>1485</v>
      </c>
      <c r="N3406" s="1" t="s">
        <v>9148</v>
      </c>
      <c r="O3406" s="1">
        <v>2022</v>
      </c>
      <c r="P3406" s="1">
        <v>78117</v>
      </c>
      <c r="Q3406" s="1" t="s">
        <v>26431</v>
      </c>
      <c r="R3406" s="1"/>
      <c r="S3406" s="1" t="s">
        <v>24399</v>
      </c>
      <c r="T3406" s="1" t="s">
        <v>6826</v>
      </c>
      <c r="U3406" s="1"/>
      <c r="V3406" s="1" t="s">
        <v>20394</v>
      </c>
      <c r="W3406" s="1" t="s">
        <v>6826</v>
      </c>
    </row>
    <row r="3407" spans="1:23" x14ac:dyDescent="0.25">
      <c r="A3407" s="1">
        <v>1011949</v>
      </c>
      <c r="B3407" s="5" t="str">
        <f>VLOOKUP(H3407,'FIPS Basin X-walk'!$A$2:$F$3224,6,FALSE)</f>
        <v>Gulf Coast Basin (LA, TX)</v>
      </c>
      <c r="C3407" s="1"/>
      <c r="D3407" s="1"/>
      <c r="E3407" s="1"/>
      <c r="F3407" s="1" t="s">
        <v>2124</v>
      </c>
      <c r="G3407" s="1" t="s">
        <v>21340</v>
      </c>
      <c r="H3407" s="1">
        <v>48255</v>
      </c>
      <c r="I3407" s="1">
        <v>1011949</v>
      </c>
      <c r="J3407" s="1">
        <v>28.817025000000001</v>
      </c>
      <c r="K3407" s="1">
        <v>-97.751857000000001</v>
      </c>
      <c r="L3407" s="1"/>
      <c r="M3407" s="1" t="s">
        <v>1485</v>
      </c>
      <c r="N3407" s="1" t="s">
        <v>9148</v>
      </c>
      <c r="O3407" s="1">
        <v>2022</v>
      </c>
      <c r="P3407" s="1">
        <v>78151</v>
      </c>
      <c r="Q3407" s="1" t="s">
        <v>1237</v>
      </c>
      <c r="R3407" s="1"/>
      <c r="S3407" s="1" t="s">
        <v>24399</v>
      </c>
      <c r="T3407" s="1" t="s">
        <v>6826</v>
      </c>
      <c r="U3407" s="1"/>
      <c r="V3407" s="1" t="s">
        <v>7521</v>
      </c>
      <c r="W3407" s="1" t="s">
        <v>6826</v>
      </c>
    </row>
    <row r="3408" spans="1:23" x14ac:dyDescent="0.25">
      <c r="A3408" s="1">
        <v>1010714</v>
      </c>
      <c r="B3408" s="5" t="str">
        <f>VLOOKUP(H3408,'FIPS Basin X-walk'!$A$2:$F$3224,6,FALSE)</f>
        <v>Gulf Coast Basin (LA, TX)</v>
      </c>
      <c r="C3408" s="1" t="s">
        <v>21343</v>
      </c>
      <c r="D3408" s="1"/>
      <c r="E3408" s="1"/>
      <c r="F3408" s="1" t="s">
        <v>21344</v>
      </c>
      <c r="G3408" s="1" t="s">
        <v>21340</v>
      </c>
      <c r="H3408" s="1">
        <v>48255</v>
      </c>
      <c r="I3408" s="1">
        <v>1010714</v>
      </c>
      <c r="J3408" s="1">
        <v>28.881926</v>
      </c>
      <c r="K3408" s="1">
        <v>-97.937494999999998</v>
      </c>
      <c r="L3408" s="1"/>
      <c r="M3408" s="1" t="s">
        <v>1485</v>
      </c>
      <c r="N3408" s="1" t="s">
        <v>9148</v>
      </c>
      <c r="O3408" s="1">
        <v>2022</v>
      </c>
      <c r="P3408" s="1">
        <v>78118</v>
      </c>
      <c r="Q3408" s="1" t="s">
        <v>26268</v>
      </c>
      <c r="R3408" s="1"/>
      <c r="S3408" s="1" t="s">
        <v>24399</v>
      </c>
      <c r="T3408" s="1" t="s">
        <v>6826</v>
      </c>
      <c r="U3408" s="1"/>
      <c r="V3408" s="1" t="s">
        <v>20394</v>
      </c>
      <c r="W3408" s="1" t="s">
        <v>6826</v>
      </c>
    </row>
    <row r="3409" spans="1:23" x14ac:dyDescent="0.25">
      <c r="A3409" s="1">
        <v>1011012</v>
      </c>
      <c r="B3409" s="5" t="str">
        <f>VLOOKUP(H3409,'FIPS Basin X-walk'!$A$2:$F$3224,6,FALSE)</f>
        <v>Gulf Coast Basin (LA, TX)</v>
      </c>
      <c r="C3409" s="1"/>
      <c r="D3409" s="1"/>
      <c r="E3409" s="1"/>
      <c r="F3409" s="1" t="s">
        <v>1939</v>
      </c>
      <c r="G3409" s="1" t="s">
        <v>21340</v>
      </c>
      <c r="H3409" s="1">
        <v>48255</v>
      </c>
      <c r="I3409" s="1">
        <v>1011012</v>
      </c>
      <c r="J3409" s="1">
        <v>28.7516</v>
      </c>
      <c r="K3409" s="1">
        <v>-98.013800000000003</v>
      </c>
      <c r="L3409" s="1"/>
      <c r="M3409" s="1" t="s">
        <v>1485</v>
      </c>
      <c r="N3409" s="1" t="s">
        <v>9148</v>
      </c>
      <c r="O3409" s="1">
        <v>2022</v>
      </c>
      <c r="P3409" s="1">
        <v>78119</v>
      </c>
      <c r="Q3409" s="1" t="s">
        <v>212</v>
      </c>
      <c r="R3409" s="1"/>
      <c r="S3409" s="1" t="s">
        <v>24435</v>
      </c>
      <c r="T3409" s="1" t="s">
        <v>6826</v>
      </c>
      <c r="U3409" s="1"/>
      <c r="V3409" s="1" t="s">
        <v>7521</v>
      </c>
      <c r="W3409" s="1" t="s">
        <v>6826</v>
      </c>
    </row>
    <row r="3410" spans="1:23" x14ac:dyDescent="0.25">
      <c r="A3410" s="1">
        <v>1001768</v>
      </c>
      <c r="B3410" s="5" t="str">
        <f>VLOOKUP(H3410,'FIPS Basin X-walk'!$A$2:$F$3224,6,FALSE)</f>
        <v/>
      </c>
      <c r="C3410" s="1" t="s">
        <v>10661</v>
      </c>
      <c r="D3410" s="1"/>
      <c r="E3410" s="1"/>
      <c r="F3410" s="1" t="s">
        <v>10662</v>
      </c>
      <c r="G3410" s="1" t="s">
        <v>10655</v>
      </c>
      <c r="H3410" s="1">
        <v>15007</v>
      </c>
      <c r="I3410" s="1">
        <v>1001768</v>
      </c>
      <c r="J3410" s="1">
        <v>21.899556</v>
      </c>
      <c r="K3410" s="1">
        <v>-159.585194</v>
      </c>
      <c r="L3410" s="1"/>
      <c r="M3410" s="1" t="s">
        <v>1525</v>
      </c>
      <c r="N3410" s="1" t="s">
        <v>10598</v>
      </c>
      <c r="O3410" s="1">
        <v>2022</v>
      </c>
      <c r="P3410" s="1">
        <v>96705</v>
      </c>
      <c r="Q3410" s="1" t="s">
        <v>24764</v>
      </c>
      <c r="R3410" s="1"/>
      <c r="S3410" s="1" t="s">
        <v>24355</v>
      </c>
      <c r="T3410" s="1" t="s">
        <v>6826</v>
      </c>
      <c r="U3410" s="1"/>
      <c r="V3410" s="1" t="s">
        <v>10657</v>
      </c>
      <c r="W3410" s="1" t="s">
        <v>6826</v>
      </c>
    </row>
    <row r="3411" spans="1:23" x14ac:dyDescent="0.25">
      <c r="A3411" s="1">
        <v>1000216</v>
      </c>
      <c r="B3411" s="5" t="str">
        <f>VLOOKUP(H3411,'FIPS Basin X-walk'!$A$2:$F$3224,6,FALSE)</f>
        <v/>
      </c>
      <c r="C3411" s="1" t="s">
        <v>10658</v>
      </c>
      <c r="D3411" s="1"/>
      <c r="E3411" s="1"/>
      <c r="F3411" s="1" t="s">
        <v>10659</v>
      </c>
      <c r="G3411" s="1" t="s">
        <v>10655</v>
      </c>
      <c r="H3411" s="1">
        <v>15007</v>
      </c>
      <c r="I3411" s="1">
        <v>1000216</v>
      </c>
      <c r="J3411" s="1">
        <v>21.975453999999999</v>
      </c>
      <c r="K3411" s="1">
        <v>-159.73786000000001</v>
      </c>
      <c r="L3411" s="1"/>
      <c r="M3411" s="1" t="s">
        <v>1525</v>
      </c>
      <c r="N3411" s="1" t="s">
        <v>10598</v>
      </c>
      <c r="O3411" s="1">
        <v>2022</v>
      </c>
      <c r="P3411" s="1">
        <v>96752</v>
      </c>
      <c r="Q3411" s="1" t="s">
        <v>10660</v>
      </c>
      <c r="R3411" s="1"/>
      <c r="S3411" s="1" t="s">
        <v>24358</v>
      </c>
      <c r="T3411" s="1" t="s">
        <v>6826</v>
      </c>
      <c r="U3411" s="1"/>
      <c r="V3411" s="1" t="s">
        <v>24443</v>
      </c>
      <c r="W3411" s="1" t="s">
        <v>6826</v>
      </c>
    </row>
    <row r="3412" spans="1:23" x14ac:dyDescent="0.25">
      <c r="A3412" s="1">
        <v>1001765</v>
      </c>
      <c r="B3412" s="5" t="str">
        <f>VLOOKUP(H3412,'FIPS Basin X-walk'!$A$2:$F$3224,6,FALSE)</f>
        <v/>
      </c>
      <c r="C3412" s="1" t="s">
        <v>10653</v>
      </c>
      <c r="D3412" s="1"/>
      <c r="E3412" s="1"/>
      <c r="F3412" s="1" t="s">
        <v>10654</v>
      </c>
      <c r="G3412" s="1" t="s">
        <v>10655</v>
      </c>
      <c r="H3412" s="1">
        <v>15007</v>
      </c>
      <c r="I3412" s="1">
        <v>1001765</v>
      </c>
      <c r="J3412" s="1">
        <v>21.9786</v>
      </c>
      <c r="K3412" s="1">
        <v>-159.34219999999999</v>
      </c>
      <c r="L3412" s="1"/>
      <c r="M3412" s="1" t="s">
        <v>1525</v>
      </c>
      <c r="N3412" s="1" t="s">
        <v>10598</v>
      </c>
      <c r="O3412" s="1">
        <v>2022</v>
      </c>
      <c r="P3412" s="1">
        <v>96766</v>
      </c>
      <c r="Q3412" s="1" t="s">
        <v>10656</v>
      </c>
      <c r="R3412" s="1"/>
      <c r="S3412" s="1" t="s">
        <v>24355</v>
      </c>
      <c r="T3412" s="1" t="s">
        <v>6826</v>
      </c>
      <c r="U3412" s="1"/>
      <c r="V3412" s="1" t="s">
        <v>10657</v>
      </c>
      <c r="W3412" s="1" t="s">
        <v>6826</v>
      </c>
    </row>
    <row r="3413" spans="1:23" x14ac:dyDescent="0.25">
      <c r="A3413" s="1">
        <v>1003953</v>
      </c>
      <c r="B3413" s="5" t="str">
        <f>VLOOKUP(H3413,'FIPS Basin X-walk'!$A$2:$F$3224,6,FALSE)</f>
        <v>East Texas Basin</v>
      </c>
      <c r="C3413" s="1" t="s">
        <v>21345</v>
      </c>
      <c r="D3413" s="1"/>
      <c r="E3413" s="1"/>
      <c r="F3413" s="1" t="s">
        <v>21346</v>
      </c>
      <c r="G3413" s="1" t="s">
        <v>21347</v>
      </c>
      <c r="H3413" s="1">
        <v>48257</v>
      </c>
      <c r="I3413" s="1">
        <v>1003953</v>
      </c>
      <c r="J3413" s="1">
        <v>32.741070000000001</v>
      </c>
      <c r="K3413" s="1">
        <v>-96.441879999999998</v>
      </c>
      <c r="L3413" s="1"/>
      <c r="M3413" s="1" t="s">
        <v>1485</v>
      </c>
      <c r="N3413" s="1" t="s">
        <v>9148</v>
      </c>
      <c r="O3413" s="1">
        <v>2022</v>
      </c>
      <c r="P3413" s="1">
        <v>75126</v>
      </c>
      <c r="Q3413" s="1" t="s">
        <v>21348</v>
      </c>
      <c r="R3413" s="1"/>
      <c r="S3413" s="1" t="s">
        <v>24385</v>
      </c>
      <c r="T3413" s="1" t="s">
        <v>6828</v>
      </c>
      <c r="U3413" s="1"/>
      <c r="V3413" s="1" t="s">
        <v>21349</v>
      </c>
      <c r="W3413" s="1" t="s">
        <v>6826</v>
      </c>
    </row>
    <row r="3414" spans="1:23" x14ac:dyDescent="0.25">
      <c r="A3414" s="1">
        <v>1006085</v>
      </c>
      <c r="B3414" s="5" t="str">
        <f>VLOOKUP(H3414,'FIPS Basin X-walk'!$A$2:$F$3224,6,FALSE)</f>
        <v>East Texas Basin</v>
      </c>
      <c r="C3414" s="1" t="s">
        <v>21350</v>
      </c>
      <c r="D3414" s="1"/>
      <c r="E3414" s="1"/>
      <c r="F3414" s="1" t="s">
        <v>21351</v>
      </c>
      <c r="G3414" s="1" t="s">
        <v>21347</v>
      </c>
      <c r="H3414" s="1">
        <v>48257</v>
      </c>
      <c r="I3414" s="1">
        <v>1006085</v>
      </c>
      <c r="J3414" s="1">
        <v>32.756300000000003</v>
      </c>
      <c r="K3414" s="1">
        <v>-96.491600000000005</v>
      </c>
      <c r="L3414" s="1"/>
      <c r="M3414" s="1" t="s">
        <v>1485</v>
      </c>
      <c r="N3414" s="1" t="s">
        <v>9148</v>
      </c>
      <c r="O3414" s="1">
        <v>2022</v>
      </c>
      <c r="P3414" s="1">
        <v>75126</v>
      </c>
      <c r="Q3414" s="1" t="s">
        <v>21352</v>
      </c>
      <c r="R3414" s="1"/>
      <c r="S3414" s="1" t="s">
        <v>24355</v>
      </c>
      <c r="T3414" s="1" t="s">
        <v>6826</v>
      </c>
      <c r="U3414" s="1"/>
      <c r="V3414" s="1" t="s">
        <v>8562</v>
      </c>
      <c r="W3414" s="1" t="s">
        <v>6828</v>
      </c>
    </row>
    <row r="3415" spans="1:23" x14ac:dyDescent="0.25">
      <c r="A3415" s="1">
        <v>1001513</v>
      </c>
      <c r="B3415" s="5" t="str">
        <f>VLOOKUP(H3415,'FIPS Basin X-walk'!$A$2:$F$3224,6,FALSE)</f>
        <v>Chautauqua Platform</v>
      </c>
      <c r="C3415" s="1" t="s">
        <v>18446</v>
      </c>
      <c r="D3415" s="1"/>
      <c r="E3415" s="1"/>
      <c r="F3415" s="1" t="s">
        <v>18447</v>
      </c>
      <c r="G3415" s="1" t="s">
        <v>1901</v>
      </c>
      <c r="H3415" s="1">
        <v>40071</v>
      </c>
      <c r="I3415" s="1">
        <v>1001513</v>
      </c>
      <c r="J3415" s="1">
        <v>36.720500000000001</v>
      </c>
      <c r="K3415" s="1">
        <v>-97.086799999999997</v>
      </c>
      <c r="L3415" s="1"/>
      <c r="M3415" s="1" t="s">
        <v>1495</v>
      </c>
      <c r="N3415" s="1" t="s">
        <v>9115</v>
      </c>
      <c r="O3415" s="1">
        <v>2022</v>
      </c>
      <c r="P3415" s="1">
        <v>74601</v>
      </c>
      <c r="Q3415" s="1" t="s">
        <v>18448</v>
      </c>
      <c r="R3415" s="1"/>
      <c r="S3415" s="1" t="s">
        <v>24355</v>
      </c>
      <c r="T3415" s="1" t="s">
        <v>6826</v>
      </c>
      <c r="U3415" s="1"/>
      <c r="V3415" s="1" t="s">
        <v>18445</v>
      </c>
      <c r="W3415" s="1" t="s">
        <v>6828</v>
      </c>
    </row>
    <row r="3416" spans="1:23" x14ac:dyDescent="0.25">
      <c r="A3416" s="1">
        <v>1009469</v>
      </c>
      <c r="B3416" s="5" t="str">
        <f>VLOOKUP(H3416,'FIPS Basin X-walk'!$A$2:$F$3224,6,FALSE)</f>
        <v>Chautauqua Platform</v>
      </c>
      <c r="C3416" s="1" t="s">
        <v>18458</v>
      </c>
      <c r="D3416" s="1"/>
      <c r="E3416" s="1"/>
      <c r="F3416" s="1" t="s">
        <v>18459</v>
      </c>
      <c r="G3416" s="1" t="s">
        <v>18443</v>
      </c>
      <c r="H3416" s="1">
        <v>40071</v>
      </c>
      <c r="I3416" s="1">
        <v>1009469</v>
      </c>
      <c r="J3416" s="1">
        <v>36.824240000000003</v>
      </c>
      <c r="K3416" s="1">
        <v>-97.300870000000003</v>
      </c>
      <c r="L3416" s="1"/>
      <c r="M3416" s="1" t="s">
        <v>1495</v>
      </c>
      <c r="N3416" s="1" t="s">
        <v>9115</v>
      </c>
      <c r="O3416" s="1">
        <v>2022</v>
      </c>
      <c r="P3416" s="1">
        <v>74631</v>
      </c>
      <c r="Q3416" s="1" t="s">
        <v>415</v>
      </c>
      <c r="R3416" s="1"/>
      <c r="S3416" s="1" t="s">
        <v>24435</v>
      </c>
      <c r="T3416" s="1" t="s">
        <v>6826</v>
      </c>
      <c r="U3416" s="1"/>
      <c r="V3416" s="1" t="s">
        <v>24999</v>
      </c>
      <c r="W3416" s="1" t="s">
        <v>6826</v>
      </c>
    </row>
    <row r="3417" spans="1:23" x14ac:dyDescent="0.25">
      <c r="A3417" s="1">
        <v>1001920</v>
      </c>
      <c r="B3417" s="5" t="str">
        <f>VLOOKUP(H3417,'FIPS Basin X-walk'!$A$2:$F$3224,6,FALSE)</f>
        <v>Chautauqua Platform</v>
      </c>
      <c r="C3417" s="1" t="s">
        <v>18456</v>
      </c>
      <c r="D3417" s="1"/>
      <c r="E3417" s="1" t="s">
        <v>6828</v>
      </c>
      <c r="F3417" s="1" t="s">
        <v>18442</v>
      </c>
      <c r="G3417" s="1" t="s">
        <v>18443</v>
      </c>
      <c r="H3417" s="1">
        <v>40071</v>
      </c>
      <c r="I3417" s="1">
        <v>1001920</v>
      </c>
      <c r="J3417" s="1">
        <v>36.682099999999998</v>
      </c>
      <c r="K3417" s="1">
        <v>-97.089500000000001</v>
      </c>
      <c r="L3417" s="1"/>
      <c r="M3417" s="1" t="s">
        <v>1495</v>
      </c>
      <c r="N3417" s="1" t="s">
        <v>9115</v>
      </c>
      <c r="O3417" s="1">
        <v>2022</v>
      </c>
      <c r="P3417" s="1">
        <v>74601</v>
      </c>
      <c r="Q3417" s="1" t="s">
        <v>18457</v>
      </c>
      <c r="R3417" s="1"/>
      <c r="S3417" s="1" t="s">
        <v>24369</v>
      </c>
      <c r="T3417" s="1" t="s">
        <v>6826</v>
      </c>
      <c r="U3417" s="1"/>
      <c r="V3417" s="1" t="s">
        <v>8117</v>
      </c>
      <c r="W3417" s="1" t="s">
        <v>6826</v>
      </c>
    </row>
    <row r="3418" spans="1:23" x14ac:dyDescent="0.25">
      <c r="A3418" s="1">
        <v>1002729</v>
      </c>
      <c r="B3418" s="5" t="str">
        <f>VLOOKUP(H3418,'FIPS Basin X-walk'!$A$2:$F$3224,6,FALSE)</f>
        <v>Chautauqua Platform</v>
      </c>
      <c r="C3418" s="1" t="s">
        <v>18449</v>
      </c>
      <c r="D3418" s="1"/>
      <c r="E3418" s="1"/>
      <c r="F3418" s="1" t="s">
        <v>18442</v>
      </c>
      <c r="G3418" s="1" t="s">
        <v>18443</v>
      </c>
      <c r="H3418" s="1">
        <v>40071</v>
      </c>
      <c r="I3418" s="1">
        <v>1002729</v>
      </c>
      <c r="J3418" s="1">
        <v>36.637624000000002</v>
      </c>
      <c r="K3418" s="1">
        <v>-97.116596000000001</v>
      </c>
      <c r="L3418" s="1"/>
      <c r="M3418" s="1" t="s">
        <v>1495</v>
      </c>
      <c r="N3418" s="1" t="s">
        <v>9115</v>
      </c>
      <c r="O3418" s="1">
        <v>2022</v>
      </c>
      <c r="P3418" s="1">
        <v>74601</v>
      </c>
      <c r="Q3418" s="1" t="s">
        <v>18450</v>
      </c>
      <c r="R3418" s="1"/>
      <c r="S3418" s="1" t="s">
        <v>24358</v>
      </c>
      <c r="T3418" s="1" t="s">
        <v>6826</v>
      </c>
      <c r="U3418" s="1"/>
      <c r="V3418" s="1" t="s">
        <v>24980</v>
      </c>
      <c r="W3418" s="1" t="s">
        <v>6826</v>
      </c>
    </row>
    <row r="3419" spans="1:23" x14ac:dyDescent="0.25">
      <c r="A3419" s="1">
        <v>1006287</v>
      </c>
      <c r="B3419" s="5" t="str">
        <f>VLOOKUP(H3419,'FIPS Basin X-walk'!$A$2:$F$3224,6,FALSE)</f>
        <v>Chautauqua Platform</v>
      </c>
      <c r="C3419" s="1" t="s">
        <v>18451</v>
      </c>
      <c r="D3419" s="1"/>
      <c r="E3419" s="1"/>
      <c r="F3419" s="1" t="s">
        <v>18447</v>
      </c>
      <c r="G3419" s="1" t="s">
        <v>18443</v>
      </c>
      <c r="H3419" s="1">
        <v>40071</v>
      </c>
      <c r="I3419" s="1">
        <v>1006287</v>
      </c>
      <c r="J3419" s="1">
        <v>36.666159999999998</v>
      </c>
      <c r="K3419" s="1">
        <v>-97.071629999999999</v>
      </c>
      <c r="L3419" s="1"/>
      <c r="M3419" s="1" t="s">
        <v>1495</v>
      </c>
      <c r="N3419" s="1" t="s">
        <v>9115</v>
      </c>
      <c r="O3419" s="1">
        <v>2022</v>
      </c>
      <c r="P3419" s="1">
        <v>74601</v>
      </c>
      <c r="Q3419" s="1" t="s">
        <v>18452</v>
      </c>
      <c r="R3419" s="1"/>
      <c r="S3419" s="1" t="s">
        <v>24449</v>
      </c>
      <c r="T3419" s="1" t="s">
        <v>6828</v>
      </c>
      <c r="U3419" s="1"/>
      <c r="V3419" s="1" t="s">
        <v>7227</v>
      </c>
      <c r="W3419" s="1" t="s">
        <v>6826</v>
      </c>
    </row>
    <row r="3420" spans="1:23" x14ac:dyDescent="0.25">
      <c r="A3420" s="1">
        <v>1011999</v>
      </c>
      <c r="B3420" s="5" t="str">
        <f>VLOOKUP(H3420,'FIPS Basin X-walk'!$A$2:$F$3224,6,FALSE)</f>
        <v>Chautauqua Platform</v>
      </c>
      <c r="C3420" s="1" t="s">
        <v>18441</v>
      </c>
      <c r="D3420" s="1"/>
      <c r="E3420" s="1"/>
      <c r="F3420" s="1" t="s">
        <v>18442</v>
      </c>
      <c r="G3420" s="1" t="s">
        <v>18443</v>
      </c>
      <c r="H3420" s="1">
        <v>40071</v>
      </c>
      <c r="I3420" s="1">
        <v>1011999</v>
      </c>
      <c r="J3420" s="1">
        <v>36.811070000000001</v>
      </c>
      <c r="K3420" s="1">
        <v>-97.125810000000001</v>
      </c>
      <c r="L3420" s="1"/>
      <c r="M3420" s="1" t="s">
        <v>1495</v>
      </c>
      <c r="N3420" s="1" t="s">
        <v>9115</v>
      </c>
      <c r="O3420" s="1">
        <v>2022</v>
      </c>
      <c r="P3420" s="1">
        <v>74601</v>
      </c>
      <c r="Q3420" s="1" t="s">
        <v>18444</v>
      </c>
      <c r="R3420" s="1"/>
      <c r="S3420" s="1" t="s">
        <v>24355</v>
      </c>
      <c r="T3420" s="1" t="s">
        <v>6826</v>
      </c>
      <c r="U3420" s="1"/>
      <c r="V3420" s="1" t="s">
        <v>18445</v>
      </c>
      <c r="W3420" s="1" t="s">
        <v>6828</v>
      </c>
    </row>
    <row r="3421" spans="1:23" x14ac:dyDescent="0.25">
      <c r="A3421" s="1">
        <v>1010544</v>
      </c>
      <c r="B3421" s="5" t="str">
        <f>VLOOKUP(H3421,'FIPS Basin X-walk'!$A$2:$F$3224,6,FALSE)</f>
        <v>Chautauqua Platform</v>
      </c>
      <c r="C3421" s="1" t="s">
        <v>18453</v>
      </c>
      <c r="D3421" s="1"/>
      <c r="E3421" s="1"/>
      <c r="F3421" s="1" t="s">
        <v>18454</v>
      </c>
      <c r="G3421" s="1" t="s">
        <v>18443</v>
      </c>
      <c r="H3421" s="1">
        <v>40071</v>
      </c>
      <c r="I3421" s="1">
        <v>1010544</v>
      </c>
      <c r="J3421" s="1">
        <v>36.621882999999997</v>
      </c>
      <c r="K3421" s="1">
        <v>-97.426383000000001</v>
      </c>
      <c r="L3421" s="1"/>
      <c r="M3421" s="1" t="s">
        <v>1495</v>
      </c>
      <c r="N3421" s="1" t="s">
        <v>9115</v>
      </c>
      <c r="O3421" s="1">
        <v>2022</v>
      </c>
      <c r="P3421" s="1">
        <v>74653</v>
      </c>
      <c r="Q3421" s="1" t="s">
        <v>772</v>
      </c>
      <c r="R3421" s="1"/>
      <c r="S3421" s="1" t="s">
        <v>24399</v>
      </c>
      <c r="T3421" s="1" t="s">
        <v>6826</v>
      </c>
      <c r="U3421" s="1"/>
      <c r="V3421" s="1" t="s">
        <v>18455</v>
      </c>
      <c r="W3421" s="1" t="s">
        <v>6826</v>
      </c>
    </row>
    <row r="3422" spans="1:23" x14ac:dyDescent="0.25">
      <c r="A3422" s="1">
        <v>1001677</v>
      </c>
      <c r="B3422" s="5" t="str">
        <f>VLOOKUP(H3422,'FIPS Basin X-walk'!$A$2:$F$3224,6,FALSE)</f>
        <v>Salina Basin</v>
      </c>
      <c r="C3422" s="1" t="s">
        <v>15949</v>
      </c>
      <c r="D3422" s="1"/>
      <c r="E3422" s="1"/>
      <c r="F3422" s="1" t="s">
        <v>13693</v>
      </c>
      <c r="G3422" s="1" t="s">
        <v>15950</v>
      </c>
      <c r="H3422" s="1">
        <v>31099</v>
      </c>
      <c r="I3422" s="1">
        <v>1001677</v>
      </c>
      <c r="J3422" s="1">
        <v>40.483359</v>
      </c>
      <c r="K3422" s="1">
        <v>-99.077224000000001</v>
      </c>
      <c r="L3422" s="1"/>
      <c r="M3422" s="1" t="s">
        <v>1491</v>
      </c>
      <c r="N3422" s="1" t="s">
        <v>15841</v>
      </c>
      <c r="O3422" s="1">
        <v>2022</v>
      </c>
      <c r="P3422" s="1">
        <v>68959</v>
      </c>
      <c r="Q3422" s="1" t="s">
        <v>15951</v>
      </c>
      <c r="R3422" s="1"/>
      <c r="S3422" s="1" t="s">
        <v>24378</v>
      </c>
      <c r="T3422" s="1" t="s">
        <v>6826</v>
      </c>
      <c r="U3422" s="1"/>
      <c r="V3422" s="1" t="s">
        <v>15855</v>
      </c>
      <c r="W3422" s="1" t="s">
        <v>6826</v>
      </c>
    </row>
    <row r="3423" spans="1:23" x14ac:dyDescent="0.25">
      <c r="A3423" s="1">
        <v>1004716</v>
      </c>
      <c r="B3423" s="5" t="str">
        <f>VLOOKUP(H3423,'FIPS Basin X-walk'!$A$2:$F$3224,6,FALSE)</f>
        <v>Chadron Arch</v>
      </c>
      <c r="C3423" s="1" t="s">
        <v>15952</v>
      </c>
      <c r="D3423" s="1"/>
      <c r="E3423" s="1"/>
      <c r="F3423" s="1" t="s">
        <v>15953</v>
      </c>
      <c r="G3423" s="1" t="s">
        <v>15954</v>
      </c>
      <c r="H3423" s="1">
        <v>31101</v>
      </c>
      <c r="I3423" s="1">
        <v>1004716</v>
      </c>
      <c r="J3423" s="1">
        <v>41.056435999999998</v>
      </c>
      <c r="K3423" s="1">
        <v>-101.57671499999999</v>
      </c>
      <c r="L3423" s="1"/>
      <c r="M3423" s="1" t="s">
        <v>1491</v>
      </c>
      <c r="N3423" s="1" t="s">
        <v>15841</v>
      </c>
      <c r="O3423" s="1">
        <v>2022</v>
      </c>
      <c r="P3423" s="1">
        <v>69153</v>
      </c>
      <c r="Q3423" s="1" t="s">
        <v>15955</v>
      </c>
      <c r="R3423" s="1"/>
      <c r="S3423" s="1" t="s">
        <v>24358</v>
      </c>
      <c r="T3423" s="1" t="s">
        <v>6826</v>
      </c>
      <c r="U3423" s="1"/>
      <c r="V3423" s="1" t="s">
        <v>7813</v>
      </c>
      <c r="W3423" s="1" t="s">
        <v>6826</v>
      </c>
    </row>
    <row r="3424" spans="1:23" x14ac:dyDescent="0.25">
      <c r="A3424" s="1">
        <v>1001179</v>
      </c>
      <c r="B3424" s="5" t="str">
        <f>VLOOKUP(H3424,'FIPS Basin X-walk'!$A$2:$F$3224,6,FALSE)</f>
        <v>Black Warrior Basin</v>
      </c>
      <c r="C3424" s="1" t="s">
        <v>15290</v>
      </c>
      <c r="D3424" s="1"/>
      <c r="E3424" s="1"/>
      <c r="F3424" s="1" t="s">
        <v>15291</v>
      </c>
      <c r="G3424" s="1" t="s">
        <v>2042</v>
      </c>
      <c r="H3424" s="1">
        <v>28069</v>
      </c>
      <c r="I3424" s="1">
        <v>1001179</v>
      </c>
      <c r="J3424" s="1">
        <v>32.797600000000003</v>
      </c>
      <c r="K3424" s="1">
        <v>-88.605699999999999</v>
      </c>
      <c r="L3424" s="1"/>
      <c r="M3424" s="1" t="s">
        <v>1523</v>
      </c>
      <c r="N3424" s="1" t="s">
        <v>15181</v>
      </c>
      <c r="O3424" s="1">
        <v>2022</v>
      </c>
      <c r="P3424" s="1">
        <v>39328</v>
      </c>
      <c r="Q3424" s="1" t="s">
        <v>15292</v>
      </c>
      <c r="R3424" s="1"/>
      <c r="S3424" s="1" t="s">
        <v>24355</v>
      </c>
      <c r="T3424" s="1" t="s">
        <v>6826</v>
      </c>
      <c r="U3424" s="1"/>
      <c r="V3424" s="1" t="s">
        <v>24409</v>
      </c>
      <c r="W3424" s="1" t="s">
        <v>6828</v>
      </c>
    </row>
    <row r="3425" spans="1:23" x14ac:dyDescent="0.25">
      <c r="A3425" s="1">
        <v>1011457</v>
      </c>
      <c r="B3425" s="5" t="str">
        <f>VLOOKUP(H3425,'FIPS Basin X-walk'!$A$2:$F$3224,6,FALSE)</f>
        <v>Black Warrior Basin</v>
      </c>
      <c r="C3425" s="1" t="s">
        <v>15293</v>
      </c>
      <c r="D3425" s="1"/>
      <c r="E3425" s="1"/>
      <c r="F3425" s="1" t="s">
        <v>15294</v>
      </c>
      <c r="G3425" s="1" t="s">
        <v>15288</v>
      </c>
      <c r="H3425" s="1">
        <v>28069</v>
      </c>
      <c r="I3425" s="1">
        <v>1011457</v>
      </c>
      <c r="J3425" s="1">
        <v>32.642294999999997</v>
      </c>
      <c r="K3425" s="1">
        <v>-88.656999999999996</v>
      </c>
      <c r="L3425" s="1"/>
      <c r="M3425" s="1" t="s">
        <v>1523</v>
      </c>
      <c r="N3425" s="1" t="s">
        <v>15181</v>
      </c>
      <c r="O3425" s="1">
        <v>2022</v>
      </c>
      <c r="P3425" s="1">
        <v>39326</v>
      </c>
      <c r="Q3425" s="1" t="s">
        <v>24123</v>
      </c>
      <c r="R3425" s="1"/>
      <c r="S3425" s="1" t="s">
        <v>24435</v>
      </c>
      <c r="T3425" s="1" t="s">
        <v>6826</v>
      </c>
      <c r="U3425" s="1"/>
      <c r="V3425" s="1" t="s">
        <v>7090</v>
      </c>
      <c r="W3425" s="1" t="s">
        <v>6826</v>
      </c>
    </row>
    <row r="3426" spans="1:23" x14ac:dyDescent="0.25">
      <c r="A3426" s="1">
        <v>1010949</v>
      </c>
      <c r="B3426" s="5" t="str">
        <f>VLOOKUP(H3426,'FIPS Basin X-walk'!$A$2:$F$3224,6,FALSE)</f>
        <v>Black Warrior Basin</v>
      </c>
      <c r="C3426" s="1" t="s">
        <v>15287</v>
      </c>
      <c r="D3426" s="1"/>
      <c r="E3426" s="1"/>
      <c r="F3426" s="1" t="s">
        <v>1657</v>
      </c>
      <c r="G3426" s="1" t="s">
        <v>15288</v>
      </c>
      <c r="H3426" s="1">
        <v>28069</v>
      </c>
      <c r="I3426" s="1">
        <v>1010949</v>
      </c>
      <c r="J3426" s="1">
        <v>32.797600000000003</v>
      </c>
      <c r="K3426" s="1">
        <v>-88.605699999999999</v>
      </c>
      <c r="L3426" s="1"/>
      <c r="M3426" s="1" t="s">
        <v>1523</v>
      </c>
      <c r="N3426" s="1" t="s">
        <v>15181</v>
      </c>
      <c r="O3426" s="1">
        <v>2022</v>
      </c>
      <c r="P3426" s="1">
        <v>39328</v>
      </c>
      <c r="Q3426" s="1" t="s">
        <v>15289</v>
      </c>
      <c r="R3426" s="1"/>
      <c r="S3426" s="1" t="s">
        <v>24355</v>
      </c>
      <c r="T3426" s="1" t="s">
        <v>6826</v>
      </c>
      <c r="U3426" s="1"/>
      <c r="V3426" s="1" t="s">
        <v>6827</v>
      </c>
      <c r="W3426" s="1" t="s">
        <v>6828</v>
      </c>
    </row>
    <row r="3427" spans="1:23" x14ac:dyDescent="0.25">
      <c r="A3427" s="1">
        <v>1012893</v>
      </c>
      <c r="B3427" s="5" t="str">
        <f>VLOOKUP(H3427,'FIPS Basin X-walk'!$A$2:$F$3224,6,FALSE)</f>
        <v>AK Cook Inlet Basin</v>
      </c>
      <c r="C3427" s="1" t="s">
        <v>23924</v>
      </c>
      <c r="D3427" s="1"/>
      <c r="E3427" s="1"/>
      <c r="F3427" s="1" t="s">
        <v>23925</v>
      </c>
      <c r="G3427" s="1" t="s">
        <v>2342</v>
      </c>
      <c r="H3427" s="1">
        <v>2122</v>
      </c>
      <c r="I3427" s="1">
        <v>1012893</v>
      </c>
      <c r="J3427" s="1">
        <v>59.872671099999998</v>
      </c>
      <c r="K3427" s="1">
        <v>-151.55048120000001</v>
      </c>
      <c r="L3427" s="1"/>
      <c r="M3427" s="1" t="s">
        <v>1479</v>
      </c>
      <c r="N3427" s="1" t="s">
        <v>7344</v>
      </c>
      <c r="O3427" s="1">
        <v>2022</v>
      </c>
      <c r="P3427" s="1">
        <v>99556</v>
      </c>
      <c r="Q3427" s="1" t="s">
        <v>1056</v>
      </c>
      <c r="R3427" s="1"/>
      <c r="S3427" s="1">
        <v>211120</v>
      </c>
      <c r="T3427" s="1" t="s">
        <v>6826</v>
      </c>
      <c r="U3427" s="1"/>
      <c r="V3427" s="1" t="s">
        <v>23926</v>
      </c>
      <c r="W3427" s="1" t="s">
        <v>6826</v>
      </c>
    </row>
    <row r="3428" spans="1:23" x14ac:dyDescent="0.25">
      <c r="A3428" s="1">
        <v>1001761</v>
      </c>
      <c r="B3428" s="5" t="str">
        <f>VLOOKUP(H3428,'FIPS Basin X-walk'!$A$2:$F$3224,6,FALSE)</f>
        <v>AK Cook Inlet Basin</v>
      </c>
      <c r="C3428" s="1"/>
      <c r="D3428" s="1"/>
      <c r="E3428" s="1"/>
      <c r="F3428" s="1" t="s">
        <v>1709</v>
      </c>
      <c r="G3428" s="1" t="s">
        <v>7420</v>
      </c>
      <c r="H3428" s="1">
        <v>2122</v>
      </c>
      <c r="I3428" s="1">
        <v>1001761</v>
      </c>
      <c r="J3428" s="1">
        <v>60.839185659999998</v>
      </c>
      <c r="K3428" s="1">
        <v>-151.61531429999999</v>
      </c>
      <c r="L3428" s="1"/>
      <c r="M3428" s="1" t="s">
        <v>1479</v>
      </c>
      <c r="N3428" s="1" t="s">
        <v>7344</v>
      </c>
      <c r="O3428" s="1">
        <v>2022</v>
      </c>
      <c r="P3428" s="1">
        <v>99503</v>
      </c>
      <c r="Q3428" s="1" t="s">
        <v>1128</v>
      </c>
      <c r="R3428" s="1" t="s">
        <v>24399</v>
      </c>
      <c r="S3428" s="1" t="s">
        <v>24489</v>
      </c>
      <c r="T3428" s="1" t="s">
        <v>6826</v>
      </c>
      <c r="U3428" s="1"/>
      <c r="V3428" s="1" t="s">
        <v>7117</v>
      </c>
      <c r="W3428" s="1" t="s">
        <v>6826</v>
      </c>
    </row>
    <row r="3429" spans="1:23" x14ac:dyDescent="0.25">
      <c r="A3429" s="1">
        <v>1001940</v>
      </c>
      <c r="B3429" s="5" t="str">
        <f>VLOOKUP(H3429,'FIPS Basin X-walk'!$A$2:$F$3224,6,FALSE)</f>
        <v>AK Cook Inlet Basin</v>
      </c>
      <c r="C3429" s="1"/>
      <c r="D3429" s="1"/>
      <c r="E3429" s="1"/>
      <c r="F3429" s="1" t="s">
        <v>1709</v>
      </c>
      <c r="G3429" s="1" t="s">
        <v>7420</v>
      </c>
      <c r="H3429" s="1">
        <v>2122</v>
      </c>
      <c r="I3429" s="1">
        <v>1001940</v>
      </c>
      <c r="J3429" s="1">
        <v>60.807182650000001</v>
      </c>
      <c r="K3429" s="1">
        <v>-151.63511539999999</v>
      </c>
      <c r="L3429" s="1"/>
      <c r="M3429" s="1" t="s">
        <v>1479</v>
      </c>
      <c r="N3429" s="1" t="s">
        <v>7344</v>
      </c>
      <c r="O3429" s="1">
        <v>2022</v>
      </c>
      <c r="P3429" s="1">
        <v>99503</v>
      </c>
      <c r="Q3429" s="1" t="s">
        <v>1129</v>
      </c>
      <c r="R3429" s="1" t="s">
        <v>24399</v>
      </c>
      <c r="S3429" s="1" t="s">
        <v>24489</v>
      </c>
      <c r="T3429" s="1" t="s">
        <v>6826</v>
      </c>
      <c r="U3429" s="1"/>
      <c r="V3429" s="1" t="s">
        <v>7117</v>
      </c>
      <c r="W3429" s="1" t="s">
        <v>6826</v>
      </c>
    </row>
    <row r="3430" spans="1:23" x14ac:dyDescent="0.25">
      <c r="A3430" s="1">
        <v>1001942</v>
      </c>
      <c r="B3430" s="5" t="str">
        <f>VLOOKUP(H3430,'FIPS Basin X-walk'!$A$2:$F$3224,6,FALSE)</f>
        <v>AK Cook Inlet Basin</v>
      </c>
      <c r="C3430" s="1"/>
      <c r="D3430" s="1"/>
      <c r="E3430" s="1"/>
      <c r="F3430" s="1" t="s">
        <v>1709</v>
      </c>
      <c r="G3430" s="1" t="s">
        <v>7420</v>
      </c>
      <c r="H3430" s="1">
        <v>2122</v>
      </c>
      <c r="I3430" s="1">
        <v>1001942</v>
      </c>
      <c r="J3430" s="1">
        <v>60.958333000000003</v>
      </c>
      <c r="K3430" s="1">
        <v>-151.331389</v>
      </c>
      <c r="L3430" s="1"/>
      <c r="M3430" s="1" t="s">
        <v>1479</v>
      </c>
      <c r="N3430" s="1" t="s">
        <v>7344</v>
      </c>
      <c r="O3430" s="1">
        <v>2022</v>
      </c>
      <c r="P3430" s="1">
        <v>99503</v>
      </c>
      <c r="Q3430" s="1" t="s">
        <v>1130</v>
      </c>
      <c r="R3430" s="1" t="s">
        <v>24399</v>
      </c>
      <c r="S3430" s="1" t="s">
        <v>24489</v>
      </c>
      <c r="T3430" s="1" t="s">
        <v>6826</v>
      </c>
      <c r="U3430" s="1"/>
      <c r="V3430" s="1" t="s">
        <v>7117</v>
      </c>
      <c r="W3430" s="1" t="s">
        <v>6826</v>
      </c>
    </row>
    <row r="3431" spans="1:23" x14ac:dyDescent="0.25">
      <c r="A3431" s="1">
        <v>1001944</v>
      </c>
      <c r="B3431" s="5" t="str">
        <f>VLOOKUP(H3431,'FIPS Basin X-walk'!$A$2:$F$3224,6,FALSE)</f>
        <v>AK Cook Inlet Basin</v>
      </c>
      <c r="C3431" s="1"/>
      <c r="D3431" s="1"/>
      <c r="E3431" s="1"/>
      <c r="F3431" s="1" t="s">
        <v>1709</v>
      </c>
      <c r="G3431" s="1" t="s">
        <v>7420</v>
      </c>
      <c r="H3431" s="1">
        <v>2122</v>
      </c>
      <c r="I3431" s="1">
        <v>1001944</v>
      </c>
      <c r="J3431" s="1">
        <v>60.864839449999998</v>
      </c>
      <c r="K3431" s="1">
        <v>-151.6081039</v>
      </c>
      <c r="L3431" s="1"/>
      <c r="M3431" s="1" t="s">
        <v>1479</v>
      </c>
      <c r="N3431" s="1" t="s">
        <v>7344</v>
      </c>
      <c r="O3431" s="1">
        <v>2022</v>
      </c>
      <c r="P3431" s="1">
        <v>99503</v>
      </c>
      <c r="Q3431" s="1" t="s">
        <v>1131</v>
      </c>
      <c r="R3431" s="1" t="s">
        <v>24399</v>
      </c>
      <c r="S3431" s="1" t="s">
        <v>24489</v>
      </c>
      <c r="T3431" s="1" t="s">
        <v>6826</v>
      </c>
      <c r="U3431" s="1"/>
      <c r="V3431" s="1" t="s">
        <v>7117</v>
      </c>
      <c r="W3431" s="1" t="s">
        <v>6826</v>
      </c>
    </row>
    <row r="3432" spans="1:23" x14ac:dyDescent="0.25">
      <c r="A3432" s="1">
        <v>1001948</v>
      </c>
      <c r="B3432" s="5" t="str">
        <f>VLOOKUP(H3432,'FIPS Basin X-walk'!$A$2:$F$3224,6,FALSE)</f>
        <v>AK Cook Inlet Basin</v>
      </c>
      <c r="C3432" s="1"/>
      <c r="D3432" s="1"/>
      <c r="E3432" s="1"/>
      <c r="F3432" s="1" t="s">
        <v>1709</v>
      </c>
      <c r="G3432" s="1" t="s">
        <v>7420</v>
      </c>
      <c r="H3432" s="1">
        <v>2122</v>
      </c>
      <c r="I3432" s="1">
        <v>1001948</v>
      </c>
      <c r="J3432" s="1">
        <v>60.831254659999999</v>
      </c>
      <c r="K3432" s="1">
        <v>-151.6042635</v>
      </c>
      <c r="L3432" s="1"/>
      <c r="M3432" s="1" t="s">
        <v>1479</v>
      </c>
      <c r="N3432" s="1" t="s">
        <v>7344</v>
      </c>
      <c r="O3432" s="1">
        <v>2022</v>
      </c>
      <c r="P3432" s="1">
        <v>99503</v>
      </c>
      <c r="Q3432" s="1" t="s">
        <v>1132</v>
      </c>
      <c r="R3432" s="1" t="s">
        <v>24399</v>
      </c>
      <c r="S3432" s="1" t="s">
        <v>24489</v>
      </c>
      <c r="T3432" s="1" t="s">
        <v>6826</v>
      </c>
      <c r="U3432" s="1"/>
      <c r="V3432" s="1" t="s">
        <v>7117</v>
      </c>
      <c r="W3432" s="1" t="s">
        <v>6826</v>
      </c>
    </row>
    <row r="3433" spans="1:23" x14ac:dyDescent="0.25">
      <c r="A3433" s="1">
        <v>1006956</v>
      </c>
      <c r="B3433" s="5" t="str">
        <f>VLOOKUP(H3433,'FIPS Basin X-walk'!$A$2:$F$3224,6,FALSE)</f>
        <v>AK Cook Inlet Basin</v>
      </c>
      <c r="C3433" s="1"/>
      <c r="D3433" s="1"/>
      <c r="E3433" s="1"/>
      <c r="F3433" s="1" t="s">
        <v>1709</v>
      </c>
      <c r="G3433" s="1" t="s">
        <v>7420</v>
      </c>
      <c r="H3433" s="1">
        <v>2122</v>
      </c>
      <c r="I3433" s="1">
        <v>1006956</v>
      </c>
      <c r="J3433" s="1">
        <v>60.896296139999997</v>
      </c>
      <c r="K3433" s="1">
        <v>-151.5810013</v>
      </c>
      <c r="L3433" s="1"/>
      <c r="M3433" s="1" t="s">
        <v>1479</v>
      </c>
      <c r="N3433" s="1" t="s">
        <v>7344</v>
      </c>
      <c r="O3433" s="1">
        <v>2022</v>
      </c>
      <c r="P3433" s="1">
        <v>99503</v>
      </c>
      <c r="Q3433" s="1" t="s">
        <v>1140</v>
      </c>
      <c r="R3433" s="1" t="s">
        <v>24399</v>
      </c>
      <c r="S3433" s="1" t="s">
        <v>24489</v>
      </c>
      <c r="T3433" s="1" t="s">
        <v>6826</v>
      </c>
      <c r="U3433" s="1"/>
      <c r="V3433" s="1" t="s">
        <v>7117</v>
      </c>
      <c r="W3433" s="1" t="s">
        <v>6826</v>
      </c>
    </row>
    <row r="3434" spans="1:23" x14ac:dyDescent="0.25">
      <c r="A3434" s="1">
        <v>1005736</v>
      </c>
      <c r="B3434" s="5" t="str">
        <f>VLOOKUP(H3434,'FIPS Basin X-walk'!$A$2:$F$3224,6,FALSE)</f>
        <v>AK Cook Inlet Basin</v>
      </c>
      <c r="C3434" s="1"/>
      <c r="D3434" s="1"/>
      <c r="E3434" s="1"/>
      <c r="F3434" s="1" t="s">
        <v>7133</v>
      </c>
      <c r="G3434" s="1" t="s">
        <v>7420</v>
      </c>
      <c r="H3434" s="1">
        <v>2122</v>
      </c>
      <c r="I3434" s="1">
        <v>1005736</v>
      </c>
      <c r="J3434" s="1">
        <v>61.076700000000002</v>
      </c>
      <c r="K3434" s="1">
        <v>-150.9478</v>
      </c>
      <c r="L3434" s="1"/>
      <c r="M3434" s="1" t="s">
        <v>1479</v>
      </c>
      <c r="N3434" s="1" t="s">
        <v>7344</v>
      </c>
      <c r="O3434" s="1">
        <v>2022</v>
      </c>
      <c r="P3434" s="1">
        <v>0</v>
      </c>
      <c r="Q3434" s="1" t="s">
        <v>1138</v>
      </c>
      <c r="R3434" s="1"/>
      <c r="S3434" s="1" t="s">
        <v>24399</v>
      </c>
      <c r="T3434" s="1" t="s">
        <v>6826</v>
      </c>
      <c r="U3434" s="1"/>
      <c r="V3434" s="1" t="s">
        <v>7117</v>
      </c>
      <c r="W3434" s="1" t="s">
        <v>6826</v>
      </c>
    </row>
    <row r="3435" spans="1:23" x14ac:dyDescent="0.25">
      <c r="A3435" s="1">
        <v>1009332</v>
      </c>
      <c r="B3435" s="5" t="str">
        <f>VLOOKUP(H3435,'FIPS Basin X-walk'!$A$2:$F$3224,6,FALSE)</f>
        <v>AK Cook Inlet Basin</v>
      </c>
      <c r="C3435" s="1" t="s">
        <v>7434</v>
      </c>
      <c r="D3435" s="1"/>
      <c r="E3435" s="1"/>
      <c r="F3435" s="1" t="s">
        <v>1709</v>
      </c>
      <c r="G3435" s="1" t="s">
        <v>7419</v>
      </c>
      <c r="H3435" s="1">
        <v>2122</v>
      </c>
      <c r="I3435" s="1">
        <v>1009332</v>
      </c>
      <c r="J3435" s="1">
        <v>60.4589</v>
      </c>
      <c r="K3435" s="1">
        <v>-151.2653</v>
      </c>
      <c r="L3435" s="1"/>
      <c r="M3435" s="1" t="s">
        <v>1479</v>
      </c>
      <c r="N3435" s="1" t="s">
        <v>7344</v>
      </c>
      <c r="O3435" s="1">
        <v>2022</v>
      </c>
      <c r="P3435" s="1">
        <v>99503</v>
      </c>
      <c r="Q3435" s="1" t="s">
        <v>26091</v>
      </c>
      <c r="R3435" s="1" t="s">
        <v>24489</v>
      </c>
      <c r="S3435" s="1" t="s">
        <v>24399</v>
      </c>
      <c r="T3435" s="1" t="s">
        <v>6826</v>
      </c>
      <c r="U3435" s="1"/>
      <c r="V3435" s="1" t="s">
        <v>7117</v>
      </c>
      <c r="W3435" s="1" t="s">
        <v>6826</v>
      </c>
    </row>
    <row r="3436" spans="1:23" x14ac:dyDescent="0.25">
      <c r="A3436" s="1">
        <v>1005267</v>
      </c>
      <c r="B3436" s="5" t="str">
        <f>VLOOKUP(H3436,'FIPS Basin X-walk'!$A$2:$F$3224,6,FALSE)</f>
        <v>AK Cook Inlet Basin</v>
      </c>
      <c r="C3436" s="1"/>
      <c r="D3436" s="1"/>
      <c r="E3436" s="1"/>
      <c r="F3436" s="1" t="s">
        <v>7428</v>
      </c>
      <c r="G3436" s="1" t="s">
        <v>7419</v>
      </c>
      <c r="H3436" s="1">
        <v>2122</v>
      </c>
      <c r="I3436" s="1">
        <v>1005267</v>
      </c>
      <c r="J3436" s="1">
        <v>61.185715999999999</v>
      </c>
      <c r="K3436" s="1">
        <v>-151.03759700000001</v>
      </c>
      <c r="L3436" s="1"/>
      <c r="M3436" s="1" t="s">
        <v>1479</v>
      </c>
      <c r="N3436" s="1" t="s">
        <v>7344</v>
      </c>
      <c r="O3436" s="1">
        <v>2022</v>
      </c>
      <c r="P3436" s="1">
        <v>99695</v>
      </c>
      <c r="Q3436" s="1" t="s">
        <v>7429</v>
      </c>
      <c r="R3436" s="1"/>
      <c r="S3436" s="1" t="s">
        <v>24355</v>
      </c>
      <c r="T3436" s="1" t="s">
        <v>6828</v>
      </c>
      <c r="U3436" s="1"/>
      <c r="V3436" s="1" t="s">
        <v>7374</v>
      </c>
      <c r="W3436" s="1" t="s">
        <v>6828</v>
      </c>
    </row>
    <row r="3437" spans="1:23" x14ac:dyDescent="0.25">
      <c r="A3437" s="1">
        <v>1007741</v>
      </c>
      <c r="B3437" s="5" t="str">
        <f>VLOOKUP(H3437,'FIPS Basin X-walk'!$A$2:$F$3224,6,FALSE)</f>
        <v>AK Cook Inlet Basin</v>
      </c>
      <c r="C3437" s="1" t="s">
        <v>7437</v>
      </c>
      <c r="D3437" s="1"/>
      <c r="E3437" s="1"/>
      <c r="F3437" s="1" t="s">
        <v>7438</v>
      </c>
      <c r="G3437" s="1" t="s">
        <v>7419</v>
      </c>
      <c r="H3437" s="1">
        <v>2122</v>
      </c>
      <c r="I3437" s="1">
        <v>1007741</v>
      </c>
      <c r="J3437" s="1">
        <v>60.683602999999998</v>
      </c>
      <c r="K3437" s="1">
        <v>-151.36720399999999</v>
      </c>
      <c r="L3437" s="1"/>
      <c r="M3437" s="1" t="s">
        <v>1479</v>
      </c>
      <c r="N3437" s="1" t="s">
        <v>7344</v>
      </c>
      <c r="O3437" s="1">
        <v>2022</v>
      </c>
      <c r="P3437" s="1">
        <v>99611</v>
      </c>
      <c r="Q3437" s="1" t="s">
        <v>1296</v>
      </c>
      <c r="R3437" s="1"/>
      <c r="S3437" s="1" t="s">
        <v>24369</v>
      </c>
      <c r="T3437" s="1" t="s">
        <v>6828</v>
      </c>
      <c r="U3437" s="1"/>
      <c r="V3437" s="1" t="s">
        <v>7439</v>
      </c>
      <c r="W3437" s="1" t="s">
        <v>6826</v>
      </c>
    </row>
    <row r="3438" spans="1:23" x14ac:dyDescent="0.25">
      <c r="A3438" s="1">
        <v>1012165</v>
      </c>
      <c r="B3438" s="5" t="str">
        <f>VLOOKUP(H3438,'FIPS Basin X-walk'!$A$2:$F$3224,6,FALSE)</f>
        <v>AK Cook Inlet Basin</v>
      </c>
      <c r="C3438" s="1"/>
      <c r="D3438" s="1"/>
      <c r="E3438" s="1"/>
      <c r="F3438" s="1" t="s">
        <v>7418</v>
      </c>
      <c r="G3438" s="1" t="s">
        <v>7419</v>
      </c>
      <c r="H3438" s="1">
        <v>2122</v>
      </c>
      <c r="I3438" s="1">
        <v>1012165</v>
      </c>
      <c r="J3438" s="1">
        <v>60.745649999999998</v>
      </c>
      <c r="K3438" s="1">
        <v>-150.85723899999999</v>
      </c>
      <c r="L3438" s="1"/>
      <c r="M3438" s="1" t="s">
        <v>1479</v>
      </c>
      <c r="N3438" s="1" t="s">
        <v>7344</v>
      </c>
      <c r="O3438" s="1">
        <v>2022</v>
      </c>
      <c r="P3438" s="1">
        <v>99611</v>
      </c>
      <c r="Q3438" s="1" t="s">
        <v>24139</v>
      </c>
      <c r="R3438" s="1" t="s">
        <v>24399</v>
      </c>
      <c r="S3438" s="1" t="s">
        <v>24489</v>
      </c>
      <c r="T3438" s="1" t="s">
        <v>6826</v>
      </c>
      <c r="U3438" s="1"/>
      <c r="V3438" s="1" t="s">
        <v>7117</v>
      </c>
      <c r="W3438" s="1" t="s">
        <v>6826</v>
      </c>
    </row>
    <row r="3439" spans="1:23" x14ac:dyDescent="0.25">
      <c r="A3439" s="1">
        <v>1005268</v>
      </c>
      <c r="B3439" s="5" t="str">
        <f>VLOOKUP(H3439,'FIPS Basin X-walk'!$A$2:$F$3224,6,FALSE)</f>
        <v>AK Cook Inlet Basin</v>
      </c>
      <c r="C3439" s="1" t="s">
        <v>7421</v>
      </c>
      <c r="D3439" s="1"/>
      <c r="E3439" s="1"/>
      <c r="F3439" s="1" t="s">
        <v>7422</v>
      </c>
      <c r="G3439" s="1" t="s">
        <v>7419</v>
      </c>
      <c r="H3439" s="1">
        <v>2122</v>
      </c>
      <c r="I3439" s="1">
        <v>1005268</v>
      </c>
      <c r="J3439" s="1">
        <v>60.696944000000002</v>
      </c>
      <c r="K3439" s="1">
        <v>-151.379166</v>
      </c>
      <c r="L3439" s="1"/>
      <c r="M3439" s="1" t="s">
        <v>1479</v>
      </c>
      <c r="N3439" s="1" t="s">
        <v>7344</v>
      </c>
      <c r="O3439" s="1">
        <v>2022</v>
      </c>
      <c r="P3439" s="1">
        <v>99635</v>
      </c>
      <c r="Q3439" s="1" t="s">
        <v>7423</v>
      </c>
      <c r="R3439" s="1"/>
      <c r="S3439" s="1" t="s">
        <v>24355</v>
      </c>
      <c r="T3439" s="1" t="s">
        <v>6826</v>
      </c>
      <c r="U3439" s="1"/>
      <c r="V3439" s="1" t="s">
        <v>7424</v>
      </c>
      <c r="W3439" s="1" t="s">
        <v>6826</v>
      </c>
    </row>
    <row r="3440" spans="1:23" x14ac:dyDescent="0.25">
      <c r="A3440" s="1">
        <v>1007874</v>
      </c>
      <c r="B3440" s="5" t="str">
        <f>VLOOKUP(H3440,'FIPS Basin X-walk'!$A$2:$F$3224,6,FALSE)</f>
        <v>AK Cook Inlet Basin</v>
      </c>
      <c r="C3440" s="1" t="s">
        <v>7435</v>
      </c>
      <c r="D3440" s="1"/>
      <c r="E3440" s="1"/>
      <c r="F3440" s="1" t="s">
        <v>7422</v>
      </c>
      <c r="G3440" s="1" t="s">
        <v>7419</v>
      </c>
      <c r="H3440" s="1">
        <v>2122</v>
      </c>
      <c r="I3440" s="1">
        <v>1007874</v>
      </c>
      <c r="J3440" s="1">
        <v>59.563099999999999</v>
      </c>
      <c r="K3440" s="1">
        <v>-150.27789999999999</v>
      </c>
      <c r="L3440" s="1"/>
      <c r="M3440" s="1" t="s">
        <v>1479</v>
      </c>
      <c r="N3440" s="1" t="s">
        <v>7344</v>
      </c>
      <c r="O3440" s="1">
        <v>2022</v>
      </c>
      <c r="P3440" s="1">
        <v>99635</v>
      </c>
      <c r="Q3440" s="1" t="s">
        <v>7436</v>
      </c>
      <c r="R3440" s="1"/>
      <c r="S3440" s="1" t="s">
        <v>24355</v>
      </c>
      <c r="T3440" s="1" t="s">
        <v>6828</v>
      </c>
      <c r="U3440" s="1"/>
      <c r="V3440" s="1" t="s">
        <v>7424</v>
      </c>
      <c r="W3440" s="1" t="s">
        <v>6826</v>
      </c>
    </row>
    <row r="3441" spans="1:23" x14ac:dyDescent="0.25">
      <c r="A3441" s="1">
        <v>1005410</v>
      </c>
      <c r="B3441" s="5" t="str">
        <f>VLOOKUP(H3441,'FIPS Basin X-walk'!$A$2:$F$3224,6,FALSE)</f>
        <v>AK Cook Inlet Basin</v>
      </c>
      <c r="C3441" s="1"/>
      <c r="D3441" s="1"/>
      <c r="E3441" s="1"/>
      <c r="F3441" s="1" t="s">
        <v>7133</v>
      </c>
      <c r="G3441" s="1" t="s">
        <v>7419</v>
      </c>
      <c r="H3441" s="1">
        <v>2122</v>
      </c>
      <c r="I3441" s="1">
        <v>1005410</v>
      </c>
      <c r="J3441" s="1">
        <v>60.795833000000002</v>
      </c>
      <c r="K3441" s="1">
        <v>-151.49555599999999</v>
      </c>
      <c r="L3441" s="1"/>
      <c r="M3441" s="1" t="s">
        <v>1479</v>
      </c>
      <c r="N3441" s="1" t="s">
        <v>7344</v>
      </c>
      <c r="O3441" s="1">
        <v>2022</v>
      </c>
      <c r="P3441" s="1">
        <v>0</v>
      </c>
      <c r="Q3441" s="1" t="s">
        <v>1137</v>
      </c>
      <c r="R3441" s="1" t="s">
        <v>24399</v>
      </c>
      <c r="S3441" s="1" t="s">
        <v>24489</v>
      </c>
      <c r="T3441" s="1" t="s">
        <v>6826</v>
      </c>
      <c r="U3441" s="1"/>
      <c r="V3441" s="1" t="s">
        <v>7117</v>
      </c>
      <c r="W3441" s="1" t="s">
        <v>6826</v>
      </c>
    </row>
    <row r="3442" spans="1:23" x14ac:dyDescent="0.25">
      <c r="A3442" s="1">
        <v>1005349</v>
      </c>
      <c r="B3442" s="5" t="str">
        <f>VLOOKUP(H3442,'FIPS Basin X-walk'!$A$2:$F$3224,6,FALSE)</f>
        <v>AK Cook Inlet Basin</v>
      </c>
      <c r="C3442" s="1" t="s">
        <v>7430</v>
      </c>
      <c r="D3442" s="1"/>
      <c r="E3442" s="1"/>
      <c r="F3442" s="1" t="s">
        <v>7431</v>
      </c>
      <c r="G3442" s="1" t="s">
        <v>7419</v>
      </c>
      <c r="H3442" s="1">
        <v>2122</v>
      </c>
      <c r="I3442" s="1">
        <v>1005349</v>
      </c>
      <c r="J3442" s="1">
        <v>59.642130000000002</v>
      </c>
      <c r="K3442" s="1">
        <v>-151.57054500000001</v>
      </c>
      <c r="L3442" s="1"/>
      <c r="M3442" s="1" t="s">
        <v>1479</v>
      </c>
      <c r="N3442" s="1" t="s">
        <v>7344</v>
      </c>
      <c r="O3442" s="1">
        <v>2022</v>
      </c>
      <c r="P3442" s="1">
        <v>99669</v>
      </c>
      <c r="Q3442" s="1" t="s">
        <v>7432</v>
      </c>
      <c r="R3442" s="1"/>
      <c r="S3442" s="1" t="s">
        <v>24358</v>
      </c>
      <c r="T3442" s="1" t="s">
        <v>6826</v>
      </c>
      <c r="U3442" s="1"/>
      <c r="V3442" s="1" t="s">
        <v>7433</v>
      </c>
      <c r="W3442" s="1" t="s">
        <v>6826</v>
      </c>
    </row>
    <row r="3443" spans="1:23" x14ac:dyDescent="0.25">
      <c r="A3443" s="1">
        <v>1011532</v>
      </c>
      <c r="B3443" s="5" t="str">
        <f>VLOOKUP(H3443,'FIPS Basin X-walk'!$A$2:$F$3224,6,FALSE)</f>
        <v>AK Cook Inlet Basin</v>
      </c>
      <c r="C3443" s="1" t="s">
        <v>7425</v>
      </c>
      <c r="D3443" s="1"/>
      <c r="E3443" s="1"/>
      <c r="F3443" s="1" t="s">
        <v>7426</v>
      </c>
      <c r="G3443" s="1" t="s">
        <v>7419</v>
      </c>
      <c r="H3443" s="1">
        <v>2122</v>
      </c>
      <c r="I3443" s="1">
        <v>1011532</v>
      </c>
      <c r="J3443" s="1">
        <v>60.499493000000001</v>
      </c>
      <c r="K3443" s="1">
        <v>-150.996678</v>
      </c>
      <c r="L3443" s="1"/>
      <c r="M3443" s="1" t="s">
        <v>1479</v>
      </c>
      <c r="N3443" s="1" t="s">
        <v>7344</v>
      </c>
      <c r="O3443" s="1">
        <v>2022</v>
      </c>
      <c r="P3443" s="1">
        <v>99669</v>
      </c>
      <c r="Q3443" s="1" t="s">
        <v>7427</v>
      </c>
      <c r="R3443" s="1"/>
      <c r="S3443" s="1" t="s">
        <v>24355</v>
      </c>
      <c r="T3443" s="1" t="s">
        <v>6826</v>
      </c>
      <c r="U3443" s="1"/>
      <c r="V3443" s="1" t="s">
        <v>7424</v>
      </c>
      <c r="W3443" s="1" t="s">
        <v>6826</v>
      </c>
    </row>
    <row r="3444" spans="1:23" x14ac:dyDescent="0.25">
      <c r="A3444" s="1">
        <v>1001330</v>
      </c>
      <c r="B3444" s="5" t="str">
        <f>VLOOKUP(H3444,'FIPS Basin X-walk'!$A$2:$F$3224,6,FALSE)</f>
        <v>Wisconsin Arch</v>
      </c>
      <c r="C3444" s="1" t="s">
        <v>11060</v>
      </c>
      <c r="D3444" s="1"/>
      <c r="E3444" s="1"/>
      <c r="F3444" s="1" t="s">
        <v>11061</v>
      </c>
      <c r="G3444" s="1" t="s">
        <v>1759</v>
      </c>
      <c r="H3444" s="1">
        <v>17093</v>
      </c>
      <c r="I3444" s="1">
        <v>1001330</v>
      </c>
      <c r="J3444" s="1">
        <v>41.479700000000001</v>
      </c>
      <c r="K3444" s="1">
        <v>-88.258099999999999</v>
      </c>
      <c r="L3444" s="1"/>
      <c r="M3444" s="1" t="s">
        <v>1488</v>
      </c>
      <c r="N3444" s="1" t="s">
        <v>10805</v>
      </c>
      <c r="O3444" s="1">
        <v>2022</v>
      </c>
      <c r="P3444" s="1">
        <v>60447</v>
      </c>
      <c r="Q3444" s="1" t="s">
        <v>24690</v>
      </c>
      <c r="R3444" s="1"/>
      <c r="S3444" s="1" t="s">
        <v>24355</v>
      </c>
      <c r="T3444" s="1" t="s">
        <v>6826</v>
      </c>
      <c r="U3444" s="1"/>
      <c r="V3444" s="1" t="s">
        <v>8562</v>
      </c>
      <c r="W3444" s="1" t="s">
        <v>6828</v>
      </c>
    </row>
    <row r="3445" spans="1:23" x14ac:dyDescent="0.25">
      <c r="A3445" s="1">
        <v>1003326</v>
      </c>
      <c r="B3445" s="5" t="str">
        <f>VLOOKUP(H3445,'FIPS Basin X-walk'!$A$2:$F$3224,6,FALSE)</f>
        <v>Kerr Basin</v>
      </c>
      <c r="C3445" s="1" t="s">
        <v>21353</v>
      </c>
      <c r="D3445" s="1"/>
      <c r="E3445" s="1"/>
      <c r="F3445" s="1" t="s">
        <v>21354</v>
      </c>
      <c r="G3445" s="1" t="s">
        <v>11059</v>
      </c>
      <c r="H3445" s="1">
        <v>48259</v>
      </c>
      <c r="I3445" s="1">
        <v>1003326</v>
      </c>
      <c r="J3445" s="1">
        <v>29.996852000000001</v>
      </c>
      <c r="K3445" s="1">
        <v>-98.826633999999999</v>
      </c>
      <c r="L3445" s="1"/>
      <c r="M3445" s="1" t="s">
        <v>1485</v>
      </c>
      <c r="N3445" s="1" t="s">
        <v>9148</v>
      </c>
      <c r="O3445" s="1">
        <v>2022</v>
      </c>
      <c r="P3445" s="1">
        <v>78013</v>
      </c>
      <c r="Q3445" s="1" t="s">
        <v>754</v>
      </c>
      <c r="R3445" s="1"/>
      <c r="S3445" s="1" t="s">
        <v>24435</v>
      </c>
      <c r="T3445" s="1" t="s">
        <v>6826</v>
      </c>
      <c r="U3445" s="1"/>
      <c r="V3445" s="1" t="s">
        <v>7521</v>
      </c>
      <c r="W3445" s="1" t="s">
        <v>6826</v>
      </c>
    </row>
    <row r="3446" spans="1:23" x14ac:dyDescent="0.25">
      <c r="A3446" s="1">
        <v>1004937</v>
      </c>
      <c r="B3446" s="5" t="str">
        <f>VLOOKUP(H3446,'FIPS Basin X-walk'!$A$2:$F$3224,6,FALSE)</f>
        <v>Wisconsin Arch</v>
      </c>
      <c r="C3446" s="1" t="s">
        <v>11057</v>
      </c>
      <c r="D3446" s="1"/>
      <c r="E3446" s="1"/>
      <c r="F3446" s="1" t="s">
        <v>11058</v>
      </c>
      <c r="G3446" s="1" t="s">
        <v>11059</v>
      </c>
      <c r="H3446" s="1">
        <v>17093</v>
      </c>
      <c r="I3446" s="1">
        <v>1004937</v>
      </c>
      <c r="J3446" s="1">
        <v>41.622700000000002</v>
      </c>
      <c r="K3446" s="1">
        <v>-88.583619999999996</v>
      </c>
      <c r="L3446" s="1"/>
      <c r="M3446" s="1" t="s">
        <v>1488</v>
      </c>
      <c r="N3446" s="1" t="s">
        <v>10805</v>
      </c>
      <c r="O3446" s="1">
        <v>2022</v>
      </c>
      <c r="P3446" s="1">
        <v>60548</v>
      </c>
      <c r="Q3446" s="1" t="s">
        <v>784</v>
      </c>
      <c r="R3446" s="1"/>
      <c r="S3446" s="1" t="s">
        <v>24435</v>
      </c>
      <c r="T3446" s="1" t="s">
        <v>6826</v>
      </c>
      <c r="U3446" s="1"/>
      <c r="V3446" s="1" t="s">
        <v>12735</v>
      </c>
      <c r="W3446" s="1" t="s">
        <v>6826</v>
      </c>
    </row>
    <row r="3447" spans="1:23" x14ac:dyDescent="0.25">
      <c r="A3447" s="1">
        <v>1011427</v>
      </c>
      <c r="B3447" s="5" t="str">
        <f>VLOOKUP(H3447,'FIPS Basin X-walk'!$A$2:$F$3224,6,FALSE)</f>
        <v>New England Province</v>
      </c>
      <c r="C3447" s="1" t="s">
        <v>13761</v>
      </c>
      <c r="D3447" s="1"/>
      <c r="E3447" s="1"/>
      <c r="F3447" s="1" t="s">
        <v>13762</v>
      </c>
      <c r="G3447" s="1" t="s">
        <v>13763</v>
      </c>
      <c r="H3447" s="1">
        <v>23011</v>
      </c>
      <c r="I3447" s="1">
        <v>1011427</v>
      </c>
      <c r="J3447" s="1">
        <v>44.577739999999999</v>
      </c>
      <c r="K3447" s="1">
        <v>-69.609800000000007</v>
      </c>
      <c r="L3447" s="1"/>
      <c r="M3447" s="1" t="s">
        <v>1575</v>
      </c>
      <c r="N3447" s="1" t="s">
        <v>13725</v>
      </c>
      <c r="O3447" s="1">
        <v>2022</v>
      </c>
      <c r="P3447" s="1">
        <v>4093</v>
      </c>
      <c r="Q3447" s="1" t="s">
        <v>26352</v>
      </c>
      <c r="R3447" s="1"/>
      <c r="S3447" s="1" t="s">
        <v>26353</v>
      </c>
      <c r="T3447" s="1" t="s">
        <v>6826</v>
      </c>
      <c r="U3447" s="1"/>
      <c r="V3447" s="1" t="s">
        <v>13764</v>
      </c>
      <c r="W3447" s="1" t="s">
        <v>6826</v>
      </c>
    </row>
    <row r="3448" spans="1:23" x14ac:dyDescent="0.25">
      <c r="A3448" s="1">
        <v>1001108</v>
      </c>
      <c r="B3448" s="5" t="str">
        <f>VLOOKUP(H3448,'FIPS Basin X-walk'!$A$2:$F$3224,6,FALSE)</f>
        <v>Michigan Basin</v>
      </c>
      <c r="C3448" s="1" t="s">
        <v>23112</v>
      </c>
      <c r="D3448" s="1"/>
      <c r="E3448" s="1" t="s">
        <v>6828</v>
      </c>
      <c r="F3448" s="1" t="s">
        <v>23113</v>
      </c>
      <c r="G3448" s="1" t="s">
        <v>2189</v>
      </c>
      <c r="H3448" s="1">
        <v>55059</v>
      </c>
      <c r="I3448" s="1">
        <v>1001108</v>
      </c>
      <c r="J3448" s="1">
        <v>42.665799999999997</v>
      </c>
      <c r="K3448" s="1">
        <v>-88.013099999999994</v>
      </c>
      <c r="L3448" s="1"/>
      <c r="M3448" s="1" t="s">
        <v>1517</v>
      </c>
      <c r="N3448" s="1" t="s">
        <v>22991</v>
      </c>
      <c r="O3448" s="1">
        <v>2022</v>
      </c>
      <c r="P3448" s="1">
        <v>53182</v>
      </c>
      <c r="Q3448" s="1" t="s">
        <v>21363</v>
      </c>
      <c r="R3448" s="1"/>
      <c r="S3448" s="1" t="s">
        <v>24355</v>
      </c>
      <c r="T3448" s="1" t="s">
        <v>6826</v>
      </c>
      <c r="U3448" s="1"/>
      <c r="V3448" s="1" t="s">
        <v>10828</v>
      </c>
      <c r="W3448" s="1" t="s">
        <v>6828</v>
      </c>
    </row>
    <row r="3449" spans="1:23" x14ac:dyDescent="0.25">
      <c r="A3449" s="1">
        <v>1007726</v>
      </c>
      <c r="B3449" s="5" t="str">
        <f>VLOOKUP(H3449,'FIPS Basin X-walk'!$A$2:$F$3224,6,FALSE)</f>
        <v>Michigan Basin</v>
      </c>
      <c r="C3449" s="1" t="s">
        <v>23109</v>
      </c>
      <c r="D3449" s="1"/>
      <c r="E3449" s="1"/>
      <c r="F3449" s="1" t="s">
        <v>1587</v>
      </c>
      <c r="G3449" s="1" t="s">
        <v>23110</v>
      </c>
      <c r="H3449" s="1">
        <v>55059</v>
      </c>
      <c r="I3449" s="1">
        <v>1007726</v>
      </c>
      <c r="J3449" s="1">
        <v>42.582793000000002</v>
      </c>
      <c r="K3449" s="1">
        <v>-88.043888999999993</v>
      </c>
      <c r="L3449" s="1"/>
      <c r="M3449" s="1" t="s">
        <v>1517</v>
      </c>
      <c r="N3449" s="1" t="s">
        <v>22991</v>
      </c>
      <c r="O3449" s="1">
        <v>2022</v>
      </c>
      <c r="P3449" s="1">
        <v>53104</v>
      </c>
      <c r="Q3449" s="1" t="s">
        <v>23111</v>
      </c>
      <c r="R3449" s="1"/>
      <c r="S3449" s="1" t="s">
        <v>24358</v>
      </c>
      <c r="T3449" s="1" t="s">
        <v>6826</v>
      </c>
      <c r="U3449" s="1"/>
      <c r="V3449" s="1" t="s">
        <v>6878</v>
      </c>
      <c r="W3449" s="1" t="s">
        <v>6828</v>
      </c>
    </row>
    <row r="3450" spans="1:23" x14ac:dyDescent="0.25">
      <c r="A3450" s="1">
        <v>1000087</v>
      </c>
      <c r="B3450" s="5" t="str">
        <f>VLOOKUP(H3450,'FIPS Basin X-walk'!$A$2:$F$3224,6,FALSE)</f>
        <v>Atlantic Coast Basin</v>
      </c>
      <c r="C3450" s="1" t="s">
        <v>9558</v>
      </c>
      <c r="D3450" s="1"/>
      <c r="E3450" s="1"/>
      <c r="F3450" s="1" t="s">
        <v>9559</v>
      </c>
      <c r="G3450" s="1" t="s">
        <v>2006</v>
      </c>
      <c r="H3450" s="1">
        <v>10001</v>
      </c>
      <c r="I3450" s="1">
        <v>1000087</v>
      </c>
      <c r="J3450" s="1">
        <v>39.146700000000003</v>
      </c>
      <c r="K3450" s="1">
        <v>-75.546099999999996</v>
      </c>
      <c r="L3450" s="1"/>
      <c r="M3450" s="1" t="s">
        <v>1662</v>
      </c>
      <c r="N3450" s="1" t="s">
        <v>9555</v>
      </c>
      <c r="O3450" s="1">
        <v>2022</v>
      </c>
      <c r="P3450" s="1">
        <v>19904</v>
      </c>
      <c r="Q3450" s="1" t="s">
        <v>9560</v>
      </c>
      <c r="R3450" s="1"/>
      <c r="S3450" s="1" t="s">
        <v>24355</v>
      </c>
      <c r="T3450" s="1" t="s">
        <v>6828</v>
      </c>
      <c r="U3450" s="1"/>
      <c r="V3450" s="1" t="s">
        <v>9465</v>
      </c>
      <c r="W3450" s="1" t="s">
        <v>6828</v>
      </c>
    </row>
    <row r="3451" spans="1:23" x14ac:dyDescent="0.25">
      <c r="A3451" s="1">
        <v>1008348</v>
      </c>
      <c r="B3451" s="5" t="str">
        <f>VLOOKUP(H3451,'FIPS Basin X-walk'!$A$2:$F$3224,6,FALSE)</f>
        <v>Michigan Basin</v>
      </c>
      <c r="C3451" s="1" t="s">
        <v>25984</v>
      </c>
      <c r="D3451" s="1"/>
      <c r="E3451" s="1"/>
      <c r="F3451" s="1" t="s">
        <v>11447</v>
      </c>
      <c r="G3451" s="1" t="s">
        <v>2006</v>
      </c>
      <c r="H3451" s="1">
        <v>26081</v>
      </c>
      <c r="I3451" s="1">
        <v>1008348</v>
      </c>
      <c r="J3451" s="1">
        <v>43.119774999999997</v>
      </c>
      <c r="K3451" s="1">
        <v>-85.561689000000001</v>
      </c>
      <c r="L3451" s="1"/>
      <c r="M3451" s="1" t="s">
        <v>1493</v>
      </c>
      <c r="N3451" s="1" t="s">
        <v>14185</v>
      </c>
      <c r="O3451" s="1">
        <v>2022</v>
      </c>
      <c r="P3451" s="1">
        <v>49341</v>
      </c>
      <c r="Q3451" s="1" t="s">
        <v>916</v>
      </c>
      <c r="R3451" s="1"/>
      <c r="S3451" s="1">
        <v>211130</v>
      </c>
      <c r="T3451" s="1" t="s">
        <v>6826</v>
      </c>
      <c r="U3451" s="1"/>
      <c r="V3451" s="1" t="s">
        <v>14412</v>
      </c>
      <c r="W3451" s="1" t="s">
        <v>6826</v>
      </c>
    </row>
    <row r="3452" spans="1:23" x14ac:dyDescent="0.25">
      <c r="A3452" s="1">
        <v>1000121</v>
      </c>
      <c r="B3452" s="5" t="str">
        <f>VLOOKUP(H3452,'FIPS Basin X-walk'!$A$2:$F$3224,6,FALSE)</f>
        <v>Atlantic Coast Basin</v>
      </c>
      <c r="C3452" s="1" t="s">
        <v>9564</v>
      </c>
      <c r="D3452" s="1"/>
      <c r="E3452" s="1"/>
      <c r="F3452" s="1" t="s">
        <v>9565</v>
      </c>
      <c r="G3452" s="1" t="s">
        <v>2006</v>
      </c>
      <c r="H3452" s="1">
        <v>10001</v>
      </c>
      <c r="I3452" s="1">
        <v>1000121</v>
      </c>
      <c r="J3452" s="1">
        <v>39.279800000000002</v>
      </c>
      <c r="K3452" s="1">
        <v>-75.624600000000001</v>
      </c>
      <c r="L3452" s="1"/>
      <c r="M3452" s="1" t="s">
        <v>1662</v>
      </c>
      <c r="N3452" s="1" t="s">
        <v>9555</v>
      </c>
      <c r="O3452" s="1">
        <v>2022</v>
      </c>
      <c r="P3452" s="1">
        <v>19977</v>
      </c>
      <c r="Q3452" s="1" t="s">
        <v>9566</v>
      </c>
      <c r="R3452" s="1"/>
      <c r="S3452" s="1" t="s">
        <v>24355</v>
      </c>
      <c r="T3452" s="1" t="s">
        <v>6826</v>
      </c>
      <c r="U3452" s="1"/>
      <c r="V3452" s="1" t="s">
        <v>9567</v>
      </c>
      <c r="W3452" s="1" t="s">
        <v>6828</v>
      </c>
    </row>
    <row r="3453" spans="1:23" x14ac:dyDescent="0.25">
      <c r="A3453" s="1">
        <v>1002731</v>
      </c>
      <c r="B3453" s="5" t="str">
        <f>VLOOKUP(H3453,'FIPS Basin X-walk'!$A$2:$F$3224,6,FALSE)</f>
        <v>Michigan Basin</v>
      </c>
      <c r="C3453" s="1" t="s">
        <v>14408</v>
      </c>
      <c r="D3453" s="1"/>
      <c r="E3453" s="1"/>
      <c r="F3453" s="1" t="s">
        <v>14409</v>
      </c>
      <c r="G3453" s="1" t="s">
        <v>9554</v>
      </c>
      <c r="H3453" s="1">
        <v>26081</v>
      </c>
      <c r="I3453" s="1">
        <v>1002731</v>
      </c>
      <c r="J3453" s="1">
        <v>42.929287000000002</v>
      </c>
      <c r="K3453" s="1">
        <v>-85.431127000000004</v>
      </c>
      <c r="L3453" s="1"/>
      <c r="M3453" s="1" t="s">
        <v>1493</v>
      </c>
      <c r="N3453" s="1" t="s">
        <v>14185</v>
      </c>
      <c r="O3453" s="1">
        <v>2022</v>
      </c>
      <c r="P3453" s="1">
        <v>49355</v>
      </c>
      <c r="Q3453" s="1" t="s">
        <v>14410</v>
      </c>
      <c r="R3453" s="1"/>
      <c r="S3453" s="1" t="s">
        <v>24355</v>
      </c>
      <c r="T3453" s="1" t="s">
        <v>6828</v>
      </c>
      <c r="U3453" s="1"/>
      <c r="V3453" s="1" t="s">
        <v>24982</v>
      </c>
      <c r="W3453" s="1" t="s">
        <v>6826</v>
      </c>
    </row>
    <row r="3454" spans="1:23" x14ac:dyDescent="0.25">
      <c r="A3454" s="1">
        <v>1003464</v>
      </c>
      <c r="B3454" s="5" t="str">
        <f>VLOOKUP(H3454,'FIPS Basin X-walk'!$A$2:$F$3224,6,FALSE)</f>
        <v>Michigan Basin</v>
      </c>
      <c r="C3454" s="1" t="s">
        <v>14405</v>
      </c>
      <c r="D3454" s="1"/>
      <c r="E3454" s="1"/>
      <c r="F3454" s="1" t="s">
        <v>14406</v>
      </c>
      <c r="G3454" s="1" t="s">
        <v>9554</v>
      </c>
      <c r="H3454" s="1">
        <v>26081</v>
      </c>
      <c r="I3454" s="1">
        <v>1003464</v>
      </c>
      <c r="J3454" s="1">
        <v>42.777670000000001</v>
      </c>
      <c r="K3454" s="1">
        <v>-85.678160000000005</v>
      </c>
      <c r="L3454" s="1"/>
      <c r="M3454" s="1" t="s">
        <v>1493</v>
      </c>
      <c r="N3454" s="1" t="s">
        <v>14185</v>
      </c>
      <c r="O3454" s="1">
        <v>2022</v>
      </c>
      <c r="P3454" s="1">
        <v>49315</v>
      </c>
      <c r="Q3454" s="1" t="s">
        <v>14407</v>
      </c>
      <c r="R3454" s="1"/>
      <c r="S3454" s="1" t="s">
        <v>24358</v>
      </c>
      <c r="T3454" s="1" t="s">
        <v>6828</v>
      </c>
      <c r="U3454" s="1"/>
      <c r="V3454" s="1" t="s">
        <v>14404</v>
      </c>
      <c r="W3454" s="1" t="s">
        <v>6826</v>
      </c>
    </row>
    <row r="3455" spans="1:23" x14ac:dyDescent="0.25">
      <c r="A3455" s="1">
        <v>1012065</v>
      </c>
      <c r="B3455" s="5" t="str">
        <f>VLOOKUP(H3455,'FIPS Basin X-walk'!$A$2:$F$3224,6,FALSE)</f>
        <v>Atlantic Coast Basin</v>
      </c>
      <c r="C3455" s="1" t="s">
        <v>26443</v>
      </c>
      <c r="D3455" s="1"/>
      <c r="E3455" s="1"/>
      <c r="F3455" s="1" t="s">
        <v>9561</v>
      </c>
      <c r="G3455" s="1" t="s">
        <v>9554</v>
      </c>
      <c r="H3455" s="1">
        <v>10001</v>
      </c>
      <c r="I3455" s="1">
        <v>1012065</v>
      </c>
      <c r="J3455" s="1">
        <v>39.182358000000001</v>
      </c>
      <c r="K3455" s="1">
        <v>-75.503347000000005</v>
      </c>
      <c r="L3455" s="1"/>
      <c r="M3455" s="1" t="s">
        <v>1662</v>
      </c>
      <c r="N3455" s="1" t="s">
        <v>9555</v>
      </c>
      <c r="O3455" s="1">
        <v>2022</v>
      </c>
      <c r="P3455" s="1">
        <v>19901</v>
      </c>
      <c r="Q3455" s="1" t="s">
        <v>9562</v>
      </c>
      <c r="R3455" s="1"/>
      <c r="S3455" s="1" t="s">
        <v>24355</v>
      </c>
      <c r="T3455" s="1" t="s">
        <v>6826</v>
      </c>
      <c r="U3455" s="1"/>
      <c r="V3455" s="1" t="s">
        <v>9563</v>
      </c>
      <c r="W3455" s="1" t="s">
        <v>6828</v>
      </c>
    </row>
    <row r="3456" spans="1:23" x14ac:dyDescent="0.25">
      <c r="A3456" s="1">
        <v>1002182</v>
      </c>
      <c r="B3456" s="5" t="str">
        <f>VLOOKUP(H3456,'FIPS Basin X-walk'!$A$2:$F$3224,6,FALSE)</f>
        <v>Atlantic Coast Basin</v>
      </c>
      <c r="C3456" s="1" t="s">
        <v>9552</v>
      </c>
      <c r="D3456" s="1"/>
      <c r="E3456" s="1"/>
      <c r="F3456" s="1" t="s">
        <v>9553</v>
      </c>
      <c r="G3456" s="1" t="s">
        <v>9554</v>
      </c>
      <c r="H3456" s="1">
        <v>10001</v>
      </c>
      <c r="I3456" s="1">
        <v>1002182</v>
      </c>
      <c r="J3456" s="1">
        <v>39.03237</v>
      </c>
      <c r="K3456" s="1">
        <v>-75.727930000000001</v>
      </c>
      <c r="L3456" s="1"/>
      <c r="M3456" s="1" t="s">
        <v>1662</v>
      </c>
      <c r="N3456" s="1" t="s">
        <v>9555</v>
      </c>
      <c r="O3456" s="1">
        <v>2022</v>
      </c>
      <c r="P3456" s="1">
        <v>19943</v>
      </c>
      <c r="Q3456" s="1" t="s">
        <v>9556</v>
      </c>
      <c r="R3456" s="1"/>
      <c r="S3456" s="1" t="s">
        <v>24358</v>
      </c>
      <c r="T3456" s="1" t="s">
        <v>6826</v>
      </c>
      <c r="U3456" s="1"/>
      <c r="V3456" s="1" t="s">
        <v>9557</v>
      </c>
      <c r="W3456" s="1" t="s">
        <v>6826</v>
      </c>
    </row>
    <row r="3457" spans="1:23" x14ac:dyDescent="0.25">
      <c r="A3457" s="1">
        <v>1002659</v>
      </c>
      <c r="B3457" s="5" t="str">
        <f>VLOOKUP(H3457,'FIPS Basin X-walk'!$A$2:$F$3224,6,FALSE)</f>
        <v>Michigan Basin</v>
      </c>
      <c r="C3457" s="1" t="s">
        <v>14411</v>
      </c>
      <c r="D3457" s="1"/>
      <c r="E3457" s="1"/>
      <c r="F3457" s="1" t="s">
        <v>14402</v>
      </c>
      <c r="G3457" s="1" t="s">
        <v>9554</v>
      </c>
      <c r="H3457" s="1">
        <v>26081</v>
      </c>
      <c r="I3457" s="1">
        <v>1002659</v>
      </c>
      <c r="J3457" s="1">
        <v>42.963250000000002</v>
      </c>
      <c r="K3457" s="1">
        <v>-85.672565000000006</v>
      </c>
      <c r="L3457" s="1"/>
      <c r="M3457" s="1" t="s">
        <v>1493</v>
      </c>
      <c r="N3457" s="1" t="s">
        <v>14185</v>
      </c>
      <c r="O3457" s="1">
        <v>2022</v>
      </c>
      <c r="P3457" s="1">
        <v>49503</v>
      </c>
      <c r="Q3457" s="1" t="s">
        <v>24968</v>
      </c>
      <c r="R3457" s="1"/>
      <c r="S3457" s="1" t="s">
        <v>24395</v>
      </c>
      <c r="T3457" s="1" t="s">
        <v>6826</v>
      </c>
      <c r="U3457" s="1"/>
      <c r="V3457" s="1" t="s">
        <v>24413</v>
      </c>
      <c r="W3457" s="1" t="s">
        <v>6826</v>
      </c>
    </row>
    <row r="3458" spans="1:23" x14ac:dyDescent="0.25">
      <c r="A3458" s="1">
        <v>1003387</v>
      </c>
      <c r="B3458" s="5" t="str">
        <f>VLOOKUP(H3458,'FIPS Basin X-walk'!$A$2:$F$3224,6,FALSE)</f>
        <v>Michigan Basin</v>
      </c>
      <c r="C3458" s="1" t="s">
        <v>14401</v>
      </c>
      <c r="D3458" s="1"/>
      <c r="E3458" s="1"/>
      <c r="F3458" s="1" t="s">
        <v>14402</v>
      </c>
      <c r="G3458" s="1" t="s">
        <v>9554</v>
      </c>
      <c r="H3458" s="1">
        <v>26081</v>
      </c>
      <c r="I3458" s="1">
        <v>1003387</v>
      </c>
      <c r="J3458" s="1">
        <v>42.949199999999998</v>
      </c>
      <c r="K3458" s="1">
        <v>-85.693899999999999</v>
      </c>
      <c r="L3458" s="1"/>
      <c r="M3458" s="1" t="s">
        <v>1493</v>
      </c>
      <c r="N3458" s="1" t="s">
        <v>14185</v>
      </c>
      <c r="O3458" s="1">
        <v>2022</v>
      </c>
      <c r="P3458" s="1">
        <v>49503</v>
      </c>
      <c r="Q3458" s="1" t="s">
        <v>14403</v>
      </c>
      <c r="R3458" s="1"/>
      <c r="S3458" s="1" t="s">
        <v>24389</v>
      </c>
      <c r="T3458" s="1" t="s">
        <v>6826</v>
      </c>
      <c r="U3458" s="1"/>
      <c r="V3458" s="1" t="s">
        <v>14404</v>
      </c>
      <c r="W3458" s="1" t="s">
        <v>6826</v>
      </c>
    </row>
    <row r="3459" spans="1:23" x14ac:dyDescent="0.25">
      <c r="A3459" s="1">
        <v>1002454</v>
      </c>
      <c r="B3459" s="5" t="str">
        <f>VLOOKUP(H3459,'FIPS Basin X-walk'!$A$2:$F$3224,6,FALSE)</f>
        <v>Permian Basin</v>
      </c>
      <c r="C3459" s="1"/>
      <c r="D3459" s="1"/>
      <c r="E3459" s="1"/>
      <c r="F3459" s="1" t="s">
        <v>21355</v>
      </c>
      <c r="G3459" s="1" t="s">
        <v>9554</v>
      </c>
      <c r="H3459" s="1">
        <v>48263</v>
      </c>
      <c r="I3459" s="1">
        <v>1002454</v>
      </c>
      <c r="J3459" s="1">
        <v>33.232539000000003</v>
      </c>
      <c r="K3459" s="1">
        <v>-100.867608</v>
      </c>
      <c r="L3459" s="1"/>
      <c r="M3459" s="1" t="s">
        <v>1485</v>
      </c>
      <c r="N3459" s="1" t="s">
        <v>9148</v>
      </c>
      <c r="O3459" s="1">
        <v>2022</v>
      </c>
      <c r="P3459" s="1">
        <v>79528</v>
      </c>
      <c r="Q3459" s="1" t="s">
        <v>1162</v>
      </c>
      <c r="R3459" s="1"/>
      <c r="S3459" s="1" t="s">
        <v>24489</v>
      </c>
      <c r="T3459" s="1" t="s">
        <v>6826</v>
      </c>
      <c r="U3459" s="1"/>
      <c r="V3459" s="1" t="s">
        <v>21356</v>
      </c>
      <c r="W3459" s="1" t="s">
        <v>6826</v>
      </c>
    </row>
    <row r="3460" spans="1:23" x14ac:dyDescent="0.25">
      <c r="A3460" s="1">
        <v>1012808</v>
      </c>
      <c r="B3460" s="5" t="str">
        <f>VLOOKUP(H3460,'FIPS Basin X-walk'!$A$2:$F$3224,6,FALSE)</f>
        <v>Cincinnati Arch</v>
      </c>
      <c r="C3460" s="1" t="s">
        <v>26549</v>
      </c>
      <c r="D3460" s="1"/>
      <c r="E3460" s="1"/>
      <c r="F3460" s="1" t="s">
        <v>1910</v>
      </c>
      <c r="G3460" s="1" t="s">
        <v>12880</v>
      </c>
      <c r="H3460" s="1">
        <v>21117</v>
      </c>
      <c r="I3460" s="1">
        <v>1012808</v>
      </c>
      <c r="J3460" s="1">
        <v>38.97878</v>
      </c>
      <c r="K3460" s="1">
        <v>-84.594790000000003</v>
      </c>
      <c r="L3460" s="1"/>
      <c r="M3460" s="1" t="s">
        <v>1497</v>
      </c>
      <c r="N3460" s="1" t="s">
        <v>12675</v>
      </c>
      <c r="O3460" s="1">
        <v>2022</v>
      </c>
      <c r="P3460" s="1">
        <v>41042</v>
      </c>
      <c r="Q3460" s="1" t="s">
        <v>26550</v>
      </c>
      <c r="R3460" s="1" t="s">
        <v>24729</v>
      </c>
      <c r="S3460" s="1" t="s">
        <v>26551</v>
      </c>
      <c r="T3460" s="1" t="s">
        <v>6826</v>
      </c>
      <c r="U3460" s="1"/>
      <c r="V3460" s="1" t="s">
        <v>12881</v>
      </c>
      <c r="W3460" s="1" t="s">
        <v>6826</v>
      </c>
    </row>
    <row r="3461" spans="1:23" x14ac:dyDescent="0.25">
      <c r="A3461" s="1">
        <v>1002075</v>
      </c>
      <c r="B3461" s="5" t="str">
        <f>VLOOKUP(H3461,'FIPS Basin X-walk'!$A$2:$F$3224,6,FALSE)</f>
        <v>Iowa Shelf</v>
      </c>
      <c r="C3461" s="1" t="s">
        <v>12139</v>
      </c>
      <c r="D3461" s="1"/>
      <c r="E3461" s="1"/>
      <c r="F3461" s="1" t="s">
        <v>12140</v>
      </c>
      <c r="G3461" s="1" t="s">
        <v>12141</v>
      </c>
      <c r="H3461" s="1">
        <v>19107</v>
      </c>
      <c r="I3461" s="1">
        <v>1002075</v>
      </c>
      <c r="J3461" s="1">
        <v>41.356699999999996</v>
      </c>
      <c r="K3461" s="1">
        <v>-92.057199999999995</v>
      </c>
      <c r="L3461" s="1"/>
      <c r="M3461" s="1" t="s">
        <v>1500</v>
      </c>
      <c r="N3461" s="1" t="s">
        <v>11970</v>
      </c>
      <c r="O3461" s="1">
        <v>2022</v>
      </c>
      <c r="P3461" s="1">
        <v>52231</v>
      </c>
      <c r="Q3461" s="1" t="s">
        <v>24007</v>
      </c>
      <c r="R3461" s="1"/>
      <c r="S3461" s="1" t="s">
        <v>24435</v>
      </c>
      <c r="T3461" s="1" t="s">
        <v>6826</v>
      </c>
      <c r="U3461" s="1"/>
      <c r="V3461" s="1" t="s">
        <v>7090</v>
      </c>
      <c r="W3461" s="1" t="s">
        <v>6826</v>
      </c>
    </row>
    <row r="3462" spans="1:23" x14ac:dyDescent="0.25">
      <c r="A3462" s="1">
        <v>1008346</v>
      </c>
      <c r="B3462" s="5" t="str">
        <f>VLOOKUP(H3462,'FIPS Basin X-walk'!$A$2:$F$3224,6,FALSE)</f>
        <v>San Joaquin Basin</v>
      </c>
      <c r="C3462" s="1" t="s">
        <v>23714</v>
      </c>
      <c r="D3462" s="1"/>
      <c r="E3462" s="1"/>
      <c r="F3462" s="1" t="s">
        <v>8213</v>
      </c>
      <c r="G3462" s="1" t="s">
        <v>1629</v>
      </c>
      <c r="H3462" s="1">
        <v>6029</v>
      </c>
      <c r="I3462" s="1">
        <v>1008346</v>
      </c>
      <c r="J3462" s="1">
        <v>35.126851299999998</v>
      </c>
      <c r="K3462" s="1">
        <v>-119.18557850000001</v>
      </c>
      <c r="L3462" s="1"/>
      <c r="M3462" s="1" t="s">
        <v>1489</v>
      </c>
      <c r="N3462" s="1" t="s">
        <v>8033</v>
      </c>
      <c r="O3462" s="1">
        <v>2022</v>
      </c>
      <c r="P3462" s="1">
        <v>93311</v>
      </c>
      <c r="Q3462" s="1" t="s">
        <v>915</v>
      </c>
      <c r="R3462" s="1"/>
      <c r="S3462" s="1">
        <v>211120</v>
      </c>
      <c r="T3462" s="1" t="s">
        <v>6826</v>
      </c>
      <c r="U3462" s="1"/>
      <c r="V3462" s="1" t="s">
        <v>8142</v>
      </c>
      <c r="W3462" s="1" t="s">
        <v>6826</v>
      </c>
    </row>
    <row r="3463" spans="1:23" x14ac:dyDescent="0.25">
      <c r="A3463" s="1">
        <v>1009582</v>
      </c>
      <c r="B3463" s="5" t="str">
        <f>VLOOKUP(H3463,'FIPS Basin X-walk'!$A$2:$F$3224,6,FALSE)</f>
        <v>San Joaquin Basin</v>
      </c>
      <c r="C3463" s="1" t="s">
        <v>23784</v>
      </c>
      <c r="D3463" s="1"/>
      <c r="E3463" s="1"/>
      <c r="F3463" s="1" t="s">
        <v>8213</v>
      </c>
      <c r="G3463" s="1" t="s">
        <v>1629</v>
      </c>
      <c r="H3463" s="1">
        <v>6029</v>
      </c>
      <c r="I3463" s="1">
        <v>1009582</v>
      </c>
      <c r="J3463" s="1">
        <v>35.2421103</v>
      </c>
      <c r="K3463" s="1">
        <v>-118.9761519</v>
      </c>
      <c r="L3463" s="1"/>
      <c r="M3463" s="1" t="s">
        <v>1489</v>
      </c>
      <c r="N3463" s="1" t="s">
        <v>8033</v>
      </c>
      <c r="O3463" s="1">
        <v>2022</v>
      </c>
      <c r="P3463" s="1">
        <v>93307</v>
      </c>
      <c r="Q3463" s="1" t="s">
        <v>981</v>
      </c>
      <c r="R3463" s="1"/>
      <c r="S3463" s="1">
        <v>211120</v>
      </c>
      <c r="T3463" s="1" t="s">
        <v>6826</v>
      </c>
      <c r="U3463" s="1"/>
      <c r="V3463" s="1" t="s">
        <v>23785</v>
      </c>
      <c r="W3463" s="1" t="s">
        <v>6826</v>
      </c>
    </row>
    <row r="3464" spans="1:23" x14ac:dyDescent="0.25">
      <c r="A3464" s="1">
        <v>1010707</v>
      </c>
      <c r="B3464" s="5" t="str">
        <f>VLOOKUP(H3464,'FIPS Basin X-walk'!$A$2:$F$3224,6,FALSE)</f>
        <v>San Joaquin Basin</v>
      </c>
      <c r="C3464" s="1" t="s">
        <v>23759</v>
      </c>
      <c r="D3464" s="1"/>
      <c r="E3464" s="1"/>
      <c r="F3464" s="1" t="s">
        <v>8213</v>
      </c>
      <c r="G3464" s="1" t="s">
        <v>1629</v>
      </c>
      <c r="H3464" s="1">
        <v>6029</v>
      </c>
      <c r="I3464" s="1">
        <v>1010707</v>
      </c>
      <c r="J3464" s="1">
        <v>35.521743100000002</v>
      </c>
      <c r="K3464" s="1">
        <v>-118.9062794</v>
      </c>
      <c r="L3464" s="1"/>
      <c r="M3464" s="1" t="s">
        <v>1489</v>
      </c>
      <c r="N3464" s="1" t="s">
        <v>8033</v>
      </c>
      <c r="O3464" s="1">
        <v>2022</v>
      </c>
      <c r="P3464" s="1">
        <v>93309</v>
      </c>
      <c r="Q3464" s="1" t="s">
        <v>26267</v>
      </c>
      <c r="R3464" s="1">
        <v>221112</v>
      </c>
      <c r="S3464" s="1">
        <v>211120</v>
      </c>
      <c r="T3464" s="1" t="s">
        <v>6828</v>
      </c>
      <c r="U3464" s="1"/>
      <c r="V3464" s="1" t="s">
        <v>23760</v>
      </c>
      <c r="W3464" s="1" t="s">
        <v>6828</v>
      </c>
    </row>
    <row r="3465" spans="1:23" x14ac:dyDescent="0.25">
      <c r="A3465" s="1">
        <v>1010932</v>
      </c>
      <c r="B3465" s="5" t="str">
        <f>VLOOKUP(H3465,'FIPS Basin X-walk'!$A$2:$F$3224,6,FALSE)</f>
        <v>San Joaquin Basin</v>
      </c>
      <c r="C3465" s="1" t="s">
        <v>8297</v>
      </c>
      <c r="D3465" s="1"/>
      <c r="E3465" s="1"/>
      <c r="F3465" s="1" t="s">
        <v>8213</v>
      </c>
      <c r="G3465" s="1" t="s">
        <v>1629</v>
      </c>
      <c r="H3465" s="1">
        <v>6029</v>
      </c>
      <c r="I3465" s="1">
        <v>1010932</v>
      </c>
      <c r="J3465" s="1">
        <v>35.420200000000001</v>
      </c>
      <c r="K3465" s="1">
        <v>-119.05266</v>
      </c>
      <c r="L3465" s="1"/>
      <c r="M3465" s="1" t="s">
        <v>1489</v>
      </c>
      <c r="N3465" s="1" t="s">
        <v>8033</v>
      </c>
      <c r="O3465" s="1">
        <v>2022</v>
      </c>
      <c r="P3465" s="1">
        <v>93308</v>
      </c>
      <c r="Q3465" s="1" t="s">
        <v>1017</v>
      </c>
      <c r="R3465" s="1"/>
      <c r="S3465" s="1">
        <v>211120</v>
      </c>
      <c r="T3465" s="1" t="s">
        <v>6826</v>
      </c>
      <c r="U3465" s="1"/>
      <c r="V3465" s="1" t="s">
        <v>26291</v>
      </c>
      <c r="W3465" s="1" t="s">
        <v>6826</v>
      </c>
    </row>
    <row r="3466" spans="1:23" x14ac:dyDescent="0.25">
      <c r="A3466" s="1">
        <v>1011226</v>
      </c>
      <c r="B3466" s="5" t="str">
        <f>VLOOKUP(H3466,'FIPS Basin X-walk'!$A$2:$F$3224,6,FALSE)</f>
        <v>San Joaquin Basin</v>
      </c>
      <c r="C3466" s="1" t="s">
        <v>8212</v>
      </c>
      <c r="D3466" s="1"/>
      <c r="E3466" s="1"/>
      <c r="F3466" s="1" t="s">
        <v>8213</v>
      </c>
      <c r="G3466" s="1" t="s">
        <v>1629</v>
      </c>
      <c r="H3466" s="1">
        <v>6029</v>
      </c>
      <c r="I3466" s="1">
        <v>1011226</v>
      </c>
      <c r="J3466" s="1">
        <v>35.363340000000001</v>
      </c>
      <c r="K3466" s="1">
        <v>-119.05781</v>
      </c>
      <c r="L3466" s="1"/>
      <c r="M3466" s="1" t="s">
        <v>1489</v>
      </c>
      <c r="N3466" s="1" t="s">
        <v>8033</v>
      </c>
      <c r="O3466" s="1">
        <v>2022</v>
      </c>
      <c r="P3466" s="1">
        <v>93311</v>
      </c>
      <c r="Q3466" s="1" t="s">
        <v>1444</v>
      </c>
      <c r="R3466" s="1"/>
      <c r="S3466" s="1">
        <v>211120</v>
      </c>
      <c r="T3466" s="1" t="s">
        <v>6826</v>
      </c>
      <c r="U3466" s="1"/>
      <c r="V3466" s="1" t="s">
        <v>8214</v>
      </c>
      <c r="W3466" s="1" t="s">
        <v>6826</v>
      </c>
    </row>
    <row r="3467" spans="1:23" x14ac:dyDescent="0.25">
      <c r="A3467" s="1">
        <v>1012360</v>
      </c>
      <c r="B3467" s="5" t="str">
        <f>VLOOKUP(H3467,'FIPS Basin X-walk'!$A$2:$F$3224,6,FALSE)</f>
        <v>San Joaquin Basin</v>
      </c>
      <c r="C3467" s="1" t="s">
        <v>26478</v>
      </c>
      <c r="D3467" s="1"/>
      <c r="E3467" s="1"/>
      <c r="F3467" s="1" t="s">
        <v>8213</v>
      </c>
      <c r="G3467" s="1" t="s">
        <v>1629</v>
      </c>
      <c r="H3467" s="1">
        <v>6029</v>
      </c>
      <c r="I3467" s="1">
        <v>1012360</v>
      </c>
      <c r="J3467" s="1">
        <v>35.126851299999998</v>
      </c>
      <c r="K3467" s="1">
        <v>-119.18557850000001</v>
      </c>
      <c r="L3467" s="1"/>
      <c r="M3467" s="1" t="s">
        <v>1489</v>
      </c>
      <c r="N3467" s="1" t="s">
        <v>8033</v>
      </c>
      <c r="O3467" s="1">
        <v>2022</v>
      </c>
      <c r="P3467" s="1">
        <v>93311</v>
      </c>
      <c r="Q3467" s="1" t="s">
        <v>213</v>
      </c>
      <c r="R3467" s="1"/>
      <c r="S3467" s="1">
        <v>211120</v>
      </c>
      <c r="T3467" s="1" t="s">
        <v>6826</v>
      </c>
      <c r="U3467" s="1"/>
      <c r="V3467" s="1" t="s">
        <v>8245</v>
      </c>
      <c r="W3467" s="1" t="s">
        <v>6826</v>
      </c>
    </row>
    <row r="3468" spans="1:23" x14ac:dyDescent="0.25">
      <c r="A3468" s="1">
        <v>1012361</v>
      </c>
      <c r="B3468" s="5" t="str">
        <f>VLOOKUP(H3468,'FIPS Basin X-walk'!$A$2:$F$3224,6,FALSE)</f>
        <v>San Joaquin Basin</v>
      </c>
      <c r="C3468" s="1" t="s">
        <v>26478</v>
      </c>
      <c r="D3468" s="1"/>
      <c r="E3468" s="1"/>
      <c r="F3468" s="1" t="s">
        <v>8213</v>
      </c>
      <c r="G3468" s="1" t="s">
        <v>1629</v>
      </c>
      <c r="H3468" s="1">
        <v>6029</v>
      </c>
      <c r="I3468" s="1">
        <v>1012361</v>
      </c>
      <c r="J3468" s="1">
        <v>35.126851299999998</v>
      </c>
      <c r="K3468" s="1">
        <v>-119.18557850000001</v>
      </c>
      <c r="L3468" s="1"/>
      <c r="M3468" s="1" t="s">
        <v>1489</v>
      </c>
      <c r="N3468" s="1" t="s">
        <v>8033</v>
      </c>
      <c r="O3468" s="1">
        <v>2022</v>
      </c>
      <c r="P3468" s="1">
        <v>93311</v>
      </c>
      <c r="Q3468" s="1" t="s">
        <v>753</v>
      </c>
      <c r="R3468" s="1"/>
      <c r="S3468" s="1">
        <v>211130</v>
      </c>
      <c r="T3468" s="1" t="s">
        <v>6826</v>
      </c>
      <c r="U3468" s="1"/>
      <c r="V3468" s="1" t="s">
        <v>8245</v>
      </c>
      <c r="W3468" s="1" t="s">
        <v>6826</v>
      </c>
    </row>
    <row r="3469" spans="1:23" x14ac:dyDescent="0.25">
      <c r="A3469" s="1">
        <v>1012378</v>
      </c>
      <c r="B3469" s="5" t="str">
        <f>VLOOKUP(H3469,'FIPS Basin X-walk'!$A$2:$F$3224,6,FALSE)</f>
        <v>San Joaquin Basin</v>
      </c>
      <c r="C3469" s="1" t="s">
        <v>23931</v>
      </c>
      <c r="D3469" s="1"/>
      <c r="E3469" s="1"/>
      <c r="F3469" s="1" t="s">
        <v>8213</v>
      </c>
      <c r="G3469" s="1" t="s">
        <v>1629</v>
      </c>
      <c r="H3469" s="1">
        <v>6029</v>
      </c>
      <c r="I3469" s="1">
        <v>1012378</v>
      </c>
      <c r="J3469" s="1">
        <v>35.351561099999998</v>
      </c>
      <c r="K3469" s="1">
        <v>-119.0576298</v>
      </c>
      <c r="L3469" s="1"/>
      <c r="M3469" s="1" t="s">
        <v>1489</v>
      </c>
      <c r="N3469" s="1" t="s">
        <v>8033</v>
      </c>
      <c r="O3469" s="1">
        <v>2022</v>
      </c>
      <c r="P3469" s="1">
        <v>93309</v>
      </c>
      <c r="Q3469" s="1" t="s">
        <v>1451</v>
      </c>
      <c r="R3469" s="1">
        <v>221112</v>
      </c>
      <c r="S3469" s="1">
        <v>211120</v>
      </c>
      <c r="T3469" s="1" t="s">
        <v>6828</v>
      </c>
      <c r="U3469" s="1"/>
      <c r="V3469" s="1" t="s">
        <v>8846</v>
      </c>
      <c r="W3469" s="1" t="s">
        <v>6826</v>
      </c>
    </row>
    <row r="3470" spans="1:23" x14ac:dyDescent="0.25">
      <c r="A3470" s="1">
        <v>1000102</v>
      </c>
      <c r="B3470" s="5" t="str">
        <f>VLOOKUP(H3470,'FIPS Basin X-walk'!$A$2:$F$3224,6,FALSE)</f>
        <v>San Joaquin Basin</v>
      </c>
      <c r="C3470" s="1" t="s">
        <v>8206</v>
      </c>
      <c r="D3470" s="1"/>
      <c r="E3470" s="1"/>
      <c r="F3470" s="1" t="s">
        <v>8207</v>
      </c>
      <c r="G3470" s="1" t="s">
        <v>1629</v>
      </c>
      <c r="H3470" s="1">
        <v>6029</v>
      </c>
      <c r="I3470" s="1">
        <v>1000102</v>
      </c>
      <c r="J3470" s="1">
        <v>35.209699999999998</v>
      </c>
      <c r="K3470" s="1">
        <v>-119.58499999999999</v>
      </c>
      <c r="L3470" s="1"/>
      <c r="M3470" s="1" t="s">
        <v>1489</v>
      </c>
      <c r="N3470" s="1" t="s">
        <v>8033</v>
      </c>
      <c r="O3470" s="1">
        <v>2022</v>
      </c>
      <c r="P3470" s="1">
        <v>93224</v>
      </c>
      <c r="Q3470" s="1" t="s">
        <v>8208</v>
      </c>
      <c r="R3470" s="1"/>
      <c r="S3470" s="1" t="s">
        <v>24355</v>
      </c>
      <c r="T3470" s="1" t="s">
        <v>6826</v>
      </c>
      <c r="U3470" s="1"/>
      <c r="V3470" s="1" t="s">
        <v>7654</v>
      </c>
      <c r="W3470" s="1" t="s">
        <v>6828</v>
      </c>
    </row>
    <row r="3471" spans="1:23" x14ac:dyDescent="0.25">
      <c r="A3471" s="1">
        <v>1000133</v>
      </c>
      <c r="B3471" s="5" t="str">
        <f>VLOOKUP(H3471,'FIPS Basin X-walk'!$A$2:$F$3224,6,FALSE)</f>
        <v>San Joaquin Basin</v>
      </c>
      <c r="C3471" s="1" t="s">
        <v>8235</v>
      </c>
      <c r="D3471" s="1"/>
      <c r="E3471" s="1"/>
      <c r="F3471" s="1" t="s">
        <v>8236</v>
      </c>
      <c r="G3471" s="1" t="s">
        <v>1629</v>
      </c>
      <c r="H3471" s="1">
        <v>6029</v>
      </c>
      <c r="I3471" s="1">
        <v>1000133</v>
      </c>
      <c r="J3471" s="1">
        <v>34.955599999999997</v>
      </c>
      <c r="K3471" s="1">
        <v>-118.84399999999999</v>
      </c>
      <c r="L3471" s="1"/>
      <c r="M3471" s="1" t="s">
        <v>1489</v>
      </c>
      <c r="N3471" s="1" t="s">
        <v>8033</v>
      </c>
      <c r="O3471" s="1">
        <v>2022</v>
      </c>
      <c r="P3471" s="1">
        <v>93243</v>
      </c>
      <c r="Q3471" s="1" t="s">
        <v>8237</v>
      </c>
      <c r="R3471" s="1"/>
      <c r="S3471" s="1" t="s">
        <v>24355</v>
      </c>
      <c r="T3471" s="1" t="s">
        <v>6826</v>
      </c>
      <c r="U3471" s="1"/>
      <c r="V3471" s="1" t="s">
        <v>7205</v>
      </c>
      <c r="W3471" s="1" t="s">
        <v>6828</v>
      </c>
    </row>
    <row r="3472" spans="1:23" x14ac:dyDescent="0.25">
      <c r="A3472" s="1">
        <v>1001339</v>
      </c>
      <c r="B3472" s="5" t="str">
        <f>VLOOKUP(H3472,'FIPS Basin X-walk'!$A$2:$F$3224,6,FALSE)</f>
        <v>San Joaquin Basin</v>
      </c>
      <c r="C3472" s="1" t="s">
        <v>8228</v>
      </c>
      <c r="D3472" s="1"/>
      <c r="E3472" s="1"/>
      <c r="F3472" s="1" t="s">
        <v>8229</v>
      </c>
      <c r="G3472" s="1" t="s">
        <v>1629</v>
      </c>
      <c r="H3472" s="1">
        <v>6029</v>
      </c>
      <c r="I3472" s="1">
        <v>1001339</v>
      </c>
      <c r="J3472" s="1">
        <v>35.2956</v>
      </c>
      <c r="K3472" s="1">
        <v>-119.5919</v>
      </c>
      <c r="L3472" s="1"/>
      <c r="M3472" s="1" t="s">
        <v>1489</v>
      </c>
      <c r="N3472" s="1" t="s">
        <v>8033</v>
      </c>
      <c r="O3472" s="1">
        <v>2022</v>
      </c>
      <c r="P3472" s="1">
        <v>93251</v>
      </c>
      <c r="Q3472" s="1" t="s">
        <v>8230</v>
      </c>
      <c r="R3472" s="1"/>
      <c r="S3472" s="1" t="s">
        <v>24355</v>
      </c>
      <c r="T3472" s="1" t="s">
        <v>6826</v>
      </c>
      <c r="U3472" s="1"/>
      <c r="V3472" s="1" t="s">
        <v>8231</v>
      </c>
      <c r="W3472" s="1" t="s">
        <v>6828</v>
      </c>
    </row>
    <row r="3473" spans="1:23" x14ac:dyDescent="0.25">
      <c r="A3473" s="1">
        <v>1011081</v>
      </c>
      <c r="B3473" s="5" t="str">
        <f>VLOOKUP(H3473,'FIPS Basin X-walk'!$A$2:$F$3224,6,FALSE)</f>
        <v>San Joaquin Basin</v>
      </c>
      <c r="C3473" s="1" t="s">
        <v>23887</v>
      </c>
      <c r="D3473" s="1"/>
      <c r="E3473" s="1"/>
      <c r="F3473" s="1" t="s">
        <v>8239</v>
      </c>
      <c r="G3473" s="1" t="s">
        <v>1629</v>
      </c>
      <c r="H3473" s="1">
        <v>6029</v>
      </c>
      <c r="I3473" s="1">
        <v>1011081</v>
      </c>
      <c r="J3473" s="1">
        <v>35.351561099999998</v>
      </c>
      <c r="K3473" s="1">
        <v>-119.0576298</v>
      </c>
      <c r="L3473" s="1"/>
      <c r="M3473" s="1" t="s">
        <v>1489</v>
      </c>
      <c r="N3473" s="1" t="s">
        <v>8033</v>
      </c>
      <c r="O3473" s="1">
        <v>2022</v>
      </c>
      <c r="P3473" s="1">
        <v>93251</v>
      </c>
      <c r="Q3473" s="1" t="s">
        <v>26319</v>
      </c>
      <c r="R3473" s="1"/>
      <c r="S3473" s="1">
        <v>211120</v>
      </c>
      <c r="T3473" s="1" t="s">
        <v>6826</v>
      </c>
      <c r="U3473" s="1"/>
      <c r="V3473" s="1" t="s">
        <v>23888</v>
      </c>
      <c r="W3473" s="1" t="s">
        <v>6826</v>
      </c>
    </row>
    <row r="3474" spans="1:23" x14ac:dyDescent="0.25">
      <c r="A3474" s="1">
        <v>1011673</v>
      </c>
      <c r="B3474" s="5" t="str">
        <f>VLOOKUP(H3474,'FIPS Basin X-walk'!$A$2:$F$3224,6,FALSE)</f>
        <v>San Joaquin Basin</v>
      </c>
      <c r="C3474" s="1" t="s">
        <v>8222</v>
      </c>
      <c r="D3474" s="1"/>
      <c r="E3474" s="1"/>
      <c r="F3474" s="1" t="s">
        <v>8204</v>
      </c>
      <c r="G3474" s="1" t="s">
        <v>1629</v>
      </c>
      <c r="H3474" s="1">
        <v>6029</v>
      </c>
      <c r="I3474" s="1">
        <v>1011673</v>
      </c>
      <c r="J3474" s="1">
        <v>35.180630000000001</v>
      </c>
      <c r="K3474" s="1">
        <v>-119.4592</v>
      </c>
      <c r="L3474" s="1"/>
      <c r="M3474" s="1" t="s">
        <v>1489</v>
      </c>
      <c r="N3474" s="1" t="s">
        <v>8033</v>
      </c>
      <c r="O3474" s="1">
        <v>2022</v>
      </c>
      <c r="P3474" s="1">
        <v>93268</v>
      </c>
      <c r="Q3474" s="1" t="s">
        <v>1028</v>
      </c>
      <c r="R3474" s="1"/>
      <c r="S3474" s="1">
        <v>211120</v>
      </c>
      <c r="T3474" s="1" t="s">
        <v>6826</v>
      </c>
      <c r="U3474" s="1"/>
      <c r="V3474" s="1" t="s">
        <v>8223</v>
      </c>
      <c r="W3474" s="1" t="s">
        <v>6826</v>
      </c>
    </row>
    <row r="3475" spans="1:23" x14ac:dyDescent="0.25">
      <c r="A3475" s="1">
        <v>1002261</v>
      </c>
      <c r="B3475" s="5" t="str">
        <f>VLOOKUP(H3475,'FIPS Basin X-walk'!$A$2:$F$3224,6,FALSE)</f>
        <v>San Joaquin Basin</v>
      </c>
      <c r="C3475" s="1" t="s">
        <v>8292</v>
      </c>
      <c r="D3475" s="1"/>
      <c r="E3475" s="1"/>
      <c r="F3475" s="1" t="s">
        <v>8225</v>
      </c>
      <c r="G3475" s="1" t="s">
        <v>8197</v>
      </c>
      <c r="H3475" s="1">
        <v>6029</v>
      </c>
      <c r="I3475" s="1">
        <v>1002261</v>
      </c>
      <c r="J3475" s="1">
        <v>35.418500000000002</v>
      </c>
      <c r="K3475" s="1">
        <v>-119.0112</v>
      </c>
      <c r="L3475" s="1"/>
      <c r="M3475" s="1" t="s">
        <v>1489</v>
      </c>
      <c r="N3475" s="1" t="s">
        <v>8033</v>
      </c>
      <c r="O3475" s="1">
        <v>2022</v>
      </c>
      <c r="P3475" s="1">
        <v>93308</v>
      </c>
      <c r="Q3475" s="1" t="s">
        <v>8293</v>
      </c>
      <c r="R3475" s="1"/>
      <c r="S3475" s="1" t="s">
        <v>24369</v>
      </c>
      <c r="T3475" s="1" t="s">
        <v>6826</v>
      </c>
      <c r="U3475" s="1"/>
      <c r="V3475" s="1" t="s">
        <v>8294</v>
      </c>
      <c r="W3475" s="1" t="s">
        <v>6826</v>
      </c>
    </row>
    <row r="3476" spans="1:23" x14ac:dyDescent="0.25">
      <c r="A3476" s="1">
        <v>1002394</v>
      </c>
      <c r="B3476" s="5" t="str">
        <f>VLOOKUP(H3476,'FIPS Basin X-walk'!$A$2:$F$3224,6,FALSE)</f>
        <v>San Joaquin Basin</v>
      </c>
      <c r="C3476" s="1" t="s">
        <v>8247</v>
      </c>
      <c r="D3476" s="1"/>
      <c r="E3476" s="1"/>
      <c r="F3476" s="1" t="s">
        <v>8225</v>
      </c>
      <c r="G3476" s="1" t="s">
        <v>8197</v>
      </c>
      <c r="H3476" s="1">
        <v>6029</v>
      </c>
      <c r="I3476" s="1">
        <v>1002394</v>
      </c>
      <c r="J3476" s="1">
        <v>35.398465000000002</v>
      </c>
      <c r="K3476" s="1">
        <v>-119.322016</v>
      </c>
      <c r="L3476" s="1"/>
      <c r="M3476" s="1" t="s">
        <v>1489</v>
      </c>
      <c r="N3476" s="1" t="s">
        <v>8033</v>
      </c>
      <c r="O3476" s="1">
        <v>2022</v>
      </c>
      <c r="P3476" s="1">
        <v>93314</v>
      </c>
      <c r="Q3476" s="1" t="s">
        <v>8248</v>
      </c>
      <c r="R3476" s="1"/>
      <c r="S3476" s="1" t="s">
        <v>24907</v>
      </c>
      <c r="T3476" s="1" t="s">
        <v>6826</v>
      </c>
      <c r="U3476" s="1"/>
      <c r="V3476" s="1" t="s">
        <v>8249</v>
      </c>
      <c r="W3476" s="1" t="s">
        <v>6826</v>
      </c>
    </row>
    <row r="3477" spans="1:23" x14ac:dyDescent="0.25">
      <c r="A3477" s="1">
        <v>1002541</v>
      </c>
      <c r="B3477" s="5" t="str">
        <f>VLOOKUP(H3477,'FIPS Basin X-walk'!$A$2:$F$3224,6,FALSE)</f>
        <v>San Joaquin Basin</v>
      </c>
      <c r="C3477" s="1" t="s">
        <v>8224</v>
      </c>
      <c r="D3477" s="1"/>
      <c r="E3477" s="1"/>
      <c r="F3477" s="1" t="s">
        <v>8225</v>
      </c>
      <c r="G3477" s="1" t="s">
        <v>8197</v>
      </c>
      <c r="H3477" s="1">
        <v>6029</v>
      </c>
      <c r="I3477" s="1">
        <v>1002541</v>
      </c>
      <c r="J3477" s="1">
        <v>35.44735</v>
      </c>
      <c r="K3477" s="1">
        <v>-119.08651999999999</v>
      </c>
      <c r="L3477" s="1"/>
      <c r="M3477" s="1" t="s">
        <v>1489</v>
      </c>
      <c r="N3477" s="1" t="s">
        <v>8033</v>
      </c>
      <c r="O3477" s="1">
        <v>2022</v>
      </c>
      <c r="P3477" s="1">
        <v>93308</v>
      </c>
      <c r="Q3477" s="1" t="s">
        <v>8226</v>
      </c>
      <c r="R3477" s="1"/>
      <c r="S3477" s="1" t="s">
        <v>24355</v>
      </c>
      <c r="T3477" s="1" t="s">
        <v>6828</v>
      </c>
      <c r="U3477" s="1"/>
      <c r="V3477" s="1" t="s">
        <v>8227</v>
      </c>
      <c r="W3477" s="1" t="s">
        <v>6828</v>
      </c>
    </row>
    <row r="3478" spans="1:23" x14ac:dyDescent="0.25">
      <c r="A3478" s="1">
        <v>1002543</v>
      </c>
      <c r="B3478" s="5" t="str">
        <f>VLOOKUP(H3478,'FIPS Basin X-walk'!$A$2:$F$3224,6,FALSE)</f>
        <v>San Joaquin Basin</v>
      </c>
      <c r="C3478" s="1" t="s">
        <v>8241</v>
      </c>
      <c r="D3478" s="1"/>
      <c r="E3478" s="1"/>
      <c r="F3478" s="1" t="s">
        <v>8225</v>
      </c>
      <c r="G3478" s="1" t="s">
        <v>8197</v>
      </c>
      <c r="H3478" s="1">
        <v>6029</v>
      </c>
      <c r="I3478" s="1">
        <v>1002543</v>
      </c>
      <c r="J3478" s="1">
        <v>35.498970999999997</v>
      </c>
      <c r="K3478" s="1">
        <v>-119.03819900000001</v>
      </c>
      <c r="L3478" s="1"/>
      <c r="M3478" s="1" t="s">
        <v>1489</v>
      </c>
      <c r="N3478" s="1" t="s">
        <v>8033</v>
      </c>
      <c r="O3478" s="1">
        <v>2022</v>
      </c>
      <c r="P3478" s="1">
        <v>93308</v>
      </c>
      <c r="Q3478" s="1" t="s">
        <v>8242</v>
      </c>
      <c r="R3478" s="1"/>
      <c r="S3478" s="1" t="s">
        <v>24355</v>
      </c>
      <c r="T3478" s="1" t="s">
        <v>6828</v>
      </c>
      <c r="U3478" s="1"/>
      <c r="V3478" s="1" t="s">
        <v>24937</v>
      </c>
      <c r="W3478" s="1" t="s">
        <v>6828</v>
      </c>
    </row>
    <row r="3479" spans="1:23" x14ac:dyDescent="0.25">
      <c r="A3479" s="1">
        <v>1002565</v>
      </c>
      <c r="B3479" s="5" t="str">
        <f>VLOOKUP(H3479,'FIPS Basin X-walk'!$A$2:$F$3224,6,FALSE)</f>
        <v>San Joaquin Basin</v>
      </c>
      <c r="C3479" s="1" t="s">
        <v>8287</v>
      </c>
      <c r="D3479" s="1"/>
      <c r="E3479" s="1"/>
      <c r="F3479" s="1" t="s">
        <v>8225</v>
      </c>
      <c r="G3479" s="1" t="s">
        <v>8197</v>
      </c>
      <c r="H3479" s="1">
        <v>6029</v>
      </c>
      <c r="I3479" s="1">
        <v>1002565</v>
      </c>
      <c r="J3479" s="1">
        <v>35.395110000000003</v>
      </c>
      <c r="K3479" s="1">
        <v>-119.04652</v>
      </c>
      <c r="L3479" s="1" t="s">
        <v>24387</v>
      </c>
      <c r="M3479" s="1" t="s">
        <v>1489</v>
      </c>
      <c r="N3479" s="1" t="s">
        <v>8033</v>
      </c>
      <c r="O3479" s="1">
        <v>2022</v>
      </c>
      <c r="P3479" s="1">
        <v>93308</v>
      </c>
      <c r="Q3479" s="1" t="s">
        <v>8288</v>
      </c>
      <c r="R3479" s="1"/>
      <c r="S3479" s="1" t="s">
        <v>24369</v>
      </c>
      <c r="T3479" s="1" t="s">
        <v>6826</v>
      </c>
      <c r="U3479" s="1"/>
      <c r="V3479" s="1" t="s">
        <v>8289</v>
      </c>
      <c r="W3479" s="1" t="s">
        <v>6826</v>
      </c>
    </row>
    <row r="3480" spans="1:23" x14ac:dyDescent="0.25">
      <c r="A3480" s="1">
        <v>1002728</v>
      </c>
      <c r="B3480" s="5" t="str">
        <f>VLOOKUP(H3480,'FIPS Basin X-walk'!$A$2:$F$3224,6,FALSE)</f>
        <v>San Joaquin Basin</v>
      </c>
      <c r="C3480" s="1" t="s">
        <v>8224</v>
      </c>
      <c r="D3480" s="1"/>
      <c r="E3480" s="1"/>
      <c r="F3480" s="1" t="s">
        <v>8225</v>
      </c>
      <c r="G3480" s="1" t="s">
        <v>8197</v>
      </c>
      <c r="H3480" s="1">
        <v>6029</v>
      </c>
      <c r="I3480" s="1">
        <v>1002728</v>
      </c>
      <c r="J3480" s="1">
        <v>35.44735</v>
      </c>
      <c r="K3480" s="1">
        <v>-119.08651999999999</v>
      </c>
      <c r="L3480" s="1"/>
      <c r="M3480" s="1" t="s">
        <v>1489</v>
      </c>
      <c r="N3480" s="1" t="s">
        <v>8033</v>
      </c>
      <c r="O3480" s="1">
        <v>2022</v>
      </c>
      <c r="P3480" s="1">
        <v>93308</v>
      </c>
      <c r="Q3480" s="1" t="s">
        <v>8264</v>
      </c>
      <c r="R3480" s="1"/>
      <c r="S3480" s="1" t="s">
        <v>24355</v>
      </c>
      <c r="T3480" s="1" t="s">
        <v>6828</v>
      </c>
      <c r="U3480" s="1"/>
      <c r="V3480" s="1" t="s">
        <v>8265</v>
      </c>
      <c r="W3480" s="1" t="s">
        <v>6828</v>
      </c>
    </row>
    <row r="3481" spans="1:23" x14ac:dyDescent="0.25">
      <c r="A3481" s="1">
        <v>1002759</v>
      </c>
      <c r="B3481" s="5" t="str">
        <f>VLOOKUP(H3481,'FIPS Basin X-walk'!$A$2:$F$3224,6,FALSE)</f>
        <v>San Joaquin Basin</v>
      </c>
      <c r="C3481" s="1" t="s">
        <v>8224</v>
      </c>
      <c r="D3481" s="1"/>
      <c r="E3481" s="1"/>
      <c r="F3481" s="1" t="s">
        <v>8225</v>
      </c>
      <c r="G3481" s="1" t="s">
        <v>8197</v>
      </c>
      <c r="H3481" s="1">
        <v>6029</v>
      </c>
      <c r="I3481" s="1">
        <v>1002759</v>
      </c>
      <c r="J3481" s="1">
        <v>35.44735</v>
      </c>
      <c r="K3481" s="1">
        <v>-119.08651999999999</v>
      </c>
      <c r="L3481" s="1"/>
      <c r="M3481" s="1" t="s">
        <v>1489</v>
      </c>
      <c r="N3481" s="1" t="s">
        <v>8033</v>
      </c>
      <c r="O3481" s="1">
        <v>2022</v>
      </c>
      <c r="P3481" s="1">
        <v>93308</v>
      </c>
      <c r="Q3481" s="1" t="s">
        <v>8279</v>
      </c>
      <c r="R3481" s="1"/>
      <c r="S3481" s="1" t="s">
        <v>24355</v>
      </c>
      <c r="T3481" s="1" t="s">
        <v>6828</v>
      </c>
      <c r="U3481" s="1"/>
      <c r="V3481" s="1" t="s">
        <v>8280</v>
      </c>
      <c r="W3481" s="1" t="s">
        <v>6828</v>
      </c>
    </row>
    <row r="3482" spans="1:23" x14ac:dyDescent="0.25">
      <c r="A3482" s="1">
        <v>1002820</v>
      </c>
      <c r="B3482" s="5" t="str">
        <f>VLOOKUP(H3482,'FIPS Basin X-walk'!$A$2:$F$3224,6,FALSE)</f>
        <v>San Joaquin Basin</v>
      </c>
      <c r="C3482" s="1" t="s">
        <v>8300</v>
      </c>
      <c r="D3482" s="1"/>
      <c r="E3482" s="1"/>
      <c r="F3482" s="1" t="s">
        <v>8225</v>
      </c>
      <c r="G3482" s="1" t="s">
        <v>8197</v>
      </c>
      <c r="H3482" s="1">
        <v>6029</v>
      </c>
      <c r="I3482" s="1">
        <v>1002820</v>
      </c>
      <c r="J3482" s="1">
        <v>35.490363000000002</v>
      </c>
      <c r="K3482" s="1">
        <v>-119.042957</v>
      </c>
      <c r="L3482" s="1"/>
      <c r="M3482" s="1" t="s">
        <v>1489</v>
      </c>
      <c r="N3482" s="1" t="s">
        <v>8033</v>
      </c>
      <c r="O3482" s="1">
        <v>2022</v>
      </c>
      <c r="P3482" s="1">
        <v>93308</v>
      </c>
      <c r="Q3482" s="1" t="s">
        <v>8301</v>
      </c>
      <c r="R3482" s="1"/>
      <c r="S3482" s="1" t="s">
        <v>24355</v>
      </c>
      <c r="T3482" s="1" t="s">
        <v>6828</v>
      </c>
      <c r="U3482" s="1"/>
      <c r="V3482" s="1" t="s">
        <v>8302</v>
      </c>
      <c r="W3482" s="1" t="s">
        <v>6828</v>
      </c>
    </row>
    <row r="3483" spans="1:23" x14ac:dyDescent="0.25">
      <c r="A3483" s="1">
        <v>1002821</v>
      </c>
      <c r="B3483" s="5" t="str">
        <f>VLOOKUP(H3483,'FIPS Basin X-walk'!$A$2:$F$3224,6,FALSE)</f>
        <v>San Joaquin Basin</v>
      </c>
      <c r="C3483" s="1" t="s">
        <v>8256</v>
      </c>
      <c r="D3483" s="1"/>
      <c r="E3483" s="1"/>
      <c r="F3483" s="1" t="s">
        <v>8225</v>
      </c>
      <c r="G3483" s="1" t="s">
        <v>8197</v>
      </c>
      <c r="H3483" s="1">
        <v>6029</v>
      </c>
      <c r="I3483" s="1">
        <v>1002821</v>
      </c>
      <c r="J3483" s="1">
        <v>35.491672000000001</v>
      </c>
      <c r="K3483" s="1">
        <v>-119.04173900000001</v>
      </c>
      <c r="L3483" s="1"/>
      <c r="M3483" s="1" t="s">
        <v>1489</v>
      </c>
      <c r="N3483" s="1" t="s">
        <v>8033</v>
      </c>
      <c r="O3483" s="1">
        <v>2022</v>
      </c>
      <c r="P3483" s="1">
        <v>93308</v>
      </c>
      <c r="Q3483" s="1" t="s">
        <v>8257</v>
      </c>
      <c r="R3483" s="1"/>
      <c r="S3483" s="1" t="s">
        <v>24355</v>
      </c>
      <c r="T3483" s="1" t="s">
        <v>6828</v>
      </c>
      <c r="U3483" s="1"/>
      <c r="V3483" s="1" t="s">
        <v>8258</v>
      </c>
      <c r="W3483" s="1" t="s">
        <v>6828</v>
      </c>
    </row>
    <row r="3484" spans="1:23" x14ac:dyDescent="0.25">
      <c r="A3484" s="1">
        <v>1003187</v>
      </c>
      <c r="B3484" s="5" t="str">
        <f>VLOOKUP(H3484,'FIPS Basin X-walk'!$A$2:$F$3224,6,FALSE)</f>
        <v>San Joaquin Basin</v>
      </c>
      <c r="C3484" s="1" t="s">
        <v>8290</v>
      </c>
      <c r="D3484" s="1"/>
      <c r="E3484" s="1"/>
      <c r="F3484" s="1" t="s">
        <v>8225</v>
      </c>
      <c r="G3484" s="1" t="s">
        <v>8197</v>
      </c>
      <c r="H3484" s="1">
        <v>6029</v>
      </c>
      <c r="I3484" s="1">
        <v>1003187</v>
      </c>
      <c r="J3484" s="1">
        <v>35.354236</v>
      </c>
      <c r="K3484" s="1">
        <v>-118.940003</v>
      </c>
      <c r="L3484" s="1"/>
      <c r="M3484" s="1" t="s">
        <v>1489</v>
      </c>
      <c r="N3484" s="1" t="s">
        <v>8033</v>
      </c>
      <c r="O3484" s="1">
        <v>2022</v>
      </c>
      <c r="P3484" s="1">
        <v>93307</v>
      </c>
      <c r="Q3484" s="1" t="s">
        <v>25068</v>
      </c>
      <c r="R3484" s="1"/>
      <c r="S3484" s="1" t="s">
        <v>25069</v>
      </c>
      <c r="T3484" s="1" t="s">
        <v>6826</v>
      </c>
      <c r="U3484" s="1"/>
      <c r="V3484" s="1" t="s">
        <v>8291</v>
      </c>
      <c r="W3484" s="1" t="s">
        <v>6826</v>
      </c>
    </row>
    <row r="3485" spans="1:23" x14ac:dyDescent="0.25">
      <c r="A3485" s="1">
        <v>1003689</v>
      </c>
      <c r="B3485" s="5" t="str">
        <f>VLOOKUP(H3485,'FIPS Basin X-walk'!$A$2:$F$3224,6,FALSE)</f>
        <v>San Joaquin Basin</v>
      </c>
      <c r="C3485" s="1" t="s">
        <v>8262</v>
      </c>
      <c r="D3485" s="1"/>
      <c r="E3485" s="1"/>
      <c r="F3485" s="1" t="s">
        <v>8213</v>
      </c>
      <c r="G3485" s="1" t="s">
        <v>8197</v>
      </c>
      <c r="H3485" s="1">
        <v>6029</v>
      </c>
      <c r="I3485" s="1">
        <v>1003689</v>
      </c>
      <c r="J3485" s="1">
        <v>35.380899999999997</v>
      </c>
      <c r="K3485" s="1">
        <v>-119.07241999999999</v>
      </c>
      <c r="L3485" s="1"/>
      <c r="M3485" s="1" t="s">
        <v>1489</v>
      </c>
      <c r="N3485" s="1" t="s">
        <v>8033</v>
      </c>
      <c r="O3485" s="1">
        <v>2022</v>
      </c>
      <c r="P3485" s="1">
        <v>93308</v>
      </c>
      <c r="Q3485" s="1" t="s">
        <v>8263</v>
      </c>
      <c r="R3485" s="1"/>
      <c r="S3485" s="1" t="s">
        <v>24369</v>
      </c>
      <c r="T3485" s="1" t="s">
        <v>6826</v>
      </c>
      <c r="U3485" s="1"/>
      <c r="V3485" s="1" t="s">
        <v>25154</v>
      </c>
      <c r="W3485" s="1" t="s">
        <v>6826</v>
      </c>
    </row>
    <row r="3486" spans="1:23" x14ac:dyDescent="0.25">
      <c r="A3486" s="1">
        <v>1003998</v>
      </c>
      <c r="B3486" s="5" t="str">
        <f>VLOOKUP(H3486,'FIPS Basin X-walk'!$A$2:$F$3224,6,FALSE)</f>
        <v>San Joaquin Basin</v>
      </c>
      <c r="C3486" s="1" t="s">
        <v>8273</v>
      </c>
      <c r="D3486" s="1"/>
      <c r="E3486" s="1"/>
      <c r="F3486" s="1" t="s">
        <v>8225</v>
      </c>
      <c r="G3486" s="1" t="s">
        <v>8197</v>
      </c>
      <c r="H3486" s="1">
        <v>6029</v>
      </c>
      <c r="I3486" s="1">
        <v>1003998</v>
      </c>
      <c r="J3486" s="1">
        <v>35.451799999999999</v>
      </c>
      <c r="K3486" s="1">
        <v>-118.9851</v>
      </c>
      <c r="L3486" s="1"/>
      <c r="M3486" s="1" t="s">
        <v>1489</v>
      </c>
      <c r="N3486" s="1" t="s">
        <v>8033</v>
      </c>
      <c r="O3486" s="1">
        <v>2022</v>
      </c>
      <c r="P3486" s="1">
        <v>93308</v>
      </c>
      <c r="Q3486" s="1" t="s">
        <v>8278</v>
      </c>
      <c r="R3486" s="1"/>
      <c r="S3486" s="1" t="s">
        <v>24355</v>
      </c>
      <c r="T3486" s="1" t="s">
        <v>6828</v>
      </c>
      <c r="U3486" s="1"/>
      <c r="V3486" s="1" t="s">
        <v>8091</v>
      </c>
      <c r="W3486" s="1" t="s">
        <v>6828</v>
      </c>
    </row>
    <row r="3487" spans="1:23" x14ac:dyDescent="0.25">
      <c r="A3487" s="1">
        <v>1004001</v>
      </c>
      <c r="B3487" s="5" t="str">
        <f>VLOOKUP(H3487,'FIPS Basin X-walk'!$A$2:$F$3224,6,FALSE)</f>
        <v>San Joaquin Basin</v>
      </c>
      <c r="C3487" s="1" t="s">
        <v>8273</v>
      </c>
      <c r="D3487" s="1"/>
      <c r="E3487" s="1"/>
      <c r="F3487" s="1" t="s">
        <v>8225</v>
      </c>
      <c r="G3487" s="1" t="s">
        <v>8197</v>
      </c>
      <c r="H3487" s="1">
        <v>6029</v>
      </c>
      <c r="I3487" s="1">
        <v>1004001</v>
      </c>
      <c r="J3487" s="1">
        <v>35.451799999999999</v>
      </c>
      <c r="K3487" s="1">
        <v>-118.9851</v>
      </c>
      <c r="L3487" s="1"/>
      <c r="M3487" s="1" t="s">
        <v>1489</v>
      </c>
      <c r="N3487" s="1" t="s">
        <v>8033</v>
      </c>
      <c r="O3487" s="1">
        <v>2022</v>
      </c>
      <c r="P3487" s="1">
        <v>93308</v>
      </c>
      <c r="Q3487" s="1" t="s">
        <v>8274</v>
      </c>
      <c r="R3487" s="1"/>
      <c r="S3487" s="1" t="s">
        <v>24355</v>
      </c>
      <c r="T3487" s="1" t="s">
        <v>6828</v>
      </c>
      <c r="U3487" s="1"/>
      <c r="V3487" s="1" t="s">
        <v>8091</v>
      </c>
      <c r="W3487" s="1" t="s">
        <v>6828</v>
      </c>
    </row>
    <row r="3488" spans="1:23" x14ac:dyDescent="0.25">
      <c r="A3488" s="1">
        <v>1004267</v>
      </c>
      <c r="B3488" s="5" t="str">
        <f>VLOOKUP(H3488,'FIPS Basin X-walk'!$A$2:$F$3224,6,FALSE)</f>
        <v>San Joaquin Basin</v>
      </c>
      <c r="C3488" s="1" t="s">
        <v>8252</v>
      </c>
      <c r="D3488" s="1"/>
      <c r="E3488" s="1"/>
      <c r="F3488" s="1" t="s">
        <v>8225</v>
      </c>
      <c r="G3488" s="1" t="s">
        <v>8197</v>
      </c>
      <c r="H3488" s="1">
        <v>6029</v>
      </c>
      <c r="I3488" s="1">
        <v>1004267</v>
      </c>
      <c r="J3488" s="1">
        <v>35.295278000000003</v>
      </c>
      <c r="K3488" s="1">
        <v>-118.921111</v>
      </c>
      <c r="L3488" s="1"/>
      <c r="M3488" s="1" t="s">
        <v>1489</v>
      </c>
      <c r="N3488" s="1" t="s">
        <v>8033</v>
      </c>
      <c r="O3488" s="1">
        <v>2022</v>
      </c>
      <c r="P3488" s="1">
        <v>93307</v>
      </c>
      <c r="Q3488" s="1" t="s">
        <v>25274</v>
      </c>
      <c r="R3488" s="1"/>
      <c r="S3488" s="1" t="s">
        <v>24369</v>
      </c>
      <c r="T3488" s="1" t="s">
        <v>6828</v>
      </c>
      <c r="U3488" s="1"/>
      <c r="V3488" s="1" t="s">
        <v>8253</v>
      </c>
      <c r="W3488" s="1" t="s">
        <v>6826</v>
      </c>
    </row>
    <row r="3489" spans="1:23" x14ac:dyDescent="0.25">
      <c r="A3489" s="1">
        <v>1004628</v>
      </c>
      <c r="B3489" s="5" t="str">
        <f>VLOOKUP(H3489,'FIPS Basin X-walk'!$A$2:$F$3224,6,FALSE)</f>
        <v>San Joaquin Basin</v>
      </c>
      <c r="C3489" s="1" t="s">
        <v>8267</v>
      </c>
      <c r="D3489" s="1"/>
      <c r="E3489" s="1"/>
      <c r="F3489" s="1" t="s">
        <v>8225</v>
      </c>
      <c r="G3489" s="1" t="s">
        <v>8197</v>
      </c>
      <c r="H3489" s="1">
        <v>6029</v>
      </c>
      <c r="I3489" s="1">
        <v>1004628</v>
      </c>
      <c r="J3489" s="1">
        <v>35.551200000000001</v>
      </c>
      <c r="K3489" s="1">
        <v>-118.93057</v>
      </c>
      <c r="L3489" s="1"/>
      <c r="M3489" s="1" t="s">
        <v>1489</v>
      </c>
      <c r="N3489" s="1" t="s">
        <v>8033</v>
      </c>
      <c r="O3489" s="1">
        <v>2022</v>
      </c>
      <c r="P3489" s="1">
        <v>93308</v>
      </c>
      <c r="Q3489" s="1" t="s">
        <v>877</v>
      </c>
      <c r="R3489" s="1"/>
      <c r="S3489" s="1" t="s">
        <v>24489</v>
      </c>
      <c r="T3489" s="1" t="s">
        <v>6826</v>
      </c>
      <c r="U3489" s="1"/>
      <c r="V3489" s="1" t="s">
        <v>8268</v>
      </c>
      <c r="W3489" s="1" t="s">
        <v>6826</v>
      </c>
    </row>
    <row r="3490" spans="1:23" x14ac:dyDescent="0.25">
      <c r="A3490" s="1">
        <v>1006139</v>
      </c>
      <c r="B3490" s="5" t="str">
        <f>VLOOKUP(H3490,'FIPS Basin X-walk'!$A$2:$F$3224,6,FALSE)</f>
        <v>San Joaquin Basin</v>
      </c>
      <c r="C3490" s="1" t="s">
        <v>8224</v>
      </c>
      <c r="D3490" s="1"/>
      <c r="E3490" s="1"/>
      <c r="F3490" s="1" t="s">
        <v>8225</v>
      </c>
      <c r="G3490" s="1" t="s">
        <v>8197</v>
      </c>
      <c r="H3490" s="1">
        <v>6029</v>
      </c>
      <c r="I3490" s="1">
        <v>1006139</v>
      </c>
      <c r="J3490" s="1">
        <v>35.44735</v>
      </c>
      <c r="K3490" s="1">
        <v>-119.08651999999999</v>
      </c>
      <c r="L3490" s="1"/>
      <c r="M3490" s="1" t="s">
        <v>1489</v>
      </c>
      <c r="N3490" s="1" t="s">
        <v>8033</v>
      </c>
      <c r="O3490" s="1">
        <v>2022</v>
      </c>
      <c r="P3490" s="1">
        <v>93308</v>
      </c>
      <c r="Q3490" s="1" t="s">
        <v>8295</v>
      </c>
      <c r="R3490" s="1"/>
      <c r="S3490" s="1" t="s">
        <v>24355</v>
      </c>
      <c r="T3490" s="1" t="s">
        <v>6828</v>
      </c>
      <c r="U3490" s="1"/>
      <c r="V3490" s="1" t="s">
        <v>8296</v>
      </c>
      <c r="W3490" s="1" t="s">
        <v>6828</v>
      </c>
    </row>
    <row r="3491" spans="1:23" x14ac:dyDescent="0.25">
      <c r="A3491" s="1">
        <v>1006860</v>
      </c>
      <c r="B3491" s="5" t="str">
        <f>VLOOKUP(H3491,'FIPS Basin X-walk'!$A$2:$F$3224,6,FALSE)</f>
        <v>San Joaquin Basin</v>
      </c>
      <c r="C3491" s="1" t="s">
        <v>8282</v>
      </c>
      <c r="D3491" s="1"/>
      <c r="E3491" s="1"/>
      <c r="F3491" s="1" t="s">
        <v>8225</v>
      </c>
      <c r="G3491" s="1" t="s">
        <v>8197</v>
      </c>
      <c r="H3491" s="1">
        <v>6029</v>
      </c>
      <c r="I3491" s="1">
        <v>1006860</v>
      </c>
      <c r="J3491" s="1">
        <v>35.61139</v>
      </c>
      <c r="K3491" s="1">
        <v>-118.93682</v>
      </c>
      <c r="L3491" s="1"/>
      <c r="M3491" s="1" t="s">
        <v>1489</v>
      </c>
      <c r="N3491" s="1" t="s">
        <v>8033</v>
      </c>
      <c r="O3491" s="1">
        <v>2022</v>
      </c>
      <c r="P3491" s="1">
        <v>93308</v>
      </c>
      <c r="Q3491" s="1" t="s">
        <v>8283</v>
      </c>
      <c r="R3491" s="1"/>
      <c r="S3491" s="1" t="s">
        <v>24355</v>
      </c>
      <c r="T3491" s="1" t="s">
        <v>6828</v>
      </c>
      <c r="U3491" s="1"/>
      <c r="V3491" s="1" t="s">
        <v>8284</v>
      </c>
      <c r="W3491" s="1" t="s">
        <v>6828</v>
      </c>
    </row>
    <row r="3492" spans="1:23" x14ac:dyDescent="0.25">
      <c r="A3492" s="1">
        <v>1012357</v>
      </c>
      <c r="B3492" s="5" t="str">
        <f>VLOOKUP(H3492,'FIPS Basin X-walk'!$A$2:$F$3224,6,FALSE)</f>
        <v>San Joaquin Basin</v>
      </c>
      <c r="C3492" s="1" t="s">
        <v>23714</v>
      </c>
      <c r="D3492" s="1"/>
      <c r="E3492" s="1"/>
      <c r="F3492" s="1" t="s">
        <v>8213</v>
      </c>
      <c r="G3492" s="1" t="s">
        <v>8197</v>
      </c>
      <c r="H3492" s="1">
        <v>6029</v>
      </c>
      <c r="I3492" s="1">
        <v>1012357</v>
      </c>
      <c r="J3492" s="1">
        <v>35.339880000000001</v>
      </c>
      <c r="K3492" s="1">
        <v>-119.11274</v>
      </c>
      <c r="L3492" s="1"/>
      <c r="M3492" s="1" t="s">
        <v>1489</v>
      </c>
      <c r="N3492" s="1" t="s">
        <v>8033</v>
      </c>
      <c r="O3492" s="1">
        <v>2022</v>
      </c>
      <c r="P3492" s="1">
        <v>93311</v>
      </c>
      <c r="Q3492" s="1" t="s">
        <v>193</v>
      </c>
      <c r="R3492" s="1"/>
      <c r="S3492" s="1" t="s">
        <v>24489</v>
      </c>
      <c r="T3492" s="1" t="s">
        <v>6826</v>
      </c>
      <c r="U3492" s="1"/>
      <c r="V3492" s="1" t="s">
        <v>8142</v>
      </c>
      <c r="W3492" s="1" t="s">
        <v>6826</v>
      </c>
    </row>
    <row r="3493" spans="1:23" x14ac:dyDescent="0.25">
      <c r="A3493" s="1">
        <v>1012713</v>
      </c>
      <c r="B3493" s="5" t="str">
        <f>VLOOKUP(H3493,'FIPS Basin X-walk'!$A$2:$F$3224,6,FALSE)</f>
        <v>San Joaquin Basin</v>
      </c>
      <c r="C3493" s="1" t="s">
        <v>8246</v>
      </c>
      <c r="D3493" s="1"/>
      <c r="E3493" s="1"/>
      <c r="F3493" s="1" t="s">
        <v>8213</v>
      </c>
      <c r="G3493" s="1" t="s">
        <v>8197</v>
      </c>
      <c r="H3493" s="1">
        <v>6029</v>
      </c>
      <c r="I3493" s="1">
        <v>1012713</v>
      </c>
      <c r="J3493" s="1">
        <v>35.368561999999997</v>
      </c>
      <c r="K3493" s="1">
        <v>-119.060231</v>
      </c>
      <c r="L3493" s="1"/>
      <c r="M3493" s="1" t="s">
        <v>1489</v>
      </c>
      <c r="N3493" s="1" t="s">
        <v>8033</v>
      </c>
      <c r="O3493" s="1">
        <v>2022</v>
      </c>
      <c r="P3493" s="1">
        <v>93309</v>
      </c>
      <c r="Q3493" s="1" t="s">
        <v>185</v>
      </c>
      <c r="R3493" s="1"/>
      <c r="S3493" s="1" t="s">
        <v>24399</v>
      </c>
      <c r="T3493" s="1" t="s">
        <v>6826</v>
      </c>
      <c r="U3493" s="1"/>
      <c r="V3493" s="1" t="s">
        <v>25961</v>
      </c>
      <c r="W3493" s="1" t="s">
        <v>6826</v>
      </c>
    </row>
    <row r="3494" spans="1:23" x14ac:dyDescent="0.25">
      <c r="A3494" s="1">
        <v>1003490</v>
      </c>
      <c r="B3494" s="5" t="str">
        <f>VLOOKUP(H3494,'FIPS Basin X-walk'!$A$2:$F$3224,6,FALSE)</f>
        <v>San Joaquin Basin</v>
      </c>
      <c r="C3494" s="1" t="s">
        <v>8199</v>
      </c>
      <c r="D3494" s="1"/>
      <c r="E3494" s="1"/>
      <c r="F3494" s="1" t="s">
        <v>8200</v>
      </c>
      <c r="G3494" s="1" t="s">
        <v>8197</v>
      </c>
      <c r="H3494" s="1">
        <v>6029</v>
      </c>
      <c r="I3494" s="1">
        <v>1003490</v>
      </c>
      <c r="J3494" s="1">
        <v>35.028339000000003</v>
      </c>
      <c r="K3494" s="1">
        <v>-117.70335</v>
      </c>
      <c r="L3494" s="1"/>
      <c r="M3494" s="1" t="s">
        <v>1489</v>
      </c>
      <c r="N3494" s="1" t="s">
        <v>8033</v>
      </c>
      <c r="O3494" s="1">
        <v>2022</v>
      </c>
      <c r="P3494" s="1">
        <v>93516</v>
      </c>
      <c r="Q3494" s="1" t="s">
        <v>8201</v>
      </c>
      <c r="R3494" s="1"/>
      <c r="S3494" s="1"/>
      <c r="T3494" s="1" t="s">
        <v>6828</v>
      </c>
      <c r="U3494" s="1"/>
      <c r="V3494" s="1" t="s">
        <v>8202</v>
      </c>
      <c r="W3494" s="1" t="s">
        <v>6826</v>
      </c>
    </row>
    <row r="3495" spans="1:23" x14ac:dyDescent="0.25">
      <c r="A3495" s="1">
        <v>1004956</v>
      </c>
      <c r="B3495" s="5" t="str">
        <f>VLOOKUP(H3495,'FIPS Basin X-walk'!$A$2:$F$3224,6,FALSE)</f>
        <v>San Joaquin Basin</v>
      </c>
      <c r="C3495" s="1" t="s">
        <v>8259</v>
      </c>
      <c r="D3495" s="1"/>
      <c r="E3495" s="1"/>
      <c r="F3495" s="1" t="s">
        <v>8260</v>
      </c>
      <c r="G3495" s="1" t="s">
        <v>8197</v>
      </c>
      <c r="H3495" s="1">
        <v>6029</v>
      </c>
      <c r="I3495" s="1">
        <v>1004956</v>
      </c>
      <c r="J3495" s="1">
        <v>35.398919999999997</v>
      </c>
      <c r="K3495" s="1">
        <v>-119.41218000000001</v>
      </c>
      <c r="L3495" s="1"/>
      <c r="M3495" s="1" t="s">
        <v>1489</v>
      </c>
      <c r="N3495" s="1" t="s">
        <v>8033</v>
      </c>
      <c r="O3495" s="1">
        <v>2022</v>
      </c>
      <c r="P3495" s="1">
        <v>93206</v>
      </c>
      <c r="Q3495" s="1" t="s">
        <v>8261</v>
      </c>
      <c r="R3495" s="1"/>
      <c r="S3495" s="1" t="s">
        <v>24401</v>
      </c>
      <c r="T3495" s="1" t="s">
        <v>6826</v>
      </c>
      <c r="U3495" s="1"/>
      <c r="V3495" s="1" t="s">
        <v>25434</v>
      </c>
      <c r="W3495" s="1" t="s">
        <v>6826</v>
      </c>
    </row>
    <row r="3496" spans="1:23" x14ac:dyDescent="0.25">
      <c r="A3496" s="1">
        <v>1009930</v>
      </c>
      <c r="B3496" s="5" t="str">
        <f>VLOOKUP(H3496,'FIPS Basin X-walk'!$A$2:$F$3224,6,FALSE)</f>
        <v>San Joaquin Basin</v>
      </c>
      <c r="C3496" s="1" t="s">
        <v>8298</v>
      </c>
      <c r="D3496" s="1"/>
      <c r="E3496" s="1"/>
      <c r="F3496" s="1" t="s">
        <v>8299</v>
      </c>
      <c r="G3496" s="1" t="s">
        <v>8197</v>
      </c>
      <c r="H3496" s="1">
        <v>6029</v>
      </c>
      <c r="I3496" s="1">
        <v>1009930</v>
      </c>
      <c r="J3496" s="1">
        <v>35.401811000000002</v>
      </c>
      <c r="K3496" s="1">
        <v>-119.61278900000001</v>
      </c>
      <c r="L3496" s="1"/>
      <c r="M3496" s="1" t="s">
        <v>1489</v>
      </c>
      <c r="N3496" s="1" t="s">
        <v>8033</v>
      </c>
      <c r="O3496" s="1">
        <v>2022</v>
      </c>
      <c r="P3496" s="1">
        <v>93206</v>
      </c>
      <c r="Q3496" s="1" t="s">
        <v>26169</v>
      </c>
      <c r="R3496" s="1"/>
      <c r="S3496" s="1" t="s">
        <v>24358</v>
      </c>
      <c r="T3496" s="1" t="s">
        <v>6826</v>
      </c>
      <c r="U3496" s="1"/>
      <c r="V3496" s="1" t="s">
        <v>7979</v>
      </c>
      <c r="W3496" s="1" t="s">
        <v>6826</v>
      </c>
    </row>
    <row r="3497" spans="1:23" x14ac:dyDescent="0.25">
      <c r="A3497" s="1">
        <v>1002896</v>
      </c>
      <c r="B3497" s="5" t="str">
        <f>VLOOKUP(H3497,'FIPS Basin X-walk'!$A$2:$F$3224,6,FALSE)</f>
        <v>San Joaquin Basin</v>
      </c>
      <c r="C3497" s="1" t="s">
        <v>8232</v>
      </c>
      <c r="D3497" s="1"/>
      <c r="E3497" s="1"/>
      <c r="F3497" s="1" t="s">
        <v>8233</v>
      </c>
      <c r="G3497" s="1" t="s">
        <v>8197</v>
      </c>
      <c r="H3497" s="1">
        <v>6029</v>
      </c>
      <c r="I3497" s="1">
        <v>1002896</v>
      </c>
      <c r="J3497" s="1">
        <v>35.422469</v>
      </c>
      <c r="K3497" s="1">
        <v>-118.70813800000001</v>
      </c>
      <c r="L3497" s="1"/>
      <c r="M3497" s="1" t="s">
        <v>1489</v>
      </c>
      <c r="N3497" s="1" t="s">
        <v>8033</v>
      </c>
      <c r="O3497" s="1">
        <v>2022</v>
      </c>
      <c r="P3497" s="1">
        <v>93220</v>
      </c>
      <c r="Q3497" s="1" t="s">
        <v>8234</v>
      </c>
      <c r="R3497" s="1"/>
      <c r="S3497" s="1" t="s">
        <v>24358</v>
      </c>
      <c r="T3497" s="1" t="s">
        <v>6826</v>
      </c>
      <c r="U3497" s="1"/>
      <c r="V3497" s="1" t="s">
        <v>25015</v>
      </c>
      <c r="W3497" s="1" t="s">
        <v>6826</v>
      </c>
    </row>
    <row r="3498" spans="1:23" x14ac:dyDescent="0.25">
      <c r="A3498" s="1">
        <v>1002156</v>
      </c>
      <c r="B3498" s="5" t="str">
        <f>VLOOKUP(H3498,'FIPS Basin X-walk'!$A$2:$F$3224,6,FALSE)</f>
        <v>San Joaquin Basin</v>
      </c>
      <c r="C3498" s="1" t="s">
        <v>8195</v>
      </c>
      <c r="D3498" s="1"/>
      <c r="E3498" s="1"/>
      <c r="F3498" s="1" t="s">
        <v>8196</v>
      </c>
      <c r="G3498" s="1" t="s">
        <v>8197</v>
      </c>
      <c r="H3498" s="1">
        <v>6029</v>
      </c>
      <c r="I3498" s="1">
        <v>1002156</v>
      </c>
      <c r="J3498" s="1">
        <v>35.22925</v>
      </c>
      <c r="K3498" s="1">
        <v>-119.58286</v>
      </c>
      <c r="L3498" s="1"/>
      <c r="M3498" s="1" t="s">
        <v>1489</v>
      </c>
      <c r="N3498" s="1" t="s">
        <v>8033</v>
      </c>
      <c r="O3498" s="1">
        <v>2022</v>
      </c>
      <c r="P3498" s="1">
        <v>93224</v>
      </c>
      <c r="Q3498" s="1" t="s">
        <v>8198</v>
      </c>
      <c r="R3498" s="1"/>
      <c r="S3498" s="1" t="s">
        <v>24489</v>
      </c>
      <c r="T3498" s="1" t="s">
        <v>6826</v>
      </c>
      <c r="U3498" s="1"/>
      <c r="V3498" s="1" t="s">
        <v>8142</v>
      </c>
      <c r="W3498" s="1" t="s">
        <v>6826</v>
      </c>
    </row>
    <row r="3499" spans="1:23" x14ac:dyDescent="0.25">
      <c r="A3499" s="1">
        <v>1005355</v>
      </c>
      <c r="B3499" s="5" t="str">
        <f>VLOOKUP(H3499,'FIPS Basin X-walk'!$A$2:$F$3224,6,FALSE)</f>
        <v>San Joaquin Basin</v>
      </c>
      <c r="C3499" s="1" t="s">
        <v>8215</v>
      </c>
      <c r="D3499" s="1"/>
      <c r="E3499" s="1"/>
      <c r="F3499" s="1" t="s">
        <v>8207</v>
      </c>
      <c r="G3499" s="1" t="s">
        <v>8197</v>
      </c>
      <c r="H3499" s="1">
        <v>6029</v>
      </c>
      <c r="I3499" s="1">
        <v>1005355</v>
      </c>
      <c r="J3499" s="1">
        <v>35.22663</v>
      </c>
      <c r="K3499" s="1">
        <v>-119.62972000000001</v>
      </c>
      <c r="L3499" s="1"/>
      <c r="M3499" s="1" t="s">
        <v>1489</v>
      </c>
      <c r="N3499" s="1" t="s">
        <v>8033</v>
      </c>
      <c r="O3499" s="1">
        <v>2022</v>
      </c>
      <c r="P3499" s="1">
        <v>93224</v>
      </c>
      <c r="Q3499" s="1" t="s">
        <v>8216</v>
      </c>
      <c r="R3499" s="1"/>
      <c r="S3499" s="1" t="s">
        <v>24355</v>
      </c>
      <c r="T3499" s="1" t="s">
        <v>6826</v>
      </c>
      <c r="U3499" s="1"/>
      <c r="V3499" s="1" t="s">
        <v>8217</v>
      </c>
      <c r="W3499" s="1" t="s">
        <v>6828</v>
      </c>
    </row>
    <row r="3500" spans="1:23" x14ac:dyDescent="0.25">
      <c r="A3500" s="1">
        <v>1009944</v>
      </c>
      <c r="B3500" s="5" t="str">
        <f>VLOOKUP(H3500,'FIPS Basin X-walk'!$A$2:$F$3224,6,FALSE)</f>
        <v>San Joaquin Basin</v>
      </c>
      <c r="C3500" s="1" t="s">
        <v>8195</v>
      </c>
      <c r="D3500" s="1"/>
      <c r="E3500" s="1"/>
      <c r="F3500" s="1" t="s">
        <v>8196</v>
      </c>
      <c r="G3500" s="1" t="s">
        <v>8197</v>
      </c>
      <c r="H3500" s="1">
        <v>6029</v>
      </c>
      <c r="I3500" s="1">
        <v>1009944</v>
      </c>
      <c r="J3500" s="1">
        <v>35.22925</v>
      </c>
      <c r="K3500" s="1">
        <v>-119.58286</v>
      </c>
      <c r="L3500" s="1"/>
      <c r="M3500" s="1" t="s">
        <v>1489</v>
      </c>
      <c r="N3500" s="1" t="s">
        <v>8033</v>
      </c>
      <c r="O3500" s="1">
        <v>2022</v>
      </c>
      <c r="P3500" s="1">
        <v>93224</v>
      </c>
      <c r="Q3500" s="1" t="s">
        <v>8309</v>
      </c>
      <c r="R3500" s="1"/>
      <c r="S3500" s="1" t="s">
        <v>24489</v>
      </c>
      <c r="T3500" s="1" t="s">
        <v>6826</v>
      </c>
      <c r="U3500" s="1"/>
      <c r="V3500" s="1" t="s">
        <v>8142</v>
      </c>
      <c r="W3500" s="1" t="s">
        <v>6826</v>
      </c>
    </row>
    <row r="3501" spans="1:23" x14ac:dyDescent="0.25">
      <c r="A3501" s="1">
        <v>1006642</v>
      </c>
      <c r="B3501" s="5" t="str">
        <f>VLOOKUP(H3501,'FIPS Basin X-walk'!$A$2:$F$3224,6,FALSE)</f>
        <v>San Joaquin Basin</v>
      </c>
      <c r="C3501" s="1"/>
      <c r="D3501" s="1"/>
      <c r="E3501" s="1" t="s">
        <v>6828</v>
      </c>
      <c r="F3501" s="1" t="s">
        <v>8285</v>
      </c>
      <c r="G3501" s="1" t="s">
        <v>8197</v>
      </c>
      <c r="H3501" s="1">
        <v>6029</v>
      </c>
      <c r="I3501" s="1">
        <v>1006642</v>
      </c>
      <c r="J3501" s="1">
        <v>34.819862999999998</v>
      </c>
      <c r="K3501" s="1">
        <v>-118.748732</v>
      </c>
      <c r="L3501" s="1"/>
      <c r="M3501" s="1" t="s">
        <v>1489</v>
      </c>
      <c r="N3501" s="1" t="s">
        <v>8033</v>
      </c>
      <c r="O3501" s="1">
        <v>2022</v>
      </c>
      <c r="P3501" s="1">
        <v>93243</v>
      </c>
      <c r="Q3501" s="1" t="s">
        <v>8286</v>
      </c>
      <c r="R3501" s="1"/>
      <c r="S3501" s="1" t="s">
        <v>24441</v>
      </c>
      <c r="T3501" s="1" t="s">
        <v>6826</v>
      </c>
      <c r="U3501" s="1"/>
      <c r="V3501" s="1" t="s">
        <v>7240</v>
      </c>
      <c r="W3501" s="1" t="s">
        <v>6826</v>
      </c>
    </row>
    <row r="3502" spans="1:23" x14ac:dyDescent="0.25">
      <c r="A3502" s="1">
        <v>1004496</v>
      </c>
      <c r="B3502" s="5" t="str">
        <f>VLOOKUP(H3502,'FIPS Basin X-walk'!$A$2:$F$3224,6,FALSE)</f>
        <v>San Joaquin Basin</v>
      </c>
      <c r="C3502" s="1" t="s">
        <v>8218</v>
      </c>
      <c r="D3502" s="1"/>
      <c r="E3502" s="1"/>
      <c r="F3502" s="1" t="s">
        <v>8219</v>
      </c>
      <c r="G3502" s="1" t="s">
        <v>8197</v>
      </c>
      <c r="H3502" s="1">
        <v>6029</v>
      </c>
      <c r="I3502" s="1">
        <v>1004496</v>
      </c>
      <c r="J3502" s="1">
        <v>35.652700000000003</v>
      </c>
      <c r="K3502" s="1">
        <v>-119.8895</v>
      </c>
      <c r="L3502" s="1"/>
      <c r="M3502" s="1" t="s">
        <v>1489</v>
      </c>
      <c r="N3502" s="1" t="s">
        <v>8033</v>
      </c>
      <c r="O3502" s="1">
        <v>2022</v>
      </c>
      <c r="P3502" s="1">
        <v>93249</v>
      </c>
      <c r="Q3502" s="1" t="s">
        <v>8220</v>
      </c>
      <c r="R3502" s="1" t="s">
        <v>25320</v>
      </c>
      <c r="S3502" s="1" t="s">
        <v>25321</v>
      </c>
      <c r="T3502" s="1" t="s">
        <v>6826</v>
      </c>
      <c r="U3502" s="1"/>
      <c r="V3502" s="1" t="s">
        <v>8221</v>
      </c>
      <c r="W3502" s="1" t="s">
        <v>6826</v>
      </c>
    </row>
    <row r="3503" spans="1:23" x14ac:dyDescent="0.25">
      <c r="A3503" s="1">
        <v>1002316</v>
      </c>
      <c r="B3503" s="5" t="str">
        <f>VLOOKUP(H3503,'FIPS Basin X-walk'!$A$2:$F$3224,6,FALSE)</f>
        <v>San Joaquin Basin</v>
      </c>
      <c r="C3503" s="1" t="s">
        <v>8210</v>
      </c>
      <c r="D3503" s="1"/>
      <c r="E3503" s="1"/>
      <c r="F3503" s="1" t="s">
        <v>1508</v>
      </c>
      <c r="G3503" s="1" t="s">
        <v>8197</v>
      </c>
      <c r="H3503" s="1">
        <v>6029</v>
      </c>
      <c r="I3503" s="1">
        <v>1002316</v>
      </c>
      <c r="J3503" s="1">
        <v>35.092329999999997</v>
      </c>
      <c r="K3503" s="1">
        <v>-119.407371</v>
      </c>
      <c r="L3503" s="1"/>
      <c r="M3503" s="1" t="s">
        <v>1489</v>
      </c>
      <c r="N3503" s="1" t="s">
        <v>8033</v>
      </c>
      <c r="O3503" s="1">
        <v>2022</v>
      </c>
      <c r="P3503" s="1">
        <v>93252</v>
      </c>
      <c r="Q3503" s="1" t="s">
        <v>8211</v>
      </c>
      <c r="R3503" s="1"/>
      <c r="S3503" s="1" t="s">
        <v>24489</v>
      </c>
      <c r="T3503" s="1" t="s">
        <v>6826</v>
      </c>
      <c r="U3503" s="1"/>
      <c r="V3503" s="1" t="s">
        <v>8142</v>
      </c>
      <c r="W3503" s="1" t="s">
        <v>6826</v>
      </c>
    </row>
    <row r="3504" spans="1:23" x14ac:dyDescent="0.25">
      <c r="A3504" s="1">
        <v>1003702</v>
      </c>
      <c r="B3504" s="5" t="str">
        <f>VLOOKUP(H3504,'FIPS Basin X-walk'!$A$2:$F$3224,6,FALSE)</f>
        <v>San Joaquin Basin</v>
      </c>
      <c r="C3504" s="1" t="s">
        <v>8210</v>
      </c>
      <c r="D3504" s="1"/>
      <c r="E3504" s="1"/>
      <c r="F3504" s="1" t="s">
        <v>1508</v>
      </c>
      <c r="G3504" s="1" t="s">
        <v>8197</v>
      </c>
      <c r="H3504" s="1">
        <v>6029</v>
      </c>
      <c r="I3504" s="1">
        <v>1003702</v>
      </c>
      <c r="J3504" s="1">
        <v>35.092329999999997</v>
      </c>
      <c r="K3504" s="1">
        <v>-119.407371</v>
      </c>
      <c r="L3504" s="1"/>
      <c r="M3504" s="1" t="s">
        <v>1489</v>
      </c>
      <c r="N3504" s="1" t="s">
        <v>8033</v>
      </c>
      <c r="O3504" s="1">
        <v>2022</v>
      </c>
      <c r="P3504" s="1">
        <v>93252</v>
      </c>
      <c r="Q3504" s="1" t="s">
        <v>8250</v>
      </c>
      <c r="R3504" s="1"/>
      <c r="S3504" s="1" t="s">
        <v>24489</v>
      </c>
      <c r="T3504" s="1" t="s">
        <v>6826</v>
      </c>
      <c r="U3504" s="1"/>
      <c r="V3504" s="1" t="s">
        <v>8142</v>
      </c>
      <c r="W3504" s="1" t="s">
        <v>6826</v>
      </c>
    </row>
    <row r="3505" spans="1:23" x14ac:dyDescent="0.25">
      <c r="A3505" s="1">
        <v>1005635</v>
      </c>
      <c r="B3505" s="5" t="str">
        <f>VLOOKUP(H3505,'FIPS Basin X-walk'!$A$2:$F$3224,6,FALSE)</f>
        <v>San Joaquin Basin</v>
      </c>
      <c r="C3505" s="1" t="s">
        <v>8210</v>
      </c>
      <c r="D3505" s="1"/>
      <c r="E3505" s="1"/>
      <c r="F3505" s="1" t="s">
        <v>1508</v>
      </c>
      <c r="G3505" s="1" t="s">
        <v>8197</v>
      </c>
      <c r="H3505" s="1">
        <v>6029</v>
      </c>
      <c r="I3505" s="1">
        <v>1005635</v>
      </c>
      <c r="J3505" s="1">
        <v>35.092329999999997</v>
      </c>
      <c r="K3505" s="1">
        <v>-119.407371</v>
      </c>
      <c r="L3505" s="1"/>
      <c r="M3505" s="1" t="s">
        <v>1489</v>
      </c>
      <c r="N3505" s="1" t="s">
        <v>8033</v>
      </c>
      <c r="O3505" s="1">
        <v>2022</v>
      </c>
      <c r="P3505" s="1">
        <v>93252</v>
      </c>
      <c r="Q3505" s="1" t="s">
        <v>8266</v>
      </c>
      <c r="R3505" s="1"/>
      <c r="S3505" s="1" t="s">
        <v>24489</v>
      </c>
      <c r="T3505" s="1" t="s">
        <v>6826</v>
      </c>
      <c r="U3505" s="1"/>
      <c r="V3505" s="1" t="s">
        <v>8142</v>
      </c>
      <c r="W3505" s="1" t="s">
        <v>6826</v>
      </c>
    </row>
    <row r="3506" spans="1:23" x14ac:dyDescent="0.25">
      <c r="A3506" s="1">
        <v>1006914</v>
      </c>
      <c r="B3506" s="5" t="str">
        <f>VLOOKUP(H3506,'FIPS Basin X-walk'!$A$2:$F$3224,6,FALSE)</f>
        <v>San Joaquin Basin</v>
      </c>
      <c r="C3506" s="1" t="s">
        <v>8210</v>
      </c>
      <c r="D3506" s="1"/>
      <c r="E3506" s="1"/>
      <c r="F3506" s="1" t="s">
        <v>1508</v>
      </c>
      <c r="G3506" s="1" t="s">
        <v>8197</v>
      </c>
      <c r="H3506" s="1">
        <v>6029</v>
      </c>
      <c r="I3506" s="1">
        <v>1006914</v>
      </c>
      <c r="J3506" s="1">
        <v>35.092329999999997</v>
      </c>
      <c r="K3506" s="1">
        <v>-119.407371</v>
      </c>
      <c r="L3506" s="1"/>
      <c r="M3506" s="1" t="s">
        <v>1489</v>
      </c>
      <c r="N3506" s="1" t="s">
        <v>8033</v>
      </c>
      <c r="O3506" s="1">
        <v>2022</v>
      </c>
      <c r="P3506" s="1">
        <v>93252</v>
      </c>
      <c r="Q3506" s="1" t="s">
        <v>8281</v>
      </c>
      <c r="R3506" s="1"/>
      <c r="S3506" s="1" t="s">
        <v>24489</v>
      </c>
      <c r="T3506" s="1" t="s">
        <v>6826</v>
      </c>
      <c r="U3506" s="1"/>
      <c r="V3506" s="1" t="s">
        <v>8142</v>
      </c>
      <c r="W3506" s="1" t="s">
        <v>6826</v>
      </c>
    </row>
    <row r="3507" spans="1:23" x14ac:dyDescent="0.25">
      <c r="A3507" s="1">
        <v>1012480</v>
      </c>
      <c r="B3507" s="5" t="str">
        <f>VLOOKUP(H3507,'FIPS Basin X-walk'!$A$2:$F$3224,6,FALSE)</f>
        <v>San Joaquin Basin</v>
      </c>
      <c r="C3507" s="1" t="s">
        <v>8210</v>
      </c>
      <c r="D3507" s="1"/>
      <c r="E3507" s="1"/>
      <c r="F3507" s="1" t="s">
        <v>1508</v>
      </c>
      <c r="G3507" s="1" t="s">
        <v>8197</v>
      </c>
      <c r="H3507" s="1">
        <v>6029</v>
      </c>
      <c r="I3507" s="1">
        <v>1012480</v>
      </c>
      <c r="J3507" s="1">
        <v>35.092329999999997</v>
      </c>
      <c r="K3507" s="1">
        <v>-119.407371</v>
      </c>
      <c r="L3507" s="1"/>
      <c r="M3507" s="1" t="s">
        <v>1489</v>
      </c>
      <c r="N3507" s="1" t="s">
        <v>8033</v>
      </c>
      <c r="O3507" s="1">
        <v>2022</v>
      </c>
      <c r="P3507" s="1">
        <v>93525</v>
      </c>
      <c r="Q3507" s="1" t="s">
        <v>23910</v>
      </c>
      <c r="R3507" s="1"/>
      <c r="S3507" s="1" t="s">
        <v>24489</v>
      </c>
      <c r="T3507" s="1" t="s">
        <v>6826</v>
      </c>
      <c r="U3507" s="1"/>
      <c r="V3507" s="1" t="s">
        <v>8142</v>
      </c>
      <c r="W3507" s="1" t="s">
        <v>6826</v>
      </c>
    </row>
    <row r="3508" spans="1:23" x14ac:dyDescent="0.25">
      <c r="A3508" s="1">
        <v>1002315</v>
      </c>
      <c r="B3508" s="5" t="str">
        <f>VLOOKUP(H3508,'FIPS Basin X-walk'!$A$2:$F$3224,6,FALSE)</f>
        <v>San Joaquin Basin</v>
      </c>
      <c r="C3508" s="1" t="s">
        <v>8238</v>
      </c>
      <c r="D3508" s="1"/>
      <c r="E3508" s="1"/>
      <c r="F3508" s="1" t="s">
        <v>8239</v>
      </c>
      <c r="G3508" s="1" t="s">
        <v>8197</v>
      </c>
      <c r="H3508" s="1">
        <v>6029</v>
      </c>
      <c r="I3508" s="1">
        <v>1002315</v>
      </c>
      <c r="J3508" s="1">
        <v>35.299878999999997</v>
      </c>
      <c r="K3508" s="1">
        <v>-119.742604</v>
      </c>
      <c r="L3508" s="1"/>
      <c r="M3508" s="1" t="s">
        <v>1489</v>
      </c>
      <c r="N3508" s="1" t="s">
        <v>8033</v>
      </c>
      <c r="O3508" s="1">
        <v>2022</v>
      </c>
      <c r="P3508" s="1">
        <v>93251</v>
      </c>
      <c r="Q3508" s="1" t="s">
        <v>8269</v>
      </c>
      <c r="R3508" s="1"/>
      <c r="S3508" s="1" t="s">
        <v>24489</v>
      </c>
      <c r="T3508" s="1" t="s">
        <v>6826</v>
      </c>
      <c r="U3508" s="1"/>
      <c r="V3508" s="1" t="s">
        <v>8142</v>
      </c>
      <c r="W3508" s="1" t="s">
        <v>6826</v>
      </c>
    </row>
    <row r="3509" spans="1:23" x14ac:dyDescent="0.25">
      <c r="A3509" s="1">
        <v>1005790</v>
      </c>
      <c r="B3509" s="5" t="str">
        <f>VLOOKUP(H3509,'FIPS Basin X-walk'!$A$2:$F$3224,6,FALSE)</f>
        <v>San Joaquin Basin</v>
      </c>
      <c r="C3509" s="1" t="s">
        <v>8238</v>
      </c>
      <c r="D3509" s="1"/>
      <c r="E3509" s="1"/>
      <c r="F3509" s="1" t="s">
        <v>8239</v>
      </c>
      <c r="G3509" s="1" t="s">
        <v>8197</v>
      </c>
      <c r="H3509" s="1">
        <v>6029</v>
      </c>
      <c r="I3509" s="1">
        <v>1005790</v>
      </c>
      <c r="J3509" s="1">
        <v>35.299878999999997</v>
      </c>
      <c r="K3509" s="1">
        <v>-119.742604</v>
      </c>
      <c r="L3509" s="1"/>
      <c r="M3509" s="1" t="s">
        <v>1489</v>
      </c>
      <c r="N3509" s="1" t="s">
        <v>8033</v>
      </c>
      <c r="O3509" s="1">
        <v>2022</v>
      </c>
      <c r="P3509" s="1">
        <v>93251</v>
      </c>
      <c r="Q3509" s="1" t="s">
        <v>8308</v>
      </c>
      <c r="R3509" s="1"/>
      <c r="S3509" s="1" t="s">
        <v>24489</v>
      </c>
      <c r="T3509" s="1" t="s">
        <v>6828</v>
      </c>
      <c r="U3509" s="1"/>
      <c r="V3509" s="1" t="s">
        <v>8142</v>
      </c>
      <c r="W3509" s="1" t="s">
        <v>6828</v>
      </c>
    </row>
    <row r="3510" spans="1:23" x14ac:dyDescent="0.25">
      <c r="A3510" s="1">
        <v>1006844</v>
      </c>
      <c r="B3510" s="5" t="str">
        <f>VLOOKUP(H3510,'FIPS Basin X-walk'!$A$2:$F$3224,6,FALSE)</f>
        <v>San Joaquin Basin</v>
      </c>
      <c r="C3510" s="1" t="s">
        <v>8238</v>
      </c>
      <c r="D3510" s="1"/>
      <c r="E3510" s="1"/>
      <c r="F3510" s="1" t="s">
        <v>8239</v>
      </c>
      <c r="G3510" s="1" t="s">
        <v>8197</v>
      </c>
      <c r="H3510" s="1">
        <v>6029</v>
      </c>
      <c r="I3510" s="1">
        <v>1006844</v>
      </c>
      <c r="J3510" s="1">
        <v>35.299878999999997</v>
      </c>
      <c r="K3510" s="1">
        <v>-119.742604</v>
      </c>
      <c r="L3510" s="1"/>
      <c r="M3510" s="1" t="s">
        <v>1489</v>
      </c>
      <c r="N3510" s="1" t="s">
        <v>8033</v>
      </c>
      <c r="O3510" s="1">
        <v>2022</v>
      </c>
      <c r="P3510" s="1">
        <v>93251</v>
      </c>
      <c r="Q3510" s="1" t="s">
        <v>8240</v>
      </c>
      <c r="R3510" s="1"/>
      <c r="S3510" s="1" t="s">
        <v>24489</v>
      </c>
      <c r="T3510" s="1" t="s">
        <v>6826</v>
      </c>
      <c r="U3510" s="1"/>
      <c r="V3510" s="1" t="s">
        <v>8142</v>
      </c>
      <c r="W3510" s="1" t="s">
        <v>6826</v>
      </c>
    </row>
    <row r="3511" spans="1:23" x14ac:dyDescent="0.25">
      <c r="A3511" s="1">
        <v>1006845</v>
      </c>
      <c r="B3511" s="5" t="str">
        <f>VLOOKUP(H3511,'FIPS Basin X-walk'!$A$2:$F$3224,6,FALSE)</f>
        <v>San Joaquin Basin</v>
      </c>
      <c r="C3511" s="1" t="s">
        <v>8238</v>
      </c>
      <c r="D3511" s="1"/>
      <c r="E3511" s="1"/>
      <c r="F3511" s="1" t="s">
        <v>8239</v>
      </c>
      <c r="G3511" s="1" t="s">
        <v>8197</v>
      </c>
      <c r="H3511" s="1">
        <v>6029</v>
      </c>
      <c r="I3511" s="1">
        <v>1006845</v>
      </c>
      <c r="J3511" s="1">
        <v>35.453060000000001</v>
      </c>
      <c r="K3511" s="1">
        <v>-119.719337</v>
      </c>
      <c r="L3511" s="1"/>
      <c r="M3511" s="1" t="s">
        <v>1489</v>
      </c>
      <c r="N3511" s="1" t="s">
        <v>8033</v>
      </c>
      <c r="O3511" s="1">
        <v>2022</v>
      </c>
      <c r="P3511" s="1">
        <v>93251</v>
      </c>
      <c r="Q3511" s="1" t="s">
        <v>8251</v>
      </c>
      <c r="R3511" s="1"/>
      <c r="S3511" s="1" t="s">
        <v>24489</v>
      </c>
      <c r="T3511" s="1" t="s">
        <v>6828</v>
      </c>
      <c r="U3511" s="1"/>
      <c r="V3511" s="1" t="s">
        <v>8142</v>
      </c>
      <c r="W3511" s="1" t="s">
        <v>6828</v>
      </c>
    </row>
    <row r="3512" spans="1:23" x14ac:dyDescent="0.25">
      <c r="A3512" s="1">
        <v>1010581</v>
      </c>
      <c r="B3512" s="5" t="str">
        <f>VLOOKUP(H3512,'FIPS Basin X-walk'!$A$2:$F$3224,6,FALSE)</f>
        <v>San Joaquin Basin</v>
      </c>
      <c r="C3512" s="1" t="s">
        <v>8270</v>
      </c>
      <c r="D3512" s="1"/>
      <c r="E3512" s="1"/>
      <c r="F3512" s="1" t="s">
        <v>8271</v>
      </c>
      <c r="G3512" s="1" t="s">
        <v>8197</v>
      </c>
      <c r="H3512" s="1">
        <v>6029</v>
      </c>
      <c r="I3512" s="1">
        <v>1010581</v>
      </c>
      <c r="J3512" s="1">
        <v>35.059251000000003</v>
      </c>
      <c r="K3512" s="1">
        <v>-119.02406000000001</v>
      </c>
      <c r="L3512" s="1"/>
      <c r="M3512" s="1" t="s">
        <v>1489</v>
      </c>
      <c r="N3512" s="1" t="s">
        <v>8033</v>
      </c>
      <c r="O3512" s="1">
        <v>2022</v>
      </c>
      <c r="P3512" s="1">
        <v>93313</v>
      </c>
      <c r="Q3512" s="1" t="s">
        <v>417</v>
      </c>
      <c r="R3512" s="1"/>
      <c r="S3512" s="1" t="s">
        <v>24435</v>
      </c>
      <c r="T3512" s="1" t="s">
        <v>6826</v>
      </c>
      <c r="U3512" s="1"/>
      <c r="V3512" s="1" t="s">
        <v>8272</v>
      </c>
      <c r="W3512" s="1" t="s">
        <v>6826</v>
      </c>
    </row>
    <row r="3513" spans="1:23" x14ac:dyDescent="0.25">
      <c r="A3513" s="1">
        <v>1006842</v>
      </c>
      <c r="B3513" s="5" t="str">
        <f>VLOOKUP(H3513,'FIPS Basin X-walk'!$A$2:$F$3224,6,FALSE)</f>
        <v>San Joaquin Basin</v>
      </c>
      <c r="C3513" s="1" t="s">
        <v>8275</v>
      </c>
      <c r="D3513" s="1"/>
      <c r="E3513" s="1" t="s">
        <v>6828</v>
      </c>
      <c r="F3513" s="1" t="s">
        <v>8276</v>
      </c>
      <c r="G3513" s="1" t="s">
        <v>8197</v>
      </c>
      <c r="H3513" s="1">
        <v>6029</v>
      </c>
      <c r="I3513" s="1">
        <v>1006842</v>
      </c>
      <c r="J3513" s="1">
        <v>35.028104512470698</v>
      </c>
      <c r="K3513" s="1">
        <v>-118.31437824515299</v>
      </c>
      <c r="L3513" s="1"/>
      <c r="M3513" s="1" t="s">
        <v>1489</v>
      </c>
      <c r="N3513" s="1" t="s">
        <v>8033</v>
      </c>
      <c r="O3513" s="1">
        <v>2022</v>
      </c>
      <c r="P3513" s="1">
        <v>93501</v>
      </c>
      <c r="Q3513" s="1" t="s">
        <v>8277</v>
      </c>
      <c r="R3513" s="1"/>
      <c r="S3513" s="1" t="s">
        <v>24441</v>
      </c>
      <c r="T3513" s="1" t="s">
        <v>6826</v>
      </c>
      <c r="U3513" s="1"/>
      <c r="V3513" s="1" t="s">
        <v>7681</v>
      </c>
      <c r="W3513" s="1" t="s">
        <v>6826</v>
      </c>
    </row>
    <row r="3514" spans="1:23" x14ac:dyDescent="0.25">
      <c r="A3514" s="1">
        <v>1000064</v>
      </c>
      <c r="B3514" s="5" t="str">
        <f>VLOOKUP(H3514,'FIPS Basin X-walk'!$A$2:$F$3224,6,FALSE)</f>
        <v>San Joaquin Basin</v>
      </c>
      <c r="C3514" s="1" t="s">
        <v>8303</v>
      </c>
      <c r="D3514" s="1"/>
      <c r="E3514" s="1"/>
      <c r="F3514" s="1" t="s">
        <v>8304</v>
      </c>
      <c r="G3514" s="1" t="s">
        <v>8197</v>
      </c>
      <c r="H3514" s="1">
        <v>6029</v>
      </c>
      <c r="I3514" s="1">
        <v>1000064</v>
      </c>
      <c r="J3514" s="1">
        <v>35.447778</v>
      </c>
      <c r="K3514" s="1">
        <v>-119.26</v>
      </c>
      <c r="L3514" s="1"/>
      <c r="M3514" s="1" t="s">
        <v>1489</v>
      </c>
      <c r="N3514" s="1" t="s">
        <v>8033</v>
      </c>
      <c r="O3514" s="1">
        <v>2022</v>
      </c>
      <c r="P3514" s="1">
        <v>93263</v>
      </c>
      <c r="Q3514" s="1" t="s">
        <v>1148</v>
      </c>
      <c r="R3514" s="1"/>
      <c r="S3514" s="1" t="s">
        <v>24399</v>
      </c>
      <c r="T3514" s="1" t="s">
        <v>6826</v>
      </c>
      <c r="U3514" s="1"/>
      <c r="V3514" s="1" t="s">
        <v>8305</v>
      </c>
      <c r="W3514" s="1" t="s">
        <v>6826</v>
      </c>
    </row>
    <row r="3515" spans="1:23" x14ac:dyDescent="0.25">
      <c r="A3515" s="1">
        <v>1006750</v>
      </c>
      <c r="B3515" s="5" t="str">
        <f>VLOOKUP(H3515,'FIPS Basin X-walk'!$A$2:$F$3224,6,FALSE)</f>
        <v>San Joaquin Basin</v>
      </c>
      <c r="C3515" s="1" t="s">
        <v>8203</v>
      </c>
      <c r="D3515" s="1"/>
      <c r="E3515" s="1"/>
      <c r="F3515" s="1" t="s">
        <v>8204</v>
      </c>
      <c r="G3515" s="1" t="s">
        <v>8197</v>
      </c>
      <c r="H3515" s="1">
        <v>6029</v>
      </c>
      <c r="I3515" s="1">
        <v>1006750</v>
      </c>
      <c r="J3515" s="1">
        <v>35.180624000000002</v>
      </c>
      <c r="K3515" s="1">
        <v>-119.459701</v>
      </c>
      <c r="L3515" s="1"/>
      <c r="M3515" s="1" t="s">
        <v>1489</v>
      </c>
      <c r="N3515" s="1" t="s">
        <v>8033</v>
      </c>
      <c r="O3515" s="1">
        <v>2022</v>
      </c>
      <c r="P3515" s="1">
        <v>93268</v>
      </c>
      <c r="Q3515" s="1" t="s">
        <v>881</v>
      </c>
      <c r="R3515" s="1"/>
      <c r="S3515" s="1" t="s">
        <v>24489</v>
      </c>
      <c r="T3515" s="1" t="s">
        <v>6826</v>
      </c>
      <c r="U3515" s="1"/>
      <c r="V3515" s="1" t="s">
        <v>8205</v>
      </c>
      <c r="W3515" s="1" t="s">
        <v>6826</v>
      </c>
    </row>
    <row r="3516" spans="1:23" x14ac:dyDescent="0.25">
      <c r="A3516" s="1">
        <v>1002566</v>
      </c>
      <c r="B3516" s="5" t="str">
        <f>VLOOKUP(H3516,'FIPS Basin X-walk'!$A$2:$F$3224,6,FALSE)</f>
        <v>San Joaquin Basin</v>
      </c>
      <c r="C3516" s="1" t="s">
        <v>8254</v>
      </c>
      <c r="D3516" s="1"/>
      <c r="E3516" s="1" t="s">
        <v>6828</v>
      </c>
      <c r="F3516" s="1" t="s">
        <v>8255</v>
      </c>
      <c r="G3516" s="1" t="s">
        <v>8197</v>
      </c>
      <c r="H3516" s="1">
        <v>6029</v>
      </c>
      <c r="I3516" s="1">
        <v>1002566</v>
      </c>
      <c r="J3516" s="1">
        <v>35.122790000000002</v>
      </c>
      <c r="K3516" s="1">
        <v>-118.369304</v>
      </c>
      <c r="L3516" s="1"/>
      <c r="M3516" s="1" t="s">
        <v>1489</v>
      </c>
      <c r="N3516" s="1" t="s">
        <v>8033</v>
      </c>
      <c r="O3516" s="1">
        <v>2022</v>
      </c>
      <c r="P3516" s="1">
        <v>93561</v>
      </c>
      <c r="Q3516" s="1" t="s">
        <v>24944</v>
      </c>
      <c r="R3516" s="1"/>
      <c r="S3516" s="1" t="s">
        <v>24441</v>
      </c>
      <c r="T3516" s="1" t="s">
        <v>6826</v>
      </c>
      <c r="U3516" s="1"/>
      <c r="V3516" s="1" t="s">
        <v>14455</v>
      </c>
      <c r="W3516" s="1" t="s">
        <v>6826</v>
      </c>
    </row>
    <row r="3517" spans="1:23" x14ac:dyDescent="0.25">
      <c r="A3517" s="1">
        <v>1005164</v>
      </c>
      <c r="B3517" s="5" t="str">
        <f>VLOOKUP(H3517,'FIPS Basin X-walk'!$A$2:$F$3224,6,FALSE)</f>
        <v>San Joaquin Basin</v>
      </c>
      <c r="C3517" s="1" t="s">
        <v>8243</v>
      </c>
      <c r="D3517" s="1"/>
      <c r="E3517" s="1"/>
      <c r="F3517" s="1" t="s">
        <v>8244</v>
      </c>
      <c r="G3517" s="1" t="s">
        <v>8197</v>
      </c>
      <c r="H3517" s="1">
        <v>6029</v>
      </c>
      <c r="I3517" s="1">
        <v>1005164</v>
      </c>
      <c r="J3517" s="1">
        <v>35.240839999999999</v>
      </c>
      <c r="K3517" s="1">
        <v>-119.36056000000001</v>
      </c>
      <c r="L3517" s="1"/>
      <c r="M3517" s="1" t="s">
        <v>1489</v>
      </c>
      <c r="N3517" s="1" t="s">
        <v>8033</v>
      </c>
      <c r="O3517" s="1">
        <v>2022</v>
      </c>
      <c r="P3517" s="1">
        <v>93276</v>
      </c>
      <c r="Q3517" s="1" t="s">
        <v>25472</v>
      </c>
      <c r="R3517" s="1"/>
      <c r="S3517" s="1" t="s">
        <v>24399</v>
      </c>
      <c r="T3517" s="1" t="s">
        <v>6828</v>
      </c>
      <c r="U3517" s="1"/>
      <c r="V3517" s="1" t="s">
        <v>8245</v>
      </c>
      <c r="W3517" s="1" t="s">
        <v>6828</v>
      </c>
    </row>
    <row r="3518" spans="1:23" x14ac:dyDescent="0.25">
      <c r="A3518" s="1">
        <v>1005446</v>
      </c>
      <c r="B3518" s="5" t="str">
        <f>VLOOKUP(H3518,'FIPS Basin X-walk'!$A$2:$F$3224,6,FALSE)</f>
        <v>San Joaquin Basin</v>
      </c>
      <c r="C3518" s="1" t="s">
        <v>8306</v>
      </c>
      <c r="D3518" s="1"/>
      <c r="E3518" s="1"/>
      <c r="F3518" s="1" t="s">
        <v>8244</v>
      </c>
      <c r="G3518" s="1" t="s">
        <v>8197</v>
      </c>
      <c r="H3518" s="1">
        <v>6029</v>
      </c>
      <c r="I3518" s="1">
        <v>1005446</v>
      </c>
      <c r="J3518" s="1">
        <v>35.280555</v>
      </c>
      <c r="K3518" s="1">
        <v>-119.311943</v>
      </c>
      <c r="L3518" s="1"/>
      <c r="M3518" s="1" t="s">
        <v>1489</v>
      </c>
      <c r="N3518" s="1" t="s">
        <v>8033</v>
      </c>
      <c r="O3518" s="1">
        <v>2022</v>
      </c>
      <c r="P3518" s="1">
        <v>93276</v>
      </c>
      <c r="Q3518" s="1" t="s">
        <v>1188</v>
      </c>
      <c r="R3518" s="1"/>
      <c r="S3518" s="1" t="s">
        <v>24399</v>
      </c>
      <c r="T3518" s="1" t="s">
        <v>6828</v>
      </c>
      <c r="U3518" s="1"/>
      <c r="V3518" s="1" t="s">
        <v>8307</v>
      </c>
      <c r="W3518" s="1" t="s">
        <v>6826</v>
      </c>
    </row>
    <row r="3519" spans="1:23" x14ac:dyDescent="0.25">
      <c r="A3519" s="1">
        <v>1000276</v>
      </c>
      <c r="B3519" s="5" t="str">
        <f>VLOOKUP(H3519,'FIPS Basin X-walk'!$A$2:$F$3224,6,FALSE)</f>
        <v>Piedmont-Blue Ridge Prov</v>
      </c>
      <c r="C3519" s="1" t="s">
        <v>19793</v>
      </c>
      <c r="D3519" s="1"/>
      <c r="E3519" s="1"/>
      <c r="F3519" s="1" t="s">
        <v>19794</v>
      </c>
      <c r="G3519" s="1" t="s">
        <v>1604</v>
      </c>
      <c r="H3519" s="1">
        <v>45055</v>
      </c>
      <c r="I3519" s="1">
        <v>1000276</v>
      </c>
      <c r="J3519" s="1">
        <v>34.233699999999999</v>
      </c>
      <c r="K3519" s="1">
        <v>-80.658000000000001</v>
      </c>
      <c r="L3519" s="1"/>
      <c r="M3519" s="1" t="s">
        <v>1527</v>
      </c>
      <c r="N3519" s="1" t="s">
        <v>19642</v>
      </c>
      <c r="O3519" s="1">
        <v>2022</v>
      </c>
      <c r="P3519" s="1">
        <v>29078</v>
      </c>
      <c r="Q3519" s="1" t="s">
        <v>19795</v>
      </c>
      <c r="R3519" s="1" t="s">
        <v>24459</v>
      </c>
      <c r="S3519" s="1" t="s">
        <v>24414</v>
      </c>
      <c r="T3519" s="1" t="s">
        <v>6826</v>
      </c>
      <c r="U3519" s="1"/>
      <c r="V3519" s="1" t="s">
        <v>6889</v>
      </c>
      <c r="W3519" s="1" t="s">
        <v>6826</v>
      </c>
    </row>
    <row r="3520" spans="1:23" x14ac:dyDescent="0.25">
      <c r="A3520" s="1">
        <v>1005816</v>
      </c>
      <c r="B3520" s="5" t="str">
        <f>VLOOKUP(H3520,'FIPS Basin X-walk'!$A$2:$F$3224,6,FALSE)</f>
        <v>Permian Basin</v>
      </c>
      <c r="C3520" s="1" t="s">
        <v>25606</v>
      </c>
      <c r="D3520" s="1"/>
      <c r="E3520" s="1"/>
      <c r="F3520" s="1" t="s">
        <v>23628</v>
      </c>
      <c r="G3520" s="1" t="s">
        <v>25607</v>
      </c>
      <c r="H3520" s="1">
        <v>48267</v>
      </c>
      <c r="I3520" s="1">
        <v>1005816</v>
      </c>
      <c r="J3520" s="1">
        <v>30.384170999999998</v>
      </c>
      <c r="K3520" s="1">
        <v>-99.896941999999996</v>
      </c>
      <c r="L3520" s="1"/>
      <c r="M3520" s="1" t="s">
        <v>1485</v>
      </c>
      <c r="N3520" s="1" t="s">
        <v>9148</v>
      </c>
      <c r="O3520" s="1">
        <v>2022</v>
      </c>
      <c r="P3520" s="1">
        <v>76849</v>
      </c>
      <c r="Q3520" s="1" t="s">
        <v>573</v>
      </c>
      <c r="R3520" s="1"/>
      <c r="S3520" s="1" t="s">
        <v>24435</v>
      </c>
      <c r="T3520" s="1" t="s">
        <v>6826</v>
      </c>
      <c r="U3520" s="1"/>
      <c r="V3520" s="1" t="s">
        <v>7521</v>
      </c>
      <c r="W3520" s="1" t="s">
        <v>6826</v>
      </c>
    </row>
    <row r="3521" spans="1:23" x14ac:dyDescent="0.25">
      <c r="A3521" s="1">
        <v>1006300</v>
      </c>
      <c r="B3521" s="5" t="str">
        <f>VLOOKUP(H3521,'FIPS Basin X-walk'!$A$2:$F$3224,6,FALSE)</f>
        <v>Atlantic Coast Basin</v>
      </c>
      <c r="C3521" s="1" t="s">
        <v>22294</v>
      </c>
      <c r="D3521" s="1"/>
      <c r="E3521" s="1"/>
      <c r="F3521" s="1" t="s">
        <v>22295</v>
      </c>
      <c r="G3521" s="1" t="s">
        <v>22296</v>
      </c>
      <c r="H3521" s="1">
        <v>51097</v>
      </c>
      <c r="I3521" s="1">
        <v>1006300</v>
      </c>
      <c r="J3521" s="1">
        <v>37.667299999999997</v>
      </c>
      <c r="K3521" s="1">
        <v>-76.767499999999998</v>
      </c>
      <c r="L3521" s="1"/>
      <c r="M3521" s="1" t="s">
        <v>1486</v>
      </c>
      <c r="N3521" s="1" t="s">
        <v>15119</v>
      </c>
      <c r="O3521" s="1">
        <v>2022</v>
      </c>
      <c r="P3521" s="1">
        <v>23091</v>
      </c>
      <c r="Q3521" s="1" t="s">
        <v>22297</v>
      </c>
      <c r="R3521" s="1"/>
      <c r="S3521" s="1" t="s">
        <v>24358</v>
      </c>
      <c r="T3521" s="1" t="s">
        <v>6826</v>
      </c>
      <c r="U3521" s="1"/>
      <c r="V3521" s="1" t="s">
        <v>6952</v>
      </c>
      <c r="W3521" s="1" t="s">
        <v>6826</v>
      </c>
    </row>
    <row r="3522" spans="1:23" x14ac:dyDescent="0.25">
      <c r="A3522" s="1">
        <v>1000639</v>
      </c>
      <c r="B3522" s="5" t="str">
        <f>VLOOKUP(H3522,'FIPS Basin X-walk'!$A$2:$F$3224,6,FALSE)</f>
        <v>Puget Sound Province</v>
      </c>
      <c r="C3522" s="1" t="s">
        <v>22585</v>
      </c>
      <c r="D3522" s="1"/>
      <c r="E3522" s="1"/>
      <c r="F3522" s="1" t="s">
        <v>16695</v>
      </c>
      <c r="G3522" s="1" t="s">
        <v>22586</v>
      </c>
      <c r="H3522" s="1">
        <v>53033</v>
      </c>
      <c r="I3522" s="1">
        <v>1000639</v>
      </c>
      <c r="J3522" s="1">
        <v>47.283625000000001</v>
      </c>
      <c r="K3522" s="1">
        <v>-122.24276999999999</v>
      </c>
      <c r="L3522" s="1"/>
      <c r="M3522" s="1" t="s">
        <v>1480</v>
      </c>
      <c r="N3522" s="1" t="s">
        <v>9611</v>
      </c>
      <c r="O3522" s="1">
        <v>2022</v>
      </c>
      <c r="P3522" s="1">
        <v>98001</v>
      </c>
      <c r="Q3522" s="1" t="s">
        <v>22587</v>
      </c>
      <c r="R3522" s="1"/>
      <c r="S3522" s="1" t="s">
        <v>24495</v>
      </c>
      <c r="T3522" s="1" t="s">
        <v>6826</v>
      </c>
      <c r="U3522" s="1"/>
      <c r="V3522" s="1" t="s">
        <v>15690</v>
      </c>
      <c r="W3522" s="1" t="s">
        <v>6826</v>
      </c>
    </row>
    <row r="3523" spans="1:23" x14ac:dyDescent="0.25">
      <c r="A3523" s="1">
        <v>1005387</v>
      </c>
      <c r="B3523" s="5" t="str">
        <f>VLOOKUP(H3523,'FIPS Basin X-walk'!$A$2:$F$3224,6,FALSE)</f>
        <v>Puget Sound Province</v>
      </c>
      <c r="C3523" s="1" t="s">
        <v>22591</v>
      </c>
      <c r="D3523" s="1"/>
      <c r="E3523" s="1"/>
      <c r="F3523" s="1" t="s">
        <v>18179</v>
      </c>
      <c r="G3523" s="1" t="s">
        <v>22586</v>
      </c>
      <c r="H3523" s="1">
        <v>53033</v>
      </c>
      <c r="I3523" s="1">
        <v>1005387</v>
      </c>
      <c r="J3523" s="1">
        <v>47.613729999999997</v>
      </c>
      <c r="K3523" s="1">
        <v>-122.19453</v>
      </c>
      <c r="L3523" s="1"/>
      <c r="M3523" s="1" t="s">
        <v>1480</v>
      </c>
      <c r="N3523" s="1" t="s">
        <v>9611</v>
      </c>
      <c r="O3523" s="1">
        <v>2022</v>
      </c>
      <c r="P3523" s="1">
        <v>98004</v>
      </c>
      <c r="Q3523" s="1" t="s">
        <v>1388</v>
      </c>
      <c r="R3523" s="1"/>
      <c r="S3523" s="1" t="s">
        <v>24359</v>
      </c>
      <c r="T3523" s="1" t="s">
        <v>6826</v>
      </c>
      <c r="U3523" s="1"/>
      <c r="V3523" s="1" t="s">
        <v>22550</v>
      </c>
      <c r="W3523" s="1" t="s">
        <v>6826</v>
      </c>
    </row>
    <row r="3524" spans="1:23" x14ac:dyDescent="0.25">
      <c r="A3524" s="1">
        <v>1010301</v>
      </c>
      <c r="B3524" s="5" t="str">
        <f>VLOOKUP(H3524,'FIPS Basin X-walk'!$A$2:$F$3224,6,FALSE)</f>
        <v>Puget Sound Province</v>
      </c>
      <c r="C3524" s="1" t="s">
        <v>22598</v>
      </c>
      <c r="D3524" s="1"/>
      <c r="E3524" s="1"/>
      <c r="F3524" s="1" t="s">
        <v>18179</v>
      </c>
      <c r="G3524" s="1" t="s">
        <v>22586</v>
      </c>
      <c r="H3524" s="1">
        <v>53033</v>
      </c>
      <c r="I3524" s="1">
        <v>1010301</v>
      </c>
      <c r="J3524" s="1">
        <v>47.613729999999997</v>
      </c>
      <c r="K3524" s="1">
        <v>-122.19453</v>
      </c>
      <c r="L3524" s="1"/>
      <c r="M3524" s="1" t="s">
        <v>1480</v>
      </c>
      <c r="N3524" s="1" t="s">
        <v>9611</v>
      </c>
      <c r="O3524" s="1">
        <v>2022</v>
      </c>
      <c r="P3524" s="1">
        <v>98004</v>
      </c>
      <c r="Q3524" s="1" t="s">
        <v>22599</v>
      </c>
      <c r="R3524" s="1"/>
      <c r="S3524" s="1" t="s">
        <v>24361</v>
      </c>
      <c r="T3524" s="1" t="s">
        <v>6826</v>
      </c>
      <c r="U3524" s="1"/>
      <c r="V3524" s="1" t="s">
        <v>22550</v>
      </c>
      <c r="W3524" s="1" t="s">
        <v>6826</v>
      </c>
    </row>
    <row r="3525" spans="1:23" x14ac:dyDescent="0.25">
      <c r="A3525" s="1">
        <v>1007822</v>
      </c>
      <c r="B3525" s="5" t="str">
        <f>VLOOKUP(H3525,'FIPS Basin X-walk'!$A$2:$F$3224,6,FALSE)</f>
        <v>Puget Sound Province</v>
      </c>
      <c r="C3525" s="1" t="s">
        <v>22588</v>
      </c>
      <c r="D3525" s="1"/>
      <c r="E3525" s="1"/>
      <c r="F3525" s="1" t="s">
        <v>22589</v>
      </c>
      <c r="G3525" s="1" t="s">
        <v>22586</v>
      </c>
      <c r="H3525" s="1">
        <v>53033</v>
      </c>
      <c r="I3525" s="1">
        <v>1007822</v>
      </c>
      <c r="J3525" s="1">
        <v>47.462625000000003</v>
      </c>
      <c r="K3525" s="1">
        <v>-122.046025</v>
      </c>
      <c r="L3525" s="1"/>
      <c r="M3525" s="1" t="s">
        <v>1480</v>
      </c>
      <c r="N3525" s="1" t="s">
        <v>9611</v>
      </c>
      <c r="O3525" s="1">
        <v>2022</v>
      </c>
      <c r="P3525" s="1">
        <v>98038</v>
      </c>
      <c r="Q3525" s="1" t="s">
        <v>22590</v>
      </c>
      <c r="R3525" s="1"/>
      <c r="S3525" s="1" t="s">
        <v>24358</v>
      </c>
      <c r="T3525" s="1" t="s">
        <v>6826</v>
      </c>
      <c r="U3525" s="1"/>
      <c r="V3525" s="1" t="s">
        <v>25912</v>
      </c>
      <c r="W3525" s="1" t="s">
        <v>6826</v>
      </c>
    </row>
    <row r="3526" spans="1:23" x14ac:dyDescent="0.25">
      <c r="A3526" s="1">
        <v>1000024</v>
      </c>
      <c r="B3526" s="5" t="str">
        <f>VLOOKUP(H3526,'FIPS Basin X-walk'!$A$2:$F$3224,6,FALSE)</f>
        <v>Puget Sound Province</v>
      </c>
      <c r="C3526" s="1" t="s">
        <v>22605</v>
      </c>
      <c r="D3526" s="1"/>
      <c r="E3526" s="1"/>
      <c r="F3526" s="1" t="s">
        <v>22596</v>
      </c>
      <c r="G3526" s="1" t="s">
        <v>22586</v>
      </c>
      <c r="H3526" s="1">
        <v>53033</v>
      </c>
      <c r="I3526" s="1">
        <v>1000024</v>
      </c>
      <c r="J3526" s="1">
        <v>47.551766999999998</v>
      </c>
      <c r="K3526" s="1">
        <v>-122.337152</v>
      </c>
      <c r="L3526" s="1"/>
      <c r="M3526" s="1" t="s">
        <v>1480</v>
      </c>
      <c r="N3526" s="1" t="s">
        <v>9611</v>
      </c>
      <c r="O3526" s="1">
        <v>2022</v>
      </c>
      <c r="P3526" s="1">
        <v>98134</v>
      </c>
      <c r="Q3526" s="1" t="s">
        <v>22606</v>
      </c>
      <c r="R3526" s="1"/>
      <c r="S3526" s="1" t="s">
        <v>24356</v>
      </c>
      <c r="T3526" s="1" t="s">
        <v>6826</v>
      </c>
      <c r="U3526" s="1"/>
      <c r="V3526" s="1" t="s">
        <v>8514</v>
      </c>
      <c r="W3526" s="1" t="s">
        <v>6826</v>
      </c>
    </row>
    <row r="3527" spans="1:23" x14ac:dyDescent="0.25">
      <c r="A3527" s="1">
        <v>1000029</v>
      </c>
      <c r="B3527" s="5" t="str">
        <f>VLOOKUP(H3527,'FIPS Basin X-walk'!$A$2:$F$3224,6,FALSE)</f>
        <v>Puget Sound Province</v>
      </c>
      <c r="C3527" s="1" t="s">
        <v>22607</v>
      </c>
      <c r="D3527" s="1"/>
      <c r="E3527" s="1"/>
      <c r="F3527" s="1" t="s">
        <v>22596</v>
      </c>
      <c r="G3527" s="1" t="s">
        <v>22586</v>
      </c>
      <c r="H3527" s="1">
        <v>53033</v>
      </c>
      <c r="I3527" s="1">
        <v>1000029</v>
      </c>
      <c r="J3527" s="1">
        <v>47.569330999999998</v>
      </c>
      <c r="K3527" s="1">
        <v>-122.367332</v>
      </c>
      <c r="L3527" s="1"/>
      <c r="M3527" s="1" t="s">
        <v>1480</v>
      </c>
      <c r="N3527" s="1" t="s">
        <v>9611</v>
      </c>
      <c r="O3527" s="1">
        <v>2022</v>
      </c>
      <c r="P3527" s="1">
        <v>98106</v>
      </c>
      <c r="Q3527" s="1" t="s">
        <v>22608</v>
      </c>
      <c r="R3527" s="1"/>
      <c r="S3527" s="1" t="s">
        <v>24372</v>
      </c>
      <c r="T3527" s="1" t="s">
        <v>6826</v>
      </c>
      <c r="U3527" s="1"/>
      <c r="V3527" s="1" t="s">
        <v>7021</v>
      </c>
      <c r="W3527" s="1" t="s">
        <v>6826</v>
      </c>
    </row>
    <row r="3528" spans="1:23" x14ac:dyDescent="0.25">
      <c r="A3528" s="1">
        <v>1002537</v>
      </c>
      <c r="B3528" s="5" t="str">
        <f>VLOOKUP(H3528,'FIPS Basin X-walk'!$A$2:$F$3224,6,FALSE)</f>
        <v>Puget Sound Province</v>
      </c>
      <c r="C3528" s="1" t="s">
        <v>22595</v>
      </c>
      <c r="D3528" s="1"/>
      <c r="E3528" s="1" t="s">
        <v>6828</v>
      </c>
      <c r="F3528" s="1" t="s">
        <v>22596</v>
      </c>
      <c r="G3528" s="1" t="s">
        <v>22586</v>
      </c>
      <c r="H3528" s="1">
        <v>53033</v>
      </c>
      <c r="I3528" s="1">
        <v>1002537</v>
      </c>
      <c r="J3528" s="1">
        <v>47.567990000000002</v>
      </c>
      <c r="K3528" s="1">
        <v>-122.34255</v>
      </c>
      <c r="L3528" s="1"/>
      <c r="M3528" s="1" t="s">
        <v>1480</v>
      </c>
      <c r="N3528" s="1" t="s">
        <v>9611</v>
      </c>
      <c r="O3528" s="1">
        <v>2022</v>
      </c>
      <c r="P3528" s="1">
        <v>98134</v>
      </c>
      <c r="Q3528" s="1" t="s">
        <v>22597</v>
      </c>
      <c r="R3528" s="1"/>
      <c r="S3528" s="1" t="s">
        <v>24441</v>
      </c>
      <c r="T3528" s="1" t="s">
        <v>6826</v>
      </c>
      <c r="U3528" s="1"/>
      <c r="V3528" s="1" t="s">
        <v>7893</v>
      </c>
      <c r="W3528" s="1" t="s">
        <v>6826</v>
      </c>
    </row>
    <row r="3529" spans="1:23" x14ac:dyDescent="0.25">
      <c r="A3529" s="1">
        <v>1002677</v>
      </c>
      <c r="B3529" s="5" t="str">
        <f>VLOOKUP(H3529,'FIPS Basin X-walk'!$A$2:$F$3224,6,FALSE)</f>
        <v>Puget Sound Province</v>
      </c>
      <c r="C3529" s="1" t="s">
        <v>22600</v>
      </c>
      <c r="D3529" s="1"/>
      <c r="E3529" s="1"/>
      <c r="F3529" s="1" t="s">
        <v>22596</v>
      </c>
      <c r="G3529" s="1" t="s">
        <v>22586</v>
      </c>
      <c r="H3529" s="1">
        <v>53033</v>
      </c>
      <c r="I3529" s="1">
        <v>1002677</v>
      </c>
      <c r="J3529" s="1">
        <v>47.608888999999998</v>
      </c>
      <c r="K3529" s="1">
        <v>-122.338611</v>
      </c>
      <c r="L3529" s="1"/>
      <c r="M3529" s="1" t="s">
        <v>1480</v>
      </c>
      <c r="N3529" s="1" t="s">
        <v>9611</v>
      </c>
      <c r="O3529" s="1">
        <v>2022</v>
      </c>
      <c r="P3529" s="1">
        <v>98101</v>
      </c>
      <c r="Q3529" s="1" t="s">
        <v>24969</v>
      </c>
      <c r="R3529" s="1"/>
      <c r="S3529" s="1" t="s">
        <v>24395</v>
      </c>
      <c r="T3529" s="1" t="s">
        <v>6826</v>
      </c>
      <c r="U3529" s="1"/>
      <c r="V3529" s="1" t="s">
        <v>24970</v>
      </c>
      <c r="W3529" s="1" t="s">
        <v>6826</v>
      </c>
    </row>
    <row r="3530" spans="1:23" x14ac:dyDescent="0.25">
      <c r="A3530" s="1">
        <v>1002682</v>
      </c>
      <c r="B3530" s="5" t="str">
        <f>VLOOKUP(H3530,'FIPS Basin X-walk'!$A$2:$F$3224,6,FALSE)</f>
        <v>Puget Sound Province</v>
      </c>
      <c r="C3530" s="1"/>
      <c r="D3530" s="1"/>
      <c r="E3530" s="1"/>
      <c r="F3530" s="1" t="s">
        <v>22592</v>
      </c>
      <c r="G3530" s="1" t="s">
        <v>22586</v>
      </c>
      <c r="H3530" s="1">
        <v>53033</v>
      </c>
      <c r="I3530" s="1">
        <v>1002682</v>
      </c>
      <c r="J3530" s="1">
        <v>47.656199999999998</v>
      </c>
      <c r="K3530" s="1">
        <v>-122.30410000000001</v>
      </c>
      <c r="L3530" s="1"/>
      <c r="M3530" s="1" t="s">
        <v>1480</v>
      </c>
      <c r="N3530" s="1" t="s">
        <v>9611</v>
      </c>
      <c r="O3530" s="1">
        <v>2022</v>
      </c>
      <c r="P3530" s="1">
        <v>98195</v>
      </c>
      <c r="Q3530" s="1" t="s">
        <v>22593</v>
      </c>
      <c r="R3530" s="1"/>
      <c r="S3530" s="1" t="s">
        <v>24379</v>
      </c>
      <c r="T3530" s="1" t="s">
        <v>6826</v>
      </c>
      <c r="U3530" s="1"/>
      <c r="V3530" s="1" t="s">
        <v>22594</v>
      </c>
      <c r="W3530" s="1" t="s">
        <v>6826</v>
      </c>
    </row>
    <row r="3531" spans="1:23" x14ac:dyDescent="0.25">
      <c r="A3531" s="1">
        <v>1006572</v>
      </c>
      <c r="B3531" s="5" t="str">
        <f>VLOOKUP(H3531,'FIPS Basin X-walk'!$A$2:$F$3224,6,FALSE)</f>
        <v>Puget Sound Province</v>
      </c>
      <c r="C3531" s="1" t="s">
        <v>22601</v>
      </c>
      <c r="D3531" s="1"/>
      <c r="E3531" s="1"/>
      <c r="F3531" s="1" t="s">
        <v>22596</v>
      </c>
      <c r="G3531" s="1" t="s">
        <v>22586</v>
      </c>
      <c r="H3531" s="1">
        <v>53033</v>
      </c>
      <c r="I3531" s="1">
        <v>1006572</v>
      </c>
      <c r="J3531" s="1">
        <v>47.547908999999997</v>
      </c>
      <c r="K3531" s="1">
        <v>-122.337341</v>
      </c>
      <c r="L3531" s="1"/>
      <c r="M3531" s="1" t="s">
        <v>1480</v>
      </c>
      <c r="N3531" s="1" t="s">
        <v>9611</v>
      </c>
      <c r="O3531" s="1">
        <v>2022</v>
      </c>
      <c r="P3531" s="1">
        <v>98134</v>
      </c>
      <c r="Q3531" s="1" t="s">
        <v>22602</v>
      </c>
      <c r="R3531" s="1"/>
      <c r="S3531" s="1" t="s">
        <v>24357</v>
      </c>
      <c r="T3531" s="1" t="s">
        <v>6826</v>
      </c>
      <c r="U3531" s="1"/>
      <c r="V3531" s="1" t="s">
        <v>7844</v>
      </c>
      <c r="W3531" s="1" t="s">
        <v>6826</v>
      </c>
    </row>
    <row r="3532" spans="1:23" x14ac:dyDescent="0.25">
      <c r="A3532" s="1">
        <v>1010082</v>
      </c>
      <c r="B3532" s="5" t="str">
        <f>VLOOKUP(H3532,'FIPS Basin X-walk'!$A$2:$F$3224,6,FALSE)</f>
        <v>Puget Sound Province</v>
      </c>
      <c r="C3532" s="1" t="s">
        <v>26186</v>
      </c>
      <c r="D3532" s="1"/>
      <c r="E3532" s="1"/>
      <c r="F3532" s="1" t="s">
        <v>22592</v>
      </c>
      <c r="G3532" s="1" t="s">
        <v>22586</v>
      </c>
      <c r="H3532" s="1">
        <v>53033</v>
      </c>
      <c r="I3532" s="1">
        <v>1010082</v>
      </c>
      <c r="J3532" s="1">
        <v>47.604430000000001</v>
      </c>
      <c r="K3532" s="1">
        <v>-122.32983</v>
      </c>
      <c r="L3532" s="1"/>
      <c r="M3532" s="1" t="s">
        <v>1480</v>
      </c>
      <c r="N3532" s="1" t="s">
        <v>9611</v>
      </c>
      <c r="O3532" s="1">
        <v>2022</v>
      </c>
      <c r="P3532" s="1">
        <v>98124</v>
      </c>
      <c r="Q3532" s="1" t="s">
        <v>22603</v>
      </c>
      <c r="R3532" s="1"/>
      <c r="S3532" s="1" t="s">
        <v>25267</v>
      </c>
      <c r="T3532" s="1" t="s">
        <v>6826</v>
      </c>
      <c r="U3532" s="1"/>
      <c r="V3532" s="1" t="s">
        <v>22604</v>
      </c>
      <c r="W3532" s="1" t="s">
        <v>6826</v>
      </c>
    </row>
    <row r="3533" spans="1:23" x14ac:dyDescent="0.25">
      <c r="A3533" s="1">
        <v>1007674</v>
      </c>
      <c r="B3533" s="5" t="str">
        <f>VLOOKUP(H3533,'FIPS Basin X-walk'!$A$2:$F$3224,6,FALSE)</f>
        <v>Atlantic Coast Basin</v>
      </c>
      <c r="C3533" s="1" t="s">
        <v>22299</v>
      </c>
      <c r="D3533" s="1"/>
      <c r="E3533" s="1"/>
      <c r="F3533" s="1" t="s">
        <v>22298</v>
      </c>
      <c r="G3533" s="1" t="s">
        <v>22300</v>
      </c>
      <c r="H3533" s="1">
        <v>51099</v>
      </c>
      <c r="I3533" s="1">
        <v>1007674</v>
      </c>
      <c r="J3533" s="1">
        <v>38.277540999999999</v>
      </c>
      <c r="K3533" s="1">
        <v>-77.314301</v>
      </c>
      <c r="L3533" s="1"/>
      <c r="M3533" s="1" t="s">
        <v>1486</v>
      </c>
      <c r="N3533" s="1" t="s">
        <v>15119</v>
      </c>
      <c r="O3533" s="1">
        <v>2022</v>
      </c>
      <c r="P3533" s="1">
        <v>22485</v>
      </c>
      <c r="Q3533" s="1" t="s">
        <v>22301</v>
      </c>
      <c r="R3533" s="1"/>
      <c r="S3533" s="1" t="s">
        <v>24358</v>
      </c>
      <c r="T3533" s="1" t="s">
        <v>6826</v>
      </c>
      <c r="U3533" s="1"/>
      <c r="V3533" s="1" t="s">
        <v>6878</v>
      </c>
      <c r="W3533" s="1" t="s">
        <v>6828</v>
      </c>
    </row>
    <row r="3534" spans="1:23" x14ac:dyDescent="0.25">
      <c r="A3534" s="1">
        <v>1006741</v>
      </c>
      <c r="B3534" s="5" t="str">
        <f>VLOOKUP(H3534,'FIPS Basin X-walk'!$A$2:$F$3224,6,FALSE)</f>
        <v>Atlantic Coast Basin</v>
      </c>
      <c r="C3534" s="1" t="s">
        <v>22304</v>
      </c>
      <c r="D3534" s="1"/>
      <c r="E3534" s="1"/>
      <c r="F3534" s="1" t="s">
        <v>22305</v>
      </c>
      <c r="G3534" s="1" t="s">
        <v>22303</v>
      </c>
      <c r="H3534" s="1">
        <v>51101</v>
      </c>
      <c r="I3534" s="1">
        <v>1006741</v>
      </c>
      <c r="J3534" s="1">
        <v>37.717225999999997</v>
      </c>
      <c r="K3534" s="1">
        <v>-77.115461999999994</v>
      </c>
      <c r="L3534" s="1"/>
      <c r="M3534" s="1" t="s">
        <v>1486</v>
      </c>
      <c r="N3534" s="1" t="s">
        <v>15119</v>
      </c>
      <c r="O3534" s="1">
        <v>2022</v>
      </c>
      <c r="P3534" s="1">
        <v>23086</v>
      </c>
      <c r="Q3534" s="1" t="s">
        <v>22306</v>
      </c>
      <c r="R3534" s="1"/>
      <c r="S3534" s="1" t="s">
        <v>24832</v>
      </c>
      <c r="T3534" s="1" t="s">
        <v>6826</v>
      </c>
      <c r="U3534" s="1"/>
      <c r="V3534" s="1" t="s">
        <v>11720</v>
      </c>
      <c r="W3534" s="1" t="s">
        <v>6826</v>
      </c>
    </row>
    <row r="3535" spans="1:23" x14ac:dyDescent="0.25">
      <c r="A3535" s="1">
        <v>1005579</v>
      </c>
      <c r="B3535" s="5" t="str">
        <f>VLOOKUP(H3535,'FIPS Basin X-walk'!$A$2:$F$3224,6,FALSE)</f>
        <v>Atlantic Coast Basin</v>
      </c>
      <c r="C3535" s="1" t="s">
        <v>22302</v>
      </c>
      <c r="D3535" s="1"/>
      <c r="E3535" s="1" t="s">
        <v>6828</v>
      </c>
      <c r="F3535" s="1" t="s">
        <v>19369</v>
      </c>
      <c r="G3535" s="1" t="s">
        <v>22303</v>
      </c>
      <c r="H3535" s="1">
        <v>51101</v>
      </c>
      <c r="I3535" s="1">
        <v>1005579</v>
      </c>
      <c r="J3535" s="1">
        <v>37.539200000000001</v>
      </c>
      <c r="K3535" s="1">
        <v>-76.805300000000003</v>
      </c>
      <c r="L3535" s="1"/>
      <c r="M3535" s="1" t="s">
        <v>1486</v>
      </c>
      <c r="N3535" s="1" t="s">
        <v>15119</v>
      </c>
      <c r="O3535" s="1">
        <v>2022</v>
      </c>
      <c r="P3535" s="1">
        <v>23181</v>
      </c>
      <c r="Q3535" s="1" t="s">
        <v>25553</v>
      </c>
      <c r="R3535" s="1"/>
      <c r="S3535" s="1" t="s">
        <v>24385</v>
      </c>
      <c r="T3535" s="1" t="s">
        <v>6828</v>
      </c>
      <c r="U3535" s="1"/>
      <c r="V3535" s="1" t="s">
        <v>6986</v>
      </c>
      <c r="W3535" s="1" t="s">
        <v>6828</v>
      </c>
    </row>
    <row r="3536" spans="1:23" x14ac:dyDescent="0.25">
      <c r="A3536" s="1">
        <v>1013026</v>
      </c>
      <c r="B3536" s="5" t="str">
        <f>VLOOKUP(H3536,'FIPS Basin X-walk'!$A$2:$F$3224,6,FALSE)</f>
        <v>Anadarko Basin</v>
      </c>
      <c r="C3536" s="1" t="s">
        <v>26588</v>
      </c>
      <c r="D3536" s="1"/>
      <c r="E3536" s="1"/>
      <c r="F3536" s="1" t="s">
        <v>18542</v>
      </c>
      <c r="G3536" s="1" t="s">
        <v>5282</v>
      </c>
      <c r="H3536" s="1">
        <v>40073</v>
      </c>
      <c r="I3536" s="1">
        <v>1013026</v>
      </c>
      <c r="J3536" s="1">
        <v>36.044075661999997</v>
      </c>
      <c r="K3536" s="1">
        <v>-98.080726584999894</v>
      </c>
      <c r="L3536" s="1"/>
      <c r="M3536" s="1" t="s">
        <v>1495</v>
      </c>
      <c r="N3536" s="1" t="s">
        <v>9115</v>
      </c>
      <c r="O3536" s="1">
        <v>2022</v>
      </c>
      <c r="P3536" s="1">
        <v>73112</v>
      </c>
      <c r="Q3536" s="1" t="s">
        <v>1061</v>
      </c>
      <c r="R3536" s="1"/>
      <c r="S3536" s="1">
        <v>211130</v>
      </c>
      <c r="T3536" s="1" t="s">
        <v>6826</v>
      </c>
      <c r="U3536" s="1"/>
      <c r="V3536" s="1" t="s">
        <v>23645</v>
      </c>
      <c r="W3536" s="1" t="s">
        <v>6826</v>
      </c>
    </row>
    <row r="3537" spans="1:23" x14ac:dyDescent="0.25">
      <c r="A3537" s="1">
        <v>1003194</v>
      </c>
      <c r="B3537" s="5" t="str">
        <f>VLOOKUP(H3537,'FIPS Basin X-walk'!$A$2:$F$3224,6,FALSE)</f>
        <v>Anadarko Basin</v>
      </c>
      <c r="C3537" s="1"/>
      <c r="D3537" s="1"/>
      <c r="E3537" s="1"/>
      <c r="F3537" s="1" t="s">
        <v>18463</v>
      </c>
      <c r="G3537" s="1" t="s">
        <v>18462</v>
      </c>
      <c r="H3537" s="1">
        <v>40073</v>
      </c>
      <c r="I3537" s="1">
        <v>1003194</v>
      </c>
      <c r="J3537" s="1">
        <v>35.789462</v>
      </c>
      <c r="K3537" s="1">
        <v>-97.744557</v>
      </c>
      <c r="L3537" s="1"/>
      <c r="M3537" s="1" t="s">
        <v>1495</v>
      </c>
      <c r="N3537" s="1" t="s">
        <v>9115</v>
      </c>
      <c r="O3537" s="1">
        <v>2022</v>
      </c>
      <c r="P3537" s="1">
        <v>73016</v>
      </c>
      <c r="Q3537" s="1" t="s">
        <v>516</v>
      </c>
      <c r="R3537" s="1"/>
      <c r="S3537" s="1" t="s">
        <v>24435</v>
      </c>
      <c r="T3537" s="1" t="s">
        <v>6826</v>
      </c>
      <c r="U3537" s="1"/>
      <c r="V3537" s="1" t="s">
        <v>7521</v>
      </c>
      <c r="W3537" s="1" t="s">
        <v>6826</v>
      </c>
    </row>
    <row r="3538" spans="1:23" x14ac:dyDescent="0.25">
      <c r="A3538" s="1">
        <v>1008921</v>
      </c>
      <c r="B3538" s="5" t="str">
        <f>VLOOKUP(H3538,'FIPS Basin X-walk'!$A$2:$F$3224,6,FALSE)</f>
        <v>Anadarko Basin</v>
      </c>
      <c r="C3538" s="1"/>
      <c r="D3538" s="1"/>
      <c r="E3538" s="1"/>
      <c r="F3538" s="1" t="s">
        <v>18463</v>
      </c>
      <c r="G3538" s="1" t="s">
        <v>18462</v>
      </c>
      <c r="H3538" s="1">
        <v>40073</v>
      </c>
      <c r="I3538" s="1">
        <v>1008921</v>
      </c>
      <c r="J3538" s="1">
        <v>35.789200000000001</v>
      </c>
      <c r="K3538" s="1">
        <v>-97.744500000000002</v>
      </c>
      <c r="L3538" s="1"/>
      <c r="M3538" s="1" t="s">
        <v>1495</v>
      </c>
      <c r="N3538" s="1" t="s">
        <v>9115</v>
      </c>
      <c r="O3538" s="1">
        <v>2022</v>
      </c>
      <c r="P3538" s="1">
        <v>73016</v>
      </c>
      <c r="Q3538" s="1" t="s">
        <v>581</v>
      </c>
      <c r="R3538" s="1"/>
      <c r="S3538" s="1" t="s">
        <v>24399</v>
      </c>
      <c r="T3538" s="1" t="s">
        <v>6826</v>
      </c>
      <c r="U3538" s="1"/>
      <c r="V3538" s="1" t="s">
        <v>7155</v>
      </c>
      <c r="W3538" s="1" t="s">
        <v>6826</v>
      </c>
    </row>
    <row r="3539" spans="1:23" x14ac:dyDescent="0.25">
      <c r="A3539" s="1">
        <v>1012794</v>
      </c>
      <c r="B3539" s="5" t="str">
        <f>VLOOKUP(H3539,'FIPS Basin X-walk'!$A$2:$F$3224,6,FALSE)</f>
        <v>Anadarko Basin</v>
      </c>
      <c r="C3539" s="1"/>
      <c r="D3539" s="1"/>
      <c r="E3539" s="1"/>
      <c r="F3539" s="1" t="s">
        <v>18461</v>
      </c>
      <c r="G3539" s="1" t="s">
        <v>18462</v>
      </c>
      <c r="H3539" s="1">
        <v>40073</v>
      </c>
      <c r="I3539" s="1">
        <v>1012794</v>
      </c>
      <c r="J3539" s="1">
        <v>35.774900000000002</v>
      </c>
      <c r="K3539" s="1">
        <v>-97.741200000000006</v>
      </c>
      <c r="L3539" s="1"/>
      <c r="M3539" s="1" t="s">
        <v>1495</v>
      </c>
      <c r="N3539" s="1" t="s">
        <v>9115</v>
      </c>
      <c r="O3539" s="1">
        <v>2022</v>
      </c>
      <c r="P3539" s="1">
        <v>73016</v>
      </c>
      <c r="Q3539" s="1" t="s">
        <v>764</v>
      </c>
      <c r="R3539" s="1"/>
      <c r="S3539" s="1" t="s">
        <v>24399</v>
      </c>
      <c r="T3539" s="1" t="s">
        <v>6826</v>
      </c>
      <c r="U3539" s="1"/>
      <c r="V3539" s="1" t="s">
        <v>13029</v>
      </c>
      <c r="W3539" s="1" t="s">
        <v>6826</v>
      </c>
    </row>
    <row r="3540" spans="1:23" x14ac:dyDescent="0.25">
      <c r="A3540" s="1">
        <v>1013693</v>
      </c>
      <c r="B3540" s="5" t="str">
        <f>VLOOKUP(H3540,'FIPS Basin X-walk'!$A$2:$F$3224,6,FALSE)</f>
        <v>Anadarko Basin</v>
      </c>
      <c r="C3540" s="1" t="s">
        <v>18460</v>
      </c>
      <c r="D3540" s="1"/>
      <c r="E3540" s="1"/>
      <c r="F3540" s="1" t="s">
        <v>18461</v>
      </c>
      <c r="G3540" s="1" t="s">
        <v>18462</v>
      </c>
      <c r="H3540" s="1">
        <v>40073</v>
      </c>
      <c r="I3540" s="1">
        <v>1013693</v>
      </c>
      <c r="J3540" s="1">
        <v>35.769359999999999</v>
      </c>
      <c r="K3540" s="1">
        <v>-97.691850000000002</v>
      </c>
      <c r="L3540" s="1"/>
      <c r="M3540" s="1" t="s">
        <v>1495</v>
      </c>
      <c r="N3540" s="1" t="s">
        <v>9115</v>
      </c>
      <c r="O3540" s="1">
        <v>2022</v>
      </c>
      <c r="P3540" s="1">
        <v>73016</v>
      </c>
      <c r="Q3540" s="1" t="s">
        <v>203</v>
      </c>
      <c r="R3540" s="1"/>
      <c r="S3540" s="1" t="s">
        <v>24399</v>
      </c>
      <c r="T3540" s="1" t="s">
        <v>6826</v>
      </c>
      <c r="U3540" s="1"/>
      <c r="V3540" s="1" t="s">
        <v>18455</v>
      </c>
      <c r="W3540" s="1" t="s">
        <v>6826</v>
      </c>
    </row>
    <row r="3541" spans="1:23" x14ac:dyDescent="0.25">
      <c r="A3541" s="1">
        <v>1012401</v>
      </c>
      <c r="B3541" s="5" t="str">
        <f>VLOOKUP(H3541,'FIPS Basin X-walk'!$A$2:$F$3224,6,FALSE)</f>
        <v>Anadarko Basin</v>
      </c>
      <c r="C3541" s="1"/>
      <c r="D3541" s="1"/>
      <c r="E3541" s="1"/>
      <c r="F3541" s="1" t="s">
        <v>9561</v>
      </c>
      <c r="G3541" s="1" t="s">
        <v>18462</v>
      </c>
      <c r="H3541" s="1">
        <v>40073</v>
      </c>
      <c r="I3541" s="1">
        <v>1012401</v>
      </c>
      <c r="J3541" s="1">
        <v>35.999000000000002</v>
      </c>
      <c r="K3541" s="1">
        <v>-97.806899999999999</v>
      </c>
      <c r="L3541" s="1"/>
      <c r="M3541" s="1" t="s">
        <v>1495</v>
      </c>
      <c r="N3541" s="1" t="s">
        <v>9115</v>
      </c>
      <c r="O3541" s="1">
        <v>2022</v>
      </c>
      <c r="P3541" s="1">
        <v>73734</v>
      </c>
      <c r="Q3541" s="1" t="s">
        <v>223</v>
      </c>
      <c r="R3541" s="1"/>
      <c r="S3541" s="1" t="s">
        <v>24399</v>
      </c>
      <c r="T3541" s="1" t="s">
        <v>6826</v>
      </c>
      <c r="U3541" s="1"/>
      <c r="V3541" s="1" t="s">
        <v>18466</v>
      </c>
      <c r="W3541" s="1" t="s">
        <v>6826</v>
      </c>
    </row>
    <row r="3542" spans="1:23" x14ac:dyDescent="0.25">
      <c r="A3542" s="1">
        <v>1006908</v>
      </c>
      <c r="B3542" s="5" t="str">
        <f>VLOOKUP(H3542,'FIPS Basin X-walk'!$A$2:$F$3224,6,FALSE)</f>
        <v>Anadarko Basin</v>
      </c>
      <c r="C3542" s="1" t="s">
        <v>18464</v>
      </c>
      <c r="D3542" s="1"/>
      <c r="E3542" s="1"/>
      <c r="F3542" s="1" t="s">
        <v>18465</v>
      </c>
      <c r="G3542" s="1" t="s">
        <v>18462</v>
      </c>
      <c r="H3542" s="1">
        <v>40073</v>
      </c>
      <c r="I3542" s="1">
        <v>1006908</v>
      </c>
      <c r="J3542" s="1">
        <v>36.065268000000003</v>
      </c>
      <c r="K3542" s="1">
        <v>-97.937494999999998</v>
      </c>
      <c r="L3542" s="1"/>
      <c r="M3542" s="1" t="s">
        <v>1495</v>
      </c>
      <c r="N3542" s="1" t="s">
        <v>9115</v>
      </c>
      <c r="O3542" s="1">
        <v>2022</v>
      </c>
      <c r="P3542" s="1">
        <v>73742</v>
      </c>
      <c r="Q3542" s="1" t="s">
        <v>701</v>
      </c>
      <c r="R3542" s="1"/>
      <c r="S3542" s="1" t="s">
        <v>24399</v>
      </c>
      <c r="T3542" s="1" t="s">
        <v>6826</v>
      </c>
      <c r="U3542" s="1"/>
      <c r="V3542" s="1" t="s">
        <v>18409</v>
      </c>
      <c r="W3542" s="1" t="s">
        <v>6826</v>
      </c>
    </row>
    <row r="3543" spans="1:23" x14ac:dyDescent="0.25">
      <c r="A3543" s="1">
        <v>1006905</v>
      </c>
      <c r="B3543" s="5" t="str">
        <f>VLOOKUP(H3543,'FIPS Basin X-walk'!$A$2:$F$3224,6,FALSE)</f>
        <v>Anadarko Basin</v>
      </c>
      <c r="C3543" s="1" t="s">
        <v>18467</v>
      </c>
      <c r="D3543" s="1"/>
      <c r="E3543" s="1"/>
      <c r="F3543" s="1" t="s">
        <v>18468</v>
      </c>
      <c r="G3543" s="1" t="s">
        <v>18462</v>
      </c>
      <c r="H3543" s="1">
        <v>40073</v>
      </c>
      <c r="I3543" s="1">
        <v>1006905</v>
      </c>
      <c r="J3543" s="1">
        <v>35.734124999999999</v>
      </c>
      <c r="K3543" s="1">
        <v>-98.084146000000004</v>
      </c>
      <c r="L3543" s="1"/>
      <c r="M3543" s="1" t="s">
        <v>1495</v>
      </c>
      <c r="N3543" s="1" t="s">
        <v>9115</v>
      </c>
      <c r="O3543" s="1">
        <v>2022</v>
      </c>
      <c r="P3543" s="1">
        <v>73762</v>
      </c>
      <c r="Q3543" s="1" t="s">
        <v>95</v>
      </c>
      <c r="R3543" s="1"/>
      <c r="S3543" s="1" t="s">
        <v>24399</v>
      </c>
      <c r="T3543" s="1" t="s">
        <v>6826</v>
      </c>
      <c r="U3543" s="1"/>
      <c r="V3543" s="1" t="s">
        <v>7155</v>
      </c>
      <c r="W3543" s="1" t="s">
        <v>6826</v>
      </c>
    </row>
    <row r="3544" spans="1:23" x14ac:dyDescent="0.25">
      <c r="A3544" s="1">
        <v>1006151</v>
      </c>
      <c r="B3544" s="5" t="str">
        <f>VLOOKUP(H3544,'FIPS Basin X-walk'!$A$2:$F$3224,6,FALSE)</f>
        <v>Sedgwick Basin</v>
      </c>
      <c r="C3544" s="1" t="s">
        <v>12499</v>
      </c>
      <c r="D3544" s="1"/>
      <c r="E3544" s="1"/>
      <c r="F3544" s="1" t="s">
        <v>1614</v>
      </c>
      <c r="G3544" s="1" t="s">
        <v>12500</v>
      </c>
      <c r="H3544" s="1">
        <v>20095</v>
      </c>
      <c r="I3544" s="1">
        <v>1006151</v>
      </c>
      <c r="J3544" s="1">
        <v>37.683100000000003</v>
      </c>
      <c r="K3544" s="1">
        <v>-98.464799999999997</v>
      </c>
      <c r="L3544" s="1"/>
      <c r="M3544" s="1" t="s">
        <v>1490</v>
      </c>
      <c r="N3544" s="1" t="s">
        <v>12401</v>
      </c>
      <c r="O3544" s="1">
        <v>2022</v>
      </c>
      <c r="P3544" s="1">
        <v>67035</v>
      </c>
      <c r="Q3544" s="1" t="s">
        <v>1280</v>
      </c>
      <c r="R3544" s="1"/>
      <c r="S3544" s="1" t="s">
        <v>24435</v>
      </c>
      <c r="T3544" s="1" t="s">
        <v>6826</v>
      </c>
      <c r="U3544" s="1"/>
      <c r="V3544" s="1" t="s">
        <v>7232</v>
      </c>
      <c r="W3544" s="1" t="s">
        <v>6826</v>
      </c>
    </row>
    <row r="3545" spans="1:23" x14ac:dyDescent="0.25">
      <c r="A3545" s="1">
        <v>1000108</v>
      </c>
      <c r="B3545" s="5" t="str">
        <f>VLOOKUP(H3545,'FIPS Basin X-walk'!$A$2:$F$3224,6,FALSE)</f>
        <v>Atlantic Coast Basin</v>
      </c>
      <c r="C3545" s="1" t="s">
        <v>16817</v>
      </c>
      <c r="D3545" s="1"/>
      <c r="E3545" s="1"/>
      <c r="F3545" s="1" t="s">
        <v>16803</v>
      </c>
      <c r="G3545" s="1" t="s">
        <v>1827</v>
      </c>
      <c r="H3545" s="1">
        <v>36047</v>
      </c>
      <c r="I3545" s="1">
        <v>1000108</v>
      </c>
      <c r="J3545" s="1">
        <v>40.716799999999999</v>
      </c>
      <c r="K3545" s="1">
        <v>-73.966499999999996</v>
      </c>
      <c r="L3545" s="1"/>
      <c r="M3545" s="1" t="s">
        <v>1481</v>
      </c>
      <c r="N3545" s="1" t="s">
        <v>16632</v>
      </c>
      <c r="O3545" s="1">
        <v>2022</v>
      </c>
      <c r="P3545" s="1">
        <v>11211</v>
      </c>
      <c r="Q3545" s="1" t="s">
        <v>16818</v>
      </c>
      <c r="R3545" s="1"/>
      <c r="S3545" s="1" t="s">
        <v>24355</v>
      </c>
      <c r="T3545" s="1" t="s">
        <v>6826</v>
      </c>
      <c r="U3545" s="1"/>
      <c r="V3545" s="1" t="s">
        <v>16668</v>
      </c>
      <c r="W3545" s="1" t="s">
        <v>6828</v>
      </c>
    </row>
    <row r="3546" spans="1:23" x14ac:dyDescent="0.25">
      <c r="A3546" s="1">
        <v>1000112</v>
      </c>
      <c r="B3546" s="5" t="str">
        <f>VLOOKUP(H3546,'FIPS Basin X-walk'!$A$2:$F$3224,6,FALSE)</f>
        <v>Atlantic Coast Basin</v>
      </c>
      <c r="C3546" s="1" t="s">
        <v>16824</v>
      </c>
      <c r="D3546" s="1"/>
      <c r="E3546" s="1"/>
      <c r="F3546" s="1" t="s">
        <v>16803</v>
      </c>
      <c r="G3546" s="1" t="s">
        <v>1827</v>
      </c>
      <c r="H3546" s="1">
        <v>36047</v>
      </c>
      <c r="I3546" s="1">
        <v>1000112</v>
      </c>
      <c r="J3546" s="1">
        <v>40.662999999999997</v>
      </c>
      <c r="K3546" s="1">
        <v>-74</v>
      </c>
      <c r="L3546" s="1"/>
      <c r="M3546" s="1" t="s">
        <v>1481</v>
      </c>
      <c r="N3546" s="1" t="s">
        <v>16632</v>
      </c>
      <c r="O3546" s="1">
        <v>2022</v>
      </c>
      <c r="P3546" s="1">
        <v>11232</v>
      </c>
      <c r="Q3546" s="1" t="s">
        <v>16825</v>
      </c>
      <c r="R3546" s="1"/>
      <c r="S3546" s="1" t="s">
        <v>24355</v>
      </c>
      <c r="T3546" s="1" t="s">
        <v>6826</v>
      </c>
      <c r="U3546" s="1"/>
      <c r="V3546" s="1" t="s">
        <v>16668</v>
      </c>
      <c r="W3546" s="1" t="s">
        <v>6828</v>
      </c>
    </row>
    <row r="3547" spans="1:23" x14ac:dyDescent="0.25">
      <c r="A3547" s="1">
        <v>1000763</v>
      </c>
      <c r="B3547" s="5" t="str">
        <f>VLOOKUP(H3547,'FIPS Basin X-walk'!$A$2:$F$3224,6,FALSE)</f>
        <v>Atlantic Coast Basin</v>
      </c>
      <c r="C3547" s="1" t="s">
        <v>16821</v>
      </c>
      <c r="D3547" s="1"/>
      <c r="E3547" s="1"/>
      <c r="F3547" s="1" t="s">
        <v>16803</v>
      </c>
      <c r="G3547" s="1" t="s">
        <v>1827</v>
      </c>
      <c r="H3547" s="1">
        <v>36047</v>
      </c>
      <c r="I3547" s="1">
        <v>1000763</v>
      </c>
      <c r="J3547" s="1">
        <v>40.648600000000002</v>
      </c>
      <c r="K3547" s="1">
        <v>-74.020899999999997</v>
      </c>
      <c r="L3547" s="1"/>
      <c r="M3547" s="1" t="s">
        <v>1481</v>
      </c>
      <c r="N3547" s="1" t="s">
        <v>16632</v>
      </c>
      <c r="O3547" s="1">
        <v>2022</v>
      </c>
      <c r="P3547" s="1">
        <v>11232</v>
      </c>
      <c r="Q3547" s="1" t="s">
        <v>16822</v>
      </c>
      <c r="R3547" s="1"/>
      <c r="S3547" s="1" t="s">
        <v>24355</v>
      </c>
      <c r="T3547" s="1" t="s">
        <v>6826</v>
      </c>
      <c r="U3547" s="1"/>
      <c r="V3547" s="1" t="s">
        <v>24579</v>
      </c>
      <c r="W3547" s="1" t="s">
        <v>6828</v>
      </c>
    </row>
    <row r="3548" spans="1:23" x14ac:dyDescent="0.25">
      <c r="A3548" s="1">
        <v>1007017</v>
      </c>
      <c r="B3548" s="5" t="str">
        <f>VLOOKUP(H3548,'FIPS Basin X-walk'!$A$2:$F$3224,6,FALSE)</f>
        <v>Atlantic Coast Basin</v>
      </c>
      <c r="C3548" s="1" t="s">
        <v>16819</v>
      </c>
      <c r="D3548" s="1"/>
      <c r="E3548" s="1"/>
      <c r="F3548" s="1" t="s">
        <v>16803</v>
      </c>
      <c r="G3548" s="1" t="s">
        <v>1827</v>
      </c>
      <c r="H3548" s="1">
        <v>36047</v>
      </c>
      <c r="I3548" s="1">
        <v>1007017</v>
      </c>
      <c r="J3548" s="1">
        <v>40.663499999999999</v>
      </c>
      <c r="K3548" s="1">
        <v>-74.005099999999999</v>
      </c>
      <c r="L3548" s="1"/>
      <c r="M3548" s="1" t="s">
        <v>1481</v>
      </c>
      <c r="N3548" s="1" t="s">
        <v>16632</v>
      </c>
      <c r="O3548" s="1">
        <v>2022</v>
      </c>
      <c r="P3548" s="1">
        <v>11232</v>
      </c>
      <c r="Q3548" s="1" t="s">
        <v>16820</v>
      </c>
      <c r="R3548" s="1"/>
      <c r="S3548" s="1" t="s">
        <v>24355</v>
      </c>
      <c r="T3548" s="1" t="s">
        <v>6826</v>
      </c>
      <c r="U3548" s="1"/>
      <c r="V3548" s="1" t="s">
        <v>24579</v>
      </c>
      <c r="W3548" s="1" t="s">
        <v>6828</v>
      </c>
    </row>
    <row r="3549" spans="1:23" x14ac:dyDescent="0.25">
      <c r="A3549" s="1">
        <v>1000130</v>
      </c>
      <c r="B3549" s="5" t="str">
        <f>VLOOKUP(H3549,'FIPS Basin X-walk'!$A$2:$F$3224,6,FALSE)</f>
        <v>San Joaquin Basin</v>
      </c>
      <c r="C3549" s="1" t="s">
        <v>8315</v>
      </c>
      <c r="D3549" s="1"/>
      <c r="E3549" s="1"/>
      <c r="F3549" s="1" t="s">
        <v>8311</v>
      </c>
      <c r="G3549" s="1" t="s">
        <v>1827</v>
      </c>
      <c r="H3549" s="1">
        <v>6031</v>
      </c>
      <c r="I3549" s="1">
        <v>1000130</v>
      </c>
      <c r="J3549" s="1">
        <v>36.268900000000002</v>
      </c>
      <c r="K3549" s="1">
        <v>-119.6469</v>
      </c>
      <c r="L3549" s="1"/>
      <c r="M3549" s="1" t="s">
        <v>1489</v>
      </c>
      <c r="N3549" s="1" t="s">
        <v>8033</v>
      </c>
      <c r="O3549" s="1">
        <v>2022</v>
      </c>
      <c r="P3549" s="1">
        <v>93230</v>
      </c>
      <c r="Q3549" s="1" t="s">
        <v>8316</v>
      </c>
      <c r="R3549" s="1"/>
      <c r="S3549" s="1" t="s">
        <v>24355</v>
      </c>
      <c r="T3549" s="1" t="s">
        <v>6826</v>
      </c>
      <c r="U3549" s="1"/>
      <c r="V3549" s="1" t="s">
        <v>8145</v>
      </c>
      <c r="W3549" s="1" t="s">
        <v>6828</v>
      </c>
    </row>
    <row r="3550" spans="1:23" x14ac:dyDescent="0.25">
      <c r="A3550" s="1">
        <v>1000283</v>
      </c>
      <c r="B3550" s="5" t="str">
        <f>VLOOKUP(H3550,'FIPS Basin X-walk'!$A$2:$F$3224,6,FALSE)</f>
        <v>San Joaquin Basin</v>
      </c>
      <c r="C3550" s="1" t="s">
        <v>8325</v>
      </c>
      <c r="D3550" s="1"/>
      <c r="E3550" s="1"/>
      <c r="F3550" s="1" t="s">
        <v>8326</v>
      </c>
      <c r="G3550" s="1" t="s">
        <v>1827</v>
      </c>
      <c r="H3550" s="1">
        <v>6031</v>
      </c>
      <c r="I3550" s="1">
        <v>1000283</v>
      </c>
      <c r="J3550" s="1">
        <v>36.239699999999999</v>
      </c>
      <c r="K3550" s="1">
        <v>-119.9044</v>
      </c>
      <c r="L3550" s="1"/>
      <c r="M3550" s="1" t="s">
        <v>1489</v>
      </c>
      <c r="N3550" s="1" t="s">
        <v>8033</v>
      </c>
      <c r="O3550" s="1">
        <v>2022</v>
      </c>
      <c r="P3550" s="1">
        <v>93245</v>
      </c>
      <c r="Q3550" s="1" t="s">
        <v>8327</v>
      </c>
      <c r="R3550" s="1"/>
      <c r="S3550" s="1" t="s">
        <v>24355</v>
      </c>
      <c r="T3550" s="1" t="s">
        <v>6826</v>
      </c>
      <c r="U3550" s="1"/>
      <c r="V3550" s="1" t="s">
        <v>8145</v>
      </c>
      <c r="W3550" s="1" t="s">
        <v>6828</v>
      </c>
    </row>
    <row r="3551" spans="1:23" x14ac:dyDescent="0.25">
      <c r="A3551" s="1">
        <v>1003328</v>
      </c>
      <c r="B3551" s="5" t="str">
        <f>VLOOKUP(H3551,'FIPS Basin X-walk'!$A$2:$F$3224,6,FALSE)</f>
        <v>San Joaquin Basin</v>
      </c>
      <c r="C3551" s="1" t="s">
        <v>8332</v>
      </c>
      <c r="D3551" s="1"/>
      <c r="E3551" s="1"/>
      <c r="F3551" s="1" t="s">
        <v>8333</v>
      </c>
      <c r="G3551" s="1" t="s">
        <v>8312</v>
      </c>
      <c r="H3551" s="1">
        <v>6031</v>
      </c>
      <c r="I3551" s="1">
        <v>1003328</v>
      </c>
      <c r="J3551" s="1">
        <v>36.011949999999999</v>
      </c>
      <c r="K3551" s="1">
        <v>-120.11535000000001</v>
      </c>
      <c r="L3551" s="1"/>
      <c r="M3551" s="1" t="s">
        <v>1489</v>
      </c>
      <c r="N3551" s="1" t="s">
        <v>8033</v>
      </c>
      <c r="O3551" s="1">
        <v>2022</v>
      </c>
      <c r="P3551" s="1">
        <v>93204</v>
      </c>
      <c r="Q3551" s="1" t="s">
        <v>8334</v>
      </c>
      <c r="R3551" s="1"/>
      <c r="S3551" s="1" t="s">
        <v>24358</v>
      </c>
      <c r="T3551" s="1" t="s">
        <v>6826</v>
      </c>
      <c r="U3551" s="1"/>
      <c r="V3551" s="1" t="s">
        <v>8335</v>
      </c>
      <c r="W3551" s="1" t="s">
        <v>6826</v>
      </c>
    </row>
    <row r="3552" spans="1:23" x14ac:dyDescent="0.25">
      <c r="A3552" s="1">
        <v>1004068</v>
      </c>
      <c r="B3552" s="5" t="str">
        <f>VLOOKUP(H3552,'FIPS Basin X-walk'!$A$2:$F$3224,6,FALSE)</f>
        <v>San Joaquin Basin</v>
      </c>
      <c r="C3552" s="1" t="s">
        <v>8340</v>
      </c>
      <c r="D3552" s="1"/>
      <c r="E3552" s="1"/>
      <c r="F3552" s="1" t="s">
        <v>8333</v>
      </c>
      <c r="G3552" s="1" t="s">
        <v>8312</v>
      </c>
      <c r="H3552" s="1">
        <v>6031</v>
      </c>
      <c r="I3552" s="1">
        <v>1004068</v>
      </c>
      <c r="J3552" s="1">
        <v>36.074286000000001</v>
      </c>
      <c r="K3552" s="1">
        <v>-120.08322099999999</v>
      </c>
      <c r="L3552" s="1"/>
      <c r="M3552" s="1" t="s">
        <v>1489</v>
      </c>
      <c r="N3552" s="1" t="s">
        <v>8033</v>
      </c>
      <c r="O3552" s="1">
        <v>2022</v>
      </c>
      <c r="P3552" s="1">
        <v>93204</v>
      </c>
      <c r="Q3552" s="1" t="s">
        <v>505</v>
      </c>
      <c r="R3552" s="1"/>
      <c r="S3552" s="1" t="s">
        <v>24359</v>
      </c>
      <c r="T3552" s="1" t="s">
        <v>6826</v>
      </c>
      <c r="U3552" s="1"/>
      <c r="V3552" s="1" t="s">
        <v>8074</v>
      </c>
      <c r="W3552" s="1" t="s">
        <v>6826</v>
      </c>
    </row>
    <row r="3553" spans="1:23" x14ac:dyDescent="0.25">
      <c r="A3553" s="1">
        <v>1000870</v>
      </c>
      <c r="B3553" s="5" t="str">
        <f>VLOOKUP(H3553,'FIPS Basin X-walk'!$A$2:$F$3224,6,FALSE)</f>
        <v>Atlantic Coast Basin</v>
      </c>
      <c r="C3553" s="1" t="s">
        <v>24603</v>
      </c>
      <c r="D3553" s="1"/>
      <c r="E3553" s="1"/>
      <c r="F3553" s="1" t="s">
        <v>16807</v>
      </c>
      <c r="G3553" s="1" t="s">
        <v>8312</v>
      </c>
      <c r="H3553" s="1">
        <v>36047</v>
      </c>
      <c r="I3553" s="1">
        <v>1000870</v>
      </c>
      <c r="J3553" s="1">
        <v>40.699399999999997</v>
      </c>
      <c r="K3553" s="1">
        <v>-73.975800000000007</v>
      </c>
      <c r="L3553" s="1"/>
      <c r="M3553" s="1" t="s">
        <v>1481</v>
      </c>
      <c r="N3553" s="1" t="s">
        <v>16632</v>
      </c>
      <c r="O3553" s="1">
        <v>2022</v>
      </c>
      <c r="P3553" s="1">
        <v>11205</v>
      </c>
      <c r="Q3553" s="1" t="s">
        <v>16823</v>
      </c>
      <c r="R3553" s="1"/>
      <c r="S3553" s="1" t="s">
        <v>24355</v>
      </c>
      <c r="T3553" s="1" t="s">
        <v>6828</v>
      </c>
      <c r="U3553" s="1"/>
      <c r="V3553" s="1" t="s">
        <v>24604</v>
      </c>
      <c r="W3553" s="1" t="s">
        <v>6828</v>
      </c>
    </row>
    <row r="3554" spans="1:23" x14ac:dyDescent="0.25">
      <c r="A3554" s="1">
        <v>1002482</v>
      </c>
      <c r="B3554" s="5" t="str">
        <f>VLOOKUP(H3554,'FIPS Basin X-walk'!$A$2:$F$3224,6,FALSE)</f>
        <v>Atlantic Coast Basin</v>
      </c>
      <c r="C3554" s="1" t="s">
        <v>16806</v>
      </c>
      <c r="D3554" s="1"/>
      <c r="E3554" s="1"/>
      <c r="F3554" s="1" t="s">
        <v>16807</v>
      </c>
      <c r="G3554" s="1" t="s">
        <v>8312</v>
      </c>
      <c r="H3554" s="1">
        <v>36047</v>
      </c>
      <c r="I3554" s="1">
        <v>1002482</v>
      </c>
      <c r="J3554" s="1">
        <v>40.698677000000004</v>
      </c>
      <c r="K3554" s="1">
        <v>-73.985940999999997</v>
      </c>
      <c r="L3554" s="1"/>
      <c r="M3554" s="1" t="s">
        <v>1481</v>
      </c>
      <c r="N3554" s="1" t="s">
        <v>16632</v>
      </c>
      <c r="O3554" s="1">
        <v>2022</v>
      </c>
      <c r="P3554" s="1">
        <v>11201</v>
      </c>
      <c r="Q3554" s="1" t="s">
        <v>1334</v>
      </c>
      <c r="R3554" s="1"/>
      <c r="S3554" s="1" t="s">
        <v>24359</v>
      </c>
      <c r="T3554" s="1" t="s">
        <v>6826</v>
      </c>
      <c r="U3554" s="1"/>
      <c r="V3554" s="1" t="s">
        <v>14074</v>
      </c>
      <c r="W3554" s="1" t="s">
        <v>6826</v>
      </c>
    </row>
    <row r="3555" spans="1:23" x14ac:dyDescent="0.25">
      <c r="A3555" s="1">
        <v>1005111</v>
      </c>
      <c r="B3555" s="5" t="str">
        <f>VLOOKUP(H3555,'FIPS Basin X-walk'!$A$2:$F$3224,6,FALSE)</f>
        <v>Atlantic Coast Basin</v>
      </c>
      <c r="C3555" s="1" t="s">
        <v>16802</v>
      </c>
      <c r="D3555" s="1"/>
      <c r="E3555" s="1"/>
      <c r="F3555" s="1" t="s">
        <v>16803</v>
      </c>
      <c r="G3555" s="1" t="s">
        <v>8312</v>
      </c>
      <c r="H3555" s="1">
        <v>36047</v>
      </c>
      <c r="I3555" s="1">
        <v>1005111</v>
      </c>
      <c r="J3555" s="1">
        <v>40.581249999999997</v>
      </c>
      <c r="K3555" s="1">
        <v>-73.974559999999997</v>
      </c>
      <c r="L3555" s="1"/>
      <c r="M3555" s="1" t="s">
        <v>1481</v>
      </c>
      <c r="N3555" s="1" t="s">
        <v>16632</v>
      </c>
      <c r="O3555" s="1">
        <v>2022</v>
      </c>
      <c r="P3555" s="1">
        <v>11224</v>
      </c>
      <c r="Q3555" s="1" t="s">
        <v>16804</v>
      </c>
      <c r="R3555" s="1"/>
      <c r="S3555" s="1" t="s">
        <v>24355</v>
      </c>
      <c r="T3555" s="1" t="s">
        <v>6826</v>
      </c>
      <c r="U3555" s="1"/>
      <c r="V3555" s="1" t="s">
        <v>16805</v>
      </c>
      <c r="W3555" s="1" t="s">
        <v>6826</v>
      </c>
    </row>
    <row r="3556" spans="1:23" x14ac:dyDescent="0.25">
      <c r="A3556" s="1">
        <v>1006455</v>
      </c>
      <c r="B3556" s="5" t="str">
        <f>VLOOKUP(H3556,'FIPS Basin X-walk'!$A$2:$F$3224,6,FALSE)</f>
        <v>Atlantic Coast Basin</v>
      </c>
      <c r="C3556" s="1" t="s">
        <v>16811</v>
      </c>
      <c r="D3556" s="1"/>
      <c r="E3556" s="1"/>
      <c r="F3556" s="1" t="s">
        <v>16803</v>
      </c>
      <c r="G3556" s="1" t="s">
        <v>8312</v>
      </c>
      <c r="H3556" s="1">
        <v>36047</v>
      </c>
      <c r="I3556" s="1">
        <v>1006455</v>
      </c>
      <c r="J3556" s="1">
        <v>40.649169999999998</v>
      </c>
      <c r="K3556" s="1">
        <v>-73.879729999999995</v>
      </c>
      <c r="L3556" s="1"/>
      <c r="M3556" s="1" t="s">
        <v>1481</v>
      </c>
      <c r="N3556" s="1" t="s">
        <v>16632</v>
      </c>
      <c r="O3556" s="1">
        <v>2022</v>
      </c>
      <c r="P3556" s="1">
        <v>11239</v>
      </c>
      <c r="Q3556" s="1" t="s">
        <v>16812</v>
      </c>
      <c r="R3556" s="1"/>
      <c r="S3556" s="1" t="s">
        <v>24525</v>
      </c>
      <c r="T3556" s="1" t="s">
        <v>6828</v>
      </c>
      <c r="U3556" s="1"/>
      <c r="V3556" s="1" t="s">
        <v>16813</v>
      </c>
      <c r="W3556" s="1" t="s">
        <v>6826</v>
      </c>
    </row>
    <row r="3557" spans="1:23" x14ac:dyDescent="0.25">
      <c r="A3557" s="1">
        <v>1012849</v>
      </c>
      <c r="B3557" s="5" t="str">
        <f>VLOOKUP(H3557,'FIPS Basin X-walk'!$A$2:$F$3224,6,FALSE)</f>
        <v>Atlantic Coast Basin</v>
      </c>
      <c r="C3557" s="1" t="s">
        <v>16808</v>
      </c>
      <c r="D3557" s="1"/>
      <c r="E3557" s="1"/>
      <c r="F3557" s="1" t="s">
        <v>16807</v>
      </c>
      <c r="G3557" s="1" t="s">
        <v>8312</v>
      </c>
      <c r="H3557" s="1">
        <v>36047</v>
      </c>
      <c r="I3557" s="1">
        <v>1012849</v>
      </c>
      <c r="J3557" s="1">
        <v>40.655700000000003</v>
      </c>
      <c r="K3557" s="1">
        <v>-73.945089999999993</v>
      </c>
      <c r="L3557" s="1"/>
      <c r="M3557" s="1" t="s">
        <v>1481</v>
      </c>
      <c r="N3557" s="1" t="s">
        <v>16632</v>
      </c>
      <c r="O3557" s="1">
        <v>2022</v>
      </c>
      <c r="P3557" s="1">
        <v>11203</v>
      </c>
      <c r="Q3557" s="1" t="s">
        <v>16809</v>
      </c>
      <c r="R3557" s="1"/>
      <c r="S3557" s="1" t="s">
        <v>24371</v>
      </c>
      <c r="T3557" s="1" t="s">
        <v>6826</v>
      </c>
      <c r="U3557" s="1"/>
      <c r="V3557" s="1" t="s">
        <v>16810</v>
      </c>
      <c r="W3557" s="1" t="s">
        <v>6826</v>
      </c>
    </row>
    <row r="3558" spans="1:23" x14ac:dyDescent="0.25">
      <c r="A3558" s="1">
        <v>1013740</v>
      </c>
      <c r="B3558" s="5" t="str">
        <f>VLOOKUP(H3558,'FIPS Basin X-walk'!$A$2:$F$3224,6,FALSE)</f>
        <v>Atlantic Coast Basin</v>
      </c>
      <c r="C3558" s="1" t="s">
        <v>26744</v>
      </c>
      <c r="D3558" s="1"/>
      <c r="E3558" s="1"/>
      <c r="F3558" s="1" t="s">
        <v>16807</v>
      </c>
      <c r="G3558" s="1" t="s">
        <v>8312</v>
      </c>
      <c r="H3558" s="1">
        <v>36047</v>
      </c>
      <c r="I3558" s="1">
        <v>1013740</v>
      </c>
      <c r="J3558" s="1">
        <v>40.655700000000003</v>
      </c>
      <c r="K3558" s="1">
        <v>-73.94511</v>
      </c>
      <c r="L3558" s="1"/>
      <c r="M3558" s="1" t="s">
        <v>1481</v>
      </c>
      <c r="N3558" s="1" t="s">
        <v>16632</v>
      </c>
      <c r="O3558" s="1">
        <v>2022</v>
      </c>
      <c r="P3558" s="1">
        <v>11203</v>
      </c>
      <c r="Q3558" s="1" t="s">
        <v>26745</v>
      </c>
      <c r="R3558" s="1"/>
      <c r="S3558" s="1" t="s">
        <v>24371</v>
      </c>
      <c r="T3558" s="1" t="s">
        <v>6826</v>
      </c>
      <c r="U3558" s="1"/>
      <c r="V3558" s="1" t="s">
        <v>16652</v>
      </c>
      <c r="W3558" s="1" t="s">
        <v>6826</v>
      </c>
    </row>
    <row r="3559" spans="1:23" x14ac:dyDescent="0.25">
      <c r="A3559" s="1">
        <v>1004832</v>
      </c>
      <c r="B3559" s="5" t="str">
        <f>VLOOKUP(H3559,'FIPS Basin X-walk'!$A$2:$F$3224,6,FALSE)</f>
        <v>San Joaquin Basin</v>
      </c>
      <c r="C3559" s="1" t="s">
        <v>8328</v>
      </c>
      <c r="D3559" s="1"/>
      <c r="E3559" s="1"/>
      <c r="F3559" s="1" t="s">
        <v>8329</v>
      </c>
      <c r="G3559" s="1" t="s">
        <v>8312</v>
      </c>
      <c r="H3559" s="1">
        <v>6031</v>
      </c>
      <c r="I3559" s="1">
        <v>1004832</v>
      </c>
      <c r="J3559" s="1">
        <v>36.066558999999998</v>
      </c>
      <c r="K3559" s="1">
        <v>-119.57198099999999</v>
      </c>
      <c r="L3559" s="1"/>
      <c r="M3559" s="1" t="s">
        <v>1489</v>
      </c>
      <c r="N3559" s="1" t="s">
        <v>8033</v>
      </c>
      <c r="O3559" s="1">
        <v>2022</v>
      </c>
      <c r="P3559" s="1">
        <v>93212</v>
      </c>
      <c r="Q3559" s="1" t="s">
        <v>8330</v>
      </c>
      <c r="R3559" s="1"/>
      <c r="S3559" s="1" t="s">
        <v>24401</v>
      </c>
      <c r="T3559" s="1" t="s">
        <v>6828</v>
      </c>
      <c r="U3559" s="1"/>
      <c r="V3559" s="1" t="s">
        <v>8331</v>
      </c>
      <c r="W3559" s="1" t="s">
        <v>6826</v>
      </c>
    </row>
    <row r="3560" spans="1:23" x14ac:dyDescent="0.25">
      <c r="A3560" s="1">
        <v>1006447</v>
      </c>
      <c r="B3560" s="5" t="str">
        <f>VLOOKUP(H3560,'FIPS Basin X-walk'!$A$2:$F$3224,6,FALSE)</f>
        <v>San Joaquin Basin</v>
      </c>
      <c r="C3560" s="1" t="s">
        <v>8310</v>
      </c>
      <c r="D3560" s="1"/>
      <c r="E3560" s="1"/>
      <c r="F3560" s="1" t="s">
        <v>8311</v>
      </c>
      <c r="G3560" s="1" t="s">
        <v>8312</v>
      </c>
      <c r="H3560" s="1">
        <v>6031</v>
      </c>
      <c r="I3560" s="1">
        <v>1006447</v>
      </c>
      <c r="J3560" s="1">
        <v>36.25488</v>
      </c>
      <c r="K3560" s="1">
        <v>-119.64794000000001</v>
      </c>
      <c r="L3560" s="1"/>
      <c r="M3560" s="1" t="s">
        <v>1489</v>
      </c>
      <c r="N3560" s="1" t="s">
        <v>8033</v>
      </c>
      <c r="O3560" s="1">
        <v>2022</v>
      </c>
      <c r="P3560" s="1">
        <v>93230</v>
      </c>
      <c r="Q3560" s="1" t="s">
        <v>8313</v>
      </c>
      <c r="R3560" s="1"/>
      <c r="S3560" s="1" t="s">
        <v>24401</v>
      </c>
      <c r="T3560" s="1" t="s">
        <v>6826</v>
      </c>
      <c r="U3560" s="1"/>
      <c r="V3560" s="1" t="s">
        <v>8314</v>
      </c>
      <c r="W3560" s="1" t="s">
        <v>6826</v>
      </c>
    </row>
    <row r="3561" spans="1:23" x14ac:dyDescent="0.25">
      <c r="A3561" s="1">
        <v>1011716</v>
      </c>
      <c r="B3561" s="5" t="str">
        <f>VLOOKUP(H3561,'FIPS Basin X-walk'!$A$2:$F$3224,6,FALSE)</f>
        <v>San Joaquin Basin</v>
      </c>
      <c r="C3561" s="1" t="s">
        <v>8336</v>
      </c>
      <c r="D3561" s="1"/>
      <c r="E3561" s="1"/>
      <c r="F3561" s="1" t="s">
        <v>8337</v>
      </c>
      <c r="G3561" s="1" t="s">
        <v>8312</v>
      </c>
      <c r="H3561" s="1">
        <v>6031</v>
      </c>
      <c r="I3561" s="1">
        <v>1011716</v>
      </c>
      <c r="J3561" s="1">
        <v>36.313499999999998</v>
      </c>
      <c r="K3561" s="1">
        <v>-119.597306</v>
      </c>
      <c r="L3561" s="1"/>
      <c r="M3561" s="1" t="s">
        <v>1489</v>
      </c>
      <c r="N3561" s="1" t="s">
        <v>8033</v>
      </c>
      <c r="O3561" s="1">
        <v>2022</v>
      </c>
      <c r="P3561" s="1">
        <v>93230</v>
      </c>
      <c r="Q3561" s="1" t="s">
        <v>8338</v>
      </c>
      <c r="R3561" s="1"/>
      <c r="S3561" s="1" t="s">
        <v>24358</v>
      </c>
      <c r="T3561" s="1" t="s">
        <v>6826</v>
      </c>
      <c r="U3561" s="1"/>
      <c r="V3561" s="1" t="s">
        <v>8339</v>
      </c>
      <c r="W3561" s="1" t="s">
        <v>6826</v>
      </c>
    </row>
    <row r="3562" spans="1:23" x14ac:dyDescent="0.25">
      <c r="A3562" s="1">
        <v>1007794</v>
      </c>
      <c r="B3562" s="5" t="str">
        <f>VLOOKUP(H3562,'FIPS Basin X-walk'!$A$2:$F$3224,6,FALSE)</f>
        <v>San Joaquin Basin</v>
      </c>
      <c r="C3562" s="1" t="s">
        <v>8317</v>
      </c>
      <c r="D3562" s="1"/>
      <c r="E3562" s="1"/>
      <c r="F3562" s="1" t="s">
        <v>8318</v>
      </c>
      <c r="G3562" s="1" t="s">
        <v>8312</v>
      </c>
      <c r="H3562" s="1">
        <v>6031</v>
      </c>
      <c r="I3562" s="1">
        <v>1007794</v>
      </c>
      <c r="J3562" s="1">
        <v>35.959429999999998</v>
      </c>
      <c r="K3562" s="1">
        <v>-120.00865</v>
      </c>
      <c r="L3562" s="1"/>
      <c r="M3562" s="1" t="s">
        <v>1489</v>
      </c>
      <c r="N3562" s="1" t="s">
        <v>8033</v>
      </c>
      <c r="O3562" s="1">
        <v>2022</v>
      </c>
      <c r="P3562" s="1">
        <v>93239</v>
      </c>
      <c r="Q3562" s="1" t="s">
        <v>25909</v>
      </c>
      <c r="R3562" s="1"/>
      <c r="S3562" s="1" t="s">
        <v>24358</v>
      </c>
      <c r="T3562" s="1" t="s">
        <v>6826</v>
      </c>
      <c r="U3562" s="1"/>
      <c r="V3562" s="1" t="s">
        <v>6878</v>
      </c>
      <c r="W3562" s="1" t="s">
        <v>6826</v>
      </c>
    </row>
    <row r="3563" spans="1:23" x14ac:dyDescent="0.25">
      <c r="A3563" s="1">
        <v>1010345</v>
      </c>
      <c r="B3563" s="5" t="str">
        <f>VLOOKUP(H3563,'FIPS Basin X-walk'!$A$2:$F$3224,6,FALSE)</f>
        <v>San Joaquin Basin</v>
      </c>
      <c r="C3563" s="1" t="s">
        <v>8319</v>
      </c>
      <c r="D3563" s="1"/>
      <c r="E3563" s="1"/>
      <c r="F3563" s="1" t="s">
        <v>8320</v>
      </c>
      <c r="G3563" s="1" t="s">
        <v>8312</v>
      </c>
      <c r="H3563" s="1">
        <v>6031</v>
      </c>
      <c r="I3563" s="1">
        <v>1010345</v>
      </c>
      <c r="J3563" s="1">
        <v>36.278399999999998</v>
      </c>
      <c r="K3563" s="1">
        <v>-119.80047</v>
      </c>
      <c r="L3563" s="1"/>
      <c r="M3563" s="1" t="s">
        <v>1489</v>
      </c>
      <c r="N3563" s="1" t="s">
        <v>8033</v>
      </c>
      <c r="O3563" s="1">
        <v>2022</v>
      </c>
      <c r="P3563" s="1">
        <v>93245</v>
      </c>
      <c r="Q3563" s="1" t="s">
        <v>8075</v>
      </c>
      <c r="R3563" s="1"/>
      <c r="S3563" s="1" t="s">
        <v>25270</v>
      </c>
      <c r="T3563" s="1" t="s">
        <v>6826</v>
      </c>
      <c r="U3563" s="1"/>
      <c r="V3563" s="1" t="s">
        <v>8076</v>
      </c>
      <c r="W3563" s="1" t="s">
        <v>6826</v>
      </c>
    </row>
    <row r="3564" spans="1:23" x14ac:dyDescent="0.25">
      <c r="A3564" s="1">
        <v>1006594</v>
      </c>
      <c r="B3564" s="5" t="str">
        <f>VLOOKUP(H3564,'FIPS Basin X-walk'!$A$2:$F$3224,6,FALSE)</f>
        <v>San Joaquin Basin</v>
      </c>
      <c r="C3564" s="1" t="s">
        <v>8321</v>
      </c>
      <c r="D3564" s="1"/>
      <c r="E3564" s="1"/>
      <c r="F3564" s="1" t="s">
        <v>8322</v>
      </c>
      <c r="G3564" s="1" t="s">
        <v>8312</v>
      </c>
      <c r="H3564" s="1">
        <v>6031</v>
      </c>
      <c r="I3564" s="1">
        <v>1006594</v>
      </c>
      <c r="J3564" s="1">
        <v>36.299427999999999</v>
      </c>
      <c r="K3564" s="1">
        <v>-119.81607200000001</v>
      </c>
      <c r="L3564" s="1"/>
      <c r="M3564" s="1" t="s">
        <v>1489</v>
      </c>
      <c r="N3564" s="1" t="s">
        <v>8033</v>
      </c>
      <c r="O3564" s="1">
        <v>2022</v>
      </c>
      <c r="P3564" s="1">
        <v>93245</v>
      </c>
      <c r="Q3564" s="1" t="s">
        <v>8323</v>
      </c>
      <c r="R3564" s="1"/>
      <c r="S3564" s="1" t="s">
        <v>24754</v>
      </c>
      <c r="T3564" s="1" t="s">
        <v>6826</v>
      </c>
      <c r="U3564" s="1"/>
      <c r="V3564" s="1" t="s">
        <v>8324</v>
      </c>
      <c r="W3564" s="1" t="s">
        <v>6826</v>
      </c>
    </row>
    <row r="3565" spans="1:23" x14ac:dyDescent="0.25">
      <c r="A3565" s="1">
        <v>1009696</v>
      </c>
      <c r="B3565" s="5" t="str">
        <f>VLOOKUP(H3565,'FIPS Basin X-walk'!$A$2:$F$3224,6,FALSE)</f>
        <v>Atlantic Coast Basin</v>
      </c>
      <c r="C3565" s="1" t="s">
        <v>16814</v>
      </c>
      <c r="D3565" s="1"/>
      <c r="E3565" s="1"/>
      <c r="F3565" s="1" t="s">
        <v>1115</v>
      </c>
      <c r="G3565" s="1" t="s">
        <v>8312</v>
      </c>
      <c r="H3565" s="1">
        <v>36047</v>
      </c>
      <c r="I3565" s="1">
        <v>1009696</v>
      </c>
      <c r="J3565" s="1">
        <v>40.624065000000002</v>
      </c>
      <c r="K3565" s="1">
        <v>-73.916297999999998</v>
      </c>
      <c r="L3565" s="1"/>
      <c r="M3565" s="1" t="s">
        <v>1481</v>
      </c>
      <c r="N3565" s="1" t="s">
        <v>16632</v>
      </c>
      <c r="O3565" s="1">
        <v>2022</v>
      </c>
      <c r="P3565" s="1">
        <v>10021</v>
      </c>
      <c r="Q3565" s="1" t="s">
        <v>16815</v>
      </c>
      <c r="R3565" s="1"/>
      <c r="S3565" s="1" t="s">
        <v>24371</v>
      </c>
      <c r="T3565" s="1" t="s">
        <v>6828</v>
      </c>
      <c r="U3565" s="1"/>
      <c r="V3565" s="1" t="s">
        <v>16816</v>
      </c>
      <c r="W3565" s="1" t="s">
        <v>6826</v>
      </c>
    </row>
    <row r="3566" spans="1:23" x14ac:dyDescent="0.25">
      <c r="A3566" s="1">
        <v>1001994</v>
      </c>
      <c r="B3566" s="5" t="str">
        <f>VLOOKUP(H3566,'FIPS Basin X-walk'!$A$2:$F$3224,6,FALSE)</f>
        <v>Las Animas Arch</v>
      </c>
      <c r="C3566" s="1" t="s">
        <v>9250</v>
      </c>
      <c r="D3566" s="1"/>
      <c r="E3566" s="1"/>
      <c r="F3566" s="1" t="s">
        <v>9251</v>
      </c>
      <c r="G3566" s="1" t="s">
        <v>9252</v>
      </c>
      <c r="H3566" s="1">
        <v>8061</v>
      </c>
      <c r="I3566" s="1">
        <v>1001994</v>
      </c>
      <c r="J3566" s="1">
        <v>38.413345</v>
      </c>
      <c r="K3566" s="1">
        <v>-102.759485</v>
      </c>
      <c r="L3566" s="1"/>
      <c r="M3566" s="1" t="s">
        <v>1507</v>
      </c>
      <c r="N3566" s="1" t="s">
        <v>9093</v>
      </c>
      <c r="O3566" s="1">
        <v>2022</v>
      </c>
      <c r="P3566" s="1">
        <v>81036</v>
      </c>
      <c r="Q3566" s="1" t="s">
        <v>23999</v>
      </c>
      <c r="R3566" s="1"/>
      <c r="S3566" s="1" t="s">
        <v>24435</v>
      </c>
      <c r="T3566" s="1" t="s">
        <v>6826</v>
      </c>
      <c r="U3566" s="1"/>
      <c r="V3566" s="1" t="s">
        <v>7090</v>
      </c>
      <c r="W3566" s="1" t="s">
        <v>6826</v>
      </c>
    </row>
    <row r="3567" spans="1:23" x14ac:dyDescent="0.25">
      <c r="A3567" s="1">
        <v>1004776</v>
      </c>
      <c r="B3567" s="5" t="str">
        <f>VLOOKUP(H3567,'FIPS Basin X-walk'!$A$2:$F$3224,6,FALSE)</f>
        <v>Anadarko Basin</v>
      </c>
      <c r="C3567" s="1"/>
      <c r="D3567" s="1"/>
      <c r="E3567" s="1"/>
      <c r="F3567" s="1" t="s">
        <v>11528</v>
      </c>
      <c r="G3567" s="1" t="s">
        <v>9252</v>
      </c>
      <c r="H3567" s="1">
        <v>20097</v>
      </c>
      <c r="I3567" s="1">
        <v>1004776</v>
      </c>
      <c r="J3567" s="1">
        <v>37.614220000000003</v>
      </c>
      <c r="K3567" s="1">
        <v>-99.396873999999997</v>
      </c>
      <c r="L3567" s="1"/>
      <c r="M3567" s="1" t="s">
        <v>1490</v>
      </c>
      <c r="N3567" s="1" t="s">
        <v>12401</v>
      </c>
      <c r="O3567" s="1">
        <v>2022</v>
      </c>
      <c r="P3567" s="1">
        <v>67054</v>
      </c>
      <c r="Q3567" s="1" t="s">
        <v>696</v>
      </c>
      <c r="R3567" s="1"/>
      <c r="S3567" s="1" t="s">
        <v>24435</v>
      </c>
      <c r="T3567" s="1" t="s">
        <v>6826</v>
      </c>
      <c r="U3567" s="1"/>
      <c r="V3567" s="1" t="s">
        <v>12735</v>
      </c>
      <c r="W3567" s="1" t="s">
        <v>6826</v>
      </c>
    </row>
    <row r="3568" spans="1:23" x14ac:dyDescent="0.25">
      <c r="A3568" s="1">
        <v>1006152</v>
      </c>
      <c r="B3568" s="5" t="str">
        <f>VLOOKUP(H3568,'FIPS Basin X-walk'!$A$2:$F$3224,6,FALSE)</f>
        <v>Anadarko Basin</v>
      </c>
      <c r="C3568" s="1" t="s">
        <v>12501</v>
      </c>
      <c r="D3568" s="1"/>
      <c r="E3568" s="1"/>
      <c r="F3568" s="1" t="s">
        <v>12502</v>
      </c>
      <c r="G3568" s="1" t="s">
        <v>9252</v>
      </c>
      <c r="H3568" s="1">
        <v>20097</v>
      </c>
      <c r="I3568" s="1">
        <v>1006152</v>
      </c>
      <c r="J3568" s="1">
        <v>37.575958999999997</v>
      </c>
      <c r="K3568" s="1">
        <v>-99.478381999999996</v>
      </c>
      <c r="L3568" s="1"/>
      <c r="M3568" s="1" t="s">
        <v>1490</v>
      </c>
      <c r="N3568" s="1" t="s">
        <v>12401</v>
      </c>
      <c r="O3568" s="1">
        <v>2022</v>
      </c>
      <c r="P3568" s="1">
        <v>67109</v>
      </c>
      <c r="Q3568" s="1" t="s">
        <v>419</v>
      </c>
      <c r="R3568" s="1"/>
      <c r="S3568" s="1" t="s">
        <v>24435</v>
      </c>
      <c r="T3568" s="1" t="s">
        <v>6826</v>
      </c>
      <c r="U3568" s="1"/>
      <c r="V3568" s="1" t="s">
        <v>7232</v>
      </c>
      <c r="W3568" s="1" t="s">
        <v>6826</v>
      </c>
    </row>
    <row r="3569" spans="1:23" x14ac:dyDescent="0.25">
      <c r="A3569" s="1">
        <v>1001816</v>
      </c>
      <c r="B3569" s="5" t="str">
        <f>VLOOKUP(H3569,'FIPS Basin X-walk'!$A$2:$F$3224,6,FALSE)</f>
        <v>Puget Sound Province</v>
      </c>
      <c r="C3569" s="1" t="s">
        <v>22613</v>
      </c>
      <c r="D3569" s="1"/>
      <c r="E3569" s="1"/>
      <c r="F3569" s="1" t="s">
        <v>22614</v>
      </c>
      <c r="G3569" s="1" t="s">
        <v>22611</v>
      </c>
      <c r="H3569" s="1">
        <v>53035</v>
      </c>
      <c r="I3569" s="1">
        <v>1001816</v>
      </c>
      <c r="J3569" s="1">
        <v>47.562806999999999</v>
      </c>
      <c r="K3569" s="1">
        <v>-122.64632400000001</v>
      </c>
      <c r="L3569" s="1"/>
      <c r="M3569" s="1" t="s">
        <v>1480</v>
      </c>
      <c r="N3569" s="1" t="s">
        <v>9611</v>
      </c>
      <c r="O3569" s="1">
        <v>2022</v>
      </c>
      <c r="P3569" s="1">
        <v>98314</v>
      </c>
      <c r="Q3569" s="1" t="s">
        <v>22615</v>
      </c>
      <c r="R3569" s="1"/>
      <c r="S3569" s="1" t="s">
        <v>24464</v>
      </c>
      <c r="T3569" s="1" t="s">
        <v>6826</v>
      </c>
      <c r="U3569" s="1"/>
      <c r="V3569" s="1" t="s">
        <v>24409</v>
      </c>
      <c r="W3569" s="1" t="s">
        <v>6826</v>
      </c>
    </row>
    <row r="3570" spans="1:23" x14ac:dyDescent="0.25">
      <c r="A3570" s="1">
        <v>1003586</v>
      </c>
      <c r="B3570" s="5" t="str">
        <f>VLOOKUP(H3570,'FIPS Basin X-walk'!$A$2:$F$3224,6,FALSE)</f>
        <v>Puget Sound Province</v>
      </c>
      <c r="C3570" s="1" t="s">
        <v>22609</v>
      </c>
      <c r="D3570" s="1"/>
      <c r="E3570" s="1"/>
      <c r="F3570" s="1" t="s">
        <v>22610</v>
      </c>
      <c r="G3570" s="1" t="s">
        <v>22611</v>
      </c>
      <c r="H3570" s="1">
        <v>53035</v>
      </c>
      <c r="I3570" s="1">
        <v>1003586</v>
      </c>
      <c r="J3570" s="1">
        <v>47.504730000000002</v>
      </c>
      <c r="K3570" s="1">
        <v>-122.78081</v>
      </c>
      <c r="L3570" s="1"/>
      <c r="M3570" s="1" t="s">
        <v>1480</v>
      </c>
      <c r="N3570" s="1" t="s">
        <v>9611</v>
      </c>
      <c r="O3570" s="1">
        <v>2022</v>
      </c>
      <c r="P3570" s="1">
        <v>98367</v>
      </c>
      <c r="Q3570" s="1" t="s">
        <v>22612</v>
      </c>
      <c r="R3570" s="1"/>
      <c r="S3570" s="1" t="s">
        <v>24358</v>
      </c>
      <c r="T3570" s="1" t="s">
        <v>6826</v>
      </c>
      <c r="U3570" s="1"/>
      <c r="V3570" s="1" t="s">
        <v>6878</v>
      </c>
      <c r="W3570" s="1" t="s">
        <v>6826</v>
      </c>
    </row>
    <row r="3571" spans="1:23" x14ac:dyDescent="0.25">
      <c r="A3571" s="1">
        <v>1000076</v>
      </c>
      <c r="B3571" s="5" t="str">
        <f>VLOOKUP(H3571,'FIPS Basin X-walk'!$A$2:$F$3224,6,FALSE)</f>
        <v>Southern Oregon Basin</v>
      </c>
      <c r="C3571" s="1" t="s">
        <v>18786</v>
      </c>
      <c r="D3571" s="1"/>
      <c r="E3571" s="1"/>
      <c r="F3571" s="1" t="s">
        <v>18787</v>
      </c>
      <c r="G3571" s="1" t="s">
        <v>1725</v>
      </c>
      <c r="H3571" s="1">
        <v>41035</v>
      </c>
      <c r="I3571" s="1">
        <v>1000076</v>
      </c>
      <c r="J3571" s="1">
        <v>42.172699999999999</v>
      </c>
      <c r="K3571" s="1">
        <v>-121.81440000000001</v>
      </c>
      <c r="L3571" s="1"/>
      <c r="M3571" s="1" t="s">
        <v>1519</v>
      </c>
      <c r="N3571" s="1" t="s">
        <v>18017</v>
      </c>
      <c r="O3571" s="1">
        <v>2022</v>
      </c>
      <c r="P3571" s="1">
        <v>97603</v>
      </c>
      <c r="Q3571" s="1" t="s">
        <v>18788</v>
      </c>
      <c r="R3571" s="1"/>
      <c r="S3571" s="1" t="s">
        <v>24355</v>
      </c>
      <c r="T3571" s="1" t="s">
        <v>6826</v>
      </c>
      <c r="U3571" s="1"/>
      <c r="V3571" s="1" t="s">
        <v>9471</v>
      </c>
      <c r="W3571" s="1" t="s">
        <v>6828</v>
      </c>
    </row>
    <row r="3572" spans="1:23" x14ac:dyDescent="0.25">
      <c r="A3572" s="1">
        <v>1001314</v>
      </c>
      <c r="B3572" s="5" t="str">
        <f>VLOOKUP(H3572,'FIPS Basin X-walk'!$A$2:$F$3224,6,FALSE)</f>
        <v>Southern Oregon Basin</v>
      </c>
      <c r="C3572" s="1" t="s">
        <v>18786</v>
      </c>
      <c r="D3572" s="1"/>
      <c r="E3572" s="1"/>
      <c r="F3572" s="1" t="s">
        <v>18787</v>
      </c>
      <c r="G3572" s="1" t="s">
        <v>1725</v>
      </c>
      <c r="H3572" s="1">
        <v>41035</v>
      </c>
      <c r="I3572" s="1">
        <v>1001314</v>
      </c>
      <c r="J3572" s="1">
        <v>42.173999999999999</v>
      </c>
      <c r="K3572" s="1">
        <v>-121.8112</v>
      </c>
      <c r="L3572" s="1"/>
      <c r="M3572" s="1" t="s">
        <v>1519</v>
      </c>
      <c r="N3572" s="1" t="s">
        <v>18017</v>
      </c>
      <c r="O3572" s="1">
        <v>2022</v>
      </c>
      <c r="P3572" s="1">
        <v>97603</v>
      </c>
      <c r="Q3572" s="1" t="s">
        <v>18789</v>
      </c>
      <c r="R3572" s="1"/>
      <c r="S3572" s="1" t="s">
        <v>24355</v>
      </c>
      <c r="T3572" s="1" t="s">
        <v>6828</v>
      </c>
      <c r="U3572" s="1"/>
      <c r="V3572" s="1" t="s">
        <v>9471</v>
      </c>
      <c r="W3572" s="1" t="s">
        <v>6828</v>
      </c>
    </row>
    <row r="3573" spans="1:23" x14ac:dyDescent="0.25">
      <c r="A3573" s="1">
        <v>1004780</v>
      </c>
      <c r="B3573" s="5" t="str">
        <f>VLOOKUP(H3573,'FIPS Basin X-walk'!$A$2:$F$3224,6,FALSE)</f>
        <v>Southern Oregon Basin</v>
      </c>
      <c r="C3573" s="1"/>
      <c r="D3573" s="1"/>
      <c r="E3573" s="1"/>
      <c r="F3573" s="1" t="s">
        <v>18784</v>
      </c>
      <c r="G3573" s="1" t="s">
        <v>18785</v>
      </c>
      <c r="H3573" s="1">
        <v>41035</v>
      </c>
      <c r="I3573" s="1">
        <v>1004780</v>
      </c>
      <c r="J3573" s="1">
        <v>42.173980999999998</v>
      </c>
      <c r="K3573" s="1">
        <v>-121.439297</v>
      </c>
      <c r="L3573" s="1"/>
      <c r="M3573" s="1" t="s">
        <v>1519</v>
      </c>
      <c r="N3573" s="1" t="s">
        <v>18017</v>
      </c>
      <c r="O3573" s="1">
        <v>2022</v>
      </c>
      <c r="P3573" s="1">
        <v>97623</v>
      </c>
      <c r="Q3573" s="1" t="s">
        <v>658</v>
      </c>
      <c r="R3573" s="1"/>
      <c r="S3573" s="1" t="s">
        <v>24435</v>
      </c>
      <c r="T3573" s="1" t="s">
        <v>6826</v>
      </c>
      <c r="U3573" s="1"/>
      <c r="V3573" s="1" t="s">
        <v>12735</v>
      </c>
      <c r="W3573" s="1" t="s">
        <v>6826</v>
      </c>
    </row>
    <row r="3574" spans="1:23" x14ac:dyDescent="0.25">
      <c r="A3574" s="1">
        <v>1004783</v>
      </c>
      <c r="B3574" s="5" t="str">
        <f>VLOOKUP(H3574,'FIPS Basin X-walk'!$A$2:$F$3224,6,FALSE)</f>
        <v>Southern Oregon Basin</v>
      </c>
      <c r="C3574" s="1"/>
      <c r="D3574" s="1"/>
      <c r="E3574" s="1"/>
      <c r="F3574" s="1" t="s">
        <v>18790</v>
      </c>
      <c r="G3574" s="1" t="s">
        <v>18785</v>
      </c>
      <c r="H3574" s="1">
        <v>41035</v>
      </c>
      <c r="I3574" s="1">
        <v>1004783</v>
      </c>
      <c r="J3574" s="1">
        <v>43.082157000000002</v>
      </c>
      <c r="K3574" s="1">
        <v>-121.828345</v>
      </c>
      <c r="L3574" s="1"/>
      <c r="M3574" s="1" t="s">
        <v>1519</v>
      </c>
      <c r="N3574" s="1" t="s">
        <v>18017</v>
      </c>
      <c r="O3574" s="1">
        <v>2022</v>
      </c>
      <c r="P3574" s="1">
        <v>97731</v>
      </c>
      <c r="Q3574" s="1" t="s">
        <v>243</v>
      </c>
      <c r="R3574" s="1"/>
      <c r="S3574" s="1" t="s">
        <v>24435</v>
      </c>
      <c r="T3574" s="1" t="s">
        <v>6826</v>
      </c>
      <c r="U3574" s="1"/>
      <c r="V3574" s="1" t="s">
        <v>12735</v>
      </c>
      <c r="W3574" s="1" t="s">
        <v>6826</v>
      </c>
    </row>
    <row r="3575" spans="1:23" x14ac:dyDescent="0.25">
      <c r="A3575" s="1">
        <v>1002521</v>
      </c>
      <c r="B3575" s="5" t="str">
        <f>VLOOKUP(H3575,'FIPS Basin X-walk'!$A$2:$F$3224,6,FALSE)</f>
        <v>Gulf Coast Basin (LA, TX)</v>
      </c>
      <c r="C3575" s="1"/>
      <c r="D3575" s="1"/>
      <c r="E3575" s="1"/>
      <c r="F3575" s="1" t="s">
        <v>21357</v>
      </c>
      <c r="G3575" s="1" t="s">
        <v>21358</v>
      </c>
      <c r="H3575" s="1">
        <v>48273</v>
      </c>
      <c r="I3575" s="1">
        <v>1002521</v>
      </c>
      <c r="J3575" s="1">
        <v>27.465599999999998</v>
      </c>
      <c r="K3575" s="1">
        <v>-98.057599999999994</v>
      </c>
      <c r="L3575" s="1"/>
      <c r="M3575" s="1" t="s">
        <v>1485</v>
      </c>
      <c r="N3575" s="1" t="s">
        <v>9148</v>
      </c>
      <c r="O3575" s="1">
        <v>2022</v>
      </c>
      <c r="P3575" s="1">
        <v>78375</v>
      </c>
      <c r="Q3575" s="1" t="s">
        <v>816</v>
      </c>
      <c r="R3575" s="1"/>
      <c r="S3575" s="1" t="s">
        <v>24435</v>
      </c>
      <c r="T3575" s="1" t="s">
        <v>6826</v>
      </c>
      <c r="U3575" s="1"/>
      <c r="V3575" s="1" t="s">
        <v>7521</v>
      </c>
      <c r="W3575" s="1" t="s">
        <v>6826</v>
      </c>
    </row>
    <row r="3576" spans="1:23" x14ac:dyDescent="0.25">
      <c r="A3576" s="1">
        <v>1009019</v>
      </c>
      <c r="B3576" s="5" t="str">
        <f>VLOOKUP(H3576,'FIPS Basin X-walk'!$A$2:$F$3224,6,FALSE)</f>
        <v>Eastern Columbia Basin</v>
      </c>
      <c r="C3576" s="1" t="s">
        <v>23838</v>
      </c>
      <c r="D3576" s="1"/>
      <c r="E3576" s="1"/>
      <c r="F3576" s="1" t="s">
        <v>23839</v>
      </c>
      <c r="G3576" s="1" t="s">
        <v>6389</v>
      </c>
      <c r="H3576" s="1">
        <v>53039</v>
      </c>
      <c r="I3576" s="1">
        <v>1009019</v>
      </c>
      <c r="J3576" s="1">
        <v>45.903445900000001</v>
      </c>
      <c r="K3576" s="1">
        <v>-120.213925</v>
      </c>
      <c r="L3576" s="1"/>
      <c r="M3576" s="1" t="s">
        <v>1480</v>
      </c>
      <c r="N3576" s="1" t="s">
        <v>9611</v>
      </c>
      <c r="O3576" s="1">
        <v>2022</v>
      </c>
      <c r="P3576" s="1">
        <v>99322</v>
      </c>
      <c r="Q3576" s="1" t="s">
        <v>586</v>
      </c>
      <c r="R3576" s="1"/>
      <c r="S3576" s="1">
        <v>486210</v>
      </c>
      <c r="T3576" s="1" t="s">
        <v>6826</v>
      </c>
      <c r="U3576" s="1"/>
      <c r="V3576" s="1" t="s">
        <v>6881</v>
      </c>
      <c r="W3576" s="1" t="s">
        <v>6826</v>
      </c>
    </row>
    <row r="3577" spans="1:23" x14ac:dyDescent="0.25">
      <c r="A3577" s="1">
        <v>1001436</v>
      </c>
      <c r="B3577" s="5" t="str">
        <f>VLOOKUP(H3577,'FIPS Basin X-walk'!$A$2:$F$3224,6,FALSE)</f>
        <v>Eastern Columbia Basin</v>
      </c>
      <c r="C3577" s="1" t="s">
        <v>22616</v>
      </c>
      <c r="D3577" s="1"/>
      <c r="E3577" s="1"/>
      <c r="F3577" s="1" t="s">
        <v>22617</v>
      </c>
      <c r="G3577" s="1" t="s">
        <v>22618</v>
      </c>
      <c r="H3577" s="1">
        <v>53039</v>
      </c>
      <c r="I3577" s="1">
        <v>1001436</v>
      </c>
      <c r="J3577" s="1">
        <v>45.811399999999999</v>
      </c>
      <c r="K3577" s="1">
        <v>-120.833</v>
      </c>
      <c r="L3577" s="1"/>
      <c r="M3577" s="1" t="s">
        <v>1480</v>
      </c>
      <c r="N3577" s="1" t="s">
        <v>9611</v>
      </c>
      <c r="O3577" s="1">
        <v>2022</v>
      </c>
      <c r="P3577" s="1">
        <v>98620</v>
      </c>
      <c r="Q3577" s="1" t="s">
        <v>22619</v>
      </c>
      <c r="R3577" s="1"/>
      <c r="S3577" s="1" t="s">
        <v>24355</v>
      </c>
      <c r="T3577" s="1" t="s">
        <v>6826</v>
      </c>
      <c r="U3577" s="1"/>
      <c r="V3577" s="1" t="s">
        <v>22550</v>
      </c>
      <c r="W3577" s="1" t="s">
        <v>6828</v>
      </c>
    </row>
    <row r="3578" spans="1:23" x14ac:dyDescent="0.25">
      <c r="A3578" s="1">
        <v>1009017</v>
      </c>
      <c r="B3578" s="5" t="str">
        <f>VLOOKUP(H3578,'FIPS Basin X-walk'!$A$2:$F$3224,6,FALSE)</f>
        <v>Eastern Columbia Basin</v>
      </c>
      <c r="C3578" s="1" t="s">
        <v>22620</v>
      </c>
      <c r="D3578" s="1"/>
      <c r="E3578" s="1"/>
      <c r="F3578" s="1" t="s">
        <v>22621</v>
      </c>
      <c r="G3578" s="1" t="s">
        <v>22618</v>
      </c>
      <c r="H3578" s="1">
        <v>53039</v>
      </c>
      <c r="I3578" s="1">
        <v>1009017</v>
      </c>
      <c r="J3578" s="1">
        <v>45.771216000000003</v>
      </c>
      <c r="K3578" s="1">
        <v>-120.799267</v>
      </c>
      <c r="L3578" s="1"/>
      <c r="M3578" s="1" t="s">
        <v>1480</v>
      </c>
      <c r="N3578" s="1" t="s">
        <v>9611</v>
      </c>
      <c r="O3578" s="1">
        <v>2022</v>
      </c>
      <c r="P3578" s="1">
        <v>99322</v>
      </c>
      <c r="Q3578" s="1" t="s">
        <v>327</v>
      </c>
      <c r="R3578" s="1"/>
      <c r="S3578" s="1" t="s">
        <v>24435</v>
      </c>
      <c r="T3578" s="1" t="s">
        <v>6826</v>
      </c>
      <c r="U3578" s="1"/>
      <c r="V3578" s="1" t="s">
        <v>6881</v>
      </c>
      <c r="W3578" s="1" t="s">
        <v>6826</v>
      </c>
    </row>
    <row r="3579" spans="1:23" x14ac:dyDescent="0.25">
      <c r="A3579" s="1">
        <v>1003676</v>
      </c>
      <c r="B3579" s="5" t="str">
        <f>VLOOKUP(H3579,'FIPS Basin X-walk'!$A$2:$F$3224,6,FALSE)</f>
        <v>Eastern Columbia Basin</v>
      </c>
      <c r="C3579" s="1" t="s">
        <v>22622</v>
      </c>
      <c r="D3579" s="1"/>
      <c r="E3579" s="1"/>
      <c r="F3579" s="1" t="s">
        <v>22001</v>
      </c>
      <c r="G3579" s="1" t="s">
        <v>22618</v>
      </c>
      <c r="H3579" s="1">
        <v>53039</v>
      </c>
      <c r="I3579" s="1">
        <v>1003676</v>
      </c>
      <c r="J3579" s="1">
        <v>45.802</v>
      </c>
      <c r="K3579" s="1">
        <v>-120.182</v>
      </c>
      <c r="L3579" s="1"/>
      <c r="M3579" s="1" t="s">
        <v>1480</v>
      </c>
      <c r="N3579" s="1" t="s">
        <v>9611</v>
      </c>
      <c r="O3579" s="1">
        <v>2022</v>
      </c>
      <c r="P3579" s="1">
        <v>99356</v>
      </c>
      <c r="Q3579" s="1" t="s">
        <v>22623</v>
      </c>
      <c r="R3579" s="1"/>
      <c r="S3579" s="1" t="s">
        <v>24358</v>
      </c>
      <c r="T3579" s="1" t="s">
        <v>6826</v>
      </c>
      <c r="U3579" s="1"/>
      <c r="V3579" s="1" t="s">
        <v>6952</v>
      </c>
      <c r="W3579" s="1" t="s">
        <v>6826</v>
      </c>
    </row>
    <row r="3580" spans="1:23" x14ac:dyDescent="0.25">
      <c r="A3580" s="1">
        <v>1001541</v>
      </c>
      <c r="B3580" s="5" t="str">
        <f>VLOOKUP(H3580,'FIPS Basin X-walk'!$A$2:$F$3224,6,FALSE)</f>
        <v>Illinois Basin</v>
      </c>
      <c r="C3580" s="1" t="s">
        <v>11645</v>
      </c>
      <c r="D3580" s="1"/>
      <c r="E3580" s="1" t="s">
        <v>6828</v>
      </c>
      <c r="F3580" s="1" t="s">
        <v>11646</v>
      </c>
      <c r="G3580" s="1" t="s">
        <v>1941</v>
      </c>
      <c r="H3580" s="1">
        <v>18083</v>
      </c>
      <c r="I3580" s="1">
        <v>1001541</v>
      </c>
      <c r="J3580" s="1">
        <v>38.806699999999999</v>
      </c>
      <c r="K3580" s="1">
        <v>-87.247200000000007</v>
      </c>
      <c r="L3580" s="1"/>
      <c r="M3580" s="1" t="s">
        <v>1499</v>
      </c>
      <c r="N3580" s="1" t="s">
        <v>11457</v>
      </c>
      <c r="O3580" s="1">
        <v>2022</v>
      </c>
      <c r="P3580" s="1">
        <v>47500</v>
      </c>
      <c r="Q3580" s="1" t="s">
        <v>11647</v>
      </c>
      <c r="R3580" s="1"/>
      <c r="S3580" s="1" t="s">
        <v>24355</v>
      </c>
      <c r="T3580" s="1" t="s">
        <v>6826</v>
      </c>
      <c r="U3580" s="1"/>
      <c r="V3580" s="1" t="s">
        <v>9621</v>
      </c>
      <c r="W3580" s="1" t="s">
        <v>6828</v>
      </c>
    </row>
    <row r="3581" spans="1:23" x14ac:dyDescent="0.25">
      <c r="A3581" s="1">
        <v>1001371</v>
      </c>
      <c r="B3581" s="5" t="str">
        <f>VLOOKUP(H3581,'FIPS Basin X-walk'!$A$2:$F$3224,6,FALSE)</f>
        <v>Illinois Basin</v>
      </c>
      <c r="C3581" s="1" t="s">
        <v>11649</v>
      </c>
      <c r="D3581" s="1"/>
      <c r="E3581" s="1"/>
      <c r="F3581" s="1" t="s">
        <v>9088</v>
      </c>
      <c r="G3581" s="1" t="s">
        <v>1941</v>
      </c>
      <c r="H3581" s="1">
        <v>18083</v>
      </c>
      <c r="I3581" s="1">
        <v>1001371</v>
      </c>
      <c r="J3581" s="1">
        <v>38.671599999999998</v>
      </c>
      <c r="K3581" s="1">
        <v>-87.293099999999995</v>
      </c>
      <c r="L3581" s="1"/>
      <c r="M3581" s="1" t="s">
        <v>1499</v>
      </c>
      <c r="N3581" s="1" t="s">
        <v>11457</v>
      </c>
      <c r="O3581" s="1">
        <v>2022</v>
      </c>
      <c r="P3581" s="1">
        <v>47597</v>
      </c>
      <c r="Q3581" s="1" t="s">
        <v>11650</v>
      </c>
      <c r="R3581" s="1"/>
      <c r="S3581" s="1" t="s">
        <v>24355</v>
      </c>
      <c r="T3581" s="1" t="s">
        <v>6826</v>
      </c>
      <c r="U3581" s="1"/>
      <c r="V3581" s="1" t="s">
        <v>9621</v>
      </c>
      <c r="W3581" s="1" t="s">
        <v>6828</v>
      </c>
    </row>
    <row r="3582" spans="1:23" x14ac:dyDescent="0.25">
      <c r="A3582" s="1">
        <v>1007795</v>
      </c>
      <c r="B3582" s="5" t="str">
        <f>VLOOKUP(H3582,'FIPS Basin X-walk'!$A$2:$F$3224,6,FALSE)</f>
        <v>Appalachian Basin (Eastern Overthrust Area)</v>
      </c>
      <c r="C3582" s="1" t="s">
        <v>20137</v>
      </c>
      <c r="D3582" s="1"/>
      <c r="E3582" s="1"/>
      <c r="F3582" s="1" t="s">
        <v>20138</v>
      </c>
      <c r="G3582" s="1" t="s">
        <v>11063</v>
      </c>
      <c r="H3582" s="1">
        <v>47093</v>
      </c>
      <c r="I3582" s="1">
        <v>1007795</v>
      </c>
      <c r="J3582" s="1">
        <v>36.108407</v>
      </c>
      <c r="K3582" s="1">
        <v>-84.025101000000006</v>
      </c>
      <c r="L3582" s="1"/>
      <c r="M3582" s="1" t="s">
        <v>1538</v>
      </c>
      <c r="N3582" s="1" t="s">
        <v>20002</v>
      </c>
      <c r="O3582" s="1">
        <v>2022</v>
      </c>
      <c r="P3582" s="1">
        <v>37754</v>
      </c>
      <c r="Q3582" s="1" t="s">
        <v>20139</v>
      </c>
      <c r="R3582" s="1"/>
      <c r="S3582" s="1" t="s">
        <v>24358</v>
      </c>
      <c r="T3582" s="1" t="s">
        <v>6826</v>
      </c>
      <c r="U3582" s="1"/>
      <c r="V3582" s="1" t="s">
        <v>20140</v>
      </c>
      <c r="W3582" s="1" t="s">
        <v>6828</v>
      </c>
    </row>
    <row r="3583" spans="1:23" x14ac:dyDescent="0.25">
      <c r="A3583" s="1">
        <v>1000201</v>
      </c>
      <c r="B3583" s="5" t="str">
        <f>VLOOKUP(H3583,'FIPS Basin X-walk'!$A$2:$F$3224,6,FALSE)</f>
        <v>Appalachian Basin (Eastern Overthrust Area)</v>
      </c>
      <c r="C3583" s="1" t="s">
        <v>20134</v>
      </c>
      <c r="D3583" s="1"/>
      <c r="E3583" s="1"/>
      <c r="F3583" s="1" t="s">
        <v>12185</v>
      </c>
      <c r="G3583" s="1" t="s">
        <v>11063</v>
      </c>
      <c r="H3583" s="1">
        <v>47093</v>
      </c>
      <c r="I3583" s="1">
        <v>1000201</v>
      </c>
      <c r="J3583" s="1">
        <v>35.954053000000002</v>
      </c>
      <c r="K3583" s="1">
        <v>-83.930007000000003</v>
      </c>
      <c r="L3583" s="1"/>
      <c r="M3583" s="1" t="s">
        <v>1538</v>
      </c>
      <c r="N3583" s="1" t="s">
        <v>20002</v>
      </c>
      <c r="O3583" s="1">
        <v>2022</v>
      </c>
      <c r="P3583" s="1">
        <v>37996</v>
      </c>
      <c r="Q3583" s="1" t="s">
        <v>20135</v>
      </c>
      <c r="R3583" s="1"/>
      <c r="S3583" s="1" t="s">
        <v>24379</v>
      </c>
      <c r="T3583" s="1" t="s">
        <v>6828</v>
      </c>
      <c r="U3583" s="1"/>
      <c r="V3583" s="1" t="s">
        <v>20136</v>
      </c>
      <c r="W3583" s="1" t="s">
        <v>6826</v>
      </c>
    </row>
    <row r="3584" spans="1:23" x14ac:dyDescent="0.25">
      <c r="A3584" s="1">
        <v>1004721</v>
      </c>
      <c r="B3584" s="5" t="str">
        <f>VLOOKUP(H3584,'FIPS Basin X-walk'!$A$2:$F$3224,6,FALSE)</f>
        <v>Appalachian Basin (Eastern Overthrust Area)</v>
      </c>
      <c r="C3584" s="1" t="s">
        <v>20132</v>
      </c>
      <c r="D3584" s="1"/>
      <c r="E3584" s="1" t="s">
        <v>6828</v>
      </c>
      <c r="F3584" s="1" t="s">
        <v>12185</v>
      </c>
      <c r="G3584" s="1" t="s">
        <v>11063</v>
      </c>
      <c r="H3584" s="1">
        <v>47093</v>
      </c>
      <c r="I3584" s="1">
        <v>1004721</v>
      </c>
      <c r="J3584" s="1">
        <v>36.022505000000002</v>
      </c>
      <c r="K3584" s="1">
        <v>-83.834407999999996</v>
      </c>
      <c r="L3584" s="1"/>
      <c r="M3584" s="1" t="s">
        <v>1538</v>
      </c>
      <c r="N3584" s="1" t="s">
        <v>20002</v>
      </c>
      <c r="O3584" s="1">
        <v>2022</v>
      </c>
      <c r="P3584" s="1">
        <v>37924</v>
      </c>
      <c r="Q3584" s="1" t="s">
        <v>20133</v>
      </c>
      <c r="R3584" s="1"/>
      <c r="S3584" s="1" t="s">
        <v>24441</v>
      </c>
      <c r="T3584" s="1" t="s">
        <v>6826</v>
      </c>
      <c r="U3584" s="1"/>
      <c r="V3584" s="1" t="s">
        <v>7081</v>
      </c>
      <c r="W3584" s="1" t="s">
        <v>6826</v>
      </c>
    </row>
    <row r="3585" spans="1:23" x14ac:dyDescent="0.25">
      <c r="A3585" s="1">
        <v>1006906</v>
      </c>
      <c r="B3585" s="5" t="str">
        <f>VLOOKUP(H3585,'FIPS Basin X-walk'!$A$2:$F$3224,6,FALSE)</f>
        <v>Appalachian Basin (Eastern Overthrust Area)</v>
      </c>
      <c r="C3585" s="1" t="s">
        <v>20141</v>
      </c>
      <c r="D3585" s="1"/>
      <c r="E3585" s="1"/>
      <c r="F3585" s="1" t="s">
        <v>12185</v>
      </c>
      <c r="G3585" s="1" t="s">
        <v>11063</v>
      </c>
      <c r="H3585" s="1">
        <v>47093</v>
      </c>
      <c r="I3585" s="1">
        <v>1006906</v>
      </c>
      <c r="J3585" s="1">
        <v>35.978119999999997</v>
      </c>
      <c r="K3585" s="1">
        <v>-83.956450000000004</v>
      </c>
      <c r="L3585" s="1"/>
      <c r="M3585" s="1" t="s">
        <v>1538</v>
      </c>
      <c r="N3585" s="1" t="s">
        <v>20002</v>
      </c>
      <c r="O3585" s="1">
        <v>2022</v>
      </c>
      <c r="P3585" s="1">
        <v>37921</v>
      </c>
      <c r="Q3585" s="1" t="s">
        <v>20142</v>
      </c>
      <c r="R3585" s="1"/>
      <c r="S3585" s="1" t="s">
        <v>24372</v>
      </c>
      <c r="T3585" s="1" t="s">
        <v>6826</v>
      </c>
      <c r="U3585" s="1"/>
      <c r="V3585" s="1" t="s">
        <v>7009</v>
      </c>
      <c r="W3585" s="1" t="s">
        <v>6826</v>
      </c>
    </row>
    <row r="3586" spans="1:23" x14ac:dyDescent="0.25">
      <c r="A3586" s="1">
        <v>1003058</v>
      </c>
      <c r="B3586" s="5" t="str">
        <f>VLOOKUP(H3586,'FIPS Basin X-walk'!$A$2:$F$3224,6,FALSE)</f>
        <v>Illinois Basin</v>
      </c>
      <c r="C3586" s="1" t="s">
        <v>11641</v>
      </c>
      <c r="D3586" s="1"/>
      <c r="E3586" s="1"/>
      <c r="F3586" s="1" t="s">
        <v>11642</v>
      </c>
      <c r="G3586" s="1" t="s">
        <v>11063</v>
      </c>
      <c r="H3586" s="1">
        <v>18083</v>
      </c>
      <c r="I3586" s="1">
        <v>1003058</v>
      </c>
      <c r="J3586" s="1">
        <v>38.856789999999997</v>
      </c>
      <c r="K3586" s="1">
        <v>-87.42362</v>
      </c>
      <c r="L3586" s="1"/>
      <c r="M3586" s="1" t="s">
        <v>1499</v>
      </c>
      <c r="N3586" s="1" t="s">
        <v>11457</v>
      </c>
      <c r="O3586" s="1">
        <v>2022</v>
      </c>
      <c r="P3586" s="1">
        <v>47561</v>
      </c>
      <c r="Q3586" s="1" t="s">
        <v>11648</v>
      </c>
      <c r="R3586" s="1"/>
      <c r="S3586" s="1"/>
      <c r="T3586" s="1" t="s">
        <v>6826</v>
      </c>
      <c r="U3586" s="1"/>
      <c r="V3586" s="1" t="s">
        <v>11644</v>
      </c>
      <c r="W3586" s="1" t="s">
        <v>6826</v>
      </c>
    </row>
    <row r="3587" spans="1:23" x14ac:dyDescent="0.25">
      <c r="A3587" s="1">
        <v>1011240</v>
      </c>
      <c r="B3587" s="5" t="str">
        <f>VLOOKUP(H3587,'FIPS Basin X-walk'!$A$2:$F$3224,6,FALSE)</f>
        <v>Illinois Basin</v>
      </c>
      <c r="C3587" s="1" t="s">
        <v>11641</v>
      </c>
      <c r="D3587" s="1"/>
      <c r="E3587" s="1"/>
      <c r="F3587" s="1" t="s">
        <v>11642</v>
      </c>
      <c r="G3587" s="1" t="s">
        <v>11063</v>
      </c>
      <c r="H3587" s="1">
        <v>18083</v>
      </c>
      <c r="I3587" s="1">
        <v>1011240</v>
      </c>
      <c r="J3587" s="1">
        <v>38.856789999999997</v>
      </c>
      <c r="K3587" s="1">
        <v>-87.42362</v>
      </c>
      <c r="L3587" s="1"/>
      <c r="M3587" s="1" t="s">
        <v>1499</v>
      </c>
      <c r="N3587" s="1" t="s">
        <v>11457</v>
      </c>
      <c r="O3587" s="1">
        <v>2022</v>
      </c>
      <c r="P3587" s="1">
        <v>47561</v>
      </c>
      <c r="Q3587" s="1" t="s">
        <v>11643</v>
      </c>
      <c r="R3587" s="1"/>
      <c r="S3587" s="1"/>
      <c r="T3587" s="1" t="s">
        <v>6826</v>
      </c>
      <c r="U3587" s="1"/>
      <c r="V3587" s="1" t="s">
        <v>11644</v>
      </c>
      <c r="W3587" s="1" t="s">
        <v>6826</v>
      </c>
    </row>
    <row r="3588" spans="1:23" x14ac:dyDescent="0.25">
      <c r="A3588" s="1">
        <v>1003516</v>
      </c>
      <c r="B3588" s="5" t="str">
        <f>VLOOKUP(H3588,'FIPS Basin X-walk'!$A$2:$F$3224,6,FALSE)</f>
        <v>Illinois Basin</v>
      </c>
      <c r="C3588" s="1" t="s">
        <v>11062</v>
      </c>
      <c r="D3588" s="1"/>
      <c r="E3588" s="1"/>
      <c r="F3588" s="1" t="s">
        <v>1487</v>
      </c>
      <c r="G3588" s="1" t="s">
        <v>11063</v>
      </c>
      <c r="H3588" s="1">
        <v>17095</v>
      </c>
      <c r="I3588" s="1">
        <v>1003516</v>
      </c>
      <c r="J3588" s="1">
        <v>41.026485999999998</v>
      </c>
      <c r="K3588" s="1">
        <v>-90.249232000000006</v>
      </c>
      <c r="L3588" s="1"/>
      <c r="M3588" s="1" t="s">
        <v>1488</v>
      </c>
      <c r="N3588" s="1" t="s">
        <v>10805</v>
      </c>
      <c r="O3588" s="1">
        <v>2022</v>
      </c>
      <c r="P3588" s="1">
        <v>61467</v>
      </c>
      <c r="Q3588" s="1" t="s">
        <v>11064</v>
      </c>
      <c r="R3588" s="1"/>
      <c r="S3588" s="1" t="s">
        <v>24358</v>
      </c>
      <c r="T3588" s="1" t="s">
        <v>6826</v>
      </c>
      <c r="U3588" s="1"/>
      <c r="V3588" s="1" t="s">
        <v>25122</v>
      </c>
      <c r="W3588" s="1" t="s">
        <v>6826</v>
      </c>
    </row>
    <row r="3589" spans="1:23" x14ac:dyDescent="0.25">
      <c r="A3589" s="1">
        <v>1006917</v>
      </c>
      <c r="B3589" s="5" t="str">
        <f>VLOOKUP(H3589,'FIPS Basin X-walk'!$A$2:$F$3224,6,FALSE)</f>
        <v>New England Province</v>
      </c>
      <c r="C3589" s="1" t="s">
        <v>13765</v>
      </c>
      <c r="D3589" s="1"/>
      <c r="E3589" s="1"/>
      <c r="F3589" s="1" t="s">
        <v>13766</v>
      </c>
      <c r="G3589" s="1" t="s">
        <v>11063</v>
      </c>
      <c r="H3589" s="1">
        <v>23013</v>
      </c>
      <c r="I3589" s="1">
        <v>1006917</v>
      </c>
      <c r="J3589" s="1">
        <v>44.107013999999999</v>
      </c>
      <c r="K3589" s="1">
        <v>-69.104236</v>
      </c>
      <c r="L3589" s="1"/>
      <c r="M3589" s="1" t="s">
        <v>1575</v>
      </c>
      <c r="N3589" s="1" t="s">
        <v>13725</v>
      </c>
      <c r="O3589" s="1">
        <v>2022</v>
      </c>
      <c r="P3589" s="1">
        <v>4841</v>
      </c>
      <c r="Q3589" s="1" t="s">
        <v>25780</v>
      </c>
      <c r="R3589" s="1"/>
      <c r="S3589" s="1" t="s">
        <v>25393</v>
      </c>
      <c r="T3589" s="1" t="s">
        <v>6826</v>
      </c>
      <c r="U3589" s="1"/>
      <c r="V3589" s="1" t="s">
        <v>9691</v>
      </c>
      <c r="W3589" s="1" t="s">
        <v>6826</v>
      </c>
    </row>
    <row r="3590" spans="1:23" x14ac:dyDescent="0.25">
      <c r="A3590" s="1">
        <v>1003594</v>
      </c>
      <c r="B3590" s="5" t="str">
        <f>VLOOKUP(H3590,'FIPS Basin X-walk'!$A$2:$F$3224,6,FALSE)</f>
        <v>New England Province</v>
      </c>
      <c r="C3590" s="1" t="s">
        <v>13767</v>
      </c>
      <c r="D3590" s="1"/>
      <c r="E3590" s="1" t="s">
        <v>6828</v>
      </c>
      <c r="F3590" s="1" t="s">
        <v>10549</v>
      </c>
      <c r="G3590" s="1" t="s">
        <v>11063</v>
      </c>
      <c r="H3590" s="1">
        <v>23013</v>
      </c>
      <c r="I3590" s="1">
        <v>1003594</v>
      </c>
      <c r="J3590" s="1">
        <v>44.084009999999999</v>
      </c>
      <c r="K3590" s="1">
        <v>-69.157238000000007</v>
      </c>
      <c r="L3590" s="1"/>
      <c r="M3590" s="1" t="s">
        <v>1575</v>
      </c>
      <c r="N3590" s="1" t="s">
        <v>13725</v>
      </c>
      <c r="O3590" s="1">
        <v>2022</v>
      </c>
      <c r="P3590" s="1">
        <v>4861</v>
      </c>
      <c r="Q3590" s="1" t="s">
        <v>13768</v>
      </c>
      <c r="R3590" s="1"/>
      <c r="S3590" s="1" t="s">
        <v>24441</v>
      </c>
      <c r="T3590" s="1" t="s">
        <v>6826</v>
      </c>
      <c r="U3590" s="1"/>
      <c r="V3590" s="1" t="s">
        <v>13769</v>
      </c>
      <c r="W3590" s="1" t="s">
        <v>6826</v>
      </c>
    </row>
    <row r="3591" spans="1:23" x14ac:dyDescent="0.25">
      <c r="A3591" s="1">
        <v>1007994</v>
      </c>
      <c r="B3591" s="5" t="str">
        <f>VLOOKUP(H3591,'FIPS Basin X-walk'!$A$2:$F$3224,6,FALSE)</f>
        <v>Sioux Uplift</v>
      </c>
      <c r="C3591" s="1" t="s">
        <v>14959</v>
      </c>
      <c r="D3591" s="1"/>
      <c r="E3591" s="1"/>
      <c r="F3591" s="1" t="s">
        <v>14960</v>
      </c>
      <c r="G3591" s="1" t="s">
        <v>14961</v>
      </c>
      <c r="H3591" s="1">
        <v>27071</v>
      </c>
      <c r="I3591" s="1">
        <v>1007994</v>
      </c>
      <c r="J3591" s="1">
        <v>48.606000000000002</v>
      </c>
      <c r="K3591" s="1">
        <v>-93.4071</v>
      </c>
      <c r="L3591" s="1"/>
      <c r="M3591" s="1" t="s">
        <v>1559</v>
      </c>
      <c r="N3591" s="1" t="s">
        <v>14790</v>
      </c>
      <c r="O3591" s="1">
        <v>2022</v>
      </c>
      <c r="P3591" s="1">
        <v>56649</v>
      </c>
      <c r="Q3591" s="1" t="s">
        <v>14962</v>
      </c>
      <c r="R3591" s="1"/>
      <c r="S3591" s="1"/>
      <c r="T3591" s="1" t="s">
        <v>6826</v>
      </c>
      <c r="U3591" s="1"/>
      <c r="V3591" s="1" t="s">
        <v>6896</v>
      </c>
      <c r="W3591" s="1" t="s">
        <v>6826</v>
      </c>
    </row>
    <row r="3592" spans="1:23" x14ac:dyDescent="0.25">
      <c r="A3592" s="1">
        <v>1001124</v>
      </c>
      <c r="B3592" s="5" t="str">
        <f>VLOOKUP(H3592,'FIPS Basin X-walk'!$A$2:$F$3224,6,FALSE)</f>
        <v>Idaho Mountains Province</v>
      </c>
      <c r="C3592" s="1" t="s">
        <v>10767</v>
      </c>
      <c r="D3592" s="1"/>
      <c r="E3592" s="1"/>
      <c r="F3592" s="1" t="s">
        <v>10768</v>
      </c>
      <c r="G3592" s="1" t="s">
        <v>1551</v>
      </c>
      <c r="H3592" s="1">
        <v>16055</v>
      </c>
      <c r="I3592" s="1">
        <v>1001124</v>
      </c>
      <c r="J3592" s="1">
        <v>47.803400000000003</v>
      </c>
      <c r="K3592" s="1">
        <v>-116.869</v>
      </c>
      <c r="L3592" s="1"/>
      <c r="M3592" s="1" t="s">
        <v>1552</v>
      </c>
      <c r="N3592" s="1" t="s">
        <v>10680</v>
      </c>
      <c r="O3592" s="1">
        <v>2022</v>
      </c>
      <c r="P3592" s="1">
        <v>83858</v>
      </c>
      <c r="Q3592" s="1" t="s">
        <v>10769</v>
      </c>
      <c r="R3592" s="1"/>
      <c r="S3592" s="1" t="s">
        <v>24355</v>
      </c>
      <c r="T3592" s="1" t="s">
        <v>6826</v>
      </c>
      <c r="U3592" s="1"/>
      <c r="V3592" s="1" t="s">
        <v>10770</v>
      </c>
      <c r="W3592" s="1" t="s">
        <v>6828</v>
      </c>
    </row>
    <row r="3593" spans="1:23" x14ac:dyDescent="0.25">
      <c r="A3593" s="1">
        <v>1001352</v>
      </c>
      <c r="B3593" s="5" t="str">
        <f>VLOOKUP(H3593,'FIPS Basin X-walk'!$A$2:$F$3224,6,FALSE)</f>
        <v>Idaho Mountains Province</v>
      </c>
      <c r="C3593" s="1" t="s">
        <v>10771</v>
      </c>
      <c r="D3593" s="1"/>
      <c r="E3593" s="1"/>
      <c r="F3593" s="1" t="s">
        <v>10768</v>
      </c>
      <c r="G3593" s="1" t="s">
        <v>1551</v>
      </c>
      <c r="H3593" s="1">
        <v>16055</v>
      </c>
      <c r="I3593" s="1">
        <v>1001352</v>
      </c>
      <c r="J3593" s="1">
        <v>47.786099999999998</v>
      </c>
      <c r="K3593" s="1">
        <v>-116.92140000000001</v>
      </c>
      <c r="L3593" s="1"/>
      <c r="M3593" s="1" t="s">
        <v>1552</v>
      </c>
      <c r="N3593" s="1" t="s">
        <v>10680</v>
      </c>
      <c r="O3593" s="1">
        <v>2022</v>
      </c>
      <c r="P3593" s="1">
        <v>83858</v>
      </c>
      <c r="Q3593" s="1" t="s">
        <v>24694</v>
      </c>
      <c r="R3593" s="1"/>
      <c r="S3593" s="1" t="s">
        <v>24355</v>
      </c>
      <c r="T3593" s="1" t="s">
        <v>6826</v>
      </c>
      <c r="U3593" s="1"/>
      <c r="V3593" s="1" t="s">
        <v>10772</v>
      </c>
      <c r="W3593" s="1" t="s">
        <v>6828</v>
      </c>
    </row>
    <row r="3594" spans="1:23" x14ac:dyDescent="0.25">
      <c r="A3594" s="1">
        <v>1004781</v>
      </c>
      <c r="B3594" s="5" t="str">
        <f>VLOOKUP(H3594,'FIPS Basin X-walk'!$A$2:$F$3224,6,FALSE)</f>
        <v>Idaho Mountains Province</v>
      </c>
      <c r="C3594" s="1" t="s">
        <v>10773</v>
      </c>
      <c r="D3594" s="1"/>
      <c r="E3594" s="1"/>
      <c r="F3594" s="1" t="s">
        <v>10774</v>
      </c>
      <c r="G3594" s="1" t="s">
        <v>10775</v>
      </c>
      <c r="H3594" s="1">
        <v>16055</v>
      </c>
      <c r="I3594" s="1">
        <v>1004781</v>
      </c>
      <c r="J3594" s="1">
        <v>47.918599999999998</v>
      </c>
      <c r="K3594" s="1">
        <v>-116.75582</v>
      </c>
      <c r="L3594" s="1"/>
      <c r="M3594" s="1" t="s">
        <v>1552</v>
      </c>
      <c r="N3594" s="1" t="s">
        <v>10680</v>
      </c>
      <c r="O3594" s="1">
        <v>2022</v>
      </c>
      <c r="P3594" s="1">
        <v>83801</v>
      </c>
      <c r="Q3594" s="1" t="s">
        <v>241</v>
      </c>
      <c r="R3594" s="1"/>
      <c r="S3594" s="1" t="s">
        <v>24435</v>
      </c>
      <c r="T3594" s="1" t="s">
        <v>6826</v>
      </c>
      <c r="U3594" s="1"/>
      <c r="V3594" s="1" t="s">
        <v>12735</v>
      </c>
      <c r="W3594" s="1" t="s">
        <v>6826</v>
      </c>
    </row>
    <row r="3595" spans="1:23" x14ac:dyDescent="0.25">
      <c r="A3595" s="1">
        <v>1006763</v>
      </c>
      <c r="B3595" s="5" t="str">
        <f>VLOOKUP(H3595,'FIPS Basin X-walk'!$A$2:$F$3224,6,FALSE)</f>
        <v>Idaho Mountains Province</v>
      </c>
      <c r="C3595" s="1" t="s">
        <v>10776</v>
      </c>
      <c r="D3595" s="1"/>
      <c r="E3595" s="1"/>
      <c r="F3595" s="1" t="s">
        <v>10777</v>
      </c>
      <c r="G3595" s="1" t="s">
        <v>10775</v>
      </c>
      <c r="H3595" s="1">
        <v>16055</v>
      </c>
      <c r="I3595" s="1">
        <v>1006763</v>
      </c>
      <c r="J3595" s="1">
        <v>47.529429999999998</v>
      </c>
      <c r="K3595" s="1">
        <v>-116.92815</v>
      </c>
      <c r="L3595" s="1"/>
      <c r="M3595" s="1" t="s">
        <v>1552</v>
      </c>
      <c r="N3595" s="1" t="s">
        <v>10680</v>
      </c>
      <c r="O3595" s="1">
        <v>2022</v>
      </c>
      <c r="P3595" s="1">
        <v>83814</v>
      </c>
      <c r="Q3595" s="1" t="s">
        <v>10778</v>
      </c>
      <c r="R3595" s="1"/>
      <c r="S3595" s="1" t="s">
        <v>24358</v>
      </c>
      <c r="T3595" s="1" t="s">
        <v>6826</v>
      </c>
      <c r="U3595" s="1"/>
      <c r="V3595" s="1" t="s">
        <v>25759</v>
      </c>
      <c r="W3595" s="1" t="s">
        <v>6826</v>
      </c>
    </row>
    <row r="3596" spans="1:23" x14ac:dyDescent="0.25">
      <c r="A3596" s="1">
        <v>1002988</v>
      </c>
      <c r="B3596" s="5" t="str">
        <f>VLOOKUP(H3596,'FIPS Basin X-walk'!$A$2:$F$3224,6,FALSE)</f>
        <v>Michigan Basin</v>
      </c>
      <c r="C3596" s="1" t="s">
        <v>11653</v>
      </c>
      <c r="D3596" s="1"/>
      <c r="E3596" s="1"/>
      <c r="F3596" s="1" t="s">
        <v>7528</v>
      </c>
      <c r="G3596" s="1" t="s">
        <v>11652</v>
      </c>
      <c r="H3596" s="1">
        <v>18085</v>
      </c>
      <c r="I3596" s="1">
        <v>1002988</v>
      </c>
      <c r="J3596" s="1">
        <v>41.126390000000001</v>
      </c>
      <c r="K3596" s="1">
        <v>-85.893249999999995</v>
      </c>
      <c r="L3596" s="1"/>
      <c r="M3596" s="1" t="s">
        <v>1499</v>
      </c>
      <c r="N3596" s="1" t="s">
        <v>11457</v>
      </c>
      <c r="O3596" s="1">
        <v>2022</v>
      </c>
      <c r="P3596" s="1">
        <v>46510</v>
      </c>
      <c r="Q3596" s="1" t="s">
        <v>11654</v>
      </c>
      <c r="R3596" s="1"/>
      <c r="S3596" s="1" t="s">
        <v>24377</v>
      </c>
      <c r="T3596" s="1" t="s">
        <v>6826</v>
      </c>
      <c r="U3596" s="1"/>
      <c r="V3596" s="1" t="s">
        <v>25035</v>
      </c>
      <c r="W3596" s="1" t="s">
        <v>6826</v>
      </c>
    </row>
    <row r="3597" spans="1:23" x14ac:dyDescent="0.25">
      <c r="A3597" s="1">
        <v>1007983</v>
      </c>
      <c r="B3597" s="5" t="str">
        <f>VLOOKUP(H3597,'FIPS Basin X-walk'!$A$2:$F$3224,6,FALSE)</f>
        <v>Michigan Basin</v>
      </c>
      <c r="C3597" s="1" t="s">
        <v>11651</v>
      </c>
      <c r="D3597" s="1"/>
      <c r="E3597" s="1"/>
      <c r="F3597" s="1" t="s">
        <v>7528</v>
      </c>
      <c r="G3597" s="1" t="s">
        <v>11652</v>
      </c>
      <c r="H3597" s="1">
        <v>18085</v>
      </c>
      <c r="I3597" s="1">
        <v>1007983</v>
      </c>
      <c r="J3597" s="1">
        <v>41.119</v>
      </c>
      <c r="K3597" s="1">
        <v>-85.784999999999997</v>
      </c>
      <c r="L3597" s="1"/>
      <c r="M3597" s="1" t="s">
        <v>1499</v>
      </c>
      <c r="N3597" s="1" t="s">
        <v>11457</v>
      </c>
      <c r="O3597" s="1">
        <v>2022</v>
      </c>
      <c r="P3597" s="1">
        <v>46510</v>
      </c>
      <c r="Q3597" s="1" t="s">
        <v>25936</v>
      </c>
      <c r="R3597" s="1"/>
      <c r="S3597" s="1" t="s">
        <v>24358</v>
      </c>
      <c r="T3597" s="1" t="s">
        <v>6826</v>
      </c>
      <c r="U3597" s="1"/>
      <c r="V3597" s="1" t="s">
        <v>7305</v>
      </c>
      <c r="W3597" s="1" t="s">
        <v>6826</v>
      </c>
    </row>
    <row r="3598" spans="1:23" x14ac:dyDescent="0.25">
      <c r="A3598" s="1">
        <v>1005907</v>
      </c>
      <c r="B3598" s="5" t="str">
        <f>VLOOKUP(H3598,'FIPS Basin X-walk'!$A$2:$F$3224,6,FALSE)</f>
        <v>Michigan Basin</v>
      </c>
      <c r="C3598" s="1" t="s">
        <v>11655</v>
      </c>
      <c r="D3598" s="1"/>
      <c r="E3598" s="1"/>
      <c r="F3598" s="1" t="s">
        <v>11656</v>
      </c>
      <c r="G3598" s="1" t="s">
        <v>11652</v>
      </c>
      <c r="H3598" s="1">
        <v>18085</v>
      </c>
      <c r="I3598" s="1">
        <v>1005907</v>
      </c>
      <c r="J3598" s="1">
        <v>41.235750000000003</v>
      </c>
      <c r="K3598" s="1">
        <v>-85.832527999999996</v>
      </c>
      <c r="L3598" s="1"/>
      <c r="M3598" s="1" t="s">
        <v>1499</v>
      </c>
      <c r="N3598" s="1" t="s">
        <v>11457</v>
      </c>
      <c r="O3598" s="1">
        <v>2022</v>
      </c>
      <c r="P3598" s="1">
        <v>46580</v>
      </c>
      <c r="Q3598" s="1" t="s">
        <v>11657</v>
      </c>
      <c r="R3598" s="1"/>
      <c r="S3598" s="1" t="s">
        <v>24737</v>
      </c>
      <c r="T3598" s="1" t="s">
        <v>6826</v>
      </c>
      <c r="U3598" s="1"/>
      <c r="V3598" s="1" t="s">
        <v>11658</v>
      </c>
      <c r="W3598" s="1" t="s">
        <v>6826</v>
      </c>
    </row>
    <row r="3599" spans="1:23" x14ac:dyDescent="0.25">
      <c r="A3599" s="1">
        <v>1005306</v>
      </c>
      <c r="B3599" s="5" t="str">
        <f>VLOOKUP(H3599,'FIPS Basin X-walk'!$A$2:$F$3224,6,FALSE)</f>
        <v>Iowa Shelf</v>
      </c>
      <c r="C3599" s="1" t="s">
        <v>12142</v>
      </c>
      <c r="D3599" s="1"/>
      <c r="E3599" s="1"/>
      <c r="F3599" s="1" t="s">
        <v>12143</v>
      </c>
      <c r="G3599" s="1" t="s">
        <v>12144</v>
      </c>
      <c r="H3599" s="1">
        <v>19109</v>
      </c>
      <c r="I3599" s="1">
        <v>1005306</v>
      </c>
      <c r="J3599" s="1">
        <v>43.38391</v>
      </c>
      <c r="K3599" s="1">
        <v>-94.147059999999996</v>
      </c>
      <c r="L3599" s="1"/>
      <c r="M3599" s="1" t="s">
        <v>1500</v>
      </c>
      <c r="N3599" s="1" t="s">
        <v>11970</v>
      </c>
      <c r="O3599" s="1">
        <v>2022</v>
      </c>
      <c r="P3599" s="1">
        <v>50451</v>
      </c>
      <c r="Q3599" s="1" t="s">
        <v>12145</v>
      </c>
      <c r="R3599" s="1"/>
      <c r="S3599" s="1" t="s">
        <v>24378</v>
      </c>
      <c r="T3599" s="1" t="s">
        <v>6826</v>
      </c>
      <c r="U3599" s="1"/>
      <c r="V3599" s="1" t="s">
        <v>8406</v>
      </c>
      <c r="W3599" s="1" t="s">
        <v>6826</v>
      </c>
    </row>
    <row r="3600" spans="1:23" x14ac:dyDescent="0.25">
      <c r="A3600" s="1">
        <v>1000219</v>
      </c>
      <c r="B3600" s="5" t="str">
        <f>VLOOKUP(H3600,'FIPS Basin X-walk'!$A$2:$F$3224,6,FALSE)</f>
        <v>Wisconsin Arch</v>
      </c>
      <c r="C3600" s="1" t="s">
        <v>23114</v>
      </c>
      <c r="D3600" s="1"/>
      <c r="E3600" s="1"/>
      <c r="F3600" s="1" t="s">
        <v>23115</v>
      </c>
      <c r="G3600" s="1" t="s">
        <v>1871</v>
      </c>
      <c r="H3600" s="1">
        <v>55063</v>
      </c>
      <c r="I3600" s="1">
        <v>1000219</v>
      </c>
      <c r="J3600" s="1">
        <v>43.829799999999999</v>
      </c>
      <c r="K3600" s="1">
        <v>-91.26</v>
      </c>
      <c r="L3600" s="1"/>
      <c r="M3600" s="1" t="s">
        <v>1517</v>
      </c>
      <c r="N3600" s="1" t="s">
        <v>22991</v>
      </c>
      <c r="O3600" s="1">
        <v>2022</v>
      </c>
      <c r="P3600" s="1">
        <v>54603</v>
      </c>
      <c r="Q3600" s="1" t="s">
        <v>23116</v>
      </c>
      <c r="R3600" s="1"/>
      <c r="S3600" s="1" t="s">
        <v>24355</v>
      </c>
      <c r="T3600" s="1" t="s">
        <v>6826</v>
      </c>
      <c r="U3600" s="1"/>
      <c r="V3600" s="1" t="s">
        <v>9094</v>
      </c>
      <c r="W3600" s="1" t="s">
        <v>6828</v>
      </c>
    </row>
    <row r="3601" spans="1:23" x14ac:dyDescent="0.25">
      <c r="A3601" s="1">
        <v>1000536</v>
      </c>
      <c r="B3601" s="5" t="str">
        <f>VLOOKUP(H3601,'FIPS Basin X-walk'!$A$2:$F$3224,6,FALSE)</f>
        <v>Wisconsin Arch</v>
      </c>
      <c r="C3601" s="1" t="s">
        <v>23117</v>
      </c>
      <c r="D3601" s="1"/>
      <c r="E3601" s="1"/>
      <c r="F3601" s="1" t="s">
        <v>23115</v>
      </c>
      <c r="G3601" s="1" t="s">
        <v>23118</v>
      </c>
      <c r="H3601" s="1">
        <v>55063</v>
      </c>
      <c r="I3601" s="1">
        <v>1000536</v>
      </c>
      <c r="J3601" s="1">
        <v>43.883285000000001</v>
      </c>
      <c r="K3601" s="1">
        <v>-91.162154000000001</v>
      </c>
      <c r="L3601" s="1"/>
      <c r="M3601" s="1" t="s">
        <v>1517</v>
      </c>
      <c r="N3601" s="1" t="s">
        <v>22991</v>
      </c>
      <c r="O3601" s="1">
        <v>2022</v>
      </c>
      <c r="P3601" s="1">
        <v>54601</v>
      </c>
      <c r="Q3601" s="1" t="s">
        <v>23119</v>
      </c>
      <c r="R3601" s="1"/>
      <c r="S3601" s="1" t="s">
        <v>24358</v>
      </c>
      <c r="T3601" s="1" t="s">
        <v>6826</v>
      </c>
      <c r="U3601" s="1"/>
      <c r="V3601" s="1" t="s">
        <v>24551</v>
      </c>
      <c r="W3601" s="1" t="s">
        <v>6826</v>
      </c>
    </row>
    <row r="3602" spans="1:23" x14ac:dyDescent="0.25">
      <c r="A3602" s="1">
        <v>1009781</v>
      </c>
      <c r="B3602" s="5" t="str">
        <f>VLOOKUP(H3602,'FIPS Basin X-walk'!$A$2:$F$3224,6,FALSE)</f>
        <v>Basin-And-Range Province</v>
      </c>
      <c r="C3602" s="1" t="s">
        <v>7547</v>
      </c>
      <c r="D3602" s="1"/>
      <c r="E3602" s="1"/>
      <c r="F3602" s="1" t="s">
        <v>7548</v>
      </c>
      <c r="G3602" s="1" t="s">
        <v>7544</v>
      </c>
      <c r="H3602" s="1">
        <v>4012</v>
      </c>
      <c r="I3602" s="1">
        <v>1009781</v>
      </c>
      <c r="J3602" s="1">
        <v>33.596322000000001</v>
      </c>
      <c r="K3602" s="1">
        <v>-114.52970000000001</v>
      </c>
      <c r="L3602" s="1"/>
      <c r="M3602" s="1" t="s">
        <v>1504</v>
      </c>
      <c r="N3602" s="1" t="s">
        <v>7491</v>
      </c>
      <c r="O3602" s="1">
        <v>2022</v>
      </c>
      <c r="P3602" s="1">
        <v>85334</v>
      </c>
      <c r="Q3602" s="1" t="s">
        <v>281</v>
      </c>
      <c r="R3602" s="1"/>
      <c r="S3602" s="1" t="s">
        <v>24435</v>
      </c>
      <c r="T3602" s="1" t="s">
        <v>6826</v>
      </c>
      <c r="U3602" s="1"/>
      <c r="V3602" s="1" t="s">
        <v>12735</v>
      </c>
      <c r="W3602" s="1" t="s">
        <v>6826</v>
      </c>
    </row>
    <row r="3603" spans="1:23" x14ac:dyDescent="0.25">
      <c r="A3603" s="1">
        <v>1004056</v>
      </c>
      <c r="B3603" s="5" t="str">
        <f>VLOOKUP(H3603,'FIPS Basin X-walk'!$A$2:$F$3224,6,FALSE)</f>
        <v>Basin-And-Range Province</v>
      </c>
      <c r="C3603" s="1" t="s">
        <v>25213</v>
      </c>
      <c r="D3603" s="1"/>
      <c r="E3603" s="1"/>
      <c r="F3603" s="1" t="s">
        <v>7545</v>
      </c>
      <c r="G3603" s="1" t="s">
        <v>7544</v>
      </c>
      <c r="H3603" s="1">
        <v>4012</v>
      </c>
      <c r="I3603" s="1">
        <v>1004056</v>
      </c>
      <c r="J3603" s="1">
        <v>33.943590999999998</v>
      </c>
      <c r="K3603" s="1">
        <v>-114.19503</v>
      </c>
      <c r="L3603" s="1"/>
      <c r="M3603" s="1" t="s">
        <v>1504</v>
      </c>
      <c r="N3603" s="1" t="s">
        <v>7491</v>
      </c>
      <c r="O3603" s="1">
        <v>2022</v>
      </c>
      <c r="P3603" s="1">
        <v>85344</v>
      </c>
      <c r="Q3603" s="1" t="s">
        <v>7546</v>
      </c>
      <c r="R3603" s="1"/>
      <c r="S3603" s="1" t="s">
        <v>24358</v>
      </c>
      <c r="T3603" s="1" t="s">
        <v>6826</v>
      </c>
      <c r="U3603" s="1"/>
      <c r="V3603" s="1" t="s">
        <v>6952</v>
      </c>
      <c r="W3603" s="1" t="s">
        <v>6826</v>
      </c>
    </row>
    <row r="3604" spans="1:23" x14ac:dyDescent="0.25">
      <c r="A3604" s="1">
        <v>1002196</v>
      </c>
      <c r="B3604" s="5" t="str">
        <f>VLOOKUP(H3604,'FIPS Basin X-walk'!$A$2:$F$3224,6,FALSE)</f>
        <v>Basin-And-Range Province</v>
      </c>
      <c r="C3604" s="1"/>
      <c r="D3604" s="1"/>
      <c r="E3604" s="1"/>
      <c r="F3604" s="1" t="s">
        <v>7549</v>
      </c>
      <c r="G3604" s="1" t="s">
        <v>7544</v>
      </c>
      <c r="H3604" s="1">
        <v>4012</v>
      </c>
      <c r="I3604" s="1">
        <v>1002196</v>
      </c>
      <c r="J3604" s="1">
        <v>33.539830000000002</v>
      </c>
      <c r="K3604" s="1">
        <v>-113.4558</v>
      </c>
      <c r="L3604" s="1"/>
      <c r="M3604" s="1" t="s">
        <v>1504</v>
      </c>
      <c r="N3604" s="1" t="s">
        <v>7491</v>
      </c>
      <c r="O3604" s="1">
        <v>2022</v>
      </c>
      <c r="P3604" s="1">
        <v>85354</v>
      </c>
      <c r="Q3604" s="1" t="s">
        <v>24013</v>
      </c>
      <c r="R3604" s="1"/>
      <c r="S3604" s="1" t="s">
        <v>24435</v>
      </c>
      <c r="T3604" s="1" t="s">
        <v>6826</v>
      </c>
      <c r="U3604" s="1"/>
      <c r="V3604" s="1" t="s">
        <v>7090</v>
      </c>
      <c r="W3604" s="1" t="s">
        <v>6826</v>
      </c>
    </row>
    <row r="3605" spans="1:23" x14ac:dyDescent="0.25">
      <c r="A3605" s="1">
        <v>1001997</v>
      </c>
      <c r="B3605" s="5" t="str">
        <f>VLOOKUP(H3605,'FIPS Basin X-walk'!$A$2:$F$3224,6,FALSE)</f>
        <v>Basin-And-Range Province</v>
      </c>
      <c r="C3605" s="1"/>
      <c r="D3605" s="1"/>
      <c r="E3605" s="1"/>
      <c r="F3605" s="1" t="s">
        <v>7543</v>
      </c>
      <c r="G3605" s="1" t="s">
        <v>7544</v>
      </c>
      <c r="H3605" s="1">
        <v>4012</v>
      </c>
      <c r="I3605" s="1">
        <v>1001997</v>
      </c>
      <c r="J3605" s="1">
        <v>34.07</v>
      </c>
      <c r="K3605" s="1">
        <v>-113.6103</v>
      </c>
      <c r="L3605" s="1"/>
      <c r="M3605" s="1" t="s">
        <v>1504</v>
      </c>
      <c r="N3605" s="1" t="s">
        <v>7491</v>
      </c>
      <c r="O3605" s="1">
        <v>2022</v>
      </c>
      <c r="P3605" s="1">
        <v>85357</v>
      </c>
      <c r="Q3605" s="1" t="s">
        <v>24001</v>
      </c>
      <c r="R3605" s="1"/>
      <c r="S3605" s="1" t="s">
        <v>24435</v>
      </c>
      <c r="T3605" s="1" t="s">
        <v>6826</v>
      </c>
      <c r="U3605" s="1"/>
      <c r="V3605" s="1" t="s">
        <v>7090</v>
      </c>
      <c r="W3605" s="1" t="s">
        <v>6826</v>
      </c>
    </row>
    <row r="3606" spans="1:23" x14ac:dyDescent="0.25">
      <c r="A3606" s="1">
        <v>1012154</v>
      </c>
      <c r="B3606" s="5" t="str">
        <f>VLOOKUP(H3606,'FIPS Basin X-walk'!$A$2:$F$3224,6,FALSE)</f>
        <v>San Juan Basin</v>
      </c>
      <c r="C3606" s="1" t="s">
        <v>9257</v>
      </c>
      <c r="D3606" s="1"/>
      <c r="E3606" s="1"/>
      <c r="F3606" s="1" t="s">
        <v>9256</v>
      </c>
      <c r="G3606" s="1" t="s">
        <v>2677</v>
      </c>
      <c r="H3606" s="1">
        <v>8067</v>
      </c>
      <c r="I3606" s="1">
        <v>1012154</v>
      </c>
      <c r="J3606" s="1">
        <v>37.332903514213697</v>
      </c>
      <c r="K3606" s="1">
        <v>-107.87774039553599</v>
      </c>
      <c r="L3606" s="1"/>
      <c r="M3606" s="1" t="s">
        <v>1507</v>
      </c>
      <c r="N3606" s="1" t="s">
        <v>9093</v>
      </c>
      <c r="O3606" s="1">
        <v>2022</v>
      </c>
      <c r="P3606" s="1">
        <v>81301</v>
      </c>
      <c r="Q3606" s="1" t="s">
        <v>739</v>
      </c>
      <c r="R3606" s="1"/>
      <c r="S3606" s="1">
        <v>211130</v>
      </c>
      <c r="T3606" s="1" t="s">
        <v>6826</v>
      </c>
      <c r="U3606" s="1"/>
      <c r="V3606" s="1" t="s">
        <v>7461</v>
      </c>
      <c r="W3606" s="1" t="s">
        <v>6826</v>
      </c>
    </row>
    <row r="3607" spans="1:23" x14ac:dyDescent="0.25">
      <c r="A3607" s="1">
        <v>1001760</v>
      </c>
      <c r="B3607" s="5" t="str">
        <f>VLOOKUP(H3607,'FIPS Basin X-walk'!$A$2:$F$3224,6,FALSE)</f>
        <v>San Juan Basin</v>
      </c>
      <c r="C3607" s="1"/>
      <c r="D3607" s="1"/>
      <c r="E3607" s="1"/>
      <c r="F3607" s="1" t="s">
        <v>9256</v>
      </c>
      <c r="G3607" s="1" t="s">
        <v>9254</v>
      </c>
      <c r="H3607" s="1">
        <v>8067</v>
      </c>
      <c r="I3607" s="1">
        <v>1001760</v>
      </c>
      <c r="J3607" s="1">
        <v>37.053199999999997</v>
      </c>
      <c r="K3607" s="1">
        <v>-107.7855</v>
      </c>
      <c r="L3607" s="1"/>
      <c r="M3607" s="1" t="s">
        <v>1507</v>
      </c>
      <c r="N3607" s="1" t="s">
        <v>9093</v>
      </c>
      <c r="O3607" s="1">
        <v>2022</v>
      </c>
      <c r="P3607" s="1">
        <v>81303</v>
      </c>
      <c r="Q3607" s="1" t="s">
        <v>80</v>
      </c>
      <c r="R3607" s="1"/>
      <c r="S3607" s="1" t="s">
        <v>24399</v>
      </c>
      <c r="T3607" s="1" t="s">
        <v>6826</v>
      </c>
      <c r="U3607" s="1"/>
      <c r="V3607" s="1" t="s">
        <v>9255</v>
      </c>
      <c r="W3607" s="1" t="s">
        <v>6826</v>
      </c>
    </row>
    <row r="3608" spans="1:23" x14ac:dyDescent="0.25">
      <c r="A3608" s="1">
        <v>1002532</v>
      </c>
      <c r="B3608" s="5" t="str">
        <f>VLOOKUP(H3608,'FIPS Basin X-walk'!$A$2:$F$3224,6,FALSE)</f>
        <v>San Juan Basin</v>
      </c>
      <c r="C3608" s="1" t="s">
        <v>9260</v>
      </c>
      <c r="D3608" s="1"/>
      <c r="E3608" s="1"/>
      <c r="F3608" s="1" t="s">
        <v>9253</v>
      </c>
      <c r="G3608" s="1" t="s">
        <v>9254</v>
      </c>
      <c r="H3608" s="1">
        <v>8067</v>
      </c>
      <c r="I3608" s="1">
        <v>1002532</v>
      </c>
      <c r="J3608" s="1">
        <v>37.145277999999998</v>
      </c>
      <c r="K3608" s="1">
        <v>-107.78444</v>
      </c>
      <c r="L3608" s="1"/>
      <c r="M3608" s="1" t="s">
        <v>1507</v>
      </c>
      <c r="N3608" s="1" t="s">
        <v>9093</v>
      </c>
      <c r="O3608" s="1">
        <v>2022</v>
      </c>
      <c r="P3608" s="1">
        <v>81301</v>
      </c>
      <c r="Q3608" s="1" t="s">
        <v>42</v>
      </c>
      <c r="R3608" s="1"/>
      <c r="S3608" s="1" t="s">
        <v>24399</v>
      </c>
      <c r="T3608" s="1" t="s">
        <v>6826</v>
      </c>
      <c r="U3608" s="1"/>
      <c r="V3608" s="1" t="s">
        <v>9261</v>
      </c>
      <c r="W3608" s="1" t="s">
        <v>6826</v>
      </c>
    </row>
    <row r="3609" spans="1:23" x14ac:dyDescent="0.25">
      <c r="A3609" s="1">
        <v>1003223</v>
      </c>
      <c r="B3609" s="5" t="str">
        <f>VLOOKUP(H3609,'FIPS Basin X-walk'!$A$2:$F$3224,6,FALSE)</f>
        <v>San Juan Basin</v>
      </c>
      <c r="C3609" s="1" t="s">
        <v>9257</v>
      </c>
      <c r="D3609" s="1"/>
      <c r="E3609" s="1"/>
      <c r="F3609" s="1" t="s">
        <v>9256</v>
      </c>
      <c r="G3609" s="1" t="s">
        <v>9254</v>
      </c>
      <c r="H3609" s="1">
        <v>8067</v>
      </c>
      <c r="I3609" s="1">
        <v>1003223</v>
      </c>
      <c r="J3609" s="1">
        <v>37.276339999999998</v>
      </c>
      <c r="K3609" s="1">
        <v>-107.87976</v>
      </c>
      <c r="L3609" s="1"/>
      <c r="M3609" s="1" t="s">
        <v>1507</v>
      </c>
      <c r="N3609" s="1" t="s">
        <v>9093</v>
      </c>
      <c r="O3609" s="1">
        <v>2022</v>
      </c>
      <c r="P3609" s="1">
        <v>81301</v>
      </c>
      <c r="Q3609" s="1" t="s">
        <v>724</v>
      </c>
      <c r="R3609" s="1"/>
      <c r="S3609" s="1" t="s">
        <v>24399</v>
      </c>
      <c r="T3609" s="1" t="s">
        <v>6826</v>
      </c>
      <c r="U3609" s="1"/>
      <c r="V3609" s="1" t="s">
        <v>7461</v>
      </c>
      <c r="W3609" s="1" t="s">
        <v>6826</v>
      </c>
    </row>
    <row r="3610" spans="1:23" x14ac:dyDescent="0.25">
      <c r="A3610" s="1">
        <v>1012686</v>
      </c>
      <c r="B3610" s="5" t="str">
        <f>VLOOKUP(H3610,'FIPS Basin X-walk'!$A$2:$F$3224,6,FALSE)</f>
        <v>San Juan Basin</v>
      </c>
      <c r="C3610" s="1" t="s">
        <v>26528</v>
      </c>
      <c r="D3610" s="1"/>
      <c r="E3610" s="1"/>
      <c r="F3610" s="1" t="s">
        <v>9253</v>
      </c>
      <c r="G3610" s="1" t="s">
        <v>9254</v>
      </c>
      <c r="H3610" s="1">
        <v>8067</v>
      </c>
      <c r="I3610" s="1">
        <v>1012686</v>
      </c>
      <c r="J3610" s="1">
        <v>37.237819999999999</v>
      </c>
      <c r="K3610" s="1">
        <v>-107.82274</v>
      </c>
      <c r="L3610" s="1"/>
      <c r="M3610" s="1" t="s">
        <v>1507</v>
      </c>
      <c r="N3610" s="1" t="s">
        <v>9093</v>
      </c>
      <c r="O3610" s="1">
        <v>2022</v>
      </c>
      <c r="P3610" s="1">
        <v>81301</v>
      </c>
      <c r="Q3610" s="1" t="s">
        <v>679</v>
      </c>
      <c r="R3610" s="1"/>
      <c r="S3610" s="1" t="s">
        <v>24435</v>
      </c>
      <c r="T3610" s="1" t="s">
        <v>6826</v>
      </c>
      <c r="U3610" s="1"/>
      <c r="V3610" s="1" t="s">
        <v>9255</v>
      </c>
      <c r="W3610" s="1" t="s">
        <v>6826</v>
      </c>
    </row>
    <row r="3611" spans="1:23" x14ac:dyDescent="0.25">
      <c r="A3611" s="1">
        <v>1014061</v>
      </c>
      <c r="B3611" s="5" t="str">
        <f>VLOOKUP(H3611,'FIPS Basin X-walk'!$A$2:$F$3224,6,FALSE)</f>
        <v>San Juan Basin</v>
      </c>
      <c r="C3611" s="1" t="s">
        <v>26833</v>
      </c>
      <c r="D3611" s="1"/>
      <c r="E3611" s="1"/>
      <c r="F3611" s="1" t="s">
        <v>9253</v>
      </c>
      <c r="G3611" s="1" t="s">
        <v>9254</v>
      </c>
      <c r="H3611" s="1">
        <v>8067</v>
      </c>
      <c r="I3611" s="1">
        <v>1014061</v>
      </c>
      <c r="J3611" s="1">
        <v>37.051580999999999</v>
      </c>
      <c r="K3611" s="1">
        <v>-107.86591199999999</v>
      </c>
      <c r="L3611" s="1"/>
      <c r="M3611" s="1" t="s">
        <v>1507</v>
      </c>
      <c r="N3611" s="1" t="s">
        <v>9093</v>
      </c>
      <c r="O3611" s="1">
        <v>2022</v>
      </c>
      <c r="P3611" s="1">
        <v>81301</v>
      </c>
      <c r="Q3611" s="1" t="s">
        <v>26834</v>
      </c>
      <c r="R3611" s="1"/>
      <c r="S3611" s="1" t="s">
        <v>24358</v>
      </c>
      <c r="T3611" s="1" t="s">
        <v>6826</v>
      </c>
      <c r="U3611" s="1"/>
      <c r="V3611" s="1" t="s">
        <v>26835</v>
      </c>
      <c r="W3611" s="1" t="s">
        <v>6826</v>
      </c>
    </row>
    <row r="3612" spans="1:23" x14ac:dyDescent="0.25">
      <c r="A3612" s="1">
        <v>1002116</v>
      </c>
      <c r="B3612" s="5" t="str">
        <f>VLOOKUP(H3612,'FIPS Basin X-walk'!$A$2:$F$3224,6,FALSE)</f>
        <v>San Juan Basin</v>
      </c>
      <c r="C3612" s="1" t="s">
        <v>9258</v>
      </c>
      <c r="D3612" s="1"/>
      <c r="E3612" s="1"/>
      <c r="F3612" s="1" t="s">
        <v>9259</v>
      </c>
      <c r="G3612" s="1" t="s">
        <v>9254</v>
      </c>
      <c r="H3612" s="1">
        <v>8067</v>
      </c>
      <c r="I3612" s="1">
        <v>1002116</v>
      </c>
      <c r="J3612" s="1">
        <v>37.096339</v>
      </c>
      <c r="K3612" s="1">
        <v>-107.769381</v>
      </c>
      <c r="L3612" s="1"/>
      <c r="M3612" s="1" t="s">
        <v>1507</v>
      </c>
      <c r="N3612" s="1" t="s">
        <v>9093</v>
      </c>
      <c r="O3612" s="1">
        <v>2022</v>
      </c>
      <c r="P3612" s="1">
        <v>81137</v>
      </c>
      <c r="Q3612" s="1" t="s">
        <v>60</v>
      </c>
      <c r="R3612" s="1"/>
      <c r="S3612" s="1" t="s">
        <v>24435</v>
      </c>
      <c r="T3612" s="1" t="s">
        <v>6826</v>
      </c>
      <c r="U3612" s="1"/>
      <c r="V3612" s="1" t="s">
        <v>7090</v>
      </c>
      <c r="W3612" s="1" t="s">
        <v>6826</v>
      </c>
    </row>
    <row r="3613" spans="1:23" x14ac:dyDescent="0.25">
      <c r="A3613" s="1">
        <v>1005963</v>
      </c>
      <c r="B3613" s="5" t="str">
        <f>VLOOKUP(H3613,'FIPS Basin X-walk'!$A$2:$F$3224,6,FALSE)</f>
        <v>San Juan Basin</v>
      </c>
      <c r="C3613" s="1" t="s">
        <v>9263</v>
      </c>
      <c r="D3613" s="1"/>
      <c r="E3613" s="1"/>
      <c r="F3613" s="1" t="s">
        <v>9259</v>
      </c>
      <c r="G3613" s="1" t="s">
        <v>9254</v>
      </c>
      <c r="H3613" s="1">
        <v>8067</v>
      </c>
      <c r="I3613" s="1">
        <v>1005963</v>
      </c>
      <c r="J3613" s="1">
        <v>37.095278999999998</v>
      </c>
      <c r="K3613" s="1">
        <v>-107.71625</v>
      </c>
      <c r="L3613" s="1"/>
      <c r="M3613" s="1" t="s">
        <v>1507</v>
      </c>
      <c r="N3613" s="1" t="s">
        <v>9093</v>
      </c>
      <c r="O3613" s="1">
        <v>2022</v>
      </c>
      <c r="P3613" s="1">
        <v>81137</v>
      </c>
      <c r="Q3613" s="1" t="s">
        <v>879</v>
      </c>
      <c r="R3613" s="1"/>
      <c r="S3613" s="1" t="s">
        <v>24399</v>
      </c>
      <c r="T3613" s="1" t="s">
        <v>6826</v>
      </c>
      <c r="U3613" s="1"/>
      <c r="V3613" s="1" t="s">
        <v>9264</v>
      </c>
      <c r="W3613" s="1" t="s">
        <v>6826</v>
      </c>
    </row>
    <row r="3614" spans="1:23" x14ac:dyDescent="0.25">
      <c r="A3614" s="1">
        <v>1012908</v>
      </c>
      <c r="B3614" s="5" t="str">
        <f>VLOOKUP(H3614,'FIPS Basin X-walk'!$A$2:$F$3224,6,FALSE)</f>
        <v>San Juan Basin</v>
      </c>
      <c r="C3614" s="1"/>
      <c r="D3614" s="1"/>
      <c r="E3614" s="1"/>
      <c r="F3614" s="1" t="s">
        <v>9259</v>
      </c>
      <c r="G3614" s="1" t="s">
        <v>9254</v>
      </c>
      <c r="H3614" s="1">
        <v>8067</v>
      </c>
      <c r="I3614" s="1">
        <v>1012908</v>
      </c>
      <c r="J3614" s="1">
        <v>37.105063889999997</v>
      </c>
      <c r="K3614" s="1">
        <v>-107.77194444</v>
      </c>
      <c r="L3614" s="1"/>
      <c r="M3614" s="1" t="s">
        <v>1507</v>
      </c>
      <c r="N3614" s="1" t="s">
        <v>9093</v>
      </c>
      <c r="O3614" s="1">
        <v>2022</v>
      </c>
      <c r="P3614" s="1">
        <v>81137</v>
      </c>
      <c r="Q3614" s="1" t="s">
        <v>849</v>
      </c>
      <c r="R3614" s="1"/>
      <c r="S3614" s="1" t="s">
        <v>24399</v>
      </c>
      <c r="T3614" s="1" t="s">
        <v>6826</v>
      </c>
      <c r="U3614" s="1"/>
      <c r="V3614" s="1" t="s">
        <v>9262</v>
      </c>
      <c r="W3614" s="1" t="s">
        <v>6826</v>
      </c>
    </row>
    <row r="3615" spans="1:23" x14ac:dyDescent="0.25">
      <c r="A3615" s="1">
        <v>1008412</v>
      </c>
      <c r="B3615" s="5" t="str">
        <f>VLOOKUP(H3615,'FIPS Basin X-walk'!$A$2:$F$3224,6,FALSE)</f>
        <v>Gulf Coast Basin (LA, TX)</v>
      </c>
      <c r="C3615" s="1" t="s">
        <v>25992</v>
      </c>
      <c r="D3615" s="1"/>
      <c r="E3615" s="1"/>
      <c r="F3615" s="1" t="s">
        <v>21383</v>
      </c>
      <c r="G3615" s="1" t="s">
        <v>21384</v>
      </c>
      <c r="H3615" s="1">
        <v>48283</v>
      </c>
      <c r="I3615" s="1">
        <v>1008412</v>
      </c>
      <c r="J3615" s="1">
        <v>28.461252999999999</v>
      </c>
      <c r="K3615" s="1">
        <v>-99.101349999999996</v>
      </c>
      <c r="L3615" s="1"/>
      <c r="M3615" s="1" t="s">
        <v>1485</v>
      </c>
      <c r="N3615" s="1" t="s">
        <v>9148</v>
      </c>
      <c r="O3615" s="1">
        <v>2022</v>
      </c>
      <c r="P3615" s="1">
        <v>78014</v>
      </c>
      <c r="Q3615" s="1" t="s">
        <v>1207</v>
      </c>
      <c r="R3615" s="1"/>
      <c r="S3615" s="1" t="s">
        <v>24489</v>
      </c>
      <c r="T3615" s="1" t="s">
        <v>6826</v>
      </c>
      <c r="U3615" s="1"/>
      <c r="V3615" s="1" t="s">
        <v>6881</v>
      </c>
      <c r="W3615" s="1" t="s">
        <v>6826</v>
      </c>
    </row>
    <row r="3616" spans="1:23" x14ac:dyDescent="0.25">
      <c r="A3616" s="1">
        <v>1010120</v>
      </c>
      <c r="B3616" s="5" t="str">
        <f>VLOOKUP(H3616,'FIPS Basin X-walk'!$A$2:$F$3224,6,FALSE)</f>
        <v>Gulf Coast Basin (LA, TX)</v>
      </c>
      <c r="C3616" s="1" t="s">
        <v>26191</v>
      </c>
      <c r="D3616" s="1"/>
      <c r="E3616" s="1"/>
      <c r="F3616" s="1" t="s">
        <v>21383</v>
      </c>
      <c r="G3616" s="1" t="s">
        <v>21384</v>
      </c>
      <c r="H3616" s="1">
        <v>48283</v>
      </c>
      <c r="I3616" s="1">
        <v>1010120</v>
      </c>
      <c r="J3616" s="1">
        <v>28.420539999999999</v>
      </c>
      <c r="K3616" s="1">
        <v>-99.259390999999994</v>
      </c>
      <c r="L3616" s="1"/>
      <c r="M3616" s="1" t="s">
        <v>1485</v>
      </c>
      <c r="N3616" s="1" t="s">
        <v>9148</v>
      </c>
      <c r="O3616" s="1">
        <v>2022</v>
      </c>
      <c r="P3616" s="1">
        <v>78014</v>
      </c>
      <c r="Q3616" s="1" t="s">
        <v>1214</v>
      </c>
      <c r="R3616" s="1"/>
      <c r="S3616" s="1" t="s">
        <v>24399</v>
      </c>
      <c r="T3616" s="1" t="s">
        <v>6826</v>
      </c>
      <c r="U3616" s="1"/>
      <c r="V3616" s="1" t="s">
        <v>9103</v>
      </c>
      <c r="W3616" s="1" t="s">
        <v>6826</v>
      </c>
    </row>
    <row r="3617" spans="1:23" x14ac:dyDescent="0.25">
      <c r="A3617" s="1">
        <v>1010154</v>
      </c>
      <c r="B3617" s="5" t="str">
        <f>VLOOKUP(H3617,'FIPS Basin X-walk'!$A$2:$F$3224,6,FALSE)</f>
        <v>Gulf Coast Basin (LA, TX)</v>
      </c>
      <c r="C3617" s="1" t="s">
        <v>21385</v>
      </c>
      <c r="D3617" s="1"/>
      <c r="E3617" s="1"/>
      <c r="F3617" s="1" t="s">
        <v>21383</v>
      </c>
      <c r="G3617" s="1" t="s">
        <v>21384</v>
      </c>
      <c r="H3617" s="1">
        <v>48283</v>
      </c>
      <c r="I3617" s="1">
        <v>1010154</v>
      </c>
      <c r="J3617" s="1">
        <v>28.20196</v>
      </c>
      <c r="K3617" s="1">
        <v>-98.899216999999993</v>
      </c>
      <c r="L3617" s="1"/>
      <c r="M3617" s="1" t="s">
        <v>1485</v>
      </c>
      <c r="N3617" s="1" t="s">
        <v>9148</v>
      </c>
      <c r="O3617" s="1">
        <v>2022</v>
      </c>
      <c r="P3617" s="1">
        <v>78014</v>
      </c>
      <c r="Q3617" s="1" t="s">
        <v>1215</v>
      </c>
      <c r="R3617" s="1"/>
      <c r="S3617" s="1" t="s">
        <v>24399</v>
      </c>
      <c r="T3617" s="1" t="s">
        <v>6826</v>
      </c>
      <c r="U3617" s="1"/>
      <c r="V3617" s="1" t="s">
        <v>20986</v>
      </c>
      <c r="W3617" s="1" t="s">
        <v>6826</v>
      </c>
    </row>
    <row r="3618" spans="1:23" x14ac:dyDescent="0.25">
      <c r="A3618" s="1">
        <v>1012846</v>
      </c>
      <c r="B3618" s="5" t="str">
        <f>VLOOKUP(H3618,'FIPS Basin X-walk'!$A$2:$F$3224,6,FALSE)</f>
        <v>Gulf Coast Basin (LA, TX)</v>
      </c>
      <c r="C3618" s="1" t="s">
        <v>21382</v>
      </c>
      <c r="D3618" s="1"/>
      <c r="E3618" s="1"/>
      <c r="F3618" s="1" t="s">
        <v>21383</v>
      </c>
      <c r="G3618" s="1" t="s">
        <v>21384</v>
      </c>
      <c r="H3618" s="1">
        <v>48283</v>
      </c>
      <c r="I3618" s="1">
        <v>1012846</v>
      </c>
      <c r="J3618" s="1">
        <v>28.407350999999998</v>
      </c>
      <c r="K3618" s="1">
        <v>-99.255954000000003</v>
      </c>
      <c r="L3618" s="1"/>
      <c r="M3618" s="1" t="s">
        <v>1485</v>
      </c>
      <c r="N3618" s="1" t="s">
        <v>9148</v>
      </c>
      <c r="O3618" s="1">
        <v>2022</v>
      </c>
      <c r="P3618" s="1">
        <v>78014</v>
      </c>
      <c r="Q3618" s="1" t="s">
        <v>26559</v>
      </c>
      <c r="R3618" s="1"/>
      <c r="S3618" s="1" t="s">
        <v>24399</v>
      </c>
      <c r="T3618" s="1" t="s">
        <v>6826</v>
      </c>
      <c r="U3618" s="1"/>
      <c r="V3618" s="1" t="s">
        <v>13153</v>
      </c>
      <c r="W3618" s="1" t="s">
        <v>6826</v>
      </c>
    </row>
    <row r="3619" spans="1:23" x14ac:dyDescent="0.25">
      <c r="A3619" s="1">
        <v>1011989</v>
      </c>
      <c r="B3619" s="5" t="str">
        <f>VLOOKUP(H3619,'FIPS Basin X-walk'!$A$2:$F$3224,6,FALSE)</f>
        <v>Gulf Coast Basin (LA, TX)</v>
      </c>
      <c r="C3619" s="1"/>
      <c r="D3619" s="1"/>
      <c r="E3619" s="1"/>
      <c r="F3619" s="1" t="s">
        <v>21386</v>
      </c>
      <c r="G3619" s="1" t="s">
        <v>21384</v>
      </c>
      <c r="H3619" s="1">
        <v>48283</v>
      </c>
      <c r="I3619" s="1">
        <v>1011989</v>
      </c>
      <c r="J3619" s="1">
        <v>28.428024000000001</v>
      </c>
      <c r="K3619" s="1">
        <v>-98.886345000000006</v>
      </c>
      <c r="L3619" s="1"/>
      <c r="M3619" s="1" t="s">
        <v>1485</v>
      </c>
      <c r="N3619" s="1" t="s">
        <v>9148</v>
      </c>
      <c r="O3619" s="1">
        <v>2022</v>
      </c>
      <c r="P3619" s="1">
        <v>78014</v>
      </c>
      <c r="Q3619" s="1" t="s">
        <v>26432</v>
      </c>
      <c r="R3619" s="1"/>
      <c r="S3619" s="1" t="s">
        <v>24399</v>
      </c>
      <c r="T3619" s="1" t="s">
        <v>6826</v>
      </c>
      <c r="U3619" s="1"/>
      <c r="V3619" s="1" t="s">
        <v>20394</v>
      </c>
      <c r="W3619" s="1" t="s">
        <v>6826</v>
      </c>
    </row>
    <row r="3620" spans="1:23" x14ac:dyDescent="0.25">
      <c r="A3620" s="1">
        <v>1002132</v>
      </c>
      <c r="B3620" s="5" t="str">
        <f>VLOOKUP(H3620,'FIPS Basin X-walk'!$A$2:$F$3224,6,FALSE)</f>
        <v>Gulf Coast Basin (LA, TX)</v>
      </c>
      <c r="C3620" s="1"/>
      <c r="D3620" s="1"/>
      <c r="E3620" s="1"/>
      <c r="F3620" s="1" t="s">
        <v>13373</v>
      </c>
      <c r="G3620" s="1" t="s">
        <v>13372</v>
      </c>
      <c r="H3620" s="1">
        <v>22059</v>
      </c>
      <c r="I3620" s="1">
        <v>1002132</v>
      </c>
      <c r="J3620" s="1">
        <v>31.798037000000001</v>
      </c>
      <c r="K3620" s="1">
        <v>-92.177289000000002</v>
      </c>
      <c r="L3620" s="1"/>
      <c r="M3620" s="1" t="s">
        <v>1483</v>
      </c>
      <c r="N3620" s="1" t="s">
        <v>13028</v>
      </c>
      <c r="O3620" s="1">
        <v>2022</v>
      </c>
      <c r="P3620" s="1">
        <v>71342</v>
      </c>
      <c r="Q3620" s="1" t="s">
        <v>13374</v>
      </c>
      <c r="R3620" s="1"/>
      <c r="S3620" s="1" t="s">
        <v>24358</v>
      </c>
      <c r="T3620" s="1" t="s">
        <v>6826</v>
      </c>
      <c r="U3620" s="1"/>
      <c r="V3620" s="1" t="s">
        <v>7813</v>
      </c>
      <c r="W3620" s="1" t="s">
        <v>6826</v>
      </c>
    </row>
    <row r="3621" spans="1:23" x14ac:dyDescent="0.25">
      <c r="A3621" s="1">
        <v>1013314</v>
      </c>
      <c r="B3621" s="5" t="str">
        <f>VLOOKUP(H3621,'FIPS Basin X-walk'!$A$2:$F$3224,6,FALSE)</f>
        <v>Gulf Coast Basin (LA, TX)</v>
      </c>
      <c r="C3621" s="1" t="s">
        <v>13370</v>
      </c>
      <c r="D3621" s="1"/>
      <c r="E3621" s="1"/>
      <c r="F3621" s="1" t="s">
        <v>13371</v>
      </c>
      <c r="G3621" s="1" t="s">
        <v>13372</v>
      </c>
      <c r="H3621" s="1">
        <v>22059</v>
      </c>
      <c r="I3621" s="1">
        <v>1013314</v>
      </c>
      <c r="J3621" s="1">
        <v>31.526873999999999</v>
      </c>
      <c r="K3621" s="1">
        <v>-92.194727999999998</v>
      </c>
      <c r="L3621" s="1"/>
      <c r="M3621" s="1" t="s">
        <v>1483</v>
      </c>
      <c r="N3621" s="1" t="s">
        <v>13028</v>
      </c>
      <c r="O3621" s="1">
        <v>2022</v>
      </c>
      <c r="P3621" s="1">
        <v>71342</v>
      </c>
      <c r="Q3621" s="1" t="s">
        <v>26652</v>
      </c>
      <c r="R3621" s="1"/>
      <c r="S3621" s="1" t="s">
        <v>24435</v>
      </c>
      <c r="T3621" s="1" t="s">
        <v>6826</v>
      </c>
      <c r="U3621" s="1"/>
      <c r="V3621" s="1" t="s">
        <v>12735</v>
      </c>
      <c r="W3621" s="1" t="s">
        <v>6826</v>
      </c>
    </row>
    <row r="3622" spans="1:23" x14ac:dyDescent="0.25">
      <c r="A3622" s="1">
        <v>1009466</v>
      </c>
      <c r="B3622" s="5" t="str">
        <f>VLOOKUP(H3622,'FIPS Basin X-walk'!$A$2:$F$3224,6,FALSE)</f>
        <v>Gulf Coast Basin (LA, TX)</v>
      </c>
      <c r="C3622" s="1" t="s">
        <v>13375</v>
      </c>
      <c r="D3622" s="1"/>
      <c r="E3622" s="1"/>
      <c r="F3622" s="1" t="s">
        <v>13376</v>
      </c>
      <c r="G3622" s="1" t="s">
        <v>13372</v>
      </c>
      <c r="H3622" s="1">
        <v>22059</v>
      </c>
      <c r="I3622" s="1">
        <v>1009466</v>
      </c>
      <c r="J3622" s="1">
        <v>31.87482</v>
      </c>
      <c r="K3622" s="1">
        <v>-92.263170000000002</v>
      </c>
      <c r="L3622" s="1"/>
      <c r="M3622" s="1" t="s">
        <v>1483</v>
      </c>
      <c r="N3622" s="1" t="s">
        <v>13028</v>
      </c>
      <c r="O3622" s="1">
        <v>2022</v>
      </c>
      <c r="P3622" s="1">
        <v>71465</v>
      </c>
      <c r="Q3622" s="1" t="s">
        <v>414</v>
      </c>
      <c r="R3622" s="1"/>
      <c r="S3622" s="1" t="s">
        <v>24435</v>
      </c>
      <c r="T3622" s="1" t="s">
        <v>6826</v>
      </c>
      <c r="U3622" s="1"/>
      <c r="V3622" s="1" t="s">
        <v>8019</v>
      </c>
      <c r="W3622" s="1" t="s">
        <v>6826</v>
      </c>
    </row>
    <row r="3623" spans="1:23" x14ac:dyDescent="0.25">
      <c r="A3623" s="1">
        <v>1002291</v>
      </c>
      <c r="B3623" s="5" t="str">
        <f>VLOOKUP(H3623,'FIPS Basin X-walk'!$A$2:$F$3224,6,FALSE)</f>
        <v>Sioux Uplift</v>
      </c>
      <c r="C3623" s="1" t="s">
        <v>14963</v>
      </c>
      <c r="D3623" s="1"/>
      <c r="E3623" s="1"/>
      <c r="F3623" s="1" t="s">
        <v>14964</v>
      </c>
      <c r="G3623" s="1" t="s">
        <v>14965</v>
      </c>
      <c r="H3623" s="1">
        <v>27073</v>
      </c>
      <c r="I3623" s="1">
        <v>1002291</v>
      </c>
      <c r="J3623" s="1">
        <v>44.932650000000002</v>
      </c>
      <c r="K3623" s="1">
        <v>-96.056490999999994</v>
      </c>
      <c r="L3623" s="1"/>
      <c r="M3623" s="1" t="s">
        <v>1559</v>
      </c>
      <c r="N3623" s="1" t="s">
        <v>14790</v>
      </c>
      <c r="O3623" s="1">
        <v>2022</v>
      </c>
      <c r="P3623" s="1">
        <v>56232</v>
      </c>
      <c r="Q3623" s="1" t="s">
        <v>14966</v>
      </c>
      <c r="R3623" s="1"/>
      <c r="S3623" s="1" t="s">
        <v>24377</v>
      </c>
      <c r="T3623" s="1" t="s">
        <v>6826</v>
      </c>
      <c r="U3623" s="1"/>
      <c r="V3623" s="1" t="s">
        <v>12017</v>
      </c>
      <c r="W3623" s="1" t="s">
        <v>6826</v>
      </c>
    </row>
    <row r="3624" spans="1:23" x14ac:dyDescent="0.25">
      <c r="A3624" s="1">
        <v>1001236</v>
      </c>
      <c r="B3624" s="5" t="str">
        <f>VLOOKUP(H3624,'FIPS Basin X-walk'!$A$2:$F$3224,6,FALSE)</f>
        <v>Appalachian Basin (Eastern Overthrust Area)</v>
      </c>
      <c r="C3624" s="1" t="s">
        <v>19264</v>
      </c>
      <c r="D3624" s="1"/>
      <c r="E3624" s="1"/>
      <c r="F3624" s="1" t="s">
        <v>19265</v>
      </c>
      <c r="G3624" s="1" t="s">
        <v>2077</v>
      </c>
      <c r="H3624" s="1">
        <v>42069</v>
      </c>
      <c r="I3624" s="1">
        <v>1001236</v>
      </c>
      <c r="J3624" s="1">
        <v>41.484400000000001</v>
      </c>
      <c r="K3624" s="1">
        <v>-75.540300000000002</v>
      </c>
      <c r="L3624" s="1"/>
      <c r="M3624" s="1" t="s">
        <v>1501</v>
      </c>
      <c r="N3624" s="1" t="s">
        <v>18868</v>
      </c>
      <c r="O3624" s="1">
        <v>2022</v>
      </c>
      <c r="P3624" s="1">
        <v>18403</v>
      </c>
      <c r="Q3624" s="1" t="s">
        <v>19266</v>
      </c>
      <c r="R3624" s="1" t="s">
        <v>24355</v>
      </c>
      <c r="S3624" s="1" t="s">
        <v>24532</v>
      </c>
      <c r="T3624" s="1" t="s">
        <v>6826</v>
      </c>
      <c r="U3624" s="1"/>
      <c r="V3624" s="1" t="s">
        <v>7521</v>
      </c>
      <c r="W3624" s="1" t="s">
        <v>6828</v>
      </c>
    </row>
    <row r="3625" spans="1:23" x14ac:dyDescent="0.25">
      <c r="A3625" s="1">
        <v>1006261</v>
      </c>
      <c r="B3625" s="5" t="str">
        <f>VLOOKUP(H3625,'FIPS Basin X-walk'!$A$2:$F$3224,6,FALSE)</f>
        <v>Appalachian Basin (Eastern Overthrust Area)</v>
      </c>
      <c r="C3625" s="1" t="s">
        <v>19260</v>
      </c>
      <c r="D3625" s="1"/>
      <c r="E3625" s="1"/>
      <c r="F3625" s="1" t="s">
        <v>19261</v>
      </c>
      <c r="G3625" s="1" t="s">
        <v>19255</v>
      </c>
      <c r="H3625" s="1">
        <v>42069</v>
      </c>
      <c r="I3625" s="1">
        <v>1006261</v>
      </c>
      <c r="J3625" s="1">
        <v>41.427593999999999</v>
      </c>
      <c r="K3625" s="1">
        <v>-75.592815999999999</v>
      </c>
      <c r="L3625" s="1"/>
      <c r="M3625" s="1" t="s">
        <v>1501</v>
      </c>
      <c r="N3625" s="1" t="s">
        <v>18868</v>
      </c>
      <c r="O3625" s="1">
        <v>2022</v>
      </c>
      <c r="P3625" s="1">
        <v>18512</v>
      </c>
      <c r="Q3625" s="1" t="s">
        <v>19262</v>
      </c>
      <c r="R3625" s="1"/>
      <c r="S3625" s="1" t="s">
        <v>24358</v>
      </c>
      <c r="T3625" s="1" t="s">
        <v>6826</v>
      </c>
      <c r="U3625" s="1"/>
      <c r="V3625" s="1" t="s">
        <v>19263</v>
      </c>
      <c r="W3625" s="1" t="s">
        <v>6826</v>
      </c>
    </row>
    <row r="3626" spans="1:23" x14ac:dyDescent="0.25">
      <c r="A3626" s="1">
        <v>1013233</v>
      </c>
      <c r="B3626" s="5" t="str">
        <f>VLOOKUP(H3626,'FIPS Basin X-walk'!$A$2:$F$3224,6,FALSE)</f>
        <v>Appalachian Basin (Eastern Overthrust Area)</v>
      </c>
      <c r="C3626" s="1" t="s">
        <v>19253</v>
      </c>
      <c r="D3626" s="1"/>
      <c r="E3626" s="1"/>
      <c r="F3626" s="1" t="s">
        <v>19254</v>
      </c>
      <c r="G3626" s="1" t="s">
        <v>19255</v>
      </c>
      <c r="H3626" s="1">
        <v>42069</v>
      </c>
      <c r="I3626" s="1">
        <v>1013233</v>
      </c>
      <c r="J3626" s="1">
        <v>41.471389000000002</v>
      </c>
      <c r="K3626" s="1">
        <v>-75.544167000000002</v>
      </c>
      <c r="L3626" s="1"/>
      <c r="M3626" s="1" t="s">
        <v>1501</v>
      </c>
      <c r="N3626" s="1" t="s">
        <v>18868</v>
      </c>
      <c r="O3626" s="1">
        <v>2022</v>
      </c>
      <c r="P3626" s="1">
        <v>18434</v>
      </c>
      <c r="Q3626" s="1" t="s">
        <v>19256</v>
      </c>
      <c r="R3626" s="1"/>
      <c r="S3626" s="1" t="s">
        <v>24355</v>
      </c>
      <c r="T3626" s="1" t="s">
        <v>6826</v>
      </c>
      <c r="U3626" s="1"/>
      <c r="V3626" s="1" t="s">
        <v>11117</v>
      </c>
      <c r="W3626" s="1" t="s">
        <v>6828</v>
      </c>
    </row>
    <row r="3627" spans="1:23" x14ac:dyDescent="0.25">
      <c r="A3627" s="1">
        <v>1007645</v>
      </c>
      <c r="B3627" s="5" t="str">
        <f>VLOOKUP(H3627,'FIPS Basin X-walk'!$A$2:$F$3224,6,FALSE)</f>
        <v>Appalachian Basin (Eastern Overthrust Area)</v>
      </c>
      <c r="C3627" s="1" t="s">
        <v>19257</v>
      </c>
      <c r="D3627" s="1"/>
      <c r="E3627" s="1"/>
      <c r="F3627" s="1" t="s">
        <v>19258</v>
      </c>
      <c r="G3627" s="1" t="s">
        <v>19255</v>
      </c>
      <c r="H3627" s="1">
        <v>42069</v>
      </c>
      <c r="I3627" s="1">
        <v>1007645</v>
      </c>
      <c r="J3627" s="1">
        <v>41.396500000000003</v>
      </c>
      <c r="K3627" s="1">
        <v>-75.737499999999997</v>
      </c>
      <c r="L3627" s="1"/>
      <c r="M3627" s="1" t="s">
        <v>1501</v>
      </c>
      <c r="N3627" s="1" t="s">
        <v>18868</v>
      </c>
      <c r="O3627" s="1">
        <v>2022</v>
      </c>
      <c r="P3627" s="1">
        <v>18517</v>
      </c>
      <c r="Q3627" s="1" t="s">
        <v>19259</v>
      </c>
      <c r="R3627" s="1"/>
      <c r="S3627" s="1" t="s">
        <v>24358</v>
      </c>
      <c r="T3627" s="1" t="s">
        <v>6826</v>
      </c>
      <c r="U3627" s="1"/>
      <c r="V3627" s="1" t="s">
        <v>6878</v>
      </c>
      <c r="W3627" s="1" t="s">
        <v>6826</v>
      </c>
    </row>
    <row r="3628" spans="1:23" x14ac:dyDescent="0.25">
      <c r="A3628" s="1">
        <v>1006210</v>
      </c>
      <c r="B3628" s="5" t="str">
        <f>VLOOKUP(H3628,'FIPS Basin X-walk'!$A$2:$F$3224,6,FALSE)</f>
        <v>Arkla Basin</v>
      </c>
      <c r="C3628" s="1" t="s">
        <v>13358</v>
      </c>
      <c r="D3628" s="1"/>
      <c r="E3628" s="1"/>
      <c r="F3628" s="1" t="s">
        <v>11884</v>
      </c>
      <c r="G3628" s="1" t="s">
        <v>1799</v>
      </c>
      <c r="H3628" s="1">
        <v>22055</v>
      </c>
      <c r="I3628" s="1">
        <v>1006210</v>
      </c>
      <c r="J3628" s="1">
        <v>30.255400000000002</v>
      </c>
      <c r="K3628" s="1">
        <v>-92.043300000000002</v>
      </c>
      <c r="L3628" s="1"/>
      <c r="M3628" s="1" t="s">
        <v>1483</v>
      </c>
      <c r="N3628" s="1" t="s">
        <v>13028</v>
      </c>
      <c r="O3628" s="1">
        <v>2022</v>
      </c>
      <c r="P3628" s="1">
        <v>70507</v>
      </c>
      <c r="Q3628" s="1" t="s">
        <v>13359</v>
      </c>
      <c r="R3628" s="1"/>
      <c r="S3628" s="1" t="s">
        <v>24355</v>
      </c>
      <c r="T3628" s="1" t="s">
        <v>6826</v>
      </c>
      <c r="U3628" s="1"/>
      <c r="V3628" s="1" t="s">
        <v>13360</v>
      </c>
      <c r="W3628" s="1" t="s">
        <v>6828</v>
      </c>
    </row>
    <row r="3629" spans="1:23" x14ac:dyDescent="0.25">
      <c r="A3629" s="1">
        <v>1007327</v>
      </c>
      <c r="B3629" s="5" t="str">
        <f>VLOOKUP(H3629,'FIPS Basin X-walk'!$A$2:$F$3224,6,FALSE)</f>
        <v>Arkla Basin</v>
      </c>
      <c r="C3629" s="1" t="s">
        <v>13362</v>
      </c>
      <c r="D3629" s="1"/>
      <c r="E3629" s="1"/>
      <c r="F3629" s="1" t="s">
        <v>11884</v>
      </c>
      <c r="G3629" s="1" t="s">
        <v>1799</v>
      </c>
      <c r="H3629" s="1">
        <v>22055</v>
      </c>
      <c r="I3629" s="1">
        <v>1007327</v>
      </c>
      <c r="J3629" s="1">
        <v>30.1694</v>
      </c>
      <c r="K3629" s="1">
        <v>-91.9923</v>
      </c>
      <c r="L3629" s="1"/>
      <c r="M3629" s="1" t="s">
        <v>1483</v>
      </c>
      <c r="N3629" s="1" t="s">
        <v>13028</v>
      </c>
      <c r="O3629" s="1">
        <v>2022</v>
      </c>
      <c r="P3629" s="1">
        <v>70508</v>
      </c>
      <c r="Q3629" s="1" t="s">
        <v>13363</v>
      </c>
      <c r="R3629" s="1"/>
      <c r="S3629" s="1" t="s">
        <v>24355</v>
      </c>
      <c r="T3629" s="1" t="s">
        <v>6826</v>
      </c>
      <c r="U3629" s="1"/>
      <c r="V3629" s="1" t="s">
        <v>13360</v>
      </c>
      <c r="W3629" s="1" t="s">
        <v>6828</v>
      </c>
    </row>
    <row r="3630" spans="1:23" x14ac:dyDescent="0.25">
      <c r="A3630" s="1">
        <v>1014571</v>
      </c>
      <c r="B3630" s="5" t="str">
        <f>VLOOKUP(H3630,'FIPS Basin X-walk'!$A$2:$F$3224,6,FALSE)</f>
        <v>Black Warrior Basin</v>
      </c>
      <c r="C3630" s="1" t="s">
        <v>27238</v>
      </c>
      <c r="D3630" s="1"/>
      <c r="E3630" s="1"/>
      <c r="F3630" s="1" t="s">
        <v>27239</v>
      </c>
      <c r="G3630" s="1" t="s">
        <v>1799</v>
      </c>
      <c r="H3630" s="1">
        <v>28071</v>
      </c>
      <c r="I3630" s="1">
        <v>1014571</v>
      </c>
      <c r="J3630" s="1">
        <v>34.359321094867198</v>
      </c>
      <c r="K3630" s="1">
        <v>-89.533453288586699</v>
      </c>
      <c r="L3630" s="1"/>
      <c r="M3630" s="1" t="s">
        <v>1523</v>
      </c>
      <c r="N3630" s="1" t="s">
        <v>15181</v>
      </c>
      <c r="O3630" s="1">
        <v>2022</v>
      </c>
      <c r="P3630" s="1">
        <v>38677</v>
      </c>
      <c r="Q3630" s="1" t="s">
        <v>27240</v>
      </c>
      <c r="R3630" s="1"/>
      <c r="S3630" s="1">
        <v>611310</v>
      </c>
      <c r="T3630" s="1" t="s">
        <v>6826</v>
      </c>
      <c r="U3630" s="1"/>
      <c r="V3630" s="1" t="s">
        <v>15251</v>
      </c>
      <c r="W3630" s="1" t="s">
        <v>6826</v>
      </c>
    </row>
    <row r="3631" spans="1:23" x14ac:dyDescent="0.25">
      <c r="A3631" s="1">
        <v>1010318</v>
      </c>
      <c r="B3631" s="5" t="str">
        <f>VLOOKUP(H3631,'FIPS Basin X-walk'!$A$2:$F$3224,6,FALSE)</f>
        <v>Arkla Basin</v>
      </c>
      <c r="C3631" s="1" t="s">
        <v>7886</v>
      </c>
      <c r="D3631" s="1"/>
      <c r="E3631" s="1"/>
      <c r="F3631" s="1" t="s">
        <v>7887</v>
      </c>
      <c r="G3631" s="1" t="s">
        <v>7888</v>
      </c>
      <c r="H3631" s="1">
        <v>5073</v>
      </c>
      <c r="I3631" s="1">
        <v>1010318</v>
      </c>
      <c r="J3631" s="1">
        <v>33.310999000000002</v>
      </c>
      <c r="K3631" s="1">
        <v>-93.490239000000003</v>
      </c>
      <c r="L3631" s="1"/>
      <c r="M3631" s="1" t="s">
        <v>1520</v>
      </c>
      <c r="N3631" s="1" t="s">
        <v>7740</v>
      </c>
      <c r="O3631" s="1">
        <v>2022</v>
      </c>
      <c r="P3631" s="1">
        <v>71860</v>
      </c>
      <c r="Q3631" s="1" t="s">
        <v>26213</v>
      </c>
      <c r="R3631" s="1"/>
      <c r="S3631" s="1" t="s">
        <v>24399</v>
      </c>
      <c r="T3631" s="1" t="s">
        <v>6826</v>
      </c>
      <c r="U3631" s="1"/>
      <c r="V3631" s="1" t="s">
        <v>7765</v>
      </c>
      <c r="W3631" s="1" t="s">
        <v>6826</v>
      </c>
    </row>
    <row r="3632" spans="1:23" x14ac:dyDescent="0.25">
      <c r="A3632" s="1">
        <v>1003174</v>
      </c>
      <c r="B3632" s="5" t="str">
        <f>VLOOKUP(H3632,'FIPS Basin X-walk'!$A$2:$F$3224,6,FALSE)</f>
        <v>Arkla Basin</v>
      </c>
      <c r="C3632" s="1"/>
      <c r="D3632" s="1"/>
      <c r="E3632" s="1"/>
      <c r="F3632" s="1" t="s">
        <v>7133</v>
      </c>
      <c r="G3632" s="1" t="s">
        <v>13361</v>
      </c>
      <c r="H3632" s="1">
        <v>22055</v>
      </c>
      <c r="I3632" s="1">
        <v>1003174</v>
      </c>
      <c r="J3632" s="1">
        <v>28.945539</v>
      </c>
      <c r="K3632" s="1">
        <v>-90.031098999999998</v>
      </c>
      <c r="L3632" s="1"/>
      <c r="M3632" s="1" t="s">
        <v>1483</v>
      </c>
      <c r="N3632" s="1" t="s">
        <v>13028</v>
      </c>
      <c r="O3632" s="1">
        <v>2022</v>
      </c>
      <c r="P3632" s="1">
        <v>0</v>
      </c>
      <c r="Q3632" s="1" t="s">
        <v>1135</v>
      </c>
      <c r="R3632" s="1"/>
      <c r="S3632" s="1" t="s">
        <v>24489</v>
      </c>
      <c r="T3632" s="1" t="s">
        <v>6826</v>
      </c>
      <c r="U3632" s="1"/>
      <c r="V3632" s="1" t="s">
        <v>13642</v>
      </c>
      <c r="W3632" s="1" t="s">
        <v>6826</v>
      </c>
    </row>
    <row r="3633" spans="1:23" x14ac:dyDescent="0.25">
      <c r="A3633" s="1">
        <v>1003720</v>
      </c>
      <c r="B3633" s="5" t="str">
        <f>VLOOKUP(H3633,'FIPS Basin X-walk'!$A$2:$F$3224,6,FALSE)</f>
        <v>Arkla Basin</v>
      </c>
      <c r="C3633" s="1" t="s">
        <v>13364</v>
      </c>
      <c r="D3633" s="1"/>
      <c r="E3633" s="1"/>
      <c r="F3633" s="1" t="s">
        <v>13365</v>
      </c>
      <c r="G3633" s="1" t="s">
        <v>13361</v>
      </c>
      <c r="H3633" s="1">
        <v>22055</v>
      </c>
      <c r="I3633" s="1">
        <v>1003720</v>
      </c>
      <c r="J3633" s="1">
        <v>30.087599999999998</v>
      </c>
      <c r="K3633" s="1">
        <v>-92.03004</v>
      </c>
      <c r="L3633" s="1"/>
      <c r="M3633" s="1" t="s">
        <v>1483</v>
      </c>
      <c r="N3633" s="1" t="s">
        <v>13028</v>
      </c>
      <c r="O3633" s="1">
        <v>2022</v>
      </c>
      <c r="P3633" s="1">
        <v>70592</v>
      </c>
      <c r="Q3633" s="1" t="s">
        <v>100</v>
      </c>
      <c r="R3633" s="1"/>
      <c r="S3633" s="1" t="s">
        <v>24435</v>
      </c>
      <c r="T3633" s="1" t="s">
        <v>6826</v>
      </c>
      <c r="U3633" s="1"/>
      <c r="V3633" s="1" t="s">
        <v>8019</v>
      </c>
      <c r="W3633" s="1" t="s">
        <v>6826</v>
      </c>
    </row>
    <row r="3634" spans="1:23" x14ac:dyDescent="0.25">
      <c r="A3634" s="1">
        <v>1002628</v>
      </c>
      <c r="B3634" s="5" t="str">
        <f>VLOOKUP(H3634,'FIPS Basin X-walk'!$A$2:$F$3224,6,FALSE)</f>
        <v>Gulf Coast Basin (LA, TX)</v>
      </c>
      <c r="C3634" s="1" t="s">
        <v>13366</v>
      </c>
      <c r="D3634" s="1"/>
      <c r="E3634" s="1"/>
      <c r="F3634" s="1" t="s">
        <v>13367</v>
      </c>
      <c r="G3634" s="1" t="s">
        <v>13368</v>
      </c>
      <c r="H3634" s="1">
        <v>22057</v>
      </c>
      <c r="I3634" s="1">
        <v>1002628</v>
      </c>
      <c r="J3634" s="1">
        <v>29.545400000000001</v>
      </c>
      <c r="K3634" s="1">
        <v>-90.397360000000006</v>
      </c>
      <c r="L3634" s="1"/>
      <c r="M3634" s="1" t="s">
        <v>1483</v>
      </c>
      <c r="N3634" s="1" t="s">
        <v>13028</v>
      </c>
      <c r="O3634" s="1">
        <v>2022</v>
      </c>
      <c r="P3634" s="1">
        <v>70373</v>
      </c>
      <c r="Q3634" s="1" t="s">
        <v>97</v>
      </c>
      <c r="R3634" s="1" t="s">
        <v>24836</v>
      </c>
      <c r="S3634" s="1" t="s">
        <v>24399</v>
      </c>
      <c r="T3634" s="1" t="s">
        <v>6826</v>
      </c>
      <c r="U3634" s="1"/>
      <c r="V3634" s="1" t="s">
        <v>13369</v>
      </c>
      <c r="W3634" s="1" t="s">
        <v>6826</v>
      </c>
    </row>
    <row r="3635" spans="1:23" x14ac:dyDescent="0.25">
      <c r="A3635" s="1">
        <v>1013969</v>
      </c>
      <c r="B3635" s="5" t="str">
        <f>VLOOKUP(H3635,'FIPS Basin X-walk'!$A$2:$F$3224,6,FALSE)</f>
        <v>Michigan Basin</v>
      </c>
      <c r="C3635" s="1" t="s">
        <v>11659</v>
      </c>
      <c r="D3635" s="1"/>
      <c r="E3635" s="1"/>
      <c r="F3635" s="1" t="s">
        <v>11660</v>
      </c>
      <c r="G3635" s="1" t="s">
        <v>11661</v>
      </c>
      <c r="H3635" s="1">
        <v>18087</v>
      </c>
      <c r="I3635" s="1">
        <v>1013969</v>
      </c>
      <c r="J3635" s="1">
        <v>41.641300000000001</v>
      </c>
      <c r="K3635" s="1">
        <v>-85.468500000000006</v>
      </c>
      <c r="L3635" s="1"/>
      <c r="M3635" s="1" t="s">
        <v>1499</v>
      </c>
      <c r="N3635" s="1" t="s">
        <v>11457</v>
      </c>
      <c r="O3635" s="1">
        <v>2022</v>
      </c>
      <c r="P3635" s="1">
        <v>46761</v>
      </c>
      <c r="Q3635" s="1" t="s">
        <v>635</v>
      </c>
      <c r="R3635" s="1"/>
      <c r="S3635" s="1" t="s">
        <v>24435</v>
      </c>
      <c r="T3635" s="1" t="s">
        <v>6826</v>
      </c>
      <c r="U3635" s="1"/>
      <c r="V3635" s="1" t="s">
        <v>12735</v>
      </c>
      <c r="W3635" s="1" t="s">
        <v>6826</v>
      </c>
    </row>
    <row r="3636" spans="1:23" x14ac:dyDescent="0.25">
      <c r="A3636" s="1">
        <v>1000156</v>
      </c>
      <c r="B3636" s="5" t="str">
        <f>VLOOKUP(H3636,'FIPS Basin X-walk'!$A$2:$F$3224,6,FALSE)</f>
        <v>Cincinnati Arch</v>
      </c>
      <c r="C3636" s="1" t="s">
        <v>11662</v>
      </c>
      <c r="D3636" s="1"/>
      <c r="E3636" s="1" t="s">
        <v>6828</v>
      </c>
      <c r="F3636" s="1" t="s">
        <v>11663</v>
      </c>
      <c r="G3636" s="1" t="s">
        <v>1498</v>
      </c>
      <c r="H3636" s="1">
        <v>18089</v>
      </c>
      <c r="I3636" s="1">
        <v>1000156</v>
      </c>
      <c r="J3636" s="1">
        <v>41.68</v>
      </c>
      <c r="K3636" s="1">
        <v>-87.426400000000001</v>
      </c>
      <c r="L3636" s="1"/>
      <c r="M3636" s="1" t="s">
        <v>1499</v>
      </c>
      <c r="N3636" s="1" t="s">
        <v>11457</v>
      </c>
      <c r="O3636" s="1">
        <v>2022</v>
      </c>
      <c r="P3636" s="1">
        <v>46312</v>
      </c>
      <c r="Q3636" s="1" t="s">
        <v>11664</v>
      </c>
      <c r="R3636" s="1"/>
      <c r="S3636" s="1" t="s">
        <v>24372</v>
      </c>
      <c r="T3636" s="1" t="s">
        <v>6826</v>
      </c>
      <c r="U3636" s="1"/>
      <c r="V3636" s="1" t="s">
        <v>10904</v>
      </c>
      <c r="W3636" s="1" t="s">
        <v>6828</v>
      </c>
    </row>
    <row r="3637" spans="1:23" x14ac:dyDescent="0.25">
      <c r="A3637" s="1">
        <v>1000418</v>
      </c>
      <c r="B3637" s="5" t="str">
        <f>VLOOKUP(H3637,'FIPS Basin X-walk'!$A$2:$F$3224,6,FALSE)</f>
        <v>Cincinnati Arch</v>
      </c>
      <c r="C3637" s="1" t="s">
        <v>11672</v>
      </c>
      <c r="D3637" s="1"/>
      <c r="E3637" s="1"/>
      <c r="F3637" s="1" t="s">
        <v>11673</v>
      </c>
      <c r="G3637" s="1" t="s">
        <v>1498</v>
      </c>
      <c r="H3637" s="1">
        <v>18089</v>
      </c>
      <c r="I3637" s="1">
        <v>1000418</v>
      </c>
      <c r="J3637" s="1">
        <v>41.613300000000002</v>
      </c>
      <c r="K3637" s="1">
        <v>-87.328100000000006</v>
      </c>
      <c r="L3637" s="1"/>
      <c r="M3637" s="1" t="s">
        <v>1499</v>
      </c>
      <c r="N3637" s="1" t="s">
        <v>11457</v>
      </c>
      <c r="O3637" s="1">
        <v>2022</v>
      </c>
      <c r="P3637" s="1">
        <v>46402</v>
      </c>
      <c r="Q3637" s="1" t="s">
        <v>11674</v>
      </c>
      <c r="R3637" s="1"/>
      <c r="S3637" s="1" t="s">
        <v>24372</v>
      </c>
      <c r="T3637" s="1" t="s">
        <v>6826</v>
      </c>
      <c r="U3637" s="1"/>
      <c r="V3637" s="1" t="s">
        <v>7025</v>
      </c>
      <c r="W3637" s="1" t="s">
        <v>6826</v>
      </c>
    </row>
    <row r="3638" spans="1:23" x14ac:dyDescent="0.25">
      <c r="A3638" s="1">
        <v>1001522</v>
      </c>
      <c r="B3638" s="5" t="str">
        <f>VLOOKUP(H3638,'FIPS Basin X-walk'!$A$2:$F$3224,6,FALSE)</f>
        <v>Michigan Basin</v>
      </c>
      <c r="C3638" s="1" t="s">
        <v>11083</v>
      </c>
      <c r="D3638" s="1"/>
      <c r="E3638" s="1" t="s">
        <v>6828</v>
      </c>
      <c r="F3638" s="1" t="s">
        <v>11084</v>
      </c>
      <c r="G3638" s="1" t="s">
        <v>1498</v>
      </c>
      <c r="H3638" s="1">
        <v>17097</v>
      </c>
      <c r="I3638" s="1">
        <v>1001522</v>
      </c>
      <c r="J3638" s="1">
        <v>42.383299999999998</v>
      </c>
      <c r="K3638" s="1">
        <v>-87.813299999999998</v>
      </c>
      <c r="L3638" s="1"/>
      <c r="M3638" s="1" t="s">
        <v>1488</v>
      </c>
      <c r="N3638" s="1" t="s">
        <v>10805</v>
      </c>
      <c r="O3638" s="1">
        <v>2022</v>
      </c>
      <c r="P3638" s="1">
        <v>60087</v>
      </c>
      <c r="Q3638" s="1" t="s">
        <v>11085</v>
      </c>
      <c r="R3638" s="1"/>
      <c r="S3638" s="1" t="s">
        <v>24355</v>
      </c>
      <c r="T3638" s="1" t="s">
        <v>6826</v>
      </c>
      <c r="U3638" s="1"/>
      <c r="V3638" s="1" t="s">
        <v>8209</v>
      </c>
      <c r="W3638" s="1" t="s">
        <v>6828</v>
      </c>
    </row>
    <row r="3639" spans="1:23" x14ac:dyDescent="0.25">
      <c r="A3639" s="1">
        <v>1007339</v>
      </c>
      <c r="B3639" s="5" t="str">
        <f>VLOOKUP(H3639,'FIPS Basin X-walk'!$A$2:$F$3224,6,FALSE)</f>
        <v>Cincinnati Arch</v>
      </c>
      <c r="C3639" s="1" t="s">
        <v>11695</v>
      </c>
      <c r="D3639" s="1"/>
      <c r="E3639" s="1"/>
      <c r="F3639" s="1" t="s">
        <v>11696</v>
      </c>
      <c r="G3639" s="1" t="s">
        <v>1498</v>
      </c>
      <c r="H3639" s="1">
        <v>18089</v>
      </c>
      <c r="I3639" s="1">
        <v>1007339</v>
      </c>
      <c r="J3639" s="1">
        <v>41.670299999999997</v>
      </c>
      <c r="K3639" s="1">
        <v>-87.4803</v>
      </c>
      <c r="L3639" s="1"/>
      <c r="M3639" s="1" t="s">
        <v>1499</v>
      </c>
      <c r="N3639" s="1" t="s">
        <v>11457</v>
      </c>
      <c r="O3639" s="1">
        <v>2022</v>
      </c>
      <c r="P3639" s="1">
        <v>46394</v>
      </c>
      <c r="Q3639" s="1" t="s">
        <v>11697</v>
      </c>
      <c r="R3639" s="1"/>
      <c r="S3639" s="1" t="s">
        <v>24369</v>
      </c>
      <c r="T3639" s="1" t="s">
        <v>6828</v>
      </c>
      <c r="U3639" s="1"/>
      <c r="V3639" s="1" t="s">
        <v>7461</v>
      </c>
      <c r="W3639" s="1" t="s">
        <v>6828</v>
      </c>
    </row>
    <row r="3640" spans="1:23" x14ac:dyDescent="0.25">
      <c r="A3640" s="1">
        <v>1000805</v>
      </c>
      <c r="B3640" s="5" t="str">
        <f>VLOOKUP(H3640,'FIPS Basin X-walk'!$A$2:$F$3224,6,FALSE)</f>
        <v>Michigan Basin</v>
      </c>
      <c r="C3640" s="1" t="s">
        <v>11067</v>
      </c>
      <c r="D3640" s="1"/>
      <c r="E3640" s="1"/>
      <c r="F3640" s="1" t="s">
        <v>11068</v>
      </c>
      <c r="G3640" s="1" t="s">
        <v>1498</v>
      </c>
      <c r="H3640" s="1">
        <v>17097</v>
      </c>
      <c r="I3640" s="1">
        <v>1000805</v>
      </c>
      <c r="J3640" s="1">
        <v>42.477600000000002</v>
      </c>
      <c r="K3640" s="1">
        <v>-87.894999999999996</v>
      </c>
      <c r="L3640" s="1"/>
      <c r="M3640" s="1" t="s">
        <v>1488</v>
      </c>
      <c r="N3640" s="1" t="s">
        <v>10805</v>
      </c>
      <c r="O3640" s="1">
        <v>2022</v>
      </c>
      <c r="P3640" s="1">
        <v>60099</v>
      </c>
      <c r="Q3640" s="1" t="s">
        <v>11069</v>
      </c>
      <c r="R3640" s="1"/>
      <c r="S3640" s="1" t="s">
        <v>24355</v>
      </c>
      <c r="T3640" s="1" t="s">
        <v>6826</v>
      </c>
      <c r="U3640" s="1"/>
      <c r="V3640" s="1" t="s">
        <v>24404</v>
      </c>
      <c r="W3640" s="1" t="s">
        <v>6828</v>
      </c>
    </row>
    <row r="3641" spans="1:23" x14ac:dyDescent="0.25">
      <c r="A3641" s="1">
        <v>1002983</v>
      </c>
      <c r="B3641" s="5" t="str">
        <f>VLOOKUP(H3641,'FIPS Basin X-walk'!$A$2:$F$3224,6,FALSE)</f>
        <v>Michigan Basin</v>
      </c>
      <c r="C3641" s="1" t="s">
        <v>11072</v>
      </c>
      <c r="D3641" s="1"/>
      <c r="E3641" s="1"/>
      <c r="F3641" s="1" t="s">
        <v>11073</v>
      </c>
      <c r="G3641" s="1" t="s">
        <v>8343</v>
      </c>
      <c r="H3641" s="1">
        <v>17097</v>
      </c>
      <c r="I3641" s="1">
        <v>1002983</v>
      </c>
      <c r="J3641" s="1">
        <v>42.30227</v>
      </c>
      <c r="K3641" s="1">
        <v>-87.890649999999994</v>
      </c>
      <c r="L3641" s="1"/>
      <c r="M3641" s="1" t="s">
        <v>1488</v>
      </c>
      <c r="N3641" s="1" t="s">
        <v>10805</v>
      </c>
      <c r="O3641" s="1">
        <v>2022</v>
      </c>
      <c r="P3641" s="1">
        <v>60064</v>
      </c>
      <c r="Q3641" s="1" t="s">
        <v>11074</v>
      </c>
      <c r="R3641" s="1" t="s">
        <v>25032</v>
      </c>
      <c r="S3641" s="1" t="s">
        <v>25033</v>
      </c>
      <c r="T3641" s="1" t="s">
        <v>6826</v>
      </c>
      <c r="U3641" s="1"/>
      <c r="V3641" s="1" t="s">
        <v>7701</v>
      </c>
      <c r="W3641" s="1" t="s">
        <v>6826</v>
      </c>
    </row>
    <row r="3642" spans="1:23" x14ac:dyDescent="0.25">
      <c r="A3642" s="1">
        <v>1011676</v>
      </c>
      <c r="B3642" s="5" t="str">
        <f>VLOOKUP(H3642,'FIPS Basin X-walk'!$A$2:$F$3224,6,FALSE)</f>
        <v>Northern Coast Range Prov</v>
      </c>
      <c r="C3642" s="1" t="s">
        <v>8341</v>
      </c>
      <c r="D3642" s="1"/>
      <c r="E3642" s="1"/>
      <c r="F3642" s="1" t="s">
        <v>8342</v>
      </c>
      <c r="G3642" s="1" t="s">
        <v>8343</v>
      </c>
      <c r="H3642" s="1">
        <v>6033</v>
      </c>
      <c r="I3642" s="1">
        <v>1011676</v>
      </c>
      <c r="J3642" s="1">
        <v>38.954270999999999</v>
      </c>
      <c r="K3642" s="1">
        <v>-122.611851</v>
      </c>
      <c r="L3642" s="1"/>
      <c r="M3642" s="1" t="s">
        <v>1489</v>
      </c>
      <c r="N3642" s="1" t="s">
        <v>8033</v>
      </c>
      <c r="O3642" s="1">
        <v>2022</v>
      </c>
      <c r="P3642" s="1">
        <v>95422</v>
      </c>
      <c r="Q3642" s="1" t="s">
        <v>8344</v>
      </c>
      <c r="R3642" s="1"/>
      <c r="S3642" s="1" t="s">
        <v>24358</v>
      </c>
      <c r="T3642" s="1" t="s">
        <v>6826</v>
      </c>
      <c r="U3642" s="1"/>
      <c r="V3642" s="1" t="s">
        <v>8345</v>
      </c>
      <c r="W3642" s="1" t="s">
        <v>6826</v>
      </c>
    </row>
    <row r="3643" spans="1:23" x14ac:dyDescent="0.25">
      <c r="A3643" s="1">
        <v>1000588</v>
      </c>
      <c r="B3643" s="5" t="str">
        <f>VLOOKUP(H3643,'FIPS Basin X-walk'!$A$2:$F$3224,6,FALSE)</f>
        <v>Cincinnati Arch</v>
      </c>
      <c r="C3643" s="1" t="s">
        <v>11681</v>
      </c>
      <c r="D3643" s="1"/>
      <c r="E3643" s="1"/>
      <c r="F3643" s="1" t="s">
        <v>11676</v>
      </c>
      <c r="G3643" s="1" t="s">
        <v>8343</v>
      </c>
      <c r="H3643" s="1">
        <v>18089</v>
      </c>
      <c r="I3643" s="1">
        <v>1000588</v>
      </c>
      <c r="J3643" s="1">
        <v>41.651164999999999</v>
      </c>
      <c r="K3643" s="1">
        <v>-87.459166999999994</v>
      </c>
      <c r="L3643" s="1"/>
      <c r="M3643" s="1" t="s">
        <v>1499</v>
      </c>
      <c r="N3643" s="1" t="s">
        <v>11457</v>
      </c>
      <c r="O3643" s="1">
        <v>2022</v>
      </c>
      <c r="P3643" s="1">
        <v>46312</v>
      </c>
      <c r="Q3643" s="1" t="s">
        <v>11664</v>
      </c>
      <c r="R3643" s="1"/>
      <c r="S3643" s="1" t="s">
        <v>24372</v>
      </c>
      <c r="T3643" s="1" t="s">
        <v>6826</v>
      </c>
      <c r="U3643" s="1"/>
      <c r="V3643" s="1" t="s">
        <v>10904</v>
      </c>
      <c r="W3643" s="1" t="s">
        <v>6826</v>
      </c>
    </row>
    <row r="3644" spans="1:23" x14ac:dyDescent="0.25">
      <c r="A3644" s="1">
        <v>1001832</v>
      </c>
      <c r="B3644" s="5" t="str">
        <f>VLOOKUP(H3644,'FIPS Basin X-walk'!$A$2:$F$3224,6,FALSE)</f>
        <v>Cincinnati Arch</v>
      </c>
      <c r="C3644" s="1" t="s">
        <v>11677</v>
      </c>
      <c r="D3644" s="1"/>
      <c r="E3644" s="1"/>
      <c r="F3644" s="1" t="s">
        <v>11663</v>
      </c>
      <c r="G3644" s="1" t="s">
        <v>8343</v>
      </c>
      <c r="H3644" s="1">
        <v>18089</v>
      </c>
      <c r="I3644" s="1">
        <v>1001832</v>
      </c>
      <c r="J3644" s="1">
        <v>41.661115000000002</v>
      </c>
      <c r="K3644" s="1">
        <v>-87.478179999999995</v>
      </c>
      <c r="L3644" s="1"/>
      <c r="M3644" s="1" t="s">
        <v>1499</v>
      </c>
      <c r="N3644" s="1" t="s">
        <v>11457</v>
      </c>
      <c r="O3644" s="1">
        <v>2022</v>
      </c>
      <c r="P3644" s="1">
        <v>46312</v>
      </c>
      <c r="Q3644" s="1" t="s">
        <v>11678</v>
      </c>
      <c r="R3644" s="1"/>
      <c r="S3644" s="1" t="s">
        <v>24372</v>
      </c>
      <c r="T3644" s="1" t="s">
        <v>6826</v>
      </c>
      <c r="U3644" s="1"/>
      <c r="V3644" s="1" t="s">
        <v>7025</v>
      </c>
      <c r="W3644" s="1" t="s">
        <v>6826</v>
      </c>
    </row>
    <row r="3645" spans="1:23" x14ac:dyDescent="0.25">
      <c r="A3645" s="1">
        <v>1002119</v>
      </c>
      <c r="B3645" s="5" t="str">
        <f>VLOOKUP(H3645,'FIPS Basin X-walk'!$A$2:$F$3224,6,FALSE)</f>
        <v>Cincinnati Arch</v>
      </c>
      <c r="C3645" s="1" t="s">
        <v>11692</v>
      </c>
      <c r="D3645" s="1"/>
      <c r="E3645" s="1"/>
      <c r="F3645" s="1" t="s">
        <v>11663</v>
      </c>
      <c r="G3645" s="1" t="s">
        <v>8343</v>
      </c>
      <c r="H3645" s="1">
        <v>18089</v>
      </c>
      <c r="I3645" s="1">
        <v>1002119</v>
      </c>
      <c r="J3645" s="1">
        <v>41.668630999999998</v>
      </c>
      <c r="K3645" s="1">
        <v>-87.472829000000004</v>
      </c>
      <c r="L3645" s="1"/>
      <c r="M3645" s="1" t="s">
        <v>1499</v>
      </c>
      <c r="N3645" s="1" t="s">
        <v>11457</v>
      </c>
      <c r="O3645" s="1">
        <v>2022</v>
      </c>
      <c r="P3645" s="1">
        <v>46312</v>
      </c>
      <c r="Q3645" s="1" t="s">
        <v>24845</v>
      </c>
      <c r="R3645" s="1"/>
      <c r="S3645" s="1" t="s">
        <v>24387</v>
      </c>
      <c r="T3645" s="1" t="s">
        <v>6826</v>
      </c>
      <c r="U3645" s="1"/>
      <c r="V3645" s="1" t="s">
        <v>7202</v>
      </c>
      <c r="W3645" s="1" t="s">
        <v>6826</v>
      </c>
    </row>
    <row r="3646" spans="1:23" x14ac:dyDescent="0.25">
      <c r="A3646" s="1">
        <v>1002120</v>
      </c>
      <c r="B3646" s="5" t="str">
        <f>VLOOKUP(H3646,'FIPS Basin X-walk'!$A$2:$F$3224,6,FALSE)</f>
        <v>Cincinnati Arch</v>
      </c>
      <c r="C3646" s="1" t="s">
        <v>11675</v>
      </c>
      <c r="D3646" s="1"/>
      <c r="E3646" s="1"/>
      <c r="F3646" s="1" t="s">
        <v>11676</v>
      </c>
      <c r="G3646" s="1" t="s">
        <v>8343</v>
      </c>
      <c r="H3646" s="1">
        <v>18089</v>
      </c>
      <c r="I3646" s="1">
        <v>1002120</v>
      </c>
      <c r="J3646" s="1">
        <v>41.668630999999998</v>
      </c>
      <c r="K3646" s="1">
        <v>-87.472829000000004</v>
      </c>
      <c r="L3646" s="1"/>
      <c r="M3646" s="1" t="s">
        <v>1499</v>
      </c>
      <c r="N3646" s="1" t="s">
        <v>11457</v>
      </c>
      <c r="O3646" s="1">
        <v>2022</v>
      </c>
      <c r="P3646" s="1">
        <v>46312</v>
      </c>
      <c r="Q3646" s="1" t="s">
        <v>24846</v>
      </c>
      <c r="R3646" s="1"/>
      <c r="S3646" s="1" t="s">
        <v>24387</v>
      </c>
      <c r="T3646" s="1" t="s">
        <v>6826</v>
      </c>
      <c r="U3646" s="1"/>
      <c r="V3646" s="1" t="s">
        <v>7202</v>
      </c>
      <c r="W3646" s="1" t="s">
        <v>6826</v>
      </c>
    </row>
    <row r="3647" spans="1:23" x14ac:dyDescent="0.25">
      <c r="A3647" s="1">
        <v>1002300</v>
      </c>
      <c r="B3647" s="5" t="str">
        <f>VLOOKUP(H3647,'FIPS Basin X-walk'!$A$2:$F$3224,6,FALSE)</f>
        <v>Cincinnati Arch</v>
      </c>
      <c r="C3647" s="1" t="s">
        <v>11690</v>
      </c>
      <c r="D3647" s="1"/>
      <c r="E3647" s="1"/>
      <c r="F3647" s="1" t="s">
        <v>11663</v>
      </c>
      <c r="G3647" s="1" t="s">
        <v>8343</v>
      </c>
      <c r="H3647" s="1">
        <v>18089</v>
      </c>
      <c r="I3647" s="1">
        <v>1002300</v>
      </c>
      <c r="J3647" s="1">
        <v>41.651499999999999</v>
      </c>
      <c r="K3647" s="1">
        <v>-87.474490000000003</v>
      </c>
      <c r="L3647" s="1"/>
      <c r="M3647" s="1" t="s">
        <v>1499</v>
      </c>
      <c r="N3647" s="1" t="s">
        <v>11457</v>
      </c>
      <c r="O3647" s="1">
        <v>2022</v>
      </c>
      <c r="P3647" s="1">
        <v>46312</v>
      </c>
      <c r="Q3647" s="1" t="s">
        <v>11691</v>
      </c>
      <c r="R3647" s="1" t="s">
        <v>24833</v>
      </c>
      <c r="S3647" s="1" t="s">
        <v>24357</v>
      </c>
      <c r="T3647" s="1" t="s">
        <v>6826</v>
      </c>
      <c r="U3647" s="1"/>
      <c r="V3647" s="1" t="s">
        <v>6978</v>
      </c>
      <c r="W3647" s="1" t="s">
        <v>6826</v>
      </c>
    </row>
    <row r="3648" spans="1:23" x14ac:dyDescent="0.25">
      <c r="A3648" s="1">
        <v>1003195</v>
      </c>
      <c r="B3648" s="5" t="str">
        <f>VLOOKUP(H3648,'FIPS Basin X-walk'!$A$2:$F$3224,6,FALSE)</f>
        <v>Cincinnati Arch</v>
      </c>
      <c r="C3648" s="1" t="s">
        <v>11681</v>
      </c>
      <c r="D3648" s="1"/>
      <c r="E3648" s="1"/>
      <c r="F3648" s="1" t="s">
        <v>11676</v>
      </c>
      <c r="G3648" s="1" t="s">
        <v>8343</v>
      </c>
      <c r="H3648" s="1">
        <v>18089</v>
      </c>
      <c r="I3648" s="1">
        <v>1003195</v>
      </c>
      <c r="J3648" s="1">
        <v>41.659840000000003</v>
      </c>
      <c r="K3648" s="1">
        <v>-87.465850000000003</v>
      </c>
      <c r="L3648" s="1"/>
      <c r="M3648" s="1" t="s">
        <v>1499</v>
      </c>
      <c r="N3648" s="1" t="s">
        <v>11457</v>
      </c>
      <c r="O3648" s="1">
        <v>2022</v>
      </c>
      <c r="P3648" s="1">
        <v>46312</v>
      </c>
      <c r="Q3648" s="1" t="s">
        <v>25070</v>
      </c>
      <c r="R3648" s="1"/>
      <c r="S3648" s="1" t="s">
        <v>25071</v>
      </c>
      <c r="T3648" s="1" t="s">
        <v>6828</v>
      </c>
      <c r="U3648" s="1"/>
      <c r="V3648" s="1" t="s">
        <v>11682</v>
      </c>
      <c r="W3648" s="1" t="s">
        <v>6826</v>
      </c>
    </row>
    <row r="3649" spans="1:23" x14ac:dyDescent="0.25">
      <c r="A3649" s="1">
        <v>1003276</v>
      </c>
      <c r="B3649" s="5" t="str">
        <f>VLOOKUP(H3649,'FIPS Basin X-walk'!$A$2:$F$3224,6,FALSE)</f>
        <v>Cincinnati Arch</v>
      </c>
      <c r="C3649" s="1" t="s">
        <v>11688</v>
      </c>
      <c r="D3649" s="1"/>
      <c r="E3649" s="1"/>
      <c r="F3649" s="1" t="s">
        <v>11663</v>
      </c>
      <c r="G3649" s="1" t="s">
        <v>8343</v>
      </c>
      <c r="H3649" s="1">
        <v>18089</v>
      </c>
      <c r="I3649" s="1">
        <v>1003276</v>
      </c>
      <c r="J3649" s="1">
        <v>41.648417000000002</v>
      </c>
      <c r="K3649" s="1">
        <v>-87.482414000000006</v>
      </c>
      <c r="L3649" s="1"/>
      <c r="M3649" s="1" t="s">
        <v>1499</v>
      </c>
      <c r="N3649" s="1" t="s">
        <v>11457</v>
      </c>
      <c r="O3649" s="1">
        <v>2022</v>
      </c>
      <c r="P3649" s="1">
        <v>46312</v>
      </c>
      <c r="Q3649" s="1" t="s">
        <v>11689</v>
      </c>
      <c r="R3649" s="1"/>
      <c r="S3649" s="1" t="s">
        <v>25086</v>
      </c>
      <c r="T3649" s="1" t="s">
        <v>6826</v>
      </c>
      <c r="U3649" s="1"/>
      <c r="V3649" s="1" t="s">
        <v>7979</v>
      </c>
      <c r="W3649" s="1" t="s">
        <v>6826</v>
      </c>
    </row>
    <row r="3650" spans="1:23" x14ac:dyDescent="0.25">
      <c r="A3650" s="1">
        <v>1007287</v>
      </c>
      <c r="B3650" s="5" t="str">
        <f>VLOOKUP(H3650,'FIPS Basin X-walk'!$A$2:$F$3224,6,FALSE)</f>
        <v>Cincinnati Arch</v>
      </c>
      <c r="C3650" s="1" t="s">
        <v>11698</v>
      </c>
      <c r="D3650" s="1"/>
      <c r="E3650" s="1"/>
      <c r="F3650" s="1" t="s">
        <v>11676</v>
      </c>
      <c r="G3650" s="1" t="s">
        <v>8343</v>
      </c>
      <c r="H3650" s="1">
        <v>18089</v>
      </c>
      <c r="I3650" s="1">
        <v>1007287</v>
      </c>
      <c r="J3650" s="1">
        <v>41.656320999999998</v>
      </c>
      <c r="K3650" s="1">
        <v>-87.450142</v>
      </c>
      <c r="L3650" s="1"/>
      <c r="M3650" s="1" t="s">
        <v>1499</v>
      </c>
      <c r="N3650" s="1" t="s">
        <v>11457</v>
      </c>
      <c r="O3650" s="1">
        <v>2022</v>
      </c>
      <c r="P3650" s="1">
        <v>46312</v>
      </c>
      <c r="Q3650" s="1" t="s">
        <v>11699</v>
      </c>
      <c r="R3650" s="1"/>
      <c r="S3650" s="1" t="s">
        <v>24423</v>
      </c>
      <c r="T3650" s="1" t="s">
        <v>6826</v>
      </c>
      <c r="U3650" s="1"/>
      <c r="V3650" s="1" t="s">
        <v>11700</v>
      </c>
      <c r="W3650" s="1" t="s">
        <v>6826</v>
      </c>
    </row>
    <row r="3651" spans="1:23" x14ac:dyDescent="0.25">
      <c r="A3651" s="1">
        <v>1013253</v>
      </c>
      <c r="B3651" s="5" t="str">
        <f>VLOOKUP(H3651,'FIPS Basin X-walk'!$A$2:$F$3224,6,FALSE)</f>
        <v>Cincinnati Arch</v>
      </c>
      <c r="C3651" s="1" t="s">
        <v>11693</v>
      </c>
      <c r="D3651" s="1"/>
      <c r="E3651" s="1"/>
      <c r="F3651" s="1" t="s">
        <v>11676</v>
      </c>
      <c r="G3651" s="1" t="s">
        <v>8343</v>
      </c>
      <c r="H3651" s="1">
        <v>18089</v>
      </c>
      <c r="I3651" s="1">
        <v>1013253</v>
      </c>
      <c r="J3651" s="1">
        <v>41.618577999999999</v>
      </c>
      <c r="K3651" s="1">
        <v>-87.461264</v>
      </c>
      <c r="L3651" s="1"/>
      <c r="M3651" s="1" t="s">
        <v>1499</v>
      </c>
      <c r="N3651" s="1" t="s">
        <v>11457</v>
      </c>
      <c r="O3651" s="1">
        <v>2022</v>
      </c>
      <c r="P3651" s="1">
        <v>46312</v>
      </c>
      <c r="Q3651" s="1" t="s">
        <v>11694</v>
      </c>
      <c r="R3651" s="1"/>
      <c r="S3651" s="1" t="s">
        <v>24449</v>
      </c>
      <c r="T3651" s="1" t="s">
        <v>6826</v>
      </c>
      <c r="U3651" s="1"/>
      <c r="V3651" s="1" t="s">
        <v>10864</v>
      </c>
      <c r="W3651" s="1" t="s">
        <v>6826</v>
      </c>
    </row>
    <row r="3652" spans="1:23" x14ac:dyDescent="0.25">
      <c r="A3652" s="1">
        <v>1004187</v>
      </c>
      <c r="B3652" s="5" t="str">
        <f>VLOOKUP(H3652,'FIPS Basin X-walk'!$A$2:$F$3224,6,FALSE)</f>
        <v>Cincinnati Arch</v>
      </c>
      <c r="C3652" s="1" t="s">
        <v>11679</v>
      </c>
      <c r="D3652" s="1"/>
      <c r="E3652" s="1"/>
      <c r="F3652" s="1" t="s">
        <v>11680</v>
      </c>
      <c r="G3652" s="1" t="s">
        <v>8343</v>
      </c>
      <c r="H3652" s="1">
        <v>18089</v>
      </c>
      <c r="I3652" s="1">
        <v>1004187</v>
      </c>
      <c r="J3652" s="1">
        <v>41.602060000000002</v>
      </c>
      <c r="K3652" s="1">
        <v>-87.410835000000006</v>
      </c>
      <c r="L3652" s="1"/>
      <c r="M3652" s="1" t="s">
        <v>1499</v>
      </c>
      <c r="N3652" s="1" t="s">
        <v>11457</v>
      </c>
      <c r="O3652" s="1">
        <v>2022</v>
      </c>
      <c r="P3652" s="1">
        <v>46406</v>
      </c>
      <c r="Q3652" s="1" t="s">
        <v>25248</v>
      </c>
      <c r="R3652" s="1"/>
      <c r="S3652" s="1" t="s">
        <v>24397</v>
      </c>
      <c r="T3652" s="1" t="s">
        <v>6826</v>
      </c>
      <c r="U3652" s="1"/>
      <c r="V3652" s="1" t="s">
        <v>7261</v>
      </c>
      <c r="W3652" s="1" t="s">
        <v>6826</v>
      </c>
    </row>
    <row r="3653" spans="1:23" x14ac:dyDescent="0.25">
      <c r="A3653" s="1">
        <v>1005478</v>
      </c>
      <c r="B3653" s="5" t="str">
        <f>VLOOKUP(H3653,'FIPS Basin X-walk'!$A$2:$F$3224,6,FALSE)</f>
        <v>Cincinnati Arch</v>
      </c>
      <c r="C3653" s="1" t="s">
        <v>11683</v>
      </c>
      <c r="D3653" s="1"/>
      <c r="E3653" s="1"/>
      <c r="F3653" s="1" t="s">
        <v>11680</v>
      </c>
      <c r="G3653" s="1" t="s">
        <v>8343</v>
      </c>
      <c r="H3653" s="1">
        <v>18089</v>
      </c>
      <c r="I3653" s="1">
        <v>1005478</v>
      </c>
      <c r="J3653" s="1">
        <v>41.5837</v>
      </c>
      <c r="K3653" s="1">
        <v>-87.408900000000003</v>
      </c>
      <c r="L3653" s="1"/>
      <c r="M3653" s="1" t="s">
        <v>1499</v>
      </c>
      <c r="N3653" s="1" t="s">
        <v>11457</v>
      </c>
      <c r="O3653" s="1">
        <v>2022</v>
      </c>
      <c r="P3653" s="1">
        <v>46402</v>
      </c>
      <c r="Q3653" s="1" t="s">
        <v>11684</v>
      </c>
      <c r="R3653" s="1"/>
      <c r="S3653" s="1" t="s">
        <v>24358</v>
      </c>
      <c r="T3653" s="1" t="s">
        <v>6826</v>
      </c>
      <c r="U3653" s="1"/>
      <c r="V3653" s="1" t="s">
        <v>11685</v>
      </c>
      <c r="W3653" s="1" t="s">
        <v>6826</v>
      </c>
    </row>
    <row r="3654" spans="1:23" x14ac:dyDescent="0.25">
      <c r="A3654" s="1">
        <v>1004081</v>
      </c>
      <c r="B3654" s="5" t="str">
        <f>VLOOKUP(H3654,'FIPS Basin X-walk'!$A$2:$F$3224,6,FALSE)</f>
        <v>Appalachian Basin</v>
      </c>
      <c r="C3654" s="1" t="s">
        <v>17986</v>
      </c>
      <c r="D3654" s="1"/>
      <c r="E3654" s="1"/>
      <c r="F3654" s="1" t="s">
        <v>17987</v>
      </c>
      <c r="G3654" s="1" t="s">
        <v>8343</v>
      </c>
      <c r="H3654" s="1">
        <v>39085</v>
      </c>
      <c r="I3654" s="1">
        <v>1004081</v>
      </c>
      <c r="J3654" s="1">
        <v>41.750169999999997</v>
      </c>
      <c r="K3654" s="1">
        <v>-81.282809999999998</v>
      </c>
      <c r="L3654" s="1"/>
      <c r="M3654" s="1" t="s">
        <v>1542</v>
      </c>
      <c r="N3654" s="1" t="s">
        <v>17708</v>
      </c>
      <c r="O3654" s="1">
        <v>2022</v>
      </c>
      <c r="P3654" s="1">
        <v>44045</v>
      </c>
      <c r="Q3654" s="1" t="s">
        <v>25219</v>
      </c>
      <c r="R3654" s="1"/>
      <c r="S3654" s="1" t="s">
        <v>24397</v>
      </c>
      <c r="T3654" s="1" t="s">
        <v>6826</v>
      </c>
      <c r="U3654" s="1"/>
      <c r="V3654" s="1" t="s">
        <v>7261</v>
      </c>
      <c r="W3654" s="1" t="s">
        <v>6826</v>
      </c>
    </row>
    <row r="3655" spans="1:23" x14ac:dyDescent="0.25">
      <c r="A3655" s="1">
        <v>1007992</v>
      </c>
      <c r="B3655" s="5" t="str">
        <f>VLOOKUP(H3655,'FIPS Basin X-walk'!$A$2:$F$3224,6,FALSE)</f>
        <v>Michigan Basin</v>
      </c>
      <c r="C3655" s="1" t="s">
        <v>11077</v>
      </c>
      <c r="D3655" s="1"/>
      <c r="E3655" s="1"/>
      <c r="F3655" s="1" t="s">
        <v>11078</v>
      </c>
      <c r="G3655" s="1" t="s">
        <v>8343</v>
      </c>
      <c r="H3655" s="1">
        <v>17097</v>
      </c>
      <c r="I3655" s="1">
        <v>1007992</v>
      </c>
      <c r="J3655" s="1">
        <v>42.349800000000002</v>
      </c>
      <c r="K3655" s="1">
        <v>-88.038499999999999</v>
      </c>
      <c r="L3655" s="1"/>
      <c r="M3655" s="1" t="s">
        <v>1488</v>
      </c>
      <c r="N3655" s="1" t="s">
        <v>10805</v>
      </c>
      <c r="O3655" s="1">
        <v>2022</v>
      </c>
      <c r="P3655" s="1">
        <v>60030</v>
      </c>
      <c r="Q3655" s="1" t="s">
        <v>11079</v>
      </c>
      <c r="R3655" s="1"/>
      <c r="S3655" s="1" t="s">
        <v>24358</v>
      </c>
      <c r="T3655" s="1" t="s">
        <v>6826</v>
      </c>
      <c r="U3655" s="1"/>
      <c r="V3655" s="1" t="s">
        <v>6878</v>
      </c>
      <c r="W3655" s="1" t="s">
        <v>6826</v>
      </c>
    </row>
    <row r="3656" spans="1:23" x14ac:dyDescent="0.25">
      <c r="A3656" s="1">
        <v>1000286</v>
      </c>
      <c r="B3656" s="5" t="str">
        <f>VLOOKUP(H3656,'FIPS Basin X-walk'!$A$2:$F$3224,6,FALSE)</f>
        <v>Michigan Basin</v>
      </c>
      <c r="C3656" s="1" t="s">
        <v>24463</v>
      </c>
      <c r="D3656" s="1"/>
      <c r="E3656" s="1"/>
      <c r="F3656" s="1" t="s">
        <v>11075</v>
      </c>
      <c r="G3656" s="1" t="s">
        <v>8343</v>
      </c>
      <c r="H3656" s="1">
        <v>17097</v>
      </c>
      <c r="I3656" s="1">
        <v>1000286</v>
      </c>
      <c r="J3656" s="1">
        <v>42.311329999999998</v>
      </c>
      <c r="K3656" s="1">
        <v>-87.833969999999994</v>
      </c>
      <c r="L3656" s="1"/>
      <c r="M3656" s="1" t="s">
        <v>1488</v>
      </c>
      <c r="N3656" s="1" t="s">
        <v>10805</v>
      </c>
      <c r="O3656" s="1">
        <v>2022</v>
      </c>
      <c r="P3656" s="1">
        <v>60088</v>
      </c>
      <c r="Q3656" s="1" t="s">
        <v>11076</v>
      </c>
      <c r="R3656" s="1"/>
      <c r="S3656" s="1" t="s">
        <v>24464</v>
      </c>
      <c r="T3656" s="1" t="s">
        <v>6826</v>
      </c>
      <c r="U3656" s="1"/>
      <c r="V3656" s="1" t="s">
        <v>24409</v>
      </c>
      <c r="W3656" s="1" t="s">
        <v>6826</v>
      </c>
    </row>
    <row r="3657" spans="1:23" x14ac:dyDescent="0.25">
      <c r="A3657" s="1">
        <v>1001090</v>
      </c>
      <c r="B3657" s="5" t="str">
        <f>VLOOKUP(H3657,'FIPS Basin X-walk'!$A$2:$F$3224,6,FALSE)</f>
        <v>Cincinnati Arch</v>
      </c>
      <c r="C3657" s="1" t="s">
        <v>11686</v>
      </c>
      <c r="D3657" s="1"/>
      <c r="E3657" s="1"/>
      <c r="F3657" s="1" t="s">
        <v>11216</v>
      </c>
      <c r="G3657" s="1" t="s">
        <v>8343</v>
      </c>
      <c r="H3657" s="1">
        <v>18089</v>
      </c>
      <c r="I3657" s="1">
        <v>1001090</v>
      </c>
      <c r="J3657" s="1">
        <v>41.694443999999997</v>
      </c>
      <c r="K3657" s="1">
        <v>-87.515833000000001</v>
      </c>
      <c r="L3657" s="1"/>
      <c r="M3657" s="1" t="s">
        <v>1499</v>
      </c>
      <c r="N3657" s="1" t="s">
        <v>11457</v>
      </c>
      <c r="O3657" s="1">
        <v>2022</v>
      </c>
      <c r="P3657" s="1">
        <v>46320</v>
      </c>
      <c r="Q3657" s="1" t="s">
        <v>11687</v>
      </c>
      <c r="R3657" s="1"/>
      <c r="S3657" s="1" t="s">
        <v>24454</v>
      </c>
      <c r="T3657" s="1" t="s">
        <v>6826</v>
      </c>
      <c r="U3657" s="1"/>
      <c r="V3657" s="1" t="s">
        <v>7099</v>
      </c>
      <c r="W3657" s="1" t="s">
        <v>6826</v>
      </c>
    </row>
    <row r="3658" spans="1:23" x14ac:dyDescent="0.25">
      <c r="A3658" s="1">
        <v>1013926</v>
      </c>
      <c r="B3658" s="5" t="str">
        <f>VLOOKUP(H3658,'FIPS Basin X-walk'!$A$2:$F$3224,6,FALSE)</f>
        <v>Cincinnati Arch</v>
      </c>
      <c r="C3658" s="1" t="s">
        <v>11668</v>
      </c>
      <c r="D3658" s="1"/>
      <c r="E3658" s="1"/>
      <c r="F3658" s="1" t="s">
        <v>11669</v>
      </c>
      <c r="G3658" s="1" t="s">
        <v>8343</v>
      </c>
      <c r="H3658" s="1">
        <v>18089</v>
      </c>
      <c r="I3658" s="1">
        <v>1013926</v>
      </c>
      <c r="J3658" s="1">
        <v>41.596907000000002</v>
      </c>
      <c r="K3658" s="1">
        <v>-87.484909000000002</v>
      </c>
      <c r="L3658" s="1"/>
      <c r="M3658" s="1" t="s">
        <v>1499</v>
      </c>
      <c r="N3658" s="1" t="s">
        <v>11457</v>
      </c>
      <c r="O3658" s="1">
        <v>2022</v>
      </c>
      <c r="P3658" s="1">
        <v>46320</v>
      </c>
      <c r="Q3658" s="1" t="s">
        <v>11670</v>
      </c>
      <c r="R3658" s="1"/>
      <c r="S3658" s="1" t="s">
        <v>24722</v>
      </c>
      <c r="T3658" s="1" t="s">
        <v>6826</v>
      </c>
      <c r="U3658" s="1"/>
      <c r="V3658" s="1" t="s">
        <v>11671</v>
      </c>
      <c r="W3658" s="1" t="s">
        <v>6826</v>
      </c>
    </row>
    <row r="3659" spans="1:23" x14ac:dyDescent="0.25">
      <c r="A3659" s="1">
        <v>1006667</v>
      </c>
      <c r="B3659" s="5" t="str">
        <f>VLOOKUP(H3659,'FIPS Basin X-walk'!$A$2:$F$3224,6,FALSE)</f>
        <v>Florida Platform</v>
      </c>
      <c r="C3659" s="1" t="s">
        <v>9817</v>
      </c>
      <c r="D3659" s="1"/>
      <c r="E3659" s="1"/>
      <c r="F3659" s="1" t="s">
        <v>9818</v>
      </c>
      <c r="G3659" s="1" t="s">
        <v>8343</v>
      </c>
      <c r="H3659" s="1">
        <v>12069</v>
      </c>
      <c r="I3659" s="1">
        <v>1006667</v>
      </c>
      <c r="J3659" s="1">
        <v>28.812639000000001</v>
      </c>
      <c r="K3659" s="1">
        <v>-81.865221000000005</v>
      </c>
      <c r="L3659" s="1"/>
      <c r="M3659" s="1" t="s">
        <v>1506</v>
      </c>
      <c r="N3659" s="1" t="s">
        <v>9619</v>
      </c>
      <c r="O3659" s="1">
        <v>2022</v>
      </c>
      <c r="P3659" s="1">
        <v>34748</v>
      </c>
      <c r="Q3659" s="1" t="s">
        <v>25505</v>
      </c>
      <c r="R3659" s="1" t="s">
        <v>24810</v>
      </c>
      <c r="S3659" s="1" t="s">
        <v>24570</v>
      </c>
      <c r="T3659" s="1" t="s">
        <v>6828</v>
      </c>
      <c r="U3659" s="1"/>
      <c r="V3659" s="1" t="s">
        <v>9819</v>
      </c>
      <c r="W3659" s="1" t="s">
        <v>6826</v>
      </c>
    </row>
    <row r="3660" spans="1:23" x14ac:dyDescent="0.25">
      <c r="A3660" s="1">
        <v>1006398</v>
      </c>
      <c r="B3660" s="5" t="str">
        <f>VLOOKUP(H3660,'FIPS Basin X-walk'!$A$2:$F$3224,6,FALSE)</f>
        <v>Cincinnati Arch</v>
      </c>
      <c r="C3660" s="1" t="s">
        <v>11701</v>
      </c>
      <c r="D3660" s="1"/>
      <c r="E3660" s="1"/>
      <c r="F3660" s="1" t="s">
        <v>11666</v>
      </c>
      <c r="G3660" s="1" t="s">
        <v>8343</v>
      </c>
      <c r="H3660" s="1">
        <v>18089</v>
      </c>
      <c r="I3660" s="1">
        <v>1006398</v>
      </c>
      <c r="J3660" s="1">
        <v>41.463389999999997</v>
      </c>
      <c r="K3660" s="1">
        <v>-87.326239999999999</v>
      </c>
      <c r="L3660" s="1"/>
      <c r="M3660" s="1" t="s">
        <v>1499</v>
      </c>
      <c r="N3660" s="1" t="s">
        <v>11457</v>
      </c>
      <c r="O3660" s="1">
        <v>2022</v>
      </c>
      <c r="P3660" s="1">
        <v>46410</v>
      </c>
      <c r="Q3660" s="1" t="s">
        <v>1403</v>
      </c>
      <c r="R3660" s="1"/>
      <c r="S3660" s="1" t="s">
        <v>24359</v>
      </c>
      <c r="T3660" s="1" t="s">
        <v>6826</v>
      </c>
      <c r="U3660" s="1"/>
      <c r="V3660" s="1" t="s">
        <v>11621</v>
      </c>
      <c r="W3660" s="1" t="s">
        <v>6826</v>
      </c>
    </row>
    <row r="3661" spans="1:23" x14ac:dyDescent="0.25">
      <c r="A3661" s="1">
        <v>1010121</v>
      </c>
      <c r="B3661" s="5" t="str">
        <f>VLOOKUP(H3661,'FIPS Basin X-walk'!$A$2:$F$3224,6,FALSE)</f>
        <v>Cincinnati Arch</v>
      </c>
      <c r="C3661" s="1" t="s">
        <v>11665</v>
      </c>
      <c r="D3661" s="1"/>
      <c r="E3661" s="1"/>
      <c r="F3661" s="1" t="s">
        <v>11666</v>
      </c>
      <c r="G3661" s="1" t="s">
        <v>8343</v>
      </c>
      <c r="H3661" s="1">
        <v>18089</v>
      </c>
      <c r="I3661" s="1">
        <v>1010121</v>
      </c>
      <c r="J3661" s="1">
        <v>41.463389999999997</v>
      </c>
      <c r="K3661" s="1">
        <v>-87.326239999999999</v>
      </c>
      <c r="L3661" s="1"/>
      <c r="M3661" s="1" t="s">
        <v>1499</v>
      </c>
      <c r="N3661" s="1" t="s">
        <v>11457</v>
      </c>
      <c r="O3661" s="1">
        <v>2022</v>
      </c>
      <c r="P3661" s="1">
        <v>46410</v>
      </c>
      <c r="Q3661" s="1" t="s">
        <v>11667</v>
      </c>
      <c r="R3661" s="1"/>
      <c r="S3661" s="1" t="s">
        <v>24360</v>
      </c>
      <c r="T3661" s="1" t="s">
        <v>6826</v>
      </c>
      <c r="U3661" s="1"/>
      <c r="V3661" s="1" t="s">
        <v>11621</v>
      </c>
      <c r="W3661" s="1" t="s">
        <v>6826</v>
      </c>
    </row>
    <row r="3662" spans="1:23" x14ac:dyDescent="0.25">
      <c r="A3662" s="1">
        <v>1001316</v>
      </c>
      <c r="B3662" s="5" t="str">
        <f>VLOOKUP(H3662,'FIPS Basin X-walk'!$A$2:$F$3224,6,FALSE)</f>
        <v>Michigan Basin</v>
      </c>
      <c r="C3662" s="1" t="s">
        <v>24685</v>
      </c>
      <c r="D3662" s="1"/>
      <c r="E3662" s="1"/>
      <c r="F3662" s="1" t="s">
        <v>11065</v>
      </c>
      <c r="G3662" s="1" t="s">
        <v>8343</v>
      </c>
      <c r="H3662" s="1">
        <v>17097</v>
      </c>
      <c r="I3662" s="1">
        <v>1001316</v>
      </c>
      <c r="J3662" s="1">
        <v>42.308500000000002</v>
      </c>
      <c r="K3662" s="1">
        <v>-87.862530000000007</v>
      </c>
      <c r="L3662" s="1"/>
      <c r="M3662" s="1" t="s">
        <v>1488</v>
      </c>
      <c r="N3662" s="1" t="s">
        <v>10805</v>
      </c>
      <c r="O3662" s="1">
        <v>2022</v>
      </c>
      <c r="P3662" s="1">
        <v>60064</v>
      </c>
      <c r="Q3662" s="1" t="s">
        <v>24686</v>
      </c>
      <c r="R3662" s="1"/>
      <c r="S3662" s="1" t="s">
        <v>24355</v>
      </c>
      <c r="T3662" s="1" t="s">
        <v>6826</v>
      </c>
      <c r="U3662" s="1"/>
      <c r="V3662" s="1" t="s">
        <v>11066</v>
      </c>
      <c r="W3662" s="1" t="s">
        <v>6826</v>
      </c>
    </row>
    <row r="3663" spans="1:23" x14ac:dyDescent="0.25">
      <c r="A3663" s="1">
        <v>1002975</v>
      </c>
      <c r="B3663" s="5" t="str">
        <f>VLOOKUP(H3663,'FIPS Basin X-walk'!$A$2:$F$3224,6,FALSE)</f>
        <v>Michigan Basin</v>
      </c>
      <c r="C3663" s="1" t="s">
        <v>11080</v>
      </c>
      <c r="D3663" s="1"/>
      <c r="E3663" s="1"/>
      <c r="F3663" s="1" t="s">
        <v>11065</v>
      </c>
      <c r="G3663" s="1" t="s">
        <v>8343</v>
      </c>
      <c r="H3663" s="1">
        <v>17097</v>
      </c>
      <c r="I3663" s="1">
        <v>1002975</v>
      </c>
      <c r="J3663" s="1">
        <v>42.334049999999998</v>
      </c>
      <c r="K3663" s="1">
        <v>-87.838489999999993</v>
      </c>
      <c r="L3663" s="1"/>
      <c r="M3663" s="1" t="s">
        <v>1488</v>
      </c>
      <c r="N3663" s="1" t="s">
        <v>10805</v>
      </c>
      <c r="O3663" s="1">
        <v>2022</v>
      </c>
      <c r="P3663" s="1">
        <v>60064</v>
      </c>
      <c r="Q3663" s="1" t="s">
        <v>11081</v>
      </c>
      <c r="R3663" s="1"/>
      <c r="S3663" s="1" t="s">
        <v>24758</v>
      </c>
      <c r="T3663" s="1" t="s">
        <v>6826</v>
      </c>
      <c r="U3663" s="1"/>
      <c r="V3663" s="1" t="s">
        <v>11082</v>
      </c>
      <c r="W3663" s="1" t="s">
        <v>6826</v>
      </c>
    </row>
    <row r="3664" spans="1:23" x14ac:dyDescent="0.25">
      <c r="A3664" s="1">
        <v>1003242</v>
      </c>
      <c r="B3664" s="5" t="str">
        <f>VLOOKUP(H3664,'FIPS Basin X-walk'!$A$2:$F$3224,6,FALSE)</f>
        <v>Florida Platform</v>
      </c>
      <c r="C3664" s="1" t="s">
        <v>9823</v>
      </c>
      <c r="D3664" s="1"/>
      <c r="E3664" s="1"/>
      <c r="F3664" s="1" t="s">
        <v>9824</v>
      </c>
      <c r="G3664" s="1" t="s">
        <v>8343</v>
      </c>
      <c r="H3664" s="1">
        <v>12069</v>
      </c>
      <c r="I3664" s="1">
        <v>1003242</v>
      </c>
      <c r="J3664" s="1">
        <v>28.739740000000001</v>
      </c>
      <c r="K3664" s="1">
        <v>-81.889439999999993</v>
      </c>
      <c r="L3664" s="1"/>
      <c r="M3664" s="1" t="s">
        <v>1506</v>
      </c>
      <c r="N3664" s="1" t="s">
        <v>9619</v>
      </c>
      <c r="O3664" s="1">
        <v>2022</v>
      </c>
      <c r="P3664" s="1">
        <v>34762</v>
      </c>
      <c r="Q3664" s="1" t="s">
        <v>9825</v>
      </c>
      <c r="R3664" s="1"/>
      <c r="S3664" s="1" t="s">
        <v>24389</v>
      </c>
      <c r="T3664" s="1" t="s">
        <v>6826</v>
      </c>
      <c r="U3664" s="1"/>
      <c r="V3664" s="1" t="s">
        <v>8980</v>
      </c>
      <c r="W3664" s="1" t="s">
        <v>6828</v>
      </c>
    </row>
    <row r="3665" spans="1:23" x14ac:dyDescent="0.25">
      <c r="A3665" s="1">
        <v>1000618</v>
      </c>
      <c r="B3665" s="5" t="str">
        <f>VLOOKUP(H3665,'FIPS Basin X-walk'!$A$2:$F$3224,6,FALSE)</f>
        <v>Appalachian Basin</v>
      </c>
      <c r="C3665" s="1" t="s">
        <v>17988</v>
      </c>
      <c r="D3665" s="1"/>
      <c r="E3665" s="1"/>
      <c r="F3665" s="1" t="s">
        <v>17982</v>
      </c>
      <c r="G3665" s="1" t="s">
        <v>8343</v>
      </c>
      <c r="H3665" s="1">
        <v>39085</v>
      </c>
      <c r="I3665" s="1">
        <v>1000618</v>
      </c>
      <c r="J3665" s="1">
        <v>41.721069999999997</v>
      </c>
      <c r="K3665" s="1">
        <v>-81.275499999999994</v>
      </c>
      <c r="L3665" s="1"/>
      <c r="M3665" s="1" t="s">
        <v>1542</v>
      </c>
      <c r="N3665" s="1" t="s">
        <v>17708</v>
      </c>
      <c r="O3665" s="1">
        <v>2022</v>
      </c>
      <c r="P3665" s="1">
        <v>44077</v>
      </c>
      <c r="Q3665" s="1" t="s">
        <v>17989</v>
      </c>
      <c r="R3665" s="1"/>
      <c r="S3665" s="1" t="s">
        <v>24367</v>
      </c>
      <c r="T3665" s="1" t="s">
        <v>6826</v>
      </c>
      <c r="U3665" s="1"/>
      <c r="V3665" s="1" t="s">
        <v>7232</v>
      </c>
      <c r="W3665" s="1" t="s">
        <v>6826</v>
      </c>
    </row>
    <row r="3666" spans="1:23" x14ac:dyDescent="0.25">
      <c r="A3666" s="1">
        <v>1002545</v>
      </c>
      <c r="B3666" s="5" t="str">
        <f>VLOOKUP(H3666,'FIPS Basin X-walk'!$A$2:$F$3224,6,FALSE)</f>
        <v>Appalachian Basin</v>
      </c>
      <c r="C3666" s="1" t="s">
        <v>17984</v>
      </c>
      <c r="D3666" s="1"/>
      <c r="E3666" s="1"/>
      <c r="F3666" s="1" t="s">
        <v>17982</v>
      </c>
      <c r="G3666" s="1" t="s">
        <v>8343</v>
      </c>
      <c r="H3666" s="1">
        <v>39085</v>
      </c>
      <c r="I3666" s="1">
        <v>1002545</v>
      </c>
      <c r="J3666" s="1">
        <v>41.726396000000001</v>
      </c>
      <c r="K3666" s="1">
        <v>-81.254030999999998</v>
      </c>
      <c r="L3666" s="1"/>
      <c r="M3666" s="1" t="s">
        <v>1542</v>
      </c>
      <c r="N3666" s="1" t="s">
        <v>17708</v>
      </c>
      <c r="O3666" s="1">
        <v>2022</v>
      </c>
      <c r="P3666" s="1">
        <v>44077</v>
      </c>
      <c r="Q3666" s="1" t="s">
        <v>17985</v>
      </c>
      <c r="R3666" s="1"/>
      <c r="S3666" s="1" t="s">
        <v>24355</v>
      </c>
      <c r="T3666" s="1" t="s">
        <v>6826</v>
      </c>
      <c r="U3666" s="1"/>
      <c r="V3666" s="1" t="s">
        <v>24938</v>
      </c>
      <c r="W3666" s="1" t="s">
        <v>6826</v>
      </c>
    </row>
    <row r="3667" spans="1:23" x14ac:dyDescent="0.25">
      <c r="A3667" s="1">
        <v>1005878</v>
      </c>
      <c r="B3667" s="5" t="str">
        <f>VLOOKUP(H3667,'FIPS Basin X-walk'!$A$2:$F$3224,6,FALSE)</f>
        <v>Appalachian Basin</v>
      </c>
      <c r="C3667" s="1" t="s">
        <v>17981</v>
      </c>
      <c r="D3667" s="1"/>
      <c r="E3667" s="1"/>
      <c r="F3667" s="1" t="s">
        <v>17982</v>
      </c>
      <c r="G3667" s="1" t="s">
        <v>8343</v>
      </c>
      <c r="H3667" s="1">
        <v>39085</v>
      </c>
      <c r="I3667" s="1">
        <v>1005878</v>
      </c>
      <c r="J3667" s="1">
        <v>41.766395000000003</v>
      </c>
      <c r="K3667" s="1">
        <v>-81.198181000000005</v>
      </c>
      <c r="L3667" s="1"/>
      <c r="M3667" s="1" t="s">
        <v>1542</v>
      </c>
      <c r="N3667" s="1" t="s">
        <v>17708</v>
      </c>
      <c r="O3667" s="1">
        <v>2022</v>
      </c>
      <c r="P3667" s="1">
        <v>44077</v>
      </c>
      <c r="Q3667" s="1" t="s">
        <v>17983</v>
      </c>
      <c r="R3667" s="1"/>
      <c r="S3667" s="1" t="s">
        <v>24358</v>
      </c>
      <c r="T3667" s="1" t="s">
        <v>6826</v>
      </c>
      <c r="U3667" s="1"/>
      <c r="V3667" s="1" t="s">
        <v>24434</v>
      </c>
      <c r="W3667" s="1" t="s">
        <v>6826</v>
      </c>
    </row>
    <row r="3668" spans="1:23" x14ac:dyDescent="0.25">
      <c r="A3668" s="1">
        <v>1005276</v>
      </c>
      <c r="B3668" s="5" t="str">
        <f>VLOOKUP(H3668,'FIPS Basin X-walk'!$A$2:$F$3224,6,FALSE)</f>
        <v>Sioux Uplift</v>
      </c>
      <c r="C3668" s="1" t="s">
        <v>14967</v>
      </c>
      <c r="D3668" s="1"/>
      <c r="E3668" s="1"/>
      <c r="F3668" s="1" t="s">
        <v>14968</v>
      </c>
      <c r="G3668" s="1" t="s">
        <v>8343</v>
      </c>
      <c r="H3668" s="1">
        <v>27075</v>
      </c>
      <c r="I3668" s="1">
        <v>1005276</v>
      </c>
      <c r="J3668" s="1">
        <v>47.286000000000001</v>
      </c>
      <c r="K3668" s="1">
        <v>-91.26</v>
      </c>
      <c r="L3668" s="1"/>
      <c r="M3668" s="1" t="s">
        <v>1559</v>
      </c>
      <c r="N3668" s="1" t="s">
        <v>14790</v>
      </c>
      <c r="O3668" s="1">
        <v>2022</v>
      </c>
      <c r="P3668" s="1">
        <v>55614</v>
      </c>
      <c r="Q3668" s="1" t="s">
        <v>14969</v>
      </c>
      <c r="R3668" s="1"/>
      <c r="S3668" s="1" t="s">
        <v>24727</v>
      </c>
      <c r="T3668" s="1" t="s">
        <v>6826</v>
      </c>
      <c r="U3668" s="1"/>
      <c r="V3668" s="1" t="s">
        <v>10904</v>
      </c>
      <c r="W3668" s="1" t="s">
        <v>6826</v>
      </c>
    </row>
    <row r="3669" spans="1:23" x14ac:dyDescent="0.25">
      <c r="A3669" s="1">
        <v>1000176</v>
      </c>
      <c r="B3669" s="5" t="str">
        <f>VLOOKUP(H3669,'FIPS Basin X-walk'!$A$2:$F$3224,6,FALSE)</f>
        <v>Florida Platform</v>
      </c>
      <c r="C3669" s="1" t="s">
        <v>9820</v>
      </c>
      <c r="D3669" s="1"/>
      <c r="E3669" s="1"/>
      <c r="F3669" s="1" t="s">
        <v>9821</v>
      </c>
      <c r="G3669" s="1" t="s">
        <v>8343</v>
      </c>
      <c r="H3669" s="1">
        <v>12069</v>
      </c>
      <c r="I3669" s="1">
        <v>1000176</v>
      </c>
      <c r="J3669" s="1">
        <v>28.761649999999999</v>
      </c>
      <c r="K3669" s="1">
        <v>-81.738</v>
      </c>
      <c r="L3669" s="1"/>
      <c r="M3669" s="1" t="s">
        <v>1506</v>
      </c>
      <c r="N3669" s="1" t="s">
        <v>9619</v>
      </c>
      <c r="O3669" s="1">
        <v>2022</v>
      </c>
      <c r="P3669" s="1">
        <v>32778</v>
      </c>
      <c r="Q3669" s="1" t="s">
        <v>9822</v>
      </c>
      <c r="R3669" s="1"/>
      <c r="S3669" s="1" t="s">
        <v>24358</v>
      </c>
      <c r="T3669" s="1" t="s">
        <v>6826</v>
      </c>
      <c r="U3669" s="1"/>
      <c r="V3669" s="1" t="s">
        <v>24434</v>
      </c>
      <c r="W3669" s="1" t="s">
        <v>6826</v>
      </c>
    </row>
    <row r="3670" spans="1:23" x14ac:dyDescent="0.25">
      <c r="A3670" s="1">
        <v>1011580</v>
      </c>
      <c r="B3670" s="5" t="str">
        <f>VLOOKUP(H3670,'FIPS Basin X-walk'!$A$2:$F$3224,6,FALSE)</f>
        <v>Michigan Basin</v>
      </c>
      <c r="C3670" s="1" t="s">
        <v>26371</v>
      </c>
      <c r="D3670" s="1"/>
      <c r="E3670" s="1"/>
      <c r="F3670" s="1" t="s">
        <v>11085</v>
      </c>
      <c r="G3670" s="1" t="s">
        <v>8343</v>
      </c>
      <c r="H3670" s="1">
        <v>17097</v>
      </c>
      <c r="I3670" s="1">
        <v>1011580</v>
      </c>
      <c r="J3670" s="1">
        <v>42.366509999999998</v>
      </c>
      <c r="K3670" s="1">
        <v>-87.824820000000003</v>
      </c>
      <c r="L3670" s="1"/>
      <c r="M3670" s="1" t="s">
        <v>1488</v>
      </c>
      <c r="N3670" s="1" t="s">
        <v>10805</v>
      </c>
      <c r="O3670" s="1">
        <v>2022</v>
      </c>
      <c r="P3670" s="1">
        <v>60085</v>
      </c>
      <c r="Q3670" s="1" t="s">
        <v>26372</v>
      </c>
      <c r="R3670" s="1"/>
      <c r="S3670" s="1" t="s">
        <v>24357</v>
      </c>
      <c r="T3670" s="1" t="s">
        <v>6826</v>
      </c>
      <c r="U3670" s="1"/>
      <c r="V3670" s="1" t="s">
        <v>26373</v>
      </c>
      <c r="W3670" s="1" t="s">
        <v>6826</v>
      </c>
    </row>
    <row r="3671" spans="1:23" x14ac:dyDescent="0.25">
      <c r="A3671" s="1">
        <v>1002585</v>
      </c>
      <c r="B3671" s="5" t="str">
        <f>VLOOKUP(H3671,'FIPS Basin X-walk'!$A$2:$F$3224,6,FALSE)</f>
        <v>Sioux Uplift</v>
      </c>
      <c r="C3671" s="1" t="s">
        <v>19952</v>
      </c>
      <c r="D3671" s="1"/>
      <c r="E3671" s="1"/>
      <c r="F3671" s="1" t="s">
        <v>19953</v>
      </c>
      <c r="G3671" s="1" t="s">
        <v>8343</v>
      </c>
      <c r="H3671" s="1">
        <v>46079</v>
      </c>
      <c r="I3671" s="1">
        <v>1002585</v>
      </c>
      <c r="J3671" s="1">
        <v>43.976388999999998</v>
      </c>
      <c r="K3671" s="1">
        <v>-96.953329999999994</v>
      </c>
      <c r="L3671" s="1"/>
      <c r="M3671" s="1" t="s">
        <v>1562</v>
      </c>
      <c r="N3671" s="1" t="s">
        <v>19888</v>
      </c>
      <c r="O3671" s="1">
        <v>2022</v>
      </c>
      <c r="P3671" s="1">
        <v>57075</v>
      </c>
      <c r="Q3671" s="1" t="s">
        <v>24950</v>
      </c>
      <c r="R3671" s="1"/>
      <c r="S3671" s="1" t="s">
        <v>24378</v>
      </c>
      <c r="T3671" s="1" t="s">
        <v>6826</v>
      </c>
      <c r="U3671" s="1"/>
      <c r="V3671" s="1" t="s">
        <v>19954</v>
      </c>
      <c r="W3671" s="1" t="s">
        <v>6826</v>
      </c>
    </row>
    <row r="3672" spans="1:23" x14ac:dyDescent="0.25">
      <c r="A3672" s="1">
        <v>1005985</v>
      </c>
      <c r="B3672" s="5" t="str">
        <f>VLOOKUP(H3672,'FIPS Basin X-walk'!$A$2:$F$3224,6,FALSE)</f>
        <v>Michigan Basin</v>
      </c>
      <c r="C3672" s="1" t="s">
        <v>11070</v>
      </c>
      <c r="D3672" s="1"/>
      <c r="E3672" s="1"/>
      <c r="F3672" s="1" t="s">
        <v>11068</v>
      </c>
      <c r="G3672" s="1" t="s">
        <v>8343</v>
      </c>
      <c r="H3672" s="1">
        <v>17097</v>
      </c>
      <c r="I3672" s="1">
        <v>1005985</v>
      </c>
      <c r="J3672" s="1">
        <v>42.483241999999997</v>
      </c>
      <c r="K3672" s="1">
        <v>-87.873878000000005</v>
      </c>
      <c r="L3672" s="1"/>
      <c r="M3672" s="1" t="s">
        <v>1488</v>
      </c>
      <c r="N3672" s="1" t="s">
        <v>10805</v>
      </c>
      <c r="O3672" s="1">
        <v>2022</v>
      </c>
      <c r="P3672" s="1">
        <v>60099</v>
      </c>
      <c r="Q3672" s="1" t="s">
        <v>11071</v>
      </c>
      <c r="R3672" s="1"/>
      <c r="S3672" s="1" t="s">
        <v>24358</v>
      </c>
      <c r="T3672" s="1" t="s">
        <v>6826</v>
      </c>
      <c r="U3672" s="1"/>
      <c r="V3672" s="1" t="s">
        <v>7305</v>
      </c>
      <c r="W3672" s="1" t="s">
        <v>6826</v>
      </c>
    </row>
    <row r="3673" spans="1:23" x14ac:dyDescent="0.25">
      <c r="A3673" s="1">
        <v>1000472</v>
      </c>
      <c r="B3673" s="5" t="str">
        <f>VLOOKUP(H3673,'FIPS Basin X-walk'!$A$2:$F$3224,6,FALSE)</f>
        <v>Ouachita Folded Belt</v>
      </c>
      <c r="C3673" s="1" t="s">
        <v>21369</v>
      </c>
      <c r="D3673" s="1"/>
      <c r="E3673" s="1"/>
      <c r="F3673" s="1" t="s">
        <v>21360</v>
      </c>
      <c r="G3673" s="1" t="s">
        <v>1635</v>
      </c>
      <c r="H3673" s="1">
        <v>48277</v>
      </c>
      <c r="I3673" s="1">
        <v>1000472</v>
      </c>
      <c r="J3673" s="1">
        <v>33.696800000000003</v>
      </c>
      <c r="K3673" s="1">
        <v>-95.557699999999997</v>
      </c>
      <c r="L3673" s="1"/>
      <c r="M3673" s="1" t="s">
        <v>1485</v>
      </c>
      <c r="N3673" s="1" t="s">
        <v>9148</v>
      </c>
      <c r="O3673" s="1">
        <v>2022</v>
      </c>
      <c r="P3673" s="1">
        <v>75460</v>
      </c>
      <c r="Q3673" s="1" t="s">
        <v>21370</v>
      </c>
      <c r="R3673" s="1"/>
      <c r="S3673" s="1" t="s">
        <v>24355</v>
      </c>
      <c r="T3673" s="1" t="s">
        <v>6826</v>
      </c>
      <c r="U3673" s="1"/>
      <c r="V3673" s="1" t="s">
        <v>21371</v>
      </c>
      <c r="W3673" s="1" t="s">
        <v>6828</v>
      </c>
    </row>
    <row r="3674" spans="1:23" x14ac:dyDescent="0.25">
      <c r="A3674" s="1">
        <v>1001310</v>
      </c>
      <c r="B3674" s="5" t="str">
        <f>VLOOKUP(H3674,'FIPS Basin X-walk'!$A$2:$F$3224,6,FALSE)</f>
        <v>Ouachita Folded Belt</v>
      </c>
      <c r="C3674" s="1" t="s">
        <v>21359</v>
      </c>
      <c r="D3674" s="1"/>
      <c r="E3674" s="1"/>
      <c r="F3674" s="1" t="s">
        <v>21360</v>
      </c>
      <c r="G3674" s="1" t="s">
        <v>1635</v>
      </c>
      <c r="H3674" s="1">
        <v>48277</v>
      </c>
      <c r="I3674" s="1">
        <v>1001310</v>
      </c>
      <c r="J3674" s="1">
        <v>33.631399999999999</v>
      </c>
      <c r="K3674" s="1">
        <v>-95.588999999999999</v>
      </c>
      <c r="L3674" s="1"/>
      <c r="M3674" s="1" t="s">
        <v>1485</v>
      </c>
      <c r="N3674" s="1" t="s">
        <v>9148</v>
      </c>
      <c r="O3674" s="1">
        <v>2022</v>
      </c>
      <c r="P3674" s="1">
        <v>75462</v>
      </c>
      <c r="Q3674" s="1" t="s">
        <v>21361</v>
      </c>
      <c r="R3674" s="1"/>
      <c r="S3674" s="1" t="s">
        <v>24355</v>
      </c>
      <c r="T3674" s="1" t="s">
        <v>6826</v>
      </c>
      <c r="U3674" s="1"/>
      <c r="V3674" s="1" t="s">
        <v>8562</v>
      </c>
      <c r="W3674" s="1" t="s">
        <v>6828</v>
      </c>
    </row>
    <row r="3675" spans="1:23" x14ac:dyDescent="0.25">
      <c r="A3675" s="1">
        <v>1000535</v>
      </c>
      <c r="B3675" s="5" t="str">
        <f>VLOOKUP(H3675,'FIPS Basin X-walk'!$A$2:$F$3224,6,FALSE)</f>
        <v>Mid-Gulf Coast Basin</v>
      </c>
      <c r="C3675" s="1" t="s">
        <v>24549</v>
      </c>
      <c r="D3675" s="1"/>
      <c r="E3675" s="1" t="s">
        <v>6828</v>
      </c>
      <c r="F3675" s="1" t="s">
        <v>15296</v>
      </c>
      <c r="G3675" s="1" t="s">
        <v>1635</v>
      </c>
      <c r="H3675" s="1">
        <v>28073</v>
      </c>
      <c r="I3675" s="1">
        <v>1000535</v>
      </c>
      <c r="J3675" s="1">
        <v>31.2194</v>
      </c>
      <c r="K3675" s="1">
        <v>-89.393299999999996</v>
      </c>
      <c r="L3675" s="1"/>
      <c r="M3675" s="1" t="s">
        <v>1523</v>
      </c>
      <c r="N3675" s="1" t="s">
        <v>15181</v>
      </c>
      <c r="O3675" s="1">
        <v>2022</v>
      </c>
      <c r="P3675" s="1">
        <v>39475</v>
      </c>
      <c r="Q3675" s="1" t="s">
        <v>24550</v>
      </c>
      <c r="R3675" s="1"/>
      <c r="S3675" s="1" t="s">
        <v>24355</v>
      </c>
      <c r="T3675" s="1" t="s">
        <v>6826</v>
      </c>
      <c r="U3675" s="1"/>
      <c r="V3675" s="1" t="s">
        <v>15275</v>
      </c>
      <c r="W3675" s="1" t="s">
        <v>6828</v>
      </c>
    </row>
    <row r="3676" spans="1:23" x14ac:dyDescent="0.25">
      <c r="A3676" s="1">
        <v>1004128</v>
      </c>
      <c r="B3676" s="5" t="str">
        <f>VLOOKUP(H3676,'FIPS Basin X-walk'!$A$2:$F$3224,6,FALSE)</f>
        <v>Piedmont-Blue Ridge Prov</v>
      </c>
      <c r="C3676" s="1" t="s">
        <v>10410</v>
      </c>
      <c r="D3676" s="1"/>
      <c r="E3676" s="1"/>
      <c r="F3676" s="1" t="s">
        <v>10411</v>
      </c>
      <c r="G3676" s="1" t="s">
        <v>7037</v>
      </c>
      <c r="H3676" s="1">
        <v>13171</v>
      </c>
      <c r="I3676" s="1">
        <v>1004128</v>
      </c>
      <c r="J3676" s="1">
        <v>33.083030000000001</v>
      </c>
      <c r="K3676" s="1">
        <v>-84.205619999999996</v>
      </c>
      <c r="L3676" s="1"/>
      <c r="M3676" s="1" t="s">
        <v>1546</v>
      </c>
      <c r="N3676" s="1" t="s">
        <v>10124</v>
      </c>
      <c r="O3676" s="1">
        <v>2022</v>
      </c>
      <c r="P3676" s="1">
        <v>30204</v>
      </c>
      <c r="Q3676" s="1" t="s">
        <v>10412</v>
      </c>
      <c r="R3676" s="1"/>
      <c r="S3676" s="1" t="s">
        <v>24358</v>
      </c>
      <c r="T3676" s="1" t="s">
        <v>6826</v>
      </c>
      <c r="U3676" s="1"/>
      <c r="V3676" s="1" t="s">
        <v>25232</v>
      </c>
      <c r="W3676" s="1" t="s">
        <v>6826</v>
      </c>
    </row>
    <row r="3677" spans="1:23" x14ac:dyDescent="0.25">
      <c r="A3677" s="1">
        <v>1011455</v>
      </c>
      <c r="B3677" s="5" t="str">
        <f>VLOOKUP(H3677,'FIPS Basin X-walk'!$A$2:$F$3224,6,FALSE)</f>
        <v>Ouachita Folded Belt</v>
      </c>
      <c r="C3677" s="1" t="s">
        <v>21373</v>
      </c>
      <c r="D3677" s="1"/>
      <c r="E3677" s="1"/>
      <c r="F3677" s="1" t="s">
        <v>21374</v>
      </c>
      <c r="G3677" s="1" t="s">
        <v>7037</v>
      </c>
      <c r="H3677" s="1">
        <v>48277</v>
      </c>
      <c r="I3677" s="1">
        <v>1011455</v>
      </c>
      <c r="J3677" s="1">
        <v>33.599578000000001</v>
      </c>
      <c r="K3677" s="1">
        <v>-95.33954</v>
      </c>
      <c r="L3677" s="1"/>
      <c r="M3677" s="1" t="s">
        <v>1485</v>
      </c>
      <c r="N3677" s="1" t="s">
        <v>9148</v>
      </c>
      <c r="O3677" s="1">
        <v>2022</v>
      </c>
      <c r="P3677" s="1">
        <v>75416</v>
      </c>
      <c r="Q3677" s="1" t="s">
        <v>21375</v>
      </c>
      <c r="R3677" s="1"/>
      <c r="S3677" s="1" t="s">
        <v>24358</v>
      </c>
      <c r="T3677" s="1" t="s">
        <v>6826</v>
      </c>
      <c r="U3677" s="1"/>
      <c r="V3677" s="1" t="s">
        <v>7813</v>
      </c>
      <c r="W3677" s="1" t="s">
        <v>6826</v>
      </c>
    </row>
    <row r="3678" spans="1:23" x14ac:dyDescent="0.25">
      <c r="A3678" s="1">
        <v>1005338</v>
      </c>
      <c r="B3678" s="5" t="str">
        <f>VLOOKUP(H3678,'FIPS Basin X-walk'!$A$2:$F$3224,6,FALSE)</f>
        <v>Black Warrior Basin</v>
      </c>
      <c r="C3678" s="1" t="s">
        <v>7035</v>
      </c>
      <c r="D3678" s="1"/>
      <c r="E3678" s="1"/>
      <c r="F3678" s="1" t="s">
        <v>7036</v>
      </c>
      <c r="G3678" s="1" t="s">
        <v>7037</v>
      </c>
      <c r="H3678" s="1">
        <v>1075</v>
      </c>
      <c r="I3678" s="1">
        <v>1005338</v>
      </c>
      <c r="J3678" s="1">
        <v>33.564599999999999</v>
      </c>
      <c r="K3678" s="1">
        <v>-88.059899999999999</v>
      </c>
      <c r="L3678" s="1"/>
      <c r="M3678" s="1" t="s">
        <v>1482</v>
      </c>
      <c r="N3678" s="1" t="s">
        <v>6824</v>
      </c>
      <c r="O3678" s="1">
        <v>2022</v>
      </c>
      <c r="P3678" s="1">
        <v>35576</v>
      </c>
      <c r="Q3678" s="1" t="s">
        <v>7038</v>
      </c>
      <c r="R3678" s="1"/>
      <c r="S3678" s="1" t="s">
        <v>24799</v>
      </c>
      <c r="T3678" s="1" t="s">
        <v>6826</v>
      </c>
      <c r="U3678" s="1"/>
      <c r="V3678" s="1" t="s">
        <v>7039</v>
      </c>
      <c r="W3678" s="1" t="s">
        <v>6826</v>
      </c>
    </row>
    <row r="3679" spans="1:23" x14ac:dyDescent="0.25">
      <c r="A3679" s="1">
        <v>1002097</v>
      </c>
      <c r="B3679" s="5" t="str">
        <f>VLOOKUP(H3679,'FIPS Basin X-walk'!$A$2:$F$3224,6,FALSE)</f>
        <v>Ouachita Folded Belt</v>
      </c>
      <c r="C3679" s="1" t="s">
        <v>21362</v>
      </c>
      <c r="D3679" s="1"/>
      <c r="E3679" s="1"/>
      <c r="F3679" s="1" t="s">
        <v>21363</v>
      </c>
      <c r="G3679" s="1" t="s">
        <v>7037</v>
      </c>
      <c r="H3679" s="1">
        <v>48277</v>
      </c>
      <c r="I3679" s="1">
        <v>1002097</v>
      </c>
      <c r="J3679" s="1">
        <v>33.539586</v>
      </c>
      <c r="K3679" s="1">
        <v>-95.519739000000001</v>
      </c>
      <c r="L3679" s="1"/>
      <c r="M3679" s="1" t="s">
        <v>1485</v>
      </c>
      <c r="N3679" s="1" t="s">
        <v>9148</v>
      </c>
      <c r="O3679" s="1">
        <v>2022</v>
      </c>
      <c r="P3679" s="1">
        <v>75462</v>
      </c>
      <c r="Q3679" s="1" t="s">
        <v>121</v>
      </c>
      <c r="R3679" s="1"/>
      <c r="S3679" s="1" t="s">
        <v>24435</v>
      </c>
      <c r="T3679" s="1" t="s">
        <v>6826</v>
      </c>
      <c r="U3679" s="1"/>
      <c r="V3679" s="1" t="s">
        <v>13663</v>
      </c>
      <c r="W3679" s="1" t="s">
        <v>6826</v>
      </c>
    </row>
    <row r="3680" spans="1:23" x14ac:dyDescent="0.25">
      <c r="A3680" s="1">
        <v>1002811</v>
      </c>
      <c r="B3680" s="5" t="str">
        <f>VLOOKUP(H3680,'FIPS Basin X-walk'!$A$2:$F$3224,6,FALSE)</f>
        <v>Ouachita Folded Belt</v>
      </c>
      <c r="C3680" s="1" t="s">
        <v>21368</v>
      </c>
      <c r="D3680" s="1"/>
      <c r="E3680" s="1"/>
      <c r="F3680" s="1" t="s">
        <v>21363</v>
      </c>
      <c r="G3680" s="1" t="s">
        <v>7037</v>
      </c>
      <c r="H3680" s="1">
        <v>48277</v>
      </c>
      <c r="I3680" s="1">
        <v>1002811</v>
      </c>
      <c r="J3680" s="1">
        <v>33.601832000000002</v>
      </c>
      <c r="K3680" s="1">
        <v>-95.624767000000006</v>
      </c>
      <c r="L3680" s="1"/>
      <c r="M3680" s="1" t="s">
        <v>1485</v>
      </c>
      <c r="N3680" s="1" t="s">
        <v>9148</v>
      </c>
      <c r="O3680" s="1">
        <v>2022</v>
      </c>
      <c r="P3680" s="1">
        <v>75460</v>
      </c>
      <c r="Q3680" s="1" t="s">
        <v>24026</v>
      </c>
      <c r="R3680" s="1"/>
      <c r="S3680" s="1" t="s">
        <v>24435</v>
      </c>
      <c r="T3680" s="1" t="s">
        <v>6826</v>
      </c>
      <c r="U3680" s="1"/>
      <c r="V3680" s="1" t="s">
        <v>7090</v>
      </c>
      <c r="W3680" s="1" t="s">
        <v>6826</v>
      </c>
    </row>
    <row r="3681" spans="1:23" x14ac:dyDescent="0.25">
      <c r="A3681" s="1">
        <v>1005028</v>
      </c>
      <c r="B3681" s="5" t="str">
        <f>VLOOKUP(H3681,'FIPS Basin X-walk'!$A$2:$F$3224,6,FALSE)</f>
        <v>Ouachita Folded Belt</v>
      </c>
      <c r="C3681" s="1" t="s">
        <v>21367</v>
      </c>
      <c r="D3681" s="1"/>
      <c r="E3681" s="1"/>
      <c r="F3681" s="1" t="s">
        <v>21363</v>
      </c>
      <c r="G3681" s="1" t="s">
        <v>7037</v>
      </c>
      <c r="H3681" s="1">
        <v>48277</v>
      </c>
      <c r="I3681" s="1">
        <v>1005028</v>
      </c>
      <c r="J3681" s="1">
        <v>33.517865999999998</v>
      </c>
      <c r="K3681" s="1">
        <v>-95.646314000000004</v>
      </c>
      <c r="L3681" s="1"/>
      <c r="M3681" s="1" t="s">
        <v>1485</v>
      </c>
      <c r="N3681" s="1" t="s">
        <v>9148</v>
      </c>
      <c r="O3681" s="1">
        <v>2022</v>
      </c>
      <c r="P3681" s="1">
        <v>75460</v>
      </c>
      <c r="Q3681" s="1" t="s">
        <v>787</v>
      </c>
      <c r="R3681" s="1"/>
      <c r="S3681" s="1" t="s">
        <v>24435</v>
      </c>
      <c r="T3681" s="1" t="s">
        <v>6826</v>
      </c>
      <c r="U3681" s="1"/>
      <c r="V3681" s="1" t="s">
        <v>8019</v>
      </c>
      <c r="W3681" s="1" t="s">
        <v>6826</v>
      </c>
    </row>
    <row r="3682" spans="1:23" x14ac:dyDescent="0.25">
      <c r="A3682" s="1">
        <v>1006617</v>
      </c>
      <c r="B3682" s="5" t="str">
        <f>VLOOKUP(H3682,'FIPS Basin X-walk'!$A$2:$F$3224,6,FALSE)</f>
        <v>Ouachita Folded Belt</v>
      </c>
      <c r="C3682" s="1" t="s">
        <v>25746</v>
      </c>
      <c r="D3682" s="1"/>
      <c r="E3682" s="1"/>
      <c r="F3682" s="1" t="s">
        <v>21360</v>
      </c>
      <c r="G3682" s="1" t="s">
        <v>7037</v>
      </c>
      <c r="H3682" s="1">
        <v>48277</v>
      </c>
      <c r="I3682" s="1">
        <v>1006617</v>
      </c>
      <c r="J3682" s="1">
        <v>33.718055999999997</v>
      </c>
      <c r="K3682" s="1">
        <v>-95.568222000000006</v>
      </c>
      <c r="L3682" s="1"/>
      <c r="M3682" s="1" t="s">
        <v>1485</v>
      </c>
      <c r="N3682" s="1" t="s">
        <v>9148</v>
      </c>
      <c r="O3682" s="1">
        <v>2022</v>
      </c>
      <c r="P3682" s="1">
        <v>75461</v>
      </c>
      <c r="Q3682" s="1" t="s">
        <v>21372</v>
      </c>
      <c r="R3682" s="1" t="s">
        <v>24401</v>
      </c>
      <c r="S3682" s="1" t="s">
        <v>25270</v>
      </c>
      <c r="T3682" s="1" t="s">
        <v>6826</v>
      </c>
      <c r="U3682" s="1"/>
      <c r="V3682" s="1" t="s">
        <v>8958</v>
      </c>
      <c r="W3682" s="1" t="s">
        <v>6826</v>
      </c>
    </row>
    <row r="3683" spans="1:23" x14ac:dyDescent="0.25">
      <c r="A3683" s="1">
        <v>1007853</v>
      </c>
      <c r="B3683" s="5" t="str">
        <f>VLOOKUP(H3683,'FIPS Basin X-walk'!$A$2:$F$3224,6,FALSE)</f>
        <v>Ouachita Folded Belt</v>
      </c>
      <c r="C3683" s="1" t="s">
        <v>21364</v>
      </c>
      <c r="D3683" s="1"/>
      <c r="E3683" s="1"/>
      <c r="F3683" s="1" t="s">
        <v>21365</v>
      </c>
      <c r="G3683" s="1" t="s">
        <v>7037</v>
      </c>
      <c r="H3683" s="1">
        <v>48277</v>
      </c>
      <c r="I3683" s="1">
        <v>1007853</v>
      </c>
      <c r="J3683" s="1">
        <v>33.778100000000002</v>
      </c>
      <c r="K3683" s="1">
        <v>-95.568200000000004</v>
      </c>
      <c r="L3683" s="1"/>
      <c r="M3683" s="1" t="s">
        <v>1485</v>
      </c>
      <c r="N3683" s="1" t="s">
        <v>9148</v>
      </c>
      <c r="O3683" s="1">
        <v>2022</v>
      </c>
      <c r="P3683" s="1">
        <v>75473</v>
      </c>
      <c r="Q3683" s="1" t="s">
        <v>21366</v>
      </c>
      <c r="R3683" s="1"/>
      <c r="S3683" s="1" t="s">
        <v>24358</v>
      </c>
      <c r="T3683" s="1" t="s">
        <v>6826</v>
      </c>
      <c r="U3683" s="1"/>
      <c r="V3683" s="1" t="s">
        <v>6878</v>
      </c>
      <c r="W3683" s="1" t="s">
        <v>6826</v>
      </c>
    </row>
    <row r="3684" spans="1:23" x14ac:dyDescent="0.25">
      <c r="A3684" s="1">
        <v>1002172</v>
      </c>
      <c r="B3684" s="5" t="str">
        <f>VLOOKUP(H3684,'FIPS Basin X-walk'!$A$2:$F$3224,6,FALSE)</f>
        <v>Mid-Gulf Coast Basin</v>
      </c>
      <c r="C3684" s="1" t="s">
        <v>15295</v>
      </c>
      <c r="D3684" s="1"/>
      <c r="E3684" s="1"/>
      <c r="F3684" s="1" t="s">
        <v>15296</v>
      </c>
      <c r="G3684" s="1" t="s">
        <v>7037</v>
      </c>
      <c r="H3684" s="1">
        <v>28073</v>
      </c>
      <c r="I3684" s="1">
        <v>1002172</v>
      </c>
      <c r="J3684" s="1">
        <v>31.180299999999999</v>
      </c>
      <c r="K3684" s="1">
        <v>-89.386116999999999</v>
      </c>
      <c r="L3684" s="1"/>
      <c r="M3684" s="1" t="s">
        <v>1523</v>
      </c>
      <c r="N3684" s="1" t="s">
        <v>15181</v>
      </c>
      <c r="O3684" s="1">
        <v>2022</v>
      </c>
      <c r="P3684" s="1">
        <v>39475</v>
      </c>
      <c r="Q3684" s="1" t="s">
        <v>15297</v>
      </c>
      <c r="R3684" s="1"/>
      <c r="S3684" s="1" t="s">
        <v>24423</v>
      </c>
      <c r="T3684" s="1" t="s">
        <v>6826</v>
      </c>
      <c r="U3684" s="1"/>
      <c r="V3684" s="1" t="s">
        <v>10930</v>
      </c>
      <c r="W3684" s="1" t="s">
        <v>6826</v>
      </c>
    </row>
    <row r="3685" spans="1:23" x14ac:dyDescent="0.25">
      <c r="A3685" s="1">
        <v>1006577</v>
      </c>
      <c r="B3685" s="5" t="str">
        <f>VLOOKUP(H3685,'FIPS Basin X-walk'!$A$2:$F$3224,6,FALSE)</f>
        <v>Permian Basin</v>
      </c>
      <c r="C3685" s="1" t="s">
        <v>21376</v>
      </c>
      <c r="D3685" s="1"/>
      <c r="E3685" s="1"/>
      <c r="F3685" s="1" t="s">
        <v>21377</v>
      </c>
      <c r="G3685" s="1" t="s">
        <v>2193</v>
      </c>
      <c r="H3685" s="1">
        <v>48279</v>
      </c>
      <c r="I3685" s="1">
        <v>1006577</v>
      </c>
      <c r="J3685" s="1">
        <v>34.1661</v>
      </c>
      <c r="K3685" s="1">
        <v>-102.4114</v>
      </c>
      <c r="L3685" s="1"/>
      <c r="M3685" s="1" t="s">
        <v>1485</v>
      </c>
      <c r="N3685" s="1" t="s">
        <v>9148</v>
      </c>
      <c r="O3685" s="1">
        <v>2022</v>
      </c>
      <c r="P3685" s="1">
        <v>79031</v>
      </c>
      <c r="Q3685" s="1" t="s">
        <v>21378</v>
      </c>
      <c r="R3685" s="1"/>
      <c r="S3685" s="1" t="s">
        <v>24355</v>
      </c>
      <c r="T3685" s="1" t="s">
        <v>6826</v>
      </c>
      <c r="U3685" s="1"/>
      <c r="V3685" s="1" t="s">
        <v>9094</v>
      </c>
      <c r="W3685" s="1" t="s">
        <v>6828</v>
      </c>
    </row>
    <row r="3686" spans="1:23" x14ac:dyDescent="0.25">
      <c r="A3686" s="1">
        <v>1001043</v>
      </c>
      <c r="B3686" s="5" t="str">
        <f>VLOOKUP(H3686,'FIPS Basin X-walk'!$A$2:$F$3224,6,FALSE)</f>
        <v>Permian Basin</v>
      </c>
      <c r="C3686" s="1" t="s">
        <v>21379</v>
      </c>
      <c r="D3686" s="1"/>
      <c r="E3686" s="1" t="s">
        <v>6828</v>
      </c>
      <c r="F3686" s="1" t="s">
        <v>21380</v>
      </c>
      <c r="G3686" s="1" t="s">
        <v>2193</v>
      </c>
      <c r="H3686" s="1">
        <v>48279</v>
      </c>
      <c r="I3686" s="1">
        <v>1001043</v>
      </c>
      <c r="J3686" s="1">
        <v>34.184699999999999</v>
      </c>
      <c r="K3686" s="1">
        <v>-102.5686</v>
      </c>
      <c r="L3686" s="1"/>
      <c r="M3686" s="1" t="s">
        <v>1485</v>
      </c>
      <c r="N3686" s="1" t="s">
        <v>9148</v>
      </c>
      <c r="O3686" s="1">
        <v>2022</v>
      </c>
      <c r="P3686" s="1">
        <v>79371</v>
      </c>
      <c r="Q3686" s="1" t="s">
        <v>21381</v>
      </c>
      <c r="R3686" s="1"/>
      <c r="S3686" s="1" t="s">
        <v>24355</v>
      </c>
      <c r="T3686" s="1" t="s">
        <v>6826</v>
      </c>
      <c r="U3686" s="1"/>
      <c r="V3686" s="1" t="s">
        <v>9094</v>
      </c>
      <c r="W3686" s="1" t="s">
        <v>6828</v>
      </c>
    </row>
    <row r="3687" spans="1:23" x14ac:dyDescent="0.25">
      <c r="A3687" s="1">
        <v>1007179</v>
      </c>
      <c r="B3687" s="5" t="str">
        <f>VLOOKUP(H3687,'FIPS Basin X-walk'!$A$2:$F$3224,6,FALSE)</f>
        <v>Salina Basin</v>
      </c>
      <c r="C3687" s="1" t="s">
        <v>15959</v>
      </c>
      <c r="D3687" s="1"/>
      <c r="E3687" s="1" t="s">
        <v>6828</v>
      </c>
      <c r="F3687" s="1" t="s">
        <v>15960</v>
      </c>
      <c r="G3687" s="1" t="s">
        <v>1669</v>
      </c>
      <c r="H3687" s="1">
        <v>31109</v>
      </c>
      <c r="I3687" s="1">
        <v>1007179</v>
      </c>
      <c r="J3687" s="1">
        <v>40.558900000000001</v>
      </c>
      <c r="K3687" s="1">
        <v>-96.784199999999998</v>
      </c>
      <c r="L3687" s="1"/>
      <c r="M3687" s="1" t="s">
        <v>1491</v>
      </c>
      <c r="N3687" s="1" t="s">
        <v>15841</v>
      </c>
      <c r="O3687" s="1">
        <v>2022</v>
      </c>
      <c r="P3687" s="1">
        <v>68368</v>
      </c>
      <c r="Q3687" s="1" t="s">
        <v>15961</v>
      </c>
      <c r="R3687" s="1"/>
      <c r="S3687" s="1" t="s">
        <v>24355</v>
      </c>
      <c r="T3687" s="1" t="s">
        <v>6826</v>
      </c>
      <c r="U3687" s="1"/>
      <c r="V3687" s="1" t="s">
        <v>15923</v>
      </c>
      <c r="W3687" s="1" t="s">
        <v>6828</v>
      </c>
    </row>
    <row r="3688" spans="1:23" x14ac:dyDescent="0.25">
      <c r="A3688" s="1">
        <v>1001054</v>
      </c>
      <c r="B3688" s="5" t="str">
        <f>VLOOKUP(H3688,'FIPS Basin X-walk'!$A$2:$F$3224,6,FALSE)</f>
        <v>Salina Basin</v>
      </c>
      <c r="C3688" s="1" t="s">
        <v>15965</v>
      </c>
      <c r="D3688" s="1"/>
      <c r="E3688" s="1"/>
      <c r="F3688" s="1" t="s">
        <v>7283</v>
      </c>
      <c r="G3688" s="1" t="s">
        <v>1669</v>
      </c>
      <c r="H3688" s="1">
        <v>31109</v>
      </c>
      <c r="I3688" s="1">
        <v>1001054</v>
      </c>
      <c r="J3688" s="1">
        <v>40.7316</v>
      </c>
      <c r="K3688" s="1">
        <v>-96.736400000000003</v>
      </c>
      <c r="L3688" s="1"/>
      <c r="M3688" s="1" t="s">
        <v>1491</v>
      </c>
      <c r="N3688" s="1" t="s">
        <v>15841</v>
      </c>
      <c r="O3688" s="1">
        <v>2022</v>
      </c>
      <c r="P3688" s="1">
        <v>68523</v>
      </c>
      <c r="Q3688" s="1" t="s">
        <v>15966</v>
      </c>
      <c r="R3688" s="1"/>
      <c r="S3688" s="1" t="s">
        <v>24355</v>
      </c>
      <c r="T3688" s="1" t="s">
        <v>6826</v>
      </c>
      <c r="U3688" s="1"/>
      <c r="V3688" s="1" t="s">
        <v>15967</v>
      </c>
      <c r="W3688" s="1" t="s">
        <v>6828</v>
      </c>
    </row>
    <row r="3689" spans="1:23" x14ac:dyDescent="0.25">
      <c r="A3689" s="1">
        <v>1007144</v>
      </c>
      <c r="B3689" s="5" t="str">
        <f>VLOOKUP(H3689,'FIPS Basin X-walk'!$A$2:$F$3224,6,FALSE)</f>
        <v>Salina Basin</v>
      </c>
      <c r="C3689" s="1" t="s">
        <v>15972</v>
      </c>
      <c r="D3689" s="1"/>
      <c r="E3689" s="1"/>
      <c r="F3689" s="1" t="s">
        <v>7283</v>
      </c>
      <c r="G3689" s="1" t="s">
        <v>1669</v>
      </c>
      <c r="H3689" s="1">
        <v>31109</v>
      </c>
      <c r="I3689" s="1">
        <v>1007144</v>
      </c>
      <c r="J3689" s="1">
        <v>40.910800000000002</v>
      </c>
      <c r="K3689" s="1">
        <v>-96.614699999999999</v>
      </c>
      <c r="L3689" s="1"/>
      <c r="M3689" s="1" t="s">
        <v>1491</v>
      </c>
      <c r="N3689" s="1" t="s">
        <v>15841</v>
      </c>
      <c r="O3689" s="1">
        <v>2022</v>
      </c>
      <c r="P3689" s="1">
        <v>68517</v>
      </c>
      <c r="Q3689" s="1" t="s">
        <v>15973</v>
      </c>
      <c r="R3689" s="1"/>
      <c r="S3689" s="1" t="s">
        <v>24355</v>
      </c>
      <c r="T3689" s="1" t="s">
        <v>6826</v>
      </c>
      <c r="U3689" s="1"/>
      <c r="V3689" s="1" t="s">
        <v>15967</v>
      </c>
      <c r="W3689" s="1" t="s">
        <v>6828</v>
      </c>
    </row>
    <row r="3690" spans="1:23" x14ac:dyDescent="0.25">
      <c r="A3690" s="1">
        <v>1007677</v>
      </c>
      <c r="B3690" s="5" t="str">
        <f>VLOOKUP(H3690,'FIPS Basin X-walk'!$A$2:$F$3224,6,FALSE)</f>
        <v>Piedmont-Blue Ridge Prov</v>
      </c>
      <c r="C3690" s="1" t="s">
        <v>19278</v>
      </c>
      <c r="D3690" s="1"/>
      <c r="E3690" s="1"/>
      <c r="F3690" s="1" t="s">
        <v>11827</v>
      </c>
      <c r="G3690" s="1" t="s">
        <v>15957</v>
      </c>
      <c r="H3690" s="1">
        <v>42071</v>
      </c>
      <c r="I3690" s="1">
        <v>1007677</v>
      </c>
      <c r="J3690" s="1">
        <v>40.074339999999999</v>
      </c>
      <c r="K3690" s="1">
        <v>-76.640900000000002</v>
      </c>
      <c r="L3690" s="1"/>
      <c r="M3690" s="1" t="s">
        <v>1501</v>
      </c>
      <c r="N3690" s="1" t="s">
        <v>18868</v>
      </c>
      <c r="O3690" s="1">
        <v>2022</v>
      </c>
      <c r="P3690" s="1">
        <v>17502</v>
      </c>
      <c r="Q3690" s="1" t="s">
        <v>19279</v>
      </c>
      <c r="R3690" s="1"/>
      <c r="S3690" s="1" t="s">
        <v>24389</v>
      </c>
      <c r="T3690" s="1" t="s">
        <v>6826</v>
      </c>
      <c r="U3690" s="1"/>
      <c r="V3690" s="1" t="s">
        <v>19142</v>
      </c>
      <c r="W3690" s="1" t="s">
        <v>6826</v>
      </c>
    </row>
    <row r="3691" spans="1:23" x14ac:dyDescent="0.25">
      <c r="A3691" s="1">
        <v>1003521</v>
      </c>
      <c r="B3691" s="5" t="str">
        <f>VLOOKUP(H3691,'FIPS Basin X-walk'!$A$2:$F$3224,6,FALSE)</f>
        <v>Piedmont-Blue Ridge Prov</v>
      </c>
      <c r="C3691" s="1" t="s">
        <v>19272</v>
      </c>
      <c r="D3691" s="1"/>
      <c r="E3691" s="1"/>
      <c r="F3691" s="1" t="s">
        <v>19273</v>
      </c>
      <c r="G3691" s="1" t="s">
        <v>15957</v>
      </c>
      <c r="H3691" s="1">
        <v>42071</v>
      </c>
      <c r="I3691" s="1">
        <v>1003521</v>
      </c>
      <c r="J3691" s="1">
        <v>39.958319000000003</v>
      </c>
      <c r="K3691" s="1">
        <v>-76.436707999999996</v>
      </c>
      <c r="L3691" s="1"/>
      <c r="M3691" s="1" t="s">
        <v>1501</v>
      </c>
      <c r="N3691" s="1" t="s">
        <v>18868</v>
      </c>
      <c r="O3691" s="1">
        <v>2022</v>
      </c>
      <c r="P3691" s="1">
        <v>17516</v>
      </c>
      <c r="Q3691" s="1" t="s">
        <v>19274</v>
      </c>
      <c r="R3691" s="1"/>
      <c r="S3691" s="1" t="s">
        <v>24358</v>
      </c>
      <c r="T3691" s="1" t="s">
        <v>6826</v>
      </c>
      <c r="U3691" s="1"/>
      <c r="V3691" s="1" t="s">
        <v>19142</v>
      </c>
      <c r="W3691" s="1" t="s">
        <v>6826</v>
      </c>
    </row>
    <row r="3692" spans="1:23" x14ac:dyDescent="0.25">
      <c r="A3692" s="1">
        <v>1002215</v>
      </c>
      <c r="B3692" s="5" t="str">
        <f>VLOOKUP(H3692,'FIPS Basin X-walk'!$A$2:$F$3224,6,FALSE)</f>
        <v>Piedmont-Blue Ridge Prov</v>
      </c>
      <c r="C3692" s="1" t="s">
        <v>19275</v>
      </c>
      <c r="D3692" s="1"/>
      <c r="E3692" s="1"/>
      <c r="F3692" s="1" t="s">
        <v>8462</v>
      </c>
      <c r="G3692" s="1" t="s">
        <v>15957</v>
      </c>
      <c r="H3692" s="1">
        <v>42071</v>
      </c>
      <c r="I3692" s="1">
        <v>1002215</v>
      </c>
      <c r="J3692" s="1">
        <v>40.087899999999998</v>
      </c>
      <c r="K3692" s="1">
        <v>-76.384699999999995</v>
      </c>
      <c r="L3692" s="1"/>
      <c r="M3692" s="1" t="s">
        <v>1501</v>
      </c>
      <c r="N3692" s="1" t="s">
        <v>18868</v>
      </c>
      <c r="O3692" s="1">
        <v>2022</v>
      </c>
      <c r="P3692" s="1">
        <v>17601</v>
      </c>
      <c r="Q3692" s="1" t="s">
        <v>19276</v>
      </c>
      <c r="R3692" s="1"/>
      <c r="S3692" s="1" t="s">
        <v>24765</v>
      </c>
      <c r="T3692" s="1" t="s">
        <v>6826</v>
      </c>
      <c r="U3692" s="1"/>
      <c r="V3692" s="1" t="s">
        <v>14264</v>
      </c>
      <c r="W3692" s="1" t="s">
        <v>6826</v>
      </c>
    </row>
    <row r="3693" spans="1:23" x14ac:dyDescent="0.25">
      <c r="A3693" s="1">
        <v>1003379</v>
      </c>
      <c r="B3693" s="5" t="str">
        <f>VLOOKUP(H3693,'FIPS Basin X-walk'!$A$2:$F$3224,6,FALSE)</f>
        <v>Piedmont-Blue Ridge Prov</v>
      </c>
      <c r="C3693" s="1" t="s">
        <v>19267</v>
      </c>
      <c r="D3693" s="1"/>
      <c r="E3693" s="1"/>
      <c r="F3693" s="1" t="s">
        <v>1669</v>
      </c>
      <c r="G3693" s="1" t="s">
        <v>15957</v>
      </c>
      <c r="H3693" s="1">
        <v>42071</v>
      </c>
      <c r="I3693" s="1">
        <v>1003379</v>
      </c>
      <c r="J3693" s="1">
        <v>40.065556000000001</v>
      </c>
      <c r="K3693" s="1">
        <v>-76.318332999999996</v>
      </c>
      <c r="L3693" s="1"/>
      <c r="M3693" s="1" t="s">
        <v>1501</v>
      </c>
      <c r="N3693" s="1" t="s">
        <v>18868</v>
      </c>
      <c r="O3693" s="1">
        <v>2022</v>
      </c>
      <c r="P3693" s="1">
        <v>17601</v>
      </c>
      <c r="Q3693" s="1" t="s">
        <v>25101</v>
      </c>
      <c r="R3693" s="1"/>
      <c r="S3693" s="1" t="s">
        <v>24722</v>
      </c>
      <c r="T3693" s="1" t="s">
        <v>6826</v>
      </c>
      <c r="U3693" s="1"/>
      <c r="V3693" s="1" t="s">
        <v>12293</v>
      </c>
      <c r="W3693" s="1" t="s">
        <v>6826</v>
      </c>
    </row>
    <row r="3694" spans="1:23" x14ac:dyDescent="0.25">
      <c r="A3694" s="1">
        <v>1002158</v>
      </c>
      <c r="B3694" s="5" t="str">
        <f>VLOOKUP(H3694,'FIPS Basin X-walk'!$A$2:$F$3224,6,FALSE)</f>
        <v>Salina Basin</v>
      </c>
      <c r="C3694" s="1" t="s">
        <v>15970</v>
      </c>
      <c r="D3694" s="1"/>
      <c r="E3694" s="1"/>
      <c r="F3694" s="1" t="s">
        <v>7283</v>
      </c>
      <c r="G3694" s="1" t="s">
        <v>15957</v>
      </c>
      <c r="H3694" s="1">
        <v>31109</v>
      </c>
      <c r="I3694" s="1">
        <v>1002158</v>
      </c>
      <c r="J3694" s="1">
        <v>40.914700000000003</v>
      </c>
      <c r="K3694" s="1">
        <v>-96.640799999999999</v>
      </c>
      <c r="L3694" s="1"/>
      <c r="M3694" s="1" t="s">
        <v>1491</v>
      </c>
      <c r="N3694" s="1" t="s">
        <v>15841</v>
      </c>
      <c r="O3694" s="1">
        <v>2022</v>
      </c>
      <c r="P3694" s="1">
        <v>68517</v>
      </c>
      <c r="Q3694" s="1" t="s">
        <v>15971</v>
      </c>
      <c r="R3694" s="1"/>
      <c r="S3694" s="1" t="s">
        <v>24358</v>
      </c>
      <c r="T3694" s="1" t="s">
        <v>6826</v>
      </c>
      <c r="U3694" s="1"/>
      <c r="V3694" s="1" t="s">
        <v>24854</v>
      </c>
      <c r="W3694" s="1" t="s">
        <v>6826</v>
      </c>
    </row>
    <row r="3695" spans="1:23" x14ac:dyDescent="0.25">
      <c r="A3695" s="1">
        <v>1004580</v>
      </c>
      <c r="B3695" s="5" t="str">
        <f>VLOOKUP(H3695,'FIPS Basin X-walk'!$A$2:$F$3224,6,FALSE)</f>
        <v>Salina Basin</v>
      </c>
      <c r="C3695" s="1" t="s">
        <v>15962</v>
      </c>
      <c r="D3695" s="1"/>
      <c r="E3695" s="1"/>
      <c r="F3695" s="1" t="s">
        <v>1788</v>
      </c>
      <c r="G3695" s="1" t="s">
        <v>15957</v>
      </c>
      <c r="H3695" s="1">
        <v>31109</v>
      </c>
      <c r="I3695" s="1">
        <v>1004580</v>
      </c>
      <c r="J3695" s="1">
        <v>40.822718999999999</v>
      </c>
      <c r="K3695" s="1">
        <v>-96.701279999999997</v>
      </c>
      <c r="L3695" s="1"/>
      <c r="M3695" s="1" t="s">
        <v>1491</v>
      </c>
      <c r="N3695" s="1" t="s">
        <v>15841</v>
      </c>
      <c r="O3695" s="1">
        <v>2022</v>
      </c>
      <c r="P3695" s="1">
        <v>68588</v>
      </c>
      <c r="Q3695" s="1" t="s">
        <v>15963</v>
      </c>
      <c r="R3695" s="1"/>
      <c r="S3695" s="1" t="s">
        <v>24379</v>
      </c>
      <c r="T3695" s="1" t="s">
        <v>6826</v>
      </c>
      <c r="U3695" s="1"/>
      <c r="V3695" s="1" t="s">
        <v>15964</v>
      </c>
      <c r="W3695" s="1" t="s">
        <v>6826</v>
      </c>
    </row>
    <row r="3696" spans="1:23" x14ac:dyDescent="0.25">
      <c r="A3696" s="1">
        <v>1005935</v>
      </c>
      <c r="B3696" s="5" t="str">
        <f>VLOOKUP(H3696,'FIPS Basin X-walk'!$A$2:$F$3224,6,FALSE)</f>
        <v>Salina Basin</v>
      </c>
      <c r="C3696" s="1" t="s">
        <v>15968</v>
      </c>
      <c r="D3696" s="1"/>
      <c r="E3696" s="1"/>
      <c r="F3696" s="1" t="s">
        <v>7283</v>
      </c>
      <c r="G3696" s="1" t="s">
        <v>15957</v>
      </c>
      <c r="H3696" s="1">
        <v>31109</v>
      </c>
      <c r="I3696" s="1">
        <v>1005935</v>
      </c>
      <c r="J3696" s="1">
        <v>40.866669999999999</v>
      </c>
      <c r="K3696" s="1">
        <v>-96.619116000000005</v>
      </c>
      <c r="L3696" s="1"/>
      <c r="M3696" s="1" t="s">
        <v>1491</v>
      </c>
      <c r="N3696" s="1" t="s">
        <v>15841</v>
      </c>
      <c r="O3696" s="1">
        <v>2022</v>
      </c>
      <c r="P3696" s="1">
        <v>68507</v>
      </c>
      <c r="Q3696" s="1" t="s">
        <v>15969</v>
      </c>
      <c r="R3696" s="1"/>
      <c r="S3696" s="1" t="s">
        <v>24377</v>
      </c>
      <c r="T3696" s="1" t="s">
        <v>6828</v>
      </c>
      <c r="U3696" s="1"/>
      <c r="V3696" s="1" t="s">
        <v>10435</v>
      </c>
      <c r="W3696" s="1" t="s">
        <v>6826</v>
      </c>
    </row>
    <row r="3697" spans="1:23" x14ac:dyDescent="0.25">
      <c r="A3697" s="1">
        <v>1006387</v>
      </c>
      <c r="B3697" s="5" t="str">
        <f>VLOOKUP(H3697,'FIPS Basin X-walk'!$A$2:$F$3224,6,FALSE)</f>
        <v>Salina Basin</v>
      </c>
      <c r="C3697" s="1" t="s">
        <v>15974</v>
      </c>
      <c r="D3697" s="1"/>
      <c r="E3697" s="1"/>
      <c r="F3697" s="1" t="s">
        <v>1788</v>
      </c>
      <c r="G3697" s="1" t="s">
        <v>15957</v>
      </c>
      <c r="H3697" s="1">
        <v>31109</v>
      </c>
      <c r="I3697" s="1">
        <v>1006387</v>
      </c>
      <c r="J3697" s="1">
        <v>40.758699999999997</v>
      </c>
      <c r="K3697" s="1">
        <v>-96.697149999999993</v>
      </c>
      <c r="L3697" s="1"/>
      <c r="M3697" s="1" t="s">
        <v>1491</v>
      </c>
      <c r="N3697" s="1" t="s">
        <v>15841</v>
      </c>
      <c r="O3697" s="1">
        <v>2022</v>
      </c>
      <c r="P3697" s="1">
        <v>68512</v>
      </c>
      <c r="Q3697" s="1" t="s">
        <v>25710</v>
      </c>
      <c r="R3697" s="1"/>
      <c r="S3697" s="1" t="s">
        <v>24359</v>
      </c>
      <c r="T3697" s="1" t="s">
        <v>6826</v>
      </c>
      <c r="U3697" s="1"/>
      <c r="V3697" s="1" t="s">
        <v>8009</v>
      </c>
      <c r="W3697" s="1" t="s">
        <v>6826</v>
      </c>
    </row>
    <row r="3698" spans="1:23" x14ac:dyDescent="0.25">
      <c r="A3698" s="1">
        <v>1007970</v>
      </c>
      <c r="B3698" s="5" t="str">
        <f>VLOOKUP(H3698,'FIPS Basin X-walk'!$A$2:$F$3224,6,FALSE)</f>
        <v>Salina Basin</v>
      </c>
      <c r="C3698" s="1" t="s">
        <v>15956</v>
      </c>
      <c r="D3698" s="1"/>
      <c r="E3698" s="1"/>
      <c r="F3698" s="1" t="s">
        <v>7283</v>
      </c>
      <c r="G3698" s="1" t="s">
        <v>15957</v>
      </c>
      <c r="H3698" s="1">
        <v>31109</v>
      </c>
      <c r="I3698" s="1">
        <v>1007970</v>
      </c>
      <c r="J3698" s="1">
        <v>40.86692</v>
      </c>
      <c r="K3698" s="1">
        <v>-96.653279999999995</v>
      </c>
      <c r="L3698" s="1"/>
      <c r="M3698" s="1" t="s">
        <v>1491</v>
      </c>
      <c r="N3698" s="1" t="s">
        <v>15841</v>
      </c>
      <c r="O3698" s="1">
        <v>2022</v>
      </c>
      <c r="P3698" s="1">
        <v>68504</v>
      </c>
      <c r="Q3698" s="1" t="s">
        <v>15958</v>
      </c>
      <c r="R3698" s="1"/>
      <c r="S3698" s="1" t="s">
        <v>24358</v>
      </c>
      <c r="T3698" s="1" t="s">
        <v>6826</v>
      </c>
      <c r="U3698" s="1"/>
      <c r="V3698" s="1" t="s">
        <v>24854</v>
      </c>
      <c r="W3698" s="1" t="s">
        <v>6826</v>
      </c>
    </row>
    <row r="3699" spans="1:23" x14ac:dyDescent="0.25">
      <c r="A3699" s="1">
        <v>1003208</v>
      </c>
      <c r="B3699" s="5" t="str">
        <f>VLOOKUP(H3699,'FIPS Basin X-walk'!$A$2:$F$3224,6,FALSE)</f>
        <v>Piedmont-Blue Ridge Prov</v>
      </c>
      <c r="C3699" s="1" t="s">
        <v>19280</v>
      </c>
      <c r="D3699" s="1"/>
      <c r="E3699" s="1"/>
      <c r="F3699" s="1" t="s">
        <v>10233</v>
      </c>
      <c r="G3699" s="1" t="s">
        <v>15957</v>
      </c>
      <c r="H3699" s="1">
        <v>42071</v>
      </c>
      <c r="I3699" s="1">
        <v>1003208</v>
      </c>
      <c r="J3699" s="1">
        <v>40.058599999999998</v>
      </c>
      <c r="K3699" s="1">
        <v>-76.588449999999995</v>
      </c>
      <c r="L3699" s="1"/>
      <c r="M3699" s="1" t="s">
        <v>1501</v>
      </c>
      <c r="N3699" s="1" t="s">
        <v>18868</v>
      </c>
      <c r="O3699" s="1">
        <v>2022</v>
      </c>
      <c r="P3699" s="1">
        <v>17547</v>
      </c>
      <c r="Q3699" s="1" t="s">
        <v>19281</v>
      </c>
      <c r="R3699" s="1"/>
      <c r="S3699" s="1" t="s">
        <v>25030</v>
      </c>
      <c r="T3699" s="1" t="s">
        <v>6826</v>
      </c>
      <c r="U3699" s="1"/>
      <c r="V3699" s="1" t="s">
        <v>9721</v>
      </c>
      <c r="W3699" s="1" t="s">
        <v>6826</v>
      </c>
    </row>
    <row r="3700" spans="1:23" x14ac:dyDescent="0.25">
      <c r="A3700" s="1">
        <v>1006781</v>
      </c>
      <c r="B3700" s="5" t="str">
        <f>VLOOKUP(H3700,'FIPS Basin X-walk'!$A$2:$F$3224,6,FALSE)</f>
        <v>Piedmont-Blue Ridge Prov</v>
      </c>
      <c r="C3700" s="1" t="s">
        <v>19277</v>
      </c>
      <c r="D3700" s="1"/>
      <c r="E3700" s="1"/>
      <c r="F3700" s="1" t="s">
        <v>64</v>
      </c>
      <c r="G3700" s="1" t="s">
        <v>15957</v>
      </c>
      <c r="H3700" s="1">
        <v>42071</v>
      </c>
      <c r="I3700" s="1">
        <v>1006781</v>
      </c>
      <c r="J3700" s="1">
        <v>40.062510000000003</v>
      </c>
      <c r="K3700" s="1">
        <v>-76.577770000000001</v>
      </c>
      <c r="L3700" s="1"/>
      <c r="M3700" s="1" t="s">
        <v>1501</v>
      </c>
      <c r="N3700" s="1" t="s">
        <v>18868</v>
      </c>
      <c r="O3700" s="1">
        <v>2022</v>
      </c>
      <c r="P3700" s="1">
        <v>17547</v>
      </c>
      <c r="Q3700" s="1" t="s">
        <v>64</v>
      </c>
      <c r="R3700" s="1"/>
      <c r="S3700" s="1" t="s">
        <v>24435</v>
      </c>
      <c r="T3700" s="1" t="s">
        <v>6826</v>
      </c>
      <c r="U3700" s="1"/>
      <c r="V3700" s="1" t="s">
        <v>7297</v>
      </c>
      <c r="W3700" s="1" t="s">
        <v>6826</v>
      </c>
    </row>
    <row r="3701" spans="1:23" x14ac:dyDescent="0.25">
      <c r="A3701" s="1">
        <v>1002391</v>
      </c>
      <c r="B3701" s="5" t="str">
        <f>VLOOKUP(H3701,'FIPS Basin X-walk'!$A$2:$F$3224,6,FALSE)</f>
        <v>Piedmont-Blue Ridge Prov</v>
      </c>
      <c r="C3701" s="1" t="s">
        <v>19268</v>
      </c>
      <c r="D3701" s="1"/>
      <c r="E3701" s="1"/>
      <c r="F3701" s="1" t="s">
        <v>19269</v>
      </c>
      <c r="G3701" s="1" t="s">
        <v>15957</v>
      </c>
      <c r="H3701" s="1">
        <v>42071</v>
      </c>
      <c r="I3701" s="1">
        <v>1002391</v>
      </c>
      <c r="J3701" s="1">
        <v>40.105550000000001</v>
      </c>
      <c r="K3701" s="1">
        <v>-75.947460000000007</v>
      </c>
      <c r="L3701" s="1"/>
      <c r="M3701" s="1" t="s">
        <v>1501</v>
      </c>
      <c r="N3701" s="1" t="s">
        <v>18868</v>
      </c>
      <c r="O3701" s="1">
        <v>2022</v>
      </c>
      <c r="P3701" s="1">
        <v>17555</v>
      </c>
      <c r="Q3701" s="1" t="s">
        <v>19270</v>
      </c>
      <c r="R3701" s="1"/>
      <c r="S3701" s="1" t="s">
        <v>24358</v>
      </c>
      <c r="T3701" s="1" t="s">
        <v>6826</v>
      </c>
      <c r="U3701" s="1"/>
      <c r="V3701" s="1" t="s">
        <v>19271</v>
      </c>
      <c r="W3701" s="1" t="s">
        <v>6826</v>
      </c>
    </row>
    <row r="3702" spans="1:23" x14ac:dyDescent="0.25">
      <c r="A3702" s="1">
        <v>1007001</v>
      </c>
      <c r="B3702" s="5" t="str">
        <f>VLOOKUP(H3702,'FIPS Basin X-walk'!$A$2:$F$3224,6,FALSE)</f>
        <v>Western Columbia Basin</v>
      </c>
      <c r="C3702" s="1" t="s">
        <v>18791</v>
      </c>
      <c r="D3702" s="1"/>
      <c r="E3702" s="1"/>
      <c r="F3702" s="1" t="s">
        <v>18792</v>
      </c>
      <c r="G3702" s="1" t="s">
        <v>18793</v>
      </c>
      <c r="H3702" s="1">
        <v>41039</v>
      </c>
      <c r="I3702" s="1">
        <v>1007001</v>
      </c>
      <c r="J3702" s="1">
        <v>43.959893000000001</v>
      </c>
      <c r="K3702" s="1">
        <v>-122.99800500000001</v>
      </c>
      <c r="L3702" s="1"/>
      <c r="M3702" s="1" t="s">
        <v>1519</v>
      </c>
      <c r="N3702" s="1" t="s">
        <v>18017</v>
      </c>
      <c r="O3702" s="1">
        <v>2022</v>
      </c>
      <c r="P3702" s="1">
        <v>97405</v>
      </c>
      <c r="Q3702" s="1" t="s">
        <v>18794</v>
      </c>
      <c r="R3702" s="1"/>
      <c r="S3702" s="1" t="s">
        <v>24358</v>
      </c>
      <c r="T3702" s="1" t="s">
        <v>6826</v>
      </c>
      <c r="U3702" s="1"/>
      <c r="V3702" s="1" t="s">
        <v>25799</v>
      </c>
      <c r="W3702" s="1" t="s">
        <v>6826</v>
      </c>
    </row>
    <row r="3703" spans="1:23" x14ac:dyDescent="0.25">
      <c r="A3703" s="1">
        <v>1002149</v>
      </c>
      <c r="B3703" s="5" t="str">
        <f>VLOOKUP(H3703,'FIPS Basin X-walk'!$A$2:$F$3224,6,FALSE)</f>
        <v>Western Columbia Basin</v>
      </c>
      <c r="C3703" s="1" t="s">
        <v>18795</v>
      </c>
      <c r="D3703" s="1"/>
      <c r="E3703" s="1"/>
      <c r="F3703" s="1" t="s">
        <v>11316</v>
      </c>
      <c r="G3703" s="1" t="s">
        <v>18793</v>
      </c>
      <c r="H3703" s="1">
        <v>41039</v>
      </c>
      <c r="I3703" s="1">
        <v>1002149</v>
      </c>
      <c r="J3703" s="1">
        <v>44.055179000000003</v>
      </c>
      <c r="K3703" s="1">
        <v>-122.95299799999999</v>
      </c>
      <c r="L3703" s="1"/>
      <c r="M3703" s="1" t="s">
        <v>1519</v>
      </c>
      <c r="N3703" s="1" t="s">
        <v>18017</v>
      </c>
      <c r="O3703" s="1">
        <v>2022</v>
      </c>
      <c r="P3703" s="1">
        <v>97478</v>
      </c>
      <c r="Q3703" s="1" t="s">
        <v>18796</v>
      </c>
      <c r="R3703" s="1"/>
      <c r="S3703" s="1" t="s">
        <v>24385</v>
      </c>
      <c r="T3703" s="1" t="s">
        <v>6828</v>
      </c>
      <c r="U3703" s="1"/>
      <c r="V3703" s="1" t="s">
        <v>6836</v>
      </c>
      <c r="W3703" s="1" t="s">
        <v>6828</v>
      </c>
    </row>
    <row r="3704" spans="1:23" x14ac:dyDescent="0.25">
      <c r="A3704" s="1">
        <v>1001539</v>
      </c>
      <c r="B3704" s="5" t="str">
        <f>VLOOKUP(H3704,'FIPS Basin X-walk'!$A$2:$F$3224,6,FALSE)</f>
        <v>Michigan Basin</v>
      </c>
      <c r="C3704" s="1" t="s">
        <v>11706</v>
      </c>
      <c r="D3704" s="1"/>
      <c r="E3704" s="1" t="s">
        <v>6828</v>
      </c>
      <c r="F3704" s="1" t="s">
        <v>11703</v>
      </c>
      <c r="G3704" s="1" t="s">
        <v>11707</v>
      </c>
      <c r="H3704" s="1">
        <v>18091</v>
      </c>
      <c r="I3704" s="1">
        <v>1001539</v>
      </c>
      <c r="J3704" s="1">
        <v>41.720300000000002</v>
      </c>
      <c r="K3704" s="1">
        <v>-86.909700000000001</v>
      </c>
      <c r="L3704" s="1"/>
      <c r="M3704" s="1" t="s">
        <v>1499</v>
      </c>
      <c r="N3704" s="1" t="s">
        <v>11457</v>
      </c>
      <c r="O3704" s="1">
        <v>2022</v>
      </c>
      <c r="P3704" s="1">
        <v>46360</v>
      </c>
      <c r="Q3704" s="1" t="s">
        <v>11708</v>
      </c>
      <c r="R3704" s="1"/>
      <c r="S3704" s="1" t="s">
        <v>24355</v>
      </c>
      <c r="T3704" s="1" t="s">
        <v>6826</v>
      </c>
      <c r="U3704" s="1"/>
      <c r="V3704" s="1" t="s">
        <v>11621</v>
      </c>
      <c r="W3704" s="1" t="s">
        <v>6828</v>
      </c>
    </row>
    <row r="3705" spans="1:23" x14ac:dyDescent="0.25">
      <c r="A3705" s="1">
        <v>1004846</v>
      </c>
      <c r="B3705" s="5" t="str">
        <f>VLOOKUP(H3705,'FIPS Basin X-walk'!$A$2:$F$3224,6,FALSE)</f>
        <v>Michigan Basin</v>
      </c>
      <c r="C3705" s="1" t="s">
        <v>11709</v>
      </c>
      <c r="D3705" s="1"/>
      <c r="E3705" s="1"/>
      <c r="F3705" s="1" t="s">
        <v>11710</v>
      </c>
      <c r="G3705" s="1" t="s">
        <v>11704</v>
      </c>
      <c r="H3705" s="1">
        <v>18091</v>
      </c>
      <c r="I3705" s="1">
        <v>1004846</v>
      </c>
      <c r="J3705" s="1">
        <v>41.672559999999997</v>
      </c>
      <c r="K3705" s="1">
        <v>-86.680329999999998</v>
      </c>
      <c r="L3705" s="1"/>
      <c r="M3705" s="1" t="s">
        <v>1499</v>
      </c>
      <c r="N3705" s="1" t="s">
        <v>11457</v>
      </c>
      <c r="O3705" s="1">
        <v>2022</v>
      </c>
      <c r="P3705" s="1">
        <v>46350</v>
      </c>
      <c r="Q3705" s="1" t="s">
        <v>680</v>
      </c>
      <c r="R3705" s="1"/>
      <c r="S3705" s="1" t="s">
        <v>24435</v>
      </c>
      <c r="T3705" s="1" t="s">
        <v>6826</v>
      </c>
      <c r="U3705" s="1"/>
      <c r="V3705" s="1" t="s">
        <v>7297</v>
      </c>
      <c r="W3705" s="1" t="s">
        <v>6826</v>
      </c>
    </row>
    <row r="3706" spans="1:23" x14ac:dyDescent="0.25">
      <c r="A3706" s="1">
        <v>1004600</v>
      </c>
      <c r="B3706" s="5" t="str">
        <f>VLOOKUP(H3706,'FIPS Basin X-walk'!$A$2:$F$3224,6,FALSE)</f>
        <v>Michigan Basin</v>
      </c>
      <c r="C3706" s="1" t="s">
        <v>11702</v>
      </c>
      <c r="D3706" s="1"/>
      <c r="E3706" s="1"/>
      <c r="F3706" s="1" t="s">
        <v>11703</v>
      </c>
      <c r="G3706" s="1" t="s">
        <v>11704</v>
      </c>
      <c r="H3706" s="1">
        <v>18091</v>
      </c>
      <c r="I3706" s="1">
        <v>1004600</v>
      </c>
      <c r="J3706" s="1">
        <v>41.651440000000001</v>
      </c>
      <c r="K3706" s="1">
        <v>-86.903379999999999</v>
      </c>
      <c r="L3706" s="1"/>
      <c r="M3706" s="1" t="s">
        <v>1499</v>
      </c>
      <c r="N3706" s="1" t="s">
        <v>11457</v>
      </c>
      <c r="O3706" s="1">
        <v>2022</v>
      </c>
      <c r="P3706" s="1">
        <v>46360</v>
      </c>
      <c r="Q3706" s="1" t="s">
        <v>11705</v>
      </c>
      <c r="R3706" s="1"/>
      <c r="S3706" s="1" t="s">
        <v>24358</v>
      </c>
      <c r="T3706" s="1" t="s">
        <v>6826</v>
      </c>
      <c r="U3706" s="1"/>
      <c r="V3706" s="1" t="s">
        <v>6878</v>
      </c>
      <c r="W3706" s="1" t="s">
        <v>6828</v>
      </c>
    </row>
    <row r="3707" spans="1:23" x14ac:dyDescent="0.25">
      <c r="A3707" s="1">
        <v>1011450</v>
      </c>
      <c r="B3707" s="5" t="str">
        <f>VLOOKUP(H3707,'FIPS Basin X-walk'!$A$2:$F$3224,6,FALSE)</f>
        <v>Denver Basin</v>
      </c>
      <c r="C3707" s="1" t="s">
        <v>26356</v>
      </c>
      <c r="D3707" s="1"/>
      <c r="E3707" s="1"/>
      <c r="F3707" s="1" t="s">
        <v>1522</v>
      </c>
      <c r="G3707" s="1" t="s">
        <v>1899</v>
      </c>
      <c r="H3707" s="1">
        <v>56021</v>
      </c>
      <c r="I3707" s="1">
        <v>1011450</v>
      </c>
      <c r="J3707" s="1">
        <v>41.156469999999999</v>
      </c>
      <c r="K3707" s="1">
        <v>-104.76581</v>
      </c>
      <c r="L3707" s="1"/>
      <c r="M3707" s="1" t="s">
        <v>1507</v>
      </c>
      <c r="N3707" s="1" t="s">
        <v>9093</v>
      </c>
      <c r="O3707" s="1">
        <v>2022</v>
      </c>
      <c r="P3707" s="1">
        <v>80202</v>
      </c>
      <c r="Q3707" s="1" t="s">
        <v>1022</v>
      </c>
      <c r="R3707" s="1"/>
      <c r="S3707" s="1">
        <v>211130</v>
      </c>
      <c r="T3707" s="1" t="s">
        <v>6826</v>
      </c>
      <c r="U3707" s="1"/>
      <c r="V3707" s="1" t="s">
        <v>23393</v>
      </c>
      <c r="W3707" s="1" t="s">
        <v>6826</v>
      </c>
    </row>
    <row r="3708" spans="1:23" x14ac:dyDescent="0.25">
      <c r="A3708" s="1">
        <v>1005583</v>
      </c>
      <c r="B3708" s="5" t="str">
        <f>VLOOKUP(H3708,'FIPS Basin X-walk'!$A$2:$F$3224,6,FALSE)</f>
        <v>Denver Basin</v>
      </c>
      <c r="C3708" s="1" t="s">
        <v>23386</v>
      </c>
      <c r="D3708" s="1"/>
      <c r="E3708" s="1"/>
      <c r="F3708" s="1" t="s">
        <v>23387</v>
      </c>
      <c r="G3708" s="1" t="s">
        <v>23385</v>
      </c>
      <c r="H3708" s="1">
        <v>56021</v>
      </c>
      <c r="I3708" s="1">
        <v>1005583</v>
      </c>
      <c r="J3708" s="1">
        <v>41.146140000000003</v>
      </c>
      <c r="K3708" s="1">
        <v>-105.00941</v>
      </c>
      <c r="L3708" s="1"/>
      <c r="M3708" s="1" t="s">
        <v>1494</v>
      </c>
      <c r="N3708" s="1" t="s">
        <v>8128</v>
      </c>
      <c r="O3708" s="1">
        <v>2022</v>
      </c>
      <c r="P3708" s="1">
        <v>82009</v>
      </c>
      <c r="Q3708" s="1" t="s">
        <v>23388</v>
      </c>
      <c r="R3708" s="1"/>
      <c r="S3708" s="1" t="s">
        <v>24358</v>
      </c>
      <c r="T3708" s="1" t="s">
        <v>6826</v>
      </c>
      <c r="U3708" s="1"/>
      <c r="V3708" s="1" t="s">
        <v>25554</v>
      </c>
      <c r="W3708" s="1" t="s">
        <v>6826</v>
      </c>
    </row>
    <row r="3709" spans="1:23" x14ac:dyDescent="0.25">
      <c r="A3709" s="1">
        <v>1005924</v>
      </c>
      <c r="B3709" s="5" t="str">
        <f>VLOOKUP(H3709,'FIPS Basin X-walk'!$A$2:$F$3224,6,FALSE)</f>
        <v>Denver Basin</v>
      </c>
      <c r="C3709" s="1" t="s">
        <v>23389</v>
      </c>
      <c r="D3709" s="1"/>
      <c r="E3709" s="1"/>
      <c r="F3709" s="1" t="s">
        <v>1697</v>
      </c>
      <c r="G3709" s="1" t="s">
        <v>23385</v>
      </c>
      <c r="H3709" s="1">
        <v>56021</v>
      </c>
      <c r="I3709" s="1">
        <v>1005924</v>
      </c>
      <c r="J3709" s="1">
        <v>41.094900000000003</v>
      </c>
      <c r="K3709" s="1">
        <v>-104.908</v>
      </c>
      <c r="L3709" s="1"/>
      <c r="M3709" s="1" t="s">
        <v>1494</v>
      </c>
      <c r="N3709" s="1" t="s">
        <v>8128</v>
      </c>
      <c r="O3709" s="1">
        <v>2022</v>
      </c>
      <c r="P3709" s="1">
        <v>82001</v>
      </c>
      <c r="Q3709" s="1" t="s">
        <v>23390</v>
      </c>
      <c r="R3709" s="1"/>
      <c r="S3709" s="1" t="s">
        <v>24572</v>
      </c>
      <c r="T3709" s="1" t="s">
        <v>6826</v>
      </c>
      <c r="U3709" s="1"/>
      <c r="V3709" s="1" t="s">
        <v>13336</v>
      </c>
      <c r="W3709" s="1" t="s">
        <v>6826</v>
      </c>
    </row>
    <row r="3710" spans="1:23" x14ac:dyDescent="0.25">
      <c r="A3710" s="1">
        <v>1012045</v>
      </c>
      <c r="B3710" s="5" t="str">
        <f>VLOOKUP(H3710,'FIPS Basin X-walk'!$A$2:$F$3224,6,FALSE)</f>
        <v>Denver Basin</v>
      </c>
      <c r="C3710" s="1" t="s">
        <v>23391</v>
      </c>
      <c r="D3710" s="1"/>
      <c r="E3710" s="1"/>
      <c r="F3710" s="1" t="s">
        <v>1697</v>
      </c>
      <c r="G3710" s="1" t="s">
        <v>23385</v>
      </c>
      <c r="H3710" s="1">
        <v>56021</v>
      </c>
      <c r="I3710" s="1">
        <v>1012045</v>
      </c>
      <c r="J3710" s="1">
        <v>41.127029999999998</v>
      </c>
      <c r="K3710" s="1">
        <v>-104.72413</v>
      </c>
      <c r="L3710" s="1"/>
      <c r="M3710" s="1" t="s">
        <v>1494</v>
      </c>
      <c r="N3710" s="1" t="s">
        <v>8128</v>
      </c>
      <c r="O3710" s="1">
        <v>2022</v>
      </c>
      <c r="P3710" s="1">
        <v>82009</v>
      </c>
      <c r="Q3710" s="1" t="s">
        <v>23392</v>
      </c>
      <c r="R3710" s="1"/>
      <c r="S3710" s="1" t="s">
        <v>24355</v>
      </c>
      <c r="T3710" s="1" t="s">
        <v>6826</v>
      </c>
      <c r="U3710" s="1"/>
      <c r="V3710" s="1" t="s">
        <v>8009</v>
      </c>
      <c r="W3710" s="1" t="s">
        <v>6828</v>
      </c>
    </row>
    <row r="3711" spans="1:23" x14ac:dyDescent="0.25">
      <c r="A3711" s="1">
        <v>1014610</v>
      </c>
      <c r="B3711" s="5" t="str">
        <f>VLOOKUP(H3711,'FIPS Basin X-walk'!$A$2:$F$3224,6,FALSE)</f>
        <v>Denver Basin</v>
      </c>
      <c r="C3711" s="1" t="s">
        <v>27297</v>
      </c>
      <c r="D3711" s="1"/>
      <c r="E3711" s="1"/>
      <c r="F3711" s="1" t="s">
        <v>1697</v>
      </c>
      <c r="G3711" s="1" t="s">
        <v>23385</v>
      </c>
      <c r="H3711" s="1">
        <v>56021</v>
      </c>
      <c r="I3711" s="1">
        <v>1014610</v>
      </c>
      <c r="J3711" s="1">
        <v>41.129190000000001</v>
      </c>
      <c r="K3711" s="1">
        <v>-104.79236</v>
      </c>
      <c r="L3711" s="1"/>
      <c r="M3711" s="1" t="s">
        <v>1494</v>
      </c>
      <c r="N3711" s="1" t="s">
        <v>8128</v>
      </c>
      <c r="O3711" s="1">
        <v>2022</v>
      </c>
      <c r="P3711" s="1">
        <v>82007</v>
      </c>
      <c r="Q3711" s="1" t="s">
        <v>27298</v>
      </c>
      <c r="R3711" s="1"/>
      <c r="S3711" s="1" t="s">
        <v>24367</v>
      </c>
      <c r="T3711" s="1" t="s">
        <v>6826</v>
      </c>
      <c r="U3711" s="1"/>
      <c r="V3711" s="1" t="s">
        <v>24826</v>
      </c>
      <c r="W3711" s="1" t="s">
        <v>6826</v>
      </c>
    </row>
    <row r="3712" spans="1:23" x14ac:dyDescent="0.25">
      <c r="A3712" s="1">
        <v>1001062</v>
      </c>
      <c r="B3712" s="5" t="str">
        <f>VLOOKUP(H3712,'FIPS Basin X-walk'!$A$2:$F$3224,6,FALSE)</f>
        <v>Denver Basin</v>
      </c>
      <c r="C3712" s="1" t="s">
        <v>9274</v>
      </c>
      <c r="D3712" s="1"/>
      <c r="E3712" s="1" t="s">
        <v>6828</v>
      </c>
      <c r="F3712" s="1" t="s">
        <v>9275</v>
      </c>
      <c r="G3712" s="1" t="s">
        <v>2041</v>
      </c>
      <c r="H3712" s="1">
        <v>8069</v>
      </c>
      <c r="I3712" s="1">
        <v>1001062</v>
      </c>
      <c r="J3712" s="1">
        <v>40.8611</v>
      </c>
      <c r="K3712" s="1">
        <v>-105.0206</v>
      </c>
      <c r="L3712" s="1"/>
      <c r="M3712" s="1" t="s">
        <v>1507</v>
      </c>
      <c r="N3712" s="1" t="s">
        <v>9093</v>
      </c>
      <c r="O3712" s="1">
        <v>2022</v>
      </c>
      <c r="P3712" s="1">
        <v>80549</v>
      </c>
      <c r="Q3712" s="1" t="s">
        <v>9276</v>
      </c>
      <c r="R3712" s="1"/>
      <c r="S3712" s="1" t="s">
        <v>24355</v>
      </c>
      <c r="T3712" s="1" t="s">
        <v>6826</v>
      </c>
      <c r="U3712" s="1"/>
      <c r="V3712" s="1" t="s">
        <v>9277</v>
      </c>
      <c r="W3712" s="1" t="s">
        <v>6828</v>
      </c>
    </row>
    <row r="3713" spans="1:23" x14ac:dyDescent="0.25">
      <c r="A3713" s="1">
        <v>1003352</v>
      </c>
      <c r="B3713" s="5" t="str">
        <f>VLOOKUP(H3713,'FIPS Basin X-walk'!$A$2:$F$3224,6,FALSE)</f>
        <v>Denver Basin</v>
      </c>
      <c r="C3713" s="1" t="s">
        <v>9269</v>
      </c>
      <c r="D3713" s="1"/>
      <c r="E3713" s="1"/>
      <c r="F3713" s="1" t="s">
        <v>9266</v>
      </c>
      <c r="G3713" s="1" t="s">
        <v>9267</v>
      </c>
      <c r="H3713" s="1">
        <v>8069</v>
      </c>
      <c r="I3713" s="1">
        <v>1003352</v>
      </c>
      <c r="J3713" s="1">
        <v>40.619722000000003</v>
      </c>
      <c r="K3713" s="1">
        <v>-105.006111</v>
      </c>
      <c r="L3713" s="1"/>
      <c r="M3713" s="1" t="s">
        <v>1507</v>
      </c>
      <c r="N3713" s="1" t="s">
        <v>9093</v>
      </c>
      <c r="O3713" s="1">
        <v>2022</v>
      </c>
      <c r="P3713" s="1">
        <v>80524</v>
      </c>
      <c r="Q3713" s="1" t="s">
        <v>9270</v>
      </c>
      <c r="R3713" s="1"/>
      <c r="S3713" s="1" t="s">
        <v>24673</v>
      </c>
      <c r="T3713" s="1" t="s">
        <v>6826</v>
      </c>
      <c r="U3713" s="1"/>
      <c r="V3713" s="1" t="s">
        <v>8460</v>
      </c>
      <c r="W3713" s="1" t="s">
        <v>6826</v>
      </c>
    </row>
    <row r="3714" spans="1:23" x14ac:dyDescent="0.25">
      <c r="A3714" s="1">
        <v>1004581</v>
      </c>
      <c r="B3714" s="5" t="str">
        <f>VLOOKUP(H3714,'FIPS Basin X-walk'!$A$2:$F$3224,6,FALSE)</f>
        <v>Denver Basin</v>
      </c>
      <c r="C3714" s="1" t="s">
        <v>9271</v>
      </c>
      <c r="D3714" s="1"/>
      <c r="E3714" s="1"/>
      <c r="F3714" s="1" t="s">
        <v>9266</v>
      </c>
      <c r="G3714" s="1" t="s">
        <v>9267</v>
      </c>
      <c r="H3714" s="1">
        <v>8069</v>
      </c>
      <c r="I3714" s="1">
        <v>1004581</v>
      </c>
      <c r="J3714" s="1">
        <v>40.57</v>
      </c>
      <c r="K3714" s="1">
        <v>-105.09</v>
      </c>
      <c r="L3714" s="1"/>
      <c r="M3714" s="1" t="s">
        <v>1507</v>
      </c>
      <c r="N3714" s="1" t="s">
        <v>9093</v>
      </c>
      <c r="O3714" s="1">
        <v>2022</v>
      </c>
      <c r="P3714" s="1">
        <v>80523</v>
      </c>
      <c r="Q3714" s="1" t="s">
        <v>9272</v>
      </c>
      <c r="R3714" s="1"/>
      <c r="S3714" s="1" t="s">
        <v>24379</v>
      </c>
      <c r="T3714" s="1" t="s">
        <v>6826</v>
      </c>
      <c r="U3714" s="1"/>
      <c r="V3714" s="1" t="s">
        <v>9273</v>
      </c>
      <c r="W3714" s="1" t="s">
        <v>6826</v>
      </c>
    </row>
    <row r="3715" spans="1:23" x14ac:dyDescent="0.25">
      <c r="A3715" s="1">
        <v>1005928</v>
      </c>
      <c r="B3715" s="5" t="str">
        <f>VLOOKUP(H3715,'FIPS Basin X-walk'!$A$2:$F$3224,6,FALSE)</f>
        <v>Denver Basin</v>
      </c>
      <c r="C3715" s="1" t="s">
        <v>9265</v>
      </c>
      <c r="D3715" s="1"/>
      <c r="E3715" s="1"/>
      <c r="F3715" s="1" t="s">
        <v>9266</v>
      </c>
      <c r="G3715" s="1" t="s">
        <v>9267</v>
      </c>
      <c r="H3715" s="1">
        <v>8069</v>
      </c>
      <c r="I3715" s="1">
        <v>1005928</v>
      </c>
      <c r="J3715" s="1">
        <v>40.49682</v>
      </c>
      <c r="K3715" s="1">
        <v>-105.11552</v>
      </c>
      <c r="L3715" s="1"/>
      <c r="M3715" s="1" t="s">
        <v>1507</v>
      </c>
      <c r="N3715" s="1" t="s">
        <v>9093</v>
      </c>
      <c r="O3715" s="1">
        <v>2022</v>
      </c>
      <c r="P3715" s="1">
        <v>80526</v>
      </c>
      <c r="Q3715" s="1" t="s">
        <v>9268</v>
      </c>
      <c r="R3715" s="1"/>
      <c r="S3715" s="1" t="s">
        <v>24358</v>
      </c>
      <c r="T3715" s="1" t="s">
        <v>6826</v>
      </c>
      <c r="U3715" s="1"/>
      <c r="V3715" s="1" t="s">
        <v>25629</v>
      </c>
      <c r="W3715" s="1" t="s">
        <v>6826</v>
      </c>
    </row>
    <row r="3716" spans="1:23" x14ac:dyDescent="0.25">
      <c r="A3716" s="1">
        <v>1008734</v>
      </c>
      <c r="B3716" s="5" t="str">
        <f>VLOOKUP(H3716,'FIPS Basin X-walk'!$A$2:$F$3224,6,FALSE)</f>
        <v>Denver Basin</v>
      </c>
      <c r="C3716" s="1" t="s">
        <v>9278</v>
      </c>
      <c r="D3716" s="1"/>
      <c r="E3716" s="1"/>
      <c r="F3716" s="1" t="s">
        <v>9279</v>
      </c>
      <c r="G3716" s="1" t="s">
        <v>9267</v>
      </c>
      <c r="H3716" s="1">
        <v>8069</v>
      </c>
      <c r="I3716" s="1">
        <v>1008734</v>
      </c>
      <c r="J3716" s="1">
        <v>40.523600000000002</v>
      </c>
      <c r="K3716" s="1">
        <v>-105.02021000000001</v>
      </c>
      <c r="L3716" s="1"/>
      <c r="M3716" s="1" t="s">
        <v>1507</v>
      </c>
      <c r="N3716" s="1" t="s">
        <v>9093</v>
      </c>
      <c r="O3716" s="1">
        <v>2022</v>
      </c>
      <c r="P3716" s="1">
        <v>80525</v>
      </c>
      <c r="Q3716" s="1" t="s">
        <v>9280</v>
      </c>
      <c r="R3716" s="1"/>
      <c r="S3716" s="1" t="s">
        <v>24486</v>
      </c>
      <c r="T3716" s="1" t="s">
        <v>6826</v>
      </c>
      <c r="U3716" s="1"/>
      <c r="V3716" s="1" t="s">
        <v>9281</v>
      </c>
      <c r="W3716" s="1" t="s">
        <v>6826</v>
      </c>
    </row>
    <row r="3717" spans="1:23" x14ac:dyDescent="0.25">
      <c r="A3717" s="1">
        <v>1012298</v>
      </c>
      <c r="B3717" s="5" t="str">
        <f>VLOOKUP(H3717,'FIPS Basin X-walk'!$A$2:$F$3224,6,FALSE)</f>
        <v>Las Vegas-Raton Basin</v>
      </c>
      <c r="C3717" s="1" t="s">
        <v>9282</v>
      </c>
      <c r="D3717" s="1"/>
      <c r="E3717" s="1"/>
      <c r="F3717" s="1" t="s">
        <v>9283</v>
      </c>
      <c r="G3717" s="1" t="s">
        <v>2680</v>
      </c>
      <c r="H3717" s="1">
        <v>8071</v>
      </c>
      <c r="I3717" s="1">
        <v>1012298</v>
      </c>
      <c r="J3717" s="1">
        <v>37.1583021</v>
      </c>
      <c r="K3717" s="1">
        <v>-104.5655273</v>
      </c>
      <c r="L3717" s="1"/>
      <c r="M3717" s="1" t="s">
        <v>1507</v>
      </c>
      <c r="N3717" s="1" t="s">
        <v>9093</v>
      </c>
      <c r="O3717" s="1">
        <v>2022</v>
      </c>
      <c r="P3717" s="1">
        <v>81082</v>
      </c>
      <c r="Q3717" s="1" t="s">
        <v>24146</v>
      </c>
      <c r="R3717" s="1"/>
      <c r="S3717" s="1">
        <v>211130</v>
      </c>
      <c r="T3717" s="1" t="s">
        <v>6826</v>
      </c>
      <c r="U3717" s="1"/>
      <c r="V3717" s="1" t="s">
        <v>9285</v>
      </c>
      <c r="W3717" s="1" t="s">
        <v>6826</v>
      </c>
    </row>
    <row r="3718" spans="1:23" x14ac:dyDescent="0.25">
      <c r="A3718" s="1">
        <v>1008608</v>
      </c>
      <c r="B3718" s="5" t="str">
        <f>VLOOKUP(H3718,'FIPS Basin X-walk'!$A$2:$F$3224,6,FALSE)</f>
        <v>Las Vegas-Raton Basin</v>
      </c>
      <c r="C3718" s="1" t="s">
        <v>9282</v>
      </c>
      <c r="D3718" s="1"/>
      <c r="E3718" s="1"/>
      <c r="F3718" s="1" t="s">
        <v>9283</v>
      </c>
      <c r="G3718" s="1" t="s">
        <v>9284</v>
      </c>
      <c r="H3718" s="1">
        <v>8071</v>
      </c>
      <c r="I3718" s="1">
        <v>1008608</v>
      </c>
      <c r="J3718" s="1">
        <v>37.158301999999999</v>
      </c>
      <c r="K3718" s="1">
        <v>-104.565527</v>
      </c>
      <c r="L3718" s="1"/>
      <c r="M3718" s="1" t="s">
        <v>1507</v>
      </c>
      <c r="N3718" s="1" t="s">
        <v>9093</v>
      </c>
      <c r="O3718" s="1">
        <v>2022</v>
      </c>
      <c r="P3718" s="1">
        <v>81082</v>
      </c>
      <c r="Q3718" s="1" t="s">
        <v>24146</v>
      </c>
      <c r="R3718" s="1"/>
      <c r="S3718" s="1" t="s">
        <v>24399</v>
      </c>
      <c r="T3718" s="1" t="s">
        <v>6826</v>
      </c>
      <c r="U3718" s="1"/>
      <c r="V3718" s="1" t="s">
        <v>9285</v>
      </c>
      <c r="W3718" s="1" t="s">
        <v>6826</v>
      </c>
    </row>
    <row r="3719" spans="1:23" x14ac:dyDescent="0.25">
      <c r="A3719" s="1">
        <v>1012598</v>
      </c>
      <c r="B3719" s="5" t="str">
        <f>VLOOKUP(H3719,'FIPS Basin X-walk'!$A$2:$F$3224,6,FALSE)</f>
        <v>Las Vegas-Raton Basin</v>
      </c>
      <c r="C3719" s="1" t="s">
        <v>9286</v>
      </c>
      <c r="D3719" s="1"/>
      <c r="E3719" s="1"/>
      <c r="F3719" s="1" t="s">
        <v>9283</v>
      </c>
      <c r="G3719" s="1" t="s">
        <v>9284</v>
      </c>
      <c r="H3719" s="1">
        <v>8071</v>
      </c>
      <c r="I3719" s="1">
        <v>1012598</v>
      </c>
      <c r="J3719" s="1">
        <v>37.121763999999999</v>
      </c>
      <c r="K3719" s="1">
        <v>-104.7685</v>
      </c>
      <c r="L3719" s="1"/>
      <c r="M3719" s="1" t="s">
        <v>1507</v>
      </c>
      <c r="N3719" s="1" t="s">
        <v>9093</v>
      </c>
      <c r="O3719" s="1">
        <v>2022</v>
      </c>
      <c r="P3719" s="1">
        <v>81082</v>
      </c>
      <c r="Q3719" s="1" t="s">
        <v>812</v>
      </c>
      <c r="R3719" s="1"/>
      <c r="S3719" s="1" t="s">
        <v>24399</v>
      </c>
      <c r="T3719" s="1" t="s">
        <v>6826</v>
      </c>
      <c r="U3719" s="1"/>
      <c r="V3719" s="1" t="s">
        <v>9287</v>
      </c>
      <c r="W3719" s="1" t="s">
        <v>6826</v>
      </c>
    </row>
    <row r="3720" spans="1:23" x14ac:dyDescent="0.25">
      <c r="A3720" s="1">
        <v>1014471</v>
      </c>
      <c r="B3720" s="5" t="str">
        <f>VLOOKUP(H3720,'FIPS Basin X-walk'!$A$2:$F$3224,6,FALSE)</f>
        <v>Las Vegas-Raton Basin</v>
      </c>
      <c r="C3720" s="1" t="s">
        <v>27171</v>
      </c>
      <c r="D3720" s="1"/>
      <c r="E3720" s="1"/>
      <c r="F3720" s="1" t="s">
        <v>2155</v>
      </c>
      <c r="G3720" s="1" t="s">
        <v>9284</v>
      </c>
      <c r="H3720" s="1">
        <v>8071</v>
      </c>
      <c r="I3720" s="1">
        <v>1014471</v>
      </c>
      <c r="J3720" s="1">
        <v>37.145319999999998</v>
      </c>
      <c r="K3720" s="1">
        <v>-105.03393</v>
      </c>
      <c r="L3720" s="1"/>
      <c r="M3720" s="1" t="s">
        <v>1507</v>
      </c>
      <c r="N3720" s="1" t="s">
        <v>9093</v>
      </c>
      <c r="O3720" s="1">
        <v>2022</v>
      </c>
      <c r="P3720" s="1">
        <v>81091</v>
      </c>
      <c r="Q3720" s="1" t="s">
        <v>27172</v>
      </c>
      <c r="R3720" s="1"/>
      <c r="S3720" s="1"/>
      <c r="T3720" s="1" t="s">
        <v>6826</v>
      </c>
      <c r="U3720" s="1"/>
      <c r="V3720" s="1" t="s">
        <v>27173</v>
      </c>
      <c r="W3720" s="1" t="s">
        <v>6826</v>
      </c>
    </row>
    <row r="3721" spans="1:23" x14ac:dyDescent="0.25">
      <c r="A3721" s="1">
        <v>1013970</v>
      </c>
      <c r="B3721" s="5" t="str">
        <f>VLOOKUP(H3721,'FIPS Basin X-walk'!$A$2:$F$3224,6,FALSE)</f>
        <v>Gulf Coast Basin (LA, TX)</v>
      </c>
      <c r="C3721" s="1" t="s">
        <v>23541</v>
      </c>
      <c r="D3721" s="1"/>
      <c r="E3721" s="1"/>
      <c r="F3721" s="1" t="s">
        <v>23542</v>
      </c>
      <c r="G3721" s="1" t="s">
        <v>9375</v>
      </c>
      <c r="H3721" s="1">
        <v>22059</v>
      </c>
      <c r="I3721" s="1">
        <v>1013970</v>
      </c>
      <c r="J3721" s="1">
        <v>31.876161327742398</v>
      </c>
      <c r="K3721" s="1">
        <v>-92.284095740236197</v>
      </c>
      <c r="L3721" s="1"/>
      <c r="M3721" s="1" t="s">
        <v>1483</v>
      </c>
      <c r="N3721" s="1" t="s">
        <v>13028</v>
      </c>
      <c r="O3721" s="1">
        <v>2022</v>
      </c>
      <c r="P3721" s="1">
        <v>71465</v>
      </c>
      <c r="Q3721" s="1" t="s">
        <v>26817</v>
      </c>
      <c r="R3721" s="1"/>
      <c r="S3721" s="1">
        <v>321113</v>
      </c>
      <c r="T3721" s="1" t="s">
        <v>6826</v>
      </c>
      <c r="U3721" s="1"/>
      <c r="V3721" s="1" t="s">
        <v>26818</v>
      </c>
      <c r="W3721" s="1" t="s">
        <v>6826</v>
      </c>
    </row>
    <row r="3722" spans="1:23" x14ac:dyDescent="0.25">
      <c r="A3722" s="1">
        <v>1006738</v>
      </c>
      <c r="B3722" s="5" t="str">
        <f>VLOOKUP(H3722,'FIPS Basin X-walk'!$A$2:$F$3224,6,FALSE)</f>
        <v>Wisconsin Arch</v>
      </c>
      <c r="C3722" s="1" t="s">
        <v>11094</v>
      </c>
      <c r="D3722" s="1"/>
      <c r="E3722" s="1" t="s">
        <v>6828</v>
      </c>
      <c r="F3722" s="1" t="s">
        <v>11095</v>
      </c>
      <c r="G3722" s="1" t="s">
        <v>11088</v>
      </c>
      <c r="H3722" s="1">
        <v>17099</v>
      </c>
      <c r="I3722" s="1">
        <v>1006738</v>
      </c>
      <c r="J3722" s="1">
        <v>41.329483000000003</v>
      </c>
      <c r="K3722" s="1">
        <v>-89.081612000000007</v>
      </c>
      <c r="L3722" s="1"/>
      <c r="M3722" s="1" t="s">
        <v>1488</v>
      </c>
      <c r="N3722" s="1" t="s">
        <v>10805</v>
      </c>
      <c r="O3722" s="1">
        <v>2022</v>
      </c>
      <c r="P3722" s="1">
        <v>61301</v>
      </c>
      <c r="Q3722" s="1" t="s">
        <v>11096</v>
      </c>
      <c r="R3722" s="1"/>
      <c r="S3722" s="1" t="s">
        <v>24441</v>
      </c>
      <c r="T3722" s="1" t="s">
        <v>6826</v>
      </c>
      <c r="U3722" s="1"/>
      <c r="V3722" s="1" t="s">
        <v>9182</v>
      </c>
      <c r="W3722" s="1" t="s">
        <v>6826</v>
      </c>
    </row>
    <row r="3723" spans="1:23" x14ac:dyDescent="0.25">
      <c r="A3723" s="1">
        <v>1008652</v>
      </c>
      <c r="B3723" s="5" t="str">
        <f>VLOOKUP(H3723,'FIPS Basin X-walk'!$A$2:$F$3224,6,FALSE)</f>
        <v>Wisconsin Arch</v>
      </c>
      <c r="C3723" s="1" t="s">
        <v>11091</v>
      </c>
      <c r="D3723" s="1"/>
      <c r="E3723" s="1"/>
      <c r="F3723" s="1" t="s">
        <v>11092</v>
      </c>
      <c r="G3723" s="1" t="s">
        <v>11088</v>
      </c>
      <c r="H3723" s="1">
        <v>17099</v>
      </c>
      <c r="I3723" s="1">
        <v>1008652</v>
      </c>
      <c r="J3723" s="1">
        <v>41.454737000000002</v>
      </c>
      <c r="K3723" s="1">
        <v>-89.132257999999993</v>
      </c>
      <c r="L3723" s="1"/>
      <c r="M3723" s="1" t="s">
        <v>1488</v>
      </c>
      <c r="N3723" s="1" t="s">
        <v>10805</v>
      </c>
      <c r="O3723" s="1">
        <v>2022</v>
      </c>
      <c r="P3723" s="1">
        <v>61342</v>
      </c>
      <c r="Q3723" s="1" t="s">
        <v>1286</v>
      </c>
      <c r="R3723" s="1"/>
      <c r="S3723" s="1" t="s">
        <v>24359</v>
      </c>
      <c r="T3723" s="1" t="s">
        <v>6826</v>
      </c>
      <c r="U3723" s="1"/>
      <c r="V3723" s="1" t="s">
        <v>6827</v>
      </c>
      <c r="W3723" s="1" t="s">
        <v>6826</v>
      </c>
    </row>
    <row r="3724" spans="1:23" x14ac:dyDescent="0.25">
      <c r="A3724" s="1">
        <v>1002090</v>
      </c>
      <c r="B3724" s="5" t="str">
        <f>VLOOKUP(H3724,'FIPS Basin X-walk'!$A$2:$F$3224,6,FALSE)</f>
        <v>Wisconsin Arch</v>
      </c>
      <c r="C3724" s="1" t="s">
        <v>11108</v>
      </c>
      <c r="D3724" s="1"/>
      <c r="E3724" s="1"/>
      <c r="F3724" s="1" t="s">
        <v>11087</v>
      </c>
      <c r="G3724" s="1" t="s">
        <v>11088</v>
      </c>
      <c r="H3724" s="1">
        <v>17099</v>
      </c>
      <c r="I3724" s="1">
        <v>1002090</v>
      </c>
      <c r="J3724" s="1">
        <v>41.344022000000002</v>
      </c>
      <c r="K3724" s="1">
        <v>-88.912999999999997</v>
      </c>
      <c r="L3724" s="1"/>
      <c r="M3724" s="1" t="s">
        <v>1488</v>
      </c>
      <c r="N3724" s="1" t="s">
        <v>10805</v>
      </c>
      <c r="O3724" s="1">
        <v>2022</v>
      </c>
      <c r="P3724" s="1">
        <v>61350</v>
      </c>
      <c r="Q3724" s="1" t="s">
        <v>11109</v>
      </c>
      <c r="R3724" s="1"/>
      <c r="S3724" s="1" t="s">
        <v>24358</v>
      </c>
      <c r="T3724" s="1" t="s">
        <v>6826</v>
      </c>
      <c r="U3724" s="1"/>
      <c r="V3724" s="1" t="s">
        <v>6952</v>
      </c>
      <c r="W3724" s="1" t="s">
        <v>6826</v>
      </c>
    </row>
    <row r="3725" spans="1:23" x14ac:dyDescent="0.25">
      <c r="A3725" s="1">
        <v>1002694</v>
      </c>
      <c r="B3725" s="5" t="str">
        <f>VLOOKUP(H3725,'FIPS Basin X-walk'!$A$2:$F$3224,6,FALSE)</f>
        <v>Wisconsin Arch</v>
      </c>
      <c r="C3725" s="1" t="s">
        <v>11097</v>
      </c>
      <c r="D3725" s="1"/>
      <c r="E3725" s="1"/>
      <c r="F3725" s="1" t="s">
        <v>2002</v>
      </c>
      <c r="G3725" s="1" t="s">
        <v>11088</v>
      </c>
      <c r="H3725" s="1">
        <v>17099</v>
      </c>
      <c r="I3725" s="1">
        <v>1002694</v>
      </c>
      <c r="J3725" s="1">
        <v>41.343753999999997</v>
      </c>
      <c r="K3725" s="1">
        <v>-88.877477999999996</v>
      </c>
      <c r="L3725" s="1"/>
      <c r="M3725" s="1" t="s">
        <v>1488</v>
      </c>
      <c r="N3725" s="1" t="s">
        <v>10805</v>
      </c>
      <c r="O3725" s="1">
        <v>2022</v>
      </c>
      <c r="P3725" s="1">
        <v>61350</v>
      </c>
      <c r="Q3725" s="1" t="s">
        <v>11098</v>
      </c>
      <c r="R3725" s="1"/>
      <c r="S3725" s="1" t="s">
        <v>24971</v>
      </c>
      <c r="T3725" s="1" t="s">
        <v>6826</v>
      </c>
      <c r="U3725" s="1"/>
      <c r="V3725" s="1" t="s">
        <v>16140</v>
      </c>
      <c r="W3725" s="1" t="s">
        <v>6826</v>
      </c>
    </row>
    <row r="3726" spans="1:23" x14ac:dyDescent="0.25">
      <c r="A3726" s="1">
        <v>1003842</v>
      </c>
      <c r="B3726" s="5" t="str">
        <f>VLOOKUP(H3726,'FIPS Basin X-walk'!$A$2:$F$3224,6,FALSE)</f>
        <v>Wisconsin Arch</v>
      </c>
      <c r="C3726" s="1" t="s">
        <v>11103</v>
      </c>
      <c r="D3726" s="1"/>
      <c r="E3726" s="1"/>
      <c r="F3726" s="1" t="s">
        <v>11087</v>
      </c>
      <c r="G3726" s="1" t="s">
        <v>11088</v>
      </c>
      <c r="H3726" s="1">
        <v>17099</v>
      </c>
      <c r="I3726" s="1">
        <v>1003842</v>
      </c>
      <c r="J3726" s="1">
        <v>41.334533</v>
      </c>
      <c r="K3726" s="1">
        <v>-88.755775</v>
      </c>
      <c r="L3726" s="1"/>
      <c r="M3726" s="1" t="s">
        <v>1488</v>
      </c>
      <c r="N3726" s="1" t="s">
        <v>10805</v>
      </c>
      <c r="O3726" s="1">
        <v>2022</v>
      </c>
      <c r="P3726" s="1">
        <v>61350</v>
      </c>
      <c r="Q3726" s="1" t="s">
        <v>11104</v>
      </c>
      <c r="R3726" s="1"/>
      <c r="S3726" s="1" t="s">
        <v>24414</v>
      </c>
      <c r="T3726" s="1" t="s">
        <v>6826</v>
      </c>
      <c r="U3726" s="1"/>
      <c r="V3726" s="1" t="s">
        <v>7064</v>
      </c>
      <c r="W3726" s="1" t="s">
        <v>6826</v>
      </c>
    </row>
    <row r="3727" spans="1:23" x14ac:dyDescent="0.25">
      <c r="A3727" s="1">
        <v>1004072</v>
      </c>
      <c r="B3727" s="5" t="str">
        <f>VLOOKUP(H3727,'FIPS Basin X-walk'!$A$2:$F$3224,6,FALSE)</f>
        <v>Wisconsin Arch</v>
      </c>
      <c r="C3727" s="1" t="s">
        <v>11086</v>
      </c>
      <c r="D3727" s="1"/>
      <c r="E3727" s="1"/>
      <c r="F3727" s="1" t="s">
        <v>11087</v>
      </c>
      <c r="G3727" s="1" t="s">
        <v>11088</v>
      </c>
      <c r="H3727" s="1">
        <v>17099</v>
      </c>
      <c r="I3727" s="1">
        <v>1004072</v>
      </c>
      <c r="J3727" s="1">
        <v>41.375388000000001</v>
      </c>
      <c r="K3727" s="1">
        <v>-88.845504000000005</v>
      </c>
      <c r="L3727" s="1"/>
      <c r="M3727" s="1" t="s">
        <v>1488</v>
      </c>
      <c r="N3727" s="1" t="s">
        <v>10805</v>
      </c>
      <c r="O3727" s="1">
        <v>2022</v>
      </c>
      <c r="P3727" s="1">
        <v>61350</v>
      </c>
      <c r="Q3727" s="1" t="s">
        <v>11089</v>
      </c>
      <c r="R3727" s="1"/>
      <c r="S3727" s="1" t="s">
        <v>24476</v>
      </c>
      <c r="T3727" s="1" t="s">
        <v>6826</v>
      </c>
      <c r="U3727" s="1"/>
      <c r="V3727" s="1" t="s">
        <v>11090</v>
      </c>
      <c r="W3727" s="1" t="s">
        <v>6826</v>
      </c>
    </row>
    <row r="3728" spans="1:23" x14ac:dyDescent="0.25">
      <c r="A3728" s="1">
        <v>1010611</v>
      </c>
      <c r="B3728" s="5" t="str">
        <f>VLOOKUP(H3728,'FIPS Basin X-walk'!$A$2:$F$3224,6,FALSE)</f>
        <v>Wisconsin Arch</v>
      </c>
      <c r="C3728" s="1" t="s">
        <v>11110</v>
      </c>
      <c r="D3728" s="1"/>
      <c r="E3728" s="1"/>
      <c r="F3728" s="1" t="s">
        <v>11111</v>
      </c>
      <c r="G3728" s="1" t="s">
        <v>11088</v>
      </c>
      <c r="H3728" s="1">
        <v>17099</v>
      </c>
      <c r="I3728" s="1">
        <v>1010611</v>
      </c>
      <c r="J3728" s="1">
        <v>41.372514000000002</v>
      </c>
      <c r="K3728" s="1">
        <v>-89.138583999999994</v>
      </c>
      <c r="L3728" s="1"/>
      <c r="M3728" s="1" t="s">
        <v>1488</v>
      </c>
      <c r="N3728" s="1" t="s">
        <v>10805</v>
      </c>
      <c r="O3728" s="1">
        <v>2022</v>
      </c>
      <c r="P3728" s="1">
        <v>61354</v>
      </c>
      <c r="Q3728" s="1" t="s">
        <v>26250</v>
      </c>
      <c r="R3728" s="1"/>
      <c r="S3728" s="1" t="s">
        <v>26060</v>
      </c>
      <c r="T3728" s="1" t="s">
        <v>6826</v>
      </c>
      <c r="U3728" s="1"/>
      <c r="V3728" s="1" t="s">
        <v>9802</v>
      </c>
      <c r="W3728" s="1" t="s">
        <v>6828</v>
      </c>
    </row>
    <row r="3729" spans="1:23" x14ac:dyDescent="0.25">
      <c r="A3729" s="1">
        <v>1010538</v>
      </c>
      <c r="B3729" s="5" t="str">
        <f>VLOOKUP(H3729,'FIPS Basin X-walk'!$A$2:$F$3224,6,FALSE)</f>
        <v>Wisconsin Arch</v>
      </c>
      <c r="C3729" s="1" t="s">
        <v>11093</v>
      </c>
      <c r="D3729" s="1"/>
      <c r="E3729" s="1"/>
      <c r="F3729" s="1" t="s">
        <v>1806</v>
      </c>
      <c r="G3729" s="1" t="s">
        <v>11088</v>
      </c>
      <c r="H3729" s="1">
        <v>17099</v>
      </c>
      <c r="I3729" s="1">
        <v>1010538</v>
      </c>
      <c r="J3729" s="1">
        <v>41.306697999999997</v>
      </c>
      <c r="K3729" s="1">
        <v>-88.590197000000003</v>
      </c>
      <c r="L3729" s="1"/>
      <c r="M3729" s="1" t="s">
        <v>1488</v>
      </c>
      <c r="N3729" s="1" t="s">
        <v>10805</v>
      </c>
      <c r="O3729" s="1">
        <v>2022</v>
      </c>
      <c r="P3729" s="1">
        <v>61360</v>
      </c>
      <c r="Q3729" s="1" t="s">
        <v>26236</v>
      </c>
      <c r="R3729" s="1"/>
      <c r="S3729" s="1" t="s">
        <v>24367</v>
      </c>
      <c r="T3729" s="1" t="s">
        <v>6826</v>
      </c>
      <c r="U3729" s="1"/>
      <c r="V3729" s="1" t="s">
        <v>8091</v>
      </c>
      <c r="W3729" s="1" t="s">
        <v>6826</v>
      </c>
    </row>
    <row r="3730" spans="1:23" x14ac:dyDescent="0.25">
      <c r="A3730" s="1">
        <v>1002189</v>
      </c>
      <c r="B3730" s="5" t="str">
        <f>VLOOKUP(H3730,'FIPS Basin X-walk'!$A$2:$F$3224,6,FALSE)</f>
        <v>Wisconsin Arch</v>
      </c>
      <c r="C3730" s="1" t="s">
        <v>11105</v>
      </c>
      <c r="D3730" s="1"/>
      <c r="E3730" s="1"/>
      <c r="F3730" s="1" t="s">
        <v>11106</v>
      </c>
      <c r="G3730" s="1" t="s">
        <v>11088</v>
      </c>
      <c r="H3730" s="1">
        <v>17099</v>
      </c>
      <c r="I3730" s="1">
        <v>1002189</v>
      </c>
      <c r="J3730" s="1">
        <v>41.131498999999998</v>
      </c>
      <c r="K3730" s="1">
        <v>-88.825028000000003</v>
      </c>
      <c r="L3730" s="1"/>
      <c r="M3730" s="1" t="s">
        <v>1488</v>
      </c>
      <c r="N3730" s="1" t="s">
        <v>10805</v>
      </c>
      <c r="O3730" s="1">
        <v>2022</v>
      </c>
      <c r="P3730" s="1">
        <v>61364</v>
      </c>
      <c r="Q3730" s="1" t="s">
        <v>11107</v>
      </c>
      <c r="R3730" s="1"/>
      <c r="S3730" s="1" t="s">
        <v>24356</v>
      </c>
      <c r="T3730" s="1" t="s">
        <v>6826</v>
      </c>
      <c r="U3730" s="1"/>
      <c r="V3730" s="1" t="s">
        <v>8390</v>
      </c>
      <c r="W3730" s="1" t="s">
        <v>6826</v>
      </c>
    </row>
    <row r="3731" spans="1:23" x14ac:dyDescent="0.25">
      <c r="A3731" s="1">
        <v>1003526</v>
      </c>
      <c r="B3731" s="5" t="str">
        <f>VLOOKUP(H3731,'FIPS Basin X-walk'!$A$2:$F$3224,6,FALSE)</f>
        <v>Wisconsin Arch</v>
      </c>
      <c r="C3731" s="1" t="s">
        <v>11099</v>
      </c>
      <c r="D3731" s="1"/>
      <c r="E3731" s="1"/>
      <c r="F3731" s="1" t="s">
        <v>11100</v>
      </c>
      <c r="G3731" s="1" t="s">
        <v>11088</v>
      </c>
      <c r="H3731" s="1">
        <v>17099</v>
      </c>
      <c r="I3731" s="1">
        <v>1003526</v>
      </c>
      <c r="J3731" s="1">
        <v>41.431389000000003</v>
      </c>
      <c r="K3731" s="1">
        <v>-88.772499999999994</v>
      </c>
      <c r="L3731" s="1"/>
      <c r="M3731" s="1" t="s">
        <v>1488</v>
      </c>
      <c r="N3731" s="1" t="s">
        <v>10805</v>
      </c>
      <c r="O3731" s="1">
        <v>2022</v>
      </c>
      <c r="P3731" s="1">
        <v>60557</v>
      </c>
      <c r="Q3731" s="1" t="s">
        <v>11101</v>
      </c>
      <c r="R3731" s="1"/>
      <c r="S3731" s="1" t="s">
        <v>24971</v>
      </c>
      <c r="T3731" s="1" t="s">
        <v>6826</v>
      </c>
      <c r="U3731" s="1"/>
      <c r="V3731" s="1" t="s">
        <v>11102</v>
      </c>
      <c r="W3731" s="1" t="s">
        <v>6826</v>
      </c>
    </row>
    <row r="3732" spans="1:23" x14ac:dyDescent="0.25">
      <c r="A3732" s="1">
        <v>1013147</v>
      </c>
      <c r="B3732" s="5" t="str">
        <f>VLOOKUP(H3732,'FIPS Basin X-walk'!$A$2:$F$3224,6,FALSE)</f>
        <v>Southern Oregon Basin</v>
      </c>
      <c r="C3732" s="1" t="s">
        <v>8346</v>
      </c>
      <c r="D3732" s="1"/>
      <c r="E3732" s="1"/>
      <c r="F3732" s="1" t="s">
        <v>8347</v>
      </c>
      <c r="G3732" s="1" t="s">
        <v>2543</v>
      </c>
      <c r="H3732" s="1">
        <v>6035</v>
      </c>
      <c r="I3732" s="1">
        <v>1013147</v>
      </c>
      <c r="J3732" s="1">
        <v>40.146017000000001</v>
      </c>
      <c r="K3732" s="1">
        <v>-120.124045</v>
      </c>
      <c r="L3732" s="1"/>
      <c r="M3732" s="1" t="s">
        <v>1489</v>
      </c>
      <c r="N3732" s="1" t="s">
        <v>8033</v>
      </c>
      <c r="O3732" s="1">
        <v>2022</v>
      </c>
      <c r="P3732" s="1">
        <v>96113</v>
      </c>
      <c r="Q3732" s="1" t="s">
        <v>8348</v>
      </c>
      <c r="R3732" s="1"/>
      <c r="S3732" s="1">
        <v>928110</v>
      </c>
      <c r="T3732" s="1" t="s">
        <v>6826</v>
      </c>
      <c r="U3732" s="1"/>
      <c r="V3732" s="1" t="s">
        <v>24409</v>
      </c>
      <c r="W3732" s="1" t="s">
        <v>6826</v>
      </c>
    </row>
    <row r="3733" spans="1:23" x14ac:dyDescent="0.25">
      <c r="A3733" s="1">
        <v>1003211</v>
      </c>
      <c r="B3733" s="5" t="str">
        <f>VLOOKUP(H3733,'FIPS Basin X-walk'!$A$2:$F$3224,6,FALSE)</f>
        <v>Arkoma Basin</v>
      </c>
      <c r="C3733" s="1" t="s">
        <v>18469</v>
      </c>
      <c r="D3733" s="1"/>
      <c r="E3733" s="1"/>
      <c r="F3733" s="1" t="s">
        <v>18470</v>
      </c>
      <c r="G3733" s="1" t="s">
        <v>18471</v>
      </c>
      <c r="H3733" s="1">
        <v>40077</v>
      </c>
      <c r="I3733" s="1">
        <v>1003211</v>
      </c>
      <c r="J3733" s="1">
        <v>34.891672999999997</v>
      </c>
      <c r="K3733" s="1">
        <v>-95.401793999999995</v>
      </c>
      <c r="L3733" s="1"/>
      <c r="M3733" s="1" t="s">
        <v>1495</v>
      </c>
      <c r="N3733" s="1" t="s">
        <v>9115</v>
      </c>
      <c r="O3733" s="1">
        <v>2022</v>
      </c>
      <c r="P3733" s="1">
        <v>74578</v>
      </c>
      <c r="Q3733" s="1" t="s">
        <v>71</v>
      </c>
      <c r="R3733" s="1" t="s">
        <v>24435</v>
      </c>
      <c r="S3733" s="1" t="s">
        <v>24836</v>
      </c>
      <c r="T3733" s="1" t="s">
        <v>6826</v>
      </c>
      <c r="U3733" s="1"/>
      <c r="V3733" s="1" t="s">
        <v>7521</v>
      </c>
      <c r="W3733" s="1" t="s">
        <v>6826</v>
      </c>
    </row>
    <row r="3734" spans="1:23" x14ac:dyDescent="0.25">
      <c r="A3734" s="1">
        <v>1000697</v>
      </c>
      <c r="B3734" s="5" t="str">
        <f>VLOOKUP(H3734,'FIPS Basin X-walk'!$A$2:$F$3224,6,FALSE)</f>
        <v>Mid-Gulf Coast Basin</v>
      </c>
      <c r="C3734" s="1" t="s">
        <v>15298</v>
      </c>
      <c r="D3734" s="1"/>
      <c r="E3734" s="1"/>
      <c r="F3734" s="1" t="s">
        <v>15299</v>
      </c>
      <c r="G3734" s="1" t="s">
        <v>1981</v>
      </c>
      <c r="H3734" s="1">
        <v>28075</v>
      </c>
      <c r="I3734" s="1">
        <v>1000697</v>
      </c>
      <c r="J3734" s="1">
        <v>32.292499999999997</v>
      </c>
      <c r="K3734" s="1">
        <v>-88.746099999999998</v>
      </c>
      <c r="L3734" s="1"/>
      <c r="M3734" s="1" t="s">
        <v>1523</v>
      </c>
      <c r="N3734" s="1" t="s">
        <v>15181</v>
      </c>
      <c r="O3734" s="1">
        <v>2022</v>
      </c>
      <c r="P3734" s="1">
        <v>39307</v>
      </c>
      <c r="Q3734" s="1" t="s">
        <v>15300</v>
      </c>
      <c r="R3734" s="1"/>
      <c r="S3734" s="1" t="s">
        <v>24355</v>
      </c>
      <c r="T3734" s="1" t="s">
        <v>6826</v>
      </c>
      <c r="U3734" s="1"/>
      <c r="V3734" s="1" t="s">
        <v>6827</v>
      </c>
      <c r="W3734" s="1" t="s">
        <v>6828</v>
      </c>
    </row>
    <row r="3735" spans="1:23" x14ac:dyDescent="0.25">
      <c r="A3735" s="1">
        <v>1005389</v>
      </c>
      <c r="B3735" s="5" t="str">
        <f>VLOOKUP(H3735,'FIPS Basin X-walk'!$A$2:$F$3224,6,FALSE)</f>
        <v>Cincinnati Arch</v>
      </c>
      <c r="C3735" s="1" t="s">
        <v>7040</v>
      </c>
      <c r="D3735" s="1"/>
      <c r="E3735" s="1"/>
      <c r="F3735" s="1" t="s">
        <v>7041</v>
      </c>
      <c r="G3735" s="1" t="s">
        <v>7042</v>
      </c>
      <c r="H3735" s="1">
        <v>1077</v>
      </c>
      <c r="I3735" s="1">
        <v>1005389</v>
      </c>
      <c r="J3735" s="1">
        <v>34.826430999999999</v>
      </c>
      <c r="K3735" s="1">
        <v>-87.670350999999997</v>
      </c>
      <c r="L3735" s="1"/>
      <c r="M3735" s="1" t="s">
        <v>1482</v>
      </c>
      <c r="N3735" s="1" t="s">
        <v>6824</v>
      </c>
      <c r="O3735" s="1">
        <v>2022</v>
      </c>
      <c r="P3735" s="1">
        <v>35630</v>
      </c>
      <c r="Q3735" s="1" t="s">
        <v>7043</v>
      </c>
      <c r="R3735" s="1"/>
      <c r="S3735" s="1" t="s">
        <v>24844</v>
      </c>
      <c r="T3735" s="1" t="s">
        <v>6826</v>
      </c>
      <c r="U3735" s="1"/>
      <c r="V3735" s="1" t="s">
        <v>7044</v>
      </c>
      <c r="W3735" s="1" t="s">
        <v>6826</v>
      </c>
    </row>
    <row r="3736" spans="1:23" x14ac:dyDescent="0.25">
      <c r="A3736" s="1">
        <v>1005165</v>
      </c>
      <c r="B3736" s="5" t="str">
        <f>VLOOKUP(H3736,'FIPS Basin X-walk'!$A$2:$F$3224,6,FALSE)</f>
        <v>Mid-Gulf Coast Basin</v>
      </c>
      <c r="C3736" s="1" t="s">
        <v>15301</v>
      </c>
      <c r="D3736" s="1"/>
      <c r="E3736" s="1"/>
      <c r="F3736" s="1" t="s">
        <v>15299</v>
      </c>
      <c r="G3736" s="1" t="s">
        <v>7042</v>
      </c>
      <c r="H3736" s="1">
        <v>28075</v>
      </c>
      <c r="I3736" s="1">
        <v>1005165</v>
      </c>
      <c r="J3736" s="1">
        <v>32.375360999999998</v>
      </c>
      <c r="K3736" s="1">
        <v>-88.610221999999993</v>
      </c>
      <c r="L3736" s="1"/>
      <c r="M3736" s="1" t="s">
        <v>1523</v>
      </c>
      <c r="N3736" s="1" t="s">
        <v>15181</v>
      </c>
      <c r="O3736" s="1">
        <v>2022</v>
      </c>
      <c r="P3736" s="1">
        <v>39301</v>
      </c>
      <c r="Q3736" s="1" t="s">
        <v>15302</v>
      </c>
      <c r="R3736" s="1"/>
      <c r="S3736" s="1" t="s">
        <v>24358</v>
      </c>
      <c r="T3736" s="1" t="s">
        <v>6826</v>
      </c>
      <c r="U3736" s="1"/>
      <c r="V3736" s="1" t="s">
        <v>6878</v>
      </c>
      <c r="W3736" s="1" t="s">
        <v>6826</v>
      </c>
    </row>
    <row r="3737" spans="1:23" x14ac:dyDescent="0.25">
      <c r="A3737" s="1">
        <v>1002341</v>
      </c>
      <c r="B3737" s="5" t="str">
        <f>VLOOKUP(H3737,'FIPS Basin X-walk'!$A$2:$F$3224,6,FALSE)</f>
        <v>Appalachian Basin</v>
      </c>
      <c r="C3737" s="1" t="s">
        <v>12882</v>
      </c>
      <c r="D3737" s="1"/>
      <c r="E3737" s="1"/>
      <c r="F3737" s="1" t="s">
        <v>12883</v>
      </c>
      <c r="G3737" s="1" t="s">
        <v>12884</v>
      </c>
      <c r="H3737" s="1">
        <v>21125</v>
      </c>
      <c r="I3737" s="1">
        <v>1002341</v>
      </c>
      <c r="J3737" s="1">
        <v>37.023651999999998</v>
      </c>
      <c r="K3737" s="1">
        <v>-84.082001000000005</v>
      </c>
      <c r="L3737" s="1"/>
      <c r="M3737" s="1" t="s">
        <v>1497</v>
      </c>
      <c r="N3737" s="1" t="s">
        <v>12675</v>
      </c>
      <c r="O3737" s="1">
        <v>2022</v>
      </c>
      <c r="P3737" s="1">
        <v>40740</v>
      </c>
      <c r="Q3737" s="1" t="s">
        <v>12885</v>
      </c>
      <c r="R3737" s="1"/>
      <c r="S3737" s="1" t="s">
        <v>24358</v>
      </c>
      <c r="T3737" s="1" t="s">
        <v>6826</v>
      </c>
      <c r="U3737" s="1"/>
      <c r="V3737" s="1" t="s">
        <v>7813</v>
      </c>
      <c r="W3737" s="1" t="s">
        <v>6826</v>
      </c>
    </row>
    <row r="3738" spans="1:23" x14ac:dyDescent="0.25">
      <c r="A3738" s="1">
        <v>1013117</v>
      </c>
      <c r="B3738" s="5" t="str">
        <f>VLOOKUP(H3738,'FIPS Basin X-walk'!$A$2:$F$3224,6,FALSE)</f>
        <v>S.GA Sedimentary Prov</v>
      </c>
      <c r="C3738" s="1" t="s">
        <v>23862</v>
      </c>
      <c r="D3738" s="1"/>
      <c r="E3738" s="1"/>
      <c r="F3738" s="1" t="s">
        <v>23863</v>
      </c>
      <c r="G3738" s="1" t="s">
        <v>2952</v>
      </c>
      <c r="H3738" s="1">
        <v>13175</v>
      </c>
      <c r="I3738" s="1">
        <v>1013117</v>
      </c>
      <c r="J3738" s="1">
        <v>32.579695200000003</v>
      </c>
      <c r="K3738" s="1">
        <v>-82.799419400000005</v>
      </c>
      <c r="L3738" s="1"/>
      <c r="M3738" s="1" t="s">
        <v>1546</v>
      </c>
      <c r="N3738" s="1" t="s">
        <v>10124</v>
      </c>
      <c r="O3738" s="1">
        <v>2022</v>
      </c>
      <c r="P3738" s="1">
        <v>31027</v>
      </c>
      <c r="Q3738" s="1" t="s">
        <v>12972</v>
      </c>
      <c r="R3738" s="1"/>
      <c r="S3738" s="1">
        <v>311613</v>
      </c>
      <c r="T3738" s="1" t="s">
        <v>6826</v>
      </c>
      <c r="U3738" s="1"/>
      <c r="V3738" s="1" t="s">
        <v>12973</v>
      </c>
      <c r="W3738" s="1" t="s">
        <v>6826</v>
      </c>
    </row>
    <row r="3739" spans="1:23" x14ac:dyDescent="0.25">
      <c r="A3739" s="1">
        <v>1000240</v>
      </c>
      <c r="B3739" s="5" t="str">
        <f>VLOOKUP(H3739,'FIPS Basin X-walk'!$A$2:$F$3224,6,FALSE)</f>
        <v>S.GA Sedimentary Prov</v>
      </c>
      <c r="C3739" s="1" t="s">
        <v>10419</v>
      </c>
      <c r="D3739" s="1"/>
      <c r="E3739" s="1"/>
      <c r="F3739" s="1" t="s">
        <v>10420</v>
      </c>
      <c r="G3739" s="1" t="s">
        <v>10415</v>
      </c>
      <c r="H3739" s="1">
        <v>13175</v>
      </c>
      <c r="I3739" s="1">
        <v>1000240</v>
      </c>
      <c r="J3739" s="1">
        <v>32.504128999999999</v>
      </c>
      <c r="K3739" s="1">
        <v>-82.844859</v>
      </c>
      <c r="L3739" s="1"/>
      <c r="M3739" s="1" t="s">
        <v>1546</v>
      </c>
      <c r="N3739" s="1" t="s">
        <v>10124</v>
      </c>
      <c r="O3739" s="1">
        <v>2022</v>
      </c>
      <c r="P3739" s="1">
        <v>31027</v>
      </c>
      <c r="Q3739" s="1" t="s">
        <v>24446</v>
      </c>
      <c r="R3739" s="1"/>
      <c r="S3739" s="1" t="s">
        <v>24431</v>
      </c>
      <c r="T3739" s="1" t="s">
        <v>6828</v>
      </c>
      <c r="U3739" s="1"/>
      <c r="V3739" s="1" t="s">
        <v>6986</v>
      </c>
      <c r="W3739" s="1" t="s">
        <v>6828</v>
      </c>
    </row>
    <row r="3740" spans="1:23" x14ac:dyDescent="0.25">
      <c r="A3740" s="1">
        <v>1012422</v>
      </c>
      <c r="B3740" s="5" t="str">
        <f>VLOOKUP(H3740,'FIPS Basin X-walk'!$A$2:$F$3224,6,FALSE)</f>
        <v>S.GA Sedimentary Prov</v>
      </c>
      <c r="C3740" s="1" t="s">
        <v>10413</v>
      </c>
      <c r="D3740" s="1"/>
      <c r="E3740" s="1"/>
      <c r="F3740" s="1" t="s">
        <v>10414</v>
      </c>
      <c r="G3740" s="1" t="s">
        <v>10415</v>
      </c>
      <c r="H3740" s="1">
        <v>13175</v>
      </c>
      <c r="I3740" s="1">
        <v>1012422</v>
      </c>
      <c r="J3740" s="1">
        <v>32.584510000000002</v>
      </c>
      <c r="K3740" s="1">
        <v>-83.057050000000004</v>
      </c>
      <c r="L3740" s="1"/>
      <c r="M3740" s="1" t="s">
        <v>1546</v>
      </c>
      <c r="N3740" s="1" t="s">
        <v>10124</v>
      </c>
      <c r="O3740" s="1">
        <v>2022</v>
      </c>
      <c r="P3740" s="1">
        <v>31021</v>
      </c>
      <c r="Q3740" s="1" t="s">
        <v>10416</v>
      </c>
      <c r="R3740" s="1"/>
      <c r="S3740" s="1" t="s">
        <v>24358</v>
      </c>
      <c r="T3740" s="1" t="s">
        <v>6826</v>
      </c>
      <c r="U3740" s="1"/>
      <c r="V3740" s="1" t="s">
        <v>26485</v>
      </c>
      <c r="W3740" s="1" t="s">
        <v>6826</v>
      </c>
    </row>
    <row r="3741" spans="1:23" x14ac:dyDescent="0.25">
      <c r="A3741" s="1">
        <v>1013284</v>
      </c>
      <c r="B3741" s="5" t="str">
        <f>VLOOKUP(H3741,'FIPS Basin X-walk'!$A$2:$F$3224,6,FALSE)</f>
        <v>S.GA Sedimentary Prov</v>
      </c>
      <c r="C3741" s="1" t="s">
        <v>10417</v>
      </c>
      <c r="D3741" s="1"/>
      <c r="E3741" s="1" t="s">
        <v>6828</v>
      </c>
      <c r="F3741" s="1" t="s">
        <v>10414</v>
      </c>
      <c r="G3741" s="1" t="s">
        <v>10415</v>
      </c>
      <c r="H3741" s="1">
        <v>13175</v>
      </c>
      <c r="I3741" s="1">
        <v>1013284</v>
      </c>
      <c r="J3741" s="1">
        <v>32.53669</v>
      </c>
      <c r="K3741" s="1">
        <v>-82.910480000000007</v>
      </c>
      <c r="L3741" s="1"/>
      <c r="M3741" s="1" t="s">
        <v>1546</v>
      </c>
      <c r="N3741" s="1" t="s">
        <v>10124</v>
      </c>
      <c r="O3741" s="1">
        <v>2022</v>
      </c>
      <c r="P3741" s="1">
        <v>31040</v>
      </c>
      <c r="Q3741" s="1" t="s">
        <v>26647</v>
      </c>
      <c r="R3741" s="1"/>
      <c r="S3741" s="1" t="s">
        <v>24355</v>
      </c>
      <c r="T3741" s="1" t="s">
        <v>6828</v>
      </c>
      <c r="U3741" s="1"/>
      <c r="V3741" s="1" t="s">
        <v>10418</v>
      </c>
      <c r="W3741" s="1" t="s">
        <v>6828</v>
      </c>
    </row>
    <row r="3742" spans="1:23" x14ac:dyDescent="0.25">
      <c r="A3742" s="1">
        <v>1014698</v>
      </c>
      <c r="B3742" s="5" t="str">
        <f>VLOOKUP(H3742,'FIPS Basin X-walk'!$A$2:$F$3224,6,FALSE)</f>
        <v>Piedmont-Blue Ridge Prov</v>
      </c>
      <c r="C3742" s="1" t="s">
        <v>27435</v>
      </c>
      <c r="D3742" s="1"/>
      <c r="E3742" s="1"/>
      <c r="F3742" s="1" t="s">
        <v>27436</v>
      </c>
      <c r="G3742" s="1" t="s">
        <v>10415</v>
      </c>
      <c r="H3742" s="1">
        <v>45059</v>
      </c>
      <c r="I3742" s="1">
        <v>1014698</v>
      </c>
      <c r="J3742" s="1">
        <v>34.391160999999997</v>
      </c>
      <c r="K3742" s="1">
        <v>-81.797497000000007</v>
      </c>
      <c r="L3742" s="1"/>
      <c r="M3742" s="1" t="s">
        <v>1527</v>
      </c>
      <c r="N3742" s="1" t="s">
        <v>19642</v>
      </c>
      <c r="O3742" s="1">
        <v>2022</v>
      </c>
      <c r="P3742" s="1">
        <v>29355</v>
      </c>
      <c r="Q3742" s="1" t="s">
        <v>27437</v>
      </c>
      <c r="R3742" s="1"/>
      <c r="S3742" s="1" t="s">
        <v>24398</v>
      </c>
      <c r="T3742" s="1" t="s">
        <v>6826</v>
      </c>
      <c r="U3742" s="1"/>
      <c r="V3742" s="1" t="s">
        <v>20071</v>
      </c>
      <c r="W3742" s="1" t="s">
        <v>6826</v>
      </c>
    </row>
    <row r="3743" spans="1:23" x14ac:dyDescent="0.25">
      <c r="A3743" s="1">
        <v>1002029</v>
      </c>
      <c r="B3743" s="5" t="str">
        <f>VLOOKUP(H3743,'FIPS Basin X-walk'!$A$2:$F$3224,6,FALSE)</f>
        <v>Gulf Coast Basin (LA, TX)</v>
      </c>
      <c r="C3743" s="1" t="s">
        <v>21391</v>
      </c>
      <c r="D3743" s="1"/>
      <c r="E3743" s="1"/>
      <c r="F3743" s="1" t="s">
        <v>21387</v>
      </c>
      <c r="G3743" s="1" t="s">
        <v>21388</v>
      </c>
      <c r="H3743" s="1">
        <v>48285</v>
      </c>
      <c r="I3743" s="1">
        <v>1002029</v>
      </c>
      <c r="J3743" s="1">
        <v>29.336389</v>
      </c>
      <c r="K3743" s="1">
        <v>-96.679882000000006</v>
      </c>
      <c r="L3743" s="1"/>
      <c r="M3743" s="1" t="s">
        <v>1485</v>
      </c>
      <c r="N3743" s="1" t="s">
        <v>9148</v>
      </c>
      <c r="O3743" s="1">
        <v>2022</v>
      </c>
      <c r="P3743" s="1">
        <v>77964</v>
      </c>
      <c r="Q3743" s="1" t="s">
        <v>557</v>
      </c>
      <c r="R3743" s="1"/>
      <c r="S3743" s="1" t="s">
        <v>24399</v>
      </c>
      <c r="T3743" s="1" t="s">
        <v>6826</v>
      </c>
      <c r="U3743" s="1"/>
      <c r="V3743" s="1" t="s">
        <v>7155</v>
      </c>
      <c r="W3743" s="1" t="s">
        <v>6826</v>
      </c>
    </row>
    <row r="3744" spans="1:23" x14ac:dyDescent="0.25">
      <c r="A3744" s="1">
        <v>1009091</v>
      </c>
      <c r="B3744" s="5" t="str">
        <f>VLOOKUP(H3744,'FIPS Basin X-walk'!$A$2:$F$3224,6,FALSE)</f>
        <v>Gulf Coast Basin (LA, TX)</v>
      </c>
      <c r="C3744" s="1"/>
      <c r="D3744" s="1"/>
      <c r="E3744" s="1"/>
      <c r="F3744" s="1" t="s">
        <v>21387</v>
      </c>
      <c r="G3744" s="1" t="s">
        <v>21388</v>
      </c>
      <c r="H3744" s="1">
        <v>48285</v>
      </c>
      <c r="I3744" s="1">
        <v>1009091</v>
      </c>
      <c r="J3744" s="1">
        <v>29.33</v>
      </c>
      <c r="K3744" s="1">
        <v>-96.672600000000003</v>
      </c>
      <c r="L3744" s="1"/>
      <c r="M3744" s="1" t="s">
        <v>1485</v>
      </c>
      <c r="N3744" s="1" t="s">
        <v>9148</v>
      </c>
      <c r="O3744" s="1">
        <v>2022</v>
      </c>
      <c r="P3744" s="1">
        <v>77964</v>
      </c>
      <c r="Q3744" s="1" t="s">
        <v>334</v>
      </c>
      <c r="R3744" s="1"/>
      <c r="S3744" s="1" t="s">
        <v>24435</v>
      </c>
      <c r="T3744" s="1" t="s">
        <v>6826</v>
      </c>
      <c r="U3744" s="1"/>
      <c r="V3744" s="1" t="s">
        <v>9347</v>
      </c>
      <c r="W3744" s="1" t="s">
        <v>6826</v>
      </c>
    </row>
    <row r="3745" spans="1:23" x14ac:dyDescent="0.25">
      <c r="A3745" s="1">
        <v>1012787</v>
      </c>
      <c r="B3745" s="5" t="str">
        <f>VLOOKUP(H3745,'FIPS Basin X-walk'!$A$2:$F$3224,6,FALSE)</f>
        <v>Gulf Coast Basin (LA, TX)</v>
      </c>
      <c r="C3745" s="1" t="s">
        <v>21389</v>
      </c>
      <c r="D3745" s="1"/>
      <c r="E3745" s="1"/>
      <c r="F3745" s="1" t="s">
        <v>21390</v>
      </c>
      <c r="G3745" s="1" t="s">
        <v>21388</v>
      </c>
      <c r="H3745" s="1">
        <v>48285</v>
      </c>
      <c r="I3745" s="1">
        <v>1012787</v>
      </c>
      <c r="J3745" s="1">
        <v>29.564748000000002</v>
      </c>
      <c r="K3745" s="1">
        <v>-97.142139999999998</v>
      </c>
      <c r="L3745" s="1"/>
      <c r="M3745" s="1" t="s">
        <v>1485</v>
      </c>
      <c r="N3745" s="1" t="s">
        <v>9148</v>
      </c>
      <c r="O3745" s="1">
        <v>2022</v>
      </c>
      <c r="P3745" s="1">
        <v>77975</v>
      </c>
      <c r="Q3745" s="1" t="s">
        <v>24214</v>
      </c>
      <c r="R3745" s="1"/>
      <c r="S3745" s="1" t="s">
        <v>24399</v>
      </c>
      <c r="T3745" s="1" t="s">
        <v>6826</v>
      </c>
      <c r="U3745" s="1"/>
      <c r="V3745" s="1" t="s">
        <v>20857</v>
      </c>
      <c r="W3745" s="1" t="s">
        <v>6826</v>
      </c>
    </row>
    <row r="3746" spans="1:23" x14ac:dyDescent="0.25">
      <c r="A3746" s="1">
        <v>1013844</v>
      </c>
      <c r="B3746" s="5" t="str">
        <f>VLOOKUP(H3746,'FIPS Basin X-walk'!$A$2:$F$3224,6,FALSE)</f>
        <v>Gulf Coast Basin (LA, TX)</v>
      </c>
      <c r="C3746" s="1" t="s">
        <v>26775</v>
      </c>
      <c r="D3746" s="1"/>
      <c r="E3746" s="1"/>
      <c r="F3746" s="1" t="s">
        <v>21390</v>
      </c>
      <c r="G3746" s="1" t="s">
        <v>21388</v>
      </c>
      <c r="H3746" s="1">
        <v>48285</v>
      </c>
      <c r="I3746" s="1">
        <v>1013844</v>
      </c>
      <c r="J3746" s="1">
        <v>29.529413000000002</v>
      </c>
      <c r="K3746" s="1">
        <v>-97.040474000000003</v>
      </c>
      <c r="L3746" s="1"/>
      <c r="M3746" s="1" t="s">
        <v>1485</v>
      </c>
      <c r="N3746" s="1" t="s">
        <v>9148</v>
      </c>
      <c r="O3746" s="1">
        <v>2022</v>
      </c>
      <c r="P3746" s="1">
        <v>77975</v>
      </c>
      <c r="Q3746" s="1" t="s">
        <v>24279</v>
      </c>
      <c r="R3746" s="1"/>
      <c r="S3746" s="1" t="s">
        <v>24435</v>
      </c>
      <c r="T3746" s="1" t="s">
        <v>6826</v>
      </c>
      <c r="U3746" s="1"/>
      <c r="V3746" s="1" t="s">
        <v>26767</v>
      </c>
      <c r="W3746" s="1" t="s">
        <v>6826</v>
      </c>
    </row>
    <row r="3747" spans="1:23" x14ac:dyDescent="0.25">
      <c r="A3747" s="1">
        <v>1009093</v>
      </c>
      <c r="B3747" s="5" t="str">
        <f>VLOOKUP(H3747,'FIPS Basin X-walk'!$A$2:$F$3224,6,FALSE)</f>
        <v>Gulf Coast Basin (LA, TX)</v>
      </c>
      <c r="C3747" s="1"/>
      <c r="D3747" s="1"/>
      <c r="E3747" s="1"/>
      <c r="F3747" s="1" t="s">
        <v>1558</v>
      </c>
      <c r="G3747" s="1" t="s">
        <v>21388</v>
      </c>
      <c r="H3747" s="1">
        <v>48285</v>
      </c>
      <c r="I3747" s="1">
        <v>1009093</v>
      </c>
      <c r="J3747" s="1">
        <v>29.342099999999999</v>
      </c>
      <c r="K3747" s="1">
        <v>-97.11</v>
      </c>
      <c r="L3747" s="1"/>
      <c r="M3747" s="1" t="s">
        <v>1485</v>
      </c>
      <c r="N3747" s="1" t="s">
        <v>9148</v>
      </c>
      <c r="O3747" s="1">
        <v>2022</v>
      </c>
      <c r="P3747" s="1">
        <v>77995</v>
      </c>
      <c r="Q3747" s="1" t="s">
        <v>336</v>
      </c>
      <c r="R3747" s="1"/>
      <c r="S3747" s="1" t="s">
        <v>24399</v>
      </c>
      <c r="T3747" s="1" t="s">
        <v>6826</v>
      </c>
      <c r="U3747" s="1"/>
      <c r="V3747" s="1" t="s">
        <v>9347</v>
      </c>
      <c r="W3747" s="1" t="s">
        <v>6826</v>
      </c>
    </row>
    <row r="3748" spans="1:23" x14ac:dyDescent="0.25">
      <c r="A3748" s="1">
        <v>1001358</v>
      </c>
      <c r="B3748" s="5" t="str">
        <f>VLOOKUP(H3748,'FIPS Basin X-walk'!$A$2:$F$3224,6,FALSE)</f>
        <v>Appalachian Basin</v>
      </c>
      <c r="C3748" s="1" t="s">
        <v>12889</v>
      </c>
      <c r="D3748" s="1"/>
      <c r="E3748" s="1"/>
      <c r="F3748" s="1" t="s">
        <v>12701</v>
      </c>
      <c r="G3748" s="1" t="s">
        <v>1632</v>
      </c>
      <c r="H3748" s="1">
        <v>21127</v>
      </c>
      <c r="I3748" s="1">
        <v>1001358</v>
      </c>
      <c r="J3748" s="1">
        <v>38.193300000000001</v>
      </c>
      <c r="K3748" s="1">
        <v>-82.604200000000006</v>
      </c>
      <c r="L3748" s="1"/>
      <c r="M3748" s="1" t="s">
        <v>1497</v>
      </c>
      <c r="N3748" s="1" t="s">
        <v>12675</v>
      </c>
      <c r="O3748" s="1">
        <v>2022</v>
      </c>
      <c r="P3748" s="1">
        <v>41129</v>
      </c>
      <c r="Q3748" s="1" t="s">
        <v>12890</v>
      </c>
      <c r="R3748" s="1"/>
      <c r="S3748" s="1" t="s">
        <v>24355</v>
      </c>
      <c r="T3748" s="1" t="s">
        <v>6826</v>
      </c>
      <c r="U3748" s="1"/>
      <c r="V3748" s="1" t="s">
        <v>24403</v>
      </c>
      <c r="W3748" s="1" t="s">
        <v>6828</v>
      </c>
    </row>
    <row r="3749" spans="1:23" x14ac:dyDescent="0.25">
      <c r="A3749" s="1">
        <v>1000377</v>
      </c>
      <c r="B3749" s="5" t="str">
        <f>VLOOKUP(H3749,'FIPS Basin X-walk'!$A$2:$F$3224,6,FALSE)</f>
        <v>Black Warrior Basin</v>
      </c>
      <c r="C3749" s="1" t="s">
        <v>7049</v>
      </c>
      <c r="D3749" s="1"/>
      <c r="E3749" s="1"/>
      <c r="F3749" s="1" t="s">
        <v>7050</v>
      </c>
      <c r="G3749" s="1" t="s">
        <v>1632</v>
      </c>
      <c r="H3749" s="1">
        <v>1079</v>
      </c>
      <c r="I3749" s="1">
        <v>1000377</v>
      </c>
      <c r="J3749" s="1">
        <v>34.734999999999999</v>
      </c>
      <c r="K3749" s="1">
        <v>-87.3108</v>
      </c>
      <c r="L3749" s="1"/>
      <c r="M3749" s="1" t="s">
        <v>1482</v>
      </c>
      <c r="N3749" s="1" t="s">
        <v>6824</v>
      </c>
      <c r="O3749" s="1">
        <v>2022</v>
      </c>
      <c r="P3749" s="1">
        <v>35618</v>
      </c>
      <c r="Q3749" s="1" t="s">
        <v>7051</v>
      </c>
      <c r="R3749" s="1"/>
      <c r="S3749" s="1"/>
      <c r="T3749" s="1" t="s">
        <v>6826</v>
      </c>
      <c r="U3749" s="1"/>
      <c r="V3749" s="1" t="s">
        <v>6836</v>
      </c>
      <c r="W3749" s="1" t="s">
        <v>6826</v>
      </c>
    </row>
    <row r="3750" spans="1:23" x14ac:dyDescent="0.25">
      <c r="A3750" s="1">
        <v>1000153</v>
      </c>
      <c r="B3750" s="5" t="str">
        <f>VLOOKUP(H3750,'FIPS Basin X-walk'!$A$2:$F$3224,6,FALSE)</f>
        <v>Appalachian Basin</v>
      </c>
      <c r="C3750" s="1" t="s">
        <v>17990</v>
      </c>
      <c r="D3750" s="1"/>
      <c r="E3750" s="1"/>
      <c r="F3750" s="1" t="s">
        <v>17991</v>
      </c>
      <c r="G3750" s="1" t="s">
        <v>1632</v>
      </c>
      <c r="H3750" s="1">
        <v>39087</v>
      </c>
      <c r="I3750" s="1">
        <v>1000153</v>
      </c>
      <c r="J3750" s="1">
        <v>38.573099999999997</v>
      </c>
      <c r="K3750" s="1">
        <v>-82.783299999999997</v>
      </c>
      <c r="L3750" s="1"/>
      <c r="M3750" s="1" t="s">
        <v>1542</v>
      </c>
      <c r="N3750" s="1" t="s">
        <v>17708</v>
      </c>
      <c r="O3750" s="1">
        <v>2022</v>
      </c>
      <c r="P3750" s="1">
        <v>45638</v>
      </c>
      <c r="Q3750" s="1" t="s">
        <v>24428</v>
      </c>
      <c r="R3750" s="1"/>
      <c r="S3750" s="1" t="s">
        <v>24355</v>
      </c>
      <c r="T3750" s="1" t="s">
        <v>6826</v>
      </c>
      <c r="U3750" s="1"/>
      <c r="V3750" s="1" t="s">
        <v>8562</v>
      </c>
      <c r="W3750" s="1" t="s">
        <v>6828</v>
      </c>
    </row>
    <row r="3751" spans="1:23" x14ac:dyDescent="0.25">
      <c r="A3751" s="1">
        <v>1001587</v>
      </c>
      <c r="B3751" s="5" t="str">
        <f>VLOOKUP(H3751,'FIPS Basin X-walk'!$A$2:$F$3224,6,FALSE)</f>
        <v>Appalachian Basin</v>
      </c>
      <c r="C3751" s="1" t="s">
        <v>12886</v>
      </c>
      <c r="D3751" s="1"/>
      <c r="E3751" s="1"/>
      <c r="F3751" s="1" t="s">
        <v>12887</v>
      </c>
      <c r="G3751" s="1" t="s">
        <v>1632</v>
      </c>
      <c r="H3751" s="1">
        <v>21127</v>
      </c>
      <c r="I3751" s="1">
        <v>1001587</v>
      </c>
      <c r="J3751" s="1">
        <v>38.170699999999997</v>
      </c>
      <c r="K3751" s="1">
        <v>-82.617599999999996</v>
      </c>
      <c r="L3751" s="1"/>
      <c r="M3751" s="1" t="s">
        <v>1497</v>
      </c>
      <c r="N3751" s="1" t="s">
        <v>12675</v>
      </c>
      <c r="O3751" s="1">
        <v>2022</v>
      </c>
      <c r="P3751" s="1">
        <v>41230</v>
      </c>
      <c r="Q3751" s="1" t="s">
        <v>12888</v>
      </c>
      <c r="R3751" s="1"/>
      <c r="S3751" s="1" t="s">
        <v>24355</v>
      </c>
      <c r="T3751" s="1" t="s">
        <v>6826</v>
      </c>
      <c r="U3751" s="1"/>
      <c r="V3751" s="1" t="s">
        <v>8013</v>
      </c>
      <c r="W3751" s="1" t="s">
        <v>6828</v>
      </c>
    </row>
    <row r="3752" spans="1:23" x14ac:dyDescent="0.25">
      <c r="A3752" s="1">
        <v>1000119</v>
      </c>
      <c r="B3752" s="5" t="str">
        <f>VLOOKUP(H3752,'FIPS Basin X-walk'!$A$2:$F$3224,6,FALSE)</f>
        <v>Illinois Basin</v>
      </c>
      <c r="C3752" s="1" t="s">
        <v>11716</v>
      </c>
      <c r="D3752" s="1"/>
      <c r="E3752" s="1"/>
      <c r="F3752" s="1" t="s">
        <v>11711</v>
      </c>
      <c r="G3752" s="1" t="s">
        <v>1632</v>
      </c>
      <c r="H3752" s="1">
        <v>18093</v>
      </c>
      <c r="I3752" s="1">
        <v>1000119</v>
      </c>
      <c r="J3752" s="1">
        <v>38.8003</v>
      </c>
      <c r="K3752" s="1">
        <v>-86.451099999999997</v>
      </c>
      <c r="L3752" s="1"/>
      <c r="M3752" s="1" t="s">
        <v>1499</v>
      </c>
      <c r="N3752" s="1" t="s">
        <v>11457</v>
      </c>
      <c r="O3752" s="1">
        <v>2022</v>
      </c>
      <c r="P3752" s="1">
        <v>47446</v>
      </c>
      <c r="Q3752" s="1" t="s">
        <v>11717</v>
      </c>
      <c r="R3752" s="1"/>
      <c r="S3752" s="1" t="s">
        <v>24355</v>
      </c>
      <c r="T3752" s="1" t="s">
        <v>6826</v>
      </c>
      <c r="U3752" s="1"/>
      <c r="V3752" s="1" t="s">
        <v>11583</v>
      </c>
      <c r="W3752" s="1" t="s">
        <v>6828</v>
      </c>
    </row>
    <row r="3753" spans="1:23" x14ac:dyDescent="0.25">
      <c r="A3753" s="1">
        <v>1000884</v>
      </c>
      <c r="B3753" s="5" t="str">
        <f>VLOOKUP(H3753,'FIPS Basin X-walk'!$A$2:$F$3224,6,FALSE)</f>
        <v>Appalachian Basin (Eastern Overthrust Area)</v>
      </c>
      <c r="C3753" s="1" t="s">
        <v>19291</v>
      </c>
      <c r="D3753" s="1"/>
      <c r="E3753" s="1"/>
      <c r="F3753" s="1" t="s">
        <v>19292</v>
      </c>
      <c r="G3753" s="1" t="s">
        <v>1632</v>
      </c>
      <c r="H3753" s="1">
        <v>42073</v>
      </c>
      <c r="I3753" s="1">
        <v>1000884</v>
      </c>
      <c r="J3753" s="1">
        <v>40.937800000000003</v>
      </c>
      <c r="K3753" s="1">
        <v>-80.368099999999998</v>
      </c>
      <c r="L3753" s="1"/>
      <c r="M3753" s="1" t="s">
        <v>1501</v>
      </c>
      <c r="N3753" s="1" t="s">
        <v>18868</v>
      </c>
      <c r="O3753" s="1">
        <v>2022</v>
      </c>
      <c r="P3753" s="1">
        <v>16160</v>
      </c>
      <c r="Q3753" s="1" t="s">
        <v>1749</v>
      </c>
      <c r="R3753" s="1"/>
      <c r="S3753" s="1" t="s">
        <v>24355</v>
      </c>
      <c r="T3753" s="1" t="s">
        <v>6826</v>
      </c>
      <c r="U3753" s="1"/>
      <c r="V3753" s="1" t="s">
        <v>16336</v>
      </c>
      <c r="W3753" s="1" t="s">
        <v>6828</v>
      </c>
    </row>
    <row r="3754" spans="1:23" x14ac:dyDescent="0.25">
      <c r="A3754" s="1">
        <v>1002875</v>
      </c>
      <c r="B3754" s="5" t="str">
        <f>VLOOKUP(H3754,'FIPS Basin X-walk'!$A$2:$F$3224,6,FALSE)</f>
        <v>Illinois Basin</v>
      </c>
      <c r="C3754" s="1" t="s">
        <v>11713</v>
      </c>
      <c r="D3754" s="1"/>
      <c r="E3754" s="1"/>
      <c r="F3754" s="1" t="s">
        <v>11714</v>
      </c>
      <c r="G3754" s="1" t="s">
        <v>7047</v>
      </c>
      <c r="H3754" s="1">
        <v>18093</v>
      </c>
      <c r="I3754" s="1">
        <v>1002875</v>
      </c>
      <c r="J3754" s="1">
        <v>38.877889000000003</v>
      </c>
      <c r="K3754" s="1">
        <v>-86.479721999999995</v>
      </c>
      <c r="L3754" s="1"/>
      <c r="M3754" s="1" t="s">
        <v>1499</v>
      </c>
      <c r="N3754" s="1" t="s">
        <v>11457</v>
      </c>
      <c r="O3754" s="1">
        <v>2022</v>
      </c>
      <c r="P3754" s="1">
        <v>47421</v>
      </c>
      <c r="Q3754" s="1" t="s">
        <v>11715</v>
      </c>
      <c r="R3754" s="1"/>
      <c r="S3754" s="1" t="s">
        <v>25008</v>
      </c>
      <c r="T3754" s="1" t="s">
        <v>6826</v>
      </c>
      <c r="U3754" s="1"/>
      <c r="V3754" s="1" t="s">
        <v>11472</v>
      </c>
      <c r="W3754" s="1" t="s">
        <v>6826</v>
      </c>
    </row>
    <row r="3755" spans="1:23" x14ac:dyDescent="0.25">
      <c r="A3755" s="1">
        <v>1005752</v>
      </c>
      <c r="B3755" s="5" t="str">
        <f>VLOOKUP(H3755,'FIPS Basin X-walk'!$A$2:$F$3224,6,FALSE)</f>
        <v>Appalachian Basin (Eastern Overthrust Area)</v>
      </c>
      <c r="C3755" s="1" t="s">
        <v>19288</v>
      </c>
      <c r="D3755" s="1"/>
      <c r="E3755" s="1"/>
      <c r="F3755" s="1" t="s">
        <v>19289</v>
      </c>
      <c r="G3755" s="1" t="s">
        <v>7047</v>
      </c>
      <c r="H3755" s="1">
        <v>42073</v>
      </c>
      <c r="I3755" s="1">
        <v>1005752</v>
      </c>
      <c r="J3755" s="1">
        <v>40.857689999999998</v>
      </c>
      <c r="K3755" s="1">
        <v>-80.276259999999994</v>
      </c>
      <c r="L3755" s="1"/>
      <c r="M3755" s="1" t="s">
        <v>1501</v>
      </c>
      <c r="N3755" s="1" t="s">
        <v>18868</v>
      </c>
      <c r="O3755" s="1">
        <v>2022</v>
      </c>
      <c r="P3755" s="1">
        <v>16117</v>
      </c>
      <c r="Q3755" s="1" t="s">
        <v>19290</v>
      </c>
      <c r="R3755" s="1"/>
      <c r="S3755" s="1" t="s">
        <v>24799</v>
      </c>
      <c r="T3755" s="1" t="s">
        <v>6826</v>
      </c>
      <c r="U3755" s="1"/>
      <c r="V3755" s="1" t="s">
        <v>25590</v>
      </c>
      <c r="W3755" s="1" t="s">
        <v>6826</v>
      </c>
    </row>
    <row r="3756" spans="1:23" x14ac:dyDescent="0.25">
      <c r="A3756" s="1">
        <v>1002464</v>
      </c>
      <c r="B3756" s="5" t="str">
        <f>VLOOKUP(H3756,'FIPS Basin X-walk'!$A$2:$F$3224,6,FALSE)</f>
        <v>Black Warrior Basin</v>
      </c>
      <c r="C3756" s="1" t="s">
        <v>7045</v>
      </c>
      <c r="D3756" s="1"/>
      <c r="E3756" s="1"/>
      <c r="F3756" s="1" t="s">
        <v>7046</v>
      </c>
      <c r="G3756" s="1" t="s">
        <v>7047</v>
      </c>
      <c r="H3756" s="1">
        <v>1079</v>
      </c>
      <c r="I3756" s="1">
        <v>1002464</v>
      </c>
      <c r="J3756" s="1">
        <v>34.703570999999997</v>
      </c>
      <c r="K3756" s="1">
        <v>-87.201836</v>
      </c>
      <c r="L3756" s="1"/>
      <c r="M3756" s="1" t="s">
        <v>1482</v>
      </c>
      <c r="N3756" s="1" t="s">
        <v>6824</v>
      </c>
      <c r="O3756" s="1">
        <v>2022</v>
      </c>
      <c r="P3756" s="1">
        <v>35643</v>
      </c>
      <c r="Q3756" s="1" t="s">
        <v>7048</v>
      </c>
      <c r="R3756" s="1"/>
      <c r="S3756" s="1" t="s">
        <v>24358</v>
      </c>
      <c r="T3756" s="1" t="s">
        <v>6826</v>
      </c>
      <c r="U3756" s="1"/>
      <c r="V3756" s="1" t="s">
        <v>6952</v>
      </c>
      <c r="W3756" s="1" t="s">
        <v>6826</v>
      </c>
    </row>
    <row r="3757" spans="1:23" x14ac:dyDescent="0.25">
      <c r="A3757" s="1">
        <v>1003891</v>
      </c>
      <c r="B3757" s="5" t="str">
        <f>VLOOKUP(H3757,'FIPS Basin X-walk'!$A$2:$F$3224,6,FALSE)</f>
        <v>Illinois Basin</v>
      </c>
      <c r="C3757" s="1" t="s">
        <v>25186</v>
      </c>
      <c r="D3757" s="1"/>
      <c r="E3757" s="1"/>
      <c r="F3757" s="1" t="s">
        <v>1580</v>
      </c>
      <c r="G3757" s="1" t="s">
        <v>7047</v>
      </c>
      <c r="H3757" s="1">
        <v>18093</v>
      </c>
      <c r="I3757" s="1">
        <v>1003891</v>
      </c>
      <c r="J3757" s="1">
        <v>38.739074000000002</v>
      </c>
      <c r="K3757" s="1">
        <v>-86.457030000000003</v>
      </c>
      <c r="L3757" s="1"/>
      <c r="M3757" s="1" t="s">
        <v>1499</v>
      </c>
      <c r="N3757" s="1" t="s">
        <v>11457</v>
      </c>
      <c r="O3757" s="1">
        <v>2022</v>
      </c>
      <c r="P3757" s="1">
        <v>47446</v>
      </c>
      <c r="Q3757" s="1" t="s">
        <v>24930</v>
      </c>
      <c r="R3757" s="1"/>
      <c r="S3757" s="1" t="s">
        <v>24441</v>
      </c>
      <c r="T3757" s="1" t="s">
        <v>6826</v>
      </c>
      <c r="U3757" s="1"/>
      <c r="V3757" s="1" t="s">
        <v>7013</v>
      </c>
      <c r="W3757" s="1" t="s">
        <v>6826</v>
      </c>
    </row>
    <row r="3758" spans="1:23" x14ac:dyDescent="0.25">
      <c r="A3758" s="1">
        <v>1007627</v>
      </c>
      <c r="B3758" s="5" t="str">
        <f>VLOOKUP(H3758,'FIPS Basin X-walk'!$A$2:$F$3224,6,FALSE)</f>
        <v>Mid-Gulf Coast Basin</v>
      </c>
      <c r="C3758" s="1" t="s">
        <v>15307</v>
      </c>
      <c r="D3758" s="1"/>
      <c r="E3758" s="1"/>
      <c r="F3758" s="1" t="s">
        <v>11259</v>
      </c>
      <c r="G3758" s="1" t="s">
        <v>7047</v>
      </c>
      <c r="H3758" s="1">
        <v>28077</v>
      </c>
      <c r="I3758" s="1">
        <v>1007627</v>
      </c>
      <c r="J3758" s="1">
        <v>31.621456999999999</v>
      </c>
      <c r="K3758" s="1">
        <v>-90.079369</v>
      </c>
      <c r="L3758" s="1"/>
      <c r="M3758" s="1" t="s">
        <v>1523</v>
      </c>
      <c r="N3758" s="1" t="s">
        <v>15181</v>
      </c>
      <c r="O3758" s="1">
        <v>2022</v>
      </c>
      <c r="P3758" s="1">
        <v>39654</v>
      </c>
      <c r="Q3758" s="1" t="s">
        <v>15308</v>
      </c>
      <c r="R3758" s="1"/>
      <c r="S3758" s="1" t="s">
        <v>24385</v>
      </c>
      <c r="T3758" s="1" t="s">
        <v>6828</v>
      </c>
      <c r="U3758" s="1"/>
      <c r="V3758" s="1" t="s">
        <v>6889</v>
      </c>
      <c r="W3758" s="1" t="s">
        <v>6828</v>
      </c>
    </row>
    <row r="3759" spans="1:23" x14ac:dyDescent="0.25">
      <c r="A3759" s="1">
        <v>1001669</v>
      </c>
      <c r="B3759" s="5" t="str">
        <f>VLOOKUP(H3759,'FIPS Basin X-walk'!$A$2:$F$3224,6,FALSE)</f>
        <v>Appalachian Basin (Eastern Overthrust Area)</v>
      </c>
      <c r="C3759" s="1" t="s">
        <v>19293</v>
      </c>
      <c r="D3759" s="1"/>
      <c r="E3759" s="1"/>
      <c r="F3759" s="1" t="s">
        <v>9590</v>
      </c>
      <c r="G3759" s="1" t="s">
        <v>7047</v>
      </c>
      <c r="H3759" s="1">
        <v>42073</v>
      </c>
      <c r="I3759" s="1">
        <v>1001669</v>
      </c>
      <c r="J3759" s="1">
        <v>40.993409999999997</v>
      </c>
      <c r="K3759" s="1">
        <v>-80.346959999999996</v>
      </c>
      <c r="L3759" s="1"/>
      <c r="M3759" s="1" t="s">
        <v>1501</v>
      </c>
      <c r="N3759" s="1" t="s">
        <v>18868</v>
      </c>
      <c r="O3759" s="1">
        <v>2022</v>
      </c>
      <c r="P3759" s="1">
        <v>16101</v>
      </c>
      <c r="Q3759" s="1" t="s">
        <v>19294</v>
      </c>
      <c r="R3759" s="1"/>
      <c r="S3759" s="1" t="s">
        <v>24372</v>
      </c>
      <c r="T3759" s="1" t="s">
        <v>6826</v>
      </c>
      <c r="U3759" s="1"/>
      <c r="V3759" s="1" t="s">
        <v>19295</v>
      </c>
      <c r="W3759" s="1" t="s">
        <v>6826</v>
      </c>
    </row>
    <row r="3760" spans="1:23" x14ac:dyDescent="0.25">
      <c r="A3760" s="1">
        <v>1001672</v>
      </c>
      <c r="B3760" s="5" t="str">
        <f>VLOOKUP(H3760,'FIPS Basin X-walk'!$A$2:$F$3224,6,FALSE)</f>
        <v>Appalachian Basin (Eastern Overthrust Area)</v>
      </c>
      <c r="C3760" s="1" t="s">
        <v>19296</v>
      </c>
      <c r="D3760" s="1"/>
      <c r="E3760" s="1"/>
      <c r="F3760" s="1" t="s">
        <v>9590</v>
      </c>
      <c r="G3760" s="1" t="s">
        <v>7047</v>
      </c>
      <c r="H3760" s="1">
        <v>42073</v>
      </c>
      <c r="I3760" s="1">
        <v>1001672</v>
      </c>
      <c r="J3760" s="1">
        <v>40.993180000000002</v>
      </c>
      <c r="K3760" s="1">
        <v>-80.347040000000007</v>
      </c>
      <c r="L3760" s="1"/>
      <c r="M3760" s="1" t="s">
        <v>1501</v>
      </c>
      <c r="N3760" s="1" t="s">
        <v>18868</v>
      </c>
      <c r="O3760" s="1">
        <v>2022</v>
      </c>
      <c r="P3760" s="1">
        <v>16101</v>
      </c>
      <c r="Q3760" s="1" t="s">
        <v>19297</v>
      </c>
      <c r="R3760" s="1"/>
      <c r="S3760" s="1" t="s">
        <v>24742</v>
      </c>
      <c r="T3760" s="1" t="s">
        <v>6826</v>
      </c>
      <c r="U3760" s="1"/>
      <c r="V3760" s="1" t="s">
        <v>19295</v>
      </c>
      <c r="W3760" s="1" t="s">
        <v>6826</v>
      </c>
    </row>
    <row r="3761" spans="1:23" x14ac:dyDescent="0.25">
      <c r="A3761" s="1">
        <v>1013542</v>
      </c>
      <c r="B3761" s="5" t="str">
        <f>VLOOKUP(H3761,'FIPS Basin X-walk'!$A$2:$F$3224,6,FALSE)</f>
        <v>Appalachian Basin (Eastern Overthrust Area)</v>
      </c>
      <c r="C3761" s="1" t="s">
        <v>19282</v>
      </c>
      <c r="D3761" s="1"/>
      <c r="E3761" s="1"/>
      <c r="F3761" s="1" t="s">
        <v>1749</v>
      </c>
      <c r="G3761" s="1" t="s">
        <v>7047</v>
      </c>
      <c r="H3761" s="1">
        <v>42073</v>
      </c>
      <c r="I3761" s="1">
        <v>1013542</v>
      </c>
      <c r="J3761" s="1">
        <v>40.993110000000001</v>
      </c>
      <c r="K3761" s="1">
        <v>-80.437100000000001</v>
      </c>
      <c r="L3761" s="1"/>
      <c r="M3761" s="1" t="s">
        <v>1501</v>
      </c>
      <c r="N3761" s="1" t="s">
        <v>18868</v>
      </c>
      <c r="O3761" s="1">
        <v>2022</v>
      </c>
      <c r="P3761" s="1">
        <v>16102</v>
      </c>
      <c r="Q3761" s="1" t="s">
        <v>19283</v>
      </c>
      <c r="R3761" s="1"/>
      <c r="S3761" s="1" t="s">
        <v>24355</v>
      </c>
      <c r="T3761" s="1" t="s">
        <v>6826</v>
      </c>
      <c r="U3761" s="1"/>
      <c r="V3761" s="1" t="s">
        <v>19284</v>
      </c>
      <c r="W3761" s="1" t="s">
        <v>6828</v>
      </c>
    </row>
    <row r="3762" spans="1:23" x14ac:dyDescent="0.25">
      <c r="A3762" s="1">
        <v>1001654</v>
      </c>
      <c r="B3762" s="5" t="str">
        <f>VLOOKUP(H3762,'FIPS Basin X-walk'!$A$2:$F$3224,6,FALSE)</f>
        <v>Mid-Gulf Coast Basin</v>
      </c>
      <c r="C3762" s="1" t="s">
        <v>15305</v>
      </c>
      <c r="D3762" s="1"/>
      <c r="E3762" s="1"/>
      <c r="F3762" s="1" t="s">
        <v>15306</v>
      </c>
      <c r="G3762" s="1" t="s">
        <v>7047</v>
      </c>
      <c r="H3762" s="1">
        <v>28077</v>
      </c>
      <c r="I3762" s="1">
        <v>1001654</v>
      </c>
      <c r="J3762" s="1">
        <v>31.730937000000001</v>
      </c>
      <c r="K3762" s="1">
        <v>-90.046655999999999</v>
      </c>
      <c r="L3762" s="1"/>
      <c r="M3762" s="1" t="s">
        <v>1523</v>
      </c>
      <c r="N3762" s="1" t="s">
        <v>15181</v>
      </c>
      <c r="O3762" s="1">
        <v>2022</v>
      </c>
      <c r="P3762" s="1">
        <v>39140</v>
      </c>
      <c r="Q3762" s="1" t="s">
        <v>23983</v>
      </c>
      <c r="R3762" s="1"/>
      <c r="S3762" s="1" t="s">
        <v>24435</v>
      </c>
      <c r="T3762" s="1" t="s">
        <v>6826</v>
      </c>
      <c r="U3762" s="1"/>
      <c r="V3762" s="1" t="s">
        <v>6884</v>
      </c>
      <c r="W3762" s="1" t="s">
        <v>6826</v>
      </c>
    </row>
    <row r="3763" spans="1:23" x14ac:dyDescent="0.25">
      <c r="A3763" s="1">
        <v>1005140</v>
      </c>
      <c r="B3763" s="5" t="str">
        <f>VLOOKUP(H3763,'FIPS Basin X-walk'!$A$2:$F$3224,6,FALSE)</f>
        <v>Mid-Gulf Coast Basin</v>
      </c>
      <c r="C3763" s="1" t="s">
        <v>15303</v>
      </c>
      <c r="D3763" s="1"/>
      <c r="E3763" s="1"/>
      <c r="F3763" s="1" t="s">
        <v>15304</v>
      </c>
      <c r="G3763" s="1" t="s">
        <v>7047</v>
      </c>
      <c r="H3763" s="1">
        <v>28077</v>
      </c>
      <c r="I3763" s="1">
        <v>1005140</v>
      </c>
      <c r="J3763" s="1">
        <v>31.730998</v>
      </c>
      <c r="K3763" s="1">
        <v>-89.978691999999995</v>
      </c>
      <c r="L3763" s="1"/>
      <c r="M3763" s="1" t="s">
        <v>1523</v>
      </c>
      <c r="N3763" s="1" t="s">
        <v>15181</v>
      </c>
      <c r="O3763" s="1">
        <v>2022</v>
      </c>
      <c r="P3763" s="1">
        <v>39140</v>
      </c>
      <c r="Q3763" s="1" t="s">
        <v>329</v>
      </c>
      <c r="R3763" s="1"/>
      <c r="S3763" s="1" t="s">
        <v>24435</v>
      </c>
      <c r="T3763" s="1" t="s">
        <v>6826</v>
      </c>
      <c r="U3763" s="1"/>
      <c r="V3763" s="1" t="s">
        <v>25439</v>
      </c>
      <c r="W3763" s="1" t="s">
        <v>6826</v>
      </c>
    </row>
    <row r="3764" spans="1:23" x14ac:dyDescent="0.25">
      <c r="A3764" s="1">
        <v>1013820</v>
      </c>
      <c r="B3764" s="5" t="str">
        <f>VLOOKUP(H3764,'FIPS Basin X-walk'!$A$2:$F$3224,6,FALSE)</f>
        <v>Appalachian Basin (Eastern Overthrust Area)</v>
      </c>
      <c r="C3764" s="1" t="s">
        <v>19285</v>
      </c>
      <c r="D3764" s="1"/>
      <c r="E3764" s="1"/>
      <c r="F3764" s="1" t="s">
        <v>19286</v>
      </c>
      <c r="G3764" s="1" t="s">
        <v>7047</v>
      </c>
      <c r="H3764" s="1">
        <v>42073</v>
      </c>
      <c r="I3764" s="1">
        <v>1013820</v>
      </c>
      <c r="J3764" s="1">
        <v>41.120289999999997</v>
      </c>
      <c r="K3764" s="1">
        <v>-80.359549999999999</v>
      </c>
      <c r="L3764" s="1"/>
      <c r="M3764" s="1" t="s">
        <v>1501</v>
      </c>
      <c r="N3764" s="1" t="s">
        <v>18868</v>
      </c>
      <c r="O3764" s="1">
        <v>2022</v>
      </c>
      <c r="P3764" s="1">
        <v>16142</v>
      </c>
      <c r="Q3764" s="1" t="s">
        <v>19287</v>
      </c>
      <c r="R3764" s="1"/>
      <c r="S3764" s="1" t="s">
        <v>24754</v>
      </c>
      <c r="T3764" s="1" t="s">
        <v>7005</v>
      </c>
      <c r="U3764" s="1"/>
      <c r="V3764" s="1" t="s">
        <v>16573</v>
      </c>
      <c r="W3764" s="1" t="s">
        <v>6826</v>
      </c>
    </row>
    <row r="3765" spans="1:23" x14ac:dyDescent="0.25">
      <c r="A3765" s="1">
        <v>1007810</v>
      </c>
      <c r="B3765" s="5" t="str">
        <f>VLOOKUP(H3765,'FIPS Basin X-walk'!$A$2:$F$3224,6,FALSE)</f>
        <v>Illinois Basin</v>
      </c>
      <c r="C3765" s="1"/>
      <c r="D3765" s="1"/>
      <c r="E3765" s="1"/>
      <c r="F3765" s="1" t="s">
        <v>11112</v>
      </c>
      <c r="G3765" s="1" t="s">
        <v>7047</v>
      </c>
      <c r="H3765" s="1">
        <v>17101</v>
      </c>
      <c r="I3765" s="1">
        <v>1007810</v>
      </c>
      <c r="J3765" s="1">
        <v>38.739367999999999</v>
      </c>
      <c r="K3765" s="1">
        <v>-87.852362999999997</v>
      </c>
      <c r="L3765" s="1"/>
      <c r="M3765" s="1" t="s">
        <v>1488</v>
      </c>
      <c r="N3765" s="1" t="s">
        <v>10805</v>
      </c>
      <c r="O3765" s="1">
        <v>2022</v>
      </c>
      <c r="P3765" s="1">
        <v>62466</v>
      </c>
      <c r="Q3765" s="1" t="s">
        <v>11113</v>
      </c>
      <c r="R3765" s="1"/>
      <c r="S3765" s="1" t="s">
        <v>24358</v>
      </c>
      <c r="T3765" s="1" t="s">
        <v>6826</v>
      </c>
      <c r="U3765" s="1"/>
      <c r="V3765" s="1" t="s">
        <v>6952</v>
      </c>
      <c r="W3765" s="1" t="s">
        <v>6826</v>
      </c>
    </row>
    <row r="3766" spans="1:23" x14ac:dyDescent="0.25">
      <c r="A3766" s="1">
        <v>1007781</v>
      </c>
      <c r="B3766" s="5" t="str">
        <f>VLOOKUP(H3766,'FIPS Basin X-walk'!$A$2:$F$3224,6,FALSE)</f>
        <v>Arkoma Basin</v>
      </c>
      <c r="C3766" s="1" t="s">
        <v>18472</v>
      </c>
      <c r="D3766" s="1"/>
      <c r="E3766" s="1" t="s">
        <v>6828</v>
      </c>
      <c r="F3766" s="1" t="s">
        <v>18473</v>
      </c>
      <c r="G3766" s="1" t="s">
        <v>18474</v>
      </c>
      <c r="H3766" s="1">
        <v>40079</v>
      </c>
      <c r="I3766" s="1">
        <v>1007781</v>
      </c>
      <c r="J3766" s="1">
        <v>35.192138999999997</v>
      </c>
      <c r="K3766" s="1">
        <v>-94.647833000000006</v>
      </c>
      <c r="L3766" s="1"/>
      <c r="M3766" s="1" t="s">
        <v>1495</v>
      </c>
      <c r="N3766" s="1" t="s">
        <v>9115</v>
      </c>
      <c r="O3766" s="1">
        <v>2022</v>
      </c>
      <c r="P3766" s="1">
        <v>74951</v>
      </c>
      <c r="Q3766" s="1" t="s">
        <v>18475</v>
      </c>
      <c r="R3766" s="1"/>
      <c r="S3766" s="1" t="s">
        <v>24355</v>
      </c>
      <c r="T3766" s="1" t="s">
        <v>6826</v>
      </c>
      <c r="U3766" s="1"/>
      <c r="V3766" s="1" t="s">
        <v>18353</v>
      </c>
      <c r="W3766" s="1" t="s">
        <v>6828</v>
      </c>
    </row>
    <row r="3767" spans="1:23" x14ac:dyDescent="0.25">
      <c r="A3767" s="1">
        <v>1000753</v>
      </c>
      <c r="B3767" s="5" t="str">
        <f>VLOOKUP(H3767,'FIPS Basin X-walk'!$A$2:$F$3224,6,FALSE)</f>
        <v>Permian Basin</v>
      </c>
      <c r="C3767" s="1" t="s">
        <v>16511</v>
      </c>
      <c r="D3767" s="1"/>
      <c r="E3767" s="1"/>
      <c r="F3767" s="1" t="s">
        <v>16508</v>
      </c>
      <c r="G3767" s="1" t="s">
        <v>1563</v>
      </c>
      <c r="H3767" s="1">
        <v>35025</v>
      </c>
      <c r="I3767" s="1">
        <v>1000753</v>
      </c>
      <c r="J3767" s="1">
        <v>32.713099999999997</v>
      </c>
      <c r="K3767" s="1">
        <v>-103.31</v>
      </c>
      <c r="L3767" s="1"/>
      <c r="M3767" s="1" t="s">
        <v>1537</v>
      </c>
      <c r="N3767" s="1" t="s">
        <v>8097</v>
      </c>
      <c r="O3767" s="1">
        <v>2022</v>
      </c>
      <c r="P3767" s="1">
        <v>88240</v>
      </c>
      <c r="Q3767" s="1" t="s">
        <v>16512</v>
      </c>
      <c r="R3767" s="1"/>
      <c r="S3767" s="1" t="s">
        <v>24355</v>
      </c>
      <c r="T3767" s="1" t="s">
        <v>6826</v>
      </c>
      <c r="U3767" s="1"/>
      <c r="V3767" s="1" t="s">
        <v>9094</v>
      </c>
      <c r="W3767" s="1" t="s">
        <v>6828</v>
      </c>
    </row>
    <row r="3768" spans="1:23" x14ac:dyDescent="0.25">
      <c r="A3768" s="1">
        <v>1000755</v>
      </c>
      <c r="B3768" s="5" t="str">
        <f>VLOOKUP(H3768,'FIPS Basin X-walk'!$A$2:$F$3224,6,FALSE)</f>
        <v>Permian Basin</v>
      </c>
      <c r="C3768" s="1" t="s">
        <v>16530</v>
      </c>
      <c r="D3768" s="1"/>
      <c r="E3768" s="1"/>
      <c r="F3768" s="1" t="s">
        <v>16508</v>
      </c>
      <c r="G3768" s="1" t="s">
        <v>1563</v>
      </c>
      <c r="H3768" s="1">
        <v>35025</v>
      </c>
      <c r="I3768" s="1">
        <v>1000755</v>
      </c>
      <c r="J3768" s="1">
        <v>32.713099999999997</v>
      </c>
      <c r="K3768" s="1">
        <v>-103.3533</v>
      </c>
      <c r="L3768" s="1"/>
      <c r="M3768" s="1" t="s">
        <v>1537</v>
      </c>
      <c r="N3768" s="1" t="s">
        <v>8097</v>
      </c>
      <c r="O3768" s="1">
        <v>2022</v>
      </c>
      <c r="P3768" s="1">
        <v>88240</v>
      </c>
      <c r="Q3768" s="1" t="s">
        <v>16531</v>
      </c>
      <c r="R3768" s="1"/>
      <c r="S3768" s="1" t="s">
        <v>24355</v>
      </c>
      <c r="T3768" s="1" t="s">
        <v>6826</v>
      </c>
      <c r="U3768" s="1"/>
      <c r="V3768" s="1" t="s">
        <v>9094</v>
      </c>
      <c r="W3768" s="1" t="s">
        <v>6828</v>
      </c>
    </row>
    <row r="3769" spans="1:23" x14ac:dyDescent="0.25">
      <c r="A3769" s="1">
        <v>1007328</v>
      </c>
      <c r="B3769" s="5" t="str">
        <f>VLOOKUP(H3769,'FIPS Basin X-walk'!$A$2:$F$3224,6,FALSE)</f>
        <v>Permian Basin</v>
      </c>
      <c r="C3769" s="1" t="s">
        <v>16507</v>
      </c>
      <c r="D3769" s="1"/>
      <c r="E3769" s="1"/>
      <c r="F3769" s="1" t="s">
        <v>16508</v>
      </c>
      <c r="G3769" s="1" t="s">
        <v>1563</v>
      </c>
      <c r="H3769" s="1">
        <v>35025</v>
      </c>
      <c r="I3769" s="1">
        <v>1007328</v>
      </c>
      <c r="J3769" s="1">
        <v>32.728200000000001</v>
      </c>
      <c r="K3769" s="1">
        <v>-103.3095</v>
      </c>
      <c r="L3769" s="1"/>
      <c r="M3769" s="1" t="s">
        <v>1537</v>
      </c>
      <c r="N3769" s="1" t="s">
        <v>8097</v>
      </c>
      <c r="O3769" s="1">
        <v>2022</v>
      </c>
      <c r="P3769" s="1">
        <v>88240</v>
      </c>
      <c r="Q3769" s="1" t="s">
        <v>16509</v>
      </c>
      <c r="R3769" s="1"/>
      <c r="S3769" s="1" t="s">
        <v>24355</v>
      </c>
      <c r="T3769" s="1" t="s">
        <v>6826</v>
      </c>
      <c r="U3769" s="1"/>
      <c r="V3769" s="1" t="s">
        <v>16510</v>
      </c>
      <c r="W3769" s="1" t="s">
        <v>6828</v>
      </c>
    </row>
    <row r="3770" spans="1:23" x14ac:dyDescent="0.25">
      <c r="A3770" s="1">
        <v>1013845</v>
      </c>
      <c r="B3770" s="5" t="str">
        <f>VLOOKUP(H3770,'FIPS Basin X-walk'!$A$2:$F$3224,6,FALSE)</f>
        <v>Permian Basin</v>
      </c>
      <c r="C3770" s="1" t="s">
        <v>26776</v>
      </c>
      <c r="D3770" s="1"/>
      <c r="E3770" s="1"/>
      <c r="F3770" s="1" t="s">
        <v>16519</v>
      </c>
      <c r="G3770" s="1" t="s">
        <v>1563</v>
      </c>
      <c r="H3770" s="1">
        <v>35025</v>
      </c>
      <c r="I3770" s="1">
        <v>1013845</v>
      </c>
      <c r="J3770" s="1">
        <v>32.759949819900598</v>
      </c>
      <c r="K3770" s="1">
        <v>-103.197900155813</v>
      </c>
      <c r="L3770" s="1"/>
      <c r="M3770" s="1" t="s">
        <v>1537</v>
      </c>
      <c r="N3770" s="1" t="s">
        <v>8097</v>
      </c>
      <c r="O3770" s="1">
        <v>2022</v>
      </c>
      <c r="P3770" s="1">
        <v>88240</v>
      </c>
      <c r="Q3770" s="1" t="s">
        <v>1103</v>
      </c>
      <c r="R3770" s="1">
        <v>211130</v>
      </c>
      <c r="S3770" s="1">
        <v>211120</v>
      </c>
      <c r="T3770" s="1" t="s">
        <v>6826</v>
      </c>
      <c r="U3770" s="1"/>
      <c r="V3770" s="1" t="s">
        <v>26762</v>
      </c>
      <c r="W3770" s="1" t="s">
        <v>6826</v>
      </c>
    </row>
    <row r="3771" spans="1:23" x14ac:dyDescent="0.25">
      <c r="A3771" s="1">
        <v>1014467</v>
      </c>
      <c r="B3771" s="5" t="str">
        <f>VLOOKUP(H3771,'FIPS Basin X-walk'!$A$2:$F$3224,6,FALSE)</f>
        <v>Permian Basin</v>
      </c>
      <c r="C3771" s="1" t="s">
        <v>27165</v>
      </c>
      <c r="D3771" s="1"/>
      <c r="E3771" s="1"/>
      <c r="F3771" s="1" t="s">
        <v>16537</v>
      </c>
      <c r="G3771" s="1" t="s">
        <v>1563</v>
      </c>
      <c r="H3771" s="1">
        <v>35025</v>
      </c>
      <c r="I3771" s="1">
        <v>1014467</v>
      </c>
      <c r="J3771" s="1">
        <v>32.137146926018502</v>
      </c>
      <c r="K3771" s="1">
        <v>-103.28746736658501</v>
      </c>
      <c r="L3771" s="1"/>
      <c r="M3771" s="1" t="s">
        <v>1537</v>
      </c>
      <c r="N3771" s="1" t="s">
        <v>8097</v>
      </c>
      <c r="O3771" s="1">
        <v>2022</v>
      </c>
      <c r="P3771" s="1">
        <v>88252</v>
      </c>
      <c r="Q3771" s="1" t="s">
        <v>27166</v>
      </c>
      <c r="R3771" s="1"/>
      <c r="S3771" s="1">
        <v>211130</v>
      </c>
      <c r="T3771" s="1" t="s">
        <v>6826</v>
      </c>
      <c r="U3771" s="1"/>
      <c r="V3771" s="1" t="s">
        <v>27167</v>
      </c>
      <c r="W3771" s="1" t="s">
        <v>6826</v>
      </c>
    </row>
    <row r="3772" spans="1:23" x14ac:dyDescent="0.25">
      <c r="A3772" s="1">
        <v>1007441</v>
      </c>
      <c r="B3772" s="5" t="str">
        <f>VLOOKUP(H3772,'FIPS Basin X-walk'!$A$2:$F$3224,6,FALSE)</f>
        <v>Permian Basin</v>
      </c>
      <c r="C3772" s="1"/>
      <c r="D3772" s="1"/>
      <c r="E3772" s="1"/>
      <c r="F3772" s="1" t="s">
        <v>13039</v>
      </c>
      <c r="G3772" s="1" t="s">
        <v>16515</v>
      </c>
      <c r="H3772" s="1">
        <v>35025</v>
      </c>
      <c r="I3772" s="1">
        <v>1007441</v>
      </c>
      <c r="J3772" s="1">
        <v>32.42615</v>
      </c>
      <c r="K3772" s="1">
        <v>-103.14856399999999</v>
      </c>
      <c r="L3772" s="1"/>
      <c r="M3772" s="1" t="s">
        <v>1537</v>
      </c>
      <c r="N3772" s="1" t="s">
        <v>8097</v>
      </c>
      <c r="O3772" s="1">
        <v>2022</v>
      </c>
      <c r="P3772" s="1">
        <v>88231</v>
      </c>
      <c r="Q3772" s="1" t="s">
        <v>24067</v>
      </c>
      <c r="R3772" s="1"/>
      <c r="S3772" s="1" t="s">
        <v>24399</v>
      </c>
      <c r="T3772" s="1" t="s">
        <v>6826</v>
      </c>
      <c r="U3772" s="1"/>
      <c r="V3772" s="1" t="s">
        <v>13153</v>
      </c>
      <c r="W3772" s="1" t="s">
        <v>6826</v>
      </c>
    </row>
    <row r="3773" spans="1:23" x14ac:dyDescent="0.25">
      <c r="A3773" s="1">
        <v>1011595</v>
      </c>
      <c r="B3773" s="5" t="str">
        <f>VLOOKUP(H3773,'FIPS Basin X-walk'!$A$2:$F$3224,6,FALSE)</f>
        <v>Permian Basin</v>
      </c>
      <c r="C3773" s="1" t="s">
        <v>16520</v>
      </c>
      <c r="D3773" s="1"/>
      <c r="E3773" s="1"/>
      <c r="F3773" s="1" t="s">
        <v>13039</v>
      </c>
      <c r="G3773" s="1" t="s">
        <v>16515</v>
      </c>
      <c r="H3773" s="1">
        <v>35025</v>
      </c>
      <c r="I3773" s="1">
        <v>1011595</v>
      </c>
      <c r="J3773" s="1">
        <v>32.42</v>
      </c>
      <c r="K3773" s="1">
        <v>-103.6</v>
      </c>
      <c r="L3773" s="1"/>
      <c r="M3773" s="1" t="s">
        <v>1537</v>
      </c>
      <c r="N3773" s="1" t="s">
        <v>8097</v>
      </c>
      <c r="O3773" s="1">
        <v>2022</v>
      </c>
      <c r="P3773" s="1">
        <v>88231</v>
      </c>
      <c r="Q3773" s="1" t="s">
        <v>16521</v>
      </c>
      <c r="R3773" s="1"/>
      <c r="S3773" s="1" t="s">
        <v>24358</v>
      </c>
      <c r="T3773" s="1" t="s">
        <v>6826</v>
      </c>
      <c r="U3773" s="1"/>
      <c r="V3773" s="1" t="s">
        <v>26374</v>
      </c>
      <c r="W3773" s="1" t="s">
        <v>6826</v>
      </c>
    </row>
    <row r="3774" spans="1:23" x14ac:dyDescent="0.25">
      <c r="A3774" s="1">
        <v>1002447</v>
      </c>
      <c r="B3774" s="5" t="str">
        <f>VLOOKUP(H3774,'FIPS Basin X-walk'!$A$2:$F$3224,6,FALSE)</f>
        <v>Permian Basin</v>
      </c>
      <c r="C3774" s="1" t="s">
        <v>24917</v>
      </c>
      <c r="D3774" s="1"/>
      <c r="E3774" s="1"/>
      <c r="F3774" s="1" t="s">
        <v>16519</v>
      </c>
      <c r="G3774" s="1" t="s">
        <v>16515</v>
      </c>
      <c r="H3774" s="1">
        <v>35025</v>
      </c>
      <c r="I3774" s="1">
        <v>1002447</v>
      </c>
      <c r="J3774" s="1">
        <v>32.682040000000001</v>
      </c>
      <c r="K3774" s="1">
        <v>-103.14912</v>
      </c>
      <c r="L3774" s="1"/>
      <c r="M3774" s="1" t="s">
        <v>1537</v>
      </c>
      <c r="N3774" s="1" t="s">
        <v>8097</v>
      </c>
      <c r="O3774" s="1">
        <v>2022</v>
      </c>
      <c r="P3774" s="1">
        <v>88240</v>
      </c>
      <c r="Q3774" s="1" t="s">
        <v>24918</v>
      </c>
      <c r="R3774" s="1"/>
      <c r="S3774" s="1" t="s">
        <v>24489</v>
      </c>
      <c r="T3774" s="1" t="s">
        <v>6826</v>
      </c>
      <c r="U3774" s="1"/>
      <c r="V3774" s="1" t="s">
        <v>24919</v>
      </c>
      <c r="W3774" s="1" t="s">
        <v>6826</v>
      </c>
    </row>
    <row r="3775" spans="1:23" x14ac:dyDescent="0.25">
      <c r="A3775" s="1">
        <v>1005641</v>
      </c>
      <c r="B3775" s="5" t="str">
        <f>VLOOKUP(H3775,'FIPS Basin X-walk'!$A$2:$F$3224,6,FALSE)</f>
        <v>Permian Basin</v>
      </c>
      <c r="C3775" s="1"/>
      <c r="D3775" s="1"/>
      <c r="E3775" s="1"/>
      <c r="F3775" s="1" t="s">
        <v>16508</v>
      </c>
      <c r="G3775" s="1" t="s">
        <v>16515</v>
      </c>
      <c r="H3775" s="1">
        <v>35025</v>
      </c>
      <c r="I3775" s="1">
        <v>1005641</v>
      </c>
      <c r="J3775" s="1">
        <v>32.695300000000003</v>
      </c>
      <c r="K3775" s="1">
        <v>-103.28530000000001</v>
      </c>
      <c r="L3775" s="1"/>
      <c r="M3775" s="1" t="s">
        <v>1537</v>
      </c>
      <c r="N3775" s="1" t="s">
        <v>8097</v>
      </c>
      <c r="O3775" s="1">
        <v>2022</v>
      </c>
      <c r="P3775" s="1">
        <v>88240</v>
      </c>
      <c r="Q3775" s="1" t="s">
        <v>35</v>
      </c>
      <c r="R3775" s="1"/>
      <c r="S3775" s="1" t="s">
        <v>24399</v>
      </c>
      <c r="T3775" s="1" t="s">
        <v>6826</v>
      </c>
      <c r="U3775" s="1"/>
      <c r="V3775" s="1" t="s">
        <v>7155</v>
      </c>
      <c r="W3775" s="1" t="s">
        <v>6826</v>
      </c>
    </row>
    <row r="3776" spans="1:23" x14ac:dyDescent="0.25">
      <c r="A3776" s="1">
        <v>1013621</v>
      </c>
      <c r="B3776" s="5" t="str">
        <f>VLOOKUP(H3776,'FIPS Basin X-walk'!$A$2:$F$3224,6,FALSE)</f>
        <v>Permian Basin</v>
      </c>
      <c r="C3776" s="1" t="s">
        <v>16518</v>
      </c>
      <c r="D3776" s="1"/>
      <c r="E3776" s="1"/>
      <c r="F3776" s="1" t="s">
        <v>16519</v>
      </c>
      <c r="G3776" s="1" t="s">
        <v>16515</v>
      </c>
      <c r="H3776" s="1">
        <v>35025</v>
      </c>
      <c r="I3776" s="1">
        <v>1013621</v>
      </c>
      <c r="J3776" s="1">
        <v>32.540692999999997</v>
      </c>
      <c r="K3776" s="1">
        <v>-103.522351</v>
      </c>
      <c r="L3776" s="1"/>
      <c r="M3776" s="1" t="s">
        <v>1537</v>
      </c>
      <c r="N3776" s="1" t="s">
        <v>8097</v>
      </c>
      <c r="O3776" s="1">
        <v>2022</v>
      </c>
      <c r="P3776" s="1">
        <v>88240</v>
      </c>
      <c r="Q3776" s="1" t="s">
        <v>26716</v>
      </c>
      <c r="R3776" s="1"/>
      <c r="S3776" s="1" t="s">
        <v>24399</v>
      </c>
      <c r="T3776" s="1" t="s">
        <v>6826</v>
      </c>
      <c r="U3776" s="1"/>
      <c r="V3776" s="1" t="s">
        <v>7983</v>
      </c>
      <c r="W3776" s="1" t="s">
        <v>6826</v>
      </c>
    </row>
    <row r="3777" spans="1:23" x14ac:dyDescent="0.25">
      <c r="A3777" s="1">
        <v>1013937</v>
      </c>
      <c r="B3777" s="5" t="str">
        <f>VLOOKUP(H3777,'FIPS Basin X-walk'!$A$2:$F$3224,6,FALSE)</f>
        <v>Permian Basin</v>
      </c>
      <c r="C3777" s="1" t="s">
        <v>16518</v>
      </c>
      <c r="D3777" s="1"/>
      <c r="E3777" s="1"/>
      <c r="F3777" s="1" t="s">
        <v>16519</v>
      </c>
      <c r="G3777" s="1" t="s">
        <v>16515</v>
      </c>
      <c r="H3777" s="1">
        <v>35025</v>
      </c>
      <c r="I3777" s="1">
        <v>1013937</v>
      </c>
      <c r="J3777" s="1">
        <v>32.540692999999997</v>
      </c>
      <c r="K3777" s="1">
        <v>-103.522351</v>
      </c>
      <c r="L3777" s="1"/>
      <c r="M3777" s="1" t="s">
        <v>1537</v>
      </c>
      <c r="N3777" s="1" t="s">
        <v>8097</v>
      </c>
      <c r="O3777" s="1">
        <v>2022</v>
      </c>
      <c r="P3777" s="1">
        <v>88240</v>
      </c>
      <c r="Q3777" s="1" t="s">
        <v>24283</v>
      </c>
      <c r="R3777" s="1"/>
      <c r="S3777" s="1" t="s">
        <v>24489</v>
      </c>
      <c r="T3777" s="1" t="s">
        <v>6826</v>
      </c>
      <c r="U3777" s="1"/>
      <c r="V3777" s="1" t="s">
        <v>7983</v>
      </c>
      <c r="W3777" s="1" t="s">
        <v>6826</v>
      </c>
    </row>
    <row r="3778" spans="1:23" x14ac:dyDescent="0.25">
      <c r="A3778" s="1">
        <v>1013964</v>
      </c>
      <c r="B3778" s="5" t="str">
        <f>VLOOKUP(H3778,'FIPS Basin X-walk'!$A$2:$F$3224,6,FALSE)</f>
        <v>Permian Basin</v>
      </c>
      <c r="C3778" s="1" t="s">
        <v>26814</v>
      </c>
      <c r="D3778" s="1"/>
      <c r="E3778" s="1"/>
      <c r="F3778" s="1" t="s">
        <v>16519</v>
      </c>
      <c r="G3778" s="1" t="s">
        <v>16515</v>
      </c>
      <c r="H3778" s="1">
        <v>35025</v>
      </c>
      <c r="I3778" s="1">
        <v>1013964</v>
      </c>
      <c r="J3778" s="1">
        <v>32.761073000000003</v>
      </c>
      <c r="K3778" s="1">
        <v>-103.197581</v>
      </c>
      <c r="L3778" s="1"/>
      <c r="M3778" s="1" t="s">
        <v>1537</v>
      </c>
      <c r="N3778" s="1" t="s">
        <v>8097</v>
      </c>
      <c r="O3778" s="1">
        <v>2022</v>
      </c>
      <c r="P3778" s="1">
        <v>88240</v>
      </c>
      <c r="Q3778" s="1" t="s">
        <v>1476</v>
      </c>
      <c r="R3778" s="1"/>
      <c r="S3778" s="1" t="s">
        <v>24435</v>
      </c>
      <c r="T3778" s="1" t="s">
        <v>6826</v>
      </c>
      <c r="U3778" s="1"/>
      <c r="V3778" s="1" t="s">
        <v>26762</v>
      </c>
      <c r="W3778" s="1" t="s">
        <v>6826</v>
      </c>
    </row>
    <row r="3779" spans="1:23" x14ac:dyDescent="0.25">
      <c r="A3779" s="1">
        <v>1005897</v>
      </c>
      <c r="B3779" s="5" t="str">
        <f>VLOOKUP(H3779,'FIPS Basin X-walk'!$A$2:$F$3224,6,FALSE)</f>
        <v>Permian Basin</v>
      </c>
      <c r="C3779" s="1"/>
      <c r="D3779" s="1"/>
      <c r="E3779" s="1"/>
      <c r="F3779" s="1" t="s">
        <v>16526</v>
      </c>
      <c r="G3779" s="1" t="s">
        <v>16515</v>
      </c>
      <c r="H3779" s="1">
        <v>35025</v>
      </c>
      <c r="I3779" s="1">
        <v>1005897</v>
      </c>
      <c r="J3779" s="1">
        <v>32.174281000000001</v>
      </c>
      <c r="K3779" s="1">
        <v>-103.174134</v>
      </c>
      <c r="L3779" s="1"/>
      <c r="M3779" s="1" t="s">
        <v>1537</v>
      </c>
      <c r="N3779" s="1" t="s">
        <v>8097</v>
      </c>
      <c r="O3779" s="1">
        <v>2022</v>
      </c>
      <c r="P3779" s="1">
        <v>88252</v>
      </c>
      <c r="Q3779" s="1" t="s">
        <v>807</v>
      </c>
      <c r="R3779" s="1"/>
      <c r="S3779" s="1" t="s">
        <v>24399</v>
      </c>
      <c r="T3779" s="1" t="s">
        <v>6826</v>
      </c>
      <c r="U3779" s="1"/>
      <c r="V3779" s="1" t="s">
        <v>7521</v>
      </c>
      <c r="W3779" s="1" t="s">
        <v>6826</v>
      </c>
    </row>
    <row r="3780" spans="1:23" x14ac:dyDescent="0.25">
      <c r="A3780" s="1">
        <v>1011064</v>
      </c>
      <c r="B3780" s="5" t="str">
        <f>VLOOKUP(H3780,'FIPS Basin X-walk'!$A$2:$F$3224,6,FALSE)</f>
        <v>Permian Basin</v>
      </c>
      <c r="C3780" s="1" t="s">
        <v>16536</v>
      </c>
      <c r="D3780" s="1"/>
      <c r="E3780" s="1"/>
      <c r="F3780" s="1" t="s">
        <v>16537</v>
      </c>
      <c r="G3780" s="1" t="s">
        <v>16515</v>
      </c>
      <c r="H3780" s="1">
        <v>35025</v>
      </c>
      <c r="I3780" s="1">
        <v>1011064</v>
      </c>
      <c r="J3780" s="1">
        <v>32.210433000000002</v>
      </c>
      <c r="K3780" s="1">
        <v>-103.52140900000001</v>
      </c>
      <c r="L3780" s="1"/>
      <c r="M3780" s="1" t="s">
        <v>1537</v>
      </c>
      <c r="N3780" s="1" t="s">
        <v>8097</v>
      </c>
      <c r="O3780" s="1">
        <v>2022</v>
      </c>
      <c r="P3780" s="1">
        <v>88252</v>
      </c>
      <c r="Q3780" s="1" t="s">
        <v>231</v>
      </c>
      <c r="R3780" s="1"/>
      <c r="S3780" s="1" t="s">
        <v>24399</v>
      </c>
      <c r="T3780" s="1" t="s">
        <v>6826</v>
      </c>
      <c r="U3780" s="1"/>
      <c r="V3780" s="1" t="s">
        <v>16497</v>
      </c>
      <c r="W3780" s="1" t="s">
        <v>6828</v>
      </c>
    </row>
    <row r="3781" spans="1:23" x14ac:dyDescent="0.25">
      <c r="A3781" s="1">
        <v>1011356</v>
      </c>
      <c r="B3781" s="5" t="str">
        <f>VLOOKUP(H3781,'FIPS Basin X-walk'!$A$2:$F$3224,6,FALSE)</f>
        <v>Permian Basin</v>
      </c>
      <c r="C3781" s="1"/>
      <c r="D3781" s="1"/>
      <c r="E3781" s="1"/>
      <c r="F3781" s="1" t="s">
        <v>16532</v>
      </c>
      <c r="G3781" s="1" t="s">
        <v>16515</v>
      </c>
      <c r="H3781" s="1">
        <v>35025</v>
      </c>
      <c r="I3781" s="1">
        <v>1011356</v>
      </c>
      <c r="J3781" s="1">
        <v>32.643022000000002</v>
      </c>
      <c r="K3781" s="1">
        <v>-103.8088667</v>
      </c>
      <c r="L3781" s="1"/>
      <c r="M3781" s="1" t="s">
        <v>1537</v>
      </c>
      <c r="N3781" s="1" t="s">
        <v>8097</v>
      </c>
      <c r="O3781" s="1">
        <v>2022</v>
      </c>
      <c r="P3781" s="1">
        <v>88240</v>
      </c>
      <c r="Q3781" s="1" t="s">
        <v>769</v>
      </c>
      <c r="R3781" s="1"/>
      <c r="S3781" s="1" t="s">
        <v>24399</v>
      </c>
      <c r="T3781" s="1" t="s">
        <v>6826</v>
      </c>
      <c r="U3781" s="1"/>
      <c r="V3781" s="1" t="s">
        <v>7155</v>
      </c>
      <c r="W3781" s="1" t="s">
        <v>6826</v>
      </c>
    </row>
    <row r="3782" spans="1:23" x14ac:dyDescent="0.25">
      <c r="A3782" s="1">
        <v>1002735</v>
      </c>
      <c r="B3782" s="5" t="str">
        <f>VLOOKUP(H3782,'FIPS Basin X-walk'!$A$2:$F$3224,6,FALSE)</f>
        <v>Permian Basin</v>
      </c>
      <c r="C3782" s="1" t="s">
        <v>16522</v>
      </c>
      <c r="D3782" s="1"/>
      <c r="E3782" s="1"/>
      <c r="F3782" s="1" t="s">
        <v>16514</v>
      </c>
      <c r="G3782" s="1" t="s">
        <v>16515</v>
      </c>
      <c r="H3782" s="1">
        <v>35025</v>
      </c>
      <c r="I3782" s="1">
        <v>1002735</v>
      </c>
      <c r="J3782" s="1">
        <v>32.797035000000001</v>
      </c>
      <c r="K3782" s="1">
        <v>-103.453369</v>
      </c>
      <c r="L3782" s="1"/>
      <c r="M3782" s="1" t="s">
        <v>1537</v>
      </c>
      <c r="N3782" s="1" t="s">
        <v>8097</v>
      </c>
      <c r="O3782" s="1">
        <v>2022</v>
      </c>
      <c r="P3782" s="1">
        <v>88260</v>
      </c>
      <c r="Q3782" s="1" t="s">
        <v>16523</v>
      </c>
      <c r="R3782" s="1" t="s">
        <v>24399</v>
      </c>
      <c r="S3782" s="1" t="s">
        <v>24489</v>
      </c>
      <c r="T3782" s="1" t="s">
        <v>6826</v>
      </c>
      <c r="U3782" s="1"/>
      <c r="V3782" s="1" t="s">
        <v>24984</v>
      </c>
      <c r="W3782" s="1" t="s">
        <v>6828</v>
      </c>
    </row>
    <row r="3783" spans="1:23" x14ac:dyDescent="0.25">
      <c r="A3783" s="1">
        <v>1007771</v>
      </c>
      <c r="B3783" s="5" t="str">
        <f>VLOOKUP(H3783,'FIPS Basin X-walk'!$A$2:$F$3224,6,FALSE)</f>
        <v>Permian Basin</v>
      </c>
      <c r="C3783" s="1" t="s">
        <v>16538</v>
      </c>
      <c r="D3783" s="1"/>
      <c r="E3783" s="1"/>
      <c r="F3783" s="1" t="s">
        <v>16539</v>
      </c>
      <c r="G3783" s="1" t="s">
        <v>16515</v>
      </c>
      <c r="H3783" s="1">
        <v>35025</v>
      </c>
      <c r="I3783" s="1">
        <v>1007771</v>
      </c>
      <c r="J3783" s="1">
        <v>32.879252999999999</v>
      </c>
      <c r="K3783" s="1">
        <v>-103.29713700000001</v>
      </c>
      <c r="L3783" s="1"/>
      <c r="M3783" s="1" t="s">
        <v>1537</v>
      </c>
      <c r="N3783" s="1" t="s">
        <v>8097</v>
      </c>
      <c r="O3783" s="1">
        <v>2022</v>
      </c>
      <c r="P3783" s="1">
        <v>88260</v>
      </c>
      <c r="Q3783" s="1" t="s">
        <v>25903</v>
      </c>
      <c r="R3783" s="1"/>
      <c r="S3783" s="1" t="s">
        <v>24369</v>
      </c>
      <c r="T3783" s="1" t="s">
        <v>6826</v>
      </c>
      <c r="U3783" s="1"/>
      <c r="V3783" s="1" t="s">
        <v>12427</v>
      </c>
      <c r="W3783" s="1" t="s">
        <v>6826</v>
      </c>
    </row>
    <row r="3784" spans="1:23" x14ac:dyDescent="0.25">
      <c r="A3784" s="1">
        <v>1007773</v>
      </c>
      <c r="B3784" s="5" t="str">
        <f>VLOOKUP(H3784,'FIPS Basin X-walk'!$A$2:$F$3224,6,FALSE)</f>
        <v>Permian Basin</v>
      </c>
      <c r="C3784" s="1" t="s">
        <v>16513</v>
      </c>
      <c r="D3784" s="1"/>
      <c r="E3784" s="1"/>
      <c r="F3784" s="1" t="s">
        <v>16514</v>
      </c>
      <c r="G3784" s="1" t="s">
        <v>16515</v>
      </c>
      <c r="H3784" s="1">
        <v>35025</v>
      </c>
      <c r="I3784" s="1">
        <v>1007773</v>
      </c>
      <c r="J3784" s="1">
        <v>32.976579999999998</v>
      </c>
      <c r="K3784" s="1">
        <v>-103.324315</v>
      </c>
      <c r="L3784" s="1"/>
      <c r="M3784" s="1" t="s">
        <v>1537</v>
      </c>
      <c r="N3784" s="1" t="s">
        <v>8097</v>
      </c>
      <c r="O3784" s="1">
        <v>2022</v>
      </c>
      <c r="P3784" s="1">
        <v>88260</v>
      </c>
      <c r="Q3784" s="1" t="s">
        <v>16516</v>
      </c>
      <c r="R3784" s="1"/>
      <c r="S3784" s="1" t="s">
        <v>24355</v>
      </c>
      <c r="T3784" s="1" t="s">
        <v>6826</v>
      </c>
      <c r="U3784" s="1"/>
      <c r="V3784" s="1" t="s">
        <v>16517</v>
      </c>
      <c r="W3784" s="1" t="s">
        <v>6828</v>
      </c>
    </row>
    <row r="3785" spans="1:23" x14ac:dyDescent="0.25">
      <c r="A3785" s="1">
        <v>1008432</v>
      </c>
      <c r="B3785" s="5" t="str">
        <f>VLOOKUP(H3785,'FIPS Basin X-walk'!$A$2:$F$3224,6,FALSE)</f>
        <v>Permian Basin</v>
      </c>
      <c r="C3785" s="1" t="s">
        <v>16533</v>
      </c>
      <c r="D3785" s="1"/>
      <c r="E3785" s="1"/>
      <c r="F3785" s="1" t="s">
        <v>16534</v>
      </c>
      <c r="G3785" s="1" t="s">
        <v>16515</v>
      </c>
      <c r="H3785" s="1">
        <v>35025</v>
      </c>
      <c r="I3785" s="1">
        <v>1008432</v>
      </c>
      <c r="J3785" s="1">
        <v>32.813889000000003</v>
      </c>
      <c r="K3785" s="1">
        <v>-103.771944</v>
      </c>
      <c r="L3785" s="1"/>
      <c r="M3785" s="1" t="s">
        <v>1537</v>
      </c>
      <c r="N3785" s="1" t="s">
        <v>8097</v>
      </c>
      <c r="O3785" s="1">
        <v>2022</v>
      </c>
      <c r="P3785" s="1">
        <v>88264</v>
      </c>
      <c r="Q3785" s="1" t="s">
        <v>388</v>
      </c>
      <c r="R3785" s="1"/>
      <c r="S3785" s="1" t="s">
        <v>24399</v>
      </c>
      <c r="T3785" s="1" t="s">
        <v>6826</v>
      </c>
      <c r="U3785" s="1"/>
      <c r="V3785" s="1" t="s">
        <v>16535</v>
      </c>
      <c r="W3785" s="1" t="s">
        <v>6826</v>
      </c>
    </row>
    <row r="3786" spans="1:23" x14ac:dyDescent="0.25">
      <c r="A3786" s="1">
        <v>1004893</v>
      </c>
      <c r="B3786" s="5" t="str">
        <f>VLOOKUP(H3786,'FIPS Basin X-walk'!$A$2:$F$3224,6,FALSE)</f>
        <v>Permian Basin</v>
      </c>
      <c r="C3786" s="1" t="s">
        <v>16524</v>
      </c>
      <c r="D3786" s="1"/>
      <c r="E3786" s="1"/>
      <c r="F3786" s="1" t="s">
        <v>16525</v>
      </c>
      <c r="G3786" s="1" t="s">
        <v>16515</v>
      </c>
      <c r="H3786" s="1">
        <v>35025</v>
      </c>
      <c r="I3786" s="1">
        <v>1004893</v>
      </c>
      <c r="J3786" s="1">
        <v>32.624135000000003</v>
      </c>
      <c r="K3786" s="1">
        <v>-103.292931</v>
      </c>
      <c r="L3786" s="1"/>
      <c r="M3786" s="1" t="s">
        <v>1537</v>
      </c>
      <c r="N3786" s="1" t="s">
        <v>8097</v>
      </c>
      <c r="O3786" s="1">
        <v>2022</v>
      </c>
      <c r="P3786" s="1">
        <v>84265</v>
      </c>
      <c r="Q3786" s="1" t="s">
        <v>25422</v>
      </c>
      <c r="R3786" s="1"/>
      <c r="S3786" s="1" t="s">
        <v>24399</v>
      </c>
      <c r="T3786" s="1" t="s">
        <v>6826</v>
      </c>
      <c r="U3786" s="1"/>
      <c r="V3786" s="1" t="s">
        <v>13153</v>
      </c>
      <c r="W3786" s="1" t="s">
        <v>6826</v>
      </c>
    </row>
    <row r="3787" spans="1:23" x14ac:dyDescent="0.25">
      <c r="A3787" s="1">
        <v>1001982</v>
      </c>
      <c r="B3787" s="5" t="str">
        <f>VLOOKUP(H3787,'FIPS Basin X-walk'!$A$2:$F$3224,6,FALSE)</f>
        <v>Permian Basin</v>
      </c>
      <c r="C3787" s="1" t="s">
        <v>16528</v>
      </c>
      <c r="D3787" s="1"/>
      <c r="E3787" s="1"/>
      <c r="F3787" s="1" t="s">
        <v>16529</v>
      </c>
      <c r="G3787" s="1" t="s">
        <v>16515</v>
      </c>
      <c r="H3787" s="1">
        <v>35025</v>
      </c>
      <c r="I3787" s="1">
        <v>1001982</v>
      </c>
      <c r="J3787" s="1">
        <v>32.511814000000001</v>
      </c>
      <c r="K3787" s="1">
        <v>-103.287379</v>
      </c>
      <c r="L3787" s="1"/>
      <c r="M3787" s="1" t="s">
        <v>1537</v>
      </c>
      <c r="N3787" s="1" t="s">
        <v>8097</v>
      </c>
      <c r="O3787" s="1">
        <v>2022</v>
      </c>
      <c r="P3787" s="1">
        <v>88240</v>
      </c>
      <c r="Q3787" s="1" t="s">
        <v>23995</v>
      </c>
      <c r="R3787" s="1"/>
      <c r="S3787" s="1" t="s">
        <v>24435</v>
      </c>
      <c r="T3787" s="1" t="s">
        <v>6826</v>
      </c>
      <c r="U3787" s="1"/>
      <c r="V3787" s="1" t="s">
        <v>7090</v>
      </c>
      <c r="W3787" s="1" t="s">
        <v>6826</v>
      </c>
    </row>
    <row r="3788" spans="1:23" x14ac:dyDescent="0.25">
      <c r="A3788" s="1">
        <v>1013827</v>
      </c>
      <c r="B3788" s="5" t="str">
        <f>VLOOKUP(H3788,'FIPS Basin X-walk'!$A$2:$F$3224,6,FALSE)</f>
        <v>Permian Basin</v>
      </c>
      <c r="C3788" s="1"/>
      <c r="D3788" s="1"/>
      <c r="E3788" s="1"/>
      <c r="F3788" s="1" t="s">
        <v>16527</v>
      </c>
      <c r="G3788" s="1" t="s">
        <v>16515</v>
      </c>
      <c r="H3788" s="1">
        <v>35025</v>
      </c>
      <c r="I3788" s="1">
        <v>1013827</v>
      </c>
      <c r="J3788" s="1">
        <v>33.331251999999999</v>
      </c>
      <c r="K3788" s="1">
        <v>-103.573993</v>
      </c>
      <c r="L3788" s="1"/>
      <c r="M3788" s="1" t="s">
        <v>1537</v>
      </c>
      <c r="N3788" s="1" t="s">
        <v>8097</v>
      </c>
      <c r="O3788" s="1">
        <v>2022</v>
      </c>
      <c r="P3788" s="1">
        <v>88267</v>
      </c>
      <c r="Q3788" s="1" t="s">
        <v>270</v>
      </c>
      <c r="R3788" s="1"/>
      <c r="S3788" s="1" t="s">
        <v>24435</v>
      </c>
      <c r="T3788" s="1" t="s">
        <v>6826</v>
      </c>
      <c r="U3788" s="1"/>
      <c r="V3788" s="1" t="s">
        <v>7090</v>
      </c>
      <c r="W3788" s="1" t="s">
        <v>6826</v>
      </c>
    </row>
    <row r="3789" spans="1:23" x14ac:dyDescent="0.25">
      <c r="A3789" s="1">
        <v>1012432</v>
      </c>
      <c r="B3789" s="5" t="str">
        <f>VLOOKUP(H3789,'FIPS Basin X-walk'!$A$2:$F$3224,6,FALSE)</f>
        <v>Permian Basin</v>
      </c>
      <c r="C3789" s="1"/>
      <c r="D3789" s="1"/>
      <c r="E3789" s="1"/>
      <c r="F3789" s="1" t="s">
        <v>16540</v>
      </c>
      <c r="G3789" s="1" t="s">
        <v>16515</v>
      </c>
      <c r="H3789" s="1">
        <v>35025</v>
      </c>
      <c r="I3789" s="1">
        <v>1012432</v>
      </c>
      <c r="J3789" s="1">
        <v>32.814599999999999</v>
      </c>
      <c r="K3789" s="1">
        <v>-103.7705</v>
      </c>
      <c r="L3789" s="1"/>
      <c r="M3789" s="1" t="s">
        <v>1485</v>
      </c>
      <c r="N3789" s="1" t="s">
        <v>9148</v>
      </c>
      <c r="O3789" s="1">
        <v>2022</v>
      </c>
      <c r="P3789" s="1">
        <v>77380</v>
      </c>
      <c r="Q3789" s="1" t="s">
        <v>584</v>
      </c>
      <c r="R3789" s="1"/>
      <c r="S3789" s="1" t="s">
        <v>24435</v>
      </c>
      <c r="T3789" s="1" t="s">
        <v>6826</v>
      </c>
      <c r="U3789" s="1"/>
      <c r="V3789" s="1" t="s">
        <v>16535</v>
      </c>
      <c r="W3789" s="1" t="s">
        <v>6826</v>
      </c>
    </row>
    <row r="3790" spans="1:23" x14ac:dyDescent="0.25">
      <c r="A3790" s="1">
        <v>1010155</v>
      </c>
      <c r="B3790" s="5" t="str">
        <f>VLOOKUP(H3790,'FIPS Basin X-walk'!$A$2:$F$3224,6,FALSE)</f>
        <v>Mid-Gulf Coast Basin</v>
      </c>
      <c r="C3790" s="1" t="s">
        <v>15309</v>
      </c>
      <c r="D3790" s="1"/>
      <c r="E3790" s="1"/>
      <c r="F3790" s="1" t="s">
        <v>508</v>
      </c>
      <c r="G3790" s="1" t="s">
        <v>15310</v>
      </c>
      <c r="H3790" s="1">
        <v>28079</v>
      </c>
      <c r="I3790" s="1">
        <v>1010155</v>
      </c>
      <c r="J3790" s="1">
        <v>32.825288999999998</v>
      </c>
      <c r="K3790" s="1">
        <v>-89.530293999999998</v>
      </c>
      <c r="L3790" s="1"/>
      <c r="M3790" s="1" t="s">
        <v>1523</v>
      </c>
      <c r="N3790" s="1" t="s">
        <v>15181</v>
      </c>
      <c r="O3790" s="1">
        <v>2022</v>
      </c>
      <c r="P3790" s="1">
        <v>39051</v>
      </c>
      <c r="Q3790" s="1" t="s">
        <v>26192</v>
      </c>
      <c r="R3790" s="1"/>
      <c r="S3790" s="1" t="s">
        <v>24363</v>
      </c>
      <c r="T3790" s="1" t="s">
        <v>6826</v>
      </c>
      <c r="U3790" s="1"/>
      <c r="V3790" s="1" t="s">
        <v>6850</v>
      </c>
      <c r="W3790" s="1" t="s">
        <v>6826</v>
      </c>
    </row>
    <row r="3791" spans="1:23" x14ac:dyDescent="0.25">
      <c r="A3791" s="1">
        <v>1007058</v>
      </c>
      <c r="B3791" s="5" t="str">
        <f>VLOOKUP(H3791,'FIPS Basin X-walk'!$A$2:$F$3224,6,FALSE)</f>
        <v>Appalachian Basin (Eastern Overthrust Area)</v>
      </c>
      <c r="C3791" s="1" t="s">
        <v>19298</v>
      </c>
      <c r="D3791" s="1"/>
      <c r="E3791" s="1"/>
      <c r="F3791" s="1" t="s">
        <v>19299</v>
      </c>
      <c r="G3791" s="1" t="s">
        <v>62</v>
      </c>
      <c r="H3791" s="1">
        <v>42075</v>
      </c>
      <c r="I3791" s="1">
        <v>1007058</v>
      </c>
      <c r="J3791" s="1">
        <v>40.350900000000003</v>
      </c>
      <c r="K3791" s="1">
        <v>-76.365799999999993</v>
      </c>
      <c r="L3791" s="1"/>
      <c r="M3791" s="1" t="s">
        <v>1501</v>
      </c>
      <c r="N3791" s="1" t="s">
        <v>18868</v>
      </c>
      <c r="O3791" s="1">
        <v>2022</v>
      </c>
      <c r="P3791" s="1">
        <v>17042</v>
      </c>
      <c r="Q3791" s="1" t="s">
        <v>25809</v>
      </c>
      <c r="R3791" s="1"/>
      <c r="S3791" s="1" t="s">
        <v>24355</v>
      </c>
      <c r="T3791" s="1" t="s">
        <v>6826</v>
      </c>
      <c r="U3791" s="1"/>
      <c r="V3791" s="1" t="s">
        <v>17013</v>
      </c>
      <c r="W3791" s="1" t="s">
        <v>6828</v>
      </c>
    </row>
    <row r="3792" spans="1:23" x14ac:dyDescent="0.25">
      <c r="A3792" s="1">
        <v>1002786</v>
      </c>
      <c r="B3792" s="5" t="str">
        <f>VLOOKUP(H3792,'FIPS Basin X-walk'!$A$2:$F$3224,6,FALSE)</f>
        <v>Appalachian Basin (Eastern Overthrust Area)</v>
      </c>
      <c r="C3792" s="1" t="s">
        <v>19300</v>
      </c>
      <c r="D3792" s="1"/>
      <c r="E3792" s="1"/>
      <c r="F3792" s="1" t="s">
        <v>19299</v>
      </c>
      <c r="G3792" s="1" t="s">
        <v>19301</v>
      </c>
      <c r="H3792" s="1">
        <v>42075</v>
      </c>
      <c r="I3792" s="1">
        <v>1002786</v>
      </c>
      <c r="J3792" s="1">
        <v>40.363230000000001</v>
      </c>
      <c r="K3792" s="1">
        <v>-76.494389999999996</v>
      </c>
      <c r="L3792" s="1"/>
      <c r="M3792" s="1" t="s">
        <v>1501</v>
      </c>
      <c r="N3792" s="1" t="s">
        <v>18868</v>
      </c>
      <c r="O3792" s="1">
        <v>2022</v>
      </c>
      <c r="P3792" s="1">
        <v>17046</v>
      </c>
      <c r="Q3792" s="1" t="s">
        <v>19302</v>
      </c>
      <c r="R3792" s="1"/>
      <c r="S3792" s="1" t="s">
        <v>24358</v>
      </c>
      <c r="T3792" s="1" t="s">
        <v>6826</v>
      </c>
      <c r="U3792" s="1"/>
      <c r="V3792" s="1" t="s">
        <v>19303</v>
      </c>
      <c r="W3792" s="1" t="s">
        <v>6826</v>
      </c>
    </row>
    <row r="3793" spans="1:23" x14ac:dyDescent="0.25">
      <c r="A3793" s="1">
        <v>1001380</v>
      </c>
      <c r="B3793" s="5" t="str">
        <f>VLOOKUP(H3793,'FIPS Basin X-walk'!$A$2:$F$3224,6,FALSE)</f>
        <v>Wisconsin Arch</v>
      </c>
      <c r="C3793" s="1" t="s">
        <v>11118</v>
      </c>
      <c r="D3793" s="1"/>
      <c r="E3793" s="1"/>
      <c r="F3793" s="1" t="s">
        <v>8957</v>
      </c>
      <c r="G3793" s="1" t="s">
        <v>1585</v>
      </c>
      <c r="H3793" s="1">
        <v>17103</v>
      </c>
      <c r="I3793" s="1">
        <v>1001380</v>
      </c>
      <c r="J3793" s="1">
        <v>41.828699999999998</v>
      </c>
      <c r="K3793" s="1">
        <v>-89.4054</v>
      </c>
      <c r="L3793" s="1"/>
      <c r="M3793" s="1" t="s">
        <v>1488</v>
      </c>
      <c r="N3793" s="1" t="s">
        <v>10805</v>
      </c>
      <c r="O3793" s="1">
        <v>2022</v>
      </c>
      <c r="P3793" s="1">
        <v>61021</v>
      </c>
      <c r="Q3793" s="1" t="s">
        <v>24702</v>
      </c>
      <c r="R3793" s="1"/>
      <c r="S3793" s="1" t="s">
        <v>24355</v>
      </c>
      <c r="T3793" s="1" t="s">
        <v>6826</v>
      </c>
      <c r="U3793" s="1"/>
      <c r="V3793" s="1" t="s">
        <v>11119</v>
      </c>
      <c r="W3793" s="1" t="s">
        <v>6828</v>
      </c>
    </row>
    <row r="3794" spans="1:23" x14ac:dyDescent="0.25">
      <c r="A3794" s="1">
        <v>1001483</v>
      </c>
      <c r="B3794" s="5" t="str">
        <f>VLOOKUP(H3794,'FIPS Basin X-walk'!$A$2:$F$3224,6,FALSE)</f>
        <v>Florida Platform</v>
      </c>
      <c r="C3794" s="1" t="s">
        <v>9826</v>
      </c>
      <c r="D3794" s="1"/>
      <c r="E3794" s="1"/>
      <c r="F3794" s="1" t="s">
        <v>9827</v>
      </c>
      <c r="G3794" s="1" t="s">
        <v>1585</v>
      </c>
      <c r="H3794" s="1">
        <v>12071</v>
      </c>
      <c r="I3794" s="1">
        <v>1001483</v>
      </c>
      <c r="J3794" s="1">
        <v>26.6967</v>
      </c>
      <c r="K3794" s="1">
        <v>-81.783100000000005</v>
      </c>
      <c r="L3794" s="1"/>
      <c r="M3794" s="1" t="s">
        <v>1506</v>
      </c>
      <c r="N3794" s="1" t="s">
        <v>9619</v>
      </c>
      <c r="O3794" s="1">
        <v>2022</v>
      </c>
      <c r="P3794" s="1">
        <v>33905</v>
      </c>
      <c r="Q3794" s="1" t="s">
        <v>9828</v>
      </c>
      <c r="R3794" s="1"/>
      <c r="S3794" s="1" t="s">
        <v>24355</v>
      </c>
      <c r="T3794" s="1" t="s">
        <v>6826</v>
      </c>
      <c r="U3794" s="1"/>
      <c r="V3794" s="1" t="s">
        <v>9640</v>
      </c>
      <c r="W3794" s="1" t="s">
        <v>6828</v>
      </c>
    </row>
    <row r="3795" spans="1:23" x14ac:dyDescent="0.25">
      <c r="A3795" s="1">
        <v>1001353</v>
      </c>
      <c r="B3795" s="5" t="str">
        <f>VLOOKUP(H3795,'FIPS Basin X-walk'!$A$2:$F$3224,6,FALSE)</f>
        <v>Wisconsin Arch</v>
      </c>
      <c r="C3795" s="1" t="s">
        <v>11114</v>
      </c>
      <c r="D3795" s="1"/>
      <c r="E3795" s="1"/>
      <c r="F3795" s="1" t="s">
        <v>11115</v>
      </c>
      <c r="G3795" s="1" t="s">
        <v>1585</v>
      </c>
      <c r="H3795" s="1">
        <v>17103</v>
      </c>
      <c r="I3795" s="1">
        <v>1001353</v>
      </c>
      <c r="J3795" s="1">
        <v>41.774900000000002</v>
      </c>
      <c r="K3795" s="1">
        <v>-89.606700000000004</v>
      </c>
      <c r="L3795" s="1"/>
      <c r="M3795" s="1" t="s">
        <v>1488</v>
      </c>
      <c r="N3795" s="1" t="s">
        <v>10805</v>
      </c>
      <c r="O3795" s="1">
        <v>2022</v>
      </c>
      <c r="P3795" s="1">
        <v>61071</v>
      </c>
      <c r="Q3795" s="1" t="s">
        <v>11116</v>
      </c>
      <c r="R3795" s="1"/>
      <c r="S3795" s="1" t="s">
        <v>24355</v>
      </c>
      <c r="T3795" s="1" t="s">
        <v>6826</v>
      </c>
      <c r="U3795" s="1"/>
      <c r="V3795" s="1" t="s">
        <v>11117</v>
      </c>
      <c r="W3795" s="1" t="s">
        <v>6828</v>
      </c>
    </row>
    <row r="3796" spans="1:23" x14ac:dyDescent="0.25">
      <c r="A3796" s="1">
        <v>1001163</v>
      </c>
      <c r="B3796" s="5" t="str">
        <f>VLOOKUP(H3796,'FIPS Basin X-walk'!$A$2:$F$3224,6,FALSE)</f>
        <v>Piedmont-Blue Ridge Prov</v>
      </c>
      <c r="C3796" s="1" t="s">
        <v>7052</v>
      </c>
      <c r="D3796" s="1"/>
      <c r="E3796" s="1"/>
      <c r="F3796" s="1" t="s">
        <v>7053</v>
      </c>
      <c r="G3796" s="1" t="s">
        <v>1585</v>
      </c>
      <c r="H3796" s="1">
        <v>1081</v>
      </c>
      <c r="I3796" s="1">
        <v>1001163</v>
      </c>
      <c r="J3796" s="1">
        <v>32.609400000000001</v>
      </c>
      <c r="K3796" s="1">
        <v>-85.096100000000007</v>
      </c>
      <c r="L3796" s="1"/>
      <c r="M3796" s="1" t="s">
        <v>1482</v>
      </c>
      <c r="N3796" s="1" t="s">
        <v>6824</v>
      </c>
      <c r="O3796" s="1">
        <v>2022</v>
      </c>
      <c r="P3796" s="1">
        <v>36877</v>
      </c>
      <c r="Q3796" s="1" t="s">
        <v>7054</v>
      </c>
      <c r="R3796" s="1"/>
      <c r="S3796" s="1" t="s">
        <v>24355</v>
      </c>
      <c r="T3796" s="1" t="s">
        <v>6826</v>
      </c>
      <c r="U3796" s="1"/>
      <c r="V3796" s="1" t="s">
        <v>6827</v>
      </c>
      <c r="W3796" s="1" t="s">
        <v>6828</v>
      </c>
    </row>
    <row r="3797" spans="1:23" x14ac:dyDescent="0.25">
      <c r="A3797" s="1">
        <v>1010492</v>
      </c>
      <c r="B3797" s="5" t="str">
        <f>VLOOKUP(H3797,'FIPS Basin X-walk'!$A$2:$F$3224,6,FALSE)</f>
        <v>Piedmont-Blue Ridge Prov</v>
      </c>
      <c r="C3797" s="1" t="s">
        <v>7059</v>
      </c>
      <c r="D3797" s="1"/>
      <c r="E3797" s="1"/>
      <c r="F3797" s="1" t="s">
        <v>7060</v>
      </c>
      <c r="G3797" s="1" t="s">
        <v>7057</v>
      </c>
      <c r="H3797" s="1">
        <v>1081</v>
      </c>
      <c r="I3797" s="1">
        <v>1010492</v>
      </c>
      <c r="J3797" s="1">
        <v>32.514147000000001</v>
      </c>
      <c r="K3797" s="1">
        <v>-85.470860000000002</v>
      </c>
      <c r="L3797" s="1"/>
      <c r="M3797" s="1" t="s">
        <v>1482</v>
      </c>
      <c r="N3797" s="1" t="s">
        <v>6824</v>
      </c>
      <c r="O3797" s="1">
        <v>2022</v>
      </c>
      <c r="P3797" s="1">
        <v>36830</v>
      </c>
      <c r="Q3797" s="1" t="s">
        <v>24102</v>
      </c>
      <c r="R3797" s="1"/>
      <c r="S3797" s="1" t="s">
        <v>24435</v>
      </c>
      <c r="T3797" s="1" t="s">
        <v>6826</v>
      </c>
      <c r="U3797" s="1"/>
      <c r="V3797" s="1" t="s">
        <v>6884</v>
      </c>
      <c r="W3797" s="1" t="s">
        <v>6826</v>
      </c>
    </row>
    <row r="3798" spans="1:23" x14ac:dyDescent="0.25">
      <c r="A3798" s="1">
        <v>1002557</v>
      </c>
      <c r="B3798" s="5" t="str">
        <f>VLOOKUP(H3798,'FIPS Basin X-walk'!$A$2:$F$3224,6,FALSE)</f>
        <v>Atlantic Coast Basin</v>
      </c>
      <c r="C3798" s="1" t="s">
        <v>19796</v>
      </c>
      <c r="D3798" s="1"/>
      <c r="E3798" s="1"/>
      <c r="F3798" s="1" t="s">
        <v>19797</v>
      </c>
      <c r="G3798" s="1" t="s">
        <v>7057</v>
      </c>
      <c r="H3798" s="1">
        <v>45061</v>
      </c>
      <c r="I3798" s="1">
        <v>1002557</v>
      </c>
      <c r="J3798" s="1">
        <v>34.189266000000003</v>
      </c>
      <c r="K3798" s="1">
        <v>-80.284976999999998</v>
      </c>
      <c r="L3798" s="1"/>
      <c r="M3798" s="1" t="s">
        <v>1527</v>
      </c>
      <c r="N3798" s="1" t="s">
        <v>19642</v>
      </c>
      <c r="O3798" s="1">
        <v>2022</v>
      </c>
      <c r="P3798" s="1">
        <v>29010</v>
      </c>
      <c r="Q3798" s="1" t="s">
        <v>11121</v>
      </c>
      <c r="R3798" s="1"/>
      <c r="S3798" s="1" t="s">
        <v>24358</v>
      </c>
      <c r="T3798" s="1" t="s">
        <v>6826</v>
      </c>
      <c r="U3798" s="1"/>
      <c r="V3798" s="1" t="s">
        <v>6952</v>
      </c>
      <c r="W3798" s="1" t="s">
        <v>6826</v>
      </c>
    </row>
    <row r="3799" spans="1:23" x14ac:dyDescent="0.25">
      <c r="A3799" s="1">
        <v>1003627</v>
      </c>
      <c r="B3799" s="5" t="str">
        <f>VLOOKUP(H3799,'FIPS Basin X-walk'!$A$2:$F$3224,6,FALSE)</f>
        <v>Wisconsin Arch</v>
      </c>
      <c r="C3799" s="1" t="s">
        <v>11120</v>
      </c>
      <c r="D3799" s="1"/>
      <c r="E3799" s="1"/>
      <c r="F3799" s="1" t="s">
        <v>8957</v>
      </c>
      <c r="G3799" s="1" t="s">
        <v>7057</v>
      </c>
      <c r="H3799" s="1">
        <v>17103</v>
      </c>
      <c r="I3799" s="1">
        <v>1003627</v>
      </c>
      <c r="J3799" s="1">
        <v>41.734287000000002</v>
      </c>
      <c r="K3799" s="1">
        <v>-89.294905</v>
      </c>
      <c r="L3799" s="1"/>
      <c r="M3799" s="1" t="s">
        <v>1488</v>
      </c>
      <c r="N3799" s="1" t="s">
        <v>10805</v>
      </c>
      <c r="O3799" s="1">
        <v>2022</v>
      </c>
      <c r="P3799" s="1">
        <v>61021</v>
      </c>
      <c r="Q3799" s="1" t="s">
        <v>11121</v>
      </c>
      <c r="R3799" s="1"/>
      <c r="S3799" s="1" t="s">
        <v>24358</v>
      </c>
      <c r="T3799" s="1" t="s">
        <v>6826</v>
      </c>
      <c r="U3799" s="1"/>
      <c r="V3799" s="1" t="s">
        <v>6952</v>
      </c>
      <c r="W3799" s="1" t="s">
        <v>6826</v>
      </c>
    </row>
    <row r="3800" spans="1:23" x14ac:dyDescent="0.25">
      <c r="A3800" s="1">
        <v>1006153</v>
      </c>
      <c r="B3800" s="5" t="str">
        <f>VLOOKUP(H3800,'FIPS Basin X-walk'!$A$2:$F$3224,6,FALSE)</f>
        <v>Iowa Shelf</v>
      </c>
      <c r="C3800" s="1" t="s">
        <v>12146</v>
      </c>
      <c r="D3800" s="1"/>
      <c r="E3800" s="1"/>
      <c r="F3800" s="1" t="s">
        <v>12147</v>
      </c>
      <c r="G3800" s="1" t="s">
        <v>7057</v>
      </c>
      <c r="H3800" s="1">
        <v>19111</v>
      </c>
      <c r="I3800" s="1">
        <v>1006153</v>
      </c>
      <c r="J3800" s="1">
        <v>40.654021999999998</v>
      </c>
      <c r="K3800" s="1">
        <v>-91.316354000000004</v>
      </c>
      <c r="L3800" s="1"/>
      <c r="M3800" s="1" t="s">
        <v>1500</v>
      </c>
      <c r="N3800" s="1" t="s">
        <v>11970</v>
      </c>
      <c r="O3800" s="1">
        <v>2022</v>
      </c>
      <c r="P3800" s="1">
        <v>52627</v>
      </c>
      <c r="Q3800" s="1" t="s">
        <v>12148</v>
      </c>
      <c r="R3800" s="1"/>
      <c r="S3800" s="1" t="s">
        <v>24358</v>
      </c>
      <c r="T3800" s="1" t="s">
        <v>6826</v>
      </c>
      <c r="U3800" s="1"/>
      <c r="V3800" s="1" t="s">
        <v>12149</v>
      </c>
      <c r="W3800" s="1" t="s">
        <v>6826</v>
      </c>
    </row>
    <row r="3801" spans="1:23" x14ac:dyDescent="0.25">
      <c r="A3801" s="1">
        <v>1002268</v>
      </c>
      <c r="B3801" s="5" t="str">
        <f>VLOOKUP(H3801,'FIPS Basin X-walk'!$A$2:$F$3224,6,FALSE)</f>
        <v>Florida Platform</v>
      </c>
      <c r="C3801" s="1" t="s">
        <v>9831</v>
      </c>
      <c r="D3801" s="1"/>
      <c r="E3801" s="1" t="s">
        <v>6828</v>
      </c>
      <c r="F3801" s="1" t="s">
        <v>9827</v>
      </c>
      <c r="G3801" s="1" t="s">
        <v>7057</v>
      </c>
      <c r="H3801" s="1">
        <v>12071</v>
      </c>
      <c r="I3801" s="1">
        <v>1002268</v>
      </c>
      <c r="J3801" s="1">
        <v>26.631667</v>
      </c>
      <c r="K3801" s="1">
        <v>-81.761388999999994</v>
      </c>
      <c r="L3801" s="1"/>
      <c r="M3801" s="1" t="s">
        <v>1506</v>
      </c>
      <c r="N3801" s="1" t="s">
        <v>9619</v>
      </c>
      <c r="O3801" s="1">
        <v>2022</v>
      </c>
      <c r="P3801" s="1">
        <v>33905</v>
      </c>
      <c r="Q3801" s="1" t="s">
        <v>9832</v>
      </c>
      <c r="R3801" s="1"/>
      <c r="S3801" s="1" t="s">
        <v>24389</v>
      </c>
      <c r="T3801" s="1" t="s">
        <v>6826</v>
      </c>
      <c r="U3801" s="1"/>
      <c r="V3801" s="1" t="s">
        <v>9833</v>
      </c>
      <c r="W3801" s="1" t="s">
        <v>6828</v>
      </c>
    </row>
    <row r="3802" spans="1:23" x14ac:dyDescent="0.25">
      <c r="A3802" s="1">
        <v>1007991</v>
      </c>
      <c r="B3802" s="5" t="str">
        <f>VLOOKUP(H3802,'FIPS Basin X-walk'!$A$2:$F$3224,6,FALSE)</f>
        <v>Florida Platform</v>
      </c>
      <c r="C3802" s="1" t="s">
        <v>9829</v>
      </c>
      <c r="D3802" s="1"/>
      <c r="E3802" s="1"/>
      <c r="F3802" s="1" t="s">
        <v>9827</v>
      </c>
      <c r="G3802" s="1" t="s">
        <v>7057</v>
      </c>
      <c r="H3802" s="1">
        <v>12071</v>
      </c>
      <c r="I3802" s="1">
        <v>1007991</v>
      </c>
      <c r="J3802" s="1">
        <v>26.603183999999999</v>
      </c>
      <c r="K3802" s="1">
        <v>-81.768787000000003</v>
      </c>
      <c r="L3802" s="1"/>
      <c r="M3802" s="1" t="s">
        <v>1506</v>
      </c>
      <c r="N3802" s="1" t="s">
        <v>9619</v>
      </c>
      <c r="O3802" s="1">
        <v>2022</v>
      </c>
      <c r="P3802" s="1">
        <v>33913</v>
      </c>
      <c r="Q3802" s="1" t="s">
        <v>9830</v>
      </c>
      <c r="R3802" s="1"/>
      <c r="S3802" s="1" t="s">
        <v>24358</v>
      </c>
      <c r="T3802" s="1" t="s">
        <v>6826</v>
      </c>
      <c r="U3802" s="1"/>
      <c r="V3802" s="1" t="s">
        <v>6878</v>
      </c>
      <c r="W3802" s="1" t="s">
        <v>6826</v>
      </c>
    </row>
    <row r="3803" spans="1:23" x14ac:dyDescent="0.25">
      <c r="A3803" s="1">
        <v>1001293</v>
      </c>
      <c r="B3803" s="5" t="str">
        <f>VLOOKUP(H3803,'FIPS Basin X-walk'!$A$2:$F$3224,6,FALSE)</f>
        <v>Iowa Shelf</v>
      </c>
      <c r="C3803" s="1" t="s">
        <v>12153</v>
      </c>
      <c r="D3803" s="1"/>
      <c r="E3803" s="1" t="s">
        <v>6828</v>
      </c>
      <c r="F3803" s="1" t="s">
        <v>12154</v>
      </c>
      <c r="G3803" s="1" t="s">
        <v>7057</v>
      </c>
      <c r="H3803" s="1">
        <v>19111</v>
      </c>
      <c r="I3803" s="1">
        <v>1001293</v>
      </c>
      <c r="J3803" s="1">
        <v>40.388100000000001</v>
      </c>
      <c r="K3803" s="1">
        <v>-91.397999999999996</v>
      </c>
      <c r="L3803" s="1"/>
      <c r="M3803" s="1" t="s">
        <v>1500</v>
      </c>
      <c r="N3803" s="1" t="s">
        <v>11970</v>
      </c>
      <c r="O3803" s="1">
        <v>2022</v>
      </c>
      <c r="P3803" s="1">
        <v>52632</v>
      </c>
      <c r="Q3803" s="1" t="s">
        <v>12155</v>
      </c>
      <c r="R3803" s="1"/>
      <c r="S3803" s="1" t="s">
        <v>24454</v>
      </c>
      <c r="T3803" s="1" t="s">
        <v>6828</v>
      </c>
      <c r="U3803" s="1"/>
      <c r="V3803" s="1" t="s">
        <v>12156</v>
      </c>
      <c r="W3803" s="1" t="s">
        <v>6828</v>
      </c>
    </row>
    <row r="3804" spans="1:23" x14ac:dyDescent="0.25">
      <c r="A3804" s="1">
        <v>1003265</v>
      </c>
      <c r="B3804" s="5" t="str">
        <f>VLOOKUP(H3804,'FIPS Basin X-walk'!$A$2:$F$3224,6,FALSE)</f>
        <v>Piedmont-Blue Ridge Prov</v>
      </c>
      <c r="C3804" s="1" t="s">
        <v>7055</v>
      </c>
      <c r="D3804" s="1"/>
      <c r="E3804" s="1"/>
      <c r="F3804" s="1" t="s">
        <v>7056</v>
      </c>
      <c r="G3804" s="1" t="s">
        <v>7057</v>
      </c>
      <c r="H3804" s="1">
        <v>1081</v>
      </c>
      <c r="I3804" s="1">
        <v>1003265</v>
      </c>
      <c r="J3804" s="1">
        <v>32.647370000000002</v>
      </c>
      <c r="K3804" s="1">
        <v>-85.369460000000004</v>
      </c>
      <c r="L3804" s="1"/>
      <c r="M3804" s="1" t="s">
        <v>1482</v>
      </c>
      <c r="N3804" s="1" t="s">
        <v>6824</v>
      </c>
      <c r="O3804" s="1">
        <v>2022</v>
      </c>
      <c r="P3804" s="1">
        <v>36804</v>
      </c>
      <c r="Q3804" s="1" t="s">
        <v>7058</v>
      </c>
      <c r="R3804" s="1"/>
      <c r="S3804" s="1" t="s">
        <v>24358</v>
      </c>
      <c r="T3804" s="1" t="s">
        <v>6826</v>
      </c>
      <c r="U3804" s="1"/>
      <c r="V3804" s="1" t="s">
        <v>6878</v>
      </c>
      <c r="W3804" s="1" t="s">
        <v>6826</v>
      </c>
    </row>
    <row r="3805" spans="1:23" x14ac:dyDescent="0.25">
      <c r="A3805" s="1">
        <v>1003706</v>
      </c>
      <c r="B3805" s="5" t="str">
        <f>VLOOKUP(H3805,'FIPS Basin X-walk'!$A$2:$F$3224,6,FALSE)</f>
        <v>Black Warrior Basin</v>
      </c>
      <c r="C3805" s="1" t="s">
        <v>15311</v>
      </c>
      <c r="D3805" s="1"/>
      <c r="E3805" s="1"/>
      <c r="F3805" s="1" t="s">
        <v>15312</v>
      </c>
      <c r="G3805" s="1" t="s">
        <v>7057</v>
      </c>
      <c r="H3805" s="1">
        <v>28081</v>
      </c>
      <c r="I3805" s="1">
        <v>1003706</v>
      </c>
      <c r="J3805" s="1">
        <v>34.232236</v>
      </c>
      <c r="K3805" s="1">
        <v>-88.710560999999998</v>
      </c>
      <c r="L3805" s="1"/>
      <c r="M3805" s="1" t="s">
        <v>1523</v>
      </c>
      <c r="N3805" s="1" t="s">
        <v>15181</v>
      </c>
      <c r="O3805" s="1">
        <v>2022</v>
      </c>
      <c r="P3805" s="1">
        <v>38804</v>
      </c>
      <c r="Q3805" s="1" t="s">
        <v>25157</v>
      </c>
      <c r="R3805" s="1"/>
      <c r="S3805" s="1" t="s">
        <v>24966</v>
      </c>
      <c r="T3805" s="1" t="s">
        <v>6826</v>
      </c>
      <c r="U3805" s="1"/>
      <c r="V3805" s="1" t="s">
        <v>12644</v>
      </c>
      <c r="W3805" s="1" t="s">
        <v>6826</v>
      </c>
    </row>
    <row r="3806" spans="1:23" x14ac:dyDescent="0.25">
      <c r="A3806" s="1">
        <v>1012918</v>
      </c>
      <c r="B3806" s="5" t="str">
        <f>VLOOKUP(H3806,'FIPS Basin X-walk'!$A$2:$F$3224,6,FALSE)</f>
        <v>Iowa Shelf</v>
      </c>
      <c r="C3806" s="1" t="s">
        <v>12150</v>
      </c>
      <c r="D3806" s="1"/>
      <c r="E3806" s="1"/>
      <c r="F3806" s="1" t="s">
        <v>12151</v>
      </c>
      <c r="G3806" s="1" t="s">
        <v>7057</v>
      </c>
      <c r="H3806" s="1">
        <v>19111</v>
      </c>
      <c r="I3806" s="1">
        <v>1012918</v>
      </c>
      <c r="J3806" s="1">
        <v>40.69</v>
      </c>
      <c r="K3806" s="1">
        <v>-91.23</v>
      </c>
      <c r="L3806" s="1"/>
      <c r="M3806" s="1" t="s">
        <v>1500</v>
      </c>
      <c r="N3806" s="1" t="s">
        <v>11970</v>
      </c>
      <c r="O3806" s="1">
        <v>2022</v>
      </c>
      <c r="P3806" s="1">
        <v>52658</v>
      </c>
      <c r="Q3806" s="1" t="s">
        <v>12152</v>
      </c>
      <c r="R3806" s="1"/>
      <c r="S3806" s="1" t="s">
        <v>24572</v>
      </c>
      <c r="T3806" s="1" t="s">
        <v>6826</v>
      </c>
      <c r="U3806" s="1"/>
      <c r="V3806" s="1" t="s">
        <v>26563</v>
      </c>
      <c r="W3806" s="1" t="s">
        <v>6826</v>
      </c>
    </row>
    <row r="3807" spans="1:23" x14ac:dyDescent="0.25">
      <c r="A3807" s="1">
        <v>1009101</v>
      </c>
      <c r="B3807" s="5" t="str">
        <f>VLOOKUP(H3807,'FIPS Basin X-walk'!$A$2:$F$3224,6,FALSE)</f>
        <v>Michigan Basin</v>
      </c>
      <c r="C3807" s="1" t="s">
        <v>26067</v>
      </c>
      <c r="D3807" s="1"/>
      <c r="E3807" s="1"/>
      <c r="F3807" s="1" t="s">
        <v>14336</v>
      </c>
      <c r="G3807" s="1" t="s">
        <v>4046</v>
      </c>
      <c r="H3807" s="1">
        <v>26089</v>
      </c>
      <c r="I3807" s="1">
        <v>1009101</v>
      </c>
      <c r="J3807" s="1">
        <v>44.780650000000001</v>
      </c>
      <c r="K3807" s="1">
        <v>-85.639629999999997</v>
      </c>
      <c r="L3807" s="1"/>
      <c r="M3807" s="1" t="s">
        <v>1493</v>
      </c>
      <c r="N3807" s="1" t="s">
        <v>14185</v>
      </c>
      <c r="O3807" s="1">
        <v>2022</v>
      </c>
      <c r="P3807" s="1">
        <v>49684</v>
      </c>
      <c r="Q3807" s="1" t="s">
        <v>949</v>
      </c>
      <c r="R3807" s="1"/>
      <c r="S3807" s="1">
        <v>211130</v>
      </c>
      <c r="T3807" s="1" t="s">
        <v>6826</v>
      </c>
      <c r="U3807" s="1"/>
      <c r="V3807" s="1" t="s">
        <v>24878</v>
      </c>
      <c r="W3807" s="1" t="s">
        <v>6826</v>
      </c>
    </row>
    <row r="3808" spans="1:23" x14ac:dyDescent="0.25">
      <c r="A3808" s="1">
        <v>1012582</v>
      </c>
      <c r="B3808" s="5" t="str">
        <f>VLOOKUP(H3808,'FIPS Basin X-walk'!$A$2:$F$3224,6,FALSE)</f>
        <v>Michigan Basin</v>
      </c>
      <c r="C3808" s="1" t="s">
        <v>26067</v>
      </c>
      <c r="D3808" s="1"/>
      <c r="E3808" s="1"/>
      <c r="F3808" s="1" t="s">
        <v>14336</v>
      </c>
      <c r="G3808" s="1" t="s">
        <v>4046</v>
      </c>
      <c r="H3808" s="1">
        <v>26089</v>
      </c>
      <c r="I3808" s="1">
        <v>1012582</v>
      </c>
      <c r="J3808" s="1">
        <v>44.780650000000001</v>
      </c>
      <c r="K3808" s="1">
        <v>-85.639629999999997</v>
      </c>
      <c r="L3808" s="1"/>
      <c r="M3808" s="1" t="s">
        <v>1493</v>
      </c>
      <c r="N3808" s="1" t="s">
        <v>14185</v>
      </c>
      <c r="O3808" s="1">
        <v>2022</v>
      </c>
      <c r="P3808" s="1">
        <v>49684</v>
      </c>
      <c r="Q3808" s="1" t="s">
        <v>672</v>
      </c>
      <c r="R3808" s="1"/>
      <c r="S3808" s="1">
        <v>211130</v>
      </c>
      <c r="T3808" s="1" t="s">
        <v>6826</v>
      </c>
      <c r="U3808" s="1"/>
      <c r="V3808" s="1" t="s">
        <v>24878</v>
      </c>
      <c r="W3808" s="1" t="s">
        <v>6826</v>
      </c>
    </row>
    <row r="3809" spans="1:23" x14ac:dyDescent="0.25">
      <c r="A3809" s="1">
        <v>1014556</v>
      </c>
      <c r="B3809" s="5" t="str">
        <f>VLOOKUP(H3809,'FIPS Basin X-walk'!$A$2:$F$3224,6,FALSE)</f>
        <v>Michigan Basin</v>
      </c>
      <c r="C3809" s="1" t="s">
        <v>24876</v>
      </c>
      <c r="D3809" s="1"/>
      <c r="E3809" s="1"/>
      <c r="F3809" s="1" t="s">
        <v>14336</v>
      </c>
      <c r="G3809" s="1" t="s">
        <v>4046</v>
      </c>
      <c r="H3809" s="1">
        <v>26089</v>
      </c>
      <c r="I3809" s="1">
        <v>1014556</v>
      </c>
      <c r="J3809" s="1">
        <v>44.781319211642298</v>
      </c>
      <c r="K3809" s="1">
        <v>-85.639361863440499</v>
      </c>
      <c r="L3809" s="1"/>
      <c r="M3809" s="1" t="s">
        <v>1493</v>
      </c>
      <c r="N3809" s="1" t="s">
        <v>14185</v>
      </c>
      <c r="O3809" s="1">
        <v>2022</v>
      </c>
      <c r="P3809" s="1">
        <v>49684</v>
      </c>
      <c r="Q3809" s="1" t="s">
        <v>27217</v>
      </c>
      <c r="R3809" s="1"/>
      <c r="S3809" s="1">
        <v>486210</v>
      </c>
      <c r="T3809" s="1" t="s">
        <v>6826</v>
      </c>
      <c r="U3809" s="1"/>
      <c r="V3809" s="1" t="s">
        <v>27218</v>
      </c>
      <c r="W3809" s="1" t="s">
        <v>6826</v>
      </c>
    </row>
    <row r="3810" spans="1:23" x14ac:dyDescent="0.25">
      <c r="A3810" s="1">
        <v>1014560</v>
      </c>
      <c r="B3810" s="5" t="str">
        <f>VLOOKUP(H3810,'FIPS Basin X-walk'!$A$2:$F$3224,6,FALSE)</f>
        <v>Michigan Basin</v>
      </c>
      <c r="C3810" s="1" t="s">
        <v>24876</v>
      </c>
      <c r="D3810" s="1"/>
      <c r="E3810" s="1"/>
      <c r="F3810" s="1" t="s">
        <v>14336</v>
      </c>
      <c r="G3810" s="1" t="s">
        <v>4046</v>
      </c>
      <c r="H3810" s="1">
        <v>26089</v>
      </c>
      <c r="I3810" s="1">
        <v>1014560</v>
      </c>
      <c r="J3810" s="1">
        <v>44.781319211642298</v>
      </c>
      <c r="K3810" s="1">
        <v>-85.639361863440499</v>
      </c>
      <c r="L3810" s="1"/>
      <c r="M3810" s="1" t="s">
        <v>1493</v>
      </c>
      <c r="N3810" s="1" t="s">
        <v>14185</v>
      </c>
      <c r="O3810" s="1">
        <v>2022</v>
      </c>
      <c r="P3810" s="1">
        <v>49684</v>
      </c>
      <c r="Q3810" s="1" t="s">
        <v>27225</v>
      </c>
      <c r="R3810" s="1"/>
      <c r="S3810" s="1">
        <v>211130</v>
      </c>
      <c r="T3810" s="1" t="s">
        <v>6826</v>
      </c>
      <c r="U3810" s="1"/>
      <c r="V3810" s="1" t="s">
        <v>27218</v>
      </c>
      <c r="W3810" s="1" t="s">
        <v>6826</v>
      </c>
    </row>
    <row r="3811" spans="1:23" x14ac:dyDescent="0.25">
      <c r="A3811" s="1">
        <v>1003257</v>
      </c>
      <c r="B3811" s="5" t="str">
        <f>VLOOKUP(H3811,'FIPS Basin X-walk'!$A$2:$F$3224,6,FALSE)</f>
        <v>Michigan Basin</v>
      </c>
      <c r="C3811" s="1" t="s">
        <v>14414</v>
      </c>
      <c r="D3811" s="1"/>
      <c r="E3811" s="1"/>
      <c r="F3811" s="1" t="s">
        <v>14415</v>
      </c>
      <c r="G3811" s="1" t="s">
        <v>14413</v>
      </c>
      <c r="H3811" s="1">
        <v>26089</v>
      </c>
      <c r="I3811" s="1">
        <v>1003257</v>
      </c>
      <c r="J3811" s="1">
        <v>44.870961999999999</v>
      </c>
      <c r="K3811" s="1">
        <v>-85.910009000000002</v>
      </c>
      <c r="L3811" s="1"/>
      <c r="M3811" s="1" t="s">
        <v>1493</v>
      </c>
      <c r="N3811" s="1" t="s">
        <v>14185</v>
      </c>
      <c r="O3811" s="1">
        <v>2022</v>
      </c>
      <c r="P3811" s="1">
        <v>49664</v>
      </c>
      <c r="Q3811" s="1" t="s">
        <v>14416</v>
      </c>
      <c r="R3811" s="1"/>
      <c r="S3811" s="1" t="s">
        <v>24358</v>
      </c>
      <c r="T3811" s="1" t="s">
        <v>6826</v>
      </c>
      <c r="U3811" s="1"/>
      <c r="V3811" s="1" t="s">
        <v>6878</v>
      </c>
      <c r="W3811" s="1" t="s">
        <v>6826</v>
      </c>
    </row>
    <row r="3812" spans="1:23" x14ac:dyDescent="0.25">
      <c r="A3812" s="1">
        <v>1006851</v>
      </c>
      <c r="B3812" s="5" t="str">
        <f>VLOOKUP(H3812,'FIPS Basin X-walk'!$A$2:$F$3224,6,FALSE)</f>
        <v>Mid-Gulf Coast Basin</v>
      </c>
      <c r="C3812" s="1" t="s">
        <v>15313</v>
      </c>
      <c r="D3812" s="1"/>
      <c r="E3812" s="1"/>
      <c r="F3812" s="1" t="s">
        <v>15314</v>
      </c>
      <c r="G3812" s="1" t="s">
        <v>15315</v>
      </c>
      <c r="H3812" s="1">
        <v>28083</v>
      </c>
      <c r="I3812" s="1">
        <v>1006851</v>
      </c>
      <c r="J3812" s="1">
        <v>33.415689</v>
      </c>
      <c r="K3812" s="1">
        <v>-90.243230999999994</v>
      </c>
      <c r="L3812" s="1"/>
      <c r="M3812" s="1" t="s">
        <v>1523</v>
      </c>
      <c r="N3812" s="1" t="s">
        <v>15181</v>
      </c>
      <c r="O3812" s="1">
        <v>2022</v>
      </c>
      <c r="P3812" s="1">
        <v>38954</v>
      </c>
      <c r="Q3812" s="1" t="s">
        <v>15316</v>
      </c>
      <c r="R3812" s="1"/>
      <c r="S3812" s="1" t="s">
        <v>24358</v>
      </c>
      <c r="T3812" s="1" t="s">
        <v>6826</v>
      </c>
      <c r="U3812" s="1"/>
      <c r="V3812" s="1" t="s">
        <v>25768</v>
      </c>
      <c r="W3812" s="1" t="s">
        <v>6826</v>
      </c>
    </row>
    <row r="3813" spans="1:23" x14ac:dyDescent="0.25">
      <c r="A3813" s="1">
        <v>1005639</v>
      </c>
      <c r="B3813" s="5" t="str">
        <f>VLOOKUP(H3813,'FIPS Basin X-walk'!$A$2:$F$3224,6,FALSE)</f>
        <v>Appalachian Basin (Eastern Overthrust Area)</v>
      </c>
      <c r="C3813" s="1" t="s">
        <v>19304</v>
      </c>
      <c r="D3813" s="1"/>
      <c r="E3813" s="1" t="s">
        <v>6828</v>
      </c>
      <c r="F3813" s="1" t="s">
        <v>19305</v>
      </c>
      <c r="G3813" s="1" t="s">
        <v>19306</v>
      </c>
      <c r="H3813" s="1">
        <v>42077</v>
      </c>
      <c r="I3813" s="1">
        <v>1005639</v>
      </c>
      <c r="J3813" s="1">
        <v>40.687646000000001</v>
      </c>
      <c r="K3813" s="1">
        <v>-75.506304999999998</v>
      </c>
      <c r="L3813" s="1"/>
      <c r="M3813" s="1" t="s">
        <v>1501</v>
      </c>
      <c r="N3813" s="1" t="s">
        <v>18868</v>
      </c>
      <c r="O3813" s="1">
        <v>2022</v>
      </c>
      <c r="P3813" s="1">
        <v>18052</v>
      </c>
      <c r="Q3813" s="1" t="s">
        <v>19307</v>
      </c>
      <c r="R3813" s="1"/>
      <c r="S3813" s="1" t="s">
        <v>24441</v>
      </c>
      <c r="T3813" s="1" t="s">
        <v>6826</v>
      </c>
      <c r="U3813" s="1"/>
      <c r="V3813" s="1" t="s">
        <v>7144</v>
      </c>
      <c r="W3813" s="1" t="s">
        <v>6826</v>
      </c>
    </row>
    <row r="3814" spans="1:23" x14ac:dyDescent="0.25">
      <c r="A3814" s="1">
        <v>1001991</v>
      </c>
      <c r="B3814" s="5" t="str">
        <f>VLOOKUP(H3814,'FIPS Basin X-walk'!$A$2:$F$3224,6,FALSE)</f>
        <v>Michigan Basin</v>
      </c>
      <c r="C3814" s="1" t="s">
        <v>14417</v>
      </c>
      <c r="D3814" s="1"/>
      <c r="E3814" s="1"/>
      <c r="F3814" s="1" t="s">
        <v>14418</v>
      </c>
      <c r="G3814" s="1" t="s">
        <v>14419</v>
      </c>
      <c r="H3814" s="1">
        <v>26091</v>
      </c>
      <c r="I3814" s="1">
        <v>1001991</v>
      </c>
      <c r="J3814" s="1">
        <v>41.885176999999999</v>
      </c>
      <c r="K3814" s="1">
        <v>-84.059028999999995</v>
      </c>
      <c r="L3814" s="1"/>
      <c r="M3814" s="1" t="s">
        <v>1493</v>
      </c>
      <c r="N3814" s="1" t="s">
        <v>14185</v>
      </c>
      <c r="O3814" s="1">
        <v>2022</v>
      </c>
      <c r="P3814" s="1">
        <v>49221</v>
      </c>
      <c r="Q3814" s="1" t="s">
        <v>14420</v>
      </c>
      <c r="R3814" s="1"/>
      <c r="S3814" s="1" t="s">
        <v>24358</v>
      </c>
      <c r="T3814" s="1" t="s">
        <v>6826</v>
      </c>
      <c r="U3814" s="1"/>
      <c r="V3814" s="1" t="s">
        <v>6952</v>
      </c>
      <c r="W3814" s="1" t="s">
        <v>6826</v>
      </c>
    </row>
    <row r="3815" spans="1:23" x14ac:dyDescent="0.25">
      <c r="A3815" s="1">
        <v>1004136</v>
      </c>
      <c r="B3815" s="5" t="str">
        <f>VLOOKUP(H3815,'FIPS Basin X-walk'!$A$2:$F$3224,6,FALSE)</f>
        <v>Atlantic Coast Basin</v>
      </c>
      <c r="C3815" s="1" t="s">
        <v>25234</v>
      </c>
      <c r="D3815" s="1"/>
      <c r="E3815" s="1"/>
      <c r="F3815" s="1" t="s">
        <v>17385</v>
      </c>
      <c r="G3815" s="1" t="s">
        <v>17386</v>
      </c>
      <c r="H3815" s="1">
        <v>37107</v>
      </c>
      <c r="I3815" s="1">
        <v>1004136</v>
      </c>
      <c r="J3815" s="1">
        <v>35.330599999999997</v>
      </c>
      <c r="K3815" s="1">
        <v>-77.477199999999996</v>
      </c>
      <c r="L3815" s="1"/>
      <c r="M3815" s="1" t="s">
        <v>1530</v>
      </c>
      <c r="N3815" s="1" t="s">
        <v>17213</v>
      </c>
      <c r="O3815" s="1">
        <v>2022</v>
      </c>
      <c r="P3815" s="1">
        <v>28530</v>
      </c>
      <c r="Q3815" s="1" t="s">
        <v>25235</v>
      </c>
      <c r="R3815" s="1"/>
      <c r="S3815" s="1" t="s">
        <v>24414</v>
      </c>
      <c r="T3815" s="1" t="s">
        <v>6826</v>
      </c>
      <c r="U3815" s="1"/>
      <c r="V3815" s="1" t="s">
        <v>25236</v>
      </c>
      <c r="W3815" s="1" t="s">
        <v>6826</v>
      </c>
    </row>
    <row r="3816" spans="1:23" x14ac:dyDescent="0.25">
      <c r="A3816" s="1">
        <v>1005026</v>
      </c>
      <c r="B3816" s="5" t="str">
        <f>VLOOKUP(H3816,'FIPS Basin X-walk'!$A$2:$F$3224,6,FALSE)</f>
        <v>Atlantic Coast Basin</v>
      </c>
      <c r="C3816" s="1" t="s">
        <v>17387</v>
      </c>
      <c r="D3816" s="1"/>
      <c r="E3816" s="1"/>
      <c r="F3816" s="1" t="s">
        <v>11660</v>
      </c>
      <c r="G3816" s="1" t="s">
        <v>17386</v>
      </c>
      <c r="H3816" s="1">
        <v>37107</v>
      </c>
      <c r="I3816" s="1">
        <v>1005026</v>
      </c>
      <c r="J3816" s="1">
        <v>35.293570000000003</v>
      </c>
      <c r="K3816" s="1">
        <v>-77.713340000000002</v>
      </c>
      <c r="L3816" s="1"/>
      <c r="M3816" s="1" t="s">
        <v>1530</v>
      </c>
      <c r="N3816" s="1" t="s">
        <v>17213</v>
      </c>
      <c r="O3816" s="1">
        <v>2022</v>
      </c>
      <c r="P3816" s="1">
        <v>28551</v>
      </c>
      <c r="Q3816" s="1" t="s">
        <v>17388</v>
      </c>
      <c r="R3816" s="1"/>
      <c r="S3816" s="1" t="s">
        <v>24358</v>
      </c>
      <c r="T3816" s="1" t="s">
        <v>6826</v>
      </c>
      <c r="U3816" s="1"/>
      <c r="V3816" s="1" t="s">
        <v>25448</v>
      </c>
      <c r="W3816" s="1" t="s">
        <v>6826</v>
      </c>
    </row>
    <row r="3817" spans="1:23" x14ac:dyDescent="0.25">
      <c r="A3817" s="1">
        <v>1011975</v>
      </c>
      <c r="B3817" s="5" t="str">
        <f>VLOOKUP(H3817,'FIPS Basin X-walk'!$A$2:$F$3224,6,FALSE)</f>
        <v>East Texas Basin</v>
      </c>
      <c r="C3817" s="1" t="s">
        <v>26426</v>
      </c>
      <c r="D3817" s="1"/>
      <c r="E3817" s="1"/>
      <c r="F3817" s="1" t="s">
        <v>1577</v>
      </c>
      <c r="G3817" s="1" t="s">
        <v>1929</v>
      </c>
      <c r="H3817" s="1">
        <v>48289</v>
      </c>
      <c r="I3817" s="1">
        <v>1011975</v>
      </c>
      <c r="J3817" s="1">
        <v>31.457167029046001</v>
      </c>
      <c r="K3817" s="1">
        <v>-96.058866846538393</v>
      </c>
      <c r="L3817" s="1"/>
      <c r="M3817" s="1" t="s">
        <v>1485</v>
      </c>
      <c r="N3817" s="1" t="s">
        <v>9148</v>
      </c>
      <c r="O3817" s="1">
        <v>2022</v>
      </c>
      <c r="P3817" s="1">
        <v>79705</v>
      </c>
      <c r="Q3817" s="1" t="s">
        <v>26427</v>
      </c>
      <c r="R3817" s="1"/>
      <c r="S3817" s="1">
        <v>211130</v>
      </c>
      <c r="T3817" s="1" t="s">
        <v>6826</v>
      </c>
      <c r="U3817" s="1"/>
      <c r="V3817" s="1" t="s">
        <v>20782</v>
      </c>
      <c r="W3817" s="1" t="s">
        <v>6826</v>
      </c>
    </row>
    <row r="3818" spans="1:23" x14ac:dyDescent="0.25">
      <c r="A3818" s="1">
        <v>1007189</v>
      </c>
      <c r="B3818" s="5" t="str">
        <f>VLOOKUP(H3818,'FIPS Basin X-walk'!$A$2:$F$3224,6,FALSE)</f>
        <v>S.GA Sedimentary Prov</v>
      </c>
      <c r="C3818" s="1" t="s">
        <v>9839</v>
      </c>
      <c r="D3818" s="1"/>
      <c r="E3818" s="1"/>
      <c r="F3818" s="1" t="s">
        <v>9840</v>
      </c>
      <c r="G3818" s="1" t="s">
        <v>1929</v>
      </c>
      <c r="H3818" s="1">
        <v>12073</v>
      </c>
      <c r="I3818" s="1">
        <v>1007189</v>
      </c>
      <c r="J3818" s="1">
        <v>30.452200000000001</v>
      </c>
      <c r="K3818" s="1">
        <v>-84.4</v>
      </c>
      <c r="L3818" s="1"/>
      <c r="M3818" s="1" t="s">
        <v>1506</v>
      </c>
      <c r="N3818" s="1" t="s">
        <v>9619</v>
      </c>
      <c r="O3818" s="1">
        <v>2022</v>
      </c>
      <c r="P3818" s="1">
        <v>32304</v>
      </c>
      <c r="Q3818" s="1" t="s">
        <v>9841</v>
      </c>
      <c r="R3818" s="1"/>
      <c r="S3818" s="1" t="s">
        <v>24355</v>
      </c>
      <c r="T3818" s="1" t="s">
        <v>6826</v>
      </c>
      <c r="U3818" s="1"/>
      <c r="V3818" s="1" t="s">
        <v>24396</v>
      </c>
      <c r="W3818" s="1" t="s">
        <v>6828</v>
      </c>
    </row>
    <row r="3819" spans="1:23" x14ac:dyDescent="0.25">
      <c r="A3819" s="1">
        <v>1005391</v>
      </c>
      <c r="B3819" s="5" t="str">
        <f>VLOOKUP(H3819,'FIPS Basin X-walk'!$A$2:$F$3224,6,FALSE)</f>
        <v>East Texas Basin</v>
      </c>
      <c r="C3819" s="1" t="s">
        <v>21395</v>
      </c>
      <c r="D3819" s="1"/>
      <c r="E3819" s="1"/>
      <c r="F3819" s="1" t="s">
        <v>17950</v>
      </c>
      <c r="G3819" s="1" t="s">
        <v>9836</v>
      </c>
      <c r="H3819" s="1">
        <v>48289</v>
      </c>
      <c r="I3819" s="1">
        <v>1005391</v>
      </c>
      <c r="J3819" s="1">
        <v>31.320273</v>
      </c>
      <c r="K3819" s="1">
        <v>-96.173912000000001</v>
      </c>
      <c r="L3819" s="1"/>
      <c r="M3819" s="1" t="s">
        <v>1485</v>
      </c>
      <c r="N3819" s="1" t="s">
        <v>9148</v>
      </c>
      <c r="O3819" s="1">
        <v>2022</v>
      </c>
      <c r="P3819" s="1">
        <v>75846</v>
      </c>
      <c r="Q3819" s="1" t="s">
        <v>767</v>
      </c>
      <c r="R3819" s="1"/>
      <c r="S3819" s="1" t="s">
        <v>24399</v>
      </c>
      <c r="T3819" s="1" t="s">
        <v>6826</v>
      </c>
      <c r="U3819" s="1"/>
      <c r="V3819" s="1" t="s">
        <v>8864</v>
      </c>
      <c r="W3819" s="1" t="s">
        <v>6826</v>
      </c>
    </row>
    <row r="3820" spans="1:23" x14ac:dyDescent="0.25">
      <c r="A3820" s="1">
        <v>1005832</v>
      </c>
      <c r="B3820" s="5" t="str">
        <f>VLOOKUP(H3820,'FIPS Basin X-walk'!$A$2:$F$3224,6,FALSE)</f>
        <v>East Texas Basin</v>
      </c>
      <c r="C3820" s="1" t="s">
        <v>21392</v>
      </c>
      <c r="D3820" s="1"/>
      <c r="E3820" s="1" t="s">
        <v>6828</v>
      </c>
      <c r="F3820" s="1" t="s">
        <v>21393</v>
      </c>
      <c r="G3820" s="1" t="s">
        <v>9836</v>
      </c>
      <c r="H3820" s="1">
        <v>48289</v>
      </c>
      <c r="I3820" s="1">
        <v>1005832</v>
      </c>
      <c r="J3820" s="1">
        <v>31.354801999999999</v>
      </c>
      <c r="K3820" s="1">
        <v>-96.165199000000001</v>
      </c>
      <c r="L3820" s="1"/>
      <c r="M3820" s="1" t="s">
        <v>1485</v>
      </c>
      <c r="N3820" s="1" t="s">
        <v>9148</v>
      </c>
      <c r="O3820" s="1">
        <v>2022</v>
      </c>
      <c r="P3820" s="1">
        <v>75846</v>
      </c>
      <c r="Q3820" s="1" t="s">
        <v>21394</v>
      </c>
      <c r="R3820" s="1"/>
      <c r="S3820" s="1" t="s">
        <v>24372</v>
      </c>
      <c r="T3820" s="1" t="s">
        <v>6826</v>
      </c>
      <c r="U3820" s="1"/>
      <c r="V3820" s="1" t="s">
        <v>7021</v>
      </c>
      <c r="W3820" s="1" t="s">
        <v>6826</v>
      </c>
    </row>
    <row r="3821" spans="1:23" x14ac:dyDescent="0.25">
      <c r="A3821" s="1">
        <v>1000054</v>
      </c>
      <c r="B3821" s="5" t="str">
        <f>VLOOKUP(H3821,'FIPS Basin X-walk'!$A$2:$F$3224,6,FALSE)</f>
        <v>S.GA Sedimentary Prov</v>
      </c>
      <c r="C3821" s="1" t="s">
        <v>9834</v>
      </c>
      <c r="D3821" s="1"/>
      <c r="E3821" s="1"/>
      <c r="F3821" s="1" t="s">
        <v>9835</v>
      </c>
      <c r="G3821" s="1" t="s">
        <v>9836</v>
      </c>
      <c r="H3821" s="1">
        <v>12073</v>
      </c>
      <c r="I3821" s="1">
        <v>1000054</v>
      </c>
      <c r="J3821" s="1">
        <v>30.438668</v>
      </c>
      <c r="K3821" s="1">
        <v>-84.332457000000005</v>
      </c>
      <c r="L3821" s="1"/>
      <c r="M3821" s="1" t="s">
        <v>1506</v>
      </c>
      <c r="N3821" s="1" t="s">
        <v>9619</v>
      </c>
      <c r="O3821" s="1">
        <v>2022</v>
      </c>
      <c r="P3821" s="1">
        <v>32304</v>
      </c>
      <c r="Q3821" s="1" t="s">
        <v>1304</v>
      </c>
      <c r="R3821" s="1"/>
      <c r="S3821" s="1" t="s">
        <v>24359</v>
      </c>
      <c r="T3821" s="1" t="s">
        <v>6826</v>
      </c>
      <c r="U3821" s="1"/>
      <c r="V3821" s="1" t="s">
        <v>24396</v>
      </c>
      <c r="W3821" s="1" t="s">
        <v>6826</v>
      </c>
    </row>
    <row r="3822" spans="1:23" x14ac:dyDescent="0.25">
      <c r="A3822" s="1">
        <v>1005785</v>
      </c>
      <c r="B3822" s="5" t="str">
        <f>VLOOKUP(H3822,'FIPS Basin X-walk'!$A$2:$F$3224,6,FALSE)</f>
        <v>S.GA Sedimentary Prov</v>
      </c>
      <c r="C3822" s="1" t="s">
        <v>25595</v>
      </c>
      <c r="D3822" s="1"/>
      <c r="E3822" s="1"/>
      <c r="F3822" s="1" t="s">
        <v>9835</v>
      </c>
      <c r="G3822" s="1" t="s">
        <v>9836</v>
      </c>
      <c r="H3822" s="1">
        <v>12073</v>
      </c>
      <c r="I3822" s="1">
        <v>1005785</v>
      </c>
      <c r="J3822" s="1">
        <v>30.442663</v>
      </c>
      <c r="K3822" s="1">
        <v>-84.297629999999998</v>
      </c>
      <c r="L3822" s="1"/>
      <c r="M3822" s="1" t="s">
        <v>1506</v>
      </c>
      <c r="N3822" s="1" t="s">
        <v>9619</v>
      </c>
      <c r="O3822" s="1">
        <v>2022</v>
      </c>
      <c r="P3822" s="1">
        <v>32306</v>
      </c>
      <c r="Q3822" s="1" t="s">
        <v>9842</v>
      </c>
      <c r="R3822" s="1"/>
      <c r="S3822" s="1" t="s">
        <v>24379</v>
      </c>
      <c r="T3822" s="1" t="s">
        <v>6826</v>
      </c>
      <c r="U3822" s="1"/>
      <c r="V3822" s="1" t="s">
        <v>9843</v>
      </c>
      <c r="W3822" s="1" t="s">
        <v>6826</v>
      </c>
    </row>
    <row r="3823" spans="1:23" x14ac:dyDescent="0.25">
      <c r="A3823" s="1">
        <v>1006816</v>
      </c>
      <c r="B3823" s="5" t="str">
        <f>VLOOKUP(H3823,'FIPS Basin X-walk'!$A$2:$F$3224,6,FALSE)</f>
        <v>S.GA Sedimentary Prov</v>
      </c>
      <c r="C3823" s="1" t="s">
        <v>9837</v>
      </c>
      <c r="D3823" s="1"/>
      <c r="E3823" s="1"/>
      <c r="F3823" s="1" t="s">
        <v>9835</v>
      </c>
      <c r="G3823" s="1" t="s">
        <v>9836</v>
      </c>
      <c r="H3823" s="1">
        <v>12073</v>
      </c>
      <c r="I3823" s="1">
        <v>1006816</v>
      </c>
      <c r="J3823" s="1">
        <v>30.422633999999999</v>
      </c>
      <c r="K3823" s="1">
        <v>-84.149884</v>
      </c>
      <c r="L3823" s="1"/>
      <c r="M3823" s="1" t="s">
        <v>1506</v>
      </c>
      <c r="N3823" s="1" t="s">
        <v>9619</v>
      </c>
      <c r="O3823" s="1">
        <v>2022</v>
      </c>
      <c r="P3823" s="1">
        <v>32311</v>
      </c>
      <c r="Q3823" s="1" t="s">
        <v>9838</v>
      </c>
      <c r="R3823" s="1"/>
      <c r="S3823" s="1" t="s">
        <v>24358</v>
      </c>
      <c r="T3823" s="1" t="s">
        <v>6826</v>
      </c>
      <c r="U3823" s="1"/>
      <c r="V3823" s="1" t="s">
        <v>25766</v>
      </c>
      <c r="W3823" s="1" t="s">
        <v>6826</v>
      </c>
    </row>
    <row r="3824" spans="1:23" x14ac:dyDescent="0.25">
      <c r="A3824" s="1">
        <v>1007310</v>
      </c>
      <c r="B3824" s="5" t="str">
        <f>VLOOKUP(H3824,'FIPS Basin X-walk'!$A$2:$F$3224,6,FALSE)</f>
        <v>Western Columbia Basin</v>
      </c>
      <c r="C3824" s="1" t="s">
        <v>22632</v>
      </c>
      <c r="D3824" s="1"/>
      <c r="E3824" s="1" t="s">
        <v>6828</v>
      </c>
      <c r="F3824" s="1" t="s">
        <v>15473</v>
      </c>
      <c r="G3824" s="1" t="s">
        <v>1639</v>
      </c>
      <c r="H3824" s="1">
        <v>53041</v>
      </c>
      <c r="I3824" s="1">
        <v>1007310</v>
      </c>
      <c r="J3824" s="1">
        <v>46.755899999999997</v>
      </c>
      <c r="K3824" s="1">
        <v>-122.8578</v>
      </c>
      <c r="L3824" s="1"/>
      <c r="M3824" s="1" t="s">
        <v>1480</v>
      </c>
      <c r="N3824" s="1" t="s">
        <v>9611</v>
      </c>
      <c r="O3824" s="1">
        <v>2022</v>
      </c>
      <c r="P3824" s="1">
        <v>98531</v>
      </c>
      <c r="Q3824" s="1" t="s">
        <v>10843</v>
      </c>
      <c r="R3824" s="1"/>
      <c r="S3824" s="1" t="s">
        <v>24355</v>
      </c>
      <c r="T3824" s="1" t="s">
        <v>6826</v>
      </c>
      <c r="U3824" s="1"/>
      <c r="V3824" s="1" t="s">
        <v>22633</v>
      </c>
      <c r="W3824" s="1" t="s">
        <v>6828</v>
      </c>
    </row>
    <row r="3825" spans="1:23" x14ac:dyDescent="0.25">
      <c r="A3825" s="1">
        <v>1000144</v>
      </c>
      <c r="B3825" s="5" t="str">
        <f>VLOOKUP(H3825,'FIPS Basin X-walk'!$A$2:$F$3224,6,FALSE)</f>
        <v>Western Columbia Basin</v>
      </c>
      <c r="C3825" s="1" t="s">
        <v>22624</v>
      </c>
      <c r="D3825" s="1"/>
      <c r="E3825" s="1"/>
      <c r="F3825" s="1" t="s">
        <v>22625</v>
      </c>
      <c r="G3825" s="1" t="s">
        <v>1639</v>
      </c>
      <c r="H3825" s="1">
        <v>53041</v>
      </c>
      <c r="I3825" s="1">
        <v>1000144</v>
      </c>
      <c r="J3825" s="1">
        <v>46.622599999999998</v>
      </c>
      <c r="K3825" s="1">
        <v>-122.9145</v>
      </c>
      <c r="L3825" s="1"/>
      <c r="M3825" s="1" t="s">
        <v>1480</v>
      </c>
      <c r="N3825" s="1" t="s">
        <v>9611</v>
      </c>
      <c r="O3825" s="1">
        <v>2022</v>
      </c>
      <c r="P3825" s="1">
        <v>98532</v>
      </c>
      <c r="Q3825" s="1" t="s">
        <v>22626</v>
      </c>
      <c r="R3825" s="1"/>
      <c r="S3825" s="1" t="s">
        <v>24355</v>
      </c>
      <c r="T3825" s="1" t="s">
        <v>6826</v>
      </c>
      <c r="U3825" s="1"/>
      <c r="V3825" s="1" t="s">
        <v>7232</v>
      </c>
      <c r="W3825" s="1" t="s">
        <v>6828</v>
      </c>
    </row>
    <row r="3826" spans="1:23" x14ac:dyDescent="0.25">
      <c r="A3826" s="1">
        <v>1004538</v>
      </c>
      <c r="B3826" s="5" t="str">
        <f>VLOOKUP(H3826,'FIPS Basin X-walk'!$A$2:$F$3224,6,FALSE)</f>
        <v>North Western Overthrust</v>
      </c>
      <c r="C3826" s="1" t="s">
        <v>15784</v>
      </c>
      <c r="D3826" s="1"/>
      <c r="E3826" s="1"/>
      <c r="F3826" s="1" t="s">
        <v>15785</v>
      </c>
      <c r="G3826" s="1" t="s">
        <v>15786</v>
      </c>
      <c r="H3826" s="1">
        <v>30049</v>
      </c>
      <c r="I3826" s="1">
        <v>1004538</v>
      </c>
      <c r="J3826" s="1">
        <v>46.675719999999998</v>
      </c>
      <c r="K3826" s="1">
        <v>-111.88037</v>
      </c>
      <c r="L3826" s="1"/>
      <c r="M3826" s="1" t="s">
        <v>1533</v>
      </c>
      <c r="N3826" s="1" t="s">
        <v>15748</v>
      </c>
      <c r="O3826" s="1">
        <v>2022</v>
      </c>
      <c r="P3826" s="1">
        <v>59602</v>
      </c>
      <c r="Q3826" s="1" t="s">
        <v>15787</v>
      </c>
      <c r="R3826" s="1"/>
      <c r="S3826" s="1" t="s">
        <v>24358</v>
      </c>
      <c r="T3826" s="1" t="s">
        <v>6826</v>
      </c>
      <c r="U3826" s="1"/>
      <c r="V3826" s="1" t="s">
        <v>25329</v>
      </c>
      <c r="W3826" s="1" t="s">
        <v>6826</v>
      </c>
    </row>
    <row r="3827" spans="1:23" x14ac:dyDescent="0.25">
      <c r="A3827" s="1">
        <v>1012347</v>
      </c>
      <c r="B3827" s="5" t="str">
        <f>VLOOKUP(H3827,'FIPS Basin X-walk'!$A$2:$F$3224,6,FALSE)</f>
        <v>Western Columbia Basin</v>
      </c>
      <c r="C3827" s="1" t="s">
        <v>22631</v>
      </c>
      <c r="D3827" s="1"/>
      <c r="E3827" s="1"/>
      <c r="F3827" s="1" t="s">
        <v>22627</v>
      </c>
      <c r="G3827" s="1" t="s">
        <v>15595</v>
      </c>
      <c r="H3827" s="1">
        <v>53041</v>
      </c>
      <c r="I3827" s="1">
        <v>1012347</v>
      </c>
      <c r="J3827" s="1">
        <v>46.532539</v>
      </c>
      <c r="K3827" s="1">
        <v>-122.835182</v>
      </c>
      <c r="L3827" s="1"/>
      <c r="M3827" s="1" t="s">
        <v>1480</v>
      </c>
      <c r="N3827" s="1" t="s">
        <v>9611</v>
      </c>
      <c r="O3827" s="1">
        <v>2022</v>
      </c>
      <c r="P3827" s="1">
        <v>98532</v>
      </c>
      <c r="Q3827" s="1" t="s">
        <v>1293</v>
      </c>
      <c r="R3827" s="1"/>
      <c r="S3827" s="1" t="s">
        <v>24435</v>
      </c>
      <c r="T3827" s="1" t="s">
        <v>6826</v>
      </c>
      <c r="U3827" s="1"/>
      <c r="V3827" s="1" t="s">
        <v>26473</v>
      </c>
      <c r="W3827" s="1" t="s">
        <v>6826</v>
      </c>
    </row>
    <row r="3828" spans="1:23" x14ac:dyDescent="0.25">
      <c r="A3828" s="1">
        <v>1003462</v>
      </c>
      <c r="B3828" s="5" t="str">
        <f>VLOOKUP(H3828,'FIPS Basin X-walk'!$A$2:$F$3224,6,FALSE)</f>
        <v>Appalachian Basin (Eastern Overthrust Area)</v>
      </c>
      <c r="C3828" s="1" t="s">
        <v>22836</v>
      </c>
      <c r="D3828" s="1"/>
      <c r="E3828" s="1"/>
      <c r="F3828" s="1" t="s">
        <v>22837</v>
      </c>
      <c r="G3828" s="1" t="s">
        <v>15595</v>
      </c>
      <c r="H3828" s="1">
        <v>54041</v>
      </c>
      <c r="I3828" s="1">
        <v>1003462</v>
      </c>
      <c r="J3828" s="1">
        <v>39.119135999999997</v>
      </c>
      <c r="K3828" s="1">
        <v>-80.455360999999996</v>
      </c>
      <c r="L3828" s="1"/>
      <c r="M3828" s="1" t="s">
        <v>1521</v>
      </c>
      <c r="N3828" s="1" t="s">
        <v>22744</v>
      </c>
      <c r="O3828" s="1">
        <v>2022</v>
      </c>
      <c r="P3828" s="1">
        <v>26378</v>
      </c>
      <c r="Q3828" s="1" t="s">
        <v>427</v>
      </c>
      <c r="R3828" s="1" t="s">
        <v>24399</v>
      </c>
      <c r="S3828" s="1" t="s">
        <v>24435</v>
      </c>
      <c r="T3828" s="1" t="s">
        <v>6826</v>
      </c>
      <c r="U3828" s="1"/>
      <c r="V3828" s="1" t="s">
        <v>7232</v>
      </c>
      <c r="W3828" s="1" t="s">
        <v>6826</v>
      </c>
    </row>
    <row r="3829" spans="1:23" x14ac:dyDescent="0.25">
      <c r="A3829" s="1">
        <v>1003412</v>
      </c>
      <c r="B3829" s="5" t="str">
        <f>VLOOKUP(H3829,'FIPS Basin X-walk'!$A$2:$F$3224,6,FALSE)</f>
        <v>Lincoln Anticline</v>
      </c>
      <c r="C3829" s="1" t="s">
        <v>15594</v>
      </c>
      <c r="D3829" s="1"/>
      <c r="E3829" s="1"/>
      <c r="F3829" s="1" t="s">
        <v>12968</v>
      </c>
      <c r="G3829" s="1" t="s">
        <v>15595</v>
      </c>
      <c r="H3829" s="1">
        <v>29111</v>
      </c>
      <c r="I3829" s="1">
        <v>1003412</v>
      </c>
      <c r="J3829" s="1">
        <v>40.016100000000002</v>
      </c>
      <c r="K3829" s="1">
        <v>-91.521699999999996</v>
      </c>
      <c r="L3829" s="1"/>
      <c r="M3829" s="1" t="s">
        <v>1560</v>
      </c>
      <c r="N3829" s="1" t="s">
        <v>15447</v>
      </c>
      <c r="O3829" s="1">
        <v>2022</v>
      </c>
      <c r="P3829" s="1">
        <v>63448</v>
      </c>
      <c r="Q3829" s="1" t="s">
        <v>15596</v>
      </c>
      <c r="R3829" s="1"/>
      <c r="S3829" s="1" t="s">
        <v>24358</v>
      </c>
      <c r="T3829" s="1" t="s">
        <v>6826</v>
      </c>
      <c r="U3829" s="1"/>
      <c r="V3829" s="1" t="s">
        <v>6952</v>
      </c>
      <c r="W3829" s="1" t="s">
        <v>6826</v>
      </c>
    </row>
    <row r="3830" spans="1:23" x14ac:dyDescent="0.25">
      <c r="A3830" s="1">
        <v>1004225</v>
      </c>
      <c r="B3830" s="5" t="str">
        <f>VLOOKUP(H3830,'FIPS Basin X-walk'!$A$2:$F$3224,6,FALSE)</f>
        <v>Western Columbia Basin</v>
      </c>
      <c r="C3830" s="1" t="s">
        <v>22628</v>
      </c>
      <c r="D3830" s="1"/>
      <c r="E3830" s="1"/>
      <c r="F3830" s="1" t="s">
        <v>22629</v>
      </c>
      <c r="G3830" s="1" t="s">
        <v>15595</v>
      </c>
      <c r="H3830" s="1">
        <v>53041</v>
      </c>
      <c r="I3830" s="1">
        <v>1004225</v>
      </c>
      <c r="J3830" s="1">
        <v>46.543900000000001</v>
      </c>
      <c r="K3830" s="1">
        <v>-122.9259</v>
      </c>
      <c r="L3830" s="1"/>
      <c r="M3830" s="1" t="s">
        <v>1480</v>
      </c>
      <c r="N3830" s="1" t="s">
        <v>9611</v>
      </c>
      <c r="O3830" s="1">
        <v>2022</v>
      </c>
      <c r="P3830" s="1">
        <v>98596</v>
      </c>
      <c r="Q3830" s="1" t="s">
        <v>22630</v>
      </c>
      <c r="R3830" s="1"/>
      <c r="S3830" s="1" t="s">
        <v>24476</v>
      </c>
      <c r="T3830" s="1" t="s">
        <v>6826</v>
      </c>
      <c r="U3830" s="1"/>
      <c r="V3830" s="1" t="s">
        <v>17380</v>
      </c>
      <c r="W3830" s="1" t="s">
        <v>6826</v>
      </c>
    </row>
    <row r="3831" spans="1:23" x14ac:dyDescent="0.25">
      <c r="A3831" s="1">
        <v>1000909</v>
      </c>
      <c r="B3831" s="5" t="str">
        <f>VLOOKUP(H3831,'FIPS Basin X-walk'!$A$2:$F$3224,6,FALSE)</f>
        <v>Atlantic Coast Basin</v>
      </c>
      <c r="C3831" s="1" t="s">
        <v>19802</v>
      </c>
      <c r="D3831" s="1"/>
      <c r="E3831" s="1" t="s">
        <v>6828</v>
      </c>
      <c r="F3831" s="1" t="s">
        <v>15465</v>
      </c>
      <c r="G3831" s="1" t="s">
        <v>1540</v>
      </c>
      <c r="H3831" s="1">
        <v>45063</v>
      </c>
      <c r="I3831" s="1">
        <v>1000909</v>
      </c>
      <c r="J3831" s="1">
        <v>34.0533</v>
      </c>
      <c r="K3831" s="1">
        <v>-81.217799999999997</v>
      </c>
      <c r="L3831" s="1"/>
      <c r="M3831" s="1" t="s">
        <v>1527</v>
      </c>
      <c r="N3831" s="1" t="s">
        <v>19642</v>
      </c>
      <c r="O3831" s="1">
        <v>2022</v>
      </c>
      <c r="P3831" s="1">
        <v>29212</v>
      </c>
      <c r="Q3831" s="1" t="s">
        <v>19803</v>
      </c>
      <c r="R3831" s="1"/>
      <c r="S3831" s="1" t="s">
        <v>24355</v>
      </c>
      <c r="T3831" s="1" t="s">
        <v>6826</v>
      </c>
      <c r="U3831" s="1"/>
      <c r="V3831" s="1" t="s">
        <v>13845</v>
      </c>
      <c r="W3831" s="1" t="s">
        <v>6828</v>
      </c>
    </row>
    <row r="3832" spans="1:23" x14ac:dyDescent="0.25">
      <c r="A3832" s="1">
        <v>1004654</v>
      </c>
      <c r="B3832" s="5" t="str">
        <f>VLOOKUP(H3832,'FIPS Basin X-walk'!$A$2:$F$3224,6,FALSE)</f>
        <v>Atlantic Coast Basin</v>
      </c>
      <c r="C3832" s="1" t="s">
        <v>19804</v>
      </c>
      <c r="D3832" s="1"/>
      <c r="E3832" s="1"/>
      <c r="F3832" s="1" t="s">
        <v>19799</v>
      </c>
      <c r="G3832" s="1" t="s">
        <v>19800</v>
      </c>
      <c r="H3832" s="1">
        <v>45063</v>
      </c>
      <c r="I3832" s="1">
        <v>1004654</v>
      </c>
      <c r="J3832" s="1">
        <v>33.957996999999999</v>
      </c>
      <c r="K3832" s="1">
        <v>-81.047960000000003</v>
      </c>
      <c r="L3832" s="1"/>
      <c r="M3832" s="1" t="s">
        <v>1527</v>
      </c>
      <c r="N3832" s="1" t="s">
        <v>19642</v>
      </c>
      <c r="O3832" s="1">
        <v>2022</v>
      </c>
      <c r="P3832" s="1">
        <v>29033</v>
      </c>
      <c r="Q3832" s="1" t="s">
        <v>1379</v>
      </c>
      <c r="R3832" s="1"/>
      <c r="S3832" s="1" t="s">
        <v>24359</v>
      </c>
      <c r="T3832" s="1" t="s">
        <v>6826</v>
      </c>
      <c r="U3832" s="1"/>
      <c r="V3832" s="1" t="s">
        <v>13845</v>
      </c>
      <c r="W3832" s="1" t="s">
        <v>6826</v>
      </c>
    </row>
    <row r="3833" spans="1:23" x14ac:dyDescent="0.25">
      <c r="A3833" s="1">
        <v>1005346</v>
      </c>
      <c r="B3833" s="5" t="str">
        <f>VLOOKUP(H3833,'FIPS Basin X-walk'!$A$2:$F$3224,6,FALSE)</f>
        <v>Atlantic Coast Basin</v>
      </c>
      <c r="C3833" s="1" t="s">
        <v>19798</v>
      </c>
      <c r="D3833" s="1"/>
      <c r="E3833" s="1"/>
      <c r="F3833" s="1" t="s">
        <v>19799</v>
      </c>
      <c r="G3833" s="1" t="s">
        <v>19800</v>
      </c>
      <c r="H3833" s="1">
        <v>45063</v>
      </c>
      <c r="I3833" s="1">
        <v>1005346</v>
      </c>
      <c r="J3833" s="1">
        <v>33.963256000000001</v>
      </c>
      <c r="K3833" s="1">
        <v>-81.049797999999996</v>
      </c>
      <c r="L3833" s="1"/>
      <c r="M3833" s="1" t="s">
        <v>1527</v>
      </c>
      <c r="N3833" s="1" t="s">
        <v>19642</v>
      </c>
      <c r="O3833" s="1">
        <v>2022</v>
      </c>
      <c r="P3833" s="1">
        <v>29033</v>
      </c>
      <c r="Q3833" s="1" t="s">
        <v>19801</v>
      </c>
      <c r="R3833" s="1"/>
      <c r="S3833" s="1" t="s">
        <v>24372</v>
      </c>
      <c r="T3833" s="1" t="s">
        <v>6826</v>
      </c>
      <c r="U3833" s="1"/>
      <c r="V3833" s="1" t="s">
        <v>7009</v>
      </c>
      <c r="W3833" s="1" t="s">
        <v>6826</v>
      </c>
    </row>
    <row r="3834" spans="1:23" x14ac:dyDescent="0.25">
      <c r="A3834" s="1">
        <v>1009695</v>
      </c>
      <c r="B3834" s="5" t="str">
        <f>VLOOKUP(H3834,'FIPS Basin X-walk'!$A$2:$F$3224,6,FALSE)</f>
        <v>Atlantic Coast Basin</v>
      </c>
      <c r="C3834" s="1" t="s">
        <v>19804</v>
      </c>
      <c r="D3834" s="1"/>
      <c r="E3834" s="1"/>
      <c r="F3834" s="1" t="s">
        <v>19799</v>
      </c>
      <c r="G3834" s="1" t="s">
        <v>19800</v>
      </c>
      <c r="H3834" s="1">
        <v>45063</v>
      </c>
      <c r="I3834" s="1">
        <v>1009695</v>
      </c>
      <c r="J3834" s="1">
        <v>33.956547999999998</v>
      </c>
      <c r="K3834" s="1">
        <v>-81.047511999999998</v>
      </c>
      <c r="L3834" s="1"/>
      <c r="M3834" s="1" t="s">
        <v>1527</v>
      </c>
      <c r="N3834" s="1" t="s">
        <v>19642</v>
      </c>
      <c r="O3834" s="1">
        <v>2022</v>
      </c>
      <c r="P3834" s="1">
        <v>29033</v>
      </c>
      <c r="Q3834" s="1" t="s">
        <v>19805</v>
      </c>
      <c r="R3834" s="1"/>
      <c r="S3834" s="1" t="s">
        <v>24360</v>
      </c>
      <c r="T3834" s="1" t="s">
        <v>6826</v>
      </c>
      <c r="U3834" s="1"/>
      <c r="V3834" s="1" t="s">
        <v>13845</v>
      </c>
      <c r="W3834" s="1" t="s">
        <v>6826</v>
      </c>
    </row>
    <row r="3835" spans="1:23" x14ac:dyDescent="0.25">
      <c r="A3835" s="1">
        <v>1007876</v>
      </c>
      <c r="B3835" s="5" t="str">
        <f>VLOOKUP(H3835,'FIPS Basin X-walk'!$A$2:$F$3224,6,FALSE)</f>
        <v>Atlantic Coast Basin</v>
      </c>
      <c r="C3835" s="1" t="s">
        <v>19808</v>
      </c>
      <c r="D3835" s="1"/>
      <c r="E3835" s="1"/>
      <c r="F3835" s="1" t="s">
        <v>15465</v>
      </c>
      <c r="G3835" s="1" t="s">
        <v>19800</v>
      </c>
      <c r="H3835" s="1">
        <v>45063</v>
      </c>
      <c r="I3835" s="1">
        <v>1007876</v>
      </c>
      <c r="J3835" s="1">
        <v>34.047217000000003</v>
      </c>
      <c r="K3835" s="1">
        <v>-81.151325999999997</v>
      </c>
      <c r="L3835" s="1"/>
      <c r="M3835" s="1" t="s">
        <v>1527</v>
      </c>
      <c r="N3835" s="1" t="s">
        <v>19642</v>
      </c>
      <c r="O3835" s="1">
        <v>2022</v>
      </c>
      <c r="P3835" s="1">
        <v>29210</v>
      </c>
      <c r="Q3835" s="1" t="s">
        <v>19809</v>
      </c>
      <c r="R3835" s="1"/>
      <c r="S3835" s="1" t="s">
        <v>24414</v>
      </c>
      <c r="T3835" s="1" t="s">
        <v>6828</v>
      </c>
      <c r="U3835" s="1"/>
      <c r="V3835" s="1" t="s">
        <v>7232</v>
      </c>
      <c r="W3835" s="1" t="s">
        <v>6826</v>
      </c>
    </row>
    <row r="3836" spans="1:23" x14ac:dyDescent="0.25">
      <c r="A3836" s="1">
        <v>1005443</v>
      </c>
      <c r="B3836" s="5" t="str">
        <f>VLOOKUP(H3836,'FIPS Basin X-walk'!$A$2:$F$3224,6,FALSE)</f>
        <v>Atlantic Coast Basin</v>
      </c>
      <c r="C3836" s="1" t="s">
        <v>19806</v>
      </c>
      <c r="D3836" s="1"/>
      <c r="E3836" s="1"/>
      <c r="F3836" s="1" t="s">
        <v>1540</v>
      </c>
      <c r="G3836" s="1" t="s">
        <v>19800</v>
      </c>
      <c r="H3836" s="1">
        <v>45063</v>
      </c>
      <c r="I3836" s="1">
        <v>1005443</v>
      </c>
      <c r="J3836" s="1">
        <v>33.93412</v>
      </c>
      <c r="K3836" s="1">
        <v>-81.285820000000001</v>
      </c>
      <c r="L3836" s="1"/>
      <c r="M3836" s="1" t="s">
        <v>1527</v>
      </c>
      <c r="N3836" s="1" t="s">
        <v>19642</v>
      </c>
      <c r="O3836" s="1">
        <v>2022</v>
      </c>
      <c r="P3836" s="1">
        <v>29072</v>
      </c>
      <c r="Q3836" s="1" t="s">
        <v>19807</v>
      </c>
      <c r="R3836" s="1"/>
      <c r="S3836" s="1" t="s">
        <v>24966</v>
      </c>
      <c r="T3836" s="1" t="s">
        <v>6826</v>
      </c>
      <c r="U3836" s="1"/>
      <c r="V3836" s="1" t="s">
        <v>11476</v>
      </c>
      <c r="W3836" s="1" t="s">
        <v>6826</v>
      </c>
    </row>
    <row r="3837" spans="1:23" x14ac:dyDescent="0.25">
      <c r="A3837" s="1">
        <v>1004667</v>
      </c>
      <c r="B3837" s="5" t="str">
        <f>VLOOKUP(H3837,'FIPS Basin X-walk'!$A$2:$F$3224,6,FALSE)</f>
        <v>S.GA Sedimentary Prov</v>
      </c>
      <c r="C3837" s="1" t="s">
        <v>10428</v>
      </c>
      <c r="D3837" s="1"/>
      <c r="E3837" s="1"/>
      <c r="F3837" s="1" t="s">
        <v>10429</v>
      </c>
      <c r="G3837" s="1" t="s">
        <v>9846</v>
      </c>
      <c r="H3837" s="1">
        <v>13179</v>
      </c>
      <c r="I3837" s="1">
        <v>1004667</v>
      </c>
      <c r="J3837" s="1">
        <v>31.846288999999999</v>
      </c>
      <c r="K3837" s="1">
        <v>-81.620154999999997</v>
      </c>
      <c r="L3837" s="1"/>
      <c r="M3837" s="1" t="s">
        <v>1546</v>
      </c>
      <c r="N3837" s="1" t="s">
        <v>10124</v>
      </c>
      <c r="O3837" s="1">
        <v>2022</v>
      </c>
      <c r="P3837" s="1">
        <v>31314</v>
      </c>
      <c r="Q3837" s="1" t="s">
        <v>10430</v>
      </c>
      <c r="R3837" s="1"/>
      <c r="S3837" s="1" t="s">
        <v>24464</v>
      </c>
      <c r="T3837" s="1" t="s">
        <v>6826</v>
      </c>
      <c r="U3837" s="1"/>
      <c r="V3837" s="1" t="s">
        <v>24409</v>
      </c>
      <c r="W3837" s="1" t="s">
        <v>6826</v>
      </c>
    </row>
    <row r="3838" spans="1:23" x14ac:dyDescent="0.25">
      <c r="A3838" s="1">
        <v>1013002</v>
      </c>
      <c r="B3838" s="5" t="str">
        <f>VLOOKUP(H3838,'FIPS Basin X-walk'!$A$2:$F$3224,6,FALSE)</f>
        <v>S.GA Sedimentary Prov</v>
      </c>
      <c r="C3838" s="1" t="s">
        <v>9844</v>
      </c>
      <c r="D3838" s="1"/>
      <c r="E3838" s="1"/>
      <c r="F3838" s="1" t="s">
        <v>9845</v>
      </c>
      <c r="G3838" s="1" t="s">
        <v>9846</v>
      </c>
      <c r="H3838" s="1">
        <v>12077</v>
      </c>
      <c r="I3838" s="1">
        <v>1013002</v>
      </c>
      <c r="J3838" s="1">
        <v>30.438912999999999</v>
      </c>
      <c r="K3838" s="1">
        <v>-84.770778000000007</v>
      </c>
      <c r="L3838" s="1"/>
      <c r="M3838" s="1" t="s">
        <v>1506</v>
      </c>
      <c r="N3838" s="1" t="s">
        <v>9619</v>
      </c>
      <c r="O3838" s="1">
        <v>2022</v>
      </c>
      <c r="P3838" s="1">
        <v>32334</v>
      </c>
      <c r="Q3838" s="1" t="s">
        <v>9847</v>
      </c>
      <c r="R3838" s="1"/>
      <c r="S3838" s="1" t="s">
        <v>24398</v>
      </c>
      <c r="T3838" s="1" t="s">
        <v>6826</v>
      </c>
      <c r="U3838" s="1"/>
      <c r="V3838" s="1" t="s">
        <v>6889</v>
      </c>
      <c r="W3838" s="1" t="s">
        <v>6826</v>
      </c>
    </row>
    <row r="3839" spans="1:23" x14ac:dyDescent="0.25">
      <c r="A3839" s="1">
        <v>1010641</v>
      </c>
      <c r="B3839" s="5" t="str">
        <f>VLOOKUP(H3839,'FIPS Basin X-walk'!$A$2:$F$3224,6,FALSE)</f>
        <v>Gulf Coast Basin (LA, TX)</v>
      </c>
      <c r="C3839" s="1" t="s">
        <v>26257</v>
      </c>
      <c r="D3839" s="1"/>
      <c r="E3839" s="1"/>
      <c r="F3839" s="1" t="s">
        <v>2789</v>
      </c>
      <c r="G3839" s="1" t="s">
        <v>9846</v>
      </c>
      <c r="H3839" s="1">
        <v>48291</v>
      </c>
      <c r="I3839" s="1">
        <v>1010641</v>
      </c>
      <c r="J3839" s="1">
        <v>29.907049000000001</v>
      </c>
      <c r="K3839" s="1">
        <v>-94.703384</v>
      </c>
      <c r="L3839" s="1"/>
      <c r="M3839" s="1" t="s">
        <v>1485</v>
      </c>
      <c r="N3839" s="1" t="s">
        <v>9148</v>
      </c>
      <c r="O3839" s="1">
        <v>2022</v>
      </c>
      <c r="P3839" s="1">
        <v>77575</v>
      </c>
      <c r="Q3839" s="1" t="s">
        <v>26258</v>
      </c>
      <c r="R3839" s="1"/>
      <c r="S3839" s="1" t="s">
        <v>24435</v>
      </c>
      <c r="T3839" s="1" t="s">
        <v>6826</v>
      </c>
      <c r="U3839" s="1"/>
      <c r="V3839" s="1" t="s">
        <v>7297</v>
      </c>
      <c r="W3839" s="1" t="s">
        <v>6826</v>
      </c>
    </row>
    <row r="3840" spans="1:23" x14ac:dyDescent="0.25">
      <c r="A3840" s="1">
        <v>1003157</v>
      </c>
      <c r="B3840" s="5" t="str">
        <f>VLOOKUP(H3840,'FIPS Basin X-walk'!$A$2:$F$3224,6,FALSE)</f>
        <v>S.GA Sedimentary Prov</v>
      </c>
      <c r="C3840" s="1" t="s">
        <v>10421</v>
      </c>
      <c r="D3840" s="1"/>
      <c r="E3840" s="1"/>
      <c r="F3840" s="1" t="s">
        <v>10422</v>
      </c>
      <c r="G3840" s="1" t="s">
        <v>9846</v>
      </c>
      <c r="H3840" s="1">
        <v>13179</v>
      </c>
      <c r="I3840" s="1">
        <v>1003157</v>
      </c>
      <c r="J3840" s="1">
        <v>31.743668</v>
      </c>
      <c r="K3840" s="1">
        <v>-81.431775999999999</v>
      </c>
      <c r="L3840" s="1"/>
      <c r="M3840" s="1" t="s">
        <v>1546</v>
      </c>
      <c r="N3840" s="1" t="s">
        <v>10124</v>
      </c>
      <c r="O3840" s="1">
        <v>2022</v>
      </c>
      <c r="P3840" s="1">
        <v>31323</v>
      </c>
      <c r="Q3840" s="1" t="s">
        <v>10423</v>
      </c>
      <c r="R3840" s="1" t="s">
        <v>24367</v>
      </c>
      <c r="S3840" s="1" t="s">
        <v>24453</v>
      </c>
      <c r="T3840" s="1" t="s">
        <v>6826</v>
      </c>
      <c r="U3840" s="1"/>
      <c r="V3840" s="1" t="s">
        <v>10424</v>
      </c>
      <c r="W3840" s="1" t="s">
        <v>6826</v>
      </c>
    </row>
    <row r="3841" spans="1:23" x14ac:dyDescent="0.25">
      <c r="A3841" s="1">
        <v>1004886</v>
      </c>
      <c r="B3841" s="5" t="str">
        <f>VLOOKUP(H3841,'FIPS Basin X-walk'!$A$2:$F$3224,6,FALSE)</f>
        <v>S.GA Sedimentary Prov</v>
      </c>
      <c r="C3841" s="1" t="s">
        <v>10425</v>
      </c>
      <c r="D3841" s="1"/>
      <c r="E3841" s="1"/>
      <c r="F3841" s="1" t="s">
        <v>10422</v>
      </c>
      <c r="G3841" s="1" t="s">
        <v>9846</v>
      </c>
      <c r="H3841" s="1">
        <v>13179</v>
      </c>
      <c r="I3841" s="1">
        <v>1004886</v>
      </c>
      <c r="J3841" s="1">
        <v>31.741966999999999</v>
      </c>
      <c r="K3841" s="1">
        <v>-81.406692000000007</v>
      </c>
      <c r="L3841" s="1"/>
      <c r="M3841" s="1" t="s">
        <v>1546</v>
      </c>
      <c r="N3841" s="1" t="s">
        <v>10124</v>
      </c>
      <c r="O3841" s="1">
        <v>2022</v>
      </c>
      <c r="P3841" s="1">
        <v>31323</v>
      </c>
      <c r="Q3841" s="1" t="s">
        <v>10426</v>
      </c>
      <c r="R3841" s="1"/>
      <c r="S3841" s="1" t="s">
        <v>24385</v>
      </c>
      <c r="T3841" s="1" t="s">
        <v>6826</v>
      </c>
      <c r="U3841" s="1"/>
      <c r="V3841" s="1" t="s">
        <v>10427</v>
      </c>
      <c r="W3841" s="1" t="s">
        <v>6826</v>
      </c>
    </row>
    <row r="3842" spans="1:23" x14ac:dyDescent="0.25">
      <c r="A3842" s="1">
        <v>1007957</v>
      </c>
      <c r="B3842" s="5" t="str">
        <f>VLOOKUP(H3842,'FIPS Basin X-walk'!$A$2:$F$3224,6,FALSE)</f>
        <v>Appalachian Basin</v>
      </c>
      <c r="C3842" s="1" t="s">
        <v>17992</v>
      </c>
      <c r="D3842" s="1"/>
      <c r="E3842" s="1"/>
      <c r="F3842" s="1" t="s">
        <v>17993</v>
      </c>
      <c r="G3842" s="1" t="s">
        <v>17994</v>
      </c>
      <c r="H3842" s="1">
        <v>39089</v>
      </c>
      <c r="I3842" s="1">
        <v>1007957</v>
      </c>
      <c r="J3842" s="1">
        <v>40.012639999999998</v>
      </c>
      <c r="K3842" s="1">
        <v>-82.462810000000005</v>
      </c>
      <c r="L3842" s="1"/>
      <c r="M3842" s="1" t="s">
        <v>1542</v>
      </c>
      <c r="N3842" s="1" t="s">
        <v>17708</v>
      </c>
      <c r="O3842" s="1">
        <v>2022</v>
      </c>
      <c r="P3842" s="1">
        <v>43056</v>
      </c>
      <c r="Q3842" s="1" t="s">
        <v>17995</v>
      </c>
      <c r="R3842" s="1" t="s">
        <v>24753</v>
      </c>
      <c r="S3842" s="1" t="s">
        <v>24795</v>
      </c>
      <c r="T3842" s="1" t="s">
        <v>6826</v>
      </c>
      <c r="U3842" s="1"/>
      <c r="V3842" s="1" t="s">
        <v>17996</v>
      </c>
      <c r="W3842" s="1" t="s">
        <v>6826</v>
      </c>
    </row>
    <row r="3843" spans="1:23" x14ac:dyDescent="0.25">
      <c r="A3843" s="1">
        <v>1003433</v>
      </c>
      <c r="B3843" s="5" t="str">
        <f>VLOOKUP(H3843,'FIPS Basin X-walk'!$A$2:$F$3224,6,FALSE)</f>
        <v>Appalachian Basin</v>
      </c>
      <c r="C3843" s="1" t="s">
        <v>17997</v>
      </c>
      <c r="D3843" s="1"/>
      <c r="E3843" s="1"/>
      <c r="F3843" s="1" t="s">
        <v>17998</v>
      </c>
      <c r="G3843" s="1" t="s">
        <v>17994</v>
      </c>
      <c r="H3843" s="1">
        <v>39089</v>
      </c>
      <c r="I3843" s="1">
        <v>1003433</v>
      </c>
      <c r="J3843" s="1">
        <v>40.073889000000001</v>
      </c>
      <c r="K3843" s="1">
        <v>-82.194857999999996</v>
      </c>
      <c r="L3843" s="1"/>
      <c r="M3843" s="1" t="s">
        <v>1542</v>
      </c>
      <c r="N3843" s="1" t="s">
        <v>17708</v>
      </c>
      <c r="O3843" s="1">
        <v>2022</v>
      </c>
      <c r="P3843" s="1">
        <v>43830</v>
      </c>
      <c r="Q3843" s="1" t="s">
        <v>793</v>
      </c>
      <c r="R3843" s="1"/>
      <c r="S3843" s="1" t="s">
        <v>24435</v>
      </c>
      <c r="T3843" s="1" t="s">
        <v>6826</v>
      </c>
      <c r="U3843" s="1"/>
      <c r="V3843" s="1" t="s">
        <v>7232</v>
      </c>
      <c r="W3843" s="1" t="s">
        <v>6826</v>
      </c>
    </row>
    <row r="3844" spans="1:23" x14ac:dyDescent="0.25">
      <c r="A3844" s="1">
        <v>1002145</v>
      </c>
      <c r="B3844" s="5" t="str">
        <f>VLOOKUP(H3844,'FIPS Basin X-walk'!$A$2:$F$3224,6,FALSE)</f>
        <v>Appalachian Basin</v>
      </c>
      <c r="C3844" s="1" t="s">
        <v>17999</v>
      </c>
      <c r="D3844" s="1"/>
      <c r="E3844" s="1"/>
      <c r="F3844" s="1" t="s">
        <v>7850</v>
      </c>
      <c r="G3844" s="1" t="s">
        <v>17994</v>
      </c>
      <c r="H3844" s="1">
        <v>39089</v>
      </c>
      <c r="I3844" s="1">
        <v>1002145</v>
      </c>
      <c r="J3844" s="1">
        <v>40.069699999999997</v>
      </c>
      <c r="K3844" s="1">
        <v>-82.401880000000006</v>
      </c>
      <c r="L3844" s="1"/>
      <c r="M3844" s="1" t="s">
        <v>1542</v>
      </c>
      <c r="N3844" s="1" t="s">
        <v>17708</v>
      </c>
      <c r="O3844" s="1">
        <v>2022</v>
      </c>
      <c r="P3844" s="1">
        <v>43055</v>
      </c>
      <c r="Q3844" s="1" t="s">
        <v>24850</v>
      </c>
      <c r="R3844" s="1"/>
      <c r="S3844" s="1" t="s">
        <v>24804</v>
      </c>
      <c r="T3844" s="1" t="s">
        <v>6826</v>
      </c>
      <c r="U3844" s="1"/>
      <c r="V3844" s="1" t="s">
        <v>10309</v>
      </c>
      <c r="W3844" s="1" t="s">
        <v>6826</v>
      </c>
    </row>
    <row r="3845" spans="1:23" x14ac:dyDescent="0.25">
      <c r="A3845" s="1">
        <v>1005713</v>
      </c>
      <c r="B3845" s="5" t="str">
        <f>VLOOKUP(H3845,'FIPS Basin X-walk'!$A$2:$F$3224,6,FALSE)</f>
        <v>East Texas Basin</v>
      </c>
      <c r="C3845" s="1" t="s">
        <v>21396</v>
      </c>
      <c r="D3845" s="1"/>
      <c r="E3845" s="1" t="s">
        <v>6828</v>
      </c>
      <c r="F3845" s="1" t="s">
        <v>21393</v>
      </c>
      <c r="G3845" s="1" t="s">
        <v>1610</v>
      </c>
      <c r="H3845" s="1">
        <v>48293</v>
      </c>
      <c r="I3845" s="1">
        <v>1005713</v>
      </c>
      <c r="J3845" s="1">
        <v>31.421900000000001</v>
      </c>
      <c r="K3845" s="1">
        <v>-96.252499999999998</v>
      </c>
      <c r="L3845" s="1"/>
      <c r="M3845" s="1" t="s">
        <v>1485</v>
      </c>
      <c r="N3845" s="1" t="s">
        <v>9148</v>
      </c>
      <c r="O3845" s="1">
        <v>2022</v>
      </c>
      <c r="P3845" s="1">
        <v>75846</v>
      </c>
      <c r="Q3845" s="1" t="s">
        <v>1610</v>
      </c>
      <c r="R3845" s="1"/>
      <c r="S3845" s="1" t="s">
        <v>24355</v>
      </c>
      <c r="T3845" s="1" t="s">
        <v>6826</v>
      </c>
      <c r="U3845" s="1"/>
      <c r="V3845" s="1" t="s">
        <v>8209</v>
      </c>
      <c r="W3845" s="1" t="s">
        <v>6828</v>
      </c>
    </row>
    <row r="3846" spans="1:23" x14ac:dyDescent="0.25">
      <c r="A3846" s="1">
        <v>1002469</v>
      </c>
      <c r="B3846" s="5" t="str">
        <f>VLOOKUP(H3846,'FIPS Basin X-walk'!$A$2:$F$3224,6,FALSE)</f>
        <v>East Texas Basin</v>
      </c>
      <c r="C3846" s="1" t="s">
        <v>21397</v>
      </c>
      <c r="D3846" s="1"/>
      <c r="E3846" s="1"/>
      <c r="F3846" s="1" t="s">
        <v>21398</v>
      </c>
      <c r="G3846" s="1" t="s">
        <v>21399</v>
      </c>
      <c r="H3846" s="1">
        <v>48293</v>
      </c>
      <c r="I3846" s="1">
        <v>1002469</v>
      </c>
      <c r="J3846" s="1">
        <v>31.612939999999998</v>
      </c>
      <c r="K3846" s="1">
        <v>-96.503315999999998</v>
      </c>
      <c r="L3846" s="1"/>
      <c r="M3846" s="1" t="s">
        <v>1485</v>
      </c>
      <c r="N3846" s="1" t="s">
        <v>9148</v>
      </c>
      <c r="O3846" s="1">
        <v>2022</v>
      </c>
      <c r="P3846" s="1">
        <v>76667</v>
      </c>
      <c r="Q3846" s="1" t="s">
        <v>21400</v>
      </c>
      <c r="R3846" s="1"/>
      <c r="S3846" s="1" t="s">
        <v>24358</v>
      </c>
      <c r="T3846" s="1" t="s">
        <v>6826</v>
      </c>
      <c r="U3846" s="1"/>
      <c r="V3846" s="1" t="s">
        <v>6952</v>
      </c>
      <c r="W3846" s="1" t="s">
        <v>6826</v>
      </c>
    </row>
    <row r="3847" spans="1:23" x14ac:dyDescent="0.25">
      <c r="A3847" s="1">
        <v>1000991</v>
      </c>
      <c r="B3847" s="5" t="str">
        <f>VLOOKUP(H3847,'FIPS Basin X-walk'!$A$2:$F$3224,6,FALSE)</f>
        <v>Central Western Overthrust</v>
      </c>
      <c r="C3847" s="1" t="s">
        <v>23400</v>
      </c>
      <c r="D3847" s="1"/>
      <c r="E3847" s="1" t="s">
        <v>6828</v>
      </c>
      <c r="F3847" s="1" t="s">
        <v>23398</v>
      </c>
      <c r="G3847" s="1" t="s">
        <v>1788</v>
      </c>
      <c r="H3847" s="1">
        <v>56023</v>
      </c>
      <c r="I3847" s="1">
        <v>1000991</v>
      </c>
      <c r="J3847" s="1">
        <v>41.757199999999997</v>
      </c>
      <c r="K3847" s="1">
        <v>-110.5986</v>
      </c>
      <c r="L3847" s="1"/>
      <c r="M3847" s="1" t="s">
        <v>1494</v>
      </c>
      <c r="N3847" s="1" t="s">
        <v>8128</v>
      </c>
      <c r="O3847" s="1">
        <v>2022</v>
      </c>
      <c r="P3847" s="1">
        <v>83101</v>
      </c>
      <c r="Q3847" s="1" t="s">
        <v>23401</v>
      </c>
      <c r="R3847" s="1"/>
      <c r="S3847" s="1" t="s">
        <v>24355</v>
      </c>
      <c r="T3847" s="1" t="s">
        <v>6826</v>
      </c>
      <c r="U3847" s="1"/>
      <c r="V3847" s="1" t="s">
        <v>7232</v>
      </c>
      <c r="W3847" s="1" t="s">
        <v>6828</v>
      </c>
    </row>
    <row r="3848" spans="1:23" x14ac:dyDescent="0.25">
      <c r="A3848" s="1">
        <v>1012459</v>
      </c>
      <c r="B3848" s="5" t="str">
        <f>VLOOKUP(H3848,'FIPS Basin X-walk'!$A$2:$F$3224,6,FALSE)</f>
        <v>Central Western Overthrust</v>
      </c>
      <c r="C3848" s="1" t="s">
        <v>23802</v>
      </c>
      <c r="D3848" s="1"/>
      <c r="E3848" s="1"/>
      <c r="F3848" s="1" t="s">
        <v>23803</v>
      </c>
      <c r="G3848" s="1" t="s">
        <v>1788</v>
      </c>
      <c r="H3848" s="1">
        <v>56023</v>
      </c>
      <c r="I3848" s="1">
        <v>1012459</v>
      </c>
      <c r="J3848" s="1">
        <v>42.251572000000003</v>
      </c>
      <c r="K3848" s="1">
        <v>-110.2593928</v>
      </c>
      <c r="L3848" s="1"/>
      <c r="M3848" s="1" t="s">
        <v>1494</v>
      </c>
      <c r="N3848" s="1" t="s">
        <v>8128</v>
      </c>
      <c r="O3848" s="1">
        <v>2022</v>
      </c>
      <c r="P3848" s="1">
        <v>83123</v>
      </c>
      <c r="Q3848" s="1" t="s">
        <v>251</v>
      </c>
      <c r="R3848" s="1"/>
      <c r="S3848" s="1">
        <v>211130</v>
      </c>
      <c r="T3848" s="1" t="s">
        <v>6826</v>
      </c>
      <c r="U3848" s="1"/>
      <c r="V3848" s="1" t="s">
        <v>8864</v>
      </c>
      <c r="W3848" s="1" t="s">
        <v>6826</v>
      </c>
    </row>
    <row r="3849" spans="1:23" x14ac:dyDescent="0.25">
      <c r="A3849" s="1">
        <v>1000060</v>
      </c>
      <c r="B3849" s="5" t="str">
        <f>VLOOKUP(H3849,'FIPS Basin X-walk'!$A$2:$F$3224,6,FALSE)</f>
        <v>Denver Basin</v>
      </c>
      <c r="C3849" s="1" t="s">
        <v>9288</v>
      </c>
      <c r="D3849" s="1"/>
      <c r="E3849" s="1"/>
      <c r="F3849" s="1" t="s">
        <v>9289</v>
      </c>
      <c r="G3849" s="1" t="s">
        <v>1788</v>
      </c>
      <c r="H3849" s="1">
        <v>8073</v>
      </c>
      <c r="I3849" s="1">
        <v>1000060</v>
      </c>
      <c r="J3849" s="1">
        <v>39.203800000000001</v>
      </c>
      <c r="K3849" s="1">
        <v>-103.70050000000001</v>
      </c>
      <c r="L3849" s="1"/>
      <c r="M3849" s="1" t="s">
        <v>1507</v>
      </c>
      <c r="N3849" s="1" t="s">
        <v>9093</v>
      </c>
      <c r="O3849" s="1">
        <v>2022</v>
      </c>
      <c r="P3849" s="1">
        <v>80828</v>
      </c>
      <c r="Q3849" s="1" t="s">
        <v>9290</v>
      </c>
      <c r="R3849" s="1"/>
      <c r="S3849" s="1" t="s">
        <v>24355</v>
      </c>
      <c r="T3849" s="1" t="s">
        <v>6826</v>
      </c>
      <c r="U3849" s="1"/>
      <c r="V3849" s="1" t="s">
        <v>9109</v>
      </c>
      <c r="W3849" s="1" t="s">
        <v>6828</v>
      </c>
    </row>
    <row r="3850" spans="1:23" x14ac:dyDescent="0.25">
      <c r="A3850" s="1">
        <v>1001109</v>
      </c>
      <c r="B3850" s="5" t="str">
        <f>VLOOKUP(H3850,'FIPS Basin X-walk'!$A$2:$F$3224,6,FALSE)</f>
        <v>Piedmont-Blue Ridge Prov</v>
      </c>
      <c r="C3850" s="1" t="s">
        <v>17392</v>
      </c>
      <c r="D3850" s="1"/>
      <c r="E3850" s="1"/>
      <c r="F3850" s="1" t="s">
        <v>16964</v>
      </c>
      <c r="G3850" s="1" t="s">
        <v>1788</v>
      </c>
      <c r="H3850" s="1">
        <v>37109</v>
      </c>
      <c r="I3850" s="1">
        <v>1001109</v>
      </c>
      <c r="J3850" s="1">
        <v>35.431699999999999</v>
      </c>
      <c r="K3850" s="1">
        <v>-81.034700000000001</v>
      </c>
      <c r="L3850" s="1"/>
      <c r="M3850" s="1" t="s">
        <v>1530</v>
      </c>
      <c r="N3850" s="1" t="s">
        <v>17213</v>
      </c>
      <c r="O3850" s="1">
        <v>2022</v>
      </c>
      <c r="P3850" s="1">
        <v>28164</v>
      </c>
      <c r="Q3850" s="1" t="s">
        <v>1788</v>
      </c>
      <c r="R3850" s="1"/>
      <c r="S3850" s="1" t="s">
        <v>24355</v>
      </c>
      <c r="T3850" s="1" t="s">
        <v>6826</v>
      </c>
      <c r="U3850" s="1"/>
      <c r="V3850" s="1" t="s">
        <v>9621</v>
      </c>
      <c r="W3850" s="1" t="s">
        <v>6828</v>
      </c>
    </row>
    <row r="3851" spans="1:23" x14ac:dyDescent="0.25">
      <c r="A3851" s="1">
        <v>1006589</v>
      </c>
      <c r="B3851" s="5" t="str">
        <f>VLOOKUP(H3851,'FIPS Basin X-walk'!$A$2:$F$3224,6,FALSE)</f>
        <v>Chadron Arch</v>
      </c>
      <c r="C3851" s="1" t="s">
        <v>15975</v>
      </c>
      <c r="D3851" s="1"/>
      <c r="E3851" s="1" t="s">
        <v>6828</v>
      </c>
      <c r="F3851" s="1" t="s">
        <v>15976</v>
      </c>
      <c r="G3851" s="1" t="s">
        <v>1788</v>
      </c>
      <c r="H3851" s="1">
        <v>31111</v>
      </c>
      <c r="I3851" s="1">
        <v>1006589</v>
      </c>
      <c r="J3851" s="1">
        <v>41.080800000000004</v>
      </c>
      <c r="K3851" s="1">
        <v>-101.1408</v>
      </c>
      <c r="L3851" s="1"/>
      <c r="M3851" s="1" t="s">
        <v>1491</v>
      </c>
      <c r="N3851" s="1" t="s">
        <v>15841</v>
      </c>
      <c r="O3851" s="1">
        <v>2022</v>
      </c>
      <c r="P3851" s="1">
        <v>69165</v>
      </c>
      <c r="Q3851" s="1" t="s">
        <v>15977</v>
      </c>
      <c r="R3851" s="1"/>
      <c r="S3851" s="1" t="s">
        <v>24355</v>
      </c>
      <c r="T3851" s="1" t="s">
        <v>6826</v>
      </c>
      <c r="U3851" s="1"/>
      <c r="V3851" s="1" t="s">
        <v>15923</v>
      </c>
      <c r="W3851" s="1" t="s">
        <v>6828</v>
      </c>
    </row>
    <row r="3852" spans="1:23" x14ac:dyDescent="0.25">
      <c r="A3852" s="1">
        <v>1013549</v>
      </c>
      <c r="B3852" s="5" t="str">
        <f>VLOOKUP(H3852,'FIPS Basin X-walk'!$A$2:$F$3224,6,FALSE)</f>
        <v>Orogrande Basin</v>
      </c>
      <c r="C3852" s="1"/>
      <c r="D3852" s="1"/>
      <c r="E3852" s="1"/>
      <c r="F3852" s="1" t="s">
        <v>16541</v>
      </c>
      <c r="G3852" s="1" t="s">
        <v>12893</v>
      </c>
      <c r="H3852" s="1">
        <v>35027</v>
      </c>
      <c r="I3852" s="1">
        <v>1013549</v>
      </c>
      <c r="J3852" s="1">
        <v>34.117556100000002</v>
      </c>
      <c r="K3852" s="1">
        <v>-105.66627086</v>
      </c>
      <c r="L3852" s="1"/>
      <c r="M3852" s="1" t="s">
        <v>1537</v>
      </c>
      <c r="N3852" s="1" t="s">
        <v>8097</v>
      </c>
      <c r="O3852" s="1">
        <v>2022</v>
      </c>
      <c r="P3852" s="1">
        <v>88318</v>
      </c>
      <c r="Q3852" s="1" t="s">
        <v>24250</v>
      </c>
      <c r="R3852" s="1"/>
      <c r="S3852" s="1" t="s">
        <v>24435</v>
      </c>
      <c r="T3852" s="1" t="s">
        <v>6826</v>
      </c>
      <c r="U3852" s="1"/>
      <c r="V3852" s="1" t="s">
        <v>7090</v>
      </c>
      <c r="W3852" s="1" t="s">
        <v>6826</v>
      </c>
    </row>
    <row r="3853" spans="1:23" x14ac:dyDescent="0.25">
      <c r="A3853" s="1">
        <v>1005461</v>
      </c>
      <c r="B3853" s="5" t="str">
        <f>VLOOKUP(H3853,'FIPS Basin X-walk'!$A$2:$F$3224,6,FALSE)</f>
        <v>Piedmont-Blue Ridge Prov</v>
      </c>
      <c r="C3853" s="1" t="s">
        <v>17389</v>
      </c>
      <c r="D3853" s="1"/>
      <c r="E3853" s="1"/>
      <c r="F3853" s="1" t="s">
        <v>17390</v>
      </c>
      <c r="G3853" s="1" t="s">
        <v>12893</v>
      </c>
      <c r="H3853" s="1">
        <v>37109</v>
      </c>
      <c r="I3853" s="1">
        <v>1005461</v>
      </c>
      <c r="J3853" s="1">
        <v>35.430489999999999</v>
      </c>
      <c r="K3853" s="1">
        <v>-81.353859999999997</v>
      </c>
      <c r="L3853" s="1"/>
      <c r="M3853" s="1" t="s">
        <v>1530</v>
      </c>
      <c r="N3853" s="1" t="s">
        <v>17213</v>
      </c>
      <c r="O3853" s="1">
        <v>2022</v>
      </c>
      <c r="P3853" s="1">
        <v>28033</v>
      </c>
      <c r="Q3853" s="1" t="s">
        <v>17391</v>
      </c>
      <c r="R3853" s="1"/>
      <c r="S3853" s="1" t="s">
        <v>24358</v>
      </c>
      <c r="T3853" s="1" t="s">
        <v>6826</v>
      </c>
      <c r="U3853" s="1"/>
      <c r="V3853" s="1" t="s">
        <v>25533</v>
      </c>
      <c r="W3853" s="1" t="s">
        <v>6826</v>
      </c>
    </row>
    <row r="3854" spans="1:23" x14ac:dyDescent="0.25">
      <c r="A3854" s="1">
        <v>1002580</v>
      </c>
      <c r="B3854" s="5" t="str">
        <f>VLOOKUP(H3854,'FIPS Basin X-walk'!$A$2:$F$3224,6,FALSE)</f>
        <v>Cincinnati Arch</v>
      </c>
      <c r="C3854" s="1" t="s">
        <v>24948</v>
      </c>
      <c r="D3854" s="1"/>
      <c r="E3854" s="1"/>
      <c r="F3854" s="1" t="s">
        <v>48</v>
      </c>
      <c r="G3854" s="1" t="s">
        <v>12893</v>
      </c>
      <c r="H3854" s="1">
        <v>21137</v>
      </c>
      <c r="I3854" s="1">
        <v>1002580</v>
      </c>
      <c r="J3854" s="1">
        <v>37.58</v>
      </c>
      <c r="K3854" s="1">
        <v>-84.75</v>
      </c>
      <c r="L3854" s="1"/>
      <c r="M3854" s="1" t="s">
        <v>1497</v>
      </c>
      <c r="N3854" s="1" t="s">
        <v>12675</v>
      </c>
      <c r="O3854" s="1">
        <v>2022</v>
      </c>
      <c r="P3854" s="1">
        <v>40422</v>
      </c>
      <c r="Q3854" s="1" t="s">
        <v>48</v>
      </c>
      <c r="R3854" s="1"/>
      <c r="S3854" s="1" t="s">
        <v>24435</v>
      </c>
      <c r="T3854" s="1" t="s">
        <v>6826</v>
      </c>
      <c r="U3854" s="1"/>
      <c r="V3854" s="1" t="s">
        <v>7297</v>
      </c>
      <c r="W3854" s="1" t="s">
        <v>6826</v>
      </c>
    </row>
    <row r="3855" spans="1:23" x14ac:dyDescent="0.25">
      <c r="A3855" s="1">
        <v>1005285</v>
      </c>
      <c r="B3855" s="5" t="str">
        <f>VLOOKUP(H3855,'FIPS Basin X-walk'!$A$2:$F$3224,6,FALSE)</f>
        <v>Cincinnati Arch</v>
      </c>
      <c r="C3855" s="1" t="s">
        <v>20143</v>
      </c>
      <c r="D3855" s="1"/>
      <c r="E3855" s="1"/>
      <c r="F3855" s="1" t="s">
        <v>8005</v>
      </c>
      <c r="G3855" s="1" t="s">
        <v>12893</v>
      </c>
      <c r="H3855" s="1">
        <v>47103</v>
      </c>
      <c r="I3855" s="1">
        <v>1005285</v>
      </c>
      <c r="J3855" s="1">
        <v>35.314962000000001</v>
      </c>
      <c r="K3855" s="1">
        <v>-86.636076000000003</v>
      </c>
      <c r="L3855" s="1"/>
      <c r="M3855" s="1" t="s">
        <v>1538</v>
      </c>
      <c r="N3855" s="1" t="s">
        <v>20002</v>
      </c>
      <c r="O3855" s="1">
        <v>2022</v>
      </c>
      <c r="P3855" s="1">
        <v>37334</v>
      </c>
      <c r="Q3855" s="1" t="s">
        <v>1386</v>
      </c>
      <c r="R3855" s="1"/>
      <c r="S3855" s="1" t="s">
        <v>24359</v>
      </c>
      <c r="T3855" s="1" t="s">
        <v>6826</v>
      </c>
      <c r="U3855" s="1"/>
      <c r="V3855" s="1" t="s">
        <v>20144</v>
      </c>
      <c r="W3855" s="1" t="s">
        <v>6826</v>
      </c>
    </row>
    <row r="3856" spans="1:23" x14ac:dyDescent="0.25">
      <c r="A3856" s="1">
        <v>1006030</v>
      </c>
      <c r="B3856" s="5" t="str">
        <f>VLOOKUP(H3856,'FIPS Basin X-walk'!$A$2:$F$3224,6,FALSE)</f>
        <v>Sioux Uplift</v>
      </c>
      <c r="C3856" s="1" t="s">
        <v>19955</v>
      </c>
      <c r="D3856" s="1"/>
      <c r="E3856" s="1"/>
      <c r="F3856" s="1" t="s">
        <v>19956</v>
      </c>
      <c r="G3856" s="1" t="s">
        <v>12893</v>
      </c>
      <c r="H3856" s="1">
        <v>46083</v>
      </c>
      <c r="I3856" s="1">
        <v>1006030</v>
      </c>
      <c r="J3856" s="1">
        <v>43.096842000000002</v>
      </c>
      <c r="K3856" s="1">
        <v>-96.477478000000005</v>
      </c>
      <c r="L3856" s="1"/>
      <c r="M3856" s="1" t="s">
        <v>1562</v>
      </c>
      <c r="N3856" s="1" t="s">
        <v>19888</v>
      </c>
      <c r="O3856" s="1">
        <v>2022</v>
      </c>
      <c r="P3856" s="1">
        <v>57034</v>
      </c>
      <c r="Q3856" s="1" t="s">
        <v>19957</v>
      </c>
      <c r="R3856" s="1"/>
      <c r="S3856" s="1" t="s">
        <v>24378</v>
      </c>
      <c r="T3856" s="1" t="s">
        <v>6826</v>
      </c>
      <c r="U3856" s="1"/>
      <c r="V3856" s="1" t="s">
        <v>11633</v>
      </c>
      <c r="W3856" s="1" t="s">
        <v>6826</v>
      </c>
    </row>
    <row r="3857" spans="1:23" x14ac:dyDescent="0.25">
      <c r="A3857" s="1">
        <v>1002150</v>
      </c>
      <c r="B3857" s="5" t="str">
        <f>VLOOKUP(H3857,'FIPS Basin X-walk'!$A$2:$F$3224,6,FALSE)</f>
        <v>Central Western Overthrust</v>
      </c>
      <c r="C3857" s="1"/>
      <c r="D3857" s="1"/>
      <c r="E3857" s="1"/>
      <c r="F3857" s="1" t="s">
        <v>23398</v>
      </c>
      <c r="G3857" s="1" t="s">
        <v>12893</v>
      </c>
      <c r="H3857" s="1">
        <v>56023</v>
      </c>
      <c r="I3857" s="1">
        <v>1002150</v>
      </c>
      <c r="J3857" s="1">
        <v>41.887</v>
      </c>
      <c r="K3857" s="1">
        <v>-110.09446</v>
      </c>
      <c r="L3857" s="1"/>
      <c r="M3857" s="1" t="s">
        <v>1494</v>
      </c>
      <c r="N3857" s="1" t="s">
        <v>8128</v>
      </c>
      <c r="O3857" s="1">
        <v>2022</v>
      </c>
      <c r="P3857" s="1">
        <v>83101</v>
      </c>
      <c r="Q3857" s="1" t="s">
        <v>1156</v>
      </c>
      <c r="R3857" s="1"/>
      <c r="S3857" s="1" t="s">
        <v>24399</v>
      </c>
      <c r="T3857" s="1" t="s">
        <v>6828</v>
      </c>
      <c r="U3857" s="1"/>
      <c r="V3857" s="1" t="s">
        <v>8864</v>
      </c>
      <c r="W3857" s="1" t="s">
        <v>6826</v>
      </c>
    </row>
    <row r="3858" spans="1:23" x14ac:dyDescent="0.25">
      <c r="A3858" s="1">
        <v>1002761</v>
      </c>
      <c r="B3858" s="5" t="str">
        <f>VLOOKUP(H3858,'FIPS Basin X-walk'!$A$2:$F$3224,6,FALSE)</f>
        <v>Central Western Overthrust</v>
      </c>
      <c r="C3858" s="1" t="s">
        <v>23399</v>
      </c>
      <c r="D3858" s="1"/>
      <c r="E3858" s="1"/>
      <c r="F3858" s="1" t="s">
        <v>23398</v>
      </c>
      <c r="G3858" s="1" t="s">
        <v>12893</v>
      </c>
      <c r="H3858" s="1">
        <v>56023</v>
      </c>
      <c r="I3858" s="1">
        <v>1002761</v>
      </c>
      <c r="J3858" s="1">
        <v>42.023456000000003</v>
      </c>
      <c r="K3858" s="1">
        <v>-110.56921800000001</v>
      </c>
      <c r="L3858" s="1"/>
      <c r="M3858" s="1" t="s">
        <v>1494</v>
      </c>
      <c r="N3858" s="1" t="s">
        <v>8128</v>
      </c>
      <c r="O3858" s="1">
        <v>2022</v>
      </c>
      <c r="P3858" s="1">
        <v>83101</v>
      </c>
      <c r="Q3858" s="1" t="s">
        <v>135</v>
      </c>
      <c r="R3858" s="1"/>
      <c r="S3858" s="1" t="s">
        <v>24435</v>
      </c>
      <c r="T3858" s="1" t="s">
        <v>6826</v>
      </c>
      <c r="U3858" s="1"/>
      <c r="V3858" s="1" t="s">
        <v>7232</v>
      </c>
      <c r="W3858" s="1" t="s">
        <v>6826</v>
      </c>
    </row>
    <row r="3859" spans="1:23" x14ac:dyDescent="0.25">
      <c r="A3859" s="1">
        <v>1007450</v>
      </c>
      <c r="B3859" s="5" t="str">
        <f>VLOOKUP(H3859,'FIPS Basin X-walk'!$A$2:$F$3224,6,FALSE)</f>
        <v>Central Western Overthrust</v>
      </c>
      <c r="C3859" s="1" t="s">
        <v>23395</v>
      </c>
      <c r="D3859" s="1"/>
      <c r="E3859" s="1"/>
      <c r="F3859" s="1" t="s">
        <v>23396</v>
      </c>
      <c r="G3859" s="1" t="s">
        <v>12893</v>
      </c>
      <c r="H3859" s="1">
        <v>56023</v>
      </c>
      <c r="I3859" s="1">
        <v>1007450</v>
      </c>
      <c r="J3859" s="1">
        <v>42.023456000000003</v>
      </c>
      <c r="K3859" s="1">
        <v>-110.56921800000001</v>
      </c>
      <c r="L3859" s="1"/>
      <c r="M3859" s="1" t="s">
        <v>1494</v>
      </c>
      <c r="N3859" s="1" t="s">
        <v>8128</v>
      </c>
      <c r="O3859" s="1">
        <v>2022</v>
      </c>
      <c r="P3859" s="1">
        <v>83101</v>
      </c>
      <c r="Q3859" s="1" t="s">
        <v>770</v>
      </c>
      <c r="R3859" s="1"/>
      <c r="S3859" s="1" t="s">
        <v>24435</v>
      </c>
      <c r="T3859" s="1" t="s">
        <v>6826</v>
      </c>
      <c r="U3859" s="1"/>
      <c r="V3859" s="1" t="s">
        <v>6881</v>
      </c>
      <c r="W3859" s="1" t="s">
        <v>6826</v>
      </c>
    </row>
    <row r="3860" spans="1:23" x14ac:dyDescent="0.25">
      <c r="A3860" s="1">
        <v>1002078</v>
      </c>
      <c r="B3860" s="5" t="str">
        <f>VLOOKUP(H3860,'FIPS Basin X-walk'!$A$2:$F$3224,6,FALSE)</f>
        <v>Central Western Overthrust</v>
      </c>
      <c r="C3860" s="1"/>
      <c r="D3860" s="1"/>
      <c r="E3860" s="1"/>
      <c r="F3860" s="1" t="s">
        <v>23394</v>
      </c>
      <c r="G3860" s="1" t="s">
        <v>12893</v>
      </c>
      <c r="H3860" s="1">
        <v>56023</v>
      </c>
      <c r="I3860" s="1">
        <v>1002078</v>
      </c>
      <c r="J3860" s="1">
        <v>41.776699999999998</v>
      </c>
      <c r="K3860" s="1">
        <v>-110.3425</v>
      </c>
      <c r="L3860" s="1"/>
      <c r="M3860" s="1" t="s">
        <v>1494</v>
      </c>
      <c r="N3860" s="1" t="s">
        <v>8128</v>
      </c>
      <c r="O3860" s="1">
        <v>2022</v>
      </c>
      <c r="P3860" s="1">
        <v>83124</v>
      </c>
      <c r="Q3860" s="1" t="s">
        <v>118</v>
      </c>
      <c r="R3860" s="1" t="s">
        <v>24836</v>
      </c>
      <c r="S3860" s="1" t="s">
        <v>24399</v>
      </c>
      <c r="T3860" s="1" t="s">
        <v>6826</v>
      </c>
      <c r="U3860" s="1"/>
      <c r="V3860" s="1" t="s">
        <v>6881</v>
      </c>
      <c r="W3860" s="1" t="s">
        <v>6826</v>
      </c>
    </row>
    <row r="3861" spans="1:23" x14ac:dyDescent="0.25">
      <c r="A3861" s="1">
        <v>1005029</v>
      </c>
      <c r="B3861" s="5" t="str">
        <f>VLOOKUP(H3861,'FIPS Basin X-walk'!$A$2:$F$3224,6,FALSE)</f>
        <v>Central Western Overthrust</v>
      </c>
      <c r="C3861" s="1"/>
      <c r="D3861" s="1"/>
      <c r="E3861" s="1"/>
      <c r="F3861" s="1" t="s">
        <v>23397</v>
      </c>
      <c r="G3861" s="1" t="s">
        <v>12893</v>
      </c>
      <c r="H3861" s="1">
        <v>56023</v>
      </c>
      <c r="I3861" s="1">
        <v>1005029</v>
      </c>
      <c r="J3861" s="1">
        <v>41.781944000000003</v>
      </c>
      <c r="K3861" s="1">
        <v>-110.332778</v>
      </c>
      <c r="L3861" s="1"/>
      <c r="M3861" s="1" t="s">
        <v>1494</v>
      </c>
      <c r="N3861" s="1" t="s">
        <v>8128</v>
      </c>
      <c r="O3861" s="1">
        <v>2022</v>
      </c>
      <c r="P3861" s="1">
        <v>83124</v>
      </c>
      <c r="Q3861" s="1" t="s">
        <v>656</v>
      </c>
      <c r="R3861" s="1"/>
      <c r="S3861" s="1" t="s">
        <v>24399</v>
      </c>
      <c r="T3861" s="1" t="s">
        <v>6826</v>
      </c>
      <c r="U3861" s="1"/>
      <c r="V3861" s="1" t="s">
        <v>9347</v>
      </c>
      <c r="W3861" s="1" t="s">
        <v>6826</v>
      </c>
    </row>
    <row r="3862" spans="1:23" x14ac:dyDescent="0.25">
      <c r="A3862" s="1">
        <v>1002244</v>
      </c>
      <c r="B3862" s="5" t="str">
        <f>VLOOKUP(H3862,'FIPS Basin X-walk'!$A$2:$F$3224,6,FALSE)</f>
        <v>Chautauqua Platform</v>
      </c>
      <c r="C3862" s="1" t="s">
        <v>18476</v>
      </c>
      <c r="D3862" s="1"/>
      <c r="E3862" s="1"/>
      <c r="F3862" s="1" t="s">
        <v>18477</v>
      </c>
      <c r="G3862" s="1" t="s">
        <v>12893</v>
      </c>
      <c r="H3862" s="1">
        <v>40081</v>
      </c>
      <c r="I3862" s="1">
        <v>1002244</v>
      </c>
      <c r="J3862" s="1">
        <v>35.543891000000002</v>
      </c>
      <c r="K3862" s="1">
        <v>-96.647745999999998</v>
      </c>
      <c r="L3862" s="1"/>
      <c r="M3862" s="1" t="s">
        <v>1495</v>
      </c>
      <c r="N3862" s="1" t="s">
        <v>9115</v>
      </c>
      <c r="O3862" s="1">
        <v>2022</v>
      </c>
      <c r="P3862" s="1">
        <v>74864</v>
      </c>
      <c r="Q3862" s="1" t="s">
        <v>18478</v>
      </c>
      <c r="R3862" s="1"/>
      <c r="S3862" s="1" t="s">
        <v>24358</v>
      </c>
      <c r="T3862" s="1" t="s">
        <v>6826</v>
      </c>
      <c r="U3862" s="1"/>
      <c r="V3862" s="1" t="s">
        <v>18479</v>
      </c>
      <c r="W3862" s="1" t="s">
        <v>6826</v>
      </c>
    </row>
    <row r="3863" spans="1:23" x14ac:dyDescent="0.25">
      <c r="A3863" s="1">
        <v>1003693</v>
      </c>
      <c r="B3863" s="5" t="str">
        <f>VLOOKUP(H3863,'FIPS Basin X-walk'!$A$2:$F$3224,6,FALSE)</f>
        <v>Cincinnati Arch</v>
      </c>
      <c r="C3863" s="1" t="s">
        <v>12891</v>
      </c>
      <c r="D3863" s="1"/>
      <c r="E3863" s="1"/>
      <c r="F3863" s="1" t="s">
        <v>12892</v>
      </c>
      <c r="G3863" s="1" t="s">
        <v>12893</v>
      </c>
      <c r="H3863" s="1">
        <v>21137</v>
      </c>
      <c r="I3863" s="1">
        <v>1003693</v>
      </c>
      <c r="J3863" s="1">
        <v>37.468888999999997</v>
      </c>
      <c r="K3863" s="1">
        <v>-84.675556</v>
      </c>
      <c r="L3863" s="1"/>
      <c r="M3863" s="1" t="s">
        <v>1497</v>
      </c>
      <c r="N3863" s="1" t="s">
        <v>12675</v>
      </c>
      <c r="O3863" s="1">
        <v>2022</v>
      </c>
      <c r="P3863" s="1">
        <v>40484</v>
      </c>
      <c r="Q3863" s="1" t="s">
        <v>12894</v>
      </c>
      <c r="R3863" s="1"/>
      <c r="S3863" s="1" t="s">
        <v>24358</v>
      </c>
      <c r="T3863" s="1" t="s">
        <v>6826</v>
      </c>
      <c r="U3863" s="1"/>
      <c r="V3863" s="1" t="s">
        <v>6952</v>
      </c>
      <c r="W3863" s="1" t="s">
        <v>6826</v>
      </c>
    </row>
    <row r="3864" spans="1:23" x14ac:dyDescent="0.25">
      <c r="A3864" s="1">
        <v>1004055</v>
      </c>
      <c r="B3864" s="5" t="str">
        <f>VLOOKUP(H3864,'FIPS Basin X-walk'!$A$2:$F$3224,6,FALSE)</f>
        <v>Western Columbia Basin</v>
      </c>
      <c r="C3864" s="1" t="s">
        <v>18797</v>
      </c>
      <c r="D3864" s="1"/>
      <c r="E3864" s="1"/>
      <c r="F3864" s="1" t="s">
        <v>18024</v>
      </c>
      <c r="G3864" s="1" t="s">
        <v>12893</v>
      </c>
      <c r="H3864" s="1">
        <v>41041</v>
      </c>
      <c r="I3864" s="1">
        <v>1004055</v>
      </c>
      <c r="J3864" s="1">
        <v>44.614452999999997</v>
      </c>
      <c r="K3864" s="1">
        <v>-123.936832</v>
      </c>
      <c r="L3864" s="1"/>
      <c r="M3864" s="1" t="s">
        <v>1519</v>
      </c>
      <c r="N3864" s="1" t="s">
        <v>18017</v>
      </c>
      <c r="O3864" s="1">
        <v>2022</v>
      </c>
      <c r="P3864" s="1">
        <v>97391</v>
      </c>
      <c r="Q3864" s="1" t="s">
        <v>18798</v>
      </c>
      <c r="R3864" s="1"/>
      <c r="S3864" s="1" t="s">
        <v>24385</v>
      </c>
      <c r="T3864" s="1" t="s">
        <v>6828</v>
      </c>
      <c r="U3864" s="1"/>
      <c r="V3864" s="1" t="s">
        <v>6889</v>
      </c>
      <c r="W3864" s="1" t="s">
        <v>6828</v>
      </c>
    </row>
    <row r="3865" spans="1:23" x14ac:dyDescent="0.25">
      <c r="A3865" s="1">
        <v>1003884</v>
      </c>
      <c r="B3865" s="5" t="str">
        <f>VLOOKUP(H3865,'FIPS Basin X-walk'!$A$2:$F$3224,6,FALSE)</f>
        <v>Wisconsin Arch</v>
      </c>
      <c r="C3865" s="1" t="s">
        <v>23120</v>
      </c>
      <c r="D3865" s="1"/>
      <c r="E3865" s="1"/>
      <c r="F3865" s="1" t="s">
        <v>23121</v>
      </c>
      <c r="G3865" s="1" t="s">
        <v>12893</v>
      </c>
      <c r="H3865" s="1">
        <v>55069</v>
      </c>
      <c r="I3865" s="1">
        <v>1003884</v>
      </c>
      <c r="J3865" s="1">
        <v>45.450848999999998</v>
      </c>
      <c r="K3865" s="1">
        <v>-89.740302999999997</v>
      </c>
      <c r="L3865" s="1"/>
      <c r="M3865" s="1" t="s">
        <v>1517</v>
      </c>
      <c r="N3865" s="1" t="s">
        <v>22991</v>
      </c>
      <c r="O3865" s="1">
        <v>2022</v>
      </c>
      <c r="P3865" s="1">
        <v>54487</v>
      </c>
      <c r="Q3865" s="1" t="s">
        <v>23122</v>
      </c>
      <c r="R3865" s="1"/>
      <c r="S3865" s="1" t="s">
        <v>24385</v>
      </c>
      <c r="T3865" s="1" t="s">
        <v>6828</v>
      </c>
      <c r="U3865" s="1"/>
      <c r="V3865" s="1" t="s">
        <v>6896</v>
      </c>
      <c r="W3865" s="1" t="s">
        <v>6828</v>
      </c>
    </row>
    <row r="3866" spans="1:23" x14ac:dyDescent="0.25">
      <c r="A3866" s="1">
        <v>1003453</v>
      </c>
      <c r="B3866" s="5" t="str">
        <f>VLOOKUP(H3866,'FIPS Basin X-walk'!$A$2:$F$3224,6,FALSE)</f>
        <v>Lincoln Anticline</v>
      </c>
      <c r="C3866" s="1" t="s">
        <v>15597</v>
      </c>
      <c r="D3866" s="1"/>
      <c r="E3866" s="1"/>
      <c r="F3866" s="1" t="s">
        <v>7213</v>
      </c>
      <c r="G3866" s="1" t="s">
        <v>12893</v>
      </c>
      <c r="H3866" s="1">
        <v>29113</v>
      </c>
      <c r="I3866" s="1">
        <v>1003453</v>
      </c>
      <c r="J3866" s="1">
        <v>38.962791000000003</v>
      </c>
      <c r="K3866" s="1">
        <v>-90.971733</v>
      </c>
      <c r="L3866" s="1"/>
      <c r="M3866" s="1" t="s">
        <v>1560</v>
      </c>
      <c r="N3866" s="1" t="s">
        <v>15447</v>
      </c>
      <c r="O3866" s="1">
        <v>2022</v>
      </c>
      <c r="P3866" s="1">
        <v>63379</v>
      </c>
      <c r="Q3866" s="1" t="s">
        <v>15598</v>
      </c>
      <c r="R3866" s="1"/>
      <c r="S3866" s="1" t="s">
        <v>24753</v>
      </c>
      <c r="T3866" s="1" t="s">
        <v>6826</v>
      </c>
      <c r="U3866" s="1"/>
      <c r="V3866" s="1" t="s">
        <v>15599</v>
      </c>
      <c r="W3866" s="1" t="s">
        <v>6826</v>
      </c>
    </row>
    <row r="3867" spans="1:23" x14ac:dyDescent="0.25">
      <c r="A3867" s="1">
        <v>1012150</v>
      </c>
      <c r="B3867" s="5" t="str">
        <f>VLOOKUP(H3867,'FIPS Basin X-walk'!$A$2:$F$3224,6,FALSE)</f>
        <v>Arkla Basin</v>
      </c>
      <c r="C3867" s="1" t="s">
        <v>13382</v>
      </c>
      <c r="D3867" s="1"/>
      <c r="E3867" s="1"/>
      <c r="F3867" s="1" t="s">
        <v>12439</v>
      </c>
      <c r="G3867" s="1" t="s">
        <v>13379</v>
      </c>
      <c r="H3867" s="1">
        <v>22061</v>
      </c>
      <c r="I3867" s="1">
        <v>1012150</v>
      </c>
      <c r="J3867" s="1">
        <v>32.575496000000001</v>
      </c>
      <c r="K3867" s="1">
        <v>-92.859166000000002</v>
      </c>
      <c r="L3867" s="1"/>
      <c r="M3867" s="1" t="s">
        <v>1483</v>
      </c>
      <c r="N3867" s="1" t="s">
        <v>13028</v>
      </c>
      <c r="O3867" s="1">
        <v>2022</v>
      </c>
      <c r="P3867" s="1">
        <v>71001</v>
      </c>
      <c r="Q3867" s="1" t="s">
        <v>268</v>
      </c>
      <c r="R3867" s="1"/>
      <c r="S3867" s="1" t="s">
        <v>24435</v>
      </c>
      <c r="T3867" s="1" t="s">
        <v>6826</v>
      </c>
      <c r="U3867" s="1"/>
      <c r="V3867" s="1" t="s">
        <v>7521</v>
      </c>
      <c r="W3867" s="1" t="s">
        <v>6826</v>
      </c>
    </row>
    <row r="3868" spans="1:23" x14ac:dyDescent="0.25">
      <c r="A3868" s="1">
        <v>1003600</v>
      </c>
      <c r="B3868" s="5" t="str">
        <f>VLOOKUP(H3868,'FIPS Basin X-walk'!$A$2:$F$3224,6,FALSE)</f>
        <v>Arkla Basin</v>
      </c>
      <c r="C3868" s="1" t="s">
        <v>13387</v>
      </c>
      <c r="D3868" s="1"/>
      <c r="E3868" s="1"/>
      <c r="F3868" s="1" t="s">
        <v>13388</v>
      </c>
      <c r="G3868" s="1" t="s">
        <v>13379</v>
      </c>
      <c r="H3868" s="1">
        <v>22061</v>
      </c>
      <c r="I3868" s="1">
        <v>1003600</v>
      </c>
      <c r="J3868" s="1">
        <v>32.678660000000001</v>
      </c>
      <c r="K3868" s="1">
        <v>-92.601135999999997</v>
      </c>
      <c r="L3868" s="1"/>
      <c r="M3868" s="1" t="s">
        <v>1483</v>
      </c>
      <c r="N3868" s="1" t="s">
        <v>13028</v>
      </c>
      <c r="O3868" s="1">
        <v>2022</v>
      </c>
      <c r="P3868" s="1">
        <v>71235</v>
      </c>
      <c r="Q3868" s="1" t="s">
        <v>197</v>
      </c>
      <c r="R3868" s="1"/>
      <c r="S3868" s="1" t="s">
        <v>24435</v>
      </c>
      <c r="T3868" s="1" t="s">
        <v>6826</v>
      </c>
      <c r="U3868" s="1"/>
      <c r="V3868" s="1" t="s">
        <v>7521</v>
      </c>
      <c r="W3868" s="1" t="s">
        <v>6826</v>
      </c>
    </row>
    <row r="3869" spans="1:23" x14ac:dyDescent="0.25">
      <c r="A3869" s="1">
        <v>1003916</v>
      </c>
      <c r="B3869" s="5" t="str">
        <f>VLOOKUP(H3869,'FIPS Basin X-walk'!$A$2:$F$3224,6,FALSE)</f>
        <v>Arkla Basin</v>
      </c>
      <c r="C3869" s="1" t="s">
        <v>13222</v>
      </c>
      <c r="D3869" s="1"/>
      <c r="E3869" s="1"/>
      <c r="F3869" s="1" t="s">
        <v>13223</v>
      </c>
      <c r="G3869" s="1" t="s">
        <v>13379</v>
      </c>
      <c r="H3869" s="1">
        <v>22061</v>
      </c>
      <c r="I3869" s="1">
        <v>1003916</v>
      </c>
      <c r="J3869" s="1">
        <v>32.757857999999999</v>
      </c>
      <c r="K3869" s="1">
        <v>-92.763508000000002</v>
      </c>
      <c r="L3869" s="1"/>
      <c r="M3869" s="1" t="s">
        <v>1483</v>
      </c>
      <c r="N3869" s="1" t="s">
        <v>13028</v>
      </c>
      <c r="O3869" s="1">
        <v>2022</v>
      </c>
      <c r="P3869" s="1">
        <v>71235</v>
      </c>
      <c r="Q3869" s="1" t="s">
        <v>94</v>
      </c>
      <c r="R3869" s="1"/>
      <c r="S3869" s="1" t="s">
        <v>24435</v>
      </c>
      <c r="T3869" s="1" t="s">
        <v>6826</v>
      </c>
      <c r="U3869" s="1"/>
      <c r="V3869" s="1" t="s">
        <v>8019</v>
      </c>
      <c r="W3869" s="1" t="s">
        <v>6826</v>
      </c>
    </row>
    <row r="3870" spans="1:23" x14ac:dyDescent="0.25">
      <c r="A3870" s="1">
        <v>1006730</v>
      </c>
      <c r="B3870" s="5" t="str">
        <f>VLOOKUP(H3870,'FIPS Basin X-walk'!$A$2:$F$3224,6,FALSE)</f>
        <v>Arkla Basin</v>
      </c>
      <c r="C3870" s="1" t="s">
        <v>13391</v>
      </c>
      <c r="D3870" s="1"/>
      <c r="E3870" s="1"/>
      <c r="F3870" s="1" t="s">
        <v>13388</v>
      </c>
      <c r="G3870" s="1" t="s">
        <v>13379</v>
      </c>
      <c r="H3870" s="1">
        <v>22061</v>
      </c>
      <c r="I3870" s="1">
        <v>1006730</v>
      </c>
      <c r="J3870" s="1">
        <v>32.690744000000002</v>
      </c>
      <c r="K3870" s="1">
        <v>-92.659698000000006</v>
      </c>
      <c r="L3870" s="1"/>
      <c r="M3870" s="1" t="s">
        <v>1483</v>
      </c>
      <c r="N3870" s="1" t="s">
        <v>13028</v>
      </c>
      <c r="O3870" s="1">
        <v>2022</v>
      </c>
      <c r="P3870" s="1">
        <v>71235</v>
      </c>
      <c r="Q3870" s="1" t="s">
        <v>572</v>
      </c>
      <c r="R3870" s="1"/>
      <c r="S3870" s="1" t="s">
        <v>24399</v>
      </c>
      <c r="T3870" s="1" t="s">
        <v>6826</v>
      </c>
      <c r="U3870" s="1"/>
      <c r="V3870" s="1" t="s">
        <v>7521</v>
      </c>
      <c r="W3870" s="1" t="s">
        <v>6826</v>
      </c>
    </row>
    <row r="3871" spans="1:23" x14ac:dyDescent="0.25">
      <c r="A3871" s="1">
        <v>1005362</v>
      </c>
      <c r="B3871" s="5" t="str">
        <f>VLOOKUP(H3871,'FIPS Basin X-walk'!$A$2:$F$3224,6,FALSE)</f>
        <v>Arkla Basin</v>
      </c>
      <c r="C3871" s="1" t="s">
        <v>13383</v>
      </c>
      <c r="D3871" s="1"/>
      <c r="E3871" s="1"/>
      <c r="F3871" s="1" t="s">
        <v>13384</v>
      </c>
      <c r="G3871" s="1" t="s">
        <v>13379</v>
      </c>
      <c r="H3871" s="1">
        <v>22061</v>
      </c>
      <c r="I3871" s="1">
        <v>1005362</v>
      </c>
      <c r="J3871" s="1">
        <v>32.517412999999998</v>
      </c>
      <c r="K3871" s="1">
        <v>-92.653630000000007</v>
      </c>
      <c r="L3871" s="1"/>
      <c r="M3871" s="1" t="s">
        <v>1483</v>
      </c>
      <c r="N3871" s="1" t="s">
        <v>13028</v>
      </c>
      <c r="O3871" s="1">
        <v>2022</v>
      </c>
      <c r="P3871" s="1">
        <v>71270</v>
      </c>
      <c r="Q3871" s="1" t="s">
        <v>13385</v>
      </c>
      <c r="R3871" s="1"/>
      <c r="S3871" s="1" t="s">
        <v>24395</v>
      </c>
      <c r="T3871" s="1" t="s">
        <v>6828</v>
      </c>
      <c r="U3871" s="1"/>
      <c r="V3871" s="1" t="s">
        <v>13386</v>
      </c>
      <c r="W3871" s="1" t="s">
        <v>6826</v>
      </c>
    </row>
    <row r="3872" spans="1:23" x14ac:dyDescent="0.25">
      <c r="A3872" s="1">
        <v>1012151</v>
      </c>
      <c r="B3872" s="5" t="str">
        <f>VLOOKUP(H3872,'FIPS Basin X-walk'!$A$2:$F$3224,6,FALSE)</f>
        <v>Arkla Basin</v>
      </c>
      <c r="C3872" s="1" t="s">
        <v>13392</v>
      </c>
      <c r="D3872" s="1"/>
      <c r="E3872" s="1"/>
      <c r="F3872" s="1" t="s">
        <v>13393</v>
      </c>
      <c r="G3872" s="1" t="s">
        <v>13379</v>
      </c>
      <c r="H3872" s="1">
        <v>22061</v>
      </c>
      <c r="I3872" s="1">
        <v>1012151</v>
      </c>
      <c r="J3872" s="1">
        <v>32.574210000000001</v>
      </c>
      <c r="K3872" s="1">
        <v>-92.681619999999995</v>
      </c>
      <c r="L3872" s="1"/>
      <c r="M3872" s="1" t="s">
        <v>1483</v>
      </c>
      <c r="N3872" s="1" t="s">
        <v>13028</v>
      </c>
      <c r="O3872" s="1">
        <v>2022</v>
      </c>
      <c r="P3872" s="1">
        <v>71268</v>
      </c>
      <c r="Q3872" s="1" t="s">
        <v>1240</v>
      </c>
      <c r="R3872" s="1"/>
      <c r="S3872" s="1" t="s">
        <v>24435</v>
      </c>
      <c r="T3872" s="1" t="s">
        <v>6826</v>
      </c>
      <c r="U3872" s="1"/>
      <c r="V3872" s="1" t="s">
        <v>7521</v>
      </c>
      <c r="W3872" s="1" t="s">
        <v>6826</v>
      </c>
    </row>
    <row r="3873" spans="1:23" x14ac:dyDescent="0.25">
      <c r="A3873" s="1">
        <v>1000021</v>
      </c>
      <c r="B3873" s="5" t="str">
        <f>VLOOKUP(H3873,'FIPS Basin X-walk'!$A$2:$F$3224,6,FALSE)</f>
        <v>Arkla Basin</v>
      </c>
      <c r="C3873" s="1" t="s">
        <v>13389</v>
      </c>
      <c r="D3873" s="1"/>
      <c r="E3873" s="1"/>
      <c r="F3873" s="1" t="s">
        <v>13378</v>
      </c>
      <c r="G3873" s="1" t="s">
        <v>13379</v>
      </c>
      <c r="H3873" s="1">
        <v>22061</v>
      </c>
      <c r="I3873" s="1">
        <v>1000021</v>
      </c>
      <c r="J3873" s="1">
        <v>32.543571999999998</v>
      </c>
      <c r="K3873" s="1">
        <v>-92.766870999999995</v>
      </c>
      <c r="L3873" s="1"/>
      <c r="M3873" s="1" t="s">
        <v>1483</v>
      </c>
      <c r="N3873" s="1" t="s">
        <v>13028</v>
      </c>
      <c r="O3873" s="1">
        <v>2022</v>
      </c>
      <c r="P3873" s="1">
        <v>71275</v>
      </c>
      <c r="Q3873" s="1" t="s">
        <v>13390</v>
      </c>
      <c r="R3873" s="1"/>
      <c r="S3873" s="1" t="s">
        <v>24356</v>
      </c>
      <c r="T3873" s="1" t="s">
        <v>6826</v>
      </c>
      <c r="U3873" s="1"/>
      <c r="V3873" s="1" t="s">
        <v>8514</v>
      </c>
      <c r="W3873" s="1" t="s">
        <v>6826</v>
      </c>
    </row>
    <row r="3874" spans="1:23" x14ac:dyDescent="0.25">
      <c r="A3874" s="1">
        <v>1002130</v>
      </c>
      <c r="B3874" s="5" t="str">
        <f>VLOOKUP(H3874,'FIPS Basin X-walk'!$A$2:$F$3224,6,FALSE)</f>
        <v>Arkla Basin</v>
      </c>
      <c r="C3874" s="1" t="s">
        <v>13377</v>
      </c>
      <c r="D3874" s="1"/>
      <c r="E3874" s="1"/>
      <c r="F3874" s="1" t="s">
        <v>13378</v>
      </c>
      <c r="G3874" s="1" t="s">
        <v>13379</v>
      </c>
      <c r="H3874" s="1">
        <v>22061</v>
      </c>
      <c r="I3874" s="1">
        <v>1002130</v>
      </c>
      <c r="J3874" s="1">
        <v>32.536709999999999</v>
      </c>
      <c r="K3874" s="1">
        <v>-92.75703</v>
      </c>
      <c r="L3874" s="1"/>
      <c r="M3874" s="1" t="s">
        <v>1483</v>
      </c>
      <c r="N3874" s="1" t="s">
        <v>13028</v>
      </c>
      <c r="O3874" s="1">
        <v>2022</v>
      </c>
      <c r="P3874" s="1">
        <v>71275</v>
      </c>
      <c r="Q3874" s="1" t="s">
        <v>13380</v>
      </c>
      <c r="R3874" s="1"/>
      <c r="S3874" s="1" t="s">
        <v>24398</v>
      </c>
      <c r="T3874" s="1" t="s">
        <v>6826</v>
      </c>
      <c r="U3874" s="1"/>
      <c r="V3874" s="1" t="s">
        <v>13381</v>
      </c>
      <c r="W3874" s="1" t="s">
        <v>6826</v>
      </c>
    </row>
    <row r="3875" spans="1:23" x14ac:dyDescent="0.25">
      <c r="A3875" s="1">
        <v>1001548</v>
      </c>
      <c r="B3875" s="5" t="str">
        <f>VLOOKUP(H3875,'FIPS Basin X-walk'!$A$2:$F$3224,6,FALSE)</f>
        <v>Iowa Shelf</v>
      </c>
      <c r="C3875" s="1" t="s">
        <v>12160</v>
      </c>
      <c r="D3875" s="1"/>
      <c r="E3875" s="1" t="s">
        <v>6828</v>
      </c>
      <c r="F3875" s="1" t="s">
        <v>12161</v>
      </c>
      <c r="G3875" s="1" t="s">
        <v>1815</v>
      </c>
      <c r="H3875" s="1">
        <v>19113</v>
      </c>
      <c r="I3875" s="1">
        <v>1001548</v>
      </c>
      <c r="J3875" s="1">
        <v>41.943899999999999</v>
      </c>
      <c r="K3875" s="1">
        <v>-91.638599999999997</v>
      </c>
      <c r="L3875" s="1"/>
      <c r="M3875" s="1" t="s">
        <v>1500</v>
      </c>
      <c r="N3875" s="1" t="s">
        <v>11970</v>
      </c>
      <c r="O3875" s="1">
        <v>2022</v>
      </c>
      <c r="P3875" s="1">
        <v>52404</v>
      </c>
      <c r="Q3875" s="1" t="s">
        <v>12162</v>
      </c>
      <c r="R3875" s="1"/>
      <c r="S3875" s="1" t="s">
        <v>24355</v>
      </c>
      <c r="T3875" s="1" t="s">
        <v>6828</v>
      </c>
      <c r="U3875" s="1"/>
      <c r="V3875" s="1" t="s">
        <v>11975</v>
      </c>
      <c r="W3875" s="1" t="s">
        <v>6828</v>
      </c>
    </row>
    <row r="3876" spans="1:23" x14ac:dyDescent="0.25">
      <c r="A3876" s="1">
        <v>1006539</v>
      </c>
      <c r="B3876" s="5" t="str">
        <f>VLOOKUP(H3876,'FIPS Basin X-walk'!$A$2:$F$3224,6,FALSE)</f>
        <v>Forest City Basin</v>
      </c>
      <c r="C3876" s="1" t="s">
        <v>12503</v>
      </c>
      <c r="D3876" s="1"/>
      <c r="E3876" s="1" t="s">
        <v>6828</v>
      </c>
      <c r="F3876" s="1" t="s">
        <v>12504</v>
      </c>
      <c r="G3876" s="1" t="s">
        <v>1815</v>
      </c>
      <c r="H3876" s="1">
        <v>20107</v>
      </c>
      <c r="I3876" s="1">
        <v>1006539</v>
      </c>
      <c r="J3876" s="1">
        <v>38.347200000000001</v>
      </c>
      <c r="K3876" s="1">
        <v>-94.638900000000007</v>
      </c>
      <c r="L3876" s="1"/>
      <c r="M3876" s="1" t="s">
        <v>1490</v>
      </c>
      <c r="N3876" s="1" t="s">
        <v>12401</v>
      </c>
      <c r="O3876" s="1">
        <v>2022</v>
      </c>
      <c r="P3876" s="1">
        <v>66040</v>
      </c>
      <c r="Q3876" s="1" t="s">
        <v>12505</v>
      </c>
      <c r="R3876" s="1"/>
      <c r="S3876" s="1" t="s">
        <v>24355</v>
      </c>
      <c r="T3876" s="1" t="s">
        <v>6826</v>
      </c>
      <c r="U3876" s="1"/>
      <c r="V3876" s="1" t="s">
        <v>12451</v>
      </c>
      <c r="W3876" s="1" t="s">
        <v>6828</v>
      </c>
    </row>
    <row r="3877" spans="1:23" x14ac:dyDescent="0.25">
      <c r="A3877" s="1">
        <v>1001766</v>
      </c>
      <c r="B3877" s="5" t="str">
        <f>VLOOKUP(H3877,'FIPS Basin X-walk'!$A$2:$F$3224,6,FALSE)</f>
        <v>Iowa Shelf</v>
      </c>
      <c r="C3877" s="1" t="s">
        <v>12166</v>
      </c>
      <c r="D3877" s="1"/>
      <c r="E3877" s="1"/>
      <c r="F3877" s="1" t="s">
        <v>12161</v>
      </c>
      <c r="G3877" s="1" t="s">
        <v>12159</v>
      </c>
      <c r="H3877" s="1">
        <v>19113</v>
      </c>
      <c r="I3877" s="1">
        <v>1001766</v>
      </c>
      <c r="J3877" s="1">
        <v>42.085003999999998</v>
      </c>
      <c r="K3877" s="1">
        <v>-91.556144000000003</v>
      </c>
      <c r="L3877" s="1"/>
      <c r="M3877" s="1" t="s">
        <v>1500</v>
      </c>
      <c r="N3877" s="1" t="s">
        <v>11970</v>
      </c>
      <c r="O3877" s="1">
        <v>2022</v>
      </c>
      <c r="P3877" s="1">
        <v>52404</v>
      </c>
      <c r="Q3877" s="1" t="s">
        <v>12167</v>
      </c>
      <c r="R3877" s="1"/>
      <c r="S3877" s="1" t="s">
        <v>24358</v>
      </c>
      <c r="T3877" s="1" t="s">
        <v>6826</v>
      </c>
      <c r="U3877" s="1"/>
      <c r="V3877" s="1" t="s">
        <v>24763</v>
      </c>
      <c r="W3877" s="1" t="s">
        <v>6826</v>
      </c>
    </row>
    <row r="3878" spans="1:23" x14ac:dyDescent="0.25">
      <c r="A3878" s="1">
        <v>1001772</v>
      </c>
      <c r="B3878" s="5" t="str">
        <f>VLOOKUP(H3878,'FIPS Basin X-walk'!$A$2:$F$3224,6,FALSE)</f>
        <v>Iowa Shelf</v>
      </c>
      <c r="C3878" s="1" t="s">
        <v>12171</v>
      </c>
      <c r="D3878" s="1"/>
      <c r="E3878" s="1"/>
      <c r="F3878" s="1" t="s">
        <v>12161</v>
      </c>
      <c r="G3878" s="1" t="s">
        <v>12159</v>
      </c>
      <c r="H3878" s="1">
        <v>19113</v>
      </c>
      <c r="I3878" s="1">
        <v>1001772</v>
      </c>
      <c r="J3878" s="1">
        <v>41.982778000000003</v>
      </c>
      <c r="K3878" s="1">
        <v>-91.670556000000005</v>
      </c>
      <c r="L3878" s="1"/>
      <c r="M3878" s="1" t="s">
        <v>1500</v>
      </c>
      <c r="N3878" s="1" t="s">
        <v>11970</v>
      </c>
      <c r="O3878" s="1">
        <v>2022</v>
      </c>
      <c r="P3878" s="1">
        <v>52401</v>
      </c>
      <c r="Q3878" s="1" t="s">
        <v>12172</v>
      </c>
      <c r="R3878" s="1"/>
      <c r="S3878" s="1" t="s">
        <v>24765</v>
      </c>
      <c r="T3878" s="1" t="s">
        <v>6826</v>
      </c>
      <c r="U3878" s="1"/>
      <c r="V3878" s="1" t="s">
        <v>8249</v>
      </c>
      <c r="W3878" s="1" t="s">
        <v>6826</v>
      </c>
    </row>
    <row r="3879" spans="1:23" x14ac:dyDescent="0.25">
      <c r="A3879" s="1">
        <v>1002151</v>
      </c>
      <c r="B3879" s="5" t="str">
        <f>VLOOKUP(H3879,'FIPS Basin X-walk'!$A$2:$F$3224,6,FALSE)</f>
        <v>Iowa Shelf</v>
      </c>
      <c r="C3879" s="1" t="s">
        <v>12157</v>
      </c>
      <c r="D3879" s="1"/>
      <c r="E3879" s="1"/>
      <c r="F3879" s="1" t="s">
        <v>12158</v>
      </c>
      <c r="G3879" s="1" t="s">
        <v>12159</v>
      </c>
      <c r="H3879" s="1">
        <v>19113</v>
      </c>
      <c r="I3879" s="1">
        <v>1002151</v>
      </c>
      <c r="J3879" s="1">
        <v>41.977040000000002</v>
      </c>
      <c r="K3879" s="1">
        <v>-91.668719999999993</v>
      </c>
      <c r="L3879" s="1"/>
      <c r="M3879" s="1" t="s">
        <v>1500</v>
      </c>
      <c r="N3879" s="1" t="s">
        <v>11970</v>
      </c>
      <c r="O3879" s="1">
        <v>2022</v>
      </c>
      <c r="P3879" s="1">
        <v>52401</v>
      </c>
      <c r="Q3879" s="1" t="s">
        <v>1327</v>
      </c>
      <c r="R3879" s="1"/>
      <c r="S3879" s="1" t="s">
        <v>24359</v>
      </c>
      <c r="T3879" s="1" t="s">
        <v>6826</v>
      </c>
      <c r="U3879" s="1"/>
      <c r="V3879" s="1" t="s">
        <v>11975</v>
      </c>
      <c r="W3879" s="1" t="s">
        <v>6826</v>
      </c>
    </row>
    <row r="3880" spans="1:23" x14ac:dyDescent="0.25">
      <c r="A3880" s="1">
        <v>1002426</v>
      </c>
      <c r="B3880" s="5" t="str">
        <f>VLOOKUP(H3880,'FIPS Basin X-walk'!$A$2:$F$3224,6,FALSE)</f>
        <v>Iowa Shelf</v>
      </c>
      <c r="C3880" s="1" t="s">
        <v>12164</v>
      </c>
      <c r="D3880" s="1"/>
      <c r="E3880" s="1"/>
      <c r="F3880" s="1" t="s">
        <v>12161</v>
      </c>
      <c r="G3880" s="1" t="s">
        <v>12159</v>
      </c>
      <c r="H3880" s="1">
        <v>19113</v>
      </c>
      <c r="I3880" s="1">
        <v>1002426</v>
      </c>
      <c r="J3880" s="1">
        <v>41.933677000000003</v>
      </c>
      <c r="K3880" s="1">
        <v>-91.716480000000004</v>
      </c>
      <c r="L3880" s="1"/>
      <c r="M3880" s="1" t="s">
        <v>1500</v>
      </c>
      <c r="N3880" s="1" t="s">
        <v>11970</v>
      </c>
      <c r="O3880" s="1">
        <v>2022</v>
      </c>
      <c r="P3880" s="1">
        <v>52404</v>
      </c>
      <c r="Q3880" s="1" t="s">
        <v>12165</v>
      </c>
      <c r="R3880" s="1"/>
      <c r="S3880" s="1" t="s">
        <v>24765</v>
      </c>
      <c r="T3880" s="1" t="s">
        <v>6826</v>
      </c>
      <c r="U3880" s="1"/>
      <c r="V3880" s="1" t="s">
        <v>10484</v>
      </c>
      <c r="W3880" s="1" t="s">
        <v>6826</v>
      </c>
    </row>
    <row r="3881" spans="1:23" x14ac:dyDescent="0.25">
      <c r="A3881" s="1">
        <v>1002632</v>
      </c>
      <c r="B3881" s="5" t="str">
        <f>VLOOKUP(H3881,'FIPS Basin X-walk'!$A$2:$F$3224,6,FALSE)</f>
        <v>Iowa Shelf</v>
      </c>
      <c r="C3881" s="1" t="s">
        <v>12173</v>
      </c>
      <c r="D3881" s="1"/>
      <c r="E3881" s="1"/>
      <c r="F3881" s="1" t="s">
        <v>12161</v>
      </c>
      <c r="G3881" s="1" t="s">
        <v>12159</v>
      </c>
      <c r="H3881" s="1">
        <v>19113</v>
      </c>
      <c r="I3881" s="1">
        <v>1002632</v>
      </c>
      <c r="J3881" s="1">
        <v>41.969368000000003</v>
      </c>
      <c r="K3881" s="1">
        <v>-91.665803999999994</v>
      </c>
      <c r="L3881" s="1"/>
      <c r="M3881" s="1" t="s">
        <v>1500</v>
      </c>
      <c r="N3881" s="1" t="s">
        <v>11970</v>
      </c>
      <c r="O3881" s="1">
        <v>2022</v>
      </c>
      <c r="P3881" s="1">
        <v>52404</v>
      </c>
      <c r="Q3881" s="1" t="s">
        <v>12174</v>
      </c>
      <c r="R3881" s="1"/>
      <c r="S3881" s="1" t="s">
        <v>24454</v>
      </c>
      <c r="T3881" s="1" t="s">
        <v>6826</v>
      </c>
      <c r="U3881" s="1"/>
      <c r="V3881" s="1" t="s">
        <v>10885</v>
      </c>
      <c r="W3881" s="1" t="s">
        <v>6826</v>
      </c>
    </row>
    <row r="3882" spans="1:23" x14ac:dyDescent="0.25">
      <c r="A3882" s="1">
        <v>1003061</v>
      </c>
      <c r="B3882" s="5" t="str">
        <f>VLOOKUP(H3882,'FIPS Basin X-walk'!$A$2:$F$3224,6,FALSE)</f>
        <v>Iowa Shelf</v>
      </c>
      <c r="C3882" s="1" t="s">
        <v>12170</v>
      </c>
      <c r="D3882" s="1"/>
      <c r="E3882" s="1"/>
      <c r="F3882" s="1" t="s">
        <v>12161</v>
      </c>
      <c r="G3882" s="1" t="s">
        <v>12159</v>
      </c>
      <c r="H3882" s="1">
        <v>19113</v>
      </c>
      <c r="I3882" s="1">
        <v>1003061</v>
      </c>
      <c r="J3882" s="1">
        <v>41.983851000000001</v>
      </c>
      <c r="K3882" s="1">
        <v>-91.667123000000004</v>
      </c>
      <c r="L3882" s="1"/>
      <c r="M3882" s="1" t="s">
        <v>1500</v>
      </c>
      <c r="N3882" s="1" t="s">
        <v>11970</v>
      </c>
      <c r="O3882" s="1">
        <v>2022</v>
      </c>
      <c r="P3882" s="1">
        <v>52402</v>
      </c>
      <c r="Q3882" s="1" t="s">
        <v>12125</v>
      </c>
      <c r="R3882" s="1"/>
      <c r="S3882" s="1" t="s">
        <v>24377</v>
      </c>
      <c r="T3882" s="1" t="s">
        <v>6826</v>
      </c>
      <c r="U3882" s="1"/>
      <c r="V3882" s="1" t="s">
        <v>7099</v>
      </c>
      <c r="W3882" s="1" t="s">
        <v>6826</v>
      </c>
    </row>
    <row r="3883" spans="1:23" x14ac:dyDescent="0.25">
      <c r="A3883" s="1">
        <v>1006047</v>
      </c>
      <c r="B3883" s="5" t="str">
        <f>VLOOKUP(H3883,'FIPS Basin X-walk'!$A$2:$F$3224,6,FALSE)</f>
        <v>Iowa Shelf</v>
      </c>
      <c r="C3883" s="1" t="s">
        <v>12163</v>
      </c>
      <c r="D3883" s="1"/>
      <c r="E3883" s="1" t="s">
        <v>6828</v>
      </c>
      <c r="F3883" s="1" t="s">
        <v>12161</v>
      </c>
      <c r="G3883" s="1" t="s">
        <v>12159</v>
      </c>
      <c r="H3883" s="1">
        <v>19113</v>
      </c>
      <c r="I3883" s="1">
        <v>1006047</v>
      </c>
      <c r="J3883" s="1">
        <v>41.919199999999996</v>
      </c>
      <c r="K3883" s="1">
        <v>-91.686199999999999</v>
      </c>
      <c r="L3883" s="1" t="s">
        <v>25662</v>
      </c>
      <c r="M3883" s="1" t="s">
        <v>1500</v>
      </c>
      <c r="N3883" s="1" t="s">
        <v>11970</v>
      </c>
      <c r="O3883" s="1">
        <v>2022</v>
      </c>
      <c r="P3883" s="1">
        <v>52404</v>
      </c>
      <c r="Q3883" s="1" t="s">
        <v>12050</v>
      </c>
      <c r="R3883" s="1"/>
      <c r="S3883" s="1" t="s">
        <v>24454</v>
      </c>
      <c r="T3883" s="1" t="s">
        <v>6828</v>
      </c>
      <c r="U3883" s="1"/>
      <c r="V3883" s="1" t="s">
        <v>10435</v>
      </c>
      <c r="W3883" s="1" t="s">
        <v>6826</v>
      </c>
    </row>
    <row r="3884" spans="1:23" x14ac:dyDescent="0.25">
      <c r="A3884" s="1">
        <v>1006525</v>
      </c>
      <c r="B3884" s="5" t="str">
        <f>VLOOKUP(H3884,'FIPS Basin X-walk'!$A$2:$F$3224,6,FALSE)</f>
        <v>Iowa Shelf</v>
      </c>
      <c r="C3884" s="1" t="s">
        <v>12175</v>
      </c>
      <c r="D3884" s="1"/>
      <c r="E3884" s="1"/>
      <c r="F3884" s="1" t="s">
        <v>12161</v>
      </c>
      <c r="G3884" s="1" t="s">
        <v>12159</v>
      </c>
      <c r="H3884" s="1">
        <v>19113</v>
      </c>
      <c r="I3884" s="1">
        <v>1006525</v>
      </c>
      <c r="J3884" s="1">
        <v>41.970889999999997</v>
      </c>
      <c r="K3884" s="1">
        <v>-91.647639999999996</v>
      </c>
      <c r="L3884" s="1"/>
      <c r="M3884" s="1" t="s">
        <v>1500</v>
      </c>
      <c r="N3884" s="1" t="s">
        <v>11970</v>
      </c>
      <c r="O3884" s="1">
        <v>2022</v>
      </c>
      <c r="P3884" s="1">
        <v>52401</v>
      </c>
      <c r="Q3884" s="1" t="s">
        <v>12176</v>
      </c>
      <c r="R3884" s="1"/>
      <c r="S3884" s="1" t="s">
        <v>24454</v>
      </c>
      <c r="T3884" s="1" t="s">
        <v>6826</v>
      </c>
      <c r="U3884" s="1"/>
      <c r="V3884" s="1" t="s">
        <v>7099</v>
      </c>
      <c r="W3884" s="1" t="s">
        <v>6826</v>
      </c>
    </row>
    <row r="3885" spans="1:23" x14ac:dyDescent="0.25">
      <c r="A3885" s="1">
        <v>1004017</v>
      </c>
      <c r="B3885" s="5" t="str">
        <f>VLOOKUP(H3885,'FIPS Basin X-walk'!$A$2:$F$3224,6,FALSE)</f>
        <v>Western Columbia Basin</v>
      </c>
      <c r="C3885" s="1" t="s">
        <v>18799</v>
      </c>
      <c r="D3885" s="1"/>
      <c r="E3885" s="1"/>
      <c r="F3885" s="1" t="s">
        <v>18800</v>
      </c>
      <c r="G3885" s="1" t="s">
        <v>12159</v>
      </c>
      <c r="H3885" s="1">
        <v>41043</v>
      </c>
      <c r="I3885" s="1">
        <v>1004017</v>
      </c>
      <c r="J3885" s="1">
        <v>44.382193999999998</v>
      </c>
      <c r="K3885" s="1">
        <v>-123.15961799999999</v>
      </c>
      <c r="L3885" s="1"/>
      <c r="M3885" s="1" t="s">
        <v>1519</v>
      </c>
      <c r="N3885" s="1" t="s">
        <v>18017</v>
      </c>
      <c r="O3885" s="1">
        <v>2022</v>
      </c>
      <c r="P3885" s="1">
        <v>97348</v>
      </c>
      <c r="Q3885" s="1" t="s">
        <v>18801</v>
      </c>
      <c r="R3885" s="1"/>
      <c r="S3885" s="1" t="s">
        <v>24436</v>
      </c>
      <c r="T3885" s="1" t="s">
        <v>6826</v>
      </c>
      <c r="U3885" s="1"/>
      <c r="V3885" s="1" t="s">
        <v>13811</v>
      </c>
      <c r="W3885" s="1" t="s">
        <v>6826</v>
      </c>
    </row>
    <row r="3886" spans="1:23" x14ac:dyDescent="0.25">
      <c r="A3886" s="1">
        <v>1011683</v>
      </c>
      <c r="B3886" s="5" t="str">
        <f>VLOOKUP(H3886,'FIPS Basin X-walk'!$A$2:$F$3224,6,FALSE)</f>
        <v>Western Columbia Basin</v>
      </c>
      <c r="C3886" s="1" t="s">
        <v>18802</v>
      </c>
      <c r="D3886" s="1"/>
      <c r="E3886" s="1"/>
      <c r="F3886" s="1" t="s">
        <v>62</v>
      </c>
      <c r="G3886" s="1" t="s">
        <v>12159</v>
      </c>
      <c r="H3886" s="1">
        <v>41043</v>
      </c>
      <c r="I3886" s="1">
        <v>1011683</v>
      </c>
      <c r="J3886" s="1">
        <v>44.548299999999998</v>
      </c>
      <c r="K3886" s="1">
        <v>-122.91967</v>
      </c>
      <c r="L3886" s="1"/>
      <c r="M3886" s="1" t="s">
        <v>1519</v>
      </c>
      <c r="N3886" s="1" t="s">
        <v>18017</v>
      </c>
      <c r="O3886" s="1">
        <v>2022</v>
      </c>
      <c r="P3886" s="1">
        <v>97355</v>
      </c>
      <c r="Q3886" s="1" t="s">
        <v>26387</v>
      </c>
      <c r="R3886" s="1"/>
      <c r="S3886" s="1" t="s">
        <v>24479</v>
      </c>
      <c r="T3886" s="1" t="s">
        <v>6826</v>
      </c>
      <c r="U3886" s="1"/>
      <c r="V3886" s="1" t="s">
        <v>18803</v>
      </c>
      <c r="W3886" s="1" t="s">
        <v>6826</v>
      </c>
    </row>
    <row r="3887" spans="1:23" x14ac:dyDescent="0.25">
      <c r="A3887" s="1">
        <v>1001949</v>
      </c>
      <c r="B3887" s="5" t="str">
        <f>VLOOKUP(H3887,'FIPS Basin X-walk'!$A$2:$F$3224,6,FALSE)</f>
        <v>Iowa Shelf</v>
      </c>
      <c r="C3887" s="1" t="s">
        <v>12168</v>
      </c>
      <c r="D3887" s="1"/>
      <c r="E3887" s="1"/>
      <c r="F3887" s="1" t="s">
        <v>11441</v>
      </c>
      <c r="G3887" s="1" t="s">
        <v>12159</v>
      </c>
      <c r="H3887" s="1">
        <v>19113</v>
      </c>
      <c r="I3887" s="1">
        <v>1001949</v>
      </c>
      <c r="J3887" s="1">
        <v>42.093780000000002</v>
      </c>
      <c r="K3887" s="1">
        <v>-91.554820000000007</v>
      </c>
      <c r="L3887" s="1"/>
      <c r="M3887" s="1" t="s">
        <v>1500</v>
      </c>
      <c r="N3887" s="1" t="s">
        <v>11970</v>
      </c>
      <c r="O3887" s="1">
        <v>2022</v>
      </c>
      <c r="P3887" s="1">
        <v>52302</v>
      </c>
      <c r="Q3887" s="1" t="s">
        <v>12169</v>
      </c>
      <c r="R3887" s="1"/>
      <c r="S3887" s="1" t="s">
        <v>24358</v>
      </c>
      <c r="T3887" s="1" t="s">
        <v>6826</v>
      </c>
      <c r="U3887" s="1"/>
      <c r="V3887" s="1" t="s">
        <v>24763</v>
      </c>
      <c r="W3887" s="1" t="s">
        <v>6826</v>
      </c>
    </row>
    <row r="3888" spans="1:23" x14ac:dyDescent="0.25">
      <c r="A3888" s="1">
        <v>1006065</v>
      </c>
      <c r="B3888" s="5" t="str">
        <f>VLOOKUP(H3888,'FIPS Basin X-walk'!$A$2:$F$3224,6,FALSE)</f>
        <v>New England Province</v>
      </c>
      <c r="C3888" s="1" t="s">
        <v>9480</v>
      </c>
      <c r="D3888" s="1"/>
      <c r="E3888" s="1"/>
      <c r="F3888" s="1" t="s">
        <v>9481</v>
      </c>
      <c r="G3888" s="1" t="s">
        <v>9482</v>
      </c>
      <c r="H3888" s="1">
        <v>9005</v>
      </c>
      <c r="I3888" s="1">
        <v>1006065</v>
      </c>
      <c r="J3888" s="1">
        <v>41.556699999999999</v>
      </c>
      <c r="K3888" s="1">
        <v>-73.410200000000003</v>
      </c>
      <c r="L3888" s="1"/>
      <c r="M3888" s="1" t="s">
        <v>1592</v>
      </c>
      <c r="N3888" s="1" t="s">
        <v>9438</v>
      </c>
      <c r="O3888" s="1">
        <v>2022</v>
      </c>
      <c r="P3888" s="1">
        <v>6776</v>
      </c>
      <c r="Q3888" s="1" t="s">
        <v>9483</v>
      </c>
      <c r="R3888" s="1"/>
      <c r="S3888" s="1" t="s">
        <v>24431</v>
      </c>
      <c r="T3888" s="1" t="s">
        <v>6828</v>
      </c>
      <c r="U3888" s="1"/>
      <c r="V3888" s="1" t="s">
        <v>7150</v>
      </c>
      <c r="W3888" s="1" t="s">
        <v>6826</v>
      </c>
    </row>
    <row r="3889" spans="1:23" x14ac:dyDescent="0.25">
      <c r="A3889" s="1">
        <v>1005994</v>
      </c>
      <c r="B3889" s="5" t="str">
        <f>VLOOKUP(H3889,'FIPS Basin X-walk'!$A$2:$F$3224,6,FALSE)</f>
        <v>Arkla Basin</v>
      </c>
      <c r="C3889" s="1" t="s">
        <v>7894</v>
      </c>
      <c r="D3889" s="1"/>
      <c r="E3889" s="1" t="s">
        <v>6828</v>
      </c>
      <c r="F3889" s="1" t="s">
        <v>7895</v>
      </c>
      <c r="G3889" s="1" t="s">
        <v>7891</v>
      </c>
      <c r="H3889" s="1">
        <v>5081</v>
      </c>
      <c r="I3889" s="1">
        <v>1005994</v>
      </c>
      <c r="J3889" s="1">
        <v>33.638888999999999</v>
      </c>
      <c r="K3889" s="1">
        <v>-94.102138999999994</v>
      </c>
      <c r="L3889" s="1"/>
      <c r="M3889" s="1" t="s">
        <v>1520</v>
      </c>
      <c r="N3889" s="1" t="s">
        <v>7740</v>
      </c>
      <c r="O3889" s="1">
        <v>2022</v>
      </c>
      <c r="P3889" s="1">
        <v>71822</v>
      </c>
      <c r="Q3889" s="1" t="s">
        <v>7896</v>
      </c>
      <c r="R3889" s="1"/>
      <c r="S3889" s="1" t="s">
        <v>24431</v>
      </c>
      <c r="T3889" s="1" t="s">
        <v>6826</v>
      </c>
      <c r="U3889" s="1"/>
      <c r="V3889" s="1" t="s">
        <v>7897</v>
      </c>
      <c r="W3889" s="1" t="s">
        <v>6826</v>
      </c>
    </row>
    <row r="3890" spans="1:23" x14ac:dyDescent="0.25">
      <c r="A3890" s="1">
        <v>1007606</v>
      </c>
      <c r="B3890" s="5" t="str">
        <f>VLOOKUP(H3890,'FIPS Basin X-walk'!$A$2:$F$3224,6,FALSE)</f>
        <v>Arkla Basin</v>
      </c>
      <c r="C3890" s="1" t="s">
        <v>7889</v>
      </c>
      <c r="D3890" s="1"/>
      <c r="E3890" s="1" t="s">
        <v>6828</v>
      </c>
      <c r="F3890" s="1" t="s">
        <v>7890</v>
      </c>
      <c r="G3890" s="1" t="s">
        <v>7891</v>
      </c>
      <c r="H3890" s="1">
        <v>5081</v>
      </c>
      <c r="I3890" s="1">
        <v>1007606</v>
      </c>
      <c r="J3890" s="1">
        <v>33.693600000000004</v>
      </c>
      <c r="K3890" s="1">
        <v>-94.416600000000003</v>
      </c>
      <c r="L3890" s="1"/>
      <c r="M3890" s="1" t="s">
        <v>1520</v>
      </c>
      <c r="N3890" s="1" t="s">
        <v>7740</v>
      </c>
      <c r="O3890" s="1">
        <v>2022</v>
      </c>
      <c r="P3890" s="1">
        <v>71836</v>
      </c>
      <c r="Q3890" s="1" t="s">
        <v>7892</v>
      </c>
      <c r="R3890" s="1"/>
      <c r="S3890" s="1" t="s">
        <v>24441</v>
      </c>
      <c r="T3890" s="1" t="s">
        <v>6826</v>
      </c>
      <c r="U3890" s="1"/>
      <c r="V3890" s="1" t="s">
        <v>7893</v>
      </c>
      <c r="W3890" s="1" t="s">
        <v>6826</v>
      </c>
    </row>
    <row r="3891" spans="1:23" x14ac:dyDescent="0.25">
      <c r="A3891" s="1">
        <v>1006923</v>
      </c>
      <c r="B3891" s="5" t="str">
        <f>VLOOKUP(H3891,'FIPS Basin X-walk'!$A$2:$F$3224,6,FALSE)</f>
        <v>Gulf Coast Basin (LA, TX)</v>
      </c>
      <c r="C3891" s="1" t="s">
        <v>25782</v>
      </c>
      <c r="D3891" s="1"/>
      <c r="E3891" s="1"/>
      <c r="F3891" s="1" t="s">
        <v>25783</v>
      </c>
      <c r="G3891" s="1" t="s">
        <v>21402</v>
      </c>
      <c r="H3891" s="1">
        <v>48297</v>
      </c>
      <c r="I3891" s="1">
        <v>1006923</v>
      </c>
      <c r="J3891" s="1">
        <v>28.372454000000001</v>
      </c>
      <c r="K3891" s="1">
        <v>-98.119155000000006</v>
      </c>
      <c r="L3891" s="1"/>
      <c r="M3891" s="1" t="s">
        <v>1485</v>
      </c>
      <c r="N3891" s="1" t="s">
        <v>9148</v>
      </c>
      <c r="O3891" s="1">
        <v>2022</v>
      </c>
      <c r="P3891" s="1">
        <v>78022</v>
      </c>
      <c r="Q3891" s="1" t="s">
        <v>25784</v>
      </c>
      <c r="R3891" s="1"/>
      <c r="S3891" s="1" t="s">
        <v>24435</v>
      </c>
      <c r="T3891" s="1" t="s">
        <v>6826</v>
      </c>
      <c r="U3891" s="1"/>
      <c r="V3891" s="1" t="s">
        <v>7521</v>
      </c>
      <c r="W3891" s="1" t="s">
        <v>6826</v>
      </c>
    </row>
    <row r="3892" spans="1:23" x14ac:dyDescent="0.25">
      <c r="A3892" s="1">
        <v>1008310</v>
      </c>
      <c r="B3892" s="5" t="str">
        <f>VLOOKUP(H3892,'FIPS Basin X-walk'!$A$2:$F$3224,6,FALSE)</f>
        <v>Gulf Coast Basin (LA, TX)</v>
      </c>
      <c r="C3892" s="1" t="s">
        <v>21401</v>
      </c>
      <c r="D3892" s="1"/>
      <c r="E3892" s="1"/>
      <c r="F3892" s="1" t="s">
        <v>14665</v>
      </c>
      <c r="G3892" s="1" t="s">
        <v>21402</v>
      </c>
      <c r="H3892" s="1">
        <v>48297</v>
      </c>
      <c r="I3892" s="1">
        <v>1008310</v>
      </c>
      <c r="J3892" s="1">
        <v>28.456666999999999</v>
      </c>
      <c r="K3892" s="1">
        <v>-98.190276999999995</v>
      </c>
      <c r="L3892" s="1"/>
      <c r="M3892" s="1" t="s">
        <v>1485</v>
      </c>
      <c r="N3892" s="1" t="s">
        <v>9148</v>
      </c>
      <c r="O3892" s="1">
        <v>2022</v>
      </c>
      <c r="P3892" s="1">
        <v>78071</v>
      </c>
      <c r="Q3892" s="1" t="s">
        <v>21403</v>
      </c>
      <c r="R3892" s="1"/>
      <c r="S3892" s="1" t="s">
        <v>24369</v>
      </c>
      <c r="T3892" s="1" t="s">
        <v>6826</v>
      </c>
      <c r="U3892" s="1"/>
      <c r="V3892" s="1" t="s">
        <v>8406</v>
      </c>
      <c r="W3892" s="1" t="s">
        <v>6826</v>
      </c>
    </row>
    <row r="3893" spans="1:23" x14ac:dyDescent="0.25">
      <c r="A3893" s="1">
        <v>1013009</v>
      </c>
      <c r="B3893" s="5" t="str">
        <f>VLOOKUP(H3893,'FIPS Basin X-walk'!$A$2:$F$3224,6,FALSE)</f>
        <v>Illinois Basin</v>
      </c>
      <c r="C3893" s="1"/>
      <c r="D3893" s="1"/>
      <c r="E3893" s="1"/>
      <c r="F3893" s="1" t="s">
        <v>11122</v>
      </c>
      <c r="G3893" s="1" t="s">
        <v>11123</v>
      </c>
      <c r="H3893" s="1">
        <v>17105</v>
      </c>
      <c r="I3893" s="1">
        <v>1013009</v>
      </c>
      <c r="J3893" s="1">
        <v>40.622827000000001</v>
      </c>
      <c r="K3893" s="1">
        <v>-88.485712000000007</v>
      </c>
      <c r="L3893" s="1"/>
      <c r="M3893" s="1" t="s">
        <v>1488</v>
      </c>
      <c r="N3893" s="1" t="s">
        <v>10805</v>
      </c>
      <c r="O3893" s="1">
        <v>2022</v>
      </c>
      <c r="P3893" s="1">
        <v>61731</v>
      </c>
      <c r="Q3893" s="1" t="s">
        <v>24232</v>
      </c>
      <c r="R3893" s="1"/>
      <c r="S3893" s="1" t="s">
        <v>24435</v>
      </c>
      <c r="T3893" s="1" t="s">
        <v>6826</v>
      </c>
      <c r="U3893" s="1"/>
      <c r="V3893" s="1" t="s">
        <v>7090</v>
      </c>
      <c r="W3893" s="1" t="s">
        <v>6826</v>
      </c>
    </row>
    <row r="3894" spans="1:23" x14ac:dyDescent="0.25">
      <c r="A3894" s="1">
        <v>1002249</v>
      </c>
      <c r="B3894" s="5" t="str">
        <f>VLOOKUP(H3894,'FIPS Basin X-walk'!$A$2:$F$3224,6,FALSE)</f>
        <v>Illinois Basin</v>
      </c>
      <c r="C3894" s="1" t="s">
        <v>11124</v>
      </c>
      <c r="D3894" s="1"/>
      <c r="E3894" s="1"/>
      <c r="F3894" s="1" t="s">
        <v>11125</v>
      </c>
      <c r="G3894" s="1" t="s">
        <v>11123</v>
      </c>
      <c r="H3894" s="1">
        <v>17105</v>
      </c>
      <c r="I3894" s="1">
        <v>1002249</v>
      </c>
      <c r="J3894" s="1">
        <v>40.931826999999998</v>
      </c>
      <c r="K3894" s="1">
        <v>-88.658642</v>
      </c>
      <c r="L3894" s="1"/>
      <c r="M3894" s="1" t="s">
        <v>1488</v>
      </c>
      <c r="N3894" s="1" t="s">
        <v>10805</v>
      </c>
      <c r="O3894" s="1">
        <v>2022</v>
      </c>
      <c r="P3894" s="1">
        <v>61764</v>
      </c>
      <c r="Q3894" s="1" t="s">
        <v>11126</v>
      </c>
      <c r="R3894" s="1"/>
      <c r="S3894" s="1" t="s">
        <v>24358</v>
      </c>
      <c r="T3894" s="1" t="s">
        <v>6826</v>
      </c>
      <c r="U3894" s="1"/>
      <c r="V3894" s="1" t="s">
        <v>6952</v>
      </c>
      <c r="W3894" s="1" t="s">
        <v>6826</v>
      </c>
    </row>
    <row r="3895" spans="1:23" x14ac:dyDescent="0.25">
      <c r="A3895" s="1">
        <v>1004322</v>
      </c>
      <c r="B3895" s="5" t="str">
        <f>VLOOKUP(H3895,'FIPS Basin X-walk'!$A$2:$F$3224,6,FALSE)</f>
        <v>Illinois Basin</v>
      </c>
      <c r="C3895" s="1" t="s">
        <v>11127</v>
      </c>
      <c r="D3895" s="1"/>
      <c r="E3895" s="1"/>
      <c r="F3895" s="1" t="s">
        <v>11106</v>
      </c>
      <c r="G3895" s="1" t="s">
        <v>11123</v>
      </c>
      <c r="H3895" s="1">
        <v>17105</v>
      </c>
      <c r="I3895" s="1">
        <v>1004322</v>
      </c>
      <c r="J3895" s="1">
        <v>41.037899000000003</v>
      </c>
      <c r="K3895" s="1">
        <v>-88.910977000000003</v>
      </c>
      <c r="L3895" s="1"/>
      <c r="M3895" s="1" t="s">
        <v>1488</v>
      </c>
      <c r="N3895" s="1" t="s">
        <v>10805</v>
      </c>
      <c r="O3895" s="1">
        <v>2022</v>
      </c>
      <c r="P3895" s="1">
        <v>61364</v>
      </c>
      <c r="Q3895" s="1" t="s">
        <v>1274</v>
      </c>
      <c r="R3895" s="1"/>
      <c r="S3895" s="1" t="s">
        <v>24359</v>
      </c>
      <c r="T3895" s="1" t="s">
        <v>6826</v>
      </c>
      <c r="U3895" s="1"/>
      <c r="V3895" s="1" t="s">
        <v>6827</v>
      </c>
      <c r="W3895" s="1" t="s">
        <v>6826</v>
      </c>
    </row>
    <row r="3896" spans="1:23" x14ac:dyDescent="0.25">
      <c r="A3896" s="1">
        <v>1007797</v>
      </c>
      <c r="B3896" s="5" t="str">
        <f>VLOOKUP(H3896,'FIPS Basin X-walk'!$A$2:$F$3224,6,FALSE)</f>
        <v>Gulf Coast Basin (LA, TX)</v>
      </c>
      <c r="C3896" s="1" t="s">
        <v>13394</v>
      </c>
      <c r="D3896" s="1"/>
      <c r="E3896" s="1"/>
      <c r="F3896" s="1" t="s">
        <v>13395</v>
      </c>
      <c r="G3896" s="1" t="s">
        <v>13396</v>
      </c>
      <c r="H3896" s="1">
        <v>22063</v>
      </c>
      <c r="I3896" s="1">
        <v>1007797</v>
      </c>
      <c r="J3896" s="1">
        <v>30.497610999999999</v>
      </c>
      <c r="K3896" s="1">
        <v>-90.828821000000005</v>
      </c>
      <c r="L3896" s="1"/>
      <c r="M3896" s="1" t="s">
        <v>1483</v>
      </c>
      <c r="N3896" s="1" t="s">
        <v>13028</v>
      </c>
      <c r="O3896" s="1">
        <v>2022</v>
      </c>
      <c r="P3896" s="1">
        <v>70785</v>
      </c>
      <c r="Q3896" s="1" t="s">
        <v>13397</v>
      </c>
      <c r="R3896" s="1"/>
      <c r="S3896" s="1" t="s">
        <v>24358</v>
      </c>
      <c r="T3896" s="1" t="s">
        <v>6826</v>
      </c>
      <c r="U3896" s="1"/>
      <c r="V3896" s="1" t="s">
        <v>6878</v>
      </c>
      <c r="W3896" s="1" t="s">
        <v>6826</v>
      </c>
    </row>
    <row r="3897" spans="1:23" x14ac:dyDescent="0.25">
      <c r="A3897" s="1">
        <v>1000996</v>
      </c>
      <c r="B3897" s="5" t="str">
        <f>VLOOKUP(H3897,'FIPS Basin X-walk'!$A$2:$F$3224,6,FALSE)</f>
        <v>Llano Uplift</v>
      </c>
      <c r="C3897" s="1" t="s">
        <v>21404</v>
      </c>
      <c r="D3897" s="1"/>
      <c r="E3897" s="1"/>
      <c r="F3897" s="1" t="s">
        <v>21405</v>
      </c>
      <c r="G3897" s="1" t="s">
        <v>1695</v>
      </c>
      <c r="H3897" s="1">
        <v>48299</v>
      </c>
      <c r="I3897" s="1">
        <v>1000996</v>
      </c>
      <c r="J3897" s="1">
        <v>30.558</v>
      </c>
      <c r="K3897" s="1">
        <v>-98.370500000000007</v>
      </c>
      <c r="L3897" s="1"/>
      <c r="M3897" s="1" t="s">
        <v>1485</v>
      </c>
      <c r="N3897" s="1" t="s">
        <v>9148</v>
      </c>
      <c r="O3897" s="1">
        <v>2022</v>
      </c>
      <c r="P3897" s="1">
        <v>78654</v>
      </c>
      <c r="Q3897" s="1" t="s">
        <v>21406</v>
      </c>
      <c r="R3897" s="1"/>
      <c r="S3897" s="1" t="s">
        <v>24355</v>
      </c>
      <c r="T3897" s="1" t="s">
        <v>6826</v>
      </c>
      <c r="U3897" s="1"/>
      <c r="V3897" s="1" t="s">
        <v>24614</v>
      </c>
      <c r="W3897" s="1" t="s">
        <v>6828</v>
      </c>
    </row>
    <row r="3898" spans="1:23" x14ac:dyDescent="0.25">
      <c r="A3898" s="1">
        <v>1014681</v>
      </c>
      <c r="B3898" s="5" t="str">
        <f>VLOOKUP(H3898,'FIPS Basin X-walk'!$A$2:$F$3224,6,FALSE)</f>
        <v>Appalachian Basin</v>
      </c>
      <c r="C3898" s="1" t="s">
        <v>27403</v>
      </c>
      <c r="D3898" s="1"/>
      <c r="E3898" s="1"/>
      <c r="F3898" s="1" t="s">
        <v>22842</v>
      </c>
      <c r="G3898" s="1" t="s">
        <v>2462</v>
      </c>
      <c r="H3898" s="1">
        <v>54045</v>
      </c>
      <c r="I3898" s="1">
        <v>1014681</v>
      </c>
      <c r="J3898" s="1">
        <v>37.795183511322698</v>
      </c>
      <c r="K3898" s="1">
        <v>-81.947608756107897</v>
      </c>
      <c r="L3898" s="1"/>
      <c r="M3898" s="1" t="s">
        <v>1521</v>
      </c>
      <c r="N3898" s="1" t="s">
        <v>22744</v>
      </c>
      <c r="O3898" s="1">
        <v>2022</v>
      </c>
      <c r="P3898" s="1">
        <v>25654</v>
      </c>
      <c r="Q3898" s="1" t="s">
        <v>27404</v>
      </c>
      <c r="R3898" s="1"/>
      <c r="S3898" s="1">
        <v>212115</v>
      </c>
      <c r="T3898" s="1" t="s">
        <v>6826</v>
      </c>
      <c r="U3898" s="1"/>
      <c r="V3898" s="1" t="s">
        <v>25487</v>
      </c>
      <c r="W3898" s="1" t="s">
        <v>6826</v>
      </c>
    </row>
    <row r="3899" spans="1:23" x14ac:dyDescent="0.25">
      <c r="A3899" s="1">
        <v>1014015</v>
      </c>
      <c r="B3899" s="5" t="str">
        <f>VLOOKUP(H3899,'FIPS Basin X-walk'!$A$2:$F$3224,6,FALSE)</f>
        <v>Appalachian Basin</v>
      </c>
      <c r="C3899" s="1" t="s">
        <v>26827</v>
      </c>
      <c r="D3899" s="1"/>
      <c r="E3899" s="1"/>
      <c r="F3899" s="1" t="s">
        <v>23664</v>
      </c>
      <c r="G3899" s="1" t="s">
        <v>2462</v>
      </c>
      <c r="H3899" s="1">
        <v>54045</v>
      </c>
      <c r="I3899" s="1">
        <v>1014015</v>
      </c>
      <c r="J3899" s="1">
        <v>37.817745850750498</v>
      </c>
      <c r="K3899" s="1">
        <v>-81.933189820381799</v>
      </c>
      <c r="L3899" s="1"/>
      <c r="M3899" s="1" t="s">
        <v>1521</v>
      </c>
      <c r="N3899" s="1" t="s">
        <v>22744</v>
      </c>
      <c r="O3899" s="1">
        <v>2022</v>
      </c>
      <c r="P3899" s="1">
        <v>25654</v>
      </c>
      <c r="Q3899" s="1" t="s">
        <v>23665</v>
      </c>
      <c r="R3899" s="1"/>
      <c r="S3899" s="1"/>
      <c r="T3899" s="1" t="s">
        <v>6826</v>
      </c>
      <c r="U3899" s="1"/>
      <c r="V3899" s="1" t="s">
        <v>25487</v>
      </c>
      <c r="W3899" s="1" t="s">
        <v>6826</v>
      </c>
    </row>
    <row r="3900" spans="1:23" x14ac:dyDescent="0.25">
      <c r="A3900" s="1">
        <v>1002480</v>
      </c>
      <c r="B3900" s="5" t="str">
        <f>VLOOKUP(H3900,'FIPS Basin X-walk'!$A$2:$F$3224,6,FALSE)</f>
        <v>Cincinnati Arch</v>
      </c>
      <c r="C3900" s="1" t="s">
        <v>18000</v>
      </c>
      <c r="D3900" s="1"/>
      <c r="E3900" s="1"/>
      <c r="F3900" s="1" t="s">
        <v>18001</v>
      </c>
      <c r="G3900" s="1" t="s">
        <v>7900</v>
      </c>
      <c r="H3900" s="1">
        <v>39091</v>
      </c>
      <c r="I3900" s="1">
        <v>1002480</v>
      </c>
      <c r="J3900" s="1">
        <v>40.413065000000003</v>
      </c>
      <c r="K3900" s="1">
        <v>-83.724428000000003</v>
      </c>
      <c r="L3900" s="1"/>
      <c r="M3900" s="1" t="s">
        <v>1542</v>
      </c>
      <c r="N3900" s="1" t="s">
        <v>17708</v>
      </c>
      <c r="O3900" s="1">
        <v>2022</v>
      </c>
      <c r="P3900" s="1">
        <v>43311</v>
      </c>
      <c r="Q3900" s="1" t="s">
        <v>18002</v>
      </c>
      <c r="R3900" s="1"/>
      <c r="S3900" s="1" t="s">
        <v>24358</v>
      </c>
      <c r="T3900" s="1" t="s">
        <v>6826</v>
      </c>
      <c r="U3900" s="1"/>
      <c r="V3900" s="1" t="s">
        <v>6952</v>
      </c>
      <c r="W3900" s="1" t="s">
        <v>6826</v>
      </c>
    </row>
    <row r="3901" spans="1:23" x14ac:dyDescent="0.25">
      <c r="A3901" s="1">
        <v>1007821</v>
      </c>
      <c r="B3901" s="5" t="str">
        <f>VLOOKUP(H3901,'FIPS Basin X-walk'!$A$2:$F$3224,6,FALSE)</f>
        <v>Chautauqua Platform</v>
      </c>
      <c r="C3901" s="1" t="s">
        <v>18480</v>
      </c>
      <c r="D3901" s="1"/>
      <c r="E3901" s="1"/>
      <c r="F3901" s="1" t="s">
        <v>18461</v>
      </c>
      <c r="G3901" s="1" t="s">
        <v>7900</v>
      </c>
      <c r="H3901" s="1">
        <v>40083</v>
      </c>
      <c r="I3901" s="1">
        <v>1007821</v>
      </c>
      <c r="J3901" s="1">
        <v>35.747790000000002</v>
      </c>
      <c r="K3901" s="1">
        <v>-97.65616</v>
      </c>
      <c r="L3901" s="1"/>
      <c r="M3901" s="1" t="s">
        <v>1495</v>
      </c>
      <c r="N3901" s="1" t="s">
        <v>9115</v>
      </c>
      <c r="O3901" s="1">
        <v>2022</v>
      </c>
      <c r="P3901" s="1">
        <v>73016</v>
      </c>
      <c r="Q3901" s="1" t="s">
        <v>623</v>
      </c>
      <c r="R3901" s="1"/>
      <c r="S3901" s="1" t="s">
        <v>24399</v>
      </c>
      <c r="T3901" s="1" t="s">
        <v>6826</v>
      </c>
      <c r="U3901" s="1"/>
      <c r="V3901" s="1" t="s">
        <v>18455</v>
      </c>
      <c r="W3901" s="1" t="s">
        <v>6826</v>
      </c>
    </row>
    <row r="3902" spans="1:23" x14ac:dyDescent="0.25">
      <c r="A3902" s="1">
        <v>1000586</v>
      </c>
      <c r="B3902" s="5" t="str">
        <f>VLOOKUP(H3902,'FIPS Basin X-walk'!$A$2:$F$3224,6,FALSE)</f>
        <v>Chautauqua Platform</v>
      </c>
      <c r="C3902" s="1" t="s">
        <v>18481</v>
      </c>
      <c r="D3902" s="1"/>
      <c r="E3902" s="1"/>
      <c r="F3902" s="1" t="s">
        <v>18482</v>
      </c>
      <c r="G3902" s="1" t="s">
        <v>7900</v>
      </c>
      <c r="H3902" s="1">
        <v>40083</v>
      </c>
      <c r="I3902" s="1">
        <v>1000586</v>
      </c>
      <c r="J3902" s="1">
        <v>35.742199999999997</v>
      </c>
      <c r="K3902" s="1">
        <v>-97.655000000000001</v>
      </c>
      <c r="L3902" s="1"/>
      <c r="M3902" s="1" t="s">
        <v>1495</v>
      </c>
      <c r="N3902" s="1" t="s">
        <v>9115</v>
      </c>
      <c r="O3902" s="1">
        <v>2022</v>
      </c>
      <c r="P3902" s="1">
        <v>73025</v>
      </c>
      <c r="Q3902" s="1" t="s">
        <v>18483</v>
      </c>
      <c r="R3902" s="1"/>
      <c r="S3902" s="1" t="s">
        <v>24355</v>
      </c>
      <c r="T3902" s="1" t="s">
        <v>6826</v>
      </c>
      <c r="U3902" s="1"/>
      <c r="V3902" s="1" t="s">
        <v>12451</v>
      </c>
      <c r="W3902" s="1" t="s">
        <v>6828</v>
      </c>
    </row>
    <row r="3903" spans="1:23" x14ac:dyDescent="0.25">
      <c r="A3903" s="1">
        <v>1008388</v>
      </c>
      <c r="B3903" s="5" t="str">
        <f>VLOOKUP(H3903,'FIPS Basin X-walk'!$A$2:$F$3224,6,FALSE)</f>
        <v>Illinois Basin</v>
      </c>
      <c r="C3903" s="1" t="s">
        <v>11128</v>
      </c>
      <c r="D3903" s="1"/>
      <c r="E3903" s="1"/>
      <c r="F3903" s="1" t="s">
        <v>11129</v>
      </c>
      <c r="G3903" s="1" t="s">
        <v>7900</v>
      </c>
      <c r="H3903" s="1">
        <v>17107</v>
      </c>
      <c r="I3903" s="1">
        <v>1008388</v>
      </c>
      <c r="J3903" s="1">
        <v>40.005490999999999</v>
      </c>
      <c r="K3903" s="1">
        <v>-89.445955999999995</v>
      </c>
      <c r="L3903" s="1"/>
      <c r="M3903" s="1" t="s">
        <v>1488</v>
      </c>
      <c r="N3903" s="1" t="s">
        <v>10805</v>
      </c>
      <c r="O3903" s="1">
        <v>2022</v>
      </c>
      <c r="P3903" s="1">
        <v>62634</v>
      </c>
      <c r="Q3903" s="1" t="s">
        <v>11130</v>
      </c>
      <c r="R3903" s="1"/>
      <c r="S3903" s="1"/>
      <c r="T3903" s="1" t="s">
        <v>6826</v>
      </c>
      <c r="U3903" s="1"/>
      <c r="V3903" s="1" t="s">
        <v>25990</v>
      </c>
      <c r="W3903" s="1" t="s">
        <v>6826</v>
      </c>
    </row>
    <row r="3904" spans="1:23" x14ac:dyDescent="0.25">
      <c r="A3904" s="1">
        <v>1009920</v>
      </c>
      <c r="B3904" s="5" t="str">
        <f>VLOOKUP(H3904,'FIPS Basin X-walk'!$A$2:$F$3224,6,FALSE)</f>
        <v>Appalachian Basin</v>
      </c>
      <c r="C3904" s="1" t="s">
        <v>22838</v>
      </c>
      <c r="D3904" s="1"/>
      <c r="E3904" s="1"/>
      <c r="F3904" s="1" t="s">
        <v>22839</v>
      </c>
      <c r="G3904" s="1" t="s">
        <v>7900</v>
      </c>
      <c r="H3904" s="1">
        <v>54045</v>
      </c>
      <c r="I3904" s="1">
        <v>1009920</v>
      </c>
      <c r="J3904" s="1">
        <v>37.873821999999997</v>
      </c>
      <c r="K3904" s="1">
        <v>-81.893448000000006</v>
      </c>
      <c r="L3904" s="1"/>
      <c r="M3904" s="1" t="s">
        <v>1521</v>
      </c>
      <c r="N3904" s="1" t="s">
        <v>22744</v>
      </c>
      <c r="O3904" s="1">
        <v>2022</v>
      </c>
      <c r="P3904" s="1">
        <v>25076</v>
      </c>
      <c r="Q3904" s="1" t="s">
        <v>22840</v>
      </c>
      <c r="R3904" s="1"/>
      <c r="S3904" s="1"/>
      <c r="T3904" s="1" t="s">
        <v>6826</v>
      </c>
      <c r="U3904" s="1"/>
      <c r="V3904" s="1" t="s">
        <v>25487</v>
      </c>
      <c r="W3904" s="1" t="s">
        <v>6826</v>
      </c>
    </row>
    <row r="3905" spans="1:23" x14ac:dyDescent="0.25">
      <c r="A3905" s="1">
        <v>1013994</v>
      </c>
      <c r="B3905" s="5" t="str">
        <f>VLOOKUP(H3905,'FIPS Basin X-walk'!$A$2:$F$3224,6,FALSE)</f>
        <v>Appalachian Basin</v>
      </c>
      <c r="C3905" s="1" t="s">
        <v>23848</v>
      </c>
      <c r="D3905" s="1"/>
      <c r="E3905" s="1"/>
      <c r="F3905" s="1" t="s">
        <v>22842</v>
      </c>
      <c r="G3905" s="1" t="s">
        <v>7900</v>
      </c>
      <c r="H3905" s="1">
        <v>54045</v>
      </c>
      <c r="I3905" s="1">
        <v>1013994</v>
      </c>
      <c r="J3905" s="1">
        <v>37.768484000000001</v>
      </c>
      <c r="K3905" s="1">
        <v>-81.926648</v>
      </c>
      <c r="L3905" s="1"/>
      <c r="M3905" s="1" t="s">
        <v>1521</v>
      </c>
      <c r="N3905" s="1" t="s">
        <v>22744</v>
      </c>
      <c r="O3905" s="1">
        <v>2022</v>
      </c>
      <c r="P3905" s="1">
        <v>25632</v>
      </c>
      <c r="Q3905" s="1" t="s">
        <v>23849</v>
      </c>
      <c r="R3905" s="1"/>
      <c r="S3905" s="1"/>
      <c r="T3905" s="1" t="s">
        <v>6826</v>
      </c>
      <c r="U3905" s="1"/>
      <c r="V3905" s="1" t="s">
        <v>25487</v>
      </c>
      <c r="W3905" s="1" t="s">
        <v>6826</v>
      </c>
    </row>
    <row r="3906" spans="1:23" x14ac:dyDescent="0.25">
      <c r="A3906" s="1">
        <v>1013995</v>
      </c>
      <c r="B3906" s="5" t="str">
        <f>VLOOKUP(H3906,'FIPS Basin X-walk'!$A$2:$F$3224,6,FALSE)</f>
        <v>Appalachian Basin</v>
      </c>
      <c r="C3906" s="1" t="s">
        <v>22841</v>
      </c>
      <c r="D3906" s="1"/>
      <c r="E3906" s="1"/>
      <c r="F3906" s="1" t="s">
        <v>22842</v>
      </c>
      <c r="G3906" s="1" t="s">
        <v>7900</v>
      </c>
      <c r="H3906" s="1">
        <v>54045</v>
      </c>
      <c r="I3906" s="1">
        <v>1013995</v>
      </c>
      <c r="J3906" s="1">
        <v>37.799366999999997</v>
      </c>
      <c r="K3906" s="1">
        <v>-81.944258000000005</v>
      </c>
      <c r="L3906" s="1"/>
      <c r="M3906" s="1" t="s">
        <v>1521</v>
      </c>
      <c r="N3906" s="1" t="s">
        <v>22744</v>
      </c>
      <c r="O3906" s="1">
        <v>2022</v>
      </c>
      <c r="P3906" s="1">
        <v>25632</v>
      </c>
      <c r="Q3906" s="1" t="s">
        <v>22843</v>
      </c>
      <c r="R3906" s="1"/>
      <c r="S3906" s="1"/>
      <c r="T3906" s="1" t="s">
        <v>6826</v>
      </c>
      <c r="U3906" s="1"/>
      <c r="V3906" s="1" t="s">
        <v>25487</v>
      </c>
      <c r="W3906" s="1" t="s">
        <v>6826</v>
      </c>
    </row>
    <row r="3907" spans="1:23" x14ac:dyDescent="0.25">
      <c r="A3907" s="1">
        <v>1003277</v>
      </c>
      <c r="B3907" s="5" t="str">
        <f>VLOOKUP(H3907,'FIPS Basin X-walk'!$A$2:$F$3224,6,FALSE)</f>
        <v>Arkoma Basin</v>
      </c>
      <c r="C3907" s="1" t="s">
        <v>7898</v>
      </c>
      <c r="D3907" s="1"/>
      <c r="E3907" s="1"/>
      <c r="F3907" s="1" t="s">
        <v>7899</v>
      </c>
      <c r="G3907" s="1" t="s">
        <v>7900</v>
      </c>
      <c r="H3907" s="1">
        <v>5083</v>
      </c>
      <c r="I3907" s="1">
        <v>1003277</v>
      </c>
      <c r="J3907" s="1">
        <v>35.199871000000002</v>
      </c>
      <c r="K3907" s="1">
        <v>-93.784149999999997</v>
      </c>
      <c r="L3907" s="1"/>
      <c r="M3907" s="1" t="s">
        <v>1520</v>
      </c>
      <c r="N3907" s="1" t="s">
        <v>7740</v>
      </c>
      <c r="O3907" s="1">
        <v>2022</v>
      </c>
      <c r="P3907" s="1">
        <v>72943</v>
      </c>
      <c r="Q3907" s="1" t="s">
        <v>592</v>
      </c>
      <c r="R3907" s="1"/>
      <c r="S3907" s="1" t="s">
        <v>24435</v>
      </c>
      <c r="T3907" s="1" t="s">
        <v>6826</v>
      </c>
      <c r="U3907" s="1"/>
      <c r="V3907" s="1" t="s">
        <v>7521</v>
      </c>
      <c r="W3907" s="1" t="s">
        <v>6826</v>
      </c>
    </row>
    <row r="3908" spans="1:23" x14ac:dyDescent="0.25">
      <c r="A3908" s="1">
        <v>1010656</v>
      </c>
      <c r="B3908" s="5" t="str">
        <f>VLOOKUP(H3908,'FIPS Basin X-walk'!$A$2:$F$3224,6,FALSE)</f>
        <v>Appalachian Basin</v>
      </c>
      <c r="C3908" s="1" t="s">
        <v>22846</v>
      </c>
      <c r="D3908" s="1"/>
      <c r="E3908" s="1"/>
      <c r="F3908" s="1" t="s">
        <v>22847</v>
      </c>
      <c r="G3908" s="1" t="s">
        <v>7900</v>
      </c>
      <c r="H3908" s="1">
        <v>54045</v>
      </c>
      <c r="I3908" s="1">
        <v>1010656</v>
      </c>
      <c r="J3908" s="1">
        <v>37.710639999999998</v>
      </c>
      <c r="K3908" s="1">
        <v>-81.898908000000006</v>
      </c>
      <c r="L3908" s="1"/>
      <c r="M3908" s="1" t="s">
        <v>1521</v>
      </c>
      <c r="N3908" s="1" t="s">
        <v>22744</v>
      </c>
      <c r="O3908" s="1">
        <v>2022</v>
      </c>
      <c r="P3908" s="1">
        <v>25635</v>
      </c>
      <c r="Q3908" s="1" t="s">
        <v>22848</v>
      </c>
      <c r="R3908" s="1"/>
      <c r="S3908" s="1" t="s">
        <v>24796</v>
      </c>
      <c r="T3908" s="1" t="s">
        <v>6826</v>
      </c>
      <c r="U3908" s="1"/>
      <c r="V3908" s="1" t="s">
        <v>22183</v>
      </c>
      <c r="W3908" s="1" t="s">
        <v>6826</v>
      </c>
    </row>
    <row r="3909" spans="1:23" x14ac:dyDescent="0.25">
      <c r="A3909" s="1">
        <v>1002406</v>
      </c>
      <c r="B3909" s="5" t="str">
        <f>VLOOKUP(H3909,'FIPS Basin X-walk'!$A$2:$F$3224,6,FALSE)</f>
        <v>Denver Basin</v>
      </c>
      <c r="C3909" s="1" t="s">
        <v>9294</v>
      </c>
      <c r="D3909" s="1"/>
      <c r="E3909" s="1"/>
      <c r="F3909" s="1" t="s">
        <v>9295</v>
      </c>
      <c r="G3909" s="1" t="s">
        <v>7900</v>
      </c>
      <c r="H3909" s="1">
        <v>8075</v>
      </c>
      <c r="I3909" s="1">
        <v>1002406</v>
      </c>
      <c r="J3909" s="1">
        <v>40.994388999999998</v>
      </c>
      <c r="K3909" s="1">
        <v>-102.855976</v>
      </c>
      <c r="L3909" s="1"/>
      <c r="M3909" s="1" t="s">
        <v>1507</v>
      </c>
      <c r="N3909" s="1" t="s">
        <v>9093</v>
      </c>
      <c r="O3909" s="1">
        <v>2022</v>
      </c>
      <c r="P3909" s="1">
        <v>80747</v>
      </c>
      <c r="Q3909" s="1" t="s">
        <v>347</v>
      </c>
      <c r="R3909" s="1"/>
      <c r="S3909" s="1" t="s">
        <v>24435</v>
      </c>
      <c r="T3909" s="1" t="s">
        <v>6826</v>
      </c>
      <c r="U3909" s="1"/>
      <c r="V3909" s="1" t="s">
        <v>9237</v>
      </c>
      <c r="W3909" s="1" t="s">
        <v>6826</v>
      </c>
    </row>
    <row r="3910" spans="1:23" x14ac:dyDescent="0.25">
      <c r="A3910" s="1">
        <v>1002771</v>
      </c>
      <c r="B3910" s="5" t="str">
        <f>VLOOKUP(H3910,'FIPS Basin X-walk'!$A$2:$F$3224,6,FALSE)</f>
        <v>Illinois Basin</v>
      </c>
      <c r="C3910" s="1" t="s">
        <v>12897</v>
      </c>
      <c r="D3910" s="1"/>
      <c r="E3910" s="1"/>
      <c r="F3910" s="1" t="s">
        <v>12898</v>
      </c>
      <c r="G3910" s="1" t="s">
        <v>7900</v>
      </c>
      <c r="H3910" s="1">
        <v>21141</v>
      </c>
      <c r="I3910" s="1">
        <v>1002771</v>
      </c>
      <c r="J3910" s="1">
        <v>36.942884999999997</v>
      </c>
      <c r="K3910" s="1">
        <v>-86.937381999999999</v>
      </c>
      <c r="L3910" s="1"/>
      <c r="M3910" s="1" t="s">
        <v>1497</v>
      </c>
      <c r="N3910" s="1" t="s">
        <v>12675</v>
      </c>
      <c r="O3910" s="1">
        <v>2022</v>
      </c>
      <c r="P3910" s="1">
        <v>42276</v>
      </c>
      <c r="Q3910" s="1" t="s">
        <v>12899</v>
      </c>
      <c r="R3910" s="1" t="s">
        <v>24753</v>
      </c>
      <c r="S3910" s="1" t="s">
        <v>24722</v>
      </c>
      <c r="T3910" s="1" t="s">
        <v>6826</v>
      </c>
      <c r="U3910" s="1"/>
      <c r="V3910" s="1" t="s">
        <v>12900</v>
      </c>
      <c r="W3910" s="1" t="s">
        <v>6826</v>
      </c>
    </row>
    <row r="3911" spans="1:23" x14ac:dyDescent="0.25">
      <c r="A3911" s="1">
        <v>1007666</v>
      </c>
      <c r="B3911" s="5" t="str">
        <f>VLOOKUP(H3911,'FIPS Basin X-walk'!$A$2:$F$3224,6,FALSE)</f>
        <v>Illinois Basin</v>
      </c>
      <c r="C3911" s="1" t="s">
        <v>12895</v>
      </c>
      <c r="D3911" s="1"/>
      <c r="E3911" s="1"/>
      <c r="F3911" s="1" t="s">
        <v>7933</v>
      </c>
      <c r="G3911" s="1" t="s">
        <v>7900</v>
      </c>
      <c r="H3911" s="1">
        <v>21141</v>
      </c>
      <c r="I3911" s="1">
        <v>1007666</v>
      </c>
      <c r="J3911" s="1">
        <v>36.892079000000003</v>
      </c>
      <c r="K3911" s="1">
        <v>-86.911430999999993</v>
      </c>
      <c r="L3911" s="1"/>
      <c r="M3911" s="1" t="s">
        <v>1497</v>
      </c>
      <c r="N3911" s="1" t="s">
        <v>12675</v>
      </c>
      <c r="O3911" s="1">
        <v>2022</v>
      </c>
      <c r="P3911" s="1">
        <v>42276</v>
      </c>
      <c r="Q3911" s="1" t="s">
        <v>12896</v>
      </c>
      <c r="R3911" s="1"/>
      <c r="S3911" s="1" t="s">
        <v>24358</v>
      </c>
      <c r="T3911" s="1" t="s">
        <v>6826</v>
      </c>
      <c r="U3911" s="1"/>
      <c r="V3911" s="1" t="s">
        <v>6878</v>
      </c>
      <c r="W3911" s="1" t="s">
        <v>6826</v>
      </c>
    </row>
    <row r="3912" spans="1:23" x14ac:dyDescent="0.25">
      <c r="A3912" s="1">
        <v>1002696</v>
      </c>
      <c r="B3912" s="5" t="str">
        <f>VLOOKUP(H3912,'FIPS Basin X-walk'!$A$2:$F$3224,6,FALSE)</f>
        <v>Arkoma Basin</v>
      </c>
      <c r="C3912" s="1" t="s">
        <v>7901</v>
      </c>
      <c r="D3912" s="1"/>
      <c r="E3912" s="1"/>
      <c r="F3912" s="1" t="s">
        <v>7902</v>
      </c>
      <c r="G3912" s="1" t="s">
        <v>7900</v>
      </c>
      <c r="H3912" s="1">
        <v>5083</v>
      </c>
      <c r="I3912" s="1">
        <v>1002696</v>
      </c>
      <c r="J3912" s="1">
        <v>35.374056000000003</v>
      </c>
      <c r="K3912" s="1">
        <v>-93.569500000000005</v>
      </c>
      <c r="L3912" s="1"/>
      <c r="M3912" s="1" t="s">
        <v>1520</v>
      </c>
      <c r="N3912" s="1" t="s">
        <v>7740</v>
      </c>
      <c r="O3912" s="1">
        <v>2022</v>
      </c>
      <c r="P3912" s="1">
        <v>72863</v>
      </c>
      <c r="Q3912" s="1" t="s">
        <v>7903</v>
      </c>
      <c r="R3912" s="1"/>
      <c r="S3912" s="1" t="s">
        <v>24364</v>
      </c>
      <c r="T3912" s="1" t="s">
        <v>6826</v>
      </c>
      <c r="U3912" s="1"/>
      <c r="V3912" s="1" t="s">
        <v>6850</v>
      </c>
      <c r="W3912" s="1" t="s">
        <v>6826</v>
      </c>
    </row>
    <row r="3913" spans="1:23" x14ac:dyDescent="0.25">
      <c r="A3913" s="1">
        <v>1009895</v>
      </c>
      <c r="B3913" s="5" t="str">
        <f>VLOOKUP(H3913,'FIPS Basin X-walk'!$A$2:$F$3224,6,FALSE)</f>
        <v>Appalachian Basin</v>
      </c>
      <c r="C3913" s="1" t="s">
        <v>26166</v>
      </c>
      <c r="D3913" s="1"/>
      <c r="E3913" s="1"/>
      <c r="F3913" s="1" t="s">
        <v>22844</v>
      </c>
      <c r="G3913" s="1" t="s">
        <v>7900</v>
      </c>
      <c r="H3913" s="1">
        <v>54045</v>
      </c>
      <c r="I3913" s="1">
        <v>1009895</v>
      </c>
      <c r="J3913" s="1">
        <v>37.923056000000003</v>
      </c>
      <c r="K3913" s="1">
        <v>-81.833332999999996</v>
      </c>
      <c r="L3913" s="1"/>
      <c r="M3913" s="1" t="s">
        <v>1521</v>
      </c>
      <c r="N3913" s="1" t="s">
        <v>22744</v>
      </c>
      <c r="O3913" s="1">
        <v>2022</v>
      </c>
      <c r="P3913" s="1">
        <v>25183</v>
      </c>
      <c r="Q3913" s="1" t="s">
        <v>22845</v>
      </c>
      <c r="R3913" s="1"/>
      <c r="S3913" s="1"/>
      <c r="T3913" s="1" t="s">
        <v>6826</v>
      </c>
      <c r="U3913" s="1"/>
      <c r="V3913" s="1" t="s">
        <v>9224</v>
      </c>
      <c r="W3913" s="1" t="s">
        <v>6826</v>
      </c>
    </row>
    <row r="3914" spans="1:23" x14ac:dyDescent="0.25">
      <c r="A3914" s="1">
        <v>1006055</v>
      </c>
      <c r="B3914" s="5" t="str">
        <f>VLOOKUP(H3914,'FIPS Basin X-walk'!$A$2:$F$3224,6,FALSE)</f>
        <v>Denver Basin</v>
      </c>
      <c r="C3914" s="1" t="s">
        <v>9291</v>
      </c>
      <c r="D3914" s="1"/>
      <c r="E3914" s="1"/>
      <c r="F3914" s="1" t="s">
        <v>9292</v>
      </c>
      <c r="G3914" s="1" t="s">
        <v>7900</v>
      </c>
      <c r="H3914" s="1">
        <v>8075</v>
      </c>
      <c r="I3914" s="1">
        <v>1006055</v>
      </c>
      <c r="J3914" s="1">
        <v>40.637500000000003</v>
      </c>
      <c r="K3914" s="1">
        <v>-103.190556</v>
      </c>
      <c r="L3914" s="1"/>
      <c r="M3914" s="1" t="s">
        <v>1507</v>
      </c>
      <c r="N3914" s="1" t="s">
        <v>9093</v>
      </c>
      <c r="O3914" s="1">
        <v>2022</v>
      </c>
      <c r="P3914" s="1">
        <v>80751</v>
      </c>
      <c r="Q3914" s="1" t="s">
        <v>25664</v>
      </c>
      <c r="R3914" s="1"/>
      <c r="S3914" s="1" t="s">
        <v>24378</v>
      </c>
      <c r="T3914" s="1" t="s">
        <v>6826</v>
      </c>
      <c r="U3914" s="1"/>
      <c r="V3914" s="1" t="s">
        <v>9293</v>
      </c>
      <c r="W3914" s="1" t="s">
        <v>6826</v>
      </c>
    </row>
    <row r="3915" spans="1:23" x14ac:dyDescent="0.25">
      <c r="A3915" s="1">
        <v>1000843</v>
      </c>
      <c r="B3915" s="5" t="str">
        <f>VLOOKUP(H3915,'FIPS Basin X-walk'!$A$2:$F$3224,6,FALSE)</f>
        <v>Appalachian Basin</v>
      </c>
      <c r="C3915" s="1" t="s">
        <v>24601</v>
      </c>
      <c r="D3915" s="1"/>
      <c r="E3915" s="1" t="s">
        <v>6828</v>
      </c>
      <c r="F3915" s="1" t="s">
        <v>18004</v>
      </c>
      <c r="G3915" s="1" t="s">
        <v>1714</v>
      </c>
      <c r="H3915" s="1">
        <v>39093</v>
      </c>
      <c r="I3915" s="1">
        <v>1000843</v>
      </c>
      <c r="J3915" s="1">
        <v>41.504199999999997</v>
      </c>
      <c r="K3915" s="1">
        <v>-82.05</v>
      </c>
      <c r="L3915" s="1"/>
      <c r="M3915" s="1" t="s">
        <v>1542</v>
      </c>
      <c r="N3915" s="1" t="s">
        <v>17708</v>
      </c>
      <c r="O3915" s="1">
        <v>2022</v>
      </c>
      <c r="P3915" s="1">
        <v>44012</v>
      </c>
      <c r="Q3915" s="1" t="s">
        <v>18010</v>
      </c>
      <c r="R3915" s="1"/>
      <c r="S3915" s="1" t="s">
        <v>24355</v>
      </c>
      <c r="T3915" s="1" t="s">
        <v>6826</v>
      </c>
      <c r="U3915" s="1"/>
      <c r="V3915" s="1" t="s">
        <v>16336</v>
      </c>
      <c r="W3915" s="1" t="s">
        <v>6828</v>
      </c>
    </row>
    <row r="3916" spans="1:23" x14ac:dyDescent="0.25">
      <c r="A3916" s="1">
        <v>1000109</v>
      </c>
      <c r="B3916" s="5" t="str">
        <f>VLOOKUP(H3916,'FIPS Basin X-walk'!$A$2:$F$3224,6,FALSE)</f>
        <v>Appalachian Basin</v>
      </c>
      <c r="C3916" s="1" t="s">
        <v>18007</v>
      </c>
      <c r="D3916" s="1"/>
      <c r="E3916" s="1"/>
      <c r="F3916" s="1" t="s">
        <v>18008</v>
      </c>
      <c r="G3916" s="1" t="s">
        <v>1714</v>
      </c>
      <c r="H3916" s="1">
        <v>39093</v>
      </c>
      <c r="I3916" s="1">
        <v>1000109</v>
      </c>
      <c r="J3916" s="1">
        <v>41.429699999999997</v>
      </c>
      <c r="K3916" s="1">
        <v>-82.263300000000001</v>
      </c>
      <c r="L3916" s="1"/>
      <c r="M3916" s="1" t="s">
        <v>1542</v>
      </c>
      <c r="N3916" s="1" t="s">
        <v>17708</v>
      </c>
      <c r="O3916" s="1">
        <v>2022</v>
      </c>
      <c r="P3916" s="1">
        <v>44053</v>
      </c>
      <c r="Q3916" s="1" t="s">
        <v>18009</v>
      </c>
      <c r="R3916" s="1"/>
      <c r="S3916" s="1" t="s">
        <v>24355</v>
      </c>
      <c r="T3916" s="1" t="s">
        <v>6826</v>
      </c>
      <c r="U3916" s="1"/>
      <c r="V3916" s="1" t="s">
        <v>9563</v>
      </c>
      <c r="W3916" s="1" t="s">
        <v>6828</v>
      </c>
    </row>
    <row r="3917" spans="1:23" x14ac:dyDescent="0.25">
      <c r="A3917" s="1">
        <v>1000104</v>
      </c>
      <c r="B3917" s="5" t="str">
        <f>VLOOKUP(H3917,'FIPS Basin X-walk'!$A$2:$F$3224,6,FALSE)</f>
        <v>Appalachian Basin</v>
      </c>
      <c r="C3917" s="1" t="s">
        <v>18003</v>
      </c>
      <c r="D3917" s="1"/>
      <c r="E3917" s="1"/>
      <c r="F3917" s="1" t="s">
        <v>18004</v>
      </c>
      <c r="G3917" s="1" t="s">
        <v>18005</v>
      </c>
      <c r="H3917" s="1">
        <v>39093</v>
      </c>
      <c r="I3917" s="1">
        <v>1000104</v>
      </c>
      <c r="J3917" s="1">
        <v>41.483460000000001</v>
      </c>
      <c r="K3917" s="1">
        <v>-82.061120000000003</v>
      </c>
      <c r="L3917" s="1"/>
      <c r="M3917" s="1" t="s">
        <v>1542</v>
      </c>
      <c r="N3917" s="1" t="s">
        <v>17708</v>
      </c>
      <c r="O3917" s="1">
        <v>2022</v>
      </c>
      <c r="P3917" s="1">
        <v>44012</v>
      </c>
      <c r="Q3917" s="1" t="s">
        <v>18006</v>
      </c>
      <c r="R3917" s="1"/>
      <c r="S3917" s="1" t="s">
        <v>24419</v>
      </c>
      <c r="T3917" s="1" t="s">
        <v>6826</v>
      </c>
      <c r="U3917" s="1"/>
      <c r="V3917" s="1" t="s">
        <v>10849</v>
      </c>
      <c r="W3917" s="1" t="s">
        <v>6826</v>
      </c>
    </row>
    <row r="3918" spans="1:23" x14ac:dyDescent="0.25">
      <c r="A3918" s="1">
        <v>1001619</v>
      </c>
      <c r="B3918" s="5" t="str">
        <f>VLOOKUP(H3918,'FIPS Basin X-walk'!$A$2:$F$3224,6,FALSE)</f>
        <v>Appalachian Basin</v>
      </c>
      <c r="C3918" s="1" t="s">
        <v>18011</v>
      </c>
      <c r="D3918" s="1"/>
      <c r="E3918" s="1"/>
      <c r="F3918" s="1" t="s">
        <v>18008</v>
      </c>
      <c r="G3918" s="1" t="s">
        <v>18005</v>
      </c>
      <c r="H3918" s="1">
        <v>39093</v>
      </c>
      <c r="I3918" s="1">
        <v>1001619</v>
      </c>
      <c r="J3918" s="1">
        <v>41.445740000000001</v>
      </c>
      <c r="K3918" s="1">
        <v>-82.120050000000006</v>
      </c>
      <c r="L3918" s="1"/>
      <c r="M3918" s="1" t="s">
        <v>1542</v>
      </c>
      <c r="N3918" s="1" t="s">
        <v>17708</v>
      </c>
      <c r="O3918" s="1">
        <v>2022</v>
      </c>
      <c r="P3918" s="1">
        <v>44055</v>
      </c>
      <c r="Q3918" s="1" t="s">
        <v>18012</v>
      </c>
      <c r="R3918" s="1"/>
      <c r="S3918" s="1" t="s">
        <v>24728</v>
      </c>
      <c r="T3918" s="1" t="s">
        <v>6826</v>
      </c>
      <c r="U3918" s="1"/>
      <c r="V3918" s="1" t="s">
        <v>7025</v>
      </c>
      <c r="W3918" s="1" t="s">
        <v>6826</v>
      </c>
    </row>
    <row r="3919" spans="1:23" x14ac:dyDescent="0.25">
      <c r="A3919" s="1">
        <v>1007969</v>
      </c>
      <c r="B3919" s="5" t="str">
        <f>VLOOKUP(H3919,'FIPS Basin X-walk'!$A$2:$F$3224,6,FALSE)</f>
        <v>Appalachian Basin</v>
      </c>
      <c r="C3919" s="1" t="s">
        <v>18013</v>
      </c>
      <c r="D3919" s="1"/>
      <c r="E3919" s="1"/>
      <c r="F3919" s="1" t="s">
        <v>18014</v>
      </c>
      <c r="G3919" s="1" t="s">
        <v>18005</v>
      </c>
      <c r="H3919" s="1">
        <v>39093</v>
      </c>
      <c r="I3919" s="1">
        <v>1007969</v>
      </c>
      <c r="J3919" s="1">
        <v>41.294961999999998</v>
      </c>
      <c r="K3919" s="1">
        <v>-82.169967</v>
      </c>
      <c r="L3919" s="1"/>
      <c r="M3919" s="1" t="s">
        <v>1542</v>
      </c>
      <c r="N3919" s="1" t="s">
        <v>17708</v>
      </c>
      <c r="O3919" s="1">
        <v>2022</v>
      </c>
      <c r="P3919" s="1">
        <v>44074</v>
      </c>
      <c r="Q3919" s="1" t="s">
        <v>18015</v>
      </c>
      <c r="R3919" s="1"/>
      <c r="S3919" s="1" t="s">
        <v>24358</v>
      </c>
      <c r="T3919" s="1" t="s">
        <v>6826</v>
      </c>
      <c r="U3919" s="1"/>
      <c r="V3919" s="1" t="s">
        <v>6952</v>
      </c>
      <c r="W3919" s="1" t="s">
        <v>6826</v>
      </c>
    </row>
    <row r="3920" spans="1:23" x14ac:dyDescent="0.25">
      <c r="A3920" s="1">
        <v>1002247</v>
      </c>
      <c r="B3920" s="5" t="str">
        <f>VLOOKUP(H3920,'FIPS Basin X-walk'!$A$2:$F$3224,6,FALSE)</f>
        <v>San Juan Basin</v>
      </c>
      <c r="C3920" s="1" t="s">
        <v>16542</v>
      </c>
      <c r="D3920" s="1"/>
      <c r="E3920" s="1"/>
      <c r="F3920" s="1" t="s">
        <v>16543</v>
      </c>
      <c r="G3920" s="1" t="s">
        <v>16544</v>
      </c>
      <c r="H3920" s="1">
        <v>35028</v>
      </c>
      <c r="I3920" s="1">
        <v>1002247</v>
      </c>
      <c r="J3920" s="1">
        <v>35.888072999999999</v>
      </c>
      <c r="K3920" s="1">
        <v>-106.316356</v>
      </c>
      <c r="L3920" s="1"/>
      <c r="M3920" s="1" t="s">
        <v>1537</v>
      </c>
      <c r="N3920" s="1" t="s">
        <v>8097</v>
      </c>
      <c r="O3920" s="1">
        <v>2022</v>
      </c>
      <c r="P3920" s="1">
        <v>87544</v>
      </c>
      <c r="Q3920" s="1" t="s">
        <v>16545</v>
      </c>
      <c r="R3920" s="1"/>
      <c r="S3920" s="1" t="s">
        <v>24464</v>
      </c>
      <c r="T3920" s="1" t="s">
        <v>6826</v>
      </c>
      <c r="U3920" s="1"/>
      <c r="V3920" s="1" t="s">
        <v>24409</v>
      </c>
      <c r="W3920" s="1" t="s">
        <v>6826</v>
      </c>
    </row>
    <row r="3921" spans="1:23" x14ac:dyDescent="0.25">
      <c r="A3921" s="1">
        <v>1008402</v>
      </c>
      <c r="B3921" s="5" t="str">
        <f>VLOOKUP(H3921,'FIPS Basin X-walk'!$A$2:$F$3224,6,FALSE)</f>
        <v>Los Angeles Basin</v>
      </c>
      <c r="C3921" s="1" t="s">
        <v>23807</v>
      </c>
      <c r="D3921" s="1"/>
      <c r="E3921" s="1"/>
      <c r="F3921" s="1" t="s">
        <v>8213</v>
      </c>
      <c r="G3921" s="1" t="s">
        <v>1847</v>
      </c>
      <c r="H3921" s="1">
        <v>6037</v>
      </c>
      <c r="I3921" s="1">
        <v>1008402</v>
      </c>
      <c r="J3921" s="1">
        <v>34.058929999999997</v>
      </c>
      <c r="K3921" s="1">
        <v>-118.44336</v>
      </c>
      <c r="L3921" s="1"/>
      <c r="M3921" s="1" t="s">
        <v>1489</v>
      </c>
      <c r="N3921" s="1" t="s">
        <v>8033</v>
      </c>
      <c r="O3921" s="1">
        <v>2022</v>
      </c>
      <c r="P3921" s="1">
        <v>93311</v>
      </c>
      <c r="Q3921" s="1" t="s">
        <v>918</v>
      </c>
      <c r="R3921" s="1"/>
      <c r="S3921" s="1">
        <v>211120</v>
      </c>
      <c r="T3921" s="1" t="s">
        <v>6826</v>
      </c>
      <c r="U3921" s="1"/>
      <c r="V3921" s="1" t="s">
        <v>8245</v>
      </c>
      <c r="W3921" s="1" t="s">
        <v>6826</v>
      </c>
    </row>
    <row r="3922" spans="1:23" x14ac:dyDescent="0.25">
      <c r="A3922" s="1">
        <v>1008405</v>
      </c>
      <c r="B3922" s="5" t="str">
        <f>VLOOKUP(H3922,'FIPS Basin X-walk'!$A$2:$F$3224,6,FALSE)</f>
        <v>Los Angeles Basin</v>
      </c>
      <c r="C3922" s="1" t="s">
        <v>23807</v>
      </c>
      <c r="D3922" s="1"/>
      <c r="E3922" s="1"/>
      <c r="F3922" s="1" t="s">
        <v>8213</v>
      </c>
      <c r="G3922" s="1" t="s">
        <v>1847</v>
      </c>
      <c r="H3922" s="1">
        <v>6037</v>
      </c>
      <c r="I3922" s="1">
        <v>1008405</v>
      </c>
      <c r="J3922" s="1">
        <v>34.058929999999997</v>
      </c>
      <c r="K3922" s="1">
        <v>-118.44336</v>
      </c>
      <c r="L3922" s="1"/>
      <c r="M3922" s="1" t="s">
        <v>1489</v>
      </c>
      <c r="N3922" s="1" t="s">
        <v>8033</v>
      </c>
      <c r="O3922" s="1">
        <v>2022</v>
      </c>
      <c r="P3922" s="1">
        <v>93311</v>
      </c>
      <c r="Q3922" s="1" t="s">
        <v>919</v>
      </c>
      <c r="R3922" s="1"/>
      <c r="S3922" s="1">
        <v>211130</v>
      </c>
      <c r="T3922" s="1" t="s">
        <v>6826</v>
      </c>
      <c r="U3922" s="1"/>
      <c r="V3922" s="1" t="s">
        <v>8245</v>
      </c>
      <c r="W3922" s="1" t="s">
        <v>6826</v>
      </c>
    </row>
    <row r="3923" spans="1:23" x14ac:dyDescent="0.25">
      <c r="A3923" s="1">
        <v>1000457</v>
      </c>
      <c r="B3923" s="5" t="str">
        <f>VLOOKUP(H3923,'FIPS Basin X-walk'!$A$2:$F$3224,6,FALSE)</f>
        <v>Los Angeles Basin</v>
      </c>
      <c r="C3923" s="1" t="s">
        <v>8466</v>
      </c>
      <c r="D3923" s="1"/>
      <c r="E3923" s="1"/>
      <c r="F3923" s="1" t="s">
        <v>8467</v>
      </c>
      <c r="G3923" s="1" t="s">
        <v>1847</v>
      </c>
      <c r="H3923" s="1">
        <v>6037</v>
      </c>
      <c r="I3923" s="1">
        <v>1000457</v>
      </c>
      <c r="J3923" s="1">
        <v>34.178800000000003</v>
      </c>
      <c r="K3923" s="1">
        <v>-118.31529999999999</v>
      </c>
      <c r="L3923" s="1"/>
      <c r="M3923" s="1" t="s">
        <v>1489</v>
      </c>
      <c r="N3923" s="1" t="s">
        <v>8033</v>
      </c>
      <c r="O3923" s="1">
        <v>2022</v>
      </c>
      <c r="P3923" s="1">
        <v>91502</v>
      </c>
      <c r="Q3923" s="1" t="s">
        <v>7763</v>
      </c>
      <c r="R3923" s="1"/>
      <c r="S3923" s="1" t="s">
        <v>24355</v>
      </c>
      <c r="T3923" s="1" t="s">
        <v>6826</v>
      </c>
      <c r="U3923" s="1"/>
      <c r="V3923" s="1" t="s">
        <v>8468</v>
      </c>
      <c r="W3923" s="1" t="s">
        <v>6828</v>
      </c>
    </row>
    <row r="3924" spans="1:23" x14ac:dyDescent="0.25">
      <c r="A3924" s="1">
        <v>1000431</v>
      </c>
      <c r="B3924" s="5" t="str">
        <f>VLOOKUP(H3924,'FIPS Basin X-walk'!$A$2:$F$3224,6,FALSE)</f>
        <v>Los Angeles Basin</v>
      </c>
      <c r="C3924" s="1" t="s">
        <v>8505</v>
      </c>
      <c r="D3924" s="1"/>
      <c r="E3924" s="1"/>
      <c r="F3924" s="1" t="s">
        <v>8351</v>
      </c>
      <c r="G3924" s="1" t="s">
        <v>1847</v>
      </c>
      <c r="H3924" s="1">
        <v>6037</v>
      </c>
      <c r="I3924" s="1">
        <v>1000431</v>
      </c>
      <c r="J3924" s="1">
        <v>33.910600000000002</v>
      </c>
      <c r="K3924" s="1">
        <v>-118.425</v>
      </c>
      <c r="L3924" s="1"/>
      <c r="M3924" s="1" t="s">
        <v>1489</v>
      </c>
      <c r="N3924" s="1" t="s">
        <v>8033</v>
      </c>
      <c r="O3924" s="1">
        <v>2022</v>
      </c>
      <c r="P3924" s="1">
        <v>90245</v>
      </c>
      <c r="Q3924" s="1" t="s">
        <v>8506</v>
      </c>
      <c r="R3924" s="1"/>
      <c r="S3924" s="1" t="s">
        <v>24355</v>
      </c>
      <c r="T3924" s="1" t="s">
        <v>6826</v>
      </c>
      <c r="U3924" s="1"/>
      <c r="V3924" s="1" t="s">
        <v>8105</v>
      </c>
      <c r="W3924" s="1" t="s">
        <v>6828</v>
      </c>
    </row>
    <row r="3925" spans="1:23" x14ac:dyDescent="0.25">
      <c r="A3925" s="1">
        <v>1006628</v>
      </c>
      <c r="B3925" s="5" t="str">
        <f>VLOOKUP(H3925,'FIPS Basin X-walk'!$A$2:$F$3224,6,FALSE)</f>
        <v>Los Angeles Basin</v>
      </c>
      <c r="C3925" s="1" t="s">
        <v>8412</v>
      </c>
      <c r="D3925" s="1"/>
      <c r="E3925" s="1"/>
      <c r="F3925" s="1" t="s">
        <v>7558</v>
      </c>
      <c r="G3925" s="1" t="s">
        <v>1847</v>
      </c>
      <c r="H3925" s="1">
        <v>6037</v>
      </c>
      <c r="I3925" s="1">
        <v>1006628</v>
      </c>
      <c r="J3925" s="1">
        <v>34.1556</v>
      </c>
      <c r="K3925" s="1">
        <v>-118.2782</v>
      </c>
      <c r="L3925" s="1"/>
      <c r="M3925" s="1" t="s">
        <v>1489</v>
      </c>
      <c r="N3925" s="1" t="s">
        <v>8033</v>
      </c>
      <c r="O3925" s="1">
        <v>2022</v>
      </c>
      <c r="P3925" s="1">
        <v>91201</v>
      </c>
      <c r="Q3925" s="1" t="s">
        <v>8413</v>
      </c>
      <c r="R3925" s="1"/>
      <c r="S3925" s="1" t="s">
        <v>24355</v>
      </c>
      <c r="T3925" s="1" t="s">
        <v>6826</v>
      </c>
      <c r="U3925" s="1"/>
      <c r="V3925" s="1" t="s">
        <v>25747</v>
      </c>
      <c r="W3925" s="1" t="s">
        <v>6828</v>
      </c>
    </row>
    <row r="3926" spans="1:23" x14ac:dyDescent="0.25">
      <c r="A3926" s="1">
        <v>1000490</v>
      </c>
      <c r="B3926" s="5" t="str">
        <f>VLOOKUP(H3926,'FIPS Basin X-walk'!$A$2:$F$3224,6,FALSE)</f>
        <v>Los Angeles Basin</v>
      </c>
      <c r="C3926" s="1" t="s">
        <v>8426</v>
      </c>
      <c r="D3926" s="1"/>
      <c r="E3926" s="1"/>
      <c r="F3926" s="1" t="s">
        <v>8418</v>
      </c>
      <c r="G3926" s="1" t="s">
        <v>1847</v>
      </c>
      <c r="H3926" s="1">
        <v>6037</v>
      </c>
      <c r="I3926" s="1">
        <v>1000490</v>
      </c>
      <c r="J3926" s="1">
        <v>33.764099999999999</v>
      </c>
      <c r="K3926" s="1">
        <v>-118.2248</v>
      </c>
      <c r="L3926" s="1"/>
      <c r="M3926" s="1" t="s">
        <v>1489</v>
      </c>
      <c r="N3926" s="1" t="s">
        <v>8033</v>
      </c>
      <c r="O3926" s="1">
        <v>2022</v>
      </c>
      <c r="P3926" s="1">
        <v>90802</v>
      </c>
      <c r="Q3926" s="1" t="s">
        <v>8427</v>
      </c>
      <c r="R3926" s="1"/>
      <c r="S3926" s="1" t="s">
        <v>24355</v>
      </c>
      <c r="T3926" s="1" t="s">
        <v>6826</v>
      </c>
      <c r="U3926" s="1"/>
      <c r="V3926" s="1" t="s">
        <v>7654</v>
      </c>
      <c r="W3926" s="1" t="s">
        <v>6828</v>
      </c>
    </row>
    <row r="3927" spans="1:23" x14ac:dyDescent="0.25">
      <c r="A3927" s="1">
        <v>1001444</v>
      </c>
      <c r="B3927" s="5" t="str">
        <f>VLOOKUP(H3927,'FIPS Basin X-walk'!$A$2:$F$3224,6,FALSE)</f>
        <v>Los Angeles Basin</v>
      </c>
      <c r="C3927" s="1" t="s">
        <v>8486</v>
      </c>
      <c r="D3927" s="1"/>
      <c r="E3927" s="1"/>
      <c r="F3927" s="1" t="s">
        <v>8418</v>
      </c>
      <c r="G3927" s="1" t="s">
        <v>1847</v>
      </c>
      <c r="H3927" s="1">
        <v>6037</v>
      </c>
      <c r="I3927" s="1">
        <v>1001444</v>
      </c>
      <c r="J3927" s="1">
        <v>33.768799999999999</v>
      </c>
      <c r="K3927" s="1">
        <v>-118.1009</v>
      </c>
      <c r="L3927" s="1"/>
      <c r="M3927" s="1" t="s">
        <v>1489</v>
      </c>
      <c r="N3927" s="1" t="s">
        <v>8033</v>
      </c>
      <c r="O3927" s="1">
        <v>2022</v>
      </c>
      <c r="P3927" s="1">
        <v>90803</v>
      </c>
      <c r="Q3927" s="1" t="s">
        <v>8487</v>
      </c>
      <c r="R3927" s="1"/>
      <c r="S3927" s="1" t="s">
        <v>24355</v>
      </c>
      <c r="T3927" s="1" t="s">
        <v>6826</v>
      </c>
      <c r="U3927" s="1"/>
      <c r="V3927" s="1" t="s">
        <v>8410</v>
      </c>
      <c r="W3927" s="1" t="s">
        <v>6828</v>
      </c>
    </row>
    <row r="3928" spans="1:23" x14ac:dyDescent="0.25">
      <c r="A3928" s="1">
        <v>1006097</v>
      </c>
      <c r="B3928" s="5" t="str">
        <f>VLOOKUP(H3928,'FIPS Basin X-walk'!$A$2:$F$3224,6,FALSE)</f>
        <v>Los Angeles Basin</v>
      </c>
      <c r="C3928" s="1" t="s">
        <v>8417</v>
      </c>
      <c r="D3928" s="1"/>
      <c r="E3928" s="1"/>
      <c r="F3928" s="1" t="s">
        <v>8418</v>
      </c>
      <c r="G3928" s="1" t="s">
        <v>1847</v>
      </c>
      <c r="H3928" s="1">
        <v>6037</v>
      </c>
      <c r="I3928" s="1">
        <v>1006097</v>
      </c>
      <c r="J3928" s="1">
        <v>33.7639</v>
      </c>
      <c r="K3928" s="1">
        <v>-118.0942</v>
      </c>
      <c r="L3928" s="1"/>
      <c r="M3928" s="1" t="s">
        <v>1489</v>
      </c>
      <c r="N3928" s="1" t="s">
        <v>8033</v>
      </c>
      <c r="O3928" s="1">
        <v>2022</v>
      </c>
      <c r="P3928" s="1">
        <v>90803</v>
      </c>
      <c r="Q3928" s="1" t="s">
        <v>8419</v>
      </c>
      <c r="R3928" s="1"/>
      <c r="S3928" s="1" t="s">
        <v>24355</v>
      </c>
      <c r="T3928" s="1" t="s">
        <v>6826</v>
      </c>
      <c r="U3928" s="1"/>
      <c r="V3928" s="1" t="s">
        <v>24707</v>
      </c>
      <c r="W3928" s="1" t="s">
        <v>6828</v>
      </c>
    </row>
    <row r="3929" spans="1:23" x14ac:dyDescent="0.25">
      <c r="A3929" s="1">
        <v>1012348</v>
      </c>
      <c r="B3929" s="5" t="str">
        <f>VLOOKUP(H3929,'FIPS Basin X-walk'!$A$2:$F$3224,6,FALSE)</f>
        <v>Los Angeles Basin</v>
      </c>
      <c r="C3929" s="1" t="s">
        <v>26474</v>
      </c>
      <c r="D3929" s="1"/>
      <c r="E3929" s="1"/>
      <c r="F3929" s="1" t="s">
        <v>8411</v>
      </c>
      <c r="G3929" s="1" t="s">
        <v>1847</v>
      </c>
      <c r="H3929" s="1">
        <v>6037</v>
      </c>
      <c r="I3929" s="1">
        <v>1012348</v>
      </c>
      <c r="J3929" s="1">
        <v>33.741531700000003</v>
      </c>
      <c r="K3929" s="1">
        <v>-118.19417850000001</v>
      </c>
      <c r="L3929" s="1"/>
      <c r="M3929" s="1" t="s">
        <v>1489</v>
      </c>
      <c r="N3929" s="1" t="s">
        <v>8033</v>
      </c>
      <c r="O3929" s="1">
        <v>2022</v>
      </c>
      <c r="P3929" s="1">
        <v>90802</v>
      </c>
      <c r="Q3929" s="1" t="s">
        <v>1449</v>
      </c>
      <c r="R3929" s="1"/>
      <c r="S3929" s="1">
        <v>211120</v>
      </c>
      <c r="T3929" s="1" t="s">
        <v>6826</v>
      </c>
      <c r="U3929" s="1"/>
      <c r="V3929" s="1" t="s">
        <v>8245</v>
      </c>
      <c r="W3929" s="1" t="s">
        <v>6826</v>
      </c>
    </row>
    <row r="3930" spans="1:23" x14ac:dyDescent="0.25">
      <c r="A3930" s="1">
        <v>1008308</v>
      </c>
      <c r="B3930" s="5" t="str">
        <f>VLOOKUP(H3930,'FIPS Basin X-walk'!$A$2:$F$3224,6,FALSE)</f>
        <v>Los Angeles Basin</v>
      </c>
      <c r="C3930" s="1" t="s">
        <v>23778</v>
      </c>
      <c r="D3930" s="1"/>
      <c r="E3930" s="1"/>
      <c r="F3930" s="1" t="s">
        <v>23779</v>
      </c>
      <c r="G3930" s="1" t="s">
        <v>1847</v>
      </c>
      <c r="H3930" s="1">
        <v>6037</v>
      </c>
      <c r="I3930" s="1">
        <v>1008308</v>
      </c>
      <c r="J3930" s="1">
        <v>34.367716899999998</v>
      </c>
      <c r="K3930" s="1">
        <v>-118.47471729999999</v>
      </c>
      <c r="L3930" s="1"/>
      <c r="M3930" s="1" t="s">
        <v>1489</v>
      </c>
      <c r="N3930" s="1" t="s">
        <v>8033</v>
      </c>
      <c r="O3930" s="1">
        <v>2022</v>
      </c>
      <c r="P3930" s="1">
        <v>91321</v>
      </c>
      <c r="Q3930" s="1" t="s">
        <v>25980</v>
      </c>
      <c r="R3930" s="1">
        <v>221112</v>
      </c>
      <c r="S3930" s="1">
        <v>211120</v>
      </c>
      <c r="T3930" s="1" t="s">
        <v>6828</v>
      </c>
      <c r="U3930" s="1"/>
      <c r="V3930" s="1" t="s">
        <v>25961</v>
      </c>
      <c r="W3930" s="1" t="s">
        <v>6826</v>
      </c>
    </row>
    <row r="3931" spans="1:23" x14ac:dyDescent="0.25">
      <c r="A3931" s="1">
        <v>1001459</v>
      </c>
      <c r="B3931" s="5" t="str">
        <f>VLOOKUP(H3931,'FIPS Basin X-walk'!$A$2:$F$3224,6,FALSE)</f>
        <v>Los Angeles Basin</v>
      </c>
      <c r="C3931" s="1" t="s">
        <v>8502</v>
      </c>
      <c r="D3931" s="1"/>
      <c r="E3931" s="1"/>
      <c r="F3931" s="1" t="s">
        <v>8503</v>
      </c>
      <c r="G3931" s="1" t="s">
        <v>1847</v>
      </c>
      <c r="H3931" s="1">
        <v>6037</v>
      </c>
      <c r="I3931" s="1">
        <v>1001459</v>
      </c>
      <c r="J3931" s="1">
        <v>34.125599999999999</v>
      </c>
      <c r="K3931" s="1">
        <v>-118.1474</v>
      </c>
      <c r="L3931" s="1"/>
      <c r="M3931" s="1" t="s">
        <v>1489</v>
      </c>
      <c r="N3931" s="1" t="s">
        <v>8033</v>
      </c>
      <c r="O3931" s="1">
        <v>2022</v>
      </c>
      <c r="P3931" s="1">
        <v>91105</v>
      </c>
      <c r="Q3931" s="1" t="s">
        <v>8504</v>
      </c>
      <c r="R3931" s="1"/>
      <c r="S3931" s="1" t="s">
        <v>24355</v>
      </c>
      <c r="T3931" s="1" t="s">
        <v>6826</v>
      </c>
      <c r="U3931" s="1"/>
      <c r="V3931" s="1" t="s">
        <v>24708</v>
      </c>
      <c r="W3931" s="1" t="s">
        <v>6828</v>
      </c>
    </row>
    <row r="3932" spans="1:23" x14ac:dyDescent="0.25">
      <c r="A3932" s="1">
        <v>1001456</v>
      </c>
      <c r="B3932" s="5" t="str">
        <f>VLOOKUP(H3932,'FIPS Basin X-walk'!$A$2:$F$3224,6,FALSE)</f>
        <v>Los Angeles Basin</v>
      </c>
      <c r="C3932" s="1" t="s">
        <v>8391</v>
      </c>
      <c r="D3932" s="1"/>
      <c r="E3932" s="1"/>
      <c r="F3932" s="1" t="s">
        <v>8392</v>
      </c>
      <c r="G3932" s="1" t="s">
        <v>1847</v>
      </c>
      <c r="H3932" s="1">
        <v>6037</v>
      </c>
      <c r="I3932" s="1">
        <v>1001456</v>
      </c>
      <c r="J3932" s="1">
        <v>33.917499999999997</v>
      </c>
      <c r="K3932" s="1">
        <v>-118.4258</v>
      </c>
      <c r="L3932" s="1"/>
      <c r="M3932" s="1" t="s">
        <v>1489</v>
      </c>
      <c r="N3932" s="1" t="s">
        <v>8033</v>
      </c>
      <c r="O3932" s="1">
        <v>2022</v>
      </c>
      <c r="P3932" s="1">
        <v>90293</v>
      </c>
      <c r="Q3932" s="1" t="s">
        <v>8393</v>
      </c>
      <c r="R3932" s="1"/>
      <c r="S3932" s="1" t="s">
        <v>24355</v>
      </c>
      <c r="T3932" s="1" t="s">
        <v>6826</v>
      </c>
      <c r="U3932" s="1"/>
      <c r="V3932" s="1" t="s">
        <v>24707</v>
      </c>
      <c r="W3932" s="1" t="s">
        <v>6828</v>
      </c>
    </row>
    <row r="3933" spans="1:23" x14ac:dyDescent="0.25">
      <c r="A3933" s="1">
        <v>1001450</v>
      </c>
      <c r="B3933" s="5" t="str">
        <f>VLOOKUP(H3933,'FIPS Basin X-walk'!$A$2:$F$3224,6,FALSE)</f>
        <v>Los Angeles Basin</v>
      </c>
      <c r="C3933" s="1" t="s">
        <v>8407</v>
      </c>
      <c r="D3933" s="1"/>
      <c r="E3933" s="1"/>
      <c r="F3933" s="1" t="s">
        <v>8408</v>
      </c>
      <c r="G3933" s="1" t="s">
        <v>1847</v>
      </c>
      <c r="H3933" s="1">
        <v>6037</v>
      </c>
      <c r="I3933" s="1">
        <v>1001450</v>
      </c>
      <c r="J3933" s="1">
        <v>33.8504</v>
      </c>
      <c r="K3933" s="1">
        <v>-118.395</v>
      </c>
      <c r="L3933" s="1"/>
      <c r="M3933" s="1" t="s">
        <v>1489</v>
      </c>
      <c r="N3933" s="1" t="s">
        <v>8033</v>
      </c>
      <c r="O3933" s="1">
        <v>2022</v>
      </c>
      <c r="P3933" s="1">
        <v>90277</v>
      </c>
      <c r="Q3933" s="1" t="s">
        <v>8409</v>
      </c>
      <c r="R3933" s="1"/>
      <c r="S3933" s="1" t="s">
        <v>24355</v>
      </c>
      <c r="T3933" s="1" t="s">
        <v>6826</v>
      </c>
      <c r="U3933" s="1"/>
      <c r="V3933" s="1" t="s">
        <v>8410</v>
      </c>
      <c r="W3933" s="1" t="s">
        <v>6828</v>
      </c>
    </row>
    <row r="3934" spans="1:23" x14ac:dyDescent="0.25">
      <c r="A3934" s="1">
        <v>1001457</v>
      </c>
      <c r="B3934" s="5" t="str">
        <f>VLOOKUP(H3934,'FIPS Basin X-walk'!$A$2:$F$3224,6,FALSE)</f>
        <v>Los Angeles Basin</v>
      </c>
      <c r="C3934" s="1" t="s">
        <v>8444</v>
      </c>
      <c r="D3934" s="1"/>
      <c r="E3934" s="1"/>
      <c r="F3934" s="1" t="s">
        <v>8382</v>
      </c>
      <c r="G3934" s="1" t="s">
        <v>1847</v>
      </c>
      <c r="H3934" s="1">
        <v>6037</v>
      </c>
      <c r="I3934" s="1">
        <v>1001457</v>
      </c>
      <c r="J3934" s="1">
        <v>34.248100000000001</v>
      </c>
      <c r="K3934" s="1">
        <v>-118.3903</v>
      </c>
      <c r="L3934" s="1"/>
      <c r="M3934" s="1" t="s">
        <v>1489</v>
      </c>
      <c r="N3934" s="1" t="s">
        <v>8033</v>
      </c>
      <c r="O3934" s="1">
        <v>2022</v>
      </c>
      <c r="P3934" s="1">
        <v>91352</v>
      </c>
      <c r="Q3934" s="1" t="s">
        <v>8445</v>
      </c>
      <c r="R3934" s="1"/>
      <c r="S3934" s="1" t="s">
        <v>24355</v>
      </c>
      <c r="T3934" s="1" t="s">
        <v>6826</v>
      </c>
      <c r="U3934" s="1"/>
      <c r="V3934" s="1" t="s">
        <v>24707</v>
      </c>
      <c r="W3934" s="1" t="s">
        <v>6828</v>
      </c>
    </row>
    <row r="3935" spans="1:23" x14ac:dyDescent="0.25">
      <c r="A3935" s="1">
        <v>1014612</v>
      </c>
      <c r="B3935" s="5" t="str">
        <f>VLOOKUP(H3935,'FIPS Basin X-walk'!$A$2:$F$3224,6,FALSE)</f>
        <v>Los Angeles Basin</v>
      </c>
      <c r="C3935" s="1" t="s">
        <v>27303</v>
      </c>
      <c r="D3935" s="1"/>
      <c r="E3935" s="1"/>
      <c r="F3935" s="1" t="s">
        <v>4823</v>
      </c>
      <c r="G3935" s="1" t="s">
        <v>1847</v>
      </c>
      <c r="H3935" s="1">
        <v>6037</v>
      </c>
      <c r="I3935" s="1">
        <v>1014612</v>
      </c>
      <c r="J3935" s="1">
        <v>33.8498352061129</v>
      </c>
      <c r="K3935" s="1">
        <v>-118.328944278636</v>
      </c>
      <c r="L3935" s="1"/>
      <c r="M3935" s="1" t="s">
        <v>1489</v>
      </c>
      <c r="N3935" s="1" t="s">
        <v>8033</v>
      </c>
      <c r="O3935" s="1">
        <v>2022</v>
      </c>
      <c r="P3935" s="1">
        <v>90504</v>
      </c>
      <c r="Q3935" s="1" t="s">
        <v>27304</v>
      </c>
      <c r="R3935" s="1"/>
      <c r="S3935" s="1">
        <v>325120</v>
      </c>
      <c r="T3935" s="1" t="s">
        <v>6826</v>
      </c>
      <c r="U3935" s="1"/>
      <c r="V3935" s="1" t="s">
        <v>8088</v>
      </c>
      <c r="W3935" s="1" t="s">
        <v>6826</v>
      </c>
    </row>
    <row r="3936" spans="1:23" x14ac:dyDescent="0.25">
      <c r="A3936" s="1">
        <v>1007318</v>
      </c>
      <c r="B3936" s="5" t="str">
        <f>VLOOKUP(H3936,'FIPS Basin X-walk'!$A$2:$F$3224,6,FALSE)</f>
        <v>Los Angeles Basin</v>
      </c>
      <c r="C3936" s="1" t="s">
        <v>25843</v>
      </c>
      <c r="D3936" s="1"/>
      <c r="E3936" s="1"/>
      <c r="F3936" s="1" t="s">
        <v>8388</v>
      </c>
      <c r="G3936" s="1" t="s">
        <v>1847</v>
      </c>
      <c r="H3936" s="1">
        <v>6037</v>
      </c>
      <c r="I3936" s="1">
        <v>1007318</v>
      </c>
      <c r="J3936" s="1">
        <v>33.9983</v>
      </c>
      <c r="K3936" s="1">
        <v>-118.22190000000001</v>
      </c>
      <c r="L3936" s="1"/>
      <c r="M3936" s="1" t="s">
        <v>1489</v>
      </c>
      <c r="N3936" s="1" t="s">
        <v>8033</v>
      </c>
      <c r="O3936" s="1">
        <v>2022</v>
      </c>
      <c r="P3936" s="1">
        <v>90058</v>
      </c>
      <c r="Q3936" s="1" t="s">
        <v>8400</v>
      </c>
      <c r="R3936" s="1"/>
      <c r="S3936" s="1" t="s">
        <v>24355</v>
      </c>
      <c r="T3936" s="1" t="s">
        <v>6826</v>
      </c>
      <c r="U3936" s="1"/>
      <c r="V3936" s="1" t="s">
        <v>25844</v>
      </c>
      <c r="W3936" s="1" t="s">
        <v>6828</v>
      </c>
    </row>
    <row r="3937" spans="1:23" x14ac:dyDescent="0.25">
      <c r="A3937" s="1">
        <v>1001455</v>
      </c>
      <c r="B3937" s="5" t="str">
        <f>VLOOKUP(H3937,'FIPS Basin X-walk'!$A$2:$F$3224,6,FALSE)</f>
        <v>Los Angeles Basin</v>
      </c>
      <c r="C3937" s="1" t="s">
        <v>8394</v>
      </c>
      <c r="D3937" s="1"/>
      <c r="E3937" s="1"/>
      <c r="F3937" s="1" t="s">
        <v>8395</v>
      </c>
      <c r="G3937" s="1" t="s">
        <v>1847</v>
      </c>
      <c r="H3937" s="1">
        <v>6037</v>
      </c>
      <c r="I3937" s="1">
        <v>1001455</v>
      </c>
      <c r="J3937" s="1">
        <v>33.769100000000002</v>
      </c>
      <c r="K3937" s="1">
        <v>-118.2662</v>
      </c>
      <c r="L3937" s="1"/>
      <c r="M3937" s="1" t="s">
        <v>1489</v>
      </c>
      <c r="N3937" s="1" t="s">
        <v>8033</v>
      </c>
      <c r="O3937" s="1">
        <v>2022</v>
      </c>
      <c r="P3937" s="1">
        <v>90744</v>
      </c>
      <c r="Q3937" s="1" t="s">
        <v>8396</v>
      </c>
      <c r="R3937" s="1"/>
      <c r="S3937" s="1" t="s">
        <v>24355</v>
      </c>
      <c r="T3937" s="1" t="s">
        <v>6826</v>
      </c>
      <c r="U3937" s="1"/>
      <c r="V3937" s="1" t="s">
        <v>24707</v>
      </c>
      <c r="W3937" s="1" t="s">
        <v>6828</v>
      </c>
    </row>
    <row r="3938" spans="1:23" x14ac:dyDescent="0.25">
      <c r="A3938" s="1">
        <v>1003599</v>
      </c>
      <c r="B3938" s="5" t="str">
        <f>VLOOKUP(H3938,'FIPS Basin X-walk'!$A$2:$F$3224,6,FALSE)</f>
        <v>Los Angeles Basin</v>
      </c>
      <c r="C3938" s="1" t="s">
        <v>8358</v>
      </c>
      <c r="D3938" s="1"/>
      <c r="E3938" s="1"/>
      <c r="F3938" s="1" t="s">
        <v>8359</v>
      </c>
      <c r="G3938" s="1" t="s">
        <v>8349</v>
      </c>
      <c r="H3938" s="1">
        <v>6037</v>
      </c>
      <c r="I3938" s="1">
        <v>1003599</v>
      </c>
      <c r="J3938" s="1">
        <v>34.141300999999999</v>
      </c>
      <c r="K3938" s="1">
        <v>-118.711378</v>
      </c>
      <c r="L3938" s="1"/>
      <c r="M3938" s="1" t="s">
        <v>1489</v>
      </c>
      <c r="N3938" s="1" t="s">
        <v>8033</v>
      </c>
      <c r="O3938" s="1">
        <v>2022</v>
      </c>
      <c r="P3938" s="1">
        <v>91301</v>
      </c>
      <c r="Q3938" s="1" t="s">
        <v>8360</v>
      </c>
      <c r="R3938" s="1"/>
      <c r="S3938" s="1" t="s">
        <v>24358</v>
      </c>
      <c r="T3938" s="1" t="s">
        <v>6826</v>
      </c>
      <c r="U3938" s="1"/>
      <c r="V3938" s="1" t="s">
        <v>24951</v>
      </c>
      <c r="W3938" s="1" t="s">
        <v>6828</v>
      </c>
    </row>
    <row r="3939" spans="1:23" x14ac:dyDescent="0.25">
      <c r="A3939" s="1">
        <v>1007682</v>
      </c>
      <c r="B3939" s="5" t="str">
        <f>VLOOKUP(H3939,'FIPS Basin X-walk'!$A$2:$F$3224,6,FALSE)</f>
        <v>Los Angeles Basin</v>
      </c>
      <c r="C3939" s="1" t="s">
        <v>8428</v>
      </c>
      <c r="D3939" s="1"/>
      <c r="E3939" s="1"/>
      <c r="F3939" s="1" t="s">
        <v>8429</v>
      </c>
      <c r="G3939" s="1" t="s">
        <v>8349</v>
      </c>
      <c r="H3939" s="1">
        <v>6037</v>
      </c>
      <c r="I3939" s="1">
        <v>1007682</v>
      </c>
      <c r="J3939" s="1">
        <v>34.114319999999999</v>
      </c>
      <c r="K3939" s="1">
        <v>-117.92861000000001</v>
      </c>
      <c r="L3939" s="1"/>
      <c r="M3939" s="1" t="s">
        <v>1489</v>
      </c>
      <c r="N3939" s="1" t="s">
        <v>8033</v>
      </c>
      <c r="O3939" s="1">
        <v>2022</v>
      </c>
      <c r="P3939" s="1">
        <v>91702</v>
      </c>
      <c r="Q3939" s="1" t="s">
        <v>8430</v>
      </c>
      <c r="R3939" s="1"/>
      <c r="S3939" s="1" t="s">
        <v>24358</v>
      </c>
      <c r="T3939" s="1" t="s">
        <v>6826</v>
      </c>
      <c r="U3939" s="1"/>
      <c r="V3939" s="1" t="s">
        <v>6878</v>
      </c>
      <c r="W3939" s="1" t="s">
        <v>6826</v>
      </c>
    </row>
    <row r="3940" spans="1:23" x14ac:dyDescent="0.25">
      <c r="A3940" s="1">
        <v>1001964</v>
      </c>
      <c r="B3940" s="5" t="str">
        <f>VLOOKUP(H3940,'FIPS Basin X-walk'!$A$2:$F$3224,6,FALSE)</f>
        <v>Los Angeles Basin</v>
      </c>
      <c r="C3940" s="1" t="s">
        <v>8431</v>
      </c>
      <c r="D3940" s="1"/>
      <c r="E3940" s="1"/>
      <c r="F3940" s="1" t="s">
        <v>8432</v>
      </c>
      <c r="G3940" s="1" t="s">
        <v>8349</v>
      </c>
      <c r="H3940" s="1">
        <v>6037</v>
      </c>
      <c r="I3940" s="1">
        <v>1001964</v>
      </c>
      <c r="J3940" s="1">
        <v>33.8048</v>
      </c>
      <c r="K3940" s="1">
        <v>-118.2431</v>
      </c>
      <c r="L3940" s="1"/>
      <c r="M3940" s="1" t="s">
        <v>1489</v>
      </c>
      <c r="N3940" s="1" t="s">
        <v>8033</v>
      </c>
      <c r="O3940" s="1">
        <v>2022</v>
      </c>
      <c r="P3940" s="1">
        <v>90745</v>
      </c>
      <c r="Q3940" s="1" t="s">
        <v>8433</v>
      </c>
      <c r="R3940" s="1"/>
      <c r="S3940" s="1" t="s">
        <v>24369</v>
      </c>
      <c r="T3940" s="1" t="s">
        <v>6826</v>
      </c>
      <c r="U3940" s="1"/>
      <c r="V3940" s="1" t="s">
        <v>8117</v>
      </c>
      <c r="W3940" s="1" t="s">
        <v>6826</v>
      </c>
    </row>
    <row r="3941" spans="1:23" x14ac:dyDescent="0.25">
      <c r="A3941" s="1">
        <v>1002257</v>
      </c>
      <c r="B3941" s="5" t="str">
        <f>VLOOKUP(H3941,'FIPS Basin X-walk'!$A$2:$F$3224,6,FALSE)</f>
        <v>Los Angeles Basin</v>
      </c>
      <c r="C3941" s="1" t="s">
        <v>8446</v>
      </c>
      <c r="D3941" s="1"/>
      <c r="E3941" s="1"/>
      <c r="F3941" s="1" t="s">
        <v>8432</v>
      </c>
      <c r="G3941" s="1" t="s">
        <v>8349</v>
      </c>
      <c r="H3941" s="1">
        <v>6037</v>
      </c>
      <c r="I3941" s="1">
        <v>1002257</v>
      </c>
      <c r="J3941" s="1">
        <v>33.812778000000002</v>
      </c>
      <c r="K3941" s="1">
        <v>-118.23138899999999</v>
      </c>
      <c r="L3941" s="1"/>
      <c r="M3941" s="1" t="s">
        <v>1489</v>
      </c>
      <c r="N3941" s="1" t="s">
        <v>8033</v>
      </c>
      <c r="O3941" s="1">
        <v>2022</v>
      </c>
      <c r="P3941" s="1">
        <v>90810</v>
      </c>
      <c r="Q3941" s="1" t="s">
        <v>8447</v>
      </c>
      <c r="R3941" s="1"/>
      <c r="S3941" s="1" t="s">
        <v>24387</v>
      </c>
      <c r="T3941" s="1" t="s">
        <v>6826</v>
      </c>
      <c r="U3941" s="1"/>
      <c r="V3941" s="1" t="s">
        <v>8088</v>
      </c>
      <c r="W3941" s="1" t="s">
        <v>6826</v>
      </c>
    </row>
    <row r="3942" spans="1:23" x14ac:dyDescent="0.25">
      <c r="A3942" s="1">
        <v>1006627</v>
      </c>
      <c r="B3942" s="5" t="str">
        <f>VLOOKUP(H3942,'FIPS Basin X-walk'!$A$2:$F$3224,6,FALSE)</f>
        <v>Los Angeles Basin</v>
      </c>
      <c r="C3942" s="1" t="s">
        <v>8495</v>
      </c>
      <c r="D3942" s="1"/>
      <c r="E3942" s="1" t="s">
        <v>6828</v>
      </c>
      <c r="F3942" s="1" t="s">
        <v>8432</v>
      </c>
      <c r="G3942" s="1" t="s">
        <v>8349</v>
      </c>
      <c r="H3942" s="1">
        <v>6037</v>
      </c>
      <c r="I3942" s="1">
        <v>1006627</v>
      </c>
      <c r="J3942" s="1">
        <v>33.824309999999997</v>
      </c>
      <c r="K3942" s="1">
        <v>-118.23237</v>
      </c>
      <c r="L3942" s="1" t="s">
        <v>24387</v>
      </c>
      <c r="M3942" s="1" t="s">
        <v>1489</v>
      </c>
      <c r="N3942" s="1" t="s">
        <v>8033</v>
      </c>
      <c r="O3942" s="1">
        <v>2022</v>
      </c>
      <c r="P3942" s="1">
        <v>90810</v>
      </c>
      <c r="Q3942" s="1" t="s">
        <v>8496</v>
      </c>
      <c r="R3942" s="1"/>
      <c r="S3942" s="1" t="s">
        <v>24369</v>
      </c>
      <c r="T3942" s="1" t="s">
        <v>6828</v>
      </c>
      <c r="U3942" s="1"/>
      <c r="V3942" s="1" t="s">
        <v>7439</v>
      </c>
      <c r="W3942" s="1" t="s">
        <v>6826</v>
      </c>
    </row>
    <row r="3943" spans="1:23" x14ac:dyDescent="0.25">
      <c r="A3943" s="1">
        <v>1007539</v>
      </c>
      <c r="B3943" s="5" t="str">
        <f>VLOOKUP(H3943,'FIPS Basin X-walk'!$A$2:$F$3224,6,FALSE)</f>
        <v>Los Angeles Basin</v>
      </c>
      <c r="C3943" s="1" t="s">
        <v>8448</v>
      </c>
      <c r="D3943" s="1"/>
      <c r="E3943" s="1"/>
      <c r="F3943" s="1" t="s">
        <v>8432</v>
      </c>
      <c r="G3943" s="1" t="s">
        <v>8349</v>
      </c>
      <c r="H3943" s="1">
        <v>6037</v>
      </c>
      <c r="I3943" s="1">
        <v>1007539</v>
      </c>
      <c r="J3943" s="1">
        <v>33.843333000000001</v>
      </c>
      <c r="K3943" s="1">
        <v>-118.232844</v>
      </c>
      <c r="L3943" s="1"/>
      <c r="M3943" s="1" t="s">
        <v>1489</v>
      </c>
      <c r="N3943" s="1" t="s">
        <v>8033</v>
      </c>
      <c r="O3943" s="1">
        <v>2022</v>
      </c>
      <c r="P3943" s="1">
        <v>90810</v>
      </c>
      <c r="Q3943" s="1" t="s">
        <v>8449</v>
      </c>
      <c r="R3943" s="1"/>
      <c r="S3943" s="1" t="s">
        <v>24449</v>
      </c>
      <c r="T3943" s="1" t="s">
        <v>6828</v>
      </c>
      <c r="U3943" s="1"/>
      <c r="V3943" s="1" t="s">
        <v>25038</v>
      </c>
      <c r="W3943" s="1" t="s">
        <v>6826</v>
      </c>
    </row>
    <row r="3944" spans="1:23" x14ac:dyDescent="0.25">
      <c r="A3944" s="1">
        <v>1002992</v>
      </c>
      <c r="B3944" s="5" t="str">
        <f>VLOOKUP(H3944,'FIPS Basin X-walk'!$A$2:$F$3224,6,FALSE)</f>
        <v>Los Angeles Basin</v>
      </c>
      <c r="C3944" s="1" t="s">
        <v>8478</v>
      </c>
      <c r="D3944" s="1"/>
      <c r="E3944" s="1"/>
      <c r="F3944" s="1" t="s">
        <v>8479</v>
      </c>
      <c r="G3944" s="1" t="s">
        <v>8349</v>
      </c>
      <c r="H3944" s="1">
        <v>6037</v>
      </c>
      <c r="I3944" s="1">
        <v>1002992</v>
      </c>
      <c r="J3944" s="1">
        <v>34.428060000000002</v>
      </c>
      <c r="K3944" s="1">
        <v>-118.64661</v>
      </c>
      <c r="L3944" s="1"/>
      <c r="M3944" s="1" t="s">
        <v>1489</v>
      </c>
      <c r="N3944" s="1" t="s">
        <v>8033</v>
      </c>
      <c r="O3944" s="1">
        <v>2022</v>
      </c>
      <c r="P3944" s="1">
        <v>91384</v>
      </c>
      <c r="Q3944" s="1" t="s">
        <v>8480</v>
      </c>
      <c r="R3944" s="1"/>
      <c r="S3944" s="1" t="s">
        <v>24358</v>
      </c>
      <c r="T3944" s="1" t="s">
        <v>6826</v>
      </c>
      <c r="U3944" s="1"/>
      <c r="V3944" s="1" t="s">
        <v>7813</v>
      </c>
      <c r="W3944" s="1" t="s">
        <v>6826</v>
      </c>
    </row>
    <row r="3945" spans="1:23" x14ac:dyDescent="0.25">
      <c r="A3945" s="1">
        <v>1002231</v>
      </c>
      <c r="B3945" s="5" t="str">
        <f>VLOOKUP(H3945,'FIPS Basin X-walk'!$A$2:$F$3224,6,FALSE)</f>
        <v>Los Angeles Basin</v>
      </c>
      <c r="C3945" s="1" t="s">
        <v>8436</v>
      </c>
      <c r="D3945" s="1"/>
      <c r="E3945" s="1" t="s">
        <v>6828</v>
      </c>
      <c r="F3945" s="1" t="s">
        <v>8373</v>
      </c>
      <c r="G3945" s="1" t="s">
        <v>8349</v>
      </c>
      <c r="H3945" s="1">
        <v>6037</v>
      </c>
      <c r="I3945" s="1">
        <v>1002231</v>
      </c>
      <c r="J3945" s="1">
        <v>34.025025999999997</v>
      </c>
      <c r="K3945" s="1">
        <v>-117.98347</v>
      </c>
      <c r="L3945" s="1"/>
      <c r="M3945" s="1" t="s">
        <v>1489</v>
      </c>
      <c r="N3945" s="1" t="s">
        <v>8033</v>
      </c>
      <c r="O3945" s="1">
        <v>2022</v>
      </c>
      <c r="P3945" s="1">
        <v>91746</v>
      </c>
      <c r="Q3945" s="1" t="s">
        <v>24871</v>
      </c>
      <c r="R3945" s="1"/>
      <c r="S3945" s="1" t="s">
        <v>24799</v>
      </c>
      <c r="T3945" s="1" t="s">
        <v>6826</v>
      </c>
      <c r="U3945" s="1"/>
      <c r="V3945" s="1" t="s">
        <v>8437</v>
      </c>
      <c r="W3945" s="1" t="s">
        <v>6826</v>
      </c>
    </row>
    <row r="3946" spans="1:23" x14ac:dyDescent="0.25">
      <c r="A3946" s="1">
        <v>1010417</v>
      </c>
      <c r="B3946" s="5" t="str">
        <f>VLOOKUP(H3946,'FIPS Basin X-walk'!$A$2:$F$3224,6,FALSE)</f>
        <v>Los Angeles Basin</v>
      </c>
      <c r="C3946" s="1" t="s">
        <v>8372</v>
      </c>
      <c r="D3946" s="1"/>
      <c r="E3946" s="1"/>
      <c r="F3946" s="1" t="s">
        <v>8373</v>
      </c>
      <c r="G3946" s="1" t="s">
        <v>8349</v>
      </c>
      <c r="H3946" s="1">
        <v>6037</v>
      </c>
      <c r="I3946" s="1">
        <v>1010417</v>
      </c>
      <c r="J3946" s="1">
        <v>34.008485999999998</v>
      </c>
      <c r="K3946" s="1">
        <v>-117.94485299999999</v>
      </c>
      <c r="L3946" s="1"/>
      <c r="M3946" s="1" t="s">
        <v>1489</v>
      </c>
      <c r="N3946" s="1" t="s">
        <v>8033</v>
      </c>
      <c r="O3946" s="1">
        <v>2022</v>
      </c>
      <c r="P3946" s="1">
        <v>91745</v>
      </c>
      <c r="Q3946" s="1" t="s">
        <v>26223</v>
      </c>
      <c r="R3946" s="1"/>
      <c r="S3946" s="1" t="s">
        <v>24355</v>
      </c>
      <c r="T3946" s="1" t="s">
        <v>6826</v>
      </c>
      <c r="U3946" s="1"/>
      <c r="V3946" s="1" t="s">
        <v>8105</v>
      </c>
      <c r="W3946" s="1" t="s">
        <v>6828</v>
      </c>
    </row>
    <row r="3947" spans="1:23" x14ac:dyDescent="0.25">
      <c r="A3947" s="1">
        <v>1006861</v>
      </c>
      <c r="B3947" s="5" t="str">
        <f>VLOOKUP(H3947,'FIPS Basin X-walk'!$A$2:$F$3224,6,FALSE)</f>
        <v>Los Angeles Basin</v>
      </c>
      <c r="C3947" s="1" t="s">
        <v>8368</v>
      </c>
      <c r="D3947" s="1"/>
      <c r="E3947" s="1"/>
      <c r="F3947" s="1" t="s">
        <v>8369</v>
      </c>
      <c r="G3947" s="1" t="s">
        <v>8349</v>
      </c>
      <c r="H3947" s="1">
        <v>6037</v>
      </c>
      <c r="I3947" s="1">
        <v>1006861</v>
      </c>
      <c r="J3947" s="1">
        <v>33.910116000000002</v>
      </c>
      <c r="K3947" s="1">
        <v>-118.221906</v>
      </c>
      <c r="L3947" s="1"/>
      <c r="M3947" s="1" t="s">
        <v>1489</v>
      </c>
      <c r="N3947" s="1" t="s">
        <v>8033</v>
      </c>
      <c r="O3947" s="1">
        <v>2022</v>
      </c>
      <c r="P3947" s="1">
        <v>90222</v>
      </c>
      <c r="Q3947" s="1" t="s">
        <v>8370</v>
      </c>
      <c r="R3947" s="1"/>
      <c r="S3947" s="1" t="s">
        <v>24423</v>
      </c>
      <c r="T3947" s="1" t="s">
        <v>6826</v>
      </c>
      <c r="U3947" s="1"/>
      <c r="V3947" s="1" t="s">
        <v>8371</v>
      </c>
      <c r="W3947" s="1" t="s">
        <v>6826</v>
      </c>
    </row>
    <row r="3948" spans="1:23" x14ac:dyDescent="0.25">
      <c r="A3948" s="1">
        <v>1006430</v>
      </c>
      <c r="B3948" s="5" t="str">
        <f>VLOOKUP(H3948,'FIPS Basin X-walk'!$A$2:$F$3224,6,FALSE)</f>
        <v>Los Angeles Basin</v>
      </c>
      <c r="C3948" s="1" t="s">
        <v>8350</v>
      </c>
      <c r="D3948" s="1"/>
      <c r="E3948" s="1"/>
      <c r="F3948" s="1" t="s">
        <v>8351</v>
      </c>
      <c r="G3948" s="1" t="s">
        <v>8349</v>
      </c>
      <c r="H3948" s="1">
        <v>6037</v>
      </c>
      <c r="I3948" s="1">
        <v>1006430</v>
      </c>
      <c r="J3948" s="1">
        <v>33.905833000000001</v>
      </c>
      <c r="K3948" s="1">
        <v>-118.401944</v>
      </c>
      <c r="L3948" s="1"/>
      <c r="M3948" s="1" t="s">
        <v>1489</v>
      </c>
      <c r="N3948" s="1" t="s">
        <v>8033</v>
      </c>
      <c r="O3948" s="1">
        <v>2022</v>
      </c>
      <c r="P3948" s="1">
        <v>90245</v>
      </c>
      <c r="Q3948" s="1" t="s">
        <v>25718</v>
      </c>
      <c r="R3948" s="1"/>
      <c r="S3948" s="1" t="s">
        <v>24387</v>
      </c>
      <c r="T3948" s="1" t="s">
        <v>6826</v>
      </c>
      <c r="U3948" s="1"/>
      <c r="V3948" s="1" t="s">
        <v>8086</v>
      </c>
      <c r="W3948" s="1" t="s">
        <v>6826</v>
      </c>
    </row>
    <row r="3949" spans="1:23" x14ac:dyDescent="0.25">
      <c r="A3949" s="1">
        <v>1007978</v>
      </c>
      <c r="B3949" s="5" t="str">
        <f>VLOOKUP(H3949,'FIPS Basin X-walk'!$A$2:$F$3224,6,FALSE)</f>
        <v>Los Angeles Basin</v>
      </c>
      <c r="C3949" s="1" t="s">
        <v>8350</v>
      </c>
      <c r="D3949" s="1"/>
      <c r="E3949" s="1"/>
      <c r="F3949" s="1" t="s">
        <v>8351</v>
      </c>
      <c r="G3949" s="1" t="s">
        <v>8349</v>
      </c>
      <c r="H3949" s="1">
        <v>6037</v>
      </c>
      <c r="I3949" s="1">
        <v>1007978</v>
      </c>
      <c r="J3949" s="1">
        <v>33.908200000000001</v>
      </c>
      <c r="K3949" s="1">
        <v>-118.4085</v>
      </c>
      <c r="L3949" s="1"/>
      <c r="M3949" s="1" t="s">
        <v>1489</v>
      </c>
      <c r="N3949" s="1" t="s">
        <v>8033</v>
      </c>
      <c r="O3949" s="1">
        <v>2022</v>
      </c>
      <c r="P3949" s="1">
        <v>90245</v>
      </c>
      <c r="Q3949" s="1" t="s">
        <v>25934</v>
      </c>
      <c r="R3949" s="1" t="s">
        <v>24387</v>
      </c>
      <c r="S3949" s="1" t="s">
        <v>24369</v>
      </c>
      <c r="T3949" s="1" t="s">
        <v>6828</v>
      </c>
      <c r="U3949" s="1"/>
      <c r="V3949" s="1" t="s">
        <v>8091</v>
      </c>
      <c r="W3949" s="1" t="s">
        <v>6828</v>
      </c>
    </row>
    <row r="3950" spans="1:23" x14ac:dyDescent="0.25">
      <c r="A3950" s="1">
        <v>1006107</v>
      </c>
      <c r="B3950" s="5" t="str">
        <f>VLOOKUP(H3950,'FIPS Basin X-walk'!$A$2:$F$3224,6,FALSE)</f>
        <v>Los Angeles Basin</v>
      </c>
      <c r="C3950" s="1" t="s">
        <v>8397</v>
      </c>
      <c r="D3950" s="1"/>
      <c r="E3950" s="1"/>
      <c r="F3950" s="1" t="s">
        <v>8398</v>
      </c>
      <c r="G3950" s="1" t="s">
        <v>8349</v>
      </c>
      <c r="H3950" s="1">
        <v>6037</v>
      </c>
      <c r="I3950" s="1">
        <v>1006107</v>
      </c>
      <c r="J3950" s="1">
        <v>34.288420000000002</v>
      </c>
      <c r="K3950" s="1">
        <v>-118.40075</v>
      </c>
      <c r="L3950" s="1"/>
      <c r="M3950" s="1" t="s">
        <v>1489</v>
      </c>
      <c r="N3950" s="1" t="s">
        <v>8033</v>
      </c>
      <c r="O3950" s="1">
        <v>2022</v>
      </c>
      <c r="P3950" s="1">
        <v>91342</v>
      </c>
      <c r="Q3950" s="1" t="s">
        <v>8399</v>
      </c>
      <c r="R3950" s="1"/>
      <c r="S3950" s="1" t="s">
        <v>24358</v>
      </c>
      <c r="T3950" s="1" t="s">
        <v>6826</v>
      </c>
      <c r="U3950" s="1"/>
      <c r="V3950" s="1" t="s">
        <v>24707</v>
      </c>
      <c r="W3950" s="1" t="s">
        <v>6826</v>
      </c>
    </row>
    <row r="3951" spans="1:23" x14ac:dyDescent="0.25">
      <c r="A3951" s="1">
        <v>1007841</v>
      </c>
      <c r="B3951" s="5" t="str">
        <f>VLOOKUP(H3951,'FIPS Basin X-walk'!$A$2:$F$3224,6,FALSE)</f>
        <v>Los Angeles Basin</v>
      </c>
      <c r="C3951" s="1" t="s">
        <v>8461</v>
      </c>
      <c r="D3951" s="1"/>
      <c r="E3951" s="1"/>
      <c r="F3951" s="1" t="s">
        <v>8462</v>
      </c>
      <c r="G3951" s="1" t="s">
        <v>8349</v>
      </c>
      <c r="H3951" s="1">
        <v>6037</v>
      </c>
      <c r="I3951" s="1">
        <v>1007841</v>
      </c>
      <c r="J3951" s="1">
        <v>34.747762999999999</v>
      </c>
      <c r="K3951" s="1">
        <v>-118.12109</v>
      </c>
      <c r="L3951" s="1"/>
      <c r="M3951" s="1" t="s">
        <v>1489</v>
      </c>
      <c r="N3951" s="1" t="s">
        <v>8033</v>
      </c>
      <c r="O3951" s="1">
        <v>2022</v>
      </c>
      <c r="P3951" s="1">
        <v>93535</v>
      </c>
      <c r="Q3951" s="1" t="s">
        <v>8463</v>
      </c>
      <c r="R3951" s="1"/>
      <c r="S3951" s="1" t="s">
        <v>24358</v>
      </c>
      <c r="T3951" s="1" t="s">
        <v>6826</v>
      </c>
      <c r="U3951" s="1"/>
      <c r="V3951" s="1" t="s">
        <v>6878</v>
      </c>
      <c r="W3951" s="1" t="s">
        <v>6826</v>
      </c>
    </row>
    <row r="3952" spans="1:23" x14ac:dyDescent="0.25">
      <c r="A3952" s="1">
        <v>1003340</v>
      </c>
      <c r="B3952" s="5" t="str">
        <f>VLOOKUP(H3952,'FIPS Basin X-walk'!$A$2:$F$3224,6,FALSE)</f>
        <v>Los Angeles Basin</v>
      </c>
      <c r="C3952" s="1" t="s">
        <v>8488</v>
      </c>
      <c r="D3952" s="1"/>
      <c r="E3952" s="1" t="s">
        <v>6828</v>
      </c>
      <c r="F3952" s="1" t="s">
        <v>8418</v>
      </c>
      <c r="G3952" s="1" t="s">
        <v>8349</v>
      </c>
      <c r="H3952" s="1">
        <v>6037</v>
      </c>
      <c r="I3952" s="1">
        <v>1003340</v>
      </c>
      <c r="J3952" s="1">
        <v>33.758239000000003</v>
      </c>
      <c r="K3952" s="1">
        <v>-118.24081200000001</v>
      </c>
      <c r="L3952" s="1"/>
      <c r="M3952" s="1" t="s">
        <v>1489</v>
      </c>
      <c r="N3952" s="1" t="s">
        <v>8033</v>
      </c>
      <c r="O3952" s="1">
        <v>2022</v>
      </c>
      <c r="P3952" s="1">
        <v>90802</v>
      </c>
      <c r="Q3952" s="1" t="s">
        <v>8489</v>
      </c>
      <c r="R3952" s="1"/>
      <c r="S3952" s="1" t="s">
        <v>24389</v>
      </c>
      <c r="T3952" s="1" t="s">
        <v>6826</v>
      </c>
      <c r="U3952" s="1"/>
      <c r="V3952" s="1" t="s">
        <v>25098</v>
      </c>
      <c r="W3952" s="1" t="s">
        <v>6828</v>
      </c>
    </row>
    <row r="3953" spans="1:23" x14ac:dyDescent="0.25">
      <c r="A3953" s="1">
        <v>1011213</v>
      </c>
      <c r="B3953" s="5" t="str">
        <f>VLOOKUP(H3953,'FIPS Basin X-walk'!$A$2:$F$3224,6,FALSE)</f>
        <v>Los Angeles Basin</v>
      </c>
      <c r="C3953" s="1" t="s">
        <v>8434</v>
      </c>
      <c r="D3953" s="1"/>
      <c r="E3953" s="1"/>
      <c r="F3953" s="1" t="s">
        <v>8411</v>
      </c>
      <c r="G3953" s="1" t="s">
        <v>8349</v>
      </c>
      <c r="H3953" s="1">
        <v>6037</v>
      </c>
      <c r="I3953" s="1">
        <v>1011213</v>
      </c>
      <c r="J3953" s="1">
        <v>33.780363999999999</v>
      </c>
      <c r="K3953" s="1">
        <v>-118.217951</v>
      </c>
      <c r="L3953" s="1"/>
      <c r="M3953" s="1" t="s">
        <v>1489</v>
      </c>
      <c r="N3953" s="1" t="s">
        <v>8033</v>
      </c>
      <c r="O3953" s="1">
        <v>2022</v>
      </c>
      <c r="P3953" s="1">
        <v>90813</v>
      </c>
      <c r="Q3953" s="1" t="s">
        <v>8435</v>
      </c>
      <c r="R3953" s="1"/>
      <c r="S3953" s="1" t="s">
        <v>24357</v>
      </c>
      <c r="T3953" s="1" t="s">
        <v>6826</v>
      </c>
      <c r="U3953" s="1"/>
      <c r="V3953" s="1" t="s">
        <v>24509</v>
      </c>
      <c r="W3953" s="1" t="s">
        <v>6826</v>
      </c>
    </row>
    <row r="3954" spans="1:23" x14ac:dyDescent="0.25">
      <c r="A3954" s="1">
        <v>1001984</v>
      </c>
      <c r="B3954" s="5" t="str">
        <f>VLOOKUP(H3954,'FIPS Basin X-walk'!$A$2:$F$3224,6,FALSE)</f>
        <v>Los Angeles Basin</v>
      </c>
      <c r="C3954" s="1" t="s">
        <v>8402</v>
      </c>
      <c r="D3954" s="1"/>
      <c r="E3954" s="1"/>
      <c r="F3954" s="1" t="s">
        <v>1847</v>
      </c>
      <c r="G3954" s="1" t="s">
        <v>8349</v>
      </c>
      <c r="H3954" s="1">
        <v>6037</v>
      </c>
      <c r="I3954" s="1">
        <v>1001984</v>
      </c>
      <c r="J3954" s="1">
        <v>33.943607999999998</v>
      </c>
      <c r="K3954" s="1">
        <v>-118.404692</v>
      </c>
      <c r="L3954" s="1"/>
      <c r="M3954" s="1" t="s">
        <v>1489</v>
      </c>
      <c r="N3954" s="1" t="s">
        <v>8033</v>
      </c>
      <c r="O3954" s="1">
        <v>2022</v>
      </c>
      <c r="P3954" s="1">
        <v>90045</v>
      </c>
      <c r="Q3954" s="1" t="s">
        <v>8403</v>
      </c>
      <c r="R3954" s="1"/>
      <c r="S3954" s="1" t="s">
        <v>24819</v>
      </c>
      <c r="T3954" s="1" t="s">
        <v>6828</v>
      </c>
      <c r="U3954" s="1"/>
      <c r="V3954" s="1" t="s">
        <v>24707</v>
      </c>
      <c r="W3954" s="1" t="s">
        <v>6828</v>
      </c>
    </row>
    <row r="3955" spans="1:23" x14ac:dyDescent="0.25">
      <c r="A3955" s="1">
        <v>1002591</v>
      </c>
      <c r="B3955" s="5" t="str">
        <f>VLOOKUP(H3955,'FIPS Basin X-walk'!$A$2:$F$3224,6,FALSE)</f>
        <v>Los Angeles Basin</v>
      </c>
      <c r="C3955" s="1" t="s">
        <v>8450</v>
      </c>
      <c r="D3955" s="1"/>
      <c r="E3955" s="1"/>
      <c r="F3955" s="1" t="s">
        <v>8357</v>
      </c>
      <c r="G3955" s="1" t="s">
        <v>8349</v>
      </c>
      <c r="H3955" s="1">
        <v>6037</v>
      </c>
      <c r="I3955" s="1">
        <v>1002591</v>
      </c>
      <c r="J3955" s="1">
        <v>34.056240000000003</v>
      </c>
      <c r="K3955" s="1">
        <v>-118.24312</v>
      </c>
      <c r="L3955" s="1"/>
      <c r="M3955" s="1" t="s">
        <v>1489</v>
      </c>
      <c r="N3955" s="1" t="s">
        <v>8033</v>
      </c>
      <c r="O3955" s="1">
        <v>2022</v>
      </c>
      <c r="P3955" s="1">
        <v>90012</v>
      </c>
      <c r="Q3955" s="1" t="s">
        <v>8451</v>
      </c>
      <c r="R3955" s="1"/>
      <c r="S3955" s="1" t="s">
        <v>24395</v>
      </c>
      <c r="T3955" s="1" t="s">
        <v>6826</v>
      </c>
      <c r="U3955" s="1"/>
      <c r="V3955" s="1" t="s">
        <v>24951</v>
      </c>
      <c r="W3955" s="1" t="s">
        <v>6826</v>
      </c>
    </row>
    <row r="3956" spans="1:23" x14ac:dyDescent="0.25">
      <c r="A3956" s="1">
        <v>1003198</v>
      </c>
      <c r="B3956" s="5" t="str">
        <f>VLOOKUP(H3956,'FIPS Basin X-walk'!$A$2:$F$3224,6,FALSE)</f>
        <v>Los Angeles Basin</v>
      </c>
      <c r="C3956" s="1" t="s">
        <v>8455</v>
      </c>
      <c r="D3956" s="1"/>
      <c r="E3956" s="1"/>
      <c r="F3956" s="1" t="s">
        <v>1847</v>
      </c>
      <c r="G3956" s="1" t="s">
        <v>8349</v>
      </c>
      <c r="H3956" s="1">
        <v>6037</v>
      </c>
      <c r="I3956" s="1">
        <v>1003198</v>
      </c>
      <c r="J3956" s="1">
        <v>34.145023000000002</v>
      </c>
      <c r="K3956" s="1">
        <v>-118.183491</v>
      </c>
      <c r="L3956" s="1"/>
      <c r="M3956" s="1" t="s">
        <v>1489</v>
      </c>
      <c r="N3956" s="1" t="s">
        <v>8033</v>
      </c>
      <c r="O3956" s="1">
        <v>2022</v>
      </c>
      <c r="P3956" s="1">
        <v>90041</v>
      </c>
      <c r="Q3956" s="1" t="s">
        <v>8456</v>
      </c>
      <c r="R3956" s="1"/>
      <c r="S3956" s="1" t="s">
        <v>24358</v>
      </c>
      <c r="T3956" s="1" t="s">
        <v>6826</v>
      </c>
      <c r="U3956" s="1"/>
      <c r="V3956" s="1" t="s">
        <v>24951</v>
      </c>
      <c r="W3956" s="1" t="s">
        <v>6826</v>
      </c>
    </row>
    <row r="3957" spans="1:23" x14ac:dyDescent="0.25">
      <c r="A3957" s="1">
        <v>1005209</v>
      </c>
      <c r="B3957" s="5" t="str">
        <f>VLOOKUP(H3957,'FIPS Basin X-walk'!$A$2:$F$3224,6,FALSE)</f>
        <v>Los Angeles Basin</v>
      </c>
      <c r="C3957" s="1" t="s">
        <v>8356</v>
      </c>
      <c r="D3957" s="1"/>
      <c r="E3957" s="1"/>
      <c r="F3957" s="1" t="s">
        <v>8357</v>
      </c>
      <c r="G3957" s="1" t="s">
        <v>8349</v>
      </c>
      <c r="H3957" s="1">
        <v>6037</v>
      </c>
      <c r="I3957" s="1">
        <v>1005209</v>
      </c>
      <c r="J3957" s="1">
        <v>34.043925000000002</v>
      </c>
      <c r="K3957" s="1">
        <v>-118.242429</v>
      </c>
      <c r="L3957" s="1"/>
      <c r="M3957" s="1" t="s">
        <v>1489</v>
      </c>
      <c r="N3957" s="1" t="s">
        <v>8033</v>
      </c>
      <c r="O3957" s="1">
        <v>2022</v>
      </c>
      <c r="P3957" s="1">
        <v>90013</v>
      </c>
      <c r="Q3957" s="1" t="s">
        <v>1384</v>
      </c>
      <c r="R3957" s="1"/>
      <c r="S3957" s="1" t="s">
        <v>24359</v>
      </c>
      <c r="T3957" s="1" t="s">
        <v>6826</v>
      </c>
      <c r="U3957" s="1"/>
      <c r="V3957" s="1" t="s">
        <v>8272</v>
      </c>
      <c r="W3957" s="1" t="s">
        <v>6826</v>
      </c>
    </row>
    <row r="3958" spans="1:23" x14ac:dyDescent="0.25">
      <c r="A3958" s="1">
        <v>1005501</v>
      </c>
      <c r="B3958" s="5" t="str">
        <f>VLOOKUP(H3958,'FIPS Basin X-walk'!$A$2:$F$3224,6,FALSE)</f>
        <v>Los Angeles Basin</v>
      </c>
      <c r="C3958" s="1" t="s">
        <v>8464</v>
      </c>
      <c r="D3958" s="1"/>
      <c r="E3958" s="1"/>
      <c r="F3958" s="1" t="s">
        <v>8357</v>
      </c>
      <c r="G3958" s="1" t="s">
        <v>8349</v>
      </c>
      <c r="H3958" s="1">
        <v>6037</v>
      </c>
      <c r="I3958" s="1">
        <v>1005501</v>
      </c>
      <c r="J3958" s="1">
        <v>34.074052000000002</v>
      </c>
      <c r="K3958" s="1">
        <v>-118.43791299999999</v>
      </c>
      <c r="L3958" s="1"/>
      <c r="M3958" s="1" t="s">
        <v>1489</v>
      </c>
      <c r="N3958" s="1" t="s">
        <v>8033</v>
      </c>
      <c r="O3958" s="1">
        <v>2022</v>
      </c>
      <c r="P3958" s="1">
        <v>90095</v>
      </c>
      <c r="Q3958" s="1" t="s">
        <v>25539</v>
      </c>
      <c r="R3958" s="1"/>
      <c r="S3958" s="1" t="s">
        <v>24379</v>
      </c>
      <c r="T3958" s="1" t="s">
        <v>6828</v>
      </c>
      <c r="U3958" s="1"/>
      <c r="V3958" s="1" t="s">
        <v>8465</v>
      </c>
      <c r="W3958" s="1" t="s">
        <v>6828</v>
      </c>
    </row>
    <row r="3959" spans="1:23" x14ac:dyDescent="0.25">
      <c r="A3959" s="1">
        <v>1006089</v>
      </c>
      <c r="B3959" s="5" t="str">
        <f>VLOOKUP(H3959,'FIPS Basin X-walk'!$A$2:$F$3224,6,FALSE)</f>
        <v>Los Angeles Basin</v>
      </c>
      <c r="C3959" s="1" t="s">
        <v>8481</v>
      </c>
      <c r="D3959" s="1"/>
      <c r="E3959" s="1"/>
      <c r="F3959" s="1" t="s">
        <v>8357</v>
      </c>
      <c r="G3959" s="1" t="s">
        <v>8349</v>
      </c>
      <c r="H3959" s="1">
        <v>6037</v>
      </c>
      <c r="I3959" s="1">
        <v>1006089</v>
      </c>
      <c r="J3959" s="1">
        <v>34.144100000000002</v>
      </c>
      <c r="K3959" s="1">
        <v>-118.30119999999999</v>
      </c>
      <c r="L3959" s="1"/>
      <c r="M3959" s="1" t="s">
        <v>1489</v>
      </c>
      <c r="N3959" s="1" t="s">
        <v>8033</v>
      </c>
      <c r="O3959" s="1">
        <v>2022</v>
      </c>
      <c r="P3959" s="1">
        <v>90027</v>
      </c>
      <c r="Q3959" s="1" t="s">
        <v>8482</v>
      </c>
      <c r="R3959" s="1"/>
      <c r="S3959" s="1" t="s">
        <v>24358</v>
      </c>
      <c r="T3959" s="1" t="s">
        <v>6826</v>
      </c>
      <c r="U3959" s="1"/>
      <c r="V3959" s="1" t="s">
        <v>24707</v>
      </c>
      <c r="W3959" s="1" t="s">
        <v>6826</v>
      </c>
    </row>
    <row r="3960" spans="1:23" x14ac:dyDescent="0.25">
      <c r="A3960" s="1">
        <v>1009555</v>
      </c>
      <c r="B3960" s="5" t="str">
        <f>VLOOKUP(H3960,'FIPS Basin X-walk'!$A$2:$F$3224,6,FALSE)</f>
        <v>Los Angeles Basin</v>
      </c>
      <c r="C3960" s="1" t="s">
        <v>8490</v>
      </c>
      <c r="D3960" s="1"/>
      <c r="E3960" s="1"/>
      <c r="F3960" s="1" t="s">
        <v>1847</v>
      </c>
      <c r="G3960" s="1" t="s">
        <v>8349</v>
      </c>
      <c r="H3960" s="1">
        <v>6037</v>
      </c>
      <c r="I3960" s="1">
        <v>1009555</v>
      </c>
      <c r="J3960" s="1">
        <v>34.056510000000003</v>
      </c>
      <c r="K3960" s="1">
        <v>-118.24975999999999</v>
      </c>
      <c r="L3960" s="1"/>
      <c r="M3960" s="1" t="s">
        <v>1489</v>
      </c>
      <c r="N3960" s="1" t="s">
        <v>8033</v>
      </c>
      <c r="O3960" s="1">
        <v>2022</v>
      </c>
      <c r="P3960" s="1">
        <v>90012</v>
      </c>
      <c r="Q3960" s="1" t="s">
        <v>8491</v>
      </c>
      <c r="R3960" s="1" t="s">
        <v>24361</v>
      </c>
      <c r="S3960" s="1" t="s">
        <v>24360</v>
      </c>
      <c r="T3960" s="1" t="s">
        <v>6826</v>
      </c>
      <c r="U3960" s="1"/>
      <c r="V3960" s="1" t="s">
        <v>24707</v>
      </c>
      <c r="W3960" s="1" t="s">
        <v>6826</v>
      </c>
    </row>
    <row r="3961" spans="1:23" x14ac:dyDescent="0.25">
      <c r="A3961" s="1">
        <v>1012752</v>
      </c>
      <c r="B3961" s="5" t="str">
        <f>VLOOKUP(H3961,'FIPS Basin X-walk'!$A$2:$F$3224,6,FALSE)</f>
        <v>Los Angeles Basin</v>
      </c>
      <c r="C3961" s="1" t="s">
        <v>23951</v>
      </c>
      <c r="D3961" s="1"/>
      <c r="E3961" s="1"/>
      <c r="F3961" s="1" t="s">
        <v>1847</v>
      </c>
      <c r="G3961" s="1" t="s">
        <v>8349</v>
      </c>
      <c r="H3961" s="1">
        <v>6037</v>
      </c>
      <c r="I3961" s="1">
        <v>1012752</v>
      </c>
      <c r="J3961" s="1">
        <v>34.049970000000002</v>
      </c>
      <c r="K3961" s="1">
        <v>-118.25358</v>
      </c>
      <c r="L3961" s="1"/>
      <c r="M3961" s="1" t="s">
        <v>1489</v>
      </c>
      <c r="N3961" s="1" t="s">
        <v>8033</v>
      </c>
      <c r="O3961" s="1">
        <v>2022</v>
      </c>
      <c r="P3961" s="1">
        <v>90013</v>
      </c>
      <c r="Q3961" s="1" t="s">
        <v>461</v>
      </c>
      <c r="R3961" s="1"/>
      <c r="S3961" s="1" t="s">
        <v>24435</v>
      </c>
      <c r="T3961" s="1" t="s">
        <v>6826</v>
      </c>
      <c r="U3961" s="1"/>
      <c r="V3961" s="1" t="s">
        <v>8272</v>
      </c>
      <c r="W3961" s="1" t="s">
        <v>6826</v>
      </c>
    </row>
    <row r="3962" spans="1:23" x14ac:dyDescent="0.25">
      <c r="A3962" s="1">
        <v>1007710</v>
      </c>
      <c r="B3962" s="5" t="str">
        <f>VLOOKUP(H3962,'FIPS Basin X-walk'!$A$2:$F$3224,6,FALSE)</f>
        <v>Los Angeles Basin</v>
      </c>
      <c r="C3962" s="1" t="s">
        <v>8483</v>
      </c>
      <c r="D3962" s="1"/>
      <c r="E3962" s="1"/>
      <c r="F3962" s="1" t="s">
        <v>8484</v>
      </c>
      <c r="G3962" s="1" t="s">
        <v>8349</v>
      </c>
      <c r="H3962" s="1">
        <v>6037</v>
      </c>
      <c r="I3962" s="1">
        <v>1007710</v>
      </c>
      <c r="J3962" s="1">
        <v>34.569699999999997</v>
      </c>
      <c r="K3962" s="1">
        <v>-118.1534</v>
      </c>
      <c r="L3962" s="1"/>
      <c r="M3962" s="1" t="s">
        <v>1489</v>
      </c>
      <c r="N3962" s="1" t="s">
        <v>8033</v>
      </c>
      <c r="O3962" s="1">
        <v>2022</v>
      </c>
      <c r="P3962" s="1">
        <v>93551</v>
      </c>
      <c r="Q3962" s="1" t="s">
        <v>8485</v>
      </c>
      <c r="R3962" s="1"/>
      <c r="S3962" s="1" t="s">
        <v>24358</v>
      </c>
      <c r="T3962" s="1" t="s">
        <v>6826</v>
      </c>
      <c r="U3962" s="1"/>
      <c r="V3962" s="1" t="s">
        <v>6878</v>
      </c>
      <c r="W3962" s="1" t="s">
        <v>6826</v>
      </c>
    </row>
    <row r="3963" spans="1:23" x14ac:dyDescent="0.25">
      <c r="A3963" s="1">
        <v>1005150</v>
      </c>
      <c r="B3963" s="5" t="str">
        <f>VLOOKUP(H3963,'FIPS Basin X-walk'!$A$2:$F$3224,6,FALSE)</f>
        <v>Los Angeles Basin</v>
      </c>
      <c r="C3963" s="1" t="s">
        <v>8452</v>
      </c>
      <c r="D3963" s="1"/>
      <c r="E3963" s="1"/>
      <c r="F3963" s="1" t="s">
        <v>8453</v>
      </c>
      <c r="G3963" s="1" t="s">
        <v>8349</v>
      </c>
      <c r="H3963" s="1">
        <v>6037</v>
      </c>
      <c r="I3963" s="1">
        <v>1005150</v>
      </c>
      <c r="J3963" s="1">
        <v>33.89479</v>
      </c>
      <c r="K3963" s="1">
        <v>-118.16473999999999</v>
      </c>
      <c r="L3963" s="1"/>
      <c r="M3963" s="1" t="s">
        <v>1489</v>
      </c>
      <c r="N3963" s="1" t="s">
        <v>8033</v>
      </c>
      <c r="O3963" s="1">
        <v>2022</v>
      </c>
      <c r="P3963" s="1">
        <v>90723</v>
      </c>
      <c r="Q3963" s="1" t="s">
        <v>8454</v>
      </c>
      <c r="R3963" s="1"/>
      <c r="S3963" s="1" t="s">
        <v>25403</v>
      </c>
      <c r="T3963" s="1" t="s">
        <v>6826</v>
      </c>
      <c r="U3963" s="1"/>
      <c r="V3963" s="1" t="s">
        <v>7232</v>
      </c>
      <c r="W3963" s="1" t="s">
        <v>6828</v>
      </c>
    </row>
    <row r="3964" spans="1:23" x14ac:dyDescent="0.25">
      <c r="A3964" s="1">
        <v>1002105</v>
      </c>
      <c r="B3964" s="5" t="str">
        <f>VLOOKUP(H3964,'FIPS Basin X-walk'!$A$2:$F$3224,6,FALSE)</f>
        <v>Los Angeles Basin</v>
      </c>
      <c r="C3964" s="1" t="s">
        <v>8472</v>
      </c>
      <c r="D3964" s="1"/>
      <c r="E3964" s="1"/>
      <c r="F3964" s="1" t="s">
        <v>8473</v>
      </c>
      <c r="G3964" s="1" t="s">
        <v>8349</v>
      </c>
      <c r="H3964" s="1">
        <v>6037</v>
      </c>
      <c r="I3964" s="1">
        <v>1002105</v>
      </c>
      <c r="J3964" s="1">
        <v>34.134329999999999</v>
      </c>
      <c r="K3964" s="1">
        <v>-118.12652</v>
      </c>
      <c r="L3964" s="1"/>
      <c r="M3964" s="1" t="s">
        <v>1489</v>
      </c>
      <c r="N3964" s="1" t="s">
        <v>8033</v>
      </c>
      <c r="O3964" s="1">
        <v>2022</v>
      </c>
      <c r="P3964" s="1">
        <v>91125</v>
      </c>
      <c r="Q3964" s="1" t="s">
        <v>8474</v>
      </c>
      <c r="R3964" s="1"/>
      <c r="S3964" s="1" t="s">
        <v>24379</v>
      </c>
      <c r="T3964" s="1" t="s">
        <v>6828</v>
      </c>
      <c r="U3964" s="1"/>
      <c r="V3964" s="1" t="s">
        <v>8475</v>
      </c>
      <c r="W3964" s="1" t="s">
        <v>6826</v>
      </c>
    </row>
    <row r="3965" spans="1:23" x14ac:dyDescent="0.25">
      <c r="A3965" s="1">
        <v>1003361</v>
      </c>
      <c r="B3965" s="5" t="str">
        <f>VLOOKUP(H3965,'FIPS Basin X-walk'!$A$2:$F$3224,6,FALSE)</f>
        <v>Los Angeles Basin</v>
      </c>
      <c r="C3965" s="1" t="s">
        <v>8441</v>
      </c>
      <c r="D3965" s="1"/>
      <c r="E3965" s="1"/>
      <c r="F3965" s="1" t="s">
        <v>8442</v>
      </c>
      <c r="G3965" s="1" t="s">
        <v>8349</v>
      </c>
      <c r="H3965" s="1">
        <v>6037</v>
      </c>
      <c r="I3965" s="1">
        <v>1003361</v>
      </c>
      <c r="J3965" s="1">
        <v>33.791668999999999</v>
      </c>
      <c r="K3965" s="1">
        <v>-118.352439</v>
      </c>
      <c r="L3965" s="1"/>
      <c r="M3965" s="1" t="s">
        <v>1489</v>
      </c>
      <c r="N3965" s="1" t="s">
        <v>8033</v>
      </c>
      <c r="O3965" s="1">
        <v>2022</v>
      </c>
      <c r="P3965" s="1">
        <v>90274</v>
      </c>
      <c r="Q3965" s="1" t="s">
        <v>8443</v>
      </c>
      <c r="R3965" s="1"/>
      <c r="S3965" s="1" t="s">
        <v>24358</v>
      </c>
      <c r="T3965" s="1" t="s">
        <v>6826</v>
      </c>
      <c r="U3965" s="1"/>
      <c r="V3965" s="1" t="s">
        <v>24951</v>
      </c>
      <c r="W3965" s="1" t="s">
        <v>6826</v>
      </c>
    </row>
    <row r="3966" spans="1:23" x14ac:dyDescent="0.25">
      <c r="A3966" s="1">
        <v>1009787</v>
      </c>
      <c r="B3966" s="5" t="str">
        <f>VLOOKUP(H3966,'FIPS Basin X-walk'!$A$2:$F$3224,6,FALSE)</f>
        <v>Los Angeles Basin</v>
      </c>
      <c r="C3966" s="1" t="s">
        <v>8352</v>
      </c>
      <c r="D3966" s="1"/>
      <c r="E3966" s="1"/>
      <c r="F3966" s="1" t="s">
        <v>8353</v>
      </c>
      <c r="G3966" s="1" t="s">
        <v>8349</v>
      </c>
      <c r="H3966" s="1">
        <v>6037</v>
      </c>
      <c r="I3966" s="1">
        <v>1009787</v>
      </c>
      <c r="J3966" s="1">
        <v>34.053939999999997</v>
      </c>
      <c r="K3966" s="1">
        <v>-118.08024</v>
      </c>
      <c r="L3966" s="1"/>
      <c r="M3966" s="1" t="s">
        <v>1489</v>
      </c>
      <c r="N3966" s="1" t="s">
        <v>8033</v>
      </c>
      <c r="O3966" s="1">
        <v>2022</v>
      </c>
      <c r="P3966" s="1">
        <v>91770</v>
      </c>
      <c r="Q3966" s="1" t="s">
        <v>8354</v>
      </c>
      <c r="R3966" s="1"/>
      <c r="S3966" s="1" t="s">
        <v>24361</v>
      </c>
      <c r="T3966" s="1" t="s">
        <v>6826</v>
      </c>
      <c r="U3966" s="1"/>
      <c r="V3966" s="1" t="s">
        <v>8355</v>
      </c>
      <c r="W3966" s="1" t="s">
        <v>6826</v>
      </c>
    </row>
    <row r="3967" spans="1:23" x14ac:dyDescent="0.25">
      <c r="A3967" s="1">
        <v>1002597</v>
      </c>
      <c r="B3967" s="5" t="str">
        <f>VLOOKUP(H3967,'FIPS Basin X-walk'!$A$2:$F$3224,6,FALSE)</f>
        <v>Los Angeles Basin</v>
      </c>
      <c r="C3967" s="1" t="s">
        <v>8438</v>
      </c>
      <c r="D3967" s="1"/>
      <c r="E3967" s="1"/>
      <c r="F3967" s="1" t="s">
        <v>8439</v>
      </c>
      <c r="G3967" s="1" t="s">
        <v>8349</v>
      </c>
      <c r="H3967" s="1">
        <v>6037</v>
      </c>
      <c r="I3967" s="1">
        <v>1002597</v>
      </c>
      <c r="J3967" s="1">
        <v>34.449154</v>
      </c>
      <c r="K3967" s="1">
        <v>-118.613438</v>
      </c>
      <c r="L3967" s="1"/>
      <c r="M3967" s="1" t="s">
        <v>1489</v>
      </c>
      <c r="N3967" s="1" t="s">
        <v>8033</v>
      </c>
      <c r="O3967" s="1">
        <v>2022</v>
      </c>
      <c r="P3967" s="1">
        <v>91350</v>
      </c>
      <c r="Q3967" s="1" t="s">
        <v>8440</v>
      </c>
      <c r="R3967" s="1"/>
      <c r="S3967" s="1" t="s">
        <v>24954</v>
      </c>
      <c r="T3967" s="1" t="s">
        <v>6826</v>
      </c>
      <c r="U3967" s="1"/>
      <c r="V3967" s="1" t="s">
        <v>24951</v>
      </c>
      <c r="W3967" s="1" t="s">
        <v>6826</v>
      </c>
    </row>
    <row r="3968" spans="1:23" x14ac:dyDescent="0.25">
      <c r="A3968" s="1">
        <v>1004651</v>
      </c>
      <c r="B3968" s="5" t="str">
        <f>VLOOKUP(H3968,'FIPS Basin X-walk'!$A$2:$F$3224,6,FALSE)</f>
        <v>Los Angeles Basin</v>
      </c>
      <c r="C3968" s="1" t="s">
        <v>8384</v>
      </c>
      <c r="D3968" s="1"/>
      <c r="E3968" s="1"/>
      <c r="F3968" s="1" t="s">
        <v>8385</v>
      </c>
      <c r="G3968" s="1" t="s">
        <v>8349</v>
      </c>
      <c r="H3968" s="1">
        <v>6037</v>
      </c>
      <c r="I3968" s="1">
        <v>1004651</v>
      </c>
      <c r="J3968" s="1">
        <v>33.809840999999999</v>
      </c>
      <c r="K3968" s="1">
        <v>-118.176168</v>
      </c>
      <c r="L3968" s="1" t="s">
        <v>24355</v>
      </c>
      <c r="M3968" s="1" t="s">
        <v>1489</v>
      </c>
      <c r="N3968" s="1" t="s">
        <v>8033</v>
      </c>
      <c r="O3968" s="1">
        <v>2022</v>
      </c>
      <c r="P3968" s="1">
        <v>90755</v>
      </c>
      <c r="Q3968" s="1" t="s">
        <v>1442</v>
      </c>
      <c r="R3968" s="1"/>
      <c r="S3968" s="1" t="s">
        <v>24489</v>
      </c>
      <c r="T3968" s="1" t="s">
        <v>6826</v>
      </c>
      <c r="U3968" s="1"/>
      <c r="V3968" s="1" t="s">
        <v>8386</v>
      </c>
      <c r="W3968" s="1" t="s">
        <v>6826</v>
      </c>
    </row>
    <row r="3969" spans="1:23" x14ac:dyDescent="0.25">
      <c r="A3969" s="1">
        <v>1002286</v>
      </c>
      <c r="B3969" s="5" t="str">
        <f>VLOOKUP(H3969,'FIPS Basin X-walk'!$A$2:$F$3224,6,FALSE)</f>
        <v>Los Angeles Basin</v>
      </c>
      <c r="C3969" s="1" t="s">
        <v>8361</v>
      </c>
      <c r="D3969" s="1"/>
      <c r="E3969" s="1"/>
      <c r="F3969" s="1" t="s">
        <v>8362</v>
      </c>
      <c r="G3969" s="1" t="s">
        <v>8349</v>
      </c>
      <c r="H3969" s="1">
        <v>6037</v>
      </c>
      <c r="I3969" s="1">
        <v>1002286</v>
      </c>
      <c r="J3969" s="1">
        <v>33.946294999999999</v>
      </c>
      <c r="K3969" s="1">
        <v>-118.16704</v>
      </c>
      <c r="L3969" s="1"/>
      <c r="M3969" s="1" t="s">
        <v>1489</v>
      </c>
      <c r="N3969" s="1" t="s">
        <v>8033</v>
      </c>
      <c r="O3969" s="1">
        <v>2022</v>
      </c>
      <c r="P3969" s="1">
        <v>90280</v>
      </c>
      <c r="Q3969" s="1" t="s">
        <v>8363</v>
      </c>
      <c r="R3969" s="1"/>
      <c r="S3969" s="1" t="s">
        <v>24369</v>
      </c>
      <c r="T3969" s="1" t="s">
        <v>6826</v>
      </c>
      <c r="U3969" s="1"/>
      <c r="V3969" s="1" t="s">
        <v>8364</v>
      </c>
      <c r="W3969" s="1" t="s">
        <v>6826</v>
      </c>
    </row>
    <row r="3970" spans="1:23" x14ac:dyDescent="0.25">
      <c r="A3970" s="1">
        <v>1011384</v>
      </c>
      <c r="B3970" s="5" t="str">
        <f>VLOOKUP(H3970,'FIPS Basin X-walk'!$A$2:$F$3224,6,FALSE)</f>
        <v>Los Angeles Basin</v>
      </c>
      <c r="C3970" s="1" t="s">
        <v>8414</v>
      </c>
      <c r="D3970" s="1"/>
      <c r="E3970" s="1"/>
      <c r="F3970" s="1" t="s">
        <v>8415</v>
      </c>
      <c r="G3970" s="1" t="s">
        <v>8349</v>
      </c>
      <c r="H3970" s="1">
        <v>6037</v>
      </c>
      <c r="I3970" s="1">
        <v>1011384</v>
      </c>
      <c r="J3970" s="1">
        <v>33.951481999999999</v>
      </c>
      <c r="K3970" s="1">
        <v>-118.174885</v>
      </c>
      <c r="L3970" s="1"/>
      <c r="M3970" s="1" t="s">
        <v>1489</v>
      </c>
      <c r="N3970" s="1" t="s">
        <v>8033</v>
      </c>
      <c r="O3970" s="1">
        <v>2022</v>
      </c>
      <c r="P3970" s="1">
        <v>90280</v>
      </c>
      <c r="Q3970" s="1" t="s">
        <v>8416</v>
      </c>
      <c r="R3970" s="1" t="s">
        <v>25403</v>
      </c>
      <c r="S3970" s="1" t="s">
        <v>24742</v>
      </c>
      <c r="T3970" s="1" t="s">
        <v>6826</v>
      </c>
      <c r="U3970" s="1"/>
      <c r="V3970" s="1" t="s">
        <v>7232</v>
      </c>
      <c r="W3970" s="1" t="s">
        <v>6826</v>
      </c>
    </row>
    <row r="3971" spans="1:23" x14ac:dyDescent="0.25">
      <c r="A3971" s="1">
        <v>1007951</v>
      </c>
      <c r="B3971" s="5" t="str">
        <f>VLOOKUP(H3971,'FIPS Basin X-walk'!$A$2:$F$3224,6,FALSE)</f>
        <v>Los Angeles Basin</v>
      </c>
      <c r="C3971" s="1" t="s">
        <v>8381</v>
      </c>
      <c r="D3971" s="1"/>
      <c r="E3971" s="1"/>
      <c r="F3971" s="1" t="s">
        <v>8382</v>
      </c>
      <c r="G3971" s="1" t="s">
        <v>8349</v>
      </c>
      <c r="H3971" s="1">
        <v>6037</v>
      </c>
      <c r="I3971" s="1">
        <v>1007951</v>
      </c>
      <c r="J3971" s="1">
        <v>34.236581999999999</v>
      </c>
      <c r="K3971" s="1">
        <v>-118.380498</v>
      </c>
      <c r="L3971" s="1"/>
      <c r="M3971" s="1" t="s">
        <v>1489</v>
      </c>
      <c r="N3971" s="1" t="s">
        <v>8033</v>
      </c>
      <c r="O3971" s="1">
        <v>2022</v>
      </c>
      <c r="P3971" s="1">
        <v>91352</v>
      </c>
      <c r="Q3971" s="1" t="s">
        <v>8383</v>
      </c>
      <c r="R3971" s="1"/>
      <c r="S3971" s="1" t="s">
        <v>24358</v>
      </c>
      <c r="T3971" s="1" t="s">
        <v>6826</v>
      </c>
      <c r="U3971" s="1"/>
      <c r="V3971" s="1" t="s">
        <v>6878</v>
      </c>
      <c r="W3971" s="1" t="s">
        <v>6826</v>
      </c>
    </row>
    <row r="3972" spans="1:23" x14ac:dyDescent="0.25">
      <c r="A3972" s="1">
        <v>1003679</v>
      </c>
      <c r="B3972" s="5" t="str">
        <f>VLOOKUP(H3972,'FIPS Basin X-walk'!$A$2:$F$3224,6,FALSE)</f>
        <v>Los Angeles Basin</v>
      </c>
      <c r="C3972" s="1" t="s">
        <v>8374</v>
      </c>
      <c r="D3972" s="1"/>
      <c r="E3972" s="1"/>
      <c r="F3972" s="1" t="s">
        <v>8375</v>
      </c>
      <c r="G3972" s="1" t="s">
        <v>8349</v>
      </c>
      <c r="H3972" s="1">
        <v>6037</v>
      </c>
      <c r="I3972" s="1">
        <v>1003679</v>
      </c>
      <c r="J3972" s="1">
        <v>34.32423</v>
      </c>
      <c r="K3972" s="1">
        <v>-118.50342999999999</v>
      </c>
      <c r="L3972" s="1"/>
      <c r="M3972" s="1" t="s">
        <v>1489</v>
      </c>
      <c r="N3972" s="1" t="s">
        <v>8033</v>
      </c>
      <c r="O3972" s="1">
        <v>2022</v>
      </c>
      <c r="P3972" s="1">
        <v>91342</v>
      </c>
      <c r="Q3972" s="1" t="s">
        <v>8376</v>
      </c>
      <c r="R3972" s="1"/>
      <c r="S3972" s="1" t="s">
        <v>24358</v>
      </c>
      <c r="T3972" s="1" t="s">
        <v>6826</v>
      </c>
      <c r="U3972" s="1"/>
      <c r="V3972" s="1" t="s">
        <v>6952</v>
      </c>
      <c r="W3972" s="1" t="s">
        <v>6826</v>
      </c>
    </row>
    <row r="3973" spans="1:23" x14ac:dyDescent="0.25">
      <c r="A3973" s="1">
        <v>1007329</v>
      </c>
      <c r="B3973" s="5" t="str">
        <f>VLOOKUP(H3973,'FIPS Basin X-walk'!$A$2:$F$3224,6,FALSE)</f>
        <v>Los Angeles Basin</v>
      </c>
      <c r="C3973" s="1" t="s">
        <v>8377</v>
      </c>
      <c r="D3973" s="1"/>
      <c r="E3973" s="1" t="s">
        <v>6828</v>
      </c>
      <c r="F3973" s="1" t="s">
        <v>8378</v>
      </c>
      <c r="G3973" s="1" t="s">
        <v>8349</v>
      </c>
      <c r="H3973" s="1">
        <v>6037</v>
      </c>
      <c r="I3973" s="1">
        <v>1007329</v>
      </c>
      <c r="J3973" s="1">
        <v>33.854967000000002</v>
      </c>
      <c r="K3973" s="1">
        <v>-118.336907</v>
      </c>
      <c r="L3973" s="1"/>
      <c r="M3973" s="1" t="s">
        <v>1489</v>
      </c>
      <c r="N3973" s="1" t="s">
        <v>8033</v>
      </c>
      <c r="O3973" s="1">
        <v>2022</v>
      </c>
      <c r="P3973" s="1">
        <v>90504</v>
      </c>
      <c r="Q3973" s="1" t="s">
        <v>8379</v>
      </c>
      <c r="R3973" s="1"/>
      <c r="S3973" s="1" t="s">
        <v>24369</v>
      </c>
      <c r="T3973" s="1" t="s">
        <v>6828</v>
      </c>
      <c r="U3973" s="1"/>
      <c r="V3973" s="1" t="s">
        <v>8380</v>
      </c>
      <c r="W3973" s="1" t="s">
        <v>6826</v>
      </c>
    </row>
    <row r="3974" spans="1:23" x14ac:dyDescent="0.25">
      <c r="A3974" s="1">
        <v>1005063</v>
      </c>
      <c r="B3974" s="5" t="str">
        <f>VLOOKUP(H3974,'FIPS Basin X-walk'!$A$2:$F$3224,6,FALSE)</f>
        <v>Los Angeles Basin</v>
      </c>
      <c r="C3974" s="1" t="s">
        <v>8476</v>
      </c>
      <c r="D3974" s="1"/>
      <c r="E3974" s="1"/>
      <c r="F3974" s="1" t="s">
        <v>8477</v>
      </c>
      <c r="G3974" s="1" t="s">
        <v>8349</v>
      </c>
      <c r="H3974" s="1">
        <v>6037</v>
      </c>
      <c r="I3974" s="1">
        <v>1005063</v>
      </c>
      <c r="J3974" s="1">
        <v>34.439929999999997</v>
      </c>
      <c r="K3974" s="1">
        <v>-118.57646</v>
      </c>
      <c r="L3974" s="1"/>
      <c r="M3974" s="1" t="s">
        <v>1489</v>
      </c>
      <c r="N3974" s="1" t="s">
        <v>8033</v>
      </c>
      <c r="O3974" s="1">
        <v>2022</v>
      </c>
      <c r="P3974" s="1">
        <v>91355</v>
      </c>
      <c r="Q3974" s="1" t="s">
        <v>1278</v>
      </c>
      <c r="R3974" s="1"/>
      <c r="S3974" s="1" t="s">
        <v>24435</v>
      </c>
      <c r="T3974" s="1" t="s">
        <v>6826</v>
      </c>
      <c r="U3974" s="1"/>
      <c r="V3974" s="1" t="s">
        <v>8272</v>
      </c>
      <c r="W3974" s="1" t="s">
        <v>6826</v>
      </c>
    </row>
    <row r="3975" spans="1:23" x14ac:dyDescent="0.25">
      <c r="A3975" s="1">
        <v>1002867</v>
      </c>
      <c r="B3975" s="5" t="str">
        <f>VLOOKUP(H3975,'FIPS Basin X-walk'!$A$2:$F$3224,6,FALSE)</f>
        <v>Los Angeles Basin</v>
      </c>
      <c r="C3975" s="1" t="s">
        <v>8457</v>
      </c>
      <c r="D3975" s="1"/>
      <c r="E3975" s="1"/>
      <c r="F3975" s="1" t="s">
        <v>8458</v>
      </c>
      <c r="G3975" s="1" t="s">
        <v>8349</v>
      </c>
      <c r="H3975" s="1">
        <v>6037</v>
      </c>
      <c r="I3975" s="1">
        <v>1002867</v>
      </c>
      <c r="J3975" s="1">
        <v>34.221319999999999</v>
      </c>
      <c r="K3975" s="1">
        <v>-118.48044</v>
      </c>
      <c r="L3975" s="1"/>
      <c r="M3975" s="1" t="s">
        <v>1489</v>
      </c>
      <c r="N3975" s="1" t="s">
        <v>8033</v>
      </c>
      <c r="O3975" s="1">
        <v>2022</v>
      </c>
      <c r="P3975" s="1">
        <v>91406</v>
      </c>
      <c r="Q3975" s="1" t="s">
        <v>8459</v>
      </c>
      <c r="R3975" s="1"/>
      <c r="S3975" s="1" t="s">
        <v>24673</v>
      </c>
      <c r="T3975" s="1" t="s">
        <v>6826</v>
      </c>
      <c r="U3975" s="1"/>
      <c r="V3975" s="1" t="s">
        <v>8460</v>
      </c>
      <c r="W3975" s="1" t="s">
        <v>6826</v>
      </c>
    </row>
    <row r="3976" spans="1:23" x14ac:dyDescent="0.25">
      <c r="A3976" s="1">
        <v>1007823</v>
      </c>
      <c r="B3976" s="5" t="str">
        <f>VLOOKUP(H3976,'FIPS Basin X-walk'!$A$2:$F$3224,6,FALSE)</f>
        <v>Los Angeles Basin</v>
      </c>
      <c r="C3976" s="1" t="s">
        <v>8387</v>
      </c>
      <c r="D3976" s="1"/>
      <c r="E3976" s="1"/>
      <c r="F3976" s="1" t="s">
        <v>8388</v>
      </c>
      <c r="G3976" s="1" t="s">
        <v>8349</v>
      </c>
      <c r="H3976" s="1">
        <v>6037</v>
      </c>
      <c r="I3976" s="1">
        <v>1007823</v>
      </c>
      <c r="J3976" s="1">
        <v>33.997199999999999</v>
      </c>
      <c r="K3976" s="1">
        <v>-118.21720000000001</v>
      </c>
      <c r="L3976" s="1"/>
      <c r="M3976" s="1" t="s">
        <v>1489</v>
      </c>
      <c r="N3976" s="1" t="s">
        <v>8033</v>
      </c>
      <c r="O3976" s="1">
        <v>2022</v>
      </c>
      <c r="P3976" s="1">
        <v>90058</v>
      </c>
      <c r="Q3976" s="1" t="s">
        <v>8389</v>
      </c>
      <c r="R3976" s="1"/>
      <c r="S3976" s="1" t="s">
        <v>24356</v>
      </c>
      <c r="T3976" s="1" t="s">
        <v>6826</v>
      </c>
      <c r="U3976" s="1"/>
      <c r="V3976" s="1" t="s">
        <v>8390</v>
      </c>
      <c r="W3976" s="1" t="s">
        <v>6826</v>
      </c>
    </row>
    <row r="3977" spans="1:23" x14ac:dyDescent="0.25">
      <c r="A3977" s="1">
        <v>1003395</v>
      </c>
      <c r="B3977" s="5" t="str">
        <f>VLOOKUP(H3977,'FIPS Basin X-walk'!$A$2:$F$3224,6,FALSE)</f>
        <v>Los Angeles Basin</v>
      </c>
      <c r="C3977" s="1" t="s">
        <v>8492</v>
      </c>
      <c r="D3977" s="1"/>
      <c r="E3977" s="1"/>
      <c r="F3977" s="1" t="s">
        <v>8493</v>
      </c>
      <c r="G3977" s="1" t="s">
        <v>8349</v>
      </c>
      <c r="H3977" s="1">
        <v>6037</v>
      </c>
      <c r="I3977" s="1">
        <v>1003395</v>
      </c>
      <c r="J3977" s="1">
        <v>34.038555000000002</v>
      </c>
      <c r="K3977" s="1">
        <v>-117.8237</v>
      </c>
      <c r="L3977" s="1"/>
      <c r="M3977" s="1" t="s">
        <v>1489</v>
      </c>
      <c r="N3977" s="1" t="s">
        <v>8033</v>
      </c>
      <c r="O3977" s="1">
        <v>2022</v>
      </c>
      <c r="P3977" s="1">
        <v>91789</v>
      </c>
      <c r="Q3977" s="1" t="s">
        <v>8494</v>
      </c>
      <c r="R3977" s="1"/>
      <c r="S3977" s="1" t="s">
        <v>24358</v>
      </c>
      <c r="T3977" s="1" t="s">
        <v>6826</v>
      </c>
      <c r="U3977" s="1"/>
      <c r="V3977" s="1" t="s">
        <v>24951</v>
      </c>
      <c r="W3977" s="1" t="s">
        <v>6826</v>
      </c>
    </row>
    <row r="3978" spans="1:23" x14ac:dyDescent="0.25">
      <c r="A3978" s="1">
        <v>1011449</v>
      </c>
      <c r="B3978" s="5" t="str">
        <f>VLOOKUP(H3978,'FIPS Basin X-walk'!$A$2:$F$3224,6,FALSE)</f>
        <v>Los Angeles Basin</v>
      </c>
      <c r="C3978" s="1" t="s">
        <v>8422</v>
      </c>
      <c r="D3978" s="1"/>
      <c r="E3978" s="1"/>
      <c r="F3978" s="1" t="s">
        <v>8423</v>
      </c>
      <c r="G3978" s="1" t="s">
        <v>8349</v>
      </c>
      <c r="H3978" s="1">
        <v>6037</v>
      </c>
      <c r="I3978" s="1">
        <v>1011449</v>
      </c>
      <c r="J3978" s="1">
        <v>34.036441000000003</v>
      </c>
      <c r="K3978" s="1">
        <v>-117.902294</v>
      </c>
      <c r="L3978" s="1"/>
      <c r="M3978" s="1" t="s">
        <v>1489</v>
      </c>
      <c r="N3978" s="1" t="s">
        <v>8033</v>
      </c>
      <c r="O3978" s="1">
        <v>2022</v>
      </c>
      <c r="P3978" s="1">
        <v>91792</v>
      </c>
      <c r="Q3978" s="1" t="s">
        <v>8424</v>
      </c>
      <c r="R3978" s="1"/>
      <c r="S3978" s="1" t="s">
        <v>24358</v>
      </c>
      <c r="T3978" s="1" t="s">
        <v>6826</v>
      </c>
      <c r="U3978" s="1"/>
      <c r="V3978" s="1" t="s">
        <v>8425</v>
      </c>
      <c r="W3978" s="1" t="s">
        <v>6826</v>
      </c>
    </row>
    <row r="3979" spans="1:23" x14ac:dyDescent="0.25">
      <c r="A3979" s="1">
        <v>1003199</v>
      </c>
      <c r="B3979" s="5" t="str">
        <f>VLOOKUP(H3979,'FIPS Basin X-walk'!$A$2:$F$3224,6,FALSE)</f>
        <v>Los Angeles Basin</v>
      </c>
      <c r="C3979" s="1" t="s">
        <v>8365</v>
      </c>
      <c r="D3979" s="1"/>
      <c r="E3979" s="1"/>
      <c r="F3979" s="1" t="s">
        <v>8366</v>
      </c>
      <c r="G3979" s="1" t="s">
        <v>8349</v>
      </c>
      <c r="H3979" s="1">
        <v>6037</v>
      </c>
      <c r="I3979" s="1">
        <v>1003199</v>
      </c>
      <c r="J3979" s="1">
        <v>34.024859999999997</v>
      </c>
      <c r="K3979" s="1">
        <v>-118.03252999999999</v>
      </c>
      <c r="L3979" s="1"/>
      <c r="M3979" s="1" t="s">
        <v>1489</v>
      </c>
      <c r="N3979" s="1" t="s">
        <v>8033</v>
      </c>
      <c r="O3979" s="1">
        <v>2022</v>
      </c>
      <c r="P3979" s="1">
        <v>90601</v>
      </c>
      <c r="Q3979" s="1" t="s">
        <v>8367</v>
      </c>
      <c r="R3979" s="1"/>
      <c r="S3979" s="1" t="s">
        <v>24358</v>
      </c>
      <c r="T3979" s="1" t="s">
        <v>6826</v>
      </c>
      <c r="U3979" s="1"/>
      <c r="V3979" s="1" t="s">
        <v>24951</v>
      </c>
      <c r="W3979" s="1" t="s">
        <v>6828</v>
      </c>
    </row>
    <row r="3980" spans="1:23" x14ac:dyDescent="0.25">
      <c r="A3980" s="1">
        <v>1005782</v>
      </c>
      <c r="B3980" s="5" t="str">
        <f>VLOOKUP(H3980,'FIPS Basin X-walk'!$A$2:$F$3224,6,FALSE)</f>
        <v>Los Angeles Basin</v>
      </c>
      <c r="C3980" s="1" t="s">
        <v>8497</v>
      </c>
      <c r="D3980" s="1"/>
      <c r="E3980" s="1"/>
      <c r="F3980" s="1" t="s">
        <v>8366</v>
      </c>
      <c r="G3980" s="1" t="s">
        <v>8349</v>
      </c>
      <c r="H3980" s="1">
        <v>6037</v>
      </c>
      <c r="I3980" s="1">
        <v>1005782</v>
      </c>
      <c r="J3980" s="1">
        <v>33.981737000000003</v>
      </c>
      <c r="K3980" s="1">
        <v>-118.015269</v>
      </c>
      <c r="L3980" s="1"/>
      <c r="M3980" s="1" t="s">
        <v>1489</v>
      </c>
      <c r="N3980" s="1" t="s">
        <v>8033</v>
      </c>
      <c r="O3980" s="1">
        <v>2022</v>
      </c>
      <c r="P3980" s="1">
        <v>90602</v>
      </c>
      <c r="Q3980" s="1" t="s">
        <v>8498</v>
      </c>
      <c r="R3980" s="1"/>
      <c r="S3980" s="1" t="s">
        <v>24358</v>
      </c>
      <c r="T3980" s="1" t="s">
        <v>6826</v>
      </c>
      <c r="U3980" s="1"/>
      <c r="V3980" s="1" t="s">
        <v>8499</v>
      </c>
      <c r="W3980" s="1" t="s">
        <v>6826</v>
      </c>
    </row>
    <row r="3981" spans="1:23" x14ac:dyDescent="0.25">
      <c r="A3981" s="1">
        <v>1002435</v>
      </c>
      <c r="B3981" s="5" t="str">
        <f>VLOOKUP(H3981,'FIPS Basin X-walk'!$A$2:$F$3224,6,FALSE)</f>
        <v>Los Angeles Basin</v>
      </c>
      <c r="C3981" s="1" t="s">
        <v>8420</v>
      </c>
      <c r="D3981" s="1"/>
      <c r="E3981" s="1" t="s">
        <v>6828</v>
      </c>
      <c r="F3981" s="1" t="s">
        <v>8395</v>
      </c>
      <c r="G3981" s="1" t="s">
        <v>8349</v>
      </c>
      <c r="H3981" s="1">
        <v>6037</v>
      </c>
      <c r="I3981" s="1">
        <v>1002435</v>
      </c>
      <c r="J3981" s="1">
        <v>33.780833000000001</v>
      </c>
      <c r="K3981" s="1">
        <v>-118.241111</v>
      </c>
      <c r="L3981" s="1"/>
      <c r="M3981" s="1" t="s">
        <v>1489</v>
      </c>
      <c r="N3981" s="1" t="s">
        <v>8033</v>
      </c>
      <c r="O3981" s="1">
        <v>2022</v>
      </c>
      <c r="P3981" s="1">
        <v>90744</v>
      </c>
      <c r="Q3981" s="1" t="s">
        <v>8421</v>
      </c>
      <c r="R3981" s="1"/>
      <c r="S3981" s="1" t="s">
        <v>24387</v>
      </c>
      <c r="T3981" s="1" t="s">
        <v>6826</v>
      </c>
      <c r="U3981" s="1"/>
      <c r="V3981" s="1" t="s">
        <v>8088</v>
      </c>
      <c r="W3981" s="1" t="s">
        <v>6826</v>
      </c>
    </row>
    <row r="3982" spans="1:23" x14ac:dyDescent="0.25">
      <c r="A3982" s="1">
        <v>1002461</v>
      </c>
      <c r="B3982" s="5" t="str">
        <f>VLOOKUP(H3982,'FIPS Basin X-walk'!$A$2:$F$3224,6,FALSE)</f>
        <v>Los Angeles Basin</v>
      </c>
      <c r="C3982" s="1" t="s">
        <v>8404</v>
      </c>
      <c r="D3982" s="1"/>
      <c r="E3982" s="1" t="s">
        <v>6828</v>
      </c>
      <c r="F3982" s="1" t="s">
        <v>8395</v>
      </c>
      <c r="G3982" s="1" t="s">
        <v>8349</v>
      </c>
      <c r="H3982" s="1">
        <v>6037</v>
      </c>
      <c r="I3982" s="1">
        <v>1002461</v>
      </c>
      <c r="J3982" s="1">
        <v>33.778300000000002</v>
      </c>
      <c r="K3982" s="1">
        <v>-118.2351</v>
      </c>
      <c r="L3982" s="1"/>
      <c r="M3982" s="1" t="s">
        <v>1489</v>
      </c>
      <c r="N3982" s="1" t="s">
        <v>8033</v>
      </c>
      <c r="O3982" s="1">
        <v>2022</v>
      </c>
      <c r="P3982" s="1">
        <v>90744</v>
      </c>
      <c r="Q3982" s="1" t="s">
        <v>8405</v>
      </c>
      <c r="R3982" s="1"/>
      <c r="S3982" s="1" t="s">
        <v>24369</v>
      </c>
      <c r="T3982" s="1" t="s">
        <v>6828</v>
      </c>
      <c r="U3982" s="1"/>
      <c r="V3982" s="1" t="s">
        <v>8406</v>
      </c>
      <c r="W3982" s="1" t="s">
        <v>6826</v>
      </c>
    </row>
    <row r="3983" spans="1:23" x14ac:dyDescent="0.25">
      <c r="A3983" s="1">
        <v>1006843</v>
      </c>
      <c r="B3983" s="5" t="str">
        <f>VLOOKUP(H3983,'FIPS Basin X-walk'!$A$2:$F$3224,6,FALSE)</f>
        <v>Los Angeles Basin</v>
      </c>
      <c r="C3983" s="1" t="s">
        <v>8500</v>
      </c>
      <c r="D3983" s="1"/>
      <c r="E3983" s="1" t="s">
        <v>6828</v>
      </c>
      <c r="F3983" s="1" t="s">
        <v>8395</v>
      </c>
      <c r="G3983" s="1" t="s">
        <v>8349</v>
      </c>
      <c r="H3983" s="1">
        <v>6037</v>
      </c>
      <c r="I3983" s="1">
        <v>1006843</v>
      </c>
      <c r="J3983" s="1">
        <v>33.774469000000003</v>
      </c>
      <c r="K3983" s="1">
        <v>-118.290696</v>
      </c>
      <c r="L3983" s="1"/>
      <c r="M3983" s="1" t="s">
        <v>1489</v>
      </c>
      <c r="N3983" s="1" t="s">
        <v>8033</v>
      </c>
      <c r="O3983" s="1">
        <v>2022</v>
      </c>
      <c r="P3983" s="1">
        <v>90744</v>
      </c>
      <c r="Q3983" s="1" t="s">
        <v>8501</v>
      </c>
      <c r="R3983" s="1"/>
      <c r="S3983" s="1" t="s">
        <v>24369</v>
      </c>
      <c r="T3983" s="1" t="s">
        <v>6828</v>
      </c>
      <c r="U3983" s="1"/>
      <c r="V3983" s="1" t="s">
        <v>8117</v>
      </c>
      <c r="W3983" s="1" t="s">
        <v>6826</v>
      </c>
    </row>
    <row r="3984" spans="1:23" x14ac:dyDescent="0.25">
      <c r="A3984" s="1">
        <v>1010774</v>
      </c>
      <c r="B3984" s="5" t="str">
        <f>VLOOKUP(H3984,'FIPS Basin X-walk'!$A$2:$F$3224,6,FALSE)</f>
        <v>Los Angeles Basin</v>
      </c>
      <c r="C3984" s="1" t="s">
        <v>8469</v>
      </c>
      <c r="D3984" s="1"/>
      <c r="E3984" s="1"/>
      <c r="F3984" s="1" t="s">
        <v>8470</v>
      </c>
      <c r="G3984" s="1" t="s">
        <v>8349</v>
      </c>
      <c r="H3984" s="1">
        <v>6037</v>
      </c>
      <c r="I3984" s="1">
        <v>1010774</v>
      </c>
      <c r="J3984" s="1">
        <v>33.796990000000001</v>
      </c>
      <c r="K3984" s="1">
        <v>-118.23971</v>
      </c>
      <c r="L3984" s="1"/>
      <c r="M3984" s="1" t="s">
        <v>1489</v>
      </c>
      <c r="N3984" s="1" t="s">
        <v>8033</v>
      </c>
      <c r="O3984" s="1">
        <v>2022</v>
      </c>
      <c r="P3984" s="1">
        <v>90744</v>
      </c>
      <c r="Q3984" s="1" t="s">
        <v>8471</v>
      </c>
      <c r="R3984" s="1"/>
      <c r="S3984" s="1" t="s">
        <v>24369</v>
      </c>
      <c r="T3984" s="1" t="s">
        <v>6826</v>
      </c>
      <c r="U3984" s="1"/>
      <c r="V3984" s="1" t="s">
        <v>8406</v>
      </c>
      <c r="W3984" s="1" t="s">
        <v>6826</v>
      </c>
    </row>
    <row r="3985" spans="1:23" x14ac:dyDescent="0.25">
      <c r="A3985" s="1">
        <v>1000401</v>
      </c>
      <c r="B3985" s="5" t="str">
        <f>VLOOKUP(H3985,'FIPS Basin X-walk'!$A$2:$F$3224,6,FALSE)</f>
        <v>Appalachian Basin (Eastern Overthrust Area)</v>
      </c>
      <c r="C3985" s="1" t="s">
        <v>20148</v>
      </c>
      <c r="D3985" s="1"/>
      <c r="E3985" s="1"/>
      <c r="F3985" s="1" t="s">
        <v>20149</v>
      </c>
      <c r="G3985" s="1" t="s">
        <v>1554</v>
      </c>
      <c r="H3985" s="1">
        <v>47105</v>
      </c>
      <c r="I3985" s="1">
        <v>1000401</v>
      </c>
      <c r="J3985" s="1">
        <v>35.743299999999998</v>
      </c>
      <c r="K3985" s="1">
        <v>-84.320800000000006</v>
      </c>
      <c r="L3985" s="1"/>
      <c r="M3985" s="1" t="s">
        <v>1538</v>
      </c>
      <c r="N3985" s="1" t="s">
        <v>20002</v>
      </c>
      <c r="O3985" s="1">
        <v>2022</v>
      </c>
      <c r="P3985" s="1">
        <v>37774</v>
      </c>
      <c r="Q3985" s="1" t="s">
        <v>24507</v>
      </c>
      <c r="R3985" s="1"/>
      <c r="S3985" s="1" t="s">
        <v>24454</v>
      </c>
      <c r="T3985" s="1" t="s">
        <v>6828</v>
      </c>
      <c r="U3985" s="1"/>
      <c r="V3985" s="1" t="s">
        <v>24508</v>
      </c>
      <c r="W3985" s="1" t="s">
        <v>6828</v>
      </c>
    </row>
    <row r="3986" spans="1:23" x14ac:dyDescent="0.25">
      <c r="A3986" s="1">
        <v>1002179</v>
      </c>
      <c r="B3986" s="5" t="str">
        <f>VLOOKUP(H3986,'FIPS Basin X-walk'!$A$2:$F$3224,6,FALSE)</f>
        <v>Appalachian Basin (Eastern Overthrust Area)</v>
      </c>
      <c r="C3986" s="1" t="s">
        <v>20150</v>
      </c>
      <c r="D3986" s="1"/>
      <c r="E3986" s="1"/>
      <c r="F3986" s="1" t="s">
        <v>20149</v>
      </c>
      <c r="G3986" s="1" t="s">
        <v>20146</v>
      </c>
      <c r="H3986" s="1">
        <v>47105</v>
      </c>
      <c r="I3986" s="1">
        <v>1002179</v>
      </c>
      <c r="J3986" s="1">
        <v>35.77167</v>
      </c>
      <c r="K3986" s="1">
        <v>-84.330650000000006</v>
      </c>
      <c r="L3986" s="1"/>
      <c r="M3986" s="1" t="s">
        <v>1538</v>
      </c>
      <c r="N3986" s="1" t="s">
        <v>20002</v>
      </c>
      <c r="O3986" s="1">
        <v>2022</v>
      </c>
      <c r="P3986" s="1">
        <v>37774</v>
      </c>
      <c r="Q3986" s="1" t="s">
        <v>20151</v>
      </c>
      <c r="R3986" s="1"/>
      <c r="S3986" s="1" t="s">
        <v>24431</v>
      </c>
      <c r="T3986" s="1" t="s">
        <v>6826</v>
      </c>
      <c r="U3986" s="1"/>
      <c r="V3986" s="1" t="s">
        <v>7150</v>
      </c>
      <c r="W3986" s="1" t="s">
        <v>6826</v>
      </c>
    </row>
    <row r="3987" spans="1:23" x14ac:dyDescent="0.25">
      <c r="A3987" s="1">
        <v>1007440</v>
      </c>
      <c r="B3987" s="5" t="str">
        <f>VLOOKUP(H3987,'FIPS Basin X-walk'!$A$2:$F$3224,6,FALSE)</f>
        <v>Appalachian Basin (Eastern Overthrust Area)</v>
      </c>
      <c r="C3987" s="1" t="s">
        <v>20145</v>
      </c>
      <c r="D3987" s="1"/>
      <c r="E3987" s="1"/>
      <c r="F3987" s="1" t="s">
        <v>1554</v>
      </c>
      <c r="G3987" s="1" t="s">
        <v>20146</v>
      </c>
      <c r="H3987" s="1">
        <v>47105</v>
      </c>
      <c r="I3987" s="1">
        <v>1007440</v>
      </c>
      <c r="J3987" s="1">
        <v>35.740685999999997</v>
      </c>
      <c r="K3987" s="1">
        <v>-84.419177000000005</v>
      </c>
      <c r="L3987" s="1"/>
      <c r="M3987" s="1" t="s">
        <v>1538</v>
      </c>
      <c r="N3987" s="1" t="s">
        <v>20002</v>
      </c>
      <c r="O3987" s="1">
        <v>2022</v>
      </c>
      <c r="P3987" s="1">
        <v>37774</v>
      </c>
      <c r="Q3987" s="1" t="s">
        <v>20147</v>
      </c>
      <c r="R3987" s="1"/>
      <c r="S3987" s="1" t="s">
        <v>24358</v>
      </c>
      <c r="T3987" s="1" t="s">
        <v>6826</v>
      </c>
      <c r="U3987" s="1"/>
      <c r="V3987" s="1" t="s">
        <v>6952</v>
      </c>
      <c r="W3987" s="1" t="s">
        <v>6826</v>
      </c>
    </row>
    <row r="3988" spans="1:23" x14ac:dyDescent="0.25">
      <c r="A3988" s="1">
        <v>1002490</v>
      </c>
      <c r="B3988" s="5" t="str">
        <f>VLOOKUP(H3988,'FIPS Basin X-walk'!$A$2:$F$3224,6,FALSE)</f>
        <v>Piedmont-Blue Ridge Prov</v>
      </c>
      <c r="C3988" s="1" t="s">
        <v>22307</v>
      </c>
      <c r="D3988" s="1"/>
      <c r="E3988" s="1"/>
      <c r="F3988" s="1" t="s">
        <v>9818</v>
      </c>
      <c r="G3988" s="1" t="s">
        <v>22308</v>
      </c>
      <c r="H3988" s="1">
        <v>51107</v>
      </c>
      <c r="I3988" s="1">
        <v>1002490</v>
      </c>
      <c r="J3988" s="1">
        <v>39.037570000000002</v>
      </c>
      <c r="K3988" s="1">
        <v>-77.581379999999996</v>
      </c>
      <c r="L3988" s="1"/>
      <c r="M3988" s="1" t="s">
        <v>1486</v>
      </c>
      <c r="N3988" s="1" t="s">
        <v>15119</v>
      </c>
      <c r="O3988" s="1">
        <v>2022</v>
      </c>
      <c r="P3988" s="1">
        <v>20175</v>
      </c>
      <c r="Q3988" s="1" t="s">
        <v>22309</v>
      </c>
      <c r="R3988" s="1"/>
      <c r="S3988" s="1" t="s">
        <v>24358</v>
      </c>
      <c r="T3988" s="1" t="s">
        <v>6826</v>
      </c>
      <c r="U3988" s="1"/>
      <c r="V3988" s="1" t="s">
        <v>24925</v>
      </c>
      <c r="W3988" s="1" t="s">
        <v>6826</v>
      </c>
    </row>
    <row r="3989" spans="1:23" x14ac:dyDescent="0.25">
      <c r="A3989" s="1">
        <v>1011174</v>
      </c>
      <c r="B3989" s="5" t="str">
        <f>VLOOKUP(H3989,'FIPS Basin X-walk'!$A$2:$F$3224,6,FALSE)</f>
        <v>Piedmont-Blue Ridge Prov</v>
      </c>
      <c r="C3989" s="1" t="s">
        <v>22310</v>
      </c>
      <c r="D3989" s="1"/>
      <c r="E3989" s="1"/>
      <c r="F3989" s="1" t="s">
        <v>22311</v>
      </c>
      <c r="G3989" s="1" t="s">
        <v>22308</v>
      </c>
      <c r="H3989" s="1">
        <v>51107</v>
      </c>
      <c r="I3989" s="1">
        <v>1011174</v>
      </c>
      <c r="J3989" s="1">
        <v>39.000559000000003</v>
      </c>
      <c r="K3989" s="1">
        <v>-77.597059000000002</v>
      </c>
      <c r="L3989" s="1"/>
      <c r="M3989" s="1" t="s">
        <v>1486</v>
      </c>
      <c r="N3989" s="1" t="s">
        <v>15119</v>
      </c>
      <c r="O3989" s="1">
        <v>2022</v>
      </c>
      <c r="P3989" s="1">
        <v>20175</v>
      </c>
      <c r="Q3989" s="1" t="s">
        <v>249</v>
      </c>
      <c r="R3989" s="1"/>
      <c r="S3989" s="1" t="s">
        <v>24435</v>
      </c>
      <c r="T3989" s="1" t="s">
        <v>6826</v>
      </c>
      <c r="U3989" s="1"/>
      <c r="V3989" s="1" t="s">
        <v>7232</v>
      </c>
      <c r="W3989" s="1" t="s">
        <v>6826</v>
      </c>
    </row>
    <row r="3990" spans="1:23" x14ac:dyDescent="0.25">
      <c r="A3990" s="1">
        <v>1012160</v>
      </c>
      <c r="B3990" s="5" t="str">
        <f>VLOOKUP(H3990,'FIPS Basin X-walk'!$A$2:$F$3224,6,FALSE)</f>
        <v>Piedmont-Blue Ridge Prov</v>
      </c>
      <c r="C3990" s="1" t="s">
        <v>23680</v>
      </c>
      <c r="D3990" s="1"/>
      <c r="E3990" s="1"/>
      <c r="F3990" s="1" t="s">
        <v>22311</v>
      </c>
      <c r="G3990" s="1" t="s">
        <v>22308</v>
      </c>
      <c r="H3990" s="1">
        <v>51107</v>
      </c>
      <c r="I3990" s="1">
        <v>1012160</v>
      </c>
      <c r="J3990" s="1">
        <v>39.056099000000003</v>
      </c>
      <c r="K3990" s="1">
        <v>-77.541791000000003</v>
      </c>
      <c r="L3990" s="1"/>
      <c r="M3990" s="1" t="s">
        <v>1486</v>
      </c>
      <c r="N3990" s="1" t="s">
        <v>15119</v>
      </c>
      <c r="O3990" s="1">
        <v>2022</v>
      </c>
      <c r="P3990" s="1">
        <v>20175</v>
      </c>
      <c r="Q3990" s="1" t="s">
        <v>26454</v>
      </c>
      <c r="R3990" s="1"/>
      <c r="S3990" s="1" t="s">
        <v>24355</v>
      </c>
      <c r="T3990" s="1" t="s">
        <v>6826</v>
      </c>
      <c r="U3990" s="1"/>
      <c r="V3990" s="1" t="s">
        <v>26455</v>
      </c>
      <c r="W3990" s="1" t="s">
        <v>6828</v>
      </c>
    </row>
    <row r="3991" spans="1:23" x14ac:dyDescent="0.25">
      <c r="A3991" s="1">
        <v>1001703</v>
      </c>
      <c r="B3991" s="5" t="str">
        <f>VLOOKUP(H3991,'FIPS Basin X-walk'!$A$2:$F$3224,6,FALSE)</f>
        <v>Iowa Shelf</v>
      </c>
      <c r="C3991" s="1" t="s">
        <v>12179</v>
      </c>
      <c r="D3991" s="1"/>
      <c r="E3991" s="1"/>
      <c r="F3991" s="1" t="s">
        <v>12180</v>
      </c>
      <c r="G3991" s="1" t="s">
        <v>2094</v>
      </c>
      <c r="H3991" s="1">
        <v>19115</v>
      </c>
      <c r="I3991" s="1">
        <v>1001703</v>
      </c>
      <c r="J3991" s="1">
        <v>41.296666999999999</v>
      </c>
      <c r="K3991" s="1">
        <v>-91.356943999999999</v>
      </c>
      <c r="L3991" s="1"/>
      <c r="M3991" s="1" t="s">
        <v>1500</v>
      </c>
      <c r="N3991" s="1" t="s">
        <v>11970</v>
      </c>
      <c r="O3991" s="1">
        <v>2022</v>
      </c>
      <c r="P3991" s="1">
        <v>52738</v>
      </c>
      <c r="Q3991" s="1" t="s">
        <v>11295</v>
      </c>
      <c r="R3991" s="1">
        <v>311613</v>
      </c>
      <c r="S3991" s="1">
        <v>311611</v>
      </c>
      <c r="T3991" s="1" t="s">
        <v>6826</v>
      </c>
      <c r="U3991" s="1"/>
      <c r="V3991" s="1" t="s">
        <v>6850</v>
      </c>
      <c r="W3991" s="1" t="s">
        <v>6826</v>
      </c>
    </row>
    <row r="3992" spans="1:23" x14ac:dyDescent="0.25">
      <c r="A3992" s="1">
        <v>1000263</v>
      </c>
      <c r="B3992" s="5" t="str">
        <f>VLOOKUP(H3992,'FIPS Basin X-walk'!$A$2:$F$3224,6,FALSE)</f>
        <v>Piedmont-Blue Ridge Prov</v>
      </c>
      <c r="C3992" s="1" t="s">
        <v>22315</v>
      </c>
      <c r="D3992" s="1"/>
      <c r="E3992" s="1"/>
      <c r="F3992" s="1" t="s">
        <v>22316</v>
      </c>
      <c r="G3992" s="1" t="s">
        <v>2094</v>
      </c>
      <c r="H3992" s="1">
        <v>51109</v>
      </c>
      <c r="I3992" s="1">
        <v>1000263</v>
      </c>
      <c r="J3992" s="1">
        <v>38.124499999999998</v>
      </c>
      <c r="K3992" s="1">
        <v>-78.203100000000006</v>
      </c>
      <c r="L3992" s="1"/>
      <c r="M3992" s="1" t="s">
        <v>1486</v>
      </c>
      <c r="N3992" s="1" t="s">
        <v>15119</v>
      </c>
      <c r="O3992" s="1">
        <v>2022</v>
      </c>
      <c r="P3992" s="1">
        <v>22942</v>
      </c>
      <c r="Q3992" s="1" t="s">
        <v>22317</v>
      </c>
      <c r="R3992" s="1"/>
      <c r="S3992" s="1" t="s">
        <v>24355</v>
      </c>
      <c r="T3992" s="1" t="s">
        <v>6826</v>
      </c>
      <c r="U3992" s="1"/>
      <c r="V3992" s="1" t="s">
        <v>13845</v>
      </c>
      <c r="W3992" s="1" t="s">
        <v>6828</v>
      </c>
    </row>
    <row r="3993" spans="1:23" x14ac:dyDescent="0.25">
      <c r="A3993" s="1">
        <v>1007183</v>
      </c>
      <c r="B3993" s="5" t="str">
        <f>VLOOKUP(H3993,'FIPS Basin X-walk'!$A$2:$F$3224,6,FALSE)</f>
        <v>Piedmont-Blue Ridge Prov</v>
      </c>
      <c r="C3993" s="1" t="s">
        <v>22312</v>
      </c>
      <c r="D3993" s="1"/>
      <c r="E3993" s="1"/>
      <c r="F3993" s="1" t="s">
        <v>22313</v>
      </c>
      <c r="G3993" s="1" t="s">
        <v>2094</v>
      </c>
      <c r="H3993" s="1">
        <v>51109</v>
      </c>
      <c r="I3993" s="1">
        <v>1007183</v>
      </c>
      <c r="J3993" s="1">
        <v>38.118099999999998</v>
      </c>
      <c r="K3993" s="1">
        <v>-78.213899999999995</v>
      </c>
      <c r="L3993" s="1"/>
      <c r="M3993" s="1" t="s">
        <v>1486</v>
      </c>
      <c r="N3993" s="1" t="s">
        <v>15119</v>
      </c>
      <c r="O3993" s="1">
        <v>2022</v>
      </c>
      <c r="P3993" s="1">
        <v>22942</v>
      </c>
      <c r="Q3993" s="1" t="s">
        <v>22314</v>
      </c>
      <c r="R3993" s="1"/>
      <c r="S3993" s="1" t="s">
        <v>24355</v>
      </c>
      <c r="T3993" s="1" t="s">
        <v>6826</v>
      </c>
      <c r="U3993" s="1"/>
      <c r="V3993" s="1" t="s">
        <v>13865</v>
      </c>
      <c r="W3993" s="1" t="s">
        <v>6828</v>
      </c>
    </row>
    <row r="3994" spans="1:23" x14ac:dyDescent="0.25">
      <c r="A3994" s="1">
        <v>1001060</v>
      </c>
      <c r="B3994" s="5" t="str">
        <f>VLOOKUP(H3994,'FIPS Basin X-walk'!$A$2:$F$3224,6,FALSE)</f>
        <v>Iowa Shelf</v>
      </c>
      <c r="C3994" s="1" t="s">
        <v>12177</v>
      </c>
      <c r="D3994" s="1"/>
      <c r="E3994" s="1" t="s">
        <v>6828</v>
      </c>
      <c r="F3994" s="1" t="s">
        <v>12178</v>
      </c>
      <c r="G3994" s="1" t="s">
        <v>2094</v>
      </c>
      <c r="H3994" s="1">
        <v>19115</v>
      </c>
      <c r="I3994" s="1">
        <v>1001060</v>
      </c>
      <c r="J3994" s="1">
        <v>41.315300000000001</v>
      </c>
      <c r="K3994" s="1">
        <v>-91.093599999999995</v>
      </c>
      <c r="L3994" s="1"/>
      <c r="M3994" s="1" t="s">
        <v>1500</v>
      </c>
      <c r="N3994" s="1" t="s">
        <v>11970</v>
      </c>
      <c r="O3994" s="1">
        <v>2022</v>
      </c>
      <c r="P3994" s="1">
        <v>52761</v>
      </c>
      <c r="Q3994" s="1" t="s">
        <v>2094</v>
      </c>
      <c r="R3994" s="1"/>
      <c r="S3994" s="1" t="s">
        <v>24355</v>
      </c>
      <c r="T3994" s="1" t="s">
        <v>6826</v>
      </c>
      <c r="U3994" s="1"/>
      <c r="V3994" s="1" t="s">
        <v>24626</v>
      </c>
      <c r="W3994" s="1" t="s">
        <v>6828</v>
      </c>
    </row>
    <row r="3995" spans="1:23" x14ac:dyDescent="0.25">
      <c r="A3995" s="1">
        <v>1010660</v>
      </c>
      <c r="B3995" s="5" t="str">
        <f>VLOOKUP(H3995,'FIPS Basin X-walk'!$A$2:$F$3224,6,FALSE)</f>
        <v>Iowa Shelf</v>
      </c>
      <c r="C3995" s="1" t="s">
        <v>12182</v>
      </c>
      <c r="D3995" s="1"/>
      <c r="E3995" s="1"/>
      <c r="F3995" s="1" t="s">
        <v>12183</v>
      </c>
      <c r="G3995" s="1" t="s">
        <v>12181</v>
      </c>
      <c r="H3995" s="1">
        <v>19115</v>
      </c>
      <c r="I3995" s="1">
        <v>1010660</v>
      </c>
      <c r="J3995" s="1">
        <v>41.234217999999998</v>
      </c>
      <c r="K3995" s="1">
        <v>-91.349913999999998</v>
      </c>
      <c r="L3995" s="1"/>
      <c r="M3995" s="1" t="s">
        <v>1500</v>
      </c>
      <c r="N3995" s="1" t="s">
        <v>11970</v>
      </c>
      <c r="O3995" s="1">
        <v>2022</v>
      </c>
      <c r="P3995" s="1">
        <v>52738</v>
      </c>
      <c r="Q3995" s="1" t="s">
        <v>24110</v>
      </c>
      <c r="R3995" s="1"/>
      <c r="S3995" s="1" t="s">
        <v>24435</v>
      </c>
      <c r="T3995" s="1" t="s">
        <v>6826</v>
      </c>
      <c r="U3995" s="1"/>
      <c r="V3995" s="1" t="s">
        <v>7090</v>
      </c>
      <c r="W3995" s="1" t="s">
        <v>6826</v>
      </c>
    </row>
    <row r="3996" spans="1:23" x14ac:dyDescent="0.25">
      <c r="A3996" s="1">
        <v>1012845</v>
      </c>
      <c r="B3996" s="5" t="str">
        <f>VLOOKUP(H3996,'FIPS Basin X-walk'!$A$2:$F$3224,6,FALSE)</f>
        <v>Permian Basin</v>
      </c>
      <c r="C3996" s="1" t="s">
        <v>23902</v>
      </c>
      <c r="D3996" s="1"/>
      <c r="E3996" s="1"/>
      <c r="F3996" s="1" t="s">
        <v>23903</v>
      </c>
      <c r="G3996" s="1" t="s">
        <v>1911</v>
      </c>
      <c r="H3996" s="1">
        <v>48301</v>
      </c>
      <c r="I3996" s="1">
        <v>1012845</v>
      </c>
      <c r="J3996" s="1">
        <v>31.818809999999999</v>
      </c>
      <c r="K3996" s="1">
        <v>-103.6594267</v>
      </c>
      <c r="L3996" s="1"/>
      <c r="M3996" s="1" t="s">
        <v>1485</v>
      </c>
      <c r="N3996" s="1" t="s">
        <v>9148</v>
      </c>
      <c r="O3996" s="1">
        <v>2022</v>
      </c>
      <c r="P3996" s="1">
        <v>79754</v>
      </c>
      <c r="Q3996" s="1" t="s">
        <v>24223</v>
      </c>
      <c r="R3996" s="1"/>
      <c r="S3996" s="1">
        <v>211130</v>
      </c>
      <c r="T3996" s="1" t="s">
        <v>6826</v>
      </c>
      <c r="U3996" s="1"/>
      <c r="V3996" s="1" t="s">
        <v>13153</v>
      </c>
      <c r="W3996" s="1" t="s">
        <v>6826</v>
      </c>
    </row>
    <row r="3997" spans="1:23" x14ac:dyDescent="0.25">
      <c r="A3997" s="1">
        <v>1012781</v>
      </c>
      <c r="B3997" s="5" t="str">
        <f>VLOOKUP(H3997,'FIPS Basin X-walk'!$A$2:$F$3224,6,FALSE)</f>
        <v>Permian Basin</v>
      </c>
      <c r="C3997" s="1"/>
      <c r="D3997" s="1"/>
      <c r="E3997" s="1"/>
      <c r="F3997" s="1" t="s">
        <v>21407</v>
      </c>
      <c r="G3997" s="1" t="s">
        <v>21408</v>
      </c>
      <c r="H3997" s="1">
        <v>48301</v>
      </c>
      <c r="I3997" s="1">
        <v>1012781</v>
      </c>
      <c r="J3997" s="1">
        <v>31.75048</v>
      </c>
      <c r="K3997" s="1">
        <v>-103.50753</v>
      </c>
      <c r="L3997" s="1"/>
      <c r="M3997" s="1" t="s">
        <v>1485</v>
      </c>
      <c r="N3997" s="1" t="s">
        <v>9148</v>
      </c>
      <c r="O3997" s="1">
        <v>2022</v>
      </c>
      <c r="P3997" s="1">
        <v>79754</v>
      </c>
      <c r="Q3997" s="1" t="s">
        <v>614</v>
      </c>
      <c r="R3997" s="1"/>
      <c r="S3997" s="1" t="s">
        <v>24399</v>
      </c>
      <c r="T3997" s="1" t="s">
        <v>6826</v>
      </c>
      <c r="U3997" s="1"/>
      <c r="V3997" s="1" t="s">
        <v>13029</v>
      </c>
      <c r="W3997" s="1" t="s">
        <v>6826</v>
      </c>
    </row>
    <row r="3998" spans="1:23" x14ac:dyDescent="0.25">
      <c r="A3998" s="1">
        <v>1013368</v>
      </c>
      <c r="B3998" s="5" t="str">
        <f>VLOOKUP(H3998,'FIPS Basin X-walk'!$A$2:$F$3224,6,FALSE)</f>
        <v>Permian Basin</v>
      </c>
      <c r="C3998" s="1"/>
      <c r="D3998" s="1"/>
      <c r="E3998" s="1"/>
      <c r="F3998" s="1" t="s">
        <v>21407</v>
      </c>
      <c r="G3998" s="1" t="s">
        <v>21408</v>
      </c>
      <c r="H3998" s="1">
        <v>48301</v>
      </c>
      <c r="I3998" s="1">
        <v>1013368</v>
      </c>
      <c r="J3998" s="1">
        <v>31.931000000000001</v>
      </c>
      <c r="K3998" s="1">
        <v>-103.6267</v>
      </c>
      <c r="L3998" s="1"/>
      <c r="M3998" s="1" t="s">
        <v>1485</v>
      </c>
      <c r="N3998" s="1" t="s">
        <v>9148</v>
      </c>
      <c r="O3998" s="1">
        <v>2022</v>
      </c>
      <c r="P3998" s="1">
        <v>79754</v>
      </c>
      <c r="Q3998" s="1" t="s">
        <v>1469</v>
      </c>
      <c r="R3998" s="1"/>
      <c r="S3998" s="1" t="s">
        <v>24399</v>
      </c>
      <c r="T3998" s="1" t="s">
        <v>6826</v>
      </c>
      <c r="U3998" s="1"/>
      <c r="V3998" s="1" t="s">
        <v>21409</v>
      </c>
      <c r="W3998" s="1" t="s">
        <v>6826</v>
      </c>
    </row>
    <row r="3999" spans="1:23" x14ac:dyDescent="0.25">
      <c r="A3999" s="1">
        <v>1013377</v>
      </c>
      <c r="B3999" s="5" t="str">
        <f>VLOOKUP(H3999,'FIPS Basin X-walk'!$A$2:$F$3224,6,FALSE)</f>
        <v>Permian Basin</v>
      </c>
      <c r="C3999" s="1"/>
      <c r="D3999" s="1"/>
      <c r="E3999" s="1"/>
      <c r="F3999" s="1" t="s">
        <v>21407</v>
      </c>
      <c r="G3999" s="1" t="s">
        <v>21408</v>
      </c>
      <c r="H3999" s="1">
        <v>48301</v>
      </c>
      <c r="I3999" s="1">
        <v>1013377</v>
      </c>
      <c r="J3999" s="1">
        <v>31.928999999999998</v>
      </c>
      <c r="K3999" s="1">
        <v>-103.6208</v>
      </c>
      <c r="L3999" s="1"/>
      <c r="M3999" s="1" t="s">
        <v>1485</v>
      </c>
      <c r="N3999" s="1" t="s">
        <v>9148</v>
      </c>
      <c r="O3999" s="1">
        <v>2022</v>
      </c>
      <c r="P3999" s="1">
        <v>79754</v>
      </c>
      <c r="Q3999" s="1" t="s">
        <v>26668</v>
      </c>
      <c r="R3999" s="1"/>
      <c r="S3999" s="1" t="s">
        <v>26545</v>
      </c>
      <c r="T3999" s="1" t="s">
        <v>6826</v>
      </c>
      <c r="U3999" s="1"/>
      <c r="V3999" s="1" t="s">
        <v>21412</v>
      </c>
      <c r="W3999" s="1" t="s">
        <v>6826</v>
      </c>
    </row>
    <row r="4000" spans="1:23" x14ac:dyDescent="0.25">
      <c r="A4000" s="1">
        <v>1013558</v>
      </c>
      <c r="B4000" s="5" t="str">
        <f>VLOOKUP(H4000,'FIPS Basin X-walk'!$A$2:$F$3224,6,FALSE)</f>
        <v>Permian Basin</v>
      </c>
      <c r="C4000" s="1" t="s">
        <v>21411</v>
      </c>
      <c r="D4000" s="1"/>
      <c r="E4000" s="1"/>
      <c r="F4000" s="1" t="s">
        <v>21407</v>
      </c>
      <c r="G4000" s="1" t="s">
        <v>21408</v>
      </c>
      <c r="H4000" s="1">
        <v>48301</v>
      </c>
      <c r="I4000" s="1">
        <v>1013558</v>
      </c>
      <c r="J4000" s="1">
        <v>31.786110999999998</v>
      </c>
      <c r="K4000" s="1">
        <v>-103.680555</v>
      </c>
      <c r="L4000" s="1"/>
      <c r="M4000" s="1" t="s">
        <v>1485</v>
      </c>
      <c r="N4000" s="1" t="s">
        <v>9148</v>
      </c>
      <c r="O4000" s="1">
        <v>2022</v>
      </c>
      <c r="P4000" s="1">
        <v>79754</v>
      </c>
      <c r="Q4000" s="1" t="s">
        <v>634</v>
      </c>
      <c r="R4000" s="1"/>
      <c r="S4000" s="1" t="s">
        <v>24399</v>
      </c>
      <c r="T4000" s="1" t="s">
        <v>6826</v>
      </c>
      <c r="U4000" s="1"/>
      <c r="V4000" s="1" t="s">
        <v>9103</v>
      </c>
      <c r="W4000" s="1" t="s">
        <v>6826</v>
      </c>
    </row>
    <row r="4001" spans="1:23" x14ac:dyDescent="0.25">
      <c r="A4001" s="1">
        <v>1013814</v>
      </c>
      <c r="B4001" s="5" t="str">
        <f>VLOOKUP(H4001,'FIPS Basin X-walk'!$A$2:$F$3224,6,FALSE)</f>
        <v>Permian Basin</v>
      </c>
      <c r="C4001" s="1"/>
      <c r="D4001" s="1"/>
      <c r="E4001" s="1"/>
      <c r="F4001" s="1" t="s">
        <v>21407</v>
      </c>
      <c r="G4001" s="1" t="s">
        <v>21408</v>
      </c>
      <c r="H4001" s="1">
        <v>48301</v>
      </c>
      <c r="I4001" s="1">
        <v>1013814</v>
      </c>
      <c r="J4001" s="1">
        <v>31.982053000000001</v>
      </c>
      <c r="K4001" s="1">
        <v>-103.704396</v>
      </c>
      <c r="L4001" s="1"/>
      <c r="M4001" s="1" t="s">
        <v>1485</v>
      </c>
      <c r="N4001" s="1" t="s">
        <v>9148</v>
      </c>
      <c r="O4001" s="1">
        <v>2022</v>
      </c>
      <c r="P4001" s="1">
        <v>79754</v>
      </c>
      <c r="Q4001" s="1" t="s">
        <v>1255</v>
      </c>
      <c r="R4001" s="1"/>
      <c r="S4001" s="1" t="s">
        <v>24399</v>
      </c>
      <c r="T4001" s="1" t="s">
        <v>6826</v>
      </c>
      <c r="U4001" s="1"/>
      <c r="V4001" s="1" t="s">
        <v>9136</v>
      </c>
      <c r="W4001" s="1" t="s">
        <v>6826</v>
      </c>
    </row>
    <row r="4002" spans="1:23" x14ac:dyDescent="0.25">
      <c r="A4002" s="1">
        <v>1013932</v>
      </c>
      <c r="B4002" s="5" t="str">
        <f>VLOOKUP(H4002,'FIPS Basin X-walk'!$A$2:$F$3224,6,FALSE)</f>
        <v>Permian Basin</v>
      </c>
      <c r="C4002" s="1" t="s">
        <v>21410</v>
      </c>
      <c r="D4002" s="1"/>
      <c r="E4002" s="1"/>
      <c r="F4002" s="1" t="s">
        <v>21407</v>
      </c>
      <c r="G4002" s="1" t="s">
        <v>21408</v>
      </c>
      <c r="H4002" s="1">
        <v>48301</v>
      </c>
      <c r="I4002" s="1">
        <v>1013932</v>
      </c>
      <c r="J4002" s="1">
        <v>31.775217999999999</v>
      </c>
      <c r="K4002" s="1">
        <v>-103.62256499999999</v>
      </c>
      <c r="L4002" s="1"/>
      <c r="M4002" s="1" t="s">
        <v>1485</v>
      </c>
      <c r="N4002" s="1" t="s">
        <v>9148</v>
      </c>
      <c r="O4002" s="1">
        <v>2022</v>
      </c>
      <c r="P4002" s="1">
        <v>79754</v>
      </c>
      <c r="Q4002" s="1" t="s">
        <v>634</v>
      </c>
      <c r="R4002" s="1"/>
      <c r="S4002" s="1" t="s">
        <v>24399</v>
      </c>
      <c r="T4002" s="1" t="s">
        <v>6826</v>
      </c>
      <c r="U4002" s="1"/>
      <c r="V4002" s="1" t="s">
        <v>9347</v>
      </c>
      <c r="W4002" s="1" t="s">
        <v>6826</v>
      </c>
    </row>
    <row r="4003" spans="1:23" x14ac:dyDescent="0.25">
      <c r="A4003" s="1">
        <v>1014640</v>
      </c>
      <c r="B4003" s="5" t="str">
        <f>VLOOKUP(H4003,'FIPS Basin X-walk'!$A$2:$F$3224,6,FALSE)</f>
        <v>Permian Basin</v>
      </c>
      <c r="C4003" s="1"/>
      <c r="D4003" s="1"/>
      <c r="E4003" s="1"/>
      <c r="F4003" s="1" t="s">
        <v>21407</v>
      </c>
      <c r="G4003" s="1" t="s">
        <v>21408</v>
      </c>
      <c r="H4003" s="1">
        <v>48301</v>
      </c>
      <c r="I4003" s="1">
        <v>1014640</v>
      </c>
      <c r="J4003" s="1">
        <v>31.766295</v>
      </c>
      <c r="K4003" s="1">
        <v>-103.743808</v>
      </c>
      <c r="L4003" s="1"/>
      <c r="M4003" s="1" t="s">
        <v>1485</v>
      </c>
      <c r="N4003" s="1" t="s">
        <v>9148</v>
      </c>
      <c r="O4003" s="1">
        <v>2022</v>
      </c>
      <c r="P4003" s="1">
        <v>79754</v>
      </c>
      <c r="Q4003" s="1" t="s">
        <v>27345</v>
      </c>
      <c r="R4003" s="1"/>
      <c r="S4003" s="1" t="s">
        <v>24489</v>
      </c>
      <c r="T4003" s="1" t="s">
        <v>6826</v>
      </c>
      <c r="U4003" s="1"/>
      <c r="V4003" s="1" t="s">
        <v>27346</v>
      </c>
      <c r="W4003" s="1" t="s">
        <v>6826</v>
      </c>
    </row>
    <row r="4004" spans="1:23" x14ac:dyDescent="0.25">
      <c r="A4004" s="1">
        <v>1014335</v>
      </c>
      <c r="B4004" s="5" t="str">
        <f>VLOOKUP(H4004,'FIPS Basin X-walk'!$A$2:$F$3224,6,FALSE)</f>
        <v>Permian Basin</v>
      </c>
      <c r="C4004" s="1" t="s">
        <v>27013</v>
      </c>
      <c r="D4004" s="1"/>
      <c r="E4004" s="1"/>
      <c r="F4004" s="1" t="s">
        <v>20581</v>
      </c>
      <c r="G4004" s="1" t="s">
        <v>21408</v>
      </c>
      <c r="H4004" s="1">
        <v>48301</v>
      </c>
      <c r="I4004" s="1">
        <v>1014335</v>
      </c>
      <c r="J4004" s="1">
        <v>31.881547000000001</v>
      </c>
      <c r="K4004" s="1">
        <v>-103.81258800000001</v>
      </c>
      <c r="L4004" s="1"/>
      <c r="M4004" s="1" t="s">
        <v>1485</v>
      </c>
      <c r="N4004" s="1" t="s">
        <v>9148</v>
      </c>
      <c r="O4004" s="1">
        <v>2022</v>
      </c>
      <c r="P4004" s="1">
        <v>79770</v>
      </c>
      <c r="Q4004" s="1" t="s">
        <v>24298</v>
      </c>
      <c r="R4004" s="1"/>
      <c r="S4004" s="1" t="s">
        <v>24399</v>
      </c>
      <c r="T4004" s="1" t="s">
        <v>6826</v>
      </c>
      <c r="U4004" s="1"/>
      <c r="V4004" s="1" t="s">
        <v>20645</v>
      </c>
      <c r="W4004" s="1" t="s">
        <v>6826</v>
      </c>
    </row>
    <row r="4005" spans="1:23" x14ac:dyDescent="0.25">
      <c r="A4005" s="1">
        <v>1001136</v>
      </c>
      <c r="B4005" s="5" t="str">
        <f>VLOOKUP(H4005,'FIPS Basin X-walk'!$A$2:$F$3224,6,FALSE)</f>
        <v>Mid-Gulf Coast Basin</v>
      </c>
      <c r="C4005" s="1" t="s">
        <v>7061</v>
      </c>
      <c r="D4005" s="1"/>
      <c r="E4005" s="1"/>
      <c r="F4005" s="1" t="s">
        <v>7062</v>
      </c>
      <c r="G4005" s="1" t="s">
        <v>2033</v>
      </c>
      <c r="H4005" s="1">
        <v>1085</v>
      </c>
      <c r="I4005" s="1">
        <v>1001136</v>
      </c>
      <c r="J4005" s="1">
        <v>32.310200000000002</v>
      </c>
      <c r="K4005" s="1">
        <v>-86.524199999999993</v>
      </c>
      <c r="L4005" s="1"/>
      <c r="M4005" s="1" t="s">
        <v>1482</v>
      </c>
      <c r="N4005" s="1" t="s">
        <v>6824</v>
      </c>
      <c r="O4005" s="1">
        <v>2022</v>
      </c>
      <c r="P4005" s="1">
        <v>36752</v>
      </c>
      <c r="Q4005" s="1" t="s">
        <v>7063</v>
      </c>
      <c r="R4005" s="1"/>
      <c r="S4005" s="1" t="s">
        <v>24414</v>
      </c>
      <c r="T4005" s="1" t="s">
        <v>6828</v>
      </c>
      <c r="U4005" s="1"/>
      <c r="V4005" s="1" t="s">
        <v>7064</v>
      </c>
      <c r="W4005" s="1" t="s">
        <v>6828</v>
      </c>
    </row>
    <row r="4006" spans="1:23" x14ac:dyDescent="0.25">
      <c r="A4006" s="1">
        <v>1001357</v>
      </c>
      <c r="B4006" s="5" t="str">
        <f>VLOOKUP(H4006,'FIPS Basin X-walk'!$A$2:$F$3224,6,FALSE)</f>
        <v>Black Warrior Basin</v>
      </c>
      <c r="C4006" s="1" t="s">
        <v>15322</v>
      </c>
      <c r="D4006" s="1"/>
      <c r="E4006" s="1"/>
      <c r="F4006" s="1" t="s">
        <v>15323</v>
      </c>
      <c r="G4006" s="1" t="s">
        <v>2033</v>
      </c>
      <c r="H4006" s="1">
        <v>28087</v>
      </c>
      <c r="I4006" s="1">
        <v>1001357</v>
      </c>
      <c r="J4006" s="1">
        <v>33.6464</v>
      </c>
      <c r="K4006" s="1">
        <v>-88.271699999999996</v>
      </c>
      <c r="L4006" s="1"/>
      <c r="M4006" s="1" t="s">
        <v>1523</v>
      </c>
      <c r="N4006" s="1" t="s">
        <v>15181</v>
      </c>
      <c r="O4006" s="1">
        <v>2022</v>
      </c>
      <c r="P4006" s="1">
        <v>39766</v>
      </c>
      <c r="Q4006" s="1" t="s">
        <v>2034</v>
      </c>
      <c r="R4006" s="1"/>
      <c r="S4006" s="1" t="s">
        <v>24355</v>
      </c>
      <c r="T4006" s="1" t="s">
        <v>6826</v>
      </c>
      <c r="U4006" s="1"/>
      <c r="V4006" s="1" t="s">
        <v>24409</v>
      </c>
      <c r="W4006" s="1" t="s">
        <v>6828</v>
      </c>
    </row>
    <row r="4007" spans="1:23" x14ac:dyDescent="0.25">
      <c r="A4007" s="1">
        <v>1004616</v>
      </c>
      <c r="B4007" s="5" t="str">
        <f>VLOOKUP(H4007,'FIPS Basin X-walk'!$A$2:$F$3224,6,FALSE)</f>
        <v>Black Warrior Basin</v>
      </c>
      <c r="C4007" s="1" t="s">
        <v>15325</v>
      </c>
      <c r="D4007" s="1"/>
      <c r="E4007" s="1" t="s">
        <v>6828</v>
      </c>
      <c r="F4007" s="1" t="s">
        <v>1545</v>
      </c>
      <c r="G4007" s="1" t="s">
        <v>10433</v>
      </c>
      <c r="H4007" s="1">
        <v>28087</v>
      </c>
      <c r="I4007" s="1">
        <v>1004616</v>
      </c>
      <c r="J4007" s="1">
        <v>33.445278000000002</v>
      </c>
      <c r="K4007" s="1">
        <v>-88.582778000000005</v>
      </c>
      <c r="L4007" s="1"/>
      <c r="M4007" s="1" t="s">
        <v>1523</v>
      </c>
      <c r="N4007" s="1" t="s">
        <v>15181</v>
      </c>
      <c r="O4007" s="1">
        <v>2022</v>
      </c>
      <c r="P4007" s="1">
        <v>39703</v>
      </c>
      <c r="Q4007" s="1" t="s">
        <v>25352</v>
      </c>
      <c r="R4007" s="1"/>
      <c r="S4007" s="1" t="s">
        <v>24372</v>
      </c>
      <c r="T4007" s="1" t="s">
        <v>6826</v>
      </c>
      <c r="U4007" s="1"/>
      <c r="V4007" s="1" t="s">
        <v>11466</v>
      </c>
      <c r="W4007" s="1" t="s">
        <v>6826</v>
      </c>
    </row>
    <row r="4008" spans="1:23" x14ac:dyDescent="0.25">
      <c r="A4008" s="1">
        <v>1006703</v>
      </c>
      <c r="B4008" s="5" t="str">
        <f>VLOOKUP(H4008,'FIPS Basin X-walk'!$A$2:$F$3224,6,FALSE)</f>
        <v>Black Warrior Basin</v>
      </c>
      <c r="C4008" s="1" t="s">
        <v>15320</v>
      </c>
      <c r="D4008" s="1"/>
      <c r="E4008" s="1"/>
      <c r="F4008" s="1" t="s">
        <v>10475</v>
      </c>
      <c r="G4008" s="1" t="s">
        <v>10433</v>
      </c>
      <c r="H4008" s="1">
        <v>28087</v>
      </c>
      <c r="I4008" s="1">
        <v>1006703</v>
      </c>
      <c r="J4008" s="1">
        <v>33.360815000000002</v>
      </c>
      <c r="K4008" s="1">
        <v>-88.458045999999996</v>
      </c>
      <c r="L4008" s="1"/>
      <c r="M4008" s="1" t="s">
        <v>1523</v>
      </c>
      <c r="N4008" s="1" t="s">
        <v>15181</v>
      </c>
      <c r="O4008" s="1">
        <v>2022</v>
      </c>
      <c r="P4008" s="1">
        <v>39701</v>
      </c>
      <c r="Q4008" s="1" t="s">
        <v>15321</v>
      </c>
      <c r="R4008" s="1"/>
      <c r="S4008" s="1" t="s">
        <v>24436</v>
      </c>
      <c r="T4008" s="1" t="s">
        <v>6828</v>
      </c>
      <c r="U4008" s="1"/>
      <c r="V4008" s="1" t="s">
        <v>6836</v>
      </c>
      <c r="W4008" s="1" t="s">
        <v>6826</v>
      </c>
    </row>
    <row r="4009" spans="1:23" x14ac:dyDescent="0.25">
      <c r="A4009" s="1">
        <v>1007767</v>
      </c>
      <c r="B4009" s="5" t="str">
        <f>VLOOKUP(H4009,'FIPS Basin X-walk'!$A$2:$F$3224,6,FALSE)</f>
        <v>Black Warrior Basin</v>
      </c>
      <c r="C4009" s="1" t="s">
        <v>15317</v>
      </c>
      <c r="D4009" s="1"/>
      <c r="E4009" s="1"/>
      <c r="F4009" s="1" t="s">
        <v>10475</v>
      </c>
      <c r="G4009" s="1" t="s">
        <v>10433</v>
      </c>
      <c r="H4009" s="1">
        <v>28087</v>
      </c>
      <c r="I4009" s="1">
        <v>1007767</v>
      </c>
      <c r="J4009" s="1">
        <v>33.423653000000002</v>
      </c>
      <c r="K4009" s="1">
        <v>-88.395103000000006</v>
      </c>
      <c r="L4009" s="1"/>
      <c r="M4009" s="1" t="s">
        <v>1523</v>
      </c>
      <c r="N4009" s="1" t="s">
        <v>15181</v>
      </c>
      <c r="O4009" s="1">
        <v>2022</v>
      </c>
      <c r="P4009" s="1">
        <v>39702</v>
      </c>
      <c r="Q4009" s="1" t="s">
        <v>15318</v>
      </c>
      <c r="R4009" s="1"/>
      <c r="S4009" s="1" t="s">
        <v>24449</v>
      </c>
      <c r="T4009" s="1" t="s">
        <v>6826</v>
      </c>
      <c r="U4009" s="1"/>
      <c r="V4009" s="1" t="s">
        <v>15319</v>
      </c>
      <c r="W4009" s="1" t="s">
        <v>6826</v>
      </c>
    </row>
    <row r="4010" spans="1:23" x14ac:dyDescent="0.25">
      <c r="A4010" s="1">
        <v>1009205</v>
      </c>
      <c r="B4010" s="5" t="str">
        <f>VLOOKUP(H4010,'FIPS Basin X-walk'!$A$2:$F$3224,6,FALSE)</f>
        <v>Black Warrior Basin</v>
      </c>
      <c r="C4010" s="1" t="s">
        <v>15324</v>
      </c>
      <c r="D4010" s="1"/>
      <c r="E4010" s="1"/>
      <c r="F4010" s="1" t="s">
        <v>1545</v>
      </c>
      <c r="G4010" s="1" t="s">
        <v>10433</v>
      </c>
      <c r="H4010" s="1">
        <v>28087</v>
      </c>
      <c r="I4010" s="1">
        <v>1009205</v>
      </c>
      <c r="J4010" s="1">
        <v>33.448749999999997</v>
      </c>
      <c r="K4010" s="1">
        <v>-88.358999999999995</v>
      </c>
      <c r="L4010" s="1"/>
      <c r="M4010" s="1" t="s">
        <v>1523</v>
      </c>
      <c r="N4010" s="1" t="s">
        <v>15181</v>
      </c>
      <c r="O4010" s="1">
        <v>2022</v>
      </c>
      <c r="P4010" s="1">
        <v>39702</v>
      </c>
      <c r="Q4010" s="1" t="s">
        <v>24090</v>
      </c>
      <c r="R4010" s="1"/>
      <c r="S4010" s="1" t="s">
        <v>24435</v>
      </c>
      <c r="T4010" s="1" t="s">
        <v>6826</v>
      </c>
      <c r="U4010" s="1"/>
      <c r="V4010" s="1" t="s">
        <v>7090</v>
      </c>
      <c r="W4010" s="1" t="s">
        <v>6826</v>
      </c>
    </row>
    <row r="4011" spans="1:23" x14ac:dyDescent="0.25">
      <c r="A4011" s="1">
        <v>1001636</v>
      </c>
      <c r="B4011" s="5" t="str">
        <f>VLOOKUP(H4011,'FIPS Basin X-walk'!$A$2:$F$3224,6,FALSE)</f>
        <v>S.GA Sedimentary Prov</v>
      </c>
      <c r="C4011" s="1" t="s">
        <v>10436</v>
      </c>
      <c r="D4011" s="1"/>
      <c r="E4011" s="1"/>
      <c r="F4011" s="1" t="s">
        <v>10437</v>
      </c>
      <c r="G4011" s="1" t="s">
        <v>10433</v>
      </c>
      <c r="H4011" s="1">
        <v>13185</v>
      </c>
      <c r="I4011" s="1">
        <v>1001636</v>
      </c>
      <c r="J4011" s="1">
        <v>30.814250000000001</v>
      </c>
      <c r="K4011" s="1">
        <v>-83.359809999999996</v>
      </c>
      <c r="L4011" s="1"/>
      <c r="M4011" s="1" t="s">
        <v>1546</v>
      </c>
      <c r="N4011" s="1" t="s">
        <v>10124</v>
      </c>
      <c r="O4011" s="1">
        <v>2022</v>
      </c>
      <c r="P4011" s="1">
        <v>31601</v>
      </c>
      <c r="Q4011" s="1" t="s">
        <v>10438</v>
      </c>
      <c r="R4011" s="1"/>
      <c r="S4011" s="1" t="s">
        <v>24358</v>
      </c>
      <c r="T4011" s="1" t="s">
        <v>6826</v>
      </c>
      <c r="U4011" s="1"/>
      <c r="V4011" s="1" t="s">
        <v>6878</v>
      </c>
      <c r="W4011" s="1" t="s">
        <v>6826</v>
      </c>
    </row>
    <row r="4012" spans="1:23" x14ac:dyDescent="0.25">
      <c r="A4012" s="1">
        <v>1003280</v>
      </c>
      <c r="B4012" s="5" t="str">
        <f>VLOOKUP(H4012,'FIPS Basin X-walk'!$A$2:$F$3224,6,FALSE)</f>
        <v>S.GA Sedimentary Prov</v>
      </c>
      <c r="C4012" s="1" t="s">
        <v>10439</v>
      </c>
      <c r="D4012" s="1"/>
      <c r="E4012" s="1"/>
      <c r="F4012" s="1" t="s">
        <v>10437</v>
      </c>
      <c r="G4012" s="1" t="s">
        <v>10433</v>
      </c>
      <c r="H4012" s="1">
        <v>13185</v>
      </c>
      <c r="I4012" s="1">
        <v>1003280</v>
      </c>
      <c r="J4012" s="1">
        <v>30.694900000000001</v>
      </c>
      <c r="K4012" s="1">
        <v>-83.304419999999993</v>
      </c>
      <c r="L4012" s="1"/>
      <c r="M4012" s="1" t="s">
        <v>1546</v>
      </c>
      <c r="N4012" s="1" t="s">
        <v>10124</v>
      </c>
      <c r="O4012" s="1">
        <v>2022</v>
      </c>
      <c r="P4012" s="1">
        <v>31601</v>
      </c>
      <c r="Q4012" s="1" t="s">
        <v>10440</v>
      </c>
      <c r="R4012" s="1"/>
      <c r="S4012" s="1" t="s">
        <v>24385</v>
      </c>
      <c r="T4012" s="1" t="s">
        <v>6828</v>
      </c>
      <c r="U4012" s="1"/>
      <c r="V4012" s="1" t="s">
        <v>6896</v>
      </c>
      <c r="W4012" s="1" t="s">
        <v>6826</v>
      </c>
    </row>
    <row r="4013" spans="1:23" x14ac:dyDescent="0.25">
      <c r="A4013" s="1">
        <v>1011961</v>
      </c>
      <c r="B4013" s="5" t="str">
        <f>VLOOKUP(H4013,'FIPS Basin X-walk'!$A$2:$F$3224,6,FALSE)</f>
        <v>S.GA Sedimentary Prov</v>
      </c>
      <c r="C4013" s="1" t="s">
        <v>10431</v>
      </c>
      <c r="D4013" s="1"/>
      <c r="E4013" s="1"/>
      <c r="F4013" s="1" t="s">
        <v>10432</v>
      </c>
      <c r="G4013" s="1" t="s">
        <v>10433</v>
      </c>
      <c r="H4013" s="1">
        <v>13185</v>
      </c>
      <c r="I4013" s="1">
        <v>1011961</v>
      </c>
      <c r="J4013" s="1">
        <v>30.8325</v>
      </c>
      <c r="K4013" s="1">
        <v>-83.248056000000005</v>
      </c>
      <c r="L4013" s="1" t="s">
        <v>26424</v>
      </c>
      <c r="M4013" s="1" t="s">
        <v>1546</v>
      </c>
      <c r="N4013" s="1" t="s">
        <v>10124</v>
      </c>
      <c r="O4013" s="1">
        <v>2022</v>
      </c>
      <c r="P4013" s="1">
        <v>31601</v>
      </c>
      <c r="Q4013" s="1" t="s">
        <v>10434</v>
      </c>
      <c r="R4013" s="1"/>
      <c r="S4013" s="1" t="s">
        <v>24377</v>
      </c>
      <c r="T4013" s="1" t="s">
        <v>6826</v>
      </c>
      <c r="U4013" s="1"/>
      <c r="V4013" s="1" t="s">
        <v>10435</v>
      </c>
      <c r="W4013" s="1" t="s">
        <v>6826</v>
      </c>
    </row>
    <row r="4014" spans="1:23" x14ac:dyDescent="0.25">
      <c r="A4014" s="1">
        <v>1000395</v>
      </c>
      <c r="B4014" s="5" t="str">
        <f>VLOOKUP(H4014,'FIPS Basin X-walk'!$A$2:$F$3224,6,FALSE)</f>
        <v>Permian Basin</v>
      </c>
      <c r="C4014" s="1" t="s">
        <v>21433</v>
      </c>
      <c r="D4014" s="1"/>
      <c r="E4014" s="1"/>
      <c r="F4014" s="1" t="s">
        <v>21421</v>
      </c>
      <c r="G4014" s="1" t="s">
        <v>1766</v>
      </c>
      <c r="H4014" s="1">
        <v>48303</v>
      </c>
      <c r="I4014" s="1">
        <v>1000395</v>
      </c>
      <c r="J4014" s="1">
        <v>33.603900000000003</v>
      </c>
      <c r="K4014" s="1">
        <v>-101.8408</v>
      </c>
      <c r="L4014" s="1"/>
      <c r="M4014" s="1" t="s">
        <v>1485</v>
      </c>
      <c r="N4014" s="1" t="s">
        <v>9148</v>
      </c>
      <c r="O4014" s="1">
        <v>2022</v>
      </c>
      <c r="P4014" s="1">
        <v>79401</v>
      </c>
      <c r="Q4014" s="1" t="s">
        <v>21434</v>
      </c>
      <c r="R4014" s="1"/>
      <c r="S4014" s="1" t="s">
        <v>24355</v>
      </c>
      <c r="T4014" s="1" t="s">
        <v>6826</v>
      </c>
      <c r="U4014" s="1"/>
      <c r="V4014" s="1" t="s">
        <v>24505</v>
      </c>
      <c r="W4014" s="1" t="s">
        <v>6828</v>
      </c>
    </row>
    <row r="4015" spans="1:23" x14ac:dyDescent="0.25">
      <c r="A4015" s="1">
        <v>1000937</v>
      </c>
      <c r="B4015" s="5" t="str">
        <f>VLOOKUP(H4015,'FIPS Basin X-walk'!$A$2:$F$3224,6,FALSE)</f>
        <v>Permian Basin</v>
      </c>
      <c r="C4015" s="1" t="s">
        <v>21428</v>
      </c>
      <c r="D4015" s="1"/>
      <c r="E4015" s="1"/>
      <c r="F4015" s="1" t="s">
        <v>21421</v>
      </c>
      <c r="G4015" s="1" t="s">
        <v>1766</v>
      </c>
      <c r="H4015" s="1">
        <v>48303</v>
      </c>
      <c r="I4015" s="1">
        <v>1000937</v>
      </c>
      <c r="J4015" s="1">
        <v>33.523899999999998</v>
      </c>
      <c r="K4015" s="1">
        <v>-101.7392</v>
      </c>
      <c r="L4015" s="1"/>
      <c r="M4015" s="1" t="s">
        <v>1485</v>
      </c>
      <c r="N4015" s="1" t="s">
        <v>9148</v>
      </c>
      <c r="O4015" s="1">
        <v>2022</v>
      </c>
      <c r="P4015" s="1">
        <v>79408</v>
      </c>
      <c r="Q4015" s="1" t="s">
        <v>21429</v>
      </c>
      <c r="R4015" s="1"/>
      <c r="S4015" s="1" t="s">
        <v>24355</v>
      </c>
      <c r="T4015" s="1" t="s">
        <v>6826</v>
      </c>
      <c r="U4015" s="1"/>
      <c r="V4015" s="1" t="s">
        <v>9094</v>
      </c>
      <c r="W4015" s="1" t="s">
        <v>6828</v>
      </c>
    </row>
    <row r="4016" spans="1:23" x14ac:dyDescent="0.25">
      <c r="A4016" s="1">
        <v>1000955</v>
      </c>
      <c r="B4016" s="5" t="str">
        <f>VLOOKUP(H4016,'FIPS Basin X-walk'!$A$2:$F$3224,6,FALSE)</f>
        <v>Permian Basin</v>
      </c>
      <c r="C4016" s="1" t="s">
        <v>21420</v>
      </c>
      <c r="D4016" s="1"/>
      <c r="E4016" s="1" t="s">
        <v>6828</v>
      </c>
      <c r="F4016" s="1" t="s">
        <v>21421</v>
      </c>
      <c r="G4016" s="1" t="s">
        <v>1766</v>
      </c>
      <c r="H4016" s="1">
        <v>48303</v>
      </c>
      <c r="I4016" s="1">
        <v>1000955</v>
      </c>
      <c r="J4016" s="1">
        <v>33.521099999999997</v>
      </c>
      <c r="K4016" s="1">
        <v>-101.7906</v>
      </c>
      <c r="L4016" s="1"/>
      <c r="M4016" s="1" t="s">
        <v>1485</v>
      </c>
      <c r="N4016" s="1" t="s">
        <v>9148</v>
      </c>
      <c r="O4016" s="1">
        <v>2022</v>
      </c>
      <c r="P4016" s="1">
        <v>79404</v>
      </c>
      <c r="Q4016" s="1" t="s">
        <v>21422</v>
      </c>
      <c r="R4016" s="1"/>
      <c r="S4016" s="1" t="s">
        <v>24355</v>
      </c>
      <c r="T4016" s="1" t="s">
        <v>6826</v>
      </c>
      <c r="U4016" s="1"/>
      <c r="V4016" s="1" t="s">
        <v>24505</v>
      </c>
      <c r="W4016" s="1" t="s">
        <v>6828</v>
      </c>
    </row>
    <row r="4017" spans="1:23" x14ac:dyDescent="0.25">
      <c r="A4017" s="1">
        <v>1004040</v>
      </c>
      <c r="B4017" s="5" t="str">
        <f>VLOOKUP(H4017,'FIPS Basin X-walk'!$A$2:$F$3224,6,FALSE)</f>
        <v>Permian Basin</v>
      </c>
      <c r="C4017" s="1" t="s">
        <v>25209</v>
      </c>
      <c r="D4017" s="1"/>
      <c r="E4017" s="1"/>
      <c r="F4017" s="1" t="s">
        <v>1766</v>
      </c>
      <c r="G4017" s="1" t="s">
        <v>21414</v>
      </c>
      <c r="H4017" s="1">
        <v>48303</v>
      </c>
      <c r="I4017" s="1">
        <v>1004040</v>
      </c>
      <c r="J4017" s="1">
        <v>33.592230000000001</v>
      </c>
      <c r="K4017" s="1">
        <v>-101.880084</v>
      </c>
      <c r="L4017" s="1"/>
      <c r="M4017" s="1" t="s">
        <v>1485</v>
      </c>
      <c r="N4017" s="1" t="s">
        <v>9148</v>
      </c>
      <c r="O4017" s="1">
        <v>2022</v>
      </c>
      <c r="P4017" s="1">
        <v>79409</v>
      </c>
      <c r="Q4017" s="1" t="s">
        <v>21430</v>
      </c>
      <c r="R4017" s="1"/>
      <c r="S4017" s="1" t="s">
        <v>24379</v>
      </c>
      <c r="T4017" s="1" t="s">
        <v>6826</v>
      </c>
      <c r="U4017" s="1"/>
      <c r="V4017" s="1" t="s">
        <v>21431</v>
      </c>
      <c r="W4017" s="1" t="s">
        <v>6826</v>
      </c>
    </row>
    <row r="4018" spans="1:23" x14ac:dyDescent="0.25">
      <c r="A4018" s="1">
        <v>1005207</v>
      </c>
      <c r="B4018" s="5" t="str">
        <f>VLOOKUP(H4018,'FIPS Basin X-walk'!$A$2:$F$3224,6,FALSE)</f>
        <v>Permian Basin</v>
      </c>
      <c r="C4018" s="1" t="s">
        <v>21423</v>
      </c>
      <c r="D4018" s="1"/>
      <c r="E4018" s="1"/>
      <c r="F4018" s="1" t="s">
        <v>21421</v>
      </c>
      <c r="G4018" s="1" t="s">
        <v>21414</v>
      </c>
      <c r="H4018" s="1">
        <v>48303</v>
      </c>
      <c r="I4018" s="1">
        <v>1005207</v>
      </c>
      <c r="J4018" s="1">
        <v>33.567239000000001</v>
      </c>
      <c r="K4018" s="1">
        <v>-101.83557999999999</v>
      </c>
      <c r="L4018" s="1"/>
      <c r="M4018" s="1" t="s">
        <v>1485</v>
      </c>
      <c r="N4018" s="1" t="s">
        <v>9148</v>
      </c>
      <c r="O4018" s="1">
        <v>2022</v>
      </c>
      <c r="P4018" s="1">
        <v>79404</v>
      </c>
      <c r="Q4018" s="1" t="s">
        <v>21424</v>
      </c>
      <c r="R4018" s="1"/>
      <c r="S4018" s="1" t="s">
        <v>24377</v>
      </c>
      <c r="T4018" s="1" t="s">
        <v>6826</v>
      </c>
      <c r="U4018" s="1"/>
      <c r="V4018" s="1" t="s">
        <v>21425</v>
      </c>
      <c r="W4018" s="1" t="s">
        <v>6826</v>
      </c>
    </row>
    <row r="4019" spans="1:23" x14ac:dyDescent="0.25">
      <c r="A4019" s="1">
        <v>1005482</v>
      </c>
      <c r="B4019" s="5" t="str">
        <f>VLOOKUP(H4019,'FIPS Basin X-walk'!$A$2:$F$3224,6,FALSE)</f>
        <v>Permian Basin</v>
      </c>
      <c r="C4019" s="1" t="s">
        <v>21426</v>
      </c>
      <c r="D4019" s="1"/>
      <c r="E4019" s="1"/>
      <c r="F4019" s="1" t="s">
        <v>1766</v>
      </c>
      <c r="G4019" s="1" t="s">
        <v>21414</v>
      </c>
      <c r="H4019" s="1">
        <v>48303</v>
      </c>
      <c r="I4019" s="1">
        <v>1005482</v>
      </c>
      <c r="J4019" s="1">
        <v>33.655501000000001</v>
      </c>
      <c r="K4019" s="1">
        <v>-101.775171</v>
      </c>
      <c r="L4019" s="1"/>
      <c r="M4019" s="1" t="s">
        <v>1485</v>
      </c>
      <c r="N4019" s="1" t="s">
        <v>9148</v>
      </c>
      <c r="O4019" s="1">
        <v>2022</v>
      </c>
      <c r="P4019" s="1">
        <v>79403</v>
      </c>
      <c r="Q4019" s="1" t="s">
        <v>21427</v>
      </c>
      <c r="R4019" s="1"/>
      <c r="S4019" s="1" t="s">
        <v>24358</v>
      </c>
      <c r="T4019" s="1" t="s">
        <v>6826</v>
      </c>
      <c r="U4019" s="1"/>
      <c r="V4019" s="1" t="s">
        <v>21419</v>
      </c>
      <c r="W4019" s="1" t="s">
        <v>6826</v>
      </c>
    </row>
    <row r="4020" spans="1:23" x14ac:dyDescent="0.25">
      <c r="A4020" s="1">
        <v>1006602</v>
      </c>
      <c r="B4020" s="5" t="str">
        <f>VLOOKUP(H4020,'FIPS Basin X-walk'!$A$2:$F$3224,6,FALSE)</f>
        <v>Permian Basin</v>
      </c>
      <c r="C4020" s="1"/>
      <c r="D4020" s="1"/>
      <c r="E4020" s="1"/>
      <c r="F4020" s="1" t="s">
        <v>21421</v>
      </c>
      <c r="G4020" s="1" t="s">
        <v>21414</v>
      </c>
      <c r="H4020" s="1">
        <v>48303</v>
      </c>
      <c r="I4020" s="1">
        <v>1006602</v>
      </c>
      <c r="J4020" s="1">
        <v>33.585138999999998</v>
      </c>
      <c r="K4020" s="1">
        <v>-101.88625</v>
      </c>
      <c r="L4020" s="1"/>
      <c r="M4020" s="1" t="s">
        <v>1485</v>
      </c>
      <c r="N4020" s="1" t="s">
        <v>9148</v>
      </c>
      <c r="O4020" s="1">
        <v>2022</v>
      </c>
      <c r="P4020" s="1">
        <v>79409</v>
      </c>
      <c r="Q4020" s="1" t="s">
        <v>21432</v>
      </c>
      <c r="R4020" s="1"/>
      <c r="S4020" s="1" t="s">
        <v>24355</v>
      </c>
      <c r="T4020" s="1" t="s">
        <v>6826</v>
      </c>
      <c r="U4020" s="1"/>
      <c r="V4020" s="1" t="s">
        <v>24505</v>
      </c>
      <c r="W4020" s="1" t="s">
        <v>6828</v>
      </c>
    </row>
    <row r="4021" spans="1:23" x14ac:dyDescent="0.25">
      <c r="A4021" s="1">
        <v>1009738</v>
      </c>
      <c r="B4021" s="5" t="str">
        <f>VLOOKUP(H4021,'FIPS Basin X-walk'!$A$2:$F$3224,6,FALSE)</f>
        <v>Permian Basin</v>
      </c>
      <c r="C4021" s="1" t="s">
        <v>21413</v>
      </c>
      <c r="D4021" s="1"/>
      <c r="E4021" s="1"/>
      <c r="F4021" s="1" t="s">
        <v>1766</v>
      </c>
      <c r="G4021" s="1" t="s">
        <v>21414</v>
      </c>
      <c r="H4021" s="1">
        <v>48303</v>
      </c>
      <c r="I4021" s="1">
        <v>1009738</v>
      </c>
      <c r="J4021" s="1">
        <v>33.629443999999999</v>
      </c>
      <c r="K4021" s="1">
        <v>-101.870834</v>
      </c>
      <c r="L4021" s="1"/>
      <c r="M4021" s="1" t="s">
        <v>1485</v>
      </c>
      <c r="N4021" s="1" t="s">
        <v>9148</v>
      </c>
      <c r="O4021" s="1">
        <v>2022</v>
      </c>
      <c r="P4021" s="1">
        <v>79415</v>
      </c>
      <c r="Q4021" s="1" t="s">
        <v>21415</v>
      </c>
      <c r="R4021" s="1"/>
      <c r="S4021" s="1" t="s">
        <v>24486</v>
      </c>
      <c r="T4021" s="1" t="s">
        <v>6826</v>
      </c>
      <c r="U4021" s="1"/>
      <c r="V4021" s="1" t="s">
        <v>21416</v>
      </c>
      <c r="W4021" s="1" t="s">
        <v>6826</v>
      </c>
    </row>
    <row r="4022" spans="1:23" x14ac:dyDescent="0.25">
      <c r="A4022" s="1">
        <v>1006078</v>
      </c>
      <c r="B4022" s="5" t="str">
        <f>VLOOKUP(H4022,'FIPS Basin X-walk'!$A$2:$F$3224,6,FALSE)</f>
        <v>Michigan Basin</v>
      </c>
      <c r="C4022" s="1" t="s">
        <v>25666</v>
      </c>
      <c r="D4022" s="1"/>
      <c r="E4022" s="1"/>
      <c r="F4022" s="1" t="s">
        <v>18017</v>
      </c>
      <c r="G4022" s="1" t="s">
        <v>2066</v>
      </c>
      <c r="H4022" s="1">
        <v>39095</v>
      </c>
      <c r="I4022" s="1">
        <v>1006078</v>
      </c>
      <c r="J4022" s="1">
        <v>41.678600000000003</v>
      </c>
      <c r="K4022" s="1">
        <v>-83.453900000000004</v>
      </c>
      <c r="L4022" s="1"/>
      <c r="M4022" s="1" t="s">
        <v>1542</v>
      </c>
      <c r="N4022" s="1" t="s">
        <v>17708</v>
      </c>
      <c r="O4022" s="1">
        <v>2022</v>
      </c>
      <c r="P4022" s="1">
        <v>43616</v>
      </c>
      <c r="Q4022" s="1" t="s">
        <v>25667</v>
      </c>
      <c r="R4022" s="1"/>
      <c r="S4022" s="1" t="s">
        <v>24369</v>
      </c>
      <c r="T4022" s="1" t="s">
        <v>6826</v>
      </c>
      <c r="U4022" s="1"/>
      <c r="V4022" s="1" t="s">
        <v>25668</v>
      </c>
      <c r="W4022" s="1" t="s">
        <v>6826</v>
      </c>
    </row>
    <row r="4023" spans="1:23" x14ac:dyDescent="0.25">
      <c r="A4023" s="1">
        <v>1007242</v>
      </c>
      <c r="B4023" s="5" t="str">
        <f>VLOOKUP(H4023,'FIPS Basin X-walk'!$A$2:$F$3224,6,FALSE)</f>
        <v>Michigan Basin</v>
      </c>
      <c r="C4023" s="1" t="s">
        <v>18034</v>
      </c>
      <c r="D4023" s="1"/>
      <c r="E4023" s="1" t="s">
        <v>6828</v>
      </c>
      <c r="F4023" s="1" t="s">
        <v>18017</v>
      </c>
      <c r="G4023" s="1" t="s">
        <v>2066</v>
      </c>
      <c r="H4023" s="1">
        <v>39095</v>
      </c>
      <c r="I4023" s="1">
        <v>1007242</v>
      </c>
      <c r="J4023" s="1">
        <v>41.692500000000003</v>
      </c>
      <c r="K4023" s="1">
        <v>-83.4375</v>
      </c>
      <c r="L4023" s="1"/>
      <c r="M4023" s="1" t="s">
        <v>1542</v>
      </c>
      <c r="N4023" s="1" t="s">
        <v>17708</v>
      </c>
      <c r="O4023" s="1">
        <v>2022</v>
      </c>
      <c r="P4023" s="1">
        <v>43616</v>
      </c>
      <c r="Q4023" s="1" t="s">
        <v>18035</v>
      </c>
      <c r="R4023" s="1"/>
      <c r="S4023" s="1" t="s">
        <v>24355</v>
      </c>
      <c r="T4023" s="1" t="s">
        <v>6828</v>
      </c>
      <c r="U4023" s="1"/>
      <c r="V4023" s="1" t="s">
        <v>18036</v>
      </c>
      <c r="W4023" s="1" t="s">
        <v>6828</v>
      </c>
    </row>
    <row r="4024" spans="1:23" x14ac:dyDescent="0.25">
      <c r="A4024" s="1">
        <v>1001056</v>
      </c>
      <c r="B4024" s="5" t="str">
        <f>VLOOKUP(H4024,'FIPS Basin X-walk'!$A$2:$F$3224,6,FALSE)</f>
        <v>Michigan Basin</v>
      </c>
      <c r="C4024" s="1" t="s">
        <v>18026</v>
      </c>
      <c r="D4024" s="1"/>
      <c r="E4024" s="1"/>
      <c r="F4024" s="1" t="s">
        <v>18017</v>
      </c>
      <c r="G4024" s="1" t="s">
        <v>18018</v>
      </c>
      <c r="H4024" s="1">
        <v>39095</v>
      </c>
      <c r="I4024" s="1">
        <v>1001056</v>
      </c>
      <c r="J4024" s="1">
        <v>41.6295</v>
      </c>
      <c r="K4024" s="1">
        <v>-83.496499999999997</v>
      </c>
      <c r="L4024" s="1"/>
      <c r="M4024" s="1" t="s">
        <v>1542</v>
      </c>
      <c r="N4024" s="1" t="s">
        <v>17708</v>
      </c>
      <c r="O4024" s="1">
        <v>2022</v>
      </c>
      <c r="P4024" s="1">
        <v>43616</v>
      </c>
      <c r="Q4024" s="1" t="s">
        <v>18027</v>
      </c>
      <c r="R4024" s="1"/>
      <c r="S4024" s="1" t="s">
        <v>24623</v>
      </c>
      <c r="T4024" s="1" t="s">
        <v>6826</v>
      </c>
      <c r="U4024" s="1"/>
      <c r="V4024" s="1" t="s">
        <v>8380</v>
      </c>
      <c r="W4024" s="1" t="s">
        <v>6826</v>
      </c>
    </row>
    <row r="4025" spans="1:23" x14ac:dyDescent="0.25">
      <c r="A4025" s="1">
        <v>1005941</v>
      </c>
      <c r="B4025" s="5" t="str">
        <f>VLOOKUP(H4025,'FIPS Basin X-walk'!$A$2:$F$3224,6,FALSE)</f>
        <v>Michigan Basin</v>
      </c>
      <c r="C4025" s="1" t="s">
        <v>18016</v>
      </c>
      <c r="D4025" s="1"/>
      <c r="E4025" s="1"/>
      <c r="F4025" s="1" t="s">
        <v>18017</v>
      </c>
      <c r="G4025" s="1" t="s">
        <v>18018</v>
      </c>
      <c r="H4025" s="1">
        <v>39095</v>
      </c>
      <c r="I4025" s="1">
        <v>1005941</v>
      </c>
      <c r="J4025" s="1">
        <v>41.636578</v>
      </c>
      <c r="K4025" s="1">
        <v>-83.495171999999997</v>
      </c>
      <c r="L4025" s="1"/>
      <c r="M4025" s="1" t="s">
        <v>1542</v>
      </c>
      <c r="N4025" s="1" t="s">
        <v>17708</v>
      </c>
      <c r="O4025" s="1">
        <v>2022</v>
      </c>
      <c r="P4025" s="1">
        <v>43616</v>
      </c>
      <c r="Q4025" s="1" t="s">
        <v>18019</v>
      </c>
      <c r="R4025" s="1"/>
      <c r="S4025" s="1" t="s">
        <v>24387</v>
      </c>
      <c r="T4025" s="1" t="s">
        <v>6826</v>
      </c>
      <c r="U4025" s="1"/>
      <c r="V4025" s="1" t="s">
        <v>7202</v>
      </c>
      <c r="W4025" s="1" t="s">
        <v>6826</v>
      </c>
    </row>
    <row r="4026" spans="1:23" x14ac:dyDescent="0.25">
      <c r="A4026" s="1">
        <v>1009487</v>
      </c>
      <c r="B4026" s="5" t="str">
        <f>VLOOKUP(H4026,'FIPS Basin X-walk'!$A$2:$F$3224,6,FALSE)</f>
        <v>Michigan Basin</v>
      </c>
      <c r="C4026" s="1" t="s">
        <v>18030</v>
      </c>
      <c r="D4026" s="1"/>
      <c r="E4026" s="1"/>
      <c r="F4026" s="1" t="s">
        <v>1123</v>
      </c>
      <c r="G4026" s="1" t="s">
        <v>18018</v>
      </c>
      <c r="H4026" s="1">
        <v>39095</v>
      </c>
      <c r="I4026" s="1">
        <v>1009487</v>
      </c>
      <c r="J4026" s="1">
        <v>41.681417000000003</v>
      </c>
      <c r="K4026" s="1">
        <v>-83.457722000000004</v>
      </c>
      <c r="L4026" s="1"/>
      <c r="M4026" s="1" t="s">
        <v>1542</v>
      </c>
      <c r="N4026" s="1" t="s">
        <v>17708</v>
      </c>
      <c r="O4026" s="1">
        <v>2022</v>
      </c>
      <c r="P4026" s="1">
        <v>43616</v>
      </c>
      <c r="Q4026" s="1" t="s">
        <v>18031</v>
      </c>
      <c r="R4026" s="1"/>
      <c r="S4026" s="1" t="s">
        <v>24449</v>
      </c>
      <c r="T4026" s="1" t="s">
        <v>6826</v>
      </c>
      <c r="U4026" s="1"/>
      <c r="V4026" s="1" t="s">
        <v>18032</v>
      </c>
      <c r="W4026" s="1" t="s">
        <v>6826</v>
      </c>
    </row>
    <row r="4027" spans="1:23" x14ac:dyDescent="0.25">
      <c r="A4027" s="1">
        <v>1012932</v>
      </c>
      <c r="B4027" s="5" t="str">
        <f>VLOOKUP(H4027,'FIPS Basin X-walk'!$A$2:$F$3224,6,FALSE)</f>
        <v>Michigan Basin</v>
      </c>
      <c r="C4027" s="1" t="s">
        <v>18043</v>
      </c>
      <c r="D4027" s="1"/>
      <c r="E4027" s="1"/>
      <c r="F4027" s="1" t="s">
        <v>1123</v>
      </c>
      <c r="G4027" s="1" t="s">
        <v>18018</v>
      </c>
      <c r="H4027" s="1">
        <v>39095</v>
      </c>
      <c r="I4027" s="1">
        <v>1012932</v>
      </c>
      <c r="J4027" s="1">
        <v>41.666899999999998</v>
      </c>
      <c r="K4027" s="1">
        <v>-83.448790000000002</v>
      </c>
      <c r="L4027" s="1"/>
      <c r="M4027" s="1" t="s">
        <v>1542</v>
      </c>
      <c r="N4027" s="1" t="s">
        <v>17708</v>
      </c>
      <c r="O4027" s="1">
        <v>2022</v>
      </c>
      <c r="P4027" s="1">
        <v>43616</v>
      </c>
      <c r="Q4027" s="1" t="s">
        <v>18044</v>
      </c>
      <c r="R4027" s="1"/>
      <c r="S4027" s="1" t="s">
        <v>24355</v>
      </c>
      <c r="T4027" s="1" t="s">
        <v>6826</v>
      </c>
      <c r="U4027" s="1"/>
      <c r="V4027" s="1" t="s">
        <v>26569</v>
      </c>
      <c r="W4027" s="1" t="s">
        <v>6828</v>
      </c>
    </row>
    <row r="4028" spans="1:23" x14ac:dyDescent="0.25">
      <c r="A4028" s="1">
        <v>1013088</v>
      </c>
      <c r="B4028" s="5" t="str">
        <f>VLOOKUP(H4028,'FIPS Basin X-walk'!$A$2:$F$3224,6,FALSE)</f>
        <v>Michigan Basin</v>
      </c>
      <c r="C4028" s="1" t="s">
        <v>18020</v>
      </c>
      <c r="D4028" s="1"/>
      <c r="E4028" s="1"/>
      <c r="F4028" s="1" t="s">
        <v>1123</v>
      </c>
      <c r="G4028" s="1" t="s">
        <v>18018</v>
      </c>
      <c r="H4028" s="1">
        <v>39095</v>
      </c>
      <c r="I4028" s="1">
        <v>1013088</v>
      </c>
      <c r="J4028" s="1">
        <v>41.659190000000002</v>
      </c>
      <c r="K4028" s="1">
        <v>-83.450710000000001</v>
      </c>
      <c r="L4028" s="1"/>
      <c r="M4028" s="1" t="s">
        <v>1542</v>
      </c>
      <c r="N4028" s="1" t="s">
        <v>17708</v>
      </c>
      <c r="O4028" s="1">
        <v>2022</v>
      </c>
      <c r="P4028" s="1">
        <v>43616</v>
      </c>
      <c r="Q4028" s="1" t="s">
        <v>18021</v>
      </c>
      <c r="R4028" s="1"/>
      <c r="S4028" s="1" t="s">
        <v>24367</v>
      </c>
      <c r="T4028" s="1" t="s">
        <v>6826</v>
      </c>
      <c r="U4028" s="1"/>
      <c r="V4028" s="1" t="s">
        <v>18022</v>
      </c>
      <c r="W4028" s="1" t="s">
        <v>6828</v>
      </c>
    </row>
    <row r="4029" spans="1:23" x14ac:dyDescent="0.25">
      <c r="A4029" s="1">
        <v>1002581</v>
      </c>
      <c r="B4029" s="5" t="str">
        <f>VLOOKUP(H4029,'FIPS Basin X-walk'!$A$2:$F$3224,6,FALSE)</f>
        <v>Michigan Basin</v>
      </c>
      <c r="C4029" s="1" t="s">
        <v>18023</v>
      </c>
      <c r="D4029" s="1"/>
      <c r="E4029" s="1"/>
      <c r="F4029" s="1" t="s">
        <v>18024</v>
      </c>
      <c r="G4029" s="1" t="s">
        <v>18018</v>
      </c>
      <c r="H4029" s="1">
        <v>39095</v>
      </c>
      <c r="I4029" s="1">
        <v>1002581</v>
      </c>
      <c r="J4029" s="1">
        <v>41.700806999999998</v>
      </c>
      <c r="K4029" s="1">
        <v>-83.491023999999996</v>
      </c>
      <c r="L4029" s="1"/>
      <c r="M4029" s="1" t="s">
        <v>1542</v>
      </c>
      <c r="N4029" s="1" t="s">
        <v>17708</v>
      </c>
      <c r="O4029" s="1">
        <v>2022</v>
      </c>
      <c r="P4029" s="1">
        <v>43611</v>
      </c>
      <c r="Q4029" s="1" t="s">
        <v>18025</v>
      </c>
      <c r="R4029" s="1"/>
      <c r="S4029" s="1" t="s">
        <v>24358</v>
      </c>
      <c r="T4029" s="1" t="s">
        <v>6826</v>
      </c>
      <c r="U4029" s="1"/>
      <c r="V4029" s="1" t="s">
        <v>24949</v>
      </c>
      <c r="W4029" s="1" t="s">
        <v>6826</v>
      </c>
    </row>
    <row r="4030" spans="1:23" x14ac:dyDescent="0.25">
      <c r="A4030" s="1">
        <v>1005121</v>
      </c>
      <c r="B4030" s="5" t="str">
        <f>VLOOKUP(H4030,'FIPS Basin X-walk'!$A$2:$F$3224,6,FALSE)</f>
        <v>Michigan Basin</v>
      </c>
      <c r="C4030" s="1" t="s">
        <v>18037</v>
      </c>
      <c r="D4030" s="1"/>
      <c r="E4030" s="1"/>
      <c r="F4030" s="1" t="s">
        <v>18038</v>
      </c>
      <c r="G4030" s="1" t="s">
        <v>18018</v>
      </c>
      <c r="H4030" s="1">
        <v>39095</v>
      </c>
      <c r="I4030" s="1">
        <v>1005121</v>
      </c>
      <c r="J4030" s="1">
        <v>41.668531999999999</v>
      </c>
      <c r="K4030" s="1">
        <v>-83.517140999999995</v>
      </c>
      <c r="L4030" s="1"/>
      <c r="M4030" s="1" t="s">
        <v>1542</v>
      </c>
      <c r="N4030" s="1" t="s">
        <v>17708</v>
      </c>
      <c r="O4030" s="1">
        <v>2022</v>
      </c>
      <c r="P4030" s="1">
        <v>43697</v>
      </c>
      <c r="Q4030" s="1" t="s">
        <v>18039</v>
      </c>
      <c r="R4030" s="1"/>
      <c r="S4030" s="1" t="s">
        <v>24485</v>
      </c>
      <c r="T4030" s="1" t="s">
        <v>6826</v>
      </c>
      <c r="U4030" s="1"/>
      <c r="V4030" s="1" t="s">
        <v>13149</v>
      </c>
      <c r="W4030" s="1" t="s">
        <v>6826</v>
      </c>
    </row>
    <row r="4031" spans="1:23" x14ac:dyDescent="0.25">
      <c r="A4031" s="1">
        <v>1005554</v>
      </c>
      <c r="B4031" s="5" t="str">
        <f>VLOOKUP(H4031,'FIPS Basin X-walk'!$A$2:$F$3224,6,FALSE)</f>
        <v>Michigan Basin</v>
      </c>
      <c r="C4031" s="1" t="s">
        <v>18028</v>
      </c>
      <c r="D4031" s="1"/>
      <c r="E4031" s="1"/>
      <c r="F4031" s="1" t="s">
        <v>18024</v>
      </c>
      <c r="G4031" s="1" t="s">
        <v>18018</v>
      </c>
      <c r="H4031" s="1">
        <v>39095</v>
      </c>
      <c r="I4031" s="1">
        <v>1005554</v>
      </c>
      <c r="J4031" s="1">
        <v>41.699651000000003</v>
      </c>
      <c r="K4031" s="1">
        <v>-83.516373999999999</v>
      </c>
      <c r="L4031" s="1"/>
      <c r="M4031" s="1" t="s">
        <v>1542</v>
      </c>
      <c r="N4031" s="1" t="s">
        <v>17708</v>
      </c>
      <c r="O4031" s="1">
        <v>2022</v>
      </c>
      <c r="P4031" s="1">
        <v>43608</v>
      </c>
      <c r="Q4031" s="1" t="s">
        <v>18029</v>
      </c>
      <c r="R4031" s="1"/>
      <c r="S4031" s="1" t="s">
        <v>24419</v>
      </c>
      <c r="T4031" s="1" t="s">
        <v>6826</v>
      </c>
      <c r="U4031" s="1"/>
      <c r="V4031" s="1" t="s">
        <v>10816</v>
      </c>
      <c r="W4031" s="1" t="s">
        <v>6826</v>
      </c>
    </row>
    <row r="4032" spans="1:23" x14ac:dyDescent="0.25">
      <c r="A4032" s="1">
        <v>1014155</v>
      </c>
      <c r="B4032" s="5" t="str">
        <f>VLOOKUP(H4032,'FIPS Basin X-walk'!$A$2:$F$3224,6,FALSE)</f>
        <v>Michigan Basin</v>
      </c>
      <c r="C4032" s="1" t="s">
        <v>26887</v>
      </c>
      <c r="D4032" s="1"/>
      <c r="E4032" s="1"/>
      <c r="F4032" s="1" t="s">
        <v>18038</v>
      </c>
      <c r="G4032" s="1" t="s">
        <v>18018</v>
      </c>
      <c r="H4032" s="1">
        <v>39095</v>
      </c>
      <c r="I4032" s="1">
        <v>1014155</v>
      </c>
      <c r="J4032" s="1">
        <v>41.675322999999999</v>
      </c>
      <c r="K4032" s="1">
        <v>-83.477907999999999</v>
      </c>
      <c r="L4032" s="1"/>
      <c r="M4032" s="1" t="s">
        <v>1542</v>
      </c>
      <c r="N4032" s="1" t="s">
        <v>17708</v>
      </c>
      <c r="O4032" s="1">
        <v>2022</v>
      </c>
      <c r="P4032" s="1">
        <v>43605</v>
      </c>
      <c r="Q4032" s="1" t="s">
        <v>26888</v>
      </c>
      <c r="R4032" s="1"/>
      <c r="S4032" s="1" t="s">
        <v>24372</v>
      </c>
      <c r="T4032" s="1" t="s">
        <v>6826</v>
      </c>
      <c r="U4032" s="1"/>
      <c r="V4032" s="1" t="s">
        <v>10904</v>
      </c>
      <c r="W4032" s="1" t="s">
        <v>6826</v>
      </c>
    </row>
    <row r="4033" spans="1:23" x14ac:dyDescent="0.25">
      <c r="A4033" s="1">
        <v>1014540</v>
      </c>
      <c r="B4033" s="5" t="str">
        <f>VLOOKUP(H4033,'FIPS Basin X-walk'!$A$2:$F$3224,6,FALSE)</f>
        <v>Michigan Basin</v>
      </c>
      <c r="C4033" s="1" t="s">
        <v>27205</v>
      </c>
      <c r="D4033" s="1"/>
      <c r="E4033" s="1"/>
      <c r="F4033" s="1" t="s">
        <v>18024</v>
      </c>
      <c r="G4033" s="1" t="s">
        <v>18018</v>
      </c>
      <c r="H4033" s="1">
        <v>39095</v>
      </c>
      <c r="I4033" s="1">
        <v>1014540</v>
      </c>
      <c r="J4033" s="1">
        <v>41.702661999999997</v>
      </c>
      <c r="K4033" s="1">
        <v>-83.530910000000006</v>
      </c>
      <c r="L4033" s="1"/>
      <c r="M4033" s="1" t="s">
        <v>1542</v>
      </c>
      <c r="N4033" s="1" t="s">
        <v>17708</v>
      </c>
      <c r="O4033" s="1">
        <v>2022</v>
      </c>
      <c r="P4033" s="1">
        <v>43612</v>
      </c>
      <c r="Q4033" s="1" t="s">
        <v>27206</v>
      </c>
      <c r="R4033" s="1"/>
      <c r="S4033" s="1" t="s">
        <v>24367</v>
      </c>
      <c r="T4033" s="1" t="s">
        <v>6826</v>
      </c>
      <c r="U4033" s="1"/>
      <c r="V4033" s="1" t="s">
        <v>27207</v>
      </c>
      <c r="W4033" s="1" t="s">
        <v>6826</v>
      </c>
    </row>
    <row r="4034" spans="1:23" x14ac:dyDescent="0.25">
      <c r="A4034" s="1">
        <v>1002907</v>
      </c>
      <c r="B4034" s="5" t="str">
        <f>VLOOKUP(H4034,'FIPS Basin X-walk'!$A$2:$F$3224,6,FALSE)</f>
        <v>Michigan Basin</v>
      </c>
      <c r="C4034" s="1" t="s">
        <v>18040</v>
      </c>
      <c r="D4034" s="1"/>
      <c r="E4034" s="1"/>
      <c r="F4034" s="1" t="s">
        <v>18041</v>
      </c>
      <c r="G4034" s="1" t="s">
        <v>18018</v>
      </c>
      <c r="H4034" s="1">
        <v>39095</v>
      </c>
      <c r="I4034" s="1">
        <v>1002907</v>
      </c>
      <c r="J4034" s="1">
        <v>41.530340000000002</v>
      </c>
      <c r="K4034" s="1">
        <v>-83.706789999999998</v>
      </c>
      <c r="L4034" s="1"/>
      <c r="M4034" s="1" t="s">
        <v>1542</v>
      </c>
      <c r="N4034" s="1" t="s">
        <v>17708</v>
      </c>
      <c r="O4034" s="1">
        <v>2022</v>
      </c>
      <c r="P4034" s="1">
        <v>43566</v>
      </c>
      <c r="Q4034" s="1" t="s">
        <v>18042</v>
      </c>
      <c r="R4034" s="1"/>
      <c r="S4034" s="1" t="s">
        <v>24485</v>
      </c>
      <c r="T4034" s="1" t="s">
        <v>6826</v>
      </c>
      <c r="U4034" s="1"/>
      <c r="V4034" s="1" t="s">
        <v>7232</v>
      </c>
      <c r="W4034" s="1" t="s">
        <v>6826</v>
      </c>
    </row>
    <row r="4035" spans="1:23" x14ac:dyDescent="0.25">
      <c r="A4035" s="1">
        <v>1002922</v>
      </c>
      <c r="B4035" s="5" t="str">
        <f>VLOOKUP(H4035,'FIPS Basin X-walk'!$A$2:$F$3224,6,FALSE)</f>
        <v>Michigan Basin</v>
      </c>
      <c r="C4035" s="1" t="s">
        <v>18033</v>
      </c>
      <c r="D4035" s="1"/>
      <c r="E4035" s="1"/>
      <c r="F4035" s="1" t="s">
        <v>13762</v>
      </c>
      <c r="G4035" s="1" t="s">
        <v>18018</v>
      </c>
      <c r="H4035" s="1">
        <v>39095</v>
      </c>
      <c r="I4035" s="1">
        <v>1002922</v>
      </c>
      <c r="J4035" s="1">
        <v>41.521970000000003</v>
      </c>
      <c r="K4035" s="1">
        <v>-83.720259999999996</v>
      </c>
      <c r="L4035" s="1"/>
      <c r="M4035" s="1" t="s">
        <v>1542</v>
      </c>
      <c r="N4035" s="1" t="s">
        <v>17708</v>
      </c>
      <c r="O4035" s="1">
        <v>2022</v>
      </c>
      <c r="P4035" s="1">
        <v>43566</v>
      </c>
      <c r="Q4035" s="1" t="s">
        <v>7231</v>
      </c>
      <c r="R4035" s="1"/>
      <c r="S4035" s="1" t="s">
        <v>24804</v>
      </c>
      <c r="T4035" s="1" t="s">
        <v>6826</v>
      </c>
      <c r="U4035" s="1"/>
      <c r="V4035" s="1" t="s">
        <v>7232</v>
      </c>
      <c r="W4035" s="1" t="s">
        <v>6826</v>
      </c>
    </row>
    <row r="4036" spans="1:23" x14ac:dyDescent="0.25">
      <c r="A4036" s="1">
        <v>1003558</v>
      </c>
      <c r="B4036" s="5" t="str">
        <f>VLOOKUP(H4036,'FIPS Basin X-walk'!$A$2:$F$3224,6,FALSE)</f>
        <v>Michigan Basin</v>
      </c>
      <c r="C4036" s="1" t="s">
        <v>25127</v>
      </c>
      <c r="D4036" s="1"/>
      <c r="E4036" s="1"/>
      <c r="F4036" s="1" t="s">
        <v>13762</v>
      </c>
      <c r="G4036" s="1" t="s">
        <v>18018</v>
      </c>
      <c r="H4036" s="1">
        <v>39095</v>
      </c>
      <c r="I4036" s="1">
        <v>1003558</v>
      </c>
      <c r="J4036" s="1">
        <v>41.499160000000003</v>
      </c>
      <c r="K4036" s="1">
        <v>-83.727119999999999</v>
      </c>
      <c r="L4036" s="1"/>
      <c r="M4036" s="1" t="s">
        <v>1542</v>
      </c>
      <c r="N4036" s="1" t="s">
        <v>17708</v>
      </c>
      <c r="O4036" s="1">
        <v>2022</v>
      </c>
      <c r="P4036" s="1">
        <v>43566</v>
      </c>
      <c r="Q4036" s="1" t="s">
        <v>25128</v>
      </c>
      <c r="R4036" s="1"/>
      <c r="S4036" s="1" t="s">
        <v>24359</v>
      </c>
      <c r="T4036" s="1" t="s">
        <v>6826</v>
      </c>
      <c r="U4036" s="1"/>
      <c r="V4036" s="1" t="s">
        <v>25129</v>
      </c>
      <c r="W4036" s="1" t="s">
        <v>6826</v>
      </c>
    </row>
    <row r="4037" spans="1:23" x14ac:dyDescent="0.25">
      <c r="A4037" s="1">
        <v>1000795</v>
      </c>
      <c r="B4037" s="5" t="str">
        <f>VLOOKUP(H4037,'FIPS Basin X-walk'!$A$2:$F$3224,6,FALSE)</f>
        <v>Basin-And-Range Province</v>
      </c>
      <c r="C4037" s="1" t="s">
        <v>16546</v>
      </c>
      <c r="D4037" s="1"/>
      <c r="E4037" s="1"/>
      <c r="F4037" s="1" t="s">
        <v>16547</v>
      </c>
      <c r="G4037" s="1" t="s">
        <v>2030</v>
      </c>
      <c r="H4037" s="1">
        <v>35029</v>
      </c>
      <c r="I4037" s="1">
        <v>1000795</v>
      </c>
      <c r="J4037" s="1">
        <v>32.298299999999998</v>
      </c>
      <c r="K4037" s="1">
        <v>-107.78</v>
      </c>
      <c r="L4037" s="1"/>
      <c r="M4037" s="1" t="s">
        <v>1537</v>
      </c>
      <c r="N4037" s="1" t="s">
        <v>8097</v>
      </c>
      <c r="O4037" s="1">
        <v>2022</v>
      </c>
      <c r="P4037" s="1">
        <v>88030</v>
      </c>
      <c r="Q4037" s="1" t="s">
        <v>16548</v>
      </c>
      <c r="R4037" s="1"/>
      <c r="S4037" s="1" t="s">
        <v>24355</v>
      </c>
      <c r="T4037" s="1" t="s">
        <v>6826</v>
      </c>
      <c r="U4037" s="1"/>
      <c r="V4037" s="1" t="s">
        <v>24592</v>
      </c>
      <c r="W4037" s="1" t="s">
        <v>6828</v>
      </c>
    </row>
    <row r="4038" spans="1:23" x14ac:dyDescent="0.25">
      <c r="A4038" s="1">
        <v>1010955</v>
      </c>
      <c r="B4038" s="5" t="str">
        <f>VLOOKUP(H4038,'FIPS Basin X-walk'!$A$2:$F$3224,6,FALSE)</f>
        <v>Basin-And-Range Province</v>
      </c>
      <c r="C4038" s="1" t="s">
        <v>16549</v>
      </c>
      <c r="D4038" s="1"/>
      <c r="E4038" s="1"/>
      <c r="F4038" s="1" t="s">
        <v>16550</v>
      </c>
      <c r="G4038" s="1" t="s">
        <v>2030</v>
      </c>
      <c r="H4038" s="1">
        <v>35029</v>
      </c>
      <c r="I4038" s="1">
        <v>1010955</v>
      </c>
      <c r="J4038" s="1">
        <v>32.266537999999997</v>
      </c>
      <c r="K4038" s="1">
        <v>-107.758404</v>
      </c>
      <c r="L4038" s="1"/>
      <c r="M4038" s="1" t="s">
        <v>1537</v>
      </c>
      <c r="N4038" s="1" t="s">
        <v>8097</v>
      </c>
      <c r="O4038" s="1">
        <v>2022</v>
      </c>
      <c r="P4038" s="1">
        <v>88030</v>
      </c>
      <c r="Q4038" s="1" t="s">
        <v>1438</v>
      </c>
      <c r="R4038" s="1"/>
      <c r="S4038" s="1">
        <v>221210</v>
      </c>
      <c r="T4038" s="1" t="s">
        <v>6826</v>
      </c>
      <c r="U4038" s="1"/>
      <c r="V4038" s="1" t="s">
        <v>26296</v>
      </c>
      <c r="W4038" s="1" t="s">
        <v>6826</v>
      </c>
    </row>
    <row r="4039" spans="1:23" x14ac:dyDescent="0.25">
      <c r="A4039" s="1">
        <v>1009901</v>
      </c>
      <c r="B4039" s="5" t="str">
        <f>VLOOKUP(H4039,'FIPS Basin X-walk'!$A$2:$F$3224,6,FALSE)</f>
        <v>Basin-And-Range Province</v>
      </c>
      <c r="C4039" s="1" t="s">
        <v>16552</v>
      </c>
      <c r="D4039" s="1"/>
      <c r="E4039" s="1"/>
      <c r="F4039" s="1" t="s">
        <v>16550</v>
      </c>
      <c r="G4039" s="1" t="s">
        <v>16551</v>
      </c>
      <c r="H4039" s="1">
        <v>35029</v>
      </c>
      <c r="I4039" s="1">
        <v>1009901</v>
      </c>
      <c r="J4039" s="1">
        <v>32.275303000000001</v>
      </c>
      <c r="K4039" s="1">
        <v>-108.06750599999999</v>
      </c>
      <c r="L4039" s="1"/>
      <c r="M4039" s="1" t="s">
        <v>1537</v>
      </c>
      <c r="N4039" s="1" t="s">
        <v>8097</v>
      </c>
      <c r="O4039" s="1">
        <v>2022</v>
      </c>
      <c r="P4039" s="1">
        <v>88030</v>
      </c>
      <c r="Q4039" s="1" t="s">
        <v>24099</v>
      </c>
      <c r="R4039" s="1"/>
      <c r="S4039" s="1" t="s">
        <v>24435</v>
      </c>
      <c r="T4039" s="1" t="s">
        <v>6826</v>
      </c>
      <c r="U4039" s="1"/>
      <c r="V4039" s="1" t="s">
        <v>7090</v>
      </c>
      <c r="W4039" s="1" t="s">
        <v>6826</v>
      </c>
    </row>
    <row r="4040" spans="1:23" x14ac:dyDescent="0.25">
      <c r="A4040" s="1">
        <v>1013659</v>
      </c>
      <c r="B4040" s="5" t="str">
        <f>VLOOKUP(H4040,'FIPS Basin X-walk'!$A$2:$F$3224,6,FALSE)</f>
        <v>Piedmont-Blue Ridge Prov</v>
      </c>
      <c r="C4040" s="1" t="s">
        <v>22318</v>
      </c>
      <c r="D4040" s="1"/>
      <c r="E4040" s="1"/>
      <c r="F4040" s="1" t="s">
        <v>1802</v>
      </c>
      <c r="G4040" s="1" t="s">
        <v>22319</v>
      </c>
      <c r="H4040" s="1">
        <v>51111</v>
      </c>
      <c r="I4040" s="1">
        <v>1013659</v>
      </c>
      <c r="J4040" s="1">
        <v>36.924503999999999</v>
      </c>
      <c r="K4040" s="1">
        <v>-78.245279999999994</v>
      </c>
      <c r="L4040" s="1"/>
      <c r="M4040" s="1" t="s">
        <v>1486</v>
      </c>
      <c r="N4040" s="1" t="s">
        <v>15119</v>
      </c>
      <c r="O4040" s="1">
        <v>2022</v>
      </c>
      <c r="P4040" s="1">
        <v>23952</v>
      </c>
      <c r="Q4040" s="1" t="s">
        <v>22320</v>
      </c>
      <c r="R4040" s="1"/>
      <c r="S4040" s="1" t="s">
        <v>24358</v>
      </c>
      <c r="T4040" s="1" t="s">
        <v>6826</v>
      </c>
      <c r="U4040" s="1"/>
      <c r="V4040" s="1" t="s">
        <v>22321</v>
      </c>
      <c r="W4040" s="1" t="s">
        <v>6826</v>
      </c>
    </row>
    <row r="4041" spans="1:23" x14ac:dyDescent="0.25">
      <c r="A4041" s="1">
        <v>1000484</v>
      </c>
      <c r="B4041" s="5" t="str">
        <f>VLOOKUP(H4041,'FIPS Basin X-walk'!$A$2:$F$3224,6,FALSE)</f>
        <v>Appalachian Basin (Eastern Overthrust Area)</v>
      </c>
      <c r="C4041" s="1" t="s">
        <v>19319</v>
      </c>
      <c r="D4041" s="1"/>
      <c r="E4041" s="1"/>
      <c r="F4041" s="1" t="s">
        <v>19309</v>
      </c>
      <c r="G4041" s="1" t="s">
        <v>1601</v>
      </c>
      <c r="H4041" s="1">
        <v>42079</v>
      </c>
      <c r="I4041" s="1">
        <v>1000484</v>
      </c>
      <c r="J4041" s="1">
        <v>41.203299999999999</v>
      </c>
      <c r="K4041" s="1">
        <v>-76.068299999999994</v>
      </c>
      <c r="L4041" s="1"/>
      <c r="M4041" s="1" t="s">
        <v>1501</v>
      </c>
      <c r="N4041" s="1" t="s">
        <v>18868</v>
      </c>
      <c r="O4041" s="1">
        <v>2022</v>
      </c>
      <c r="P4041" s="1">
        <v>18621</v>
      </c>
      <c r="Q4041" s="1" t="s">
        <v>19320</v>
      </c>
      <c r="R4041" s="1"/>
      <c r="S4041" s="1" t="s">
        <v>24355</v>
      </c>
      <c r="T4041" s="1" t="s">
        <v>6826</v>
      </c>
      <c r="U4041" s="1"/>
      <c r="V4041" s="1" t="s">
        <v>19311</v>
      </c>
      <c r="W4041" s="1" t="s">
        <v>6828</v>
      </c>
    </row>
    <row r="4042" spans="1:23" x14ac:dyDescent="0.25">
      <c r="A4042" s="1">
        <v>1000901</v>
      </c>
      <c r="B4042" s="5" t="str">
        <f>VLOOKUP(H4042,'FIPS Basin X-walk'!$A$2:$F$3224,6,FALSE)</f>
        <v>Appalachian Basin (Eastern Overthrust Area)</v>
      </c>
      <c r="C4042" s="1" t="s">
        <v>19308</v>
      </c>
      <c r="D4042" s="1"/>
      <c r="E4042" s="1"/>
      <c r="F4042" s="1" t="s">
        <v>19309</v>
      </c>
      <c r="G4042" s="1" t="s">
        <v>1601</v>
      </c>
      <c r="H4042" s="1">
        <v>42079</v>
      </c>
      <c r="I4042" s="1">
        <v>1000901</v>
      </c>
      <c r="J4042" s="1">
        <v>41.203299999999999</v>
      </c>
      <c r="K4042" s="1">
        <v>-76.068299999999994</v>
      </c>
      <c r="L4042" s="1"/>
      <c r="M4042" s="1" t="s">
        <v>1501</v>
      </c>
      <c r="N4042" s="1" t="s">
        <v>18868</v>
      </c>
      <c r="O4042" s="1">
        <v>2022</v>
      </c>
      <c r="P4042" s="1">
        <v>18621</v>
      </c>
      <c r="Q4042" s="1" t="s">
        <v>19310</v>
      </c>
      <c r="R4042" s="1"/>
      <c r="S4042" s="1" t="s">
        <v>24355</v>
      </c>
      <c r="T4042" s="1" t="s">
        <v>6826</v>
      </c>
      <c r="U4042" s="1"/>
      <c r="V4042" s="1" t="s">
        <v>19311</v>
      </c>
      <c r="W4042" s="1" t="s">
        <v>6828</v>
      </c>
    </row>
    <row r="4043" spans="1:23" x14ac:dyDescent="0.25">
      <c r="A4043" s="1">
        <v>1002711</v>
      </c>
      <c r="B4043" s="5" t="str">
        <f>VLOOKUP(H4043,'FIPS Basin X-walk'!$A$2:$F$3224,6,FALSE)</f>
        <v>Appalachian Basin (Eastern Overthrust Area)</v>
      </c>
      <c r="C4043" s="1" t="s">
        <v>19321</v>
      </c>
      <c r="D4043" s="1"/>
      <c r="E4043" s="1"/>
      <c r="F4043" s="1" t="s">
        <v>19322</v>
      </c>
      <c r="G4043" s="1" t="s">
        <v>19314</v>
      </c>
      <c r="H4043" s="1">
        <v>42079</v>
      </c>
      <c r="I4043" s="1">
        <v>1002711</v>
      </c>
      <c r="J4043" s="1">
        <v>41.178600000000003</v>
      </c>
      <c r="K4043" s="1">
        <v>-75.689040000000006</v>
      </c>
      <c r="L4043" s="1"/>
      <c r="M4043" s="1" t="s">
        <v>1501</v>
      </c>
      <c r="N4043" s="1" t="s">
        <v>18868</v>
      </c>
      <c r="O4043" s="1">
        <v>2022</v>
      </c>
      <c r="P4043" s="1">
        <v>18602</v>
      </c>
      <c r="Q4043" s="1" t="s">
        <v>127</v>
      </c>
      <c r="R4043" s="1"/>
      <c r="S4043" s="1" t="s">
        <v>24435</v>
      </c>
      <c r="T4043" s="1" t="s">
        <v>6826</v>
      </c>
      <c r="U4043" s="1"/>
      <c r="V4043" s="1" t="s">
        <v>6881</v>
      </c>
      <c r="W4043" s="1" t="s">
        <v>6826</v>
      </c>
    </row>
    <row r="4044" spans="1:23" x14ac:dyDescent="0.25">
      <c r="A4044" s="1">
        <v>1013374</v>
      </c>
      <c r="B4044" s="5" t="str">
        <f>VLOOKUP(H4044,'FIPS Basin X-walk'!$A$2:$F$3224,6,FALSE)</f>
        <v>Appalachian Basin (Eastern Overthrust Area)</v>
      </c>
      <c r="C4044" s="1" t="s">
        <v>19312</v>
      </c>
      <c r="D4044" s="1"/>
      <c r="E4044" s="1"/>
      <c r="F4044" s="1" t="s">
        <v>19313</v>
      </c>
      <c r="G4044" s="1" t="s">
        <v>19314</v>
      </c>
      <c r="H4044" s="1">
        <v>42079</v>
      </c>
      <c r="I4044" s="1">
        <v>1013374</v>
      </c>
      <c r="J4044" s="1">
        <v>41.111626999999999</v>
      </c>
      <c r="K4044" s="1">
        <v>-76.158963999999997</v>
      </c>
      <c r="L4044" s="1"/>
      <c r="M4044" s="1" t="s">
        <v>1501</v>
      </c>
      <c r="N4044" s="1" t="s">
        <v>18868</v>
      </c>
      <c r="O4044" s="1">
        <v>2022</v>
      </c>
      <c r="P4044" s="1">
        <v>18603</v>
      </c>
      <c r="Q4044" s="1" t="s">
        <v>19315</v>
      </c>
      <c r="R4044" s="1"/>
      <c r="S4044" s="1" t="s">
        <v>24355</v>
      </c>
      <c r="T4044" s="1" t="s">
        <v>6826</v>
      </c>
      <c r="U4044" s="1"/>
      <c r="V4044" s="1" t="s">
        <v>19316</v>
      </c>
      <c r="W4044" s="1" t="s">
        <v>6828</v>
      </c>
    </row>
    <row r="4045" spans="1:23" x14ac:dyDescent="0.25">
      <c r="A4045" s="1">
        <v>1009580</v>
      </c>
      <c r="B4045" s="5" t="str">
        <f>VLOOKUP(H4045,'FIPS Basin X-walk'!$A$2:$F$3224,6,FALSE)</f>
        <v>Appalachian Basin (Eastern Overthrust Area)</v>
      </c>
      <c r="C4045" s="1" t="s">
        <v>19317</v>
      </c>
      <c r="D4045" s="1"/>
      <c r="E4045" s="1"/>
      <c r="F4045" s="1" t="s">
        <v>19318</v>
      </c>
      <c r="G4045" s="1" t="s">
        <v>19314</v>
      </c>
      <c r="H4045" s="1">
        <v>42079</v>
      </c>
      <c r="I4045" s="1">
        <v>1009580</v>
      </c>
      <c r="J4045" s="1">
        <v>41.141874999999999</v>
      </c>
      <c r="K4045" s="1">
        <v>-75.894869999999997</v>
      </c>
      <c r="L4045" s="1"/>
      <c r="M4045" s="1" t="s">
        <v>1501</v>
      </c>
      <c r="N4045" s="1" t="s">
        <v>18868</v>
      </c>
      <c r="O4045" s="1">
        <v>2022</v>
      </c>
      <c r="P4045" s="1">
        <v>18707</v>
      </c>
      <c r="Q4045" s="1" t="s">
        <v>13746</v>
      </c>
      <c r="R4045" s="1"/>
      <c r="S4045" s="1" t="s">
        <v>24486</v>
      </c>
      <c r="T4045" s="1" t="s">
        <v>6826</v>
      </c>
      <c r="U4045" s="1"/>
      <c r="V4045" s="1" t="s">
        <v>10695</v>
      </c>
      <c r="W4045" s="1" t="s">
        <v>6826</v>
      </c>
    </row>
    <row r="4046" spans="1:23" x14ac:dyDescent="0.25">
      <c r="A4046" s="1">
        <v>1014696</v>
      </c>
      <c r="B4046" s="5" t="str">
        <f>VLOOKUP(H4046,'FIPS Basin X-walk'!$A$2:$F$3224,6,FALSE)</f>
        <v>Appalachian Basin (Eastern Overthrust Area)</v>
      </c>
      <c r="C4046" s="1" t="s">
        <v>27433</v>
      </c>
      <c r="D4046" s="1"/>
      <c r="E4046" s="1"/>
      <c r="F4046" s="1" t="s">
        <v>27434</v>
      </c>
      <c r="G4046" s="1" t="s">
        <v>19314</v>
      </c>
      <c r="H4046" s="1">
        <v>42079</v>
      </c>
      <c r="I4046" s="1">
        <v>1014696</v>
      </c>
      <c r="J4046" s="1">
        <v>41.299157999999998</v>
      </c>
      <c r="K4046" s="1">
        <v>-76.222881000000001</v>
      </c>
      <c r="L4046" s="1"/>
      <c r="M4046" s="1" t="s">
        <v>1501</v>
      </c>
      <c r="N4046" s="1" t="s">
        <v>18868</v>
      </c>
      <c r="O4046" s="1">
        <v>2022</v>
      </c>
      <c r="P4046" s="1">
        <v>18656</v>
      </c>
      <c r="Q4046" s="1" t="s">
        <v>24330</v>
      </c>
      <c r="R4046" s="1"/>
      <c r="S4046" s="1" t="s">
        <v>24435</v>
      </c>
      <c r="T4046" s="1" t="s">
        <v>6826</v>
      </c>
      <c r="U4046" s="1"/>
      <c r="V4046" s="1" t="s">
        <v>6881</v>
      </c>
      <c r="W4046" s="1" t="s">
        <v>6826</v>
      </c>
    </row>
    <row r="4047" spans="1:23" x14ac:dyDescent="0.25">
      <c r="A4047" s="1">
        <v>1012122</v>
      </c>
      <c r="B4047" s="5" t="str">
        <f>VLOOKUP(H4047,'FIPS Basin X-walk'!$A$2:$F$3224,6,FALSE)</f>
        <v>Appalachian Basin (Eastern Overthrust Area)</v>
      </c>
      <c r="C4047" s="1" t="s">
        <v>23691</v>
      </c>
      <c r="D4047" s="1"/>
      <c r="E4047" s="1"/>
      <c r="F4047" s="1" t="s">
        <v>1626</v>
      </c>
      <c r="G4047" s="1" t="s">
        <v>5436</v>
      </c>
      <c r="H4047" s="1">
        <v>42081</v>
      </c>
      <c r="I4047" s="1">
        <v>1012122</v>
      </c>
      <c r="J4047" s="1">
        <v>41.188971500000001</v>
      </c>
      <c r="K4047" s="1">
        <v>-76.895155099999997</v>
      </c>
      <c r="L4047" s="1"/>
      <c r="M4047" s="1" t="s">
        <v>1501</v>
      </c>
      <c r="N4047" s="1" t="s">
        <v>18868</v>
      </c>
      <c r="O4047" s="1">
        <v>2022</v>
      </c>
      <c r="P4047" s="1">
        <v>17752</v>
      </c>
      <c r="Q4047" s="1" t="s">
        <v>23692</v>
      </c>
      <c r="R4047" s="1"/>
      <c r="S4047" s="1">
        <v>221112</v>
      </c>
      <c r="T4047" s="1" t="s">
        <v>6826</v>
      </c>
      <c r="U4047" s="1"/>
      <c r="V4047" s="1" t="s">
        <v>24682</v>
      </c>
      <c r="W4047" s="1" t="s">
        <v>6828</v>
      </c>
    </row>
    <row r="4048" spans="1:23" x14ac:dyDescent="0.25">
      <c r="A4048" s="1">
        <v>1008937</v>
      </c>
      <c r="B4048" s="5" t="str">
        <f>VLOOKUP(H4048,'FIPS Basin X-walk'!$A$2:$F$3224,6,FALSE)</f>
        <v>Appalachian Basin (Eastern Overthrust Area)</v>
      </c>
      <c r="C4048" s="1" t="s">
        <v>26048</v>
      </c>
      <c r="D4048" s="1"/>
      <c r="E4048" s="1"/>
      <c r="F4048" s="1" t="s">
        <v>18132</v>
      </c>
      <c r="G4048" s="1" t="s">
        <v>5436</v>
      </c>
      <c r="H4048" s="1">
        <v>42081</v>
      </c>
      <c r="I4048" s="1">
        <v>1008937</v>
      </c>
      <c r="J4048" s="1">
        <v>41.241182000000002</v>
      </c>
      <c r="K4048" s="1">
        <v>-77.001064799999995</v>
      </c>
      <c r="L4048" s="1"/>
      <c r="M4048" s="1" t="s">
        <v>1501</v>
      </c>
      <c r="N4048" s="1" t="s">
        <v>18868</v>
      </c>
      <c r="O4048" s="1">
        <v>2022</v>
      </c>
      <c r="P4048" s="1">
        <v>17701</v>
      </c>
      <c r="Q4048" s="1" t="s">
        <v>943</v>
      </c>
      <c r="R4048" s="1"/>
      <c r="S4048" s="1">
        <v>211130</v>
      </c>
      <c r="T4048" s="1" t="s">
        <v>6826</v>
      </c>
      <c r="U4048" s="1"/>
      <c r="V4048" s="1" t="s">
        <v>23881</v>
      </c>
      <c r="W4048" s="1" t="s">
        <v>6826</v>
      </c>
    </row>
    <row r="4049" spans="1:23" x14ac:dyDescent="0.25">
      <c r="A4049" s="1">
        <v>1004218</v>
      </c>
      <c r="B4049" s="5" t="str">
        <f>VLOOKUP(H4049,'FIPS Basin X-walk'!$A$2:$F$3224,6,FALSE)</f>
        <v>Appalachian Basin (Eastern Overthrust Area)</v>
      </c>
      <c r="C4049" s="1" t="s">
        <v>19323</v>
      </c>
      <c r="D4049" s="1"/>
      <c r="E4049" s="1"/>
      <c r="F4049" s="1" t="s">
        <v>7171</v>
      </c>
      <c r="G4049" s="1" t="s">
        <v>19324</v>
      </c>
      <c r="H4049" s="1">
        <v>42081</v>
      </c>
      <c r="I4049" s="1">
        <v>1004218</v>
      </c>
      <c r="J4049" s="1">
        <v>41.151350000000001</v>
      </c>
      <c r="K4049" s="1">
        <v>-76.917910000000006</v>
      </c>
      <c r="L4049" s="1"/>
      <c r="M4049" s="1" t="s">
        <v>1501</v>
      </c>
      <c r="N4049" s="1" t="s">
        <v>18868</v>
      </c>
      <c r="O4049" s="1">
        <v>2022</v>
      </c>
      <c r="P4049" s="1">
        <v>17752</v>
      </c>
      <c r="Q4049" s="1" t="s">
        <v>19325</v>
      </c>
      <c r="R4049" s="1"/>
      <c r="S4049" s="1" t="s">
        <v>24358</v>
      </c>
      <c r="T4049" s="1" t="s">
        <v>6826</v>
      </c>
      <c r="U4049" s="1"/>
      <c r="V4049" s="1" t="s">
        <v>25262</v>
      </c>
      <c r="W4049" s="1" t="s">
        <v>6826</v>
      </c>
    </row>
    <row r="4050" spans="1:23" x14ac:dyDescent="0.25">
      <c r="A4050" s="1">
        <v>1012322</v>
      </c>
      <c r="B4050" s="5" t="str">
        <f>VLOOKUP(H4050,'FIPS Basin X-walk'!$A$2:$F$3224,6,FALSE)</f>
        <v>Appalachian Basin (Eastern Overthrust Area)</v>
      </c>
      <c r="C4050" s="1" t="s">
        <v>19326</v>
      </c>
      <c r="D4050" s="1"/>
      <c r="E4050" s="1"/>
      <c r="F4050" s="1" t="s">
        <v>18132</v>
      </c>
      <c r="G4050" s="1" t="s">
        <v>19324</v>
      </c>
      <c r="H4050" s="1">
        <v>42081</v>
      </c>
      <c r="I4050" s="1">
        <v>1012322</v>
      </c>
      <c r="J4050" s="1">
        <v>41.274290000000001</v>
      </c>
      <c r="K4050" s="1">
        <v>-77.042000000000002</v>
      </c>
      <c r="L4050" s="1"/>
      <c r="M4050" s="1" t="s">
        <v>1501</v>
      </c>
      <c r="N4050" s="1" t="s">
        <v>18868</v>
      </c>
      <c r="O4050" s="1">
        <v>2022</v>
      </c>
      <c r="P4050" s="1">
        <v>17701</v>
      </c>
      <c r="Q4050" s="1" t="s">
        <v>779</v>
      </c>
      <c r="R4050" s="1"/>
      <c r="S4050" s="1" t="s">
        <v>24399</v>
      </c>
      <c r="T4050" s="1" t="s">
        <v>6826</v>
      </c>
      <c r="U4050" s="1"/>
      <c r="V4050" s="1" t="s">
        <v>16658</v>
      </c>
      <c r="W4050" s="1" t="s">
        <v>6826</v>
      </c>
    </row>
    <row r="4051" spans="1:23" x14ac:dyDescent="0.25">
      <c r="A4051" s="1">
        <v>1003289</v>
      </c>
      <c r="B4051" s="5" t="str">
        <f>VLOOKUP(H4051,'FIPS Basin X-walk'!$A$2:$F$3224,6,FALSE)</f>
        <v>Piedmont-Blue Ridge Prov</v>
      </c>
      <c r="C4051" s="1" t="s">
        <v>22455</v>
      </c>
      <c r="D4051" s="1"/>
      <c r="E4051" s="1"/>
      <c r="F4051" s="1" t="s">
        <v>22451</v>
      </c>
      <c r="G4051" s="1" t="s">
        <v>22452</v>
      </c>
      <c r="H4051" s="1">
        <v>51680</v>
      </c>
      <c r="I4051" s="1">
        <v>1003289</v>
      </c>
      <c r="J4051" s="1">
        <v>37.420814999999997</v>
      </c>
      <c r="K4051" s="1">
        <v>-79.140968000000001</v>
      </c>
      <c r="L4051" s="1"/>
      <c r="M4051" s="1" t="s">
        <v>1486</v>
      </c>
      <c r="N4051" s="1" t="s">
        <v>15119</v>
      </c>
      <c r="O4051" s="1">
        <v>2022</v>
      </c>
      <c r="P4051" s="1">
        <v>24505</v>
      </c>
      <c r="Q4051" s="1" t="s">
        <v>22456</v>
      </c>
      <c r="R4051" s="1"/>
      <c r="S4051" s="1" t="s">
        <v>24737</v>
      </c>
      <c r="T4051" s="1" t="s">
        <v>6826</v>
      </c>
      <c r="U4051" s="1"/>
      <c r="V4051" s="1" t="s">
        <v>25089</v>
      </c>
      <c r="W4051" s="1" t="s">
        <v>6826</v>
      </c>
    </row>
    <row r="4052" spans="1:23" x14ac:dyDescent="0.25">
      <c r="A4052" s="1">
        <v>1003566</v>
      </c>
      <c r="B4052" s="5" t="str">
        <f>VLOOKUP(H4052,'FIPS Basin X-walk'!$A$2:$F$3224,6,FALSE)</f>
        <v>Piedmont-Blue Ridge Prov</v>
      </c>
      <c r="C4052" s="1" t="s">
        <v>22450</v>
      </c>
      <c r="D4052" s="1"/>
      <c r="E4052" s="1"/>
      <c r="F4052" s="1" t="s">
        <v>22451</v>
      </c>
      <c r="G4052" s="1" t="s">
        <v>22452</v>
      </c>
      <c r="H4052" s="1">
        <v>51680</v>
      </c>
      <c r="I4052" s="1">
        <v>1003566</v>
      </c>
      <c r="J4052" s="1">
        <v>37.391840999999999</v>
      </c>
      <c r="K4052" s="1">
        <v>-79.109755000000007</v>
      </c>
      <c r="L4052" s="1"/>
      <c r="M4052" s="1" t="s">
        <v>1486</v>
      </c>
      <c r="N4052" s="1" t="s">
        <v>15119</v>
      </c>
      <c r="O4052" s="1">
        <v>2022</v>
      </c>
      <c r="P4052" s="1">
        <v>24506</v>
      </c>
      <c r="Q4052" s="1" t="s">
        <v>22453</v>
      </c>
      <c r="R4052" s="1"/>
      <c r="S4052" s="1" t="s">
        <v>24358</v>
      </c>
      <c r="T4052" s="1" t="s">
        <v>6826</v>
      </c>
      <c r="U4052" s="1"/>
      <c r="V4052" s="1" t="s">
        <v>22192</v>
      </c>
      <c r="W4052" s="1" t="s">
        <v>6826</v>
      </c>
    </row>
    <row r="4053" spans="1:23" x14ac:dyDescent="0.25">
      <c r="A4053" s="1">
        <v>1011175</v>
      </c>
      <c r="B4053" s="5" t="str">
        <f>VLOOKUP(H4053,'FIPS Basin X-walk'!$A$2:$F$3224,6,FALSE)</f>
        <v>Piedmont-Blue Ridge Prov</v>
      </c>
      <c r="C4053" s="1" t="s">
        <v>22454</v>
      </c>
      <c r="D4053" s="1"/>
      <c r="E4053" s="1"/>
      <c r="F4053" s="1" t="s">
        <v>20197</v>
      </c>
      <c r="G4053" s="1" t="s">
        <v>22452</v>
      </c>
      <c r="H4053" s="1">
        <v>51680</v>
      </c>
      <c r="I4053" s="1">
        <v>1011175</v>
      </c>
      <c r="J4053" s="1">
        <v>37.403740999999997</v>
      </c>
      <c r="K4053" s="1">
        <v>-79.128075999999993</v>
      </c>
      <c r="L4053" s="1"/>
      <c r="M4053" s="1" t="s">
        <v>1486</v>
      </c>
      <c r="N4053" s="1" t="s">
        <v>15119</v>
      </c>
      <c r="O4053" s="1">
        <v>2022</v>
      </c>
      <c r="P4053" s="1">
        <v>24504</v>
      </c>
      <c r="Q4053" s="1" t="s">
        <v>26328</v>
      </c>
      <c r="R4053" s="1"/>
      <c r="S4053" s="1" t="s">
        <v>24385</v>
      </c>
      <c r="T4053" s="1" t="s">
        <v>6826</v>
      </c>
      <c r="U4053" s="1"/>
      <c r="V4053" s="1" t="s">
        <v>6986</v>
      </c>
      <c r="W4053" s="1" t="s">
        <v>6826</v>
      </c>
    </row>
    <row r="4054" spans="1:23" x14ac:dyDescent="0.25">
      <c r="A4054" s="1">
        <v>1007576</v>
      </c>
      <c r="B4054" s="5" t="str">
        <f>VLOOKUP(H4054,'FIPS Basin X-walk'!$A$2:$F$3224,6,FALSE)</f>
        <v>Great Basin Province</v>
      </c>
      <c r="C4054" s="1" t="s">
        <v>16131</v>
      </c>
      <c r="D4054" s="1"/>
      <c r="E4054" s="1"/>
      <c r="F4054" s="1" t="s">
        <v>16132</v>
      </c>
      <c r="G4054" s="1" t="s">
        <v>2184</v>
      </c>
      <c r="H4054" s="1">
        <v>32019</v>
      </c>
      <c r="I4054" s="1">
        <v>1007576</v>
      </c>
      <c r="J4054" s="1">
        <v>39.128100000000003</v>
      </c>
      <c r="K4054" s="1">
        <v>-119.1319</v>
      </c>
      <c r="L4054" s="1"/>
      <c r="M4054" s="1" t="s">
        <v>1550</v>
      </c>
      <c r="N4054" s="1" t="s">
        <v>12314</v>
      </c>
      <c r="O4054" s="1">
        <v>2022</v>
      </c>
      <c r="P4054" s="1">
        <v>89447</v>
      </c>
      <c r="Q4054" s="1" t="s">
        <v>16133</v>
      </c>
      <c r="R4054" s="1"/>
      <c r="S4054" s="1" t="s">
        <v>24355</v>
      </c>
      <c r="T4054" s="1" t="s">
        <v>6826</v>
      </c>
      <c r="U4054" s="1"/>
      <c r="V4054" s="1" t="s">
        <v>7232</v>
      </c>
      <c r="W4054" s="1" t="s">
        <v>6828</v>
      </c>
    </row>
    <row r="4055" spans="1:23" x14ac:dyDescent="0.25">
      <c r="A4055" s="1">
        <v>1000583</v>
      </c>
      <c r="B4055" s="5" t="str">
        <f>VLOOKUP(H4055,'FIPS Basin X-walk'!$A$2:$F$3224,6,FALSE)</f>
        <v>Forest City Basin</v>
      </c>
      <c r="C4055" s="1" t="s">
        <v>12506</v>
      </c>
      <c r="D4055" s="1"/>
      <c r="E4055" s="1"/>
      <c r="F4055" s="1" t="s">
        <v>12507</v>
      </c>
      <c r="G4055" s="1" t="s">
        <v>12508</v>
      </c>
      <c r="H4055" s="1">
        <v>20111</v>
      </c>
      <c r="I4055" s="1">
        <v>1000583</v>
      </c>
      <c r="J4055" s="1">
        <v>38.446399999999997</v>
      </c>
      <c r="K4055" s="1">
        <v>-96.065100000000001</v>
      </c>
      <c r="L4055" s="1"/>
      <c r="M4055" s="1" t="s">
        <v>1490</v>
      </c>
      <c r="N4055" s="1" t="s">
        <v>12401</v>
      </c>
      <c r="O4055" s="1">
        <v>2022</v>
      </c>
      <c r="P4055" s="1">
        <v>66801</v>
      </c>
      <c r="Q4055" s="1" t="s">
        <v>12509</v>
      </c>
      <c r="R4055" s="1"/>
      <c r="S4055" s="1" t="s">
        <v>24355</v>
      </c>
      <c r="T4055" s="1" t="s">
        <v>6826</v>
      </c>
      <c r="U4055" s="1"/>
      <c r="V4055" s="1" t="s">
        <v>12451</v>
      </c>
      <c r="W4055" s="1" t="s">
        <v>6828</v>
      </c>
    </row>
    <row r="4056" spans="1:23" x14ac:dyDescent="0.25">
      <c r="A4056" s="1">
        <v>1004105</v>
      </c>
      <c r="B4056" s="5" t="str">
        <f>VLOOKUP(H4056,'FIPS Basin X-walk'!$A$2:$F$3224,6,FALSE)</f>
        <v>Forest City Basin</v>
      </c>
      <c r="C4056" s="1" t="s">
        <v>12512</v>
      </c>
      <c r="D4056" s="1"/>
      <c r="E4056" s="1"/>
      <c r="F4056" s="1" t="s">
        <v>12507</v>
      </c>
      <c r="G4056" s="1" t="s">
        <v>12508</v>
      </c>
      <c r="H4056" s="1">
        <v>20111</v>
      </c>
      <c r="I4056" s="1">
        <v>1004105</v>
      </c>
      <c r="J4056" s="1">
        <v>38.404969999999999</v>
      </c>
      <c r="K4056" s="1">
        <v>-96.17098</v>
      </c>
      <c r="L4056" s="1"/>
      <c r="M4056" s="1" t="s">
        <v>1490</v>
      </c>
      <c r="N4056" s="1" t="s">
        <v>12401</v>
      </c>
      <c r="O4056" s="1">
        <v>2022</v>
      </c>
      <c r="P4056" s="1">
        <v>66801</v>
      </c>
      <c r="Q4056" s="1" t="s">
        <v>25227</v>
      </c>
      <c r="R4056" s="1"/>
      <c r="S4056" s="1" t="s">
        <v>24377</v>
      </c>
      <c r="T4056" s="1" t="s">
        <v>6826</v>
      </c>
      <c r="U4056" s="1"/>
      <c r="V4056" s="1" t="s">
        <v>7188</v>
      </c>
      <c r="W4056" s="1" t="s">
        <v>6826</v>
      </c>
    </row>
    <row r="4057" spans="1:23" x14ac:dyDescent="0.25">
      <c r="A4057" s="1">
        <v>1004174</v>
      </c>
      <c r="B4057" s="5" t="str">
        <f>VLOOKUP(H4057,'FIPS Basin X-walk'!$A$2:$F$3224,6,FALSE)</f>
        <v>Great Basin Province</v>
      </c>
      <c r="C4057" s="1"/>
      <c r="D4057" s="1"/>
      <c r="E4057" s="1" t="s">
        <v>6828</v>
      </c>
      <c r="F4057" s="1" t="s">
        <v>16129</v>
      </c>
      <c r="G4057" s="1" t="s">
        <v>12508</v>
      </c>
      <c r="H4057" s="1">
        <v>32019</v>
      </c>
      <c r="I4057" s="1">
        <v>1004174</v>
      </c>
      <c r="J4057" s="1">
        <v>39.619999999999997</v>
      </c>
      <c r="K4057" s="1">
        <v>-119.2628</v>
      </c>
      <c r="L4057" s="1"/>
      <c r="M4057" s="1" t="s">
        <v>1550</v>
      </c>
      <c r="N4057" s="1" t="s">
        <v>12314</v>
      </c>
      <c r="O4057" s="1">
        <v>2022</v>
      </c>
      <c r="P4057" s="1">
        <v>89408</v>
      </c>
      <c r="Q4057" s="1" t="s">
        <v>16130</v>
      </c>
      <c r="R4057" s="1"/>
      <c r="S4057" s="1" t="s">
        <v>24441</v>
      </c>
      <c r="T4057" s="1" t="s">
        <v>6826</v>
      </c>
      <c r="U4057" s="1"/>
      <c r="V4057" s="1" t="s">
        <v>9182</v>
      </c>
      <c r="W4057" s="1" t="s">
        <v>6826</v>
      </c>
    </row>
    <row r="4058" spans="1:23" x14ac:dyDescent="0.25">
      <c r="A4058" s="1">
        <v>1006368</v>
      </c>
      <c r="B4058" s="5" t="str">
        <f>VLOOKUP(H4058,'FIPS Basin X-walk'!$A$2:$F$3224,6,FALSE)</f>
        <v>Sioux Uplift</v>
      </c>
      <c r="C4058" s="1" t="s">
        <v>14970</v>
      </c>
      <c r="D4058" s="1"/>
      <c r="E4058" s="1"/>
      <c r="F4058" s="1" t="s">
        <v>14971</v>
      </c>
      <c r="G4058" s="1" t="s">
        <v>12508</v>
      </c>
      <c r="H4058" s="1">
        <v>27083</v>
      </c>
      <c r="I4058" s="1">
        <v>1006368</v>
      </c>
      <c r="J4058" s="1">
        <v>44.235314000000002</v>
      </c>
      <c r="K4058" s="1">
        <v>-95.775103000000001</v>
      </c>
      <c r="L4058" s="1"/>
      <c r="M4058" s="1" t="s">
        <v>1559</v>
      </c>
      <c r="N4058" s="1" t="s">
        <v>14790</v>
      </c>
      <c r="O4058" s="1">
        <v>2022</v>
      </c>
      <c r="P4058" s="1">
        <v>56132</v>
      </c>
      <c r="Q4058" s="1" t="s">
        <v>161</v>
      </c>
      <c r="R4058" s="1"/>
      <c r="S4058" s="1" t="s">
        <v>24435</v>
      </c>
      <c r="T4058" s="1" t="s">
        <v>6826</v>
      </c>
      <c r="U4058" s="1"/>
      <c r="V4058" s="1" t="s">
        <v>25395</v>
      </c>
      <c r="W4058" s="1" t="s">
        <v>6826</v>
      </c>
    </row>
    <row r="4059" spans="1:23" x14ac:dyDescent="0.25">
      <c r="A4059" s="1">
        <v>1005280</v>
      </c>
      <c r="B4059" s="5" t="str">
        <f>VLOOKUP(H4059,'FIPS Basin X-walk'!$A$2:$F$3224,6,FALSE)</f>
        <v>Sioux Uplift</v>
      </c>
      <c r="C4059" s="1" t="s">
        <v>14974</v>
      </c>
      <c r="D4059" s="1"/>
      <c r="E4059" s="1"/>
      <c r="F4059" s="1" t="s">
        <v>14975</v>
      </c>
      <c r="G4059" s="1" t="s">
        <v>12508</v>
      </c>
      <c r="H4059" s="1">
        <v>27083</v>
      </c>
      <c r="I4059" s="1">
        <v>1005280</v>
      </c>
      <c r="J4059" s="1">
        <v>44.345999999999997</v>
      </c>
      <c r="K4059" s="1">
        <v>-95.903000000000006</v>
      </c>
      <c r="L4059" s="1"/>
      <c r="M4059" s="1" t="s">
        <v>1559</v>
      </c>
      <c r="N4059" s="1" t="s">
        <v>14790</v>
      </c>
      <c r="O4059" s="1">
        <v>2022</v>
      </c>
      <c r="P4059" s="1">
        <v>56157</v>
      </c>
      <c r="Q4059" s="1" t="s">
        <v>12508</v>
      </c>
      <c r="R4059" s="1"/>
      <c r="S4059" s="1" t="s">
        <v>24358</v>
      </c>
      <c r="T4059" s="1" t="s">
        <v>6826</v>
      </c>
      <c r="U4059" s="1"/>
      <c r="V4059" s="1" t="s">
        <v>25484</v>
      </c>
      <c r="W4059" s="1" t="s">
        <v>6826</v>
      </c>
    </row>
    <row r="4060" spans="1:23" x14ac:dyDescent="0.25">
      <c r="A4060" s="1">
        <v>1001945</v>
      </c>
      <c r="B4060" s="5" t="str">
        <f>VLOOKUP(H4060,'FIPS Basin X-walk'!$A$2:$F$3224,6,FALSE)</f>
        <v>Sioux Uplift</v>
      </c>
      <c r="C4060" s="1" t="s">
        <v>14973</v>
      </c>
      <c r="D4060" s="1"/>
      <c r="E4060" s="1"/>
      <c r="F4060" s="1" t="s">
        <v>14257</v>
      </c>
      <c r="G4060" s="1" t="s">
        <v>12508</v>
      </c>
      <c r="H4060" s="1">
        <v>27083</v>
      </c>
      <c r="I4060" s="1">
        <v>1001945</v>
      </c>
      <c r="J4060" s="1">
        <v>44.474074000000002</v>
      </c>
      <c r="K4060" s="1">
        <v>-95.783524999999997</v>
      </c>
      <c r="L4060" s="1" t="s">
        <v>24378</v>
      </c>
      <c r="M4060" s="1" t="s">
        <v>1559</v>
      </c>
      <c r="N4060" s="1" t="s">
        <v>14790</v>
      </c>
      <c r="O4060" s="1">
        <v>2022</v>
      </c>
      <c r="P4060" s="1">
        <v>56258</v>
      </c>
      <c r="Q4060" s="1" t="s">
        <v>11505</v>
      </c>
      <c r="R4060" s="1"/>
      <c r="S4060" s="1" t="s">
        <v>24454</v>
      </c>
      <c r="T4060" s="1" t="s">
        <v>6826</v>
      </c>
      <c r="U4060" s="1"/>
      <c r="V4060" s="1" t="s">
        <v>10435</v>
      </c>
      <c r="W4060" s="1" t="s">
        <v>6826</v>
      </c>
    </row>
    <row r="4061" spans="1:23" x14ac:dyDescent="0.25">
      <c r="A4061" s="1">
        <v>1003109</v>
      </c>
      <c r="B4061" s="5" t="str">
        <f>VLOOKUP(H4061,'FIPS Basin X-walk'!$A$2:$F$3224,6,FALSE)</f>
        <v>Forest City Basin</v>
      </c>
      <c r="C4061" s="1" t="s">
        <v>12510</v>
      </c>
      <c r="D4061" s="1"/>
      <c r="E4061" s="1"/>
      <c r="F4061" s="1" t="s">
        <v>12511</v>
      </c>
      <c r="G4061" s="1" t="s">
        <v>12508</v>
      </c>
      <c r="H4061" s="1">
        <v>20111</v>
      </c>
      <c r="I4061" s="1">
        <v>1003109</v>
      </c>
      <c r="J4061" s="1">
        <v>38.288896000000001</v>
      </c>
      <c r="K4061" s="1">
        <v>-96.189434000000006</v>
      </c>
      <c r="L4061" s="1"/>
      <c r="M4061" s="1" t="s">
        <v>1490</v>
      </c>
      <c r="N4061" s="1" t="s">
        <v>12401</v>
      </c>
      <c r="O4061" s="1">
        <v>2022</v>
      </c>
      <c r="P4061" s="1">
        <v>66865</v>
      </c>
      <c r="Q4061" s="1" t="s">
        <v>845</v>
      </c>
      <c r="R4061" s="1"/>
      <c r="S4061" s="1" t="s">
        <v>24435</v>
      </c>
      <c r="T4061" s="1" t="s">
        <v>6826</v>
      </c>
      <c r="U4061" s="1"/>
      <c r="V4061" s="1" t="s">
        <v>7521</v>
      </c>
      <c r="W4061" s="1" t="s">
        <v>6826</v>
      </c>
    </row>
    <row r="4062" spans="1:23" x14ac:dyDescent="0.25">
      <c r="A4062" s="1">
        <v>1004820</v>
      </c>
      <c r="B4062" s="5" t="str">
        <f>VLOOKUP(H4062,'FIPS Basin X-walk'!$A$2:$F$3224,6,FALSE)</f>
        <v>Michigan Basin</v>
      </c>
      <c r="C4062" s="1"/>
      <c r="D4062" s="1"/>
      <c r="E4062" s="1"/>
      <c r="F4062" s="1" t="s">
        <v>14421</v>
      </c>
      <c r="G4062" s="1" t="s">
        <v>14422</v>
      </c>
      <c r="H4062" s="1">
        <v>26097</v>
      </c>
      <c r="I4062" s="1">
        <v>1004820</v>
      </c>
      <c r="J4062" s="1">
        <v>46.115670000000001</v>
      </c>
      <c r="K4062" s="1">
        <v>-85.444096000000002</v>
      </c>
      <c r="L4062" s="1"/>
      <c r="M4062" s="1" t="s">
        <v>1493</v>
      </c>
      <c r="N4062" s="1" t="s">
        <v>14185</v>
      </c>
      <c r="O4062" s="1">
        <v>2022</v>
      </c>
      <c r="P4062" s="1">
        <v>49762</v>
      </c>
      <c r="Q4062" s="1" t="s">
        <v>263</v>
      </c>
      <c r="R4062" s="1"/>
      <c r="S4062" s="1" t="s">
        <v>24435</v>
      </c>
      <c r="T4062" s="1" t="s">
        <v>6826</v>
      </c>
      <c r="U4062" s="1"/>
      <c r="V4062" s="1" t="s">
        <v>12735</v>
      </c>
      <c r="W4062" s="1" t="s">
        <v>6826</v>
      </c>
    </row>
    <row r="4063" spans="1:23" x14ac:dyDescent="0.25">
      <c r="A4063" s="1">
        <v>1007535</v>
      </c>
      <c r="B4063" s="5" t="str">
        <f>VLOOKUP(H4063,'FIPS Basin X-walk'!$A$2:$F$3224,6,FALSE)</f>
        <v>Michigan Basin</v>
      </c>
      <c r="C4063" s="1" t="s">
        <v>14431</v>
      </c>
      <c r="D4063" s="1"/>
      <c r="E4063" s="1"/>
      <c r="F4063" s="1" t="s">
        <v>14432</v>
      </c>
      <c r="G4063" s="1" t="s">
        <v>14425</v>
      </c>
      <c r="H4063" s="1">
        <v>26099</v>
      </c>
      <c r="I4063" s="1">
        <v>1007535</v>
      </c>
      <c r="J4063" s="1">
        <v>42.809311999999998</v>
      </c>
      <c r="K4063" s="1">
        <v>-82.863101999999998</v>
      </c>
      <c r="L4063" s="1"/>
      <c r="M4063" s="1" t="s">
        <v>1493</v>
      </c>
      <c r="N4063" s="1" t="s">
        <v>14185</v>
      </c>
      <c r="O4063" s="1">
        <v>2022</v>
      </c>
      <c r="P4063" s="1">
        <v>48005</v>
      </c>
      <c r="Q4063" s="1" t="s">
        <v>246</v>
      </c>
      <c r="R4063" s="1"/>
      <c r="S4063" s="1" t="s">
        <v>24435</v>
      </c>
      <c r="T4063" s="1" t="s">
        <v>6826</v>
      </c>
      <c r="U4063" s="1"/>
      <c r="V4063" s="1" t="s">
        <v>14234</v>
      </c>
      <c r="W4063" s="1" t="s">
        <v>6826</v>
      </c>
    </row>
    <row r="4064" spans="1:23" x14ac:dyDescent="0.25">
      <c r="A4064" s="1">
        <v>1007745</v>
      </c>
      <c r="B4064" s="5" t="str">
        <f>VLOOKUP(H4064,'FIPS Basin X-walk'!$A$2:$F$3224,6,FALSE)</f>
        <v>Michigan Basin</v>
      </c>
      <c r="C4064" s="1" t="s">
        <v>14437</v>
      </c>
      <c r="D4064" s="1"/>
      <c r="E4064" s="1"/>
      <c r="F4064" s="1" t="s">
        <v>14438</v>
      </c>
      <c r="G4064" s="1" t="s">
        <v>14425</v>
      </c>
      <c r="H4064" s="1">
        <v>26099</v>
      </c>
      <c r="I4064" s="1">
        <v>1007745</v>
      </c>
      <c r="J4064" s="1">
        <v>42.764944999999997</v>
      </c>
      <c r="K4064" s="1">
        <v>-82.746506999999994</v>
      </c>
      <c r="L4064" s="1"/>
      <c r="M4064" s="1" t="s">
        <v>1493</v>
      </c>
      <c r="N4064" s="1" t="s">
        <v>14185</v>
      </c>
      <c r="O4064" s="1">
        <v>2022</v>
      </c>
      <c r="P4064" s="1">
        <v>48048</v>
      </c>
      <c r="Q4064" s="1" t="s">
        <v>14439</v>
      </c>
      <c r="R4064" s="1"/>
      <c r="S4064" s="1" t="s">
        <v>24358</v>
      </c>
      <c r="T4064" s="1" t="s">
        <v>6826</v>
      </c>
      <c r="U4064" s="1"/>
      <c r="V4064" s="1" t="s">
        <v>6878</v>
      </c>
      <c r="W4064" s="1" t="s">
        <v>6828</v>
      </c>
    </row>
    <row r="4065" spans="1:23" x14ac:dyDescent="0.25">
      <c r="A4065" s="1">
        <v>1004647</v>
      </c>
      <c r="B4065" s="5" t="str">
        <f>VLOOKUP(H4065,'FIPS Basin X-walk'!$A$2:$F$3224,6,FALSE)</f>
        <v>Michigan Basin</v>
      </c>
      <c r="C4065" s="1" t="s">
        <v>14423</v>
      </c>
      <c r="D4065" s="1"/>
      <c r="E4065" s="1"/>
      <c r="F4065" s="1" t="s">
        <v>14424</v>
      </c>
      <c r="G4065" s="1" t="s">
        <v>14425</v>
      </c>
      <c r="H4065" s="1">
        <v>26099</v>
      </c>
      <c r="I4065" s="1">
        <v>1004647</v>
      </c>
      <c r="J4065" s="1">
        <v>42.77272</v>
      </c>
      <c r="K4065" s="1">
        <v>-83.00564</v>
      </c>
      <c r="L4065" s="1"/>
      <c r="M4065" s="1" t="s">
        <v>1493</v>
      </c>
      <c r="N4065" s="1" t="s">
        <v>14185</v>
      </c>
      <c r="O4065" s="1">
        <v>2022</v>
      </c>
      <c r="P4065" s="1">
        <v>48065</v>
      </c>
      <c r="Q4065" s="1" t="s">
        <v>1275</v>
      </c>
      <c r="R4065" s="1"/>
      <c r="S4065" s="1" t="s">
        <v>24359</v>
      </c>
      <c r="T4065" s="1" t="s">
        <v>6826</v>
      </c>
      <c r="U4065" s="1"/>
      <c r="V4065" s="1" t="s">
        <v>25359</v>
      </c>
      <c r="W4065" s="1" t="s">
        <v>6826</v>
      </c>
    </row>
    <row r="4066" spans="1:23" x14ac:dyDescent="0.25">
      <c r="A4066" s="1">
        <v>1001057</v>
      </c>
      <c r="B4066" s="5" t="str">
        <f>VLOOKUP(H4066,'FIPS Basin X-walk'!$A$2:$F$3224,6,FALSE)</f>
        <v>Michigan Basin</v>
      </c>
      <c r="C4066" s="1" t="s">
        <v>14426</v>
      </c>
      <c r="D4066" s="1"/>
      <c r="E4066" s="1"/>
      <c r="F4066" s="1" t="s">
        <v>14427</v>
      </c>
      <c r="G4066" s="1" t="s">
        <v>14425</v>
      </c>
      <c r="H4066" s="1">
        <v>26099</v>
      </c>
      <c r="I4066" s="1">
        <v>1001057</v>
      </c>
      <c r="J4066" s="1">
        <v>42.565190000000001</v>
      </c>
      <c r="K4066" s="1">
        <v>-83.037710000000004</v>
      </c>
      <c r="L4066" s="1"/>
      <c r="M4066" s="1" t="s">
        <v>1493</v>
      </c>
      <c r="N4066" s="1" t="s">
        <v>14185</v>
      </c>
      <c r="O4066" s="1">
        <v>2022</v>
      </c>
      <c r="P4066" s="1">
        <v>48321</v>
      </c>
      <c r="Q4066" s="1" t="s">
        <v>14428</v>
      </c>
      <c r="R4066" s="1"/>
      <c r="S4066" s="1" t="s">
        <v>24624</v>
      </c>
      <c r="T4066" s="1" t="s">
        <v>6826</v>
      </c>
      <c r="U4066" s="1"/>
      <c r="V4066" s="1" t="s">
        <v>10816</v>
      </c>
      <c r="W4066" s="1" t="s">
        <v>6826</v>
      </c>
    </row>
    <row r="4067" spans="1:23" x14ac:dyDescent="0.25">
      <c r="A4067" s="1">
        <v>1003262</v>
      </c>
      <c r="B4067" s="5" t="str">
        <f>VLOOKUP(H4067,'FIPS Basin X-walk'!$A$2:$F$3224,6,FALSE)</f>
        <v>Michigan Basin</v>
      </c>
      <c r="C4067" s="1" t="s">
        <v>14445</v>
      </c>
      <c r="D4067" s="1"/>
      <c r="E4067" s="1"/>
      <c r="F4067" s="1" t="s">
        <v>14446</v>
      </c>
      <c r="G4067" s="1" t="s">
        <v>14425</v>
      </c>
      <c r="H4067" s="1">
        <v>26099</v>
      </c>
      <c r="I4067" s="1">
        <v>1003262</v>
      </c>
      <c r="J4067" s="1">
        <v>42.583440000000003</v>
      </c>
      <c r="K4067" s="1">
        <v>-83.049890000000005</v>
      </c>
      <c r="L4067" s="1"/>
      <c r="M4067" s="1" t="s">
        <v>1493</v>
      </c>
      <c r="N4067" s="1" t="s">
        <v>14185</v>
      </c>
      <c r="O4067" s="1">
        <v>2022</v>
      </c>
      <c r="P4067" s="1">
        <v>48310</v>
      </c>
      <c r="Q4067" s="1" t="s">
        <v>14447</v>
      </c>
      <c r="R4067" s="1"/>
      <c r="S4067" s="1" t="s">
        <v>24392</v>
      </c>
      <c r="T4067" s="1" t="s">
        <v>6826</v>
      </c>
      <c r="U4067" s="1"/>
      <c r="V4067" s="1" t="s">
        <v>10849</v>
      </c>
      <c r="W4067" s="1" t="s">
        <v>6826</v>
      </c>
    </row>
    <row r="4068" spans="1:23" x14ac:dyDescent="0.25">
      <c r="A4068" s="1">
        <v>1005484</v>
      </c>
      <c r="B4068" s="5" t="str">
        <f>VLOOKUP(H4068,'FIPS Basin X-walk'!$A$2:$F$3224,6,FALSE)</f>
        <v>Michigan Basin</v>
      </c>
      <c r="C4068" s="1" t="s">
        <v>14440</v>
      </c>
      <c r="D4068" s="1"/>
      <c r="E4068" s="1"/>
      <c r="F4068" s="1" t="s">
        <v>14427</v>
      </c>
      <c r="G4068" s="1" t="s">
        <v>14425</v>
      </c>
      <c r="H4068" s="1">
        <v>26099</v>
      </c>
      <c r="I4068" s="1">
        <v>1005484</v>
      </c>
      <c r="J4068" s="1">
        <v>42.555529999999997</v>
      </c>
      <c r="K4068" s="1">
        <v>-83.029390000000006</v>
      </c>
      <c r="L4068" s="1"/>
      <c r="M4068" s="1" t="s">
        <v>1493</v>
      </c>
      <c r="N4068" s="1" t="s">
        <v>14185</v>
      </c>
      <c r="O4068" s="1">
        <v>2022</v>
      </c>
      <c r="P4068" s="1">
        <v>48312</v>
      </c>
      <c r="Q4068" s="1" t="s">
        <v>14441</v>
      </c>
      <c r="R4068" s="1"/>
      <c r="S4068" s="1" t="s">
        <v>24986</v>
      </c>
      <c r="T4068" s="1" t="s">
        <v>6826</v>
      </c>
      <c r="U4068" s="1"/>
      <c r="V4068" s="1" t="s">
        <v>10816</v>
      </c>
      <c r="W4068" s="1" t="s">
        <v>6826</v>
      </c>
    </row>
    <row r="4069" spans="1:23" x14ac:dyDescent="0.25">
      <c r="A4069" s="1">
        <v>1007918</v>
      </c>
      <c r="B4069" s="5" t="str">
        <f>VLOOKUP(H4069,'FIPS Basin X-walk'!$A$2:$F$3224,6,FALSE)</f>
        <v>Michigan Basin</v>
      </c>
      <c r="C4069" s="1" t="s">
        <v>14442</v>
      </c>
      <c r="D4069" s="1"/>
      <c r="E4069" s="1"/>
      <c r="F4069" s="1" t="s">
        <v>14443</v>
      </c>
      <c r="G4069" s="1" t="s">
        <v>14425</v>
      </c>
      <c r="H4069" s="1">
        <v>26099</v>
      </c>
      <c r="I4069" s="1">
        <v>1007918</v>
      </c>
      <c r="J4069" s="1">
        <v>42.569552000000002</v>
      </c>
      <c r="K4069" s="1">
        <v>-83.033733999999995</v>
      </c>
      <c r="L4069" s="1"/>
      <c r="M4069" s="1" t="s">
        <v>1493</v>
      </c>
      <c r="N4069" s="1" t="s">
        <v>14185</v>
      </c>
      <c r="O4069" s="1">
        <v>2022</v>
      </c>
      <c r="P4069" s="1">
        <v>48312</v>
      </c>
      <c r="Q4069" s="1" t="s">
        <v>14444</v>
      </c>
      <c r="R4069" s="1"/>
      <c r="S4069" s="1" t="s">
        <v>24419</v>
      </c>
      <c r="T4069" s="1" t="s">
        <v>6826</v>
      </c>
      <c r="U4069" s="1"/>
      <c r="V4069" s="1" t="s">
        <v>10816</v>
      </c>
      <c r="W4069" s="1" t="s">
        <v>6826</v>
      </c>
    </row>
    <row r="4070" spans="1:23" x14ac:dyDescent="0.25">
      <c r="A4070" s="1">
        <v>1000380</v>
      </c>
      <c r="B4070" s="5" t="str">
        <f>VLOOKUP(H4070,'FIPS Basin X-walk'!$A$2:$F$3224,6,FALSE)</f>
        <v>Michigan Basin</v>
      </c>
      <c r="C4070" s="1" t="s">
        <v>24501</v>
      </c>
      <c r="D4070" s="1"/>
      <c r="E4070" s="1"/>
      <c r="F4070" s="1" t="s">
        <v>14429</v>
      </c>
      <c r="G4070" s="1" t="s">
        <v>14425</v>
      </c>
      <c r="H4070" s="1">
        <v>26099</v>
      </c>
      <c r="I4070" s="1">
        <v>1000380</v>
      </c>
      <c r="J4070" s="1">
        <v>42.524569999999997</v>
      </c>
      <c r="K4070" s="1">
        <v>-83.042249999999996</v>
      </c>
      <c r="L4070" s="1"/>
      <c r="M4070" s="1" t="s">
        <v>1493</v>
      </c>
      <c r="N4070" s="1" t="s">
        <v>14185</v>
      </c>
      <c r="O4070" s="1">
        <v>2022</v>
      </c>
      <c r="P4070" s="1">
        <v>48090</v>
      </c>
      <c r="Q4070" s="1" t="s">
        <v>14430</v>
      </c>
      <c r="R4070" s="1"/>
      <c r="S4070" s="1" t="s">
        <v>24502</v>
      </c>
      <c r="T4070" s="1" t="s">
        <v>6826</v>
      </c>
      <c r="U4070" s="1"/>
      <c r="V4070" s="1" t="s">
        <v>11472</v>
      </c>
      <c r="W4070" s="1" t="s">
        <v>6826</v>
      </c>
    </row>
    <row r="4071" spans="1:23" x14ac:dyDescent="0.25">
      <c r="A4071" s="1">
        <v>1005485</v>
      </c>
      <c r="B4071" s="5" t="str">
        <f>VLOOKUP(H4071,'FIPS Basin X-walk'!$A$2:$F$3224,6,FALSE)</f>
        <v>Michigan Basin</v>
      </c>
      <c r="C4071" s="1" t="s">
        <v>14435</v>
      </c>
      <c r="D4071" s="1"/>
      <c r="E4071" s="1"/>
      <c r="F4071" s="1" t="s">
        <v>14429</v>
      </c>
      <c r="G4071" s="1" t="s">
        <v>14425</v>
      </c>
      <c r="H4071" s="1">
        <v>26099</v>
      </c>
      <c r="I4071" s="1">
        <v>1005485</v>
      </c>
      <c r="J4071" s="1">
        <v>42.455440000000003</v>
      </c>
      <c r="K4071" s="1">
        <v>-83.040948999999998</v>
      </c>
      <c r="L4071" s="1"/>
      <c r="M4071" s="1" t="s">
        <v>1493</v>
      </c>
      <c r="N4071" s="1" t="s">
        <v>14185</v>
      </c>
      <c r="O4071" s="1">
        <v>2022</v>
      </c>
      <c r="P4071" s="1">
        <v>48091</v>
      </c>
      <c r="Q4071" s="1" t="s">
        <v>14436</v>
      </c>
      <c r="R4071" s="1"/>
      <c r="S4071" s="1" t="s">
        <v>24419</v>
      </c>
      <c r="T4071" s="1" t="s">
        <v>6826</v>
      </c>
      <c r="U4071" s="1"/>
      <c r="V4071" s="1" t="s">
        <v>10816</v>
      </c>
      <c r="W4071" s="1" t="s">
        <v>6826</v>
      </c>
    </row>
    <row r="4072" spans="1:23" x14ac:dyDescent="0.25">
      <c r="A4072" s="1">
        <v>1005553</v>
      </c>
      <c r="B4072" s="5" t="str">
        <f>VLOOKUP(H4072,'FIPS Basin X-walk'!$A$2:$F$3224,6,FALSE)</f>
        <v>Michigan Basin</v>
      </c>
      <c r="C4072" s="1" t="s">
        <v>14450</v>
      </c>
      <c r="D4072" s="1"/>
      <c r="E4072" s="1"/>
      <c r="F4072" s="1" t="s">
        <v>14429</v>
      </c>
      <c r="G4072" s="1" t="s">
        <v>14425</v>
      </c>
      <c r="H4072" s="1">
        <v>26099</v>
      </c>
      <c r="I4072" s="1">
        <v>1005553</v>
      </c>
      <c r="J4072" s="1">
        <v>42.461390000000002</v>
      </c>
      <c r="K4072" s="1">
        <v>-83.044600000000003</v>
      </c>
      <c r="L4072" s="1"/>
      <c r="M4072" s="1" t="s">
        <v>1493</v>
      </c>
      <c r="N4072" s="1" t="s">
        <v>14185</v>
      </c>
      <c r="O4072" s="1">
        <v>2022</v>
      </c>
      <c r="P4072" s="1">
        <v>48091</v>
      </c>
      <c r="Q4072" s="1" t="s">
        <v>14451</v>
      </c>
      <c r="R4072" s="1"/>
      <c r="S4072" s="1" t="s">
        <v>24986</v>
      </c>
      <c r="T4072" s="1" t="s">
        <v>6826</v>
      </c>
      <c r="U4072" s="1"/>
      <c r="V4072" s="1" t="s">
        <v>10816</v>
      </c>
      <c r="W4072" s="1" t="s">
        <v>6826</v>
      </c>
    </row>
    <row r="4073" spans="1:23" x14ac:dyDescent="0.25">
      <c r="A4073" s="1">
        <v>1005567</v>
      </c>
      <c r="B4073" s="5" t="str">
        <f>VLOOKUP(H4073,'FIPS Basin X-walk'!$A$2:$F$3224,6,FALSE)</f>
        <v>Michigan Basin</v>
      </c>
      <c r="C4073" s="1" t="s">
        <v>14448</v>
      </c>
      <c r="D4073" s="1"/>
      <c r="E4073" s="1"/>
      <c r="F4073" s="1" t="s">
        <v>1588</v>
      </c>
      <c r="G4073" s="1" t="s">
        <v>14425</v>
      </c>
      <c r="H4073" s="1">
        <v>26099</v>
      </c>
      <c r="I4073" s="1">
        <v>1005567</v>
      </c>
      <c r="J4073" s="1">
        <v>42.450741999999998</v>
      </c>
      <c r="K4073" s="1">
        <v>-83.034594999999996</v>
      </c>
      <c r="L4073" s="1"/>
      <c r="M4073" s="1" t="s">
        <v>1493</v>
      </c>
      <c r="N4073" s="1" t="s">
        <v>14185</v>
      </c>
      <c r="O4073" s="1">
        <v>2022</v>
      </c>
      <c r="P4073" s="1">
        <v>48091</v>
      </c>
      <c r="Q4073" s="1" t="s">
        <v>14449</v>
      </c>
      <c r="R4073" s="1"/>
      <c r="S4073" s="1" t="s">
        <v>25551</v>
      </c>
      <c r="T4073" s="1" t="s">
        <v>6826</v>
      </c>
      <c r="U4073" s="1"/>
      <c r="V4073" s="1" t="s">
        <v>10816</v>
      </c>
      <c r="W4073" s="1" t="s">
        <v>6826</v>
      </c>
    </row>
    <row r="4074" spans="1:23" x14ac:dyDescent="0.25">
      <c r="A4074" s="1">
        <v>1007787</v>
      </c>
      <c r="B4074" s="5" t="str">
        <f>VLOOKUP(H4074,'FIPS Basin X-walk'!$A$2:$F$3224,6,FALSE)</f>
        <v>Michigan Basin</v>
      </c>
      <c r="C4074" s="1" t="s">
        <v>14433</v>
      </c>
      <c r="D4074" s="1"/>
      <c r="E4074" s="1"/>
      <c r="F4074" s="1" t="s">
        <v>14434</v>
      </c>
      <c r="G4074" s="1" t="s">
        <v>14425</v>
      </c>
      <c r="H4074" s="1">
        <v>26099</v>
      </c>
      <c r="I4074" s="1">
        <v>1007787</v>
      </c>
      <c r="J4074" s="1">
        <v>42.772641</v>
      </c>
      <c r="K4074" s="1">
        <v>-83.008016999999995</v>
      </c>
      <c r="L4074" s="1"/>
      <c r="M4074" s="1" t="s">
        <v>1493</v>
      </c>
      <c r="N4074" s="1" t="s">
        <v>14185</v>
      </c>
      <c r="O4074" s="1">
        <v>2022</v>
      </c>
      <c r="P4074" s="1">
        <v>48095</v>
      </c>
      <c r="Q4074" s="1" t="s">
        <v>301</v>
      </c>
      <c r="R4074" s="1"/>
      <c r="S4074" s="1" t="s">
        <v>24435</v>
      </c>
      <c r="T4074" s="1" t="s">
        <v>6826</v>
      </c>
      <c r="U4074" s="1"/>
      <c r="V4074" s="1" t="s">
        <v>7297</v>
      </c>
      <c r="W4074" s="1" t="s">
        <v>6826</v>
      </c>
    </row>
    <row r="4075" spans="1:23" x14ac:dyDescent="0.25">
      <c r="A4075" s="1">
        <v>1000334</v>
      </c>
      <c r="B4075" s="5" t="str">
        <f>VLOOKUP(H4075,'FIPS Basin X-walk'!$A$2:$F$3224,6,FALSE)</f>
        <v>Illinois Basin</v>
      </c>
      <c r="C4075" s="1" t="s">
        <v>11152</v>
      </c>
      <c r="D4075" s="1"/>
      <c r="E4075" s="1"/>
      <c r="F4075" s="1" t="s">
        <v>7176</v>
      </c>
      <c r="G4075" s="1" t="s">
        <v>1566</v>
      </c>
      <c r="H4075" s="1">
        <v>17115</v>
      </c>
      <c r="I4075" s="1">
        <v>1000334</v>
      </c>
      <c r="J4075" s="1">
        <v>39.846600000000002</v>
      </c>
      <c r="K4075" s="1">
        <v>-88.926100000000005</v>
      </c>
      <c r="L4075" s="1"/>
      <c r="M4075" s="1" t="s">
        <v>1488</v>
      </c>
      <c r="N4075" s="1" t="s">
        <v>10805</v>
      </c>
      <c r="O4075" s="1">
        <v>2022</v>
      </c>
      <c r="P4075" s="1">
        <v>62521</v>
      </c>
      <c r="Q4075" s="1" t="s">
        <v>24477</v>
      </c>
      <c r="R4075" s="1"/>
      <c r="S4075" s="1" t="s">
        <v>24454</v>
      </c>
      <c r="T4075" s="1" t="s">
        <v>6828</v>
      </c>
      <c r="U4075" s="1"/>
      <c r="V4075" s="1" t="s">
        <v>11153</v>
      </c>
      <c r="W4075" s="1" t="s">
        <v>6828</v>
      </c>
    </row>
    <row r="4076" spans="1:23" x14ac:dyDescent="0.25">
      <c r="A4076" s="1">
        <v>1005661</v>
      </c>
      <c r="B4076" s="5" t="str">
        <f>VLOOKUP(H4076,'FIPS Basin X-walk'!$A$2:$F$3224,6,FALSE)</f>
        <v>Illinois Basin</v>
      </c>
      <c r="C4076" s="1" t="s">
        <v>11159</v>
      </c>
      <c r="D4076" s="1"/>
      <c r="E4076" s="1" t="s">
        <v>6828</v>
      </c>
      <c r="F4076" s="1" t="s">
        <v>7176</v>
      </c>
      <c r="G4076" s="1" t="s">
        <v>1566</v>
      </c>
      <c r="H4076" s="1">
        <v>17115</v>
      </c>
      <c r="I4076" s="1">
        <v>1005661</v>
      </c>
      <c r="J4076" s="1">
        <v>39.8675</v>
      </c>
      <c r="K4076" s="1">
        <v>-88.885000000000005</v>
      </c>
      <c r="L4076" s="1"/>
      <c r="M4076" s="1" t="s">
        <v>1488</v>
      </c>
      <c r="N4076" s="1" t="s">
        <v>10805</v>
      </c>
      <c r="O4076" s="1">
        <v>2022</v>
      </c>
      <c r="P4076" s="1">
        <v>62521</v>
      </c>
      <c r="Q4076" s="1" t="s">
        <v>11160</v>
      </c>
      <c r="R4076" s="1"/>
      <c r="S4076" s="1" t="s">
        <v>24454</v>
      </c>
      <c r="T4076" s="1" t="s">
        <v>6828</v>
      </c>
      <c r="U4076" s="1"/>
      <c r="V4076" s="1" t="s">
        <v>10435</v>
      </c>
      <c r="W4076" s="1" t="s">
        <v>6828</v>
      </c>
    </row>
    <row r="4077" spans="1:23" x14ac:dyDescent="0.25">
      <c r="A4077" s="1">
        <v>1004085</v>
      </c>
      <c r="B4077" s="5" t="str">
        <f>VLOOKUP(H4077,'FIPS Basin X-walk'!$A$2:$F$3224,6,FALSE)</f>
        <v>Illinois Basin</v>
      </c>
      <c r="C4077" s="1" t="s">
        <v>11154</v>
      </c>
      <c r="D4077" s="1"/>
      <c r="E4077" s="1"/>
      <c r="F4077" s="1" t="s">
        <v>1746</v>
      </c>
      <c r="G4077" s="1" t="s">
        <v>10442</v>
      </c>
      <c r="H4077" s="1">
        <v>17115</v>
      </c>
      <c r="I4077" s="1">
        <v>1004085</v>
      </c>
      <c r="J4077" s="1">
        <v>39.779684000000003</v>
      </c>
      <c r="K4077" s="1">
        <v>-88.899664999999999</v>
      </c>
      <c r="L4077" s="1"/>
      <c r="M4077" s="1" t="s">
        <v>1488</v>
      </c>
      <c r="N4077" s="1" t="s">
        <v>10805</v>
      </c>
      <c r="O4077" s="1">
        <v>2022</v>
      </c>
      <c r="P4077" s="1">
        <v>62521</v>
      </c>
      <c r="Q4077" s="1" t="s">
        <v>11155</v>
      </c>
      <c r="R4077" s="1"/>
      <c r="S4077" s="1" t="s">
        <v>24476</v>
      </c>
      <c r="T4077" s="1" t="s">
        <v>6826</v>
      </c>
      <c r="U4077" s="1"/>
      <c r="V4077" s="1" t="s">
        <v>11156</v>
      </c>
      <c r="W4077" s="1" t="s">
        <v>6826</v>
      </c>
    </row>
    <row r="4078" spans="1:23" x14ac:dyDescent="0.25">
      <c r="A4078" s="1">
        <v>1006963</v>
      </c>
      <c r="B4078" s="5" t="str">
        <f>VLOOKUP(H4078,'FIPS Basin X-walk'!$A$2:$F$3224,6,FALSE)</f>
        <v>Illinois Basin</v>
      </c>
      <c r="C4078" s="1" t="s">
        <v>11157</v>
      </c>
      <c r="D4078" s="1"/>
      <c r="E4078" s="1"/>
      <c r="F4078" s="1" t="s">
        <v>7176</v>
      </c>
      <c r="G4078" s="1" t="s">
        <v>10442</v>
      </c>
      <c r="H4078" s="1">
        <v>17115</v>
      </c>
      <c r="I4078" s="1">
        <v>1006963</v>
      </c>
      <c r="J4078" s="1">
        <v>39.822265999999999</v>
      </c>
      <c r="K4078" s="1">
        <v>-89.043754000000007</v>
      </c>
      <c r="L4078" s="1"/>
      <c r="M4078" s="1" t="s">
        <v>1488</v>
      </c>
      <c r="N4078" s="1" t="s">
        <v>10805</v>
      </c>
      <c r="O4078" s="1">
        <v>2022</v>
      </c>
      <c r="P4078" s="1">
        <v>62522</v>
      </c>
      <c r="Q4078" s="1" t="s">
        <v>11158</v>
      </c>
      <c r="R4078" s="1"/>
      <c r="S4078" s="1" t="s">
        <v>24358</v>
      </c>
      <c r="T4078" s="1" t="s">
        <v>6826</v>
      </c>
      <c r="U4078" s="1"/>
      <c r="V4078" s="1" t="s">
        <v>6878</v>
      </c>
      <c r="W4078" s="1" t="s">
        <v>6826</v>
      </c>
    </row>
    <row r="4079" spans="1:23" x14ac:dyDescent="0.25">
      <c r="A4079" s="1">
        <v>1004169</v>
      </c>
      <c r="B4079" s="5" t="str">
        <f>VLOOKUP(H4079,'FIPS Basin X-walk'!$A$2:$F$3224,6,FALSE)</f>
        <v>Cincinnati Arch</v>
      </c>
      <c r="C4079" s="1" t="s">
        <v>20164</v>
      </c>
      <c r="D4079" s="1"/>
      <c r="E4079" s="1"/>
      <c r="F4079" s="1" t="s">
        <v>19730</v>
      </c>
      <c r="G4079" s="1" t="s">
        <v>10442</v>
      </c>
      <c r="H4079" s="1">
        <v>47111</v>
      </c>
      <c r="I4079" s="1">
        <v>1004169</v>
      </c>
      <c r="J4079" s="1">
        <v>36.460518999999998</v>
      </c>
      <c r="K4079" s="1">
        <v>-86.176366000000002</v>
      </c>
      <c r="L4079" s="1"/>
      <c r="M4079" s="1" t="s">
        <v>1538</v>
      </c>
      <c r="N4079" s="1" t="s">
        <v>20002</v>
      </c>
      <c r="O4079" s="1">
        <v>2022</v>
      </c>
      <c r="P4079" s="1">
        <v>37074</v>
      </c>
      <c r="Q4079" s="1" t="s">
        <v>687</v>
      </c>
      <c r="R4079" s="1"/>
      <c r="S4079" s="1" t="s">
        <v>24435</v>
      </c>
      <c r="T4079" s="1" t="s">
        <v>6826</v>
      </c>
      <c r="U4079" s="1"/>
      <c r="V4079" s="1" t="s">
        <v>12735</v>
      </c>
      <c r="W4079" s="1" t="s">
        <v>6826</v>
      </c>
    </row>
    <row r="4080" spans="1:23" x14ac:dyDescent="0.25">
      <c r="A4080" s="1">
        <v>1003038</v>
      </c>
      <c r="B4080" s="5" t="str">
        <f>VLOOKUP(H4080,'FIPS Basin X-walk'!$A$2:$F$3224,6,FALSE)</f>
        <v>Ozark Uplift</v>
      </c>
      <c r="C4080" s="1" t="s">
        <v>15607</v>
      </c>
      <c r="D4080" s="1"/>
      <c r="E4080" s="1"/>
      <c r="F4080" s="1" t="s">
        <v>10147</v>
      </c>
      <c r="G4080" s="1" t="s">
        <v>10442</v>
      </c>
      <c r="H4080" s="1">
        <v>29121</v>
      </c>
      <c r="I4080" s="1">
        <v>1003038</v>
      </c>
      <c r="J4080" s="1">
        <v>39.733759999999997</v>
      </c>
      <c r="K4080" s="1">
        <v>-92.538250000000005</v>
      </c>
      <c r="L4080" s="1"/>
      <c r="M4080" s="1" t="s">
        <v>1560</v>
      </c>
      <c r="N4080" s="1" t="s">
        <v>15447</v>
      </c>
      <c r="O4080" s="1">
        <v>2022</v>
      </c>
      <c r="P4080" s="1">
        <v>63552</v>
      </c>
      <c r="Q4080" s="1" t="s">
        <v>25046</v>
      </c>
      <c r="R4080" s="1"/>
      <c r="S4080" s="1" t="s">
        <v>24358</v>
      </c>
      <c r="T4080" s="1" t="s">
        <v>6826</v>
      </c>
      <c r="U4080" s="1"/>
      <c r="V4080" s="1" t="s">
        <v>6878</v>
      </c>
      <c r="W4080" s="1" t="s">
        <v>6826</v>
      </c>
    </row>
    <row r="4081" spans="1:23" x14ac:dyDescent="0.25">
      <c r="A4081" s="1">
        <v>1007809</v>
      </c>
      <c r="B4081" s="5" t="str">
        <f>VLOOKUP(H4081,'FIPS Basin X-walk'!$A$2:$F$3224,6,FALSE)</f>
        <v>Ozark Uplift</v>
      </c>
      <c r="C4081" s="1" t="s">
        <v>15605</v>
      </c>
      <c r="D4081" s="1"/>
      <c r="E4081" s="1"/>
      <c r="F4081" s="1" t="s">
        <v>1566</v>
      </c>
      <c r="G4081" s="1" t="s">
        <v>10442</v>
      </c>
      <c r="H4081" s="1">
        <v>29121</v>
      </c>
      <c r="I4081" s="1">
        <v>1007809</v>
      </c>
      <c r="J4081" s="1">
        <v>39.748100000000001</v>
      </c>
      <c r="K4081" s="1">
        <v>-92.385099999999994</v>
      </c>
      <c r="L4081" s="1"/>
      <c r="M4081" s="1" t="s">
        <v>1560</v>
      </c>
      <c r="N4081" s="1" t="s">
        <v>15447</v>
      </c>
      <c r="O4081" s="1">
        <v>2022</v>
      </c>
      <c r="P4081" s="1">
        <v>63552</v>
      </c>
      <c r="Q4081" s="1" t="s">
        <v>15606</v>
      </c>
      <c r="R4081" s="1"/>
      <c r="S4081" s="1" t="s">
        <v>24378</v>
      </c>
      <c r="T4081" s="1" t="s">
        <v>6826</v>
      </c>
      <c r="U4081" s="1"/>
      <c r="V4081" s="1" t="s">
        <v>11633</v>
      </c>
      <c r="W4081" s="1" t="s">
        <v>6826</v>
      </c>
    </row>
    <row r="4082" spans="1:23" x14ac:dyDescent="0.25">
      <c r="A4082" s="1">
        <v>1006209</v>
      </c>
      <c r="B4082" s="5" t="str">
        <f>VLOOKUP(H4082,'FIPS Basin X-walk'!$A$2:$F$3224,6,FALSE)</f>
        <v>S.GA Sedimentary Prov</v>
      </c>
      <c r="C4082" s="1" t="s">
        <v>10441</v>
      </c>
      <c r="D4082" s="1"/>
      <c r="E4082" s="1"/>
      <c r="F4082" s="1" t="s">
        <v>2153</v>
      </c>
      <c r="G4082" s="1" t="s">
        <v>10442</v>
      </c>
      <c r="H4082" s="1">
        <v>13193</v>
      </c>
      <c r="I4082" s="1">
        <v>1006209</v>
      </c>
      <c r="J4082" s="1">
        <v>32.253100000000003</v>
      </c>
      <c r="K4082" s="1">
        <v>-84.069100000000006</v>
      </c>
      <c r="L4082" s="1"/>
      <c r="M4082" s="1" t="s">
        <v>1546</v>
      </c>
      <c r="N4082" s="1" t="s">
        <v>10124</v>
      </c>
      <c r="O4082" s="1">
        <v>2022</v>
      </c>
      <c r="P4082" s="1">
        <v>31068</v>
      </c>
      <c r="Q4082" s="1" t="s">
        <v>10443</v>
      </c>
      <c r="R4082" s="1"/>
      <c r="S4082" s="1" t="s">
        <v>24436</v>
      </c>
      <c r="T4082" s="1" t="s">
        <v>6828</v>
      </c>
      <c r="U4082" s="1"/>
      <c r="V4082" s="1" t="s">
        <v>6836</v>
      </c>
      <c r="W4082" s="1" t="s">
        <v>6828</v>
      </c>
    </row>
    <row r="4083" spans="1:23" x14ac:dyDescent="0.25">
      <c r="A4083" s="1">
        <v>1003202</v>
      </c>
      <c r="B4083" s="5" t="str">
        <f>VLOOKUP(H4083,'FIPS Basin X-walk'!$A$2:$F$3224,6,FALSE)</f>
        <v>San Joaquin Basin</v>
      </c>
      <c r="C4083" s="1" t="s">
        <v>8507</v>
      </c>
      <c r="D4083" s="1"/>
      <c r="E4083" s="1"/>
      <c r="F4083" s="1" t="s">
        <v>8508</v>
      </c>
      <c r="G4083" s="1" t="s">
        <v>8509</v>
      </c>
      <c r="H4083" s="1">
        <v>6039</v>
      </c>
      <c r="I4083" s="1">
        <v>1003202</v>
      </c>
      <c r="J4083" s="1">
        <v>37.065600000000003</v>
      </c>
      <c r="K4083" s="1">
        <v>-120.1983</v>
      </c>
      <c r="L4083" s="1"/>
      <c r="M4083" s="1" t="s">
        <v>1489</v>
      </c>
      <c r="N4083" s="1" t="s">
        <v>8033</v>
      </c>
      <c r="O4083" s="1">
        <v>2022</v>
      </c>
      <c r="P4083" s="1">
        <v>93610</v>
      </c>
      <c r="Q4083" s="1" t="s">
        <v>8510</v>
      </c>
      <c r="R4083" s="1"/>
      <c r="S4083" s="1" t="s">
        <v>24358</v>
      </c>
      <c r="T4083" s="1" t="s">
        <v>6826</v>
      </c>
      <c r="U4083" s="1"/>
      <c r="V4083" s="1" t="s">
        <v>25072</v>
      </c>
      <c r="W4083" s="1" t="s">
        <v>6826</v>
      </c>
    </row>
    <row r="4084" spans="1:23" x14ac:dyDescent="0.25">
      <c r="A4084" s="1">
        <v>1007055</v>
      </c>
      <c r="B4084" s="5" t="str">
        <f>VLOOKUP(H4084,'FIPS Basin X-walk'!$A$2:$F$3224,6,FALSE)</f>
        <v>San Joaquin Basin</v>
      </c>
      <c r="C4084" s="1" t="s">
        <v>8515</v>
      </c>
      <c r="D4084" s="1"/>
      <c r="E4084" s="1"/>
      <c r="F4084" s="1" t="s">
        <v>8508</v>
      </c>
      <c r="G4084" s="1" t="s">
        <v>8509</v>
      </c>
      <c r="H4084" s="1">
        <v>6039</v>
      </c>
      <c r="I4084" s="1">
        <v>1007055</v>
      </c>
      <c r="J4084" s="1">
        <v>37.093119999999999</v>
      </c>
      <c r="K4084" s="1">
        <v>-120.226012</v>
      </c>
      <c r="L4084" s="1"/>
      <c r="M4084" s="1" t="s">
        <v>1489</v>
      </c>
      <c r="N4084" s="1" t="s">
        <v>8033</v>
      </c>
      <c r="O4084" s="1">
        <v>2022</v>
      </c>
      <c r="P4084" s="1">
        <v>93610</v>
      </c>
      <c r="Q4084" s="1" t="s">
        <v>8516</v>
      </c>
      <c r="R4084" s="1"/>
      <c r="S4084" s="1" t="s">
        <v>24804</v>
      </c>
      <c r="T4084" s="1" t="s">
        <v>6826</v>
      </c>
      <c r="U4084" s="1"/>
      <c r="V4084" s="1" t="s">
        <v>7844</v>
      </c>
      <c r="W4084" s="1" t="s">
        <v>6826</v>
      </c>
    </row>
    <row r="4085" spans="1:23" x14ac:dyDescent="0.25">
      <c r="A4085" s="1">
        <v>1000005</v>
      </c>
      <c r="B4085" s="5" t="str">
        <f>VLOOKUP(H4085,'FIPS Basin X-walk'!$A$2:$F$3224,6,FALSE)</f>
        <v>San Joaquin Basin</v>
      </c>
      <c r="C4085" s="1" t="s">
        <v>8511</v>
      </c>
      <c r="D4085" s="1"/>
      <c r="E4085" s="1"/>
      <c r="F4085" s="1" t="s">
        <v>8512</v>
      </c>
      <c r="G4085" s="1" t="s">
        <v>8509</v>
      </c>
      <c r="H4085" s="1">
        <v>6039</v>
      </c>
      <c r="I4085" s="1">
        <v>1000005</v>
      </c>
      <c r="J4085" s="1">
        <v>36.923749999999998</v>
      </c>
      <c r="K4085" s="1">
        <v>-120.10151</v>
      </c>
      <c r="L4085" s="1"/>
      <c r="M4085" s="1" t="s">
        <v>1489</v>
      </c>
      <c r="N4085" s="1" t="s">
        <v>8033</v>
      </c>
      <c r="O4085" s="1">
        <v>2022</v>
      </c>
      <c r="P4085" s="1">
        <v>93637</v>
      </c>
      <c r="Q4085" s="1" t="s">
        <v>8513</v>
      </c>
      <c r="R4085" s="1"/>
      <c r="S4085" s="1" t="s">
        <v>24356</v>
      </c>
      <c r="T4085" s="1" t="s">
        <v>6826</v>
      </c>
      <c r="U4085" s="1"/>
      <c r="V4085" s="1" t="s">
        <v>8514</v>
      </c>
      <c r="W4085" s="1" t="s">
        <v>6826</v>
      </c>
    </row>
    <row r="4086" spans="1:23" x14ac:dyDescent="0.25">
      <c r="A4086" s="1">
        <v>1011885</v>
      </c>
      <c r="B4086" s="5" t="str">
        <f>VLOOKUP(H4086,'FIPS Basin X-walk'!$A$2:$F$3224,6,FALSE)</f>
        <v>Ozark Uplift</v>
      </c>
      <c r="C4086" s="1" t="s">
        <v>23921</v>
      </c>
      <c r="D4086" s="1"/>
      <c r="E4086" s="1"/>
      <c r="F4086" s="1" t="s">
        <v>23922</v>
      </c>
      <c r="G4086" s="1" t="s">
        <v>2004</v>
      </c>
      <c r="H4086" s="1">
        <v>29123</v>
      </c>
      <c r="I4086" s="1">
        <v>1011885</v>
      </c>
      <c r="J4086" s="1">
        <v>37.510329800000001</v>
      </c>
      <c r="K4086" s="1">
        <v>-90.337188900000001</v>
      </c>
      <c r="L4086" s="1"/>
      <c r="M4086" s="1" t="s">
        <v>1560</v>
      </c>
      <c r="N4086" s="1" t="s">
        <v>15447</v>
      </c>
      <c r="O4086" s="1">
        <v>2022</v>
      </c>
      <c r="P4086" s="1">
        <v>63645</v>
      </c>
      <c r="Q4086" s="1" t="s">
        <v>23923</v>
      </c>
      <c r="R4086" s="1"/>
      <c r="S4086" s="1">
        <v>221112</v>
      </c>
      <c r="T4086" s="1" t="s">
        <v>6826</v>
      </c>
      <c r="U4086" s="1"/>
      <c r="V4086" s="1" t="s">
        <v>15458</v>
      </c>
      <c r="W4086" s="1" t="s">
        <v>6826</v>
      </c>
    </row>
    <row r="4087" spans="1:23" x14ac:dyDescent="0.25">
      <c r="A4087" s="1">
        <v>1008885</v>
      </c>
      <c r="B4087" s="5" t="str">
        <f>VLOOKUP(H4087,'FIPS Basin X-walk'!$A$2:$F$3224,6,FALSE)</f>
        <v>Mid-Gulf Coast Basin</v>
      </c>
      <c r="C4087" s="1" t="s">
        <v>26043</v>
      </c>
      <c r="D4087" s="1"/>
      <c r="E4087" s="1"/>
      <c r="F4087" s="1" t="s">
        <v>15328</v>
      </c>
      <c r="G4087" s="1" t="s">
        <v>2004</v>
      </c>
      <c r="H4087" s="1">
        <v>28089</v>
      </c>
      <c r="I4087" s="1">
        <v>1008885</v>
      </c>
      <c r="J4087" s="1">
        <v>32.452399999999997</v>
      </c>
      <c r="K4087" s="1">
        <v>-90.153930000000003</v>
      </c>
      <c r="L4087" s="1"/>
      <c r="M4087" s="1" t="s">
        <v>1523</v>
      </c>
      <c r="N4087" s="1" t="s">
        <v>15181</v>
      </c>
      <c r="O4087" s="1">
        <v>2022</v>
      </c>
      <c r="P4087" s="1">
        <v>39157</v>
      </c>
      <c r="Q4087" s="1" t="s">
        <v>26044</v>
      </c>
      <c r="R4087" s="1"/>
      <c r="S4087" s="1">
        <v>211120</v>
      </c>
      <c r="T4087" s="1" t="s">
        <v>6826</v>
      </c>
      <c r="U4087" s="1"/>
      <c r="V4087" s="1" t="s">
        <v>15329</v>
      </c>
      <c r="W4087" s="1" t="s">
        <v>6826</v>
      </c>
    </row>
    <row r="4088" spans="1:23" x14ac:dyDescent="0.25">
      <c r="A4088" s="1">
        <v>1007518</v>
      </c>
      <c r="B4088" s="5" t="str">
        <f>VLOOKUP(H4088,'FIPS Basin X-walk'!$A$2:$F$3224,6,FALSE)</f>
        <v>Illinois Basin</v>
      </c>
      <c r="C4088" s="1" t="s">
        <v>11191</v>
      </c>
      <c r="D4088" s="1"/>
      <c r="E4088" s="1"/>
      <c r="F4088" s="1" t="s">
        <v>11163</v>
      </c>
      <c r="G4088" s="1" t="s">
        <v>2004</v>
      </c>
      <c r="H4088" s="1">
        <v>17119</v>
      </c>
      <c r="I4088" s="1">
        <v>1007518</v>
      </c>
      <c r="J4088" s="1">
        <v>38.837499999999999</v>
      </c>
      <c r="K4088" s="1">
        <v>-90.067499999999995</v>
      </c>
      <c r="L4088" s="1"/>
      <c r="M4088" s="1" t="s">
        <v>1488</v>
      </c>
      <c r="N4088" s="1" t="s">
        <v>10805</v>
      </c>
      <c r="O4088" s="1">
        <v>2022</v>
      </c>
      <c r="P4088" s="1">
        <v>62084</v>
      </c>
      <c r="Q4088" s="1" t="s">
        <v>11192</v>
      </c>
      <c r="R4088" s="1"/>
      <c r="S4088" s="1" t="s">
        <v>24369</v>
      </c>
      <c r="T4088" s="1" t="s">
        <v>6826</v>
      </c>
      <c r="U4088" s="1"/>
      <c r="V4088" s="1" t="s">
        <v>8117</v>
      </c>
      <c r="W4088" s="1" t="s">
        <v>6826</v>
      </c>
    </row>
    <row r="4089" spans="1:23" x14ac:dyDescent="0.25">
      <c r="A4089" s="1">
        <v>1001528</v>
      </c>
      <c r="B4089" s="5" t="str">
        <f>VLOOKUP(H4089,'FIPS Basin X-walk'!$A$2:$F$3224,6,FALSE)</f>
        <v>Illinois Basin</v>
      </c>
      <c r="C4089" s="1" t="s">
        <v>11184</v>
      </c>
      <c r="D4089" s="1"/>
      <c r="E4089" s="1"/>
      <c r="F4089" s="1" t="s">
        <v>11185</v>
      </c>
      <c r="G4089" s="1" t="s">
        <v>2004</v>
      </c>
      <c r="H4089" s="1">
        <v>17119</v>
      </c>
      <c r="I4089" s="1">
        <v>1001528</v>
      </c>
      <c r="J4089" s="1">
        <v>38.664200000000001</v>
      </c>
      <c r="K4089" s="1">
        <v>-90.176400000000001</v>
      </c>
      <c r="L4089" s="1"/>
      <c r="M4089" s="1" t="s">
        <v>1488</v>
      </c>
      <c r="N4089" s="1" t="s">
        <v>10805</v>
      </c>
      <c r="O4089" s="1">
        <v>2022</v>
      </c>
      <c r="P4089" s="1">
        <v>62090</v>
      </c>
      <c r="Q4089" s="1" t="s">
        <v>11186</v>
      </c>
      <c r="R4089" s="1"/>
      <c r="S4089" s="1" t="s">
        <v>24355</v>
      </c>
      <c r="T4089" s="1" t="s">
        <v>6826</v>
      </c>
      <c r="U4089" s="1"/>
      <c r="V4089" s="1" t="s">
        <v>10841</v>
      </c>
      <c r="W4089" s="1" t="s">
        <v>6828</v>
      </c>
    </row>
    <row r="4090" spans="1:23" x14ac:dyDescent="0.25">
      <c r="A4090" s="1">
        <v>1006114</v>
      </c>
      <c r="B4090" s="5" t="str">
        <f>VLOOKUP(H4090,'FIPS Basin X-walk'!$A$2:$F$3224,6,FALSE)</f>
        <v>Cincinnati Arch</v>
      </c>
      <c r="C4090" s="1" t="s">
        <v>11721</v>
      </c>
      <c r="D4090" s="1"/>
      <c r="E4090" s="1"/>
      <c r="F4090" s="1" t="s">
        <v>11722</v>
      </c>
      <c r="G4090" s="1" t="s">
        <v>7067</v>
      </c>
      <c r="H4090" s="1">
        <v>18095</v>
      </c>
      <c r="I4090" s="1">
        <v>1006114</v>
      </c>
      <c r="J4090" s="1">
        <v>40.296550000000003</v>
      </c>
      <c r="K4090" s="1">
        <v>-85.652810000000002</v>
      </c>
      <c r="L4090" s="1"/>
      <c r="M4090" s="1" t="s">
        <v>1499</v>
      </c>
      <c r="N4090" s="1" t="s">
        <v>11457</v>
      </c>
      <c r="O4090" s="1">
        <v>2022</v>
      </c>
      <c r="P4090" s="1">
        <v>46001</v>
      </c>
      <c r="Q4090" s="1" t="s">
        <v>11723</v>
      </c>
      <c r="R4090" s="1"/>
      <c r="S4090" s="1" t="s">
        <v>24378</v>
      </c>
      <c r="T4090" s="1" t="s">
        <v>6826</v>
      </c>
      <c r="U4090" s="1"/>
      <c r="V4090" s="1" t="s">
        <v>11633</v>
      </c>
      <c r="W4090" s="1" t="s">
        <v>6826</v>
      </c>
    </row>
    <row r="4091" spans="1:23" x14ac:dyDescent="0.25">
      <c r="A4091" s="1">
        <v>1003268</v>
      </c>
      <c r="B4091" s="5" t="str">
        <f>VLOOKUP(H4091,'FIPS Basin X-walk'!$A$2:$F$3224,6,FALSE)</f>
        <v>Illinois Basin</v>
      </c>
      <c r="C4091" s="1" t="s">
        <v>11177</v>
      </c>
      <c r="D4091" s="1"/>
      <c r="E4091" s="1"/>
      <c r="F4091" s="1" t="s">
        <v>11178</v>
      </c>
      <c r="G4091" s="1" t="s">
        <v>7067</v>
      </c>
      <c r="H4091" s="1">
        <v>17119</v>
      </c>
      <c r="I4091" s="1">
        <v>1003268</v>
      </c>
      <c r="J4091" s="1">
        <v>38.883209999999998</v>
      </c>
      <c r="K4091" s="1">
        <v>-90.145030000000006</v>
      </c>
      <c r="L4091" s="1"/>
      <c r="M4091" s="1" t="s">
        <v>1488</v>
      </c>
      <c r="N4091" s="1" t="s">
        <v>10805</v>
      </c>
      <c r="O4091" s="1">
        <v>2022</v>
      </c>
      <c r="P4091" s="1">
        <v>62002</v>
      </c>
      <c r="Q4091" s="1" t="s">
        <v>11179</v>
      </c>
      <c r="R4091" s="1"/>
      <c r="S4091" s="1" t="s">
        <v>24372</v>
      </c>
      <c r="T4091" s="1" t="s">
        <v>6826</v>
      </c>
      <c r="U4091" s="1"/>
      <c r="V4091" s="1" t="s">
        <v>11180</v>
      </c>
      <c r="W4091" s="1" t="s">
        <v>6826</v>
      </c>
    </row>
    <row r="4092" spans="1:23" x14ac:dyDescent="0.25">
      <c r="A4092" s="1">
        <v>1006970</v>
      </c>
      <c r="B4092" s="5" t="str">
        <f>VLOOKUP(H4092,'FIPS Basin X-walk'!$A$2:$F$3224,6,FALSE)</f>
        <v>Cincinnati Arch</v>
      </c>
      <c r="C4092" s="1" t="s">
        <v>11718</v>
      </c>
      <c r="D4092" s="1"/>
      <c r="E4092" s="1"/>
      <c r="F4092" s="1" t="s">
        <v>1631</v>
      </c>
      <c r="G4092" s="1" t="s">
        <v>7067</v>
      </c>
      <c r="H4092" s="1">
        <v>18095</v>
      </c>
      <c r="I4092" s="1">
        <v>1006970</v>
      </c>
      <c r="J4092" s="1">
        <v>40.039870999999998</v>
      </c>
      <c r="K4092" s="1">
        <v>-85.746274</v>
      </c>
      <c r="L4092" s="1"/>
      <c r="M4092" s="1" t="s">
        <v>1499</v>
      </c>
      <c r="N4092" s="1" t="s">
        <v>11457</v>
      </c>
      <c r="O4092" s="1">
        <v>2022</v>
      </c>
      <c r="P4092" s="1">
        <v>46013</v>
      </c>
      <c r="Q4092" s="1" t="s">
        <v>11719</v>
      </c>
      <c r="R4092" s="1" t="s">
        <v>25794</v>
      </c>
      <c r="S4092" s="1" t="s">
        <v>24870</v>
      </c>
      <c r="T4092" s="1" t="s">
        <v>6826</v>
      </c>
      <c r="U4092" s="1"/>
      <c r="V4092" s="1" t="s">
        <v>11720</v>
      </c>
      <c r="W4092" s="1" t="s">
        <v>6826</v>
      </c>
    </row>
    <row r="4093" spans="1:23" x14ac:dyDescent="0.25">
      <c r="A4093" s="1">
        <v>1010185</v>
      </c>
      <c r="B4093" s="5" t="str">
        <f>VLOOKUP(H4093,'FIPS Basin X-walk'!$A$2:$F$3224,6,FALSE)</f>
        <v>Cincinnati Arch</v>
      </c>
      <c r="C4093" s="1" t="s">
        <v>11727</v>
      </c>
      <c r="D4093" s="1"/>
      <c r="E4093" s="1"/>
      <c r="F4093" s="1" t="s">
        <v>1631</v>
      </c>
      <c r="G4093" s="1" t="s">
        <v>7067</v>
      </c>
      <c r="H4093" s="1">
        <v>18095</v>
      </c>
      <c r="I4093" s="1">
        <v>1010185</v>
      </c>
      <c r="J4093" s="1">
        <v>40.085371000000002</v>
      </c>
      <c r="K4093" s="1">
        <v>-85.658665999999997</v>
      </c>
      <c r="L4093" s="1"/>
      <c r="M4093" s="1" t="s">
        <v>1499</v>
      </c>
      <c r="N4093" s="1" t="s">
        <v>11457</v>
      </c>
      <c r="O4093" s="1">
        <v>2022</v>
      </c>
      <c r="P4093" s="1">
        <v>46013</v>
      </c>
      <c r="Q4093" s="1" t="s">
        <v>11728</v>
      </c>
      <c r="R4093" s="1"/>
      <c r="S4093" s="1" t="s">
        <v>24799</v>
      </c>
      <c r="T4093" s="1" t="s">
        <v>6826</v>
      </c>
      <c r="U4093" s="1"/>
      <c r="V4093" s="1" t="s">
        <v>11729</v>
      </c>
      <c r="W4093" s="1" t="s">
        <v>6826</v>
      </c>
    </row>
    <row r="4094" spans="1:23" x14ac:dyDescent="0.25">
      <c r="A4094" s="1">
        <v>1004191</v>
      </c>
      <c r="B4094" s="5" t="str">
        <f>VLOOKUP(H4094,'FIPS Basin X-walk'!$A$2:$F$3224,6,FALSE)</f>
        <v>Cincinnati Arch</v>
      </c>
      <c r="C4094" s="1" t="s">
        <v>12903</v>
      </c>
      <c r="D4094" s="1"/>
      <c r="E4094" s="1"/>
      <c r="F4094" s="1" t="s">
        <v>12904</v>
      </c>
      <c r="G4094" s="1" t="s">
        <v>7067</v>
      </c>
      <c r="H4094" s="1">
        <v>21151</v>
      </c>
      <c r="I4094" s="1">
        <v>1004191</v>
      </c>
      <c r="J4094" s="1">
        <v>37.601666999999999</v>
      </c>
      <c r="K4094" s="1">
        <v>-84.308888999999994</v>
      </c>
      <c r="L4094" s="1"/>
      <c r="M4094" s="1" t="s">
        <v>1497</v>
      </c>
      <c r="N4094" s="1" t="s">
        <v>12675</v>
      </c>
      <c r="O4094" s="1">
        <v>2022</v>
      </c>
      <c r="P4094" s="1">
        <v>40403</v>
      </c>
      <c r="Q4094" s="1" t="s">
        <v>12905</v>
      </c>
      <c r="R4094" s="1"/>
      <c r="S4094" s="1" t="s">
        <v>24753</v>
      </c>
      <c r="T4094" s="1" t="s">
        <v>6828</v>
      </c>
      <c r="U4094" s="1"/>
      <c r="V4094" s="1" t="s">
        <v>10335</v>
      </c>
      <c r="W4094" s="1" t="s">
        <v>6826</v>
      </c>
    </row>
    <row r="4095" spans="1:23" x14ac:dyDescent="0.25">
      <c r="A4095" s="1">
        <v>1003029</v>
      </c>
      <c r="B4095" s="5" t="str">
        <f>VLOOKUP(H4095,'FIPS Basin X-walk'!$A$2:$F$3224,6,FALSE)</f>
        <v>Appalachian Basin</v>
      </c>
      <c r="C4095" s="1" t="s">
        <v>16826</v>
      </c>
      <c r="D4095" s="1"/>
      <c r="E4095" s="1"/>
      <c r="F4095" s="1" t="s">
        <v>16827</v>
      </c>
      <c r="G4095" s="1" t="s">
        <v>7067</v>
      </c>
      <c r="H4095" s="1">
        <v>36053</v>
      </c>
      <c r="I4095" s="1">
        <v>1003029</v>
      </c>
      <c r="J4095" s="1">
        <v>43.034602999999997</v>
      </c>
      <c r="K4095" s="1">
        <v>-75.707070999999999</v>
      </c>
      <c r="L4095" s="1"/>
      <c r="M4095" s="1" t="s">
        <v>1481</v>
      </c>
      <c r="N4095" s="1" t="s">
        <v>16632</v>
      </c>
      <c r="O4095" s="1">
        <v>2022</v>
      </c>
      <c r="P4095" s="1">
        <v>13032</v>
      </c>
      <c r="Q4095" s="1" t="s">
        <v>16828</v>
      </c>
      <c r="R4095" s="1"/>
      <c r="S4095" s="1" t="s">
        <v>24358</v>
      </c>
      <c r="T4095" s="1" t="s">
        <v>6826</v>
      </c>
      <c r="U4095" s="1"/>
      <c r="V4095" s="1" t="s">
        <v>25041</v>
      </c>
      <c r="W4095" s="1" t="s">
        <v>6826</v>
      </c>
    </row>
    <row r="4096" spans="1:23" x14ac:dyDescent="0.25">
      <c r="A4096" s="1">
        <v>1006544</v>
      </c>
      <c r="B4096" s="5" t="str">
        <f>VLOOKUP(H4096,'FIPS Basin X-walk'!$A$2:$F$3224,6,FALSE)</f>
        <v>Mid-Gulf Coast Basin</v>
      </c>
      <c r="C4096" s="1" t="s">
        <v>15326</v>
      </c>
      <c r="D4096" s="1"/>
      <c r="E4096" s="1"/>
      <c r="F4096" s="1" t="s">
        <v>15327</v>
      </c>
      <c r="G4096" s="1" t="s">
        <v>7067</v>
      </c>
      <c r="H4096" s="1">
        <v>28089</v>
      </c>
      <c r="I4096" s="1">
        <v>1006544</v>
      </c>
      <c r="J4096" s="1">
        <v>32.59695</v>
      </c>
      <c r="K4096" s="1">
        <v>-90.066396999999995</v>
      </c>
      <c r="L4096" s="1"/>
      <c r="M4096" s="1" t="s">
        <v>1523</v>
      </c>
      <c r="N4096" s="1" t="s">
        <v>15181</v>
      </c>
      <c r="O4096" s="1">
        <v>2022</v>
      </c>
      <c r="P4096" s="1">
        <v>39046</v>
      </c>
      <c r="Q4096" s="1" t="s">
        <v>25735</v>
      </c>
      <c r="R4096" s="1"/>
      <c r="S4096" s="1" t="s">
        <v>24358</v>
      </c>
      <c r="T4096" s="1" t="s">
        <v>6826</v>
      </c>
      <c r="U4096" s="1"/>
      <c r="V4096" s="1" t="s">
        <v>25736</v>
      </c>
      <c r="W4096" s="1" t="s">
        <v>6826</v>
      </c>
    </row>
    <row r="4097" spans="1:23" x14ac:dyDescent="0.25">
      <c r="A4097" s="1">
        <v>1006767</v>
      </c>
      <c r="B4097" s="5" t="str">
        <f>VLOOKUP(H4097,'FIPS Basin X-walk'!$A$2:$F$3224,6,FALSE)</f>
        <v>Mid-Gulf Coast Basin</v>
      </c>
      <c r="C4097" s="1" t="s">
        <v>15334</v>
      </c>
      <c r="D4097" s="1"/>
      <c r="E4097" s="1"/>
      <c r="F4097" s="1" t="s">
        <v>15327</v>
      </c>
      <c r="G4097" s="1" t="s">
        <v>7067</v>
      </c>
      <c r="H4097" s="1">
        <v>28089</v>
      </c>
      <c r="I4097" s="1">
        <v>1006767</v>
      </c>
      <c r="J4097" s="1">
        <v>32.571489999999997</v>
      </c>
      <c r="K4097" s="1">
        <v>-90.069299000000001</v>
      </c>
      <c r="L4097" s="1"/>
      <c r="M4097" s="1" t="s">
        <v>1523</v>
      </c>
      <c r="N4097" s="1" t="s">
        <v>15181</v>
      </c>
      <c r="O4097" s="1">
        <v>2022</v>
      </c>
      <c r="P4097" s="1">
        <v>39046</v>
      </c>
      <c r="Q4097" s="1" t="s">
        <v>25760</v>
      </c>
      <c r="R4097" s="1"/>
      <c r="S4097" s="1" t="s">
        <v>24419</v>
      </c>
      <c r="T4097" s="1" t="s">
        <v>6826</v>
      </c>
      <c r="U4097" s="1"/>
      <c r="V4097" s="1" t="s">
        <v>15335</v>
      </c>
      <c r="W4097" s="1" t="s">
        <v>6826</v>
      </c>
    </row>
    <row r="4098" spans="1:23" x14ac:dyDescent="0.25">
      <c r="A4098" s="1">
        <v>1008043</v>
      </c>
      <c r="B4098" s="5" t="str">
        <f>VLOOKUP(H4098,'FIPS Basin X-walk'!$A$2:$F$3224,6,FALSE)</f>
        <v>Piedmont-Blue Ridge Prov</v>
      </c>
      <c r="C4098" s="1" t="s">
        <v>10444</v>
      </c>
      <c r="D4098" s="1"/>
      <c r="E4098" s="1"/>
      <c r="F4098" s="1" t="s">
        <v>10445</v>
      </c>
      <c r="G4098" s="1" t="s">
        <v>7067</v>
      </c>
      <c r="H4098" s="1">
        <v>13195</v>
      </c>
      <c r="I4098" s="1">
        <v>1008043</v>
      </c>
      <c r="J4098" s="1">
        <v>34.099760000000003</v>
      </c>
      <c r="K4098" s="1">
        <v>-83.084350000000001</v>
      </c>
      <c r="L4098" s="1"/>
      <c r="M4098" s="1" t="s">
        <v>1546</v>
      </c>
      <c r="N4098" s="1" t="s">
        <v>10124</v>
      </c>
      <c r="O4098" s="1">
        <v>2022</v>
      </c>
      <c r="P4098" s="1">
        <v>30629</v>
      </c>
      <c r="Q4098" s="1" t="s">
        <v>96</v>
      </c>
      <c r="R4098" s="1"/>
      <c r="S4098" s="1" t="s">
        <v>24435</v>
      </c>
      <c r="T4098" s="1" t="s">
        <v>6826</v>
      </c>
      <c r="U4098" s="1"/>
      <c r="V4098" s="1" t="s">
        <v>6881</v>
      </c>
      <c r="W4098" s="1" t="s">
        <v>6826</v>
      </c>
    </row>
    <row r="4099" spans="1:23" x14ac:dyDescent="0.25">
      <c r="A4099" s="1">
        <v>1001717</v>
      </c>
      <c r="B4099" s="5" t="str">
        <f>VLOOKUP(H4099,'FIPS Basin X-walk'!$A$2:$F$3224,6,FALSE)</f>
        <v>Illinois Basin</v>
      </c>
      <c r="C4099" s="1" t="s">
        <v>11165</v>
      </c>
      <c r="D4099" s="1"/>
      <c r="E4099" s="1"/>
      <c r="F4099" s="1" t="s">
        <v>11166</v>
      </c>
      <c r="G4099" s="1" t="s">
        <v>7067</v>
      </c>
      <c r="H4099" s="1">
        <v>17119</v>
      </c>
      <c r="I4099" s="1">
        <v>1001717</v>
      </c>
      <c r="J4099" s="1">
        <v>38.896129999999999</v>
      </c>
      <c r="K4099" s="1">
        <v>-90.100560000000002</v>
      </c>
      <c r="L4099" s="1"/>
      <c r="M4099" s="1" t="s">
        <v>1488</v>
      </c>
      <c r="N4099" s="1" t="s">
        <v>10805</v>
      </c>
      <c r="O4099" s="1">
        <v>2022</v>
      </c>
      <c r="P4099" s="1">
        <v>62024</v>
      </c>
      <c r="Q4099" s="1" t="s">
        <v>24750</v>
      </c>
      <c r="R4099" s="1"/>
      <c r="S4099" s="1" t="s">
        <v>24751</v>
      </c>
      <c r="T4099" s="1" t="s">
        <v>6826</v>
      </c>
      <c r="U4099" s="1"/>
      <c r="V4099" s="1" t="s">
        <v>11167</v>
      </c>
      <c r="W4099" s="1" t="s">
        <v>6826</v>
      </c>
    </row>
    <row r="4100" spans="1:23" x14ac:dyDescent="0.25">
      <c r="A4100" s="1">
        <v>1004542</v>
      </c>
      <c r="B4100" s="5" t="str">
        <f>VLOOKUP(H4100,'FIPS Basin X-walk'!$A$2:$F$3224,6,FALSE)</f>
        <v>Illinois Basin</v>
      </c>
      <c r="C4100" s="1" t="s">
        <v>11172</v>
      </c>
      <c r="D4100" s="1"/>
      <c r="E4100" s="1"/>
      <c r="F4100" s="1" t="s">
        <v>11166</v>
      </c>
      <c r="G4100" s="1" t="s">
        <v>7067</v>
      </c>
      <c r="H4100" s="1">
        <v>17119</v>
      </c>
      <c r="I4100" s="1">
        <v>1004542</v>
      </c>
      <c r="J4100" s="1">
        <v>38.870069999999998</v>
      </c>
      <c r="K4100" s="1">
        <v>-90.115949999999998</v>
      </c>
      <c r="L4100" s="1"/>
      <c r="M4100" s="1" t="s">
        <v>1488</v>
      </c>
      <c r="N4100" s="1" t="s">
        <v>10805</v>
      </c>
      <c r="O4100" s="1">
        <v>2022</v>
      </c>
      <c r="P4100" s="1">
        <v>62024</v>
      </c>
      <c r="Q4100" s="1" t="s">
        <v>11173</v>
      </c>
      <c r="R4100" s="1"/>
      <c r="S4100" s="1" t="s">
        <v>24865</v>
      </c>
      <c r="T4100" s="1" t="s">
        <v>6826</v>
      </c>
      <c r="U4100" s="1"/>
      <c r="V4100" s="1" t="s">
        <v>11174</v>
      </c>
      <c r="W4100" s="1" t="s">
        <v>6826</v>
      </c>
    </row>
    <row r="4101" spans="1:23" x14ac:dyDescent="0.25">
      <c r="A4101" s="1">
        <v>1003204</v>
      </c>
      <c r="B4101" s="5" t="str">
        <f>VLOOKUP(H4101,'FIPS Basin X-walk'!$A$2:$F$3224,6,FALSE)</f>
        <v>Illinois Basin</v>
      </c>
      <c r="C4101" s="1" t="s">
        <v>11181</v>
      </c>
      <c r="D4101" s="1"/>
      <c r="E4101" s="1"/>
      <c r="F4101" s="1" t="s">
        <v>11169</v>
      </c>
      <c r="G4101" s="1" t="s">
        <v>7067</v>
      </c>
      <c r="H4101" s="1">
        <v>17119</v>
      </c>
      <c r="I4101" s="1">
        <v>1003204</v>
      </c>
      <c r="J4101" s="1">
        <v>38.696938000000003</v>
      </c>
      <c r="K4101" s="1">
        <v>-90.130615000000006</v>
      </c>
      <c r="L4101" s="1"/>
      <c r="M4101" s="1" t="s">
        <v>1488</v>
      </c>
      <c r="N4101" s="1" t="s">
        <v>10805</v>
      </c>
      <c r="O4101" s="1">
        <v>2022</v>
      </c>
      <c r="P4101" s="1">
        <v>62040</v>
      </c>
      <c r="Q4101" s="1" t="s">
        <v>11182</v>
      </c>
      <c r="R4101" s="1"/>
      <c r="S4101" s="1" t="s">
        <v>24423</v>
      </c>
      <c r="T4101" s="1" t="s">
        <v>6826</v>
      </c>
      <c r="U4101" s="1"/>
      <c r="V4101" s="1" t="s">
        <v>11183</v>
      </c>
      <c r="W4101" s="1" t="s">
        <v>6826</v>
      </c>
    </row>
    <row r="4102" spans="1:23" x14ac:dyDescent="0.25">
      <c r="A4102" s="1">
        <v>1003509</v>
      </c>
      <c r="B4102" s="5" t="str">
        <f>VLOOKUP(H4102,'FIPS Basin X-walk'!$A$2:$F$3224,6,FALSE)</f>
        <v>Illinois Basin</v>
      </c>
      <c r="C4102" s="1" t="s">
        <v>11168</v>
      </c>
      <c r="D4102" s="1"/>
      <c r="E4102" s="1"/>
      <c r="F4102" s="1" t="s">
        <v>11169</v>
      </c>
      <c r="G4102" s="1" t="s">
        <v>7067</v>
      </c>
      <c r="H4102" s="1">
        <v>17119</v>
      </c>
      <c r="I4102" s="1">
        <v>1003509</v>
      </c>
      <c r="J4102" s="1">
        <v>38.753635000000003</v>
      </c>
      <c r="K4102" s="1">
        <v>-90.158264000000003</v>
      </c>
      <c r="L4102" s="1"/>
      <c r="M4102" s="1" t="s">
        <v>1488</v>
      </c>
      <c r="N4102" s="1" t="s">
        <v>10805</v>
      </c>
      <c r="O4102" s="1">
        <v>2022</v>
      </c>
      <c r="P4102" s="1">
        <v>62040</v>
      </c>
      <c r="Q4102" s="1" t="s">
        <v>11170</v>
      </c>
      <c r="R4102" s="1"/>
      <c r="S4102" s="1" t="s">
        <v>24358</v>
      </c>
      <c r="T4102" s="1" t="s">
        <v>6826</v>
      </c>
      <c r="U4102" s="1"/>
      <c r="V4102" s="1" t="s">
        <v>6878</v>
      </c>
      <c r="W4102" s="1" t="s">
        <v>6826</v>
      </c>
    </row>
    <row r="4103" spans="1:23" x14ac:dyDescent="0.25">
      <c r="A4103" s="1">
        <v>1006041</v>
      </c>
      <c r="B4103" s="5" t="str">
        <f>VLOOKUP(H4103,'FIPS Basin X-walk'!$A$2:$F$3224,6,FALSE)</f>
        <v>Illinois Basin</v>
      </c>
      <c r="C4103" s="1" t="s">
        <v>11175</v>
      </c>
      <c r="D4103" s="1"/>
      <c r="E4103" s="1"/>
      <c r="F4103" s="1" t="s">
        <v>11169</v>
      </c>
      <c r="G4103" s="1" t="s">
        <v>7067</v>
      </c>
      <c r="H4103" s="1">
        <v>17119</v>
      </c>
      <c r="I4103" s="1">
        <v>1006041</v>
      </c>
      <c r="J4103" s="1">
        <v>38.695399999999999</v>
      </c>
      <c r="K4103" s="1">
        <v>-90.136700000000005</v>
      </c>
      <c r="L4103" s="1"/>
      <c r="M4103" s="1" t="s">
        <v>1488</v>
      </c>
      <c r="N4103" s="1" t="s">
        <v>10805</v>
      </c>
      <c r="O4103" s="1">
        <v>2022</v>
      </c>
      <c r="P4103" s="1">
        <v>62040</v>
      </c>
      <c r="Q4103" s="1" t="s">
        <v>11176</v>
      </c>
      <c r="R4103" s="1"/>
      <c r="S4103" s="1" t="s">
        <v>24372</v>
      </c>
      <c r="T4103" s="1" t="s">
        <v>6826</v>
      </c>
      <c r="U4103" s="1"/>
      <c r="V4103" s="1" t="s">
        <v>7025</v>
      </c>
      <c r="W4103" s="1" t="s">
        <v>6826</v>
      </c>
    </row>
    <row r="4104" spans="1:23" x14ac:dyDescent="0.25">
      <c r="A4104" s="1">
        <v>1005810</v>
      </c>
      <c r="B4104" s="5" t="str">
        <f>VLOOKUP(H4104,'FIPS Basin X-walk'!$A$2:$F$3224,6,FALSE)</f>
        <v>Florida Platform</v>
      </c>
      <c r="C4104" s="1" t="s">
        <v>9848</v>
      </c>
      <c r="D4104" s="1"/>
      <c r="E4104" s="1"/>
      <c r="F4104" s="1" t="s">
        <v>1772</v>
      </c>
      <c r="G4104" s="1" t="s">
        <v>7067</v>
      </c>
      <c r="H4104" s="1">
        <v>12079</v>
      </c>
      <c r="I4104" s="1">
        <v>1005810</v>
      </c>
      <c r="J4104" s="1">
        <v>30.460699999999999</v>
      </c>
      <c r="K4104" s="1">
        <v>-83.608500000000006</v>
      </c>
      <c r="L4104" s="1"/>
      <c r="M4104" s="1" t="s">
        <v>1506</v>
      </c>
      <c r="N4104" s="1" t="s">
        <v>9619</v>
      </c>
      <c r="O4104" s="1">
        <v>2022</v>
      </c>
      <c r="P4104" s="1">
        <v>32331</v>
      </c>
      <c r="Q4104" s="1" t="s">
        <v>9849</v>
      </c>
      <c r="R4104" s="1"/>
      <c r="S4104" s="1" t="s">
        <v>24358</v>
      </c>
      <c r="T4104" s="1" t="s">
        <v>6826</v>
      </c>
      <c r="U4104" s="1"/>
      <c r="V4104" s="1" t="s">
        <v>9850</v>
      </c>
      <c r="W4104" s="1" t="s">
        <v>6826</v>
      </c>
    </row>
    <row r="4105" spans="1:23" x14ac:dyDescent="0.25">
      <c r="A4105" s="1">
        <v>1002108</v>
      </c>
      <c r="B4105" s="5" t="str">
        <f>VLOOKUP(H4105,'FIPS Basin X-walk'!$A$2:$F$3224,6,FALSE)</f>
        <v>Appalachian Basin (Eastern Overthrust Area)</v>
      </c>
      <c r="C4105" s="1" t="s">
        <v>7065</v>
      </c>
      <c r="D4105" s="1"/>
      <c r="E4105" s="1"/>
      <c r="F4105" s="1" t="s">
        <v>7066</v>
      </c>
      <c r="G4105" s="1" t="s">
        <v>7067</v>
      </c>
      <c r="H4105" s="1">
        <v>1089</v>
      </c>
      <c r="I4105" s="1">
        <v>1002108</v>
      </c>
      <c r="J4105" s="1">
        <v>34.639555999999999</v>
      </c>
      <c r="K4105" s="1">
        <v>-86.634056000000001</v>
      </c>
      <c r="L4105" s="1"/>
      <c r="M4105" s="1" t="s">
        <v>1482</v>
      </c>
      <c r="N4105" s="1" t="s">
        <v>6824</v>
      </c>
      <c r="O4105" s="1">
        <v>2022</v>
      </c>
      <c r="P4105" s="1">
        <v>35898</v>
      </c>
      <c r="Q4105" s="1" t="s">
        <v>7068</v>
      </c>
      <c r="R4105" s="1"/>
      <c r="S4105" s="1" t="s">
        <v>24495</v>
      </c>
      <c r="T4105" s="1" t="s">
        <v>6826</v>
      </c>
      <c r="U4105" s="1"/>
      <c r="V4105" s="1" t="s">
        <v>24409</v>
      </c>
      <c r="W4105" s="1" t="s">
        <v>6826</v>
      </c>
    </row>
    <row r="4106" spans="1:23" x14ac:dyDescent="0.25">
      <c r="A4106" s="1">
        <v>1002297</v>
      </c>
      <c r="B4106" s="5" t="str">
        <f>VLOOKUP(H4106,'FIPS Basin X-walk'!$A$2:$F$3224,6,FALSE)</f>
        <v>Appalachian Basin (Eastern Overthrust Area)</v>
      </c>
      <c r="C4106" s="1" t="s">
        <v>7075</v>
      </c>
      <c r="D4106" s="1"/>
      <c r="E4106" s="1"/>
      <c r="F4106" s="1" t="s">
        <v>7076</v>
      </c>
      <c r="G4106" s="1" t="s">
        <v>7067</v>
      </c>
      <c r="H4106" s="1">
        <v>1089</v>
      </c>
      <c r="I4106" s="1">
        <v>1002297</v>
      </c>
      <c r="J4106" s="1">
        <v>34.729999999999997</v>
      </c>
      <c r="K4106" s="1">
        <v>-86.59</v>
      </c>
      <c r="L4106" s="1"/>
      <c r="M4106" s="1" t="s">
        <v>1482</v>
      </c>
      <c r="N4106" s="1" t="s">
        <v>6824</v>
      </c>
      <c r="O4106" s="1">
        <v>2022</v>
      </c>
      <c r="P4106" s="1">
        <v>35804</v>
      </c>
      <c r="Q4106" s="1" t="s">
        <v>1331</v>
      </c>
      <c r="R4106" s="1"/>
      <c r="S4106" s="1" t="s">
        <v>24359</v>
      </c>
      <c r="T4106" s="1" t="s">
        <v>6826</v>
      </c>
      <c r="U4106" s="1"/>
      <c r="V4106" s="1" t="s">
        <v>7077</v>
      </c>
      <c r="W4106" s="1" t="s">
        <v>6826</v>
      </c>
    </row>
    <row r="4107" spans="1:23" x14ac:dyDescent="0.25">
      <c r="A4107" s="1">
        <v>1003244</v>
      </c>
      <c r="B4107" s="5" t="str">
        <f>VLOOKUP(H4107,'FIPS Basin X-walk'!$A$2:$F$3224,6,FALSE)</f>
        <v>Appalachian Basin (Eastern Overthrust Area)</v>
      </c>
      <c r="C4107" s="1" t="s">
        <v>7072</v>
      </c>
      <c r="D4107" s="1"/>
      <c r="E4107" s="1"/>
      <c r="F4107" s="1" t="s">
        <v>7066</v>
      </c>
      <c r="G4107" s="1" t="s">
        <v>7067</v>
      </c>
      <c r="H4107" s="1">
        <v>1089</v>
      </c>
      <c r="I4107" s="1">
        <v>1003244</v>
      </c>
      <c r="J4107" s="1">
        <v>34.669789999999999</v>
      </c>
      <c r="K4107" s="1">
        <v>-86.612819999999999</v>
      </c>
      <c r="L4107" s="1"/>
      <c r="M4107" s="1" t="s">
        <v>1482</v>
      </c>
      <c r="N4107" s="1" t="s">
        <v>6824</v>
      </c>
      <c r="O4107" s="1">
        <v>2022</v>
      </c>
      <c r="P4107" s="1">
        <v>35805</v>
      </c>
      <c r="Q4107" s="1" t="s">
        <v>7073</v>
      </c>
      <c r="R4107" s="1"/>
      <c r="S4107" s="1" t="s">
        <v>24389</v>
      </c>
      <c r="T4107" s="1" t="s">
        <v>6826</v>
      </c>
      <c r="U4107" s="1"/>
      <c r="V4107" s="1" t="s">
        <v>7074</v>
      </c>
      <c r="W4107" s="1" t="s">
        <v>6826</v>
      </c>
    </row>
    <row r="4108" spans="1:23" x14ac:dyDescent="0.25">
      <c r="A4108" s="1">
        <v>1005839</v>
      </c>
      <c r="B4108" s="5" t="str">
        <f>VLOOKUP(H4108,'FIPS Basin X-walk'!$A$2:$F$3224,6,FALSE)</f>
        <v>Appalachian Basin (Eastern Overthrust Area)</v>
      </c>
      <c r="C4108" s="1" t="s">
        <v>7069</v>
      </c>
      <c r="D4108" s="1"/>
      <c r="E4108" s="1"/>
      <c r="F4108" s="1" t="s">
        <v>7066</v>
      </c>
      <c r="G4108" s="1" t="s">
        <v>7067</v>
      </c>
      <c r="H4108" s="1">
        <v>1089</v>
      </c>
      <c r="I4108" s="1">
        <v>1005839</v>
      </c>
      <c r="J4108" s="1">
        <v>34.688940000000002</v>
      </c>
      <c r="K4108" s="1">
        <v>-86.592060000000004</v>
      </c>
      <c r="L4108" s="1"/>
      <c r="M4108" s="1" t="s">
        <v>1482</v>
      </c>
      <c r="N4108" s="1" t="s">
        <v>6824</v>
      </c>
      <c r="O4108" s="1">
        <v>2022</v>
      </c>
      <c r="P4108" s="1">
        <v>35804</v>
      </c>
      <c r="Q4108" s="1" t="s">
        <v>7070</v>
      </c>
      <c r="R4108" s="1"/>
      <c r="S4108" s="1" t="s">
        <v>24358</v>
      </c>
      <c r="T4108" s="1" t="s">
        <v>6826</v>
      </c>
      <c r="U4108" s="1"/>
      <c r="V4108" s="1" t="s">
        <v>7071</v>
      </c>
      <c r="W4108" s="1" t="s">
        <v>6826</v>
      </c>
    </row>
    <row r="4109" spans="1:23" x14ac:dyDescent="0.25">
      <c r="A4109" s="1">
        <v>1003510</v>
      </c>
      <c r="B4109" s="5" t="str">
        <f>VLOOKUP(H4109,'FIPS Basin X-walk'!$A$2:$F$3224,6,FALSE)</f>
        <v>Upper Mississippi Embaymnt</v>
      </c>
      <c r="C4109" s="1" t="s">
        <v>25119</v>
      </c>
      <c r="D4109" s="1"/>
      <c r="E4109" s="1"/>
      <c r="F4109" s="1" t="s">
        <v>1584</v>
      </c>
      <c r="G4109" s="1" t="s">
        <v>7067</v>
      </c>
      <c r="H4109" s="1">
        <v>47113</v>
      </c>
      <c r="I4109" s="1">
        <v>1003510</v>
      </c>
      <c r="J4109" s="1">
        <v>35.596221</v>
      </c>
      <c r="K4109" s="1">
        <v>-88.943061999999998</v>
      </c>
      <c r="L4109" s="1"/>
      <c r="M4109" s="1" t="s">
        <v>1538</v>
      </c>
      <c r="N4109" s="1" t="s">
        <v>20002</v>
      </c>
      <c r="O4109" s="1">
        <v>2022</v>
      </c>
      <c r="P4109" s="1">
        <v>38305</v>
      </c>
      <c r="Q4109" s="1" t="s">
        <v>25120</v>
      </c>
      <c r="R4109" s="1"/>
      <c r="S4109" s="1" t="s">
        <v>24753</v>
      </c>
      <c r="T4109" s="1" t="s">
        <v>6826</v>
      </c>
      <c r="U4109" s="1"/>
      <c r="V4109" s="1" t="s">
        <v>15599</v>
      </c>
      <c r="W4109" s="1" t="s">
        <v>6826</v>
      </c>
    </row>
    <row r="4110" spans="1:23" x14ac:dyDescent="0.25">
      <c r="A4110" s="1">
        <v>1003992</v>
      </c>
      <c r="B4110" s="5" t="str">
        <f>VLOOKUP(H4110,'FIPS Basin X-walk'!$A$2:$F$3224,6,FALSE)</f>
        <v>Upper Mississippi Embaymnt</v>
      </c>
      <c r="C4110" s="1" t="s">
        <v>20171</v>
      </c>
      <c r="D4110" s="1"/>
      <c r="E4110" s="1"/>
      <c r="F4110" s="1" t="s">
        <v>1584</v>
      </c>
      <c r="G4110" s="1" t="s">
        <v>7067</v>
      </c>
      <c r="H4110" s="1">
        <v>47113</v>
      </c>
      <c r="I4110" s="1">
        <v>1003992</v>
      </c>
      <c r="J4110" s="1">
        <v>35.61589</v>
      </c>
      <c r="K4110" s="1">
        <v>-88.818370000000002</v>
      </c>
      <c r="L4110" s="1"/>
      <c r="M4110" s="1" t="s">
        <v>1538</v>
      </c>
      <c r="N4110" s="1" t="s">
        <v>20002</v>
      </c>
      <c r="O4110" s="1">
        <v>2022</v>
      </c>
      <c r="P4110" s="1">
        <v>38301</v>
      </c>
      <c r="Q4110" s="1" t="s">
        <v>1356</v>
      </c>
      <c r="R4110" s="1"/>
      <c r="S4110" s="1" t="s">
        <v>24359</v>
      </c>
      <c r="T4110" s="1" t="s">
        <v>6826</v>
      </c>
      <c r="U4110" s="1"/>
      <c r="V4110" s="1" t="s">
        <v>20172</v>
      </c>
      <c r="W4110" s="1" t="s">
        <v>6826</v>
      </c>
    </row>
    <row r="4111" spans="1:23" x14ac:dyDescent="0.25">
      <c r="A4111" s="1">
        <v>1004493</v>
      </c>
      <c r="B4111" s="5" t="str">
        <f>VLOOKUP(H4111,'FIPS Basin X-walk'!$A$2:$F$3224,6,FALSE)</f>
        <v>Upper Mississippi Embaymnt</v>
      </c>
      <c r="C4111" s="1" t="s">
        <v>20165</v>
      </c>
      <c r="D4111" s="1"/>
      <c r="E4111" s="1"/>
      <c r="F4111" s="1" t="s">
        <v>6893</v>
      </c>
      <c r="G4111" s="1" t="s">
        <v>7067</v>
      </c>
      <c r="H4111" s="1">
        <v>47113</v>
      </c>
      <c r="I4111" s="1">
        <v>1004493</v>
      </c>
      <c r="J4111" s="1">
        <v>35.724089999999997</v>
      </c>
      <c r="K4111" s="1">
        <v>-88.817660000000004</v>
      </c>
      <c r="L4111" s="1"/>
      <c r="M4111" s="1" t="s">
        <v>1538</v>
      </c>
      <c r="N4111" s="1" t="s">
        <v>20002</v>
      </c>
      <c r="O4111" s="1">
        <v>2022</v>
      </c>
      <c r="P4111" s="1">
        <v>38305</v>
      </c>
      <c r="Q4111" s="1" t="s">
        <v>20166</v>
      </c>
      <c r="R4111" s="1"/>
      <c r="S4111" s="1" t="s">
        <v>24372</v>
      </c>
      <c r="T4111" s="1" t="s">
        <v>6826</v>
      </c>
      <c r="U4111" s="1"/>
      <c r="V4111" s="1" t="s">
        <v>7970</v>
      </c>
      <c r="W4111" s="1" t="s">
        <v>6826</v>
      </c>
    </row>
    <row r="4112" spans="1:23" x14ac:dyDescent="0.25">
      <c r="A4112" s="1">
        <v>1004852</v>
      </c>
      <c r="B4112" s="5" t="str">
        <f>VLOOKUP(H4112,'FIPS Basin X-walk'!$A$2:$F$3224,6,FALSE)</f>
        <v>Upper Mississippi Embaymnt</v>
      </c>
      <c r="C4112" s="1" t="s">
        <v>20173</v>
      </c>
      <c r="D4112" s="1"/>
      <c r="E4112" s="1"/>
      <c r="F4112" s="1" t="s">
        <v>6893</v>
      </c>
      <c r="G4112" s="1" t="s">
        <v>7067</v>
      </c>
      <c r="H4112" s="1">
        <v>47113</v>
      </c>
      <c r="I4112" s="1">
        <v>1004852</v>
      </c>
      <c r="J4112" s="1">
        <v>35.633789999999998</v>
      </c>
      <c r="K4112" s="1">
        <v>-88.911919999999995</v>
      </c>
      <c r="L4112" s="1"/>
      <c r="M4112" s="1" t="s">
        <v>1538</v>
      </c>
      <c r="N4112" s="1" t="s">
        <v>20002</v>
      </c>
      <c r="O4112" s="1">
        <v>2022</v>
      </c>
      <c r="P4112" s="1">
        <v>38301</v>
      </c>
      <c r="Q4112" s="1" t="s">
        <v>20174</v>
      </c>
      <c r="R4112" s="1"/>
      <c r="S4112" s="1" t="s">
        <v>24485</v>
      </c>
      <c r="T4112" s="1" t="s">
        <v>6826</v>
      </c>
      <c r="U4112" s="1"/>
      <c r="V4112" s="1" t="s">
        <v>10309</v>
      </c>
      <c r="W4112" s="1" t="s">
        <v>6826</v>
      </c>
    </row>
    <row r="4113" spans="1:23" x14ac:dyDescent="0.25">
      <c r="A4113" s="1">
        <v>1007277</v>
      </c>
      <c r="B4113" s="5" t="str">
        <f>VLOOKUP(H4113,'FIPS Basin X-walk'!$A$2:$F$3224,6,FALSE)</f>
        <v>Upper Mississippi Embaymnt</v>
      </c>
      <c r="C4113" s="1" t="s">
        <v>20167</v>
      </c>
      <c r="D4113" s="1"/>
      <c r="E4113" s="1"/>
      <c r="F4113" s="1" t="s">
        <v>6893</v>
      </c>
      <c r="G4113" s="1" t="s">
        <v>7067</v>
      </c>
      <c r="H4113" s="1">
        <v>47113</v>
      </c>
      <c r="I4113" s="1">
        <v>1007277</v>
      </c>
      <c r="J4113" s="1">
        <v>35.643970000000003</v>
      </c>
      <c r="K4113" s="1">
        <v>-88.776334000000006</v>
      </c>
      <c r="L4113" s="1"/>
      <c r="M4113" s="1" t="s">
        <v>1538</v>
      </c>
      <c r="N4113" s="1" t="s">
        <v>20002</v>
      </c>
      <c r="O4113" s="1">
        <v>2022</v>
      </c>
      <c r="P4113" s="1">
        <v>38301</v>
      </c>
      <c r="Q4113" s="1" t="s">
        <v>20168</v>
      </c>
      <c r="R4113" s="1"/>
      <c r="S4113" s="1" t="s">
        <v>24907</v>
      </c>
      <c r="T4113" s="1" t="s">
        <v>6826</v>
      </c>
      <c r="U4113" s="1"/>
      <c r="V4113" s="1" t="s">
        <v>14264</v>
      </c>
      <c r="W4113" s="1" t="s">
        <v>6826</v>
      </c>
    </row>
    <row r="4114" spans="1:23" x14ac:dyDescent="0.25">
      <c r="A4114" s="1">
        <v>1007711</v>
      </c>
      <c r="B4114" s="5" t="str">
        <f>VLOOKUP(H4114,'FIPS Basin X-walk'!$A$2:$F$3224,6,FALSE)</f>
        <v>Upper Mississippi Embaymnt</v>
      </c>
      <c r="C4114" s="1" t="s">
        <v>20169</v>
      </c>
      <c r="D4114" s="1"/>
      <c r="E4114" s="1"/>
      <c r="F4114" s="1" t="s">
        <v>1584</v>
      </c>
      <c r="G4114" s="1" t="s">
        <v>7067</v>
      </c>
      <c r="H4114" s="1">
        <v>47113</v>
      </c>
      <c r="I4114" s="1">
        <v>1007711</v>
      </c>
      <c r="J4114" s="1">
        <v>35.589509999999997</v>
      </c>
      <c r="K4114" s="1">
        <v>-88.876253000000005</v>
      </c>
      <c r="L4114" s="1"/>
      <c r="M4114" s="1" t="s">
        <v>1538</v>
      </c>
      <c r="N4114" s="1" t="s">
        <v>20002</v>
      </c>
      <c r="O4114" s="1">
        <v>2022</v>
      </c>
      <c r="P4114" s="1">
        <v>38301</v>
      </c>
      <c r="Q4114" s="1" t="s">
        <v>20170</v>
      </c>
      <c r="R4114" s="1"/>
      <c r="S4114" s="1" t="s">
        <v>24358</v>
      </c>
      <c r="T4114" s="1" t="s">
        <v>6826</v>
      </c>
      <c r="U4114" s="1"/>
      <c r="V4114" s="1" t="s">
        <v>6952</v>
      </c>
      <c r="W4114" s="1" t="s">
        <v>6826</v>
      </c>
    </row>
    <row r="4115" spans="1:23" x14ac:dyDescent="0.25">
      <c r="A4115" s="1">
        <v>1006551</v>
      </c>
      <c r="B4115" s="5" t="str">
        <f>VLOOKUP(H4115,'FIPS Basin X-walk'!$A$2:$F$3224,6,FALSE)</f>
        <v>Cincinnati Arch</v>
      </c>
      <c r="C4115" s="1" t="s">
        <v>11724</v>
      </c>
      <c r="D4115" s="1"/>
      <c r="E4115" s="1"/>
      <c r="F4115" s="1" t="s">
        <v>11725</v>
      </c>
      <c r="G4115" s="1" t="s">
        <v>7067</v>
      </c>
      <c r="H4115" s="1">
        <v>18095</v>
      </c>
      <c r="I4115" s="1">
        <v>1006551</v>
      </c>
      <c r="J4115" s="1">
        <v>40.064929999999997</v>
      </c>
      <c r="K4115" s="1">
        <v>-85.853449999999995</v>
      </c>
      <c r="L4115" s="1"/>
      <c r="M4115" s="1" t="s">
        <v>1499</v>
      </c>
      <c r="N4115" s="1" t="s">
        <v>11457</v>
      </c>
      <c r="O4115" s="1">
        <v>2022</v>
      </c>
      <c r="P4115" s="1">
        <v>46051</v>
      </c>
      <c r="Q4115" s="1" t="s">
        <v>11726</v>
      </c>
      <c r="R4115" s="1"/>
      <c r="S4115" s="1" t="s">
        <v>24356</v>
      </c>
      <c r="T4115" s="1" t="s">
        <v>6826</v>
      </c>
      <c r="U4115" s="1"/>
      <c r="V4115" s="1" t="s">
        <v>8390</v>
      </c>
      <c r="W4115" s="1" t="s">
        <v>6826</v>
      </c>
    </row>
    <row r="4116" spans="1:23" x14ac:dyDescent="0.25">
      <c r="A4116" s="1">
        <v>1001915</v>
      </c>
      <c r="B4116" s="5" t="str">
        <f>VLOOKUP(H4116,'FIPS Basin X-walk'!$A$2:$F$3224,6,FALSE)</f>
        <v>Salina Basin</v>
      </c>
      <c r="C4116" s="1" t="s">
        <v>24808</v>
      </c>
      <c r="D4116" s="1"/>
      <c r="E4116" s="1"/>
      <c r="F4116" s="1" t="s">
        <v>11188</v>
      </c>
      <c r="G4116" s="1" t="s">
        <v>7067</v>
      </c>
      <c r="H4116" s="1">
        <v>31119</v>
      </c>
      <c r="I4116" s="1">
        <v>1001915</v>
      </c>
      <c r="J4116" s="1">
        <v>41.817019999999999</v>
      </c>
      <c r="K4116" s="1">
        <v>-97.465067000000005</v>
      </c>
      <c r="L4116" s="1"/>
      <c r="M4116" s="1" t="s">
        <v>1491</v>
      </c>
      <c r="N4116" s="1" t="s">
        <v>15841</v>
      </c>
      <c r="O4116" s="1">
        <v>2022</v>
      </c>
      <c r="P4116" s="1">
        <v>68748</v>
      </c>
      <c r="Q4116" s="1" t="s">
        <v>24809</v>
      </c>
      <c r="R4116" s="1"/>
      <c r="S4116" s="1" t="s">
        <v>24382</v>
      </c>
      <c r="T4116" s="1" t="s">
        <v>6826</v>
      </c>
      <c r="U4116" s="1"/>
      <c r="V4116" s="1" t="s">
        <v>6850</v>
      </c>
      <c r="W4116" s="1" t="s">
        <v>6826</v>
      </c>
    </row>
    <row r="4117" spans="1:23" x14ac:dyDescent="0.25">
      <c r="A4117" s="1">
        <v>1005170</v>
      </c>
      <c r="B4117" s="5" t="str">
        <f>VLOOKUP(H4117,'FIPS Basin X-walk'!$A$2:$F$3224,6,FALSE)</f>
        <v>Illinois Basin</v>
      </c>
      <c r="C4117" s="1" t="s">
        <v>11187</v>
      </c>
      <c r="D4117" s="1"/>
      <c r="E4117" s="1"/>
      <c r="F4117" s="1" t="s">
        <v>11188</v>
      </c>
      <c r="G4117" s="1" t="s">
        <v>7067</v>
      </c>
      <c r="H4117" s="1">
        <v>17119</v>
      </c>
      <c r="I4117" s="1">
        <v>1005170</v>
      </c>
      <c r="J4117" s="1">
        <v>38.679949999999998</v>
      </c>
      <c r="K4117" s="1">
        <v>-90.171850000000006</v>
      </c>
      <c r="L4117" s="1"/>
      <c r="M4117" s="1" t="s">
        <v>1488</v>
      </c>
      <c r="N4117" s="1" t="s">
        <v>10805</v>
      </c>
      <c r="O4117" s="1">
        <v>2022</v>
      </c>
      <c r="P4117" s="1">
        <v>62060</v>
      </c>
      <c r="Q4117" s="1" t="s">
        <v>11189</v>
      </c>
      <c r="R4117" s="1"/>
      <c r="S4117" s="1" t="s">
        <v>24378</v>
      </c>
      <c r="T4117" s="1" t="s">
        <v>6826</v>
      </c>
      <c r="U4117" s="1"/>
      <c r="V4117" s="1" t="s">
        <v>11190</v>
      </c>
      <c r="W4117" s="1" t="s">
        <v>6826</v>
      </c>
    </row>
    <row r="4118" spans="1:23" x14ac:dyDescent="0.25">
      <c r="A4118" s="1">
        <v>1003954</v>
      </c>
      <c r="B4118" s="5" t="str">
        <f>VLOOKUP(H4118,'FIPS Basin X-walk'!$A$2:$F$3224,6,FALSE)</f>
        <v>Salina Basin</v>
      </c>
      <c r="C4118" s="1" t="s">
        <v>15978</v>
      </c>
      <c r="D4118" s="1"/>
      <c r="E4118" s="1"/>
      <c r="F4118" s="1" t="s">
        <v>15979</v>
      </c>
      <c r="G4118" s="1" t="s">
        <v>7067</v>
      </c>
      <c r="H4118" s="1">
        <v>31119</v>
      </c>
      <c r="I4118" s="1">
        <v>1003954</v>
      </c>
      <c r="J4118" s="1">
        <v>42.066719999999997</v>
      </c>
      <c r="K4118" s="1">
        <v>-97.381500000000003</v>
      </c>
      <c r="L4118" s="1"/>
      <c r="M4118" s="1" t="s">
        <v>1491</v>
      </c>
      <c r="N4118" s="1" t="s">
        <v>15841</v>
      </c>
      <c r="O4118" s="1">
        <v>2022</v>
      </c>
      <c r="P4118" s="1">
        <v>68701</v>
      </c>
      <c r="Q4118" s="1" t="s">
        <v>25195</v>
      </c>
      <c r="R4118" s="1"/>
      <c r="S4118" s="1" t="s">
        <v>24378</v>
      </c>
      <c r="T4118" s="1" t="s">
        <v>6826</v>
      </c>
      <c r="U4118" s="1"/>
      <c r="V4118" s="1" t="s">
        <v>25035</v>
      </c>
      <c r="W4118" s="1" t="s">
        <v>6826</v>
      </c>
    </row>
    <row r="4119" spans="1:23" x14ac:dyDescent="0.25">
      <c r="A4119" s="1">
        <v>1011964</v>
      </c>
      <c r="B4119" s="5" t="str">
        <f>VLOOKUP(H4119,'FIPS Basin X-walk'!$A$2:$F$3224,6,FALSE)</f>
        <v>Central Western Overthrust</v>
      </c>
      <c r="C4119" s="1" t="s">
        <v>10779</v>
      </c>
      <c r="D4119" s="1"/>
      <c r="E4119" s="1"/>
      <c r="F4119" s="1" t="s">
        <v>10780</v>
      </c>
      <c r="G4119" s="1" t="s">
        <v>7067</v>
      </c>
      <c r="H4119" s="1">
        <v>16065</v>
      </c>
      <c r="I4119" s="1">
        <v>1011964</v>
      </c>
      <c r="J4119" s="1">
        <v>43.838062999999998</v>
      </c>
      <c r="K4119" s="1">
        <v>-111.78312099999999</v>
      </c>
      <c r="L4119" s="1"/>
      <c r="M4119" s="1" t="s">
        <v>1552</v>
      </c>
      <c r="N4119" s="1" t="s">
        <v>10680</v>
      </c>
      <c r="O4119" s="1">
        <v>2022</v>
      </c>
      <c r="P4119" s="1">
        <v>83440</v>
      </c>
      <c r="Q4119" s="1" t="s">
        <v>10781</v>
      </c>
      <c r="R4119" s="1"/>
      <c r="S4119" s="1" t="s">
        <v>24609</v>
      </c>
      <c r="T4119" s="1" t="s">
        <v>6826</v>
      </c>
      <c r="U4119" s="1"/>
      <c r="V4119" s="1" t="s">
        <v>10707</v>
      </c>
      <c r="W4119" s="1" t="s">
        <v>6826</v>
      </c>
    </row>
    <row r="4120" spans="1:23" x14ac:dyDescent="0.25">
      <c r="A4120" s="1">
        <v>1007333</v>
      </c>
      <c r="B4120" s="5" t="str">
        <f>VLOOKUP(H4120,'FIPS Basin X-walk'!$A$2:$F$3224,6,FALSE)</f>
        <v>Cincinnati Arch</v>
      </c>
      <c r="C4120" s="1" t="s">
        <v>12906</v>
      </c>
      <c r="D4120" s="1"/>
      <c r="E4120" s="1" t="s">
        <v>6828</v>
      </c>
      <c r="F4120" s="1" t="s">
        <v>8109</v>
      </c>
      <c r="G4120" s="1" t="s">
        <v>7067</v>
      </c>
      <c r="H4120" s="1">
        <v>21151</v>
      </c>
      <c r="I4120" s="1">
        <v>1007333</v>
      </c>
      <c r="J4120" s="1">
        <v>37.700339999999997</v>
      </c>
      <c r="K4120" s="1">
        <v>-84.269289999999998</v>
      </c>
      <c r="L4120" s="1"/>
      <c r="M4120" s="1" t="s">
        <v>1497</v>
      </c>
      <c r="N4120" s="1" t="s">
        <v>12675</v>
      </c>
      <c r="O4120" s="1">
        <v>2022</v>
      </c>
      <c r="P4120" s="1">
        <v>40475</v>
      </c>
      <c r="Q4120" s="1" t="s">
        <v>12907</v>
      </c>
      <c r="R4120" s="1"/>
      <c r="S4120" s="1" t="s">
        <v>24476</v>
      </c>
      <c r="T4120" s="1" t="s">
        <v>6826</v>
      </c>
      <c r="U4120" s="1"/>
      <c r="V4120" s="1" t="s">
        <v>12490</v>
      </c>
      <c r="W4120" s="1" t="s">
        <v>6826</v>
      </c>
    </row>
    <row r="4121" spans="1:23" x14ac:dyDescent="0.25">
      <c r="A4121" s="1">
        <v>1013565</v>
      </c>
      <c r="B4121" s="5" t="str">
        <f>VLOOKUP(H4121,'FIPS Basin X-walk'!$A$2:$F$3224,6,FALSE)</f>
        <v>Cincinnati Arch</v>
      </c>
      <c r="C4121" s="1"/>
      <c r="D4121" s="1"/>
      <c r="E4121" s="1"/>
      <c r="F4121" s="1" t="s">
        <v>1514</v>
      </c>
      <c r="G4121" s="1" t="s">
        <v>7067</v>
      </c>
      <c r="H4121" s="1">
        <v>21151</v>
      </c>
      <c r="I4121" s="1">
        <v>1013565</v>
      </c>
      <c r="J4121" s="1">
        <v>37.808947000000003</v>
      </c>
      <c r="K4121" s="1">
        <v>-84.259771000000001</v>
      </c>
      <c r="L4121" s="1"/>
      <c r="M4121" s="1" t="s">
        <v>1497</v>
      </c>
      <c r="N4121" s="1" t="s">
        <v>12675</v>
      </c>
      <c r="O4121" s="1">
        <v>2022</v>
      </c>
      <c r="P4121" s="1">
        <v>40475</v>
      </c>
      <c r="Q4121" s="1" t="s">
        <v>26704</v>
      </c>
      <c r="R4121" s="1"/>
      <c r="S4121" s="1" t="s">
        <v>24435</v>
      </c>
      <c r="T4121" s="1" t="s">
        <v>6826</v>
      </c>
      <c r="U4121" s="1"/>
      <c r="V4121" s="1" t="s">
        <v>7090</v>
      </c>
      <c r="W4121" s="1" t="s">
        <v>6826</v>
      </c>
    </row>
    <row r="4122" spans="1:23" x14ac:dyDescent="0.25">
      <c r="A4122" s="1">
        <v>1006302</v>
      </c>
      <c r="B4122" s="5" t="str">
        <f>VLOOKUP(H4122,'FIPS Basin X-walk'!$A$2:$F$3224,6,FALSE)</f>
        <v>Mid-Gulf Coast Basin</v>
      </c>
      <c r="C4122" s="1" t="s">
        <v>15330</v>
      </c>
      <c r="D4122" s="1"/>
      <c r="E4122" s="1"/>
      <c r="F4122" s="1" t="s">
        <v>15331</v>
      </c>
      <c r="G4122" s="1" t="s">
        <v>7067</v>
      </c>
      <c r="H4122" s="1">
        <v>28089</v>
      </c>
      <c r="I4122" s="1">
        <v>1006302</v>
      </c>
      <c r="J4122" s="1">
        <v>32.410443999999998</v>
      </c>
      <c r="K4122" s="1">
        <v>-90.243250000000003</v>
      </c>
      <c r="L4122" s="1"/>
      <c r="M4122" s="1" t="s">
        <v>1523</v>
      </c>
      <c r="N4122" s="1" t="s">
        <v>15181</v>
      </c>
      <c r="O4122" s="1">
        <v>2022</v>
      </c>
      <c r="P4122" s="1">
        <v>39157</v>
      </c>
      <c r="Q4122" s="1" t="s">
        <v>15332</v>
      </c>
      <c r="R4122" s="1"/>
      <c r="S4122" s="1" t="s">
        <v>24358</v>
      </c>
      <c r="T4122" s="1" t="s">
        <v>6826</v>
      </c>
      <c r="U4122" s="1"/>
      <c r="V4122" s="1" t="s">
        <v>6952</v>
      </c>
      <c r="W4122" s="1" t="s">
        <v>6826</v>
      </c>
    </row>
    <row r="4123" spans="1:23" x14ac:dyDescent="0.25">
      <c r="A4123" s="1">
        <v>1008888</v>
      </c>
      <c r="B4123" s="5" t="str">
        <f>VLOOKUP(H4123,'FIPS Basin X-walk'!$A$2:$F$3224,6,FALSE)</f>
        <v>Mid-Gulf Coast Basin</v>
      </c>
      <c r="C4123" s="1" t="s">
        <v>26043</v>
      </c>
      <c r="D4123" s="1"/>
      <c r="E4123" s="1"/>
      <c r="F4123" s="1" t="s">
        <v>15328</v>
      </c>
      <c r="G4123" s="1" t="s">
        <v>7067</v>
      </c>
      <c r="H4123" s="1">
        <v>28089</v>
      </c>
      <c r="I4123" s="1">
        <v>1008888</v>
      </c>
      <c r="J4123" s="1">
        <v>32.452399999999997</v>
      </c>
      <c r="K4123" s="1">
        <v>-90.153930000000003</v>
      </c>
      <c r="L4123" s="1"/>
      <c r="M4123" s="1" t="s">
        <v>1523</v>
      </c>
      <c r="N4123" s="1" t="s">
        <v>15181</v>
      </c>
      <c r="O4123" s="1">
        <v>2022</v>
      </c>
      <c r="P4123" s="1">
        <v>39157</v>
      </c>
      <c r="Q4123" s="1" t="s">
        <v>26045</v>
      </c>
      <c r="R4123" s="1"/>
      <c r="S4123" s="1" t="s">
        <v>24489</v>
      </c>
      <c r="T4123" s="1" t="s">
        <v>6826</v>
      </c>
      <c r="U4123" s="1"/>
      <c r="V4123" s="1" t="s">
        <v>15333</v>
      </c>
      <c r="W4123" s="1" t="s">
        <v>6826</v>
      </c>
    </row>
    <row r="4124" spans="1:23" x14ac:dyDescent="0.25">
      <c r="A4124" s="1">
        <v>1003697</v>
      </c>
      <c r="B4124" s="5" t="str">
        <f>VLOOKUP(H4124,'FIPS Basin X-walk'!$A$2:$F$3224,6,FALSE)</f>
        <v>Illinois Basin</v>
      </c>
      <c r="C4124" s="1" t="s">
        <v>11162</v>
      </c>
      <c r="D4124" s="1"/>
      <c r="E4124" s="1"/>
      <c r="F4124" s="1" t="s">
        <v>11163</v>
      </c>
      <c r="G4124" s="1" t="s">
        <v>7067</v>
      </c>
      <c r="H4124" s="1">
        <v>17119</v>
      </c>
      <c r="I4124" s="1">
        <v>1003697</v>
      </c>
      <c r="J4124" s="1">
        <v>38.822929000000002</v>
      </c>
      <c r="K4124" s="1">
        <v>-90.014801000000006</v>
      </c>
      <c r="L4124" s="1"/>
      <c r="M4124" s="1" t="s">
        <v>1488</v>
      </c>
      <c r="N4124" s="1" t="s">
        <v>10805</v>
      </c>
      <c r="O4124" s="1">
        <v>2022</v>
      </c>
      <c r="P4124" s="1">
        <v>62084</v>
      </c>
      <c r="Q4124" s="1" t="s">
        <v>11164</v>
      </c>
      <c r="R4124" s="1"/>
      <c r="S4124" s="1" t="s">
        <v>24358</v>
      </c>
      <c r="T4124" s="1" t="s">
        <v>6826</v>
      </c>
      <c r="U4124" s="1"/>
      <c r="V4124" s="1" t="s">
        <v>6952</v>
      </c>
      <c r="W4124" s="1" t="s">
        <v>6826</v>
      </c>
    </row>
    <row r="4125" spans="1:23" x14ac:dyDescent="0.25">
      <c r="A4125" s="1">
        <v>1010982</v>
      </c>
      <c r="B4125" s="5" t="str">
        <f>VLOOKUP(H4125,'FIPS Basin X-walk'!$A$2:$F$3224,6,FALSE)</f>
        <v>Iowa Shelf</v>
      </c>
      <c r="C4125" s="1" t="s">
        <v>23941</v>
      </c>
      <c r="D4125" s="1"/>
      <c r="E4125" s="1"/>
      <c r="F4125" s="1" t="s">
        <v>23942</v>
      </c>
      <c r="G4125" s="1" t="s">
        <v>7067</v>
      </c>
      <c r="H4125" s="1">
        <v>19121</v>
      </c>
      <c r="I4125" s="1">
        <v>1010982</v>
      </c>
      <c r="J4125" s="1">
        <v>41.344850000000001</v>
      </c>
      <c r="K4125" s="1">
        <v>-94.021159999999995</v>
      </c>
      <c r="L4125" s="1"/>
      <c r="M4125" s="1" t="s">
        <v>1500</v>
      </c>
      <c r="N4125" s="1" t="s">
        <v>11970</v>
      </c>
      <c r="O4125" s="1">
        <v>2022</v>
      </c>
      <c r="P4125" s="1">
        <v>50273</v>
      </c>
      <c r="Q4125" s="1" t="s">
        <v>23943</v>
      </c>
      <c r="R4125" s="1"/>
      <c r="S4125" s="1" t="s">
        <v>24358</v>
      </c>
      <c r="T4125" s="1" t="s">
        <v>6826</v>
      </c>
      <c r="U4125" s="1"/>
      <c r="V4125" s="1" t="s">
        <v>23944</v>
      </c>
      <c r="W4125" s="1" t="s">
        <v>6826</v>
      </c>
    </row>
    <row r="4126" spans="1:23" x14ac:dyDescent="0.25">
      <c r="A4126" s="1">
        <v>1004946</v>
      </c>
      <c r="B4126" s="5" t="str">
        <f>VLOOKUP(H4126,'FIPS Basin X-walk'!$A$2:$F$3224,6,FALSE)</f>
        <v>Arkla Basin</v>
      </c>
      <c r="C4126" s="1" t="s">
        <v>13398</v>
      </c>
      <c r="D4126" s="1"/>
      <c r="E4126" s="1"/>
      <c r="F4126" s="1" t="s">
        <v>13399</v>
      </c>
      <c r="G4126" s="1" t="s">
        <v>13400</v>
      </c>
      <c r="H4126" s="1">
        <v>22065</v>
      </c>
      <c r="I4126" s="1">
        <v>1004946</v>
      </c>
      <c r="J4126" s="1">
        <v>32.395980000000002</v>
      </c>
      <c r="K4126" s="1">
        <v>-91.173698999999999</v>
      </c>
      <c r="L4126" s="1"/>
      <c r="M4126" s="1" t="s">
        <v>1483</v>
      </c>
      <c r="N4126" s="1" t="s">
        <v>13028</v>
      </c>
      <c r="O4126" s="1">
        <v>2022</v>
      </c>
      <c r="P4126" s="1">
        <v>71282</v>
      </c>
      <c r="Q4126" s="1" t="s">
        <v>276</v>
      </c>
      <c r="R4126" s="1"/>
      <c r="S4126" s="1" t="s">
        <v>24435</v>
      </c>
      <c r="T4126" s="1" t="s">
        <v>6826</v>
      </c>
      <c r="U4126" s="1"/>
      <c r="V4126" s="1" t="s">
        <v>8019</v>
      </c>
      <c r="W4126" s="1" t="s">
        <v>6826</v>
      </c>
    </row>
    <row r="4127" spans="1:23" x14ac:dyDescent="0.25">
      <c r="A4127" s="1">
        <v>1014520</v>
      </c>
      <c r="B4127" s="5" t="str">
        <f>VLOOKUP(H4127,'FIPS Basin X-walk'!$A$2:$F$3224,6,FALSE)</f>
        <v>Iowa Shelf</v>
      </c>
      <c r="C4127" s="1" t="s">
        <v>27193</v>
      </c>
      <c r="D4127" s="1"/>
      <c r="E4127" s="1"/>
      <c r="F4127" s="1" t="s">
        <v>27194</v>
      </c>
      <c r="G4127" s="1" t="s">
        <v>27195</v>
      </c>
      <c r="H4127" s="1">
        <v>19123</v>
      </c>
      <c r="I4127" s="1">
        <v>1014520</v>
      </c>
      <c r="J4127" s="1">
        <v>41.221359999999997</v>
      </c>
      <c r="K4127" s="1">
        <v>-92.641000000000005</v>
      </c>
      <c r="L4127" s="1"/>
      <c r="M4127" s="1" t="s">
        <v>1500</v>
      </c>
      <c r="N4127" s="1" t="s">
        <v>11970</v>
      </c>
      <c r="O4127" s="1">
        <v>2022</v>
      </c>
      <c r="P4127" s="1">
        <v>52577</v>
      </c>
      <c r="Q4127" s="1" t="s">
        <v>27196</v>
      </c>
      <c r="R4127" s="1"/>
      <c r="S4127" s="1" t="s">
        <v>24358</v>
      </c>
      <c r="T4127" s="1" t="s">
        <v>6826</v>
      </c>
      <c r="U4127" s="1"/>
      <c r="V4127" s="1" t="s">
        <v>27197</v>
      </c>
      <c r="W4127" s="1" t="s">
        <v>6826</v>
      </c>
    </row>
    <row r="4128" spans="1:23" x14ac:dyDescent="0.25">
      <c r="A4128" s="1">
        <v>1003102</v>
      </c>
      <c r="B4128" s="5" t="str">
        <f>VLOOKUP(H4128,'FIPS Basin X-walk'!$A$2:$F$3224,6,FALSE)</f>
        <v>Appalachian Basin (Eastern Overthrust Area)</v>
      </c>
      <c r="C4128" s="1" t="s">
        <v>18045</v>
      </c>
      <c r="D4128" s="1"/>
      <c r="E4128" s="1"/>
      <c r="F4128" s="1" t="s">
        <v>18046</v>
      </c>
      <c r="G4128" s="1" t="s">
        <v>18047</v>
      </c>
      <c r="H4128" s="1">
        <v>39099</v>
      </c>
      <c r="I4128" s="1">
        <v>1003102</v>
      </c>
      <c r="J4128" s="1">
        <v>41</v>
      </c>
      <c r="K4128" s="1">
        <v>-80.525000000000006</v>
      </c>
      <c r="L4128" s="1"/>
      <c r="M4128" s="1" t="s">
        <v>1542</v>
      </c>
      <c r="N4128" s="1" t="s">
        <v>17708</v>
      </c>
      <c r="O4128" s="1">
        <v>2022</v>
      </c>
      <c r="P4128" s="1">
        <v>44436</v>
      </c>
      <c r="Q4128" s="1" t="s">
        <v>18048</v>
      </c>
      <c r="R4128" s="1"/>
      <c r="S4128" s="1" t="s">
        <v>24358</v>
      </c>
      <c r="T4128" s="1" t="s">
        <v>6826</v>
      </c>
      <c r="U4128" s="1"/>
      <c r="V4128" s="1" t="s">
        <v>6952</v>
      </c>
      <c r="W4128" s="1" t="s">
        <v>6826</v>
      </c>
    </row>
    <row r="4129" spans="1:23" x14ac:dyDescent="0.25">
      <c r="A4129" s="1">
        <v>1007756</v>
      </c>
      <c r="B4129" s="5" t="str">
        <f>VLOOKUP(H4129,'FIPS Basin X-walk'!$A$2:$F$3224,6,FALSE)</f>
        <v>Appalachian Basin (Eastern Overthrust Area)</v>
      </c>
      <c r="C4129" s="1" t="s">
        <v>18049</v>
      </c>
      <c r="D4129" s="1"/>
      <c r="E4129" s="1"/>
      <c r="F4129" s="1" t="s">
        <v>18050</v>
      </c>
      <c r="G4129" s="1" t="s">
        <v>18047</v>
      </c>
      <c r="H4129" s="1">
        <v>39099</v>
      </c>
      <c r="I4129" s="1">
        <v>1007756</v>
      </c>
      <c r="J4129" s="1">
        <v>40.917966999999997</v>
      </c>
      <c r="K4129" s="1">
        <v>-80.582611999999997</v>
      </c>
      <c r="L4129" s="1"/>
      <c r="M4129" s="1" t="s">
        <v>1542</v>
      </c>
      <c r="N4129" s="1" t="s">
        <v>17708</v>
      </c>
      <c r="O4129" s="1">
        <v>2022</v>
      </c>
      <c r="P4129" s="1">
        <v>44443</v>
      </c>
      <c r="Q4129" s="1" t="s">
        <v>18051</v>
      </c>
      <c r="R4129" s="1"/>
      <c r="S4129" s="1" t="s">
        <v>24358</v>
      </c>
      <c r="T4129" s="1" t="s">
        <v>6826</v>
      </c>
      <c r="U4129" s="1"/>
      <c r="V4129" s="1" t="s">
        <v>6878</v>
      </c>
      <c r="W4129" s="1" t="s">
        <v>6828</v>
      </c>
    </row>
    <row r="4130" spans="1:23" x14ac:dyDescent="0.25">
      <c r="A4130" s="1">
        <v>1002768</v>
      </c>
      <c r="B4130" s="5" t="str">
        <f>VLOOKUP(H4130,'FIPS Basin X-walk'!$A$2:$F$3224,6,FALSE)</f>
        <v>Appalachian Basin (Eastern Overthrust Area)</v>
      </c>
      <c r="C4130" s="1" t="s">
        <v>18052</v>
      </c>
      <c r="D4130" s="1"/>
      <c r="E4130" s="1"/>
      <c r="F4130" s="1" t="s">
        <v>18053</v>
      </c>
      <c r="G4130" s="1" t="s">
        <v>18047</v>
      </c>
      <c r="H4130" s="1">
        <v>39099</v>
      </c>
      <c r="I4130" s="1">
        <v>1002768</v>
      </c>
      <c r="J4130" s="1">
        <v>41.128041000000003</v>
      </c>
      <c r="K4130" s="1">
        <v>-80.671531999999999</v>
      </c>
      <c r="L4130" s="1"/>
      <c r="M4130" s="1" t="s">
        <v>1542</v>
      </c>
      <c r="N4130" s="1" t="s">
        <v>17708</v>
      </c>
      <c r="O4130" s="1">
        <v>2022</v>
      </c>
      <c r="P4130" s="1">
        <v>44510</v>
      </c>
      <c r="Q4130" s="1" t="s">
        <v>18054</v>
      </c>
      <c r="R4130" s="1"/>
      <c r="S4130" s="1" t="s">
        <v>24372</v>
      </c>
      <c r="T4130" s="1" t="s">
        <v>6826</v>
      </c>
      <c r="U4130" s="1"/>
      <c r="V4130" s="1" t="s">
        <v>18055</v>
      </c>
      <c r="W4130" s="1" t="s">
        <v>6826</v>
      </c>
    </row>
    <row r="4131" spans="1:23" x14ac:dyDescent="0.25">
      <c r="A4131" s="1">
        <v>1004711</v>
      </c>
      <c r="B4131" s="5" t="str">
        <f>VLOOKUP(H4131,'FIPS Basin X-walk'!$A$2:$F$3224,6,FALSE)</f>
        <v>Anadarko Basin</v>
      </c>
      <c r="C4131" s="1"/>
      <c r="D4131" s="1"/>
      <c r="E4131" s="1"/>
      <c r="F4131" s="1" t="s">
        <v>18499</v>
      </c>
      <c r="G4131" s="1" t="s">
        <v>18500</v>
      </c>
      <c r="H4131" s="1">
        <v>40093</v>
      </c>
      <c r="I4131" s="1">
        <v>1004711</v>
      </c>
      <c r="J4131" s="1">
        <v>36.456117999999996</v>
      </c>
      <c r="K4131" s="1">
        <v>-98.190093000000005</v>
      </c>
      <c r="L4131" s="1"/>
      <c r="M4131" s="1" t="s">
        <v>1495</v>
      </c>
      <c r="N4131" s="1" t="s">
        <v>9115</v>
      </c>
      <c r="O4131" s="1">
        <v>2022</v>
      </c>
      <c r="P4131" s="1">
        <v>73760</v>
      </c>
      <c r="Q4131" s="1" t="s">
        <v>18501</v>
      </c>
      <c r="R4131" s="1"/>
      <c r="S4131" s="1" t="s">
        <v>24358</v>
      </c>
      <c r="T4131" s="1" t="s">
        <v>6826</v>
      </c>
      <c r="U4131" s="1"/>
      <c r="V4131" s="1" t="s">
        <v>7813</v>
      </c>
      <c r="W4131" s="1" t="s">
        <v>6826</v>
      </c>
    </row>
    <row r="4132" spans="1:23" x14ac:dyDescent="0.25">
      <c r="A4132" s="1">
        <v>1001623</v>
      </c>
      <c r="B4132" s="5" t="str">
        <f>VLOOKUP(H4132,'FIPS Basin X-walk'!$A$2:$F$3224,6,FALSE)</f>
        <v>Snake River Basin</v>
      </c>
      <c r="C4132" s="1" t="s">
        <v>18805</v>
      </c>
      <c r="D4132" s="1"/>
      <c r="E4132" s="1"/>
      <c r="F4132" s="1" t="s">
        <v>18806</v>
      </c>
      <c r="G4132" s="1" t="s">
        <v>18804</v>
      </c>
      <c r="H4132" s="1">
        <v>41045</v>
      </c>
      <c r="I4132" s="1">
        <v>1001623</v>
      </c>
      <c r="J4132" s="1">
        <v>43.949739999999998</v>
      </c>
      <c r="K4132" s="1">
        <v>-117.372147</v>
      </c>
      <c r="L4132" s="1"/>
      <c r="M4132" s="1" t="s">
        <v>1519</v>
      </c>
      <c r="N4132" s="1" t="s">
        <v>18017</v>
      </c>
      <c r="O4132" s="1">
        <v>2022</v>
      </c>
      <c r="P4132" s="1">
        <v>97918</v>
      </c>
      <c r="Q4132" s="1" t="s">
        <v>24732</v>
      </c>
      <c r="R4132" s="1"/>
      <c r="S4132" s="1" t="s">
        <v>24731</v>
      </c>
      <c r="T4132" s="1" t="s">
        <v>6826</v>
      </c>
      <c r="U4132" s="1"/>
      <c r="V4132" s="1" t="s">
        <v>16140</v>
      </c>
      <c r="W4132" s="1" t="s">
        <v>6826</v>
      </c>
    </row>
    <row r="4133" spans="1:23" x14ac:dyDescent="0.25">
      <c r="A4133" s="1">
        <v>1009805</v>
      </c>
      <c r="B4133" s="5" t="str">
        <f>VLOOKUP(H4133,'FIPS Basin X-walk'!$A$2:$F$3224,6,FALSE)</f>
        <v>Piedmont-Blue Ridge Prov</v>
      </c>
      <c r="C4133" s="1" t="s">
        <v>22457</v>
      </c>
      <c r="D4133" s="1"/>
      <c r="E4133" s="1"/>
      <c r="F4133" s="1" t="s">
        <v>22458</v>
      </c>
      <c r="G4133" s="1" t="s">
        <v>22459</v>
      </c>
      <c r="H4133" s="1">
        <v>51683</v>
      </c>
      <c r="I4133" s="1">
        <v>1009805</v>
      </c>
      <c r="J4133" s="1">
        <v>38.748759999999997</v>
      </c>
      <c r="K4133" s="1">
        <v>-77.511420000000001</v>
      </c>
      <c r="L4133" s="1"/>
      <c r="M4133" s="1" t="s">
        <v>1486</v>
      </c>
      <c r="N4133" s="1" t="s">
        <v>15119</v>
      </c>
      <c r="O4133" s="1">
        <v>2022</v>
      </c>
      <c r="P4133" s="1">
        <v>20110</v>
      </c>
      <c r="Q4133" s="1" t="s">
        <v>26148</v>
      </c>
      <c r="R4133" s="1"/>
      <c r="S4133" s="1" t="s">
        <v>24486</v>
      </c>
      <c r="T4133" s="1" t="s">
        <v>6826</v>
      </c>
      <c r="U4133" s="1"/>
      <c r="V4133" s="1" t="s">
        <v>10684</v>
      </c>
      <c r="W4133" s="1" t="s">
        <v>6826</v>
      </c>
    </row>
    <row r="4134" spans="1:23" x14ac:dyDescent="0.25">
      <c r="A4134" s="1">
        <v>1007255</v>
      </c>
      <c r="B4134" s="5" t="str">
        <f>VLOOKUP(H4134,'FIPS Basin X-walk'!$A$2:$F$3224,6,FALSE)</f>
        <v>Florida Platform</v>
      </c>
      <c r="C4134" s="1" t="s">
        <v>9861</v>
      </c>
      <c r="D4134" s="1"/>
      <c r="E4134" s="1"/>
      <c r="F4134" s="1" t="s">
        <v>9862</v>
      </c>
      <c r="G4134" s="1" t="s">
        <v>2190</v>
      </c>
      <c r="H4134" s="1">
        <v>12081</v>
      </c>
      <c r="I4134" s="1">
        <v>1007255</v>
      </c>
      <c r="J4134" s="1">
        <v>27.605799999999999</v>
      </c>
      <c r="K4134" s="1">
        <v>-82.345600000000005</v>
      </c>
      <c r="L4134" s="1"/>
      <c r="M4134" s="1" t="s">
        <v>1506</v>
      </c>
      <c r="N4134" s="1" t="s">
        <v>9619</v>
      </c>
      <c r="O4134" s="1">
        <v>2022</v>
      </c>
      <c r="P4134" s="1">
        <v>34219</v>
      </c>
      <c r="Q4134" s="1" t="s">
        <v>2190</v>
      </c>
      <c r="R4134" s="1"/>
      <c r="S4134" s="1" t="s">
        <v>24355</v>
      </c>
      <c r="T4134" s="1" t="s">
        <v>6826</v>
      </c>
      <c r="U4134" s="1"/>
      <c r="V4134" s="1" t="s">
        <v>9640</v>
      </c>
      <c r="W4134" s="1" t="s">
        <v>6828</v>
      </c>
    </row>
    <row r="4135" spans="1:23" x14ac:dyDescent="0.25">
      <c r="A4135" s="1">
        <v>1004365</v>
      </c>
      <c r="B4135" s="5" t="str">
        <f>VLOOKUP(H4135,'FIPS Basin X-walk'!$A$2:$F$3224,6,FALSE)</f>
        <v>Florida Platform</v>
      </c>
      <c r="C4135" s="1" t="s">
        <v>9851</v>
      </c>
      <c r="D4135" s="1"/>
      <c r="E4135" s="1"/>
      <c r="F4135" s="1" t="s">
        <v>9852</v>
      </c>
      <c r="G4135" s="1" t="s">
        <v>9853</v>
      </c>
      <c r="H4135" s="1">
        <v>12081</v>
      </c>
      <c r="I4135" s="1">
        <v>1004365</v>
      </c>
      <c r="J4135" s="1">
        <v>27.487024000000002</v>
      </c>
      <c r="K4135" s="1">
        <v>-82.551165999999995</v>
      </c>
      <c r="L4135" s="1"/>
      <c r="M4135" s="1" t="s">
        <v>1506</v>
      </c>
      <c r="N4135" s="1" t="s">
        <v>9619</v>
      </c>
      <c r="O4135" s="1">
        <v>2022</v>
      </c>
      <c r="P4135" s="1">
        <v>34208</v>
      </c>
      <c r="Q4135" s="1" t="s">
        <v>9854</v>
      </c>
      <c r="R4135" s="1"/>
      <c r="S4135" s="1" t="s">
        <v>24401</v>
      </c>
      <c r="T4135" s="1" t="s">
        <v>6828</v>
      </c>
      <c r="U4135" s="1"/>
      <c r="V4135" s="1" t="s">
        <v>8249</v>
      </c>
      <c r="W4135" s="1" t="s">
        <v>6826</v>
      </c>
    </row>
    <row r="4136" spans="1:23" x14ac:dyDescent="0.25">
      <c r="A4136" s="1">
        <v>1004913</v>
      </c>
      <c r="B4136" s="5" t="str">
        <f>VLOOKUP(H4136,'FIPS Basin X-walk'!$A$2:$F$3224,6,FALSE)</f>
        <v>Florida Platform</v>
      </c>
      <c r="C4136" s="1" t="s">
        <v>9855</v>
      </c>
      <c r="D4136" s="1"/>
      <c r="E4136" s="1"/>
      <c r="F4136" s="1" t="s">
        <v>9856</v>
      </c>
      <c r="G4136" s="1" t="s">
        <v>9853</v>
      </c>
      <c r="H4136" s="1">
        <v>12081</v>
      </c>
      <c r="I4136" s="1">
        <v>1004913</v>
      </c>
      <c r="J4136" s="1">
        <v>27.469638</v>
      </c>
      <c r="K4136" s="1">
        <v>-82.458781000000002</v>
      </c>
      <c r="L4136" s="1"/>
      <c r="M4136" s="1" t="s">
        <v>1506</v>
      </c>
      <c r="N4136" s="1" t="s">
        <v>9619</v>
      </c>
      <c r="O4136" s="1">
        <v>2022</v>
      </c>
      <c r="P4136" s="1">
        <v>34211</v>
      </c>
      <c r="Q4136" s="1" t="s">
        <v>9857</v>
      </c>
      <c r="R4136" s="1"/>
      <c r="S4136" s="1" t="s">
        <v>24358</v>
      </c>
      <c r="T4136" s="1" t="s">
        <v>6826</v>
      </c>
      <c r="U4136" s="1"/>
      <c r="V4136" s="1" t="s">
        <v>9858</v>
      </c>
      <c r="W4136" s="1" t="s">
        <v>6826</v>
      </c>
    </row>
    <row r="4137" spans="1:23" x14ac:dyDescent="0.25">
      <c r="A4137" s="1">
        <v>1007080</v>
      </c>
      <c r="B4137" s="5" t="str">
        <f>VLOOKUP(H4137,'FIPS Basin X-walk'!$A$2:$F$3224,6,FALSE)</f>
        <v>Florida Platform</v>
      </c>
      <c r="C4137" s="1" t="s">
        <v>9859</v>
      </c>
      <c r="D4137" s="1"/>
      <c r="E4137" s="1"/>
      <c r="F4137" s="1" t="s">
        <v>9860</v>
      </c>
      <c r="G4137" s="1" t="s">
        <v>9853</v>
      </c>
      <c r="H4137" s="1">
        <v>12081</v>
      </c>
      <c r="I4137" s="1">
        <v>1007080</v>
      </c>
      <c r="J4137" s="1">
        <v>27.624631999999998</v>
      </c>
      <c r="K4137" s="1">
        <v>-82.517031000000003</v>
      </c>
      <c r="L4137" s="1"/>
      <c r="M4137" s="1" t="s">
        <v>1506</v>
      </c>
      <c r="N4137" s="1" t="s">
        <v>9619</v>
      </c>
      <c r="O4137" s="1">
        <v>2022</v>
      </c>
      <c r="P4137" s="1">
        <v>34221</v>
      </c>
      <c r="Q4137" s="1" t="s">
        <v>641</v>
      </c>
      <c r="R4137" s="1"/>
      <c r="S4137" s="1" t="s">
        <v>24435</v>
      </c>
      <c r="T4137" s="1" t="s">
        <v>6826</v>
      </c>
      <c r="U4137" s="1"/>
      <c r="V4137" s="1" t="s">
        <v>25813</v>
      </c>
      <c r="W4137" s="1" t="s">
        <v>6826</v>
      </c>
    </row>
    <row r="4138" spans="1:23" x14ac:dyDescent="0.25">
      <c r="A4138" s="1">
        <v>1000534</v>
      </c>
      <c r="B4138" s="5" t="str">
        <f>VLOOKUP(H4138,'FIPS Basin X-walk'!$A$2:$F$3224,6,FALSE)</f>
        <v>Michigan Basin</v>
      </c>
      <c r="C4138" s="1" t="s">
        <v>14458</v>
      </c>
      <c r="D4138" s="1"/>
      <c r="E4138" s="1" t="s">
        <v>6828</v>
      </c>
      <c r="F4138" s="1" t="s">
        <v>14459</v>
      </c>
      <c r="G4138" s="1" t="s">
        <v>2078</v>
      </c>
      <c r="H4138" s="1">
        <v>26101</v>
      </c>
      <c r="I4138" s="1">
        <v>1000534</v>
      </c>
      <c r="J4138" s="1">
        <v>44.216999999999999</v>
      </c>
      <c r="K4138" s="1">
        <v>-86.290599999999998</v>
      </c>
      <c r="L4138" s="1"/>
      <c r="M4138" s="1" t="s">
        <v>1493</v>
      </c>
      <c r="N4138" s="1" t="s">
        <v>14185</v>
      </c>
      <c r="O4138" s="1">
        <v>2022</v>
      </c>
      <c r="P4138" s="1">
        <v>49634</v>
      </c>
      <c r="Q4138" s="1" t="s">
        <v>14460</v>
      </c>
      <c r="R4138" s="1"/>
      <c r="S4138" s="1" t="s">
        <v>24355</v>
      </c>
      <c r="T4138" s="1" t="s">
        <v>6828</v>
      </c>
      <c r="U4138" s="1"/>
      <c r="V4138" s="1" t="s">
        <v>24548</v>
      </c>
      <c r="W4138" s="1" t="s">
        <v>6828</v>
      </c>
    </row>
    <row r="4139" spans="1:23" x14ac:dyDescent="0.25">
      <c r="A4139" s="1">
        <v>1006367</v>
      </c>
      <c r="B4139" s="5" t="str">
        <f>VLOOKUP(H4139,'FIPS Basin X-walk'!$A$2:$F$3224,6,FALSE)</f>
        <v>Michigan Basin</v>
      </c>
      <c r="C4139" s="1" t="s">
        <v>14463</v>
      </c>
      <c r="D4139" s="1"/>
      <c r="E4139" s="1"/>
      <c r="F4139" s="1" t="s">
        <v>14459</v>
      </c>
      <c r="G4139" s="1" t="s">
        <v>14454</v>
      </c>
      <c r="H4139" s="1">
        <v>26101</v>
      </c>
      <c r="I4139" s="1">
        <v>1006367</v>
      </c>
      <c r="J4139" s="1">
        <v>44.215800000000002</v>
      </c>
      <c r="K4139" s="1">
        <v>-86.290440000000004</v>
      </c>
      <c r="L4139" s="1"/>
      <c r="M4139" s="1" t="s">
        <v>1493</v>
      </c>
      <c r="N4139" s="1" t="s">
        <v>14185</v>
      </c>
      <c r="O4139" s="1">
        <v>2022</v>
      </c>
      <c r="P4139" s="1">
        <v>49634</v>
      </c>
      <c r="Q4139" s="1" t="s">
        <v>13114</v>
      </c>
      <c r="R4139" s="1"/>
      <c r="S4139" s="1"/>
      <c r="T4139" s="1" t="s">
        <v>6826</v>
      </c>
      <c r="U4139" s="1"/>
      <c r="V4139" s="1" t="s">
        <v>6896</v>
      </c>
      <c r="W4139" s="1" t="s">
        <v>6826</v>
      </c>
    </row>
    <row r="4140" spans="1:23" x14ac:dyDescent="0.25">
      <c r="A4140" s="1">
        <v>1001663</v>
      </c>
      <c r="B4140" s="5" t="str">
        <f>VLOOKUP(H4140,'FIPS Basin X-walk'!$A$2:$F$3224,6,FALSE)</f>
        <v>Michigan Basin</v>
      </c>
      <c r="C4140" s="1" t="s">
        <v>14461</v>
      </c>
      <c r="D4140" s="1"/>
      <c r="E4140" s="1"/>
      <c r="F4140" s="1" t="s">
        <v>14453</v>
      </c>
      <c r="G4140" s="1" t="s">
        <v>14454</v>
      </c>
      <c r="H4140" s="1">
        <v>26101</v>
      </c>
      <c r="I4140" s="1">
        <v>1001663</v>
      </c>
      <c r="J4140" s="1">
        <v>44.240729999999999</v>
      </c>
      <c r="K4140" s="1">
        <v>-86.310050000000004</v>
      </c>
      <c r="L4140" s="1"/>
      <c r="M4140" s="1" t="s">
        <v>1493</v>
      </c>
      <c r="N4140" s="1" t="s">
        <v>14185</v>
      </c>
      <c r="O4140" s="1">
        <v>2022</v>
      </c>
      <c r="P4140" s="1">
        <v>49660</v>
      </c>
      <c r="Q4140" s="1" t="s">
        <v>14462</v>
      </c>
      <c r="R4140" s="1"/>
      <c r="S4140" s="1" t="s">
        <v>24738</v>
      </c>
      <c r="T4140" s="1" t="s">
        <v>6826</v>
      </c>
      <c r="U4140" s="1"/>
      <c r="V4140" s="1" t="s">
        <v>24739</v>
      </c>
      <c r="W4140" s="1" t="s">
        <v>6828</v>
      </c>
    </row>
    <row r="4141" spans="1:23" x14ac:dyDescent="0.25">
      <c r="A4141" s="1">
        <v>1005855</v>
      </c>
      <c r="B4141" s="5" t="str">
        <f>VLOOKUP(H4141,'FIPS Basin X-walk'!$A$2:$F$3224,6,FALSE)</f>
        <v>Michigan Basin</v>
      </c>
      <c r="C4141" s="1" t="s">
        <v>14452</v>
      </c>
      <c r="D4141" s="1"/>
      <c r="E4141" s="1"/>
      <c r="F4141" s="1" t="s">
        <v>14453</v>
      </c>
      <c r="G4141" s="1" t="s">
        <v>14454</v>
      </c>
      <c r="H4141" s="1">
        <v>26101</v>
      </c>
      <c r="I4141" s="1">
        <v>1005855</v>
      </c>
      <c r="J4141" s="1">
        <v>44.227139999999999</v>
      </c>
      <c r="K4141" s="1">
        <v>-86.288359999999997</v>
      </c>
      <c r="L4141" s="1"/>
      <c r="M4141" s="1" t="s">
        <v>1493</v>
      </c>
      <c r="N4141" s="1" t="s">
        <v>14185</v>
      </c>
      <c r="O4141" s="1">
        <v>2022</v>
      </c>
      <c r="P4141" s="1">
        <v>49660</v>
      </c>
      <c r="Q4141" s="1" t="s">
        <v>25223</v>
      </c>
      <c r="R4141" s="1"/>
      <c r="S4141" s="1" t="s">
        <v>24831</v>
      </c>
      <c r="T4141" s="1" t="s">
        <v>6826</v>
      </c>
      <c r="U4141" s="1"/>
      <c r="V4141" s="1" t="s">
        <v>14455</v>
      </c>
      <c r="W4141" s="1" t="s">
        <v>6826</v>
      </c>
    </row>
    <row r="4142" spans="1:23" x14ac:dyDescent="0.25">
      <c r="A4142" s="1">
        <v>1007028</v>
      </c>
      <c r="B4142" s="5" t="str">
        <f>VLOOKUP(H4142,'FIPS Basin X-walk'!$A$2:$F$3224,6,FALSE)</f>
        <v>Michigan Basin</v>
      </c>
      <c r="C4142" s="1" t="s">
        <v>14456</v>
      </c>
      <c r="D4142" s="1"/>
      <c r="E4142" s="1"/>
      <c r="F4142" s="1" t="s">
        <v>14453</v>
      </c>
      <c r="G4142" s="1" t="s">
        <v>14454</v>
      </c>
      <c r="H4142" s="1">
        <v>26101</v>
      </c>
      <c r="I4142" s="1">
        <v>1007028</v>
      </c>
      <c r="J4142" s="1">
        <v>44.191389999999998</v>
      </c>
      <c r="K4142" s="1">
        <v>-86.264510000000001</v>
      </c>
      <c r="L4142" s="1"/>
      <c r="M4142" s="1" t="s">
        <v>1493</v>
      </c>
      <c r="N4142" s="1" t="s">
        <v>14185</v>
      </c>
      <c r="O4142" s="1">
        <v>2022</v>
      </c>
      <c r="P4142" s="1">
        <v>49660</v>
      </c>
      <c r="Q4142" s="1" t="s">
        <v>14457</v>
      </c>
      <c r="R4142" s="1"/>
      <c r="S4142" s="1" t="s">
        <v>24358</v>
      </c>
      <c r="T4142" s="1" t="s">
        <v>6826</v>
      </c>
      <c r="U4142" s="1"/>
      <c r="V4142" s="1" t="s">
        <v>6952</v>
      </c>
      <c r="W4142" s="1" t="s">
        <v>6826</v>
      </c>
    </row>
    <row r="4143" spans="1:23" x14ac:dyDescent="0.25">
      <c r="A4143" s="1">
        <v>1000987</v>
      </c>
      <c r="B4143" s="5" t="str">
        <f>VLOOKUP(H4143,'FIPS Basin X-walk'!$A$2:$F$3224,6,FALSE)</f>
        <v>Michigan Basin</v>
      </c>
      <c r="C4143" s="1" t="s">
        <v>23132</v>
      </c>
      <c r="D4143" s="1"/>
      <c r="E4143" s="1" t="s">
        <v>6828</v>
      </c>
      <c r="F4143" s="1" t="s">
        <v>23130</v>
      </c>
      <c r="G4143" s="1" t="s">
        <v>1967</v>
      </c>
      <c r="H4143" s="1">
        <v>55071</v>
      </c>
      <c r="I4143" s="1">
        <v>1000987</v>
      </c>
      <c r="J4143" s="1">
        <v>44.082000000000001</v>
      </c>
      <c r="K4143" s="1">
        <v>-87.655799999999999</v>
      </c>
      <c r="L4143" s="1"/>
      <c r="M4143" s="1" t="s">
        <v>1517</v>
      </c>
      <c r="N4143" s="1" t="s">
        <v>22991</v>
      </c>
      <c r="O4143" s="1">
        <v>2022</v>
      </c>
      <c r="P4143" s="1">
        <v>54220</v>
      </c>
      <c r="Q4143" s="1" t="s">
        <v>1967</v>
      </c>
      <c r="R4143" s="1"/>
      <c r="S4143" s="1" t="s">
        <v>24355</v>
      </c>
      <c r="T4143" s="1" t="s">
        <v>6828</v>
      </c>
      <c r="U4143" s="1"/>
      <c r="V4143" s="1" t="s">
        <v>23133</v>
      </c>
      <c r="W4143" s="1" t="s">
        <v>6828</v>
      </c>
    </row>
    <row r="4144" spans="1:23" x14ac:dyDescent="0.25">
      <c r="A4144" s="1">
        <v>1002751</v>
      </c>
      <c r="B4144" s="5" t="str">
        <f>VLOOKUP(H4144,'FIPS Basin X-walk'!$A$2:$F$3224,6,FALSE)</f>
        <v>Michigan Basin</v>
      </c>
      <c r="C4144" s="1" t="s">
        <v>23123</v>
      </c>
      <c r="D4144" s="1"/>
      <c r="E4144" s="1"/>
      <c r="F4144" s="1" t="s">
        <v>1967</v>
      </c>
      <c r="G4144" s="1" t="s">
        <v>23124</v>
      </c>
      <c r="H4144" s="1">
        <v>55071</v>
      </c>
      <c r="I4144" s="1">
        <v>1002751</v>
      </c>
      <c r="J4144" s="1">
        <v>44.128619999999998</v>
      </c>
      <c r="K4144" s="1">
        <v>-87.630480000000006</v>
      </c>
      <c r="L4144" s="1"/>
      <c r="M4144" s="1" t="s">
        <v>1517</v>
      </c>
      <c r="N4144" s="1" t="s">
        <v>22991</v>
      </c>
      <c r="O4144" s="1">
        <v>2022</v>
      </c>
      <c r="P4144" s="1">
        <v>54220</v>
      </c>
      <c r="Q4144" s="1" t="s">
        <v>23125</v>
      </c>
      <c r="R4144" s="1"/>
      <c r="S4144" s="1" t="s">
        <v>24722</v>
      </c>
      <c r="T4144" s="1" t="s">
        <v>6826</v>
      </c>
      <c r="U4144" s="1"/>
      <c r="V4144" s="1" t="s">
        <v>23126</v>
      </c>
      <c r="W4144" s="1" t="s">
        <v>6826</v>
      </c>
    </row>
    <row r="4145" spans="1:23" x14ac:dyDescent="0.25">
      <c r="A4145" s="1">
        <v>1004375</v>
      </c>
      <c r="B4145" s="5" t="str">
        <f>VLOOKUP(H4145,'FIPS Basin X-walk'!$A$2:$F$3224,6,FALSE)</f>
        <v>Michigan Basin</v>
      </c>
      <c r="C4145" s="1" t="s">
        <v>23129</v>
      </c>
      <c r="D4145" s="1"/>
      <c r="E4145" s="1"/>
      <c r="F4145" s="1" t="s">
        <v>23130</v>
      </c>
      <c r="G4145" s="1" t="s">
        <v>23124</v>
      </c>
      <c r="H4145" s="1">
        <v>55071</v>
      </c>
      <c r="I4145" s="1">
        <v>1004375</v>
      </c>
      <c r="J4145" s="1">
        <v>44.167990000000003</v>
      </c>
      <c r="K4145" s="1">
        <v>-87.700280000000006</v>
      </c>
      <c r="L4145" s="1"/>
      <c r="M4145" s="1" t="s">
        <v>1517</v>
      </c>
      <c r="N4145" s="1" t="s">
        <v>22991</v>
      </c>
      <c r="O4145" s="1">
        <v>2022</v>
      </c>
      <c r="P4145" s="1">
        <v>54220</v>
      </c>
      <c r="Q4145" s="1" t="s">
        <v>23131</v>
      </c>
      <c r="R4145" s="1"/>
      <c r="S4145" s="1" t="s">
        <v>24397</v>
      </c>
      <c r="T4145" s="1" t="s">
        <v>6826</v>
      </c>
      <c r="U4145" s="1"/>
      <c r="V4145" s="1" t="s">
        <v>7261</v>
      </c>
      <c r="W4145" s="1" t="s">
        <v>6826</v>
      </c>
    </row>
    <row r="4146" spans="1:23" x14ac:dyDescent="0.25">
      <c r="A4146" s="1">
        <v>1007834</v>
      </c>
      <c r="B4146" s="5" t="str">
        <f>VLOOKUP(H4146,'FIPS Basin X-walk'!$A$2:$F$3224,6,FALSE)</f>
        <v>Michigan Basin</v>
      </c>
      <c r="C4146" s="1" t="s">
        <v>23127</v>
      </c>
      <c r="D4146" s="1"/>
      <c r="E4146" s="1"/>
      <c r="F4146" s="1" t="s">
        <v>23128</v>
      </c>
      <c r="G4146" s="1" t="s">
        <v>23124</v>
      </c>
      <c r="H4146" s="1">
        <v>55071</v>
      </c>
      <c r="I4146" s="1">
        <v>1007834</v>
      </c>
      <c r="J4146" s="1">
        <v>44.174399999999999</v>
      </c>
      <c r="K4146" s="1">
        <v>-87.829400000000007</v>
      </c>
      <c r="L4146" s="1"/>
      <c r="M4146" s="1" t="s">
        <v>1517</v>
      </c>
      <c r="N4146" s="1" t="s">
        <v>22991</v>
      </c>
      <c r="O4146" s="1">
        <v>2022</v>
      </c>
      <c r="P4146" s="1">
        <v>54247</v>
      </c>
      <c r="Q4146" s="1" t="s">
        <v>25916</v>
      </c>
      <c r="R4146" s="1"/>
      <c r="S4146" s="1" t="s">
        <v>24358</v>
      </c>
      <c r="T4146" s="1" t="s">
        <v>6826</v>
      </c>
      <c r="U4146" s="1"/>
      <c r="V4146" s="1" t="s">
        <v>6878</v>
      </c>
      <c r="W4146" s="1" t="s">
        <v>6828</v>
      </c>
    </row>
    <row r="4147" spans="1:23" x14ac:dyDescent="0.25">
      <c r="A4147" s="1">
        <v>1000986</v>
      </c>
      <c r="B4147" s="5" t="str">
        <f>VLOOKUP(H4147,'FIPS Basin X-walk'!$A$2:$F$3224,6,FALSE)</f>
        <v>Wisconsin Arch</v>
      </c>
      <c r="C4147" s="1" t="s">
        <v>23144</v>
      </c>
      <c r="D4147" s="1"/>
      <c r="E4147" s="1" t="s">
        <v>6828</v>
      </c>
      <c r="F4147" s="1" t="s">
        <v>23145</v>
      </c>
      <c r="G4147" s="1" t="s">
        <v>2154</v>
      </c>
      <c r="H4147" s="1">
        <v>55073</v>
      </c>
      <c r="I4147" s="1">
        <v>1000986</v>
      </c>
      <c r="J4147" s="1">
        <v>44.860599999999998</v>
      </c>
      <c r="K4147" s="1">
        <v>-89.655299999999997</v>
      </c>
      <c r="L4147" s="1"/>
      <c r="M4147" s="1" t="s">
        <v>1517</v>
      </c>
      <c r="N4147" s="1" t="s">
        <v>22991</v>
      </c>
      <c r="O4147" s="1">
        <v>2022</v>
      </c>
      <c r="P4147" s="1">
        <v>54455</v>
      </c>
      <c r="Q4147" s="1" t="s">
        <v>2155</v>
      </c>
      <c r="R4147" s="1"/>
      <c r="S4147" s="1" t="s">
        <v>24355</v>
      </c>
      <c r="T4147" s="1" t="s">
        <v>6826</v>
      </c>
      <c r="U4147" s="1"/>
      <c r="V4147" s="1" t="s">
        <v>23146</v>
      </c>
      <c r="W4147" s="1" t="s">
        <v>6828</v>
      </c>
    </row>
    <row r="4148" spans="1:23" x14ac:dyDescent="0.25">
      <c r="A4148" s="1">
        <v>1007273</v>
      </c>
      <c r="B4148" s="5" t="str">
        <f>VLOOKUP(H4148,'FIPS Basin X-walk'!$A$2:$F$3224,6,FALSE)</f>
        <v>Wisconsin Arch</v>
      </c>
      <c r="C4148" s="1" t="s">
        <v>23138</v>
      </c>
      <c r="D4148" s="1"/>
      <c r="E4148" s="1"/>
      <c r="F4148" s="1" t="s">
        <v>23139</v>
      </c>
      <c r="G4148" s="1" t="s">
        <v>23136</v>
      </c>
      <c r="H4148" s="1">
        <v>55073</v>
      </c>
      <c r="I4148" s="1">
        <v>1007273</v>
      </c>
      <c r="J4148" s="1">
        <v>44.790309999999998</v>
      </c>
      <c r="K4148" s="1">
        <v>-89.693719999999999</v>
      </c>
      <c r="L4148" s="1"/>
      <c r="M4148" s="1" t="s">
        <v>1517</v>
      </c>
      <c r="N4148" s="1" t="s">
        <v>22991</v>
      </c>
      <c r="O4148" s="1">
        <v>2022</v>
      </c>
      <c r="P4148" s="1">
        <v>54455</v>
      </c>
      <c r="Q4148" s="1" t="s">
        <v>23140</v>
      </c>
      <c r="R4148" s="1" t="s">
        <v>24436</v>
      </c>
      <c r="S4148" s="1" t="s">
        <v>24431</v>
      </c>
      <c r="T4148" s="1" t="s">
        <v>6826</v>
      </c>
      <c r="U4148" s="1"/>
      <c r="V4148" s="1" t="s">
        <v>10832</v>
      </c>
      <c r="W4148" s="1" t="s">
        <v>6826</v>
      </c>
    </row>
    <row r="4149" spans="1:23" x14ac:dyDescent="0.25">
      <c r="A4149" s="1">
        <v>1002307</v>
      </c>
      <c r="B4149" s="5" t="str">
        <f>VLOOKUP(H4149,'FIPS Basin X-walk'!$A$2:$F$3224,6,FALSE)</f>
        <v>Wisconsin Arch</v>
      </c>
      <c r="C4149" s="1" t="s">
        <v>23147</v>
      </c>
      <c r="D4149" s="1"/>
      <c r="E4149" s="1"/>
      <c r="F4149" s="1" t="s">
        <v>23148</v>
      </c>
      <c r="G4149" s="1" t="s">
        <v>23136</v>
      </c>
      <c r="H4149" s="1">
        <v>55073</v>
      </c>
      <c r="I4149" s="1">
        <v>1002307</v>
      </c>
      <c r="J4149" s="1">
        <v>44.918700000000001</v>
      </c>
      <c r="K4149" s="1">
        <v>-89.441199999999995</v>
      </c>
      <c r="L4149" s="1"/>
      <c r="M4149" s="1" t="s">
        <v>1517</v>
      </c>
      <c r="N4149" s="1" t="s">
        <v>22991</v>
      </c>
      <c r="O4149" s="1">
        <v>2022</v>
      </c>
      <c r="P4149" s="1">
        <v>54471</v>
      </c>
      <c r="Q4149" s="1" t="s">
        <v>23149</v>
      </c>
      <c r="R4149" s="1"/>
      <c r="S4149" s="1" t="s">
        <v>24358</v>
      </c>
      <c r="T4149" s="1" t="s">
        <v>6826</v>
      </c>
      <c r="U4149" s="1"/>
      <c r="V4149" s="1" t="s">
        <v>23150</v>
      </c>
      <c r="W4149" s="1" t="s">
        <v>6826</v>
      </c>
    </row>
    <row r="4150" spans="1:23" x14ac:dyDescent="0.25">
      <c r="A4150" s="1">
        <v>1010794</v>
      </c>
      <c r="B4150" s="5" t="str">
        <f>VLOOKUP(H4150,'FIPS Basin X-walk'!$A$2:$F$3224,6,FALSE)</f>
        <v>Wisconsin Arch</v>
      </c>
      <c r="C4150" s="1" t="s">
        <v>23141</v>
      </c>
      <c r="D4150" s="1"/>
      <c r="E4150" s="1" t="s">
        <v>6828</v>
      </c>
      <c r="F4150" s="1" t="s">
        <v>23142</v>
      </c>
      <c r="G4150" s="1" t="s">
        <v>23136</v>
      </c>
      <c r="H4150" s="1">
        <v>55073</v>
      </c>
      <c r="I4150" s="1">
        <v>1010794</v>
      </c>
      <c r="J4150" s="1">
        <v>44.888354999999997</v>
      </c>
      <c r="K4150" s="1">
        <v>-89.625821000000002</v>
      </c>
      <c r="L4150" s="1"/>
      <c r="M4150" s="1" t="s">
        <v>1517</v>
      </c>
      <c r="N4150" s="1" t="s">
        <v>22991</v>
      </c>
      <c r="O4150" s="1">
        <v>2022</v>
      </c>
      <c r="P4150" s="1">
        <v>54474</v>
      </c>
      <c r="Q4150" s="1" t="s">
        <v>23143</v>
      </c>
      <c r="R4150" s="1"/>
      <c r="S4150" s="1" t="s">
        <v>24355</v>
      </c>
      <c r="T4150" s="1" t="s">
        <v>6826</v>
      </c>
      <c r="U4150" s="1"/>
      <c r="V4150" s="1" t="s">
        <v>10828</v>
      </c>
      <c r="W4150" s="1" t="s">
        <v>6828</v>
      </c>
    </row>
    <row r="4151" spans="1:23" x14ac:dyDescent="0.25">
      <c r="A4151" s="1">
        <v>1007698</v>
      </c>
      <c r="B4151" s="5" t="str">
        <f>VLOOKUP(H4151,'FIPS Basin X-walk'!$A$2:$F$3224,6,FALSE)</f>
        <v>Wisconsin Arch</v>
      </c>
      <c r="C4151" s="1" t="s">
        <v>23134</v>
      </c>
      <c r="D4151" s="1"/>
      <c r="E4151" s="1"/>
      <c r="F4151" s="1" t="s">
        <v>23135</v>
      </c>
      <c r="G4151" s="1" t="s">
        <v>23136</v>
      </c>
      <c r="H4151" s="1">
        <v>55073</v>
      </c>
      <c r="I4151" s="1">
        <v>1007698</v>
      </c>
      <c r="J4151" s="1">
        <v>44.950180000000003</v>
      </c>
      <c r="K4151" s="1">
        <v>-89.637659999999997</v>
      </c>
      <c r="L4151" s="1"/>
      <c r="M4151" s="1" t="s">
        <v>1517</v>
      </c>
      <c r="N4151" s="1" t="s">
        <v>22991</v>
      </c>
      <c r="O4151" s="1">
        <v>2022</v>
      </c>
      <c r="P4151" s="1">
        <v>54401</v>
      </c>
      <c r="Q4151" s="1" t="s">
        <v>23137</v>
      </c>
      <c r="R4151" s="1"/>
      <c r="S4151" s="1" t="s">
        <v>25895</v>
      </c>
      <c r="T4151" s="1" t="s">
        <v>6826</v>
      </c>
      <c r="U4151" s="1"/>
      <c r="V4151" s="1" t="s">
        <v>7094</v>
      </c>
      <c r="W4151" s="1" t="s">
        <v>6826</v>
      </c>
    </row>
    <row r="4152" spans="1:23" x14ac:dyDescent="0.25">
      <c r="A4152" s="1">
        <v>1007964</v>
      </c>
      <c r="B4152" s="5" t="str">
        <f>VLOOKUP(H4152,'FIPS Basin X-walk'!$A$2:$F$3224,6,FALSE)</f>
        <v>Mid-Gulf Coast Basin</v>
      </c>
      <c r="C4152" s="1" t="s">
        <v>7087</v>
      </c>
      <c r="D4152" s="1"/>
      <c r="E4152" s="1"/>
      <c r="F4152" s="1" t="s">
        <v>7085</v>
      </c>
      <c r="G4152" s="1" t="s">
        <v>7080</v>
      </c>
      <c r="H4152" s="1">
        <v>1091</v>
      </c>
      <c r="I4152" s="1">
        <v>1007964</v>
      </c>
      <c r="J4152" s="1">
        <v>32.453775</v>
      </c>
      <c r="K4152" s="1">
        <v>-87.977103999999997</v>
      </c>
      <c r="L4152" s="1"/>
      <c r="M4152" s="1" t="s">
        <v>1482</v>
      </c>
      <c r="N4152" s="1" t="s">
        <v>6824</v>
      </c>
      <c r="O4152" s="1">
        <v>2022</v>
      </c>
      <c r="P4152" s="1">
        <v>36732</v>
      </c>
      <c r="Q4152" s="1" t="s">
        <v>25931</v>
      </c>
      <c r="R4152" s="1" t="s">
        <v>24436</v>
      </c>
      <c r="S4152" s="1" t="s">
        <v>24385</v>
      </c>
      <c r="T4152" s="1" t="s">
        <v>6828</v>
      </c>
      <c r="U4152" s="1"/>
      <c r="V4152" s="1" t="s">
        <v>6986</v>
      </c>
      <c r="W4152" s="1" t="s">
        <v>6828</v>
      </c>
    </row>
    <row r="4153" spans="1:23" x14ac:dyDescent="0.25">
      <c r="A4153" s="1">
        <v>1008033</v>
      </c>
      <c r="B4153" s="5" t="str">
        <f>VLOOKUP(H4153,'FIPS Basin X-walk'!$A$2:$F$3224,6,FALSE)</f>
        <v>Mid-Gulf Coast Basin</v>
      </c>
      <c r="C4153" s="1" t="s">
        <v>7078</v>
      </c>
      <c r="D4153" s="1"/>
      <c r="E4153" s="1" t="s">
        <v>6828</v>
      </c>
      <c r="F4153" s="1" t="s">
        <v>7079</v>
      </c>
      <c r="G4153" s="1" t="s">
        <v>7080</v>
      </c>
      <c r="H4153" s="1">
        <v>1091</v>
      </c>
      <c r="I4153" s="1">
        <v>1008033</v>
      </c>
      <c r="J4153" s="1">
        <v>32.512700000000002</v>
      </c>
      <c r="K4153" s="1">
        <v>-87.815630999999996</v>
      </c>
      <c r="L4153" s="1"/>
      <c r="M4153" s="1" t="s">
        <v>1482</v>
      </c>
      <c r="N4153" s="1" t="s">
        <v>6824</v>
      </c>
      <c r="O4153" s="1">
        <v>2022</v>
      </c>
      <c r="P4153" s="1">
        <v>36732</v>
      </c>
      <c r="Q4153" s="1" t="s">
        <v>25940</v>
      </c>
      <c r="R4153" s="1"/>
      <c r="S4153" s="1" t="s">
        <v>24441</v>
      </c>
      <c r="T4153" s="1" t="s">
        <v>6826</v>
      </c>
      <c r="U4153" s="1"/>
      <c r="V4153" s="1" t="s">
        <v>7081</v>
      </c>
      <c r="W4153" s="1" t="s">
        <v>6826</v>
      </c>
    </row>
    <row r="4154" spans="1:23" x14ac:dyDescent="0.25">
      <c r="A4154" s="1">
        <v>1013933</v>
      </c>
      <c r="B4154" s="5" t="str">
        <f>VLOOKUP(H4154,'FIPS Basin X-walk'!$A$2:$F$3224,6,FALSE)</f>
        <v>Mid-Gulf Coast Basin</v>
      </c>
      <c r="C4154" s="1" t="s">
        <v>7084</v>
      </c>
      <c r="D4154" s="1"/>
      <c r="E4154" s="1"/>
      <c r="F4154" s="1" t="s">
        <v>7085</v>
      </c>
      <c r="G4154" s="1" t="s">
        <v>7080</v>
      </c>
      <c r="H4154" s="1">
        <v>1091</v>
      </c>
      <c r="I4154" s="1">
        <v>1013933</v>
      </c>
      <c r="J4154" s="1">
        <v>32.453710999999998</v>
      </c>
      <c r="K4154" s="1">
        <v>-87.961625999999995</v>
      </c>
      <c r="L4154" s="1"/>
      <c r="M4154" s="1" t="s">
        <v>1482</v>
      </c>
      <c r="N4154" s="1" t="s">
        <v>6824</v>
      </c>
      <c r="O4154" s="1">
        <v>2022</v>
      </c>
      <c r="P4154" s="1">
        <v>36732</v>
      </c>
      <c r="Q4154" s="1" t="s">
        <v>7086</v>
      </c>
      <c r="R4154" s="1"/>
      <c r="S4154" s="1" t="s">
        <v>25302</v>
      </c>
      <c r="T4154" s="1" t="s">
        <v>6826</v>
      </c>
      <c r="U4154" s="1"/>
      <c r="V4154" s="1" t="s">
        <v>26796</v>
      </c>
      <c r="W4154" s="1" t="s">
        <v>6826</v>
      </c>
    </row>
    <row r="4155" spans="1:23" x14ac:dyDescent="0.25">
      <c r="A4155" s="1">
        <v>1007005</v>
      </c>
      <c r="B4155" s="5" t="str">
        <f>VLOOKUP(H4155,'FIPS Basin X-walk'!$A$2:$F$3224,6,FALSE)</f>
        <v>Mid-Gulf Coast Basin</v>
      </c>
      <c r="C4155" s="1" t="s">
        <v>7082</v>
      </c>
      <c r="D4155" s="1"/>
      <c r="E4155" s="1"/>
      <c r="F4155" s="1" t="s">
        <v>7083</v>
      </c>
      <c r="G4155" s="1" t="s">
        <v>7080</v>
      </c>
      <c r="H4155" s="1">
        <v>1091</v>
      </c>
      <c r="I4155" s="1">
        <v>1007005</v>
      </c>
      <c r="J4155" s="1">
        <v>32.202435999999999</v>
      </c>
      <c r="K4155" s="1">
        <v>-87.947918999999999</v>
      </c>
      <c r="L4155" s="1"/>
      <c r="M4155" s="1" t="s">
        <v>1482</v>
      </c>
      <c r="N4155" s="1" t="s">
        <v>6824</v>
      </c>
      <c r="O4155" s="1">
        <v>2022</v>
      </c>
      <c r="P4155" s="1">
        <v>36782</v>
      </c>
      <c r="Q4155" s="1" t="s">
        <v>659</v>
      </c>
      <c r="R4155" s="1"/>
      <c r="S4155" s="1" t="s">
        <v>24435</v>
      </c>
      <c r="T4155" s="1" t="s">
        <v>6826</v>
      </c>
      <c r="U4155" s="1"/>
      <c r="V4155" s="1" t="s">
        <v>6881</v>
      </c>
      <c r="W4155" s="1" t="s">
        <v>6826</v>
      </c>
    </row>
    <row r="4156" spans="1:23" x14ac:dyDescent="0.25">
      <c r="A4156" s="1">
        <v>1000052</v>
      </c>
      <c r="B4156" s="5" t="str">
        <f>VLOOKUP(H4156,'FIPS Basin X-walk'!$A$2:$F$3224,6,FALSE)</f>
        <v>Basin-And-Range Province</v>
      </c>
      <c r="C4156" s="1" t="s">
        <v>7614</v>
      </c>
      <c r="D4156" s="1"/>
      <c r="E4156" s="1"/>
      <c r="F4156" s="1" t="s">
        <v>7551</v>
      </c>
      <c r="G4156" s="1" t="s">
        <v>1508</v>
      </c>
      <c r="H4156" s="1">
        <v>4013</v>
      </c>
      <c r="I4156" s="1">
        <v>1000052</v>
      </c>
      <c r="J4156" s="1">
        <v>33.345100000000002</v>
      </c>
      <c r="K4156" s="1">
        <v>-112.8638</v>
      </c>
      <c r="L4156" s="1"/>
      <c r="M4156" s="1" t="s">
        <v>1504</v>
      </c>
      <c r="N4156" s="1" t="s">
        <v>7491</v>
      </c>
      <c r="O4156" s="1">
        <v>2022</v>
      </c>
      <c r="P4156" s="1">
        <v>85322</v>
      </c>
      <c r="Q4156" s="1" t="s">
        <v>7615</v>
      </c>
      <c r="R4156" s="1"/>
      <c r="S4156" s="1" t="s">
        <v>24355</v>
      </c>
      <c r="T4156" s="1" t="s">
        <v>6826</v>
      </c>
      <c r="U4156" s="1"/>
      <c r="V4156" s="1" t="s">
        <v>24394</v>
      </c>
      <c r="W4156" s="1" t="s">
        <v>6828</v>
      </c>
    </row>
    <row r="4157" spans="1:23" x14ac:dyDescent="0.25">
      <c r="A4157" s="1">
        <v>1000822</v>
      </c>
      <c r="B4157" s="5" t="str">
        <f>VLOOKUP(H4157,'FIPS Basin X-walk'!$A$2:$F$3224,6,FALSE)</f>
        <v>Basin-And-Range Province</v>
      </c>
      <c r="C4157" s="1" t="s">
        <v>7632</v>
      </c>
      <c r="D4157" s="1"/>
      <c r="E4157" s="1"/>
      <c r="F4157" s="1" t="s">
        <v>7551</v>
      </c>
      <c r="G4157" s="1" t="s">
        <v>1508</v>
      </c>
      <c r="H4157" s="1">
        <v>4013</v>
      </c>
      <c r="I4157" s="1">
        <v>1000822</v>
      </c>
      <c r="J4157" s="1">
        <v>33.33</v>
      </c>
      <c r="K4157" s="1">
        <v>-112.84</v>
      </c>
      <c r="L4157" s="1"/>
      <c r="M4157" s="1" t="s">
        <v>1504</v>
      </c>
      <c r="N4157" s="1" t="s">
        <v>7491</v>
      </c>
      <c r="O4157" s="1">
        <v>2022</v>
      </c>
      <c r="P4157" s="1">
        <v>85322</v>
      </c>
      <c r="Q4157" s="1" t="s">
        <v>7633</v>
      </c>
      <c r="R4157" s="1"/>
      <c r="S4157" s="1" t="s">
        <v>24355</v>
      </c>
      <c r="T4157" s="1" t="s">
        <v>6826</v>
      </c>
      <c r="U4157" s="1"/>
      <c r="V4157" s="1" t="s">
        <v>7611</v>
      </c>
      <c r="W4157" s="1" t="s">
        <v>6828</v>
      </c>
    </row>
    <row r="4158" spans="1:23" x14ac:dyDescent="0.25">
      <c r="A4158" s="1">
        <v>1001399</v>
      </c>
      <c r="B4158" s="5" t="str">
        <f>VLOOKUP(H4158,'FIPS Basin X-walk'!$A$2:$F$3224,6,FALSE)</f>
        <v>Basin-And-Range Province</v>
      </c>
      <c r="C4158" s="1" t="s">
        <v>7550</v>
      </c>
      <c r="D4158" s="1"/>
      <c r="E4158" s="1"/>
      <c r="F4158" s="1" t="s">
        <v>7551</v>
      </c>
      <c r="G4158" s="1" t="s">
        <v>1508</v>
      </c>
      <c r="H4158" s="1">
        <v>4013</v>
      </c>
      <c r="I4158" s="1">
        <v>1001399</v>
      </c>
      <c r="J4158" s="1">
        <v>33.341700000000003</v>
      </c>
      <c r="K4158" s="1">
        <v>-112.8897</v>
      </c>
      <c r="L4158" s="1"/>
      <c r="M4158" s="1" t="s">
        <v>1504</v>
      </c>
      <c r="N4158" s="1" t="s">
        <v>7491</v>
      </c>
      <c r="O4158" s="1">
        <v>2022</v>
      </c>
      <c r="P4158" s="1">
        <v>85322</v>
      </c>
      <c r="Q4158" s="1" t="s">
        <v>7552</v>
      </c>
      <c r="R4158" s="1"/>
      <c r="S4158" s="1" t="s">
        <v>24355</v>
      </c>
      <c r="T4158" s="1" t="s">
        <v>6826</v>
      </c>
      <c r="U4158" s="1"/>
      <c r="V4158" s="1" t="s">
        <v>7553</v>
      </c>
      <c r="W4158" s="1" t="s">
        <v>6828</v>
      </c>
    </row>
    <row r="4159" spans="1:23" x14ac:dyDescent="0.25">
      <c r="A4159" s="1">
        <v>1000097</v>
      </c>
      <c r="B4159" s="5" t="str">
        <f>VLOOKUP(H4159,'FIPS Basin X-walk'!$A$2:$F$3224,6,FALSE)</f>
        <v>Basin-And-Range Province</v>
      </c>
      <c r="C4159" s="1" t="s">
        <v>7628</v>
      </c>
      <c r="D4159" s="1"/>
      <c r="E4159" s="1"/>
      <c r="F4159" s="1" t="s">
        <v>7629</v>
      </c>
      <c r="G4159" s="1" t="s">
        <v>1508</v>
      </c>
      <c r="H4159" s="1">
        <v>4013</v>
      </c>
      <c r="I4159" s="1">
        <v>1000097</v>
      </c>
      <c r="J4159" s="1">
        <v>32.976100000000002</v>
      </c>
      <c r="K4159" s="1">
        <v>-112.694</v>
      </c>
      <c r="L4159" s="1"/>
      <c r="M4159" s="1" t="s">
        <v>1504</v>
      </c>
      <c r="N4159" s="1" t="s">
        <v>7491</v>
      </c>
      <c r="O4159" s="1">
        <v>2022</v>
      </c>
      <c r="P4159" s="1">
        <v>85337</v>
      </c>
      <c r="Q4159" s="1" t="s">
        <v>7630</v>
      </c>
      <c r="R4159" s="1"/>
      <c r="S4159" s="1" t="s">
        <v>24355</v>
      </c>
      <c r="T4159" s="1" t="s">
        <v>6826</v>
      </c>
      <c r="U4159" s="1"/>
      <c r="V4159" s="1" t="s">
        <v>7631</v>
      </c>
      <c r="W4159" s="1" t="s">
        <v>6828</v>
      </c>
    </row>
    <row r="4160" spans="1:23" x14ac:dyDescent="0.25">
      <c r="A4160" s="1">
        <v>1000250</v>
      </c>
      <c r="B4160" s="5" t="str">
        <f>VLOOKUP(H4160,'FIPS Basin X-walk'!$A$2:$F$3224,6,FALSE)</f>
        <v>Basin-And-Range Province</v>
      </c>
      <c r="C4160" s="1" t="s">
        <v>7601</v>
      </c>
      <c r="D4160" s="1"/>
      <c r="E4160" s="1"/>
      <c r="F4160" s="1" t="s">
        <v>7602</v>
      </c>
      <c r="G4160" s="1" t="s">
        <v>1508</v>
      </c>
      <c r="H4160" s="1">
        <v>4013</v>
      </c>
      <c r="I4160" s="1">
        <v>1000250</v>
      </c>
      <c r="J4160" s="1">
        <v>33.333300000000001</v>
      </c>
      <c r="K4160" s="1">
        <v>-111.751</v>
      </c>
      <c r="L4160" s="1"/>
      <c r="M4160" s="1" t="s">
        <v>1504</v>
      </c>
      <c r="N4160" s="1" t="s">
        <v>7491</v>
      </c>
      <c r="O4160" s="1">
        <v>2022</v>
      </c>
      <c r="P4160" s="1">
        <v>85296</v>
      </c>
      <c r="Q4160" s="1" t="s">
        <v>7603</v>
      </c>
      <c r="R4160" s="1"/>
      <c r="S4160" s="1" t="s">
        <v>24355</v>
      </c>
      <c r="T4160" s="1" t="s">
        <v>6826</v>
      </c>
      <c r="U4160" s="1"/>
      <c r="V4160" s="1" t="s">
        <v>7498</v>
      </c>
      <c r="W4160" s="1" t="s">
        <v>6828</v>
      </c>
    </row>
    <row r="4161" spans="1:23" x14ac:dyDescent="0.25">
      <c r="A4161" s="1">
        <v>1007206</v>
      </c>
      <c r="B4161" s="5" t="str">
        <f>VLOOKUP(H4161,'FIPS Basin X-walk'!$A$2:$F$3224,6,FALSE)</f>
        <v>Basin-And-Range Province</v>
      </c>
      <c r="C4161" s="1" t="s">
        <v>7557</v>
      </c>
      <c r="D4161" s="1"/>
      <c r="E4161" s="1"/>
      <c r="F4161" s="1" t="s">
        <v>7558</v>
      </c>
      <c r="G4161" s="1" t="s">
        <v>1508</v>
      </c>
      <c r="H4161" s="1">
        <v>4013</v>
      </c>
      <c r="I4161" s="1">
        <v>1007206</v>
      </c>
      <c r="J4161" s="1">
        <v>33.554200000000002</v>
      </c>
      <c r="K4161" s="1">
        <v>-112.2161</v>
      </c>
      <c r="L4161" s="1"/>
      <c r="M4161" s="1" t="s">
        <v>1504</v>
      </c>
      <c r="N4161" s="1" t="s">
        <v>7491</v>
      </c>
      <c r="O4161" s="1">
        <v>2022</v>
      </c>
      <c r="P4161" s="1">
        <v>85303</v>
      </c>
      <c r="Q4161" s="1" t="s">
        <v>7559</v>
      </c>
      <c r="R4161" s="1"/>
      <c r="S4161" s="1" t="s">
        <v>24355</v>
      </c>
      <c r="T4161" s="1" t="s">
        <v>6826</v>
      </c>
      <c r="U4161" s="1"/>
      <c r="V4161" s="1" t="s">
        <v>7498</v>
      </c>
      <c r="W4161" s="1" t="s">
        <v>6828</v>
      </c>
    </row>
    <row r="4162" spans="1:23" x14ac:dyDescent="0.25">
      <c r="A4162" s="1">
        <v>1001422</v>
      </c>
      <c r="B4162" s="5" t="str">
        <f>VLOOKUP(H4162,'FIPS Basin X-walk'!$A$2:$F$3224,6,FALSE)</f>
        <v>Basin-And-Range Province</v>
      </c>
      <c r="C4162" s="1" t="s">
        <v>7609</v>
      </c>
      <c r="D4162" s="1"/>
      <c r="E4162" s="1" t="s">
        <v>6828</v>
      </c>
      <c r="F4162" s="1" t="s">
        <v>7599</v>
      </c>
      <c r="G4162" s="1" t="s">
        <v>1508</v>
      </c>
      <c r="H4162" s="1">
        <v>4013</v>
      </c>
      <c r="I4162" s="1">
        <v>1001422</v>
      </c>
      <c r="J4162" s="1">
        <v>33.441699999999997</v>
      </c>
      <c r="K4162" s="1">
        <v>-112.1583</v>
      </c>
      <c r="L4162" s="1"/>
      <c r="M4162" s="1" t="s">
        <v>1504</v>
      </c>
      <c r="N4162" s="1" t="s">
        <v>7491</v>
      </c>
      <c r="O4162" s="1">
        <v>2022</v>
      </c>
      <c r="P4162" s="1">
        <v>85043</v>
      </c>
      <c r="Q4162" s="1" t="s">
        <v>7610</v>
      </c>
      <c r="R4162" s="1"/>
      <c r="S4162" s="1" t="s">
        <v>24355</v>
      </c>
      <c r="T4162" s="1" t="s">
        <v>6826</v>
      </c>
      <c r="U4162" s="1"/>
      <c r="V4162" s="1" t="s">
        <v>7611</v>
      </c>
      <c r="W4162" s="1" t="s">
        <v>6828</v>
      </c>
    </row>
    <row r="4163" spans="1:23" x14ac:dyDescent="0.25">
      <c r="A4163" s="1">
        <v>1000241</v>
      </c>
      <c r="B4163" s="5" t="str">
        <f>VLOOKUP(H4163,'FIPS Basin X-walk'!$A$2:$F$3224,6,FALSE)</f>
        <v>Basin-And-Range Province</v>
      </c>
      <c r="C4163" s="1" t="s">
        <v>7554</v>
      </c>
      <c r="D4163" s="1"/>
      <c r="E4163" s="1"/>
      <c r="F4163" s="1" t="s">
        <v>7555</v>
      </c>
      <c r="G4163" s="1" t="s">
        <v>1508</v>
      </c>
      <c r="H4163" s="1">
        <v>4013</v>
      </c>
      <c r="I4163" s="1">
        <v>1000241</v>
      </c>
      <c r="J4163" s="1">
        <v>33.354399999999998</v>
      </c>
      <c r="K4163" s="1">
        <v>-111.93640000000001</v>
      </c>
      <c r="L4163" s="1"/>
      <c r="M4163" s="1" t="s">
        <v>1504</v>
      </c>
      <c r="N4163" s="1" t="s">
        <v>7491</v>
      </c>
      <c r="O4163" s="1">
        <v>2022</v>
      </c>
      <c r="P4163" s="1">
        <v>85283</v>
      </c>
      <c r="Q4163" s="1" t="s">
        <v>7556</v>
      </c>
      <c r="R4163" s="1"/>
      <c r="S4163" s="1" t="s">
        <v>24355</v>
      </c>
      <c r="T4163" s="1" t="s">
        <v>6826</v>
      </c>
      <c r="U4163" s="1"/>
      <c r="V4163" s="1" t="s">
        <v>7498</v>
      </c>
      <c r="W4163" s="1" t="s">
        <v>6828</v>
      </c>
    </row>
    <row r="4164" spans="1:23" x14ac:dyDescent="0.25">
      <c r="A4164" s="1">
        <v>1007299</v>
      </c>
      <c r="B4164" s="5" t="str">
        <f>VLOOKUP(H4164,'FIPS Basin X-walk'!$A$2:$F$3224,6,FALSE)</f>
        <v>Basin-And-Range Province</v>
      </c>
      <c r="C4164" s="1" t="s">
        <v>7612</v>
      </c>
      <c r="D4164" s="1"/>
      <c r="E4164" s="1" t="s">
        <v>6828</v>
      </c>
      <c r="F4164" s="1" t="s">
        <v>7555</v>
      </c>
      <c r="G4164" s="1" t="s">
        <v>1508</v>
      </c>
      <c r="H4164" s="1">
        <v>4013</v>
      </c>
      <c r="I4164" s="1">
        <v>1007299</v>
      </c>
      <c r="J4164" s="1">
        <v>33.422499999999999</v>
      </c>
      <c r="K4164" s="1">
        <v>-111.9122</v>
      </c>
      <c r="L4164" s="1"/>
      <c r="M4164" s="1" t="s">
        <v>1504</v>
      </c>
      <c r="N4164" s="1" t="s">
        <v>7491</v>
      </c>
      <c r="O4164" s="1">
        <v>2022</v>
      </c>
      <c r="P4164" s="1">
        <v>85281</v>
      </c>
      <c r="Q4164" s="1" t="s">
        <v>7613</v>
      </c>
      <c r="R4164" s="1"/>
      <c r="S4164" s="1" t="s">
        <v>24355</v>
      </c>
      <c r="T4164" s="1" t="s">
        <v>6826</v>
      </c>
      <c r="U4164" s="1"/>
      <c r="V4164" s="1" t="s">
        <v>7611</v>
      </c>
      <c r="W4164" s="1" t="s">
        <v>6828</v>
      </c>
    </row>
    <row r="4165" spans="1:23" x14ac:dyDescent="0.25">
      <c r="A4165" s="1">
        <v>1000100</v>
      </c>
      <c r="B4165" s="5" t="str">
        <f>VLOOKUP(H4165,'FIPS Basin X-walk'!$A$2:$F$3224,6,FALSE)</f>
        <v>Basin-And-Range Province</v>
      </c>
      <c r="C4165" s="1" t="s">
        <v>7580</v>
      </c>
      <c r="D4165" s="1"/>
      <c r="E4165" s="1"/>
      <c r="F4165" s="1" t="s">
        <v>7581</v>
      </c>
      <c r="G4165" s="1" t="s">
        <v>1508</v>
      </c>
      <c r="H4165" s="1">
        <v>4013</v>
      </c>
      <c r="I4165" s="1">
        <v>1000100</v>
      </c>
      <c r="J4165" s="1">
        <v>33.475900000000003</v>
      </c>
      <c r="K4165" s="1">
        <v>-113.1133</v>
      </c>
      <c r="L4165" s="1"/>
      <c r="M4165" s="1" t="s">
        <v>1504</v>
      </c>
      <c r="N4165" s="1" t="s">
        <v>7491</v>
      </c>
      <c r="O4165" s="1">
        <v>2022</v>
      </c>
      <c r="P4165" s="1">
        <v>85354</v>
      </c>
      <c r="Q4165" s="1" t="s">
        <v>7582</v>
      </c>
      <c r="R4165" s="1"/>
      <c r="S4165" s="1" t="s">
        <v>24355</v>
      </c>
      <c r="T4165" s="1" t="s">
        <v>6826</v>
      </c>
      <c r="U4165" s="1"/>
      <c r="V4165" s="1" t="s">
        <v>24417</v>
      </c>
      <c r="W4165" s="1" t="s">
        <v>6828</v>
      </c>
    </row>
    <row r="4166" spans="1:23" x14ac:dyDescent="0.25">
      <c r="A4166" s="1">
        <v>1004121</v>
      </c>
      <c r="B4166" s="5" t="str">
        <f>VLOOKUP(H4166,'FIPS Basin X-walk'!$A$2:$F$3224,6,FALSE)</f>
        <v>Basin-And-Range Province</v>
      </c>
      <c r="C4166" s="1" t="s">
        <v>7620</v>
      </c>
      <c r="D4166" s="1"/>
      <c r="E4166" s="1"/>
      <c r="F4166" s="1" t="s">
        <v>7605</v>
      </c>
      <c r="G4166" s="1" t="s">
        <v>7562</v>
      </c>
      <c r="H4166" s="1">
        <v>4013</v>
      </c>
      <c r="I4166" s="1">
        <v>1004121</v>
      </c>
      <c r="J4166" s="1">
        <v>33.189799999999998</v>
      </c>
      <c r="K4166" s="1">
        <v>-112.67612</v>
      </c>
      <c r="L4166" s="1"/>
      <c r="M4166" s="1" t="s">
        <v>1504</v>
      </c>
      <c r="N4166" s="1" t="s">
        <v>7491</v>
      </c>
      <c r="O4166" s="1">
        <v>2022</v>
      </c>
      <c r="P4166" s="1">
        <v>85326</v>
      </c>
      <c r="Q4166" s="1" t="s">
        <v>7621</v>
      </c>
      <c r="R4166" s="1"/>
      <c r="S4166" s="1" t="s">
        <v>24358</v>
      </c>
      <c r="T4166" s="1" t="s">
        <v>6826</v>
      </c>
      <c r="U4166" s="1"/>
      <c r="V4166" s="1" t="s">
        <v>25231</v>
      </c>
      <c r="W4166" s="1" t="s">
        <v>6826</v>
      </c>
    </row>
    <row r="4167" spans="1:23" x14ac:dyDescent="0.25">
      <c r="A4167" s="1">
        <v>1004240</v>
      </c>
      <c r="B4167" s="5" t="str">
        <f>VLOOKUP(H4167,'FIPS Basin X-walk'!$A$2:$F$3224,6,FALSE)</f>
        <v>Basin-And-Range Province</v>
      </c>
      <c r="C4167" s="1" t="s">
        <v>7604</v>
      </c>
      <c r="D4167" s="1"/>
      <c r="E4167" s="1"/>
      <c r="F4167" s="1" t="s">
        <v>7605</v>
      </c>
      <c r="G4167" s="1" t="s">
        <v>7562</v>
      </c>
      <c r="H4167" s="1">
        <v>4013</v>
      </c>
      <c r="I4167" s="1">
        <v>1004240</v>
      </c>
      <c r="J4167" s="1">
        <v>33.222200000000001</v>
      </c>
      <c r="K4167" s="1">
        <v>-112.6371</v>
      </c>
      <c r="L4167" s="1"/>
      <c r="M4167" s="1" t="s">
        <v>1504</v>
      </c>
      <c r="N4167" s="1" t="s">
        <v>7491</v>
      </c>
      <c r="O4167" s="1">
        <v>2022</v>
      </c>
      <c r="P4167" s="1">
        <v>85326</v>
      </c>
      <c r="Q4167" s="1" t="s">
        <v>7606</v>
      </c>
      <c r="R4167" s="1"/>
      <c r="S4167" s="1" t="s">
        <v>24358</v>
      </c>
      <c r="T4167" s="1" t="s">
        <v>6826</v>
      </c>
      <c r="U4167" s="1"/>
      <c r="V4167" s="1" t="s">
        <v>6952</v>
      </c>
      <c r="W4167" s="1" t="s">
        <v>6826</v>
      </c>
    </row>
    <row r="4168" spans="1:23" x14ac:dyDescent="0.25">
      <c r="A4168" s="1">
        <v>1003466</v>
      </c>
      <c r="B4168" s="5" t="str">
        <f>VLOOKUP(H4168,'FIPS Basin X-walk'!$A$2:$F$3224,6,FALSE)</f>
        <v>Basin-And-Range Province</v>
      </c>
      <c r="C4168" s="1" t="s">
        <v>7560</v>
      </c>
      <c r="D4168" s="1"/>
      <c r="E4168" s="1"/>
      <c r="F4168" s="1" t="s">
        <v>7561</v>
      </c>
      <c r="G4168" s="1" t="s">
        <v>7562</v>
      </c>
      <c r="H4168" s="1">
        <v>4013</v>
      </c>
      <c r="I4168" s="1">
        <v>1003466</v>
      </c>
      <c r="J4168" s="1">
        <v>33.799979</v>
      </c>
      <c r="K4168" s="1">
        <v>-111.99247200000001</v>
      </c>
      <c r="L4168" s="1"/>
      <c r="M4168" s="1" t="s">
        <v>1504</v>
      </c>
      <c r="N4168" s="1" t="s">
        <v>7491</v>
      </c>
      <c r="O4168" s="1">
        <v>2022</v>
      </c>
      <c r="P4168" s="1">
        <v>85331</v>
      </c>
      <c r="Q4168" s="1" t="s">
        <v>7563</v>
      </c>
      <c r="R4168" s="1"/>
      <c r="S4168" s="1" t="s">
        <v>24358</v>
      </c>
      <c r="T4168" s="1" t="s">
        <v>6826</v>
      </c>
      <c r="U4168" s="1"/>
      <c r="V4168" s="1" t="s">
        <v>25112</v>
      </c>
      <c r="W4168" s="1" t="s">
        <v>6826</v>
      </c>
    </row>
    <row r="4169" spans="1:23" x14ac:dyDescent="0.25">
      <c r="A4169" s="1">
        <v>1004371</v>
      </c>
      <c r="B4169" s="5" t="str">
        <f>VLOOKUP(H4169,'FIPS Basin X-walk'!$A$2:$F$3224,6,FALSE)</f>
        <v>Basin-And-Range Province</v>
      </c>
      <c r="C4169" s="1" t="s">
        <v>7622</v>
      </c>
      <c r="D4169" s="1"/>
      <c r="E4169" s="1"/>
      <c r="F4169" s="1" t="s">
        <v>7623</v>
      </c>
      <c r="G4169" s="1" t="s">
        <v>7562</v>
      </c>
      <c r="H4169" s="1">
        <v>4013</v>
      </c>
      <c r="I4169" s="1">
        <v>1004371</v>
      </c>
      <c r="J4169" s="1">
        <v>33.245910000000002</v>
      </c>
      <c r="K4169" s="1">
        <v>-111.88146</v>
      </c>
      <c r="L4169" s="1"/>
      <c r="M4169" s="1" t="s">
        <v>1504</v>
      </c>
      <c r="N4169" s="1" t="s">
        <v>7491</v>
      </c>
      <c r="O4169" s="1">
        <v>2022</v>
      </c>
      <c r="P4169" s="1">
        <v>85248</v>
      </c>
      <c r="Q4169" s="1" t="s">
        <v>7624</v>
      </c>
      <c r="R4169" s="1"/>
      <c r="S4169" s="1" t="s">
        <v>24486</v>
      </c>
      <c r="T4169" s="1" t="s">
        <v>6826</v>
      </c>
      <c r="U4169" s="1"/>
      <c r="V4169" s="1" t="s">
        <v>7625</v>
      </c>
      <c r="W4169" s="1" t="s">
        <v>6826</v>
      </c>
    </row>
    <row r="4170" spans="1:23" x14ac:dyDescent="0.25">
      <c r="A4170" s="1">
        <v>1010083</v>
      </c>
      <c r="B4170" s="5" t="str">
        <f>VLOOKUP(H4170,'FIPS Basin X-walk'!$A$2:$F$3224,6,FALSE)</f>
        <v>Basin-And-Range Province</v>
      </c>
      <c r="C4170" s="1" t="s">
        <v>7573</v>
      </c>
      <c r="D4170" s="1"/>
      <c r="E4170" s="1"/>
      <c r="F4170" s="1" t="s">
        <v>7574</v>
      </c>
      <c r="G4170" s="1" t="s">
        <v>7562</v>
      </c>
      <c r="H4170" s="1">
        <v>4013</v>
      </c>
      <c r="I4170" s="1">
        <v>1010083</v>
      </c>
      <c r="J4170" s="1">
        <v>33.324120000000001</v>
      </c>
      <c r="K4170" s="1">
        <v>-111.85919</v>
      </c>
      <c r="L4170" s="1"/>
      <c r="M4170" s="1" t="s">
        <v>1504</v>
      </c>
      <c r="N4170" s="1" t="s">
        <v>7491</v>
      </c>
      <c r="O4170" s="1">
        <v>2022</v>
      </c>
      <c r="P4170" s="1">
        <v>85224</v>
      </c>
      <c r="Q4170" s="1" t="s">
        <v>7575</v>
      </c>
      <c r="R4170" s="1"/>
      <c r="S4170" s="1" t="s">
        <v>24486</v>
      </c>
      <c r="T4170" s="1" t="s">
        <v>6826</v>
      </c>
      <c r="U4170" s="1"/>
      <c r="V4170" s="1" t="s">
        <v>26187</v>
      </c>
      <c r="W4170" s="1" t="s">
        <v>6826</v>
      </c>
    </row>
    <row r="4171" spans="1:23" x14ac:dyDescent="0.25">
      <c r="A4171" s="1">
        <v>1003683</v>
      </c>
      <c r="B4171" s="5" t="str">
        <f>VLOOKUP(H4171,'FIPS Basin X-walk'!$A$2:$F$3224,6,FALSE)</f>
        <v>Basin-And-Range Province</v>
      </c>
      <c r="C4171" s="1" t="s">
        <v>7567</v>
      </c>
      <c r="D4171" s="1"/>
      <c r="E4171" s="1"/>
      <c r="F4171" s="1" t="s">
        <v>7558</v>
      </c>
      <c r="G4171" s="1" t="s">
        <v>7562</v>
      </c>
      <c r="H4171" s="1">
        <v>4013</v>
      </c>
      <c r="I4171" s="1">
        <v>1003683</v>
      </c>
      <c r="J4171" s="1">
        <v>33.536450000000002</v>
      </c>
      <c r="K4171" s="1">
        <v>-112.30267000000001</v>
      </c>
      <c r="L4171" s="1"/>
      <c r="M4171" s="1" t="s">
        <v>1504</v>
      </c>
      <c r="N4171" s="1" t="s">
        <v>7491</v>
      </c>
      <c r="O4171" s="1">
        <v>2022</v>
      </c>
      <c r="P4171" s="1">
        <v>85301</v>
      </c>
      <c r="Q4171" s="1" t="s">
        <v>7568</v>
      </c>
      <c r="R4171" s="1"/>
      <c r="S4171" s="1" t="s">
        <v>24358</v>
      </c>
      <c r="T4171" s="1" t="s">
        <v>6826</v>
      </c>
      <c r="U4171" s="1"/>
      <c r="V4171" s="1" t="s">
        <v>25152</v>
      </c>
      <c r="W4171" s="1" t="s">
        <v>6826</v>
      </c>
    </row>
    <row r="4172" spans="1:23" x14ac:dyDescent="0.25">
      <c r="A4172" s="1">
        <v>1004038</v>
      </c>
      <c r="B4172" s="5" t="str">
        <f>VLOOKUP(H4172,'FIPS Basin X-walk'!$A$2:$F$3224,6,FALSE)</f>
        <v>Basin-And-Range Province</v>
      </c>
      <c r="C4172" s="1" t="s">
        <v>7607</v>
      </c>
      <c r="D4172" s="1"/>
      <c r="E4172" s="1"/>
      <c r="F4172" s="1" t="s">
        <v>1927</v>
      </c>
      <c r="G4172" s="1" t="s">
        <v>7562</v>
      </c>
      <c r="H4172" s="1">
        <v>4013</v>
      </c>
      <c r="I4172" s="1">
        <v>1004038</v>
      </c>
      <c r="J4172" s="1">
        <v>33.285299999999999</v>
      </c>
      <c r="K4172" s="1">
        <v>-111.58629999999999</v>
      </c>
      <c r="L4172" s="1"/>
      <c r="M4172" s="1" t="s">
        <v>1504</v>
      </c>
      <c r="N4172" s="1" t="s">
        <v>7491</v>
      </c>
      <c r="O4172" s="1">
        <v>2022</v>
      </c>
      <c r="P4172" s="1">
        <v>85212</v>
      </c>
      <c r="Q4172" s="1" t="s">
        <v>7608</v>
      </c>
      <c r="R4172" s="1"/>
      <c r="S4172" s="1" t="s">
        <v>24372</v>
      </c>
      <c r="T4172" s="1" t="s">
        <v>6826</v>
      </c>
      <c r="U4172" s="1"/>
      <c r="V4172" s="1" t="s">
        <v>7009</v>
      </c>
      <c r="W4172" s="1" t="s">
        <v>6826</v>
      </c>
    </row>
    <row r="4173" spans="1:23" x14ac:dyDescent="0.25">
      <c r="A4173" s="1">
        <v>1008098</v>
      </c>
      <c r="B4173" s="5" t="str">
        <f>VLOOKUP(H4173,'FIPS Basin X-walk'!$A$2:$F$3224,6,FALSE)</f>
        <v>Basin-And-Range Province</v>
      </c>
      <c r="C4173" s="1" t="s">
        <v>7590</v>
      </c>
      <c r="D4173" s="1"/>
      <c r="E4173" s="1"/>
      <c r="F4173" s="1" t="s">
        <v>1927</v>
      </c>
      <c r="G4173" s="1" t="s">
        <v>7562</v>
      </c>
      <c r="H4173" s="1">
        <v>4013</v>
      </c>
      <c r="I4173" s="1">
        <v>1008098</v>
      </c>
      <c r="J4173" s="1">
        <v>33.418052000000003</v>
      </c>
      <c r="K4173" s="1">
        <v>-111.831391</v>
      </c>
      <c r="L4173" s="1"/>
      <c r="M4173" s="1" t="s">
        <v>1504</v>
      </c>
      <c r="N4173" s="1" t="s">
        <v>7491</v>
      </c>
      <c r="O4173" s="1">
        <v>2022</v>
      </c>
      <c r="P4173" s="1">
        <v>85211</v>
      </c>
      <c r="Q4173" s="1" t="s">
        <v>1433</v>
      </c>
      <c r="R4173" s="1"/>
      <c r="S4173" s="1" t="s">
        <v>24359</v>
      </c>
      <c r="T4173" s="1" t="s">
        <v>7005</v>
      </c>
      <c r="U4173" s="1"/>
      <c r="V4173" s="1" t="s">
        <v>25956</v>
      </c>
      <c r="W4173" s="1" t="s">
        <v>6826</v>
      </c>
    </row>
    <row r="4174" spans="1:23" x14ac:dyDescent="0.25">
      <c r="A4174" s="1">
        <v>1007815</v>
      </c>
      <c r="B4174" s="5" t="str">
        <f>VLOOKUP(H4174,'FIPS Basin X-walk'!$A$2:$F$3224,6,FALSE)</f>
        <v>Basin-And-Range Province</v>
      </c>
      <c r="C4174" s="1" t="s">
        <v>7594</v>
      </c>
      <c r="D4174" s="1"/>
      <c r="E4174" s="1"/>
      <c r="F4174" s="1" t="s">
        <v>7122</v>
      </c>
      <c r="G4174" s="1" t="s">
        <v>7562</v>
      </c>
      <c r="H4174" s="1">
        <v>4013</v>
      </c>
      <c r="I4174" s="1">
        <v>1007815</v>
      </c>
      <c r="J4174" s="1">
        <v>33.079949999999997</v>
      </c>
      <c r="K4174" s="1">
        <v>-112.27186</v>
      </c>
      <c r="L4174" s="1"/>
      <c r="M4174" s="1" t="s">
        <v>1504</v>
      </c>
      <c r="N4174" s="1" t="s">
        <v>7491</v>
      </c>
      <c r="O4174" s="1">
        <v>2022</v>
      </c>
      <c r="P4174" s="1">
        <v>85139</v>
      </c>
      <c r="Q4174" s="1" t="s">
        <v>7595</v>
      </c>
      <c r="R4174" s="1"/>
      <c r="S4174" s="1" t="s">
        <v>24358</v>
      </c>
      <c r="T4174" s="1" t="s">
        <v>6826</v>
      </c>
      <c r="U4174" s="1"/>
      <c r="V4174" s="1" t="s">
        <v>6878</v>
      </c>
      <c r="W4174" s="1" t="s">
        <v>6826</v>
      </c>
    </row>
    <row r="4175" spans="1:23" x14ac:dyDescent="0.25">
      <c r="A4175" s="1">
        <v>1004261</v>
      </c>
      <c r="B4175" s="5" t="str">
        <f>VLOOKUP(H4175,'FIPS Basin X-walk'!$A$2:$F$3224,6,FALSE)</f>
        <v>Basin-And-Range Province</v>
      </c>
      <c r="C4175" s="1" t="s">
        <v>7598</v>
      </c>
      <c r="D4175" s="1"/>
      <c r="E4175" s="1"/>
      <c r="F4175" s="1" t="s">
        <v>7599</v>
      </c>
      <c r="G4175" s="1" t="s">
        <v>7562</v>
      </c>
      <c r="H4175" s="1">
        <v>4013</v>
      </c>
      <c r="I4175" s="1">
        <v>1004261</v>
      </c>
      <c r="J4175" s="1">
        <v>33.712670000000003</v>
      </c>
      <c r="K4175" s="1">
        <v>-112.12774</v>
      </c>
      <c r="L4175" s="1"/>
      <c r="M4175" s="1" t="s">
        <v>1504</v>
      </c>
      <c r="N4175" s="1" t="s">
        <v>7491</v>
      </c>
      <c r="O4175" s="1">
        <v>2022</v>
      </c>
      <c r="P4175" s="1">
        <v>85027</v>
      </c>
      <c r="Q4175" s="1" t="s">
        <v>7600</v>
      </c>
      <c r="R4175" s="1"/>
      <c r="S4175" s="1" t="s">
        <v>24358</v>
      </c>
      <c r="T4175" s="1" t="s">
        <v>6826</v>
      </c>
      <c r="U4175" s="1"/>
      <c r="V4175" s="1" t="s">
        <v>25231</v>
      </c>
      <c r="W4175" s="1" t="s">
        <v>6826</v>
      </c>
    </row>
    <row r="4176" spans="1:23" x14ac:dyDescent="0.25">
      <c r="A4176" s="1">
        <v>1006280</v>
      </c>
      <c r="B4176" s="5" t="str">
        <f>VLOOKUP(H4176,'FIPS Basin X-walk'!$A$2:$F$3224,6,FALSE)</f>
        <v>Basin-And-Range Province</v>
      </c>
      <c r="C4176" s="1" t="s">
        <v>7626</v>
      </c>
      <c r="D4176" s="1"/>
      <c r="E4176" s="1"/>
      <c r="F4176" s="1" t="s">
        <v>7599</v>
      </c>
      <c r="G4176" s="1" t="s">
        <v>7562</v>
      </c>
      <c r="H4176" s="1">
        <v>4013</v>
      </c>
      <c r="I4176" s="1">
        <v>1006280</v>
      </c>
      <c r="J4176" s="1">
        <v>33.419199999999996</v>
      </c>
      <c r="K4176" s="1">
        <v>-112.11763000000001</v>
      </c>
      <c r="L4176" s="1"/>
      <c r="M4176" s="1" t="s">
        <v>1504</v>
      </c>
      <c r="N4176" s="1" t="s">
        <v>7491</v>
      </c>
      <c r="O4176" s="1">
        <v>2022</v>
      </c>
      <c r="P4176" s="1">
        <v>85009</v>
      </c>
      <c r="Q4176" s="1" t="s">
        <v>7627</v>
      </c>
      <c r="R4176" s="1"/>
      <c r="S4176" s="1" t="s">
        <v>24358</v>
      </c>
      <c r="T4176" s="1" t="s">
        <v>6826</v>
      </c>
      <c r="U4176" s="1"/>
      <c r="V4176" s="1" t="s">
        <v>25231</v>
      </c>
      <c r="W4176" s="1" t="s">
        <v>6826</v>
      </c>
    </row>
    <row r="4177" spans="1:23" x14ac:dyDescent="0.25">
      <c r="A4177" s="1">
        <v>1007543</v>
      </c>
      <c r="B4177" s="5" t="str">
        <f>VLOOKUP(H4177,'FIPS Basin X-walk'!$A$2:$F$3224,6,FALSE)</f>
        <v>Basin-And-Range Province</v>
      </c>
      <c r="C4177" s="1" t="s">
        <v>7583</v>
      </c>
      <c r="D4177" s="1"/>
      <c r="E4177" s="1"/>
      <c r="F4177" s="1" t="s">
        <v>7584</v>
      </c>
      <c r="G4177" s="1" t="s">
        <v>7562</v>
      </c>
      <c r="H4177" s="1">
        <v>4013</v>
      </c>
      <c r="I4177" s="1">
        <v>1007543</v>
      </c>
      <c r="J4177" s="1">
        <v>33.681984</v>
      </c>
      <c r="K4177" s="1">
        <v>-112.06564</v>
      </c>
      <c r="L4177" s="1"/>
      <c r="M4177" s="1" t="s">
        <v>1504</v>
      </c>
      <c r="N4177" s="1" t="s">
        <v>7491</v>
      </c>
      <c r="O4177" s="1">
        <v>2022</v>
      </c>
      <c r="P4177" s="1">
        <v>85024</v>
      </c>
      <c r="Q4177" s="1" t="s">
        <v>7585</v>
      </c>
      <c r="R4177" s="1"/>
      <c r="S4177" s="1" t="s">
        <v>24358</v>
      </c>
      <c r="T4177" s="1" t="s">
        <v>6826</v>
      </c>
      <c r="U4177" s="1"/>
      <c r="V4177" s="1" t="s">
        <v>7586</v>
      </c>
      <c r="W4177" s="1" t="s">
        <v>6826</v>
      </c>
    </row>
    <row r="4178" spans="1:23" x14ac:dyDescent="0.25">
      <c r="A4178" s="1">
        <v>1009780</v>
      </c>
      <c r="B4178" s="5" t="str">
        <f>VLOOKUP(H4178,'FIPS Basin X-walk'!$A$2:$F$3224,6,FALSE)</f>
        <v>Basin-And-Range Province</v>
      </c>
      <c r="C4178" s="1" t="s">
        <v>7596</v>
      </c>
      <c r="D4178" s="1"/>
      <c r="E4178" s="1"/>
      <c r="F4178" s="1" t="s">
        <v>7584</v>
      </c>
      <c r="G4178" s="1" t="s">
        <v>7562</v>
      </c>
      <c r="H4178" s="1">
        <v>4013</v>
      </c>
      <c r="I4178" s="1">
        <v>1009780</v>
      </c>
      <c r="J4178" s="1">
        <v>33.578425000000003</v>
      </c>
      <c r="K4178" s="1">
        <v>-112.10440800000001</v>
      </c>
      <c r="L4178" s="1"/>
      <c r="M4178" s="1" t="s">
        <v>1504</v>
      </c>
      <c r="N4178" s="1" t="s">
        <v>7491</v>
      </c>
      <c r="O4178" s="1">
        <v>2022</v>
      </c>
      <c r="P4178" s="1">
        <v>85021</v>
      </c>
      <c r="Q4178" s="1" t="s">
        <v>7597</v>
      </c>
      <c r="R4178" s="1"/>
      <c r="S4178" s="1" t="s">
        <v>24360</v>
      </c>
      <c r="T4178" s="1" t="s">
        <v>6826</v>
      </c>
      <c r="U4178" s="1"/>
      <c r="V4178" s="1" t="s">
        <v>26144</v>
      </c>
      <c r="W4178" s="1" t="s">
        <v>6826</v>
      </c>
    </row>
    <row r="4179" spans="1:23" x14ac:dyDescent="0.25">
      <c r="A4179" s="1">
        <v>1003467</v>
      </c>
      <c r="B4179" s="5" t="str">
        <f>VLOOKUP(H4179,'FIPS Basin X-walk'!$A$2:$F$3224,6,FALSE)</f>
        <v>Basin-And-Range Province</v>
      </c>
      <c r="C4179" s="1" t="s">
        <v>7591</v>
      </c>
      <c r="D4179" s="1"/>
      <c r="E4179" s="1"/>
      <c r="F4179" s="1" t="s">
        <v>7592</v>
      </c>
      <c r="G4179" s="1" t="s">
        <v>7562</v>
      </c>
      <c r="H4179" s="1">
        <v>4013</v>
      </c>
      <c r="I4179" s="1">
        <v>1003467</v>
      </c>
      <c r="J4179" s="1">
        <v>33.208556999999999</v>
      </c>
      <c r="K4179" s="1">
        <v>-111.65172</v>
      </c>
      <c r="L4179" s="1"/>
      <c r="M4179" s="1" t="s">
        <v>1504</v>
      </c>
      <c r="N4179" s="1" t="s">
        <v>7491</v>
      </c>
      <c r="O4179" s="1">
        <v>2022</v>
      </c>
      <c r="P4179" s="1">
        <v>85242</v>
      </c>
      <c r="Q4179" s="1" t="s">
        <v>7593</v>
      </c>
      <c r="R4179" s="1"/>
      <c r="S4179" s="1" t="s">
        <v>24358</v>
      </c>
      <c r="T4179" s="1" t="s">
        <v>6826</v>
      </c>
      <c r="U4179" s="1"/>
      <c r="V4179" s="1" t="s">
        <v>25112</v>
      </c>
      <c r="W4179" s="1" t="s">
        <v>6826</v>
      </c>
    </row>
    <row r="4180" spans="1:23" x14ac:dyDescent="0.25">
      <c r="A4180" s="1">
        <v>1002831</v>
      </c>
      <c r="B4180" s="5" t="str">
        <f>VLOOKUP(H4180,'FIPS Basin X-walk'!$A$2:$F$3224,6,FALSE)</f>
        <v>Basin-And-Range Province</v>
      </c>
      <c r="C4180" s="1" t="s">
        <v>7576</v>
      </c>
      <c r="D4180" s="1"/>
      <c r="E4180" s="1"/>
      <c r="F4180" s="1" t="s">
        <v>7577</v>
      </c>
      <c r="G4180" s="1" t="s">
        <v>7562</v>
      </c>
      <c r="H4180" s="1">
        <v>4013</v>
      </c>
      <c r="I4180" s="1">
        <v>1002831</v>
      </c>
      <c r="J4180" s="1">
        <v>33.504378000000003</v>
      </c>
      <c r="K4180" s="1">
        <v>-111.787864</v>
      </c>
      <c r="L4180" s="1"/>
      <c r="M4180" s="1" t="s">
        <v>1504</v>
      </c>
      <c r="N4180" s="1" t="s">
        <v>7491</v>
      </c>
      <c r="O4180" s="1">
        <v>2022</v>
      </c>
      <c r="P4180" s="1">
        <v>85256</v>
      </c>
      <c r="Q4180" s="1" t="s">
        <v>7578</v>
      </c>
      <c r="R4180" s="1"/>
      <c r="S4180" s="1" t="s">
        <v>24358</v>
      </c>
      <c r="T4180" s="1" t="s">
        <v>6826</v>
      </c>
      <c r="U4180" s="1"/>
      <c r="V4180" s="1" t="s">
        <v>7579</v>
      </c>
      <c r="W4180" s="1" t="s">
        <v>6826</v>
      </c>
    </row>
    <row r="4181" spans="1:23" x14ac:dyDescent="0.25">
      <c r="A4181" s="1">
        <v>1000031</v>
      </c>
      <c r="B4181" s="5" t="str">
        <f>VLOOKUP(H4181,'FIPS Basin X-walk'!$A$2:$F$3224,6,FALSE)</f>
        <v>Basin-And-Range Province</v>
      </c>
      <c r="C4181" s="1" t="s">
        <v>7587</v>
      </c>
      <c r="D4181" s="1"/>
      <c r="E4181" s="1"/>
      <c r="F4181" s="1" t="s">
        <v>7588</v>
      </c>
      <c r="G4181" s="1" t="s">
        <v>7562</v>
      </c>
      <c r="H4181" s="1">
        <v>4013</v>
      </c>
      <c r="I4181" s="1">
        <v>1000031</v>
      </c>
      <c r="J4181" s="1">
        <v>33.681904000000003</v>
      </c>
      <c r="K4181" s="1">
        <v>-112.476438</v>
      </c>
      <c r="L4181" s="1"/>
      <c r="M4181" s="1" t="s">
        <v>1504</v>
      </c>
      <c r="N4181" s="1" t="s">
        <v>7491</v>
      </c>
      <c r="O4181" s="1">
        <v>2022</v>
      </c>
      <c r="P4181" s="1">
        <v>85387</v>
      </c>
      <c r="Q4181" s="1" t="s">
        <v>7589</v>
      </c>
      <c r="R4181" s="1"/>
      <c r="S4181" s="1" t="s">
        <v>24358</v>
      </c>
      <c r="T4181" s="1" t="s">
        <v>6826</v>
      </c>
      <c r="U4181" s="1"/>
      <c r="V4181" s="1" t="s">
        <v>6878</v>
      </c>
      <c r="W4181" s="1" t="s">
        <v>6828</v>
      </c>
    </row>
    <row r="4182" spans="1:23" x14ac:dyDescent="0.25">
      <c r="A4182" s="1">
        <v>1006199</v>
      </c>
      <c r="B4182" s="5" t="str">
        <f>VLOOKUP(H4182,'FIPS Basin X-walk'!$A$2:$F$3224,6,FALSE)</f>
        <v>Basin-And-Range Province</v>
      </c>
      <c r="C4182" s="1" t="s">
        <v>25682</v>
      </c>
      <c r="D4182" s="1"/>
      <c r="E4182" s="1"/>
      <c r="F4182" s="1" t="s">
        <v>7555</v>
      </c>
      <c r="G4182" s="1" t="s">
        <v>7562</v>
      </c>
      <c r="H4182" s="1">
        <v>4013</v>
      </c>
      <c r="I4182" s="1">
        <v>1006199</v>
      </c>
      <c r="J4182" s="1">
        <v>33.421950000000002</v>
      </c>
      <c r="K4182" s="1">
        <v>-111.935</v>
      </c>
      <c r="L4182" s="1"/>
      <c r="M4182" s="1" t="s">
        <v>1504</v>
      </c>
      <c r="N4182" s="1" t="s">
        <v>7491</v>
      </c>
      <c r="O4182" s="1">
        <v>2022</v>
      </c>
      <c r="P4182" s="1">
        <v>85281</v>
      </c>
      <c r="Q4182" s="1" t="s">
        <v>7616</v>
      </c>
      <c r="R4182" s="1"/>
      <c r="S4182" s="1" t="s">
        <v>24379</v>
      </c>
      <c r="T4182" s="1" t="s">
        <v>6828</v>
      </c>
      <c r="U4182" s="1"/>
      <c r="V4182" s="1" t="s">
        <v>7617</v>
      </c>
      <c r="W4182" s="1" t="s">
        <v>6826</v>
      </c>
    </row>
    <row r="4183" spans="1:23" x14ac:dyDescent="0.25">
      <c r="A4183" s="1">
        <v>1006580</v>
      </c>
      <c r="B4183" s="5" t="str">
        <f>VLOOKUP(H4183,'FIPS Basin X-walk'!$A$2:$F$3224,6,FALSE)</f>
        <v>Basin-And-Range Province</v>
      </c>
      <c r="C4183" s="1" t="s">
        <v>7564</v>
      </c>
      <c r="D4183" s="1"/>
      <c r="E4183" s="1"/>
      <c r="F4183" s="1" t="s">
        <v>7555</v>
      </c>
      <c r="G4183" s="1" t="s">
        <v>7562</v>
      </c>
      <c r="H4183" s="1">
        <v>4013</v>
      </c>
      <c r="I4183" s="1">
        <v>1006580</v>
      </c>
      <c r="J4183" s="1">
        <v>33.407277999999998</v>
      </c>
      <c r="K4183" s="1">
        <v>-111.95216000000001</v>
      </c>
      <c r="L4183" s="1" t="s">
        <v>25007</v>
      </c>
      <c r="M4183" s="1" t="s">
        <v>1504</v>
      </c>
      <c r="N4183" s="1" t="s">
        <v>7491</v>
      </c>
      <c r="O4183" s="1">
        <v>2022</v>
      </c>
      <c r="P4183" s="1">
        <v>85282</v>
      </c>
      <c r="Q4183" s="1" t="s">
        <v>7565</v>
      </c>
      <c r="R4183" s="1"/>
      <c r="S4183" s="1" t="s">
        <v>24475</v>
      </c>
      <c r="T4183" s="1" t="s">
        <v>6826</v>
      </c>
      <c r="U4183" s="1"/>
      <c r="V4183" s="1" t="s">
        <v>7566</v>
      </c>
      <c r="W4183" s="1" t="s">
        <v>6826</v>
      </c>
    </row>
    <row r="4184" spans="1:23" x14ac:dyDescent="0.25">
      <c r="A4184" s="1">
        <v>1008768</v>
      </c>
      <c r="B4184" s="5" t="str">
        <f>VLOOKUP(H4184,'FIPS Basin X-walk'!$A$2:$F$3224,6,FALSE)</f>
        <v>Basin-And-Range Province</v>
      </c>
      <c r="C4184" s="1" t="s">
        <v>7569</v>
      </c>
      <c r="D4184" s="1"/>
      <c r="E4184" s="1"/>
      <c r="F4184" s="1" t="s">
        <v>7570</v>
      </c>
      <c r="G4184" s="1" t="s">
        <v>7562</v>
      </c>
      <c r="H4184" s="1">
        <v>4013</v>
      </c>
      <c r="I4184" s="1">
        <v>1008768</v>
      </c>
      <c r="J4184" s="1">
        <v>33.416629999999998</v>
      </c>
      <c r="K4184" s="1">
        <v>-111.96953000000001</v>
      </c>
      <c r="L4184" s="1"/>
      <c r="M4184" s="1" t="s">
        <v>1504</v>
      </c>
      <c r="N4184" s="1" t="s">
        <v>7491</v>
      </c>
      <c r="O4184" s="1">
        <v>2022</v>
      </c>
      <c r="P4184" s="1">
        <v>85281</v>
      </c>
      <c r="Q4184" s="1" t="s">
        <v>7571</v>
      </c>
      <c r="R4184" s="1"/>
      <c r="S4184" s="1" t="s">
        <v>24486</v>
      </c>
      <c r="T4184" s="1" t="s">
        <v>6826</v>
      </c>
      <c r="U4184" s="1"/>
      <c r="V4184" s="1" t="s">
        <v>7572</v>
      </c>
      <c r="W4184" s="1" t="s">
        <v>6826</v>
      </c>
    </row>
    <row r="4185" spans="1:23" x14ac:dyDescent="0.25">
      <c r="A4185" s="1">
        <v>1009888</v>
      </c>
      <c r="B4185" s="5" t="str">
        <f>VLOOKUP(H4185,'FIPS Basin X-walk'!$A$2:$F$3224,6,FALSE)</f>
        <v>Basin-And-Range Province</v>
      </c>
      <c r="C4185" s="1" t="s">
        <v>7618</v>
      </c>
      <c r="D4185" s="1"/>
      <c r="E4185" s="1"/>
      <c r="F4185" s="1" t="s">
        <v>7570</v>
      </c>
      <c r="G4185" s="1" t="s">
        <v>7562</v>
      </c>
      <c r="H4185" s="1">
        <v>4013</v>
      </c>
      <c r="I4185" s="1">
        <v>1009888</v>
      </c>
      <c r="J4185" s="1">
        <v>33.447479000000001</v>
      </c>
      <c r="K4185" s="1">
        <v>-111.95281900000001</v>
      </c>
      <c r="L4185" s="1"/>
      <c r="M4185" s="1" t="s">
        <v>1504</v>
      </c>
      <c r="N4185" s="1" t="s">
        <v>7491</v>
      </c>
      <c r="O4185" s="1">
        <v>2022</v>
      </c>
      <c r="P4185" s="1">
        <v>85281</v>
      </c>
      <c r="Q4185" s="1" t="s">
        <v>7619</v>
      </c>
      <c r="R4185" s="1" t="s">
        <v>24361</v>
      </c>
      <c r="S4185" s="1" t="s">
        <v>24360</v>
      </c>
      <c r="T4185" s="1" t="s">
        <v>6826</v>
      </c>
      <c r="U4185" s="1"/>
      <c r="V4185" s="1" t="s">
        <v>26164</v>
      </c>
      <c r="W4185" s="1" t="s">
        <v>6828</v>
      </c>
    </row>
    <row r="4186" spans="1:23" x14ac:dyDescent="0.25">
      <c r="A4186" s="1">
        <v>1007668</v>
      </c>
      <c r="B4186" s="5" t="str">
        <f>VLOOKUP(H4186,'FIPS Basin X-walk'!$A$2:$F$3224,6,FALSE)</f>
        <v>Santa Cruz Basin</v>
      </c>
      <c r="C4186" s="1" t="s">
        <v>8517</v>
      </c>
      <c r="D4186" s="1"/>
      <c r="E4186" s="1"/>
      <c r="F4186" s="1" t="s">
        <v>8518</v>
      </c>
      <c r="G4186" s="1" t="s">
        <v>8519</v>
      </c>
      <c r="H4186" s="1">
        <v>6041</v>
      </c>
      <c r="I4186" s="1">
        <v>1007668</v>
      </c>
      <c r="J4186" s="1">
        <v>38.15728</v>
      </c>
      <c r="K4186" s="1">
        <v>-122.56883999999999</v>
      </c>
      <c r="L4186" s="1"/>
      <c r="M4186" s="1" t="s">
        <v>1489</v>
      </c>
      <c r="N4186" s="1" t="s">
        <v>8033</v>
      </c>
      <c r="O4186" s="1">
        <v>2022</v>
      </c>
      <c r="P4186" s="1">
        <v>94945</v>
      </c>
      <c r="Q4186" s="1" t="s">
        <v>8520</v>
      </c>
      <c r="R4186" s="1"/>
      <c r="S4186" s="1" t="s">
        <v>24358</v>
      </c>
      <c r="T4186" s="1" t="s">
        <v>6826</v>
      </c>
      <c r="U4186" s="1"/>
      <c r="V4186" s="1" t="s">
        <v>6878</v>
      </c>
      <c r="W4186" s="1" t="s">
        <v>6826</v>
      </c>
    </row>
    <row r="4187" spans="1:23" x14ac:dyDescent="0.25">
      <c r="A4187" s="1">
        <v>1000985</v>
      </c>
      <c r="B4187" s="5" t="str">
        <f>VLOOKUP(H4187,'FIPS Basin X-walk'!$A$2:$F$3224,6,FALSE)</f>
        <v>Wisconsin Arch</v>
      </c>
      <c r="C4187" s="1" t="s">
        <v>23151</v>
      </c>
      <c r="D4187" s="1"/>
      <c r="E4187" s="1"/>
      <c r="F4187" s="1" t="s">
        <v>1573</v>
      </c>
      <c r="G4187" s="1" t="s">
        <v>1573</v>
      </c>
      <c r="H4187" s="1">
        <v>55075</v>
      </c>
      <c r="I4187" s="1">
        <v>1000985</v>
      </c>
      <c r="J4187" s="1">
        <v>45.0869</v>
      </c>
      <c r="K4187" s="1">
        <v>-87.688100000000006</v>
      </c>
      <c r="L4187" s="1"/>
      <c r="M4187" s="1" t="s">
        <v>1517</v>
      </c>
      <c r="N4187" s="1" t="s">
        <v>22991</v>
      </c>
      <c r="O4187" s="1">
        <v>2022</v>
      </c>
      <c r="P4187" s="1">
        <v>54143</v>
      </c>
      <c r="Q4187" s="1" t="s">
        <v>23152</v>
      </c>
      <c r="R4187" s="1"/>
      <c r="S4187" s="1" t="s">
        <v>24355</v>
      </c>
      <c r="T4187" s="1" t="s">
        <v>6826</v>
      </c>
      <c r="U4187" s="1"/>
      <c r="V4187" s="1" t="s">
        <v>10828</v>
      </c>
      <c r="W4187" s="1" t="s">
        <v>6828</v>
      </c>
    </row>
    <row r="4188" spans="1:23" x14ac:dyDescent="0.25">
      <c r="A4188" s="1">
        <v>1002013</v>
      </c>
      <c r="B4188" s="5" t="str">
        <f>VLOOKUP(H4188,'FIPS Basin X-walk'!$A$2:$F$3224,6,FALSE)</f>
        <v>Wisconsin Arch</v>
      </c>
      <c r="C4188" s="1" t="s">
        <v>23153</v>
      </c>
      <c r="D4188" s="1"/>
      <c r="E4188" s="1"/>
      <c r="F4188" s="1" t="s">
        <v>23154</v>
      </c>
      <c r="G4188" s="1" t="s">
        <v>23155</v>
      </c>
      <c r="H4188" s="1">
        <v>55075</v>
      </c>
      <c r="I4188" s="1">
        <v>1002013</v>
      </c>
      <c r="J4188" s="1">
        <v>45.104649999999999</v>
      </c>
      <c r="K4188" s="1">
        <v>-87.650049999999993</v>
      </c>
      <c r="L4188" s="1"/>
      <c r="M4188" s="1" t="s">
        <v>1517</v>
      </c>
      <c r="N4188" s="1" t="s">
        <v>22991</v>
      </c>
      <c r="O4188" s="1">
        <v>2022</v>
      </c>
      <c r="P4188" s="1">
        <v>54143</v>
      </c>
      <c r="Q4188" s="1" t="s">
        <v>23156</v>
      </c>
      <c r="R4188" s="1"/>
      <c r="S4188" s="1" t="s">
        <v>24431</v>
      </c>
      <c r="T4188" s="1" t="s">
        <v>6826</v>
      </c>
      <c r="U4188" s="1"/>
      <c r="V4188" s="1" t="s">
        <v>7150</v>
      </c>
      <c r="W4188" s="1" t="s">
        <v>6826</v>
      </c>
    </row>
    <row r="4189" spans="1:23" x14ac:dyDescent="0.25">
      <c r="A4189" s="1">
        <v>1000936</v>
      </c>
      <c r="B4189" s="5" t="str">
        <f>VLOOKUP(H4189,'FIPS Basin X-walk'!$A$2:$F$3224,6,FALSE)</f>
        <v>East Texas Basin</v>
      </c>
      <c r="C4189" s="1" t="s">
        <v>21453</v>
      </c>
      <c r="D4189" s="1"/>
      <c r="E4189" s="1"/>
      <c r="F4189" s="1" t="s">
        <v>21454</v>
      </c>
      <c r="G4189" s="1" t="s">
        <v>1599</v>
      </c>
      <c r="H4189" s="1">
        <v>48315</v>
      </c>
      <c r="I4189" s="1">
        <v>1000936</v>
      </c>
      <c r="J4189" s="1">
        <v>32.848599999999998</v>
      </c>
      <c r="K4189" s="1">
        <v>-94.546899999999994</v>
      </c>
      <c r="L4189" s="1"/>
      <c r="M4189" s="1" t="s">
        <v>1485</v>
      </c>
      <c r="N4189" s="1" t="s">
        <v>9148</v>
      </c>
      <c r="O4189" s="1">
        <v>2022</v>
      </c>
      <c r="P4189" s="1">
        <v>75630</v>
      </c>
      <c r="Q4189" s="1" t="s">
        <v>21455</v>
      </c>
      <c r="R4189" s="1"/>
      <c r="S4189" s="1" t="s">
        <v>24355</v>
      </c>
      <c r="T4189" s="1" t="s">
        <v>6826</v>
      </c>
      <c r="U4189" s="1"/>
      <c r="V4189" s="1" t="s">
        <v>8013</v>
      </c>
      <c r="W4189" s="1" t="s">
        <v>6828</v>
      </c>
    </row>
    <row r="4190" spans="1:23" x14ac:dyDescent="0.25">
      <c r="A4190" s="1">
        <v>1000251</v>
      </c>
      <c r="B4190" s="5" t="str">
        <f>VLOOKUP(H4190,'FIPS Basin X-walk'!$A$2:$F$3224,6,FALSE)</f>
        <v>Appalachian Basin (Eastern Overthrust Area)</v>
      </c>
      <c r="C4190" s="1" t="s">
        <v>22849</v>
      </c>
      <c r="D4190" s="1"/>
      <c r="E4190" s="1" t="s">
        <v>6828</v>
      </c>
      <c r="F4190" s="1" t="s">
        <v>22850</v>
      </c>
      <c r="G4190" s="1" t="s">
        <v>1599</v>
      </c>
      <c r="H4190" s="1">
        <v>54049</v>
      </c>
      <c r="I4190" s="1">
        <v>1000251</v>
      </c>
      <c r="J4190" s="1">
        <v>39.561100000000003</v>
      </c>
      <c r="K4190" s="1">
        <v>-80.164199999999994</v>
      </c>
      <c r="L4190" s="1"/>
      <c r="M4190" s="1" t="s">
        <v>1521</v>
      </c>
      <c r="N4190" s="1" t="s">
        <v>22744</v>
      </c>
      <c r="O4190" s="1">
        <v>2022</v>
      </c>
      <c r="P4190" s="1">
        <v>26574</v>
      </c>
      <c r="Q4190" s="1" t="s">
        <v>22851</v>
      </c>
      <c r="R4190" s="1"/>
      <c r="S4190" s="1" t="s">
        <v>24355</v>
      </c>
      <c r="T4190" s="1" t="s">
        <v>6826</v>
      </c>
      <c r="U4190" s="1"/>
      <c r="V4190" s="1" t="s">
        <v>22852</v>
      </c>
      <c r="W4190" s="1" t="s">
        <v>6828</v>
      </c>
    </row>
    <row r="4191" spans="1:23" x14ac:dyDescent="0.25">
      <c r="A4191" s="1">
        <v>1001144</v>
      </c>
      <c r="B4191" s="5" t="str">
        <f>VLOOKUP(H4191,'FIPS Basin X-walk'!$A$2:$F$3224,6,FALSE)</f>
        <v>Cincinnati Arch</v>
      </c>
      <c r="C4191" s="1" t="s">
        <v>11748</v>
      </c>
      <c r="D4191" s="1"/>
      <c r="E4191" s="1"/>
      <c r="F4191" s="1" t="s">
        <v>11731</v>
      </c>
      <c r="G4191" s="1" t="s">
        <v>1599</v>
      </c>
      <c r="H4191" s="1">
        <v>18097</v>
      </c>
      <c r="I4191" s="1">
        <v>1001144</v>
      </c>
      <c r="J4191" s="1">
        <v>39.902200000000001</v>
      </c>
      <c r="K4191" s="1">
        <v>-86.243899999999996</v>
      </c>
      <c r="L4191" s="1"/>
      <c r="M4191" s="1" t="s">
        <v>1499</v>
      </c>
      <c r="N4191" s="1" t="s">
        <v>11457</v>
      </c>
      <c r="O4191" s="1">
        <v>2022</v>
      </c>
      <c r="P4191" s="1">
        <v>46268</v>
      </c>
      <c r="Q4191" s="1" t="s">
        <v>11749</v>
      </c>
      <c r="R4191" s="1"/>
      <c r="S4191" s="1" t="s">
        <v>24355</v>
      </c>
      <c r="T4191" s="1" t="s">
        <v>6826</v>
      </c>
      <c r="U4191" s="1"/>
      <c r="V4191" s="1" t="s">
        <v>11750</v>
      </c>
      <c r="W4191" s="1" t="s">
        <v>6828</v>
      </c>
    </row>
    <row r="4192" spans="1:23" x14ac:dyDescent="0.25">
      <c r="A4192" s="1">
        <v>1001533</v>
      </c>
      <c r="B4192" s="5" t="str">
        <f>VLOOKUP(H4192,'FIPS Basin X-walk'!$A$2:$F$3224,6,FALSE)</f>
        <v>Cincinnati Arch</v>
      </c>
      <c r="C4192" s="1" t="s">
        <v>11742</v>
      </c>
      <c r="D4192" s="1"/>
      <c r="E4192" s="1"/>
      <c r="F4192" s="1" t="s">
        <v>11731</v>
      </c>
      <c r="G4192" s="1" t="s">
        <v>1599</v>
      </c>
      <c r="H4192" s="1">
        <v>18097</v>
      </c>
      <c r="I4192" s="1">
        <v>1001533</v>
      </c>
      <c r="J4192" s="1">
        <v>39.7119</v>
      </c>
      <c r="K4192" s="1">
        <v>-86.197500000000005</v>
      </c>
      <c r="L4192" s="1"/>
      <c r="M4192" s="1" t="s">
        <v>1499</v>
      </c>
      <c r="N4192" s="1" t="s">
        <v>11457</v>
      </c>
      <c r="O4192" s="1">
        <v>2022</v>
      </c>
      <c r="P4192" s="1">
        <v>46217</v>
      </c>
      <c r="Q4192" s="1" t="s">
        <v>11743</v>
      </c>
      <c r="R4192" s="1"/>
      <c r="S4192" s="1" t="s">
        <v>24355</v>
      </c>
      <c r="T4192" s="1" t="s">
        <v>6826</v>
      </c>
      <c r="U4192" s="1"/>
      <c r="V4192" s="1" t="s">
        <v>8410</v>
      </c>
      <c r="W4192" s="1" t="s">
        <v>6828</v>
      </c>
    </row>
    <row r="4193" spans="1:23" x14ac:dyDescent="0.25">
      <c r="A4193" s="1">
        <v>1001535</v>
      </c>
      <c r="B4193" s="5" t="str">
        <f>VLOOKUP(H4193,'FIPS Basin X-walk'!$A$2:$F$3224,6,FALSE)</f>
        <v>Cincinnati Arch</v>
      </c>
      <c r="C4193" s="1" t="s">
        <v>11735</v>
      </c>
      <c r="D4193" s="1"/>
      <c r="E4193" s="1" t="s">
        <v>6828</v>
      </c>
      <c r="F4193" s="1" t="s">
        <v>11731</v>
      </c>
      <c r="G4193" s="1" t="s">
        <v>1599</v>
      </c>
      <c r="H4193" s="1">
        <v>18097</v>
      </c>
      <c r="I4193" s="1">
        <v>1001535</v>
      </c>
      <c r="J4193" s="1">
        <v>39.7622</v>
      </c>
      <c r="K4193" s="1">
        <v>-86.166700000000006</v>
      </c>
      <c r="L4193" s="1"/>
      <c r="M4193" s="1" t="s">
        <v>1499</v>
      </c>
      <c r="N4193" s="1" t="s">
        <v>11457</v>
      </c>
      <c r="O4193" s="1">
        <v>2022</v>
      </c>
      <c r="P4193" s="1">
        <v>46204</v>
      </c>
      <c r="Q4193" s="1" t="s">
        <v>11736</v>
      </c>
      <c r="R4193" s="1"/>
      <c r="S4193" s="1" t="s">
        <v>24395</v>
      </c>
      <c r="T4193" s="1" t="s">
        <v>6826</v>
      </c>
      <c r="U4193" s="1"/>
      <c r="V4193" s="1" t="s">
        <v>11737</v>
      </c>
      <c r="W4193" s="1" t="s">
        <v>6828</v>
      </c>
    </row>
    <row r="4194" spans="1:23" x14ac:dyDescent="0.25">
      <c r="A4194" s="1">
        <v>1014637</v>
      </c>
      <c r="B4194" s="5" t="str">
        <f>VLOOKUP(H4194,'FIPS Basin X-walk'!$A$2:$F$3224,6,FALSE)</f>
        <v>East Texas Basin</v>
      </c>
      <c r="C4194" s="1" t="s">
        <v>27340</v>
      </c>
      <c r="D4194" s="1"/>
      <c r="E4194" s="1"/>
      <c r="F4194" s="1" t="s">
        <v>1502</v>
      </c>
      <c r="G4194" s="1" t="s">
        <v>1599</v>
      </c>
      <c r="H4194" s="1">
        <v>48315</v>
      </c>
      <c r="I4194" s="1">
        <v>1014637</v>
      </c>
      <c r="J4194" s="1">
        <v>32.776536229257502</v>
      </c>
      <c r="K4194" s="1">
        <v>-94.366652906405307</v>
      </c>
      <c r="L4194" s="1"/>
      <c r="M4194" s="1" t="s">
        <v>1485</v>
      </c>
      <c r="N4194" s="1" t="s">
        <v>9148</v>
      </c>
      <c r="O4194" s="1">
        <v>2022</v>
      </c>
      <c r="P4194" s="1">
        <v>75657</v>
      </c>
      <c r="Q4194" s="1" t="s">
        <v>27341</v>
      </c>
      <c r="R4194" s="1"/>
      <c r="S4194" s="1">
        <v>321219</v>
      </c>
      <c r="T4194" s="1" t="s">
        <v>6826</v>
      </c>
      <c r="U4194" s="1"/>
      <c r="V4194" s="1" t="s">
        <v>20071</v>
      </c>
      <c r="W4194" s="1" t="s">
        <v>6826</v>
      </c>
    </row>
    <row r="4195" spans="1:23" x14ac:dyDescent="0.25">
      <c r="A4195" s="1">
        <v>1007209</v>
      </c>
      <c r="B4195" s="5" t="str">
        <f>VLOOKUP(H4195,'FIPS Basin X-walk'!$A$2:$F$3224,6,FALSE)</f>
        <v>Illinois Basin</v>
      </c>
      <c r="C4195" s="1" t="s">
        <v>11193</v>
      </c>
      <c r="D4195" s="1"/>
      <c r="E4195" s="1"/>
      <c r="F4195" s="1" t="s">
        <v>11194</v>
      </c>
      <c r="G4195" s="1" t="s">
        <v>1599</v>
      </c>
      <c r="H4195" s="1">
        <v>17121</v>
      </c>
      <c r="I4195" s="1">
        <v>1007209</v>
      </c>
      <c r="J4195" s="1">
        <v>38.761899999999997</v>
      </c>
      <c r="K4195" s="1">
        <v>-89.012799999999999</v>
      </c>
      <c r="L4195" s="1"/>
      <c r="M4195" s="1" t="s">
        <v>1488</v>
      </c>
      <c r="N4195" s="1" t="s">
        <v>10805</v>
      </c>
      <c r="O4195" s="1">
        <v>2022</v>
      </c>
      <c r="P4195" s="1">
        <v>62875</v>
      </c>
      <c r="Q4195" s="1" t="s">
        <v>11195</v>
      </c>
      <c r="R4195" s="1"/>
      <c r="S4195" s="1" t="s">
        <v>24355</v>
      </c>
      <c r="T4195" s="1" t="s">
        <v>6826</v>
      </c>
      <c r="U4195" s="1"/>
      <c r="V4195" s="1" t="s">
        <v>10841</v>
      </c>
      <c r="W4195" s="1" t="s">
        <v>6828</v>
      </c>
    </row>
    <row r="4196" spans="1:23" x14ac:dyDescent="0.25">
      <c r="A4196" s="1">
        <v>1003082</v>
      </c>
      <c r="B4196" s="5" t="str">
        <f>VLOOKUP(H4196,'FIPS Basin X-walk'!$A$2:$F$3224,6,FALSE)</f>
        <v>East Texas Basin</v>
      </c>
      <c r="C4196" s="1" t="s">
        <v>21451</v>
      </c>
      <c r="D4196" s="1"/>
      <c r="E4196" s="1"/>
      <c r="F4196" s="1" t="s">
        <v>21452</v>
      </c>
      <c r="G4196" s="1" t="s">
        <v>7089</v>
      </c>
      <c r="H4196" s="1">
        <v>48315</v>
      </c>
      <c r="I4196" s="1">
        <v>1003082</v>
      </c>
      <c r="J4196" s="1">
        <v>32.872582000000001</v>
      </c>
      <c r="K4196" s="1">
        <v>-94.584072000000006</v>
      </c>
      <c r="L4196" s="1"/>
      <c r="M4196" s="1" t="s">
        <v>1485</v>
      </c>
      <c r="N4196" s="1" t="s">
        <v>9148</v>
      </c>
      <c r="O4196" s="1">
        <v>2022</v>
      </c>
      <c r="P4196" s="1">
        <v>75630</v>
      </c>
      <c r="Q4196" s="1" t="s">
        <v>57</v>
      </c>
      <c r="R4196" s="1"/>
      <c r="S4196" s="1" t="s">
        <v>24399</v>
      </c>
      <c r="T4196" s="1" t="s">
        <v>6826</v>
      </c>
      <c r="U4196" s="1"/>
      <c r="V4196" s="1" t="s">
        <v>25055</v>
      </c>
      <c r="W4196" s="1" t="s">
        <v>6826</v>
      </c>
    </row>
    <row r="4197" spans="1:23" x14ac:dyDescent="0.25">
      <c r="A4197" s="1">
        <v>1001646</v>
      </c>
      <c r="B4197" s="5" t="str">
        <f>VLOOKUP(H4197,'FIPS Basin X-walk'!$A$2:$F$3224,6,FALSE)</f>
        <v>Western Columbia Basin</v>
      </c>
      <c r="C4197" s="1" t="s">
        <v>18807</v>
      </c>
      <c r="D4197" s="1"/>
      <c r="E4197" s="1"/>
      <c r="F4197" s="1" t="s">
        <v>18808</v>
      </c>
      <c r="G4197" s="1" t="s">
        <v>7089</v>
      </c>
      <c r="H4197" s="1">
        <v>41047</v>
      </c>
      <c r="I4197" s="1">
        <v>1001646</v>
      </c>
      <c r="J4197" s="1">
        <v>45.047989999999999</v>
      </c>
      <c r="K4197" s="1">
        <v>-122.9622</v>
      </c>
      <c r="L4197" s="1"/>
      <c r="M4197" s="1" t="s">
        <v>1519</v>
      </c>
      <c r="N4197" s="1" t="s">
        <v>18017</v>
      </c>
      <c r="O4197" s="1">
        <v>2022</v>
      </c>
      <c r="P4197" s="1">
        <v>97305</v>
      </c>
      <c r="Q4197" s="1" t="s">
        <v>24736</v>
      </c>
      <c r="R4197" s="1"/>
      <c r="S4197" s="1" t="s">
        <v>24389</v>
      </c>
      <c r="T4197" s="1" t="s">
        <v>6826</v>
      </c>
      <c r="U4197" s="1"/>
      <c r="V4197" s="1" t="s">
        <v>8980</v>
      </c>
      <c r="W4197" s="1" t="s">
        <v>6826</v>
      </c>
    </row>
    <row r="4198" spans="1:23" x14ac:dyDescent="0.25">
      <c r="A4198" s="1">
        <v>1005422</v>
      </c>
      <c r="B4198" s="5" t="str">
        <f>VLOOKUP(H4198,'FIPS Basin X-walk'!$A$2:$F$3224,6,FALSE)</f>
        <v>Appalachian Basin (Eastern Overthrust Area)</v>
      </c>
      <c r="C4198" s="1" t="s">
        <v>22856</v>
      </c>
      <c r="D4198" s="1"/>
      <c r="E4198" s="1"/>
      <c r="F4198" s="1" t="s">
        <v>14985</v>
      </c>
      <c r="G4198" s="1" t="s">
        <v>7089</v>
      </c>
      <c r="H4198" s="1">
        <v>54049</v>
      </c>
      <c r="I4198" s="1">
        <v>1005422</v>
      </c>
      <c r="J4198" s="1">
        <v>39.521914000000002</v>
      </c>
      <c r="K4198" s="1">
        <v>-80.130122</v>
      </c>
      <c r="L4198" s="1"/>
      <c r="M4198" s="1" t="s">
        <v>1521</v>
      </c>
      <c r="N4198" s="1" t="s">
        <v>22744</v>
      </c>
      <c r="O4198" s="1">
        <v>2022</v>
      </c>
      <c r="P4198" s="1">
        <v>26554</v>
      </c>
      <c r="Q4198" s="1" t="s">
        <v>22857</v>
      </c>
      <c r="R4198" s="1"/>
      <c r="S4198" s="1" t="s">
        <v>24436</v>
      </c>
      <c r="T4198" s="1" t="s">
        <v>6826</v>
      </c>
      <c r="U4198" s="1"/>
      <c r="V4198" s="1" t="s">
        <v>13776</v>
      </c>
      <c r="W4198" s="1" t="s">
        <v>6826</v>
      </c>
    </row>
    <row r="4199" spans="1:23" x14ac:dyDescent="0.25">
      <c r="A4199" s="1">
        <v>1005808</v>
      </c>
      <c r="B4199" s="5" t="str">
        <f>VLOOKUP(H4199,'FIPS Basin X-walk'!$A$2:$F$3224,6,FALSE)</f>
        <v>Appalachian Basin (Eastern Overthrust Area)</v>
      </c>
      <c r="C4199" s="1"/>
      <c r="D4199" s="1"/>
      <c r="E4199" s="1"/>
      <c r="F4199" s="1" t="s">
        <v>22861</v>
      </c>
      <c r="G4199" s="1" t="s">
        <v>7089</v>
      </c>
      <c r="H4199" s="1">
        <v>54049</v>
      </c>
      <c r="I4199" s="1">
        <v>1005808</v>
      </c>
      <c r="J4199" s="1">
        <v>39.6051</v>
      </c>
      <c r="K4199" s="1">
        <v>-80.283699999999996</v>
      </c>
      <c r="L4199" s="1"/>
      <c r="M4199" s="1" t="s">
        <v>1521</v>
      </c>
      <c r="N4199" s="1" t="s">
        <v>22744</v>
      </c>
      <c r="O4199" s="1">
        <v>2022</v>
      </c>
      <c r="P4199" s="1">
        <v>26570</v>
      </c>
      <c r="Q4199" s="1" t="s">
        <v>22862</v>
      </c>
      <c r="R4199" s="1"/>
      <c r="S4199" s="1"/>
      <c r="T4199" s="1" t="s">
        <v>6826</v>
      </c>
      <c r="U4199" s="1"/>
      <c r="V4199" s="1" t="s">
        <v>25603</v>
      </c>
      <c r="W4199" s="1" t="s">
        <v>6826</v>
      </c>
    </row>
    <row r="4200" spans="1:23" x14ac:dyDescent="0.25">
      <c r="A4200" s="1">
        <v>1003739</v>
      </c>
      <c r="B4200" s="5" t="str">
        <f>VLOOKUP(H4200,'FIPS Basin X-walk'!$A$2:$F$3224,6,FALSE)</f>
        <v>Black Warrior Basin</v>
      </c>
      <c r="C4200" s="1" t="s">
        <v>7091</v>
      </c>
      <c r="D4200" s="1"/>
      <c r="E4200" s="1"/>
      <c r="F4200" s="1" t="s">
        <v>7092</v>
      </c>
      <c r="G4200" s="1" t="s">
        <v>7089</v>
      </c>
      <c r="H4200" s="1">
        <v>1093</v>
      </c>
      <c r="I4200" s="1">
        <v>1003739</v>
      </c>
      <c r="J4200" s="1">
        <v>33.965479999999999</v>
      </c>
      <c r="K4200" s="1">
        <v>-87.899360000000001</v>
      </c>
      <c r="L4200" s="1" t="s">
        <v>25164</v>
      </c>
      <c r="M4200" s="1" t="s">
        <v>1482</v>
      </c>
      <c r="N4200" s="1" t="s">
        <v>6824</v>
      </c>
      <c r="O4200" s="1">
        <v>2022</v>
      </c>
      <c r="P4200" s="1">
        <v>35563</v>
      </c>
      <c r="Q4200" s="1" t="s">
        <v>7093</v>
      </c>
      <c r="R4200" s="1"/>
      <c r="S4200" s="1" t="s">
        <v>24479</v>
      </c>
      <c r="T4200" s="1" t="s">
        <v>6826</v>
      </c>
      <c r="U4200" s="1"/>
      <c r="V4200" s="1" t="s">
        <v>7094</v>
      </c>
      <c r="W4200" s="1" t="s">
        <v>6826</v>
      </c>
    </row>
    <row r="4201" spans="1:23" x14ac:dyDescent="0.25">
      <c r="A4201" s="1">
        <v>1012914</v>
      </c>
      <c r="B4201" s="5" t="str">
        <f>VLOOKUP(H4201,'FIPS Basin X-walk'!$A$2:$F$3224,6,FALSE)</f>
        <v>Black Warrior Basin</v>
      </c>
      <c r="C4201" s="1" t="s">
        <v>7088</v>
      </c>
      <c r="D4201" s="1"/>
      <c r="E4201" s="1"/>
      <c r="F4201" s="1" t="s">
        <v>2007</v>
      </c>
      <c r="G4201" s="1" t="s">
        <v>7089</v>
      </c>
      <c r="H4201" s="1">
        <v>1093</v>
      </c>
      <c r="I4201" s="1">
        <v>1012914</v>
      </c>
      <c r="J4201" s="1">
        <v>34.237575999999997</v>
      </c>
      <c r="K4201" s="1">
        <v>-88.081613000000004</v>
      </c>
      <c r="L4201" s="1"/>
      <c r="M4201" s="1" t="s">
        <v>1482</v>
      </c>
      <c r="N4201" s="1" t="s">
        <v>6824</v>
      </c>
      <c r="O4201" s="1">
        <v>2022</v>
      </c>
      <c r="P4201" s="1">
        <v>35570</v>
      </c>
      <c r="Q4201" s="1" t="s">
        <v>24226</v>
      </c>
      <c r="R4201" s="1"/>
      <c r="S4201" s="1" t="s">
        <v>24435</v>
      </c>
      <c r="T4201" s="1" t="s">
        <v>6826</v>
      </c>
      <c r="U4201" s="1"/>
      <c r="V4201" s="1" t="s">
        <v>7090</v>
      </c>
      <c r="W4201" s="1" t="s">
        <v>6826</v>
      </c>
    </row>
    <row r="4202" spans="1:23" x14ac:dyDescent="0.25">
      <c r="A4202" s="1">
        <v>1000048</v>
      </c>
      <c r="B4202" s="5" t="str">
        <f>VLOOKUP(H4202,'FIPS Basin X-walk'!$A$2:$F$3224,6,FALSE)</f>
        <v>Cincinnati Arch</v>
      </c>
      <c r="C4202" s="1" t="s">
        <v>11753</v>
      </c>
      <c r="D4202" s="1"/>
      <c r="E4202" s="1"/>
      <c r="F4202" s="1" t="s">
        <v>11731</v>
      </c>
      <c r="G4202" s="1" t="s">
        <v>7089</v>
      </c>
      <c r="H4202" s="1">
        <v>18097</v>
      </c>
      <c r="I4202" s="1">
        <v>1000048</v>
      </c>
      <c r="J4202" s="1">
        <v>39.779860999999997</v>
      </c>
      <c r="K4202" s="1">
        <v>-86.240969000000007</v>
      </c>
      <c r="L4202" s="1"/>
      <c r="M4202" s="1" t="s">
        <v>1499</v>
      </c>
      <c r="N4202" s="1" t="s">
        <v>11457</v>
      </c>
      <c r="O4202" s="1">
        <v>2022</v>
      </c>
      <c r="P4202" s="1">
        <v>46222</v>
      </c>
      <c r="Q4202" s="1" t="s">
        <v>24391</v>
      </c>
      <c r="R4202" s="1"/>
      <c r="S4202" s="1" t="s">
        <v>24392</v>
      </c>
      <c r="T4202" s="1" t="s">
        <v>6826</v>
      </c>
      <c r="U4202" s="1"/>
      <c r="V4202" s="1" t="s">
        <v>11754</v>
      </c>
      <c r="W4202" s="1" t="s">
        <v>6826</v>
      </c>
    </row>
    <row r="4203" spans="1:23" x14ac:dyDescent="0.25">
      <c r="A4203" s="1">
        <v>1000293</v>
      </c>
      <c r="B4203" s="5" t="str">
        <f>VLOOKUP(H4203,'FIPS Basin X-walk'!$A$2:$F$3224,6,FALSE)</f>
        <v>Cincinnati Arch</v>
      </c>
      <c r="C4203" s="1" t="s">
        <v>11730</v>
      </c>
      <c r="D4203" s="1"/>
      <c r="E4203" s="1" t="s">
        <v>6828</v>
      </c>
      <c r="F4203" s="1" t="s">
        <v>11731</v>
      </c>
      <c r="G4203" s="1" t="s">
        <v>7089</v>
      </c>
      <c r="H4203" s="1">
        <v>18097</v>
      </c>
      <c r="I4203" s="1">
        <v>1000293</v>
      </c>
      <c r="J4203" s="1">
        <v>39.733699999999999</v>
      </c>
      <c r="K4203" s="1">
        <v>-86.188800000000001</v>
      </c>
      <c r="L4203" s="1"/>
      <c r="M4203" s="1" t="s">
        <v>1499</v>
      </c>
      <c r="N4203" s="1" t="s">
        <v>11457</v>
      </c>
      <c r="O4203" s="1">
        <v>2022</v>
      </c>
      <c r="P4203" s="1">
        <v>46221</v>
      </c>
      <c r="Q4203" s="1" t="s">
        <v>11732</v>
      </c>
      <c r="R4203" s="1"/>
      <c r="S4203" s="1" t="s">
        <v>24389</v>
      </c>
      <c r="T4203" s="1" t="s">
        <v>6826</v>
      </c>
      <c r="U4203" s="1"/>
      <c r="V4203" s="1" t="s">
        <v>8980</v>
      </c>
      <c r="W4203" s="1" t="s">
        <v>6826</v>
      </c>
    </row>
    <row r="4204" spans="1:23" x14ac:dyDescent="0.25">
      <c r="A4204" s="1">
        <v>1002607</v>
      </c>
      <c r="B4204" s="5" t="str">
        <f>VLOOKUP(H4204,'FIPS Basin X-walk'!$A$2:$F$3224,6,FALSE)</f>
        <v>Cincinnati Arch</v>
      </c>
      <c r="C4204" s="1" t="s">
        <v>11738</v>
      </c>
      <c r="D4204" s="1"/>
      <c r="E4204" s="1"/>
      <c r="F4204" s="1" t="s">
        <v>11731</v>
      </c>
      <c r="G4204" s="1" t="s">
        <v>7089</v>
      </c>
      <c r="H4204" s="1">
        <v>18097</v>
      </c>
      <c r="I4204" s="1">
        <v>1002607</v>
      </c>
      <c r="J4204" s="1">
        <v>39.735900000000001</v>
      </c>
      <c r="K4204" s="1">
        <v>-86.211799999999997</v>
      </c>
      <c r="L4204" s="1"/>
      <c r="M4204" s="1" t="s">
        <v>1499</v>
      </c>
      <c r="N4204" s="1" t="s">
        <v>11457</v>
      </c>
      <c r="O4204" s="1">
        <v>2022</v>
      </c>
      <c r="P4204" s="1">
        <v>46241</v>
      </c>
      <c r="Q4204" s="1" t="s">
        <v>11739</v>
      </c>
      <c r="R4204" s="1"/>
      <c r="S4204" s="1" t="s">
        <v>24656</v>
      </c>
      <c r="T4204" s="1" t="s">
        <v>6826</v>
      </c>
      <c r="U4204" s="1"/>
      <c r="V4204" s="1" t="s">
        <v>11740</v>
      </c>
      <c r="W4204" s="1" t="s">
        <v>6826</v>
      </c>
    </row>
    <row r="4205" spans="1:23" x14ac:dyDescent="0.25">
      <c r="A4205" s="1">
        <v>1002683</v>
      </c>
      <c r="B4205" s="5" t="str">
        <f>VLOOKUP(H4205,'FIPS Basin X-walk'!$A$2:$F$3224,6,FALSE)</f>
        <v>Cincinnati Arch</v>
      </c>
      <c r="C4205" s="1" t="s">
        <v>11733</v>
      </c>
      <c r="D4205" s="1"/>
      <c r="E4205" s="1"/>
      <c r="F4205" s="1" t="s">
        <v>11731</v>
      </c>
      <c r="G4205" s="1" t="s">
        <v>7089</v>
      </c>
      <c r="H4205" s="1">
        <v>18097</v>
      </c>
      <c r="I4205" s="1">
        <v>1002683</v>
      </c>
      <c r="J4205" s="1">
        <v>39.716110999999998</v>
      </c>
      <c r="K4205" s="1">
        <v>-86.204999999999998</v>
      </c>
      <c r="L4205" s="1"/>
      <c r="M4205" s="1" t="s">
        <v>1499</v>
      </c>
      <c r="N4205" s="1" t="s">
        <v>11457</v>
      </c>
      <c r="O4205" s="1">
        <v>2022</v>
      </c>
      <c r="P4205" s="1">
        <v>46221</v>
      </c>
      <c r="Q4205" s="1" t="s">
        <v>11734</v>
      </c>
      <c r="R4205" s="1"/>
      <c r="S4205" s="1" t="s">
        <v>24358</v>
      </c>
      <c r="T4205" s="1" t="s">
        <v>6826</v>
      </c>
      <c r="U4205" s="1"/>
      <c r="V4205" s="1" t="s">
        <v>11530</v>
      </c>
      <c r="W4205" s="1" t="s">
        <v>6826</v>
      </c>
    </row>
    <row r="4206" spans="1:23" x14ac:dyDescent="0.25">
      <c r="A4206" s="1">
        <v>1003070</v>
      </c>
      <c r="B4206" s="5" t="str">
        <f>VLOOKUP(H4206,'FIPS Basin X-walk'!$A$2:$F$3224,6,FALSE)</f>
        <v>Cincinnati Arch</v>
      </c>
      <c r="C4206" s="1" t="s">
        <v>11741</v>
      </c>
      <c r="D4206" s="1"/>
      <c r="E4206" s="1"/>
      <c r="F4206" s="1" t="s">
        <v>11731</v>
      </c>
      <c r="G4206" s="1" t="s">
        <v>7089</v>
      </c>
      <c r="H4206" s="1">
        <v>18097</v>
      </c>
      <c r="I4206" s="1">
        <v>1003070</v>
      </c>
      <c r="J4206" s="1">
        <v>39.923870000000001</v>
      </c>
      <c r="K4206" s="1">
        <v>-86.259889999999999</v>
      </c>
      <c r="L4206" s="1"/>
      <c r="M4206" s="1" t="s">
        <v>1499</v>
      </c>
      <c r="N4206" s="1" t="s">
        <v>11457</v>
      </c>
      <c r="O4206" s="1">
        <v>2022</v>
      </c>
      <c r="P4206" s="1">
        <v>46268</v>
      </c>
      <c r="Q4206" s="1" t="s">
        <v>51</v>
      </c>
      <c r="R4206" s="1"/>
      <c r="S4206" s="1" t="s">
        <v>24435</v>
      </c>
      <c r="T4206" s="1" t="s">
        <v>6826</v>
      </c>
      <c r="U4206" s="1"/>
      <c r="V4206" s="1" t="s">
        <v>7521</v>
      </c>
      <c r="W4206" s="1" t="s">
        <v>6826</v>
      </c>
    </row>
    <row r="4207" spans="1:23" x14ac:dyDescent="0.25">
      <c r="A4207" s="1">
        <v>1003794</v>
      </c>
      <c r="B4207" s="5" t="str">
        <f>VLOOKUP(H4207,'FIPS Basin X-walk'!$A$2:$F$3224,6,FALSE)</f>
        <v>Cincinnati Arch</v>
      </c>
      <c r="C4207" s="1" t="s">
        <v>11751</v>
      </c>
      <c r="D4207" s="1"/>
      <c r="E4207" s="1"/>
      <c r="F4207" s="1" t="s">
        <v>11731</v>
      </c>
      <c r="G4207" s="1" t="s">
        <v>7089</v>
      </c>
      <c r="H4207" s="1">
        <v>18097</v>
      </c>
      <c r="I4207" s="1">
        <v>1003794</v>
      </c>
      <c r="J4207" s="1">
        <v>39.755553999999997</v>
      </c>
      <c r="K4207" s="1">
        <v>-86.300055999999998</v>
      </c>
      <c r="L4207" s="1"/>
      <c r="M4207" s="1" t="s">
        <v>1499</v>
      </c>
      <c r="N4207" s="1" t="s">
        <v>11457</v>
      </c>
      <c r="O4207" s="1">
        <v>2022</v>
      </c>
      <c r="P4207" s="1">
        <v>46231</v>
      </c>
      <c r="Q4207" s="1" t="s">
        <v>11752</v>
      </c>
      <c r="R4207" s="1"/>
      <c r="S4207" s="1" t="s">
        <v>24799</v>
      </c>
      <c r="T4207" s="1" t="s">
        <v>6826</v>
      </c>
      <c r="U4207" s="1"/>
      <c r="V4207" s="1" t="s">
        <v>8437</v>
      </c>
      <c r="W4207" s="1" t="s">
        <v>6826</v>
      </c>
    </row>
    <row r="4208" spans="1:23" x14ac:dyDescent="0.25">
      <c r="A4208" s="1">
        <v>1005479</v>
      </c>
      <c r="B4208" s="5" t="str">
        <f>VLOOKUP(H4208,'FIPS Basin X-walk'!$A$2:$F$3224,6,FALSE)</f>
        <v>Cincinnati Arch</v>
      </c>
      <c r="C4208" s="1" t="s">
        <v>11747</v>
      </c>
      <c r="D4208" s="1"/>
      <c r="E4208" s="1"/>
      <c r="F4208" s="1" t="s">
        <v>11731</v>
      </c>
      <c r="G4208" s="1" t="s">
        <v>7089</v>
      </c>
      <c r="H4208" s="1">
        <v>18097</v>
      </c>
      <c r="I4208" s="1">
        <v>1005479</v>
      </c>
      <c r="J4208" s="1">
        <v>39.744833</v>
      </c>
      <c r="K4208" s="1">
        <v>-86.174306000000001</v>
      </c>
      <c r="L4208" s="1"/>
      <c r="M4208" s="1" t="s">
        <v>1499</v>
      </c>
      <c r="N4208" s="1" t="s">
        <v>11457</v>
      </c>
      <c r="O4208" s="1">
        <v>2022</v>
      </c>
      <c r="P4208" s="1">
        <v>46221</v>
      </c>
      <c r="Q4208" s="1" t="s">
        <v>25535</v>
      </c>
      <c r="R4208" s="1"/>
      <c r="S4208" s="1" t="s">
        <v>24454</v>
      </c>
      <c r="T4208" s="1" t="s">
        <v>6826</v>
      </c>
      <c r="U4208" s="1"/>
      <c r="V4208" s="1" t="s">
        <v>10885</v>
      </c>
      <c r="W4208" s="1" t="s">
        <v>6826</v>
      </c>
    </row>
    <row r="4209" spans="1:23" x14ac:dyDescent="0.25">
      <c r="A4209" s="1">
        <v>1012651</v>
      </c>
      <c r="B4209" s="5" t="str">
        <f>VLOOKUP(H4209,'FIPS Basin X-walk'!$A$2:$F$3224,6,FALSE)</f>
        <v>Cincinnati Arch</v>
      </c>
      <c r="C4209" s="1" t="s">
        <v>11745</v>
      </c>
      <c r="D4209" s="1"/>
      <c r="E4209" s="1"/>
      <c r="F4209" s="1" t="s">
        <v>11744</v>
      </c>
      <c r="G4209" s="1" t="s">
        <v>7089</v>
      </c>
      <c r="H4209" s="1">
        <v>18097</v>
      </c>
      <c r="I4209" s="1">
        <v>1012651</v>
      </c>
      <c r="J4209" s="1">
        <v>39.781162000000002</v>
      </c>
      <c r="K4209" s="1">
        <v>-86.225313</v>
      </c>
      <c r="L4209" s="1"/>
      <c r="M4209" s="1" t="s">
        <v>1499</v>
      </c>
      <c r="N4209" s="1" t="s">
        <v>11457</v>
      </c>
      <c r="O4209" s="1">
        <v>2022</v>
      </c>
      <c r="P4209" s="1">
        <v>46222</v>
      </c>
      <c r="Q4209" s="1" t="s">
        <v>26524</v>
      </c>
      <c r="R4209" s="1"/>
      <c r="S4209" s="1" t="s">
        <v>25086</v>
      </c>
      <c r="T4209" s="1" t="s">
        <v>6826</v>
      </c>
      <c r="U4209" s="1"/>
      <c r="V4209" s="1" t="s">
        <v>11746</v>
      </c>
      <c r="W4209" s="1" t="s">
        <v>6826</v>
      </c>
    </row>
    <row r="4210" spans="1:23" x14ac:dyDescent="0.25">
      <c r="A4210" s="1">
        <v>1010561</v>
      </c>
      <c r="B4210" s="5" t="str">
        <f>VLOOKUP(H4210,'FIPS Basin X-walk'!$A$2:$F$3224,6,FALSE)</f>
        <v>Appalachian Basin</v>
      </c>
      <c r="C4210" s="1" t="s">
        <v>20175</v>
      </c>
      <c r="D4210" s="1"/>
      <c r="E4210" s="1"/>
      <c r="F4210" s="1" t="s">
        <v>1526</v>
      </c>
      <c r="G4210" s="1" t="s">
        <v>7089</v>
      </c>
      <c r="H4210" s="1">
        <v>47115</v>
      </c>
      <c r="I4210" s="1">
        <v>1010561</v>
      </c>
      <c r="J4210" s="1">
        <v>35.043712999999997</v>
      </c>
      <c r="K4210" s="1">
        <v>-85.632659000000004</v>
      </c>
      <c r="L4210" s="1"/>
      <c r="M4210" s="1" t="s">
        <v>1538</v>
      </c>
      <c r="N4210" s="1" t="s">
        <v>20002</v>
      </c>
      <c r="O4210" s="1">
        <v>2022</v>
      </c>
      <c r="P4210" s="1">
        <v>37347</v>
      </c>
      <c r="Q4210" s="1" t="s">
        <v>20176</v>
      </c>
      <c r="R4210" s="1"/>
      <c r="S4210" s="1" t="s">
        <v>24358</v>
      </c>
      <c r="T4210" s="1" t="s">
        <v>6826</v>
      </c>
      <c r="U4210" s="1"/>
      <c r="V4210" s="1" t="s">
        <v>26239</v>
      </c>
      <c r="W4210" s="1" t="s">
        <v>6826</v>
      </c>
    </row>
    <row r="4211" spans="1:23" x14ac:dyDescent="0.25">
      <c r="A4211" s="1">
        <v>1000202</v>
      </c>
      <c r="B4211" s="5" t="str">
        <f>VLOOKUP(H4211,'FIPS Basin X-walk'!$A$2:$F$3224,6,FALSE)</f>
        <v>Iowa Shelf</v>
      </c>
      <c r="C4211" s="1" t="s">
        <v>12184</v>
      </c>
      <c r="D4211" s="1"/>
      <c r="E4211" s="1"/>
      <c r="F4211" s="1" t="s">
        <v>12185</v>
      </c>
      <c r="G4211" s="1" t="s">
        <v>7089</v>
      </c>
      <c r="H4211" s="1">
        <v>19125</v>
      </c>
      <c r="I4211" s="1">
        <v>1000202</v>
      </c>
      <c r="J4211" s="1">
        <v>41.289521000000001</v>
      </c>
      <c r="K4211" s="1">
        <v>-93.032437000000002</v>
      </c>
      <c r="L4211" s="1"/>
      <c r="M4211" s="1" t="s">
        <v>1500</v>
      </c>
      <c r="N4211" s="1" t="s">
        <v>11970</v>
      </c>
      <c r="O4211" s="1">
        <v>2022</v>
      </c>
      <c r="P4211" s="1">
        <v>50138</v>
      </c>
      <c r="Q4211" s="1" t="s">
        <v>23976</v>
      </c>
      <c r="R4211" s="1"/>
      <c r="S4211" s="1" t="s">
        <v>24435</v>
      </c>
      <c r="T4211" s="1" t="s">
        <v>6826</v>
      </c>
      <c r="U4211" s="1"/>
      <c r="V4211" s="1" t="s">
        <v>7090</v>
      </c>
      <c r="W4211" s="1" t="s">
        <v>6826</v>
      </c>
    </row>
    <row r="4212" spans="1:23" x14ac:dyDescent="0.25">
      <c r="A4212" s="1">
        <v>1008764</v>
      </c>
      <c r="B4212" s="5" t="str">
        <f>VLOOKUP(H4212,'FIPS Basin X-walk'!$A$2:$F$3224,6,FALSE)</f>
        <v>Appalachian Basin (Eastern Overthrust Area)</v>
      </c>
      <c r="C4212" s="1" t="s">
        <v>22858</v>
      </c>
      <c r="D4212" s="1"/>
      <c r="E4212" s="1"/>
      <c r="F4212" s="1" t="s">
        <v>22859</v>
      </c>
      <c r="G4212" s="1" t="s">
        <v>7089</v>
      </c>
      <c r="H4212" s="1">
        <v>54049</v>
      </c>
      <c r="I4212" s="1">
        <v>1008764</v>
      </c>
      <c r="J4212" s="1">
        <v>39.515785999999999</v>
      </c>
      <c r="K4212" s="1">
        <v>-80.443963999999994</v>
      </c>
      <c r="L4212" s="1"/>
      <c r="M4212" s="1" t="s">
        <v>1521</v>
      </c>
      <c r="N4212" s="1" t="s">
        <v>22744</v>
      </c>
      <c r="O4212" s="1">
        <v>2022</v>
      </c>
      <c r="P4212" s="1">
        <v>26582</v>
      </c>
      <c r="Q4212" s="1" t="s">
        <v>22860</v>
      </c>
      <c r="R4212" s="1"/>
      <c r="S4212" s="1"/>
      <c r="T4212" s="1" t="s">
        <v>6826</v>
      </c>
      <c r="U4212" s="1"/>
      <c r="V4212" s="1" t="s">
        <v>25603</v>
      </c>
      <c r="W4212" s="1" t="s">
        <v>6826</v>
      </c>
    </row>
    <row r="4213" spans="1:23" x14ac:dyDescent="0.25">
      <c r="A4213" s="1">
        <v>1004902</v>
      </c>
      <c r="B4213" s="5" t="str">
        <f>VLOOKUP(H4213,'FIPS Basin X-walk'!$A$2:$F$3224,6,FALSE)</f>
        <v>Appalachian Basin</v>
      </c>
      <c r="C4213" s="1" t="s">
        <v>18056</v>
      </c>
      <c r="D4213" s="1"/>
      <c r="E4213" s="1"/>
      <c r="F4213" s="1" t="s">
        <v>1599</v>
      </c>
      <c r="G4213" s="1" t="s">
        <v>7089</v>
      </c>
      <c r="H4213" s="1">
        <v>39101</v>
      </c>
      <c r="I4213" s="1">
        <v>1004902</v>
      </c>
      <c r="J4213" s="1">
        <v>40.618560000000002</v>
      </c>
      <c r="K4213" s="1">
        <v>-83.159559999999999</v>
      </c>
      <c r="L4213" s="1"/>
      <c r="M4213" s="1" t="s">
        <v>1542</v>
      </c>
      <c r="N4213" s="1" t="s">
        <v>17708</v>
      </c>
      <c r="O4213" s="1">
        <v>2022</v>
      </c>
      <c r="P4213" s="1">
        <v>43302</v>
      </c>
      <c r="Q4213" s="1" t="s">
        <v>18057</v>
      </c>
      <c r="R4213" s="1"/>
      <c r="S4213" s="1" t="s">
        <v>24378</v>
      </c>
      <c r="T4213" s="1" t="s">
        <v>6826</v>
      </c>
      <c r="U4213" s="1"/>
      <c r="V4213" s="1" t="s">
        <v>18058</v>
      </c>
      <c r="W4213" s="1" t="s">
        <v>6826</v>
      </c>
    </row>
    <row r="4214" spans="1:23" x14ac:dyDescent="0.25">
      <c r="A4214" s="1">
        <v>1007577</v>
      </c>
      <c r="B4214" s="5" t="str">
        <f>VLOOKUP(H4214,'FIPS Basin X-walk'!$A$2:$F$3224,6,FALSE)</f>
        <v>Appalachian Basin</v>
      </c>
      <c r="C4214" s="1" t="s">
        <v>18059</v>
      </c>
      <c r="D4214" s="1"/>
      <c r="E4214" s="1"/>
      <c r="F4214" s="1" t="s">
        <v>11441</v>
      </c>
      <c r="G4214" s="1" t="s">
        <v>7089</v>
      </c>
      <c r="H4214" s="1">
        <v>39101</v>
      </c>
      <c r="I4214" s="1">
        <v>1007577</v>
      </c>
      <c r="J4214" s="1">
        <v>40.570700000000002</v>
      </c>
      <c r="K4214" s="1">
        <v>-83.138800000000003</v>
      </c>
      <c r="L4214" s="1"/>
      <c r="M4214" s="1" t="s">
        <v>1542</v>
      </c>
      <c r="N4214" s="1" t="s">
        <v>17708</v>
      </c>
      <c r="O4214" s="1">
        <v>2022</v>
      </c>
      <c r="P4214" s="1">
        <v>43302</v>
      </c>
      <c r="Q4214" s="1" t="s">
        <v>25884</v>
      </c>
      <c r="R4214" s="1"/>
      <c r="S4214" s="1" t="s">
        <v>24372</v>
      </c>
      <c r="T4214" s="1" t="s">
        <v>6826</v>
      </c>
      <c r="U4214" s="1"/>
      <c r="V4214" s="1" t="s">
        <v>7021</v>
      </c>
      <c r="W4214" s="1" t="s">
        <v>6826</v>
      </c>
    </row>
    <row r="4215" spans="1:23" x14ac:dyDescent="0.25">
      <c r="A4215" s="1">
        <v>1013910</v>
      </c>
      <c r="B4215" s="5" t="str">
        <f>VLOOKUP(H4215,'FIPS Basin X-walk'!$A$2:$F$3224,6,FALSE)</f>
        <v>Florida Platform</v>
      </c>
      <c r="C4215" s="1" t="s">
        <v>9869</v>
      </c>
      <c r="D4215" s="1"/>
      <c r="E4215" s="1"/>
      <c r="F4215" s="1" t="s">
        <v>1599</v>
      </c>
      <c r="G4215" s="1" t="s">
        <v>7089</v>
      </c>
      <c r="H4215" s="1">
        <v>12083</v>
      </c>
      <c r="I4215" s="1">
        <v>1013910</v>
      </c>
      <c r="J4215" s="1">
        <v>29.002075999999999</v>
      </c>
      <c r="K4215" s="1">
        <v>-82.335964000000004</v>
      </c>
      <c r="L4215" s="1"/>
      <c r="M4215" s="1" t="s">
        <v>1506</v>
      </c>
      <c r="N4215" s="1" t="s">
        <v>9619</v>
      </c>
      <c r="O4215" s="1">
        <v>2022</v>
      </c>
      <c r="P4215" s="1">
        <v>34432</v>
      </c>
      <c r="Q4215" s="1" t="s">
        <v>604</v>
      </c>
      <c r="R4215" s="1"/>
      <c r="S4215" s="1" t="s">
        <v>24435</v>
      </c>
      <c r="T4215" s="1" t="s">
        <v>6826</v>
      </c>
      <c r="U4215" s="1"/>
      <c r="V4215" s="1" t="s">
        <v>7297</v>
      </c>
      <c r="W4215" s="1" t="s">
        <v>6826</v>
      </c>
    </row>
    <row r="4216" spans="1:23" x14ac:dyDescent="0.25">
      <c r="A4216" s="1">
        <v>1007124</v>
      </c>
      <c r="B4216" s="5" t="str">
        <f>VLOOKUP(H4216,'FIPS Basin X-walk'!$A$2:$F$3224,6,FALSE)</f>
        <v>S.GA Sedimentary Prov</v>
      </c>
      <c r="C4216" s="1" t="s">
        <v>10525</v>
      </c>
      <c r="D4216" s="1"/>
      <c r="E4216" s="1"/>
      <c r="F4216" s="1" t="s">
        <v>10526</v>
      </c>
      <c r="G4216" s="1" t="s">
        <v>7089</v>
      </c>
      <c r="H4216" s="1">
        <v>13197</v>
      </c>
      <c r="I4216" s="1">
        <v>1007124</v>
      </c>
      <c r="J4216" s="1">
        <v>32.534080000000003</v>
      </c>
      <c r="K4216" s="1">
        <v>-84.443169999999995</v>
      </c>
      <c r="L4216" s="1"/>
      <c r="M4216" s="1" t="s">
        <v>1546</v>
      </c>
      <c r="N4216" s="1" t="s">
        <v>10124</v>
      </c>
      <c r="O4216" s="1">
        <v>2022</v>
      </c>
      <c r="P4216" s="1">
        <v>31058</v>
      </c>
      <c r="Q4216" s="1" t="s">
        <v>10527</v>
      </c>
      <c r="R4216" s="1"/>
      <c r="S4216" s="1" t="s">
        <v>24358</v>
      </c>
      <c r="T4216" s="1" t="s">
        <v>6826</v>
      </c>
      <c r="U4216" s="1"/>
      <c r="V4216" s="1" t="s">
        <v>25818</v>
      </c>
      <c r="W4216" s="1" t="s">
        <v>6826</v>
      </c>
    </row>
    <row r="4217" spans="1:23" x14ac:dyDescent="0.25">
      <c r="A4217" s="1">
        <v>1008760</v>
      </c>
      <c r="B4217" s="5" t="str">
        <f>VLOOKUP(H4217,'FIPS Basin X-walk'!$A$2:$F$3224,6,FALSE)</f>
        <v>Appalachian Basin (Eastern Overthrust Area)</v>
      </c>
      <c r="C4217" s="1" t="s">
        <v>22853</v>
      </c>
      <c r="D4217" s="1"/>
      <c r="E4217" s="1"/>
      <c r="F4217" s="1" t="s">
        <v>22854</v>
      </c>
      <c r="G4217" s="1" t="s">
        <v>7089</v>
      </c>
      <c r="H4217" s="1">
        <v>54049</v>
      </c>
      <c r="I4217" s="1">
        <v>1008760</v>
      </c>
      <c r="J4217" s="1">
        <v>39.584631999999999</v>
      </c>
      <c r="K4217" s="1">
        <v>-80.362401000000006</v>
      </c>
      <c r="L4217" s="1"/>
      <c r="M4217" s="1" t="s">
        <v>1521</v>
      </c>
      <c r="N4217" s="1" t="s">
        <v>22744</v>
      </c>
      <c r="O4217" s="1">
        <v>2022</v>
      </c>
      <c r="P4217" s="1">
        <v>26585</v>
      </c>
      <c r="Q4217" s="1" t="s">
        <v>22855</v>
      </c>
      <c r="R4217" s="1"/>
      <c r="S4217" s="1"/>
      <c r="T4217" s="1" t="s">
        <v>6826</v>
      </c>
      <c r="U4217" s="1"/>
      <c r="V4217" s="1" t="s">
        <v>25603</v>
      </c>
      <c r="W4217" s="1" t="s">
        <v>6826</v>
      </c>
    </row>
    <row r="4218" spans="1:23" x14ac:dyDescent="0.25">
      <c r="A4218" s="1">
        <v>1006881</v>
      </c>
      <c r="B4218" s="5" t="str">
        <f>VLOOKUP(H4218,'FIPS Basin X-walk'!$A$2:$F$3224,6,FALSE)</f>
        <v>Florida Platform</v>
      </c>
      <c r="C4218" s="1" t="s">
        <v>9865</v>
      </c>
      <c r="D4218" s="1"/>
      <c r="E4218" s="1"/>
      <c r="F4218" s="1" t="s">
        <v>9866</v>
      </c>
      <c r="G4218" s="1" t="s">
        <v>7089</v>
      </c>
      <c r="H4218" s="1">
        <v>12083</v>
      </c>
      <c r="I4218" s="1">
        <v>1006881</v>
      </c>
      <c r="J4218" s="1">
        <v>29.120833000000001</v>
      </c>
      <c r="K4218" s="1">
        <v>-82.058040000000005</v>
      </c>
      <c r="L4218" s="1"/>
      <c r="M4218" s="1" t="s">
        <v>1506</v>
      </c>
      <c r="N4218" s="1" t="s">
        <v>9619</v>
      </c>
      <c r="O4218" s="1">
        <v>2022</v>
      </c>
      <c r="P4218" s="1">
        <v>34480</v>
      </c>
      <c r="Q4218" s="1" t="s">
        <v>9867</v>
      </c>
      <c r="R4218" s="1"/>
      <c r="S4218" s="1" t="s">
        <v>24358</v>
      </c>
      <c r="T4218" s="1" t="s">
        <v>6826</v>
      </c>
      <c r="U4218" s="1"/>
      <c r="V4218" s="1" t="s">
        <v>9868</v>
      </c>
      <c r="W4218" s="1" t="s">
        <v>6826</v>
      </c>
    </row>
    <row r="4219" spans="1:23" x14ac:dyDescent="0.25">
      <c r="A4219" s="1">
        <v>1000017</v>
      </c>
      <c r="B4219" s="5" t="str">
        <f>VLOOKUP(H4219,'FIPS Basin X-walk'!$A$2:$F$3224,6,FALSE)</f>
        <v>Ozark Uplift</v>
      </c>
      <c r="C4219" s="1" t="s">
        <v>15608</v>
      </c>
      <c r="D4219" s="1"/>
      <c r="E4219" s="1"/>
      <c r="F4219" s="1" t="s">
        <v>15609</v>
      </c>
      <c r="G4219" s="1" t="s">
        <v>7089</v>
      </c>
      <c r="H4219" s="1">
        <v>29127</v>
      </c>
      <c r="I4219" s="1">
        <v>1000017</v>
      </c>
      <c r="J4219" s="1">
        <v>39.834117999999997</v>
      </c>
      <c r="K4219" s="1">
        <v>-91.436790999999999</v>
      </c>
      <c r="L4219" s="1"/>
      <c r="M4219" s="1" t="s">
        <v>1560</v>
      </c>
      <c r="N4219" s="1" t="s">
        <v>15447</v>
      </c>
      <c r="O4219" s="1">
        <v>2022</v>
      </c>
      <c r="P4219" s="1">
        <v>63461</v>
      </c>
      <c r="Q4219" s="1" t="s">
        <v>7330</v>
      </c>
      <c r="R4219" s="1"/>
      <c r="S4219" s="1" t="s">
        <v>24365</v>
      </c>
      <c r="T4219" s="1" t="s">
        <v>6826</v>
      </c>
      <c r="U4219" s="1"/>
      <c r="V4219" s="1" t="s">
        <v>7331</v>
      </c>
      <c r="W4219" s="1" t="s">
        <v>6826</v>
      </c>
    </row>
    <row r="4220" spans="1:23" x14ac:dyDescent="0.25">
      <c r="A4220" s="1">
        <v>1003725</v>
      </c>
      <c r="B4220" s="5" t="str">
        <f>VLOOKUP(H4220,'FIPS Basin X-walk'!$A$2:$F$3224,6,FALSE)</f>
        <v>Florida Platform</v>
      </c>
      <c r="C4220" s="1" t="s">
        <v>9863</v>
      </c>
      <c r="D4220" s="1"/>
      <c r="E4220" s="1"/>
      <c r="F4220" s="1" t="s">
        <v>9864</v>
      </c>
      <c r="G4220" s="1" t="s">
        <v>7089</v>
      </c>
      <c r="H4220" s="1">
        <v>12083</v>
      </c>
      <c r="I4220" s="1">
        <v>1003725</v>
      </c>
      <c r="J4220" s="1">
        <v>29.297758999999999</v>
      </c>
      <c r="K4220" s="1">
        <v>-81.833202999999997</v>
      </c>
      <c r="L4220" s="1"/>
      <c r="M4220" s="1" t="s">
        <v>1506</v>
      </c>
      <c r="N4220" s="1" t="s">
        <v>9619</v>
      </c>
      <c r="O4220" s="1">
        <v>2022</v>
      </c>
      <c r="P4220" s="1">
        <v>32134</v>
      </c>
      <c r="Q4220" s="1" t="s">
        <v>258</v>
      </c>
      <c r="R4220" s="1"/>
      <c r="S4220" s="1" t="s">
        <v>24435</v>
      </c>
      <c r="T4220" s="1" t="s">
        <v>6826</v>
      </c>
      <c r="U4220" s="1"/>
      <c r="V4220" s="1" t="s">
        <v>7125</v>
      </c>
      <c r="W4220" s="1" t="s">
        <v>6826</v>
      </c>
    </row>
    <row r="4221" spans="1:23" x14ac:dyDescent="0.25">
      <c r="A4221" s="1">
        <v>1002691</v>
      </c>
      <c r="B4221" s="5" t="str">
        <f>VLOOKUP(H4221,'FIPS Basin X-walk'!$A$2:$F$3224,6,FALSE)</f>
        <v>Iowa Shelf</v>
      </c>
      <c r="C4221" s="1" t="s">
        <v>12186</v>
      </c>
      <c r="D4221" s="1"/>
      <c r="E4221" s="1"/>
      <c r="F4221" s="1" t="s">
        <v>8832</v>
      </c>
      <c r="G4221" s="1" t="s">
        <v>7089</v>
      </c>
      <c r="H4221" s="1">
        <v>19125</v>
      </c>
      <c r="I4221" s="1">
        <v>1002691</v>
      </c>
      <c r="J4221" s="1">
        <v>41.273899999999998</v>
      </c>
      <c r="K4221" s="1">
        <v>-92.948700000000002</v>
      </c>
      <c r="L4221" s="1"/>
      <c r="M4221" s="1" t="s">
        <v>1500</v>
      </c>
      <c r="N4221" s="1" t="s">
        <v>11970</v>
      </c>
      <c r="O4221" s="1">
        <v>2022</v>
      </c>
      <c r="P4221" s="1">
        <v>50256</v>
      </c>
      <c r="Q4221" s="1" t="s">
        <v>12187</v>
      </c>
      <c r="R4221" s="1"/>
      <c r="S4221" s="1" t="s">
        <v>24358</v>
      </c>
      <c r="T4221" s="1" t="s">
        <v>6826</v>
      </c>
      <c r="U4221" s="1"/>
      <c r="V4221" s="1" t="s">
        <v>12188</v>
      </c>
      <c r="W4221" s="1" t="s">
        <v>6826</v>
      </c>
    </row>
    <row r="4222" spans="1:23" x14ac:dyDescent="0.25">
      <c r="A4222" s="1">
        <v>1000324</v>
      </c>
      <c r="B4222" s="5" t="str">
        <f>VLOOKUP(H4222,'FIPS Basin X-walk'!$A$2:$F$3224,6,FALSE)</f>
        <v>Atlantic Coast Basin</v>
      </c>
      <c r="C4222" s="1" t="s">
        <v>19814</v>
      </c>
      <c r="D4222" s="1"/>
      <c r="E4222" s="1"/>
      <c r="F4222" s="1" t="s">
        <v>19815</v>
      </c>
      <c r="G4222" s="1" t="s">
        <v>2055</v>
      </c>
      <c r="H4222" s="1">
        <v>45069</v>
      </c>
      <c r="I4222" s="1">
        <v>1000324</v>
      </c>
      <c r="J4222" s="1">
        <v>34.604999999999997</v>
      </c>
      <c r="K4222" s="1">
        <v>-79.784999999999997</v>
      </c>
      <c r="L4222" s="1"/>
      <c r="M4222" s="1" t="s">
        <v>1527</v>
      </c>
      <c r="N4222" s="1" t="s">
        <v>19642</v>
      </c>
      <c r="O4222" s="1">
        <v>2022</v>
      </c>
      <c r="P4222" s="1">
        <v>29512</v>
      </c>
      <c r="Q4222" s="1" t="s">
        <v>19816</v>
      </c>
      <c r="R4222" s="1"/>
      <c r="S4222" s="1"/>
      <c r="T4222" s="1" t="s">
        <v>6826</v>
      </c>
      <c r="U4222" s="1"/>
      <c r="V4222" s="1" t="s">
        <v>7897</v>
      </c>
      <c r="W4222" s="1" t="s">
        <v>6826</v>
      </c>
    </row>
    <row r="4223" spans="1:23" x14ac:dyDescent="0.25">
      <c r="A4223" s="1">
        <v>1004877</v>
      </c>
      <c r="B4223" s="5" t="str">
        <f>VLOOKUP(H4223,'FIPS Basin X-walk'!$A$2:$F$3224,6,FALSE)</f>
        <v>Atlantic Coast Basin</v>
      </c>
      <c r="C4223" s="1" t="s">
        <v>19810</v>
      </c>
      <c r="D4223" s="1"/>
      <c r="E4223" s="1"/>
      <c r="F4223" s="1" t="s">
        <v>19811</v>
      </c>
      <c r="G4223" s="1" t="s">
        <v>19812</v>
      </c>
      <c r="H4223" s="1">
        <v>45069</v>
      </c>
      <c r="I4223" s="1">
        <v>1004877</v>
      </c>
      <c r="J4223" s="1">
        <v>34.599747000000001</v>
      </c>
      <c r="K4223" s="1">
        <v>-79.766786999999994</v>
      </c>
      <c r="L4223" s="1"/>
      <c r="M4223" s="1" t="s">
        <v>1527</v>
      </c>
      <c r="N4223" s="1" t="s">
        <v>19642</v>
      </c>
      <c r="O4223" s="1">
        <v>2022</v>
      </c>
      <c r="P4223" s="1">
        <v>29512</v>
      </c>
      <c r="Q4223" s="1" t="s">
        <v>19813</v>
      </c>
      <c r="R4223" s="1"/>
      <c r="S4223" s="1" t="s">
        <v>24398</v>
      </c>
      <c r="T4223" s="1" t="s">
        <v>6826</v>
      </c>
      <c r="U4223" s="1"/>
      <c r="V4223" s="1" t="s">
        <v>7832</v>
      </c>
      <c r="W4223" s="1" t="s">
        <v>6826</v>
      </c>
    </row>
    <row r="4224" spans="1:23" x14ac:dyDescent="0.25">
      <c r="A4224" s="1">
        <v>1004458</v>
      </c>
      <c r="B4224" s="5" t="str">
        <f>VLOOKUP(H4224,'FIPS Basin X-walk'!$A$2:$F$3224,6,FALSE)</f>
        <v>Wisconsin Arch</v>
      </c>
      <c r="C4224" s="1"/>
      <c r="D4224" s="1"/>
      <c r="E4224" s="1"/>
      <c r="F4224" s="1" t="s">
        <v>14464</v>
      </c>
      <c r="G4224" s="1" t="s">
        <v>14465</v>
      </c>
      <c r="H4224" s="1">
        <v>26103</v>
      </c>
      <c r="I4224" s="1">
        <v>1004458</v>
      </c>
      <c r="J4224" s="1">
        <v>46.439734999999999</v>
      </c>
      <c r="K4224" s="1">
        <v>-87.649771000000001</v>
      </c>
      <c r="L4224" s="1"/>
      <c r="M4224" s="1" t="s">
        <v>1493</v>
      </c>
      <c r="N4224" s="1" t="s">
        <v>14185</v>
      </c>
      <c r="O4224" s="1">
        <v>2022</v>
      </c>
      <c r="P4224" s="1">
        <v>49849</v>
      </c>
      <c r="Q4224" s="1" t="s">
        <v>14466</v>
      </c>
      <c r="R4224" s="1"/>
      <c r="S4224" s="1" t="s">
        <v>24727</v>
      </c>
      <c r="T4224" s="1" t="s">
        <v>6826</v>
      </c>
      <c r="U4224" s="1"/>
      <c r="V4224" s="1" t="s">
        <v>10904</v>
      </c>
      <c r="W4224" s="1" t="s">
        <v>6826</v>
      </c>
    </row>
    <row r="4225" spans="1:23" x14ac:dyDescent="0.25">
      <c r="A4225" s="1">
        <v>1013300</v>
      </c>
      <c r="B4225" s="5" t="str">
        <f>VLOOKUP(H4225,'FIPS Basin X-walk'!$A$2:$F$3224,6,FALSE)</f>
        <v>Wisconsin Arch</v>
      </c>
      <c r="C4225" s="1" t="s">
        <v>14467</v>
      </c>
      <c r="D4225" s="1"/>
      <c r="E4225" s="1"/>
      <c r="F4225" s="1" t="s">
        <v>2072</v>
      </c>
      <c r="G4225" s="1" t="s">
        <v>14465</v>
      </c>
      <c r="H4225" s="1">
        <v>26103</v>
      </c>
      <c r="I4225" s="1">
        <v>1013300</v>
      </c>
      <c r="J4225" s="1">
        <v>46.564439999999998</v>
      </c>
      <c r="K4225" s="1">
        <v>-87.434560000000005</v>
      </c>
      <c r="L4225" s="1"/>
      <c r="M4225" s="1" t="s">
        <v>1493</v>
      </c>
      <c r="N4225" s="1" t="s">
        <v>14185</v>
      </c>
      <c r="O4225" s="1">
        <v>2022</v>
      </c>
      <c r="P4225" s="1">
        <v>49855</v>
      </c>
      <c r="Q4225" s="1" t="s">
        <v>14468</v>
      </c>
      <c r="R4225" s="1"/>
      <c r="S4225" s="1" t="s">
        <v>25071</v>
      </c>
      <c r="T4225" s="1" t="s">
        <v>6826</v>
      </c>
      <c r="U4225" s="1"/>
      <c r="V4225" s="1" t="s">
        <v>14469</v>
      </c>
      <c r="W4225" s="1" t="s">
        <v>6828</v>
      </c>
    </row>
    <row r="4226" spans="1:23" x14ac:dyDescent="0.25">
      <c r="A4226" s="1">
        <v>1013526</v>
      </c>
      <c r="B4226" s="5" t="str">
        <f>VLOOKUP(H4226,'FIPS Basin X-walk'!$A$2:$F$3224,6,FALSE)</f>
        <v>Wisconsin Arch</v>
      </c>
      <c r="C4226" s="1" t="s">
        <v>14470</v>
      </c>
      <c r="D4226" s="1"/>
      <c r="E4226" s="1"/>
      <c r="F4226" s="1" t="s">
        <v>14471</v>
      </c>
      <c r="G4226" s="1" t="s">
        <v>14465</v>
      </c>
      <c r="H4226" s="1">
        <v>26103</v>
      </c>
      <c r="I4226" s="1">
        <v>1013526</v>
      </c>
      <c r="J4226" s="1">
        <v>46.509950000000003</v>
      </c>
      <c r="K4226" s="1">
        <v>-87.524510000000006</v>
      </c>
      <c r="L4226" s="1"/>
      <c r="M4226" s="1" t="s">
        <v>1493</v>
      </c>
      <c r="N4226" s="1" t="s">
        <v>14185</v>
      </c>
      <c r="O4226" s="1">
        <v>2022</v>
      </c>
      <c r="P4226" s="1">
        <v>49866</v>
      </c>
      <c r="Q4226" s="1" t="s">
        <v>14472</v>
      </c>
      <c r="R4226" s="1"/>
      <c r="S4226" s="1" t="s">
        <v>24355</v>
      </c>
      <c r="T4226" s="1" t="s">
        <v>6826</v>
      </c>
      <c r="U4226" s="1"/>
      <c r="V4226" s="1" t="s">
        <v>10828</v>
      </c>
      <c r="W4226" s="1" t="s">
        <v>6826</v>
      </c>
    </row>
    <row r="4227" spans="1:23" x14ac:dyDescent="0.25">
      <c r="A4227" s="1">
        <v>1000282</v>
      </c>
      <c r="B4227" s="5" t="str">
        <f>VLOOKUP(H4227,'FIPS Basin X-walk'!$A$2:$F$3224,6,FALSE)</f>
        <v>Upper Mississippi Embaymnt</v>
      </c>
      <c r="C4227" s="1" t="s">
        <v>12919</v>
      </c>
      <c r="D4227" s="1"/>
      <c r="E4227" s="1"/>
      <c r="F4227" s="1" t="s">
        <v>12911</v>
      </c>
      <c r="G4227" s="1" t="s">
        <v>1723</v>
      </c>
      <c r="H4227" s="1">
        <v>21157</v>
      </c>
      <c r="I4227" s="1">
        <v>1000282</v>
      </c>
      <c r="J4227" s="1">
        <v>37.046700000000001</v>
      </c>
      <c r="K4227" s="1">
        <v>-88.3506</v>
      </c>
      <c r="L4227" s="1"/>
      <c r="M4227" s="1" t="s">
        <v>1497</v>
      </c>
      <c r="N4227" s="1" t="s">
        <v>12675</v>
      </c>
      <c r="O4227" s="1">
        <v>2022</v>
      </c>
      <c r="P4227" s="1">
        <v>42029</v>
      </c>
      <c r="Q4227" s="1" t="s">
        <v>24462</v>
      </c>
      <c r="R4227" s="1"/>
      <c r="S4227" s="1" t="s">
        <v>24395</v>
      </c>
      <c r="T4227" s="1" t="s">
        <v>6828</v>
      </c>
      <c r="U4227" s="1"/>
      <c r="V4227" s="1" t="s">
        <v>12920</v>
      </c>
      <c r="W4227" s="1" t="s">
        <v>6828</v>
      </c>
    </row>
    <row r="4228" spans="1:23" x14ac:dyDescent="0.25">
      <c r="A4228" s="1">
        <v>1001377</v>
      </c>
      <c r="B4228" s="5" t="str">
        <f>VLOOKUP(H4228,'FIPS Basin X-walk'!$A$2:$F$3224,6,FALSE)</f>
        <v>Upper Mississippi Embaymnt</v>
      </c>
      <c r="C4228" s="1" t="s">
        <v>12913</v>
      </c>
      <c r="D4228" s="1"/>
      <c r="E4228" s="1"/>
      <c r="F4228" s="1" t="s">
        <v>12911</v>
      </c>
      <c r="G4228" s="1" t="s">
        <v>1723</v>
      </c>
      <c r="H4228" s="1">
        <v>21157</v>
      </c>
      <c r="I4228" s="1">
        <v>1001377</v>
      </c>
      <c r="J4228" s="1">
        <v>37.028599999999997</v>
      </c>
      <c r="K4228" s="1">
        <v>-88.395799999999994</v>
      </c>
      <c r="L4228" s="1"/>
      <c r="M4228" s="1" t="s">
        <v>1497</v>
      </c>
      <c r="N4228" s="1" t="s">
        <v>12675</v>
      </c>
      <c r="O4228" s="1">
        <v>2022</v>
      </c>
      <c r="P4228" s="1">
        <v>42029</v>
      </c>
      <c r="Q4228" s="1" t="s">
        <v>1723</v>
      </c>
      <c r="R4228" s="1"/>
      <c r="S4228" s="1" t="s">
        <v>24355</v>
      </c>
      <c r="T4228" s="1" t="s">
        <v>6826</v>
      </c>
      <c r="U4228" s="1"/>
      <c r="V4228" s="1" t="s">
        <v>24409</v>
      </c>
      <c r="W4228" s="1" t="s">
        <v>6828</v>
      </c>
    </row>
    <row r="4229" spans="1:23" x14ac:dyDescent="0.25">
      <c r="A4229" s="1">
        <v>1000976</v>
      </c>
      <c r="B4229" s="5" t="str">
        <f>VLOOKUP(H4229,'FIPS Basin X-walk'!$A$2:$F$3224,6,FALSE)</f>
        <v>Appalachian Basin (Eastern Overthrust Area)</v>
      </c>
      <c r="C4229" s="1" t="s">
        <v>22876</v>
      </c>
      <c r="D4229" s="1"/>
      <c r="E4229" s="1" t="s">
        <v>6828</v>
      </c>
      <c r="F4229" s="1" t="s">
        <v>22877</v>
      </c>
      <c r="G4229" s="1" t="s">
        <v>1723</v>
      </c>
      <c r="H4229" s="1">
        <v>54051</v>
      </c>
      <c r="I4229" s="1">
        <v>1000976</v>
      </c>
      <c r="J4229" s="1">
        <v>39.829700000000003</v>
      </c>
      <c r="K4229" s="1">
        <v>-80.815299999999993</v>
      </c>
      <c r="L4229" s="1"/>
      <c r="M4229" s="1" t="s">
        <v>1521</v>
      </c>
      <c r="N4229" s="1" t="s">
        <v>22744</v>
      </c>
      <c r="O4229" s="1">
        <v>2022</v>
      </c>
      <c r="P4229" s="1">
        <v>26041</v>
      </c>
      <c r="Q4229" s="1" t="s">
        <v>22878</v>
      </c>
      <c r="R4229" s="1"/>
      <c r="S4229" s="1" t="s">
        <v>24355</v>
      </c>
      <c r="T4229" s="1" t="s">
        <v>6826</v>
      </c>
      <c r="U4229" s="1"/>
      <c r="V4229" s="1" t="s">
        <v>8013</v>
      </c>
      <c r="W4229" s="1" t="s">
        <v>6828</v>
      </c>
    </row>
    <row r="4230" spans="1:23" x14ac:dyDescent="0.25">
      <c r="A4230" s="1">
        <v>1001549</v>
      </c>
      <c r="B4230" s="5" t="str">
        <f>VLOOKUP(H4230,'FIPS Basin X-walk'!$A$2:$F$3224,6,FALSE)</f>
        <v>Iowa Shelf</v>
      </c>
      <c r="C4230" s="1" t="s">
        <v>12189</v>
      </c>
      <c r="D4230" s="1"/>
      <c r="E4230" s="1"/>
      <c r="F4230" s="1" t="s">
        <v>12190</v>
      </c>
      <c r="G4230" s="1" t="s">
        <v>1723</v>
      </c>
      <c r="H4230" s="1">
        <v>19127</v>
      </c>
      <c r="I4230" s="1">
        <v>1001549</v>
      </c>
      <c r="J4230" s="1">
        <v>42.047199999999997</v>
      </c>
      <c r="K4230" s="1">
        <v>-92.862700000000004</v>
      </c>
      <c r="L4230" s="1"/>
      <c r="M4230" s="1" t="s">
        <v>1500</v>
      </c>
      <c r="N4230" s="1" t="s">
        <v>11970</v>
      </c>
      <c r="O4230" s="1">
        <v>2022</v>
      </c>
      <c r="P4230" s="1">
        <v>50158</v>
      </c>
      <c r="Q4230" s="1" t="s">
        <v>12191</v>
      </c>
      <c r="R4230" s="1"/>
      <c r="S4230" s="1" t="s">
        <v>24355</v>
      </c>
      <c r="T4230" s="1" t="s">
        <v>6826</v>
      </c>
      <c r="U4230" s="1"/>
      <c r="V4230" s="1" t="s">
        <v>11975</v>
      </c>
      <c r="W4230" s="1" t="s">
        <v>6828</v>
      </c>
    </row>
    <row r="4231" spans="1:23" x14ac:dyDescent="0.25">
      <c r="A4231" s="1">
        <v>1013306</v>
      </c>
      <c r="B4231" s="5" t="str">
        <f>VLOOKUP(H4231,'FIPS Basin X-walk'!$A$2:$F$3224,6,FALSE)</f>
        <v>Appalachian Basin (Eastern Overthrust Area)</v>
      </c>
      <c r="C4231" s="1" t="s">
        <v>23709</v>
      </c>
      <c r="D4231" s="1"/>
      <c r="E4231" s="1"/>
      <c r="F4231" s="1" t="s">
        <v>23710</v>
      </c>
      <c r="G4231" s="1" t="s">
        <v>1723</v>
      </c>
      <c r="H4231" s="1">
        <v>54051</v>
      </c>
      <c r="I4231" s="1">
        <v>1013306</v>
      </c>
      <c r="J4231" s="1">
        <v>39.802410000000002</v>
      </c>
      <c r="K4231" s="1">
        <v>-80.790000000000006</v>
      </c>
      <c r="L4231" s="1"/>
      <c r="M4231" s="1" t="s">
        <v>1521</v>
      </c>
      <c r="N4231" s="1" t="s">
        <v>22744</v>
      </c>
      <c r="O4231" s="1">
        <v>2022</v>
      </c>
      <c r="P4231" s="1">
        <v>26101</v>
      </c>
      <c r="Q4231" s="1" t="s">
        <v>26650</v>
      </c>
      <c r="R4231" s="1"/>
      <c r="S4231" s="1">
        <v>211130</v>
      </c>
      <c r="T4231" s="1" t="s">
        <v>6826</v>
      </c>
      <c r="U4231" s="1"/>
      <c r="V4231" s="1" t="s">
        <v>23711</v>
      </c>
      <c r="W4231" s="1" t="s">
        <v>6826</v>
      </c>
    </row>
    <row r="4232" spans="1:23" x14ac:dyDescent="0.25">
      <c r="A4232" s="1">
        <v>1000254</v>
      </c>
      <c r="B4232" s="5" t="str">
        <f>VLOOKUP(H4232,'FIPS Basin X-walk'!$A$2:$F$3224,6,FALSE)</f>
        <v>Appalachian Basin (Eastern Overthrust Area)</v>
      </c>
      <c r="C4232" s="1" t="s">
        <v>24448</v>
      </c>
      <c r="D4232" s="1"/>
      <c r="E4232" s="1" t="s">
        <v>6828</v>
      </c>
      <c r="F4232" s="1" t="s">
        <v>22871</v>
      </c>
      <c r="G4232" s="1" t="s">
        <v>1723</v>
      </c>
      <c r="H4232" s="1">
        <v>54051</v>
      </c>
      <c r="I4232" s="1">
        <v>1000254</v>
      </c>
      <c r="J4232" s="1">
        <v>39.747500000000002</v>
      </c>
      <c r="K4232" s="1">
        <v>-80.854699999999994</v>
      </c>
      <c r="L4232" s="1"/>
      <c r="M4232" s="1" t="s">
        <v>1521</v>
      </c>
      <c r="N4232" s="1" t="s">
        <v>22744</v>
      </c>
      <c r="O4232" s="1">
        <v>2022</v>
      </c>
      <c r="P4232" s="1">
        <v>26055</v>
      </c>
      <c r="Q4232" s="1" t="s">
        <v>22872</v>
      </c>
      <c r="R4232" s="1"/>
      <c r="S4232" s="1" t="s">
        <v>24449</v>
      </c>
      <c r="T4232" s="1" t="s">
        <v>6826</v>
      </c>
      <c r="U4232" s="1"/>
      <c r="V4232" s="1" t="s">
        <v>12916</v>
      </c>
      <c r="W4232" s="1" t="s">
        <v>6826</v>
      </c>
    </row>
    <row r="4233" spans="1:23" x14ac:dyDescent="0.25">
      <c r="A4233" s="1">
        <v>1005329</v>
      </c>
      <c r="B4233" s="5" t="str">
        <f>VLOOKUP(H4233,'FIPS Basin X-walk'!$A$2:$F$3224,6,FALSE)</f>
        <v>Upper Mississippi Embaymnt</v>
      </c>
      <c r="C4233" s="1" t="s">
        <v>12909</v>
      </c>
      <c r="D4233" s="1"/>
      <c r="E4233" s="1"/>
      <c r="F4233" s="1" t="s">
        <v>1665</v>
      </c>
      <c r="G4233" s="1" t="s">
        <v>7097</v>
      </c>
      <c r="H4233" s="1">
        <v>21157</v>
      </c>
      <c r="I4233" s="1">
        <v>1005329</v>
      </c>
      <c r="J4233" s="1">
        <v>36.85812</v>
      </c>
      <c r="K4233" s="1">
        <v>-88.350759999999994</v>
      </c>
      <c r="L4233" s="1"/>
      <c r="M4233" s="1" t="s">
        <v>1497</v>
      </c>
      <c r="N4233" s="1" t="s">
        <v>12675</v>
      </c>
      <c r="O4233" s="1">
        <v>2022</v>
      </c>
      <c r="P4233" s="1">
        <v>42025</v>
      </c>
      <c r="Q4233" s="1" t="s">
        <v>1387</v>
      </c>
      <c r="R4233" s="1"/>
      <c r="S4233" s="1" t="s">
        <v>24359</v>
      </c>
      <c r="T4233" s="1" t="s">
        <v>6826</v>
      </c>
      <c r="U4233" s="1"/>
      <c r="V4233" s="1" t="s">
        <v>25498</v>
      </c>
      <c r="W4233" s="1" t="s">
        <v>6826</v>
      </c>
    </row>
    <row r="4234" spans="1:23" x14ac:dyDescent="0.25">
      <c r="A4234" s="1">
        <v>1009463</v>
      </c>
      <c r="B4234" s="5" t="str">
        <f>VLOOKUP(H4234,'FIPS Basin X-walk'!$A$2:$F$3224,6,FALSE)</f>
        <v>Upper Mississippi Embaymnt</v>
      </c>
      <c r="C4234" s="1" t="s">
        <v>12908</v>
      </c>
      <c r="D4234" s="1"/>
      <c r="E4234" s="1"/>
      <c r="F4234" s="1" t="s">
        <v>1665</v>
      </c>
      <c r="G4234" s="1" t="s">
        <v>7097</v>
      </c>
      <c r="H4234" s="1">
        <v>21157</v>
      </c>
      <c r="I4234" s="1">
        <v>1009463</v>
      </c>
      <c r="J4234" s="1">
        <v>36.964950000000002</v>
      </c>
      <c r="K4234" s="1">
        <v>-88.38203</v>
      </c>
      <c r="L4234" s="1"/>
      <c r="M4234" s="1" t="s">
        <v>1497</v>
      </c>
      <c r="N4234" s="1" t="s">
        <v>12675</v>
      </c>
      <c r="O4234" s="1">
        <v>2022</v>
      </c>
      <c r="P4234" s="1">
        <v>42025</v>
      </c>
      <c r="Q4234" s="1" t="s">
        <v>412</v>
      </c>
      <c r="R4234" s="1"/>
      <c r="S4234" s="1" t="s">
        <v>24435</v>
      </c>
      <c r="T4234" s="1" t="s">
        <v>6826</v>
      </c>
      <c r="U4234" s="1"/>
      <c r="V4234" s="1" t="s">
        <v>8019</v>
      </c>
      <c r="W4234" s="1" t="s">
        <v>6826</v>
      </c>
    </row>
    <row r="4235" spans="1:23" x14ac:dyDescent="0.25">
      <c r="A4235" s="1">
        <v>1011553</v>
      </c>
      <c r="B4235" s="5" t="str">
        <f>VLOOKUP(H4235,'FIPS Basin X-walk'!$A$2:$F$3224,6,FALSE)</f>
        <v>Upper Mississippi Embaymnt</v>
      </c>
      <c r="C4235" s="1" t="s">
        <v>15336</v>
      </c>
      <c r="D4235" s="1"/>
      <c r="E4235" s="1"/>
      <c r="F4235" s="1" t="s">
        <v>15337</v>
      </c>
      <c r="G4235" s="1" t="s">
        <v>7097</v>
      </c>
      <c r="H4235" s="1">
        <v>28093</v>
      </c>
      <c r="I4235" s="1">
        <v>1011553</v>
      </c>
      <c r="J4235" s="1">
        <v>34.975749999999998</v>
      </c>
      <c r="K4235" s="1">
        <v>-89.615750000000006</v>
      </c>
      <c r="L4235" s="1"/>
      <c r="M4235" s="1" t="s">
        <v>1523</v>
      </c>
      <c r="N4235" s="1" t="s">
        <v>15181</v>
      </c>
      <c r="O4235" s="1">
        <v>2022</v>
      </c>
      <c r="P4235" s="1">
        <v>38611</v>
      </c>
      <c r="Q4235" s="1" t="s">
        <v>26369</v>
      </c>
      <c r="R4235" s="1"/>
      <c r="S4235" s="1" t="s">
        <v>24804</v>
      </c>
      <c r="T4235" s="1" t="s">
        <v>6826</v>
      </c>
      <c r="U4235" s="1"/>
      <c r="V4235" s="1" t="s">
        <v>15338</v>
      </c>
      <c r="W4235" s="1" t="s">
        <v>6826</v>
      </c>
    </row>
    <row r="4236" spans="1:23" x14ac:dyDescent="0.25">
      <c r="A4236" s="1">
        <v>1013940</v>
      </c>
      <c r="B4236" s="5" t="str">
        <f>VLOOKUP(H4236,'FIPS Basin X-walk'!$A$2:$F$3224,6,FALSE)</f>
        <v>Upper Mississippi Embaymnt</v>
      </c>
      <c r="C4236" s="1" t="s">
        <v>26800</v>
      </c>
      <c r="D4236" s="1"/>
      <c r="E4236" s="1"/>
      <c r="F4236" s="1" t="s">
        <v>15337</v>
      </c>
      <c r="G4236" s="1" t="s">
        <v>7097</v>
      </c>
      <c r="H4236" s="1">
        <v>28093</v>
      </c>
      <c r="I4236" s="1">
        <v>1013940</v>
      </c>
      <c r="J4236" s="1">
        <v>34.993110999999999</v>
      </c>
      <c r="K4236" s="1">
        <v>-89.650138999999996</v>
      </c>
      <c r="L4236" s="1"/>
      <c r="M4236" s="1" t="s">
        <v>1523</v>
      </c>
      <c r="N4236" s="1" t="s">
        <v>15181</v>
      </c>
      <c r="O4236" s="1">
        <v>2022</v>
      </c>
      <c r="P4236" s="1">
        <v>38611</v>
      </c>
      <c r="Q4236" s="1" t="s">
        <v>26801</v>
      </c>
      <c r="R4236" s="1"/>
      <c r="S4236" s="1" t="s">
        <v>24358</v>
      </c>
      <c r="T4236" s="1" t="s">
        <v>6826</v>
      </c>
      <c r="U4236" s="1"/>
      <c r="V4236" s="1" t="s">
        <v>26802</v>
      </c>
      <c r="W4236" s="1" t="s">
        <v>6826</v>
      </c>
    </row>
    <row r="4237" spans="1:23" x14ac:dyDescent="0.25">
      <c r="A4237" s="1">
        <v>1002969</v>
      </c>
      <c r="B4237" s="5" t="str">
        <f>VLOOKUP(H4237,'FIPS Basin X-walk'!$A$2:$F$3224,6,FALSE)</f>
        <v>Upper Mississippi Embaymnt</v>
      </c>
      <c r="C4237" s="1" t="s">
        <v>12917</v>
      </c>
      <c r="D4237" s="1"/>
      <c r="E4237" s="1"/>
      <c r="F4237" s="1" t="s">
        <v>12911</v>
      </c>
      <c r="G4237" s="1" t="s">
        <v>7097</v>
      </c>
      <c r="H4237" s="1">
        <v>21157</v>
      </c>
      <c r="I4237" s="1">
        <v>1002969</v>
      </c>
      <c r="J4237" s="1">
        <v>37.056480000000001</v>
      </c>
      <c r="K4237" s="1">
        <v>-88.351079999999996</v>
      </c>
      <c r="L4237" s="1"/>
      <c r="M4237" s="1" t="s">
        <v>1497</v>
      </c>
      <c r="N4237" s="1" t="s">
        <v>12675</v>
      </c>
      <c r="O4237" s="1">
        <v>2022</v>
      </c>
      <c r="P4237" s="1">
        <v>42029</v>
      </c>
      <c r="Q4237" s="1" t="s">
        <v>25031</v>
      </c>
      <c r="R4237" s="1"/>
      <c r="S4237" s="1" t="s">
        <v>24372</v>
      </c>
      <c r="T4237" s="1" t="s">
        <v>6826</v>
      </c>
      <c r="U4237" s="1"/>
      <c r="V4237" s="1" t="s">
        <v>12918</v>
      </c>
      <c r="W4237" s="1" t="s">
        <v>6826</v>
      </c>
    </row>
    <row r="4238" spans="1:23" x14ac:dyDescent="0.25">
      <c r="A4238" s="1">
        <v>1005604</v>
      </c>
      <c r="B4238" s="5" t="str">
        <f>VLOOKUP(H4238,'FIPS Basin X-walk'!$A$2:$F$3224,6,FALSE)</f>
        <v>Upper Mississippi Embaymnt</v>
      </c>
      <c r="C4238" s="1" t="s">
        <v>12921</v>
      </c>
      <c r="D4238" s="1"/>
      <c r="E4238" s="1"/>
      <c r="F4238" s="1" t="s">
        <v>12911</v>
      </c>
      <c r="G4238" s="1" t="s">
        <v>7097</v>
      </c>
      <c r="H4238" s="1">
        <v>21157</v>
      </c>
      <c r="I4238" s="1">
        <v>1005604</v>
      </c>
      <c r="J4238" s="1">
        <v>37.047736999999998</v>
      </c>
      <c r="K4238" s="1">
        <v>-88.35866</v>
      </c>
      <c r="L4238" s="1"/>
      <c r="M4238" s="1" t="s">
        <v>1497</v>
      </c>
      <c r="N4238" s="1" t="s">
        <v>12675</v>
      </c>
      <c r="O4238" s="1">
        <v>2022</v>
      </c>
      <c r="P4238" s="1">
        <v>42029</v>
      </c>
      <c r="Q4238" s="1" t="s">
        <v>12922</v>
      </c>
      <c r="R4238" s="1"/>
      <c r="S4238" s="1" t="s">
        <v>24367</v>
      </c>
      <c r="T4238" s="1" t="s">
        <v>6826</v>
      </c>
      <c r="U4238" s="1"/>
      <c r="V4238" s="1" t="s">
        <v>12923</v>
      </c>
      <c r="W4238" s="1" t="s">
        <v>6826</v>
      </c>
    </row>
    <row r="4239" spans="1:23" x14ac:dyDescent="0.25">
      <c r="A4239" s="1">
        <v>1005721</v>
      </c>
      <c r="B4239" s="5" t="str">
        <f>VLOOKUP(H4239,'FIPS Basin X-walk'!$A$2:$F$3224,6,FALSE)</f>
        <v>Upper Mississippi Embaymnt</v>
      </c>
      <c r="C4239" s="1" t="s">
        <v>12910</v>
      </c>
      <c r="D4239" s="1"/>
      <c r="E4239" s="1"/>
      <c r="F4239" s="1" t="s">
        <v>12911</v>
      </c>
      <c r="G4239" s="1" t="s">
        <v>7097</v>
      </c>
      <c r="H4239" s="1">
        <v>21157</v>
      </c>
      <c r="I4239" s="1">
        <v>1005721</v>
      </c>
      <c r="J4239" s="1">
        <v>37.056699000000002</v>
      </c>
      <c r="K4239" s="1">
        <v>-88.365727000000007</v>
      </c>
      <c r="L4239" s="1"/>
      <c r="M4239" s="1" t="s">
        <v>1497</v>
      </c>
      <c r="N4239" s="1" t="s">
        <v>12675</v>
      </c>
      <c r="O4239" s="1">
        <v>2022</v>
      </c>
      <c r="P4239" s="1">
        <v>42029</v>
      </c>
      <c r="Q4239" s="1" t="s">
        <v>25582</v>
      </c>
      <c r="R4239" s="1" t="s">
        <v>24414</v>
      </c>
      <c r="S4239" s="1" t="s">
        <v>24387</v>
      </c>
      <c r="T4239" s="1" t="s">
        <v>6826</v>
      </c>
      <c r="U4239" s="1"/>
      <c r="V4239" s="1" t="s">
        <v>12912</v>
      </c>
      <c r="W4239" s="1" t="s">
        <v>6826</v>
      </c>
    </row>
    <row r="4240" spans="1:23" x14ac:dyDescent="0.25">
      <c r="A4240" s="1">
        <v>1006621</v>
      </c>
      <c r="B4240" s="5" t="str">
        <f>VLOOKUP(H4240,'FIPS Basin X-walk'!$A$2:$F$3224,6,FALSE)</f>
        <v>Upper Mississippi Embaymnt</v>
      </c>
      <c r="C4240" s="1" t="s">
        <v>12914</v>
      </c>
      <c r="D4240" s="1"/>
      <c r="E4240" s="1"/>
      <c r="F4240" s="1" t="s">
        <v>12911</v>
      </c>
      <c r="G4240" s="1" t="s">
        <v>7097</v>
      </c>
      <c r="H4240" s="1">
        <v>21157</v>
      </c>
      <c r="I4240" s="1">
        <v>1006621</v>
      </c>
      <c r="J4240" s="1">
        <v>37.046590000000002</v>
      </c>
      <c r="K4240" s="1">
        <v>-88.327079999999995</v>
      </c>
      <c r="L4240" s="1"/>
      <c r="M4240" s="1" t="s">
        <v>1497</v>
      </c>
      <c r="N4240" s="1" t="s">
        <v>12675</v>
      </c>
      <c r="O4240" s="1">
        <v>2022</v>
      </c>
      <c r="P4240" s="1">
        <v>42029</v>
      </c>
      <c r="Q4240" s="1" t="s">
        <v>12915</v>
      </c>
      <c r="R4240" s="1"/>
      <c r="S4240" s="1" t="s">
        <v>24473</v>
      </c>
      <c r="T4240" s="1" t="s">
        <v>6826</v>
      </c>
      <c r="U4240" s="1"/>
      <c r="V4240" s="1" t="s">
        <v>12916</v>
      </c>
      <c r="W4240" s="1" t="s">
        <v>6826</v>
      </c>
    </row>
    <row r="4241" spans="1:23" x14ac:dyDescent="0.25">
      <c r="A4241" s="1">
        <v>1008761</v>
      </c>
      <c r="B4241" s="5" t="str">
        <f>VLOOKUP(H4241,'FIPS Basin X-walk'!$A$2:$F$3224,6,FALSE)</f>
        <v>Appalachian Basin (Eastern Overthrust Area)</v>
      </c>
      <c r="C4241" s="1" t="s">
        <v>22873</v>
      </c>
      <c r="D4241" s="1"/>
      <c r="E4241" s="1"/>
      <c r="F4241" s="1" t="s">
        <v>1710</v>
      </c>
      <c r="G4241" s="1" t="s">
        <v>7097</v>
      </c>
      <c r="H4241" s="1">
        <v>54051</v>
      </c>
      <c r="I4241" s="1">
        <v>1008761</v>
      </c>
      <c r="J4241" s="1">
        <v>39.824460000000002</v>
      </c>
      <c r="K4241" s="1">
        <v>-80.603499999999997</v>
      </c>
      <c r="L4241" s="1"/>
      <c r="M4241" s="1" t="s">
        <v>1521</v>
      </c>
      <c r="N4241" s="1" t="s">
        <v>22744</v>
      </c>
      <c r="O4241" s="1">
        <v>2022</v>
      </c>
      <c r="P4241" s="1">
        <v>26033</v>
      </c>
      <c r="Q4241" s="1" t="s">
        <v>22874</v>
      </c>
      <c r="R4241" s="1"/>
      <c r="S4241" s="1"/>
      <c r="T4241" s="1" t="s">
        <v>6826</v>
      </c>
      <c r="U4241" s="1"/>
      <c r="V4241" s="1" t="s">
        <v>25603</v>
      </c>
      <c r="W4241" s="1" t="s">
        <v>6826</v>
      </c>
    </row>
    <row r="4242" spans="1:23" x14ac:dyDescent="0.25">
      <c r="A4242" s="1">
        <v>1009593</v>
      </c>
      <c r="B4242" s="5" t="str">
        <f>VLOOKUP(H4242,'FIPS Basin X-walk'!$A$2:$F$3224,6,FALSE)</f>
        <v>Appalachian Basin (Eastern Overthrust Area)</v>
      </c>
      <c r="C4242" s="1" t="s">
        <v>22869</v>
      </c>
      <c r="D4242" s="1"/>
      <c r="E4242" s="1"/>
      <c r="F4242" s="1" t="s">
        <v>1710</v>
      </c>
      <c r="G4242" s="1" t="s">
        <v>7097</v>
      </c>
      <c r="H4242" s="1">
        <v>54051</v>
      </c>
      <c r="I4242" s="1">
        <v>1009593</v>
      </c>
      <c r="J4242" s="1">
        <v>39.879860000000001</v>
      </c>
      <c r="K4242" s="1">
        <v>-80.585290000000001</v>
      </c>
      <c r="L4242" s="1"/>
      <c r="M4242" s="1" t="s">
        <v>1521</v>
      </c>
      <c r="N4242" s="1" t="s">
        <v>22744</v>
      </c>
      <c r="O4242" s="1">
        <v>2022</v>
      </c>
      <c r="P4242" s="1">
        <v>26033</v>
      </c>
      <c r="Q4242" s="1" t="s">
        <v>1213</v>
      </c>
      <c r="R4242" s="1" t="s">
        <v>24836</v>
      </c>
      <c r="S4242" s="1" t="s">
        <v>24399</v>
      </c>
      <c r="T4242" s="1" t="s">
        <v>6826</v>
      </c>
      <c r="U4242" s="1"/>
      <c r="V4242" s="1" t="s">
        <v>17792</v>
      </c>
      <c r="W4242" s="1" t="s">
        <v>6826</v>
      </c>
    </row>
    <row r="4243" spans="1:23" x14ac:dyDescent="0.25">
      <c r="A4243" s="1">
        <v>1013321</v>
      </c>
      <c r="B4243" s="5" t="str">
        <f>VLOOKUP(H4243,'FIPS Basin X-walk'!$A$2:$F$3224,6,FALSE)</f>
        <v>Appalachian Basin (Eastern Overthrust Area)</v>
      </c>
      <c r="C4243" s="1" t="s">
        <v>22865</v>
      </c>
      <c r="D4243" s="1"/>
      <c r="E4243" s="1"/>
      <c r="F4243" s="1" t="s">
        <v>1710</v>
      </c>
      <c r="G4243" s="1" t="s">
        <v>7097</v>
      </c>
      <c r="H4243" s="1">
        <v>54051</v>
      </c>
      <c r="I4243" s="1">
        <v>1013321</v>
      </c>
      <c r="J4243" s="1">
        <v>39.880090000000003</v>
      </c>
      <c r="K4243" s="1">
        <v>-80.585380000000001</v>
      </c>
      <c r="L4243" s="1"/>
      <c r="M4243" s="1" t="s">
        <v>1521</v>
      </c>
      <c r="N4243" s="1" t="s">
        <v>22744</v>
      </c>
      <c r="O4243" s="1">
        <v>2022</v>
      </c>
      <c r="P4243" s="1">
        <v>26033</v>
      </c>
      <c r="Q4243" s="1" t="s">
        <v>541</v>
      </c>
      <c r="R4243" s="1"/>
      <c r="S4243" s="1" t="s">
        <v>24435</v>
      </c>
      <c r="T4243" s="1" t="s">
        <v>6826</v>
      </c>
      <c r="U4243" s="1"/>
      <c r="V4243" s="1" t="s">
        <v>12735</v>
      </c>
      <c r="W4243" s="1" t="s">
        <v>6826</v>
      </c>
    </row>
    <row r="4244" spans="1:23" x14ac:dyDescent="0.25">
      <c r="A4244" s="1">
        <v>1008766</v>
      </c>
      <c r="B4244" s="5" t="str">
        <f>VLOOKUP(H4244,'FIPS Basin X-walk'!$A$2:$F$3224,6,FALSE)</f>
        <v>Appalachian Basin (Eastern Overthrust Area)</v>
      </c>
      <c r="C4244" s="1"/>
      <c r="D4244" s="1"/>
      <c r="E4244" s="1"/>
      <c r="F4244" s="1" t="s">
        <v>1496</v>
      </c>
      <c r="G4244" s="1" t="s">
        <v>7097</v>
      </c>
      <c r="H4244" s="1">
        <v>54051</v>
      </c>
      <c r="I4244" s="1">
        <v>1008766</v>
      </c>
      <c r="J4244" s="1">
        <v>39.971699999999998</v>
      </c>
      <c r="K4244" s="1">
        <v>-80.549199999999999</v>
      </c>
      <c r="L4244" s="1"/>
      <c r="M4244" s="1" t="s">
        <v>1521</v>
      </c>
      <c r="N4244" s="1" t="s">
        <v>22744</v>
      </c>
      <c r="O4244" s="1">
        <v>2022</v>
      </c>
      <c r="P4244" s="1">
        <v>26036</v>
      </c>
      <c r="Q4244" s="1" t="s">
        <v>22875</v>
      </c>
      <c r="R4244" s="1"/>
      <c r="S4244" s="1"/>
      <c r="T4244" s="1" t="s">
        <v>6826</v>
      </c>
      <c r="U4244" s="1"/>
      <c r="V4244" s="1" t="s">
        <v>25603</v>
      </c>
      <c r="W4244" s="1" t="s">
        <v>6826</v>
      </c>
    </row>
    <row r="4245" spans="1:23" x14ac:dyDescent="0.25">
      <c r="A4245" s="1">
        <v>1008826</v>
      </c>
      <c r="B4245" s="5" t="str">
        <f>VLOOKUP(H4245,'FIPS Basin X-walk'!$A$2:$F$3224,6,FALSE)</f>
        <v>Appalachian Basin (Eastern Overthrust Area)</v>
      </c>
      <c r="C4245" s="1" t="s">
        <v>22870</v>
      </c>
      <c r="D4245" s="1"/>
      <c r="E4245" s="1"/>
      <c r="F4245" s="1" t="s">
        <v>1496</v>
      </c>
      <c r="G4245" s="1" t="s">
        <v>7097</v>
      </c>
      <c r="H4245" s="1">
        <v>54051</v>
      </c>
      <c r="I4245" s="1">
        <v>1008826</v>
      </c>
      <c r="J4245" s="1">
        <v>39.963340000000002</v>
      </c>
      <c r="K4245" s="1">
        <v>-80.51943</v>
      </c>
      <c r="L4245" s="1"/>
      <c r="M4245" s="1" t="s">
        <v>1521</v>
      </c>
      <c r="N4245" s="1" t="s">
        <v>22744</v>
      </c>
      <c r="O4245" s="1">
        <v>2022</v>
      </c>
      <c r="P4245" s="1">
        <v>26036</v>
      </c>
      <c r="Q4245" s="1" t="s">
        <v>640</v>
      </c>
      <c r="R4245" s="1"/>
      <c r="S4245" s="1" t="s">
        <v>24399</v>
      </c>
      <c r="T4245" s="1" t="s">
        <v>6826</v>
      </c>
      <c r="U4245" s="1"/>
      <c r="V4245" s="1" t="s">
        <v>9136</v>
      </c>
      <c r="W4245" s="1" t="s">
        <v>6826</v>
      </c>
    </row>
    <row r="4246" spans="1:23" x14ac:dyDescent="0.25">
      <c r="A4246" s="1">
        <v>1013189</v>
      </c>
      <c r="B4246" s="5" t="str">
        <f>VLOOKUP(H4246,'FIPS Basin X-walk'!$A$2:$F$3224,6,FALSE)</f>
        <v>Appalachian Basin (Eastern Overthrust Area)</v>
      </c>
      <c r="C4246" s="1"/>
      <c r="D4246" s="1"/>
      <c r="E4246" s="1"/>
      <c r="F4246" s="1" t="s">
        <v>1496</v>
      </c>
      <c r="G4246" s="1" t="s">
        <v>7097</v>
      </c>
      <c r="H4246" s="1">
        <v>54051</v>
      </c>
      <c r="I4246" s="1">
        <v>1013189</v>
      </c>
      <c r="J4246" s="1">
        <v>39.963026999999997</v>
      </c>
      <c r="K4246" s="1">
        <v>-80.554113999999998</v>
      </c>
      <c r="L4246" s="1"/>
      <c r="M4246" s="1" t="s">
        <v>1521</v>
      </c>
      <c r="N4246" s="1" t="s">
        <v>22744</v>
      </c>
      <c r="O4246" s="1">
        <v>2022</v>
      </c>
      <c r="P4246" s="1">
        <v>26036</v>
      </c>
      <c r="Q4246" s="1" t="s">
        <v>24238</v>
      </c>
      <c r="R4246" s="1"/>
      <c r="S4246" s="1" t="s">
        <v>24435</v>
      </c>
      <c r="T4246" s="1" t="s">
        <v>6826</v>
      </c>
      <c r="U4246" s="1"/>
      <c r="V4246" s="1" t="s">
        <v>7521</v>
      </c>
      <c r="W4246" s="1" t="s">
        <v>6826</v>
      </c>
    </row>
    <row r="4247" spans="1:23" x14ac:dyDescent="0.25">
      <c r="A4247" s="1">
        <v>1004067</v>
      </c>
      <c r="B4247" s="5" t="str">
        <f>VLOOKUP(H4247,'FIPS Basin X-walk'!$A$2:$F$3224,6,FALSE)</f>
        <v>Appalachian Basin (Eastern Overthrust Area)</v>
      </c>
      <c r="C4247" s="1" t="s">
        <v>7095</v>
      </c>
      <c r="D4247" s="1"/>
      <c r="E4247" s="1"/>
      <c r="F4247" s="1" t="s">
        <v>7096</v>
      </c>
      <c r="G4247" s="1" t="s">
        <v>7097</v>
      </c>
      <c r="H4247" s="1">
        <v>1095</v>
      </c>
      <c r="I4247" s="1">
        <v>1004067</v>
      </c>
      <c r="J4247" s="1">
        <v>34.347647000000002</v>
      </c>
      <c r="K4247" s="1">
        <v>-86.287391999999997</v>
      </c>
      <c r="L4247" s="1"/>
      <c r="M4247" s="1" t="s">
        <v>1482</v>
      </c>
      <c r="N4247" s="1" t="s">
        <v>6824</v>
      </c>
      <c r="O4247" s="1">
        <v>2022</v>
      </c>
      <c r="P4247" s="1">
        <v>35976</v>
      </c>
      <c r="Q4247" s="1" t="s">
        <v>7098</v>
      </c>
      <c r="R4247" s="1"/>
      <c r="S4247" s="1" t="s">
        <v>24454</v>
      </c>
      <c r="T4247" s="1" t="s">
        <v>6826</v>
      </c>
      <c r="U4247" s="1"/>
      <c r="V4247" s="1" t="s">
        <v>7099</v>
      </c>
      <c r="W4247" s="1" t="s">
        <v>6826</v>
      </c>
    </row>
    <row r="4248" spans="1:23" x14ac:dyDescent="0.25">
      <c r="A4248" s="1">
        <v>1002652</v>
      </c>
      <c r="B4248" s="5" t="str">
        <f>VLOOKUP(H4248,'FIPS Basin X-walk'!$A$2:$F$3224,6,FALSE)</f>
        <v>Illinois Basin</v>
      </c>
      <c r="C4248" s="1" t="s">
        <v>11196</v>
      </c>
      <c r="D4248" s="1"/>
      <c r="E4248" s="1"/>
      <c r="F4248" s="1" t="s">
        <v>11197</v>
      </c>
      <c r="G4248" s="1" t="s">
        <v>7097</v>
      </c>
      <c r="H4248" s="1">
        <v>17123</v>
      </c>
      <c r="I4248" s="1">
        <v>1002652</v>
      </c>
      <c r="J4248" s="1">
        <v>41.135266000000001</v>
      </c>
      <c r="K4248" s="1">
        <v>-89.341087999999999</v>
      </c>
      <c r="L4248" s="1"/>
      <c r="M4248" s="1" t="s">
        <v>1488</v>
      </c>
      <c r="N4248" s="1" t="s">
        <v>10805</v>
      </c>
      <c r="O4248" s="1">
        <v>2022</v>
      </c>
      <c r="P4248" s="1">
        <v>61537</v>
      </c>
      <c r="Q4248" s="1" t="s">
        <v>24965</v>
      </c>
      <c r="R4248" s="1"/>
      <c r="S4248" s="1" t="s">
        <v>24414</v>
      </c>
      <c r="T4248" s="1" t="s">
        <v>6826</v>
      </c>
      <c r="U4248" s="1"/>
      <c r="V4248" s="1" t="s">
        <v>11198</v>
      </c>
      <c r="W4248" s="1" t="s">
        <v>6826</v>
      </c>
    </row>
    <row r="4249" spans="1:23" x14ac:dyDescent="0.25">
      <c r="A4249" s="1">
        <v>1006260</v>
      </c>
      <c r="B4249" s="5" t="str">
        <f>VLOOKUP(H4249,'FIPS Basin X-walk'!$A$2:$F$3224,6,FALSE)</f>
        <v>Cincinnati Arch</v>
      </c>
      <c r="C4249" s="1" t="s">
        <v>20177</v>
      </c>
      <c r="D4249" s="1"/>
      <c r="E4249" s="1"/>
      <c r="F4249" s="1" t="s">
        <v>20178</v>
      </c>
      <c r="G4249" s="1" t="s">
        <v>7097</v>
      </c>
      <c r="H4249" s="1">
        <v>47117</v>
      </c>
      <c r="I4249" s="1">
        <v>1006260</v>
      </c>
      <c r="J4249" s="1">
        <v>35.461944000000003</v>
      </c>
      <c r="K4249" s="1">
        <v>-86.836944000000003</v>
      </c>
      <c r="L4249" s="1"/>
      <c r="M4249" s="1" t="s">
        <v>1538</v>
      </c>
      <c r="N4249" s="1" t="s">
        <v>20002</v>
      </c>
      <c r="O4249" s="1">
        <v>2022</v>
      </c>
      <c r="P4249" s="1">
        <v>37091</v>
      </c>
      <c r="Q4249" s="1" t="s">
        <v>20179</v>
      </c>
      <c r="R4249" s="1"/>
      <c r="S4249" s="1" t="s">
        <v>24358</v>
      </c>
      <c r="T4249" s="1" t="s">
        <v>6826</v>
      </c>
      <c r="U4249" s="1"/>
      <c r="V4249" s="1" t="s">
        <v>6878</v>
      </c>
      <c r="W4249" s="1" t="s">
        <v>6826</v>
      </c>
    </row>
    <row r="4250" spans="1:23" x14ac:dyDescent="0.25">
      <c r="A4250" s="1">
        <v>1004453</v>
      </c>
      <c r="B4250" s="5" t="str">
        <f>VLOOKUP(H4250,'FIPS Basin X-walk'!$A$2:$F$3224,6,FALSE)</f>
        <v>South Oklahoma Folded Belt</v>
      </c>
      <c r="C4250" s="1" t="s">
        <v>18502</v>
      </c>
      <c r="D4250" s="1"/>
      <c r="E4250" s="1"/>
      <c r="F4250" s="1" t="s">
        <v>18503</v>
      </c>
      <c r="G4250" s="1" t="s">
        <v>7097</v>
      </c>
      <c r="H4250" s="1">
        <v>40095</v>
      </c>
      <c r="I4250" s="1">
        <v>1004453</v>
      </c>
      <c r="J4250" s="1">
        <v>34.070909999999998</v>
      </c>
      <c r="K4250" s="1">
        <v>-96.755030000000005</v>
      </c>
      <c r="L4250" s="1"/>
      <c r="M4250" s="1" t="s">
        <v>1495</v>
      </c>
      <c r="N4250" s="1" t="s">
        <v>9115</v>
      </c>
      <c r="O4250" s="1">
        <v>2022</v>
      </c>
      <c r="P4250" s="1">
        <v>73446</v>
      </c>
      <c r="Q4250" s="1" t="s">
        <v>18504</v>
      </c>
      <c r="R4250" s="1" t="s">
        <v>24729</v>
      </c>
      <c r="S4250" s="1" t="s">
        <v>24372</v>
      </c>
      <c r="T4250" s="1" t="s">
        <v>6826</v>
      </c>
      <c r="U4250" s="1"/>
      <c r="V4250" s="1" t="s">
        <v>18505</v>
      </c>
      <c r="W4250" s="1" t="s">
        <v>6826</v>
      </c>
    </row>
    <row r="4251" spans="1:23" x14ac:dyDescent="0.25">
      <c r="A4251" s="1">
        <v>1005489</v>
      </c>
      <c r="B4251" s="5" t="str">
        <f>VLOOKUP(H4251,'FIPS Basin X-walk'!$A$2:$F$3224,6,FALSE)</f>
        <v>South Oklahoma Folded Belt</v>
      </c>
      <c r="C4251" s="1" t="s">
        <v>18506</v>
      </c>
      <c r="D4251" s="1"/>
      <c r="E4251" s="1"/>
      <c r="F4251" s="1" t="s">
        <v>18503</v>
      </c>
      <c r="G4251" s="1" t="s">
        <v>7097</v>
      </c>
      <c r="H4251" s="1">
        <v>40095</v>
      </c>
      <c r="I4251" s="1">
        <v>1005489</v>
      </c>
      <c r="J4251" s="1">
        <v>34.084167000000001</v>
      </c>
      <c r="K4251" s="1">
        <v>-96.59</v>
      </c>
      <c r="L4251" s="1"/>
      <c r="M4251" s="1" t="s">
        <v>1495</v>
      </c>
      <c r="N4251" s="1" t="s">
        <v>9115</v>
      </c>
      <c r="O4251" s="1">
        <v>2022</v>
      </c>
      <c r="P4251" s="1">
        <v>73446</v>
      </c>
      <c r="Q4251" s="1" t="s">
        <v>240</v>
      </c>
      <c r="R4251" s="1"/>
      <c r="S4251" s="1" t="s">
        <v>24399</v>
      </c>
      <c r="T4251" s="1" t="s">
        <v>6826</v>
      </c>
      <c r="U4251" s="1"/>
      <c r="V4251" s="1" t="s">
        <v>25537</v>
      </c>
      <c r="W4251" s="1" t="s">
        <v>6826</v>
      </c>
    </row>
    <row r="4252" spans="1:23" x14ac:dyDescent="0.25">
      <c r="A4252" s="1">
        <v>1006121</v>
      </c>
      <c r="B4252" s="5" t="str">
        <f>VLOOKUP(H4252,'FIPS Basin X-walk'!$A$2:$F$3224,6,FALSE)</f>
        <v>Iowa Shelf</v>
      </c>
      <c r="C4252" s="1" t="s">
        <v>12192</v>
      </c>
      <c r="D4252" s="1"/>
      <c r="E4252" s="1"/>
      <c r="F4252" s="1" t="s">
        <v>12190</v>
      </c>
      <c r="G4252" s="1" t="s">
        <v>7097</v>
      </c>
      <c r="H4252" s="1">
        <v>19127</v>
      </c>
      <c r="I4252" s="1">
        <v>1006121</v>
      </c>
      <c r="J4252" s="1">
        <v>42.054417000000001</v>
      </c>
      <c r="K4252" s="1">
        <v>-92.897943999999995</v>
      </c>
      <c r="L4252" s="1"/>
      <c r="M4252" s="1" t="s">
        <v>1500</v>
      </c>
      <c r="N4252" s="1" t="s">
        <v>11970</v>
      </c>
      <c r="O4252" s="1">
        <v>2022</v>
      </c>
      <c r="P4252" s="1">
        <v>50158</v>
      </c>
      <c r="Q4252" s="1" t="s">
        <v>12193</v>
      </c>
      <c r="R4252" s="1"/>
      <c r="S4252" s="1" t="s">
        <v>24381</v>
      </c>
      <c r="T4252" s="1" t="s">
        <v>6826</v>
      </c>
      <c r="U4252" s="1"/>
      <c r="V4252" s="1" t="s">
        <v>9402</v>
      </c>
      <c r="W4252" s="1" t="s">
        <v>6826</v>
      </c>
    </row>
    <row r="4253" spans="1:23" x14ac:dyDescent="0.25">
      <c r="A4253" s="1">
        <v>1010983</v>
      </c>
      <c r="B4253" s="5" t="str">
        <f>VLOOKUP(H4253,'FIPS Basin X-walk'!$A$2:$F$3224,6,FALSE)</f>
        <v>Iowa Shelf</v>
      </c>
      <c r="C4253" s="1" t="s">
        <v>12194</v>
      </c>
      <c r="D4253" s="1"/>
      <c r="E4253" s="1"/>
      <c r="F4253" s="1" t="s">
        <v>12195</v>
      </c>
      <c r="G4253" s="1" t="s">
        <v>7097</v>
      </c>
      <c r="H4253" s="1">
        <v>19127</v>
      </c>
      <c r="I4253" s="1">
        <v>1010983</v>
      </c>
      <c r="J4253" s="1">
        <v>42.028739999999999</v>
      </c>
      <c r="K4253" s="1">
        <v>-92.982420000000005</v>
      </c>
      <c r="L4253" s="1"/>
      <c r="M4253" s="1" t="s">
        <v>1500</v>
      </c>
      <c r="N4253" s="1" t="s">
        <v>11970</v>
      </c>
      <c r="O4253" s="1">
        <v>2022</v>
      </c>
      <c r="P4253" s="1">
        <v>50158</v>
      </c>
      <c r="Q4253" s="1" t="s">
        <v>12196</v>
      </c>
      <c r="R4253" s="1"/>
      <c r="S4253" s="1" t="s">
        <v>24358</v>
      </c>
      <c r="T4253" s="1" t="s">
        <v>6826</v>
      </c>
      <c r="U4253" s="1"/>
      <c r="V4253" s="1" t="s">
        <v>12197</v>
      </c>
      <c r="W4253" s="1" t="s">
        <v>6826</v>
      </c>
    </row>
    <row r="4254" spans="1:23" x14ac:dyDescent="0.25">
      <c r="A4254" s="1">
        <v>1010748</v>
      </c>
      <c r="B4254" s="5" t="str">
        <f>VLOOKUP(H4254,'FIPS Basin X-walk'!$A$2:$F$3224,6,FALSE)</f>
        <v>Appalachian Basin (Eastern Overthrust Area)</v>
      </c>
      <c r="C4254" s="1"/>
      <c r="D4254" s="1"/>
      <c r="E4254" s="1"/>
      <c r="F4254" s="1" t="s">
        <v>22864</v>
      </c>
      <c r="G4254" s="1" t="s">
        <v>7097</v>
      </c>
      <c r="H4254" s="1">
        <v>54051</v>
      </c>
      <c r="I4254" s="1">
        <v>1010748</v>
      </c>
      <c r="J4254" s="1">
        <v>39.910834000000001</v>
      </c>
      <c r="K4254" s="1">
        <v>-80.798034000000001</v>
      </c>
      <c r="L4254" s="1"/>
      <c r="M4254" s="1" t="s">
        <v>1521</v>
      </c>
      <c r="N4254" s="1" t="s">
        <v>22744</v>
      </c>
      <c r="O4254" s="1">
        <v>2022</v>
      </c>
      <c r="P4254" s="1">
        <v>26041</v>
      </c>
      <c r="Q4254" s="1" t="s">
        <v>1221</v>
      </c>
      <c r="R4254" s="1"/>
      <c r="S4254" s="1" t="s">
        <v>24399</v>
      </c>
      <c r="T4254" s="1" t="s">
        <v>6826</v>
      </c>
      <c r="U4254" s="1"/>
      <c r="V4254" s="1" t="s">
        <v>17792</v>
      </c>
      <c r="W4254" s="1" t="s">
        <v>6826</v>
      </c>
    </row>
    <row r="4255" spans="1:23" x14ac:dyDescent="0.25">
      <c r="A4255" s="1">
        <v>1011160</v>
      </c>
      <c r="B4255" s="5" t="str">
        <f>VLOOKUP(H4255,'FIPS Basin X-walk'!$A$2:$F$3224,6,FALSE)</f>
        <v>Appalachian Basin (Eastern Overthrust Area)</v>
      </c>
      <c r="C4255" s="1" t="s">
        <v>22863</v>
      </c>
      <c r="D4255" s="1"/>
      <c r="E4255" s="1"/>
      <c r="F4255" s="1" t="s">
        <v>22864</v>
      </c>
      <c r="G4255" s="1" t="s">
        <v>7097</v>
      </c>
      <c r="H4255" s="1">
        <v>54051</v>
      </c>
      <c r="I4255" s="1">
        <v>1011160</v>
      </c>
      <c r="J4255" s="1">
        <v>39.868630000000003</v>
      </c>
      <c r="K4255" s="1">
        <v>-80.693309999999997</v>
      </c>
      <c r="L4255" s="1"/>
      <c r="M4255" s="1" t="s">
        <v>1521</v>
      </c>
      <c r="N4255" s="1" t="s">
        <v>22744</v>
      </c>
      <c r="O4255" s="1">
        <v>2022</v>
      </c>
      <c r="P4255" s="1">
        <v>26041</v>
      </c>
      <c r="Q4255" s="1" t="s">
        <v>1227</v>
      </c>
      <c r="R4255" s="1" t="s">
        <v>24836</v>
      </c>
      <c r="S4255" s="1" t="s">
        <v>24399</v>
      </c>
      <c r="T4255" s="1" t="s">
        <v>6826</v>
      </c>
      <c r="U4255" s="1"/>
      <c r="V4255" s="1" t="s">
        <v>17792</v>
      </c>
      <c r="W4255" s="1" t="s">
        <v>6826</v>
      </c>
    </row>
    <row r="4256" spans="1:23" x14ac:dyDescent="0.25">
      <c r="A4256" s="1">
        <v>1005015</v>
      </c>
      <c r="B4256" s="5" t="str">
        <f>VLOOKUP(H4256,'FIPS Basin X-walk'!$A$2:$F$3224,6,FALSE)</f>
        <v>Sioux Uplift</v>
      </c>
      <c r="C4256" s="1" t="s">
        <v>14982</v>
      </c>
      <c r="D4256" s="1"/>
      <c r="E4256" s="1"/>
      <c r="F4256" s="1" t="s">
        <v>14983</v>
      </c>
      <c r="G4256" s="1" t="s">
        <v>7097</v>
      </c>
      <c r="H4256" s="1">
        <v>27089</v>
      </c>
      <c r="I4256" s="1">
        <v>1005015</v>
      </c>
      <c r="J4256" s="1">
        <v>48.255035999999997</v>
      </c>
      <c r="K4256" s="1">
        <v>-96.239116999999993</v>
      </c>
      <c r="L4256" s="1"/>
      <c r="M4256" s="1" t="s">
        <v>1559</v>
      </c>
      <c r="N4256" s="1" t="s">
        <v>14790</v>
      </c>
      <c r="O4256" s="1">
        <v>2022</v>
      </c>
      <c r="P4256" s="1">
        <v>56738</v>
      </c>
      <c r="Q4256" s="1" t="s">
        <v>668</v>
      </c>
      <c r="R4256" s="1"/>
      <c r="S4256" s="1" t="s">
        <v>24435</v>
      </c>
      <c r="T4256" s="1" t="s">
        <v>6826</v>
      </c>
      <c r="U4256" s="1"/>
      <c r="V4256" s="1" t="s">
        <v>12735</v>
      </c>
      <c r="W4256" s="1" t="s">
        <v>6826</v>
      </c>
    </row>
    <row r="4257" spans="1:23" x14ac:dyDescent="0.25">
      <c r="A4257" s="1">
        <v>1005772</v>
      </c>
      <c r="B4257" s="5" t="str">
        <f>VLOOKUP(H4257,'FIPS Basin X-walk'!$A$2:$F$3224,6,FALSE)</f>
        <v>Appalachian Basin (Eastern Overthrust Area)</v>
      </c>
      <c r="C4257" s="1" t="s">
        <v>22866</v>
      </c>
      <c r="D4257" s="1"/>
      <c r="E4257" s="1"/>
      <c r="F4257" s="1" t="s">
        <v>22867</v>
      </c>
      <c r="G4257" s="1" t="s">
        <v>7097</v>
      </c>
      <c r="H4257" s="1">
        <v>54051</v>
      </c>
      <c r="I4257" s="1">
        <v>1005772</v>
      </c>
      <c r="J4257" s="1">
        <v>39.815342999999999</v>
      </c>
      <c r="K4257" s="1">
        <v>-80.811160000000001</v>
      </c>
      <c r="L4257" s="1"/>
      <c r="M4257" s="1" t="s">
        <v>1521</v>
      </c>
      <c r="N4257" s="1" t="s">
        <v>22744</v>
      </c>
      <c r="O4257" s="1">
        <v>2022</v>
      </c>
      <c r="P4257" s="1">
        <v>26055</v>
      </c>
      <c r="Q4257" s="1" t="s">
        <v>22868</v>
      </c>
      <c r="R4257" s="1"/>
      <c r="S4257" s="1" t="s">
        <v>24357</v>
      </c>
      <c r="T4257" s="1" t="s">
        <v>6826</v>
      </c>
      <c r="U4257" s="1"/>
      <c r="V4257" s="1" t="s">
        <v>7844</v>
      </c>
      <c r="W4257" s="1" t="s">
        <v>6826</v>
      </c>
    </row>
    <row r="4258" spans="1:23" x14ac:dyDescent="0.25">
      <c r="A4258" s="1">
        <v>1011497</v>
      </c>
      <c r="B4258" s="5" t="str">
        <f>VLOOKUP(H4258,'FIPS Basin X-walk'!$A$2:$F$3224,6,FALSE)</f>
        <v>Appalachian Basin (Eastern Overthrust Area)</v>
      </c>
      <c r="C4258" s="1" t="s">
        <v>22879</v>
      </c>
      <c r="D4258" s="1"/>
      <c r="E4258" s="1"/>
      <c r="F4258" s="1" t="s">
        <v>22871</v>
      </c>
      <c r="G4258" s="1" t="s">
        <v>7097</v>
      </c>
      <c r="H4258" s="1">
        <v>54051</v>
      </c>
      <c r="I4258" s="1">
        <v>1011497</v>
      </c>
      <c r="J4258" s="1">
        <v>39.759694000000003</v>
      </c>
      <c r="K4258" s="1">
        <v>-80.861722</v>
      </c>
      <c r="L4258" s="1"/>
      <c r="M4258" s="1" t="s">
        <v>1521</v>
      </c>
      <c r="N4258" s="1" t="s">
        <v>22744</v>
      </c>
      <c r="O4258" s="1">
        <v>2022</v>
      </c>
      <c r="P4258" s="1">
        <v>26055</v>
      </c>
      <c r="Q4258" s="1" t="s">
        <v>540</v>
      </c>
      <c r="R4258" s="1"/>
      <c r="S4258" s="1" t="s">
        <v>24399</v>
      </c>
      <c r="T4258" s="1" t="s">
        <v>6826</v>
      </c>
      <c r="U4258" s="1"/>
      <c r="V4258" s="1" t="s">
        <v>18073</v>
      </c>
      <c r="W4258" s="1" t="s">
        <v>6826</v>
      </c>
    </row>
    <row r="4259" spans="1:23" x14ac:dyDescent="0.25">
      <c r="A4259" s="1">
        <v>1001013</v>
      </c>
      <c r="B4259" s="5" t="str">
        <f>VLOOKUP(H4259,'FIPS Basin X-walk'!$A$2:$F$3224,6,FALSE)</f>
        <v>Florida Platform</v>
      </c>
      <c r="C4259" s="1" t="s">
        <v>9870</v>
      </c>
      <c r="D4259" s="1"/>
      <c r="E4259" s="1"/>
      <c r="F4259" s="1" t="s">
        <v>9871</v>
      </c>
      <c r="G4259" s="1" t="s">
        <v>1953</v>
      </c>
      <c r="H4259" s="1">
        <v>12085</v>
      </c>
      <c r="I4259" s="1">
        <v>1001013</v>
      </c>
      <c r="J4259" s="1">
        <v>27.053599999999999</v>
      </c>
      <c r="K4259" s="1">
        <v>-80.562799999999996</v>
      </c>
      <c r="L4259" s="1"/>
      <c r="M4259" s="1" t="s">
        <v>1506</v>
      </c>
      <c r="N4259" s="1" t="s">
        <v>9619</v>
      </c>
      <c r="O4259" s="1">
        <v>2022</v>
      </c>
      <c r="P4259" s="1">
        <v>34956</v>
      </c>
      <c r="Q4259" s="1" t="s">
        <v>1953</v>
      </c>
      <c r="R4259" s="1"/>
      <c r="S4259" s="1" t="s">
        <v>24355</v>
      </c>
      <c r="T4259" s="1" t="s">
        <v>6826</v>
      </c>
      <c r="U4259" s="1"/>
      <c r="V4259" s="1" t="s">
        <v>9640</v>
      </c>
      <c r="W4259" s="1" t="s">
        <v>6828</v>
      </c>
    </row>
    <row r="4260" spans="1:23" x14ac:dyDescent="0.25">
      <c r="A4260" s="1">
        <v>1000229</v>
      </c>
      <c r="B4260" s="5" t="str">
        <f>VLOOKUP(H4260,'FIPS Basin X-walk'!$A$2:$F$3224,6,FALSE)</f>
        <v>Atlantic Coast Basin</v>
      </c>
      <c r="C4260" s="1" t="s">
        <v>17393</v>
      </c>
      <c r="D4260" s="1"/>
      <c r="E4260" s="1" t="s">
        <v>6828</v>
      </c>
      <c r="F4260" s="1" t="s">
        <v>17394</v>
      </c>
      <c r="G4260" s="1" t="s">
        <v>1953</v>
      </c>
      <c r="H4260" s="1">
        <v>37117</v>
      </c>
      <c r="I4260" s="1">
        <v>1000229</v>
      </c>
      <c r="J4260" s="1">
        <v>35.8628</v>
      </c>
      <c r="K4260" s="1">
        <v>-76.783100000000005</v>
      </c>
      <c r="L4260" s="1"/>
      <c r="M4260" s="1" t="s">
        <v>1530</v>
      </c>
      <c r="N4260" s="1" t="s">
        <v>17213</v>
      </c>
      <c r="O4260" s="1">
        <v>2022</v>
      </c>
      <c r="P4260" s="1">
        <v>27962</v>
      </c>
      <c r="Q4260" s="1" t="s">
        <v>17395</v>
      </c>
      <c r="R4260" s="1"/>
      <c r="S4260" s="1" t="s">
        <v>24436</v>
      </c>
      <c r="T4260" s="1" t="s">
        <v>6826</v>
      </c>
      <c r="U4260" s="1"/>
      <c r="V4260" s="1" t="s">
        <v>7897</v>
      </c>
      <c r="W4260" s="1" t="s">
        <v>6826</v>
      </c>
    </row>
    <row r="4261" spans="1:23" x14ac:dyDescent="0.25">
      <c r="A4261" s="1">
        <v>1012465</v>
      </c>
      <c r="B4261" s="5" t="str">
        <f>VLOOKUP(H4261,'FIPS Basin X-walk'!$A$2:$F$3224,6,FALSE)</f>
        <v>Permian Basin</v>
      </c>
      <c r="C4261" s="1" t="s">
        <v>23882</v>
      </c>
      <c r="D4261" s="1"/>
      <c r="E4261" s="1"/>
      <c r="F4261" s="1" t="s">
        <v>1841</v>
      </c>
      <c r="G4261" s="1" t="s">
        <v>1953</v>
      </c>
      <c r="H4261" s="1">
        <v>48317</v>
      </c>
      <c r="I4261" s="1">
        <v>1012465</v>
      </c>
      <c r="J4261" s="1">
        <v>32.1309623</v>
      </c>
      <c r="K4261" s="1">
        <v>-101.8015688</v>
      </c>
      <c r="L4261" s="1"/>
      <c r="M4261" s="1" t="s">
        <v>1485</v>
      </c>
      <c r="N4261" s="1" t="s">
        <v>9148</v>
      </c>
      <c r="O4261" s="1">
        <v>2022</v>
      </c>
      <c r="P4261" s="1">
        <v>79782</v>
      </c>
      <c r="Q4261" s="1" t="s">
        <v>26492</v>
      </c>
      <c r="R4261" s="1"/>
      <c r="S4261" s="1">
        <v>211130</v>
      </c>
      <c r="T4261" s="1" t="s">
        <v>6826</v>
      </c>
      <c r="U4261" s="1"/>
      <c r="V4261" s="1" t="s">
        <v>21839</v>
      </c>
      <c r="W4261" s="1" t="s">
        <v>6826</v>
      </c>
    </row>
    <row r="4262" spans="1:23" x14ac:dyDescent="0.25">
      <c r="A4262" s="1">
        <v>1013788</v>
      </c>
      <c r="B4262" s="5" t="str">
        <f>VLOOKUP(H4262,'FIPS Basin X-walk'!$A$2:$F$3224,6,FALSE)</f>
        <v>Permian Basin</v>
      </c>
      <c r="C4262" s="1" t="s">
        <v>23742</v>
      </c>
      <c r="D4262" s="1"/>
      <c r="E4262" s="1"/>
      <c r="F4262" s="1" t="s">
        <v>1841</v>
      </c>
      <c r="G4262" s="1" t="s">
        <v>1953</v>
      </c>
      <c r="H4262" s="1">
        <v>48317</v>
      </c>
      <c r="I4262" s="1">
        <v>1013788</v>
      </c>
      <c r="J4262" s="1">
        <v>32.222589498015402</v>
      </c>
      <c r="K4262" s="1">
        <v>-101.903378840676</v>
      </c>
      <c r="L4262" s="1"/>
      <c r="M4262" s="1" t="s">
        <v>1485</v>
      </c>
      <c r="N4262" s="1" t="s">
        <v>9148</v>
      </c>
      <c r="O4262" s="1">
        <v>2022</v>
      </c>
      <c r="P4262" s="1">
        <v>79782</v>
      </c>
      <c r="Q4262" s="1" t="s">
        <v>234</v>
      </c>
      <c r="R4262" s="1"/>
      <c r="S4262" s="1">
        <v>211130</v>
      </c>
      <c r="T4262" s="1" t="s">
        <v>6826</v>
      </c>
      <c r="U4262" s="1"/>
      <c r="V4262" s="1" t="s">
        <v>21460</v>
      </c>
      <c r="W4262" s="1" t="s">
        <v>6826</v>
      </c>
    </row>
    <row r="4263" spans="1:23" x14ac:dyDescent="0.25">
      <c r="A4263" s="1">
        <v>1000203</v>
      </c>
      <c r="B4263" s="5" t="str">
        <f>VLOOKUP(H4263,'FIPS Basin X-walk'!$A$2:$F$3224,6,FALSE)</f>
        <v>Iowa Shelf</v>
      </c>
      <c r="C4263" s="1" t="s">
        <v>14994</v>
      </c>
      <c r="D4263" s="1"/>
      <c r="E4263" s="1"/>
      <c r="F4263" s="1" t="s">
        <v>14988</v>
      </c>
      <c r="G4263" s="1" t="s">
        <v>1953</v>
      </c>
      <c r="H4263" s="1">
        <v>27091</v>
      </c>
      <c r="I4263" s="1">
        <v>1000203</v>
      </c>
      <c r="J4263" s="1">
        <v>43.798400000000001</v>
      </c>
      <c r="K4263" s="1">
        <v>-94.841499999999996</v>
      </c>
      <c r="L4263" s="1"/>
      <c r="M4263" s="1" t="s">
        <v>1559</v>
      </c>
      <c r="N4263" s="1" t="s">
        <v>14790</v>
      </c>
      <c r="O4263" s="1">
        <v>2022</v>
      </c>
      <c r="P4263" s="1">
        <v>56176</v>
      </c>
      <c r="Q4263" s="1" t="s">
        <v>14995</v>
      </c>
      <c r="R4263" s="1"/>
      <c r="S4263" s="1" t="s">
        <v>24355</v>
      </c>
      <c r="T4263" s="1" t="s">
        <v>6826</v>
      </c>
      <c r="U4263" s="1"/>
      <c r="V4263" s="1" t="s">
        <v>14938</v>
      </c>
      <c r="W4263" s="1" t="s">
        <v>6828</v>
      </c>
    </row>
    <row r="4264" spans="1:23" x14ac:dyDescent="0.25">
      <c r="A4264" s="1">
        <v>1006000</v>
      </c>
      <c r="B4264" s="5" t="str">
        <f>VLOOKUP(H4264,'FIPS Basin X-walk'!$A$2:$F$3224,6,FALSE)</f>
        <v>Illinois Basin</v>
      </c>
      <c r="C4264" s="1" t="s">
        <v>11755</v>
      </c>
      <c r="D4264" s="1"/>
      <c r="E4264" s="1"/>
      <c r="F4264" s="1" t="s">
        <v>11756</v>
      </c>
      <c r="G4264" s="1" t="s">
        <v>11757</v>
      </c>
      <c r="H4264" s="1">
        <v>18101</v>
      </c>
      <c r="I4264" s="1">
        <v>1006000</v>
      </c>
      <c r="J4264" s="1">
        <v>38.841611</v>
      </c>
      <c r="K4264" s="1">
        <v>-86.848305999999994</v>
      </c>
      <c r="L4264" s="1"/>
      <c r="M4264" s="1" t="s">
        <v>1499</v>
      </c>
      <c r="N4264" s="1" t="s">
        <v>11457</v>
      </c>
      <c r="O4264" s="1">
        <v>2022</v>
      </c>
      <c r="P4264" s="1">
        <v>47522</v>
      </c>
      <c r="Q4264" s="1" t="s">
        <v>11758</v>
      </c>
      <c r="R4264" s="1"/>
      <c r="S4264" s="1" t="s">
        <v>24464</v>
      </c>
      <c r="T4264" s="1" t="s">
        <v>6826</v>
      </c>
      <c r="U4264" s="1"/>
      <c r="V4264" s="1" t="s">
        <v>24409</v>
      </c>
      <c r="W4264" s="1" t="s">
        <v>6826</v>
      </c>
    </row>
    <row r="4265" spans="1:23" x14ac:dyDescent="0.25">
      <c r="A4265" s="1">
        <v>1004657</v>
      </c>
      <c r="B4265" s="5" t="str">
        <f>VLOOKUP(H4265,'FIPS Basin X-walk'!$A$2:$F$3224,6,FALSE)</f>
        <v>Iowa Shelf</v>
      </c>
      <c r="C4265" s="1" t="s">
        <v>14992</v>
      </c>
      <c r="D4265" s="1"/>
      <c r="E4265" s="1"/>
      <c r="F4265" s="1" t="s">
        <v>14985</v>
      </c>
      <c r="G4265" s="1" t="s">
        <v>11757</v>
      </c>
      <c r="H4265" s="1">
        <v>27091</v>
      </c>
      <c r="I4265" s="1">
        <v>1004657</v>
      </c>
      <c r="J4265" s="1">
        <v>43.673720000000003</v>
      </c>
      <c r="K4265" s="1">
        <v>-94.506429999999995</v>
      </c>
      <c r="L4265" s="1"/>
      <c r="M4265" s="1" t="s">
        <v>1559</v>
      </c>
      <c r="N4265" s="1" t="s">
        <v>14790</v>
      </c>
      <c r="O4265" s="1">
        <v>2022</v>
      </c>
      <c r="P4265" s="1">
        <v>56031</v>
      </c>
      <c r="Q4265" s="1" t="s">
        <v>14993</v>
      </c>
      <c r="R4265" s="1"/>
      <c r="S4265" s="1" t="s">
        <v>24377</v>
      </c>
      <c r="T4265" s="1" t="s">
        <v>6826</v>
      </c>
      <c r="U4265" s="1"/>
      <c r="V4265" s="1" t="s">
        <v>11228</v>
      </c>
      <c r="W4265" s="1" t="s">
        <v>6826</v>
      </c>
    </row>
    <row r="4266" spans="1:23" x14ac:dyDescent="0.25">
      <c r="A4266" s="1">
        <v>1005526</v>
      </c>
      <c r="B4266" s="5" t="str">
        <f>VLOOKUP(H4266,'FIPS Basin X-walk'!$A$2:$F$3224,6,FALSE)</f>
        <v>Iowa Shelf</v>
      </c>
      <c r="C4266" s="1" t="s">
        <v>14984</v>
      </c>
      <c r="D4266" s="1"/>
      <c r="E4266" s="1"/>
      <c r="F4266" s="1" t="s">
        <v>14985</v>
      </c>
      <c r="G4266" s="1" t="s">
        <v>11757</v>
      </c>
      <c r="H4266" s="1">
        <v>27091</v>
      </c>
      <c r="I4266" s="1">
        <v>1005526</v>
      </c>
      <c r="J4266" s="1">
        <v>43.664020999999998</v>
      </c>
      <c r="K4266" s="1">
        <v>-94.492559</v>
      </c>
      <c r="L4266" s="1"/>
      <c r="M4266" s="1" t="s">
        <v>1559</v>
      </c>
      <c r="N4266" s="1" t="s">
        <v>14790</v>
      </c>
      <c r="O4266" s="1">
        <v>2022</v>
      </c>
      <c r="P4266" s="1">
        <v>56031</v>
      </c>
      <c r="Q4266" s="1" t="s">
        <v>14986</v>
      </c>
      <c r="R4266" s="1"/>
      <c r="S4266" s="1" t="s">
        <v>24378</v>
      </c>
      <c r="T4266" s="1" t="s">
        <v>6826</v>
      </c>
      <c r="U4266" s="1"/>
      <c r="V4266" s="1" t="s">
        <v>11190</v>
      </c>
      <c r="W4266" s="1" t="s">
        <v>6826</v>
      </c>
    </row>
    <row r="4267" spans="1:23" x14ac:dyDescent="0.25">
      <c r="A4267" s="1">
        <v>1002741</v>
      </c>
      <c r="B4267" s="5" t="str">
        <f>VLOOKUP(H4267,'FIPS Basin X-walk'!$A$2:$F$3224,6,FALSE)</f>
        <v>Illinois Basin</v>
      </c>
      <c r="C4267" s="1" t="s">
        <v>11762</v>
      </c>
      <c r="D4267" s="1"/>
      <c r="E4267" s="1"/>
      <c r="F4267" s="1" t="s">
        <v>11760</v>
      </c>
      <c r="G4267" s="1" t="s">
        <v>11757</v>
      </c>
      <c r="H4267" s="1">
        <v>18101</v>
      </c>
      <c r="I4267" s="1">
        <v>1002741</v>
      </c>
      <c r="J4267" s="1">
        <v>38.674028</v>
      </c>
      <c r="K4267" s="1">
        <v>-86.756556000000003</v>
      </c>
      <c r="L4267" s="1"/>
      <c r="M4267" s="1" t="s">
        <v>1499</v>
      </c>
      <c r="N4267" s="1" t="s">
        <v>11457</v>
      </c>
      <c r="O4267" s="1">
        <v>2022</v>
      </c>
      <c r="P4267" s="1">
        <v>47581</v>
      </c>
      <c r="Q4267" s="1" t="s">
        <v>11763</v>
      </c>
      <c r="R4267" s="1"/>
      <c r="S4267" s="1" t="s">
        <v>24357</v>
      </c>
      <c r="T4267" s="1" t="s">
        <v>6826</v>
      </c>
      <c r="U4267" s="1"/>
      <c r="V4267" s="1" t="s">
        <v>24509</v>
      </c>
      <c r="W4267" s="1" t="s">
        <v>6826</v>
      </c>
    </row>
    <row r="4268" spans="1:23" x14ac:dyDescent="0.25">
      <c r="A4268" s="1">
        <v>1006058</v>
      </c>
      <c r="B4268" s="5" t="str">
        <f>VLOOKUP(H4268,'FIPS Basin X-walk'!$A$2:$F$3224,6,FALSE)</f>
        <v>Illinois Basin</v>
      </c>
      <c r="C4268" s="1" t="s">
        <v>11759</v>
      </c>
      <c r="D4268" s="1"/>
      <c r="E4268" s="1"/>
      <c r="F4268" s="1" t="s">
        <v>11760</v>
      </c>
      <c r="G4268" s="1" t="s">
        <v>11757</v>
      </c>
      <c r="H4268" s="1">
        <v>18101</v>
      </c>
      <c r="I4268" s="1">
        <v>1006058</v>
      </c>
      <c r="J4268" s="1">
        <v>38.650801000000001</v>
      </c>
      <c r="K4268" s="1">
        <v>-86.781852000000001</v>
      </c>
      <c r="L4268" s="1"/>
      <c r="M4268" s="1" t="s">
        <v>1499</v>
      </c>
      <c r="N4268" s="1" t="s">
        <v>11457</v>
      </c>
      <c r="O4268" s="1">
        <v>2022</v>
      </c>
      <c r="P4268" s="1">
        <v>47581</v>
      </c>
      <c r="Q4268" s="1" t="s">
        <v>11761</v>
      </c>
      <c r="R4268" s="1"/>
      <c r="S4268" s="1"/>
      <c r="T4268" s="1" t="s">
        <v>6826</v>
      </c>
      <c r="U4268" s="1"/>
      <c r="V4268" s="1" t="s">
        <v>6978</v>
      </c>
      <c r="W4268" s="1" t="s">
        <v>6826</v>
      </c>
    </row>
    <row r="4269" spans="1:23" x14ac:dyDescent="0.25">
      <c r="A4269" s="1">
        <v>1012809</v>
      </c>
      <c r="B4269" s="5" t="str">
        <f>VLOOKUP(H4269,'FIPS Basin X-walk'!$A$2:$F$3224,6,FALSE)</f>
        <v>Permian Basin</v>
      </c>
      <c r="C4269" s="1"/>
      <c r="D4269" s="1"/>
      <c r="E4269" s="1"/>
      <c r="F4269" s="1" t="s">
        <v>1841</v>
      </c>
      <c r="G4269" s="1" t="s">
        <v>11757</v>
      </c>
      <c r="H4269" s="1">
        <v>48317</v>
      </c>
      <c r="I4269" s="1">
        <v>1012809</v>
      </c>
      <c r="J4269" s="1">
        <v>32.242199999999997</v>
      </c>
      <c r="K4269" s="1">
        <v>-101.9044</v>
      </c>
      <c r="L4269" s="1"/>
      <c r="M4269" s="1" t="s">
        <v>1485</v>
      </c>
      <c r="N4269" s="1" t="s">
        <v>9148</v>
      </c>
      <c r="O4269" s="1">
        <v>2022</v>
      </c>
      <c r="P4269" s="1">
        <v>79782</v>
      </c>
      <c r="Q4269" s="1" t="s">
        <v>599</v>
      </c>
      <c r="R4269" s="1"/>
      <c r="S4269" s="1" t="s">
        <v>24399</v>
      </c>
      <c r="T4269" s="1" t="s">
        <v>6826</v>
      </c>
      <c r="U4269" s="1"/>
      <c r="V4269" s="1" t="s">
        <v>13029</v>
      </c>
      <c r="W4269" s="1" t="s">
        <v>6826</v>
      </c>
    </row>
    <row r="4270" spans="1:23" x14ac:dyDescent="0.25">
      <c r="A4270" s="1">
        <v>1013210</v>
      </c>
      <c r="B4270" s="5" t="str">
        <f>VLOOKUP(H4270,'FIPS Basin X-walk'!$A$2:$F$3224,6,FALSE)</f>
        <v>Permian Basin</v>
      </c>
      <c r="C4270" s="1"/>
      <c r="D4270" s="1"/>
      <c r="E4270" s="1"/>
      <c r="F4270" s="1" t="s">
        <v>1841</v>
      </c>
      <c r="G4270" s="1" t="s">
        <v>11757</v>
      </c>
      <c r="H4270" s="1">
        <v>48317</v>
      </c>
      <c r="I4270" s="1">
        <v>1013210</v>
      </c>
      <c r="J4270" s="1">
        <v>32.166400000000003</v>
      </c>
      <c r="K4270" s="1">
        <v>-101.8815</v>
      </c>
      <c r="L4270" s="1"/>
      <c r="M4270" s="1" t="s">
        <v>1485</v>
      </c>
      <c r="N4270" s="1" t="s">
        <v>9148</v>
      </c>
      <c r="O4270" s="1">
        <v>2022</v>
      </c>
      <c r="P4270" s="1">
        <v>79749</v>
      </c>
      <c r="Q4270" s="1" t="s">
        <v>21456</v>
      </c>
      <c r="R4270" s="1"/>
      <c r="S4270" s="1" t="s">
        <v>24360</v>
      </c>
      <c r="T4270" s="1" t="s">
        <v>6826</v>
      </c>
      <c r="U4270" s="1"/>
      <c r="V4270" s="1" t="s">
        <v>20398</v>
      </c>
      <c r="W4270" s="1" t="s">
        <v>6826</v>
      </c>
    </row>
    <row r="4271" spans="1:23" x14ac:dyDescent="0.25">
      <c r="A4271" s="1">
        <v>1013789</v>
      </c>
      <c r="B4271" s="5" t="str">
        <f>VLOOKUP(H4271,'FIPS Basin X-walk'!$A$2:$F$3224,6,FALSE)</f>
        <v>Permian Basin</v>
      </c>
      <c r="C4271" s="1" t="s">
        <v>21459</v>
      </c>
      <c r="D4271" s="1"/>
      <c r="E4271" s="1"/>
      <c r="F4271" s="1" t="s">
        <v>1841</v>
      </c>
      <c r="G4271" s="1" t="s">
        <v>11757</v>
      </c>
      <c r="H4271" s="1">
        <v>48317</v>
      </c>
      <c r="I4271" s="1">
        <v>1013789</v>
      </c>
      <c r="J4271" s="1">
        <v>32.154620000000001</v>
      </c>
      <c r="K4271" s="1">
        <v>-101.93184599999999</v>
      </c>
      <c r="L4271" s="1"/>
      <c r="M4271" s="1" t="s">
        <v>1485</v>
      </c>
      <c r="N4271" s="1" t="s">
        <v>9148</v>
      </c>
      <c r="O4271" s="1">
        <v>2022</v>
      </c>
      <c r="P4271" s="1">
        <v>79782</v>
      </c>
      <c r="Q4271" s="1" t="s">
        <v>235</v>
      </c>
      <c r="R4271" s="1"/>
      <c r="S4271" s="1" t="s">
        <v>24399</v>
      </c>
      <c r="T4271" s="1" t="s">
        <v>6826</v>
      </c>
      <c r="U4271" s="1"/>
      <c r="V4271" s="1" t="s">
        <v>21460</v>
      </c>
      <c r="W4271" s="1" t="s">
        <v>6826</v>
      </c>
    </row>
    <row r="4272" spans="1:23" x14ac:dyDescent="0.25">
      <c r="A4272" s="1">
        <v>1011722</v>
      </c>
      <c r="B4272" s="5" t="str">
        <f>VLOOKUP(H4272,'FIPS Basin X-walk'!$A$2:$F$3224,6,FALSE)</f>
        <v>Permian Basin</v>
      </c>
      <c r="C4272" s="1" t="s">
        <v>21457</v>
      </c>
      <c r="D4272" s="1"/>
      <c r="E4272" s="1"/>
      <c r="F4272" s="1" t="s">
        <v>21458</v>
      </c>
      <c r="G4272" s="1" t="s">
        <v>11757</v>
      </c>
      <c r="H4272" s="1">
        <v>48317</v>
      </c>
      <c r="I4272" s="1">
        <v>1011722</v>
      </c>
      <c r="J4272" s="1">
        <v>32.179201999999997</v>
      </c>
      <c r="K4272" s="1">
        <v>-102.193377</v>
      </c>
      <c r="L4272" s="1"/>
      <c r="M4272" s="1" t="s">
        <v>1485</v>
      </c>
      <c r="N4272" s="1" t="s">
        <v>9148</v>
      </c>
      <c r="O4272" s="1">
        <v>2022</v>
      </c>
      <c r="P4272" s="1">
        <v>79783</v>
      </c>
      <c r="Q4272" s="1" t="s">
        <v>742</v>
      </c>
      <c r="R4272" s="1"/>
      <c r="S4272" s="1" t="s">
        <v>24399</v>
      </c>
      <c r="T4272" s="1" t="s">
        <v>6826</v>
      </c>
      <c r="U4272" s="1"/>
      <c r="V4272" s="1" t="s">
        <v>13029</v>
      </c>
      <c r="W4272" s="1" t="s">
        <v>6826</v>
      </c>
    </row>
    <row r="4273" spans="1:23" x14ac:dyDescent="0.25">
      <c r="A4273" s="1">
        <v>1004917</v>
      </c>
      <c r="B4273" s="5" t="str">
        <f>VLOOKUP(H4273,'FIPS Basin X-walk'!$A$2:$F$3224,6,FALSE)</f>
        <v>Iowa Shelf</v>
      </c>
      <c r="C4273" s="1" t="s">
        <v>14987</v>
      </c>
      <c r="D4273" s="1"/>
      <c r="E4273" s="1"/>
      <c r="F4273" s="1" t="s">
        <v>14988</v>
      </c>
      <c r="G4273" s="1" t="s">
        <v>11757</v>
      </c>
      <c r="H4273" s="1">
        <v>27091</v>
      </c>
      <c r="I4273" s="1">
        <v>1004917</v>
      </c>
      <c r="J4273" s="1">
        <v>43.760509999999996</v>
      </c>
      <c r="K4273" s="1">
        <v>-94.754270000000005</v>
      </c>
      <c r="L4273" s="1"/>
      <c r="M4273" s="1" t="s">
        <v>1559</v>
      </c>
      <c r="N4273" s="1" t="s">
        <v>14790</v>
      </c>
      <c r="O4273" s="1">
        <v>2022</v>
      </c>
      <c r="P4273" s="1">
        <v>56176</v>
      </c>
      <c r="Q4273" s="1" t="s">
        <v>160</v>
      </c>
      <c r="R4273" s="1"/>
      <c r="S4273" s="1" t="s">
        <v>24435</v>
      </c>
      <c r="T4273" s="1" t="s">
        <v>6826</v>
      </c>
      <c r="U4273" s="1"/>
      <c r="V4273" s="1" t="s">
        <v>25395</v>
      </c>
      <c r="W4273" s="1" t="s">
        <v>6826</v>
      </c>
    </row>
    <row r="4274" spans="1:23" x14ac:dyDescent="0.25">
      <c r="A4274" s="1">
        <v>1006946</v>
      </c>
      <c r="B4274" s="5" t="str">
        <f>VLOOKUP(H4274,'FIPS Basin X-walk'!$A$2:$F$3224,6,FALSE)</f>
        <v>Iowa Shelf</v>
      </c>
      <c r="C4274" s="1" t="s">
        <v>14989</v>
      </c>
      <c r="D4274" s="1"/>
      <c r="E4274" s="1"/>
      <c r="F4274" s="1" t="s">
        <v>14990</v>
      </c>
      <c r="G4274" s="1" t="s">
        <v>11757</v>
      </c>
      <c r="H4274" s="1">
        <v>27091</v>
      </c>
      <c r="I4274" s="1">
        <v>1006946</v>
      </c>
      <c r="J4274" s="1">
        <v>43.663888999999998</v>
      </c>
      <c r="K4274" s="1">
        <v>-94.582222000000002</v>
      </c>
      <c r="L4274" s="1"/>
      <c r="M4274" s="1" t="s">
        <v>1559</v>
      </c>
      <c r="N4274" s="1" t="s">
        <v>14790</v>
      </c>
      <c r="O4274" s="1">
        <v>2022</v>
      </c>
      <c r="P4274" s="1">
        <v>56181</v>
      </c>
      <c r="Q4274" s="1" t="s">
        <v>14991</v>
      </c>
      <c r="R4274" s="1"/>
      <c r="S4274" s="1" t="s">
        <v>24378</v>
      </c>
      <c r="T4274" s="1" t="s">
        <v>6826</v>
      </c>
      <c r="U4274" s="1"/>
      <c r="V4274" s="1" t="s">
        <v>8406</v>
      </c>
      <c r="W4274" s="1" t="s">
        <v>6826</v>
      </c>
    </row>
    <row r="4275" spans="1:23" x14ac:dyDescent="0.25">
      <c r="A4275" s="1">
        <v>1007825</v>
      </c>
      <c r="B4275" s="5" t="str">
        <f>VLOOKUP(H4275,'FIPS Basin X-walk'!$A$2:$F$3224,6,FALSE)</f>
        <v>Michigan Basin</v>
      </c>
      <c r="C4275" s="1" t="s">
        <v>14480</v>
      </c>
      <c r="D4275" s="1"/>
      <c r="E4275" s="1"/>
      <c r="F4275" s="1" t="s">
        <v>14478</v>
      </c>
      <c r="G4275" s="1" t="s">
        <v>1833</v>
      </c>
      <c r="H4275" s="1">
        <v>26105</v>
      </c>
      <c r="I4275" s="1">
        <v>1007825</v>
      </c>
      <c r="J4275" s="1">
        <v>43.94</v>
      </c>
      <c r="K4275" s="1">
        <v>-86.424700000000001</v>
      </c>
      <c r="L4275" s="1"/>
      <c r="M4275" s="1" t="s">
        <v>1493</v>
      </c>
      <c r="N4275" s="1" t="s">
        <v>14185</v>
      </c>
      <c r="O4275" s="1">
        <v>2022</v>
      </c>
      <c r="P4275" s="1">
        <v>49431</v>
      </c>
      <c r="Q4275" s="1" t="s">
        <v>14481</v>
      </c>
      <c r="R4275" s="1" t="s">
        <v>24395</v>
      </c>
      <c r="S4275" s="1" t="s">
        <v>24355</v>
      </c>
      <c r="T4275" s="1" t="s">
        <v>6828</v>
      </c>
      <c r="U4275" s="1"/>
      <c r="V4275" s="1" t="s">
        <v>14482</v>
      </c>
      <c r="W4275" s="1" t="s">
        <v>6828</v>
      </c>
    </row>
    <row r="4276" spans="1:23" x14ac:dyDescent="0.25">
      <c r="A4276" s="1">
        <v>1007640</v>
      </c>
      <c r="B4276" s="5" t="str">
        <f>VLOOKUP(H4276,'FIPS Basin X-walk'!$A$2:$F$3224,6,FALSE)</f>
        <v>Cincinnati Arch</v>
      </c>
      <c r="C4276" s="1" t="s">
        <v>12928</v>
      </c>
      <c r="D4276" s="1"/>
      <c r="E4276" s="1" t="s">
        <v>6828</v>
      </c>
      <c r="F4276" s="1" t="s">
        <v>12925</v>
      </c>
      <c r="G4276" s="1" t="s">
        <v>1833</v>
      </c>
      <c r="H4276" s="1">
        <v>21161</v>
      </c>
      <c r="I4276" s="1">
        <v>1007640</v>
      </c>
      <c r="J4276" s="1">
        <v>38.700000000000003</v>
      </c>
      <c r="K4276" s="1">
        <v>-83.817499999999995</v>
      </c>
      <c r="L4276" s="1"/>
      <c r="M4276" s="1" t="s">
        <v>1497</v>
      </c>
      <c r="N4276" s="1" t="s">
        <v>12675</v>
      </c>
      <c r="O4276" s="1">
        <v>2022</v>
      </c>
      <c r="P4276" s="1">
        <v>41056</v>
      </c>
      <c r="Q4276" s="1" t="s">
        <v>12929</v>
      </c>
      <c r="R4276" s="1"/>
      <c r="S4276" s="1" t="s">
        <v>24355</v>
      </c>
      <c r="T4276" s="1" t="s">
        <v>7005</v>
      </c>
      <c r="U4276" s="1"/>
      <c r="V4276" s="1" t="s">
        <v>12747</v>
      </c>
      <c r="W4276" s="1" t="s">
        <v>6828</v>
      </c>
    </row>
    <row r="4277" spans="1:23" x14ac:dyDescent="0.25">
      <c r="A4277" s="1">
        <v>1001052</v>
      </c>
      <c r="B4277" s="5" t="str">
        <f>VLOOKUP(H4277,'FIPS Basin X-walk'!$A$2:$F$3224,6,FALSE)</f>
        <v>Appalachian Basin</v>
      </c>
      <c r="C4277" s="1" t="s">
        <v>22886</v>
      </c>
      <c r="D4277" s="1"/>
      <c r="E4277" s="1" t="s">
        <v>6828</v>
      </c>
      <c r="F4277" s="1" t="s">
        <v>9499</v>
      </c>
      <c r="G4277" s="1" t="s">
        <v>1833</v>
      </c>
      <c r="H4277" s="1">
        <v>54053</v>
      </c>
      <c r="I4277" s="1">
        <v>1001052</v>
      </c>
      <c r="J4277" s="1">
        <v>38.979399999999998</v>
      </c>
      <c r="K4277" s="1">
        <v>-81.934399999999997</v>
      </c>
      <c r="L4277" s="1"/>
      <c r="M4277" s="1" t="s">
        <v>1521</v>
      </c>
      <c r="N4277" s="1" t="s">
        <v>22744</v>
      </c>
      <c r="O4277" s="1">
        <v>2022</v>
      </c>
      <c r="P4277" s="1">
        <v>25265</v>
      </c>
      <c r="Q4277" s="1" t="s">
        <v>22887</v>
      </c>
      <c r="R4277" s="1"/>
      <c r="S4277" s="1" t="s">
        <v>24355</v>
      </c>
      <c r="T4277" s="1" t="s">
        <v>6826</v>
      </c>
      <c r="U4277" s="1"/>
      <c r="V4277" s="1" t="s">
        <v>8013</v>
      </c>
      <c r="W4277" s="1" t="s">
        <v>6828</v>
      </c>
    </row>
    <row r="4278" spans="1:23" x14ac:dyDescent="0.25">
      <c r="A4278" s="1">
        <v>1000793</v>
      </c>
      <c r="B4278" s="5" t="str">
        <f>VLOOKUP(H4278,'FIPS Basin X-walk'!$A$2:$F$3224,6,FALSE)</f>
        <v>Appalachian Basin</v>
      </c>
      <c r="C4278" s="1" t="s">
        <v>22880</v>
      </c>
      <c r="D4278" s="1"/>
      <c r="E4278" s="1"/>
      <c r="F4278" s="1" t="s">
        <v>22881</v>
      </c>
      <c r="G4278" s="1" t="s">
        <v>12926</v>
      </c>
      <c r="H4278" s="1">
        <v>54053</v>
      </c>
      <c r="I4278" s="1">
        <v>1000793</v>
      </c>
      <c r="J4278" s="1">
        <v>38.663696999999999</v>
      </c>
      <c r="K4278" s="1">
        <v>-82.16883</v>
      </c>
      <c r="L4278" s="1"/>
      <c r="M4278" s="1" t="s">
        <v>1521</v>
      </c>
      <c r="N4278" s="1" t="s">
        <v>22744</v>
      </c>
      <c r="O4278" s="1">
        <v>2022</v>
      </c>
      <c r="P4278" s="1">
        <v>25502</v>
      </c>
      <c r="Q4278" s="1" t="s">
        <v>24591</v>
      </c>
      <c r="R4278" s="1"/>
      <c r="S4278" s="1" t="s">
        <v>24414</v>
      </c>
      <c r="T4278" s="1" t="s">
        <v>6826</v>
      </c>
      <c r="U4278" s="1"/>
      <c r="V4278" s="1" t="s">
        <v>22882</v>
      </c>
      <c r="W4278" s="1" t="s">
        <v>6826</v>
      </c>
    </row>
    <row r="4279" spans="1:23" x14ac:dyDescent="0.25">
      <c r="A4279" s="1">
        <v>1013718</v>
      </c>
      <c r="B4279" s="5" t="str">
        <f>VLOOKUP(H4279,'FIPS Basin X-walk'!$A$2:$F$3224,6,FALSE)</f>
        <v>Appalachian Basin</v>
      </c>
      <c r="C4279" s="1" t="s">
        <v>22888</v>
      </c>
      <c r="D4279" s="1"/>
      <c r="E4279" s="1"/>
      <c r="F4279" s="1" t="s">
        <v>22889</v>
      </c>
      <c r="G4279" s="1" t="s">
        <v>12926</v>
      </c>
      <c r="H4279" s="1">
        <v>54053</v>
      </c>
      <c r="I4279" s="1">
        <v>1013718</v>
      </c>
      <c r="J4279" s="1">
        <v>38.773220000000002</v>
      </c>
      <c r="K4279" s="1">
        <v>-82.200029999999998</v>
      </c>
      <c r="L4279" s="1"/>
      <c r="M4279" s="1" t="s">
        <v>1521</v>
      </c>
      <c r="N4279" s="1" t="s">
        <v>22744</v>
      </c>
      <c r="O4279" s="1">
        <v>2022</v>
      </c>
      <c r="P4279" s="1">
        <v>25515</v>
      </c>
      <c r="Q4279" s="1" t="s">
        <v>22890</v>
      </c>
      <c r="R4279" s="1" t="s">
        <v>24449</v>
      </c>
      <c r="S4279" s="1" t="s">
        <v>24367</v>
      </c>
      <c r="T4279" s="1" t="s">
        <v>6826</v>
      </c>
      <c r="U4279" s="1"/>
      <c r="V4279" s="1" t="s">
        <v>26736</v>
      </c>
      <c r="W4279" s="1" t="s">
        <v>6826</v>
      </c>
    </row>
    <row r="4280" spans="1:23" x14ac:dyDescent="0.25">
      <c r="A4280" s="1">
        <v>1009437</v>
      </c>
      <c r="B4280" s="5" t="str">
        <f>VLOOKUP(H4280,'FIPS Basin X-walk'!$A$2:$F$3224,6,FALSE)</f>
        <v>Appalachian Basin</v>
      </c>
      <c r="C4280" s="1" t="s">
        <v>22883</v>
      </c>
      <c r="D4280" s="1"/>
      <c r="E4280" s="1"/>
      <c r="F4280" s="1" t="s">
        <v>22884</v>
      </c>
      <c r="G4280" s="1" t="s">
        <v>12926</v>
      </c>
      <c r="H4280" s="1">
        <v>54053</v>
      </c>
      <c r="I4280" s="1">
        <v>1009437</v>
      </c>
      <c r="J4280" s="1">
        <v>38.958311999999999</v>
      </c>
      <c r="K4280" s="1">
        <v>-81.925866999999997</v>
      </c>
      <c r="L4280" s="1"/>
      <c r="M4280" s="1" t="s">
        <v>1521</v>
      </c>
      <c r="N4280" s="1" t="s">
        <v>22744</v>
      </c>
      <c r="O4280" s="1">
        <v>2022</v>
      </c>
      <c r="P4280" s="1">
        <v>25253</v>
      </c>
      <c r="Q4280" s="1" t="s">
        <v>26097</v>
      </c>
      <c r="R4280" s="1"/>
      <c r="S4280" s="1" t="s">
        <v>24372</v>
      </c>
      <c r="T4280" s="1" t="s">
        <v>6826</v>
      </c>
      <c r="U4280" s="1"/>
      <c r="V4280" s="1" t="s">
        <v>22885</v>
      </c>
      <c r="W4280" s="1" t="s">
        <v>6826</v>
      </c>
    </row>
    <row r="4281" spans="1:23" x14ac:dyDescent="0.25">
      <c r="A4281" s="1">
        <v>1001708</v>
      </c>
      <c r="B4281" s="5" t="str">
        <f>VLOOKUP(H4281,'FIPS Basin X-walk'!$A$2:$F$3224,6,FALSE)</f>
        <v>Michigan Basin</v>
      </c>
      <c r="C4281" s="1" t="s">
        <v>14477</v>
      </c>
      <c r="D4281" s="1"/>
      <c r="E4281" s="1"/>
      <c r="F4281" s="1" t="s">
        <v>14478</v>
      </c>
      <c r="G4281" s="1" t="s">
        <v>12926</v>
      </c>
      <c r="H4281" s="1">
        <v>26105</v>
      </c>
      <c r="I4281" s="1">
        <v>1001708</v>
      </c>
      <c r="J4281" s="1">
        <v>43.939585999999998</v>
      </c>
      <c r="K4281" s="1">
        <v>-86.434714999999997</v>
      </c>
      <c r="L4281" s="1"/>
      <c r="M4281" s="1" t="s">
        <v>1493</v>
      </c>
      <c r="N4281" s="1" t="s">
        <v>14185</v>
      </c>
      <c r="O4281" s="1">
        <v>2022</v>
      </c>
      <c r="P4281" s="1">
        <v>49431</v>
      </c>
      <c r="Q4281" s="1" t="s">
        <v>14479</v>
      </c>
      <c r="R4281" s="1"/>
      <c r="S4281" s="1" t="s">
        <v>24449</v>
      </c>
      <c r="T4281" s="1" t="s">
        <v>6826</v>
      </c>
      <c r="U4281" s="1"/>
      <c r="V4281" s="1" t="s">
        <v>9171</v>
      </c>
      <c r="W4281" s="1" t="s">
        <v>6826</v>
      </c>
    </row>
    <row r="4282" spans="1:23" x14ac:dyDescent="0.25">
      <c r="A4282" s="1">
        <v>1010034</v>
      </c>
      <c r="B4282" s="5" t="str">
        <f>VLOOKUP(H4282,'FIPS Basin X-walk'!$A$2:$F$3224,6,FALSE)</f>
        <v>Michigan Basin</v>
      </c>
      <c r="C4282" s="1" t="s">
        <v>14473</v>
      </c>
      <c r="D4282" s="1"/>
      <c r="E4282" s="1"/>
      <c r="F4282" s="1" t="s">
        <v>14474</v>
      </c>
      <c r="G4282" s="1" t="s">
        <v>12926</v>
      </c>
      <c r="H4282" s="1">
        <v>26105</v>
      </c>
      <c r="I4282" s="1">
        <v>1010034</v>
      </c>
      <c r="J4282" s="1">
        <v>43.965040000000002</v>
      </c>
      <c r="K4282" s="1">
        <v>-86.439300000000003</v>
      </c>
      <c r="L4282" s="1"/>
      <c r="M4282" s="1" t="s">
        <v>1493</v>
      </c>
      <c r="N4282" s="1" t="s">
        <v>14185</v>
      </c>
      <c r="O4282" s="1">
        <v>2022</v>
      </c>
      <c r="P4282" s="1">
        <v>49431</v>
      </c>
      <c r="Q4282" s="1" t="s">
        <v>14475</v>
      </c>
      <c r="R4282" s="1"/>
      <c r="S4282" s="1" t="s">
        <v>24737</v>
      </c>
      <c r="T4282" s="1" t="s">
        <v>6826</v>
      </c>
      <c r="U4282" s="1"/>
      <c r="V4282" s="1" t="s">
        <v>14476</v>
      </c>
      <c r="W4282" s="1" t="s">
        <v>6826</v>
      </c>
    </row>
    <row r="4283" spans="1:23" x14ac:dyDescent="0.25">
      <c r="A4283" s="1">
        <v>1006848</v>
      </c>
      <c r="B4283" s="5" t="str">
        <f>VLOOKUP(H4283,'FIPS Basin X-walk'!$A$2:$F$3224,6,FALSE)</f>
        <v>Cincinnati Arch</v>
      </c>
      <c r="C4283" s="1" t="s">
        <v>12930</v>
      </c>
      <c r="D4283" s="1"/>
      <c r="E4283" s="1"/>
      <c r="F4283" s="1" t="s">
        <v>12925</v>
      </c>
      <c r="G4283" s="1" t="s">
        <v>12926</v>
      </c>
      <c r="H4283" s="1">
        <v>21161</v>
      </c>
      <c r="I4283" s="1">
        <v>1006848</v>
      </c>
      <c r="J4283" s="1">
        <v>38.607778000000003</v>
      </c>
      <c r="K4283" s="1">
        <v>-83.651341000000002</v>
      </c>
      <c r="L4283" s="1"/>
      <c r="M4283" s="1" t="s">
        <v>1497</v>
      </c>
      <c r="N4283" s="1" t="s">
        <v>12675</v>
      </c>
      <c r="O4283" s="1">
        <v>2022</v>
      </c>
      <c r="P4283" s="1">
        <v>41056</v>
      </c>
      <c r="Q4283" s="1" t="s">
        <v>12931</v>
      </c>
      <c r="R4283" s="1"/>
      <c r="S4283" s="1" t="s">
        <v>24397</v>
      </c>
      <c r="T4283" s="1" t="s">
        <v>6826</v>
      </c>
      <c r="U4283" s="1"/>
      <c r="V4283" s="1" t="s">
        <v>7261</v>
      </c>
      <c r="W4283" s="1" t="s">
        <v>6826</v>
      </c>
    </row>
    <row r="4284" spans="1:23" x14ac:dyDescent="0.25">
      <c r="A4284" s="1">
        <v>1007391</v>
      </c>
      <c r="B4284" s="5" t="str">
        <f>VLOOKUP(H4284,'FIPS Basin X-walk'!$A$2:$F$3224,6,FALSE)</f>
        <v>Cincinnati Arch</v>
      </c>
      <c r="C4284" s="1" t="s">
        <v>12924</v>
      </c>
      <c r="D4284" s="1"/>
      <c r="E4284" s="1"/>
      <c r="F4284" s="1" t="s">
        <v>12925</v>
      </c>
      <c r="G4284" s="1" t="s">
        <v>12926</v>
      </c>
      <c r="H4284" s="1">
        <v>21161</v>
      </c>
      <c r="I4284" s="1">
        <v>1007391</v>
      </c>
      <c r="J4284" s="1">
        <v>38.690040000000003</v>
      </c>
      <c r="K4284" s="1">
        <v>-83.802260000000004</v>
      </c>
      <c r="L4284" s="1"/>
      <c r="M4284" s="1" t="s">
        <v>1497</v>
      </c>
      <c r="N4284" s="1" t="s">
        <v>12675</v>
      </c>
      <c r="O4284" s="1">
        <v>2022</v>
      </c>
      <c r="P4284" s="1">
        <v>41056</v>
      </c>
      <c r="Q4284" s="1" t="s">
        <v>12927</v>
      </c>
      <c r="R4284" s="1"/>
      <c r="S4284" s="1" t="s">
        <v>24385</v>
      </c>
      <c r="T4284" s="1" t="s">
        <v>6826</v>
      </c>
      <c r="U4284" s="1"/>
      <c r="V4284" s="1" t="s">
        <v>6836</v>
      </c>
      <c r="W4284" s="1" t="s">
        <v>6826</v>
      </c>
    </row>
    <row r="4285" spans="1:23" x14ac:dyDescent="0.25">
      <c r="A4285" s="1">
        <v>1000340</v>
      </c>
      <c r="B4285" s="5" t="str">
        <f>VLOOKUP(H4285,'FIPS Basin X-walk'!$A$2:$F$3224,6,FALSE)</f>
        <v>Illinois Basin</v>
      </c>
      <c r="C4285" s="1" t="s">
        <v>11199</v>
      </c>
      <c r="D4285" s="1"/>
      <c r="E4285" s="1" t="s">
        <v>6828</v>
      </c>
      <c r="F4285" s="1" t="s">
        <v>11200</v>
      </c>
      <c r="G4285" s="1" t="s">
        <v>1663</v>
      </c>
      <c r="H4285" s="1">
        <v>17127</v>
      </c>
      <c r="I4285" s="1">
        <v>1000340</v>
      </c>
      <c r="J4285" s="1">
        <v>37.210299999999997</v>
      </c>
      <c r="K4285" s="1">
        <v>-88.860600000000005</v>
      </c>
      <c r="L4285" s="1"/>
      <c r="M4285" s="1" t="s">
        <v>1488</v>
      </c>
      <c r="N4285" s="1" t="s">
        <v>10805</v>
      </c>
      <c r="O4285" s="1">
        <v>2022</v>
      </c>
      <c r="P4285" s="1">
        <v>62953</v>
      </c>
      <c r="Q4285" s="1" t="s">
        <v>11201</v>
      </c>
      <c r="R4285" s="1"/>
      <c r="S4285" s="1" t="s">
        <v>24355</v>
      </c>
      <c r="T4285" s="1" t="s">
        <v>6826</v>
      </c>
      <c r="U4285" s="1"/>
      <c r="V4285" s="1" t="s">
        <v>11202</v>
      </c>
      <c r="W4285" s="1" t="s">
        <v>6828</v>
      </c>
    </row>
    <row r="4286" spans="1:23" x14ac:dyDescent="0.25">
      <c r="A4286" s="1">
        <v>1001168</v>
      </c>
      <c r="B4286" s="5" t="str">
        <f>VLOOKUP(H4286,'FIPS Basin X-walk'!$A$2:$F$3224,6,FALSE)</f>
        <v>Illinois Basin</v>
      </c>
      <c r="C4286" s="1" t="s">
        <v>24645</v>
      </c>
      <c r="D4286" s="1"/>
      <c r="E4286" s="1"/>
      <c r="F4286" s="1" t="s">
        <v>11200</v>
      </c>
      <c r="G4286" s="1" t="s">
        <v>1663</v>
      </c>
      <c r="H4286" s="1">
        <v>17127</v>
      </c>
      <c r="I4286" s="1">
        <v>1001168</v>
      </c>
      <c r="J4286" s="1">
        <v>37.217500000000001</v>
      </c>
      <c r="K4286" s="1">
        <v>-88.865799999999993</v>
      </c>
      <c r="L4286" s="1"/>
      <c r="M4286" s="1" t="s">
        <v>1488</v>
      </c>
      <c r="N4286" s="1" t="s">
        <v>10805</v>
      </c>
      <c r="O4286" s="1">
        <v>2022</v>
      </c>
      <c r="P4286" s="1">
        <v>62953</v>
      </c>
      <c r="Q4286" s="1" t="s">
        <v>24646</v>
      </c>
      <c r="R4286" s="1"/>
      <c r="S4286" s="1" t="s">
        <v>24355</v>
      </c>
      <c r="T4286" s="1" t="s">
        <v>6826</v>
      </c>
      <c r="U4286" s="1"/>
      <c r="V4286" s="1" t="s">
        <v>8562</v>
      </c>
      <c r="W4286" s="1" t="s">
        <v>6828</v>
      </c>
    </row>
    <row r="4287" spans="1:23" x14ac:dyDescent="0.25">
      <c r="A4287" s="1">
        <v>1000243</v>
      </c>
      <c r="B4287" s="5" t="str">
        <f>VLOOKUP(H4287,'FIPS Basin X-walk'!$A$2:$F$3224,6,FALSE)</f>
        <v>Illinois Basin</v>
      </c>
      <c r="C4287" s="1" t="s">
        <v>11203</v>
      </c>
      <c r="D4287" s="1"/>
      <c r="E4287" s="1" t="s">
        <v>6828</v>
      </c>
      <c r="F4287" s="1" t="s">
        <v>11204</v>
      </c>
      <c r="G4287" s="1" t="s">
        <v>11205</v>
      </c>
      <c r="H4287" s="1">
        <v>17127</v>
      </c>
      <c r="I4287" s="1">
        <v>1000243</v>
      </c>
      <c r="J4287" s="1">
        <v>37.216805000000001</v>
      </c>
      <c r="K4287" s="1">
        <v>-88.879848999999993</v>
      </c>
      <c r="L4287" s="1"/>
      <c r="M4287" s="1" t="s">
        <v>1488</v>
      </c>
      <c r="N4287" s="1" t="s">
        <v>10805</v>
      </c>
      <c r="O4287" s="1">
        <v>2022</v>
      </c>
      <c r="P4287" s="1">
        <v>62941</v>
      </c>
      <c r="Q4287" s="1" t="s">
        <v>11206</v>
      </c>
      <c r="R4287" s="1"/>
      <c r="S4287" s="1" t="s">
        <v>24441</v>
      </c>
      <c r="T4287" s="1" t="s">
        <v>6826</v>
      </c>
      <c r="U4287" s="1"/>
      <c r="V4287" s="1" t="s">
        <v>7144</v>
      </c>
      <c r="W4287" s="1" t="s">
        <v>6826</v>
      </c>
    </row>
    <row r="4288" spans="1:23" x14ac:dyDescent="0.25">
      <c r="A4288" s="1">
        <v>1000631</v>
      </c>
      <c r="B4288" s="5" t="str">
        <f>VLOOKUP(H4288,'FIPS Basin X-walk'!$A$2:$F$3224,6,FALSE)</f>
        <v>Illinois Basin</v>
      </c>
      <c r="C4288" s="1" t="s">
        <v>11207</v>
      </c>
      <c r="D4288" s="1"/>
      <c r="E4288" s="1"/>
      <c r="F4288" s="1" t="s">
        <v>11208</v>
      </c>
      <c r="G4288" s="1" t="s">
        <v>11205</v>
      </c>
      <c r="H4288" s="1">
        <v>17127</v>
      </c>
      <c r="I4288" s="1">
        <v>1000631</v>
      </c>
      <c r="J4288" s="1">
        <v>37.171278000000001</v>
      </c>
      <c r="K4288" s="1">
        <v>-88.756666999999993</v>
      </c>
      <c r="L4288" s="1"/>
      <c r="M4288" s="1" t="s">
        <v>1488</v>
      </c>
      <c r="N4288" s="1" t="s">
        <v>10805</v>
      </c>
      <c r="O4288" s="1">
        <v>2022</v>
      </c>
      <c r="P4288" s="1">
        <v>62960</v>
      </c>
      <c r="Q4288" s="1" t="s">
        <v>11209</v>
      </c>
      <c r="R4288" s="1"/>
      <c r="S4288" s="1" t="s">
        <v>24449</v>
      </c>
      <c r="T4288" s="1" t="s">
        <v>6826</v>
      </c>
      <c r="U4288" s="1"/>
      <c r="V4288" s="1" t="s">
        <v>7164</v>
      </c>
      <c r="W4288" s="1" t="s">
        <v>6826</v>
      </c>
    </row>
    <row r="4289" spans="1:23" x14ac:dyDescent="0.25">
      <c r="A4289" s="1">
        <v>1013497</v>
      </c>
      <c r="B4289" s="5" t="str">
        <f>VLOOKUP(H4289,'FIPS Basin X-walk'!$A$2:$F$3224,6,FALSE)</f>
        <v>Gulf Coast Basin (LA, TX)</v>
      </c>
      <c r="C4289" s="1" t="s">
        <v>23788</v>
      </c>
      <c r="D4289" s="1"/>
      <c r="E4289" s="1"/>
      <c r="F4289" s="1" t="s">
        <v>21468</v>
      </c>
      <c r="G4289" s="1" t="s">
        <v>5967</v>
      </c>
      <c r="H4289" s="1">
        <v>48321</v>
      </c>
      <c r="I4289" s="1">
        <v>1013497</v>
      </c>
      <c r="J4289" s="1">
        <v>29.006274999999999</v>
      </c>
      <c r="K4289" s="1">
        <v>-95.888058000000001</v>
      </c>
      <c r="L4289" s="1"/>
      <c r="M4289" s="1" t="s">
        <v>1485</v>
      </c>
      <c r="N4289" s="1" t="s">
        <v>9148</v>
      </c>
      <c r="O4289" s="1">
        <v>2022</v>
      </c>
      <c r="P4289" s="1">
        <v>77414</v>
      </c>
      <c r="Q4289" s="1" t="s">
        <v>26684</v>
      </c>
      <c r="R4289" s="1"/>
      <c r="S4289" s="1">
        <v>331210</v>
      </c>
      <c r="T4289" s="1" t="s">
        <v>6826</v>
      </c>
      <c r="U4289" s="1"/>
      <c r="V4289" s="1" t="s">
        <v>23789</v>
      </c>
      <c r="W4289" s="1" t="s">
        <v>6826</v>
      </c>
    </row>
    <row r="4290" spans="1:23" x14ac:dyDescent="0.25">
      <c r="A4290" s="1">
        <v>1003452</v>
      </c>
      <c r="B4290" s="5" t="str">
        <f>VLOOKUP(H4290,'FIPS Basin X-walk'!$A$2:$F$3224,6,FALSE)</f>
        <v>Gulf Coast Basin (LA, TX)</v>
      </c>
      <c r="C4290" s="1" t="s">
        <v>21467</v>
      </c>
      <c r="D4290" s="1"/>
      <c r="E4290" s="1"/>
      <c r="F4290" s="1" t="s">
        <v>21468</v>
      </c>
      <c r="G4290" s="1" t="s">
        <v>21462</v>
      </c>
      <c r="H4290" s="1">
        <v>48321</v>
      </c>
      <c r="I4290" s="1">
        <v>1003452</v>
      </c>
      <c r="J4290" s="1">
        <v>28.995650000000001</v>
      </c>
      <c r="K4290" s="1">
        <v>-96.156189999999995</v>
      </c>
      <c r="L4290" s="1"/>
      <c r="M4290" s="1" t="s">
        <v>1485</v>
      </c>
      <c r="N4290" s="1" t="s">
        <v>9148</v>
      </c>
      <c r="O4290" s="1">
        <v>2022</v>
      </c>
      <c r="P4290" s="1">
        <v>77414</v>
      </c>
      <c r="Q4290" s="1" t="s">
        <v>24043</v>
      </c>
      <c r="R4290" s="1" t="s">
        <v>24399</v>
      </c>
      <c r="S4290" s="1" t="s">
        <v>24435</v>
      </c>
      <c r="T4290" s="1" t="s">
        <v>6826</v>
      </c>
      <c r="U4290" s="1"/>
      <c r="V4290" s="1" t="s">
        <v>7090</v>
      </c>
      <c r="W4290" s="1" t="s">
        <v>6826</v>
      </c>
    </row>
    <row r="4291" spans="1:23" x14ac:dyDescent="0.25">
      <c r="A4291" s="1">
        <v>1006120</v>
      </c>
      <c r="B4291" s="5" t="str">
        <f>VLOOKUP(H4291,'FIPS Basin X-walk'!$A$2:$F$3224,6,FALSE)</f>
        <v>Gulf Coast Basin (LA, TX)</v>
      </c>
      <c r="C4291" s="1" t="s">
        <v>21461</v>
      </c>
      <c r="D4291" s="1"/>
      <c r="E4291" s="1"/>
      <c r="F4291" s="1" t="s">
        <v>14228</v>
      </c>
      <c r="G4291" s="1" t="s">
        <v>21462</v>
      </c>
      <c r="H4291" s="1">
        <v>48321</v>
      </c>
      <c r="I4291" s="1">
        <v>1006120</v>
      </c>
      <c r="J4291" s="1">
        <v>28.787500000000001</v>
      </c>
      <c r="K4291" s="1">
        <v>-95.943055999999999</v>
      </c>
      <c r="L4291" s="1"/>
      <c r="M4291" s="1" t="s">
        <v>1485</v>
      </c>
      <c r="N4291" s="1" t="s">
        <v>9148</v>
      </c>
      <c r="O4291" s="1">
        <v>2022</v>
      </c>
      <c r="P4291" s="1">
        <v>77414</v>
      </c>
      <c r="Q4291" s="1" t="s">
        <v>21463</v>
      </c>
      <c r="R4291" s="1"/>
      <c r="S4291" s="1" t="s">
        <v>24414</v>
      </c>
      <c r="T4291" s="1" t="s">
        <v>6826</v>
      </c>
      <c r="U4291" s="1"/>
      <c r="V4291" s="1" t="s">
        <v>10986</v>
      </c>
      <c r="W4291" s="1" t="s">
        <v>6826</v>
      </c>
    </row>
    <row r="4292" spans="1:23" x14ac:dyDescent="0.25">
      <c r="A4292" s="1">
        <v>1006890</v>
      </c>
      <c r="B4292" s="5" t="str">
        <f>VLOOKUP(H4292,'FIPS Basin X-walk'!$A$2:$F$3224,6,FALSE)</f>
        <v>Gulf Coast Basin (LA, TX)</v>
      </c>
      <c r="C4292" s="1" t="s">
        <v>21466</v>
      </c>
      <c r="D4292" s="1"/>
      <c r="E4292" s="1"/>
      <c r="F4292" s="1" t="s">
        <v>14228</v>
      </c>
      <c r="G4292" s="1" t="s">
        <v>21462</v>
      </c>
      <c r="H4292" s="1">
        <v>48321</v>
      </c>
      <c r="I4292" s="1">
        <v>1006890</v>
      </c>
      <c r="J4292" s="1">
        <v>28.869199999999999</v>
      </c>
      <c r="K4292" s="1">
        <v>-96.007040000000003</v>
      </c>
      <c r="L4292" s="1"/>
      <c r="M4292" s="1" t="s">
        <v>1485</v>
      </c>
      <c r="N4292" s="1" t="s">
        <v>9148</v>
      </c>
      <c r="O4292" s="1">
        <v>2022</v>
      </c>
      <c r="P4292" s="1">
        <v>77414</v>
      </c>
      <c r="Q4292" s="1" t="s">
        <v>25776</v>
      </c>
      <c r="R4292" s="1"/>
      <c r="S4292" s="1" t="s">
        <v>24367</v>
      </c>
      <c r="T4292" s="1" t="s">
        <v>6826</v>
      </c>
      <c r="U4292" s="1"/>
      <c r="V4292" s="1" t="s">
        <v>25777</v>
      </c>
      <c r="W4292" s="1" t="s">
        <v>6826</v>
      </c>
    </row>
    <row r="4293" spans="1:23" x14ac:dyDescent="0.25">
      <c r="A4293" s="1">
        <v>1002256</v>
      </c>
      <c r="B4293" s="5" t="str">
        <f>VLOOKUP(H4293,'FIPS Basin X-walk'!$A$2:$F$3224,6,FALSE)</f>
        <v>Gulf Coast Basin (LA, TX)</v>
      </c>
      <c r="C4293" s="1" t="s">
        <v>21464</v>
      </c>
      <c r="D4293" s="1"/>
      <c r="E4293" s="1"/>
      <c r="F4293" s="1" t="s">
        <v>21465</v>
      </c>
      <c r="G4293" s="1" t="s">
        <v>21462</v>
      </c>
      <c r="H4293" s="1">
        <v>48321</v>
      </c>
      <c r="I4293" s="1">
        <v>1002256</v>
      </c>
      <c r="J4293" s="1">
        <v>29.018056000000001</v>
      </c>
      <c r="K4293" s="1">
        <v>-96.057777999999999</v>
      </c>
      <c r="L4293" s="1"/>
      <c r="M4293" s="1" t="s">
        <v>1485</v>
      </c>
      <c r="N4293" s="1" t="s">
        <v>9148</v>
      </c>
      <c r="O4293" s="1">
        <v>2022</v>
      </c>
      <c r="P4293" s="1">
        <v>77456</v>
      </c>
      <c r="Q4293" s="1" t="s">
        <v>290</v>
      </c>
      <c r="R4293" s="1" t="s">
        <v>24836</v>
      </c>
      <c r="S4293" s="1" t="s">
        <v>24399</v>
      </c>
      <c r="T4293" s="1" t="s">
        <v>6826</v>
      </c>
      <c r="U4293" s="1"/>
      <c r="V4293" s="1" t="s">
        <v>6881</v>
      </c>
      <c r="W4293" s="1" t="s">
        <v>6826</v>
      </c>
    </row>
    <row r="4294" spans="1:23" x14ac:dyDescent="0.25">
      <c r="A4294" s="1">
        <v>1011828</v>
      </c>
      <c r="B4294" s="5" t="str">
        <f>VLOOKUP(H4294,'FIPS Basin X-walk'!$A$2:$F$3224,6,FALSE)</f>
        <v>Gulf Coast Basin (LA, TX)</v>
      </c>
      <c r="C4294" s="1" t="s">
        <v>21469</v>
      </c>
      <c r="D4294" s="1"/>
      <c r="E4294" s="1"/>
      <c r="F4294" s="1" t="s">
        <v>21470</v>
      </c>
      <c r="G4294" s="1" t="s">
        <v>21462</v>
      </c>
      <c r="H4294" s="1">
        <v>48321</v>
      </c>
      <c r="I4294" s="1">
        <v>1011828</v>
      </c>
      <c r="J4294" s="1">
        <v>29.002469000000001</v>
      </c>
      <c r="K4294" s="1">
        <v>-96.140236000000002</v>
      </c>
      <c r="L4294" s="1"/>
      <c r="M4294" s="1" t="s">
        <v>1485</v>
      </c>
      <c r="N4294" s="1" t="s">
        <v>9148</v>
      </c>
      <c r="O4294" s="1">
        <v>2022</v>
      </c>
      <c r="P4294" s="1">
        <v>77456</v>
      </c>
      <c r="Q4294" s="1" t="s">
        <v>1292</v>
      </c>
      <c r="R4294" s="1"/>
      <c r="S4294" s="1" t="s">
        <v>24399</v>
      </c>
      <c r="T4294" s="1" t="s">
        <v>6826</v>
      </c>
      <c r="U4294" s="1"/>
      <c r="V4294" s="1" t="s">
        <v>17617</v>
      </c>
      <c r="W4294" s="1" t="s">
        <v>6826</v>
      </c>
    </row>
    <row r="4295" spans="1:23" x14ac:dyDescent="0.25">
      <c r="A4295" s="1">
        <v>1011448</v>
      </c>
      <c r="B4295" s="5" t="str">
        <f>VLOOKUP(H4295,'FIPS Basin X-walk'!$A$2:$F$3224,6,FALSE)</f>
        <v>Copper River Basin</v>
      </c>
      <c r="C4295" s="1" t="s">
        <v>7440</v>
      </c>
      <c r="D4295" s="1"/>
      <c r="E4295" s="1"/>
      <c r="F4295" s="1" t="s">
        <v>7441</v>
      </c>
      <c r="G4295" s="1" t="s">
        <v>7442</v>
      </c>
      <c r="H4295" s="1">
        <v>2170</v>
      </c>
      <c r="I4295" s="1">
        <v>1011448</v>
      </c>
      <c r="J4295" s="1">
        <v>61.589821000000001</v>
      </c>
      <c r="K4295" s="1">
        <v>-149.20540800000001</v>
      </c>
      <c r="L4295" s="1"/>
      <c r="M4295" s="1" t="s">
        <v>1479</v>
      </c>
      <c r="N4295" s="1" t="s">
        <v>7344</v>
      </c>
      <c r="O4295" s="1">
        <v>2022</v>
      </c>
      <c r="P4295" s="1">
        <v>99645</v>
      </c>
      <c r="Q4295" s="1" t="s">
        <v>26354</v>
      </c>
      <c r="R4295" s="1"/>
      <c r="S4295" s="1" t="s">
        <v>24358</v>
      </c>
      <c r="T4295" s="1" t="s">
        <v>6826</v>
      </c>
      <c r="U4295" s="1"/>
      <c r="V4295" s="1" t="s">
        <v>26355</v>
      </c>
      <c r="W4295" s="1" t="s">
        <v>6826</v>
      </c>
    </row>
    <row r="4296" spans="1:23" x14ac:dyDescent="0.25">
      <c r="A4296" s="1">
        <v>1001437</v>
      </c>
      <c r="B4296" s="5" t="str">
        <f>VLOOKUP(H4296,'FIPS Basin X-walk'!$A$2:$F$3224,6,FALSE)</f>
        <v/>
      </c>
      <c r="C4296" s="1" t="s">
        <v>10670</v>
      </c>
      <c r="D4296" s="1"/>
      <c r="E4296" s="1"/>
      <c r="F4296" s="1" t="s">
        <v>10671</v>
      </c>
      <c r="G4296" s="1" t="s">
        <v>10665</v>
      </c>
      <c r="H4296" s="1">
        <v>15009</v>
      </c>
      <c r="I4296" s="1">
        <v>1001437</v>
      </c>
      <c r="J4296" s="1">
        <v>20.896180000000001</v>
      </c>
      <c r="K4296" s="1">
        <v>-156.46367000000001</v>
      </c>
      <c r="L4296" s="1"/>
      <c r="M4296" s="1" t="s">
        <v>1525</v>
      </c>
      <c r="N4296" s="1" t="s">
        <v>10598</v>
      </c>
      <c r="O4296" s="1">
        <v>2022</v>
      </c>
      <c r="P4296" s="1">
        <v>96732</v>
      </c>
      <c r="Q4296" s="1" t="s">
        <v>10672</v>
      </c>
      <c r="R4296" s="1"/>
      <c r="S4296" s="1" t="s">
        <v>24355</v>
      </c>
      <c r="T4296" s="1" t="s">
        <v>6826</v>
      </c>
      <c r="U4296" s="1"/>
      <c r="V4296" s="1" t="s">
        <v>10600</v>
      </c>
      <c r="W4296" s="1" t="s">
        <v>6828</v>
      </c>
    </row>
    <row r="4297" spans="1:23" x14ac:dyDescent="0.25">
      <c r="A4297" s="1">
        <v>1007188</v>
      </c>
      <c r="B4297" s="5" t="str">
        <f>VLOOKUP(H4297,'FIPS Basin X-walk'!$A$2:$F$3224,6,FALSE)</f>
        <v/>
      </c>
      <c r="C4297" s="1" t="s">
        <v>10675</v>
      </c>
      <c r="D4297" s="1"/>
      <c r="E4297" s="1"/>
      <c r="F4297" s="1" t="s">
        <v>10676</v>
      </c>
      <c r="G4297" s="1" t="s">
        <v>10665</v>
      </c>
      <c r="H4297" s="1">
        <v>15009</v>
      </c>
      <c r="I4297" s="1">
        <v>1007188</v>
      </c>
      <c r="J4297" s="1">
        <v>21.106214000000001</v>
      </c>
      <c r="K4297" s="1">
        <v>-157.06422000000001</v>
      </c>
      <c r="L4297" s="1"/>
      <c r="M4297" s="1" t="s">
        <v>1525</v>
      </c>
      <c r="N4297" s="1" t="s">
        <v>10598</v>
      </c>
      <c r="O4297" s="1">
        <v>2022</v>
      </c>
      <c r="P4297" s="1">
        <v>96748</v>
      </c>
      <c r="Q4297" s="1" t="s">
        <v>10677</v>
      </c>
      <c r="R4297" s="1"/>
      <c r="S4297" s="1" t="s">
        <v>24355</v>
      </c>
      <c r="T4297" s="1" t="s">
        <v>6826</v>
      </c>
      <c r="U4297" s="1"/>
      <c r="V4297" s="1" t="s">
        <v>10600</v>
      </c>
      <c r="W4297" s="1" t="s">
        <v>6828</v>
      </c>
    </row>
    <row r="4298" spans="1:23" x14ac:dyDescent="0.25">
      <c r="A4298" s="1">
        <v>1001438</v>
      </c>
      <c r="B4298" s="5" t="str">
        <f>VLOOKUP(H4298,'FIPS Basin X-walk'!$A$2:$F$3224,6,FALSE)</f>
        <v/>
      </c>
      <c r="C4298" s="1" t="s">
        <v>10667</v>
      </c>
      <c r="D4298" s="1"/>
      <c r="E4298" s="1"/>
      <c r="F4298" s="1" t="s">
        <v>10668</v>
      </c>
      <c r="G4298" s="1" t="s">
        <v>10665</v>
      </c>
      <c r="H4298" s="1">
        <v>15009</v>
      </c>
      <c r="I4298" s="1">
        <v>1001438</v>
      </c>
      <c r="J4298" s="1">
        <v>20.801362999999998</v>
      </c>
      <c r="K4298" s="1">
        <v>-156.49269000000001</v>
      </c>
      <c r="L4298" s="1"/>
      <c r="M4298" s="1" t="s">
        <v>1525</v>
      </c>
      <c r="N4298" s="1" t="s">
        <v>10598</v>
      </c>
      <c r="O4298" s="1">
        <v>2022</v>
      </c>
      <c r="P4298" s="1">
        <v>96753</v>
      </c>
      <c r="Q4298" s="1" t="s">
        <v>10669</v>
      </c>
      <c r="R4298" s="1"/>
      <c r="S4298" s="1" t="s">
        <v>24355</v>
      </c>
      <c r="T4298" s="1" t="s">
        <v>6826</v>
      </c>
      <c r="U4298" s="1"/>
      <c r="V4298" s="1" t="s">
        <v>10600</v>
      </c>
      <c r="W4298" s="1" t="s">
        <v>6828</v>
      </c>
    </row>
    <row r="4299" spans="1:23" x14ac:dyDescent="0.25">
      <c r="A4299" s="1">
        <v>1005265</v>
      </c>
      <c r="B4299" s="5" t="str">
        <f>VLOOKUP(H4299,'FIPS Basin X-walk'!$A$2:$F$3224,6,FALSE)</f>
        <v/>
      </c>
      <c r="C4299" s="1" t="s">
        <v>10663</v>
      </c>
      <c r="D4299" s="1"/>
      <c r="E4299" s="1"/>
      <c r="F4299" s="1" t="s">
        <v>10664</v>
      </c>
      <c r="G4299" s="1" t="s">
        <v>10665</v>
      </c>
      <c r="H4299" s="1">
        <v>15009</v>
      </c>
      <c r="I4299" s="1">
        <v>1005265</v>
      </c>
      <c r="J4299" s="1">
        <v>20.868001</v>
      </c>
      <c r="K4299" s="1">
        <v>-156.453541</v>
      </c>
      <c r="L4299" s="1"/>
      <c r="M4299" s="1" t="s">
        <v>1525</v>
      </c>
      <c r="N4299" s="1" t="s">
        <v>10598</v>
      </c>
      <c r="O4299" s="1">
        <v>2022</v>
      </c>
      <c r="P4299" s="1">
        <v>96784</v>
      </c>
      <c r="Q4299" s="1" t="s">
        <v>10666</v>
      </c>
      <c r="R4299" s="1"/>
      <c r="S4299" s="1" t="s">
        <v>24858</v>
      </c>
      <c r="T4299" s="1" t="s">
        <v>6826</v>
      </c>
      <c r="U4299" s="1"/>
      <c r="V4299" s="1" t="s">
        <v>10632</v>
      </c>
      <c r="W4299" s="1" t="s">
        <v>6826</v>
      </c>
    </row>
    <row r="4300" spans="1:23" x14ac:dyDescent="0.25">
      <c r="A4300" s="1">
        <v>1005313</v>
      </c>
      <c r="B4300" s="5" t="str">
        <f>VLOOKUP(H4300,'FIPS Basin X-walk'!$A$2:$F$3224,6,FALSE)</f>
        <v/>
      </c>
      <c r="C4300" s="1" t="s">
        <v>10673</v>
      </c>
      <c r="D4300" s="1"/>
      <c r="E4300" s="1"/>
      <c r="F4300" s="1" t="s">
        <v>10664</v>
      </c>
      <c r="G4300" s="1" t="s">
        <v>10665</v>
      </c>
      <c r="H4300" s="1">
        <v>15009</v>
      </c>
      <c r="I4300" s="1">
        <v>1005313</v>
      </c>
      <c r="J4300" s="1">
        <v>20.772523</v>
      </c>
      <c r="K4300" s="1">
        <v>-156.327405</v>
      </c>
      <c r="L4300" s="1"/>
      <c r="M4300" s="1" t="s">
        <v>1525</v>
      </c>
      <c r="N4300" s="1" t="s">
        <v>10598</v>
      </c>
      <c r="O4300" s="1">
        <v>2022</v>
      </c>
      <c r="P4300" s="1">
        <v>96784</v>
      </c>
      <c r="Q4300" s="1" t="s">
        <v>10674</v>
      </c>
      <c r="R4300" s="1"/>
      <c r="S4300" s="1" t="s">
        <v>24358</v>
      </c>
      <c r="T4300" s="1" t="s">
        <v>6826</v>
      </c>
      <c r="U4300" s="1"/>
      <c r="V4300" s="1" t="s">
        <v>25492</v>
      </c>
      <c r="W4300" s="1" t="s">
        <v>6826</v>
      </c>
    </row>
    <row r="4301" spans="1:23" x14ac:dyDescent="0.25">
      <c r="A4301" s="1">
        <v>1004360</v>
      </c>
      <c r="B4301" s="5" t="str">
        <f>VLOOKUP(H4301,'FIPS Basin X-walk'!$A$2:$F$3224,6,FALSE)</f>
        <v>Cincinnati Arch</v>
      </c>
      <c r="C4301" s="1" t="s">
        <v>20180</v>
      </c>
      <c r="D4301" s="1"/>
      <c r="E4301" s="1"/>
      <c r="F4301" s="1" t="s">
        <v>20181</v>
      </c>
      <c r="G4301" s="1" t="s">
        <v>20182</v>
      </c>
      <c r="H4301" s="1">
        <v>47119</v>
      </c>
      <c r="I4301" s="1">
        <v>1004360</v>
      </c>
      <c r="J4301" s="1">
        <v>35.642600000000002</v>
      </c>
      <c r="K4301" s="1">
        <v>-87.263800000000003</v>
      </c>
      <c r="L4301" s="1"/>
      <c r="M4301" s="1" t="s">
        <v>1538</v>
      </c>
      <c r="N4301" s="1" t="s">
        <v>20002</v>
      </c>
      <c r="O4301" s="1">
        <v>2022</v>
      </c>
      <c r="P4301" s="1">
        <v>38461</v>
      </c>
      <c r="Q4301" s="1" t="s">
        <v>501</v>
      </c>
      <c r="R4301" s="1"/>
      <c r="S4301" s="1" t="s">
        <v>24435</v>
      </c>
      <c r="T4301" s="1" t="s">
        <v>6826</v>
      </c>
      <c r="U4301" s="1"/>
      <c r="V4301" s="1" t="s">
        <v>12735</v>
      </c>
      <c r="W4301" s="1" t="s">
        <v>6826</v>
      </c>
    </row>
    <row r="4302" spans="1:23" x14ac:dyDescent="0.25">
      <c r="A4302" s="1">
        <v>1010968</v>
      </c>
      <c r="B4302" s="5" t="str">
        <f>VLOOKUP(H4302,'FIPS Basin X-walk'!$A$2:$F$3224,6,FALSE)</f>
        <v>Cincinnati Arch</v>
      </c>
      <c r="C4302" s="1" t="s">
        <v>20183</v>
      </c>
      <c r="D4302" s="1"/>
      <c r="E4302" s="1"/>
      <c r="F4302" s="1" t="s">
        <v>20184</v>
      </c>
      <c r="G4302" s="1" t="s">
        <v>20182</v>
      </c>
      <c r="H4302" s="1">
        <v>47119</v>
      </c>
      <c r="I4302" s="1">
        <v>1010968</v>
      </c>
      <c r="J4302" s="1">
        <v>35.739372000000003</v>
      </c>
      <c r="K4302" s="1">
        <v>-86.963009999999997</v>
      </c>
      <c r="L4302" s="1"/>
      <c r="M4302" s="1" t="s">
        <v>1538</v>
      </c>
      <c r="N4302" s="1" t="s">
        <v>20002</v>
      </c>
      <c r="O4302" s="1">
        <v>2022</v>
      </c>
      <c r="P4302" s="1">
        <v>37174</v>
      </c>
      <c r="Q4302" s="1" t="s">
        <v>20185</v>
      </c>
      <c r="R4302" s="1" t="s">
        <v>24778</v>
      </c>
      <c r="S4302" s="1" t="s">
        <v>24419</v>
      </c>
      <c r="T4302" s="1" t="s">
        <v>6826</v>
      </c>
      <c r="U4302" s="1"/>
      <c r="V4302" s="1" t="s">
        <v>11472</v>
      </c>
      <c r="W4302" s="1" t="s">
        <v>6826</v>
      </c>
    </row>
    <row r="4303" spans="1:23" x14ac:dyDescent="0.25">
      <c r="A4303" s="1">
        <v>1005541</v>
      </c>
      <c r="B4303" s="5" t="str">
        <f>VLOOKUP(H4303,'FIPS Basin X-walk'!$A$2:$F$3224,6,FALSE)</f>
        <v/>
      </c>
      <c r="C4303" s="1"/>
      <c r="D4303" s="1"/>
      <c r="E4303" s="1"/>
      <c r="F4303" s="1" t="s">
        <v>23498</v>
      </c>
      <c r="G4303" s="1" t="s">
        <v>23499</v>
      </c>
      <c r="H4303" s="1">
        <v>72097</v>
      </c>
      <c r="I4303" s="1">
        <v>1005541</v>
      </c>
      <c r="J4303" s="1">
        <v>18.219100000000001</v>
      </c>
      <c r="K4303" s="1">
        <v>-67.159899999999993</v>
      </c>
      <c r="L4303" s="1"/>
      <c r="M4303" s="1" t="s">
        <v>1607</v>
      </c>
      <c r="N4303" s="1" t="s">
        <v>23460</v>
      </c>
      <c r="O4303" s="1">
        <v>2022</v>
      </c>
      <c r="P4303" s="1">
        <v>680</v>
      </c>
      <c r="Q4303" s="1" t="s">
        <v>23500</v>
      </c>
      <c r="R4303" s="1"/>
      <c r="S4303" s="1" t="s">
        <v>24355</v>
      </c>
      <c r="T4303" s="1" t="s">
        <v>6826</v>
      </c>
      <c r="U4303" s="1"/>
      <c r="V4303" s="1" t="s">
        <v>23462</v>
      </c>
      <c r="W4303" s="1" t="s">
        <v>6826</v>
      </c>
    </row>
    <row r="4304" spans="1:23" x14ac:dyDescent="0.25">
      <c r="A4304" s="1">
        <v>1001428</v>
      </c>
      <c r="B4304" s="5" t="str">
        <f>VLOOKUP(H4304,'FIPS Basin X-walk'!$A$2:$F$3224,6,FALSE)</f>
        <v>Chautauqua Platform</v>
      </c>
      <c r="C4304" s="1" t="s">
        <v>18519</v>
      </c>
      <c r="D4304" s="1"/>
      <c r="E4304" s="1" t="s">
        <v>6828</v>
      </c>
      <c r="F4304" s="1" t="s">
        <v>18520</v>
      </c>
      <c r="G4304" s="1" t="s">
        <v>1810</v>
      </c>
      <c r="H4304" s="1">
        <v>40097</v>
      </c>
      <c r="I4304" s="1">
        <v>1001428</v>
      </c>
      <c r="J4304" s="1">
        <v>36.190600000000003</v>
      </c>
      <c r="K4304" s="1">
        <v>-95.288899999999998</v>
      </c>
      <c r="L4304" s="1"/>
      <c r="M4304" s="1" t="s">
        <v>1495</v>
      </c>
      <c r="N4304" s="1" t="s">
        <v>9115</v>
      </c>
      <c r="O4304" s="1">
        <v>2022</v>
      </c>
      <c r="P4304" s="1">
        <v>74337</v>
      </c>
      <c r="Q4304" s="1" t="s">
        <v>18521</v>
      </c>
      <c r="R4304" s="1"/>
      <c r="S4304" s="1" t="s">
        <v>24355</v>
      </c>
      <c r="T4304" s="1" t="s">
        <v>6826</v>
      </c>
      <c r="U4304" s="1"/>
      <c r="V4304" s="1" t="s">
        <v>18522</v>
      </c>
      <c r="W4304" s="1" t="s">
        <v>6828</v>
      </c>
    </row>
    <row r="4305" spans="1:23" x14ac:dyDescent="0.25">
      <c r="A4305" s="1">
        <v>1001142</v>
      </c>
      <c r="B4305" s="5" t="str">
        <f>VLOOKUP(H4305,'FIPS Basin X-walk'!$A$2:$F$3224,6,FALSE)</f>
        <v>Chautauqua Platform</v>
      </c>
      <c r="C4305" s="1" t="s">
        <v>18513</v>
      </c>
      <c r="D4305" s="1"/>
      <c r="E4305" s="1"/>
      <c r="F4305" s="1" t="s">
        <v>18508</v>
      </c>
      <c r="G4305" s="1" t="s">
        <v>1810</v>
      </c>
      <c r="H4305" s="1">
        <v>40097</v>
      </c>
      <c r="I4305" s="1">
        <v>1001142</v>
      </c>
      <c r="J4305" s="1">
        <v>36.220599999999997</v>
      </c>
      <c r="K4305" s="1">
        <v>-95.275599999999997</v>
      </c>
      <c r="L4305" s="1"/>
      <c r="M4305" s="1" t="s">
        <v>1495</v>
      </c>
      <c r="N4305" s="1" t="s">
        <v>9115</v>
      </c>
      <c r="O4305" s="1">
        <v>2022</v>
      </c>
      <c r="P4305" s="1">
        <v>74362</v>
      </c>
      <c r="Q4305" s="1" t="s">
        <v>18514</v>
      </c>
      <c r="R4305" s="1"/>
      <c r="S4305" s="1" t="s">
        <v>24355</v>
      </c>
      <c r="T4305" s="1" t="s">
        <v>6826</v>
      </c>
      <c r="U4305" s="1"/>
      <c r="V4305" s="1" t="s">
        <v>7915</v>
      </c>
      <c r="W4305" s="1" t="s">
        <v>6828</v>
      </c>
    </row>
    <row r="4306" spans="1:23" x14ac:dyDescent="0.25">
      <c r="A4306" s="1">
        <v>1002615</v>
      </c>
      <c r="B4306" s="5" t="str">
        <f>VLOOKUP(H4306,'FIPS Basin X-walk'!$A$2:$F$3224,6,FALSE)</f>
        <v>Chautauqua Platform</v>
      </c>
      <c r="C4306" s="1" t="s">
        <v>18517</v>
      </c>
      <c r="D4306" s="1"/>
      <c r="E4306" s="1"/>
      <c r="F4306" s="1" t="s">
        <v>18508</v>
      </c>
      <c r="G4306" s="1" t="s">
        <v>18509</v>
      </c>
      <c r="H4306" s="1">
        <v>40097</v>
      </c>
      <c r="I4306" s="1">
        <v>1002615</v>
      </c>
      <c r="J4306" s="1">
        <v>36.22748</v>
      </c>
      <c r="K4306" s="1">
        <v>-95.279679999999999</v>
      </c>
      <c r="L4306" s="1"/>
      <c r="M4306" s="1" t="s">
        <v>1495</v>
      </c>
      <c r="N4306" s="1" t="s">
        <v>9115</v>
      </c>
      <c r="O4306" s="1">
        <v>2022</v>
      </c>
      <c r="P4306" s="1">
        <v>74361</v>
      </c>
      <c r="Q4306" s="1" t="s">
        <v>18518</v>
      </c>
      <c r="R4306" s="1"/>
      <c r="S4306" s="1" t="s">
        <v>24377</v>
      </c>
      <c r="T4306" s="1" t="s">
        <v>6826</v>
      </c>
      <c r="U4306" s="1"/>
      <c r="V4306" s="1" t="s">
        <v>9691</v>
      </c>
      <c r="W4306" s="1" t="s">
        <v>6826</v>
      </c>
    </row>
    <row r="4307" spans="1:23" x14ac:dyDescent="0.25">
      <c r="A4307" s="1">
        <v>1004289</v>
      </c>
      <c r="B4307" s="5" t="str">
        <f>VLOOKUP(H4307,'FIPS Basin X-walk'!$A$2:$F$3224,6,FALSE)</f>
        <v>Chautauqua Platform</v>
      </c>
      <c r="C4307" s="1" t="s">
        <v>18507</v>
      </c>
      <c r="D4307" s="1"/>
      <c r="E4307" s="1" t="s">
        <v>6828</v>
      </c>
      <c r="F4307" s="1" t="s">
        <v>18508</v>
      </c>
      <c r="G4307" s="1" t="s">
        <v>18509</v>
      </c>
      <c r="H4307" s="1">
        <v>40097</v>
      </c>
      <c r="I4307" s="1">
        <v>1004289</v>
      </c>
      <c r="J4307" s="1">
        <v>36.296210000000002</v>
      </c>
      <c r="K4307" s="1">
        <v>-95.331164999999999</v>
      </c>
      <c r="L4307" s="1"/>
      <c r="M4307" s="1" t="s">
        <v>1495</v>
      </c>
      <c r="N4307" s="1" t="s">
        <v>9115</v>
      </c>
      <c r="O4307" s="1">
        <v>2022</v>
      </c>
      <c r="P4307" s="1">
        <v>74361</v>
      </c>
      <c r="Q4307" s="1" t="s">
        <v>18510</v>
      </c>
      <c r="R4307" s="1"/>
      <c r="S4307" s="1" t="s">
        <v>24441</v>
      </c>
      <c r="T4307" s="1" t="s">
        <v>6826</v>
      </c>
      <c r="U4307" s="1"/>
      <c r="V4307" s="1" t="s">
        <v>11825</v>
      </c>
      <c r="W4307" s="1" t="s">
        <v>6826</v>
      </c>
    </row>
    <row r="4308" spans="1:23" x14ac:dyDescent="0.25">
      <c r="A4308" s="1">
        <v>1005128</v>
      </c>
      <c r="B4308" s="5" t="str">
        <f>VLOOKUP(H4308,'FIPS Basin X-walk'!$A$2:$F$3224,6,FALSE)</f>
        <v>Chautauqua Platform</v>
      </c>
      <c r="C4308" s="1" t="s">
        <v>25464</v>
      </c>
      <c r="D4308" s="1"/>
      <c r="E4308" s="1"/>
      <c r="F4308" s="1" t="s">
        <v>18508</v>
      </c>
      <c r="G4308" s="1" t="s">
        <v>18509</v>
      </c>
      <c r="H4308" s="1">
        <v>40097</v>
      </c>
      <c r="I4308" s="1">
        <v>1005128</v>
      </c>
      <c r="J4308" s="1">
        <v>36.23124</v>
      </c>
      <c r="K4308" s="1">
        <v>-95.276390000000006</v>
      </c>
      <c r="L4308" s="1"/>
      <c r="M4308" s="1" t="s">
        <v>1495</v>
      </c>
      <c r="N4308" s="1" t="s">
        <v>9115</v>
      </c>
      <c r="O4308" s="1">
        <v>2022</v>
      </c>
      <c r="P4308" s="1">
        <v>74361</v>
      </c>
      <c r="Q4308" s="1" t="s">
        <v>25462</v>
      </c>
      <c r="R4308" s="1"/>
      <c r="S4308" s="1" t="s">
        <v>24453</v>
      </c>
      <c r="T4308" s="1" t="s">
        <v>6826</v>
      </c>
      <c r="U4308" s="1"/>
      <c r="V4308" s="1" t="s">
        <v>25463</v>
      </c>
      <c r="W4308" s="1" t="s">
        <v>6828</v>
      </c>
    </row>
    <row r="4309" spans="1:23" x14ac:dyDescent="0.25">
      <c r="A4309" s="1">
        <v>1005867</v>
      </c>
      <c r="B4309" s="5" t="str">
        <f>VLOOKUP(H4309,'FIPS Basin X-walk'!$A$2:$F$3224,6,FALSE)</f>
        <v>Chautauqua Platform</v>
      </c>
      <c r="C4309" s="1" t="s">
        <v>18515</v>
      </c>
      <c r="D4309" s="1"/>
      <c r="E4309" s="1"/>
      <c r="F4309" s="1" t="s">
        <v>18508</v>
      </c>
      <c r="G4309" s="1" t="s">
        <v>18509</v>
      </c>
      <c r="H4309" s="1">
        <v>40097</v>
      </c>
      <c r="I4309" s="1">
        <v>1005867</v>
      </c>
      <c r="J4309" s="1">
        <v>36.241247000000001</v>
      </c>
      <c r="K4309" s="1">
        <v>-95.278349000000006</v>
      </c>
      <c r="L4309" s="1"/>
      <c r="M4309" s="1" t="s">
        <v>1495</v>
      </c>
      <c r="N4309" s="1" t="s">
        <v>9115</v>
      </c>
      <c r="O4309" s="1">
        <v>2022</v>
      </c>
      <c r="P4309" s="1">
        <v>74361</v>
      </c>
      <c r="Q4309" s="1" t="s">
        <v>18516</v>
      </c>
      <c r="R4309" s="1"/>
      <c r="S4309" s="1" t="s">
        <v>24572</v>
      </c>
      <c r="T4309" s="1" t="s">
        <v>6826</v>
      </c>
      <c r="U4309" s="1"/>
      <c r="V4309" s="1" t="s">
        <v>6921</v>
      </c>
      <c r="W4309" s="1" t="s">
        <v>6826</v>
      </c>
    </row>
    <row r="4310" spans="1:23" x14ac:dyDescent="0.25">
      <c r="A4310" s="1">
        <v>1006813</v>
      </c>
      <c r="B4310" s="5" t="str">
        <f>VLOOKUP(H4310,'FIPS Basin X-walk'!$A$2:$F$3224,6,FALSE)</f>
        <v>Chautauqua Platform</v>
      </c>
      <c r="C4310" s="1" t="s">
        <v>18511</v>
      </c>
      <c r="D4310" s="1"/>
      <c r="E4310" s="1"/>
      <c r="F4310" s="1" t="s">
        <v>18508</v>
      </c>
      <c r="G4310" s="1" t="s">
        <v>18509</v>
      </c>
      <c r="H4310" s="1">
        <v>40097</v>
      </c>
      <c r="I4310" s="1">
        <v>1006813</v>
      </c>
      <c r="J4310" s="1">
        <v>36.250832000000003</v>
      </c>
      <c r="K4310" s="1">
        <v>-95.276947000000007</v>
      </c>
      <c r="L4310" s="1"/>
      <c r="M4310" s="1" t="s">
        <v>1495</v>
      </c>
      <c r="N4310" s="1" t="s">
        <v>9115</v>
      </c>
      <c r="O4310" s="1">
        <v>2022</v>
      </c>
      <c r="P4310" s="1">
        <v>74361</v>
      </c>
      <c r="Q4310" s="1" t="s">
        <v>18512</v>
      </c>
      <c r="R4310" s="1"/>
      <c r="S4310" s="1"/>
      <c r="T4310" s="1" t="s">
        <v>6826</v>
      </c>
      <c r="U4310" s="1"/>
      <c r="V4310" s="1" t="s">
        <v>24509</v>
      </c>
      <c r="W4310" s="1" t="s">
        <v>6826</v>
      </c>
    </row>
    <row r="4311" spans="1:23" x14ac:dyDescent="0.25">
      <c r="A4311" s="1">
        <v>1013078</v>
      </c>
      <c r="B4311" s="5" t="str">
        <f>VLOOKUP(H4311,'FIPS Basin X-walk'!$A$2:$F$3224,6,FALSE)</f>
        <v>Chautauqua Platform</v>
      </c>
      <c r="C4311" s="1" t="s">
        <v>20907</v>
      </c>
      <c r="D4311" s="1"/>
      <c r="E4311" s="1"/>
      <c r="F4311" s="1" t="s">
        <v>1484</v>
      </c>
      <c r="G4311" s="1" t="s">
        <v>5293</v>
      </c>
      <c r="H4311" s="1">
        <v>40087</v>
      </c>
      <c r="I4311" s="1">
        <v>1013078</v>
      </c>
      <c r="J4311" s="1">
        <v>34.955390000000001</v>
      </c>
      <c r="K4311" s="1">
        <v>-97.5642</v>
      </c>
      <c r="L4311" s="1"/>
      <c r="M4311" s="1" t="s">
        <v>1485</v>
      </c>
      <c r="N4311" s="1" t="s">
        <v>9148</v>
      </c>
      <c r="O4311" s="1">
        <v>2022</v>
      </c>
      <c r="P4311" s="1">
        <v>77002</v>
      </c>
      <c r="Q4311" s="1" t="s">
        <v>26594</v>
      </c>
      <c r="R4311" s="1"/>
      <c r="S4311" s="1">
        <v>211120</v>
      </c>
      <c r="T4311" s="1" t="s">
        <v>6826</v>
      </c>
      <c r="U4311" s="1"/>
      <c r="V4311" s="1" t="s">
        <v>20394</v>
      </c>
      <c r="W4311" s="1" t="s">
        <v>6826</v>
      </c>
    </row>
    <row r="4312" spans="1:23" x14ac:dyDescent="0.25">
      <c r="A4312" s="1">
        <v>1007445</v>
      </c>
      <c r="B4312" s="5" t="str">
        <f>VLOOKUP(H4312,'FIPS Basin X-walk'!$A$2:$F$3224,6,FALSE)</f>
        <v>Chautauqua Platform</v>
      </c>
      <c r="C4312" s="1" t="s">
        <v>18490</v>
      </c>
      <c r="D4312" s="1"/>
      <c r="E4312" s="1"/>
      <c r="F4312" s="1" t="s">
        <v>18485</v>
      </c>
      <c r="G4312" s="1" t="s">
        <v>18491</v>
      </c>
      <c r="H4312" s="1">
        <v>40087</v>
      </c>
      <c r="I4312" s="1">
        <v>1007445</v>
      </c>
      <c r="J4312" s="1">
        <v>35.297899999999998</v>
      </c>
      <c r="K4312" s="1">
        <v>-97.589600000000004</v>
      </c>
      <c r="L4312" s="1"/>
      <c r="M4312" s="1" t="s">
        <v>1495</v>
      </c>
      <c r="N4312" s="1" t="s">
        <v>9115</v>
      </c>
      <c r="O4312" s="1">
        <v>2022</v>
      </c>
      <c r="P4312" s="1">
        <v>73065</v>
      </c>
      <c r="Q4312" s="1" t="s">
        <v>18492</v>
      </c>
      <c r="R4312" s="1"/>
      <c r="S4312" s="1" t="s">
        <v>24355</v>
      </c>
      <c r="T4312" s="1" t="s">
        <v>6826</v>
      </c>
      <c r="U4312" s="1"/>
      <c r="V4312" s="1" t="s">
        <v>18493</v>
      </c>
      <c r="W4312" s="1" t="s">
        <v>6828</v>
      </c>
    </row>
    <row r="4313" spans="1:23" x14ac:dyDescent="0.25">
      <c r="A4313" s="1">
        <v>1013665</v>
      </c>
      <c r="B4313" s="5" t="str">
        <f>VLOOKUP(H4313,'FIPS Basin X-walk'!$A$2:$F$3224,6,FALSE)</f>
        <v>Chautauqua Platform</v>
      </c>
      <c r="C4313" s="1"/>
      <c r="D4313" s="1"/>
      <c r="E4313" s="1"/>
      <c r="F4313" s="1" t="s">
        <v>18489</v>
      </c>
      <c r="G4313" s="1" t="s">
        <v>18486</v>
      </c>
      <c r="H4313" s="1">
        <v>40087</v>
      </c>
      <c r="I4313" s="1">
        <v>1013665</v>
      </c>
      <c r="J4313" s="1">
        <v>34.864080000000001</v>
      </c>
      <c r="K4313" s="1">
        <v>-97.104179999999999</v>
      </c>
      <c r="L4313" s="1"/>
      <c r="M4313" s="1" t="s">
        <v>1495</v>
      </c>
      <c r="N4313" s="1" t="s">
        <v>9115</v>
      </c>
      <c r="O4313" s="1">
        <v>2022</v>
      </c>
      <c r="P4313" s="1">
        <v>74831</v>
      </c>
      <c r="Q4313" s="1" t="s">
        <v>840</v>
      </c>
      <c r="R4313" s="1"/>
      <c r="S4313" s="1" t="s">
        <v>24435</v>
      </c>
      <c r="T4313" s="1" t="s">
        <v>6826</v>
      </c>
      <c r="U4313" s="1"/>
      <c r="V4313" s="1" t="s">
        <v>7521</v>
      </c>
      <c r="W4313" s="1" t="s">
        <v>6826</v>
      </c>
    </row>
    <row r="4314" spans="1:23" x14ac:dyDescent="0.25">
      <c r="A4314" s="1">
        <v>1004028</v>
      </c>
      <c r="B4314" s="5" t="str">
        <f>VLOOKUP(H4314,'FIPS Basin X-walk'!$A$2:$F$3224,6,FALSE)</f>
        <v>Chautauqua Platform</v>
      </c>
      <c r="C4314" s="1" t="s">
        <v>18484</v>
      </c>
      <c r="D4314" s="1"/>
      <c r="E4314" s="1"/>
      <c r="F4314" s="1" t="s">
        <v>18485</v>
      </c>
      <c r="G4314" s="1" t="s">
        <v>18486</v>
      </c>
      <c r="H4314" s="1">
        <v>40087</v>
      </c>
      <c r="I4314" s="1">
        <v>1004028</v>
      </c>
      <c r="J4314" s="1">
        <v>35.264600000000002</v>
      </c>
      <c r="K4314" s="1">
        <v>-97.586399999999998</v>
      </c>
      <c r="L4314" s="1"/>
      <c r="M4314" s="1" t="s">
        <v>1495</v>
      </c>
      <c r="N4314" s="1" t="s">
        <v>9115</v>
      </c>
      <c r="O4314" s="1">
        <v>2022</v>
      </c>
      <c r="P4314" s="1">
        <v>73065</v>
      </c>
      <c r="Q4314" s="1" t="s">
        <v>18487</v>
      </c>
      <c r="R4314" s="1"/>
      <c r="S4314" s="1" t="s">
        <v>24358</v>
      </c>
      <c r="T4314" s="1" t="s">
        <v>6826</v>
      </c>
      <c r="U4314" s="1"/>
      <c r="V4314" s="1" t="s">
        <v>18488</v>
      </c>
      <c r="W4314" s="1" t="s">
        <v>6826</v>
      </c>
    </row>
    <row r="4315" spans="1:23" x14ac:dyDescent="0.25">
      <c r="A4315" s="1">
        <v>1001598</v>
      </c>
      <c r="B4315" s="5" t="str">
        <f>VLOOKUP(H4315,'FIPS Basin X-walk'!$A$2:$F$3224,6,FALSE)</f>
        <v>Upper Mississippi Embaymnt</v>
      </c>
      <c r="C4315" s="1" t="s">
        <v>12901</v>
      </c>
      <c r="D4315" s="1"/>
      <c r="E4315" s="1" t="s">
        <v>6828</v>
      </c>
      <c r="F4315" s="1" t="s">
        <v>12902</v>
      </c>
      <c r="G4315" s="1" t="s">
        <v>1958</v>
      </c>
      <c r="H4315" s="1">
        <v>21145</v>
      </c>
      <c r="I4315" s="1">
        <v>1001598</v>
      </c>
      <c r="J4315" s="1">
        <v>37.151699999999998</v>
      </c>
      <c r="K4315" s="1">
        <v>-88.775000000000006</v>
      </c>
      <c r="L4315" s="1"/>
      <c r="M4315" s="1" t="s">
        <v>1497</v>
      </c>
      <c r="N4315" s="1" t="s">
        <v>12675</v>
      </c>
      <c r="O4315" s="1">
        <v>2022</v>
      </c>
      <c r="P4315" s="1">
        <v>42086</v>
      </c>
      <c r="Q4315" s="1" t="s">
        <v>1959</v>
      </c>
      <c r="R4315" s="1"/>
      <c r="S4315" s="1" t="s">
        <v>24355</v>
      </c>
      <c r="T4315" s="1" t="s">
        <v>6826</v>
      </c>
      <c r="U4315" s="1"/>
      <c r="V4315" s="1" t="s">
        <v>24409</v>
      </c>
      <c r="W4315" s="1" t="s">
        <v>6828</v>
      </c>
    </row>
    <row r="4316" spans="1:23" x14ac:dyDescent="0.25">
      <c r="A4316" s="1">
        <v>1011973</v>
      </c>
      <c r="B4316" s="5" t="str">
        <f>VLOOKUP(H4316,'FIPS Basin X-walk'!$A$2:$F$3224,6,FALSE)</f>
        <v>Ouachita Folded Belt</v>
      </c>
      <c r="C4316" s="1"/>
      <c r="D4316" s="1"/>
      <c r="E4316" s="1"/>
      <c r="F4316" s="1" t="s">
        <v>18498</v>
      </c>
      <c r="G4316" s="1" t="s">
        <v>18496</v>
      </c>
      <c r="H4316" s="1">
        <v>40089</v>
      </c>
      <c r="I4316" s="1">
        <v>1011973</v>
      </c>
      <c r="J4316" s="1">
        <v>33.956490000000002</v>
      </c>
      <c r="K4316" s="1">
        <v>-94.756928000000002</v>
      </c>
      <c r="L4316" s="1"/>
      <c r="M4316" s="1" t="s">
        <v>1495</v>
      </c>
      <c r="N4316" s="1" t="s">
        <v>9115</v>
      </c>
      <c r="O4316" s="1">
        <v>2022</v>
      </c>
      <c r="P4316" s="1">
        <v>74728</v>
      </c>
      <c r="Q4316" s="1" t="s">
        <v>26425</v>
      </c>
      <c r="R4316" s="1"/>
      <c r="S4316" s="1" t="s">
        <v>24363</v>
      </c>
      <c r="T4316" s="1" t="s">
        <v>6826</v>
      </c>
      <c r="U4316" s="1"/>
      <c r="V4316" s="1" t="s">
        <v>6850</v>
      </c>
      <c r="W4316" s="1" t="s">
        <v>6826</v>
      </c>
    </row>
    <row r="4317" spans="1:23" x14ac:dyDescent="0.25">
      <c r="A4317" s="1">
        <v>1014557</v>
      </c>
      <c r="B4317" s="5" t="str">
        <f>VLOOKUP(H4317,'FIPS Basin X-walk'!$A$2:$F$3224,6,FALSE)</f>
        <v>Ouachita Folded Belt</v>
      </c>
      <c r="C4317" s="1" t="s">
        <v>27219</v>
      </c>
      <c r="D4317" s="1"/>
      <c r="E4317" s="1"/>
      <c r="F4317" s="1" t="s">
        <v>18498</v>
      </c>
      <c r="G4317" s="1" t="s">
        <v>18496</v>
      </c>
      <c r="H4317" s="1">
        <v>40089</v>
      </c>
      <c r="I4317" s="1">
        <v>1014557</v>
      </c>
      <c r="J4317" s="1">
        <v>34.033070000000002</v>
      </c>
      <c r="K4317" s="1">
        <v>-94.758650000000003</v>
      </c>
      <c r="L4317" s="1"/>
      <c r="M4317" s="1" t="s">
        <v>1495</v>
      </c>
      <c r="N4317" s="1" t="s">
        <v>9115</v>
      </c>
      <c r="O4317" s="1">
        <v>2022</v>
      </c>
      <c r="P4317" s="1">
        <v>74728</v>
      </c>
      <c r="Q4317" s="1" t="s">
        <v>27220</v>
      </c>
      <c r="R4317" s="1"/>
      <c r="S4317" s="1" t="s">
        <v>24398</v>
      </c>
      <c r="T4317" s="1" t="s">
        <v>6826</v>
      </c>
      <c r="U4317" s="1"/>
      <c r="V4317" s="1" t="s">
        <v>27221</v>
      </c>
      <c r="W4317" s="1" t="s">
        <v>6826</v>
      </c>
    </row>
    <row r="4318" spans="1:23" x14ac:dyDescent="0.25">
      <c r="A4318" s="1">
        <v>1006776</v>
      </c>
      <c r="B4318" s="5" t="str">
        <f>VLOOKUP(H4318,'FIPS Basin X-walk'!$A$2:$F$3224,6,FALSE)</f>
        <v>Ouachita Folded Belt</v>
      </c>
      <c r="C4318" s="1" t="s">
        <v>18494</v>
      </c>
      <c r="D4318" s="1"/>
      <c r="E4318" s="1"/>
      <c r="F4318" s="1" t="s">
        <v>18495</v>
      </c>
      <c r="G4318" s="1" t="s">
        <v>18496</v>
      </c>
      <c r="H4318" s="1">
        <v>40089</v>
      </c>
      <c r="I4318" s="1">
        <v>1006776</v>
      </c>
      <c r="J4318" s="1">
        <v>33.997523000000001</v>
      </c>
      <c r="K4318" s="1">
        <v>-95.112446000000006</v>
      </c>
      <c r="L4318" s="1"/>
      <c r="M4318" s="1" t="s">
        <v>1495</v>
      </c>
      <c r="N4318" s="1" t="s">
        <v>9115</v>
      </c>
      <c r="O4318" s="1">
        <v>2022</v>
      </c>
      <c r="P4318" s="1">
        <v>74764</v>
      </c>
      <c r="Q4318" s="1" t="s">
        <v>18497</v>
      </c>
      <c r="R4318" s="1" t="s">
        <v>24436</v>
      </c>
      <c r="S4318" s="1" t="s">
        <v>24385</v>
      </c>
      <c r="T4318" s="1" t="s">
        <v>6826</v>
      </c>
      <c r="U4318" s="1"/>
      <c r="V4318" s="1" t="s">
        <v>6836</v>
      </c>
      <c r="W4318" s="1" t="s">
        <v>6826</v>
      </c>
    </row>
    <row r="4319" spans="1:23" x14ac:dyDescent="0.25">
      <c r="A4319" s="1">
        <v>1004194</v>
      </c>
      <c r="B4319" s="5" t="str">
        <f>VLOOKUP(H4319,'FIPS Basin X-walk'!$A$2:$F$3224,6,FALSE)</f>
        <v>Lincoln Anticline</v>
      </c>
      <c r="C4319" s="1" t="s">
        <v>15600</v>
      </c>
      <c r="D4319" s="1"/>
      <c r="E4319" s="1"/>
      <c r="F4319" s="1" t="s">
        <v>15601</v>
      </c>
      <c r="G4319" s="1" t="s">
        <v>15602</v>
      </c>
      <c r="H4319" s="1">
        <v>29119</v>
      </c>
      <c r="I4319" s="1">
        <v>1004194</v>
      </c>
      <c r="J4319" s="1">
        <v>36.543163999999997</v>
      </c>
      <c r="K4319" s="1">
        <v>-94.583078999999998</v>
      </c>
      <c r="L4319" s="1"/>
      <c r="M4319" s="1" t="s">
        <v>1560</v>
      </c>
      <c r="N4319" s="1" t="s">
        <v>15447</v>
      </c>
      <c r="O4319" s="1">
        <v>2022</v>
      </c>
      <c r="P4319" s="1">
        <v>64863</v>
      </c>
      <c r="Q4319" s="1" t="s">
        <v>15603</v>
      </c>
      <c r="R4319" s="1" t="s">
        <v>24363</v>
      </c>
      <c r="S4319" s="1" t="s">
        <v>24364</v>
      </c>
      <c r="T4319" s="1" t="s">
        <v>6826</v>
      </c>
      <c r="U4319" s="1"/>
      <c r="V4319" s="1" t="s">
        <v>15604</v>
      </c>
      <c r="W4319" s="1" t="s">
        <v>6826</v>
      </c>
    </row>
    <row r="4320" spans="1:23" x14ac:dyDescent="0.25">
      <c r="A4320" s="1">
        <v>1004271</v>
      </c>
      <c r="B4320" s="5" t="str">
        <f>VLOOKUP(H4320,'FIPS Basin X-walk'!$A$2:$F$3224,6,FALSE)</f>
        <v>Illinois Basin</v>
      </c>
      <c r="C4320" s="1" t="s">
        <v>11135</v>
      </c>
      <c r="D4320" s="1"/>
      <c r="E4320" s="1"/>
      <c r="F4320" s="1" t="s">
        <v>11132</v>
      </c>
      <c r="G4320" s="1" t="s">
        <v>11133</v>
      </c>
      <c r="H4320" s="1">
        <v>17109</v>
      </c>
      <c r="I4320" s="1">
        <v>1004271</v>
      </c>
      <c r="J4320" s="1">
        <v>40.465617999999999</v>
      </c>
      <c r="K4320" s="1">
        <v>-90.682579000000004</v>
      </c>
      <c r="L4320" s="1"/>
      <c r="M4320" s="1" t="s">
        <v>1488</v>
      </c>
      <c r="N4320" s="1" t="s">
        <v>10805</v>
      </c>
      <c r="O4320" s="1">
        <v>2022</v>
      </c>
      <c r="P4320" s="1">
        <v>61455</v>
      </c>
      <c r="Q4320" s="1" t="s">
        <v>11136</v>
      </c>
      <c r="R4320" s="1"/>
      <c r="S4320" s="1" t="s">
        <v>24379</v>
      </c>
      <c r="T4320" s="1" t="s">
        <v>6826</v>
      </c>
      <c r="U4320" s="1"/>
      <c r="V4320" s="1" t="s">
        <v>11137</v>
      </c>
      <c r="W4320" s="1" t="s">
        <v>6826</v>
      </c>
    </row>
    <row r="4321" spans="1:23" x14ac:dyDescent="0.25">
      <c r="A4321" s="1">
        <v>1007589</v>
      </c>
      <c r="B4321" s="5" t="str">
        <f>VLOOKUP(H4321,'FIPS Basin X-walk'!$A$2:$F$3224,6,FALSE)</f>
        <v>Illinois Basin</v>
      </c>
      <c r="C4321" s="1" t="s">
        <v>11131</v>
      </c>
      <c r="D4321" s="1"/>
      <c r="E4321" s="1"/>
      <c r="F4321" s="1" t="s">
        <v>11132</v>
      </c>
      <c r="G4321" s="1" t="s">
        <v>11133</v>
      </c>
      <c r="H4321" s="1">
        <v>17109</v>
      </c>
      <c r="I4321" s="1">
        <v>1007589</v>
      </c>
      <c r="J4321" s="1">
        <v>40.484296000000001</v>
      </c>
      <c r="K4321" s="1">
        <v>-90.637964999999994</v>
      </c>
      <c r="L4321" s="1"/>
      <c r="M4321" s="1" t="s">
        <v>1488</v>
      </c>
      <c r="N4321" s="1" t="s">
        <v>10805</v>
      </c>
      <c r="O4321" s="1">
        <v>2022</v>
      </c>
      <c r="P4321" s="1">
        <v>61455</v>
      </c>
      <c r="Q4321" s="1" t="s">
        <v>11134</v>
      </c>
      <c r="R4321" s="1"/>
      <c r="S4321" s="1" t="s">
        <v>24358</v>
      </c>
      <c r="T4321" s="1" t="s">
        <v>6826</v>
      </c>
      <c r="U4321" s="1"/>
      <c r="V4321" s="1" t="s">
        <v>6878</v>
      </c>
      <c r="W4321" s="1" t="s">
        <v>6826</v>
      </c>
    </row>
    <row r="4322" spans="1:23" x14ac:dyDescent="0.25">
      <c r="A4322" s="1">
        <v>1003473</v>
      </c>
      <c r="B4322" s="5" t="str">
        <f>VLOOKUP(H4322,'FIPS Basin X-walk'!$A$2:$F$3224,6,FALSE)</f>
        <v>Wisconsin Arch</v>
      </c>
      <c r="C4322" s="1" t="s">
        <v>11138</v>
      </c>
      <c r="D4322" s="1"/>
      <c r="E4322" s="1"/>
      <c r="F4322" s="1" t="s">
        <v>11139</v>
      </c>
      <c r="G4322" s="1" t="s">
        <v>11140</v>
      </c>
      <c r="H4322" s="1">
        <v>17111</v>
      </c>
      <c r="I4322" s="1">
        <v>1003473</v>
      </c>
      <c r="J4322" s="1">
        <v>42.273195999999999</v>
      </c>
      <c r="K4322" s="1">
        <v>-88.314211999999998</v>
      </c>
      <c r="L4322" s="1"/>
      <c r="M4322" s="1" t="s">
        <v>1488</v>
      </c>
      <c r="N4322" s="1" t="s">
        <v>10805</v>
      </c>
      <c r="O4322" s="1">
        <v>2022</v>
      </c>
      <c r="P4322" s="1">
        <v>60012</v>
      </c>
      <c r="Q4322" s="1" t="s">
        <v>11141</v>
      </c>
      <c r="R4322" s="1" t="s">
        <v>25114</v>
      </c>
      <c r="S4322" s="1" t="s">
        <v>25115</v>
      </c>
      <c r="T4322" s="1" t="s">
        <v>6826</v>
      </c>
      <c r="U4322" s="1"/>
      <c r="V4322" s="1" t="s">
        <v>11142</v>
      </c>
      <c r="W4322" s="1" t="s">
        <v>6826</v>
      </c>
    </row>
    <row r="4323" spans="1:23" x14ac:dyDescent="0.25">
      <c r="A4323" s="1">
        <v>1006505</v>
      </c>
      <c r="B4323" s="5" t="str">
        <f>VLOOKUP(H4323,'FIPS Basin X-walk'!$A$2:$F$3224,6,FALSE)</f>
        <v>Williston Basin</v>
      </c>
      <c r="C4323" s="1" t="s">
        <v>17600</v>
      </c>
      <c r="D4323" s="1"/>
      <c r="E4323" s="1"/>
      <c r="F4323" s="1" t="s">
        <v>17601</v>
      </c>
      <c r="G4323" s="1" t="s">
        <v>11140</v>
      </c>
      <c r="H4323" s="1">
        <v>38049</v>
      </c>
      <c r="I4323" s="1">
        <v>1006505</v>
      </c>
      <c r="J4323" s="1">
        <v>48.253069000000004</v>
      </c>
      <c r="K4323" s="1">
        <v>-100.431591</v>
      </c>
      <c r="L4323" s="1"/>
      <c r="M4323" s="1" t="s">
        <v>1511</v>
      </c>
      <c r="N4323" s="1" t="s">
        <v>17561</v>
      </c>
      <c r="O4323" s="1">
        <v>2022</v>
      </c>
      <c r="P4323" s="1">
        <v>58788</v>
      </c>
      <c r="Q4323" s="1" t="s">
        <v>571</v>
      </c>
      <c r="R4323" s="1"/>
      <c r="S4323" s="1" t="s">
        <v>24435</v>
      </c>
      <c r="T4323" s="1" t="s">
        <v>6826</v>
      </c>
      <c r="U4323" s="1"/>
      <c r="V4323" s="1" t="s">
        <v>7297</v>
      </c>
      <c r="W4323" s="1" t="s">
        <v>6826</v>
      </c>
    </row>
    <row r="4324" spans="1:23" x14ac:dyDescent="0.25">
      <c r="A4324" s="1">
        <v>1005940</v>
      </c>
      <c r="B4324" s="5" t="str">
        <f>VLOOKUP(H4324,'FIPS Basin X-walk'!$A$2:$F$3224,6,FALSE)</f>
        <v>Williston Basin</v>
      </c>
      <c r="C4324" s="1" t="s">
        <v>17602</v>
      </c>
      <c r="D4324" s="1"/>
      <c r="E4324" s="1"/>
      <c r="F4324" s="1" t="s">
        <v>17603</v>
      </c>
      <c r="G4324" s="1" t="s">
        <v>11140</v>
      </c>
      <c r="H4324" s="1">
        <v>38049</v>
      </c>
      <c r="I4324" s="1">
        <v>1005940</v>
      </c>
      <c r="J4324" s="1">
        <v>48.062103</v>
      </c>
      <c r="K4324" s="1">
        <v>-100.924722</v>
      </c>
      <c r="L4324" s="1" t="s">
        <v>24367</v>
      </c>
      <c r="M4324" s="1" t="s">
        <v>1511</v>
      </c>
      <c r="N4324" s="1" t="s">
        <v>17561</v>
      </c>
      <c r="O4324" s="1">
        <v>2022</v>
      </c>
      <c r="P4324" s="1">
        <v>58790</v>
      </c>
      <c r="Q4324" s="1" t="s">
        <v>17604</v>
      </c>
      <c r="R4324" s="1"/>
      <c r="S4324" s="1" t="s">
        <v>24377</v>
      </c>
      <c r="T4324" s="1" t="s">
        <v>6826</v>
      </c>
      <c r="U4324" s="1"/>
      <c r="V4324" s="1" t="s">
        <v>10435</v>
      </c>
      <c r="W4324" s="1" t="s">
        <v>6826</v>
      </c>
    </row>
    <row r="4325" spans="1:23" x14ac:dyDescent="0.25">
      <c r="A4325" s="1">
        <v>1011137</v>
      </c>
      <c r="B4325" s="5" t="str">
        <f>VLOOKUP(H4325,'FIPS Basin X-walk'!$A$2:$F$3224,6,FALSE)</f>
        <v>Wisconsin Arch</v>
      </c>
      <c r="C4325" s="1" t="s">
        <v>11143</v>
      </c>
      <c r="D4325" s="1"/>
      <c r="E4325" s="1"/>
      <c r="F4325" s="1" t="s">
        <v>11144</v>
      </c>
      <c r="G4325" s="1" t="s">
        <v>11140</v>
      </c>
      <c r="H4325" s="1">
        <v>17111</v>
      </c>
      <c r="I4325" s="1">
        <v>1011137</v>
      </c>
      <c r="J4325" s="1">
        <v>42.298042000000002</v>
      </c>
      <c r="K4325" s="1">
        <v>-88.495281000000006</v>
      </c>
      <c r="L4325" s="1"/>
      <c r="M4325" s="1" t="s">
        <v>1488</v>
      </c>
      <c r="N4325" s="1" t="s">
        <v>10805</v>
      </c>
      <c r="O4325" s="1">
        <v>2022</v>
      </c>
      <c r="P4325" s="1">
        <v>60098</v>
      </c>
      <c r="Q4325" s="1" t="s">
        <v>561</v>
      </c>
      <c r="R4325" s="1"/>
      <c r="S4325" s="1" t="s">
        <v>24435</v>
      </c>
      <c r="T4325" s="1" t="s">
        <v>6826</v>
      </c>
      <c r="U4325" s="1"/>
      <c r="V4325" s="1" t="s">
        <v>12735</v>
      </c>
      <c r="W4325" s="1" t="s">
        <v>6826</v>
      </c>
    </row>
    <row r="4326" spans="1:23" x14ac:dyDescent="0.25">
      <c r="A4326" s="1">
        <v>1004858</v>
      </c>
      <c r="B4326" s="5" t="str">
        <f>VLOOKUP(H4326,'FIPS Basin X-walk'!$A$2:$F$3224,6,FALSE)</f>
        <v>Williston Basin</v>
      </c>
      <c r="C4326" s="1" t="s">
        <v>17605</v>
      </c>
      <c r="D4326" s="1"/>
      <c r="E4326" s="1"/>
      <c r="F4326" s="1" t="s">
        <v>14609</v>
      </c>
      <c r="G4326" s="1" t="s">
        <v>17606</v>
      </c>
      <c r="H4326" s="1">
        <v>38051</v>
      </c>
      <c r="I4326" s="1">
        <v>1004858</v>
      </c>
      <c r="J4326" s="1">
        <v>46.066600000000001</v>
      </c>
      <c r="K4326" s="1">
        <v>-99.796700000000001</v>
      </c>
      <c r="L4326" s="1"/>
      <c r="M4326" s="1" t="s">
        <v>1511</v>
      </c>
      <c r="N4326" s="1" t="s">
        <v>17561</v>
      </c>
      <c r="O4326" s="1">
        <v>2022</v>
      </c>
      <c r="P4326" s="1">
        <v>58581</v>
      </c>
      <c r="Q4326" s="1" t="s">
        <v>792</v>
      </c>
      <c r="R4326" s="1"/>
      <c r="S4326" s="1" t="s">
        <v>24435</v>
      </c>
      <c r="T4326" s="1" t="s">
        <v>6826</v>
      </c>
      <c r="U4326" s="1"/>
      <c r="V4326" s="1" t="s">
        <v>25395</v>
      </c>
      <c r="W4326" s="1" t="s">
        <v>6826</v>
      </c>
    </row>
    <row r="4327" spans="1:23" x14ac:dyDescent="0.25">
      <c r="A4327" s="1">
        <v>1012158</v>
      </c>
      <c r="B4327" s="5" t="str">
        <f>VLOOKUP(H4327,'FIPS Basin X-walk'!$A$2:$F$3224,6,FALSE)</f>
        <v>Appalachian Basin (Eastern Overthrust Area)</v>
      </c>
      <c r="C4327" s="1" t="s">
        <v>23721</v>
      </c>
      <c r="D4327" s="1"/>
      <c r="E4327" s="1"/>
      <c r="F4327" s="1" t="s">
        <v>23722</v>
      </c>
      <c r="G4327" s="1" t="s">
        <v>5438</v>
      </c>
      <c r="H4327" s="1">
        <v>42083</v>
      </c>
      <c r="I4327" s="1">
        <v>1012158</v>
      </c>
      <c r="J4327" s="1">
        <v>41.7694458</v>
      </c>
      <c r="K4327" s="1">
        <v>-78.429718699999995</v>
      </c>
      <c r="L4327" s="1"/>
      <c r="M4327" s="1" t="s">
        <v>1501</v>
      </c>
      <c r="N4327" s="1" t="s">
        <v>18868</v>
      </c>
      <c r="O4327" s="1">
        <v>2022</v>
      </c>
      <c r="P4327" s="1">
        <v>16749</v>
      </c>
      <c r="Q4327" s="1" t="s">
        <v>24138</v>
      </c>
      <c r="R4327" s="1"/>
      <c r="S4327" s="1">
        <v>486210</v>
      </c>
      <c r="T4327" s="1" t="s">
        <v>6826</v>
      </c>
      <c r="U4327" s="1"/>
      <c r="V4327" s="1" t="s">
        <v>7090</v>
      </c>
      <c r="W4327" s="1" t="s">
        <v>6826</v>
      </c>
    </row>
    <row r="4328" spans="1:23" x14ac:dyDescent="0.25">
      <c r="A4328" s="1">
        <v>1005590</v>
      </c>
      <c r="B4328" s="5" t="str">
        <f>VLOOKUP(H4328,'FIPS Basin X-walk'!$A$2:$F$3224,6,FALSE)</f>
        <v>Appalachian Basin (Eastern Overthrust Area)</v>
      </c>
      <c r="C4328" s="1" t="s">
        <v>19331</v>
      </c>
      <c r="D4328" s="1"/>
      <c r="E4328" s="1"/>
      <c r="F4328" s="1" t="s">
        <v>19332</v>
      </c>
      <c r="G4328" s="1" t="s">
        <v>19329</v>
      </c>
      <c r="H4328" s="1">
        <v>42083</v>
      </c>
      <c r="I4328" s="1">
        <v>1005590</v>
      </c>
      <c r="J4328" s="1">
        <v>41.965471999999998</v>
      </c>
      <c r="K4328" s="1">
        <v>-78.633107999999993</v>
      </c>
      <c r="L4328" s="1"/>
      <c r="M4328" s="1" t="s">
        <v>1501</v>
      </c>
      <c r="N4328" s="1" t="s">
        <v>18868</v>
      </c>
      <c r="O4328" s="1">
        <v>2022</v>
      </c>
      <c r="P4328" s="1">
        <v>16701</v>
      </c>
      <c r="Q4328" s="1" t="s">
        <v>19333</v>
      </c>
      <c r="R4328" s="1"/>
      <c r="S4328" s="1" t="s">
        <v>24369</v>
      </c>
      <c r="T4328" s="1" t="s">
        <v>6826</v>
      </c>
      <c r="U4328" s="1"/>
      <c r="V4328" s="1" t="s">
        <v>19334</v>
      </c>
      <c r="W4328" s="1" t="s">
        <v>6826</v>
      </c>
    </row>
    <row r="4329" spans="1:23" x14ac:dyDescent="0.25">
      <c r="A4329" s="1">
        <v>1000062</v>
      </c>
      <c r="B4329" s="5" t="str">
        <f>VLOOKUP(H4329,'FIPS Basin X-walk'!$A$2:$F$3224,6,FALSE)</f>
        <v>Appalachian Basin (Eastern Overthrust Area)</v>
      </c>
      <c r="C4329" s="1" t="s">
        <v>19339</v>
      </c>
      <c r="D4329" s="1"/>
      <c r="E4329" s="1"/>
      <c r="F4329" s="1" t="s">
        <v>19340</v>
      </c>
      <c r="G4329" s="1" t="s">
        <v>19329</v>
      </c>
      <c r="H4329" s="1">
        <v>42083</v>
      </c>
      <c r="I4329" s="1">
        <v>1000062</v>
      </c>
      <c r="J4329" s="1">
        <v>41.7</v>
      </c>
      <c r="K4329" s="1">
        <v>-78.48</v>
      </c>
      <c r="L4329" s="1"/>
      <c r="M4329" s="1" t="s">
        <v>1501</v>
      </c>
      <c r="N4329" s="1" t="s">
        <v>18868</v>
      </c>
      <c r="O4329" s="1">
        <v>2022</v>
      </c>
      <c r="P4329" s="1">
        <v>16735</v>
      </c>
      <c r="Q4329" s="1" t="s">
        <v>19341</v>
      </c>
      <c r="R4329" s="1"/>
      <c r="S4329" s="1" t="s">
        <v>24398</v>
      </c>
      <c r="T4329" s="1" t="s">
        <v>6826</v>
      </c>
      <c r="U4329" s="1"/>
      <c r="V4329" s="1" t="s">
        <v>6889</v>
      </c>
      <c r="W4329" s="1" t="s">
        <v>6826</v>
      </c>
    </row>
    <row r="4330" spans="1:23" x14ac:dyDescent="0.25">
      <c r="A4330" s="1">
        <v>1005530</v>
      </c>
      <c r="B4330" s="5" t="str">
        <f>VLOOKUP(H4330,'FIPS Basin X-walk'!$A$2:$F$3224,6,FALSE)</f>
        <v>Appalachian Basin (Eastern Overthrust Area)</v>
      </c>
      <c r="C4330" s="1" t="s">
        <v>19342</v>
      </c>
      <c r="D4330" s="1"/>
      <c r="E4330" s="1"/>
      <c r="F4330" s="1" t="s">
        <v>19340</v>
      </c>
      <c r="G4330" s="1" t="s">
        <v>19329</v>
      </c>
      <c r="H4330" s="1">
        <v>42083</v>
      </c>
      <c r="I4330" s="1">
        <v>1005530</v>
      </c>
      <c r="J4330" s="1">
        <v>41.665942999999999</v>
      </c>
      <c r="K4330" s="1">
        <v>-78.637962000000002</v>
      </c>
      <c r="L4330" s="1"/>
      <c r="M4330" s="1" t="s">
        <v>1501</v>
      </c>
      <c r="N4330" s="1" t="s">
        <v>18868</v>
      </c>
      <c r="O4330" s="1">
        <v>2022</v>
      </c>
      <c r="P4330" s="1">
        <v>16735</v>
      </c>
      <c r="Q4330" s="1" t="s">
        <v>19343</v>
      </c>
      <c r="R4330" s="1"/>
      <c r="S4330" s="1" t="s">
        <v>24358</v>
      </c>
      <c r="T4330" s="1" t="s">
        <v>6826</v>
      </c>
      <c r="U4330" s="1"/>
      <c r="V4330" s="1" t="s">
        <v>13784</v>
      </c>
      <c r="W4330" s="1" t="s">
        <v>6826</v>
      </c>
    </row>
    <row r="4331" spans="1:23" x14ac:dyDescent="0.25">
      <c r="A4331" s="1">
        <v>1012336</v>
      </c>
      <c r="B4331" s="5" t="str">
        <f>VLOOKUP(H4331,'FIPS Basin X-walk'!$A$2:$F$3224,6,FALSE)</f>
        <v>Appalachian Basin (Eastern Overthrust Area)</v>
      </c>
      <c r="C4331" s="1" t="s">
        <v>23860</v>
      </c>
      <c r="D4331" s="1"/>
      <c r="E4331" s="1"/>
      <c r="F4331" s="1" t="s">
        <v>23861</v>
      </c>
      <c r="G4331" s="1" t="s">
        <v>19329</v>
      </c>
      <c r="H4331" s="1">
        <v>42083</v>
      </c>
      <c r="I4331" s="1">
        <v>1012336</v>
      </c>
      <c r="J4331" s="1">
        <v>41.7</v>
      </c>
      <c r="K4331" s="1">
        <v>-78.5</v>
      </c>
      <c r="L4331" s="1"/>
      <c r="M4331" s="1" t="s">
        <v>1501</v>
      </c>
      <c r="N4331" s="1" t="s">
        <v>18868</v>
      </c>
      <c r="O4331" s="1">
        <v>2022</v>
      </c>
      <c r="P4331" s="1">
        <v>16740</v>
      </c>
      <c r="Q4331" s="1" t="s">
        <v>729</v>
      </c>
      <c r="R4331" s="1"/>
      <c r="S4331" s="1" t="s">
        <v>24399</v>
      </c>
      <c r="T4331" s="1" t="s">
        <v>6826</v>
      </c>
      <c r="U4331" s="1"/>
      <c r="V4331" s="1" t="s">
        <v>16658</v>
      </c>
      <c r="W4331" s="1" t="s">
        <v>6826</v>
      </c>
    </row>
    <row r="4332" spans="1:23" x14ac:dyDescent="0.25">
      <c r="A4332" s="1">
        <v>1000020</v>
      </c>
      <c r="B4332" s="5" t="str">
        <f>VLOOKUP(H4332,'FIPS Basin X-walk'!$A$2:$F$3224,6,FALSE)</f>
        <v>Appalachian Basin (Eastern Overthrust Area)</v>
      </c>
      <c r="C4332" s="1" t="s">
        <v>19327</v>
      </c>
      <c r="D4332" s="1"/>
      <c r="E4332" s="1"/>
      <c r="F4332" s="1" t="s">
        <v>19328</v>
      </c>
      <c r="G4332" s="1" t="s">
        <v>19329</v>
      </c>
      <c r="H4332" s="1">
        <v>42083</v>
      </c>
      <c r="I4332" s="1">
        <v>1000020</v>
      </c>
      <c r="J4332" s="1">
        <v>41.817869999999999</v>
      </c>
      <c r="K4332" s="1">
        <v>-78.286990000000003</v>
      </c>
      <c r="L4332" s="1"/>
      <c r="M4332" s="1" t="s">
        <v>1501</v>
      </c>
      <c r="N4332" s="1" t="s">
        <v>18868</v>
      </c>
      <c r="O4332" s="1">
        <v>2022</v>
      </c>
      <c r="P4332" s="1">
        <v>16743</v>
      </c>
      <c r="Q4332" s="1" t="s">
        <v>19330</v>
      </c>
      <c r="R4332" s="1"/>
      <c r="S4332" s="1" t="s">
        <v>24356</v>
      </c>
      <c r="T4332" s="1" t="s">
        <v>6826</v>
      </c>
      <c r="U4332" s="1"/>
      <c r="V4332" s="1" t="s">
        <v>8514</v>
      </c>
      <c r="W4332" s="1" t="s">
        <v>6826</v>
      </c>
    </row>
    <row r="4333" spans="1:23" x14ac:dyDescent="0.25">
      <c r="A4333" s="1">
        <v>1000193</v>
      </c>
      <c r="B4333" s="5" t="str">
        <f>VLOOKUP(H4333,'FIPS Basin X-walk'!$A$2:$F$3224,6,FALSE)</f>
        <v>Appalachian Basin (Eastern Overthrust Area)</v>
      </c>
      <c r="C4333" s="1" t="s">
        <v>19335</v>
      </c>
      <c r="D4333" s="1"/>
      <c r="E4333" s="1"/>
      <c r="F4333" s="1" t="s">
        <v>19336</v>
      </c>
      <c r="G4333" s="1" t="s">
        <v>19329</v>
      </c>
      <c r="H4333" s="1">
        <v>42083</v>
      </c>
      <c r="I4333" s="1">
        <v>1000193</v>
      </c>
      <c r="J4333" s="1">
        <v>41.859383000000001</v>
      </c>
      <c r="K4333" s="1">
        <v>-78.445170000000005</v>
      </c>
      <c r="L4333" s="1"/>
      <c r="M4333" s="1" t="s">
        <v>1501</v>
      </c>
      <c r="N4333" s="1" t="s">
        <v>18868</v>
      </c>
      <c r="O4333" s="1">
        <v>2022</v>
      </c>
      <c r="P4333" s="1">
        <v>16749</v>
      </c>
      <c r="Q4333" s="1" t="s">
        <v>19337</v>
      </c>
      <c r="R4333" s="1"/>
      <c r="S4333" s="1" t="s">
        <v>24423</v>
      </c>
      <c r="T4333" s="1" t="s">
        <v>6826</v>
      </c>
      <c r="U4333" s="1"/>
      <c r="V4333" s="1" t="s">
        <v>19338</v>
      </c>
      <c r="W4333" s="1" t="s">
        <v>6826</v>
      </c>
    </row>
    <row r="4334" spans="1:23" x14ac:dyDescent="0.25">
      <c r="A4334" s="1">
        <v>1013955</v>
      </c>
      <c r="B4334" s="5" t="str">
        <f>VLOOKUP(H4334,'FIPS Basin X-walk'!$A$2:$F$3224,6,FALSE)</f>
        <v>Williston Basin</v>
      </c>
      <c r="C4334" s="1" t="s">
        <v>23641</v>
      </c>
      <c r="D4334" s="1"/>
      <c r="E4334" s="1"/>
      <c r="F4334" s="1" t="s">
        <v>23642</v>
      </c>
      <c r="G4334" s="1" t="s">
        <v>5088</v>
      </c>
      <c r="H4334" s="1">
        <v>38053</v>
      </c>
      <c r="I4334" s="1">
        <v>1013955</v>
      </c>
      <c r="J4334" s="1">
        <v>47.890628947712997</v>
      </c>
      <c r="K4334" s="1">
        <v>-102.993440530684</v>
      </c>
      <c r="L4334" s="1"/>
      <c r="M4334" s="1" t="s">
        <v>1511</v>
      </c>
      <c r="N4334" s="1" t="s">
        <v>17561</v>
      </c>
      <c r="O4334" s="1">
        <v>2022</v>
      </c>
      <c r="P4334" s="1">
        <v>58847</v>
      </c>
      <c r="Q4334" s="1" t="s">
        <v>1258</v>
      </c>
      <c r="R4334" s="1"/>
      <c r="S4334" s="1">
        <v>211130</v>
      </c>
      <c r="T4334" s="1" t="s">
        <v>6826</v>
      </c>
      <c r="U4334" s="1"/>
      <c r="V4334" s="1" t="s">
        <v>11366</v>
      </c>
      <c r="W4334" s="1" t="s">
        <v>6826</v>
      </c>
    </row>
    <row r="4335" spans="1:23" x14ac:dyDescent="0.25">
      <c r="A4335" s="1">
        <v>1013021</v>
      </c>
      <c r="B4335" s="5" t="str">
        <f>VLOOKUP(H4335,'FIPS Basin X-walk'!$A$2:$F$3224,6,FALSE)</f>
        <v>Williston Basin</v>
      </c>
      <c r="C4335" s="1" t="s">
        <v>23702</v>
      </c>
      <c r="D4335" s="1"/>
      <c r="E4335" s="1"/>
      <c r="F4335" s="1" t="s">
        <v>17586</v>
      </c>
      <c r="G4335" s="1" t="s">
        <v>5088</v>
      </c>
      <c r="H4335" s="1">
        <v>38053</v>
      </c>
      <c r="I4335" s="1">
        <v>1013021</v>
      </c>
      <c r="J4335" s="1">
        <v>47.927493718000001</v>
      </c>
      <c r="K4335" s="1">
        <v>-102.909997590999</v>
      </c>
      <c r="L4335" s="1"/>
      <c r="M4335" s="1" t="s">
        <v>1511</v>
      </c>
      <c r="N4335" s="1" t="s">
        <v>17561</v>
      </c>
      <c r="O4335" s="1">
        <v>2022</v>
      </c>
      <c r="P4335" s="1">
        <v>58640</v>
      </c>
      <c r="Q4335" s="1" t="s">
        <v>26587</v>
      </c>
      <c r="R4335" s="1"/>
      <c r="S4335" s="1">
        <v>211120</v>
      </c>
      <c r="T4335" s="1" t="s">
        <v>6826</v>
      </c>
      <c r="U4335" s="1"/>
      <c r="V4335" s="1" t="s">
        <v>17587</v>
      </c>
      <c r="W4335" s="1" t="s">
        <v>6826</v>
      </c>
    </row>
    <row r="4336" spans="1:23" x14ac:dyDescent="0.25">
      <c r="A4336" s="1">
        <v>1010510</v>
      </c>
      <c r="B4336" s="5" t="str">
        <f>VLOOKUP(H4336,'FIPS Basin X-walk'!$A$2:$F$3224,6,FALSE)</f>
        <v>Williston Basin</v>
      </c>
      <c r="C4336" s="1" t="s">
        <v>17610</v>
      </c>
      <c r="D4336" s="1"/>
      <c r="E4336" s="1"/>
      <c r="F4336" s="1" t="s">
        <v>1878</v>
      </c>
      <c r="G4336" s="1" t="s">
        <v>17608</v>
      </c>
      <c r="H4336" s="1">
        <v>38053</v>
      </c>
      <c r="I4336" s="1">
        <v>1010510</v>
      </c>
      <c r="J4336" s="1">
        <v>47.921819999999997</v>
      </c>
      <c r="K4336" s="1">
        <v>-103.77651</v>
      </c>
      <c r="L4336" s="1"/>
      <c r="M4336" s="1" t="s">
        <v>1511</v>
      </c>
      <c r="N4336" s="1" t="s">
        <v>17561</v>
      </c>
      <c r="O4336" s="1">
        <v>2022</v>
      </c>
      <c r="P4336" s="1">
        <v>58831</v>
      </c>
      <c r="Q4336" s="1" t="s">
        <v>759</v>
      </c>
      <c r="R4336" s="1"/>
      <c r="S4336" s="1" t="s">
        <v>24399</v>
      </c>
      <c r="T4336" s="1" t="s">
        <v>6826</v>
      </c>
      <c r="U4336" s="1"/>
      <c r="V4336" s="1" t="s">
        <v>7090</v>
      </c>
      <c r="W4336" s="1" t="s">
        <v>6826</v>
      </c>
    </row>
    <row r="4337" spans="1:23" x14ac:dyDescent="0.25">
      <c r="A4337" s="1">
        <v>1011323</v>
      </c>
      <c r="B4337" s="5" t="str">
        <f>VLOOKUP(H4337,'FIPS Basin X-walk'!$A$2:$F$3224,6,FALSE)</f>
        <v>Williston Basin</v>
      </c>
      <c r="C4337" s="1" t="s">
        <v>17611</v>
      </c>
      <c r="D4337" s="1"/>
      <c r="E4337" s="1"/>
      <c r="F4337" s="1" t="s">
        <v>1878</v>
      </c>
      <c r="G4337" s="1" t="s">
        <v>17608</v>
      </c>
      <c r="H4337" s="1">
        <v>38053</v>
      </c>
      <c r="I4337" s="1">
        <v>1011323</v>
      </c>
      <c r="J4337" s="1">
        <v>47.797764000000001</v>
      </c>
      <c r="K4337" s="1">
        <v>-103.572694</v>
      </c>
      <c r="L4337" s="1"/>
      <c r="M4337" s="1" t="s">
        <v>1511</v>
      </c>
      <c r="N4337" s="1" t="s">
        <v>17561</v>
      </c>
      <c r="O4337" s="1">
        <v>2022</v>
      </c>
      <c r="P4337" s="1">
        <v>58831</v>
      </c>
      <c r="Q4337" s="1" t="s">
        <v>17612</v>
      </c>
      <c r="R4337" s="1"/>
      <c r="S4337" s="1" t="s">
        <v>24355</v>
      </c>
      <c r="T4337" s="1" t="s">
        <v>6826</v>
      </c>
      <c r="U4337" s="1"/>
      <c r="V4337" s="1" t="s">
        <v>15803</v>
      </c>
      <c r="W4337" s="1" t="s">
        <v>6828</v>
      </c>
    </row>
    <row r="4338" spans="1:23" x14ac:dyDescent="0.25">
      <c r="A4338" s="1">
        <v>1012616</v>
      </c>
      <c r="B4338" s="5" t="str">
        <f>VLOOKUP(H4338,'FIPS Basin X-walk'!$A$2:$F$3224,6,FALSE)</f>
        <v>Williston Basin</v>
      </c>
      <c r="C4338" s="1" t="s">
        <v>17615</v>
      </c>
      <c r="D4338" s="1"/>
      <c r="E4338" s="1"/>
      <c r="F4338" s="1" t="s">
        <v>1878</v>
      </c>
      <c r="G4338" s="1" t="s">
        <v>17608</v>
      </c>
      <c r="H4338" s="1">
        <v>38053</v>
      </c>
      <c r="I4338" s="1">
        <v>1012616</v>
      </c>
      <c r="J4338" s="1">
        <v>47.772970999999998</v>
      </c>
      <c r="K4338" s="1">
        <v>-103.54045600000001</v>
      </c>
      <c r="L4338" s="1"/>
      <c r="M4338" s="1" t="s">
        <v>1511</v>
      </c>
      <c r="N4338" s="1" t="s">
        <v>17561</v>
      </c>
      <c r="O4338" s="1">
        <v>2022</v>
      </c>
      <c r="P4338" s="1">
        <v>58831</v>
      </c>
      <c r="Q4338" s="1" t="s">
        <v>1246</v>
      </c>
      <c r="R4338" s="1"/>
      <c r="S4338" s="1" t="s">
        <v>24399</v>
      </c>
      <c r="T4338" s="1" t="s">
        <v>6826</v>
      </c>
      <c r="U4338" s="1"/>
      <c r="V4338" s="1" t="s">
        <v>11366</v>
      </c>
      <c r="W4338" s="1" t="s">
        <v>6826</v>
      </c>
    </row>
    <row r="4339" spans="1:23" x14ac:dyDescent="0.25">
      <c r="A4339" s="1">
        <v>1004786</v>
      </c>
      <c r="B4339" s="5" t="str">
        <f>VLOOKUP(H4339,'FIPS Basin X-walk'!$A$2:$F$3224,6,FALSE)</f>
        <v>Williston Basin</v>
      </c>
      <c r="C4339" s="1" t="s">
        <v>17613</v>
      </c>
      <c r="D4339" s="1"/>
      <c r="E4339" s="1"/>
      <c r="F4339" s="1" t="s">
        <v>17614</v>
      </c>
      <c r="G4339" s="1" t="s">
        <v>17608</v>
      </c>
      <c r="H4339" s="1">
        <v>38053</v>
      </c>
      <c r="I4339" s="1">
        <v>1004786</v>
      </c>
      <c r="J4339" s="1">
        <v>47.769399999999997</v>
      </c>
      <c r="K4339" s="1">
        <v>-103.4999</v>
      </c>
      <c r="L4339" s="1"/>
      <c r="M4339" s="1" t="s">
        <v>1511</v>
      </c>
      <c r="N4339" s="1" t="s">
        <v>17561</v>
      </c>
      <c r="O4339" s="1">
        <v>2022</v>
      </c>
      <c r="P4339" s="1">
        <v>58835</v>
      </c>
      <c r="Q4339" s="1" t="s">
        <v>244</v>
      </c>
      <c r="R4339" s="1"/>
      <c r="S4339" s="1" t="s">
        <v>24435</v>
      </c>
      <c r="T4339" s="1" t="s">
        <v>6826</v>
      </c>
      <c r="U4339" s="1"/>
      <c r="V4339" s="1" t="s">
        <v>14972</v>
      </c>
      <c r="W4339" s="1" t="s">
        <v>6826</v>
      </c>
    </row>
    <row r="4340" spans="1:23" x14ac:dyDescent="0.25">
      <c r="A4340" s="1">
        <v>1013272</v>
      </c>
      <c r="B4340" s="5" t="str">
        <f>VLOOKUP(H4340,'FIPS Basin X-walk'!$A$2:$F$3224,6,FALSE)</f>
        <v>Williston Basin</v>
      </c>
      <c r="C4340" s="1"/>
      <c r="D4340" s="1"/>
      <c r="E4340" s="1"/>
      <c r="F4340" s="1" t="s">
        <v>17607</v>
      </c>
      <c r="G4340" s="1" t="s">
        <v>17608</v>
      </c>
      <c r="H4340" s="1">
        <v>38053</v>
      </c>
      <c r="I4340" s="1">
        <v>1013272</v>
      </c>
      <c r="J4340" s="1">
        <v>47.929721999999998</v>
      </c>
      <c r="K4340" s="1">
        <v>-103.87361</v>
      </c>
      <c r="L4340" s="1"/>
      <c r="M4340" s="1" t="s">
        <v>1511</v>
      </c>
      <c r="N4340" s="1" t="s">
        <v>17561</v>
      </c>
      <c r="O4340" s="1">
        <v>2022</v>
      </c>
      <c r="P4340" s="1">
        <v>58838</v>
      </c>
      <c r="Q4340" s="1" t="s">
        <v>311</v>
      </c>
      <c r="R4340" s="1"/>
      <c r="S4340" s="1" t="s">
        <v>24435</v>
      </c>
      <c r="T4340" s="1" t="s">
        <v>6826</v>
      </c>
      <c r="U4340" s="1"/>
      <c r="V4340" s="1" t="s">
        <v>10681</v>
      </c>
      <c r="W4340" s="1" t="s">
        <v>6826</v>
      </c>
    </row>
    <row r="4341" spans="1:23" x14ac:dyDescent="0.25">
      <c r="A4341" s="1">
        <v>1014631</v>
      </c>
      <c r="B4341" s="5" t="str">
        <f>VLOOKUP(H4341,'FIPS Basin X-walk'!$A$2:$F$3224,6,FALSE)</f>
        <v>Williston Basin</v>
      </c>
      <c r="C4341" s="1"/>
      <c r="D4341" s="1"/>
      <c r="E4341" s="1"/>
      <c r="F4341" s="1" t="s">
        <v>27330</v>
      </c>
      <c r="G4341" s="1" t="s">
        <v>17608</v>
      </c>
      <c r="H4341" s="1">
        <v>38053</v>
      </c>
      <c r="I4341" s="1">
        <v>1014631</v>
      </c>
      <c r="J4341" s="1">
        <v>47.838828999999997</v>
      </c>
      <c r="K4341" s="1">
        <v>-102.69577200000001</v>
      </c>
      <c r="L4341" s="1"/>
      <c r="M4341" s="1" t="s">
        <v>1511</v>
      </c>
      <c r="N4341" s="1" t="s">
        <v>17561</v>
      </c>
      <c r="O4341" s="1">
        <v>2022</v>
      </c>
      <c r="P4341" s="1">
        <v>58757</v>
      </c>
      <c r="Q4341" s="1" t="s">
        <v>27331</v>
      </c>
      <c r="R4341" s="1"/>
      <c r="S4341" s="1" t="s">
        <v>27006</v>
      </c>
      <c r="T4341" s="1" t="s">
        <v>6826</v>
      </c>
      <c r="U4341" s="1"/>
      <c r="V4341" s="1" t="s">
        <v>27007</v>
      </c>
      <c r="W4341" s="1" t="s">
        <v>6826</v>
      </c>
    </row>
    <row r="4342" spans="1:23" x14ac:dyDescent="0.25">
      <c r="A4342" s="1">
        <v>1008476</v>
      </c>
      <c r="B4342" s="5" t="str">
        <f>VLOOKUP(H4342,'FIPS Basin X-walk'!$A$2:$F$3224,6,FALSE)</f>
        <v>Williston Basin</v>
      </c>
      <c r="C4342" s="1"/>
      <c r="D4342" s="1"/>
      <c r="E4342" s="1"/>
      <c r="F4342" s="1" t="s">
        <v>17609</v>
      </c>
      <c r="G4342" s="1" t="s">
        <v>17608</v>
      </c>
      <c r="H4342" s="1">
        <v>38053</v>
      </c>
      <c r="I4342" s="1">
        <v>1008476</v>
      </c>
      <c r="J4342" s="1">
        <v>47.850229240499999</v>
      </c>
      <c r="K4342" s="1">
        <v>-103.179836665</v>
      </c>
      <c r="L4342" s="1"/>
      <c r="M4342" s="1" t="s">
        <v>1511</v>
      </c>
      <c r="N4342" s="1" t="s">
        <v>17561</v>
      </c>
      <c r="O4342" s="1">
        <v>2022</v>
      </c>
      <c r="P4342" s="1">
        <v>58854</v>
      </c>
      <c r="Q4342" s="1" t="s">
        <v>1208</v>
      </c>
      <c r="R4342" s="1"/>
      <c r="S4342" s="1" t="s">
        <v>24399</v>
      </c>
      <c r="T4342" s="1" t="s">
        <v>6826</v>
      </c>
      <c r="U4342" s="1"/>
      <c r="V4342" s="1" t="s">
        <v>11366</v>
      </c>
      <c r="W4342" s="1" t="s">
        <v>6826</v>
      </c>
    </row>
    <row r="4343" spans="1:23" x14ac:dyDescent="0.25">
      <c r="A4343" s="1">
        <v>1011524</v>
      </c>
      <c r="B4343" s="5" t="str">
        <f>VLOOKUP(H4343,'FIPS Basin X-walk'!$A$2:$F$3224,6,FALSE)</f>
        <v>Williston Basin</v>
      </c>
      <c r="C4343" s="1" t="s">
        <v>17616</v>
      </c>
      <c r="D4343" s="1"/>
      <c r="E4343" s="1"/>
      <c r="F4343" s="1" t="s">
        <v>17609</v>
      </c>
      <c r="G4343" s="1" t="s">
        <v>17608</v>
      </c>
      <c r="H4343" s="1">
        <v>38053</v>
      </c>
      <c r="I4343" s="1">
        <v>1011524</v>
      </c>
      <c r="J4343" s="1">
        <v>47.696100000000001</v>
      </c>
      <c r="K4343" s="1">
        <v>-103.262</v>
      </c>
      <c r="L4343" s="1"/>
      <c r="M4343" s="1" t="s">
        <v>1511</v>
      </c>
      <c r="N4343" s="1" t="s">
        <v>17561</v>
      </c>
      <c r="O4343" s="1">
        <v>2022</v>
      </c>
      <c r="P4343" s="1">
        <v>58854</v>
      </c>
      <c r="Q4343" s="1" t="s">
        <v>24125</v>
      </c>
      <c r="R4343" s="1"/>
      <c r="S4343" s="1" t="s">
        <v>24399</v>
      </c>
      <c r="T4343" s="1" t="s">
        <v>6826</v>
      </c>
      <c r="U4343" s="1"/>
      <c r="V4343" s="1" t="s">
        <v>13153</v>
      </c>
      <c r="W4343" s="1" t="s">
        <v>6826</v>
      </c>
    </row>
    <row r="4344" spans="1:23" x14ac:dyDescent="0.25">
      <c r="A4344" s="1">
        <v>1012297</v>
      </c>
      <c r="B4344" s="5" t="str">
        <f>VLOOKUP(H4344,'FIPS Basin X-walk'!$A$2:$F$3224,6,FALSE)</f>
        <v>Williston Basin</v>
      </c>
      <c r="C4344" s="1"/>
      <c r="D4344" s="1"/>
      <c r="E4344" s="1"/>
      <c r="F4344" s="1" t="s">
        <v>17609</v>
      </c>
      <c r="G4344" s="1" t="s">
        <v>17608</v>
      </c>
      <c r="H4344" s="1">
        <v>38053</v>
      </c>
      <c r="I4344" s="1">
        <v>1012297</v>
      </c>
      <c r="J4344" s="1">
        <v>47.690739999999998</v>
      </c>
      <c r="K4344" s="1">
        <v>-103.269856</v>
      </c>
      <c r="L4344" s="1"/>
      <c r="M4344" s="1" t="s">
        <v>1511</v>
      </c>
      <c r="N4344" s="1" t="s">
        <v>17561</v>
      </c>
      <c r="O4344" s="1">
        <v>2022</v>
      </c>
      <c r="P4344" s="1">
        <v>58854</v>
      </c>
      <c r="Q4344" s="1" t="s">
        <v>24145</v>
      </c>
      <c r="R4344" s="1"/>
      <c r="S4344" s="1" t="s">
        <v>24399</v>
      </c>
      <c r="T4344" s="1" t="s">
        <v>6826</v>
      </c>
      <c r="U4344" s="1"/>
      <c r="V4344" s="1" t="s">
        <v>7090</v>
      </c>
      <c r="W4344" s="1" t="s">
        <v>6826</v>
      </c>
    </row>
    <row r="4345" spans="1:23" x14ac:dyDescent="0.25">
      <c r="A4345" s="1">
        <v>1013072</v>
      </c>
      <c r="B4345" s="5" t="str">
        <f>VLOOKUP(H4345,'FIPS Basin X-walk'!$A$2:$F$3224,6,FALSE)</f>
        <v>Williston Basin</v>
      </c>
      <c r="C4345" s="1" t="s">
        <v>17618</v>
      </c>
      <c r="D4345" s="1"/>
      <c r="E4345" s="1"/>
      <c r="F4345" s="1" t="s">
        <v>17609</v>
      </c>
      <c r="G4345" s="1" t="s">
        <v>17608</v>
      </c>
      <c r="H4345" s="1">
        <v>38053</v>
      </c>
      <c r="I4345" s="1">
        <v>1013072</v>
      </c>
      <c r="J4345" s="1">
        <v>47.862278000000003</v>
      </c>
      <c r="K4345" s="1">
        <v>-103.191597</v>
      </c>
      <c r="L4345" s="1"/>
      <c r="M4345" s="1" t="s">
        <v>1511</v>
      </c>
      <c r="N4345" s="1" t="s">
        <v>17561</v>
      </c>
      <c r="O4345" s="1">
        <v>2022</v>
      </c>
      <c r="P4345" s="1">
        <v>58854</v>
      </c>
      <c r="Q4345" s="1" t="s">
        <v>196</v>
      </c>
      <c r="R4345" s="1"/>
      <c r="S4345" s="1" t="s">
        <v>24399</v>
      </c>
      <c r="T4345" s="1" t="s">
        <v>6826</v>
      </c>
      <c r="U4345" s="1"/>
      <c r="V4345" s="1" t="s">
        <v>17619</v>
      </c>
      <c r="W4345" s="1" t="s">
        <v>6826</v>
      </c>
    </row>
    <row r="4346" spans="1:23" x14ac:dyDescent="0.25">
      <c r="A4346" s="1">
        <v>1013714</v>
      </c>
      <c r="B4346" s="5" t="str">
        <f>VLOOKUP(H4346,'FIPS Basin X-walk'!$A$2:$F$3224,6,FALSE)</f>
        <v>Williston Basin</v>
      </c>
      <c r="C4346" s="1"/>
      <c r="D4346" s="1"/>
      <c r="E4346" s="1"/>
      <c r="F4346" s="1" t="s">
        <v>17609</v>
      </c>
      <c r="G4346" s="1" t="s">
        <v>17608</v>
      </c>
      <c r="H4346" s="1">
        <v>38053</v>
      </c>
      <c r="I4346" s="1">
        <v>1013714</v>
      </c>
      <c r="J4346" s="1">
        <v>47.714846999999999</v>
      </c>
      <c r="K4346" s="1">
        <v>-103.226817</v>
      </c>
      <c r="L4346" s="1"/>
      <c r="M4346" s="1" t="s">
        <v>1511</v>
      </c>
      <c r="N4346" s="1" t="s">
        <v>17561</v>
      </c>
      <c r="O4346" s="1">
        <v>2022</v>
      </c>
      <c r="P4346" s="1">
        <v>58572</v>
      </c>
      <c r="Q4346" s="1" t="s">
        <v>1252</v>
      </c>
      <c r="R4346" s="1"/>
      <c r="S4346" s="1" t="s">
        <v>24399</v>
      </c>
      <c r="T4346" s="1" t="s">
        <v>6826</v>
      </c>
      <c r="U4346" s="1"/>
      <c r="V4346" s="1" t="s">
        <v>17617</v>
      </c>
      <c r="W4346" s="1" t="s">
        <v>6826</v>
      </c>
    </row>
    <row r="4347" spans="1:23" x14ac:dyDescent="0.25">
      <c r="A4347" s="1">
        <v>1001419</v>
      </c>
      <c r="B4347" s="5" t="str">
        <f>VLOOKUP(H4347,'FIPS Basin X-walk'!$A$2:$F$3224,6,FALSE)</f>
        <v>San Juan Basin</v>
      </c>
      <c r="C4347" s="1" t="s">
        <v>16557</v>
      </c>
      <c r="D4347" s="1"/>
      <c r="E4347" s="1"/>
      <c r="F4347" s="1" t="s">
        <v>16558</v>
      </c>
      <c r="G4347" s="1" t="s">
        <v>1921</v>
      </c>
      <c r="H4347" s="1">
        <v>35031</v>
      </c>
      <c r="I4347" s="1">
        <v>1001419</v>
      </c>
      <c r="J4347" s="1">
        <v>35.415900000000001</v>
      </c>
      <c r="K4347" s="1">
        <v>-108.08199999999999</v>
      </c>
      <c r="L4347" s="1"/>
      <c r="M4347" s="1" t="s">
        <v>1537</v>
      </c>
      <c r="N4347" s="1" t="s">
        <v>8097</v>
      </c>
      <c r="O4347" s="1">
        <v>2022</v>
      </c>
      <c r="P4347" s="1">
        <v>87045</v>
      </c>
      <c r="Q4347" s="1" t="s">
        <v>16559</v>
      </c>
      <c r="R4347" s="1"/>
      <c r="S4347" s="1" t="s">
        <v>24355</v>
      </c>
      <c r="T4347" s="1" t="s">
        <v>6826</v>
      </c>
      <c r="U4347" s="1"/>
      <c r="V4347" s="1" t="s">
        <v>9109</v>
      </c>
      <c r="W4347" s="1" t="s">
        <v>6828</v>
      </c>
    </row>
    <row r="4348" spans="1:23" x14ac:dyDescent="0.25">
      <c r="A4348" s="1">
        <v>1003355</v>
      </c>
      <c r="B4348" s="5" t="str">
        <f>VLOOKUP(H4348,'FIPS Basin X-walk'!$A$2:$F$3224,6,FALSE)</f>
        <v>San Juan Basin</v>
      </c>
      <c r="C4348" s="1" t="s">
        <v>16553</v>
      </c>
      <c r="D4348" s="1"/>
      <c r="E4348" s="1"/>
      <c r="F4348" s="1" t="s">
        <v>16554</v>
      </c>
      <c r="G4348" s="1" t="s">
        <v>16555</v>
      </c>
      <c r="H4348" s="1">
        <v>35031</v>
      </c>
      <c r="I4348" s="1">
        <v>1003355</v>
      </c>
      <c r="J4348" s="1">
        <v>35.490278000000004</v>
      </c>
      <c r="K4348" s="1">
        <v>-108.425</v>
      </c>
      <c r="L4348" s="1"/>
      <c r="M4348" s="1" t="s">
        <v>1537</v>
      </c>
      <c r="N4348" s="1" t="s">
        <v>8097</v>
      </c>
      <c r="O4348" s="1">
        <v>2022</v>
      </c>
      <c r="P4348" s="1">
        <v>87347</v>
      </c>
      <c r="Q4348" s="1" t="s">
        <v>16556</v>
      </c>
      <c r="R4348" s="1"/>
      <c r="S4348" s="1" t="s">
        <v>24369</v>
      </c>
      <c r="T4348" s="1" t="s">
        <v>6826</v>
      </c>
      <c r="U4348" s="1"/>
      <c r="V4348" s="1" t="s">
        <v>7439</v>
      </c>
      <c r="W4348" s="1" t="s">
        <v>6826</v>
      </c>
    </row>
    <row r="4349" spans="1:23" x14ac:dyDescent="0.25">
      <c r="A4349" s="1">
        <v>1003217</v>
      </c>
      <c r="B4349" s="5" t="str">
        <f>VLOOKUP(H4349,'FIPS Basin X-walk'!$A$2:$F$3224,6,FALSE)</f>
        <v>San Juan Basin</v>
      </c>
      <c r="C4349" s="1" t="s">
        <v>16560</v>
      </c>
      <c r="D4349" s="1"/>
      <c r="E4349" s="1"/>
      <c r="F4349" s="1" t="s">
        <v>16561</v>
      </c>
      <c r="G4349" s="1" t="s">
        <v>16555</v>
      </c>
      <c r="H4349" s="1">
        <v>35031</v>
      </c>
      <c r="I4349" s="1">
        <v>1003217</v>
      </c>
      <c r="J4349" s="1">
        <v>35.423493999999998</v>
      </c>
      <c r="K4349" s="1">
        <v>-108.237385</v>
      </c>
      <c r="L4349" s="1"/>
      <c r="M4349" s="1" t="s">
        <v>1537</v>
      </c>
      <c r="N4349" s="1" t="s">
        <v>8097</v>
      </c>
      <c r="O4349" s="1">
        <v>2022</v>
      </c>
      <c r="P4349" s="1">
        <v>87323</v>
      </c>
      <c r="Q4349" s="1" t="s">
        <v>786</v>
      </c>
      <c r="R4349" s="1"/>
      <c r="S4349" s="1" t="s">
        <v>24435</v>
      </c>
      <c r="T4349" s="1" t="s">
        <v>6826</v>
      </c>
      <c r="U4349" s="1"/>
      <c r="V4349" s="1" t="s">
        <v>7521</v>
      </c>
      <c r="W4349" s="1" t="s">
        <v>6826</v>
      </c>
    </row>
    <row r="4350" spans="1:23" x14ac:dyDescent="0.25">
      <c r="A4350" s="1">
        <v>1013550</v>
      </c>
      <c r="B4350" s="5" t="str">
        <f>VLOOKUP(H4350,'FIPS Basin X-walk'!$A$2:$F$3224,6,FALSE)</f>
        <v>San Juan Basin</v>
      </c>
      <c r="C4350" s="1"/>
      <c r="D4350" s="1"/>
      <c r="E4350" s="1"/>
      <c r="F4350" s="1" t="s">
        <v>16562</v>
      </c>
      <c r="G4350" s="1" t="s">
        <v>16555</v>
      </c>
      <c r="H4350" s="1">
        <v>35031</v>
      </c>
      <c r="I4350" s="1">
        <v>1013550</v>
      </c>
      <c r="J4350" s="1">
        <v>35.393053799999997</v>
      </c>
      <c r="K4350" s="1">
        <v>-108.22624537999999</v>
      </c>
      <c r="L4350" s="1"/>
      <c r="M4350" s="1" t="s">
        <v>1537</v>
      </c>
      <c r="N4350" s="1" t="s">
        <v>8097</v>
      </c>
      <c r="O4350" s="1">
        <v>2022</v>
      </c>
      <c r="P4350" s="1">
        <v>87323</v>
      </c>
      <c r="Q4350" s="1" t="s">
        <v>24251</v>
      </c>
      <c r="R4350" s="1"/>
      <c r="S4350" s="1" t="s">
        <v>24435</v>
      </c>
      <c r="T4350" s="1" t="s">
        <v>6826</v>
      </c>
      <c r="U4350" s="1"/>
      <c r="V4350" s="1" t="s">
        <v>7090</v>
      </c>
      <c r="W4350" s="1" t="s">
        <v>6826</v>
      </c>
    </row>
    <row r="4351" spans="1:23" x14ac:dyDescent="0.25">
      <c r="A4351" s="1">
        <v>1007429</v>
      </c>
      <c r="B4351" s="5" t="str">
        <f>VLOOKUP(H4351,'FIPS Basin X-walk'!$A$2:$F$3224,6,FALSE)</f>
        <v>Williston Basin</v>
      </c>
      <c r="C4351" s="1" t="s">
        <v>17620</v>
      </c>
      <c r="D4351" s="1"/>
      <c r="E4351" s="1" t="s">
        <v>6828</v>
      </c>
      <c r="F4351" s="1" t="s">
        <v>17621</v>
      </c>
      <c r="G4351" s="1" t="s">
        <v>25865</v>
      </c>
      <c r="H4351" s="1">
        <v>38055</v>
      </c>
      <c r="I4351" s="1">
        <v>1007429</v>
      </c>
      <c r="J4351" s="1">
        <v>47.376100000000001</v>
      </c>
      <c r="K4351" s="1">
        <v>-101.1567</v>
      </c>
      <c r="L4351" s="1"/>
      <c r="M4351" s="1" t="s">
        <v>1511</v>
      </c>
      <c r="N4351" s="1" t="s">
        <v>17561</v>
      </c>
      <c r="O4351" s="1">
        <v>2022</v>
      </c>
      <c r="P4351" s="1">
        <v>58576</v>
      </c>
      <c r="Q4351" s="1" t="s">
        <v>17622</v>
      </c>
      <c r="R4351" s="1"/>
      <c r="S4351" s="1" t="s">
        <v>24355</v>
      </c>
      <c r="T4351" s="1" t="s">
        <v>6826</v>
      </c>
      <c r="U4351" s="1"/>
      <c r="V4351" s="1" t="s">
        <v>25866</v>
      </c>
      <c r="W4351" s="1" t="s">
        <v>6828</v>
      </c>
    </row>
    <row r="4352" spans="1:23" x14ac:dyDescent="0.25">
      <c r="A4352" s="1">
        <v>1002094</v>
      </c>
      <c r="B4352" s="5" t="str">
        <f>VLOOKUP(H4352,'FIPS Basin X-walk'!$A$2:$F$3224,6,FALSE)</f>
        <v>Illinois Basin</v>
      </c>
      <c r="C4352" s="1" t="s">
        <v>11149</v>
      </c>
      <c r="D4352" s="1"/>
      <c r="E4352" s="1"/>
      <c r="F4352" s="1" t="s">
        <v>11150</v>
      </c>
      <c r="G4352" s="1" t="s">
        <v>11147</v>
      </c>
      <c r="H4352" s="1">
        <v>17113</v>
      </c>
      <c r="I4352" s="1">
        <v>1002094</v>
      </c>
      <c r="J4352" s="1">
        <v>40.465533999999998</v>
      </c>
      <c r="K4352" s="1">
        <v>-89.032730000000001</v>
      </c>
      <c r="L4352" s="1"/>
      <c r="M4352" s="1" t="s">
        <v>1488</v>
      </c>
      <c r="N4352" s="1" t="s">
        <v>10805</v>
      </c>
      <c r="O4352" s="1">
        <v>2022</v>
      </c>
      <c r="P4352" s="1">
        <v>61704</v>
      </c>
      <c r="Q4352" s="1" t="s">
        <v>11151</v>
      </c>
      <c r="R4352" s="1"/>
      <c r="S4352" s="1" t="s">
        <v>24358</v>
      </c>
      <c r="T4352" s="1" t="s">
        <v>6826</v>
      </c>
      <c r="U4352" s="1"/>
      <c r="V4352" s="1" t="s">
        <v>6952</v>
      </c>
      <c r="W4352" s="1" t="s">
        <v>6826</v>
      </c>
    </row>
    <row r="4353" spans="1:23" x14ac:dyDescent="0.25">
      <c r="A4353" s="1">
        <v>1001290</v>
      </c>
      <c r="B4353" s="5" t="str">
        <f>VLOOKUP(H4353,'FIPS Basin X-walk'!$A$2:$F$3224,6,FALSE)</f>
        <v>Illinois Basin</v>
      </c>
      <c r="C4353" s="1" t="s">
        <v>11145</v>
      </c>
      <c r="D4353" s="1"/>
      <c r="E4353" s="1"/>
      <c r="F4353" s="1" t="s">
        <v>11146</v>
      </c>
      <c r="G4353" s="1" t="s">
        <v>11147</v>
      </c>
      <c r="H4353" s="1">
        <v>17113</v>
      </c>
      <c r="I4353" s="1">
        <v>1001290</v>
      </c>
      <c r="J4353" s="1">
        <v>40.510416999999997</v>
      </c>
      <c r="K4353" s="1">
        <v>-88.992956000000007</v>
      </c>
      <c r="L4353" s="1"/>
      <c r="M4353" s="1" t="s">
        <v>1488</v>
      </c>
      <c r="N4353" s="1" t="s">
        <v>10805</v>
      </c>
      <c r="O4353" s="1">
        <v>2022</v>
      </c>
      <c r="P4353" s="1">
        <v>61790</v>
      </c>
      <c r="Q4353" s="1" t="s">
        <v>11148</v>
      </c>
      <c r="R4353" s="1"/>
      <c r="S4353" s="1" t="s">
        <v>24379</v>
      </c>
      <c r="T4353" s="1" t="s">
        <v>6826</v>
      </c>
      <c r="U4353" s="1"/>
      <c r="V4353" s="1" t="s">
        <v>11137</v>
      </c>
      <c r="W4353" s="1" t="s">
        <v>6826</v>
      </c>
    </row>
    <row r="4354" spans="1:23" x14ac:dyDescent="0.25">
      <c r="A4354" s="1">
        <v>1007324</v>
      </c>
      <c r="B4354" s="5" t="str">
        <f>VLOOKUP(H4354,'FIPS Basin X-walk'!$A$2:$F$3224,6,FALSE)</f>
        <v>Ouachita Folded Belt</v>
      </c>
      <c r="C4354" s="1" t="s">
        <v>21435</v>
      </c>
      <c r="D4354" s="1"/>
      <c r="E4354" s="1" t="s">
        <v>6828</v>
      </c>
      <c r="F4354" s="1" t="s">
        <v>21436</v>
      </c>
      <c r="G4354" s="1" t="s">
        <v>1605</v>
      </c>
      <c r="H4354" s="1">
        <v>48309</v>
      </c>
      <c r="I4354" s="1">
        <v>1007324</v>
      </c>
      <c r="J4354" s="1">
        <v>31.475300000000001</v>
      </c>
      <c r="K4354" s="1">
        <v>-96.956400000000002</v>
      </c>
      <c r="L4354" s="1"/>
      <c r="M4354" s="1" t="s">
        <v>1485</v>
      </c>
      <c r="N4354" s="1" t="s">
        <v>9148</v>
      </c>
      <c r="O4354" s="1">
        <v>2022</v>
      </c>
      <c r="P4354" s="1">
        <v>76682</v>
      </c>
      <c r="Q4354" s="1" t="s">
        <v>21437</v>
      </c>
      <c r="R4354" s="1"/>
      <c r="S4354" s="1" t="s">
        <v>24355</v>
      </c>
      <c r="T4354" s="1" t="s">
        <v>6826</v>
      </c>
      <c r="U4354" s="1"/>
      <c r="V4354" s="1" t="s">
        <v>25848</v>
      </c>
      <c r="W4354" s="1" t="s">
        <v>6828</v>
      </c>
    </row>
    <row r="4355" spans="1:23" x14ac:dyDescent="0.25">
      <c r="A4355" s="1">
        <v>1002554</v>
      </c>
      <c r="B4355" s="5" t="str">
        <f>VLOOKUP(H4355,'FIPS Basin X-walk'!$A$2:$F$3224,6,FALSE)</f>
        <v>Ouachita Folded Belt</v>
      </c>
      <c r="C4355" s="1" t="s">
        <v>21442</v>
      </c>
      <c r="D4355" s="1"/>
      <c r="E4355" s="1"/>
      <c r="F4355" s="1" t="s">
        <v>21439</v>
      </c>
      <c r="G4355" s="1" t="s">
        <v>21440</v>
      </c>
      <c r="H4355" s="1">
        <v>48309</v>
      </c>
      <c r="I4355" s="1">
        <v>1002554</v>
      </c>
      <c r="J4355" s="1">
        <v>31.485771</v>
      </c>
      <c r="K4355" s="1">
        <v>-97.234032999999997</v>
      </c>
      <c r="L4355" s="1"/>
      <c r="M4355" s="1" t="s">
        <v>1485</v>
      </c>
      <c r="N4355" s="1" t="s">
        <v>9148</v>
      </c>
      <c r="O4355" s="1">
        <v>2022</v>
      </c>
      <c r="P4355" s="1">
        <v>76712</v>
      </c>
      <c r="Q4355" s="1" t="s">
        <v>21443</v>
      </c>
      <c r="R4355" s="1"/>
      <c r="S4355" s="1" t="s">
        <v>24358</v>
      </c>
      <c r="T4355" s="1" t="s">
        <v>6826</v>
      </c>
      <c r="U4355" s="1"/>
      <c r="V4355" s="1" t="s">
        <v>21444</v>
      </c>
      <c r="W4355" s="1" t="s">
        <v>6826</v>
      </c>
    </row>
    <row r="4356" spans="1:23" x14ac:dyDescent="0.25">
      <c r="A4356" s="1">
        <v>1007499</v>
      </c>
      <c r="B4356" s="5" t="str">
        <f>VLOOKUP(H4356,'FIPS Basin X-walk'!$A$2:$F$3224,6,FALSE)</f>
        <v>Ouachita Folded Belt</v>
      </c>
      <c r="C4356" s="1" t="s">
        <v>21445</v>
      </c>
      <c r="D4356" s="1"/>
      <c r="E4356" s="1"/>
      <c r="F4356" s="1" t="s">
        <v>21446</v>
      </c>
      <c r="G4356" s="1" t="s">
        <v>21440</v>
      </c>
      <c r="H4356" s="1">
        <v>48309</v>
      </c>
      <c r="I4356" s="1">
        <v>1007499</v>
      </c>
      <c r="J4356" s="1">
        <v>31.510092</v>
      </c>
      <c r="K4356" s="1">
        <v>-97.170302000000007</v>
      </c>
      <c r="L4356" s="1"/>
      <c r="M4356" s="1" t="s">
        <v>1485</v>
      </c>
      <c r="N4356" s="1" t="s">
        <v>9148</v>
      </c>
      <c r="O4356" s="1">
        <v>2022</v>
      </c>
      <c r="P4356" s="1">
        <v>76711</v>
      </c>
      <c r="Q4356" s="1" t="s">
        <v>21447</v>
      </c>
      <c r="R4356" s="1"/>
      <c r="S4356" s="1" t="s">
        <v>24356</v>
      </c>
      <c r="T4356" s="1" t="s">
        <v>6826</v>
      </c>
      <c r="U4356" s="1"/>
      <c r="V4356" s="1" t="s">
        <v>8390</v>
      </c>
      <c r="W4356" s="1" t="s">
        <v>6826</v>
      </c>
    </row>
    <row r="4357" spans="1:23" x14ac:dyDescent="0.25">
      <c r="A4357" s="1">
        <v>1007814</v>
      </c>
      <c r="B4357" s="5" t="str">
        <f>VLOOKUP(H4357,'FIPS Basin X-walk'!$A$2:$F$3224,6,FALSE)</f>
        <v>Ouachita Folded Belt</v>
      </c>
      <c r="C4357" s="1" t="s">
        <v>21438</v>
      </c>
      <c r="D4357" s="1"/>
      <c r="E4357" s="1"/>
      <c r="F4357" s="1" t="s">
        <v>21439</v>
      </c>
      <c r="G4357" s="1" t="s">
        <v>21440</v>
      </c>
      <c r="H4357" s="1">
        <v>48309</v>
      </c>
      <c r="I4357" s="1">
        <v>1007814</v>
      </c>
      <c r="J4357" s="1">
        <v>31.603580000000001</v>
      </c>
      <c r="K4357" s="1">
        <v>-97.061841000000001</v>
      </c>
      <c r="L4357" s="1"/>
      <c r="M4357" s="1" t="s">
        <v>1485</v>
      </c>
      <c r="N4357" s="1" t="s">
        <v>9148</v>
      </c>
      <c r="O4357" s="1">
        <v>2022</v>
      </c>
      <c r="P4357" s="1">
        <v>76705</v>
      </c>
      <c r="Q4357" s="1" t="s">
        <v>21441</v>
      </c>
      <c r="R4357" s="1"/>
      <c r="S4357" s="1" t="s">
        <v>24358</v>
      </c>
      <c r="T4357" s="1" t="s">
        <v>6826</v>
      </c>
      <c r="U4357" s="1"/>
      <c r="V4357" s="1" t="s">
        <v>6878</v>
      </c>
      <c r="W4357" s="1" t="s">
        <v>6826</v>
      </c>
    </row>
    <row r="4358" spans="1:23" x14ac:dyDescent="0.25">
      <c r="A4358" s="1">
        <v>1007742</v>
      </c>
      <c r="B4358" s="5" t="str">
        <f>VLOOKUP(H4358,'FIPS Basin X-walk'!$A$2:$F$3224,6,FALSE)</f>
        <v>Sioux Uplift</v>
      </c>
      <c r="C4358" s="1" t="s">
        <v>14976</v>
      </c>
      <c r="D4358" s="1"/>
      <c r="E4358" s="1"/>
      <c r="F4358" s="1" t="s">
        <v>14977</v>
      </c>
      <c r="G4358" s="1" t="s">
        <v>14978</v>
      </c>
      <c r="H4358" s="1">
        <v>27085</v>
      </c>
      <c r="I4358" s="1">
        <v>1007742</v>
      </c>
      <c r="J4358" s="1">
        <v>44.815907000000003</v>
      </c>
      <c r="K4358" s="1">
        <v>-94.248836999999995</v>
      </c>
      <c r="L4358" s="1"/>
      <c r="M4358" s="1" t="s">
        <v>1559</v>
      </c>
      <c r="N4358" s="1" t="s">
        <v>14790</v>
      </c>
      <c r="O4358" s="1">
        <v>2022</v>
      </c>
      <c r="P4358" s="1">
        <v>55336</v>
      </c>
      <c r="Q4358" s="1" t="s">
        <v>14979</v>
      </c>
      <c r="R4358" s="1"/>
      <c r="S4358" s="1" t="s">
        <v>24358</v>
      </c>
      <c r="T4358" s="1" t="s">
        <v>6826</v>
      </c>
      <c r="U4358" s="1"/>
      <c r="V4358" s="1" t="s">
        <v>6878</v>
      </c>
      <c r="W4358" s="1" t="s">
        <v>6828</v>
      </c>
    </row>
    <row r="4359" spans="1:23" x14ac:dyDescent="0.25">
      <c r="A4359" s="1">
        <v>1004914</v>
      </c>
      <c r="B4359" s="5" t="str">
        <f>VLOOKUP(H4359,'FIPS Basin X-walk'!$A$2:$F$3224,6,FALSE)</f>
        <v>Sioux Uplift</v>
      </c>
      <c r="C4359" s="1" t="s">
        <v>14980</v>
      </c>
      <c r="D4359" s="1"/>
      <c r="E4359" s="1"/>
      <c r="F4359" s="1" t="s">
        <v>12573</v>
      </c>
      <c r="G4359" s="1" t="s">
        <v>14978</v>
      </c>
      <c r="H4359" s="1">
        <v>27085</v>
      </c>
      <c r="I4359" s="1">
        <v>1004914</v>
      </c>
      <c r="J4359" s="1">
        <v>44.879677000000001</v>
      </c>
      <c r="K4359" s="1">
        <v>-94.359598000000005</v>
      </c>
      <c r="L4359" s="1" t="s">
        <v>25427</v>
      </c>
      <c r="M4359" s="1" t="s">
        <v>1559</v>
      </c>
      <c r="N4359" s="1" t="s">
        <v>14790</v>
      </c>
      <c r="O4359" s="1">
        <v>2022</v>
      </c>
      <c r="P4359" s="1">
        <v>55350</v>
      </c>
      <c r="Q4359" s="1" t="s">
        <v>14981</v>
      </c>
      <c r="R4359" s="1"/>
      <c r="S4359" s="1" t="s">
        <v>25428</v>
      </c>
      <c r="T4359" s="1" t="s">
        <v>6826</v>
      </c>
      <c r="U4359" s="1"/>
      <c r="V4359" s="1" t="s">
        <v>7094</v>
      </c>
      <c r="W4359" s="1" t="s">
        <v>6826</v>
      </c>
    </row>
    <row r="4360" spans="1:23" x14ac:dyDescent="0.25">
      <c r="A4360" s="1">
        <v>1000311</v>
      </c>
      <c r="B4360" s="5" t="str">
        <f>VLOOKUP(H4360,'FIPS Basin X-walk'!$A$2:$F$3224,6,FALSE)</f>
        <v>Appalachian Basin (Eastern Overthrust Area)</v>
      </c>
      <c r="C4360" s="1" t="s">
        <v>20155</v>
      </c>
      <c r="D4360" s="1"/>
      <c r="E4360" s="1" t="s">
        <v>6828</v>
      </c>
      <c r="F4360" s="1" t="s">
        <v>20156</v>
      </c>
      <c r="G4360" s="1" t="s">
        <v>20157</v>
      </c>
      <c r="H4360" s="1">
        <v>47107</v>
      </c>
      <c r="I4360" s="1">
        <v>1000311</v>
      </c>
      <c r="J4360" s="1">
        <v>35.296399999999998</v>
      </c>
      <c r="K4360" s="1">
        <v>-84.756900000000002</v>
      </c>
      <c r="L4360" s="1"/>
      <c r="M4360" s="1" t="s">
        <v>1538</v>
      </c>
      <c r="N4360" s="1" t="s">
        <v>20002</v>
      </c>
      <c r="O4360" s="1">
        <v>2022</v>
      </c>
      <c r="P4360" s="1">
        <v>37309</v>
      </c>
      <c r="Q4360" s="1" t="s">
        <v>20158</v>
      </c>
      <c r="R4360" s="1"/>
      <c r="S4360" s="1" t="s">
        <v>24431</v>
      </c>
      <c r="T4360" s="1" t="s">
        <v>6826</v>
      </c>
      <c r="U4360" s="1"/>
      <c r="V4360" s="1" t="s">
        <v>7292</v>
      </c>
      <c r="W4360" s="1" t="s">
        <v>6828</v>
      </c>
    </row>
    <row r="4361" spans="1:23" x14ac:dyDescent="0.25">
      <c r="A4361" s="1">
        <v>1003269</v>
      </c>
      <c r="B4361" s="5" t="str">
        <f>VLOOKUP(H4361,'FIPS Basin X-walk'!$A$2:$F$3224,6,FALSE)</f>
        <v>Appalachian Basin (Eastern Overthrust Area)</v>
      </c>
      <c r="C4361" s="1" t="s">
        <v>20162</v>
      </c>
      <c r="D4361" s="1"/>
      <c r="E4361" s="1"/>
      <c r="F4361" s="1" t="s">
        <v>10214</v>
      </c>
      <c r="G4361" s="1" t="s">
        <v>20154</v>
      </c>
      <c r="H4361" s="1">
        <v>47107</v>
      </c>
      <c r="I4361" s="1">
        <v>1003269</v>
      </c>
      <c r="J4361" s="1">
        <v>35.482016999999999</v>
      </c>
      <c r="K4361" s="1">
        <v>-84.679106000000004</v>
      </c>
      <c r="L4361" s="1"/>
      <c r="M4361" s="1" t="s">
        <v>1538</v>
      </c>
      <c r="N4361" s="1" t="s">
        <v>20002</v>
      </c>
      <c r="O4361" s="1">
        <v>2022</v>
      </c>
      <c r="P4361" s="1">
        <v>37303</v>
      </c>
      <c r="Q4361" s="1" t="s">
        <v>20163</v>
      </c>
      <c r="R4361" s="1"/>
      <c r="S4361" s="1" t="s">
        <v>24358</v>
      </c>
      <c r="T4361" s="1" t="s">
        <v>6826</v>
      </c>
      <c r="U4361" s="1"/>
      <c r="V4361" s="1" t="s">
        <v>7813</v>
      </c>
      <c r="W4361" s="1" t="s">
        <v>6826</v>
      </c>
    </row>
    <row r="4362" spans="1:23" x14ac:dyDescent="0.25">
      <c r="A4362" s="1">
        <v>1004754</v>
      </c>
      <c r="B4362" s="5" t="str">
        <f>VLOOKUP(H4362,'FIPS Basin X-walk'!$A$2:$F$3224,6,FALSE)</f>
        <v>Appalachian Basin (Eastern Overthrust Area)</v>
      </c>
      <c r="C4362" s="1" t="s">
        <v>20160</v>
      </c>
      <c r="D4362" s="1"/>
      <c r="E4362" s="1"/>
      <c r="F4362" s="1" t="s">
        <v>20153</v>
      </c>
      <c r="G4362" s="1" t="s">
        <v>20154</v>
      </c>
      <c r="H4362" s="1">
        <v>47107</v>
      </c>
      <c r="I4362" s="1">
        <v>1004754</v>
      </c>
      <c r="J4362" s="1">
        <v>35.362138999999999</v>
      </c>
      <c r="K4362" s="1">
        <v>-84.521918999999997</v>
      </c>
      <c r="L4362" s="1"/>
      <c r="M4362" s="1" t="s">
        <v>1538</v>
      </c>
      <c r="N4362" s="1" t="s">
        <v>20002</v>
      </c>
      <c r="O4362" s="1">
        <v>2022</v>
      </c>
      <c r="P4362" s="1">
        <v>37331</v>
      </c>
      <c r="Q4362" s="1" t="s">
        <v>20161</v>
      </c>
      <c r="R4362" s="1"/>
      <c r="S4362" s="1" t="s">
        <v>24737</v>
      </c>
      <c r="T4362" s="1" t="s">
        <v>6826</v>
      </c>
      <c r="U4362" s="1"/>
      <c r="V4362" s="1" t="s">
        <v>11785</v>
      </c>
      <c r="W4362" s="1" t="s">
        <v>6826</v>
      </c>
    </row>
    <row r="4363" spans="1:23" x14ac:dyDescent="0.25">
      <c r="A4363" s="1">
        <v>1005340</v>
      </c>
      <c r="B4363" s="5" t="str">
        <f>VLOOKUP(H4363,'FIPS Basin X-walk'!$A$2:$F$3224,6,FALSE)</f>
        <v>Appalachian Basin (Eastern Overthrust Area)</v>
      </c>
      <c r="C4363" s="1" t="s">
        <v>20159</v>
      </c>
      <c r="D4363" s="1"/>
      <c r="E4363" s="1"/>
      <c r="F4363" s="1" t="s">
        <v>20153</v>
      </c>
      <c r="G4363" s="1" t="s">
        <v>20154</v>
      </c>
      <c r="H4363" s="1">
        <v>47107</v>
      </c>
      <c r="I4363" s="1">
        <v>1005340</v>
      </c>
      <c r="J4363" s="1">
        <v>35.281210000000002</v>
      </c>
      <c r="K4363" s="1">
        <v>-84.534859999999995</v>
      </c>
      <c r="L4363" s="1"/>
      <c r="M4363" s="1" t="s">
        <v>1538</v>
      </c>
      <c r="N4363" s="1" t="s">
        <v>20002</v>
      </c>
      <c r="O4363" s="1">
        <v>2022</v>
      </c>
      <c r="P4363" s="1">
        <v>37331</v>
      </c>
      <c r="Q4363" s="1" t="s">
        <v>7120</v>
      </c>
      <c r="R4363" s="1"/>
      <c r="S4363" s="1" t="s">
        <v>24449</v>
      </c>
      <c r="T4363" s="1" t="s">
        <v>6826</v>
      </c>
      <c r="U4363" s="1"/>
      <c r="V4363" s="1" t="s">
        <v>7121</v>
      </c>
      <c r="W4363" s="1" t="s">
        <v>6826</v>
      </c>
    </row>
    <row r="4364" spans="1:23" x14ac:dyDescent="0.25">
      <c r="A4364" s="1">
        <v>1007968</v>
      </c>
      <c r="B4364" s="5" t="str">
        <f>VLOOKUP(H4364,'FIPS Basin X-walk'!$A$2:$F$3224,6,FALSE)</f>
        <v>Appalachian Basin (Eastern Overthrust Area)</v>
      </c>
      <c r="C4364" s="1" t="s">
        <v>20152</v>
      </c>
      <c r="D4364" s="1"/>
      <c r="E4364" s="1"/>
      <c r="F4364" s="1" t="s">
        <v>20153</v>
      </c>
      <c r="G4364" s="1" t="s">
        <v>20154</v>
      </c>
      <c r="H4364" s="1">
        <v>47107</v>
      </c>
      <c r="I4364" s="1">
        <v>1007968</v>
      </c>
      <c r="J4364" s="1">
        <v>35.368130000000001</v>
      </c>
      <c r="K4364" s="1">
        <v>-84.520764</v>
      </c>
      <c r="L4364" s="1"/>
      <c r="M4364" s="1" t="s">
        <v>1538</v>
      </c>
      <c r="N4364" s="1" t="s">
        <v>20002</v>
      </c>
      <c r="O4364" s="1">
        <v>2022</v>
      </c>
      <c r="P4364" s="1">
        <v>37331</v>
      </c>
      <c r="Q4364" s="1" t="s">
        <v>18042</v>
      </c>
      <c r="R4364" s="1"/>
      <c r="S4364" s="1" t="s">
        <v>24485</v>
      </c>
      <c r="T4364" s="1" t="s">
        <v>6826</v>
      </c>
      <c r="U4364" s="1"/>
      <c r="V4364" s="1" t="s">
        <v>7232</v>
      </c>
      <c r="W4364" s="1" t="s">
        <v>6826</v>
      </c>
    </row>
    <row r="4365" spans="1:23" x14ac:dyDescent="0.25">
      <c r="A4365" s="1">
        <v>1013354</v>
      </c>
      <c r="B4365" s="5" t="str">
        <f>VLOOKUP(H4365,'FIPS Basin X-walk'!$A$2:$F$3224,6,FALSE)</f>
        <v>Gulf Coast Basin (LA, TX)</v>
      </c>
      <c r="C4365" s="1" t="s">
        <v>23904</v>
      </c>
      <c r="D4365" s="1"/>
      <c r="E4365" s="1"/>
      <c r="F4365" s="1" t="s">
        <v>1484</v>
      </c>
      <c r="G4365" s="1" t="s">
        <v>5961</v>
      </c>
      <c r="H4365" s="1">
        <v>48311</v>
      </c>
      <c r="I4365" s="1">
        <v>1013354</v>
      </c>
      <c r="J4365" s="1">
        <v>28.24503</v>
      </c>
      <c r="K4365" s="1">
        <v>-98.404200000000003</v>
      </c>
      <c r="L4365" s="1"/>
      <c r="M4365" s="1" t="s">
        <v>1485</v>
      </c>
      <c r="N4365" s="1" t="s">
        <v>9148</v>
      </c>
      <c r="O4365" s="1">
        <v>2022</v>
      </c>
      <c r="P4365" s="1">
        <v>77002</v>
      </c>
      <c r="Q4365" s="1" t="s">
        <v>26664</v>
      </c>
      <c r="R4365" s="1"/>
      <c r="S4365" s="1">
        <v>211120</v>
      </c>
      <c r="T4365" s="1" t="s">
        <v>6826</v>
      </c>
      <c r="U4365" s="1"/>
      <c r="V4365" s="1" t="s">
        <v>9640</v>
      </c>
      <c r="W4365" s="1" t="s">
        <v>6826</v>
      </c>
    </row>
    <row r="4366" spans="1:23" x14ac:dyDescent="0.25">
      <c r="A4366" s="1">
        <v>1006225</v>
      </c>
      <c r="B4366" s="5" t="str">
        <f>VLOOKUP(H4366,'FIPS Basin X-walk'!$A$2:$F$3224,6,FALSE)</f>
        <v>Gulf Coast Basin (LA, TX)</v>
      </c>
      <c r="C4366" s="1"/>
      <c r="D4366" s="1"/>
      <c r="E4366" s="1"/>
      <c r="F4366" s="1" t="s">
        <v>21448</v>
      </c>
      <c r="G4366" s="1" t="s">
        <v>21449</v>
      </c>
      <c r="H4366" s="1">
        <v>48311</v>
      </c>
      <c r="I4366" s="1">
        <v>1006225</v>
      </c>
      <c r="J4366" s="1">
        <v>28.409988999999999</v>
      </c>
      <c r="K4366" s="1">
        <v>-98.530139000000005</v>
      </c>
      <c r="L4366" s="1"/>
      <c r="M4366" s="1" t="s">
        <v>1485</v>
      </c>
      <c r="N4366" s="1" t="s">
        <v>9148</v>
      </c>
      <c r="O4366" s="1">
        <v>2022</v>
      </c>
      <c r="P4366" s="1">
        <v>78072</v>
      </c>
      <c r="Q4366" s="1" t="s">
        <v>796</v>
      </c>
      <c r="R4366" s="1"/>
      <c r="S4366" s="1" t="s">
        <v>24399</v>
      </c>
      <c r="T4366" s="1" t="s">
        <v>6826</v>
      </c>
      <c r="U4366" s="1"/>
      <c r="V4366" s="1" t="s">
        <v>7521</v>
      </c>
      <c r="W4366" s="1" t="s">
        <v>6826</v>
      </c>
    </row>
    <row r="4367" spans="1:23" x14ac:dyDescent="0.25">
      <c r="A4367" s="1">
        <v>1011530</v>
      </c>
      <c r="B4367" s="5" t="str">
        <f>VLOOKUP(H4367,'FIPS Basin X-walk'!$A$2:$F$3224,6,FALSE)</f>
        <v>Gulf Coast Basin (LA, TX)</v>
      </c>
      <c r="C4367" s="1" t="s">
        <v>21450</v>
      </c>
      <c r="D4367" s="1"/>
      <c r="E4367" s="1"/>
      <c r="F4367" s="1" t="s">
        <v>21448</v>
      </c>
      <c r="G4367" s="1" t="s">
        <v>21449</v>
      </c>
      <c r="H4367" s="1">
        <v>48311</v>
      </c>
      <c r="I4367" s="1">
        <v>1011530</v>
      </c>
      <c r="J4367" s="1">
        <v>28.353342999999999</v>
      </c>
      <c r="K4367" s="1">
        <v>-98.559177000000005</v>
      </c>
      <c r="L4367" s="1"/>
      <c r="M4367" s="1" t="s">
        <v>1485</v>
      </c>
      <c r="N4367" s="1" t="s">
        <v>9148</v>
      </c>
      <c r="O4367" s="1">
        <v>2022</v>
      </c>
      <c r="P4367" s="1">
        <v>78072</v>
      </c>
      <c r="Q4367" s="1" t="s">
        <v>1234</v>
      </c>
      <c r="R4367" s="1"/>
      <c r="S4367" s="1" t="s">
        <v>24399</v>
      </c>
      <c r="T4367" s="1" t="s">
        <v>6826</v>
      </c>
      <c r="U4367" s="1"/>
      <c r="V4367" s="1" t="s">
        <v>20986</v>
      </c>
      <c r="W4367" s="1" t="s">
        <v>6826</v>
      </c>
    </row>
    <row r="4368" spans="1:23" x14ac:dyDescent="0.25">
      <c r="A4368" s="1">
        <v>1001126</v>
      </c>
      <c r="B4368" s="5" t="str">
        <f>VLOOKUP(H4368,'FIPS Basin X-walk'!$A$2:$F$3224,6,FALSE)</f>
        <v>Sedgwick Basin</v>
      </c>
      <c r="C4368" s="1" t="s">
        <v>12517</v>
      </c>
      <c r="D4368" s="1"/>
      <c r="E4368" s="1"/>
      <c r="F4368" s="1" t="s">
        <v>12514</v>
      </c>
      <c r="G4368" s="1" t="s">
        <v>12518</v>
      </c>
      <c r="H4368" s="1">
        <v>20113</v>
      </c>
      <c r="I4368" s="1">
        <v>1001126</v>
      </c>
      <c r="J4368" s="1">
        <v>38.386400000000002</v>
      </c>
      <c r="K4368" s="1">
        <v>-97.61</v>
      </c>
      <c r="L4368" s="1"/>
      <c r="M4368" s="1" t="s">
        <v>1490</v>
      </c>
      <c r="N4368" s="1" t="s">
        <v>12401</v>
      </c>
      <c r="O4368" s="1">
        <v>2022</v>
      </c>
      <c r="P4368" s="1">
        <v>67460</v>
      </c>
      <c r="Q4368" s="1" t="s">
        <v>12519</v>
      </c>
      <c r="R4368" s="1"/>
      <c r="S4368" s="1" t="s">
        <v>24355</v>
      </c>
      <c r="T4368" s="1" t="s">
        <v>6826</v>
      </c>
      <c r="U4368" s="1"/>
      <c r="V4368" s="1" t="s">
        <v>12520</v>
      </c>
      <c r="W4368" s="1" t="s">
        <v>6828</v>
      </c>
    </row>
    <row r="4369" spans="1:23" x14ac:dyDescent="0.25">
      <c r="A4369" s="1">
        <v>1014677</v>
      </c>
      <c r="B4369" s="5" t="str">
        <f>VLOOKUP(H4369,'FIPS Basin X-walk'!$A$2:$F$3224,6,FALSE)</f>
        <v>Sedgwick Basin</v>
      </c>
      <c r="C4369" s="1" t="s">
        <v>27397</v>
      </c>
      <c r="D4369" s="1"/>
      <c r="E4369" s="1"/>
      <c r="F4369" s="1" t="s">
        <v>3581</v>
      </c>
      <c r="G4369" s="1" t="s">
        <v>3581</v>
      </c>
      <c r="H4369" s="1">
        <v>20113</v>
      </c>
      <c r="I4369" s="1">
        <v>1014677</v>
      </c>
      <c r="J4369" s="1">
        <v>38.386135695144198</v>
      </c>
      <c r="K4369" s="1">
        <v>-97.614253364054306</v>
      </c>
      <c r="L4369" s="1"/>
      <c r="M4369" s="1" t="s">
        <v>1490</v>
      </c>
      <c r="N4369" s="1" t="s">
        <v>12401</v>
      </c>
      <c r="O4369" s="1">
        <v>2022</v>
      </c>
      <c r="P4369" s="1">
        <v>67460</v>
      </c>
      <c r="Q4369" s="1" t="s">
        <v>7231</v>
      </c>
      <c r="R4369" s="1"/>
      <c r="S4369" s="1">
        <v>327993</v>
      </c>
      <c r="T4369" s="1" t="s">
        <v>6826</v>
      </c>
      <c r="U4369" s="1"/>
      <c r="V4369" s="1" t="s">
        <v>7232</v>
      </c>
      <c r="W4369" s="1" t="s">
        <v>6826</v>
      </c>
    </row>
    <row r="4370" spans="1:23" x14ac:dyDescent="0.25">
      <c r="A4370" s="1">
        <v>1002255</v>
      </c>
      <c r="B4370" s="5" t="str">
        <f>VLOOKUP(H4370,'FIPS Basin X-walk'!$A$2:$F$3224,6,FALSE)</f>
        <v>Sedgwick Basin</v>
      </c>
      <c r="C4370" s="1" t="s">
        <v>12521</v>
      </c>
      <c r="D4370" s="1"/>
      <c r="E4370" s="1"/>
      <c r="F4370" s="1" t="s">
        <v>12514</v>
      </c>
      <c r="G4370" s="1" t="s">
        <v>12515</v>
      </c>
      <c r="H4370" s="1">
        <v>20113</v>
      </c>
      <c r="I4370" s="1">
        <v>1002255</v>
      </c>
      <c r="J4370" s="1">
        <v>38.377499999999998</v>
      </c>
      <c r="K4370" s="1">
        <v>-97.833055999999999</v>
      </c>
      <c r="L4370" s="1"/>
      <c r="M4370" s="1" t="s">
        <v>1490</v>
      </c>
      <c r="N4370" s="1" t="s">
        <v>12401</v>
      </c>
      <c r="O4370" s="1">
        <v>2022</v>
      </c>
      <c r="P4370" s="1">
        <v>67460</v>
      </c>
      <c r="Q4370" s="1" t="s">
        <v>1158</v>
      </c>
      <c r="R4370" s="1"/>
      <c r="S4370" s="1" t="s">
        <v>24399</v>
      </c>
      <c r="T4370" s="1" t="s">
        <v>6826</v>
      </c>
      <c r="U4370" s="1"/>
      <c r="V4370" s="1" t="s">
        <v>12522</v>
      </c>
      <c r="W4370" s="1" t="s">
        <v>6826</v>
      </c>
    </row>
    <row r="4371" spans="1:23" x14ac:dyDescent="0.25">
      <c r="A4371" s="1">
        <v>1007942</v>
      </c>
      <c r="B4371" s="5" t="str">
        <f>VLOOKUP(H4371,'FIPS Basin X-walk'!$A$2:$F$3224,6,FALSE)</f>
        <v>Sedgwick Basin</v>
      </c>
      <c r="C4371" s="1" t="s">
        <v>12513</v>
      </c>
      <c r="D4371" s="1"/>
      <c r="E4371" s="1"/>
      <c r="F4371" s="1" t="s">
        <v>12514</v>
      </c>
      <c r="G4371" s="1" t="s">
        <v>12515</v>
      </c>
      <c r="H4371" s="1">
        <v>20113</v>
      </c>
      <c r="I4371" s="1">
        <v>1007942</v>
      </c>
      <c r="J4371" s="1">
        <v>38.347278000000003</v>
      </c>
      <c r="K4371" s="1">
        <v>-97.673845999999998</v>
      </c>
      <c r="L4371" s="1"/>
      <c r="M4371" s="1" t="s">
        <v>1490</v>
      </c>
      <c r="N4371" s="1" t="s">
        <v>12401</v>
      </c>
      <c r="O4371" s="1">
        <v>2022</v>
      </c>
      <c r="P4371" s="1">
        <v>67460</v>
      </c>
      <c r="Q4371" s="1" t="s">
        <v>12516</v>
      </c>
      <c r="R4371" s="1"/>
      <c r="S4371" s="1" t="s">
        <v>24369</v>
      </c>
      <c r="T4371" s="1" t="s">
        <v>6826</v>
      </c>
      <c r="U4371" s="1"/>
      <c r="V4371" s="1" t="s">
        <v>11228</v>
      </c>
      <c r="W4371" s="1" t="s">
        <v>6826</v>
      </c>
    </row>
    <row r="4372" spans="1:23" x14ac:dyDescent="0.25">
      <c r="A4372" s="1">
        <v>1014279</v>
      </c>
      <c r="B4372" s="5" t="str">
        <f>VLOOKUP(H4372,'FIPS Basin X-walk'!$A$2:$F$3224,6,FALSE)</f>
        <v>Sedgwick Basin</v>
      </c>
      <c r="C4372" s="1" t="s">
        <v>26952</v>
      </c>
      <c r="D4372" s="1"/>
      <c r="E4372" s="1"/>
      <c r="F4372" s="1" t="s">
        <v>3581</v>
      </c>
      <c r="G4372" s="1" t="s">
        <v>12515</v>
      </c>
      <c r="H4372" s="1">
        <v>20113</v>
      </c>
      <c r="I4372" s="1">
        <v>1014279</v>
      </c>
      <c r="J4372" s="1">
        <v>38.363630000000001</v>
      </c>
      <c r="K4372" s="1">
        <v>-97.680480000000003</v>
      </c>
      <c r="L4372" s="1"/>
      <c r="M4372" s="1" t="s">
        <v>1490</v>
      </c>
      <c r="N4372" s="1" t="s">
        <v>12401</v>
      </c>
      <c r="O4372" s="1">
        <v>2022</v>
      </c>
      <c r="P4372" s="1">
        <v>67460</v>
      </c>
      <c r="Q4372" s="1" t="s">
        <v>26953</v>
      </c>
      <c r="R4372" s="1"/>
      <c r="S4372" s="1" t="s">
        <v>24355</v>
      </c>
      <c r="T4372" s="1" t="s">
        <v>6826</v>
      </c>
      <c r="U4372" s="1"/>
      <c r="V4372" s="1" t="s">
        <v>12520</v>
      </c>
      <c r="W4372" s="1" t="s">
        <v>6828</v>
      </c>
    </row>
    <row r="4373" spans="1:23" x14ac:dyDescent="0.25">
      <c r="A4373" s="1">
        <v>1004410</v>
      </c>
      <c r="B4373" s="5" t="str">
        <f>VLOOKUP(H4373,'FIPS Basin X-walk'!$A$2:$F$3224,6,FALSE)</f>
        <v>Cincinnati Arch</v>
      </c>
      <c r="C4373" s="1" t="s">
        <v>12932</v>
      </c>
      <c r="D4373" s="1"/>
      <c r="E4373" s="1"/>
      <c r="F4373" s="1" t="s">
        <v>12933</v>
      </c>
      <c r="G4373" s="1" t="s">
        <v>12524</v>
      </c>
      <c r="H4373" s="1">
        <v>21163</v>
      </c>
      <c r="I4373" s="1">
        <v>1004410</v>
      </c>
      <c r="J4373" s="1">
        <v>38.002597000000002</v>
      </c>
      <c r="K4373" s="1">
        <v>-86.117904999999993</v>
      </c>
      <c r="L4373" s="1"/>
      <c r="M4373" s="1" t="s">
        <v>1497</v>
      </c>
      <c r="N4373" s="1" t="s">
        <v>12675</v>
      </c>
      <c r="O4373" s="1">
        <v>2022</v>
      </c>
      <c r="P4373" s="1">
        <v>40108</v>
      </c>
      <c r="Q4373" s="1" t="s">
        <v>25298</v>
      </c>
      <c r="R4373" s="1"/>
      <c r="S4373" s="1" t="s">
        <v>24367</v>
      </c>
      <c r="T4373" s="1" t="s">
        <v>6826</v>
      </c>
      <c r="U4373" s="1"/>
      <c r="V4373" s="1" t="s">
        <v>25299</v>
      </c>
      <c r="W4373" s="1" t="s">
        <v>6828</v>
      </c>
    </row>
    <row r="4374" spans="1:23" x14ac:dyDescent="0.25">
      <c r="A4374" s="1">
        <v>1009733</v>
      </c>
      <c r="B4374" s="5" t="str">
        <f>VLOOKUP(H4374,'FIPS Basin X-walk'!$A$2:$F$3224,6,FALSE)</f>
        <v>Anadarko Basin</v>
      </c>
      <c r="C4374" s="1" t="s">
        <v>12523</v>
      </c>
      <c r="D4374" s="1"/>
      <c r="E4374" s="1"/>
      <c r="F4374" s="1" t="s">
        <v>2024</v>
      </c>
      <c r="G4374" s="1" t="s">
        <v>12524</v>
      </c>
      <c r="H4374" s="1">
        <v>20119</v>
      </c>
      <c r="I4374" s="1">
        <v>1009733</v>
      </c>
      <c r="J4374" s="1">
        <v>37.078654999999998</v>
      </c>
      <c r="K4374" s="1">
        <v>-100.47068</v>
      </c>
      <c r="L4374" s="1"/>
      <c r="M4374" s="1" t="s">
        <v>1490</v>
      </c>
      <c r="N4374" s="1" t="s">
        <v>12401</v>
      </c>
      <c r="O4374" s="1">
        <v>2022</v>
      </c>
      <c r="P4374" s="1">
        <v>67864</v>
      </c>
      <c r="Q4374" s="1" t="s">
        <v>282</v>
      </c>
      <c r="R4374" s="1"/>
      <c r="S4374" s="1" t="s">
        <v>24435</v>
      </c>
      <c r="T4374" s="1" t="s">
        <v>6826</v>
      </c>
      <c r="U4374" s="1"/>
      <c r="V4374" s="1" t="s">
        <v>12735</v>
      </c>
      <c r="W4374" s="1" t="s">
        <v>6826</v>
      </c>
    </row>
    <row r="4375" spans="1:23" x14ac:dyDescent="0.25">
      <c r="A4375" s="1">
        <v>1001582</v>
      </c>
      <c r="B4375" s="5" t="str">
        <f>VLOOKUP(H4375,'FIPS Basin X-walk'!$A$2:$F$3224,6,FALSE)</f>
        <v>Piedmont-Blue Ridge Prov</v>
      </c>
      <c r="C4375" s="1" t="s">
        <v>17396</v>
      </c>
      <c r="D4375" s="1"/>
      <c r="E4375" s="1"/>
      <c r="F4375" s="1" t="s">
        <v>1529</v>
      </c>
      <c r="G4375" s="1" t="s">
        <v>17397</v>
      </c>
      <c r="H4375" s="1">
        <v>37119</v>
      </c>
      <c r="I4375" s="1">
        <v>1001582</v>
      </c>
      <c r="J4375" s="1">
        <v>35.151870000000002</v>
      </c>
      <c r="K4375" s="1">
        <v>-80.839780000000005</v>
      </c>
      <c r="L4375" s="1"/>
      <c r="M4375" s="1" t="s">
        <v>1530</v>
      </c>
      <c r="N4375" s="1" t="s">
        <v>17213</v>
      </c>
      <c r="O4375" s="1">
        <v>2022</v>
      </c>
      <c r="P4375" s="1">
        <v>28210</v>
      </c>
      <c r="Q4375" s="1" t="s">
        <v>1319</v>
      </c>
      <c r="R4375" s="1"/>
      <c r="S4375" s="1" t="s">
        <v>24359</v>
      </c>
      <c r="T4375" s="1" t="s">
        <v>6826</v>
      </c>
      <c r="U4375" s="1"/>
      <c r="V4375" s="1" t="s">
        <v>9621</v>
      </c>
      <c r="W4375" s="1" t="s">
        <v>6826</v>
      </c>
    </row>
    <row r="4376" spans="1:23" x14ac:dyDescent="0.25">
      <c r="A4376" s="1">
        <v>1001583</v>
      </c>
      <c r="B4376" s="5" t="str">
        <f>VLOOKUP(H4376,'FIPS Basin X-walk'!$A$2:$F$3224,6,FALSE)</f>
        <v>Piedmont-Blue Ridge Prov</v>
      </c>
      <c r="C4376" s="1" t="s">
        <v>17396</v>
      </c>
      <c r="D4376" s="1"/>
      <c r="E4376" s="1"/>
      <c r="F4376" s="1" t="s">
        <v>1529</v>
      </c>
      <c r="G4376" s="1" t="s">
        <v>17397</v>
      </c>
      <c r="H4376" s="1">
        <v>37119</v>
      </c>
      <c r="I4376" s="1">
        <v>1001583</v>
      </c>
      <c r="J4376" s="1">
        <v>35.151870000000002</v>
      </c>
      <c r="K4376" s="1">
        <v>-80.839780000000005</v>
      </c>
      <c r="L4376" s="1"/>
      <c r="M4376" s="1" t="s">
        <v>1530</v>
      </c>
      <c r="N4376" s="1" t="s">
        <v>17213</v>
      </c>
      <c r="O4376" s="1">
        <v>2022</v>
      </c>
      <c r="P4376" s="1">
        <v>28210</v>
      </c>
      <c r="Q4376" s="1" t="s">
        <v>1320</v>
      </c>
      <c r="R4376" s="1"/>
      <c r="S4376" s="1" t="s">
        <v>24359</v>
      </c>
      <c r="T4376" s="1" t="s">
        <v>6826</v>
      </c>
      <c r="U4376" s="1"/>
      <c r="V4376" s="1" t="s">
        <v>9621</v>
      </c>
      <c r="W4376" s="1" t="s">
        <v>6826</v>
      </c>
    </row>
    <row r="4377" spans="1:23" x14ac:dyDescent="0.25">
      <c r="A4377" s="1">
        <v>1003507</v>
      </c>
      <c r="B4377" s="5" t="str">
        <f>VLOOKUP(H4377,'FIPS Basin X-walk'!$A$2:$F$3224,6,FALSE)</f>
        <v>Piedmont-Blue Ridge Prov</v>
      </c>
      <c r="C4377" s="1" t="s">
        <v>17404</v>
      </c>
      <c r="D4377" s="1"/>
      <c r="E4377" s="1"/>
      <c r="F4377" s="1" t="s">
        <v>17401</v>
      </c>
      <c r="G4377" s="1" t="s">
        <v>17397</v>
      </c>
      <c r="H4377" s="1">
        <v>37119</v>
      </c>
      <c r="I4377" s="1">
        <v>1003507</v>
      </c>
      <c r="J4377" s="1">
        <v>35.339019999999998</v>
      </c>
      <c r="K4377" s="1">
        <v>-80.829260000000005</v>
      </c>
      <c r="L4377" s="1"/>
      <c r="M4377" s="1" t="s">
        <v>1530</v>
      </c>
      <c r="N4377" s="1" t="s">
        <v>17213</v>
      </c>
      <c r="O4377" s="1">
        <v>2022</v>
      </c>
      <c r="P4377" s="1">
        <v>28269</v>
      </c>
      <c r="Q4377" s="1" t="s">
        <v>25118</v>
      </c>
      <c r="R4377" s="1"/>
      <c r="S4377" s="1" t="s">
        <v>24372</v>
      </c>
      <c r="T4377" s="1" t="s">
        <v>6826</v>
      </c>
      <c r="U4377" s="1"/>
      <c r="V4377" s="1" t="s">
        <v>7970</v>
      </c>
      <c r="W4377" s="1" t="s">
        <v>6826</v>
      </c>
    </row>
    <row r="4378" spans="1:23" x14ac:dyDescent="0.25">
      <c r="A4378" s="1">
        <v>1004911</v>
      </c>
      <c r="B4378" s="5" t="str">
        <f>VLOOKUP(H4378,'FIPS Basin X-walk'!$A$2:$F$3224,6,FALSE)</f>
        <v>Piedmont-Blue Ridge Prov</v>
      </c>
      <c r="C4378" s="1" t="s">
        <v>17400</v>
      </c>
      <c r="D4378" s="1"/>
      <c r="E4378" s="1"/>
      <c r="F4378" s="1" t="s">
        <v>17401</v>
      </c>
      <c r="G4378" s="1" t="s">
        <v>17397</v>
      </c>
      <c r="H4378" s="1">
        <v>37119</v>
      </c>
      <c r="I4378" s="1">
        <v>1004911</v>
      </c>
      <c r="J4378" s="1">
        <v>35.224322999999998</v>
      </c>
      <c r="K4378" s="1">
        <v>-80.861806000000001</v>
      </c>
      <c r="L4378" s="1"/>
      <c r="M4378" s="1" t="s">
        <v>1530</v>
      </c>
      <c r="N4378" s="1" t="s">
        <v>17213</v>
      </c>
      <c r="O4378" s="1">
        <v>2022</v>
      </c>
      <c r="P4378" s="1">
        <v>28208</v>
      </c>
      <c r="Q4378" s="1" t="s">
        <v>17402</v>
      </c>
      <c r="R4378" s="1"/>
      <c r="S4378" s="1" t="s">
        <v>24737</v>
      </c>
      <c r="T4378" s="1" t="s">
        <v>6826</v>
      </c>
      <c r="U4378" s="1"/>
      <c r="V4378" s="1" t="s">
        <v>17403</v>
      </c>
      <c r="W4378" s="1" t="s">
        <v>6826</v>
      </c>
    </row>
    <row r="4379" spans="1:23" x14ac:dyDescent="0.25">
      <c r="A4379" s="1">
        <v>1005424</v>
      </c>
      <c r="B4379" s="5" t="str">
        <f>VLOOKUP(H4379,'FIPS Basin X-walk'!$A$2:$F$3224,6,FALSE)</f>
        <v>Piedmont-Blue Ridge Prov</v>
      </c>
      <c r="C4379" s="1" t="s">
        <v>17405</v>
      </c>
      <c r="D4379" s="1"/>
      <c r="E4379" s="1"/>
      <c r="F4379" s="1" t="s">
        <v>17401</v>
      </c>
      <c r="G4379" s="1" t="s">
        <v>17397</v>
      </c>
      <c r="H4379" s="1">
        <v>37119</v>
      </c>
      <c r="I4379" s="1">
        <v>1005424</v>
      </c>
      <c r="J4379" s="1">
        <v>35.117460000000001</v>
      </c>
      <c r="K4379" s="1">
        <v>-80.941079999999999</v>
      </c>
      <c r="L4379" s="1"/>
      <c r="M4379" s="1" t="s">
        <v>1530</v>
      </c>
      <c r="N4379" s="1" t="s">
        <v>17213</v>
      </c>
      <c r="O4379" s="1">
        <v>2022</v>
      </c>
      <c r="P4379" s="1">
        <v>28273</v>
      </c>
      <c r="Q4379" s="1" t="s">
        <v>25526</v>
      </c>
      <c r="R4379" s="1"/>
      <c r="S4379" s="1" t="s">
        <v>24907</v>
      </c>
      <c r="T4379" s="1" t="s">
        <v>6826</v>
      </c>
      <c r="U4379" s="1"/>
      <c r="V4379" s="1" t="s">
        <v>8249</v>
      </c>
      <c r="W4379" s="1" t="s">
        <v>6826</v>
      </c>
    </row>
    <row r="4380" spans="1:23" x14ac:dyDescent="0.25">
      <c r="A4380" s="1">
        <v>1005857</v>
      </c>
      <c r="B4380" s="5" t="str">
        <f>VLOOKUP(H4380,'FIPS Basin X-walk'!$A$2:$F$3224,6,FALSE)</f>
        <v>Piedmont-Blue Ridge Prov</v>
      </c>
      <c r="C4380" s="1" t="s">
        <v>17396</v>
      </c>
      <c r="D4380" s="1"/>
      <c r="E4380" s="1"/>
      <c r="F4380" s="1" t="s">
        <v>1529</v>
      </c>
      <c r="G4380" s="1" t="s">
        <v>17397</v>
      </c>
      <c r="H4380" s="1">
        <v>37119</v>
      </c>
      <c r="I4380" s="1">
        <v>1005857</v>
      </c>
      <c r="J4380" s="1">
        <v>35.151870000000002</v>
      </c>
      <c r="K4380" s="1">
        <v>-80.839780000000005</v>
      </c>
      <c r="L4380" s="1"/>
      <c r="M4380" s="1" t="s">
        <v>1530</v>
      </c>
      <c r="N4380" s="1" t="s">
        <v>17213</v>
      </c>
      <c r="O4380" s="1">
        <v>2022</v>
      </c>
      <c r="P4380" s="1">
        <v>28210</v>
      </c>
      <c r="Q4380" s="1" t="s">
        <v>1397</v>
      </c>
      <c r="R4380" s="1"/>
      <c r="S4380" s="1" t="s">
        <v>24359</v>
      </c>
      <c r="T4380" s="1" t="s">
        <v>6826</v>
      </c>
      <c r="U4380" s="1"/>
      <c r="V4380" s="1" t="s">
        <v>9621</v>
      </c>
      <c r="W4380" s="1" t="s">
        <v>6826</v>
      </c>
    </row>
    <row r="4381" spans="1:23" x14ac:dyDescent="0.25">
      <c r="A4381" s="1">
        <v>1009685</v>
      </c>
      <c r="B4381" s="5" t="str">
        <f>VLOOKUP(H4381,'FIPS Basin X-walk'!$A$2:$F$3224,6,FALSE)</f>
        <v>Piedmont-Blue Ridge Prov</v>
      </c>
      <c r="C4381" s="1" t="s">
        <v>17398</v>
      </c>
      <c r="D4381" s="1"/>
      <c r="E4381" s="1"/>
      <c r="F4381" s="1" t="s">
        <v>1529</v>
      </c>
      <c r="G4381" s="1" t="s">
        <v>17397</v>
      </c>
      <c r="H4381" s="1">
        <v>37119</v>
      </c>
      <c r="I4381" s="1">
        <v>1009685</v>
      </c>
      <c r="J4381" s="1">
        <v>35.224760000000003</v>
      </c>
      <c r="K4381" s="1">
        <v>-80.849010000000007</v>
      </c>
      <c r="L4381" s="1"/>
      <c r="M4381" s="1" t="s">
        <v>1530</v>
      </c>
      <c r="N4381" s="1" t="s">
        <v>17213</v>
      </c>
      <c r="O4381" s="1">
        <v>2022</v>
      </c>
      <c r="P4381" s="1">
        <v>28202</v>
      </c>
      <c r="Q4381" s="1" t="s">
        <v>17399</v>
      </c>
      <c r="R4381" s="1"/>
      <c r="S4381" s="1" t="s">
        <v>24360</v>
      </c>
      <c r="T4381" s="1" t="s">
        <v>6826</v>
      </c>
      <c r="U4381" s="1"/>
      <c r="V4381" s="1" t="s">
        <v>9621</v>
      </c>
      <c r="W4381" s="1" t="s">
        <v>6826</v>
      </c>
    </row>
    <row r="4382" spans="1:23" x14ac:dyDescent="0.25">
      <c r="A4382" s="1">
        <v>1010994</v>
      </c>
      <c r="B4382" s="5" t="str">
        <f>VLOOKUP(H4382,'FIPS Basin X-walk'!$A$2:$F$3224,6,FALSE)</f>
        <v>Piedmont-Blue Ridge Prov</v>
      </c>
      <c r="C4382" s="1" t="s">
        <v>22322</v>
      </c>
      <c r="D4382" s="1"/>
      <c r="E4382" s="1"/>
      <c r="F4382" s="1" t="s">
        <v>22323</v>
      </c>
      <c r="G4382" s="1" t="s">
        <v>17397</v>
      </c>
      <c r="H4382" s="1">
        <v>51117</v>
      </c>
      <c r="I4382" s="1">
        <v>1010994</v>
      </c>
      <c r="J4382" s="1">
        <v>36.731009</v>
      </c>
      <c r="K4382" s="1">
        <v>-78.428011999999995</v>
      </c>
      <c r="L4382" s="1"/>
      <c r="M4382" s="1" t="s">
        <v>1486</v>
      </c>
      <c r="N4382" s="1" t="s">
        <v>15119</v>
      </c>
      <c r="O4382" s="1">
        <v>2022</v>
      </c>
      <c r="P4382" s="1">
        <v>23924</v>
      </c>
      <c r="Q4382" s="1" t="s">
        <v>22324</v>
      </c>
      <c r="R4382" s="1"/>
      <c r="S4382" s="1" t="s">
        <v>24358</v>
      </c>
      <c r="T4382" s="1" t="s">
        <v>6826</v>
      </c>
      <c r="U4382" s="1"/>
      <c r="V4382" s="1" t="s">
        <v>22325</v>
      </c>
      <c r="W4382" s="1" t="s">
        <v>6826</v>
      </c>
    </row>
    <row r="4383" spans="1:23" x14ac:dyDescent="0.25">
      <c r="A4383" s="1">
        <v>1004933</v>
      </c>
      <c r="B4383" s="5" t="str">
        <f>VLOOKUP(H4383,'FIPS Basin X-walk'!$A$2:$F$3224,6,FALSE)</f>
        <v>Michigan Basin</v>
      </c>
      <c r="C4383" s="1" t="s">
        <v>14483</v>
      </c>
      <c r="D4383" s="1"/>
      <c r="E4383" s="1"/>
      <c r="F4383" s="1" t="s">
        <v>14484</v>
      </c>
      <c r="G4383" s="1" t="s">
        <v>14485</v>
      </c>
      <c r="H4383" s="1">
        <v>26107</v>
      </c>
      <c r="I4383" s="1">
        <v>1004933</v>
      </c>
      <c r="J4383" s="1">
        <v>43.624899999999997</v>
      </c>
      <c r="K4383" s="1">
        <v>-85.384399999999999</v>
      </c>
      <c r="L4383" s="1"/>
      <c r="M4383" s="1" t="s">
        <v>1493</v>
      </c>
      <c r="N4383" s="1" t="s">
        <v>14185</v>
      </c>
      <c r="O4383" s="1">
        <v>2022</v>
      </c>
      <c r="P4383" s="1">
        <v>49307</v>
      </c>
      <c r="Q4383" s="1" t="s">
        <v>172</v>
      </c>
      <c r="R4383" s="1"/>
      <c r="S4383" s="1" t="s">
        <v>24435</v>
      </c>
      <c r="T4383" s="1" t="s">
        <v>6826</v>
      </c>
      <c r="U4383" s="1"/>
      <c r="V4383" s="1" t="s">
        <v>12735</v>
      </c>
      <c r="W4383" s="1" t="s">
        <v>6826</v>
      </c>
    </row>
    <row r="4384" spans="1:23" x14ac:dyDescent="0.25">
      <c r="A4384" s="1">
        <v>1013667</v>
      </c>
      <c r="B4384" s="5" t="str">
        <f>VLOOKUP(H4384,'FIPS Basin X-walk'!$A$2:$F$3224,6,FALSE)</f>
        <v>Appalachian Basin</v>
      </c>
      <c r="C4384" s="1" t="s">
        <v>18060</v>
      </c>
      <c r="D4384" s="1"/>
      <c r="E4384" s="1"/>
      <c r="F4384" s="1" t="s">
        <v>18061</v>
      </c>
      <c r="G4384" s="1" t="s">
        <v>18062</v>
      </c>
      <c r="H4384" s="1">
        <v>39103</v>
      </c>
      <c r="I4384" s="1">
        <v>1013667</v>
      </c>
      <c r="J4384" s="1">
        <v>41.033571999999999</v>
      </c>
      <c r="K4384" s="1">
        <v>-81.832417000000007</v>
      </c>
      <c r="L4384" s="1"/>
      <c r="M4384" s="1" t="s">
        <v>1542</v>
      </c>
      <c r="N4384" s="1" t="s">
        <v>17708</v>
      </c>
      <c r="O4384" s="1">
        <v>2022</v>
      </c>
      <c r="P4384" s="1">
        <v>44273</v>
      </c>
      <c r="Q4384" s="1" t="s">
        <v>175</v>
      </c>
      <c r="R4384" s="1"/>
      <c r="S4384" s="1" t="s">
        <v>24435</v>
      </c>
      <c r="T4384" s="1" t="s">
        <v>6826</v>
      </c>
      <c r="U4384" s="1"/>
      <c r="V4384" s="1" t="s">
        <v>7297</v>
      </c>
      <c r="W4384" s="1" t="s">
        <v>6826</v>
      </c>
    </row>
    <row r="4385" spans="1:23" x14ac:dyDescent="0.25">
      <c r="A4385" s="1">
        <v>1013842</v>
      </c>
      <c r="B4385" s="5" t="str">
        <f>VLOOKUP(H4385,'FIPS Basin X-walk'!$A$2:$F$3224,6,FALSE)</f>
        <v>Permian Basin</v>
      </c>
      <c r="C4385" s="1" t="s">
        <v>26769</v>
      </c>
      <c r="D4385" s="1"/>
      <c r="E4385" s="1"/>
      <c r="F4385" s="1" t="s">
        <v>26770</v>
      </c>
      <c r="G4385" s="1" t="s">
        <v>26771</v>
      </c>
      <c r="H4385" s="1">
        <v>48327</v>
      </c>
      <c r="I4385" s="1">
        <v>1013842</v>
      </c>
      <c r="J4385" s="1">
        <v>30.713274999999999</v>
      </c>
      <c r="K4385" s="1">
        <v>-100.108222</v>
      </c>
      <c r="L4385" s="1"/>
      <c r="M4385" s="1" t="s">
        <v>1485</v>
      </c>
      <c r="N4385" s="1" t="s">
        <v>9148</v>
      </c>
      <c r="O4385" s="1">
        <v>2022</v>
      </c>
      <c r="P4385" s="1">
        <v>76841</v>
      </c>
      <c r="Q4385" s="1" t="s">
        <v>24277</v>
      </c>
      <c r="R4385" s="1"/>
      <c r="S4385" s="1" t="s">
        <v>24435</v>
      </c>
      <c r="T4385" s="1" t="s">
        <v>6826</v>
      </c>
      <c r="U4385" s="1"/>
      <c r="V4385" s="1" t="s">
        <v>26767</v>
      </c>
      <c r="W4385" s="1" t="s">
        <v>6826</v>
      </c>
    </row>
    <row r="4386" spans="1:23" x14ac:dyDescent="0.25">
      <c r="A4386" s="1">
        <v>1014598</v>
      </c>
      <c r="B4386" s="5" t="str">
        <f>VLOOKUP(H4386,'FIPS Basin X-walk'!$A$2:$F$3224,6,FALSE)</f>
        <v>Appalachian Basin</v>
      </c>
      <c r="C4386" s="1" t="s">
        <v>27283</v>
      </c>
      <c r="D4386" s="1"/>
      <c r="E4386" s="1"/>
      <c r="F4386" s="1" t="s">
        <v>27284</v>
      </c>
      <c r="G4386" s="1" t="s">
        <v>27285</v>
      </c>
      <c r="H4386" s="1">
        <v>21165</v>
      </c>
      <c r="I4386" s="1">
        <v>1014598</v>
      </c>
      <c r="J4386" s="1">
        <v>37.927759999999999</v>
      </c>
      <c r="K4386" s="1">
        <v>-83.748418000000001</v>
      </c>
      <c r="L4386" s="1"/>
      <c r="M4386" s="1" t="s">
        <v>1497</v>
      </c>
      <c r="N4386" s="1" t="s">
        <v>12675</v>
      </c>
      <c r="O4386" s="1">
        <v>2022</v>
      </c>
      <c r="P4386" s="1">
        <v>40322</v>
      </c>
      <c r="Q4386" s="1" t="s">
        <v>24321</v>
      </c>
      <c r="R4386" s="1"/>
      <c r="S4386" s="1" t="s">
        <v>24435</v>
      </c>
      <c r="T4386" s="1" t="s">
        <v>6826</v>
      </c>
      <c r="U4386" s="1"/>
      <c r="V4386" s="1" t="s">
        <v>12735</v>
      </c>
      <c r="W4386" s="1" t="s">
        <v>6826</v>
      </c>
    </row>
    <row r="4387" spans="1:23" x14ac:dyDescent="0.25">
      <c r="A4387" s="1">
        <v>1007603</v>
      </c>
      <c r="B4387" s="5" t="str">
        <f>VLOOKUP(H4387,'FIPS Basin X-walk'!$A$2:$F$3224,6,FALSE)</f>
        <v>Wisconsin Arch</v>
      </c>
      <c r="C4387" s="1" t="s">
        <v>14491</v>
      </c>
      <c r="D4387" s="1"/>
      <c r="E4387" s="1"/>
      <c r="F4387" s="1" t="s">
        <v>14487</v>
      </c>
      <c r="G4387" s="1" t="s">
        <v>14488</v>
      </c>
      <c r="H4387" s="1">
        <v>26109</v>
      </c>
      <c r="I4387" s="1">
        <v>1007603</v>
      </c>
      <c r="J4387" s="1">
        <v>45.107999999999997</v>
      </c>
      <c r="K4387" s="1">
        <v>-87.606999999999999</v>
      </c>
      <c r="L4387" s="1"/>
      <c r="M4387" s="1" t="s">
        <v>1493</v>
      </c>
      <c r="N4387" s="1" t="s">
        <v>14185</v>
      </c>
      <c r="O4387" s="1">
        <v>2022</v>
      </c>
      <c r="P4387" s="1">
        <v>49858</v>
      </c>
      <c r="Q4387" s="1" t="s">
        <v>14492</v>
      </c>
      <c r="R4387" s="1"/>
      <c r="S4387" s="1" t="s">
        <v>24436</v>
      </c>
      <c r="T4387" s="1" t="s">
        <v>6826</v>
      </c>
      <c r="U4387" s="1"/>
      <c r="V4387" s="1" t="s">
        <v>14493</v>
      </c>
      <c r="W4387" s="1" t="s">
        <v>6826</v>
      </c>
    </row>
    <row r="4388" spans="1:23" x14ac:dyDescent="0.25">
      <c r="A4388" s="1">
        <v>1007755</v>
      </c>
      <c r="B4388" s="5" t="str">
        <f>VLOOKUP(H4388,'FIPS Basin X-walk'!$A$2:$F$3224,6,FALSE)</f>
        <v>Wisconsin Arch</v>
      </c>
      <c r="C4388" s="1" t="s">
        <v>14486</v>
      </c>
      <c r="D4388" s="1"/>
      <c r="E4388" s="1"/>
      <c r="F4388" s="1" t="s">
        <v>14487</v>
      </c>
      <c r="G4388" s="1" t="s">
        <v>14488</v>
      </c>
      <c r="H4388" s="1">
        <v>26109</v>
      </c>
      <c r="I4388" s="1">
        <v>1007755</v>
      </c>
      <c r="J4388" s="1">
        <v>45.173729999999999</v>
      </c>
      <c r="K4388" s="1">
        <v>-87.629379999999998</v>
      </c>
      <c r="L4388" s="1"/>
      <c r="M4388" s="1" t="s">
        <v>1493</v>
      </c>
      <c r="N4388" s="1" t="s">
        <v>14185</v>
      </c>
      <c r="O4388" s="1">
        <v>2022</v>
      </c>
      <c r="P4388" s="1">
        <v>49858</v>
      </c>
      <c r="Q4388" s="1" t="s">
        <v>14489</v>
      </c>
      <c r="R4388" s="1"/>
      <c r="S4388" s="1" t="s">
        <v>24358</v>
      </c>
      <c r="T4388" s="1" t="s">
        <v>6826</v>
      </c>
      <c r="U4388" s="1"/>
      <c r="V4388" s="1" t="s">
        <v>6878</v>
      </c>
      <c r="W4388" s="1" t="s">
        <v>6826</v>
      </c>
    </row>
    <row r="4389" spans="1:23" x14ac:dyDescent="0.25">
      <c r="A4389" s="1">
        <v>1001735</v>
      </c>
      <c r="B4389" s="5" t="str">
        <f>VLOOKUP(H4389,'FIPS Basin X-walk'!$A$2:$F$3224,6,FALSE)</f>
        <v>San Joaquin Basin</v>
      </c>
      <c r="C4389" s="1" t="s">
        <v>8536</v>
      </c>
      <c r="D4389" s="1"/>
      <c r="E4389" s="1"/>
      <c r="F4389" s="1" t="s">
        <v>8537</v>
      </c>
      <c r="G4389" s="1" t="s">
        <v>8522</v>
      </c>
      <c r="H4389" s="1">
        <v>6047</v>
      </c>
      <c r="I4389" s="1">
        <v>1001735</v>
      </c>
      <c r="J4389" s="1">
        <v>37.421613000000001</v>
      </c>
      <c r="K4389" s="1">
        <v>-120.850431</v>
      </c>
      <c r="L4389" s="1"/>
      <c r="M4389" s="1" t="s">
        <v>1489</v>
      </c>
      <c r="N4389" s="1" t="s">
        <v>8033</v>
      </c>
      <c r="O4389" s="1">
        <v>2022</v>
      </c>
      <c r="P4389" s="1">
        <v>95324</v>
      </c>
      <c r="Q4389" s="1" t="s">
        <v>8538</v>
      </c>
      <c r="R4389" s="1"/>
      <c r="S4389" s="1" t="s">
        <v>24754</v>
      </c>
      <c r="T4389" s="1" t="s">
        <v>6826</v>
      </c>
      <c r="U4389" s="1"/>
      <c r="V4389" s="1" t="s">
        <v>8539</v>
      </c>
      <c r="W4389" s="1" t="s">
        <v>6826</v>
      </c>
    </row>
    <row r="4390" spans="1:23" x14ac:dyDescent="0.25">
      <c r="A4390" s="1">
        <v>1002205</v>
      </c>
      <c r="B4390" s="5" t="str">
        <f>VLOOKUP(H4390,'FIPS Basin X-walk'!$A$2:$F$3224,6,FALSE)</f>
        <v>San Joaquin Basin</v>
      </c>
      <c r="C4390" s="1" t="s">
        <v>8521</v>
      </c>
      <c r="D4390" s="1"/>
      <c r="E4390" s="1"/>
      <c r="F4390" s="1" t="s">
        <v>7271</v>
      </c>
      <c r="G4390" s="1" t="s">
        <v>8522</v>
      </c>
      <c r="H4390" s="1">
        <v>6047</v>
      </c>
      <c r="I4390" s="1">
        <v>1002205</v>
      </c>
      <c r="J4390" s="1">
        <v>37.392000000000003</v>
      </c>
      <c r="K4390" s="1">
        <v>-120.72499999999999</v>
      </c>
      <c r="L4390" s="1"/>
      <c r="M4390" s="1" t="s">
        <v>1489</v>
      </c>
      <c r="N4390" s="1" t="s">
        <v>8033</v>
      </c>
      <c r="O4390" s="1">
        <v>2022</v>
      </c>
      <c r="P4390" s="1">
        <v>95334</v>
      </c>
      <c r="Q4390" s="1" t="s">
        <v>8523</v>
      </c>
      <c r="R4390" s="1"/>
      <c r="S4390" s="1" t="s">
        <v>24363</v>
      </c>
      <c r="T4390" s="1" t="s">
        <v>6826</v>
      </c>
      <c r="U4390" s="1"/>
      <c r="V4390" s="1" t="s">
        <v>8524</v>
      </c>
      <c r="W4390" s="1" t="s">
        <v>6826</v>
      </c>
    </row>
    <row r="4391" spans="1:23" x14ac:dyDescent="0.25">
      <c r="A4391" s="1">
        <v>1004262</v>
      </c>
      <c r="B4391" s="5" t="str">
        <f>VLOOKUP(H4391,'FIPS Basin X-walk'!$A$2:$F$3224,6,FALSE)</f>
        <v>San Joaquin Basin</v>
      </c>
      <c r="C4391" s="1" t="s">
        <v>8540</v>
      </c>
      <c r="D4391" s="1"/>
      <c r="E4391" s="1"/>
      <c r="F4391" s="1" t="s">
        <v>7271</v>
      </c>
      <c r="G4391" s="1" t="s">
        <v>8522</v>
      </c>
      <c r="H4391" s="1">
        <v>6047</v>
      </c>
      <c r="I4391" s="1">
        <v>1004262</v>
      </c>
      <c r="J4391" s="1">
        <v>37.389912000000002</v>
      </c>
      <c r="K4391" s="1">
        <v>-120.66745</v>
      </c>
      <c r="L4391" s="1"/>
      <c r="M4391" s="1" t="s">
        <v>1489</v>
      </c>
      <c r="N4391" s="1" t="s">
        <v>8033</v>
      </c>
      <c r="O4391" s="1">
        <v>2022</v>
      </c>
      <c r="P4391" s="1">
        <v>95334</v>
      </c>
      <c r="Q4391" s="1" t="s">
        <v>8541</v>
      </c>
      <c r="R4391" s="1"/>
      <c r="S4391" s="1" t="s">
        <v>24609</v>
      </c>
      <c r="T4391" s="1" t="s">
        <v>6826</v>
      </c>
      <c r="U4391" s="1"/>
      <c r="V4391" s="1" t="s">
        <v>8542</v>
      </c>
      <c r="W4391" s="1" t="s">
        <v>6826</v>
      </c>
    </row>
    <row r="4392" spans="1:23" x14ac:dyDescent="0.25">
      <c r="A4392" s="1">
        <v>1000066</v>
      </c>
      <c r="B4392" s="5" t="str">
        <f>VLOOKUP(H4392,'FIPS Basin X-walk'!$A$2:$F$3224,6,FALSE)</f>
        <v>San Joaquin Basin</v>
      </c>
      <c r="C4392" s="1" t="s">
        <v>8531</v>
      </c>
      <c r="D4392" s="1"/>
      <c r="E4392" s="1"/>
      <c r="F4392" s="1" t="s">
        <v>8532</v>
      </c>
      <c r="G4392" s="1" t="s">
        <v>8522</v>
      </c>
      <c r="H4392" s="1">
        <v>6047</v>
      </c>
      <c r="I4392" s="1">
        <v>1000066</v>
      </c>
      <c r="J4392" s="1">
        <v>37.07479</v>
      </c>
      <c r="K4392" s="1">
        <v>-120.87744499999999</v>
      </c>
      <c r="L4392" s="1"/>
      <c r="M4392" s="1" t="s">
        <v>1489</v>
      </c>
      <c r="N4392" s="1" t="s">
        <v>8033</v>
      </c>
      <c r="O4392" s="1">
        <v>2022</v>
      </c>
      <c r="P4392" s="1">
        <v>93635</v>
      </c>
      <c r="Q4392" s="1" t="s">
        <v>24400</v>
      </c>
      <c r="R4392" s="1"/>
      <c r="S4392" s="1" t="s">
        <v>24401</v>
      </c>
      <c r="T4392" s="1" t="s">
        <v>6826</v>
      </c>
      <c r="U4392" s="1"/>
      <c r="V4392" s="1" t="s">
        <v>8533</v>
      </c>
      <c r="W4392" s="1" t="s">
        <v>6826</v>
      </c>
    </row>
    <row r="4393" spans="1:23" x14ac:dyDescent="0.25">
      <c r="A4393" s="1">
        <v>1000903</v>
      </c>
      <c r="B4393" s="5" t="str">
        <f>VLOOKUP(H4393,'FIPS Basin X-walk'!$A$2:$F$3224,6,FALSE)</f>
        <v>San Joaquin Basin</v>
      </c>
      <c r="C4393" s="1" t="s">
        <v>8529</v>
      </c>
      <c r="D4393" s="1"/>
      <c r="E4393" s="1"/>
      <c r="F4393" s="1" t="s">
        <v>8526</v>
      </c>
      <c r="G4393" s="1" t="s">
        <v>8522</v>
      </c>
      <c r="H4393" s="1">
        <v>6047</v>
      </c>
      <c r="I4393" s="1">
        <v>1000903</v>
      </c>
      <c r="J4393" s="1">
        <v>37.070579000000002</v>
      </c>
      <c r="K4393" s="1">
        <v>-120.86557000000001</v>
      </c>
      <c r="L4393" s="1"/>
      <c r="M4393" s="1" t="s">
        <v>1489</v>
      </c>
      <c r="N4393" s="1" t="s">
        <v>8033</v>
      </c>
      <c r="O4393" s="1">
        <v>2022</v>
      </c>
      <c r="P4393" s="1">
        <v>93635</v>
      </c>
      <c r="Q4393" s="1" t="s">
        <v>8530</v>
      </c>
      <c r="R4393" s="1"/>
      <c r="S4393" s="1" t="s">
        <v>24401</v>
      </c>
      <c r="T4393" s="1" t="s">
        <v>6828</v>
      </c>
      <c r="U4393" s="1"/>
      <c r="V4393" s="1" t="s">
        <v>8071</v>
      </c>
      <c r="W4393" s="1" t="s">
        <v>6826</v>
      </c>
    </row>
    <row r="4394" spans="1:23" x14ac:dyDescent="0.25">
      <c r="A4394" s="1">
        <v>1000907</v>
      </c>
      <c r="B4394" s="5" t="str">
        <f>VLOOKUP(H4394,'FIPS Basin X-walk'!$A$2:$F$3224,6,FALSE)</f>
        <v>San Joaquin Basin</v>
      </c>
      <c r="C4394" s="1" t="s">
        <v>8534</v>
      </c>
      <c r="D4394" s="1"/>
      <c r="E4394" s="1"/>
      <c r="F4394" s="1" t="s">
        <v>8532</v>
      </c>
      <c r="G4394" s="1" t="s">
        <v>8522</v>
      </c>
      <c r="H4394" s="1">
        <v>6047</v>
      </c>
      <c r="I4394" s="1">
        <v>1000907</v>
      </c>
      <c r="J4394" s="1">
        <v>37.092089999999999</v>
      </c>
      <c r="K4394" s="1">
        <v>-120.9255</v>
      </c>
      <c r="L4394" s="1"/>
      <c r="M4394" s="1" t="s">
        <v>1489</v>
      </c>
      <c r="N4394" s="1" t="s">
        <v>8033</v>
      </c>
      <c r="O4394" s="1">
        <v>2022</v>
      </c>
      <c r="P4394" s="1">
        <v>93635</v>
      </c>
      <c r="Q4394" s="1" t="s">
        <v>8535</v>
      </c>
      <c r="R4394" s="1"/>
      <c r="S4394" s="1" t="s">
        <v>24401</v>
      </c>
      <c r="T4394" s="1" t="s">
        <v>6826</v>
      </c>
      <c r="U4394" s="1"/>
      <c r="V4394" s="1" t="s">
        <v>8071</v>
      </c>
      <c r="W4394" s="1" t="s">
        <v>6826</v>
      </c>
    </row>
    <row r="4395" spans="1:23" x14ac:dyDescent="0.25">
      <c r="A4395" s="1">
        <v>1006218</v>
      </c>
      <c r="B4395" s="5" t="str">
        <f>VLOOKUP(H4395,'FIPS Basin X-walk'!$A$2:$F$3224,6,FALSE)</f>
        <v>San Joaquin Basin</v>
      </c>
      <c r="C4395" s="1" t="s">
        <v>8525</v>
      </c>
      <c r="D4395" s="1"/>
      <c r="E4395" s="1"/>
      <c r="F4395" s="1" t="s">
        <v>8526</v>
      </c>
      <c r="G4395" s="1" t="s">
        <v>8522</v>
      </c>
      <c r="H4395" s="1">
        <v>6047</v>
      </c>
      <c r="I4395" s="1">
        <v>1006218</v>
      </c>
      <c r="J4395" s="1">
        <v>37.038800000000002</v>
      </c>
      <c r="K4395" s="1">
        <v>-120.9729</v>
      </c>
      <c r="L4395" s="1"/>
      <c r="M4395" s="1" t="s">
        <v>1489</v>
      </c>
      <c r="N4395" s="1" t="s">
        <v>8033</v>
      </c>
      <c r="O4395" s="1">
        <v>2022</v>
      </c>
      <c r="P4395" s="1">
        <v>93522</v>
      </c>
      <c r="Q4395" s="1" t="s">
        <v>8527</v>
      </c>
      <c r="R4395" s="1"/>
      <c r="S4395" s="1" t="s">
        <v>24358</v>
      </c>
      <c r="T4395" s="1" t="s">
        <v>6826</v>
      </c>
      <c r="U4395" s="1"/>
      <c r="V4395" s="1" t="s">
        <v>8528</v>
      </c>
      <c r="W4395" s="1" t="s">
        <v>6826</v>
      </c>
    </row>
    <row r="4396" spans="1:23" x14ac:dyDescent="0.25">
      <c r="A4396" s="1">
        <v>1006216</v>
      </c>
      <c r="B4396" s="5" t="str">
        <f>VLOOKUP(H4396,'FIPS Basin X-walk'!$A$2:$F$3224,6,FALSE)</f>
        <v>San Joaquin Basin</v>
      </c>
      <c r="C4396" s="1" t="s">
        <v>8543</v>
      </c>
      <c r="D4396" s="1"/>
      <c r="E4396" s="1"/>
      <c r="F4396" s="1" t="s">
        <v>2207</v>
      </c>
      <c r="G4396" s="1" t="s">
        <v>8522</v>
      </c>
      <c r="H4396" s="1">
        <v>6047</v>
      </c>
      <c r="I4396" s="1">
        <v>1006216</v>
      </c>
      <c r="J4396" s="1">
        <v>37.393900000000002</v>
      </c>
      <c r="K4396" s="1">
        <v>-120.49809999999999</v>
      </c>
      <c r="L4396" s="1"/>
      <c r="M4396" s="1" t="s">
        <v>1489</v>
      </c>
      <c r="N4396" s="1" t="s">
        <v>8033</v>
      </c>
      <c r="O4396" s="1">
        <v>2022</v>
      </c>
      <c r="P4396" s="1">
        <v>95348</v>
      </c>
      <c r="Q4396" s="1" t="s">
        <v>8544</v>
      </c>
      <c r="R4396" s="1"/>
      <c r="S4396" s="1" t="s">
        <v>24358</v>
      </c>
      <c r="T4396" s="1" t="s">
        <v>6826</v>
      </c>
      <c r="U4396" s="1"/>
      <c r="V4396" s="1" t="s">
        <v>8528</v>
      </c>
      <c r="W4396" s="1" t="s">
        <v>6826</v>
      </c>
    </row>
    <row r="4397" spans="1:23" x14ac:dyDescent="0.25">
      <c r="A4397" s="1">
        <v>1001055</v>
      </c>
      <c r="B4397" s="5" t="str">
        <f>VLOOKUP(H4397,'FIPS Basin X-walk'!$A$2:$F$3224,6,FALSE)</f>
        <v>Williston Basin</v>
      </c>
      <c r="C4397" s="1" t="s">
        <v>17623</v>
      </c>
      <c r="D4397" s="1"/>
      <c r="E4397" s="1" t="s">
        <v>6828</v>
      </c>
      <c r="F4397" s="1" t="s">
        <v>17626</v>
      </c>
      <c r="G4397" s="1" t="s">
        <v>1630</v>
      </c>
      <c r="H4397" s="1">
        <v>38057</v>
      </c>
      <c r="I4397" s="1">
        <v>1001055</v>
      </c>
      <c r="J4397" s="1">
        <v>47.371400000000001</v>
      </c>
      <c r="K4397" s="1">
        <v>-101.8344</v>
      </c>
      <c r="L4397" s="1"/>
      <c r="M4397" s="1" t="s">
        <v>1511</v>
      </c>
      <c r="N4397" s="1" t="s">
        <v>17561</v>
      </c>
      <c r="O4397" s="1">
        <v>2022</v>
      </c>
      <c r="P4397" s="1">
        <v>58523</v>
      </c>
      <c r="Q4397" s="1" t="s">
        <v>17630</v>
      </c>
      <c r="R4397" s="1"/>
      <c r="S4397" s="1" t="s">
        <v>24355</v>
      </c>
      <c r="T4397" s="1" t="s">
        <v>6826</v>
      </c>
      <c r="U4397" s="1"/>
      <c r="V4397" s="1" t="s">
        <v>15803</v>
      </c>
      <c r="W4397" s="1" t="s">
        <v>6828</v>
      </c>
    </row>
    <row r="4398" spans="1:23" x14ac:dyDescent="0.25">
      <c r="A4398" s="1">
        <v>1007420</v>
      </c>
      <c r="B4398" s="5" t="str">
        <f>VLOOKUP(H4398,'FIPS Basin X-walk'!$A$2:$F$3224,6,FALSE)</f>
        <v>Williston Basin</v>
      </c>
      <c r="C4398" s="1" t="s">
        <v>17625</v>
      </c>
      <c r="D4398" s="1"/>
      <c r="E4398" s="1" t="s">
        <v>6828</v>
      </c>
      <c r="F4398" s="1" t="s">
        <v>17626</v>
      </c>
      <c r="G4398" s="1" t="s">
        <v>1630</v>
      </c>
      <c r="H4398" s="1">
        <v>38057</v>
      </c>
      <c r="I4398" s="1">
        <v>1007420</v>
      </c>
      <c r="J4398" s="1">
        <v>47.221699999999998</v>
      </c>
      <c r="K4398" s="1">
        <v>-101.8139</v>
      </c>
      <c r="L4398" s="1"/>
      <c r="M4398" s="1" t="s">
        <v>1511</v>
      </c>
      <c r="N4398" s="1" t="s">
        <v>17561</v>
      </c>
      <c r="O4398" s="1">
        <v>2022</v>
      </c>
      <c r="P4398" s="1">
        <v>58523</v>
      </c>
      <c r="Q4398" s="1" t="s">
        <v>8908</v>
      </c>
      <c r="R4398" s="1"/>
      <c r="S4398" s="1" t="s">
        <v>24355</v>
      </c>
      <c r="T4398" s="1" t="s">
        <v>6826</v>
      </c>
      <c r="U4398" s="1"/>
      <c r="V4398" s="1" t="s">
        <v>17627</v>
      </c>
      <c r="W4398" s="1" t="s">
        <v>6828</v>
      </c>
    </row>
    <row r="4399" spans="1:23" x14ac:dyDescent="0.25">
      <c r="A4399" s="1">
        <v>1012936</v>
      </c>
      <c r="B4399" s="5" t="str">
        <f>VLOOKUP(H4399,'FIPS Basin X-walk'!$A$2:$F$3224,6,FALSE)</f>
        <v>Appalachian Basin (Eastern Overthrust Area)</v>
      </c>
      <c r="C4399" s="1" t="s">
        <v>19348</v>
      </c>
      <c r="D4399" s="1"/>
      <c r="E4399" s="1"/>
      <c r="F4399" s="1" t="s">
        <v>19349</v>
      </c>
      <c r="G4399" s="1" t="s">
        <v>1630</v>
      </c>
      <c r="H4399" s="1">
        <v>42085</v>
      </c>
      <c r="I4399" s="1">
        <v>1012936</v>
      </c>
      <c r="J4399" s="1">
        <v>41.2761122</v>
      </c>
      <c r="K4399" s="1">
        <v>-80.120525599999993</v>
      </c>
      <c r="L4399" s="1"/>
      <c r="M4399" s="1" t="s">
        <v>1501</v>
      </c>
      <c r="N4399" s="1" t="s">
        <v>18868</v>
      </c>
      <c r="O4399" s="1">
        <v>2022</v>
      </c>
      <c r="P4399" s="1">
        <v>16133</v>
      </c>
      <c r="Q4399" s="1" t="s">
        <v>1057</v>
      </c>
      <c r="R4399" s="1"/>
      <c r="S4399" s="1">
        <v>213112</v>
      </c>
      <c r="T4399" s="1" t="s">
        <v>6826</v>
      </c>
      <c r="U4399" s="1"/>
      <c r="V4399" s="1" t="s">
        <v>18148</v>
      </c>
      <c r="W4399" s="1" t="s">
        <v>6826</v>
      </c>
    </row>
    <row r="4400" spans="1:23" x14ac:dyDescent="0.25">
      <c r="A4400" s="1">
        <v>1000836</v>
      </c>
      <c r="B4400" s="5" t="str">
        <f>VLOOKUP(H4400,'FIPS Basin X-walk'!$A$2:$F$3224,6,FALSE)</f>
        <v>Williston Basin</v>
      </c>
      <c r="C4400" s="1" t="s">
        <v>17623</v>
      </c>
      <c r="D4400" s="1"/>
      <c r="E4400" s="1" t="s">
        <v>6828</v>
      </c>
      <c r="F4400" s="1" t="s">
        <v>12989</v>
      </c>
      <c r="G4400" s="1" t="s">
        <v>1630</v>
      </c>
      <c r="H4400" s="1">
        <v>38057</v>
      </c>
      <c r="I4400" s="1">
        <v>1000836</v>
      </c>
      <c r="J4400" s="1">
        <v>47.2819</v>
      </c>
      <c r="K4400" s="1">
        <v>-101.3194</v>
      </c>
      <c r="L4400" s="1"/>
      <c r="M4400" s="1" t="s">
        <v>1511</v>
      </c>
      <c r="N4400" s="1" t="s">
        <v>17561</v>
      </c>
      <c r="O4400" s="1">
        <v>2022</v>
      </c>
      <c r="P4400" s="1">
        <v>58571</v>
      </c>
      <c r="Q4400" s="1" t="s">
        <v>17624</v>
      </c>
      <c r="R4400" s="1"/>
      <c r="S4400" s="1" t="s">
        <v>24355</v>
      </c>
      <c r="T4400" s="1" t="s">
        <v>6826</v>
      </c>
      <c r="U4400" s="1"/>
      <c r="V4400" s="1" t="s">
        <v>15803</v>
      </c>
      <c r="W4400" s="1" t="s">
        <v>6828</v>
      </c>
    </row>
    <row r="4401" spans="1:23" x14ac:dyDescent="0.25">
      <c r="A4401" s="1">
        <v>1002440</v>
      </c>
      <c r="B4401" s="5" t="str">
        <f>VLOOKUP(H4401,'FIPS Basin X-walk'!$A$2:$F$3224,6,FALSE)</f>
        <v>Williston Basin</v>
      </c>
      <c r="C4401" s="1" t="s">
        <v>17628</v>
      </c>
      <c r="D4401" s="1"/>
      <c r="E4401" s="1"/>
      <c r="F4401" s="1" t="s">
        <v>17626</v>
      </c>
      <c r="G4401" s="1" t="s">
        <v>12937</v>
      </c>
      <c r="H4401" s="1">
        <v>38057</v>
      </c>
      <c r="I4401" s="1">
        <v>1002440</v>
      </c>
      <c r="J4401" s="1">
        <v>47.360813999999998</v>
      </c>
      <c r="K4401" s="1">
        <v>-101.838222</v>
      </c>
      <c r="L4401" s="1"/>
      <c r="M4401" s="1" t="s">
        <v>1511</v>
      </c>
      <c r="N4401" s="1" t="s">
        <v>17561</v>
      </c>
      <c r="O4401" s="1">
        <v>2022</v>
      </c>
      <c r="P4401" s="1">
        <v>58523</v>
      </c>
      <c r="Q4401" s="1" t="s">
        <v>17629</v>
      </c>
      <c r="R4401" s="1" t="s">
        <v>24572</v>
      </c>
      <c r="S4401" s="1" t="s">
        <v>24359</v>
      </c>
      <c r="T4401" s="1" t="s">
        <v>6826</v>
      </c>
      <c r="U4401" s="1"/>
      <c r="V4401" s="1" t="s">
        <v>15803</v>
      </c>
      <c r="W4401" s="1" t="s">
        <v>6826</v>
      </c>
    </row>
    <row r="4402" spans="1:23" x14ac:dyDescent="0.25">
      <c r="A4402" s="1">
        <v>1008004</v>
      </c>
      <c r="B4402" s="5" t="str">
        <f>VLOOKUP(H4402,'FIPS Basin X-walk'!$A$2:$F$3224,6,FALSE)</f>
        <v>Cincinnati Arch</v>
      </c>
      <c r="C4402" s="1" t="s">
        <v>18063</v>
      </c>
      <c r="D4402" s="1"/>
      <c r="E4402" s="1"/>
      <c r="F4402" s="1" t="s">
        <v>18064</v>
      </c>
      <c r="G4402" s="1" t="s">
        <v>12937</v>
      </c>
      <c r="H4402" s="1">
        <v>39107</v>
      </c>
      <c r="I4402" s="1">
        <v>1008004</v>
      </c>
      <c r="J4402" s="1">
        <v>40.454540000000001</v>
      </c>
      <c r="K4402" s="1">
        <v>-84.565579999999997</v>
      </c>
      <c r="L4402" s="1"/>
      <c r="M4402" s="1" t="s">
        <v>1542</v>
      </c>
      <c r="N4402" s="1" t="s">
        <v>17708</v>
      </c>
      <c r="O4402" s="1">
        <v>2022</v>
      </c>
      <c r="P4402" s="1">
        <v>45822</v>
      </c>
      <c r="Q4402" s="1" t="s">
        <v>18065</v>
      </c>
      <c r="R4402" s="1"/>
      <c r="S4402" s="1" t="s">
        <v>24358</v>
      </c>
      <c r="T4402" s="1" t="s">
        <v>6826</v>
      </c>
      <c r="U4402" s="1"/>
      <c r="V4402" s="1" t="s">
        <v>6952</v>
      </c>
      <c r="W4402" s="1" t="s">
        <v>6826</v>
      </c>
    </row>
    <row r="4403" spans="1:23" x14ac:dyDescent="0.25">
      <c r="A4403" s="1">
        <v>1006013</v>
      </c>
      <c r="B4403" s="5" t="str">
        <f>VLOOKUP(H4403,'FIPS Basin X-walk'!$A$2:$F$3224,6,FALSE)</f>
        <v>Appalachian Basin (Eastern Overthrust Area)</v>
      </c>
      <c r="C4403" s="1" t="s">
        <v>19352</v>
      </c>
      <c r="D4403" s="1"/>
      <c r="E4403" s="1"/>
      <c r="F4403" s="1" t="s">
        <v>19353</v>
      </c>
      <c r="G4403" s="1" t="s">
        <v>12937</v>
      </c>
      <c r="H4403" s="1">
        <v>42085</v>
      </c>
      <c r="I4403" s="1">
        <v>1006013</v>
      </c>
      <c r="J4403" s="1">
        <v>41.211919999999999</v>
      </c>
      <c r="K4403" s="1">
        <v>-80.506981999999994</v>
      </c>
      <c r="L4403" s="1"/>
      <c r="M4403" s="1" t="s">
        <v>1501</v>
      </c>
      <c r="N4403" s="1" t="s">
        <v>18868</v>
      </c>
      <c r="O4403" s="1">
        <v>2022</v>
      </c>
      <c r="P4403" s="1">
        <v>16121</v>
      </c>
      <c r="Q4403" s="1" t="s">
        <v>19354</v>
      </c>
      <c r="R4403" s="1"/>
      <c r="S4403" s="1" t="s">
        <v>24729</v>
      </c>
      <c r="T4403" s="1" t="s">
        <v>6826</v>
      </c>
      <c r="U4403" s="1"/>
      <c r="V4403" s="1" t="s">
        <v>19355</v>
      </c>
      <c r="W4403" s="1" t="s">
        <v>6826</v>
      </c>
    </row>
    <row r="4404" spans="1:23" x14ac:dyDescent="0.25">
      <c r="A4404" s="1">
        <v>1001579</v>
      </c>
      <c r="B4404" s="5" t="str">
        <f>VLOOKUP(H4404,'FIPS Basin X-walk'!$A$2:$F$3224,6,FALSE)</f>
        <v>Cincinnati Arch</v>
      </c>
      <c r="C4404" s="1" t="s">
        <v>12935</v>
      </c>
      <c r="D4404" s="1"/>
      <c r="E4404" s="1" t="s">
        <v>6828</v>
      </c>
      <c r="F4404" s="1" t="s">
        <v>12936</v>
      </c>
      <c r="G4404" s="1" t="s">
        <v>12937</v>
      </c>
      <c r="H4404" s="1">
        <v>21167</v>
      </c>
      <c r="I4404" s="1">
        <v>1001579</v>
      </c>
      <c r="J4404" s="1">
        <v>37.788899999999998</v>
      </c>
      <c r="K4404" s="1">
        <v>-84.713899999999995</v>
      </c>
      <c r="L4404" s="1"/>
      <c r="M4404" s="1" t="s">
        <v>1497</v>
      </c>
      <c r="N4404" s="1" t="s">
        <v>12675</v>
      </c>
      <c r="O4404" s="1">
        <v>2022</v>
      </c>
      <c r="P4404" s="1">
        <v>40330</v>
      </c>
      <c r="Q4404" s="1" t="s">
        <v>12938</v>
      </c>
      <c r="R4404" s="1"/>
      <c r="S4404" s="1" t="s">
        <v>24355</v>
      </c>
      <c r="T4404" s="1" t="s">
        <v>6826</v>
      </c>
      <c r="U4404" s="1"/>
      <c r="V4404" s="1" t="s">
        <v>12728</v>
      </c>
      <c r="W4404" s="1" t="s">
        <v>6828</v>
      </c>
    </row>
    <row r="4405" spans="1:23" x14ac:dyDescent="0.25">
      <c r="A4405" s="1">
        <v>1011192</v>
      </c>
      <c r="B4405" s="5" t="str">
        <f>VLOOKUP(H4405,'FIPS Basin X-walk'!$A$2:$F$3224,6,FALSE)</f>
        <v>Cincinnati Arch</v>
      </c>
      <c r="C4405" s="1" t="s">
        <v>12939</v>
      </c>
      <c r="D4405" s="1"/>
      <c r="E4405" s="1"/>
      <c r="F4405" s="1" t="s">
        <v>12936</v>
      </c>
      <c r="G4405" s="1" t="s">
        <v>12937</v>
      </c>
      <c r="H4405" s="1">
        <v>21167</v>
      </c>
      <c r="I4405" s="1">
        <v>1011192</v>
      </c>
      <c r="J4405" s="1">
        <v>37.785710000000002</v>
      </c>
      <c r="K4405" s="1">
        <v>-84.867869999999996</v>
      </c>
      <c r="L4405" s="1"/>
      <c r="M4405" s="1" t="s">
        <v>1497</v>
      </c>
      <c r="N4405" s="1" t="s">
        <v>12675</v>
      </c>
      <c r="O4405" s="1">
        <v>2022</v>
      </c>
      <c r="P4405" s="1">
        <v>40330</v>
      </c>
      <c r="Q4405" s="1" t="s">
        <v>12940</v>
      </c>
      <c r="R4405" s="1"/>
      <c r="S4405" s="1"/>
      <c r="T4405" s="1" t="s">
        <v>6826</v>
      </c>
      <c r="U4405" s="1"/>
      <c r="V4405" s="1" t="s">
        <v>6913</v>
      </c>
      <c r="W4405" s="1" t="s">
        <v>6826</v>
      </c>
    </row>
    <row r="4406" spans="1:23" x14ac:dyDescent="0.25">
      <c r="A4406" s="1">
        <v>1013033</v>
      </c>
      <c r="B4406" s="5" t="str">
        <f>VLOOKUP(H4406,'FIPS Basin X-walk'!$A$2:$F$3224,6,FALSE)</f>
        <v>Appalachian Basin (Eastern Overthrust Area)</v>
      </c>
      <c r="C4406" s="1" t="s">
        <v>19348</v>
      </c>
      <c r="D4406" s="1"/>
      <c r="E4406" s="1"/>
      <c r="F4406" s="1" t="s">
        <v>19349</v>
      </c>
      <c r="G4406" s="1" t="s">
        <v>12937</v>
      </c>
      <c r="H4406" s="1">
        <v>42085</v>
      </c>
      <c r="I4406" s="1">
        <v>1013033</v>
      </c>
      <c r="J4406" s="1">
        <v>41.26079</v>
      </c>
      <c r="K4406" s="1">
        <v>-80.162300000000002</v>
      </c>
      <c r="L4406" s="1"/>
      <c r="M4406" s="1" t="s">
        <v>1501</v>
      </c>
      <c r="N4406" s="1" t="s">
        <v>18868</v>
      </c>
      <c r="O4406" s="1">
        <v>2022</v>
      </c>
      <c r="P4406" s="1">
        <v>16133</v>
      </c>
      <c r="Q4406" s="1" t="s">
        <v>316</v>
      </c>
      <c r="R4406" s="1"/>
      <c r="S4406" s="1" t="s">
        <v>24399</v>
      </c>
      <c r="T4406" s="1" t="s">
        <v>6826</v>
      </c>
      <c r="U4406" s="1"/>
      <c r="V4406" s="1" t="s">
        <v>18148</v>
      </c>
      <c r="W4406" s="1" t="s">
        <v>6826</v>
      </c>
    </row>
    <row r="4407" spans="1:23" x14ac:dyDescent="0.25">
      <c r="A4407" s="1">
        <v>1007271</v>
      </c>
      <c r="B4407" s="5" t="str">
        <f>VLOOKUP(H4407,'FIPS Basin X-walk'!$A$2:$F$3224,6,FALSE)</f>
        <v>Piedmont-Blue Ridge Prov</v>
      </c>
      <c r="C4407" s="1" t="s">
        <v>16337</v>
      </c>
      <c r="D4407" s="1"/>
      <c r="E4407" s="1"/>
      <c r="F4407" s="1" t="s">
        <v>16338</v>
      </c>
      <c r="G4407" s="1" t="s">
        <v>12937</v>
      </c>
      <c r="H4407" s="1">
        <v>34021</v>
      </c>
      <c r="I4407" s="1">
        <v>1007271</v>
      </c>
      <c r="J4407" s="1">
        <v>40.321556000000001</v>
      </c>
      <c r="K4407" s="1">
        <v>-74.706221999999997</v>
      </c>
      <c r="L4407" s="1"/>
      <c r="M4407" s="1" t="s">
        <v>1536</v>
      </c>
      <c r="N4407" s="1" t="s">
        <v>16210</v>
      </c>
      <c r="O4407" s="1">
        <v>2022</v>
      </c>
      <c r="P4407" s="1">
        <v>8648</v>
      </c>
      <c r="Q4407" s="1" t="s">
        <v>16339</v>
      </c>
      <c r="R4407" s="1"/>
      <c r="S4407" s="1" t="s">
        <v>24757</v>
      </c>
      <c r="T4407" s="1" t="s">
        <v>6828</v>
      </c>
      <c r="U4407" s="1"/>
      <c r="V4407" s="1" t="s">
        <v>16340</v>
      </c>
      <c r="W4407" s="1" t="s">
        <v>6826</v>
      </c>
    </row>
    <row r="4408" spans="1:23" x14ac:dyDescent="0.25">
      <c r="A4408" s="1">
        <v>1001928</v>
      </c>
      <c r="B4408" s="5" t="str">
        <f>VLOOKUP(H4408,'FIPS Basin X-walk'!$A$2:$F$3224,6,FALSE)</f>
        <v>Appalachian Basin (Eastern Overthrust Area)</v>
      </c>
      <c r="C4408" s="1" t="s">
        <v>19350</v>
      </c>
      <c r="D4408" s="1"/>
      <c r="E4408" s="1"/>
      <c r="F4408" s="1" t="s">
        <v>19351</v>
      </c>
      <c r="G4408" s="1" t="s">
        <v>12937</v>
      </c>
      <c r="H4408" s="1">
        <v>42085</v>
      </c>
      <c r="I4408" s="1">
        <v>1001928</v>
      </c>
      <c r="J4408" s="1">
        <v>41.276155000000003</v>
      </c>
      <c r="K4408" s="1">
        <v>-80.271840999999995</v>
      </c>
      <c r="L4408" s="1"/>
      <c r="M4408" s="1" t="s">
        <v>1501</v>
      </c>
      <c r="N4408" s="1" t="s">
        <v>18868</v>
      </c>
      <c r="O4408" s="1">
        <v>2022</v>
      </c>
      <c r="P4408" s="1">
        <v>16137</v>
      </c>
      <c r="Q4408" s="1" t="s">
        <v>76</v>
      </c>
      <c r="R4408" s="1"/>
      <c r="S4408" s="1" t="s">
        <v>24435</v>
      </c>
      <c r="T4408" s="1" t="s">
        <v>6826</v>
      </c>
      <c r="U4408" s="1"/>
      <c r="V4408" s="1" t="s">
        <v>7090</v>
      </c>
      <c r="W4408" s="1" t="s">
        <v>6826</v>
      </c>
    </row>
    <row r="4409" spans="1:23" x14ac:dyDescent="0.25">
      <c r="A4409" s="1">
        <v>1012600</v>
      </c>
      <c r="B4409" s="5" t="str">
        <f>VLOOKUP(H4409,'FIPS Basin X-walk'!$A$2:$F$3224,6,FALSE)</f>
        <v>Appalachian Basin (Eastern Overthrust Area)</v>
      </c>
      <c r="C4409" s="1" t="s">
        <v>19344</v>
      </c>
      <c r="D4409" s="1"/>
      <c r="E4409" s="1"/>
      <c r="F4409" s="1" t="s">
        <v>1630</v>
      </c>
      <c r="G4409" s="1" t="s">
        <v>12937</v>
      </c>
      <c r="H4409" s="1">
        <v>42085</v>
      </c>
      <c r="I4409" s="1">
        <v>1012600</v>
      </c>
      <c r="J4409" s="1">
        <v>41.278514999999999</v>
      </c>
      <c r="K4409" s="1">
        <v>-80.274821000000003</v>
      </c>
      <c r="L4409" s="1"/>
      <c r="M4409" s="1" t="s">
        <v>1501</v>
      </c>
      <c r="N4409" s="1" t="s">
        <v>18868</v>
      </c>
      <c r="O4409" s="1">
        <v>2022</v>
      </c>
      <c r="P4409" s="1">
        <v>16137</v>
      </c>
      <c r="Q4409" s="1" t="s">
        <v>394</v>
      </c>
      <c r="R4409" s="1"/>
      <c r="S4409" s="1" t="s">
        <v>24435</v>
      </c>
      <c r="T4409" s="1" t="s">
        <v>6826</v>
      </c>
      <c r="U4409" s="1"/>
      <c r="V4409" s="1" t="s">
        <v>16658</v>
      </c>
      <c r="W4409" s="1" t="s">
        <v>6826</v>
      </c>
    </row>
    <row r="4410" spans="1:23" x14ac:dyDescent="0.25">
      <c r="A4410" s="1">
        <v>1000425</v>
      </c>
      <c r="B4410" s="5" t="str">
        <f>VLOOKUP(H4410,'FIPS Basin X-walk'!$A$2:$F$3224,6,FALSE)</f>
        <v>Appalachian Basin (Eastern Overthrust Area)</v>
      </c>
      <c r="C4410" s="1" t="s">
        <v>22893</v>
      </c>
      <c r="D4410" s="1"/>
      <c r="E4410" s="1"/>
      <c r="F4410" s="1" t="s">
        <v>11563</v>
      </c>
      <c r="G4410" s="1" t="s">
        <v>12937</v>
      </c>
      <c r="H4410" s="1">
        <v>54055</v>
      </c>
      <c r="I4410" s="1">
        <v>1000425</v>
      </c>
      <c r="J4410" s="1">
        <v>37.330936000000001</v>
      </c>
      <c r="K4410" s="1">
        <v>-81.128990999999999</v>
      </c>
      <c r="L4410" s="1"/>
      <c r="M4410" s="1" t="s">
        <v>1521</v>
      </c>
      <c r="N4410" s="1" t="s">
        <v>22744</v>
      </c>
      <c r="O4410" s="1">
        <v>2022</v>
      </c>
      <c r="P4410" s="1">
        <v>24740</v>
      </c>
      <c r="Q4410" s="1" t="s">
        <v>22894</v>
      </c>
      <c r="R4410" s="1"/>
      <c r="S4410" s="1" t="s">
        <v>24358</v>
      </c>
      <c r="T4410" s="1" t="s">
        <v>6826</v>
      </c>
      <c r="U4410" s="1"/>
      <c r="V4410" s="1" t="s">
        <v>22895</v>
      </c>
      <c r="W4410" s="1" t="s">
        <v>6826</v>
      </c>
    </row>
    <row r="4411" spans="1:23" x14ac:dyDescent="0.25">
      <c r="A4411" s="1">
        <v>1001868</v>
      </c>
      <c r="B4411" s="5" t="str">
        <f>VLOOKUP(H4411,'FIPS Basin X-walk'!$A$2:$F$3224,6,FALSE)</f>
        <v>Piedmont-Blue Ridge Prov</v>
      </c>
      <c r="C4411" s="1" t="s">
        <v>16343</v>
      </c>
      <c r="D4411" s="1"/>
      <c r="E4411" s="1"/>
      <c r="F4411" s="1" t="s">
        <v>11563</v>
      </c>
      <c r="G4411" s="1" t="s">
        <v>12937</v>
      </c>
      <c r="H4411" s="1">
        <v>34021</v>
      </c>
      <c r="I4411" s="1">
        <v>1001868</v>
      </c>
      <c r="J4411" s="1">
        <v>40.354641000000001</v>
      </c>
      <c r="K4411" s="1">
        <v>-74.646743999999998</v>
      </c>
      <c r="L4411" s="1"/>
      <c r="M4411" s="1" t="s">
        <v>1536</v>
      </c>
      <c r="N4411" s="1" t="s">
        <v>16210</v>
      </c>
      <c r="O4411" s="1">
        <v>2022</v>
      </c>
      <c r="P4411" s="1">
        <v>8543</v>
      </c>
      <c r="Q4411" s="1" t="s">
        <v>16344</v>
      </c>
      <c r="R4411" s="1"/>
      <c r="S4411" s="1" t="s">
        <v>24379</v>
      </c>
      <c r="T4411" s="1" t="s">
        <v>6828</v>
      </c>
      <c r="U4411" s="1"/>
      <c r="V4411" s="1" t="s">
        <v>16345</v>
      </c>
      <c r="W4411" s="1" t="s">
        <v>6828</v>
      </c>
    </row>
    <row r="4412" spans="1:23" x14ac:dyDescent="0.25">
      <c r="A4412" s="1">
        <v>1010125</v>
      </c>
      <c r="B4412" s="5" t="str">
        <f>VLOOKUP(H4412,'FIPS Basin X-walk'!$A$2:$F$3224,6,FALSE)</f>
        <v>Appalachian Basin (Eastern Overthrust Area)</v>
      </c>
      <c r="C4412" s="1" t="s">
        <v>22891</v>
      </c>
      <c r="D4412" s="1"/>
      <c r="E4412" s="1"/>
      <c r="F4412" s="1" t="s">
        <v>11574</v>
      </c>
      <c r="G4412" s="1" t="s">
        <v>12937</v>
      </c>
      <c r="H4412" s="1">
        <v>54055</v>
      </c>
      <c r="I4412" s="1">
        <v>1010125</v>
      </c>
      <c r="J4412" s="1">
        <v>37.338237999999997</v>
      </c>
      <c r="K4412" s="1">
        <v>-81.087379999999996</v>
      </c>
      <c r="L4412" s="1"/>
      <c r="M4412" s="1" t="s">
        <v>1521</v>
      </c>
      <c r="N4412" s="1" t="s">
        <v>22744</v>
      </c>
      <c r="O4412" s="1">
        <v>2022</v>
      </c>
      <c r="P4412" s="1">
        <v>24740</v>
      </c>
      <c r="Q4412" s="1" t="s">
        <v>22892</v>
      </c>
      <c r="R4412" s="1"/>
      <c r="S4412" s="1"/>
      <c r="T4412" s="1" t="s">
        <v>6826</v>
      </c>
      <c r="U4412" s="1"/>
      <c r="V4412" s="1" t="s">
        <v>10904</v>
      </c>
      <c r="W4412" s="1" t="s">
        <v>6826</v>
      </c>
    </row>
    <row r="4413" spans="1:23" x14ac:dyDescent="0.25">
      <c r="A4413" s="1">
        <v>1003084</v>
      </c>
      <c r="B4413" s="5" t="str">
        <f>VLOOKUP(H4413,'FIPS Basin X-walk'!$A$2:$F$3224,6,FALSE)</f>
        <v>Piedmont-Blue Ridge Prov</v>
      </c>
      <c r="C4413" s="1" t="s">
        <v>16341</v>
      </c>
      <c r="D4413" s="1"/>
      <c r="E4413" s="1"/>
      <c r="F4413" s="1" t="s">
        <v>16342</v>
      </c>
      <c r="G4413" s="1" t="s">
        <v>12937</v>
      </c>
      <c r="H4413" s="1">
        <v>34021</v>
      </c>
      <c r="I4413" s="1">
        <v>1003084</v>
      </c>
      <c r="J4413" s="1">
        <v>40.216903000000002</v>
      </c>
      <c r="K4413" s="1">
        <v>-74.765377999999998</v>
      </c>
      <c r="L4413" s="1"/>
      <c r="M4413" s="1" t="s">
        <v>1536</v>
      </c>
      <c r="N4413" s="1" t="s">
        <v>16210</v>
      </c>
      <c r="O4413" s="1">
        <v>2022</v>
      </c>
      <c r="P4413" s="1">
        <v>8608</v>
      </c>
      <c r="Q4413" s="1" t="s">
        <v>25056</v>
      </c>
      <c r="R4413" s="1"/>
      <c r="S4413" s="1" t="s">
        <v>24395</v>
      </c>
      <c r="T4413" s="1" t="s">
        <v>6828</v>
      </c>
      <c r="U4413" s="1"/>
      <c r="V4413" s="1" t="s">
        <v>24413</v>
      </c>
      <c r="W4413" s="1" t="s">
        <v>6826</v>
      </c>
    </row>
    <row r="4414" spans="1:23" x14ac:dyDescent="0.25">
      <c r="A4414" s="1">
        <v>1005918</v>
      </c>
      <c r="B4414" s="5" t="str">
        <f>VLOOKUP(H4414,'FIPS Basin X-walk'!$A$2:$F$3224,6,FALSE)</f>
        <v>Appalachian Basin (Eastern Overthrust Area)</v>
      </c>
      <c r="C4414" s="1" t="s">
        <v>19345</v>
      </c>
      <c r="D4414" s="1"/>
      <c r="E4414" s="1"/>
      <c r="F4414" s="1" t="s">
        <v>9088</v>
      </c>
      <c r="G4414" s="1" t="s">
        <v>12937</v>
      </c>
      <c r="H4414" s="1">
        <v>42085</v>
      </c>
      <c r="I4414" s="1">
        <v>1005918</v>
      </c>
      <c r="J4414" s="1">
        <v>41.194769999999998</v>
      </c>
      <c r="K4414" s="1">
        <v>-80.492270000000005</v>
      </c>
      <c r="L4414" s="1"/>
      <c r="M4414" s="1" t="s">
        <v>1501</v>
      </c>
      <c r="N4414" s="1" t="s">
        <v>18868</v>
      </c>
      <c r="O4414" s="1">
        <v>2022</v>
      </c>
      <c r="P4414" s="1">
        <v>16161</v>
      </c>
      <c r="Q4414" s="1" t="s">
        <v>19346</v>
      </c>
      <c r="R4414" s="1"/>
      <c r="S4414" s="1" t="s">
        <v>24728</v>
      </c>
      <c r="T4414" s="1" t="s">
        <v>6826</v>
      </c>
      <c r="U4414" s="1"/>
      <c r="V4414" s="1" t="s">
        <v>19347</v>
      </c>
      <c r="W4414" s="1" t="s">
        <v>6826</v>
      </c>
    </row>
    <row r="4415" spans="1:23" x14ac:dyDescent="0.25">
      <c r="A4415" s="1">
        <v>1010392</v>
      </c>
      <c r="B4415" s="5" t="str">
        <f>VLOOKUP(H4415,'FIPS Basin X-walk'!$A$2:$F$3224,6,FALSE)</f>
        <v>Piedmont-Blue Ridge Prov</v>
      </c>
      <c r="C4415" s="1" t="s">
        <v>10446</v>
      </c>
      <c r="D4415" s="1"/>
      <c r="E4415" s="1"/>
      <c r="F4415" s="1" t="s">
        <v>10447</v>
      </c>
      <c r="G4415" s="1" t="s">
        <v>10448</v>
      </c>
      <c r="H4415" s="1">
        <v>13199</v>
      </c>
      <c r="I4415" s="1">
        <v>1010392</v>
      </c>
      <c r="J4415" s="1">
        <v>33.163696000000002</v>
      </c>
      <c r="K4415" s="1">
        <v>-84.848924999999994</v>
      </c>
      <c r="L4415" s="1"/>
      <c r="M4415" s="1" t="s">
        <v>1546</v>
      </c>
      <c r="N4415" s="1" t="s">
        <v>10124</v>
      </c>
      <c r="O4415" s="1">
        <v>2022</v>
      </c>
      <c r="P4415" s="1">
        <v>30230</v>
      </c>
      <c r="Q4415" s="1" t="s">
        <v>10449</v>
      </c>
      <c r="R4415" s="1"/>
      <c r="S4415" s="1" t="s">
        <v>24358</v>
      </c>
      <c r="T4415" s="1" t="s">
        <v>6826</v>
      </c>
      <c r="U4415" s="1"/>
      <c r="V4415" s="1" t="s">
        <v>6878</v>
      </c>
      <c r="W4415" s="1" t="s">
        <v>6826</v>
      </c>
    </row>
    <row r="4416" spans="1:23" x14ac:dyDescent="0.25">
      <c r="A4416" s="1">
        <v>1000344</v>
      </c>
      <c r="B4416" s="5" t="str">
        <f>VLOOKUP(H4416,'FIPS Basin X-walk'!$A$2:$F$3224,6,FALSE)</f>
        <v>Salina Basin</v>
      </c>
      <c r="C4416" s="1" t="s">
        <v>15980</v>
      </c>
      <c r="D4416" s="1"/>
      <c r="E4416" s="1"/>
      <c r="F4416" s="1" t="s">
        <v>15981</v>
      </c>
      <c r="G4416" s="1" t="s">
        <v>15982</v>
      </c>
      <c r="H4416" s="1">
        <v>31121</v>
      </c>
      <c r="I4416" s="1">
        <v>1000344</v>
      </c>
      <c r="J4416" s="1">
        <v>41.1111</v>
      </c>
      <c r="K4416" s="1">
        <v>-97.972700000000003</v>
      </c>
      <c r="L4416" s="1"/>
      <c r="M4416" s="1" t="s">
        <v>1491</v>
      </c>
      <c r="N4416" s="1" t="s">
        <v>15841</v>
      </c>
      <c r="O4416" s="1">
        <v>2022</v>
      </c>
      <c r="P4416" s="1">
        <v>68826</v>
      </c>
      <c r="Q4416" s="1" t="s">
        <v>15983</v>
      </c>
      <c r="R4416" s="1"/>
      <c r="S4416" s="1" t="s">
        <v>24378</v>
      </c>
      <c r="T4416" s="1" t="s">
        <v>6826</v>
      </c>
      <c r="U4416" s="1"/>
      <c r="V4416" s="1" t="s">
        <v>11190</v>
      </c>
      <c r="W4416" s="1" t="s">
        <v>6826</v>
      </c>
    </row>
    <row r="4417" spans="1:23" x14ac:dyDescent="0.25">
      <c r="A4417" s="1">
        <v>1000729</v>
      </c>
      <c r="B4417" s="5" t="str">
        <f>VLOOKUP(H4417,'FIPS Basin X-walk'!$A$2:$F$3224,6,FALSE)</f>
        <v>New England Province</v>
      </c>
      <c r="C4417" s="1" t="s">
        <v>16180</v>
      </c>
      <c r="D4417" s="1"/>
      <c r="E4417" s="1" t="s">
        <v>6828</v>
      </c>
      <c r="F4417" s="1" t="s">
        <v>16181</v>
      </c>
      <c r="G4417" s="1" t="s">
        <v>2064</v>
      </c>
      <c r="H4417" s="1">
        <v>33013</v>
      </c>
      <c r="I4417" s="1">
        <v>1000729</v>
      </c>
      <c r="J4417" s="1">
        <v>43.141100000000002</v>
      </c>
      <c r="K4417" s="1">
        <v>-71.469200000000001</v>
      </c>
      <c r="L4417" s="1"/>
      <c r="M4417" s="1" t="s">
        <v>1667</v>
      </c>
      <c r="N4417" s="1" t="s">
        <v>16154</v>
      </c>
      <c r="O4417" s="1">
        <v>2022</v>
      </c>
      <c r="P4417" s="1">
        <v>3304</v>
      </c>
      <c r="Q4417" s="1" t="s">
        <v>2064</v>
      </c>
      <c r="R4417" s="1"/>
      <c r="S4417" s="1" t="s">
        <v>24355</v>
      </c>
      <c r="T4417" s="1" t="s">
        <v>6826</v>
      </c>
      <c r="U4417" s="1"/>
      <c r="V4417" s="1" t="s">
        <v>16182</v>
      </c>
      <c r="W4417" s="1" t="s">
        <v>6828</v>
      </c>
    </row>
    <row r="4418" spans="1:23" x14ac:dyDescent="0.25">
      <c r="A4418" s="1">
        <v>1006369</v>
      </c>
      <c r="B4418" s="5" t="str">
        <f>VLOOKUP(H4418,'FIPS Basin X-walk'!$A$2:$F$3224,6,FALSE)</f>
        <v>New England Province</v>
      </c>
      <c r="C4418" s="1" t="s">
        <v>16176</v>
      </c>
      <c r="D4418" s="1"/>
      <c r="E4418" s="1"/>
      <c r="F4418" s="1" t="s">
        <v>16177</v>
      </c>
      <c r="G4418" s="1" t="s">
        <v>16178</v>
      </c>
      <c r="H4418" s="1">
        <v>33013</v>
      </c>
      <c r="I4418" s="1">
        <v>1006369</v>
      </c>
      <c r="J4418" s="1">
        <v>43.286799999999999</v>
      </c>
      <c r="K4418" s="1">
        <v>-71.576099999999997</v>
      </c>
      <c r="L4418" s="1"/>
      <c r="M4418" s="1" t="s">
        <v>1667</v>
      </c>
      <c r="N4418" s="1" t="s">
        <v>16154</v>
      </c>
      <c r="O4418" s="1">
        <v>2022</v>
      </c>
      <c r="P4418" s="1">
        <v>3303</v>
      </c>
      <c r="Q4418" s="1" t="s">
        <v>16179</v>
      </c>
      <c r="R4418" s="1"/>
      <c r="S4418" s="1" t="s">
        <v>24389</v>
      </c>
      <c r="T4418" s="1" t="s">
        <v>6826</v>
      </c>
      <c r="U4418" s="1"/>
      <c r="V4418" s="1" t="s">
        <v>9449</v>
      </c>
      <c r="W4418" s="1" t="s">
        <v>6826</v>
      </c>
    </row>
    <row r="4419" spans="1:23" x14ac:dyDescent="0.25">
      <c r="A4419" s="1">
        <v>1011635</v>
      </c>
      <c r="B4419" s="5" t="str">
        <f>VLOOKUP(H4419,'FIPS Basin X-walk'!$A$2:$F$3224,6,FALSE)</f>
        <v>Piceance Basin</v>
      </c>
      <c r="C4419" s="1"/>
      <c r="D4419" s="1"/>
      <c r="E4419" s="1"/>
      <c r="F4419" s="1" t="s">
        <v>9296</v>
      </c>
      <c r="G4419" s="1" t="s">
        <v>9297</v>
      </c>
      <c r="H4419" s="1">
        <v>8077</v>
      </c>
      <c r="I4419" s="1">
        <v>1011635</v>
      </c>
      <c r="J4419" s="1">
        <v>39.326900000000002</v>
      </c>
      <c r="K4419" s="1">
        <v>-108.2431</v>
      </c>
      <c r="L4419" s="1"/>
      <c r="M4419" s="1" t="s">
        <v>1507</v>
      </c>
      <c r="N4419" s="1" t="s">
        <v>9093</v>
      </c>
      <c r="O4419" s="1">
        <v>2022</v>
      </c>
      <c r="P4419" s="1">
        <v>81630</v>
      </c>
      <c r="Q4419" s="1" t="s">
        <v>744</v>
      </c>
      <c r="R4419" s="1"/>
      <c r="S4419" s="1" t="s">
        <v>24399</v>
      </c>
      <c r="T4419" s="1" t="s">
        <v>6826</v>
      </c>
      <c r="U4419" s="1"/>
      <c r="V4419" s="1" t="s">
        <v>9138</v>
      </c>
      <c r="W4419" s="1" t="s">
        <v>6826</v>
      </c>
    </row>
    <row r="4420" spans="1:23" x14ac:dyDescent="0.25">
      <c r="A4420" s="1">
        <v>1006977</v>
      </c>
      <c r="B4420" s="5" t="str">
        <f>VLOOKUP(H4420,'FIPS Basin X-walk'!$A$2:$F$3224,6,FALSE)</f>
        <v>Piceance Basin</v>
      </c>
      <c r="C4420" s="1" t="s">
        <v>9298</v>
      </c>
      <c r="D4420" s="1"/>
      <c r="E4420" s="1"/>
      <c r="F4420" s="1" t="s">
        <v>9299</v>
      </c>
      <c r="G4420" s="1" t="s">
        <v>9297</v>
      </c>
      <c r="H4420" s="1">
        <v>8077</v>
      </c>
      <c r="I4420" s="1">
        <v>1006977</v>
      </c>
      <c r="J4420" s="1">
        <v>39.020833000000003</v>
      </c>
      <c r="K4420" s="1">
        <v>-108.488333</v>
      </c>
      <c r="L4420" s="1"/>
      <c r="M4420" s="1" t="s">
        <v>1507</v>
      </c>
      <c r="N4420" s="1" t="s">
        <v>9093</v>
      </c>
      <c r="O4420" s="1">
        <v>2022</v>
      </c>
      <c r="P4420" s="1">
        <v>81503</v>
      </c>
      <c r="Q4420" s="1" t="s">
        <v>9300</v>
      </c>
      <c r="R4420" s="1"/>
      <c r="S4420" s="1" t="s">
        <v>24358</v>
      </c>
      <c r="T4420" s="1" t="s">
        <v>6826</v>
      </c>
      <c r="U4420" s="1"/>
      <c r="V4420" s="1" t="s">
        <v>25796</v>
      </c>
      <c r="W4420" s="1" t="s">
        <v>6826</v>
      </c>
    </row>
    <row r="4421" spans="1:23" x14ac:dyDescent="0.25">
      <c r="A4421" s="1">
        <v>1013607</v>
      </c>
      <c r="B4421" s="5" t="str">
        <f>VLOOKUP(H4421,'FIPS Basin X-walk'!$A$2:$F$3224,6,FALSE)</f>
        <v>Cincinnati Arch</v>
      </c>
      <c r="C4421" s="1" t="s">
        <v>12941</v>
      </c>
      <c r="D4421" s="1"/>
      <c r="E4421" s="1"/>
      <c r="F4421" s="1" t="s">
        <v>12942</v>
      </c>
      <c r="G4421" s="1" t="s">
        <v>12943</v>
      </c>
      <c r="H4421" s="1">
        <v>21169</v>
      </c>
      <c r="I4421" s="1">
        <v>1013607</v>
      </c>
      <c r="J4421" s="1">
        <v>36.905166000000001</v>
      </c>
      <c r="K4421" s="1">
        <v>-85.656306000000001</v>
      </c>
      <c r="L4421" s="1"/>
      <c r="M4421" s="1" t="s">
        <v>1497</v>
      </c>
      <c r="N4421" s="1" t="s">
        <v>12675</v>
      </c>
      <c r="O4421" s="1">
        <v>2022</v>
      </c>
      <c r="P4421" s="1">
        <v>42166</v>
      </c>
      <c r="Q4421" s="1" t="s">
        <v>476</v>
      </c>
      <c r="R4421" s="1"/>
      <c r="S4421" s="1" t="s">
        <v>24435</v>
      </c>
      <c r="T4421" s="1" t="s">
        <v>6826</v>
      </c>
      <c r="U4421" s="1"/>
      <c r="V4421" s="1" t="s">
        <v>12735</v>
      </c>
      <c r="W4421" s="1" t="s">
        <v>6826</v>
      </c>
    </row>
    <row r="4422" spans="1:23" x14ac:dyDescent="0.25">
      <c r="A4422" s="1">
        <v>1007436</v>
      </c>
      <c r="B4422" s="5" t="str">
        <f>VLOOKUP(H4422,'FIPS Basin X-walk'!$A$2:$F$3224,6,FALSE)</f>
        <v>Forest City Basin</v>
      </c>
      <c r="C4422" s="1" t="s">
        <v>25867</v>
      </c>
      <c r="D4422" s="1"/>
      <c r="E4422" s="1" t="s">
        <v>6828</v>
      </c>
      <c r="F4422" s="1" t="s">
        <v>25868</v>
      </c>
      <c r="G4422" s="1" t="s">
        <v>3327</v>
      </c>
      <c r="H4422" s="1">
        <v>20121</v>
      </c>
      <c r="I4422" s="1">
        <v>1007436</v>
      </c>
      <c r="J4422" s="1">
        <v>38.532499999999999</v>
      </c>
      <c r="K4422" s="1">
        <v>-94.904200000000003</v>
      </c>
      <c r="L4422" s="1"/>
      <c r="M4422" s="1" t="s">
        <v>1490</v>
      </c>
      <c r="N4422" s="1" t="s">
        <v>12401</v>
      </c>
      <c r="O4422" s="1">
        <v>2022</v>
      </c>
      <c r="P4422" s="1">
        <v>66064</v>
      </c>
      <c r="Q4422" s="1" t="s">
        <v>25869</v>
      </c>
      <c r="R4422" s="1"/>
      <c r="S4422" s="1" t="s">
        <v>24355</v>
      </c>
      <c r="T4422" s="1" t="s">
        <v>6826</v>
      </c>
      <c r="U4422" s="1"/>
      <c r="V4422" s="1" t="s">
        <v>24539</v>
      </c>
      <c r="W4422" s="1" t="s">
        <v>6828</v>
      </c>
    </row>
    <row r="4423" spans="1:23" x14ac:dyDescent="0.25">
      <c r="A4423" s="1">
        <v>1003069</v>
      </c>
      <c r="B4423" s="5" t="str">
        <f>VLOOKUP(H4423,'FIPS Basin X-walk'!$A$2:$F$3224,6,FALSE)</f>
        <v>Forest City Basin</v>
      </c>
      <c r="C4423" s="1" t="s">
        <v>12525</v>
      </c>
      <c r="D4423" s="1"/>
      <c r="E4423" s="1"/>
      <c r="F4423" s="1" t="s">
        <v>12526</v>
      </c>
      <c r="G4423" s="1" t="s">
        <v>12527</v>
      </c>
      <c r="H4423" s="1">
        <v>20121</v>
      </c>
      <c r="I4423" s="1">
        <v>1003069</v>
      </c>
      <c r="J4423" s="1">
        <v>38.600183000000001</v>
      </c>
      <c r="K4423" s="1">
        <v>-94.673271</v>
      </c>
      <c r="L4423" s="1"/>
      <c r="M4423" s="1" t="s">
        <v>1490</v>
      </c>
      <c r="N4423" s="1" t="s">
        <v>12401</v>
      </c>
      <c r="O4423" s="1">
        <v>2022</v>
      </c>
      <c r="P4423" s="1">
        <v>66053</v>
      </c>
      <c r="Q4423" s="1" t="s">
        <v>731</v>
      </c>
      <c r="R4423" s="1"/>
      <c r="S4423" s="1" t="s">
        <v>24435</v>
      </c>
      <c r="T4423" s="1" t="s">
        <v>6826</v>
      </c>
      <c r="U4423" s="1"/>
      <c r="V4423" s="1" t="s">
        <v>7521</v>
      </c>
      <c r="W4423" s="1" t="s">
        <v>6826</v>
      </c>
    </row>
    <row r="4424" spans="1:23" x14ac:dyDescent="0.25">
      <c r="A4424" s="1">
        <v>1007159</v>
      </c>
      <c r="B4424" s="5" t="str">
        <f>VLOOKUP(H4424,'FIPS Basin X-walk'!$A$2:$F$3224,6,FALSE)</f>
        <v>Florida Platform</v>
      </c>
      <c r="C4424" s="1" t="s">
        <v>9887</v>
      </c>
      <c r="D4424" s="1"/>
      <c r="E4424" s="1"/>
      <c r="F4424" s="1" t="s">
        <v>9888</v>
      </c>
      <c r="G4424" s="1" t="s">
        <v>2016</v>
      </c>
      <c r="H4424" s="1">
        <v>12086</v>
      </c>
      <c r="I4424" s="1">
        <v>1007159</v>
      </c>
      <c r="J4424" s="1">
        <v>25.435600000000001</v>
      </c>
      <c r="K4424" s="1">
        <v>-80.330799999999996</v>
      </c>
      <c r="L4424" s="1"/>
      <c r="M4424" s="1" t="s">
        <v>1506</v>
      </c>
      <c r="N4424" s="1" t="s">
        <v>9619</v>
      </c>
      <c r="O4424" s="1">
        <v>2022</v>
      </c>
      <c r="P4424" s="1">
        <v>33035</v>
      </c>
      <c r="Q4424" s="1" t="s">
        <v>9889</v>
      </c>
      <c r="R4424" s="1"/>
      <c r="S4424" s="1" t="s">
        <v>24355</v>
      </c>
      <c r="T4424" s="1" t="s">
        <v>6826</v>
      </c>
      <c r="U4424" s="1"/>
      <c r="V4424" s="1" t="s">
        <v>9640</v>
      </c>
      <c r="W4424" s="1" t="s">
        <v>6828</v>
      </c>
    </row>
    <row r="4425" spans="1:23" x14ac:dyDescent="0.25">
      <c r="A4425" s="1">
        <v>1004682</v>
      </c>
      <c r="B4425" s="5" t="str">
        <f>VLOOKUP(H4425,'FIPS Basin X-walk'!$A$2:$F$3224,6,FALSE)</f>
        <v>Florida Platform</v>
      </c>
      <c r="C4425" s="1" t="s">
        <v>9877</v>
      </c>
      <c r="D4425" s="1"/>
      <c r="E4425" s="1"/>
      <c r="F4425" s="1" t="s">
        <v>9878</v>
      </c>
      <c r="G4425" s="1" t="s">
        <v>9874</v>
      </c>
      <c r="H4425" s="1">
        <v>12086</v>
      </c>
      <c r="I4425" s="1">
        <v>1004682</v>
      </c>
      <c r="J4425" s="1">
        <v>25.547222000000001</v>
      </c>
      <c r="K4425" s="1">
        <v>-80.34769</v>
      </c>
      <c r="L4425" s="1"/>
      <c r="M4425" s="1" t="s">
        <v>1506</v>
      </c>
      <c r="N4425" s="1" t="s">
        <v>9619</v>
      </c>
      <c r="O4425" s="1">
        <v>2022</v>
      </c>
      <c r="P4425" s="1">
        <v>33170</v>
      </c>
      <c r="Q4425" s="1" t="s">
        <v>9879</v>
      </c>
      <c r="R4425" s="1"/>
      <c r="S4425" s="1" t="s">
        <v>24358</v>
      </c>
      <c r="T4425" s="1" t="s">
        <v>6826</v>
      </c>
      <c r="U4425" s="1"/>
      <c r="V4425" s="1" t="s">
        <v>25366</v>
      </c>
      <c r="W4425" s="1" t="s">
        <v>6826</v>
      </c>
    </row>
    <row r="4426" spans="1:23" x14ac:dyDescent="0.25">
      <c r="A4426" s="1">
        <v>1007052</v>
      </c>
      <c r="B4426" s="5" t="str">
        <f>VLOOKUP(H4426,'FIPS Basin X-walk'!$A$2:$F$3224,6,FALSE)</f>
        <v>Florida Platform</v>
      </c>
      <c r="C4426" s="1" t="s">
        <v>9872</v>
      </c>
      <c r="D4426" s="1"/>
      <c r="E4426" s="1" t="s">
        <v>6828</v>
      </c>
      <c r="F4426" s="1" t="s">
        <v>9873</v>
      </c>
      <c r="G4426" s="1" t="s">
        <v>9874</v>
      </c>
      <c r="H4426" s="1">
        <v>12086</v>
      </c>
      <c r="I4426" s="1">
        <v>1007052</v>
      </c>
      <c r="J4426" s="1">
        <v>25.873899999999999</v>
      </c>
      <c r="K4426" s="1">
        <v>-80.375600000000006</v>
      </c>
      <c r="L4426" s="1"/>
      <c r="M4426" s="1" t="s">
        <v>1506</v>
      </c>
      <c r="N4426" s="1" t="s">
        <v>9619</v>
      </c>
      <c r="O4426" s="1">
        <v>2022</v>
      </c>
      <c r="P4426" s="1">
        <v>33178</v>
      </c>
      <c r="Q4426" s="1" t="s">
        <v>9875</v>
      </c>
      <c r="R4426" s="1"/>
      <c r="S4426" s="1" t="s">
        <v>24441</v>
      </c>
      <c r="T4426" s="1" t="s">
        <v>6826</v>
      </c>
      <c r="U4426" s="1"/>
      <c r="V4426" s="1" t="s">
        <v>9876</v>
      </c>
      <c r="W4426" s="1" t="s">
        <v>6826</v>
      </c>
    </row>
    <row r="4427" spans="1:23" x14ac:dyDescent="0.25">
      <c r="A4427" s="1">
        <v>1007857</v>
      </c>
      <c r="B4427" s="5" t="str">
        <f>VLOOKUP(H4427,'FIPS Basin X-walk'!$A$2:$F$3224,6,FALSE)</f>
        <v>Florida Platform</v>
      </c>
      <c r="C4427" s="1" t="s">
        <v>9892</v>
      </c>
      <c r="D4427" s="1"/>
      <c r="E4427" s="1"/>
      <c r="F4427" s="1" t="s">
        <v>9873</v>
      </c>
      <c r="G4427" s="1" t="s">
        <v>9874</v>
      </c>
      <c r="H4427" s="1">
        <v>12086</v>
      </c>
      <c r="I4427" s="1">
        <v>1007857</v>
      </c>
      <c r="J4427" s="1">
        <v>25.857839999999999</v>
      </c>
      <c r="K4427" s="1">
        <v>-80.350825999999998</v>
      </c>
      <c r="L4427" s="1"/>
      <c r="M4427" s="1" t="s">
        <v>1506</v>
      </c>
      <c r="N4427" s="1" t="s">
        <v>9619</v>
      </c>
      <c r="O4427" s="1">
        <v>2022</v>
      </c>
      <c r="P4427" s="1">
        <v>33178</v>
      </c>
      <c r="Q4427" s="1" t="s">
        <v>9893</v>
      </c>
      <c r="R4427" s="1"/>
      <c r="S4427" s="1" t="s">
        <v>24358</v>
      </c>
      <c r="T4427" s="1" t="s">
        <v>6826</v>
      </c>
      <c r="U4427" s="1"/>
      <c r="V4427" s="1" t="s">
        <v>6878</v>
      </c>
      <c r="W4427" s="1" t="s">
        <v>6826</v>
      </c>
    </row>
    <row r="4428" spans="1:23" x14ac:dyDescent="0.25">
      <c r="A4428" s="1">
        <v>1004680</v>
      </c>
      <c r="B4428" s="5" t="str">
        <f>VLOOKUP(H4428,'FIPS Basin X-walk'!$A$2:$F$3224,6,FALSE)</f>
        <v>Florida Platform</v>
      </c>
      <c r="C4428" s="1" t="s">
        <v>9880</v>
      </c>
      <c r="D4428" s="1"/>
      <c r="E4428" s="1"/>
      <c r="F4428" s="1" t="s">
        <v>9881</v>
      </c>
      <c r="G4428" s="1" t="s">
        <v>9874</v>
      </c>
      <c r="H4428" s="1">
        <v>12086</v>
      </c>
      <c r="I4428" s="1">
        <v>1004680</v>
      </c>
      <c r="J4428" s="1">
        <v>25.833010000000002</v>
      </c>
      <c r="K4428" s="1">
        <v>-80.346500000000006</v>
      </c>
      <c r="L4428" s="1"/>
      <c r="M4428" s="1" t="s">
        <v>1506</v>
      </c>
      <c r="N4428" s="1" t="s">
        <v>9619</v>
      </c>
      <c r="O4428" s="1">
        <v>2022</v>
      </c>
      <c r="P4428" s="1">
        <v>33178</v>
      </c>
      <c r="Q4428" s="1" t="s">
        <v>9882</v>
      </c>
      <c r="R4428" s="1"/>
      <c r="S4428" s="1" t="s">
        <v>24358</v>
      </c>
      <c r="T4428" s="1" t="s">
        <v>6826</v>
      </c>
      <c r="U4428" s="1"/>
      <c r="V4428" s="1" t="s">
        <v>25366</v>
      </c>
      <c r="W4428" s="1" t="s">
        <v>6826</v>
      </c>
    </row>
    <row r="4429" spans="1:23" x14ac:dyDescent="0.25">
      <c r="A4429" s="1">
        <v>1004758</v>
      </c>
      <c r="B4429" s="5" t="str">
        <f>VLOOKUP(H4429,'FIPS Basin X-walk'!$A$2:$F$3224,6,FALSE)</f>
        <v>Florida Platform</v>
      </c>
      <c r="C4429" s="1" t="s">
        <v>9883</v>
      </c>
      <c r="D4429" s="1"/>
      <c r="E4429" s="1" t="s">
        <v>6828</v>
      </c>
      <c r="F4429" s="1" t="s">
        <v>9881</v>
      </c>
      <c r="G4429" s="1" t="s">
        <v>9874</v>
      </c>
      <c r="H4429" s="1">
        <v>12086</v>
      </c>
      <c r="I4429" s="1">
        <v>1004758</v>
      </c>
      <c r="J4429" s="1">
        <v>25.786463000000001</v>
      </c>
      <c r="K4429" s="1">
        <v>-80.421113000000005</v>
      </c>
      <c r="L4429" s="1"/>
      <c r="M4429" s="1" t="s">
        <v>1506</v>
      </c>
      <c r="N4429" s="1" t="s">
        <v>9619</v>
      </c>
      <c r="O4429" s="1">
        <v>2022</v>
      </c>
      <c r="P4429" s="1">
        <v>33182</v>
      </c>
      <c r="Q4429" s="1" t="s">
        <v>9884</v>
      </c>
      <c r="R4429" s="1"/>
      <c r="S4429" s="1" t="s">
        <v>24441</v>
      </c>
      <c r="T4429" s="1" t="s">
        <v>6826</v>
      </c>
      <c r="U4429" s="1"/>
      <c r="V4429" s="1" t="s">
        <v>7081</v>
      </c>
      <c r="W4429" s="1" t="s">
        <v>6826</v>
      </c>
    </row>
    <row r="4430" spans="1:23" x14ac:dyDescent="0.25">
      <c r="A4430" s="1">
        <v>1006292</v>
      </c>
      <c r="B4430" s="5" t="str">
        <f>VLOOKUP(H4430,'FIPS Basin X-walk'!$A$2:$F$3224,6,FALSE)</f>
        <v>Florida Platform</v>
      </c>
      <c r="C4430" s="1" t="s">
        <v>9885</v>
      </c>
      <c r="D4430" s="1"/>
      <c r="E4430" s="1"/>
      <c r="F4430" s="1" t="s">
        <v>9881</v>
      </c>
      <c r="G4430" s="1" t="s">
        <v>9874</v>
      </c>
      <c r="H4430" s="1">
        <v>12086</v>
      </c>
      <c r="I4430" s="1">
        <v>1006292</v>
      </c>
      <c r="J4430" s="1">
        <v>25.967610000000001</v>
      </c>
      <c r="K4430" s="1">
        <v>-80.286748000000003</v>
      </c>
      <c r="L4430" s="1"/>
      <c r="M4430" s="1" t="s">
        <v>1506</v>
      </c>
      <c r="N4430" s="1" t="s">
        <v>9619</v>
      </c>
      <c r="O4430" s="1">
        <v>2022</v>
      </c>
      <c r="P4430" s="1">
        <v>33055</v>
      </c>
      <c r="Q4430" s="1" t="s">
        <v>9886</v>
      </c>
      <c r="R4430" s="1"/>
      <c r="S4430" s="1" t="s">
        <v>24358</v>
      </c>
      <c r="T4430" s="1" t="s">
        <v>6826</v>
      </c>
      <c r="U4430" s="1"/>
      <c r="V4430" s="1" t="s">
        <v>25366</v>
      </c>
      <c r="W4430" s="1" t="s">
        <v>6826</v>
      </c>
    </row>
    <row r="4431" spans="1:23" x14ac:dyDescent="0.25">
      <c r="A4431" s="1">
        <v>1009077</v>
      </c>
      <c r="B4431" s="5" t="str">
        <f>VLOOKUP(H4431,'FIPS Basin X-walk'!$A$2:$F$3224,6,FALSE)</f>
        <v>Florida Platform</v>
      </c>
      <c r="C4431" s="1" t="s">
        <v>9890</v>
      </c>
      <c r="D4431" s="1"/>
      <c r="E4431" s="1" t="s">
        <v>6828</v>
      </c>
      <c r="F4431" s="1" t="s">
        <v>9881</v>
      </c>
      <c r="G4431" s="1" t="s">
        <v>9874</v>
      </c>
      <c r="H4431" s="1">
        <v>12086</v>
      </c>
      <c r="I4431" s="1">
        <v>1009077</v>
      </c>
      <c r="J4431" s="1">
        <v>25.835882999999999</v>
      </c>
      <c r="K4431" s="1">
        <v>-80.356200999999999</v>
      </c>
      <c r="L4431" s="1"/>
      <c r="M4431" s="1" t="s">
        <v>1506</v>
      </c>
      <c r="N4431" s="1" t="s">
        <v>9619</v>
      </c>
      <c r="O4431" s="1">
        <v>2022</v>
      </c>
      <c r="P4431" s="1">
        <v>33178</v>
      </c>
      <c r="Q4431" s="1" t="s">
        <v>9891</v>
      </c>
      <c r="R4431" s="1"/>
      <c r="S4431" s="1" t="s">
        <v>24389</v>
      </c>
      <c r="T4431" s="1" t="s">
        <v>6826</v>
      </c>
      <c r="U4431" s="1"/>
      <c r="V4431" s="1" t="s">
        <v>25366</v>
      </c>
      <c r="W4431" s="1" t="s">
        <v>6828</v>
      </c>
    </row>
    <row r="4432" spans="1:23" x14ac:dyDescent="0.25">
      <c r="A4432" s="1">
        <v>1012573</v>
      </c>
      <c r="B4432" s="5" t="str">
        <f>VLOOKUP(H4432,'FIPS Basin X-walk'!$A$2:$F$3224,6,FALSE)</f>
        <v>Florida Platform</v>
      </c>
      <c r="C4432" s="1" t="s">
        <v>9894</v>
      </c>
      <c r="D4432" s="1"/>
      <c r="E4432" s="1"/>
      <c r="F4432" s="1" t="s">
        <v>9881</v>
      </c>
      <c r="G4432" s="1" t="s">
        <v>9874</v>
      </c>
      <c r="H4432" s="1">
        <v>12086</v>
      </c>
      <c r="I4432" s="1">
        <v>1012573</v>
      </c>
      <c r="J4432" s="1">
        <v>25.708072000000001</v>
      </c>
      <c r="K4432" s="1">
        <v>-80.336145999999999</v>
      </c>
      <c r="L4432" s="1"/>
      <c r="M4432" s="1" t="s">
        <v>1506</v>
      </c>
      <c r="N4432" s="1" t="s">
        <v>9619</v>
      </c>
      <c r="O4432" s="1">
        <v>2022</v>
      </c>
      <c r="P4432" s="1">
        <v>33173</v>
      </c>
      <c r="Q4432" s="1" t="s">
        <v>26507</v>
      </c>
      <c r="R4432" s="1"/>
      <c r="S4432" s="1" t="s">
        <v>24717</v>
      </c>
      <c r="T4432" s="1" t="s">
        <v>6826</v>
      </c>
      <c r="U4432" s="1"/>
      <c r="V4432" s="1" t="s">
        <v>9895</v>
      </c>
      <c r="W4432" s="1" t="s">
        <v>6826</v>
      </c>
    </row>
    <row r="4433" spans="1:23" x14ac:dyDescent="0.25">
      <c r="A4433" s="1">
        <v>1000656</v>
      </c>
      <c r="B4433" s="5" t="str">
        <f>VLOOKUP(H4433,'FIPS Basin X-walk'!$A$2:$F$3224,6,FALSE)</f>
        <v>New England Province</v>
      </c>
      <c r="C4433" s="1" t="s">
        <v>14085</v>
      </c>
      <c r="D4433" s="1"/>
      <c r="E4433" s="1"/>
      <c r="F4433" s="1" t="s">
        <v>14086</v>
      </c>
      <c r="G4433" s="1" t="s">
        <v>1512</v>
      </c>
      <c r="H4433" s="1">
        <v>25017</v>
      </c>
      <c r="I4433" s="1">
        <v>1000656</v>
      </c>
      <c r="J4433" s="1">
        <v>42.363599999999998</v>
      </c>
      <c r="K4433" s="1">
        <v>-71.116100000000003</v>
      </c>
      <c r="L4433" s="1"/>
      <c r="M4433" s="1" t="s">
        <v>1513</v>
      </c>
      <c r="N4433" s="1" t="s">
        <v>13980</v>
      </c>
      <c r="O4433" s="1">
        <v>2022</v>
      </c>
      <c r="P4433" s="1">
        <v>2139</v>
      </c>
      <c r="Q4433" s="1" t="s">
        <v>14087</v>
      </c>
      <c r="R4433" s="1"/>
      <c r="S4433" s="1" t="s">
        <v>24379</v>
      </c>
      <c r="T4433" s="1" t="s">
        <v>6828</v>
      </c>
      <c r="U4433" s="1"/>
      <c r="V4433" s="1" t="s">
        <v>14088</v>
      </c>
      <c r="W4433" s="1" t="s">
        <v>6828</v>
      </c>
    </row>
    <row r="4434" spans="1:23" x14ac:dyDescent="0.25">
      <c r="A4434" s="1">
        <v>1000657</v>
      </c>
      <c r="B4434" s="5" t="str">
        <f>VLOOKUP(H4434,'FIPS Basin X-walk'!$A$2:$F$3224,6,FALSE)</f>
        <v>New England Province</v>
      </c>
      <c r="C4434" s="1" t="s">
        <v>14068</v>
      </c>
      <c r="D4434" s="1"/>
      <c r="E4434" s="1"/>
      <c r="F4434" s="1" t="s">
        <v>14069</v>
      </c>
      <c r="G4434" s="1" t="s">
        <v>1512</v>
      </c>
      <c r="H4434" s="1">
        <v>25017</v>
      </c>
      <c r="I4434" s="1">
        <v>1000657</v>
      </c>
      <c r="J4434" s="1">
        <v>42.363300000000002</v>
      </c>
      <c r="K4434" s="1">
        <v>-71.0792</v>
      </c>
      <c r="L4434" s="1"/>
      <c r="M4434" s="1" t="s">
        <v>1513</v>
      </c>
      <c r="N4434" s="1" t="s">
        <v>13980</v>
      </c>
      <c r="O4434" s="1">
        <v>2022</v>
      </c>
      <c r="P4434" s="1">
        <v>2142</v>
      </c>
      <c r="Q4434" s="1" t="s">
        <v>14070</v>
      </c>
      <c r="R4434" s="1"/>
      <c r="S4434" s="1" t="s">
        <v>24355</v>
      </c>
      <c r="T4434" s="1" t="s">
        <v>6828</v>
      </c>
      <c r="U4434" s="1"/>
      <c r="V4434" s="1" t="s">
        <v>24413</v>
      </c>
      <c r="W4434" s="1" t="s">
        <v>6828</v>
      </c>
    </row>
    <row r="4435" spans="1:23" x14ac:dyDescent="0.25">
      <c r="A4435" s="1">
        <v>1001289</v>
      </c>
      <c r="B4435" s="5" t="str">
        <f>VLOOKUP(H4435,'FIPS Basin X-walk'!$A$2:$F$3224,6,FALSE)</f>
        <v>New England Province</v>
      </c>
      <c r="C4435" s="1" t="s">
        <v>14078</v>
      </c>
      <c r="D4435" s="1"/>
      <c r="E4435" s="1"/>
      <c r="F4435" s="1" t="s">
        <v>14069</v>
      </c>
      <c r="G4435" s="1" t="s">
        <v>1512</v>
      </c>
      <c r="H4435" s="1">
        <v>25017</v>
      </c>
      <c r="I4435" s="1">
        <v>1001289</v>
      </c>
      <c r="J4435" s="1">
        <v>42.3611</v>
      </c>
      <c r="K4435" s="1">
        <v>-71.093400000000003</v>
      </c>
      <c r="L4435" s="1"/>
      <c r="M4435" s="1" t="s">
        <v>1513</v>
      </c>
      <c r="N4435" s="1" t="s">
        <v>13980</v>
      </c>
      <c r="O4435" s="1">
        <v>2022</v>
      </c>
      <c r="P4435" s="1">
        <v>2139</v>
      </c>
      <c r="Q4435" s="1" t="s">
        <v>14079</v>
      </c>
      <c r="R4435" s="1"/>
      <c r="S4435" s="1" t="s">
        <v>24379</v>
      </c>
      <c r="T4435" s="1" t="s">
        <v>6828</v>
      </c>
      <c r="U4435" s="1"/>
      <c r="V4435" s="1" t="s">
        <v>14080</v>
      </c>
      <c r="W4435" s="1" t="s">
        <v>6826</v>
      </c>
    </row>
    <row r="4436" spans="1:23" x14ac:dyDescent="0.25">
      <c r="A4436" s="1">
        <v>1000653</v>
      </c>
      <c r="B4436" s="5" t="str">
        <f>VLOOKUP(H4436,'FIPS Basin X-walk'!$A$2:$F$3224,6,FALSE)</f>
        <v>New England Province</v>
      </c>
      <c r="C4436" s="1" t="s">
        <v>14089</v>
      </c>
      <c r="D4436" s="1"/>
      <c r="E4436" s="1"/>
      <c r="F4436" s="1" t="s">
        <v>14090</v>
      </c>
      <c r="G4436" s="1" t="s">
        <v>1512</v>
      </c>
      <c r="H4436" s="1">
        <v>25017</v>
      </c>
      <c r="I4436" s="1">
        <v>1000653</v>
      </c>
      <c r="J4436" s="1">
        <v>42.3917</v>
      </c>
      <c r="K4436" s="1">
        <v>-71.066699999999997</v>
      </c>
      <c r="L4436" s="1"/>
      <c r="M4436" s="1" t="s">
        <v>1513</v>
      </c>
      <c r="N4436" s="1" t="s">
        <v>13980</v>
      </c>
      <c r="O4436" s="1">
        <v>2022</v>
      </c>
      <c r="P4436" s="1">
        <v>2129</v>
      </c>
      <c r="Q4436" s="1" t="s">
        <v>14091</v>
      </c>
      <c r="R4436" s="1"/>
      <c r="S4436" s="1" t="s">
        <v>24355</v>
      </c>
      <c r="T4436" s="1" t="s">
        <v>6826</v>
      </c>
      <c r="U4436" s="1"/>
      <c r="V4436" s="1" t="s">
        <v>24574</v>
      </c>
      <c r="W4436" s="1" t="s">
        <v>6828</v>
      </c>
    </row>
    <row r="4437" spans="1:23" x14ac:dyDescent="0.25">
      <c r="A4437" s="1">
        <v>1006408</v>
      </c>
      <c r="B4437" s="5" t="str">
        <f>VLOOKUP(H4437,'FIPS Basin X-walk'!$A$2:$F$3224,6,FALSE)</f>
        <v>New England Province</v>
      </c>
      <c r="C4437" s="1" t="s">
        <v>9490</v>
      </c>
      <c r="D4437" s="1"/>
      <c r="E4437" s="1" t="s">
        <v>6828</v>
      </c>
      <c r="F4437" s="1" t="s">
        <v>9485</v>
      </c>
      <c r="G4437" s="1" t="s">
        <v>1512</v>
      </c>
      <c r="H4437" s="1">
        <v>9007</v>
      </c>
      <c r="I4437" s="1">
        <v>1006408</v>
      </c>
      <c r="J4437" s="1">
        <v>41.554400000000001</v>
      </c>
      <c r="K4437" s="1">
        <v>-72.579300000000003</v>
      </c>
      <c r="L4437" s="1"/>
      <c r="M4437" s="1" t="s">
        <v>1592</v>
      </c>
      <c r="N4437" s="1" t="s">
        <v>9438</v>
      </c>
      <c r="O4437" s="1">
        <v>2022</v>
      </c>
      <c r="P4437" s="1">
        <v>6457</v>
      </c>
      <c r="Q4437" s="1" t="s">
        <v>9491</v>
      </c>
      <c r="R4437" s="1"/>
      <c r="S4437" s="1" t="s">
        <v>24355</v>
      </c>
      <c r="T4437" s="1" t="s">
        <v>6826</v>
      </c>
      <c r="U4437" s="1"/>
      <c r="V4437" s="1" t="s">
        <v>25712</v>
      </c>
      <c r="W4437" s="1" t="s">
        <v>6828</v>
      </c>
    </row>
    <row r="4438" spans="1:23" x14ac:dyDescent="0.25">
      <c r="A4438" s="1">
        <v>1001253</v>
      </c>
      <c r="B4438" s="5" t="str">
        <f>VLOOKUP(H4438,'FIPS Basin X-walk'!$A$2:$F$3224,6,FALSE)</f>
        <v>Piedmont-Blue Ridge Prov</v>
      </c>
      <c r="C4438" s="1" t="s">
        <v>16358</v>
      </c>
      <c r="D4438" s="1"/>
      <c r="E4438" s="1"/>
      <c r="F4438" s="1" t="s">
        <v>16359</v>
      </c>
      <c r="G4438" s="1" t="s">
        <v>1512</v>
      </c>
      <c r="H4438" s="1">
        <v>34023</v>
      </c>
      <c r="I4438" s="1">
        <v>1001253</v>
      </c>
      <c r="J4438" s="1">
        <v>40.458599999999997</v>
      </c>
      <c r="K4438" s="1">
        <v>-74.332700000000003</v>
      </c>
      <c r="L4438" s="1"/>
      <c r="M4438" s="1" t="s">
        <v>1536</v>
      </c>
      <c r="N4438" s="1" t="s">
        <v>16210</v>
      </c>
      <c r="O4438" s="1">
        <v>2022</v>
      </c>
      <c r="P4438" s="1">
        <v>8859</v>
      </c>
      <c r="Q4438" s="1" t="s">
        <v>24667</v>
      </c>
      <c r="R4438" s="1"/>
      <c r="S4438" s="1" t="s">
        <v>24355</v>
      </c>
      <c r="T4438" s="1" t="s">
        <v>6828</v>
      </c>
      <c r="U4438" s="1"/>
      <c r="V4438" s="1" t="s">
        <v>8644</v>
      </c>
      <c r="W4438" s="1" t="s">
        <v>6828</v>
      </c>
    </row>
    <row r="4439" spans="1:23" x14ac:dyDescent="0.25">
      <c r="A4439" s="1">
        <v>1000095</v>
      </c>
      <c r="B4439" s="5" t="str">
        <f>VLOOKUP(H4439,'FIPS Basin X-walk'!$A$2:$F$3224,6,FALSE)</f>
        <v>Piedmont-Blue Ridge Prov</v>
      </c>
      <c r="C4439" s="1" t="s">
        <v>16360</v>
      </c>
      <c r="D4439" s="1"/>
      <c r="E4439" s="1"/>
      <c r="F4439" s="1" t="s">
        <v>16353</v>
      </c>
      <c r="G4439" s="1" t="s">
        <v>1512</v>
      </c>
      <c r="H4439" s="1">
        <v>34023</v>
      </c>
      <c r="I4439" s="1">
        <v>1000095</v>
      </c>
      <c r="J4439" s="1">
        <v>40.448099999999997</v>
      </c>
      <c r="K4439" s="1">
        <v>-74.349699999999999</v>
      </c>
      <c r="L4439" s="1"/>
      <c r="M4439" s="1" t="s">
        <v>1536</v>
      </c>
      <c r="N4439" s="1" t="s">
        <v>16210</v>
      </c>
      <c r="O4439" s="1">
        <v>2022</v>
      </c>
      <c r="P4439" s="1">
        <v>8872</v>
      </c>
      <c r="Q4439" s="1" t="s">
        <v>16361</v>
      </c>
      <c r="R4439" s="1"/>
      <c r="S4439" s="1" t="s">
        <v>24355</v>
      </c>
      <c r="T4439" s="1" t="s">
        <v>6826</v>
      </c>
      <c r="U4439" s="1"/>
      <c r="V4439" s="1" t="s">
        <v>24415</v>
      </c>
      <c r="W4439" s="1" t="s">
        <v>6828</v>
      </c>
    </row>
    <row r="4440" spans="1:23" x14ac:dyDescent="0.25">
      <c r="A4440" s="1">
        <v>1001208</v>
      </c>
      <c r="B4440" s="5" t="str">
        <f>VLOOKUP(H4440,'FIPS Basin X-walk'!$A$2:$F$3224,6,FALSE)</f>
        <v>Piedmont-Blue Ridge Prov</v>
      </c>
      <c r="C4440" s="1" t="s">
        <v>16368</v>
      </c>
      <c r="D4440" s="1"/>
      <c r="E4440" s="1"/>
      <c r="F4440" s="1" t="s">
        <v>16353</v>
      </c>
      <c r="G4440" s="1" t="s">
        <v>1512</v>
      </c>
      <c r="H4440" s="1">
        <v>34023</v>
      </c>
      <c r="I4440" s="1">
        <v>1001208</v>
      </c>
      <c r="J4440" s="1">
        <v>40.439</v>
      </c>
      <c r="K4440" s="1">
        <v>-74.344399999999993</v>
      </c>
      <c r="L4440" s="1"/>
      <c r="M4440" s="1" t="s">
        <v>1536</v>
      </c>
      <c r="N4440" s="1" t="s">
        <v>16210</v>
      </c>
      <c r="O4440" s="1">
        <v>2022</v>
      </c>
      <c r="P4440" s="1">
        <v>8872</v>
      </c>
      <c r="Q4440" s="1" t="s">
        <v>24660</v>
      </c>
      <c r="R4440" s="1"/>
      <c r="S4440" s="1" t="s">
        <v>24355</v>
      </c>
      <c r="T4440" s="1" t="s">
        <v>6826</v>
      </c>
      <c r="U4440" s="1"/>
      <c r="V4440" s="1" t="s">
        <v>8562</v>
      </c>
      <c r="W4440" s="1" t="s">
        <v>6828</v>
      </c>
    </row>
    <row r="4441" spans="1:23" x14ac:dyDescent="0.25">
      <c r="A4441" s="1">
        <v>1005737</v>
      </c>
      <c r="B4441" s="5" t="str">
        <f>VLOOKUP(H4441,'FIPS Basin X-walk'!$A$2:$F$3224,6,FALSE)</f>
        <v>Piedmont-Blue Ridge Prov</v>
      </c>
      <c r="C4441" s="1" t="s">
        <v>16355</v>
      </c>
      <c r="D4441" s="1"/>
      <c r="E4441" s="1"/>
      <c r="F4441" s="1" t="s">
        <v>16356</v>
      </c>
      <c r="G4441" s="1" t="s">
        <v>1512</v>
      </c>
      <c r="H4441" s="1">
        <v>34023</v>
      </c>
      <c r="I4441" s="1">
        <v>1005737</v>
      </c>
      <c r="J4441" s="1">
        <v>40.556399999999996</v>
      </c>
      <c r="K4441" s="1">
        <v>-74.246099999999998</v>
      </c>
      <c r="L4441" s="1"/>
      <c r="M4441" s="1" t="s">
        <v>1536</v>
      </c>
      <c r="N4441" s="1" t="s">
        <v>16210</v>
      </c>
      <c r="O4441" s="1">
        <v>2022</v>
      </c>
      <c r="P4441" s="1">
        <v>7077</v>
      </c>
      <c r="Q4441" s="1" t="s">
        <v>16357</v>
      </c>
      <c r="R4441" s="1"/>
      <c r="S4441" s="1" t="s">
        <v>24355</v>
      </c>
      <c r="T4441" s="1" t="s">
        <v>6826</v>
      </c>
      <c r="U4441" s="1"/>
      <c r="V4441" s="1" t="s">
        <v>24580</v>
      </c>
      <c r="W4441" s="1" t="s">
        <v>6828</v>
      </c>
    </row>
    <row r="4442" spans="1:23" x14ac:dyDescent="0.25">
      <c r="A4442" s="1">
        <v>1000383</v>
      </c>
      <c r="B4442" s="5" t="str">
        <f>VLOOKUP(H4442,'FIPS Basin X-walk'!$A$2:$F$3224,6,FALSE)</f>
        <v>New England Province</v>
      </c>
      <c r="C4442" s="1" t="s">
        <v>14093</v>
      </c>
      <c r="D4442" s="1"/>
      <c r="E4442" s="1"/>
      <c r="F4442" s="1" t="s">
        <v>14069</v>
      </c>
      <c r="G4442" s="1" t="s">
        <v>9486</v>
      </c>
      <c r="H4442" s="1">
        <v>25017</v>
      </c>
      <c r="I4442" s="1">
        <v>1000383</v>
      </c>
      <c r="J4442" s="1">
        <v>42.366079999999997</v>
      </c>
      <c r="K4442" s="1">
        <v>-71.085130000000007</v>
      </c>
      <c r="L4442" s="1"/>
      <c r="M4442" s="1" t="s">
        <v>1513</v>
      </c>
      <c r="N4442" s="1" t="s">
        <v>13980</v>
      </c>
      <c r="O4442" s="1">
        <v>2022</v>
      </c>
      <c r="P4442" s="1">
        <v>2142</v>
      </c>
      <c r="Q4442" s="1" t="s">
        <v>14094</v>
      </c>
      <c r="R4442" s="1"/>
      <c r="S4442" s="1" t="s">
        <v>24503</v>
      </c>
      <c r="T4442" s="1" t="s">
        <v>6828</v>
      </c>
      <c r="U4442" s="1"/>
      <c r="V4442" s="1" t="s">
        <v>14095</v>
      </c>
      <c r="W4442" s="1" t="s">
        <v>6826</v>
      </c>
    </row>
    <row r="4443" spans="1:23" x14ac:dyDescent="0.25">
      <c r="A4443" s="1">
        <v>1006130</v>
      </c>
      <c r="B4443" s="5" t="str">
        <f>VLOOKUP(H4443,'FIPS Basin X-walk'!$A$2:$F$3224,6,FALSE)</f>
        <v>New England Province</v>
      </c>
      <c r="C4443" s="1" t="s">
        <v>9492</v>
      </c>
      <c r="D4443" s="1"/>
      <c r="E4443" s="1"/>
      <c r="F4443" s="1" t="s">
        <v>859</v>
      </c>
      <c r="G4443" s="1" t="s">
        <v>9486</v>
      </c>
      <c r="H4443" s="1">
        <v>9007</v>
      </c>
      <c r="I4443" s="1">
        <v>1006130</v>
      </c>
      <c r="J4443" s="1">
        <v>41.631746999999997</v>
      </c>
      <c r="K4443" s="1">
        <v>-72.676381000000006</v>
      </c>
      <c r="L4443" s="1"/>
      <c r="M4443" s="1" t="s">
        <v>1592</v>
      </c>
      <c r="N4443" s="1" t="s">
        <v>9438</v>
      </c>
      <c r="O4443" s="1">
        <v>2022</v>
      </c>
      <c r="P4443" s="1">
        <v>6416</v>
      </c>
      <c r="Q4443" s="1" t="s">
        <v>859</v>
      </c>
      <c r="R4443" s="1"/>
      <c r="S4443" s="1" t="s">
        <v>24435</v>
      </c>
      <c r="T4443" s="1" t="s">
        <v>6826</v>
      </c>
      <c r="U4443" s="1"/>
      <c r="V4443" s="1" t="s">
        <v>7297</v>
      </c>
      <c r="W4443" s="1" t="s">
        <v>6826</v>
      </c>
    </row>
    <row r="4444" spans="1:23" x14ac:dyDescent="0.25">
      <c r="A4444" s="1">
        <v>1006390</v>
      </c>
      <c r="B4444" s="5" t="str">
        <f>VLOOKUP(H4444,'FIPS Basin X-walk'!$A$2:$F$3224,6,FALSE)</f>
        <v>Piedmont-Blue Ridge Prov</v>
      </c>
      <c r="C4444" s="1"/>
      <c r="D4444" s="1"/>
      <c r="E4444" s="1"/>
      <c r="F4444" s="1" t="s">
        <v>16346</v>
      </c>
      <c r="G4444" s="1" t="s">
        <v>9486</v>
      </c>
      <c r="H4444" s="1">
        <v>34023</v>
      </c>
      <c r="I4444" s="1">
        <v>1006390</v>
      </c>
      <c r="J4444" s="1">
        <v>40.473500000000001</v>
      </c>
      <c r="K4444" s="1">
        <v>-74.386200000000002</v>
      </c>
      <c r="L4444" s="1"/>
      <c r="M4444" s="1" t="s">
        <v>1536</v>
      </c>
      <c r="N4444" s="1" t="s">
        <v>16210</v>
      </c>
      <c r="O4444" s="1">
        <v>2022</v>
      </c>
      <c r="P4444" s="1">
        <v>8816</v>
      </c>
      <c r="Q4444" s="1" t="s">
        <v>16347</v>
      </c>
      <c r="R4444" s="1"/>
      <c r="S4444" s="1" t="s">
        <v>24358</v>
      </c>
      <c r="T4444" s="1" t="s">
        <v>6826</v>
      </c>
      <c r="U4444" s="1"/>
      <c r="V4444" s="1" t="s">
        <v>16348</v>
      </c>
      <c r="W4444" s="1" t="s">
        <v>6826</v>
      </c>
    </row>
    <row r="4445" spans="1:23" x14ac:dyDescent="0.25">
      <c r="A4445" s="1">
        <v>1007298</v>
      </c>
      <c r="B4445" s="5" t="str">
        <f>VLOOKUP(H4445,'FIPS Basin X-walk'!$A$2:$F$3224,6,FALSE)</f>
        <v>Piedmont-Blue Ridge Prov</v>
      </c>
      <c r="C4445" s="1" t="s">
        <v>16349</v>
      </c>
      <c r="D4445" s="1"/>
      <c r="E4445" s="1"/>
      <c r="F4445" s="1" t="s">
        <v>16346</v>
      </c>
      <c r="G4445" s="1" t="s">
        <v>9486</v>
      </c>
      <c r="H4445" s="1">
        <v>34023</v>
      </c>
      <c r="I4445" s="1">
        <v>1007298</v>
      </c>
      <c r="J4445" s="1">
        <v>40.474235999999998</v>
      </c>
      <c r="K4445" s="1">
        <v>-74.394844000000006</v>
      </c>
      <c r="L4445" s="1"/>
      <c r="M4445" s="1" t="s">
        <v>1536</v>
      </c>
      <c r="N4445" s="1" t="s">
        <v>16210</v>
      </c>
      <c r="O4445" s="1">
        <v>2022</v>
      </c>
      <c r="P4445" s="1">
        <v>8816</v>
      </c>
      <c r="Q4445" s="1" t="s">
        <v>16350</v>
      </c>
      <c r="R4445" s="1"/>
      <c r="S4445" s="1" t="s">
        <v>24358</v>
      </c>
      <c r="T4445" s="1" t="s">
        <v>6826</v>
      </c>
      <c r="U4445" s="1"/>
      <c r="V4445" s="1" t="s">
        <v>16351</v>
      </c>
      <c r="W4445" s="1" t="s">
        <v>6826</v>
      </c>
    </row>
    <row r="4446" spans="1:23" x14ac:dyDescent="0.25">
      <c r="A4446" s="1">
        <v>1003769</v>
      </c>
      <c r="B4446" s="5" t="str">
        <f>VLOOKUP(H4446,'FIPS Basin X-walk'!$A$2:$F$3224,6,FALSE)</f>
        <v>New England Province</v>
      </c>
      <c r="C4446" s="1" t="s">
        <v>14083</v>
      </c>
      <c r="D4446" s="1"/>
      <c r="E4446" s="1"/>
      <c r="F4446" s="1" t="s">
        <v>14084</v>
      </c>
      <c r="G4446" s="1" t="s">
        <v>9486</v>
      </c>
      <c r="H4446" s="1">
        <v>25017</v>
      </c>
      <c r="I4446" s="1">
        <v>1003769</v>
      </c>
      <c r="J4446" s="1">
        <v>42.393109000000003</v>
      </c>
      <c r="K4446" s="1">
        <v>-71.064635999999993</v>
      </c>
      <c r="L4446" s="1"/>
      <c r="M4446" s="1" t="s">
        <v>1513</v>
      </c>
      <c r="N4446" s="1" t="s">
        <v>13980</v>
      </c>
      <c r="O4446" s="1">
        <v>2022</v>
      </c>
      <c r="P4446" s="1">
        <v>2149</v>
      </c>
      <c r="Q4446" s="1" t="s">
        <v>113</v>
      </c>
      <c r="R4446" s="1"/>
      <c r="S4446" s="1" t="s">
        <v>24359</v>
      </c>
      <c r="T4446" s="1" t="s">
        <v>6826</v>
      </c>
      <c r="U4446" s="1"/>
      <c r="V4446" s="1" t="s">
        <v>24574</v>
      </c>
      <c r="W4446" s="1" t="s">
        <v>6826</v>
      </c>
    </row>
    <row r="4447" spans="1:23" x14ac:dyDescent="0.25">
      <c r="A4447" s="1">
        <v>1006872</v>
      </c>
      <c r="B4447" s="5" t="str">
        <f>VLOOKUP(H4447,'FIPS Basin X-walk'!$A$2:$F$3224,6,FALSE)</f>
        <v>New England Province</v>
      </c>
      <c r="C4447" s="1" t="s">
        <v>25773</v>
      </c>
      <c r="D4447" s="1"/>
      <c r="E4447" s="1"/>
      <c r="F4447" s="1" t="s">
        <v>14081</v>
      </c>
      <c r="G4447" s="1" t="s">
        <v>9486</v>
      </c>
      <c r="H4447" s="1">
        <v>25017</v>
      </c>
      <c r="I4447" s="1">
        <v>1006872</v>
      </c>
      <c r="J4447" s="1">
        <v>42.46528</v>
      </c>
      <c r="K4447" s="1">
        <v>-71.276420000000002</v>
      </c>
      <c r="L4447" s="1"/>
      <c r="M4447" s="1" t="s">
        <v>1513</v>
      </c>
      <c r="N4447" s="1" t="s">
        <v>13980</v>
      </c>
      <c r="O4447" s="1">
        <v>2022</v>
      </c>
      <c r="P4447" s="1">
        <v>1731</v>
      </c>
      <c r="Q4447" s="1" t="s">
        <v>14082</v>
      </c>
      <c r="R4447" s="1"/>
      <c r="S4447" s="1" t="s">
        <v>24464</v>
      </c>
      <c r="T4447" s="1" t="s">
        <v>6828</v>
      </c>
      <c r="U4447" s="1"/>
      <c r="V4447" s="1" t="s">
        <v>24409</v>
      </c>
      <c r="W4447" s="1" t="s">
        <v>6826</v>
      </c>
    </row>
    <row r="4448" spans="1:23" x14ac:dyDescent="0.25">
      <c r="A4448" s="1">
        <v>1012054</v>
      </c>
      <c r="B4448" s="5" t="str">
        <f>VLOOKUP(H4448,'FIPS Basin X-walk'!$A$2:$F$3224,6,FALSE)</f>
        <v>Piedmont-Blue Ridge Prov</v>
      </c>
      <c r="C4448" s="1" t="s">
        <v>16369</v>
      </c>
      <c r="D4448" s="1"/>
      <c r="E4448" s="1"/>
      <c r="F4448" s="1" t="s">
        <v>16370</v>
      </c>
      <c r="G4448" s="1" t="s">
        <v>9486</v>
      </c>
      <c r="H4448" s="1">
        <v>34023</v>
      </c>
      <c r="I4448" s="1">
        <v>1012054</v>
      </c>
      <c r="J4448" s="1">
        <v>40.510390000000001</v>
      </c>
      <c r="K4448" s="1">
        <v>-74.331050000000005</v>
      </c>
      <c r="L4448" s="1"/>
      <c r="M4448" s="1" t="s">
        <v>1536</v>
      </c>
      <c r="N4448" s="1" t="s">
        <v>16210</v>
      </c>
      <c r="O4448" s="1">
        <v>2022</v>
      </c>
      <c r="P4448" s="1">
        <v>8832</v>
      </c>
      <c r="Q4448" s="1" t="s">
        <v>16371</v>
      </c>
      <c r="R4448" s="1"/>
      <c r="S4448" s="1" t="s">
        <v>24355</v>
      </c>
      <c r="T4448" s="1" t="s">
        <v>6826</v>
      </c>
      <c r="U4448" s="1"/>
      <c r="V4448" s="1" t="s">
        <v>16372</v>
      </c>
      <c r="W4448" s="1" t="s">
        <v>6828</v>
      </c>
    </row>
    <row r="4449" spans="1:23" x14ac:dyDescent="0.25">
      <c r="A4449" s="1">
        <v>1002802</v>
      </c>
      <c r="B4449" s="5" t="str">
        <f>VLOOKUP(H4449,'FIPS Basin X-walk'!$A$2:$F$3224,6,FALSE)</f>
        <v>New England Province</v>
      </c>
      <c r="C4449" s="1" t="s">
        <v>9488</v>
      </c>
      <c r="D4449" s="1"/>
      <c r="E4449" s="1"/>
      <c r="F4449" s="1" t="s">
        <v>9485</v>
      </c>
      <c r="G4449" s="1" t="s">
        <v>9486</v>
      </c>
      <c r="H4449" s="1">
        <v>9007</v>
      </c>
      <c r="I4449" s="1">
        <v>1002802</v>
      </c>
      <c r="J4449" s="1">
        <v>41.552599999999998</v>
      </c>
      <c r="K4449" s="1">
        <v>-72.596999999999994</v>
      </c>
      <c r="L4449" s="1"/>
      <c r="M4449" s="1" t="s">
        <v>1592</v>
      </c>
      <c r="N4449" s="1" t="s">
        <v>9438</v>
      </c>
      <c r="O4449" s="1">
        <v>2022</v>
      </c>
      <c r="P4449" s="1">
        <v>6457</v>
      </c>
      <c r="Q4449" s="1" t="s">
        <v>9489</v>
      </c>
      <c r="R4449" s="1"/>
      <c r="S4449" s="1" t="s">
        <v>24355</v>
      </c>
      <c r="T4449" s="1" t="s">
        <v>6826</v>
      </c>
      <c r="U4449" s="1"/>
      <c r="V4449" s="1" t="s">
        <v>24996</v>
      </c>
      <c r="W4449" s="1" t="s">
        <v>6828</v>
      </c>
    </row>
    <row r="4450" spans="1:23" x14ac:dyDescent="0.25">
      <c r="A4450" s="1">
        <v>1004295</v>
      </c>
      <c r="B4450" s="5" t="str">
        <f>VLOOKUP(H4450,'FIPS Basin X-walk'!$A$2:$F$3224,6,FALSE)</f>
        <v>New England Province</v>
      </c>
      <c r="C4450" s="1" t="s">
        <v>9484</v>
      </c>
      <c r="D4450" s="1"/>
      <c r="E4450" s="1"/>
      <c r="F4450" s="1" t="s">
        <v>9485</v>
      </c>
      <c r="G4450" s="1" t="s">
        <v>9486</v>
      </c>
      <c r="H4450" s="1">
        <v>9007</v>
      </c>
      <c r="I4450" s="1">
        <v>1004295</v>
      </c>
      <c r="J4450" s="1">
        <v>41.536811999999998</v>
      </c>
      <c r="K4450" s="1">
        <v>-72.561543</v>
      </c>
      <c r="L4450" s="1"/>
      <c r="M4450" s="1" t="s">
        <v>1592</v>
      </c>
      <c r="N4450" s="1" t="s">
        <v>9438</v>
      </c>
      <c r="O4450" s="1">
        <v>2022</v>
      </c>
      <c r="P4450" s="1">
        <v>6457</v>
      </c>
      <c r="Q4450" s="1" t="s">
        <v>9487</v>
      </c>
      <c r="R4450" s="1"/>
      <c r="S4450" s="1" t="s">
        <v>24656</v>
      </c>
      <c r="T4450" s="1" t="s">
        <v>6828</v>
      </c>
      <c r="U4450" s="1"/>
      <c r="V4450" s="1" t="s">
        <v>9468</v>
      </c>
      <c r="W4450" s="1" t="s">
        <v>6826</v>
      </c>
    </row>
    <row r="4451" spans="1:23" x14ac:dyDescent="0.25">
      <c r="A4451" s="1">
        <v>1006828</v>
      </c>
      <c r="B4451" s="5" t="str">
        <f>VLOOKUP(H4451,'FIPS Basin X-walk'!$A$2:$F$3224,6,FALSE)</f>
        <v>Piedmont-Blue Ridge Prov</v>
      </c>
      <c r="C4451" s="1" t="s">
        <v>16365</v>
      </c>
      <c r="D4451" s="1"/>
      <c r="E4451" s="1"/>
      <c r="F4451" s="1" t="s">
        <v>16366</v>
      </c>
      <c r="G4451" s="1" t="s">
        <v>9486</v>
      </c>
      <c r="H4451" s="1">
        <v>34023</v>
      </c>
      <c r="I4451" s="1">
        <v>1006828</v>
      </c>
      <c r="J4451" s="1">
        <v>40.474919999999997</v>
      </c>
      <c r="K4451" s="1">
        <v>-74.44511</v>
      </c>
      <c r="L4451" s="1"/>
      <c r="M4451" s="1" t="s">
        <v>1536</v>
      </c>
      <c r="N4451" s="1" t="s">
        <v>16210</v>
      </c>
      <c r="O4451" s="1">
        <v>2022</v>
      </c>
      <c r="P4451" s="1">
        <v>8902</v>
      </c>
      <c r="Q4451" s="1" t="s">
        <v>16367</v>
      </c>
      <c r="R4451" s="1"/>
      <c r="S4451" s="1" t="s">
        <v>24757</v>
      </c>
      <c r="T4451" s="1" t="s">
        <v>6828</v>
      </c>
      <c r="U4451" s="1"/>
      <c r="V4451" s="1" t="s">
        <v>16340</v>
      </c>
      <c r="W4451" s="1" t="s">
        <v>6826</v>
      </c>
    </row>
    <row r="4452" spans="1:23" x14ac:dyDescent="0.25">
      <c r="A4452" s="1">
        <v>1006187</v>
      </c>
      <c r="B4452" s="5" t="str">
        <f>VLOOKUP(H4452,'FIPS Basin X-walk'!$A$2:$F$3224,6,FALSE)</f>
        <v>Piedmont-Blue Ridge Prov</v>
      </c>
      <c r="C4452" s="1" t="s">
        <v>16362</v>
      </c>
      <c r="D4452" s="1"/>
      <c r="E4452" s="1"/>
      <c r="F4452" s="1" t="s">
        <v>16363</v>
      </c>
      <c r="G4452" s="1" t="s">
        <v>9486</v>
      </c>
      <c r="H4452" s="1">
        <v>34023</v>
      </c>
      <c r="I4452" s="1">
        <v>1006187</v>
      </c>
      <c r="J4452" s="1">
        <v>40.517294999999997</v>
      </c>
      <c r="K4452" s="1">
        <v>-74.430325999999994</v>
      </c>
      <c r="L4452" s="1"/>
      <c r="M4452" s="1" t="s">
        <v>1536</v>
      </c>
      <c r="N4452" s="1" t="s">
        <v>16210</v>
      </c>
      <c r="O4452" s="1">
        <v>2022</v>
      </c>
      <c r="P4452" s="1">
        <v>8854</v>
      </c>
      <c r="Q4452" s="1" t="s">
        <v>16364</v>
      </c>
      <c r="R4452" s="1"/>
      <c r="S4452" s="1" t="s">
        <v>24379</v>
      </c>
      <c r="T4452" s="1" t="s">
        <v>6828</v>
      </c>
      <c r="U4452" s="1"/>
      <c r="V4452" s="1" t="s">
        <v>16279</v>
      </c>
      <c r="W4452" s="1" t="s">
        <v>6826</v>
      </c>
    </row>
    <row r="4453" spans="1:23" x14ac:dyDescent="0.25">
      <c r="A4453" s="1">
        <v>1006708</v>
      </c>
      <c r="B4453" s="5" t="str">
        <f>VLOOKUP(H4453,'FIPS Basin X-walk'!$A$2:$F$3224,6,FALSE)</f>
        <v>Piedmont-Blue Ridge Prov</v>
      </c>
      <c r="C4453" s="1" t="s">
        <v>16352</v>
      </c>
      <c r="D4453" s="1"/>
      <c r="E4453" s="1"/>
      <c r="F4453" s="1" t="s">
        <v>16353</v>
      </c>
      <c r="G4453" s="1" t="s">
        <v>9486</v>
      </c>
      <c r="H4453" s="1">
        <v>34023</v>
      </c>
      <c r="I4453" s="1">
        <v>1006708</v>
      </c>
      <c r="J4453" s="1">
        <v>40.479261999999999</v>
      </c>
      <c r="K4453" s="1">
        <v>-74.321207000000001</v>
      </c>
      <c r="L4453" s="1"/>
      <c r="M4453" s="1" t="s">
        <v>1536</v>
      </c>
      <c r="N4453" s="1" t="s">
        <v>16210</v>
      </c>
      <c r="O4453" s="1">
        <v>2022</v>
      </c>
      <c r="P4453" s="1">
        <v>8872</v>
      </c>
      <c r="Q4453" s="1" t="s">
        <v>16354</v>
      </c>
      <c r="R4453" s="1"/>
      <c r="S4453" s="1" t="s">
        <v>24372</v>
      </c>
      <c r="T4453" s="1" t="s">
        <v>6826</v>
      </c>
      <c r="U4453" s="1"/>
      <c r="V4453" s="1" t="s">
        <v>7009</v>
      </c>
      <c r="W4453" s="1" t="s">
        <v>6828</v>
      </c>
    </row>
    <row r="4454" spans="1:23" x14ac:dyDescent="0.25">
      <c r="A4454" s="1">
        <v>1002481</v>
      </c>
      <c r="B4454" s="5" t="str">
        <f>VLOOKUP(H4454,'FIPS Basin X-walk'!$A$2:$F$3224,6,FALSE)</f>
        <v>New England Province</v>
      </c>
      <c r="C4454" s="1" t="s">
        <v>14071</v>
      </c>
      <c r="D4454" s="1"/>
      <c r="E4454" s="1"/>
      <c r="F4454" s="1" t="s">
        <v>14072</v>
      </c>
      <c r="G4454" s="1" t="s">
        <v>9486</v>
      </c>
      <c r="H4454" s="1">
        <v>25017</v>
      </c>
      <c r="I4454" s="1">
        <v>1002481</v>
      </c>
      <c r="J4454" s="1">
        <v>42.397671000000003</v>
      </c>
      <c r="K4454" s="1">
        <v>-71.270903000000004</v>
      </c>
      <c r="L4454" s="1"/>
      <c r="M4454" s="1" t="s">
        <v>1513</v>
      </c>
      <c r="N4454" s="1" t="s">
        <v>13980</v>
      </c>
      <c r="O4454" s="1">
        <v>2022</v>
      </c>
      <c r="P4454" s="1">
        <v>2451</v>
      </c>
      <c r="Q4454" s="1" t="s">
        <v>1333</v>
      </c>
      <c r="R4454" s="1"/>
      <c r="S4454" s="1" t="s">
        <v>24359</v>
      </c>
      <c r="T4454" s="1" t="s">
        <v>6826</v>
      </c>
      <c r="U4454" s="1"/>
      <c r="V4454" s="1" t="s">
        <v>14074</v>
      </c>
      <c r="W4454" s="1" t="s">
        <v>6826</v>
      </c>
    </row>
    <row r="4455" spans="1:23" x14ac:dyDescent="0.25">
      <c r="A4455" s="1">
        <v>1009741</v>
      </c>
      <c r="B4455" s="5" t="str">
        <f>VLOOKUP(H4455,'FIPS Basin X-walk'!$A$2:$F$3224,6,FALSE)</f>
        <v>New England Province</v>
      </c>
      <c r="C4455" s="1" t="s">
        <v>14071</v>
      </c>
      <c r="D4455" s="1"/>
      <c r="E4455" s="1"/>
      <c r="F4455" s="1" t="s">
        <v>14072</v>
      </c>
      <c r="G4455" s="1" t="s">
        <v>9486</v>
      </c>
      <c r="H4455" s="1">
        <v>25017</v>
      </c>
      <c r="I4455" s="1">
        <v>1009741</v>
      </c>
      <c r="J4455" s="1">
        <v>42.396462999999997</v>
      </c>
      <c r="K4455" s="1">
        <v>-71.271236999999999</v>
      </c>
      <c r="L4455" s="1"/>
      <c r="M4455" s="1" t="s">
        <v>1513</v>
      </c>
      <c r="N4455" s="1" t="s">
        <v>13980</v>
      </c>
      <c r="O4455" s="1">
        <v>2022</v>
      </c>
      <c r="P4455" s="1">
        <v>2451</v>
      </c>
      <c r="Q4455" s="1" t="s">
        <v>14073</v>
      </c>
      <c r="R4455" s="1"/>
      <c r="S4455" s="1" t="s">
        <v>24360</v>
      </c>
      <c r="T4455" s="1" t="s">
        <v>6826</v>
      </c>
      <c r="U4455" s="1"/>
      <c r="V4455" s="1" t="s">
        <v>14074</v>
      </c>
      <c r="W4455" s="1" t="s">
        <v>6826</v>
      </c>
    </row>
    <row r="4456" spans="1:23" x14ac:dyDescent="0.25">
      <c r="A4456" s="1">
        <v>1003759</v>
      </c>
      <c r="B4456" s="5" t="str">
        <f>VLOOKUP(H4456,'FIPS Basin X-walk'!$A$2:$F$3224,6,FALSE)</f>
        <v>New England Province</v>
      </c>
      <c r="C4456" s="1" t="s">
        <v>25167</v>
      </c>
      <c r="D4456" s="1"/>
      <c r="E4456" s="1"/>
      <c r="F4456" s="1" t="s">
        <v>8470</v>
      </c>
      <c r="G4456" s="1" t="s">
        <v>9486</v>
      </c>
      <c r="H4456" s="1">
        <v>25017</v>
      </c>
      <c r="I4456" s="1">
        <v>1003759</v>
      </c>
      <c r="J4456" s="1">
        <v>42.530700000000003</v>
      </c>
      <c r="K4456" s="1">
        <v>-71.14958</v>
      </c>
      <c r="L4456" s="1"/>
      <c r="M4456" s="1" t="s">
        <v>1513</v>
      </c>
      <c r="N4456" s="1" t="s">
        <v>13980</v>
      </c>
      <c r="O4456" s="1">
        <v>2022</v>
      </c>
      <c r="P4456" s="1">
        <v>1887</v>
      </c>
      <c r="Q4456" s="1" t="s">
        <v>25168</v>
      </c>
      <c r="R4456" s="1"/>
      <c r="S4456" s="1" t="s">
        <v>24486</v>
      </c>
      <c r="T4456" s="1" t="s">
        <v>6826</v>
      </c>
      <c r="U4456" s="1"/>
      <c r="V4456" s="1" t="s">
        <v>14092</v>
      </c>
      <c r="W4456" s="1" t="s">
        <v>6826</v>
      </c>
    </row>
    <row r="4457" spans="1:23" x14ac:dyDescent="0.25">
      <c r="A4457" s="1">
        <v>1009735</v>
      </c>
      <c r="B4457" s="5" t="str">
        <f>VLOOKUP(H4457,'FIPS Basin X-walk'!$A$2:$F$3224,6,FALSE)</f>
        <v>New England Province</v>
      </c>
      <c r="C4457" s="1" t="s">
        <v>14075</v>
      </c>
      <c r="D4457" s="1"/>
      <c r="E4457" s="1"/>
      <c r="F4457" s="1" t="s">
        <v>14076</v>
      </c>
      <c r="G4457" s="1" t="s">
        <v>9486</v>
      </c>
      <c r="H4457" s="1">
        <v>25017</v>
      </c>
      <c r="I4457" s="1">
        <v>1009735</v>
      </c>
      <c r="J4457" s="1">
        <v>42.498910000000002</v>
      </c>
      <c r="K4457" s="1">
        <v>-71.163110000000003</v>
      </c>
      <c r="L4457" s="1"/>
      <c r="M4457" s="1" t="s">
        <v>1513</v>
      </c>
      <c r="N4457" s="1" t="s">
        <v>13980</v>
      </c>
      <c r="O4457" s="1">
        <v>2022</v>
      </c>
      <c r="P4457" s="1">
        <v>1801</v>
      </c>
      <c r="Q4457" s="1" t="s">
        <v>26137</v>
      </c>
      <c r="R4457" s="1"/>
      <c r="S4457" s="1" t="s">
        <v>24486</v>
      </c>
      <c r="T4457" s="1" t="s">
        <v>6826</v>
      </c>
      <c r="U4457" s="1"/>
      <c r="V4457" s="1" t="s">
        <v>14077</v>
      </c>
      <c r="W4457" s="1" t="s">
        <v>6826</v>
      </c>
    </row>
    <row r="4458" spans="1:23" x14ac:dyDescent="0.25">
      <c r="A4458" s="1">
        <v>1007476</v>
      </c>
      <c r="B4458" s="5" t="str">
        <f>VLOOKUP(H4458,'FIPS Basin X-walk'!$A$2:$F$3224,6,FALSE)</f>
        <v>Permian Basin</v>
      </c>
      <c r="C4458" s="1" t="s">
        <v>20946</v>
      </c>
      <c r="D4458" s="1"/>
      <c r="E4458" s="1"/>
      <c r="F4458" s="1" t="s">
        <v>1484</v>
      </c>
      <c r="G4458" s="1" t="s">
        <v>1577</v>
      </c>
      <c r="H4458" s="1">
        <v>48329</v>
      </c>
      <c r="I4458" s="1">
        <v>1007476</v>
      </c>
      <c r="J4458" s="1">
        <v>32.027859999999997</v>
      </c>
      <c r="K4458" s="1">
        <v>-102.09198000000001</v>
      </c>
      <c r="L4458" s="1"/>
      <c r="M4458" s="1" t="s">
        <v>1485</v>
      </c>
      <c r="N4458" s="1" t="s">
        <v>9148</v>
      </c>
      <c r="O4458" s="1">
        <v>2022</v>
      </c>
      <c r="P4458" s="1">
        <v>77002</v>
      </c>
      <c r="Q4458" s="1" t="s">
        <v>25873</v>
      </c>
      <c r="R4458" s="1"/>
      <c r="S4458" s="1">
        <v>211120</v>
      </c>
      <c r="T4458" s="1" t="s">
        <v>6826</v>
      </c>
      <c r="U4458" s="1"/>
      <c r="V4458" s="1" t="s">
        <v>20947</v>
      </c>
      <c r="W4458" s="1" t="s">
        <v>6826</v>
      </c>
    </row>
    <row r="4459" spans="1:23" x14ac:dyDescent="0.25">
      <c r="A4459" s="1">
        <v>1007479</v>
      </c>
      <c r="B4459" s="5" t="str">
        <f>VLOOKUP(H4459,'FIPS Basin X-walk'!$A$2:$F$3224,6,FALSE)</f>
        <v>Permian Basin</v>
      </c>
      <c r="C4459" s="1" t="s">
        <v>20950</v>
      </c>
      <c r="D4459" s="1"/>
      <c r="E4459" s="1"/>
      <c r="F4459" s="1" t="s">
        <v>1484</v>
      </c>
      <c r="G4459" s="1" t="s">
        <v>1577</v>
      </c>
      <c r="H4459" s="1">
        <v>48329</v>
      </c>
      <c r="I4459" s="1">
        <v>1007479</v>
      </c>
      <c r="J4459" s="1">
        <v>32.027859999999997</v>
      </c>
      <c r="K4459" s="1">
        <v>-102.09198000000001</v>
      </c>
      <c r="L4459" s="1"/>
      <c r="M4459" s="1" t="s">
        <v>1485</v>
      </c>
      <c r="N4459" s="1" t="s">
        <v>9148</v>
      </c>
      <c r="O4459" s="1">
        <v>2022</v>
      </c>
      <c r="P4459" s="1">
        <v>77079</v>
      </c>
      <c r="Q4459" s="1" t="s">
        <v>883</v>
      </c>
      <c r="R4459" s="1">
        <v>211130</v>
      </c>
      <c r="S4459" s="1">
        <v>211120</v>
      </c>
      <c r="T4459" s="1" t="s">
        <v>6826</v>
      </c>
      <c r="U4459" s="1"/>
      <c r="V4459" s="1" t="s">
        <v>7466</v>
      </c>
      <c r="W4459" s="1" t="s">
        <v>6826</v>
      </c>
    </row>
    <row r="4460" spans="1:23" x14ac:dyDescent="0.25">
      <c r="A4460" s="1">
        <v>1007481</v>
      </c>
      <c r="B4460" s="5" t="str">
        <f>VLOOKUP(H4460,'FIPS Basin X-walk'!$A$2:$F$3224,6,FALSE)</f>
        <v>Permian Basin</v>
      </c>
      <c r="C4460" s="1" t="s">
        <v>20950</v>
      </c>
      <c r="D4460" s="1"/>
      <c r="E4460" s="1"/>
      <c r="F4460" s="1" t="s">
        <v>1484</v>
      </c>
      <c r="G4460" s="1" t="s">
        <v>1577</v>
      </c>
      <c r="H4460" s="1">
        <v>48329</v>
      </c>
      <c r="I4460" s="1">
        <v>1007481</v>
      </c>
      <c r="J4460" s="1">
        <v>32.028080000000003</v>
      </c>
      <c r="K4460" s="1">
        <v>-102.09108999999999</v>
      </c>
      <c r="L4460" s="1"/>
      <c r="M4460" s="1" t="s">
        <v>1485</v>
      </c>
      <c r="N4460" s="1" t="s">
        <v>9148</v>
      </c>
      <c r="O4460" s="1">
        <v>2022</v>
      </c>
      <c r="P4460" s="1">
        <v>77079</v>
      </c>
      <c r="Q4460" s="1" t="s">
        <v>884</v>
      </c>
      <c r="R4460" s="1"/>
      <c r="S4460" s="1">
        <v>211130</v>
      </c>
      <c r="T4460" s="1" t="s">
        <v>6826</v>
      </c>
      <c r="U4460" s="1"/>
      <c r="V4460" s="1" t="s">
        <v>7466</v>
      </c>
      <c r="W4460" s="1" t="s">
        <v>6826</v>
      </c>
    </row>
    <row r="4461" spans="1:23" x14ac:dyDescent="0.25">
      <c r="A4461" s="1">
        <v>1007482</v>
      </c>
      <c r="B4461" s="5" t="str">
        <f>VLOOKUP(H4461,'FIPS Basin X-walk'!$A$2:$F$3224,6,FALSE)</f>
        <v>Permian Basin</v>
      </c>
      <c r="C4461" s="1" t="s">
        <v>20950</v>
      </c>
      <c r="D4461" s="1"/>
      <c r="E4461" s="1"/>
      <c r="F4461" s="1" t="s">
        <v>1484</v>
      </c>
      <c r="G4461" s="1" t="s">
        <v>1577</v>
      </c>
      <c r="H4461" s="1">
        <v>48329</v>
      </c>
      <c r="I4461" s="1">
        <v>1007482</v>
      </c>
      <c r="J4461" s="1">
        <v>32.028080000000003</v>
      </c>
      <c r="K4461" s="1">
        <v>-102.09108999999999</v>
      </c>
      <c r="L4461" s="1"/>
      <c r="M4461" s="1" t="s">
        <v>1485</v>
      </c>
      <c r="N4461" s="1" t="s">
        <v>9148</v>
      </c>
      <c r="O4461" s="1">
        <v>2022</v>
      </c>
      <c r="P4461" s="1">
        <v>77079</v>
      </c>
      <c r="Q4461" s="1" t="s">
        <v>885</v>
      </c>
      <c r="R4461" s="1">
        <v>211130</v>
      </c>
      <c r="S4461" s="1">
        <v>211120</v>
      </c>
      <c r="T4461" s="1" t="s">
        <v>6826</v>
      </c>
      <c r="U4461" s="1"/>
      <c r="V4461" s="1" t="s">
        <v>7466</v>
      </c>
      <c r="W4461" s="1" t="s">
        <v>6826</v>
      </c>
    </row>
    <row r="4462" spans="1:23" x14ac:dyDescent="0.25">
      <c r="A4462" s="1">
        <v>1009391</v>
      </c>
      <c r="B4462" s="5" t="str">
        <f>VLOOKUP(H4462,'FIPS Basin X-walk'!$A$2:$F$3224,6,FALSE)</f>
        <v>Permian Basin</v>
      </c>
      <c r="C4462" s="1" t="s">
        <v>26096</v>
      </c>
      <c r="D4462" s="1"/>
      <c r="E4462" s="1"/>
      <c r="F4462" s="1" t="s">
        <v>1484</v>
      </c>
      <c r="G4462" s="1" t="s">
        <v>1577</v>
      </c>
      <c r="H4462" s="1">
        <v>48329</v>
      </c>
      <c r="I4462" s="1">
        <v>1009391</v>
      </c>
      <c r="J4462" s="1">
        <v>32.035440000000001</v>
      </c>
      <c r="K4462" s="1">
        <v>-102.08651999999999</v>
      </c>
      <c r="L4462" s="1"/>
      <c r="M4462" s="1" t="s">
        <v>1485</v>
      </c>
      <c r="N4462" s="1" t="s">
        <v>9148</v>
      </c>
      <c r="O4462" s="1">
        <v>2022</v>
      </c>
      <c r="P4462" s="1">
        <v>77056</v>
      </c>
      <c r="Q4462" s="1" t="s">
        <v>975</v>
      </c>
      <c r="R4462" s="1"/>
      <c r="S4462" s="1">
        <v>211120</v>
      </c>
      <c r="T4462" s="1" t="s">
        <v>6826</v>
      </c>
      <c r="U4462" s="1"/>
      <c r="V4462" s="1" t="s">
        <v>25968</v>
      </c>
      <c r="W4462" s="1" t="s">
        <v>6826</v>
      </c>
    </row>
    <row r="4463" spans="1:23" x14ac:dyDescent="0.25">
      <c r="A4463" s="1">
        <v>1014485</v>
      </c>
      <c r="B4463" s="5" t="str">
        <f>VLOOKUP(H4463,'FIPS Basin X-walk'!$A$2:$F$3224,6,FALSE)</f>
        <v>Permian Basin</v>
      </c>
      <c r="C4463" s="1" t="s">
        <v>27178</v>
      </c>
      <c r="D4463" s="1"/>
      <c r="E4463" s="1"/>
      <c r="F4463" s="1" t="s">
        <v>21474</v>
      </c>
      <c r="G4463" s="1" t="s">
        <v>1577</v>
      </c>
      <c r="H4463" s="1">
        <v>48329</v>
      </c>
      <c r="I4463" s="1">
        <v>1014485</v>
      </c>
      <c r="J4463" s="1">
        <v>31.674905811345301</v>
      </c>
      <c r="K4463" s="1">
        <v>-101.987503377436</v>
      </c>
      <c r="L4463" s="1"/>
      <c r="M4463" s="1" t="s">
        <v>1485</v>
      </c>
      <c r="N4463" s="1" t="s">
        <v>9148</v>
      </c>
      <c r="O4463" s="1">
        <v>2022</v>
      </c>
      <c r="P4463" s="1">
        <v>79706</v>
      </c>
      <c r="Q4463" s="1" t="s">
        <v>27179</v>
      </c>
      <c r="R4463" s="1"/>
      <c r="S4463" s="1">
        <v>211130</v>
      </c>
      <c r="T4463" s="1" t="s">
        <v>6826</v>
      </c>
      <c r="U4463" s="1"/>
      <c r="V4463" s="1" t="s">
        <v>27180</v>
      </c>
      <c r="W4463" s="1" t="s">
        <v>6826</v>
      </c>
    </row>
    <row r="4464" spans="1:23" x14ac:dyDescent="0.25">
      <c r="A4464" s="1">
        <v>1000347</v>
      </c>
      <c r="B4464" s="5" t="str">
        <f>VLOOKUP(H4464,'FIPS Basin X-walk'!$A$2:$F$3224,6,FALSE)</f>
        <v>Michigan Basin</v>
      </c>
      <c r="C4464" s="1" t="s">
        <v>14500</v>
      </c>
      <c r="D4464" s="1"/>
      <c r="E4464" s="1"/>
      <c r="F4464" s="1" t="s">
        <v>14495</v>
      </c>
      <c r="G4464" s="1" t="s">
        <v>1577</v>
      </c>
      <c r="H4464" s="1">
        <v>26111</v>
      </c>
      <c r="I4464" s="1">
        <v>1000347</v>
      </c>
      <c r="J4464" s="1">
        <v>43.586100000000002</v>
      </c>
      <c r="K4464" s="1">
        <v>-84.224199999999996</v>
      </c>
      <c r="L4464" s="1"/>
      <c r="M4464" s="1" t="s">
        <v>1493</v>
      </c>
      <c r="N4464" s="1" t="s">
        <v>14185</v>
      </c>
      <c r="O4464" s="1">
        <v>2022</v>
      </c>
      <c r="P4464" s="1">
        <v>48640</v>
      </c>
      <c r="Q4464" s="1" t="s">
        <v>14501</v>
      </c>
      <c r="R4464" s="1" t="s">
        <v>24395</v>
      </c>
      <c r="S4464" s="1" t="s">
        <v>24355</v>
      </c>
      <c r="T4464" s="1" t="s">
        <v>6828</v>
      </c>
      <c r="U4464" s="1"/>
      <c r="V4464" s="1" t="s">
        <v>24483</v>
      </c>
      <c r="W4464" s="1" t="s">
        <v>6828</v>
      </c>
    </row>
    <row r="4465" spans="1:23" x14ac:dyDescent="0.25">
      <c r="A4465" s="1">
        <v>1008141</v>
      </c>
      <c r="B4465" s="5" t="str">
        <f>VLOOKUP(H4465,'FIPS Basin X-walk'!$A$2:$F$3224,6,FALSE)</f>
        <v>Permian Basin</v>
      </c>
      <c r="C4465" s="1" t="s">
        <v>21479</v>
      </c>
      <c r="D4465" s="1"/>
      <c r="E4465" s="1"/>
      <c r="F4465" s="1" t="s">
        <v>1577</v>
      </c>
      <c r="G4465" s="1" t="s">
        <v>1577</v>
      </c>
      <c r="H4465" s="1">
        <v>48329</v>
      </c>
      <c r="I4465" s="1">
        <v>1008141</v>
      </c>
      <c r="J4465" s="1">
        <v>32.029940000000003</v>
      </c>
      <c r="K4465" s="1">
        <v>-102.08741000000001</v>
      </c>
      <c r="L4465" s="1"/>
      <c r="M4465" s="1" t="s">
        <v>1485</v>
      </c>
      <c r="N4465" s="1" t="s">
        <v>9148</v>
      </c>
      <c r="O4465" s="1">
        <v>2022</v>
      </c>
      <c r="P4465" s="1">
        <v>79706</v>
      </c>
      <c r="Q4465" s="1" t="s">
        <v>899</v>
      </c>
      <c r="R4465" s="1"/>
      <c r="S4465" s="1">
        <v>211120</v>
      </c>
      <c r="T4465" s="1" t="s">
        <v>6826</v>
      </c>
      <c r="U4465" s="1"/>
      <c r="V4465" s="1" t="s">
        <v>9171</v>
      </c>
      <c r="W4465" s="1" t="s">
        <v>6826</v>
      </c>
    </row>
    <row r="4466" spans="1:23" x14ac:dyDescent="0.25">
      <c r="A4466" s="1">
        <v>1008890</v>
      </c>
      <c r="B4466" s="5" t="str">
        <f>VLOOKUP(H4466,'FIPS Basin X-walk'!$A$2:$F$3224,6,FALSE)</f>
        <v>Permian Basin</v>
      </c>
      <c r="C4466" s="1" t="s">
        <v>26046</v>
      </c>
      <c r="D4466" s="1"/>
      <c r="E4466" s="1"/>
      <c r="F4466" s="1" t="s">
        <v>1577</v>
      </c>
      <c r="G4466" s="1" t="s">
        <v>1577</v>
      </c>
      <c r="H4466" s="1">
        <v>48329</v>
      </c>
      <c r="I4466" s="1">
        <v>1008890</v>
      </c>
      <c r="J4466" s="1">
        <v>31.991600900000002</v>
      </c>
      <c r="K4466" s="1">
        <v>-102.08325429999999</v>
      </c>
      <c r="L4466" s="1"/>
      <c r="M4466" s="1" t="s">
        <v>1485</v>
      </c>
      <c r="N4466" s="1" t="s">
        <v>9148</v>
      </c>
      <c r="O4466" s="1">
        <v>2022</v>
      </c>
      <c r="P4466" s="1">
        <v>79701</v>
      </c>
      <c r="Q4466" s="1" t="s">
        <v>942</v>
      </c>
      <c r="R4466" s="1"/>
      <c r="S4466" s="1">
        <v>211120</v>
      </c>
      <c r="T4466" s="1" t="s">
        <v>6826</v>
      </c>
      <c r="U4466" s="1"/>
      <c r="V4466" s="1" t="s">
        <v>23677</v>
      </c>
      <c r="W4466" s="1" t="s">
        <v>6826</v>
      </c>
    </row>
    <row r="4467" spans="1:23" x14ac:dyDescent="0.25">
      <c r="A4467" s="1">
        <v>1008998</v>
      </c>
      <c r="B4467" s="5" t="str">
        <f>VLOOKUP(H4467,'FIPS Basin X-walk'!$A$2:$F$3224,6,FALSE)</f>
        <v>Permian Basin</v>
      </c>
      <c r="C4467" s="1" t="s">
        <v>23868</v>
      </c>
      <c r="D4467" s="1"/>
      <c r="E4467" s="1"/>
      <c r="F4467" s="1" t="s">
        <v>1577</v>
      </c>
      <c r="G4467" s="1" t="s">
        <v>1577</v>
      </c>
      <c r="H4467" s="1">
        <v>48329</v>
      </c>
      <c r="I4467" s="1">
        <v>1008998</v>
      </c>
      <c r="J4467" s="1">
        <v>31.981042299999999</v>
      </c>
      <c r="K4467" s="1">
        <v>-102.1346874</v>
      </c>
      <c r="L4467" s="1"/>
      <c r="M4467" s="1" t="s">
        <v>1485</v>
      </c>
      <c r="N4467" s="1" t="s">
        <v>9148</v>
      </c>
      <c r="O4467" s="1">
        <v>2022</v>
      </c>
      <c r="P4467" s="1">
        <v>79703</v>
      </c>
      <c r="Q4467" s="1" t="s">
        <v>945</v>
      </c>
      <c r="R4467" s="1"/>
      <c r="S4467" s="1">
        <v>211120</v>
      </c>
      <c r="T4467" s="1" t="s">
        <v>6826</v>
      </c>
      <c r="U4467" s="1"/>
      <c r="V4467" s="1" t="s">
        <v>23869</v>
      </c>
      <c r="W4467" s="1" t="s">
        <v>6826</v>
      </c>
    </row>
    <row r="4468" spans="1:23" x14ac:dyDescent="0.25">
      <c r="A4468" s="1">
        <v>1009390</v>
      </c>
      <c r="B4468" s="5" t="str">
        <f>VLOOKUP(H4468,'FIPS Basin X-walk'!$A$2:$F$3224,6,FALSE)</f>
        <v>Permian Basin</v>
      </c>
      <c r="C4468" s="1" t="s">
        <v>26095</v>
      </c>
      <c r="D4468" s="1"/>
      <c r="E4468" s="1"/>
      <c r="F4468" s="1" t="s">
        <v>1577</v>
      </c>
      <c r="G4468" s="1" t="s">
        <v>1577</v>
      </c>
      <c r="H4468" s="1">
        <v>48329</v>
      </c>
      <c r="I4468" s="1">
        <v>1009390</v>
      </c>
      <c r="J4468" s="1">
        <v>31.991600900000002</v>
      </c>
      <c r="K4468" s="1">
        <v>-102.08325429999999</v>
      </c>
      <c r="L4468" s="1"/>
      <c r="M4468" s="1" t="s">
        <v>1485</v>
      </c>
      <c r="N4468" s="1" t="s">
        <v>9148</v>
      </c>
      <c r="O4468" s="1">
        <v>2022</v>
      </c>
      <c r="P4468" s="1">
        <v>79707</v>
      </c>
      <c r="Q4468" s="1" t="s">
        <v>974</v>
      </c>
      <c r="R4468" s="1"/>
      <c r="S4468" s="1">
        <v>211130</v>
      </c>
      <c r="T4468" s="1" t="s">
        <v>6826</v>
      </c>
      <c r="U4468" s="1"/>
      <c r="V4468" s="1" t="s">
        <v>8864</v>
      </c>
      <c r="W4468" s="1" t="s">
        <v>6826</v>
      </c>
    </row>
    <row r="4469" spans="1:23" x14ac:dyDescent="0.25">
      <c r="A4469" s="1">
        <v>1009434</v>
      </c>
      <c r="B4469" s="5" t="str">
        <f>VLOOKUP(H4469,'FIPS Basin X-walk'!$A$2:$F$3224,6,FALSE)</f>
        <v>Permian Basin</v>
      </c>
      <c r="C4469" s="1" t="s">
        <v>21480</v>
      </c>
      <c r="D4469" s="1"/>
      <c r="E4469" s="1"/>
      <c r="F4469" s="1" t="s">
        <v>1577</v>
      </c>
      <c r="G4469" s="1" t="s">
        <v>1577</v>
      </c>
      <c r="H4469" s="1">
        <v>48329</v>
      </c>
      <c r="I4469" s="1">
        <v>1009434</v>
      </c>
      <c r="J4469" s="1">
        <v>31.998439999999999</v>
      </c>
      <c r="K4469" s="1">
        <v>-102.08054</v>
      </c>
      <c r="L4469" s="1"/>
      <c r="M4469" s="1" t="s">
        <v>1485</v>
      </c>
      <c r="N4469" s="1" t="s">
        <v>9148</v>
      </c>
      <c r="O4469" s="1">
        <v>2022</v>
      </c>
      <c r="P4469" s="1">
        <v>79701</v>
      </c>
      <c r="Q4469" s="1" t="s">
        <v>977</v>
      </c>
      <c r="R4469" s="1"/>
      <c r="S4469" s="1">
        <v>211120</v>
      </c>
      <c r="T4469" s="1" t="s">
        <v>6826</v>
      </c>
      <c r="U4469" s="1"/>
      <c r="V4469" s="1" t="s">
        <v>21481</v>
      </c>
      <c r="W4469" s="1" t="s">
        <v>6826</v>
      </c>
    </row>
    <row r="4470" spans="1:23" x14ac:dyDescent="0.25">
      <c r="A4470" s="1">
        <v>1011659</v>
      </c>
      <c r="B4470" s="5" t="str">
        <f>VLOOKUP(H4470,'FIPS Basin X-walk'!$A$2:$F$3224,6,FALSE)</f>
        <v>Permian Basin</v>
      </c>
      <c r="C4470" s="1" t="s">
        <v>26382</v>
      </c>
      <c r="D4470" s="1"/>
      <c r="E4470" s="1"/>
      <c r="F4470" s="1" t="s">
        <v>1577</v>
      </c>
      <c r="G4470" s="1" t="s">
        <v>1577</v>
      </c>
      <c r="H4470" s="1">
        <v>48329</v>
      </c>
      <c r="I4470" s="1">
        <v>1011659</v>
      </c>
      <c r="J4470" s="1">
        <v>31.997420000000002</v>
      </c>
      <c r="K4470" s="1">
        <v>-102.0793</v>
      </c>
      <c r="L4470" s="1"/>
      <c r="M4470" s="1" t="s">
        <v>1485</v>
      </c>
      <c r="N4470" s="1" t="s">
        <v>9148</v>
      </c>
      <c r="O4470" s="1">
        <v>2022</v>
      </c>
      <c r="P4470" s="1">
        <v>79701</v>
      </c>
      <c r="Q4470" s="1" t="s">
        <v>1026</v>
      </c>
      <c r="R4470" s="1"/>
      <c r="S4470" s="1">
        <v>211120</v>
      </c>
      <c r="T4470" s="1" t="s">
        <v>6826</v>
      </c>
      <c r="U4470" s="1"/>
      <c r="V4470" s="1" t="s">
        <v>21482</v>
      </c>
      <c r="W4470" s="1" t="s">
        <v>6826</v>
      </c>
    </row>
    <row r="4471" spans="1:23" x14ac:dyDescent="0.25">
      <c r="A4471" s="1">
        <v>1012321</v>
      </c>
      <c r="B4471" s="5" t="str">
        <f>VLOOKUP(H4471,'FIPS Basin X-walk'!$A$2:$F$3224,6,FALSE)</f>
        <v>Permian Basin</v>
      </c>
      <c r="C4471" s="1" t="s">
        <v>26017</v>
      </c>
      <c r="D4471" s="1"/>
      <c r="E4471" s="1"/>
      <c r="F4471" s="1" t="s">
        <v>1577</v>
      </c>
      <c r="G4471" s="1" t="s">
        <v>1577</v>
      </c>
      <c r="H4471" s="1">
        <v>48329</v>
      </c>
      <c r="I4471" s="1">
        <v>1012321</v>
      </c>
      <c r="J4471" s="1">
        <v>32.033803090412398</v>
      </c>
      <c r="K4471" s="1">
        <v>-102.085664702606</v>
      </c>
      <c r="L4471" s="1"/>
      <c r="M4471" s="1" t="s">
        <v>1485</v>
      </c>
      <c r="N4471" s="1" t="s">
        <v>9148</v>
      </c>
      <c r="O4471" s="1">
        <v>2022</v>
      </c>
      <c r="P4471" s="1">
        <v>79705</v>
      </c>
      <c r="Q4471" s="1" t="s">
        <v>24148</v>
      </c>
      <c r="R4471" s="1"/>
      <c r="S4471" s="1">
        <v>211120</v>
      </c>
      <c r="T4471" s="1" t="s">
        <v>6826</v>
      </c>
      <c r="U4471" s="1"/>
      <c r="V4471" s="1" t="s">
        <v>9285</v>
      </c>
      <c r="W4471" s="1" t="s">
        <v>6826</v>
      </c>
    </row>
    <row r="4472" spans="1:23" x14ac:dyDescent="0.25">
      <c r="A4472" s="1">
        <v>1012446</v>
      </c>
      <c r="B4472" s="5" t="str">
        <f>VLOOKUP(H4472,'FIPS Basin X-walk'!$A$2:$F$3224,6,FALSE)</f>
        <v>Permian Basin</v>
      </c>
      <c r="C4472" s="1" t="s">
        <v>26487</v>
      </c>
      <c r="D4472" s="1"/>
      <c r="E4472" s="1"/>
      <c r="F4472" s="1" t="s">
        <v>1577</v>
      </c>
      <c r="G4472" s="1" t="s">
        <v>1577</v>
      </c>
      <c r="H4472" s="1">
        <v>48329</v>
      </c>
      <c r="I4472" s="1">
        <v>1012446</v>
      </c>
      <c r="J4472" s="1">
        <v>31.99906</v>
      </c>
      <c r="K4472" s="1">
        <v>-102.07688</v>
      </c>
      <c r="L4472" s="1"/>
      <c r="M4472" s="1" t="s">
        <v>1485</v>
      </c>
      <c r="N4472" s="1" t="s">
        <v>9148</v>
      </c>
      <c r="O4472" s="1">
        <v>2022</v>
      </c>
      <c r="P4472" s="1">
        <v>79705</v>
      </c>
      <c r="Q4472" s="1" t="s">
        <v>24155</v>
      </c>
      <c r="R4472" s="1"/>
      <c r="S4472" s="1">
        <v>211120</v>
      </c>
      <c r="T4472" s="1" t="s">
        <v>6826</v>
      </c>
      <c r="U4472" s="1"/>
      <c r="V4472" s="1" t="s">
        <v>20540</v>
      </c>
      <c r="W4472" s="1" t="s">
        <v>6826</v>
      </c>
    </row>
    <row r="4473" spans="1:23" x14ac:dyDescent="0.25">
      <c r="A4473" s="1">
        <v>1012449</v>
      </c>
      <c r="B4473" s="5" t="str">
        <f>VLOOKUP(H4473,'FIPS Basin X-walk'!$A$2:$F$3224,6,FALSE)</f>
        <v>Permian Basin</v>
      </c>
      <c r="C4473" s="1" t="s">
        <v>23627</v>
      </c>
      <c r="D4473" s="1"/>
      <c r="E4473" s="1"/>
      <c r="F4473" s="1" t="s">
        <v>1577</v>
      </c>
      <c r="G4473" s="1" t="s">
        <v>1577</v>
      </c>
      <c r="H4473" s="1">
        <v>48329</v>
      </c>
      <c r="I4473" s="1">
        <v>1012449</v>
      </c>
      <c r="J4473" s="1">
        <v>31.991600900000002</v>
      </c>
      <c r="K4473" s="1">
        <v>-102.08325429999999</v>
      </c>
      <c r="L4473" s="1"/>
      <c r="M4473" s="1" t="s">
        <v>1485</v>
      </c>
      <c r="N4473" s="1" t="s">
        <v>9148</v>
      </c>
      <c r="O4473" s="1">
        <v>2022</v>
      </c>
      <c r="P4473" s="1">
        <v>79701</v>
      </c>
      <c r="Q4473" s="1" t="s">
        <v>26490</v>
      </c>
      <c r="R4473" s="1">
        <v>211130</v>
      </c>
      <c r="S4473" s="1">
        <v>211120</v>
      </c>
      <c r="T4473" s="1" t="s">
        <v>6826</v>
      </c>
      <c r="U4473" s="1"/>
      <c r="V4473" s="1" t="s">
        <v>18693</v>
      </c>
      <c r="W4473" s="1" t="s">
        <v>6826</v>
      </c>
    </row>
    <row r="4474" spans="1:23" x14ac:dyDescent="0.25">
      <c r="A4474" s="1">
        <v>1012457</v>
      </c>
      <c r="B4474" s="5" t="str">
        <f>VLOOKUP(H4474,'FIPS Basin X-walk'!$A$2:$F$3224,6,FALSE)</f>
        <v>Permian Basin</v>
      </c>
      <c r="C4474" s="1" t="s">
        <v>26487</v>
      </c>
      <c r="D4474" s="1"/>
      <c r="E4474" s="1"/>
      <c r="F4474" s="1" t="s">
        <v>1577</v>
      </c>
      <c r="G4474" s="1" t="s">
        <v>1577</v>
      </c>
      <c r="H4474" s="1">
        <v>48329</v>
      </c>
      <c r="I4474" s="1">
        <v>1012457</v>
      </c>
      <c r="J4474" s="1">
        <v>31.99906</v>
      </c>
      <c r="K4474" s="1">
        <v>-102.07688</v>
      </c>
      <c r="L4474" s="1"/>
      <c r="M4474" s="1" t="s">
        <v>1485</v>
      </c>
      <c r="N4474" s="1" t="s">
        <v>9148</v>
      </c>
      <c r="O4474" s="1">
        <v>2022</v>
      </c>
      <c r="P4474" s="1">
        <v>79705</v>
      </c>
      <c r="Q4474" s="1" t="s">
        <v>24157</v>
      </c>
      <c r="R4474" s="1"/>
      <c r="S4474" s="1">
        <v>211120</v>
      </c>
      <c r="T4474" s="1" t="s">
        <v>6826</v>
      </c>
      <c r="U4474" s="1"/>
      <c r="V4474" s="1" t="s">
        <v>21206</v>
      </c>
      <c r="W4474" s="1" t="s">
        <v>6826</v>
      </c>
    </row>
    <row r="4475" spans="1:23" x14ac:dyDescent="0.25">
      <c r="A4475" s="1">
        <v>1012461</v>
      </c>
      <c r="B4475" s="5" t="str">
        <f>VLOOKUP(H4475,'FIPS Basin X-walk'!$A$2:$F$3224,6,FALSE)</f>
        <v>Permian Basin</v>
      </c>
      <c r="C4475" s="1" t="s">
        <v>26487</v>
      </c>
      <c r="D4475" s="1"/>
      <c r="E4475" s="1"/>
      <c r="F4475" s="1" t="s">
        <v>1577</v>
      </c>
      <c r="G4475" s="1" t="s">
        <v>1577</v>
      </c>
      <c r="H4475" s="1">
        <v>48329</v>
      </c>
      <c r="I4475" s="1">
        <v>1012461</v>
      </c>
      <c r="J4475" s="1">
        <v>31.99906</v>
      </c>
      <c r="K4475" s="1">
        <v>-102.07688</v>
      </c>
      <c r="L4475" s="1"/>
      <c r="M4475" s="1" t="s">
        <v>1485</v>
      </c>
      <c r="N4475" s="1" t="s">
        <v>9148</v>
      </c>
      <c r="O4475" s="1">
        <v>2022</v>
      </c>
      <c r="P4475" s="1">
        <v>79705</v>
      </c>
      <c r="Q4475" s="1" t="s">
        <v>250</v>
      </c>
      <c r="R4475" s="1"/>
      <c r="S4475" s="1">
        <v>211120</v>
      </c>
      <c r="T4475" s="1" t="s">
        <v>6826</v>
      </c>
      <c r="U4475" s="1"/>
      <c r="V4475" s="1" t="s">
        <v>20824</v>
      </c>
      <c r="W4475" s="1" t="s">
        <v>6826</v>
      </c>
    </row>
    <row r="4476" spans="1:23" x14ac:dyDescent="0.25">
      <c r="A4476" s="1">
        <v>1012922</v>
      </c>
      <c r="B4476" s="5" t="str">
        <f>VLOOKUP(H4476,'FIPS Basin X-walk'!$A$2:$F$3224,6,FALSE)</f>
        <v>Permian Basin</v>
      </c>
      <c r="C4476" s="1" t="s">
        <v>26564</v>
      </c>
      <c r="D4476" s="1"/>
      <c r="E4476" s="1"/>
      <c r="F4476" s="1" t="s">
        <v>1577</v>
      </c>
      <c r="G4476" s="1" t="s">
        <v>1577</v>
      </c>
      <c r="H4476" s="1">
        <v>48329</v>
      </c>
      <c r="I4476" s="1">
        <v>1012922</v>
      </c>
      <c r="J4476" s="1">
        <v>32.034472572263702</v>
      </c>
      <c r="K4476" s="1">
        <v>-102.08802881837499</v>
      </c>
      <c r="L4476" s="1"/>
      <c r="M4476" s="1" t="s">
        <v>1485</v>
      </c>
      <c r="N4476" s="1" t="s">
        <v>9148</v>
      </c>
      <c r="O4476" s="1">
        <v>2022</v>
      </c>
      <c r="P4476" s="1">
        <v>79705</v>
      </c>
      <c r="Q4476" s="1" t="s">
        <v>26565</v>
      </c>
      <c r="R4476" s="1"/>
      <c r="S4476" s="1">
        <v>221210</v>
      </c>
      <c r="T4476" s="1" t="s">
        <v>6826</v>
      </c>
      <c r="U4476" s="1"/>
      <c r="V4476" s="1" t="s">
        <v>25968</v>
      </c>
      <c r="W4476" s="1" t="s">
        <v>6826</v>
      </c>
    </row>
    <row r="4477" spans="1:23" x14ac:dyDescent="0.25">
      <c r="A4477" s="1">
        <v>1013388</v>
      </c>
      <c r="B4477" s="5" t="str">
        <f>VLOOKUP(H4477,'FIPS Basin X-walk'!$A$2:$F$3224,6,FALSE)</f>
        <v>Permian Basin</v>
      </c>
      <c r="C4477" s="1" t="s">
        <v>26564</v>
      </c>
      <c r="D4477" s="1"/>
      <c r="E4477" s="1"/>
      <c r="F4477" s="1" t="s">
        <v>1577</v>
      </c>
      <c r="G4477" s="1" t="s">
        <v>1577</v>
      </c>
      <c r="H4477" s="1">
        <v>48329</v>
      </c>
      <c r="I4477" s="1">
        <v>1013388</v>
      </c>
      <c r="J4477" s="1">
        <v>32.034490762554903</v>
      </c>
      <c r="K4477" s="1">
        <v>-102.08799663186601</v>
      </c>
      <c r="L4477" s="1"/>
      <c r="M4477" s="1" t="s">
        <v>1485</v>
      </c>
      <c r="N4477" s="1" t="s">
        <v>9148</v>
      </c>
      <c r="O4477" s="1">
        <v>2022</v>
      </c>
      <c r="P4477" s="1">
        <v>79705</v>
      </c>
      <c r="Q4477" s="1" t="s">
        <v>824</v>
      </c>
      <c r="R4477" s="1"/>
      <c r="S4477" s="1">
        <v>211130</v>
      </c>
      <c r="T4477" s="1" t="s">
        <v>6826</v>
      </c>
      <c r="U4477" s="1"/>
      <c r="V4477" s="1" t="s">
        <v>26669</v>
      </c>
      <c r="W4477" s="1" t="s">
        <v>6826</v>
      </c>
    </row>
    <row r="4478" spans="1:23" x14ac:dyDescent="0.25">
      <c r="A4478" s="1">
        <v>1013407</v>
      </c>
      <c r="B4478" s="5" t="str">
        <f>VLOOKUP(H4478,'FIPS Basin X-walk'!$A$2:$F$3224,6,FALSE)</f>
        <v>Permian Basin</v>
      </c>
      <c r="C4478" s="1" t="s">
        <v>23828</v>
      </c>
      <c r="D4478" s="1"/>
      <c r="E4478" s="1"/>
      <c r="F4478" s="1" t="s">
        <v>1577</v>
      </c>
      <c r="G4478" s="1" t="s">
        <v>1577</v>
      </c>
      <c r="H4478" s="1">
        <v>48329</v>
      </c>
      <c r="I4478" s="1">
        <v>1013407</v>
      </c>
      <c r="J4478" s="1">
        <v>32.048547636661198</v>
      </c>
      <c r="K4478" s="1">
        <v>-102.00891250302899</v>
      </c>
      <c r="L4478" s="1"/>
      <c r="M4478" s="1" t="s">
        <v>1485</v>
      </c>
      <c r="N4478" s="1" t="s">
        <v>9148</v>
      </c>
      <c r="O4478" s="1">
        <v>2022</v>
      </c>
      <c r="P4478" s="1">
        <v>79705</v>
      </c>
      <c r="Q4478" s="1" t="s">
        <v>1085</v>
      </c>
      <c r="R4478" s="1"/>
      <c r="S4478" s="1">
        <v>211120</v>
      </c>
      <c r="T4478" s="1" t="s">
        <v>6826</v>
      </c>
      <c r="U4478" s="1"/>
      <c r="V4478" s="1" t="s">
        <v>23829</v>
      </c>
      <c r="W4478" s="1" t="s">
        <v>6826</v>
      </c>
    </row>
    <row r="4479" spans="1:23" x14ac:dyDescent="0.25">
      <c r="A4479" s="1">
        <v>1013483</v>
      </c>
      <c r="B4479" s="5" t="str">
        <f>VLOOKUP(H4479,'FIPS Basin X-walk'!$A$2:$F$3224,6,FALSE)</f>
        <v>Permian Basin</v>
      </c>
      <c r="C4479" s="1" t="s">
        <v>26678</v>
      </c>
      <c r="D4479" s="1"/>
      <c r="E4479" s="1"/>
      <c r="F4479" s="1" t="s">
        <v>1577</v>
      </c>
      <c r="G4479" s="1" t="s">
        <v>1577</v>
      </c>
      <c r="H4479" s="1">
        <v>48329</v>
      </c>
      <c r="I4479" s="1">
        <v>1013483</v>
      </c>
      <c r="J4479" s="1">
        <v>32.003399000000002</v>
      </c>
      <c r="K4479" s="1">
        <v>-102.07897199999999</v>
      </c>
      <c r="L4479" s="1"/>
      <c r="M4479" s="1" t="s">
        <v>1485</v>
      </c>
      <c r="N4479" s="1" t="s">
        <v>9148</v>
      </c>
      <c r="O4479" s="1">
        <v>2022</v>
      </c>
      <c r="P4479" s="1">
        <v>79701</v>
      </c>
      <c r="Q4479" s="1" t="s">
        <v>1088</v>
      </c>
      <c r="R4479" s="1"/>
      <c r="S4479" s="1">
        <v>211120</v>
      </c>
      <c r="T4479" s="1" t="s">
        <v>6826</v>
      </c>
      <c r="U4479" s="1"/>
      <c r="V4479" s="1" t="s">
        <v>21502</v>
      </c>
      <c r="W4479" s="1" t="s">
        <v>6826</v>
      </c>
    </row>
    <row r="4480" spans="1:23" x14ac:dyDescent="0.25">
      <c r="A4480" s="1">
        <v>1013606</v>
      </c>
      <c r="B4480" s="5" t="str">
        <f>VLOOKUP(H4480,'FIPS Basin X-walk'!$A$2:$F$3224,6,FALSE)</f>
        <v>Permian Basin</v>
      </c>
      <c r="C4480" s="1" t="s">
        <v>23914</v>
      </c>
      <c r="D4480" s="1"/>
      <c r="E4480" s="1"/>
      <c r="F4480" s="1" t="s">
        <v>14495</v>
      </c>
      <c r="G4480" s="1" t="s">
        <v>1577</v>
      </c>
      <c r="H4480" s="1">
        <v>48329</v>
      </c>
      <c r="I4480" s="1">
        <v>1013606</v>
      </c>
      <c r="J4480" s="1">
        <v>31.997405000000001</v>
      </c>
      <c r="K4480" s="1">
        <v>-102.076108</v>
      </c>
      <c r="L4480" s="1"/>
      <c r="M4480" s="1" t="s">
        <v>1485</v>
      </c>
      <c r="N4480" s="1" t="s">
        <v>9148</v>
      </c>
      <c r="O4480" s="1">
        <v>2022</v>
      </c>
      <c r="P4480" s="1">
        <v>79701</v>
      </c>
      <c r="Q4480" s="1" t="s">
        <v>1092</v>
      </c>
      <c r="R4480" s="1"/>
      <c r="S4480" s="1">
        <v>211120</v>
      </c>
      <c r="T4480" s="1" t="s">
        <v>6826</v>
      </c>
      <c r="U4480" s="1"/>
      <c r="V4480" s="1" t="s">
        <v>23915</v>
      </c>
      <c r="W4480" s="1" t="s">
        <v>6826</v>
      </c>
    </row>
    <row r="4481" spans="1:23" x14ac:dyDescent="0.25">
      <c r="A4481" s="1">
        <v>1013612</v>
      </c>
      <c r="B4481" s="5" t="str">
        <f>VLOOKUP(H4481,'FIPS Basin X-walk'!$A$2:$F$3224,6,FALSE)</f>
        <v>Permian Basin</v>
      </c>
      <c r="C4481" s="1" t="s">
        <v>26487</v>
      </c>
      <c r="D4481" s="1"/>
      <c r="E4481" s="1"/>
      <c r="F4481" s="1" t="s">
        <v>1577</v>
      </c>
      <c r="G4481" s="1" t="s">
        <v>1577</v>
      </c>
      <c r="H4481" s="1">
        <v>48329</v>
      </c>
      <c r="I4481" s="1">
        <v>1013612</v>
      </c>
      <c r="J4481" s="1">
        <v>31.999241000000001</v>
      </c>
      <c r="K4481" s="1">
        <v>-102.077096</v>
      </c>
      <c r="L4481" s="1"/>
      <c r="M4481" s="1" t="s">
        <v>1485</v>
      </c>
      <c r="N4481" s="1" t="s">
        <v>9148</v>
      </c>
      <c r="O4481" s="1">
        <v>2022</v>
      </c>
      <c r="P4481" s="1">
        <v>79705</v>
      </c>
      <c r="Q4481" s="1" t="s">
        <v>145</v>
      </c>
      <c r="R4481" s="1"/>
      <c r="S4481" s="1">
        <v>211120</v>
      </c>
      <c r="T4481" s="1" t="s">
        <v>6826</v>
      </c>
      <c r="U4481" s="1"/>
      <c r="V4481" s="1" t="s">
        <v>21460</v>
      </c>
      <c r="W4481" s="1" t="s">
        <v>6826</v>
      </c>
    </row>
    <row r="4482" spans="1:23" x14ac:dyDescent="0.25">
      <c r="A4482" s="1">
        <v>1013736</v>
      </c>
      <c r="B4482" s="5" t="str">
        <f>VLOOKUP(H4482,'FIPS Basin X-walk'!$A$2:$F$3224,6,FALSE)</f>
        <v>Permian Basin</v>
      </c>
      <c r="C4482" s="1" t="s">
        <v>26742</v>
      </c>
      <c r="D4482" s="1"/>
      <c r="E4482" s="1"/>
      <c r="F4482" s="1" t="s">
        <v>1577</v>
      </c>
      <c r="G4482" s="1" t="s">
        <v>1577</v>
      </c>
      <c r="H4482" s="1">
        <v>48329</v>
      </c>
      <c r="I4482" s="1">
        <v>1013736</v>
      </c>
      <c r="J4482" s="1">
        <v>32.000017</v>
      </c>
      <c r="K4482" s="1">
        <v>-102.078534</v>
      </c>
      <c r="L4482" s="1"/>
      <c r="M4482" s="1" t="s">
        <v>1485</v>
      </c>
      <c r="N4482" s="1" t="s">
        <v>9148</v>
      </c>
      <c r="O4482" s="1">
        <v>2022</v>
      </c>
      <c r="P4482" s="1">
        <v>79701</v>
      </c>
      <c r="Q4482" s="1" t="s">
        <v>1100</v>
      </c>
      <c r="R4482" s="1">
        <v>211120</v>
      </c>
      <c r="S4482" s="1">
        <v>211130</v>
      </c>
      <c r="T4482" s="1" t="s">
        <v>6826</v>
      </c>
      <c r="U4482" s="1"/>
      <c r="V4482" s="1" t="s">
        <v>21475</v>
      </c>
      <c r="W4482" s="1" t="s">
        <v>6826</v>
      </c>
    </row>
    <row r="4483" spans="1:23" x14ac:dyDescent="0.25">
      <c r="A4483" s="1">
        <v>1014071</v>
      </c>
      <c r="B4483" s="5" t="str">
        <f>VLOOKUP(H4483,'FIPS Basin X-walk'!$A$2:$F$3224,6,FALSE)</f>
        <v>Permian Basin</v>
      </c>
      <c r="C4483" s="1" t="s">
        <v>26839</v>
      </c>
      <c r="D4483" s="1"/>
      <c r="E4483" s="1"/>
      <c r="F4483" s="1" t="s">
        <v>1577</v>
      </c>
      <c r="G4483" s="1" t="s">
        <v>1577</v>
      </c>
      <c r="H4483" s="1">
        <v>48329</v>
      </c>
      <c r="I4483" s="1">
        <v>1014071</v>
      </c>
      <c r="J4483" s="1">
        <v>32.004331538647399</v>
      </c>
      <c r="K4483" s="1">
        <v>-102.075454031443</v>
      </c>
      <c r="L4483" s="1"/>
      <c r="M4483" s="1" t="s">
        <v>1485</v>
      </c>
      <c r="N4483" s="1" t="s">
        <v>9148</v>
      </c>
      <c r="O4483" s="1">
        <v>2022</v>
      </c>
      <c r="P4483" s="1">
        <v>79701</v>
      </c>
      <c r="Q4483" s="1" t="s">
        <v>26840</v>
      </c>
      <c r="R4483" s="1"/>
      <c r="S4483" s="1">
        <v>213111</v>
      </c>
      <c r="T4483" s="1" t="s">
        <v>6826</v>
      </c>
      <c r="U4483" s="1"/>
      <c r="V4483" s="1" t="s">
        <v>26841</v>
      </c>
      <c r="W4483" s="1" t="s">
        <v>6826</v>
      </c>
    </row>
    <row r="4484" spans="1:23" x14ac:dyDescent="0.25">
      <c r="A4484" s="1">
        <v>1014321</v>
      </c>
      <c r="B4484" s="5" t="str">
        <f>VLOOKUP(H4484,'FIPS Basin X-walk'!$A$2:$F$3224,6,FALSE)</f>
        <v>Permian Basin</v>
      </c>
      <c r="C4484" s="1" t="s">
        <v>26991</v>
      </c>
      <c r="D4484" s="1"/>
      <c r="E4484" s="1"/>
      <c r="F4484" s="1" t="s">
        <v>1577</v>
      </c>
      <c r="G4484" s="1" t="s">
        <v>1577</v>
      </c>
      <c r="H4484" s="1">
        <v>48329</v>
      </c>
      <c r="I4484" s="1">
        <v>1014321</v>
      </c>
      <c r="J4484" s="1">
        <v>31.999505786854499</v>
      </c>
      <c r="K4484" s="1">
        <v>-102.075363066165</v>
      </c>
      <c r="L4484" s="1"/>
      <c r="M4484" s="1" t="s">
        <v>1485</v>
      </c>
      <c r="N4484" s="1" t="s">
        <v>9148</v>
      </c>
      <c r="O4484" s="1">
        <v>2022</v>
      </c>
      <c r="P4484" s="1">
        <v>79701</v>
      </c>
      <c r="Q4484" s="1" t="s">
        <v>26992</v>
      </c>
      <c r="R4484" s="1"/>
      <c r="S4484" s="1">
        <v>211120</v>
      </c>
      <c r="T4484" s="1" t="s">
        <v>6826</v>
      </c>
      <c r="U4484" s="1"/>
      <c r="V4484" s="1" t="s">
        <v>26993</v>
      </c>
      <c r="W4484" s="1" t="s">
        <v>6826</v>
      </c>
    </row>
    <row r="4485" spans="1:23" x14ac:dyDescent="0.25">
      <c r="A4485" s="1">
        <v>1014369</v>
      </c>
      <c r="B4485" s="5" t="str">
        <f>VLOOKUP(H4485,'FIPS Basin X-walk'!$A$2:$F$3224,6,FALSE)</f>
        <v>Permian Basin</v>
      </c>
      <c r="C4485" s="1" t="s">
        <v>27068</v>
      </c>
      <c r="D4485" s="1"/>
      <c r="E4485" s="1"/>
      <c r="F4485" s="1" t="s">
        <v>1577</v>
      </c>
      <c r="G4485" s="1" t="s">
        <v>1577</v>
      </c>
      <c r="H4485" s="1">
        <v>48329</v>
      </c>
      <c r="I4485" s="1">
        <v>1014369</v>
      </c>
      <c r="J4485" s="1">
        <v>31.996821753601299</v>
      </c>
      <c r="K4485" s="1">
        <v>-102.083688289115</v>
      </c>
      <c r="L4485" s="1"/>
      <c r="M4485" s="1" t="s">
        <v>1485</v>
      </c>
      <c r="N4485" s="1" t="s">
        <v>9148</v>
      </c>
      <c r="O4485" s="1">
        <v>2022</v>
      </c>
      <c r="P4485" s="1">
        <v>79701</v>
      </c>
      <c r="Q4485" s="1" t="s">
        <v>27069</v>
      </c>
      <c r="R4485" s="1"/>
      <c r="S4485" s="1">
        <v>211120</v>
      </c>
      <c r="T4485" s="1" t="s">
        <v>6826</v>
      </c>
      <c r="U4485" s="1"/>
      <c r="V4485" s="1" t="s">
        <v>27070</v>
      </c>
      <c r="W4485" s="1" t="s">
        <v>6826</v>
      </c>
    </row>
    <row r="4486" spans="1:23" x14ac:dyDescent="0.25">
      <c r="A4486" s="1">
        <v>1014504</v>
      </c>
      <c r="B4486" s="5" t="str">
        <f>VLOOKUP(H4486,'FIPS Basin X-walk'!$A$2:$F$3224,6,FALSE)</f>
        <v>Permian Basin</v>
      </c>
      <c r="C4486" s="1" t="s">
        <v>27181</v>
      </c>
      <c r="D4486" s="1"/>
      <c r="E4486" s="1"/>
      <c r="F4486" s="1" t="s">
        <v>1577</v>
      </c>
      <c r="G4486" s="1" t="s">
        <v>1577</v>
      </c>
      <c r="H4486" s="1">
        <v>48329</v>
      </c>
      <c r="I4486" s="1">
        <v>1014504</v>
      </c>
      <c r="J4486" s="1">
        <v>32.033815236866303</v>
      </c>
      <c r="K4486" s="1">
        <v>-102.089661606135</v>
      </c>
      <c r="L4486" s="1"/>
      <c r="M4486" s="1" t="s">
        <v>1485</v>
      </c>
      <c r="N4486" s="1" t="s">
        <v>9148</v>
      </c>
      <c r="O4486" s="1">
        <v>2022</v>
      </c>
      <c r="P4486" s="1">
        <v>79705</v>
      </c>
      <c r="Q4486" s="1" t="s">
        <v>27182</v>
      </c>
      <c r="R4486" s="1"/>
      <c r="S4486" s="1">
        <v>211120</v>
      </c>
      <c r="T4486" s="1" t="s">
        <v>6826</v>
      </c>
      <c r="U4486" s="1"/>
      <c r="V4486" s="1" t="s">
        <v>27183</v>
      </c>
      <c r="W4486" s="1" t="s">
        <v>6826</v>
      </c>
    </row>
    <row r="4487" spans="1:23" x14ac:dyDescent="0.25">
      <c r="A4487" s="1">
        <v>1014704</v>
      </c>
      <c r="B4487" s="5" t="str">
        <f>VLOOKUP(H4487,'FIPS Basin X-walk'!$A$2:$F$3224,6,FALSE)</f>
        <v>Permian Basin</v>
      </c>
      <c r="C4487" s="1" t="s">
        <v>27441</v>
      </c>
      <c r="D4487" s="1"/>
      <c r="E4487" s="1"/>
      <c r="F4487" s="1" t="s">
        <v>1577</v>
      </c>
      <c r="G4487" s="1" t="s">
        <v>1577</v>
      </c>
      <c r="H4487" s="1">
        <v>48329</v>
      </c>
      <c r="I4487" s="1">
        <v>1014704</v>
      </c>
      <c r="J4487" s="1">
        <v>31.995824733337901</v>
      </c>
      <c r="K4487" s="1">
        <v>-102.083263344218</v>
      </c>
      <c r="L4487" s="1"/>
      <c r="M4487" s="1" t="s">
        <v>1485</v>
      </c>
      <c r="N4487" s="1" t="s">
        <v>9148</v>
      </c>
      <c r="O4487" s="1">
        <v>2022</v>
      </c>
      <c r="P4487" s="1">
        <v>79701</v>
      </c>
      <c r="Q4487" s="1" t="s">
        <v>27442</v>
      </c>
      <c r="R4487" s="1"/>
      <c r="S4487" s="1">
        <v>211120</v>
      </c>
      <c r="T4487" s="1" t="s">
        <v>6826</v>
      </c>
      <c r="U4487" s="1"/>
      <c r="V4487" s="1" t="s">
        <v>27443</v>
      </c>
      <c r="W4487" s="1" t="s">
        <v>6826</v>
      </c>
    </row>
    <row r="4488" spans="1:23" x14ac:dyDescent="0.25">
      <c r="A4488" s="1">
        <v>1012603</v>
      </c>
      <c r="B4488" s="5" t="str">
        <f>VLOOKUP(H4488,'FIPS Basin X-walk'!$A$2:$F$3224,6,FALSE)</f>
        <v>Permian Basin</v>
      </c>
      <c r="C4488" s="1" t="s">
        <v>26383</v>
      </c>
      <c r="D4488" s="1"/>
      <c r="E4488" s="1"/>
      <c r="F4488" s="1" t="s">
        <v>21900</v>
      </c>
      <c r="G4488" s="1" t="s">
        <v>1577</v>
      </c>
      <c r="H4488" s="1">
        <v>48329</v>
      </c>
      <c r="I4488" s="1">
        <v>1012603</v>
      </c>
      <c r="J4488" s="1">
        <v>31.99747</v>
      </c>
      <c r="K4488" s="1">
        <v>-102.07785</v>
      </c>
      <c r="L4488" s="1"/>
      <c r="M4488" s="1" t="s">
        <v>1485</v>
      </c>
      <c r="N4488" s="1" t="s">
        <v>9148</v>
      </c>
      <c r="O4488" s="1">
        <v>2022</v>
      </c>
      <c r="P4488" s="1">
        <v>76301</v>
      </c>
      <c r="Q4488" s="1" t="s">
        <v>26384</v>
      </c>
      <c r="R4488" s="1"/>
      <c r="S4488" s="1">
        <v>211120</v>
      </c>
      <c r="T4488" s="1" t="s">
        <v>6826</v>
      </c>
      <c r="U4488" s="1"/>
      <c r="V4488" s="1" t="s">
        <v>18890</v>
      </c>
      <c r="W4488" s="1" t="s">
        <v>6826</v>
      </c>
    </row>
    <row r="4489" spans="1:23" x14ac:dyDescent="0.25">
      <c r="A4489" s="1">
        <v>1002668</v>
      </c>
      <c r="B4489" s="5" t="str">
        <f>VLOOKUP(H4489,'FIPS Basin X-walk'!$A$2:$F$3224,6,FALSE)</f>
        <v>Permian Basin</v>
      </c>
      <c r="C4489" s="1"/>
      <c r="D4489" s="1"/>
      <c r="E4489" s="1"/>
      <c r="F4489" s="1" t="s">
        <v>21476</v>
      </c>
      <c r="G4489" s="1" t="s">
        <v>14496</v>
      </c>
      <c r="H4489" s="1">
        <v>48329</v>
      </c>
      <c r="I4489" s="1">
        <v>1002668</v>
      </c>
      <c r="J4489" s="1">
        <v>31.6615</v>
      </c>
      <c r="K4489" s="1">
        <v>-102.1383</v>
      </c>
      <c r="L4489" s="1"/>
      <c r="M4489" s="1" t="s">
        <v>1485</v>
      </c>
      <c r="N4489" s="1" t="s">
        <v>9148</v>
      </c>
      <c r="O4489" s="1">
        <v>2022</v>
      </c>
      <c r="P4489" s="1">
        <v>79755</v>
      </c>
      <c r="Q4489" s="1" t="s">
        <v>560</v>
      </c>
      <c r="R4489" s="1"/>
      <c r="S4489" s="1" t="s">
        <v>24399</v>
      </c>
      <c r="T4489" s="1" t="s">
        <v>6826</v>
      </c>
      <c r="U4489" s="1"/>
      <c r="V4489" s="1" t="s">
        <v>21477</v>
      </c>
      <c r="W4489" s="1" t="s">
        <v>6826</v>
      </c>
    </row>
    <row r="4490" spans="1:23" x14ac:dyDescent="0.25">
      <c r="A4490" s="1">
        <v>1008217</v>
      </c>
      <c r="B4490" s="5" t="str">
        <f>VLOOKUP(H4490,'FIPS Basin X-walk'!$A$2:$F$3224,6,FALSE)</f>
        <v>Permian Basin</v>
      </c>
      <c r="C4490" s="1"/>
      <c r="D4490" s="1"/>
      <c r="E4490" s="1"/>
      <c r="F4490" s="1" t="s">
        <v>21474</v>
      </c>
      <c r="G4490" s="1" t="s">
        <v>14496</v>
      </c>
      <c r="H4490" s="1">
        <v>48329</v>
      </c>
      <c r="I4490" s="1">
        <v>1008217</v>
      </c>
      <c r="J4490" s="1">
        <v>31.7822</v>
      </c>
      <c r="K4490" s="1">
        <v>-102.24720000000001</v>
      </c>
      <c r="L4490" s="1"/>
      <c r="M4490" s="1" t="s">
        <v>1485</v>
      </c>
      <c r="N4490" s="1" t="s">
        <v>9148</v>
      </c>
      <c r="O4490" s="1">
        <v>2022</v>
      </c>
      <c r="P4490" s="1">
        <v>79755</v>
      </c>
      <c r="Q4490" s="1" t="s">
        <v>297</v>
      </c>
      <c r="R4490" s="1"/>
      <c r="S4490" s="1" t="s">
        <v>24399</v>
      </c>
      <c r="T4490" s="1" t="s">
        <v>6826</v>
      </c>
      <c r="U4490" s="1"/>
      <c r="V4490" s="1" t="s">
        <v>7155</v>
      </c>
      <c r="W4490" s="1" t="s">
        <v>6826</v>
      </c>
    </row>
    <row r="4491" spans="1:23" x14ac:dyDescent="0.25">
      <c r="A4491" s="1">
        <v>1001826</v>
      </c>
      <c r="B4491" s="5" t="str">
        <f>VLOOKUP(H4491,'FIPS Basin X-walk'!$A$2:$F$3224,6,FALSE)</f>
        <v>Michigan Basin</v>
      </c>
      <c r="C4491" s="1" t="s">
        <v>14494</v>
      </c>
      <c r="D4491" s="1"/>
      <c r="E4491" s="1"/>
      <c r="F4491" s="1" t="s">
        <v>14495</v>
      </c>
      <c r="G4491" s="1" t="s">
        <v>14496</v>
      </c>
      <c r="H4491" s="1">
        <v>26111</v>
      </c>
      <c r="I4491" s="1">
        <v>1001826</v>
      </c>
      <c r="J4491" s="1">
        <v>43.602499999999999</v>
      </c>
      <c r="K4491" s="1">
        <v>-84.240399999999994</v>
      </c>
      <c r="L4491" s="1"/>
      <c r="M4491" s="1" t="s">
        <v>1493</v>
      </c>
      <c r="N4491" s="1" t="s">
        <v>14185</v>
      </c>
      <c r="O4491" s="1">
        <v>2022</v>
      </c>
      <c r="P4491" s="1">
        <v>48667</v>
      </c>
      <c r="Q4491" s="1" t="s">
        <v>14497</v>
      </c>
      <c r="R4491" s="1" t="s">
        <v>24453</v>
      </c>
      <c r="S4491" s="1" t="s">
        <v>24414</v>
      </c>
      <c r="T4491" s="1" t="s">
        <v>6826</v>
      </c>
      <c r="U4491" s="1"/>
      <c r="V4491" s="1" t="s">
        <v>7169</v>
      </c>
      <c r="W4491" s="1" t="s">
        <v>6826</v>
      </c>
    </row>
    <row r="4492" spans="1:23" x14ac:dyDescent="0.25">
      <c r="A4492" s="1">
        <v>1002166</v>
      </c>
      <c r="B4492" s="5" t="str">
        <f>VLOOKUP(H4492,'FIPS Basin X-walk'!$A$2:$F$3224,6,FALSE)</f>
        <v>Michigan Basin</v>
      </c>
      <c r="C4492" s="1" t="s">
        <v>14498</v>
      </c>
      <c r="D4492" s="1"/>
      <c r="E4492" s="1" t="s">
        <v>6828</v>
      </c>
      <c r="F4492" s="1" t="s">
        <v>1577</v>
      </c>
      <c r="G4492" s="1" t="s">
        <v>14496</v>
      </c>
      <c r="H4492" s="1">
        <v>26111</v>
      </c>
      <c r="I4492" s="1">
        <v>1002166</v>
      </c>
      <c r="J4492" s="1">
        <v>43.588909999999998</v>
      </c>
      <c r="K4492" s="1">
        <v>-84.207840000000004</v>
      </c>
      <c r="L4492" s="1"/>
      <c r="M4492" s="1" t="s">
        <v>1493</v>
      </c>
      <c r="N4492" s="1" t="s">
        <v>14185</v>
      </c>
      <c r="O4492" s="1">
        <v>2022</v>
      </c>
      <c r="P4492" s="1">
        <v>48686</v>
      </c>
      <c r="Q4492" s="1" t="s">
        <v>14499</v>
      </c>
      <c r="R4492" s="1"/>
      <c r="S4492" s="1" t="s">
        <v>24453</v>
      </c>
      <c r="T4492" s="1" t="s">
        <v>6826</v>
      </c>
      <c r="U4492" s="1"/>
      <c r="V4492" s="1" t="s">
        <v>7169</v>
      </c>
      <c r="W4492" s="1" t="s">
        <v>6826</v>
      </c>
    </row>
    <row r="4493" spans="1:23" x14ac:dyDescent="0.25">
      <c r="A4493" s="1">
        <v>1002538</v>
      </c>
      <c r="B4493" s="5" t="str">
        <f>VLOOKUP(H4493,'FIPS Basin X-walk'!$A$2:$F$3224,6,FALSE)</f>
        <v>Permian Basin</v>
      </c>
      <c r="C4493" s="1" t="s">
        <v>21471</v>
      </c>
      <c r="D4493" s="1"/>
      <c r="E4493" s="1"/>
      <c r="F4493" s="1" t="s">
        <v>1577</v>
      </c>
      <c r="G4493" s="1" t="s">
        <v>14496</v>
      </c>
      <c r="H4493" s="1">
        <v>48329</v>
      </c>
      <c r="I4493" s="1">
        <v>1002538</v>
      </c>
      <c r="J4493" s="1">
        <v>32.000039999999998</v>
      </c>
      <c r="K4493" s="1">
        <v>-102.07568999999999</v>
      </c>
      <c r="L4493" s="1"/>
      <c r="M4493" s="1" t="s">
        <v>1485</v>
      </c>
      <c r="N4493" s="1" t="s">
        <v>9148</v>
      </c>
      <c r="O4493" s="1">
        <v>2022</v>
      </c>
      <c r="P4493" s="1">
        <v>79701</v>
      </c>
      <c r="Q4493" s="1" t="s">
        <v>21472</v>
      </c>
      <c r="R4493" s="1"/>
      <c r="S4493" s="1" t="s">
        <v>24358</v>
      </c>
      <c r="T4493" s="1" t="s">
        <v>6826</v>
      </c>
      <c r="U4493" s="1"/>
      <c r="V4493" s="1" t="s">
        <v>24935</v>
      </c>
      <c r="W4493" s="1" t="s">
        <v>6826</v>
      </c>
    </row>
    <row r="4494" spans="1:23" x14ac:dyDescent="0.25">
      <c r="A4494" s="1">
        <v>1003865</v>
      </c>
      <c r="B4494" s="5" t="str">
        <f>VLOOKUP(H4494,'FIPS Basin X-walk'!$A$2:$F$3224,6,FALSE)</f>
        <v>Michigan Basin</v>
      </c>
      <c r="C4494" s="1" t="s">
        <v>14502</v>
      </c>
      <c r="D4494" s="1"/>
      <c r="E4494" s="1"/>
      <c r="F4494" s="1" t="s">
        <v>14495</v>
      </c>
      <c r="G4494" s="1" t="s">
        <v>14496</v>
      </c>
      <c r="H4494" s="1">
        <v>26111</v>
      </c>
      <c r="I4494" s="1">
        <v>1003865</v>
      </c>
      <c r="J4494" s="1">
        <v>43.626640999999999</v>
      </c>
      <c r="K4494" s="1">
        <v>-84.174323000000001</v>
      </c>
      <c r="L4494" s="1"/>
      <c r="M4494" s="1" t="s">
        <v>1493</v>
      </c>
      <c r="N4494" s="1" t="s">
        <v>14185</v>
      </c>
      <c r="O4494" s="1">
        <v>2022</v>
      </c>
      <c r="P4494" s="1">
        <v>48642</v>
      </c>
      <c r="Q4494" s="1" t="s">
        <v>14503</v>
      </c>
      <c r="R4494" s="1"/>
      <c r="S4494" s="1" t="s">
        <v>24358</v>
      </c>
      <c r="T4494" s="1" t="s">
        <v>6826</v>
      </c>
      <c r="U4494" s="1"/>
      <c r="V4494" s="1" t="s">
        <v>14504</v>
      </c>
      <c r="W4494" s="1" t="s">
        <v>6826</v>
      </c>
    </row>
    <row r="4495" spans="1:23" x14ac:dyDescent="0.25">
      <c r="A4495" s="1">
        <v>1008607</v>
      </c>
      <c r="B4495" s="5" t="str">
        <f>VLOOKUP(H4495,'FIPS Basin X-walk'!$A$2:$F$3224,6,FALSE)</f>
        <v>Permian Basin</v>
      </c>
      <c r="C4495" s="1" t="s">
        <v>26017</v>
      </c>
      <c r="D4495" s="1"/>
      <c r="E4495" s="1"/>
      <c r="F4495" s="1" t="s">
        <v>1577</v>
      </c>
      <c r="G4495" s="1" t="s">
        <v>14496</v>
      </c>
      <c r="H4495" s="1">
        <v>48329</v>
      </c>
      <c r="I4495" s="1">
        <v>1008607</v>
      </c>
      <c r="J4495" s="1">
        <v>31.997479999999999</v>
      </c>
      <c r="K4495" s="1">
        <v>-102.07744</v>
      </c>
      <c r="L4495" s="1"/>
      <c r="M4495" s="1" t="s">
        <v>1485</v>
      </c>
      <c r="N4495" s="1" t="s">
        <v>9148</v>
      </c>
      <c r="O4495" s="1">
        <v>2022</v>
      </c>
      <c r="P4495" s="1">
        <v>79705</v>
      </c>
      <c r="Q4495" s="1" t="s">
        <v>24148</v>
      </c>
      <c r="R4495" s="1"/>
      <c r="S4495" s="1" t="s">
        <v>24489</v>
      </c>
      <c r="T4495" s="1" t="s">
        <v>6826</v>
      </c>
      <c r="U4495" s="1"/>
      <c r="V4495" s="1" t="s">
        <v>9285</v>
      </c>
      <c r="W4495" s="1" t="s">
        <v>6826</v>
      </c>
    </row>
    <row r="4496" spans="1:23" x14ac:dyDescent="0.25">
      <c r="A4496" s="1">
        <v>1011115</v>
      </c>
      <c r="B4496" s="5" t="str">
        <f>VLOOKUP(H4496,'FIPS Basin X-walk'!$A$2:$F$3224,6,FALSE)</f>
        <v>Permian Basin</v>
      </c>
      <c r="C4496" s="1" t="s">
        <v>26325</v>
      </c>
      <c r="D4496" s="1"/>
      <c r="E4496" s="1"/>
      <c r="F4496" s="1" t="s">
        <v>1577</v>
      </c>
      <c r="G4496" s="1" t="s">
        <v>14496</v>
      </c>
      <c r="H4496" s="1">
        <v>48329</v>
      </c>
      <c r="I4496" s="1">
        <v>1011115</v>
      </c>
      <c r="J4496" s="1">
        <v>31.99906</v>
      </c>
      <c r="K4496" s="1">
        <v>-102.07688</v>
      </c>
      <c r="L4496" s="1"/>
      <c r="M4496" s="1" t="s">
        <v>1485</v>
      </c>
      <c r="N4496" s="1" t="s">
        <v>9148</v>
      </c>
      <c r="O4496" s="1">
        <v>2022</v>
      </c>
      <c r="P4496" s="1">
        <v>79705</v>
      </c>
      <c r="Q4496" s="1" t="s">
        <v>26326</v>
      </c>
      <c r="R4496" s="1"/>
      <c r="S4496" s="1" t="s">
        <v>24359</v>
      </c>
      <c r="T4496" s="1" t="s">
        <v>6826</v>
      </c>
      <c r="U4496" s="1"/>
      <c r="V4496" s="1" t="s">
        <v>21478</v>
      </c>
      <c r="W4496" s="1" t="s">
        <v>6826</v>
      </c>
    </row>
    <row r="4497" spans="1:23" x14ac:dyDescent="0.25">
      <c r="A4497" s="1">
        <v>1011498</v>
      </c>
      <c r="B4497" s="5" t="str">
        <f>VLOOKUP(H4497,'FIPS Basin X-walk'!$A$2:$F$3224,6,FALSE)</f>
        <v>Permian Basin</v>
      </c>
      <c r="C4497" s="1" t="s">
        <v>26361</v>
      </c>
      <c r="D4497" s="1"/>
      <c r="E4497" s="1"/>
      <c r="F4497" s="1" t="s">
        <v>1577</v>
      </c>
      <c r="G4497" s="1" t="s">
        <v>14496</v>
      </c>
      <c r="H4497" s="1">
        <v>48329</v>
      </c>
      <c r="I4497" s="1">
        <v>1011498</v>
      </c>
      <c r="J4497" s="1">
        <v>31.996919999999999</v>
      </c>
      <c r="K4497" s="1">
        <v>-102.077654</v>
      </c>
      <c r="L4497" s="1"/>
      <c r="M4497" s="1" t="s">
        <v>1485</v>
      </c>
      <c r="N4497" s="1" t="s">
        <v>9148</v>
      </c>
      <c r="O4497" s="1">
        <v>2022</v>
      </c>
      <c r="P4497" s="1">
        <v>79705</v>
      </c>
      <c r="Q4497" s="1" t="s">
        <v>26362</v>
      </c>
      <c r="R4497" s="1"/>
      <c r="S4497" s="1" t="s">
        <v>24489</v>
      </c>
      <c r="T4497" s="1" t="s">
        <v>6826</v>
      </c>
      <c r="U4497" s="1"/>
      <c r="V4497" s="1" t="s">
        <v>20782</v>
      </c>
      <c r="W4497" s="1" t="s">
        <v>6826</v>
      </c>
    </row>
    <row r="4498" spans="1:23" x14ac:dyDescent="0.25">
      <c r="A4498" s="1">
        <v>1011510</v>
      </c>
      <c r="B4498" s="5" t="str">
        <f>VLOOKUP(H4498,'FIPS Basin X-walk'!$A$2:$F$3224,6,FALSE)</f>
        <v>Permian Basin</v>
      </c>
      <c r="C4498" s="1"/>
      <c r="D4498" s="1"/>
      <c r="E4498" s="1"/>
      <c r="F4498" s="1" t="s">
        <v>1577</v>
      </c>
      <c r="G4498" s="1" t="s">
        <v>14496</v>
      </c>
      <c r="H4498" s="1">
        <v>48329</v>
      </c>
      <c r="I4498" s="1">
        <v>1011510</v>
      </c>
      <c r="J4498" s="1">
        <v>31.853618999999998</v>
      </c>
      <c r="K4498" s="1">
        <v>-101.79061400000001</v>
      </c>
      <c r="L4498" s="1"/>
      <c r="M4498" s="1" t="s">
        <v>1485</v>
      </c>
      <c r="N4498" s="1" t="s">
        <v>9148</v>
      </c>
      <c r="O4498" s="1">
        <v>2022</v>
      </c>
      <c r="P4498" s="1">
        <v>79706</v>
      </c>
      <c r="Q4498" s="1" t="s">
        <v>24124</v>
      </c>
      <c r="R4498" s="1"/>
      <c r="S4498" s="1" t="s">
        <v>24399</v>
      </c>
      <c r="T4498" s="1" t="s">
        <v>6826</v>
      </c>
      <c r="U4498" s="1"/>
      <c r="V4498" s="1" t="s">
        <v>13153</v>
      </c>
      <c r="W4498" s="1" t="s">
        <v>6826</v>
      </c>
    </row>
    <row r="4499" spans="1:23" x14ac:dyDescent="0.25">
      <c r="A4499" s="1">
        <v>1012541</v>
      </c>
      <c r="B4499" s="5" t="str">
        <f>VLOOKUP(H4499,'FIPS Basin X-walk'!$A$2:$F$3224,6,FALSE)</f>
        <v>Permian Basin</v>
      </c>
      <c r="C4499" s="1" t="s">
        <v>26095</v>
      </c>
      <c r="D4499" s="1"/>
      <c r="E4499" s="1"/>
      <c r="F4499" s="1" t="s">
        <v>1577</v>
      </c>
      <c r="G4499" s="1" t="s">
        <v>14496</v>
      </c>
      <c r="H4499" s="1">
        <v>48329</v>
      </c>
      <c r="I4499" s="1">
        <v>1012541</v>
      </c>
      <c r="J4499" s="1">
        <v>31.99954</v>
      </c>
      <c r="K4499" s="1">
        <v>-102.0797</v>
      </c>
      <c r="L4499" s="1"/>
      <c r="M4499" s="1" t="s">
        <v>1485</v>
      </c>
      <c r="N4499" s="1" t="s">
        <v>9148</v>
      </c>
      <c r="O4499" s="1">
        <v>2022</v>
      </c>
      <c r="P4499" s="1">
        <v>79707</v>
      </c>
      <c r="Q4499" s="1" t="s">
        <v>1455</v>
      </c>
      <c r="R4499" s="1"/>
      <c r="S4499" s="1" t="s">
        <v>24399</v>
      </c>
      <c r="T4499" s="1" t="s">
        <v>6826</v>
      </c>
      <c r="U4499" s="1"/>
      <c r="V4499" s="1" t="s">
        <v>8864</v>
      </c>
      <c r="W4499" s="1" t="s">
        <v>6826</v>
      </c>
    </row>
    <row r="4500" spans="1:23" x14ac:dyDescent="0.25">
      <c r="A4500" s="1">
        <v>1012551</v>
      </c>
      <c r="B4500" s="5" t="str">
        <f>VLOOKUP(H4500,'FIPS Basin X-walk'!$A$2:$F$3224,6,FALSE)</f>
        <v>Permian Basin</v>
      </c>
      <c r="C4500" s="1" t="s">
        <v>21479</v>
      </c>
      <c r="D4500" s="1"/>
      <c r="E4500" s="1"/>
      <c r="F4500" s="1" t="s">
        <v>1577</v>
      </c>
      <c r="G4500" s="1" t="s">
        <v>14496</v>
      </c>
      <c r="H4500" s="1">
        <v>48329</v>
      </c>
      <c r="I4500" s="1">
        <v>1012551</v>
      </c>
      <c r="J4500" s="1">
        <v>31.99267</v>
      </c>
      <c r="K4500" s="1">
        <v>-102.16365999999999</v>
      </c>
      <c r="L4500" s="1"/>
      <c r="M4500" s="1" t="s">
        <v>1485</v>
      </c>
      <c r="N4500" s="1" t="s">
        <v>9148</v>
      </c>
      <c r="O4500" s="1">
        <v>2022</v>
      </c>
      <c r="P4500" s="1">
        <v>79706</v>
      </c>
      <c r="Q4500" s="1" t="s">
        <v>24180</v>
      </c>
      <c r="R4500" s="1"/>
      <c r="S4500" s="1" t="s">
        <v>24489</v>
      </c>
      <c r="T4500" s="1" t="s">
        <v>6826</v>
      </c>
      <c r="U4500" s="1"/>
      <c r="V4500" s="1" t="s">
        <v>9171</v>
      </c>
      <c r="W4500" s="1" t="s">
        <v>6826</v>
      </c>
    </row>
    <row r="4501" spans="1:23" x14ac:dyDescent="0.25">
      <c r="A4501" s="1">
        <v>1012558</v>
      </c>
      <c r="B4501" s="5" t="str">
        <f>VLOOKUP(H4501,'FIPS Basin X-walk'!$A$2:$F$3224,6,FALSE)</f>
        <v>Permian Basin</v>
      </c>
      <c r="C4501" s="1" t="s">
        <v>26505</v>
      </c>
      <c r="D4501" s="1"/>
      <c r="E4501" s="1"/>
      <c r="F4501" s="1" t="s">
        <v>1577</v>
      </c>
      <c r="G4501" s="1" t="s">
        <v>14496</v>
      </c>
      <c r="H4501" s="1">
        <v>48329</v>
      </c>
      <c r="I4501" s="1">
        <v>1012558</v>
      </c>
      <c r="J4501" s="1">
        <v>32.029940000000003</v>
      </c>
      <c r="K4501" s="1">
        <v>-102.08741000000001</v>
      </c>
      <c r="L4501" s="1"/>
      <c r="M4501" s="1" t="s">
        <v>1485</v>
      </c>
      <c r="N4501" s="1" t="s">
        <v>9148</v>
      </c>
      <c r="O4501" s="1">
        <v>2022</v>
      </c>
      <c r="P4501" s="1">
        <v>79705</v>
      </c>
      <c r="Q4501" s="1" t="s">
        <v>393</v>
      </c>
      <c r="R4501" s="1"/>
      <c r="S4501" s="1" t="s">
        <v>24399</v>
      </c>
      <c r="T4501" s="1" t="s">
        <v>6826</v>
      </c>
      <c r="U4501" s="1"/>
      <c r="V4501" s="1" t="s">
        <v>7090</v>
      </c>
      <c r="W4501" s="1" t="s">
        <v>6826</v>
      </c>
    </row>
    <row r="4502" spans="1:23" x14ac:dyDescent="0.25">
      <c r="A4502" s="1">
        <v>1013052</v>
      </c>
      <c r="B4502" s="5" t="str">
        <f>VLOOKUP(H4502,'FIPS Basin X-walk'!$A$2:$F$3224,6,FALSE)</f>
        <v>Permian Basin</v>
      </c>
      <c r="C4502" s="1"/>
      <c r="D4502" s="1"/>
      <c r="E4502" s="1"/>
      <c r="F4502" s="1" t="s">
        <v>1577</v>
      </c>
      <c r="G4502" s="1" t="s">
        <v>14496</v>
      </c>
      <c r="H4502" s="1">
        <v>48329</v>
      </c>
      <c r="I4502" s="1">
        <v>1013052</v>
      </c>
      <c r="J4502" s="1">
        <v>31.852716000000001</v>
      </c>
      <c r="K4502" s="1">
        <v>-101.777816</v>
      </c>
      <c r="L4502" s="1"/>
      <c r="M4502" s="1" t="s">
        <v>1485</v>
      </c>
      <c r="N4502" s="1" t="s">
        <v>9148</v>
      </c>
      <c r="O4502" s="1">
        <v>2022</v>
      </c>
      <c r="P4502" s="1">
        <v>79706</v>
      </c>
      <c r="Q4502" s="1" t="s">
        <v>649</v>
      </c>
      <c r="R4502" s="1"/>
      <c r="S4502" s="1" t="s">
        <v>24399</v>
      </c>
      <c r="T4502" s="1" t="s">
        <v>6826</v>
      </c>
      <c r="U4502" s="1"/>
      <c r="V4502" s="1" t="s">
        <v>21473</v>
      </c>
      <c r="W4502" s="1" t="s">
        <v>6826</v>
      </c>
    </row>
    <row r="4503" spans="1:23" x14ac:dyDescent="0.25">
      <c r="A4503" s="1">
        <v>1013662</v>
      </c>
      <c r="B4503" s="5" t="str">
        <f>VLOOKUP(H4503,'FIPS Basin X-walk'!$A$2:$F$3224,6,FALSE)</f>
        <v>Permian Basin</v>
      </c>
      <c r="C4503" s="1"/>
      <c r="D4503" s="1"/>
      <c r="E4503" s="1"/>
      <c r="F4503" s="1" t="s">
        <v>1577</v>
      </c>
      <c r="G4503" s="1" t="s">
        <v>14496</v>
      </c>
      <c r="H4503" s="1">
        <v>48329</v>
      </c>
      <c r="I4503" s="1">
        <v>1013662</v>
      </c>
      <c r="J4503" s="1">
        <v>31.845393999999999</v>
      </c>
      <c r="K4503" s="1">
        <v>-101.775884</v>
      </c>
      <c r="L4503" s="1"/>
      <c r="M4503" s="1" t="s">
        <v>1485</v>
      </c>
      <c r="N4503" s="1" t="s">
        <v>9148</v>
      </c>
      <c r="O4503" s="1">
        <v>2022</v>
      </c>
      <c r="P4503" s="1">
        <v>79706</v>
      </c>
      <c r="Q4503" s="1" t="s">
        <v>173</v>
      </c>
      <c r="R4503" s="1"/>
      <c r="S4503" s="1" t="s">
        <v>24399</v>
      </c>
      <c r="T4503" s="1" t="s">
        <v>6826</v>
      </c>
      <c r="U4503" s="1"/>
      <c r="V4503" s="1" t="s">
        <v>21473</v>
      </c>
      <c r="W4503" s="1" t="s">
        <v>6826</v>
      </c>
    </row>
    <row r="4504" spans="1:23" x14ac:dyDescent="0.25">
      <c r="A4504" s="1">
        <v>1013737</v>
      </c>
      <c r="B4504" s="5" t="str">
        <f>VLOOKUP(H4504,'FIPS Basin X-walk'!$A$2:$F$3224,6,FALSE)</f>
        <v>Permian Basin</v>
      </c>
      <c r="C4504" s="1" t="s">
        <v>26742</v>
      </c>
      <c r="D4504" s="1"/>
      <c r="E4504" s="1"/>
      <c r="F4504" s="1" t="s">
        <v>1577</v>
      </c>
      <c r="G4504" s="1" t="s">
        <v>14496</v>
      </c>
      <c r="H4504" s="1">
        <v>48329</v>
      </c>
      <c r="I4504" s="1">
        <v>1013737</v>
      </c>
      <c r="J4504" s="1">
        <v>31.99954</v>
      </c>
      <c r="K4504" s="1">
        <v>-102.07847</v>
      </c>
      <c r="L4504" s="1"/>
      <c r="M4504" s="1" t="s">
        <v>1485</v>
      </c>
      <c r="N4504" s="1" t="s">
        <v>9148</v>
      </c>
      <c r="O4504" s="1">
        <v>2022</v>
      </c>
      <c r="P4504" s="1">
        <v>79701</v>
      </c>
      <c r="Q4504" s="1" t="s">
        <v>1472</v>
      </c>
      <c r="R4504" s="1" t="s">
        <v>24489</v>
      </c>
      <c r="S4504" s="1" t="s">
        <v>24399</v>
      </c>
      <c r="T4504" s="1" t="s">
        <v>6826</v>
      </c>
      <c r="U4504" s="1"/>
      <c r="V4504" s="1" t="s">
        <v>21475</v>
      </c>
      <c r="W4504" s="1" t="s">
        <v>6826</v>
      </c>
    </row>
    <row r="4505" spans="1:23" x14ac:dyDescent="0.25">
      <c r="A4505" s="1">
        <v>1013952</v>
      </c>
      <c r="B4505" s="5" t="str">
        <f>VLOOKUP(H4505,'FIPS Basin X-walk'!$A$2:$F$3224,6,FALSE)</f>
        <v>Permian Basin</v>
      </c>
      <c r="C4505" s="1" t="s">
        <v>26807</v>
      </c>
      <c r="D4505" s="1"/>
      <c r="E4505" s="1"/>
      <c r="F4505" s="1" t="s">
        <v>1577</v>
      </c>
      <c r="G4505" s="1" t="s">
        <v>14496</v>
      </c>
      <c r="H4505" s="1">
        <v>48329</v>
      </c>
      <c r="I4505" s="1">
        <v>1013952</v>
      </c>
      <c r="J4505" s="1">
        <v>31.997409999999999</v>
      </c>
      <c r="K4505" s="1">
        <v>-102.07962999999999</v>
      </c>
      <c r="L4505" s="1"/>
      <c r="M4505" s="1" t="s">
        <v>1485</v>
      </c>
      <c r="N4505" s="1" t="s">
        <v>9148</v>
      </c>
      <c r="O4505" s="1">
        <v>2022</v>
      </c>
      <c r="P4505" s="1">
        <v>79701</v>
      </c>
      <c r="Q4505" s="1" t="s">
        <v>1475</v>
      </c>
      <c r="R4505" s="1"/>
      <c r="S4505" s="1" t="s">
        <v>24836</v>
      </c>
      <c r="T4505" s="1" t="s">
        <v>6826</v>
      </c>
      <c r="U4505" s="1"/>
      <c r="V4505" s="1" t="s">
        <v>26808</v>
      </c>
      <c r="W4505" s="1" t="s">
        <v>6826</v>
      </c>
    </row>
    <row r="4506" spans="1:23" x14ac:dyDescent="0.25">
      <c r="A4506" s="1">
        <v>1014394</v>
      </c>
      <c r="B4506" s="5" t="str">
        <f>VLOOKUP(H4506,'FIPS Basin X-walk'!$A$2:$F$3224,6,FALSE)</f>
        <v>Permian Basin</v>
      </c>
      <c r="C4506" s="1"/>
      <c r="D4506" s="1"/>
      <c r="E4506" s="1"/>
      <c r="F4506" s="1" t="s">
        <v>1577</v>
      </c>
      <c r="G4506" s="1" t="s">
        <v>14496</v>
      </c>
      <c r="H4506" s="1">
        <v>48329</v>
      </c>
      <c r="I4506" s="1">
        <v>1014394</v>
      </c>
      <c r="J4506" s="1">
        <v>31.898800000000001</v>
      </c>
      <c r="K4506" s="1">
        <v>-101.90989999999999</v>
      </c>
      <c r="L4506" s="1"/>
      <c r="M4506" s="1" t="s">
        <v>1485</v>
      </c>
      <c r="N4506" s="1" t="s">
        <v>9148</v>
      </c>
      <c r="O4506" s="1">
        <v>2022</v>
      </c>
      <c r="P4506" s="1">
        <v>79706</v>
      </c>
      <c r="Q4506" s="1" t="s">
        <v>27095</v>
      </c>
      <c r="R4506" s="1"/>
      <c r="S4506" s="1" t="s">
        <v>24399</v>
      </c>
      <c r="T4506" s="1" t="s">
        <v>6826</v>
      </c>
      <c r="U4506" s="1"/>
      <c r="V4506" s="1" t="s">
        <v>27096</v>
      </c>
      <c r="W4506" s="1" t="s">
        <v>6826</v>
      </c>
    </row>
    <row r="4507" spans="1:23" x14ac:dyDescent="0.25">
      <c r="A4507" s="1">
        <v>1014402</v>
      </c>
      <c r="B4507" s="5" t="str">
        <f>VLOOKUP(H4507,'FIPS Basin X-walk'!$A$2:$F$3224,6,FALSE)</f>
        <v>Permian Basin</v>
      </c>
      <c r="C4507" s="1"/>
      <c r="D4507" s="1"/>
      <c r="E4507" s="1"/>
      <c r="F4507" s="1" t="s">
        <v>1577</v>
      </c>
      <c r="G4507" s="1" t="s">
        <v>14496</v>
      </c>
      <c r="H4507" s="1">
        <v>48329</v>
      </c>
      <c r="I4507" s="1">
        <v>1014402</v>
      </c>
      <c r="J4507" s="1">
        <v>32.009720000000002</v>
      </c>
      <c r="K4507" s="1">
        <v>-101.91973</v>
      </c>
      <c r="L4507" s="1"/>
      <c r="M4507" s="1" t="s">
        <v>1485</v>
      </c>
      <c r="N4507" s="1" t="s">
        <v>9148</v>
      </c>
      <c r="O4507" s="1">
        <v>2022</v>
      </c>
      <c r="P4507" s="1">
        <v>79706</v>
      </c>
      <c r="Q4507" s="1" t="s">
        <v>27109</v>
      </c>
      <c r="R4507" s="1"/>
      <c r="S4507" s="1" t="s">
        <v>24399</v>
      </c>
      <c r="T4507" s="1" t="s">
        <v>6826</v>
      </c>
      <c r="U4507" s="1"/>
      <c r="V4507" s="1" t="s">
        <v>27096</v>
      </c>
      <c r="W4507" s="1" t="s">
        <v>6826</v>
      </c>
    </row>
    <row r="4508" spans="1:23" x14ac:dyDescent="0.25">
      <c r="A4508" s="1">
        <v>1005536</v>
      </c>
      <c r="B4508" s="5" t="str">
        <f>VLOOKUP(H4508,'FIPS Basin X-walk'!$A$2:$F$3224,6,FALSE)</f>
        <v>Appalachian Basin (Eastern Overthrust Area)</v>
      </c>
      <c r="C4508" s="1" t="s">
        <v>19356</v>
      </c>
      <c r="D4508" s="1"/>
      <c r="E4508" s="1"/>
      <c r="F4508" s="1" t="s">
        <v>19357</v>
      </c>
      <c r="G4508" s="1" t="s">
        <v>19358</v>
      </c>
      <c r="H4508" s="1">
        <v>42087</v>
      </c>
      <c r="I4508" s="1">
        <v>1005536</v>
      </c>
      <c r="J4508" s="1">
        <v>40.636944</v>
      </c>
      <c r="K4508" s="1">
        <v>-77.571944000000002</v>
      </c>
      <c r="L4508" s="1"/>
      <c r="M4508" s="1" t="s">
        <v>1501</v>
      </c>
      <c r="N4508" s="1" t="s">
        <v>18868</v>
      </c>
      <c r="O4508" s="1">
        <v>2022</v>
      </c>
      <c r="P4508" s="1">
        <v>17009</v>
      </c>
      <c r="Q4508" s="1" t="s">
        <v>19359</v>
      </c>
      <c r="R4508" s="1"/>
      <c r="S4508" s="1" t="s">
        <v>24372</v>
      </c>
      <c r="T4508" s="1" t="s">
        <v>6826</v>
      </c>
      <c r="U4508" s="1"/>
      <c r="V4508" s="1" t="s">
        <v>19360</v>
      </c>
      <c r="W4508" s="1" t="s">
        <v>6826</v>
      </c>
    </row>
    <row r="4509" spans="1:23" x14ac:dyDescent="0.25">
      <c r="A4509" s="1">
        <v>1005628</v>
      </c>
      <c r="B4509" s="5" t="str">
        <f>VLOOKUP(H4509,'FIPS Basin X-walk'!$A$2:$F$3224,6,FALSE)</f>
        <v>South Western Overthrust</v>
      </c>
      <c r="C4509" s="1" t="s">
        <v>22017</v>
      </c>
      <c r="D4509" s="1"/>
      <c r="E4509" s="1" t="s">
        <v>6828</v>
      </c>
      <c r="F4509" s="1" t="s">
        <v>17893</v>
      </c>
      <c r="G4509" s="1" t="s">
        <v>2098</v>
      </c>
      <c r="H4509" s="1">
        <v>49027</v>
      </c>
      <c r="I4509" s="1">
        <v>1005628</v>
      </c>
      <c r="J4509" s="1">
        <v>39.503500000000003</v>
      </c>
      <c r="K4509" s="1">
        <v>-112.58110000000001</v>
      </c>
      <c r="L4509" s="1"/>
      <c r="M4509" s="1" t="s">
        <v>1492</v>
      </c>
      <c r="N4509" s="1" t="s">
        <v>20957</v>
      </c>
      <c r="O4509" s="1">
        <v>2022</v>
      </c>
      <c r="P4509" s="1">
        <v>84624</v>
      </c>
      <c r="Q4509" s="1" t="s">
        <v>22018</v>
      </c>
      <c r="R4509" s="1"/>
      <c r="S4509" s="1" t="s">
        <v>24355</v>
      </c>
      <c r="T4509" s="1" t="s">
        <v>6826</v>
      </c>
      <c r="U4509" s="1"/>
      <c r="V4509" s="1" t="s">
        <v>22019</v>
      </c>
      <c r="W4509" s="1" t="s">
        <v>6828</v>
      </c>
    </row>
    <row r="4510" spans="1:23" x14ac:dyDescent="0.25">
      <c r="A4510" s="1">
        <v>1002928</v>
      </c>
      <c r="B4510" s="5" t="str">
        <f>VLOOKUP(H4510,'FIPS Basin X-walk'!$A$2:$F$3224,6,FALSE)</f>
        <v>South Western Overthrust</v>
      </c>
      <c r="C4510" s="1" t="s">
        <v>22014</v>
      </c>
      <c r="D4510" s="1"/>
      <c r="E4510" s="1"/>
      <c r="F4510" s="1" t="s">
        <v>17893</v>
      </c>
      <c r="G4510" s="1" t="s">
        <v>22015</v>
      </c>
      <c r="H4510" s="1">
        <v>49027</v>
      </c>
      <c r="I4510" s="1">
        <v>1002928</v>
      </c>
      <c r="J4510" s="1">
        <v>38.938951000000003</v>
      </c>
      <c r="K4510" s="1">
        <v>-112.816647</v>
      </c>
      <c r="L4510" s="1"/>
      <c r="M4510" s="1" t="s">
        <v>1492</v>
      </c>
      <c r="N4510" s="1" t="s">
        <v>20957</v>
      </c>
      <c r="O4510" s="1">
        <v>2022</v>
      </c>
      <c r="P4510" s="1">
        <v>84624</v>
      </c>
      <c r="Q4510" s="1" t="s">
        <v>22016</v>
      </c>
      <c r="R4510" s="1"/>
      <c r="S4510" s="1" t="s">
        <v>24397</v>
      </c>
      <c r="T4510" s="1" t="s">
        <v>6826</v>
      </c>
      <c r="U4510" s="1"/>
      <c r="V4510" s="1" t="s">
        <v>14684</v>
      </c>
      <c r="W4510" s="1" t="s">
        <v>6826</v>
      </c>
    </row>
    <row r="4511" spans="1:23" x14ac:dyDescent="0.25">
      <c r="A4511" s="1">
        <v>1005805</v>
      </c>
      <c r="B4511" s="5" t="str">
        <f>VLOOKUP(H4511,'FIPS Basin X-walk'!$A$2:$F$3224,6,FALSE)</f>
        <v>South Western Overthrust</v>
      </c>
      <c r="C4511" s="1" t="s">
        <v>22020</v>
      </c>
      <c r="D4511" s="1"/>
      <c r="E4511" s="1"/>
      <c r="F4511" s="1" t="s">
        <v>22021</v>
      </c>
      <c r="G4511" s="1" t="s">
        <v>22015</v>
      </c>
      <c r="H4511" s="1">
        <v>49027</v>
      </c>
      <c r="I4511" s="1">
        <v>1005805</v>
      </c>
      <c r="J4511" s="1">
        <v>38.867607999999997</v>
      </c>
      <c r="K4511" s="1">
        <v>-112.423186</v>
      </c>
      <c r="L4511" s="1"/>
      <c r="M4511" s="1" t="s">
        <v>1492</v>
      </c>
      <c r="N4511" s="1" t="s">
        <v>20957</v>
      </c>
      <c r="O4511" s="1">
        <v>2022</v>
      </c>
      <c r="P4511" s="1">
        <v>84644</v>
      </c>
      <c r="Q4511" s="1" t="s">
        <v>137</v>
      </c>
      <c r="R4511" s="1"/>
      <c r="S4511" s="1" t="s">
        <v>24435</v>
      </c>
      <c r="T4511" s="1" t="s">
        <v>6826</v>
      </c>
      <c r="U4511" s="1"/>
      <c r="V4511" s="1" t="s">
        <v>7232</v>
      </c>
      <c r="W4511" s="1" t="s">
        <v>6826</v>
      </c>
    </row>
    <row r="4512" spans="1:23" x14ac:dyDescent="0.25">
      <c r="A4512" s="1">
        <v>1002530</v>
      </c>
      <c r="B4512" s="5" t="str">
        <f>VLOOKUP(H4512,'FIPS Basin X-walk'!$A$2:$F$3224,6,FALSE)</f>
        <v>South Western Overthrust</v>
      </c>
      <c r="C4512" s="1" t="s">
        <v>22007</v>
      </c>
      <c r="D4512" s="1"/>
      <c r="E4512" s="1" t="s">
        <v>6828</v>
      </c>
      <c r="F4512" s="1" t="s">
        <v>22008</v>
      </c>
      <c r="G4512" s="1" t="s">
        <v>22015</v>
      </c>
      <c r="H4512" s="1">
        <v>49027</v>
      </c>
      <c r="I4512" s="1">
        <v>1002530</v>
      </c>
      <c r="J4512" s="1">
        <v>39.508327000000001</v>
      </c>
      <c r="K4512" s="1">
        <v>-112.262246</v>
      </c>
      <c r="L4512" s="1"/>
      <c r="M4512" s="1" t="s">
        <v>1492</v>
      </c>
      <c r="N4512" s="1" t="s">
        <v>20957</v>
      </c>
      <c r="O4512" s="1">
        <v>2022</v>
      </c>
      <c r="P4512" s="1">
        <v>84648</v>
      </c>
      <c r="Q4512" s="1" t="s">
        <v>22010</v>
      </c>
      <c r="R4512" s="1"/>
      <c r="S4512" s="1" t="s">
        <v>24441</v>
      </c>
      <c r="T4512" s="1" t="s">
        <v>6826</v>
      </c>
      <c r="U4512" s="1"/>
      <c r="V4512" s="1" t="s">
        <v>10094</v>
      </c>
      <c r="W4512" s="1" t="s">
        <v>6826</v>
      </c>
    </row>
    <row r="4513" spans="1:23" x14ac:dyDescent="0.25">
      <c r="A4513" s="1">
        <v>1002997</v>
      </c>
      <c r="B4513" s="5" t="str">
        <f>VLOOKUP(H4513,'FIPS Basin X-walk'!$A$2:$F$3224,6,FALSE)</f>
        <v>Arkla Basin</v>
      </c>
      <c r="C4513" s="1" t="s">
        <v>7904</v>
      </c>
      <c r="D4513" s="1"/>
      <c r="E4513" s="1"/>
      <c r="F4513" s="1" t="s">
        <v>7905</v>
      </c>
      <c r="G4513" s="1" t="s">
        <v>7906</v>
      </c>
      <c r="H4513" s="1">
        <v>5091</v>
      </c>
      <c r="I4513" s="1">
        <v>1002997</v>
      </c>
      <c r="J4513" s="1">
        <v>33.423166999999999</v>
      </c>
      <c r="K4513" s="1">
        <v>-94.003777999999997</v>
      </c>
      <c r="L4513" s="1"/>
      <c r="M4513" s="1" t="s">
        <v>1520</v>
      </c>
      <c r="N4513" s="1" t="s">
        <v>7740</v>
      </c>
      <c r="O4513" s="1">
        <v>2022</v>
      </c>
      <c r="P4513" s="1">
        <v>71854</v>
      </c>
      <c r="Q4513" s="1" t="s">
        <v>7907</v>
      </c>
      <c r="R4513" s="1"/>
      <c r="S4513" s="1" t="s">
        <v>24966</v>
      </c>
      <c r="T4513" s="1" t="s">
        <v>6826</v>
      </c>
      <c r="U4513" s="1"/>
      <c r="V4513" s="1" t="s">
        <v>7908</v>
      </c>
      <c r="W4513" s="1" t="s">
        <v>6826</v>
      </c>
    </row>
    <row r="4514" spans="1:23" x14ac:dyDescent="0.25">
      <c r="A4514" s="1">
        <v>1005746</v>
      </c>
      <c r="B4514" s="5" t="str">
        <f>VLOOKUP(H4514,'FIPS Basin X-walk'!$A$2:$F$3224,6,FALSE)</f>
        <v>Arkla Basin</v>
      </c>
      <c r="C4514" s="1" t="s">
        <v>7910</v>
      </c>
      <c r="D4514" s="1"/>
      <c r="E4514" s="1"/>
      <c r="F4514" s="1" t="s">
        <v>7905</v>
      </c>
      <c r="G4514" s="1" t="s">
        <v>7906</v>
      </c>
      <c r="H4514" s="1">
        <v>5091</v>
      </c>
      <c r="I4514" s="1">
        <v>1005746</v>
      </c>
      <c r="J4514" s="1">
        <v>33.532806000000001</v>
      </c>
      <c r="K4514" s="1">
        <v>-93.812693999999993</v>
      </c>
      <c r="L4514" s="1"/>
      <c r="M4514" s="1" t="s">
        <v>1520</v>
      </c>
      <c r="N4514" s="1" t="s">
        <v>7740</v>
      </c>
      <c r="O4514" s="1">
        <v>2022</v>
      </c>
      <c r="P4514" s="1">
        <v>71854</v>
      </c>
      <c r="Q4514" s="1" t="s">
        <v>7911</v>
      </c>
      <c r="R4514" s="1"/>
      <c r="S4514" s="1" t="s">
        <v>24364</v>
      </c>
      <c r="T4514" s="1" t="s">
        <v>6826</v>
      </c>
      <c r="U4514" s="1"/>
      <c r="V4514" s="1" t="s">
        <v>6850</v>
      </c>
      <c r="W4514" s="1" t="s">
        <v>6826</v>
      </c>
    </row>
    <row r="4515" spans="1:23" x14ac:dyDescent="0.25">
      <c r="A4515" s="1">
        <v>1002413</v>
      </c>
      <c r="B4515" s="5" t="str">
        <f>VLOOKUP(H4515,'FIPS Basin X-walk'!$A$2:$F$3224,6,FALSE)</f>
        <v>Forest City Basin</v>
      </c>
      <c r="C4515" s="1" t="s">
        <v>12202</v>
      </c>
      <c r="D4515" s="1"/>
      <c r="E4515" s="1"/>
      <c r="F4515" s="1" t="s">
        <v>12203</v>
      </c>
      <c r="G4515" s="1" t="s">
        <v>12200</v>
      </c>
      <c r="H4515" s="1">
        <v>19129</v>
      </c>
      <c r="I4515" s="1">
        <v>1002413</v>
      </c>
      <c r="J4515" s="1">
        <v>41.059890000000003</v>
      </c>
      <c r="K4515" s="1">
        <v>-95.449079999999995</v>
      </c>
      <c r="L4515" s="1"/>
      <c r="M4515" s="1" t="s">
        <v>1500</v>
      </c>
      <c r="N4515" s="1" t="s">
        <v>11970</v>
      </c>
      <c r="O4515" s="1">
        <v>2022</v>
      </c>
      <c r="P4515" s="1">
        <v>51533</v>
      </c>
      <c r="Q4515" s="1" t="s">
        <v>24018</v>
      </c>
      <c r="R4515" s="1"/>
      <c r="S4515" s="1" t="s">
        <v>24435</v>
      </c>
      <c r="T4515" s="1" t="s">
        <v>6826</v>
      </c>
      <c r="U4515" s="1"/>
      <c r="V4515" s="1" t="s">
        <v>7090</v>
      </c>
      <c r="W4515" s="1" t="s">
        <v>6826</v>
      </c>
    </row>
    <row r="4516" spans="1:23" x14ac:dyDescent="0.25">
      <c r="A4516" s="1">
        <v>1003990</v>
      </c>
      <c r="B4516" s="5" t="str">
        <f>VLOOKUP(H4516,'FIPS Basin X-walk'!$A$2:$F$3224,6,FALSE)</f>
        <v>Forest City Basin</v>
      </c>
      <c r="C4516" s="1" t="s">
        <v>12204</v>
      </c>
      <c r="D4516" s="1"/>
      <c r="E4516" s="1"/>
      <c r="F4516" s="1" t="s">
        <v>7829</v>
      </c>
      <c r="G4516" s="1" t="s">
        <v>12200</v>
      </c>
      <c r="H4516" s="1">
        <v>19129</v>
      </c>
      <c r="I4516" s="1">
        <v>1003990</v>
      </c>
      <c r="J4516" s="1">
        <v>41.021656</v>
      </c>
      <c r="K4516" s="1">
        <v>-95.636713999999998</v>
      </c>
      <c r="L4516" s="1"/>
      <c r="M4516" s="1" t="s">
        <v>1500</v>
      </c>
      <c r="N4516" s="1" t="s">
        <v>11970</v>
      </c>
      <c r="O4516" s="1">
        <v>2022</v>
      </c>
      <c r="P4516" s="1">
        <v>51551</v>
      </c>
      <c r="Q4516" s="1" t="s">
        <v>12205</v>
      </c>
      <c r="R4516" s="1"/>
      <c r="S4516" s="1" t="s">
        <v>24358</v>
      </c>
      <c r="T4516" s="1" t="s">
        <v>6826</v>
      </c>
      <c r="U4516" s="1"/>
      <c r="V4516" s="1" t="s">
        <v>12206</v>
      </c>
      <c r="W4516" s="1" t="s">
        <v>6826</v>
      </c>
    </row>
    <row r="4517" spans="1:23" x14ac:dyDescent="0.25">
      <c r="A4517" s="1">
        <v>1006631</v>
      </c>
      <c r="B4517" s="5" t="str">
        <f>VLOOKUP(H4517,'FIPS Basin X-walk'!$A$2:$F$3224,6,FALSE)</f>
        <v>Michigan Basin</v>
      </c>
      <c r="C4517" s="1" t="s">
        <v>23162</v>
      </c>
      <c r="D4517" s="1"/>
      <c r="E4517" s="1" t="s">
        <v>6828</v>
      </c>
      <c r="F4517" s="1" t="s">
        <v>23158</v>
      </c>
      <c r="G4517" s="1" t="s">
        <v>1638</v>
      </c>
      <c r="H4517" s="1">
        <v>55079</v>
      </c>
      <c r="I4517" s="1">
        <v>1006631</v>
      </c>
      <c r="J4517" s="1">
        <v>43.030299999999997</v>
      </c>
      <c r="K4517" s="1">
        <v>-87.923299999999998</v>
      </c>
      <c r="L4517" s="1"/>
      <c r="M4517" s="1" t="s">
        <v>1517</v>
      </c>
      <c r="N4517" s="1" t="s">
        <v>22991</v>
      </c>
      <c r="O4517" s="1">
        <v>2022</v>
      </c>
      <c r="P4517" s="1">
        <v>53233</v>
      </c>
      <c r="Q4517" s="1" t="s">
        <v>23163</v>
      </c>
      <c r="R4517" s="1"/>
      <c r="S4517" s="1" t="s">
        <v>24355</v>
      </c>
      <c r="T4517" s="1" t="s">
        <v>6826</v>
      </c>
      <c r="U4517" s="1"/>
      <c r="V4517" s="1" t="s">
        <v>10828</v>
      </c>
      <c r="W4517" s="1" t="s">
        <v>6828</v>
      </c>
    </row>
    <row r="4518" spans="1:23" x14ac:dyDescent="0.25">
      <c r="A4518" s="1">
        <v>1000491</v>
      </c>
      <c r="B4518" s="5" t="str">
        <f>VLOOKUP(H4518,'FIPS Basin X-walk'!$A$2:$F$3224,6,FALSE)</f>
        <v>Michigan Basin</v>
      </c>
      <c r="C4518" s="1" t="s">
        <v>23170</v>
      </c>
      <c r="D4518" s="1"/>
      <c r="E4518" s="1" t="s">
        <v>6828</v>
      </c>
      <c r="F4518" s="1" t="s">
        <v>23168</v>
      </c>
      <c r="G4518" s="1" t="s">
        <v>1638</v>
      </c>
      <c r="H4518" s="1">
        <v>55079</v>
      </c>
      <c r="I4518" s="1">
        <v>1000491</v>
      </c>
      <c r="J4518" s="1">
        <v>42.844499999999996</v>
      </c>
      <c r="K4518" s="1">
        <v>-87.828999999999994</v>
      </c>
      <c r="L4518" s="1"/>
      <c r="M4518" s="1" t="s">
        <v>1517</v>
      </c>
      <c r="N4518" s="1" t="s">
        <v>22991</v>
      </c>
      <c r="O4518" s="1">
        <v>2022</v>
      </c>
      <c r="P4518" s="1">
        <v>53154</v>
      </c>
      <c r="Q4518" s="1" t="s">
        <v>23171</v>
      </c>
      <c r="R4518" s="1"/>
      <c r="S4518" s="1" t="s">
        <v>24355</v>
      </c>
      <c r="T4518" s="1" t="s">
        <v>6826</v>
      </c>
      <c r="U4518" s="1"/>
      <c r="V4518" s="1" t="s">
        <v>24534</v>
      </c>
      <c r="W4518" s="1" t="s">
        <v>6828</v>
      </c>
    </row>
    <row r="4519" spans="1:23" x14ac:dyDescent="0.25">
      <c r="A4519" s="1">
        <v>1000982</v>
      </c>
      <c r="B4519" s="5" t="str">
        <f>VLOOKUP(H4519,'FIPS Basin X-walk'!$A$2:$F$3224,6,FALSE)</f>
        <v>Michigan Basin</v>
      </c>
      <c r="C4519" s="1" t="s">
        <v>23167</v>
      </c>
      <c r="D4519" s="1"/>
      <c r="E4519" s="1" t="s">
        <v>6828</v>
      </c>
      <c r="F4519" s="1" t="s">
        <v>23168</v>
      </c>
      <c r="G4519" s="1" t="s">
        <v>1638</v>
      </c>
      <c r="H4519" s="1">
        <v>55079</v>
      </c>
      <c r="I4519" s="1">
        <v>1000982</v>
      </c>
      <c r="J4519" s="1">
        <v>42.845700000000001</v>
      </c>
      <c r="K4519" s="1">
        <v>-87.829400000000007</v>
      </c>
      <c r="L4519" s="1"/>
      <c r="M4519" s="1" t="s">
        <v>1517</v>
      </c>
      <c r="N4519" s="1" t="s">
        <v>22991</v>
      </c>
      <c r="O4519" s="1">
        <v>2022</v>
      </c>
      <c r="P4519" s="1">
        <v>53154</v>
      </c>
      <c r="Q4519" s="1" t="s">
        <v>23169</v>
      </c>
      <c r="R4519" s="1"/>
      <c r="S4519" s="1" t="s">
        <v>24355</v>
      </c>
      <c r="T4519" s="1" t="s">
        <v>6826</v>
      </c>
      <c r="U4519" s="1"/>
      <c r="V4519" s="1" t="s">
        <v>10828</v>
      </c>
      <c r="W4519" s="1" t="s">
        <v>6828</v>
      </c>
    </row>
    <row r="4520" spans="1:23" x14ac:dyDescent="0.25">
      <c r="A4520" s="1">
        <v>1005442</v>
      </c>
      <c r="B4520" s="5" t="str">
        <f>VLOOKUP(H4520,'FIPS Basin X-walk'!$A$2:$F$3224,6,FALSE)</f>
        <v>Michigan Basin</v>
      </c>
      <c r="C4520" s="1" t="s">
        <v>23164</v>
      </c>
      <c r="D4520" s="1"/>
      <c r="E4520" s="1"/>
      <c r="F4520" s="1" t="s">
        <v>23165</v>
      </c>
      <c r="G4520" s="1" t="s">
        <v>23159</v>
      </c>
      <c r="H4520" s="1">
        <v>55079</v>
      </c>
      <c r="I4520" s="1">
        <v>1005442</v>
      </c>
      <c r="J4520" s="1">
        <v>42.947167</v>
      </c>
      <c r="K4520" s="1">
        <v>-87.861500000000007</v>
      </c>
      <c r="L4520" s="1"/>
      <c r="M4520" s="1" t="s">
        <v>1517</v>
      </c>
      <c r="N4520" s="1" t="s">
        <v>22991</v>
      </c>
      <c r="O4520" s="1">
        <v>2022</v>
      </c>
      <c r="P4520" s="1">
        <v>53110</v>
      </c>
      <c r="Q4520" s="1" t="s">
        <v>23166</v>
      </c>
      <c r="R4520" s="1" t="s">
        <v>25403</v>
      </c>
      <c r="S4520" s="1" t="s">
        <v>24742</v>
      </c>
      <c r="T4520" s="1" t="s">
        <v>6826</v>
      </c>
      <c r="U4520" s="1"/>
      <c r="V4520" s="1" t="s">
        <v>17526</v>
      </c>
      <c r="W4520" s="1" t="s">
        <v>6826</v>
      </c>
    </row>
    <row r="4521" spans="1:23" x14ac:dyDescent="0.25">
      <c r="A4521" s="1">
        <v>1007725</v>
      </c>
      <c r="B4521" s="5" t="str">
        <f>VLOOKUP(H4521,'FIPS Basin X-walk'!$A$2:$F$3224,6,FALSE)</f>
        <v>Michigan Basin</v>
      </c>
      <c r="C4521" s="1" t="s">
        <v>23172</v>
      </c>
      <c r="D4521" s="1"/>
      <c r="E4521" s="1"/>
      <c r="F4521" s="1" t="s">
        <v>1813</v>
      </c>
      <c r="G4521" s="1" t="s">
        <v>23159</v>
      </c>
      <c r="H4521" s="1">
        <v>55079</v>
      </c>
      <c r="I4521" s="1">
        <v>1007725</v>
      </c>
      <c r="J4521" s="1">
        <v>42.848950000000002</v>
      </c>
      <c r="K4521" s="1">
        <v>-88.069879999999998</v>
      </c>
      <c r="L4521" s="1"/>
      <c r="M4521" s="1" t="s">
        <v>1517</v>
      </c>
      <c r="N4521" s="1" t="s">
        <v>22991</v>
      </c>
      <c r="O4521" s="1">
        <v>2022</v>
      </c>
      <c r="P4521" s="1">
        <v>53132</v>
      </c>
      <c r="Q4521" s="1" t="s">
        <v>23173</v>
      </c>
      <c r="R4521" s="1"/>
      <c r="S4521" s="1" t="s">
        <v>24358</v>
      </c>
      <c r="T4521" s="1" t="s">
        <v>6826</v>
      </c>
      <c r="U4521" s="1"/>
      <c r="V4521" s="1" t="s">
        <v>6878</v>
      </c>
      <c r="W4521" s="1" t="s">
        <v>6828</v>
      </c>
    </row>
    <row r="4522" spans="1:23" x14ac:dyDescent="0.25">
      <c r="A4522" s="1">
        <v>1000041</v>
      </c>
      <c r="B4522" s="5" t="str">
        <f>VLOOKUP(H4522,'FIPS Basin X-walk'!$A$2:$F$3224,6,FALSE)</f>
        <v>Michigan Basin</v>
      </c>
      <c r="C4522" s="1" t="s">
        <v>23180</v>
      </c>
      <c r="D4522" s="1"/>
      <c r="E4522" s="1"/>
      <c r="F4522" s="1" t="s">
        <v>23158</v>
      </c>
      <c r="G4522" s="1" t="s">
        <v>23159</v>
      </c>
      <c r="H4522" s="1">
        <v>55079</v>
      </c>
      <c r="I4522" s="1">
        <v>1000041</v>
      </c>
      <c r="J4522" s="1">
        <v>43.061390000000003</v>
      </c>
      <c r="K4522" s="1">
        <v>-87.891620000000003</v>
      </c>
      <c r="L4522" s="1"/>
      <c r="M4522" s="1" t="s">
        <v>1517</v>
      </c>
      <c r="N4522" s="1" t="s">
        <v>22991</v>
      </c>
      <c r="O4522" s="1">
        <v>2022</v>
      </c>
      <c r="P4522" s="1">
        <v>53211</v>
      </c>
      <c r="Q4522" s="1" t="s">
        <v>23181</v>
      </c>
      <c r="R4522" s="1"/>
      <c r="S4522" s="1" t="s">
        <v>24385</v>
      </c>
      <c r="T4522" s="1" t="s">
        <v>6826</v>
      </c>
      <c r="U4522" s="1"/>
      <c r="V4522" s="1" t="s">
        <v>7123</v>
      </c>
      <c r="W4522" s="1" t="s">
        <v>6826</v>
      </c>
    </row>
    <row r="4523" spans="1:23" x14ac:dyDescent="0.25">
      <c r="A4523" s="1">
        <v>1000440</v>
      </c>
      <c r="B4523" s="5" t="str">
        <f>VLOOKUP(H4523,'FIPS Basin X-walk'!$A$2:$F$3224,6,FALSE)</f>
        <v>Michigan Basin</v>
      </c>
      <c r="C4523" s="1" t="s">
        <v>23182</v>
      </c>
      <c r="D4523" s="1"/>
      <c r="E4523" s="1"/>
      <c r="F4523" s="1" t="s">
        <v>1638</v>
      </c>
      <c r="G4523" s="1" t="s">
        <v>23159</v>
      </c>
      <c r="H4523" s="1">
        <v>55079</v>
      </c>
      <c r="I4523" s="1">
        <v>1000440</v>
      </c>
      <c r="J4523" s="1">
        <v>43.004719999999999</v>
      </c>
      <c r="K4523" s="1">
        <v>-87.961550000000003</v>
      </c>
      <c r="L4523" s="1"/>
      <c r="M4523" s="1" t="s">
        <v>1517</v>
      </c>
      <c r="N4523" s="1" t="s">
        <v>22991</v>
      </c>
      <c r="O4523" s="1">
        <v>2022</v>
      </c>
      <c r="P4523" s="1">
        <v>53215</v>
      </c>
      <c r="Q4523" s="1" t="s">
        <v>15759</v>
      </c>
      <c r="R4523" s="1"/>
      <c r="S4523" s="1" t="s">
        <v>24517</v>
      </c>
      <c r="T4523" s="1" t="s">
        <v>6826</v>
      </c>
      <c r="U4523" s="1"/>
      <c r="V4523" s="1" t="s">
        <v>15760</v>
      </c>
      <c r="W4523" s="1" t="s">
        <v>6826</v>
      </c>
    </row>
    <row r="4524" spans="1:23" x14ac:dyDescent="0.25">
      <c r="A4524" s="1">
        <v>1002210</v>
      </c>
      <c r="B4524" s="5" t="str">
        <f>VLOOKUP(H4524,'FIPS Basin X-walk'!$A$2:$F$3224,6,FALSE)</f>
        <v>Michigan Basin</v>
      </c>
      <c r="C4524" s="1" t="s">
        <v>23177</v>
      </c>
      <c r="D4524" s="1"/>
      <c r="E4524" s="1"/>
      <c r="F4524" s="1" t="s">
        <v>23158</v>
      </c>
      <c r="G4524" s="1" t="s">
        <v>23159</v>
      </c>
      <c r="H4524" s="1">
        <v>55079</v>
      </c>
      <c r="I4524" s="1">
        <v>1002210</v>
      </c>
      <c r="J4524" s="1">
        <v>43.046199999999999</v>
      </c>
      <c r="K4524" s="1">
        <v>-88.027799999999999</v>
      </c>
      <c r="L4524" s="1"/>
      <c r="M4524" s="1" t="s">
        <v>1517</v>
      </c>
      <c r="N4524" s="1" t="s">
        <v>22991</v>
      </c>
      <c r="O4524" s="1">
        <v>2022</v>
      </c>
      <c r="P4524" s="1">
        <v>53226</v>
      </c>
      <c r="Q4524" s="1" t="s">
        <v>23178</v>
      </c>
      <c r="R4524" s="1" t="s">
        <v>24371</v>
      </c>
      <c r="S4524" s="1" t="s">
        <v>24395</v>
      </c>
      <c r="T4524" s="1" t="s">
        <v>6826</v>
      </c>
      <c r="U4524" s="1"/>
      <c r="V4524" s="1" t="s">
        <v>23179</v>
      </c>
      <c r="W4524" s="1" t="s">
        <v>6826</v>
      </c>
    </row>
    <row r="4525" spans="1:23" x14ac:dyDescent="0.25">
      <c r="A4525" s="1">
        <v>1003426</v>
      </c>
      <c r="B4525" s="5" t="str">
        <f>VLOOKUP(H4525,'FIPS Basin X-walk'!$A$2:$F$3224,6,FALSE)</f>
        <v>Michigan Basin</v>
      </c>
      <c r="C4525" s="1" t="s">
        <v>23174</v>
      </c>
      <c r="D4525" s="1"/>
      <c r="E4525" s="1"/>
      <c r="F4525" s="1" t="s">
        <v>23158</v>
      </c>
      <c r="G4525" s="1" t="s">
        <v>23159</v>
      </c>
      <c r="H4525" s="1">
        <v>55079</v>
      </c>
      <c r="I4525" s="1">
        <v>1003426</v>
      </c>
      <c r="J4525" s="1">
        <v>43.01932</v>
      </c>
      <c r="K4525" s="1">
        <v>-87.897800000000004</v>
      </c>
      <c r="L4525" s="1"/>
      <c r="M4525" s="1" t="s">
        <v>1517</v>
      </c>
      <c r="N4525" s="1" t="s">
        <v>22991</v>
      </c>
      <c r="O4525" s="1">
        <v>2022</v>
      </c>
      <c r="P4525" s="1">
        <v>53207</v>
      </c>
      <c r="Q4525" s="1" t="s">
        <v>23175</v>
      </c>
      <c r="R4525" s="1"/>
      <c r="S4525" s="1" t="s">
        <v>24661</v>
      </c>
      <c r="T4525" s="1" t="s">
        <v>6828</v>
      </c>
      <c r="U4525" s="1"/>
      <c r="V4525" s="1" t="s">
        <v>23176</v>
      </c>
      <c r="W4525" s="1" t="s">
        <v>6826</v>
      </c>
    </row>
    <row r="4526" spans="1:23" x14ac:dyDescent="0.25">
      <c r="A4526" s="1">
        <v>1004120</v>
      </c>
      <c r="B4526" s="5" t="str">
        <f>VLOOKUP(H4526,'FIPS Basin X-walk'!$A$2:$F$3224,6,FALSE)</f>
        <v>Michigan Basin</v>
      </c>
      <c r="C4526" s="1" t="s">
        <v>23157</v>
      </c>
      <c r="D4526" s="1"/>
      <c r="E4526" s="1"/>
      <c r="F4526" s="1" t="s">
        <v>23158</v>
      </c>
      <c r="G4526" s="1" t="s">
        <v>23159</v>
      </c>
      <c r="H4526" s="1">
        <v>55079</v>
      </c>
      <c r="I4526" s="1">
        <v>1004120</v>
      </c>
      <c r="J4526" s="1">
        <v>43.037410000000001</v>
      </c>
      <c r="K4526" s="1">
        <v>-87.913809999999998</v>
      </c>
      <c r="L4526" s="1"/>
      <c r="M4526" s="1" t="s">
        <v>1517</v>
      </c>
      <c r="N4526" s="1" t="s">
        <v>22991</v>
      </c>
      <c r="O4526" s="1">
        <v>2022</v>
      </c>
      <c r="P4526" s="1">
        <v>53201</v>
      </c>
      <c r="Q4526" s="1" t="s">
        <v>1366</v>
      </c>
      <c r="R4526" s="1"/>
      <c r="S4526" s="1" t="s">
        <v>24359</v>
      </c>
      <c r="T4526" s="1" t="s">
        <v>7005</v>
      </c>
      <c r="U4526" s="1"/>
      <c r="V4526" s="1" t="s">
        <v>10828</v>
      </c>
      <c r="W4526" s="1" t="s">
        <v>6826</v>
      </c>
    </row>
    <row r="4527" spans="1:23" x14ac:dyDescent="0.25">
      <c r="A4527" s="1">
        <v>1004293</v>
      </c>
      <c r="B4527" s="5" t="str">
        <f>VLOOKUP(H4527,'FIPS Basin X-walk'!$A$2:$F$3224,6,FALSE)</f>
        <v>Michigan Basin</v>
      </c>
      <c r="C4527" s="1" t="s">
        <v>23157</v>
      </c>
      <c r="D4527" s="1"/>
      <c r="E4527" s="1"/>
      <c r="F4527" s="1" t="s">
        <v>23158</v>
      </c>
      <c r="G4527" s="1" t="s">
        <v>23159</v>
      </c>
      <c r="H4527" s="1">
        <v>55079</v>
      </c>
      <c r="I4527" s="1">
        <v>1004293</v>
      </c>
      <c r="J4527" s="1">
        <v>43.037410000000001</v>
      </c>
      <c r="K4527" s="1">
        <v>-87.913809999999998</v>
      </c>
      <c r="L4527" s="1"/>
      <c r="M4527" s="1" t="s">
        <v>1517</v>
      </c>
      <c r="N4527" s="1" t="s">
        <v>22991</v>
      </c>
      <c r="O4527" s="1">
        <v>2022</v>
      </c>
      <c r="P4527" s="1">
        <v>53201</v>
      </c>
      <c r="Q4527" s="1" t="s">
        <v>1372</v>
      </c>
      <c r="R4527" s="1"/>
      <c r="S4527" s="1" t="s">
        <v>24359</v>
      </c>
      <c r="T4527" s="1" t="s">
        <v>7005</v>
      </c>
      <c r="U4527" s="1"/>
      <c r="V4527" s="1" t="s">
        <v>10828</v>
      </c>
      <c r="W4527" s="1" t="s">
        <v>6826</v>
      </c>
    </row>
    <row r="4528" spans="1:23" x14ac:dyDescent="0.25">
      <c r="A4528" s="1">
        <v>1006570</v>
      </c>
      <c r="B4528" s="5" t="str">
        <f>VLOOKUP(H4528,'FIPS Basin X-walk'!$A$2:$F$3224,6,FALSE)</f>
        <v>Michigan Basin</v>
      </c>
      <c r="C4528" s="1" t="s">
        <v>23183</v>
      </c>
      <c r="D4528" s="1"/>
      <c r="E4528" s="1"/>
      <c r="F4528" s="1" t="s">
        <v>23158</v>
      </c>
      <c r="G4528" s="1" t="s">
        <v>23159</v>
      </c>
      <c r="H4528" s="1">
        <v>55079</v>
      </c>
      <c r="I4528" s="1">
        <v>1006570</v>
      </c>
      <c r="J4528" s="1">
        <v>43.042119999999997</v>
      </c>
      <c r="K4528" s="1">
        <v>-87.963070000000002</v>
      </c>
      <c r="L4528" s="1"/>
      <c r="M4528" s="1" t="s">
        <v>1517</v>
      </c>
      <c r="N4528" s="1" t="s">
        <v>22991</v>
      </c>
      <c r="O4528" s="1">
        <v>2022</v>
      </c>
      <c r="P4528" s="1">
        <v>53208</v>
      </c>
      <c r="Q4528" s="1" t="s">
        <v>23184</v>
      </c>
      <c r="R4528" s="1"/>
      <c r="S4528" s="1" t="s">
        <v>24673</v>
      </c>
      <c r="T4528" s="1" t="s">
        <v>6826</v>
      </c>
      <c r="U4528" s="1"/>
      <c r="V4528" s="1" t="s">
        <v>9240</v>
      </c>
      <c r="W4528" s="1" t="s">
        <v>6826</v>
      </c>
    </row>
    <row r="4529" spans="1:23" x14ac:dyDescent="0.25">
      <c r="A4529" s="1">
        <v>1007759</v>
      </c>
      <c r="B4529" s="5" t="str">
        <f>VLOOKUP(H4529,'FIPS Basin X-walk'!$A$2:$F$3224,6,FALSE)</f>
        <v>Michigan Basin</v>
      </c>
      <c r="C4529" s="1" t="s">
        <v>23160</v>
      </c>
      <c r="D4529" s="1"/>
      <c r="E4529" s="1"/>
      <c r="F4529" s="1" t="s">
        <v>1638</v>
      </c>
      <c r="G4529" s="1" t="s">
        <v>23159</v>
      </c>
      <c r="H4529" s="1">
        <v>55079</v>
      </c>
      <c r="I4529" s="1">
        <v>1007759</v>
      </c>
      <c r="J4529" s="1">
        <v>43.082433000000002</v>
      </c>
      <c r="K4529" s="1">
        <v>-87.879523000000006</v>
      </c>
      <c r="L4529" s="1"/>
      <c r="M4529" s="1" t="s">
        <v>1517</v>
      </c>
      <c r="N4529" s="1" t="s">
        <v>22991</v>
      </c>
      <c r="O4529" s="1">
        <v>2022</v>
      </c>
      <c r="P4529" s="1">
        <v>53211</v>
      </c>
      <c r="Q4529" s="1" t="s">
        <v>23161</v>
      </c>
      <c r="R4529" s="1"/>
      <c r="S4529" s="1" t="s">
        <v>24395</v>
      </c>
      <c r="T4529" s="1" t="s">
        <v>6826</v>
      </c>
      <c r="U4529" s="1"/>
      <c r="V4529" s="1" t="s">
        <v>23056</v>
      </c>
      <c r="W4529" s="1" t="s">
        <v>6826</v>
      </c>
    </row>
    <row r="4530" spans="1:23" x14ac:dyDescent="0.25">
      <c r="A4530" s="1">
        <v>1007212</v>
      </c>
      <c r="B4530" s="5" t="str">
        <f>VLOOKUP(H4530,'FIPS Basin X-walk'!$A$2:$F$3224,6,FALSE)</f>
        <v>Michigan Basin</v>
      </c>
      <c r="C4530" s="1" t="s">
        <v>23288</v>
      </c>
      <c r="D4530" s="1"/>
      <c r="E4530" s="1"/>
      <c r="F4530" s="1" t="s">
        <v>23289</v>
      </c>
      <c r="G4530" s="1" t="s">
        <v>23159</v>
      </c>
      <c r="H4530" s="1">
        <v>55079</v>
      </c>
      <c r="I4530" s="1">
        <v>1007212</v>
      </c>
      <c r="J4530" s="1">
        <v>42.865732999999999</v>
      </c>
      <c r="K4530" s="1">
        <v>-87.992267999999996</v>
      </c>
      <c r="L4530" s="1"/>
      <c r="M4530" s="1" t="s">
        <v>1517</v>
      </c>
      <c r="N4530" s="1" t="s">
        <v>22991</v>
      </c>
      <c r="O4530" s="1">
        <v>2022</v>
      </c>
      <c r="P4530" s="1">
        <v>53132</v>
      </c>
      <c r="Q4530" s="1" t="s">
        <v>23291</v>
      </c>
      <c r="R4530" s="1"/>
      <c r="S4530" s="1" t="s">
        <v>24358</v>
      </c>
      <c r="T4530" s="1" t="s">
        <v>6826</v>
      </c>
      <c r="U4530" s="1"/>
      <c r="V4530" s="1" t="s">
        <v>7305</v>
      </c>
      <c r="W4530" s="1" t="s">
        <v>6826</v>
      </c>
    </row>
    <row r="4531" spans="1:23" x14ac:dyDescent="0.25">
      <c r="A4531" s="1">
        <v>1005862</v>
      </c>
      <c r="B4531" s="5" t="str">
        <f>VLOOKUP(H4531,'FIPS Basin X-walk'!$A$2:$F$3224,6,FALSE)</f>
        <v>Appalachian Basin (Eastern Overthrust Area)</v>
      </c>
      <c r="C4531" s="1" t="s">
        <v>22896</v>
      </c>
      <c r="D4531" s="1"/>
      <c r="E4531" s="1"/>
      <c r="F4531" s="1" t="s">
        <v>22897</v>
      </c>
      <c r="G4531" s="1" t="s">
        <v>22898</v>
      </c>
      <c r="H4531" s="1">
        <v>54057</v>
      </c>
      <c r="I4531" s="1">
        <v>1005862</v>
      </c>
      <c r="J4531" s="1">
        <v>39.560969999999998</v>
      </c>
      <c r="K4531" s="1">
        <v>-78.843609999999998</v>
      </c>
      <c r="L4531" s="1"/>
      <c r="M4531" s="1" t="s">
        <v>1521</v>
      </c>
      <c r="N4531" s="1" t="s">
        <v>22744</v>
      </c>
      <c r="O4531" s="1">
        <v>2022</v>
      </c>
      <c r="P4531" s="1">
        <v>26726</v>
      </c>
      <c r="Q4531" s="1" t="s">
        <v>22899</v>
      </c>
      <c r="R4531" s="1"/>
      <c r="S4531" s="1" t="s">
        <v>24946</v>
      </c>
      <c r="T4531" s="1" t="s">
        <v>6826</v>
      </c>
      <c r="U4531" s="1"/>
      <c r="V4531" s="1" t="s">
        <v>21948</v>
      </c>
      <c r="W4531" s="1" t="s">
        <v>6826</v>
      </c>
    </row>
    <row r="4532" spans="1:23" x14ac:dyDescent="0.25">
      <c r="A4532" s="1">
        <v>1006412</v>
      </c>
      <c r="B4532" s="5" t="str">
        <f>VLOOKUP(H4532,'FIPS Basin X-walk'!$A$2:$F$3224,6,FALSE)</f>
        <v>Snake River Basin</v>
      </c>
      <c r="C4532" s="1" t="s">
        <v>10782</v>
      </c>
      <c r="D4532" s="1"/>
      <c r="E4532" s="1"/>
      <c r="F4532" s="1" t="s">
        <v>10783</v>
      </c>
      <c r="G4532" s="1" t="s">
        <v>10784</v>
      </c>
      <c r="H4532" s="1">
        <v>16067</v>
      </c>
      <c r="I4532" s="1">
        <v>1006412</v>
      </c>
      <c r="J4532" s="1">
        <v>42.611671000000001</v>
      </c>
      <c r="K4532" s="1">
        <v>-113.757423</v>
      </c>
      <c r="L4532" s="1"/>
      <c r="M4532" s="1" t="s">
        <v>1552</v>
      </c>
      <c r="N4532" s="1" t="s">
        <v>10680</v>
      </c>
      <c r="O4532" s="1">
        <v>2022</v>
      </c>
      <c r="P4532" s="1">
        <v>83347</v>
      </c>
      <c r="Q4532" s="1" t="s">
        <v>10729</v>
      </c>
      <c r="R4532" s="1"/>
      <c r="S4532" s="1" t="s">
        <v>24366</v>
      </c>
      <c r="T4532" s="1" t="s">
        <v>6826</v>
      </c>
      <c r="U4532" s="1"/>
      <c r="V4532" s="1" t="s">
        <v>25578</v>
      </c>
      <c r="W4532" s="1" t="s">
        <v>6826</v>
      </c>
    </row>
    <row r="4533" spans="1:23" x14ac:dyDescent="0.25">
      <c r="A4533" s="1">
        <v>1001097</v>
      </c>
      <c r="B4533" s="5" t="str">
        <f>VLOOKUP(H4533,'FIPS Basin X-walk'!$A$2:$F$3224,6,FALSE)</f>
        <v>Sioux Uplift</v>
      </c>
      <c r="C4533" s="1" t="s">
        <v>19964</v>
      </c>
      <c r="D4533" s="1"/>
      <c r="E4533" s="1"/>
      <c r="F4533" s="1" t="s">
        <v>19965</v>
      </c>
      <c r="G4533" s="1" t="s">
        <v>1620</v>
      </c>
      <c r="H4533" s="1">
        <v>46099</v>
      </c>
      <c r="I4533" s="1">
        <v>1001097</v>
      </c>
      <c r="J4533" s="1">
        <v>43.603299999999997</v>
      </c>
      <c r="K4533" s="1">
        <v>-96.636899999999997</v>
      </c>
      <c r="L4533" s="1"/>
      <c r="M4533" s="1" t="s">
        <v>1562</v>
      </c>
      <c r="N4533" s="1" t="s">
        <v>19888</v>
      </c>
      <c r="O4533" s="1">
        <v>2022</v>
      </c>
      <c r="P4533" s="1">
        <v>57101</v>
      </c>
      <c r="Q4533" s="1" t="s">
        <v>19966</v>
      </c>
      <c r="R4533" s="1"/>
      <c r="S4533" s="1" t="s">
        <v>24355</v>
      </c>
      <c r="T4533" s="1" t="s">
        <v>6826</v>
      </c>
      <c r="U4533" s="1"/>
      <c r="V4533" s="1" t="s">
        <v>9094</v>
      </c>
      <c r="W4533" s="1" t="s">
        <v>6828</v>
      </c>
    </row>
    <row r="4534" spans="1:23" x14ac:dyDescent="0.25">
      <c r="A4534" s="1">
        <v>1002656</v>
      </c>
      <c r="B4534" s="5" t="str">
        <f>VLOOKUP(H4534,'FIPS Basin X-walk'!$A$2:$F$3224,6,FALSE)</f>
        <v>Sioux Uplift</v>
      </c>
      <c r="C4534" s="1" t="s">
        <v>19958</v>
      </c>
      <c r="D4534" s="1"/>
      <c r="E4534" s="1"/>
      <c r="F4534" s="1" t="s">
        <v>1564</v>
      </c>
      <c r="G4534" s="1" t="s">
        <v>19959</v>
      </c>
      <c r="H4534" s="1">
        <v>46099</v>
      </c>
      <c r="I4534" s="1">
        <v>1002656</v>
      </c>
      <c r="J4534" s="1">
        <v>43.511463999999997</v>
      </c>
      <c r="K4534" s="1">
        <v>-96.930176000000003</v>
      </c>
      <c r="L4534" s="1"/>
      <c r="M4534" s="1" t="s">
        <v>1562</v>
      </c>
      <c r="N4534" s="1" t="s">
        <v>19888</v>
      </c>
      <c r="O4534" s="1">
        <v>2022</v>
      </c>
      <c r="P4534" s="1">
        <v>57033</v>
      </c>
      <c r="Q4534" s="1" t="s">
        <v>19960</v>
      </c>
      <c r="R4534" s="1"/>
      <c r="S4534" s="1" t="s">
        <v>24358</v>
      </c>
      <c r="T4534" s="1" t="s">
        <v>6826</v>
      </c>
      <c r="U4534" s="1"/>
      <c r="V4534" s="1" t="s">
        <v>24967</v>
      </c>
      <c r="W4534" s="1" t="s">
        <v>6826</v>
      </c>
    </row>
    <row r="4535" spans="1:23" x14ac:dyDescent="0.25">
      <c r="A4535" s="1">
        <v>1002054</v>
      </c>
      <c r="B4535" s="5" t="str">
        <f>VLOOKUP(H4535,'FIPS Basin X-walk'!$A$2:$F$3224,6,FALSE)</f>
        <v>Sioux Uplift</v>
      </c>
      <c r="C4535" s="1" t="s">
        <v>19961</v>
      </c>
      <c r="D4535" s="1"/>
      <c r="E4535" s="1"/>
      <c r="F4535" s="1" t="s">
        <v>19962</v>
      </c>
      <c r="G4535" s="1" t="s">
        <v>19959</v>
      </c>
      <c r="H4535" s="1">
        <v>46099</v>
      </c>
      <c r="I4535" s="1">
        <v>1002054</v>
      </c>
      <c r="J4535" s="1">
        <v>43.6</v>
      </c>
      <c r="K4535" s="1">
        <v>-96.71</v>
      </c>
      <c r="L4535" s="1"/>
      <c r="M4535" s="1" t="s">
        <v>1562</v>
      </c>
      <c r="N4535" s="1" t="s">
        <v>19888</v>
      </c>
      <c r="O4535" s="1">
        <v>2022</v>
      </c>
      <c r="P4535" s="1">
        <v>57103</v>
      </c>
      <c r="Q4535" s="1" t="s">
        <v>19963</v>
      </c>
      <c r="R4535" s="1"/>
      <c r="S4535" s="1" t="s">
        <v>24382</v>
      </c>
      <c r="T4535" s="1" t="s">
        <v>6826</v>
      </c>
      <c r="U4535" s="1"/>
      <c r="V4535" s="1" t="s">
        <v>11374</v>
      </c>
      <c r="W4535" s="1" t="s">
        <v>6826</v>
      </c>
    </row>
    <row r="4536" spans="1:23" x14ac:dyDescent="0.25">
      <c r="A4536" s="1">
        <v>1004428</v>
      </c>
      <c r="B4536" s="5" t="str">
        <f>VLOOKUP(H4536,'FIPS Basin X-walk'!$A$2:$F$3224,6,FALSE)</f>
        <v>Michigan Basin</v>
      </c>
      <c r="C4536" s="1" t="s">
        <v>14505</v>
      </c>
      <c r="D4536" s="1"/>
      <c r="E4536" s="1"/>
      <c r="F4536" s="1" t="s">
        <v>14506</v>
      </c>
      <c r="G4536" s="1" t="s">
        <v>14507</v>
      </c>
      <c r="H4536" s="1">
        <v>26113</v>
      </c>
      <c r="I4536" s="1">
        <v>1004428</v>
      </c>
      <c r="J4536" s="1">
        <v>44.204090000000001</v>
      </c>
      <c r="K4536" s="1">
        <v>-85.220619999999997</v>
      </c>
      <c r="L4536" s="1"/>
      <c r="M4536" s="1" t="s">
        <v>1493</v>
      </c>
      <c r="N4536" s="1" t="s">
        <v>14185</v>
      </c>
      <c r="O4536" s="1">
        <v>2022</v>
      </c>
      <c r="P4536" s="1">
        <v>49657</v>
      </c>
      <c r="Q4536" s="1" t="s">
        <v>25309</v>
      </c>
      <c r="R4536" s="1"/>
      <c r="S4536" s="1" t="s">
        <v>24532</v>
      </c>
      <c r="T4536" s="1" t="s">
        <v>6826</v>
      </c>
      <c r="U4536" s="1"/>
      <c r="V4536" s="1" t="s">
        <v>14186</v>
      </c>
      <c r="W4536" s="1" t="s">
        <v>6826</v>
      </c>
    </row>
    <row r="4537" spans="1:23" x14ac:dyDescent="0.25">
      <c r="A4537" s="1">
        <v>1000794</v>
      </c>
      <c r="B4537" s="5" t="str">
        <f>VLOOKUP(H4537,'FIPS Basin X-walk'!$A$2:$F$3224,6,FALSE)</f>
        <v>Upper Mississippi Embaymnt</v>
      </c>
      <c r="C4537" s="1" t="s">
        <v>7912</v>
      </c>
      <c r="D4537" s="1"/>
      <c r="E4537" s="1"/>
      <c r="F4537" s="1" t="s">
        <v>7913</v>
      </c>
      <c r="G4537" s="1" t="s">
        <v>1117</v>
      </c>
      <c r="H4537" s="1">
        <v>5093</v>
      </c>
      <c r="I4537" s="1">
        <v>1000794</v>
      </c>
      <c r="J4537" s="1">
        <v>35.861899999999999</v>
      </c>
      <c r="K4537" s="1">
        <v>-90.025300000000001</v>
      </c>
      <c r="L4537" s="1"/>
      <c r="M4537" s="1" t="s">
        <v>1520</v>
      </c>
      <c r="N4537" s="1" t="s">
        <v>7740</v>
      </c>
      <c r="O4537" s="1">
        <v>2022</v>
      </c>
      <c r="P4537" s="1">
        <v>72426</v>
      </c>
      <c r="Q4537" s="1" t="s">
        <v>7914</v>
      </c>
      <c r="R4537" s="1"/>
      <c r="S4537" s="1" t="s">
        <v>24355</v>
      </c>
      <c r="T4537" s="1" t="s">
        <v>6826</v>
      </c>
      <c r="U4537" s="1"/>
      <c r="V4537" s="1" t="s">
        <v>7915</v>
      </c>
      <c r="W4537" s="1" t="s">
        <v>6828</v>
      </c>
    </row>
    <row r="4538" spans="1:23" x14ac:dyDescent="0.25">
      <c r="A4538" s="1">
        <v>1000539</v>
      </c>
      <c r="B4538" s="5" t="str">
        <f>VLOOKUP(H4538,'FIPS Basin X-walk'!$A$2:$F$3224,6,FALSE)</f>
        <v>Upper Mississippi Embaymnt</v>
      </c>
      <c r="C4538" s="1" t="s">
        <v>7923</v>
      </c>
      <c r="D4538" s="1"/>
      <c r="E4538" s="1" t="s">
        <v>6828</v>
      </c>
      <c r="F4538" s="1" t="s">
        <v>7924</v>
      </c>
      <c r="G4538" s="1" t="s">
        <v>1117</v>
      </c>
      <c r="H4538" s="1">
        <v>5093</v>
      </c>
      <c r="I4538" s="1">
        <v>1000539</v>
      </c>
      <c r="J4538" s="1">
        <v>35.662599999999998</v>
      </c>
      <c r="K4538" s="1">
        <v>-89.946899999999999</v>
      </c>
      <c r="L4538" s="1"/>
      <c r="M4538" s="1" t="s">
        <v>1520</v>
      </c>
      <c r="N4538" s="1" t="s">
        <v>7740</v>
      </c>
      <c r="O4538" s="1">
        <v>2022</v>
      </c>
      <c r="P4538" s="1">
        <v>72370</v>
      </c>
      <c r="Q4538" s="1" t="s">
        <v>7925</v>
      </c>
      <c r="R4538" s="1"/>
      <c r="S4538" s="1" t="s">
        <v>24355</v>
      </c>
      <c r="T4538" s="1" t="s">
        <v>6826</v>
      </c>
      <c r="U4538" s="1"/>
      <c r="V4538" s="1" t="s">
        <v>7926</v>
      </c>
      <c r="W4538" s="1" t="s">
        <v>6828</v>
      </c>
    </row>
    <row r="4539" spans="1:23" x14ac:dyDescent="0.25">
      <c r="A4539" s="1">
        <v>1012997</v>
      </c>
      <c r="B4539" s="5" t="str">
        <f>VLOOKUP(H4539,'FIPS Basin X-walk'!$A$2:$F$3224,6,FALSE)</f>
        <v>Upper Mississippi Embaymnt</v>
      </c>
      <c r="C4539" s="1" t="s">
        <v>23956</v>
      </c>
      <c r="D4539" s="1"/>
      <c r="E4539" s="1"/>
      <c r="F4539" s="1" t="s">
        <v>2049</v>
      </c>
      <c r="G4539" s="1" t="s">
        <v>1117</v>
      </c>
      <c r="H4539" s="1">
        <v>5093</v>
      </c>
      <c r="I4539" s="1">
        <v>1012997</v>
      </c>
      <c r="J4539" s="1">
        <v>35.696992700000003</v>
      </c>
      <c r="K4539" s="1">
        <v>-90.037320100000002</v>
      </c>
      <c r="L4539" s="1"/>
      <c r="M4539" s="1" t="s">
        <v>1520</v>
      </c>
      <c r="N4539" s="1" t="s">
        <v>7740</v>
      </c>
      <c r="O4539" s="1">
        <v>2022</v>
      </c>
      <c r="P4539" s="1">
        <v>72370</v>
      </c>
      <c r="Q4539" s="1" t="s">
        <v>23957</v>
      </c>
      <c r="R4539" s="1"/>
      <c r="S4539" s="1">
        <v>331110</v>
      </c>
      <c r="T4539" s="1" t="s">
        <v>6826</v>
      </c>
      <c r="U4539" s="1"/>
      <c r="V4539" s="1" t="s">
        <v>23958</v>
      </c>
      <c r="W4539" s="1" t="s">
        <v>6826</v>
      </c>
    </row>
    <row r="4540" spans="1:23" x14ac:dyDescent="0.25">
      <c r="A4540" s="1">
        <v>1004480</v>
      </c>
      <c r="B4540" s="5" t="str">
        <f>VLOOKUP(H4540,'FIPS Basin X-walk'!$A$2:$F$3224,6,FALSE)</f>
        <v>Upper Mississippi Embaymnt</v>
      </c>
      <c r="C4540" s="1" t="s">
        <v>25316</v>
      </c>
      <c r="D4540" s="1"/>
      <c r="E4540" s="1"/>
      <c r="F4540" s="1" t="s">
        <v>7917</v>
      </c>
      <c r="G4540" s="1" t="s">
        <v>7918</v>
      </c>
      <c r="H4540" s="1">
        <v>5093</v>
      </c>
      <c r="I4540" s="1">
        <v>1004480</v>
      </c>
      <c r="J4540" s="1">
        <v>35.777917000000002</v>
      </c>
      <c r="K4540" s="1">
        <v>-89.972416999999993</v>
      </c>
      <c r="L4540" s="1"/>
      <c r="M4540" s="1" t="s">
        <v>1520</v>
      </c>
      <c r="N4540" s="1" t="s">
        <v>7740</v>
      </c>
      <c r="O4540" s="1">
        <v>2022</v>
      </c>
      <c r="P4540" s="1">
        <v>72315</v>
      </c>
      <c r="Q4540" s="1" t="s">
        <v>25317</v>
      </c>
      <c r="R4540" s="1"/>
      <c r="S4540" s="1" t="s">
        <v>24358</v>
      </c>
      <c r="T4540" s="1" t="s">
        <v>6826</v>
      </c>
      <c r="U4540" s="1"/>
      <c r="V4540" s="1" t="s">
        <v>25318</v>
      </c>
      <c r="W4540" s="1" t="s">
        <v>6826</v>
      </c>
    </row>
    <row r="4541" spans="1:23" x14ac:dyDescent="0.25">
      <c r="A4541" s="1">
        <v>1007642</v>
      </c>
      <c r="B4541" s="5" t="str">
        <f>VLOOKUP(H4541,'FIPS Basin X-walk'!$A$2:$F$3224,6,FALSE)</f>
        <v>Upper Mississippi Embaymnt</v>
      </c>
      <c r="C4541" s="1" t="s">
        <v>7916</v>
      </c>
      <c r="D4541" s="1"/>
      <c r="E4541" s="1" t="s">
        <v>6828</v>
      </c>
      <c r="F4541" s="1" t="s">
        <v>7917</v>
      </c>
      <c r="G4541" s="1" t="s">
        <v>7918</v>
      </c>
      <c r="H4541" s="1">
        <v>5093</v>
      </c>
      <c r="I4541" s="1">
        <v>1007642</v>
      </c>
      <c r="J4541" s="1">
        <v>35.901865999999998</v>
      </c>
      <c r="K4541" s="1">
        <v>-89.775643000000002</v>
      </c>
      <c r="L4541" s="1"/>
      <c r="M4541" s="1" t="s">
        <v>1520</v>
      </c>
      <c r="N4541" s="1" t="s">
        <v>7740</v>
      </c>
      <c r="O4541" s="1">
        <v>2022</v>
      </c>
      <c r="P4541" s="1">
        <v>72316</v>
      </c>
      <c r="Q4541" s="1" t="s">
        <v>7919</v>
      </c>
      <c r="R4541" s="1"/>
      <c r="S4541" s="1" t="s">
        <v>24372</v>
      </c>
      <c r="T4541" s="1" t="s">
        <v>6826</v>
      </c>
      <c r="U4541" s="1"/>
      <c r="V4541" s="1" t="s">
        <v>7920</v>
      </c>
      <c r="W4541" s="1" t="s">
        <v>6826</v>
      </c>
    </row>
    <row r="4542" spans="1:23" x14ac:dyDescent="0.25">
      <c r="A4542" s="1">
        <v>1007921</v>
      </c>
      <c r="B4542" s="5" t="str">
        <f>VLOOKUP(H4542,'FIPS Basin X-walk'!$A$2:$F$3224,6,FALSE)</f>
        <v>Upper Mississippi Embaymnt</v>
      </c>
      <c r="C4542" s="1" t="s">
        <v>7921</v>
      </c>
      <c r="D4542" s="1"/>
      <c r="E4542" s="1" t="s">
        <v>6828</v>
      </c>
      <c r="F4542" s="1" t="s">
        <v>7917</v>
      </c>
      <c r="G4542" s="1" t="s">
        <v>7918</v>
      </c>
      <c r="H4542" s="1">
        <v>5093</v>
      </c>
      <c r="I4542" s="1">
        <v>1007921</v>
      </c>
      <c r="J4542" s="1">
        <v>35.941000000000003</v>
      </c>
      <c r="K4542" s="1">
        <v>-89.727000000000004</v>
      </c>
      <c r="L4542" s="1"/>
      <c r="M4542" s="1" t="s">
        <v>1520</v>
      </c>
      <c r="N4542" s="1" t="s">
        <v>7740</v>
      </c>
      <c r="O4542" s="1">
        <v>2022</v>
      </c>
      <c r="P4542" s="1">
        <v>72315</v>
      </c>
      <c r="Q4542" s="1" t="s">
        <v>7922</v>
      </c>
      <c r="R4542" s="1"/>
      <c r="S4542" s="1" t="s">
        <v>24372</v>
      </c>
      <c r="T4542" s="1" t="s">
        <v>6826</v>
      </c>
      <c r="U4542" s="1"/>
      <c r="V4542" s="1" t="s">
        <v>7021</v>
      </c>
      <c r="W4542" s="1" t="s">
        <v>6826</v>
      </c>
    </row>
    <row r="4543" spans="1:23" x14ac:dyDescent="0.25">
      <c r="A4543" s="1">
        <v>1004013</v>
      </c>
      <c r="B4543" s="5" t="str">
        <f>VLOOKUP(H4543,'FIPS Basin X-walk'!$A$2:$F$3224,6,FALSE)</f>
        <v>Montana Folded Belt</v>
      </c>
      <c r="C4543" s="1" t="s">
        <v>15788</v>
      </c>
      <c r="D4543" s="1"/>
      <c r="E4543" s="1"/>
      <c r="F4543" s="1" t="s">
        <v>15789</v>
      </c>
      <c r="G4543" s="1" t="s">
        <v>15790</v>
      </c>
      <c r="H4543" s="1">
        <v>30063</v>
      </c>
      <c r="I4543" s="1">
        <v>1004013</v>
      </c>
      <c r="J4543" s="1">
        <v>46.903199999999998</v>
      </c>
      <c r="K4543" s="1">
        <v>-114.0137</v>
      </c>
      <c r="L4543" s="1"/>
      <c r="M4543" s="1" t="s">
        <v>1533</v>
      </c>
      <c r="N4543" s="1" t="s">
        <v>15748</v>
      </c>
      <c r="O4543" s="1">
        <v>2022</v>
      </c>
      <c r="P4543" s="1">
        <v>59802</v>
      </c>
      <c r="Q4543" s="1" t="s">
        <v>15791</v>
      </c>
      <c r="R4543" s="1"/>
      <c r="S4543" s="1" t="s">
        <v>24358</v>
      </c>
      <c r="T4543" s="1" t="s">
        <v>6826</v>
      </c>
      <c r="U4543" s="1"/>
      <c r="V4543" s="1" t="s">
        <v>6952</v>
      </c>
      <c r="W4543" s="1" t="s">
        <v>6826</v>
      </c>
    </row>
    <row r="4544" spans="1:23" x14ac:dyDescent="0.25">
      <c r="A4544" s="1">
        <v>1001409</v>
      </c>
      <c r="B4544" s="5" t="str">
        <f>VLOOKUP(H4544,'FIPS Basin X-walk'!$A$2:$F$3224,6,FALSE)</f>
        <v>S.GA Sedimentary Prov</v>
      </c>
      <c r="C4544" s="1" t="s">
        <v>10450</v>
      </c>
      <c r="D4544" s="1"/>
      <c r="E4544" s="1"/>
      <c r="F4544" s="1" t="s">
        <v>10451</v>
      </c>
      <c r="G4544" s="1" t="s">
        <v>1580</v>
      </c>
      <c r="H4544" s="1">
        <v>13205</v>
      </c>
      <c r="I4544" s="1">
        <v>1001409</v>
      </c>
      <c r="J4544" s="1">
        <v>31.386900000000001</v>
      </c>
      <c r="K4544" s="1">
        <v>-84.081900000000005</v>
      </c>
      <c r="L4544" s="1"/>
      <c r="M4544" s="1" t="s">
        <v>1546</v>
      </c>
      <c r="N4544" s="1" t="s">
        <v>10124</v>
      </c>
      <c r="O4544" s="1">
        <v>2022</v>
      </c>
      <c r="P4544" s="1">
        <v>31716</v>
      </c>
      <c r="Q4544" s="1" t="s">
        <v>10452</v>
      </c>
      <c r="R4544" s="1"/>
      <c r="S4544" s="1" t="s">
        <v>24355</v>
      </c>
      <c r="T4544" s="1" t="s">
        <v>6826</v>
      </c>
      <c r="U4544" s="1"/>
      <c r="V4544" s="1" t="s">
        <v>10453</v>
      </c>
      <c r="W4544" s="1" t="s">
        <v>6828</v>
      </c>
    </row>
    <row r="4545" spans="1:23" x14ac:dyDescent="0.25">
      <c r="A4545" s="1">
        <v>1007293</v>
      </c>
      <c r="B4545" s="5" t="str">
        <f>VLOOKUP(H4545,'FIPS Basin X-walk'!$A$2:$F$3224,6,FALSE)</f>
        <v>S.GA Sedimentary Prov</v>
      </c>
      <c r="C4545" s="1" t="s">
        <v>10450</v>
      </c>
      <c r="D4545" s="1"/>
      <c r="E4545" s="1"/>
      <c r="F4545" s="1" t="s">
        <v>10451</v>
      </c>
      <c r="G4545" s="1" t="s">
        <v>1580</v>
      </c>
      <c r="H4545" s="1">
        <v>13205</v>
      </c>
      <c r="I4545" s="1">
        <v>1007293</v>
      </c>
      <c r="J4545" s="1">
        <v>31.386900000000001</v>
      </c>
      <c r="K4545" s="1">
        <v>-84.081400000000002</v>
      </c>
      <c r="L4545" s="1"/>
      <c r="M4545" s="1" t="s">
        <v>1546</v>
      </c>
      <c r="N4545" s="1" t="s">
        <v>10124</v>
      </c>
      <c r="O4545" s="1">
        <v>2022</v>
      </c>
      <c r="P4545" s="1">
        <v>31716</v>
      </c>
      <c r="Q4545" s="1" t="s">
        <v>10455</v>
      </c>
      <c r="R4545" s="1"/>
      <c r="S4545" s="1" t="s">
        <v>24355</v>
      </c>
      <c r="T4545" s="1" t="s">
        <v>6826</v>
      </c>
      <c r="U4545" s="1"/>
      <c r="V4545" s="1" t="s">
        <v>10456</v>
      </c>
      <c r="W4545" s="1" t="s">
        <v>6828</v>
      </c>
    </row>
    <row r="4546" spans="1:23" x14ac:dyDescent="0.25">
      <c r="A4546" s="1">
        <v>1007784</v>
      </c>
      <c r="B4546" s="5" t="str">
        <f>VLOOKUP(H4546,'FIPS Basin X-walk'!$A$2:$F$3224,6,FALSE)</f>
        <v>Permian Basin</v>
      </c>
      <c r="C4546" s="1" t="s">
        <v>25905</v>
      </c>
      <c r="D4546" s="1"/>
      <c r="E4546" s="1"/>
      <c r="F4546" s="1" t="s">
        <v>25906</v>
      </c>
      <c r="G4546" s="1" t="s">
        <v>1580</v>
      </c>
      <c r="H4546" s="1">
        <v>48335</v>
      </c>
      <c r="I4546" s="1">
        <v>1007784</v>
      </c>
      <c r="J4546" s="1">
        <v>32.335799999999999</v>
      </c>
      <c r="K4546" s="1">
        <v>-100.9158</v>
      </c>
      <c r="L4546" s="1"/>
      <c r="M4546" s="1" t="s">
        <v>1485</v>
      </c>
      <c r="N4546" s="1" t="s">
        <v>9148</v>
      </c>
      <c r="O4546" s="1">
        <v>2022</v>
      </c>
      <c r="P4546" s="1">
        <v>79512</v>
      </c>
      <c r="Q4546" s="1" t="s">
        <v>25907</v>
      </c>
      <c r="R4546" s="1"/>
      <c r="S4546" s="1" t="s">
        <v>24355</v>
      </c>
      <c r="T4546" s="1" t="s">
        <v>6826</v>
      </c>
      <c r="U4546" s="1"/>
      <c r="V4546" s="1" t="s">
        <v>8562</v>
      </c>
      <c r="W4546" s="1" t="s">
        <v>6828</v>
      </c>
    </row>
    <row r="4547" spans="1:23" x14ac:dyDescent="0.25">
      <c r="A4547" s="1">
        <v>1002627</v>
      </c>
      <c r="B4547" s="5" t="str">
        <f>VLOOKUP(H4547,'FIPS Basin X-walk'!$A$2:$F$3224,6,FALSE)</f>
        <v>Iowa Shelf</v>
      </c>
      <c r="C4547" s="1" t="s">
        <v>12207</v>
      </c>
      <c r="D4547" s="1"/>
      <c r="E4547" s="1"/>
      <c r="F4547" s="1" t="s">
        <v>12208</v>
      </c>
      <c r="G4547" s="1" t="s">
        <v>10454</v>
      </c>
      <c r="H4547" s="1">
        <v>19131</v>
      </c>
      <c r="I4547" s="1">
        <v>1002627</v>
      </c>
      <c r="J4547" s="1">
        <v>43.499510000000001</v>
      </c>
      <c r="K4547" s="1">
        <v>-92.917090000000002</v>
      </c>
      <c r="L4547" s="1"/>
      <c r="M4547" s="1" t="s">
        <v>1500</v>
      </c>
      <c r="N4547" s="1" t="s">
        <v>11970</v>
      </c>
      <c r="O4547" s="1">
        <v>2022</v>
      </c>
      <c r="P4547" s="1">
        <v>50472</v>
      </c>
      <c r="Q4547" s="1" t="s">
        <v>12209</v>
      </c>
      <c r="R4547" s="1"/>
      <c r="S4547" s="1" t="s">
        <v>24378</v>
      </c>
      <c r="T4547" s="1" t="s">
        <v>6826</v>
      </c>
      <c r="U4547" s="1"/>
      <c r="V4547" s="1" t="s">
        <v>12210</v>
      </c>
      <c r="W4547" s="1" t="s">
        <v>6826</v>
      </c>
    </row>
    <row r="4548" spans="1:23" x14ac:dyDescent="0.25">
      <c r="A4548" s="1">
        <v>1001412</v>
      </c>
      <c r="B4548" s="5" t="str">
        <f>VLOOKUP(H4548,'FIPS Basin X-walk'!$A$2:$F$3224,6,FALSE)</f>
        <v>Mid-Gulf Coast Basin</v>
      </c>
      <c r="C4548" s="1" t="s">
        <v>7131</v>
      </c>
      <c r="D4548" s="1"/>
      <c r="E4548" s="1" t="s">
        <v>6828</v>
      </c>
      <c r="F4548" s="1" t="s">
        <v>7132</v>
      </c>
      <c r="G4548" s="1" t="s">
        <v>1565</v>
      </c>
      <c r="H4548" s="1">
        <v>1097</v>
      </c>
      <c r="I4548" s="1">
        <v>1001412</v>
      </c>
      <c r="J4548" s="1">
        <v>31.006900000000002</v>
      </c>
      <c r="K4548" s="1">
        <v>-88.010300000000001</v>
      </c>
      <c r="L4548" s="1"/>
      <c r="M4548" s="1" t="s">
        <v>1482</v>
      </c>
      <c r="N4548" s="1" t="s">
        <v>6824</v>
      </c>
      <c r="O4548" s="1">
        <v>2022</v>
      </c>
      <c r="P4548" s="1">
        <v>36512</v>
      </c>
      <c r="Q4548" s="1" t="s">
        <v>2018</v>
      </c>
      <c r="R4548" s="1"/>
      <c r="S4548" s="1" t="s">
        <v>24355</v>
      </c>
      <c r="T4548" s="1" t="s">
        <v>6826</v>
      </c>
      <c r="U4548" s="1"/>
      <c r="V4548" s="1" t="s">
        <v>6827</v>
      </c>
      <c r="W4548" s="1" t="s">
        <v>6828</v>
      </c>
    </row>
    <row r="4549" spans="1:23" x14ac:dyDescent="0.25">
      <c r="A4549" s="1">
        <v>1000398</v>
      </c>
      <c r="B4549" s="5" t="str">
        <f>VLOOKUP(H4549,'FIPS Basin X-walk'!$A$2:$F$3224,6,FALSE)</f>
        <v>Mid-Gulf Coast Basin</v>
      </c>
      <c r="C4549" s="1" t="s">
        <v>7140</v>
      </c>
      <c r="D4549" s="1"/>
      <c r="E4549" s="1"/>
      <c r="F4549" s="1" t="s">
        <v>7122</v>
      </c>
      <c r="G4549" s="1" t="s">
        <v>1565</v>
      </c>
      <c r="H4549" s="1">
        <v>1097</v>
      </c>
      <c r="I4549" s="1">
        <v>1000398</v>
      </c>
      <c r="J4549" s="1">
        <v>30.747800000000002</v>
      </c>
      <c r="K4549" s="1">
        <v>-88.057500000000005</v>
      </c>
      <c r="L4549" s="1"/>
      <c r="M4549" s="1" t="s">
        <v>1482</v>
      </c>
      <c r="N4549" s="1" t="s">
        <v>6824</v>
      </c>
      <c r="O4549" s="1">
        <v>2022</v>
      </c>
      <c r="P4549" s="1">
        <v>36610</v>
      </c>
      <c r="Q4549" s="1" t="s">
        <v>7141</v>
      </c>
      <c r="R4549" s="1"/>
      <c r="S4549" s="1" t="s">
        <v>24355</v>
      </c>
      <c r="T4549" s="1" t="s">
        <v>6826</v>
      </c>
      <c r="U4549" s="1"/>
      <c r="V4549" s="1" t="s">
        <v>24506</v>
      </c>
      <c r="W4549" s="1" t="s">
        <v>6828</v>
      </c>
    </row>
    <row r="4550" spans="1:23" x14ac:dyDescent="0.25">
      <c r="A4550" s="1">
        <v>1013655</v>
      </c>
      <c r="B4550" s="5" t="str">
        <f>VLOOKUP(H4550,'FIPS Basin X-walk'!$A$2:$F$3224,6,FALSE)</f>
        <v>Mid-Gulf Coast Basin</v>
      </c>
      <c r="C4550" s="1"/>
      <c r="D4550" s="1"/>
      <c r="E4550" s="1"/>
      <c r="F4550" s="1" t="s">
        <v>7133</v>
      </c>
      <c r="G4550" s="1" t="s">
        <v>7122</v>
      </c>
      <c r="H4550" s="1">
        <v>1097</v>
      </c>
      <c r="I4550" s="1">
        <v>1013655</v>
      </c>
      <c r="J4550" s="1">
        <v>30.188267</v>
      </c>
      <c r="K4550" s="1">
        <v>-88.121611000000001</v>
      </c>
      <c r="L4550" s="1"/>
      <c r="M4550" s="1" t="s">
        <v>1482</v>
      </c>
      <c r="N4550" s="1" t="s">
        <v>6824</v>
      </c>
      <c r="O4550" s="1">
        <v>2022</v>
      </c>
      <c r="P4550" s="1">
        <v>0</v>
      </c>
      <c r="Q4550" s="1" t="s">
        <v>1146</v>
      </c>
      <c r="R4550" s="1" t="s">
        <v>24399</v>
      </c>
      <c r="S4550" s="1" t="s">
        <v>24489</v>
      </c>
      <c r="T4550" s="1" t="s">
        <v>6826</v>
      </c>
      <c r="U4550" s="1"/>
      <c r="V4550" s="1" t="s">
        <v>7103</v>
      </c>
      <c r="W4550" s="1" t="s">
        <v>6826</v>
      </c>
    </row>
    <row r="4551" spans="1:23" x14ac:dyDescent="0.25">
      <c r="A4551" s="1">
        <v>1013690</v>
      </c>
      <c r="B4551" s="5" t="str">
        <f>VLOOKUP(H4551,'FIPS Basin X-walk'!$A$2:$F$3224,6,FALSE)</f>
        <v>Mid-Gulf Coast Basin</v>
      </c>
      <c r="C4551" s="1"/>
      <c r="D4551" s="1"/>
      <c r="E4551" s="1"/>
      <c r="F4551" s="1" t="s">
        <v>7133</v>
      </c>
      <c r="G4551" s="1" t="s">
        <v>7122</v>
      </c>
      <c r="H4551" s="1">
        <v>1097</v>
      </c>
      <c r="I4551" s="1">
        <v>1013690</v>
      </c>
      <c r="J4551" s="1">
        <v>30.188952</v>
      </c>
      <c r="K4551" s="1">
        <v>-88.163127000000003</v>
      </c>
      <c r="L4551" s="1"/>
      <c r="M4551" s="1" t="s">
        <v>1482</v>
      </c>
      <c r="N4551" s="1" t="s">
        <v>6824</v>
      </c>
      <c r="O4551" s="1">
        <v>2022</v>
      </c>
      <c r="P4551" s="1">
        <v>0</v>
      </c>
      <c r="Q4551" s="1" t="s">
        <v>1147</v>
      </c>
      <c r="R4551" s="1" t="s">
        <v>24399</v>
      </c>
      <c r="S4551" s="1" t="s">
        <v>24489</v>
      </c>
      <c r="T4551" s="1" t="s">
        <v>6826</v>
      </c>
      <c r="U4551" s="1"/>
      <c r="V4551" s="1" t="s">
        <v>7134</v>
      </c>
      <c r="W4551" s="1" t="s">
        <v>6826</v>
      </c>
    </row>
    <row r="4552" spans="1:23" x14ac:dyDescent="0.25">
      <c r="A4552" s="1">
        <v>1001140</v>
      </c>
      <c r="B4552" s="5" t="str">
        <f>VLOOKUP(H4552,'FIPS Basin X-walk'!$A$2:$F$3224,6,FALSE)</f>
        <v>Mid-Gulf Coast Basin</v>
      </c>
      <c r="C4552" s="1" t="s">
        <v>7112</v>
      </c>
      <c r="D4552" s="1"/>
      <c r="E4552" s="1"/>
      <c r="F4552" s="1" t="s">
        <v>7113</v>
      </c>
      <c r="G4552" s="1" t="s">
        <v>1565</v>
      </c>
      <c r="H4552" s="1">
        <v>1097</v>
      </c>
      <c r="I4552" s="1">
        <v>1001140</v>
      </c>
      <c r="J4552" s="1">
        <v>30.524799999999999</v>
      </c>
      <c r="K4552" s="1">
        <v>-88.128900000000002</v>
      </c>
      <c r="L4552" s="1"/>
      <c r="M4552" s="1" t="s">
        <v>1482</v>
      </c>
      <c r="N4552" s="1" t="s">
        <v>6824</v>
      </c>
      <c r="O4552" s="1">
        <v>2022</v>
      </c>
      <c r="P4552" s="1">
        <v>36582</v>
      </c>
      <c r="Q4552" s="1" t="s">
        <v>7114</v>
      </c>
      <c r="R4552" s="1"/>
      <c r="S4552" s="1" t="s">
        <v>24355</v>
      </c>
      <c r="T4552" s="1" t="s">
        <v>6828</v>
      </c>
      <c r="U4552" s="1"/>
      <c r="V4552" s="1" t="s">
        <v>6827</v>
      </c>
      <c r="W4552" s="1" t="s">
        <v>6828</v>
      </c>
    </row>
    <row r="4553" spans="1:23" x14ac:dyDescent="0.25">
      <c r="A4553" s="1">
        <v>1003609</v>
      </c>
      <c r="B4553" s="5" t="str">
        <f>VLOOKUP(H4553,'FIPS Basin X-walk'!$A$2:$F$3224,6,FALSE)</f>
        <v>Mid-Gulf Coast Basin</v>
      </c>
      <c r="C4553" s="1" t="s">
        <v>7157</v>
      </c>
      <c r="D4553" s="1"/>
      <c r="E4553" s="1"/>
      <c r="F4553" s="1" t="s">
        <v>7158</v>
      </c>
      <c r="G4553" s="1" t="s">
        <v>7102</v>
      </c>
      <c r="H4553" s="1">
        <v>1097</v>
      </c>
      <c r="I4553" s="1">
        <v>1003609</v>
      </c>
      <c r="J4553" s="1">
        <v>30.960964000000001</v>
      </c>
      <c r="K4553" s="1">
        <v>-88.024935999999997</v>
      </c>
      <c r="L4553" s="1"/>
      <c r="M4553" s="1" t="s">
        <v>1482</v>
      </c>
      <c r="N4553" s="1" t="s">
        <v>6824</v>
      </c>
      <c r="O4553" s="1">
        <v>2022</v>
      </c>
      <c r="P4553" s="1">
        <v>36505</v>
      </c>
      <c r="Q4553" s="1" t="s">
        <v>7159</v>
      </c>
      <c r="R4553" s="1"/>
      <c r="S4553" s="1" t="s">
        <v>24459</v>
      </c>
      <c r="T4553" s="1" t="s">
        <v>6826</v>
      </c>
      <c r="U4553" s="1"/>
      <c r="V4553" s="1" t="s">
        <v>7160</v>
      </c>
      <c r="W4553" s="1" t="s">
        <v>6826</v>
      </c>
    </row>
    <row r="4554" spans="1:23" x14ac:dyDescent="0.25">
      <c r="A4554" s="1">
        <v>1005283</v>
      </c>
      <c r="B4554" s="5" t="str">
        <f>VLOOKUP(H4554,'FIPS Basin X-walk'!$A$2:$F$3224,6,FALSE)</f>
        <v>Mid-Gulf Coast Basin</v>
      </c>
      <c r="C4554" s="1" t="s">
        <v>7108</v>
      </c>
      <c r="D4554" s="1"/>
      <c r="E4554" s="1"/>
      <c r="F4554" s="1" t="s">
        <v>7109</v>
      </c>
      <c r="G4554" s="1" t="s">
        <v>7102</v>
      </c>
      <c r="H4554" s="1">
        <v>1097</v>
      </c>
      <c r="I4554" s="1">
        <v>1005283</v>
      </c>
      <c r="J4554" s="1">
        <v>30.943048000000001</v>
      </c>
      <c r="K4554" s="1">
        <v>-88.012822999999997</v>
      </c>
      <c r="L4554" s="1"/>
      <c r="M4554" s="1" t="s">
        <v>1482</v>
      </c>
      <c r="N4554" s="1" t="s">
        <v>6824</v>
      </c>
      <c r="O4554" s="1">
        <v>2022</v>
      </c>
      <c r="P4554" s="1">
        <v>36505</v>
      </c>
      <c r="Q4554" s="1" t="s">
        <v>7110</v>
      </c>
      <c r="R4554" s="1"/>
      <c r="S4554" s="1" t="s">
        <v>24372</v>
      </c>
      <c r="T4554" s="1" t="s">
        <v>6826</v>
      </c>
      <c r="U4554" s="1"/>
      <c r="V4554" s="1" t="s">
        <v>7111</v>
      </c>
      <c r="W4554" s="1" t="s">
        <v>6826</v>
      </c>
    </row>
    <row r="4555" spans="1:23" x14ac:dyDescent="0.25">
      <c r="A4555" s="1">
        <v>1010593</v>
      </c>
      <c r="B4555" s="5" t="str">
        <f>VLOOKUP(H4555,'FIPS Basin X-walk'!$A$2:$F$3224,6,FALSE)</f>
        <v>Mid-Gulf Coast Basin</v>
      </c>
      <c r="C4555" s="1" t="s">
        <v>26241</v>
      </c>
      <c r="D4555" s="1"/>
      <c r="E4555" s="1"/>
      <c r="F4555" s="1" t="s">
        <v>7158</v>
      </c>
      <c r="G4555" s="1" t="s">
        <v>7102</v>
      </c>
      <c r="H4555" s="1">
        <v>1097</v>
      </c>
      <c r="I4555" s="1">
        <v>1010593</v>
      </c>
      <c r="J4555" s="1">
        <v>30.969439000000001</v>
      </c>
      <c r="K4555" s="1">
        <v>-88.017499999999998</v>
      </c>
      <c r="L4555" s="1"/>
      <c r="M4555" s="1" t="s">
        <v>1482</v>
      </c>
      <c r="N4555" s="1" t="s">
        <v>6824</v>
      </c>
      <c r="O4555" s="1">
        <v>2022</v>
      </c>
      <c r="P4555" s="1">
        <v>36505</v>
      </c>
      <c r="Q4555" s="1" t="s">
        <v>26242</v>
      </c>
      <c r="R4555" s="1"/>
      <c r="S4555" s="1" t="s">
        <v>24449</v>
      </c>
      <c r="T4555" s="1" t="s">
        <v>6826</v>
      </c>
      <c r="U4555" s="1"/>
      <c r="V4555" s="1" t="s">
        <v>15319</v>
      </c>
      <c r="W4555" s="1" t="s">
        <v>6826</v>
      </c>
    </row>
    <row r="4556" spans="1:23" x14ac:dyDescent="0.25">
      <c r="A4556" s="1">
        <v>1005491</v>
      </c>
      <c r="B4556" s="5" t="str">
        <f>VLOOKUP(H4556,'FIPS Basin X-walk'!$A$2:$F$3224,6,FALSE)</f>
        <v>Mid-Gulf Coast Basin</v>
      </c>
      <c r="C4556" s="1" t="s">
        <v>7145</v>
      </c>
      <c r="D4556" s="1"/>
      <c r="E4556" s="1"/>
      <c r="F4556" s="1" t="s">
        <v>7146</v>
      </c>
      <c r="G4556" s="1" t="s">
        <v>7102</v>
      </c>
      <c r="H4556" s="1">
        <v>1097</v>
      </c>
      <c r="I4556" s="1">
        <v>1005491</v>
      </c>
      <c r="J4556" s="1">
        <v>30.8</v>
      </c>
      <c r="K4556" s="1">
        <v>-88.1</v>
      </c>
      <c r="L4556" s="1"/>
      <c r="M4556" s="1" t="s">
        <v>1482</v>
      </c>
      <c r="N4556" s="1" t="s">
        <v>6824</v>
      </c>
      <c r="O4556" s="1">
        <v>2022</v>
      </c>
      <c r="P4556" s="1">
        <v>36513</v>
      </c>
      <c r="Q4556" s="1" t="s">
        <v>25538</v>
      </c>
      <c r="R4556" s="1"/>
      <c r="S4556" s="1" t="s">
        <v>24372</v>
      </c>
      <c r="T4556" s="1" t="s">
        <v>6826</v>
      </c>
      <c r="U4556" s="1"/>
      <c r="V4556" s="1" t="s">
        <v>7147</v>
      </c>
      <c r="W4556" s="1" t="s">
        <v>6826</v>
      </c>
    </row>
    <row r="4557" spans="1:23" x14ac:dyDescent="0.25">
      <c r="A4557" s="1">
        <v>1010763</v>
      </c>
      <c r="B4557" s="5" t="str">
        <f>VLOOKUP(H4557,'FIPS Basin X-walk'!$A$2:$F$3224,6,FALSE)</f>
        <v>Mid-Gulf Coast Basin</v>
      </c>
      <c r="C4557" s="1" t="s">
        <v>7127</v>
      </c>
      <c r="D4557" s="1"/>
      <c r="E4557" s="1"/>
      <c r="F4557" s="1" t="s">
        <v>1990</v>
      </c>
      <c r="G4557" s="1" t="s">
        <v>7102</v>
      </c>
      <c r="H4557" s="1">
        <v>1097</v>
      </c>
      <c r="I4557" s="1">
        <v>1010763</v>
      </c>
      <c r="J4557" s="1">
        <v>31.152200000000001</v>
      </c>
      <c r="K4557" s="1">
        <v>-87.985799999999998</v>
      </c>
      <c r="L4557" s="1"/>
      <c r="M4557" s="1" t="s">
        <v>1482</v>
      </c>
      <c r="N4557" s="1" t="s">
        <v>6824</v>
      </c>
      <c r="O4557" s="1">
        <v>2022</v>
      </c>
      <c r="P4557" s="1">
        <v>36513</v>
      </c>
      <c r="Q4557" s="1" t="s">
        <v>26276</v>
      </c>
      <c r="R4557" s="1"/>
      <c r="S4557" s="1" t="s">
        <v>24372</v>
      </c>
      <c r="T4557" s="1" t="s">
        <v>6826</v>
      </c>
      <c r="U4557" s="1"/>
      <c r="V4557" s="1" t="s">
        <v>7128</v>
      </c>
      <c r="W4557" s="1" t="s">
        <v>6826</v>
      </c>
    </row>
    <row r="4558" spans="1:23" x14ac:dyDescent="0.25">
      <c r="A4558" s="1">
        <v>1000628</v>
      </c>
      <c r="B4558" s="5" t="str">
        <f>VLOOKUP(H4558,'FIPS Basin X-walk'!$A$2:$F$3224,6,FALSE)</f>
        <v>Mid-Gulf Coast Basin</v>
      </c>
      <c r="C4558" s="1" t="s">
        <v>7161</v>
      </c>
      <c r="D4558" s="1"/>
      <c r="E4558" s="1"/>
      <c r="F4558" s="1" t="s">
        <v>7162</v>
      </c>
      <c r="G4558" s="1" t="s">
        <v>7102</v>
      </c>
      <c r="H4558" s="1">
        <v>1097</v>
      </c>
      <c r="I4558" s="1">
        <v>1000628</v>
      </c>
      <c r="J4558" s="1">
        <v>30.758831000000001</v>
      </c>
      <c r="K4558" s="1">
        <v>-88.059471000000002</v>
      </c>
      <c r="L4558" s="1"/>
      <c r="M4558" s="1" t="s">
        <v>1482</v>
      </c>
      <c r="N4558" s="1" t="s">
        <v>6824</v>
      </c>
      <c r="O4558" s="1">
        <v>2022</v>
      </c>
      <c r="P4558" s="1">
        <v>36611</v>
      </c>
      <c r="Q4558" s="1" t="s">
        <v>7163</v>
      </c>
      <c r="R4558" s="1"/>
      <c r="S4558" s="1" t="s">
        <v>24449</v>
      </c>
      <c r="T4558" s="1" t="s">
        <v>6826</v>
      </c>
      <c r="U4558" s="1"/>
      <c r="V4558" s="1" t="s">
        <v>7164</v>
      </c>
      <c r="W4558" s="1" t="s">
        <v>6826</v>
      </c>
    </row>
    <row r="4559" spans="1:23" x14ac:dyDescent="0.25">
      <c r="A4559" s="1">
        <v>1009151</v>
      </c>
      <c r="B4559" s="5" t="str">
        <f>VLOOKUP(H4559,'FIPS Basin X-walk'!$A$2:$F$3224,6,FALSE)</f>
        <v>Mid-Gulf Coast Basin</v>
      </c>
      <c r="C4559" s="1"/>
      <c r="D4559" s="1"/>
      <c r="E4559" s="1"/>
      <c r="F4559" s="1" t="s">
        <v>7126</v>
      </c>
      <c r="G4559" s="1" t="s">
        <v>7102</v>
      </c>
      <c r="H4559" s="1">
        <v>1097</v>
      </c>
      <c r="I4559" s="1">
        <v>1009151</v>
      </c>
      <c r="J4559" s="1">
        <v>31.084130999999999</v>
      </c>
      <c r="K4559" s="1">
        <v>-88.319500000000005</v>
      </c>
      <c r="L4559" s="1"/>
      <c r="M4559" s="1" t="s">
        <v>1482</v>
      </c>
      <c r="N4559" s="1" t="s">
        <v>6824</v>
      </c>
      <c r="O4559" s="1">
        <v>2022</v>
      </c>
      <c r="P4559" s="1">
        <v>36522</v>
      </c>
      <c r="Q4559" s="1" t="s">
        <v>719</v>
      </c>
      <c r="R4559" s="1"/>
      <c r="S4559" s="1" t="s">
        <v>24435</v>
      </c>
      <c r="T4559" s="1" t="s">
        <v>6826</v>
      </c>
      <c r="U4559" s="1"/>
      <c r="V4559" s="1" t="s">
        <v>6881</v>
      </c>
      <c r="W4559" s="1" t="s">
        <v>6826</v>
      </c>
    </row>
    <row r="4560" spans="1:23" x14ac:dyDescent="0.25">
      <c r="A4560" s="1">
        <v>1002030</v>
      </c>
      <c r="B4560" s="5" t="str">
        <f>VLOOKUP(H4560,'FIPS Basin X-walk'!$A$2:$F$3224,6,FALSE)</f>
        <v>Mid-Gulf Coast Basin</v>
      </c>
      <c r="C4560" s="1" t="s">
        <v>7154</v>
      </c>
      <c r="D4560" s="1"/>
      <c r="E4560" s="1"/>
      <c r="F4560" s="1" t="s">
        <v>7130</v>
      </c>
      <c r="G4560" s="1" t="s">
        <v>7102</v>
      </c>
      <c r="H4560" s="1">
        <v>1097</v>
      </c>
      <c r="I4560" s="1">
        <v>1002030</v>
      </c>
      <c r="J4560" s="1">
        <v>30.389479999999999</v>
      </c>
      <c r="K4560" s="1">
        <v>-88.17295</v>
      </c>
      <c r="L4560" s="1"/>
      <c r="M4560" s="1" t="s">
        <v>1482</v>
      </c>
      <c r="N4560" s="1" t="s">
        <v>6824</v>
      </c>
      <c r="O4560" s="1">
        <v>2022</v>
      </c>
      <c r="P4560" s="1">
        <v>36523</v>
      </c>
      <c r="Q4560" s="1" t="s">
        <v>620</v>
      </c>
      <c r="R4560" s="1"/>
      <c r="S4560" s="1" t="s">
        <v>24399</v>
      </c>
      <c r="T4560" s="1" t="s">
        <v>6826</v>
      </c>
      <c r="U4560" s="1"/>
      <c r="V4560" s="1" t="s">
        <v>7155</v>
      </c>
      <c r="W4560" s="1" t="s">
        <v>6826</v>
      </c>
    </row>
    <row r="4561" spans="1:23" x14ac:dyDescent="0.25">
      <c r="A4561" s="1">
        <v>1002214</v>
      </c>
      <c r="B4561" s="5" t="str">
        <f>VLOOKUP(H4561,'FIPS Basin X-walk'!$A$2:$F$3224,6,FALSE)</f>
        <v>Mid-Gulf Coast Basin</v>
      </c>
      <c r="C4561" s="1" t="s">
        <v>7156</v>
      </c>
      <c r="D4561" s="1"/>
      <c r="E4561" s="1"/>
      <c r="F4561" s="1" t="s">
        <v>7130</v>
      </c>
      <c r="G4561" s="1" t="s">
        <v>7102</v>
      </c>
      <c r="H4561" s="1">
        <v>1097</v>
      </c>
      <c r="I4561" s="1">
        <v>1002214</v>
      </c>
      <c r="J4561" s="1">
        <v>30.400556000000002</v>
      </c>
      <c r="K4561" s="1">
        <v>-88.177222</v>
      </c>
      <c r="L4561" s="1"/>
      <c r="M4561" s="1" t="s">
        <v>1482</v>
      </c>
      <c r="N4561" s="1" t="s">
        <v>6824</v>
      </c>
      <c r="O4561" s="1">
        <v>2022</v>
      </c>
      <c r="P4561" s="1">
        <v>36523</v>
      </c>
      <c r="Q4561" s="1" t="s">
        <v>677</v>
      </c>
      <c r="R4561" s="1" t="s">
        <v>24836</v>
      </c>
      <c r="S4561" s="1" t="s">
        <v>24399</v>
      </c>
      <c r="T4561" s="1" t="s">
        <v>6826</v>
      </c>
      <c r="U4561" s="1"/>
      <c r="V4561" s="1" t="s">
        <v>6881</v>
      </c>
      <c r="W4561" s="1" t="s">
        <v>6826</v>
      </c>
    </row>
    <row r="4562" spans="1:23" x14ac:dyDescent="0.25">
      <c r="A4562" s="1">
        <v>1008037</v>
      </c>
      <c r="B4562" s="5" t="str">
        <f>VLOOKUP(H4562,'FIPS Basin X-walk'!$A$2:$F$3224,6,FALSE)</f>
        <v>Mid-Gulf Coast Basin</v>
      </c>
      <c r="C4562" s="1" t="s">
        <v>7129</v>
      </c>
      <c r="D4562" s="1"/>
      <c r="E4562" s="1"/>
      <c r="F4562" s="1" t="s">
        <v>7130</v>
      </c>
      <c r="G4562" s="1" t="s">
        <v>7102</v>
      </c>
      <c r="H4562" s="1">
        <v>1097</v>
      </c>
      <c r="I4562" s="1">
        <v>1008037</v>
      </c>
      <c r="J4562" s="1">
        <v>30.395809</v>
      </c>
      <c r="K4562" s="1">
        <v>-88.189977999999996</v>
      </c>
      <c r="L4562" s="1"/>
      <c r="M4562" s="1" t="s">
        <v>1482</v>
      </c>
      <c r="N4562" s="1" t="s">
        <v>6824</v>
      </c>
      <c r="O4562" s="1">
        <v>2022</v>
      </c>
      <c r="P4562" s="1">
        <v>36523</v>
      </c>
      <c r="Q4562" s="1" t="s">
        <v>122</v>
      </c>
      <c r="R4562" s="1"/>
      <c r="S4562" s="1" t="s">
        <v>24435</v>
      </c>
      <c r="T4562" s="1" t="s">
        <v>6826</v>
      </c>
      <c r="U4562" s="1"/>
      <c r="V4562" s="1" t="s">
        <v>25813</v>
      </c>
      <c r="W4562" s="1" t="s">
        <v>6826</v>
      </c>
    </row>
    <row r="4563" spans="1:23" x14ac:dyDescent="0.25">
      <c r="A4563" s="1">
        <v>1007657</v>
      </c>
      <c r="B4563" s="5" t="str">
        <f>VLOOKUP(H4563,'FIPS Basin X-walk'!$A$2:$F$3224,6,FALSE)</f>
        <v>Mid-Gulf Coast Basin</v>
      </c>
      <c r="C4563" s="1" t="s">
        <v>7115</v>
      </c>
      <c r="D4563" s="1"/>
      <c r="E4563" s="1"/>
      <c r="F4563" s="1" t="s">
        <v>7116</v>
      </c>
      <c r="G4563" s="1" t="s">
        <v>7102</v>
      </c>
      <c r="H4563" s="1">
        <v>1097</v>
      </c>
      <c r="I4563" s="1">
        <v>1007657</v>
      </c>
      <c r="J4563" s="1">
        <v>30.892209000000001</v>
      </c>
      <c r="K4563" s="1">
        <v>-88.067121</v>
      </c>
      <c r="L4563" s="1"/>
      <c r="M4563" s="1" t="s">
        <v>1482</v>
      </c>
      <c r="N4563" s="1" t="s">
        <v>6824</v>
      </c>
      <c r="O4563" s="1">
        <v>2022</v>
      </c>
      <c r="P4563" s="1">
        <v>36525</v>
      </c>
      <c r="Q4563" s="1" t="s">
        <v>1200</v>
      </c>
      <c r="R4563" s="1"/>
      <c r="S4563" s="1" t="s">
        <v>24399</v>
      </c>
      <c r="T4563" s="1" t="s">
        <v>6826</v>
      </c>
      <c r="U4563" s="1"/>
      <c r="V4563" s="1" t="s">
        <v>7117</v>
      </c>
      <c r="W4563" s="1" t="s">
        <v>6826</v>
      </c>
    </row>
    <row r="4564" spans="1:23" x14ac:dyDescent="0.25">
      <c r="A4564" s="1">
        <v>1002187</v>
      </c>
      <c r="B4564" s="5" t="str">
        <f>VLOOKUP(H4564,'FIPS Basin X-walk'!$A$2:$F$3224,6,FALSE)</f>
        <v>Mid-Gulf Coast Basin</v>
      </c>
      <c r="C4564" s="1" t="s">
        <v>7148</v>
      </c>
      <c r="D4564" s="1"/>
      <c r="E4564" s="1"/>
      <c r="F4564" s="1" t="s">
        <v>7122</v>
      </c>
      <c r="G4564" s="1" t="s">
        <v>7102</v>
      </c>
      <c r="H4564" s="1">
        <v>1097</v>
      </c>
      <c r="I4564" s="1">
        <v>1002187</v>
      </c>
      <c r="J4564" s="1">
        <v>30.736194000000001</v>
      </c>
      <c r="K4564" s="1">
        <v>-88.048535000000001</v>
      </c>
      <c r="L4564" s="1"/>
      <c r="M4564" s="1" t="s">
        <v>1482</v>
      </c>
      <c r="N4564" s="1" t="s">
        <v>6824</v>
      </c>
      <c r="O4564" s="1">
        <v>2022</v>
      </c>
      <c r="P4564" s="1">
        <v>36610</v>
      </c>
      <c r="Q4564" s="1" t="s">
        <v>7149</v>
      </c>
      <c r="R4564" s="1"/>
      <c r="S4564" s="1" t="s">
        <v>24431</v>
      </c>
      <c r="T4564" s="1" t="s">
        <v>6828</v>
      </c>
      <c r="U4564" s="1"/>
      <c r="V4564" s="1" t="s">
        <v>7150</v>
      </c>
      <c r="W4564" s="1" t="s">
        <v>6828</v>
      </c>
    </row>
    <row r="4565" spans="1:23" x14ac:dyDescent="0.25">
      <c r="A4565" s="1">
        <v>1003336</v>
      </c>
      <c r="B4565" s="5" t="str">
        <f>VLOOKUP(H4565,'FIPS Basin X-walk'!$A$2:$F$3224,6,FALSE)</f>
        <v>Mid-Gulf Coast Basin</v>
      </c>
      <c r="C4565" s="1" t="s">
        <v>7118</v>
      </c>
      <c r="D4565" s="1"/>
      <c r="E4565" s="1"/>
      <c r="F4565" s="1" t="s">
        <v>1565</v>
      </c>
      <c r="G4565" s="1" t="s">
        <v>7102</v>
      </c>
      <c r="H4565" s="1">
        <v>1097</v>
      </c>
      <c r="I4565" s="1">
        <v>1003336</v>
      </c>
      <c r="J4565" s="1">
        <v>30.688580000000002</v>
      </c>
      <c r="K4565" s="1">
        <v>-88.108220000000003</v>
      </c>
      <c r="L4565" s="1"/>
      <c r="M4565" s="1" t="s">
        <v>1482</v>
      </c>
      <c r="N4565" s="1" t="s">
        <v>6824</v>
      </c>
      <c r="O4565" s="1">
        <v>2022</v>
      </c>
      <c r="P4565" s="1">
        <v>36606</v>
      </c>
      <c r="Q4565" s="1" t="s">
        <v>1349</v>
      </c>
      <c r="R4565" s="1"/>
      <c r="S4565" s="1" t="s">
        <v>24359</v>
      </c>
      <c r="T4565" s="1" t="s">
        <v>7005</v>
      </c>
      <c r="U4565" s="1"/>
      <c r="V4565" s="1" t="s">
        <v>7006</v>
      </c>
      <c r="W4565" s="1" t="s">
        <v>6826</v>
      </c>
    </row>
    <row r="4566" spans="1:23" x14ac:dyDescent="0.25">
      <c r="A4566" s="1">
        <v>1010184</v>
      </c>
      <c r="B4566" s="5" t="str">
        <f>VLOOKUP(H4566,'FIPS Basin X-walk'!$A$2:$F$3224,6,FALSE)</f>
        <v>Mid-Gulf Coast Basin</v>
      </c>
      <c r="C4566" s="1"/>
      <c r="D4566" s="1"/>
      <c r="E4566" s="1"/>
      <c r="F4566" s="1" t="s">
        <v>1565</v>
      </c>
      <c r="G4566" s="1" t="s">
        <v>7102</v>
      </c>
      <c r="H4566" s="1">
        <v>1097</v>
      </c>
      <c r="I4566" s="1">
        <v>1010184</v>
      </c>
      <c r="J4566" s="1">
        <v>30.751683</v>
      </c>
      <c r="K4566" s="1">
        <v>-88.054862</v>
      </c>
      <c r="L4566" s="1"/>
      <c r="M4566" s="1" t="s">
        <v>1482</v>
      </c>
      <c r="N4566" s="1" t="s">
        <v>6824</v>
      </c>
      <c r="O4566" s="1">
        <v>2022</v>
      </c>
      <c r="P4566" s="1">
        <v>36610</v>
      </c>
      <c r="Q4566" s="1" t="s">
        <v>7104</v>
      </c>
      <c r="R4566" s="1"/>
      <c r="S4566" s="1" t="s">
        <v>24358</v>
      </c>
      <c r="T4566" s="1" t="s">
        <v>6826</v>
      </c>
      <c r="U4566" s="1"/>
      <c r="V4566" s="1" t="s">
        <v>6836</v>
      </c>
      <c r="W4566" s="1" t="s">
        <v>6826</v>
      </c>
    </row>
    <row r="4567" spans="1:23" x14ac:dyDescent="0.25">
      <c r="A4567" s="1">
        <v>1002827</v>
      </c>
      <c r="B4567" s="5" t="str">
        <f>VLOOKUP(H4567,'FIPS Basin X-walk'!$A$2:$F$3224,6,FALSE)</f>
        <v>Mid-Gulf Coast Basin</v>
      </c>
      <c r="C4567" s="1" t="s">
        <v>7124</v>
      </c>
      <c r="D4567" s="1"/>
      <c r="E4567" s="1"/>
      <c r="F4567" s="1" t="s">
        <v>7106</v>
      </c>
      <c r="G4567" s="1" t="s">
        <v>7102</v>
      </c>
      <c r="H4567" s="1">
        <v>1097</v>
      </c>
      <c r="I4567" s="1">
        <v>1002827</v>
      </c>
      <c r="J4567" s="1">
        <v>31.117878000000001</v>
      </c>
      <c r="K4567" s="1">
        <v>-88.009795999999994</v>
      </c>
      <c r="L4567" s="1"/>
      <c r="M4567" s="1" t="s">
        <v>1482</v>
      </c>
      <c r="N4567" s="1" t="s">
        <v>6824</v>
      </c>
      <c r="O4567" s="1">
        <v>2022</v>
      </c>
      <c r="P4567" s="1">
        <v>36560</v>
      </c>
      <c r="Q4567" s="1" t="s">
        <v>87</v>
      </c>
      <c r="R4567" s="1"/>
      <c r="S4567" s="1" t="s">
        <v>24435</v>
      </c>
      <c r="T4567" s="1" t="s">
        <v>6826</v>
      </c>
      <c r="U4567" s="1"/>
      <c r="V4567" s="1" t="s">
        <v>7125</v>
      </c>
      <c r="W4567" s="1" t="s">
        <v>6826</v>
      </c>
    </row>
    <row r="4568" spans="1:23" x14ac:dyDescent="0.25">
      <c r="A4568" s="1">
        <v>1007813</v>
      </c>
      <c r="B4568" s="5" t="str">
        <f>VLOOKUP(H4568,'FIPS Basin X-walk'!$A$2:$F$3224,6,FALSE)</f>
        <v>Mid-Gulf Coast Basin</v>
      </c>
      <c r="C4568" s="1" t="s">
        <v>7105</v>
      </c>
      <c r="D4568" s="1"/>
      <c r="E4568" s="1"/>
      <c r="F4568" s="1" t="s">
        <v>7106</v>
      </c>
      <c r="G4568" s="1" t="s">
        <v>7102</v>
      </c>
      <c r="H4568" s="1">
        <v>1097</v>
      </c>
      <c r="I4568" s="1">
        <v>1007813</v>
      </c>
      <c r="J4568" s="1">
        <v>31.045100000000001</v>
      </c>
      <c r="K4568" s="1">
        <v>-88.035700000000006</v>
      </c>
      <c r="L4568" s="1"/>
      <c r="M4568" s="1" t="s">
        <v>1482</v>
      </c>
      <c r="N4568" s="1" t="s">
        <v>6824</v>
      </c>
      <c r="O4568" s="1">
        <v>2022</v>
      </c>
      <c r="P4568" s="1">
        <v>36560</v>
      </c>
      <c r="Q4568" s="1" t="s">
        <v>7107</v>
      </c>
      <c r="R4568" s="1"/>
      <c r="S4568" s="1" t="s">
        <v>24358</v>
      </c>
      <c r="T4568" s="1" t="s">
        <v>6826</v>
      </c>
      <c r="U4568" s="1"/>
      <c r="V4568" s="1" t="s">
        <v>6878</v>
      </c>
      <c r="W4568" s="1" t="s">
        <v>6826</v>
      </c>
    </row>
    <row r="4569" spans="1:23" x14ac:dyDescent="0.25">
      <c r="A4569" s="1">
        <v>1003589</v>
      </c>
      <c r="B4569" s="5" t="str">
        <f>VLOOKUP(H4569,'FIPS Basin X-walk'!$A$2:$F$3224,6,FALSE)</f>
        <v>Mid-Gulf Coast Basin</v>
      </c>
      <c r="C4569" s="1" t="s">
        <v>7138</v>
      </c>
      <c r="D4569" s="1"/>
      <c r="E4569" s="1"/>
      <c r="F4569" s="1" t="s">
        <v>7135</v>
      </c>
      <c r="G4569" s="1" t="s">
        <v>7102</v>
      </c>
      <c r="H4569" s="1">
        <v>1097</v>
      </c>
      <c r="I4569" s="1">
        <v>1003589</v>
      </c>
      <c r="J4569" s="1">
        <v>30.787777999999999</v>
      </c>
      <c r="K4569" s="1">
        <v>-88.058333000000005</v>
      </c>
      <c r="L4569" s="1"/>
      <c r="M4569" s="1" t="s">
        <v>1482</v>
      </c>
      <c r="N4569" s="1" t="s">
        <v>6824</v>
      </c>
      <c r="O4569" s="1">
        <v>2022</v>
      </c>
      <c r="P4569" s="1">
        <v>36571</v>
      </c>
      <c r="Q4569" s="1" t="s">
        <v>25133</v>
      </c>
      <c r="R4569" s="1"/>
      <c r="S4569" s="1" t="s">
        <v>24369</v>
      </c>
      <c r="T4569" s="1" t="s">
        <v>6826</v>
      </c>
      <c r="U4569" s="1"/>
      <c r="V4569" s="1" t="s">
        <v>25134</v>
      </c>
      <c r="W4569" s="1" t="s">
        <v>6826</v>
      </c>
    </row>
    <row r="4570" spans="1:23" x14ac:dyDescent="0.25">
      <c r="A4570" s="1">
        <v>1007230</v>
      </c>
      <c r="B4570" s="5" t="str">
        <f>VLOOKUP(H4570,'FIPS Basin X-walk'!$A$2:$F$3224,6,FALSE)</f>
        <v>Mid-Gulf Coast Basin</v>
      </c>
      <c r="C4570" s="1" t="s">
        <v>25834</v>
      </c>
      <c r="D4570" s="1"/>
      <c r="E4570" s="1"/>
      <c r="F4570" s="1" t="s">
        <v>7135</v>
      </c>
      <c r="G4570" s="1" t="s">
        <v>7102</v>
      </c>
      <c r="H4570" s="1">
        <v>1097</v>
      </c>
      <c r="I4570" s="1">
        <v>1007230</v>
      </c>
      <c r="J4570" s="1">
        <v>30.790890000000001</v>
      </c>
      <c r="K4570" s="1">
        <v>-88.058729999999997</v>
      </c>
      <c r="L4570" s="1"/>
      <c r="M4570" s="1" t="s">
        <v>1482</v>
      </c>
      <c r="N4570" s="1" t="s">
        <v>6824</v>
      </c>
      <c r="O4570" s="1">
        <v>2022</v>
      </c>
      <c r="P4570" s="1">
        <v>36571</v>
      </c>
      <c r="Q4570" s="1" t="s">
        <v>7136</v>
      </c>
      <c r="R4570" s="1"/>
      <c r="S4570" s="1" t="s">
        <v>24387</v>
      </c>
      <c r="T4570" s="1" t="s">
        <v>6826</v>
      </c>
      <c r="U4570" s="1"/>
      <c r="V4570" s="1" t="s">
        <v>7137</v>
      </c>
      <c r="W4570" s="1" t="s">
        <v>6826</v>
      </c>
    </row>
    <row r="4571" spans="1:23" x14ac:dyDescent="0.25">
      <c r="A4571" s="1">
        <v>1002393</v>
      </c>
      <c r="B4571" s="5" t="str">
        <f>VLOOKUP(H4571,'FIPS Basin X-walk'!$A$2:$F$3224,6,FALSE)</f>
        <v>Mid-Gulf Coast Basin</v>
      </c>
      <c r="C4571" s="1" t="s">
        <v>7151</v>
      </c>
      <c r="D4571" s="1"/>
      <c r="E4571" s="1"/>
      <c r="F4571" s="1" t="s">
        <v>7101</v>
      </c>
      <c r="G4571" s="1" t="s">
        <v>7102</v>
      </c>
      <c r="H4571" s="1">
        <v>1097</v>
      </c>
      <c r="I4571" s="1">
        <v>1002393</v>
      </c>
      <c r="J4571" s="1">
        <v>30.523389999999999</v>
      </c>
      <c r="K4571" s="1">
        <v>-88.141109999999998</v>
      </c>
      <c r="L4571" s="1"/>
      <c r="M4571" s="1" t="s">
        <v>1482</v>
      </c>
      <c r="N4571" s="1" t="s">
        <v>6824</v>
      </c>
      <c r="O4571" s="1">
        <v>2022</v>
      </c>
      <c r="P4571" s="1">
        <v>36582</v>
      </c>
      <c r="Q4571" s="1" t="s">
        <v>7152</v>
      </c>
      <c r="R4571" s="1"/>
      <c r="S4571" s="1" t="s">
        <v>24373</v>
      </c>
      <c r="T4571" s="1" t="s">
        <v>6826</v>
      </c>
      <c r="U4571" s="1"/>
      <c r="V4571" s="1" t="s">
        <v>7153</v>
      </c>
      <c r="W4571" s="1" t="s">
        <v>6826</v>
      </c>
    </row>
    <row r="4572" spans="1:23" x14ac:dyDescent="0.25">
      <c r="A4572" s="1">
        <v>1004810</v>
      </c>
      <c r="B4572" s="5" t="str">
        <f>VLOOKUP(H4572,'FIPS Basin X-walk'!$A$2:$F$3224,6,FALSE)</f>
        <v>Mid-Gulf Coast Basin</v>
      </c>
      <c r="C4572" s="1" t="s">
        <v>7142</v>
      </c>
      <c r="D4572" s="1"/>
      <c r="E4572" s="1" t="s">
        <v>6828</v>
      </c>
      <c r="F4572" s="1" t="s">
        <v>7113</v>
      </c>
      <c r="G4572" s="1" t="s">
        <v>7102</v>
      </c>
      <c r="H4572" s="1">
        <v>1097</v>
      </c>
      <c r="I4572" s="1">
        <v>1004810</v>
      </c>
      <c r="J4572" s="1">
        <v>30.5349</v>
      </c>
      <c r="K4572" s="1">
        <v>-88.112099999999998</v>
      </c>
      <c r="L4572" s="1"/>
      <c r="M4572" s="1" t="s">
        <v>1482</v>
      </c>
      <c r="N4572" s="1" t="s">
        <v>6824</v>
      </c>
      <c r="O4572" s="1">
        <v>2022</v>
      </c>
      <c r="P4572" s="1">
        <v>36582</v>
      </c>
      <c r="Q4572" s="1" t="s">
        <v>7143</v>
      </c>
      <c r="R4572" s="1"/>
      <c r="S4572" s="1" t="s">
        <v>24441</v>
      </c>
      <c r="T4572" s="1" t="s">
        <v>6826</v>
      </c>
      <c r="U4572" s="1"/>
      <c r="V4572" s="1" t="s">
        <v>7144</v>
      </c>
      <c r="W4572" s="1" t="s">
        <v>6826</v>
      </c>
    </row>
    <row r="4573" spans="1:23" x14ac:dyDescent="0.25">
      <c r="A4573" s="1">
        <v>1006148</v>
      </c>
      <c r="B4573" s="5" t="str">
        <f>VLOOKUP(H4573,'FIPS Basin X-walk'!$A$2:$F$3224,6,FALSE)</f>
        <v>Mid-Gulf Coast Basin</v>
      </c>
      <c r="C4573" s="1" t="s">
        <v>7100</v>
      </c>
      <c r="D4573" s="1"/>
      <c r="E4573" s="1"/>
      <c r="F4573" s="1" t="s">
        <v>7101</v>
      </c>
      <c r="G4573" s="1" t="s">
        <v>7102</v>
      </c>
      <c r="H4573" s="1">
        <v>1097</v>
      </c>
      <c r="I4573" s="1">
        <v>1006148</v>
      </c>
      <c r="J4573" s="1">
        <v>30.431899999999999</v>
      </c>
      <c r="K4573" s="1">
        <v>-88.182500000000005</v>
      </c>
      <c r="L4573" s="1"/>
      <c r="M4573" s="1" t="s">
        <v>1482</v>
      </c>
      <c r="N4573" s="1" t="s">
        <v>6824</v>
      </c>
      <c r="O4573" s="1">
        <v>2022</v>
      </c>
      <c r="P4573" s="1">
        <v>36582</v>
      </c>
      <c r="Q4573" s="1" t="s">
        <v>1194</v>
      </c>
      <c r="R4573" s="1"/>
      <c r="S4573" s="1" t="s">
        <v>24399</v>
      </c>
      <c r="T4573" s="1" t="s">
        <v>6828</v>
      </c>
      <c r="U4573" s="1"/>
      <c r="V4573" s="1" t="s">
        <v>7103</v>
      </c>
      <c r="W4573" s="1" t="s">
        <v>6828</v>
      </c>
    </row>
    <row r="4574" spans="1:23" x14ac:dyDescent="0.25">
      <c r="A4574" s="1">
        <v>1007041</v>
      </c>
      <c r="B4574" s="5" t="str">
        <f>VLOOKUP(H4574,'FIPS Basin X-walk'!$A$2:$F$3224,6,FALSE)</f>
        <v>Mid-Gulf Coast Basin</v>
      </c>
      <c r="C4574" s="1" t="s">
        <v>7119</v>
      </c>
      <c r="D4574" s="1"/>
      <c r="E4574" s="1"/>
      <c r="F4574" s="1" t="s">
        <v>7101</v>
      </c>
      <c r="G4574" s="1" t="s">
        <v>7102</v>
      </c>
      <c r="H4574" s="1">
        <v>1097</v>
      </c>
      <c r="I4574" s="1">
        <v>1007041</v>
      </c>
      <c r="J4574" s="1">
        <v>30.516943999999999</v>
      </c>
      <c r="K4574" s="1">
        <v>-88.140280000000004</v>
      </c>
      <c r="L4574" s="1"/>
      <c r="M4574" s="1" t="s">
        <v>1482</v>
      </c>
      <c r="N4574" s="1" t="s">
        <v>6824</v>
      </c>
      <c r="O4574" s="1">
        <v>2022</v>
      </c>
      <c r="P4574" s="1">
        <v>36582</v>
      </c>
      <c r="Q4574" s="1" t="s">
        <v>7120</v>
      </c>
      <c r="R4574" s="1"/>
      <c r="S4574" s="1" t="s">
        <v>24367</v>
      </c>
      <c r="T4574" s="1" t="s">
        <v>6826</v>
      </c>
      <c r="U4574" s="1"/>
      <c r="V4574" s="1" t="s">
        <v>7121</v>
      </c>
      <c r="W4574" s="1" t="s">
        <v>6826</v>
      </c>
    </row>
    <row r="4575" spans="1:23" x14ac:dyDescent="0.25">
      <c r="A4575" s="1">
        <v>1007536</v>
      </c>
      <c r="B4575" s="5" t="str">
        <f>VLOOKUP(H4575,'FIPS Basin X-walk'!$A$2:$F$3224,6,FALSE)</f>
        <v>Southern Oregon Basin</v>
      </c>
      <c r="C4575" s="1" t="s">
        <v>8545</v>
      </c>
      <c r="D4575" s="1"/>
      <c r="E4575" s="1"/>
      <c r="F4575" s="1" t="s">
        <v>8546</v>
      </c>
      <c r="G4575" s="1" t="s">
        <v>8547</v>
      </c>
      <c r="H4575" s="1">
        <v>6049</v>
      </c>
      <c r="I4575" s="1">
        <v>1007536</v>
      </c>
      <c r="J4575" s="1">
        <v>41.498499000000002</v>
      </c>
      <c r="K4575" s="1">
        <v>-120.870071</v>
      </c>
      <c r="L4575" s="1"/>
      <c r="M4575" s="1" t="s">
        <v>1489</v>
      </c>
      <c r="N4575" s="1" t="s">
        <v>8033</v>
      </c>
      <c r="O4575" s="1">
        <v>2022</v>
      </c>
      <c r="P4575" s="1">
        <v>96134</v>
      </c>
      <c r="Q4575" s="1" t="s">
        <v>274</v>
      </c>
      <c r="R4575" s="1"/>
      <c r="S4575" s="1" t="s">
        <v>24359</v>
      </c>
      <c r="T4575" s="1" t="s">
        <v>6826</v>
      </c>
      <c r="U4575" s="1"/>
      <c r="V4575" s="1" t="s">
        <v>8074</v>
      </c>
      <c r="W4575" s="1" t="s">
        <v>6826</v>
      </c>
    </row>
    <row r="4576" spans="1:23" x14ac:dyDescent="0.25">
      <c r="A4576" s="1">
        <v>1001008</v>
      </c>
      <c r="B4576" s="5" t="str">
        <f>VLOOKUP(H4576,'FIPS Basin X-walk'!$A$2:$F$3224,6,FALSE)</f>
        <v>Green River Basin</v>
      </c>
      <c r="C4576" s="1" t="s">
        <v>9301</v>
      </c>
      <c r="D4576" s="1"/>
      <c r="E4576" s="1" t="s">
        <v>6828</v>
      </c>
      <c r="F4576" s="1" t="s">
        <v>9302</v>
      </c>
      <c r="G4576" s="1" t="s">
        <v>1644</v>
      </c>
      <c r="H4576" s="1">
        <v>8081</v>
      </c>
      <c r="I4576" s="1">
        <v>1001008</v>
      </c>
      <c r="J4576" s="1">
        <v>40.462699999999998</v>
      </c>
      <c r="K4576" s="1">
        <v>-107.5912</v>
      </c>
      <c r="L4576" s="1"/>
      <c r="M4576" s="1" t="s">
        <v>1507</v>
      </c>
      <c r="N4576" s="1" t="s">
        <v>9093</v>
      </c>
      <c r="O4576" s="1">
        <v>2022</v>
      </c>
      <c r="P4576" s="1">
        <v>81626</v>
      </c>
      <c r="Q4576" s="1" t="s">
        <v>1645</v>
      </c>
      <c r="R4576" s="1"/>
      <c r="S4576" s="1" t="s">
        <v>24355</v>
      </c>
      <c r="T4576" s="1" t="s">
        <v>6826</v>
      </c>
      <c r="U4576" s="1"/>
      <c r="V4576" s="1" t="s">
        <v>24617</v>
      </c>
      <c r="W4576" s="1" t="s">
        <v>6828</v>
      </c>
    </row>
    <row r="4577" spans="1:23" x14ac:dyDescent="0.25">
      <c r="A4577" s="1">
        <v>1011077</v>
      </c>
      <c r="B4577" s="5" t="str">
        <f>VLOOKUP(H4577,'FIPS Basin X-walk'!$A$2:$F$3224,6,FALSE)</f>
        <v>Green River Basin</v>
      </c>
      <c r="C4577" s="1" t="s">
        <v>9304</v>
      </c>
      <c r="D4577" s="1"/>
      <c r="E4577" s="1"/>
      <c r="F4577" s="1" t="s">
        <v>1645</v>
      </c>
      <c r="G4577" s="1" t="s">
        <v>9303</v>
      </c>
      <c r="H4577" s="1">
        <v>8081</v>
      </c>
      <c r="I4577" s="1">
        <v>1011077</v>
      </c>
      <c r="J4577" s="1">
        <v>40.768594</v>
      </c>
      <c r="K4577" s="1">
        <v>-107.763621</v>
      </c>
      <c r="L4577" s="1"/>
      <c r="M4577" s="1" t="s">
        <v>1507</v>
      </c>
      <c r="N4577" s="1" t="s">
        <v>9093</v>
      </c>
      <c r="O4577" s="1">
        <v>2022</v>
      </c>
      <c r="P4577" s="1">
        <v>81625</v>
      </c>
      <c r="Q4577" s="1" t="s">
        <v>778</v>
      </c>
      <c r="R4577" s="1"/>
      <c r="S4577" s="1" t="s">
        <v>24435</v>
      </c>
      <c r="T4577" s="1" t="s">
        <v>6826</v>
      </c>
      <c r="U4577" s="1"/>
      <c r="V4577" s="1" t="s">
        <v>9243</v>
      </c>
      <c r="W4577" s="1" t="s">
        <v>6826</v>
      </c>
    </row>
    <row r="4578" spans="1:23" x14ac:dyDescent="0.25">
      <c r="A4578" s="1">
        <v>1000489</v>
      </c>
      <c r="B4578" s="5" t="str">
        <f>VLOOKUP(H4578,'FIPS Basin X-walk'!$A$2:$F$3224,6,FALSE)</f>
        <v>Plateau Sedimentary Prov</v>
      </c>
      <c r="C4578" s="1" t="s">
        <v>7643</v>
      </c>
      <c r="D4578" s="1"/>
      <c r="E4578" s="1"/>
      <c r="F4578" s="1" t="s">
        <v>1754</v>
      </c>
      <c r="G4578" s="1" t="s">
        <v>1755</v>
      </c>
      <c r="H4578" s="1">
        <v>4015</v>
      </c>
      <c r="I4578" s="1">
        <v>1000489</v>
      </c>
      <c r="J4578" s="1">
        <v>35.036099999999998</v>
      </c>
      <c r="K4578" s="1">
        <v>-114.15940000000001</v>
      </c>
      <c r="L4578" s="1"/>
      <c r="M4578" s="1" t="s">
        <v>1504</v>
      </c>
      <c r="N4578" s="1" t="s">
        <v>7491</v>
      </c>
      <c r="O4578" s="1">
        <v>2022</v>
      </c>
      <c r="P4578" s="1">
        <v>86413</v>
      </c>
      <c r="Q4578" s="1" t="s">
        <v>7644</v>
      </c>
      <c r="R4578" s="1"/>
      <c r="S4578" s="1" t="s">
        <v>24355</v>
      </c>
      <c r="T4578" s="1" t="s">
        <v>6826</v>
      </c>
      <c r="U4578" s="1"/>
      <c r="V4578" s="1" t="s">
        <v>7517</v>
      </c>
      <c r="W4578" s="1" t="s">
        <v>6828</v>
      </c>
    </row>
    <row r="4579" spans="1:23" x14ac:dyDescent="0.25">
      <c r="A4579" s="1">
        <v>1001326</v>
      </c>
      <c r="B4579" s="5" t="str">
        <f>VLOOKUP(H4579,'FIPS Basin X-walk'!$A$2:$F$3224,6,FALSE)</f>
        <v>Plateau Sedimentary Prov</v>
      </c>
      <c r="C4579" s="1" t="s">
        <v>7651</v>
      </c>
      <c r="D4579" s="1"/>
      <c r="E4579" s="1"/>
      <c r="F4579" s="1" t="s">
        <v>7652</v>
      </c>
      <c r="G4579" s="1" t="s">
        <v>1755</v>
      </c>
      <c r="H4579" s="1">
        <v>4015</v>
      </c>
      <c r="I4579" s="1">
        <v>1001326</v>
      </c>
      <c r="J4579" s="1">
        <v>35.051699999999997</v>
      </c>
      <c r="K4579" s="1">
        <v>-114.13339999999999</v>
      </c>
      <c r="L4579" s="1"/>
      <c r="M4579" s="1" t="s">
        <v>1504</v>
      </c>
      <c r="N4579" s="1" t="s">
        <v>7491</v>
      </c>
      <c r="O4579" s="1">
        <v>2022</v>
      </c>
      <c r="P4579" s="1">
        <v>86413</v>
      </c>
      <c r="Q4579" s="1" t="s">
        <v>7653</v>
      </c>
      <c r="R4579" s="1"/>
      <c r="S4579" s="1" t="s">
        <v>24355</v>
      </c>
      <c r="T4579" s="1" t="s">
        <v>6826</v>
      </c>
      <c r="U4579" s="1"/>
      <c r="V4579" s="1" t="s">
        <v>7654</v>
      </c>
      <c r="W4579" s="1" t="s">
        <v>6828</v>
      </c>
    </row>
    <row r="4580" spans="1:23" x14ac:dyDescent="0.25">
      <c r="A4580" s="1">
        <v>1004093</v>
      </c>
      <c r="B4580" s="5" t="e">
        <f>VLOOKUP(H4580,'FIPS Basin X-walk'!$A$2:$F$3224,6,FALSE)</f>
        <v>#N/A</v>
      </c>
      <c r="C4580" s="1" t="s">
        <v>7637</v>
      </c>
      <c r="D4580" s="1"/>
      <c r="E4580" s="1"/>
      <c r="F4580" s="1" t="s">
        <v>7638</v>
      </c>
      <c r="G4580" s="1" t="s">
        <v>25222</v>
      </c>
      <c r="H4580" s="1"/>
      <c r="I4580" s="1">
        <v>1004093</v>
      </c>
      <c r="J4580" s="1">
        <v>34.546300000000002</v>
      </c>
      <c r="K4580" s="1">
        <v>-114.339</v>
      </c>
      <c r="L4580" s="1"/>
      <c r="M4580" s="1" t="s">
        <v>1504</v>
      </c>
      <c r="N4580" s="1" t="s">
        <v>7491</v>
      </c>
      <c r="O4580" s="1">
        <v>2022</v>
      </c>
      <c r="P4580" s="1">
        <v>86404</v>
      </c>
      <c r="Q4580" s="1" t="s">
        <v>7639</v>
      </c>
      <c r="R4580" s="1"/>
      <c r="S4580" s="1" t="s">
        <v>24358</v>
      </c>
      <c r="T4580" s="1" t="s">
        <v>6826</v>
      </c>
      <c r="U4580" s="1"/>
      <c r="V4580" s="1" t="s">
        <v>6952</v>
      </c>
      <c r="W4580" s="1" t="s">
        <v>6826</v>
      </c>
    </row>
    <row r="4581" spans="1:23" x14ac:dyDescent="0.25">
      <c r="A4581" s="1">
        <v>1001350</v>
      </c>
      <c r="B4581" s="5" t="str">
        <f>VLOOKUP(H4581,'FIPS Basin X-walk'!$A$2:$F$3224,6,FALSE)</f>
        <v>Plateau Sedimentary Prov</v>
      </c>
      <c r="C4581" s="1" t="s">
        <v>7646</v>
      </c>
      <c r="D4581" s="1"/>
      <c r="E4581" s="1"/>
      <c r="F4581" s="1" t="s">
        <v>7647</v>
      </c>
      <c r="G4581" s="1" t="s">
        <v>1755</v>
      </c>
      <c r="H4581" s="1">
        <v>4015</v>
      </c>
      <c r="I4581" s="1">
        <v>1001350</v>
      </c>
      <c r="J4581" s="1">
        <v>34.867800000000003</v>
      </c>
      <c r="K4581" s="1">
        <v>-114.5317</v>
      </c>
      <c r="L4581" s="1"/>
      <c r="M4581" s="1" t="s">
        <v>1504</v>
      </c>
      <c r="N4581" s="1" t="s">
        <v>7491</v>
      </c>
      <c r="O4581" s="1">
        <v>2022</v>
      </c>
      <c r="P4581" s="1">
        <v>86440</v>
      </c>
      <c r="Q4581" s="1" t="s">
        <v>24693</v>
      </c>
      <c r="R4581" s="1"/>
      <c r="S4581" s="1" t="s">
        <v>24355</v>
      </c>
      <c r="T4581" s="1" t="s">
        <v>6826</v>
      </c>
      <c r="U4581" s="1"/>
      <c r="V4581" s="1" t="s">
        <v>7205</v>
      </c>
      <c r="W4581" s="1" t="s">
        <v>6828</v>
      </c>
    </row>
    <row r="4582" spans="1:23" x14ac:dyDescent="0.25">
      <c r="A4582" s="1">
        <v>1004980</v>
      </c>
      <c r="B4582" s="5" t="str">
        <f>VLOOKUP(H4582,'FIPS Basin X-walk'!$A$2:$F$3224,6,FALSE)</f>
        <v>Plateau Sedimentary Prov</v>
      </c>
      <c r="C4582" s="1" t="s">
        <v>7640</v>
      </c>
      <c r="D4582" s="1"/>
      <c r="E4582" s="1"/>
      <c r="F4582" s="1" t="s">
        <v>7641</v>
      </c>
      <c r="G4582" s="1" t="s">
        <v>7636</v>
      </c>
      <c r="H4582" s="1">
        <v>4015</v>
      </c>
      <c r="I4582" s="1">
        <v>1004980</v>
      </c>
      <c r="J4582" s="1">
        <v>35.022410000000001</v>
      </c>
      <c r="K4582" s="1">
        <v>-114.51369</v>
      </c>
      <c r="L4582" s="1"/>
      <c r="M4582" s="1" t="s">
        <v>1504</v>
      </c>
      <c r="N4582" s="1" t="s">
        <v>7491</v>
      </c>
      <c r="O4582" s="1">
        <v>2022</v>
      </c>
      <c r="P4582" s="1">
        <v>86426</v>
      </c>
      <c r="Q4582" s="1" t="s">
        <v>7642</v>
      </c>
      <c r="R4582" s="1"/>
      <c r="S4582" s="1" t="s">
        <v>24358</v>
      </c>
      <c r="T4582" s="1" t="s">
        <v>6826</v>
      </c>
      <c r="U4582" s="1"/>
      <c r="V4582" s="1" t="s">
        <v>6952</v>
      </c>
      <c r="W4582" s="1" t="s">
        <v>6826</v>
      </c>
    </row>
    <row r="4583" spans="1:23" x14ac:dyDescent="0.25">
      <c r="A4583" s="1">
        <v>1011200</v>
      </c>
      <c r="B4583" s="5" t="str">
        <f>VLOOKUP(H4583,'FIPS Basin X-walk'!$A$2:$F$3224,6,FALSE)</f>
        <v>Plateau Sedimentary Prov</v>
      </c>
      <c r="C4583" s="1" t="s">
        <v>7648</v>
      </c>
      <c r="D4583" s="1"/>
      <c r="E4583" s="1"/>
      <c r="F4583" s="1" t="s">
        <v>1754</v>
      </c>
      <c r="G4583" s="1" t="s">
        <v>7636</v>
      </c>
      <c r="H4583" s="1">
        <v>4015</v>
      </c>
      <c r="I4583" s="1">
        <v>1011200</v>
      </c>
      <c r="J4583" s="1">
        <v>35</v>
      </c>
      <c r="K4583" s="1">
        <v>-114</v>
      </c>
      <c r="L4583" s="1"/>
      <c r="M4583" s="1" t="s">
        <v>1504</v>
      </c>
      <c r="N4583" s="1" t="s">
        <v>7491</v>
      </c>
      <c r="O4583" s="1">
        <v>2022</v>
      </c>
      <c r="P4583" s="1">
        <v>86413</v>
      </c>
      <c r="Q4583" s="1" t="s">
        <v>7649</v>
      </c>
      <c r="R4583" s="1"/>
      <c r="S4583" s="1" t="s">
        <v>25481</v>
      </c>
      <c r="T4583" s="1" t="s">
        <v>6826</v>
      </c>
      <c r="U4583" s="1"/>
      <c r="V4583" s="1" t="s">
        <v>7650</v>
      </c>
      <c r="W4583" s="1" t="s">
        <v>6826</v>
      </c>
    </row>
    <row r="4584" spans="1:23" x14ac:dyDescent="0.25">
      <c r="A4584" s="1">
        <v>1001986</v>
      </c>
      <c r="B4584" s="5" t="str">
        <f>VLOOKUP(H4584,'FIPS Basin X-walk'!$A$2:$F$3224,6,FALSE)</f>
        <v>Plateau Sedimentary Prov</v>
      </c>
      <c r="C4584" s="1"/>
      <c r="D4584" s="1"/>
      <c r="E4584" s="1"/>
      <c r="F4584" s="1" t="s">
        <v>7645</v>
      </c>
      <c r="G4584" s="1" t="s">
        <v>7636</v>
      </c>
      <c r="H4584" s="1">
        <v>4015</v>
      </c>
      <c r="I4584" s="1">
        <v>1001986</v>
      </c>
      <c r="J4584" s="1">
        <v>35.1708</v>
      </c>
      <c r="K4584" s="1">
        <v>-113.70269999999999</v>
      </c>
      <c r="L4584" s="1"/>
      <c r="M4584" s="1" t="s">
        <v>1504</v>
      </c>
      <c r="N4584" s="1" t="s">
        <v>7491</v>
      </c>
      <c r="O4584" s="1">
        <v>2022</v>
      </c>
      <c r="P4584" s="1">
        <v>86436</v>
      </c>
      <c r="Q4584" s="1" t="s">
        <v>23996</v>
      </c>
      <c r="R4584" s="1"/>
      <c r="S4584" s="1" t="s">
        <v>24435</v>
      </c>
      <c r="T4584" s="1" t="s">
        <v>6826</v>
      </c>
      <c r="U4584" s="1"/>
      <c r="V4584" s="1" t="s">
        <v>7090</v>
      </c>
      <c r="W4584" s="1" t="s">
        <v>6826</v>
      </c>
    </row>
    <row r="4585" spans="1:23" x14ac:dyDescent="0.25">
      <c r="A4585" s="1">
        <v>1002060</v>
      </c>
      <c r="B4585" s="5" t="str">
        <f>VLOOKUP(H4585,'FIPS Basin X-walk'!$A$2:$F$3224,6,FALSE)</f>
        <v>Plateau Sedimentary Prov</v>
      </c>
      <c r="C4585" s="1" t="s">
        <v>7634</v>
      </c>
      <c r="D4585" s="1"/>
      <c r="E4585" s="1"/>
      <c r="F4585" s="1" t="s">
        <v>7635</v>
      </c>
      <c r="G4585" s="1" t="s">
        <v>7636</v>
      </c>
      <c r="H4585" s="1">
        <v>4015</v>
      </c>
      <c r="I4585" s="1">
        <v>1002060</v>
      </c>
      <c r="J4585" s="1">
        <v>34.725926000000001</v>
      </c>
      <c r="K4585" s="1">
        <v>-114.463984</v>
      </c>
      <c r="L4585" s="1"/>
      <c r="M4585" s="1" t="s">
        <v>1504</v>
      </c>
      <c r="N4585" s="1" t="s">
        <v>7491</v>
      </c>
      <c r="O4585" s="1">
        <v>2022</v>
      </c>
      <c r="P4585" s="1">
        <v>86436</v>
      </c>
      <c r="Q4585" s="1" t="s">
        <v>24004</v>
      </c>
      <c r="R4585" s="1"/>
      <c r="S4585" s="1" t="s">
        <v>24435</v>
      </c>
      <c r="T4585" s="1" t="s">
        <v>6826</v>
      </c>
      <c r="U4585" s="1"/>
      <c r="V4585" s="1" t="s">
        <v>7090</v>
      </c>
      <c r="W4585" s="1" t="s">
        <v>6826</v>
      </c>
    </row>
    <row r="4586" spans="1:23" x14ac:dyDescent="0.25">
      <c r="A4586" s="1">
        <v>1001562</v>
      </c>
      <c r="B4586" s="5" t="str">
        <f>VLOOKUP(H4586,'FIPS Basin X-walk'!$A$2:$F$3224,6,FALSE)</f>
        <v>Atlantic Coast Basin</v>
      </c>
      <c r="C4586" s="1" t="s">
        <v>16376</v>
      </c>
      <c r="D4586" s="1"/>
      <c r="E4586" s="1"/>
      <c r="F4586" s="1" t="s">
        <v>16377</v>
      </c>
      <c r="G4586" s="1" t="s">
        <v>16375</v>
      </c>
      <c r="H4586" s="1">
        <v>34025</v>
      </c>
      <c r="I4586" s="1">
        <v>1001562</v>
      </c>
      <c r="J4586" s="1">
        <v>40.251277999999999</v>
      </c>
      <c r="K4586" s="1">
        <v>-74.267416999999995</v>
      </c>
      <c r="L4586" s="1"/>
      <c r="M4586" s="1" t="s">
        <v>1536</v>
      </c>
      <c r="N4586" s="1" t="s">
        <v>16210</v>
      </c>
      <c r="O4586" s="1">
        <v>2022</v>
      </c>
      <c r="P4586" s="1">
        <v>7728</v>
      </c>
      <c r="Q4586" s="1" t="s">
        <v>16378</v>
      </c>
      <c r="R4586" s="1"/>
      <c r="S4586" s="1" t="s">
        <v>24716</v>
      </c>
      <c r="T4586" s="1" t="s">
        <v>6826</v>
      </c>
      <c r="U4586" s="1"/>
      <c r="V4586" s="1" t="s">
        <v>11720</v>
      </c>
      <c r="W4586" s="1" t="s">
        <v>6826</v>
      </c>
    </row>
    <row r="4587" spans="1:23" x14ac:dyDescent="0.25">
      <c r="A4587" s="1">
        <v>1005054</v>
      </c>
      <c r="B4587" s="5" t="str">
        <f>VLOOKUP(H4587,'FIPS Basin X-walk'!$A$2:$F$3224,6,FALSE)</f>
        <v>Atlantic Coast Basin</v>
      </c>
      <c r="C4587" s="1" t="s">
        <v>16379</v>
      </c>
      <c r="D4587" s="1"/>
      <c r="E4587" s="1"/>
      <c r="F4587" s="1" t="s">
        <v>16380</v>
      </c>
      <c r="G4587" s="1" t="s">
        <v>16375</v>
      </c>
      <c r="H4587" s="1">
        <v>34025</v>
      </c>
      <c r="I4587" s="1">
        <v>1005054</v>
      </c>
      <c r="J4587" s="1">
        <v>40.251190000000001</v>
      </c>
      <c r="K4587" s="1">
        <v>-74.10812</v>
      </c>
      <c r="L4587" s="1"/>
      <c r="M4587" s="1" t="s">
        <v>1536</v>
      </c>
      <c r="N4587" s="1" t="s">
        <v>16210</v>
      </c>
      <c r="O4587" s="1">
        <v>2022</v>
      </c>
      <c r="P4587" s="1">
        <v>7753</v>
      </c>
      <c r="Q4587" s="1" t="s">
        <v>16381</v>
      </c>
      <c r="R4587" s="1"/>
      <c r="S4587" s="1" t="s">
        <v>24358</v>
      </c>
      <c r="T4587" s="1" t="s">
        <v>6826</v>
      </c>
      <c r="U4587" s="1"/>
      <c r="V4587" s="1" t="s">
        <v>25455</v>
      </c>
      <c r="W4587" s="1" t="s">
        <v>6826</v>
      </c>
    </row>
    <row r="4588" spans="1:23" x14ac:dyDescent="0.25">
      <c r="A4588" s="1">
        <v>1002582</v>
      </c>
      <c r="B4588" s="5" t="str">
        <f>VLOOKUP(H4588,'FIPS Basin X-walk'!$A$2:$F$3224,6,FALSE)</f>
        <v>Atlantic Coast Basin</v>
      </c>
      <c r="C4588" s="1" t="s">
        <v>16373</v>
      </c>
      <c r="D4588" s="1"/>
      <c r="E4588" s="1"/>
      <c r="F4588" s="1" t="s">
        <v>16374</v>
      </c>
      <c r="G4588" s="1" t="s">
        <v>16375</v>
      </c>
      <c r="H4588" s="1">
        <v>34025</v>
      </c>
      <c r="I4588" s="1">
        <v>1002582</v>
      </c>
      <c r="J4588" s="1">
        <v>40.211150000000004</v>
      </c>
      <c r="K4588" s="1">
        <v>-74.126589999999993</v>
      </c>
      <c r="L4588" s="1"/>
      <c r="M4588" s="1" t="s">
        <v>1536</v>
      </c>
      <c r="N4588" s="1" t="s">
        <v>16210</v>
      </c>
      <c r="O4588" s="1">
        <v>2022</v>
      </c>
      <c r="P4588" s="1">
        <v>7719</v>
      </c>
      <c r="Q4588" s="1" t="s">
        <v>1336</v>
      </c>
      <c r="R4588" s="1"/>
      <c r="S4588" s="1" t="s">
        <v>24359</v>
      </c>
      <c r="T4588" s="1" t="s">
        <v>7005</v>
      </c>
      <c r="U4588" s="1"/>
      <c r="V4588" s="1" t="s">
        <v>15396</v>
      </c>
      <c r="W4588" s="1" t="s">
        <v>6826</v>
      </c>
    </row>
    <row r="4589" spans="1:23" x14ac:dyDescent="0.25">
      <c r="A4589" s="1">
        <v>1000971</v>
      </c>
      <c r="B4589" s="5" t="str">
        <f>VLOOKUP(H4589,'FIPS Basin X-walk'!$A$2:$F$3224,6,FALSE)</f>
        <v>Appalachian Basin (Eastern Overthrust Area)</v>
      </c>
      <c r="C4589" s="1" t="s">
        <v>22908</v>
      </c>
      <c r="D4589" s="1"/>
      <c r="E4589" s="1" t="s">
        <v>6828</v>
      </c>
      <c r="F4589" s="1" t="s">
        <v>22909</v>
      </c>
      <c r="G4589" s="1" t="s">
        <v>1677</v>
      </c>
      <c r="H4589" s="1">
        <v>54061</v>
      </c>
      <c r="I4589" s="1">
        <v>1000971</v>
      </c>
      <c r="J4589" s="1">
        <v>39.710700000000003</v>
      </c>
      <c r="K4589" s="1">
        <v>-79.927499999999995</v>
      </c>
      <c r="L4589" s="1"/>
      <c r="M4589" s="1" t="s">
        <v>1521</v>
      </c>
      <c r="N4589" s="1" t="s">
        <v>22744</v>
      </c>
      <c r="O4589" s="1">
        <v>2022</v>
      </c>
      <c r="P4589" s="1">
        <v>26541</v>
      </c>
      <c r="Q4589" s="1" t="s">
        <v>22910</v>
      </c>
      <c r="R4589" s="1"/>
      <c r="S4589" s="1" t="s">
        <v>24355</v>
      </c>
      <c r="T4589" s="1" t="s">
        <v>6826</v>
      </c>
      <c r="U4589" s="1"/>
      <c r="V4589" s="1" t="s">
        <v>18229</v>
      </c>
      <c r="W4589" s="1" t="s">
        <v>6828</v>
      </c>
    </row>
    <row r="4590" spans="1:23" x14ac:dyDescent="0.25">
      <c r="A4590" s="1">
        <v>1000253</v>
      </c>
      <c r="B4590" s="5" t="str">
        <f>VLOOKUP(H4590,'FIPS Basin X-walk'!$A$2:$F$3224,6,FALSE)</f>
        <v>Appalachian Basin (Eastern Overthrust Area)</v>
      </c>
      <c r="C4590" s="1" t="s">
        <v>22902</v>
      </c>
      <c r="D4590" s="1"/>
      <c r="E4590" s="1"/>
      <c r="F4590" s="1" t="s">
        <v>19092</v>
      </c>
      <c r="G4590" s="1" t="s">
        <v>1677</v>
      </c>
      <c r="H4590" s="1">
        <v>54061</v>
      </c>
      <c r="I4590" s="1">
        <v>1000253</v>
      </c>
      <c r="J4590" s="1">
        <v>39.639699999999998</v>
      </c>
      <c r="K4590" s="1">
        <v>-79.960599999999999</v>
      </c>
      <c r="L4590" s="1"/>
      <c r="M4590" s="1" t="s">
        <v>1521</v>
      </c>
      <c r="N4590" s="1" t="s">
        <v>22744</v>
      </c>
      <c r="O4590" s="1">
        <v>2022</v>
      </c>
      <c r="P4590" s="1">
        <v>26505</v>
      </c>
      <c r="Q4590" s="1" t="s">
        <v>22903</v>
      </c>
      <c r="R4590" s="1"/>
      <c r="S4590" s="1" t="s">
        <v>24355</v>
      </c>
      <c r="T4590" s="1" t="s">
        <v>6828</v>
      </c>
      <c r="U4590" s="1"/>
      <c r="V4590" s="1" t="s">
        <v>24413</v>
      </c>
      <c r="W4590" s="1" t="s">
        <v>6828</v>
      </c>
    </row>
    <row r="4591" spans="1:23" x14ac:dyDescent="0.25">
      <c r="A4591" s="1">
        <v>1014684</v>
      </c>
      <c r="B4591" s="5" t="str">
        <f>VLOOKUP(H4591,'FIPS Basin X-walk'!$A$2:$F$3224,6,FALSE)</f>
        <v>Appalachian Basin (Eastern Overthrust Area)</v>
      </c>
      <c r="C4591" s="1" t="s">
        <v>27411</v>
      </c>
      <c r="D4591" s="1"/>
      <c r="E4591" s="1"/>
      <c r="F4591" s="1" t="s">
        <v>12717</v>
      </c>
      <c r="G4591" s="1" t="s">
        <v>1677</v>
      </c>
      <c r="H4591" s="1">
        <v>54061</v>
      </c>
      <c r="I4591" s="1">
        <v>1014684</v>
      </c>
      <c r="J4591" s="1">
        <v>39.672024245499699</v>
      </c>
      <c r="K4591" s="1">
        <v>-79.855256054426405</v>
      </c>
      <c r="L4591" s="1"/>
      <c r="M4591" s="1" t="s">
        <v>1521</v>
      </c>
      <c r="N4591" s="1" t="s">
        <v>22744</v>
      </c>
      <c r="O4591" s="1">
        <v>2022</v>
      </c>
      <c r="P4591" s="1">
        <v>26508</v>
      </c>
      <c r="Q4591" s="1" t="s">
        <v>27412</v>
      </c>
      <c r="R4591" s="1"/>
      <c r="S4591" s="1">
        <v>213111</v>
      </c>
      <c r="T4591" s="1" t="s">
        <v>6826</v>
      </c>
      <c r="U4591" s="1"/>
      <c r="V4591" s="1" t="s">
        <v>27413</v>
      </c>
      <c r="W4591" s="1" t="s">
        <v>6826</v>
      </c>
    </row>
    <row r="4592" spans="1:23" x14ac:dyDescent="0.25">
      <c r="A4592" s="1">
        <v>1011720</v>
      </c>
      <c r="B4592" s="5" t="str">
        <f>VLOOKUP(H4592,'FIPS Basin X-walk'!$A$2:$F$3224,6,FALSE)</f>
        <v>Appalachian Basin (Eastern Overthrust Area)</v>
      </c>
      <c r="C4592" s="1" t="s">
        <v>22911</v>
      </c>
      <c r="D4592" s="1"/>
      <c r="E4592" s="1"/>
      <c r="F4592" s="1" t="s">
        <v>22912</v>
      </c>
      <c r="G4592" s="1" t="s">
        <v>22901</v>
      </c>
      <c r="H4592" s="1">
        <v>54061</v>
      </c>
      <c r="I4592" s="1">
        <v>1011720</v>
      </c>
      <c r="J4592" s="1">
        <v>39.719228999999999</v>
      </c>
      <c r="K4592" s="1">
        <v>-80.223848000000004</v>
      </c>
      <c r="L4592" s="1"/>
      <c r="M4592" s="1" t="s">
        <v>1521</v>
      </c>
      <c r="N4592" s="1" t="s">
        <v>22744</v>
      </c>
      <c r="O4592" s="1">
        <v>2022</v>
      </c>
      <c r="P4592" s="1">
        <v>26521</v>
      </c>
      <c r="Q4592" s="1" t="s">
        <v>734</v>
      </c>
      <c r="R4592" s="1"/>
      <c r="S4592" s="1" t="s">
        <v>24435</v>
      </c>
      <c r="T4592" s="1" t="s">
        <v>6826</v>
      </c>
      <c r="U4592" s="1"/>
      <c r="V4592" s="1" t="s">
        <v>18873</v>
      </c>
      <c r="W4592" s="1" t="s">
        <v>6826</v>
      </c>
    </row>
    <row r="4593" spans="1:23" x14ac:dyDescent="0.25">
      <c r="A4593" s="1">
        <v>1000782</v>
      </c>
      <c r="B4593" s="5" t="str">
        <f>VLOOKUP(H4593,'FIPS Basin X-walk'!$A$2:$F$3224,6,FALSE)</f>
        <v>Appalachian Basin (Eastern Overthrust Area)</v>
      </c>
      <c r="C4593" s="1" t="s">
        <v>22904</v>
      </c>
      <c r="D4593" s="1"/>
      <c r="E4593" s="1" t="s">
        <v>6828</v>
      </c>
      <c r="F4593" s="1" t="s">
        <v>22905</v>
      </c>
      <c r="G4593" s="1" t="s">
        <v>22901</v>
      </c>
      <c r="H4593" s="1">
        <v>54061</v>
      </c>
      <c r="I4593" s="1">
        <v>1000782</v>
      </c>
      <c r="J4593" s="1">
        <v>39.707799999999999</v>
      </c>
      <c r="K4593" s="1">
        <v>-79.958799999999997</v>
      </c>
      <c r="L4593" s="1"/>
      <c r="M4593" s="1" t="s">
        <v>1521</v>
      </c>
      <c r="N4593" s="1" t="s">
        <v>22744</v>
      </c>
      <c r="O4593" s="1">
        <v>2022</v>
      </c>
      <c r="P4593" s="1">
        <v>26541</v>
      </c>
      <c r="Q4593" s="1" t="s">
        <v>22906</v>
      </c>
      <c r="R4593" s="1"/>
      <c r="S4593" s="1" t="s">
        <v>24355</v>
      </c>
      <c r="T4593" s="1" t="s">
        <v>6826</v>
      </c>
      <c r="U4593" s="1"/>
      <c r="V4593" s="1" t="s">
        <v>22907</v>
      </c>
      <c r="W4593" s="1" t="s">
        <v>6828</v>
      </c>
    </row>
    <row r="4594" spans="1:23" x14ac:dyDescent="0.25">
      <c r="A4594" s="1">
        <v>1013077</v>
      </c>
      <c r="B4594" s="5" t="str">
        <f>VLOOKUP(H4594,'FIPS Basin X-walk'!$A$2:$F$3224,6,FALSE)</f>
        <v>Appalachian Basin (Eastern Overthrust Area)</v>
      </c>
      <c r="C4594" s="1" t="s">
        <v>22900</v>
      </c>
      <c r="D4594" s="1"/>
      <c r="E4594" s="1"/>
      <c r="F4594" s="1" t="s">
        <v>12717</v>
      </c>
      <c r="G4594" s="1" t="s">
        <v>22901</v>
      </c>
      <c r="H4594" s="1">
        <v>54061</v>
      </c>
      <c r="I4594" s="1">
        <v>1013077</v>
      </c>
      <c r="J4594" s="1">
        <v>39.683166</v>
      </c>
      <c r="K4594" s="1">
        <v>-79.924368000000001</v>
      </c>
      <c r="L4594" s="1"/>
      <c r="M4594" s="1" t="s">
        <v>1521</v>
      </c>
      <c r="N4594" s="1" t="s">
        <v>22744</v>
      </c>
      <c r="O4594" s="1">
        <v>2022</v>
      </c>
      <c r="P4594" s="1">
        <v>26508</v>
      </c>
      <c r="Q4594" s="1" t="s">
        <v>24235</v>
      </c>
      <c r="R4594" s="1"/>
      <c r="S4594" s="1" t="s">
        <v>24435</v>
      </c>
      <c r="T4594" s="1" t="s">
        <v>6826</v>
      </c>
      <c r="U4594" s="1"/>
      <c r="V4594" s="1" t="s">
        <v>25359</v>
      </c>
      <c r="W4594" s="1" t="s">
        <v>6826</v>
      </c>
    </row>
    <row r="4595" spans="1:23" x14ac:dyDescent="0.25">
      <c r="A4595" s="1">
        <v>1013048</v>
      </c>
      <c r="B4595" s="5" t="str">
        <f>VLOOKUP(H4595,'FIPS Basin X-walk'!$A$2:$F$3224,6,FALSE)</f>
        <v>Appalachian Basin (Eastern Overthrust Area)</v>
      </c>
      <c r="C4595" s="1" t="s">
        <v>23598</v>
      </c>
      <c r="D4595" s="1"/>
      <c r="E4595" s="1"/>
      <c r="F4595" s="1" t="s">
        <v>23599</v>
      </c>
      <c r="G4595" s="1" t="s">
        <v>1544</v>
      </c>
      <c r="H4595" s="1">
        <v>39111</v>
      </c>
      <c r="I4595" s="1">
        <v>1013048</v>
      </c>
      <c r="J4595" s="1">
        <v>39.728314400000002</v>
      </c>
      <c r="K4595" s="1">
        <v>-80.920773699999998</v>
      </c>
      <c r="L4595" s="1"/>
      <c r="M4595" s="1" t="s">
        <v>1542</v>
      </c>
      <c r="N4595" s="1" t="s">
        <v>17708</v>
      </c>
      <c r="O4595" s="1">
        <v>2022</v>
      </c>
      <c r="P4595" s="1">
        <v>43915</v>
      </c>
      <c r="Q4595" s="1" t="s">
        <v>482</v>
      </c>
      <c r="R4595" s="1"/>
      <c r="S4595" s="1">
        <v>486210</v>
      </c>
      <c r="T4595" s="1" t="s">
        <v>6826</v>
      </c>
      <c r="U4595" s="1"/>
      <c r="V4595" s="1" t="s">
        <v>18873</v>
      </c>
      <c r="W4595" s="1" t="s">
        <v>6826</v>
      </c>
    </row>
    <row r="4596" spans="1:23" x14ac:dyDescent="0.25">
      <c r="A4596" s="1">
        <v>1001156</v>
      </c>
      <c r="B4596" s="5" t="str">
        <f>VLOOKUP(H4596,'FIPS Basin X-walk'!$A$2:$F$3224,6,FALSE)</f>
        <v>Piedmont-Blue Ridge Prov</v>
      </c>
      <c r="C4596" s="1" t="s">
        <v>10457</v>
      </c>
      <c r="D4596" s="1"/>
      <c r="E4596" s="1"/>
      <c r="F4596" s="1" t="s">
        <v>10458</v>
      </c>
      <c r="G4596" s="1" t="s">
        <v>1544</v>
      </c>
      <c r="H4596" s="1">
        <v>13207</v>
      </c>
      <c r="I4596" s="1">
        <v>1001156</v>
      </c>
      <c r="J4596" s="1">
        <v>32.985599999999998</v>
      </c>
      <c r="K4596" s="1">
        <v>-83.846400000000003</v>
      </c>
      <c r="L4596" s="1"/>
      <c r="M4596" s="1" t="s">
        <v>1546</v>
      </c>
      <c r="N4596" s="1" t="s">
        <v>10124</v>
      </c>
      <c r="O4596" s="1">
        <v>2022</v>
      </c>
      <c r="P4596" s="1">
        <v>31029</v>
      </c>
      <c r="Q4596" s="1" t="s">
        <v>10459</v>
      </c>
      <c r="R4596" s="1"/>
      <c r="S4596" s="1" t="s">
        <v>24355</v>
      </c>
      <c r="T4596" s="1" t="s">
        <v>6826</v>
      </c>
      <c r="U4596" s="1"/>
      <c r="V4596" s="1" t="s">
        <v>10359</v>
      </c>
      <c r="W4596" s="1" t="s">
        <v>6828</v>
      </c>
    </row>
    <row r="4597" spans="1:23" x14ac:dyDescent="0.25">
      <c r="A4597" s="1">
        <v>1014297</v>
      </c>
      <c r="B4597" s="5" t="str">
        <f>VLOOKUP(H4597,'FIPS Basin X-walk'!$A$2:$F$3224,6,FALSE)</f>
        <v>Appalachian Basin (Eastern Overthrust Area)</v>
      </c>
      <c r="C4597" s="1" t="s">
        <v>26973</v>
      </c>
      <c r="D4597" s="1"/>
      <c r="E4597" s="1"/>
      <c r="F4597" s="1" t="s">
        <v>26974</v>
      </c>
      <c r="G4597" s="1" t="s">
        <v>1544</v>
      </c>
      <c r="H4597" s="1">
        <v>39111</v>
      </c>
      <c r="I4597" s="1">
        <v>1014297</v>
      </c>
      <c r="J4597" s="1">
        <v>39.7043837749574</v>
      </c>
      <c r="K4597" s="1">
        <v>-80.849170170975</v>
      </c>
      <c r="L4597" s="1"/>
      <c r="M4597" s="1" t="s">
        <v>1542</v>
      </c>
      <c r="N4597" s="1" t="s">
        <v>17708</v>
      </c>
      <c r="O4597" s="1">
        <v>2022</v>
      </c>
      <c r="P4597" s="1">
        <v>43931</v>
      </c>
      <c r="Q4597" s="1" t="s">
        <v>26975</v>
      </c>
      <c r="R4597" s="1"/>
      <c r="S4597" s="1">
        <v>221112</v>
      </c>
      <c r="T4597" s="1" t="s">
        <v>6826</v>
      </c>
      <c r="U4597" s="1"/>
      <c r="V4597" s="1" t="s">
        <v>26976</v>
      </c>
      <c r="W4597" s="1" t="s">
        <v>6828</v>
      </c>
    </row>
    <row r="4598" spans="1:23" x14ac:dyDescent="0.25">
      <c r="A4598" s="1">
        <v>1011688</v>
      </c>
      <c r="B4598" s="5" t="str">
        <f>VLOOKUP(H4598,'FIPS Basin X-walk'!$A$2:$F$3224,6,FALSE)</f>
        <v>Appalachian Basin (Eastern Overthrust Area)</v>
      </c>
      <c r="C4598" s="1" t="s">
        <v>26388</v>
      </c>
      <c r="D4598" s="1"/>
      <c r="E4598" s="1"/>
      <c r="F4598" s="1" t="s">
        <v>1484</v>
      </c>
      <c r="G4598" s="1" t="s">
        <v>1544</v>
      </c>
      <c r="H4598" s="1">
        <v>39111</v>
      </c>
      <c r="I4598" s="1">
        <v>1011688</v>
      </c>
      <c r="J4598" s="1">
        <v>39.6624549</v>
      </c>
      <c r="K4598" s="1">
        <v>-80.869631200000001</v>
      </c>
      <c r="L4598" s="1"/>
      <c r="M4598" s="1" t="s">
        <v>1485</v>
      </c>
      <c r="N4598" s="1" t="s">
        <v>9148</v>
      </c>
      <c r="O4598" s="1">
        <v>2022</v>
      </c>
      <c r="P4598" s="1">
        <v>77042</v>
      </c>
      <c r="Q4598" s="1" t="s">
        <v>1031</v>
      </c>
      <c r="R4598" s="1">
        <v>211120</v>
      </c>
      <c r="S4598" s="1">
        <v>211130</v>
      </c>
      <c r="T4598" s="1" t="s">
        <v>6826</v>
      </c>
      <c r="U4598" s="1"/>
      <c r="V4598" s="1" t="s">
        <v>18066</v>
      </c>
      <c r="W4598" s="1" t="s">
        <v>6826</v>
      </c>
    </row>
    <row r="4599" spans="1:23" x14ac:dyDescent="0.25">
      <c r="A4599" s="1">
        <v>1001051</v>
      </c>
      <c r="B4599" s="5" t="str">
        <f>VLOOKUP(H4599,'FIPS Basin X-walk'!$A$2:$F$3224,6,FALSE)</f>
        <v>Piedmont-Blue Ridge Prov</v>
      </c>
      <c r="C4599" s="1" t="s">
        <v>10460</v>
      </c>
      <c r="D4599" s="1"/>
      <c r="E4599" s="1" t="s">
        <v>6828</v>
      </c>
      <c r="F4599" s="1" t="s">
        <v>10461</v>
      </c>
      <c r="G4599" s="1" t="s">
        <v>1544</v>
      </c>
      <c r="H4599" s="1">
        <v>13207</v>
      </c>
      <c r="I4599" s="1">
        <v>1001051</v>
      </c>
      <c r="J4599" s="1">
        <v>33.058300000000003</v>
      </c>
      <c r="K4599" s="1">
        <v>-83.807199999999995</v>
      </c>
      <c r="L4599" s="1"/>
      <c r="M4599" s="1" t="s">
        <v>1546</v>
      </c>
      <c r="N4599" s="1" t="s">
        <v>10124</v>
      </c>
      <c r="O4599" s="1">
        <v>2022</v>
      </c>
      <c r="P4599" s="1">
        <v>31046</v>
      </c>
      <c r="Q4599" s="1" t="s">
        <v>10462</v>
      </c>
      <c r="R4599" s="1"/>
      <c r="S4599" s="1" t="s">
        <v>24355</v>
      </c>
      <c r="T4599" s="1" t="s">
        <v>6826</v>
      </c>
      <c r="U4599" s="1"/>
      <c r="V4599" s="1" t="s">
        <v>24622</v>
      </c>
      <c r="W4599" s="1" t="s">
        <v>6828</v>
      </c>
    </row>
    <row r="4600" spans="1:23" x14ac:dyDescent="0.25">
      <c r="A4600" s="1">
        <v>1000676</v>
      </c>
      <c r="B4600" s="5" t="str">
        <f>VLOOKUP(H4600,'FIPS Basin X-walk'!$A$2:$F$3224,6,FALSE)</f>
        <v>Michigan Basin</v>
      </c>
      <c r="C4600" s="1" t="s">
        <v>14508</v>
      </c>
      <c r="D4600" s="1"/>
      <c r="E4600" s="1" t="s">
        <v>6828</v>
      </c>
      <c r="F4600" s="1" t="s">
        <v>10554</v>
      </c>
      <c r="G4600" s="1" t="s">
        <v>1544</v>
      </c>
      <c r="H4600" s="1">
        <v>26115</v>
      </c>
      <c r="I4600" s="1">
        <v>1000676</v>
      </c>
      <c r="J4600" s="1">
        <v>41.8917</v>
      </c>
      <c r="K4600" s="1">
        <v>-83.346100000000007</v>
      </c>
      <c r="L4600" s="1"/>
      <c r="M4600" s="1" t="s">
        <v>1493</v>
      </c>
      <c r="N4600" s="1" t="s">
        <v>14185</v>
      </c>
      <c r="O4600" s="1">
        <v>2022</v>
      </c>
      <c r="P4600" s="1">
        <v>48161</v>
      </c>
      <c r="Q4600" s="1" t="s">
        <v>1544</v>
      </c>
      <c r="R4600" s="1"/>
      <c r="S4600" s="1" t="s">
        <v>24355</v>
      </c>
      <c r="T4600" s="1" t="s">
        <v>6826</v>
      </c>
      <c r="U4600" s="1"/>
      <c r="V4600" s="1" t="s">
        <v>12920</v>
      </c>
      <c r="W4600" s="1" t="s">
        <v>6828</v>
      </c>
    </row>
    <row r="4601" spans="1:23" x14ac:dyDescent="0.25">
      <c r="A4601" s="1">
        <v>1003903</v>
      </c>
      <c r="B4601" s="5" t="str">
        <f>VLOOKUP(H4601,'FIPS Basin X-walk'!$A$2:$F$3224,6,FALSE)</f>
        <v>Black Warrior Basin</v>
      </c>
      <c r="C4601" s="1" t="s">
        <v>15339</v>
      </c>
      <c r="D4601" s="1"/>
      <c r="E4601" s="1"/>
      <c r="F4601" s="1" t="s">
        <v>15340</v>
      </c>
      <c r="G4601" s="1" t="s">
        <v>7167</v>
      </c>
      <c r="H4601" s="1">
        <v>28095</v>
      </c>
      <c r="I4601" s="1">
        <v>1003903</v>
      </c>
      <c r="J4601" s="1">
        <v>33.813471999999997</v>
      </c>
      <c r="K4601" s="1">
        <v>-88.559443999999999</v>
      </c>
      <c r="L4601" s="1" t="s">
        <v>24367</v>
      </c>
      <c r="M4601" s="1" t="s">
        <v>1523</v>
      </c>
      <c r="N4601" s="1" t="s">
        <v>15181</v>
      </c>
      <c r="O4601" s="1">
        <v>2022</v>
      </c>
      <c r="P4601" s="1">
        <v>39730</v>
      </c>
      <c r="Q4601" s="1" t="s">
        <v>25188</v>
      </c>
      <c r="R4601" s="1" t="s">
        <v>24374</v>
      </c>
      <c r="S4601" s="1" t="s">
        <v>24414</v>
      </c>
      <c r="T4601" s="1" t="s">
        <v>6826</v>
      </c>
      <c r="U4601" s="1"/>
      <c r="V4601" s="1" t="s">
        <v>25189</v>
      </c>
      <c r="W4601" s="1" t="s">
        <v>6826</v>
      </c>
    </row>
    <row r="4602" spans="1:23" x14ac:dyDescent="0.25">
      <c r="A4602" s="1">
        <v>1002951</v>
      </c>
      <c r="B4602" s="5" t="str">
        <f>VLOOKUP(H4602,'FIPS Basin X-walk'!$A$2:$F$3224,6,FALSE)</f>
        <v>Appalachian Basin</v>
      </c>
      <c r="C4602" s="1" t="s">
        <v>16833</v>
      </c>
      <c r="D4602" s="1"/>
      <c r="E4602" s="1"/>
      <c r="F4602" s="1" t="s">
        <v>16834</v>
      </c>
      <c r="G4602" s="1" t="s">
        <v>7167</v>
      </c>
      <c r="H4602" s="1">
        <v>36055</v>
      </c>
      <c r="I4602" s="1">
        <v>1002951</v>
      </c>
      <c r="J4602" s="1">
        <v>43.064169999999997</v>
      </c>
      <c r="K4602" s="1">
        <v>-77.932910000000007</v>
      </c>
      <c r="L4602" s="1"/>
      <c r="M4602" s="1" t="s">
        <v>1481</v>
      </c>
      <c r="N4602" s="1" t="s">
        <v>16632</v>
      </c>
      <c r="O4602" s="1">
        <v>2022</v>
      </c>
      <c r="P4602" s="1">
        <v>14416</v>
      </c>
      <c r="Q4602" s="1" t="s">
        <v>16835</v>
      </c>
      <c r="R4602" s="1"/>
      <c r="S4602" s="1" t="s">
        <v>24358</v>
      </c>
      <c r="T4602" s="1" t="s">
        <v>6826</v>
      </c>
      <c r="U4602" s="1"/>
      <c r="V4602" s="1" t="s">
        <v>6878</v>
      </c>
      <c r="W4602" s="1" t="s">
        <v>6826</v>
      </c>
    </row>
    <row r="4603" spans="1:23" x14ac:dyDescent="0.25">
      <c r="A4603" s="1">
        <v>1003505</v>
      </c>
      <c r="B4603" s="5" t="str">
        <f>VLOOKUP(H4603,'FIPS Basin X-walk'!$A$2:$F$3224,6,FALSE)</f>
        <v>Illinois Basin</v>
      </c>
      <c r="C4603" s="1" t="s">
        <v>11764</v>
      </c>
      <c r="D4603" s="1"/>
      <c r="E4603" s="1"/>
      <c r="F4603" s="1" t="s">
        <v>11150</v>
      </c>
      <c r="G4603" s="1" t="s">
        <v>7167</v>
      </c>
      <c r="H4603" s="1">
        <v>18105</v>
      </c>
      <c r="I4603" s="1">
        <v>1003505</v>
      </c>
      <c r="J4603" s="1">
        <v>39.280799999999999</v>
      </c>
      <c r="K4603" s="1">
        <v>-86.4739</v>
      </c>
      <c r="L4603" s="1"/>
      <c r="M4603" s="1" t="s">
        <v>1499</v>
      </c>
      <c r="N4603" s="1" t="s">
        <v>11457</v>
      </c>
      <c r="O4603" s="1">
        <v>2022</v>
      </c>
      <c r="P4603" s="1">
        <v>47408</v>
      </c>
      <c r="Q4603" s="1" t="s">
        <v>11765</v>
      </c>
      <c r="R4603" s="1"/>
      <c r="S4603" s="1" t="s">
        <v>24358</v>
      </c>
      <c r="T4603" s="1" t="s">
        <v>6826</v>
      </c>
      <c r="U4603" s="1"/>
      <c r="V4603" s="1" t="s">
        <v>11766</v>
      </c>
      <c r="W4603" s="1" t="s">
        <v>6826</v>
      </c>
    </row>
    <row r="4604" spans="1:23" x14ac:dyDescent="0.25">
      <c r="A4604" s="1">
        <v>1003713</v>
      </c>
      <c r="B4604" s="5" t="str">
        <f>VLOOKUP(H4604,'FIPS Basin X-walk'!$A$2:$F$3224,6,FALSE)</f>
        <v>Illinois Basin</v>
      </c>
      <c r="C4604" s="1" t="s">
        <v>11767</v>
      </c>
      <c r="D4604" s="1"/>
      <c r="E4604" s="1"/>
      <c r="F4604" s="1" t="s">
        <v>11150</v>
      </c>
      <c r="G4604" s="1" t="s">
        <v>7167</v>
      </c>
      <c r="H4604" s="1">
        <v>18105</v>
      </c>
      <c r="I4604" s="1">
        <v>1003713</v>
      </c>
      <c r="J4604" s="1">
        <v>39.164250000000003</v>
      </c>
      <c r="K4604" s="1">
        <v>-86.515004000000005</v>
      </c>
      <c r="L4604" s="1"/>
      <c r="M4604" s="1" t="s">
        <v>1499</v>
      </c>
      <c r="N4604" s="1" t="s">
        <v>11457</v>
      </c>
      <c r="O4604" s="1">
        <v>2022</v>
      </c>
      <c r="P4604" s="1">
        <v>47405</v>
      </c>
      <c r="Q4604" s="1" t="s">
        <v>11768</v>
      </c>
      <c r="R4604" s="1"/>
      <c r="S4604" s="1" t="s">
        <v>24379</v>
      </c>
      <c r="T4604" s="1" t="s">
        <v>6826</v>
      </c>
      <c r="U4604" s="1"/>
      <c r="V4604" s="1" t="s">
        <v>11769</v>
      </c>
      <c r="W4604" s="1" t="s">
        <v>6826</v>
      </c>
    </row>
    <row r="4605" spans="1:23" x14ac:dyDescent="0.25">
      <c r="A4605" s="1">
        <v>1002905</v>
      </c>
      <c r="B4605" s="5" t="str">
        <f>VLOOKUP(H4605,'FIPS Basin X-walk'!$A$2:$F$3224,6,FALSE)</f>
        <v>Michigan Basin</v>
      </c>
      <c r="C4605" s="1" t="s">
        <v>14509</v>
      </c>
      <c r="D4605" s="1"/>
      <c r="E4605" s="1"/>
      <c r="F4605" s="1" t="s">
        <v>14510</v>
      </c>
      <c r="G4605" s="1" t="s">
        <v>7167</v>
      </c>
      <c r="H4605" s="1">
        <v>26115</v>
      </c>
      <c r="I4605" s="1">
        <v>1002905</v>
      </c>
      <c r="J4605" s="1">
        <v>42.089860000000002</v>
      </c>
      <c r="K4605" s="1">
        <v>-83.362039999999993</v>
      </c>
      <c r="L4605" s="1"/>
      <c r="M4605" s="1" t="s">
        <v>1493</v>
      </c>
      <c r="N4605" s="1" t="s">
        <v>14185</v>
      </c>
      <c r="O4605" s="1">
        <v>2022</v>
      </c>
      <c r="P4605" s="1">
        <v>48117</v>
      </c>
      <c r="Q4605" s="1" t="s">
        <v>14511</v>
      </c>
      <c r="R4605" s="1"/>
      <c r="S4605" s="1" t="s">
        <v>24476</v>
      </c>
      <c r="T4605" s="1" t="s">
        <v>6826</v>
      </c>
      <c r="U4605" s="1"/>
      <c r="V4605" s="1" t="s">
        <v>6889</v>
      </c>
      <c r="W4605" s="1" t="s">
        <v>6826</v>
      </c>
    </row>
    <row r="4606" spans="1:23" x14ac:dyDescent="0.25">
      <c r="A4606" s="1">
        <v>1005768</v>
      </c>
      <c r="B4606" s="5" t="str">
        <f>VLOOKUP(H4606,'FIPS Basin X-walk'!$A$2:$F$3224,6,FALSE)</f>
        <v>Appalachian Basin (Eastern Overthrust Area)</v>
      </c>
      <c r="C4606" s="1" t="s">
        <v>19365</v>
      </c>
      <c r="D4606" s="1"/>
      <c r="E4606" s="1"/>
      <c r="F4606" s="1" t="s">
        <v>19366</v>
      </c>
      <c r="G4606" s="1" t="s">
        <v>7167</v>
      </c>
      <c r="H4606" s="1">
        <v>42089</v>
      </c>
      <c r="I4606" s="1">
        <v>1005768</v>
      </c>
      <c r="J4606" s="1">
        <v>40.999327000000001</v>
      </c>
      <c r="K4606" s="1">
        <v>-75.146544000000006</v>
      </c>
      <c r="L4606" s="1"/>
      <c r="M4606" s="1" t="s">
        <v>1501</v>
      </c>
      <c r="N4606" s="1" t="s">
        <v>18868</v>
      </c>
      <c r="O4606" s="1">
        <v>2022</v>
      </c>
      <c r="P4606" s="1">
        <v>18327</v>
      </c>
      <c r="Q4606" s="1" t="s">
        <v>19367</v>
      </c>
      <c r="R4606" s="1"/>
      <c r="S4606" s="1" t="s">
        <v>24385</v>
      </c>
      <c r="T4606" s="1" t="s">
        <v>6826</v>
      </c>
      <c r="U4606" s="1"/>
      <c r="V4606" s="1" t="s">
        <v>6986</v>
      </c>
      <c r="W4606" s="1" t="s">
        <v>6826</v>
      </c>
    </row>
    <row r="4607" spans="1:23" x14ac:dyDescent="0.25">
      <c r="A4607" s="1">
        <v>1001919</v>
      </c>
      <c r="B4607" s="5" t="str">
        <f>VLOOKUP(H4607,'FIPS Basin X-walk'!$A$2:$F$3224,6,FALSE)</f>
        <v>Iowa Shelf</v>
      </c>
      <c r="C4607" s="1" t="s">
        <v>12211</v>
      </c>
      <c r="D4607" s="1"/>
      <c r="E4607" s="1"/>
      <c r="F4607" s="1" t="s">
        <v>12212</v>
      </c>
      <c r="G4607" s="1" t="s">
        <v>7167</v>
      </c>
      <c r="H4607" s="1">
        <v>19135</v>
      </c>
      <c r="I4607" s="1">
        <v>1001919</v>
      </c>
      <c r="J4607" s="1">
        <v>41.143749999999997</v>
      </c>
      <c r="K4607" s="1">
        <v>-92.647694000000001</v>
      </c>
      <c r="L4607" s="1"/>
      <c r="M4607" s="1" t="s">
        <v>1500</v>
      </c>
      <c r="N4607" s="1" t="s">
        <v>11970</v>
      </c>
      <c r="O4607" s="1">
        <v>2022</v>
      </c>
      <c r="P4607" s="1">
        <v>52553</v>
      </c>
      <c r="Q4607" s="1" t="s">
        <v>12213</v>
      </c>
      <c r="R4607" s="1"/>
      <c r="S4607" s="1" t="s">
        <v>24810</v>
      </c>
      <c r="T4607" s="1" t="s">
        <v>6826</v>
      </c>
      <c r="U4607" s="1"/>
      <c r="V4607" s="1" t="s">
        <v>12214</v>
      </c>
      <c r="W4607" s="1" t="s">
        <v>6826</v>
      </c>
    </row>
    <row r="4608" spans="1:23" x14ac:dyDescent="0.25">
      <c r="A4608" s="1">
        <v>1007881</v>
      </c>
      <c r="B4608" s="5" t="str">
        <f>VLOOKUP(H4608,'FIPS Basin X-walk'!$A$2:$F$3224,6,FALSE)</f>
        <v>Iowa Shelf</v>
      </c>
      <c r="C4608" s="1" t="s">
        <v>12329</v>
      </c>
      <c r="D4608" s="1"/>
      <c r="E4608" s="1"/>
      <c r="F4608" s="1" t="s">
        <v>12212</v>
      </c>
      <c r="G4608" s="1" t="s">
        <v>7167</v>
      </c>
      <c r="H4608" s="1">
        <v>19135</v>
      </c>
      <c r="I4608" s="1">
        <v>1007881</v>
      </c>
      <c r="J4608" s="1">
        <v>41.155320000000003</v>
      </c>
      <c r="K4608" s="1">
        <v>-92.643659999999997</v>
      </c>
      <c r="L4608" s="1"/>
      <c r="M4608" s="1" t="s">
        <v>1500</v>
      </c>
      <c r="N4608" s="1" t="s">
        <v>11970</v>
      </c>
      <c r="O4608" s="1">
        <v>2022</v>
      </c>
      <c r="P4608" s="1">
        <v>52553</v>
      </c>
      <c r="Q4608" s="1" t="s">
        <v>12331</v>
      </c>
      <c r="R4608" s="1"/>
      <c r="S4608" s="1" t="s">
        <v>24454</v>
      </c>
      <c r="T4608" s="1" t="s">
        <v>6828</v>
      </c>
      <c r="U4608" s="1"/>
      <c r="V4608" s="1" t="s">
        <v>7099</v>
      </c>
      <c r="W4608" s="1" t="s">
        <v>6826</v>
      </c>
    </row>
    <row r="4609" spans="1:23" x14ac:dyDescent="0.25">
      <c r="A4609" s="1">
        <v>1004486</v>
      </c>
      <c r="B4609" s="5" t="str">
        <f>VLOOKUP(H4609,'FIPS Basin X-walk'!$A$2:$F$3224,6,FALSE)</f>
        <v>Michigan Basin</v>
      </c>
      <c r="C4609" s="1" t="s">
        <v>14512</v>
      </c>
      <c r="D4609" s="1"/>
      <c r="E4609" s="1"/>
      <c r="F4609" s="1" t="s">
        <v>9410</v>
      </c>
      <c r="G4609" s="1" t="s">
        <v>7167</v>
      </c>
      <c r="H4609" s="1">
        <v>26115</v>
      </c>
      <c r="I4609" s="1">
        <v>1004486</v>
      </c>
      <c r="J4609" s="1">
        <v>41.731819000000002</v>
      </c>
      <c r="K4609" s="1">
        <v>-83.509247000000002</v>
      </c>
      <c r="L4609" s="1"/>
      <c r="M4609" s="1" t="s">
        <v>1493</v>
      </c>
      <c r="N4609" s="1" t="s">
        <v>14185</v>
      </c>
      <c r="O4609" s="1">
        <v>2022</v>
      </c>
      <c r="P4609" s="1">
        <v>48133</v>
      </c>
      <c r="Q4609" s="1" t="s">
        <v>14513</v>
      </c>
      <c r="R4609" s="1"/>
      <c r="S4609" s="1" t="s">
        <v>24358</v>
      </c>
      <c r="T4609" s="1" t="s">
        <v>6826</v>
      </c>
      <c r="U4609" s="1"/>
      <c r="V4609" s="1" t="s">
        <v>6952</v>
      </c>
      <c r="W4609" s="1" t="s">
        <v>6826</v>
      </c>
    </row>
    <row r="4610" spans="1:23" x14ac:dyDescent="0.25">
      <c r="A4610" s="1">
        <v>1007648</v>
      </c>
      <c r="B4610" s="5" t="str">
        <f>VLOOKUP(H4610,'FIPS Basin X-walk'!$A$2:$F$3224,6,FALSE)</f>
        <v>Appalachian Basin</v>
      </c>
      <c r="C4610" s="1" t="s">
        <v>16844</v>
      </c>
      <c r="D4610" s="1"/>
      <c r="E4610" s="1"/>
      <c r="F4610" s="1" t="s">
        <v>16845</v>
      </c>
      <c r="G4610" s="1" t="s">
        <v>7167</v>
      </c>
      <c r="H4610" s="1">
        <v>36055</v>
      </c>
      <c r="I4610" s="1">
        <v>1007648</v>
      </c>
      <c r="J4610" s="1">
        <v>43.086919999999999</v>
      </c>
      <c r="K4610" s="1">
        <v>-77.387339999999995</v>
      </c>
      <c r="L4610" s="1"/>
      <c r="M4610" s="1" t="s">
        <v>1481</v>
      </c>
      <c r="N4610" s="1" t="s">
        <v>16632</v>
      </c>
      <c r="O4610" s="1">
        <v>2022</v>
      </c>
      <c r="P4610" s="1">
        <v>14450</v>
      </c>
      <c r="Q4610" s="1" t="s">
        <v>16846</v>
      </c>
      <c r="R4610" s="1"/>
      <c r="S4610" s="1" t="s">
        <v>24358</v>
      </c>
      <c r="T4610" s="1" t="s">
        <v>6826</v>
      </c>
      <c r="U4610" s="1"/>
      <c r="V4610" s="1" t="s">
        <v>6878</v>
      </c>
      <c r="W4610" s="1" t="s">
        <v>6828</v>
      </c>
    </row>
    <row r="4611" spans="1:23" x14ac:dyDescent="0.25">
      <c r="A4611" s="1">
        <v>1005608</v>
      </c>
      <c r="B4611" s="5" t="str">
        <f>VLOOKUP(H4611,'FIPS Basin X-walk'!$A$2:$F$3224,6,FALSE)</f>
        <v>Black Warrior Basin</v>
      </c>
      <c r="C4611" s="1" t="s">
        <v>15341</v>
      </c>
      <c r="D4611" s="1"/>
      <c r="E4611" s="1"/>
      <c r="F4611" s="1" t="s">
        <v>14196</v>
      </c>
      <c r="G4611" s="1" t="s">
        <v>7167</v>
      </c>
      <c r="H4611" s="1">
        <v>28095</v>
      </c>
      <c r="I4611" s="1">
        <v>1005608</v>
      </c>
      <c r="J4611" s="1">
        <v>33.726683000000001</v>
      </c>
      <c r="K4611" s="1">
        <v>-88.469722000000004</v>
      </c>
      <c r="L4611" s="1"/>
      <c r="M4611" s="1" t="s">
        <v>1523</v>
      </c>
      <c r="N4611" s="1" t="s">
        <v>15181</v>
      </c>
      <c r="O4611" s="1">
        <v>2022</v>
      </c>
      <c r="P4611" s="1">
        <v>39746</v>
      </c>
      <c r="Q4611" s="1" t="s">
        <v>15342</v>
      </c>
      <c r="R4611" s="1"/>
      <c r="S4611" s="1" t="s">
        <v>24408</v>
      </c>
      <c r="T4611" s="1" t="s">
        <v>6826</v>
      </c>
      <c r="U4611" s="1"/>
      <c r="V4611" s="1" t="s">
        <v>15343</v>
      </c>
      <c r="W4611" s="1" t="s">
        <v>6826</v>
      </c>
    </row>
    <row r="4612" spans="1:23" x14ac:dyDescent="0.25">
      <c r="A4612" s="1">
        <v>1012023</v>
      </c>
      <c r="B4612" s="5" t="str">
        <f>VLOOKUP(H4612,'FIPS Basin X-walk'!$A$2:$F$3224,6,FALSE)</f>
        <v>Appalachian Basin (Eastern Overthrust Area)</v>
      </c>
      <c r="C4612" s="1" t="s">
        <v>18071</v>
      </c>
      <c r="D4612" s="1"/>
      <c r="E4612" s="1"/>
      <c r="F4612" s="1" t="s">
        <v>18072</v>
      </c>
      <c r="G4612" s="1" t="s">
        <v>7167</v>
      </c>
      <c r="H4612" s="1">
        <v>39111</v>
      </c>
      <c r="I4612" s="1">
        <v>1012023</v>
      </c>
      <c r="J4612" s="1">
        <v>39.769404000000002</v>
      </c>
      <c r="K4612" s="1">
        <v>-81.289731000000003</v>
      </c>
      <c r="L4612" s="1"/>
      <c r="M4612" s="1" t="s">
        <v>1542</v>
      </c>
      <c r="N4612" s="1" t="s">
        <v>17708</v>
      </c>
      <c r="O4612" s="1">
        <v>2022</v>
      </c>
      <c r="P4612" s="1">
        <v>43754</v>
      </c>
      <c r="Q4612" s="1" t="s">
        <v>205</v>
      </c>
      <c r="R4612" s="1"/>
      <c r="S4612" s="1" t="s">
        <v>24399</v>
      </c>
      <c r="T4612" s="1" t="s">
        <v>6826</v>
      </c>
      <c r="U4612" s="1"/>
      <c r="V4612" s="1" t="s">
        <v>18073</v>
      </c>
      <c r="W4612" s="1" t="s">
        <v>6826</v>
      </c>
    </row>
    <row r="4613" spans="1:23" x14ac:dyDescent="0.25">
      <c r="A4613" s="1">
        <v>1013668</v>
      </c>
      <c r="B4613" s="5" t="str">
        <f>VLOOKUP(H4613,'FIPS Basin X-walk'!$A$2:$F$3224,6,FALSE)</f>
        <v>Appalachian Basin (Eastern Overthrust Area)</v>
      </c>
      <c r="C4613" s="1" t="s">
        <v>18074</v>
      </c>
      <c r="D4613" s="1"/>
      <c r="E4613" s="1"/>
      <c r="F4613" s="1" t="s">
        <v>18072</v>
      </c>
      <c r="G4613" s="1" t="s">
        <v>7167</v>
      </c>
      <c r="H4613" s="1">
        <v>39111</v>
      </c>
      <c r="I4613" s="1">
        <v>1013668</v>
      </c>
      <c r="J4613" s="1">
        <v>39.7729</v>
      </c>
      <c r="K4613" s="1">
        <v>-81.292090000000002</v>
      </c>
      <c r="L4613" s="1"/>
      <c r="M4613" s="1" t="s">
        <v>1542</v>
      </c>
      <c r="N4613" s="1" t="s">
        <v>17708</v>
      </c>
      <c r="O4613" s="1">
        <v>2022</v>
      </c>
      <c r="P4613" s="1">
        <v>43754</v>
      </c>
      <c r="Q4613" s="1" t="s">
        <v>176</v>
      </c>
      <c r="R4613" s="1"/>
      <c r="S4613" s="1" t="s">
        <v>24435</v>
      </c>
      <c r="T4613" s="1" t="s">
        <v>6826</v>
      </c>
      <c r="U4613" s="1"/>
      <c r="V4613" s="1" t="s">
        <v>7297</v>
      </c>
      <c r="W4613" s="1" t="s">
        <v>6826</v>
      </c>
    </row>
    <row r="4614" spans="1:23" x14ac:dyDescent="0.25">
      <c r="A4614" s="1">
        <v>1004411</v>
      </c>
      <c r="B4614" s="5" t="str">
        <f>VLOOKUP(H4614,'FIPS Basin X-walk'!$A$2:$F$3224,6,FALSE)</f>
        <v>Michigan Basin</v>
      </c>
      <c r="C4614" s="1" t="s">
        <v>14514</v>
      </c>
      <c r="D4614" s="1"/>
      <c r="E4614" s="1"/>
      <c r="F4614" s="1" t="s">
        <v>10554</v>
      </c>
      <c r="G4614" s="1" t="s">
        <v>7167</v>
      </c>
      <c r="H4614" s="1">
        <v>26115</v>
      </c>
      <c r="I4614" s="1">
        <v>1004411</v>
      </c>
      <c r="J4614" s="1">
        <v>41.897173000000002</v>
      </c>
      <c r="K4614" s="1">
        <v>-83.361644999999996</v>
      </c>
      <c r="L4614" s="1"/>
      <c r="M4614" s="1" t="s">
        <v>1493</v>
      </c>
      <c r="N4614" s="1" t="s">
        <v>14185</v>
      </c>
      <c r="O4614" s="1">
        <v>2022</v>
      </c>
      <c r="P4614" s="1">
        <v>48161</v>
      </c>
      <c r="Q4614" s="1" t="s">
        <v>14515</v>
      </c>
      <c r="R4614" s="1"/>
      <c r="S4614" s="1" t="s">
        <v>24372</v>
      </c>
      <c r="T4614" s="1" t="s">
        <v>6826</v>
      </c>
      <c r="U4614" s="1"/>
      <c r="V4614" s="1" t="s">
        <v>7970</v>
      </c>
      <c r="W4614" s="1" t="s">
        <v>6826</v>
      </c>
    </row>
    <row r="4615" spans="1:23" x14ac:dyDescent="0.25">
      <c r="A4615" s="1">
        <v>1005418</v>
      </c>
      <c r="B4615" s="5" t="str">
        <f>VLOOKUP(H4615,'FIPS Basin X-walk'!$A$2:$F$3224,6,FALSE)</f>
        <v>Michigan Basin</v>
      </c>
      <c r="C4615" s="1" t="s">
        <v>25523</v>
      </c>
      <c r="D4615" s="1"/>
      <c r="E4615" s="1"/>
      <c r="F4615" s="1" t="s">
        <v>10554</v>
      </c>
      <c r="G4615" s="1" t="s">
        <v>7167</v>
      </c>
      <c r="H4615" s="1">
        <v>26115</v>
      </c>
      <c r="I4615" s="1">
        <v>1005418</v>
      </c>
      <c r="J4615" s="1">
        <v>41.957720000000002</v>
      </c>
      <c r="K4615" s="1">
        <v>-83.353170000000006</v>
      </c>
      <c r="L4615" s="1"/>
      <c r="M4615" s="1" t="s">
        <v>1493</v>
      </c>
      <c r="N4615" s="1" t="s">
        <v>14185</v>
      </c>
      <c r="O4615" s="1">
        <v>2022</v>
      </c>
      <c r="P4615" s="1">
        <v>48162</v>
      </c>
      <c r="Q4615" s="1" t="s">
        <v>25524</v>
      </c>
      <c r="R4615" s="1"/>
      <c r="S4615" s="1" t="s">
        <v>25062</v>
      </c>
      <c r="T4615" s="1" t="s">
        <v>6826</v>
      </c>
      <c r="U4615" s="1"/>
      <c r="V4615" s="1" t="s">
        <v>25525</v>
      </c>
      <c r="W4615" s="1" t="s">
        <v>6826</v>
      </c>
    </row>
    <row r="4616" spans="1:23" x14ac:dyDescent="0.25">
      <c r="A4616" s="1">
        <v>1007917</v>
      </c>
      <c r="B4616" s="5" t="str">
        <f>VLOOKUP(H4616,'FIPS Basin X-walk'!$A$2:$F$3224,6,FALSE)</f>
        <v>Mid-Gulf Coast Basin</v>
      </c>
      <c r="C4616" s="1" t="s">
        <v>7165</v>
      </c>
      <c r="D4616" s="1"/>
      <c r="E4616" s="1"/>
      <c r="F4616" s="1" t="s">
        <v>7166</v>
      </c>
      <c r="G4616" s="1" t="s">
        <v>7167</v>
      </c>
      <c r="H4616" s="1">
        <v>1099</v>
      </c>
      <c r="I4616" s="1">
        <v>1007917</v>
      </c>
      <c r="J4616" s="1">
        <v>31.580112</v>
      </c>
      <c r="K4616" s="1">
        <v>-87.490072999999995</v>
      </c>
      <c r="L4616" s="1"/>
      <c r="M4616" s="1" t="s">
        <v>1482</v>
      </c>
      <c r="N4616" s="1" t="s">
        <v>6824</v>
      </c>
      <c r="O4616" s="1">
        <v>2022</v>
      </c>
      <c r="P4616" s="1">
        <v>36470</v>
      </c>
      <c r="Q4616" s="1" t="s">
        <v>25926</v>
      </c>
      <c r="R4616" s="1"/>
      <c r="S4616" s="1" t="s">
        <v>24436</v>
      </c>
      <c r="T4616" s="1" t="s">
        <v>6826</v>
      </c>
      <c r="U4616" s="1"/>
      <c r="V4616" s="1" t="s">
        <v>6889</v>
      </c>
      <c r="W4616" s="1" t="s">
        <v>6828</v>
      </c>
    </row>
    <row r="4617" spans="1:23" x14ac:dyDescent="0.25">
      <c r="A4617" s="1">
        <v>1012141</v>
      </c>
      <c r="B4617" s="5" t="str">
        <f>VLOOKUP(H4617,'FIPS Basin X-walk'!$A$2:$F$3224,6,FALSE)</f>
        <v>Appalachian Basin (Eastern Overthrust Area)</v>
      </c>
      <c r="C4617" s="1" t="s">
        <v>18067</v>
      </c>
      <c r="D4617" s="1"/>
      <c r="E4617" s="1"/>
      <c r="F4617" s="1" t="s">
        <v>18068</v>
      </c>
      <c r="G4617" s="1" t="s">
        <v>7167</v>
      </c>
      <c r="H4617" s="1">
        <v>39111</v>
      </c>
      <c r="I4617" s="1">
        <v>1012141</v>
      </c>
      <c r="J4617" s="1">
        <v>39.834000000000003</v>
      </c>
      <c r="K4617" s="1">
        <v>-80.87397</v>
      </c>
      <c r="L4617" s="1"/>
      <c r="M4617" s="1" t="s">
        <v>1542</v>
      </c>
      <c r="N4617" s="1" t="s">
        <v>17708</v>
      </c>
      <c r="O4617" s="1">
        <v>2022</v>
      </c>
      <c r="P4617" s="1">
        <v>43942</v>
      </c>
      <c r="Q4617" s="1" t="s">
        <v>267</v>
      </c>
      <c r="R4617" s="1"/>
      <c r="S4617" s="1" t="s">
        <v>24359</v>
      </c>
      <c r="T4617" s="1" t="s">
        <v>6826</v>
      </c>
      <c r="U4617" s="1"/>
      <c r="V4617" s="1" t="s">
        <v>13845</v>
      </c>
      <c r="W4617" s="1" t="s">
        <v>6826</v>
      </c>
    </row>
    <row r="4618" spans="1:23" x14ac:dyDescent="0.25">
      <c r="A4618" s="1">
        <v>1001927</v>
      </c>
      <c r="B4618" s="5" t="str">
        <f>VLOOKUP(H4618,'FIPS Basin X-walk'!$A$2:$F$3224,6,FALSE)</f>
        <v>Black Warrior Basin</v>
      </c>
      <c r="C4618" s="1" t="s">
        <v>15344</v>
      </c>
      <c r="D4618" s="1"/>
      <c r="E4618" s="1"/>
      <c r="F4618" s="1" t="s">
        <v>15345</v>
      </c>
      <c r="G4618" s="1" t="s">
        <v>7167</v>
      </c>
      <c r="H4618" s="1">
        <v>28095</v>
      </c>
      <c r="I4618" s="1">
        <v>1001927</v>
      </c>
      <c r="J4618" s="1">
        <v>33.745182999999997</v>
      </c>
      <c r="K4618" s="1">
        <v>-88.660816999999994</v>
      </c>
      <c r="L4618" s="1"/>
      <c r="M4618" s="1" t="s">
        <v>1523</v>
      </c>
      <c r="N4618" s="1" t="s">
        <v>15181</v>
      </c>
      <c r="O4618" s="1">
        <v>2022</v>
      </c>
      <c r="P4618" s="1">
        <v>39756</v>
      </c>
      <c r="Q4618" s="1" t="s">
        <v>24812</v>
      </c>
      <c r="R4618" s="1"/>
      <c r="S4618" s="1" t="s">
        <v>24435</v>
      </c>
      <c r="T4618" s="1" t="s">
        <v>6826</v>
      </c>
      <c r="U4618" s="1"/>
      <c r="V4618" s="1" t="s">
        <v>6884</v>
      </c>
      <c r="W4618" s="1" t="s">
        <v>6826</v>
      </c>
    </row>
    <row r="4619" spans="1:23" x14ac:dyDescent="0.25">
      <c r="A4619" s="1">
        <v>1002163</v>
      </c>
      <c r="B4619" s="5" t="str">
        <f>VLOOKUP(H4619,'FIPS Basin X-walk'!$A$2:$F$3224,6,FALSE)</f>
        <v>Appalachian Basin</v>
      </c>
      <c r="C4619" s="1" t="s">
        <v>16829</v>
      </c>
      <c r="D4619" s="1"/>
      <c r="E4619" s="1"/>
      <c r="F4619" s="1" t="s">
        <v>16830</v>
      </c>
      <c r="G4619" s="1" t="s">
        <v>7167</v>
      </c>
      <c r="H4619" s="1">
        <v>36055</v>
      </c>
      <c r="I4619" s="1">
        <v>1002163</v>
      </c>
      <c r="J4619" s="1">
        <v>43.123064999999997</v>
      </c>
      <c r="K4619" s="1">
        <v>-77.629543999999996</v>
      </c>
      <c r="L4619" s="1"/>
      <c r="M4619" s="1" t="s">
        <v>1481</v>
      </c>
      <c r="N4619" s="1" t="s">
        <v>16632</v>
      </c>
      <c r="O4619" s="1">
        <v>2022</v>
      </c>
      <c r="P4619" s="1">
        <v>14627</v>
      </c>
      <c r="Q4619" s="1" t="s">
        <v>16831</v>
      </c>
      <c r="R4619" s="1"/>
      <c r="S4619" s="1" t="s">
        <v>24379</v>
      </c>
      <c r="T4619" s="1" t="s">
        <v>6828</v>
      </c>
      <c r="U4619" s="1"/>
      <c r="V4619" s="1" t="s">
        <v>16832</v>
      </c>
      <c r="W4619" s="1" t="s">
        <v>6828</v>
      </c>
    </row>
    <row r="4620" spans="1:23" x14ac:dyDescent="0.25">
      <c r="A4620" s="1">
        <v>1003576</v>
      </c>
      <c r="B4620" s="5" t="str">
        <f>VLOOKUP(H4620,'FIPS Basin X-walk'!$A$2:$F$3224,6,FALSE)</f>
        <v>Appalachian Basin</v>
      </c>
      <c r="C4620" s="1" t="s">
        <v>16836</v>
      </c>
      <c r="D4620" s="1"/>
      <c r="E4620" s="1"/>
      <c r="F4620" s="1" t="s">
        <v>16830</v>
      </c>
      <c r="G4620" s="1" t="s">
        <v>7167</v>
      </c>
      <c r="H4620" s="1">
        <v>36055</v>
      </c>
      <c r="I4620" s="1">
        <v>1003576</v>
      </c>
      <c r="J4620" s="1">
        <v>43.268900000000002</v>
      </c>
      <c r="K4620" s="1">
        <v>-77.629400000000004</v>
      </c>
      <c r="L4620" s="1"/>
      <c r="M4620" s="1" t="s">
        <v>1481</v>
      </c>
      <c r="N4620" s="1" t="s">
        <v>16632</v>
      </c>
      <c r="O4620" s="1">
        <v>2022</v>
      </c>
      <c r="P4620" s="1">
        <v>14649</v>
      </c>
      <c r="Q4620" s="1" t="s">
        <v>1351</v>
      </c>
      <c r="R4620" s="1" t="s">
        <v>24359</v>
      </c>
      <c r="S4620" s="1" t="s">
        <v>24361</v>
      </c>
      <c r="T4620" s="1" t="s">
        <v>6826</v>
      </c>
      <c r="U4620" s="1"/>
      <c r="V4620" s="1" t="s">
        <v>9471</v>
      </c>
      <c r="W4620" s="1" t="s">
        <v>6826</v>
      </c>
    </row>
    <row r="4621" spans="1:23" x14ac:dyDescent="0.25">
      <c r="A4621" s="1">
        <v>1006493</v>
      </c>
      <c r="B4621" s="5" t="str">
        <f>VLOOKUP(H4621,'FIPS Basin X-walk'!$A$2:$F$3224,6,FALSE)</f>
        <v>Appalachian Basin</v>
      </c>
      <c r="C4621" s="1" t="s">
        <v>16840</v>
      </c>
      <c r="D4621" s="1"/>
      <c r="E4621" s="1"/>
      <c r="F4621" s="1" t="s">
        <v>14124</v>
      </c>
      <c r="G4621" s="1" t="s">
        <v>7167</v>
      </c>
      <c r="H4621" s="1">
        <v>36055</v>
      </c>
      <c r="I4621" s="1">
        <v>1006493</v>
      </c>
      <c r="J4621" s="1">
        <v>43.150002000000001</v>
      </c>
      <c r="K4621" s="1">
        <v>-77.599997999999999</v>
      </c>
      <c r="L4621" s="1"/>
      <c r="M4621" s="1" t="s">
        <v>1481</v>
      </c>
      <c r="N4621" s="1" t="s">
        <v>16632</v>
      </c>
      <c r="O4621" s="1">
        <v>2022</v>
      </c>
      <c r="P4621" s="1">
        <v>14607</v>
      </c>
      <c r="Q4621" s="1" t="s">
        <v>16841</v>
      </c>
      <c r="R4621" s="1"/>
      <c r="S4621" s="1" t="s">
        <v>24395</v>
      </c>
      <c r="T4621" s="1" t="s">
        <v>6826</v>
      </c>
      <c r="U4621" s="1"/>
      <c r="V4621" s="1" t="s">
        <v>16842</v>
      </c>
      <c r="W4621" s="1" t="s">
        <v>6826</v>
      </c>
    </row>
    <row r="4622" spans="1:23" x14ac:dyDescent="0.25">
      <c r="A4622" s="1">
        <v>1011211</v>
      </c>
      <c r="B4622" s="5" t="str">
        <f>VLOOKUP(H4622,'FIPS Basin X-walk'!$A$2:$F$3224,6,FALSE)</f>
        <v>Appalachian Basin</v>
      </c>
      <c r="C4622" s="1" t="s">
        <v>16847</v>
      </c>
      <c r="D4622" s="1"/>
      <c r="E4622" s="1" t="s">
        <v>6828</v>
      </c>
      <c r="F4622" s="1" t="s">
        <v>16830</v>
      </c>
      <c r="G4622" s="1" t="s">
        <v>7167</v>
      </c>
      <c r="H4622" s="1">
        <v>36055</v>
      </c>
      <c r="I4622" s="1">
        <v>1011211</v>
      </c>
      <c r="J4622" s="1">
        <v>43.196899999999999</v>
      </c>
      <c r="K4622" s="1">
        <v>-77.628900000000002</v>
      </c>
      <c r="L4622" s="1"/>
      <c r="M4622" s="1" t="s">
        <v>1481</v>
      </c>
      <c r="N4622" s="1" t="s">
        <v>16632</v>
      </c>
      <c r="O4622" s="1">
        <v>2022</v>
      </c>
      <c r="P4622" s="1">
        <v>14615</v>
      </c>
      <c r="Q4622" s="1" t="s">
        <v>26334</v>
      </c>
      <c r="R4622" s="1"/>
      <c r="S4622" s="1" t="s">
        <v>24355</v>
      </c>
      <c r="T4622" s="1" t="s">
        <v>6828</v>
      </c>
      <c r="U4622" s="1"/>
      <c r="V4622" s="1" t="s">
        <v>26335</v>
      </c>
      <c r="W4622" s="1" t="s">
        <v>6828</v>
      </c>
    </row>
    <row r="4623" spans="1:23" x14ac:dyDescent="0.25">
      <c r="A4623" s="1">
        <v>1012430</v>
      </c>
      <c r="B4623" s="5" t="str">
        <f>VLOOKUP(H4623,'FIPS Basin X-walk'!$A$2:$F$3224,6,FALSE)</f>
        <v>Appalachian Basin</v>
      </c>
      <c r="C4623" s="1" t="s">
        <v>16836</v>
      </c>
      <c r="D4623" s="1"/>
      <c r="E4623" s="1"/>
      <c r="F4623" s="1" t="s">
        <v>16830</v>
      </c>
      <c r="G4623" s="1" t="s">
        <v>7167</v>
      </c>
      <c r="H4623" s="1">
        <v>36055</v>
      </c>
      <c r="I4623" s="1">
        <v>1012430</v>
      </c>
      <c r="J4623" s="1">
        <v>43.156939999999999</v>
      </c>
      <c r="K4623" s="1">
        <v>-77.601860000000002</v>
      </c>
      <c r="L4623" s="1"/>
      <c r="M4623" s="1" t="s">
        <v>1481</v>
      </c>
      <c r="N4623" s="1" t="s">
        <v>16632</v>
      </c>
      <c r="O4623" s="1">
        <v>2022</v>
      </c>
      <c r="P4623" s="1">
        <v>14649</v>
      </c>
      <c r="Q4623" s="1" t="s">
        <v>16843</v>
      </c>
      <c r="R4623" s="1"/>
      <c r="S4623" s="1" t="s">
        <v>24361</v>
      </c>
      <c r="T4623" s="1" t="s">
        <v>6826</v>
      </c>
      <c r="U4623" s="1"/>
      <c r="V4623" s="1" t="s">
        <v>9471</v>
      </c>
      <c r="W4623" s="1" t="s">
        <v>6826</v>
      </c>
    </row>
    <row r="4624" spans="1:23" x14ac:dyDescent="0.25">
      <c r="A4624" s="1">
        <v>1014428</v>
      </c>
      <c r="B4624" s="5" t="str">
        <f>VLOOKUP(H4624,'FIPS Basin X-walk'!$A$2:$F$3224,6,FALSE)</f>
        <v>Cincinnati Arch</v>
      </c>
      <c r="C4624" s="1" t="s">
        <v>27139</v>
      </c>
      <c r="D4624" s="1"/>
      <c r="E4624" s="1"/>
      <c r="F4624" s="1" t="s">
        <v>27140</v>
      </c>
      <c r="G4624" s="1" t="s">
        <v>7167</v>
      </c>
      <c r="H4624" s="1">
        <v>21171</v>
      </c>
      <c r="I4624" s="1">
        <v>1014428</v>
      </c>
      <c r="J4624" s="1">
        <v>36.834094999999998</v>
      </c>
      <c r="K4624" s="1">
        <v>-85.672561999999999</v>
      </c>
      <c r="L4624" s="1"/>
      <c r="M4624" s="1" t="s">
        <v>1497</v>
      </c>
      <c r="N4624" s="1" t="s">
        <v>12675</v>
      </c>
      <c r="O4624" s="1">
        <v>2022</v>
      </c>
      <c r="P4624" s="1">
        <v>42166</v>
      </c>
      <c r="Q4624" s="1" t="s">
        <v>24313</v>
      </c>
      <c r="R4624" s="1"/>
      <c r="S4624" s="1" t="s">
        <v>24435</v>
      </c>
      <c r="T4624" s="1" t="s">
        <v>6826</v>
      </c>
      <c r="U4624" s="1"/>
      <c r="V4624" s="1" t="s">
        <v>7297</v>
      </c>
      <c r="W4624" s="1" t="s">
        <v>6826</v>
      </c>
    </row>
    <row r="4625" spans="1:23" x14ac:dyDescent="0.25">
      <c r="A4625" s="1">
        <v>1006361</v>
      </c>
      <c r="B4625" s="5" t="str">
        <f>VLOOKUP(H4625,'FIPS Basin X-walk'!$A$2:$F$3224,6,FALSE)</f>
        <v>Appalachian Basin (Eastern Overthrust Area)</v>
      </c>
      <c r="C4625" s="1" t="s">
        <v>19361</v>
      </c>
      <c r="D4625" s="1"/>
      <c r="E4625" s="1"/>
      <c r="F4625" s="1" t="s">
        <v>19362</v>
      </c>
      <c r="G4625" s="1" t="s">
        <v>7167</v>
      </c>
      <c r="H4625" s="1">
        <v>42089</v>
      </c>
      <c r="I4625" s="1">
        <v>1006361</v>
      </c>
      <c r="J4625" s="1">
        <v>41.09066</v>
      </c>
      <c r="K4625" s="1">
        <v>-75.322450000000003</v>
      </c>
      <c r="L4625" s="1"/>
      <c r="M4625" s="1" t="s">
        <v>1501</v>
      </c>
      <c r="N4625" s="1" t="s">
        <v>18868</v>
      </c>
      <c r="O4625" s="1">
        <v>2022</v>
      </c>
      <c r="P4625" s="1">
        <v>18370</v>
      </c>
      <c r="Q4625" s="1" t="s">
        <v>19363</v>
      </c>
      <c r="R4625" s="1"/>
      <c r="S4625" s="1" t="s">
        <v>24503</v>
      </c>
      <c r="T4625" s="1" t="s">
        <v>6826</v>
      </c>
      <c r="U4625" s="1"/>
      <c r="V4625" s="1" t="s">
        <v>19364</v>
      </c>
      <c r="W4625" s="1" t="s">
        <v>6826</v>
      </c>
    </row>
    <row r="4626" spans="1:23" x14ac:dyDescent="0.25">
      <c r="A4626" s="1">
        <v>1012944</v>
      </c>
      <c r="B4626" s="5" t="str">
        <f>VLOOKUP(H4626,'FIPS Basin X-walk'!$A$2:$F$3224,6,FALSE)</f>
        <v>Appalachian Basin (Eastern Overthrust Area)</v>
      </c>
      <c r="C4626" s="1" t="s">
        <v>18069</v>
      </c>
      <c r="D4626" s="1"/>
      <c r="E4626" s="1"/>
      <c r="F4626" s="1" t="s">
        <v>18070</v>
      </c>
      <c r="G4626" s="1" t="s">
        <v>7167</v>
      </c>
      <c r="H4626" s="1">
        <v>39111</v>
      </c>
      <c r="I4626" s="1">
        <v>1012944</v>
      </c>
      <c r="J4626" s="1">
        <v>39.835289000000003</v>
      </c>
      <c r="K4626" s="1">
        <v>-80.875268000000005</v>
      </c>
      <c r="L4626" s="1"/>
      <c r="M4626" s="1" t="s">
        <v>1542</v>
      </c>
      <c r="N4626" s="1" t="s">
        <v>17708</v>
      </c>
      <c r="O4626" s="1">
        <v>2022</v>
      </c>
      <c r="P4626" s="1">
        <v>43942</v>
      </c>
      <c r="Q4626" s="1" t="s">
        <v>294</v>
      </c>
      <c r="R4626" s="1"/>
      <c r="S4626" s="1" t="s">
        <v>24359</v>
      </c>
      <c r="T4626" s="1" t="s">
        <v>6826</v>
      </c>
      <c r="U4626" s="1"/>
      <c r="V4626" s="1" t="s">
        <v>7232</v>
      </c>
      <c r="W4626" s="1" t="s">
        <v>6826</v>
      </c>
    </row>
    <row r="4627" spans="1:23" x14ac:dyDescent="0.25">
      <c r="A4627" s="1">
        <v>1014660</v>
      </c>
      <c r="B4627" s="5" t="str">
        <f>VLOOKUP(H4627,'FIPS Basin X-walk'!$A$2:$F$3224,6,FALSE)</f>
        <v>Wisconsin Arch</v>
      </c>
      <c r="C4627" s="1" t="s">
        <v>27369</v>
      </c>
      <c r="D4627" s="1"/>
      <c r="E4627" s="1"/>
      <c r="F4627" s="1" t="s">
        <v>27370</v>
      </c>
      <c r="G4627" s="1" t="s">
        <v>7167</v>
      </c>
      <c r="H4627" s="1">
        <v>55081</v>
      </c>
      <c r="I4627" s="1">
        <v>1014660</v>
      </c>
      <c r="J4627" s="1">
        <v>44.049807000000001</v>
      </c>
      <c r="K4627" s="1">
        <v>-90.412824000000001</v>
      </c>
      <c r="L4627" s="1"/>
      <c r="M4627" s="1" t="s">
        <v>1517</v>
      </c>
      <c r="N4627" s="1" t="s">
        <v>22991</v>
      </c>
      <c r="O4627" s="1">
        <v>2022</v>
      </c>
      <c r="P4627" s="1">
        <v>54660</v>
      </c>
      <c r="Q4627" s="1" t="s">
        <v>27371</v>
      </c>
      <c r="R4627" s="1"/>
      <c r="S4627" s="1" t="s">
        <v>24971</v>
      </c>
      <c r="T4627" s="1" t="s">
        <v>6826</v>
      </c>
      <c r="U4627" s="1"/>
      <c r="V4627" s="1" t="s">
        <v>23272</v>
      </c>
      <c r="W4627" s="1" t="s">
        <v>6826</v>
      </c>
    </row>
    <row r="4628" spans="1:23" x14ac:dyDescent="0.25">
      <c r="A4628" s="1">
        <v>1002304</v>
      </c>
      <c r="B4628" s="5" t="str">
        <f>VLOOKUP(H4628,'FIPS Basin X-walk'!$A$2:$F$3224,6,FALSE)</f>
        <v>Appalachian Basin</v>
      </c>
      <c r="C4628" s="1" t="s">
        <v>16837</v>
      </c>
      <c r="D4628" s="1"/>
      <c r="E4628" s="1"/>
      <c r="F4628" s="1" t="s">
        <v>2022</v>
      </c>
      <c r="G4628" s="1" t="s">
        <v>7167</v>
      </c>
      <c r="H4628" s="1">
        <v>36055</v>
      </c>
      <c r="I4628" s="1">
        <v>1002304</v>
      </c>
      <c r="J4628" s="1">
        <v>43.227834000000001</v>
      </c>
      <c r="K4628" s="1">
        <v>-77.411534000000003</v>
      </c>
      <c r="L4628" s="1"/>
      <c r="M4628" s="1" t="s">
        <v>1481</v>
      </c>
      <c r="N4628" s="1" t="s">
        <v>16632</v>
      </c>
      <c r="O4628" s="1">
        <v>2022</v>
      </c>
      <c r="P4628" s="1">
        <v>14580</v>
      </c>
      <c r="Q4628" s="1" t="s">
        <v>16838</v>
      </c>
      <c r="R4628" s="1"/>
      <c r="S4628" s="1" t="s">
        <v>24893</v>
      </c>
      <c r="T4628" s="1" t="s">
        <v>6826</v>
      </c>
      <c r="U4628" s="1"/>
      <c r="V4628" s="1" t="s">
        <v>16839</v>
      </c>
      <c r="W4628" s="1" t="s">
        <v>6826</v>
      </c>
    </row>
    <row r="4629" spans="1:23" x14ac:dyDescent="0.25">
      <c r="A4629" s="1">
        <v>1005431</v>
      </c>
      <c r="B4629" s="5" t="str">
        <f>VLOOKUP(H4629,'FIPS Basin X-walk'!$A$2:$F$3224,6,FALSE)</f>
        <v>Fort Worth Syncline</v>
      </c>
      <c r="C4629" s="1" t="s">
        <v>21484</v>
      </c>
      <c r="D4629" s="1"/>
      <c r="E4629" s="1"/>
      <c r="F4629" s="1" t="s">
        <v>21485</v>
      </c>
      <c r="G4629" s="1" t="s">
        <v>21483</v>
      </c>
      <c r="H4629" s="1">
        <v>48337</v>
      </c>
      <c r="I4629" s="1">
        <v>1005431</v>
      </c>
      <c r="J4629" s="1">
        <v>33.52957</v>
      </c>
      <c r="K4629" s="1">
        <v>-97.876509999999996</v>
      </c>
      <c r="L4629" s="1"/>
      <c r="M4629" s="1" t="s">
        <v>1485</v>
      </c>
      <c r="N4629" s="1" t="s">
        <v>9148</v>
      </c>
      <c r="O4629" s="1">
        <v>2022</v>
      </c>
      <c r="P4629" s="1">
        <v>76230</v>
      </c>
      <c r="Q4629" s="1" t="s">
        <v>607</v>
      </c>
      <c r="R4629" s="1"/>
      <c r="S4629" s="1" t="s">
        <v>24399</v>
      </c>
      <c r="T4629" s="1" t="s">
        <v>6826</v>
      </c>
      <c r="U4629" s="1"/>
      <c r="V4629" s="1" t="s">
        <v>20394</v>
      </c>
      <c r="W4629" s="1" t="s">
        <v>6826</v>
      </c>
    </row>
    <row r="4630" spans="1:23" x14ac:dyDescent="0.25">
      <c r="A4630" s="1">
        <v>1000809</v>
      </c>
      <c r="B4630" s="5" t="str">
        <f>VLOOKUP(H4630,'FIPS Basin X-walk'!$A$2:$F$3224,6,FALSE)</f>
        <v>Michigan Basin</v>
      </c>
      <c r="C4630" s="1" t="s">
        <v>14519</v>
      </c>
      <c r="D4630" s="1"/>
      <c r="E4630" s="1"/>
      <c r="F4630" s="1" t="s">
        <v>14520</v>
      </c>
      <c r="G4630" s="1" t="s">
        <v>1743</v>
      </c>
      <c r="H4630" s="1">
        <v>26117</v>
      </c>
      <c r="I4630" s="1">
        <v>1000809</v>
      </c>
      <c r="J4630" s="1">
        <v>43.186399999999999</v>
      </c>
      <c r="K4630" s="1">
        <v>-84.8429</v>
      </c>
      <c r="L4630" s="1"/>
      <c r="M4630" s="1" t="s">
        <v>1493</v>
      </c>
      <c r="N4630" s="1" t="s">
        <v>14185</v>
      </c>
      <c r="O4630" s="1">
        <v>2022</v>
      </c>
      <c r="P4630" s="1">
        <v>48811</v>
      </c>
      <c r="Q4630" s="1" t="s">
        <v>14521</v>
      </c>
      <c r="R4630" s="1"/>
      <c r="S4630" s="1" t="s">
        <v>24355</v>
      </c>
      <c r="T4630" s="1" t="s">
        <v>6826</v>
      </c>
      <c r="U4630" s="1"/>
      <c r="V4630" s="1" t="s">
        <v>12920</v>
      </c>
      <c r="W4630" s="1" t="s">
        <v>6828</v>
      </c>
    </row>
    <row r="4631" spans="1:23" x14ac:dyDescent="0.25">
      <c r="A4631" s="1">
        <v>1006990</v>
      </c>
      <c r="B4631" s="5" t="str">
        <f>VLOOKUP(H4631,'FIPS Basin X-walk'!$A$2:$F$3224,6,FALSE)</f>
        <v>Michigan Basin</v>
      </c>
      <c r="C4631" s="1" t="s">
        <v>14516</v>
      </c>
      <c r="D4631" s="1"/>
      <c r="E4631" s="1"/>
      <c r="F4631" s="1" t="s">
        <v>14517</v>
      </c>
      <c r="G4631" s="1" t="s">
        <v>14518</v>
      </c>
      <c r="H4631" s="1">
        <v>26117</v>
      </c>
      <c r="I4631" s="1">
        <v>1006990</v>
      </c>
      <c r="J4631" s="1">
        <v>43.330329999999996</v>
      </c>
      <c r="K4631" s="1">
        <v>-85.509632999999994</v>
      </c>
      <c r="L4631" s="1"/>
      <c r="M4631" s="1" t="s">
        <v>1493</v>
      </c>
      <c r="N4631" s="1" t="s">
        <v>14185</v>
      </c>
      <c r="O4631" s="1">
        <v>2022</v>
      </c>
      <c r="P4631" s="1">
        <v>49339</v>
      </c>
      <c r="Q4631" s="1" t="s">
        <v>13958</v>
      </c>
      <c r="R4631" s="1"/>
      <c r="S4631" s="1" t="s">
        <v>24358</v>
      </c>
      <c r="T4631" s="1" t="s">
        <v>6826</v>
      </c>
      <c r="U4631" s="1"/>
      <c r="V4631" s="1" t="s">
        <v>6952</v>
      </c>
      <c r="W4631" s="1" t="s">
        <v>6826</v>
      </c>
    </row>
    <row r="4632" spans="1:23" x14ac:dyDescent="0.25">
      <c r="A4632" s="1">
        <v>1009214</v>
      </c>
      <c r="B4632" s="5" t="str">
        <f>VLOOKUP(H4632,'FIPS Basin X-walk'!$A$2:$F$3224,6,FALSE)</f>
        <v>Michigan Basin</v>
      </c>
      <c r="C4632" s="1" t="s">
        <v>14522</v>
      </c>
      <c r="D4632" s="1"/>
      <c r="E4632" s="1"/>
      <c r="F4632" s="1" t="s">
        <v>14523</v>
      </c>
      <c r="G4632" s="1" t="s">
        <v>14518</v>
      </c>
      <c r="H4632" s="1">
        <v>26117</v>
      </c>
      <c r="I4632" s="1">
        <v>1009214</v>
      </c>
      <c r="J4632" s="1">
        <v>43.447740000000003</v>
      </c>
      <c r="K4632" s="1">
        <v>-85.143885999999995</v>
      </c>
      <c r="L4632" s="1"/>
      <c r="M4632" s="1" t="s">
        <v>1493</v>
      </c>
      <c r="N4632" s="1" t="s">
        <v>14185</v>
      </c>
      <c r="O4632" s="1">
        <v>2022</v>
      </c>
      <c r="P4632" s="1">
        <v>48886</v>
      </c>
      <c r="Q4632" s="1" t="s">
        <v>387</v>
      </c>
      <c r="R4632" s="1"/>
      <c r="S4632" s="1" t="s">
        <v>24359</v>
      </c>
      <c r="T4632" s="1" t="s">
        <v>6826</v>
      </c>
      <c r="U4632" s="1"/>
      <c r="V4632" s="1" t="s">
        <v>12920</v>
      </c>
      <c r="W4632" s="1" t="s">
        <v>6826</v>
      </c>
    </row>
    <row r="4633" spans="1:23" x14ac:dyDescent="0.25">
      <c r="A4633" s="1">
        <v>1000122</v>
      </c>
      <c r="B4633" s="5" t="str">
        <f>VLOOKUP(H4633,'FIPS Basin X-walk'!$A$2:$F$3224,6,FALSE)</f>
        <v>Coastal Basins</v>
      </c>
      <c r="C4633" s="1" t="s">
        <v>8567</v>
      </c>
      <c r="D4633" s="1"/>
      <c r="E4633" s="1"/>
      <c r="F4633" s="1" t="s">
        <v>8568</v>
      </c>
      <c r="G4633" s="1" t="s">
        <v>1715</v>
      </c>
      <c r="H4633" s="1">
        <v>6053</v>
      </c>
      <c r="I4633" s="1">
        <v>1000122</v>
      </c>
      <c r="J4633" s="1">
        <v>36.225000000000001</v>
      </c>
      <c r="K4633" s="1">
        <v>-121.12779999999999</v>
      </c>
      <c r="L4633" s="1"/>
      <c r="M4633" s="1" t="s">
        <v>1489</v>
      </c>
      <c r="N4633" s="1" t="s">
        <v>8033</v>
      </c>
      <c r="O4633" s="1">
        <v>2022</v>
      </c>
      <c r="P4633" s="1">
        <v>93930</v>
      </c>
      <c r="Q4633" s="1" t="s">
        <v>24422</v>
      </c>
      <c r="R4633" s="1"/>
      <c r="S4633" s="1" t="s">
        <v>24355</v>
      </c>
      <c r="T4633" s="1" t="s">
        <v>6826</v>
      </c>
      <c r="U4633" s="1"/>
      <c r="V4633" s="1" t="s">
        <v>7205</v>
      </c>
      <c r="W4633" s="1" t="s">
        <v>6828</v>
      </c>
    </row>
    <row r="4634" spans="1:23" x14ac:dyDescent="0.25">
      <c r="A4634" s="1">
        <v>1001440</v>
      </c>
      <c r="B4634" s="5" t="str">
        <f>VLOOKUP(H4634,'FIPS Basin X-walk'!$A$2:$F$3224,6,FALSE)</f>
        <v>Coastal Basins</v>
      </c>
      <c r="C4634" s="1" t="s">
        <v>8559</v>
      </c>
      <c r="D4634" s="1"/>
      <c r="E4634" s="1"/>
      <c r="F4634" s="1" t="s">
        <v>8560</v>
      </c>
      <c r="G4634" s="1" t="s">
        <v>1715</v>
      </c>
      <c r="H4634" s="1">
        <v>6053</v>
      </c>
      <c r="I4634" s="1">
        <v>1001440</v>
      </c>
      <c r="J4634" s="1">
        <v>36.804200000000002</v>
      </c>
      <c r="K4634" s="1">
        <v>-121.7775</v>
      </c>
      <c r="L4634" s="1"/>
      <c r="M4634" s="1" t="s">
        <v>1489</v>
      </c>
      <c r="N4634" s="1" t="s">
        <v>8033</v>
      </c>
      <c r="O4634" s="1">
        <v>2022</v>
      </c>
      <c r="P4634" s="1">
        <v>95039</v>
      </c>
      <c r="Q4634" s="1" t="s">
        <v>8561</v>
      </c>
      <c r="R4634" s="1"/>
      <c r="S4634" s="1" t="s">
        <v>24355</v>
      </c>
      <c r="T4634" s="1" t="s">
        <v>6826</v>
      </c>
      <c r="U4634" s="1"/>
      <c r="V4634" s="1" t="s">
        <v>8562</v>
      </c>
      <c r="W4634" s="1" t="s">
        <v>6828</v>
      </c>
    </row>
    <row r="4635" spans="1:23" x14ac:dyDescent="0.25">
      <c r="A4635" s="1">
        <v>1000507</v>
      </c>
      <c r="B4635" s="5" t="str">
        <f>VLOOKUP(H4635,'FIPS Basin X-walk'!$A$2:$F$3224,6,FALSE)</f>
        <v>Coastal Basins</v>
      </c>
      <c r="C4635" s="1" t="s">
        <v>24536</v>
      </c>
      <c r="D4635" s="1"/>
      <c r="E4635" s="1"/>
      <c r="F4635" s="1" t="s">
        <v>8552</v>
      </c>
      <c r="G4635" s="1" t="s">
        <v>1715</v>
      </c>
      <c r="H4635" s="1">
        <v>6053</v>
      </c>
      <c r="I4635" s="1">
        <v>1000507</v>
      </c>
      <c r="J4635" s="1">
        <v>35.951500000000003</v>
      </c>
      <c r="K4635" s="1">
        <v>-120.86790000000001</v>
      </c>
      <c r="L4635" s="1"/>
      <c r="M4635" s="1" t="s">
        <v>1489</v>
      </c>
      <c r="N4635" s="1" t="s">
        <v>8033</v>
      </c>
      <c r="O4635" s="1">
        <v>2022</v>
      </c>
      <c r="P4635" s="1">
        <v>93450</v>
      </c>
      <c r="Q4635" s="1" t="s">
        <v>8553</v>
      </c>
      <c r="R4635" s="1"/>
      <c r="S4635" s="1" t="s">
        <v>24355</v>
      </c>
      <c r="T4635" s="1" t="s">
        <v>6828</v>
      </c>
      <c r="U4635" s="1"/>
      <c r="V4635" s="1" t="s">
        <v>8091</v>
      </c>
      <c r="W4635" s="1" t="s">
        <v>6828</v>
      </c>
    </row>
    <row r="4636" spans="1:23" x14ac:dyDescent="0.25">
      <c r="A4636" s="1">
        <v>1011804</v>
      </c>
      <c r="B4636" s="5" t="str">
        <f>VLOOKUP(H4636,'FIPS Basin X-walk'!$A$2:$F$3224,6,FALSE)</f>
        <v>Coastal Basins</v>
      </c>
      <c r="C4636" s="1" t="s">
        <v>8573</v>
      </c>
      <c r="D4636" s="1"/>
      <c r="E4636" s="1"/>
      <c r="F4636" s="1" t="s">
        <v>8549</v>
      </c>
      <c r="G4636" s="1" t="s">
        <v>1715</v>
      </c>
      <c r="H4636" s="1">
        <v>6053</v>
      </c>
      <c r="I4636" s="1">
        <v>1011804</v>
      </c>
      <c r="J4636" s="1">
        <v>35.978819999999999</v>
      </c>
      <c r="K4636" s="1">
        <v>-120.87855999999999</v>
      </c>
      <c r="L4636" s="1"/>
      <c r="M4636" s="1" t="s">
        <v>1489</v>
      </c>
      <c r="N4636" s="1" t="s">
        <v>8033</v>
      </c>
      <c r="O4636" s="1">
        <v>2022</v>
      </c>
      <c r="P4636" s="1">
        <v>93450</v>
      </c>
      <c r="Q4636" s="1" t="s">
        <v>26410</v>
      </c>
      <c r="R4636" s="1"/>
      <c r="S4636" s="1">
        <v>211120</v>
      </c>
      <c r="T4636" s="1" t="s">
        <v>6826</v>
      </c>
      <c r="U4636" s="1"/>
      <c r="V4636" s="1" t="s">
        <v>8574</v>
      </c>
      <c r="W4636" s="1" t="s">
        <v>6826</v>
      </c>
    </row>
    <row r="4637" spans="1:23" x14ac:dyDescent="0.25">
      <c r="A4637" s="1">
        <v>1007128</v>
      </c>
      <c r="B4637" s="5" t="str">
        <f>VLOOKUP(H4637,'FIPS Basin X-walk'!$A$2:$F$3224,6,FALSE)</f>
        <v>Coastal Basins</v>
      </c>
      <c r="C4637" s="1" t="s">
        <v>8563</v>
      </c>
      <c r="D4637" s="1"/>
      <c r="E4637" s="1"/>
      <c r="F4637" s="1" t="s">
        <v>8564</v>
      </c>
      <c r="G4637" s="1" t="s">
        <v>8550</v>
      </c>
      <c r="H4637" s="1">
        <v>6053</v>
      </c>
      <c r="I4637" s="1">
        <v>1007128</v>
      </c>
      <c r="J4637" s="1">
        <v>36.515520000000002</v>
      </c>
      <c r="K4637" s="1">
        <v>-121.4342</v>
      </c>
      <c r="L4637" s="1"/>
      <c r="M4637" s="1" t="s">
        <v>1489</v>
      </c>
      <c r="N4637" s="1" t="s">
        <v>8033</v>
      </c>
      <c r="O4637" s="1">
        <v>2022</v>
      </c>
      <c r="P4637" s="1">
        <v>93926</v>
      </c>
      <c r="Q4637" s="1" t="s">
        <v>8565</v>
      </c>
      <c r="R4637" s="1"/>
      <c r="S4637" s="1" t="s">
        <v>24358</v>
      </c>
      <c r="T4637" s="1" t="s">
        <v>6826</v>
      </c>
      <c r="U4637" s="1"/>
      <c r="V4637" s="1" t="s">
        <v>8566</v>
      </c>
      <c r="W4637" s="1" t="s">
        <v>6826</v>
      </c>
    </row>
    <row r="4638" spans="1:23" x14ac:dyDescent="0.25">
      <c r="A4638" s="1">
        <v>1000597</v>
      </c>
      <c r="B4638" s="5" t="str">
        <f>VLOOKUP(H4638,'FIPS Basin X-walk'!$A$2:$F$3224,6,FALSE)</f>
        <v>Coastal Basins</v>
      </c>
      <c r="C4638" s="1" t="s">
        <v>8554</v>
      </c>
      <c r="D4638" s="1"/>
      <c r="E4638" s="1"/>
      <c r="F4638" s="1" t="s">
        <v>8555</v>
      </c>
      <c r="G4638" s="1" t="s">
        <v>8550</v>
      </c>
      <c r="H4638" s="1">
        <v>6053</v>
      </c>
      <c r="I4638" s="1">
        <v>1000597</v>
      </c>
      <c r="J4638" s="1">
        <v>36.225700000000003</v>
      </c>
      <c r="K4638" s="1">
        <v>-121.1279</v>
      </c>
      <c r="L4638" s="1"/>
      <c r="M4638" s="1" t="s">
        <v>1489</v>
      </c>
      <c r="N4638" s="1" t="s">
        <v>8033</v>
      </c>
      <c r="O4638" s="1">
        <v>2022</v>
      </c>
      <c r="P4638" s="1">
        <v>93930</v>
      </c>
      <c r="Q4638" s="1" t="s">
        <v>24566</v>
      </c>
      <c r="R4638" s="1"/>
      <c r="S4638" s="1" t="s">
        <v>24355</v>
      </c>
      <c r="T4638" s="1" t="s">
        <v>6826</v>
      </c>
      <c r="U4638" s="1"/>
      <c r="V4638" s="1" t="s">
        <v>7205</v>
      </c>
      <c r="W4638" s="1" t="s">
        <v>6826</v>
      </c>
    </row>
    <row r="4639" spans="1:23" x14ac:dyDescent="0.25">
      <c r="A4639" s="1">
        <v>1004550</v>
      </c>
      <c r="B4639" s="5" t="str">
        <f>VLOOKUP(H4639,'FIPS Basin X-walk'!$A$2:$F$3224,6,FALSE)</f>
        <v>Coastal Basins</v>
      </c>
      <c r="C4639" s="1" t="s">
        <v>8569</v>
      </c>
      <c r="D4639" s="1"/>
      <c r="E4639" s="1"/>
      <c r="F4639" s="1" t="s">
        <v>8570</v>
      </c>
      <c r="G4639" s="1" t="s">
        <v>8550</v>
      </c>
      <c r="H4639" s="1">
        <v>6053</v>
      </c>
      <c r="I4639" s="1">
        <v>1004550</v>
      </c>
      <c r="J4639" s="1">
        <v>36.697498000000003</v>
      </c>
      <c r="K4639" s="1">
        <v>-121.79349999999999</v>
      </c>
      <c r="L4639" s="1"/>
      <c r="M4639" s="1" t="s">
        <v>1489</v>
      </c>
      <c r="N4639" s="1" t="s">
        <v>8033</v>
      </c>
      <c r="O4639" s="1">
        <v>2022</v>
      </c>
      <c r="P4639" s="1">
        <v>93933</v>
      </c>
      <c r="Q4639" s="1" t="s">
        <v>8571</v>
      </c>
      <c r="R4639" s="1" t="s">
        <v>25071</v>
      </c>
      <c r="S4639" s="1" t="s">
        <v>24358</v>
      </c>
      <c r="T4639" s="1" t="s">
        <v>6826</v>
      </c>
      <c r="U4639" s="1"/>
      <c r="V4639" s="1" t="s">
        <v>8572</v>
      </c>
      <c r="W4639" s="1" t="s">
        <v>6826</v>
      </c>
    </row>
    <row r="4640" spans="1:23" x14ac:dyDescent="0.25">
      <c r="A4640" s="1">
        <v>1002601</v>
      </c>
      <c r="B4640" s="5" t="str">
        <f>VLOOKUP(H4640,'FIPS Basin X-walk'!$A$2:$F$3224,6,FALSE)</f>
        <v>Coastal Basins</v>
      </c>
      <c r="C4640" s="1" t="s">
        <v>8556</v>
      </c>
      <c r="D4640" s="1"/>
      <c r="E4640" s="1"/>
      <c r="F4640" s="1" t="s">
        <v>8557</v>
      </c>
      <c r="G4640" s="1" t="s">
        <v>8550</v>
      </c>
      <c r="H4640" s="1">
        <v>6053</v>
      </c>
      <c r="I4640" s="1">
        <v>1002601</v>
      </c>
      <c r="J4640" s="1">
        <v>36.747430000000001</v>
      </c>
      <c r="K4640" s="1">
        <v>-121.60558</v>
      </c>
      <c r="L4640" s="1"/>
      <c r="M4640" s="1" t="s">
        <v>1489</v>
      </c>
      <c r="N4640" s="1" t="s">
        <v>8033</v>
      </c>
      <c r="O4640" s="1">
        <v>2022</v>
      </c>
      <c r="P4640" s="1">
        <v>93902</v>
      </c>
      <c r="Q4640" s="1" t="s">
        <v>8558</v>
      </c>
      <c r="R4640" s="1"/>
      <c r="S4640" s="1" t="s">
        <v>24397</v>
      </c>
      <c r="T4640" s="1" t="s">
        <v>6826</v>
      </c>
      <c r="U4640" s="1"/>
      <c r="V4640" s="1" t="s">
        <v>24910</v>
      </c>
      <c r="W4640" s="1" t="s">
        <v>6826</v>
      </c>
    </row>
    <row r="4641" spans="1:23" x14ac:dyDescent="0.25">
      <c r="A4641" s="1">
        <v>1006846</v>
      </c>
      <c r="B4641" s="5" t="str">
        <f>VLOOKUP(H4641,'FIPS Basin X-walk'!$A$2:$F$3224,6,FALSE)</f>
        <v>Coastal Basins</v>
      </c>
      <c r="C4641" s="1" t="s">
        <v>8548</v>
      </c>
      <c r="D4641" s="1"/>
      <c r="E4641" s="1"/>
      <c r="F4641" s="1" t="s">
        <v>8549</v>
      </c>
      <c r="G4641" s="1" t="s">
        <v>8550</v>
      </c>
      <c r="H4641" s="1">
        <v>6053</v>
      </c>
      <c r="I4641" s="1">
        <v>1006846</v>
      </c>
      <c r="J4641" s="1">
        <v>35.954968999999998</v>
      </c>
      <c r="K4641" s="1">
        <v>-120.86408900000001</v>
      </c>
      <c r="L4641" s="1"/>
      <c r="M4641" s="1" t="s">
        <v>1489</v>
      </c>
      <c r="N4641" s="1" t="s">
        <v>8033</v>
      </c>
      <c r="O4641" s="1">
        <v>2022</v>
      </c>
      <c r="P4641" s="1">
        <v>93450</v>
      </c>
      <c r="Q4641" s="1" t="s">
        <v>8551</v>
      </c>
      <c r="R4641" s="1"/>
      <c r="S4641" s="1" t="s">
        <v>24489</v>
      </c>
      <c r="T4641" s="1" t="s">
        <v>6828</v>
      </c>
      <c r="U4641" s="1"/>
      <c r="V4641" s="1" t="s">
        <v>8142</v>
      </c>
      <c r="W4641" s="1" t="s">
        <v>6828</v>
      </c>
    </row>
    <row r="4642" spans="1:23" x14ac:dyDescent="0.25">
      <c r="A4642" s="1">
        <v>1012355</v>
      </c>
      <c r="B4642" s="5" t="str">
        <f>VLOOKUP(H4642,'FIPS Basin X-walk'!$A$2:$F$3224,6,FALSE)</f>
        <v>Coastal Basins</v>
      </c>
      <c r="C4642" s="1" t="s">
        <v>8548</v>
      </c>
      <c r="D4642" s="1"/>
      <c r="E4642" s="1"/>
      <c r="F4642" s="1" t="s">
        <v>8549</v>
      </c>
      <c r="G4642" s="1" t="s">
        <v>8550</v>
      </c>
      <c r="H4642" s="1">
        <v>6053</v>
      </c>
      <c r="I4642" s="1">
        <v>1012355</v>
      </c>
      <c r="J4642" s="1">
        <v>35.954968999999998</v>
      </c>
      <c r="K4642" s="1">
        <v>-120.86408900000001</v>
      </c>
      <c r="L4642" s="1"/>
      <c r="M4642" s="1" t="s">
        <v>1489</v>
      </c>
      <c r="N4642" s="1" t="s">
        <v>8033</v>
      </c>
      <c r="O4642" s="1">
        <v>2022</v>
      </c>
      <c r="P4642" s="1">
        <v>93450</v>
      </c>
      <c r="Q4642" s="1" t="s">
        <v>1450</v>
      </c>
      <c r="R4642" s="1"/>
      <c r="S4642" s="1" t="s">
        <v>24489</v>
      </c>
      <c r="T4642" s="1" t="s">
        <v>6826</v>
      </c>
      <c r="U4642" s="1"/>
      <c r="V4642" s="1" t="s">
        <v>8142</v>
      </c>
      <c r="W4642" s="1" t="s">
        <v>6826</v>
      </c>
    </row>
    <row r="4643" spans="1:23" x14ac:dyDescent="0.25">
      <c r="A4643" s="1">
        <v>1007715</v>
      </c>
      <c r="B4643" s="5" t="str">
        <f>VLOOKUP(H4643,'FIPS Basin X-walk'!$A$2:$F$3224,6,FALSE)</f>
        <v>Paradox Basin</v>
      </c>
      <c r="C4643" s="1" t="s">
        <v>9305</v>
      </c>
      <c r="D4643" s="1"/>
      <c r="E4643" s="1"/>
      <c r="F4643" s="1" t="s">
        <v>9306</v>
      </c>
      <c r="G4643" s="1" t="s">
        <v>9307</v>
      </c>
      <c r="H4643" s="1">
        <v>8083</v>
      </c>
      <c r="I4643" s="1">
        <v>1007715</v>
      </c>
      <c r="J4643" s="1">
        <v>37.343786999999999</v>
      </c>
      <c r="K4643" s="1">
        <v>-108.760096</v>
      </c>
      <c r="L4643" s="1"/>
      <c r="M4643" s="1" t="s">
        <v>1507</v>
      </c>
      <c r="N4643" s="1" t="s">
        <v>9093</v>
      </c>
      <c r="O4643" s="1">
        <v>2022</v>
      </c>
      <c r="P4643" s="1">
        <v>81321</v>
      </c>
      <c r="Q4643" s="1" t="s">
        <v>9308</v>
      </c>
      <c r="R4643" s="1"/>
      <c r="S4643" s="1" t="s">
        <v>24387</v>
      </c>
      <c r="T4643" s="1" t="s">
        <v>7005</v>
      </c>
      <c r="U4643" s="1"/>
      <c r="V4643" s="1" t="s">
        <v>9309</v>
      </c>
      <c r="W4643" s="1" t="s">
        <v>6826</v>
      </c>
    </row>
    <row r="4644" spans="1:23" x14ac:dyDescent="0.25">
      <c r="A4644" s="1">
        <v>1001580</v>
      </c>
      <c r="B4644" s="5" t="str">
        <f>VLOOKUP(H4644,'FIPS Basin X-walk'!$A$2:$F$3224,6,FALSE)</f>
        <v>Cherokee Basin</v>
      </c>
      <c r="C4644" s="1" t="s">
        <v>12528</v>
      </c>
      <c r="D4644" s="1"/>
      <c r="E4644" s="1"/>
      <c r="F4644" s="1" t="s">
        <v>12529</v>
      </c>
      <c r="G4644" s="1" t="s">
        <v>1626</v>
      </c>
      <c r="H4644" s="1">
        <v>20125</v>
      </c>
      <c r="I4644" s="1">
        <v>1001580</v>
      </c>
      <c r="J4644" s="1">
        <v>37.0456</v>
      </c>
      <c r="K4644" s="1">
        <v>-95.607600000000005</v>
      </c>
      <c r="L4644" s="1"/>
      <c r="M4644" s="1" t="s">
        <v>1490</v>
      </c>
      <c r="N4644" s="1" t="s">
        <v>12401</v>
      </c>
      <c r="O4644" s="1">
        <v>2022</v>
      </c>
      <c r="P4644" s="1">
        <v>67337</v>
      </c>
      <c r="Q4644" s="1" t="s">
        <v>12530</v>
      </c>
      <c r="R4644" s="1"/>
      <c r="S4644" s="1" t="s">
        <v>24355</v>
      </c>
      <c r="T4644" s="1" t="s">
        <v>6826</v>
      </c>
      <c r="U4644" s="1"/>
      <c r="V4644" s="1" t="s">
        <v>24719</v>
      </c>
      <c r="W4644" s="1" t="s">
        <v>6828</v>
      </c>
    </row>
    <row r="4645" spans="1:23" x14ac:dyDescent="0.25">
      <c r="A4645" s="1">
        <v>1001383</v>
      </c>
      <c r="B4645" s="5" t="str">
        <f>VLOOKUP(H4645,'FIPS Basin X-walk'!$A$2:$F$3224,6,FALSE)</f>
        <v>Cincinnati Arch</v>
      </c>
      <c r="C4645" s="1" t="s">
        <v>18078</v>
      </c>
      <c r="D4645" s="1"/>
      <c r="E4645" s="1"/>
      <c r="F4645" s="1" t="s">
        <v>18076</v>
      </c>
      <c r="G4645" s="1" t="s">
        <v>1626</v>
      </c>
      <c r="H4645" s="1">
        <v>39113</v>
      </c>
      <c r="I4645" s="1">
        <v>1001383</v>
      </c>
      <c r="J4645" s="1">
        <v>39.7286</v>
      </c>
      <c r="K4645" s="1">
        <v>-84.210599999999999</v>
      </c>
      <c r="L4645" s="1"/>
      <c r="M4645" s="1" t="s">
        <v>1542</v>
      </c>
      <c r="N4645" s="1" t="s">
        <v>17708</v>
      </c>
      <c r="O4645" s="1">
        <v>2022</v>
      </c>
      <c r="P4645" s="1">
        <v>45439</v>
      </c>
      <c r="Q4645" s="1" t="s">
        <v>18079</v>
      </c>
      <c r="R4645" s="1"/>
      <c r="S4645" s="1" t="s">
        <v>24355</v>
      </c>
      <c r="T4645" s="1" t="s">
        <v>6826</v>
      </c>
      <c r="U4645" s="1"/>
      <c r="V4645" s="1" t="s">
        <v>11959</v>
      </c>
      <c r="W4645" s="1" t="s">
        <v>6828</v>
      </c>
    </row>
    <row r="4646" spans="1:23" x14ac:dyDescent="0.25">
      <c r="A4646" s="1">
        <v>1000650</v>
      </c>
      <c r="B4646" s="5" t="str">
        <f>VLOOKUP(H4646,'FIPS Basin X-walk'!$A$2:$F$3224,6,FALSE)</f>
        <v>Piedmont-Blue Ridge Prov</v>
      </c>
      <c r="C4646" s="1" t="s">
        <v>13911</v>
      </c>
      <c r="D4646" s="1"/>
      <c r="E4646" s="1"/>
      <c r="F4646" s="1" t="s">
        <v>13912</v>
      </c>
      <c r="G4646" s="1" t="s">
        <v>1626</v>
      </c>
      <c r="H4646" s="1">
        <v>24031</v>
      </c>
      <c r="I4646" s="1">
        <v>1000650</v>
      </c>
      <c r="J4646" s="1">
        <v>39.208599999999997</v>
      </c>
      <c r="K4646" s="1">
        <v>-77.464399999999998</v>
      </c>
      <c r="L4646" s="1"/>
      <c r="M4646" s="1" t="s">
        <v>1509</v>
      </c>
      <c r="N4646" s="1" t="s">
        <v>13818</v>
      </c>
      <c r="O4646" s="1">
        <v>2022</v>
      </c>
      <c r="P4646" s="1">
        <v>20842</v>
      </c>
      <c r="Q4646" s="1" t="s">
        <v>13913</v>
      </c>
      <c r="R4646" s="1"/>
      <c r="S4646" s="1" t="s">
        <v>24355</v>
      </c>
      <c r="T4646" s="1" t="s">
        <v>6826</v>
      </c>
      <c r="U4646" s="1"/>
      <c r="V4646" s="1" t="s">
        <v>16336</v>
      </c>
      <c r="W4646" s="1" t="s">
        <v>6828</v>
      </c>
    </row>
    <row r="4647" spans="1:23" x14ac:dyDescent="0.25">
      <c r="A4647" s="1">
        <v>1008587</v>
      </c>
      <c r="B4647" s="5" t="str">
        <f>VLOOKUP(H4647,'FIPS Basin X-walk'!$A$2:$F$3224,6,FALSE)</f>
        <v>Gulf Coast Basin (LA, TX)</v>
      </c>
      <c r="C4647" s="1" t="s">
        <v>26013</v>
      </c>
      <c r="D4647" s="1"/>
      <c r="E4647" s="1"/>
      <c r="F4647" s="1" t="s">
        <v>21500</v>
      </c>
      <c r="G4647" s="1" t="s">
        <v>1626</v>
      </c>
      <c r="H4647" s="1">
        <v>48339</v>
      </c>
      <c r="I4647" s="1">
        <v>1008587</v>
      </c>
      <c r="J4647" s="1">
        <v>30.0533</v>
      </c>
      <c r="K4647" s="1">
        <v>-95.244759999999999</v>
      </c>
      <c r="L4647" s="1"/>
      <c r="M4647" s="1" t="s">
        <v>1485</v>
      </c>
      <c r="N4647" s="1" t="s">
        <v>9148</v>
      </c>
      <c r="O4647" s="1">
        <v>2022</v>
      </c>
      <c r="P4647" s="1">
        <v>77339</v>
      </c>
      <c r="Q4647" s="1" t="s">
        <v>931</v>
      </c>
      <c r="R4647" s="1">
        <v>211120</v>
      </c>
      <c r="S4647" s="1">
        <v>211130</v>
      </c>
      <c r="T4647" s="1" t="s">
        <v>6826</v>
      </c>
      <c r="U4647" s="1"/>
      <c r="V4647" s="1" t="s">
        <v>21501</v>
      </c>
      <c r="W4647" s="1" t="s">
        <v>6826</v>
      </c>
    </row>
    <row r="4648" spans="1:23" x14ac:dyDescent="0.25">
      <c r="A4648" s="1">
        <v>1000246</v>
      </c>
      <c r="B4648" s="5" t="str">
        <f>VLOOKUP(H4648,'FIPS Basin X-walk'!$A$2:$F$3224,6,FALSE)</f>
        <v>Cincinnati Arch</v>
      </c>
      <c r="C4648" s="1" t="s">
        <v>18082</v>
      </c>
      <c r="D4648" s="1"/>
      <c r="E4648" s="1"/>
      <c r="F4648" s="1" t="s">
        <v>18083</v>
      </c>
      <c r="G4648" s="1" t="s">
        <v>1626</v>
      </c>
      <c r="H4648" s="1">
        <v>39113</v>
      </c>
      <c r="I4648" s="1">
        <v>1000246</v>
      </c>
      <c r="J4648" s="1">
        <v>39.728099999999998</v>
      </c>
      <c r="K4648" s="1">
        <v>-84.210300000000004</v>
      </c>
      <c r="L4648" s="1"/>
      <c r="M4648" s="1" t="s">
        <v>1542</v>
      </c>
      <c r="N4648" s="1" t="s">
        <v>17708</v>
      </c>
      <c r="O4648" s="1">
        <v>2022</v>
      </c>
      <c r="P4648" s="1">
        <v>45439</v>
      </c>
      <c r="Q4648" s="1" t="s">
        <v>18084</v>
      </c>
      <c r="R4648" s="1"/>
      <c r="S4648" s="1" t="s">
        <v>24355</v>
      </c>
      <c r="T4648" s="1" t="s">
        <v>6826</v>
      </c>
      <c r="U4648" s="1"/>
      <c r="V4648" s="1" t="s">
        <v>11959</v>
      </c>
      <c r="W4648" s="1" t="s">
        <v>6828</v>
      </c>
    </row>
    <row r="4649" spans="1:23" x14ac:dyDescent="0.25">
      <c r="A4649" s="1">
        <v>1008134</v>
      </c>
      <c r="B4649" s="5" t="str">
        <f>VLOOKUP(H4649,'FIPS Basin X-walk'!$A$2:$F$3224,6,FALSE)</f>
        <v>Gulf Coast Basin (LA, TX)</v>
      </c>
      <c r="C4649" s="1" t="s">
        <v>25958</v>
      </c>
      <c r="D4649" s="1"/>
      <c r="E4649" s="1"/>
      <c r="F4649" s="1" t="s">
        <v>16540</v>
      </c>
      <c r="G4649" s="1" t="s">
        <v>1626</v>
      </c>
      <c r="H4649" s="1">
        <v>48339</v>
      </c>
      <c r="I4649" s="1">
        <v>1008134</v>
      </c>
      <c r="J4649" s="1">
        <v>30.16047</v>
      </c>
      <c r="K4649" s="1">
        <v>-95.455938000000003</v>
      </c>
      <c r="L4649" s="1"/>
      <c r="M4649" s="1" t="s">
        <v>1485</v>
      </c>
      <c r="N4649" s="1" t="s">
        <v>9148</v>
      </c>
      <c r="O4649" s="1">
        <v>2022</v>
      </c>
      <c r="P4649" s="1">
        <v>77380</v>
      </c>
      <c r="Q4649" s="1" t="s">
        <v>898</v>
      </c>
      <c r="R4649" s="1">
        <v>211130</v>
      </c>
      <c r="S4649" s="1">
        <v>211120</v>
      </c>
      <c r="T4649" s="1" t="s">
        <v>6826</v>
      </c>
      <c r="U4649" s="1"/>
      <c r="V4649" s="1" t="s">
        <v>9139</v>
      </c>
      <c r="W4649" s="1" t="s">
        <v>6826</v>
      </c>
    </row>
    <row r="4650" spans="1:23" x14ac:dyDescent="0.25">
      <c r="A4650" s="1">
        <v>1008407</v>
      </c>
      <c r="B4650" s="5" t="str">
        <f>VLOOKUP(H4650,'FIPS Basin X-walk'!$A$2:$F$3224,6,FALSE)</f>
        <v>Gulf Coast Basin (LA, TX)</v>
      </c>
      <c r="C4650" s="1" t="s">
        <v>25958</v>
      </c>
      <c r="D4650" s="1"/>
      <c r="E4650" s="1"/>
      <c r="F4650" s="1" t="s">
        <v>16540</v>
      </c>
      <c r="G4650" s="1" t="s">
        <v>1626</v>
      </c>
      <c r="H4650" s="1">
        <v>48339</v>
      </c>
      <c r="I4650" s="1">
        <v>1008407</v>
      </c>
      <c r="J4650" s="1">
        <v>30.16047</v>
      </c>
      <c r="K4650" s="1">
        <v>-95.455938000000003</v>
      </c>
      <c r="L4650" s="1"/>
      <c r="M4650" s="1" t="s">
        <v>1485</v>
      </c>
      <c r="N4650" s="1" t="s">
        <v>9148</v>
      </c>
      <c r="O4650" s="1">
        <v>2022</v>
      </c>
      <c r="P4650" s="1">
        <v>77380</v>
      </c>
      <c r="Q4650" s="1" t="s">
        <v>920</v>
      </c>
      <c r="R4650" s="1">
        <v>211130</v>
      </c>
      <c r="S4650" s="1">
        <v>211120</v>
      </c>
      <c r="T4650" s="1" t="s">
        <v>6826</v>
      </c>
      <c r="U4650" s="1"/>
      <c r="V4650" s="1" t="s">
        <v>9139</v>
      </c>
      <c r="W4650" s="1" t="s">
        <v>6826</v>
      </c>
    </row>
    <row r="4651" spans="1:23" x14ac:dyDescent="0.25">
      <c r="A4651" s="1">
        <v>1009115</v>
      </c>
      <c r="B4651" s="5" t="str">
        <f>VLOOKUP(H4651,'FIPS Basin X-walk'!$A$2:$F$3224,6,FALSE)</f>
        <v>Gulf Coast Basin (LA, TX)</v>
      </c>
      <c r="C4651" s="1" t="s">
        <v>25958</v>
      </c>
      <c r="D4651" s="1"/>
      <c r="E4651" s="1"/>
      <c r="F4651" s="1" t="s">
        <v>16540</v>
      </c>
      <c r="G4651" s="1" t="s">
        <v>1626</v>
      </c>
      <c r="H4651" s="1">
        <v>48339</v>
      </c>
      <c r="I4651" s="1">
        <v>1009115</v>
      </c>
      <c r="J4651" s="1">
        <v>30.16047</v>
      </c>
      <c r="K4651" s="1">
        <v>-95.455938000000003</v>
      </c>
      <c r="L4651" s="1"/>
      <c r="M4651" s="1" t="s">
        <v>1485</v>
      </c>
      <c r="N4651" s="1" t="s">
        <v>9148</v>
      </c>
      <c r="O4651" s="1">
        <v>2022</v>
      </c>
      <c r="P4651" s="1">
        <v>77380</v>
      </c>
      <c r="Q4651" s="1" t="s">
        <v>951</v>
      </c>
      <c r="R4651" s="1">
        <v>211130</v>
      </c>
      <c r="S4651" s="1">
        <v>211120</v>
      </c>
      <c r="T4651" s="1" t="s">
        <v>6826</v>
      </c>
      <c r="U4651" s="1"/>
      <c r="V4651" s="1" t="s">
        <v>9139</v>
      </c>
      <c r="W4651" s="1" t="s">
        <v>6826</v>
      </c>
    </row>
    <row r="4652" spans="1:23" x14ac:dyDescent="0.25">
      <c r="A4652" s="1">
        <v>1009260</v>
      </c>
      <c r="B4652" s="5" t="str">
        <f>VLOOKUP(H4652,'FIPS Basin X-walk'!$A$2:$F$3224,6,FALSE)</f>
        <v>Gulf Coast Basin (LA, TX)</v>
      </c>
      <c r="C4652" s="1" t="s">
        <v>25958</v>
      </c>
      <c r="D4652" s="1"/>
      <c r="E4652" s="1"/>
      <c r="F4652" s="1" t="s">
        <v>16540</v>
      </c>
      <c r="G4652" s="1" t="s">
        <v>1626</v>
      </c>
      <c r="H4652" s="1">
        <v>48339</v>
      </c>
      <c r="I4652" s="1">
        <v>1009260</v>
      </c>
      <c r="J4652" s="1">
        <v>30.16047</v>
      </c>
      <c r="K4652" s="1">
        <v>-95.455938000000003</v>
      </c>
      <c r="L4652" s="1"/>
      <c r="M4652" s="1" t="s">
        <v>1485</v>
      </c>
      <c r="N4652" s="1" t="s">
        <v>9148</v>
      </c>
      <c r="O4652" s="1">
        <v>2022</v>
      </c>
      <c r="P4652" s="1">
        <v>77380</v>
      </c>
      <c r="Q4652" s="1" t="s">
        <v>962</v>
      </c>
      <c r="R4652" s="1">
        <v>211130</v>
      </c>
      <c r="S4652" s="1">
        <v>211120</v>
      </c>
      <c r="T4652" s="1" t="s">
        <v>6826</v>
      </c>
      <c r="U4652" s="1"/>
      <c r="V4652" s="1" t="s">
        <v>9139</v>
      </c>
      <c r="W4652" s="1" t="s">
        <v>6826</v>
      </c>
    </row>
    <row r="4653" spans="1:23" x14ac:dyDescent="0.25">
      <c r="A4653" s="1">
        <v>1009261</v>
      </c>
      <c r="B4653" s="5" t="str">
        <f>VLOOKUP(H4653,'FIPS Basin X-walk'!$A$2:$F$3224,6,FALSE)</f>
        <v>Gulf Coast Basin (LA, TX)</v>
      </c>
      <c r="C4653" s="1" t="s">
        <v>26083</v>
      </c>
      <c r="D4653" s="1"/>
      <c r="E4653" s="1"/>
      <c r="F4653" s="1" t="s">
        <v>16540</v>
      </c>
      <c r="G4653" s="1" t="s">
        <v>1626</v>
      </c>
      <c r="H4653" s="1">
        <v>48339</v>
      </c>
      <c r="I4653" s="1">
        <v>1009261</v>
      </c>
      <c r="J4653" s="1">
        <v>30.16047</v>
      </c>
      <c r="K4653" s="1">
        <v>-95.455938000000003</v>
      </c>
      <c r="L4653" s="1"/>
      <c r="M4653" s="1" t="s">
        <v>1485</v>
      </c>
      <c r="N4653" s="1" t="s">
        <v>9148</v>
      </c>
      <c r="O4653" s="1">
        <v>2022</v>
      </c>
      <c r="P4653" s="1">
        <v>77380</v>
      </c>
      <c r="Q4653" s="1" t="s">
        <v>963</v>
      </c>
      <c r="R4653" s="1">
        <v>211130</v>
      </c>
      <c r="S4653" s="1">
        <v>211120</v>
      </c>
      <c r="T4653" s="1" t="s">
        <v>6826</v>
      </c>
      <c r="U4653" s="1"/>
      <c r="V4653" s="1" t="s">
        <v>9139</v>
      </c>
      <c r="W4653" s="1" t="s">
        <v>6826</v>
      </c>
    </row>
    <row r="4654" spans="1:23" x14ac:dyDescent="0.25">
      <c r="A4654" s="1">
        <v>1011773</v>
      </c>
      <c r="B4654" s="5" t="str">
        <f>VLOOKUP(H4654,'FIPS Basin X-walk'!$A$2:$F$3224,6,FALSE)</f>
        <v>Gulf Coast Basin (LA, TX)</v>
      </c>
      <c r="C4654" s="1" t="s">
        <v>26403</v>
      </c>
      <c r="D4654" s="1"/>
      <c r="E4654" s="1"/>
      <c r="F4654" s="1" t="s">
        <v>16540</v>
      </c>
      <c r="G4654" s="1" t="s">
        <v>1626</v>
      </c>
      <c r="H4654" s="1">
        <v>48339</v>
      </c>
      <c r="I4654" s="1">
        <v>1011773</v>
      </c>
      <c r="J4654" s="1">
        <v>30.158000000000001</v>
      </c>
      <c r="K4654" s="1">
        <v>-95.45581</v>
      </c>
      <c r="L4654" s="1"/>
      <c r="M4654" s="1" t="s">
        <v>1485</v>
      </c>
      <c r="N4654" s="1" t="s">
        <v>9148</v>
      </c>
      <c r="O4654" s="1">
        <v>2022</v>
      </c>
      <c r="P4654" s="1">
        <v>77380</v>
      </c>
      <c r="Q4654" s="1" t="s">
        <v>26404</v>
      </c>
      <c r="R4654" s="1">
        <v>211130</v>
      </c>
      <c r="S4654" s="1">
        <v>211120</v>
      </c>
      <c r="T4654" s="1" t="s">
        <v>6826</v>
      </c>
      <c r="U4654" s="1"/>
      <c r="V4654" s="1" t="s">
        <v>21502</v>
      </c>
      <c r="W4654" s="1" t="s">
        <v>6826</v>
      </c>
    </row>
    <row r="4655" spans="1:23" x14ac:dyDescent="0.25">
      <c r="A4655" s="1">
        <v>1014341</v>
      </c>
      <c r="B4655" s="5" t="str">
        <f>VLOOKUP(H4655,'FIPS Basin X-walk'!$A$2:$F$3224,6,FALSE)</f>
        <v>Gulf Coast Basin (LA, TX)</v>
      </c>
      <c r="C4655" s="1" t="s">
        <v>27020</v>
      </c>
      <c r="D4655" s="1"/>
      <c r="E4655" s="1"/>
      <c r="F4655" s="1" t="s">
        <v>16540</v>
      </c>
      <c r="G4655" s="1" t="s">
        <v>1626</v>
      </c>
      <c r="H4655" s="1">
        <v>48339</v>
      </c>
      <c r="I4655" s="1">
        <v>1014341</v>
      </c>
      <c r="J4655" s="1">
        <v>30.211372115101</v>
      </c>
      <c r="K4655" s="1">
        <v>-95.528826344984694</v>
      </c>
      <c r="L4655" s="1"/>
      <c r="M4655" s="1" t="s">
        <v>1485</v>
      </c>
      <c r="N4655" s="1" t="s">
        <v>9148</v>
      </c>
      <c r="O4655" s="1">
        <v>2022</v>
      </c>
      <c r="P4655" s="1">
        <v>77382</v>
      </c>
      <c r="Q4655" s="1" t="s">
        <v>27021</v>
      </c>
      <c r="R4655" s="1"/>
      <c r="S4655" s="1">
        <v>211120</v>
      </c>
      <c r="T4655" s="1" t="s">
        <v>6826</v>
      </c>
      <c r="U4655" s="1"/>
      <c r="V4655" s="1" t="s">
        <v>27022</v>
      </c>
      <c r="W4655" s="1" t="s">
        <v>6826</v>
      </c>
    </row>
    <row r="4656" spans="1:23" x14ac:dyDescent="0.25">
      <c r="A4656" s="1">
        <v>1014665</v>
      </c>
      <c r="B4656" s="5" t="str">
        <f>VLOOKUP(H4656,'FIPS Basin X-walk'!$A$2:$F$3224,6,FALSE)</f>
        <v>Gulf Coast Basin (LA, TX)</v>
      </c>
      <c r="C4656" s="1" t="s">
        <v>27379</v>
      </c>
      <c r="D4656" s="1"/>
      <c r="E4656" s="1"/>
      <c r="F4656" s="1" t="s">
        <v>16540</v>
      </c>
      <c r="G4656" s="1" t="s">
        <v>1626</v>
      </c>
      <c r="H4656" s="1">
        <v>48339</v>
      </c>
      <c r="I4656" s="1">
        <v>1014665</v>
      </c>
      <c r="J4656" s="1">
        <v>30.170296097445298</v>
      </c>
      <c r="K4656" s="1">
        <v>-95.460177945564496</v>
      </c>
      <c r="L4656" s="1"/>
      <c r="M4656" s="1" t="s">
        <v>1485</v>
      </c>
      <c r="N4656" s="1" t="s">
        <v>9148</v>
      </c>
      <c r="O4656" s="1">
        <v>2022</v>
      </c>
      <c r="P4656" s="1">
        <v>77380</v>
      </c>
      <c r="Q4656" s="1" t="s">
        <v>27380</v>
      </c>
      <c r="R4656" s="1"/>
      <c r="S4656" s="1">
        <v>211130</v>
      </c>
      <c r="T4656" s="1" t="s">
        <v>6826</v>
      </c>
      <c r="U4656" s="1"/>
      <c r="V4656" s="1" t="s">
        <v>21494</v>
      </c>
      <c r="W4656" s="1" t="s">
        <v>6826</v>
      </c>
    </row>
    <row r="4657" spans="1:23" x14ac:dyDescent="0.25">
      <c r="A4657" s="1">
        <v>1001262</v>
      </c>
      <c r="B4657" s="5" t="str">
        <f>VLOOKUP(H4657,'FIPS Basin X-walk'!$A$2:$F$3224,6,FALSE)</f>
        <v>Piedmont-Blue Ridge Prov</v>
      </c>
      <c r="C4657" s="1" t="s">
        <v>19368</v>
      </c>
      <c r="D4657" s="1"/>
      <c r="E4657" s="1"/>
      <c r="F4657" s="1" t="s">
        <v>19369</v>
      </c>
      <c r="G4657" s="1" t="s">
        <v>1626</v>
      </c>
      <c r="H4657" s="1">
        <v>42091</v>
      </c>
      <c r="I4657" s="1">
        <v>1001262</v>
      </c>
      <c r="J4657" s="1">
        <v>40.212800000000001</v>
      </c>
      <c r="K4657" s="1">
        <v>-75.302199999999999</v>
      </c>
      <c r="L4657" s="1"/>
      <c r="M4657" s="1" t="s">
        <v>1501</v>
      </c>
      <c r="N4657" s="1" t="s">
        <v>18868</v>
      </c>
      <c r="O4657" s="1">
        <v>2022</v>
      </c>
      <c r="P4657" s="1">
        <v>19486</v>
      </c>
      <c r="Q4657" s="1" t="s">
        <v>24670</v>
      </c>
      <c r="R4657" s="1"/>
      <c r="S4657" s="1" t="s">
        <v>24503</v>
      </c>
      <c r="T4657" s="1" t="s">
        <v>6828</v>
      </c>
      <c r="U4657" s="1"/>
      <c r="V4657" s="1" t="s">
        <v>16425</v>
      </c>
      <c r="W4657" s="1" t="s">
        <v>6828</v>
      </c>
    </row>
    <row r="4658" spans="1:23" x14ac:dyDescent="0.25">
      <c r="A4658" s="1">
        <v>1012241</v>
      </c>
      <c r="B4658" s="5" t="str">
        <f>VLOOKUP(H4658,'FIPS Basin X-walk'!$A$2:$F$3224,6,FALSE)</f>
        <v>Gulf Coast Basin (LA, TX)</v>
      </c>
      <c r="C4658" s="1" t="s">
        <v>26048</v>
      </c>
      <c r="D4658" s="1"/>
      <c r="E4658" s="1"/>
      <c r="F4658" s="1" t="s">
        <v>18132</v>
      </c>
      <c r="G4658" s="1" t="s">
        <v>1626</v>
      </c>
      <c r="H4658" s="1">
        <v>48339</v>
      </c>
      <c r="I4658" s="1">
        <v>1012241</v>
      </c>
      <c r="J4658" s="1">
        <v>30.161149999999999</v>
      </c>
      <c r="K4658" s="1">
        <v>-95.453890000000001</v>
      </c>
      <c r="L4658" s="1"/>
      <c r="M4658" s="1" t="s">
        <v>1501</v>
      </c>
      <c r="N4658" s="1" t="s">
        <v>18868</v>
      </c>
      <c r="O4658" s="1">
        <v>2022</v>
      </c>
      <c r="P4658" s="1">
        <v>17701</v>
      </c>
      <c r="Q4658" s="1" t="s">
        <v>564</v>
      </c>
      <c r="R4658" s="1"/>
      <c r="S4658" s="1">
        <v>211130</v>
      </c>
      <c r="T4658" s="1" t="s">
        <v>6826</v>
      </c>
      <c r="U4658" s="1"/>
      <c r="V4658" s="1" t="s">
        <v>23881</v>
      </c>
      <c r="W4658" s="1" t="s">
        <v>6826</v>
      </c>
    </row>
    <row r="4659" spans="1:23" x14ac:dyDescent="0.25">
      <c r="A4659" s="1">
        <v>1000928</v>
      </c>
      <c r="B4659" s="5" t="str">
        <f>VLOOKUP(H4659,'FIPS Basin X-walk'!$A$2:$F$3224,6,FALSE)</f>
        <v>Gulf Coast Basin (LA, TX)</v>
      </c>
      <c r="C4659" s="1" t="s">
        <v>21503</v>
      </c>
      <c r="D4659" s="1"/>
      <c r="E4659" s="1"/>
      <c r="F4659" s="1" t="s">
        <v>21504</v>
      </c>
      <c r="G4659" s="1" t="s">
        <v>1626</v>
      </c>
      <c r="H4659" s="1">
        <v>48339</v>
      </c>
      <c r="I4659" s="1">
        <v>1000928</v>
      </c>
      <c r="J4659" s="1">
        <v>30.436399999999999</v>
      </c>
      <c r="K4659" s="1">
        <v>-95.521500000000003</v>
      </c>
      <c r="L4659" s="1"/>
      <c r="M4659" s="1" t="s">
        <v>1485</v>
      </c>
      <c r="N4659" s="1" t="s">
        <v>9148</v>
      </c>
      <c r="O4659" s="1">
        <v>2022</v>
      </c>
      <c r="P4659" s="1">
        <v>77318</v>
      </c>
      <c r="Q4659" s="1" t="s">
        <v>21505</v>
      </c>
      <c r="R4659" s="1"/>
      <c r="S4659" s="1" t="s">
        <v>24355</v>
      </c>
      <c r="T4659" s="1" t="s">
        <v>6826</v>
      </c>
      <c r="U4659" s="1"/>
      <c r="V4659" s="1" t="s">
        <v>7837</v>
      </c>
      <c r="W4659" s="1" t="s">
        <v>6828</v>
      </c>
    </row>
    <row r="4660" spans="1:23" x14ac:dyDescent="0.25">
      <c r="A4660" s="1">
        <v>1014581</v>
      </c>
      <c r="B4660" s="5" t="str">
        <f>VLOOKUP(H4660,'FIPS Basin X-walk'!$A$2:$F$3224,6,FALSE)</f>
        <v>Mid-Gulf Coast Basin</v>
      </c>
      <c r="C4660" s="1" t="s">
        <v>27254</v>
      </c>
      <c r="D4660" s="1"/>
      <c r="E4660" s="1"/>
      <c r="F4660" s="1" t="s">
        <v>4230</v>
      </c>
      <c r="G4660" s="1" t="s">
        <v>1626</v>
      </c>
      <c r="H4660" s="1">
        <v>28097</v>
      </c>
      <c r="I4660" s="1">
        <v>1014581</v>
      </c>
      <c r="J4660" s="1">
        <v>33.525724669745699</v>
      </c>
      <c r="K4660" s="1">
        <v>-89.734478059091401</v>
      </c>
      <c r="L4660" s="1"/>
      <c r="M4660" s="1" t="s">
        <v>1523</v>
      </c>
      <c r="N4660" s="1" t="s">
        <v>15181</v>
      </c>
      <c r="O4660" s="1">
        <v>2022</v>
      </c>
      <c r="P4660" s="1">
        <v>38967</v>
      </c>
      <c r="Q4660" s="1" t="s">
        <v>27255</v>
      </c>
      <c r="R4660" s="1"/>
      <c r="S4660" s="1">
        <v>321113</v>
      </c>
      <c r="T4660" s="1" t="s">
        <v>6826</v>
      </c>
      <c r="U4660" s="1"/>
      <c r="V4660" s="1" t="s">
        <v>15347</v>
      </c>
      <c r="W4660" s="1" t="s">
        <v>6826</v>
      </c>
    </row>
    <row r="4661" spans="1:23" x14ac:dyDescent="0.25">
      <c r="A4661" s="1">
        <v>1014370</v>
      </c>
      <c r="B4661" s="5" t="str">
        <f>VLOOKUP(H4661,'FIPS Basin X-walk'!$A$2:$F$3224,6,FALSE)</f>
        <v>Gulf Coast Basin (LA, TX)</v>
      </c>
      <c r="C4661" s="1" t="s">
        <v>25945</v>
      </c>
      <c r="D4661" s="1"/>
      <c r="E4661" s="1"/>
      <c r="F4661" s="1" t="s">
        <v>25946</v>
      </c>
      <c r="G4661" s="1" t="s">
        <v>1626</v>
      </c>
      <c r="H4661" s="1">
        <v>48339</v>
      </c>
      <c r="I4661" s="1">
        <v>1014370</v>
      </c>
      <c r="J4661" s="1">
        <v>30.186969999999999</v>
      </c>
      <c r="K4661" s="1">
        <v>-95.527879999999996</v>
      </c>
      <c r="L4661" s="1"/>
      <c r="M4661" s="1" t="s">
        <v>1507</v>
      </c>
      <c r="N4661" s="1" t="s">
        <v>9093</v>
      </c>
      <c r="O4661" s="1">
        <v>2022</v>
      </c>
      <c r="P4661" s="1">
        <v>80758</v>
      </c>
      <c r="Q4661" s="1" t="s">
        <v>24305</v>
      </c>
      <c r="R4661" s="1"/>
      <c r="S4661" s="1">
        <v>211130</v>
      </c>
      <c r="T4661" s="1" t="s">
        <v>6826</v>
      </c>
      <c r="U4661" s="1"/>
      <c r="V4661" s="1" t="s">
        <v>15826</v>
      </c>
      <c r="W4661" s="1" t="s">
        <v>6826</v>
      </c>
    </row>
    <row r="4662" spans="1:23" x14ac:dyDescent="0.25">
      <c r="A4662" s="1">
        <v>1000756</v>
      </c>
      <c r="B4662" s="5" t="str">
        <f>VLOOKUP(H4662,'FIPS Basin X-walk'!$A$2:$F$3224,6,FALSE)</f>
        <v>Piedmont-Blue Ridge Prov</v>
      </c>
      <c r="C4662" s="1" t="s">
        <v>13908</v>
      </c>
      <c r="D4662" s="1"/>
      <c r="E4662" s="1"/>
      <c r="F4662" s="1" t="s">
        <v>13909</v>
      </c>
      <c r="G4662" s="1" t="s">
        <v>7168</v>
      </c>
      <c r="H4662" s="1">
        <v>24031</v>
      </c>
      <c r="I4662" s="1">
        <v>1000756</v>
      </c>
      <c r="J4662" s="1">
        <v>39.002499999999998</v>
      </c>
      <c r="K4662" s="1">
        <v>-77.097120000000004</v>
      </c>
      <c r="L4662" s="1" t="s">
        <v>24379</v>
      </c>
      <c r="M4662" s="1" t="s">
        <v>1509</v>
      </c>
      <c r="N4662" s="1" t="s">
        <v>13818</v>
      </c>
      <c r="O4662" s="1">
        <v>2022</v>
      </c>
      <c r="P4662" s="1">
        <v>20889</v>
      </c>
      <c r="Q4662" s="1" t="s">
        <v>13910</v>
      </c>
      <c r="R4662" s="1"/>
      <c r="S4662" s="1" t="s">
        <v>24464</v>
      </c>
      <c r="T4662" s="1" t="s">
        <v>6826</v>
      </c>
      <c r="U4662" s="1"/>
      <c r="V4662" s="1" t="s">
        <v>24409</v>
      </c>
      <c r="W4662" s="1" t="s">
        <v>6826</v>
      </c>
    </row>
    <row r="4663" spans="1:23" x14ac:dyDescent="0.25">
      <c r="A4663" s="1">
        <v>1006646</v>
      </c>
      <c r="B4663" s="5" t="str">
        <f>VLOOKUP(H4663,'FIPS Basin X-walk'!$A$2:$F$3224,6,FALSE)</f>
        <v>Piedmont-Blue Ridge Prov</v>
      </c>
      <c r="C4663" s="1" t="s">
        <v>13916</v>
      </c>
      <c r="D4663" s="1"/>
      <c r="E4663" s="1"/>
      <c r="F4663" s="1" t="s">
        <v>13909</v>
      </c>
      <c r="G4663" s="1" t="s">
        <v>7168</v>
      </c>
      <c r="H4663" s="1">
        <v>24031</v>
      </c>
      <c r="I4663" s="1">
        <v>1006646</v>
      </c>
      <c r="J4663" s="1">
        <v>39.003914000000002</v>
      </c>
      <c r="K4663" s="1">
        <v>-77.099119000000002</v>
      </c>
      <c r="L4663" s="1"/>
      <c r="M4663" s="1" t="s">
        <v>1509</v>
      </c>
      <c r="N4663" s="1" t="s">
        <v>13818</v>
      </c>
      <c r="O4663" s="1">
        <v>2022</v>
      </c>
      <c r="P4663" s="1">
        <v>20892</v>
      </c>
      <c r="Q4663" s="1" t="s">
        <v>13917</v>
      </c>
      <c r="R4663" s="1"/>
      <c r="S4663" s="1" t="s">
        <v>24623</v>
      </c>
      <c r="T4663" s="1" t="s">
        <v>6828</v>
      </c>
      <c r="U4663" s="1"/>
      <c r="V4663" s="1" t="s">
        <v>24409</v>
      </c>
      <c r="W4663" s="1" t="s">
        <v>6828</v>
      </c>
    </row>
    <row r="4664" spans="1:23" x14ac:dyDescent="0.25">
      <c r="A4664" s="1">
        <v>1005660</v>
      </c>
      <c r="B4664" s="5" t="str">
        <f>VLOOKUP(H4664,'FIPS Basin X-walk'!$A$2:$F$3224,6,FALSE)</f>
        <v>Appalachian Basin (Eastern Overthrust Area)</v>
      </c>
      <c r="C4664" s="1" t="s">
        <v>22329</v>
      </c>
      <c r="D4664" s="1"/>
      <c r="E4664" s="1"/>
      <c r="F4664" s="1" t="s">
        <v>19711</v>
      </c>
      <c r="G4664" s="1" t="s">
        <v>7168</v>
      </c>
      <c r="H4664" s="1">
        <v>51121</v>
      </c>
      <c r="I4664" s="1">
        <v>1005660</v>
      </c>
      <c r="J4664" s="1">
        <v>37.232149999999997</v>
      </c>
      <c r="K4664" s="1">
        <v>-80.421729999999997</v>
      </c>
      <c r="L4664" s="1"/>
      <c r="M4664" s="1" t="s">
        <v>1486</v>
      </c>
      <c r="N4664" s="1" t="s">
        <v>15119</v>
      </c>
      <c r="O4664" s="1">
        <v>2022</v>
      </c>
      <c r="P4664" s="1">
        <v>24061</v>
      </c>
      <c r="Q4664" s="1" t="s">
        <v>22330</v>
      </c>
      <c r="R4664" s="1"/>
      <c r="S4664" s="1" t="s">
        <v>24379</v>
      </c>
      <c r="T4664" s="1" t="s">
        <v>6826</v>
      </c>
      <c r="U4664" s="1"/>
      <c r="V4664" s="1" t="s">
        <v>22331</v>
      </c>
      <c r="W4664" s="1" t="s">
        <v>6826</v>
      </c>
    </row>
    <row r="4665" spans="1:23" x14ac:dyDescent="0.25">
      <c r="A4665" s="1">
        <v>1007808</v>
      </c>
      <c r="B4665" s="5" t="str">
        <f>VLOOKUP(H4665,'FIPS Basin X-walk'!$A$2:$F$3224,6,FALSE)</f>
        <v>Cherokee Basin</v>
      </c>
      <c r="C4665" s="1" t="s">
        <v>12534</v>
      </c>
      <c r="D4665" s="1"/>
      <c r="E4665" s="1"/>
      <c r="F4665" s="1" t="s">
        <v>12535</v>
      </c>
      <c r="G4665" s="1" t="s">
        <v>7168</v>
      </c>
      <c r="H4665" s="1">
        <v>20125</v>
      </c>
      <c r="I4665" s="1">
        <v>1007808</v>
      </c>
      <c r="J4665" s="1">
        <v>37.2151</v>
      </c>
      <c r="K4665" s="1">
        <v>-95.579800000000006</v>
      </c>
      <c r="L4665" s="1"/>
      <c r="M4665" s="1" t="s">
        <v>1490</v>
      </c>
      <c r="N4665" s="1" t="s">
        <v>12401</v>
      </c>
      <c r="O4665" s="1">
        <v>2022</v>
      </c>
      <c r="P4665" s="1">
        <v>67335</v>
      </c>
      <c r="Q4665" s="1" t="s">
        <v>12536</v>
      </c>
      <c r="R4665" s="1"/>
      <c r="S4665" s="1" t="s">
        <v>24358</v>
      </c>
      <c r="T4665" s="1" t="s">
        <v>6826</v>
      </c>
      <c r="U4665" s="1"/>
      <c r="V4665" s="1" t="s">
        <v>6952</v>
      </c>
      <c r="W4665" s="1" t="s">
        <v>6826</v>
      </c>
    </row>
    <row r="4666" spans="1:23" x14ac:dyDescent="0.25">
      <c r="A4666" s="1">
        <v>1006643</v>
      </c>
      <c r="B4666" s="5" t="str">
        <f>VLOOKUP(H4666,'FIPS Basin X-walk'!$A$2:$F$3224,6,FALSE)</f>
        <v>Appalachian Basin (Eastern Overthrust Area)</v>
      </c>
      <c r="C4666" s="1" t="s">
        <v>22332</v>
      </c>
      <c r="D4666" s="1"/>
      <c r="E4666" s="1"/>
      <c r="F4666" s="1" t="s">
        <v>22333</v>
      </c>
      <c r="G4666" s="1" t="s">
        <v>7168</v>
      </c>
      <c r="H4666" s="1">
        <v>51121</v>
      </c>
      <c r="I4666" s="1">
        <v>1006643</v>
      </c>
      <c r="J4666" s="1">
        <v>37.172980000000003</v>
      </c>
      <c r="K4666" s="1">
        <v>-80.420479999999998</v>
      </c>
      <c r="L4666" s="1"/>
      <c r="M4666" s="1" t="s">
        <v>1486</v>
      </c>
      <c r="N4666" s="1" t="s">
        <v>15119</v>
      </c>
      <c r="O4666" s="1">
        <v>2022</v>
      </c>
      <c r="P4666" s="1">
        <v>24073</v>
      </c>
      <c r="Q4666" s="1" t="s">
        <v>22334</v>
      </c>
      <c r="R4666" s="1"/>
      <c r="S4666" s="1" t="s">
        <v>24921</v>
      </c>
      <c r="T4666" s="1" t="s">
        <v>6826</v>
      </c>
      <c r="U4666" s="1"/>
      <c r="V4666" s="1" t="s">
        <v>16270</v>
      </c>
      <c r="W4666" s="1" t="s">
        <v>6826</v>
      </c>
    </row>
    <row r="4667" spans="1:23" x14ac:dyDescent="0.25">
      <c r="A4667" s="1">
        <v>1000351</v>
      </c>
      <c r="B4667" s="5" t="str">
        <f>VLOOKUP(H4667,'FIPS Basin X-walk'!$A$2:$F$3224,6,FALSE)</f>
        <v>Cincinnati Arch</v>
      </c>
      <c r="C4667" s="1" t="s">
        <v>20194</v>
      </c>
      <c r="D4667" s="1"/>
      <c r="E4667" s="1"/>
      <c r="F4667" s="1" t="s">
        <v>7884</v>
      </c>
      <c r="G4667" s="1" t="s">
        <v>7168</v>
      </c>
      <c r="H4667" s="1">
        <v>47125</v>
      </c>
      <c r="I4667" s="1">
        <v>1000351</v>
      </c>
      <c r="J4667" s="1">
        <v>36.598030000000001</v>
      </c>
      <c r="K4667" s="1">
        <v>-87.265940000000001</v>
      </c>
      <c r="L4667" s="1"/>
      <c r="M4667" s="1" t="s">
        <v>1538</v>
      </c>
      <c r="N4667" s="1" t="s">
        <v>20002</v>
      </c>
      <c r="O4667" s="1">
        <v>2022</v>
      </c>
      <c r="P4667" s="1">
        <v>37040</v>
      </c>
      <c r="Q4667" s="1" t="s">
        <v>24484</v>
      </c>
      <c r="R4667" s="1"/>
      <c r="S4667" s="1" t="s">
        <v>24485</v>
      </c>
      <c r="T4667" s="1" t="s">
        <v>6826</v>
      </c>
      <c r="U4667" s="1"/>
      <c r="V4667" s="1" t="s">
        <v>20195</v>
      </c>
      <c r="W4667" s="1" t="s">
        <v>6826</v>
      </c>
    </row>
    <row r="4668" spans="1:23" x14ac:dyDescent="0.25">
      <c r="A4668" s="1">
        <v>1005263</v>
      </c>
      <c r="B4668" s="5" t="str">
        <f>VLOOKUP(H4668,'FIPS Basin X-walk'!$A$2:$F$3224,6,FALSE)</f>
        <v>Cincinnati Arch</v>
      </c>
      <c r="C4668" s="1" t="s">
        <v>20186</v>
      </c>
      <c r="D4668" s="1"/>
      <c r="E4668" s="1"/>
      <c r="F4668" s="1" t="s">
        <v>20187</v>
      </c>
      <c r="G4668" s="1" t="s">
        <v>7168</v>
      </c>
      <c r="H4668" s="1">
        <v>47125</v>
      </c>
      <c r="I4668" s="1">
        <v>1005263</v>
      </c>
      <c r="J4668" s="1">
        <v>36.607430000000001</v>
      </c>
      <c r="K4668" s="1">
        <v>-87.258039999999994</v>
      </c>
      <c r="L4668" s="1"/>
      <c r="M4668" s="1" t="s">
        <v>1538</v>
      </c>
      <c r="N4668" s="1" t="s">
        <v>20002</v>
      </c>
      <c r="O4668" s="1">
        <v>2022</v>
      </c>
      <c r="P4668" s="1">
        <v>37040</v>
      </c>
      <c r="Q4668" s="1" t="s">
        <v>20188</v>
      </c>
      <c r="R4668" s="1"/>
      <c r="S4668" s="1" t="s">
        <v>24844</v>
      </c>
      <c r="T4668" s="1" t="s">
        <v>6826</v>
      </c>
      <c r="U4668" s="1"/>
      <c r="V4668" s="1" t="s">
        <v>20189</v>
      </c>
      <c r="W4668" s="1" t="s">
        <v>6826</v>
      </c>
    </row>
    <row r="4669" spans="1:23" x14ac:dyDescent="0.25">
      <c r="A4669" s="1">
        <v>1007895</v>
      </c>
      <c r="B4669" s="5" t="str">
        <f>VLOOKUP(H4669,'FIPS Basin X-walk'!$A$2:$F$3224,6,FALSE)</f>
        <v>Gulf Coast Basin (LA, TX)</v>
      </c>
      <c r="C4669" s="1" t="s">
        <v>21506</v>
      </c>
      <c r="D4669" s="1"/>
      <c r="E4669" s="1"/>
      <c r="F4669" s="1" t="s">
        <v>1793</v>
      </c>
      <c r="G4669" s="1" t="s">
        <v>7168</v>
      </c>
      <c r="H4669" s="1">
        <v>48339</v>
      </c>
      <c r="I4669" s="1">
        <v>1007895</v>
      </c>
      <c r="J4669" s="1">
        <v>30.320900000000002</v>
      </c>
      <c r="K4669" s="1">
        <v>-95.273700000000005</v>
      </c>
      <c r="L4669" s="1"/>
      <c r="M4669" s="1" t="s">
        <v>1485</v>
      </c>
      <c r="N4669" s="1" t="s">
        <v>9148</v>
      </c>
      <c r="O4669" s="1">
        <v>2022</v>
      </c>
      <c r="P4669" s="1">
        <v>77327</v>
      </c>
      <c r="Q4669" s="1" t="s">
        <v>21507</v>
      </c>
      <c r="R4669" s="1"/>
      <c r="S4669" s="1" t="s">
        <v>24358</v>
      </c>
      <c r="T4669" s="1" t="s">
        <v>6826</v>
      </c>
      <c r="U4669" s="1"/>
      <c r="V4669" s="1" t="s">
        <v>6878</v>
      </c>
      <c r="W4669" s="1" t="s">
        <v>6826</v>
      </c>
    </row>
    <row r="4670" spans="1:23" x14ac:dyDescent="0.25">
      <c r="A4670" s="1">
        <v>1002170</v>
      </c>
      <c r="B4670" s="5" t="str">
        <f>VLOOKUP(H4670,'FIPS Basin X-walk'!$A$2:$F$3224,6,FALSE)</f>
        <v>Cherokee Basin</v>
      </c>
      <c r="C4670" s="1" t="s">
        <v>12537</v>
      </c>
      <c r="D4670" s="1"/>
      <c r="E4670" s="1"/>
      <c r="F4670" s="1" t="s">
        <v>12529</v>
      </c>
      <c r="G4670" s="1" t="s">
        <v>7168</v>
      </c>
      <c r="H4670" s="1">
        <v>20125</v>
      </c>
      <c r="I4670" s="1">
        <v>1002170</v>
      </c>
      <c r="J4670" s="1">
        <v>37.045360000000002</v>
      </c>
      <c r="K4670" s="1">
        <v>-95.605170000000001</v>
      </c>
      <c r="L4670" s="1"/>
      <c r="M4670" s="1" t="s">
        <v>1490</v>
      </c>
      <c r="N4670" s="1" t="s">
        <v>12401</v>
      </c>
      <c r="O4670" s="1">
        <v>2022</v>
      </c>
      <c r="P4670" s="1">
        <v>67337</v>
      </c>
      <c r="Q4670" s="1" t="s">
        <v>12538</v>
      </c>
      <c r="R4670" s="1"/>
      <c r="S4670" s="1" t="s">
        <v>24572</v>
      </c>
      <c r="T4670" s="1" t="s">
        <v>6826</v>
      </c>
      <c r="U4670" s="1"/>
      <c r="V4670" s="1" t="s">
        <v>11034</v>
      </c>
      <c r="W4670" s="1" t="s">
        <v>6826</v>
      </c>
    </row>
    <row r="4671" spans="1:23" x14ac:dyDescent="0.25">
      <c r="A4671" s="1">
        <v>1004381</v>
      </c>
      <c r="B4671" s="5" t="str">
        <f>VLOOKUP(H4671,'FIPS Basin X-walk'!$A$2:$F$3224,6,FALSE)</f>
        <v>Cherokee Basin</v>
      </c>
      <c r="C4671" s="1" t="s">
        <v>12540</v>
      </c>
      <c r="D4671" s="1"/>
      <c r="E4671" s="1"/>
      <c r="F4671" s="1" t="s">
        <v>12532</v>
      </c>
      <c r="G4671" s="1" t="s">
        <v>7168</v>
      </c>
      <c r="H4671" s="1">
        <v>20125</v>
      </c>
      <c r="I4671" s="1">
        <v>1004381</v>
      </c>
      <c r="J4671" s="1">
        <v>37.047556</v>
      </c>
      <c r="K4671" s="1">
        <v>-95.606105999999997</v>
      </c>
      <c r="L4671" s="1"/>
      <c r="M4671" s="1" t="s">
        <v>1490</v>
      </c>
      <c r="N4671" s="1" t="s">
        <v>12401</v>
      </c>
      <c r="O4671" s="1">
        <v>2022</v>
      </c>
      <c r="P4671" s="1">
        <v>67337</v>
      </c>
      <c r="Q4671" s="1" t="s">
        <v>25294</v>
      </c>
      <c r="R4671" s="1"/>
      <c r="S4671" s="1" t="s">
        <v>24369</v>
      </c>
      <c r="T4671" s="1" t="s">
        <v>6826</v>
      </c>
      <c r="U4671" s="1"/>
      <c r="V4671" s="1" t="s">
        <v>11034</v>
      </c>
      <c r="W4671" s="1" t="s">
        <v>6826</v>
      </c>
    </row>
    <row r="4672" spans="1:23" x14ac:dyDescent="0.25">
      <c r="A4672" s="1">
        <v>1012981</v>
      </c>
      <c r="B4672" s="5" t="str">
        <f>VLOOKUP(H4672,'FIPS Basin X-walk'!$A$2:$F$3224,6,FALSE)</f>
        <v>Cherokee Basin</v>
      </c>
      <c r="C4672" s="1" t="s">
        <v>12531</v>
      </c>
      <c r="D4672" s="1"/>
      <c r="E4672" s="1"/>
      <c r="F4672" s="1" t="s">
        <v>12532</v>
      </c>
      <c r="G4672" s="1" t="s">
        <v>7168</v>
      </c>
      <c r="H4672" s="1">
        <v>20125</v>
      </c>
      <c r="I4672" s="1">
        <v>1012981</v>
      </c>
      <c r="J4672" s="1">
        <v>37.092976999999998</v>
      </c>
      <c r="K4672" s="1">
        <v>-95.585154000000003</v>
      </c>
      <c r="L4672" s="1"/>
      <c r="M4672" s="1" t="s">
        <v>1490</v>
      </c>
      <c r="N4672" s="1" t="s">
        <v>12401</v>
      </c>
      <c r="O4672" s="1">
        <v>2022</v>
      </c>
      <c r="P4672" s="1">
        <v>67337</v>
      </c>
      <c r="Q4672" s="1" t="s">
        <v>12533</v>
      </c>
      <c r="R4672" s="1"/>
      <c r="S4672" s="1" t="s">
        <v>24355</v>
      </c>
      <c r="T4672" s="1" t="s">
        <v>6826</v>
      </c>
      <c r="U4672" s="1"/>
      <c r="V4672" s="1" t="s">
        <v>24719</v>
      </c>
      <c r="W4672" s="1" t="s">
        <v>6828</v>
      </c>
    </row>
    <row r="4673" spans="1:23" x14ac:dyDescent="0.25">
      <c r="A4673" s="1">
        <v>1013899</v>
      </c>
      <c r="B4673" s="5" t="str">
        <f>VLOOKUP(H4673,'FIPS Basin X-walk'!$A$2:$F$3224,6,FALSE)</f>
        <v>Piedmont-Blue Ridge Prov</v>
      </c>
      <c r="C4673" s="1" t="s">
        <v>19370</v>
      </c>
      <c r="D4673" s="1"/>
      <c r="E4673" s="1"/>
      <c r="F4673" s="1" t="s">
        <v>19371</v>
      </c>
      <c r="G4673" s="1" t="s">
        <v>7168</v>
      </c>
      <c r="H4673" s="1">
        <v>42091</v>
      </c>
      <c r="I4673" s="1">
        <v>1013899</v>
      </c>
      <c r="J4673" s="1">
        <v>40.164783</v>
      </c>
      <c r="K4673" s="1">
        <v>-75.464789999999994</v>
      </c>
      <c r="L4673" s="1"/>
      <c r="M4673" s="1" t="s">
        <v>1501</v>
      </c>
      <c r="N4673" s="1" t="s">
        <v>18868</v>
      </c>
      <c r="O4673" s="1">
        <v>2022</v>
      </c>
      <c r="P4673" s="1">
        <v>19426</v>
      </c>
      <c r="Q4673" s="1" t="s">
        <v>19372</v>
      </c>
      <c r="R4673" s="1"/>
      <c r="S4673" s="1" t="s">
        <v>26786</v>
      </c>
      <c r="T4673" s="1" t="s">
        <v>6826</v>
      </c>
      <c r="U4673" s="1"/>
      <c r="V4673" s="1" t="s">
        <v>9536</v>
      </c>
      <c r="W4673" s="1" t="s">
        <v>6826</v>
      </c>
    </row>
    <row r="4674" spans="1:23" x14ac:dyDescent="0.25">
      <c r="A4674" s="1">
        <v>1002993</v>
      </c>
      <c r="B4674" s="5" t="str">
        <f>VLOOKUP(H4674,'FIPS Basin X-walk'!$A$2:$F$3224,6,FALSE)</f>
        <v>Gulf Coast Basin (LA, TX)</v>
      </c>
      <c r="C4674" s="1" t="s">
        <v>21496</v>
      </c>
      <c r="D4674" s="1"/>
      <c r="E4674" s="1"/>
      <c r="F4674" s="1" t="s">
        <v>21497</v>
      </c>
      <c r="G4674" s="1" t="s">
        <v>7168</v>
      </c>
      <c r="H4674" s="1">
        <v>48339</v>
      </c>
      <c r="I4674" s="1">
        <v>1002993</v>
      </c>
      <c r="J4674" s="1">
        <v>30.311361000000002</v>
      </c>
      <c r="K4674" s="1">
        <v>-95.387083000000004</v>
      </c>
      <c r="L4674" s="1"/>
      <c r="M4674" s="1" t="s">
        <v>1485</v>
      </c>
      <c r="N4674" s="1" t="s">
        <v>9148</v>
      </c>
      <c r="O4674" s="1">
        <v>2022</v>
      </c>
      <c r="P4674" s="1">
        <v>77301</v>
      </c>
      <c r="Q4674" s="1" t="s">
        <v>21498</v>
      </c>
      <c r="R4674" s="1"/>
      <c r="S4674" s="1" t="s">
        <v>24367</v>
      </c>
      <c r="T4674" s="1" t="s">
        <v>6826</v>
      </c>
      <c r="U4674" s="1"/>
      <c r="V4674" s="1" t="s">
        <v>21499</v>
      </c>
      <c r="W4674" s="1" t="s">
        <v>6826</v>
      </c>
    </row>
    <row r="4675" spans="1:23" x14ac:dyDescent="0.25">
      <c r="A4675" s="1">
        <v>1007575</v>
      </c>
      <c r="B4675" s="5" t="str">
        <f>VLOOKUP(H4675,'FIPS Basin X-walk'!$A$2:$F$3224,6,FALSE)</f>
        <v>Gulf Coast Basin (LA, TX)</v>
      </c>
      <c r="C4675" s="1" t="s">
        <v>21486</v>
      </c>
      <c r="D4675" s="1"/>
      <c r="E4675" s="1"/>
      <c r="F4675" s="1" t="s">
        <v>21487</v>
      </c>
      <c r="G4675" s="1" t="s">
        <v>7168</v>
      </c>
      <c r="H4675" s="1">
        <v>48339</v>
      </c>
      <c r="I4675" s="1">
        <v>1007575</v>
      </c>
      <c r="J4675" s="1">
        <v>30.31203</v>
      </c>
      <c r="K4675" s="1">
        <v>-95.425376</v>
      </c>
      <c r="L4675" s="1"/>
      <c r="M4675" s="1" t="s">
        <v>1485</v>
      </c>
      <c r="N4675" s="1" t="s">
        <v>9148</v>
      </c>
      <c r="O4675" s="1">
        <v>2022</v>
      </c>
      <c r="P4675" s="1">
        <v>77301</v>
      </c>
      <c r="Q4675" s="1" t="s">
        <v>21488</v>
      </c>
      <c r="R4675" s="1"/>
      <c r="S4675" s="1" t="s">
        <v>24358</v>
      </c>
      <c r="T4675" s="1" t="s">
        <v>6826</v>
      </c>
      <c r="U4675" s="1"/>
      <c r="V4675" s="1" t="s">
        <v>6878</v>
      </c>
      <c r="W4675" s="1" t="s">
        <v>6826</v>
      </c>
    </row>
    <row r="4676" spans="1:23" x14ac:dyDescent="0.25">
      <c r="A4676" s="1">
        <v>1003523</v>
      </c>
      <c r="B4676" s="5" t="str">
        <f>VLOOKUP(H4676,'FIPS Basin X-walk'!$A$2:$F$3224,6,FALSE)</f>
        <v>Piedmont-Blue Ridge Prov</v>
      </c>
      <c r="C4676" s="1" t="s">
        <v>19379</v>
      </c>
      <c r="D4676" s="1"/>
      <c r="E4676" s="1"/>
      <c r="F4676" s="1" t="s">
        <v>19377</v>
      </c>
      <c r="G4676" s="1" t="s">
        <v>7168</v>
      </c>
      <c r="H4676" s="1">
        <v>42091</v>
      </c>
      <c r="I4676" s="1">
        <v>1003523</v>
      </c>
      <c r="J4676" s="1">
        <v>40.090954000000004</v>
      </c>
      <c r="K4676" s="1">
        <v>-75.317070000000001</v>
      </c>
      <c r="L4676" s="1"/>
      <c r="M4676" s="1" t="s">
        <v>1501</v>
      </c>
      <c r="N4676" s="1" t="s">
        <v>18868</v>
      </c>
      <c r="O4676" s="1">
        <v>2022</v>
      </c>
      <c r="P4676" s="1">
        <v>19428</v>
      </c>
      <c r="Q4676" s="1" t="s">
        <v>19380</v>
      </c>
      <c r="R4676" s="1"/>
      <c r="S4676" s="1" t="s">
        <v>24372</v>
      </c>
      <c r="T4676" s="1" t="s">
        <v>7005</v>
      </c>
      <c r="U4676" s="1"/>
      <c r="V4676" s="1" t="s">
        <v>10904</v>
      </c>
      <c r="W4676" s="1" t="s">
        <v>6826</v>
      </c>
    </row>
    <row r="4677" spans="1:23" x14ac:dyDescent="0.25">
      <c r="A4677" s="1">
        <v>1007884</v>
      </c>
      <c r="B4677" s="5" t="str">
        <f>VLOOKUP(H4677,'FIPS Basin X-walk'!$A$2:$F$3224,6,FALSE)</f>
        <v>Piedmont-Blue Ridge Prov</v>
      </c>
      <c r="C4677" s="1" t="s">
        <v>19376</v>
      </c>
      <c r="D4677" s="1"/>
      <c r="E4677" s="1" t="s">
        <v>6828</v>
      </c>
      <c r="F4677" s="1" t="s">
        <v>19377</v>
      </c>
      <c r="G4677" s="1" t="s">
        <v>7168</v>
      </c>
      <c r="H4677" s="1">
        <v>42091</v>
      </c>
      <c r="I4677" s="1">
        <v>1007884</v>
      </c>
      <c r="J4677" s="1">
        <v>40.095840000000003</v>
      </c>
      <c r="K4677" s="1">
        <v>-75.310559999999995</v>
      </c>
      <c r="L4677" s="1"/>
      <c r="M4677" s="1" t="s">
        <v>1501</v>
      </c>
      <c r="N4677" s="1" t="s">
        <v>18868</v>
      </c>
      <c r="O4677" s="1">
        <v>2022</v>
      </c>
      <c r="P4677" s="1">
        <v>19428</v>
      </c>
      <c r="Q4677" s="1" t="s">
        <v>19378</v>
      </c>
      <c r="R4677" s="1"/>
      <c r="S4677" s="1" t="s">
        <v>24389</v>
      </c>
      <c r="T4677" s="1" t="s">
        <v>6826</v>
      </c>
      <c r="U4677" s="1"/>
      <c r="V4677" s="1" t="s">
        <v>8980</v>
      </c>
      <c r="W4677" s="1" t="s">
        <v>6826</v>
      </c>
    </row>
    <row r="4678" spans="1:23" x14ac:dyDescent="0.25">
      <c r="A4678" s="1">
        <v>1004151</v>
      </c>
      <c r="B4678" s="5" t="str">
        <f>VLOOKUP(H4678,'FIPS Basin X-walk'!$A$2:$F$3224,6,FALSE)</f>
        <v>Illinois Basin</v>
      </c>
      <c r="C4678" s="1" t="s">
        <v>11770</v>
      </c>
      <c r="D4678" s="1"/>
      <c r="E4678" s="1" t="s">
        <v>6828</v>
      </c>
      <c r="F4678" s="1" t="s">
        <v>11771</v>
      </c>
      <c r="G4678" s="1" t="s">
        <v>7168</v>
      </c>
      <c r="H4678" s="1">
        <v>18107</v>
      </c>
      <c r="I4678" s="1">
        <v>1004151</v>
      </c>
      <c r="J4678" s="1">
        <v>39.974699999999999</v>
      </c>
      <c r="K4678" s="1">
        <v>-86.830100000000002</v>
      </c>
      <c r="L4678" s="1"/>
      <c r="M4678" s="1" t="s">
        <v>1499</v>
      </c>
      <c r="N4678" s="1" t="s">
        <v>11457</v>
      </c>
      <c r="O4678" s="1">
        <v>2022</v>
      </c>
      <c r="P4678" s="1">
        <v>47933</v>
      </c>
      <c r="Q4678" s="1" t="s">
        <v>11772</v>
      </c>
      <c r="R4678" s="1"/>
      <c r="S4678" s="1" t="s">
        <v>24372</v>
      </c>
      <c r="T4678" s="1" t="s">
        <v>6826</v>
      </c>
      <c r="U4678" s="1"/>
      <c r="V4678" s="1" t="s">
        <v>7021</v>
      </c>
      <c r="W4678" s="1" t="s">
        <v>6826</v>
      </c>
    </row>
    <row r="4679" spans="1:23" x14ac:dyDescent="0.25">
      <c r="A4679" s="1">
        <v>1012970</v>
      </c>
      <c r="B4679" s="5" t="str">
        <f>VLOOKUP(H4679,'FIPS Basin X-walk'!$A$2:$F$3224,6,FALSE)</f>
        <v>Gulf Coast Basin (LA, TX)</v>
      </c>
      <c r="C4679" s="1" t="s">
        <v>26575</v>
      </c>
      <c r="D4679" s="1"/>
      <c r="E4679" s="1"/>
      <c r="F4679" s="1" t="s">
        <v>1496</v>
      </c>
      <c r="G4679" s="1" t="s">
        <v>7168</v>
      </c>
      <c r="H4679" s="1">
        <v>48339</v>
      </c>
      <c r="I4679" s="1">
        <v>1012970</v>
      </c>
      <c r="J4679" s="1">
        <v>30.172685999999999</v>
      </c>
      <c r="K4679" s="1">
        <v>-95.467485999999994</v>
      </c>
      <c r="L4679" s="1"/>
      <c r="M4679" s="1" t="s">
        <v>1485</v>
      </c>
      <c r="N4679" s="1" t="s">
        <v>9148</v>
      </c>
      <c r="O4679" s="1">
        <v>2022</v>
      </c>
      <c r="P4679" s="1">
        <v>75201</v>
      </c>
      <c r="Q4679" s="1" t="s">
        <v>319</v>
      </c>
      <c r="R4679" s="1" t="s">
        <v>24435</v>
      </c>
      <c r="S4679" s="1" t="s">
        <v>24836</v>
      </c>
      <c r="T4679" s="1" t="s">
        <v>6826</v>
      </c>
      <c r="U4679" s="1"/>
      <c r="V4679" s="1" t="s">
        <v>21495</v>
      </c>
      <c r="W4679" s="1" t="s">
        <v>6826</v>
      </c>
    </row>
    <row r="4680" spans="1:23" x14ac:dyDescent="0.25">
      <c r="A4680" s="1">
        <v>1001624</v>
      </c>
      <c r="B4680" s="5" t="str">
        <f>VLOOKUP(H4680,'FIPS Basin X-walk'!$A$2:$F$3224,6,FALSE)</f>
        <v>Cincinnati Arch</v>
      </c>
      <c r="C4680" s="1" t="s">
        <v>18081</v>
      </c>
      <c r="D4680" s="1"/>
      <c r="E4680" s="1"/>
      <c r="F4680" s="1" t="s">
        <v>18076</v>
      </c>
      <c r="G4680" s="1" t="s">
        <v>7168</v>
      </c>
      <c r="H4680" s="1">
        <v>39113</v>
      </c>
      <c r="I4680" s="1">
        <v>1001624</v>
      </c>
      <c r="J4680" s="1">
        <v>39.821843999999999</v>
      </c>
      <c r="K4680" s="1">
        <v>-84.169258999999997</v>
      </c>
      <c r="L4680" s="1"/>
      <c r="M4680" s="1" t="s">
        <v>1542</v>
      </c>
      <c r="N4680" s="1" t="s">
        <v>17708</v>
      </c>
      <c r="O4680" s="1">
        <v>2022</v>
      </c>
      <c r="P4680" s="1">
        <v>45414</v>
      </c>
      <c r="Q4680" s="1" t="s">
        <v>24507</v>
      </c>
      <c r="R4680" s="1"/>
      <c r="S4680" s="1" t="s">
        <v>24367</v>
      </c>
      <c r="T4680" s="1" t="s">
        <v>6826</v>
      </c>
      <c r="U4680" s="1"/>
      <c r="V4680" s="1" t="s">
        <v>11153</v>
      </c>
      <c r="W4680" s="1" t="s">
        <v>6826</v>
      </c>
    </row>
    <row r="4681" spans="1:23" x14ac:dyDescent="0.25">
      <c r="A4681" s="1">
        <v>1006637</v>
      </c>
      <c r="B4681" s="5" t="str">
        <f>VLOOKUP(H4681,'FIPS Basin X-walk'!$A$2:$F$3224,6,FALSE)</f>
        <v>Cincinnati Arch</v>
      </c>
      <c r="C4681" s="1" t="s">
        <v>18080</v>
      </c>
      <c r="D4681" s="1"/>
      <c r="E4681" s="1" t="s">
        <v>6828</v>
      </c>
      <c r="F4681" s="1" t="s">
        <v>18076</v>
      </c>
      <c r="G4681" s="1" t="s">
        <v>7168</v>
      </c>
      <c r="H4681" s="1">
        <v>39113</v>
      </c>
      <c r="I4681" s="1">
        <v>1006637</v>
      </c>
      <c r="J4681" s="1">
        <v>39.824199999999998</v>
      </c>
      <c r="K4681" s="1">
        <v>-84.174700000000001</v>
      </c>
      <c r="L4681" s="1"/>
      <c r="M4681" s="1" t="s">
        <v>1542</v>
      </c>
      <c r="N4681" s="1" t="s">
        <v>17708</v>
      </c>
      <c r="O4681" s="1">
        <v>2022</v>
      </c>
      <c r="P4681" s="1">
        <v>45414</v>
      </c>
      <c r="Q4681" s="1" t="s">
        <v>7098</v>
      </c>
      <c r="R4681" s="1"/>
      <c r="S4681" s="1" t="s">
        <v>24454</v>
      </c>
      <c r="T4681" s="1" t="s">
        <v>6826</v>
      </c>
      <c r="U4681" s="1"/>
      <c r="V4681" s="1" t="s">
        <v>7099</v>
      </c>
      <c r="W4681" s="1" t="s">
        <v>6826</v>
      </c>
    </row>
    <row r="4682" spans="1:23" x14ac:dyDescent="0.25">
      <c r="A4682" s="1">
        <v>1007811</v>
      </c>
      <c r="B4682" s="5" t="str">
        <f>VLOOKUP(H4682,'FIPS Basin X-walk'!$A$2:$F$3224,6,FALSE)</f>
        <v>Cincinnati Arch</v>
      </c>
      <c r="C4682" s="1" t="s">
        <v>18075</v>
      </c>
      <c r="D4682" s="1"/>
      <c r="E4682" s="1"/>
      <c r="F4682" s="1" t="s">
        <v>18076</v>
      </c>
      <c r="G4682" s="1" t="s">
        <v>7168</v>
      </c>
      <c r="H4682" s="1">
        <v>39113</v>
      </c>
      <c r="I4682" s="1">
        <v>1007811</v>
      </c>
      <c r="J4682" s="1">
        <v>39.715707000000002</v>
      </c>
      <c r="K4682" s="1">
        <v>-84.252307000000002</v>
      </c>
      <c r="L4682" s="1"/>
      <c r="M4682" s="1" t="s">
        <v>1542</v>
      </c>
      <c r="N4682" s="1" t="s">
        <v>17708</v>
      </c>
      <c r="O4682" s="1">
        <v>2022</v>
      </c>
      <c r="P4682" s="1">
        <v>45418</v>
      </c>
      <c r="Q4682" s="1" t="s">
        <v>18077</v>
      </c>
      <c r="R4682" s="1"/>
      <c r="S4682" s="1" t="s">
        <v>24358</v>
      </c>
      <c r="T4682" s="1" t="s">
        <v>6826</v>
      </c>
      <c r="U4682" s="1"/>
      <c r="V4682" s="1" t="s">
        <v>6878</v>
      </c>
      <c r="W4682" s="1" t="s">
        <v>6826</v>
      </c>
    </row>
    <row r="4683" spans="1:23" x14ac:dyDescent="0.25">
      <c r="A4683" s="1">
        <v>1000623</v>
      </c>
      <c r="B4683" s="5" t="str">
        <f>VLOOKUP(H4683,'FIPS Basin X-walk'!$A$2:$F$3224,6,FALSE)</f>
        <v>Piedmont-Blue Ridge Prov</v>
      </c>
      <c r="C4683" s="1" t="s">
        <v>13918</v>
      </c>
      <c r="D4683" s="1"/>
      <c r="E4683" s="1" t="s">
        <v>6828</v>
      </c>
      <c r="F4683" s="1" t="s">
        <v>13912</v>
      </c>
      <c r="G4683" s="1" t="s">
        <v>7168</v>
      </c>
      <c r="H4683" s="1">
        <v>24031</v>
      </c>
      <c r="I4683" s="1">
        <v>1000623</v>
      </c>
      <c r="J4683" s="1">
        <v>39.200733999999997</v>
      </c>
      <c r="K4683" s="1">
        <v>-77.456356999999997</v>
      </c>
      <c r="L4683" s="1"/>
      <c r="M4683" s="1" t="s">
        <v>1509</v>
      </c>
      <c r="N4683" s="1" t="s">
        <v>13818</v>
      </c>
      <c r="O4683" s="1">
        <v>2022</v>
      </c>
      <c r="P4683" s="1">
        <v>20842</v>
      </c>
      <c r="Q4683" s="1" t="s">
        <v>13919</v>
      </c>
      <c r="R4683" s="1"/>
      <c r="S4683" s="1" t="s">
        <v>24389</v>
      </c>
      <c r="T4683" s="1" t="s">
        <v>6826</v>
      </c>
      <c r="U4683" s="1"/>
      <c r="V4683" s="1" t="s">
        <v>13920</v>
      </c>
      <c r="W4683" s="1" t="s">
        <v>6826</v>
      </c>
    </row>
    <row r="4684" spans="1:23" x14ac:dyDescent="0.25">
      <c r="A4684" s="1">
        <v>1007806</v>
      </c>
      <c r="B4684" s="5" t="str">
        <f>VLOOKUP(H4684,'FIPS Basin X-walk'!$A$2:$F$3224,6,FALSE)</f>
        <v>Appalachian Basin</v>
      </c>
      <c r="C4684" s="1" t="s">
        <v>16851</v>
      </c>
      <c r="D4684" s="1"/>
      <c r="E4684" s="1"/>
      <c r="F4684" s="1" t="s">
        <v>16852</v>
      </c>
      <c r="G4684" s="1" t="s">
        <v>7168</v>
      </c>
      <c r="H4684" s="1">
        <v>36057</v>
      </c>
      <c r="I4684" s="1">
        <v>1007806</v>
      </c>
      <c r="J4684" s="1">
        <v>42.956699999999998</v>
      </c>
      <c r="K4684" s="1">
        <v>-74.389499999999998</v>
      </c>
      <c r="L4684" s="1"/>
      <c r="M4684" s="1" t="s">
        <v>1481</v>
      </c>
      <c r="N4684" s="1" t="s">
        <v>16632</v>
      </c>
      <c r="O4684" s="1">
        <v>2022</v>
      </c>
      <c r="P4684" s="1">
        <v>12068</v>
      </c>
      <c r="Q4684" s="1" t="s">
        <v>16853</v>
      </c>
      <c r="R4684" s="1"/>
      <c r="S4684" s="1" t="s">
        <v>24795</v>
      </c>
      <c r="T4684" s="1" t="s">
        <v>6826</v>
      </c>
      <c r="U4684" s="1"/>
      <c r="V4684" s="1" t="s">
        <v>16854</v>
      </c>
      <c r="W4684" s="1" t="s">
        <v>6826</v>
      </c>
    </row>
    <row r="4685" spans="1:23" x14ac:dyDescent="0.25">
      <c r="A4685" s="1">
        <v>1013403</v>
      </c>
      <c r="B4685" s="5" t="str">
        <f>VLOOKUP(H4685,'FIPS Basin X-walk'!$A$2:$F$3224,6,FALSE)</f>
        <v>Appalachian Basin</v>
      </c>
      <c r="C4685" s="1" t="s">
        <v>16848</v>
      </c>
      <c r="D4685" s="1"/>
      <c r="E4685" s="1"/>
      <c r="F4685" s="1" t="s">
        <v>16849</v>
      </c>
      <c r="G4685" s="1" t="s">
        <v>7168</v>
      </c>
      <c r="H4685" s="1">
        <v>36057</v>
      </c>
      <c r="I4685" s="1">
        <v>1013403</v>
      </c>
      <c r="J4685" s="1">
        <v>42.929147</v>
      </c>
      <c r="K4685" s="1">
        <v>-74.726585</v>
      </c>
      <c r="L4685" s="1"/>
      <c r="M4685" s="1" t="s">
        <v>1481</v>
      </c>
      <c r="N4685" s="1" t="s">
        <v>16632</v>
      </c>
      <c r="O4685" s="1">
        <v>2022</v>
      </c>
      <c r="P4685" s="1">
        <v>13339</v>
      </c>
      <c r="Q4685" s="1" t="s">
        <v>566</v>
      </c>
      <c r="R4685" s="1"/>
      <c r="S4685" s="1" t="s">
        <v>24435</v>
      </c>
      <c r="T4685" s="1" t="s">
        <v>6826</v>
      </c>
      <c r="U4685" s="1"/>
      <c r="V4685" s="1" t="s">
        <v>7232</v>
      </c>
      <c r="W4685" s="1" t="s">
        <v>6826</v>
      </c>
    </row>
    <row r="4686" spans="1:23" x14ac:dyDescent="0.25">
      <c r="A4686" s="1">
        <v>1012318</v>
      </c>
      <c r="B4686" s="5" t="str">
        <f>VLOOKUP(H4686,'FIPS Basin X-walk'!$A$2:$F$3224,6,FALSE)</f>
        <v>Piedmont-Blue Ridge Prov</v>
      </c>
      <c r="C4686" s="1" t="s">
        <v>26472</v>
      </c>
      <c r="D4686" s="1"/>
      <c r="E4686" s="1"/>
      <c r="F4686" s="1" t="s">
        <v>13914</v>
      </c>
      <c r="G4686" s="1" t="s">
        <v>7168</v>
      </c>
      <c r="H4686" s="1">
        <v>24031</v>
      </c>
      <c r="I4686" s="1">
        <v>1012318</v>
      </c>
      <c r="J4686" s="1">
        <v>39.141730000000003</v>
      </c>
      <c r="K4686" s="1">
        <v>-77.217749999999995</v>
      </c>
      <c r="L4686" s="1"/>
      <c r="M4686" s="1" t="s">
        <v>1509</v>
      </c>
      <c r="N4686" s="1" t="s">
        <v>13818</v>
      </c>
      <c r="O4686" s="1">
        <v>2022</v>
      </c>
      <c r="P4686" s="1">
        <v>20899</v>
      </c>
      <c r="Q4686" s="1" t="s">
        <v>13915</v>
      </c>
      <c r="R4686" s="1"/>
      <c r="S4686" s="1" t="s">
        <v>25175</v>
      </c>
      <c r="T4686" s="1" t="s">
        <v>6828</v>
      </c>
      <c r="U4686" s="1"/>
      <c r="V4686" s="1" t="s">
        <v>24409</v>
      </c>
      <c r="W4686" s="1" t="s">
        <v>6826</v>
      </c>
    </row>
    <row r="4687" spans="1:23" x14ac:dyDescent="0.25">
      <c r="A4687" s="1">
        <v>1005734</v>
      </c>
      <c r="B4687" s="5" t="str">
        <f>VLOOKUP(H4687,'FIPS Basin X-walk'!$A$2:$F$3224,6,FALSE)</f>
        <v>Lincoln Anticline</v>
      </c>
      <c r="C4687" s="1" t="s">
        <v>15610</v>
      </c>
      <c r="D4687" s="1"/>
      <c r="E4687" s="1"/>
      <c r="F4687" s="1" t="s">
        <v>15611</v>
      </c>
      <c r="G4687" s="1" t="s">
        <v>7168</v>
      </c>
      <c r="H4687" s="1">
        <v>29139</v>
      </c>
      <c r="I4687" s="1">
        <v>1005734</v>
      </c>
      <c r="J4687" s="1">
        <v>38.878864999999998</v>
      </c>
      <c r="K4687" s="1">
        <v>-91.386086000000006</v>
      </c>
      <c r="L4687" s="1"/>
      <c r="M4687" s="1" t="s">
        <v>1560</v>
      </c>
      <c r="N4687" s="1" t="s">
        <v>15447</v>
      </c>
      <c r="O4687" s="1">
        <v>2022</v>
      </c>
      <c r="P4687" s="1">
        <v>63350</v>
      </c>
      <c r="Q4687" s="1" t="s">
        <v>15612</v>
      </c>
      <c r="R4687" s="1"/>
      <c r="S4687" s="1"/>
      <c r="T4687" s="1" t="s">
        <v>6826</v>
      </c>
      <c r="U4687" s="1"/>
      <c r="V4687" s="1" t="s">
        <v>15613</v>
      </c>
      <c r="W4687" s="1" t="s">
        <v>6826</v>
      </c>
    </row>
    <row r="4688" spans="1:23" x14ac:dyDescent="0.25">
      <c r="A4688" s="1">
        <v>1011516</v>
      </c>
      <c r="B4688" s="5" t="str">
        <f>VLOOKUP(H4688,'FIPS Basin X-walk'!$A$2:$F$3224,6,FALSE)</f>
        <v>Illinois Basin</v>
      </c>
      <c r="C4688" s="1" t="s">
        <v>26363</v>
      </c>
      <c r="D4688" s="1"/>
      <c r="E4688" s="1"/>
      <c r="F4688" s="1" t="s">
        <v>11213</v>
      </c>
      <c r="G4688" s="1" t="s">
        <v>7168</v>
      </c>
      <c r="H4688" s="1">
        <v>17135</v>
      </c>
      <c r="I4688" s="1">
        <v>1011516</v>
      </c>
      <c r="J4688" s="1">
        <v>39.129589000000003</v>
      </c>
      <c r="K4688" s="1">
        <v>-89.471008999999995</v>
      </c>
      <c r="L4688" s="1"/>
      <c r="M4688" s="1" t="s">
        <v>1488</v>
      </c>
      <c r="N4688" s="1" t="s">
        <v>10805</v>
      </c>
      <c r="O4688" s="1">
        <v>2022</v>
      </c>
      <c r="P4688" s="1">
        <v>62049</v>
      </c>
      <c r="Q4688" s="1" t="s">
        <v>11214</v>
      </c>
      <c r="R4688" s="1"/>
      <c r="S4688" s="1"/>
      <c r="T4688" s="1" t="s">
        <v>6826</v>
      </c>
      <c r="U4688" s="1"/>
      <c r="V4688" s="1" t="s">
        <v>11161</v>
      </c>
      <c r="W4688" s="1" t="s">
        <v>6826</v>
      </c>
    </row>
    <row r="4689" spans="1:23" x14ac:dyDescent="0.25">
      <c r="A4689" s="1">
        <v>1009470</v>
      </c>
      <c r="B4689" s="5" t="str">
        <f>VLOOKUP(H4689,'FIPS Basin X-walk'!$A$2:$F$3224,6,FALSE)</f>
        <v>Cherokee Basin</v>
      </c>
      <c r="C4689" s="1" t="s">
        <v>12539</v>
      </c>
      <c r="D4689" s="1"/>
      <c r="E4689" s="1"/>
      <c r="F4689" s="1" t="s">
        <v>1778</v>
      </c>
      <c r="G4689" s="1" t="s">
        <v>7168</v>
      </c>
      <c r="H4689" s="1">
        <v>20125</v>
      </c>
      <c r="I4689" s="1">
        <v>1009470</v>
      </c>
      <c r="J4689" s="1">
        <v>37.199624999999997</v>
      </c>
      <c r="K4689" s="1">
        <v>-95.772120000000001</v>
      </c>
      <c r="L4689" s="1"/>
      <c r="M4689" s="1" t="s">
        <v>1490</v>
      </c>
      <c r="N4689" s="1" t="s">
        <v>12401</v>
      </c>
      <c r="O4689" s="1">
        <v>2022</v>
      </c>
      <c r="P4689" s="1">
        <v>67301</v>
      </c>
      <c r="Q4689" s="1" t="s">
        <v>819</v>
      </c>
      <c r="R4689" s="1"/>
      <c r="S4689" s="1" t="s">
        <v>24435</v>
      </c>
      <c r="T4689" s="1" t="s">
        <v>6826</v>
      </c>
      <c r="U4689" s="1"/>
      <c r="V4689" s="1" t="s">
        <v>24999</v>
      </c>
      <c r="W4689" s="1" t="s">
        <v>6826</v>
      </c>
    </row>
    <row r="4690" spans="1:23" x14ac:dyDescent="0.25">
      <c r="A4690" s="1">
        <v>1005270</v>
      </c>
      <c r="B4690" s="5" t="str">
        <f>VLOOKUP(H4690,'FIPS Basin X-walk'!$A$2:$F$3224,6,FALSE)</f>
        <v>Cincinnati Arch</v>
      </c>
      <c r="C4690" s="1" t="s">
        <v>12944</v>
      </c>
      <c r="D4690" s="1"/>
      <c r="E4690" s="1"/>
      <c r="F4690" s="1" t="s">
        <v>12945</v>
      </c>
      <c r="G4690" s="1" t="s">
        <v>7168</v>
      </c>
      <c r="H4690" s="1">
        <v>21173</v>
      </c>
      <c r="I4690" s="1">
        <v>1005270</v>
      </c>
      <c r="J4690" s="1">
        <v>37.953400000000002</v>
      </c>
      <c r="K4690" s="1">
        <v>-83.952539999999999</v>
      </c>
      <c r="L4690" s="1"/>
      <c r="M4690" s="1" t="s">
        <v>1497</v>
      </c>
      <c r="N4690" s="1" t="s">
        <v>12675</v>
      </c>
      <c r="O4690" s="1">
        <v>2022</v>
      </c>
      <c r="P4690" s="1">
        <v>40337</v>
      </c>
      <c r="Q4690" s="1" t="s">
        <v>12946</v>
      </c>
      <c r="R4690" s="1"/>
      <c r="S4690" s="1" t="s">
        <v>24358</v>
      </c>
      <c r="T4690" s="1" t="s">
        <v>6826</v>
      </c>
      <c r="U4690" s="1"/>
      <c r="V4690" s="1" t="s">
        <v>11613</v>
      </c>
      <c r="W4690" s="1" t="s">
        <v>6826</v>
      </c>
    </row>
    <row r="4691" spans="1:23" x14ac:dyDescent="0.25">
      <c r="A4691" s="1">
        <v>1006245</v>
      </c>
      <c r="B4691" s="5" t="str">
        <f>VLOOKUP(H4691,'FIPS Basin X-walk'!$A$2:$F$3224,6,FALSE)</f>
        <v>Illinois Basin</v>
      </c>
      <c r="C4691" s="1" t="s">
        <v>11773</v>
      </c>
      <c r="D4691" s="1"/>
      <c r="E4691" s="1"/>
      <c r="F4691" s="1" t="s">
        <v>8837</v>
      </c>
      <c r="G4691" s="1" t="s">
        <v>7168</v>
      </c>
      <c r="H4691" s="1">
        <v>18107</v>
      </c>
      <c r="I4691" s="1">
        <v>1006245</v>
      </c>
      <c r="J4691" s="1">
        <v>40.197778</v>
      </c>
      <c r="K4691" s="1">
        <v>-86.910832999999997</v>
      </c>
      <c r="L4691" s="1"/>
      <c r="M4691" s="1" t="s">
        <v>1499</v>
      </c>
      <c r="N4691" s="1" t="s">
        <v>11457</v>
      </c>
      <c r="O4691" s="1">
        <v>2022</v>
      </c>
      <c r="P4691" s="1">
        <v>47955</v>
      </c>
      <c r="Q4691" s="1" t="s">
        <v>11774</v>
      </c>
      <c r="R4691" s="1"/>
      <c r="S4691" s="1" t="s">
        <v>24378</v>
      </c>
      <c r="T4691" s="1" t="s">
        <v>6826</v>
      </c>
      <c r="U4691" s="1"/>
      <c r="V4691" s="1" t="s">
        <v>8406</v>
      </c>
      <c r="W4691" s="1" t="s">
        <v>6826</v>
      </c>
    </row>
    <row r="4692" spans="1:23" x14ac:dyDescent="0.25">
      <c r="A4692" s="1">
        <v>1002091</v>
      </c>
      <c r="B4692" s="5" t="str">
        <f>VLOOKUP(H4692,'FIPS Basin X-walk'!$A$2:$F$3224,6,FALSE)</f>
        <v>Illinois Basin</v>
      </c>
      <c r="C4692" s="1" t="s">
        <v>11210</v>
      </c>
      <c r="D4692" s="1"/>
      <c r="E4692" s="1"/>
      <c r="F4692" s="1" t="s">
        <v>11211</v>
      </c>
      <c r="G4692" s="1" t="s">
        <v>7168</v>
      </c>
      <c r="H4692" s="1">
        <v>17135</v>
      </c>
      <c r="I4692" s="1">
        <v>1002091</v>
      </c>
      <c r="J4692" s="1">
        <v>39.178699999999999</v>
      </c>
      <c r="K4692" s="1">
        <v>-89.65</v>
      </c>
      <c r="L4692" s="1"/>
      <c r="M4692" s="1" t="s">
        <v>1488</v>
      </c>
      <c r="N4692" s="1" t="s">
        <v>10805</v>
      </c>
      <c r="O4692" s="1">
        <v>2022</v>
      </c>
      <c r="P4692" s="1">
        <v>62056</v>
      </c>
      <c r="Q4692" s="1" t="s">
        <v>11212</v>
      </c>
      <c r="R4692" s="1"/>
      <c r="S4692" s="1" t="s">
        <v>24358</v>
      </c>
      <c r="T4692" s="1" t="s">
        <v>6826</v>
      </c>
      <c r="U4692" s="1"/>
      <c r="V4692" s="1" t="s">
        <v>6952</v>
      </c>
      <c r="W4692" s="1" t="s">
        <v>6826</v>
      </c>
    </row>
    <row r="4693" spans="1:23" x14ac:dyDescent="0.25">
      <c r="A4693" s="1">
        <v>1006957</v>
      </c>
      <c r="B4693" s="5" t="str">
        <f>VLOOKUP(H4693,'FIPS Basin X-walk'!$A$2:$F$3224,6,FALSE)</f>
        <v>Mid-Gulf Coast Basin</v>
      </c>
      <c r="C4693" s="1" t="s">
        <v>7170</v>
      </c>
      <c r="D4693" s="1"/>
      <c r="E4693" s="1"/>
      <c r="F4693" s="1" t="s">
        <v>7171</v>
      </c>
      <c r="G4693" s="1" t="s">
        <v>7168</v>
      </c>
      <c r="H4693" s="1">
        <v>1101</v>
      </c>
      <c r="I4693" s="1">
        <v>1006957</v>
      </c>
      <c r="J4693" s="1">
        <v>32.408915</v>
      </c>
      <c r="K4693" s="1">
        <v>-86.320025999999999</v>
      </c>
      <c r="L4693" s="1"/>
      <c r="M4693" s="1" t="s">
        <v>1482</v>
      </c>
      <c r="N4693" s="1" t="s">
        <v>6824</v>
      </c>
      <c r="O4693" s="1">
        <v>2022</v>
      </c>
      <c r="P4693" s="1">
        <v>36104</v>
      </c>
      <c r="Q4693" s="1" t="s">
        <v>7172</v>
      </c>
      <c r="R4693" s="1"/>
      <c r="S4693" s="1" t="s">
        <v>24358</v>
      </c>
      <c r="T4693" s="1" t="s">
        <v>6826</v>
      </c>
      <c r="U4693" s="1"/>
      <c r="V4693" s="1" t="s">
        <v>25790</v>
      </c>
      <c r="W4693" s="1" t="s">
        <v>6826</v>
      </c>
    </row>
    <row r="4694" spans="1:23" x14ac:dyDescent="0.25">
      <c r="A4694" s="1">
        <v>1007393</v>
      </c>
      <c r="B4694" s="5" t="str">
        <f>VLOOKUP(H4694,'FIPS Basin X-walk'!$A$2:$F$3224,6,FALSE)</f>
        <v>Mid-Gulf Coast Basin</v>
      </c>
      <c r="C4694" s="1" t="s">
        <v>7173</v>
      </c>
      <c r="D4694" s="1"/>
      <c r="E4694" s="1"/>
      <c r="F4694" s="1" t="s">
        <v>7171</v>
      </c>
      <c r="G4694" s="1" t="s">
        <v>7168</v>
      </c>
      <c r="H4694" s="1">
        <v>1101</v>
      </c>
      <c r="I4694" s="1">
        <v>1007393</v>
      </c>
      <c r="J4694" s="1">
        <v>32.277783999999997</v>
      </c>
      <c r="K4694" s="1">
        <v>-86.320487</v>
      </c>
      <c r="L4694" s="1"/>
      <c r="M4694" s="1" t="s">
        <v>1482</v>
      </c>
      <c r="N4694" s="1" t="s">
        <v>6824</v>
      </c>
      <c r="O4694" s="1">
        <v>2022</v>
      </c>
      <c r="P4694" s="1">
        <v>36105</v>
      </c>
      <c r="Q4694" s="1" t="s">
        <v>25859</v>
      </c>
      <c r="R4694" s="1"/>
      <c r="S4694" s="1" t="s">
        <v>24419</v>
      </c>
      <c r="T4694" s="1" t="s">
        <v>6826</v>
      </c>
      <c r="U4694" s="1"/>
      <c r="V4694" s="1" t="s">
        <v>7174</v>
      </c>
      <c r="W4694" s="1" t="s">
        <v>6826</v>
      </c>
    </row>
    <row r="4695" spans="1:23" x14ac:dyDescent="0.25">
      <c r="A4695" s="1">
        <v>1004831</v>
      </c>
      <c r="B4695" s="5" t="str">
        <f>VLOOKUP(H4695,'FIPS Basin X-walk'!$A$2:$F$3224,6,FALSE)</f>
        <v>Piedmont-Blue Ridge Prov</v>
      </c>
      <c r="C4695" s="1" t="s">
        <v>17406</v>
      </c>
      <c r="D4695" s="1"/>
      <c r="E4695" s="1"/>
      <c r="F4695" s="1" t="s">
        <v>17407</v>
      </c>
      <c r="G4695" s="1" t="s">
        <v>7168</v>
      </c>
      <c r="H4695" s="1">
        <v>37123</v>
      </c>
      <c r="I4695" s="1">
        <v>1004831</v>
      </c>
      <c r="J4695" s="1">
        <v>35.333799999999997</v>
      </c>
      <c r="K4695" s="1">
        <v>-79.964740000000006</v>
      </c>
      <c r="L4695" s="1"/>
      <c r="M4695" s="1" t="s">
        <v>1530</v>
      </c>
      <c r="N4695" s="1" t="s">
        <v>17213</v>
      </c>
      <c r="O4695" s="1">
        <v>2022</v>
      </c>
      <c r="P4695" s="1">
        <v>27306</v>
      </c>
      <c r="Q4695" s="1" t="s">
        <v>17408</v>
      </c>
      <c r="R4695" s="1"/>
      <c r="S4695" s="1" t="s">
        <v>24358</v>
      </c>
      <c r="T4695" s="1" t="s">
        <v>6826</v>
      </c>
      <c r="U4695" s="1"/>
      <c r="V4695" s="1" t="s">
        <v>6952</v>
      </c>
      <c r="W4695" s="1" t="s">
        <v>6826</v>
      </c>
    </row>
    <row r="4696" spans="1:23" x14ac:dyDescent="0.25">
      <c r="A4696" s="1">
        <v>1003556</v>
      </c>
      <c r="B4696" s="5" t="str">
        <f>VLOOKUP(H4696,'FIPS Basin X-walk'!$A$2:$F$3224,6,FALSE)</f>
        <v>Piedmont-Blue Ridge Prov</v>
      </c>
      <c r="C4696" s="1" t="s">
        <v>19373</v>
      </c>
      <c r="D4696" s="1"/>
      <c r="E4696" s="1"/>
      <c r="F4696" s="1" t="s">
        <v>19374</v>
      </c>
      <c r="G4696" s="1" t="s">
        <v>7168</v>
      </c>
      <c r="H4696" s="1">
        <v>42091</v>
      </c>
      <c r="I4696" s="1">
        <v>1003556</v>
      </c>
      <c r="J4696" s="1">
        <v>40.270358999999999</v>
      </c>
      <c r="K4696" s="1">
        <v>-75.654281999999995</v>
      </c>
      <c r="L4696" s="1"/>
      <c r="M4696" s="1" t="s">
        <v>1501</v>
      </c>
      <c r="N4696" s="1" t="s">
        <v>18868</v>
      </c>
      <c r="O4696" s="1">
        <v>2022</v>
      </c>
      <c r="P4696" s="1">
        <v>19464</v>
      </c>
      <c r="Q4696" s="1" t="s">
        <v>19375</v>
      </c>
      <c r="R4696" s="1"/>
      <c r="S4696" s="1" t="s">
        <v>24358</v>
      </c>
      <c r="T4696" s="1" t="s">
        <v>6826</v>
      </c>
      <c r="U4696" s="1"/>
      <c r="V4696" s="1" t="s">
        <v>6878</v>
      </c>
      <c r="W4696" s="1" t="s">
        <v>6828</v>
      </c>
    </row>
    <row r="4697" spans="1:23" x14ac:dyDescent="0.25">
      <c r="A4697" s="1">
        <v>1001818</v>
      </c>
      <c r="B4697" s="5" t="str">
        <f>VLOOKUP(H4697,'FIPS Basin X-walk'!$A$2:$F$3224,6,FALSE)</f>
        <v>Appalachian Basin (Eastern Overthrust Area)</v>
      </c>
      <c r="C4697" s="1" t="s">
        <v>22326</v>
      </c>
      <c r="D4697" s="1"/>
      <c r="E4697" s="1"/>
      <c r="F4697" s="1" t="s">
        <v>22327</v>
      </c>
      <c r="G4697" s="1" t="s">
        <v>7168</v>
      </c>
      <c r="H4697" s="1">
        <v>51121</v>
      </c>
      <c r="I4697" s="1">
        <v>1001818</v>
      </c>
      <c r="J4697" s="1">
        <v>37.180556000000003</v>
      </c>
      <c r="K4697" s="1">
        <v>-80.541111000000001</v>
      </c>
      <c r="L4697" s="1"/>
      <c r="M4697" s="1" t="s">
        <v>1486</v>
      </c>
      <c r="N4697" s="1" t="s">
        <v>15119</v>
      </c>
      <c r="O4697" s="1">
        <v>2022</v>
      </c>
      <c r="P4697" s="1">
        <v>24143</v>
      </c>
      <c r="Q4697" s="1" t="s">
        <v>22328</v>
      </c>
      <c r="R4697" s="1"/>
      <c r="S4697" s="1" t="s">
        <v>24772</v>
      </c>
      <c r="T4697" s="1" t="s">
        <v>6826</v>
      </c>
      <c r="U4697" s="1"/>
      <c r="V4697" s="1" t="s">
        <v>24409</v>
      </c>
      <c r="W4697" s="1" t="s">
        <v>6826</v>
      </c>
    </row>
    <row r="4698" spans="1:23" x14ac:dyDescent="0.25">
      <c r="A4698" s="1">
        <v>1006938</v>
      </c>
      <c r="B4698" s="5" t="str">
        <f>VLOOKUP(H4698,'FIPS Basin X-walk'!$A$2:$F$3224,6,FALSE)</f>
        <v>Piedmont-Blue Ridge Prov</v>
      </c>
      <c r="C4698" s="1" t="s">
        <v>13905</v>
      </c>
      <c r="D4698" s="1"/>
      <c r="E4698" s="1"/>
      <c r="F4698" s="1" t="s">
        <v>13906</v>
      </c>
      <c r="G4698" s="1" t="s">
        <v>7168</v>
      </c>
      <c r="H4698" s="1">
        <v>24031</v>
      </c>
      <c r="I4698" s="1">
        <v>1006938</v>
      </c>
      <c r="J4698" s="1">
        <v>39.03369</v>
      </c>
      <c r="K4698" s="1">
        <v>-76.986680000000007</v>
      </c>
      <c r="L4698" s="1"/>
      <c r="M4698" s="1" t="s">
        <v>1509</v>
      </c>
      <c r="N4698" s="1" t="s">
        <v>13818</v>
      </c>
      <c r="O4698" s="1">
        <v>2022</v>
      </c>
      <c r="P4698" s="1">
        <v>20903</v>
      </c>
      <c r="Q4698" s="1" t="s">
        <v>13907</v>
      </c>
      <c r="R4698" s="1"/>
      <c r="S4698" s="1" t="s">
        <v>24355</v>
      </c>
      <c r="T4698" s="1" t="s">
        <v>6828</v>
      </c>
      <c r="U4698" s="1"/>
      <c r="V4698" s="1" t="s">
        <v>24409</v>
      </c>
      <c r="W4698" s="1" t="s">
        <v>6828</v>
      </c>
    </row>
    <row r="4699" spans="1:23" x14ac:dyDescent="0.25">
      <c r="A4699" s="1">
        <v>1004257</v>
      </c>
      <c r="B4699" s="5" t="str">
        <f>VLOOKUP(H4699,'FIPS Basin X-walk'!$A$2:$F$3224,6,FALSE)</f>
        <v>Piedmont-Blue Ridge Prov</v>
      </c>
      <c r="C4699" s="1" t="s">
        <v>19381</v>
      </c>
      <c r="D4699" s="1"/>
      <c r="E4699" s="1"/>
      <c r="F4699" s="1" t="s">
        <v>19382</v>
      </c>
      <c r="G4699" s="1" t="s">
        <v>7168</v>
      </c>
      <c r="H4699" s="1">
        <v>42091</v>
      </c>
      <c r="I4699" s="1">
        <v>1004257</v>
      </c>
      <c r="J4699" s="1">
        <v>40.283057999999997</v>
      </c>
      <c r="K4699" s="1">
        <v>-75.341965000000002</v>
      </c>
      <c r="L4699" s="1"/>
      <c r="M4699" s="1" t="s">
        <v>1501</v>
      </c>
      <c r="N4699" s="1" t="s">
        <v>18868</v>
      </c>
      <c r="O4699" s="1">
        <v>2022</v>
      </c>
      <c r="P4699" s="1">
        <v>18964</v>
      </c>
      <c r="Q4699" s="1" t="s">
        <v>25272</v>
      </c>
      <c r="R4699" s="1"/>
      <c r="S4699" s="1" t="s">
        <v>24364</v>
      </c>
      <c r="T4699" s="1" t="s">
        <v>6826</v>
      </c>
      <c r="U4699" s="1"/>
      <c r="V4699" s="1" t="s">
        <v>9402</v>
      </c>
      <c r="W4699" s="1" t="s">
        <v>6826</v>
      </c>
    </row>
    <row r="4700" spans="1:23" x14ac:dyDescent="0.25">
      <c r="A4700" s="1">
        <v>1012198</v>
      </c>
      <c r="B4700" s="5" t="str">
        <f>VLOOKUP(H4700,'FIPS Basin X-walk'!$A$2:$F$3224,6,FALSE)</f>
        <v>Gulf Coast Basin (LA, TX)</v>
      </c>
      <c r="C4700" s="1" t="s">
        <v>21489</v>
      </c>
      <c r="D4700" s="1"/>
      <c r="E4700" s="1"/>
      <c r="F4700" s="1" t="s">
        <v>16540</v>
      </c>
      <c r="G4700" s="1" t="s">
        <v>7168</v>
      </c>
      <c r="H4700" s="1">
        <v>48339</v>
      </c>
      <c r="I4700" s="1">
        <v>1012198</v>
      </c>
      <c r="J4700" s="1">
        <v>30.161149999999999</v>
      </c>
      <c r="K4700" s="1">
        <v>-95.453890000000001</v>
      </c>
      <c r="L4700" s="1"/>
      <c r="M4700" s="1" t="s">
        <v>1485</v>
      </c>
      <c r="N4700" s="1" t="s">
        <v>9148</v>
      </c>
      <c r="O4700" s="1">
        <v>2022</v>
      </c>
      <c r="P4700" s="1">
        <v>77380</v>
      </c>
      <c r="Q4700" s="1" t="s">
        <v>465</v>
      </c>
      <c r="R4700" s="1"/>
      <c r="S4700" s="1" t="s">
        <v>24399</v>
      </c>
      <c r="T4700" s="1" t="s">
        <v>6826</v>
      </c>
      <c r="U4700" s="1"/>
      <c r="V4700" s="1" t="s">
        <v>9103</v>
      </c>
      <c r="W4700" s="1" t="s">
        <v>6826</v>
      </c>
    </row>
    <row r="4701" spans="1:23" x14ac:dyDescent="0.25">
      <c r="A4701" s="1">
        <v>1012213</v>
      </c>
      <c r="B4701" s="5" t="str">
        <f>VLOOKUP(H4701,'FIPS Basin X-walk'!$A$2:$F$3224,6,FALSE)</f>
        <v>Gulf Coast Basin (LA, TX)</v>
      </c>
      <c r="C4701" s="1" t="s">
        <v>21489</v>
      </c>
      <c r="D4701" s="1"/>
      <c r="E4701" s="1"/>
      <c r="F4701" s="1" t="s">
        <v>16540</v>
      </c>
      <c r="G4701" s="1" t="s">
        <v>7168</v>
      </c>
      <c r="H4701" s="1">
        <v>48339</v>
      </c>
      <c r="I4701" s="1">
        <v>1012213</v>
      </c>
      <c r="J4701" s="1">
        <v>30.161149999999999</v>
      </c>
      <c r="K4701" s="1">
        <v>-95.453890000000001</v>
      </c>
      <c r="L4701" s="1"/>
      <c r="M4701" s="1" t="s">
        <v>1485</v>
      </c>
      <c r="N4701" s="1" t="s">
        <v>9148</v>
      </c>
      <c r="O4701" s="1">
        <v>2022</v>
      </c>
      <c r="P4701" s="1">
        <v>77380</v>
      </c>
      <c r="Q4701" s="1" t="s">
        <v>813</v>
      </c>
      <c r="R4701" s="1"/>
      <c r="S4701" s="1" t="s">
        <v>24399</v>
      </c>
      <c r="T4701" s="1" t="s">
        <v>6826</v>
      </c>
      <c r="U4701" s="1"/>
      <c r="V4701" s="1" t="s">
        <v>9103</v>
      </c>
      <c r="W4701" s="1" t="s">
        <v>6826</v>
      </c>
    </row>
    <row r="4702" spans="1:23" x14ac:dyDescent="0.25">
      <c r="A4702" s="1">
        <v>1012455</v>
      </c>
      <c r="B4702" s="5" t="str">
        <f>VLOOKUP(H4702,'FIPS Basin X-walk'!$A$2:$F$3224,6,FALSE)</f>
        <v>Gulf Coast Basin (LA, TX)</v>
      </c>
      <c r="C4702" s="1" t="s">
        <v>26491</v>
      </c>
      <c r="D4702" s="1"/>
      <c r="E4702" s="1"/>
      <c r="F4702" s="1" t="s">
        <v>16540</v>
      </c>
      <c r="G4702" s="1" t="s">
        <v>7168</v>
      </c>
      <c r="H4702" s="1">
        <v>48339</v>
      </c>
      <c r="I4702" s="1">
        <v>1012455</v>
      </c>
      <c r="J4702" s="1">
        <v>30.158550000000002</v>
      </c>
      <c r="K4702" s="1">
        <v>-95.462192999999999</v>
      </c>
      <c r="L4702" s="1"/>
      <c r="M4702" s="1" t="s">
        <v>1485</v>
      </c>
      <c r="N4702" s="1" t="s">
        <v>9148</v>
      </c>
      <c r="O4702" s="1">
        <v>2022</v>
      </c>
      <c r="P4702" s="1">
        <v>77380</v>
      </c>
      <c r="Q4702" s="1" t="s">
        <v>765</v>
      </c>
      <c r="R4702" s="1"/>
      <c r="S4702" s="1" t="s">
        <v>24435</v>
      </c>
      <c r="T4702" s="1" t="s">
        <v>6826</v>
      </c>
      <c r="U4702" s="1"/>
      <c r="V4702" s="1" t="s">
        <v>21490</v>
      </c>
      <c r="W4702" s="1" t="s">
        <v>6826</v>
      </c>
    </row>
    <row r="4703" spans="1:23" x14ac:dyDescent="0.25">
      <c r="A4703" s="1">
        <v>1012760</v>
      </c>
      <c r="B4703" s="5" t="str">
        <f>VLOOKUP(H4703,'FIPS Basin X-walk'!$A$2:$F$3224,6,FALSE)</f>
        <v>Gulf Coast Basin (LA, TX)</v>
      </c>
      <c r="C4703" s="1" t="s">
        <v>26544</v>
      </c>
      <c r="D4703" s="1"/>
      <c r="E4703" s="1"/>
      <c r="F4703" s="1" t="s">
        <v>16540</v>
      </c>
      <c r="G4703" s="1" t="s">
        <v>7168</v>
      </c>
      <c r="H4703" s="1">
        <v>48339</v>
      </c>
      <c r="I4703" s="1">
        <v>1012760</v>
      </c>
      <c r="J4703" s="1">
        <v>30.160530000000001</v>
      </c>
      <c r="K4703" s="1">
        <v>-95.456389999999999</v>
      </c>
      <c r="L4703" s="1"/>
      <c r="M4703" s="1" t="s">
        <v>1485</v>
      </c>
      <c r="N4703" s="1" t="s">
        <v>9148</v>
      </c>
      <c r="O4703" s="1">
        <v>2022</v>
      </c>
      <c r="P4703" s="1">
        <v>77380</v>
      </c>
      <c r="Q4703" s="1" t="s">
        <v>834</v>
      </c>
      <c r="R4703" s="1" t="s">
        <v>24399</v>
      </c>
      <c r="S4703" s="1" t="s">
        <v>24489</v>
      </c>
      <c r="T4703" s="1" t="s">
        <v>6826</v>
      </c>
      <c r="U4703" s="1"/>
      <c r="V4703" s="1" t="s">
        <v>9139</v>
      </c>
      <c r="W4703" s="1" t="s">
        <v>6826</v>
      </c>
    </row>
    <row r="4704" spans="1:23" x14ac:dyDescent="0.25">
      <c r="A4704" s="1">
        <v>1013699</v>
      </c>
      <c r="B4704" s="5" t="str">
        <f>VLOOKUP(H4704,'FIPS Basin X-walk'!$A$2:$F$3224,6,FALSE)</f>
        <v>Gulf Coast Basin (LA, TX)</v>
      </c>
      <c r="C4704" s="1" t="s">
        <v>26732</v>
      </c>
      <c r="D4704" s="1"/>
      <c r="E4704" s="1"/>
      <c r="F4704" s="1" t="s">
        <v>16540</v>
      </c>
      <c r="G4704" s="1" t="s">
        <v>7168</v>
      </c>
      <c r="H4704" s="1">
        <v>48339</v>
      </c>
      <c r="I4704" s="1">
        <v>1013699</v>
      </c>
      <c r="J4704" s="1">
        <v>30.173615999999999</v>
      </c>
      <c r="K4704" s="1">
        <v>-95.469459000000001</v>
      </c>
      <c r="L4704" s="1"/>
      <c r="M4704" s="1" t="s">
        <v>1485</v>
      </c>
      <c r="N4704" s="1" t="s">
        <v>9148</v>
      </c>
      <c r="O4704" s="1">
        <v>2022</v>
      </c>
      <c r="P4704" s="1">
        <v>77380</v>
      </c>
      <c r="Q4704" s="1" t="s">
        <v>26733</v>
      </c>
      <c r="R4704" s="1"/>
      <c r="S4704" s="1" t="s">
        <v>24489</v>
      </c>
      <c r="T4704" s="1" t="s">
        <v>6826</v>
      </c>
      <c r="U4704" s="1"/>
      <c r="V4704" s="1" t="s">
        <v>23945</v>
      </c>
      <c r="W4704" s="1" t="s">
        <v>6826</v>
      </c>
    </row>
    <row r="4705" spans="1:23" x14ac:dyDescent="0.25">
      <c r="A4705" s="1">
        <v>1013863</v>
      </c>
      <c r="B4705" s="5" t="str">
        <f>VLOOKUP(H4705,'FIPS Basin X-walk'!$A$2:$F$3224,6,FALSE)</f>
        <v>Gulf Coast Basin (LA, TX)</v>
      </c>
      <c r="C4705" s="1" t="s">
        <v>21491</v>
      </c>
      <c r="D4705" s="1"/>
      <c r="E4705" s="1"/>
      <c r="F4705" s="1" t="s">
        <v>21492</v>
      </c>
      <c r="G4705" s="1" t="s">
        <v>7168</v>
      </c>
      <c r="H4705" s="1">
        <v>48339</v>
      </c>
      <c r="I4705" s="1">
        <v>1013863</v>
      </c>
      <c r="J4705" s="1">
        <v>30.436399999999999</v>
      </c>
      <c r="K4705" s="1">
        <v>-95.521500000000003</v>
      </c>
      <c r="L4705" s="1"/>
      <c r="M4705" s="1" t="s">
        <v>1485</v>
      </c>
      <c r="N4705" s="1" t="s">
        <v>9148</v>
      </c>
      <c r="O4705" s="1">
        <v>2022</v>
      </c>
      <c r="P4705" s="1">
        <v>77318</v>
      </c>
      <c r="Q4705" s="1" t="s">
        <v>21493</v>
      </c>
      <c r="R4705" s="1"/>
      <c r="S4705" s="1" t="s">
        <v>24355</v>
      </c>
      <c r="T4705" s="1" t="s">
        <v>6826</v>
      </c>
      <c r="U4705" s="1"/>
      <c r="V4705" s="1" t="s">
        <v>7837</v>
      </c>
      <c r="W4705" s="1" t="s">
        <v>6828</v>
      </c>
    </row>
    <row r="4706" spans="1:23" x14ac:dyDescent="0.25">
      <c r="A4706" s="1">
        <v>1005281</v>
      </c>
      <c r="B4706" s="5" t="str">
        <f>VLOOKUP(H4706,'FIPS Basin X-walk'!$A$2:$F$3224,6,FALSE)</f>
        <v>Cincinnati Arch</v>
      </c>
      <c r="C4706" s="1" t="s">
        <v>20190</v>
      </c>
      <c r="D4706" s="1"/>
      <c r="E4706" s="1"/>
      <c r="F4706" s="1" t="s">
        <v>20191</v>
      </c>
      <c r="G4706" s="1" t="s">
        <v>7168</v>
      </c>
      <c r="H4706" s="1">
        <v>47125</v>
      </c>
      <c r="I4706" s="1">
        <v>1005281</v>
      </c>
      <c r="J4706" s="1">
        <v>36.537999999999997</v>
      </c>
      <c r="K4706" s="1">
        <v>-87.542349999999999</v>
      </c>
      <c r="L4706" s="1"/>
      <c r="M4706" s="1" t="s">
        <v>1538</v>
      </c>
      <c r="N4706" s="1" t="s">
        <v>20002</v>
      </c>
      <c r="O4706" s="1">
        <v>2022</v>
      </c>
      <c r="P4706" s="1">
        <v>37191</v>
      </c>
      <c r="Q4706" s="1" t="s">
        <v>20192</v>
      </c>
      <c r="R4706" s="1"/>
      <c r="S4706" s="1" t="s">
        <v>24358</v>
      </c>
      <c r="T4706" s="1" t="s">
        <v>6826</v>
      </c>
      <c r="U4706" s="1"/>
      <c r="V4706" s="1" t="s">
        <v>20193</v>
      </c>
      <c r="W4706" s="1" t="s">
        <v>6826</v>
      </c>
    </row>
    <row r="4707" spans="1:23" x14ac:dyDescent="0.25">
      <c r="A4707" s="1">
        <v>1007590</v>
      </c>
      <c r="B4707" s="5" t="str">
        <f>VLOOKUP(H4707,'FIPS Basin X-walk'!$A$2:$F$3224,6,FALSE)</f>
        <v>Michigan Basin</v>
      </c>
      <c r="C4707" s="1" t="s">
        <v>14524</v>
      </c>
      <c r="D4707" s="1"/>
      <c r="E4707" s="1"/>
      <c r="F4707" s="1" t="s">
        <v>10266</v>
      </c>
      <c r="G4707" s="1" t="s">
        <v>14525</v>
      </c>
      <c r="H4707" s="1">
        <v>26119</v>
      </c>
      <c r="I4707" s="1">
        <v>1007590</v>
      </c>
      <c r="J4707" s="1">
        <v>45.015608</v>
      </c>
      <c r="K4707" s="1">
        <v>-84.151309999999995</v>
      </c>
      <c r="L4707" s="1"/>
      <c r="M4707" s="1" t="s">
        <v>1493</v>
      </c>
      <c r="N4707" s="1" t="s">
        <v>14185</v>
      </c>
      <c r="O4707" s="1">
        <v>2022</v>
      </c>
      <c r="P4707" s="1">
        <v>49709</v>
      </c>
      <c r="Q4707" s="1" t="s">
        <v>14526</v>
      </c>
      <c r="R4707" s="1"/>
      <c r="S4707" s="1" t="s">
        <v>24358</v>
      </c>
      <c r="T4707" s="1" t="s">
        <v>6826</v>
      </c>
      <c r="U4707" s="1"/>
      <c r="V4707" s="1" t="s">
        <v>14527</v>
      </c>
      <c r="W4707" s="1" t="s">
        <v>6826</v>
      </c>
    </row>
    <row r="4708" spans="1:23" x14ac:dyDescent="0.25">
      <c r="A4708" s="1">
        <v>1000893</v>
      </c>
      <c r="B4708" s="5" t="str">
        <f>VLOOKUP(H4708,'FIPS Basin X-walk'!$A$2:$F$3224,6,FALSE)</f>
        <v>Appalachian Basin (Eastern Overthrust Area)</v>
      </c>
      <c r="C4708" s="1" t="s">
        <v>19389</v>
      </c>
      <c r="D4708" s="1"/>
      <c r="E4708" s="1" t="s">
        <v>6828</v>
      </c>
      <c r="F4708" s="1" t="s">
        <v>48</v>
      </c>
      <c r="G4708" s="1" t="s">
        <v>2160</v>
      </c>
      <c r="H4708" s="1">
        <v>42093</v>
      </c>
      <c r="I4708" s="1">
        <v>1000893</v>
      </c>
      <c r="J4708" s="1">
        <v>41.071399999999997</v>
      </c>
      <c r="K4708" s="1">
        <v>-76.667199999999994</v>
      </c>
      <c r="L4708" s="1"/>
      <c r="M4708" s="1" t="s">
        <v>1501</v>
      </c>
      <c r="N4708" s="1" t="s">
        <v>18868</v>
      </c>
      <c r="O4708" s="1">
        <v>2022</v>
      </c>
      <c r="P4708" s="1">
        <v>17821</v>
      </c>
      <c r="Q4708" s="1" t="s">
        <v>24610</v>
      </c>
      <c r="R4708" s="1"/>
      <c r="S4708" s="1" t="s">
        <v>24355</v>
      </c>
      <c r="T4708" s="1" t="s">
        <v>6828</v>
      </c>
      <c r="U4708" s="1"/>
      <c r="V4708" s="1" t="s">
        <v>13829</v>
      </c>
      <c r="W4708" s="1" t="s">
        <v>6828</v>
      </c>
    </row>
    <row r="4709" spans="1:23" x14ac:dyDescent="0.25">
      <c r="A4709" s="1">
        <v>1002314</v>
      </c>
      <c r="B4709" s="5" t="str">
        <f>VLOOKUP(H4709,'FIPS Basin X-walk'!$A$2:$F$3224,6,FALSE)</f>
        <v>Appalachian Basin (Eastern Overthrust Area)</v>
      </c>
      <c r="C4709" s="1" t="s">
        <v>19387</v>
      </c>
      <c r="D4709" s="1"/>
      <c r="E4709" s="1"/>
      <c r="F4709" s="1" t="s">
        <v>11359</v>
      </c>
      <c r="G4709" s="1" t="s">
        <v>19384</v>
      </c>
      <c r="H4709" s="1">
        <v>42093</v>
      </c>
      <c r="I4709" s="1">
        <v>1002314</v>
      </c>
      <c r="J4709" s="1">
        <v>41.057130999999998</v>
      </c>
      <c r="K4709" s="1">
        <v>-76.661297000000005</v>
      </c>
      <c r="L4709" s="1"/>
      <c r="M4709" s="1" t="s">
        <v>1501</v>
      </c>
      <c r="N4709" s="1" t="s">
        <v>18868</v>
      </c>
      <c r="O4709" s="1">
        <v>2022</v>
      </c>
      <c r="P4709" s="1">
        <v>17821</v>
      </c>
      <c r="Q4709" s="1" t="s">
        <v>19388</v>
      </c>
      <c r="R4709" s="1"/>
      <c r="S4709" s="1" t="s">
        <v>24357</v>
      </c>
      <c r="T4709" s="1" t="s">
        <v>6826</v>
      </c>
      <c r="U4709" s="1"/>
      <c r="V4709" s="1" t="s">
        <v>6978</v>
      </c>
      <c r="W4709" s="1" t="s">
        <v>6826</v>
      </c>
    </row>
    <row r="4710" spans="1:23" x14ac:dyDescent="0.25">
      <c r="A4710" s="1">
        <v>1010663</v>
      </c>
      <c r="B4710" s="5" t="str">
        <f>VLOOKUP(H4710,'FIPS Basin X-walk'!$A$2:$F$3224,6,FALSE)</f>
        <v>Appalachian Basin (Eastern Overthrust Area)</v>
      </c>
      <c r="C4710" s="1" t="s">
        <v>19383</v>
      </c>
      <c r="D4710" s="1"/>
      <c r="E4710" s="1"/>
      <c r="F4710" s="1" t="s">
        <v>48</v>
      </c>
      <c r="G4710" s="1" t="s">
        <v>19384</v>
      </c>
      <c r="H4710" s="1">
        <v>42093</v>
      </c>
      <c r="I4710" s="1">
        <v>1010663</v>
      </c>
      <c r="J4710" s="1">
        <v>40.965760000000003</v>
      </c>
      <c r="K4710" s="1">
        <v>-76.603660000000005</v>
      </c>
      <c r="L4710" s="1"/>
      <c r="M4710" s="1" t="s">
        <v>1501</v>
      </c>
      <c r="N4710" s="1" t="s">
        <v>18868</v>
      </c>
      <c r="O4710" s="1">
        <v>2022</v>
      </c>
      <c r="P4710" s="1">
        <v>17822</v>
      </c>
      <c r="Q4710" s="1" t="s">
        <v>19385</v>
      </c>
      <c r="R4710" s="1"/>
      <c r="S4710" s="1" t="s">
        <v>24371</v>
      </c>
      <c r="T4710" s="1" t="s">
        <v>6828</v>
      </c>
      <c r="U4710" s="1"/>
      <c r="V4710" s="1" t="s">
        <v>19386</v>
      </c>
      <c r="W4710" s="1" t="s">
        <v>6826</v>
      </c>
    </row>
    <row r="4711" spans="1:23" x14ac:dyDescent="0.25">
      <c r="A4711" s="1">
        <v>1007592</v>
      </c>
      <c r="B4711" s="5" t="str">
        <f>VLOOKUP(H4711,'FIPS Basin X-walk'!$A$2:$F$3224,6,FALSE)</f>
        <v>Paradox Basin</v>
      </c>
      <c r="C4711" s="1" t="s">
        <v>9310</v>
      </c>
      <c r="D4711" s="1"/>
      <c r="E4711" s="1"/>
      <c r="F4711" s="1" t="s">
        <v>9311</v>
      </c>
      <c r="G4711" s="1" t="s">
        <v>9312</v>
      </c>
      <c r="H4711" s="1">
        <v>8085</v>
      </c>
      <c r="I4711" s="1">
        <v>1007592</v>
      </c>
      <c r="J4711" s="1">
        <v>38.522799999999997</v>
      </c>
      <c r="K4711" s="1">
        <v>-107.82113</v>
      </c>
      <c r="L4711" s="1"/>
      <c r="M4711" s="1" t="s">
        <v>1507</v>
      </c>
      <c r="N4711" s="1" t="s">
        <v>9093</v>
      </c>
      <c r="O4711" s="1">
        <v>2022</v>
      </c>
      <c r="P4711" s="1">
        <v>81401</v>
      </c>
      <c r="Q4711" s="1" t="s">
        <v>9313</v>
      </c>
      <c r="R4711" s="1"/>
      <c r="S4711" s="1" t="s">
        <v>24358</v>
      </c>
      <c r="T4711" s="1" t="s">
        <v>6826</v>
      </c>
      <c r="U4711" s="1"/>
      <c r="V4711" s="1" t="s">
        <v>6878</v>
      </c>
      <c r="W4711" s="1" t="s">
        <v>6826</v>
      </c>
    </row>
    <row r="4712" spans="1:23" x14ac:dyDescent="0.25">
      <c r="A4712" s="1">
        <v>1007824</v>
      </c>
      <c r="B4712" s="5" t="str">
        <f>VLOOKUP(H4712,'FIPS Basin X-walk'!$A$2:$F$3224,6,FALSE)</f>
        <v>Anadarko Basin</v>
      </c>
      <c r="C4712" s="1" t="s">
        <v>21512</v>
      </c>
      <c r="D4712" s="1"/>
      <c r="E4712" s="1"/>
      <c r="F4712" s="1" t="s">
        <v>21513</v>
      </c>
      <c r="G4712" s="1" t="s">
        <v>20198</v>
      </c>
      <c r="H4712" s="1">
        <v>48341</v>
      </c>
      <c r="I4712" s="1">
        <v>1007824</v>
      </c>
      <c r="J4712" s="1">
        <v>36.04927</v>
      </c>
      <c r="K4712" s="1">
        <v>-102.00131</v>
      </c>
      <c r="L4712" s="1" t="s">
        <v>25207</v>
      </c>
      <c r="M4712" s="1" t="s">
        <v>1485</v>
      </c>
      <c r="N4712" s="1" t="s">
        <v>9148</v>
      </c>
      <c r="O4712" s="1">
        <v>2022</v>
      </c>
      <c r="P4712" s="1">
        <v>79013</v>
      </c>
      <c r="Q4712" s="1" t="s">
        <v>21514</v>
      </c>
      <c r="R4712" s="1" t="s">
        <v>25913</v>
      </c>
      <c r="S4712" s="1" t="s">
        <v>24382</v>
      </c>
      <c r="T4712" s="1" t="s">
        <v>6826</v>
      </c>
      <c r="U4712" s="1"/>
      <c r="V4712" s="1" t="s">
        <v>9402</v>
      </c>
      <c r="W4712" s="1" t="s">
        <v>6826</v>
      </c>
    </row>
    <row r="4713" spans="1:23" x14ac:dyDescent="0.25">
      <c r="A4713" s="1">
        <v>1002195</v>
      </c>
      <c r="B4713" s="5" t="str">
        <f>VLOOKUP(H4713,'FIPS Basin X-walk'!$A$2:$F$3224,6,FALSE)</f>
        <v>Anadarko Basin</v>
      </c>
      <c r="C4713" s="1"/>
      <c r="D4713" s="1"/>
      <c r="E4713" s="1"/>
      <c r="F4713" s="1" t="s">
        <v>21517</v>
      </c>
      <c r="G4713" s="1" t="s">
        <v>20198</v>
      </c>
      <c r="H4713" s="1">
        <v>48341</v>
      </c>
      <c r="I4713" s="1">
        <v>1002195</v>
      </c>
      <c r="J4713" s="1">
        <v>35.811700000000002</v>
      </c>
      <c r="K4713" s="1">
        <v>-101.6294</v>
      </c>
      <c r="L4713" s="1"/>
      <c r="M4713" s="1" t="s">
        <v>1485</v>
      </c>
      <c r="N4713" s="1" t="s">
        <v>9148</v>
      </c>
      <c r="O4713" s="1">
        <v>2022</v>
      </c>
      <c r="P4713" s="1">
        <v>79029</v>
      </c>
      <c r="Q4713" s="1" t="s">
        <v>102</v>
      </c>
      <c r="R4713" s="1"/>
      <c r="S4713" s="1" t="s">
        <v>24399</v>
      </c>
      <c r="T4713" s="1" t="s">
        <v>6826</v>
      </c>
      <c r="U4713" s="1"/>
      <c r="V4713" s="1" t="s">
        <v>20616</v>
      </c>
      <c r="W4713" s="1" t="s">
        <v>6826</v>
      </c>
    </row>
    <row r="4714" spans="1:23" x14ac:dyDescent="0.25">
      <c r="A4714" s="1">
        <v>1013270</v>
      </c>
      <c r="B4714" s="5" t="str">
        <f>VLOOKUP(H4714,'FIPS Basin X-walk'!$A$2:$F$3224,6,FALSE)</f>
        <v>Cincinnati Arch</v>
      </c>
      <c r="C4714" s="1" t="s">
        <v>20196</v>
      </c>
      <c r="D4714" s="1"/>
      <c r="E4714" s="1"/>
      <c r="F4714" s="1" t="s">
        <v>20197</v>
      </c>
      <c r="G4714" s="1" t="s">
        <v>20198</v>
      </c>
      <c r="H4714" s="1">
        <v>47127</v>
      </c>
      <c r="I4714" s="1">
        <v>1013270</v>
      </c>
      <c r="J4714" s="1">
        <v>35.285359</v>
      </c>
      <c r="K4714" s="1">
        <v>-86.368475000000004</v>
      </c>
      <c r="L4714" s="1"/>
      <c r="M4714" s="1" t="s">
        <v>1538</v>
      </c>
      <c r="N4714" s="1" t="s">
        <v>20002</v>
      </c>
      <c r="O4714" s="1">
        <v>2022</v>
      </c>
      <c r="P4714" s="1">
        <v>37352</v>
      </c>
      <c r="Q4714" s="1" t="s">
        <v>26643</v>
      </c>
      <c r="R4714" s="1"/>
      <c r="S4714" s="1" t="s">
        <v>24512</v>
      </c>
      <c r="T4714" s="1" t="s">
        <v>6826</v>
      </c>
      <c r="U4714" s="1"/>
      <c r="V4714" s="1" t="s">
        <v>12877</v>
      </c>
      <c r="W4714" s="1" t="s">
        <v>6826</v>
      </c>
    </row>
    <row r="4715" spans="1:23" x14ac:dyDescent="0.25">
      <c r="A4715" s="1">
        <v>1001670</v>
      </c>
      <c r="B4715" s="5" t="str">
        <f>VLOOKUP(H4715,'FIPS Basin X-walk'!$A$2:$F$3224,6,FALSE)</f>
        <v>Anadarko Basin</v>
      </c>
      <c r="C4715" s="1" t="s">
        <v>21515</v>
      </c>
      <c r="D4715" s="1"/>
      <c r="E4715" s="1"/>
      <c r="F4715" s="1" t="s">
        <v>21516</v>
      </c>
      <c r="G4715" s="1" t="s">
        <v>20198</v>
      </c>
      <c r="H4715" s="1">
        <v>48341</v>
      </c>
      <c r="I4715" s="1">
        <v>1001670</v>
      </c>
      <c r="J4715" s="1">
        <v>35.97531</v>
      </c>
      <c r="K4715" s="1">
        <v>-101.82886000000001</v>
      </c>
      <c r="L4715" s="1"/>
      <c r="M4715" s="1" t="s">
        <v>1485</v>
      </c>
      <c r="N4715" s="1" t="s">
        <v>9148</v>
      </c>
      <c r="O4715" s="1">
        <v>2022</v>
      </c>
      <c r="P4715" s="1">
        <v>79086</v>
      </c>
      <c r="Q4715" s="1" t="s">
        <v>847</v>
      </c>
      <c r="R4715" s="1"/>
      <c r="S4715" s="1" t="s">
        <v>24435</v>
      </c>
      <c r="T4715" s="1" t="s">
        <v>6826</v>
      </c>
      <c r="U4715" s="1"/>
      <c r="V4715" s="1" t="s">
        <v>7232</v>
      </c>
      <c r="W4715" s="1" t="s">
        <v>6826</v>
      </c>
    </row>
    <row r="4716" spans="1:23" x14ac:dyDescent="0.25">
      <c r="A4716" s="1">
        <v>1003221</v>
      </c>
      <c r="B4716" s="5" t="str">
        <f>VLOOKUP(H4716,'FIPS Basin X-walk'!$A$2:$F$3224,6,FALSE)</f>
        <v>Anadarko Basin</v>
      </c>
      <c r="C4716" s="1" t="s">
        <v>21518</v>
      </c>
      <c r="D4716" s="1"/>
      <c r="E4716" s="1"/>
      <c r="F4716" s="1" t="s">
        <v>21516</v>
      </c>
      <c r="G4716" s="1" t="s">
        <v>20198</v>
      </c>
      <c r="H4716" s="1">
        <v>48341</v>
      </c>
      <c r="I4716" s="1">
        <v>1003221</v>
      </c>
      <c r="J4716" s="1">
        <v>35.962967999999996</v>
      </c>
      <c r="K4716" s="1">
        <v>-101.81107</v>
      </c>
      <c r="L4716" s="1"/>
      <c r="M4716" s="1" t="s">
        <v>1485</v>
      </c>
      <c r="N4716" s="1" t="s">
        <v>9148</v>
      </c>
      <c r="O4716" s="1">
        <v>2022</v>
      </c>
      <c r="P4716" s="1">
        <v>79086</v>
      </c>
      <c r="Q4716" s="1" t="s">
        <v>715</v>
      </c>
      <c r="R4716" s="1"/>
      <c r="S4716" s="1" t="s">
        <v>24399</v>
      </c>
      <c r="T4716" s="1" t="s">
        <v>6826</v>
      </c>
      <c r="U4716" s="1"/>
      <c r="V4716" s="1" t="s">
        <v>7521</v>
      </c>
      <c r="W4716" s="1" t="s">
        <v>6826</v>
      </c>
    </row>
    <row r="4717" spans="1:23" x14ac:dyDescent="0.25">
      <c r="A4717" s="1">
        <v>1004071</v>
      </c>
      <c r="B4717" s="5" t="str">
        <f>VLOOKUP(H4717,'FIPS Basin X-walk'!$A$2:$F$3224,6,FALSE)</f>
        <v>Anadarko Basin</v>
      </c>
      <c r="C4717" s="1" t="s">
        <v>21508</v>
      </c>
      <c r="D4717" s="1"/>
      <c r="E4717" s="1"/>
      <c r="F4717" s="1" t="s">
        <v>21509</v>
      </c>
      <c r="G4717" s="1" t="s">
        <v>20198</v>
      </c>
      <c r="H4717" s="1">
        <v>48341</v>
      </c>
      <c r="I4717" s="1">
        <v>1004071</v>
      </c>
      <c r="J4717" s="1">
        <v>35.980941000000001</v>
      </c>
      <c r="K4717" s="1">
        <v>-101.89125300000001</v>
      </c>
      <c r="L4717" s="1"/>
      <c r="M4717" s="1" t="s">
        <v>1485</v>
      </c>
      <c r="N4717" s="1" t="s">
        <v>9148</v>
      </c>
      <c r="O4717" s="1">
        <v>2022</v>
      </c>
      <c r="P4717" s="1">
        <v>79086</v>
      </c>
      <c r="Q4717" s="1" t="s">
        <v>21510</v>
      </c>
      <c r="R4717" s="1"/>
      <c r="S4717" s="1" t="s">
        <v>24449</v>
      </c>
      <c r="T4717" s="1" t="s">
        <v>6826</v>
      </c>
      <c r="U4717" s="1"/>
      <c r="V4717" s="1" t="s">
        <v>7227</v>
      </c>
      <c r="W4717" s="1" t="s">
        <v>6826</v>
      </c>
    </row>
    <row r="4718" spans="1:23" x14ac:dyDescent="0.25">
      <c r="A4718" s="1">
        <v>1007936</v>
      </c>
      <c r="B4718" s="5" t="str">
        <f>VLOOKUP(H4718,'FIPS Basin X-walk'!$A$2:$F$3224,6,FALSE)</f>
        <v>Anadarko Basin</v>
      </c>
      <c r="C4718" s="1" t="s">
        <v>21511</v>
      </c>
      <c r="D4718" s="1"/>
      <c r="E4718" s="1"/>
      <c r="F4718" s="1" t="s">
        <v>21509</v>
      </c>
      <c r="G4718" s="1" t="s">
        <v>20198</v>
      </c>
      <c r="H4718" s="1">
        <v>48341</v>
      </c>
      <c r="I4718" s="1">
        <v>1007936</v>
      </c>
      <c r="J4718" s="1">
        <v>35.951943999999997</v>
      </c>
      <c r="K4718" s="1">
        <v>-101.87388900000001</v>
      </c>
      <c r="L4718" s="1"/>
      <c r="M4718" s="1" t="s">
        <v>1485</v>
      </c>
      <c r="N4718" s="1" t="s">
        <v>9148</v>
      </c>
      <c r="O4718" s="1">
        <v>2022</v>
      </c>
      <c r="P4718" s="1">
        <v>79086</v>
      </c>
      <c r="Q4718" s="1" t="s">
        <v>25928</v>
      </c>
      <c r="R4718" s="1"/>
      <c r="S4718" s="1" t="s">
        <v>24369</v>
      </c>
      <c r="T4718" s="1" t="s">
        <v>6826</v>
      </c>
      <c r="U4718" s="1"/>
      <c r="V4718" s="1" t="s">
        <v>8406</v>
      </c>
      <c r="W4718" s="1" t="s">
        <v>6826</v>
      </c>
    </row>
    <row r="4719" spans="1:23" x14ac:dyDescent="0.25">
      <c r="A4719" s="1">
        <v>1003554</v>
      </c>
      <c r="B4719" s="5" t="str">
        <f>VLOOKUP(H4719,'FIPS Basin X-walk'!$A$2:$F$3224,6,FALSE)</f>
        <v>Arkla Basin</v>
      </c>
      <c r="C4719" s="1" t="s">
        <v>13402</v>
      </c>
      <c r="D4719" s="1"/>
      <c r="E4719" s="1"/>
      <c r="F4719" s="1" t="s">
        <v>13403</v>
      </c>
      <c r="G4719" s="1" t="s">
        <v>13401</v>
      </c>
      <c r="H4719" s="1">
        <v>22067</v>
      </c>
      <c r="I4719" s="1">
        <v>1003554</v>
      </c>
      <c r="J4719" s="1">
        <v>32.960279999999997</v>
      </c>
      <c r="K4719" s="1">
        <v>-91.853980000000007</v>
      </c>
      <c r="L4719" s="1"/>
      <c r="M4719" s="1" t="s">
        <v>1483</v>
      </c>
      <c r="N4719" s="1" t="s">
        <v>13028</v>
      </c>
      <c r="O4719" s="1">
        <v>2022</v>
      </c>
      <c r="P4719" s="1">
        <v>71220</v>
      </c>
      <c r="Q4719" s="1" t="s">
        <v>722</v>
      </c>
      <c r="R4719" s="1"/>
      <c r="S4719" s="1" t="s">
        <v>24435</v>
      </c>
      <c r="T4719" s="1" t="s">
        <v>6826</v>
      </c>
      <c r="U4719" s="1"/>
      <c r="V4719" s="1" t="s">
        <v>8019</v>
      </c>
      <c r="W4719" s="1" t="s">
        <v>6826</v>
      </c>
    </row>
    <row r="4720" spans="1:23" x14ac:dyDescent="0.25">
      <c r="A4720" s="1">
        <v>1001048</v>
      </c>
      <c r="B4720" s="5" t="str">
        <f>VLOOKUP(H4720,'FIPS Basin X-walk'!$A$2:$F$3224,6,FALSE)</f>
        <v>Denver Basin</v>
      </c>
      <c r="C4720" s="1" t="s">
        <v>9320</v>
      </c>
      <c r="D4720" s="1"/>
      <c r="E4720" s="1" t="s">
        <v>6828</v>
      </c>
      <c r="F4720" s="1" t="s">
        <v>9321</v>
      </c>
      <c r="G4720" s="1" t="s">
        <v>1776</v>
      </c>
      <c r="H4720" s="1">
        <v>8087</v>
      </c>
      <c r="I4720" s="1">
        <v>1001048</v>
      </c>
      <c r="J4720" s="1">
        <v>40.221699999999998</v>
      </c>
      <c r="K4720" s="1">
        <v>-103.6803</v>
      </c>
      <c r="L4720" s="1"/>
      <c r="M4720" s="1" t="s">
        <v>1507</v>
      </c>
      <c r="N4720" s="1" t="s">
        <v>9093</v>
      </c>
      <c r="O4720" s="1">
        <v>2022</v>
      </c>
      <c r="P4720" s="1">
        <v>80723</v>
      </c>
      <c r="Q4720" s="1" t="s">
        <v>1985</v>
      </c>
      <c r="R4720" s="1"/>
      <c r="S4720" s="1" t="s">
        <v>24355</v>
      </c>
      <c r="T4720" s="1" t="s">
        <v>6826</v>
      </c>
      <c r="U4720" s="1"/>
      <c r="V4720" s="1" t="s">
        <v>9094</v>
      </c>
      <c r="W4720" s="1" t="s">
        <v>6828</v>
      </c>
    </row>
    <row r="4721" spans="1:23" x14ac:dyDescent="0.25">
      <c r="A4721" s="1">
        <v>1001224</v>
      </c>
      <c r="B4721" s="5" t="str">
        <f>VLOOKUP(H4721,'FIPS Basin X-walk'!$A$2:$F$3224,6,FALSE)</f>
        <v>Denver Basin</v>
      </c>
      <c r="C4721" s="1" t="s">
        <v>9314</v>
      </c>
      <c r="D4721" s="1"/>
      <c r="E4721" s="1"/>
      <c r="F4721" s="1" t="s">
        <v>9315</v>
      </c>
      <c r="G4721" s="1" t="s">
        <v>1776</v>
      </c>
      <c r="H4721" s="1">
        <v>8087</v>
      </c>
      <c r="I4721" s="1">
        <v>1001224</v>
      </c>
      <c r="J4721" s="1">
        <v>40.241500000000002</v>
      </c>
      <c r="K4721" s="1">
        <v>-103.631</v>
      </c>
      <c r="L4721" s="1"/>
      <c r="M4721" s="1" t="s">
        <v>1507</v>
      </c>
      <c r="N4721" s="1" t="s">
        <v>9093</v>
      </c>
      <c r="O4721" s="1">
        <v>2022</v>
      </c>
      <c r="P4721" s="1">
        <v>80723</v>
      </c>
      <c r="Q4721" s="1" t="s">
        <v>9316</v>
      </c>
      <c r="R4721" s="1"/>
      <c r="S4721" s="1" t="s">
        <v>24355</v>
      </c>
      <c r="T4721" s="1" t="s">
        <v>6826</v>
      </c>
      <c r="U4721" s="1"/>
      <c r="V4721" s="1" t="s">
        <v>24662</v>
      </c>
      <c r="W4721" s="1" t="s">
        <v>6828</v>
      </c>
    </row>
    <row r="4722" spans="1:23" x14ac:dyDescent="0.25">
      <c r="A4722" s="1">
        <v>1001327</v>
      </c>
      <c r="B4722" s="5" t="str">
        <f>VLOOKUP(H4722,'FIPS Basin X-walk'!$A$2:$F$3224,6,FALSE)</f>
        <v>Denver Basin</v>
      </c>
      <c r="C4722" s="1" t="s">
        <v>9322</v>
      </c>
      <c r="D4722" s="1"/>
      <c r="E4722" s="1"/>
      <c r="F4722" s="1" t="s">
        <v>9315</v>
      </c>
      <c r="G4722" s="1" t="s">
        <v>1776</v>
      </c>
      <c r="H4722" s="1">
        <v>8087</v>
      </c>
      <c r="I4722" s="1">
        <v>1001327</v>
      </c>
      <c r="J4722" s="1">
        <v>40.220100000000002</v>
      </c>
      <c r="K4722" s="1">
        <v>-103.679</v>
      </c>
      <c r="L4722" s="1"/>
      <c r="M4722" s="1" t="s">
        <v>1507</v>
      </c>
      <c r="N4722" s="1" t="s">
        <v>9093</v>
      </c>
      <c r="O4722" s="1">
        <v>2022</v>
      </c>
      <c r="P4722" s="1">
        <v>80723</v>
      </c>
      <c r="Q4722" s="1" t="s">
        <v>9323</v>
      </c>
      <c r="R4722" s="1"/>
      <c r="S4722" s="1" t="s">
        <v>24355</v>
      </c>
      <c r="T4722" s="1" t="s">
        <v>6826</v>
      </c>
      <c r="U4722" s="1"/>
      <c r="V4722" s="1" t="s">
        <v>9094</v>
      </c>
      <c r="W4722" s="1" t="s">
        <v>6828</v>
      </c>
    </row>
    <row r="4723" spans="1:23" x14ac:dyDescent="0.25">
      <c r="A4723" s="1">
        <v>1000158</v>
      </c>
      <c r="B4723" s="5" t="str">
        <f>VLOOKUP(H4723,'FIPS Basin X-walk'!$A$2:$F$3224,6,FALSE)</f>
        <v>Black Warrior Basin</v>
      </c>
      <c r="C4723" s="1" t="s">
        <v>7197</v>
      </c>
      <c r="D4723" s="1"/>
      <c r="E4723" s="1" t="s">
        <v>6828</v>
      </c>
      <c r="F4723" s="1" t="s">
        <v>7176</v>
      </c>
      <c r="G4723" s="1" t="s">
        <v>1776</v>
      </c>
      <c r="H4723" s="1">
        <v>1103</v>
      </c>
      <c r="I4723" s="1">
        <v>1000158</v>
      </c>
      <c r="J4723" s="1">
        <v>34.633899999999997</v>
      </c>
      <c r="K4723" s="1">
        <v>-87.0244</v>
      </c>
      <c r="L4723" s="1"/>
      <c r="M4723" s="1" t="s">
        <v>1482</v>
      </c>
      <c r="N4723" s="1" t="s">
        <v>6824</v>
      </c>
      <c r="O4723" s="1">
        <v>2022</v>
      </c>
      <c r="P4723" s="1">
        <v>35601</v>
      </c>
      <c r="Q4723" s="1" t="s">
        <v>7198</v>
      </c>
      <c r="R4723" s="1"/>
      <c r="S4723" s="1" t="s">
        <v>24367</v>
      </c>
      <c r="T4723" s="1" t="s">
        <v>6828</v>
      </c>
      <c r="U4723" s="1"/>
      <c r="V4723" s="1" t="s">
        <v>7199</v>
      </c>
      <c r="W4723" s="1" t="s">
        <v>6828</v>
      </c>
    </row>
    <row r="4724" spans="1:23" x14ac:dyDescent="0.25">
      <c r="A4724" s="1">
        <v>1000325</v>
      </c>
      <c r="B4724" s="5" t="str">
        <f>VLOOKUP(H4724,'FIPS Basin X-walk'!$A$2:$F$3224,6,FALSE)</f>
        <v>Black Warrior Basin</v>
      </c>
      <c r="C4724" s="1" t="s">
        <v>7184</v>
      </c>
      <c r="D4724" s="1"/>
      <c r="E4724" s="1"/>
      <c r="F4724" s="1" t="s">
        <v>7176</v>
      </c>
      <c r="G4724" s="1" t="s">
        <v>1776</v>
      </c>
      <c r="H4724" s="1">
        <v>1103</v>
      </c>
      <c r="I4724" s="1">
        <v>1000325</v>
      </c>
      <c r="J4724" s="1">
        <v>34.64</v>
      </c>
      <c r="K4724" s="1">
        <v>-87.058300000000003</v>
      </c>
      <c r="L4724" s="1"/>
      <c r="M4724" s="1" t="s">
        <v>1482</v>
      </c>
      <c r="N4724" s="1" t="s">
        <v>6824</v>
      </c>
      <c r="O4724" s="1">
        <v>2022</v>
      </c>
      <c r="P4724" s="1">
        <v>35601</v>
      </c>
      <c r="Q4724" s="1" t="s">
        <v>24472</v>
      </c>
      <c r="R4724" s="1"/>
      <c r="S4724" s="1" t="s">
        <v>24473</v>
      </c>
      <c r="T4724" s="1" t="s">
        <v>6826</v>
      </c>
      <c r="U4724" s="1"/>
      <c r="V4724" s="1" t="s">
        <v>7185</v>
      </c>
      <c r="W4724" s="1" t="s">
        <v>6828</v>
      </c>
    </row>
    <row r="4725" spans="1:23" x14ac:dyDescent="0.25">
      <c r="A4725" s="1">
        <v>1006705</v>
      </c>
      <c r="B4725" s="5" t="str">
        <f>VLOOKUP(H4725,'FIPS Basin X-walk'!$A$2:$F$3224,6,FALSE)</f>
        <v>Black Warrior Basin</v>
      </c>
      <c r="C4725" s="1" t="s">
        <v>7179</v>
      </c>
      <c r="D4725" s="1"/>
      <c r="E4725" s="1"/>
      <c r="F4725" s="1" t="s">
        <v>7176</v>
      </c>
      <c r="G4725" s="1" t="s">
        <v>1776</v>
      </c>
      <c r="H4725" s="1">
        <v>1103</v>
      </c>
      <c r="I4725" s="1">
        <v>1006705</v>
      </c>
      <c r="J4725" s="1">
        <v>34.629199999999997</v>
      </c>
      <c r="K4725" s="1">
        <v>-87.0214</v>
      </c>
      <c r="L4725" s="1"/>
      <c r="M4725" s="1" t="s">
        <v>1482</v>
      </c>
      <c r="N4725" s="1" t="s">
        <v>6824</v>
      </c>
      <c r="O4725" s="1">
        <v>2022</v>
      </c>
      <c r="P4725" s="1">
        <v>35601</v>
      </c>
      <c r="Q4725" s="1" t="s">
        <v>7180</v>
      </c>
      <c r="R4725" s="1"/>
      <c r="S4725" s="1" t="s">
        <v>24355</v>
      </c>
      <c r="T4725" s="1" t="s">
        <v>6826</v>
      </c>
      <c r="U4725" s="1"/>
      <c r="V4725" s="1" t="s">
        <v>25753</v>
      </c>
      <c r="W4725" s="1" t="s">
        <v>6828</v>
      </c>
    </row>
    <row r="4726" spans="1:23" x14ac:dyDescent="0.25">
      <c r="A4726" s="1">
        <v>1006706</v>
      </c>
      <c r="B4726" s="5" t="str">
        <f>VLOOKUP(H4726,'FIPS Basin X-walk'!$A$2:$F$3224,6,FALSE)</f>
        <v>Black Warrior Basin</v>
      </c>
      <c r="C4726" s="1" t="s">
        <v>7203</v>
      </c>
      <c r="D4726" s="1"/>
      <c r="E4726" s="1"/>
      <c r="F4726" s="1" t="s">
        <v>7176</v>
      </c>
      <c r="G4726" s="1" t="s">
        <v>1776</v>
      </c>
      <c r="H4726" s="1">
        <v>1103</v>
      </c>
      <c r="I4726" s="1">
        <v>1006706</v>
      </c>
      <c r="J4726" s="1">
        <v>34.639699999999998</v>
      </c>
      <c r="K4726" s="1">
        <v>-87.063900000000004</v>
      </c>
      <c r="L4726" s="1"/>
      <c r="M4726" s="1" t="s">
        <v>1482</v>
      </c>
      <c r="N4726" s="1" t="s">
        <v>6824</v>
      </c>
      <c r="O4726" s="1">
        <v>2022</v>
      </c>
      <c r="P4726" s="1">
        <v>35601</v>
      </c>
      <c r="Q4726" s="1" t="s">
        <v>7204</v>
      </c>
      <c r="R4726" s="1"/>
      <c r="S4726" s="1" t="s">
        <v>24355</v>
      </c>
      <c r="T4726" s="1" t="s">
        <v>6828</v>
      </c>
      <c r="U4726" s="1"/>
      <c r="V4726" s="1" t="s">
        <v>24404</v>
      </c>
      <c r="W4726" s="1" t="s">
        <v>6828</v>
      </c>
    </row>
    <row r="4727" spans="1:23" x14ac:dyDescent="0.25">
      <c r="A4727" s="1">
        <v>1001534</v>
      </c>
      <c r="B4727" s="5" t="str">
        <f>VLOOKUP(H4727,'FIPS Basin X-walk'!$A$2:$F$3224,6,FALSE)</f>
        <v>Illinois Basin</v>
      </c>
      <c r="C4727" s="1" t="s">
        <v>11778</v>
      </c>
      <c r="D4727" s="1"/>
      <c r="E4727" s="1"/>
      <c r="F4727" s="1" t="s">
        <v>11779</v>
      </c>
      <c r="G4727" s="1" t="s">
        <v>1776</v>
      </c>
      <c r="H4727" s="1">
        <v>18109</v>
      </c>
      <c r="I4727" s="1">
        <v>1001534</v>
      </c>
      <c r="J4727" s="1">
        <v>39.485100000000003</v>
      </c>
      <c r="K4727" s="1">
        <v>-86.417599999999993</v>
      </c>
      <c r="L4727" s="1"/>
      <c r="M4727" s="1" t="s">
        <v>1499</v>
      </c>
      <c r="N4727" s="1" t="s">
        <v>11457</v>
      </c>
      <c r="O4727" s="1">
        <v>2022</v>
      </c>
      <c r="P4727" s="1">
        <v>46151</v>
      </c>
      <c r="Q4727" s="1" t="s">
        <v>11780</v>
      </c>
      <c r="R4727" s="1"/>
      <c r="S4727" s="1" t="s">
        <v>24355</v>
      </c>
      <c r="T4727" s="1" t="s">
        <v>6826</v>
      </c>
      <c r="U4727" s="1"/>
      <c r="V4727" s="1" t="s">
        <v>8410</v>
      </c>
      <c r="W4727" s="1" t="s">
        <v>6828</v>
      </c>
    </row>
    <row r="4728" spans="1:23" x14ac:dyDescent="0.25">
      <c r="A4728" s="1">
        <v>1003385</v>
      </c>
      <c r="B4728" s="5" t="str">
        <f>VLOOKUP(H4728,'FIPS Basin X-walk'!$A$2:$F$3224,6,FALSE)</f>
        <v>Black Warrior Basin</v>
      </c>
      <c r="C4728" s="1" t="s">
        <v>7181</v>
      </c>
      <c r="D4728" s="1"/>
      <c r="E4728" s="1"/>
      <c r="F4728" s="1" t="s">
        <v>7176</v>
      </c>
      <c r="G4728" s="1" t="s">
        <v>7177</v>
      </c>
      <c r="H4728" s="1">
        <v>1103</v>
      </c>
      <c r="I4728" s="1">
        <v>1003385</v>
      </c>
      <c r="J4728" s="1">
        <v>34.655833000000001</v>
      </c>
      <c r="K4728" s="1">
        <v>-87.071110000000004</v>
      </c>
      <c r="L4728" s="1"/>
      <c r="M4728" s="1" t="s">
        <v>1482</v>
      </c>
      <c r="N4728" s="1" t="s">
        <v>6824</v>
      </c>
      <c r="O4728" s="1">
        <v>2022</v>
      </c>
      <c r="P4728" s="1">
        <v>35601</v>
      </c>
      <c r="Q4728" s="1" t="s">
        <v>7182</v>
      </c>
      <c r="R4728" s="1"/>
      <c r="S4728" s="1" t="s">
        <v>24459</v>
      </c>
      <c r="T4728" s="1" t="s">
        <v>6826</v>
      </c>
      <c r="U4728" s="1"/>
      <c r="V4728" s="1" t="s">
        <v>7183</v>
      </c>
      <c r="W4728" s="1" t="s">
        <v>6826</v>
      </c>
    </row>
    <row r="4729" spans="1:23" x14ac:dyDescent="0.25">
      <c r="A4729" s="1">
        <v>1004206</v>
      </c>
      <c r="B4729" s="5" t="str">
        <f>VLOOKUP(H4729,'FIPS Basin X-walk'!$A$2:$F$3224,6,FALSE)</f>
        <v>Black Warrior Basin</v>
      </c>
      <c r="C4729" s="1" t="s">
        <v>7175</v>
      </c>
      <c r="D4729" s="1"/>
      <c r="E4729" s="1"/>
      <c r="F4729" s="1" t="s">
        <v>7176</v>
      </c>
      <c r="G4729" s="1" t="s">
        <v>7177</v>
      </c>
      <c r="H4729" s="1">
        <v>1103</v>
      </c>
      <c r="I4729" s="1">
        <v>1004206</v>
      </c>
      <c r="J4729" s="1">
        <v>34.64179</v>
      </c>
      <c r="K4729" s="1">
        <v>-87.033608000000001</v>
      </c>
      <c r="L4729" s="1" t="s">
        <v>25256</v>
      </c>
      <c r="M4729" s="1" t="s">
        <v>1482</v>
      </c>
      <c r="N4729" s="1" t="s">
        <v>6824</v>
      </c>
      <c r="O4729" s="1">
        <v>2022</v>
      </c>
      <c r="P4729" s="1">
        <v>35609</v>
      </c>
      <c r="Q4729" s="1" t="s">
        <v>7178</v>
      </c>
      <c r="R4729" s="1"/>
      <c r="S4729" s="1" t="s">
        <v>24414</v>
      </c>
      <c r="T4729" s="1" t="s">
        <v>6826</v>
      </c>
      <c r="U4729" s="1"/>
      <c r="V4729" s="1" t="s">
        <v>7094</v>
      </c>
      <c r="W4729" s="1" t="s">
        <v>6826</v>
      </c>
    </row>
    <row r="4730" spans="1:23" x14ac:dyDescent="0.25">
      <c r="A4730" s="1">
        <v>1005062</v>
      </c>
      <c r="B4730" s="5" t="str">
        <f>VLOOKUP(H4730,'FIPS Basin X-walk'!$A$2:$F$3224,6,FALSE)</f>
        <v>Black Warrior Basin</v>
      </c>
      <c r="C4730" s="1" t="s">
        <v>7189</v>
      </c>
      <c r="D4730" s="1"/>
      <c r="E4730" s="1"/>
      <c r="F4730" s="1" t="s">
        <v>7176</v>
      </c>
      <c r="G4730" s="1" t="s">
        <v>7177</v>
      </c>
      <c r="H4730" s="1">
        <v>1103</v>
      </c>
      <c r="I4730" s="1">
        <v>1005062</v>
      </c>
      <c r="J4730" s="1">
        <v>34.630485999999998</v>
      </c>
      <c r="K4730" s="1">
        <v>-87.039444000000003</v>
      </c>
      <c r="L4730" s="1"/>
      <c r="M4730" s="1" t="s">
        <v>1482</v>
      </c>
      <c r="N4730" s="1" t="s">
        <v>6824</v>
      </c>
      <c r="O4730" s="1">
        <v>2022</v>
      </c>
      <c r="P4730" s="1">
        <v>35601</v>
      </c>
      <c r="Q4730" s="1" t="s">
        <v>7190</v>
      </c>
      <c r="R4730" s="1" t="s">
        <v>24387</v>
      </c>
      <c r="S4730" s="1" t="s">
        <v>24414</v>
      </c>
      <c r="T4730" s="1" t="s">
        <v>6826</v>
      </c>
      <c r="U4730" s="1"/>
      <c r="V4730" s="1" t="s">
        <v>7191</v>
      </c>
      <c r="W4730" s="1" t="s">
        <v>6826</v>
      </c>
    </row>
    <row r="4731" spans="1:23" x14ac:dyDescent="0.25">
      <c r="A4731" s="1">
        <v>1005075</v>
      </c>
      <c r="B4731" s="5" t="str">
        <f>VLOOKUP(H4731,'FIPS Basin X-walk'!$A$2:$F$3224,6,FALSE)</f>
        <v>Black Warrior Basin</v>
      </c>
      <c r="C4731" s="1" t="s">
        <v>7186</v>
      </c>
      <c r="D4731" s="1"/>
      <c r="E4731" s="1"/>
      <c r="F4731" s="1" t="s">
        <v>7176</v>
      </c>
      <c r="G4731" s="1" t="s">
        <v>7177</v>
      </c>
      <c r="H4731" s="1">
        <v>1103</v>
      </c>
      <c r="I4731" s="1">
        <v>1005075</v>
      </c>
      <c r="J4731" s="1">
        <v>34.605564999999999</v>
      </c>
      <c r="K4731" s="1">
        <v>-86.965565999999995</v>
      </c>
      <c r="L4731" s="1"/>
      <c r="M4731" s="1" t="s">
        <v>1482</v>
      </c>
      <c r="N4731" s="1" t="s">
        <v>6824</v>
      </c>
      <c r="O4731" s="1">
        <v>2022</v>
      </c>
      <c r="P4731" s="1">
        <v>35601</v>
      </c>
      <c r="Q4731" s="1" t="s">
        <v>7187</v>
      </c>
      <c r="R4731" s="1"/>
      <c r="S4731" s="1" t="s">
        <v>24377</v>
      </c>
      <c r="T4731" s="1" t="s">
        <v>6826</v>
      </c>
      <c r="U4731" s="1"/>
      <c r="V4731" s="1" t="s">
        <v>7188</v>
      </c>
      <c r="W4731" s="1" t="s">
        <v>6826</v>
      </c>
    </row>
    <row r="4732" spans="1:23" x14ac:dyDescent="0.25">
      <c r="A4732" s="1">
        <v>1005826</v>
      </c>
      <c r="B4732" s="5" t="str">
        <f>VLOOKUP(H4732,'FIPS Basin X-walk'!$A$2:$F$3224,6,FALSE)</f>
        <v>Black Warrior Basin</v>
      </c>
      <c r="C4732" s="1" t="s">
        <v>7192</v>
      </c>
      <c r="D4732" s="1"/>
      <c r="E4732" s="1"/>
      <c r="F4732" s="1" t="s">
        <v>1746</v>
      </c>
      <c r="G4732" s="1" t="s">
        <v>7177</v>
      </c>
      <c r="H4732" s="1">
        <v>1103</v>
      </c>
      <c r="I4732" s="1">
        <v>1005826</v>
      </c>
      <c r="J4732" s="1">
        <v>34.641599999999997</v>
      </c>
      <c r="K4732" s="1">
        <v>-87.052030000000002</v>
      </c>
      <c r="L4732" s="1"/>
      <c r="M4732" s="1" t="s">
        <v>1482</v>
      </c>
      <c r="N4732" s="1" t="s">
        <v>6824</v>
      </c>
      <c r="O4732" s="1">
        <v>2022</v>
      </c>
      <c r="P4732" s="1">
        <v>35601</v>
      </c>
      <c r="Q4732" s="1" t="s">
        <v>25613</v>
      </c>
      <c r="R4732" s="1"/>
      <c r="S4732" s="1" t="s">
        <v>24414</v>
      </c>
      <c r="T4732" s="1" t="s">
        <v>6826</v>
      </c>
      <c r="U4732" s="1"/>
      <c r="V4732" s="1" t="s">
        <v>7193</v>
      </c>
      <c r="W4732" s="1" t="s">
        <v>6826</v>
      </c>
    </row>
    <row r="4733" spans="1:23" x14ac:dyDescent="0.25">
      <c r="A4733" s="1">
        <v>1008002</v>
      </c>
      <c r="B4733" s="5" t="str">
        <f>VLOOKUP(H4733,'FIPS Basin X-walk'!$A$2:$F$3224,6,FALSE)</f>
        <v>Black Warrior Basin</v>
      </c>
      <c r="C4733" s="1" t="s">
        <v>7200</v>
      </c>
      <c r="D4733" s="1"/>
      <c r="E4733" s="1"/>
      <c r="F4733" s="1" t="s">
        <v>7176</v>
      </c>
      <c r="G4733" s="1" t="s">
        <v>7177</v>
      </c>
      <c r="H4733" s="1">
        <v>1103</v>
      </c>
      <c r="I4733" s="1">
        <v>1008002</v>
      </c>
      <c r="J4733" s="1">
        <v>34.629460000000002</v>
      </c>
      <c r="K4733" s="1">
        <v>-87.015739999999994</v>
      </c>
      <c r="L4733" s="1"/>
      <c r="M4733" s="1" t="s">
        <v>1482</v>
      </c>
      <c r="N4733" s="1" t="s">
        <v>6824</v>
      </c>
      <c r="O4733" s="1">
        <v>2022</v>
      </c>
      <c r="P4733" s="1">
        <v>35601</v>
      </c>
      <c r="Q4733" s="1" t="s">
        <v>7201</v>
      </c>
      <c r="R4733" s="1"/>
      <c r="S4733" s="1" t="s">
        <v>24387</v>
      </c>
      <c r="T4733" s="1" t="s">
        <v>6826</v>
      </c>
      <c r="U4733" s="1"/>
      <c r="V4733" s="1" t="s">
        <v>7202</v>
      </c>
      <c r="W4733" s="1" t="s">
        <v>6826</v>
      </c>
    </row>
    <row r="4734" spans="1:23" x14ac:dyDescent="0.25">
      <c r="A4734" s="1">
        <v>1000357</v>
      </c>
      <c r="B4734" s="5" t="str">
        <f>VLOOKUP(H4734,'FIPS Basin X-walk'!$A$2:$F$3224,6,FALSE)</f>
        <v>Denver Basin</v>
      </c>
      <c r="C4734" s="1" t="s">
        <v>9317</v>
      </c>
      <c r="D4734" s="1"/>
      <c r="E4734" s="1"/>
      <c r="F4734" s="1" t="s">
        <v>9318</v>
      </c>
      <c r="G4734" s="1" t="s">
        <v>7177</v>
      </c>
      <c r="H4734" s="1">
        <v>8087</v>
      </c>
      <c r="I4734" s="1">
        <v>1000357</v>
      </c>
      <c r="J4734" s="1">
        <v>40.246899999999997</v>
      </c>
      <c r="K4734" s="1">
        <v>-103.7756</v>
      </c>
      <c r="L4734" s="1"/>
      <c r="M4734" s="1" t="s">
        <v>1507</v>
      </c>
      <c r="N4734" s="1" t="s">
        <v>9093</v>
      </c>
      <c r="O4734" s="1">
        <v>2022</v>
      </c>
      <c r="P4734" s="1">
        <v>80701</v>
      </c>
      <c r="Q4734" s="1" t="s">
        <v>9319</v>
      </c>
      <c r="R4734" s="1"/>
      <c r="S4734" s="1" t="s">
        <v>24382</v>
      </c>
      <c r="T4734" s="1" t="s">
        <v>6826</v>
      </c>
      <c r="U4734" s="1"/>
      <c r="V4734" s="1" t="s">
        <v>7099</v>
      </c>
      <c r="W4734" s="1" t="s">
        <v>6826</v>
      </c>
    </row>
    <row r="4735" spans="1:23" x14ac:dyDescent="0.25">
      <c r="A4735" s="1">
        <v>1001823</v>
      </c>
      <c r="B4735" s="5" t="str">
        <f>VLOOKUP(H4735,'FIPS Basin X-walk'!$A$2:$F$3224,6,FALSE)</f>
        <v>Denver Basin</v>
      </c>
      <c r="C4735" s="1" t="s">
        <v>9324</v>
      </c>
      <c r="D4735" s="1"/>
      <c r="E4735" s="1"/>
      <c r="F4735" s="1" t="s">
        <v>9318</v>
      </c>
      <c r="G4735" s="1" t="s">
        <v>7177</v>
      </c>
      <c r="H4735" s="1">
        <v>8087</v>
      </c>
      <c r="I4735" s="1">
        <v>1001823</v>
      </c>
      <c r="J4735" s="1">
        <v>40.262689999999999</v>
      </c>
      <c r="K4735" s="1">
        <v>-103.80612000000001</v>
      </c>
      <c r="L4735" s="1"/>
      <c r="M4735" s="1" t="s">
        <v>1507</v>
      </c>
      <c r="N4735" s="1" t="s">
        <v>9093</v>
      </c>
      <c r="O4735" s="1">
        <v>2022</v>
      </c>
      <c r="P4735" s="1">
        <v>80701</v>
      </c>
      <c r="Q4735" s="1" t="s">
        <v>9325</v>
      </c>
      <c r="R4735" s="1"/>
      <c r="S4735" s="1" t="s">
        <v>24366</v>
      </c>
      <c r="T4735" s="1" t="s">
        <v>6828</v>
      </c>
      <c r="U4735" s="1"/>
      <c r="V4735" s="1" t="s">
        <v>9326</v>
      </c>
      <c r="W4735" s="1" t="s">
        <v>6828</v>
      </c>
    </row>
    <row r="4736" spans="1:23" x14ac:dyDescent="0.25">
      <c r="A4736" s="1">
        <v>1005388</v>
      </c>
      <c r="B4736" s="5" t="str">
        <f>VLOOKUP(H4736,'FIPS Basin X-walk'!$A$2:$F$3224,6,FALSE)</f>
        <v>Denver Basin</v>
      </c>
      <c r="C4736" s="1" t="s">
        <v>25514</v>
      </c>
      <c r="D4736" s="1"/>
      <c r="E4736" s="1"/>
      <c r="F4736" s="1" t="s">
        <v>9318</v>
      </c>
      <c r="G4736" s="1" t="s">
        <v>7177</v>
      </c>
      <c r="H4736" s="1">
        <v>8087</v>
      </c>
      <c r="I4736" s="1">
        <v>1005388</v>
      </c>
      <c r="J4736" s="1">
        <v>40.248494000000001</v>
      </c>
      <c r="K4736" s="1">
        <v>-103.79179000000001</v>
      </c>
      <c r="L4736" s="1"/>
      <c r="M4736" s="1" t="s">
        <v>1507</v>
      </c>
      <c r="N4736" s="1" t="s">
        <v>9093</v>
      </c>
      <c r="O4736" s="1">
        <v>2022</v>
      </c>
      <c r="P4736" s="1">
        <v>80701</v>
      </c>
      <c r="Q4736" s="1" t="s">
        <v>25515</v>
      </c>
      <c r="R4736" s="1"/>
      <c r="S4736" s="1" t="s">
        <v>24359</v>
      </c>
      <c r="T4736" s="1" t="s">
        <v>6826</v>
      </c>
      <c r="U4736" s="1"/>
      <c r="V4736" s="1" t="s">
        <v>25516</v>
      </c>
      <c r="W4736" s="1" t="s">
        <v>6826</v>
      </c>
    </row>
    <row r="4737" spans="1:23" x14ac:dyDescent="0.25">
      <c r="A4737" s="1">
        <v>1013060</v>
      </c>
      <c r="B4737" s="5" t="str">
        <f>VLOOKUP(H4737,'FIPS Basin X-walk'!$A$2:$F$3224,6,FALSE)</f>
        <v>Illinois Basin</v>
      </c>
      <c r="C4737" s="1" t="s">
        <v>11775</v>
      </c>
      <c r="D4737" s="1"/>
      <c r="E4737" s="1"/>
      <c r="F4737" s="1" t="s">
        <v>11776</v>
      </c>
      <c r="G4737" s="1" t="s">
        <v>7177</v>
      </c>
      <c r="H4737" s="1">
        <v>18109</v>
      </c>
      <c r="I4737" s="1">
        <v>1013060</v>
      </c>
      <c r="J4737" s="1">
        <v>39.525370000000002</v>
      </c>
      <c r="K4737" s="1">
        <v>-86.377859999999998</v>
      </c>
      <c r="L4737" s="1"/>
      <c r="M4737" s="1" t="s">
        <v>1499</v>
      </c>
      <c r="N4737" s="1" t="s">
        <v>11457</v>
      </c>
      <c r="O4737" s="1">
        <v>2022</v>
      </c>
      <c r="P4737" s="1">
        <v>46158</v>
      </c>
      <c r="Q4737" s="1" t="s">
        <v>11777</v>
      </c>
      <c r="R4737" s="1"/>
      <c r="S4737" s="1"/>
      <c r="T4737" s="1" t="s">
        <v>6826</v>
      </c>
      <c r="U4737" s="1"/>
      <c r="V4737" s="1" t="s">
        <v>7273</v>
      </c>
      <c r="W4737" s="1" t="s">
        <v>6826</v>
      </c>
    </row>
    <row r="4738" spans="1:23" x14ac:dyDescent="0.25">
      <c r="A4738" s="1">
        <v>1004131</v>
      </c>
      <c r="B4738" s="5" t="str">
        <f>VLOOKUP(H4738,'FIPS Basin X-walk'!$A$2:$F$3224,6,FALSE)</f>
        <v>Central Western Overthrust</v>
      </c>
      <c r="C4738" s="1" t="s">
        <v>22022</v>
      </c>
      <c r="D4738" s="1"/>
      <c r="E4738" s="1" t="s">
        <v>6828</v>
      </c>
      <c r="F4738" s="1" t="s">
        <v>22023</v>
      </c>
      <c r="G4738" s="1" t="s">
        <v>7177</v>
      </c>
      <c r="H4738" s="1">
        <v>49029</v>
      </c>
      <c r="I4738" s="1">
        <v>1004131</v>
      </c>
      <c r="J4738" s="1">
        <v>41.063299999999998</v>
      </c>
      <c r="K4738" s="1">
        <v>-111.5317</v>
      </c>
      <c r="L4738" s="1"/>
      <c r="M4738" s="1" t="s">
        <v>1492</v>
      </c>
      <c r="N4738" s="1" t="s">
        <v>20957</v>
      </c>
      <c r="O4738" s="1">
        <v>2022</v>
      </c>
      <c r="P4738" s="1">
        <v>84050</v>
      </c>
      <c r="Q4738" s="1" t="s">
        <v>22024</v>
      </c>
      <c r="R4738" s="1"/>
      <c r="S4738" s="1" t="s">
        <v>24441</v>
      </c>
      <c r="T4738" s="1" t="s">
        <v>6826</v>
      </c>
      <c r="U4738" s="1"/>
      <c r="V4738" s="1" t="s">
        <v>7144</v>
      </c>
      <c r="W4738" s="1" t="s">
        <v>6826</v>
      </c>
    </row>
    <row r="4739" spans="1:23" x14ac:dyDescent="0.25">
      <c r="A4739" s="1">
        <v>1005976</v>
      </c>
      <c r="B4739" s="5" t="str">
        <f>VLOOKUP(H4739,'FIPS Basin X-walk'!$A$2:$F$3224,6,FALSE)</f>
        <v>Black Warrior Basin</v>
      </c>
      <c r="C4739" s="1" t="s">
        <v>7194</v>
      </c>
      <c r="D4739" s="1"/>
      <c r="E4739" s="1"/>
      <c r="F4739" s="1" t="s">
        <v>7195</v>
      </c>
      <c r="G4739" s="1" t="s">
        <v>7177</v>
      </c>
      <c r="H4739" s="1">
        <v>1103</v>
      </c>
      <c r="I4739" s="1">
        <v>1005976</v>
      </c>
      <c r="J4739" s="1">
        <v>34.638905999999999</v>
      </c>
      <c r="K4739" s="1">
        <v>-87.089035999999993</v>
      </c>
      <c r="L4739" s="1"/>
      <c r="M4739" s="1" t="s">
        <v>1482</v>
      </c>
      <c r="N4739" s="1" t="s">
        <v>6824</v>
      </c>
      <c r="O4739" s="1">
        <v>2022</v>
      </c>
      <c r="P4739" s="1">
        <v>35673</v>
      </c>
      <c r="Q4739" s="1" t="s">
        <v>7196</v>
      </c>
      <c r="R4739" s="1"/>
      <c r="S4739" s="1" t="s">
        <v>24372</v>
      </c>
      <c r="T4739" s="1" t="s">
        <v>6826</v>
      </c>
      <c r="U4739" s="1"/>
      <c r="V4739" s="1" t="s">
        <v>7021</v>
      </c>
      <c r="W4739" s="1" t="s">
        <v>6826</v>
      </c>
    </row>
    <row r="4740" spans="1:23" x14ac:dyDescent="0.25">
      <c r="A4740" s="1">
        <v>1010661</v>
      </c>
      <c r="B4740" s="5" t="str">
        <f>VLOOKUP(H4740,'FIPS Basin X-walk'!$A$2:$F$3224,6,FALSE)</f>
        <v>Black Warrior Basin</v>
      </c>
      <c r="C4740" s="1" t="s">
        <v>7206</v>
      </c>
      <c r="D4740" s="1"/>
      <c r="E4740" s="1"/>
      <c r="F4740" s="1" t="s">
        <v>7207</v>
      </c>
      <c r="G4740" s="1" t="s">
        <v>7177</v>
      </c>
      <c r="H4740" s="1">
        <v>1103</v>
      </c>
      <c r="I4740" s="1">
        <v>1010661</v>
      </c>
      <c r="J4740" s="1">
        <v>34.625852999999999</v>
      </c>
      <c r="K4740" s="1">
        <v>-87.100855999999993</v>
      </c>
      <c r="L4740" s="1"/>
      <c r="M4740" s="1" t="s">
        <v>1482</v>
      </c>
      <c r="N4740" s="1" t="s">
        <v>6824</v>
      </c>
      <c r="O4740" s="1">
        <v>2022</v>
      </c>
      <c r="P4740" s="1">
        <v>35673</v>
      </c>
      <c r="Q4740" s="1" t="s">
        <v>7208</v>
      </c>
      <c r="R4740" s="1"/>
      <c r="S4740" s="1" t="s">
        <v>24358</v>
      </c>
      <c r="T4740" s="1" t="s">
        <v>6826</v>
      </c>
      <c r="U4740" s="1"/>
      <c r="V4740" s="1" t="s">
        <v>26261</v>
      </c>
      <c r="W4740" s="1" t="s">
        <v>6826</v>
      </c>
    </row>
    <row r="4741" spans="1:23" x14ac:dyDescent="0.25">
      <c r="A4741" s="1">
        <v>1013618</v>
      </c>
      <c r="B4741" s="5" t="str">
        <f>VLOOKUP(H4741,'FIPS Basin X-walk'!$A$2:$F$3224,6,FALSE)</f>
        <v>Denver Basin</v>
      </c>
      <c r="C4741" s="1" t="s">
        <v>9327</v>
      </c>
      <c r="D4741" s="1"/>
      <c r="E4741" s="1"/>
      <c r="F4741" s="1" t="s">
        <v>9328</v>
      </c>
      <c r="G4741" s="1" t="s">
        <v>7177</v>
      </c>
      <c r="H4741" s="1">
        <v>8087</v>
      </c>
      <c r="I4741" s="1">
        <v>1013618</v>
      </c>
      <c r="J4741" s="1">
        <v>40.452668000000003</v>
      </c>
      <c r="K4741" s="1">
        <v>-103.955917</v>
      </c>
      <c r="L4741" s="1"/>
      <c r="M4741" s="1" t="s">
        <v>1507</v>
      </c>
      <c r="N4741" s="1" t="s">
        <v>9093</v>
      </c>
      <c r="O4741" s="1">
        <v>2022</v>
      </c>
      <c r="P4741" s="1">
        <v>80653</v>
      </c>
      <c r="Q4741" s="1" t="s">
        <v>1250</v>
      </c>
      <c r="R4741" s="1"/>
      <c r="S4741" s="1" t="s">
        <v>24399</v>
      </c>
      <c r="T4741" s="1" t="s">
        <v>6826</v>
      </c>
      <c r="U4741" s="1"/>
      <c r="V4741" s="1" t="s">
        <v>9329</v>
      </c>
      <c r="W4741" s="1" t="s">
        <v>6828</v>
      </c>
    </row>
    <row r="4742" spans="1:23" x14ac:dyDescent="0.25">
      <c r="A4742" s="1">
        <v>1002349</v>
      </c>
      <c r="B4742" s="5" t="str">
        <f>VLOOKUP(H4742,'FIPS Basin X-walk'!$A$2:$F$3224,6,FALSE)</f>
        <v>Denver Basin</v>
      </c>
      <c r="C4742" s="1" t="s">
        <v>15984</v>
      </c>
      <c r="D4742" s="1"/>
      <c r="E4742" s="1"/>
      <c r="F4742" s="1" t="s">
        <v>6975</v>
      </c>
      <c r="G4742" s="1" t="s">
        <v>15985</v>
      </c>
      <c r="H4742" s="1">
        <v>31123</v>
      </c>
      <c r="I4742" s="1">
        <v>1002349</v>
      </c>
      <c r="J4742" s="1">
        <v>41.655900000000003</v>
      </c>
      <c r="K4742" s="1">
        <v>-103.09363</v>
      </c>
      <c r="L4742" s="1"/>
      <c r="M4742" s="1" t="s">
        <v>1491</v>
      </c>
      <c r="N4742" s="1" t="s">
        <v>15841</v>
      </c>
      <c r="O4742" s="1">
        <v>2022</v>
      </c>
      <c r="P4742" s="1">
        <v>69336</v>
      </c>
      <c r="Q4742" s="1" t="s">
        <v>15986</v>
      </c>
      <c r="R4742" s="1"/>
      <c r="S4742" s="1" t="s">
        <v>24378</v>
      </c>
      <c r="T4742" s="1" t="s">
        <v>6826</v>
      </c>
      <c r="U4742" s="1"/>
      <c r="V4742" s="1" t="s">
        <v>15987</v>
      </c>
      <c r="W4742" s="1" t="s">
        <v>6826</v>
      </c>
    </row>
    <row r="4743" spans="1:23" x14ac:dyDescent="0.25">
      <c r="A4743" s="1">
        <v>1013188</v>
      </c>
      <c r="B4743" s="5" t="str">
        <f>VLOOKUP(H4743,'FIPS Basin X-walk'!$A$2:$F$3224,6,FALSE)</f>
        <v>Piedmont-Blue Ridge Prov</v>
      </c>
      <c r="C4743" s="1" t="s">
        <v>26622</v>
      </c>
      <c r="D4743" s="1"/>
      <c r="E4743" s="1"/>
      <c r="F4743" s="1" t="s">
        <v>26623</v>
      </c>
      <c r="G4743" s="1" t="s">
        <v>1988</v>
      </c>
      <c r="H4743" s="1">
        <v>34027</v>
      </c>
      <c r="I4743" s="1">
        <v>1013188</v>
      </c>
      <c r="J4743" s="1">
        <v>40.917175718952898</v>
      </c>
      <c r="K4743" s="1">
        <v>-74.580558009075901</v>
      </c>
      <c r="L4743" s="1"/>
      <c r="M4743" s="1" t="s">
        <v>1536</v>
      </c>
      <c r="N4743" s="1" t="s">
        <v>16210</v>
      </c>
      <c r="O4743" s="1">
        <v>2022</v>
      </c>
      <c r="P4743" s="1">
        <v>7806</v>
      </c>
      <c r="Q4743" s="1" t="s">
        <v>26624</v>
      </c>
      <c r="R4743" s="1"/>
      <c r="S4743" s="1">
        <v>928110</v>
      </c>
      <c r="T4743" s="1" t="s">
        <v>6828</v>
      </c>
      <c r="U4743" s="1"/>
      <c r="V4743" s="1" t="s">
        <v>24409</v>
      </c>
      <c r="W4743" s="1" t="s">
        <v>6826</v>
      </c>
    </row>
    <row r="4744" spans="1:23" x14ac:dyDescent="0.25">
      <c r="A4744" s="1">
        <v>1003098</v>
      </c>
      <c r="B4744" s="5" t="str">
        <f>VLOOKUP(H4744,'FIPS Basin X-walk'!$A$2:$F$3224,6,FALSE)</f>
        <v>Piedmont-Blue Ridge Prov</v>
      </c>
      <c r="C4744" s="1" t="s">
        <v>16382</v>
      </c>
      <c r="D4744" s="1"/>
      <c r="E4744" s="1"/>
      <c r="F4744" s="1" t="s">
        <v>16383</v>
      </c>
      <c r="G4744" s="1" t="s">
        <v>16384</v>
      </c>
      <c r="H4744" s="1">
        <v>34027</v>
      </c>
      <c r="I4744" s="1">
        <v>1003098</v>
      </c>
      <c r="J4744" s="1">
        <v>40.806722999999998</v>
      </c>
      <c r="K4744" s="1">
        <v>-74.383747999999997</v>
      </c>
      <c r="L4744" s="1"/>
      <c r="M4744" s="1" t="s">
        <v>1536</v>
      </c>
      <c r="N4744" s="1" t="s">
        <v>16210</v>
      </c>
      <c r="O4744" s="1">
        <v>2022</v>
      </c>
      <c r="P4744" s="1">
        <v>7936</v>
      </c>
      <c r="Q4744" s="1" t="s">
        <v>16385</v>
      </c>
      <c r="R4744" s="1"/>
      <c r="S4744" s="1" t="s">
        <v>24757</v>
      </c>
      <c r="T4744" s="1" t="s">
        <v>6826</v>
      </c>
      <c r="U4744" s="1"/>
      <c r="V4744" s="1" t="s">
        <v>16386</v>
      </c>
      <c r="W4744" s="1" t="s">
        <v>6826</v>
      </c>
    </row>
    <row r="4745" spans="1:23" x14ac:dyDescent="0.25">
      <c r="A4745" s="1">
        <v>1008149</v>
      </c>
      <c r="B4745" s="5" t="str">
        <f>VLOOKUP(H4745,'FIPS Basin X-walk'!$A$2:$F$3224,6,FALSE)</f>
        <v>Piedmont-Blue Ridge Prov</v>
      </c>
      <c r="C4745" s="1" t="s">
        <v>16387</v>
      </c>
      <c r="D4745" s="1"/>
      <c r="E4745" s="1"/>
      <c r="F4745" s="1" t="s">
        <v>16388</v>
      </c>
      <c r="G4745" s="1" t="s">
        <v>16384</v>
      </c>
      <c r="H4745" s="1">
        <v>34027</v>
      </c>
      <c r="I4745" s="1">
        <v>1008149</v>
      </c>
      <c r="J4745" s="1">
        <v>40.796461000000001</v>
      </c>
      <c r="K4745" s="1">
        <v>-74.428257000000002</v>
      </c>
      <c r="L4745" s="1"/>
      <c r="M4745" s="1" t="s">
        <v>1536</v>
      </c>
      <c r="N4745" s="1" t="s">
        <v>16210</v>
      </c>
      <c r="O4745" s="1">
        <v>2022</v>
      </c>
      <c r="P4745" s="1">
        <v>7960</v>
      </c>
      <c r="Q4745" s="1" t="s">
        <v>823</v>
      </c>
      <c r="R4745" s="1"/>
      <c r="S4745" s="1" t="s">
        <v>24435</v>
      </c>
      <c r="T4745" s="1" t="s">
        <v>6826</v>
      </c>
      <c r="U4745" s="1"/>
      <c r="V4745" s="1" t="s">
        <v>7297</v>
      </c>
      <c r="W4745" s="1" t="s">
        <v>6826</v>
      </c>
    </row>
    <row r="4746" spans="1:23" x14ac:dyDescent="0.25">
      <c r="A4746" s="1">
        <v>1001119</v>
      </c>
      <c r="B4746" s="5" t="str">
        <f>VLOOKUP(H4746,'FIPS Basin X-walk'!$A$2:$F$3224,6,FALSE)</f>
        <v>Eastern Columbia Basin</v>
      </c>
      <c r="C4746" s="1" t="s">
        <v>18817</v>
      </c>
      <c r="D4746" s="1"/>
      <c r="E4746" s="1"/>
      <c r="F4746" s="1" t="s">
        <v>18810</v>
      </c>
      <c r="G4746" s="1" t="s">
        <v>1846</v>
      </c>
      <c r="H4746" s="1">
        <v>41049</v>
      </c>
      <c r="I4746" s="1">
        <v>1001119</v>
      </c>
      <c r="J4746" s="1">
        <v>45.848599999999998</v>
      </c>
      <c r="K4746" s="1">
        <v>-119.67440000000001</v>
      </c>
      <c r="L4746" s="1"/>
      <c r="M4746" s="1" t="s">
        <v>1519</v>
      </c>
      <c r="N4746" s="1" t="s">
        <v>18017</v>
      </c>
      <c r="O4746" s="1">
        <v>2022</v>
      </c>
      <c r="P4746" s="1">
        <v>97818</v>
      </c>
      <c r="Q4746" s="1" t="s">
        <v>18818</v>
      </c>
      <c r="R4746" s="1"/>
      <c r="S4746" s="1" t="s">
        <v>24355</v>
      </c>
      <c r="T4746" s="1" t="s">
        <v>6828</v>
      </c>
      <c r="U4746" s="1"/>
      <c r="V4746" s="1" t="s">
        <v>18819</v>
      </c>
      <c r="W4746" s="1" t="s">
        <v>6828</v>
      </c>
    </row>
    <row r="4747" spans="1:23" x14ac:dyDescent="0.25">
      <c r="A4747" s="1">
        <v>1004516</v>
      </c>
      <c r="B4747" s="5" t="str">
        <f>VLOOKUP(H4747,'FIPS Basin X-walk'!$A$2:$F$3224,6,FALSE)</f>
        <v>Eastern Columbia Basin</v>
      </c>
      <c r="C4747" s="1" t="s">
        <v>18815</v>
      </c>
      <c r="D4747" s="1"/>
      <c r="E4747" s="1"/>
      <c r="F4747" s="1" t="s">
        <v>18810</v>
      </c>
      <c r="G4747" s="1" t="s">
        <v>18811</v>
      </c>
      <c r="H4747" s="1">
        <v>41049</v>
      </c>
      <c r="I4747" s="1">
        <v>1004516</v>
      </c>
      <c r="J4747" s="1">
        <v>45.686816</v>
      </c>
      <c r="K4747" s="1">
        <v>-119.586074</v>
      </c>
      <c r="L4747" s="1"/>
      <c r="M4747" s="1" t="s">
        <v>1519</v>
      </c>
      <c r="N4747" s="1" t="s">
        <v>18017</v>
      </c>
      <c r="O4747" s="1">
        <v>2022</v>
      </c>
      <c r="P4747" s="1">
        <v>97818</v>
      </c>
      <c r="Q4747" s="1" t="s">
        <v>18816</v>
      </c>
      <c r="R4747" s="1"/>
      <c r="S4747" s="1" t="s">
        <v>24358</v>
      </c>
      <c r="T4747" s="1" t="s">
        <v>6826</v>
      </c>
      <c r="U4747" s="1"/>
      <c r="V4747" s="1" t="s">
        <v>7813</v>
      </c>
      <c r="W4747" s="1" t="s">
        <v>6826</v>
      </c>
    </row>
    <row r="4748" spans="1:23" x14ac:dyDescent="0.25">
      <c r="A4748" s="1">
        <v>1005651</v>
      </c>
      <c r="B4748" s="5" t="str">
        <f>VLOOKUP(H4748,'FIPS Basin X-walk'!$A$2:$F$3224,6,FALSE)</f>
        <v>Eastern Columbia Basin</v>
      </c>
      <c r="C4748" s="1" t="s">
        <v>18814</v>
      </c>
      <c r="D4748" s="1"/>
      <c r="E4748" s="1"/>
      <c r="F4748" s="1" t="s">
        <v>18810</v>
      </c>
      <c r="G4748" s="1" t="s">
        <v>18811</v>
      </c>
      <c r="H4748" s="1">
        <v>41049</v>
      </c>
      <c r="I4748" s="1">
        <v>1005651</v>
      </c>
      <c r="J4748" s="1">
        <v>45.845557999999997</v>
      </c>
      <c r="K4748" s="1">
        <v>-119.682827</v>
      </c>
      <c r="L4748" s="1"/>
      <c r="M4748" s="1" t="s">
        <v>1519</v>
      </c>
      <c r="N4748" s="1" t="s">
        <v>18017</v>
      </c>
      <c r="O4748" s="1">
        <v>2022</v>
      </c>
      <c r="P4748" s="1">
        <v>97818</v>
      </c>
      <c r="Q4748" s="1" t="s">
        <v>10795</v>
      </c>
      <c r="R4748" s="1"/>
      <c r="S4748" s="1" t="s">
        <v>24570</v>
      </c>
      <c r="T4748" s="1" t="s">
        <v>6826</v>
      </c>
      <c r="U4748" s="1"/>
      <c r="V4748" s="1" t="s">
        <v>10796</v>
      </c>
      <c r="W4748" s="1" t="s">
        <v>6826</v>
      </c>
    </row>
    <row r="4749" spans="1:23" x14ac:dyDescent="0.25">
      <c r="A4749" s="1">
        <v>1007263</v>
      </c>
      <c r="B4749" s="5" t="str">
        <f>VLOOKUP(H4749,'FIPS Basin X-walk'!$A$2:$F$3224,6,FALSE)</f>
        <v>Eastern Columbia Basin</v>
      </c>
      <c r="C4749" s="1" t="s">
        <v>18809</v>
      </c>
      <c r="D4749" s="1"/>
      <c r="E4749" s="1"/>
      <c r="F4749" s="1" t="s">
        <v>18810</v>
      </c>
      <c r="G4749" s="1" t="s">
        <v>18811</v>
      </c>
      <c r="H4749" s="1">
        <v>41049</v>
      </c>
      <c r="I4749" s="1">
        <v>1007263</v>
      </c>
      <c r="J4749" s="1">
        <v>45.855921000000002</v>
      </c>
      <c r="K4749" s="1">
        <v>-119.656083</v>
      </c>
      <c r="L4749" s="1"/>
      <c r="M4749" s="1" t="s">
        <v>1519</v>
      </c>
      <c r="N4749" s="1" t="s">
        <v>18017</v>
      </c>
      <c r="O4749" s="1">
        <v>2022</v>
      </c>
      <c r="P4749" s="1">
        <v>97818</v>
      </c>
      <c r="Q4749" s="1" t="s">
        <v>18812</v>
      </c>
      <c r="R4749" s="1"/>
      <c r="S4749" s="1" t="s">
        <v>24378</v>
      </c>
      <c r="T4749" s="1" t="s">
        <v>6826</v>
      </c>
      <c r="U4749" s="1"/>
      <c r="V4749" s="1" t="s">
        <v>11344</v>
      </c>
      <c r="W4749" s="1" t="s">
        <v>6826</v>
      </c>
    </row>
    <row r="4750" spans="1:23" x14ac:dyDescent="0.25">
      <c r="A4750" s="1">
        <v>1012606</v>
      </c>
      <c r="B4750" s="5" t="str">
        <f>VLOOKUP(H4750,'FIPS Basin X-walk'!$A$2:$F$3224,6,FALSE)</f>
        <v>Eastern Columbia Basin</v>
      </c>
      <c r="C4750" s="1" t="s">
        <v>18821</v>
      </c>
      <c r="D4750" s="1"/>
      <c r="E4750" s="1"/>
      <c r="F4750" s="1" t="s">
        <v>18813</v>
      </c>
      <c r="G4750" s="1" t="s">
        <v>18811</v>
      </c>
      <c r="H4750" s="1">
        <v>41049</v>
      </c>
      <c r="I4750" s="1">
        <v>1012606</v>
      </c>
      <c r="J4750" s="1">
        <v>45.693300000000001</v>
      </c>
      <c r="K4750" s="1">
        <v>-119.8075</v>
      </c>
      <c r="L4750" s="1"/>
      <c r="M4750" s="1" t="s">
        <v>1519</v>
      </c>
      <c r="N4750" s="1" t="s">
        <v>18017</v>
      </c>
      <c r="O4750" s="1">
        <v>2022</v>
      </c>
      <c r="P4750" s="1">
        <v>97818</v>
      </c>
      <c r="Q4750" s="1" t="s">
        <v>18822</v>
      </c>
      <c r="R4750" s="1"/>
      <c r="S4750" s="1" t="s">
        <v>24355</v>
      </c>
      <c r="T4750" s="1" t="s">
        <v>6826</v>
      </c>
      <c r="U4750" s="1"/>
      <c r="V4750" s="1" t="s">
        <v>18756</v>
      </c>
      <c r="W4750" s="1" t="s">
        <v>6828</v>
      </c>
    </row>
    <row r="4751" spans="1:23" x14ac:dyDescent="0.25">
      <c r="A4751" s="1">
        <v>1012645</v>
      </c>
      <c r="B4751" s="5" t="str">
        <f>VLOOKUP(H4751,'FIPS Basin X-walk'!$A$2:$F$3224,6,FALSE)</f>
        <v>Eastern Columbia Basin</v>
      </c>
      <c r="C4751" s="1" t="s">
        <v>18823</v>
      </c>
      <c r="D4751" s="1"/>
      <c r="E4751" s="1"/>
      <c r="F4751" s="1" t="s">
        <v>18813</v>
      </c>
      <c r="G4751" s="1" t="s">
        <v>18811</v>
      </c>
      <c r="H4751" s="1">
        <v>41049</v>
      </c>
      <c r="I4751" s="1">
        <v>1012645</v>
      </c>
      <c r="J4751" s="1">
        <v>45.842373000000002</v>
      </c>
      <c r="K4751" s="1">
        <v>-119.67343200000001</v>
      </c>
      <c r="L4751" s="1"/>
      <c r="M4751" s="1" t="s">
        <v>1519</v>
      </c>
      <c r="N4751" s="1" t="s">
        <v>18017</v>
      </c>
      <c r="O4751" s="1">
        <v>2022</v>
      </c>
      <c r="P4751" s="1">
        <v>97818</v>
      </c>
      <c r="Q4751" s="1" t="s">
        <v>26522</v>
      </c>
      <c r="R4751" s="1"/>
      <c r="S4751" s="1" t="s">
        <v>24570</v>
      </c>
      <c r="T4751" s="1" t="s">
        <v>6826</v>
      </c>
      <c r="U4751" s="1"/>
      <c r="V4751" s="1" t="s">
        <v>10796</v>
      </c>
      <c r="W4751" s="1" t="s">
        <v>6826</v>
      </c>
    </row>
    <row r="4752" spans="1:23" x14ac:dyDescent="0.25">
      <c r="A4752" s="1">
        <v>1004782</v>
      </c>
      <c r="B4752" s="5" t="str">
        <f>VLOOKUP(H4752,'FIPS Basin X-walk'!$A$2:$F$3224,6,FALSE)</f>
        <v>Eastern Columbia Basin</v>
      </c>
      <c r="C4752" s="1"/>
      <c r="D4752" s="1"/>
      <c r="E4752" s="1"/>
      <c r="F4752" s="1" t="s">
        <v>18820</v>
      </c>
      <c r="G4752" s="1" t="s">
        <v>18811</v>
      </c>
      <c r="H4752" s="1">
        <v>41049</v>
      </c>
      <c r="I4752" s="1">
        <v>1004782</v>
      </c>
      <c r="J4752" s="1">
        <v>45.489280000000001</v>
      </c>
      <c r="K4752" s="1">
        <v>-119.848917</v>
      </c>
      <c r="L4752" s="1"/>
      <c r="M4752" s="1" t="s">
        <v>1519</v>
      </c>
      <c r="N4752" s="1" t="s">
        <v>18017</v>
      </c>
      <c r="O4752" s="1">
        <v>2022</v>
      </c>
      <c r="P4752" s="1">
        <v>97843</v>
      </c>
      <c r="Q4752" s="1" t="s">
        <v>242</v>
      </c>
      <c r="R4752" s="1"/>
      <c r="S4752" s="1" t="s">
        <v>24435</v>
      </c>
      <c r="T4752" s="1" t="s">
        <v>6826</v>
      </c>
      <c r="U4752" s="1"/>
      <c r="V4752" s="1" t="s">
        <v>12735</v>
      </c>
      <c r="W4752" s="1" t="s">
        <v>6826</v>
      </c>
    </row>
    <row r="4753" spans="1:23" x14ac:dyDescent="0.25">
      <c r="A4753" s="1">
        <v>1007772</v>
      </c>
      <c r="B4753" s="5" t="str">
        <f>VLOOKUP(H4753,'FIPS Basin X-walk'!$A$2:$F$3224,6,FALSE)</f>
        <v>Williston Basin</v>
      </c>
      <c r="C4753" s="1" t="s">
        <v>17635</v>
      </c>
      <c r="D4753" s="1"/>
      <c r="E4753" s="1" t="s">
        <v>6828</v>
      </c>
      <c r="F4753" s="1" t="s">
        <v>17636</v>
      </c>
      <c r="G4753" s="1" t="s">
        <v>1675</v>
      </c>
      <c r="H4753" s="1">
        <v>38059</v>
      </c>
      <c r="I4753" s="1">
        <v>1007772</v>
      </c>
      <c r="J4753" s="1">
        <v>46.866900000000001</v>
      </c>
      <c r="K4753" s="1">
        <v>-100.8839</v>
      </c>
      <c r="L4753" s="1"/>
      <c r="M4753" s="1" t="s">
        <v>1511</v>
      </c>
      <c r="N4753" s="1" t="s">
        <v>17561</v>
      </c>
      <c r="O4753" s="1">
        <v>2022</v>
      </c>
      <c r="P4753" s="1">
        <v>58554</v>
      </c>
      <c r="Q4753" s="1" t="s">
        <v>17637</v>
      </c>
      <c r="R4753" s="1"/>
      <c r="S4753" s="1" t="s">
        <v>24355</v>
      </c>
      <c r="T4753" s="1" t="s">
        <v>6826</v>
      </c>
      <c r="U4753" s="1"/>
      <c r="V4753" s="1" t="s">
        <v>10681</v>
      </c>
      <c r="W4753" s="1" t="s">
        <v>6828</v>
      </c>
    </row>
    <row r="4754" spans="1:23" x14ac:dyDescent="0.25">
      <c r="A4754" s="1">
        <v>1004912</v>
      </c>
      <c r="B4754" s="5" t="str">
        <f>VLOOKUP(H4754,'FIPS Basin X-walk'!$A$2:$F$3224,6,FALSE)</f>
        <v>Williston Basin</v>
      </c>
      <c r="C4754" s="1" t="s">
        <v>17640</v>
      </c>
      <c r="D4754" s="1"/>
      <c r="E4754" s="1"/>
      <c r="F4754" s="1" t="s">
        <v>17641</v>
      </c>
      <c r="G4754" s="1" t="s">
        <v>17633</v>
      </c>
      <c r="H4754" s="1">
        <v>38059</v>
      </c>
      <c r="I4754" s="1">
        <v>1004912</v>
      </c>
      <c r="J4754" s="1">
        <v>46.821001000000003</v>
      </c>
      <c r="K4754" s="1">
        <v>-101.75827200000001</v>
      </c>
      <c r="L4754" s="1"/>
      <c r="M4754" s="1" t="s">
        <v>1511</v>
      </c>
      <c r="N4754" s="1" t="s">
        <v>17561</v>
      </c>
      <c r="O4754" s="1">
        <v>2022</v>
      </c>
      <c r="P4754" s="1">
        <v>58631</v>
      </c>
      <c r="Q4754" s="1" t="s">
        <v>165</v>
      </c>
      <c r="R4754" s="1"/>
      <c r="S4754" s="1" t="s">
        <v>24435</v>
      </c>
      <c r="T4754" s="1" t="s">
        <v>6826</v>
      </c>
      <c r="U4754" s="1"/>
      <c r="V4754" s="1" t="s">
        <v>25395</v>
      </c>
      <c r="W4754" s="1" t="s">
        <v>6826</v>
      </c>
    </row>
    <row r="4755" spans="1:23" x14ac:dyDescent="0.25">
      <c r="A4755" s="1">
        <v>1005966</v>
      </c>
      <c r="B4755" s="5" t="str">
        <f>VLOOKUP(H4755,'FIPS Basin X-walk'!$A$2:$F$3224,6,FALSE)</f>
        <v>Williston Basin</v>
      </c>
      <c r="C4755" s="1" t="s">
        <v>17631</v>
      </c>
      <c r="D4755" s="1"/>
      <c r="E4755" s="1"/>
      <c r="F4755" s="1" t="s">
        <v>17632</v>
      </c>
      <c r="G4755" s="1" t="s">
        <v>17633</v>
      </c>
      <c r="H4755" s="1">
        <v>38059</v>
      </c>
      <c r="I4755" s="1">
        <v>1005966</v>
      </c>
      <c r="J4755" s="1">
        <v>46.850549999999998</v>
      </c>
      <c r="K4755" s="1">
        <v>-100.88083</v>
      </c>
      <c r="L4755" s="1"/>
      <c r="M4755" s="1" t="s">
        <v>1511</v>
      </c>
      <c r="N4755" s="1" t="s">
        <v>17561</v>
      </c>
      <c r="O4755" s="1">
        <v>2022</v>
      </c>
      <c r="P4755" s="1">
        <v>58554</v>
      </c>
      <c r="Q4755" s="1" t="s">
        <v>17634</v>
      </c>
      <c r="R4755" s="1"/>
      <c r="S4755" s="1" t="s">
        <v>24369</v>
      </c>
      <c r="T4755" s="1" t="s">
        <v>6826</v>
      </c>
      <c r="U4755" s="1"/>
      <c r="V4755" s="1" t="s">
        <v>7439</v>
      </c>
      <c r="W4755" s="1" t="s">
        <v>6826</v>
      </c>
    </row>
    <row r="4756" spans="1:23" x14ac:dyDescent="0.25">
      <c r="A4756" s="1">
        <v>1004771</v>
      </c>
      <c r="B4756" s="5" t="str">
        <f>VLOOKUP(H4756,'FIPS Basin X-walk'!$A$2:$F$3224,6,FALSE)</f>
        <v>Williston Basin</v>
      </c>
      <c r="C4756" s="1" t="s">
        <v>17638</v>
      </c>
      <c r="D4756" s="1"/>
      <c r="E4756" s="1"/>
      <c r="F4756" s="1" t="s">
        <v>17639</v>
      </c>
      <c r="G4756" s="1" t="s">
        <v>17633</v>
      </c>
      <c r="H4756" s="1">
        <v>38059</v>
      </c>
      <c r="I4756" s="1">
        <v>1004771</v>
      </c>
      <c r="J4756" s="1">
        <v>46.509492999999999</v>
      </c>
      <c r="K4756" s="1">
        <v>-100.79812099999999</v>
      </c>
      <c r="L4756" s="1"/>
      <c r="M4756" s="1" t="s">
        <v>1511</v>
      </c>
      <c r="N4756" s="1" t="s">
        <v>17561</v>
      </c>
      <c r="O4756" s="1">
        <v>2022</v>
      </c>
      <c r="P4756" s="1">
        <v>58566</v>
      </c>
      <c r="Q4756" s="1" t="s">
        <v>171</v>
      </c>
      <c r="R4756" s="1"/>
      <c r="S4756" s="1" t="s">
        <v>24435</v>
      </c>
      <c r="T4756" s="1" t="s">
        <v>6826</v>
      </c>
      <c r="U4756" s="1"/>
      <c r="V4756" s="1" t="s">
        <v>25395</v>
      </c>
      <c r="W4756" s="1" t="s">
        <v>6826</v>
      </c>
    </row>
    <row r="4757" spans="1:23" x14ac:dyDescent="0.25">
      <c r="A4757" s="1">
        <v>1002419</v>
      </c>
      <c r="B4757" s="5" t="str">
        <f>VLOOKUP(H4757,'FIPS Basin X-walk'!$A$2:$F$3224,6,FALSE)</f>
        <v>Illinois Basin</v>
      </c>
      <c r="C4757" s="1" t="s">
        <v>11215</v>
      </c>
      <c r="D4757" s="1"/>
      <c r="E4757" s="1"/>
      <c r="F4757" s="1" t="s">
        <v>11216</v>
      </c>
      <c r="G4757" s="1" t="s">
        <v>11217</v>
      </c>
      <c r="H4757" s="1">
        <v>17139</v>
      </c>
      <c r="I4757" s="1">
        <v>1002419</v>
      </c>
      <c r="J4757" s="1">
        <v>39.792149999999999</v>
      </c>
      <c r="K4757" s="1">
        <v>-88.587500000000006</v>
      </c>
      <c r="L4757" s="1"/>
      <c r="M4757" s="1" t="s">
        <v>1488</v>
      </c>
      <c r="N4757" s="1" t="s">
        <v>10805</v>
      </c>
      <c r="O4757" s="1">
        <v>2022</v>
      </c>
      <c r="P4757" s="1">
        <v>61929</v>
      </c>
      <c r="Q4757" s="1" t="s">
        <v>24019</v>
      </c>
      <c r="R4757" s="1"/>
      <c r="S4757" s="1" t="s">
        <v>24435</v>
      </c>
      <c r="T4757" s="1" t="s">
        <v>6826</v>
      </c>
      <c r="U4757" s="1"/>
      <c r="V4757" s="1" t="s">
        <v>7090</v>
      </c>
      <c r="W4757" s="1" t="s">
        <v>6826</v>
      </c>
    </row>
    <row r="4758" spans="1:23" x14ac:dyDescent="0.25">
      <c r="A4758" s="1">
        <v>1008132</v>
      </c>
      <c r="B4758" s="5" t="str">
        <f>VLOOKUP(H4758,'FIPS Basin X-walk'!$A$2:$F$3224,6,FALSE)</f>
        <v>Williston Basin</v>
      </c>
      <c r="C4758" s="1" t="s">
        <v>25957</v>
      </c>
      <c r="D4758" s="1"/>
      <c r="E4758" s="1"/>
      <c r="F4758" s="1" t="s">
        <v>1818</v>
      </c>
      <c r="G4758" s="1" t="s">
        <v>5093</v>
      </c>
      <c r="H4758" s="1">
        <v>38061</v>
      </c>
      <c r="I4758" s="1">
        <v>1008132</v>
      </c>
      <c r="J4758" s="1">
        <v>48.327126700000001</v>
      </c>
      <c r="K4758" s="1">
        <v>-102.4288062</v>
      </c>
      <c r="L4758" s="1"/>
      <c r="M4758" s="1" t="s">
        <v>1511</v>
      </c>
      <c r="N4758" s="1" t="s">
        <v>17561</v>
      </c>
      <c r="O4758" s="1">
        <v>2022</v>
      </c>
      <c r="P4758" s="1">
        <v>58784</v>
      </c>
      <c r="Q4758" s="1" t="s">
        <v>1206</v>
      </c>
      <c r="R4758" s="1"/>
      <c r="S4758" s="1">
        <v>486210</v>
      </c>
      <c r="T4758" s="1" t="s">
        <v>6826</v>
      </c>
      <c r="U4758" s="1"/>
      <c r="V4758" s="1" t="s">
        <v>7439</v>
      </c>
      <c r="W4758" s="1" t="s">
        <v>6826</v>
      </c>
    </row>
    <row r="4759" spans="1:23" x14ac:dyDescent="0.25">
      <c r="A4759" s="1">
        <v>1008130</v>
      </c>
      <c r="B4759" s="5" t="str">
        <f>VLOOKUP(H4759,'FIPS Basin X-walk'!$A$2:$F$3224,6,FALSE)</f>
        <v>Williston Basin</v>
      </c>
      <c r="C4759" s="1" t="s">
        <v>17642</v>
      </c>
      <c r="D4759" s="1"/>
      <c r="E4759" s="1"/>
      <c r="F4759" s="1" t="s">
        <v>17643</v>
      </c>
      <c r="G4759" s="1" t="s">
        <v>17644</v>
      </c>
      <c r="H4759" s="1">
        <v>38061</v>
      </c>
      <c r="I4759" s="1">
        <v>1008130</v>
      </c>
      <c r="J4759" s="1">
        <v>48.066521999999999</v>
      </c>
      <c r="K4759" s="1">
        <v>-102.353526</v>
      </c>
      <c r="L4759" s="1"/>
      <c r="M4759" s="1" t="s">
        <v>1511</v>
      </c>
      <c r="N4759" s="1" t="s">
        <v>17561</v>
      </c>
      <c r="O4759" s="1">
        <v>2022</v>
      </c>
      <c r="P4759" s="1">
        <v>58763</v>
      </c>
      <c r="Q4759" s="1" t="s">
        <v>1205</v>
      </c>
      <c r="R4759" s="1"/>
      <c r="S4759" s="1" t="s">
        <v>24399</v>
      </c>
      <c r="T4759" s="1" t="s">
        <v>6826</v>
      </c>
      <c r="U4759" s="1"/>
      <c r="V4759" s="1" t="s">
        <v>7439</v>
      </c>
      <c r="W4759" s="1" t="s">
        <v>6826</v>
      </c>
    </row>
    <row r="4760" spans="1:23" x14ac:dyDescent="0.25">
      <c r="A4760" s="1">
        <v>1008835</v>
      </c>
      <c r="B4760" s="5" t="str">
        <f>VLOOKUP(H4760,'FIPS Basin X-walk'!$A$2:$F$3224,6,FALSE)</f>
        <v>Williston Basin</v>
      </c>
      <c r="C4760" s="1" t="s">
        <v>17645</v>
      </c>
      <c r="D4760" s="1"/>
      <c r="E4760" s="1"/>
      <c r="F4760" s="1" t="s">
        <v>17646</v>
      </c>
      <c r="G4760" s="1" t="s">
        <v>17644</v>
      </c>
      <c r="H4760" s="1">
        <v>38061</v>
      </c>
      <c r="I4760" s="1">
        <v>1008835</v>
      </c>
      <c r="J4760" s="1">
        <v>48.301166000000002</v>
      </c>
      <c r="K4760" s="1">
        <v>-102.220966</v>
      </c>
      <c r="L4760" s="1"/>
      <c r="M4760" s="1" t="s">
        <v>1511</v>
      </c>
      <c r="N4760" s="1" t="s">
        <v>17561</v>
      </c>
      <c r="O4760" s="1">
        <v>2022</v>
      </c>
      <c r="P4760" s="1">
        <v>58769</v>
      </c>
      <c r="Q4760" s="1" t="s">
        <v>1210</v>
      </c>
      <c r="R4760" s="1"/>
      <c r="S4760" s="1" t="s">
        <v>24399</v>
      </c>
      <c r="T4760" s="1" t="s">
        <v>6826</v>
      </c>
      <c r="U4760" s="1"/>
      <c r="V4760" s="1" t="s">
        <v>17647</v>
      </c>
      <c r="W4760" s="1" t="s">
        <v>6826</v>
      </c>
    </row>
    <row r="4761" spans="1:23" x14ac:dyDescent="0.25">
      <c r="A4761" s="1">
        <v>1001165</v>
      </c>
      <c r="B4761" s="5" t="str">
        <f>VLOOKUP(H4761,'FIPS Basin X-walk'!$A$2:$F$3224,6,FALSE)</f>
        <v>Iowa Shelf</v>
      </c>
      <c r="C4761" s="1" t="s">
        <v>15001</v>
      </c>
      <c r="D4761" s="1"/>
      <c r="E4761" s="1"/>
      <c r="F4761" s="1" t="s">
        <v>15002</v>
      </c>
      <c r="G4761" s="1" t="s">
        <v>1925</v>
      </c>
      <c r="H4761" s="1">
        <v>27099</v>
      </c>
      <c r="I4761" s="1">
        <v>1001165</v>
      </c>
      <c r="J4761" s="1">
        <v>43.799700000000001</v>
      </c>
      <c r="K4761" s="1">
        <v>-92.681899999999999</v>
      </c>
      <c r="L4761" s="1"/>
      <c r="M4761" s="1" t="s">
        <v>1559</v>
      </c>
      <c r="N4761" s="1" t="s">
        <v>14790</v>
      </c>
      <c r="O4761" s="1">
        <v>2022</v>
      </c>
      <c r="P4761" s="1">
        <v>55926</v>
      </c>
      <c r="Q4761" s="1" t="s">
        <v>15003</v>
      </c>
      <c r="R4761" s="1"/>
      <c r="S4761" s="1" t="s">
        <v>24355</v>
      </c>
      <c r="T4761" s="1" t="s">
        <v>6826</v>
      </c>
      <c r="U4761" s="1"/>
      <c r="V4761" s="1" t="s">
        <v>14938</v>
      </c>
      <c r="W4761" s="1" t="s">
        <v>6828</v>
      </c>
    </row>
    <row r="4762" spans="1:23" x14ac:dyDescent="0.25">
      <c r="A4762" s="1">
        <v>1006347</v>
      </c>
      <c r="B4762" s="5" t="str">
        <f>VLOOKUP(H4762,'FIPS Basin X-walk'!$A$2:$F$3224,6,FALSE)</f>
        <v>Iowa Shelf</v>
      </c>
      <c r="C4762" s="1" t="s">
        <v>14996</v>
      </c>
      <c r="D4762" s="1"/>
      <c r="E4762" s="1"/>
      <c r="F4762" s="1" t="s">
        <v>14997</v>
      </c>
      <c r="G4762" s="1" t="s">
        <v>14998</v>
      </c>
      <c r="H4762" s="1">
        <v>27099</v>
      </c>
      <c r="I4762" s="1">
        <v>1006347</v>
      </c>
      <c r="J4762" s="1">
        <v>43.679780000000001</v>
      </c>
      <c r="K4762" s="1">
        <v>-92.969759999999994</v>
      </c>
      <c r="L4762" s="1"/>
      <c r="M4762" s="1" t="s">
        <v>1559</v>
      </c>
      <c r="N4762" s="1" t="s">
        <v>14790</v>
      </c>
      <c r="O4762" s="1">
        <v>2022</v>
      </c>
      <c r="P4762" s="1">
        <v>55912</v>
      </c>
      <c r="Q4762" s="1" t="s">
        <v>14999</v>
      </c>
      <c r="R4762" s="1"/>
      <c r="S4762" s="1" t="s">
        <v>24381</v>
      </c>
      <c r="T4762" s="1" t="s">
        <v>6826</v>
      </c>
      <c r="U4762" s="1"/>
      <c r="V4762" s="1" t="s">
        <v>15000</v>
      </c>
      <c r="W4762" s="1" t="s">
        <v>6826</v>
      </c>
    </row>
    <row r="4763" spans="1:23" x14ac:dyDescent="0.25">
      <c r="A4763" s="1">
        <v>1012436</v>
      </c>
      <c r="B4763" s="5" t="str">
        <f>VLOOKUP(H4763,'FIPS Basin X-walk'!$A$2:$F$3224,6,FALSE)</f>
        <v>Iowa Shelf</v>
      </c>
      <c r="C4763" s="1" t="s">
        <v>15004</v>
      </c>
      <c r="D4763" s="1"/>
      <c r="E4763" s="1"/>
      <c r="F4763" s="1" t="s">
        <v>1689</v>
      </c>
      <c r="G4763" s="1" t="s">
        <v>14998</v>
      </c>
      <c r="H4763" s="1">
        <v>27099</v>
      </c>
      <c r="I4763" s="1">
        <v>1012436</v>
      </c>
      <c r="J4763" s="1">
        <v>43.706811999999999</v>
      </c>
      <c r="K4763" s="1">
        <v>-92.999887999999999</v>
      </c>
      <c r="L4763" s="1"/>
      <c r="M4763" s="1" t="s">
        <v>1559</v>
      </c>
      <c r="N4763" s="1" t="s">
        <v>14790</v>
      </c>
      <c r="O4763" s="1">
        <v>2022</v>
      </c>
      <c r="P4763" s="1">
        <v>55912</v>
      </c>
      <c r="Q4763" s="1" t="s">
        <v>15005</v>
      </c>
      <c r="R4763" s="1"/>
      <c r="S4763" s="1" t="s">
        <v>24358</v>
      </c>
      <c r="T4763" s="1" t="s">
        <v>6826</v>
      </c>
      <c r="U4763" s="1"/>
      <c r="V4763" s="1" t="s">
        <v>7813</v>
      </c>
      <c r="W4763" s="1" t="s">
        <v>6826</v>
      </c>
    </row>
    <row r="4764" spans="1:23" x14ac:dyDescent="0.25">
      <c r="A4764" s="1">
        <v>1011739</v>
      </c>
      <c r="B4764" s="5" t="str">
        <f>VLOOKUP(H4764,'FIPS Basin X-walk'!$A$2:$F$3224,6,FALSE)</f>
        <v>Illinois Basin</v>
      </c>
      <c r="C4764" s="1" t="s">
        <v>23556</v>
      </c>
      <c r="D4764" s="1"/>
      <c r="E4764" s="1"/>
      <c r="F4764" s="1" t="s">
        <v>23557</v>
      </c>
      <c r="G4764" s="1" t="s">
        <v>1977</v>
      </c>
      <c r="H4764" s="1">
        <v>21177</v>
      </c>
      <c r="I4764" s="1">
        <v>1011739</v>
      </c>
      <c r="J4764" s="1">
        <v>37.291716000000001</v>
      </c>
      <c r="K4764" s="1">
        <v>-87.052160000000001</v>
      </c>
      <c r="L4764" s="1"/>
      <c r="M4764" s="1" t="s">
        <v>1497</v>
      </c>
      <c r="N4764" s="1" t="s">
        <v>12675</v>
      </c>
      <c r="O4764" s="1">
        <v>2022</v>
      </c>
      <c r="P4764" s="1">
        <v>42330</v>
      </c>
      <c r="Q4764" s="1" t="s">
        <v>23558</v>
      </c>
      <c r="R4764" s="1"/>
      <c r="S4764" s="1"/>
      <c r="T4764" s="1" t="s">
        <v>6826</v>
      </c>
      <c r="U4764" s="1"/>
      <c r="V4764" s="1" t="s">
        <v>25603</v>
      </c>
      <c r="W4764" s="1" t="s">
        <v>6826</v>
      </c>
    </row>
    <row r="4765" spans="1:23" x14ac:dyDescent="0.25">
      <c r="A4765" s="1">
        <v>1005830</v>
      </c>
      <c r="B4765" s="5" t="str">
        <f>VLOOKUP(H4765,'FIPS Basin X-walk'!$A$2:$F$3224,6,FALSE)</f>
        <v>Illinois Basin</v>
      </c>
      <c r="C4765" s="1" t="s">
        <v>12947</v>
      </c>
      <c r="D4765" s="1"/>
      <c r="E4765" s="1"/>
      <c r="F4765" s="1" t="s">
        <v>12948</v>
      </c>
      <c r="G4765" s="1" t="s">
        <v>1977</v>
      </c>
      <c r="H4765" s="1">
        <v>21177</v>
      </c>
      <c r="I4765" s="1">
        <v>1005830</v>
      </c>
      <c r="J4765" s="1">
        <v>37.260800000000003</v>
      </c>
      <c r="K4765" s="1">
        <v>-86.978300000000004</v>
      </c>
      <c r="L4765" s="1"/>
      <c r="M4765" s="1" t="s">
        <v>1497</v>
      </c>
      <c r="N4765" s="1" t="s">
        <v>12675</v>
      </c>
      <c r="O4765" s="1">
        <v>2022</v>
      </c>
      <c r="P4765" s="1">
        <v>42337</v>
      </c>
      <c r="Q4765" s="1" t="s">
        <v>12949</v>
      </c>
      <c r="R4765" s="1"/>
      <c r="S4765" s="1" t="s">
        <v>24355</v>
      </c>
      <c r="T4765" s="1" t="s">
        <v>6826</v>
      </c>
      <c r="U4765" s="1"/>
      <c r="V4765" s="1" t="s">
        <v>24409</v>
      </c>
      <c r="W4765" s="1" t="s">
        <v>6828</v>
      </c>
    </row>
    <row r="4766" spans="1:23" x14ac:dyDescent="0.25">
      <c r="A4766" s="1">
        <v>1009428</v>
      </c>
      <c r="B4766" s="5" t="str">
        <f>VLOOKUP(H4766,'FIPS Basin X-walk'!$A$2:$F$3224,6,FALSE)</f>
        <v>Illinois Basin</v>
      </c>
      <c r="C4766" s="1" t="s">
        <v>12950</v>
      </c>
      <c r="D4766" s="1"/>
      <c r="E4766" s="1"/>
      <c r="F4766" s="1" t="s">
        <v>12951</v>
      </c>
      <c r="G4766" s="1" t="s">
        <v>12952</v>
      </c>
      <c r="H4766" s="1">
        <v>21177</v>
      </c>
      <c r="I4766" s="1">
        <v>1009428</v>
      </c>
      <c r="J4766" s="1">
        <v>37.329326999999999</v>
      </c>
      <c r="K4766" s="1">
        <v>-87.241929999999996</v>
      </c>
      <c r="L4766" s="1"/>
      <c r="M4766" s="1" t="s">
        <v>1497</v>
      </c>
      <c r="N4766" s="1" t="s">
        <v>12675</v>
      </c>
      <c r="O4766" s="1">
        <v>2022</v>
      </c>
      <c r="P4766" s="1">
        <v>42325</v>
      </c>
      <c r="Q4766" s="1" t="s">
        <v>1288</v>
      </c>
      <c r="R4766" s="1"/>
      <c r="S4766" s="1" t="s">
        <v>24435</v>
      </c>
      <c r="T4766" s="1" t="s">
        <v>6826</v>
      </c>
      <c r="U4766" s="1"/>
      <c r="V4766" s="1" t="s">
        <v>8019</v>
      </c>
      <c r="W4766" s="1" t="s">
        <v>6826</v>
      </c>
    </row>
    <row r="4767" spans="1:23" x14ac:dyDescent="0.25">
      <c r="A4767" s="1">
        <v>1004883</v>
      </c>
      <c r="B4767" s="5" t="str">
        <f>VLOOKUP(H4767,'FIPS Basin X-walk'!$A$2:$F$3224,6,FALSE)</f>
        <v>Western Columbia Basin</v>
      </c>
      <c r="C4767" s="1" t="s">
        <v>18831</v>
      </c>
      <c r="D4767" s="1"/>
      <c r="E4767" s="1"/>
      <c r="F4767" s="1" t="s">
        <v>18832</v>
      </c>
      <c r="G4767" s="1" t="s">
        <v>18825</v>
      </c>
      <c r="H4767" s="1">
        <v>41051</v>
      </c>
      <c r="I4767" s="1">
        <v>1004883</v>
      </c>
      <c r="J4767" s="1">
        <v>45.520650000000003</v>
      </c>
      <c r="K4767" s="1">
        <v>-122.44749</v>
      </c>
      <c r="L4767" s="1" t="s">
        <v>24395</v>
      </c>
      <c r="M4767" s="1" t="s">
        <v>1519</v>
      </c>
      <c r="N4767" s="1" t="s">
        <v>18017</v>
      </c>
      <c r="O4767" s="1">
        <v>2022</v>
      </c>
      <c r="P4767" s="1">
        <v>97030</v>
      </c>
      <c r="Q4767" s="1" t="s">
        <v>18833</v>
      </c>
      <c r="R4767" s="1"/>
      <c r="S4767" s="1" t="s">
        <v>24486</v>
      </c>
      <c r="T4767" s="1" t="s">
        <v>6826</v>
      </c>
      <c r="U4767" s="1"/>
      <c r="V4767" s="1" t="s">
        <v>7572</v>
      </c>
      <c r="W4767" s="1" t="s">
        <v>6826</v>
      </c>
    </row>
    <row r="4768" spans="1:23" x14ac:dyDescent="0.25">
      <c r="A4768" s="1">
        <v>1007527</v>
      </c>
      <c r="B4768" s="5" t="str">
        <f>VLOOKUP(H4768,'FIPS Basin X-walk'!$A$2:$F$3224,6,FALSE)</f>
        <v>Western Columbia Basin</v>
      </c>
      <c r="C4768" s="1" t="s">
        <v>18827</v>
      </c>
      <c r="D4768" s="1"/>
      <c r="E4768" s="1"/>
      <c r="F4768" s="1" t="s">
        <v>18828</v>
      </c>
      <c r="G4768" s="1" t="s">
        <v>18825</v>
      </c>
      <c r="H4768" s="1">
        <v>41051</v>
      </c>
      <c r="I4768" s="1">
        <v>1007527</v>
      </c>
      <c r="J4768" s="1">
        <v>45.524721</v>
      </c>
      <c r="K4768" s="1">
        <v>-122.42608300000001</v>
      </c>
      <c r="L4768" s="1"/>
      <c r="M4768" s="1" t="s">
        <v>1519</v>
      </c>
      <c r="N4768" s="1" t="s">
        <v>18017</v>
      </c>
      <c r="O4768" s="1">
        <v>2022</v>
      </c>
      <c r="P4768" s="1">
        <v>97030</v>
      </c>
      <c r="Q4768" s="1" t="s">
        <v>10694</v>
      </c>
      <c r="R4768" s="1"/>
      <c r="S4768" s="1" t="s">
        <v>24486</v>
      </c>
      <c r="T4768" s="1" t="s">
        <v>6826</v>
      </c>
      <c r="U4768" s="1"/>
      <c r="V4768" s="1" t="s">
        <v>10695</v>
      </c>
      <c r="W4768" s="1" t="s">
        <v>6826</v>
      </c>
    </row>
    <row r="4769" spans="1:23" x14ac:dyDescent="0.25">
      <c r="A4769" s="1">
        <v>1001840</v>
      </c>
      <c r="B4769" s="5" t="str">
        <f>VLOOKUP(H4769,'FIPS Basin X-walk'!$A$2:$F$3224,6,FALSE)</f>
        <v>Western Columbia Basin</v>
      </c>
      <c r="C4769" s="1" t="s">
        <v>18824</v>
      </c>
      <c r="D4769" s="1"/>
      <c r="E4769" s="1"/>
      <c r="F4769" s="1" t="s">
        <v>11628</v>
      </c>
      <c r="G4769" s="1" t="s">
        <v>18825</v>
      </c>
      <c r="H4769" s="1">
        <v>41051</v>
      </c>
      <c r="I4769" s="1">
        <v>1001840</v>
      </c>
      <c r="J4769" s="1">
        <v>45.628489999999999</v>
      </c>
      <c r="K4769" s="1">
        <v>-122.78125</v>
      </c>
      <c r="L4769" s="1"/>
      <c r="M4769" s="1" t="s">
        <v>1519</v>
      </c>
      <c r="N4769" s="1" t="s">
        <v>18017</v>
      </c>
      <c r="O4769" s="1">
        <v>2022</v>
      </c>
      <c r="P4769" s="1">
        <v>97203</v>
      </c>
      <c r="Q4769" s="1" t="s">
        <v>18826</v>
      </c>
      <c r="R4769" s="1"/>
      <c r="S4769" s="1" t="s">
        <v>24372</v>
      </c>
      <c r="T4769" s="1" t="s">
        <v>6826</v>
      </c>
      <c r="U4769" s="1"/>
      <c r="V4769" s="1" t="s">
        <v>9338</v>
      </c>
      <c r="W4769" s="1" t="s">
        <v>6826</v>
      </c>
    </row>
    <row r="4770" spans="1:23" x14ac:dyDescent="0.25">
      <c r="A4770" s="1">
        <v>1002446</v>
      </c>
      <c r="B4770" s="5" t="str">
        <f>VLOOKUP(H4770,'FIPS Basin X-walk'!$A$2:$F$3224,6,FALSE)</f>
        <v>Western Columbia Basin</v>
      </c>
      <c r="C4770" s="1" t="s">
        <v>18834</v>
      </c>
      <c r="D4770" s="1"/>
      <c r="E4770" s="1"/>
      <c r="F4770" s="1" t="s">
        <v>11631</v>
      </c>
      <c r="G4770" s="1" t="s">
        <v>18825</v>
      </c>
      <c r="H4770" s="1">
        <v>41051</v>
      </c>
      <c r="I4770" s="1">
        <v>1002446</v>
      </c>
      <c r="J4770" s="1">
        <v>45.600836000000001</v>
      </c>
      <c r="K4770" s="1">
        <v>-122.760606</v>
      </c>
      <c r="L4770" s="1"/>
      <c r="M4770" s="1" t="s">
        <v>1519</v>
      </c>
      <c r="N4770" s="1" t="s">
        <v>18017</v>
      </c>
      <c r="O4770" s="1">
        <v>2022</v>
      </c>
      <c r="P4770" s="1">
        <v>97203</v>
      </c>
      <c r="Q4770" s="1" t="s">
        <v>18835</v>
      </c>
      <c r="R4770" s="1"/>
      <c r="S4770" s="1" t="s">
        <v>24358</v>
      </c>
      <c r="T4770" s="1" t="s">
        <v>6826</v>
      </c>
      <c r="U4770" s="1"/>
      <c r="V4770" s="1" t="s">
        <v>18836</v>
      </c>
      <c r="W4770" s="1" t="s">
        <v>6826</v>
      </c>
    </row>
    <row r="4771" spans="1:23" x14ac:dyDescent="0.25">
      <c r="A4771" s="1">
        <v>1006053</v>
      </c>
      <c r="B4771" s="5" t="str">
        <f>VLOOKUP(H4771,'FIPS Basin X-walk'!$A$2:$F$3224,6,FALSE)</f>
        <v>Western Columbia Basin</v>
      </c>
      <c r="C4771" s="1" t="s">
        <v>18837</v>
      </c>
      <c r="D4771" s="1"/>
      <c r="E4771" s="1"/>
      <c r="F4771" s="1" t="s">
        <v>11631</v>
      </c>
      <c r="G4771" s="1" t="s">
        <v>18825</v>
      </c>
      <c r="H4771" s="1">
        <v>41051</v>
      </c>
      <c r="I4771" s="1">
        <v>1006053</v>
      </c>
      <c r="J4771" s="1">
        <v>45.563899999999997</v>
      </c>
      <c r="K4771" s="1">
        <v>-122.56435999999999</v>
      </c>
      <c r="L4771" s="1"/>
      <c r="M4771" s="1" t="s">
        <v>1519</v>
      </c>
      <c r="N4771" s="1" t="s">
        <v>18017</v>
      </c>
      <c r="O4771" s="1">
        <v>2022</v>
      </c>
      <c r="P4771" s="1">
        <v>97220</v>
      </c>
      <c r="Q4771" s="1" t="s">
        <v>18838</v>
      </c>
      <c r="R4771" s="1"/>
      <c r="S4771" s="1" t="s">
        <v>24356</v>
      </c>
      <c r="T4771" s="1" t="s">
        <v>6826</v>
      </c>
      <c r="U4771" s="1"/>
      <c r="V4771" s="1" t="s">
        <v>8390</v>
      </c>
      <c r="W4771" s="1" t="s">
        <v>6826</v>
      </c>
    </row>
    <row r="4772" spans="1:23" x14ac:dyDescent="0.25">
      <c r="A4772" s="1">
        <v>1007039</v>
      </c>
      <c r="B4772" s="5" t="str">
        <f>VLOOKUP(H4772,'FIPS Basin X-walk'!$A$2:$F$3224,6,FALSE)</f>
        <v>Western Columbia Basin</v>
      </c>
      <c r="C4772" s="1" t="s">
        <v>25807</v>
      </c>
      <c r="D4772" s="1"/>
      <c r="E4772" s="1"/>
      <c r="F4772" s="1" t="s">
        <v>11628</v>
      </c>
      <c r="G4772" s="1" t="s">
        <v>18825</v>
      </c>
      <c r="H4772" s="1">
        <v>41051</v>
      </c>
      <c r="I4772" s="1">
        <v>1007039</v>
      </c>
      <c r="J4772" s="1">
        <v>45.524709999999999</v>
      </c>
      <c r="K4772" s="1">
        <v>-122.67243999999999</v>
      </c>
      <c r="L4772" s="1"/>
      <c r="M4772" s="1" t="s">
        <v>1519</v>
      </c>
      <c r="N4772" s="1" t="s">
        <v>18017</v>
      </c>
      <c r="O4772" s="1">
        <v>2022</v>
      </c>
      <c r="P4772" s="1">
        <v>97204</v>
      </c>
      <c r="Q4772" s="1" t="s">
        <v>1418</v>
      </c>
      <c r="R4772" s="1"/>
      <c r="S4772" s="1" t="s">
        <v>24359</v>
      </c>
      <c r="T4772" s="1" t="s">
        <v>6826</v>
      </c>
      <c r="U4772" s="1"/>
      <c r="V4772" s="1" t="s">
        <v>18744</v>
      </c>
      <c r="W4772" s="1" t="s">
        <v>6826</v>
      </c>
    </row>
    <row r="4773" spans="1:23" x14ac:dyDescent="0.25">
      <c r="A4773" s="1">
        <v>1010144</v>
      </c>
      <c r="B4773" s="5" t="str">
        <f>VLOOKUP(H4773,'FIPS Basin X-walk'!$A$2:$F$3224,6,FALSE)</f>
        <v>Western Columbia Basin</v>
      </c>
      <c r="C4773" s="1" t="s">
        <v>18829</v>
      </c>
      <c r="D4773" s="1"/>
      <c r="E4773" s="1"/>
      <c r="F4773" s="1" t="s">
        <v>11628</v>
      </c>
      <c r="G4773" s="1" t="s">
        <v>18825</v>
      </c>
      <c r="H4773" s="1">
        <v>41051</v>
      </c>
      <c r="I4773" s="1">
        <v>1010144</v>
      </c>
      <c r="J4773" s="1">
        <v>45.52</v>
      </c>
      <c r="K4773" s="1">
        <v>-122.66999</v>
      </c>
      <c r="L4773" s="1"/>
      <c r="M4773" s="1" t="s">
        <v>1519</v>
      </c>
      <c r="N4773" s="1" t="s">
        <v>18017</v>
      </c>
      <c r="O4773" s="1">
        <v>2022</v>
      </c>
      <c r="P4773" s="1">
        <v>97204</v>
      </c>
      <c r="Q4773" s="1" t="s">
        <v>18830</v>
      </c>
      <c r="R4773" s="1"/>
      <c r="S4773" s="1" t="s">
        <v>24361</v>
      </c>
      <c r="T4773" s="1" t="s">
        <v>6826</v>
      </c>
      <c r="U4773" s="1"/>
      <c r="V4773" s="1" t="s">
        <v>18756</v>
      </c>
      <c r="W4773" s="1" t="s">
        <v>6826</v>
      </c>
    </row>
    <row r="4774" spans="1:23" x14ac:dyDescent="0.25">
      <c r="A4774" s="1">
        <v>1000801</v>
      </c>
      <c r="B4774" s="5" t="str">
        <f>VLOOKUP(H4774,'FIPS Basin X-walk'!$A$2:$F$3224,6,FALSE)</f>
        <v>Appalachian Basin (Eastern Overthrust Area)</v>
      </c>
      <c r="C4774" s="1" t="s">
        <v>10467</v>
      </c>
      <c r="D4774" s="1"/>
      <c r="E4774" s="1"/>
      <c r="F4774" s="1" t="s">
        <v>10468</v>
      </c>
      <c r="G4774" s="1" t="s">
        <v>1801</v>
      </c>
      <c r="H4774" s="1">
        <v>13213</v>
      </c>
      <c r="I4774" s="1">
        <v>1000801</v>
      </c>
      <c r="J4774" s="1">
        <v>34.709400000000002</v>
      </c>
      <c r="K4774" s="1">
        <v>-84.918199999999999</v>
      </c>
      <c r="L4774" s="1"/>
      <c r="M4774" s="1" t="s">
        <v>1546</v>
      </c>
      <c r="N4774" s="1" t="s">
        <v>10124</v>
      </c>
      <c r="O4774" s="1">
        <v>2022</v>
      </c>
      <c r="P4774" s="1">
        <v>30721</v>
      </c>
      <c r="Q4774" s="1" t="s">
        <v>10469</v>
      </c>
      <c r="R4774" s="1"/>
      <c r="S4774" s="1" t="s">
        <v>24355</v>
      </c>
      <c r="T4774" s="1" t="s">
        <v>6826</v>
      </c>
      <c r="U4774" s="1"/>
      <c r="V4774" s="1" t="s">
        <v>10359</v>
      </c>
      <c r="W4774" s="1" t="s">
        <v>6828</v>
      </c>
    </row>
    <row r="4775" spans="1:23" x14ac:dyDescent="0.25">
      <c r="A4775" s="1">
        <v>1003335</v>
      </c>
      <c r="B4775" s="5" t="str">
        <f>VLOOKUP(H4775,'FIPS Basin X-walk'!$A$2:$F$3224,6,FALSE)</f>
        <v>Appalachian Basin (Eastern Overthrust Area)</v>
      </c>
      <c r="C4775" s="1" t="s">
        <v>10463</v>
      </c>
      <c r="D4775" s="1"/>
      <c r="E4775" s="1"/>
      <c r="F4775" s="1" t="s">
        <v>10464</v>
      </c>
      <c r="G4775" s="1" t="s">
        <v>10465</v>
      </c>
      <c r="H4775" s="1">
        <v>13213</v>
      </c>
      <c r="I4775" s="1">
        <v>1003335</v>
      </c>
      <c r="J4775" s="1">
        <v>34.766801999999998</v>
      </c>
      <c r="K4775" s="1">
        <v>-84.769581000000002</v>
      </c>
      <c r="L4775" s="1"/>
      <c r="M4775" s="1" t="s">
        <v>1546</v>
      </c>
      <c r="N4775" s="1" t="s">
        <v>10124</v>
      </c>
      <c r="O4775" s="1">
        <v>2022</v>
      </c>
      <c r="P4775" s="1">
        <v>30705</v>
      </c>
      <c r="Q4775" s="1" t="s">
        <v>10466</v>
      </c>
      <c r="R4775" s="1"/>
      <c r="S4775" s="1" t="s">
        <v>24358</v>
      </c>
      <c r="T4775" s="1" t="s">
        <v>6826</v>
      </c>
      <c r="U4775" s="1"/>
      <c r="V4775" s="1" t="s">
        <v>25096</v>
      </c>
      <c r="W4775" s="1" t="s">
        <v>6826</v>
      </c>
    </row>
    <row r="4776" spans="1:23" x14ac:dyDescent="0.25">
      <c r="A4776" s="1">
        <v>1001564</v>
      </c>
      <c r="B4776" s="5" t="str">
        <f>VLOOKUP(H4776,'FIPS Basin X-walk'!$A$2:$F$3224,6,FALSE)</f>
        <v>Iowa Shelf</v>
      </c>
      <c r="C4776" s="1" t="s">
        <v>12215</v>
      </c>
      <c r="D4776" s="1"/>
      <c r="E4776" s="1" t="s">
        <v>6828</v>
      </c>
      <c r="F4776" s="1" t="s">
        <v>12178</v>
      </c>
      <c r="G4776" s="1" t="s">
        <v>1719</v>
      </c>
      <c r="H4776" s="1">
        <v>19139</v>
      </c>
      <c r="I4776" s="1">
        <v>1001564</v>
      </c>
      <c r="J4776" s="1">
        <v>41.3917</v>
      </c>
      <c r="K4776" s="1">
        <v>-91.056899999999999</v>
      </c>
      <c r="L4776" s="1" t="s">
        <v>24717</v>
      </c>
      <c r="M4776" s="1" t="s">
        <v>1500</v>
      </c>
      <c r="N4776" s="1" t="s">
        <v>11970</v>
      </c>
      <c r="O4776" s="1">
        <v>2022</v>
      </c>
      <c r="P4776" s="1">
        <v>52761</v>
      </c>
      <c r="Q4776" s="1" t="s">
        <v>1719</v>
      </c>
      <c r="R4776" s="1"/>
      <c r="S4776" s="1" t="s">
        <v>24355</v>
      </c>
      <c r="T4776" s="1" t="s">
        <v>6826</v>
      </c>
      <c r="U4776" s="1"/>
      <c r="V4776" s="1" t="s">
        <v>24718</v>
      </c>
      <c r="W4776" s="1" t="s">
        <v>6828</v>
      </c>
    </row>
    <row r="4777" spans="1:23" x14ac:dyDescent="0.25">
      <c r="A4777" s="1">
        <v>1003605</v>
      </c>
      <c r="B4777" s="5" t="str">
        <f>VLOOKUP(H4777,'FIPS Basin X-walk'!$A$2:$F$3224,6,FALSE)</f>
        <v>Iowa Shelf</v>
      </c>
      <c r="C4777" s="1" t="s">
        <v>12226</v>
      </c>
      <c r="D4777" s="1"/>
      <c r="E4777" s="1"/>
      <c r="F4777" s="1" t="s">
        <v>12227</v>
      </c>
      <c r="G4777" s="1" t="s">
        <v>12217</v>
      </c>
      <c r="H4777" s="1">
        <v>19139</v>
      </c>
      <c r="I4777" s="1">
        <v>1003605</v>
      </c>
      <c r="J4777" s="1">
        <v>41.477418999999998</v>
      </c>
      <c r="K4777" s="1">
        <v>-90.943847000000005</v>
      </c>
      <c r="L4777" s="1"/>
      <c r="M4777" s="1" t="s">
        <v>1500</v>
      </c>
      <c r="N4777" s="1" t="s">
        <v>11970</v>
      </c>
      <c r="O4777" s="1">
        <v>2022</v>
      </c>
      <c r="P4777" s="1">
        <v>52726</v>
      </c>
      <c r="Q4777" s="1" t="s">
        <v>12228</v>
      </c>
      <c r="R4777" s="1"/>
      <c r="S4777" s="1" t="s">
        <v>24358</v>
      </c>
      <c r="T4777" s="1" t="s">
        <v>6826</v>
      </c>
      <c r="U4777" s="1"/>
      <c r="V4777" s="1" t="s">
        <v>25141</v>
      </c>
      <c r="W4777" s="1" t="s">
        <v>6826</v>
      </c>
    </row>
    <row r="4778" spans="1:23" x14ac:dyDescent="0.25">
      <c r="A4778" s="1">
        <v>1002147</v>
      </c>
      <c r="B4778" s="5" t="str">
        <f>VLOOKUP(H4778,'FIPS Basin X-walk'!$A$2:$F$3224,6,FALSE)</f>
        <v>Iowa Shelf</v>
      </c>
      <c r="C4778" s="1" t="s">
        <v>12216</v>
      </c>
      <c r="D4778" s="1"/>
      <c r="E4778" s="1"/>
      <c r="F4778" s="1" t="s">
        <v>12178</v>
      </c>
      <c r="G4778" s="1" t="s">
        <v>12217</v>
      </c>
      <c r="H4778" s="1">
        <v>19139</v>
      </c>
      <c r="I4778" s="1">
        <v>1002147</v>
      </c>
      <c r="J4778" s="1">
        <v>41.485529999999997</v>
      </c>
      <c r="K4778" s="1">
        <v>-90.822779999999995</v>
      </c>
      <c r="L4778" s="1"/>
      <c r="M4778" s="1" t="s">
        <v>1500</v>
      </c>
      <c r="N4778" s="1" t="s">
        <v>11970</v>
      </c>
      <c r="O4778" s="1">
        <v>2022</v>
      </c>
      <c r="P4778" s="1">
        <v>52761</v>
      </c>
      <c r="Q4778" s="1" t="s">
        <v>12218</v>
      </c>
      <c r="R4778" s="1"/>
      <c r="S4778" s="1" t="s">
        <v>24372</v>
      </c>
      <c r="T4778" s="1" t="s">
        <v>6826</v>
      </c>
      <c r="U4778" s="1"/>
      <c r="V4778" s="1" t="s">
        <v>7111</v>
      </c>
      <c r="W4778" s="1" t="s">
        <v>6826</v>
      </c>
    </row>
    <row r="4779" spans="1:23" x14ac:dyDescent="0.25">
      <c r="A4779" s="1">
        <v>1002246</v>
      </c>
      <c r="B4779" s="5" t="str">
        <f>VLOOKUP(H4779,'FIPS Basin X-walk'!$A$2:$F$3224,6,FALSE)</f>
        <v>Iowa Shelf</v>
      </c>
      <c r="C4779" s="1" t="s">
        <v>12224</v>
      </c>
      <c r="D4779" s="1"/>
      <c r="E4779" s="1"/>
      <c r="F4779" s="1" t="s">
        <v>12178</v>
      </c>
      <c r="G4779" s="1" t="s">
        <v>12217</v>
      </c>
      <c r="H4779" s="1">
        <v>19139</v>
      </c>
      <c r="I4779" s="1">
        <v>1002246</v>
      </c>
      <c r="J4779" s="1">
        <v>41.352159999999998</v>
      </c>
      <c r="K4779" s="1">
        <v>-91.083830000000006</v>
      </c>
      <c r="L4779" s="1"/>
      <c r="M4779" s="1" t="s">
        <v>1500</v>
      </c>
      <c r="N4779" s="1" t="s">
        <v>11970</v>
      </c>
      <c r="O4779" s="1">
        <v>2022</v>
      </c>
      <c r="P4779" s="1">
        <v>52761</v>
      </c>
      <c r="Q4779" s="1" t="s">
        <v>12225</v>
      </c>
      <c r="R4779" s="1" t="s">
        <v>24365</v>
      </c>
      <c r="S4779" s="1" t="s">
        <v>24367</v>
      </c>
      <c r="T4779" s="1" t="s">
        <v>6826</v>
      </c>
      <c r="U4779" s="1"/>
      <c r="V4779" s="1" t="s">
        <v>10734</v>
      </c>
      <c r="W4779" s="1" t="s">
        <v>6826</v>
      </c>
    </row>
    <row r="4780" spans="1:23" x14ac:dyDescent="0.25">
      <c r="A4780" s="1">
        <v>1004114</v>
      </c>
      <c r="B4780" s="5" t="str">
        <f>VLOOKUP(H4780,'FIPS Basin X-walk'!$A$2:$F$3224,6,FALSE)</f>
        <v>Iowa Shelf</v>
      </c>
      <c r="C4780" s="1" t="s">
        <v>12222</v>
      </c>
      <c r="D4780" s="1"/>
      <c r="E4780" s="1"/>
      <c r="F4780" s="1" t="s">
        <v>12178</v>
      </c>
      <c r="G4780" s="1" t="s">
        <v>12217</v>
      </c>
      <c r="H4780" s="1">
        <v>19139</v>
      </c>
      <c r="I4780" s="1">
        <v>1004114</v>
      </c>
      <c r="J4780" s="1">
        <v>41.398099999999999</v>
      </c>
      <c r="K4780" s="1">
        <v>-91.061099999999996</v>
      </c>
      <c r="L4780" s="1" t="s">
        <v>24512</v>
      </c>
      <c r="M4780" s="1" t="s">
        <v>1500</v>
      </c>
      <c r="N4780" s="1" t="s">
        <v>11970</v>
      </c>
      <c r="O4780" s="1">
        <v>2022</v>
      </c>
      <c r="P4780" s="1">
        <v>52761</v>
      </c>
      <c r="Q4780" s="1" t="s">
        <v>11515</v>
      </c>
      <c r="R4780" s="1" t="s">
        <v>24378</v>
      </c>
      <c r="S4780" s="1" t="s">
        <v>24454</v>
      </c>
      <c r="T4780" s="1" t="s">
        <v>6826</v>
      </c>
      <c r="U4780" s="1"/>
      <c r="V4780" s="1" t="s">
        <v>11516</v>
      </c>
      <c r="W4780" s="1" t="s">
        <v>6826</v>
      </c>
    </row>
    <row r="4781" spans="1:23" x14ac:dyDescent="0.25">
      <c r="A4781" s="1">
        <v>1006211</v>
      </c>
      <c r="B4781" s="5" t="str">
        <f>VLOOKUP(H4781,'FIPS Basin X-walk'!$A$2:$F$3224,6,FALSE)</f>
        <v>Iowa Shelf</v>
      </c>
      <c r="C4781" s="1" t="s">
        <v>12223</v>
      </c>
      <c r="D4781" s="1"/>
      <c r="E4781" s="1"/>
      <c r="F4781" s="1" t="s">
        <v>1719</v>
      </c>
      <c r="G4781" s="1" t="s">
        <v>12217</v>
      </c>
      <c r="H4781" s="1">
        <v>19139</v>
      </c>
      <c r="I4781" s="1">
        <v>1006211</v>
      </c>
      <c r="J4781" s="1">
        <v>41.36983</v>
      </c>
      <c r="K4781" s="1">
        <v>-91.113680000000002</v>
      </c>
      <c r="L4781" s="1"/>
      <c r="M4781" s="1" t="s">
        <v>1500</v>
      </c>
      <c r="N4781" s="1" t="s">
        <v>11970</v>
      </c>
      <c r="O4781" s="1">
        <v>2022</v>
      </c>
      <c r="P4781" s="1">
        <v>52761</v>
      </c>
      <c r="Q4781" s="1" t="s">
        <v>25685</v>
      </c>
      <c r="R4781" s="1"/>
      <c r="S4781" s="1" t="s">
        <v>25020</v>
      </c>
      <c r="T4781" s="1" t="s">
        <v>6826</v>
      </c>
      <c r="U4781" s="1"/>
      <c r="V4781" s="1" t="s">
        <v>25585</v>
      </c>
      <c r="W4781" s="1" t="s">
        <v>6826</v>
      </c>
    </row>
    <row r="4782" spans="1:23" x14ac:dyDescent="0.25">
      <c r="A4782" s="1">
        <v>1003577</v>
      </c>
      <c r="B4782" s="5" t="str">
        <f>VLOOKUP(H4782,'FIPS Basin X-walk'!$A$2:$F$3224,6,FALSE)</f>
        <v>Iowa Shelf</v>
      </c>
      <c r="C4782" s="1" t="s">
        <v>12219</v>
      </c>
      <c r="D4782" s="1"/>
      <c r="E4782" s="1"/>
      <c r="F4782" s="1" t="s">
        <v>12220</v>
      </c>
      <c r="G4782" s="1" t="s">
        <v>12217</v>
      </c>
      <c r="H4782" s="1">
        <v>19139</v>
      </c>
      <c r="I4782" s="1">
        <v>1003577</v>
      </c>
      <c r="J4782" s="1">
        <v>41.585661000000002</v>
      </c>
      <c r="K4782" s="1">
        <v>-91.042156000000006</v>
      </c>
      <c r="L4782" s="1"/>
      <c r="M4782" s="1" t="s">
        <v>1500</v>
      </c>
      <c r="N4782" s="1" t="s">
        <v>11970</v>
      </c>
      <c r="O4782" s="1">
        <v>2022</v>
      </c>
      <c r="P4782" s="1">
        <v>52778</v>
      </c>
      <c r="Q4782" s="1" t="s">
        <v>12221</v>
      </c>
      <c r="R4782" s="1" t="s">
        <v>24729</v>
      </c>
      <c r="S4782" s="1" t="s">
        <v>24372</v>
      </c>
      <c r="T4782" s="1" t="s">
        <v>6826</v>
      </c>
      <c r="U4782" s="1"/>
      <c r="V4782" s="1" t="s">
        <v>7970</v>
      </c>
      <c r="W4782" s="1" t="s">
        <v>6826</v>
      </c>
    </row>
    <row r="4783" spans="1:23" x14ac:dyDescent="0.25">
      <c r="A4783" s="1">
        <v>1003863</v>
      </c>
      <c r="B4783" s="5" t="str">
        <f>VLOOKUP(H4783,'FIPS Basin X-walk'!$A$2:$F$3224,6,FALSE)</f>
        <v>S.GA Sedimentary Prov</v>
      </c>
      <c r="C4783" s="1" t="s">
        <v>10470</v>
      </c>
      <c r="D4783" s="1"/>
      <c r="E4783" s="1"/>
      <c r="F4783" s="1" t="s">
        <v>1545</v>
      </c>
      <c r="G4783" s="1" t="s">
        <v>10471</v>
      </c>
      <c r="H4783" s="1">
        <v>13215</v>
      </c>
      <c r="I4783" s="1">
        <v>1003863</v>
      </c>
      <c r="J4783" s="1">
        <v>32.496810000000004</v>
      </c>
      <c r="K4783" s="1">
        <v>-84.862629999999996</v>
      </c>
      <c r="L4783" s="1"/>
      <c r="M4783" s="1" t="s">
        <v>1546</v>
      </c>
      <c r="N4783" s="1" t="s">
        <v>10124</v>
      </c>
      <c r="O4783" s="1">
        <v>2022</v>
      </c>
      <c r="P4783" s="1">
        <v>31907</v>
      </c>
      <c r="Q4783" s="1" t="s">
        <v>10472</v>
      </c>
      <c r="R4783" s="1"/>
      <c r="S4783" s="1" t="s">
        <v>24358</v>
      </c>
      <c r="T4783" s="1" t="s">
        <v>6826</v>
      </c>
      <c r="U4783" s="1"/>
      <c r="V4783" s="1" t="s">
        <v>10473</v>
      </c>
      <c r="W4783" s="1" t="s">
        <v>6826</v>
      </c>
    </row>
    <row r="4784" spans="1:23" x14ac:dyDescent="0.25">
      <c r="A4784" s="1">
        <v>1003959</v>
      </c>
      <c r="B4784" s="5" t="str">
        <f>VLOOKUP(H4784,'FIPS Basin X-walk'!$A$2:$F$3224,6,FALSE)</f>
        <v>S.GA Sedimentary Prov</v>
      </c>
      <c r="C4784" s="1" t="s">
        <v>10474</v>
      </c>
      <c r="D4784" s="1"/>
      <c r="E4784" s="1"/>
      <c r="F4784" s="1" t="s">
        <v>10475</v>
      </c>
      <c r="G4784" s="1" t="s">
        <v>10471</v>
      </c>
      <c r="H4784" s="1">
        <v>13215</v>
      </c>
      <c r="I4784" s="1">
        <v>1003959</v>
      </c>
      <c r="J4784" s="1">
        <v>32.497472000000002</v>
      </c>
      <c r="K4784" s="1">
        <v>-84.866461999999999</v>
      </c>
      <c r="L4784" s="1"/>
      <c r="M4784" s="1" t="s">
        <v>1546</v>
      </c>
      <c r="N4784" s="1" t="s">
        <v>10124</v>
      </c>
      <c r="O4784" s="1">
        <v>2022</v>
      </c>
      <c r="P4784" s="1">
        <v>31907</v>
      </c>
      <c r="Q4784" s="1" t="s">
        <v>10476</v>
      </c>
      <c r="R4784" s="1"/>
      <c r="S4784" s="1" t="s">
        <v>24358</v>
      </c>
      <c r="T4784" s="1" t="s">
        <v>6826</v>
      </c>
      <c r="U4784" s="1"/>
      <c r="V4784" s="1" t="s">
        <v>10473</v>
      </c>
      <c r="W4784" s="1" t="s">
        <v>6826</v>
      </c>
    </row>
    <row r="4785" spans="1:23" x14ac:dyDescent="0.25">
      <c r="A4785" s="1">
        <v>1007980</v>
      </c>
      <c r="B4785" s="5" t="str">
        <f>VLOOKUP(H4785,'FIPS Basin X-walk'!$A$2:$F$3224,6,FALSE)</f>
        <v>Michigan Basin</v>
      </c>
      <c r="C4785" s="1" t="s">
        <v>14532</v>
      </c>
      <c r="D4785" s="1"/>
      <c r="E4785" s="1"/>
      <c r="F4785" s="1" t="s">
        <v>14533</v>
      </c>
      <c r="G4785" s="1" t="s">
        <v>14530</v>
      </c>
      <c r="H4785" s="1">
        <v>26121</v>
      </c>
      <c r="I4785" s="1">
        <v>1007980</v>
      </c>
      <c r="J4785" s="1">
        <v>43.205413999999998</v>
      </c>
      <c r="K4785" s="1">
        <v>-86.270352000000003</v>
      </c>
      <c r="L4785" s="1"/>
      <c r="M4785" s="1" t="s">
        <v>1493</v>
      </c>
      <c r="N4785" s="1" t="s">
        <v>14185</v>
      </c>
      <c r="O4785" s="1">
        <v>2022</v>
      </c>
      <c r="P4785" s="1">
        <v>49441</v>
      </c>
      <c r="Q4785" s="1" t="s">
        <v>14534</v>
      </c>
      <c r="R4785" s="1"/>
      <c r="S4785" s="1" t="s">
        <v>24737</v>
      </c>
      <c r="T4785" s="1" t="s">
        <v>6826</v>
      </c>
      <c r="U4785" s="1"/>
      <c r="V4785" s="1" t="s">
        <v>12626</v>
      </c>
      <c r="W4785" s="1" t="s">
        <v>6826</v>
      </c>
    </row>
    <row r="4786" spans="1:23" x14ac:dyDescent="0.25">
      <c r="A4786" s="1">
        <v>1007751</v>
      </c>
      <c r="B4786" s="5" t="str">
        <f>VLOOKUP(H4786,'FIPS Basin X-walk'!$A$2:$F$3224,6,FALSE)</f>
        <v>Michigan Basin</v>
      </c>
      <c r="C4786" s="1" t="s">
        <v>14528</v>
      </c>
      <c r="D4786" s="1"/>
      <c r="E4786" s="1"/>
      <c r="F4786" s="1" t="s">
        <v>14529</v>
      </c>
      <c r="G4786" s="1" t="s">
        <v>14530</v>
      </c>
      <c r="H4786" s="1">
        <v>26121</v>
      </c>
      <c r="I4786" s="1">
        <v>1007751</v>
      </c>
      <c r="J4786" s="1">
        <v>43.235238000000003</v>
      </c>
      <c r="K4786" s="1">
        <v>-86.01343</v>
      </c>
      <c r="L4786" s="1"/>
      <c r="M4786" s="1" t="s">
        <v>1493</v>
      </c>
      <c r="N4786" s="1" t="s">
        <v>14185</v>
      </c>
      <c r="O4786" s="1">
        <v>2022</v>
      </c>
      <c r="P4786" s="1">
        <v>49451</v>
      </c>
      <c r="Q4786" s="1" t="s">
        <v>14531</v>
      </c>
      <c r="R4786" s="1"/>
      <c r="S4786" s="1" t="s">
        <v>24358</v>
      </c>
      <c r="T4786" s="1" t="s">
        <v>6826</v>
      </c>
      <c r="U4786" s="1"/>
      <c r="V4786" s="1" t="s">
        <v>25902</v>
      </c>
      <c r="W4786" s="1" t="s">
        <v>6826</v>
      </c>
    </row>
    <row r="4787" spans="1:23" x14ac:dyDescent="0.25">
      <c r="A4787" s="1">
        <v>1010575</v>
      </c>
      <c r="B4787" s="5" t="str">
        <f>VLOOKUP(H4787,'FIPS Basin X-walk'!$A$2:$F$3224,6,FALSE)</f>
        <v>Appalachian Basin</v>
      </c>
      <c r="C4787" s="1" t="s">
        <v>18089</v>
      </c>
      <c r="D4787" s="1"/>
      <c r="E4787" s="1"/>
      <c r="F4787" s="1" t="s">
        <v>18090</v>
      </c>
      <c r="G4787" s="1" t="s">
        <v>18087</v>
      </c>
      <c r="H4787" s="1">
        <v>39119</v>
      </c>
      <c r="I4787" s="1">
        <v>1010575</v>
      </c>
      <c r="J4787" s="1">
        <v>40.093989999999998</v>
      </c>
      <c r="K4787" s="1">
        <v>-82.023939999999996</v>
      </c>
      <c r="L4787" s="1"/>
      <c r="M4787" s="1" t="s">
        <v>1542</v>
      </c>
      <c r="N4787" s="1" t="s">
        <v>17708</v>
      </c>
      <c r="O4787" s="1">
        <v>2022</v>
      </c>
      <c r="P4787" s="1">
        <v>43821</v>
      </c>
      <c r="Q4787" s="1" t="s">
        <v>18091</v>
      </c>
      <c r="R4787" s="1"/>
      <c r="S4787" s="1" t="s">
        <v>24355</v>
      </c>
      <c r="T4787" s="1" t="s">
        <v>6826</v>
      </c>
      <c r="U4787" s="1"/>
      <c r="V4787" s="1" t="s">
        <v>8013</v>
      </c>
      <c r="W4787" s="1" t="s">
        <v>6828</v>
      </c>
    </row>
    <row r="4788" spans="1:23" x14ac:dyDescent="0.25">
      <c r="A4788" s="1">
        <v>1011818</v>
      </c>
      <c r="B4788" s="5" t="str">
        <f>VLOOKUP(H4788,'FIPS Basin X-walk'!$A$2:$F$3224,6,FALSE)</f>
        <v>Appalachian Basin</v>
      </c>
      <c r="C4788" s="1" t="s">
        <v>18094</v>
      </c>
      <c r="D4788" s="1"/>
      <c r="E4788" s="1"/>
      <c r="F4788" s="1" t="s">
        <v>18095</v>
      </c>
      <c r="G4788" s="1" t="s">
        <v>18087</v>
      </c>
      <c r="H4788" s="1">
        <v>39119</v>
      </c>
      <c r="I4788" s="1">
        <v>1011818</v>
      </c>
      <c r="J4788" s="1">
        <v>39.842529999999996</v>
      </c>
      <c r="K4788" s="1">
        <v>-81.945049999999995</v>
      </c>
      <c r="L4788" s="1"/>
      <c r="M4788" s="1" t="s">
        <v>1542</v>
      </c>
      <c r="N4788" s="1" t="s">
        <v>17708</v>
      </c>
      <c r="O4788" s="1">
        <v>2022</v>
      </c>
      <c r="P4788" s="1">
        <v>43771</v>
      </c>
      <c r="Q4788" s="1" t="s">
        <v>24130</v>
      </c>
      <c r="R4788" s="1"/>
      <c r="S4788" s="1" t="s">
        <v>24435</v>
      </c>
      <c r="T4788" s="1" t="s">
        <v>6826</v>
      </c>
      <c r="U4788" s="1"/>
      <c r="V4788" s="1" t="s">
        <v>9243</v>
      </c>
      <c r="W4788" s="1" t="s">
        <v>6826</v>
      </c>
    </row>
    <row r="4789" spans="1:23" x14ac:dyDescent="0.25">
      <c r="A4789" s="1">
        <v>1002226</v>
      </c>
      <c r="B4789" s="5" t="str">
        <f>VLOOKUP(H4789,'FIPS Basin X-walk'!$A$2:$F$3224,6,FALSE)</f>
        <v>Appalachian Basin</v>
      </c>
      <c r="C4789" s="1" t="s">
        <v>18092</v>
      </c>
      <c r="D4789" s="1"/>
      <c r="E4789" s="1"/>
      <c r="F4789" s="1" t="s">
        <v>18086</v>
      </c>
      <c r="G4789" s="1" t="s">
        <v>18087</v>
      </c>
      <c r="H4789" s="1">
        <v>39119</v>
      </c>
      <c r="I4789" s="1">
        <v>1002226</v>
      </c>
      <c r="J4789" s="1">
        <v>39.948782000000001</v>
      </c>
      <c r="K4789" s="1">
        <v>-82.017730999999998</v>
      </c>
      <c r="L4789" s="1"/>
      <c r="M4789" s="1" t="s">
        <v>1542</v>
      </c>
      <c r="N4789" s="1" t="s">
        <v>17708</v>
      </c>
      <c r="O4789" s="1">
        <v>2022</v>
      </c>
      <c r="P4789" s="1">
        <v>43701</v>
      </c>
      <c r="Q4789" s="1" t="s">
        <v>18093</v>
      </c>
      <c r="R4789" s="1"/>
      <c r="S4789" s="1" t="s">
        <v>24356</v>
      </c>
      <c r="T4789" s="1" t="s">
        <v>6826</v>
      </c>
      <c r="U4789" s="1"/>
      <c r="V4789" s="1" t="s">
        <v>8390</v>
      </c>
      <c r="W4789" s="1" t="s">
        <v>6826</v>
      </c>
    </row>
    <row r="4790" spans="1:23" x14ac:dyDescent="0.25">
      <c r="A4790" s="1">
        <v>1003418</v>
      </c>
      <c r="B4790" s="5" t="str">
        <f>VLOOKUP(H4790,'FIPS Basin X-walk'!$A$2:$F$3224,6,FALSE)</f>
        <v>Appalachian Basin</v>
      </c>
      <c r="C4790" s="1" t="s">
        <v>18085</v>
      </c>
      <c r="D4790" s="1"/>
      <c r="E4790" s="1"/>
      <c r="F4790" s="1" t="s">
        <v>18086</v>
      </c>
      <c r="G4790" s="1" t="s">
        <v>18087</v>
      </c>
      <c r="H4790" s="1">
        <v>39119</v>
      </c>
      <c r="I4790" s="1">
        <v>1003418</v>
      </c>
      <c r="J4790" s="1">
        <v>39.961359999999999</v>
      </c>
      <c r="K4790" s="1">
        <v>-82.000339999999994</v>
      </c>
      <c r="L4790" s="1"/>
      <c r="M4790" s="1" t="s">
        <v>1542</v>
      </c>
      <c r="N4790" s="1" t="s">
        <v>17708</v>
      </c>
      <c r="O4790" s="1">
        <v>2022</v>
      </c>
      <c r="P4790" s="1">
        <v>43701</v>
      </c>
      <c r="Q4790" s="1" t="s">
        <v>18088</v>
      </c>
      <c r="R4790" s="1"/>
      <c r="S4790" s="1" t="s">
        <v>24372</v>
      </c>
      <c r="T4790" s="1" t="s">
        <v>6826</v>
      </c>
      <c r="U4790" s="1"/>
      <c r="V4790" s="1" t="s">
        <v>10904</v>
      </c>
      <c r="W4790" s="1" t="s">
        <v>6826</v>
      </c>
    </row>
    <row r="4791" spans="1:23" x14ac:dyDescent="0.25">
      <c r="A4791" s="1">
        <v>1000860</v>
      </c>
      <c r="B4791" s="5" t="str">
        <f>VLOOKUP(H4791,'FIPS Basin X-walk'!$A$2:$F$3224,6,FALSE)</f>
        <v>Chautauqua Platform</v>
      </c>
      <c r="C4791" s="1" t="s">
        <v>18532</v>
      </c>
      <c r="D4791" s="1"/>
      <c r="E4791" s="1" t="s">
        <v>6828</v>
      </c>
      <c r="F4791" s="1" t="s">
        <v>18533</v>
      </c>
      <c r="G4791" s="1" t="s">
        <v>2161</v>
      </c>
      <c r="H4791" s="1">
        <v>40101</v>
      </c>
      <c r="I4791" s="1">
        <v>1000860</v>
      </c>
      <c r="J4791" s="1">
        <v>35.761699999999998</v>
      </c>
      <c r="K4791" s="1">
        <v>-95.284700000000001</v>
      </c>
      <c r="L4791" s="1"/>
      <c r="M4791" s="1" t="s">
        <v>1495</v>
      </c>
      <c r="N4791" s="1" t="s">
        <v>9115</v>
      </c>
      <c r="O4791" s="1">
        <v>2022</v>
      </c>
      <c r="P4791" s="1">
        <v>74434</v>
      </c>
      <c r="Q4791" s="1" t="s">
        <v>2161</v>
      </c>
      <c r="R4791" s="1"/>
      <c r="S4791" s="1" t="s">
        <v>24355</v>
      </c>
      <c r="T4791" s="1" t="s">
        <v>6826</v>
      </c>
      <c r="U4791" s="1"/>
      <c r="V4791" s="1" t="s">
        <v>18353</v>
      </c>
      <c r="W4791" s="1" t="s">
        <v>6828</v>
      </c>
    </row>
    <row r="4792" spans="1:23" x14ac:dyDescent="0.25">
      <c r="A4792" s="1">
        <v>1001913</v>
      </c>
      <c r="B4792" s="5" t="str">
        <f>VLOOKUP(H4792,'FIPS Basin X-walk'!$A$2:$F$3224,6,FALSE)</f>
        <v>Chautauqua Platform</v>
      </c>
      <c r="C4792" s="1" t="s">
        <v>18531</v>
      </c>
      <c r="D4792" s="1"/>
      <c r="E4792" s="1"/>
      <c r="F4792" s="1" t="s">
        <v>18524</v>
      </c>
      <c r="G4792" s="1" t="s">
        <v>18525</v>
      </c>
      <c r="H4792" s="1">
        <v>40101</v>
      </c>
      <c r="I4792" s="1">
        <v>1001913</v>
      </c>
      <c r="J4792" s="1">
        <v>35.740513</v>
      </c>
      <c r="K4792" s="1">
        <v>-95.297430000000006</v>
      </c>
      <c r="L4792" s="1"/>
      <c r="M4792" s="1" t="s">
        <v>1495</v>
      </c>
      <c r="N4792" s="1" t="s">
        <v>9115</v>
      </c>
      <c r="O4792" s="1">
        <v>2022</v>
      </c>
      <c r="P4792" s="1">
        <v>74403</v>
      </c>
      <c r="Q4792" s="1" t="s">
        <v>24807</v>
      </c>
      <c r="R4792" s="1" t="s">
        <v>24564</v>
      </c>
      <c r="S4792" s="1" t="s">
        <v>24431</v>
      </c>
      <c r="T4792" s="1" t="s">
        <v>6828</v>
      </c>
      <c r="U4792" s="1"/>
      <c r="V4792" s="1" t="s">
        <v>6889</v>
      </c>
      <c r="W4792" s="1" t="s">
        <v>6828</v>
      </c>
    </row>
    <row r="4793" spans="1:23" x14ac:dyDescent="0.25">
      <c r="A4793" s="1">
        <v>1001961</v>
      </c>
      <c r="B4793" s="5" t="str">
        <f>VLOOKUP(H4793,'FIPS Basin X-walk'!$A$2:$F$3224,6,FALSE)</f>
        <v>Chautauqua Platform</v>
      </c>
      <c r="C4793" s="1" t="s">
        <v>18529</v>
      </c>
      <c r="D4793" s="1"/>
      <c r="E4793" s="1"/>
      <c r="F4793" s="1" t="s">
        <v>18524</v>
      </c>
      <c r="G4793" s="1" t="s">
        <v>18525</v>
      </c>
      <c r="H4793" s="1">
        <v>40101</v>
      </c>
      <c r="I4793" s="1">
        <v>1001961</v>
      </c>
      <c r="J4793" s="1">
        <v>35.669370999999998</v>
      </c>
      <c r="K4793" s="1">
        <v>-95.268444000000002</v>
      </c>
      <c r="L4793" s="1"/>
      <c r="M4793" s="1" t="s">
        <v>1495</v>
      </c>
      <c r="N4793" s="1" t="s">
        <v>9115</v>
      </c>
      <c r="O4793" s="1">
        <v>2022</v>
      </c>
      <c r="P4793" s="1">
        <v>74403</v>
      </c>
      <c r="Q4793" s="1" t="s">
        <v>18530</v>
      </c>
      <c r="R4793" s="1"/>
      <c r="S4793" s="1" t="s">
        <v>24356</v>
      </c>
      <c r="T4793" s="1" t="s">
        <v>6826</v>
      </c>
      <c r="U4793" s="1"/>
      <c r="V4793" s="1" t="s">
        <v>8390</v>
      </c>
      <c r="W4793" s="1" t="s">
        <v>6826</v>
      </c>
    </row>
    <row r="4794" spans="1:23" x14ac:dyDescent="0.25">
      <c r="A4794" s="1">
        <v>1003616</v>
      </c>
      <c r="B4794" s="5" t="str">
        <f>VLOOKUP(H4794,'FIPS Basin X-walk'!$A$2:$F$3224,6,FALSE)</f>
        <v>Chautauqua Platform</v>
      </c>
      <c r="C4794" s="1" t="s">
        <v>18527</v>
      </c>
      <c r="D4794" s="1"/>
      <c r="E4794" s="1"/>
      <c r="F4794" s="1" t="s">
        <v>18524</v>
      </c>
      <c r="G4794" s="1" t="s">
        <v>18525</v>
      </c>
      <c r="H4794" s="1">
        <v>40101</v>
      </c>
      <c r="I4794" s="1">
        <v>1003616</v>
      </c>
      <c r="J4794" s="1">
        <v>35.717849999999999</v>
      </c>
      <c r="K4794" s="1">
        <v>-95.429429999999996</v>
      </c>
      <c r="L4794" s="1"/>
      <c r="M4794" s="1" t="s">
        <v>1495</v>
      </c>
      <c r="N4794" s="1" t="s">
        <v>9115</v>
      </c>
      <c r="O4794" s="1">
        <v>2022</v>
      </c>
      <c r="P4794" s="1">
        <v>74401</v>
      </c>
      <c r="Q4794" s="1" t="s">
        <v>18528</v>
      </c>
      <c r="R4794" s="1"/>
      <c r="S4794" s="1" t="s">
        <v>24358</v>
      </c>
      <c r="T4794" s="1" t="s">
        <v>6826</v>
      </c>
      <c r="U4794" s="1"/>
      <c r="V4794" s="1" t="s">
        <v>6878</v>
      </c>
      <c r="W4794" s="1" t="s">
        <v>6826</v>
      </c>
    </row>
    <row r="4795" spans="1:23" x14ac:dyDescent="0.25">
      <c r="A4795" s="1">
        <v>1006243</v>
      </c>
      <c r="B4795" s="5" t="str">
        <f>VLOOKUP(H4795,'FIPS Basin X-walk'!$A$2:$F$3224,6,FALSE)</f>
        <v>Chautauqua Platform</v>
      </c>
      <c r="C4795" s="1" t="s">
        <v>18523</v>
      </c>
      <c r="D4795" s="1"/>
      <c r="E4795" s="1"/>
      <c r="F4795" s="1" t="s">
        <v>18524</v>
      </c>
      <c r="G4795" s="1" t="s">
        <v>18525</v>
      </c>
      <c r="H4795" s="1">
        <v>40101</v>
      </c>
      <c r="I4795" s="1">
        <v>1006243</v>
      </c>
      <c r="J4795" s="1">
        <v>35.706510000000002</v>
      </c>
      <c r="K4795" s="1">
        <v>-95.386110000000002</v>
      </c>
      <c r="L4795" s="1"/>
      <c r="M4795" s="1" t="s">
        <v>1495</v>
      </c>
      <c r="N4795" s="1" t="s">
        <v>9115</v>
      </c>
      <c r="O4795" s="1">
        <v>2022</v>
      </c>
      <c r="P4795" s="1">
        <v>74401</v>
      </c>
      <c r="Q4795" s="1" t="s">
        <v>18526</v>
      </c>
      <c r="R4795" s="1"/>
      <c r="S4795" s="1" t="s">
        <v>24844</v>
      </c>
      <c r="T4795" s="1" t="s">
        <v>6826</v>
      </c>
      <c r="U4795" s="1"/>
      <c r="V4795" s="1" t="s">
        <v>7044</v>
      </c>
      <c r="W4795" s="1" t="s">
        <v>6826</v>
      </c>
    </row>
    <row r="4796" spans="1:23" x14ac:dyDescent="0.25">
      <c r="A4796" s="1">
        <v>1010353</v>
      </c>
      <c r="B4796" s="5" t="str">
        <f>VLOOKUP(H4796,'FIPS Basin X-walk'!$A$2:$F$3224,6,FALSE)</f>
        <v>East Texas Basin</v>
      </c>
      <c r="C4796" s="1"/>
      <c r="D4796" s="1"/>
      <c r="E4796" s="1"/>
      <c r="F4796" s="1" t="s">
        <v>21523</v>
      </c>
      <c r="G4796" s="1" t="s">
        <v>21519</v>
      </c>
      <c r="H4796" s="1">
        <v>48347</v>
      </c>
      <c r="I4796" s="1">
        <v>1010353</v>
      </c>
      <c r="J4796" s="1">
        <v>31.691199999999998</v>
      </c>
      <c r="K4796" s="1">
        <v>-94.583299999999994</v>
      </c>
      <c r="L4796" s="1"/>
      <c r="M4796" s="1" t="s">
        <v>1485</v>
      </c>
      <c r="N4796" s="1" t="s">
        <v>9148</v>
      </c>
      <c r="O4796" s="1">
        <v>2022</v>
      </c>
      <c r="P4796" s="1">
        <v>75965</v>
      </c>
      <c r="Q4796" s="1" t="s">
        <v>351</v>
      </c>
      <c r="R4796" s="1"/>
      <c r="S4796" s="1" t="s">
        <v>24399</v>
      </c>
      <c r="T4796" s="1" t="s">
        <v>6826</v>
      </c>
      <c r="U4796" s="1"/>
      <c r="V4796" s="1" t="s">
        <v>7521</v>
      </c>
      <c r="W4796" s="1" t="s">
        <v>6826</v>
      </c>
    </row>
    <row r="4797" spans="1:23" x14ac:dyDescent="0.25">
      <c r="A4797" s="1">
        <v>1002457</v>
      </c>
      <c r="B4797" s="5" t="str">
        <f>VLOOKUP(H4797,'FIPS Basin X-walk'!$A$2:$F$3224,6,FALSE)</f>
        <v>East Texas Basin</v>
      </c>
      <c r="C4797" s="1" t="s">
        <v>21520</v>
      </c>
      <c r="D4797" s="1"/>
      <c r="E4797" s="1"/>
      <c r="F4797" s="1" t="s">
        <v>1849</v>
      </c>
      <c r="G4797" s="1" t="s">
        <v>21519</v>
      </c>
      <c r="H4797" s="1">
        <v>48347</v>
      </c>
      <c r="I4797" s="1">
        <v>1002457</v>
      </c>
      <c r="J4797" s="1">
        <v>31.648515</v>
      </c>
      <c r="K4797" s="1">
        <v>-94.681272000000007</v>
      </c>
      <c r="L4797" s="1"/>
      <c r="M4797" s="1" t="s">
        <v>1485</v>
      </c>
      <c r="N4797" s="1" t="s">
        <v>9148</v>
      </c>
      <c r="O4797" s="1">
        <v>2022</v>
      </c>
      <c r="P4797" s="1">
        <v>75964</v>
      </c>
      <c r="Q4797" s="1" t="s">
        <v>21521</v>
      </c>
      <c r="R4797" s="1"/>
      <c r="S4797" s="1" t="s">
        <v>24358</v>
      </c>
      <c r="T4797" s="1" t="s">
        <v>6826</v>
      </c>
      <c r="U4797" s="1"/>
      <c r="V4797" s="1" t="s">
        <v>21522</v>
      </c>
      <c r="W4797" s="1" t="s">
        <v>6826</v>
      </c>
    </row>
    <row r="4798" spans="1:23" x14ac:dyDescent="0.25">
      <c r="A4798" s="1">
        <v>1013396</v>
      </c>
      <c r="B4798" s="5" t="str">
        <f>VLOOKUP(H4798,'FIPS Basin X-walk'!$A$2:$F$3224,6,FALSE)</f>
        <v>East Texas Basin</v>
      </c>
      <c r="C4798" s="1"/>
      <c r="D4798" s="1"/>
      <c r="E4798" s="1"/>
      <c r="F4798" s="1" t="s">
        <v>1849</v>
      </c>
      <c r="G4798" s="1" t="s">
        <v>21519</v>
      </c>
      <c r="H4798" s="1">
        <v>48347</v>
      </c>
      <c r="I4798" s="1">
        <v>1013396</v>
      </c>
      <c r="J4798" s="1">
        <v>31.488800000000001</v>
      </c>
      <c r="K4798" s="1">
        <v>-94.6387</v>
      </c>
      <c r="L4798" s="1"/>
      <c r="M4798" s="1" t="s">
        <v>1485</v>
      </c>
      <c r="N4798" s="1" t="s">
        <v>9148</v>
      </c>
      <c r="O4798" s="1">
        <v>2022</v>
      </c>
      <c r="P4798" s="1">
        <v>75961</v>
      </c>
      <c r="Q4798" s="1" t="s">
        <v>1248</v>
      </c>
      <c r="R4798" s="1"/>
      <c r="S4798" s="1" t="s">
        <v>24399</v>
      </c>
      <c r="T4798" s="1" t="s">
        <v>6826</v>
      </c>
      <c r="U4798" s="1"/>
      <c r="V4798" s="1" t="s">
        <v>9347</v>
      </c>
      <c r="W4798" s="1" t="s">
        <v>6826</v>
      </c>
    </row>
    <row r="4799" spans="1:23" x14ac:dyDescent="0.25">
      <c r="A4799" s="1">
        <v>1014657</v>
      </c>
      <c r="B4799" s="5" t="str">
        <f>VLOOKUP(H4799,'FIPS Basin X-walk'!$A$2:$F$3224,6,FALSE)</f>
        <v>East Texas Basin</v>
      </c>
      <c r="C4799" s="1" t="s">
        <v>27362</v>
      </c>
      <c r="D4799" s="1"/>
      <c r="E4799" s="1"/>
      <c r="F4799" s="1" t="s">
        <v>1849</v>
      </c>
      <c r="G4799" s="1" t="s">
        <v>21519</v>
      </c>
      <c r="H4799" s="1">
        <v>48347</v>
      </c>
      <c r="I4799" s="1">
        <v>1014657</v>
      </c>
      <c r="J4799" s="1">
        <v>31.578189999999999</v>
      </c>
      <c r="K4799" s="1">
        <v>-94.652150000000006</v>
      </c>
      <c r="L4799" s="1"/>
      <c r="M4799" s="1" t="s">
        <v>1485</v>
      </c>
      <c r="N4799" s="1" t="s">
        <v>9148</v>
      </c>
      <c r="O4799" s="1">
        <v>2022</v>
      </c>
      <c r="P4799" s="1">
        <v>75963</v>
      </c>
      <c r="Q4799" s="1" t="s">
        <v>27363</v>
      </c>
      <c r="R4799" s="1"/>
      <c r="S4799" s="1" t="s">
        <v>24398</v>
      </c>
      <c r="T4799" s="1" t="s">
        <v>6826</v>
      </c>
      <c r="U4799" s="1"/>
      <c r="V4799" s="1" t="s">
        <v>20071</v>
      </c>
      <c r="W4799" s="1" t="s">
        <v>6826</v>
      </c>
    </row>
    <row r="4800" spans="1:23" x14ac:dyDescent="0.25">
      <c r="A4800" s="1">
        <v>1004465</v>
      </c>
      <c r="B4800" s="5" t="str">
        <f>VLOOKUP(H4800,'FIPS Basin X-walk'!$A$2:$F$3224,6,FALSE)</f>
        <v>Northern Coast Range Prov</v>
      </c>
      <c r="C4800" s="1"/>
      <c r="D4800" s="1"/>
      <c r="E4800" s="1"/>
      <c r="F4800" s="1" t="s">
        <v>8575</v>
      </c>
      <c r="G4800" s="1" t="s">
        <v>8576</v>
      </c>
      <c r="H4800" s="1">
        <v>6055</v>
      </c>
      <c r="I4800" s="1">
        <v>1004465</v>
      </c>
      <c r="J4800" s="1">
        <v>38.180900000000001</v>
      </c>
      <c r="K4800" s="1">
        <v>-122.28100000000001</v>
      </c>
      <c r="L4800" s="1"/>
      <c r="M4800" s="1" t="s">
        <v>1489</v>
      </c>
      <c r="N4800" s="1" t="s">
        <v>8033</v>
      </c>
      <c r="O4800" s="1">
        <v>2022</v>
      </c>
      <c r="P4800" s="1">
        <v>94503</v>
      </c>
      <c r="Q4800" s="1" t="s">
        <v>8577</v>
      </c>
      <c r="R4800" s="1"/>
      <c r="S4800" s="1" t="s">
        <v>24358</v>
      </c>
      <c r="T4800" s="1" t="s">
        <v>6826</v>
      </c>
      <c r="U4800" s="1"/>
      <c r="V4800" s="1" t="s">
        <v>8578</v>
      </c>
      <c r="W4800" s="1" t="s">
        <v>6826</v>
      </c>
    </row>
    <row r="4801" spans="1:23" x14ac:dyDescent="0.25">
      <c r="A4801" s="1">
        <v>1013696</v>
      </c>
      <c r="B4801" s="5" t="str">
        <f>VLOOKUP(H4801,'FIPS Basin X-walk'!$A$2:$F$3224,6,FALSE)</f>
        <v>Northern Coast Range Prov</v>
      </c>
      <c r="C4801" s="1" t="s">
        <v>8579</v>
      </c>
      <c r="D4801" s="1"/>
      <c r="E4801" s="1"/>
      <c r="F4801" s="1" t="s">
        <v>8580</v>
      </c>
      <c r="G4801" s="1" t="s">
        <v>8576</v>
      </c>
      <c r="H4801" s="1">
        <v>6055</v>
      </c>
      <c r="I4801" s="1">
        <v>1013696</v>
      </c>
      <c r="J4801" s="1">
        <v>38.576729999999998</v>
      </c>
      <c r="K4801" s="1">
        <v>-122.53431</v>
      </c>
      <c r="L4801" s="1"/>
      <c r="M4801" s="1" t="s">
        <v>1489</v>
      </c>
      <c r="N4801" s="1" t="s">
        <v>8033</v>
      </c>
      <c r="O4801" s="1">
        <v>2022</v>
      </c>
      <c r="P4801" s="1">
        <v>94515</v>
      </c>
      <c r="Q4801" s="1" t="s">
        <v>8581</v>
      </c>
      <c r="R4801" s="1"/>
      <c r="S4801" s="1" t="s">
        <v>24358</v>
      </c>
      <c r="T4801" s="1" t="s">
        <v>6828</v>
      </c>
      <c r="U4801" s="1"/>
      <c r="V4801" s="1" t="s">
        <v>8582</v>
      </c>
      <c r="W4801" s="1" t="s">
        <v>6826</v>
      </c>
    </row>
    <row r="4802" spans="1:23" x14ac:dyDescent="0.25">
      <c r="A4802" s="1">
        <v>1000288</v>
      </c>
      <c r="B4802" s="5" t="str">
        <f>VLOOKUP(H4802,'FIPS Basin X-walk'!$A$2:$F$3224,6,FALSE)</f>
        <v>Atlantic Coast Basin</v>
      </c>
      <c r="C4802" s="1" t="s">
        <v>16863</v>
      </c>
      <c r="D4802" s="1"/>
      <c r="E4802" s="1"/>
      <c r="F4802" s="1" t="s">
        <v>11335</v>
      </c>
      <c r="G4802" s="1" t="s">
        <v>1528</v>
      </c>
      <c r="H4802" s="1">
        <v>36059</v>
      </c>
      <c r="I4802" s="1">
        <v>1000288</v>
      </c>
      <c r="J4802" s="1">
        <v>40.6447</v>
      </c>
      <c r="K4802" s="1">
        <v>-73.568299999999994</v>
      </c>
      <c r="L4802" s="1"/>
      <c r="M4802" s="1" t="s">
        <v>1481</v>
      </c>
      <c r="N4802" s="1" t="s">
        <v>16632</v>
      </c>
      <c r="O4802" s="1">
        <v>2022</v>
      </c>
      <c r="P4802" s="1">
        <v>11520</v>
      </c>
      <c r="Q4802" s="1" t="s">
        <v>16864</v>
      </c>
      <c r="R4802" s="1"/>
      <c r="S4802" s="1" t="s">
        <v>24355</v>
      </c>
      <c r="T4802" s="1" t="s">
        <v>6826</v>
      </c>
      <c r="U4802" s="1"/>
      <c r="V4802" s="1" t="s">
        <v>16865</v>
      </c>
      <c r="W4802" s="1" t="s">
        <v>6828</v>
      </c>
    </row>
    <row r="4803" spans="1:23" x14ac:dyDescent="0.25">
      <c r="A4803" s="1">
        <v>1000420</v>
      </c>
      <c r="B4803" s="5" t="str">
        <f>VLOOKUP(H4803,'FIPS Basin X-walk'!$A$2:$F$3224,6,FALSE)</f>
        <v>Atlantic Coast Basin</v>
      </c>
      <c r="C4803" s="1" t="s">
        <v>16863</v>
      </c>
      <c r="D4803" s="1"/>
      <c r="E4803" s="1"/>
      <c r="F4803" s="1" t="s">
        <v>11335</v>
      </c>
      <c r="G4803" s="1" t="s">
        <v>1528</v>
      </c>
      <c r="H4803" s="1">
        <v>36059</v>
      </c>
      <c r="I4803" s="1">
        <v>1000420</v>
      </c>
      <c r="J4803" s="1">
        <v>40.6447</v>
      </c>
      <c r="K4803" s="1">
        <v>-73.568299999999994</v>
      </c>
      <c r="L4803" s="1"/>
      <c r="M4803" s="1" t="s">
        <v>1481</v>
      </c>
      <c r="N4803" s="1" t="s">
        <v>16632</v>
      </c>
      <c r="O4803" s="1">
        <v>2022</v>
      </c>
      <c r="P4803" s="1">
        <v>11520</v>
      </c>
      <c r="Q4803" s="1" t="s">
        <v>16879</v>
      </c>
      <c r="R4803" s="1"/>
      <c r="S4803" s="1" t="s">
        <v>24355</v>
      </c>
      <c r="T4803" s="1" t="s">
        <v>6826</v>
      </c>
      <c r="U4803" s="1"/>
      <c r="V4803" s="1" t="s">
        <v>8783</v>
      </c>
      <c r="W4803" s="1" t="s">
        <v>6828</v>
      </c>
    </row>
    <row r="4804" spans="1:23" x14ac:dyDescent="0.25">
      <c r="A4804" s="1">
        <v>1001260</v>
      </c>
      <c r="B4804" s="5" t="str">
        <f>VLOOKUP(H4804,'FIPS Basin X-walk'!$A$2:$F$3224,6,FALSE)</f>
        <v>Atlantic Coast Basin</v>
      </c>
      <c r="C4804" s="1" t="s">
        <v>16858</v>
      </c>
      <c r="D4804" s="1"/>
      <c r="E4804" s="1" t="s">
        <v>6828</v>
      </c>
      <c r="F4804" s="1" t="s">
        <v>12466</v>
      </c>
      <c r="G4804" s="1" t="s">
        <v>1528</v>
      </c>
      <c r="H4804" s="1">
        <v>36059</v>
      </c>
      <c r="I4804" s="1">
        <v>1001260</v>
      </c>
      <c r="J4804" s="1">
        <v>40.725900000000003</v>
      </c>
      <c r="K4804" s="1">
        <v>-73.588499999999996</v>
      </c>
      <c r="L4804" s="1"/>
      <c r="M4804" s="1" t="s">
        <v>1481</v>
      </c>
      <c r="N4804" s="1" t="s">
        <v>16632</v>
      </c>
      <c r="O4804" s="1">
        <v>2022</v>
      </c>
      <c r="P4804" s="1">
        <v>11530</v>
      </c>
      <c r="Q4804" s="1" t="s">
        <v>16859</v>
      </c>
      <c r="R4804" s="1" t="s">
        <v>24395</v>
      </c>
      <c r="S4804" s="1" t="s">
        <v>24355</v>
      </c>
      <c r="T4804" s="1" t="s">
        <v>6828</v>
      </c>
      <c r="U4804" s="1"/>
      <c r="V4804" s="1" t="s">
        <v>16860</v>
      </c>
      <c r="W4804" s="1" t="s">
        <v>6828</v>
      </c>
    </row>
    <row r="4805" spans="1:23" x14ac:dyDescent="0.25">
      <c r="A4805" s="1">
        <v>1001170</v>
      </c>
      <c r="B4805" s="5" t="str">
        <f>VLOOKUP(H4805,'FIPS Basin X-walk'!$A$2:$F$3224,6,FALSE)</f>
        <v>Atlantic Coast Basin</v>
      </c>
      <c r="C4805" s="1" t="s">
        <v>16855</v>
      </c>
      <c r="D4805" s="1"/>
      <c r="E4805" s="1"/>
      <c r="F4805" s="1" t="s">
        <v>16856</v>
      </c>
      <c r="G4805" s="1" t="s">
        <v>1528</v>
      </c>
      <c r="H4805" s="1">
        <v>36059</v>
      </c>
      <c r="I4805" s="1">
        <v>1001170</v>
      </c>
      <c r="J4805" s="1">
        <v>40.827500000000001</v>
      </c>
      <c r="K4805" s="1">
        <v>-73.647800000000004</v>
      </c>
      <c r="L4805" s="1"/>
      <c r="M4805" s="1" t="s">
        <v>1481</v>
      </c>
      <c r="N4805" s="1" t="s">
        <v>16632</v>
      </c>
      <c r="O4805" s="1">
        <v>2022</v>
      </c>
      <c r="P4805" s="1">
        <v>11547</v>
      </c>
      <c r="Q4805" s="1" t="s">
        <v>16857</v>
      </c>
      <c r="R4805" s="1"/>
      <c r="S4805" s="1" t="s">
        <v>24355</v>
      </c>
      <c r="T4805" s="1" t="s">
        <v>6826</v>
      </c>
      <c r="U4805" s="1"/>
      <c r="V4805" s="1" t="s">
        <v>14074</v>
      </c>
      <c r="W4805" s="1" t="s">
        <v>6828</v>
      </c>
    </row>
    <row r="4806" spans="1:23" x14ac:dyDescent="0.25">
      <c r="A4806" s="1">
        <v>1001238</v>
      </c>
      <c r="B4806" s="5" t="str">
        <f>VLOOKUP(H4806,'FIPS Basin X-walk'!$A$2:$F$3224,6,FALSE)</f>
        <v>Atlantic Coast Basin</v>
      </c>
      <c r="C4806" s="1" t="s">
        <v>16866</v>
      </c>
      <c r="D4806" s="1"/>
      <c r="E4806" s="1"/>
      <c r="F4806" s="1" t="s">
        <v>16867</v>
      </c>
      <c r="G4806" s="1" t="s">
        <v>1528</v>
      </c>
      <c r="H4806" s="1">
        <v>36059</v>
      </c>
      <c r="I4806" s="1">
        <v>1001238</v>
      </c>
      <c r="J4806" s="1">
        <v>40.746899999999997</v>
      </c>
      <c r="K4806" s="1">
        <v>-73.499399999999994</v>
      </c>
      <c r="L4806" s="1"/>
      <c r="M4806" s="1" t="s">
        <v>1481</v>
      </c>
      <c r="N4806" s="1" t="s">
        <v>16632</v>
      </c>
      <c r="O4806" s="1">
        <v>2022</v>
      </c>
      <c r="P4806" s="1">
        <v>11801</v>
      </c>
      <c r="Q4806" s="1" t="s">
        <v>16868</v>
      </c>
      <c r="R4806" s="1"/>
      <c r="S4806" s="1" t="s">
        <v>24355</v>
      </c>
      <c r="T4806" s="1" t="s">
        <v>6826</v>
      </c>
      <c r="U4806" s="1"/>
      <c r="V4806" s="1" t="s">
        <v>24404</v>
      </c>
      <c r="W4806" s="1" t="s">
        <v>6828</v>
      </c>
    </row>
    <row r="4807" spans="1:23" x14ac:dyDescent="0.25">
      <c r="A4807" s="1">
        <v>1000768</v>
      </c>
      <c r="B4807" s="5" t="str">
        <f>VLOOKUP(H4807,'FIPS Basin X-walk'!$A$2:$F$3224,6,FALSE)</f>
        <v>Atlantic Coast Basin</v>
      </c>
      <c r="C4807" s="1" t="s">
        <v>16872</v>
      </c>
      <c r="D4807" s="1"/>
      <c r="E4807" s="1"/>
      <c r="F4807" s="1" t="s">
        <v>16873</v>
      </c>
      <c r="G4807" s="1" t="s">
        <v>1528</v>
      </c>
      <c r="H4807" s="1">
        <v>36059</v>
      </c>
      <c r="I4807" s="1">
        <v>1000768</v>
      </c>
      <c r="J4807" s="1">
        <v>40.616900000000001</v>
      </c>
      <c r="K4807" s="1">
        <v>-73.648600000000002</v>
      </c>
      <c r="L4807" s="1"/>
      <c r="M4807" s="1" t="s">
        <v>1481</v>
      </c>
      <c r="N4807" s="1" t="s">
        <v>16632</v>
      </c>
      <c r="O4807" s="1">
        <v>2022</v>
      </c>
      <c r="P4807" s="1">
        <v>11558</v>
      </c>
      <c r="Q4807" s="1" t="s">
        <v>16874</v>
      </c>
      <c r="R4807" s="1"/>
      <c r="S4807" s="1" t="s">
        <v>24355</v>
      </c>
      <c r="T4807" s="1" t="s">
        <v>6826</v>
      </c>
      <c r="U4807" s="1"/>
      <c r="V4807" s="1" t="s">
        <v>14074</v>
      </c>
      <c r="W4807" s="1" t="s">
        <v>6828</v>
      </c>
    </row>
    <row r="4808" spans="1:23" x14ac:dyDescent="0.25">
      <c r="A4808" s="1">
        <v>1006597</v>
      </c>
      <c r="B4808" s="5" t="str">
        <f>VLOOKUP(H4808,'FIPS Basin X-walk'!$A$2:$F$3224,6,FALSE)</f>
        <v>Florida Platform</v>
      </c>
      <c r="C4808" s="1" t="s">
        <v>9907</v>
      </c>
      <c r="D4808" s="1"/>
      <c r="E4808" s="1"/>
      <c r="F4808" s="1" t="s">
        <v>9908</v>
      </c>
      <c r="G4808" s="1" t="s">
        <v>9898</v>
      </c>
      <c r="H4808" s="1">
        <v>12089</v>
      </c>
      <c r="I4808" s="1">
        <v>1006597</v>
      </c>
      <c r="J4808" s="1">
        <v>30.604717999999998</v>
      </c>
      <c r="K4808" s="1">
        <v>-81.820481999999998</v>
      </c>
      <c r="L4808" s="1"/>
      <c r="M4808" s="1" t="s">
        <v>1506</v>
      </c>
      <c r="N4808" s="1" t="s">
        <v>9619</v>
      </c>
      <c r="O4808" s="1">
        <v>2022</v>
      </c>
      <c r="P4808" s="1">
        <v>32011</v>
      </c>
      <c r="Q4808" s="1" t="s">
        <v>9909</v>
      </c>
      <c r="R4808" s="1"/>
      <c r="S4808" s="1" t="s">
        <v>24358</v>
      </c>
      <c r="T4808" s="1" t="s">
        <v>6826</v>
      </c>
      <c r="U4808" s="1"/>
      <c r="V4808" s="1" t="s">
        <v>9910</v>
      </c>
      <c r="W4808" s="1" t="s">
        <v>6826</v>
      </c>
    </row>
    <row r="4809" spans="1:23" x14ac:dyDescent="0.25">
      <c r="A4809" s="1">
        <v>1001906</v>
      </c>
      <c r="B4809" s="5" t="str">
        <f>VLOOKUP(H4809,'FIPS Basin X-walk'!$A$2:$F$3224,6,FALSE)</f>
        <v>Florida Platform</v>
      </c>
      <c r="C4809" s="1" t="s">
        <v>9905</v>
      </c>
      <c r="D4809" s="1"/>
      <c r="E4809" s="1"/>
      <c r="F4809" s="1" t="s">
        <v>9897</v>
      </c>
      <c r="G4809" s="1" t="s">
        <v>9898</v>
      </c>
      <c r="H4809" s="1">
        <v>12089</v>
      </c>
      <c r="I4809" s="1">
        <v>1001906</v>
      </c>
      <c r="J4809" s="1">
        <v>30.662355999999999</v>
      </c>
      <c r="K4809" s="1">
        <v>-81.471050000000005</v>
      </c>
      <c r="L4809" s="1"/>
      <c r="M4809" s="1" t="s">
        <v>1506</v>
      </c>
      <c r="N4809" s="1" t="s">
        <v>9619</v>
      </c>
      <c r="O4809" s="1">
        <v>2022</v>
      </c>
      <c r="P4809" s="1">
        <v>32034</v>
      </c>
      <c r="Q4809" s="1" t="s">
        <v>9906</v>
      </c>
      <c r="R4809" s="1"/>
      <c r="S4809" s="1" t="s">
        <v>24436</v>
      </c>
      <c r="T4809" s="1" t="s">
        <v>6826</v>
      </c>
      <c r="U4809" s="1"/>
      <c r="V4809" s="1" t="s">
        <v>9904</v>
      </c>
      <c r="W4809" s="1" t="s">
        <v>6826</v>
      </c>
    </row>
    <row r="4810" spans="1:23" x14ac:dyDescent="0.25">
      <c r="A4810" s="1">
        <v>1002272</v>
      </c>
      <c r="B4810" s="5" t="str">
        <f>VLOOKUP(H4810,'FIPS Basin X-walk'!$A$2:$F$3224,6,FALSE)</f>
        <v>Florida Platform</v>
      </c>
      <c r="C4810" s="1" t="s">
        <v>9896</v>
      </c>
      <c r="D4810" s="1"/>
      <c r="E4810" s="1" t="s">
        <v>6828</v>
      </c>
      <c r="F4810" s="1" t="s">
        <v>9897</v>
      </c>
      <c r="G4810" s="1" t="s">
        <v>9898</v>
      </c>
      <c r="H4810" s="1">
        <v>12089</v>
      </c>
      <c r="I4810" s="1">
        <v>1002272</v>
      </c>
      <c r="J4810" s="1">
        <v>30.676393000000001</v>
      </c>
      <c r="K4810" s="1">
        <v>-81.457933999999995</v>
      </c>
      <c r="L4810" s="1"/>
      <c r="M4810" s="1" t="s">
        <v>1506</v>
      </c>
      <c r="N4810" s="1" t="s">
        <v>9619</v>
      </c>
      <c r="O4810" s="1">
        <v>2022</v>
      </c>
      <c r="P4810" s="1">
        <v>32034</v>
      </c>
      <c r="Q4810" s="1" t="s">
        <v>24887</v>
      </c>
      <c r="R4810" s="1"/>
      <c r="S4810" s="1" t="s">
        <v>24385</v>
      </c>
      <c r="T4810" s="1" t="s">
        <v>6828</v>
      </c>
      <c r="U4810" s="1"/>
      <c r="V4810" s="1" t="s">
        <v>6986</v>
      </c>
      <c r="W4810" s="1" t="s">
        <v>6828</v>
      </c>
    </row>
    <row r="4811" spans="1:23" x14ac:dyDescent="0.25">
      <c r="A4811" s="1">
        <v>1012749</v>
      </c>
      <c r="B4811" s="5" t="str">
        <f>VLOOKUP(H4811,'FIPS Basin X-walk'!$A$2:$F$3224,6,FALSE)</f>
        <v>Florida Platform</v>
      </c>
      <c r="C4811" s="1" t="s">
        <v>9899</v>
      </c>
      <c r="D4811" s="1"/>
      <c r="E4811" s="1"/>
      <c r="F4811" s="1" t="s">
        <v>9900</v>
      </c>
      <c r="G4811" s="1" t="s">
        <v>9898</v>
      </c>
      <c r="H4811" s="1">
        <v>12089</v>
      </c>
      <c r="I4811" s="1">
        <v>1012749</v>
      </c>
      <c r="J4811" s="1">
        <v>30.662586000000001</v>
      </c>
      <c r="K4811" s="1">
        <v>-81.469562999999994</v>
      </c>
      <c r="L4811" s="1"/>
      <c r="M4811" s="1" t="s">
        <v>1506</v>
      </c>
      <c r="N4811" s="1" t="s">
        <v>9619</v>
      </c>
      <c r="O4811" s="1">
        <v>2022</v>
      </c>
      <c r="P4811" s="1">
        <v>32034</v>
      </c>
      <c r="Q4811" s="1" t="s">
        <v>26543</v>
      </c>
      <c r="R4811" s="1"/>
      <c r="S4811" s="1" t="s">
        <v>24355</v>
      </c>
      <c r="T4811" s="1" t="s">
        <v>6826</v>
      </c>
      <c r="U4811" s="1"/>
      <c r="V4811" s="1" t="s">
        <v>9568</v>
      </c>
      <c r="W4811" s="1" t="s">
        <v>6826</v>
      </c>
    </row>
    <row r="4812" spans="1:23" x14ac:dyDescent="0.25">
      <c r="A4812" s="1">
        <v>1008769</v>
      </c>
      <c r="B4812" s="5" t="str">
        <f>VLOOKUP(H4812,'FIPS Basin X-walk'!$A$2:$F$3224,6,FALSE)</f>
        <v>Atlantic Coast Basin</v>
      </c>
      <c r="C4812" s="1" t="s">
        <v>16880</v>
      </c>
      <c r="D4812" s="1"/>
      <c r="E4812" s="1"/>
      <c r="F4812" s="1" t="s">
        <v>10191</v>
      </c>
      <c r="G4812" s="1" t="s">
        <v>9898</v>
      </c>
      <c r="H4812" s="1">
        <v>36059</v>
      </c>
      <c r="I4812" s="1">
        <v>1008769</v>
      </c>
      <c r="J4812" s="1">
        <v>40.731721</v>
      </c>
      <c r="K4812" s="1">
        <v>-73.611541000000003</v>
      </c>
      <c r="L4812" s="1"/>
      <c r="M4812" s="1" t="s">
        <v>1481</v>
      </c>
      <c r="N4812" s="1" t="s">
        <v>16632</v>
      </c>
      <c r="O4812" s="1">
        <v>2022</v>
      </c>
      <c r="P4812" s="1">
        <v>11599</v>
      </c>
      <c r="Q4812" s="1" t="s">
        <v>16881</v>
      </c>
      <c r="R4812" s="1"/>
      <c r="S4812" s="1" t="s">
        <v>24360</v>
      </c>
      <c r="T4812" s="1" t="s">
        <v>6826</v>
      </c>
      <c r="U4812" s="1"/>
      <c r="V4812" s="1" t="s">
        <v>16668</v>
      </c>
      <c r="W4812" s="1" t="s">
        <v>6826</v>
      </c>
    </row>
    <row r="4813" spans="1:23" x14ac:dyDescent="0.25">
      <c r="A4813" s="1">
        <v>1002602</v>
      </c>
      <c r="B4813" s="5" t="str">
        <f>VLOOKUP(H4813,'FIPS Basin X-walk'!$A$2:$F$3224,6,FALSE)</f>
        <v>Atlantic Coast Basin</v>
      </c>
      <c r="C4813" s="1" t="s">
        <v>16861</v>
      </c>
      <c r="D4813" s="1"/>
      <c r="E4813" s="1"/>
      <c r="F4813" s="1" t="s">
        <v>16862</v>
      </c>
      <c r="G4813" s="1" t="s">
        <v>9898</v>
      </c>
      <c r="H4813" s="1">
        <v>36059</v>
      </c>
      <c r="I4813" s="1">
        <v>1002602</v>
      </c>
      <c r="J4813" s="1">
        <v>40.766790999999998</v>
      </c>
      <c r="K4813" s="1">
        <v>-73.510559000000001</v>
      </c>
      <c r="L4813" s="1"/>
      <c r="M4813" s="1" t="s">
        <v>1481</v>
      </c>
      <c r="N4813" s="1" t="s">
        <v>16632</v>
      </c>
      <c r="O4813" s="1">
        <v>2022</v>
      </c>
      <c r="P4813" s="1">
        <v>11801</v>
      </c>
      <c r="Q4813" s="1" t="s">
        <v>1337</v>
      </c>
      <c r="R4813" s="1"/>
      <c r="S4813" s="1" t="s">
        <v>24359</v>
      </c>
      <c r="T4813" s="1" t="s">
        <v>6826</v>
      </c>
      <c r="U4813" s="1"/>
      <c r="V4813" s="1" t="s">
        <v>14074</v>
      </c>
      <c r="W4813" s="1" t="s">
        <v>6826</v>
      </c>
    </row>
    <row r="4814" spans="1:23" x14ac:dyDescent="0.25">
      <c r="A4814" s="1">
        <v>1009868</v>
      </c>
      <c r="B4814" s="5" t="str">
        <f>VLOOKUP(H4814,'FIPS Basin X-walk'!$A$2:$F$3224,6,FALSE)</f>
        <v>Atlantic Coast Basin</v>
      </c>
      <c r="C4814" s="1" t="s">
        <v>16875</v>
      </c>
      <c r="D4814" s="1"/>
      <c r="E4814" s="1"/>
      <c r="F4814" s="1" t="s">
        <v>16876</v>
      </c>
      <c r="G4814" s="1" t="s">
        <v>9898</v>
      </c>
      <c r="H4814" s="1">
        <v>36059</v>
      </c>
      <c r="I4814" s="1">
        <v>1009868</v>
      </c>
      <c r="J4814" s="1">
        <v>40.724276000000003</v>
      </c>
      <c r="K4814" s="1">
        <v>-73.593220000000002</v>
      </c>
      <c r="L4814" s="1"/>
      <c r="M4814" s="1" t="s">
        <v>1481</v>
      </c>
      <c r="N4814" s="1" t="s">
        <v>16632</v>
      </c>
      <c r="O4814" s="1">
        <v>2022</v>
      </c>
      <c r="P4814" s="1">
        <v>11553</v>
      </c>
      <c r="Q4814" s="1" t="s">
        <v>16877</v>
      </c>
      <c r="R4814" s="1"/>
      <c r="S4814" s="1" t="s">
        <v>24360</v>
      </c>
      <c r="T4814" s="1" t="s">
        <v>6826</v>
      </c>
      <c r="U4814" s="1"/>
      <c r="V4814" s="1" t="s">
        <v>16878</v>
      </c>
      <c r="W4814" s="1" t="s">
        <v>6826</v>
      </c>
    </row>
    <row r="4815" spans="1:23" x14ac:dyDescent="0.25">
      <c r="A4815" s="1">
        <v>1002398</v>
      </c>
      <c r="B4815" s="5" t="str">
        <f>VLOOKUP(H4815,'FIPS Basin X-walk'!$A$2:$F$3224,6,FALSE)</f>
        <v>Atlantic Coast Basin</v>
      </c>
      <c r="C4815" s="1" t="s">
        <v>16869</v>
      </c>
      <c r="D4815" s="1"/>
      <c r="E4815" s="1" t="s">
        <v>6828</v>
      </c>
      <c r="F4815" s="1" t="s">
        <v>16870</v>
      </c>
      <c r="G4815" s="1" t="s">
        <v>9898</v>
      </c>
      <c r="H4815" s="1">
        <v>36059</v>
      </c>
      <c r="I4815" s="1">
        <v>1002398</v>
      </c>
      <c r="J4815" s="1">
        <v>40.738356000000003</v>
      </c>
      <c r="K4815" s="1">
        <v>-73.593495000000004</v>
      </c>
      <c r="L4815" s="1"/>
      <c r="M4815" s="1" t="s">
        <v>1481</v>
      </c>
      <c r="N4815" s="1" t="s">
        <v>16632</v>
      </c>
      <c r="O4815" s="1">
        <v>2022</v>
      </c>
      <c r="P4815" s="1">
        <v>11590</v>
      </c>
      <c r="Q4815" s="1" t="s">
        <v>16871</v>
      </c>
      <c r="R4815" s="1"/>
      <c r="S4815" s="1" t="s">
        <v>24389</v>
      </c>
      <c r="T4815" s="1" t="s">
        <v>6826</v>
      </c>
      <c r="U4815" s="1"/>
      <c r="V4815" s="1" t="s">
        <v>8980</v>
      </c>
      <c r="W4815" s="1" t="s">
        <v>6826</v>
      </c>
    </row>
    <row r="4816" spans="1:23" x14ac:dyDescent="0.25">
      <c r="A4816" s="1">
        <v>1010287</v>
      </c>
      <c r="B4816" s="5" t="str">
        <f>VLOOKUP(H4816,'FIPS Basin X-walk'!$A$2:$F$3224,6,FALSE)</f>
        <v>Florida Platform</v>
      </c>
      <c r="C4816" s="1" t="s">
        <v>9901</v>
      </c>
      <c r="D4816" s="1"/>
      <c r="E4816" s="1"/>
      <c r="F4816" s="1" t="s">
        <v>9902</v>
      </c>
      <c r="G4816" s="1" t="s">
        <v>9898</v>
      </c>
      <c r="H4816" s="1">
        <v>12089</v>
      </c>
      <c r="I4816" s="1">
        <v>1010287</v>
      </c>
      <c r="J4816" s="1">
        <v>30.625240000000002</v>
      </c>
      <c r="K4816" s="1">
        <v>-81.547560000000004</v>
      </c>
      <c r="L4816" s="1"/>
      <c r="M4816" s="1" t="s">
        <v>1506</v>
      </c>
      <c r="N4816" s="1" t="s">
        <v>9619</v>
      </c>
      <c r="O4816" s="1">
        <v>2022</v>
      </c>
      <c r="P4816" s="1">
        <v>32097</v>
      </c>
      <c r="Q4816" s="1" t="s">
        <v>9903</v>
      </c>
      <c r="R4816" s="1"/>
      <c r="S4816" s="1" t="s">
        <v>24358</v>
      </c>
      <c r="T4816" s="1" t="s">
        <v>6826</v>
      </c>
      <c r="U4816" s="1"/>
      <c r="V4816" s="1" t="s">
        <v>9904</v>
      </c>
      <c r="W4816" s="1" t="s">
        <v>6826</v>
      </c>
    </row>
    <row r="4817" spans="1:23" x14ac:dyDescent="0.25">
      <c r="A4817" s="1">
        <v>1001733</v>
      </c>
      <c r="B4817" s="5" t="str">
        <f>VLOOKUP(H4817,'FIPS Basin X-walk'!$A$2:$F$3224,6,FALSE)</f>
        <v>Arkla Basin</v>
      </c>
      <c r="C4817" s="1" t="s">
        <v>13408</v>
      </c>
      <c r="D4817" s="1"/>
      <c r="E4817" s="1"/>
      <c r="F4817" s="1" t="s">
        <v>13409</v>
      </c>
      <c r="G4817" s="1" t="s">
        <v>13406</v>
      </c>
      <c r="H4817" s="1">
        <v>22069</v>
      </c>
      <c r="I4817" s="1">
        <v>1001733</v>
      </c>
      <c r="J4817" s="1">
        <v>31.905325999999999</v>
      </c>
      <c r="K4817" s="1">
        <v>-93.173636000000002</v>
      </c>
      <c r="L4817" s="1"/>
      <c r="M4817" s="1" t="s">
        <v>1483</v>
      </c>
      <c r="N4817" s="1" t="s">
        <v>13028</v>
      </c>
      <c r="O4817" s="1">
        <v>2022</v>
      </c>
      <c r="P4817" s="1">
        <v>71411</v>
      </c>
      <c r="Q4817" s="1" t="s">
        <v>13410</v>
      </c>
      <c r="R4817" s="1"/>
      <c r="S4817" s="1" t="s">
        <v>24431</v>
      </c>
      <c r="T4817" s="1" t="s">
        <v>6826</v>
      </c>
      <c r="U4817" s="1"/>
      <c r="V4817" s="1" t="s">
        <v>6836</v>
      </c>
      <c r="W4817" s="1" t="s">
        <v>6826</v>
      </c>
    </row>
    <row r="4818" spans="1:23" x14ac:dyDescent="0.25">
      <c r="A4818" s="1">
        <v>1009432</v>
      </c>
      <c r="B4818" s="5" t="str">
        <f>VLOOKUP(H4818,'FIPS Basin X-walk'!$A$2:$F$3224,6,FALSE)</f>
        <v>Arkla Basin</v>
      </c>
      <c r="C4818" s="1" t="s">
        <v>13404</v>
      </c>
      <c r="D4818" s="1"/>
      <c r="E4818" s="1"/>
      <c r="F4818" s="1" t="s">
        <v>13405</v>
      </c>
      <c r="G4818" s="1" t="s">
        <v>13406</v>
      </c>
      <c r="H4818" s="1">
        <v>22069</v>
      </c>
      <c r="I4818" s="1">
        <v>1009432</v>
      </c>
      <c r="J4818" s="1">
        <v>32.027594999999998</v>
      </c>
      <c r="K4818" s="1">
        <v>-92.917596000000003</v>
      </c>
      <c r="L4818" s="1"/>
      <c r="M4818" s="1" t="s">
        <v>1483</v>
      </c>
      <c r="N4818" s="1" t="s">
        <v>13028</v>
      </c>
      <c r="O4818" s="1">
        <v>2022</v>
      </c>
      <c r="P4818" s="1">
        <v>71031</v>
      </c>
      <c r="Q4818" s="1" t="s">
        <v>413</v>
      </c>
      <c r="R4818" s="1"/>
      <c r="S4818" s="1" t="s">
        <v>24435</v>
      </c>
      <c r="T4818" s="1" t="s">
        <v>6826</v>
      </c>
      <c r="U4818" s="1"/>
      <c r="V4818" s="1" t="s">
        <v>8019</v>
      </c>
      <c r="W4818" s="1" t="s">
        <v>6826</v>
      </c>
    </row>
    <row r="4819" spans="1:23" x14ac:dyDescent="0.25">
      <c r="A4819" s="1">
        <v>1001850</v>
      </c>
      <c r="B4819" s="5" t="str">
        <f>VLOOKUP(H4819,'FIPS Basin X-walk'!$A$2:$F$3224,6,FALSE)</f>
        <v>Arkla Basin</v>
      </c>
      <c r="C4819" s="1" t="s">
        <v>13407</v>
      </c>
      <c r="D4819" s="1"/>
      <c r="E4819" s="1"/>
      <c r="F4819" s="1" t="s">
        <v>1873</v>
      </c>
      <c r="G4819" s="1" t="s">
        <v>13406</v>
      </c>
      <c r="H4819" s="1">
        <v>22069</v>
      </c>
      <c r="I4819" s="1">
        <v>1001850</v>
      </c>
      <c r="J4819" s="1">
        <v>31.728614</v>
      </c>
      <c r="K4819" s="1">
        <v>-93.05762</v>
      </c>
      <c r="L4819" s="1"/>
      <c r="M4819" s="1" t="s">
        <v>1483</v>
      </c>
      <c r="N4819" s="1" t="s">
        <v>13028</v>
      </c>
      <c r="O4819" s="1">
        <v>2022</v>
      </c>
      <c r="P4819" s="1">
        <v>71457</v>
      </c>
      <c r="Q4819" s="1" t="s">
        <v>24782</v>
      </c>
      <c r="R4819" s="1"/>
      <c r="S4819" s="1" t="s">
        <v>24435</v>
      </c>
      <c r="T4819" s="1" t="s">
        <v>6826</v>
      </c>
      <c r="U4819" s="1"/>
      <c r="V4819" s="1" t="s">
        <v>7090</v>
      </c>
      <c r="W4819" s="1" t="s">
        <v>6826</v>
      </c>
    </row>
    <row r="4820" spans="1:23" x14ac:dyDescent="0.25">
      <c r="A4820" s="1">
        <v>1002018</v>
      </c>
      <c r="B4820" s="5" t="str">
        <f>VLOOKUP(H4820,'FIPS Basin X-walk'!$A$2:$F$3224,6,FALSE)</f>
        <v>Arkla Basin</v>
      </c>
      <c r="C4820" s="1" t="s">
        <v>13411</v>
      </c>
      <c r="D4820" s="1"/>
      <c r="E4820" s="1"/>
      <c r="F4820" s="1" t="s">
        <v>13412</v>
      </c>
      <c r="G4820" s="1" t="s">
        <v>13406</v>
      </c>
      <c r="H4820" s="1">
        <v>22069</v>
      </c>
      <c r="I4820" s="1">
        <v>1002018</v>
      </c>
      <c r="J4820" s="1">
        <v>31.728614</v>
      </c>
      <c r="K4820" s="1">
        <v>-93.05762</v>
      </c>
      <c r="L4820" s="1"/>
      <c r="M4820" s="1" t="s">
        <v>1483</v>
      </c>
      <c r="N4820" s="1" t="s">
        <v>13028</v>
      </c>
      <c r="O4820" s="1">
        <v>2022</v>
      </c>
      <c r="P4820" s="1">
        <v>71457</v>
      </c>
      <c r="Q4820" s="1" t="s">
        <v>24003</v>
      </c>
      <c r="R4820" s="1"/>
      <c r="S4820" s="1" t="s">
        <v>24435</v>
      </c>
      <c r="T4820" s="1" t="s">
        <v>6826</v>
      </c>
      <c r="U4820" s="1"/>
      <c r="V4820" s="1" t="s">
        <v>7090</v>
      </c>
      <c r="W4820" s="1" t="s">
        <v>6826</v>
      </c>
    </row>
    <row r="4821" spans="1:23" x14ac:dyDescent="0.25">
      <c r="A4821" s="1">
        <v>1006682</v>
      </c>
      <c r="B4821" s="5" t="str">
        <f>VLOOKUP(H4821,'FIPS Basin X-walk'!$A$2:$F$3224,6,FALSE)</f>
        <v>Arkla Basin</v>
      </c>
      <c r="C4821" s="1" t="s">
        <v>13413</v>
      </c>
      <c r="D4821" s="1"/>
      <c r="E4821" s="1"/>
      <c r="F4821" s="1" t="s">
        <v>13414</v>
      </c>
      <c r="G4821" s="1" t="s">
        <v>13406</v>
      </c>
      <c r="H4821" s="1">
        <v>22069</v>
      </c>
      <c r="I4821" s="1">
        <v>1006682</v>
      </c>
      <c r="J4821" s="1">
        <v>31.658715999999998</v>
      </c>
      <c r="K4821" s="1">
        <v>-93.324988000000005</v>
      </c>
      <c r="L4821" s="1"/>
      <c r="M4821" s="1" t="s">
        <v>1483</v>
      </c>
      <c r="N4821" s="1" t="s">
        <v>13028</v>
      </c>
      <c r="O4821" s="1">
        <v>2022</v>
      </c>
      <c r="P4821" s="1">
        <v>71469</v>
      </c>
      <c r="Q4821" s="1" t="s">
        <v>1197</v>
      </c>
      <c r="R4821" s="1"/>
      <c r="S4821" s="1" t="s">
        <v>24836</v>
      </c>
      <c r="T4821" s="1" t="s">
        <v>6826</v>
      </c>
      <c r="U4821" s="1"/>
      <c r="V4821" s="1" t="s">
        <v>7521</v>
      </c>
      <c r="W4821" s="1" t="s">
        <v>6826</v>
      </c>
    </row>
    <row r="4822" spans="1:23" x14ac:dyDescent="0.25">
      <c r="A4822" s="1">
        <v>1002816</v>
      </c>
      <c r="B4822" s="5" t="str">
        <f>VLOOKUP(H4822,'FIPS Basin X-walk'!$A$2:$F$3224,6,FALSE)</f>
        <v>Wind River Basin</v>
      </c>
      <c r="C4822" s="1" t="s">
        <v>23408</v>
      </c>
      <c r="D4822" s="1"/>
      <c r="E4822" s="1"/>
      <c r="F4822" s="1" t="s">
        <v>23409</v>
      </c>
      <c r="G4822" s="1" t="s">
        <v>23404</v>
      </c>
      <c r="H4822" s="1">
        <v>56025</v>
      </c>
      <c r="I4822" s="1">
        <v>1002816</v>
      </c>
      <c r="J4822" s="1">
        <v>42.854259999999996</v>
      </c>
      <c r="K4822" s="1">
        <v>-106.39022</v>
      </c>
      <c r="L4822" s="1"/>
      <c r="M4822" s="1" t="s">
        <v>1494</v>
      </c>
      <c r="N4822" s="1" t="s">
        <v>8128</v>
      </c>
      <c r="O4822" s="1">
        <v>2022</v>
      </c>
      <c r="P4822" s="1">
        <v>82609</v>
      </c>
      <c r="Q4822" s="1" t="s">
        <v>131</v>
      </c>
      <c r="R4822" s="1"/>
      <c r="S4822" s="1" t="s">
        <v>24399</v>
      </c>
      <c r="T4822" s="1" t="s">
        <v>6826</v>
      </c>
      <c r="U4822" s="1"/>
      <c r="V4822" s="1" t="s">
        <v>9237</v>
      </c>
      <c r="W4822" s="1" t="s">
        <v>6826</v>
      </c>
    </row>
    <row r="4823" spans="1:23" x14ac:dyDescent="0.25">
      <c r="A4823" s="1">
        <v>1005225</v>
      </c>
      <c r="B4823" s="5" t="str">
        <f>VLOOKUP(H4823,'FIPS Basin X-walk'!$A$2:$F$3224,6,FALSE)</f>
        <v>Wind River Basin</v>
      </c>
      <c r="C4823" s="1" t="s">
        <v>23402</v>
      </c>
      <c r="D4823" s="1"/>
      <c r="E4823" s="1"/>
      <c r="F4823" s="1" t="s">
        <v>23403</v>
      </c>
      <c r="G4823" s="1" t="s">
        <v>23404</v>
      </c>
      <c r="H4823" s="1">
        <v>56025</v>
      </c>
      <c r="I4823" s="1">
        <v>1005225</v>
      </c>
      <c r="J4823" s="1">
        <v>42.874310000000001</v>
      </c>
      <c r="K4823" s="1">
        <v>-106.2818</v>
      </c>
      <c r="L4823" s="1"/>
      <c r="M4823" s="1" t="s">
        <v>1494</v>
      </c>
      <c r="N4823" s="1" t="s">
        <v>8128</v>
      </c>
      <c r="O4823" s="1">
        <v>2022</v>
      </c>
      <c r="P4823" s="1">
        <v>82601</v>
      </c>
      <c r="Q4823" s="1" t="s">
        <v>23405</v>
      </c>
      <c r="R4823" s="1"/>
      <c r="S4823" s="1" t="s">
        <v>24358</v>
      </c>
      <c r="T4823" s="1" t="s">
        <v>6826</v>
      </c>
      <c r="U4823" s="1"/>
      <c r="V4823" s="1" t="s">
        <v>25478</v>
      </c>
      <c r="W4823" s="1" t="s">
        <v>6826</v>
      </c>
    </row>
    <row r="4824" spans="1:23" x14ac:dyDescent="0.25">
      <c r="A4824" s="1">
        <v>1007218</v>
      </c>
      <c r="B4824" s="5" t="str">
        <f>VLOOKUP(H4824,'FIPS Basin X-walk'!$A$2:$F$3224,6,FALSE)</f>
        <v>Wind River Basin</v>
      </c>
      <c r="C4824" s="1" t="s">
        <v>23406</v>
      </c>
      <c r="D4824" s="1"/>
      <c r="E4824" s="1"/>
      <c r="F4824" s="1" t="s">
        <v>23403</v>
      </c>
      <c r="G4824" s="1" t="s">
        <v>23404</v>
      </c>
      <c r="H4824" s="1">
        <v>56025</v>
      </c>
      <c r="I4824" s="1">
        <v>1007218</v>
      </c>
      <c r="J4824" s="1">
        <v>42.768574999999998</v>
      </c>
      <c r="K4824" s="1">
        <v>-106.18162</v>
      </c>
      <c r="L4824" s="1"/>
      <c r="M4824" s="1" t="s">
        <v>1494</v>
      </c>
      <c r="N4824" s="1" t="s">
        <v>8128</v>
      </c>
      <c r="O4824" s="1">
        <v>2022</v>
      </c>
      <c r="P4824" s="1">
        <v>82609</v>
      </c>
      <c r="Q4824" s="1" t="s">
        <v>23407</v>
      </c>
      <c r="R4824" s="1"/>
      <c r="S4824" s="1" t="s">
        <v>24369</v>
      </c>
      <c r="T4824" s="1" t="s">
        <v>6826</v>
      </c>
      <c r="U4824" s="1"/>
      <c r="V4824" s="1" t="s">
        <v>24826</v>
      </c>
      <c r="W4824" s="1" t="s">
        <v>6826</v>
      </c>
    </row>
    <row r="4825" spans="1:23" x14ac:dyDescent="0.25">
      <c r="A4825" s="1">
        <v>1001421</v>
      </c>
      <c r="B4825" s="5" t="str">
        <f>VLOOKUP(H4825,'FIPS Basin X-walk'!$A$2:$F$3224,6,FALSE)</f>
        <v>Black Mesa Basin</v>
      </c>
      <c r="C4825" s="1" t="s">
        <v>7655</v>
      </c>
      <c r="D4825" s="1"/>
      <c r="E4825" s="1" t="s">
        <v>6828</v>
      </c>
      <c r="F4825" s="1" t="s">
        <v>7656</v>
      </c>
      <c r="G4825" s="1" t="s">
        <v>1503</v>
      </c>
      <c r="H4825" s="1">
        <v>4017</v>
      </c>
      <c r="I4825" s="1">
        <v>1001421</v>
      </c>
      <c r="J4825" s="1">
        <v>34.939399999999999</v>
      </c>
      <c r="K4825" s="1">
        <v>-110.30329999999999</v>
      </c>
      <c r="L4825" s="1"/>
      <c r="M4825" s="1" t="s">
        <v>1504</v>
      </c>
      <c r="N4825" s="1" t="s">
        <v>7491</v>
      </c>
      <c r="O4825" s="1">
        <v>2022</v>
      </c>
      <c r="P4825" s="1">
        <v>86032</v>
      </c>
      <c r="Q4825" s="1" t="s">
        <v>7657</v>
      </c>
      <c r="R4825" s="1"/>
      <c r="S4825" s="1" t="s">
        <v>24355</v>
      </c>
      <c r="T4825" s="1" t="s">
        <v>6826</v>
      </c>
      <c r="U4825" s="1"/>
      <c r="V4825" s="1" t="s">
        <v>7611</v>
      </c>
      <c r="W4825" s="1" t="s">
        <v>6828</v>
      </c>
    </row>
    <row r="4826" spans="1:23" x14ac:dyDescent="0.25">
      <c r="A4826" s="1">
        <v>1011379</v>
      </c>
      <c r="B4826" s="5" t="str">
        <f>VLOOKUP(H4826,'FIPS Basin X-walk'!$A$2:$F$3224,6,FALSE)</f>
        <v>Black Mesa Basin</v>
      </c>
      <c r="C4826" s="1"/>
      <c r="D4826" s="1"/>
      <c r="E4826" s="1"/>
      <c r="F4826" s="1" t="s">
        <v>7658</v>
      </c>
      <c r="G4826" s="1" t="s">
        <v>7659</v>
      </c>
      <c r="H4826" s="1">
        <v>4017</v>
      </c>
      <c r="I4826" s="1">
        <v>1011379</v>
      </c>
      <c r="J4826" s="1">
        <v>35.396599999999999</v>
      </c>
      <c r="K4826" s="1">
        <v>-110.3353</v>
      </c>
      <c r="L4826" s="1"/>
      <c r="M4826" s="1" t="s">
        <v>1504</v>
      </c>
      <c r="N4826" s="1" t="s">
        <v>7491</v>
      </c>
      <c r="O4826" s="1">
        <v>2022</v>
      </c>
      <c r="P4826" s="1">
        <v>86047</v>
      </c>
      <c r="Q4826" s="1" t="s">
        <v>24122</v>
      </c>
      <c r="R4826" s="1"/>
      <c r="S4826" s="1" t="s">
        <v>24435</v>
      </c>
      <c r="T4826" s="1" t="s">
        <v>6826</v>
      </c>
      <c r="U4826" s="1"/>
      <c r="V4826" s="1" t="s">
        <v>7090</v>
      </c>
      <c r="W4826" s="1" t="s">
        <v>6826</v>
      </c>
    </row>
    <row r="4827" spans="1:23" x14ac:dyDescent="0.25">
      <c r="A4827" s="1">
        <v>1003611</v>
      </c>
      <c r="B4827" s="5" t="str">
        <f>VLOOKUP(H4827,'FIPS Basin X-walk'!$A$2:$F$3224,6,FALSE)</f>
        <v>Black Mesa Basin</v>
      </c>
      <c r="C4827" s="1" t="s">
        <v>7664</v>
      </c>
      <c r="D4827" s="1"/>
      <c r="E4827" s="1"/>
      <c r="F4827" s="1" t="s">
        <v>7656</v>
      </c>
      <c r="G4827" s="1" t="s">
        <v>7659</v>
      </c>
      <c r="H4827" s="1">
        <v>4017</v>
      </c>
      <c r="I4827" s="1">
        <v>1003611</v>
      </c>
      <c r="J4827" s="1">
        <v>34.997433000000001</v>
      </c>
      <c r="K4827" s="1">
        <v>-110.33908</v>
      </c>
      <c r="L4827" s="1"/>
      <c r="M4827" s="1" t="s">
        <v>1504</v>
      </c>
      <c r="N4827" s="1" t="s">
        <v>7491</v>
      </c>
      <c r="O4827" s="1">
        <v>2022</v>
      </c>
      <c r="P4827" s="1">
        <v>86032</v>
      </c>
      <c r="Q4827" s="1" t="s">
        <v>7665</v>
      </c>
      <c r="R4827" s="1"/>
      <c r="S4827" s="1" t="s">
        <v>24358</v>
      </c>
      <c r="T4827" s="1" t="s">
        <v>6826</v>
      </c>
      <c r="U4827" s="1"/>
      <c r="V4827" s="1" t="s">
        <v>6878</v>
      </c>
      <c r="W4827" s="1" t="s">
        <v>6826</v>
      </c>
    </row>
    <row r="4828" spans="1:23" x14ac:dyDescent="0.25">
      <c r="A4828" s="1">
        <v>1006649</v>
      </c>
      <c r="B4828" s="5" t="str">
        <f>VLOOKUP(H4828,'FIPS Basin X-walk'!$A$2:$F$3224,6,FALSE)</f>
        <v>Black Mesa Basin</v>
      </c>
      <c r="C4828" s="1" t="s">
        <v>7660</v>
      </c>
      <c r="D4828" s="1"/>
      <c r="E4828" s="1"/>
      <c r="F4828" s="1" t="s">
        <v>7661</v>
      </c>
      <c r="G4828" s="1" t="s">
        <v>7659</v>
      </c>
      <c r="H4828" s="1">
        <v>4017</v>
      </c>
      <c r="I4828" s="1">
        <v>1006649</v>
      </c>
      <c r="J4828" s="1">
        <v>34.503981000000003</v>
      </c>
      <c r="K4828" s="1">
        <v>-110.33618</v>
      </c>
      <c r="L4828" s="1"/>
      <c r="M4828" s="1" t="s">
        <v>1504</v>
      </c>
      <c r="N4828" s="1" t="s">
        <v>7491</v>
      </c>
      <c r="O4828" s="1">
        <v>2022</v>
      </c>
      <c r="P4828" s="1">
        <v>85937</v>
      </c>
      <c r="Q4828" s="1" t="s">
        <v>7662</v>
      </c>
      <c r="R4828" s="1"/>
      <c r="S4828" s="1" t="s">
        <v>24532</v>
      </c>
      <c r="T4828" s="1" t="s">
        <v>6826</v>
      </c>
      <c r="U4828" s="1"/>
      <c r="V4828" s="1" t="s">
        <v>7663</v>
      </c>
      <c r="W4828" s="1" t="s">
        <v>6826</v>
      </c>
    </row>
    <row r="4829" spans="1:23" x14ac:dyDescent="0.25">
      <c r="A4829" s="1">
        <v>1002351</v>
      </c>
      <c r="B4829" s="5" t="str">
        <f>VLOOKUP(H4829,'FIPS Basin X-walk'!$A$2:$F$3224,6,FALSE)</f>
        <v>East Texas Basin</v>
      </c>
      <c r="C4829" s="1" t="s">
        <v>21524</v>
      </c>
      <c r="D4829" s="1"/>
      <c r="E4829" s="1"/>
      <c r="F4829" s="1" t="s">
        <v>21525</v>
      </c>
      <c r="G4829" s="1" t="s">
        <v>21526</v>
      </c>
      <c r="H4829" s="1">
        <v>48349</v>
      </c>
      <c r="I4829" s="1">
        <v>1002351</v>
      </c>
      <c r="J4829" s="1">
        <v>32.099680999999997</v>
      </c>
      <c r="K4829" s="1">
        <v>-96.416064000000006</v>
      </c>
      <c r="L4829" s="1"/>
      <c r="M4829" s="1" t="s">
        <v>1485</v>
      </c>
      <c r="N4829" s="1" t="s">
        <v>9148</v>
      </c>
      <c r="O4829" s="1">
        <v>2022</v>
      </c>
      <c r="P4829" s="1">
        <v>75110</v>
      </c>
      <c r="Q4829" s="1" t="s">
        <v>21527</v>
      </c>
      <c r="R4829" s="1"/>
      <c r="S4829" s="1" t="s">
        <v>24358</v>
      </c>
      <c r="T4829" s="1" t="s">
        <v>6826</v>
      </c>
      <c r="U4829" s="1"/>
      <c r="V4829" s="1" t="s">
        <v>21528</v>
      </c>
      <c r="W4829" s="1" t="s">
        <v>6826</v>
      </c>
    </row>
    <row r="4830" spans="1:23" x14ac:dyDescent="0.25">
      <c r="A4830" s="1">
        <v>1002770</v>
      </c>
      <c r="B4830" s="5" t="str">
        <f>VLOOKUP(H4830,'FIPS Basin X-walk'!$A$2:$F$3224,6,FALSE)</f>
        <v>East Texas Basin</v>
      </c>
      <c r="C4830" s="1" t="s">
        <v>21530</v>
      </c>
      <c r="D4830" s="1"/>
      <c r="E4830" s="1"/>
      <c r="F4830" s="1" t="s">
        <v>21525</v>
      </c>
      <c r="G4830" s="1" t="s">
        <v>21526</v>
      </c>
      <c r="H4830" s="1">
        <v>48349</v>
      </c>
      <c r="I4830" s="1">
        <v>1002770</v>
      </c>
      <c r="J4830" s="1">
        <v>32.064166999999998</v>
      </c>
      <c r="K4830" s="1">
        <v>-96.426939000000004</v>
      </c>
      <c r="L4830" s="1"/>
      <c r="M4830" s="1" t="s">
        <v>1485</v>
      </c>
      <c r="N4830" s="1" t="s">
        <v>9148</v>
      </c>
      <c r="O4830" s="1">
        <v>2022</v>
      </c>
      <c r="P4830" s="1">
        <v>75110</v>
      </c>
      <c r="Q4830" s="1" t="s">
        <v>21531</v>
      </c>
      <c r="R4830" s="1"/>
      <c r="S4830" s="1" t="s">
        <v>24476</v>
      </c>
      <c r="T4830" s="1" t="s">
        <v>6826</v>
      </c>
      <c r="U4830" s="1"/>
      <c r="V4830" s="1" t="s">
        <v>6889</v>
      </c>
      <c r="W4830" s="1" t="s">
        <v>6826</v>
      </c>
    </row>
    <row r="4831" spans="1:23" x14ac:dyDescent="0.25">
      <c r="A4831" s="1">
        <v>1003482</v>
      </c>
      <c r="B4831" s="5" t="str">
        <f>VLOOKUP(H4831,'FIPS Basin X-walk'!$A$2:$F$3224,6,FALSE)</f>
        <v>East Texas Basin</v>
      </c>
      <c r="C4831" s="1"/>
      <c r="D4831" s="1"/>
      <c r="E4831" s="1"/>
      <c r="F4831" s="1" t="s">
        <v>20781</v>
      </c>
      <c r="G4831" s="1" t="s">
        <v>21526</v>
      </c>
      <c r="H4831" s="1">
        <v>48349</v>
      </c>
      <c r="I4831" s="1">
        <v>1003482</v>
      </c>
      <c r="J4831" s="1">
        <v>31.9102</v>
      </c>
      <c r="K4831" s="1">
        <v>-96.349100000000007</v>
      </c>
      <c r="L4831" s="1"/>
      <c r="M4831" s="1" t="s">
        <v>1485</v>
      </c>
      <c r="N4831" s="1" t="s">
        <v>9148</v>
      </c>
      <c r="O4831" s="1">
        <v>2022</v>
      </c>
      <c r="P4831" s="1">
        <v>75859</v>
      </c>
      <c r="Q4831" s="1" t="s">
        <v>21529</v>
      </c>
      <c r="R4831" s="1"/>
      <c r="S4831" s="1" t="s">
        <v>24831</v>
      </c>
      <c r="T4831" s="1" t="s">
        <v>6826</v>
      </c>
      <c r="U4831" s="1"/>
      <c r="V4831" s="1" t="s">
        <v>7273</v>
      </c>
      <c r="W4831" s="1" t="s">
        <v>6826</v>
      </c>
    </row>
    <row r="4832" spans="1:23" x14ac:dyDescent="0.25">
      <c r="A4832" s="1">
        <v>1006459</v>
      </c>
      <c r="B4832" s="5" t="str">
        <f>VLOOKUP(H4832,'FIPS Basin X-walk'!$A$2:$F$3224,6,FALSE)</f>
        <v>Cincinnati Arch</v>
      </c>
      <c r="C4832" s="1" t="s">
        <v>12953</v>
      </c>
      <c r="D4832" s="1"/>
      <c r="E4832" s="1"/>
      <c r="F4832" s="1" t="s">
        <v>12954</v>
      </c>
      <c r="G4832" s="1" t="s">
        <v>12955</v>
      </c>
      <c r="H4832" s="1">
        <v>21179</v>
      </c>
      <c r="I4832" s="1">
        <v>1006459</v>
      </c>
      <c r="J4832" s="1">
        <v>37.823062</v>
      </c>
      <c r="K4832" s="1">
        <v>-85.540611999999996</v>
      </c>
      <c r="L4832" s="1"/>
      <c r="M4832" s="1" t="s">
        <v>1497</v>
      </c>
      <c r="N4832" s="1" t="s">
        <v>12675</v>
      </c>
      <c r="O4832" s="1">
        <v>2022</v>
      </c>
      <c r="P4832" s="1">
        <v>40004</v>
      </c>
      <c r="Q4832" s="1" t="s">
        <v>12956</v>
      </c>
      <c r="R4832" s="1"/>
      <c r="S4832" s="1" t="s">
        <v>24358</v>
      </c>
      <c r="T4832" s="1" t="s">
        <v>6826</v>
      </c>
      <c r="U4832" s="1"/>
      <c r="V4832" s="1" t="s">
        <v>12957</v>
      </c>
      <c r="W4832" s="1" t="s">
        <v>6826</v>
      </c>
    </row>
    <row r="4833" spans="1:23" x14ac:dyDescent="0.25">
      <c r="A4833" s="1">
        <v>1004528</v>
      </c>
      <c r="B4833" s="5" t="str">
        <f>VLOOKUP(H4833,'FIPS Basin X-walk'!$A$2:$F$3224,6,FALSE)</f>
        <v>Cincinnati Arch</v>
      </c>
      <c r="C4833" s="1" t="s">
        <v>12958</v>
      </c>
      <c r="D4833" s="1"/>
      <c r="E4833" s="1"/>
      <c r="F4833" s="1" t="s">
        <v>12959</v>
      </c>
      <c r="G4833" s="1" t="s">
        <v>12955</v>
      </c>
      <c r="H4833" s="1">
        <v>21179</v>
      </c>
      <c r="I4833" s="1">
        <v>1004528</v>
      </c>
      <c r="J4833" s="1">
        <v>37.807746999999999</v>
      </c>
      <c r="K4833" s="1">
        <v>-85.687443999999999</v>
      </c>
      <c r="L4833" s="1"/>
      <c r="M4833" s="1" t="s">
        <v>1497</v>
      </c>
      <c r="N4833" s="1" t="s">
        <v>12675</v>
      </c>
      <c r="O4833" s="1">
        <v>2022</v>
      </c>
      <c r="P4833" s="1">
        <v>40107</v>
      </c>
      <c r="Q4833" s="1" t="s">
        <v>12714</v>
      </c>
      <c r="R4833" s="1"/>
      <c r="S4833" s="1" t="s">
        <v>24512</v>
      </c>
      <c r="T4833" s="1" t="s">
        <v>6826</v>
      </c>
      <c r="U4833" s="1"/>
      <c r="V4833" s="1" t="s">
        <v>12715</v>
      </c>
      <c r="W4833" s="1" t="s">
        <v>6826</v>
      </c>
    </row>
    <row r="4834" spans="1:23" x14ac:dyDescent="0.25">
      <c r="A4834" s="1">
        <v>1005778</v>
      </c>
      <c r="B4834" s="5" t="str">
        <f>VLOOKUP(H4834,'FIPS Basin X-walk'!$A$2:$F$3224,6,FALSE)</f>
        <v>Cherokee Basin</v>
      </c>
      <c r="C4834" s="1" t="s">
        <v>12545</v>
      </c>
      <c r="D4834" s="1"/>
      <c r="E4834" s="1"/>
      <c r="F4834" s="1" t="s">
        <v>12542</v>
      </c>
      <c r="G4834" s="1" t="s">
        <v>1856</v>
      </c>
      <c r="H4834" s="1">
        <v>20133</v>
      </c>
      <c r="I4834" s="1">
        <v>1005778</v>
      </c>
      <c r="J4834" s="1">
        <v>37.695300000000003</v>
      </c>
      <c r="K4834" s="1">
        <v>-95.458600000000004</v>
      </c>
      <c r="L4834" s="1"/>
      <c r="M4834" s="1" t="s">
        <v>1490</v>
      </c>
      <c r="N4834" s="1" t="s">
        <v>12401</v>
      </c>
      <c r="O4834" s="1">
        <v>2022</v>
      </c>
      <c r="P4834" s="1">
        <v>66720</v>
      </c>
      <c r="Q4834" s="1" t="s">
        <v>12546</v>
      </c>
      <c r="R4834" s="1"/>
      <c r="S4834" s="1" t="s">
        <v>24355</v>
      </c>
      <c r="T4834" s="1" t="s">
        <v>6826</v>
      </c>
      <c r="U4834" s="1"/>
      <c r="V4834" s="1" t="s">
        <v>25593</v>
      </c>
      <c r="W4834" s="1" t="s">
        <v>6828</v>
      </c>
    </row>
    <row r="4835" spans="1:23" x14ac:dyDescent="0.25">
      <c r="A4835" s="1">
        <v>1002665</v>
      </c>
      <c r="B4835" s="5" t="str">
        <f>VLOOKUP(H4835,'FIPS Basin X-walk'!$A$2:$F$3224,6,FALSE)</f>
        <v>Cherokee Basin</v>
      </c>
      <c r="C4835" s="1" t="s">
        <v>12541</v>
      </c>
      <c r="D4835" s="1"/>
      <c r="E4835" s="1" t="s">
        <v>6828</v>
      </c>
      <c r="F4835" s="1" t="s">
        <v>12542</v>
      </c>
      <c r="G4835" s="1" t="s">
        <v>12543</v>
      </c>
      <c r="H4835" s="1">
        <v>20133</v>
      </c>
      <c r="I4835" s="1">
        <v>1002665</v>
      </c>
      <c r="J4835" s="1">
        <v>37.698785999999998</v>
      </c>
      <c r="K4835" s="1">
        <v>-95.459748000000005</v>
      </c>
      <c r="L4835" s="1"/>
      <c r="M4835" s="1" t="s">
        <v>1490</v>
      </c>
      <c r="N4835" s="1" t="s">
        <v>12401</v>
      </c>
      <c r="O4835" s="1">
        <v>2022</v>
      </c>
      <c r="P4835" s="1">
        <v>66720</v>
      </c>
      <c r="Q4835" s="1" t="s">
        <v>12544</v>
      </c>
      <c r="R4835" s="1"/>
      <c r="S4835" s="1" t="s">
        <v>24441</v>
      </c>
      <c r="T4835" s="1" t="s">
        <v>6826</v>
      </c>
      <c r="U4835" s="1"/>
      <c r="V4835" s="1" t="s">
        <v>10094</v>
      </c>
      <c r="W4835" s="1" t="s">
        <v>6826</v>
      </c>
    </row>
    <row r="4836" spans="1:23" x14ac:dyDescent="0.25">
      <c r="A4836" s="1">
        <v>1008498</v>
      </c>
      <c r="B4836" s="5" t="str">
        <f>VLOOKUP(H4836,'FIPS Basin X-walk'!$A$2:$F$3224,6,FALSE)</f>
        <v>Cherokee Basin</v>
      </c>
      <c r="C4836" s="1" t="s">
        <v>12547</v>
      </c>
      <c r="D4836" s="1"/>
      <c r="E4836" s="1"/>
      <c r="F4836" s="1" t="s">
        <v>12548</v>
      </c>
      <c r="G4836" s="1" t="s">
        <v>12543</v>
      </c>
      <c r="H4836" s="1">
        <v>20133</v>
      </c>
      <c r="I4836" s="1">
        <v>1008498</v>
      </c>
      <c r="J4836" s="1">
        <v>37.690348</v>
      </c>
      <c r="K4836" s="1">
        <v>-95.401343999999995</v>
      </c>
      <c r="L4836" s="1"/>
      <c r="M4836" s="1" t="s">
        <v>1490</v>
      </c>
      <c r="N4836" s="1" t="s">
        <v>12401</v>
      </c>
      <c r="O4836" s="1">
        <v>2022</v>
      </c>
      <c r="P4836" s="1">
        <v>66720</v>
      </c>
      <c r="Q4836" s="1" t="s">
        <v>1434</v>
      </c>
      <c r="R4836" s="1"/>
      <c r="S4836" s="1" t="s">
        <v>24359</v>
      </c>
      <c r="T4836" s="1" t="s">
        <v>6826</v>
      </c>
      <c r="U4836" s="1"/>
      <c r="V4836" s="1" t="s">
        <v>25593</v>
      </c>
      <c r="W4836" s="1" t="s">
        <v>6826</v>
      </c>
    </row>
    <row r="4837" spans="1:23" x14ac:dyDescent="0.25">
      <c r="A4837" s="1">
        <v>1007322</v>
      </c>
      <c r="B4837" s="5" t="str">
        <f>VLOOKUP(H4837,'FIPS Basin X-walk'!$A$2:$F$3224,6,FALSE)</f>
        <v>Atlantic Coast Basin</v>
      </c>
      <c r="C4837" s="1" t="s">
        <v>9583</v>
      </c>
      <c r="D4837" s="1"/>
      <c r="E4837" s="1" t="s">
        <v>6828</v>
      </c>
      <c r="F4837" s="1" t="s">
        <v>9584</v>
      </c>
      <c r="G4837" s="1" t="s">
        <v>1749</v>
      </c>
      <c r="H4837" s="1">
        <v>10003</v>
      </c>
      <c r="I4837" s="1">
        <v>1007322</v>
      </c>
      <c r="J4837" s="1">
        <v>39.593600000000002</v>
      </c>
      <c r="K4837" s="1">
        <v>-75.633700000000005</v>
      </c>
      <c r="L4837" s="1"/>
      <c r="M4837" s="1" t="s">
        <v>1662</v>
      </c>
      <c r="N4837" s="1" t="s">
        <v>9555</v>
      </c>
      <c r="O4837" s="1">
        <v>2022</v>
      </c>
      <c r="P4837" s="1">
        <v>19706</v>
      </c>
      <c r="Q4837" s="1" t="s">
        <v>9585</v>
      </c>
      <c r="R4837" s="1"/>
      <c r="S4837" s="1" t="s">
        <v>24369</v>
      </c>
      <c r="T4837" s="1" t="s">
        <v>6826</v>
      </c>
      <c r="U4837" s="1"/>
      <c r="V4837" s="1" t="s">
        <v>8380</v>
      </c>
      <c r="W4837" s="1" t="s">
        <v>6828</v>
      </c>
    </row>
    <row r="4838" spans="1:23" x14ac:dyDescent="0.25">
      <c r="A4838" s="1">
        <v>1001082</v>
      </c>
      <c r="B4838" s="5" t="str">
        <f>VLOOKUP(H4838,'FIPS Basin X-walk'!$A$2:$F$3224,6,FALSE)</f>
        <v>Atlantic Coast Basin</v>
      </c>
      <c r="C4838" s="1" t="s">
        <v>9575</v>
      </c>
      <c r="D4838" s="1"/>
      <c r="E4838" s="1"/>
      <c r="F4838" s="1" t="s">
        <v>8395</v>
      </c>
      <c r="G4838" s="1" t="s">
        <v>1749</v>
      </c>
      <c r="H4838" s="1">
        <v>10003</v>
      </c>
      <c r="I4838" s="1">
        <v>1001082</v>
      </c>
      <c r="J4838" s="1">
        <v>39.743600000000001</v>
      </c>
      <c r="K4838" s="1">
        <v>-75.507199999999997</v>
      </c>
      <c r="L4838" s="1"/>
      <c r="M4838" s="1" t="s">
        <v>1662</v>
      </c>
      <c r="N4838" s="1" t="s">
        <v>9555</v>
      </c>
      <c r="O4838" s="1">
        <v>2022</v>
      </c>
      <c r="P4838" s="1">
        <v>19809</v>
      </c>
      <c r="Q4838" s="1" t="s">
        <v>9576</v>
      </c>
      <c r="R4838" s="1"/>
      <c r="S4838" s="1" t="s">
        <v>24355</v>
      </c>
      <c r="T4838" s="1" t="s">
        <v>6826</v>
      </c>
      <c r="U4838" s="1"/>
      <c r="V4838" s="1" t="s">
        <v>24404</v>
      </c>
      <c r="W4838" s="1" t="s">
        <v>6828</v>
      </c>
    </row>
    <row r="4839" spans="1:23" x14ac:dyDescent="0.25">
      <c r="A4839" s="1">
        <v>1001477</v>
      </c>
      <c r="B4839" s="5" t="str">
        <f>VLOOKUP(H4839,'FIPS Basin X-walk'!$A$2:$F$3224,6,FALSE)</f>
        <v>Atlantic Coast Basin</v>
      </c>
      <c r="C4839" s="1" t="s">
        <v>9581</v>
      </c>
      <c r="D4839" s="1"/>
      <c r="E4839" s="1" t="s">
        <v>6828</v>
      </c>
      <c r="F4839" s="1" t="s">
        <v>8395</v>
      </c>
      <c r="G4839" s="1" t="s">
        <v>1749</v>
      </c>
      <c r="H4839" s="1">
        <v>10003</v>
      </c>
      <c r="I4839" s="1">
        <v>1001477</v>
      </c>
      <c r="J4839" s="1">
        <v>39.737200000000001</v>
      </c>
      <c r="K4839" s="1">
        <v>-75.503299999999996</v>
      </c>
      <c r="L4839" s="1"/>
      <c r="M4839" s="1" t="s">
        <v>1662</v>
      </c>
      <c r="N4839" s="1" t="s">
        <v>9555</v>
      </c>
      <c r="O4839" s="1">
        <v>2022</v>
      </c>
      <c r="P4839" s="1">
        <v>19809</v>
      </c>
      <c r="Q4839" s="1" t="s">
        <v>9582</v>
      </c>
      <c r="R4839" s="1"/>
      <c r="S4839" s="1" t="s">
        <v>24355</v>
      </c>
      <c r="T4839" s="1" t="s">
        <v>6826</v>
      </c>
      <c r="U4839" s="1"/>
      <c r="V4839" s="1" t="s">
        <v>24404</v>
      </c>
      <c r="W4839" s="1" t="s">
        <v>6828</v>
      </c>
    </row>
    <row r="4840" spans="1:23" x14ac:dyDescent="0.25">
      <c r="A4840" s="1">
        <v>1013934</v>
      </c>
      <c r="B4840" s="5" t="str">
        <f>VLOOKUP(H4840,'FIPS Basin X-walk'!$A$2:$F$3224,6,FALSE)</f>
        <v>Atlantic Coast Basin</v>
      </c>
      <c r="C4840" s="1" t="s">
        <v>23670</v>
      </c>
      <c r="D4840" s="1"/>
      <c r="E4840" s="1"/>
      <c r="F4840" s="1" t="s">
        <v>23671</v>
      </c>
      <c r="G4840" s="1" t="s">
        <v>9570</v>
      </c>
      <c r="H4840" s="1">
        <v>10003</v>
      </c>
      <c r="I4840" s="1">
        <v>1013934</v>
      </c>
      <c r="J4840" s="1">
        <v>39.580013999999998</v>
      </c>
      <c r="K4840" s="1">
        <v>-75.610059000000007</v>
      </c>
      <c r="L4840" s="1"/>
      <c r="M4840" s="1" t="s">
        <v>1662</v>
      </c>
      <c r="N4840" s="1" t="s">
        <v>9555</v>
      </c>
      <c r="O4840" s="1">
        <v>2022</v>
      </c>
      <c r="P4840" s="1">
        <v>19706</v>
      </c>
      <c r="Q4840" s="1" t="s">
        <v>14630</v>
      </c>
      <c r="R4840" s="1"/>
      <c r="S4840" s="1" t="s">
        <v>24387</v>
      </c>
      <c r="T4840" s="1" t="s">
        <v>6826</v>
      </c>
      <c r="U4840" s="1"/>
      <c r="V4840" s="1" t="s">
        <v>7202</v>
      </c>
      <c r="W4840" s="1" t="s">
        <v>6826</v>
      </c>
    </row>
    <row r="4841" spans="1:23" x14ac:dyDescent="0.25">
      <c r="A4841" s="1">
        <v>1014231</v>
      </c>
      <c r="B4841" s="5" t="str">
        <f>VLOOKUP(H4841,'FIPS Basin X-walk'!$A$2:$F$3224,6,FALSE)</f>
        <v>Atlantic Coast Basin</v>
      </c>
      <c r="C4841" s="1" t="s">
        <v>23670</v>
      </c>
      <c r="D4841" s="1"/>
      <c r="E4841" s="1"/>
      <c r="F4841" s="1" t="s">
        <v>23671</v>
      </c>
      <c r="G4841" s="1" t="s">
        <v>9570</v>
      </c>
      <c r="H4841" s="1">
        <v>10003</v>
      </c>
      <c r="I4841" s="1">
        <v>1014231</v>
      </c>
      <c r="J4841" s="1">
        <v>39.580271000000003</v>
      </c>
      <c r="K4841" s="1">
        <v>-75.631113999999997</v>
      </c>
      <c r="L4841" s="1"/>
      <c r="M4841" s="1" t="s">
        <v>1662</v>
      </c>
      <c r="N4841" s="1" t="s">
        <v>9555</v>
      </c>
      <c r="O4841" s="1">
        <v>2022</v>
      </c>
      <c r="P4841" s="1">
        <v>19706</v>
      </c>
      <c r="Q4841" s="1" t="s">
        <v>26918</v>
      </c>
      <c r="R4841" s="1"/>
      <c r="S4841" s="1" t="s">
        <v>24387</v>
      </c>
      <c r="T4841" s="1" t="s">
        <v>6826</v>
      </c>
      <c r="U4841" s="1"/>
      <c r="V4841" s="1" t="s">
        <v>8088</v>
      </c>
      <c r="W4841" s="1" t="s">
        <v>6826</v>
      </c>
    </row>
    <row r="4842" spans="1:23" x14ac:dyDescent="0.25">
      <c r="A4842" s="1">
        <v>1004897</v>
      </c>
      <c r="B4842" s="5" t="str">
        <f>VLOOKUP(H4842,'FIPS Basin X-walk'!$A$2:$F$3224,6,FALSE)</f>
        <v>Atlantic Coast Basin</v>
      </c>
      <c r="C4842" s="1" t="s">
        <v>9589</v>
      </c>
      <c r="D4842" s="1"/>
      <c r="E4842" s="1"/>
      <c r="F4842" s="1" t="s">
        <v>9590</v>
      </c>
      <c r="G4842" s="1" t="s">
        <v>9570</v>
      </c>
      <c r="H4842" s="1">
        <v>10003</v>
      </c>
      <c r="I4842" s="1">
        <v>1004897</v>
      </c>
      <c r="J4842" s="1">
        <v>39.705509999999997</v>
      </c>
      <c r="K4842" s="1">
        <v>-75.532839999999993</v>
      </c>
      <c r="L4842" s="1"/>
      <c r="M4842" s="1" t="s">
        <v>1662</v>
      </c>
      <c r="N4842" s="1" t="s">
        <v>9555</v>
      </c>
      <c r="O4842" s="1">
        <v>2022</v>
      </c>
      <c r="P4842" s="1">
        <v>19720</v>
      </c>
      <c r="Q4842" s="1" t="s">
        <v>9591</v>
      </c>
      <c r="R4842" s="1"/>
      <c r="S4842" s="1" t="s">
        <v>24358</v>
      </c>
      <c r="T4842" s="1" t="s">
        <v>6826</v>
      </c>
      <c r="U4842" s="1"/>
      <c r="V4842" s="1" t="s">
        <v>25423</v>
      </c>
      <c r="W4842" s="1" t="s">
        <v>6826</v>
      </c>
    </row>
    <row r="4843" spans="1:23" x14ac:dyDescent="0.25">
      <c r="A4843" s="1">
        <v>1013317</v>
      </c>
      <c r="B4843" s="5" t="str">
        <f>VLOOKUP(H4843,'FIPS Basin X-walk'!$A$2:$F$3224,6,FALSE)</f>
        <v>Atlantic Coast Basin</v>
      </c>
      <c r="C4843" s="1" t="s">
        <v>9586</v>
      </c>
      <c r="D4843" s="1"/>
      <c r="E4843" s="1"/>
      <c r="F4843" s="1" t="s">
        <v>1749</v>
      </c>
      <c r="G4843" s="1" t="s">
        <v>9570</v>
      </c>
      <c r="H4843" s="1">
        <v>10003</v>
      </c>
      <c r="I4843" s="1">
        <v>1013317</v>
      </c>
      <c r="J4843" s="1">
        <v>39.694609</v>
      </c>
      <c r="K4843" s="1">
        <v>-75.540493999999995</v>
      </c>
      <c r="L4843" s="1" t="s">
        <v>24367</v>
      </c>
      <c r="M4843" s="1" t="s">
        <v>1662</v>
      </c>
      <c r="N4843" s="1" t="s">
        <v>9555</v>
      </c>
      <c r="O4843" s="1">
        <v>2022</v>
      </c>
      <c r="P4843" s="1">
        <v>19720</v>
      </c>
      <c r="Q4843" s="1" t="s">
        <v>9587</v>
      </c>
      <c r="R4843" s="1"/>
      <c r="S4843" s="1" t="s">
        <v>24492</v>
      </c>
      <c r="T4843" s="1" t="s">
        <v>6828</v>
      </c>
      <c r="U4843" s="1"/>
      <c r="V4843" s="1" t="s">
        <v>9588</v>
      </c>
      <c r="W4843" s="1" t="s">
        <v>6826</v>
      </c>
    </row>
    <row r="4844" spans="1:23" x14ac:dyDescent="0.25">
      <c r="A4844" s="1">
        <v>1003722</v>
      </c>
      <c r="B4844" s="5" t="str">
        <f>VLOOKUP(H4844,'FIPS Basin X-walk'!$A$2:$F$3224,6,FALSE)</f>
        <v>Atlantic Coast Basin</v>
      </c>
      <c r="C4844" s="1" t="s">
        <v>9569</v>
      </c>
      <c r="D4844" s="1"/>
      <c r="E4844" s="1"/>
      <c r="F4844" s="1" t="s">
        <v>7850</v>
      </c>
      <c r="G4844" s="1" t="s">
        <v>9570</v>
      </c>
      <c r="H4844" s="1">
        <v>10003</v>
      </c>
      <c r="I4844" s="1">
        <v>1003722</v>
      </c>
      <c r="J4844" s="1">
        <v>39.67548</v>
      </c>
      <c r="K4844" s="1">
        <v>-75.743350000000007</v>
      </c>
      <c r="L4844" s="1"/>
      <c r="M4844" s="1" t="s">
        <v>1662</v>
      </c>
      <c r="N4844" s="1" t="s">
        <v>9555</v>
      </c>
      <c r="O4844" s="1">
        <v>2022</v>
      </c>
      <c r="P4844" s="1">
        <v>19716</v>
      </c>
      <c r="Q4844" s="1" t="s">
        <v>9571</v>
      </c>
      <c r="R4844" s="1"/>
      <c r="S4844" s="1" t="s">
        <v>24379</v>
      </c>
      <c r="T4844" s="1" t="s">
        <v>6826</v>
      </c>
      <c r="U4844" s="1"/>
      <c r="V4844" s="1" t="s">
        <v>9572</v>
      </c>
      <c r="W4844" s="1" t="s">
        <v>6826</v>
      </c>
    </row>
    <row r="4845" spans="1:23" x14ac:dyDescent="0.25">
      <c r="A4845" s="1">
        <v>1006673</v>
      </c>
      <c r="B4845" s="5" t="str">
        <f>VLOOKUP(H4845,'FIPS Basin X-walk'!$A$2:$F$3224,6,FALSE)</f>
        <v>Atlantic Coast Basin</v>
      </c>
      <c r="C4845" s="1" t="s">
        <v>9580</v>
      </c>
      <c r="D4845" s="1"/>
      <c r="E4845" s="1"/>
      <c r="F4845" s="1" t="s">
        <v>7850</v>
      </c>
      <c r="G4845" s="1" t="s">
        <v>9570</v>
      </c>
      <c r="H4845" s="1">
        <v>10003</v>
      </c>
      <c r="I4845" s="1">
        <v>1006673</v>
      </c>
      <c r="J4845" s="1">
        <v>39.681305999999999</v>
      </c>
      <c r="K4845" s="1">
        <v>-75.720693999999995</v>
      </c>
      <c r="L4845" s="1"/>
      <c r="M4845" s="1" t="s">
        <v>1662</v>
      </c>
      <c r="N4845" s="1" t="s">
        <v>9555</v>
      </c>
      <c r="O4845" s="1">
        <v>2022</v>
      </c>
      <c r="P4845" s="1">
        <v>19711</v>
      </c>
      <c r="Q4845" s="1" t="s">
        <v>25751</v>
      </c>
      <c r="R4845" s="1"/>
      <c r="S4845" s="1" t="s">
        <v>24367</v>
      </c>
      <c r="T4845" s="1" t="s">
        <v>6826</v>
      </c>
      <c r="U4845" s="1"/>
      <c r="V4845" s="1" t="s">
        <v>9691</v>
      </c>
      <c r="W4845" s="1" t="s">
        <v>6826</v>
      </c>
    </row>
    <row r="4846" spans="1:23" x14ac:dyDescent="0.25">
      <c r="A4846" s="1">
        <v>1005378</v>
      </c>
      <c r="B4846" s="5" t="str">
        <f>VLOOKUP(H4846,'FIPS Basin X-walk'!$A$2:$F$3224,6,FALSE)</f>
        <v>Atlantic Coast Basin</v>
      </c>
      <c r="C4846" s="1" t="s">
        <v>9592</v>
      </c>
      <c r="D4846" s="1"/>
      <c r="E4846" s="1"/>
      <c r="F4846" s="1" t="s">
        <v>2147</v>
      </c>
      <c r="G4846" s="1" t="s">
        <v>9570</v>
      </c>
      <c r="H4846" s="1">
        <v>10003</v>
      </c>
      <c r="I4846" s="1">
        <v>1005378</v>
      </c>
      <c r="J4846" s="1">
        <v>39.71161</v>
      </c>
      <c r="K4846" s="1">
        <v>-75.609059999999999</v>
      </c>
      <c r="L4846" s="1"/>
      <c r="M4846" s="1" t="s">
        <v>1662</v>
      </c>
      <c r="N4846" s="1" t="s">
        <v>9555</v>
      </c>
      <c r="O4846" s="1">
        <v>2022</v>
      </c>
      <c r="P4846" s="1">
        <v>19804</v>
      </c>
      <c r="Q4846" s="1" t="s">
        <v>25510</v>
      </c>
      <c r="R4846" s="1"/>
      <c r="S4846" s="1" t="s">
        <v>24408</v>
      </c>
      <c r="T4846" s="1" t="s">
        <v>6826</v>
      </c>
      <c r="U4846" s="1"/>
      <c r="V4846" s="1" t="s">
        <v>25511</v>
      </c>
      <c r="W4846" s="1" t="s">
        <v>6826</v>
      </c>
    </row>
    <row r="4847" spans="1:23" x14ac:dyDescent="0.25">
      <c r="A4847" s="1">
        <v>1002010</v>
      </c>
      <c r="B4847" s="5" t="str">
        <f>VLOOKUP(H4847,'FIPS Basin X-walk'!$A$2:$F$3224,6,FALSE)</f>
        <v>Atlantic Coast Basin</v>
      </c>
      <c r="C4847" s="1" t="s">
        <v>9573</v>
      </c>
      <c r="D4847" s="1"/>
      <c r="E4847" s="1"/>
      <c r="F4847" s="1" t="s">
        <v>8395</v>
      </c>
      <c r="G4847" s="1" t="s">
        <v>9570</v>
      </c>
      <c r="H4847" s="1">
        <v>10003</v>
      </c>
      <c r="I4847" s="1">
        <v>1002010</v>
      </c>
      <c r="J4847" s="1">
        <v>39.732754</v>
      </c>
      <c r="K4847" s="1">
        <v>-75.517487000000003</v>
      </c>
      <c r="L4847" s="1"/>
      <c r="M4847" s="1" t="s">
        <v>1662</v>
      </c>
      <c r="N4847" s="1" t="s">
        <v>9555</v>
      </c>
      <c r="O4847" s="1">
        <v>2022</v>
      </c>
      <c r="P4847" s="1">
        <v>19809</v>
      </c>
      <c r="Q4847" s="1" t="s">
        <v>9574</v>
      </c>
      <c r="R4847" s="1"/>
      <c r="S4847" s="1" t="s">
        <v>24358</v>
      </c>
      <c r="T4847" s="1" t="s">
        <v>6826</v>
      </c>
      <c r="U4847" s="1"/>
      <c r="V4847" s="1" t="s">
        <v>9557</v>
      </c>
      <c r="W4847" s="1" t="s">
        <v>6826</v>
      </c>
    </row>
    <row r="4848" spans="1:23" x14ac:dyDescent="0.25">
      <c r="A4848" s="1">
        <v>1002712</v>
      </c>
      <c r="B4848" s="5" t="str">
        <f>VLOOKUP(H4848,'FIPS Basin X-walk'!$A$2:$F$3224,6,FALSE)</f>
        <v>Atlantic Coast Basin</v>
      </c>
      <c r="C4848" s="1" t="s">
        <v>9577</v>
      </c>
      <c r="D4848" s="1"/>
      <c r="E4848" s="1"/>
      <c r="F4848" s="1" t="s">
        <v>8395</v>
      </c>
      <c r="G4848" s="1" t="s">
        <v>9570</v>
      </c>
      <c r="H4848" s="1">
        <v>10003</v>
      </c>
      <c r="I4848" s="1">
        <v>1002712</v>
      </c>
      <c r="J4848" s="1">
        <v>39.773200000000003</v>
      </c>
      <c r="K4848" s="1">
        <v>-75.573599999999999</v>
      </c>
      <c r="L4848" s="1"/>
      <c r="M4848" s="1" t="s">
        <v>1662</v>
      </c>
      <c r="N4848" s="1" t="s">
        <v>9555</v>
      </c>
      <c r="O4848" s="1">
        <v>2022</v>
      </c>
      <c r="P4848" s="1">
        <v>19803</v>
      </c>
      <c r="Q4848" s="1" t="s">
        <v>9578</v>
      </c>
      <c r="R4848" s="1" t="s">
        <v>24978</v>
      </c>
      <c r="S4848" s="1" t="s">
        <v>24802</v>
      </c>
      <c r="T4848" s="1" t="s">
        <v>6826</v>
      </c>
      <c r="U4848" s="1"/>
      <c r="V4848" s="1" t="s">
        <v>9579</v>
      </c>
      <c r="W4848" s="1" t="s">
        <v>6826</v>
      </c>
    </row>
    <row r="4849" spans="1:23" x14ac:dyDescent="0.25">
      <c r="A4849" s="1">
        <v>1003285</v>
      </c>
      <c r="B4849" s="5" t="str">
        <f>VLOOKUP(H4849,'FIPS Basin X-walk'!$A$2:$F$3224,6,FALSE)</f>
        <v>Atlantic Coast Basin</v>
      </c>
      <c r="C4849" s="1" t="s">
        <v>25087</v>
      </c>
      <c r="D4849" s="1"/>
      <c r="E4849" s="1"/>
      <c r="F4849" s="1" t="s">
        <v>8470</v>
      </c>
      <c r="G4849" s="1" t="s">
        <v>9570</v>
      </c>
      <c r="H4849" s="1">
        <v>10003</v>
      </c>
      <c r="I4849" s="1">
        <v>1003285</v>
      </c>
      <c r="J4849" s="1">
        <v>39.740363000000002</v>
      </c>
      <c r="K4849" s="1">
        <v>-75.558513000000005</v>
      </c>
      <c r="L4849" s="1"/>
      <c r="M4849" s="1" t="s">
        <v>1662</v>
      </c>
      <c r="N4849" s="1" t="s">
        <v>9555</v>
      </c>
      <c r="O4849" s="1">
        <v>2022</v>
      </c>
      <c r="P4849" s="1">
        <v>19801</v>
      </c>
      <c r="Q4849" s="1" t="s">
        <v>1348</v>
      </c>
      <c r="R4849" s="1"/>
      <c r="S4849" s="1" t="s">
        <v>24359</v>
      </c>
      <c r="T4849" s="1" t="s">
        <v>6826</v>
      </c>
      <c r="U4849" s="1"/>
      <c r="V4849" s="1" t="s">
        <v>7301</v>
      </c>
      <c r="W4849" s="1" t="s">
        <v>6826</v>
      </c>
    </row>
    <row r="4850" spans="1:23" x14ac:dyDescent="0.25">
      <c r="A4850" s="1">
        <v>1000828</v>
      </c>
      <c r="B4850" s="5" t="str">
        <f>VLOOKUP(H4850,'FIPS Basin X-walk'!$A$2:$F$3224,6,FALSE)</f>
        <v>Atlantic Coast Basin</v>
      </c>
      <c r="C4850" s="1" t="s">
        <v>17420</v>
      </c>
      <c r="D4850" s="1"/>
      <c r="E4850" s="1"/>
      <c r="F4850" s="1" t="s">
        <v>8395</v>
      </c>
      <c r="G4850" s="1" t="s">
        <v>2191</v>
      </c>
      <c r="H4850" s="1">
        <v>37129</v>
      </c>
      <c r="I4850" s="1">
        <v>1000828</v>
      </c>
      <c r="J4850" s="1">
        <v>34.282400000000003</v>
      </c>
      <c r="K4850" s="1">
        <v>-77.986400000000003</v>
      </c>
      <c r="L4850" s="1"/>
      <c r="M4850" s="1" t="s">
        <v>1530</v>
      </c>
      <c r="N4850" s="1" t="s">
        <v>17213</v>
      </c>
      <c r="O4850" s="1">
        <v>2022</v>
      </c>
      <c r="P4850" s="1">
        <v>28401</v>
      </c>
      <c r="Q4850" s="1" t="s">
        <v>17421</v>
      </c>
      <c r="R4850" s="1"/>
      <c r="S4850" s="1" t="s">
        <v>24355</v>
      </c>
      <c r="T4850" s="1" t="s">
        <v>6826</v>
      </c>
      <c r="U4850" s="1"/>
      <c r="V4850" s="1" t="s">
        <v>9621</v>
      </c>
      <c r="W4850" s="1" t="s">
        <v>6828</v>
      </c>
    </row>
    <row r="4851" spans="1:23" x14ac:dyDescent="0.25">
      <c r="A4851" s="1">
        <v>1005640</v>
      </c>
      <c r="B4851" s="5" t="str">
        <f>VLOOKUP(H4851,'FIPS Basin X-walk'!$A$2:$F$3224,6,FALSE)</f>
        <v>Atlantic Coast Basin</v>
      </c>
      <c r="C4851" s="1" t="s">
        <v>17409</v>
      </c>
      <c r="D4851" s="1"/>
      <c r="E4851" s="1"/>
      <c r="F4851" s="1" t="s">
        <v>17410</v>
      </c>
      <c r="G4851" s="1" t="s">
        <v>17411</v>
      </c>
      <c r="H4851" s="1">
        <v>37129</v>
      </c>
      <c r="I4851" s="1">
        <v>1005640</v>
      </c>
      <c r="J4851" s="1">
        <v>34.372515999999997</v>
      </c>
      <c r="K4851" s="1">
        <v>-77.859465999999998</v>
      </c>
      <c r="L4851" s="1"/>
      <c r="M4851" s="1" t="s">
        <v>1530</v>
      </c>
      <c r="N4851" s="1" t="s">
        <v>17213</v>
      </c>
      <c r="O4851" s="1">
        <v>2022</v>
      </c>
      <c r="P4851" s="1">
        <v>28429</v>
      </c>
      <c r="Q4851" s="1" t="s">
        <v>17412</v>
      </c>
      <c r="R4851" s="1"/>
      <c r="S4851" s="1" t="s">
        <v>24449</v>
      </c>
      <c r="T4851" s="1" t="s">
        <v>6826</v>
      </c>
      <c r="U4851" s="1"/>
      <c r="V4851" s="1" t="s">
        <v>17413</v>
      </c>
      <c r="W4851" s="1" t="s">
        <v>6826</v>
      </c>
    </row>
    <row r="4852" spans="1:23" x14ac:dyDescent="0.25">
      <c r="A4852" s="1">
        <v>1006119</v>
      </c>
      <c r="B4852" s="5" t="str">
        <f>VLOOKUP(H4852,'FIPS Basin X-walk'!$A$2:$F$3224,6,FALSE)</f>
        <v>Atlantic Coast Basin</v>
      </c>
      <c r="C4852" s="1" t="s">
        <v>17414</v>
      </c>
      <c r="D4852" s="1"/>
      <c r="E4852" s="1"/>
      <c r="F4852" s="1" t="s">
        <v>8395</v>
      </c>
      <c r="G4852" s="1" t="s">
        <v>17411</v>
      </c>
      <c r="H4852" s="1">
        <v>37129</v>
      </c>
      <c r="I4852" s="1">
        <v>1006119</v>
      </c>
      <c r="J4852" s="1">
        <v>34.32188</v>
      </c>
      <c r="K4852" s="1">
        <v>-77.993120000000005</v>
      </c>
      <c r="L4852" s="1"/>
      <c r="M4852" s="1" t="s">
        <v>1530</v>
      </c>
      <c r="N4852" s="1" t="s">
        <v>17213</v>
      </c>
      <c r="O4852" s="1">
        <v>2022</v>
      </c>
      <c r="P4852" s="1">
        <v>28401</v>
      </c>
      <c r="Q4852" s="1" t="s">
        <v>17415</v>
      </c>
      <c r="R4852" s="1"/>
      <c r="S4852" s="1" t="s">
        <v>24358</v>
      </c>
      <c r="T4852" s="1" t="s">
        <v>6826</v>
      </c>
      <c r="U4852" s="1"/>
      <c r="V4852" s="1" t="s">
        <v>25671</v>
      </c>
      <c r="W4852" s="1" t="s">
        <v>6826</v>
      </c>
    </row>
    <row r="4853" spans="1:23" x14ac:dyDescent="0.25">
      <c r="A4853" s="1">
        <v>1006573</v>
      </c>
      <c r="B4853" s="5" t="str">
        <f>VLOOKUP(H4853,'FIPS Basin X-walk'!$A$2:$F$3224,6,FALSE)</f>
        <v>Atlantic Coast Basin</v>
      </c>
      <c r="C4853" s="1" t="s">
        <v>17416</v>
      </c>
      <c r="D4853" s="1"/>
      <c r="E4853" s="1"/>
      <c r="F4853" s="1" t="s">
        <v>8395</v>
      </c>
      <c r="G4853" s="1" t="s">
        <v>17411</v>
      </c>
      <c r="H4853" s="1">
        <v>37129</v>
      </c>
      <c r="I4853" s="1">
        <v>1006573</v>
      </c>
      <c r="J4853" s="1">
        <v>34.315206000000003</v>
      </c>
      <c r="K4853" s="1">
        <v>-77.988663000000003</v>
      </c>
      <c r="L4853" s="1"/>
      <c r="M4853" s="1" t="s">
        <v>1530</v>
      </c>
      <c r="N4853" s="1" t="s">
        <v>17213</v>
      </c>
      <c r="O4853" s="1">
        <v>2022</v>
      </c>
      <c r="P4853" s="1">
        <v>28401</v>
      </c>
      <c r="Q4853" s="1" t="s">
        <v>17417</v>
      </c>
      <c r="R4853" s="1"/>
      <c r="S4853" s="1" t="s">
        <v>24414</v>
      </c>
      <c r="T4853" s="1" t="s">
        <v>6826</v>
      </c>
      <c r="U4853" s="1"/>
      <c r="V4853" s="1" t="s">
        <v>11407</v>
      </c>
      <c r="W4853" s="1" t="s">
        <v>6826</v>
      </c>
    </row>
    <row r="4854" spans="1:23" x14ac:dyDescent="0.25">
      <c r="A4854" s="1">
        <v>1013623</v>
      </c>
      <c r="B4854" s="5" t="str">
        <f>VLOOKUP(H4854,'FIPS Basin X-walk'!$A$2:$F$3224,6,FALSE)</f>
        <v>Atlantic Coast Basin</v>
      </c>
      <c r="C4854" s="1" t="s">
        <v>17418</v>
      </c>
      <c r="D4854" s="1"/>
      <c r="E4854" s="1"/>
      <c r="F4854" s="1" t="s">
        <v>8470</v>
      </c>
      <c r="G4854" s="1" t="s">
        <v>17411</v>
      </c>
      <c r="H4854" s="1">
        <v>37129</v>
      </c>
      <c r="I4854" s="1">
        <v>1013623</v>
      </c>
      <c r="J4854" s="1">
        <v>34.172150000000002</v>
      </c>
      <c r="K4854" s="1">
        <v>-77.94659</v>
      </c>
      <c r="L4854" s="1"/>
      <c r="M4854" s="1" t="s">
        <v>1530</v>
      </c>
      <c r="N4854" s="1" t="s">
        <v>17213</v>
      </c>
      <c r="O4854" s="1">
        <v>2022</v>
      </c>
      <c r="P4854" s="1">
        <v>28412</v>
      </c>
      <c r="Q4854" s="1" t="s">
        <v>17419</v>
      </c>
      <c r="R4854" s="1"/>
      <c r="S4854" s="1" t="s">
        <v>24357</v>
      </c>
      <c r="T4854" s="1" t="s">
        <v>6826</v>
      </c>
      <c r="U4854" s="1"/>
      <c r="V4854" s="1" t="s">
        <v>24509</v>
      </c>
      <c r="W4854" s="1" t="s">
        <v>6826</v>
      </c>
    </row>
    <row r="4855" spans="1:23" x14ac:dyDescent="0.25">
      <c r="A4855" s="1">
        <v>1007307</v>
      </c>
      <c r="B4855" s="5" t="str">
        <f>VLOOKUP(H4855,'FIPS Basin X-walk'!$A$2:$F$3224,6,FALSE)</f>
        <v>New England Province</v>
      </c>
      <c r="C4855" s="1" t="s">
        <v>9509</v>
      </c>
      <c r="D4855" s="1"/>
      <c r="E4855" s="1"/>
      <c r="F4855" s="1" t="s">
        <v>9510</v>
      </c>
      <c r="G4855" s="1" t="s">
        <v>2117</v>
      </c>
      <c r="H4855" s="1">
        <v>9009</v>
      </c>
      <c r="I4855" s="1">
        <v>1007307</v>
      </c>
      <c r="J4855" s="1">
        <v>41.2239</v>
      </c>
      <c r="K4855" s="1">
        <v>-73.099999999999994</v>
      </c>
      <c r="L4855" s="1"/>
      <c r="M4855" s="1" t="s">
        <v>1592</v>
      </c>
      <c r="N4855" s="1" t="s">
        <v>9438</v>
      </c>
      <c r="O4855" s="1">
        <v>2022</v>
      </c>
      <c r="P4855" s="1">
        <v>6460</v>
      </c>
      <c r="Q4855" s="1" t="s">
        <v>9511</v>
      </c>
      <c r="R4855" s="1"/>
      <c r="S4855" s="1" t="s">
        <v>24355</v>
      </c>
      <c r="T4855" s="1" t="s">
        <v>6826</v>
      </c>
      <c r="U4855" s="1"/>
      <c r="V4855" s="1" t="s">
        <v>8562</v>
      </c>
      <c r="W4855" s="1" t="s">
        <v>6828</v>
      </c>
    </row>
    <row r="4856" spans="1:23" x14ac:dyDescent="0.25">
      <c r="A4856" s="1">
        <v>1005996</v>
      </c>
      <c r="B4856" s="5" t="str">
        <f>VLOOKUP(H4856,'FIPS Basin X-walk'!$A$2:$F$3224,6,FALSE)</f>
        <v>New England Province</v>
      </c>
      <c r="C4856" s="1" t="s">
        <v>9512</v>
      </c>
      <c r="D4856" s="1"/>
      <c r="E4856" s="1" t="s">
        <v>6828</v>
      </c>
      <c r="F4856" s="1" t="s">
        <v>9499</v>
      </c>
      <c r="G4856" s="1" t="s">
        <v>2117</v>
      </c>
      <c r="H4856" s="1">
        <v>9009</v>
      </c>
      <c r="I4856" s="1">
        <v>1005996</v>
      </c>
      <c r="J4856" s="1">
        <v>41.2836</v>
      </c>
      <c r="K4856" s="1">
        <v>-72.904200000000003</v>
      </c>
      <c r="L4856" s="1"/>
      <c r="M4856" s="1" t="s">
        <v>1592</v>
      </c>
      <c r="N4856" s="1" t="s">
        <v>9438</v>
      </c>
      <c r="O4856" s="1">
        <v>2022</v>
      </c>
      <c r="P4856" s="1">
        <v>6512</v>
      </c>
      <c r="Q4856" s="1" t="s">
        <v>25643</v>
      </c>
      <c r="R4856" s="1"/>
      <c r="S4856" s="1" t="s">
        <v>24355</v>
      </c>
      <c r="T4856" s="1" t="s">
        <v>6826</v>
      </c>
      <c r="U4856" s="1"/>
      <c r="V4856" s="1" t="s">
        <v>24580</v>
      </c>
      <c r="W4856" s="1" t="s">
        <v>6828</v>
      </c>
    </row>
    <row r="4857" spans="1:23" x14ac:dyDescent="0.25">
      <c r="A4857" s="1">
        <v>1000069</v>
      </c>
      <c r="B4857" s="5" t="str">
        <f>VLOOKUP(H4857,'FIPS Basin X-walk'!$A$2:$F$3224,6,FALSE)</f>
        <v>New England Province</v>
      </c>
      <c r="C4857" s="1" t="s">
        <v>9502</v>
      </c>
      <c r="D4857" s="1"/>
      <c r="E4857" s="1"/>
      <c r="F4857" s="1" t="s">
        <v>9503</v>
      </c>
      <c r="G4857" s="1" t="s">
        <v>2117</v>
      </c>
      <c r="H4857" s="1">
        <v>9009</v>
      </c>
      <c r="I4857" s="1">
        <v>1000069</v>
      </c>
      <c r="J4857" s="1">
        <v>41.448599999999999</v>
      </c>
      <c r="K4857" s="1">
        <v>-72.835800000000006</v>
      </c>
      <c r="L4857" s="1"/>
      <c r="M4857" s="1" t="s">
        <v>1592</v>
      </c>
      <c r="N4857" s="1" t="s">
        <v>9438</v>
      </c>
      <c r="O4857" s="1">
        <v>2022</v>
      </c>
      <c r="P4857" s="1">
        <v>6460</v>
      </c>
      <c r="Q4857" s="1" t="s">
        <v>24402</v>
      </c>
      <c r="R4857" s="1"/>
      <c r="S4857" s="1" t="s">
        <v>24355</v>
      </c>
      <c r="T4857" s="1" t="s">
        <v>6826</v>
      </c>
      <c r="U4857" s="1"/>
      <c r="V4857" s="1" t="s">
        <v>24403</v>
      </c>
      <c r="W4857" s="1" t="s">
        <v>6828</v>
      </c>
    </row>
    <row r="4858" spans="1:23" x14ac:dyDescent="0.25">
      <c r="A4858" s="1">
        <v>1000538</v>
      </c>
      <c r="B4858" s="5" t="str">
        <f>VLOOKUP(H4858,'FIPS Basin X-walk'!$A$2:$F$3224,6,FALSE)</f>
        <v>New England Province</v>
      </c>
      <c r="C4858" s="1" t="s">
        <v>9506</v>
      </c>
      <c r="D4858" s="1"/>
      <c r="E4858" s="1"/>
      <c r="F4858" s="1" t="s">
        <v>9507</v>
      </c>
      <c r="G4858" s="1" t="s">
        <v>2117</v>
      </c>
      <c r="H4858" s="1">
        <v>9009</v>
      </c>
      <c r="I4858" s="1">
        <v>1000538</v>
      </c>
      <c r="J4858" s="1">
        <v>41.544400000000003</v>
      </c>
      <c r="K4858" s="1">
        <v>-73.041600000000003</v>
      </c>
      <c r="L4858" s="1"/>
      <c r="M4858" s="1" t="s">
        <v>1592</v>
      </c>
      <c r="N4858" s="1" t="s">
        <v>9438</v>
      </c>
      <c r="O4858" s="1">
        <v>2022</v>
      </c>
      <c r="P4858" s="1">
        <v>6708</v>
      </c>
      <c r="Q4858" s="1" t="s">
        <v>9508</v>
      </c>
      <c r="R4858" s="1"/>
      <c r="S4858" s="1" t="s">
        <v>24355</v>
      </c>
      <c r="T4858" s="1" t="s">
        <v>6826</v>
      </c>
      <c r="U4858" s="1"/>
      <c r="V4858" s="1" t="s">
        <v>24552</v>
      </c>
      <c r="W4858" s="1" t="s">
        <v>6828</v>
      </c>
    </row>
    <row r="4859" spans="1:23" x14ac:dyDescent="0.25">
      <c r="A4859" s="1">
        <v>1004800</v>
      </c>
      <c r="B4859" s="5" t="str">
        <f>VLOOKUP(H4859,'FIPS Basin X-walk'!$A$2:$F$3224,6,FALSE)</f>
        <v>New England Province</v>
      </c>
      <c r="C4859" s="1" t="s">
        <v>9504</v>
      </c>
      <c r="D4859" s="1"/>
      <c r="E4859" s="1"/>
      <c r="F4859" s="1" t="s">
        <v>9499</v>
      </c>
      <c r="G4859" s="1" t="s">
        <v>9494</v>
      </c>
      <c r="H4859" s="1">
        <v>9009</v>
      </c>
      <c r="I4859" s="1">
        <v>1004800</v>
      </c>
      <c r="J4859" s="1">
        <v>41.302909999999997</v>
      </c>
      <c r="K4859" s="1">
        <v>-72.932742000000005</v>
      </c>
      <c r="L4859" s="1"/>
      <c r="M4859" s="1" t="s">
        <v>1592</v>
      </c>
      <c r="N4859" s="1" t="s">
        <v>9438</v>
      </c>
      <c r="O4859" s="1">
        <v>2022</v>
      </c>
      <c r="P4859" s="1">
        <v>6520</v>
      </c>
      <c r="Q4859" s="1" t="s">
        <v>9505</v>
      </c>
      <c r="R4859" s="1"/>
      <c r="S4859" s="1" t="s">
        <v>24379</v>
      </c>
      <c r="T4859" s="1" t="s">
        <v>6828</v>
      </c>
      <c r="U4859" s="1"/>
      <c r="V4859" s="1" t="s">
        <v>9501</v>
      </c>
      <c r="W4859" s="1" t="s">
        <v>6826</v>
      </c>
    </row>
    <row r="4860" spans="1:23" x14ac:dyDescent="0.25">
      <c r="A4860" s="1">
        <v>1004835</v>
      </c>
      <c r="B4860" s="5" t="str">
        <f>VLOOKUP(H4860,'FIPS Basin X-walk'!$A$2:$F$3224,6,FALSE)</f>
        <v>New England Province</v>
      </c>
      <c r="C4860" s="1" t="s">
        <v>9498</v>
      </c>
      <c r="D4860" s="1"/>
      <c r="E4860" s="1"/>
      <c r="F4860" s="1" t="s">
        <v>9499</v>
      </c>
      <c r="G4860" s="1" t="s">
        <v>9494</v>
      </c>
      <c r="H4860" s="1">
        <v>9009</v>
      </c>
      <c r="I4860" s="1">
        <v>1004835</v>
      </c>
      <c r="J4860" s="1">
        <v>41.313361</v>
      </c>
      <c r="K4860" s="1">
        <v>-72.979288999999994</v>
      </c>
      <c r="L4860" s="1"/>
      <c r="M4860" s="1" t="s">
        <v>1592</v>
      </c>
      <c r="N4860" s="1" t="s">
        <v>9438</v>
      </c>
      <c r="O4860" s="1">
        <v>2022</v>
      </c>
      <c r="P4860" s="1">
        <v>6520</v>
      </c>
      <c r="Q4860" s="1" t="s">
        <v>9500</v>
      </c>
      <c r="R4860" s="1"/>
      <c r="S4860" s="1" t="s">
        <v>24379</v>
      </c>
      <c r="T4860" s="1" t="s">
        <v>6828</v>
      </c>
      <c r="U4860" s="1"/>
      <c r="V4860" s="1" t="s">
        <v>9501</v>
      </c>
      <c r="W4860" s="1" t="s">
        <v>6826</v>
      </c>
    </row>
    <row r="4861" spans="1:23" x14ac:dyDescent="0.25">
      <c r="A4861" s="1">
        <v>1005674</v>
      </c>
      <c r="B4861" s="5" t="str">
        <f>VLOOKUP(H4861,'FIPS Basin X-walk'!$A$2:$F$3224,6,FALSE)</f>
        <v>New England Province</v>
      </c>
      <c r="C4861" s="1" t="s">
        <v>9495</v>
      </c>
      <c r="D4861" s="1"/>
      <c r="E4861" s="1"/>
      <c r="F4861" s="1" t="s">
        <v>1549</v>
      </c>
      <c r="G4861" s="1" t="s">
        <v>9494</v>
      </c>
      <c r="H4861" s="1">
        <v>9009</v>
      </c>
      <c r="I4861" s="1">
        <v>1005674</v>
      </c>
      <c r="J4861" s="1">
        <v>41.250520000000002</v>
      </c>
      <c r="K4861" s="1">
        <v>-72.999600000000001</v>
      </c>
      <c r="L4861" s="1"/>
      <c r="M4861" s="1" t="s">
        <v>1592</v>
      </c>
      <c r="N4861" s="1" t="s">
        <v>9438</v>
      </c>
      <c r="O4861" s="1">
        <v>2022</v>
      </c>
      <c r="P4861" s="1">
        <v>6477</v>
      </c>
      <c r="Q4861" s="1" t="s">
        <v>1394</v>
      </c>
      <c r="R4861" s="1"/>
      <c r="S4861" s="1" t="s">
        <v>24359</v>
      </c>
      <c r="T4861" s="1" t="s">
        <v>6826</v>
      </c>
      <c r="U4861" s="1"/>
      <c r="V4861" s="1" t="s">
        <v>9471</v>
      </c>
      <c r="W4861" s="1" t="s">
        <v>6826</v>
      </c>
    </row>
    <row r="4862" spans="1:23" x14ac:dyDescent="0.25">
      <c r="A4862" s="1">
        <v>1008158</v>
      </c>
      <c r="B4862" s="5" t="str">
        <f>VLOOKUP(H4862,'FIPS Basin X-walk'!$A$2:$F$3224,6,FALSE)</f>
        <v>New England Province</v>
      </c>
      <c r="C4862" s="1" t="s">
        <v>9493</v>
      </c>
      <c r="D4862" s="1"/>
      <c r="E4862" s="1"/>
      <c r="F4862" s="1" t="s">
        <v>1863</v>
      </c>
      <c r="G4862" s="1" t="s">
        <v>9494</v>
      </c>
      <c r="H4862" s="1">
        <v>9009</v>
      </c>
      <c r="I4862" s="1">
        <v>1008158</v>
      </c>
      <c r="J4862" s="1">
        <v>41.485885000000003</v>
      </c>
      <c r="K4862" s="1">
        <v>-73.120501000000004</v>
      </c>
      <c r="L4862" s="1"/>
      <c r="M4862" s="1" t="s">
        <v>1592</v>
      </c>
      <c r="N4862" s="1" t="s">
        <v>9438</v>
      </c>
      <c r="O4862" s="1">
        <v>2022</v>
      </c>
      <c r="P4862" s="1">
        <v>6478</v>
      </c>
      <c r="Q4862" s="1" t="s">
        <v>693</v>
      </c>
      <c r="R4862" s="1"/>
      <c r="S4862" s="1" t="s">
        <v>24435</v>
      </c>
      <c r="T4862" s="1" t="s">
        <v>6826</v>
      </c>
      <c r="U4862" s="1"/>
      <c r="V4862" s="1" t="s">
        <v>7297</v>
      </c>
      <c r="W4862" s="1" t="s">
        <v>6826</v>
      </c>
    </row>
    <row r="4863" spans="1:23" x14ac:dyDescent="0.25">
      <c r="A4863" s="1">
        <v>1013223</v>
      </c>
      <c r="B4863" s="5" t="str">
        <f>VLOOKUP(H4863,'FIPS Basin X-walk'!$A$2:$F$3224,6,FALSE)</f>
        <v>New England Province</v>
      </c>
      <c r="C4863" s="1" t="s">
        <v>9496</v>
      </c>
      <c r="D4863" s="1"/>
      <c r="E4863" s="1"/>
      <c r="F4863" s="1" t="s">
        <v>1863</v>
      </c>
      <c r="G4863" s="1" t="s">
        <v>9494</v>
      </c>
      <c r="H4863" s="1">
        <v>9009</v>
      </c>
      <c r="I4863" s="1">
        <v>1013223</v>
      </c>
      <c r="J4863" s="1">
        <v>41.479021000000003</v>
      </c>
      <c r="K4863" s="1">
        <v>-73.121179999999995</v>
      </c>
      <c r="L4863" s="1"/>
      <c r="M4863" s="1" t="s">
        <v>1592</v>
      </c>
      <c r="N4863" s="1" t="s">
        <v>9438</v>
      </c>
      <c r="O4863" s="1">
        <v>2022</v>
      </c>
      <c r="P4863" s="1">
        <v>6478</v>
      </c>
      <c r="Q4863" s="1" t="s">
        <v>9497</v>
      </c>
      <c r="R4863" s="1"/>
      <c r="S4863" s="1" t="s">
        <v>24355</v>
      </c>
      <c r="T4863" s="1" t="s">
        <v>6826</v>
      </c>
      <c r="U4863" s="1"/>
      <c r="V4863" s="1" t="s">
        <v>26627</v>
      </c>
      <c r="W4863" s="1" t="s">
        <v>6828</v>
      </c>
    </row>
    <row r="4864" spans="1:23" x14ac:dyDescent="0.25">
      <c r="A4864" s="1">
        <v>1006941</v>
      </c>
      <c r="B4864" s="5" t="str">
        <f>VLOOKUP(H4864,'FIPS Basin X-walk'!$A$2:$F$3224,6,FALSE)</f>
        <v>New England Province</v>
      </c>
      <c r="C4864" s="1" t="s">
        <v>9533</v>
      </c>
      <c r="D4864" s="1"/>
      <c r="E4864" s="1"/>
      <c r="F4864" s="1" t="s">
        <v>9534</v>
      </c>
      <c r="G4864" s="1" t="s">
        <v>1877</v>
      </c>
      <c r="H4864" s="1">
        <v>9011</v>
      </c>
      <c r="I4864" s="1">
        <v>1006941</v>
      </c>
      <c r="J4864" s="1">
        <v>41.331899999999997</v>
      </c>
      <c r="K4864" s="1">
        <v>-72.0792</v>
      </c>
      <c r="L4864" s="1"/>
      <c r="M4864" s="1" t="s">
        <v>1592</v>
      </c>
      <c r="N4864" s="1" t="s">
        <v>9438</v>
      </c>
      <c r="O4864" s="1">
        <v>2022</v>
      </c>
      <c r="P4864" s="1">
        <v>6340</v>
      </c>
      <c r="Q4864" s="1" t="s">
        <v>9535</v>
      </c>
      <c r="R4864" s="1" t="s">
        <v>24802</v>
      </c>
      <c r="S4864" s="1" t="s">
        <v>24978</v>
      </c>
      <c r="T4864" s="1" t="s">
        <v>6828</v>
      </c>
      <c r="U4864" s="1"/>
      <c r="V4864" s="1" t="s">
        <v>9536</v>
      </c>
      <c r="W4864" s="1" t="s">
        <v>6828</v>
      </c>
    </row>
    <row r="4865" spans="1:23" x14ac:dyDescent="0.25">
      <c r="A4865" s="1">
        <v>1000091</v>
      </c>
      <c r="B4865" s="5" t="str">
        <f>VLOOKUP(H4865,'FIPS Basin X-walk'!$A$2:$F$3224,6,FALSE)</f>
        <v>New England Province</v>
      </c>
      <c r="C4865" s="1" t="s">
        <v>9518</v>
      </c>
      <c r="D4865" s="1"/>
      <c r="E4865" s="1"/>
      <c r="F4865" s="1" t="s">
        <v>9519</v>
      </c>
      <c r="G4865" s="1" t="s">
        <v>1877</v>
      </c>
      <c r="H4865" s="1">
        <v>9011</v>
      </c>
      <c r="I4865" s="1">
        <v>1000091</v>
      </c>
      <c r="J4865" s="1">
        <v>41.526899999999998</v>
      </c>
      <c r="K4865" s="1">
        <v>-72.063100000000006</v>
      </c>
      <c r="L4865" s="1"/>
      <c r="M4865" s="1" t="s">
        <v>1592</v>
      </c>
      <c r="N4865" s="1" t="s">
        <v>9438</v>
      </c>
      <c r="O4865" s="1">
        <v>2022</v>
      </c>
      <c r="P4865" s="1">
        <v>6360</v>
      </c>
      <c r="Q4865" s="1" t="s">
        <v>1305</v>
      </c>
      <c r="R4865" s="1"/>
      <c r="S4865" s="1" t="s">
        <v>24359</v>
      </c>
      <c r="T4865" s="1" t="s">
        <v>6826</v>
      </c>
      <c r="U4865" s="1"/>
      <c r="V4865" s="1" t="s">
        <v>24412</v>
      </c>
      <c r="W4865" s="1" t="s">
        <v>6826</v>
      </c>
    </row>
    <row r="4866" spans="1:23" x14ac:dyDescent="0.25">
      <c r="A4866" s="1">
        <v>1001469</v>
      </c>
      <c r="B4866" s="5" t="str">
        <f>VLOOKUP(H4866,'FIPS Basin X-walk'!$A$2:$F$3224,6,FALSE)</f>
        <v>New England Province</v>
      </c>
      <c r="C4866" s="1" t="s">
        <v>9530</v>
      </c>
      <c r="D4866" s="1"/>
      <c r="E4866" s="1" t="s">
        <v>6828</v>
      </c>
      <c r="F4866" s="1" t="s">
        <v>9531</v>
      </c>
      <c r="G4866" s="1" t="s">
        <v>1877</v>
      </c>
      <c r="H4866" s="1">
        <v>9011</v>
      </c>
      <c r="I4866" s="1">
        <v>1001469</v>
      </c>
      <c r="J4866" s="1">
        <v>41.428100000000001</v>
      </c>
      <c r="K4866" s="1">
        <v>-72.101900000000001</v>
      </c>
      <c r="L4866" s="1"/>
      <c r="M4866" s="1" t="s">
        <v>1592</v>
      </c>
      <c r="N4866" s="1" t="s">
        <v>9438</v>
      </c>
      <c r="O4866" s="1">
        <v>2022</v>
      </c>
      <c r="P4866" s="1">
        <v>6382</v>
      </c>
      <c r="Q4866" s="1" t="s">
        <v>9532</v>
      </c>
      <c r="R4866" s="1"/>
      <c r="S4866" s="1" t="s">
        <v>24355</v>
      </c>
      <c r="T4866" s="1" t="s">
        <v>6826</v>
      </c>
      <c r="U4866" s="1"/>
      <c r="V4866" s="1" t="s">
        <v>24580</v>
      </c>
      <c r="W4866" s="1" t="s">
        <v>6828</v>
      </c>
    </row>
    <row r="4867" spans="1:23" x14ac:dyDescent="0.25">
      <c r="A4867" s="1">
        <v>1002311</v>
      </c>
      <c r="B4867" s="5" t="str">
        <f>VLOOKUP(H4867,'FIPS Basin X-walk'!$A$2:$F$3224,6,FALSE)</f>
        <v>New England Province</v>
      </c>
      <c r="C4867" s="1"/>
      <c r="D4867" s="1"/>
      <c r="E4867" s="1"/>
      <c r="F4867" s="1" t="s">
        <v>9537</v>
      </c>
      <c r="G4867" s="1" t="s">
        <v>9515</v>
      </c>
      <c r="H4867" s="1">
        <v>9011</v>
      </c>
      <c r="I4867" s="1">
        <v>1002311</v>
      </c>
      <c r="J4867" s="1">
        <v>41.398516999999998</v>
      </c>
      <c r="K4867" s="1">
        <v>-72.087231000000003</v>
      </c>
      <c r="L4867" s="1"/>
      <c r="M4867" s="1" t="s">
        <v>1592</v>
      </c>
      <c r="N4867" s="1" t="s">
        <v>9438</v>
      </c>
      <c r="O4867" s="1">
        <v>2022</v>
      </c>
      <c r="P4867" s="1">
        <v>6349</v>
      </c>
      <c r="Q4867" s="1" t="s">
        <v>9538</v>
      </c>
      <c r="R4867" s="1"/>
      <c r="S4867" s="1" t="s">
        <v>24464</v>
      </c>
      <c r="T4867" s="1" t="s">
        <v>6826</v>
      </c>
      <c r="U4867" s="1"/>
      <c r="V4867" s="1" t="s">
        <v>24409</v>
      </c>
      <c r="W4867" s="1" t="s">
        <v>6826</v>
      </c>
    </row>
    <row r="4868" spans="1:23" x14ac:dyDescent="0.25">
      <c r="A4868" s="1">
        <v>1004540</v>
      </c>
      <c r="B4868" s="5" t="str">
        <f>VLOOKUP(H4868,'FIPS Basin X-walk'!$A$2:$F$3224,6,FALSE)</f>
        <v>New England Province</v>
      </c>
      <c r="C4868" s="1" t="s">
        <v>9524</v>
      </c>
      <c r="D4868" s="1"/>
      <c r="E4868" s="1"/>
      <c r="F4868" s="1" t="s">
        <v>9525</v>
      </c>
      <c r="G4868" s="1" t="s">
        <v>9515</v>
      </c>
      <c r="H4868" s="1">
        <v>9011</v>
      </c>
      <c r="I4868" s="1">
        <v>1004540</v>
      </c>
      <c r="J4868" s="1">
        <v>41.569536999999997</v>
      </c>
      <c r="K4868" s="1">
        <v>-72.044809999999998</v>
      </c>
      <c r="L4868" s="1"/>
      <c r="M4868" s="1" t="s">
        <v>1592</v>
      </c>
      <c r="N4868" s="1" t="s">
        <v>9438</v>
      </c>
      <c r="O4868" s="1">
        <v>2022</v>
      </c>
      <c r="P4868" s="1">
        <v>6351</v>
      </c>
      <c r="Q4868" s="1" t="s">
        <v>9526</v>
      </c>
      <c r="R4868" s="1"/>
      <c r="S4868" s="1" t="s">
        <v>24389</v>
      </c>
      <c r="T4868" s="1" t="s">
        <v>6826</v>
      </c>
      <c r="U4868" s="1"/>
      <c r="V4868" s="1" t="s">
        <v>9449</v>
      </c>
      <c r="W4868" s="1" t="s">
        <v>6826</v>
      </c>
    </row>
    <row r="4869" spans="1:23" x14ac:dyDescent="0.25">
      <c r="A4869" s="1">
        <v>1003488</v>
      </c>
      <c r="B4869" s="5" t="str">
        <f>VLOOKUP(H4869,'FIPS Basin X-walk'!$A$2:$F$3224,6,FALSE)</f>
        <v>New England Province</v>
      </c>
      <c r="C4869" s="1" t="s">
        <v>9513</v>
      </c>
      <c r="D4869" s="1"/>
      <c r="E4869" s="1"/>
      <c r="F4869" s="1" t="s">
        <v>9514</v>
      </c>
      <c r="G4869" s="1" t="s">
        <v>9515</v>
      </c>
      <c r="H4869" s="1">
        <v>9011</v>
      </c>
      <c r="I4869" s="1">
        <v>1003488</v>
      </c>
      <c r="J4869" s="1">
        <v>41.452778000000002</v>
      </c>
      <c r="K4869" s="1">
        <v>-72.136111</v>
      </c>
      <c r="L4869" s="1"/>
      <c r="M4869" s="1" t="s">
        <v>1592</v>
      </c>
      <c r="N4869" s="1" t="s">
        <v>9438</v>
      </c>
      <c r="O4869" s="1">
        <v>2022</v>
      </c>
      <c r="P4869" s="1">
        <v>6353</v>
      </c>
      <c r="Q4869" s="1" t="s">
        <v>9516</v>
      </c>
      <c r="R4869" s="1"/>
      <c r="S4869" s="1"/>
      <c r="T4869" s="1" t="s">
        <v>6828</v>
      </c>
      <c r="U4869" s="1"/>
      <c r="V4869" s="1" t="s">
        <v>9517</v>
      </c>
      <c r="W4869" s="1" t="s">
        <v>6826</v>
      </c>
    </row>
    <row r="4870" spans="1:23" x14ac:dyDescent="0.25">
      <c r="A4870" s="1">
        <v>1002744</v>
      </c>
      <c r="B4870" s="5" t="str">
        <f>VLOOKUP(H4870,'FIPS Basin X-walk'!$A$2:$F$3224,6,FALSE)</f>
        <v>New England Province</v>
      </c>
      <c r="C4870" s="1" t="s">
        <v>9527</v>
      </c>
      <c r="D4870" s="1"/>
      <c r="E4870" s="1"/>
      <c r="F4870" s="1" t="s">
        <v>9528</v>
      </c>
      <c r="G4870" s="1" t="s">
        <v>9515</v>
      </c>
      <c r="H4870" s="1">
        <v>9011</v>
      </c>
      <c r="I4870" s="1">
        <v>1002744</v>
      </c>
      <c r="J4870" s="1">
        <v>41.475588999999999</v>
      </c>
      <c r="K4870" s="1">
        <v>-72.068786000000003</v>
      </c>
      <c r="L4870" s="1"/>
      <c r="M4870" s="1" t="s">
        <v>1592</v>
      </c>
      <c r="N4870" s="1" t="s">
        <v>9438</v>
      </c>
      <c r="O4870" s="1">
        <v>2022</v>
      </c>
      <c r="P4870" s="1">
        <v>6365</v>
      </c>
      <c r="Q4870" s="1" t="s">
        <v>9529</v>
      </c>
      <c r="R4870" s="1"/>
      <c r="S4870" s="1" t="s">
        <v>24389</v>
      </c>
      <c r="T4870" s="1" t="s">
        <v>6828</v>
      </c>
      <c r="U4870" s="1"/>
      <c r="V4870" s="1" t="s">
        <v>8980</v>
      </c>
      <c r="W4870" s="1" t="s">
        <v>6828</v>
      </c>
    </row>
    <row r="4871" spans="1:23" x14ac:dyDescent="0.25">
      <c r="A4871" s="1">
        <v>1003597</v>
      </c>
      <c r="B4871" s="5" t="str">
        <f>VLOOKUP(H4871,'FIPS Basin X-walk'!$A$2:$F$3224,6,FALSE)</f>
        <v>New England Province</v>
      </c>
      <c r="C4871" s="1" t="s">
        <v>9520</v>
      </c>
      <c r="D4871" s="1"/>
      <c r="E4871" s="1"/>
      <c r="F4871" s="1" t="s">
        <v>9521</v>
      </c>
      <c r="G4871" s="1" t="s">
        <v>9515</v>
      </c>
      <c r="H4871" s="1">
        <v>9011</v>
      </c>
      <c r="I4871" s="1">
        <v>1003597</v>
      </c>
      <c r="J4871" s="1">
        <v>41.490760999999999</v>
      </c>
      <c r="K4871" s="1">
        <v>-72.099052</v>
      </c>
      <c r="L4871" s="1"/>
      <c r="M4871" s="1" t="s">
        <v>1592</v>
      </c>
      <c r="N4871" s="1" t="s">
        <v>9438</v>
      </c>
      <c r="O4871" s="1">
        <v>2022</v>
      </c>
      <c r="P4871" s="1">
        <v>6382</v>
      </c>
      <c r="Q4871" s="1" t="s">
        <v>9522</v>
      </c>
      <c r="R4871" s="1" t="s">
        <v>25138</v>
      </c>
      <c r="S4871" s="1" t="s">
        <v>25139</v>
      </c>
      <c r="T4871" s="1" t="s">
        <v>6826</v>
      </c>
      <c r="U4871" s="1"/>
      <c r="V4871" s="1" t="s">
        <v>9523</v>
      </c>
      <c r="W4871" s="1" t="s">
        <v>6826</v>
      </c>
    </row>
    <row r="4872" spans="1:23" x14ac:dyDescent="0.25">
      <c r="A4872" s="1">
        <v>1000715</v>
      </c>
      <c r="B4872" s="5" t="str">
        <f>VLOOKUP(H4872,'FIPS Basin X-walk'!$A$2:$F$3224,6,FALSE)</f>
        <v>Upper Mississippi Embaymnt</v>
      </c>
      <c r="C4872" s="1" t="s">
        <v>15619</v>
      </c>
      <c r="D4872" s="1"/>
      <c r="E4872" s="1" t="s">
        <v>6828</v>
      </c>
      <c r="F4872" s="1" t="s">
        <v>15620</v>
      </c>
      <c r="G4872" s="1" t="s">
        <v>2130</v>
      </c>
      <c r="H4872" s="1">
        <v>29143</v>
      </c>
      <c r="I4872" s="1">
        <v>1000715</v>
      </c>
      <c r="J4872" s="1">
        <v>36.514699999999998</v>
      </c>
      <c r="K4872" s="1">
        <v>-89.561700000000002</v>
      </c>
      <c r="L4872" s="1"/>
      <c r="M4872" s="1" t="s">
        <v>1560</v>
      </c>
      <c r="N4872" s="1" t="s">
        <v>15447</v>
      </c>
      <c r="O4872" s="1">
        <v>2022</v>
      </c>
      <c r="P4872" s="1">
        <v>63869</v>
      </c>
      <c r="Q4872" s="1" t="s">
        <v>15621</v>
      </c>
      <c r="R4872" s="1"/>
      <c r="S4872" s="1" t="s">
        <v>24355</v>
      </c>
      <c r="T4872" s="1" t="s">
        <v>6826</v>
      </c>
      <c r="U4872" s="1"/>
      <c r="V4872" s="1" t="s">
        <v>7915</v>
      </c>
      <c r="W4872" s="1" t="s">
        <v>6828</v>
      </c>
    </row>
    <row r="4873" spans="1:23" x14ac:dyDescent="0.25">
      <c r="A4873" s="1">
        <v>1005534</v>
      </c>
      <c r="B4873" s="5" t="str">
        <f>VLOOKUP(H4873,'FIPS Basin X-walk'!$A$2:$F$3224,6,FALSE)</f>
        <v>Upper Mississippi Embaymnt</v>
      </c>
      <c r="C4873" s="1" t="s">
        <v>15614</v>
      </c>
      <c r="D4873" s="1"/>
      <c r="E4873" s="1"/>
      <c r="F4873" s="1" t="s">
        <v>15615</v>
      </c>
      <c r="G4873" s="1" t="s">
        <v>15616</v>
      </c>
      <c r="H4873" s="1">
        <v>29143</v>
      </c>
      <c r="I4873" s="1">
        <v>1005534</v>
      </c>
      <c r="J4873" s="1">
        <v>36.510697999999998</v>
      </c>
      <c r="K4873" s="1">
        <v>-89.564834000000005</v>
      </c>
      <c r="L4873" s="1"/>
      <c r="M4873" s="1" t="s">
        <v>1560</v>
      </c>
      <c r="N4873" s="1" t="s">
        <v>15447</v>
      </c>
      <c r="O4873" s="1">
        <v>2022</v>
      </c>
      <c r="P4873" s="1">
        <v>63866</v>
      </c>
      <c r="Q4873" s="1" t="s">
        <v>15617</v>
      </c>
      <c r="R4873" s="1"/>
      <c r="S4873" s="1" t="s">
        <v>24790</v>
      </c>
      <c r="T4873" s="1" t="s">
        <v>6826</v>
      </c>
      <c r="U4873" s="1"/>
      <c r="V4873" s="1" t="s">
        <v>15618</v>
      </c>
      <c r="W4873" s="1" t="s">
        <v>6826</v>
      </c>
    </row>
    <row r="4874" spans="1:23" x14ac:dyDescent="0.25">
      <c r="A4874" s="1">
        <v>1000761</v>
      </c>
      <c r="B4874" s="5" t="str">
        <f>VLOOKUP(H4874,'FIPS Basin X-walk'!$A$2:$F$3224,6,FALSE)</f>
        <v>Piedmont-Blue Ridge Prov</v>
      </c>
      <c r="C4874" s="1" t="s">
        <v>16886</v>
      </c>
      <c r="D4874" s="1"/>
      <c r="E4874" s="1"/>
      <c r="F4874" s="1" t="s">
        <v>16632</v>
      </c>
      <c r="G4874" s="1" t="s">
        <v>1115</v>
      </c>
      <c r="H4874" s="1">
        <v>36061</v>
      </c>
      <c r="I4874" s="1">
        <v>1000761</v>
      </c>
      <c r="J4874" s="1">
        <v>40.728099999999998</v>
      </c>
      <c r="K4874" s="1">
        <v>-73.974199999999996</v>
      </c>
      <c r="L4874" s="1"/>
      <c r="M4874" s="1" t="s">
        <v>1481</v>
      </c>
      <c r="N4874" s="1" t="s">
        <v>16632</v>
      </c>
      <c r="O4874" s="1">
        <v>2022</v>
      </c>
      <c r="P4874" s="1">
        <v>10009</v>
      </c>
      <c r="Q4874" s="1" t="s">
        <v>16887</v>
      </c>
      <c r="R4874" s="1" t="s">
        <v>24355</v>
      </c>
      <c r="S4874" s="1" t="s">
        <v>24395</v>
      </c>
      <c r="T4874" s="1" t="s">
        <v>6828</v>
      </c>
      <c r="U4874" s="1"/>
      <c r="V4874" s="1" t="s">
        <v>16885</v>
      </c>
      <c r="W4874" s="1" t="s">
        <v>6828</v>
      </c>
    </row>
    <row r="4875" spans="1:23" x14ac:dyDescent="0.25">
      <c r="A4875" s="1">
        <v>1000766</v>
      </c>
      <c r="B4875" s="5" t="str">
        <f>VLOOKUP(H4875,'FIPS Basin X-walk'!$A$2:$F$3224,6,FALSE)</f>
        <v>Piedmont-Blue Ridge Prov</v>
      </c>
      <c r="C4875" s="1" t="s">
        <v>16888</v>
      </c>
      <c r="D4875" s="1"/>
      <c r="E4875" s="1"/>
      <c r="F4875" s="1" t="s">
        <v>16632</v>
      </c>
      <c r="G4875" s="1" t="s">
        <v>1115</v>
      </c>
      <c r="H4875" s="1">
        <v>36061</v>
      </c>
      <c r="I4875" s="1">
        <v>1000766</v>
      </c>
      <c r="J4875" s="1">
        <v>40.771099999999997</v>
      </c>
      <c r="K4875" s="1">
        <v>-73.991100000000003</v>
      </c>
      <c r="L4875" s="1"/>
      <c r="M4875" s="1" t="s">
        <v>1481</v>
      </c>
      <c r="N4875" s="1" t="s">
        <v>16632</v>
      </c>
      <c r="O4875" s="1">
        <v>2022</v>
      </c>
      <c r="P4875" s="1">
        <v>10019</v>
      </c>
      <c r="Q4875" s="1" t="s">
        <v>16889</v>
      </c>
      <c r="R4875" s="1"/>
      <c r="S4875" s="1" t="s">
        <v>24395</v>
      </c>
      <c r="T4875" s="1" t="s">
        <v>6826</v>
      </c>
      <c r="U4875" s="1"/>
      <c r="V4875" s="1" t="s">
        <v>16885</v>
      </c>
      <c r="W4875" s="1" t="s">
        <v>6828</v>
      </c>
    </row>
    <row r="4876" spans="1:23" x14ac:dyDescent="0.25">
      <c r="A4876" s="1">
        <v>1000767</v>
      </c>
      <c r="B4876" s="5" t="str">
        <f>VLOOKUP(H4876,'FIPS Basin X-walk'!$A$2:$F$3224,6,FALSE)</f>
        <v>Piedmont-Blue Ridge Prov</v>
      </c>
      <c r="C4876" s="1" t="s">
        <v>16896</v>
      </c>
      <c r="D4876" s="1"/>
      <c r="E4876" s="1"/>
      <c r="F4876" s="1" t="s">
        <v>16632</v>
      </c>
      <c r="G4876" s="1" t="s">
        <v>1115</v>
      </c>
      <c r="H4876" s="1">
        <v>36061</v>
      </c>
      <c r="I4876" s="1">
        <v>1000767</v>
      </c>
      <c r="J4876" s="1">
        <v>40.768000000000001</v>
      </c>
      <c r="K4876" s="1">
        <v>-73.951499999999996</v>
      </c>
      <c r="L4876" s="1"/>
      <c r="M4876" s="1" t="s">
        <v>1481</v>
      </c>
      <c r="N4876" s="1" t="s">
        <v>16632</v>
      </c>
      <c r="O4876" s="1">
        <v>2022</v>
      </c>
      <c r="P4876" s="1">
        <v>10021</v>
      </c>
      <c r="Q4876" s="1" t="s">
        <v>16897</v>
      </c>
      <c r="R4876" s="1"/>
      <c r="S4876" s="1" t="s">
        <v>24395</v>
      </c>
      <c r="T4876" s="1" t="s">
        <v>6826</v>
      </c>
      <c r="U4876" s="1"/>
      <c r="V4876" s="1" t="s">
        <v>16885</v>
      </c>
      <c r="W4876" s="1" t="s">
        <v>6828</v>
      </c>
    </row>
    <row r="4877" spans="1:23" x14ac:dyDescent="0.25">
      <c r="A4877" s="1">
        <v>1014426</v>
      </c>
      <c r="B4877" s="5" t="str">
        <f>VLOOKUP(H4877,'FIPS Basin X-walk'!$A$2:$F$3224,6,FALSE)</f>
        <v>Piedmont-Blue Ridge Prov</v>
      </c>
      <c r="C4877" s="1" t="s">
        <v>27136</v>
      </c>
      <c r="D4877" s="1"/>
      <c r="E4877" s="1"/>
      <c r="F4877" s="1" t="s">
        <v>1115</v>
      </c>
      <c r="G4877" s="1" t="s">
        <v>1115</v>
      </c>
      <c r="H4877" s="1">
        <v>36061</v>
      </c>
      <c r="I4877" s="1">
        <v>1014426</v>
      </c>
      <c r="J4877" s="1">
        <v>40.759972670515403</v>
      </c>
      <c r="K4877" s="1">
        <v>-73.9746649600078</v>
      </c>
      <c r="L4877" s="1"/>
      <c r="M4877" s="1" t="s">
        <v>1481</v>
      </c>
      <c r="N4877" s="1" t="s">
        <v>16632</v>
      </c>
      <c r="O4877" s="1">
        <v>2022</v>
      </c>
      <c r="P4877" s="1">
        <v>10022</v>
      </c>
      <c r="Q4877" s="1" t="s">
        <v>27137</v>
      </c>
      <c r="R4877" s="1"/>
      <c r="S4877" s="1">
        <v>211130</v>
      </c>
      <c r="T4877" s="1" t="s">
        <v>6826</v>
      </c>
      <c r="U4877" s="1"/>
      <c r="V4877" s="1" t="s">
        <v>27138</v>
      </c>
      <c r="W4877" s="1" t="s">
        <v>6826</v>
      </c>
    </row>
    <row r="4878" spans="1:23" x14ac:dyDescent="0.25">
      <c r="A4878" s="1">
        <v>1014693</v>
      </c>
      <c r="B4878" s="5" t="str">
        <f>VLOOKUP(H4878,'FIPS Basin X-walk'!$A$2:$F$3224,6,FALSE)</f>
        <v>Piedmont-Blue Ridge Prov</v>
      </c>
      <c r="C4878" s="1" t="s">
        <v>27136</v>
      </c>
      <c r="D4878" s="1"/>
      <c r="E4878" s="1"/>
      <c r="F4878" s="1" t="s">
        <v>1115</v>
      </c>
      <c r="G4878" s="1" t="s">
        <v>1115</v>
      </c>
      <c r="H4878" s="1">
        <v>36061</v>
      </c>
      <c r="I4878" s="1">
        <v>1014693</v>
      </c>
      <c r="J4878" s="1">
        <v>40.759956409435098</v>
      </c>
      <c r="K4878" s="1">
        <v>-73.974654231771495</v>
      </c>
      <c r="L4878" s="1"/>
      <c r="M4878" s="1" t="s">
        <v>1481</v>
      </c>
      <c r="N4878" s="1" t="s">
        <v>16632</v>
      </c>
      <c r="O4878" s="1">
        <v>2022</v>
      </c>
      <c r="P4878" s="1">
        <v>10022</v>
      </c>
      <c r="Q4878" s="1" t="s">
        <v>27429</v>
      </c>
      <c r="R4878" s="1"/>
      <c r="S4878" s="1">
        <v>211130</v>
      </c>
      <c r="T4878" s="1" t="s">
        <v>6826</v>
      </c>
      <c r="U4878" s="1"/>
      <c r="V4878" s="1" t="s">
        <v>27430</v>
      </c>
      <c r="W4878" s="1" t="s">
        <v>6826</v>
      </c>
    </row>
    <row r="4879" spans="1:23" x14ac:dyDescent="0.25">
      <c r="A4879" s="1">
        <v>1000781</v>
      </c>
      <c r="B4879" s="5" t="str">
        <f>VLOOKUP(H4879,'FIPS Basin X-walk'!$A$2:$F$3224,6,FALSE)</f>
        <v>Piedmont-Blue Ridge Prov</v>
      </c>
      <c r="C4879" s="1" t="s">
        <v>16882</v>
      </c>
      <c r="D4879" s="1"/>
      <c r="E4879" s="1"/>
      <c r="F4879" s="1" t="s">
        <v>11422</v>
      </c>
      <c r="G4879" s="1" t="s">
        <v>16883</v>
      </c>
      <c r="H4879" s="1">
        <v>36061</v>
      </c>
      <c r="I4879" s="1">
        <v>1000781</v>
      </c>
      <c r="J4879" s="1">
        <v>40.758600000000001</v>
      </c>
      <c r="K4879" s="1">
        <v>-73.959199999999996</v>
      </c>
      <c r="L4879" s="1"/>
      <c r="M4879" s="1" t="s">
        <v>1481</v>
      </c>
      <c r="N4879" s="1" t="s">
        <v>16632</v>
      </c>
      <c r="O4879" s="1">
        <v>2022</v>
      </c>
      <c r="P4879" s="1">
        <v>10022</v>
      </c>
      <c r="Q4879" s="1" t="s">
        <v>16884</v>
      </c>
      <c r="R4879" s="1"/>
      <c r="S4879" s="1" t="s">
        <v>24395</v>
      </c>
      <c r="T4879" s="1" t="s">
        <v>6826</v>
      </c>
      <c r="U4879" s="1"/>
      <c r="V4879" s="1" t="s">
        <v>16885</v>
      </c>
      <c r="W4879" s="1" t="s">
        <v>6826</v>
      </c>
    </row>
    <row r="4880" spans="1:23" x14ac:dyDescent="0.25">
      <c r="A4880" s="1">
        <v>1002399</v>
      </c>
      <c r="B4880" s="5" t="str">
        <f>VLOOKUP(H4880,'FIPS Basin X-walk'!$A$2:$F$3224,6,FALSE)</f>
        <v>Piedmont-Blue Ridge Prov</v>
      </c>
      <c r="C4880" s="1" t="s">
        <v>16903</v>
      </c>
      <c r="D4880" s="1"/>
      <c r="E4880" s="1"/>
      <c r="F4880" s="1" t="s">
        <v>16632</v>
      </c>
      <c r="G4880" s="1" t="s">
        <v>16883</v>
      </c>
      <c r="H4880" s="1">
        <v>36061</v>
      </c>
      <c r="I4880" s="1">
        <v>1002399</v>
      </c>
      <c r="J4880" s="1">
        <v>40.807600999999998</v>
      </c>
      <c r="K4880" s="1">
        <v>-73.960196999999994</v>
      </c>
      <c r="L4880" s="1"/>
      <c r="M4880" s="1" t="s">
        <v>1481</v>
      </c>
      <c r="N4880" s="1" t="s">
        <v>16632</v>
      </c>
      <c r="O4880" s="1">
        <v>2022</v>
      </c>
      <c r="P4880" s="1">
        <v>10027</v>
      </c>
      <c r="Q4880" s="1" t="s">
        <v>16904</v>
      </c>
      <c r="R4880" s="1"/>
      <c r="S4880" s="1" t="s">
        <v>24379</v>
      </c>
      <c r="T4880" s="1" t="s">
        <v>6826</v>
      </c>
      <c r="U4880" s="1"/>
      <c r="V4880" s="1" t="s">
        <v>16905</v>
      </c>
      <c r="W4880" s="1" t="s">
        <v>6826</v>
      </c>
    </row>
    <row r="4881" spans="1:23" x14ac:dyDescent="0.25">
      <c r="A4881" s="1">
        <v>1004115</v>
      </c>
      <c r="B4881" s="5" t="str">
        <f>VLOOKUP(H4881,'FIPS Basin X-walk'!$A$2:$F$3224,6,FALSE)</f>
        <v>Piedmont-Blue Ridge Prov</v>
      </c>
      <c r="C4881" s="1" t="s">
        <v>25228</v>
      </c>
      <c r="D4881" s="1"/>
      <c r="E4881" s="1"/>
      <c r="F4881" s="1" t="s">
        <v>1115</v>
      </c>
      <c r="G4881" s="1" t="s">
        <v>16883</v>
      </c>
      <c r="H4881" s="1">
        <v>36061</v>
      </c>
      <c r="I4881" s="1">
        <v>1004115</v>
      </c>
      <c r="J4881" s="1">
        <v>40.734107999999999</v>
      </c>
      <c r="K4881" s="1">
        <v>-73.988680000000002</v>
      </c>
      <c r="L4881" s="1"/>
      <c r="M4881" s="1" t="s">
        <v>1481</v>
      </c>
      <c r="N4881" s="1" t="s">
        <v>16632</v>
      </c>
      <c r="O4881" s="1">
        <v>2022</v>
      </c>
      <c r="P4881" s="1">
        <v>10003</v>
      </c>
      <c r="Q4881" s="1" t="s">
        <v>1365</v>
      </c>
      <c r="R4881" s="1"/>
      <c r="S4881" s="1" t="s">
        <v>24359</v>
      </c>
      <c r="T4881" s="1" t="s">
        <v>6826</v>
      </c>
      <c r="U4881" s="1"/>
      <c r="V4881" s="1" t="s">
        <v>16885</v>
      </c>
      <c r="W4881" s="1" t="s">
        <v>6826</v>
      </c>
    </row>
    <row r="4882" spans="1:23" x14ac:dyDescent="0.25">
      <c r="A4882" s="1">
        <v>1004629</v>
      </c>
      <c r="B4882" s="5" t="str">
        <f>VLOOKUP(H4882,'FIPS Basin X-walk'!$A$2:$F$3224,6,FALSE)</f>
        <v>Piedmont-Blue Ridge Prov</v>
      </c>
      <c r="C4882" s="1" t="s">
        <v>16898</v>
      </c>
      <c r="D4882" s="1"/>
      <c r="E4882" s="1"/>
      <c r="F4882" s="1" t="s">
        <v>16632</v>
      </c>
      <c r="G4882" s="1" t="s">
        <v>16883</v>
      </c>
      <c r="H4882" s="1">
        <v>36061</v>
      </c>
      <c r="I4882" s="1">
        <v>1004629</v>
      </c>
      <c r="J4882" s="1">
        <v>40.728403</v>
      </c>
      <c r="K4882" s="1">
        <v>-73.995407</v>
      </c>
      <c r="L4882" s="1"/>
      <c r="M4882" s="1" t="s">
        <v>1481</v>
      </c>
      <c r="N4882" s="1" t="s">
        <v>16632</v>
      </c>
      <c r="O4882" s="1">
        <v>2022</v>
      </c>
      <c r="P4882" s="1">
        <v>10012</v>
      </c>
      <c r="Q4882" s="1" t="s">
        <v>16899</v>
      </c>
      <c r="R4882" s="1"/>
      <c r="S4882" s="1" t="s">
        <v>24379</v>
      </c>
      <c r="T4882" s="1" t="s">
        <v>6828</v>
      </c>
      <c r="U4882" s="1"/>
      <c r="V4882" s="1" t="s">
        <v>16900</v>
      </c>
      <c r="W4882" s="1" t="s">
        <v>6826</v>
      </c>
    </row>
    <row r="4883" spans="1:23" x14ac:dyDescent="0.25">
      <c r="A4883" s="1">
        <v>1006158</v>
      </c>
      <c r="B4883" s="5" t="str">
        <f>VLOOKUP(H4883,'FIPS Basin X-walk'!$A$2:$F$3224,6,FALSE)</f>
        <v>Piedmont-Blue Ridge Prov</v>
      </c>
      <c r="C4883" s="1" t="s">
        <v>16894</v>
      </c>
      <c r="D4883" s="1"/>
      <c r="E4883" s="1"/>
      <c r="F4883" s="1" t="s">
        <v>1115</v>
      </c>
      <c r="G4883" s="1" t="s">
        <v>16883</v>
      </c>
      <c r="H4883" s="1">
        <v>36061</v>
      </c>
      <c r="I4883" s="1">
        <v>1006158</v>
      </c>
      <c r="J4883" s="1">
        <v>40.734099999999998</v>
      </c>
      <c r="K4883" s="1">
        <v>-73.988680000000002</v>
      </c>
      <c r="L4883" s="1"/>
      <c r="M4883" s="1" t="s">
        <v>1481</v>
      </c>
      <c r="N4883" s="1" t="s">
        <v>16632</v>
      </c>
      <c r="O4883" s="1">
        <v>2022</v>
      </c>
      <c r="P4883" s="1">
        <v>10003</v>
      </c>
      <c r="Q4883" s="1" t="s">
        <v>16895</v>
      </c>
      <c r="R4883" s="1"/>
      <c r="S4883" s="1" t="s">
        <v>25304</v>
      </c>
      <c r="T4883" s="1" t="s">
        <v>6826</v>
      </c>
      <c r="U4883" s="1"/>
      <c r="V4883" s="1" t="s">
        <v>16885</v>
      </c>
      <c r="W4883" s="1" t="s">
        <v>6826</v>
      </c>
    </row>
    <row r="4884" spans="1:23" x14ac:dyDescent="0.25">
      <c r="A4884" s="1">
        <v>1009604</v>
      </c>
      <c r="B4884" s="5" t="str">
        <f>VLOOKUP(H4884,'FIPS Basin X-walk'!$A$2:$F$3224,6,FALSE)</f>
        <v>Piedmont-Blue Ridge Prov</v>
      </c>
      <c r="C4884" s="1" t="s">
        <v>16901</v>
      </c>
      <c r="D4884" s="1"/>
      <c r="E4884" s="1"/>
      <c r="F4884" s="1" t="s">
        <v>1115</v>
      </c>
      <c r="G4884" s="1" t="s">
        <v>16883</v>
      </c>
      <c r="H4884" s="1">
        <v>36061</v>
      </c>
      <c r="I4884" s="1">
        <v>1009604</v>
      </c>
      <c r="J4884" s="1">
        <v>40.841332000000001</v>
      </c>
      <c r="K4884" s="1">
        <v>-73.940374000000006</v>
      </c>
      <c r="L4884" s="1"/>
      <c r="M4884" s="1" t="s">
        <v>1481</v>
      </c>
      <c r="N4884" s="1" t="s">
        <v>16632</v>
      </c>
      <c r="O4884" s="1">
        <v>2022</v>
      </c>
      <c r="P4884" s="1">
        <v>10032</v>
      </c>
      <c r="Q4884" s="1" t="s">
        <v>16902</v>
      </c>
      <c r="R4884" s="1"/>
      <c r="S4884" s="1" t="s">
        <v>24371</v>
      </c>
      <c r="T4884" s="1" t="s">
        <v>6826</v>
      </c>
      <c r="U4884" s="1"/>
      <c r="V4884" s="1" t="s">
        <v>16816</v>
      </c>
      <c r="W4884" s="1" t="s">
        <v>6826</v>
      </c>
    </row>
    <row r="4885" spans="1:23" x14ac:dyDescent="0.25">
      <c r="A4885" s="1">
        <v>1006489</v>
      </c>
      <c r="B4885" s="5" t="str">
        <f>VLOOKUP(H4885,'FIPS Basin X-walk'!$A$2:$F$3224,6,FALSE)</f>
        <v>Piedmont-Blue Ridge Prov</v>
      </c>
      <c r="C4885" s="1" t="s">
        <v>16890</v>
      </c>
      <c r="D4885" s="1"/>
      <c r="E4885" s="1"/>
      <c r="F4885" s="1" t="s">
        <v>16891</v>
      </c>
      <c r="G4885" s="1" t="s">
        <v>16883</v>
      </c>
      <c r="H4885" s="1">
        <v>36061</v>
      </c>
      <c r="I4885" s="1">
        <v>1006489</v>
      </c>
      <c r="J4885" s="1">
        <v>40.789209999999997</v>
      </c>
      <c r="K4885" s="1">
        <v>-73.954819999999998</v>
      </c>
      <c r="L4885" s="1"/>
      <c r="M4885" s="1" t="s">
        <v>1481</v>
      </c>
      <c r="N4885" s="1" t="s">
        <v>16632</v>
      </c>
      <c r="O4885" s="1">
        <v>2022</v>
      </c>
      <c r="P4885" s="1">
        <v>10029</v>
      </c>
      <c r="Q4885" s="1" t="s">
        <v>16892</v>
      </c>
      <c r="R4885" s="1"/>
      <c r="S4885" s="1" t="s">
        <v>24371</v>
      </c>
      <c r="T4885" s="1" t="s">
        <v>6826</v>
      </c>
      <c r="U4885" s="1"/>
      <c r="V4885" s="1" t="s">
        <v>16893</v>
      </c>
      <c r="W4885" s="1" t="s">
        <v>6826</v>
      </c>
    </row>
    <row r="4886" spans="1:23" x14ac:dyDescent="0.25">
      <c r="A4886" s="1">
        <v>1001301</v>
      </c>
      <c r="B4886" s="5" t="str">
        <f>VLOOKUP(H4886,'FIPS Basin X-walk'!$A$2:$F$3224,6,FALSE)</f>
        <v>New England Province</v>
      </c>
      <c r="C4886" s="1" t="s">
        <v>19610</v>
      </c>
      <c r="D4886" s="1"/>
      <c r="E4886" s="1"/>
      <c r="F4886" s="1" t="s">
        <v>19611</v>
      </c>
      <c r="G4886" s="1" t="s">
        <v>2147</v>
      </c>
      <c r="H4886" s="1">
        <v>44005</v>
      </c>
      <c r="I4886" s="1">
        <v>1001301</v>
      </c>
      <c r="J4886" s="1">
        <v>41.6417</v>
      </c>
      <c r="K4886" s="1">
        <v>-71.17</v>
      </c>
      <c r="L4886" s="1"/>
      <c r="M4886" s="1" t="s">
        <v>1682</v>
      </c>
      <c r="N4886" s="1" t="s">
        <v>19612</v>
      </c>
      <c r="O4886" s="1">
        <v>2022</v>
      </c>
      <c r="P4886" s="1">
        <v>2878</v>
      </c>
      <c r="Q4886" s="1" t="s">
        <v>19613</v>
      </c>
      <c r="R4886" s="1"/>
      <c r="S4886" s="1" t="s">
        <v>24355</v>
      </c>
      <c r="T4886" s="1" t="s">
        <v>6826</v>
      </c>
      <c r="U4886" s="1"/>
      <c r="V4886" s="1" t="s">
        <v>24682</v>
      </c>
      <c r="W4886" s="1" t="s">
        <v>6828</v>
      </c>
    </row>
    <row r="4887" spans="1:23" x14ac:dyDescent="0.25">
      <c r="A4887" s="1">
        <v>1001958</v>
      </c>
      <c r="B4887" s="5" t="str">
        <f>VLOOKUP(H4887,'FIPS Basin X-walk'!$A$2:$F$3224,6,FALSE)</f>
        <v>Atlantic Coast Basin</v>
      </c>
      <c r="C4887" s="1" t="s">
        <v>22460</v>
      </c>
      <c r="D4887" s="1"/>
      <c r="E4887" s="1"/>
      <c r="F4887" s="1" t="s">
        <v>22461</v>
      </c>
      <c r="G4887" s="1" t="s">
        <v>22462</v>
      </c>
      <c r="H4887" s="1">
        <v>51700</v>
      </c>
      <c r="I4887" s="1">
        <v>1001958</v>
      </c>
      <c r="J4887" s="1">
        <v>36.987670000000001</v>
      </c>
      <c r="K4887" s="1">
        <v>-76.439430000000002</v>
      </c>
      <c r="L4887" s="1"/>
      <c r="M4887" s="1" t="s">
        <v>1486</v>
      </c>
      <c r="N4887" s="1" t="s">
        <v>15119</v>
      </c>
      <c r="O4887" s="1">
        <v>2022</v>
      </c>
      <c r="P4887" s="1">
        <v>23607</v>
      </c>
      <c r="Q4887" s="1" t="s">
        <v>22463</v>
      </c>
      <c r="R4887" s="1"/>
      <c r="S4887" s="1" t="s">
        <v>24815</v>
      </c>
      <c r="T4887" s="1" t="s">
        <v>6826</v>
      </c>
      <c r="U4887" s="1"/>
      <c r="V4887" s="1" t="s">
        <v>22464</v>
      </c>
      <c r="W4887" s="1" t="s">
        <v>6826</v>
      </c>
    </row>
    <row r="4888" spans="1:23" x14ac:dyDescent="0.25">
      <c r="A4888" s="1">
        <v>1007303</v>
      </c>
      <c r="B4888" s="5" t="str">
        <f>VLOOKUP(H4888,'FIPS Basin X-walk'!$A$2:$F$3224,6,FALSE)</f>
        <v>Gulf Coast Basin (LA, TX)</v>
      </c>
      <c r="C4888" s="1" t="s">
        <v>21535</v>
      </c>
      <c r="D4888" s="1"/>
      <c r="E4888" s="1"/>
      <c r="F4888" s="1" t="s">
        <v>21536</v>
      </c>
      <c r="G4888" s="1" t="s">
        <v>1674</v>
      </c>
      <c r="H4888" s="1">
        <v>48351</v>
      </c>
      <c r="I4888" s="1">
        <v>1007303</v>
      </c>
      <c r="J4888" s="1">
        <v>30.258800000000001</v>
      </c>
      <c r="K4888" s="1">
        <v>-93.735299999999995</v>
      </c>
      <c r="L4888" s="1"/>
      <c r="M4888" s="1" t="s">
        <v>1485</v>
      </c>
      <c r="N4888" s="1" t="s">
        <v>9148</v>
      </c>
      <c r="O4888" s="1">
        <v>2022</v>
      </c>
      <c r="P4888" s="1">
        <v>77614</v>
      </c>
      <c r="Q4888" s="1" t="s">
        <v>21537</v>
      </c>
      <c r="R4888" s="1"/>
      <c r="S4888" s="1" t="s">
        <v>24355</v>
      </c>
      <c r="T4888" s="1" t="s">
        <v>6826</v>
      </c>
      <c r="U4888" s="1"/>
      <c r="V4888" s="1" t="s">
        <v>13037</v>
      </c>
      <c r="W4888" s="1" t="s">
        <v>6828</v>
      </c>
    </row>
    <row r="4889" spans="1:23" x14ac:dyDescent="0.25">
      <c r="A4889" s="1">
        <v>1003691</v>
      </c>
      <c r="B4889" s="5" t="str">
        <f>VLOOKUP(H4889,'FIPS Basin X-walk'!$A$2:$F$3224,6,FALSE)</f>
        <v>Cincinnati Arch</v>
      </c>
      <c r="C4889" s="1" t="s">
        <v>11781</v>
      </c>
      <c r="D4889" s="1"/>
      <c r="E4889" s="1"/>
      <c r="F4889" s="1" t="s">
        <v>11782</v>
      </c>
      <c r="G4889" s="1" t="s">
        <v>10479</v>
      </c>
      <c r="H4889" s="1">
        <v>18111</v>
      </c>
      <c r="I4889" s="1">
        <v>1003691</v>
      </c>
      <c r="J4889" s="1">
        <v>40.867997000000003</v>
      </c>
      <c r="K4889" s="1">
        <v>-87.361221</v>
      </c>
      <c r="L4889" s="1"/>
      <c r="M4889" s="1" t="s">
        <v>1499</v>
      </c>
      <c r="N4889" s="1" t="s">
        <v>11457</v>
      </c>
      <c r="O4889" s="1">
        <v>2022</v>
      </c>
      <c r="P4889" s="1">
        <v>47922</v>
      </c>
      <c r="Q4889" s="1" t="s">
        <v>10480</v>
      </c>
      <c r="R4889" s="1"/>
      <c r="S4889" s="1" t="s">
        <v>24358</v>
      </c>
      <c r="T4889" s="1" t="s">
        <v>6826</v>
      </c>
      <c r="U4889" s="1"/>
      <c r="V4889" s="1" t="s">
        <v>6952</v>
      </c>
      <c r="W4889" s="1" t="s">
        <v>6826</v>
      </c>
    </row>
    <row r="4890" spans="1:23" x14ac:dyDescent="0.25">
      <c r="A4890" s="1">
        <v>1004366</v>
      </c>
      <c r="B4890" s="5" t="str">
        <f>VLOOKUP(H4890,'FIPS Basin X-walk'!$A$2:$F$3224,6,FALSE)</f>
        <v>Piedmont-Blue Ridge Prov</v>
      </c>
      <c r="C4890" s="1" t="s">
        <v>10482</v>
      </c>
      <c r="D4890" s="1"/>
      <c r="E4890" s="1"/>
      <c r="F4890" s="1" t="s">
        <v>10478</v>
      </c>
      <c r="G4890" s="1" t="s">
        <v>10479</v>
      </c>
      <c r="H4890" s="1">
        <v>13217</v>
      </c>
      <c r="I4890" s="1">
        <v>1004366</v>
      </c>
      <c r="J4890" s="1">
        <v>33.625407000000003</v>
      </c>
      <c r="K4890" s="1">
        <v>-83.832355000000007</v>
      </c>
      <c r="L4890" s="1"/>
      <c r="M4890" s="1" t="s">
        <v>1546</v>
      </c>
      <c r="N4890" s="1" t="s">
        <v>10124</v>
      </c>
      <c r="O4890" s="1">
        <v>2022</v>
      </c>
      <c r="P4890" s="1">
        <v>30014</v>
      </c>
      <c r="Q4890" s="1" t="s">
        <v>10483</v>
      </c>
      <c r="R4890" s="1"/>
      <c r="S4890" s="1" t="s">
        <v>24765</v>
      </c>
      <c r="T4890" s="1" t="s">
        <v>6826</v>
      </c>
      <c r="U4890" s="1"/>
      <c r="V4890" s="1" t="s">
        <v>10484</v>
      </c>
      <c r="W4890" s="1" t="s">
        <v>6828</v>
      </c>
    </row>
    <row r="4891" spans="1:23" x14ac:dyDescent="0.25">
      <c r="A4891" s="1">
        <v>1006279</v>
      </c>
      <c r="B4891" s="5" t="str">
        <f>VLOOKUP(H4891,'FIPS Basin X-walk'!$A$2:$F$3224,6,FALSE)</f>
        <v>Piedmont-Blue Ridge Prov</v>
      </c>
      <c r="C4891" s="1" t="s">
        <v>10477</v>
      </c>
      <c r="D4891" s="1"/>
      <c r="E4891" s="1"/>
      <c r="F4891" s="1" t="s">
        <v>10478</v>
      </c>
      <c r="G4891" s="1" t="s">
        <v>10479</v>
      </c>
      <c r="H4891" s="1">
        <v>13217</v>
      </c>
      <c r="I4891" s="1">
        <v>1006279</v>
      </c>
      <c r="J4891" s="1">
        <v>33.550116000000003</v>
      </c>
      <c r="K4891" s="1">
        <v>-83.895589999999999</v>
      </c>
      <c r="L4891" s="1"/>
      <c r="M4891" s="1" t="s">
        <v>1546</v>
      </c>
      <c r="N4891" s="1" t="s">
        <v>10124</v>
      </c>
      <c r="O4891" s="1">
        <v>2022</v>
      </c>
      <c r="P4891" s="1">
        <v>30016</v>
      </c>
      <c r="Q4891" s="1" t="s">
        <v>10480</v>
      </c>
      <c r="R4891" s="1"/>
      <c r="S4891" s="1" t="s">
        <v>24358</v>
      </c>
      <c r="T4891" s="1" t="s">
        <v>6826</v>
      </c>
      <c r="U4891" s="1"/>
      <c r="V4891" s="1" t="s">
        <v>10481</v>
      </c>
      <c r="W4891" s="1" t="s">
        <v>6826</v>
      </c>
    </row>
    <row r="4892" spans="1:23" x14ac:dyDescent="0.25">
      <c r="A4892" s="1">
        <v>1007591</v>
      </c>
      <c r="B4892" s="5" t="str">
        <f>VLOOKUP(H4892,'FIPS Basin X-walk'!$A$2:$F$3224,6,FALSE)</f>
        <v>Gulf Coast Basin (LA, TX)</v>
      </c>
      <c r="C4892" s="1" t="s">
        <v>21532</v>
      </c>
      <c r="D4892" s="1"/>
      <c r="E4892" s="1"/>
      <c r="F4892" s="1" t="s">
        <v>21533</v>
      </c>
      <c r="G4892" s="1" t="s">
        <v>10479</v>
      </c>
      <c r="H4892" s="1">
        <v>48351</v>
      </c>
      <c r="I4892" s="1">
        <v>1007591</v>
      </c>
      <c r="J4892" s="1">
        <v>30.342953000000001</v>
      </c>
      <c r="K4892" s="1">
        <v>-93.841620000000006</v>
      </c>
      <c r="L4892" s="1"/>
      <c r="M4892" s="1" t="s">
        <v>1485</v>
      </c>
      <c r="N4892" s="1" t="s">
        <v>9148</v>
      </c>
      <c r="O4892" s="1">
        <v>2022</v>
      </c>
      <c r="P4892" s="1">
        <v>77614</v>
      </c>
      <c r="Q4892" s="1" t="s">
        <v>21534</v>
      </c>
      <c r="R4892" s="1"/>
      <c r="S4892" s="1" t="s">
        <v>24358</v>
      </c>
      <c r="T4892" s="1" t="s">
        <v>6826</v>
      </c>
      <c r="U4892" s="1"/>
      <c r="V4892" s="1" t="s">
        <v>6878</v>
      </c>
      <c r="W4892" s="1" t="s">
        <v>6826</v>
      </c>
    </row>
    <row r="4893" spans="1:23" x14ac:dyDescent="0.25">
      <c r="A4893" s="1">
        <v>1013238</v>
      </c>
      <c r="B4893" s="5" t="str">
        <f>VLOOKUP(H4893,'FIPS Basin X-walk'!$A$2:$F$3224,6,FALSE)</f>
        <v>Ozark Uplift</v>
      </c>
      <c r="C4893" s="1" t="s">
        <v>15623</v>
      </c>
      <c r="D4893" s="1"/>
      <c r="E4893" s="1"/>
      <c r="F4893" s="1" t="s">
        <v>15571</v>
      </c>
      <c r="G4893" s="1" t="s">
        <v>10479</v>
      </c>
      <c r="H4893" s="1">
        <v>29145</v>
      </c>
      <c r="I4893" s="1">
        <v>1013238</v>
      </c>
      <c r="J4893" s="1">
        <v>37.052160000000001</v>
      </c>
      <c r="K4893" s="1">
        <v>-94.405951000000002</v>
      </c>
      <c r="L4893" s="1"/>
      <c r="M4893" s="1" t="s">
        <v>1560</v>
      </c>
      <c r="N4893" s="1" t="s">
        <v>15447</v>
      </c>
      <c r="O4893" s="1">
        <v>2022</v>
      </c>
      <c r="P4893" s="1">
        <v>64804</v>
      </c>
      <c r="Q4893" s="1" t="s">
        <v>15624</v>
      </c>
      <c r="R4893" s="1"/>
      <c r="S4893" s="1" t="s">
        <v>24361</v>
      </c>
      <c r="T4893" s="1" t="s">
        <v>6826</v>
      </c>
      <c r="U4893" s="1"/>
      <c r="V4893" s="1" t="s">
        <v>12431</v>
      </c>
      <c r="W4893" s="1" t="s">
        <v>6826</v>
      </c>
    </row>
    <row r="4894" spans="1:23" x14ac:dyDescent="0.25">
      <c r="A4894" s="1">
        <v>1013322</v>
      </c>
      <c r="B4894" s="5" t="str">
        <f>VLOOKUP(H4894,'FIPS Basin X-walk'!$A$2:$F$3224,6,FALSE)</f>
        <v>Ozark Uplift</v>
      </c>
      <c r="C4894" s="1" t="s">
        <v>15622</v>
      </c>
      <c r="D4894" s="1"/>
      <c r="E4894" s="1"/>
      <c r="F4894" s="1" t="s">
        <v>15571</v>
      </c>
      <c r="G4894" s="1" t="s">
        <v>10479</v>
      </c>
      <c r="H4894" s="1">
        <v>29145</v>
      </c>
      <c r="I4894" s="1">
        <v>1013322</v>
      </c>
      <c r="J4894" s="1">
        <v>37.01773</v>
      </c>
      <c r="K4894" s="1">
        <v>-94.479510000000005</v>
      </c>
      <c r="L4894" s="1"/>
      <c r="M4894" s="1" t="s">
        <v>1560</v>
      </c>
      <c r="N4894" s="1" t="s">
        <v>15447</v>
      </c>
      <c r="O4894" s="1">
        <v>2022</v>
      </c>
      <c r="P4894" s="1">
        <v>64804</v>
      </c>
      <c r="Q4894" s="1" t="s">
        <v>367</v>
      </c>
      <c r="R4894" s="1"/>
      <c r="S4894" s="1" t="s">
        <v>24435</v>
      </c>
      <c r="T4894" s="1" t="s">
        <v>6826</v>
      </c>
      <c r="U4894" s="1"/>
      <c r="V4894" s="1" t="s">
        <v>24999</v>
      </c>
      <c r="W4894" s="1" t="s">
        <v>6826</v>
      </c>
    </row>
    <row r="4895" spans="1:23" x14ac:dyDescent="0.25">
      <c r="A4895" s="1">
        <v>1013632</v>
      </c>
      <c r="B4895" s="5" t="str">
        <f>VLOOKUP(H4895,'FIPS Basin X-walk'!$A$2:$F$3224,6,FALSE)</f>
        <v>Mid-Gulf Coast Basin</v>
      </c>
      <c r="C4895" s="1" t="s">
        <v>15346</v>
      </c>
      <c r="D4895" s="1"/>
      <c r="E4895" s="1"/>
      <c r="F4895" s="1" t="s">
        <v>1674</v>
      </c>
      <c r="G4895" s="1" t="s">
        <v>10479</v>
      </c>
      <c r="H4895" s="1">
        <v>28101</v>
      </c>
      <c r="I4895" s="1">
        <v>1013632</v>
      </c>
      <c r="J4895" s="1">
        <v>32.361780000000003</v>
      </c>
      <c r="K4895" s="1">
        <v>-89.132973000000007</v>
      </c>
      <c r="L4895" s="1"/>
      <c r="M4895" s="1" t="s">
        <v>1523</v>
      </c>
      <c r="N4895" s="1" t="s">
        <v>15181</v>
      </c>
      <c r="O4895" s="1">
        <v>2022</v>
      </c>
      <c r="P4895" s="1">
        <v>39345</v>
      </c>
      <c r="Q4895" s="1" t="s">
        <v>26719</v>
      </c>
      <c r="R4895" s="1"/>
      <c r="S4895" s="1" t="s">
        <v>25302</v>
      </c>
      <c r="T4895" s="1" t="s">
        <v>6826</v>
      </c>
      <c r="U4895" s="1"/>
      <c r="V4895" s="1" t="s">
        <v>15347</v>
      </c>
      <c r="W4895" s="1" t="s">
        <v>6826</v>
      </c>
    </row>
    <row r="4896" spans="1:23" x14ac:dyDescent="0.25">
      <c r="A4896" s="1">
        <v>1004705</v>
      </c>
      <c r="B4896" s="5" t="str">
        <f>VLOOKUP(H4896,'FIPS Basin X-walk'!$A$2:$F$3224,6,FALSE)</f>
        <v>Eastern Columbia Basin</v>
      </c>
      <c r="C4896" s="1" t="s">
        <v>10785</v>
      </c>
      <c r="D4896" s="1"/>
      <c r="E4896" s="1"/>
      <c r="F4896" s="1" t="s">
        <v>10786</v>
      </c>
      <c r="G4896" s="1" t="s">
        <v>10787</v>
      </c>
      <c r="H4896" s="1">
        <v>16069</v>
      </c>
      <c r="I4896" s="1">
        <v>1004705</v>
      </c>
      <c r="J4896" s="1">
        <v>46.427919000000003</v>
      </c>
      <c r="K4896" s="1">
        <v>-116.967316</v>
      </c>
      <c r="L4896" s="1"/>
      <c r="M4896" s="1" t="s">
        <v>1552</v>
      </c>
      <c r="N4896" s="1" t="s">
        <v>10680</v>
      </c>
      <c r="O4896" s="1">
        <v>2022</v>
      </c>
      <c r="P4896" s="1">
        <v>83501</v>
      </c>
      <c r="Q4896" s="1" t="s">
        <v>10788</v>
      </c>
      <c r="R4896" s="1"/>
      <c r="S4896" s="1" t="s">
        <v>24436</v>
      </c>
      <c r="T4896" s="1" t="s">
        <v>6826</v>
      </c>
      <c r="U4896" s="1"/>
      <c r="V4896" s="1" t="s">
        <v>7801</v>
      </c>
      <c r="W4896" s="1" t="s">
        <v>6826</v>
      </c>
    </row>
    <row r="4897" spans="1:23" x14ac:dyDescent="0.25">
      <c r="A4897" s="1">
        <v>1001022</v>
      </c>
      <c r="B4897" s="5" t="str">
        <f>VLOOKUP(H4897,'FIPS Basin X-walk'!$A$2:$F$3224,6,FALSE)</f>
        <v>Appalachian Basin</v>
      </c>
      <c r="C4897" s="1" t="s">
        <v>16926</v>
      </c>
      <c r="D4897" s="1"/>
      <c r="E4897" s="1" t="s">
        <v>6828</v>
      </c>
      <c r="F4897" s="1" t="s">
        <v>16927</v>
      </c>
      <c r="G4897" s="1" t="s">
        <v>1777</v>
      </c>
      <c r="H4897" s="1">
        <v>36063</v>
      </c>
      <c r="I4897" s="1">
        <v>1001022</v>
      </c>
      <c r="J4897" s="1">
        <v>43.356099999999998</v>
      </c>
      <c r="K4897" s="1">
        <v>-78.603899999999996</v>
      </c>
      <c r="L4897" s="1"/>
      <c r="M4897" s="1" t="s">
        <v>1481</v>
      </c>
      <c r="N4897" s="1" t="s">
        <v>16632</v>
      </c>
      <c r="O4897" s="1">
        <v>2022</v>
      </c>
      <c r="P4897" s="1">
        <v>14012</v>
      </c>
      <c r="Q4897" s="1" t="s">
        <v>24619</v>
      </c>
      <c r="R4897" s="1"/>
      <c r="S4897" s="1" t="s">
        <v>24355</v>
      </c>
      <c r="T4897" s="1" t="s">
        <v>6826</v>
      </c>
      <c r="U4897" s="1"/>
      <c r="V4897" s="1" t="s">
        <v>8401</v>
      </c>
      <c r="W4897" s="1" t="s">
        <v>6828</v>
      </c>
    </row>
    <row r="4898" spans="1:23" x14ac:dyDescent="0.25">
      <c r="A4898" s="1">
        <v>1001265</v>
      </c>
      <c r="B4898" s="5" t="str">
        <f>VLOOKUP(H4898,'FIPS Basin X-walk'!$A$2:$F$3224,6,FALSE)</f>
        <v>Appalachian Basin</v>
      </c>
      <c r="C4898" s="1" t="s">
        <v>16908</v>
      </c>
      <c r="D4898" s="1"/>
      <c r="E4898" s="1"/>
      <c r="F4898" s="1" t="s">
        <v>16909</v>
      </c>
      <c r="G4898" s="1" t="s">
        <v>1777</v>
      </c>
      <c r="H4898" s="1">
        <v>36063</v>
      </c>
      <c r="I4898" s="1">
        <v>1001265</v>
      </c>
      <c r="J4898" s="1">
        <v>43.162199999999999</v>
      </c>
      <c r="K4898" s="1">
        <v>-78.7453</v>
      </c>
      <c r="L4898" s="1"/>
      <c r="M4898" s="1" t="s">
        <v>1481</v>
      </c>
      <c r="N4898" s="1" t="s">
        <v>16632</v>
      </c>
      <c r="O4898" s="1">
        <v>2022</v>
      </c>
      <c r="P4898" s="1">
        <v>14094</v>
      </c>
      <c r="Q4898" s="1" t="s">
        <v>16910</v>
      </c>
      <c r="R4898" s="1"/>
      <c r="S4898" s="1" t="s">
        <v>24355</v>
      </c>
      <c r="T4898" s="1" t="s">
        <v>6828</v>
      </c>
      <c r="U4898" s="1"/>
      <c r="V4898" s="1" t="s">
        <v>16921</v>
      </c>
      <c r="W4898" s="1" t="s">
        <v>6828</v>
      </c>
    </row>
    <row r="4899" spans="1:23" x14ac:dyDescent="0.25">
      <c r="A4899" s="1">
        <v>1001245</v>
      </c>
      <c r="B4899" s="5" t="str">
        <f>VLOOKUP(H4899,'FIPS Basin X-walk'!$A$2:$F$3224,6,FALSE)</f>
        <v>Appalachian Basin</v>
      </c>
      <c r="C4899" s="1" t="s">
        <v>16911</v>
      </c>
      <c r="D4899" s="1"/>
      <c r="E4899" s="1" t="s">
        <v>6828</v>
      </c>
      <c r="F4899" s="1" t="s">
        <v>16906</v>
      </c>
      <c r="G4899" s="1" t="s">
        <v>1777</v>
      </c>
      <c r="H4899" s="1">
        <v>36063</v>
      </c>
      <c r="I4899" s="1">
        <v>1001245</v>
      </c>
      <c r="J4899" s="1">
        <v>43.0839</v>
      </c>
      <c r="K4899" s="1">
        <v>-79.005600000000001</v>
      </c>
      <c r="L4899" s="1"/>
      <c r="M4899" s="1" t="s">
        <v>1481</v>
      </c>
      <c r="N4899" s="1" t="s">
        <v>16632</v>
      </c>
      <c r="O4899" s="1">
        <v>2022</v>
      </c>
      <c r="P4899" s="1">
        <v>14304</v>
      </c>
      <c r="Q4899" s="1" t="s">
        <v>16912</v>
      </c>
      <c r="R4899" s="1"/>
      <c r="S4899" s="1" t="s">
        <v>24389</v>
      </c>
      <c r="T4899" s="1" t="s">
        <v>6828</v>
      </c>
      <c r="U4899" s="1"/>
      <c r="V4899" s="1" t="s">
        <v>8980</v>
      </c>
      <c r="W4899" s="1" t="s">
        <v>6828</v>
      </c>
    </row>
    <row r="4900" spans="1:23" x14ac:dyDescent="0.25">
      <c r="A4900" s="1">
        <v>1001269</v>
      </c>
      <c r="B4900" s="5" t="str">
        <f>VLOOKUP(H4900,'FIPS Basin X-walk'!$A$2:$F$3224,6,FALSE)</f>
        <v>Appalachian Basin</v>
      </c>
      <c r="C4900" s="1" t="s">
        <v>16918</v>
      </c>
      <c r="D4900" s="1"/>
      <c r="E4900" s="1"/>
      <c r="F4900" s="1" t="s">
        <v>16919</v>
      </c>
      <c r="G4900" s="1" t="s">
        <v>1777</v>
      </c>
      <c r="H4900" s="1">
        <v>36063</v>
      </c>
      <c r="I4900" s="1">
        <v>1001269</v>
      </c>
      <c r="J4900" s="1">
        <v>43.048299999999998</v>
      </c>
      <c r="K4900" s="1">
        <v>-78.853899999999996</v>
      </c>
      <c r="L4900" s="1"/>
      <c r="M4900" s="1" t="s">
        <v>1481</v>
      </c>
      <c r="N4900" s="1" t="s">
        <v>16632</v>
      </c>
      <c r="O4900" s="1">
        <v>2022</v>
      </c>
      <c r="P4900" s="1">
        <v>14120</v>
      </c>
      <c r="Q4900" s="1" t="s">
        <v>16920</v>
      </c>
      <c r="R4900" s="1"/>
      <c r="S4900" s="1" t="s">
        <v>24355</v>
      </c>
      <c r="T4900" s="1" t="s">
        <v>6828</v>
      </c>
      <c r="U4900" s="1"/>
      <c r="V4900" s="1" t="s">
        <v>16921</v>
      </c>
      <c r="W4900" s="1" t="s">
        <v>6828</v>
      </c>
    </row>
    <row r="4901" spans="1:23" x14ac:dyDescent="0.25">
      <c r="A4901" s="1">
        <v>1010996</v>
      </c>
      <c r="B4901" s="5" t="str">
        <f>VLOOKUP(H4901,'FIPS Basin X-walk'!$A$2:$F$3224,6,FALSE)</f>
        <v>Appalachian Basin</v>
      </c>
      <c r="C4901" s="1" t="s">
        <v>16928</v>
      </c>
      <c r="D4901" s="1"/>
      <c r="E4901" s="1"/>
      <c r="F4901" s="1" t="s">
        <v>16910</v>
      </c>
      <c r="G4901" s="1" t="s">
        <v>16907</v>
      </c>
      <c r="H4901" s="1">
        <v>36063</v>
      </c>
      <c r="I4901" s="1">
        <v>1010996</v>
      </c>
      <c r="J4901" s="1">
        <v>43.158999999999999</v>
      </c>
      <c r="K4901" s="1">
        <v>-78.754620000000003</v>
      </c>
      <c r="L4901" s="1"/>
      <c r="M4901" s="1" t="s">
        <v>1481</v>
      </c>
      <c r="N4901" s="1" t="s">
        <v>16632</v>
      </c>
      <c r="O4901" s="1">
        <v>2022</v>
      </c>
      <c r="P4901" s="1">
        <v>14094</v>
      </c>
      <c r="Q4901" s="1" t="s">
        <v>24113</v>
      </c>
      <c r="R4901" s="1"/>
      <c r="S4901" s="1" t="s">
        <v>24435</v>
      </c>
      <c r="T4901" s="1" t="s">
        <v>6826</v>
      </c>
      <c r="U4901" s="1"/>
      <c r="V4901" s="1" t="s">
        <v>7090</v>
      </c>
      <c r="W4901" s="1" t="s">
        <v>6826</v>
      </c>
    </row>
    <row r="4902" spans="1:23" x14ac:dyDescent="0.25">
      <c r="A4902" s="1">
        <v>1003732</v>
      </c>
      <c r="B4902" s="5" t="str">
        <f>VLOOKUP(H4902,'FIPS Basin X-walk'!$A$2:$F$3224,6,FALSE)</f>
        <v>Appalachian Basin</v>
      </c>
      <c r="C4902" s="1" t="s">
        <v>16913</v>
      </c>
      <c r="D4902" s="1"/>
      <c r="E4902" s="1"/>
      <c r="F4902" s="1" t="s">
        <v>16914</v>
      </c>
      <c r="G4902" s="1" t="s">
        <v>16907</v>
      </c>
      <c r="H4902" s="1">
        <v>36063</v>
      </c>
      <c r="I4902" s="1">
        <v>1003732</v>
      </c>
      <c r="J4902" s="1">
        <v>43.208820000000003</v>
      </c>
      <c r="K4902" s="1">
        <v>-78.981080000000006</v>
      </c>
      <c r="L4902" s="1"/>
      <c r="M4902" s="1" t="s">
        <v>1481</v>
      </c>
      <c r="N4902" s="1" t="s">
        <v>16632</v>
      </c>
      <c r="O4902" s="1">
        <v>2022</v>
      </c>
      <c r="P4902" s="1">
        <v>14107</v>
      </c>
      <c r="Q4902" s="1" t="s">
        <v>25163</v>
      </c>
      <c r="R4902" s="1"/>
      <c r="S4902" s="1" t="s">
        <v>24358</v>
      </c>
      <c r="T4902" s="1" t="s">
        <v>6826</v>
      </c>
      <c r="U4902" s="1"/>
      <c r="V4902" s="1" t="s">
        <v>16915</v>
      </c>
      <c r="W4902" s="1" t="s">
        <v>6826</v>
      </c>
    </row>
    <row r="4903" spans="1:23" x14ac:dyDescent="0.25">
      <c r="A4903" s="1">
        <v>1004772</v>
      </c>
      <c r="B4903" s="5" t="str">
        <f>VLOOKUP(H4903,'FIPS Basin X-walk'!$A$2:$F$3224,6,FALSE)</f>
        <v>Appalachian Basin</v>
      </c>
      <c r="C4903" s="1" t="s">
        <v>16929</v>
      </c>
      <c r="D4903" s="1"/>
      <c r="E4903" s="1"/>
      <c r="F4903" s="1" t="s">
        <v>16906</v>
      </c>
      <c r="G4903" s="1" t="s">
        <v>16907</v>
      </c>
      <c r="H4903" s="1">
        <v>36063</v>
      </c>
      <c r="I4903" s="1">
        <v>1004772</v>
      </c>
      <c r="J4903" s="1">
        <v>43.093952999999999</v>
      </c>
      <c r="K4903" s="1">
        <v>-78.962761999999998</v>
      </c>
      <c r="L4903" s="1"/>
      <c r="M4903" s="1" t="s">
        <v>1481</v>
      </c>
      <c r="N4903" s="1" t="s">
        <v>16632</v>
      </c>
      <c r="O4903" s="1">
        <v>2022</v>
      </c>
      <c r="P4903" s="1">
        <v>14304</v>
      </c>
      <c r="Q4903" s="1" t="s">
        <v>16930</v>
      </c>
      <c r="R4903" s="1"/>
      <c r="S4903" s="1" t="s">
        <v>24358</v>
      </c>
      <c r="T4903" s="1" t="s">
        <v>6826</v>
      </c>
      <c r="U4903" s="1"/>
      <c r="V4903" s="1" t="s">
        <v>6952</v>
      </c>
      <c r="W4903" s="1" t="s">
        <v>6826</v>
      </c>
    </row>
    <row r="4904" spans="1:23" x14ac:dyDescent="0.25">
      <c r="A4904" s="1">
        <v>1009832</v>
      </c>
      <c r="B4904" s="5" t="str">
        <f>VLOOKUP(H4904,'FIPS Basin X-walk'!$A$2:$F$3224,6,FALSE)</f>
        <v>Appalachian Basin</v>
      </c>
      <c r="C4904" s="1" t="s">
        <v>16922</v>
      </c>
      <c r="D4904" s="1"/>
      <c r="E4904" s="1"/>
      <c r="F4904" s="1" t="s">
        <v>16917</v>
      </c>
      <c r="G4904" s="1" t="s">
        <v>16907</v>
      </c>
      <c r="H4904" s="1">
        <v>36063</v>
      </c>
      <c r="I4904" s="1">
        <v>1009832</v>
      </c>
      <c r="J4904" s="1">
        <v>43.081417000000002</v>
      </c>
      <c r="K4904" s="1">
        <v>-79.026667000000003</v>
      </c>
      <c r="L4904" s="1"/>
      <c r="M4904" s="1" t="s">
        <v>1481</v>
      </c>
      <c r="N4904" s="1" t="s">
        <v>16632</v>
      </c>
      <c r="O4904" s="1">
        <v>2022</v>
      </c>
      <c r="P4904" s="1">
        <v>14303</v>
      </c>
      <c r="Q4904" s="1" t="s">
        <v>13311</v>
      </c>
      <c r="R4904" s="1"/>
      <c r="S4904" s="1" t="s">
        <v>24449</v>
      </c>
      <c r="T4904" s="1" t="s">
        <v>6826</v>
      </c>
      <c r="U4904" s="1"/>
      <c r="V4904" s="1" t="s">
        <v>11167</v>
      </c>
      <c r="W4904" s="1" t="s">
        <v>6826</v>
      </c>
    </row>
    <row r="4905" spans="1:23" x14ac:dyDescent="0.25">
      <c r="A4905" s="1">
        <v>1011900</v>
      </c>
      <c r="B4905" s="5" t="str">
        <f>VLOOKUP(H4905,'FIPS Basin X-walk'!$A$2:$F$3224,6,FALSE)</f>
        <v>Appalachian Basin</v>
      </c>
      <c r="C4905" s="1" t="s">
        <v>16916</v>
      </c>
      <c r="D4905" s="1"/>
      <c r="E4905" s="1"/>
      <c r="F4905" s="1" t="s">
        <v>16917</v>
      </c>
      <c r="G4905" s="1" t="s">
        <v>16907</v>
      </c>
      <c r="H4905" s="1">
        <v>36063</v>
      </c>
      <c r="I4905" s="1">
        <v>1011900</v>
      </c>
      <c r="J4905" s="1">
        <v>43.086950000000002</v>
      </c>
      <c r="K4905" s="1">
        <v>-79.011719999999997</v>
      </c>
      <c r="L4905" s="1"/>
      <c r="M4905" s="1" t="s">
        <v>1481</v>
      </c>
      <c r="N4905" s="1" t="s">
        <v>16632</v>
      </c>
      <c r="O4905" s="1">
        <v>2022</v>
      </c>
      <c r="P4905" s="1">
        <v>14304</v>
      </c>
      <c r="Q4905" s="1" t="s">
        <v>13200</v>
      </c>
      <c r="R4905" s="1"/>
      <c r="S4905" s="1" t="s">
        <v>24387</v>
      </c>
      <c r="T4905" s="1" t="s">
        <v>6826</v>
      </c>
      <c r="U4905" s="1"/>
      <c r="V4905" s="1" t="s">
        <v>7202</v>
      </c>
      <c r="W4905" s="1" t="s">
        <v>6826</v>
      </c>
    </row>
    <row r="4906" spans="1:23" x14ac:dyDescent="0.25">
      <c r="A4906" s="1">
        <v>1013376</v>
      </c>
      <c r="B4906" s="5" t="str">
        <f>VLOOKUP(H4906,'FIPS Basin X-walk'!$A$2:$F$3224,6,FALSE)</f>
        <v>Appalachian Basin</v>
      </c>
      <c r="C4906" s="1" t="s">
        <v>16923</v>
      </c>
      <c r="D4906" s="1"/>
      <c r="E4906" s="1"/>
      <c r="F4906" s="1" t="s">
        <v>16917</v>
      </c>
      <c r="G4906" s="1" t="s">
        <v>16907</v>
      </c>
      <c r="H4906" s="1">
        <v>36063</v>
      </c>
      <c r="I4906" s="1">
        <v>1013376</v>
      </c>
      <c r="J4906" s="1">
        <v>43.092120000000001</v>
      </c>
      <c r="K4906" s="1">
        <v>-79.013890000000004</v>
      </c>
      <c r="L4906" s="1"/>
      <c r="M4906" s="1" t="s">
        <v>1481</v>
      </c>
      <c r="N4906" s="1" t="s">
        <v>16632</v>
      </c>
      <c r="O4906" s="1">
        <v>2022</v>
      </c>
      <c r="P4906" s="1">
        <v>14303</v>
      </c>
      <c r="Q4906" s="1" t="s">
        <v>16924</v>
      </c>
      <c r="R4906" s="1"/>
      <c r="S4906" s="1" t="s">
        <v>24385</v>
      </c>
      <c r="T4906" s="1" t="s">
        <v>6826</v>
      </c>
      <c r="U4906" s="1"/>
      <c r="V4906" s="1" t="s">
        <v>16925</v>
      </c>
      <c r="W4906" s="1" t="s">
        <v>6826</v>
      </c>
    </row>
    <row r="4907" spans="1:23" x14ac:dyDescent="0.25">
      <c r="A4907" s="1">
        <v>1013481</v>
      </c>
      <c r="B4907" s="5" t="str">
        <f>VLOOKUP(H4907,'FIPS Basin X-walk'!$A$2:$F$3224,6,FALSE)</f>
        <v>Appalachian Basin</v>
      </c>
      <c r="C4907" s="1" t="s">
        <v>23932</v>
      </c>
      <c r="D4907" s="1"/>
      <c r="E4907" s="1"/>
      <c r="F4907" s="1" t="s">
        <v>23933</v>
      </c>
      <c r="G4907" s="1" t="s">
        <v>3775</v>
      </c>
      <c r="H4907" s="1">
        <v>54067</v>
      </c>
      <c r="I4907" s="1">
        <v>1013481</v>
      </c>
      <c r="J4907" s="1">
        <v>38.301599000000003</v>
      </c>
      <c r="K4907" s="1">
        <v>-81.000071000000005</v>
      </c>
      <c r="L4907" s="1"/>
      <c r="M4907" s="1" t="s">
        <v>1521</v>
      </c>
      <c r="N4907" s="1" t="s">
        <v>22744</v>
      </c>
      <c r="O4907" s="1">
        <v>2022</v>
      </c>
      <c r="P4907" s="1">
        <v>26667</v>
      </c>
      <c r="Q4907" s="1" t="s">
        <v>23934</v>
      </c>
      <c r="R4907" s="1"/>
      <c r="S4907" s="1"/>
      <c r="T4907" s="1" t="s">
        <v>6826</v>
      </c>
      <c r="U4907" s="1"/>
      <c r="V4907" s="1" t="s">
        <v>25487</v>
      </c>
      <c r="W4907" s="1" t="s">
        <v>6826</v>
      </c>
    </row>
    <row r="4908" spans="1:23" x14ac:dyDescent="0.25">
      <c r="A4908" s="1">
        <v>1001025</v>
      </c>
      <c r="B4908" s="5" t="str">
        <f>VLOOKUP(H4908,'FIPS Basin X-walk'!$A$2:$F$3224,6,FALSE)</f>
        <v>Chautauqua Platform</v>
      </c>
      <c r="C4908" s="1" t="s">
        <v>18534</v>
      </c>
      <c r="D4908" s="1"/>
      <c r="E4908" s="1" t="s">
        <v>6828</v>
      </c>
      <c r="F4908" s="1" t="s">
        <v>7706</v>
      </c>
      <c r="G4908" s="1" t="s">
        <v>2062</v>
      </c>
      <c r="H4908" s="1">
        <v>40103</v>
      </c>
      <c r="I4908" s="1">
        <v>1001025</v>
      </c>
      <c r="J4908" s="1">
        <v>36.453699999999998</v>
      </c>
      <c r="K4908" s="1">
        <v>-97.052700000000002</v>
      </c>
      <c r="L4908" s="1"/>
      <c r="M4908" s="1" t="s">
        <v>1495</v>
      </c>
      <c r="N4908" s="1" t="s">
        <v>9115</v>
      </c>
      <c r="O4908" s="1">
        <v>2022</v>
      </c>
      <c r="P4908" s="1">
        <v>74651</v>
      </c>
      <c r="Q4908" s="1" t="s">
        <v>18535</v>
      </c>
      <c r="R4908" s="1"/>
      <c r="S4908" s="1" t="s">
        <v>24355</v>
      </c>
      <c r="T4908" s="1" t="s">
        <v>6826</v>
      </c>
      <c r="U4908" s="1"/>
      <c r="V4908" s="1" t="s">
        <v>18353</v>
      </c>
      <c r="W4908" s="1" t="s">
        <v>6828</v>
      </c>
    </row>
    <row r="4909" spans="1:23" x14ac:dyDescent="0.25">
      <c r="A4909" s="1">
        <v>1011820</v>
      </c>
      <c r="B4909" s="5" t="str">
        <f>VLOOKUP(H4909,'FIPS Basin X-walk'!$A$2:$F$3224,6,FALSE)</f>
        <v>Appalachian Basin</v>
      </c>
      <c r="C4909" s="1" t="s">
        <v>18096</v>
      </c>
      <c r="D4909" s="1"/>
      <c r="E4909" s="1"/>
      <c r="F4909" s="1" t="s">
        <v>18097</v>
      </c>
      <c r="G4909" s="1" t="s">
        <v>18098</v>
      </c>
      <c r="H4909" s="1">
        <v>39121</v>
      </c>
      <c r="I4909" s="1">
        <v>1011820</v>
      </c>
      <c r="J4909" s="1">
        <v>39.938245999999999</v>
      </c>
      <c r="K4909" s="1">
        <v>-81.246047000000004</v>
      </c>
      <c r="L4909" s="1"/>
      <c r="M4909" s="1" t="s">
        <v>1542</v>
      </c>
      <c r="N4909" s="1" t="s">
        <v>17708</v>
      </c>
      <c r="O4909" s="1">
        <v>2022</v>
      </c>
      <c r="P4909" s="1">
        <v>43773</v>
      </c>
      <c r="Q4909" s="1" t="s">
        <v>839</v>
      </c>
      <c r="R4909" s="1"/>
      <c r="S4909" s="1" t="s">
        <v>24435</v>
      </c>
      <c r="T4909" s="1" t="s">
        <v>6826</v>
      </c>
      <c r="U4909" s="1"/>
      <c r="V4909" s="1" t="s">
        <v>9243</v>
      </c>
      <c r="W4909" s="1" t="s">
        <v>6826</v>
      </c>
    </row>
    <row r="4910" spans="1:23" x14ac:dyDescent="0.25">
      <c r="A4910" s="1">
        <v>1013312</v>
      </c>
      <c r="B4910" s="5" t="str">
        <f>VLOOKUP(H4910,'FIPS Basin X-walk'!$A$2:$F$3224,6,FALSE)</f>
        <v>Appalachian Basin</v>
      </c>
      <c r="C4910" s="1" t="s">
        <v>18101</v>
      </c>
      <c r="D4910" s="1"/>
      <c r="E4910" s="1"/>
      <c r="F4910" s="1" t="s">
        <v>18102</v>
      </c>
      <c r="G4910" s="1" t="s">
        <v>18098</v>
      </c>
      <c r="H4910" s="1">
        <v>39121</v>
      </c>
      <c r="I4910" s="1">
        <v>1013312</v>
      </c>
      <c r="J4910" s="1">
        <v>39.790880000000001</v>
      </c>
      <c r="K4910" s="1">
        <v>-81.379199999999997</v>
      </c>
      <c r="L4910" s="1"/>
      <c r="M4910" s="1" t="s">
        <v>1542</v>
      </c>
      <c r="N4910" s="1" t="s">
        <v>17708</v>
      </c>
      <c r="O4910" s="1">
        <v>2022</v>
      </c>
      <c r="P4910" s="1">
        <v>43779</v>
      </c>
      <c r="Q4910" s="1" t="s">
        <v>24247</v>
      </c>
      <c r="R4910" s="1"/>
      <c r="S4910" s="1" t="s">
        <v>24435</v>
      </c>
      <c r="T4910" s="1" t="s">
        <v>6826</v>
      </c>
      <c r="U4910" s="1"/>
      <c r="V4910" s="1" t="s">
        <v>12735</v>
      </c>
      <c r="W4910" s="1" t="s">
        <v>6826</v>
      </c>
    </row>
    <row r="4911" spans="1:23" x14ac:dyDescent="0.25">
      <c r="A4911" s="1">
        <v>1010772</v>
      </c>
      <c r="B4911" s="5" t="str">
        <f>VLOOKUP(H4911,'FIPS Basin X-walk'!$A$2:$F$3224,6,FALSE)</f>
        <v>Appalachian Basin</v>
      </c>
      <c r="C4911" s="1" t="s">
        <v>18099</v>
      </c>
      <c r="D4911" s="1"/>
      <c r="E4911" s="1"/>
      <c r="F4911" s="1" t="s">
        <v>18100</v>
      </c>
      <c r="G4911" s="1" t="s">
        <v>18098</v>
      </c>
      <c r="H4911" s="1">
        <v>39121</v>
      </c>
      <c r="I4911" s="1">
        <v>1010772</v>
      </c>
      <c r="J4911" s="1">
        <v>39.802273999999997</v>
      </c>
      <c r="K4911" s="1">
        <v>-81.346570999999997</v>
      </c>
      <c r="L4911" s="1"/>
      <c r="M4911" s="1" t="s">
        <v>1542</v>
      </c>
      <c r="N4911" s="1" t="s">
        <v>17708</v>
      </c>
      <c r="O4911" s="1">
        <v>2022</v>
      </c>
      <c r="P4911" s="1">
        <v>43788</v>
      </c>
      <c r="Q4911" s="1" t="s">
        <v>433</v>
      </c>
      <c r="R4911" s="1"/>
      <c r="S4911" s="1" t="s">
        <v>24399</v>
      </c>
      <c r="T4911" s="1" t="s">
        <v>6826</v>
      </c>
      <c r="U4911" s="1"/>
      <c r="V4911" s="1" t="s">
        <v>9136</v>
      </c>
      <c r="W4911" s="1" t="s">
        <v>6826</v>
      </c>
    </row>
    <row r="4912" spans="1:23" x14ac:dyDescent="0.25">
      <c r="A4912" s="1">
        <v>1006609</v>
      </c>
      <c r="B4912" s="5" t="str">
        <f>VLOOKUP(H4912,'FIPS Basin X-walk'!$A$2:$F$3224,6,FALSE)</f>
        <v>Sioux Uplift</v>
      </c>
      <c r="C4912" s="1" t="s">
        <v>15009</v>
      </c>
      <c r="D4912" s="1"/>
      <c r="E4912" s="1"/>
      <c r="F4912" s="1" t="s">
        <v>15010</v>
      </c>
      <c r="G4912" s="1" t="s">
        <v>15007</v>
      </c>
      <c r="H4912" s="1">
        <v>27105</v>
      </c>
      <c r="I4912" s="1">
        <v>1006609</v>
      </c>
      <c r="J4912" s="1">
        <v>43.705646999999999</v>
      </c>
      <c r="K4912" s="1">
        <v>-95.456507000000002</v>
      </c>
      <c r="L4912" s="1"/>
      <c r="M4912" s="1" t="s">
        <v>1559</v>
      </c>
      <c r="N4912" s="1" t="s">
        <v>14790</v>
      </c>
      <c r="O4912" s="1">
        <v>2022</v>
      </c>
      <c r="P4912" s="1">
        <v>56119</v>
      </c>
      <c r="Q4912" s="1" t="s">
        <v>15011</v>
      </c>
      <c r="R4912" s="1"/>
      <c r="S4912" s="1" t="s">
        <v>24377</v>
      </c>
      <c r="T4912" s="1" t="s">
        <v>6826</v>
      </c>
      <c r="U4912" s="1"/>
      <c r="V4912" s="1" t="s">
        <v>15012</v>
      </c>
      <c r="W4912" s="1" t="s">
        <v>6826</v>
      </c>
    </row>
    <row r="4913" spans="1:23" x14ac:dyDescent="0.25">
      <c r="A4913" s="1">
        <v>1005624</v>
      </c>
      <c r="B4913" s="5" t="str">
        <f>VLOOKUP(H4913,'FIPS Basin X-walk'!$A$2:$F$3224,6,FALSE)</f>
        <v>Sioux Uplift</v>
      </c>
      <c r="C4913" s="1" t="s">
        <v>15006</v>
      </c>
      <c r="D4913" s="1"/>
      <c r="E4913" s="1"/>
      <c r="F4913" s="1" t="s">
        <v>11579</v>
      </c>
      <c r="G4913" s="1" t="s">
        <v>15007</v>
      </c>
      <c r="H4913" s="1">
        <v>27105</v>
      </c>
      <c r="I4913" s="1">
        <v>1005624</v>
      </c>
      <c r="J4913" s="1">
        <v>43.635005</v>
      </c>
      <c r="K4913" s="1">
        <v>-95.566372000000001</v>
      </c>
      <c r="L4913" s="1"/>
      <c r="M4913" s="1" t="s">
        <v>1559</v>
      </c>
      <c r="N4913" s="1" t="s">
        <v>14790</v>
      </c>
      <c r="O4913" s="1">
        <v>2022</v>
      </c>
      <c r="P4913" s="1">
        <v>56187</v>
      </c>
      <c r="Q4913" s="1" t="s">
        <v>15008</v>
      </c>
      <c r="R4913" s="1"/>
      <c r="S4913" s="1" t="s">
        <v>24382</v>
      </c>
      <c r="T4913" s="1" t="s">
        <v>6826</v>
      </c>
      <c r="U4913" s="1"/>
      <c r="V4913" s="1" t="s">
        <v>9402</v>
      </c>
      <c r="W4913" s="1" t="s">
        <v>6826</v>
      </c>
    </row>
    <row r="4914" spans="1:23" x14ac:dyDescent="0.25">
      <c r="A4914" s="1">
        <v>1006110</v>
      </c>
      <c r="B4914" s="5" t="str">
        <f>VLOOKUP(H4914,'FIPS Basin X-walk'!$A$2:$F$3224,6,FALSE)</f>
        <v>Permian Basin</v>
      </c>
      <c r="C4914" s="1" t="s">
        <v>21538</v>
      </c>
      <c r="D4914" s="1"/>
      <c r="E4914" s="1" t="s">
        <v>6828</v>
      </c>
      <c r="F4914" s="1" t="s">
        <v>21539</v>
      </c>
      <c r="G4914" s="1" t="s">
        <v>21540</v>
      </c>
      <c r="H4914" s="1">
        <v>48353</v>
      </c>
      <c r="I4914" s="1">
        <v>1006110</v>
      </c>
      <c r="J4914" s="1">
        <v>32.25</v>
      </c>
      <c r="K4914" s="1">
        <v>-100.458333</v>
      </c>
      <c r="L4914" s="1"/>
      <c r="M4914" s="1" t="s">
        <v>1485</v>
      </c>
      <c r="N4914" s="1" t="s">
        <v>9148</v>
      </c>
      <c r="O4914" s="1">
        <v>2022</v>
      </c>
      <c r="P4914" s="1">
        <v>79535</v>
      </c>
      <c r="Q4914" s="1" t="s">
        <v>25670</v>
      </c>
      <c r="R4914" s="1"/>
      <c r="S4914" s="1" t="s">
        <v>24441</v>
      </c>
      <c r="T4914" s="1" t="s">
        <v>6826</v>
      </c>
      <c r="U4914" s="1"/>
      <c r="V4914" s="1" t="s">
        <v>11825</v>
      </c>
      <c r="W4914" s="1" t="s">
        <v>6826</v>
      </c>
    </row>
    <row r="4915" spans="1:23" x14ac:dyDescent="0.25">
      <c r="A4915" s="1">
        <v>1012975</v>
      </c>
      <c r="B4915" s="5" t="str">
        <f>VLOOKUP(H4915,'FIPS Basin X-walk'!$A$2:$F$3224,6,FALSE)</f>
        <v>Permian Basin</v>
      </c>
      <c r="C4915" s="1" t="s">
        <v>23678</v>
      </c>
      <c r="D4915" s="1"/>
      <c r="E4915" s="1"/>
      <c r="F4915" s="1" t="s">
        <v>23679</v>
      </c>
      <c r="G4915" s="1" t="s">
        <v>21540</v>
      </c>
      <c r="H4915" s="1">
        <v>48353</v>
      </c>
      <c r="I4915" s="1">
        <v>1012975</v>
      </c>
      <c r="J4915" s="1">
        <v>32.202638999999998</v>
      </c>
      <c r="K4915" s="1">
        <v>-100.49718</v>
      </c>
      <c r="L4915" s="1"/>
      <c r="M4915" s="1" t="s">
        <v>1485</v>
      </c>
      <c r="N4915" s="1" t="s">
        <v>9148</v>
      </c>
      <c r="O4915" s="1">
        <v>2022</v>
      </c>
      <c r="P4915" s="1">
        <v>79535</v>
      </c>
      <c r="Q4915" s="1" t="s">
        <v>857</v>
      </c>
      <c r="R4915" s="1"/>
      <c r="S4915" s="1" t="s">
        <v>24435</v>
      </c>
      <c r="T4915" s="1" t="s">
        <v>6826</v>
      </c>
      <c r="U4915" s="1"/>
      <c r="V4915" s="1" t="s">
        <v>9347</v>
      </c>
      <c r="W4915" s="1" t="s">
        <v>6826</v>
      </c>
    </row>
    <row r="4916" spans="1:23" x14ac:dyDescent="0.25">
      <c r="A4916" s="1">
        <v>1006965</v>
      </c>
      <c r="B4916" s="5" t="str">
        <f>VLOOKUP(H4916,'FIPS Basin X-walk'!$A$2:$F$3224,6,FALSE)</f>
        <v>Permian Basin</v>
      </c>
      <c r="C4916" s="1" t="s">
        <v>21541</v>
      </c>
      <c r="D4916" s="1"/>
      <c r="E4916" s="1"/>
      <c r="F4916" s="1" t="s">
        <v>7083</v>
      </c>
      <c r="G4916" s="1" t="s">
        <v>21540</v>
      </c>
      <c r="H4916" s="1">
        <v>48353</v>
      </c>
      <c r="I4916" s="1">
        <v>1006965</v>
      </c>
      <c r="J4916" s="1">
        <v>32.491799999999998</v>
      </c>
      <c r="K4916" s="1">
        <v>-100.36169</v>
      </c>
      <c r="L4916" s="1"/>
      <c r="M4916" s="1" t="s">
        <v>1485</v>
      </c>
      <c r="N4916" s="1" t="s">
        <v>9148</v>
      </c>
      <c r="O4916" s="1">
        <v>2022</v>
      </c>
      <c r="P4916" s="1">
        <v>79556</v>
      </c>
      <c r="Q4916" s="1" t="s">
        <v>21542</v>
      </c>
      <c r="R4916" s="1"/>
      <c r="S4916" s="1" t="s">
        <v>24357</v>
      </c>
      <c r="T4916" s="1" t="s">
        <v>6826</v>
      </c>
      <c r="U4916" s="1"/>
      <c r="V4916" s="1" t="s">
        <v>6978</v>
      </c>
      <c r="W4916" s="1" t="s">
        <v>6826</v>
      </c>
    </row>
    <row r="4917" spans="1:23" x14ac:dyDescent="0.25">
      <c r="A4917" s="1">
        <v>1007697</v>
      </c>
      <c r="B4917" s="5" t="str">
        <f>VLOOKUP(H4917,'FIPS Basin X-walk'!$A$2:$F$3224,6,FALSE)</f>
        <v>Permian Basin</v>
      </c>
      <c r="C4917" s="1" t="s">
        <v>21543</v>
      </c>
      <c r="D4917" s="1"/>
      <c r="E4917" s="1"/>
      <c r="F4917" s="1" t="s">
        <v>7083</v>
      </c>
      <c r="G4917" s="1" t="s">
        <v>21540</v>
      </c>
      <c r="H4917" s="1">
        <v>48353</v>
      </c>
      <c r="I4917" s="1">
        <v>1007697</v>
      </c>
      <c r="J4917" s="1">
        <v>32.480516000000001</v>
      </c>
      <c r="K4917" s="1">
        <v>-100.33640200000001</v>
      </c>
      <c r="L4917" s="1"/>
      <c r="M4917" s="1" t="s">
        <v>1485</v>
      </c>
      <c r="N4917" s="1" t="s">
        <v>9148</v>
      </c>
      <c r="O4917" s="1">
        <v>2022</v>
      </c>
      <c r="P4917" s="1">
        <v>79556</v>
      </c>
      <c r="Q4917" s="1" t="s">
        <v>21544</v>
      </c>
      <c r="R4917" s="1"/>
      <c r="S4917" s="1" t="s">
        <v>24357</v>
      </c>
      <c r="T4917" s="1" t="s">
        <v>6826</v>
      </c>
      <c r="U4917" s="1"/>
      <c r="V4917" s="1" t="s">
        <v>6889</v>
      </c>
      <c r="W4917" s="1" t="s">
        <v>6826</v>
      </c>
    </row>
    <row r="4918" spans="1:23" x14ac:dyDescent="0.25">
      <c r="A4918" s="1">
        <v>1001207</v>
      </c>
      <c r="B4918" s="5" t="str">
        <f>VLOOKUP(H4918,'FIPS Basin X-walk'!$A$2:$F$3224,6,FALSE)</f>
        <v>New England Province</v>
      </c>
      <c r="C4918" s="1" t="s">
        <v>14102</v>
      </c>
      <c r="D4918" s="1"/>
      <c r="E4918" s="1"/>
      <c r="F4918" s="1" t="s">
        <v>14103</v>
      </c>
      <c r="G4918" s="1" t="s">
        <v>1842</v>
      </c>
      <c r="H4918" s="1">
        <v>25021</v>
      </c>
      <c r="I4918" s="1">
        <v>1001207</v>
      </c>
      <c r="J4918" s="1">
        <v>42.092500000000001</v>
      </c>
      <c r="K4918" s="1">
        <v>-71.4833</v>
      </c>
      <c r="L4918" s="1"/>
      <c r="M4918" s="1" t="s">
        <v>1513</v>
      </c>
      <c r="N4918" s="1" t="s">
        <v>13980</v>
      </c>
      <c r="O4918" s="1">
        <v>2022</v>
      </c>
      <c r="P4918" s="1">
        <v>2019</v>
      </c>
      <c r="Q4918" s="1" t="s">
        <v>14104</v>
      </c>
      <c r="R4918" s="1"/>
      <c r="S4918" s="1" t="s">
        <v>24355</v>
      </c>
      <c r="T4918" s="1" t="s">
        <v>6826</v>
      </c>
      <c r="U4918" s="1"/>
      <c r="V4918" s="1" t="s">
        <v>9640</v>
      </c>
      <c r="W4918" s="1" t="s">
        <v>6828</v>
      </c>
    </row>
    <row r="4919" spans="1:23" x14ac:dyDescent="0.25">
      <c r="A4919" s="1">
        <v>1006864</v>
      </c>
      <c r="B4919" s="5" t="str">
        <f>VLOOKUP(H4919,'FIPS Basin X-walk'!$A$2:$F$3224,6,FALSE)</f>
        <v>New England Province</v>
      </c>
      <c r="C4919" s="1" t="s">
        <v>14114</v>
      </c>
      <c r="D4919" s="1"/>
      <c r="E4919" s="1"/>
      <c r="F4919" s="1" t="s">
        <v>14103</v>
      </c>
      <c r="G4919" s="1" t="s">
        <v>1842</v>
      </c>
      <c r="H4919" s="1">
        <v>25021</v>
      </c>
      <c r="I4919" s="1">
        <v>1006864</v>
      </c>
      <c r="J4919" s="1">
        <v>42.1113</v>
      </c>
      <c r="K4919" s="1">
        <v>-71.4529</v>
      </c>
      <c r="L4919" s="1"/>
      <c r="M4919" s="1" t="s">
        <v>1513</v>
      </c>
      <c r="N4919" s="1" t="s">
        <v>13980</v>
      </c>
      <c r="O4919" s="1">
        <v>2022</v>
      </c>
      <c r="P4919" s="1">
        <v>2019</v>
      </c>
      <c r="Q4919" s="1" t="s">
        <v>14115</v>
      </c>
      <c r="R4919" s="1"/>
      <c r="S4919" s="1" t="s">
        <v>24355</v>
      </c>
      <c r="T4919" s="1" t="s">
        <v>6826</v>
      </c>
      <c r="U4919" s="1"/>
      <c r="V4919" s="1" t="s">
        <v>8562</v>
      </c>
      <c r="W4919" s="1" t="s">
        <v>6828</v>
      </c>
    </row>
    <row r="4920" spans="1:23" x14ac:dyDescent="0.25">
      <c r="A4920" s="1">
        <v>1000665</v>
      </c>
      <c r="B4920" s="5" t="str">
        <f>VLOOKUP(H4920,'FIPS Basin X-walk'!$A$2:$F$3224,6,FALSE)</f>
        <v>New England Province</v>
      </c>
      <c r="C4920" s="1" t="s">
        <v>14099</v>
      </c>
      <c r="D4920" s="1"/>
      <c r="E4920" s="1"/>
      <c r="F4920" s="1" t="s">
        <v>14100</v>
      </c>
      <c r="G4920" s="1" t="s">
        <v>1842</v>
      </c>
      <c r="H4920" s="1">
        <v>25021</v>
      </c>
      <c r="I4920" s="1">
        <v>1000665</v>
      </c>
      <c r="J4920" s="1">
        <v>42.234999999999999</v>
      </c>
      <c r="K4920" s="1">
        <v>-70.967200000000005</v>
      </c>
      <c r="L4920" s="1"/>
      <c r="M4920" s="1" t="s">
        <v>1513</v>
      </c>
      <c r="N4920" s="1" t="s">
        <v>13980</v>
      </c>
      <c r="O4920" s="1">
        <v>2022</v>
      </c>
      <c r="P4920" s="1">
        <v>2184</v>
      </c>
      <c r="Q4920" s="1" t="s">
        <v>1724</v>
      </c>
      <c r="R4920" s="1"/>
      <c r="S4920" s="1" t="s">
        <v>24355</v>
      </c>
      <c r="T4920" s="1" t="s">
        <v>6826</v>
      </c>
      <c r="U4920" s="1"/>
      <c r="V4920" s="1" t="s">
        <v>14101</v>
      </c>
      <c r="W4920" s="1" t="s">
        <v>6828</v>
      </c>
    </row>
    <row r="4921" spans="1:23" x14ac:dyDescent="0.25">
      <c r="A4921" s="1">
        <v>1000655</v>
      </c>
      <c r="B4921" s="5" t="str">
        <f>VLOOKUP(H4921,'FIPS Basin X-walk'!$A$2:$F$3224,6,FALSE)</f>
        <v>New England Province</v>
      </c>
      <c r="C4921" s="1" t="s">
        <v>14111</v>
      </c>
      <c r="D4921" s="1"/>
      <c r="E4921" s="1"/>
      <c r="F4921" s="1" t="s">
        <v>14112</v>
      </c>
      <c r="G4921" s="1" t="s">
        <v>1842</v>
      </c>
      <c r="H4921" s="1">
        <v>25021</v>
      </c>
      <c r="I4921" s="1">
        <v>1000655</v>
      </c>
      <c r="J4921" s="1">
        <v>42.136400000000002</v>
      </c>
      <c r="K4921" s="1">
        <v>-71.447800000000001</v>
      </c>
      <c r="L4921" s="1"/>
      <c r="M4921" s="1" t="s">
        <v>1513</v>
      </c>
      <c r="N4921" s="1" t="s">
        <v>13980</v>
      </c>
      <c r="O4921" s="1">
        <v>2022</v>
      </c>
      <c r="P4921" s="1">
        <v>2053</v>
      </c>
      <c r="Q4921" s="1" t="s">
        <v>14113</v>
      </c>
      <c r="R4921" s="1"/>
      <c r="S4921" s="1" t="s">
        <v>24355</v>
      </c>
      <c r="T4921" s="1" t="s">
        <v>6826</v>
      </c>
      <c r="U4921" s="1"/>
      <c r="V4921" s="1" t="s">
        <v>24574</v>
      </c>
      <c r="W4921" s="1" t="s">
        <v>6828</v>
      </c>
    </row>
    <row r="4922" spans="1:23" x14ac:dyDescent="0.25">
      <c r="A4922" s="1">
        <v>1001410</v>
      </c>
      <c r="B4922" s="5" t="str">
        <f>VLOOKUP(H4922,'FIPS Basin X-walk'!$A$2:$F$3224,6,FALSE)</f>
        <v>New England Province</v>
      </c>
      <c r="C4922" s="1" t="s">
        <v>14096</v>
      </c>
      <c r="D4922" s="1"/>
      <c r="E4922" s="1"/>
      <c r="F4922" s="1" t="s">
        <v>14097</v>
      </c>
      <c r="G4922" s="1" t="s">
        <v>1842</v>
      </c>
      <c r="H4922" s="1">
        <v>25021</v>
      </c>
      <c r="I4922" s="1">
        <v>1001410</v>
      </c>
      <c r="J4922" s="1">
        <v>42.241700000000002</v>
      </c>
      <c r="K4922" s="1">
        <v>-70.965299999999999</v>
      </c>
      <c r="L4922" s="1"/>
      <c r="M4922" s="1" t="s">
        <v>1513</v>
      </c>
      <c r="N4922" s="1" t="s">
        <v>13980</v>
      </c>
      <c r="O4922" s="1">
        <v>2022</v>
      </c>
      <c r="P4922" s="1">
        <v>2191</v>
      </c>
      <c r="Q4922" s="1" t="s">
        <v>14098</v>
      </c>
      <c r="R4922" s="1"/>
      <c r="S4922" s="1" t="s">
        <v>24355</v>
      </c>
      <c r="T4922" s="1" t="s">
        <v>6826</v>
      </c>
      <c r="U4922" s="1"/>
      <c r="V4922" s="1" t="s">
        <v>24404</v>
      </c>
      <c r="W4922" s="1" t="s">
        <v>6828</v>
      </c>
    </row>
    <row r="4923" spans="1:23" x14ac:dyDescent="0.25">
      <c r="A4923" s="1">
        <v>1002306</v>
      </c>
      <c r="B4923" s="5" t="str">
        <f>VLOOKUP(H4923,'FIPS Basin X-walk'!$A$2:$F$3224,6,FALSE)</f>
        <v>Atlantic Coast Basin</v>
      </c>
      <c r="C4923" s="1" t="s">
        <v>22468</v>
      </c>
      <c r="D4923" s="1"/>
      <c r="E4923" s="1"/>
      <c r="F4923" s="1" t="s">
        <v>15979</v>
      </c>
      <c r="G4923" s="1" t="s">
        <v>22466</v>
      </c>
      <c r="H4923" s="1">
        <v>51710</v>
      </c>
      <c r="I4923" s="1">
        <v>1002306</v>
      </c>
      <c r="J4923" s="1">
        <v>36.825789999999998</v>
      </c>
      <c r="K4923" s="1">
        <v>-76.286249999999995</v>
      </c>
      <c r="L4923" s="1"/>
      <c r="M4923" s="1" t="s">
        <v>1486</v>
      </c>
      <c r="N4923" s="1" t="s">
        <v>15119</v>
      </c>
      <c r="O4923" s="1">
        <v>2022</v>
      </c>
      <c r="P4923" s="1">
        <v>23523</v>
      </c>
      <c r="Q4923" s="1" t="s">
        <v>22469</v>
      </c>
      <c r="R4923" s="1"/>
      <c r="S4923" s="1" t="s">
        <v>24357</v>
      </c>
      <c r="T4923" s="1" t="s">
        <v>6826</v>
      </c>
      <c r="U4923" s="1"/>
      <c r="V4923" s="1" t="s">
        <v>6978</v>
      </c>
      <c r="W4923" s="1" t="s">
        <v>6826</v>
      </c>
    </row>
    <row r="4924" spans="1:23" x14ac:dyDescent="0.25">
      <c r="A4924" s="1">
        <v>1004180</v>
      </c>
      <c r="B4924" s="5" t="str">
        <f>VLOOKUP(H4924,'FIPS Basin X-walk'!$A$2:$F$3224,6,FALSE)</f>
        <v>Atlantic Coast Basin</v>
      </c>
      <c r="C4924" s="1" t="s">
        <v>22465</v>
      </c>
      <c r="D4924" s="1"/>
      <c r="E4924" s="1"/>
      <c r="F4924" s="1" t="s">
        <v>1842</v>
      </c>
      <c r="G4924" s="1" t="s">
        <v>22466</v>
      </c>
      <c r="H4924" s="1">
        <v>51710</v>
      </c>
      <c r="I4924" s="1">
        <v>1004180</v>
      </c>
      <c r="J4924" s="1">
        <v>36.846679999999999</v>
      </c>
      <c r="K4924" s="1">
        <v>-76.293390000000002</v>
      </c>
      <c r="L4924" s="1"/>
      <c r="M4924" s="1" t="s">
        <v>1486</v>
      </c>
      <c r="N4924" s="1" t="s">
        <v>15119</v>
      </c>
      <c r="O4924" s="1">
        <v>2022</v>
      </c>
      <c r="P4924" s="1">
        <v>23510</v>
      </c>
      <c r="Q4924" s="1" t="s">
        <v>1368</v>
      </c>
      <c r="R4924" s="1"/>
      <c r="S4924" s="1" t="s">
        <v>24359</v>
      </c>
      <c r="T4924" s="1" t="s">
        <v>7005</v>
      </c>
      <c r="U4924" s="1"/>
      <c r="V4924" s="1" t="s">
        <v>6827</v>
      </c>
      <c r="W4924" s="1" t="s">
        <v>6826</v>
      </c>
    </row>
    <row r="4925" spans="1:23" x14ac:dyDescent="0.25">
      <c r="A4925" s="1">
        <v>1008027</v>
      </c>
      <c r="B4925" s="5" t="str">
        <f>VLOOKUP(H4925,'FIPS Basin X-walk'!$A$2:$F$3224,6,FALSE)</f>
        <v>Atlantic Coast Basin</v>
      </c>
      <c r="C4925" s="1" t="s">
        <v>22467</v>
      </c>
      <c r="D4925" s="1"/>
      <c r="E4925" s="1"/>
      <c r="F4925" s="1" t="s">
        <v>15979</v>
      </c>
      <c r="G4925" s="1" t="s">
        <v>22466</v>
      </c>
      <c r="H4925" s="1">
        <v>51710</v>
      </c>
      <c r="I4925" s="1">
        <v>1008027</v>
      </c>
      <c r="J4925" s="1">
        <v>36.945489000000002</v>
      </c>
      <c r="K4925" s="1">
        <v>-76.314278999999999</v>
      </c>
      <c r="L4925" s="1"/>
      <c r="M4925" s="1" t="s">
        <v>1486</v>
      </c>
      <c r="N4925" s="1" t="s">
        <v>15119</v>
      </c>
      <c r="O4925" s="1">
        <v>2022</v>
      </c>
      <c r="P4925" s="1">
        <v>23511</v>
      </c>
      <c r="Q4925" s="1" t="s">
        <v>25939</v>
      </c>
      <c r="R4925" s="1"/>
      <c r="S4925" s="1" t="s">
        <v>24464</v>
      </c>
      <c r="T4925" s="1" t="s">
        <v>6828</v>
      </c>
      <c r="U4925" s="1"/>
      <c r="V4925" s="1" t="s">
        <v>24409</v>
      </c>
      <c r="W4925" s="1" t="s">
        <v>6826</v>
      </c>
    </row>
    <row r="4926" spans="1:23" x14ac:dyDescent="0.25">
      <c r="A4926" s="1">
        <v>1004557</v>
      </c>
      <c r="B4926" s="5" t="str">
        <f>VLOOKUP(H4926,'FIPS Basin X-walk'!$A$2:$F$3224,6,FALSE)</f>
        <v>New England Province</v>
      </c>
      <c r="C4926" s="1" t="s">
        <v>14108</v>
      </c>
      <c r="D4926" s="1"/>
      <c r="E4926" s="1"/>
      <c r="F4926" s="1" t="s">
        <v>14109</v>
      </c>
      <c r="G4926" s="1" t="s">
        <v>14107</v>
      </c>
      <c r="H4926" s="1">
        <v>25021</v>
      </c>
      <c r="I4926" s="1">
        <v>1004557</v>
      </c>
      <c r="J4926" s="1">
        <v>42.039161999999997</v>
      </c>
      <c r="K4926" s="1">
        <v>-71.299930000000003</v>
      </c>
      <c r="L4926" s="1"/>
      <c r="M4926" s="1" t="s">
        <v>1513</v>
      </c>
      <c r="N4926" s="1" t="s">
        <v>13980</v>
      </c>
      <c r="O4926" s="1">
        <v>2022</v>
      </c>
      <c r="P4926" s="1">
        <v>2762</v>
      </c>
      <c r="Q4926" s="1" t="s">
        <v>14110</v>
      </c>
      <c r="R4926" s="1"/>
      <c r="S4926" s="1" t="s">
        <v>24358</v>
      </c>
      <c r="T4926" s="1" t="s">
        <v>6826</v>
      </c>
      <c r="U4926" s="1"/>
      <c r="V4926" s="1" t="s">
        <v>6952</v>
      </c>
      <c r="W4926" s="1" t="s">
        <v>6826</v>
      </c>
    </row>
    <row r="4927" spans="1:23" x14ac:dyDescent="0.25">
      <c r="A4927" s="1">
        <v>1006651</v>
      </c>
      <c r="B4927" s="5" t="str">
        <f>VLOOKUP(H4927,'FIPS Basin X-walk'!$A$2:$F$3224,6,FALSE)</f>
        <v>New England Province</v>
      </c>
      <c r="C4927" s="1" t="s">
        <v>14116</v>
      </c>
      <c r="D4927" s="1"/>
      <c r="E4927" s="1"/>
      <c r="F4927" s="1" t="s">
        <v>14117</v>
      </c>
      <c r="G4927" s="1" t="s">
        <v>14107</v>
      </c>
      <c r="H4927" s="1">
        <v>25021</v>
      </c>
      <c r="I4927" s="1">
        <v>1006651</v>
      </c>
      <c r="J4927" s="1">
        <v>42.295929999999998</v>
      </c>
      <c r="K4927" s="1">
        <v>-71.298929999999999</v>
      </c>
      <c r="L4927" s="1"/>
      <c r="M4927" s="1" t="s">
        <v>1513</v>
      </c>
      <c r="N4927" s="1" t="s">
        <v>13980</v>
      </c>
      <c r="O4927" s="1">
        <v>2022</v>
      </c>
      <c r="P4927" s="1">
        <v>2481</v>
      </c>
      <c r="Q4927" s="1" t="s">
        <v>14118</v>
      </c>
      <c r="R4927" s="1"/>
      <c r="S4927" s="1" t="s">
        <v>24379</v>
      </c>
      <c r="T4927" s="1" t="s">
        <v>6826</v>
      </c>
      <c r="U4927" s="1"/>
      <c r="V4927" s="1" t="s">
        <v>14119</v>
      </c>
      <c r="W4927" s="1" t="s">
        <v>6826</v>
      </c>
    </row>
    <row r="4928" spans="1:23" x14ac:dyDescent="0.25">
      <c r="A4928" s="1">
        <v>1001277</v>
      </c>
      <c r="B4928" s="5" t="str">
        <f>VLOOKUP(H4928,'FIPS Basin X-walk'!$A$2:$F$3224,6,FALSE)</f>
        <v>New England Province</v>
      </c>
      <c r="C4928" s="1" t="s">
        <v>14105</v>
      </c>
      <c r="D4928" s="1"/>
      <c r="E4928" s="1"/>
      <c r="F4928" s="1" t="s">
        <v>14106</v>
      </c>
      <c r="G4928" s="1" t="s">
        <v>14107</v>
      </c>
      <c r="H4928" s="1">
        <v>25021</v>
      </c>
      <c r="I4928" s="1">
        <v>1001277</v>
      </c>
      <c r="J4928" s="1">
        <v>42.204459999999997</v>
      </c>
      <c r="K4928" s="1">
        <v>-71.159369999999996</v>
      </c>
      <c r="L4928" s="1"/>
      <c r="M4928" s="1" t="s">
        <v>1513</v>
      </c>
      <c r="N4928" s="1" t="s">
        <v>13980</v>
      </c>
      <c r="O4928" s="1">
        <v>2022</v>
      </c>
      <c r="P4928" s="1">
        <v>2090</v>
      </c>
      <c r="Q4928" s="1" t="s">
        <v>1312</v>
      </c>
      <c r="R4928" s="1"/>
      <c r="S4928" s="1" t="s">
        <v>24359</v>
      </c>
      <c r="T4928" s="1" t="s">
        <v>6826</v>
      </c>
      <c r="U4928" s="1"/>
      <c r="V4928" s="1" t="s">
        <v>9462</v>
      </c>
      <c r="W4928" s="1" t="s">
        <v>6826</v>
      </c>
    </row>
    <row r="4929" spans="1:23" x14ac:dyDescent="0.25">
      <c r="A4929" s="1">
        <v>1003671</v>
      </c>
      <c r="B4929" s="5" t="str">
        <f>VLOOKUP(H4929,'FIPS Basin X-walk'!$A$2:$F$3224,6,FALSE)</f>
        <v>Sioux Uplift</v>
      </c>
      <c r="C4929" s="1" t="s">
        <v>15013</v>
      </c>
      <c r="D4929" s="1"/>
      <c r="E4929" s="1"/>
      <c r="F4929" s="1" t="s">
        <v>14409</v>
      </c>
      <c r="G4929" s="1" t="s">
        <v>15014</v>
      </c>
      <c r="H4929" s="1">
        <v>27107</v>
      </c>
      <c r="I4929" s="1">
        <v>1003671</v>
      </c>
      <c r="J4929" s="1">
        <v>47.239600000000003</v>
      </c>
      <c r="K4929" s="1">
        <v>-96.524000000000001</v>
      </c>
      <c r="L4929" s="1"/>
      <c r="M4929" s="1" t="s">
        <v>1559</v>
      </c>
      <c r="N4929" s="1" t="s">
        <v>14790</v>
      </c>
      <c r="O4929" s="1">
        <v>2022</v>
      </c>
      <c r="P4929" s="1">
        <v>56510</v>
      </c>
      <c r="Q4929" s="1" t="s">
        <v>866</v>
      </c>
      <c r="R4929" s="1"/>
      <c r="S4929" s="1" t="s">
        <v>24435</v>
      </c>
      <c r="T4929" s="1" t="s">
        <v>6826</v>
      </c>
      <c r="U4929" s="1"/>
      <c r="V4929" s="1" t="s">
        <v>11366</v>
      </c>
      <c r="W4929" s="1" t="s">
        <v>6826</v>
      </c>
    </row>
    <row r="4930" spans="1:23" x14ac:dyDescent="0.25">
      <c r="A4930" s="1">
        <v>1008111</v>
      </c>
      <c r="B4930" s="5" t="str">
        <f>VLOOKUP(H4930,'FIPS Basin X-walk'!$A$2:$F$3224,6,FALSE)</f>
        <v>Arctic Coastal Plains Province</v>
      </c>
      <c r="C4930" s="1" t="s">
        <v>7465</v>
      </c>
      <c r="D4930" s="1"/>
      <c r="E4930" s="1"/>
      <c r="F4930" s="1" t="s">
        <v>1709</v>
      </c>
      <c r="G4930" s="1" t="s">
        <v>2083</v>
      </c>
      <c r="H4930" s="1">
        <v>2185</v>
      </c>
      <c r="I4930" s="1">
        <v>1008111</v>
      </c>
      <c r="J4930" s="1">
        <v>70.289665999999997</v>
      </c>
      <c r="K4930" s="1">
        <v>-149.884468</v>
      </c>
      <c r="L4930" s="1"/>
      <c r="M4930" s="1" t="s">
        <v>1479</v>
      </c>
      <c r="N4930" s="1" t="s">
        <v>7344</v>
      </c>
      <c r="O4930" s="1">
        <v>2022</v>
      </c>
      <c r="P4930" s="1">
        <v>99510</v>
      </c>
      <c r="Q4930" s="1" t="s">
        <v>895</v>
      </c>
      <c r="R4930" s="1"/>
      <c r="S4930" s="1">
        <v>211120</v>
      </c>
      <c r="T4930" s="1" t="s">
        <v>6826</v>
      </c>
      <c r="U4930" s="1"/>
      <c r="V4930" s="1" t="s">
        <v>7466</v>
      </c>
      <c r="W4930" s="1" t="s">
        <v>6826</v>
      </c>
    </row>
    <row r="4931" spans="1:23" x14ac:dyDescent="0.25">
      <c r="A4931" s="1">
        <v>1008534</v>
      </c>
      <c r="B4931" s="5" t="str">
        <f>VLOOKUP(H4931,'FIPS Basin X-walk'!$A$2:$F$3224,6,FALSE)</f>
        <v>Arctic Coastal Plains Province</v>
      </c>
      <c r="C4931" s="1" t="s">
        <v>7467</v>
      </c>
      <c r="D4931" s="1"/>
      <c r="E4931" s="1"/>
      <c r="F4931" s="1" t="s">
        <v>1709</v>
      </c>
      <c r="G4931" s="1" t="s">
        <v>2083</v>
      </c>
      <c r="H4931" s="1">
        <v>2185</v>
      </c>
      <c r="I4931" s="1">
        <v>1008534</v>
      </c>
      <c r="J4931" s="1">
        <v>70.510000000000005</v>
      </c>
      <c r="K4931" s="1">
        <v>-149.86699999999999</v>
      </c>
      <c r="L4931" s="1"/>
      <c r="M4931" s="1" t="s">
        <v>1479</v>
      </c>
      <c r="N4931" s="1" t="s">
        <v>7344</v>
      </c>
      <c r="O4931" s="1">
        <v>2022</v>
      </c>
      <c r="P4931" s="1">
        <v>99503</v>
      </c>
      <c r="Q4931" s="1" t="s">
        <v>927</v>
      </c>
      <c r="R4931" s="1"/>
      <c r="S4931" s="1">
        <v>211120</v>
      </c>
      <c r="T4931" s="1" t="s">
        <v>6826</v>
      </c>
      <c r="U4931" s="1"/>
      <c r="V4931" s="1" t="s">
        <v>7468</v>
      </c>
      <c r="W4931" s="1" t="s">
        <v>6826</v>
      </c>
    </row>
    <row r="4932" spans="1:23" x14ac:dyDescent="0.25">
      <c r="A4932" s="1">
        <v>1007807</v>
      </c>
      <c r="B4932" s="5" t="str">
        <f>VLOOKUP(H4932,'FIPS Basin X-walk'!$A$2:$F$3224,6,FALSE)</f>
        <v>Arctic Coastal Plains Province</v>
      </c>
      <c r="C4932" s="1" t="s">
        <v>25910</v>
      </c>
      <c r="D4932" s="1"/>
      <c r="E4932" s="1"/>
      <c r="F4932" s="1" t="s">
        <v>7476</v>
      </c>
      <c r="G4932" s="1" t="s">
        <v>2083</v>
      </c>
      <c r="H4932" s="1">
        <v>2185</v>
      </c>
      <c r="I4932" s="1">
        <v>1007807</v>
      </c>
      <c r="J4932" s="1">
        <v>70.150997000000004</v>
      </c>
      <c r="K4932" s="1">
        <v>-147.09736899999999</v>
      </c>
      <c r="L4932" s="1"/>
      <c r="M4932" s="1" t="s">
        <v>1479</v>
      </c>
      <c r="N4932" s="1" t="s">
        <v>7344</v>
      </c>
      <c r="O4932" s="1">
        <v>2022</v>
      </c>
      <c r="P4932" s="1">
        <v>99734</v>
      </c>
      <c r="Q4932" s="1" t="s">
        <v>888</v>
      </c>
      <c r="R4932" s="1"/>
      <c r="S4932" s="1">
        <v>211120</v>
      </c>
      <c r="T4932" s="1" t="s">
        <v>6826</v>
      </c>
      <c r="U4932" s="1"/>
      <c r="V4932" s="1" t="s">
        <v>25911</v>
      </c>
      <c r="W4932" s="1" t="s">
        <v>6826</v>
      </c>
    </row>
    <row r="4933" spans="1:23" x14ac:dyDescent="0.25">
      <c r="A4933" s="1">
        <v>1007371</v>
      </c>
      <c r="B4933" s="5" t="str">
        <f>VLOOKUP(H4933,'FIPS Basin X-walk'!$A$2:$F$3224,6,FALSE)</f>
        <v>Arctic Coastal Plains Province</v>
      </c>
      <c r="C4933" s="1"/>
      <c r="D4933" s="1"/>
      <c r="E4933" s="1"/>
      <c r="F4933" s="1" t="s">
        <v>7452</v>
      </c>
      <c r="G4933" s="1" t="s">
        <v>7458</v>
      </c>
      <c r="H4933" s="1">
        <v>2185</v>
      </c>
      <c r="I4933" s="1">
        <v>1007371</v>
      </c>
      <c r="J4933" s="1">
        <v>70.412132999999997</v>
      </c>
      <c r="K4933" s="1">
        <v>-148.53118599999999</v>
      </c>
      <c r="L4933" s="1"/>
      <c r="M4933" s="1" t="s">
        <v>1479</v>
      </c>
      <c r="N4933" s="1" t="s">
        <v>7344</v>
      </c>
      <c r="O4933" s="1">
        <v>2022</v>
      </c>
      <c r="P4933" s="1">
        <v>99734</v>
      </c>
      <c r="Q4933" s="1" t="s">
        <v>7459</v>
      </c>
      <c r="R4933" s="1"/>
      <c r="S4933" s="1" t="s">
        <v>24489</v>
      </c>
      <c r="T4933" s="1" t="s">
        <v>6826</v>
      </c>
      <c r="U4933" s="1"/>
      <c r="V4933" s="1" t="s">
        <v>7454</v>
      </c>
      <c r="W4933" s="1" t="s">
        <v>6826</v>
      </c>
    </row>
    <row r="4934" spans="1:23" x14ac:dyDescent="0.25">
      <c r="A4934" s="1">
        <v>1005395</v>
      </c>
      <c r="B4934" s="5" t="str">
        <f>VLOOKUP(H4934,'FIPS Basin X-walk'!$A$2:$F$3224,6,FALSE)</f>
        <v>Arctic Coastal Plains Province</v>
      </c>
      <c r="C4934" s="1" t="s">
        <v>7447</v>
      </c>
      <c r="D4934" s="1"/>
      <c r="E4934" s="1"/>
      <c r="F4934" s="1" t="s">
        <v>7448</v>
      </c>
      <c r="G4934" s="1" t="s">
        <v>7449</v>
      </c>
      <c r="H4934" s="1">
        <v>2185</v>
      </c>
      <c r="I4934" s="1">
        <v>1005395</v>
      </c>
      <c r="J4934" s="1">
        <v>71.292071000000007</v>
      </c>
      <c r="K4934" s="1">
        <v>-156.77847</v>
      </c>
      <c r="L4934" s="1"/>
      <c r="M4934" s="1" t="s">
        <v>1479</v>
      </c>
      <c r="N4934" s="1" t="s">
        <v>7344</v>
      </c>
      <c r="O4934" s="1">
        <v>2022</v>
      </c>
      <c r="P4934" s="1">
        <v>99723</v>
      </c>
      <c r="Q4934" s="1" t="s">
        <v>7450</v>
      </c>
      <c r="R4934" s="1"/>
      <c r="S4934" s="1" t="s">
        <v>24355</v>
      </c>
      <c r="T4934" s="1" t="s">
        <v>6826</v>
      </c>
      <c r="U4934" s="1"/>
      <c r="V4934" s="1" t="s">
        <v>7451</v>
      </c>
      <c r="W4934" s="1" t="s">
        <v>6826</v>
      </c>
    </row>
    <row r="4935" spans="1:23" x14ac:dyDescent="0.25">
      <c r="A4935" s="1">
        <v>1004422</v>
      </c>
      <c r="B4935" s="5" t="str">
        <f>VLOOKUP(H4935,'FIPS Basin X-walk'!$A$2:$F$3224,6,FALSE)</f>
        <v>Arctic Coastal Plains Province</v>
      </c>
      <c r="C4935" s="1"/>
      <c r="D4935" s="1"/>
      <c r="E4935" s="1"/>
      <c r="F4935" s="1" t="s">
        <v>2083</v>
      </c>
      <c r="G4935" s="1" t="s">
        <v>7449</v>
      </c>
      <c r="H4935" s="1">
        <v>2185</v>
      </c>
      <c r="I4935" s="1">
        <v>1004422</v>
      </c>
      <c r="J4935" s="1">
        <v>70.288300000000007</v>
      </c>
      <c r="K4935" s="1">
        <v>-149.88579999999999</v>
      </c>
      <c r="L4935" s="1"/>
      <c r="M4935" s="1" t="s">
        <v>1479</v>
      </c>
      <c r="N4935" s="1" t="s">
        <v>7344</v>
      </c>
      <c r="O4935" s="1">
        <v>2022</v>
      </c>
      <c r="P4935" s="1">
        <v>0</v>
      </c>
      <c r="Q4935" s="1" t="s">
        <v>7475</v>
      </c>
      <c r="R4935" s="1"/>
      <c r="S4935" s="1" t="s">
        <v>24489</v>
      </c>
      <c r="T4935" s="1" t="s">
        <v>6826</v>
      </c>
      <c r="U4935" s="1"/>
      <c r="V4935" s="1" t="s">
        <v>7470</v>
      </c>
      <c r="W4935" s="1" t="s">
        <v>6826</v>
      </c>
    </row>
    <row r="4936" spans="1:23" x14ac:dyDescent="0.25">
      <c r="A4936" s="1">
        <v>1004998</v>
      </c>
      <c r="B4936" s="5" t="str">
        <f>VLOOKUP(H4936,'FIPS Basin X-walk'!$A$2:$F$3224,6,FALSE)</f>
        <v>Arctic Coastal Plains Province</v>
      </c>
      <c r="C4936" s="1"/>
      <c r="D4936" s="1"/>
      <c r="E4936" s="1"/>
      <c r="F4936" s="1" t="s">
        <v>2083</v>
      </c>
      <c r="G4936" s="1" t="s">
        <v>7449</v>
      </c>
      <c r="H4936" s="1">
        <v>2185</v>
      </c>
      <c r="I4936" s="1">
        <v>1004998</v>
      </c>
      <c r="J4936" s="1">
        <v>70.398099999999999</v>
      </c>
      <c r="K4936" s="1">
        <v>-149.8158</v>
      </c>
      <c r="L4936" s="1"/>
      <c r="M4936" s="1" t="s">
        <v>1479</v>
      </c>
      <c r="N4936" s="1" t="s">
        <v>7344</v>
      </c>
      <c r="O4936" s="1">
        <v>2022</v>
      </c>
      <c r="P4936" s="1">
        <v>0</v>
      </c>
      <c r="Q4936" s="1" t="s">
        <v>7474</v>
      </c>
      <c r="R4936" s="1"/>
      <c r="S4936" s="1" t="s">
        <v>24489</v>
      </c>
      <c r="T4936" s="1" t="s">
        <v>6826</v>
      </c>
      <c r="U4936" s="1"/>
      <c r="V4936" s="1" t="s">
        <v>7470</v>
      </c>
      <c r="W4936" s="1" t="s">
        <v>6826</v>
      </c>
    </row>
    <row r="4937" spans="1:23" x14ac:dyDescent="0.25">
      <c r="A4937" s="1">
        <v>1005001</v>
      </c>
      <c r="B4937" s="5" t="str">
        <f>VLOOKUP(H4937,'FIPS Basin X-walk'!$A$2:$F$3224,6,FALSE)</f>
        <v>Arctic Coastal Plains Province</v>
      </c>
      <c r="C4937" s="1"/>
      <c r="D4937" s="1"/>
      <c r="E4937" s="1"/>
      <c r="F4937" s="1" t="s">
        <v>2083</v>
      </c>
      <c r="G4937" s="1" t="s">
        <v>7449</v>
      </c>
      <c r="H4937" s="1">
        <v>2185</v>
      </c>
      <c r="I4937" s="1">
        <v>1005001</v>
      </c>
      <c r="J4937" s="1">
        <v>70.510300000000001</v>
      </c>
      <c r="K4937" s="1">
        <v>-149.8664</v>
      </c>
      <c r="L4937" s="1"/>
      <c r="M4937" s="1" t="s">
        <v>1479</v>
      </c>
      <c r="N4937" s="1" t="s">
        <v>7344</v>
      </c>
      <c r="O4937" s="1">
        <v>2022</v>
      </c>
      <c r="P4937" s="1">
        <v>0</v>
      </c>
      <c r="Q4937" s="1" t="s">
        <v>7471</v>
      </c>
      <c r="R4937" s="1"/>
      <c r="S4937" s="1" t="s">
        <v>24489</v>
      </c>
      <c r="T4937" s="1" t="s">
        <v>6826</v>
      </c>
      <c r="U4937" s="1"/>
      <c r="V4937" s="1" t="s">
        <v>7470</v>
      </c>
      <c r="W4937" s="1" t="s">
        <v>6826</v>
      </c>
    </row>
    <row r="4938" spans="1:23" x14ac:dyDescent="0.25">
      <c r="A4938" s="1">
        <v>1005789</v>
      </c>
      <c r="B4938" s="5" t="str">
        <f>VLOOKUP(H4938,'FIPS Basin X-walk'!$A$2:$F$3224,6,FALSE)</f>
        <v>Arctic Coastal Plains Province</v>
      </c>
      <c r="C4938" s="1"/>
      <c r="D4938" s="1"/>
      <c r="E4938" s="1"/>
      <c r="F4938" s="1" t="s">
        <v>2083</v>
      </c>
      <c r="G4938" s="1" t="s">
        <v>7449</v>
      </c>
      <c r="H4938" s="1">
        <v>2185</v>
      </c>
      <c r="I4938" s="1">
        <v>1005789</v>
      </c>
      <c r="J4938" s="1">
        <v>70.323300000000003</v>
      </c>
      <c r="K4938" s="1">
        <v>-149.60499999999999</v>
      </c>
      <c r="L4938" s="1"/>
      <c r="M4938" s="1" t="s">
        <v>1479</v>
      </c>
      <c r="N4938" s="1" t="s">
        <v>7344</v>
      </c>
      <c r="O4938" s="1">
        <v>2022</v>
      </c>
      <c r="P4938" s="1">
        <v>0</v>
      </c>
      <c r="Q4938" s="1" t="s">
        <v>7469</v>
      </c>
      <c r="R4938" s="1"/>
      <c r="S4938" s="1" t="s">
        <v>24489</v>
      </c>
      <c r="T4938" s="1" t="s">
        <v>6826</v>
      </c>
      <c r="U4938" s="1"/>
      <c r="V4938" s="1" t="s">
        <v>7470</v>
      </c>
      <c r="W4938" s="1" t="s">
        <v>6826</v>
      </c>
    </row>
    <row r="4939" spans="1:23" x14ac:dyDescent="0.25">
      <c r="A4939" s="1">
        <v>1001628</v>
      </c>
      <c r="B4939" s="5" t="str">
        <f>VLOOKUP(H4939,'FIPS Basin X-walk'!$A$2:$F$3224,6,FALSE)</f>
        <v>Arctic Coastal Plains Province</v>
      </c>
      <c r="C4939" s="1"/>
      <c r="D4939" s="1"/>
      <c r="E4939" s="1"/>
      <c r="F4939" s="1" t="s">
        <v>7452</v>
      </c>
      <c r="G4939" s="1" t="s">
        <v>7449</v>
      </c>
      <c r="H4939" s="1">
        <v>2185</v>
      </c>
      <c r="I4939" s="1">
        <v>1001628</v>
      </c>
      <c r="J4939" s="1">
        <v>70.286332999999999</v>
      </c>
      <c r="K4939" s="1">
        <v>-148.43396999999999</v>
      </c>
      <c r="L4939" s="1"/>
      <c r="M4939" s="1" t="s">
        <v>1479</v>
      </c>
      <c r="N4939" s="1" t="s">
        <v>7344</v>
      </c>
      <c r="O4939" s="1">
        <v>2022</v>
      </c>
      <c r="P4939" s="1">
        <v>99734</v>
      </c>
      <c r="Q4939" s="1" t="s">
        <v>1149</v>
      </c>
      <c r="R4939" s="1"/>
      <c r="S4939" s="1" t="s">
        <v>24489</v>
      </c>
      <c r="T4939" s="1" t="s">
        <v>6826</v>
      </c>
      <c r="U4939" s="1"/>
      <c r="V4939" s="1" t="s">
        <v>7454</v>
      </c>
      <c r="W4939" s="1" t="s">
        <v>6826</v>
      </c>
    </row>
    <row r="4940" spans="1:23" x14ac:dyDescent="0.25">
      <c r="A4940" s="1">
        <v>1001649</v>
      </c>
      <c r="B4940" s="5" t="str">
        <f>VLOOKUP(H4940,'FIPS Basin X-walk'!$A$2:$F$3224,6,FALSE)</f>
        <v>Arctic Coastal Plains Province</v>
      </c>
      <c r="C4940" s="1"/>
      <c r="D4940" s="1"/>
      <c r="E4940" s="1"/>
      <c r="F4940" s="1" t="s">
        <v>7452</v>
      </c>
      <c r="G4940" s="1" t="s">
        <v>7449</v>
      </c>
      <c r="H4940" s="1">
        <v>2185</v>
      </c>
      <c r="I4940" s="1">
        <v>1001649</v>
      </c>
      <c r="J4940" s="1">
        <v>70.320032999999995</v>
      </c>
      <c r="K4940" s="1">
        <v>-148.500179</v>
      </c>
      <c r="L4940" s="1"/>
      <c r="M4940" s="1" t="s">
        <v>1479</v>
      </c>
      <c r="N4940" s="1" t="s">
        <v>7344</v>
      </c>
      <c r="O4940" s="1">
        <v>2022</v>
      </c>
      <c r="P4940" s="1">
        <v>99734</v>
      </c>
      <c r="Q4940" s="1" t="s">
        <v>1150</v>
      </c>
      <c r="R4940" s="1"/>
      <c r="S4940" s="1" t="s">
        <v>24489</v>
      </c>
      <c r="T4940" s="1" t="s">
        <v>6826</v>
      </c>
      <c r="U4940" s="1"/>
      <c r="V4940" s="1" t="s">
        <v>7454</v>
      </c>
      <c r="W4940" s="1" t="s">
        <v>6826</v>
      </c>
    </row>
    <row r="4941" spans="1:23" x14ac:dyDescent="0.25">
      <c r="A4941" s="1">
        <v>1001650</v>
      </c>
      <c r="B4941" s="5" t="str">
        <f>VLOOKUP(H4941,'FIPS Basin X-walk'!$A$2:$F$3224,6,FALSE)</f>
        <v>Arctic Coastal Plains Province</v>
      </c>
      <c r="C4941" s="1"/>
      <c r="D4941" s="1"/>
      <c r="E4941" s="1"/>
      <c r="F4941" s="1" t="s">
        <v>7452</v>
      </c>
      <c r="G4941" s="1" t="s">
        <v>7449</v>
      </c>
      <c r="H4941" s="1">
        <v>2185</v>
      </c>
      <c r="I4941" s="1">
        <v>1001650</v>
      </c>
      <c r="J4941" s="1">
        <v>70.320627999999999</v>
      </c>
      <c r="K4941" s="1">
        <v>-148.52128999999999</v>
      </c>
      <c r="L4941" s="1"/>
      <c r="M4941" s="1" t="s">
        <v>1479</v>
      </c>
      <c r="N4941" s="1" t="s">
        <v>7344</v>
      </c>
      <c r="O4941" s="1">
        <v>2022</v>
      </c>
      <c r="P4941" s="1">
        <v>99734</v>
      </c>
      <c r="Q4941" s="1" t="s">
        <v>1151</v>
      </c>
      <c r="R4941" s="1"/>
      <c r="S4941" s="1" t="s">
        <v>24489</v>
      </c>
      <c r="T4941" s="1" t="s">
        <v>6826</v>
      </c>
      <c r="U4941" s="1"/>
      <c r="V4941" s="1" t="s">
        <v>7454</v>
      </c>
      <c r="W4941" s="1" t="s">
        <v>6826</v>
      </c>
    </row>
    <row r="4942" spans="1:23" x14ac:dyDescent="0.25">
      <c r="A4942" s="1">
        <v>1001651</v>
      </c>
      <c r="B4942" s="5" t="str">
        <f>VLOOKUP(H4942,'FIPS Basin X-walk'!$A$2:$F$3224,6,FALSE)</f>
        <v>Arctic Coastal Plains Province</v>
      </c>
      <c r="C4942" s="1"/>
      <c r="D4942" s="1"/>
      <c r="E4942" s="1"/>
      <c r="F4942" s="1" t="s">
        <v>7452</v>
      </c>
      <c r="G4942" s="1" t="s">
        <v>7449</v>
      </c>
      <c r="H4942" s="1">
        <v>2185</v>
      </c>
      <c r="I4942" s="1">
        <v>1001651</v>
      </c>
      <c r="J4942" s="1">
        <v>70.275827000000007</v>
      </c>
      <c r="K4942" s="1">
        <v>-148.664928</v>
      </c>
      <c r="L4942" s="1"/>
      <c r="M4942" s="1" t="s">
        <v>1479</v>
      </c>
      <c r="N4942" s="1" t="s">
        <v>7344</v>
      </c>
      <c r="O4942" s="1">
        <v>2022</v>
      </c>
      <c r="P4942" s="1">
        <v>99734</v>
      </c>
      <c r="Q4942" s="1" t="s">
        <v>7453</v>
      </c>
      <c r="R4942" s="1"/>
      <c r="S4942" s="1" t="s">
        <v>24489</v>
      </c>
      <c r="T4942" s="1" t="s">
        <v>6826</v>
      </c>
      <c r="U4942" s="1"/>
      <c r="V4942" s="1" t="s">
        <v>7454</v>
      </c>
      <c r="W4942" s="1" t="s">
        <v>6826</v>
      </c>
    </row>
    <row r="4943" spans="1:23" x14ac:dyDescent="0.25">
      <c r="A4943" s="1">
        <v>1001737</v>
      </c>
      <c r="B4943" s="5" t="str">
        <f>VLOOKUP(H4943,'FIPS Basin X-walk'!$A$2:$F$3224,6,FALSE)</f>
        <v>Arctic Coastal Plains Province</v>
      </c>
      <c r="C4943" s="1"/>
      <c r="D4943" s="1"/>
      <c r="E4943" s="1"/>
      <c r="F4943" s="1" t="s">
        <v>7452</v>
      </c>
      <c r="G4943" s="1" t="s">
        <v>7449</v>
      </c>
      <c r="H4943" s="1">
        <v>2185</v>
      </c>
      <c r="I4943" s="1">
        <v>1001737</v>
      </c>
      <c r="J4943" s="1">
        <v>70.356789000000006</v>
      </c>
      <c r="K4943" s="1">
        <v>-147.959766</v>
      </c>
      <c r="L4943" s="1"/>
      <c r="M4943" s="1" t="s">
        <v>1479</v>
      </c>
      <c r="N4943" s="1" t="s">
        <v>7344</v>
      </c>
      <c r="O4943" s="1">
        <v>2022</v>
      </c>
      <c r="P4943" s="1">
        <v>99734</v>
      </c>
      <c r="Q4943" s="1" t="s">
        <v>1152</v>
      </c>
      <c r="R4943" s="1"/>
      <c r="S4943" s="1" t="s">
        <v>24399</v>
      </c>
      <c r="T4943" s="1" t="s">
        <v>6826</v>
      </c>
      <c r="U4943" s="1"/>
      <c r="V4943" s="1" t="s">
        <v>24756</v>
      </c>
      <c r="W4943" s="1" t="s">
        <v>6826</v>
      </c>
    </row>
    <row r="4944" spans="1:23" x14ac:dyDescent="0.25">
      <c r="A4944" s="1">
        <v>1001801</v>
      </c>
      <c r="B4944" s="5" t="str">
        <f>VLOOKUP(H4944,'FIPS Basin X-walk'!$A$2:$F$3224,6,FALSE)</f>
        <v>Arctic Coastal Plains Province</v>
      </c>
      <c r="C4944" s="1"/>
      <c r="D4944" s="1"/>
      <c r="E4944" s="1"/>
      <c r="F4944" s="1" t="s">
        <v>7452</v>
      </c>
      <c r="G4944" s="1" t="s">
        <v>7449</v>
      </c>
      <c r="H4944" s="1">
        <v>2185</v>
      </c>
      <c r="I4944" s="1">
        <v>1001801</v>
      </c>
      <c r="J4944" s="1">
        <v>70.260531</v>
      </c>
      <c r="K4944" s="1">
        <v>-148.446866</v>
      </c>
      <c r="L4944" s="1"/>
      <c r="M4944" s="1" t="s">
        <v>1479</v>
      </c>
      <c r="N4944" s="1" t="s">
        <v>7344</v>
      </c>
      <c r="O4944" s="1">
        <v>2022</v>
      </c>
      <c r="P4944" s="1">
        <v>99734</v>
      </c>
      <c r="Q4944" s="1" t="s">
        <v>7472</v>
      </c>
      <c r="R4944" s="1"/>
      <c r="S4944" s="1" t="s">
        <v>24489</v>
      </c>
      <c r="T4944" s="1" t="s">
        <v>6826</v>
      </c>
      <c r="U4944" s="1"/>
      <c r="V4944" s="1" t="s">
        <v>7454</v>
      </c>
      <c r="W4944" s="1" t="s">
        <v>6826</v>
      </c>
    </row>
    <row r="4945" spans="1:23" x14ac:dyDescent="0.25">
      <c r="A4945" s="1">
        <v>1005184</v>
      </c>
      <c r="B4945" s="5" t="str">
        <f>VLOOKUP(H4945,'FIPS Basin X-walk'!$A$2:$F$3224,6,FALSE)</f>
        <v>Arctic Coastal Plains Province</v>
      </c>
      <c r="C4945" s="1"/>
      <c r="D4945" s="1"/>
      <c r="E4945" s="1"/>
      <c r="F4945" s="1" t="s">
        <v>7455</v>
      </c>
      <c r="G4945" s="1" t="s">
        <v>7449</v>
      </c>
      <c r="H4945" s="1">
        <v>2185</v>
      </c>
      <c r="I4945" s="1">
        <v>1005184</v>
      </c>
      <c r="J4945" s="1">
        <v>70.257221999999999</v>
      </c>
      <c r="K4945" s="1">
        <v>-148.61777799999999</v>
      </c>
      <c r="L4945" s="1"/>
      <c r="M4945" s="1" t="s">
        <v>1479</v>
      </c>
      <c r="N4945" s="1" t="s">
        <v>7344</v>
      </c>
      <c r="O4945" s="1">
        <v>2022</v>
      </c>
      <c r="P4945" s="1">
        <v>99734</v>
      </c>
      <c r="Q4945" s="1" t="s">
        <v>7473</v>
      </c>
      <c r="R4945" s="1"/>
      <c r="S4945" s="1" t="s">
        <v>25205</v>
      </c>
      <c r="T4945" s="1" t="s">
        <v>6826</v>
      </c>
      <c r="U4945" s="1"/>
      <c r="V4945" s="1" t="s">
        <v>7457</v>
      </c>
      <c r="W4945" s="1" t="s">
        <v>6826</v>
      </c>
    </row>
    <row r="4946" spans="1:23" x14ac:dyDescent="0.25">
      <c r="A4946" s="1">
        <v>1005185</v>
      </c>
      <c r="B4946" s="5" t="str">
        <f>VLOOKUP(H4946,'FIPS Basin X-walk'!$A$2:$F$3224,6,FALSE)</f>
        <v>Arctic Coastal Plains Province</v>
      </c>
      <c r="C4946" s="1"/>
      <c r="D4946" s="1"/>
      <c r="E4946" s="1"/>
      <c r="F4946" s="1" t="s">
        <v>7455</v>
      </c>
      <c r="G4946" s="1" t="s">
        <v>7449</v>
      </c>
      <c r="H4946" s="1">
        <v>2185</v>
      </c>
      <c r="I4946" s="1">
        <v>1005185</v>
      </c>
      <c r="J4946" s="1">
        <v>68.842777999999996</v>
      </c>
      <c r="K4946" s="1">
        <v>-148.829722</v>
      </c>
      <c r="L4946" s="1"/>
      <c r="M4946" s="1" t="s">
        <v>1479</v>
      </c>
      <c r="N4946" s="1" t="s">
        <v>7344</v>
      </c>
      <c r="O4946" s="1">
        <v>2022</v>
      </c>
      <c r="P4946" s="1">
        <v>99734</v>
      </c>
      <c r="Q4946" s="1" t="s">
        <v>7460</v>
      </c>
      <c r="R4946" s="1"/>
      <c r="S4946" s="1" t="s">
        <v>25205</v>
      </c>
      <c r="T4946" s="1" t="s">
        <v>6826</v>
      </c>
      <c r="U4946" s="1"/>
      <c r="V4946" s="1" t="s">
        <v>7457</v>
      </c>
      <c r="W4946" s="1" t="s">
        <v>6826</v>
      </c>
    </row>
    <row r="4947" spans="1:23" x14ac:dyDescent="0.25">
      <c r="A4947" s="1">
        <v>1005187</v>
      </c>
      <c r="B4947" s="5" t="str">
        <f>VLOOKUP(H4947,'FIPS Basin X-walk'!$A$2:$F$3224,6,FALSE)</f>
        <v>Arctic Coastal Plains Province</v>
      </c>
      <c r="C4947" s="1"/>
      <c r="D4947" s="1"/>
      <c r="E4947" s="1"/>
      <c r="F4947" s="1" t="s">
        <v>7455</v>
      </c>
      <c r="G4947" s="1" t="s">
        <v>7449</v>
      </c>
      <c r="H4947" s="1">
        <v>2185</v>
      </c>
      <c r="I4947" s="1">
        <v>1005187</v>
      </c>
      <c r="J4947" s="1">
        <v>68.507499999999993</v>
      </c>
      <c r="K4947" s="1">
        <v>-149.67583300000001</v>
      </c>
      <c r="L4947" s="1"/>
      <c r="M4947" s="1" t="s">
        <v>1479</v>
      </c>
      <c r="N4947" s="1" t="s">
        <v>7344</v>
      </c>
      <c r="O4947" s="1">
        <v>2022</v>
      </c>
      <c r="P4947" s="1">
        <v>99734</v>
      </c>
      <c r="Q4947" s="1" t="s">
        <v>7456</v>
      </c>
      <c r="R4947" s="1"/>
      <c r="S4947" s="1" t="s">
        <v>25205</v>
      </c>
      <c r="T4947" s="1" t="s">
        <v>6826</v>
      </c>
      <c r="U4947" s="1"/>
      <c r="V4947" s="1" t="s">
        <v>7457</v>
      </c>
      <c r="W4947" s="1" t="s">
        <v>6826</v>
      </c>
    </row>
    <row r="4948" spans="1:23" x14ac:dyDescent="0.25">
      <c r="A4948" s="1">
        <v>1006838</v>
      </c>
      <c r="B4948" s="5" t="str">
        <f>VLOOKUP(H4948,'FIPS Basin X-walk'!$A$2:$F$3224,6,FALSE)</f>
        <v>Arctic Coastal Plains Province</v>
      </c>
      <c r="C4948" s="1"/>
      <c r="D4948" s="1"/>
      <c r="E4948" s="1"/>
      <c r="F4948" s="1" t="s">
        <v>7452</v>
      </c>
      <c r="G4948" s="1" t="s">
        <v>7449</v>
      </c>
      <c r="H4948" s="1">
        <v>2185</v>
      </c>
      <c r="I4948" s="1">
        <v>1006838</v>
      </c>
      <c r="J4948" s="1">
        <v>70.254035999999999</v>
      </c>
      <c r="K4948" s="1">
        <v>-148.34607700000001</v>
      </c>
      <c r="L4948" s="1"/>
      <c r="M4948" s="1" t="s">
        <v>1479</v>
      </c>
      <c r="N4948" s="1" t="s">
        <v>7344</v>
      </c>
      <c r="O4948" s="1">
        <v>2022</v>
      </c>
      <c r="P4948" s="1">
        <v>99734</v>
      </c>
      <c r="Q4948" s="1" t="s">
        <v>25767</v>
      </c>
      <c r="R4948" s="1"/>
      <c r="S4948" s="1" t="s">
        <v>24489</v>
      </c>
      <c r="T4948" s="1" t="s">
        <v>6826</v>
      </c>
      <c r="U4948" s="1"/>
      <c r="V4948" s="1" t="s">
        <v>7454</v>
      </c>
      <c r="W4948" s="1" t="s">
        <v>6826</v>
      </c>
    </row>
    <row r="4949" spans="1:23" x14ac:dyDescent="0.25">
      <c r="A4949" s="1">
        <v>1008172</v>
      </c>
      <c r="B4949" s="5" t="str">
        <f>VLOOKUP(H4949,'FIPS Basin X-walk'!$A$2:$F$3224,6,FALSE)</f>
        <v>Arctic Coastal Plains Province</v>
      </c>
      <c r="C4949" s="1"/>
      <c r="D4949" s="1"/>
      <c r="E4949" s="1"/>
      <c r="F4949" s="1" t="s">
        <v>7452</v>
      </c>
      <c r="G4949" s="1" t="s">
        <v>7449</v>
      </c>
      <c r="H4949" s="1">
        <v>2185</v>
      </c>
      <c r="I4949" s="1">
        <v>1008172</v>
      </c>
      <c r="J4949" s="1">
        <v>70.300735000000003</v>
      </c>
      <c r="K4949" s="1">
        <v>-148.37037000000001</v>
      </c>
      <c r="L4949" s="1"/>
      <c r="M4949" s="1" t="s">
        <v>1479</v>
      </c>
      <c r="N4949" s="1" t="s">
        <v>7344</v>
      </c>
      <c r="O4949" s="1">
        <v>2022</v>
      </c>
      <c r="P4949" s="1">
        <v>99734</v>
      </c>
      <c r="Q4949" s="1" t="s">
        <v>25963</v>
      </c>
      <c r="R4949" s="1"/>
      <c r="S4949" s="1" t="s">
        <v>24489</v>
      </c>
      <c r="T4949" s="1" t="s">
        <v>6826</v>
      </c>
      <c r="U4949" s="1"/>
      <c r="V4949" s="1" t="s">
        <v>7461</v>
      </c>
      <c r="W4949" s="1" t="s">
        <v>6826</v>
      </c>
    </row>
    <row r="4950" spans="1:23" x14ac:dyDescent="0.25">
      <c r="A4950" s="1">
        <v>1011782</v>
      </c>
      <c r="B4950" s="5" t="str">
        <f>VLOOKUP(H4950,'FIPS Basin X-walk'!$A$2:$F$3224,6,FALSE)</f>
        <v>Arctic Coastal Plains Province</v>
      </c>
      <c r="C4950" s="1"/>
      <c r="D4950" s="1"/>
      <c r="E4950" s="1"/>
      <c r="F4950" s="1" t="s">
        <v>7452</v>
      </c>
      <c r="G4950" s="1" t="s">
        <v>7449</v>
      </c>
      <c r="H4950" s="1">
        <v>2185</v>
      </c>
      <c r="I4950" s="1">
        <v>1011782</v>
      </c>
      <c r="J4950" s="1">
        <v>70.458330000000004</v>
      </c>
      <c r="K4950" s="1">
        <v>-149.44166000000001</v>
      </c>
      <c r="L4950" s="1"/>
      <c r="M4950" s="1" t="s">
        <v>1479</v>
      </c>
      <c r="N4950" s="1" t="s">
        <v>7344</v>
      </c>
      <c r="O4950" s="1">
        <v>2022</v>
      </c>
      <c r="P4950" s="1">
        <v>99734</v>
      </c>
      <c r="Q4950" s="1" t="s">
        <v>26405</v>
      </c>
      <c r="R4950" s="1" t="s">
        <v>24399</v>
      </c>
      <c r="S4950" s="1" t="s">
        <v>24489</v>
      </c>
      <c r="T4950" s="1" t="s">
        <v>6826</v>
      </c>
      <c r="U4950" s="1"/>
      <c r="V4950" s="1" t="s">
        <v>7117</v>
      </c>
      <c r="W4950" s="1" t="s">
        <v>6826</v>
      </c>
    </row>
    <row r="4951" spans="1:23" x14ac:dyDescent="0.25">
      <c r="A4951" s="1">
        <v>1012135</v>
      </c>
      <c r="B4951" s="5" t="str">
        <f>VLOOKUP(H4951,'FIPS Basin X-walk'!$A$2:$F$3224,6,FALSE)</f>
        <v>Arctic Coastal Plains Province</v>
      </c>
      <c r="C4951" s="1"/>
      <c r="D4951" s="1"/>
      <c r="E4951" s="1"/>
      <c r="F4951" s="1" t="s">
        <v>7452</v>
      </c>
      <c r="G4951" s="1" t="s">
        <v>7449</v>
      </c>
      <c r="H4951" s="1">
        <v>2185</v>
      </c>
      <c r="I4951" s="1">
        <v>1012135</v>
      </c>
      <c r="J4951" s="1">
        <v>70.257844000000006</v>
      </c>
      <c r="K4951" s="1">
        <v>-148.43581</v>
      </c>
      <c r="L4951" s="1"/>
      <c r="M4951" s="1" t="s">
        <v>1479</v>
      </c>
      <c r="N4951" s="1" t="s">
        <v>7344</v>
      </c>
      <c r="O4951" s="1">
        <v>2022</v>
      </c>
      <c r="P4951" s="1">
        <v>99734</v>
      </c>
      <c r="Q4951" s="1" t="s">
        <v>24134</v>
      </c>
      <c r="R4951" s="1"/>
      <c r="S4951" s="1" t="s">
        <v>24489</v>
      </c>
      <c r="T4951" s="1" t="s">
        <v>6826</v>
      </c>
      <c r="U4951" s="1"/>
      <c r="V4951" s="1" t="s">
        <v>7461</v>
      </c>
      <c r="W4951" s="1" t="s">
        <v>6826</v>
      </c>
    </row>
    <row r="4952" spans="1:23" x14ac:dyDescent="0.25">
      <c r="A4952" s="1">
        <v>1012164</v>
      </c>
      <c r="B4952" s="5" t="str">
        <f>VLOOKUP(H4952,'FIPS Basin X-walk'!$A$2:$F$3224,6,FALSE)</f>
        <v>Arctic Coastal Plains Province</v>
      </c>
      <c r="C4952" s="1"/>
      <c r="D4952" s="1"/>
      <c r="E4952" s="1"/>
      <c r="F4952" s="1" t="s">
        <v>7452</v>
      </c>
      <c r="G4952" s="1" t="s">
        <v>7449</v>
      </c>
      <c r="H4952" s="1">
        <v>2185</v>
      </c>
      <c r="I4952" s="1">
        <v>1012164</v>
      </c>
      <c r="J4952" s="1">
        <v>70.458965000000006</v>
      </c>
      <c r="K4952" s="1">
        <v>-149.44156699999999</v>
      </c>
      <c r="L4952" s="1"/>
      <c r="M4952" s="1" t="s">
        <v>1479</v>
      </c>
      <c r="N4952" s="1" t="s">
        <v>7344</v>
      </c>
      <c r="O4952" s="1">
        <v>2022</v>
      </c>
      <c r="P4952" s="1">
        <v>99734</v>
      </c>
      <c r="Q4952" s="1" t="s">
        <v>26456</v>
      </c>
      <c r="R4952" s="1" t="s">
        <v>24399</v>
      </c>
      <c r="S4952" s="1" t="s">
        <v>24489</v>
      </c>
      <c r="T4952" s="1" t="s">
        <v>6826</v>
      </c>
      <c r="U4952" s="1"/>
      <c r="V4952" s="1" t="s">
        <v>7117</v>
      </c>
      <c r="W4952" s="1" t="s">
        <v>6826</v>
      </c>
    </row>
    <row r="4953" spans="1:23" x14ac:dyDescent="0.25">
      <c r="A4953" s="1">
        <v>1000146</v>
      </c>
      <c r="B4953" s="5" t="str">
        <f>VLOOKUP(H4953,'FIPS Basin X-walk'!$A$2:$F$3224,6,FALSE)</f>
        <v>Appalachian Basin (Eastern Overthrust Area)</v>
      </c>
      <c r="C4953" s="1" t="s">
        <v>19393</v>
      </c>
      <c r="D4953" s="1"/>
      <c r="E4953" s="1"/>
      <c r="F4953" s="1" t="s">
        <v>19394</v>
      </c>
      <c r="G4953" s="1" t="s">
        <v>1716</v>
      </c>
      <c r="H4953" s="1">
        <v>42095</v>
      </c>
      <c r="I4953" s="1">
        <v>1000146</v>
      </c>
      <c r="J4953" s="1">
        <v>40.801099999999998</v>
      </c>
      <c r="K4953" s="1">
        <v>-75.105000000000004</v>
      </c>
      <c r="L4953" s="1"/>
      <c r="M4953" s="1" t="s">
        <v>1501</v>
      </c>
      <c r="N4953" s="1" t="s">
        <v>18868</v>
      </c>
      <c r="O4953" s="1">
        <v>2022</v>
      </c>
      <c r="P4953" s="1">
        <v>18013</v>
      </c>
      <c r="Q4953" s="1" t="s">
        <v>19395</v>
      </c>
      <c r="R4953" s="1"/>
      <c r="S4953" s="1" t="s">
        <v>24355</v>
      </c>
      <c r="T4953" s="1" t="s">
        <v>6826</v>
      </c>
      <c r="U4953" s="1"/>
      <c r="V4953" s="1" t="s">
        <v>13829</v>
      </c>
      <c r="W4953" s="1" t="s">
        <v>6828</v>
      </c>
    </row>
    <row r="4954" spans="1:23" x14ac:dyDescent="0.25">
      <c r="A4954" s="1">
        <v>1000892</v>
      </c>
      <c r="B4954" s="5" t="str">
        <f>VLOOKUP(H4954,'FIPS Basin X-walk'!$A$2:$F$3224,6,FALSE)</f>
        <v>Appalachian Basin (Eastern Overthrust Area)</v>
      </c>
      <c r="C4954" s="1" t="s">
        <v>19405</v>
      </c>
      <c r="D4954" s="1"/>
      <c r="E4954" s="1" t="s">
        <v>6828</v>
      </c>
      <c r="F4954" s="1" t="s">
        <v>19394</v>
      </c>
      <c r="G4954" s="1" t="s">
        <v>1716</v>
      </c>
      <c r="H4954" s="1">
        <v>42095</v>
      </c>
      <c r="I4954" s="1">
        <v>1000892</v>
      </c>
      <c r="J4954" s="1">
        <v>40.795999999999999</v>
      </c>
      <c r="K4954" s="1">
        <v>-75.106999999999999</v>
      </c>
      <c r="L4954" s="1"/>
      <c r="M4954" s="1" t="s">
        <v>1501</v>
      </c>
      <c r="N4954" s="1" t="s">
        <v>18868</v>
      </c>
      <c r="O4954" s="1">
        <v>2022</v>
      </c>
      <c r="P4954" s="1">
        <v>18013</v>
      </c>
      <c r="Q4954" s="1" t="s">
        <v>19406</v>
      </c>
      <c r="R4954" s="1"/>
      <c r="S4954" s="1" t="s">
        <v>24355</v>
      </c>
      <c r="T4954" s="1" t="s">
        <v>6826</v>
      </c>
      <c r="U4954" s="1"/>
      <c r="V4954" s="1" t="s">
        <v>13829</v>
      </c>
      <c r="W4954" s="1" t="s">
        <v>6828</v>
      </c>
    </row>
    <row r="4955" spans="1:23" x14ac:dyDescent="0.25">
      <c r="A4955" s="1">
        <v>1000127</v>
      </c>
      <c r="B4955" s="5" t="str">
        <f>VLOOKUP(H4955,'FIPS Basin X-walk'!$A$2:$F$3224,6,FALSE)</f>
        <v>Appalachian Basin (Eastern Overthrust Area)</v>
      </c>
      <c r="C4955" s="1" t="s">
        <v>19396</v>
      </c>
      <c r="D4955" s="1"/>
      <c r="E4955" s="1"/>
      <c r="F4955" s="1" t="s">
        <v>16168</v>
      </c>
      <c r="G4955" s="1" t="s">
        <v>1716</v>
      </c>
      <c r="H4955" s="1">
        <v>42095</v>
      </c>
      <c r="I4955" s="1">
        <v>1000127</v>
      </c>
      <c r="J4955" s="1">
        <v>40.6175</v>
      </c>
      <c r="K4955" s="1">
        <v>-75.314700000000002</v>
      </c>
      <c r="L4955" s="1"/>
      <c r="M4955" s="1" t="s">
        <v>1501</v>
      </c>
      <c r="N4955" s="1" t="s">
        <v>18868</v>
      </c>
      <c r="O4955" s="1">
        <v>2022</v>
      </c>
      <c r="P4955" s="1">
        <v>18015</v>
      </c>
      <c r="Q4955" s="1" t="s">
        <v>19397</v>
      </c>
      <c r="R4955" s="1"/>
      <c r="S4955" s="1" t="s">
        <v>24355</v>
      </c>
      <c r="T4955" s="1" t="s">
        <v>6826</v>
      </c>
      <c r="U4955" s="1"/>
      <c r="V4955" s="1" t="s">
        <v>24404</v>
      </c>
      <c r="W4955" s="1" t="s">
        <v>6828</v>
      </c>
    </row>
    <row r="4956" spans="1:23" x14ac:dyDescent="0.25">
      <c r="A4956" s="1">
        <v>1006645</v>
      </c>
      <c r="B4956" s="5" t="str">
        <f>VLOOKUP(H4956,'FIPS Basin X-walk'!$A$2:$F$3224,6,FALSE)</f>
        <v>Appalachian Basin (Eastern Overthrust Area)</v>
      </c>
      <c r="C4956" s="1" t="s">
        <v>19403</v>
      </c>
      <c r="D4956" s="1"/>
      <c r="E4956" s="1" t="s">
        <v>6828</v>
      </c>
      <c r="F4956" s="1" t="s">
        <v>14061</v>
      </c>
      <c r="G4956" s="1" t="s">
        <v>1716</v>
      </c>
      <c r="H4956" s="1">
        <v>42095</v>
      </c>
      <c r="I4956" s="1">
        <v>1006645</v>
      </c>
      <c r="J4956" s="1">
        <v>40.691699999999997</v>
      </c>
      <c r="K4956" s="1">
        <v>-75.479200000000006</v>
      </c>
      <c r="L4956" s="1"/>
      <c r="M4956" s="1" t="s">
        <v>1501</v>
      </c>
      <c r="N4956" s="1" t="s">
        <v>18868</v>
      </c>
      <c r="O4956" s="1">
        <v>2022</v>
      </c>
      <c r="P4956" s="1">
        <v>18067</v>
      </c>
      <c r="Q4956" s="1" t="s">
        <v>19404</v>
      </c>
      <c r="R4956" s="1"/>
      <c r="S4956" s="1" t="s">
        <v>24355</v>
      </c>
      <c r="T4956" s="1" t="s">
        <v>6826</v>
      </c>
      <c r="U4956" s="1"/>
      <c r="V4956" s="1" t="s">
        <v>19073</v>
      </c>
      <c r="W4956" s="1" t="s">
        <v>6828</v>
      </c>
    </row>
    <row r="4957" spans="1:23" x14ac:dyDescent="0.25">
      <c r="A4957" s="1">
        <v>1000873</v>
      </c>
      <c r="B4957" s="5" t="str">
        <f>VLOOKUP(H4957,'FIPS Basin X-walk'!$A$2:$F$3224,6,FALSE)</f>
        <v>Appalachian Basin (Eastern Overthrust Area)</v>
      </c>
      <c r="C4957" s="1" t="s">
        <v>19407</v>
      </c>
      <c r="D4957" s="1"/>
      <c r="E4957" s="1"/>
      <c r="F4957" s="1" t="s">
        <v>11631</v>
      </c>
      <c r="G4957" s="1" t="s">
        <v>1716</v>
      </c>
      <c r="H4957" s="1">
        <v>42095</v>
      </c>
      <c r="I4957" s="1">
        <v>1000873</v>
      </c>
      <c r="J4957" s="1">
        <v>40.909999999999997</v>
      </c>
      <c r="K4957" s="1">
        <v>-75.078900000000004</v>
      </c>
      <c r="L4957" s="1"/>
      <c r="M4957" s="1" t="s">
        <v>1501</v>
      </c>
      <c r="N4957" s="1" t="s">
        <v>18868</v>
      </c>
      <c r="O4957" s="1">
        <v>2022</v>
      </c>
      <c r="P4957" s="1">
        <v>18351</v>
      </c>
      <c r="Q4957" s="1" t="s">
        <v>11628</v>
      </c>
      <c r="R4957" s="1"/>
      <c r="S4957" s="1" t="s">
        <v>24355</v>
      </c>
      <c r="T4957" s="1" t="s">
        <v>6826</v>
      </c>
      <c r="U4957" s="1"/>
      <c r="V4957" s="1" t="s">
        <v>16336</v>
      </c>
      <c r="W4957" s="1" t="s">
        <v>6828</v>
      </c>
    </row>
    <row r="4958" spans="1:23" x14ac:dyDescent="0.25">
      <c r="A4958" s="1">
        <v>1005622</v>
      </c>
      <c r="B4958" s="5" t="str">
        <f>VLOOKUP(H4958,'FIPS Basin X-walk'!$A$2:$F$3224,6,FALSE)</f>
        <v>Appalachian Basin (Eastern Overthrust Area)</v>
      </c>
      <c r="C4958" s="1" t="s">
        <v>19390</v>
      </c>
      <c r="D4958" s="1"/>
      <c r="E4958" s="1" t="s">
        <v>6828</v>
      </c>
      <c r="F4958" s="1" t="s">
        <v>17115</v>
      </c>
      <c r="G4958" s="1" t="s">
        <v>19391</v>
      </c>
      <c r="H4958" s="1">
        <v>42095</v>
      </c>
      <c r="I4958" s="1">
        <v>1005622</v>
      </c>
      <c r="J4958" s="1">
        <v>40.715358999999999</v>
      </c>
      <c r="K4958" s="1">
        <v>-75.400858999999997</v>
      </c>
      <c r="L4958" s="1" t="s">
        <v>25170</v>
      </c>
      <c r="M4958" s="1" t="s">
        <v>1501</v>
      </c>
      <c r="N4958" s="1" t="s">
        <v>18868</v>
      </c>
      <c r="O4958" s="1">
        <v>2022</v>
      </c>
      <c r="P4958" s="1">
        <v>18014</v>
      </c>
      <c r="Q4958" s="1" t="s">
        <v>19392</v>
      </c>
      <c r="R4958" s="1"/>
      <c r="S4958" s="1" t="s">
        <v>24441</v>
      </c>
      <c r="T4958" s="1" t="s">
        <v>6826</v>
      </c>
      <c r="U4958" s="1"/>
      <c r="V4958" s="1" t="s">
        <v>13769</v>
      </c>
      <c r="W4958" s="1" t="s">
        <v>6826</v>
      </c>
    </row>
    <row r="4959" spans="1:23" x14ac:dyDescent="0.25">
      <c r="A4959" s="1">
        <v>1002976</v>
      </c>
      <c r="B4959" s="5" t="str">
        <f>VLOOKUP(H4959,'FIPS Basin X-walk'!$A$2:$F$3224,6,FALSE)</f>
        <v>Appalachian Basin (Eastern Overthrust Area)</v>
      </c>
      <c r="C4959" s="1" t="s">
        <v>19415</v>
      </c>
      <c r="D4959" s="1"/>
      <c r="E4959" s="1"/>
      <c r="F4959" s="1" t="s">
        <v>16168</v>
      </c>
      <c r="G4959" s="1" t="s">
        <v>19391</v>
      </c>
      <c r="H4959" s="1">
        <v>42095</v>
      </c>
      <c r="I4959" s="1">
        <v>1002976</v>
      </c>
      <c r="J4959" s="1">
        <v>40.612797</v>
      </c>
      <c r="K4959" s="1">
        <v>-75.345802000000006</v>
      </c>
      <c r="L4959" s="1"/>
      <c r="M4959" s="1" t="s">
        <v>1501</v>
      </c>
      <c r="N4959" s="1" t="s">
        <v>18868</v>
      </c>
      <c r="O4959" s="1">
        <v>2022</v>
      </c>
      <c r="P4959" s="1">
        <v>18015</v>
      </c>
      <c r="Q4959" s="1" t="s">
        <v>19416</v>
      </c>
      <c r="R4959" s="1"/>
      <c r="S4959" s="1" t="s">
        <v>24742</v>
      </c>
      <c r="T4959" s="1" t="s">
        <v>6826</v>
      </c>
      <c r="U4959" s="1"/>
      <c r="V4959" s="1" t="s">
        <v>19417</v>
      </c>
      <c r="W4959" s="1" t="s">
        <v>6826</v>
      </c>
    </row>
    <row r="4960" spans="1:23" x14ac:dyDescent="0.25">
      <c r="A4960" s="1">
        <v>1003937</v>
      </c>
      <c r="B4960" s="5" t="str">
        <f>VLOOKUP(H4960,'FIPS Basin X-walk'!$A$2:$F$3224,6,FALSE)</f>
        <v>Appalachian Basin (Eastern Overthrust Area)</v>
      </c>
      <c r="C4960" s="1" t="s">
        <v>19398</v>
      </c>
      <c r="D4960" s="1"/>
      <c r="E4960" s="1"/>
      <c r="F4960" s="1" t="s">
        <v>16168</v>
      </c>
      <c r="G4960" s="1" t="s">
        <v>19391</v>
      </c>
      <c r="H4960" s="1">
        <v>42095</v>
      </c>
      <c r="I4960" s="1">
        <v>1003937</v>
      </c>
      <c r="J4960" s="1">
        <v>40.622025000000001</v>
      </c>
      <c r="K4960" s="1">
        <v>-75.303509000000005</v>
      </c>
      <c r="L4960" s="1"/>
      <c r="M4960" s="1" t="s">
        <v>1501</v>
      </c>
      <c r="N4960" s="1" t="s">
        <v>18868</v>
      </c>
      <c r="O4960" s="1">
        <v>2022</v>
      </c>
      <c r="P4960" s="1">
        <v>18015</v>
      </c>
      <c r="Q4960" s="1" t="s">
        <v>19399</v>
      </c>
      <c r="R4960" s="1"/>
      <c r="S4960" s="1" t="s">
        <v>24358</v>
      </c>
      <c r="T4960" s="1" t="s">
        <v>6826</v>
      </c>
      <c r="U4960" s="1"/>
      <c r="V4960" s="1" t="s">
        <v>7813</v>
      </c>
      <c r="W4960" s="1" t="s">
        <v>6826</v>
      </c>
    </row>
    <row r="4961" spans="1:23" x14ac:dyDescent="0.25">
      <c r="A4961" s="1">
        <v>1002232</v>
      </c>
      <c r="B4961" s="5" t="str">
        <f>VLOOKUP(H4961,'FIPS Basin X-walk'!$A$2:$F$3224,6,FALSE)</f>
        <v>Appalachian Basin (Eastern Overthrust Area)</v>
      </c>
      <c r="C4961" s="1" t="s">
        <v>19400</v>
      </c>
      <c r="D4961" s="1"/>
      <c r="E4961" s="1"/>
      <c r="F4961" s="1" t="s">
        <v>13729</v>
      </c>
      <c r="G4961" s="1" t="s">
        <v>19391</v>
      </c>
      <c r="H4961" s="1">
        <v>42095</v>
      </c>
      <c r="I4961" s="1">
        <v>1002232</v>
      </c>
      <c r="J4961" s="1">
        <v>40.663618</v>
      </c>
      <c r="K4961" s="1">
        <v>-75.231487999999999</v>
      </c>
      <c r="L4961" s="1"/>
      <c r="M4961" s="1" t="s">
        <v>1501</v>
      </c>
      <c r="N4961" s="1" t="s">
        <v>18868</v>
      </c>
      <c r="O4961" s="1">
        <v>2022</v>
      </c>
      <c r="P4961" s="1">
        <v>18042</v>
      </c>
      <c r="Q4961" s="1" t="s">
        <v>19401</v>
      </c>
      <c r="R4961" s="1"/>
      <c r="S4961" s="1" t="s">
        <v>24358</v>
      </c>
      <c r="T4961" s="1" t="s">
        <v>6826</v>
      </c>
      <c r="U4961" s="1"/>
      <c r="V4961" s="1" t="s">
        <v>19402</v>
      </c>
      <c r="W4961" s="1" t="s">
        <v>6826</v>
      </c>
    </row>
    <row r="4962" spans="1:23" x14ac:dyDescent="0.25">
      <c r="A4962" s="1">
        <v>1012682</v>
      </c>
      <c r="B4962" s="5" t="str">
        <f>VLOOKUP(H4962,'FIPS Basin X-walk'!$A$2:$F$3224,6,FALSE)</f>
        <v>Appalachian Basin (Eastern Overthrust Area)</v>
      </c>
      <c r="C4962" s="1" t="s">
        <v>19413</v>
      </c>
      <c r="D4962" s="1"/>
      <c r="E4962" s="1"/>
      <c r="F4962" s="1" t="s">
        <v>19414</v>
      </c>
      <c r="G4962" s="1" t="s">
        <v>19391</v>
      </c>
      <c r="H4962" s="1">
        <v>42095</v>
      </c>
      <c r="I4962" s="1">
        <v>1012682</v>
      </c>
      <c r="J4962" s="1">
        <v>40.765704999999997</v>
      </c>
      <c r="K4962" s="1">
        <v>-75.225048999999999</v>
      </c>
      <c r="L4962" s="1"/>
      <c r="M4962" s="1" t="s">
        <v>1501</v>
      </c>
      <c r="N4962" s="1" t="s">
        <v>18868</v>
      </c>
      <c r="O4962" s="1">
        <v>2022</v>
      </c>
      <c r="P4962" s="1">
        <v>18040</v>
      </c>
      <c r="Q4962" s="1" t="s">
        <v>439</v>
      </c>
      <c r="R4962" s="1"/>
      <c r="S4962" s="1" t="s">
        <v>24435</v>
      </c>
      <c r="T4962" s="1" t="s">
        <v>6826</v>
      </c>
      <c r="U4962" s="1"/>
      <c r="V4962" s="1" t="s">
        <v>12735</v>
      </c>
      <c r="W4962" s="1" t="s">
        <v>6826</v>
      </c>
    </row>
    <row r="4963" spans="1:23" x14ac:dyDescent="0.25">
      <c r="A4963" s="1">
        <v>1001835</v>
      </c>
      <c r="B4963" s="5" t="str">
        <f>VLOOKUP(H4963,'FIPS Basin X-walk'!$A$2:$F$3224,6,FALSE)</f>
        <v>Appalachian Basin (Eastern Overthrust Area)</v>
      </c>
      <c r="C4963" s="1" t="s">
        <v>19411</v>
      </c>
      <c r="D4963" s="1"/>
      <c r="E4963" s="1" t="s">
        <v>6828</v>
      </c>
      <c r="F4963" s="1" t="s">
        <v>19412</v>
      </c>
      <c r="G4963" s="1" t="s">
        <v>19391</v>
      </c>
      <c r="H4963" s="1">
        <v>42095</v>
      </c>
      <c r="I4963" s="1">
        <v>1001835</v>
      </c>
      <c r="J4963" s="1">
        <v>40.729660000000003</v>
      </c>
      <c r="K4963" s="1">
        <v>-75.300780000000003</v>
      </c>
      <c r="L4963" s="1"/>
      <c r="M4963" s="1" t="s">
        <v>1501</v>
      </c>
      <c r="N4963" s="1" t="s">
        <v>18868</v>
      </c>
      <c r="O4963" s="1">
        <v>2022</v>
      </c>
      <c r="P4963" s="1">
        <v>18064</v>
      </c>
      <c r="Q4963" s="1" t="s">
        <v>24774</v>
      </c>
      <c r="R4963" s="1"/>
      <c r="S4963" s="1" t="s">
        <v>24441</v>
      </c>
      <c r="T4963" s="1" t="s">
        <v>6826</v>
      </c>
      <c r="U4963" s="1"/>
      <c r="V4963" s="1" t="s">
        <v>7013</v>
      </c>
      <c r="W4963" s="1" t="s">
        <v>6826</v>
      </c>
    </row>
    <row r="4964" spans="1:23" x14ac:dyDescent="0.25">
      <c r="A4964" s="1">
        <v>1003460</v>
      </c>
      <c r="B4964" s="5" t="str">
        <f>VLOOKUP(H4964,'FIPS Basin X-walk'!$A$2:$F$3224,6,FALSE)</f>
        <v>Appalachian Basin (Eastern Overthrust Area)</v>
      </c>
      <c r="C4964" s="1" t="s">
        <v>19418</v>
      </c>
      <c r="D4964" s="1"/>
      <c r="E4964" s="1"/>
      <c r="F4964" s="1" t="s">
        <v>19419</v>
      </c>
      <c r="G4964" s="1" t="s">
        <v>19391</v>
      </c>
      <c r="H4964" s="1">
        <v>42095</v>
      </c>
      <c r="I4964" s="1">
        <v>1003460</v>
      </c>
      <c r="J4964" s="1">
        <v>40.853501999999999</v>
      </c>
      <c r="K4964" s="1">
        <v>-75.257496000000003</v>
      </c>
      <c r="L4964" s="1"/>
      <c r="M4964" s="1" t="s">
        <v>1501</v>
      </c>
      <c r="N4964" s="1" t="s">
        <v>18868</v>
      </c>
      <c r="O4964" s="1">
        <v>2022</v>
      </c>
      <c r="P4964" s="1">
        <v>18072</v>
      </c>
      <c r="Q4964" s="1" t="s">
        <v>19420</v>
      </c>
      <c r="R4964" s="1"/>
      <c r="S4964" s="1" t="s">
        <v>24358</v>
      </c>
      <c r="T4964" s="1" t="s">
        <v>6826</v>
      </c>
      <c r="U4964" s="1"/>
      <c r="V4964" s="1" t="s">
        <v>6878</v>
      </c>
      <c r="W4964" s="1" t="s">
        <v>6826</v>
      </c>
    </row>
    <row r="4965" spans="1:23" x14ac:dyDescent="0.25">
      <c r="A4965" s="1">
        <v>1006450</v>
      </c>
      <c r="B4965" s="5" t="str">
        <f>VLOOKUP(H4965,'FIPS Basin X-walk'!$A$2:$F$3224,6,FALSE)</f>
        <v>Appalachian Basin (Eastern Overthrust Area)</v>
      </c>
      <c r="C4965" s="1" t="s">
        <v>19408</v>
      </c>
      <c r="D4965" s="1"/>
      <c r="E4965" s="1" t="s">
        <v>6828</v>
      </c>
      <c r="F4965" s="1" t="s">
        <v>19409</v>
      </c>
      <c r="G4965" s="1" t="s">
        <v>19391</v>
      </c>
      <c r="H4965" s="1">
        <v>42095</v>
      </c>
      <c r="I4965" s="1">
        <v>1006450</v>
      </c>
      <c r="J4965" s="1">
        <v>40.750369999999997</v>
      </c>
      <c r="K4965" s="1">
        <v>-75.271140000000003</v>
      </c>
      <c r="L4965" s="1"/>
      <c r="M4965" s="1" t="s">
        <v>1501</v>
      </c>
      <c r="N4965" s="1" t="s">
        <v>18868</v>
      </c>
      <c r="O4965" s="1">
        <v>2022</v>
      </c>
      <c r="P4965" s="1">
        <v>18083</v>
      </c>
      <c r="Q4965" s="1" t="s">
        <v>19410</v>
      </c>
      <c r="R4965" s="1"/>
      <c r="S4965" s="1" t="s">
        <v>24441</v>
      </c>
      <c r="T4965" s="1" t="s">
        <v>6826</v>
      </c>
      <c r="U4965" s="1"/>
      <c r="V4965" s="1" t="s">
        <v>11825</v>
      </c>
      <c r="W4965" s="1" t="s">
        <v>6826</v>
      </c>
    </row>
    <row r="4966" spans="1:23" x14ac:dyDescent="0.25">
      <c r="A4966" s="1">
        <v>1001210</v>
      </c>
      <c r="B4966" s="5" t="str">
        <f>VLOOKUP(H4966,'FIPS Basin X-walk'!$A$2:$F$3224,6,FALSE)</f>
        <v>Appalachian Basin (Eastern Overthrust Area)</v>
      </c>
      <c r="C4966" s="1" t="s">
        <v>19421</v>
      </c>
      <c r="D4966" s="1"/>
      <c r="E4966" s="1" t="s">
        <v>6828</v>
      </c>
      <c r="F4966" s="1" t="s">
        <v>19422</v>
      </c>
      <c r="G4966" s="1" t="s">
        <v>1596</v>
      </c>
      <c r="H4966" s="1">
        <v>42097</v>
      </c>
      <c r="I4966" s="1">
        <v>1001210</v>
      </c>
      <c r="J4966" s="1">
        <v>40.809199999999997</v>
      </c>
      <c r="K4966" s="1">
        <v>-76.453900000000004</v>
      </c>
      <c r="L4966" s="1"/>
      <c r="M4966" s="1" t="s">
        <v>1501</v>
      </c>
      <c r="N4966" s="1" t="s">
        <v>18868</v>
      </c>
      <c r="O4966" s="1">
        <v>2022</v>
      </c>
      <c r="P4966" s="1">
        <v>17832</v>
      </c>
      <c r="Q4966" s="1" t="s">
        <v>19423</v>
      </c>
      <c r="R4966" s="1"/>
      <c r="S4966" s="1" t="s">
        <v>24355</v>
      </c>
      <c r="T4966" s="1" t="s">
        <v>6828</v>
      </c>
      <c r="U4966" s="1"/>
      <c r="V4966" s="1" t="s">
        <v>19424</v>
      </c>
      <c r="W4966" s="1" t="s">
        <v>6828</v>
      </c>
    </row>
    <row r="4967" spans="1:23" x14ac:dyDescent="0.25">
      <c r="A4967" s="1">
        <v>1006896</v>
      </c>
      <c r="B4967" s="5" t="str">
        <f>VLOOKUP(H4967,'FIPS Basin X-walk'!$A$2:$F$3224,6,FALSE)</f>
        <v>Appalachian Basin (Eastern Overthrust Area)</v>
      </c>
      <c r="C4967" s="1" t="s">
        <v>19425</v>
      </c>
      <c r="D4967" s="1"/>
      <c r="E4967" s="1"/>
      <c r="F4967" s="1" t="s">
        <v>10061</v>
      </c>
      <c r="G4967" s="1" t="s">
        <v>19426</v>
      </c>
      <c r="H4967" s="1">
        <v>42097</v>
      </c>
      <c r="I4967" s="1">
        <v>1006896</v>
      </c>
      <c r="J4967" s="1">
        <v>41.012279999999997</v>
      </c>
      <c r="K4967" s="1">
        <v>-76.858680000000007</v>
      </c>
      <c r="L4967" s="1"/>
      <c r="M4967" s="1" t="s">
        <v>1501</v>
      </c>
      <c r="N4967" s="1" t="s">
        <v>18868</v>
      </c>
      <c r="O4967" s="1">
        <v>2022</v>
      </c>
      <c r="P4967" s="1">
        <v>17847</v>
      </c>
      <c r="Q4967" s="1" t="s">
        <v>9000</v>
      </c>
      <c r="R4967" s="1"/>
      <c r="S4967" s="1" t="s">
        <v>25270</v>
      </c>
      <c r="T4967" s="1" t="s">
        <v>6826</v>
      </c>
      <c r="U4967" s="1"/>
      <c r="V4967" s="1" t="s">
        <v>7936</v>
      </c>
      <c r="W4967" s="1" t="s">
        <v>6826</v>
      </c>
    </row>
    <row r="4968" spans="1:23" x14ac:dyDescent="0.25">
      <c r="A4968" s="1">
        <v>1006463</v>
      </c>
      <c r="B4968" s="5" t="str">
        <f>VLOOKUP(H4968,'FIPS Basin X-walk'!$A$2:$F$3224,6,FALSE)</f>
        <v/>
      </c>
      <c r="C4968" s="1"/>
      <c r="D4968" s="1"/>
      <c r="E4968" s="1"/>
      <c r="F4968" s="1" t="s">
        <v>7477</v>
      </c>
      <c r="G4968" s="1" t="s">
        <v>7478</v>
      </c>
      <c r="H4968" s="1">
        <v>2188</v>
      </c>
      <c r="I4968" s="1">
        <v>1006463</v>
      </c>
      <c r="J4968" s="1">
        <v>68.032200000000003</v>
      </c>
      <c r="K4968" s="1">
        <v>-162.89920000000001</v>
      </c>
      <c r="L4968" s="1"/>
      <c r="M4968" s="1" t="s">
        <v>1479</v>
      </c>
      <c r="N4968" s="1" t="s">
        <v>7344</v>
      </c>
      <c r="O4968" s="1">
        <v>2022</v>
      </c>
      <c r="P4968" s="1">
        <v>99752</v>
      </c>
      <c r="Q4968" s="1" t="s">
        <v>7479</v>
      </c>
      <c r="R4968" s="1"/>
      <c r="S4968" s="1" t="s">
        <v>25481</v>
      </c>
      <c r="T4968" s="1" t="s">
        <v>6826</v>
      </c>
      <c r="U4968" s="1"/>
      <c r="V4968" s="1" t="s">
        <v>7480</v>
      </c>
      <c r="W4968" s="1" t="s">
        <v>6826</v>
      </c>
    </row>
    <row r="4969" spans="1:23" x14ac:dyDescent="0.25">
      <c r="A4969" s="1">
        <v>1000922</v>
      </c>
      <c r="B4969" s="5" t="str">
        <f>VLOOKUP(H4969,'FIPS Basin X-walk'!$A$2:$F$3224,6,FALSE)</f>
        <v>Gulf Coast Basin (LA, TX)</v>
      </c>
      <c r="C4969" s="1" t="s">
        <v>21556</v>
      </c>
      <c r="D4969" s="1"/>
      <c r="E4969" s="1"/>
      <c r="F4969" s="1" t="s">
        <v>21549</v>
      </c>
      <c r="G4969" s="1" t="s">
        <v>1586</v>
      </c>
      <c r="H4969" s="1">
        <v>48355</v>
      </c>
      <c r="I4969" s="1">
        <v>1000922</v>
      </c>
      <c r="J4969" s="1">
        <v>27.818200000000001</v>
      </c>
      <c r="K4969" s="1">
        <v>-97.418899999999994</v>
      </c>
      <c r="L4969" s="1"/>
      <c r="M4969" s="1" t="s">
        <v>1485</v>
      </c>
      <c r="N4969" s="1" t="s">
        <v>9148</v>
      </c>
      <c r="O4969" s="1">
        <v>2022</v>
      </c>
      <c r="P4969" s="1">
        <v>78402</v>
      </c>
      <c r="Q4969" s="1" t="s">
        <v>21557</v>
      </c>
      <c r="R4969" s="1"/>
      <c r="S4969" s="1" t="s">
        <v>24355</v>
      </c>
      <c r="T4969" s="1" t="s">
        <v>6826</v>
      </c>
      <c r="U4969" s="1"/>
      <c r="V4969" s="1" t="s">
        <v>13829</v>
      </c>
      <c r="W4969" s="1" t="s">
        <v>6828</v>
      </c>
    </row>
    <row r="4970" spans="1:23" x14ac:dyDescent="0.25">
      <c r="A4970" s="1">
        <v>1000997</v>
      </c>
      <c r="B4970" s="5" t="str">
        <f>VLOOKUP(H4970,'FIPS Basin X-walk'!$A$2:$F$3224,6,FALSE)</f>
        <v>Gulf Coast Basin (LA, TX)</v>
      </c>
      <c r="C4970" s="1" t="s">
        <v>21545</v>
      </c>
      <c r="D4970" s="1"/>
      <c r="E4970" s="1"/>
      <c r="F4970" s="1" t="s">
        <v>21546</v>
      </c>
      <c r="G4970" s="1" t="s">
        <v>1586</v>
      </c>
      <c r="H4970" s="1">
        <v>48355</v>
      </c>
      <c r="I4970" s="1">
        <v>1000997</v>
      </c>
      <c r="J4970" s="1">
        <v>27.6067</v>
      </c>
      <c r="K4970" s="1">
        <v>-97.311899999999994</v>
      </c>
      <c r="L4970" s="1"/>
      <c r="M4970" s="1" t="s">
        <v>1485</v>
      </c>
      <c r="N4970" s="1" t="s">
        <v>9148</v>
      </c>
      <c r="O4970" s="1">
        <v>2022</v>
      </c>
      <c r="P4970" s="1">
        <v>78418</v>
      </c>
      <c r="Q4970" s="1" t="s">
        <v>21547</v>
      </c>
      <c r="R4970" s="1"/>
      <c r="S4970" s="1" t="s">
        <v>24355</v>
      </c>
      <c r="T4970" s="1" t="s">
        <v>6826</v>
      </c>
      <c r="U4970" s="1"/>
      <c r="V4970" s="1" t="s">
        <v>13829</v>
      </c>
      <c r="W4970" s="1" t="s">
        <v>6828</v>
      </c>
    </row>
    <row r="4971" spans="1:23" x14ac:dyDescent="0.25">
      <c r="A4971" s="1">
        <v>1001363</v>
      </c>
      <c r="B4971" s="5" t="str">
        <f>VLOOKUP(H4971,'FIPS Basin X-walk'!$A$2:$F$3224,6,FALSE)</f>
        <v>Gulf Coast Basin (LA, TX)</v>
      </c>
      <c r="C4971" s="1" t="s">
        <v>21559</v>
      </c>
      <c r="D4971" s="1"/>
      <c r="E4971" s="1"/>
      <c r="F4971" s="1" t="s">
        <v>21549</v>
      </c>
      <c r="G4971" s="1" t="s">
        <v>1586</v>
      </c>
      <c r="H4971" s="1">
        <v>48355</v>
      </c>
      <c r="I4971" s="1">
        <v>1001363</v>
      </c>
      <c r="J4971" s="1">
        <v>27.8139</v>
      </c>
      <c r="K4971" s="1">
        <v>-97.428299999999993</v>
      </c>
      <c r="L4971" s="1"/>
      <c r="M4971" s="1" t="s">
        <v>1485</v>
      </c>
      <c r="N4971" s="1" t="s">
        <v>9148</v>
      </c>
      <c r="O4971" s="1">
        <v>2022</v>
      </c>
      <c r="P4971" s="1">
        <v>78407</v>
      </c>
      <c r="Q4971" s="1" t="s">
        <v>21560</v>
      </c>
      <c r="R4971" s="1"/>
      <c r="S4971" s="1" t="s">
        <v>24355</v>
      </c>
      <c r="T4971" s="1" t="s">
        <v>6828</v>
      </c>
      <c r="U4971" s="1"/>
      <c r="V4971" s="1" t="s">
        <v>24404</v>
      </c>
      <c r="W4971" s="1" t="s">
        <v>6828</v>
      </c>
    </row>
    <row r="4972" spans="1:23" x14ac:dyDescent="0.25">
      <c r="A4972" s="1">
        <v>1013698</v>
      </c>
      <c r="B4972" s="5" t="str">
        <f>VLOOKUP(H4972,'FIPS Basin X-walk'!$A$2:$F$3224,6,FALSE)</f>
        <v>Gulf Coast Basin (LA, TX)</v>
      </c>
      <c r="C4972" s="1" t="s">
        <v>23763</v>
      </c>
      <c r="D4972" s="1"/>
      <c r="E4972" s="1"/>
      <c r="F4972" s="1" t="s">
        <v>21580</v>
      </c>
      <c r="G4972" s="1" t="s">
        <v>1586</v>
      </c>
      <c r="H4972" s="1">
        <v>48355</v>
      </c>
      <c r="I4972" s="1">
        <v>1013698</v>
      </c>
      <c r="J4972" s="1">
        <v>27.747164000000001</v>
      </c>
      <c r="K4972" s="1">
        <v>-97.818037000000004</v>
      </c>
      <c r="L4972" s="1"/>
      <c r="M4972" s="1" t="s">
        <v>1485</v>
      </c>
      <c r="N4972" s="1" t="s">
        <v>9148</v>
      </c>
      <c r="O4972" s="1">
        <v>2022</v>
      </c>
      <c r="P4972" s="1">
        <v>78380</v>
      </c>
      <c r="Q4972" s="1" t="s">
        <v>178</v>
      </c>
      <c r="R4972" s="1"/>
      <c r="S4972" s="1">
        <v>486210</v>
      </c>
      <c r="T4972" s="1" t="s">
        <v>6826</v>
      </c>
      <c r="U4972" s="1"/>
      <c r="V4972" s="1" t="s">
        <v>7297</v>
      </c>
      <c r="W4972" s="1" t="s">
        <v>6826</v>
      </c>
    </row>
    <row r="4973" spans="1:23" x14ac:dyDescent="0.25">
      <c r="A4973" s="1">
        <v>1002085</v>
      </c>
      <c r="B4973" s="5" t="str">
        <f>VLOOKUP(H4973,'FIPS Basin X-walk'!$A$2:$F$3224,6,FALSE)</f>
        <v>Gulf Coast Basin (LA, TX)</v>
      </c>
      <c r="C4973" s="1" t="s">
        <v>21553</v>
      </c>
      <c r="D4973" s="1"/>
      <c r="E4973" s="1"/>
      <c r="F4973" s="1" t="s">
        <v>21554</v>
      </c>
      <c r="G4973" s="1" t="s">
        <v>21550</v>
      </c>
      <c r="H4973" s="1">
        <v>48355</v>
      </c>
      <c r="I4973" s="1">
        <v>1002085</v>
      </c>
      <c r="J4973" s="1">
        <v>27.633669999999999</v>
      </c>
      <c r="K4973" s="1">
        <v>-97.567999999999998</v>
      </c>
      <c r="L4973" s="1"/>
      <c r="M4973" s="1" t="s">
        <v>1485</v>
      </c>
      <c r="N4973" s="1" t="s">
        <v>9148</v>
      </c>
      <c r="O4973" s="1">
        <v>2022</v>
      </c>
      <c r="P4973" s="1">
        <v>78343</v>
      </c>
      <c r="Q4973" s="1" t="s">
        <v>21555</v>
      </c>
      <c r="R4973" s="1"/>
      <c r="S4973" s="1" t="s">
        <v>24358</v>
      </c>
      <c r="T4973" s="1" t="s">
        <v>6826</v>
      </c>
      <c r="U4973" s="1"/>
      <c r="V4973" s="1" t="s">
        <v>24837</v>
      </c>
      <c r="W4973" s="1" t="s">
        <v>6826</v>
      </c>
    </row>
    <row r="4974" spans="1:23" x14ac:dyDescent="0.25">
      <c r="A4974" s="1">
        <v>1007868</v>
      </c>
      <c r="B4974" s="5" t="str">
        <f>VLOOKUP(H4974,'FIPS Basin X-walk'!$A$2:$F$3224,6,FALSE)</f>
        <v>Gulf Coast Basin (LA, TX)</v>
      </c>
      <c r="C4974" s="1" t="s">
        <v>21571</v>
      </c>
      <c r="D4974" s="1"/>
      <c r="E4974" s="1"/>
      <c r="F4974" s="1" t="s">
        <v>21572</v>
      </c>
      <c r="G4974" s="1" t="s">
        <v>21550</v>
      </c>
      <c r="H4974" s="1">
        <v>48355</v>
      </c>
      <c r="I4974" s="1">
        <v>1007868</v>
      </c>
      <c r="J4974" s="1">
        <v>27.565771999999999</v>
      </c>
      <c r="K4974" s="1">
        <v>-97.826958000000005</v>
      </c>
      <c r="L4974" s="1"/>
      <c r="M4974" s="1" t="s">
        <v>1485</v>
      </c>
      <c r="N4974" s="1" t="s">
        <v>9148</v>
      </c>
      <c r="O4974" s="1">
        <v>2022</v>
      </c>
      <c r="P4974" s="1">
        <v>78343</v>
      </c>
      <c r="Q4974" s="1" t="s">
        <v>21573</v>
      </c>
      <c r="R4974" s="1"/>
      <c r="S4974" s="1" t="s">
        <v>24367</v>
      </c>
      <c r="T4974" s="1" t="s">
        <v>6828</v>
      </c>
      <c r="U4974" s="1"/>
      <c r="V4974" s="1" t="s">
        <v>20940</v>
      </c>
      <c r="W4974" s="1" t="s">
        <v>6826</v>
      </c>
    </row>
    <row r="4975" spans="1:23" x14ac:dyDescent="0.25">
      <c r="A4975" s="1">
        <v>1002081</v>
      </c>
      <c r="B4975" s="5" t="str">
        <f>VLOOKUP(H4975,'FIPS Basin X-walk'!$A$2:$F$3224,6,FALSE)</f>
        <v>Gulf Coast Basin (LA, TX)</v>
      </c>
      <c r="C4975" s="1" t="s">
        <v>21578</v>
      </c>
      <c r="D4975" s="1"/>
      <c r="E4975" s="1"/>
      <c r="F4975" s="1" t="s">
        <v>21549</v>
      </c>
      <c r="G4975" s="1" t="s">
        <v>21550</v>
      </c>
      <c r="H4975" s="1">
        <v>48355</v>
      </c>
      <c r="I4975" s="1">
        <v>1002081</v>
      </c>
      <c r="J4975" s="1">
        <v>27.703602</v>
      </c>
      <c r="K4975" s="1">
        <v>-97.447277</v>
      </c>
      <c r="L4975" s="1"/>
      <c r="M4975" s="1" t="s">
        <v>1485</v>
      </c>
      <c r="N4975" s="1" t="s">
        <v>9148</v>
      </c>
      <c r="O4975" s="1">
        <v>2022</v>
      </c>
      <c r="P4975" s="1">
        <v>78415</v>
      </c>
      <c r="Q4975" s="1" t="s">
        <v>21579</v>
      </c>
      <c r="R4975" s="1"/>
      <c r="S4975" s="1" t="s">
        <v>24358</v>
      </c>
      <c r="T4975" s="1" t="s">
        <v>6826</v>
      </c>
      <c r="U4975" s="1"/>
      <c r="V4975" s="1" t="s">
        <v>24837</v>
      </c>
      <c r="W4975" s="1" t="s">
        <v>6826</v>
      </c>
    </row>
    <row r="4976" spans="1:23" x14ac:dyDescent="0.25">
      <c r="A4976" s="1">
        <v>1002970</v>
      </c>
      <c r="B4976" s="5" t="str">
        <f>VLOOKUP(H4976,'FIPS Basin X-walk'!$A$2:$F$3224,6,FALSE)</f>
        <v>Gulf Coast Basin (LA, TX)</v>
      </c>
      <c r="C4976" s="1" t="s">
        <v>21576</v>
      </c>
      <c r="D4976" s="1"/>
      <c r="E4976" s="1"/>
      <c r="F4976" s="1" t="s">
        <v>21549</v>
      </c>
      <c r="G4976" s="1" t="s">
        <v>21550</v>
      </c>
      <c r="H4976" s="1">
        <v>48355</v>
      </c>
      <c r="I4976" s="1">
        <v>1002970</v>
      </c>
      <c r="J4976" s="1">
        <v>27.810300000000002</v>
      </c>
      <c r="K4976" s="1">
        <v>-97.498279999999994</v>
      </c>
      <c r="L4976" s="1"/>
      <c r="M4976" s="1" t="s">
        <v>1485</v>
      </c>
      <c r="N4976" s="1" t="s">
        <v>9148</v>
      </c>
      <c r="O4976" s="1">
        <v>2022</v>
      </c>
      <c r="P4976" s="1">
        <v>78409</v>
      </c>
      <c r="Q4976" s="1" t="s">
        <v>21577</v>
      </c>
      <c r="R4976" s="1"/>
      <c r="S4976" s="1" t="s">
        <v>24369</v>
      </c>
      <c r="T4976" s="1" t="s">
        <v>6826</v>
      </c>
      <c r="U4976" s="1"/>
      <c r="V4976" s="1" t="s">
        <v>11426</v>
      </c>
      <c r="W4976" s="1" t="s">
        <v>6826</v>
      </c>
    </row>
    <row r="4977" spans="1:23" x14ac:dyDescent="0.25">
      <c r="A4977" s="1">
        <v>1003724</v>
      </c>
      <c r="B4977" s="5" t="str">
        <f>VLOOKUP(H4977,'FIPS Basin X-walk'!$A$2:$F$3224,6,FALSE)</f>
        <v>Gulf Coast Basin (LA, TX)</v>
      </c>
      <c r="C4977" s="1" t="s">
        <v>21574</v>
      </c>
      <c r="D4977" s="1"/>
      <c r="E4977" s="1"/>
      <c r="F4977" s="1" t="s">
        <v>21549</v>
      </c>
      <c r="G4977" s="1" t="s">
        <v>21550</v>
      </c>
      <c r="H4977" s="1">
        <v>48355</v>
      </c>
      <c r="I4977" s="1">
        <v>1003724</v>
      </c>
      <c r="J4977" s="1">
        <v>27.813911000000001</v>
      </c>
      <c r="K4977" s="1">
        <v>-97.472346999999999</v>
      </c>
      <c r="L4977" s="1"/>
      <c r="M4977" s="1" t="s">
        <v>1485</v>
      </c>
      <c r="N4977" s="1" t="s">
        <v>9148</v>
      </c>
      <c r="O4977" s="1">
        <v>2022</v>
      </c>
      <c r="P4977" s="1">
        <v>78407</v>
      </c>
      <c r="Q4977" s="1" t="s">
        <v>21575</v>
      </c>
      <c r="R4977" s="1"/>
      <c r="S4977" s="1" t="s">
        <v>24387</v>
      </c>
      <c r="T4977" s="1" t="s">
        <v>6826</v>
      </c>
      <c r="U4977" s="1"/>
      <c r="V4977" s="1" t="s">
        <v>8086</v>
      </c>
      <c r="W4977" s="1" t="s">
        <v>6826</v>
      </c>
    </row>
    <row r="4978" spans="1:23" x14ac:dyDescent="0.25">
      <c r="A4978" s="1">
        <v>1004389</v>
      </c>
      <c r="B4978" s="5" t="str">
        <f>VLOOKUP(H4978,'FIPS Basin X-walk'!$A$2:$F$3224,6,FALSE)</f>
        <v>Gulf Coast Basin (LA, TX)</v>
      </c>
      <c r="C4978" s="1" t="s">
        <v>21552</v>
      </c>
      <c r="D4978" s="1"/>
      <c r="E4978" s="1" t="s">
        <v>6828</v>
      </c>
      <c r="F4978" s="1" t="s">
        <v>21546</v>
      </c>
      <c r="G4978" s="1" t="s">
        <v>21550</v>
      </c>
      <c r="H4978" s="1">
        <v>48355</v>
      </c>
      <c r="I4978" s="1">
        <v>1004389</v>
      </c>
      <c r="J4978" s="1">
        <v>27.805555999999999</v>
      </c>
      <c r="K4978" s="1">
        <v>-97.45805</v>
      </c>
      <c r="L4978" s="1"/>
      <c r="M4978" s="1" t="s">
        <v>1485</v>
      </c>
      <c r="N4978" s="1" t="s">
        <v>9148</v>
      </c>
      <c r="O4978" s="1">
        <v>2022</v>
      </c>
      <c r="P4978" s="1">
        <v>78407</v>
      </c>
      <c r="Q4978" s="1" t="s">
        <v>157</v>
      </c>
      <c r="R4978" s="1"/>
      <c r="S4978" s="1" t="s">
        <v>24399</v>
      </c>
      <c r="T4978" s="1" t="s">
        <v>6826</v>
      </c>
      <c r="U4978" s="1"/>
      <c r="V4978" s="1" t="s">
        <v>25295</v>
      </c>
      <c r="W4978" s="1" t="s">
        <v>6826</v>
      </c>
    </row>
    <row r="4979" spans="1:23" x14ac:dyDescent="0.25">
      <c r="A4979" s="1">
        <v>1004442</v>
      </c>
      <c r="B4979" s="5" t="str">
        <f>VLOOKUP(H4979,'FIPS Basin X-walk'!$A$2:$F$3224,6,FALSE)</f>
        <v>Gulf Coast Basin (LA, TX)</v>
      </c>
      <c r="C4979" s="1" t="s">
        <v>21586</v>
      </c>
      <c r="D4979" s="1"/>
      <c r="E4979" s="1"/>
      <c r="F4979" s="1" t="s">
        <v>21546</v>
      </c>
      <c r="G4979" s="1" t="s">
        <v>21550</v>
      </c>
      <c r="H4979" s="1">
        <v>48355</v>
      </c>
      <c r="I4979" s="1">
        <v>1004442</v>
      </c>
      <c r="J4979" s="1">
        <v>27.810323</v>
      </c>
      <c r="K4979" s="1">
        <v>-97.458049000000003</v>
      </c>
      <c r="L4979" s="1"/>
      <c r="M4979" s="1" t="s">
        <v>1485</v>
      </c>
      <c r="N4979" s="1" t="s">
        <v>9148</v>
      </c>
      <c r="O4979" s="1">
        <v>2022</v>
      </c>
      <c r="P4979" s="1">
        <v>78407</v>
      </c>
      <c r="Q4979" s="1" t="s">
        <v>21587</v>
      </c>
      <c r="R4979" s="1"/>
      <c r="S4979" s="1" t="s">
        <v>24387</v>
      </c>
      <c r="T4979" s="1" t="s">
        <v>6826</v>
      </c>
      <c r="U4979" s="1"/>
      <c r="V4979" s="1" t="s">
        <v>8088</v>
      </c>
      <c r="W4979" s="1" t="s">
        <v>6826</v>
      </c>
    </row>
    <row r="4980" spans="1:23" x14ac:dyDescent="0.25">
      <c r="A4980" s="1">
        <v>1004880</v>
      </c>
      <c r="B4980" s="5" t="str">
        <f>VLOOKUP(H4980,'FIPS Basin X-walk'!$A$2:$F$3224,6,FALSE)</f>
        <v>Gulf Coast Basin (LA, TX)</v>
      </c>
      <c r="C4980" s="1" t="s">
        <v>21548</v>
      </c>
      <c r="D4980" s="1"/>
      <c r="E4980" s="1"/>
      <c r="F4980" s="1" t="s">
        <v>21549</v>
      </c>
      <c r="G4980" s="1" t="s">
        <v>21550</v>
      </c>
      <c r="H4980" s="1">
        <v>48355</v>
      </c>
      <c r="I4980" s="1">
        <v>1004880</v>
      </c>
      <c r="J4980" s="1">
        <v>27.81</v>
      </c>
      <c r="K4980" s="1">
        <v>-97.593610999999996</v>
      </c>
      <c r="L4980" s="1"/>
      <c r="M4980" s="1" t="s">
        <v>1485</v>
      </c>
      <c r="N4980" s="1" t="s">
        <v>9148</v>
      </c>
      <c r="O4980" s="1">
        <v>2022</v>
      </c>
      <c r="P4980" s="1">
        <v>78410</v>
      </c>
      <c r="Q4980" s="1" t="s">
        <v>21551</v>
      </c>
      <c r="R4980" s="1"/>
      <c r="S4980" s="1" t="s">
        <v>24473</v>
      </c>
      <c r="T4980" s="1" t="s">
        <v>6828</v>
      </c>
      <c r="U4980" s="1"/>
      <c r="V4980" s="1" t="s">
        <v>10986</v>
      </c>
      <c r="W4980" s="1" t="s">
        <v>6826</v>
      </c>
    </row>
    <row r="4981" spans="1:23" x14ac:dyDescent="0.25">
      <c r="A4981" s="1">
        <v>1005002</v>
      </c>
      <c r="B4981" s="5" t="str">
        <f>VLOOKUP(H4981,'FIPS Basin X-walk'!$A$2:$F$3224,6,FALSE)</f>
        <v>Gulf Coast Basin (LA, TX)</v>
      </c>
      <c r="C4981" s="1" t="s">
        <v>21558</v>
      </c>
      <c r="D4981" s="1"/>
      <c r="E4981" s="1"/>
      <c r="F4981" s="1" t="s">
        <v>21549</v>
      </c>
      <c r="G4981" s="1" t="s">
        <v>21550</v>
      </c>
      <c r="H4981" s="1">
        <v>48355</v>
      </c>
      <c r="I4981" s="1">
        <v>1005002</v>
      </c>
      <c r="J4981" s="1">
        <v>27.799140000000001</v>
      </c>
      <c r="K4981" s="1">
        <v>-97.57217</v>
      </c>
      <c r="L4981" s="1"/>
      <c r="M4981" s="1" t="s">
        <v>1485</v>
      </c>
      <c r="N4981" s="1" t="s">
        <v>9148</v>
      </c>
      <c r="O4981" s="1">
        <v>2022</v>
      </c>
      <c r="P4981" s="1">
        <v>78410</v>
      </c>
      <c r="Q4981" s="1" t="s">
        <v>761</v>
      </c>
      <c r="R4981" s="1"/>
      <c r="S4981" s="1" t="s">
        <v>24399</v>
      </c>
      <c r="T4981" s="1" t="s">
        <v>6826</v>
      </c>
      <c r="U4981" s="1"/>
      <c r="V4981" s="1" t="s">
        <v>9347</v>
      </c>
      <c r="W4981" s="1" t="s">
        <v>6826</v>
      </c>
    </row>
    <row r="4982" spans="1:23" x14ac:dyDescent="0.25">
      <c r="A4982" s="1">
        <v>1006959</v>
      </c>
      <c r="B4982" s="5" t="str">
        <f>VLOOKUP(H4982,'FIPS Basin X-walk'!$A$2:$F$3224,6,FALSE)</f>
        <v>Gulf Coast Basin (LA, TX)</v>
      </c>
      <c r="C4982" s="1" t="s">
        <v>21588</v>
      </c>
      <c r="D4982" s="1"/>
      <c r="E4982" s="1"/>
      <c r="F4982" s="1" t="s">
        <v>21549</v>
      </c>
      <c r="G4982" s="1" t="s">
        <v>21550</v>
      </c>
      <c r="H4982" s="1">
        <v>48355</v>
      </c>
      <c r="I4982" s="1">
        <v>1006959</v>
      </c>
      <c r="J4982" s="1">
        <v>27.810775</v>
      </c>
      <c r="K4982" s="1">
        <v>-97.436657999999994</v>
      </c>
      <c r="L4982" s="1"/>
      <c r="M4982" s="1" t="s">
        <v>1485</v>
      </c>
      <c r="N4982" s="1" t="s">
        <v>9148</v>
      </c>
      <c r="O4982" s="1">
        <v>2022</v>
      </c>
      <c r="P4982" s="1">
        <v>78407</v>
      </c>
      <c r="Q4982" s="1" t="s">
        <v>21589</v>
      </c>
      <c r="R4982" s="1"/>
      <c r="S4982" s="1" t="s">
        <v>24369</v>
      </c>
      <c r="T4982" s="1" t="s">
        <v>6826</v>
      </c>
      <c r="U4982" s="1"/>
      <c r="V4982" s="1" t="s">
        <v>8406</v>
      </c>
      <c r="W4982" s="1" t="s">
        <v>6826</v>
      </c>
    </row>
    <row r="4983" spans="1:23" x14ac:dyDescent="0.25">
      <c r="A4983" s="1">
        <v>1007965</v>
      </c>
      <c r="B4983" s="5" t="str">
        <f>VLOOKUP(H4983,'FIPS Basin X-walk'!$A$2:$F$3224,6,FALSE)</f>
        <v>Gulf Coast Basin (LA, TX)</v>
      </c>
      <c r="C4983" s="1" t="s">
        <v>21584</v>
      </c>
      <c r="D4983" s="1"/>
      <c r="E4983" s="1" t="s">
        <v>6828</v>
      </c>
      <c r="F4983" s="1" t="s">
        <v>21549</v>
      </c>
      <c r="G4983" s="1" t="s">
        <v>21550</v>
      </c>
      <c r="H4983" s="1">
        <v>48355</v>
      </c>
      <c r="I4983" s="1">
        <v>1007965</v>
      </c>
      <c r="J4983" s="1">
        <v>27.810555999999998</v>
      </c>
      <c r="K4983" s="1">
        <v>-97.426944000000006</v>
      </c>
      <c r="L4983" s="1"/>
      <c r="M4983" s="1" t="s">
        <v>1485</v>
      </c>
      <c r="N4983" s="1" t="s">
        <v>9148</v>
      </c>
      <c r="O4983" s="1">
        <v>2022</v>
      </c>
      <c r="P4983" s="1">
        <v>78407</v>
      </c>
      <c r="Q4983" s="1" t="s">
        <v>21585</v>
      </c>
      <c r="R4983" s="1"/>
      <c r="S4983" s="1" t="s">
        <v>24369</v>
      </c>
      <c r="T4983" s="1" t="s">
        <v>6826</v>
      </c>
      <c r="U4983" s="1"/>
      <c r="V4983" s="1" t="s">
        <v>11426</v>
      </c>
      <c r="W4983" s="1" t="s">
        <v>6826</v>
      </c>
    </row>
    <row r="4984" spans="1:23" x14ac:dyDescent="0.25">
      <c r="A4984" s="1">
        <v>1008110</v>
      </c>
      <c r="B4984" s="5" t="str">
        <f>VLOOKUP(H4984,'FIPS Basin X-walk'!$A$2:$F$3224,6,FALSE)</f>
        <v>Gulf Coast Basin (LA, TX)</v>
      </c>
      <c r="C4984" s="1" t="s">
        <v>21569</v>
      </c>
      <c r="D4984" s="1"/>
      <c r="E4984" s="1"/>
      <c r="F4984" s="1" t="s">
        <v>21549</v>
      </c>
      <c r="G4984" s="1" t="s">
        <v>21550</v>
      </c>
      <c r="H4984" s="1">
        <v>48355</v>
      </c>
      <c r="I4984" s="1">
        <v>1008110</v>
      </c>
      <c r="J4984" s="1">
        <v>27.81775</v>
      </c>
      <c r="K4984" s="1">
        <v>-97.482551999999998</v>
      </c>
      <c r="L4984" s="1"/>
      <c r="M4984" s="1" t="s">
        <v>1485</v>
      </c>
      <c r="N4984" s="1" t="s">
        <v>9148</v>
      </c>
      <c r="O4984" s="1">
        <v>2022</v>
      </c>
      <c r="P4984" s="1">
        <v>78407</v>
      </c>
      <c r="Q4984" s="1" t="s">
        <v>21570</v>
      </c>
      <c r="R4984" s="1"/>
      <c r="S4984" s="1" t="s">
        <v>24369</v>
      </c>
      <c r="T4984" s="1" t="s">
        <v>6826</v>
      </c>
      <c r="U4984" s="1"/>
      <c r="V4984" s="1" t="s">
        <v>8406</v>
      </c>
      <c r="W4984" s="1" t="s">
        <v>6826</v>
      </c>
    </row>
    <row r="4985" spans="1:23" x14ac:dyDescent="0.25">
      <c r="A4985" s="1">
        <v>1009066</v>
      </c>
      <c r="B4985" s="5" t="str">
        <f>VLOOKUP(H4985,'FIPS Basin X-walk'!$A$2:$F$3224,6,FALSE)</f>
        <v>Gulf Coast Basin (LA, TX)</v>
      </c>
      <c r="C4985" s="1" t="s">
        <v>21567</v>
      </c>
      <c r="D4985" s="1"/>
      <c r="E4985" s="1"/>
      <c r="F4985" s="1" t="s">
        <v>21549</v>
      </c>
      <c r="G4985" s="1" t="s">
        <v>21550</v>
      </c>
      <c r="H4985" s="1">
        <v>48355</v>
      </c>
      <c r="I4985" s="1">
        <v>1009066</v>
      </c>
      <c r="J4985" s="1">
        <v>27.832011000000001</v>
      </c>
      <c r="K4985" s="1">
        <v>-97.525582</v>
      </c>
      <c r="L4985" s="1"/>
      <c r="M4985" s="1" t="s">
        <v>1485</v>
      </c>
      <c r="N4985" s="1" t="s">
        <v>9148</v>
      </c>
      <c r="O4985" s="1">
        <v>2022</v>
      </c>
      <c r="P4985" s="1">
        <v>78409</v>
      </c>
      <c r="Q4985" s="1" t="s">
        <v>21568</v>
      </c>
      <c r="R4985" s="1"/>
      <c r="S4985" s="1" t="s">
        <v>24369</v>
      </c>
      <c r="T4985" s="1" t="s">
        <v>6828</v>
      </c>
      <c r="U4985" s="1"/>
      <c r="V4985" s="1" t="s">
        <v>6889</v>
      </c>
      <c r="W4985" s="1" t="s">
        <v>6828</v>
      </c>
    </row>
    <row r="4986" spans="1:23" x14ac:dyDescent="0.25">
      <c r="A4986" s="1">
        <v>1009067</v>
      </c>
      <c r="B4986" s="5" t="str">
        <f>VLOOKUP(H4986,'FIPS Basin X-walk'!$A$2:$F$3224,6,FALSE)</f>
        <v>Gulf Coast Basin (LA, TX)</v>
      </c>
      <c r="C4986" s="1" t="s">
        <v>21590</v>
      </c>
      <c r="D4986" s="1"/>
      <c r="E4986" s="1"/>
      <c r="F4986" s="1" t="s">
        <v>21546</v>
      </c>
      <c r="G4986" s="1" t="s">
        <v>21550</v>
      </c>
      <c r="H4986" s="1">
        <v>48355</v>
      </c>
      <c r="I4986" s="1">
        <v>1009067</v>
      </c>
      <c r="J4986" s="1">
        <v>27.804444</v>
      </c>
      <c r="K4986" s="1">
        <v>-97.424443999999994</v>
      </c>
      <c r="L4986" s="1"/>
      <c r="M4986" s="1" t="s">
        <v>1485</v>
      </c>
      <c r="N4986" s="1" t="s">
        <v>9148</v>
      </c>
      <c r="O4986" s="1">
        <v>2022</v>
      </c>
      <c r="P4986" s="1">
        <v>78407</v>
      </c>
      <c r="Q4986" s="1" t="s">
        <v>21591</v>
      </c>
      <c r="R4986" s="1"/>
      <c r="S4986" s="1" t="s">
        <v>24369</v>
      </c>
      <c r="T4986" s="1" t="s">
        <v>6826</v>
      </c>
      <c r="U4986" s="1"/>
      <c r="V4986" s="1" t="s">
        <v>6889</v>
      </c>
      <c r="W4986" s="1" t="s">
        <v>6828</v>
      </c>
    </row>
    <row r="4987" spans="1:23" x14ac:dyDescent="0.25">
      <c r="A4987" s="1">
        <v>1011920</v>
      </c>
      <c r="B4987" s="5" t="str">
        <f>VLOOKUP(H4987,'FIPS Basin X-walk'!$A$2:$F$3224,6,FALSE)</f>
        <v>Gulf Coast Basin (LA, TX)</v>
      </c>
      <c r="C4987" s="1" t="s">
        <v>21561</v>
      </c>
      <c r="D4987" s="1"/>
      <c r="E4987" s="1"/>
      <c r="F4987" s="1" t="s">
        <v>21546</v>
      </c>
      <c r="G4987" s="1" t="s">
        <v>21550</v>
      </c>
      <c r="H4987" s="1">
        <v>48355</v>
      </c>
      <c r="I4987" s="1">
        <v>1011920</v>
      </c>
      <c r="J4987" s="1">
        <v>27.818373000000001</v>
      </c>
      <c r="K4987" s="1">
        <v>-97.502778000000006</v>
      </c>
      <c r="L4987" s="1"/>
      <c r="M4987" s="1" t="s">
        <v>1485</v>
      </c>
      <c r="N4987" s="1" t="s">
        <v>9148</v>
      </c>
      <c r="O4987" s="1">
        <v>2022</v>
      </c>
      <c r="P4987" s="1">
        <v>78409</v>
      </c>
      <c r="Q4987" s="1" t="s">
        <v>21562</v>
      </c>
      <c r="R4987" s="1"/>
      <c r="S4987" s="1" t="s">
        <v>24369</v>
      </c>
      <c r="T4987" s="1" t="s">
        <v>6826</v>
      </c>
      <c r="U4987" s="1"/>
      <c r="V4987" s="1" t="s">
        <v>21563</v>
      </c>
      <c r="W4987" s="1" t="s">
        <v>6826</v>
      </c>
    </row>
    <row r="4988" spans="1:23" x14ac:dyDescent="0.25">
      <c r="A4988" s="1">
        <v>1012506</v>
      </c>
      <c r="B4988" s="5" t="str">
        <f>VLOOKUP(H4988,'FIPS Basin X-walk'!$A$2:$F$3224,6,FALSE)</f>
        <v>Gulf Coast Basin (LA, TX)</v>
      </c>
      <c r="C4988" s="1" t="s">
        <v>21564</v>
      </c>
      <c r="D4988" s="1"/>
      <c r="E4988" s="1"/>
      <c r="F4988" s="1" t="s">
        <v>21546</v>
      </c>
      <c r="G4988" s="1" t="s">
        <v>21550</v>
      </c>
      <c r="H4988" s="1">
        <v>48355</v>
      </c>
      <c r="I4988" s="1">
        <v>1012506</v>
      </c>
      <c r="J4988" s="1">
        <v>27.811800000000002</v>
      </c>
      <c r="K4988" s="1">
        <v>-97.435652000000005</v>
      </c>
      <c r="L4988" s="1"/>
      <c r="M4988" s="1" t="s">
        <v>1485</v>
      </c>
      <c r="N4988" s="1" t="s">
        <v>9148</v>
      </c>
      <c r="O4988" s="1">
        <v>2022</v>
      </c>
      <c r="P4988" s="1">
        <v>78407</v>
      </c>
      <c r="Q4988" s="1" t="s">
        <v>21565</v>
      </c>
      <c r="R4988" s="1" t="s">
        <v>24957</v>
      </c>
      <c r="S4988" s="1" t="s">
        <v>24369</v>
      </c>
      <c r="T4988" s="1" t="s">
        <v>6826</v>
      </c>
      <c r="U4988" s="1"/>
      <c r="V4988" s="1" t="s">
        <v>21566</v>
      </c>
      <c r="W4988" s="1" t="s">
        <v>6826</v>
      </c>
    </row>
    <row r="4989" spans="1:23" x14ac:dyDescent="0.25">
      <c r="A4989" s="1">
        <v>1002473</v>
      </c>
      <c r="B4989" s="5" t="str">
        <f>VLOOKUP(H4989,'FIPS Basin X-walk'!$A$2:$F$3224,6,FALSE)</f>
        <v>Gulf Coast Basin (LA, TX)</v>
      </c>
      <c r="C4989" s="1" t="s">
        <v>21582</v>
      </c>
      <c r="D4989" s="1"/>
      <c r="E4989" s="1"/>
      <c r="F4989" s="1" t="s">
        <v>21580</v>
      </c>
      <c r="G4989" s="1" t="s">
        <v>21550</v>
      </c>
      <c r="H4989" s="1">
        <v>48355</v>
      </c>
      <c r="I4989" s="1">
        <v>1002473</v>
      </c>
      <c r="J4989" s="1">
        <v>27.724972000000001</v>
      </c>
      <c r="K4989" s="1">
        <v>-97.652074999999996</v>
      </c>
      <c r="L4989" s="1"/>
      <c r="M4989" s="1" t="s">
        <v>1485</v>
      </c>
      <c r="N4989" s="1" t="s">
        <v>9148</v>
      </c>
      <c r="O4989" s="1">
        <v>2022</v>
      </c>
      <c r="P4989" s="1">
        <v>78380</v>
      </c>
      <c r="Q4989" s="1" t="s">
        <v>21583</v>
      </c>
      <c r="R4989" s="1"/>
      <c r="S4989" s="1" t="s">
        <v>24358</v>
      </c>
      <c r="T4989" s="1" t="s">
        <v>6826</v>
      </c>
      <c r="U4989" s="1"/>
      <c r="V4989" s="1" t="s">
        <v>6952</v>
      </c>
      <c r="W4989" s="1" t="s">
        <v>6826</v>
      </c>
    </row>
    <row r="4990" spans="1:23" x14ac:dyDescent="0.25">
      <c r="A4990" s="1">
        <v>1012435</v>
      </c>
      <c r="B4990" s="5" t="str">
        <f>VLOOKUP(H4990,'FIPS Basin X-walk'!$A$2:$F$3224,6,FALSE)</f>
        <v>Gulf Coast Basin (LA, TX)</v>
      </c>
      <c r="C4990" s="1"/>
      <c r="D4990" s="1"/>
      <c r="E4990" s="1"/>
      <c r="F4990" s="1" t="s">
        <v>21580</v>
      </c>
      <c r="G4990" s="1" t="s">
        <v>21550</v>
      </c>
      <c r="H4990" s="1">
        <v>48355</v>
      </c>
      <c r="I4990" s="1">
        <v>1012435</v>
      </c>
      <c r="J4990" s="1">
        <v>27.814964</v>
      </c>
      <c r="K4990" s="1">
        <v>-97.594280999999995</v>
      </c>
      <c r="L4990" s="1"/>
      <c r="M4990" s="1" t="s">
        <v>1485</v>
      </c>
      <c r="N4990" s="1" t="s">
        <v>9148</v>
      </c>
      <c r="O4990" s="1">
        <v>2022</v>
      </c>
      <c r="P4990" s="1">
        <v>78380</v>
      </c>
      <c r="Q4990" s="1" t="s">
        <v>1242</v>
      </c>
      <c r="R4990" s="1"/>
      <c r="S4990" s="1" t="s">
        <v>24399</v>
      </c>
      <c r="T4990" s="1" t="s">
        <v>6826</v>
      </c>
      <c r="U4990" s="1"/>
      <c r="V4990" s="1" t="s">
        <v>21581</v>
      </c>
      <c r="W4990" s="1" t="s">
        <v>6826</v>
      </c>
    </row>
    <row r="4991" spans="1:23" x14ac:dyDescent="0.25">
      <c r="A4991" s="1">
        <v>1013882</v>
      </c>
      <c r="B4991" s="5" t="str">
        <f>VLOOKUP(H4991,'FIPS Basin X-walk'!$A$2:$F$3224,6,FALSE)</f>
        <v>Gulf Coast Basin (LA, TX)</v>
      </c>
      <c r="C4991" s="1"/>
      <c r="D4991" s="1"/>
      <c r="E4991" s="1"/>
      <c r="F4991" s="1" t="s">
        <v>21580</v>
      </c>
      <c r="G4991" s="1" t="s">
        <v>21550</v>
      </c>
      <c r="H4991" s="1">
        <v>48355</v>
      </c>
      <c r="I4991" s="1">
        <v>1013882</v>
      </c>
      <c r="J4991" s="1">
        <v>27.82347</v>
      </c>
      <c r="K4991" s="1">
        <v>-97.607889999999998</v>
      </c>
      <c r="L4991" s="1"/>
      <c r="M4991" s="1" t="s">
        <v>1485</v>
      </c>
      <c r="N4991" s="1" t="s">
        <v>9148</v>
      </c>
      <c r="O4991" s="1">
        <v>2022</v>
      </c>
      <c r="P4991" s="1">
        <v>78380</v>
      </c>
      <c r="Q4991" s="1" t="s">
        <v>1256</v>
      </c>
      <c r="R4991" s="1"/>
      <c r="S4991" s="1" t="s">
        <v>24399</v>
      </c>
      <c r="T4991" s="1" t="s">
        <v>6826</v>
      </c>
      <c r="U4991" s="1"/>
      <c r="V4991" s="1" t="s">
        <v>21581</v>
      </c>
      <c r="W4991" s="1" t="s">
        <v>6826</v>
      </c>
    </row>
    <row r="4992" spans="1:23" x14ac:dyDescent="0.25">
      <c r="A4992" s="1">
        <v>1006032</v>
      </c>
      <c r="B4992" s="5" t="str">
        <f>VLOOKUP(H4992,'FIPS Basin X-walk'!$A$2:$F$3224,6,FALSE)</f>
        <v>Great Basin Province</v>
      </c>
      <c r="C4992" s="1"/>
      <c r="D4992" s="1"/>
      <c r="E4992" s="1"/>
      <c r="F4992" s="1" t="s">
        <v>16134</v>
      </c>
      <c r="G4992" s="1" t="s">
        <v>16135</v>
      </c>
      <c r="H4992" s="1">
        <v>32023</v>
      </c>
      <c r="I4992" s="1">
        <v>1006032</v>
      </c>
      <c r="J4992" s="1">
        <v>38.622599999999998</v>
      </c>
      <c r="K4992" s="1">
        <v>-115.6198</v>
      </c>
      <c r="L4992" s="1"/>
      <c r="M4992" s="1" t="s">
        <v>1550</v>
      </c>
      <c r="N4992" s="1" t="s">
        <v>12314</v>
      </c>
      <c r="O4992" s="1">
        <v>2022</v>
      </c>
      <c r="P4992" s="1">
        <v>89301</v>
      </c>
      <c r="Q4992" s="1" t="s">
        <v>16136</v>
      </c>
      <c r="R4992" s="1"/>
      <c r="S4992" s="1" t="s">
        <v>24369</v>
      </c>
      <c r="T4992" s="1" t="s">
        <v>6826</v>
      </c>
      <c r="U4992" s="1"/>
      <c r="V4992" s="1" t="s">
        <v>25655</v>
      </c>
      <c r="W4992" s="1" t="s">
        <v>6826</v>
      </c>
    </row>
    <row r="4993" spans="1:23" x14ac:dyDescent="0.25">
      <c r="A4993" s="1">
        <v>1003686</v>
      </c>
      <c r="B4993" s="5" t="str">
        <f>VLOOKUP(H4993,'FIPS Basin X-walk'!$A$2:$F$3224,6,FALSE)</f>
        <v>Michigan Basin</v>
      </c>
      <c r="C4993" s="1" t="s">
        <v>14563</v>
      </c>
      <c r="D4993" s="1"/>
      <c r="E4993" s="1"/>
      <c r="F4993" s="1" t="s">
        <v>14564</v>
      </c>
      <c r="G4993" s="1" t="s">
        <v>14537</v>
      </c>
      <c r="H4993" s="1">
        <v>26125</v>
      </c>
      <c r="I4993" s="1">
        <v>1003686</v>
      </c>
      <c r="J4993" s="1">
        <v>42.708547000000003</v>
      </c>
      <c r="K4993" s="1">
        <v>-83.247951999999998</v>
      </c>
      <c r="L4993" s="1"/>
      <c r="M4993" s="1" t="s">
        <v>1493</v>
      </c>
      <c r="N4993" s="1" t="s">
        <v>14185</v>
      </c>
      <c r="O4993" s="1">
        <v>2022</v>
      </c>
      <c r="P4993" s="1">
        <v>48326</v>
      </c>
      <c r="Q4993" s="1" t="s">
        <v>14565</v>
      </c>
      <c r="R4993" s="1"/>
      <c r="S4993" s="1" t="s">
        <v>24358</v>
      </c>
      <c r="T4993" s="1" t="s">
        <v>6826</v>
      </c>
      <c r="U4993" s="1"/>
      <c r="V4993" s="1" t="s">
        <v>6952</v>
      </c>
      <c r="W4993" s="1" t="s">
        <v>6826</v>
      </c>
    </row>
    <row r="4994" spans="1:23" x14ac:dyDescent="0.25">
      <c r="A4994" s="1">
        <v>1005483</v>
      </c>
      <c r="B4994" s="5" t="str">
        <f>VLOOKUP(H4994,'FIPS Basin X-walk'!$A$2:$F$3224,6,FALSE)</f>
        <v>Michigan Basin</v>
      </c>
      <c r="C4994" s="1" t="s">
        <v>14535</v>
      </c>
      <c r="D4994" s="1"/>
      <c r="E4994" s="1"/>
      <c r="F4994" s="1" t="s">
        <v>14536</v>
      </c>
      <c r="G4994" s="1" t="s">
        <v>14537</v>
      </c>
      <c r="H4994" s="1">
        <v>26125</v>
      </c>
      <c r="I4994" s="1">
        <v>1005483</v>
      </c>
      <c r="J4994" s="1">
        <v>42.653215000000003</v>
      </c>
      <c r="K4994" s="1">
        <v>-83.228883999999994</v>
      </c>
      <c r="L4994" s="1"/>
      <c r="M4994" s="1" t="s">
        <v>1493</v>
      </c>
      <c r="N4994" s="1" t="s">
        <v>14185</v>
      </c>
      <c r="O4994" s="1">
        <v>2022</v>
      </c>
      <c r="P4994" s="1">
        <v>48326</v>
      </c>
      <c r="Q4994" s="1" t="s">
        <v>14538</v>
      </c>
      <c r="R4994" s="1"/>
      <c r="S4994" s="1" t="s">
        <v>24419</v>
      </c>
      <c r="T4994" s="1" t="s">
        <v>6826</v>
      </c>
      <c r="U4994" s="1"/>
      <c r="V4994" s="1" t="s">
        <v>10816</v>
      </c>
      <c r="W4994" s="1" t="s">
        <v>6826</v>
      </c>
    </row>
    <row r="4995" spans="1:23" x14ac:dyDescent="0.25">
      <c r="A4995" s="1">
        <v>1004903</v>
      </c>
      <c r="B4995" s="5" t="str">
        <f>VLOOKUP(H4995,'FIPS Basin X-walk'!$A$2:$F$3224,6,FALSE)</f>
        <v>Michigan Basin</v>
      </c>
      <c r="C4995" s="1" t="s">
        <v>14551</v>
      </c>
      <c r="D4995" s="1"/>
      <c r="E4995" s="1"/>
      <c r="F4995" s="1" t="s">
        <v>14552</v>
      </c>
      <c r="G4995" s="1" t="s">
        <v>14537</v>
      </c>
      <c r="H4995" s="1">
        <v>26125</v>
      </c>
      <c r="I4995" s="1">
        <v>1004903</v>
      </c>
      <c r="J4995" s="1">
        <v>42.6203</v>
      </c>
      <c r="K4995" s="1">
        <v>-83.574299999999994</v>
      </c>
      <c r="L4995" s="1"/>
      <c r="M4995" s="1" t="s">
        <v>1493</v>
      </c>
      <c r="N4995" s="1" t="s">
        <v>14185</v>
      </c>
      <c r="O4995" s="1">
        <v>2022</v>
      </c>
      <c r="P4995" s="1">
        <v>48356</v>
      </c>
      <c r="Q4995" s="1" t="s">
        <v>669</v>
      </c>
      <c r="R4995" s="1"/>
      <c r="S4995" s="1" t="s">
        <v>24435</v>
      </c>
      <c r="T4995" s="1" t="s">
        <v>6826</v>
      </c>
      <c r="U4995" s="1"/>
      <c r="V4995" s="1" t="s">
        <v>7297</v>
      </c>
      <c r="W4995" s="1" t="s">
        <v>6826</v>
      </c>
    </row>
    <row r="4996" spans="1:23" x14ac:dyDescent="0.25">
      <c r="A4996" s="1">
        <v>1003259</v>
      </c>
      <c r="B4996" s="5" t="str">
        <f>VLOOKUP(H4996,'FIPS Basin X-walk'!$A$2:$F$3224,6,FALSE)</f>
        <v>Michigan Basin</v>
      </c>
      <c r="C4996" s="1" t="s">
        <v>14545</v>
      </c>
      <c r="D4996" s="1"/>
      <c r="E4996" s="1"/>
      <c r="F4996" s="1" t="s">
        <v>14546</v>
      </c>
      <c r="G4996" s="1" t="s">
        <v>14537</v>
      </c>
      <c r="H4996" s="1">
        <v>26125</v>
      </c>
      <c r="I4996" s="1">
        <v>1003259</v>
      </c>
      <c r="J4996" s="1">
        <v>42.722701000000001</v>
      </c>
      <c r="K4996" s="1">
        <v>-83.254728999999998</v>
      </c>
      <c r="L4996" s="1"/>
      <c r="M4996" s="1" t="s">
        <v>1493</v>
      </c>
      <c r="N4996" s="1" t="s">
        <v>14185</v>
      </c>
      <c r="O4996" s="1">
        <v>2022</v>
      </c>
      <c r="P4996" s="1">
        <v>48359</v>
      </c>
      <c r="Q4996" s="1" t="s">
        <v>14547</v>
      </c>
      <c r="R4996" s="1"/>
      <c r="S4996" s="1" t="s">
        <v>24358</v>
      </c>
      <c r="T4996" s="1" t="s">
        <v>6826</v>
      </c>
      <c r="U4996" s="1"/>
      <c r="V4996" s="1" t="s">
        <v>6878</v>
      </c>
      <c r="W4996" s="1" t="s">
        <v>6828</v>
      </c>
    </row>
    <row r="4997" spans="1:23" x14ac:dyDescent="0.25">
      <c r="A4997" s="1">
        <v>1010554</v>
      </c>
      <c r="B4997" s="5" t="str">
        <f>VLOOKUP(H4997,'FIPS Basin X-walk'!$A$2:$F$3224,6,FALSE)</f>
        <v>Michigan Basin</v>
      </c>
      <c r="C4997" s="1" t="s">
        <v>14548</v>
      </c>
      <c r="D4997" s="1"/>
      <c r="E4997" s="1"/>
      <c r="F4997" s="1" t="s">
        <v>14549</v>
      </c>
      <c r="G4997" s="1" t="s">
        <v>14537</v>
      </c>
      <c r="H4997" s="1">
        <v>26125</v>
      </c>
      <c r="I4997" s="1">
        <v>1010554</v>
      </c>
      <c r="J4997" s="1">
        <v>42.715800000000002</v>
      </c>
      <c r="K4997" s="1">
        <v>-83.2607</v>
      </c>
      <c r="L4997" s="1" t="s">
        <v>24532</v>
      </c>
      <c r="M4997" s="1" t="s">
        <v>1493</v>
      </c>
      <c r="N4997" s="1" t="s">
        <v>14185</v>
      </c>
      <c r="O4997" s="1">
        <v>2022</v>
      </c>
      <c r="P4997" s="1">
        <v>48359</v>
      </c>
      <c r="Q4997" s="1" t="s">
        <v>14550</v>
      </c>
      <c r="R4997" s="1"/>
      <c r="S4997" s="1" t="s">
        <v>24419</v>
      </c>
      <c r="T4997" s="1" t="s">
        <v>6826</v>
      </c>
      <c r="U4997" s="1"/>
      <c r="V4997" s="1" t="s">
        <v>14330</v>
      </c>
      <c r="W4997" s="1" t="s">
        <v>6826</v>
      </c>
    </row>
    <row r="4998" spans="1:23" x14ac:dyDescent="0.25">
      <c r="A4998" s="1">
        <v>1004695</v>
      </c>
      <c r="B4998" s="5" t="str">
        <f>VLOOKUP(H4998,'FIPS Basin X-walk'!$A$2:$F$3224,6,FALSE)</f>
        <v>Michigan Basin</v>
      </c>
      <c r="C4998" s="1" t="s">
        <v>14543</v>
      </c>
      <c r="D4998" s="1"/>
      <c r="E4998" s="1"/>
      <c r="F4998" s="1" t="s">
        <v>9510</v>
      </c>
      <c r="G4998" s="1" t="s">
        <v>14537</v>
      </c>
      <c r="H4998" s="1">
        <v>26125</v>
      </c>
      <c r="I4998" s="1">
        <v>1004695</v>
      </c>
      <c r="J4998" s="1">
        <v>42.569099999999999</v>
      </c>
      <c r="K4998" s="1">
        <v>-83.674499999999995</v>
      </c>
      <c r="L4998" s="1"/>
      <c r="M4998" s="1" t="s">
        <v>1493</v>
      </c>
      <c r="N4998" s="1" t="s">
        <v>14185</v>
      </c>
      <c r="O4998" s="1">
        <v>2022</v>
      </c>
      <c r="P4998" s="1">
        <v>48380</v>
      </c>
      <c r="Q4998" s="1" t="s">
        <v>14544</v>
      </c>
      <c r="R4998" s="1"/>
      <c r="S4998" s="1" t="s">
        <v>24502</v>
      </c>
      <c r="T4998" s="1" t="s">
        <v>6826</v>
      </c>
      <c r="U4998" s="1"/>
      <c r="V4998" s="1" t="s">
        <v>11472</v>
      </c>
      <c r="W4998" s="1" t="s">
        <v>6826</v>
      </c>
    </row>
    <row r="4999" spans="1:23" x14ac:dyDescent="0.25">
      <c r="A4999" s="1">
        <v>1009213</v>
      </c>
      <c r="B4999" s="5" t="str">
        <f>VLOOKUP(H4999,'FIPS Basin X-walk'!$A$2:$F$3224,6,FALSE)</f>
        <v>Michigan Basin</v>
      </c>
      <c r="C4999" s="1" t="s">
        <v>14561</v>
      </c>
      <c r="D4999" s="1"/>
      <c r="E4999" s="1"/>
      <c r="F4999" s="1" t="s">
        <v>14562</v>
      </c>
      <c r="G4999" s="1" t="s">
        <v>14537</v>
      </c>
      <c r="H4999" s="1">
        <v>26125</v>
      </c>
      <c r="I4999" s="1">
        <v>1009213</v>
      </c>
      <c r="J4999" s="1">
        <v>42.543399999999998</v>
      </c>
      <c r="K4999" s="1">
        <v>-83.564499999999995</v>
      </c>
      <c r="L4999" s="1"/>
      <c r="M4999" s="1" t="s">
        <v>1493</v>
      </c>
      <c r="N4999" s="1" t="s">
        <v>14185</v>
      </c>
      <c r="O4999" s="1">
        <v>2022</v>
      </c>
      <c r="P4999" s="1">
        <v>48042</v>
      </c>
      <c r="Q4999" s="1" t="s">
        <v>639</v>
      </c>
      <c r="R4999" s="1"/>
      <c r="S4999" s="1" t="s">
        <v>24355</v>
      </c>
      <c r="T4999" s="1" t="s">
        <v>6826</v>
      </c>
      <c r="U4999" s="1"/>
      <c r="V4999" s="1" t="s">
        <v>12920</v>
      </c>
      <c r="W4999" s="1" t="s">
        <v>6826</v>
      </c>
    </row>
    <row r="5000" spans="1:23" x14ac:dyDescent="0.25">
      <c r="A5000" s="1">
        <v>1004310</v>
      </c>
      <c r="B5000" s="5" t="str">
        <f>VLOOKUP(H5000,'FIPS Basin X-walk'!$A$2:$F$3224,6,FALSE)</f>
        <v>Michigan Basin</v>
      </c>
      <c r="C5000" s="1" t="s">
        <v>14553</v>
      </c>
      <c r="D5000" s="1"/>
      <c r="E5000" s="1"/>
      <c r="F5000" s="1" t="s">
        <v>14554</v>
      </c>
      <c r="G5000" s="1" t="s">
        <v>14537</v>
      </c>
      <c r="H5000" s="1">
        <v>26125</v>
      </c>
      <c r="I5000" s="1">
        <v>1004310</v>
      </c>
      <c r="J5000" s="1">
        <v>42.513857999999999</v>
      </c>
      <c r="K5000" s="1">
        <v>-83.615893999999997</v>
      </c>
      <c r="L5000" s="1"/>
      <c r="M5000" s="1" t="s">
        <v>1493</v>
      </c>
      <c r="N5000" s="1" t="s">
        <v>14185</v>
      </c>
      <c r="O5000" s="1">
        <v>2022</v>
      </c>
      <c r="P5000" s="1">
        <v>48165</v>
      </c>
      <c r="Q5000" s="1" t="s">
        <v>14555</v>
      </c>
      <c r="R5000" s="1"/>
      <c r="S5000" s="1" t="s">
        <v>24358</v>
      </c>
      <c r="T5000" s="1" t="s">
        <v>6826</v>
      </c>
      <c r="U5000" s="1"/>
      <c r="V5000" s="1" t="s">
        <v>6952</v>
      </c>
      <c r="W5000" s="1" t="s">
        <v>6826</v>
      </c>
    </row>
    <row r="5001" spans="1:23" x14ac:dyDescent="0.25">
      <c r="A5001" s="1">
        <v>1009725</v>
      </c>
      <c r="B5001" s="5" t="str">
        <f>VLOOKUP(H5001,'FIPS Basin X-walk'!$A$2:$F$3224,6,FALSE)</f>
        <v>Michigan Basin</v>
      </c>
      <c r="C5001" s="1" t="s">
        <v>14556</v>
      </c>
      <c r="D5001" s="1"/>
      <c r="E5001" s="1"/>
      <c r="F5001" s="1" t="s">
        <v>14557</v>
      </c>
      <c r="G5001" s="1" t="s">
        <v>14537</v>
      </c>
      <c r="H5001" s="1">
        <v>26125</v>
      </c>
      <c r="I5001" s="1">
        <v>1009725</v>
      </c>
      <c r="J5001" s="1">
        <v>42.492600000000003</v>
      </c>
      <c r="K5001" s="1">
        <v>-83.442980000000006</v>
      </c>
      <c r="L5001" s="1"/>
      <c r="M5001" s="1" t="s">
        <v>1493</v>
      </c>
      <c r="N5001" s="1" t="s">
        <v>14185</v>
      </c>
      <c r="O5001" s="1">
        <v>2022</v>
      </c>
      <c r="P5001" s="1">
        <v>48377</v>
      </c>
      <c r="Q5001" s="1" t="s">
        <v>14558</v>
      </c>
      <c r="R5001" s="1"/>
      <c r="S5001" s="1" t="s">
        <v>24360</v>
      </c>
      <c r="T5001" s="1" t="s">
        <v>6826</v>
      </c>
      <c r="U5001" s="1"/>
      <c r="V5001" s="1" t="s">
        <v>14559</v>
      </c>
      <c r="W5001" s="1" t="s">
        <v>6826</v>
      </c>
    </row>
    <row r="5002" spans="1:23" x14ac:dyDescent="0.25">
      <c r="A5002" s="1">
        <v>1009726</v>
      </c>
      <c r="B5002" s="5" t="str">
        <f>VLOOKUP(H5002,'FIPS Basin X-walk'!$A$2:$F$3224,6,FALSE)</f>
        <v>Michigan Basin</v>
      </c>
      <c r="C5002" s="1" t="s">
        <v>14556</v>
      </c>
      <c r="D5002" s="1"/>
      <c r="E5002" s="1"/>
      <c r="F5002" s="1" t="s">
        <v>14557</v>
      </c>
      <c r="G5002" s="1" t="s">
        <v>14537</v>
      </c>
      <c r="H5002" s="1">
        <v>26125</v>
      </c>
      <c r="I5002" s="1">
        <v>1009726</v>
      </c>
      <c r="J5002" s="1">
        <v>42.492600000000003</v>
      </c>
      <c r="K5002" s="1">
        <v>-83.442980000000006</v>
      </c>
      <c r="L5002" s="1"/>
      <c r="M5002" s="1" t="s">
        <v>1493</v>
      </c>
      <c r="N5002" s="1" t="s">
        <v>14185</v>
      </c>
      <c r="O5002" s="1">
        <v>2022</v>
      </c>
      <c r="P5002" s="1">
        <v>48377</v>
      </c>
      <c r="Q5002" s="1" t="s">
        <v>14560</v>
      </c>
      <c r="R5002" s="1"/>
      <c r="S5002" s="1" t="s">
        <v>24360</v>
      </c>
      <c r="T5002" s="1" t="s">
        <v>6826</v>
      </c>
      <c r="U5002" s="1"/>
      <c r="V5002" s="1" t="s">
        <v>14559</v>
      </c>
      <c r="W5002" s="1" t="s">
        <v>6826</v>
      </c>
    </row>
    <row r="5003" spans="1:23" x14ac:dyDescent="0.25">
      <c r="A5003" s="1">
        <v>1010527</v>
      </c>
      <c r="B5003" s="5" t="str">
        <f>VLOOKUP(H5003,'FIPS Basin X-walk'!$A$2:$F$3224,6,FALSE)</f>
        <v>Michigan Basin</v>
      </c>
      <c r="C5003" s="1" t="s">
        <v>14556</v>
      </c>
      <c r="D5003" s="1"/>
      <c r="E5003" s="1"/>
      <c r="F5003" s="1" t="s">
        <v>14557</v>
      </c>
      <c r="G5003" s="1" t="s">
        <v>14537</v>
      </c>
      <c r="H5003" s="1">
        <v>26125</v>
      </c>
      <c r="I5003" s="1">
        <v>1010527</v>
      </c>
      <c r="J5003" s="1">
        <v>42.492600000000003</v>
      </c>
      <c r="K5003" s="1">
        <v>-83.442980000000006</v>
      </c>
      <c r="L5003" s="1"/>
      <c r="M5003" s="1" t="s">
        <v>1493</v>
      </c>
      <c r="N5003" s="1" t="s">
        <v>14185</v>
      </c>
      <c r="O5003" s="1">
        <v>2022</v>
      </c>
      <c r="P5003" s="1">
        <v>48377</v>
      </c>
      <c r="Q5003" s="1" t="s">
        <v>14566</v>
      </c>
      <c r="R5003" s="1"/>
      <c r="S5003" s="1" t="s">
        <v>24360</v>
      </c>
      <c r="T5003" s="1" t="s">
        <v>6826</v>
      </c>
      <c r="U5003" s="1"/>
      <c r="V5003" s="1" t="s">
        <v>14559</v>
      </c>
      <c r="W5003" s="1" t="s">
        <v>6826</v>
      </c>
    </row>
    <row r="5004" spans="1:23" x14ac:dyDescent="0.25">
      <c r="A5004" s="1">
        <v>1005339</v>
      </c>
      <c r="B5004" s="5" t="str">
        <f>VLOOKUP(H5004,'FIPS Basin X-walk'!$A$2:$F$3224,6,FALSE)</f>
        <v>Michigan Basin</v>
      </c>
      <c r="C5004" s="1" t="s">
        <v>14539</v>
      </c>
      <c r="D5004" s="1"/>
      <c r="E5004" s="1"/>
      <c r="F5004" s="1" t="s">
        <v>14540</v>
      </c>
      <c r="G5004" s="1" t="s">
        <v>14537</v>
      </c>
      <c r="H5004" s="1">
        <v>26125</v>
      </c>
      <c r="I5004" s="1">
        <v>1005339</v>
      </c>
      <c r="J5004" s="1">
        <v>42.517760000000003</v>
      </c>
      <c r="K5004" s="1">
        <v>-83.19144</v>
      </c>
      <c r="L5004" s="1"/>
      <c r="M5004" s="1" t="s">
        <v>1493</v>
      </c>
      <c r="N5004" s="1" t="s">
        <v>14185</v>
      </c>
      <c r="O5004" s="1">
        <v>2022</v>
      </c>
      <c r="P5004" s="1">
        <v>48073</v>
      </c>
      <c r="Q5004" s="1" t="s">
        <v>14541</v>
      </c>
      <c r="R5004" s="1"/>
      <c r="S5004" s="1" t="s">
        <v>24371</v>
      </c>
      <c r="T5004" s="1" t="s">
        <v>6828</v>
      </c>
      <c r="U5004" s="1"/>
      <c r="V5004" s="1" t="s">
        <v>14542</v>
      </c>
      <c r="W5004" s="1" t="s">
        <v>6826</v>
      </c>
    </row>
    <row r="5005" spans="1:23" x14ac:dyDescent="0.25">
      <c r="A5005" s="1">
        <v>1003776</v>
      </c>
      <c r="B5005" s="5" t="str">
        <f>VLOOKUP(H5005,'FIPS Basin X-walk'!$A$2:$F$3224,6,FALSE)</f>
        <v>Upper Mississippi Embaymnt</v>
      </c>
      <c r="C5005" s="1" t="s">
        <v>20203</v>
      </c>
      <c r="D5005" s="1"/>
      <c r="E5005" s="1"/>
      <c r="F5005" s="1" t="s">
        <v>20204</v>
      </c>
      <c r="G5005" s="1" t="s">
        <v>20200</v>
      </c>
      <c r="H5005" s="1">
        <v>47131</v>
      </c>
      <c r="I5005" s="1">
        <v>1003776</v>
      </c>
      <c r="J5005" s="1">
        <v>36.237900000000003</v>
      </c>
      <c r="K5005" s="1">
        <v>-89.0291</v>
      </c>
      <c r="L5005" s="1"/>
      <c r="M5005" s="1" t="s">
        <v>1538</v>
      </c>
      <c r="N5005" s="1" t="s">
        <v>20002</v>
      </c>
      <c r="O5005" s="1">
        <v>2022</v>
      </c>
      <c r="P5005" s="1">
        <v>38233</v>
      </c>
      <c r="Q5005" s="1" t="s">
        <v>74</v>
      </c>
      <c r="R5005" s="1"/>
      <c r="S5005" s="1" t="s">
        <v>24435</v>
      </c>
      <c r="T5005" s="1" t="s">
        <v>6826</v>
      </c>
      <c r="U5005" s="1"/>
      <c r="V5005" s="1" t="s">
        <v>8019</v>
      </c>
      <c r="W5005" s="1" t="s">
        <v>6826</v>
      </c>
    </row>
    <row r="5006" spans="1:23" x14ac:dyDescent="0.25">
      <c r="A5006" s="1">
        <v>1006364</v>
      </c>
      <c r="B5006" s="5" t="str">
        <f>VLOOKUP(H5006,'FIPS Basin X-walk'!$A$2:$F$3224,6,FALSE)</f>
        <v>Upper Mississippi Embaymnt</v>
      </c>
      <c r="C5006" s="1" t="s">
        <v>20205</v>
      </c>
      <c r="D5006" s="1"/>
      <c r="E5006" s="1"/>
      <c r="F5006" s="1" t="s">
        <v>20206</v>
      </c>
      <c r="G5006" s="1" t="s">
        <v>20200</v>
      </c>
      <c r="H5006" s="1">
        <v>47131</v>
      </c>
      <c r="I5006" s="1">
        <v>1006364</v>
      </c>
      <c r="J5006" s="1">
        <v>36.283050000000003</v>
      </c>
      <c r="K5006" s="1">
        <v>-89.147606999999994</v>
      </c>
      <c r="L5006" s="1"/>
      <c r="M5006" s="1" t="s">
        <v>1538</v>
      </c>
      <c r="N5006" s="1" t="s">
        <v>20002</v>
      </c>
      <c r="O5006" s="1">
        <v>2022</v>
      </c>
      <c r="P5006" s="1">
        <v>38253</v>
      </c>
      <c r="Q5006" s="1" t="s">
        <v>20207</v>
      </c>
      <c r="R5006" s="1"/>
      <c r="S5006" s="1" t="s">
        <v>24378</v>
      </c>
      <c r="T5006" s="1" t="s">
        <v>6826</v>
      </c>
      <c r="U5006" s="1"/>
      <c r="V5006" s="1" t="s">
        <v>11190</v>
      </c>
      <c r="W5006" s="1" t="s">
        <v>6826</v>
      </c>
    </row>
    <row r="5007" spans="1:23" x14ac:dyDescent="0.25">
      <c r="A5007" s="1">
        <v>1002881</v>
      </c>
      <c r="B5007" s="5" t="str">
        <f>VLOOKUP(H5007,'FIPS Basin X-walk'!$A$2:$F$3224,6,FALSE)</f>
        <v>Upper Mississippi Embaymnt</v>
      </c>
      <c r="C5007" s="1" t="s">
        <v>20208</v>
      </c>
      <c r="D5007" s="1"/>
      <c r="E5007" s="1"/>
      <c r="F5007" s="1" t="s">
        <v>20209</v>
      </c>
      <c r="G5007" s="1" t="s">
        <v>20200</v>
      </c>
      <c r="H5007" s="1">
        <v>47131</v>
      </c>
      <c r="I5007" s="1">
        <v>1002881</v>
      </c>
      <c r="J5007" s="1">
        <v>36.39893</v>
      </c>
      <c r="K5007" s="1">
        <v>-88.994010000000003</v>
      </c>
      <c r="L5007" s="1"/>
      <c r="M5007" s="1" t="s">
        <v>1538</v>
      </c>
      <c r="N5007" s="1" t="s">
        <v>20002</v>
      </c>
      <c r="O5007" s="1">
        <v>2022</v>
      </c>
      <c r="P5007" s="1">
        <v>38281</v>
      </c>
      <c r="Q5007" s="1" t="s">
        <v>12972</v>
      </c>
      <c r="R5007" s="1"/>
      <c r="S5007" s="1" t="s">
        <v>24364</v>
      </c>
      <c r="T5007" s="1" t="s">
        <v>6826</v>
      </c>
      <c r="U5007" s="1"/>
      <c r="V5007" s="1" t="s">
        <v>12973</v>
      </c>
      <c r="W5007" s="1" t="s">
        <v>6826</v>
      </c>
    </row>
    <row r="5008" spans="1:23" x14ac:dyDescent="0.25">
      <c r="A5008" s="1">
        <v>1005383</v>
      </c>
      <c r="B5008" s="5" t="str">
        <f>VLOOKUP(H5008,'FIPS Basin X-walk'!$A$2:$F$3224,6,FALSE)</f>
        <v>Upper Mississippi Embaymnt</v>
      </c>
      <c r="C5008" s="1" t="s">
        <v>20199</v>
      </c>
      <c r="D5008" s="1"/>
      <c r="E5008" s="1"/>
      <c r="F5008" s="1" t="s">
        <v>8047</v>
      </c>
      <c r="G5008" s="1" t="s">
        <v>20200</v>
      </c>
      <c r="H5008" s="1">
        <v>47131</v>
      </c>
      <c r="I5008" s="1">
        <v>1005383</v>
      </c>
      <c r="J5008" s="1">
        <v>36.419221</v>
      </c>
      <c r="K5008" s="1">
        <v>-89.005841000000004</v>
      </c>
      <c r="L5008" s="1"/>
      <c r="M5008" s="1" t="s">
        <v>1538</v>
      </c>
      <c r="N5008" s="1" t="s">
        <v>20002</v>
      </c>
      <c r="O5008" s="1">
        <v>2022</v>
      </c>
      <c r="P5008" s="1">
        <v>38261</v>
      </c>
      <c r="Q5008" s="1" t="s">
        <v>25512</v>
      </c>
      <c r="R5008" s="1"/>
      <c r="S5008" s="1" t="s">
        <v>24363</v>
      </c>
      <c r="T5008" s="1" t="s">
        <v>6826</v>
      </c>
      <c r="U5008" s="1"/>
      <c r="V5008" s="1" t="s">
        <v>6850</v>
      </c>
      <c r="W5008" s="1" t="s">
        <v>6826</v>
      </c>
    </row>
    <row r="5009" spans="1:23" x14ac:dyDescent="0.25">
      <c r="A5009" s="1">
        <v>1007062</v>
      </c>
      <c r="B5009" s="5" t="str">
        <f>VLOOKUP(H5009,'FIPS Basin X-walk'!$A$2:$F$3224,6,FALSE)</f>
        <v>Upper Mississippi Embaymnt</v>
      </c>
      <c r="C5009" s="1" t="s">
        <v>20201</v>
      </c>
      <c r="D5009" s="1"/>
      <c r="E5009" s="1"/>
      <c r="F5009" s="1" t="s">
        <v>8047</v>
      </c>
      <c r="G5009" s="1" t="s">
        <v>20200</v>
      </c>
      <c r="H5009" s="1">
        <v>47131</v>
      </c>
      <c r="I5009" s="1">
        <v>1007062</v>
      </c>
      <c r="J5009" s="1">
        <v>36.402799999999999</v>
      </c>
      <c r="K5009" s="1">
        <v>-89.151799999999994</v>
      </c>
      <c r="L5009" s="1"/>
      <c r="M5009" s="1" t="s">
        <v>1538</v>
      </c>
      <c r="N5009" s="1" t="s">
        <v>20002</v>
      </c>
      <c r="O5009" s="1">
        <v>2022</v>
      </c>
      <c r="P5009" s="1">
        <v>38261</v>
      </c>
      <c r="Q5009" s="1" t="s">
        <v>20202</v>
      </c>
      <c r="R5009" s="1"/>
      <c r="S5009" s="1" t="s">
        <v>24358</v>
      </c>
      <c r="T5009" s="1" t="s">
        <v>6826</v>
      </c>
      <c r="U5009" s="1"/>
      <c r="V5009" s="1" t="s">
        <v>6952</v>
      </c>
      <c r="W5009" s="1" t="s">
        <v>6826</v>
      </c>
    </row>
    <row r="5010" spans="1:23" x14ac:dyDescent="0.25">
      <c r="A5010" s="1">
        <v>1002690</v>
      </c>
      <c r="B5010" s="5" t="str">
        <f>VLOOKUP(H5010,'FIPS Basin X-walk'!$A$2:$F$3224,6,FALSE)</f>
        <v>Iowa Shelf</v>
      </c>
      <c r="C5010" s="1" t="s">
        <v>12229</v>
      </c>
      <c r="D5010" s="1"/>
      <c r="E5010" s="1"/>
      <c r="F5010" s="1" t="s">
        <v>12230</v>
      </c>
      <c r="G5010" s="1" t="s">
        <v>12231</v>
      </c>
      <c r="H5010" s="1">
        <v>19141</v>
      </c>
      <c r="I5010" s="1">
        <v>1002690</v>
      </c>
      <c r="J5010" s="1">
        <v>43.182940000000002</v>
      </c>
      <c r="K5010" s="1">
        <v>-95.505690000000001</v>
      </c>
      <c r="L5010" s="1"/>
      <c r="M5010" s="1" t="s">
        <v>1500</v>
      </c>
      <c r="N5010" s="1" t="s">
        <v>11970</v>
      </c>
      <c r="O5010" s="1">
        <v>2022</v>
      </c>
      <c r="P5010" s="1">
        <v>51346</v>
      </c>
      <c r="Q5010" s="1" t="s">
        <v>12232</v>
      </c>
      <c r="R5010" s="1"/>
      <c r="S5010" s="1" t="s">
        <v>24378</v>
      </c>
      <c r="T5010" s="1" t="s">
        <v>6826</v>
      </c>
      <c r="U5010" s="1"/>
      <c r="V5010" s="1" t="s">
        <v>8406</v>
      </c>
      <c r="W5010" s="1" t="s">
        <v>6826</v>
      </c>
    </row>
    <row r="5011" spans="1:23" x14ac:dyDescent="0.25">
      <c r="A5011" s="1">
        <v>1002408</v>
      </c>
      <c r="B5011" s="5" t="str">
        <f>VLOOKUP(H5011,'FIPS Basin X-walk'!$A$2:$F$3224,6,FALSE)</f>
        <v>Iowa Shelf</v>
      </c>
      <c r="C5011" s="1" t="s">
        <v>12233</v>
      </c>
      <c r="D5011" s="1"/>
      <c r="E5011" s="1"/>
      <c r="F5011" s="1" t="s">
        <v>12234</v>
      </c>
      <c r="G5011" s="1" t="s">
        <v>12231</v>
      </c>
      <c r="H5011" s="1">
        <v>19141</v>
      </c>
      <c r="I5011" s="1">
        <v>1002408</v>
      </c>
      <c r="J5011" s="1">
        <v>43.182248000000001</v>
      </c>
      <c r="K5011" s="1">
        <v>-95.856177000000002</v>
      </c>
      <c r="L5011" s="1"/>
      <c r="M5011" s="1" t="s">
        <v>1500</v>
      </c>
      <c r="N5011" s="1" t="s">
        <v>11970</v>
      </c>
      <c r="O5011" s="1">
        <v>2022</v>
      </c>
      <c r="P5011" s="1">
        <v>51201</v>
      </c>
      <c r="Q5011" s="1" t="s">
        <v>12235</v>
      </c>
      <c r="R5011" s="1"/>
      <c r="S5011" s="1" t="s">
        <v>24377</v>
      </c>
      <c r="T5011" s="1" t="s">
        <v>6826</v>
      </c>
      <c r="U5011" s="1"/>
      <c r="V5011" s="1" t="s">
        <v>12017</v>
      </c>
      <c r="W5011" s="1" t="s">
        <v>6826</v>
      </c>
    </row>
    <row r="5012" spans="1:23" x14ac:dyDescent="0.25">
      <c r="A5012" s="1">
        <v>1000373</v>
      </c>
      <c r="B5012" s="5" t="str">
        <f>VLOOKUP(H5012,'FIPS Basin X-walk'!$A$2:$F$3224,6,FALSE)</f>
        <v>Atlantic Coast Basin</v>
      </c>
      <c r="C5012" s="1" t="s">
        <v>16389</v>
      </c>
      <c r="D5012" s="1"/>
      <c r="E5012" s="1"/>
      <c r="F5012" s="1" t="s">
        <v>16390</v>
      </c>
      <c r="G5012" s="1" t="s">
        <v>1535</v>
      </c>
      <c r="H5012" s="1">
        <v>34029</v>
      </c>
      <c r="I5012" s="1">
        <v>1000373</v>
      </c>
      <c r="J5012" s="1">
        <v>40.060600000000001</v>
      </c>
      <c r="K5012" s="1">
        <v>-74.167199999999994</v>
      </c>
      <c r="L5012" s="1"/>
      <c r="M5012" s="1" t="s">
        <v>1536</v>
      </c>
      <c r="N5012" s="1" t="s">
        <v>16210</v>
      </c>
      <c r="O5012" s="1">
        <v>2022</v>
      </c>
      <c r="P5012" s="1">
        <v>8701</v>
      </c>
      <c r="Q5012" s="1" t="s">
        <v>24500</v>
      </c>
      <c r="R5012" s="1"/>
      <c r="S5012" s="1" t="s">
        <v>24355</v>
      </c>
      <c r="T5012" s="1" t="s">
        <v>6826</v>
      </c>
      <c r="U5012" s="1"/>
      <c r="V5012" s="1" t="s">
        <v>13861</v>
      </c>
      <c r="W5012" s="1" t="s">
        <v>6828</v>
      </c>
    </row>
    <row r="5013" spans="1:23" x14ac:dyDescent="0.25">
      <c r="A5013" s="1">
        <v>1001283</v>
      </c>
      <c r="B5013" s="5" t="str">
        <f>VLOOKUP(H5013,'FIPS Basin X-walk'!$A$2:$F$3224,6,FALSE)</f>
        <v>Atlantic Coast Basin</v>
      </c>
      <c r="C5013" s="1" t="s">
        <v>16389</v>
      </c>
      <c r="D5013" s="1"/>
      <c r="E5013" s="1"/>
      <c r="F5013" s="1" t="s">
        <v>16390</v>
      </c>
      <c r="G5013" s="1" t="s">
        <v>1535</v>
      </c>
      <c r="H5013" s="1">
        <v>34029</v>
      </c>
      <c r="I5013" s="1">
        <v>1001283</v>
      </c>
      <c r="J5013" s="1">
        <v>40.061300000000003</v>
      </c>
      <c r="K5013" s="1">
        <v>-74.168599999999998</v>
      </c>
      <c r="L5013" s="1"/>
      <c r="M5013" s="1" t="s">
        <v>1536</v>
      </c>
      <c r="N5013" s="1" t="s">
        <v>16210</v>
      </c>
      <c r="O5013" s="1">
        <v>2022</v>
      </c>
      <c r="P5013" s="1">
        <v>8701</v>
      </c>
      <c r="Q5013" s="1" t="s">
        <v>16391</v>
      </c>
      <c r="R5013" s="1"/>
      <c r="S5013" s="1" t="s">
        <v>24355</v>
      </c>
      <c r="T5013" s="1" t="s">
        <v>6826</v>
      </c>
      <c r="U5013" s="1"/>
      <c r="V5013" s="1" t="s">
        <v>16392</v>
      </c>
      <c r="W5013" s="1" t="s">
        <v>6828</v>
      </c>
    </row>
    <row r="5014" spans="1:23" x14ac:dyDescent="0.25">
      <c r="A5014" s="1">
        <v>1002667</v>
      </c>
      <c r="B5014" s="5" t="str">
        <f>VLOOKUP(H5014,'FIPS Basin X-walk'!$A$2:$F$3224,6,FALSE)</f>
        <v>Atlantic Coast Basin</v>
      </c>
      <c r="C5014" s="1" t="s">
        <v>16393</v>
      </c>
      <c r="D5014" s="1"/>
      <c r="E5014" s="1"/>
      <c r="F5014" s="1" t="s">
        <v>9473</v>
      </c>
      <c r="G5014" s="1" t="s">
        <v>16394</v>
      </c>
      <c r="H5014" s="1">
        <v>34029</v>
      </c>
      <c r="I5014" s="1">
        <v>1002667</v>
      </c>
      <c r="J5014" s="1">
        <v>40.025250999999997</v>
      </c>
      <c r="K5014" s="1">
        <v>-74.249391000000003</v>
      </c>
      <c r="L5014" s="1"/>
      <c r="M5014" s="1" t="s">
        <v>1536</v>
      </c>
      <c r="N5014" s="1" t="s">
        <v>16210</v>
      </c>
      <c r="O5014" s="1">
        <v>2022</v>
      </c>
      <c r="P5014" s="1">
        <v>8759</v>
      </c>
      <c r="Q5014" s="1" t="s">
        <v>16395</v>
      </c>
      <c r="R5014" s="1"/>
      <c r="S5014" s="1" t="s">
        <v>24358</v>
      </c>
      <c r="T5014" s="1" t="s">
        <v>6826</v>
      </c>
      <c r="U5014" s="1"/>
      <c r="V5014" s="1" t="s">
        <v>16396</v>
      </c>
      <c r="W5014" s="1" t="s">
        <v>6826</v>
      </c>
    </row>
    <row r="5015" spans="1:23" x14ac:dyDescent="0.25">
      <c r="A5015" s="1">
        <v>1013833</v>
      </c>
      <c r="B5015" s="5" t="str">
        <f>VLOOKUP(H5015,'FIPS Basin X-walk'!$A$2:$F$3224,6,FALSE)</f>
        <v>Anadarko Basin</v>
      </c>
      <c r="C5015" s="1" t="s">
        <v>23774</v>
      </c>
      <c r="D5015" s="1"/>
      <c r="E5015" s="1"/>
      <c r="F5015" s="1" t="s">
        <v>23775</v>
      </c>
      <c r="G5015" s="1" t="s">
        <v>5992</v>
      </c>
      <c r="H5015" s="1">
        <v>48357</v>
      </c>
      <c r="I5015" s="1">
        <v>1013833</v>
      </c>
      <c r="J5015" s="1">
        <v>36.406861688807403</v>
      </c>
      <c r="K5015" s="1">
        <v>-100.78490766966701</v>
      </c>
      <c r="L5015" s="1"/>
      <c r="M5015" s="1" t="s">
        <v>1485</v>
      </c>
      <c r="N5015" s="1" t="s">
        <v>9148</v>
      </c>
      <c r="O5015" s="1">
        <v>2022</v>
      </c>
      <c r="P5015" s="1">
        <v>79070</v>
      </c>
      <c r="Q5015" s="1" t="s">
        <v>1102</v>
      </c>
      <c r="R5015" s="1"/>
      <c r="S5015" s="1">
        <v>211120</v>
      </c>
      <c r="T5015" s="1" t="s">
        <v>6826</v>
      </c>
      <c r="U5015" s="1"/>
      <c r="V5015" s="1" t="s">
        <v>26762</v>
      </c>
      <c r="W5015" s="1" t="s">
        <v>6826</v>
      </c>
    </row>
    <row r="5016" spans="1:23" x14ac:dyDescent="0.25">
      <c r="A5016" s="1">
        <v>1004269</v>
      </c>
      <c r="B5016" s="5" t="str">
        <f>VLOOKUP(H5016,'FIPS Basin X-walk'!$A$2:$F$3224,6,FALSE)</f>
        <v>Anadarko Basin</v>
      </c>
      <c r="C5016" s="1"/>
      <c r="D5016" s="1"/>
      <c r="E5016" s="1"/>
      <c r="F5016" s="1" t="s">
        <v>21592</v>
      </c>
      <c r="G5016" s="1" t="s">
        <v>21593</v>
      </c>
      <c r="H5016" s="1">
        <v>48357</v>
      </c>
      <c r="I5016" s="1">
        <v>1004269</v>
      </c>
      <c r="J5016" s="1">
        <v>36.084200000000003</v>
      </c>
      <c r="K5016" s="1">
        <v>-101.0478</v>
      </c>
      <c r="L5016" s="1"/>
      <c r="M5016" s="1" t="s">
        <v>1485</v>
      </c>
      <c r="N5016" s="1" t="s">
        <v>9148</v>
      </c>
      <c r="O5016" s="1">
        <v>2022</v>
      </c>
      <c r="P5016" s="1">
        <v>79081</v>
      </c>
      <c r="Q5016" s="1" t="s">
        <v>1175</v>
      </c>
      <c r="R5016" s="1"/>
      <c r="S5016" s="1" t="s">
        <v>24399</v>
      </c>
      <c r="T5016" s="1" t="s">
        <v>6826</v>
      </c>
      <c r="U5016" s="1"/>
      <c r="V5016" s="1" t="s">
        <v>7521</v>
      </c>
      <c r="W5016" s="1" t="s">
        <v>6826</v>
      </c>
    </row>
    <row r="5017" spans="1:23" x14ac:dyDescent="0.25">
      <c r="A5017" s="1">
        <v>1004083</v>
      </c>
      <c r="B5017" s="5" t="str">
        <f>VLOOKUP(H5017,'FIPS Basin X-walk'!$A$2:$F$3224,6,FALSE)</f>
        <v>Wisconsin Arch</v>
      </c>
      <c r="C5017" s="1" t="s">
        <v>23185</v>
      </c>
      <c r="D5017" s="1"/>
      <c r="E5017" s="1"/>
      <c r="F5017" s="1" t="s">
        <v>23186</v>
      </c>
      <c r="G5017" s="1" t="s">
        <v>23187</v>
      </c>
      <c r="H5017" s="1">
        <v>55083</v>
      </c>
      <c r="I5017" s="1">
        <v>1004083</v>
      </c>
      <c r="J5017" s="1">
        <v>44.873593</v>
      </c>
      <c r="K5017" s="1">
        <v>-88.143889999999999</v>
      </c>
      <c r="L5017" s="1"/>
      <c r="M5017" s="1" t="s">
        <v>1517</v>
      </c>
      <c r="N5017" s="1" t="s">
        <v>22991</v>
      </c>
      <c r="O5017" s="1">
        <v>2022</v>
      </c>
      <c r="P5017" s="1">
        <v>54154</v>
      </c>
      <c r="Q5017" s="1" t="s">
        <v>23188</v>
      </c>
      <c r="R5017" s="1"/>
      <c r="S5017" s="1"/>
      <c r="T5017" s="1" t="s">
        <v>6826</v>
      </c>
      <c r="U5017" s="1"/>
      <c r="V5017" s="1" t="s">
        <v>23189</v>
      </c>
      <c r="W5017" s="1" t="s">
        <v>6826</v>
      </c>
    </row>
    <row r="5018" spans="1:23" x14ac:dyDescent="0.25">
      <c r="A5018" s="1">
        <v>1001637</v>
      </c>
      <c r="B5018" s="5" t="str">
        <f>VLOOKUP(H5018,'FIPS Basin X-walk'!$A$2:$F$3224,6,FALSE)</f>
        <v>Wisconsin Arch</v>
      </c>
      <c r="C5018" s="1" t="s">
        <v>11222</v>
      </c>
      <c r="D5018" s="1"/>
      <c r="E5018" s="1"/>
      <c r="F5018" s="1" t="s">
        <v>11223</v>
      </c>
      <c r="G5018" s="1" t="s">
        <v>11220</v>
      </c>
      <c r="H5018" s="1">
        <v>17141</v>
      </c>
      <c r="I5018" s="1">
        <v>1001637</v>
      </c>
      <c r="J5018" s="1">
        <v>42.14</v>
      </c>
      <c r="K5018" s="1">
        <v>-89.084999999999994</v>
      </c>
      <c r="L5018" s="1"/>
      <c r="M5018" s="1" t="s">
        <v>1488</v>
      </c>
      <c r="N5018" s="1" t="s">
        <v>10805</v>
      </c>
      <c r="O5018" s="1">
        <v>2022</v>
      </c>
      <c r="P5018" s="1">
        <v>61020</v>
      </c>
      <c r="Q5018" s="1" t="s">
        <v>11224</v>
      </c>
      <c r="R5018" s="1"/>
      <c r="S5018" s="1" t="s">
        <v>24358</v>
      </c>
      <c r="T5018" s="1" t="s">
        <v>6826</v>
      </c>
      <c r="U5018" s="1"/>
      <c r="V5018" s="1" t="s">
        <v>6878</v>
      </c>
      <c r="W5018" s="1" t="s">
        <v>6826</v>
      </c>
    </row>
    <row r="5019" spans="1:23" x14ac:dyDescent="0.25">
      <c r="A5019" s="1">
        <v>1004276</v>
      </c>
      <c r="B5019" s="5" t="str">
        <f>VLOOKUP(H5019,'FIPS Basin X-walk'!$A$2:$F$3224,6,FALSE)</f>
        <v>Wisconsin Arch</v>
      </c>
      <c r="C5019" s="1" t="s">
        <v>11225</v>
      </c>
      <c r="D5019" s="1"/>
      <c r="E5019" s="1"/>
      <c r="F5019" s="1" t="s">
        <v>11226</v>
      </c>
      <c r="G5019" s="1" t="s">
        <v>11220</v>
      </c>
      <c r="H5019" s="1">
        <v>17141</v>
      </c>
      <c r="I5019" s="1">
        <v>1004276</v>
      </c>
      <c r="J5019" s="1">
        <v>41.893281999999999</v>
      </c>
      <c r="K5019" s="1">
        <v>-89.033907999999997</v>
      </c>
      <c r="L5019" s="1"/>
      <c r="M5019" s="1" t="s">
        <v>1488</v>
      </c>
      <c r="N5019" s="1" t="s">
        <v>10805</v>
      </c>
      <c r="O5019" s="1">
        <v>2022</v>
      </c>
      <c r="P5019" s="1">
        <v>61068</v>
      </c>
      <c r="Q5019" s="1" t="s">
        <v>11227</v>
      </c>
      <c r="R5019" s="1"/>
      <c r="S5019" s="1" t="s">
        <v>24378</v>
      </c>
      <c r="T5019" s="1" t="s">
        <v>6826</v>
      </c>
      <c r="U5019" s="1"/>
      <c r="V5019" s="1" t="s">
        <v>11228</v>
      </c>
      <c r="W5019" s="1" t="s">
        <v>6826</v>
      </c>
    </row>
    <row r="5020" spans="1:23" x14ac:dyDescent="0.25">
      <c r="A5020" s="1">
        <v>1004936</v>
      </c>
      <c r="B5020" s="5" t="str">
        <f>VLOOKUP(H5020,'FIPS Basin X-walk'!$A$2:$F$3224,6,FALSE)</f>
        <v>Wisconsin Arch</v>
      </c>
      <c r="C5020" s="1" t="s">
        <v>11218</v>
      </c>
      <c r="D5020" s="1"/>
      <c r="E5020" s="1"/>
      <c r="F5020" s="1" t="s">
        <v>11219</v>
      </c>
      <c r="G5020" s="1" t="s">
        <v>11220</v>
      </c>
      <c r="H5020" s="1">
        <v>17141</v>
      </c>
      <c r="I5020" s="1">
        <v>1004936</v>
      </c>
      <c r="J5020" s="1">
        <v>41.927897000000002</v>
      </c>
      <c r="K5020" s="1">
        <v>-89.001125000000002</v>
      </c>
      <c r="L5020" s="1"/>
      <c r="M5020" s="1" t="s">
        <v>1488</v>
      </c>
      <c r="N5020" s="1" t="s">
        <v>10805</v>
      </c>
      <c r="O5020" s="1">
        <v>2022</v>
      </c>
      <c r="P5020" s="1">
        <v>61068</v>
      </c>
      <c r="Q5020" s="1" t="s">
        <v>11221</v>
      </c>
      <c r="R5020" s="1"/>
      <c r="S5020" s="1" t="s">
        <v>24358</v>
      </c>
      <c r="T5020" s="1" t="s">
        <v>7005</v>
      </c>
      <c r="U5020" s="1"/>
      <c r="V5020" s="1" t="s">
        <v>7813</v>
      </c>
      <c r="W5020" s="1" t="s">
        <v>6826</v>
      </c>
    </row>
    <row r="5021" spans="1:23" x14ac:dyDescent="0.25">
      <c r="A5021" s="1">
        <v>1001066</v>
      </c>
      <c r="B5021" s="5" t="str">
        <f>VLOOKUP(H5021,'FIPS Basin X-walk'!$A$2:$F$3224,6,FALSE)</f>
        <v>Illinois Basin</v>
      </c>
      <c r="C5021" s="1" t="s">
        <v>12965</v>
      </c>
      <c r="D5021" s="1"/>
      <c r="E5021" s="1" t="s">
        <v>6828</v>
      </c>
      <c r="F5021" s="1" t="s">
        <v>2198</v>
      </c>
      <c r="G5021" s="1" t="s">
        <v>1114</v>
      </c>
      <c r="H5021" s="1">
        <v>21183</v>
      </c>
      <c r="I5021" s="1">
        <v>1001066</v>
      </c>
      <c r="J5021" s="1">
        <v>37.4497</v>
      </c>
      <c r="K5021" s="1">
        <v>-87.080299999999994</v>
      </c>
      <c r="L5021" s="1"/>
      <c r="M5021" s="1" t="s">
        <v>1497</v>
      </c>
      <c r="N5021" s="1" t="s">
        <v>12675</v>
      </c>
      <c r="O5021" s="1">
        <v>2022</v>
      </c>
      <c r="P5021" s="1">
        <v>42350</v>
      </c>
      <c r="Q5021" s="1" t="s">
        <v>12966</v>
      </c>
      <c r="R5021" s="1"/>
      <c r="S5021" s="1" t="s">
        <v>24355</v>
      </c>
      <c r="T5021" s="1" t="s">
        <v>6826</v>
      </c>
      <c r="U5021" s="1"/>
      <c r="V5021" s="1" t="s">
        <v>12806</v>
      </c>
      <c r="W5021" s="1" t="s">
        <v>6828</v>
      </c>
    </row>
    <row r="5022" spans="1:23" x14ac:dyDescent="0.25">
      <c r="A5022" s="1">
        <v>1004467</v>
      </c>
      <c r="B5022" s="5" t="str">
        <f>VLOOKUP(H5022,'FIPS Basin X-walk'!$A$2:$F$3224,6,FALSE)</f>
        <v>Illinois Basin</v>
      </c>
      <c r="C5022" s="1" t="s">
        <v>12960</v>
      </c>
      <c r="D5022" s="1"/>
      <c r="E5022" s="1"/>
      <c r="F5022" s="1" t="s">
        <v>12961</v>
      </c>
      <c r="G5022" s="1" t="s">
        <v>12962</v>
      </c>
      <c r="H5022" s="1">
        <v>21183</v>
      </c>
      <c r="I5022" s="1">
        <v>1004467</v>
      </c>
      <c r="J5022" s="1">
        <v>37.410392999999999</v>
      </c>
      <c r="K5022" s="1">
        <v>-86.935151000000005</v>
      </c>
      <c r="L5022" s="1"/>
      <c r="M5022" s="1" t="s">
        <v>1497</v>
      </c>
      <c r="N5022" s="1" t="s">
        <v>12675</v>
      </c>
      <c r="O5022" s="1">
        <v>2022</v>
      </c>
      <c r="P5022" s="1">
        <v>42320</v>
      </c>
      <c r="Q5022" s="1" t="s">
        <v>12963</v>
      </c>
      <c r="R5022" s="1"/>
      <c r="S5022" s="1" t="s">
        <v>24358</v>
      </c>
      <c r="T5022" s="1" t="s">
        <v>6826</v>
      </c>
      <c r="U5022" s="1"/>
      <c r="V5022" s="1" t="s">
        <v>12964</v>
      </c>
      <c r="W5022" s="1" t="s">
        <v>6826</v>
      </c>
    </row>
    <row r="5023" spans="1:23" x14ac:dyDescent="0.25">
      <c r="A5023" s="1">
        <v>1009828</v>
      </c>
      <c r="B5023" s="5" t="str">
        <f>VLOOKUP(H5023,'FIPS Basin X-walk'!$A$2:$F$3224,6,FALSE)</f>
        <v>Appalachian Basin (Eastern Overthrust Area)</v>
      </c>
      <c r="C5023" s="1" t="s">
        <v>22913</v>
      </c>
      <c r="D5023" s="1"/>
      <c r="E5023" s="1"/>
      <c r="F5023" s="1" t="s">
        <v>22914</v>
      </c>
      <c r="G5023" s="1" t="s">
        <v>12962</v>
      </c>
      <c r="H5023" s="1">
        <v>54069</v>
      </c>
      <c r="I5023" s="1">
        <v>1009828</v>
      </c>
      <c r="J5023" s="1">
        <v>40.152515000000001</v>
      </c>
      <c r="K5023" s="1">
        <v>-80.655804000000003</v>
      </c>
      <c r="L5023" s="1"/>
      <c r="M5023" s="1" t="s">
        <v>1521</v>
      </c>
      <c r="N5023" s="1" t="s">
        <v>22744</v>
      </c>
      <c r="O5023" s="1">
        <v>2022</v>
      </c>
      <c r="P5023" s="1">
        <v>26059</v>
      </c>
      <c r="Q5023" s="1" t="s">
        <v>26152</v>
      </c>
      <c r="R5023" s="1"/>
      <c r="S5023" s="1"/>
      <c r="T5023" s="1" t="s">
        <v>6826</v>
      </c>
      <c r="U5023" s="1"/>
      <c r="V5023" s="1" t="s">
        <v>10999</v>
      </c>
      <c r="W5023" s="1" t="s">
        <v>6826</v>
      </c>
    </row>
    <row r="5024" spans="1:23" x14ac:dyDescent="0.25">
      <c r="A5024" s="1">
        <v>1003104</v>
      </c>
      <c r="B5024" s="5" t="str">
        <f>VLOOKUP(H5024,'FIPS Basin X-walk'!$A$2:$F$3224,6,FALSE)</f>
        <v>Appalachian Basin (Eastern Overthrust Area)</v>
      </c>
      <c r="C5024" s="1" t="s">
        <v>22915</v>
      </c>
      <c r="D5024" s="1"/>
      <c r="E5024" s="1"/>
      <c r="F5024" s="1" t="s">
        <v>22916</v>
      </c>
      <c r="G5024" s="1" t="s">
        <v>12962</v>
      </c>
      <c r="H5024" s="1">
        <v>54069</v>
      </c>
      <c r="I5024" s="1">
        <v>1003104</v>
      </c>
      <c r="J5024" s="1">
        <v>40.156771999999997</v>
      </c>
      <c r="K5024" s="1">
        <v>-80.642071999999999</v>
      </c>
      <c r="L5024" s="1"/>
      <c r="M5024" s="1" t="s">
        <v>1521</v>
      </c>
      <c r="N5024" s="1" t="s">
        <v>22744</v>
      </c>
      <c r="O5024" s="1">
        <v>2022</v>
      </c>
      <c r="P5024" s="1">
        <v>26058</v>
      </c>
      <c r="Q5024" s="1" t="s">
        <v>22917</v>
      </c>
      <c r="R5024" s="1"/>
      <c r="S5024" s="1" t="s">
        <v>24358</v>
      </c>
      <c r="T5024" s="1" t="s">
        <v>6826</v>
      </c>
      <c r="U5024" s="1"/>
      <c r="V5024" s="1" t="s">
        <v>6952</v>
      </c>
      <c r="W5024" s="1" t="s">
        <v>6826</v>
      </c>
    </row>
    <row r="5025" spans="1:23" x14ac:dyDescent="0.25">
      <c r="A5025" s="1">
        <v>1014249</v>
      </c>
      <c r="B5025" s="5" t="str">
        <f>VLOOKUP(H5025,'FIPS Basin X-walk'!$A$2:$F$3224,6,FALSE)</f>
        <v>Mid-Gulf Coast Basin</v>
      </c>
      <c r="C5025" s="1" t="s">
        <v>26938</v>
      </c>
      <c r="D5025" s="1"/>
      <c r="E5025" s="1"/>
      <c r="F5025" s="1" t="s">
        <v>26939</v>
      </c>
      <c r="G5025" s="1" t="s">
        <v>9913</v>
      </c>
      <c r="H5025" s="1">
        <v>12091</v>
      </c>
      <c r="I5025" s="1">
        <v>1014249</v>
      </c>
      <c r="J5025" s="1">
        <v>30.484389</v>
      </c>
      <c r="K5025" s="1">
        <v>-86.493272000000005</v>
      </c>
      <c r="L5025" s="1"/>
      <c r="M5025" s="1" t="s">
        <v>1506</v>
      </c>
      <c r="N5025" s="1" t="s">
        <v>9619</v>
      </c>
      <c r="O5025" s="1">
        <v>2022</v>
      </c>
      <c r="P5025" s="1">
        <v>32542</v>
      </c>
      <c r="Q5025" s="1" t="s">
        <v>26939</v>
      </c>
      <c r="R5025" s="1"/>
      <c r="S5025" s="1" t="s">
        <v>24464</v>
      </c>
      <c r="T5025" s="1" t="s">
        <v>6826</v>
      </c>
      <c r="U5025" s="1"/>
      <c r="V5025" s="1" t="s">
        <v>24409</v>
      </c>
      <c r="W5025" s="1" t="s">
        <v>6826</v>
      </c>
    </row>
    <row r="5026" spans="1:23" x14ac:dyDescent="0.25">
      <c r="A5026" s="1">
        <v>1000205</v>
      </c>
      <c r="B5026" s="5" t="str">
        <f>VLOOKUP(H5026,'FIPS Basin X-walk'!$A$2:$F$3224,6,FALSE)</f>
        <v>Mid-Gulf Coast Basin</v>
      </c>
      <c r="C5026" s="1" t="s">
        <v>9911</v>
      </c>
      <c r="D5026" s="1"/>
      <c r="E5026" s="1"/>
      <c r="F5026" s="1" t="s">
        <v>9912</v>
      </c>
      <c r="G5026" s="1" t="s">
        <v>9913</v>
      </c>
      <c r="H5026" s="1">
        <v>12091</v>
      </c>
      <c r="I5026" s="1">
        <v>1000205</v>
      </c>
      <c r="J5026" s="1">
        <v>30.50967</v>
      </c>
      <c r="K5026" s="1">
        <v>-86.496189999999999</v>
      </c>
      <c r="L5026" s="1"/>
      <c r="M5026" s="1" t="s">
        <v>1506</v>
      </c>
      <c r="N5026" s="1" t="s">
        <v>9619</v>
      </c>
      <c r="O5026" s="1">
        <v>2022</v>
      </c>
      <c r="P5026" s="1">
        <v>32580</v>
      </c>
      <c r="Q5026" s="1" t="s">
        <v>1306</v>
      </c>
      <c r="R5026" s="1"/>
      <c r="S5026" s="1" t="s">
        <v>24359</v>
      </c>
      <c r="T5026" s="1" t="s">
        <v>6826</v>
      </c>
      <c r="U5026" s="1"/>
      <c r="V5026" s="1" t="s">
        <v>9914</v>
      </c>
      <c r="W5026" s="1" t="s">
        <v>6826</v>
      </c>
    </row>
    <row r="5027" spans="1:23" x14ac:dyDescent="0.25">
      <c r="A5027" s="1">
        <v>1003619</v>
      </c>
      <c r="B5027" s="5" t="str">
        <f>VLOOKUP(H5027,'FIPS Basin X-walk'!$A$2:$F$3224,6,FALSE)</f>
        <v>Florida Platform</v>
      </c>
      <c r="C5027" s="1" t="s">
        <v>9918</v>
      </c>
      <c r="D5027" s="1"/>
      <c r="E5027" s="1"/>
      <c r="F5027" s="1" t="s">
        <v>1647</v>
      </c>
      <c r="G5027" s="1" t="s">
        <v>9916</v>
      </c>
      <c r="H5027" s="1">
        <v>12093</v>
      </c>
      <c r="I5027" s="1">
        <v>1003619</v>
      </c>
      <c r="J5027" s="1">
        <v>27.342694000000002</v>
      </c>
      <c r="K5027" s="1">
        <v>-80.689386999999996</v>
      </c>
      <c r="L5027" s="1"/>
      <c r="M5027" s="1" t="s">
        <v>1506</v>
      </c>
      <c r="N5027" s="1" t="s">
        <v>9619</v>
      </c>
      <c r="O5027" s="1">
        <v>2022</v>
      </c>
      <c r="P5027" s="1">
        <v>34973</v>
      </c>
      <c r="Q5027" s="1" t="s">
        <v>9919</v>
      </c>
      <c r="R5027" s="1"/>
      <c r="S5027" s="1" t="s">
        <v>24358</v>
      </c>
      <c r="T5027" s="1" t="s">
        <v>6826</v>
      </c>
      <c r="U5027" s="1"/>
      <c r="V5027" s="1" t="s">
        <v>6878</v>
      </c>
      <c r="W5027" s="1" t="s">
        <v>6826</v>
      </c>
    </row>
    <row r="5028" spans="1:23" x14ac:dyDescent="0.25">
      <c r="A5028" s="1">
        <v>1013640</v>
      </c>
      <c r="B5028" s="5" t="str">
        <f>VLOOKUP(H5028,'FIPS Basin X-walk'!$A$2:$F$3224,6,FALSE)</f>
        <v>Florida Platform</v>
      </c>
      <c r="C5028" s="1" t="s">
        <v>9915</v>
      </c>
      <c r="D5028" s="1"/>
      <c r="E5028" s="1"/>
      <c r="F5028" s="1" t="s">
        <v>1647</v>
      </c>
      <c r="G5028" s="1" t="s">
        <v>9916</v>
      </c>
      <c r="H5028" s="1">
        <v>12093</v>
      </c>
      <c r="I5028" s="1">
        <v>1013640</v>
      </c>
      <c r="J5028" s="1">
        <v>27.595884000000002</v>
      </c>
      <c r="K5028" s="1">
        <v>-80.787220000000005</v>
      </c>
      <c r="L5028" s="1"/>
      <c r="M5028" s="1" t="s">
        <v>1506</v>
      </c>
      <c r="N5028" s="1" t="s">
        <v>9619</v>
      </c>
      <c r="O5028" s="1">
        <v>2022</v>
      </c>
      <c r="P5028" s="1">
        <v>34972</v>
      </c>
      <c r="Q5028" s="1" t="s">
        <v>9917</v>
      </c>
      <c r="R5028" s="1"/>
      <c r="S5028" s="1" t="s">
        <v>24355</v>
      </c>
      <c r="T5028" s="1" t="s">
        <v>6826</v>
      </c>
      <c r="U5028" s="1"/>
      <c r="V5028" s="1" t="s">
        <v>9640</v>
      </c>
      <c r="W5028" s="1" t="s">
        <v>6828</v>
      </c>
    </row>
    <row r="5029" spans="1:23" x14ac:dyDescent="0.25">
      <c r="A5029" s="1">
        <v>1002467</v>
      </c>
      <c r="B5029" s="5" t="str">
        <f>VLOOKUP(H5029,'FIPS Basin X-walk'!$A$2:$F$3224,6,FALSE)</f>
        <v>Chautauqua Platform</v>
      </c>
      <c r="C5029" s="1" t="s">
        <v>18539</v>
      </c>
      <c r="D5029" s="1"/>
      <c r="E5029" s="1"/>
      <c r="F5029" s="1" t="s">
        <v>18540</v>
      </c>
      <c r="G5029" s="1" t="s">
        <v>18537</v>
      </c>
      <c r="H5029" s="1">
        <v>40107</v>
      </c>
      <c r="I5029" s="1">
        <v>1002467</v>
      </c>
      <c r="J5029" s="1">
        <v>35.540806000000003</v>
      </c>
      <c r="K5029" s="1">
        <v>-96.556988000000004</v>
      </c>
      <c r="L5029" s="1"/>
      <c r="M5029" s="1" t="s">
        <v>1495</v>
      </c>
      <c r="N5029" s="1" t="s">
        <v>9115</v>
      </c>
      <c r="O5029" s="1">
        <v>2022</v>
      </c>
      <c r="P5029" s="1">
        <v>74860</v>
      </c>
      <c r="Q5029" s="1" t="s">
        <v>348</v>
      </c>
      <c r="R5029" s="1"/>
      <c r="S5029" s="1" t="s">
        <v>24435</v>
      </c>
      <c r="T5029" s="1" t="s">
        <v>6826</v>
      </c>
      <c r="U5029" s="1"/>
      <c r="V5029" s="1" t="s">
        <v>7521</v>
      </c>
      <c r="W5029" s="1" t="s">
        <v>6826</v>
      </c>
    </row>
    <row r="5030" spans="1:23" x14ac:dyDescent="0.25">
      <c r="A5030" s="1">
        <v>1005241</v>
      </c>
      <c r="B5030" s="5" t="str">
        <f>VLOOKUP(H5030,'FIPS Basin X-walk'!$A$2:$F$3224,6,FALSE)</f>
        <v>Chautauqua Platform</v>
      </c>
      <c r="C5030" s="1"/>
      <c r="D5030" s="1"/>
      <c r="E5030" s="1"/>
      <c r="F5030" s="1" t="s">
        <v>18536</v>
      </c>
      <c r="G5030" s="1" t="s">
        <v>18537</v>
      </c>
      <c r="H5030" s="1">
        <v>40107</v>
      </c>
      <c r="I5030" s="1">
        <v>1005241</v>
      </c>
      <c r="J5030" s="1">
        <v>35.324599999999997</v>
      </c>
      <c r="K5030" s="1">
        <v>-96.135999999999996</v>
      </c>
      <c r="L5030" s="1"/>
      <c r="M5030" s="1" t="s">
        <v>1495</v>
      </c>
      <c r="N5030" s="1" t="s">
        <v>9115</v>
      </c>
      <c r="O5030" s="1">
        <v>2022</v>
      </c>
      <c r="P5030" s="1">
        <v>74880</v>
      </c>
      <c r="Q5030" s="1" t="s">
        <v>18538</v>
      </c>
      <c r="R5030" s="1"/>
      <c r="S5030" s="1" t="s">
        <v>24355</v>
      </c>
      <c r="T5030" s="1" t="s">
        <v>6826</v>
      </c>
      <c r="U5030" s="1"/>
      <c r="V5030" s="1" t="s">
        <v>8013</v>
      </c>
      <c r="W5030" s="1" t="s">
        <v>6828</v>
      </c>
    </row>
    <row r="5031" spans="1:23" x14ac:dyDescent="0.25">
      <c r="A5031" s="1">
        <v>1008289</v>
      </c>
      <c r="B5031" s="5" t="str">
        <f>VLOOKUP(H5031,'FIPS Basin X-walk'!$A$2:$F$3224,6,FALSE)</f>
        <v>Chautauqua Platform</v>
      </c>
      <c r="C5031" s="1" t="s">
        <v>18555</v>
      </c>
      <c r="D5031" s="1"/>
      <c r="E5031" s="1"/>
      <c r="F5031" s="1" t="s">
        <v>18556</v>
      </c>
      <c r="G5031" s="1" t="s">
        <v>1110</v>
      </c>
      <c r="H5031" s="1">
        <v>40109</v>
      </c>
      <c r="I5031" s="1">
        <v>1008289</v>
      </c>
      <c r="J5031" s="1">
        <v>35.466697000000003</v>
      </c>
      <c r="K5031" s="1">
        <v>-97.514529999999993</v>
      </c>
      <c r="L5031" s="1"/>
      <c r="M5031" s="1" t="s">
        <v>1485</v>
      </c>
      <c r="N5031" s="1" t="s">
        <v>9148</v>
      </c>
      <c r="O5031" s="1">
        <v>2022</v>
      </c>
      <c r="P5031" s="1">
        <v>76426</v>
      </c>
      <c r="Q5031" s="1" t="s">
        <v>25975</v>
      </c>
      <c r="R5031" s="1"/>
      <c r="S5031" s="1">
        <v>211120</v>
      </c>
      <c r="T5031" s="1" t="s">
        <v>6826</v>
      </c>
      <c r="U5031" s="1"/>
      <c r="V5031" s="1" t="s">
        <v>25237</v>
      </c>
      <c r="W5031" s="1" t="s">
        <v>6826</v>
      </c>
    </row>
    <row r="5032" spans="1:23" x14ac:dyDescent="0.25">
      <c r="A5032" s="1">
        <v>1013373</v>
      </c>
      <c r="B5032" s="5" t="str">
        <f>VLOOKUP(H5032,'FIPS Basin X-walk'!$A$2:$F$3224,6,FALSE)</f>
        <v>Chautauqua Platform</v>
      </c>
      <c r="C5032" s="1" t="s">
        <v>18545</v>
      </c>
      <c r="D5032" s="1"/>
      <c r="E5032" s="1"/>
      <c r="F5032" s="1" t="s">
        <v>18482</v>
      </c>
      <c r="G5032" s="1" t="s">
        <v>1110</v>
      </c>
      <c r="H5032" s="1">
        <v>40109</v>
      </c>
      <c r="I5032" s="1">
        <v>1013373</v>
      </c>
      <c r="J5032" s="1">
        <v>35.629334460872201</v>
      </c>
      <c r="K5032" s="1">
        <v>-97.498710187575199</v>
      </c>
      <c r="L5032" s="1"/>
      <c r="M5032" s="1" t="s">
        <v>1495</v>
      </c>
      <c r="N5032" s="1" t="s">
        <v>9115</v>
      </c>
      <c r="O5032" s="1">
        <v>2022</v>
      </c>
      <c r="P5032" s="1">
        <v>73013</v>
      </c>
      <c r="Q5032" s="1" t="s">
        <v>422</v>
      </c>
      <c r="R5032" s="1"/>
      <c r="S5032" s="1">
        <v>211130</v>
      </c>
      <c r="T5032" s="1" t="s">
        <v>6826</v>
      </c>
      <c r="U5032" s="1"/>
      <c r="V5032" s="1" t="s">
        <v>18326</v>
      </c>
      <c r="W5032" s="1" t="s">
        <v>6826</v>
      </c>
    </row>
    <row r="5033" spans="1:23" x14ac:dyDescent="0.25">
      <c r="A5033" s="1">
        <v>1013378</v>
      </c>
      <c r="B5033" s="5" t="str">
        <f>VLOOKUP(H5033,'FIPS Basin X-walk'!$A$2:$F$3224,6,FALSE)</f>
        <v>Chautauqua Platform</v>
      </c>
      <c r="C5033" s="1" t="s">
        <v>18545</v>
      </c>
      <c r="D5033" s="1"/>
      <c r="E5033" s="1"/>
      <c r="F5033" s="1" t="s">
        <v>18482</v>
      </c>
      <c r="G5033" s="1" t="s">
        <v>1110</v>
      </c>
      <c r="H5033" s="1">
        <v>40109</v>
      </c>
      <c r="I5033" s="1">
        <v>1013378</v>
      </c>
      <c r="J5033" s="1">
        <v>35.629334460872201</v>
      </c>
      <c r="K5033" s="1">
        <v>-97.498710187575199</v>
      </c>
      <c r="L5033" s="1"/>
      <c r="M5033" s="1" t="s">
        <v>1495</v>
      </c>
      <c r="N5033" s="1" t="s">
        <v>9115</v>
      </c>
      <c r="O5033" s="1">
        <v>2022</v>
      </c>
      <c r="P5033" s="1">
        <v>73013</v>
      </c>
      <c r="Q5033" s="1" t="s">
        <v>421</v>
      </c>
      <c r="R5033" s="1"/>
      <c r="S5033" s="1">
        <v>211130</v>
      </c>
      <c r="T5033" s="1" t="s">
        <v>6826</v>
      </c>
      <c r="U5033" s="1"/>
      <c r="V5033" s="1" t="s">
        <v>18326</v>
      </c>
      <c r="W5033" s="1" t="s">
        <v>6826</v>
      </c>
    </row>
    <row r="5034" spans="1:23" x14ac:dyDescent="0.25">
      <c r="A5034" s="1">
        <v>1014624</v>
      </c>
      <c r="B5034" s="5" t="str">
        <f>VLOOKUP(H5034,'FIPS Basin X-walk'!$A$2:$F$3224,6,FALSE)</f>
        <v>Chautauqua Platform</v>
      </c>
      <c r="C5034" s="1" t="s">
        <v>27320</v>
      </c>
      <c r="D5034" s="1"/>
      <c r="E5034" s="1"/>
      <c r="F5034" s="1" t="s">
        <v>18482</v>
      </c>
      <c r="G5034" s="1" t="s">
        <v>1110</v>
      </c>
      <c r="H5034" s="1">
        <v>40109</v>
      </c>
      <c r="I5034" s="1">
        <v>1014624</v>
      </c>
      <c r="J5034" s="1">
        <v>35.6306736222867</v>
      </c>
      <c r="K5034" s="1">
        <v>-97.497054976669006</v>
      </c>
      <c r="L5034" s="1"/>
      <c r="M5034" s="1" t="s">
        <v>1495</v>
      </c>
      <c r="N5034" s="1" t="s">
        <v>9115</v>
      </c>
      <c r="O5034" s="1">
        <v>2022</v>
      </c>
      <c r="P5034" s="1">
        <v>73013</v>
      </c>
      <c r="Q5034" s="1" t="s">
        <v>27321</v>
      </c>
      <c r="R5034" s="1"/>
      <c r="S5034" s="1">
        <v>211120</v>
      </c>
      <c r="T5034" s="1" t="s">
        <v>6826</v>
      </c>
      <c r="U5034" s="1"/>
      <c r="V5034" s="1" t="s">
        <v>27322</v>
      </c>
      <c r="W5034" s="1" t="s">
        <v>6826</v>
      </c>
    </row>
    <row r="5035" spans="1:23" x14ac:dyDescent="0.25">
      <c r="A5035" s="1">
        <v>1014639</v>
      </c>
      <c r="B5035" s="5" t="str">
        <f>VLOOKUP(H5035,'FIPS Basin X-walk'!$A$2:$F$3224,6,FALSE)</f>
        <v>Chautauqua Platform</v>
      </c>
      <c r="C5035" s="1" t="s">
        <v>27344</v>
      </c>
      <c r="D5035" s="1"/>
      <c r="E5035" s="1"/>
      <c r="F5035" s="1" t="s">
        <v>18482</v>
      </c>
      <c r="G5035" s="1" t="s">
        <v>1110</v>
      </c>
      <c r="H5035" s="1">
        <v>40109</v>
      </c>
      <c r="I5035" s="1">
        <v>1014639</v>
      </c>
      <c r="J5035" s="1">
        <v>35.629785015218502</v>
      </c>
      <c r="K5035" s="1">
        <v>-97.498826689770198</v>
      </c>
      <c r="L5035" s="1"/>
      <c r="M5035" s="1" t="s">
        <v>1495</v>
      </c>
      <c r="N5035" s="1" t="s">
        <v>9115</v>
      </c>
      <c r="O5035" s="1">
        <v>2022</v>
      </c>
      <c r="P5035" s="1">
        <v>73013</v>
      </c>
      <c r="Q5035" s="1" t="s">
        <v>24325</v>
      </c>
      <c r="R5035" s="1"/>
      <c r="S5035" s="1">
        <v>211130</v>
      </c>
      <c r="T5035" s="1" t="s">
        <v>6826</v>
      </c>
      <c r="U5035" s="1"/>
      <c r="V5035" s="1" t="s">
        <v>18326</v>
      </c>
      <c r="W5035" s="1" t="s">
        <v>6826</v>
      </c>
    </row>
    <row r="5036" spans="1:23" x14ac:dyDescent="0.25">
      <c r="A5036" s="1">
        <v>1008536</v>
      </c>
      <c r="B5036" s="5" t="str">
        <f>VLOOKUP(H5036,'FIPS Basin X-walk'!$A$2:$F$3224,6,FALSE)</f>
        <v>Chautauqua Platform</v>
      </c>
      <c r="C5036" s="1" t="s">
        <v>18584</v>
      </c>
      <c r="D5036" s="1"/>
      <c r="E5036" s="1"/>
      <c r="F5036" s="1" t="s">
        <v>9151</v>
      </c>
      <c r="G5036" s="1" t="s">
        <v>1110</v>
      </c>
      <c r="H5036" s="1">
        <v>40109</v>
      </c>
      <c r="I5036" s="1">
        <v>1008536</v>
      </c>
      <c r="J5036" s="1">
        <v>35.533760000000001</v>
      </c>
      <c r="K5036" s="1">
        <v>-97.529759999999996</v>
      </c>
      <c r="L5036" s="1"/>
      <c r="M5036" s="1" t="s">
        <v>1485</v>
      </c>
      <c r="N5036" s="1" t="s">
        <v>9148</v>
      </c>
      <c r="O5036" s="1">
        <v>2022</v>
      </c>
      <c r="P5036" s="1">
        <v>76102</v>
      </c>
      <c r="Q5036" s="1" t="s">
        <v>26010</v>
      </c>
      <c r="R5036" s="1"/>
      <c r="S5036" s="1">
        <v>211130</v>
      </c>
      <c r="T5036" s="1" t="s">
        <v>6826</v>
      </c>
      <c r="U5036" s="1"/>
      <c r="V5036" s="1" t="s">
        <v>13323</v>
      </c>
      <c r="W5036" s="1" t="s">
        <v>6826</v>
      </c>
    </row>
    <row r="5037" spans="1:23" x14ac:dyDescent="0.25">
      <c r="A5037" s="1">
        <v>1009276</v>
      </c>
      <c r="B5037" s="5" t="str">
        <f>VLOOKUP(H5037,'FIPS Basin X-walk'!$A$2:$F$3224,6,FALSE)</f>
        <v>Chautauqua Platform</v>
      </c>
      <c r="C5037" s="1" t="s">
        <v>26087</v>
      </c>
      <c r="D5037" s="1"/>
      <c r="E5037" s="1"/>
      <c r="F5037" s="1" t="s">
        <v>21754</v>
      </c>
      <c r="G5037" s="1" t="s">
        <v>1110</v>
      </c>
      <c r="H5037" s="1">
        <v>40109</v>
      </c>
      <c r="I5037" s="1">
        <v>1009276</v>
      </c>
      <c r="J5037" s="1">
        <v>35.471180799999999</v>
      </c>
      <c r="K5037" s="1">
        <v>-97.516602000000006</v>
      </c>
      <c r="L5037" s="1"/>
      <c r="M5037" s="1" t="s">
        <v>1485</v>
      </c>
      <c r="N5037" s="1" t="s">
        <v>9148</v>
      </c>
      <c r="O5037" s="1">
        <v>2022</v>
      </c>
      <c r="P5037" s="1">
        <v>76106</v>
      </c>
      <c r="Q5037" s="1" t="s">
        <v>26088</v>
      </c>
      <c r="R5037" s="1"/>
      <c r="S5037" s="1">
        <v>211120</v>
      </c>
      <c r="T5037" s="1" t="s">
        <v>6826</v>
      </c>
      <c r="U5037" s="1"/>
      <c r="V5037" s="1" t="s">
        <v>25237</v>
      </c>
      <c r="W5037" s="1" t="s">
        <v>6826</v>
      </c>
    </row>
    <row r="5038" spans="1:23" x14ac:dyDescent="0.25">
      <c r="A5038" s="1">
        <v>1000859</v>
      </c>
      <c r="B5038" s="5" t="str">
        <f>VLOOKUP(H5038,'FIPS Basin X-walk'!$A$2:$F$3224,6,FALSE)</f>
        <v>Chautauqua Platform</v>
      </c>
      <c r="C5038" s="1" t="s">
        <v>18575</v>
      </c>
      <c r="D5038" s="1"/>
      <c r="E5038" s="1"/>
      <c r="F5038" s="1" t="s">
        <v>18576</v>
      </c>
      <c r="G5038" s="1" t="s">
        <v>1110</v>
      </c>
      <c r="H5038" s="1">
        <v>40109</v>
      </c>
      <c r="I5038" s="1">
        <v>1000859</v>
      </c>
      <c r="J5038" s="1">
        <v>35.508899999999997</v>
      </c>
      <c r="K5038" s="1">
        <v>-97.178899999999999</v>
      </c>
      <c r="L5038" s="1"/>
      <c r="M5038" s="1" t="s">
        <v>1495</v>
      </c>
      <c r="N5038" s="1" t="s">
        <v>9115</v>
      </c>
      <c r="O5038" s="1">
        <v>2022</v>
      </c>
      <c r="P5038" s="1">
        <v>73045</v>
      </c>
      <c r="Q5038" s="1" t="s">
        <v>18577</v>
      </c>
      <c r="R5038" s="1"/>
      <c r="S5038" s="1" t="s">
        <v>24355</v>
      </c>
      <c r="T5038" s="1" t="s">
        <v>6826</v>
      </c>
      <c r="U5038" s="1"/>
      <c r="V5038" s="1" t="s">
        <v>18353</v>
      </c>
      <c r="W5038" s="1" t="s">
        <v>6828</v>
      </c>
    </row>
    <row r="5039" spans="1:23" x14ac:dyDescent="0.25">
      <c r="A5039" s="1">
        <v>1000824</v>
      </c>
      <c r="B5039" s="5" t="str">
        <f>VLOOKUP(H5039,'FIPS Basin X-walk'!$A$2:$F$3224,6,FALSE)</f>
        <v>Chautauqua Platform</v>
      </c>
      <c r="C5039" s="1" t="s">
        <v>18560</v>
      </c>
      <c r="D5039" s="1"/>
      <c r="E5039" s="1"/>
      <c r="F5039" s="1" t="s">
        <v>18561</v>
      </c>
      <c r="G5039" s="1" t="s">
        <v>1110</v>
      </c>
      <c r="H5039" s="1">
        <v>40109</v>
      </c>
      <c r="I5039" s="1">
        <v>1000824</v>
      </c>
      <c r="J5039" s="1">
        <v>35.685299999999998</v>
      </c>
      <c r="K5039" s="1">
        <v>-97.224199999999996</v>
      </c>
      <c r="L5039" s="1"/>
      <c r="M5039" s="1" t="s">
        <v>1495</v>
      </c>
      <c r="N5039" s="1" t="s">
        <v>9115</v>
      </c>
      <c r="O5039" s="1">
        <v>2022</v>
      </c>
      <c r="P5039" s="1">
        <v>73054</v>
      </c>
      <c r="Q5039" s="1" t="s">
        <v>18562</v>
      </c>
      <c r="R5039" s="1"/>
      <c r="S5039" s="1" t="s">
        <v>24355</v>
      </c>
      <c r="T5039" s="1" t="s">
        <v>6826</v>
      </c>
      <c r="U5039" s="1"/>
      <c r="V5039" s="1" t="s">
        <v>18563</v>
      </c>
      <c r="W5039" s="1" t="s">
        <v>6828</v>
      </c>
    </row>
    <row r="5040" spans="1:23" x14ac:dyDescent="0.25">
      <c r="A5040" s="1">
        <v>1008411</v>
      </c>
      <c r="B5040" s="5" t="str">
        <f>VLOOKUP(H5040,'FIPS Basin X-walk'!$A$2:$F$3224,6,FALSE)</f>
        <v>Chautauqua Platform</v>
      </c>
      <c r="C5040" s="1" t="s">
        <v>18546</v>
      </c>
      <c r="D5040" s="1"/>
      <c r="E5040" s="1"/>
      <c r="F5040" s="1" t="s">
        <v>18547</v>
      </c>
      <c r="G5040" s="1" t="s">
        <v>1110</v>
      </c>
      <c r="H5040" s="1">
        <v>40109</v>
      </c>
      <c r="I5040" s="1">
        <v>1008411</v>
      </c>
      <c r="J5040" s="1">
        <v>35.529964</v>
      </c>
      <c r="K5040" s="1">
        <v>-97.528756999999999</v>
      </c>
      <c r="L5040" s="1"/>
      <c r="M5040" s="1" t="s">
        <v>1495</v>
      </c>
      <c r="N5040" s="1" t="s">
        <v>9115</v>
      </c>
      <c r="O5040" s="1">
        <v>2022</v>
      </c>
      <c r="P5040" s="1">
        <v>73118</v>
      </c>
      <c r="Q5040" s="1" t="s">
        <v>921</v>
      </c>
      <c r="R5040" s="1"/>
      <c r="S5040" s="1">
        <v>211120</v>
      </c>
      <c r="T5040" s="1" t="s">
        <v>6826</v>
      </c>
      <c r="U5040" s="1"/>
      <c r="V5040" s="1" t="s">
        <v>18548</v>
      </c>
      <c r="W5040" s="1" t="s">
        <v>6826</v>
      </c>
    </row>
    <row r="5041" spans="1:23" x14ac:dyDescent="0.25">
      <c r="A5041" s="1">
        <v>1014569</v>
      </c>
      <c r="B5041" s="5" t="str">
        <f>VLOOKUP(H5041,'FIPS Basin X-walk'!$A$2:$F$3224,6,FALSE)</f>
        <v>Chautauqua Platform</v>
      </c>
      <c r="C5041" s="1" t="s">
        <v>23548</v>
      </c>
      <c r="D5041" s="1"/>
      <c r="E5041" s="1"/>
      <c r="F5041" s="1" t="s">
        <v>18547</v>
      </c>
      <c r="G5041" s="1" t="s">
        <v>1110</v>
      </c>
      <c r="H5041" s="1">
        <v>40109</v>
      </c>
      <c r="I5041" s="1">
        <v>1014569</v>
      </c>
      <c r="J5041" s="1">
        <v>35.4733355422511</v>
      </c>
      <c r="K5041" s="1">
        <v>-97.516804713551707</v>
      </c>
      <c r="L5041" s="1"/>
      <c r="M5041" s="1" t="s">
        <v>1495</v>
      </c>
      <c r="N5041" s="1" t="s">
        <v>9115</v>
      </c>
      <c r="O5041" s="1">
        <v>2022</v>
      </c>
      <c r="P5041" s="1">
        <v>73102</v>
      </c>
      <c r="Q5041" s="1" t="s">
        <v>27236</v>
      </c>
      <c r="R5041" s="1"/>
      <c r="S5041" s="1">
        <v>211130</v>
      </c>
      <c r="T5041" s="1" t="s">
        <v>6826</v>
      </c>
      <c r="U5041" s="1"/>
      <c r="V5041" s="1" t="s">
        <v>27237</v>
      </c>
      <c r="W5041" s="1" t="s">
        <v>6826</v>
      </c>
    </row>
    <row r="5042" spans="1:23" x14ac:dyDescent="0.25">
      <c r="A5042" s="1">
        <v>1008287</v>
      </c>
      <c r="B5042" s="5" t="str">
        <f>VLOOKUP(H5042,'FIPS Basin X-walk'!$A$2:$F$3224,6,FALSE)</f>
        <v>Chautauqua Platform</v>
      </c>
      <c r="C5042" s="1" t="s">
        <v>18551</v>
      </c>
      <c r="D5042" s="1"/>
      <c r="E5042" s="1"/>
      <c r="F5042" s="1" t="s">
        <v>18542</v>
      </c>
      <c r="G5042" s="1" t="s">
        <v>1110</v>
      </c>
      <c r="H5042" s="1">
        <v>40109</v>
      </c>
      <c r="I5042" s="1">
        <v>1008287</v>
      </c>
      <c r="J5042" s="1">
        <v>35.466697000000003</v>
      </c>
      <c r="K5042" s="1">
        <v>-97.514529999999993</v>
      </c>
      <c r="L5042" s="1"/>
      <c r="M5042" s="1" t="s">
        <v>1495</v>
      </c>
      <c r="N5042" s="1" t="s">
        <v>9115</v>
      </c>
      <c r="O5042" s="1">
        <v>2022</v>
      </c>
      <c r="P5042" s="1">
        <v>73102</v>
      </c>
      <c r="Q5042" s="1" t="s">
        <v>910</v>
      </c>
      <c r="R5042" s="1"/>
      <c r="S5042" s="1">
        <v>211120</v>
      </c>
      <c r="T5042" s="1" t="s">
        <v>6826</v>
      </c>
      <c r="U5042" s="1"/>
      <c r="V5042" s="1" t="s">
        <v>18552</v>
      </c>
      <c r="W5042" s="1" t="s">
        <v>6826</v>
      </c>
    </row>
    <row r="5043" spans="1:23" x14ac:dyDescent="0.25">
      <c r="A5043" s="1">
        <v>1008471</v>
      </c>
      <c r="B5043" s="5" t="str">
        <f>VLOOKUP(H5043,'FIPS Basin X-walk'!$A$2:$F$3224,6,FALSE)</f>
        <v>Chautauqua Platform</v>
      </c>
      <c r="C5043" s="1" t="s">
        <v>18558</v>
      </c>
      <c r="D5043" s="1"/>
      <c r="E5043" s="1"/>
      <c r="F5043" s="1" t="s">
        <v>18542</v>
      </c>
      <c r="G5043" s="1" t="s">
        <v>1110</v>
      </c>
      <c r="H5043" s="1">
        <v>40109</v>
      </c>
      <c r="I5043" s="1">
        <v>1008471</v>
      </c>
      <c r="J5043" s="1">
        <v>35.4673582</v>
      </c>
      <c r="K5043" s="1">
        <v>-97.514096600000002</v>
      </c>
      <c r="L5043" s="1"/>
      <c r="M5043" s="1" t="s">
        <v>1495</v>
      </c>
      <c r="N5043" s="1" t="s">
        <v>9115</v>
      </c>
      <c r="O5043" s="1">
        <v>2022</v>
      </c>
      <c r="P5043" s="1">
        <v>73102</v>
      </c>
      <c r="Q5043" s="1" t="s">
        <v>922</v>
      </c>
      <c r="R5043" s="1"/>
      <c r="S5043" s="1">
        <v>211120</v>
      </c>
      <c r="T5043" s="1" t="s">
        <v>6826</v>
      </c>
      <c r="U5043" s="1"/>
      <c r="V5043" s="1" t="s">
        <v>18559</v>
      </c>
      <c r="W5043" s="1" t="s">
        <v>6826</v>
      </c>
    </row>
    <row r="5044" spans="1:23" x14ac:dyDescent="0.25">
      <c r="A5044" s="1">
        <v>1008472</v>
      </c>
      <c r="B5044" s="5" t="str">
        <f>VLOOKUP(H5044,'FIPS Basin X-walk'!$A$2:$F$3224,6,FALSE)</f>
        <v>Chautauqua Platform</v>
      </c>
      <c r="C5044" s="1" t="s">
        <v>18558</v>
      </c>
      <c r="D5044" s="1"/>
      <c r="E5044" s="1"/>
      <c r="F5044" s="1" t="s">
        <v>18542</v>
      </c>
      <c r="G5044" s="1" t="s">
        <v>1110</v>
      </c>
      <c r="H5044" s="1">
        <v>40109</v>
      </c>
      <c r="I5044" s="1">
        <v>1008472</v>
      </c>
      <c r="J5044" s="1">
        <v>35.4673582</v>
      </c>
      <c r="K5044" s="1">
        <v>-97.514096600000002</v>
      </c>
      <c r="L5044" s="1"/>
      <c r="M5044" s="1" t="s">
        <v>1495</v>
      </c>
      <c r="N5044" s="1" t="s">
        <v>9115</v>
      </c>
      <c r="O5044" s="1">
        <v>2022</v>
      </c>
      <c r="P5044" s="1">
        <v>73102</v>
      </c>
      <c r="Q5044" s="1" t="s">
        <v>923</v>
      </c>
      <c r="R5044" s="1"/>
      <c r="S5044" s="1">
        <v>211120</v>
      </c>
      <c r="T5044" s="1" t="s">
        <v>6826</v>
      </c>
      <c r="U5044" s="1"/>
      <c r="V5044" s="1" t="s">
        <v>18559</v>
      </c>
      <c r="W5044" s="1" t="s">
        <v>6826</v>
      </c>
    </row>
    <row r="5045" spans="1:23" x14ac:dyDescent="0.25">
      <c r="A5045" s="1">
        <v>1008523</v>
      </c>
      <c r="B5045" s="5" t="str">
        <f>VLOOKUP(H5045,'FIPS Basin X-walk'!$A$2:$F$3224,6,FALSE)</f>
        <v>Chautauqua Platform</v>
      </c>
      <c r="C5045" s="1" t="s">
        <v>18541</v>
      </c>
      <c r="D5045" s="1"/>
      <c r="E5045" s="1"/>
      <c r="F5045" s="1" t="s">
        <v>18542</v>
      </c>
      <c r="G5045" s="1" t="s">
        <v>1110</v>
      </c>
      <c r="H5045" s="1">
        <v>40109</v>
      </c>
      <c r="I5045" s="1">
        <v>1008523</v>
      </c>
      <c r="J5045" s="1">
        <v>35.533760000000001</v>
      </c>
      <c r="K5045" s="1">
        <v>-97.529759999999996</v>
      </c>
      <c r="L5045" s="1"/>
      <c r="M5045" s="1" t="s">
        <v>1495</v>
      </c>
      <c r="N5045" s="1" t="s">
        <v>9115</v>
      </c>
      <c r="O5045" s="1">
        <v>2022</v>
      </c>
      <c r="P5045" s="1">
        <v>73118</v>
      </c>
      <c r="Q5045" s="1" t="s">
        <v>26006</v>
      </c>
      <c r="R5045" s="1"/>
      <c r="S5045" s="1">
        <v>211130</v>
      </c>
      <c r="T5045" s="1" t="s">
        <v>6826</v>
      </c>
      <c r="U5045" s="1"/>
      <c r="V5045" s="1" t="s">
        <v>18544</v>
      </c>
      <c r="W5045" s="1" t="s">
        <v>6826</v>
      </c>
    </row>
    <row r="5046" spans="1:23" x14ac:dyDescent="0.25">
      <c r="A5046" s="1">
        <v>1008526</v>
      </c>
      <c r="B5046" s="5" t="str">
        <f>VLOOKUP(H5046,'FIPS Basin X-walk'!$A$2:$F$3224,6,FALSE)</f>
        <v>Chautauqua Platform</v>
      </c>
      <c r="C5046" s="1" t="s">
        <v>18541</v>
      </c>
      <c r="D5046" s="1"/>
      <c r="E5046" s="1"/>
      <c r="F5046" s="1" t="s">
        <v>18542</v>
      </c>
      <c r="G5046" s="1" t="s">
        <v>1110</v>
      </c>
      <c r="H5046" s="1">
        <v>40109</v>
      </c>
      <c r="I5046" s="1">
        <v>1008526</v>
      </c>
      <c r="J5046" s="1">
        <v>35.533760000000001</v>
      </c>
      <c r="K5046" s="1">
        <v>-97.529759999999996</v>
      </c>
      <c r="L5046" s="1"/>
      <c r="M5046" s="1" t="s">
        <v>1495</v>
      </c>
      <c r="N5046" s="1" t="s">
        <v>9115</v>
      </c>
      <c r="O5046" s="1">
        <v>2022</v>
      </c>
      <c r="P5046" s="1">
        <v>73118</v>
      </c>
      <c r="Q5046" s="1" t="s">
        <v>26007</v>
      </c>
      <c r="R5046" s="1"/>
      <c r="S5046" s="1">
        <v>211120</v>
      </c>
      <c r="T5046" s="1" t="s">
        <v>6826</v>
      </c>
      <c r="U5046" s="1"/>
      <c r="V5046" s="1" t="s">
        <v>18544</v>
      </c>
      <c r="W5046" s="1" t="s">
        <v>6826</v>
      </c>
    </row>
    <row r="5047" spans="1:23" x14ac:dyDescent="0.25">
      <c r="A5047" s="1">
        <v>1008527</v>
      </c>
      <c r="B5047" s="5" t="str">
        <f>VLOOKUP(H5047,'FIPS Basin X-walk'!$A$2:$F$3224,6,FALSE)</f>
        <v>Chautauqua Platform</v>
      </c>
      <c r="C5047" s="1" t="s">
        <v>18541</v>
      </c>
      <c r="D5047" s="1"/>
      <c r="E5047" s="1"/>
      <c r="F5047" s="1" t="s">
        <v>18542</v>
      </c>
      <c r="G5047" s="1" t="s">
        <v>1110</v>
      </c>
      <c r="H5047" s="1">
        <v>40109</v>
      </c>
      <c r="I5047" s="1">
        <v>1008527</v>
      </c>
      <c r="J5047" s="1">
        <v>35.533760000000001</v>
      </c>
      <c r="K5047" s="1">
        <v>-97.529759999999996</v>
      </c>
      <c r="L5047" s="1"/>
      <c r="M5047" s="1" t="s">
        <v>1495</v>
      </c>
      <c r="N5047" s="1" t="s">
        <v>9115</v>
      </c>
      <c r="O5047" s="1">
        <v>2022</v>
      </c>
      <c r="P5047" s="1">
        <v>73118</v>
      </c>
      <c r="Q5047" s="1" t="s">
        <v>26008</v>
      </c>
      <c r="R5047" s="1"/>
      <c r="S5047" s="1">
        <v>211130</v>
      </c>
      <c r="T5047" s="1" t="s">
        <v>6826</v>
      </c>
      <c r="U5047" s="1"/>
      <c r="V5047" s="1" t="s">
        <v>18544</v>
      </c>
      <c r="W5047" s="1" t="s">
        <v>6826</v>
      </c>
    </row>
    <row r="5048" spans="1:23" x14ac:dyDescent="0.25">
      <c r="A5048" s="1">
        <v>1008528</v>
      </c>
      <c r="B5048" s="5" t="str">
        <f>VLOOKUP(H5048,'FIPS Basin X-walk'!$A$2:$F$3224,6,FALSE)</f>
        <v>Chautauqua Platform</v>
      </c>
      <c r="C5048" s="1" t="s">
        <v>18541</v>
      </c>
      <c r="D5048" s="1"/>
      <c r="E5048" s="1"/>
      <c r="F5048" s="1" t="s">
        <v>18542</v>
      </c>
      <c r="G5048" s="1" t="s">
        <v>1110</v>
      </c>
      <c r="H5048" s="1">
        <v>40109</v>
      </c>
      <c r="I5048" s="1">
        <v>1008528</v>
      </c>
      <c r="J5048" s="1">
        <v>35.533760000000001</v>
      </c>
      <c r="K5048" s="1">
        <v>-97.529759999999996</v>
      </c>
      <c r="L5048" s="1"/>
      <c r="M5048" s="1" t="s">
        <v>1495</v>
      </c>
      <c r="N5048" s="1" t="s">
        <v>9115</v>
      </c>
      <c r="O5048" s="1">
        <v>2022</v>
      </c>
      <c r="P5048" s="1">
        <v>73118</v>
      </c>
      <c r="Q5048" s="1" t="s">
        <v>26009</v>
      </c>
      <c r="R5048" s="1"/>
      <c r="S5048" s="1">
        <v>211120</v>
      </c>
      <c r="T5048" s="1" t="s">
        <v>6826</v>
      </c>
      <c r="U5048" s="1"/>
      <c r="V5048" s="1" t="s">
        <v>18544</v>
      </c>
      <c r="W5048" s="1" t="s">
        <v>6826</v>
      </c>
    </row>
    <row r="5049" spans="1:23" x14ac:dyDescent="0.25">
      <c r="A5049" s="1">
        <v>1008598</v>
      </c>
      <c r="B5049" s="5" t="str">
        <f>VLOOKUP(H5049,'FIPS Basin X-walk'!$A$2:$F$3224,6,FALSE)</f>
        <v>Chautauqua Platform</v>
      </c>
      <c r="C5049" s="1" t="s">
        <v>26015</v>
      </c>
      <c r="D5049" s="1"/>
      <c r="E5049" s="1"/>
      <c r="F5049" s="1" t="s">
        <v>18542</v>
      </c>
      <c r="G5049" s="1" t="s">
        <v>1110</v>
      </c>
      <c r="H5049" s="1">
        <v>40109</v>
      </c>
      <c r="I5049" s="1">
        <v>1008598</v>
      </c>
      <c r="J5049" s="1">
        <v>35.468730000000001</v>
      </c>
      <c r="K5049" s="1">
        <v>-97.514799999999994</v>
      </c>
      <c r="L5049" s="1"/>
      <c r="M5049" s="1" t="s">
        <v>1495</v>
      </c>
      <c r="N5049" s="1" t="s">
        <v>9115</v>
      </c>
      <c r="O5049" s="1">
        <v>2022</v>
      </c>
      <c r="P5049" s="1">
        <v>73102</v>
      </c>
      <c r="Q5049" s="1" t="s">
        <v>26016</v>
      </c>
      <c r="R5049" s="1"/>
      <c r="S5049" s="1">
        <v>211120</v>
      </c>
      <c r="T5049" s="1" t="s">
        <v>6826</v>
      </c>
      <c r="U5049" s="1"/>
      <c r="V5049" s="1" t="s">
        <v>18572</v>
      </c>
      <c r="W5049" s="1" t="s">
        <v>6826</v>
      </c>
    </row>
    <row r="5050" spans="1:23" x14ac:dyDescent="0.25">
      <c r="A5050" s="1">
        <v>1008616</v>
      </c>
      <c r="B5050" s="5" t="str">
        <f>VLOOKUP(H5050,'FIPS Basin X-walk'!$A$2:$F$3224,6,FALSE)</f>
        <v>Chautauqua Platform</v>
      </c>
      <c r="C5050" s="1" t="s">
        <v>26018</v>
      </c>
      <c r="D5050" s="1"/>
      <c r="E5050" s="1"/>
      <c r="F5050" s="1" t="s">
        <v>18542</v>
      </c>
      <c r="G5050" s="1" t="s">
        <v>1110</v>
      </c>
      <c r="H5050" s="1">
        <v>40109</v>
      </c>
      <c r="I5050" s="1">
        <v>1008616</v>
      </c>
      <c r="J5050" s="1">
        <v>35.468820000000001</v>
      </c>
      <c r="K5050" s="1">
        <v>-97.517340000000004</v>
      </c>
      <c r="L5050" s="1"/>
      <c r="M5050" s="1" t="s">
        <v>1495</v>
      </c>
      <c r="N5050" s="1" t="s">
        <v>9115</v>
      </c>
      <c r="O5050" s="1">
        <v>2022</v>
      </c>
      <c r="P5050" s="1">
        <v>73102</v>
      </c>
      <c r="Q5050" s="1" t="s">
        <v>933</v>
      </c>
      <c r="R5050" s="1"/>
      <c r="S5050" s="1">
        <v>211130</v>
      </c>
      <c r="T5050" s="1" t="s">
        <v>6826</v>
      </c>
      <c r="U5050" s="1"/>
      <c r="V5050" s="1" t="s">
        <v>8864</v>
      </c>
      <c r="W5050" s="1" t="s">
        <v>6826</v>
      </c>
    </row>
    <row r="5051" spans="1:23" x14ac:dyDescent="0.25">
      <c r="A5051" s="1">
        <v>1009143</v>
      </c>
      <c r="B5051" s="5" t="str">
        <f>VLOOKUP(H5051,'FIPS Basin X-walk'!$A$2:$F$3224,6,FALSE)</f>
        <v>Chautauqua Platform</v>
      </c>
      <c r="C5051" s="1" t="s">
        <v>26018</v>
      </c>
      <c r="D5051" s="1"/>
      <c r="E5051" s="1"/>
      <c r="F5051" s="1" t="s">
        <v>18542</v>
      </c>
      <c r="G5051" s="1" t="s">
        <v>1110</v>
      </c>
      <c r="H5051" s="1">
        <v>40109</v>
      </c>
      <c r="I5051" s="1">
        <v>1009143</v>
      </c>
      <c r="J5051" s="1">
        <v>35.468820000000001</v>
      </c>
      <c r="K5051" s="1">
        <v>-97.517340000000004</v>
      </c>
      <c r="L5051" s="1"/>
      <c r="M5051" s="1" t="s">
        <v>1495</v>
      </c>
      <c r="N5051" s="1" t="s">
        <v>9115</v>
      </c>
      <c r="O5051" s="1">
        <v>2022</v>
      </c>
      <c r="P5051" s="1">
        <v>73102</v>
      </c>
      <c r="Q5051" s="1" t="s">
        <v>954</v>
      </c>
      <c r="R5051" s="1"/>
      <c r="S5051" s="1">
        <v>211130</v>
      </c>
      <c r="T5051" s="1" t="s">
        <v>6826</v>
      </c>
      <c r="U5051" s="1"/>
      <c r="V5051" s="1" t="s">
        <v>8864</v>
      </c>
      <c r="W5051" s="1" t="s">
        <v>6826</v>
      </c>
    </row>
    <row r="5052" spans="1:23" x14ac:dyDescent="0.25">
      <c r="A5052" s="1">
        <v>1009238</v>
      </c>
      <c r="B5052" s="5" t="str">
        <f>VLOOKUP(H5052,'FIPS Basin X-walk'!$A$2:$F$3224,6,FALSE)</f>
        <v>Chautauqua Platform</v>
      </c>
      <c r="C5052" s="1" t="s">
        <v>18551</v>
      </c>
      <c r="D5052" s="1"/>
      <c r="E5052" s="1"/>
      <c r="F5052" s="1" t="s">
        <v>18542</v>
      </c>
      <c r="G5052" s="1" t="s">
        <v>1110</v>
      </c>
      <c r="H5052" s="1">
        <v>40109</v>
      </c>
      <c r="I5052" s="1">
        <v>1009238</v>
      </c>
      <c r="J5052" s="1">
        <v>35.466697000000003</v>
      </c>
      <c r="K5052" s="1">
        <v>-97.514529999999993</v>
      </c>
      <c r="L5052" s="1"/>
      <c r="M5052" s="1" t="s">
        <v>1495</v>
      </c>
      <c r="N5052" s="1" t="s">
        <v>9115</v>
      </c>
      <c r="O5052" s="1">
        <v>2022</v>
      </c>
      <c r="P5052" s="1">
        <v>73102</v>
      </c>
      <c r="Q5052" s="1" t="s">
        <v>959</v>
      </c>
      <c r="R5052" s="1"/>
      <c r="S5052" s="1">
        <v>211120</v>
      </c>
      <c r="T5052" s="1" t="s">
        <v>6826</v>
      </c>
      <c r="U5052" s="1"/>
      <c r="V5052" s="1" t="s">
        <v>18552</v>
      </c>
      <c r="W5052" s="1" t="s">
        <v>6826</v>
      </c>
    </row>
    <row r="5053" spans="1:23" x14ac:dyDescent="0.25">
      <c r="A5053" s="1">
        <v>1009265</v>
      </c>
      <c r="B5053" s="5" t="str">
        <f>VLOOKUP(H5053,'FIPS Basin X-walk'!$A$2:$F$3224,6,FALSE)</f>
        <v>Chautauqua Platform</v>
      </c>
      <c r="C5053" s="1" t="s">
        <v>26084</v>
      </c>
      <c r="D5053" s="1"/>
      <c r="E5053" s="1"/>
      <c r="F5053" s="1" t="s">
        <v>18542</v>
      </c>
      <c r="G5053" s="1" t="s">
        <v>1110</v>
      </c>
      <c r="H5053" s="1">
        <v>40109</v>
      </c>
      <c r="I5053" s="1">
        <v>1009265</v>
      </c>
      <c r="J5053" s="1">
        <v>35.567189999999997</v>
      </c>
      <c r="K5053" s="1">
        <v>-97.498270000000005</v>
      </c>
      <c r="L5053" s="1"/>
      <c r="M5053" s="1" t="s">
        <v>1495</v>
      </c>
      <c r="N5053" s="1" t="s">
        <v>9115</v>
      </c>
      <c r="O5053" s="1">
        <v>2022</v>
      </c>
      <c r="P5053" s="1">
        <v>73142</v>
      </c>
      <c r="Q5053" s="1" t="s">
        <v>964</v>
      </c>
      <c r="R5053" s="1"/>
      <c r="S5053" s="1">
        <v>211120</v>
      </c>
      <c r="T5053" s="1" t="s">
        <v>6826</v>
      </c>
      <c r="U5053" s="1"/>
      <c r="V5053" s="1" t="s">
        <v>23611</v>
      </c>
      <c r="W5053" s="1" t="s">
        <v>6826</v>
      </c>
    </row>
    <row r="5054" spans="1:23" x14ac:dyDescent="0.25">
      <c r="A5054" s="1">
        <v>1009278</v>
      </c>
      <c r="B5054" s="5" t="str">
        <f>VLOOKUP(H5054,'FIPS Basin X-walk'!$A$2:$F$3224,6,FALSE)</f>
        <v>Chautauqua Platform</v>
      </c>
      <c r="C5054" s="1" t="s">
        <v>18551</v>
      </c>
      <c r="D5054" s="1"/>
      <c r="E5054" s="1"/>
      <c r="F5054" s="1" t="s">
        <v>18542</v>
      </c>
      <c r="G5054" s="1" t="s">
        <v>1110</v>
      </c>
      <c r="H5054" s="1">
        <v>40109</v>
      </c>
      <c r="I5054" s="1">
        <v>1009278</v>
      </c>
      <c r="J5054" s="1">
        <v>35.471180799999999</v>
      </c>
      <c r="K5054" s="1">
        <v>-97.516602000000006</v>
      </c>
      <c r="L5054" s="1"/>
      <c r="M5054" s="1" t="s">
        <v>1495</v>
      </c>
      <c r="N5054" s="1" t="s">
        <v>9115</v>
      </c>
      <c r="O5054" s="1">
        <v>2022</v>
      </c>
      <c r="P5054" s="1">
        <v>73102</v>
      </c>
      <c r="Q5054" s="1" t="s">
        <v>966</v>
      </c>
      <c r="R5054" s="1"/>
      <c r="S5054" s="1">
        <v>211120</v>
      </c>
      <c r="T5054" s="1" t="s">
        <v>6826</v>
      </c>
      <c r="U5054" s="1"/>
      <c r="V5054" s="1" t="s">
        <v>18552</v>
      </c>
      <c r="W5054" s="1" t="s">
        <v>6826</v>
      </c>
    </row>
    <row r="5055" spans="1:23" x14ac:dyDescent="0.25">
      <c r="A5055" s="1">
        <v>1011191</v>
      </c>
      <c r="B5055" s="5" t="str">
        <f>VLOOKUP(H5055,'FIPS Basin X-walk'!$A$2:$F$3224,6,FALSE)</f>
        <v>Chautauqua Platform</v>
      </c>
      <c r="C5055" s="1" t="s">
        <v>18558</v>
      </c>
      <c r="D5055" s="1"/>
      <c r="E5055" s="1"/>
      <c r="F5055" s="1" t="s">
        <v>18542</v>
      </c>
      <c r="G5055" s="1" t="s">
        <v>1110</v>
      </c>
      <c r="H5055" s="1">
        <v>40109</v>
      </c>
      <c r="I5055" s="1">
        <v>1011191</v>
      </c>
      <c r="J5055" s="1">
        <v>35.467350000000003</v>
      </c>
      <c r="K5055" s="1">
        <v>-97.514499999999998</v>
      </c>
      <c r="L5055" s="1"/>
      <c r="M5055" s="1" t="s">
        <v>1495</v>
      </c>
      <c r="N5055" s="1" t="s">
        <v>9115</v>
      </c>
      <c r="O5055" s="1">
        <v>2022</v>
      </c>
      <c r="P5055" s="1">
        <v>73102</v>
      </c>
      <c r="Q5055" s="1" t="s">
        <v>1019</v>
      </c>
      <c r="R5055" s="1"/>
      <c r="S5055" s="1">
        <v>211120</v>
      </c>
      <c r="T5055" s="1" t="s">
        <v>6826</v>
      </c>
      <c r="U5055" s="1"/>
      <c r="V5055" s="1" t="s">
        <v>18559</v>
      </c>
      <c r="W5055" s="1" t="s">
        <v>6826</v>
      </c>
    </row>
    <row r="5056" spans="1:23" x14ac:dyDescent="0.25">
      <c r="A5056" s="1">
        <v>1011393</v>
      </c>
      <c r="B5056" s="5" t="str">
        <f>VLOOKUP(H5056,'FIPS Basin X-walk'!$A$2:$F$3224,6,FALSE)</f>
        <v>Chautauqua Platform</v>
      </c>
      <c r="C5056" s="1" t="s">
        <v>23610</v>
      </c>
      <c r="D5056" s="1"/>
      <c r="E5056" s="1"/>
      <c r="F5056" s="1" t="s">
        <v>18542</v>
      </c>
      <c r="G5056" s="1" t="s">
        <v>1110</v>
      </c>
      <c r="H5056" s="1">
        <v>40109</v>
      </c>
      <c r="I5056" s="1">
        <v>1011393</v>
      </c>
      <c r="J5056" s="1">
        <v>35.565477999999999</v>
      </c>
      <c r="K5056" s="1">
        <v>-97.518049000000005</v>
      </c>
      <c r="L5056" s="1"/>
      <c r="M5056" s="1" t="s">
        <v>1495</v>
      </c>
      <c r="N5056" s="1" t="s">
        <v>9115</v>
      </c>
      <c r="O5056" s="1">
        <v>2022</v>
      </c>
      <c r="P5056" s="1">
        <v>73113</v>
      </c>
      <c r="Q5056" s="1" t="s">
        <v>1021</v>
      </c>
      <c r="R5056" s="1"/>
      <c r="S5056" s="1">
        <v>211120</v>
      </c>
      <c r="T5056" s="1" t="s">
        <v>6826</v>
      </c>
      <c r="U5056" s="1"/>
      <c r="V5056" s="1" t="s">
        <v>26351</v>
      </c>
      <c r="W5056" s="1" t="s">
        <v>6826</v>
      </c>
    </row>
    <row r="5057" spans="1:23" x14ac:dyDescent="0.25">
      <c r="A5057" s="1">
        <v>1011454</v>
      </c>
      <c r="B5057" s="5" t="str">
        <f>VLOOKUP(H5057,'FIPS Basin X-walk'!$A$2:$F$3224,6,FALSE)</f>
        <v>Chautauqua Platform</v>
      </c>
      <c r="C5057" s="1" t="s">
        <v>23610</v>
      </c>
      <c r="D5057" s="1"/>
      <c r="E5057" s="1"/>
      <c r="F5057" s="1" t="s">
        <v>18542</v>
      </c>
      <c r="G5057" s="1" t="s">
        <v>1110</v>
      </c>
      <c r="H5057" s="1">
        <v>40109</v>
      </c>
      <c r="I5057" s="1">
        <v>1011454</v>
      </c>
      <c r="J5057" s="1">
        <v>35.565477999999999</v>
      </c>
      <c r="K5057" s="1">
        <v>-97.518049000000005</v>
      </c>
      <c r="L5057" s="1"/>
      <c r="M5057" s="1" t="s">
        <v>1495</v>
      </c>
      <c r="N5057" s="1" t="s">
        <v>9115</v>
      </c>
      <c r="O5057" s="1">
        <v>2022</v>
      </c>
      <c r="P5057" s="1">
        <v>73113</v>
      </c>
      <c r="Q5057" s="1" t="s">
        <v>1023</v>
      </c>
      <c r="R5057" s="1"/>
      <c r="S5057" s="1">
        <v>211120</v>
      </c>
      <c r="T5057" s="1" t="s">
        <v>6826</v>
      </c>
      <c r="U5057" s="1"/>
      <c r="V5057" s="1" t="s">
        <v>26351</v>
      </c>
      <c r="W5057" s="1" t="s">
        <v>6826</v>
      </c>
    </row>
    <row r="5058" spans="1:23" x14ac:dyDescent="0.25">
      <c r="A5058" s="1">
        <v>1012353</v>
      </c>
      <c r="B5058" s="5" t="str">
        <f>VLOOKUP(H5058,'FIPS Basin X-walk'!$A$2:$F$3224,6,FALSE)</f>
        <v>Chautauqua Platform</v>
      </c>
      <c r="C5058" s="1" t="s">
        <v>18551</v>
      </c>
      <c r="D5058" s="1"/>
      <c r="E5058" s="1"/>
      <c r="F5058" s="1" t="s">
        <v>18542</v>
      </c>
      <c r="G5058" s="1" t="s">
        <v>1110</v>
      </c>
      <c r="H5058" s="1">
        <v>40109</v>
      </c>
      <c r="I5058" s="1">
        <v>1012353</v>
      </c>
      <c r="J5058" s="1">
        <v>35.467134018325297</v>
      </c>
      <c r="K5058" s="1">
        <v>-97.517776904357206</v>
      </c>
      <c r="L5058" s="1"/>
      <c r="M5058" s="1" t="s">
        <v>1495</v>
      </c>
      <c r="N5058" s="1" t="s">
        <v>9115</v>
      </c>
      <c r="O5058" s="1">
        <v>2022</v>
      </c>
      <c r="P5058" s="1">
        <v>73102</v>
      </c>
      <c r="Q5058" s="1" t="s">
        <v>192</v>
      </c>
      <c r="R5058" s="1"/>
      <c r="S5058" s="1">
        <v>211120</v>
      </c>
      <c r="T5058" s="1" t="s">
        <v>6826</v>
      </c>
      <c r="U5058" s="1"/>
      <c r="V5058" s="1" t="s">
        <v>18552</v>
      </c>
      <c r="W5058" s="1" t="s">
        <v>6826</v>
      </c>
    </row>
    <row r="5059" spans="1:23" x14ac:dyDescent="0.25">
      <c r="A5059" s="1">
        <v>1012546</v>
      </c>
      <c r="B5059" s="5" t="str">
        <f>VLOOKUP(H5059,'FIPS Basin X-walk'!$A$2:$F$3224,6,FALSE)</f>
        <v>Chautauqua Platform</v>
      </c>
      <c r="C5059" s="1" t="s">
        <v>25952</v>
      </c>
      <c r="D5059" s="1"/>
      <c r="E5059" s="1"/>
      <c r="F5059" s="1" t="s">
        <v>18542</v>
      </c>
      <c r="G5059" s="1" t="s">
        <v>1110</v>
      </c>
      <c r="H5059" s="1">
        <v>40109</v>
      </c>
      <c r="I5059" s="1">
        <v>1012546</v>
      </c>
      <c r="J5059" s="1">
        <v>35.4687482827445</v>
      </c>
      <c r="K5059" s="1">
        <v>-97.5173353317617</v>
      </c>
      <c r="L5059" s="1"/>
      <c r="M5059" s="1" t="s">
        <v>1495</v>
      </c>
      <c r="N5059" s="1" t="s">
        <v>9115</v>
      </c>
      <c r="O5059" s="1">
        <v>2022</v>
      </c>
      <c r="P5059" s="1">
        <v>73102</v>
      </c>
      <c r="Q5059" s="1" t="s">
        <v>24179</v>
      </c>
      <c r="R5059" s="1"/>
      <c r="S5059" s="1">
        <v>211130</v>
      </c>
      <c r="T5059" s="1" t="s">
        <v>6826</v>
      </c>
      <c r="U5059" s="1"/>
      <c r="V5059" s="1" t="s">
        <v>8864</v>
      </c>
      <c r="W5059" s="1" t="s">
        <v>6826</v>
      </c>
    </row>
    <row r="5060" spans="1:23" x14ac:dyDescent="0.25">
      <c r="A5060" s="1">
        <v>1013123</v>
      </c>
      <c r="B5060" s="5" t="str">
        <f>VLOOKUP(H5060,'FIPS Basin X-walk'!$A$2:$F$3224,6,FALSE)</f>
        <v>Chautauqua Platform</v>
      </c>
      <c r="C5060" s="1" t="s">
        <v>23547</v>
      </c>
      <c r="D5060" s="1"/>
      <c r="E5060" s="1"/>
      <c r="F5060" s="1" t="s">
        <v>18542</v>
      </c>
      <c r="G5060" s="1" t="s">
        <v>1110</v>
      </c>
      <c r="H5060" s="1">
        <v>40109</v>
      </c>
      <c r="I5060" s="1">
        <v>1013123</v>
      </c>
      <c r="J5060" s="1">
        <v>35.6131551</v>
      </c>
      <c r="K5060" s="1">
        <v>-97.638536799999997</v>
      </c>
      <c r="L5060" s="1"/>
      <c r="M5060" s="1" t="s">
        <v>1495</v>
      </c>
      <c r="N5060" s="1" t="s">
        <v>9115</v>
      </c>
      <c r="O5060" s="1">
        <v>2022</v>
      </c>
      <c r="P5060" s="1">
        <v>73134</v>
      </c>
      <c r="Q5060" s="1" t="s">
        <v>1071</v>
      </c>
      <c r="R5060" s="1"/>
      <c r="S5060" s="1">
        <v>211120</v>
      </c>
      <c r="T5060" s="1" t="s">
        <v>6826</v>
      </c>
      <c r="U5060" s="1"/>
      <c r="V5060" s="1" t="s">
        <v>18466</v>
      </c>
      <c r="W5060" s="1" t="s">
        <v>6826</v>
      </c>
    </row>
    <row r="5061" spans="1:23" x14ac:dyDescent="0.25">
      <c r="A5061" s="1">
        <v>1013580</v>
      </c>
      <c r="B5061" s="5" t="str">
        <f>VLOOKUP(H5061,'FIPS Basin X-walk'!$A$2:$F$3224,6,FALSE)</f>
        <v>Chautauqua Platform</v>
      </c>
      <c r="C5061" s="1" t="s">
        <v>23812</v>
      </c>
      <c r="D5061" s="1"/>
      <c r="E5061" s="1"/>
      <c r="F5061" s="1" t="s">
        <v>18542</v>
      </c>
      <c r="G5061" s="1" t="s">
        <v>1110</v>
      </c>
      <c r="H5061" s="1">
        <v>40109</v>
      </c>
      <c r="I5061" s="1">
        <v>1013580</v>
      </c>
      <c r="J5061" s="1">
        <v>35.472416000000003</v>
      </c>
      <c r="K5061" s="1">
        <v>-97.516981999999999</v>
      </c>
      <c r="L5061" s="1"/>
      <c r="M5061" s="1" t="s">
        <v>1495</v>
      </c>
      <c r="N5061" s="1" t="s">
        <v>9115</v>
      </c>
      <c r="O5061" s="1">
        <v>2022</v>
      </c>
      <c r="P5061" s="1">
        <v>73113</v>
      </c>
      <c r="Q5061" s="1" t="s">
        <v>1089</v>
      </c>
      <c r="R5061" s="1"/>
      <c r="S5061" s="1">
        <v>211120</v>
      </c>
      <c r="T5061" s="1" t="s">
        <v>6826</v>
      </c>
      <c r="U5061" s="1"/>
      <c r="V5061" s="1" t="s">
        <v>23813</v>
      </c>
      <c r="W5061" s="1" t="s">
        <v>6826</v>
      </c>
    </row>
    <row r="5062" spans="1:23" x14ac:dyDescent="0.25">
      <c r="A5062" s="1">
        <v>1013732</v>
      </c>
      <c r="B5062" s="5" t="str">
        <f>VLOOKUP(H5062,'FIPS Basin X-walk'!$A$2:$F$3224,6,FALSE)</f>
        <v>Chautauqua Platform</v>
      </c>
      <c r="C5062" s="1" t="s">
        <v>23745</v>
      </c>
      <c r="D5062" s="1"/>
      <c r="E5062" s="1"/>
      <c r="F5062" s="1" t="s">
        <v>18542</v>
      </c>
      <c r="G5062" s="1" t="s">
        <v>1110</v>
      </c>
      <c r="H5062" s="1">
        <v>40109</v>
      </c>
      <c r="I5062" s="1">
        <v>1013732</v>
      </c>
      <c r="J5062" s="1">
        <v>35.614156999999999</v>
      </c>
      <c r="K5062" s="1">
        <v>-97.580313000000004</v>
      </c>
      <c r="L5062" s="1"/>
      <c r="M5062" s="1" t="s">
        <v>1495</v>
      </c>
      <c r="N5062" s="1" t="s">
        <v>9115</v>
      </c>
      <c r="O5062" s="1">
        <v>2022</v>
      </c>
      <c r="P5062" s="1">
        <v>73134</v>
      </c>
      <c r="Q5062" s="1" t="s">
        <v>1097</v>
      </c>
      <c r="R5062" s="1"/>
      <c r="S5062" s="1">
        <v>211130</v>
      </c>
      <c r="T5062" s="1" t="s">
        <v>6826</v>
      </c>
      <c r="U5062" s="1"/>
      <c r="V5062" s="1" t="s">
        <v>23746</v>
      </c>
      <c r="W5062" s="1" t="s">
        <v>6826</v>
      </c>
    </row>
    <row r="5063" spans="1:23" x14ac:dyDescent="0.25">
      <c r="A5063" s="1">
        <v>1013751</v>
      </c>
      <c r="B5063" s="5" t="str">
        <f>VLOOKUP(H5063,'FIPS Basin X-walk'!$A$2:$F$3224,6,FALSE)</f>
        <v>Chautauqua Platform</v>
      </c>
      <c r="C5063" s="1" t="s">
        <v>26747</v>
      </c>
      <c r="D5063" s="1"/>
      <c r="E5063" s="1"/>
      <c r="F5063" s="1" t="s">
        <v>18542</v>
      </c>
      <c r="G5063" s="1" t="s">
        <v>1110</v>
      </c>
      <c r="H5063" s="1">
        <v>40109</v>
      </c>
      <c r="I5063" s="1">
        <v>1013751</v>
      </c>
      <c r="J5063" s="1">
        <v>35.614156999999999</v>
      </c>
      <c r="K5063" s="1">
        <v>-97.580313000000004</v>
      </c>
      <c r="L5063" s="1"/>
      <c r="M5063" s="1" t="s">
        <v>1495</v>
      </c>
      <c r="N5063" s="1" t="s">
        <v>9115</v>
      </c>
      <c r="O5063" s="1">
        <v>2022</v>
      </c>
      <c r="P5063" s="1">
        <v>73134</v>
      </c>
      <c r="Q5063" s="1" t="s">
        <v>1101</v>
      </c>
      <c r="R5063" s="1"/>
      <c r="S5063" s="1">
        <v>211120</v>
      </c>
      <c r="T5063" s="1" t="s">
        <v>6826</v>
      </c>
      <c r="U5063" s="1"/>
      <c r="V5063" s="1" t="s">
        <v>23773</v>
      </c>
      <c r="W5063" s="1" t="s">
        <v>6826</v>
      </c>
    </row>
    <row r="5064" spans="1:23" x14ac:dyDescent="0.25">
      <c r="A5064" s="1">
        <v>1013815</v>
      </c>
      <c r="B5064" s="5" t="str">
        <f>VLOOKUP(H5064,'FIPS Basin X-walk'!$A$2:$F$3224,6,FALSE)</f>
        <v>Chautauqua Platform</v>
      </c>
      <c r="C5064" s="1" t="s">
        <v>18574</v>
      </c>
      <c r="D5064" s="1"/>
      <c r="E5064" s="1"/>
      <c r="F5064" s="1" t="s">
        <v>18542</v>
      </c>
      <c r="G5064" s="1" t="s">
        <v>1110</v>
      </c>
      <c r="H5064" s="1">
        <v>40109</v>
      </c>
      <c r="I5064" s="1">
        <v>1013815</v>
      </c>
      <c r="J5064" s="1">
        <v>35.467134018325297</v>
      </c>
      <c r="K5064" s="1">
        <v>-97.517776904357206</v>
      </c>
      <c r="L5064" s="1"/>
      <c r="M5064" s="1" t="s">
        <v>1495</v>
      </c>
      <c r="N5064" s="1" t="s">
        <v>9115</v>
      </c>
      <c r="O5064" s="1">
        <v>2022</v>
      </c>
      <c r="P5064" s="1">
        <v>73102</v>
      </c>
      <c r="Q5064" s="1" t="s">
        <v>236</v>
      </c>
      <c r="R5064" s="1"/>
      <c r="S5064" s="1">
        <v>211120</v>
      </c>
      <c r="T5064" s="1" t="s">
        <v>6826</v>
      </c>
      <c r="U5064" s="1"/>
      <c r="V5064" s="1" t="s">
        <v>26758</v>
      </c>
      <c r="W5064" s="1" t="s">
        <v>6826</v>
      </c>
    </row>
    <row r="5065" spans="1:23" x14ac:dyDescent="0.25">
      <c r="A5065" s="1">
        <v>1014129</v>
      </c>
      <c r="B5065" s="5" t="str">
        <f>VLOOKUP(H5065,'FIPS Basin X-walk'!$A$2:$F$3224,6,FALSE)</f>
        <v>Chautauqua Platform</v>
      </c>
      <c r="C5065" s="1" t="s">
        <v>26868</v>
      </c>
      <c r="D5065" s="1"/>
      <c r="E5065" s="1"/>
      <c r="F5065" s="1" t="s">
        <v>18542</v>
      </c>
      <c r="G5065" s="1" t="s">
        <v>1110</v>
      </c>
      <c r="H5065" s="1">
        <v>40109</v>
      </c>
      <c r="I5065" s="1">
        <v>1014129</v>
      </c>
      <c r="J5065" s="1">
        <v>35.464813238948899</v>
      </c>
      <c r="K5065" s="1">
        <v>-97.510997560178694</v>
      </c>
      <c r="L5065" s="1"/>
      <c r="M5065" s="1" t="s">
        <v>1495</v>
      </c>
      <c r="N5065" s="1" t="s">
        <v>9115</v>
      </c>
      <c r="O5065" s="1">
        <v>2022</v>
      </c>
      <c r="P5065" s="1">
        <v>73104</v>
      </c>
      <c r="Q5065" s="1" t="s">
        <v>26869</v>
      </c>
      <c r="R5065" s="1"/>
      <c r="S5065" s="1">
        <v>211120</v>
      </c>
      <c r="T5065" s="1" t="s">
        <v>6826</v>
      </c>
      <c r="U5065" s="1"/>
      <c r="V5065" s="1" t="s">
        <v>26870</v>
      </c>
      <c r="W5065" s="1" t="s">
        <v>6826</v>
      </c>
    </row>
    <row r="5066" spans="1:23" x14ac:dyDescent="0.25">
      <c r="A5066" s="1">
        <v>1014271</v>
      </c>
      <c r="B5066" s="5" t="str">
        <f>VLOOKUP(H5066,'FIPS Basin X-walk'!$A$2:$F$3224,6,FALSE)</f>
        <v>Chautauqua Platform</v>
      </c>
      <c r="C5066" s="1" t="s">
        <v>26940</v>
      </c>
      <c r="D5066" s="1"/>
      <c r="E5066" s="1"/>
      <c r="F5066" s="1" t="s">
        <v>18542</v>
      </c>
      <c r="G5066" s="1" t="s">
        <v>1110</v>
      </c>
      <c r="H5066" s="1">
        <v>40109</v>
      </c>
      <c r="I5066" s="1">
        <v>1014271</v>
      </c>
      <c r="J5066" s="1">
        <v>35.5515212085107</v>
      </c>
      <c r="K5066" s="1">
        <v>-97.530542205755594</v>
      </c>
      <c r="L5066" s="1"/>
      <c r="M5066" s="1" t="s">
        <v>1495</v>
      </c>
      <c r="N5066" s="1" t="s">
        <v>9115</v>
      </c>
      <c r="O5066" s="1">
        <v>2022</v>
      </c>
      <c r="P5066" s="1">
        <v>73116</v>
      </c>
      <c r="Q5066" s="1" t="s">
        <v>26941</v>
      </c>
      <c r="R5066" s="1"/>
      <c r="S5066" s="1">
        <v>211120</v>
      </c>
      <c r="T5066" s="1" t="s">
        <v>6826</v>
      </c>
      <c r="U5066" s="1"/>
      <c r="V5066" s="1" t="s">
        <v>26942</v>
      </c>
      <c r="W5066" s="1" t="s">
        <v>6826</v>
      </c>
    </row>
    <row r="5067" spans="1:23" x14ac:dyDescent="0.25">
      <c r="A5067" s="1">
        <v>1014380</v>
      </c>
      <c r="B5067" s="5" t="str">
        <f>VLOOKUP(H5067,'FIPS Basin X-walk'!$A$2:$F$3224,6,FALSE)</f>
        <v>Chautauqua Platform</v>
      </c>
      <c r="C5067" s="1" t="s">
        <v>18558</v>
      </c>
      <c r="D5067" s="1"/>
      <c r="E5067" s="1"/>
      <c r="F5067" s="1" t="s">
        <v>18542</v>
      </c>
      <c r="G5067" s="1" t="s">
        <v>1110</v>
      </c>
      <c r="H5067" s="1">
        <v>40109</v>
      </c>
      <c r="I5067" s="1">
        <v>1014380</v>
      </c>
      <c r="J5067" s="1">
        <v>35.4677522353212</v>
      </c>
      <c r="K5067" s="1">
        <v>-97.514116931342798</v>
      </c>
      <c r="L5067" s="1"/>
      <c r="M5067" s="1" t="s">
        <v>1495</v>
      </c>
      <c r="N5067" s="1" t="s">
        <v>9115</v>
      </c>
      <c r="O5067" s="1">
        <v>2022</v>
      </c>
      <c r="P5067" s="1">
        <v>73102</v>
      </c>
      <c r="Q5067" s="1" t="s">
        <v>27082</v>
      </c>
      <c r="R5067" s="1"/>
      <c r="S5067" s="1">
        <v>211120</v>
      </c>
      <c r="T5067" s="1" t="s">
        <v>6826</v>
      </c>
      <c r="U5067" s="1"/>
      <c r="V5067" s="1" t="s">
        <v>18559</v>
      </c>
      <c r="W5067" s="1" t="s">
        <v>6826</v>
      </c>
    </row>
    <row r="5068" spans="1:23" x14ac:dyDescent="0.25">
      <c r="A5068" s="1">
        <v>1014438</v>
      </c>
      <c r="B5068" s="5" t="str">
        <f>VLOOKUP(H5068,'FIPS Basin X-walk'!$A$2:$F$3224,6,FALSE)</f>
        <v>Chautauqua Platform</v>
      </c>
      <c r="C5068" s="1" t="s">
        <v>27153</v>
      </c>
      <c r="D5068" s="1"/>
      <c r="E5068" s="1"/>
      <c r="F5068" s="1" t="s">
        <v>18542</v>
      </c>
      <c r="G5068" s="1" t="s">
        <v>1110</v>
      </c>
      <c r="H5068" s="1">
        <v>40109</v>
      </c>
      <c r="I5068" s="1">
        <v>1014438</v>
      </c>
      <c r="J5068" s="1">
        <v>35.476575721595502</v>
      </c>
      <c r="K5068" s="1">
        <v>-97.515481260178305</v>
      </c>
      <c r="L5068" s="1"/>
      <c r="M5068" s="1" t="s">
        <v>1495</v>
      </c>
      <c r="N5068" s="1" t="s">
        <v>9115</v>
      </c>
      <c r="O5068" s="1">
        <v>2022</v>
      </c>
      <c r="P5068" s="1">
        <v>73102</v>
      </c>
      <c r="Q5068" s="1" t="s">
        <v>27154</v>
      </c>
      <c r="R5068" s="1"/>
      <c r="S5068" s="1">
        <v>211130</v>
      </c>
      <c r="T5068" s="1" t="s">
        <v>6826</v>
      </c>
      <c r="U5068" s="1"/>
      <c r="V5068" s="1" t="s">
        <v>27155</v>
      </c>
      <c r="W5068" s="1" t="s">
        <v>6826</v>
      </c>
    </row>
    <row r="5069" spans="1:23" x14ac:dyDescent="0.25">
      <c r="A5069" s="1">
        <v>1014439</v>
      </c>
      <c r="B5069" s="5" t="str">
        <f>VLOOKUP(H5069,'FIPS Basin X-walk'!$A$2:$F$3224,6,FALSE)</f>
        <v>Chautauqua Platform</v>
      </c>
      <c r="C5069" s="1" t="s">
        <v>27153</v>
      </c>
      <c r="D5069" s="1"/>
      <c r="E5069" s="1"/>
      <c r="F5069" s="1" t="s">
        <v>18542</v>
      </c>
      <c r="G5069" s="1" t="s">
        <v>1110</v>
      </c>
      <c r="H5069" s="1">
        <v>40109</v>
      </c>
      <c r="I5069" s="1">
        <v>1014439</v>
      </c>
      <c r="J5069" s="1">
        <v>35.476575721595502</v>
      </c>
      <c r="K5069" s="1">
        <v>-97.515481260178305</v>
      </c>
      <c r="L5069" s="1"/>
      <c r="M5069" s="1" t="s">
        <v>1495</v>
      </c>
      <c r="N5069" s="1" t="s">
        <v>9115</v>
      </c>
      <c r="O5069" s="1">
        <v>2022</v>
      </c>
      <c r="P5069" s="1">
        <v>73102</v>
      </c>
      <c r="Q5069" s="1" t="s">
        <v>27156</v>
      </c>
      <c r="R5069" s="1"/>
      <c r="S5069" s="1">
        <v>211130</v>
      </c>
      <c r="T5069" s="1" t="s">
        <v>6826</v>
      </c>
      <c r="U5069" s="1"/>
      <c r="V5069" s="1" t="s">
        <v>27155</v>
      </c>
      <c r="W5069" s="1" t="s">
        <v>6826</v>
      </c>
    </row>
    <row r="5070" spans="1:23" x14ac:dyDescent="0.25">
      <c r="A5070" s="1">
        <v>1014634</v>
      </c>
      <c r="B5070" s="5" t="str">
        <f>VLOOKUP(H5070,'FIPS Basin X-walk'!$A$2:$F$3224,6,FALSE)</f>
        <v>Chautauqua Platform</v>
      </c>
      <c r="C5070" s="1" t="s">
        <v>27333</v>
      </c>
      <c r="D5070" s="1"/>
      <c r="E5070" s="1"/>
      <c r="F5070" s="1" t="s">
        <v>18542</v>
      </c>
      <c r="G5070" s="1" t="s">
        <v>1110</v>
      </c>
      <c r="H5070" s="1">
        <v>40109</v>
      </c>
      <c r="I5070" s="1">
        <v>1014634</v>
      </c>
      <c r="J5070" s="1">
        <v>35.470190121317998</v>
      </c>
      <c r="K5070" s="1">
        <v>-97.517422893955398</v>
      </c>
      <c r="L5070" s="1"/>
      <c r="M5070" s="1" t="s">
        <v>1495</v>
      </c>
      <c r="N5070" s="1" t="s">
        <v>9115</v>
      </c>
      <c r="O5070" s="1">
        <v>2022</v>
      </c>
      <c r="P5070" s="1">
        <v>73102</v>
      </c>
      <c r="Q5070" s="1" t="s">
        <v>24323</v>
      </c>
      <c r="R5070" s="1"/>
      <c r="S5070" s="1">
        <v>211130</v>
      </c>
      <c r="T5070" s="1" t="s">
        <v>6826</v>
      </c>
      <c r="U5070" s="1"/>
      <c r="V5070" s="1" t="s">
        <v>27334</v>
      </c>
      <c r="W5070" s="1" t="s">
        <v>6826</v>
      </c>
    </row>
    <row r="5071" spans="1:23" x14ac:dyDescent="0.25">
      <c r="A5071" s="1">
        <v>1014714</v>
      </c>
      <c r="B5071" s="5" t="str">
        <f>VLOOKUP(H5071,'FIPS Basin X-walk'!$A$2:$F$3224,6,FALSE)</f>
        <v>Chautauqua Platform</v>
      </c>
      <c r="C5071" s="1" t="s">
        <v>23646</v>
      </c>
      <c r="D5071" s="1"/>
      <c r="E5071" s="1"/>
      <c r="F5071" s="1" t="s">
        <v>18351</v>
      </c>
      <c r="G5071" s="1" t="s">
        <v>1110</v>
      </c>
      <c r="H5071" s="1">
        <v>40109</v>
      </c>
      <c r="I5071" s="1">
        <v>1014714</v>
      </c>
      <c r="J5071" s="1">
        <v>35.4671552868991</v>
      </c>
      <c r="K5071" s="1">
        <v>-97.517736360788703</v>
      </c>
      <c r="L5071" s="1"/>
      <c r="M5071" s="1" t="s">
        <v>1495</v>
      </c>
      <c r="N5071" s="1" t="s">
        <v>9115</v>
      </c>
      <c r="O5071" s="1">
        <v>2022</v>
      </c>
      <c r="P5071" s="1">
        <v>73102</v>
      </c>
      <c r="Q5071" s="1" t="s">
        <v>27454</v>
      </c>
      <c r="R5071" s="1"/>
      <c r="S5071" s="1">
        <v>211120</v>
      </c>
      <c r="T5071" s="1" t="s">
        <v>6826</v>
      </c>
      <c r="U5071" s="1"/>
      <c r="V5071" s="1" t="s">
        <v>18552</v>
      </c>
      <c r="W5071" s="1" t="s">
        <v>6826</v>
      </c>
    </row>
    <row r="5072" spans="1:23" x14ac:dyDescent="0.25">
      <c r="A5072" s="1">
        <v>1013748</v>
      </c>
      <c r="B5072" s="5" t="str">
        <f>VLOOKUP(H5072,'FIPS Basin X-walk'!$A$2:$F$3224,6,FALSE)</f>
        <v>Chautauqua Platform</v>
      </c>
      <c r="C5072" s="1" t="s">
        <v>26539</v>
      </c>
      <c r="D5072" s="1"/>
      <c r="E5072" s="1"/>
      <c r="F5072" s="1" t="s">
        <v>20541</v>
      </c>
      <c r="G5072" s="1" t="s">
        <v>1110</v>
      </c>
      <c r="H5072" s="1">
        <v>40109</v>
      </c>
      <c r="I5072" s="1">
        <v>1013748</v>
      </c>
      <c r="J5072" s="1">
        <v>35.46716</v>
      </c>
      <c r="K5072" s="1">
        <v>-97.517745000000005</v>
      </c>
      <c r="L5072" s="1"/>
      <c r="M5072" s="1" t="s">
        <v>1485</v>
      </c>
      <c r="N5072" s="1" t="s">
        <v>9148</v>
      </c>
      <c r="O5072" s="1">
        <v>2022</v>
      </c>
      <c r="P5072" s="1">
        <v>75024</v>
      </c>
      <c r="Q5072" s="1" t="s">
        <v>24271</v>
      </c>
      <c r="R5072" s="1"/>
      <c r="S5072" s="1">
        <v>211120</v>
      </c>
      <c r="T5072" s="1" t="s">
        <v>6826</v>
      </c>
      <c r="U5072" s="1"/>
      <c r="V5072" s="1" t="s">
        <v>13501</v>
      </c>
      <c r="W5072" s="1" t="s">
        <v>6826</v>
      </c>
    </row>
    <row r="5073" spans="1:23" x14ac:dyDescent="0.25">
      <c r="A5073" s="1">
        <v>1013807</v>
      </c>
      <c r="B5073" s="5" t="str">
        <f>VLOOKUP(H5073,'FIPS Basin X-walk'!$A$2:$F$3224,6,FALSE)</f>
        <v>Chautauqua Platform</v>
      </c>
      <c r="C5073" s="1" t="s">
        <v>23764</v>
      </c>
      <c r="D5073" s="1"/>
      <c r="E5073" s="1"/>
      <c r="F5073" s="1" t="s">
        <v>1692</v>
      </c>
      <c r="G5073" s="1" t="s">
        <v>1110</v>
      </c>
      <c r="H5073" s="1">
        <v>40109</v>
      </c>
      <c r="I5073" s="1">
        <v>1013807</v>
      </c>
      <c r="J5073" s="1">
        <v>35.498500323221997</v>
      </c>
      <c r="K5073" s="1">
        <v>-97.396729319650603</v>
      </c>
      <c r="L5073" s="1"/>
      <c r="M5073" s="1" t="s">
        <v>1495</v>
      </c>
      <c r="N5073" s="1" t="s">
        <v>9115</v>
      </c>
      <c r="O5073" s="1">
        <v>2022</v>
      </c>
      <c r="P5073" s="1">
        <v>73084</v>
      </c>
      <c r="Q5073" s="1" t="s">
        <v>23765</v>
      </c>
      <c r="R5073" s="1"/>
      <c r="S5073" s="1">
        <v>562212</v>
      </c>
      <c r="T5073" s="1" t="s">
        <v>6826</v>
      </c>
      <c r="U5073" s="1"/>
      <c r="V5073" s="1" t="s">
        <v>24897</v>
      </c>
      <c r="W5073" s="1" t="s">
        <v>6826</v>
      </c>
    </row>
    <row r="5074" spans="1:23" x14ac:dyDescent="0.25">
      <c r="A5074" s="1">
        <v>1008959</v>
      </c>
      <c r="B5074" s="5" t="str">
        <f>VLOOKUP(H5074,'FIPS Basin X-walk'!$A$2:$F$3224,6,FALSE)</f>
        <v>Chautauqua Platform</v>
      </c>
      <c r="C5074" s="1" t="s">
        <v>26053</v>
      </c>
      <c r="D5074" s="1"/>
      <c r="E5074" s="1"/>
      <c r="F5074" s="1" t="s">
        <v>1539</v>
      </c>
      <c r="G5074" s="1" t="s">
        <v>1110</v>
      </c>
      <c r="H5074" s="1">
        <v>40109</v>
      </c>
      <c r="I5074" s="1">
        <v>1008959</v>
      </c>
      <c r="J5074" s="1">
        <v>35.471180799999999</v>
      </c>
      <c r="K5074" s="1">
        <v>-97.516602000000006</v>
      </c>
      <c r="L5074" s="1"/>
      <c r="M5074" s="1" t="s">
        <v>1495</v>
      </c>
      <c r="N5074" s="1" t="s">
        <v>9115</v>
      </c>
      <c r="O5074" s="1">
        <v>2022</v>
      </c>
      <c r="P5074" s="1">
        <v>74136</v>
      </c>
      <c r="Q5074" s="1" t="s">
        <v>26054</v>
      </c>
      <c r="R5074" s="1">
        <v>211130</v>
      </c>
      <c r="S5074" s="1">
        <v>211120</v>
      </c>
      <c r="T5074" s="1" t="s">
        <v>6826</v>
      </c>
      <c r="U5074" s="1"/>
      <c r="V5074" s="1" t="s">
        <v>18665</v>
      </c>
      <c r="W5074" s="1" t="s">
        <v>6826</v>
      </c>
    </row>
    <row r="5075" spans="1:23" x14ac:dyDescent="0.25">
      <c r="A5075" s="1">
        <v>1011194</v>
      </c>
      <c r="B5075" s="5" t="str">
        <f>VLOOKUP(H5075,'FIPS Basin X-walk'!$A$2:$F$3224,6,FALSE)</f>
        <v>Chautauqua Platform</v>
      </c>
      <c r="C5075" s="1" t="s">
        <v>26053</v>
      </c>
      <c r="D5075" s="1"/>
      <c r="E5075" s="1"/>
      <c r="F5075" s="1" t="s">
        <v>1539</v>
      </c>
      <c r="G5075" s="1" t="s">
        <v>1110</v>
      </c>
      <c r="H5075" s="1">
        <v>40109</v>
      </c>
      <c r="I5075" s="1">
        <v>1011194</v>
      </c>
      <c r="J5075" s="1">
        <v>35.471180799999999</v>
      </c>
      <c r="K5075" s="1">
        <v>-97.516602000000006</v>
      </c>
      <c r="L5075" s="1"/>
      <c r="M5075" s="1" t="s">
        <v>1495</v>
      </c>
      <c r="N5075" s="1" t="s">
        <v>9115</v>
      </c>
      <c r="O5075" s="1">
        <v>2022</v>
      </c>
      <c r="P5075" s="1">
        <v>74136</v>
      </c>
      <c r="Q5075" s="1" t="s">
        <v>26331</v>
      </c>
      <c r="R5075" s="1">
        <v>211120</v>
      </c>
      <c r="S5075" s="1">
        <v>211130</v>
      </c>
      <c r="T5075" s="1" t="s">
        <v>6826</v>
      </c>
      <c r="U5075" s="1"/>
      <c r="V5075" s="1" t="s">
        <v>18665</v>
      </c>
      <c r="W5075" s="1" t="s">
        <v>6826</v>
      </c>
    </row>
    <row r="5076" spans="1:23" x14ac:dyDescent="0.25">
      <c r="A5076" s="1">
        <v>1013881</v>
      </c>
      <c r="B5076" s="5" t="str">
        <f>VLOOKUP(H5076,'FIPS Basin X-walk'!$A$2:$F$3224,6,FALSE)</f>
        <v>Chautauqua Platform</v>
      </c>
      <c r="C5076" s="1" t="s">
        <v>18567</v>
      </c>
      <c r="D5076" s="1"/>
      <c r="E5076" s="1"/>
      <c r="F5076" s="1" t="s">
        <v>18568</v>
      </c>
      <c r="G5076" s="1" t="s">
        <v>18543</v>
      </c>
      <c r="H5076" s="1">
        <v>40109</v>
      </c>
      <c r="I5076" s="1">
        <v>1013881</v>
      </c>
      <c r="J5076" s="1">
        <v>35.612699999999997</v>
      </c>
      <c r="K5076" s="1">
        <v>-97.504840000000002</v>
      </c>
      <c r="L5076" s="1"/>
      <c r="M5076" s="1" t="s">
        <v>1495</v>
      </c>
      <c r="N5076" s="1" t="s">
        <v>9115</v>
      </c>
      <c r="O5076" s="1">
        <v>2022</v>
      </c>
      <c r="P5076" s="1">
        <v>73013</v>
      </c>
      <c r="Q5076" s="1" t="s">
        <v>18569</v>
      </c>
      <c r="R5076" s="1"/>
      <c r="S5076" s="1" t="s">
        <v>26260</v>
      </c>
      <c r="T5076" s="1" t="s">
        <v>6826</v>
      </c>
      <c r="U5076" s="1"/>
      <c r="V5076" s="1" t="s">
        <v>11720</v>
      </c>
      <c r="W5076" s="1" t="s">
        <v>6826</v>
      </c>
    </row>
    <row r="5077" spans="1:23" x14ac:dyDescent="0.25">
      <c r="A5077" s="1">
        <v>1012817</v>
      </c>
      <c r="B5077" s="5" t="str">
        <f>VLOOKUP(H5077,'FIPS Basin X-walk'!$A$2:$F$3224,6,FALSE)</f>
        <v>Chautauqua Platform</v>
      </c>
      <c r="C5077" s="1" t="s">
        <v>23548</v>
      </c>
      <c r="D5077" s="1"/>
      <c r="E5077" s="1"/>
      <c r="F5077" s="1" t="s">
        <v>18547</v>
      </c>
      <c r="G5077" s="1" t="s">
        <v>18543</v>
      </c>
      <c r="H5077" s="1">
        <v>40109</v>
      </c>
      <c r="I5077" s="1">
        <v>1012817</v>
      </c>
      <c r="J5077" s="1">
        <v>35.473182999999999</v>
      </c>
      <c r="K5077" s="1">
        <v>-97.516283999999999</v>
      </c>
      <c r="L5077" s="1"/>
      <c r="M5077" s="1" t="s">
        <v>1495</v>
      </c>
      <c r="N5077" s="1" t="s">
        <v>9115</v>
      </c>
      <c r="O5077" s="1">
        <v>2022</v>
      </c>
      <c r="P5077" s="1">
        <v>73102</v>
      </c>
      <c r="Q5077" s="1" t="s">
        <v>24221</v>
      </c>
      <c r="R5077" s="1"/>
      <c r="S5077" s="1" t="s">
        <v>24399</v>
      </c>
      <c r="T5077" s="1" t="s">
        <v>6826</v>
      </c>
      <c r="U5077" s="1"/>
      <c r="V5077" s="1" t="s">
        <v>23549</v>
      </c>
      <c r="W5077" s="1" t="s">
        <v>6826</v>
      </c>
    </row>
    <row r="5078" spans="1:23" x14ac:dyDescent="0.25">
      <c r="A5078" s="1">
        <v>1014570</v>
      </c>
      <c r="B5078" s="5" t="str">
        <f>VLOOKUP(H5078,'FIPS Basin X-walk'!$A$2:$F$3224,6,FALSE)</f>
        <v>Chautauqua Platform</v>
      </c>
      <c r="C5078" s="1" t="s">
        <v>23548</v>
      </c>
      <c r="D5078" s="1"/>
      <c r="E5078" s="1"/>
      <c r="F5078" s="1" t="s">
        <v>18547</v>
      </c>
      <c r="G5078" s="1" t="s">
        <v>18543</v>
      </c>
      <c r="H5078" s="1">
        <v>40109</v>
      </c>
      <c r="I5078" s="1">
        <v>1014570</v>
      </c>
      <c r="J5078" s="1">
        <v>35.473182999999999</v>
      </c>
      <c r="K5078" s="1">
        <v>-97.516283999999999</v>
      </c>
      <c r="L5078" s="1"/>
      <c r="M5078" s="1" t="s">
        <v>1495</v>
      </c>
      <c r="N5078" s="1" t="s">
        <v>9115</v>
      </c>
      <c r="O5078" s="1">
        <v>2022</v>
      </c>
      <c r="P5078" s="1">
        <v>73102</v>
      </c>
      <c r="Q5078" s="1" t="s">
        <v>24319</v>
      </c>
      <c r="R5078" s="1"/>
      <c r="S5078" s="1" t="s">
        <v>24399</v>
      </c>
      <c r="T5078" s="1" t="s">
        <v>6826</v>
      </c>
      <c r="U5078" s="1"/>
      <c r="V5078" s="1" t="s">
        <v>27237</v>
      </c>
      <c r="W5078" s="1" t="s">
        <v>6826</v>
      </c>
    </row>
    <row r="5079" spans="1:23" x14ac:dyDescent="0.25">
      <c r="A5079" s="1">
        <v>1000143</v>
      </c>
      <c r="B5079" s="5" t="str">
        <f>VLOOKUP(H5079,'FIPS Basin X-walk'!$A$2:$F$3224,6,FALSE)</f>
        <v>Chautauqua Platform</v>
      </c>
      <c r="C5079" s="1" t="s">
        <v>18570</v>
      </c>
      <c r="D5079" s="1"/>
      <c r="E5079" s="1"/>
      <c r="F5079" s="1" t="s">
        <v>18351</v>
      </c>
      <c r="G5079" s="1" t="s">
        <v>18543</v>
      </c>
      <c r="H5079" s="1">
        <v>40109</v>
      </c>
      <c r="I5079" s="1">
        <v>1000143</v>
      </c>
      <c r="J5079" s="1">
        <v>35.484470000000002</v>
      </c>
      <c r="K5079" s="1">
        <v>-97.498649999999998</v>
      </c>
      <c r="L5079" s="1"/>
      <c r="M5079" s="1" t="s">
        <v>1495</v>
      </c>
      <c r="N5079" s="1" t="s">
        <v>9115</v>
      </c>
      <c r="O5079" s="1">
        <v>2022</v>
      </c>
      <c r="P5079" s="1">
        <v>73104</v>
      </c>
      <c r="Q5079" s="1" t="s">
        <v>18571</v>
      </c>
      <c r="R5079" s="1"/>
      <c r="S5079" s="1" t="s">
        <v>24379</v>
      </c>
      <c r="T5079" s="1" t="s">
        <v>6826</v>
      </c>
      <c r="U5079" s="1"/>
      <c r="V5079" s="1" t="s">
        <v>18374</v>
      </c>
      <c r="W5079" s="1" t="s">
        <v>6826</v>
      </c>
    </row>
    <row r="5080" spans="1:23" x14ac:dyDescent="0.25">
      <c r="A5080" s="1">
        <v>1004108</v>
      </c>
      <c r="B5080" s="5" t="str">
        <f>VLOOKUP(H5080,'FIPS Basin X-walk'!$A$2:$F$3224,6,FALSE)</f>
        <v>Chautauqua Platform</v>
      </c>
      <c r="C5080" s="1" t="s">
        <v>18549</v>
      </c>
      <c r="D5080" s="1"/>
      <c r="E5080" s="1"/>
      <c r="F5080" s="1" t="s">
        <v>18542</v>
      </c>
      <c r="G5080" s="1" t="s">
        <v>18543</v>
      </c>
      <c r="H5080" s="1">
        <v>40109</v>
      </c>
      <c r="I5080" s="1">
        <v>1004108</v>
      </c>
      <c r="J5080" s="1">
        <v>35.471209999999999</v>
      </c>
      <c r="K5080" s="1">
        <v>-97.517880000000005</v>
      </c>
      <c r="L5080" s="1"/>
      <c r="M5080" s="1" t="s">
        <v>1495</v>
      </c>
      <c r="N5080" s="1" t="s">
        <v>9115</v>
      </c>
      <c r="O5080" s="1">
        <v>2022</v>
      </c>
      <c r="P5080" s="1">
        <v>73101</v>
      </c>
      <c r="Q5080" s="1" t="s">
        <v>1363</v>
      </c>
      <c r="R5080" s="1"/>
      <c r="S5080" s="1" t="s">
        <v>24359</v>
      </c>
      <c r="T5080" s="1" t="s">
        <v>6826</v>
      </c>
      <c r="U5080" s="1"/>
      <c r="V5080" s="1" t="s">
        <v>12493</v>
      </c>
      <c r="W5080" s="1" t="s">
        <v>6826</v>
      </c>
    </row>
    <row r="5081" spans="1:23" x14ac:dyDescent="0.25">
      <c r="A5081" s="1">
        <v>1005729</v>
      </c>
      <c r="B5081" s="5" t="str">
        <f>VLOOKUP(H5081,'FIPS Basin X-walk'!$A$2:$F$3224,6,FALSE)</f>
        <v>Chautauqua Platform</v>
      </c>
      <c r="C5081" s="1" t="s">
        <v>18586</v>
      </c>
      <c r="D5081" s="1"/>
      <c r="E5081" s="1"/>
      <c r="F5081" s="1" t="s">
        <v>18351</v>
      </c>
      <c r="G5081" s="1" t="s">
        <v>18543</v>
      </c>
      <c r="H5081" s="1">
        <v>40109</v>
      </c>
      <c r="I5081" s="1">
        <v>1005729</v>
      </c>
      <c r="J5081" s="1">
        <v>35.400039999999997</v>
      </c>
      <c r="K5081" s="1">
        <v>-97.464100000000002</v>
      </c>
      <c r="L5081" s="1"/>
      <c r="M5081" s="1" t="s">
        <v>1495</v>
      </c>
      <c r="N5081" s="1" t="s">
        <v>9115</v>
      </c>
      <c r="O5081" s="1">
        <v>2022</v>
      </c>
      <c r="P5081" s="1">
        <v>73149</v>
      </c>
      <c r="Q5081" s="1" t="s">
        <v>18587</v>
      </c>
      <c r="R5081" s="1"/>
      <c r="S5081" s="1" t="s">
        <v>24358</v>
      </c>
      <c r="T5081" s="1" t="s">
        <v>6826</v>
      </c>
      <c r="U5081" s="1"/>
      <c r="V5081" s="1" t="s">
        <v>25587</v>
      </c>
      <c r="W5081" s="1" t="s">
        <v>6826</v>
      </c>
    </row>
    <row r="5082" spans="1:23" x14ac:dyDescent="0.25">
      <c r="A5082" s="1">
        <v>1006791</v>
      </c>
      <c r="B5082" s="5" t="str">
        <f>VLOOKUP(H5082,'FIPS Basin X-walk'!$A$2:$F$3224,6,FALSE)</f>
        <v>Chautauqua Platform</v>
      </c>
      <c r="C5082" s="1" t="s">
        <v>18578</v>
      </c>
      <c r="D5082" s="1"/>
      <c r="E5082" s="1"/>
      <c r="F5082" s="1" t="s">
        <v>18351</v>
      </c>
      <c r="G5082" s="1" t="s">
        <v>18543</v>
      </c>
      <c r="H5082" s="1">
        <v>40109</v>
      </c>
      <c r="I5082" s="1">
        <v>1006791</v>
      </c>
      <c r="J5082" s="1">
        <v>35.435220000000001</v>
      </c>
      <c r="K5082" s="1">
        <v>-97.642633000000004</v>
      </c>
      <c r="L5082" s="1"/>
      <c r="M5082" s="1" t="s">
        <v>1495</v>
      </c>
      <c r="N5082" s="1" t="s">
        <v>9115</v>
      </c>
      <c r="O5082" s="1">
        <v>2022</v>
      </c>
      <c r="P5082" s="1">
        <v>73179</v>
      </c>
      <c r="Q5082" s="1" t="s">
        <v>18579</v>
      </c>
      <c r="R5082" s="1"/>
      <c r="S5082" s="1" t="s">
        <v>24355</v>
      </c>
      <c r="T5082" s="1" t="s">
        <v>6826</v>
      </c>
      <c r="U5082" s="1"/>
      <c r="V5082" s="1" t="s">
        <v>18353</v>
      </c>
      <c r="W5082" s="1" t="s">
        <v>6828</v>
      </c>
    </row>
    <row r="5083" spans="1:23" x14ac:dyDescent="0.25">
      <c r="A5083" s="1">
        <v>1007416</v>
      </c>
      <c r="B5083" s="5" t="str">
        <f>VLOOKUP(H5083,'FIPS Basin X-walk'!$A$2:$F$3224,6,FALSE)</f>
        <v>Chautauqua Platform</v>
      </c>
      <c r="C5083" s="1" t="s">
        <v>18582</v>
      </c>
      <c r="D5083" s="1"/>
      <c r="E5083" s="1"/>
      <c r="F5083" s="1" t="s">
        <v>18542</v>
      </c>
      <c r="G5083" s="1" t="s">
        <v>18543</v>
      </c>
      <c r="H5083" s="1">
        <v>40109</v>
      </c>
      <c r="I5083" s="1">
        <v>1007416</v>
      </c>
      <c r="J5083" s="1">
        <v>35.471181000000001</v>
      </c>
      <c r="K5083" s="1">
        <v>-97.516602000000006</v>
      </c>
      <c r="L5083" s="1"/>
      <c r="M5083" s="1" t="s">
        <v>1495</v>
      </c>
      <c r="N5083" s="1" t="s">
        <v>9115</v>
      </c>
      <c r="O5083" s="1">
        <v>2022</v>
      </c>
      <c r="P5083" s="1">
        <v>73102</v>
      </c>
      <c r="Q5083" s="1" t="s">
        <v>18583</v>
      </c>
      <c r="R5083" s="1"/>
      <c r="S5083" s="1" t="s">
        <v>24361</v>
      </c>
      <c r="T5083" s="1" t="s">
        <v>6826</v>
      </c>
      <c r="U5083" s="1"/>
      <c r="V5083" s="1" t="s">
        <v>18353</v>
      </c>
      <c r="W5083" s="1" t="s">
        <v>6826</v>
      </c>
    </row>
    <row r="5084" spans="1:23" x14ac:dyDescent="0.25">
      <c r="A5084" s="1">
        <v>1007624</v>
      </c>
      <c r="B5084" s="5" t="str">
        <f>VLOOKUP(H5084,'FIPS Basin X-walk'!$A$2:$F$3224,6,FALSE)</f>
        <v>Chautauqua Platform</v>
      </c>
      <c r="C5084" s="1" t="s">
        <v>18591</v>
      </c>
      <c r="D5084" s="1"/>
      <c r="E5084" s="1"/>
      <c r="F5084" s="1" t="s">
        <v>18351</v>
      </c>
      <c r="G5084" s="1" t="s">
        <v>18543</v>
      </c>
      <c r="H5084" s="1">
        <v>40109</v>
      </c>
      <c r="I5084" s="1">
        <v>1007624</v>
      </c>
      <c r="J5084" s="1">
        <v>35.450870000000002</v>
      </c>
      <c r="K5084" s="1">
        <v>-97.645880000000005</v>
      </c>
      <c r="L5084" s="1"/>
      <c r="M5084" s="1" t="s">
        <v>1495</v>
      </c>
      <c r="N5084" s="1" t="s">
        <v>9115</v>
      </c>
      <c r="O5084" s="1">
        <v>2022</v>
      </c>
      <c r="P5084" s="1">
        <v>73128</v>
      </c>
      <c r="Q5084" s="1" t="s">
        <v>18592</v>
      </c>
      <c r="R5084" s="1"/>
      <c r="S5084" s="1" t="s">
        <v>24358</v>
      </c>
      <c r="T5084" s="1" t="s">
        <v>6826</v>
      </c>
      <c r="U5084" s="1"/>
      <c r="V5084" s="1" t="s">
        <v>7813</v>
      </c>
      <c r="W5084" s="1" t="s">
        <v>6826</v>
      </c>
    </row>
    <row r="5085" spans="1:23" x14ac:dyDescent="0.25">
      <c r="A5085" s="1">
        <v>1007801</v>
      </c>
      <c r="B5085" s="5" t="str">
        <f>VLOOKUP(H5085,'FIPS Basin X-walk'!$A$2:$F$3224,6,FALSE)</f>
        <v>Chautauqua Platform</v>
      </c>
      <c r="C5085" s="1" t="s">
        <v>18580</v>
      </c>
      <c r="D5085" s="1"/>
      <c r="E5085" s="1"/>
      <c r="F5085" s="1" t="s">
        <v>18351</v>
      </c>
      <c r="G5085" s="1" t="s">
        <v>18543</v>
      </c>
      <c r="H5085" s="1">
        <v>40109</v>
      </c>
      <c r="I5085" s="1">
        <v>1007801</v>
      </c>
      <c r="J5085" s="1">
        <v>35.508510000000001</v>
      </c>
      <c r="K5085" s="1">
        <v>-97.418869999999998</v>
      </c>
      <c r="L5085" s="1"/>
      <c r="M5085" s="1" t="s">
        <v>1495</v>
      </c>
      <c r="N5085" s="1" t="s">
        <v>9115</v>
      </c>
      <c r="O5085" s="1">
        <v>2022</v>
      </c>
      <c r="P5085" s="1">
        <v>73141</v>
      </c>
      <c r="Q5085" s="1" t="s">
        <v>18581</v>
      </c>
      <c r="R5085" s="1"/>
      <c r="S5085" s="1" t="s">
        <v>24358</v>
      </c>
      <c r="T5085" s="1" t="s">
        <v>6826</v>
      </c>
      <c r="U5085" s="1"/>
      <c r="V5085" s="1" t="s">
        <v>6878</v>
      </c>
      <c r="W5085" s="1" t="s">
        <v>6826</v>
      </c>
    </row>
    <row r="5086" spans="1:23" x14ac:dyDescent="0.25">
      <c r="A5086" s="1">
        <v>1008290</v>
      </c>
      <c r="B5086" s="5" t="str">
        <f>VLOOKUP(H5086,'FIPS Basin X-walk'!$A$2:$F$3224,6,FALSE)</f>
        <v>Chautauqua Platform</v>
      </c>
      <c r="C5086" s="1" t="s">
        <v>18551</v>
      </c>
      <c r="D5086" s="1"/>
      <c r="E5086" s="1"/>
      <c r="F5086" s="1" t="s">
        <v>18542</v>
      </c>
      <c r="G5086" s="1" t="s">
        <v>18543</v>
      </c>
      <c r="H5086" s="1">
        <v>40109</v>
      </c>
      <c r="I5086" s="1">
        <v>1008290</v>
      </c>
      <c r="J5086" s="1">
        <v>35.466697000000003</v>
      </c>
      <c r="K5086" s="1">
        <v>-97.514529999999993</v>
      </c>
      <c r="L5086" s="1"/>
      <c r="M5086" s="1" t="s">
        <v>1495</v>
      </c>
      <c r="N5086" s="1" t="s">
        <v>9115</v>
      </c>
      <c r="O5086" s="1">
        <v>2022</v>
      </c>
      <c r="P5086" s="1">
        <v>73102</v>
      </c>
      <c r="Q5086" s="1" t="s">
        <v>911</v>
      </c>
      <c r="R5086" s="1"/>
      <c r="S5086" s="1" t="s">
        <v>24489</v>
      </c>
      <c r="T5086" s="1" t="s">
        <v>6826</v>
      </c>
      <c r="U5086" s="1"/>
      <c r="V5086" s="1" t="s">
        <v>18552</v>
      </c>
      <c r="W5086" s="1" t="s">
        <v>6826</v>
      </c>
    </row>
    <row r="5087" spans="1:23" x14ac:dyDescent="0.25">
      <c r="A5087" s="1">
        <v>1008383</v>
      </c>
      <c r="B5087" s="5" t="str">
        <f>VLOOKUP(H5087,'FIPS Basin X-walk'!$A$2:$F$3224,6,FALSE)</f>
        <v>Chautauqua Platform</v>
      </c>
      <c r="C5087" s="1" t="s">
        <v>25989</v>
      </c>
      <c r="D5087" s="1"/>
      <c r="E5087" s="1"/>
      <c r="F5087" s="1" t="s">
        <v>18542</v>
      </c>
      <c r="G5087" s="1" t="s">
        <v>18543</v>
      </c>
      <c r="H5087" s="1">
        <v>40109</v>
      </c>
      <c r="I5087" s="1">
        <v>1008383</v>
      </c>
      <c r="J5087" s="1">
        <v>35.558773000000002</v>
      </c>
      <c r="K5087" s="1">
        <v>-97.638536999999999</v>
      </c>
      <c r="L5087" s="1"/>
      <c r="M5087" s="1" t="s">
        <v>1495</v>
      </c>
      <c r="N5087" s="1" t="s">
        <v>9115</v>
      </c>
      <c r="O5087" s="1">
        <v>2022</v>
      </c>
      <c r="P5087" s="1">
        <v>73132</v>
      </c>
      <c r="Q5087" s="1" t="s">
        <v>917</v>
      </c>
      <c r="R5087" s="1"/>
      <c r="S5087" s="1" t="s">
        <v>24489</v>
      </c>
      <c r="T5087" s="1" t="s">
        <v>6826</v>
      </c>
      <c r="U5087" s="1"/>
      <c r="V5087" s="1" t="s">
        <v>17676</v>
      </c>
      <c r="W5087" s="1" t="s">
        <v>6826</v>
      </c>
    </row>
    <row r="5088" spans="1:23" x14ac:dyDescent="0.25">
      <c r="A5088" s="1">
        <v>1008806</v>
      </c>
      <c r="B5088" s="5" t="str">
        <f>VLOOKUP(H5088,'FIPS Basin X-walk'!$A$2:$F$3224,6,FALSE)</f>
        <v>Chautauqua Platform</v>
      </c>
      <c r="C5088" s="1" t="s">
        <v>18590</v>
      </c>
      <c r="D5088" s="1"/>
      <c r="E5088" s="1"/>
      <c r="F5088" s="1" t="s">
        <v>18542</v>
      </c>
      <c r="G5088" s="1" t="s">
        <v>18543</v>
      </c>
      <c r="H5088" s="1">
        <v>40109</v>
      </c>
      <c r="I5088" s="1">
        <v>1008806</v>
      </c>
      <c r="J5088" s="1">
        <v>35.469799999999999</v>
      </c>
      <c r="K5088" s="1">
        <v>-97.514769999999999</v>
      </c>
      <c r="L5088" s="1"/>
      <c r="M5088" s="1" t="s">
        <v>1495</v>
      </c>
      <c r="N5088" s="1" t="s">
        <v>9115</v>
      </c>
      <c r="O5088" s="1">
        <v>2022</v>
      </c>
      <c r="P5088" s="1">
        <v>73102</v>
      </c>
      <c r="Q5088" s="1" t="s">
        <v>939</v>
      </c>
      <c r="R5088" s="1"/>
      <c r="S5088" s="1" t="s">
        <v>24489</v>
      </c>
      <c r="T5088" s="1" t="s">
        <v>6826</v>
      </c>
      <c r="U5088" s="1"/>
      <c r="V5088" s="1" t="s">
        <v>18573</v>
      </c>
      <c r="W5088" s="1" t="s">
        <v>6826</v>
      </c>
    </row>
    <row r="5089" spans="1:23" x14ac:dyDescent="0.25">
      <c r="A5089" s="1">
        <v>1008807</v>
      </c>
      <c r="B5089" s="5" t="str">
        <f>VLOOKUP(H5089,'FIPS Basin X-walk'!$A$2:$F$3224,6,FALSE)</f>
        <v>Chautauqua Platform</v>
      </c>
      <c r="C5089" s="1" t="s">
        <v>18590</v>
      </c>
      <c r="D5089" s="1"/>
      <c r="E5089" s="1"/>
      <c r="F5089" s="1" t="s">
        <v>18542</v>
      </c>
      <c r="G5089" s="1" t="s">
        <v>18543</v>
      </c>
      <c r="H5089" s="1">
        <v>40109</v>
      </c>
      <c r="I5089" s="1">
        <v>1008807</v>
      </c>
      <c r="J5089" s="1">
        <v>35.469799999999999</v>
      </c>
      <c r="K5089" s="1">
        <v>-97.514769999999999</v>
      </c>
      <c r="L5089" s="1"/>
      <c r="M5089" s="1" t="s">
        <v>1495</v>
      </c>
      <c r="N5089" s="1" t="s">
        <v>9115</v>
      </c>
      <c r="O5089" s="1">
        <v>2022</v>
      </c>
      <c r="P5089" s="1">
        <v>73102</v>
      </c>
      <c r="Q5089" s="1" t="s">
        <v>940</v>
      </c>
      <c r="R5089" s="1"/>
      <c r="S5089" s="1" t="s">
        <v>24489</v>
      </c>
      <c r="T5089" s="1" t="s">
        <v>6826</v>
      </c>
      <c r="U5089" s="1"/>
      <c r="V5089" s="1" t="s">
        <v>18573</v>
      </c>
      <c r="W5089" s="1" t="s">
        <v>6826</v>
      </c>
    </row>
    <row r="5090" spans="1:23" x14ac:dyDescent="0.25">
      <c r="A5090" s="1">
        <v>1009039</v>
      </c>
      <c r="B5090" s="5" t="str">
        <f>VLOOKUP(H5090,'FIPS Basin X-walk'!$A$2:$F$3224,6,FALSE)</f>
        <v>Chautauqua Platform</v>
      </c>
      <c r="C5090" s="1" t="s">
        <v>18566</v>
      </c>
      <c r="D5090" s="1"/>
      <c r="E5090" s="1"/>
      <c r="F5090" s="1" t="s">
        <v>18542</v>
      </c>
      <c r="G5090" s="1" t="s">
        <v>18543</v>
      </c>
      <c r="H5090" s="1">
        <v>40109</v>
      </c>
      <c r="I5090" s="1">
        <v>1009039</v>
      </c>
      <c r="J5090" s="1">
        <v>35.513564000000002</v>
      </c>
      <c r="K5090" s="1">
        <v>-97.578897999999995</v>
      </c>
      <c r="L5090" s="1"/>
      <c r="M5090" s="1" t="s">
        <v>1495</v>
      </c>
      <c r="N5090" s="1" t="s">
        <v>9115</v>
      </c>
      <c r="O5090" s="1">
        <v>2022</v>
      </c>
      <c r="P5090" s="1">
        <v>73102</v>
      </c>
      <c r="Q5090" s="1" t="s">
        <v>946</v>
      </c>
      <c r="R5090" s="1" t="s">
        <v>24489</v>
      </c>
      <c r="S5090" s="1" t="s">
        <v>24399</v>
      </c>
      <c r="T5090" s="1" t="s">
        <v>6826</v>
      </c>
      <c r="U5090" s="1"/>
      <c r="V5090" s="1" t="s">
        <v>18552</v>
      </c>
      <c r="W5090" s="1" t="s">
        <v>6826</v>
      </c>
    </row>
    <row r="5091" spans="1:23" x14ac:dyDescent="0.25">
      <c r="A5091" s="1">
        <v>1009353</v>
      </c>
      <c r="B5091" s="5" t="str">
        <f>VLOOKUP(H5091,'FIPS Basin X-walk'!$A$2:$F$3224,6,FALSE)</f>
        <v>Chautauqua Platform</v>
      </c>
      <c r="C5091" s="1" t="s">
        <v>18564</v>
      </c>
      <c r="D5091" s="1"/>
      <c r="E5091" s="1"/>
      <c r="F5091" s="1" t="s">
        <v>18542</v>
      </c>
      <c r="G5091" s="1" t="s">
        <v>18543</v>
      </c>
      <c r="H5091" s="1">
        <v>40109</v>
      </c>
      <c r="I5091" s="1">
        <v>1009353</v>
      </c>
      <c r="J5091" s="1">
        <v>35.558773000000002</v>
      </c>
      <c r="K5091" s="1">
        <v>-97.638536999999999</v>
      </c>
      <c r="L5091" s="1"/>
      <c r="M5091" s="1" t="s">
        <v>1495</v>
      </c>
      <c r="N5091" s="1" t="s">
        <v>9115</v>
      </c>
      <c r="O5091" s="1">
        <v>2022</v>
      </c>
      <c r="P5091" s="1">
        <v>73132</v>
      </c>
      <c r="Q5091" s="1" t="s">
        <v>970</v>
      </c>
      <c r="R5091" s="1"/>
      <c r="S5091" s="1" t="s">
        <v>24489</v>
      </c>
      <c r="T5091" s="1" t="s">
        <v>6826</v>
      </c>
      <c r="U5091" s="1"/>
      <c r="V5091" s="1" t="s">
        <v>17676</v>
      </c>
      <c r="W5091" s="1" t="s">
        <v>6826</v>
      </c>
    </row>
    <row r="5092" spans="1:23" x14ac:dyDescent="0.25">
      <c r="A5092" s="1">
        <v>1012325</v>
      </c>
      <c r="B5092" s="5" t="str">
        <f>VLOOKUP(H5092,'FIPS Basin X-walk'!$A$2:$F$3224,6,FALSE)</f>
        <v>Chautauqua Platform</v>
      </c>
      <c r="C5092" s="1" t="s">
        <v>18541</v>
      </c>
      <c r="D5092" s="1"/>
      <c r="E5092" s="1"/>
      <c r="F5092" s="1" t="s">
        <v>18542</v>
      </c>
      <c r="G5092" s="1" t="s">
        <v>18543</v>
      </c>
      <c r="H5092" s="1">
        <v>40109</v>
      </c>
      <c r="I5092" s="1">
        <v>1012325</v>
      </c>
      <c r="J5092" s="1">
        <v>35.533760000000001</v>
      </c>
      <c r="K5092" s="1">
        <v>-97.529759999999996</v>
      </c>
      <c r="L5092" s="1" t="s">
        <v>24435</v>
      </c>
      <c r="M5092" s="1" t="s">
        <v>1495</v>
      </c>
      <c r="N5092" s="1" t="s">
        <v>9115</v>
      </c>
      <c r="O5092" s="1">
        <v>2022</v>
      </c>
      <c r="P5092" s="1">
        <v>73118</v>
      </c>
      <c r="Q5092" s="1" t="s">
        <v>24149</v>
      </c>
      <c r="R5092" s="1"/>
      <c r="S5092" s="1" t="s">
        <v>24489</v>
      </c>
      <c r="T5092" s="1" t="s">
        <v>6826</v>
      </c>
      <c r="U5092" s="1"/>
      <c r="V5092" s="1" t="s">
        <v>18544</v>
      </c>
      <c r="W5092" s="1" t="s">
        <v>6826</v>
      </c>
    </row>
    <row r="5093" spans="1:23" x14ac:dyDescent="0.25">
      <c r="A5093" s="1">
        <v>1012332</v>
      </c>
      <c r="B5093" s="5" t="str">
        <f>VLOOKUP(H5093,'FIPS Basin X-walk'!$A$2:$F$3224,6,FALSE)</f>
        <v>Chautauqua Platform</v>
      </c>
      <c r="C5093" s="1" t="s">
        <v>18550</v>
      </c>
      <c r="D5093" s="1"/>
      <c r="E5093" s="1"/>
      <c r="F5093" s="1" t="s">
        <v>18542</v>
      </c>
      <c r="G5093" s="1" t="s">
        <v>18543</v>
      </c>
      <c r="H5093" s="1">
        <v>40109</v>
      </c>
      <c r="I5093" s="1">
        <v>1012332</v>
      </c>
      <c r="J5093" s="1">
        <v>35.56982</v>
      </c>
      <c r="K5093" s="1">
        <v>-97.509219999999999</v>
      </c>
      <c r="L5093" s="1"/>
      <c r="M5093" s="1" t="s">
        <v>1495</v>
      </c>
      <c r="N5093" s="1" t="s">
        <v>9115</v>
      </c>
      <c r="O5093" s="1">
        <v>2022</v>
      </c>
      <c r="P5093" s="1">
        <v>73114</v>
      </c>
      <c r="Q5093" s="1" t="s">
        <v>736</v>
      </c>
      <c r="R5093" s="1"/>
      <c r="S5093" s="1" t="s">
        <v>24399</v>
      </c>
      <c r="T5093" s="1" t="s">
        <v>6826</v>
      </c>
      <c r="U5093" s="1"/>
      <c r="V5093" s="1" t="s">
        <v>18409</v>
      </c>
      <c r="W5093" s="1" t="s">
        <v>6826</v>
      </c>
    </row>
    <row r="5094" spans="1:23" x14ac:dyDescent="0.25">
      <c r="A5094" s="1">
        <v>1012340</v>
      </c>
      <c r="B5094" s="5" t="str">
        <f>VLOOKUP(H5094,'FIPS Basin X-walk'!$A$2:$F$3224,6,FALSE)</f>
        <v>Chautauqua Platform</v>
      </c>
      <c r="C5094" s="1" t="s">
        <v>18550</v>
      </c>
      <c r="D5094" s="1"/>
      <c r="E5094" s="1"/>
      <c r="F5094" s="1" t="s">
        <v>18542</v>
      </c>
      <c r="G5094" s="1" t="s">
        <v>18543</v>
      </c>
      <c r="H5094" s="1">
        <v>40109</v>
      </c>
      <c r="I5094" s="1">
        <v>1012340</v>
      </c>
      <c r="J5094" s="1">
        <v>35.56982</v>
      </c>
      <c r="K5094" s="1">
        <v>-97.509219999999999</v>
      </c>
      <c r="L5094" s="1"/>
      <c r="M5094" s="1" t="s">
        <v>1495</v>
      </c>
      <c r="N5094" s="1" t="s">
        <v>9115</v>
      </c>
      <c r="O5094" s="1">
        <v>2022</v>
      </c>
      <c r="P5094" s="1">
        <v>73114</v>
      </c>
      <c r="Q5094" s="1" t="s">
        <v>1448</v>
      </c>
      <c r="R5094" s="1"/>
      <c r="S5094" s="1" t="s">
        <v>24399</v>
      </c>
      <c r="T5094" s="1" t="s">
        <v>6826</v>
      </c>
      <c r="U5094" s="1"/>
      <c r="V5094" s="1" t="s">
        <v>18409</v>
      </c>
      <c r="W5094" s="1" t="s">
        <v>6826</v>
      </c>
    </row>
    <row r="5095" spans="1:23" x14ac:dyDescent="0.25">
      <c r="A5095" s="1">
        <v>1013050</v>
      </c>
      <c r="B5095" s="5" t="str">
        <f>VLOOKUP(H5095,'FIPS Basin X-walk'!$A$2:$F$3224,6,FALSE)</f>
        <v>Chautauqua Platform</v>
      </c>
      <c r="C5095" s="1" t="s">
        <v>26590</v>
      </c>
      <c r="D5095" s="1"/>
      <c r="E5095" s="1"/>
      <c r="F5095" s="1" t="s">
        <v>18542</v>
      </c>
      <c r="G5095" s="1" t="s">
        <v>18543</v>
      </c>
      <c r="H5095" s="1">
        <v>40109</v>
      </c>
      <c r="I5095" s="1">
        <v>1013050</v>
      </c>
      <c r="J5095" s="1">
        <v>35.466459999999998</v>
      </c>
      <c r="K5095" s="1">
        <v>-97.521240000000006</v>
      </c>
      <c r="L5095" s="1"/>
      <c r="M5095" s="1" t="s">
        <v>1495</v>
      </c>
      <c r="N5095" s="1" t="s">
        <v>9115</v>
      </c>
      <c r="O5095" s="1">
        <v>2022</v>
      </c>
      <c r="P5095" s="1">
        <v>73100</v>
      </c>
      <c r="Q5095" s="1" t="s">
        <v>317</v>
      </c>
      <c r="R5095" s="1"/>
      <c r="S5095" s="1" t="s">
        <v>24435</v>
      </c>
      <c r="T5095" s="1" t="s">
        <v>6826</v>
      </c>
      <c r="U5095" s="1"/>
      <c r="V5095" s="1" t="s">
        <v>7521</v>
      </c>
      <c r="W5095" s="1" t="s">
        <v>6826</v>
      </c>
    </row>
    <row r="5096" spans="1:23" x14ac:dyDescent="0.25">
      <c r="A5096" s="1">
        <v>1013230</v>
      </c>
      <c r="B5096" s="5" t="str">
        <f>VLOOKUP(H5096,'FIPS Basin X-walk'!$A$2:$F$3224,6,FALSE)</f>
        <v>Chautauqua Platform</v>
      </c>
      <c r="C5096" s="1" t="s">
        <v>23547</v>
      </c>
      <c r="D5096" s="1"/>
      <c r="E5096" s="1"/>
      <c r="F5096" s="1" t="s">
        <v>18542</v>
      </c>
      <c r="G5096" s="1" t="s">
        <v>18543</v>
      </c>
      <c r="H5096" s="1">
        <v>40109</v>
      </c>
      <c r="I5096" s="1">
        <v>1013230</v>
      </c>
      <c r="J5096" s="1">
        <v>35.614227999999997</v>
      </c>
      <c r="K5096" s="1">
        <v>-97.579012000000006</v>
      </c>
      <c r="L5096" s="1"/>
      <c r="M5096" s="1" t="s">
        <v>1495</v>
      </c>
      <c r="N5096" s="1" t="s">
        <v>9115</v>
      </c>
      <c r="O5096" s="1">
        <v>2022</v>
      </c>
      <c r="P5096" s="1">
        <v>73134</v>
      </c>
      <c r="Q5096" s="1" t="s">
        <v>1468</v>
      </c>
      <c r="R5096" s="1"/>
      <c r="S5096" s="1" t="s">
        <v>24399</v>
      </c>
      <c r="T5096" s="1" t="s">
        <v>6826</v>
      </c>
      <c r="U5096" s="1"/>
      <c r="V5096" s="1" t="s">
        <v>26631</v>
      </c>
      <c r="W5096" s="1" t="s">
        <v>6826</v>
      </c>
    </row>
    <row r="5097" spans="1:23" x14ac:dyDescent="0.25">
      <c r="A5097" s="1">
        <v>1013243</v>
      </c>
      <c r="B5097" s="5" t="str">
        <f>VLOOKUP(H5097,'FIPS Basin X-walk'!$A$2:$F$3224,6,FALSE)</f>
        <v>Chautauqua Platform</v>
      </c>
      <c r="C5097" s="1" t="s">
        <v>18588</v>
      </c>
      <c r="D5097" s="1"/>
      <c r="E5097" s="1"/>
      <c r="F5097" s="1" t="s">
        <v>18542</v>
      </c>
      <c r="G5097" s="1" t="s">
        <v>18543</v>
      </c>
      <c r="H5097" s="1">
        <v>40109</v>
      </c>
      <c r="I5097" s="1">
        <v>1013243</v>
      </c>
      <c r="J5097" s="1">
        <v>35.467370000000003</v>
      </c>
      <c r="K5097" s="1">
        <v>-97.512889999999999</v>
      </c>
      <c r="L5097" s="1"/>
      <c r="M5097" s="1" t="s">
        <v>1495</v>
      </c>
      <c r="N5097" s="1" t="s">
        <v>9115</v>
      </c>
      <c r="O5097" s="1">
        <v>2022</v>
      </c>
      <c r="P5097" s="1">
        <v>73102</v>
      </c>
      <c r="Q5097" s="1" t="s">
        <v>18589</v>
      </c>
      <c r="R5097" s="1"/>
      <c r="S5097" s="1" t="s">
        <v>24395</v>
      </c>
      <c r="T5097" s="1" t="s">
        <v>6826</v>
      </c>
      <c r="U5097" s="1"/>
      <c r="V5097" s="1" t="s">
        <v>24413</v>
      </c>
      <c r="W5097" s="1" t="s">
        <v>6826</v>
      </c>
    </row>
    <row r="5098" spans="1:23" x14ac:dyDescent="0.25">
      <c r="A5098" s="1">
        <v>1013663</v>
      </c>
      <c r="B5098" s="5" t="str">
        <f>VLOOKUP(H5098,'FIPS Basin X-walk'!$A$2:$F$3224,6,FALSE)</f>
        <v>Chautauqua Platform</v>
      </c>
      <c r="C5098" s="1" t="s">
        <v>26590</v>
      </c>
      <c r="D5098" s="1"/>
      <c r="E5098" s="1"/>
      <c r="F5098" s="1" t="s">
        <v>18542</v>
      </c>
      <c r="G5098" s="1" t="s">
        <v>18543</v>
      </c>
      <c r="H5098" s="1">
        <v>40109</v>
      </c>
      <c r="I5098" s="1">
        <v>1013663</v>
      </c>
      <c r="J5098" s="1">
        <v>35.466459999999998</v>
      </c>
      <c r="K5098" s="1">
        <v>-97.521240000000006</v>
      </c>
      <c r="L5098" s="1"/>
      <c r="M5098" s="1" t="s">
        <v>1495</v>
      </c>
      <c r="N5098" s="1" t="s">
        <v>9115</v>
      </c>
      <c r="O5098" s="1">
        <v>2022</v>
      </c>
      <c r="P5098" s="1">
        <v>73100</v>
      </c>
      <c r="Q5098" s="1" t="s">
        <v>174</v>
      </c>
      <c r="R5098" s="1"/>
      <c r="S5098" s="1" t="s">
        <v>24435</v>
      </c>
      <c r="T5098" s="1" t="s">
        <v>6826</v>
      </c>
      <c r="U5098" s="1"/>
      <c r="V5098" s="1" t="s">
        <v>7521</v>
      </c>
      <c r="W5098" s="1" t="s">
        <v>6826</v>
      </c>
    </row>
    <row r="5099" spans="1:23" x14ac:dyDescent="0.25">
      <c r="A5099" s="1">
        <v>1013712</v>
      </c>
      <c r="B5099" s="5" t="str">
        <f>VLOOKUP(H5099,'FIPS Basin X-walk'!$A$2:$F$3224,6,FALSE)</f>
        <v>Chautauqua Platform</v>
      </c>
      <c r="C5099" s="1" t="s">
        <v>18585</v>
      </c>
      <c r="D5099" s="1"/>
      <c r="E5099" s="1"/>
      <c r="F5099" s="1" t="s">
        <v>18542</v>
      </c>
      <c r="G5099" s="1" t="s">
        <v>18543</v>
      </c>
      <c r="H5099" s="1">
        <v>40109</v>
      </c>
      <c r="I5099" s="1">
        <v>1013712</v>
      </c>
      <c r="J5099" s="1">
        <v>35.467350000000003</v>
      </c>
      <c r="K5099" s="1">
        <v>-97.514499999999998</v>
      </c>
      <c r="L5099" s="1"/>
      <c r="M5099" s="1" t="s">
        <v>1495</v>
      </c>
      <c r="N5099" s="1" t="s">
        <v>9115</v>
      </c>
      <c r="O5099" s="1">
        <v>2022</v>
      </c>
      <c r="P5099" s="1">
        <v>73102</v>
      </c>
      <c r="Q5099" s="1" t="s">
        <v>1471</v>
      </c>
      <c r="R5099" s="1"/>
      <c r="S5099" s="1" t="s">
        <v>24489</v>
      </c>
      <c r="T5099" s="1" t="s">
        <v>6826</v>
      </c>
      <c r="U5099" s="1"/>
      <c r="V5099" s="1" t="s">
        <v>18559</v>
      </c>
      <c r="W5099" s="1" t="s">
        <v>6826</v>
      </c>
    </row>
    <row r="5100" spans="1:23" x14ac:dyDescent="0.25">
      <c r="A5100" s="1">
        <v>1013738</v>
      </c>
      <c r="B5100" s="5" t="str">
        <f>VLOOKUP(H5100,'FIPS Basin X-walk'!$A$2:$F$3224,6,FALSE)</f>
        <v>Chautauqua Platform</v>
      </c>
      <c r="C5100" s="1" t="s">
        <v>26743</v>
      </c>
      <c r="D5100" s="1"/>
      <c r="E5100" s="1"/>
      <c r="F5100" s="1" t="s">
        <v>23571</v>
      </c>
      <c r="G5100" s="1" t="s">
        <v>18543</v>
      </c>
      <c r="H5100" s="1">
        <v>40109</v>
      </c>
      <c r="I5100" s="1">
        <v>1013738</v>
      </c>
      <c r="J5100" s="1">
        <v>35.612459999999999</v>
      </c>
      <c r="K5100" s="1">
        <v>-97.575770000000006</v>
      </c>
      <c r="L5100" s="1"/>
      <c r="M5100" s="1" t="s">
        <v>1495</v>
      </c>
      <c r="N5100" s="1" t="s">
        <v>9115</v>
      </c>
      <c r="O5100" s="1">
        <v>2022</v>
      </c>
      <c r="P5100" s="1">
        <v>73134</v>
      </c>
      <c r="Q5100" s="1" t="s">
        <v>570</v>
      </c>
      <c r="R5100" s="1"/>
      <c r="S5100" s="1" t="s">
        <v>24399</v>
      </c>
      <c r="T5100" s="1" t="s">
        <v>6826</v>
      </c>
      <c r="U5100" s="1"/>
      <c r="V5100" s="1" t="s">
        <v>23572</v>
      </c>
      <c r="W5100" s="1" t="s">
        <v>6826</v>
      </c>
    </row>
    <row r="5101" spans="1:23" x14ac:dyDescent="0.25">
      <c r="A5101" s="1">
        <v>1013893</v>
      </c>
      <c r="B5101" s="5" t="str">
        <f>VLOOKUP(H5101,'FIPS Basin X-walk'!$A$2:$F$3224,6,FALSE)</f>
        <v>Chautauqua Platform</v>
      </c>
      <c r="C5101" s="1" t="s">
        <v>26590</v>
      </c>
      <c r="D5101" s="1"/>
      <c r="E5101" s="1"/>
      <c r="F5101" s="1" t="s">
        <v>18542</v>
      </c>
      <c r="G5101" s="1" t="s">
        <v>18543</v>
      </c>
      <c r="H5101" s="1">
        <v>40109</v>
      </c>
      <c r="I5101" s="1">
        <v>1013893</v>
      </c>
      <c r="J5101" s="1">
        <v>35.466459999999998</v>
      </c>
      <c r="K5101" s="1">
        <v>-97.521240000000006</v>
      </c>
      <c r="L5101" s="1"/>
      <c r="M5101" s="1" t="s">
        <v>1495</v>
      </c>
      <c r="N5101" s="1" t="s">
        <v>9115</v>
      </c>
      <c r="O5101" s="1">
        <v>2022</v>
      </c>
      <c r="P5101" s="1">
        <v>73100</v>
      </c>
      <c r="Q5101" s="1" t="s">
        <v>853</v>
      </c>
      <c r="R5101" s="1"/>
      <c r="S5101" s="1" t="s">
        <v>24435</v>
      </c>
      <c r="T5101" s="1" t="s">
        <v>6826</v>
      </c>
      <c r="U5101" s="1"/>
      <c r="V5101" s="1" t="s">
        <v>7521</v>
      </c>
      <c r="W5101" s="1" t="s">
        <v>6826</v>
      </c>
    </row>
    <row r="5102" spans="1:23" x14ac:dyDescent="0.25">
      <c r="A5102" s="1">
        <v>1014377</v>
      </c>
      <c r="B5102" s="5" t="str">
        <f>VLOOKUP(H5102,'FIPS Basin X-walk'!$A$2:$F$3224,6,FALSE)</f>
        <v>Chautauqua Platform</v>
      </c>
      <c r="C5102" s="1" t="s">
        <v>18558</v>
      </c>
      <c r="D5102" s="1"/>
      <c r="E5102" s="1"/>
      <c r="F5102" s="1" t="s">
        <v>18542</v>
      </c>
      <c r="G5102" s="1" t="s">
        <v>18543</v>
      </c>
      <c r="H5102" s="1">
        <v>40109</v>
      </c>
      <c r="I5102" s="1">
        <v>1014377</v>
      </c>
      <c r="J5102" s="1">
        <v>35.467350000000003</v>
      </c>
      <c r="K5102" s="1">
        <v>-97.514499999999998</v>
      </c>
      <c r="L5102" s="1"/>
      <c r="M5102" s="1" t="s">
        <v>1495</v>
      </c>
      <c r="N5102" s="1" t="s">
        <v>9115</v>
      </c>
      <c r="O5102" s="1">
        <v>2022</v>
      </c>
      <c r="P5102" s="1">
        <v>73102</v>
      </c>
      <c r="Q5102" s="1" t="s">
        <v>27080</v>
      </c>
      <c r="R5102" s="1"/>
      <c r="S5102" s="1" t="s">
        <v>24489</v>
      </c>
      <c r="T5102" s="1" t="s">
        <v>6826</v>
      </c>
      <c r="U5102" s="1"/>
      <c r="V5102" s="1" t="s">
        <v>18559</v>
      </c>
      <c r="W5102" s="1" t="s">
        <v>6826</v>
      </c>
    </row>
    <row r="5103" spans="1:23" x14ac:dyDescent="0.25">
      <c r="A5103" s="1">
        <v>1014425</v>
      </c>
      <c r="B5103" s="5" t="str">
        <f>VLOOKUP(H5103,'FIPS Basin X-walk'!$A$2:$F$3224,6,FALSE)</f>
        <v>Chautauqua Platform</v>
      </c>
      <c r="C5103" s="1" t="s">
        <v>27133</v>
      </c>
      <c r="D5103" s="1"/>
      <c r="E5103" s="1"/>
      <c r="F5103" s="1" t="s">
        <v>18542</v>
      </c>
      <c r="G5103" s="1" t="s">
        <v>18543</v>
      </c>
      <c r="H5103" s="1">
        <v>40109</v>
      </c>
      <c r="I5103" s="1">
        <v>1014425</v>
      </c>
      <c r="J5103" s="1">
        <v>35.539039000000002</v>
      </c>
      <c r="K5103" s="1">
        <v>-97.529798</v>
      </c>
      <c r="L5103" s="1"/>
      <c r="M5103" s="1" t="s">
        <v>1495</v>
      </c>
      <c r="N5103" s="1" t="s">
        <v>9115</v>
      </c>
      <c r="O5103" s="1">
        <v>2022</v>
      </c>
      <c r="P5103" s="1">
        <v>73116</v>
      </c>
      <c r="Q5103" s="1" t="s">
        <v>27134</v>
      </c>
      <c r="R5103" s="1"/>
      <c r="S5103" s="1" t="s">
        <v>24399</v>
      </c>
      <c r="T5103" s="1" t="s">
        <v>6826</v>
      </c>
      <c r="U5103" s="1"/>
      <c r="V5103" s="1" t="s">
        <v>27135</v>
      </c>
      <c r="W5103" s="1" t="s">
        <v>6826</v>
      </c>
    </row>
    <row r="5104" spans="1:23" x14ac:dyDescent="0.25">
      <c r="A5104" s="1">
        <v>1001817</v>
      </c>
      <c r="B5104" s="5" t="str">
        <f>VLOOKUP(H5104,'FIPS Basin X-walk'!$A$2:$F$3224,6,FALSE)</f>
        <v>Chautauqua Platform</v>
      </c>
      <c r="C5104" s="1" t="s">
        <v>24771</v>
      </c>
      <c r="D5104" s="1"/>
      <c r="E5104" s="1"/>
      <c r="F5104" s="1" t="s">
        <v>18553</v>
      </c>
      <c r="G5104" s="1" t="s">
        <v>18543</v>
      </c>
      <c r="H5104" s="1">
        <v>40109</v>
      </c>
      <c r="I5104" s="1">
        <v>1001817</v>
      </c>
      <c r="J5104" s="1">
        <v>35.416701000000003</v>
      </c>
      <c r="K5104" s="1">
        <v>-97.384073000000001</v>
      </c>
      <c r="L5104" s="1"/>
      <c r="M5104" s="1" t="s">
        <v>1495</v>
      </c>
      <c r="N5104" s="1" t="s">
        <v>9115</v>
      </c>
      <c r="O5104" s="1">
        <v>2022</v>
      </c>
      <c r="P5104" s="1">
        <v>73145</v>
      </c>
      <c r="Q5104" s="1" t="s">
        <v>18554</v>
      </c>
      <c r="R5104" s="1"/>
      <c r="S5104" s="1" t="s">
        <v>24464</v>
      </c>
      <c r="T5104" s="1" t="s">
        <v>6826</v>
      </c>
      <c r="U5104" s="1"/>
      <c r="V5104" s="1" t="s">
        <v>24409</v>
      </c>
      <c r="W5104" s="1" t="s">
        <v>6826</v>
      </c>
    </row>
    <row r="5105" spans="1:23" x14ac:dyDescent="0.25">
      <c r="A5105" s="1">
        <v>1005074</v>
      </c>
      <c r="B5105" s="5" t="str">
        <f>VLOOKUP(H5105,'FIPS Basin X-walk'!$A$2:$F$3224,6,FALSE)</f>
        <v>Chautauqua Platform</v>
      </c>
      <c r="C5105" s="1" t="s">
        <v>18598</v>
      </c>
      <c r="D5105" s="1"/>
      <c r="E5105" s="1"/>
      <c r="F5105" s="1" t="s">
        <v>18599</v>
      </c>
      <c r="G5105" s="1" t="s">
        <v>18595</v>
      </c>
      <c r="H5105" s="1">
        <v>40111</v>
      </c>
      <c r="I5105" s="1">
        <v>1005074</v>
      </c>
      <c r="J5105" s="1">
        <v>35.447778</v>
      </c>
      <c r="K5105" s="1">
        <v>-95.962778</v>
      </c>
      <c r="L5105" s="1"/>
      <c r="M5105" s="1" t="s">
        <v>1495</v>
      </c>
      <c r="N5105" s="1" t="s">
        <v>9115</v>
      </c>
      <c r="O5105" s="1">
        <v>2022</v>
      </c>
      <c r="P5105" s="1">
        <v>74437</v>
      </c>
      <c r="Q5105" s="1" t="s">
        <v>18600</v>
      </c>
      <c r="R5105" s="1"/>
      <c r="S5105" s="1" t="s">
        <v>24356</v>
      </c>
      <c r="T5105" s="1" t="s">
        <v>6826</v>
      </c>
      <c r="U5105" s="1"/>
      <c r="V5105" s="1" t="s">
        <v>9697</v>
      </c>
      <c r="W5105" s="1" t="s">
        <v>6826</v>
      </c>
    </row>
    <row r="5106" spans="1:23" x14ac:dyDescent="0.25">
      <c r="A5106" s="1">
        <v>1002855</v>
      </c>
      <c r="B5106" s="5" t="str">
        <f>VLOOKUP(H5106,'FIPS Basin X-walk'!$A$2:$F$3224,6,FALSE)</f>
        <v>Chautauqua Platform</v>
      </c>
      <c r="C5106" s="1"/>
      <c r="D5106" s="1"/>
      <c r="E5106" s="1"/>
      <c r="F5106" s="1" t="s">
        <v>2047</v>
      </c>
      <c r="G5106" s="1" t="s">
        <v>18595</v>
      </c>
      <c r="H5106" s="1">
        <v>40111</v>
      </c>
      <c r="I5106" s="1">
        <v>1002855</v>
      </c>
      <c r="J5106" s="1">
        <v>35.603247000000003</v>
      </c>
      <c r="K5106" s="1">
        <v>-95.890226999999996</v>
      </c>
      <c r="L5106" s="1"/>
      <c r="M5106" s="1" t="s">
        <v>1495</v>
      </c>
      <c r="N5106" s="1" t="s">
        <v>9115</v>
      </c>
      <c r="O5106" s="1">
        <v>2022</v>
      </c>
      <c r="P5106" s="1">
        <v>74447</v>
      </c>
      <c r="Q5106" s="1" t="s">
        <v>18596</v>
      </c>
      <c r="R5106" s="1"/>
      <c r="S5106" s="1" t="s">
        <v>24358</v>
      </c>
      <c r="T5106" s="1" t="s">
        <v>6826</v>
      </c>
      <c r="U5106" s="1"/>
      <c r="V5106" s="1" t="s">
        <v>18597</v>
      </c>
      <c r="W5106" s="1" t="s">
        <v>6826</v>
      </c>
    </row>
    <row r="5107" spans="1:23" x14ac:dyDescent="0.25">
      <c r="A5107" s="1">
        <v>1007148</v>
      </c>
      <c r="B5107" s="5" t="str">
        <f>VLOOKUP(H5107,'FIPS Basin X-walk'!$A$2:$F$3224,6,FALSE)</f>
        <v>Chautauqua Platform</v>
      </c>
      <c r="C5107" s="1" t="s">
        <v>18593</v>
      </c>
      <c r="D5107" s="1"/>
      <c r="E5107" s="1"/>
      <c r="F5107" s="1" t="s">
        <v>18594</v>
      </c>
      <c r="G5107" s="1" t="s">
        <v>18595</v>
      </c>
      <c r="H5107" s="1">
        <v>40111</v>
      </c>
      <c r="I5107" s="1">
        <v>1007148</v>
      </c>
      <c r="J5107" s="1">
        <v>35.6096</v>
      </c>
      <c r="K5107" s="1">
        <v>-95.985039999999998</v>
      </c>
      <c r="L5107" s="1"/>
      <c r="M5107" s="1" t="s">
        <v>1495</v>
      </c>
      <c r="N5107" s="1" t="s">
        <v>9115</v>
      </c>
      <c r="O5107" s="1">
        <v>2022</v>
      </c>
      <c r="P5107" s="1">
        <v>74447</v>
      </c>
      <c r="Q5107" s="1" t="s">
        <v>25822</v>
      </c>
      <c r="R5107" s="1"/>
      <c r="S5107" s="1" t="s">
        <v>25393</v>
      </c>
      <c r="T5107" s="1" t="s">
        <v>6826</v>
      </c>
      <c r="U5107" s="1"/>
      <c r="V5107" s="1" t="s">
        <v>8779</v>
      </c>
      <c r="W5107" s="1" t="s">
        <v>6826</v>
      </c>
    </row>
    <row r="5108" spans="1:23" x14ac:dyDescent="0.25">
      <c r="A5108" s="1">
        <v>1005964</v>
      </c>
      <c r="B5108" s="5" t="str">
        <f>VLOOKUP(H5108,'FIPS Basin X-walk'!$A$2:$F$3224,6,FALSE)</f>
        <v>Black Warrior Basin</v>
      </c>
      <c r="C5108" s="1" t="s">
        <v>15348</v>
      </c>
      <c r="D5108" s="1"/>
      <c r="E5108" s="1"/>
      <c r="F5108" s="1" t="s">
        <v>15349</v>
      </c>
      <c r="G5108" s="1" t="s">
        <v>15350</v>
      </c>
      <c r="H5108" s="1">
        <v>28105</v>
      </c>
      <c r="I5108" s="1">
        <v>1005964</v>
      </c>
      <c r="J5108" s="1">
        <v>33.52825</v>
      </c>
      <c r="K5108" s="1">
        <v>-88.672388999999995</v>
      </c>
      <c r="L5108" s="1"/>
      <c r="M5108" s="1" t="s">
        <v>1523</v>
      </c>
      <c r="N5108" s="1" t="s">
        <v>15181</v>
      </c>
      <c r="O5108" s="1">
        <v>2022</v>
      </c>
      <c r="P5108" s="1">
        <v>39759</v>
      </c>
      <c r="Q5108" s="1" t="s">
        <v>15351</v>
      </c>
      <c r="R5108" s="1"/>
      <c r="S5108" s="1" t="s">
        <v>25364</v>
      </c>
      <c r="T5108" s="1" t="s">
        <v>6826</v>
      </c>
      <c r="U5108" s="1"/>
      <c r="V5108" s="1" t="s">
        <v>15352</v>
      </c>
      <c r="W5108" s="1" t="s">
        <v>6826</v>
      </c>
    </row>
    <row r="5109" spans="1:23" x14ac:dyDescent="0.25">
      <c r="A5109" s="1">
        <v>1013525</v>
      </c>
      <c r="B5109" s="5" t="str">
        <f>VLOOKUP(H5109,'FIPS Basin X-walk'!$A$2:$F$3224,6,FALSE)</f>
        <v>Black Warrior Basin</v>
      </c>
      <c r="C5109" s="1" t="s">
        <v>26690</v>
      </c>
      <c r="D5109" s="1"/>
      <c r="E5109" s="1"/>
      <c r="F5109" s="1" t="s">
        <v>26691</v>
      </c>
      <c r="G5109" s="1" t="s">
        <v>15350</v>
      </c>
      <c r="H5109" s="1">
        <v>28105</v>
      </c>
      <c r="I5109" s="1">
        <v>1013525</v>
      </c>
      <c r="J5109" s="1">
        <v>33.45834</v>
      </c>
      <c r="K5109" s="1">
        <v>-88.803830000000005</v>
      </c>
      <c r="L5109" s="1"/>
      <c r="M5109" s="1" t="s">
        <v>1523</v>
      </c>
      <c r="N5109" s="1" t="s">
        <v>15181</v>
      </c>
      <c r="O5109" s="1">
        <v>2022</v>
      </c>
      <c r="P5109" s="1">
        <v>39762</v>
      </c>
      <c r="Q5109" s="1" t="s">
        <v>26692</v>
      </c>
      <c r="R5109" s="1"/>
      <c r="S5109" s="1" t="s">
        <v>24379</v>
      </c>
      <c r="T5109" s="1" t="s">
        <v>6826</v>
      </c>
      <c r="U5109" s="1"/>
      <c r="V5109" s="1" t="s">
        <v>26693</v>
      </c>
      <c r="W5109" s="1" t="s">
        <v>6826</v>
      </c>
    </row>
    <row r="5110" spans="1:23" x14ac:dyDescent="0.25">
      <c r="A5110" s="1">
        <v>1001341</v>
      </c>
      <c r="B5110" s="5" t="str">
        <f>VLOOKUP(H5110,'FIPS Basin X-walk'!$A$2:$F$3224,6,FALSE)</f>
        <v>Cincinnati Arch</v>
      </c>
      <c r="C5110" s="1" t="s">
        <v>12967</v>
      </c>
      <c r="D5110" s="1"/>
      <c r="E5110" s="1"/>
      <c r="F5110" s="1" t="s">
        <v>12968</v>
      </c>
      <c r="G5110" s="1" t="s">
        <v>2163</v>
      </c>
      <c r="H5110" s="1">
        <v>21185</v>
      </c>
      <c r="I5110" s="1">
        <v>1001341</v>
      </c>
      <c r="J5110" s="1">
        <v>38.3902</v>
      </c>
      <c r="K5110" s="1">
        <v>-85.413300000000007</v>
      </c>
      <c r="L5110" s="1"/>
      <c r="M5110" s="1" t="s">
        <v>1497</v>
      </c>
      <c r="N5110" s="1" t="s">
        <v>12675</v>
      </c>
      <c r="O5110" s="1">
        <v>2022</v>
      </c>
      <c r="P5110" s="1">
        <v>40031</v>
      </c>
      <c r="Q5110" s="1" t="s">
        <v>12969</v>
      </c>
      <c r="R5110" s="1"/>
      <c r="S5110" s="1" t="s">
        <v>24355</v>
      </c>
      <c r="T5110" s="1" t="s">
        <v>6826</v>
      </c>
      <c r="U5110" s="1"/>
      <c r="V5110" s="1" t="s">
        <v>12747</v>
      </c>
      <c r="W5110" s="1" t="s">
        <v>6828</v>
      </c>
    </row>
    <row r="5111" spans="1:23" x14ac:dyDescent="0.25">
      <c r="A5111" s="1">
        <v>1000837</v>
      </c>
      <c r="B5111" s="5" t="str">
        <f>VLOOKUP(H5111,'FIPS Basin X-walk'!$A$2:$F$3224,6,FALSE)</f>
        <v>Williston Basin</v>
      </c>
      <c r="C5111" s="1" t="s">
        <v>17648</v>
      </c>
      <c r="D5111" s="1"/>
      <c r="E5111" s="1" t="s">
        <v>6828</v>
      </c>
      <c r="F5111" s="1" t="s">
        <v>17649</v>
      </c>
      <c r="G5111" s="1" t="s">
        <v>2140</v>
      </c>
      <c r="H5111" s="1">
        <v>38065</v>
      </c>
      <c r="I5111" s="1">
        <v>1000837</v>
      </c>
      <c r="J5111" s="1">
        <v>47.066400000000002</v>
      </c>
      <c r="K5111" s="1">
        <v>-101.2139</v>
      </c>
      <c r="L5111" s="1"/>
      <c r="M5111" s="1" t="s">
        <v>1511</v>
      </c>
      <c r="N5111" s="1" t="s">
        <v>17561</v>
      </c>
      <c r="O5111" s="1">
        <v>2022</v>
      </c>
      <c r="P5111" s="1">
        <v>58530</v>
      </c>
      <c r="Q5111" s="1" t="s">
        <v>17650</v>
      </c>
      <c r="R5111" s="1"/>
      <c r="S5111" s="1" t="s">
        <v>24355</v>
      </c>
      <c r="T5111" s="1" t="s">
        <v>6826</v>
      </c>
      <c r="U5111" s="1"/>
      <c r="V5111" s="1" t="s">
        <v>17651</v>
      </c>
      <c r="W5111" s="1" t="s">
        <v>6828</v>
      </c>
    </row>
    <row r="5112" spans="1:23" x14ac:dyDescent="0.25">
      <c r="A5112" s="1">
        <v>1000695</v>
      </c>
      <c r="B5112" s="5" t="str">
        <f>VLOOKUP(H5112,'FIPS Basin X-walk'!$A$2:$F$3224,6,FALSE)</f>
        <v>Iowa Shelf</v>
      </c>
      <c r="C5112" s="1" t="s">
        <v>15019</v>
      </c>
      <c r="D5112" s="1"/>
      <c r="E5112" s="1"/>
      <c r="F5112" s="1" t="s">
        <v>14124</v>
      </c>
      <c r="G5112" s="1" t="s">
        <v>1962</v>
      </c>
      <c r="H5112" s="1">
        <v>27109</v>
      </c>
      <c r="I5112" s="1">
        <v>1000695</v>
      </c>
      <c r="J5112" s="1">
        <v>44.028100000000002</v>
      </c>
      <c r="K5112" s="1">
        <v>-92.459699999999998</v>
      </c>
      <c r="L5112" s="1"/>
      <c r="M5112" s="1" t="s">
        <v>1559</v>
      </c>
      <c r="N5112" s="1" t="s">
        <v>14790</v>
      </c>
      <c r="O5112" s="1">
        <v>2022</v>
      </c>
      <c r="P5112" s="1">
        <v>55903</v>
      </c>
      <c r="Q5112" s="1" t="s">
        <v>15020</v>
      </c>
      <c r="R5112" s="1"/>
      <c r="S5112" s="1" t="s">
        <v>24395</v>
      </c>
      <c r="T5112" s="1" t="s">
        <v>6826</v>
      </c>
      <c r="U5112" s="1"/>
      <c r="V5112" s="1" t="s">
        <v>15021</v>
      </c>
      <c r="W5112" s="1" t="s">
        <v>6828</v>
      </c>
    </row>
    <row r="5113" spans="1:23" x14ac:dyDescent="0.25">
      <c r="A5113" s="1">
        <v>1006774</v>
      </c>
      <c r="B5113" s="5" t="str">
        <f>VLOOKUP(H5113,'FIPS Basin X-walk'!$A$2:$F$3224,6,FALSE)</f>
        <v>Iowa Shelf</v>
      </c>
      <c r="C5113" s="1" t="s">
        <v>14887</v>
      </c>
      <c r="D5113" s="1"/>
      <c r="E5113" s="1"/>
      <c r="F5113" s="1" t="s">
        <v>14888</v>
      </c>
      <c r="G5113" s="1" t="s">
        <v>15016</v>
      </c>
      <c r="H5113" s="1">
        <v>27109</v>
      </c>
      <c r="I5113" s="1">
        <v>1006774</v>
      </c>
      <c r="J5113" s="1">
        <v>44.078054999999999</v>
      </c>
      <c r="K5113" s="1">
        <v>-92.509890999999996</v>
      </c>
      <c r="L5113" s="1"/>
      <c r="M5113" s="1" t="s">
        <v>1559</v>
      </c>
      <c r="N5113" s="1" t="s">
        <v>14790</v>
      </c>
      <c r="O5113" s="1">
        <v>2022</v>
      </c>
      <c r="P5113" s="1">
        <v>55901</v>
      </c>
      <c r="Q5113" s="1" t="s">
        <v>14890</v>
      </c>
      <c r="R5113" s="1"/>
      <c r="S5113" s="1" t="s">
        <v>24355</v>
      </c>
      <c r="T5113" s="1" t="s">
        <v>6826</v>
      </c>
      <c r="U5113" s="1"/>
      <c r="V5113" s="1" t="s">
        <v>9094</v>
      </c>
      <c r="W5113" s="1" t="s">
        <v>6828</v>
      </c>
    </row>
    <row r="5114" spans="1:23" x14ac:dyDescent="0.25">
      <c r="A5114" s="1">
        <v>1005528</v>
      </c>
      <c r="B5114" s="5" t="str">
        <f>VLOOKUP(H5114,'FIPS Basin X-walk'!$A$2:$F$3224,6,FALSE)</f>
        <v>Iowa Shelf</v>
      </c>
      <c r="C5114" s="1" t="s">
        <v>15022</v>
      </c>
      <c r="D5114" s="1"/>
      <c r="E5114" s="1"/>
      <c r="F5114" s="1" t="s">
        <v>14124</v>
      </c>
      <c r="G5114" s="1" t="s">
        <v>15016</v>
      </c>
      <c r="H5114" s="1">
        <v>27109</v>
      </c>
      <c r="I5114" s="1">
        <v>1005528</v>
      </c>
      <c r="J5114" s="1">
        <v>44.026536</v>
      </c>
      <c r="K5114" s="1">
        <v>-92.429100000000005</v>
      </c>
      <c r="L5114" s="1"/>
      <c r="M5114" s="1" t="s">
        <v>1559</v>
      </c>
      <c r="N5114" s="1" t="s">
        <v>14790</v>
      </c>
      <c r="O5114" s="1">
        <v>2022</v>
      </c>
      <c r="P5114" s="1">
        <v>55906</v>
      </c>
      <c r="Q5114" s="1" t="s">
        <v>15023</v>
      </c>
      <c r="R5114" s="1"/>
      <c r="S5114" s="1" t="s">
        <v>24389</v>
      </c>
      <c r="T5114" s="1" t="s">
        <v>6828</v>
      </c>
      <c r="U5114" s="1"/>
      <c r="V5114" s="1" t="s">
        <v>25546</v>
      </c>
      <c r="W5114" s="1" t="s">
        <v>6828</v>
      </c>
    </row>
    <row r="5115" spans="1:23" x14ac:dyDescent="0.25">
      <c r="A5115" s="1">
        <v>1006033</v>
      </c>
      <c r="B5115" s="5" t="str">
        <f>VLOOKUP(H5115,'FIPS Basin X-walk'!$A$2:$F$3224,6,FALSE)</f>
        <v>Iowa Shelf</v>
      </c>
      <c r="C5115" s="1" t="s">
        <v>25656</v>
      </c>
      <c r="D5115" s="1"/>
      <c r="E5115" s="1"/>
      <c r="F5115" s="1" t="s">
        <v>14124</v>
      </c>
      <c r="G5115" s="1" t="s">
        <v>15016</v>
      </c>
      <c r="H5115" s="1">
        <v>27109</v>
      </c>
      <c r="I5115" s="1">
        <v>1006033</v>
      </c>
      <c r="J5115" s="1">
        <v>44.043444000000001</v>
      </c>
      <c r="K5115" s="1">
        <v>-92.583805999999996</v>
      </c>
      <c r="L5115" s="1"/>
      <c r="M5115" s="1" t="s">
        <v>1559</v>
      </c>
      <c r="N5115" s="1" t="s">
        <v>14790</v>
      </c>
      <c r="O5115" s="1">
        <v>2022</v>
      </c>
      <c r="P5115" s="1">
        <v>55901</v>
      </c>
      <c r="Q5115" s="1" t="s">
        <v>25657</v>
      </c>
      <c r="R5115" s="1"/>
      <c r="S5115" s="1" t="s">
        <v>24358</v>
      </c>
      <c r="T5115" s="1" t="s">
        <v>6826</v>
      </c>
      <c r="U5115" s="1"/>
      <c r="V5115" s="1" t="s">
        <v>25546</v>
      </c>
      <c r="W5115" s="1" t="s">
        <v>6826</v>
      </c>
    </row>
    <row r="5116" spans="1:23" x14ac:dyDescent="0.25">
      <c r="A5116" s="1">
        <v>1006685</v>
      </c>
      <c r="B5116" s="5" t="str">
        <f>VLOOKUP(H5116,'FIPS Basin X-walk'!$A$2:$F$3224,6,FALSE)</f>
        <v>Iowa Shelf</v>
      </c>
      <c r="C5116" s="1" t="s">
        <v>15015</v>
      </c>
      <c r="D5116" s="1"/>
      <c r="E5116" s="1"/>
      <c r="F5116" s="1" t="s">
        <v>14124</v>
      </c>
      <c r="G5116" s="1" t="s">
        <v>15016</v>
      </c>
      <c r="H5116" s="1">
        <v>27109</v>
      </c>
      <c r="I5116" s="1">
        <v>1006685</v>
      </c>
      <c r="J5116" s="1">
        <v>44.022114999999999</v>
      </c>
      <c r="K5116" s="1">
        <v>-92.466319999999996</v>
      </c>
      <c r="L5116" s="1"/>
      <c r="M5116" s="1" t="s">
        <v>1559</v>
      </c>
      <c r="N5116" s="1" t="s">
        <v>14790</v>
      </c>
      <c r="O5116" s="1">
        <v>2022</v>
      </c>
      <c r="P5116" s="1">
        <v>55905</v>
      </c>
      <c r="Q5116" s="1" t="s">
        <v>15017</v>
      </c>
      <c r="R5116" s="1"/>
      <c r="S5116" s="1" t="s">
        <v>25752</v>
      </c>
      <c r="T5116" s="1" t="s">
        <v>6826</v>
      </c>
      <c r="U5116" s="1"/>
      <c r="V5116" s="1" t="s">
        <v>15018</v>
      </c>
      <c r="W5116" s="1" t="s">
        <v>6826</v>
      </c>
    </row>
    <row r="5117" spans="1:23" x14ac:dyDescent="0.25">
      <c r="A5117" s="1">
        <v>1006686</v>
      </c>
      <c r="B5117" s="5" t="str">
        <f>VLOOKUP(H5117,'FIPS Basin X-walk'!$A$2:$F$3224,6,FALSE)</f>
        <v>Iowa Shelf</v>
      </c>
      <c r="C5117" s="1" t="s">
        <v>15024</v>
      </c>
      <c r="D5117" s="1"/>
      <c r="E5117" s="1"/>
      <c r="F5117" s="1" t="s">
        <v>14124</v>
      </c>
      <c r="G5117" s="1" t="s">
        <v>15016</v>
      </c>
      <c r="H5117" s="1">
        <v>27109</v>
      </c>
      <c r="I5117" s="1">
        <v>1006686</v>
      </c>
      <c r="J5117" s="1">
        <v>44.021639999999998</v>
      </c>
      <c r="K5117" s="1">
        <v>-92.482089999999999</v>
      </c>
      <c r="L5117" s="1"/>
      <c r="M5117" s="1" t="s">
        <v>1559</v>
      </c>
      <c r="N5117" s="1" t="s">
        <v>14790</v>
      </c>
      <c r="O5117" s="1">
        <v>2022</v>
      </c>
      <c r="P5117" s="1">
        <v>55902</v>
      </c>
      <c r="Q5117" s="1" t="s">
        <v>15025</v>
      </c>
      <c r="R5117" s="1"/>
      <c r="S5117" s="1" t="s">
        <v>24371</v>
      </c>
      <c r="T5117" s="1" t="s">
        <v>6826</v>
      </c>
      <c r="U5117" s="1"/>
      <c r="V5117" s="1" t="s">
        <v>15018</v>
      </c>
      <c r="W5117" s="1" t="s">
        <v>6826</v>
      </c>
    </row>
    <row r="5118" spans="1:23" x14ac:dyDescent="0.25">
      <c r="A5118" s="1">
        <v>1003033</v>
      </c>
      <c r="B5118" s="5" t="str">
        <f>VLOOKUP(H5118,'FIPS Basin X-walk'!$A$2:$F$3224,6,FALSE)</f>
        <v>Appalachian Basin</v>
      </c>
      <c r="C5118" s="1" t="s">
        <v>16931</v>
      </c>
      <c r="D5118" s="1"/>
      <c r="E5118" s="1"/>
      <c r="F5118" s="1" t="s">
        <v>16932</v>
      </c>
      <c r="G5118" s="1" t="s">
        <v>16933</v>
      </c>
      <c r="H5118" s="1">
        <v>36065</v>
      </c>
      <c r="I5118" s="1">
        <v>1003033</v>
      </c>
      <c r="J5118" s="1">
        <v>43.460999999999999</v>
      </c>
      <c r="K5118" s="1">
        <v>-75.412000000000006</v>
      </c>
      <c r="L5118" s="1"/>
      <c r="M5118" s="1" t="s">
        <v>1481</v>
      </c>
      <c r="N5118" s="1" t="s">
        <v>16632</v>
      </c>
      <c r="O5118" s="1">
        <v>2022</v>
      </c>
      <c r="P5118" s="1">
        <v>13303</v>
      </c>
      <c r="Q5118" s="1" t="s">
        <v>16934</v>
      </c>
      <c r="R5118" s="1"/>
      <c r="S5118" s="1" t="s">
        <v>24358</v>
      </c>
      <c r="T5118" s="1" t="s">
        <v>6826</v>
      </c>
      <c r="U5118" s="1"/>
      <c r="V5118" s="1" t="s">
        <v>16935</v>
      </c>
      <c r="W5118" s="1" t="s">
        <v>6826</v>
      </c>
    </row>
    <row r="5119" spans="1:23" x14ac:dyDescent="0.25">
      <c r="A5119" s="1">
        <v>1009507</v>
      </c>
      <c r="B5119" s="5" t="str">
        <f>VLOOKUP(H5119,'FIPS Basin X-walk'!$A$2:$F$3224,6,FALSE)</f>
        <v>Appalachian Basin</v>
      </c>
      <c r="C5119" s="1" t="s">
        <v>16936</v>
      </c>
      <c r="D5119" s="1"/>
      <c r="E5119" s="1"/>
      <c r="F5119" s="1" t="s">
        <v>16937</v>
      </c>
      <c r="G5119" s="1" t="s">
        <v>16933</v>
      </c>
      <c r="H5119" s="1">
        <v>36065</v>
      </c>
      <c r="I5119" s="1">
        <v>1009507</v>
      </c>
      <c r="J5119" s="1">
        <v>43.177810000000001</v>
      </c>
      <c r="K5119" s="1">
        <v>-75.228430000000003</v>
      </c>
      <c r="L5119" s="1"/>
      <c r="M5119" s="1" t="s">
        <v>1481</v>
      </c>
      <c r="N5119" s="1" t="s">
        <v>16632</v>
      </c>
      <c r="O5119" s="1">
        <v>2022</v>
      </c>
      <c r="P5119" s="1">
        <v>13403</v>
      </c>
      <c r="Q5119" s="1" t="s">
        <v>16938</v>
      </c>
      <c r="R5119" s="1"/>
      <c r="S5119" s="1" t="s">
        <v>24360</v>
      </c>
      <c r="T5119" s="1" t="s">
        <v>6826</v>
      </c>
      <c r="U5119" s="1"/>
      <c r="V5119" s="1" t="s">
        <v>16668</v>
      </c>
      <c r="W5119" s="1" t="s">
        <v>6826</v>
      </c>
    </row>
    <row r="5120" spans="1:23" x14ac:dyDescent="0.25">
      <c r="A5120" s="1">
        <v>1005991</v>
      </c>
      <c r="B5120" s="5" t="str">
        <f>VLOOKUP(H5120,'FIPS Basin X-walk'!$A$2:$F$3224,6,FALSE)</f>
        <v>Wisconsin Arch</v>
      </c>
      <c r="C5120" s="1" t="s">
        <v>23190</v>
      </c>
      <c r="D5120" s="1"/>
      <c r="E5120" s="1"/>
      <c r="F5120" s="1" t="s">
        <v>23191</v>
      </c>
      <c r="G5120" s="1" t="s">
        <v>16933</v>
      </c>
      <c r="H5120" s="1">
        <v>55085</v>
      </c>
      <c r="I5120" s="1">
        <v>1005991</v>
      </c>
      <c r="J5120" s="1">
        <v>45.636648000000001</v>
      </c>
      <c r="K5120" s="1">
        <v>-89.346219000000005</v>
      </c>
      <c r="L5120" s="1"/>
      <c r="M5120" s="1" t="s">
        <v>1517</v>
      </c>
      <c r="N5120" s="1" t="s">
        <v>22991</v>
      </c>
      <c r="O5120" s="1">
        <v>2022</v>
      </c>
      <c r="P5120" s="1">
        <v>54501</v>
      </c>
      <c r="Q5120" s="1" t="s">
        <v>25642</v>
      </c>
      <c r="R5120" s="1"/>
      <c r="S5120" s="1"/>
      <c r="T5120" s="1" t="s">
        <v>6826</v>
      </c>
      <c r="U5120" s="1"/>
      <c r="V5120" s="1" t="s">
        <v>10832</v>
      </c>
      <c r="W5120" s="1" t="s">
        <v>6828</v>
      </c>
    </row>
    <row r="5121" spans="1:23" x14ac:dyDescent="0.25">
      <c r="A5121" s="1">
        <v>1011259</v>
      </c>
      <c r="B5121" s="5" t="str">
        <f>VLOOKUP(H5121,'FIPS Basin X-walk'!$A$2:$F$3224,6,FALSE)</f>
        <v>Appalachian Basin</v>
      </c>
      <c r="C5121" s="1" t="s">
        <v>16939</v>
      </c>
      <c r="D5121" s="1"/>
      <c r="E5121" s="1"/>
      <c r="F5121" s="1" t="s">
        <v>16940</v>
      </c>
      <c r="G5121" s="1" t="s">
        <v>16933</v>
      </c>
      <c r="H5121" s="1">
        <v>36065</v>
      </c>
      <c r="I5121" s="1">
        <v>1011259</v>
      </c>
      <c r="J5121" s="1">
        <v>43.208136000000003</v>
      </c>
      <c r="K5121" s="1">
        <v>-75.437167000000002</v>
      </c>
      <c r="L5121" s="1"/>
      <c r="M5121" s="1" t="s">
        <v>1481</v>
      </c>
      <c r="N5121" s="1" t="s">
        <v>16632</v>
      </c>
      <c r="O5121" s="1">
        <v>2022</v>
      </c>
      <c r="P5121" s="1">
        <v>13440</v>
      </c>
      <c r="Q5121" s="1" t="s">
        <v>26345</v>
      </c>
      <c r="R5121" s="1"/>
      <c r="S5121" s="1" t="s">
        <v>24865</v>
      </c>
      <c r="T5121" s="1" t="s">
        <v>6826</v>
      </c>
      <c r="U5121" s="1"/>
      <c r="V5121" s="1" t="s">
        <v>16941</v>
      </c>
      <c r="W5121" s="1" t="s">
        <v>6826</v>
      </c>
    </row>
    <row r="5122" spans="1:23" x14ac:dyDescent="0.25">
      <c r="A5122" s="1">
        <v>1007919</v>
      </c>
      <c r="B5122" s="5" t="str">
        <f>VLOOKUP(H5122,'FIPS Basin X-walk'!$A$2:$F$3224,6,FALSE)</f>
        <v>Appalachian Basin</v>
      </c>
      <c r="C5122" s="1" t="s">
        <v>16942</v>
      </c>
      <c r="D5122" s="1"/>
      <c r="E5122" s="1"/>
      <c r="F5122" s="1" t="s">
        <v>16943</v>
      </c>
      <c r="G5122" s="1" t="s">
        <v>16933</v>
      </c>
      <c r="H5122" s="1">
        <v>36065</v>
      </c>
      <c r="I5122" s="1">
        <v>1007919</v>
      </c>
      <c r="J5122" s="1">
        <v>43.080300000000001</v>
      </c>
      <c r="K5122" s="1">
        <v>-75.600300000000004</v>
      </c>
      <c r="L5122" s="1"/>
      <c r="M5122" s="1" t="s">
        <v>1481</v>
      </c>
      <c r="N5122" s="1" t="s">
        <v>16632</v>
      </c>
      <c r="O5122" s="1">
        <v>2022</v>
      </c>
      <c r="P5122" s="1">
        <v>13461</v>
      </c>
      <c r="Q5122" s="1" t="s">
        <v>16944</v>
      </c>
      <c r="R5122" s="1"/>
      <c r="S5122" s="1" t="s">
        <v>24355</v>
      </c>
      <c r="T5122" s="1" t="s">
        <v>6826</v>
      </c>
      <c r="U5122" s="1"/>
      <c r="V5122" s="1" t="s">
        <v>16656</v>
      </c>
      <c r="W5122" s="1" t="s">
        <v>6828</v>
      </c>
    </row>
    <row r="5123" spans="1:23" x14ac:dyDescent="0.25">
      <c r="A5123" s="1">
        <v>1001257</v>
      </c>
      <c r="B5123" s="5" t="str">
        <f>VLOOKUP(H5123,'FIPS Basin X-walk'!$A$2:$F$3224,6,FALSE)</f>
        <v>Appalachian Basin</v>
      </c>
      <c r="C5123" s="1" t="s">
        <v>16952</v>
      </c>
      <c r="D5123" s="1"/>
      <c r="E5123" s="1"/>
      <c r="F5123" s="1" t="s">
        <v>16953</v>
      </c>
      <c r="G5123" s="1" t="s">
        <v>2138</v>
      </c>
      <c r="H5123" s="1">
        <v>36067</v>
      </c>
      <c r="I5123" s="1">
        <v>1001257</v>
      </c>
      <c r="J5123" s="1">
        <v>43.061100000000003</v>
      </c>
      <c r="K5123" s="1">
        <v>-76.081900000000005</v>
      </c>
      <c r="L5123" s="1"/>
      <c r="M5123" s="1" t="s">
        <v>1481</v>
      </c>
      <c r="N5123" s="1" t="s">
        <v>16632</v>
      </c>
      <c r="O5123" s="1">
        <v>2022</v>
      </c>
      <c r="P5123" s="1">
        <v>13057</v>
      </c>
      <c r="Q5123" s="1" t="s">
        <v>16954</v>
      </c>
      <c r="R5123" s="1"/>
      <c r="S5123" s="1" t="s">
        <v>24355</v>
      </c>
      <c r="T5123" s="1" t="s">
        <v>6828</v>
      </c>
      <c r="U5123" s="1"/>
      <c r="V5123" s="1" t="s">
        <v>16955</v>
      </c>
      <c r="W5123" s="1" t="s">
        <v>6828</v>
      </c>
    </row>
    <row r="5124" spans="1:23" x14ac:dyDescent="0.25">
      <c r="A5124" s="1">
        <v>1002576</v>
      </c>
      <c r="B5124" s="5" t="str">
        <f>VLOOKUP(H5124,'FIPS Basin X-walk'!$A$2:$F$3224,6,FALSE)</f>
        <v>Appalachian Basin</v>
      </c>
      <c r="C5124" s="1" t="s">
        <v>16957</v>
      </c>
      <c r="D5124" s="1"/>
      <c r="E5124" s="1"/>
      <c r="F5124" s="1" t="s">
        <v>16958</v>
      </c>
      <c r="G5124" s="1" t="s">
        <v>16947</v>
      </c>
      <c r="H5124" s="1">
        <v>36067</v>
      </c>
      <c r="I5124" s="1">
        <v>1002576</v>
      </c>
      <c r="J5124" s="1">
        <v>43.1691</v>
      </c>
      <c r="K5124" s="1">
        <v>-76.311199999999999</v>
      </c>
      <c r="L5124" s="1"/>
      <c r="M5124" s="1" t="s">
        <v>1481</v>
      </c>
      <c r="N5124" s="1" t="s">
        <v>16632</v>
      </c>
      <c r="O5124" s="1">
        <v>2022</v>
      </c>
      <c r="P5124" s="1">
        <v>13027</v>
      </c>
      <c r="Q5124" s="1" t="s">
        <v>16959</v>
      </c>
      <c r="R5124" s="1"/>
      <c r="S5124" s="1" t="s">
        <v>24673</v>
      </c>
      <c r="T5124" s="1" t="s">
        <v>6826</v>
      </c>
      <c r="U5124" s="1"/>
      <c r="V5124" s="1" t="s">
        <v>8460</v>
      </c>
      <c r="W5124" s="1" t="s">
        <v>6826</v>
      </c>
    </row>
    <row r="5125" spans="1:23" x14ac:dyDescent="0.25">
      <c r="A5125" s="1">
        <v>1006772</v>
      </c>
      <c r="B5125" s="5" t="str">
        <f>VLOOKUP(H5125,'FIPS Basin X-walk'!$A$2:$F$3224,6,FALSE)</f>
        <v>Appalachian Basin</v>
      </c>
      <c r="C5125" s="1" t="s">
        <v>16960</v>
      </c>
      <c r="D5125" s="1"/>
      <c r="E5125" s="1"/>
      <c r="F5125" s="1" t="s">
        <v>16961</v>
      </c>
      <c r="G5125" s="1" t="s">
        <v>16947</v>
      </c>
      <c r="H5125" s="1">
        <v>36067</v>
      </c>
      <c r="I5125" s="1">
        <v>1006772</v>
      </c>
      <c r="J5125" s="1">
        <v>43.004784999999998</v>
      </c>
      <c r="K5125" s="1">
        <v>-76.114729999999994</v>
      </c>
      <c r="L5125" s="1"/>
      <c r="M5125" s="1" t="s">
        <v>1481</v>
      </c>
      <c r="N5125" s="1" t="s">
        <v>16632</v>
      </c>
      <c r="O5125" s="1">
        <v>2022</v>
      </c>
      <c r="P5125" s="1">
        <v>13078</v>
      </c>
      <c r="Q5125" s="1" t="s">
        <v>16962</v>
      </c>
      <c r="R5125" s="1"/>
      <c r="S5125" s="1" t="s">
        <v>24389</v>
      </c>
      <c r="T5125" s="1" t="s">
        <v>6826</v>
      </c>
      <c r="U5125" s="1"/>
      <c r="V5125" s="1" t="s">
        <v>8980</v>
      </c>
      <c r="W5125" s="1" t="s">
        <v>6828</v>
      </c>
    </row>
    <row r="5126" spans="1:23" x14ac:dyDescent="0.25">
      <c r="A5126" s="1">
        <v>1001652</v>
      </c>
      <c r="B5126" s="5" t="str">
        <f>VLOOKUP(H5126,'FIPS Basin X-walk'!$A$2:$F$3224,6,FALSE)</f>
        <v>Appalachian Basin</v>
      </c>
      <c r="C5126" s="1" t="s">
        <v>16951</v>
      </c>
      <c r="D5126" s="1"/>
      <c r="E5126" s="1"/>
      <c r="F5126" s="1" t="s">
        <v>11884</v>
      </c>
      <c r="G5126" s="1" t="s">
        <v>16947</v>
      </c>
      <c r="H5126" s="1">
        <v>36067</v>
      </c>
      <c r="I5126" s="1">
        <v>1001652</v>
      </c>
      <c r="J5126" s="1">
        <v>42.939480000000003</v>
      </c>
      <c r="K5126" s="1">
        <v>-76.114109999999997</v>
      </c>
      <c r="L5126" s="1"/>
      <c r="M5126" s="1" t="s">
        <v>1481</v>
      </c>
      <c r="N5126" s="1" t="s">
        <v>16632</v>
      </c>
      <c r="O5126" s="1">
        <v>2022</v>
      </c>
      <c r="P5126" s="1">
        <v>13084</v>
      </c>
      <c r="Q5126" s="1" t="s">
        <v>426</v>
      </c>
      <c r="R5126" s="1"/>
      <c r="S5126" s="1" t="s">
        <v>24435</v>
      </c>
      <c r="T5126" s="1" t="s">
        <v>6826</v>
      </c>
      <c r="U5126" s="1"/>
      <c r="V5126" s="1" t="s">
        <v>7090</v>
      </c>
      <c r="W5126" s="1" t="s">
        <v>6826</v>
      </c>
    </row>
    <row r="5127" spans="1:23" x14ac:dyDescent="0.25">
      <c r="A5127" s="1">
        <v>1002603</v>
      </c>
      <c r="B5127" s="5" t="str">
        <f>VLOOKUP(H5127,'FIPS Basin X-walk'!$A$2:$F$3224,6,FALSE)</f>
        <v>Appalachian Basin</v>
      </c>
      <c r="C5127" s="1" t="s">
        <v>16950</v>
      </c>
      <c r="D5127" s="1"/>
      <c r="E5127" s="1"/>
      <c r="F5127" s="1" t="s">
        <v>15990</v>
      </c>
      <c r="G5127" s="1" t="s">
        <v>16947</v>
      </c>
      <c r="H5127" s="1">
        <v>36067</v>
      </c>
      <c r="I5127" s="1">
        <v>1002603</v>
      </c>
      <c r="J5127" s="1">
        <v>43.050780000000003</v>
      </c>
      <c r="K5127" s="1">
        <v>-76.157390000000007</v>
      </c>
      <c r="L5127" s="1" t="s">
        <v>24361</v>
      </c>
      <c r="M5127" s="1" t="s">
        <v>1481</v>
      </c>
      <c r="N5127" s="1" t="s">
        <v>16632</v>
      </c>
      <c r="O5127" s="1">
        <v>2022</v>
      </c>
      <c r="P5127" s="1">
        <v>13202</v>
      </c>
      <c r="Q5127" s="1" t="s">
        <v>1338</v>
      </c>
      <c r="R5127" s="1" t="s">
        <v>24359</v>
      </c>
      <c r="S5127" s="1" t="s">
        <v>24360</v>
      </c>
      <c r="T5127" s="1" t="s">
        <v>6826</v>
      </c>
      <c r="U5127" s="1"/>
      <c r="V5127" s="1" t="s">
        <v>14074</v>
      </c>
      <c r="W5127" s="1" t="s">
        <v>6826</v>
      </c>
    </row>
    <row r="5128" spans="1:23" x14ac:dyDescent="0.25">
      <c r="A5128" s="1">
        <v>1007087</v>
      </c>
      <c r="B5128" s="5" t="str">
        <f>VLOOKUP(H5128,'FIPS Basin X-walk'!$A$2:$F$3224,6,FALSE)</f>
        <v>Appalachian Basin</v>
      </c>
      <c r="C5128" s="1" t="s">
        <v>16945</v>
      </c>
      <c r="D5128" s="1"/>
      <c r="E5128" s="1"/>
      <c r="F5128" s="1" t="s">
        <v>16946</v>
      </c>
      <c r="G5128" s="1" t="s">
        <v>16947</v>
      </c>
      <c r="H5128" s="1">
        <v>36067</v>
      </c>
      <c r="I5128" s="1">
        <v>1007087</v>
      </c>
      <c r="J5128" s="1">
        <v>43.039250000000003</v>
      </c>
      <c r="K5128" s="1">
        <v>-76.143109999999993</v>
      </c>
      <c r="L5128" s="1"/>
      <c r="M5128" s="1" t="s">
        <v>1481</v>
      </c>
      <c r="N5128" s="1" t="s">
        <v>16632</v>
      </c>
      <c r="O5128" s="1">
        <v>2022</v>
      </c>
      <c r="P5128" s="1">
        <v>13244</v>
      </c>
      <c r="Q5128" s="1" t="s">
        <v>16948</v>
      </c>
      <c r="R5128" s="1"/>
      <c r="S5128" s="1" t="s">
        <v>24379</v>
      </c>
      <c r="T5128" s="1" t="s">
        <v>6826</v>
      </c>
      <c r="U5128" s="1"/>
      <c r="V5128" s="1" t="s">
        <v>16949</v>
      </c>
      <c r="W5128" s="1" t="s">
        <v>6826</v>
      </c>
    </row>
    <row r="5129" spans="1:23" x14ac:dyDescent="0.25">
      <c r="A5129" s="1">
        <v>1010791</v>
      </c>
      <c r="B5129" s="5" t="str">
        <f>VLOOKUP(H5129,'FIPS Basin X-walk'!$A$2:$F$3224,6,FALSE)</f>
        <v>Appalachian Basin</v>
      </c>
      <c r="C5129" s="1" t="s">
        <v>16950</v>
      </c>
      <c r="D5129" s="1"/>
      <c r="E5129" s="1"/>
      <c r="F5129" s="1" t="s">
        <v>15990</v>
      </c>
      <c r="G5129" s="1" t="s">
        <v>16947</v>
      </c>
      <c r="H5129" s="1">
        <v>36067</v>
      </c>
      <c r="I5129" s="1">
        <v>1010791</v>
      </c>
      <c r="J5129" s="1">
        <v>43.050849999999997</v>
      </c>
      <c r="K5129" s="1">
        <v>-76.15701</v>
      </c>
      <c r="L5129" s="1"/>
      <c r="M5129" s="1" t="s">
        <v>1481</v>
      </c>
      <c r="N5129" s="1" t="s">
        <v>16632</v>
      </c>
      <c r="O5129" s="1">
        <v>2022</v>
      </c>
      <c r="P5129" s="1">
        <v>13202</v>
      </c>
      <c r="Q5129" s="1" t="s">
        <v>26279</v>
      </c>
      <c r="R5129" s="1" t="s">
        <v>24360</v>
      </c>
      <c r="S5129" s="1" t="s">
        <v>24361</v>
      </c>
      <c r="T5129" s="1" t="s">
        <v>6826</v>
      </c>
      <c r="U5129" s="1"/>
      <c r="V5129" s="1" t="s">
        <v>14074</v>
      </c>
      <c r="W5129" s="1" t="s">
        <v>6826</v>
      </c>
    </row>
    <row r="5130" spans="1:23" x14ac:dyDescent="0.25">
      <c r="A5130" s="1">
        <v>1011051</v>
      </c>
      <c r="B5130" s="5" t="str">
        <f>VLOOKUP(H5130,'FIPS Basin X-walk'!$A$2:$F$3224,6,FALSE)</f>
        <v>Appalachian Basin</v>
      </c>
      <c r="C5130" s="1" t="s">
        <v>16956</v>
      </c>
      <c r="D5130" s="1"/>
      <c r="E5130" s="1"/>
      <c r="F5130" s="1" t="s">
        <v>15990</v>
      </c>
      <c r="G5130" s="1" t="s">
        <v>16947</v>
      </c>
      <c r="H5130" s="1">
        <v>36067</v>
      </c>
      <c r="I5130" s="1">
        <v>1011051</v>
      </c>
      <c r="J5130" s="1">
        <v>43.063850000000002</v>
      </c>
      <c r="K5130" s="1">
        <v>-76.204629999999995</v>
      </c>
      <c r="L5130" s="1"/>
      <c r="M5130" s="1" t="s">
        <v>1481</v>
      </c>
      <c r="N5130" s="1" t="s">
        <v>16632</v>
      </c>
      <c r="O5130" s="1">
        <v>2022</v>
      </c>
      <c r="P5130" s="1">
        <v>13204</v>
      </c>
      <c r="Q5130" s="1" t="s">
        <v>26316</v>
      </c>
      <c r="R5130" s="1"/>
      <c r="S5130" s="1" t="s">
        <v>24385</v>
      </c>
      <c r="T5130" s="1" t="s">
        <v>6826</v>
      </c>
      <c r="U5130" s="1"/>
      <c r="V5130" s="1" t="s">
        <v>6986</v>
      </c>
      <c r="W5130" s="1" t="s">
        <v>6826</v>
      </c>
    </row>
    <row r="5131" spans="1:23" x14ac:dyDescent="0.25">
      <c r="A5131" s="1">
        <v>1004062</v>
      </c>
      <c r="B5131" s="5" t="str">
        <f>VLOOKUP(H5131,'FIPS Basin X-walk'!$A$2:$F$3224,6,FALSE)</f>
        <v>Atlantic Coast Basin</v>
      </c>
      <c r="C5131" s="1" t="s">
        <v>17422</v>
      </c>
      <c r="D5131" s="1"/>
      <c r="E5131" s="1"/>
      <c r="F5131" s="1" t="s">
        <v>17423</v>
      </c>
      <c r="G5131" s="1" t="s">
        <v>17424</v>
      </c>
      <c r="H5131" s="1">
        <v>37133</v>
      </c>
      <c r="I5131" s="1">
        <v>1004062</v>
      </c>
      <c r="J5131" s="1">
        <v>34.670921</v>
      </c>
      <c r="K5131" s="1">
        <v>-77.348603999999995</v>
      </c>
      <c r="L5131" s="1"/>
      <c r="M5131" s="1" t="s">
        <v>1530</v>
      </c>
      <c r="N5131" s="1" t="s">
        <v>17213</v>
      </c>
      <c r="O5131" s="1">
        <v>2022</v>
      </c>
      <c r="P5131" s="1">
        <v>28547</v>
      </c>
      <c r="Q5131" s="1" t="s">
        <v>17425</v>
      </c>
      <c r="R5131" s="1"/>
      <c r="S5131" s="1" t="s">
        <v>24464</v>
      </c>
      <c r="T5131" s="1" t="s">
        <v>6826</v>
      </c>
      <c r="U5131" s="1"/>
      <c r="V5131" s="1" t="s">
        <v>24409</v>
      </c>
      <c r="W5131" s="1" t="s">
        <v>6826</v>
      </c>
    </row>
    <row r="5132" spans="1:23" x14ac:dyDescent="0.25">
      <c r="A5132" s="1">
        <v>1001953</v>
      </c>
      <c r="B5132" s="5" t="str">
        <f>VLOOKUP(H5132,'FIPS Basin X-walk'!$A$2:$F$3224,6,FALSE)</f>
        <v>Atlantic Coast Basin</v>
      </c>
      <c r="C5132" s="1" t="s">
        <v>17426</v>
      </c>
      <c r="D5132" s="1"/>
      <c r="E5132" s="1"/>
      <c r="F5132" s="1" t="s">
        <v>7952</v>
      </c>
      <c r="G5132" s="1" t="s">
        <v>17424</v>
      </c>
      <c r="H5132" s="1">
        <v>37133</v>
      </c>
      <c r="I5132" s="1">
        <v>1001953</v>
      </c>
      <c r="J5132" s="1">
        <v>34.79804</v>
      </c>
      <c r="K5132" s="1">
        <v>-77.537809999999993</v>
      </c>
      <c r="L5132" s="1"/>
      <c r="M5132" s="1" t="s">
        <v>1530</v>
      </c>
      <c r="N5132" s="1" t="s">
        <v>17213</v>
      </c>
      <c r="O5132" s="1">
        <v>2022</v>
      </c>
      <c r="P5132" s="1">
        <v>28540</v>
      </c>
      <c r="Q5132" s="1" t="s">
        <v>17427</v>
      </c>
      <c r="R5132" s="1"/>
      <c r="S5132" s="1" t="s">
        <v>24358</v>
      </c>
      <c r="T5132" s="1" t="s">
        <v>6826</v>
      </c>
      <c r="U5132" s="1"/>
      <c r="V5132" s="1" t="s">
        <v>24814</v>
      </c>
      <c r="W5132" s="1" t="s">
        <v>6826</v>
      </c>
    </row>
    <row r="5133" spans="1:23" x14ac:dyDescent="0.25">
      <c r="A5133" s="1">
        <v>1002160</v>
      </c>
      <c r="B5133" s="5" t="str">
        <f>VLOOKUP(H5133,'FIPS Basin X-walk'!$A$2:$F$3224,6,FALSE)</f>
        <v>Appalachian Basin</v>
      </c>
      <c r="C5133" s="1" t="s">
        <v>16967</v>
      </c>
      <c r="D5133" s="1"/>
      <c r="E5133" s="1"/>
      <c r="F5133" s="1" t="s">
        <v>10077</v>
      </c>
      <c r="G5133" s="1" t="s">
        <v>16965</v>
      </c>
      <c r="H5133" s="1">
        <v>36069</v>
      </c>
      <c r="I5133" s="1">
        <v>1002160</v>
      </c>
      <c r="J5133" s="1">
        <v>42.88261</v>
      </c>
      <c r="K5133" s="1">
        <v>-76.972229999999996</v>
      </c>
      <c r="L5133" s="1"/>
      <c r="M5133" s="1" t="s">
        <v>1481</v>
      </c>
      <c r="N5133" s="1" t="s">
        <v>16632</v>
      </c>
      <c r="O5133" s="1">
        <v>2022</v>
      </c>
      <c r="P5133" s="1">
        <v>14456</v>
      </c>
      <c r="Q5133" s="1" t="s">
        <v>16968</v>
      </c>
      <c r="R5133" s="1"/>
      <c r="S5133" s="1" t="s">
        <v>24476</v>
      </c>
      <c r="T5133" s="1" t="s">
        <v>6826</v>
      </c>
      <c r="U5133" s="1"/>
      <c r="V5133" s="1" t="s">
        <v>6889</v>
      </c>
      <c r="W5133" s="1" t="s">
        <v>6826</v>
      </c>
    </row>
    <row r="5134" spans="1:23" x14ac:dyDescent="0.25">
      <c r="A5134" s="1">
        <v>1005257</v>
      </c>
      <c r="B5134" s="5" t="str">
        <f>VLOOKUP(H5134,'FIPS Basin X-walk'!$A$2:$F$3224,6,FALSE)</f>
        <v>Appalachian Basin</v>
      </c>
      <c r="C5134" s="1" t="s">
        <v>16963</v>
      </c>
      <c r="D5134" s="1"/>
      <c r="E5134" s="1"/>
      <c r="F5134" s="1" t="s">
        <v>16964</v>
      </c>
      <c r="G5134" s="1" t="s">
        <v>16965</v>
      </c>
      <c r="H5134" s="1">
        <v>36069</v>
      </c>
      <c r="I5134" s="1">
        <v>1005257</v>
      </c>
      <c r="J5134" s="1">
        <v>42.780377999999999</v>
      </c>
      <c r="K5134" s="1">
        <v>-77.171522999999993</v>
      </c>
      <c r="L5134" s="1"/>
      <c r="M5134" s="1" t="s">
        <v>1481</v>
      </c>
      <c r="N5134" s="1" t="s">
        <v>16632</v>
      </c>
      <c r="O5134" s="1">
        <v>2022</v>
      </c>
      <c r="P5134" s="1">
        <v>14561</v>
      </c>
      <c r="Q5134" s="1" t="s">
        <v>16966</v>
      </c>
      <c r="R5134" s="1"/>
      <c r="S5134" s="1" t="s">
        <v>24358</v>
      </c>
      <c r="T5134" s="1" t="s">
        <v>6826</v>
      </c>
      <c r="U5134" s="1"/>
      <c r="V5134" s="1" t="s">
        <v>13784</v>
      </c>
      <c r="W5134" s="1" t="s">
        <v>6826</v>
      </c>
    </row>
    <row r="5135" spans="1:23" x14ac:dyDescent="0.25">
      <c r="A5135" s="1">
        <v>1007744</v>
      </c>
      <c r="B5135" s="5" t="str">
        <f>VLOOKUP(H5135,'FIPS Basin X-walk'!$A$2:$F$3224,6,FALSE)</f>
        <v>Wisconsin Arch</v>
      </c>
      <c r="C5135" s="1" t="s">
        <v>14567</v>
      </c>
      <c r="D5135" s="1"/>
      <c r="E5135" s="1"/>
      <c r="F5135" s="1" t="s">
        <v>14568</v>
      </c>
      <c r="G5135" s="1" t="s">
        <v>14569</v>
      </c>
      <c r="H5135" s="1">
        <v>26131</v>
      </c>
      <c r="I5135" s="1">
        <v>1007744</v>
      </c>
      <c r="J5135" s="1">
        <v>46.786048000000001</v>
      </c>
      <c r="K5135" s="1">
        <v>-89.128780000000006</v>
      </c>
      <c r="L5135" s="1"/>
      <c r="M5135" s="1" t="s">
        <v>1493</v>
      </c>
      <c r="N5135" s="1" t="s">
        <v>14185</v>
      </c>
      <c r="O5135" s="1">
        <v>2022</v>
      </c>
      <c r="P5135" s="1">
        <v>49953</v>
      </c>
      <c r="Q5135" s="1" t="s">
        <v>14570</v>
      </c>
      <c r="R5135" s="1"/>
      <c r="S5135" s="1" t="s">
        <v>24358</v>
      </c>
      <c r="T5135" s="1" t="s">
        <v>6826</v>
      </c>
      <c r="U5135" s="1"/>
      <c r="V5135" s="1" t="s">
        <v>6878</v>
      </c>
      <c r="W5135" s="1" t="s">
        <v>6826</v>
      </c>
    </row>
    <row r="5136" spans="1:23" x14ac:dyDescent="0.25">
      <c r="A5136" s="1">
        <v>1000566</v>
      </c>
      <c r="B5136" s="5" t="str">
        <f>VLOOKUP(H5136,'FIPS Basin X-walk'!$A$2:$F$3224,6,FALSE)</f>
        <v>Los Angeles Basin</v>
      </c>
      <c r="C5136" s="1" t="s">
        <v>8601</v>
      </c>
      <c r="D5136" s="1"/>
      <c r="E5136" s="1"/>
      <c r="F5136" s="1" t="s">
        <v>24559</v>
      </c>
      <c r="G5136" s="1" t="s">
        <v>1549</v>
      </c>
      <c r="H5136" s="1">
        <v>6059</v>
      </c>
      <c r="I5136" s="1">
        <v>1000566</v>
      </c>
      <c r="J5136" s="1">
        <v>33.8581</v>
      </c>
      <c r="K5136" s="1">
        <v>-117.8616</v>
      </c>
      <c r="L5136" s="1"/>
      <c r="M5136" s="1" t="s">
        <v>1489</v>
      </c>
      <c r="N5136" s="1" t="s">
        <v>8033</v>
      </c>
      <c r="O5136" s="1">
        <v>2022</v>
      </c>
      <c r="P5136" s="1">
        <v>92806</v>
      </c>
      <c r="Q5136" s="1" t="s">
        <v>8602</v>
      </c>
      <c r="R5136" s="1"/>
      <c r="S5136" s="1" t="s">
        <v>24355</v>
      </c>
      <c r="T5136" s="1" t="s">
        <v>6826</v>
      </c>
      <c r="U5136" s="1"/>
      <c r="V5136" s="1" t="s">
        <v>8468</v>
      </c>
      <c r="W5136" s="1" t="s">
        <v>6828</v>
      </c>
    </row>
    <row r="5137" spans="1:23" x14ac:dyDescent="0.25">
      <c r="A5137" s="1">
        <v>1003056</v>
      </c>
      <c r="B5137" s="5" t="str">
        <f>VLOOKUP(H5137,'FIPS Basin X-walk'!$A$2:$F$3224,6,FALSE)</f>
        <v>Los Angeles Basin</v>
      </c>
      <c r="C5137" s="1" t="s">
        <v>8611</v>
      </c>
      <c r="D5137" s="1"/>
      <c r="E5137" s="1"/>
      <c r="F5137" s="1" t="s">
        <v>8612</v>
      </c>
      <c r="G5137" s="1" t="s">
        <v>1549</v>
      </c>
      <c r="H5137" s="1">
        <v>6059</v>
      </c>
      <c r="I5137" s="1">
        <v>1003056</v>
      </c>
      <c r="J5137" s="1">
        <v>33.938189999999999</v>
      </c>
      <c r="K5137" s="1">
        <v>-117.87653</v>
      </c>
      <c r="L5137" s="1"/>
      <c r="M5137" s="1" t="s">
        <v>1489</v>
      </c>
      <c r="N5137" s="1" t="s">
        <v>8033</v>
      </c>
      <c r="O5137" s="1">
        <v>2022</v>
      </c>
      <c r="P5137" s="1">
        <v>92821</v>
      </c>
      <c r="Q5137" s="1" t="s">
        <v>25052</v>
      </c>
      <c r="R5137" s="1">
        <v>211130</v>
      </c>
      <c r="S5137" s="1">
        <v>211120</v>
      </c>
      <c r="T5137" s="1" t="s">
        <v>6826</v>
      </c>
      <c r="U5137" s="1"/>
      <c r="V5137" s="1" t="s">
        <v>8613</v>
      </c>
      <c r="W5137" s="1" t="s">
        <v>6826</v>
      </c>
    </row>
    <row r="5138" spans="1:23" x14ac:dyDescent="0.25">
      <c r="A5138" s="1">
        <v>1006721</v>
      </c>
      <c r="B5138" s="5" t="str">
        <f>VLOOKUP(H5138,'FIPS Basin X-walk'!$A$2:$F$3224,6,FALSE)</f>
        <v>Gulf Coast Basin (LA, TX)</v>
      </c>
      <c r="C5138" s="1" t="s">
        <v>21607</v>
      </c>
      <c r="D5138" s="1"/>
      <c r="E5138" s="1"/>
      <c r="F5138" s="1" t="s">
        <v>21608</v>
      </c>
      <c r="G5138" s="1" t="s">
        <v>1549</v>
      </c>
      <c r="H5138" s="1">
        <v>48361</v>
      </c>
      <c r="I5138" s="1">
        <v>1006721</v>
      </c>
      <c r="J5138" s="1">
        <v>30.0242</v>
      </c>
      <c r="K5138" s="1">
        <v>-93.875</v>
      </c>
      <c r="L5138" s="1"/>
      <c r="M5138" s="1" t="s">
        <v>1485</v>
      </c>
      <c r="N5138" s="1" t="s">
        <v>9148</v>
      </c>
      <c r="O5138" s="1">
        <v>2022</v>
      </c>
      <c r="P5138" s="1">
        <v>77611</v>
      </c>
      <c r="Q5138" s="1" t="s">
        <v>2040</v>
      </c>
      <c r="R5138" s="1"/>
      <c r="S5138" s="1" t="s">
        <v>24355</v>
      </c>
      <c r="T5138" s="1" t="s">
        <v>6826</v>
      </c>
      <c r="U5138" s="1"/>
      <c r="V5138" s="1" t="s">
        <v>7837</v>
      </c>
      <c r="W5138" s="1" t="s">
        <v>6828</v>
      </c>
    </row>
    <row r="5139" spans="1:23" x14ac:dyDescent="0.25">
      <c r="A5139" s="1">
        <v>1000234</v>
      </c>
      <c r="B5139" s="5" t="str">
        <f>VLOOKUP(H5139,'FIPS Basin X-walk'!$A$2:$F$3224,6,FALSE)</f>
        <v>Piedmont-Blue Ridge Prov</v>
      </c>
      <c r="C5139" s="1" t="s">
        <v>17428</v>
      </c>
      <c r="D5139" s="1"/>
      <c r="E5139" s="1" t="s">
        <v>6828</v>
      </c>
      <c r="F5139" s="1" t="s">
        <v>17429</v>
      </c>
      <c r="G5139" s="1" t="s">
        <v>1549</v>
      </c>
      <c r="H5139" s="1">
        <v>37135</v>
      </c>
      <c r="I5139" s="1">
        <v>1000234</v>
      </c>
      <c r="J5139" s="1">
        <v>35.9069</v>
      </c>
      <c r="K5139" s="1">
        <v>-79.061700000000002</v>
      </c>
      <c r="L5139" s="1"/>
      <c r="M5139" s="1" t="s">
        <v>1530</v>
      </c>
      <c r="N5139" s="1" t="s">
        <v>17213</v>
      </c>
      <c r="O5139" s="1">
        <v>2022</v>
      </c>
      <c r="P5139" s="1">
        <v>27599</v>
      </c>
      <c r="Q5139" s="1" t="s">
        <v>17430</v>
      </c>
      <c r="R5139" s="1"/>
      <c r="S5139" s="1" t="s">
        <v>24379</v>
      </c>
      <c r="T5139" s="1" t="s">
        <v>6828</v>
      </c>
      <c r="U5139" s="1"/>
      <c r="V5139" s="1" t="s">
        <v>17431</v>
      </c>
      <c r="W5139" s="1" t="s">
        <v>6828</v>
      </c>
    </row>
    <row r="5140" spans="1:23" x14ac:dyDescent="0.25">
      <c r="A5140" s="1">
        <v>1001447</v>
      </c>
      <c r="B5140" s="5" t="str">
        <f>VLOOKUP(H5140,'FIPS Basin X-walk'!$A$2:$F$3224,6,FALSE)</f>
        <v>Los Angeles Basin</v>
      </c>
      <c r="C5140" s="1" t="s">
        <v>8590</v>
      </c>
      <c r="D5140" s="1"/>
      <c r="E5140" s="1"/>
      <c r="F5140" s="1" t="s">
        <v>8591</v>
      </c>
      <c r="G5140" s="1" t="s">
        <v>1549</v>
      </c>
      <c r="H5140" s="1">
        <v>6059</v>
      </c>
      <c r="I5140" s="1">
        <v>1001447</v>
      </c>
      <c r="J5140" s="1">
        <v>33.643599999999999</v>
      </c>
      <c r="K5140" s="1">
        <v>-117.97880000000001</v>
      </c>
      <c r="L5140" s="1"/>
      <c r="M5140" s="1" t="s">
        <v>1489</v>
      </c>
      <c r="N5140" s="1" t="s">
        <v>8033</v>
      </c>
      <c r="O5140" s="1">
        <v>2022</v>
      </c>
      <c r="P5140" s="1">
        <v>92646</v>
      </c>
      <c r="Q5140" s="1" t="s">
        <v>8592</v>
      </c>
      <c r="R5140" s="1"/>
      <c r="S5140" s="1" t="s">
        <v>24355</v>
      </c>
      <c r="T5140" s="1" t="s">
        <v>6826</v>
      </c>
      <c r="U5140" s="1"/>
      <c r="V5140" s="1" t="s">
        <v>8410</v>
      </c>
      <c r="W5140" s="1" t="s">
        <v>6828</v>
      </c>
    </row>
    <row r="5141" spans="1:23" x14ac:dyDescent="0.25">
      <c r="A5141" s="1">
        <v>1007870</v>
      </c>
      <c r="B5141" s="5" t="str">
        <f>VLOOKUP(H5141,'FIPS Basin X-walk'!$A$2:$F$3224,6,FALSE)</f>
        <v>Florida Platform</v>
      </c>
      <c r="C5141" s="1" t="s">
        <v>9931</v>
      </c>
      <c r="D5141" s="1"/>
      <c r="E5141" s="1"/>
      <c r="F5141" s="1" t="s">
        <v>9932</v>
      </c>
      <c r="G5141" s="1" t="s">
        <v>1549</v>
      </c>
      <c r="H5141" s="1">
        <v>12095</v>
      </c>
      <c r="I5141" s="1">
        <v>1007870</v>
      </c>
      <c r="J5141" s="1">
        <v>28.427199999999999</v>
      </c>
      <c r="K5141" s="1">
        <v>-81.580299999999994</v>
      </c>
      <c r="L5141" s="1"/>
      <c r="M5141" s="1" t="s">
        <v>1506</v>
      </c>
      <c r="N5141" s="1" t="s">
        <v>9619</v>
      </c>
      <c r="O5141" s="1">
        <v>2022</v>
      </c>
      <c r="P5141" s="1">
        <v>32830</v>
      </c>
      <c r="Q5141" s="1" t="s">
        <v>9933</v>
      </c>
      <c r="R5141" s="1"/>
      <c r="S5141" s="1" t="s">
        <v>25918</v>
      </c>
      <c r="T5141" s="1" t="s">
        <v>6828</v>
      </c>
      <c r="U5141" s="1"/>
      <c r="V5141" s="1" t="s">
        <v>9934</v>
      </c>
      <c r="W5141" s="1" t="s">
        <v>6828</v>
      </c>
    </row>
    <row r="5142" spans="1:23" x14ac:dyDescent="0.25">
      <c r="A5142" s="1">
        <v>1000758</v>
      </c>
      <c r="B5142" s="5" t="str">
        <f>VLOOKUP(H5142,'FIPS Basin X-walk'!$A$2:$F$3224,6,FALSE)</f>
        <v>Appalachian Basin (Eastern Overthrust Area)</v>
      </c>
      <c r="C5142" s="1" t="s">
        <v>16969</v>
      </c>
      <c r="D5142" s="1"/>
      <c r="E5142" s="1" t="s">
        <v>6828</v>
      </c>
      <c r="F5142" s="1" t="s">
        <v>11946</v>
      </c>
      <c r="G5142" s="1" t="s">
        <v>1549</v>
      </c>
      <c r="H5142" s="1">
        <v>36071</v>
      </c>
      <c r="I5142" s="1">
        <v>1000758</v>
      </c>
      <c r="J5142" s="1">
        <v>41.573</v>
      </c>
      <c r="K5142" s="1">
        <v>-73.964600000000004</v>
      </c>
      <c r="L5142" s="1"/>
      <c r="M5142" s="1" t="s">
        <v>1481</v>
      </c>
      <c r="N5142" s="1" t="s">
        <v>16632</v>
      </c>
      <c r="O5142" s="1">
        <v>2022</v>
      </c>
      <c r="P5142" s="1">
        <v>12550</v>
      </c>
      <c r="Q5142" s="1" t="s">
        <v>16970</v>
      </c>
      <c r="R5142" s="1"/>
      <c r="S5142" s="1" t="s">
        <v>24355</v>
      </c>
      <c r="T5142" s="1" t="s">
        <v>6826</v>
      </c>
      <c r="U5142" s="1"/>
      <c r="V5142" s="1" t="s">
        <v>16971</v>
      </c>
      <c r="W5142" s="1" t="s">
        <v>6828</v>
      </c>
    </row>
    <row r="5143" spans="1:23" x14ac:dyDescent="0.25">
      <c r="A5143" s="1">
        <v>1001182</v>
      </c>
      <c r="B5143" s="5" t="str">
        <f>VLOOKUP(H5143,'FIPS Basin X-walk'!$A$2:$F$3224,6,FALSE)</f>
        <v>Appalachian Basin (Eastern Overthrust Area)</v>
      </c>
      <c r="C5143" s="1" t="s">
        <v>16984</v>
      </c>
      <c r="D5143" s="1"/>
      <c r="E5143" s="1"/>
      <c r="F5143" s="1" t="s">
        <v>11946</v>
      </c>
      <c r="G5143" s="1" t="s">
        <v>1549</v>
      </c>
      <c r="H5143" s="1">
        <v>36071</v>
      </c>
      <c r="I5143" s="1">
        <v>1001182</v>
      </c>
      <c r="J5143" s="1">
        <v>41.571100000000001</v>
      </c>
      <c r="K5143" s="1">
        <v>-73.974699999999999</v>
      </c>
      <c r="L5143" s="1"/>
      <c r="M5143" s="1" t="s">
        <v>1481</v>
      </c>
      <c r="N5143" s="1" t="s">
        <v>16632</v>
      </c>
      <c r="O5143" s="1">
        <v>2022</v>
      </c>
      <c r="P5143" s="1">
        <v>12550</v>
      </c>
      <c r="Q5143" s="1" t="s">
        <v>16985</v>
      </c>
      <c r="R5143" s="1"/>
      <c r="S5143" s="1" t="s">
        <v>24355</v>
      </c>
      <c r="T5143" s="1" t="s">
        <v>6826</v>
      </c>
      <c r="U5143" s="1"/>
      <c r="V5143" s="1" t="s">
        <v>24652</v>
      </c>
      <c r="W5143" s="1" t="s">
        <v>6828</v>
      </c>
    </row>
    <row r="5144" spans="1:23" x14ac:dyDescent="0.25">
      <c r="A5144" s="1">
        <v>1001324</v>
      </c>
      <c r="B5144" s="5" t="str">
        <f>VLOOKUP(H5144,'FIPS Basin X-walk'!$A$2:$F$3224,6,FALSE)</f>
        <v>Gulf Coast Basin (LA, TX)</v>
      </c>
      <c r="C5144" s="1" t="s">
        <v>21611</v>
      </c>
      <c r="D5144" s="1"/>
      <c r="E5144" s="1"/>
      <c r="F5144" s="1" t="s">
        <v>8584</v>
      </c>
      <c r="G5144" s="1" t="s">
        <v>1549</v>
      </c>
      <c r="H5144" s="1">
        <v>48361</v>
      </c>
      <c r="I5144" s="1">
        <v>1001324</v>
      </c>
      <c r="J5144" s="1">
        <v>30.056100000000001</v>
      </c>
      <c r="K5144" s="1">
        <v>-93.753900000000002</v>
      </c>
      <c r="L5144" s="1"/>
      <c r="M5144" s="1" t="s">
        <v>1485</v>
      </c>
      <c r="N5144" s="1" t="s">
        <v>9148</v>
      </c>
      <c r="O5144" s="1">
        <v>2022</v>
      </c>
      <c r="P5144" s="1">
        <v>77630</v>
      </c>
      <c r="Q5144" s="1" t="s">
        <v>21612</v>
      </c>
      <c r="R5144" s="1"/>
      <c r="S5144" s="1" t="s">
        <v>24355</v>
      </c>
      <c r="T5144" s="1" t="s">
        <v>6828</v>
      </c>
      <c r="U5144" s="1"/>
      <c r="V5144" s="1" t="s">
        <v>7169</v>
      </c>
      <c r="W5144" s="1" t="s">
        <v>6828</v>
      </c>
    </row>
    <row r="5145" spans="1:23" x14ac:dyDescent="0.25">
      <c r="A5145" s="1">
        <v>1001276</v>
      </c>
      <c r="B5145" s="5" t="str">
        <f>VLOOKUP(H5145,'FIPS Basin X-walk'!$A$2:$F$3224,6,FALSE)</f>
        <v>Florida Platform</v>
      </c>
      <c r="C5145" s="1" t="s">
        <v>9935</v>
      </c>
      <c r="D5145" s="1"/>
      <c r="E5145" s="1"/>
      <c r="F5145" s="1" t="s">
        <v>9921</v>
      </c>
      <c r="G5145" s="1" t="s">
        <v>1549</v>
      </c>
      <c r="H5145" s="1">
        <v>12095</v>
      </c>
      <c r="I5145" s="1">
        <v>1001276</v>
      </c>
      <c r="J5145" s="1">
        <v>28.4422</v>
      </c>
      <c r="K5145" s="1">
        <v>-81.411900000000003</v>
      </c>
      <c r="L5145" s="1"/>
      <c r="M5145" s="1" t="s">
        <v>1506</v>
      </c>
      <c r="N5145" s="1" t="s">
        <v>9619</v>
      </c>
      <c r="O5145" s="1">
        <v>2022</v>
      </c>
      <c r="P5145" s="1">
        <v>32809</v>
      </c>
      <c r="Q5145" s="1" t="s">
        <v>9936</v>
      </c>
      <c r="R5145" s="1"/>
      <c r="S5145" s="1" t="s">
        <v>24355</v>
      </c>
      <c r="T5145" s="1" t="s">
        <v>6828</v>
      </c>
      <c r="U5145" s="1"/>
      <c r="V5145" s="1" t="s">
        <v>9937</v>
      </c>
      <c r="W5145" s="1" t="s">
        <v>6828</v>
      </c>
    </row>
    <row r="5146" spans="1:23" x14ac:dyDescent="0.25">
      <c r="A5146" s="1">
        <v>1001472</v>
      </c>
      <c r="B5146" s="5" t="str">
        <f>VLOOKUP(H5146,'FIPS Basin X-walk'!$A$2:$F$3224,6,FALSE)</f>
        <v>Florida Platform</v>
      </c>
      <c r="C5146" s="1" t="s">
        <v>9920</v>
      </c>
      <c r="D5146" s="1"/>
      <c r="E5146" s="1" t="s">
        <v>6828</v>
      </c>
      <c r="F5146" s="1" t="s">
        <v>9921</v>
      </c>
      <c r="G5146" s="1" t="s">
        <v>1549</v>
      </c>
      <c r="H5146" s="1">
        <v>12095</v>
      </c>
      <c r="I5146" s="1">
        <v>1001472</v>
      </c>
      <c r="J5146" s="1">
        <v>28.483599999999999</v>
      </c>
      <c r="K5146" s="1">
        <v>-81.168599999999998</v>
      </c>
      <c r="L5146" s="1"/>
      <c r="M5146" s="1" t="s">
        <v>1506</v>
      </c>
      <c r="N5146" s="1" t="s">
        <v>9619</v>
      </c>
      <c r="O5146" s="1">
        <v>2022</v>
      </c>
      <c r="P5146" s="1">
        <v>32831</v>
      </c>
      <c r="Q5146" s="1" t="s">
        <v>9924</v>
      </c>
      <c r="R5146" s="1"/>
      <c r="S5146" s="1" t="s">
        <v>24355</v>
      </c>
      <c r="T5146" s="1" t="s">
        <v>6826</v>
      </c>
      <c r="U5146" s="1"/>
      <c r="V5146" s="1" t="s">
        <v>24710</v>
      </c>
      <c r="W5146" s="1" t="s">
        <v>6828</v>
      </c>
    </row>
    <row r="5147" spans="1:23" x14ac:dyDescent="0.25">
      <c r="A5147" s="1">
        <v>1007317</v>
      </c>
      <c r="B5147" s="5" t="str">
        <f>VLOOKUP(H5147,'FIPS Basin X-walk'!$A$2:$F$3224,6,FALSE)</f>
        <v>Florida Platform</v>
      </c>
      <c r="C5147" s="1" t="s">
        <v>9920</v>
      </c>
      <c r="D5147" s="1"/>
      <c r="E5147" s="1"/>
      <c r="F5147" s="1" t="s">
        <v>9921</v>
      </c>
      <c r="G5147" s="1" t="s">
        <v>1549</v>
      </c>
      <c r="H5147" s="1">
        <v>12095</v>
      </c>
      <c r="I5147" s="1">
        <v>1007317</v>
      </c>
      <c r="J5147" s="1">
        <v>28.488099999999999</v>
      </c>
      <c r="K5147" s="1">
        <v>-81.167500000000004</v>
      </c>
      <c r="L5147" s="1"/>
      <c r="M5147" s="1" t="s">
        <v>1506</v>
      </c>
      <c r="N5147" s="1" t="s">
        <v>9619</v>
      </c>
      <c r="O5147" s="1">
        <v>2022</v>
      </c>
      <c r="P5147" s="1">
        <v>32831</v>
      </c>
      <c r="Q5147" s="1" t="s">
        <v>9922</v>
      </c>
      <c r="R5147" s="1"/>
      <c r="S5147" s="1" t="s">
        <v>24355</v>
      </c>
      <c r="T5147" s="1" t="s">
        <v>6826</v>
      </c>
      <c r="U5147" s="1"/>
      <c r="V5147" s="1" t="s">
        <v>9640</v>
      </c>
      <c r="W5147" s="1" t="s">
        <v>6828</v>
      </c>
    </row>
    <row r="5148" spans="1:23" x14ac:dyDescent="0.25">
      <c r="A5148" s="1">
        <v>1012110</v>
      </c>
      <c r="B5148" s="5" t="str">
        <f>VLOOKUP(H5148,'FIPS Basin X-walk'!$A$2:$F$3224,6,FALSE)</f>
        <v>Los Angeles Basin</v>
      </c>
      <c r="C5148" s="1" t="s">
        <v>23823</v>
      </c>
      <c r="D5148" s="1"/>
      <c r="E5148" s="1"/>
      <c r="F5148" s="1" t="s">
        <v>23824</v>
      </c>
      <c r="G5148" s="1" t="s">
        <v>1549</v>
      </c>
      <c r="H5148" s="1">
        <v>6059</v>
      </c>
      <c r="I5148" s="1">
        <v>1012110</v>
      </c>
      <c r="J5148" s="1">
        <v>33.746391500000001</v>
      </c>
      <c r="K5148" s="1">
        <v>-117.8604472</v>
      </c>
      <c r="L5148" s="1"/>
      <c r="M5148" s="1" t="s">
        <v>1489</v>
      </c>
      <c r="N5148" s="1" t="s">
        <v>8033</v>
      </c>
      <c r="O5148" s="1">
        <v>2022</v>
      </c>
      <c r="P5148" s="1">
        <v>92703</v>
      </c>
      <c r="Q5148" s="1" t="s">
        <v>23825</v>
      </c>
      <c r="R5148" s="1"/>
      <c r="S5148" s="1">
        <v>921190</v>
      </c>
      <c r="T5148" s="1" t="s">
        <v>6828</v>
      </c>
      <c r="U5148" s="1"/>
      <c r="V5148" s="1" t="s">
        <v>24841</v>
      </c>
      <c r="W5148" s="1" t="s">
        <v>6826</v>
      </c>
    </row>
    <row r="5149" spans="1:23" x14ac:dyDescent="0.25">
      <c r="A5149" s="1">
        <v>1010076</v>
      </c>
      <c r="B5149" s="5" t="str">
        <f>VLOOKUP(H5149,'FIPS Basin X-walk'!$A$2:$F$3224,6,FALSE)</f>
        <v>Los Angeles Basin</v>
      </c>
      <c r="C5149" s="1" t="s">
        <v>26184</v>
      </c>
      <c r="D5149" s="1"/>
      <c r="E5149" s="1"/>
      <c r="F5149" s="1" t="s">
        <v>8609</v>
      </c>
      <c r="G5149" s="1" t="s">
        <v>8585</v>
      </c>
      <c r="H5149" s="1">
        <v>6059</v>
      </c>
      <c r="I5149" s="1">
        <v>1010076</v>
      </c>
      <c r="J5149" s="1">
        <v>33.834580000000003</v>
      </c>
      <c r="K5149" s="1">
        <v>-117.91401</v>
      </c>
      <c r="L5149" s="1"/>
      <c r="M5149" s="1" t="s">
        <v>1489</v>
      </c>
      <c r="N5149" s="1" t="s">
        <v>8033</v>
      </c>
      <c r="O5149" s="1">
        <v>2022</v>
      </c>
      <c r="P5149" s="1">
        <v>92805</v>
      </c>
      <c r="Q5149" s="1" t="s">
        <v>8610</v>
      </c>
      <c r="R5149" s="1"/>
      <c r="S5149" s="1" t="s">
        <v>24361</v>
      </c>
      <c r="T5149" s="1" t="s">
        <v>6826</v>
      </c>
      <c r="U5149" s="1"/>
      <c r="V5149" s="1" t="s">
        <v>26185</v>
      </c>
      <c r="W5149" s="1" t="s">
        <v>6826</v>
      </c>
    </row>
    <row r="5150" spans="1:23" x14ac:dyDescent="0.25">
      <c r="A5150" s="1">
        <v>1002320</v>
      </c>
      <c r="B5150" s="5" t="str">
        <f>VLOOKUP(H5150,'FIPS Basin X-walk'!$A$2:$F$3224,6,FALSE)</f>
        <v>Los Angeles Basin</v>
      </c>
      <c r="C5150" s="1" t="s">
        <v>8597</v>
      </c>
      <c r="D5150" s="1"/>
      <c r="E5150" s="1"/>
      <c r="F5150" s="1" t="s">
        <v>8598</v>
      </c>
      <c r="G5150" s="1" t="s">
        <v>8585</v>
      </c>
      <c r="H5150" s="1">
        <v>6059</v>
      </c>
      <c r="I5150" s="1">
        <v>1002320</v>
      </c>
      <c r="J5150" s="1">
        <v>33.937800000000003</v>
      </c>
      <c r="K5150" s="1">
        <v>-117.83750000000001</v>
      </c>
      <c r="L5150" s="1"/>
      <c r="M5150" s="1" t="s">
        <v>1489</v>
      </c>
      <c r="N5150" s="1" t="s">
        <v>8033</v>
      </c>
      <c r="O5150" s="1">
        <v>2022</v>
      </c>
      <c r="P5150" s="1">
        <v>92823</v>
      </c>
      <c r="Q5150" s="1" t="s">
        <v>8599</v>
      </c>
      <c r="R5150" s="1"/>
      <c r="S5150" s="1" t="s">
        <v>24358</v>
      </c>
      <c r="T5150" s="1" t="s">
        <v>6826</v>
      </c>
      <c r="U5150" s="1"/>
      <c r="V5150" s="1" t="s">
        <v>24841</v>
      </c>
      <c r="W5150" s="1" t="s">
        <v>6826</v>
      </c>
    </row>
    <row r="5151" spans="1:23" x14ac:dyDescent="0.25">
      <c r="A5151" s="1">
        <v>1005524</v>
      </c>
      <c r="B5151" s="5" t="str">
        <f>VLOOKUP(H5151,'FIPS Basin X-walk'!$A$2:$F$3224,6,FALSE)</f>
        <v>Piedmont-Blue Ridge Prov</v>
      </c>
      <c r="C5151" s="1" t="s">
        <v>17432</v>
      </c>
      <c r="D5151" s="1"/>
      <c r="E5151" s="1"/>
      <c r="F5151" s="1" t="s">
        <v>17433</v>
      </c>
      <c r="G5151" s="1" t="s">
        <v>8585</v>
      </c>
      <c r="H5151" s="1">
        <v>37135</v>
      </c>
      <c r="I5151" s="1">
        <v>1005524</v>
      </c>
      <c r="J5151" s="1">
        <v>35.9711</v>
      </c>
      <c r="K5151" s="1">
        <v>-79.081900000000005</v>
      </c>
      <c r="L5151" s="1"/>
      <c r="M5151" s="1" t="s">
        <v>1530</v>
      </c>
      <c r="N5151" s="1" t="s">
        <v>17213</v>
      </c>
      <c r="O5151" s="1">
        <v>2022</v>
      </c>
      <c r="P5151" s="1">
        <v>27516</v>
      </c>
      <c r="Q5151" s="1" t="s">
        <v>17434</v>
      </c>
      <c r="R5151" s="1"/>
      <c r="S5151" s="1" t="s">
        <v>24358</v>
      </c>
      <c r="T5151" s="1" t="s">
        <v>6826</v>
      </c>
      <c r="U5151" s="1"/>
      <c r="V5151" s="1" t="s">
        <v>25545</v>
      </c>
      <c r="W5151" s="1" t="s">
        <v>6826</v>
      </c>
    </row>
    <row r="5152" spans="1:23" x14ac:dyDescent="0.25">
      <c r="A5152" s="1">
        <v>1002107</v>
      </c>
      <c r="B5152" s="5" t="str">
        <f>VLOOKUP(H5152,'FIPS Basin X-walk'!$A$2:$F$3224,6,FALSE)</f>
        <v>Los Angeles Basin</v>
      </c>
      <c r="C5152" s="1" t="s">
        <v>8593</v>
      </c>
      <c r="D5152" s="1"/>
      <c r="E5152" s="1"/>
      <c r="F5152" s="1" t="s">
        <v>8594</v>
      </c>
      <c r="G5152" s="1" t="s">
        <v>8585</v>
      </c>
      <c r="H5152" s="1">
        <v>6059</v>
      </c>
      <c r="I5152" s="1">
        <v>1002107</v>
      </c>
      <c r="J5152" s="1">
        <v>33.718299999999999</v>
      </c>
      <c r="K5152" s="1">
        <v>-117.70229999999999</v>
      </c>
      <c r="L5152" s="1"/>
      <c r="M5152" s="1" t="s">
        <v>1489</v>
      </c>
      <c r="N5152" s="1" t="s">
        <v>8033</v>
      </c>
      <c r="O5152" s="1">
        <v>2022</v>
      </c>
      <c r="P5152" s="1">
        <v>92602</v>
      </c>
      <c r="Q5152" s="1" t="s">
        <v>8595</v>
      </c>
      <c r="R5152" s="1"/>
      <c r="S5152" s="1" t="s">
        <v>24358</v>
      </c>
      <c r="T5152" s="1" t="s">
        <v>6826</v>
      </c>
      <c r="U5152" s="1"/>
      <c r="V5152" s="1" t="s">
        <v>24841</v>
      </c>
      <c r="W5152" s="1" t="s">
        <v>6826</v>
      </c>
    </row>
    <row r="5153" spans="1:23" x14ac:dyDescent="0.25">
      <c r="A5153" s="1">
        <v>1005872</v>
      </c>
      <c r="B5153" s="5" t="str">
        <f>VLOOKUP(H5153,'FIPS Basin X-walk'!$A$2:$F$3224,6,FALSE)</f>
        <v>Los Angeles Basin</v>
      </c>
      <c r="C5153" s="1" t="s">
        <v>8607</v>
      </c>
      <c r="D5153" s="1"/>
      <c r="E5153" s="1"/>
      <c r="F5153" s="1" t="s">
        <v>8594</v>
      </c>
      <c r="G5153" s="1" t="s">
        <v>8585</v>
      </c>
      <c r="H5153" s="1">
        <v>6059</v>
      </c>
      <c r="I5153" s="1">
        <v>1005872</v>
      </c>
      <c r="J5153" s="1">
        <v>33.687800000000003</v>
      </c>
      <c r="K5153" s="1">
        <v>-117.8379</v>
      </c>
      <c r="L5153" s="1"/>
      <c r="M5153" s="1" t="s">
        <v>1489</v>
      </c>
      <c r="N5153" s="1" t="s">
        <v>8033</v>
      </c>
      <c r="O5153" s="1">
        <v>2022</v>
      </c>
      <c r="P5153" s="1">
        <v>92614</v>
      </c>
      <c r="Q5153" s="1" t="s">
        <v>25624</v>
      </c>
      <c r="R5153" s="1"/>
      <c r="S5153" s="1" t="s">
        <v>24757</v>
      </c>
      <c r="T5153" s="1" t="s">
        <v>6828</v>
      </c>
      <c r="U5153" s="1"/>
      <c r="V5153" s="1" t="s">
        <v>8608</v>
      </c>
      <c r="W5153" s="1" t="s">
        <v>6828</v>
      </c>
    </row>
    <row r="5154" spans="1:23" x14ac:dyDescent="0.25">
      <c r="A5154" s="1">
        <v>1006873</v>
      </c>
      <c r="B5154" s="5" t="str">
        <f>VLOOKUP(H5154,'FIPS Basin X-walk'!$A$2:$F$3224,6,FALSE)</f>
        <v>Los Angeles Basin</v>
      </c>
      <c r="C5154" s="1" t="s">
        <v>8596</v>
      </c>
      <c r="D5154" s="1"/>
      <c r="E5154" s="1"/>
      <c r="F5154" s="1" t="s">
        <v>8594</v>
      </c>
      <c r="G5154" s="1" t="s">
        <v>8585</v>
      </c>
      <c r="H5154" s="1">
        <v>6059</v>
      </c>
      <c r="I5154" s="1">
        <v>1006873</v>
      </c>
      <c r="J5154" s="1">
        <v>33.638950000000001</v>
      </c>
      <c r="K5154" s="1">
        <v>-117.85127</v>
      </c>
      <c r="L5154" s="1"/>
      <c r="M5154" s="1" t="s">
        <v>1489</v>
      </c>
      <c r="N5154" s="1" t="s">
        <v>8033</v>
      </c>
      <c r="O5154" s="1">
        <v>2022</v>
      </c>
      <c r="P5154" s="1">
        <v>92697</v>
      </c>
      <c r="Q5154" s="1" t="s">
        <v>25774</v>
      </c>
      <c r="R5154" s="1"/>
      <c r="S5154" s="1" t="s">
        <v>24379</v>
      </c>
      <c r="T5154" s="1" t="s">
        <v>6828</v>
      </c>
      <c r="U5154" s="1"/>
      <c r="V5154" s="1" t="s">
        <v>8051</v>
      </c>
      <c r="W5154" s="1" t="s">
        <v>6828</v>
      </c>
    </row>
    <row r="5155" spans="1:23" x14ac:dyDescent="0.25">
      <c r="A5155" s="1">
        <v>1003590</v>
      </c>
      <c r="B5155" s="5" t="str">
        <f>VLOOKUP(H5155,'FIPS Basin X-walk'!$A$2:$F$3224,6,FALSE)</f>
        <v>Appalachian Basin (Eastern Overthrust Area)</v>
      </c>
      <c r="C5155" s="1" t="s">
        <v>16974</v>
      </c>
      <c r="D5155" s="1"/>
      <c r="E5155" s="1"/>
      <c r="F5155" s="1" t="s">
        <v>9485</v>
      </c>
      <c r="G5155" s="1" t="s">
        <v>8585</v>
      </c>
      <c r="H5155" s="1">
        <v>36071</v>
      </c>
      <c r="I5155" s="1">
        <v>1003590</v>
      </c>
      <c r="J5155" s="1">
        <v>41.460844000000002</v>
      </c>
      <c r="K5155" s="1">
        <v>-74.359694000000005</v>
      </c>
      <c r="L5155" s="1"/>
      <c r="M5155" s="1" t="s">
        <v>1481</v>
      </c>
      <c r="N5155" s="1" t="s">
        <v>16632</v>
      </c>
      <c r="O5155" s="1">
        <v>2022</v>
      </c>
      <c r="P5155" s="1">
        <v>10941</v>
      </c>
      <c r="Q5155" s="1" t="s">
        <v>25135</v>
      </c>
      <c r="R5155" s="1"/>
      <c r="S5155" s="1" t="s">
        <v>24799</v>
      </c>
      <c r="T5155" s="1" t="s">
        <v>6826</v>
      </c>
      <c r="U5155" s="1"/>
      <c r="V5155" s="1" t="s">
        <v>16975</v>
      </c>
      <c r="W5155" s="1" t="s">
        <v>6826</v>
      </c>
    </row>
    <row r="5156" spans="1:23" x14ac:dyDescent="0.25">
      <c r="A5156" s="1">
        <v>1007156</v>
      </c>
      <c r="B5156" s="5" t="str">
        <f>VLOOKUP(H5156,'FIPS Basin X-walk'!$A$2:$F$3224,6,FALSE)</f>
        <v>Appalachian Basin (Eastern Overthrust Area)</v>
      </c>
      <c r="C5156" s="1" t="s">
        <v>16979</v>
      </c>
      <c r="D5156" s="1"/>
      <c r="E5156" s="1"/>
      <c r="F5156" s="1" t="s">
        <v>9491</v>
      </c>
      <c r="G5156" s="1" t="s">
        <v>8585</v>
      </c>
      <c r="H5156" s="1">
        <v>36071</v>
      </c>
      <c r="I5156" s="1">
        <v>1007156</v>
      </c>
      <c r="J5156" s="1">
        <v>41.427799999999998</v>
      </c>
      <c r="K5156" s="1">
        <v>-74.418599999999998</v>
      </c>
      <c r="L5156" s="1"/>
      <c r="M5156" s="1" t="s">
        <v>1481</v>
      </c>
      <c r="N5156" s="1" t="s">
        <v>16632</v>
      </c>
      <c r="O5156" s="1">
        <v>2022</v>
      </c>
      <c r="P5156" s="1">
        <v>10940</v>
      </c>
      <c r="Q5156" s="1" t="s">
        <v>16980</v>
      </c>
      <c r="R5156" s="1"/>
      <c r="S5156" s="1" t="s">
        <v>24355</v>
      </c>
      <c r="T5156" s="1" t="s">
        <v>6826</v>
      </c>
      <c r="U5156" s="1"/>
      <c r="V5156" s="1" t="s">
        <v>16656</v>
      </c>
      <c r="W5156" s="1" t="s">
        <v>6828</v>
      </c>
    </row>
    <row r="5157" spans="1:23" x14ac:dyDescent="0.25">
      <c r="A5157" s="1">
        <v>1013330</v>
      </c>
      <c r="B5157" s="5" t="str">
        <f>VLOOKUP(H5157,'FIPS Basin X-walk'!$A$2:$F$3224,6,FALSE)</f>
        <v>Appalachian Basin (Eastern Overthrust Area)</v>
      </c>
      <c r="C5157" s="1" t="s">
        <v>16976</v>
      </c>
      <c r="D5157" s="1"/>
      <c r="E5157" s="1"/>
      <c r="F5157" s="1" t="s">
        <v>9491</v>
      </c>
      <c r="G5157" s="1" t="s">
        <v>8585</v>
      </c>
      <c r="H5157" s="1">
        <v>36071</v>
      </c>
      <c r="I5157" s="1">
        <v>1013330</v>
      </c>
      <c r="J5157" s="1">
        <v>41.427799999999998</v>
      </c>
      <c r="K5157" s="1">
        <v>-74.418599999999998</v>
      </c>
      <c r="L5157" s="1"/>
      <c r="M5157" s="1" t="s">
        <v>1481</v>
      </c>
      <c r="N5157" s="1" t="s">
        <v>16632</v>
      </c>
      <c r="O5157" s="1">
        <v>2022</v>
      </c>
      <c r="P5157" s="1">
        <v>10940</v>
      </c>
      <c r="Q5157" s="1" t="s">
        <v>16977</v>
      </c>
      <c r="R5157" s="1"/>
      <c r="S5157" s="1" t="s">
        <v>24355</v>
      </c>
      <c r="T5157" s="1" t="s">
        <v>6826</v>
      </c>
      <c r="U5157" s="1"/>
      <c r="V5157" s="1" t="s">
        <v>16978</v>
      </c>
      <c r="W5157" s="1" t="s">
        <v>6828</v>
      </c>
    </row>
    <row r="5158" spans="1:23" x14ac:dyDescent="0.25">
      <c r="A5158" s="1">
        <v>1011227</v>
      </c>
      <c r="B5158" s="5" t="str">
        <f>VLOOKUP(H5158,'FIPS Basin X-walk'!$A$2:$F$3224,6,FALSE)</f>
        <v>Appalachian Basin (Eastern Overthrust Area)</v>
      </c>
      <c r="C5158" s="1" t="s">
        <v>16981</v>
      </c>
      <c r="D5158" s="1"/>
      <c r="E5158" s="1"/>
      <c r="F5158" s="1" t="s">
        <v>16982</v>
      </c>
      <c r="G5158" s="1" t="s">
        <v>8585</v>
      </c>
      <c r="H5158" s="1">
        <v>36071</v>
      </c>
      <c r="I5158" s="1">
        <v>1011227</v>
      </c>
      <c r="J5158" s="1">
        <v>41.401082000000002</v>
      </c>
      <c r="K5158" s="1">
        <v>-74.392336</v>
      </c>
      <c r="L5158" s="1"/>
      <c r="M5158" s="1" t="s">
        <v>1481</v>
      </c>
      <c r="N5158" s="1" t="s">
        <v>16632</v>
      </c>
      <c r="O5158" s="1">
        <v>2022</v>
      </c>
      <c r="P5158" s="1">
        <v>10924</v>
      </c>
      <c r="Q5158" s="1" t="s">
        <v>16983</v>
      </c>
      <c r="R5158" s="1"/>
      <c r="S5158" s="1" t="s">
        <v>24358</v>
      </c>
      <c r="T5158" s="1" t="s">
        <v>6826</v>
      </c>
      <c r="U5158" s="1"/>
      <c r="V5158" s="1" t="s">
        <v>26339</v>
      </c>
      <c r="W5158" s="1" t="s">
        <v>6826</v>
      </c>
    </row>
    <row r="5159" spans="1:23" x14ac:dyDescent="0.25">
      <c r="A5159" s="1">
        <v>1002104</v>
      </c>
      <c r="B5159" s="5" t="str">
        <f>VLOOKUP(H5159,'FIPS Basin X-walk'!$A$2:$F$3224,6,FALSE)</f>
        <v>Los Angeles Basin</v>
      </c>
      <c r="C5159" s="1" t="s">
        <v>8614</v>
      </c>
      <c r="D5159" s="1"/>
      <c r="E5159" s="1"/>
      <c r="F5159" s="1" t="s">
        <v>8604</v>
      </c>
      <c r="G5159" s="1" t="s">
        <v>8585</v>
      </c>
      <c r="H5159" s="1">
        <v>6059</v>
      </c>
      <c r="I5159" s="1">
        <v>1002104</v>
      </c>
      <c r="J5159" s="1">
        <v>33.617151999999997</v>
      </c>
      <c r="K5159" s="1">
        <v>-117.826108</v>
      </c>
      <c r="L5159" s="1"/>
      <c r="M5159" s="1" t="s">
        <v>1489</v>
      </c>
      <c r="N5159" s="1" t="s">
        <v>8033</v>
      </c>
      <c r="O5159" s="1">
        <v>2022</v>
      </c>
      <c r="P5159" s="1">
        <v>92675</v>
      </c>
      <c r="Q5159" s="1" t="s">
        <v>8615</v>
      </c>
      <c r="R5159" s="1"/>
      <c r="S5159" s="1" t="s">
        <v>24358</v>
      </c>
      <c r="T5159" s="1" t="s">
        <v>6826</v>
      </c>
      <c r="U5159" s="1"/>
      <c r="V5159" s="1" t="s">
        <v>24841</v>
      </c>
      <c r="W5159" s="1" t="s">
        <v>6826</v>
      </c>
    </row>
    <row r="5160" spans="1:23" x14ac:dyDescent="0.25">
      <c r="A5160" s="1">
        <v>1010139</v>
      </c>
      <c r="B5160" s="5" t="str">
        <f>VLOOKUP(H5160,'FIPS Basin X-walk'!$A$2:$F$3224,6,FALSE)</f>
        <v>Los Angeles Basin</v>
      </c>
      <c r="C5160" s="1" t="s">
        <v>8603</v>
      </c>
      <c r="D5160" s="1"/>
      <c r="E5160" s="1"/>
      <c r="F5160" s="1" t="s">
        <v>8604</v>
      </c>
      <c r="G5160" s="1" t="s">
        <v>8585</v>
      </c>
      <c r="H5160" s="1">
        <v>6059</v>
      </c>
      <c r="I5160" s="1">
        <v>1010139</v>
      </c>
      <c r="J5160" s="1">
        <v>33.663139999999999</v>
      </c>
      <c r="K5160" s="1">
        <v>-117.85917999999999</v>
      </c>
      <c r="L5160" s="1"/>
      <c r="M5160" s="1" t="s">
        <v>1489</v>
      </c>
      <c r="N5160" s="1" t="s">
        <v>8033</v>
      </c>
      <c r="O5160" s="1">
        <v>2022</v>
      </c>
      <c r="P5160" s="1">
        <v>92660</v>
      </c>
      <c r="Q5160" s="1" t="s">
        <v>8605</v>
      </c>
      <c r="R5160" s="1"/>
      <c r="S5160" s="1" t="s">
        <v>24486</v>
      </c>
      <c r="T5160" s="1" t="s">
        <v>6826</v>
      </c>
      <c r="U5160" s="1"/>
      <c r="V5160" s="1" t="s">
        <v>8606</v>
      </c>
      <c r="W5160" s="1" t="s">
        <v>6826</v>
      </c>
    </row>
    <row r="5161" spans="1:23" x14ac:dyDescent="0.25">
      <c r="A5161" s="1">
        <v>1002212</v>
      </c>
      <c r="B5161" s="5" t="str">
        <f>VLOOKUP(H5161,'FIPS Basin X-walk'!$A$2:$F$3224,6,FALSE)</f>
        <v>Gulf Coast Basin (LA, TX)</v>
      </c>
      <c r="C5161" s="1" t="s">
        <v>21598</v>
      </c>
      <c r="D5161" s="1"/>
      <c r="E5161" s="1"/>
      <c r="F5161" s="1" t="s">
        <v>8584</v>
      </c>
      <c r="G5161" s="1" t="s">
        <v>8585</v>
      </c>
      <c r="H5161" s="1">
        <v>48361</v>
      </c>
      <c r="I5161" s="1">
        <v>1002212</v>
      </c>
      <c r="J5161" s="1">
        <v>30.054167</v>
      </c>
      <c r="K5161" s="1">
        <v>-93.752207999999996</v>
      </c>
      <c r="L5161" s="1"/>
      <c r="M5161" s="1" t="s">
        <v>1485</v>
      </c>
      <c r="N5161" s="1" t="s">
        <v>9148</v>
      </c>
      <c r="O5161" s="1">
        <v>2022</v>
      </c>
      <c r="P5161" s="1">
        <v>77631</v>
      </c>
      <c r="Q5161" s="1" t="s">
        <v>21599</v>
      </c>
      <c r="R5161" s="1"/>
      <c r="S5161" s="1" t="s">
        <v>24367</v>
      </c>
      <c r="T5161" s="1" t="s">
        <v>6826</v>
      </c>
      <c r="U5161" s="1"/>
      <c r="V5161" s="1" t="s">
        <v>6889</v>
      </c>
      <c r="W5161" s="1" t="s">
        <v>6826</v>
      </c>
    </row>
    <row r="5162" spans="1:23" x14ac:dyDescent="0.25">
      <c r="A5162" s="1">
        <v>1002318</v>
      </c>
      <c r="B5162" s="5" t="str">
        <f>VLOOKUP(H5162,'FIPS Basin X-walk'!$A$2:$F$3224,6,FALSE)</f>
        <v>Los Angeles Basin</v>
      </c>
      <c r="C5162" s="1" t="s">
        <v>8583</v>
      </c>
      <c r="D5162" s="1"/>
      <c r="E5162" s="1"/>
      <c r="F5162" s="1" t="s">
        <v>8584</v>
      </c>
      <c r="G5162" s="1" t="s">
        <v>8585</v>
      </c>
      <c r="H5162" s="1">
        <v>6059</v>
      </c>
      <c r="I5162" s="1">
        <v>1002318</v>
      </c>
      <c r="J5162" s="1">
        <v>33.783279999999998</v>
      </c>
      <c r="K5162" s="1">
        <v>-117.74997999999999</v>
      </c>
      <c r="L5162" s="1"/>
      <c r="M5162" s="1" t="s">
        <v>1489</v>
      </c>
      <c r="N5162" s="1" t="s">
        <v>8033</v>
      </c>
      <c r="O5162" s="1">
        <v>2022</v>
      </c>
      <c r="P5162" s="1">
        <v>92862</v>
      </c>
      <c r="Q5162" s="1" t="s">
        <v>8586</v>
      </c>
      <c r="R5162" s="1"/>
      <c r="S5162" s="1" t="s">
        <v>24358</v>
      </c>
      <c r="T5162" s="1" t="s">
        <v>6826</v>
      </c>
      <c r="U5162" s="1"/>
      <c r="V5162" s="1" t="s">
        <v>24841</v>
      </c>
      <c r="W5162" s="1" t="s">
        <v>6826</v>
      </c>
    </row>
    <row r="5163" spans="1:23" x14ac:dyDescent="0.25">
      <c r="A5163" s="1">
        <v>1003382</v>
      </c>
      <c r="B5163" s="5" t="str">
        <f>VLOOKUP(H5163,'FIPS Basin X-walk'!$A$2:$F$3224,6,FALSE)</f>
        <v>Gulf Coast Basin (LA, TX)</v>
      </c>
      <c r="C5163" s="1" t="s">
        <v>21609</v>
      </c>
      <c r="D5163" s="1"/>
      <c r="E5163" s="1"/>
      <c r="F5163" s="1" t="s">
        <v>8584</v>
      </c>
      <c r="G5163" s="1" t="s">
        <v>8585</v>
      </c>
      <c r="H5163" s="1">
        <v>48361</v>
      </c>
      <c r="I5163" s="1">
        <v>1003382</v>
      </c>
      <c r="J5163" s="1">
        <v>30.054796</v>
      </c>
      <c r="K5163" s="1">
        <v>-93.753862999999996</v>
      </c>
      <c r="L5163" s="1"/>
      <c r="M5163" s="1" t="s">
        <v>1485</v>
      </c>
      <c r="N5163" s="1" t="s">
        <v>9148</v>
      </c>
      <c r="O5163" s="1">
        <v>2022</v>
      </c>
      <c r="P5163" s="1">
        <v>77631</v>
      </c>
      <c r="Q5163" s="1" t="s">
        <v>21610</v>
      </c>
      <c r="R5163" s="1" t="s">
        <v>24414</v>
      </c>
      <c r="S5163" s="1" t="s">
        <v>24367</v>
      </c>
      <c r="T5163" s="1" t="s">
        <v>6828</v>
      </c>
      <c r="U5163" s="1"/>
      <c r="V5163" s="1" t="s">
        <v>7169</v>
      </c>
      <c r="W5163" s="1" t="s">
        <v>6826</v>
      </c>
    </row>
    <row r="5164" spans="1:23" x14ac:dyDescent="0.25">
      <c r="A5164" s="1">
        <v>1003781</v>
      </c>
      <c r="B5164" s="5" t="str">
        <f>VLOOKUP(H5164,'FIPS Basin X-walk'!$A$2:$F$3224,6,FALSE)</f>
        <v>Gulf Coast Basin (LA, TX)</v>
      </c>
      <c r="C5164" s="1" t="s">
        <v>21602</v>
      </c>
      <c r="D5164" s="1"/>
      <c r="E5164" s="1"/>
      <c r="F5164" s="1" t="s">
        <v>1549</v>
      </c>
      <c r="G5164" s="1" t="s">
        <v>8585</v>
      </c>
      <c r="H5164" s="1">
        <v>48361</v>
      </c>
      <c r="I5164" s="1">
        <v>1003781</v>
      </c>
      <c r="J5164" s="1">
        <v>30.153872</v>
      </c>
      <c r="K5164" s="1">
        <v>-93.727108000000001</v>
      </c>
      <c r="L5164" s="1"/>
      <c r="M5164" s="1" t="s">
        <v>1485</v>
      </c>
      <c r="N5164" s="1" t="s">
        <v>9148</v>
      </c>
      <c r="O5164" s="1">
        <v>2022</v>
      </c>
      <c r="P5164" s="1">
        <v>77632</v>
      </c>
      <c r="Q5164" s="1" t="s">
        <v>21603</v>
      </c>
      <c r="R5164" s="1"/>
      <c r="S5164" s="1" t="s">
        <v>24449</v>
      </c>
      <c r="T5164" s="1" t="s">
        <v>6826</v>
      </c>
      <c r="U5164" s="1"/>
      <c r="V5164" s="1" t="s">
        <v>13636</v>
      </c>
      <c r="W5164" s="1" t="s">
        <v>6826</v>
      </c>
    </row>
    <row r="5165" spans="1:23" x14ac:dyDescent="0.25">
      <c r="A5165" s="1">
        <v>1005909</v>
      </c>
      <c r="B5165" s="5" t="str">
        <f>VLOOKUP(H5165,'FIPS Basin X-walk'!$A$2:$F$3224,6,FALSE)</f>
        <v>Gulf Coast Basin (LA, TX)</v>
      </c>
      <c r="C5165" s="1" t="s">
        <v>21600</v>
      </c>
      <c r="D5165" s="1"/>
      <c r="E5165" s="1"/>
      <c r="F5165" s="1" t="s">
        <v>8584</v>
      </c>
      <c r="G5165" s="1" t="s">
        <v>8585</v>
      </c>
      <c r="H5165" s="1">
        <v>48361</v>
      </c>
      <c r="I5165" s="1">
        <v>1005909</v>
      </c>
      <c r="J5165" s="1">
        <v>30.193470000000001</v>
      </c>
      <c r="K5165" s="1">
        <v>-93.797979999999995</v>
      </c>
      <c r="L5165" s="1"/>
      <c r="M5165" s="1" t="s">
        <v>1485</v>
      </c>
      <c r="N5165" s="1" t="s">
        <v>9148</v>
      </c>
      <c r="O5165" s="1">
        <v>2022</v>
      </c>
      <c r="P5165" s="1">
        <v>77632</v>
      </c>
      <c r="Q5165" s="1" t="s">
        <v>21601</v>
      </c>
      <c r="R5165" s="1"/>
      <c r="S5165" s="1" t="s">
        <v>24385</v>
      </c>
      <c r="T5165" s="1" t="s">
        <v>6826</v>
      </c>
      <c r="U5165" s="1"/>
      <c r="V5165" s="1" t="s">
        <v>6836</v>
      </c>
      <c r="W5165" s="1" t="s">
        <v>6826</v>
      </c>
    </row>
    <row r="5166" spans="1:23" x14ac:dyDescent="0.25">
      <c r="A5166" s="1">
        <v>1006856</v>
      </c>
      <c r="B5166" s="5" t="str">
        <f>VLOOKUP(H5166,'FIPS Basin X-walk'!$A$2:$F$3224,6,FALSE)</f>
        <v>Gulf Coast Basin (LA, TX)</v>
      </c>
      <c r="C5166" s="1" t="s">
        <v>21604</v>
      </c>
      <c r="D5166" s="1"/>
      <c r="E5166" s="1"/>
      <c r="F5166" s="1" t="s">
        <v>8584</v>
      </c>
      <c r="G5166" s="1" t="s">
        <v>8585</v>
      </c>
      <c r="H5166" s="1">
        <v>48361</v>
      </c>
      <c r="I5166" s="1">
        <v>1006856</v>
      </c>
      <c r="J5166" s="1">
        <v>30.042090000000002</v>
      </c>
      <c r="K5166" s="1">
        <v>-93.832470000000001</v>
      </c>
      <c r="L5166" s="1"/>
      <c r="M5166" s="1" t="s">
        <v>1485</v>
      </c>
      <c r="N5166" s="1" t="s">
        <v>9148</v>
      </c>
      <c r="O5166" s="1">
        <v>2022</v>
      </c>
      <c r="P5166" s="1">
        <v>77630</v>
      </c>
      <c r="Q5166" s="1" t="s">
        <v>21605</v>
      </c>
      <c r="R5166" s="1"/>
      <c r="S5166" s="1" t="s">
        <v>24376</v>
      </c>
      <c r="T5166" s="1" t="s">
        <v>6826</v>
      </c>
      <c r="U5166" s="1"/>
      <c r="V5166" s="1" t="s">
        <v>21606</v>
      </c>
      <c r="W5166" s="1" t="s">
        <v>6826</v>
      </c>
    </row>
    <row r="5167" spans="1:23" x14ac:dyDescent="0.25">
      <c r="A5167" s="1">
        <v>1007397</v>
      </c>
      <c r="B5167" s="5" t="str">
        <f>VLOOKUP(H5167,'FIPS Basin X-walk'!$A$2:$F$3224,6,FALSE)</f>
        <v>Piedmont-Blue Ridge Prov</v>
      </c>
      <c r="C5167" s="1" t="s">
        <v>25861</v>
      </c>
      <c r="D5167" s="1"/>
      <c r="E5167" s="1"/>
      <c r="F5167" s="1" t="s">
        <v>8584</v>
      </c>
      <c r="G5167" s="1" t="s">
        <v>8585</v>
      </c>
      <c r="H5167" s="1">
        <v>51137</v>
      </c>
      <c r="I5167" s="1">
        <v>1007397</v>
      </c>
      <c r="J5167" s="1">
        <v>38.241100000000003</v>
      </c>
      <c r="K5167" s="1">
        <v>-78.034099999999995</v>
      </c>
      <c r="L5167" s="1"/>
      <c r="M5167" s="1" t="s">
        <v>1486</v>
      </c>
      <c r="N5167" s="1" t="s">
        <v>15119</v>
      </c>
      <c r="O5167" s="1">
        <v>2022</v>
      </c>
      <c r="P5167" s="1">
        <v>22960</v>
      </c>
      <c r="Q5167" s="1" t="s">
        <v>9926</v>
      </c>
      <c r="R5167" s="1"/>
      <c r="S5167" s="1" t="s">
        <v>24358</v>
      </c>
      <c r="T5167" s="1" t="s">
        <v>6826</v>
      </c>
      <c r="U5167" s="1"/>
      <c r="V5167" s="1" t="s">
        <v>25862</v>
      </c>
      <c r="W5167" s="1" t="s">
        <v>6826</v>
      </c>
    </row>
    <row r="5168" spans="1:23" x14ac:dyDescent="0.25">
      <c r="A5168" s="1">
        <v>1013817</v>
      </c>
      <c r="B5168" s="5" t="str">
        <f>VLOOKUP(H5168,'FIPS Basin X-walk'!$A$2:$F$3224,6,FALSE)</f>
        <v>Gulf Coast Basin (LA, TX)</v>
      </c>
      <c r="C5168" s="1" t="s">
        <v>21613</v>
      </c>
      <c r="D5168" s="1"/>
      <c r="E5168" s="1"/>
      <c r="F5168" s="1" t="s">
        <v>1549</v>
      </c>
      <c r="G5168" s="1" t="s">
        <v>8585</v>
      </c>
      <c r="H5168" s="1">
        <v>48361</v>
      </c>
      <c r="I5168" s="1">
        <v>1013817</v>
      </c>
      <c r="J5168" s="1">
        <v>30.049621999999999</v>
      </c>
      <c r="K5168" s="1">
        <v>-93.772226000000003</v>
      </c>
      <c r="L5168" s="1"/>
      <c r="M5168" s="1" t="s">
        <v>1485</v>
      </c>
      <c r="N5168" s="1" t="s">
        <v>9148</v>
      </c>
      <c r="O5168" s="1">
        <v>2022</v>
      </c>
      <c r="P5168" s="1">
        <v>77630</v>
      </c>
      <c r="Q5168" s="1" t="s">
        <v>21614</v>
      </c>
      <c r="R5168" s="1"/>
      <c r="S5168" s="1" t="s">
        <v>24376</v>
      </c>
      <c r="T5168" s="1" t="s">
        <v>6826</v>
      </c>
      <c r="U5168" s="1"/>
      <c r="V5168" s="1" t="s">
        <v>26759</v>
      </c>
      <c r="W5168" s="1" t="s">
        <v>6826</v>
      </c>
    </row>
    <row r="5169" spans="1:23" x14ac:dyDescent="0.25">
      <c r="A5169" s="1">
        <v>1014573</v>
      </c>
      <c r="B5169" s="5" t="str">
        <f>VLOOKUP(H5169,'FIPS Basin X-walk'!$A$2:$F$3224,6,FALSE)</f>
        <v>Gulf Coast Basin (LA, TX)</v>
      </c>
      <c r="C5169" s="1" t="s">
        <v>27244</v>
      </c>
      <c r="D5169" s="1"/>
      <c r="E5169" s="1"/>
      <c r="F5169" s="1" t="s">
        <v>1549</v>
      </c>
      <c r="G5169" s="1" t="s">
        <v>8585</v>
      </c>
      <c r="H5169" s="1">
        <v>48361</v>
      </c>
      <c r="I5169" s="1">
        <v>1014573</v>
      </c>
      <c r="J5169" s="1">
        <v>30.067720000000001</v>
      </c>
      <c r="K5169" s="1">
        <v>-93.978899999999996</v>
      </c>
      <c r="L5169" s="1"/>
      <c r="M5169" s="1" t="s">
        <v>1485</v>
      </c>
      <c r="N5169" s="1" t="s">
        <v>9148</v>
      </c>
      <c r="O5169" s="1">
        <v>2022</v>
      </c>
      <c r="P5169" s="1">
        <v>77630</v>
      </c>
      <c r="Q5169" s="1" t="s">
        <v>24320</v>
      </c>
      <c r="R5169" s="1"/>
      <c r="S5169" s="1" t="s">
        <v>24435</v>
      </c>
      <c r="T5169" s="1" t="s">
        <v>6826</v>
      </c>
      <c r="U5169" s="1"/>
      <c r="V5169" s="1" t="s">
        <v>7297</v>
      </c>
      <c r="W5169" s="1" t="s">
        <v>6826</v>
      </c>
    </row>
    <row r="5170" spans="1:23" x14ac:dyDescent="0.25">
      <c r="A5170" s="1">
        <v>1002838</v>
      </c>
      <c r="B5170" s="5" t="str">
        <f>VLOOKUP(H5170,'FIPS Basin X-walk'!$A$2:$F$3224,6,FALSE)</f>
        <v>Florida Platform</v>
      </c>
      <c r="C5170" s="1" t="s">
        <v>9923</v>
      </c>
      <c r="D5170" s="1"/>
      <c r="E5170" s="1"/>
      <c r="F5170" s="1" t="s">
        <v>9921</v>
      </c>
      <c r="G5170" s="1" t="s">
        <v>8585</v>
      </c>
      <c r="H5170" s="1">
        <v>12095</v>
      </c>
      <c r="I5170" s="1">
        <v>1002838</v>
      </c>
      <c r="J5170" s="1">
        <v>28.522849999999998</v>
      </c>
      <c r="K5170" s="1">
        <v>-81.490210000000005</v>
      </c>
      <c r="L5170" s="1"/>
      <c r="M5170" s="1" t="s">
        <v>1506</v>
      </c>
      <c r="N5170" s="1" t="s">
        <v>9619</v>
      </c>
      <c r="O5170" s="1">
        <v>2022</v>
      </c>
      <c r="P5170" s="1">
        <v>32835</v>
      </c>
      <c r="Q5170" s="1" t="s">
        <v>90</v>
      </c>
      <c r="R5170" s="1"/>
      <c r="S5170" s="1" t="s">
        <v>24435</v>
      </c>
      <c r="T5170" s="1" t="s">
        <v>6826</v>
      </c>
      <c r="U5170" s="1"/>
      <c r="V5170" s="1" t="s">
        <v>7125</v>
      </c>
      <c r="W5170" s="1" t="s">
        <v>6826</v>
      </c>
    </row>
    <row r="5171" spans="1:23" x14ac:dyDescent="0.25">
      <c r="A5171" s="1">
        <v>1008215</v>
      </c>
      <c r="B5171" s="5" t="str">
        <f>VLOOKUP(H5171,'FIPS Basin X-walk'!$A$2:$F$3224,6,FALSE)</f>
        <v>Florida Platform</v>
      </c>
      <c r="C5171" s="1" t="s">
        <v>9925</v>
      </c>
      <c r="D5171" s="1"/>
      <c r="E5171" s="1"/>
      <c r="F5171" s="1" t="s">
        <v>9921</v>
      </c>
      <c r="G5171" s="1" t="s">
        <v>8585</v>
      </c>
      <c r="H5171" s="1">
        <v>12095</v>
      </c>
      <c r="I5171" s="1">
        <v>1008215</v>
      </c>
      <c r="J5171" s="1">
        <v>28.480789999999999</v>
      </c>
      <c r="K5171" s="1">
        <v>-81.21875</v>
      </c>
      <c r="L5171" s="1"/>
      <c r="M5171" s="1" t="s">
        <v>1506</v>
      </c>
      <c r="N5171" s="1" t="s">
        <v>9619</v>
      </c>
      <c r="O5171" s="1">
        <v>2022</v>
      </c>
      <c r="P5171" s="1">
        <v>32829</v>
      </c>
      <c r="Q5171" s="1" t="s">
        <v>9926</v>
      </c>
      <c r="R5171" s="1"/>
      <c r="S5171" s="1" t="s">
        <v>24358</v>
      </c>
      <c r="T5171" s="1" t="s">
        <v>6826</v>
      </c>
      <c r="U5171" s="1"/>
      <c r="V5171" s="1" t="s">
        <v>9927</v>
      </c>
      <c r="W5171" s="1" t="s">
        <v>6826</v>
      </c>
    </row>
    <row r="5172" spans="1:23" x14ac:dyDescent="0.25">
      <c r="A5172" s="1">
        <v>1002106</v>
      </c>
      <c r="B5172" s="5" t="str">
        <f>VLOOKUP(H5172,'FIPS Basin X-walk'!$A$2:$F$3224,6,FALSE)</f>
        <v>Los Angeles Basin</v>
      </c>
      <c r="C5172" s="1" t="s">
        <v>8587</v>
      </c>
      <c r="D5172" s="1"/>
      <c r="E5172" s="1"/>
      <c r="F5172" s="1" t="s">
        <v>8588</v>
      </c>
      <c r="G5172" s="1" t="s">
        <v>8585</v>
      </c>
      <c r="H5172" s="1">
        <v>6059</v>
      </c>
      <c r="I5172" s="1">
        <v>1002106</v>
      </c>
      <c r="J5172" s="1">
        <v>33.486499999999999</v>
      </c>
      <c r="K5172" s="1">
        <v>-117.6251</v>
      </c>
      <c r="L5172" s="1"/>
      <c r="M5172" s="1" t="s">
        <v>1489</v>
      </c>
      <c r="N5172" s="1" t="s">
        <v>8033</v>
      </c>
      <c r="O5172" s="1">
        <v>2022</v>
      </c>
      <c r="P5172" s="1">
        <v>92675</v>
      </c>
      <c r="Q5172" s="1" t="s">
        <v>8589</v>
      </c>
      <c r="R5172" s="1"/>
      <c r="S5172" s="1" t="s">
        <v>24358</v>
      </c>
      <c r="T5172" s="1" t="s">
        <v>6826</v>
      </c>
      <c r="U5172" s="1"/>
      <c r="V5172" s="1" t="s">
        <v>24841</v>
      </c>
      <c r="W5172" s="1" t="s">
        <v>6826</v>
      </c>
    </row>
    <row r="5173" spans="1:23" x14ac:dyDescent="0.25">
      <c r="A5173" s="1">
        <v>1013939</v>
      </c>
      <c r="B5173" s="5" t="str">
        <f>VLOOKUP(H5173,'FIPS Basin X-walk'!$A$2:$F$3224,6,FALSE)</f>
        <v>Los Angeles Basin</v>
      </c>
      <c r="C5173" s="1" t="s">
        <v>8600</v>
      </c>
      <c r="D5173" s="1"/>
      <c r="E5173" s="1"/>
      <c r="F5173" s="1" t="s">
        <v>1841</v>
      </c>
      <c r="G5173" s="1" t="s">
        <v>8585</v>
      </c>
      <c r="H5173" s="1">
        <v>6059</v>
      </c>
      <c r="I5173" s="1">
        <v>1013939</v>
      </c>
      <c r="J5173" s="1">
        <v>33.807299999999998</v>
      </c>
      <c r="K5173" s="1">
        <v>-117.9833</v>
      </c>
      <c r="L5173" s="1"/>
      <c r="M5173" s="1" t="s">
        <v>1489</v>
      </c>
      <c r="N5173" s="1" t="s">
        <v>8033</v>
      </c>
      <c r="O5173" s="1">
        <v>2022</v>
      </c>
      <c r="P5173" s="1">
        <v>90680</v>
      </c>
      <c r="Q5173" s="1" t="s">
        <v>26798</v>
      </c>
      <c r="R5173" s="1"/>
      <c r="S5173" s="1" t="s">
        <v>24355</v>
      </c>
      <c r="T5173" s="1" t="s">
        <v>6826</v>
      </c>
      <c r="U5173" s="1"/>
      <c r="V5173" s="1" t="s">
        <v>26799</v>
      </c>
      <c r="W5173" s="1" t="s">
        <v>6828</v>
      </c>
    </row>
    <row r="5174" spans="1:23" x14ac:dyDescent="0.25">
      <c r="A5174" s="1">
        <v>1008046</v>
      </c>
      <c r="B5174" s="5" t="str">
        <f>VLOOKUP(H5174,'FIPS Basin X-walk'!$A$2:$F$3224,6,FALSE)</f>
        <v>Piedmont-Blue Ridge Prov</v>
      </c>
      <c r="C5174" s="1" t="s">
        <v>22335</v>
      </c>
      <c r="D5174" s="1"/>
      <c r="E5174" s="1"/>
      <c r="F5174" s="1" t="s">
        <v>22336</v>
      </c>
      <c r="G5174" s="1" t="s">
        <v>8585</v>
      </c>
      <c r="H5174" s="1">
        <v>51137</v>
      </c>
      <c r="I5174" s="1">
        <v>1008046</v>
      </c>
      <c r="J5174" s="1">
        <v>38.301948000000003</v>
      </c>
      <c r="K5174" s="1">
        <v>-77.962400000000002</v>
      </c>
      <c r="L5174" s="1"/>
      <c r="M5174" s="1" t="s">
        <v>1486</v>
      </c>
      <c r="N5174" s="1" t="s">
        <v>15119</v>
      </c>
      <c r="O5174" s="1">
        <v>2022</v>
      </c>
      <c r="P5174" s="1">
        <v>22567</v>
      </c>
      <c r="Q5174" s="1" t="s">
        <v>660</v>
      </c>
      <c r="R5174" s="1"/>
      <c r="S5174" s="1" t="s">
        <v>24435</v>
      </c>
      <c r="T5174" s="1" t="s">
        <v>6826</v>
      </c>
      <c r="U5174" s="1"/>
      <c r="V5174" s="1" t="s">
        <v>6881</v>
      </c>
      <c r="W5174" s="1" t="s">
        <v>6826</v>
      </c>
    </row>
    <row r="5175" spans="1:23" x14ac:dyDescent="0.25">
      <c r="A5175" s="1">
        <v>1007348</v>
      </c>
      <c r="B5175" s="5" t="str">
        <f>VLOOKUP(H5175,'FIPS Basin X-walk'!$A$2:$F$3224,6,FALSE)</f>
        <v>Gulf Coast Basin (LA, TX)</v>
      </c>
      <c r="C5175" s="1" t="s">
        <v>21594</v>
      </c>
      <c r="D5175" s="1"/>
      <c r="E5175" s="1"/>
      <c r="F5175" s="1" t="s">
        <v>21595</v>
      </c>
      <c r="G5175" s="1" t="s">
        <v>8585</v>
      </c>
      <c r="H5175" s="1">
        <v>48361</v>
      </c>
      <c r="I5175" s="1">
        <v>1007348</v>
      </c>
      <c r="J5175" s="1">
        <v>30.082397</v>
      </c>
      <c r="K5175" s="1">
        <v>-94.074476000000004</v>
      </c>
      <c r="L5175" s="1"/>
      <c r="M5175" s="1" t="s">
        <v>1485</v>
      </c>
      <c r="N5175" s="1" t="s">
        <v>9148</v>
      </c>
      <c r="O5175" s="1">
        <v>2022</v>
      </c>
      <c r="P5175" s="1">
        <v>77662</v>
      </c>
      <c r="Q5175" s="1" t="s">
        <v>21596</v>
      </c>
      <c r="R5175" s="1"/>
      <c r="S5175" s="1" t="s">
        <v>24372</v>
      </c>
      <c r="T5175" s="1" t="s">
        <v>6826</v>
      </c>
      <c r="U5175" s="1"/>
      <c r="V5175" s="1" t="s">
        <v>21597</v>
      </c>
      <c r="W5175" s="1" t="s">
        <v>6826</v>
      </c>
    </row>
    <row r="5176" spans="1:23" x14ac:dyDescent="0.25">
      <c r="A5176" s="1">
        <v>1014728</v>
      </c>
      <c r="B5176" s="5" t="str">
        <f>VLOOKUP(H5176,'FIPS Basin X-walk'!$A$2:$F$3224,6,FALSE)</f>
        <v>Gulf Coast Basin (LA, TX)</v>
      </c>
      <c r="C5176" s="1"/>
      <c r="D5176" s="1"/>
      <c r="E5176" s="1"/>
      <c r="F5176" s="1" t="s">
        <v>24320</v>
      </c>
      <c r="G5176" s="1" t="s">
        <v>8585</v>
      </c>
      <c r="H5176" s="1">
        <v>48361</v>
      </c>
      <c r="I5176" s="1">
        <v>1014728</v>
      </c>
      <c r="J5176" s="1">
        <v>30.070097000000001</v>
      </c>
      <c r="K5176" s="1">
        <v>-93.952060000000003</v>
      </c>
      <c r="L5176" s="1"/>
      <c r="M5176" s="1" t="s">
        <v>1485</v>
      </c>
      <c r="N5176" s="1" t="s">
        <v>9148</v>
      </c>
      <c r="O5176" s="1">
        <v>2022</v>
      </c>
      <c r="P5176" s="1">
        <v>77662</v>
      </c>
      <c r="Q5176" s="1" t="s">
        <v>24334</v>
      </c>
      <c r="R5176" s="1"/>
      <c r="S5176" s="1" t="s">
        <v>24435</v>
      </c>
      <c r="T5176" s="1" t="s">
        <v>6826</v>
      </c>
      <c r="U5176" s="1"/>
      <c r="V5176" s="1" t="s">
        <v>7521</v>
      </c>
      <c r="W5176" s="1" t="s">
        <v>6826</v>
      </c>
    </row>
    <row r="5177" spans="1:23" x14ac:dyDescent="0.25">
      <c r="A5177" s="1">
        <v>1005512</v>
      </c>
      <c r="B5177" s="5" t="str">
        <f>VLOOKUP(H5177,'FIPS Basin X-walk'!$A$2:$F$3224,6,FALSE)</f>
        <v>Appalachian Basin (Eastern Overthrust Area)</v>
      </c>
      <c r="C5177" s="1" t="s">
        <v>25541</v>
      </c>
      <c r="D5177" s="1"/>
      <c r="E5177" s="1"/>
      <c r="F5177" s="1" t="s">
        <v>19369</v>
      </c>
      <c r="G5177" s="1" t="s">
        <v>8585</v>
      </c>
      <c r="H5177" s="1">
        <v>36071</v>
      </c>
      <c r="I5177" s="1">
        <v>1005512</v>
      </c>
      <c r="J5177" s="1">
        <v>41.401197000000003</v>
      </c>
      <c r="K5177" s="1">
        <v>-73.96508</v>
      </c>
      <c r="L5177" s="1" t="s">
        <v>24464</v>
      </c>
      <c r="M5177" s="1" t="s">
        <v>1481</v>
      </c>
      <c r="N5177" s="1" t="s">
        <v>16632</v>
      </c>
      <c r="O5177" s="1">
        <v>2022</v>
      </c>
      <c r="P5177" s="1">
        <v>10996</v>
      </c>
      <c r="Q5177" s="1" t="s">
        <v>25542</v>
      </c>
      <c r="R5177" s="1"/>
      <c r="S5177" s="1" t="s">
        <v>24379</v>
      </c>
      <c r="T5177" s="1" t="s">
        <v>6826</v>
      </c>
      <c r="U5177" s="1"/>
      <c r="V5177" s="1" t="s">
        <v>24409</v>
      </c>
      <c r="W5177" s="1" t="s">
        <v>6826</v>
      </c>
    </row>
    <row r="5178" spans="1:23" x14ac:dyDescent="0.25">
      <c r="A5178" s="1">
        <v>1011615</v>
      </c>
      <c r="B5178" s="5" t="str">
        <f>VLOOKUP(H5178,'FIPS Basin X-walk'!$A$2:$F$3224,6,FALSE)</f>
        <v>Appalachian Basin (Eastern Overthrust Area)</v>
      </c>
      <c r="C5178" s="1" t="s">
        <v>16972</v>
      </c>
      <c r="D5178" s="1"/>
      <c r="E5178" s="1"/>
      <c r="F5178" s="1" t="s">
        <v>16973</v>
      </c>
      <c r="G5178" s="1" t="s">
        <v>8585</v>
      </c>
      <c r="H5178" s="1">
        <v>36071</v>
      </c>
      <c r="I5178" s="1">
        <v>1011615</v>
      </c>
      <c r="J5178" s="1">
        <v>41.339260000000003</v>
      </c>
      <c r="K5178" s="1">
        <v>-74.522521999999995</v>
      </c>
      <c r="L5178" s="1"/>
      <c r="M5178" s="1" t="s">
        <v>1481</v>
      </c>
      <c r="N5178" s="1" t="s">
        <v>16632</v>
      </c>
      <c r="O5178" s="1">
        <v>2022</v>
      </c>
      <c r="P5178" s="1">
        <v>10998</v>
      </c>
      <c r="Q5178" s="1" t="s">
        <v>528</v>
      </c>
      <c r="R5178" s="1"/>
      <c r="S5178" s="1" t="s">
        <v>24435</v>
      </c>
      <c r="T5178" s="1" t="s">
        <v>6826</v>
      </c>
      <c r="U5178" s="1"/>
      <c r="V5178" s="1" t="s">
        <v>16724</v>
      </c>
      <c r="W5178" s="1" t="s">
        <v>6826</v>
      </c>
    </row>
    <row r="5179" spans="1:23" x14ac:dyDescent="0.25">
      <c r="A5179" s="1">
        <v>1000218</v>
      </c>
      <c r="B5179" s="5" t="str">
        <f>VLOOKUP(H5179,'FIPS Basin X-walk'!$A$2:$F$3224,6,FALSE)</f>
        <v>Florida Platform</v>
      </c>
      <c r="C5179" s="1" t="s">
        <v>9928</v>
      </c>
      <c r="D5179" s="1"/>
      <c r="E5179" s="1"/>
      <c r="F5179" s="1" t="s">
        <v>9929</v>
      </c>
      <c r="G5179" s="1" t="s">
        <v>8585</v>
      </c>
      <c r="H5179" s="1">
        <v>12095</v>
      </c>
      <c r="I5179" s="1">
        <v>1000218</v>
      </c>
      <c r="J5179" s="1">
        <v>28.487324999999998</v>
      </c>
      <c r="K5179" s="1">
        <v>-81.651813000000004</v>
      </c>
      <c r="L5179" s="1"/>
      <c r="M5179" s="1" t="s">
        <v>1506</v>
      </c>
      <c r="N5179" s="1" t="s">
        <v>9619</v>
      </c>
      <c r="O5179" s="1">
        <v>2022</v>
      </c>
      <c r="P5179" s="1">
        <v>34787</v>
      </c>
      <c r="Q5179" s="1" t="s">
        <v>9930</v>
      </c>
      <c r="R5179" s="1"/>
      <c r="S5179" s="1" t="s">
        <v>24358</v>
      </c>
      <c r="T5179" s="1" t="s">
        <v>6826</v>
      </c>
      <c r="U5179" s="1"/>
      <c r="V5179" s="1" t="s">
        <v>6878</v>
      </c>
      <c r="W5179" s="1" t="s">
        <v>6826</v>
      </c>
    </row>
    <row r="5180" spans="1:23" x14ac:dyDescent="0.25">
      <c r="A5180" s="1">
        <v>1001092</v>
      </c>
      <c r="B5180" s="5" t="str">
        <f>VLOOKUP(H5180,'FIPS Basin X-walk'!$A$2:$F$3224,6,FALSE)</f>
        <v>Atlantic Coast Basin</v>
      </c>
      <c r="C5180" s="1" t="s">
        <v>19821</v>
      </c>
      <c r="D5180" s="1"/>
      <c r="E5180" s="1" t="s">
        <v>6828</v>
      </c>
      <c r="F5180" s="1" t="s">
        <v>19822</v>
      </c>
      <c r="G5180" s="1" t="s">
        <v>2114</v>
      </c>
      <c r="H5180" s="1">
        <v>45075</v>
      </c>
      <c r="I5180" s="1">
        <v>1001092</v>
      </c>
      <c r="J5180" s="1">
        <v>33.364199999999997</v>
      </c>
      <c r="K5180" s="1">
        <v>-81.03</v>
      </c>
      <c r="L5180" s="1"/>
      <c r="M5180" s="1" t="s">
        <v>1527</v>
      </c>
      <c r="N5180" s="1" t="s">
        <v>19642</v>
      </c>
      <c r="O5180" s="1">
        <v>2022</v>
      </c>
      <c r="P5180" s="1">
        <v>29038</v>
      </c>
      <c r="Q5180" s="1" t="s">
        <v>19823</v>
      </c>
      <c r="R5180" s="1"/>
      <c r="S5180" s="1" t="s">
        <v>24355</v>
      </c>
      <c r="T5180" s="1" t="s">
        <v>6826</v>
      </c>
      <c r="U5180" s="1"/>
      <c r="V5180" s="1" t="s">
        <v>13845</v>
      </c>
      <c r="W5180" s="1" t="s">
        <v>6828</v>
      </c>
    </row>
    <row r="5181" spans="1:23" x14ac:dyDescent="0.25">
      <c r="A5181" s="1">
        <v>1006815</v>
      </c>
      <c r="B5181" s="5" t="str">
        <f>VLOOKUP(H5181,'FIPS Basin X-walk'!$A$2:$F$3224,6,FALSE)</f>
        <v>Atlantic Coast Basin</v>
      </c>
      <c r="C5181" s="1" t="s">
        <v>19817</v>
      </c>
      <c r="D5181" s="1"/>
      <c r="E5181" s="1" t="s">
        <v>6828</v>
      </c>
      <c r="F5181" s="1" t="s">
        <v>19818</v>
      </c>
      <c r="G5181" s="1" t="s">
        <v>19819</v>
      </c>
      <c r="H5181" s="1">
        <v>45075</v>
      </c>
      <c r="I5181" s="1">
        <v>1006815</v>
      </c>
      <c r="J5181" s="1">
        <v>33.273040999999999</v>
      </c>
      <c r="K5181" s="1">
        <v>-80.435852999999994</v>
      </c>
      <c r="L5181" s="1"/>
      <c r="M5181" s="1" t="s">
        <v>1527</v>
      </c>
      <c r="N5181" s="1" t="s">
        <v>19642</v>
      </c>
      <c r="O5181" s="1">
        <v>2022</v>
      </c>
      <c r="P5181" s="1">
        <v>29059</v>
      </c>
      <c r="Q5181" s="1" t="s">
        <v>19820</v>
      </c>
      <c r="R5181" s="1"/>
      <c r="S5181" s="1" t="s">
        <v>24441</v>
      </c>
      <c r="T5181" s="1" t="s">
        <v>6826</v>
      </c>
      <c r="U5181" s="1"/>
      <c r="V5181" s="1" t="s">
        <v>7144</v>
      </c>
      <c r="W5181" s="1" t="s">
        <v>6826</v>
      </c>
    </row>
    <row r="5182" spans="1:23" x14ac:dyDescent="0.25">
      <c r="A5182" s="1">
        <v>1011740</v>
      </c>
      <c r="B5182" s="5" t="str">
        <f>VLOOKUP(H5182,'FIPS Basin X-walk'!$A$2:$F$3224,6,FALSE)</f>
        <v>Atlantic Coast Basin</v>
      </c>
      <c r="C5182" s="1" t="s">
        <v>19824</v>
      </c>
      <c r="D5182" s="1"/>
      <c r="E5182" s="1"/>
      <c r="F5182" s="1" t="s">
        <v>2114</v>
      </c>
      <c r="G5182" s="1" t="s">
        <v>19819</v>
      </c>
      <c r="H5182" s="1">
        <v>45075</v>
      </c>
      <c r="I5182" s="1">
        <v>1011740</v>
      </c>
      <c r="J5182" s="1">
        <v>33.467500000000001</v>
      </c>
      <c r="K5182" s="1">
        <v>-80.881111000000004</v>
      </c>
      <c r="L5182" s="1"/>
      <c r="M5182" s="1" t="s">
        <v>1527</v>
      </c>
      <c r="N5182" s="1" t="s">
        <v>19642</v>
      </c>
      <c r="O5182" s="1">
        <v>2022</v>
      </c>
      <c r="P5182" s="1">
        <v>29116</v>
      </c>
      <c r="Q5182" s="1" t="s">
        <v>26394</v>
      </c>
      <c r="R5182" s="1"/>
      <c r="S5182" s="1" t="s">
        <v>24757</v>
      </c>
      <c r="T5182" s="1" t="s">
        <v>6826</v>
      </c>
      <c r="U5182" s="1"/>
      <c r="V5182" s="1" t="s">
        <v>17103</v>
      </c>
      <c r="W5182" s="1" t="s">
        <v>6826</v>
      </c>
    </row>
    <row r="5183" spans="1:23" x14ac:dyDescent="0.25">
      <c r="A5183" s="1">
        <v>1009126</v>
      </c>
      <c r="B5183" s="5" t="str">
        <f>VLOOKUP(H5183,'FIPS Basin X-walk'!$A$2:$F$3224,6,FALSE)</f>
        <v>Gulf Coast Basin (LA, TX)</v>
      </c>
      <c r="C5183" s="1" t="s">
        <v>26072</v>
      </c>
      <c r="D5183" s="1"/>
      <c r="E5183" s="1"/>
      <c r="F5183" s="1" t="s">
        <v>9113</v>
      </c>
      <c r="G5183" s="1" t="s">
        <v>3864</v>
      </c>
      <c r="H5183" s="1">
        <v>22071</v>
      </c>
      <c r="I5183" s="1">
        <v>1009126</v>
      </c>
      <c r="J5183" s="1">
        <v>29.9335594</v>
      </c>
      <c r="K5183" s="1">
        <v>-90.070005100000003</v>
      </c>
      <c r="L5183" s="1"/>
      <c r="M5183" s="1" t="s">
        <v>1507</v>
      </c>
      <c r="N5183" s="1" t="s">
        <v>9093</v>
      </c>
      <c r="O5183" s="1">
        <v>2022</v>
      </c>
      <c r="P5183" s="1">
        <v>80111</v>
      </c>
      <c r="Q5183" s="1" t="s">
        <v>952</v>
      </c>
      <c r="R5183" s="1"/>
      <c r="S5183" s="1">
        <v>211120</v>
      </c>
      <c r="T5183" s="1" t="s">
        <v>6826</v>
      </c>
      <c r="U5183" s="1"/>
      <c r="V5183" s="1" t="s">
        <v>23623</v>
      </c>
      <c r="W5183" s="1" t="s">
        <v>6826</v>
      </c>
    </row>
    <row r="5184" spans="1:23" x14ac:dyDescent="0.25">
      <c r="A5184" s="1">
        <v>1005261</v>
      </c>
      <c r="B5184" s="5" t="str">
        <f>VLOOKUP(H5184,'FIPS Basin X-walk'!$A$2:$F$3224,6,FALSE)</f>
        <v>New England Province</v>
      </c>
      <c r="C5184" s="1" t="s">
        <v>22121</v>
      </c>
      <c r="D5184" s="1"/>
      <c r="E5184" s="1"/>
      <c r="F5184" s="1" t="s">
        <v>22122</v>
      </c>
      <c r="G5184" s="1" t="s">
        <v>16988</v>
      </c>
      <c r="H5184" s="1">
        <v>50019</v>
      </c>
      <c r="I5184" s="1">
        <v>1005261</v>
      </c>
      <c r="J5184" s="1">
        <v>44.908709999999999</v>
      </c>
      <c r="K5184" s="1">
        <v>-72.221040000000002</v>
      </c>
      <c r="L5184" s="1"/>
      <c r="M5184" s="1" t="s">
        <v>1884</v>
      </c>
      <c r="N5184" s="1" t="s">
        <v>22110</v>
      </c>
      <c r="O5184" s="1">
        <v>2022</v>
      </c>
      <c r="P5184" s="1">
        <v>5855</v>
      </c>
      <c r="Q5184" s="1" t="s">
        <v>22123</v>
      </c>
      <c r="R5184" s="1"/>
      <c r="S5184" s="1" t="s">
        <v>24358</v>
      </c>
      <c r="T5184" s="1" t="s">
        <v>6826</v>
      </c>
      <c r="U5184" s="1"/>
      <c r="V5184" s="1" t="s">
        <v>13784</v>
      </c>
      <c r="W5184" s="1" t="s">
        <v>6826</v>
      </c>
    </row>
    <row r="5185" spans="1:23" x14ac:dyDescent="0.25">
      <c r="A5185" s="1">
        <v>1005217</v>
      </c>
      <c r="B5185" s="5" t="str">
        <f>VLOOKUP(H5185,'FIPS Basin X-walk'!$A$2:$F$3224,6,FALSE)</f>
        <v>Appalachian Basin</v>
      </c>
      <c r="C5185" s="1" t="s">
        <v>16986</v>
      </c>
      <c r="D5185" s="1"/>
      <c r="E5185" s="1"/>
      <c r="F5185" s="1" t="s">
        <v>16987</v>
      </c>
      <c r="G5185" s="1" t="s">
        <v>16988</v>
      </c>
      <c r="H5185" s="1">
        <v>36073</v>
      </c>
      <c r="I5185" s="1">
        <v>1005217</v>
      </c>
      <c r="J5185" s="1">
        <v>43.210490999999998</v>
      </c>
      <c r="K5185" s="1">
        <v>-78.365415999999996</v>
      </c>
      <c r="L5185" s="1"/>
      <c r="M5185" s="1" t="s">
        <v>1481</v>
      </c>
      <c r="N5185" s="1" t="s">
        <v>16632</v>
      </c>
      <c r="O5185" s="1">
        <v>2022</v>
      </c>
      <c r="P5185" s="1">
        <v>14103</v>
      </c>
      <c r="Q5185" s="1" t="s">
        <v>16989</v>
      </c>
      <c r="R5185" s="1"/>
      <c r="S5185" s="1" t="s">
        <v>24378</v>
      </c>
      <c r="T5185" s="1" t="s">
        <v>6826</v>
      </c>
      <c r="U5185" s="1"/>
      <c r="V5185" s="1" t="s">
        <v>16990</v>
      </c>
      <c r="W5185" s="1" t="s">
        <v>6826</v>
      </c>
    </row>
    <row r="5186" spans="1:23" x14ac:dyDescent="0.25">
      <c r="A5186" s="1">
        <v>1001836</v>
      </c>
      <c r="B5186" s="5" t="str">
        <f>VLOOKUP(H5186,'FIPS Basin X-walk'!$A$2:$F$3224,6,FALSE)</f>
        <v>Gulf Coast Basin (LA, TX)</v>
      </c>
      <c r="C5186" s="1" t="s">
        <v>13421</v>
      </c>
      <c r="D5186" s="1"/>
      <c r="E5186" s="1"/>
      <c r="F5186" s="1" t="s">
        <v>13422</v>
      </c>
      <c r="G5186" s="1" t="s">
        <v>13417</v>
      </c>
      <c r="H5186" s="1">
        <v>22071</v>
      </c>
      <c r="I5186" s="1">
        <v>1001836</v>
      </c>
      <c r="J5186" s="1">
        <v>30.03322</v>
      </c>
      <c r="K5186" s="1">
        <v>-89.910210000000006</v>
      </c>
      <c r="L5186" s="1"/>
      <c r="M5186" s="1" t="s">
        <v>1483</v>
      </c>
      <c r="N5186" s="1" t="s">
        <v>13028</v>
      </c>
      <c r="O5186" s="1">
        <v>2022</v>
      </c>
      <c r="P5186" s="1">
        <v>70129</v>
      </c>
      <c r="Q5186" s="1" t="s">
        <v>13423</v>
      </c>
      <c r="R5186" s="1"/>
      <c r="S5186" s="1" t="s">
        <v>24716</v>
      </c>
      <c r="T5186" s="1" t="s">
        <v>6826</v>
      </c>
      <c r="U5186" s="1"/>
      <c r="V5186" s="1" t="s">
        <v>13424</v>
      </c>
      <c r="W5186" s="1" t="s">
        <v>6826</v>
      </c>
    </row>
    <row r="5187" spans="1:23" x14ac:dyDescent="0.25">
      <c r="A5187" s="1">
        <v>1003009</v>
      </c>
      <c r="B5187" s="5" t="str">
        <f>VLOOKUP(H5187,'FIPS Basin X-walk'!$A$2:$F$3224,6,FALSE)</f>
        <v>Gulf Coast Basin (LA, TX)</v>
      </c>
      <c r="C5187" s="1" t="s">
        <v>13428</v>
      </c>
      <c r="D5187" s="1"/>
      <c r="E5187" s="1"/>
      <c r="F5187" s="1" t="s">
        <v>13422</v>
      </c>
      <c r="G5187" s="1" t="s">
        <v>13417</v>
      </c>
      <c r="H5187" s="1">
        <v>22071</v>
      </c>
      <c r="I5187" s="1">
        <v>1003009</v>
      </c>
      <c r="J5187" s="1">
        <v>30.022255000000001</v>
      </c>
      <c r="K5187" s="1">
        <v>-89.900983999999994</v>
      </c>
      <c r="L5187" s="1"/>
      <c r="M5187" s="1" t="s">
        <v>1483</v>
      </c>
      <c r="N5187" s="1" t="s">
        <v>13028</v>
      </c>
      <c r="O5187" s="1">
        <v>2022</v>
      </c>
      <c r="P5187" s="1">
        <v>70129</v>
      </c>
      <c r="Q5187" s="1" t="s">
        <v>13429</v>
      </c>
      <c r="R5187" s="1"/>
      <c r="S5187" s="1" t="s">
        <v>24387</v>
      </c>
      <c r="T5187" s="1" t="s">
        <v>6826</v>
      </c>
      <c r="U5187" s="1"/>
      <c r="V5187" s="1" t="s">
        <v>8088</v>
      </c>
      <c r="W5187" s="1" t="s">
        <v>6826</v>
      </c>
    </row>
    <row r="5188" spans="1:23" x14ac:dyDescent="0.25">
      <c r="A5188" s="1">
        <v>1005240</v>
      </c>
      <c r="B5188" s="5" t="str">
        <f>VLOOKUP(H5188,'FIPS Basin X-walk'!$A$2:$F$3224,6,FALSE)</f>
        <v>Gulf Coast Basin (LA, TX)</v>
      </c>
      <c r="C5188" s="1" t="s">
        <v>13430</v>
      </c>
      <c r="D5188" s="1"/>
      <c r="E5188" s="1"/>
      <c r="F5188" s="1" t="s">
        <v>13416</v>
      </c>
      <c r="G5188" s="1" t="s">
        <v>13417</v>
      </c>
      <c r="H5188" s="1">
        <v>22071</v>
      </c>
      <c r="I5188" s="1">
        <v>1005240</v>
      </c>
      <c r="J5188" s="1">
        <v>29.979811000000002</v>
      </c>
      <c r="K5188" s="1">
        <v>-90.079348999999993</v>
      </c>
      <c r="L5188" s="1"/>
      <c r="M5188" s="1" t="s">
        <v>1483</v>
      </c>
      <c r="N5188" s="1" t="s">
        <v>13028</v>
      </c>
      <c r="O5188" s="1">
        <v>2022</v>
      </c>
      <c r="P5188" s="1">
        <v>70119</v>
      </c>
      <c r="Q5188" s="1" t="s">
        <v>25482</v>
      </c>
      <c r="R5188" s="1"/>
      <c r="S5188" s="1" t="s">
        <v>24359</v>
      </c>
      <c r="T5188" s="1" t="s">
        <v>7005</v>
      </c>
      <c r="U5188" s="1"/>
      <c r="V5188" s="1" t="s">
        <v>7837</v>
      </c>
      <c r="W5188" s="1" t="s">
        <v>6826</v>
      </c>
    </row>
    <row r="5189" spans="1:23" x14ac:dyDescent="0.25">
      <c r="A5189" s="1">
        <v>1007050</v>
      </c>
      <c r="B5189" s="5" t="str">
        <f>VLOOKUP(H5189,'FIPS Basin X-walk'!$A$2:$F$3224,6,FALSE)</f>
        <v>Gulf Coast Basin (LA, TX)</v>
      </c>
      <c r="C5189" s="1" t="s">
        <v>13425</v>
      </c>
      <c r="D5189" s="1"/>
      <c r="E5189" s="1"/>
      <c r="F5189" s="1" t="s">
        <v>13422</v>
      </c>
      <c r="G5189" s="1" t="s">
        <v>13417</v>
      </c>
      <c r="H5189" s="1">
        <v>22071</v>
      </c>
      <c r="I5189" s="1">
        <v>1007050</v>
      </c>
      <c r="J5189" s="1">
        <v>29.957740000000001</v>
      </c>
      <c r="K5189" s="1">
        <v>-90.129549999999995</v>
      </c>
      <c r="L5189" s="1" t="s">
        <v>24355</v>
      </c>
      <c r="M5189" s="1" t="s">
        <v>1483</v>
      </c>
      <c r="N5189" s="1" t="s">
        <v>13028</v>
      </c>
      <c r="O5189" s="1">
        <v>2022</v>
      </c>
      <c r="P5189" s="1">
        <v>70118</v>
      </c>
      <c r="Q5189" s="1" t="s">
        <v>13426</v>
      </c>
      <c r="R5189" s="1"/>
      <c r="S5189" s="1" t="s">
        <v>24717</v>
      </c>
      <c r="T5189" s="1" t="s">
        <v>6826</v>
      </c>
      <c r="U5189" s="1"/>
      <c r="V5189" s="1" t="s">
        <v>13427</v>
      </c>
      <c r="W5189" s="1" t="s">
        <v>6826</v>
      </c>
    </row>
    <row r="5190" spans="1:23" x14ac:dyDescent="0.25">
      <c r="A5190" s="1">
        <v>1011120</v>
      </c>
      <c r="B5190" s="5" t="str">
        <f>VLOOKUP(H5190,'FIPS Basin X-walk'!$A$2:$F$3224,6,FALSE)</f>
        <v>Gulf Coast Basin (LA, TX)</v>
      </c>
      <c r="C5190" s="1" t="s">
        <v>13419</v>
      </c>
      <c r="D5190" s="1"/>
      <c r="E5190" s="1"/>
      <c r="F5190" s="1" t="s">
        <v>13416</v>
      </c>
      <c r="G5190" s="1" t="s">
        <v>13417</v>
      </c>
      <c r="H5190" s="1">
        <v>22071</v>
      </c>
      <c r="I5190" s="1">
        <v>1011120</v>
      </c>
      <c r="J5190" s="1">
        <v>29.94914</v>
      </c>
      <c r="K5190" s="1">
        <v>-90.076329999999999</v>
      </c>
      <c r="L5190" s="1"/>
      <c r="M5190" s="1" t="s">
        <v>1483</v>
      </c>
      <c r="N5190" s="1" t="s">
        <v>13028</v>
      </c>
      <c r="O5190" s="1">
        <v>2022</v>
      </c>
      <c r="P5190" s="1">
        <v>70113</v>
      </c>
      <c r="Q5190" s="1" t="s">
        <v>13420</v>
      </c>
      <c r="R5190" s="1"/>
      <c r="S5190" s="1" t="s">
        <v>24361</v>
      </c>
      <c r="T5190" s="1" t="s">
        <v>6826</v>
      </c>
      <c r="U5190" s="1"/>
      <c r="V5190" s="1" t="s">
        <v>7837</v>
      </c>
      <c r="W5190" s="1" t="s">
        <v>6826</v>
      </c>
    </row>
    <row r="5191" spans="1:23" x14ac:dyDescent="0.25">
      <c r="A5191" s="1">
        <v>1013877</v>
      </c>
      <c r="B5191" s="5" t="str">
        <f>VLOOKUP(H5191,'FIPS Basin X-walk'!$A$2:$F$3224,6,FALSE)</f>
        <v>Gulf Coast Basin (LA, TX)</v>
      </c>
      <c r="C5191" s="1" t="s">
        <v>13415</v>
      </c>
      <c r="D5191" s="1"/>
      <c r="E5191" s="1"/>
      <c r="F5191" s="1" t="s">
        <v>13416</v>
      </c>
      <c r="G5191" s="1" t="s">
        <v>13417</v>
      </c>
      <c r="H5191" s="1">
        <v>22071</v>
      </c>
      <c r="I5191" s="1">
        <v>1013877</v>
      </c>
      <c r="J5191" s="1">
        <v>29.995372</v>
      </c>
      <c r="K5191" s="1">
        <v>-89.940301000000005</v>
      </c>
      <c r="L5191" s="1"/>
      <c r="M5191" s="1" t="s">
        <v>1483</v>
      </c>
      <c r="N5191" s="1" t="s">
        <v>13028</v>
      </c>
      <c r="O5191" s="1">
        <v>2022</v>
      </c>
      <c r="P5191" s="1">
        <v>70129</v>
      </c>
      <c r="Q5191" s="1" t="s">
        <v>13418</v>
      </c>
      <c r="R5191" s="1"/>
      <c r="S5191" s="1" t="s">
        <v>24355</v>
      </c>
      <c r="T5191" s="1" t="s">
        <v>6826</v>
      </c>
      <c r="U5191" s="1"/>
      <c r="V5191" s="1" t="s">
        <v>7837</v>
      </c>
      <c r="W5191" s="1" t="s">
        <v>6828</v>
      </c>
    </row>
    <row r="5192" spans="1:23" x14ac:dyDescent="0.25">
      <c r="A5192" s="1">
        <v>1010333</v>
      </c>
      <c r="B5192" s="5" t="str">
        <f>VLOOKUP(H5192,'FIPS Basin X-walk'!$A$2:$F$3224,6,FALSE)</f>
        <v>Gulf Coast Basin (LA, TX)</v>
      </c>
      <c r="C5192" s="1"/>
      <c r="D5192" s="1"/>
      <c r="E5192" s="1"/>
      <c r="F5192" s="1" t="s">
        <v>7133</v>
      </c>
      <c r="G5192" s="1" t="s">
        <v>13417</v>
      </c>
      <c r="H5192" s="1">
        <v>22071</v>
      </c>
      <c r="I5192" s="1">
        <v>1010333</v>
      </c>
      <c r="J5192" s="1">
        <v>28.8308</v>
      </c>
      <c r="K5192" s="1">
        <v>-89.406099999999995</v>
      </c>
      <c r="L5192" s="1"/>
      <c r="M5192" s="1" t="s">
        <v>1483</v>
      </c>
      <c r="N5192" s="1" t="s">
        <v>13028</v>
      </c>
      <c r="O5192" s="1">
        <v>2022</v>
      </c>
      <c r="P5192" s="1">
        <v>0</v>
      </c>
      <c r="Q5192" s="1" t="s">
        <v>26219</v>
      </c>
      <c r="R5192" s="1" t="s">
        <v>24399</v>
      </c>
      <c r="S5192" s="1" t="s">
        <v>24489</v>
      </c>
      <c r="T5192" s="1" t="s">
        <v>6826</v>
      </c>
      <c r="U5192" s="1"/>
      <c r="V5192" s="1" t="s">
        <v>13431</v>
      </c>
      <c r="W5192" s="1" t="s">
        <v>6826</v>
      </c>
    </row>
    <row r="5193" spans="1:23" x14ac:dyDescent="0.25">
      <c r="A5193" s="1">
        <v>1004710</v>
      </c>
      <c r="B5193" s="5" t="str">
        <f>VLOOKUP(H5193,'FIPS Basin X-walk'!$A$2:$F$3224,6,FALSE)</f>
        <v>Chautauqua Platform</v>
      </c>
      <c r="C5193" s="1" t="s">
        <v>18601</v>
      </c>
      <c r="D5193" s="1"/>
      <c r="E5193" s="1"/>
      <c r="F5193" s="1" t="s">
        <v>18602</v>
      </c>
      <c r="G5193" s="1" t="s">
        <v>18603</v>
      </c>
      <c r="H5193" s="1">
        <v>40113</v>
      </c>
      <c r="I5193" s="1">
        <v>1004710</v>
      </c>
      <c r="J5193" s="1">
        <v>36.734085999999998</v>
      </c>
      <c r="K5193" s="1">
        <v>-96.089102999999994</v>
      </c>
      <c r="L5193" s="1"/>
      <c r="M5193" s="1" t="s">
        <v>1495</v>
      </c>
      <c r="N5193" s="1" t="s">
        <v>9115</v>
      </c>
      <c r="O5193" s="1">
        <v>2022</v>
      </c>
      <c r="P5193" s="1">
        <v>74003</v>
      </c>
      <c r="Q5193" s="1" t="s">
        <v>18604</v>
      </c>
      <c r="R5193" s="1"/>
      <c r="S5193" s="1" t="s">
        <v>24358</v>
      </c>
      <c r="T5193" s="1" t="s">
        <v>6826</v>
      </c>
      <c r="U5193" s="1"/>
      <c r="V5193" s="1" t="s">
        <v>7813</v>
      </c>
      <c r="W5193" s="1" t="s">
        <v>6826</v>
      </c>
    </row>
    <row r="5194" spans="1:23" x14ac:dyDescent="0.25">
      <c r="A5194" s="1">
        <v>1002552</v>
      </c>
      <c r="B5194" s="5" t="str">
        <f>VLOOKUP(H5194,'FIPS Basin X-walk'!$A$2:$F$3224,6,FALSE)</f>
        <v>Chautauqua Platform</v>
      </c>
      <c r="C5194" s="1" t="s">
        <v>18605</v>
      </c>
      <c r="D5194" s="1"/>
      <c r="E5194" s="1"/>
      <c r="F5194" s="1" t="s">
        <v>18606</v>
      </c>
      <c r="G5194" s="1" t="s">
        <v>18603</v>
      </c>
      <c r="H5194" s="1">
        <v>40113</v>
      </c>
      <c r="I5194" s="1">
        <v>1002552</v>
      </c>
      <c r="J5194" s="1">
        <v>36.163345</v>
      </c>
      <c r="K5194" s="1">
        <v>-96.188987999999995</v>
      </c>
      <c r="L5194" s="1"/>
      <c r="M5194" s="1" t="s">
        <v>1495</v>
      </c>
      <c r="N5194" s="1" t="s">
        <v>9115</v>
      </c>
      <c r="O5194" s="1">
        <v>2022</v>
      </c>
      <c r="P5194" s="1">
        <v>74063</v>
      </c>
      <c r="Q5194" s="1" t="s">
        <v>18607</v>
      </c>
      <c r="R5194" s="1"/>
      <c r="S5194" s="1" t="s">
        <v>24358</v>
      </c>
      <c r="T5194" s="1" t="s">
        <v>6826</v>
      </c>
      <c r="U5194" s="1"/>
      <c r="V5194" s="1" t="s">
        <v>18608</v>
      </c>
      <c r="W5194" s="1" t="s">
        <v>6826</v>
      </c>
    </row>
    <row r="5195" spans="1:23" x14ac:dyDescent="0.25">
      <c r="A5195" s="1">
        <v>1001098</v>
      </c>
      <c r="B5195" s="5" t="str">
        <f>VLOOKUP(H5195,'FIPS Basin X-walk'!$A$2:$F$3224,6,FALSE)</f>
        <v>Florida Platform</v>
      </c>
      <c r="C5195" s="1" t="s">
        <v>9947</v>
      </c>
      <c r="D5195" s="1"/>
      <c r="E5195" s="1"/>
      <c r="F5195" s="1" t="s">
        <v>9945</v>
      </c>
      <c r="G5195" s="1" t="s">
        <v>2049</v>
      </c>
      <c r="H5195" s="1">
        <v>12097</v>
      </c>
      <c r="I5195" s="1">
        <v>1001098</v>
      </c>
      <c r="J5195" s="1">
        <v>28.276399999999999</v>
      </c>
      <c r="K5195" s="1">
        <v>-81.533000000000001</v>
      </c>
      <c r="L5195" s="1"/>
      <c r="M5195" s="1" t="s">
        <v>1506</v>
      </c>
      <c r="N5195" s="1" t="s">
        <v>9619</v>
      </c>
      <c r="O5195" s="1">
        <v>2022</v>
      </c>
      <c r="P5195" s="1">
        <v>33848</v>
      </c>
      <c r="Q5195" s="1" t="s">
        <v>9948</v>
      </c>
      <c r="R5195" s="1"/>
      <c r="S5195" s="1" t="s">
        <v>24355</v>
      </c>
      <c r="T5195" s="1" t="s">
        <v>6826</v>
      </c>
      <c r="U5195" s="1"/>
      <c r="V5195" s="1" t="s">
        <v>9949</v>
      </c>
      <c r="W5195" s="1" t="s">
        <v>6828</v>
      </c>
    </row>
    <row r="5196" spans="1:23" x14ac:dyDescent="0.25">
      <c r="A5196" s="1">
        <v>1001188</v>
      </c>
      <c r="B5196" s="5" t="str">
        <f>VLOOKUP(H5196,'FIPS Basin X-walk'!$A$2:$F$3224,6,FALSE)</f>
        <v>Florida Platform</v>
      </c>
      <c r="C5196" s="1" t="s">
        <v>9944</v>
      </c>
      <c r="D5196" s="1"/>
      <c r="E5196" s="1"/>
      <c r="F5196" s="1" t="s">
        <v>9945</v>
      </c>
      <c r="G5196" s="1" t="s">
        <v>2049</v>
      </c>
      <c r="H5196" s="1">
        <v>12097</v>
      </c>
      <c r="I5196" s="1">
        <v>1001188</v>
      </c>
      <c r="J5196" s="1">
        <v>28.262799999999999</v>
      </c>
      <c r="K5196" s="1">
        <v>-81.548599999999993</v>
      </c>
      <c r="L5196" s="1"/>
      <c r="M5196" s="1" t="s">
        <v>1506</v>
      </c>
      <c r="N5196" s="1" t="s">
        <v>9619</v>
      </c>
      <c r="O5196" s="1">
        <v>2022</v>
      </c>
      <c r="P5196" s="1">
        <v>33848</v>
      </c>
      <c r="Q5196" s="1" t="s">
        <v>9946</v>
      </c>
      <c r="R5196" s="1"/>
      <c r="S5196" s="1" t="s">
        <v>24355</v>
      </c>
      <c r="T5196" s="1" t="s">
        <v>6826</v>
      </c>
      <c r="U5196" s="1"/>
      <c r="V5196" s="1" t="s">
        <v>9621</v>
      </c>
      <c r="W5196" s="1" t="s">
        <v>6828</v>
      </c>
    </row>
    <row r="5197" spans="1:23" x14ac:dyDescent="0.25">
      <c r="A5197" s="1">
        <v>1009523</v>
      </c>
      <c r="B5197" s="5" t="str">
        <f>VLOOKUP(H5197,'FIPS Basin X-walk'!$A$2:$F$3224,6,FALSE)</f>
        <v>Iowa Shelf</v>
      </c>
      <c r="C5197" s="1" t="s">
        <v>12236</v>
      </c>
      <c r="D5197" s="1"/>
      <c r="E5197" s="1"/>
      <c r="F5197" s="1" t="s">
        <v>12237</v>
      </c>
      <c r="G5197" s="1" t="s">
        <v>9940</v>
      </c>
      <c r="H5197" s="1">
        <v>19143</v>
      </c>
      <c r="I5197" s="1">
        <v>1009523</v>
      </c>
      <c r="J5197" s="1">
        <v>43.276940000000003</v>
      </c>
      <c r="K5197" s="1">
        <v>-95.808329999999998</v>
      </c>
      <c r="L5197" s="1"/>
      <c r="M5197" s="1" t="s">
        <v>1500</v>
      </c>
      <c r="N5197" s="1" t="s">
        <v>11970</v>
      </c>
      <c r="O5197" s="1">
        <v>2022</v>
      </c>
      <c r="P5197" s="1">
        <v>51232</v>
      </c>
      <c r="Q5197" s="1" t="s">
        <v>12238</v>
      </c>
      <c r="R5197" s="1"/>
      <c r="S5197" s="1" t="s">
        <v>24378</v>
      </c>
      <c r="T5197" s="1" t="s">
        <v>6828</v>
      </c>
      <c r="U5197" s="1"/>
      <c r="V5197" s="1" t="s">
        <v>11633</v>
      </c>
      <c r="W5197" s="1" t="s">
        <v>6826</v>
      </c>
    </row>
    <row r="5198" spans="1:23" x14ac:dyDescent="0.25">
      <c r="A5198" s="1">
        <v>1013704</v>
      </c>
      <c r="B5198" s="5" t="str">
        <f>VLOOKUP(H5198,'FIPS Basin X-walk'!$A$2:$F$3224,6,FALSE)</f>
        <v>Florida Platform</v>
      </c>
      <c r="C5198" s="1" t="s">
        <v>9938</v>
      </c>
      <c r="D5198" s="1"/>
      <c r="E5198" s="1"/>
      <c r="F5198" s="1" t="s">
        <v>9939</v>
      </c>
      <c r="G5198" s="1" t="s">
        <v>9940</v>
      </c>
      <c r="H5198" s="1">
        <v>12097</v>
      </c>
      <c r="I5198" s="1">
        <v>1013704</v>
      </c>
      <c r="J5198" s="1">
        <v>28.259989999999998</v>
      </c>
      <c r="K5198" s="1">
        <v>-81.556899999999999</v>
      </c>
      <c r="L5198" s="1"/>
      <c r="M5198" s="1" t="s">
        <v>1506</v>
      </c>
      <c r="N5198" s="1" t="s">
        <v>9619</v>
      </c>
      <c r="O5198" s="1">
        <v>2022</v>
      </c>
      <c r="P5198" s="1">
        <v>33896</v>
      </c>
      <c r="Q5198" s="1" t="s">
        <v>17</v>
      </c>
      <c r="R5198" s="1"/>
      <c r="S5198" s="1" t="s">
        <v>24435</v>
      </c>
      <c r="T5198" s="1" t="s">
        <v>6826</v>
      </c>
      <c r="U5198" s="1"/>
      <c r="V5198" s="1" t="s">
        <v>7297</v>
      </c>
      <c r="W5198" s="1" t="s">
        <v>6826</v>
      </c>
    </row>
    <row r="5199" spans="1:23" x14ac:dyDescent="0.25">
      <c r="A5199" s="1">
        <v>1009702</v>
      </c>
      <c r="B5199" s="5" t="str">
        <f>VLOOKUP(H5199,'FIPS Basin X-walk'!$A$2:$F$3224,6,FALSE)</f>
        <v>Michigan Basin</v>
      </c>
      <c r="C5199" s="1" t="s">
        <v>14571</v>
      </c>
      <c r="D5199" s="1"/>
      <c r="E5199" s="1"/>
      <c r="F5199" s="1" t="s">
        <v>14572</v>
      </c>
      <c r="G5199" s="1" t="s">
        <v>9940</v>
      </c>
      <c r="H5199" s="1">
        <v>26133</v>
      </c>
      <c r="I5199" s="1">
        <v>1009702</v>
      </c>
      <c r="J5199" s="1">
        <v>43.834338000000002</v>
      </c>
      <c r="K5199" s="1">
        <v>-85.354061999999999</v>
      </c>
      <c r="L5199" s="1"/>
      <c r="M5199" s="1" t="s">
        <v>1493</v>
      </c>
      <c r="N5199" s="1" t="s">
        <v>14185</v>
      </c>
      <c r="O5199" s="1">
        <v>2022</v>
      </c>
      <c r="P5199" s="1">
        <v>49639</v>
      </c>
      <c r="Q5199" s="1" t="s">
        <v>14573</v>
      </c>
      <c r="R5199" s="1"/>
      <c r="S5199" s="1" t="s">
        <v>24738</v>
      </c>
      <c r="T5199" s="1" t="s">
        <v>6826</v>
      </c>
      <c r="U5199" s="1"/>
      <c r="V5199" s="1" t="s">
        <v>7099</v>
      </c>
      <c r="W5199" s="1" t="s">
        <v>6826</v>
      </c>
    </row>
    <row r="5200" spans="1:23" x14ac:dyDescent="0.25">
      <c r="A5200" s="1">
        <v>1012840</v>
      </c>
      <c r="B5200" s="5" t="str">
        <f>VLOOKUP(H5200,'FIPS Basin X-walk'!$A$2:$F$3224,6,FALSE)</f>
        <v>Michigan Basin</v>
      </c>
      <c r="C5200" s="1" t="s">
        <v>14574</v>
      </c>
      <c r="D5200" s="1"/>
      <c r="E5200" s="1"/>
      <c r="F5200" s="1" t="s">
        <v>14572</v>
      </c>
      <c r="G5200" s="1" t="s">
        <v>9940</v>
      </c>
      <c r="H5200" s="1">
        <v>26133</v>
      </c>
      <c r="I5200" s="1">
        <v>1012840</v>
      </c>
      <c r="J5200" s="1">
        <v>43.836848000000003</v>
      </c>
      <c r="K5200" s="1">
        <v>-85.424090000000007</v>
      </c>
      <c r="L5200" s="1"/>
      <c r="M5200" s="1" t="s">
        <v>1493</v>
      </c>
      <c r="N5200" s="1" t="s">
        <v>14185</v>
      </c>
      <c r="O5200" s="1">
        <v>2022</v>
      </c>
      <c r="P5200" s="1">
        <v>49639</v>
      </c>
      <c r="Q5200" s="1" t="s">
        <v>14575</v>
      </c>
      <c r="R5200" s="1"/>
      <c r="S5200" s="1" t="s">
        <v>24355</v>
      </c>
      <c r="T5200" s="1" t="s">
        <v>6826</v>
      </c>
      <c r="U5200" s="1"/>
      <c r="V5200" s="1" t="s">
        <v>14576</v>
      </c>
      <c r="W5200" s="1" t="s">
        <v>6826</v>
      </c>
    </row>
    <row r="5201" spans="1:23" x14ac:dyDescent="0.25">
      <c r="A5201" s="1">
        <v>1004752</v>
      </c>
      <c r="B5201" s="5" t="str">
        <f>VLOOKUP(H5201,'FIPS Basin X-walk'!$A$2:$F$3224,6,FALSE)</f>
        <v>Florida Platform</v>
      </c>
      <c r="C5201" s="1" t="s">
        <v>9941</v>
      </c>
      <c r="D5201" s="1"/>
      <c r="E5201" s="1"/>
      <c r="F5201" s="1" t="s">
        <v>9942</v>
      </c>
      <c r="G5201" s="1" t="s">
        <v>9940</v>
      </c>
      <c r="H5201" s="1">
        <v>12097</v>
      </c>
      <c r="I5201" s="1">
        <v>1004752</v>
      </c>
      <c r="J5201" s="1">
        <v>28.060942000000001</v>
      </c>
      <c r="K5201" s="1">
        <v>-81.095173000000003</v>
      </c>
      <c r="L5201" s="1"/>
      <c r="M5201" s="1" t="s">
        <v>1506</v>
      </c>
      <c r="N5201" s="1" t="s">
        <v>9619</v>
      </c>
      <c r="O5201" s="1">
        <v>2022</v>
      </c>
      <c r="P5201" s="1">
        <v>34773</v>
      </c>
      <c r="Q5201" s="1" t="s">
        <v>9943</v>
      </c>
      <c r="R5201" s="1"/>
      <c r="S5201" s="1" t="s">
        <v>24358</v>
      </c>
      <c r="T5201" s="1" t="s">
        <v>6826</v>
      </c>
      <c r="U5201" s="1"/>
      <c r="V5201" s="1" t="s">
        <v>7813</v>
      </c>
      <c r="W5201" s="1" t="s">
        <v>6826</v>
      </c>
    </row>
    <row r="5202" spans="1:23" x14ac:dyDescent="0.25">
      <c r="A5202" s="1">
        <v>1000432</v>
      </c>
      <c r="B5202" s="5" t="str">
        <f>VLOOKUP(H5202,'FIPS Basin X-walk'!$A$2:$F$3224,6,FALSE)</f>
        <v>Appalachian Basin</v>
      </c>
      <c r="C5202" s="1" t="s">
        <v>16997</v>
      </c>
      <c r="D5202" s="1"/>
      <c r="E5202" s="1"/>
      <c r="F5202" s="1" t="s">
        <v>16992</v>
      </c>
      <c r="G5202" s="1" t="s">
        <v>1992</v>
      </c>
      <c r="H5202" s="1">
        <v>36075</v>
      </c>
      <c r="I5202" s="1">
        <v>1000432</v>
      </c>
      <c r="J5202" s="1">
        <v>43.494999999999997</v>
      </c>
      <c r="K5202" s="1">
        <v>-76.450800000000001</v>
      </c>
      <c r="L5202" s="1"/>
      <c r="M5202" s="1" t="s">
        <v>1481</v>
      </c>
      <c r="N5202" s="1" t="s">
        <v>16632</v>
      </c>
      <c r="O5202" s="1">
        <v>2022</v>
      </c>
      <c r="P5202" s="1">
        <v>13126</v>
      </c>
      <c r="Q5202" s="1" t="s">
        <v>1778</v>
      </c>
      <c r="R5202" s="1"/>
      <c r="S5202" s="1" t="s">
        <v>24355</v>
      </c>
      <c r="T5202" s="1" t="s">
        <v>6826</v>
      </c>
      <c r="U5202" s="1"/>
      <c r="V5202" s="1" t="s">
        <v>8562</v>
      </c>
      <c r="W5202" s="1" t="s">
        <v>6828</v>
      </c>
    </row>
    <row r="5203" spans="1:23" x14ac:dyDescent="0.25">
      <c r="A5203" s="1">
        <v>1001241</v>
      </c>
      <c r="B5203" s="5" t="str">
        <f>VLOOKUP(H5203,'FIPS Basin X-walk'!$A$2:$F$3224,6,FALSE)</f>
        <v>Appalachian Basin</v>
      </c>
      <c r="C5203" s="1" t="s">
        <v>16998</v>
      </c>
      <c r="D5203" s="1"/>
      <c r="E5203" s="1"/>
      <c r="F5203" s="1" t="s">
        <v>16992</v>
      </c>
      <c r="G5203" s="1" t="s">
        <v>1992</v>
      </c>
      <c r="H5203" s="1">
        <v>36075</v>
      </c>
      <c r="I5203" s="1">
        <v>1001241</v>
      </c>
      <c r="J5203" s="1">
        <v>43.468200000000003</v>
      </c>
      <c r="K5203" s="1">
        <v>-76.496499999999997</v>
      </c>
      <c r="L5203" s="1"/>
      <c r="M5203" s="1" t="s">
        <v>1481</v>
      </c>
      <c r="N5203" s="1" t="s">
        <v>16632</v>
      </c>
      <c r="O5203" s="1">
        <v>2022</v>
      </c>
      <c r="P5203" s="1">
        <v>13126</v>
      </c>
      <c r="Q5203" s="1" t="s">
        <v>16999</v>
      </c>
      <c r="R5203" s="1"/>
      <c r="S5203" s="1" t="s">
        <v>24355</v>
      </c>
      <c r="T5203" s="1" t="s">
        <v>6828</v>
      </c>
      <c r="U5203" s="1"/>
      <c r="V5203" s="1" t="s">
        <v>16693</v>
      </c>
      <c r="W5203" s="1" t="s">
        <v>6828</v>
      </c>
    </row>
    <row r="5204" spans="1:23" x14ac:dyDescent="0.25">
      <c r="A5204" s="1">
        <v>1006915</v>
      </c>
      <c r="B5204" s="5" t="str">
        <f>VLOOKUP(H5204,'FIPS Basin X-walk'!$A$2:$F$3224,6,FALSE)</f>
        <v>Appalachian Basin</v>
      </c>
      <c r="C5204" s="1" t="s">
        <v>17002</v>
      </c>
      <c r="D5204" s="1"/>
      <c r="E5204" s="1" t="s">
        <v>6828</v>
      </c>
      <c r="F5204" s="1" t="s">
        <v>16992</v>
      </c>
      <c r="G5204" s="1" t="s">
        <v>1992</v>
      </c>
      <c r="H5204" s="1">
        <v>36075</v>
      </c>
      <c r="I5204" s="1">
        <v>1006915</v>
      </c>
      <c r="J5204" s="1">
        <v>43.46</v>
      </c>
      <c r="K5204" s="1">
        <v>-76.53</v>
      </c>
      <c r="L5204" s="1"/>
      <c r="M5204" s="1" t="s">
        <v>1481</v>
      </c>
      <c r="N5204" s="1" t="s">
        <v>16632</v>
      </c>
      <c r="O5204" s="1">
        <v>2022</v>
      </c>
      <c r="P5204" s="1">
        <v>13126</v>
      </c>
      <c r="Q5204" s="1" t="s">
        <v>17003</v>
      </c>
      <c r="R5204" s="1"/>
      <c r="S5204" s="1" t="s">
        <v>24355</v>
      </c>
      <c r="T5204" s="1" t="s">
        <v>6826</v>
      </c>
      <c r="U5204" s="1"/>
      <c r="V5204" s="1" t="s">
        <v>24580</v>
      </c>
      <c r="W5204" s="1" t="s">
        <v>6828</v>
      </c>
    </row>
    <row r="5205" spans="1:23" x14ac:dyDescent="0.25">
      <c r="A5205" s="1">
        <v>1004494</v>
      </c>
      <c r="B5205" s="5" t="str">
        <f>VLOOKUP(H5205,'FIPS Basin X-walk'!$A$2:$F$3224,6,FALSE)</f>
        <v>Appalachian Basin</v>
      </c>
      <c r="C5205" s="1" t="s">
        <v>16995</v>
      </c>
      <c r="D5205" s="1"/>
      <c r="E5205" s="1"/>
      <c r="F5205" s="1" t="s">
        <v>7822</v>
      </c>
      <c r="G5205" s="1" t="s">
        <v>16993</v>
      </c>
      <c r="H5205" s="1">
        <v>36075</v>
      </c>
      <c r="I5205" s="1">
        <v>1004494</v>
      </c>
      <c r="J5205" s="1">
        <v>43.33849</v>
      </c>
      <c r="K5205" s="1">
        <v>-76.339770000000001</v>
      </c>
      <c r="L5205" s="1"/>
      <c r="M5205" s="1" t="s">
        <v>1481</v>
      </c>
      <c r="N5205" s="1" t="s">
        <v>16632</v>
      </c>
      <c r="O5205" s="1">
        <v>2022</v>
      </c>
      <c r="P5205" s="1">
        <v>13069</v>
      </c>
      <c r="Q5205" s="1" t="s">
        <v>16996</v>
      </c>
      <c r="R5205" s="1"/>
      <c r="S5205" s="1" t="s">
        <v>24358</v>
      </c>
      <c r="T5205" s="1" t="s">
        <v>6826</v>
      </c>
      <c r="U5205" s="1"/>
      <c r="V5205" s="1" t="s">
        <v>25319</v>
      </c>
      <c r="W5205" s="1" t="s">
        <v>6826</v>
      </c>
    </row>
    <row r="5206" spans="1:23" x14ac:dyDescent="0.25">
      <c r="A5206" s="1">
        <v>1006910</v>
      </c>
      <c r="B5206" s="5" t="str">
        <f>VLOOKUP(H5206,'FIPS Basin X-walk'!$A$2:$F$3224,6,FALSE)</f>
        <v>Appalachian Basin</v>
      </c>
      <c r="C5206" s="1" t="s">
        <v>17000</v>
      </c>
      <c r="D5206" s="1"/>
      <c r="E5206" s="1"/>
      <c r="F5206" s="1" t="s">
        <v>1673</v>
      </c>
      <c r="G5206" s="1" t="s">
        <v>16993</v>
      </c>
      <c r="H5206" s="1">
        <v>36075</v>
      </c>
      <c r="I5206" s="1">
        <v>1006910</v>
      </c>
      <c r="J5206" s="1">
        <v>43.349200000000003</v>
      </c>
      <c r="K5206" s="1">
        <v>-76.425600000000003</v>
      </c>
      <c r="L5206" s="1"/>
      <c r="M5206" s="1" t="s">
        <v>1481</v>
      </c>
      <c r="N5206" s="1" t="s">
        <v>16632</v>
      </c>
      <c r="O5206" s="1">
        <v>2022</v>
      </c>
      <c r="P5206" s="1">
        <v>13069</v>
      </c>
      <c r="Q5206" s="1" t="s">
        <v>17001</v>
      </c>
      <c r="R5206" s="1"/>
      <c r="S5206" s="1" t="s">
        <v>24389</v>
      </c>
      <c r="T5206" s="1" t="s">
        <v>6826</v>
      </c>
      <c r="U5206" s="1"/>
      <c r="V5206" s="1" t="s">
        <v>25319</v>
      </c>
      <c r="W5206" s="1" t="s">
        <v>6826</v>
      </c>
    </row>
    <row r="5207" spans="1:23" x14ac:dyDescent="0.25">
      <c r="A5207" s="1">
        <v>1002583</v>
      </c>
      <c r="B5207" s="5" t="str">
        <f>VLOOKUP(H5207,'FIPS Basin X-walk'!$A$2:$F$3224,6,FALSE)</f>
        <v>Appalachian Basin</v>
      </c>
      <c r="C5207" s="1" t="s">
        <v>16991</v>
      </c>
      <c r="D5207" s="1"/>
      <c r="E5207" s="1"/>
      <c r="F5207" s="1" t="s">
        <v>16992</v>
      </c>
      <c r="G5207" s="1" t="s">
        <v>16993</v>
      </c>
      <c r="H5207" s="1">
        <v>36075</v>
      </c>
      <c r="I5207" s="1">
        <v>1002583</v>
      </c>
      <c r="J5207" s="1">
        <v>43.490656000000001</v>
      </c>
      <c r="K5207" s="1">
        <v>-76.455056999999996</v>
      </c>
      <c r="L5207" s="1"/>
      <c r="M5207" s="1" t="s">
        <v>1481</v>
      </c>
      <c r="N5207" s="1" t="s">
        <v>16632</v>
      </c>
      <c r="O5207" s="1">
        <v>2022</v>
      </c>
      <c r="P5207" s="1">
        <v>13126</v>
      </c>
      <c r="Q5207" s="1" t="s">
        <v>16994</v>
      </c>
      <c r="R5207" s="1"/>
      <c r="S5207" s="1" t="s">
        <v>24722</v>
      </c>
      <c r="T5207" s="1" t="s">
        <v>6826</v>
      </c>
      <c r="U5207" s="1"/>
      <c r="V5207" s="1" t="s">
        <v>10335</v>
      </c>
      <c r="W5207" s="1" t="s">
        <v>6826</v>
      </c>
    </row>
    <row r="5208" spans="1:23" x14ac:dyDescent="0.25">
      <c r="A5208" s="1">
        <v>1011215</v>
      </c>
      <c r="B5208" s="5" t="str">
        <f>VLOOKUP(H5208,'FIPS Basin X-walk'!$A$2:$F$3224,6,FALSE)</f>
        <v>Orogrande Basin</v>
      </c>
      <c r="C5208" s="1" t="s">
        <v>16563</v>
      </c>
      <c r="D5208" s="1"/>
      <c r="E5208" s="1"/>
      <c r="F5208" s="1" t="s">
        <v>16564</v>
      </c>
      <c r="G5208" s="1" t="s">
        <v>16565</v>
      </c>
      <c r="H5208" s="1">
        <v>35035</v>
      </c>
      <c r="I5208" s="1">
        <v>1011215</v>
      </c>
      <c r="J5208" s="1">
        <v>32.898860999999997</v>
      </c>
      <c r="K5208" s="1">
        <v>-105.943985</v>
      </c>
      <c r="L5208" s="1"/>
      <c r="M5208" s="1" t="s">
        <v>1537</v>
      </c>
      <c r="N5208" s="1" t="s">
        <v>8097</v>
      </c>
      <c r="O5208" s="1">
        <v>2022</v>
      </c>
      <c r="P5208" s="1">
        <v>88310</v>
      </c>
      <c r="Q5208" s="1" t="s">
        <v>16566</v>
      </c>
      <c r="R5208" s="1"/>
      <c r="S5208" s="1" t="s">
        <v>24358</v>
      </c>
      <c r="T5208" s="1" t="s">
        <v>6826</v>
      </c>
      <c r="U5208" s="1"/>
      <c r="V5208" s="1" t="s">
        <v>16567</v>
      </c>
      <c r="W5208" s="1" t="s">
        <v>6826</v>
      </c>
    </row>
    <row r="5209" spans="1:23" x14ac:dyDescent="0.25">
      <c r="A5209" s="1">
        <v>1003085</v>
      </c>
      <c r="B5209" s="5" t="str">
        <f>VLOOKUP(H5209,'FIPS Basin X-walk'!$A$2:$F$3224,6,FALSE)</f>
        <v>Orogrande Basin</v>
      </c>
      <c r="C5209" s="1" t="s">
        <v>16568</v>
      </c>
      <c r="D5209" s="1"/>
      <c r="E5209" s="1"/>
      <c r="F5209" s="1" t="s">
        <v>16569</v>
      </c>
      <c r="G5209" s="1" t="s">
        <v>16565</v>
      </c>
      <c r="H5209" s="1">
        <v>35035</v>
      </c>
      <c r="I5209" s="1">
        <v>1003085</v>
      </c>
      <c r="J5209" s="1">
        <v>33.009293</v>
      </c>
      <c r="K5209" s="1">
        <v>-105.475945</v>
      </c>
      <c r="L5209" s="1"/>
      <c r="M5209" s="1" t="s">
        <v>1537</v>
      </c>
      <c r="N5209" s="1" t="s">
        <v>8097</v>
      </c>
      <c r="O5209" s="1">
        <v>2022</v>
      </c>
      <c r="P5209" s="1">
        <v>88316</v>
      </c>
      <c r="Q5209" s="1" t="s">
        <v>70</v>
      </c>
      <c r="R5209" s="1"/>
      <c r="S5209" s="1" t="s">
        <v>24435</v>
      </c>
      <c r="T5209" s="1" t="s">
        <v>6826</v>
      </c>
      <c r="U5209" s="1"/>
      <c r="V5209" s="1" t="s">
        <v>7521</v>
      </c>
      <c r="W5209" s="1" t="s">
        <v>6826</v>
      </c>
    </row>
    <row r="5210" spans="1:23" x14ac:dyDescent="0.25">
      <c r="A5210" s="1">
        <v>1001026</v>
      </c>
      <c r="B5210" s="5" t="str">
        <f>VLOOKUP(H5210,'FIPS Basin X-walk'!$A$2:$F$3224,6,FALSE)</f>
        <v>Nemaha Anticline</v>
      </c>
      <c r="C5210" s="1" t="s">
        <v>15991</v>
      </c>
      <c r="D5210" s="1"/>
      <c r="E5210" s="1" t="s">
        <v>6828</v>
      </c>
      <c r="F5210" s="1" t="s">
        <v>15992</v>
      </c>
      <c r="G5210" s="1" t="s">
        <v>2038</v>
      </c>
      <c r="H5210" s="1">
        <v>31131</v>
      </c>
      <c r="I5210" s="1">
        <v>1001026</v>
      </c>
      <c r="J5210" s="1">
        <v>40.621499999999997</v>
      </c>
      <c r="K5210" s="1">
        <v>-95.776499999999999</v>
      </c>
      <c r="L5210" s="1"/>
      <c r="M5210" s="1" t="s">
        <v>1491</v>
      </c>
      <c r="N5210" s="1" t="s">
        <v>15841</v>
      </c>
      <c r="O5210" s="1">
        <v>2022</v>
      </c>
      <c r="P5210" s="1">
        <v>68410</v>
      </c>
      <c r="Q5210" s="1" t="s">
        <v>15993</v>
      </c>
      <c r="R5210" s="1"/>
      <c r="S5210" s="1" t="s">
        <v>24355</v>
      </c>
      <c r="T5210" s="1" t="s">
        <v>6828</v>
      </c>
      <c r="U5210" s="1"/>
      <c r="V5210" s="1" t="s">
        <v>15864</v>
      </c>
      <c r="W5210" s="1" t="s">
        <v>6828</v>
      </c>
    </row>
    <row r="5211" spans="1:23" x14ac:dyDescent="0.25">
      <c r="A5211" s="1">
        <v>1002739</v>
      </c>
      <c r="B5211" s="5" t="str">
        <f>VLOOKUP(H5211,'FIPS Basin X-walk'!$A$2:$F$3224,6,FALSE)</f>
        <v>Nemaha Anticline</v>
      </c>
      <c r="C5211" s="1" t="s">
        <v>15988</v>
      </c>
      <c r="D5211" s="1"/>
      <c r="E5211" s="1"/>
      <c r="F5211" s="1" t="s">
        <v>15609</v>
      </c>
      <c r="G5211" s="1" t="s">
        <v>15989</v>
      </c>
      <c r="H5211" s="1">
        <v>31131</v>
      </c>
      <c r="I5211" s="1">
        <v>1002739</v>
      </c>
      <c r="J5211" s="1">
        <v>40.745212000000002</v>
      </c>
      <c r="K5211" s="1">
        <v>-96.367599999999996</v>
      </c>
      <c r="L5211" s="1"/>
      <c r="M5211" s="1" t="s">
        <v>1491</v>
      </c>
      <c r="N5211" s="1" t="s">
        <v>15841</v>
      </c>
      <c r="O5211" s="1">
        <v>2022</v>
      </c>
      <c r="P5211" s="1">
        <v>68418</v>
      </c>
      <c r="Q5211" s="1" t="s">
        <v>130</v>
      </c>
      <c r="R5211" s="1"/>
      <c r="S5211" s="1" t="s">
        <v>24435</v>
      </c>
      <c r="T5211" s="1" t="s">
        <v>6826</v>
      </c>
      <c r="U5211" s="1"/>
      <c r="V5211" s="1" t="s">
        <v>7232</v>
      </c>
      <c r="W5211" s="1" t="s">
        <v>6826</v>
      </c>
    </row>
    <row r="5212" spans="1:23" x14ac:dyDescent="0.25">
      <c r="A5212" s="1">
        <v>1007295</v>
      </c>
      <c r="B5212" s="5" t="str">
        <f>VLOOKUP(H5212,'FIPS Basin X-walk'!$A$2:$F$3224,6,FALSE)</f>
        <v>Michigan Basin</v>
      </c>
      <c r="C5212" s="1" t="s">
        <v>14588</v>
      </c>
      <c r="D5212" s="1"/>
      <c r="E5212" s="1"/>
      <c r="F5212" s="1" t="s">
        <v>14585</v>
      </c>
      <c r="G5212" s="1" t="s">
        <v>2089</v>
      </c>
      <c r="H5212" s="1">
        <v>26137</v>
      </c>
      <c r="I5212" s="1">
        <v>1007295</v>
      </c>
      <c r="J5212" s="1">
        <v>45.0291</v>
      </c>
      <c r="K5212" s="1">
        <v>-84.733199999999997</v>
      </c>
      <c r="L5212" s="1"/>
      <c r="M5212" s="1" t="s">
        <v>1493</v>
      </c>
      <c r="N5212" s="1" t="s">
        <v>14185</v>
      </c>
      <c r="O5212" s="1">
        <v>2022</v>
      </c>
      <c r="P5212" s="1">
        <v>49753</v>
      </c>
      <c r="Q5212" s="1" t="s">
        <v>14589</v>
      </c>
      <c r="R5212" s="1"/>
      <c r="S5212" s="1" t="s">
        <v>24355</v>
      </c>
      <c r="T5212" s="1" t="s">
        <v>6826</v>
      </c>
      <c r="U5212" s="1"/>
      <c r="V5212" s="1" t="s">
        <v>14234</v>
      </c>
      <c r="W5212" s="1" t="s">
        <v>6828</v>
      </c>
    </row>
    <row r="5213" spans="1:23" x14ac:dyDescent="0.25">
      <c r="A5213" s="1">
        <v>1010117</v>
      </c>
      <c r="B5213" s="5" t="str">
        <f>VLOOKUP(H5213,'FIPS Basin X-walk'!$A$2:$F$3224,6,FALSE)</f>
        <v>Michigan Basin</v>
      </c>
      <c r="C5213" s="1" t="s">
        <v>14586</v>
      </c>
      <c r="D5213" s="1"/>
      <c r="E5213" s="1"/>
      <c r="F5213" s="1" t="s">
        <v>14578</v>
      </c>
      <c r="G5213" s="1" t="s">
        <v>2089</v>
      </c>
      <c r="H5213" s="1">
        <v>26137</v>
      </c>
      <c r="I5213" s="1">
        <v>1010117</v>
      </c>
      <c r="J5213" s="1">
        <v>45.033842</v>
      </c>
      <c r="K5213" s="1">
        <v>-84.511469000000005</v>
      </c>
      <c r="L5213" s="1"/>
      <c r="M5213" s="1" t="s">
        <v>1493</v>
      </c>
      <c r="N5213" s="1" t="s">
        <v>14185</v>
      </c>
      <c r="O5213" s="1">
        <v>2022</v>
      </c>
      <c r="P5213" s="1">
        <v>49735</v>
      </c>
      <c r="Q5213" s="1" t="s">
        <v>1002</v>
      </c>
      <c r="R5213" s="1"/>
      <c r="S5213" s="1">
        <v>211120</v>
      </c>
      <c r="T5213" s="1" t="s">
        <v>6826</v>
      </c>
      <c r="U5213" s="1"/>
      <c r="V5213" s="1" t="s">
        <v>14587</v>
      </c>
      <c r="W5213" s="1" t="s">
        <v>6826</v>
      </c>
    </row>
    <row r="5214" spans="1:23" x14ac:dyDescent="0.25">
      <c r="A5214" s="1">
        <v>1010320</v>
      </c>
      <c r="B5214" s="5" t="str">
        <f>VLOOKUP(H5214,'FIPS Basin X-walk'!$A$2:$F$3224,6,FALSE)</f>
        <v>Michigan Basin</v>
      </c>
      <c r="C5214" s="1" t="s">
        <v>14584</v>
      </c>
      <c r="D5214" s="1"/>
      <c r="E5214" s="1"/>
      <c r="F5214" s="1" t="s">
        <v>14585</v>
      </c>
      <c r="G5214" s="1" t="s">
        <v>2089</v>
      </c>
      <c r="H5214" s="1">
        <v>26137</v>
      </c>
      <c r="I5214" s="1">
        <v>1010320</v>
      </c>
      <c r="J5214" s="1">
        <v>45.013680000000001</v>
      </c>
      <c r="K5214" s="1">
        <v>-84.673509999999993</v>
      </c>
      <c r="L5214" s="1"/>
      <c r="M5214" s="1" t="s">
        <v>1493</v>
      </c>
      <c r="N5214" s="1" t="s">
        <v>14185</v>
      </c>
      <c r="O5214" s="1">
        <v>2022</v>
      </c>
      <c r="P5214" s="1">
        <v>49735</v>
      </c>
      <c r="Q5214" s="1" t="s">
        <v>26214</v>
      </c>
      <c r="R5214" s="1"/>
      <c r="S5214" s="1">
        <v>211130</v>
      </c>
      <c r="T5214" s="1" t="s">
        <v>6826</v>
      </c>
      <c r="U5214" s="1"/>
      <c r="V5214" s="1" t="s">
        <v>26215</v>
      </c>
      <c r="W5214" s="1" t="s">
        <v>6826</v>
      </c>
    </row>
    <row r="5215" spans="1:23" x14ac:dyDescent="0.25">
      <c r="A5215" s="1">
        <v>1011962</v>
      </c>
      <c r="B5215" s="5" t="str">
        <f>VLOOKUP(H5215,'FIPS Basin X-walk'!$A$2:$F$3224,6,FALSE)</f>
        <v>Michigan Basin</v>
      </c>
      <c r="C5215" s="1" t="s">
        <v>14590</v>
      </c>
      <c r="D5215" s="1"/>
      <c r="E5215" s="1"/>
      <c r="F5215" s="1" t="s">
        <v>14578</v>
      </c>
      <c r="G5215" s="1" t="s">
        <v>2089</v>
      </c>
      <c r="H5215" s="1">
        <v>26137</v>
      </c>
      <c r="I5215" s="1">
        <v>1011962</v>
      </c>
      <c r="J5215" s="1">
        <v>45.028509999999997</v>
      </c>
      <c r="K5215" s="1">
        <v>-84.677160000000001</v>
      </c>
      <c r="L5215" s="1"/>
      <c r="M5215" s="1" t="s">
        <v>1493</v>
      </c>
      <c r="N5215" s="1" t="s">
        <v>14185</v>
      </c>
      <c r="O5215" s="1">
        <v>2022</v>
      </c>
      <c r="P5215" s="1">
        <v>49735</v>
      </c>
      <c r="Q5215" s="1" t="s">
        <v>1036</v>
      </c>
      <c r="R5215" s="1">
        <v>211130</v>
      </c>
      <c r="S5215" s="1">
        <v>211120</v>
      </c>
      <c r="T5215" s="1" t="s">
        <v>6826</v>
      </c>
      <c r="U5215" s="1"/>
      <c r="V5215" s="1" t="s">
        <v>14591</v>
      </c>
      <c r="W5215" s="1" t="s">
        <v>6826</v>
      </c>
    </row>
    <row r="5216" spans="1:23" x14ac:dyDescent="0.25">
      <c r="A5216" s="1">
        <v>1009130</v>
      </c>
      <c r="B5216" s="5" t="str">
        <f>VLOOKUP(H5216,'FIPS Basin X-walk'!$A$2:$F$3224,6,FALSE)</f>
        <v>Michigan Basin</v>
      </c>
      <c r="C5216" s="1" t="s">
        <v>14594</v>
      </c>
      <c r="D5216" s="1"/>
      <c r="E5216" s="1"/>
      <c r="F5216" s="1" t="s">
        <v>14582</v>
      </c>
      <c r="G5216" s="1" t="s">
        <v>14579</v>
      </c>
      <c r="H5216" s="1">
        <v>26137</v>
      </c>
      <c r="I5216" s="1">
        <v>1009130</v>
      </c>
      <c r="J5216" s="1">
        <v>45.034388</v>
      </c>
      <c r="K5216" s="1">
        <v>-84.846852999999996</v>
      </c>
      <c r="L5216" s="1"/>
      <c r="M5216" s="1" t="s">
        <v>1493</v>
      </c>
      <c r="N5216" s="1" t="s">
        <v>14185</v>
      </c>
      <c r="O5216" s="1">
        <v>2022</v>
      </c>
      <c r="P5216" s="1">
        <v>49730</v>
      </c>
      <c r="Q5216" s="1" t="s">
        <v>1211</v>
      </c>
      <c r="R5216" s="1"/>
      <c r="S5216" s="1" t="s">
        <v>24359</v>
      </c>
      <c r="T5216" s="1" t="s">
        <v>6826</v>
      </c>
      <c r="U5216" s="1"/>
      <c r="V5216" s="1" t="s">
        <v>7155</v>
      </c>
      <c r="W5216" s="1" t="s">
        <v>6826</v>
      </c>
    </row>
    <row r="5217" spans="1:23" x14ac:dyDescent="0.25">
      <c r="A5217" s="1">
        <v>1012152</v>
      </c>
      <c r="B5217" s="5" t="str">
        <f>VLOOKUP(H5217,'FIPS Basin X-walk'!$A$2:$F$3224,6,FALSE)</f>
        <v>Michigan Basin</v>
      </c>
      <c r="C5217" s="1" t="s">
        <v>14581</v>
      </c>
      <c r="D5217" s="1"/>
      <c r="E5217" s="1"/>
      <c r="F5217" s="1" t="s">
        <v>14582</v>
      </c>
      <c r="G5217" s="1" t="s">
        <v>14579</v>
      </c>
      <c r="H5217" s="1">
        <v>26137</v>
      </c>
      <c r="I5217" s="1">
        <v>1012152</v>
      </c>
      <c r="J5217" s="1">
        <v>45.063747999999997</v>
      </c>
      <c r="K5217" s="1">
        <v>-84.825348000000005</v>
      </c>
      <c r="L5217" s="1"/>
      <c r="M5217" s="1" t="s">
        <v>1493</v>
      </c>
      <c r="N5217" s="1" t="s">
        <v>14185</v>
      </c>
      <c r="O5217" s="1">
        <v>2022</v>
      </c>
      <c r="P5217" s="1">
        <v>49730</v>
      </c>
      <c r="Q5217" s="1" t="s">
        <v>14583</v>
      </c>
      <c r="R5217" s="1"/>
      <c r="S5217" s="1" t="s">
        <v>24355</v>
      </c>
      <c r="T5217" s="1" t="s">
        <v>6826</v>
      </c>
      <c r="U5217" s="1"/>
      <c r="V5217" s="1" t="s">
        <v>14576</v>
      </c>
      <c r="W5217" s="1" t="s">
        <v>6828</v>
      </c>
    </row>
    <row r="5218" spans="1:23" x14ac:dyDescent="0.25">
      <c r="A5218" s="1">
        <v>1012450</v>
      </c>
      <c r="B5218" s="5" t="str">
        <f>VLOOKUP(H5218,'FIPS Basin X-walk'!$A$2:$F$3224,6,FALSE)</f>
        <v>Michigan Basin</v>
      </c>
      <c r="C5218" s="1" t="s">
        <v>14584</v>
      </c>
      <c r="D5218" s="1"/>
      <c r="E5218" s="1"/>
      <c r="F5218" s="1" t="s">
        <v>14585</v>
      </c>
      <c r="G5218" s="1" t="s">
        <v>14579</v>
      </c>
      <c r="H5218" s="1">
        <v>26137</v>
      </c>
      <c r="I5218" s="1">
        <v>1012450</v>
      </c>
      <c r="J5218" s="1">
        <v>45.013680000000001</v>
      </c>
      <c r="K5218" s="1">
        <v>-84.673509999999993</v>
      </c>
      <c r="L5218" s="1"/>
      <c r="M5218" s="1" t="s">
        <v>1493</v>
      </c>
      <c r="N5218" s="1" t="s">
        <v>14185</v>
      </c>
      <c r="O5218" s="1">
        <v>2022</v>
      </c>
      <c r="P5218" s="1">
        <v>49735</v>
      </c>
      <c r="Q5218" s="1" t="s">
        <v>24156</v>
      </c>
      <c r="R5218" s="1"/>
      <c r="S5218" s="1" t="s">
        <v>24399</v>
      </c>
      <c r="T5218" s="1" t="s">
        <v>6826</v>
      </c>
      <c r="U5218" s="1"/>
      <c r="V5218" s="1" t="s">
        <v>10067</v>
      </c>
      <c r="W5218" s="1" t="s">
        <v>6826</v>
      </c>
    </row>
    <row r="5219" spans="1:23" x14ac:dyDescent="0.25">
      <c r="A5219" s="1">
        <v>1013559</v>
      </c>
      <c r="B5219" s="5" t="str">
        <f>VLOOKUP(H5219,'FIPS Basin X-walk'!$A$2:$F$3224,6,FALSE)</f>
        <v>Michigan Basin</v>
      </c>
      <c r="C5219" s="1" t="s">
        <v>14577</v>
      </c>
      <c r="D5219" s="1"/>
      <c r="E5219" s="1"/>
      <c r="F5219" s="1" t="s">
        <v>14578</v>
      </c>
      <c r="G5219" s="1" t="s">
        <v>14579</v>
      </c>
      <c r="H5219" s="1">
        <v>26137</v>
      </c>
      <c r="I5219" s="1">
        <v>1013559</v>
      </c>
      <c r="J5219" s="1">
        <v>45.0045</v>
      </c>
      <c r="K5219" s="1">
        <v>-84.721699999999998</v>
      </c>
      <c r="L5219" s="1"/>
      <c r="M5219" s="1" t="s">
        <v>1493</v>
      </c>
      <c r="N5219" s="1" t="s">
        <v>14185</v>
      </c>
      <c r="O5219" s="1">
        <v>2022</v>
      </c>
      <c r="P5219" s="1">
        <v>49735</v>
      </c>
      <c r="Q5219" s="1" t="s">
        <v>14580</v>
      </c>
      <c r="R5219" s="1"/>
      <c r="S5219" s="1" t="s">
        <v>24355</v>
      </c>
      <c r="T5219" s="1" t="s">
        <v>6826</v>
      </c>
      <c r="U5219" s="1"/>
      <c r="V5219" s="1" t="s">
        <v>14576</v>
      </c>
      <c r="W5219" s="1" t="s">
        <v>6826</v>
      </c>
    </row>
    <row r="5220" spans="1:23" x14ac:dyDescent="0.25">
      <c r="A5220" s="1">
        <v>1006798</v>
      </c>
      <c r="B5220" s="5" t="str">
        <f>VLOOKUP(H5220,'FIPS Basin X-walk'!$A$2:$F$3224,6,FALSE)</f>
        <v>Michigan Basin</v>
      </c>
      <c r="C5220" s="1" t="s">
        <v>14592</v>
      </c>
      <c r="D5220" s="1"/>
      <c r="E5220" s="1"/>
      <c r="F5220" s="1" t="s">
        <v>14593</v>
      </c>
      <c r="G5220" s="1" t="s">
        <v>14579</v>
      </c>
      <c r="H5220" s="1">
        <v>26137</v>
      </c>
      <c r="I5220" s="1">
        <v>1006798</v>
      </c>
      <c r="J5220" s="1">
        <v>44.915900000000001</v>
      </c>
      <c r="K5220" s="1">
        <v>-84.5411</v>
      </c>
      <c r="L5220" s="1"/>
      <c r="M5220" s="1" t="s">
        <v>1493</v>
      </c>
      <c r="N5220" s="1" t="s">
        <v>14185</v>
      </c>
      <c r="O5220" s="1">
        <v>2022</v>
      </c>
      <c r="P5220" s="1">
        <v>49751</v>
      </c>
      <c r="Q5220" s="1" t="s">
        <v>702</v>
      </c>
      <c r="R5220" s="1"/>
      <c r="S5220" s="1" t="s">
        <v>24435</v>
      </c>
      <c r="T5220" s="1" t="s">
        <v>6826</v>
      </c>
      <c r="U5220" s="1"/>
      <c r="V5220" s="1" t="s">
        <v>7155</v>
      </c>
      <c r="W5220" s="1" t="s">
        <v>6826</v>
      </c>
    </row>
    <row r="5221" spans="1:23" x14ac:dyDescent="0.25">
      <c r="A5221" s="1">
        <v>1002252</v>
      </c>
      <c r="B5221" s="5" t="str">
        <f>VLOOKUP(H5221,'FIPS Basin X-walk'!$A$2:$F$3224,6,FALSE)</f>
        <v>Michigan Basin</v>
      </c>
      <c r="C5221" s="1" t="s">
        <v>24876</v>
      </c>
      <c r="D5221" s="1"/>
      <c r="E5221" s="1"/>
      <c r="F5221" s="1" t="s">
        <v>14336</v>
      </c>
      <c r="G5221" s="1" t="s">
        <v>14579</v>
      </c>
      <c r="H5221" s="1">
        <v>26137</v>
      </c>
      <c r="I5221" s="1">
        <v>1002252</v>
      </c>
      <c r="J5221" s="1">
        <v>45.013680000000001</v>
      </c>
      <c r="K5221" s="1">
        <v>-84.673509999999993</v>
      </c>
      <c r="L5221" s="1"/>
      <c r="M5221" s="1" t="s">
        <v>1493</v>
      </c>
      <c r="N5221" s="1" t="s">
        <v>14185</v>
      </c>
      <c r="O5221" s="1">
        <v>2022</v>
      </c>
      <c r="P5221" s="1">
        <v>49684</v>
      </c>
      <c r="Q5221" s="1" t="s">
        <v>24877</v>
      </c>
      <c r="R5221" s="1"/>
      <c r="S5221" s="1" t="s">
        <v>24399</v>
      </c>
      <c r="T5221" s="1" t="s">
        <v>6826</v>
      </c>
      <c r="U5221" s="1"/>
      <c r="V5221" s="1" t="s">
        <v>24878</v>
      </c>
      <c r="W5221" s="1" t="s">
        <v>6826</v>
      </c>
    </row>
    <row r="5222" spans="1:23" x14ac:dyDescent="0.25">
      <c r="A5222" s="1">
        <v>1000670</v>
      </c>
      <c r="B5222" s="5" t="str">
        <f>VLOOKUP(H5222,'FIPS Basin X-walk'!$A$2:$F$3224,6,FALSE)</f>
        <v>Michigan Basin</v>
      </c>
      <c r="C5222" s="1" t="s">
        <v>14613</v>
      </c>
      <c r="D5222" s="1"/>
      <c r="E5222" s="1" t="s">
        <v>6828</v>
      </c>
      <c r="F5222" s="1" t="s">
        <v>14614</v>
      </c>
      <c r="G5222" s="1" t="s">
        <v>2002</v>
      </c>
      <c r="H5222" s="1">
        <v>26139</v>
      </c>
      <c r="I5222" s="1">
        <v>1000670</v>
      </c>
      <c r="J5222" s="1">
        <v>42.910299999999999</v>
      </c>
      <c r="K5222" s="1">
        <v>-86.203599999999994</v>
      </c>
      <c r="L5222" s="1"/>
      <c r="M5222" s="1" t="s">
        <v>1493</v>
      </c>
      <c r="N5222" s="1" t="s">
        <v>14185</v>
      </c>
      <c r="O5222" s="1">
        <v>2022</v>
      </c>
      <c r="P5222" s="1">
        <v>49460</v>
      </c>
      <c r="Q5222" s="1" t="s">
        <v>14615</v>
      </c>
      <c r="R5222" s="1"/>
      <c r="S5222" s="1" t="s">
        <v>24355</v>
      </c>
      <c r="T5222" s="1" t="s">
        <v>6826</v>
      </c>
      <c r="U5222" s="1"/>
      <c r="V5222" s="1" t="s">
        <v>14616</v>
      </c>
      <c r="W5222" s="1" t="s">
        <v>6828</v>
      </c>
    </row>
    <row r="5223" spans="1:23" x14ac:dyDescent="0.25">
      <c r="A5223" s="1">
        <v>1001308</v>
      </c>
      <c r="B5223" s="5" t="str">
        <f>VLOOKUP(H5223,'FIPS Basin X-walk'!$A$2:$F$3224,6,FALSE)</f>
        <v>Michigan Basin</v>
      </c>
      <c r="C5223" s="1" t="s">
        <v>14608</v>
      </c>
      <c r="D5223" s="1"/>
      <c r="E5223" s="1"/>
      <c r="F5223" s="1" t="s">
        <v>14609</v>
      </c>
      <c r="G5223" s="1" t="s">
        <v>2002</v>
      </c>
      <c r="H5223" s="1">
        <v>26139</v>
      </c>
      <c r="I5223" s="1">
        <v>1001308</v>
      </c>
      <c r="J5223" s="1">
        <v>42.82</v>
      </c>
      <c r="K5223" s="1">
        <v>-85.998800000000003</v>
      </c>
      <c r="L5223" s="1"/>
      <c r="M5223" s="1" t="s">
        <v>1493</v>
      </c>
      <c r="N5223" s="1" t="s">
        <v>14185</v>
      </c>
      <c r="O5223" s="1">
        <v>2022</v>
      </c>
      <c r="P5223" s="1">
        <v>49464</v>
      </c>
      <c r="Q5223" s="1" t="s">
        <v>14610</v>
      </c>
      <c r="R5223" s="1"/>
      <c r="S5223" s="1" t="s">
        <v>24355</v>
      </c>
      <c r="T5223" s="1" t="s">
        <v>6826</v>
      </c>
      <c r="U5223" s="1"/>
      <c r="V5223" s="1" t="s">
        <v>14234</v>
      </c>
      <c r="W5223" s="1" t="s">
        <v>6828</v>
      </c>
    </row>
    <row r="5224" spans="1:23" x14ac:dyDescent="0.25">
      <c r="A5224" s="1">
        <v>1005220</v>
      </c>
      <c r="B5224" s="5" t="str">
        <f>VLOOKUP(H5224,'FIPS Basin X-walk'!$A$2:$F$3224,6,FALSE)</f>
        <v>Michigan Basin</v>
      </c>
      <c r="C5224" s="1" t="s">
        <v>14595</v>
      </c>
      <c r="D5224" s="1"/>
      <c r="E5224" s="1"/>
      <c r="F5224" s="1" t="s">
        <v>14596</v>
      </c>
      <c r="G5224" s="1" t="s">
        <v>12551</v>
      </c>
      <c r="H5224" s="1">
        <v>26139</v>
      </c>
      <c r="I5224" s="1">
        <v>1005220</v>
      </c>
      <c r="J5224" s="1">
        <v>42.979024000000003</v>
      </c>
      <c r="K5224" s="1">
        <v>-85.903335999999996</v>
      </c>
      <c r="L5224" s="1"/>
      <c r="M5224" s="1" t="s">
        <v>1493</v>
      </c>
      <c r="N5224" s="1" t="s">
        <v>14185</v>
      </c>
      <c r="O5224" s="1">
        <v>2022</v>
      </c>
      <c r="P5224" s="1">
        <v>49401</v>
      </c>
      <c r="Q5224" s="1" t="s">
        <v>14597</v>
      </c>
      <c r="R5224" s="1"/>
      <c r="S5224" s="1" t="s">
        <v>24754</v>
      </c>
      <c r="T5224" s="1" t="s">
        <v>6826</v>
      </c>
      <c r="U5224" s="1"/>
      <c r="V5224" s="1" t="s">
        <v>8324</v>
      </c>
      <c r="W5224" s="1" t="s">
        <v>6826</v>
      </c>
    </row>
    <row r="5225" spans="1:23" x14ac:dyDescent="0.25">
      <c r="A5225" s="1">
        <v>1007027</v>
      </c>
      <c r="B5225" s="5" t="str">
        <f>VLOOKUP(H5225,'FIPS Basin X-walk'!$A$2:$F$3224,6,FALSE)</f>
        <v>Michigan Basin</v>
      </c>
      <c r="C5225" s="1" t="s">
        <v>14598</v>
      </c>
      <c r="D5225" s="1"/>
      <c r="E5225" s="1"/>
      <c r="F5225" s="1" t="s">
        <v>14599</v>
      </c>
      <c r="G5225" s="1" t="s">
        <v>12551</v>
      </c>
      <c r="H5225" s="1">
        <v>26139</v>
      </c>
      <c r="I5225" s="1">
        <v>1007027</v>
      </c>
      <c r="J5225" s="1">
        <v>43.050628000000003</v>
      </c>
      <c r="K5225" s="1">
        <v>-85.956757999999994</v>
      </c>
      <c r="L5225" s="1"/>
      <c r="M5225" s="1" t="s">
        <v>1493</v>
      </c>
      <c r="N5225" s="1" t="s">
        <v>14185</v>
      </c>
      <c r="O5225" s="1">
        <v>2022</v>
      </c>
      <c r="P5225" s="1">
        <v>49404</v>
      </c>
      <c r="Q5225" s="1" t="s">
        <v>14600</v>
      </c>
      <c r="R5225" s="1"/>
      <c r="S5225" s="1" t="s">
        <v>24358</v>
      </c>
      <c r="T5225" s="1" t="s">
        <v>6826</v>
      </c>
      <c r="U5225" s="1"/>
      <c r="V5225" s="1" t="s">
        <v>6952</v>
      </c>
      <c r="W5225" s="1" t="s">
        <v>6826</v>
      </c>
    </row>
    <row r="5226" spans="1:23" x14ac:dyDescent="0.25">
      <c r="A5226" s="1">
        <v>1012424</v>
      </c>
      <c r="B5226" s="5" t="str">
        <f>VLOOKUP(H5226,'FIPS Basin X-walk'!$A$2:$F$3224,6,FALSE)</f>
        <v>Michigan Basin</v>
      </c>
      <c r="C5226" s="1" t="s">
        <v>14605</v>
      </c>
      <c r="D5226" s="1"/>
      <c r="E5226" s="1"/>
      <c r="F5226" s="1" t="s">
        <v>14606</v>
      </c>
      <c r="G5226" s="1" t="s">
        <v>12551</v>
      </c>
      <c r="H5226" s="1">
        <v>26139</v>
      </c>
      <c r="I5226" s="1">
        <v>1012424</v>
      </c>
      <c r="J5226" s="1">
        <v>43.059840000000001</v>
      </c>
      <c r="K5226" s="1">
        <v>-85.948790000000002</v>
      </c>
      <c r="L5226" s="1"/>
      <c r="M5226" s="1" t="s">
        <v>1493</v>
      </c>
      <c r="N5226" s="1" t="s">
        <v>14185</v>
      </c>
      <c r="O5226" s="1">
        <v>2022</v>
      </c>
      <c r="P5226" s="1">
        <v>49404</v>
      </c>
      <c r="Q5226" s="1" t="s">
        <v>26486</v>
      </c>
      <c r="R5226" s="1" t="s">
        <v>25007</v>
      </c>
      <c r="S5226" s="1" t="s">
        <v>24475</v>
      </c>
      <c r="T5226" s="1" t="s">
        <v>6826</v>
      </c>
      <c r="U5226" s="1"/>
      <c r="V5226" s="1" t="s">
        <v>14607</v>
      </c>
      <c r="W5226" s="1" t="s">
        <v>6826</v>
      </c>
    </row>
    <row r="5227" spans="1:23" x14ac:dyDescent="0.25">
      <c r="A5227" s="1">
        <v>1011243</v>
      </c>
      <c r="B5227" s="5" t="str">
        <f>VLOOKUP(H5227,'FIPS Basin X-walk'!$A$2:$F$3224,6,FALSE)</f>
        <v>Cincinnati Arch</v>
      </c>
      <c r="C5227" s="1" t="s">
        <v>18111</v>
      </c>
      <c r="D5227" s="1"/>
      <c r="E5227" s="1"/>
      <c r="F5227" s="1" t="s">
        <v>1705</v>
      </c>
      <c r="G5227" s="1" t="s">
        <v>12551</v>
      </c>
      <c r="H5227" s="1">
        <v>39123</v>
      </c>
      <c r="I5227" s="1">
        <v>1011243</v>
      </c>
      <c r="J5227" s="1">
        <v>41.488390000000003</v>
      </c>
      <c r="K5227" s="1">
        <v>-83.216239999999999</v>
      </c>
      <c r="L5227" s="1"/>
      <c r="M5227" s="1" t="s">
        <v>1542</v>
      </c>
      <c r="N5227" s="1" t="s">
        <v>17708</v>
      </c>
      <c r="O5227" s="1">
        <v>2022</v>
      </c>
      <c r="P5227" s="1">
        <v>43416</v>
      </c>
      <c r="Q5227" s="1" t="s">
        <v>26340</v>
      </c>
      <c r="R5227" s="1"/>
      <c r="S5227" s="1" t="s">
        <v>24373</v>
      </c>
      <c r="T5227" s="1" t="s">
        <v>6826</v>
      </c>
      <c r="U5227" s="1"/>
      <c r="V5227" s="1" t="s">
        <v>18112</v>
      </c>
      <c r="W5227" s="1" t="s">
        <v>6826</v>
      </c>
    </row>
    <row r="5228" spans="1:23" x14ac:dyDescent="0.25">
      <c r="A5228" s="1">
        <v>1002767</v>
      </c>
      <c r="B5228" s="5" t="str">
        <f>VLOOKUP(H5228,'FIPS Basin X-walk'!$A$2:$F$3224,6,FALSE)</f>
        <v>Cincinnati Arch</v>
      </c>
      <c r="C5228" s="1" t="s">
        <v>18103</v>
      </c>
      <c r="D5228" s="1"/>
      <c r="E5228" s="1"/>
      <c r="F5228" s="1" t="s">
        <v>18104</v>
      </c>
      <c r="G5228" s="1" t="s">
        <v>12551</v>
      </c>
      <c r="H5228" s="1">
        <v>39123</v>
      </c>
      <c r="I5228" s="1">
        <v>1002767</v>
      </c>
      <c r="J5228" s="1">
        <v>41.509450000000001</v>
      </c>
      <c r="K5228" s="1">
        <v>-83.350279999999998</v>
      </c>
      <c r="L5228" s="1"/>
      <c r="M5228" s="1" t="s">
        <v>1542</v>
      </c>
      <c r="N5228" s="1" t="s">
        <v>17708</v>
      </c>
      <c r="O5228" s="1">
        <v>2022</v>
      </c>
      <c r="P5228" s="1">
        <v>43430</v>
      </c>
      <c r="Q5228" s="1" t="s">
        <v>18105</v>
      </c>
      <c r="R5228" s="1"/>
      <c r="S5228" s="1" t="s">
        <v>24397</v>
      </c>
      <c r="T5228" s="1" t="s">
        <v>6826</v>
      </c>
      <c r="U5228" s="1"/>
      <c r="V5228" s="1" t="s">
        <v>14684</v>
      </c>
      <c r="W5228" s="1" t="s">
        <v>6826</v>
      </c>
    </row>
    <row r="5229" spans="1:23" x14ac:dyDescent="0.25">
      <c r="A5229" s="1">
        <v>1006123</v>
      </c>
      <c r="B5229" s="5" t="str">
        <f>VLOOKUP(H5229,'FIPS Basin X-walk'!$A$2:$F$3224,6,FALSE)</f>
        <v>Cincinnati Arch</v>
      </c>
      <c r="C5229" s="1" t="s">
        <v>18106</v>
      </c>
      <c r="D5229" s="1"/>
      <c r="E5229" s="1"/>
      <c r="F5229" s="1" t="s">
        <v>9179</v>
      </c>
      <c r="G5229" s="1" t="s">
        <v>12551</v>
      </c>
      <c r="H5229" s="1">
        <v>39123</v>
      </c>
      <c r="I5229" s="1">
        <v>1006123</v>
      </c>
      <c r="J5229" s="1">
        <v>41.491900000000001</v>
      </c>
      <c r="K5229" s="1">
        <v>-82.875</v>
      </c>
      <c r="L5229" s="1"/>
      <c r="M5229" s="1" t="s">
        <v>1542</v>
      </c>
      <c r="N5229" s="1" t="s">
        <v>17708</v>
      </c>
      <c r="O5229" s="1">
        <v>2022</v>
      </c>
      <c r="P5229" s="1">
        <v>43433</v>
      </c>
      <c r="Q5229" s="1" t="s">
        <v>18107</v>
      </c>
      <c r="R5229" s="1"/>
      <c r="S5229" s="1" t="s">
        <v>24357</v>
      </c>
      <c r="T5229" s="1" t="s">
        <v>6826</v>
      </c>
      <c r="U5229" s="1"/>
      <c r="V5229" s="1" t="s">
        <v>6978</v>
      </c>
      <c r="W5229" s="1" t="s">
        <v>6826</v>
      </c>
    </row>
    <row r="5230" spans="1:23" x14ac:dyDescent="0.25">
      <c r="A5230" s="1">
        <v>1013054</v>
      </c>
      <c r="B5230" s="5" t="str">
        <f>VLOOKUP(H5230,'FIPS Basin X-walk'!$A$2:$F$3224,6,FALSE)</f>
        <v>Michigan Basin</v>
      </c>
      <c r="C5230" s="1" t="s">
        <v>23877</v>
      </c>
      <c r="D5230" s="1"/>
      <c r="E5230" s="1"/>
      <c r="F5230" s="1" t="s">
        <v>23878</v>
      </c>
      <c r="G5230" s="1" t="s">
        <v>12551</v>
      </c>
      <c r="H5230" s="1">
        <v>26139</v>
      </c>
      <c r="I5230" s="1">
        <v>1013054</v>
      </c>
      <c r="J5230" s="1">
        <v>42.793444000000001</v>
      </c>
      <c r="K5230" s="1">
        <v>-86.089528000000001</v>
      </c>
      <c r="L5230" s="1"/>
      <c r="M5230" s="1" t="s">
        <v>1493</v>
      </c>
      <c r="N5230" s="1" t="s">
        <v>14185</v>
      </c>
      <c r="O5230" s="1">
        <v>2022</v>
      </c>
      <c r="P5230" s="1">
        <v>49423</v>
      </c>
      <c r="Q5230" s="1" t="s">
        <v>23879</v>
      </c>
      <c r="R5230" s="1"/>
      <c r="S5230" s="1" t="s">
        <v>24355</v>
      </c>
      <c r="T5230" s="1" t="s">
        <v>6826</v>
      </c>
      <c r="U5230" s="1"/>
      <c r="V5230" s="1" t="s">
        <v>24631</v>
      </c>
      <c r="W5230" s="1" t="s">
        <v>6828</v>
      </c>
    </row>
    <row r="5231" spans="1:23" x14ac:dyDescent="0.25">
      <c r="A5231" s="1">
        <v>1004484</v>
      </c>
      <c r="B5231" s="5" t="str">
        <f>VLOOKUP(H5231,'FIPS Basin X-walk'!$A$2:$F$3224,6,FALSE)</f>
        <v>Cincinnati Arch</v>
      </c>
      <c r="C5231" s="1" t="s">
        <v>18108</v>
      </c>
      <c r="D5231" s="1"/>
      <c r="E5231" s="1"/>
      <c r="F5231" s="1" t="s">
        <v>18109</v>
      </c>
      <c r="G5231" s="1" t="s">
        <v>12551</v>
      </c>
      <c r="H5231" s="1">
        <v>39123</v>
      </c>
      <c r="I5231" s="1">
        <v>1004484</v>
      </c>
      <c r="J5231" s="1">
        <v>41.524265</v>
      </c>
      <c r="K5231" s="1">
        <v>-83.020356000000007</v>
      </c>
      <c r="L5231" s="1"/>
      <c r="M5231" s="1" t="s">
        <v>1542</v>
      </c>
      <c r="N5231" s="1" t="s">
        <v>17708</v>
      </c>
      <c r="O5231" s="1">
        <v>2022</v>
      </c>
      <c r="P5231" s="1">
        <v>43452</v>
      </c>
      <c r="Q5231" s="1" t="s">
        <v>18110</v>
      </c>
      <c r="R5231" s="1"/>
      <c r="S5231" s="1" t="s">
        <v>24358</v>
      </c>
      <c r="T5231" s="1" t="s">
        <v>6826</v>
      </c>
      <c r="U5231" s="1"/>
      <c r="V5231" s="1" t="s">
        <v>6952</v>
      </c>
      <c r="W5231" s="1" t="s">
        <v>6826</v>
      </c>
    </row>
    <row r="5232" spans="1:23" x14ac:dyDescent="0.25">
      <c r="A5232" s="1">
        <v>1013302</v>
      </c>
      <c r="B5232" s="5" t="str">
        <f>VLOOKUP(H5232,'FIPS Basin X-walk'!$A$2:$F$3224,6,FALSE)</f>
        <v>Salina Basin</v>
      </c>
      <c r="C5232" s="1" t="s">
        <v>12549</v>
      </c>
      <c r="D5232" s="1"/>
      <c r="E5232" s="1"/>
      <c r="F5232" s="1" t="s">
        <v>12550</v>
      </c>
      <c r="G5232" s="1" t="s">
        <v>12551</v>
      </c>
      <c r="H5232" s="1">
        <v>20143</v>
      </c>
      <c r="I5232" s="1">
        <v>1013302</v>
      </c>
      <c r="J5232" s="1">
        <v>39.052222999999998</v>
      </c>
      <c r="K5232" s="1">
        <v>-97.863892000000007</v>
      </c>
      <c r="L5232" s="1"/>
      <c r="M5232" s="1" t="s">
        <v>1490</v>
      </c>
      <c r="N5232" s="1" t="s">
        <v>12401</v>
      </c>
      <c r="O5232" s="1">
        <v>2022</v>
      </c>
      <c r="P5232" s="1">
        <v>67484</v>
      </c>
      <c r="Q5232" s="1" t="s">
        <v>314</v>
      </c>
      <c r="R5232" s="1"/>
      <c r="S5232" s="1" t="s">
        <v>24435</v>
      </c>
      <c r="T5232" s="1" t="s">
        <v>6826</v>
      </c>
      <c r="U5232" s="1"/>
      <c r="V5232" s="1" t="s">
        <v>7232</v>
      </c>
      <c r="W5232" s="1" t="s">
        <v>6826</v>
      </c>
    </row>
    <row r="5233" spans="1:23" x14ac:dyDescent="0.25">
      <c r="A5233" s="1">
        <v>1006132</v>
      </c>
      <c r="B5233" s="5" t="str">
        <f>VLOOKUP(H5233,'FIPS Basin X-walk'!$A$2:$F$3224,6,FALSE)</f>
        <v>Michigan Basin</v>
      </c>
      <c r="C5233" s="1" t="s">
        <v>14611</v>
      </c>
      <c r="D5233" s="1"/>
      <c r="E5233" s="1"/>
      <c r="F5233" s="1" t="s">
        <v>14609</v>
      </c>
      <c r="G5233" s="1" t="s">
        <v>12551</v>
      </c>
      <c r="H5233" s="1">
        <v>26139</v>
      </c>
      <c r="I5233" s="1">
        <v>1006132</v>
      </c>
      <c r="J5233" s="1">
        <v>42.780647000000002</v>
      </c>
      <c r="K5233" s="1">
        <v>-85.920569</v>
      </c>
      <c r="L5233" s="1"/>
      <c r="M5233" s="1" t="s">
        <v>1493</v>
      </c>
      <c r="N5233" s="1" t="s">
        <v>14185</v>
      </c>
      <c r="O5233" s="1">
        <v>2022</v>
      </c>
      <c r="P5233" s="1">
        <v>49464</v>
      </c>
      <c r="Q5233" s="1" t="s">
        <v>14612</v>
      </c>
      <c r="R5233" s="1"/>
      <c r="S5233" s="1" t="s">
        <v>24358</v>
      </c>
      <c r="T5233" s="1" t="s">
        <v>6826</v>
      </c>
      <c r="U5233" s="1"/>
      <c r="V5233" s="1" t="s">
        <v>6878</v>
      </c>
      <c r="W5233" s="1" t="s">
        <v>6826</v>
      </c>
    </row>
    <row r="5234" spans="1:23" x14ac:dyDescent="0.25">
      <c r="A5234" s="1">
        <v>1013001</v>
      </c>
      <c r="B5234" s="5" t="str">
        <f>VLOOKUP(H5234,'FIPS Basin X-walk'!$A$2:$F$3224,6,FALSE)</f>
        <v>Michigan Basin</v>
      </c>
      <c r="C5234" s="1" t="s">
        <v>14617</v>
      </c>
      <c r="D5234" s="1"/>
      <c r="E5234" s="1"/>
      <c r="F5234" s="1" t="s">
        <v>14602</v>
      </c>
      <c r="G5234" s="1" t="s">
        <v>12551</v>
      </c>
      <c r="H5234" s="1">
        <v>26139</v>
      </c>
      <c r="I5234" s="1">
        <v>1013001</v>
      </c>
      <c r="J5234" s="1">
        <v>42.918610999999999</v>
      </c>
      <c r="K5234" s="1">
        <v>-86.028610999999998</v>
      </c>
      <c r="L5234" s="1"/>
      <c r="M5234" s="1" t="s">
        <v>1493</v>
      </c>
      <c r="N5234" s="1" t="s">
        <v>14185</v>
      </c>
      <c r="O5234" s="1">
        <v>2022</v>
      </c>
      <c r="P5234" s="1">
        <v>49464</v>
      </c>
      <c r="Q5234" s="1" t="s">
        <v>14618</v>
      </c>
      <c r="R5234" s="1"/>
      <c r="S5234" s="1" t="s">
        <v>24381</v>
      </c>
      <c r="T5234" s="1" t="s">
        <v>6826</v>
      </c>
      <c r="U5234" s="1"/>
      <c r="V5234" s="1" t="s">
        <v>6850</v>
      </c>
      <c r="W5234" s="1" t="s">
        <v>6826</v>
      </c>
    </row>
    <row r="5235" spans="1:23" x14ac:dyDescent="0.25">
      <c r="A5235" s="1">
        <v>1013538</v>
      </c>
      <c r="B5235" s="5" t="str">
        <f>VLOOKUP(H5235,'FIPS Basin X-walk'!$A$2:$F$3224,6,FALSE)</f>
        <v>Michigan Basin</v>
      </c>
      <c r="C5235" s="1" t="s">
        <v>14601</v>
      </c>
      <c r="D5235" s="1"/>
      <c r="E5235" s="1"/>
      <c r="F5235" s="1" t="s">
        <v>14602</v>
      </c>
      <c r="G5235" s="1" t="s">
        <v>12551</v>
      </c>
      <c r="H5235" s="1">
        <v>26139</v>
      </c>
      <c r="I5235" s="1">
        <v>1013538</v>
      </c>
      <c r="J5235" s="1">
        <v>42.812378000000002</v>
      </c>
      <c r="K5235" s="1">
        <v>-85.999309999999994</v>
      </c>
      <c r="L5235" s="1"/>
      <c r="M5235" s="1" t="s">
        <v>1493</v>
      </c>
      <c r="N5235" s="1" t="s">
        <v>14185</v>
      </c>
      <c r="O5235" s="1">
        <v>2022</v>
      </c>
      <c r="P5235" s="1">
        <v>49464</v>
      </c>
      <c r="Q5235" s="1" t="s">
        <v>14603</v>
      </c>
      <c r="R5235" s="1"/>
      <c r="S5235" s="1" t="s">
        <v>24475</v>
      </c>
      <c r="T5235" s="1" t="s">
        <v>6826</v>
      </c>
      <c r="U5235" s="1"/>
      <c r="V5235" s="1" t="s">
        <v>14604</v>
      </c>
      <c r="W5235" s="1" t="s">
        <v>6826</v>
      </c>
    </row>
    <row r="5236" spans="1:23" x14ac:dyDescent="0.25">
      <c r="A5236" s="1">
        <v>1004731</v>
      </c>
      <c r="B5236" s="5" t="str">
        <f>VLOOKUP(H5236,'FIPS Basin X-walk'!$A$2:$F$3224,6,FALSE)</f>
        <v>Sioux Uplift</v>
      </c>
      <c r="C5236" s="1" t="s">
        <v>15034</v>
      </c>
      <c r="D5236" s="1"/>
      <c r="E5236" s="1"/>
      <c r="F5236" s="1" t="s">
        <v>15035</v>
      </c>
      <c r="G5236" s="1" t="s">
        <v>15028</v>
      </c>
      <c r="H5236" s="1">
        <v>27111</v>
      </c>
      <c r="I5236" s="1">
        <v>1004731</v>
      </c>
      <c r="J5236" s="1">
        <v>46.3125</v>
      </c>
      <c r="K5236" s="1">
        <v>-96.133700000000005</v>
      </c>
      <c r="L5236" s="1"/>
      <c r="M5236" s="1" t="s">
        <v>1559</v>
      </c>
      <c r="N5236" s="1" t="s">
        <v>14790</v>
      </c>
      <c r="O5236" s="1">
        <v>2022</v>
      </c>
      <c r="P5236" s="1">
        <v>56537</v>
      </c>
      <c r="Q5236" s="1" t="s">
        <v>15036</v>
      </c>
      <c r="R5236" s="1"/>
      <c r="S5236" s="1" t="s">
        <v>24378</v>
      </c>
      <c r="T5236" s="1" t="s">
        <v>6826</v>
      </c>
      <c r="U5236" s="1"/>
      <c r="V5236" s="1" t="s">
        <v>11190</v>
      </c>
      <c r="W5236" s="1" t="s">
        <v>6826</v>
      </c>
    </row>
    <row r="5237" spans="1:23" x14ac:dyDescent="0.25">
      <c r="A5237" s="1">
        <v>1013650</v>
      </c>
      <c r="B5237" s="5" t="str">
        <f>VLOOKUP(H5237,'FIPS Basin X-walk'!$A$2:$F$3224,6,FALSE)</f>
        <v>Sioux Uplift</v>
      </c>
      <c r="C5237" s="1" t="s">
        <v>15031</v>
      </c>
      <c r="D5237" s="1"/>
      <c r="E5237" s="1"/>
      <c r="F5237" s="1" t="s">
        <v>15032</v>
      </c>
      <c r="G5237" s="1" t="s">
        <v>15028</v>
      </c>
      <c r="H5237" s="1">
        <v>27111</v>
      </c>
      <c r="I5237" s="1">
        <v>1013650</v>
      </c>
      <c r="J5237" s="1">
        <v>46.282209999999999</v>
      </c>
      <c r="K5237" s="1">
        <v>-96.072410000000005</v>
      </c>
      <c r="L5237" s="1"/>
      <c r="M5237" s="1" t="s">
        <v>1559</v>
      </c>
      <c r="N5237" s="1" t="s">
        <v>14790</v>
      </c>
      <c r="O5237" s="1">
        <v>2022</v>
      </c>
      <c r="P5237" s="1">
        <v>56537</v>
      </c>
      <c r="Q5237" s="1" t="s">
        <v>15033</v>
      </c>
      <c r="R5237" s="1"/>
      <c r="S5237" s="1" t="s">
        <v>24361</v>
      </c>
      <c r="T5237" s="1" t="s">
        <v>6826</v>
      </c>
      <c r="U5237" s="1"/>
      <c r="V5237" s="1" t="s">
        <v>14796</v>
      </c>
      <c r="W5237" s="1" t="s">
        <v>6826</v>
      </c>
    </row>
    <row r="5238" spans="1:23" x14ac:dyDescent="0.25">
      <c r="A5238" s="1">
        <v>1006340</v>
      </c>
      <c r="B5238" s="5" t="str">
        <f>VLOOKUP(H5238,'FIPS Basin X-walk'!$A$2:$F$3224,6,FALSE)</f>
        <v>Sioux Uplift</v>
      </c>
      <c r="C5238" s="1" t="s">
        <v>15026</v>
      </c>
      <c r="D5238" s="1"/>
      <c r="E5238" s="1"/>
      <c r="F5238" s="1" t="s">
        <v>15027</v>
      </c>
      <c r="G5238" s="1" t="s">
        <v>15028</v>
      </c>
      <c r="H5238" s="1">
        <v>27111</v>
      </c>
      <c r="I5238" s="1">
        <v>1006340</v>
      </c>
      <c r="J5238" s="1">
        <v>46.591070000000002</v>
      </c>
      <c r="K5238" s="1">
        <v>-95.564059999999998</v>
      </c>
      <c r="L5238" s="1"/>
      <c r="M5238" s="1" t="s">
        <v>1559</v>
      </c>
      <c r="N5238" s="1" t="s">
        <v>14790</v>
      </c>
      <c r="O5238" s="1">
        <v>2022</v>
      </c>
      <c r="P5238" s="1">
        <v>56573</v>
      </c>
      <c r="Q5238" s="1" t="s">
        <v>15029</v>
      </c>
      <c r="R5238" s="1"/>
      <c r="S5238" s="1" t="s">
        <v>24389</v>
      </c>
      <c r="T5238" s="1" t="s">
        <v>6828</v>
      </c>
      <c r="U5238" s="1"/>
      <c r="V5238" s="1" t="s">
        <v>15030</v>
      </c>
      <c r="W5238" s="1" t="s">
        <v>6826</v>
      </c>
    </row>
    <row r="5239" spans="1:23" x14ac:dyDescent="0.25">
      <c r="A5239" s="1">
        <v>1006593</v>
      </c>
      <c r="B5239" s="5" t="str">
        <f>VLOOKUP(H5239,'FIPS Basin X-walk'!$A$2:$F$3224,6,FALSE)</f>
        <v>Arkla Basin</v>
      </c>
      <c r="C5239" s="1" t="s">
        <v>7927</v>
      </c>
      <c r="D5239" s="1"/>
      <c r="E5239" s="1" t="s">
        <v>6828</v>
      </c>
      <c r="F5239" s="1" t="s">
        <v>7928</v>
      </c>
      <c r="G5239" s="1" t="s">
        <v>2134</v>
      </c>
      <c r="H5239" s="1">
        <v>5103</v>
      </c>
      <c r="I5239" s="1">
        <v>1006593</v>
      </c>
      <c r="J5239" s="1">
        <v>33.564799999999998</v>
      </c>
      <c r="K5239" s="1">
        <v>-92.791700000000006</v>
      </c>
      <c r="L5239" s="1"/>
      <c r="M5239" s="1" t="s">
        <v>1520</v>
      </c>
      <c r="N5239" s="1" t="s">
        <v>7740</v>
      </c>
      <c r="O5239" s="1">
        <v>2022</v>
      </c>
      <c r="P5239" s="1">
        <v>71701</v>
      </c>
      <c r="Q5239" s="1" t="s">
        <v>7929</v>
      </c>
      <c r="R5239" s="1"/>
      <c r="S5239" s="1" t="s">
        <v>24355</v>
      </c>
      <c r="T5239" s="1" t="s">
        <v>6826</v>
      </c>
      <c r="U5239" s="1"/>
      <c r="V5239" s="1" t="s">
        <v>7808</v>
      </c>
      <c r="W5239" s="1" t="s">
        <v>6828</v>
      </c>
    </row>
    <row r="5240" spans="1:23" x14ac:dyDescent="0.25">
      <c r="A5240" s="1">
        <v>1000826</v>
      </c>
      <c r="B5240" s="5" t="str">
        <f>VLOOKUP(H5240,'FIPS Basin X-walk'!$A$2:$F$3224,6,FALSE)</f>
        <v>Arkla Basin</v>
      </c>
      <c r="C5240" s="1" t="s">
        <v>13443</v>
      </c>
      <c r="D5240" s="1"/>
      <c r="E5240" s="1"/>
      <c r="F5240" s="1" t="s">
        <v>13433</v>
      </c>
      <c r="G5240" s="1" t="s">
        <v>2134</v>
      </c>
      <c r="H5240" s="1">
        <v>22073</v>
      </c>
      <c r="I5240" s="1">
        <v>1000826</v>
      </c>
      <c r="J5240" s="1">
        <v>32.705599999999997</v>
      </c>
      <c r="K5240" s="1">
        <v>-92.069699999999997</v>
      </c>
      <c r="L5240" s="1"/>
      <c r="M5240" s="1" t="s">
        <v>1483</v>
      </c>
      <c r="N5240" s="1" t="s">
        <v>13028</v>
      </c>
      <c r="O5240" s="1">
        <v>2022</v>
      </c>
      <c r="P5240" s="1">
        <v>71280</v>
      </c>
      <c r="Q5240" s="1" t="s">
        <v>13444</v>
      </c>
      <c r="R5240" s="1"/>
      <c r="S5240" s="1" t="s">
        <v>24355</v>
      </c>
      <c r="T5240" s="1" t="s">
        <v>6826</v>
      </c>
      <c r="U5240" s="1"/>
      <c r="V5240" s="1" t="s">
        <v>7837</v>
      </c>
      <c r="W5240" s="1" t="s">
        <v>6828</v>
      </c>
    </row>
    <row r="5241" spans="1:23" x14ac:dyDescent="0.25">
      <c r="A5241" s="1">
        <v>1007305</v>
      </c>
      <c r="B5241" s="5" t="str">
        <f>VLOOKUP(H5241,'FIPS Basin X-walk'!$A$2:$F$3224,6,FALSE)</f>
        <v>Arkla Basin</v>
      </c>
      <c r="C5241" s="1" t="s">
        <v>13448</v>
      </c>
      <c r="D5241" s="1"/>
      <c r="E5241" s="1"/>
      <c r="F5241" s="1" t="s">
        <v>13433</v>
      </c>
      <c r="G5241" s="1" t="s">
        <v>2134</v>
      </c>
      <c r="H5241" s="1">
        <v>22073</v>
      </c>
      <c r="I5241" s="1">
        <v>1007305</v>
      </c>
      <c r="J5241" s="1">
        <v>32.691400000000002</v>
      </c>
      <c r="K5241" s="1">
        <v>-92.019199999999998</v>
      </c>
      <c r="L5241" s="1"/>
      <c r="M5241" s="1" t="s">
        <v>1483</v>
      </c>
      <c r="N5241" s="1" t="s">
        <v>13028</v>
      </c>
      <c r="O5241" s="1">
        <v>2022</v>
      </c>
      <c r="P5241" s="1">
        <v>71280</v>
      </c>
      <c r="Q5241" s="1" t="s">
        <v>13449</v>
      </c>
      <c r="R5241" s="1"/>
      <c r="S5241" s="1" t="s">
        <v>24355</v>
      </c>
      <c r="T5241" s="1" t="s">
        <v>6826</v>
      </c>
      <c r="U5241" s="1"/>
      <c r="V5241" s="1" t="s">
        <v>7837</v>
      </c>
      <c r="W5241" s="1" t="s">
        <v>6828</v>
      </c>
    </row>
    <row r="5242" spans="1:23" x14ac:dyDescent="0.25">
      <c r="A5242" s="1">
        <v>1003284</v>
      </c>
      <c r="B5242" s="5" t="str">
        <f>VLOOKUP(H5242,'FIPS Basin X-walk'!$A$2:$F$3224,6,FALSE)</f>
        <v>Arkla Basin</v>
      </c>
      <c r="C5242" s="1" t="s">
        <v>13445</v>
      </c>
      <c r="D5242" s="1"/>
      <c r="E5242" s="1"/>
      <c r="F5242" s="1" t="s">
        <v>1544</v>
      </c>
      <c r="G5242" s="1" t="s">
        <v>13434</v>
      </c>
      <c r="H5242" s="1">
        <v>22073</v>
      </c>
      <c r="I5242" s="1">
        <v>1003284</v>
      </c>
      <c r="J5242" s="1">
        <v>32.493707999999998</v>
      </c>
      <c r="K5242" s="1">
        <v>-91.973241999999999</v>
      </c>
      <c r="L5242" s="1"/>
      <c r="M5242" s="1" t="s">
        <v>1483</v>
      </c>
      <c r="N5242" s="1" t="s">
        <v>13028</v>
      </c>
      <c r="O5242" s="1">
        <v>2022</v>
      </c>
      <c r="P5242" s="1">
        <v>71203</v>
      </c>
      <c r="Q5242" s="1" t="s">
        <v>13446</v>
      </c>
      <c r="R5242" s="1"/>
      <c r="S5242" s="1" t="s">
        <v>24358</v>
      </c>
      <c r="T5242" s="1" t="s">
        <v>6826</v>
      </c>
      <c r="U5242" s="1"/>
      <c r="V5242" s="1" t="s">
        <v>7813</v>
      </c>
      <c r="W5242" s="1" t="s">
        <v>6826</v>
      </c>
    </row>
    <row r="5243" spans="1:23" x14ac:dyDescent="0.25">
      <c r="A5243" s="1">
        <v>1003357</v>
      </c>
      <c r="B5243" s="5" t="str">
        <f>VLOOKUP(H5243,'FIPS Basin X-walk'!$A$2:$F$3224,6,FALSE)</f>
        <v>Arkla Basin</v>
      </c>
      <c r="C5243" s="1"/>
      <c r="D5243" s="1"/>
      <c r="E5243" s="1"/>
      <c r="F5243" s="1" t="s">
        <v>1544</v>
      </c>
      <c r="G5243" s="1" t="s">
        <v>13434</v>
      </c>
      <c r="H5243" s="1">
        <v>22073</v>
      </c>
      <c r="I5243" s="1">
        <v>1003357</v>
      </c>
      <c r="J5243" s="1">
        <v>32.478456000000001</v>
      </c>
      <c r="K5243" s="1">
        <v>-91.991874999999993</v>
      </c>
      <c r="L5243" s="1"/>
      <c r="M5243" s="1" t="s">
        <v>1483</v>
      </c>
      <c r="N5243" s="1" t="s">
        <v>13028</v>
      </c>
      <c r="O5243" s="1">
        <v>2022</v>
      </c>
      <c r="P5243" s="1">
        <v>71213</v>
      </c>
      <c r="Q5243" s="1" t="s">
        <v>13438</v>
      </c>
      <c r="R5243" s="1"/>
      <c r="S5243" s="1" t="s">
        <v>24358</v>
      </c>
      <c r="T5243" s="1" t="s">
        <v>6826</v>
      </c>
      <c r="U5243" s="1"/>
      <c r="V5243" s="1" t="s">
        <v>6878</v>
      </c>
      <c r="W5243" s="1" t="s">
        <v>6826</v>
      </c>
    </row>
    <row r="5244" spans="1:23" x14ac:dyDescent="0.25">
      <c r="A5244" s="1">
        <v>1002263</v>
      </c>
      <c r="B5244" s="5" t="str">
        <f>VLOOKUP(H5244,'FIPS Basin X-walk'!$A$2:$F$3224,6,FALSE)</f>
        <v>Arkla Basin</v>
      </c>
      <c r="C5244" s="1" t="s">
        <v>13432</v>
      </c>
      <c r="D5244" s="1"/>
      <c r="E5244" s="1"/>
      <c r="F5244" s="1" t="s">
        <v>13433</v>
      </c>
      <c r="G5244" s="1" t="s">
        <v>13434</v>
      </c>
      <c r="H5244" s="1">
        <v>22073</v>
      </c>
      <c r="I5244" s="1">
        <v>1002263</v>
      </c>
      <c r="J5244" s="1">
        <v>32.6907</v>
      </c>
      <c r="K5244" s="1">
        <v>-92.082599999999999</v>
      </c>
      <c r="L5244" s="1"/>
      <c r="M5244" s="1" t="s">
        <v>1483</v>
      </c>
      <c r="N5244" s="1" t="s">
        <v>13028</v>
      </c>
      <c r="O5244" s="1">
        <v>2022</v>
      </c>
      <c r="P5244" s="1">
        <v>71280</v>
      </c>
      <c r="Q5244" s="1" t="s">
        <v>13435</v>
      </c>
      <c r="R5244" s="1"/>
      <c r="S5244" s="1" t="s">
        <v>24367</v>
      </c>
      <c r="T5244" s="1" t="s">
        <v>6826</v>
      </c>
      <c r="U5244" s="1"/>
      <c r="V5244" s="1" t="s">
        <v>13436</v>
      </c>
      <c r="W5244" s="1" t="s">
        <v>6826</v>
      </c>
    </row>
    <row r="5245" spans="1:23" x14ac:dyDescent="0.25">
      <c r="A5245" s="1">
        <v>1004734</v>
      </c>
      <c r="B5245" s="5" t="str">
        <f>VLOOKUP(H5245,'FIPS Basin X-walk'!$A$2:$F$3224,6,FALSE)</f>
        <v>Arkla Basin</v>
      </c>
      <c r="C5245" s="1" t="s">
        <v>13437</v>
      </c>
      <c r="D5245" s="1"/>
      <c r="E5245" s="1"/>
      <c r="F5245" s="1" t="s">
        <v>13433</v>
      </c>
      <c r="G5245" s="1" t="s">
        <v>13434</v>
      </c>
      <c r="H5245" s="1">
        <v>22073</v>
      </c>
      <c r="I5245" s="1">
        <v>1004734</v>
      </c>
      <c r="J5245" s="1">
        <v>32.671550000000003</v>
      </c>
      <c r="K5245" s="1">
        <v>-92.089359999999999</v>
      </c>
      <c r="L5245" s="1"/>
      <c r="M5245" s="1" t="s">
        <v>1483</v>
      </c>
      <c r="N5245" s="1" t="s">
        <v>13028</v>
      </c>
      <c r="O5245" s="1">
        <v>2022</v>
      </c>
      <c r="P5245" s="1">
        <v>71280</v>
      </c>
      <c r="Q5245" s="1" t="s">
        <v>277</v>
      </c>
      <c r="R5245" s="1"/>
      <c r="S5245" s="1" t="s">
        <v>24435</v>
      </c>
      <c r="T5245" s="1" t="s">
        <v>6826</v>
      </c>
      <c r="U5245" s="1"/>
      <c r="V5245" s="1" t="s">
        <v>8019</v>
      </c>
      <c r="W5245" s="1" t="s">
        <v>6826</v>
      </c>
    </row>
    <row r="5246" spans="1:23" x14ac:dyDescent="0.25">
      <c r="A5246" s="1">
        <v>1014390</v>
      </c>
      <c r="B5246" s="5" t="str">
        <f>VLOOKUP(H5246,'FIPS Basin X-walk'!$A$2:$F$3224,6,FALSE)</f>
        <v>Arkla Basin</v>
      </c>
      <c r="C5246" s="1" t="s">
        <v>27090</v>
      </c>
      <c r="D5246" s="1"/>
      <c r="E5246" s="1"/>
      <c r="F5246" s="1" t="s">
        <v>27091</v>
      </c>
      <c r="G5246" s="1" t="s">
        <v>13434</v>
      </c>
      <c r="H5246" s="1">
        <v>22073</v>
      </c>
      <c r="I5246" s="1">
        <v>1014390</v>
      </c>
      <c r="J5246" s="1">
        <v>32.679184999999997</v>
      </c>
      <c r="K5246" s="1">
        <v>-92.023009999999999</v>
      </c>
      <c r="L5246" s="1"/>
      <c r="M5246" s="1" t="s">
        <v>1483</v>
      </c>
      <c r="N5246" s="1" t="s">
        <v>13028</v>
      </c>
      <c r="O5246" s="1">
        <v>2022</v>
      </c>
      <c r="P5246" s="1">
        <v>71280</v>
      </c>
      <c r="Q5246" s="1" t="s">
        <v>24308</v>
      </c>
      <c r="R5246" s="1"/>
      <c r="S5246" s="1" t="s">
        <v>24435</v>
      </c>
      <c r="T5246" s="1" t="s">
        <v>6826</v>
      </c>
      <c r="U5246" s="1"/>
      <c r="V5246" s="1" t="s">
        <v>8019</v>
      </c>
      <c r="W5246" s="1" t="s">
        <v>6826</v>
      </c>
    </row>
    <row r="5247" spans="1:23" x14ac:dyDescent="0.25">
      <c r="A5247" s="1">
        <v>1000602</v>
      </c>
      <c r="B5247" s="5" t="str">
        <f>VLOOKUP(H5247,'FIPS Basin X-walk'!$A$2:$F$3224,6,FALSE)</f>
        <v>Arkla Basin</v>
      </c>
      <c r="C5247" s="1" t="s">
        <v>13441</v>
      </c>
      <c r="D5247" s="1"/>
      <c r="E5247" s="1"/>
      <c r="F5247" s="1" t="s">
        <v>13442</v>
      </c>
      <c r="G5247" s="1" t="s">
        <v>13434</v>
      </c>
      <c r="H5247" s="1">
        <v>22073</v>
      </c>
      <c r="I5247" s="1">
        <v>1000602</v>
      </c>
      <c r="J5247" s="1">
        <v>32.486859000000003</v>
      </c>
      <c r="K5247" s="1">
        <v>-92.151685999999998</v>
      </c>
      <c r="L5247" s="1"/>
      <c r="M5247" s="1" t="s">
        <v>1483</v>
      </c>
      <c r="N5247" s="1" t="s">
        <v>13028</v>
      </c>
      <c r="O5247" s="1">
        <v>2022</v>
      </c>
      <c r="P5247" s="1">
        <v>71292</v>
      </c>
      <c r="Q5247" s="1" t="s">
        <v>24568</v>
      </c>
      <c r="R5247" s="1"/>
      <c r="S5247" s="1" t="s">
        <v>24385</v>
      </c>
      <c r="T5247" s="1" t="s">
        <v>6826</v>
      </c>
      <c r="U5247" s="1"/>
      <c r="V5247" s="1" t="s">
        <v>10154</v>
      </c>
      <c r="W5247" s="1" t="s">
        <v>6826</v>
      </c>
    </row>
    <row r="5248" spans="1:23" x14ac:dyDescent="0.25">
      <c r="A5248" s="1">
        <v>1004736</v>
      </c>
      <c r="B5248" s="5" t="str">
        <f>VLOOKUP(H5248,'FIPS Basin X-walk'!$A$2:$F$3224,6,FALSE)</f>
        <v>Arkla Basin</v>
      </c>
      <c r="C5248" s="1" t="s">
        <v>13439</v>
      </c>
      <c r="D5248" s="1"/>
      <c r="E5248" s="1"/>
      <c r="F5248" s="1" t="s">
        <v>13440</v>
      </c>
      <c r="G5248" s="1" t="s">
        <v>13434</v>
      </c>
      <c r="H5248" s="1">
        <v>22073</v>
      </c>
      <c r="I5248" s="1">
        <v>1004736</v>
      </c>
      <c r="J5248" s="1">
        <v>32.311838000000002</v>
      </c>
      <c r="K5248" s="1">
        <v>-92.268271999999996</v>
      </c>
      <c r="L5248" s="1"/>
      <c r="M5248" s="1" t="s">
        <v>1483</v>
      </c>
      <c r="N5248" s="1" t="s">
        <v>13028</v>
      </c>
      <c r="O5248" s="1">
        <v>2022</v>
      </c>
      <c r="P5248" s="1">
        <v>71292</v>
      </c>
      <c r="Q5248" s="1" t="s">
        <v>684</v>
      </c>
      <c r="R5248" s="1"/>
      <c r="S5248" s="1" t="s">
        <v>24435</v>
      </c>
      <c r="T5248" s="1" t="s">
        <v>6826</v>
      </c>
      <c r="U5248" s="1"/>
      <c r="V5248" s="1" t="s">
        <v>8019</v>
      </c>
      <c r="W5248" s="1" t="s">
        <v>6826</v>
      </c>
    </row>
    <row r="5249" spans="1:23" x14ac:dyDescent="0.25">
      <c r="A5249" s="1">
        <v>1000421</v>
      </c>
      <c r="B5249" s="5" t="str">
        <f>VLOOKUP(H5249,'FIPS Basin X-walk'!$A$2:$F$3224,6,FALSE)</f>
        <v>Wisconsin Arch</v>
      </c>
      <c r="C5249" s="1" t="s">
        <v>23196</v>
      </c>
      <c r="D5249" s="1"/>
      <c r="E5249" s="1"/>
      <c r="F5249" s="1" t="s">
        <v>23197</v>
      </c>
      <c r="G5249" s="1" t="s">
        <v>1888</v>
      </c>
      <c r="H5249" s="1">
        <v>55087</v>
      </c>
      <c r="I5249" s="1">
        <v>1000421</v>
      </c>
      <c r="J5249" s="1">
        <v>44.320399999999999</v>
      </c>
      <c r="K5249" s="1">
        <v>-88.2089</v>
      </c>
      <c r="L5249" s="1"/>
      <c r="M5249" s="1" t="s">
        <v>1517</v>
      </c>
      <c r="N5249" s="1" t="s">
        <v>22991</v>
      </c>
      <c r="O5249" s="1">
        <v>2022</v>
      </c>
      <c r="P5249" s="1">
        <v>54130</v>
      </c>
      <c r="Q5249" s="1" t="s">
        <v>23198</v>
      </c>
      <c r="R5249" s="1"/>
      <c r="S5249" s="1" t="s">
        <v>24355</v>
      </c>
      <c r="T5249" s="1" t="s">
        <v>6826</v>
      </c>
      <c r="U5249" s="1"/>
      <c r="V5249" s="1" t="s">
        <v>10828</v>
      </c>
      <c r="W5249" s="1" t="s">
        <v>6828</v>
      </c>
    </row>
    <row r="5250" spans="1:23" x14ac:dyDescent="0.25">
      <c r="A5250" s="1">
        <v>1002596</v>
      </c>
      <c r="B5250" s="5" t="str">
        <f>VLOOKUP(H5250,'FIPS Basin X-walk'!$A$2:$F$3224,6,FALSE)</f>
        <v>Wisconsin Arch</v>
      </c>
      <c r="C5250" s="1" t="s">
        <v>23205</v>
      </c>
      <c r="D5250" s="1"/>
      <c r="E5250" s="1"/>
      <c r="F5250" s="1" t="s">
        <v>23200</v>
      </c>
      <c r="G5250" s="1" t="s">
        <v>23194</v>
      </c>
      <c r="H5250" s="1">
        <v>55087</v>
      </c>
      <c r="I5250" s="1">
        <v>1002596</v>
      </c>
      <c r="J5250" s="1">
        <v>44.2729</v>
      </c>
      <c r="K5250" s="1">
        <v>-88.393109999999993</v>
      </c>
      <c r="L5250" s="1"/>
      <c r="M5250" s="1" t="s">
        <v>1517</v>
      </c>
      <c r="N5250" s="1" t="s">
        <v>22991</v>
      </c>
      <c r="O5250" s="1">
        <v>2022</v>
      </c>
      <c r="P5250" s="1">
        <v>54911</v>
      </c>
      <c r="Q5250" s="1" t="s">
        <v>23206</v>
      </c>
      <c r="R5250" s="1"/>
      <c r="S5250" s="1" t="s">
        <v>24952</v>
      </c>
      <c r="T5250" s="1" t="s">
        <v>6826</v>
      </c>
      <c r="U5250" s="1"/>
      <c r="V5250" s="1" t="s">
        <v>24953</v>
      </c>
      <c r="W5250" s="1" t="s">
        <v>6826</v>
      </c>
    </row>
    <row r="5251" spans="1:23" x14ac:dyDescent="0.25">
      <c r="A5251" s="1">
        <v>1007075</v>
      </c>
      <c r="B5251" s="5" t="str">
        <f>VLOOKUP(H5251,'FIPS Basin X-walk'!$A$2:$F$3224,6,FALSE)</f>
        <v>Wisconsin Arch</v>
      </c>
      <c r="C5251" s="1" t="s">
        <v>23199</v>
      </c>
      <c r="D5251" s="1"/>
      <c r="E5251" s="1"/>
      <c r="F5251" s="1" t="s">
        <v>23200</v>
      </c>
      <c r="G5251" s="1" t="s">
        <v>23194</v>
      </c>
      <c r="H5251" s="1">
        <v>55087</v>
      </c>
      <c r="I5251" s="1">
        <v>1007075</v>
      </c>
      <c r="J5251" s="1">
        <v>44.292498000000002</v>
      </c>
      <c r="K5251" s="1">
        <v>-88.340023000000002</v>
      </c>
      <c r="L5251" s="1"/>
      <c r="M5251" s="1" t="s">
        <v>1517</v>
      </c>
      <c r="N5251" s="1" t="s">
        <v>22991</v>
      </c>
      <c r="O5251" s="1">
        <v>2022</v>
      </c>
      <c r="P5251" s="1">
        <v>54911</v>
      </c>
      <c r="Q5251" s="1" t="s">
        <v>23201</v>
      </c>
      <c r="R5251" s="1"/>
      <c r="S5251" s="1" t="s">
        <v>24358</v>
      </c>
      <c r="T5251" s="1" t="s">
        <v>6826</v>
      </c>
      <c r="U5251" s="1"/>
      <c r="V5251" s="1" t="s">
        <v>25812</v>
      </c>
      <c r="W5251" s="1" t="s">
        <v>6826</v>
      </c>
    </row>
    <row r="5252" spans="1:23" x14ac:dyDescent="0.25">
      <c r="A5252" s="1">
        <v>1001762</v>
      </c>
      <c r="B5252" s="5" t="str">
        <f>VLOOKUP(H5252,'FIPS Basin X-walk'!$A$2:$F$3224,6,FALSE)</f>
        <v>Wisconsin Arch</v>
      </c>
      <c r="C5252" s="1" t="s">
        <v>23192</v>
      </c>
      <c r="D5252" s="1"/>
      <c r="E5252" s="1"/>
      <c r="F5252" s="1" t="s">
        <v>23193</v>
      </c>
      <c r="G5252" s="1" t="s">
        <v>23194</v>
      </c>
      <c r="H5252" s="1">
        <v>55087</v>
      </c>
      <c r="I5252" s="1">
        <v>1001762</v>
      </c>
      <c r="J5252" s="1">
        <v>44.270330000000001</v>
      </c>
      <c r="K5252" s="1">
        <v>-88.303579999999997</v>
      </c>
      <c r="L5252" s="1"/>
      <c r="M5252" s="1" t="s">
        <v>1517</v>
      </c>
      <c r="N5252" s="1" t="s">
        <v>22991</v>
      </c>
      <c r="O5252" s="1">
        <v>2022</v>
      </c>
      <c r="P5252" s="1">
        <v>54113</v>
      </c>
      <c r="Q5252" s="1" t="s">
        <v>24762</v>
      </c>
      <c r="R5252" s="1"/>
      <c r="S5252" s="1"/>
      <c r="T5252" s="1" t="s">
        <v>6828</v>
      </c>
      <c r="U5252" s="1"/>
      <c r="V5252" s="1" t="s">
        <v>23195</v>
      </c>
      <c r="W5252" s="1" t="s">
        <v>6828</v>
      </c>
    </row>
    <row r="5253" spans="1:23" x14ac:dyDescent="0.25">
      <c r="A5253" s="1">
        <v>1002339</v>
      </c>
      <c r="B5253" s="5" t="str">
        <f>VLOOKUP(H5253,'FIPS Basin X-walk'!$A$2:$F$3224,6,FALSE)</f>
        <v>Wisconsin Arch</v>
      </c>
      <c r="C5253" s="1" t="s">
        <v>23202</v>
      </c>
      <c r="D5253" s="1"/>
      <c r="E5253" s="1" t="s">
        <v>6828</v>
      </c>
      <c r="F5253" s="1" t="s">
        <v>23203</v>
      </c>
      <c r="G5253" s="1" t="s">
        <v>23194</v>
      </c>
      <c r="H5253" s="1">
        <v>55087</v>
      </c>
      <c r="I5253" s="1">
        <v>1002339</v>
      </c>
      <c r="J5253" s="1">
        <v>44.282899999999998</v>
      </c>
      <c r="K5253" s="1">
        <v>-88.251800000000003</v>
      </c>
      <c r="L5253" s="1"/>
      <c r="M5253" s="1" t="s">
        <v>1517</v>
      </c>
      <c r="N5253" s="1" t="s">
        <v>22991</v>
      </c>
      <c r="O5253" s="1">
        <v>2022</v>
      </c>
      <c r="P5253" s="1">
        <v>54130</v>
      </c>
      <c r="Q5253" s="1" t="s">
        <v>23204</v>
      </c>
      <c r="R5253" s="1"/>
      <c r="S5253" s="1"/>
      <c r="T5253" s="1" t="s">
        <v>6826</v>
      </c>
      <c r="U5253" s="1"/>
      <c r="V5253" s="1" t="s">
        <v>10832</v>
      </c>
      <c r="W5253" s="1" t="s">
        <v>6826</v>
      </c>
    </row>
    <row r="5254" spans="1:23" x14ac:dyDescent="0.25">
      <c r="A5254" s="1">
        <v>1001312</v>
      </c>
      <c r="B5254" s="5" t="str">
        <f>VLOOKUP(H5254,'FIPS Basin X-walk'!$A$2:$F$3224,6,FALSE)</f>
        <v>New England Province</v>
      </c>
      <c r="C5254" s="1" t="s">
        <v>13770</v>
      </c>
      <c r="D5254" s="1"/>
      <c r="E5254" s="1"/>
      <c r="F5254" s="1" t="s">
        <v>13771</v>
      </c>
      <c r="G5254" s="1" t="s">
        <v>1863</v>
      </c>
      <c r="H5254" s="1">
        <v>23017</v>
      </c>
      <c r="I5254" s="1">
        <v>1001312</v>
      </c>
      <c r="J5254" s="1">
        <v>44.530299999999997</v>
      </c>
      <c r="K5254" s="1">
        <v>-70.521900000000002</v>
      </c>
      <c r="L5254" s="1"/>
      <c r="M5254" s="1" t="s">
        <v>1575</v>
      </c>
      <c r="N5254" s="1" t="s">
        <v>13725</v>
      </c>
      <c r="O5254" s="1">
        <v>2022</v>
      </c>
      <c r="P5254" s="1">
        <v>4276</v>
      </c>
      <c r="Q5254" s="1" t="s">
        <v>13772</v>
      </c>
      <c r="R5254" s="1"/>
      <c r="S5254" s="1" t="s">
        <v>24355</v>
      </c>
      <c r="T5254" s="1" t="s">
        <v>6826</v>
      </c>
      <c r="U5254" s="1"/>
      <c r="V5254" s="1" t="s">
        <v>24682</v>
      </c>
      <c r="W5254" s="1" t="s">
        <v>6828</v>
      </c>
    </row>
    <row r="5255" spans="1:23" x14ac:dyDescent="0.25">
      <c r="A5255" s="1">
        <v>1006366</v>
      </c>
      <c r="B5255" s="5" t="str">
        <f>VLOOKUP(H5255,'FIPS Basin X-walk'!$A$2:$F$3224,6,FALSE)</f>
        <v>New England Province</v>
      </c>
      <c r="C5255" s="1" t="s">
        <v>13773</v>
      </c>
      <c r="D5255" s="1"/>
      <c r="E5255" s="1" t="s">
        <v>6828</v>
      </c>
      <c r="F5255" s="1" t="s">
        <v>13771</v>
      </c>
      <c r="G5255" s="1" t="s">
        <v>13774</v>
      </c>
      <c r="H5255" s="1">
        <v>23017</v>
      </c>
      <c r="I5255" s="1">
        <v>1006366</v>
      </c>
      <c r="J5255" s="1">
        <v>44.550800000000002</v>
      </c>
      <c r="K5255" s="1">
        <v>-70.5411</v>
      </c>
      <c r="L5255" s="1"/>
      <c r="M5255" s="1" t="s">
        <v>1575</v>
      </c>
      <c r="N5255" s="1" t="s">
        <v>13725</v>
      </c>
      <c r="O5255" s="1">
        <v>2022</v>
      </c>
      <c r="P5255" s="1">
        <v>4276</v>
      </c>
      <c r="Q5255" s="1" t="s">
        <v>13775</v>
      </c>
      <c r="R5255" s="1"/>
      <c r="S5255" s="1"/>
      <c r="T5255" s="1" t="s">
        <v>6828</v>
      </c>
      <c r="U5255" s="1"/>
      <c r="V5255" s="1" t="s">
        <v>13776</v>
      </c>
      <c r="W5255" s="1" t="s">
        <v>6828</v>
      </c>
    </row>
    <row r="5256" spans="1:23" x14ac:dyDescent="0.25">
      <c r="A5256" s="1">
        <v>1006630</v>
      </c>
      <c r="B5256" s="5" t="str">
        <f>VLOOKUP(H5256,'FIPS Basin X-walk'!$A$2:$F$3224,6,FALSE)</f>
        <v>Michigan Basin</v>
      </c>
      <c r="C5256" s="1" t="s">
        <v>23211</v>
      </c>
      <c r="D5256" s="1"/>
      <c r="E5256" s="1" t="s">
        <v>6828</v>
      </c>
      <c r="F5256" s="1" t="s">
        <v>23212</v>
      </c>
      <c r="G5256" s="1" t="s">
        <v>1961</v>
      </c>
      <c r="H5256" s="1">
        <v>55089</v>
      </c>
      <c r="I5256" s="1">
        <v>1006630</v>
      </c>
      <c r="J5256" s="1">
        <v>43.3842</v>
      </c>
      <c r="K5256" s="1">
        <v>-87.868899999999996</v>
      </c>
      <c r="L5256" s="1"/>
      <c r="M5256" s="1" t="s">
        <v>1517</v>
      </c>
      <c r="N5256" s="1" t="s">
        <v>22991</v>
      </c>
      <c r="O5256" s="1">
        <v>2022</v>
      </c>
      <c r="P5256" s="1">
        <v>53074</v>
      </c>
      <c r="Q5256" s="1" t="s">
        <v>23213</v>
      </c>
      <c r="R5256" s="1"/>
      <c r="S5256" s="1" t="s">
        <v>24355</v>
      </c>
      <c r="T5256" s="1" t="s">
        <v>6826</v>
      </c>
      <c r="U5256" s="1"/>
      <c r="V5256" s="1" t="s">
        <v>10828</v>
      </c>
      <c r="W5256" s="1" t="s">
        <v>6828</v>
      </c>
    </row>
    <row r="5257" spans="1:23" x14ac:dyDescent="0.25">
      <c r="A5257" s="1">
        <v>1006901</v>
      </c>
      <c r="B5257" s="5" t="str">
        <f>VLOOKUP(H5257,'FIPS Basin X-walk'!$A$2:$F$3224,6,FALSE)</f>
        <v>Michigan Basin</v>
      </c>
      <c r="C5257" s="1" t="s">
        <v>23207</v>
      </c>
      <c r="D5257" s="1"/>
      <c r="E5257" s="1"/>
      <c r="F5257" s="1" t="s">
        <v>23208</v>
      </c>
      <c r="G5257" s="1" t="s">
        <v>23209</v>
      </c>
      <c r="H5257" s="1">
        <v>55089</v>
      </c>
      <c r="I5257" s="1">
        <v>1006901</v>
      </c>
      <c r="J5257" s="1">
        <v>43.396949999999997</v>
      </c>
      <c r="K5257" s="1">
        <v>-87.949659999999994</v>
      </c>
      <c r="L5257" s="1"/>
      <c r="M5257" s="1" t="s">
        <v>1517</v>
      </c>
      <c r="N5257" s="1" t="s">
        <v>22991</v>
      </c>
      <c r="O5257" s="1">
        <v>2022</v>
      </c>
      <c r="P5257" s="1">
        <v>53080</v>
      </c>
      <c r="Q5257" s="1" t="s">
        <v>23210</v>
      </c>
      <c r="R5257" s="1"/>
      <c r="S5257" s="1" t="s">
        <v>24372</v>
      </c>
      <c r="T5257" s="1" t="s">
        <v>6826</v>
      </c>
      <c r="U5257" s="1"/>
      <c r="V5257" s="1" t="s">
        <v>17818</v>
      </c>
      <c r="W5257" s="1" t="s">
        <v>6826</v>
      </c>
    </row>
    <row r="5258" spans="1:23" x14ac:dyDescent="0.25">
      <c r="A5258" s="1">
        <v>1002639</v>
      </c>
      <c r="B5258" s="5" t="str">
        <f>VLOOKUP(H5258,'FIPS Basin X-walk'!$A$2:$F$3224,6,FALSE)</f>
        <v>Appalachian Basin (Eastern Overthrust Area)</v>
      </c>
      <c r="C5258" s="1" t="s">
        <v>22337</v>
      </c>
      <c r="D5258" s="1"/>
      <c r="E5258" s="1"/>
      <c r="F5258" s="1" t="s">
        <v>22338</v>
      </c>
      <c r="G5258" s="1" t="s">
        <v>22339</v>
      </c>
      <c r="H5258" s="1">
        <v>51139</v>
      </c>
      <c r="I5258" s="1">
        <v>1002639</v>
      </c>
      <c r="J5258" s="1">
        <v>38.622463000000003</v>
      </c>
      <c r="K5258" s="1">
        <v>-78.586794999999995</v>
      </c>
      <c r="L5258" s="1"/>
      <c r="M5258" s="1" t="s">
        <v>1486</v>
      </c>
      <c r="N5258" s="1" t="s">
        <v>15119</v>
      </c>
      <c r="O5258" s="1">
        <v>2022</v>
      </c>
      <c r="P5258" s="1">
        <v>22835</v>
      </c>
      <c r="Q5258" s="1" t="s">
        <v>22340</v>
      </c>
      <c r="R5258" s="1"/>
      <c r="S5258" s="1" t="s">
        <v>24358</v>
      </c>
      <c r="T5258" s="1" t="s">
        <v>6826</v>
      </c>
      <c r="U5258" s="1"/>
      <c r="V5258" s="1" t="s">
        <v>24964</v>
      </c>
      <c r="W5258" s="1" t="s">
        <v>6826</v>
      </c>
    </row>
    <row r="5259" spans="1:23" x14ac:dyDescent="0.25">
      <c r="A5259" s="1">
        <v>1007171</v>
      </c>
      <c r="B5259" s="5" t="str">
        <f>VLOOKUP(H5259,'FIPS Basin X-walk'!$A$2:$F$3224,6,FALSE)</f>
        <v>Florida Platform</v>
      </c>
      <c r="C5259" s="1" t="s">
        <v>9956</v>
      </c>
      <c r="D5259" s="1"/>
      <c r="E5259" s="1"/>
      <c r="F5259" s="1" t="s">
        <v>9957</v>
      </c>
      <c r="G5259" s="1" t="s">
        <v>1812</v>
      </c>
      <c r="H5259" s="1">
        <v>12099</v>
      </c>
      <c r="I5259" s="1">
        <v>1007171</v>
      </c>
      <c r="J5259" s="1">
        <v>26.698599999999999</v>
      </c>
      <c r="K5259" s="1">
        <v>-80.374700000000004</v>
      </c>
      <c r="L5259" s="1"/>
      <c r="M5259" s="1" t="s">
        <v>1506</v>
      </c>
      <c r="N5259" s="1" t="s">
        <v>9619</v>
      </c>
      <c r="O5259" s="1">
        <v>2022</v>
      </c>
      <c r="P5259" s="1">
        <v>33470</v>
      </c>
      <c r="Q5259" s="1" t="s">
        <v>9958</v>
      </c>
      <c r="R5259" s="1"/>
      <c r="S5259" s="1" t="s">
        <v>24355</v>
      </c>
      <c r="T5259" s="1" t="s">
        <v>6826</v>
      </c>
      <c r="U5259" s="1"/>
      <c r="V5259" s="1" t="s">
        <v>9640</v>
      </c>
      <c r="W5259" s="1" t="s">
        <v>6828</v>
      </c>
    </row>
    <row r="5260" spans="1:23" x14ac:dyDescent="0.25">
      <c r="A5260" s="1">
        <v>1001485</v>
      </c>
      <c r="B5260" s="5" t="str">
        <f>VLOOKUP(H5260,'FIPS Basin X-walk'!$A$2:$F$3224,6,FALSE)</f>
        <v>Florida Platform</v>
      </c>
      <c r="C5260" s="1" t="s">
        <v>9968</v>
      </c>
      <c r="D5260" s="1"/>
      <c r="E5260" s="1"/>
      <c r="F5260" s="1" t="s">
        <v>9969</v>
      </c>
      <c r="G5260" s="1" t="s">
        <v>1812</v>
      </c>
      <c r="H5260" s="1">
        <v>12099</v>
      </c>
      <c r="I5260" s="1">
        <v>1001485</v>
      </c>
      <c r="J5260" s="1">
        <v>26.7653</v>
      </c>
      <c r="K5260" s="1">
        <v>-80.052800000000005</v>
      </c>
      <c r="L5260" s="1"/>
      <c r="M5260" s="1" t="s">
        <v>1506</v>
      </c>
      <c r="N5260" s="1" t="s">
        <v>9619</v>
      </c>
      <c r="O5260" s="1">
        <v>2022</v>
      </c>
      <c r="P5260" s="1">
        <v>33404</v>
      </c>
      <c r="Q5260" s="1" t="s">
        <v>9970</v>
      </c>
      <c r="R5260" s="1"/>
      <c r="S5260" s="1" t="s">
        <v>24355</v>
      </c>
      <c r="T5260" s="1" t="s">
        <v>6826</v>
      </c>
      <c r="U5260" s="1"/>
      <c r="V5260" s="1" t="s">
        <v>9640</v>
      </c>
      <c r="W5260" s="1" t="s">
        <v>6828</v>
      </c>
    </row>
    <row r="5261" spans="1:23" x14ac:dyDescent="0.25">
      <c r="A5261" s="1">
        <v>1014109</v>
      </c>
      <c r="B5261" s="5" t="str">
        <f>VLOOKUP(H5261,'FIPS Basin X-walk'!$A$2:$F$3224,6,FALSE)</f>
        <v>Florida Platform</v>
      </c>
      <c r="C5261" s="1" t="s">
        <v>26864</v>
      </c>
      <c r="D5261" s="1"/>
      <c r="E5261" s="1"/>
      <c r="F5261" s="1" t="s">
        <v>26865</v>
      </c>
      <c r="G5261" s="1" t="s">
        <v>9951</v>
      </c>
      <c r="H5261" s="1">
        <v>12099</v>
      </c>
      <c r="I5261" s="1">
        <v>1014109</v>
      </c>
      <c r="J5261" s="1">
        <v>26.705463999999999</v>
      </c>
      <c r="K5261" s="1">
        <v>-80.649438000000004</v>
      </c>
      <c r="L5261" s="1"/>
      <c r="M5261" s="1" t="s">
        <v>1506</v>
      </c>
      <c r="N5261" s="1" t="s">
        <v>9619</v>
      </c>
      <c r="O5261" s="1">
        <v>2022</v>
      </c>
      <c r="P5261" s="1">
        <v>33430</v>
      </c>
      <c r="Q5261" s="1" t="s">
        <v>26866</v>
      </c>
      <c r="R5261" s="1"/>
      <c r="S5261" s="1" t="s">
        <v>24785</v>
      </c>
      <c r="T5261" s="1" t="s">
        <v>6826</v>
      </c>
      <c r="U5261" s="1"/>
      <c r="V5261" s="1" t="s">
        <v>26867</v>
      </c>
      <c r="W5261" s="1" t="s">
        <v>6826</v>
      </c>
    </row>
    <row r="5262" spans="1:23" x14ac:dyDescent="0.25">
      <c r="A5262" s="1">
        <v>1001668</v>
      </c>
      <c r="B5262" s="5" t="str">
        <f>VLOOKUP(H5262,'FIPS Basin X-walk'!$A$2:$F$3224,6,FALSE)</f>
        <v>Florida Platform</v>
      </c>
      <c r="C5262" s="1" t="s">
        <v>9966</v>
      </c>
      <c r="D5262" s="1"/>
      <c r="E5262" s="1"/>
      <c r="F5262" s="1" t="s">
        <v>9954</v>
      </c>
      <c r="G5262" s="1" t="s">
        <v>9951</v>
      </c>
      <c r="H5262" s="1">
        <v>12099</v>
      </c>
      <c r="I5262" s="1">
        <v>1001668</v>
      </c>
      <c r="J5262" s="1">
        <v>26.591073999999999</v>
      </c>
      <c r="K5262" s="1">
        <v>-80.192436000000001</v>
      </c>
      <c r="L5262" s="1"/>
      <c r="M5262" s="1" t="s">
        <v>1506</v>
      </c>
      <c r="N5262" s="1" t="s">
        <v>9619</v>
      </c>
      <c r="O5262" s="1">
        <v>2022</v>
      </c>
      <c r="P5262" s="1">
        <v>33467</v>
      </c>
      <c r="Q5262" s="1" t="s">
        <v>9967</v>
      </c>
      <c r="R5262" s="1"/>
      <c r="S5262" s="1" t="s">
        <v>24358</v>
      </c>
      <c r="T5262" s="1" t="s">
        <v>6826</v>
      </c>
      <c r="U5262" s="1"/>
      <c r="V5262" s="1" t="s">
        <v>24741</v>
      </c>
      <c r="W5262" s="1" t="s">
        <v>6826</v>
      </c>
    </row>
    <row r="5263" spans="1:23" x14ac:dyDescent="0.25">
      <c r="A5263" s="1">
        <v>1004420</v>
      </c>
      <c r="B5263" s="5" t="str">
        <f>VLOOKUP(H5263,'FIPS Basin X-walk'!$A$2:$F$3224,6,FALSE)</f>
        <v>Florida Platform</v>
      </c>
      <c r="C5263" s="1" t="s">
        <v>9953</v>
      </c>
      <c r="D5263" s="1"/>
      <c r="E5263" s="1"/>
      <c r="F5263" s="1" t="s">
        <v>9954</v>
      </c>
      <c r="G5263" s="1" t="s">
        <v>9951</v>
      </c>
      <c r="H5263" s="1">
        <v>12099</v>
      </c>
      <c r="I5263" s="1">
        <v>1004420</v>
      </c>
      <c r="J5263" s="1">
        <v>26.612500000000001</v>
      </c>
      <c r="K5263" s="1">
        <v>-80.067800000000005</v>
      </c>
      <c r="L5263" s="1"/>
      <c r="M5263" s="1" t="s">
        <v>1506</v>
      </c>
      <c r="N5263" s="1" t="s">
        <v>9619</v>
      </c>
      <c r="O5263" s="1">
        <v>2022</v>
      </c>
      <c r="P5263" s="1">
        <v>33461</v>
      </c>
      <c r="Q5263" s="1" t="s">
        <v>9955</v>
      </c>
      <c r="R5263" s="1"/>
      <c r="S5263" s="1" t="s">
        <v>25304</v>
      </c>
      <c r="T5263" s="1" t="s">
        <v>6826</v>
      </c>
      <c r="U5263" s="1"/>
      <c r="V5263" s="1" t="s">
        <v>25305</v>
      </c>
      <c r="W5263" s="1" t="s">
        <v>6828</v>
      </c>
    </row>
    <row r="5264" spans="1:23" x14ac:dyDescent="0.25">
      <c r="A5264" s="1">
        <v>1003060</v>
      </c>
      <c r="B5264" s="5" t="str">
        <f>VLOOKUP(H5264,'FIPS Basin X-walk'!$A$2:$F$3224,6,FALSE)</f>
        <v>Florida Platform</v>
      </c>
      <c r="C5264" s="1" t="s">
        <v>25053</v>
      </c>
      <c r="D5264" s="1"/>
      <c r="E5264" s="1"/>
      <c r="F5264" s="1" t="s">
        <v>9950</v>
      </c>
      <c r="G5264" s="1" t="s">
        <v>9951</v>
      </c>
      <c r="H5264" s="1">
        <v>12099</v>
      </c>
      <c r="I5264" s="1">
        <v>1003060</v>
      </c>
      <c r="J5264" s="1">
        <v>26.768813999999999</v>
      </c>
      <c r="K5264" s="1">
        <v>-80.101219</v>
      </c>
      <c r="L5264" s="1"/>
      <c r="M5264" s="1" t="s">
        <v>1506</v>
      </c>
      <c r="N5264" s="1" t="s">
        <v>9619</v>
      </c>
      <c r="O5264" s="1">
        <v>2022</v>
      </c>
      <c r="P5264" s="1">
        <v>33407</v>
      </c>
      <c r="Q5264" s="1" t="s">
        <v>9952</v>
      </c>
      <c r="R5264" s="1" t="s">
        <v>24361</v>
      </c>
      <c r="S5264" s="1" t="s">
        <v>24360</v>
      </c>
      <c r="T5264" s="1" t="s">
        <v>6826</v>
      </c>
      <c r="U5264" s="1"/>
      <c r="V5264" s="1" t="s">
        <v>9640</v>
      </c>
      <c r="W5264" s="1" t="s">
        <v>6826</v>
      </c>
    </row>
    <row r="5265" spans="1:23" x14ac:dyDescent="0.25">
      <c r="A5265" s="1">
        <v>1006560</v>
      </c>
      <c r="B5265" s="5" t="str">
        <f>VLOOKUP(H5265,'FIPS Basin X-walk'!$A$2:$F$3224,6,FALSE)</f>
        <v>Florida Platform</v>
      </c>
      <c r="C5265" s="1" t="s">
        <v>9959</v>
      </c>
      <c r="D5265" s="1"/>
      <c r="E5265" s="1"/>
      <c r="F5265" s="1" t="s">
        <v>9960</v>
      </c>
      <c r="G5265" s="1" t="s">
        <v>9951</v>
      </c>
      <c r="H5265" s="1">
        <v>12099</v>
      </c>
      <c r="I5265" s="1">
        <v>1006560</v>
      </c>
      <c r="J5265" s="1">
        <v>26.576744999999999</v>
      </c>
      <c r="K5265" s="1">
        <v>-80.746736999999996</v>
      </c>
      <c r="L5265" s="1"/>
      <c r="M5265" s="1" t="s">
        <v>1506</v>
      </c>
      <c r="N5265" s="1" t="s">
        <v>9619</v>
      </c>
      <c r="O5265" s="1">
        <v>2022</v>
      </c>
      <c r="P5265" s="1">
        <v>33493</v>
      </c>
      <c r="Q5265" s="1" t="s">
        <v>9961</v>
      </c>
      <c r="R5265" s="1"/>
      <c r="S5265" s="1" t="s">
        <v>24532</v>
      </c>
      <c r="T5265" s="1" t="s">
        <v>6828</v>
      </c>
      <c r="U5265" s="1"/>
      <c r="V5265" s="1" t="s">
        <v>9962</v>
      </c>
      <c r="W5265" s="1" t="s">
        <v>6826</v>
      </c>
    </row>
    <row r="5266" spans="1:23" x14ac:dyDescent="0.25">
      <c r="A5266" s="1">
        <v>1003189</v>
      </c>
      <c r="B5266" s="5" t="str">
        <f>VLOOKUP(H5266,'FIPS Basin X-walk'!$A$2:$F$3224,6,FALSE)</f>
        <v>Florida Platform</v>
      </c>
      <c r="C5266" s="1" t="s">
        <v>9974</v>
      </c>
      <c r="D5266" s="1"/>
      <c r="E5266" s="1"/>
      <c r="F5266" s="1" t="s">
        <v>9964</v>
      </c>
      <c r="G5266" s="1" t="s">
        <v>9951</v>
      </c>
      <c r="H5266" s="1">
        <v>12099</v>
      </c>
      <c r="I5266" s="1">
        <v>1003189</v>
      </c>
      <c r="J5266" s="1">
        <v>26.69238</v>
      </c>
      <c r="K5266" s="1">
        <v>-80.152190000000004</v>
      </c>
      <c r="L5266" s="1"/>
      <c r="M5266" s="1" t="s">
        <v>1506</v>
      </c>
      <c r="N5266" s="1" t="s">
        <v>9619</v>
      </c>
      <c r="O5266" s="1">
        <v>2022</v>
      </c>
      <c r="P5266" s="1">
        <v>33413</v>
      </c>
      <c r="Q5266" s="1" t="s">
        <v>28</v>
      </c>
      <c r="R5266" s="1"/>
      <c r="S5266" s="1" t="s">
        <v>24435</v>
      </c>
      <c r="T5266" s="1" t="s">
        <v>6826</v>
      </c>
      <c r="U5266" s="1"/>
      <c r="V5266" s="1" t="s">
        <v>7521</v>
      </c>
      <c r="W5266" s="1" t="s">
        <v>6826</v>
      </c>
    </row>
    <row r="5267" spans="1:23" x14ac:dyDescent="0.25">
      <c r="A5267" s="1">
        <v>1006389</v>
      </c>
      <c r="B5267" s="5" t="str">
        <f>VLOOKUP(H5267,'FIPS Basin X-walk'!$A$2:$F$3224,6,FALSE)</f>
        <v>Florida Platform</v>
      </c>
      <c r="C5267" s="1" t="s">
        <v>9971</v>
      </c>
      <c r="D5267" s="1"/>
      <c r="E5267" s="1"/>
      <c r="F5267" s="1" t="s">
        <v>9972</v>
      </c>
      <c r="G5267" s="1" t="s">
        <v>9951</v>
      </c>
      <c r="H5267" s="1">
        <v>12099</v>
      </c>
      <c r="I5267" s="1">
        <v>1006389</v>
      </c>
      <c r="J5267" s="1">
        <v>26.78417</v>
      </c>
      <c r="K5267" s="1">
        <v>-80.119140000000002</v>
      </c>
      <c r="L5267" s="1"/>
      <c r="M5267" s="1" t="s">
        <v>1506</v>
      </c>
      <c r="N5267" s="1" t="s">
        <v>9619</v>
      </c>
      <c r="O5267" s="1">
        <v>2022</v>
      </c>
      <c r="P5267" s="1">
        <v>33412</v>
      </c>
      <c r="Q5267" s="1" t="s">
        <v>9973</v>
      </c>
      <c r="R5267" s="1"/>
      <c r="S5267" s="1" t="s">
        <v>24358</v>
      </c>
      <c r="T5267" s="1" t="s">
        <v>6826</v>
      </c>
      <c r="U5267" s="1"/>
      <c r="V5267" s="1" t="s">
        <v>24741</v>
      </c>
      <c r="W5267" s="1" t="s">
        <v>6826</v>
      </c>
    </row>
    <row r="5268" spans="1:23" x14ac:dyDescent="0.25">
      <c r="A5268" s="1">
        <v>1007820</v>
      </c>
      <c r="B5268" s="5" t="str">
        <f>VLOOKUP(H5268,'FIPS Basin X-walk'!$A$2:$F$3224,6,FALSE)</f>
        <v>Florida Platform</v>
      </c>
      <c r="C5268" s="1" t="s">
        <v>9963</v>
      </c>
      <c r="D5268" s="1"/>
      <c r="E5268" s="1" t="s">
        <v>6828</v>
      </c>
      <c r="F5268" s="1" t="s">
        <v>9964</v>
      </c>
      <c r="G5268" s="1" t="s">
        <v>9951</v>
      </c>
      <c r="H5268" s="1">
        <v>12099</v>
      </c>
      <c r="I5268" s="1">
        <v>1007820</v>
      </c>
      <c r="J5268" s="1">
        <v>26.786429999999999</v>
      </c>
      <c r="K5268" s="1">
        <v>-80.138800000000003</v>
      </c>
      <c r="L5268" s="1"/>
      <c r="M5268" s="1" t="s">
        <v>1506</v>
      </c>
      <c r="N5268" s="1" t="s">
        <v>9619</v>
      </c>
      <c r="O5268" s="1">
        <v>2022</v>
      </c>
      <c r="P5268" s="1">
        <v>33412</v>
      </c>
      <c r="Q5268" s="1" t="s">
        <v>9965</v>
      </c>
      <c r="R5268" s="1" t="s">
        <v>24389</v>
      </c>
      <c r="S5268" s="1" t="s">
        <v>24358</v>
      </c>
      <c r="T5268" s="1" t="s">
        <v>6826</v>
      </c>
      <c r="U5268" s="1"/>
      <c r="V5268" s="1" t="s">
        <v>24741</v>
      </c>
      <c r="W5268" s="1" t="s">
        <v>6826</v>
      </c>
    </row>
    <row r="5269" spans="1:23" x14ac:dyDescent="0.25">
      <c r="A5269" s="1">
        <v>1002069</v>
      </c>
      <c r="B5269" s="5" t="str">
        <f>VLOOKUP(H5269,'FIPS Basin X-walk'!$A$2:$F$3224,6,FALSE)</f>
        <v>Iowa Shelf</v>
      </c>
      <c r="C5269" s="1" t="s">
        <v>12246</v>
      </c>
      <c r="D5269" s="1"/>
      <c r="E5269" s="1"/>
      <c r="F5269" s="1" t="s">
        <v>12240</v>
      </c>
      <c r="G5269" s="1" t="s">
        <v>12241</v>
      </c>
      <c r="H5269" s="1">
        <v>19147</v>
      </c>
      <c r="I5269" s="1">
        <v>1002069</v>
      </c>
      <c r="J5269" s="1">
        <v>43.101019999999998</v>
      </c>
      <c r="K5269" s="1">
        <v>-94.65419</v>
      </c>
      <c r="L5269" s="1"/>
      <c r="M5269" s="1" t="s">
        <v>1500</v>
      </c>
      <c r="N5269" s="1" t="s">
        <v>11970</v>
      </c>
      <c r="O5269" s="1">
        <v>2022</v>
      </c>
      <c r="P5269" s="1">
        <v>50536</v>
      </c>
      <c r="Q5269" s="1" t="s">
        <v>12247</v>
      </c>
      <c r="R5269" s="1"/>
      <c r="S5269" s="1" t="s">
        <v>24377</v>
      </c>
      <c r="T5269" s="1" t="s">
        <v>6826</v>
      </c>
      <c r="U5269" s="1"/>
      <c r="V5269" s="1" t="s">
        <v>12017</v>
      </c>
      <c r="W5269" s="1" t="s">
        <v>6826</v>
      </c>
    </row>
    <row r="5270" spans="1:23" x14ac:dyDescent="0.25">
      <c r="A5270" s="1">
        <v>1004490</v>
      </c>
      <c r="B5270" s="5" t="str">
        <f>VLOOKUP(H5270,'FIPS Basin X-walk'!$A$2:$F$3224,6,FALSE)</f>
        <v>Iowa Shelf</v>
      </c>
      <c r="C5270" s="1" t="s">
        <v>12239</v>
      </c>
      <c r="D5270" s="1"/>
      <c r="E5270" s="1"/>
      <c r="F5270" s="1" t="s">
        <v>12240</v>
      </c>
      <c r="G5270" s="1" t="s">
        <v>12241</v>
      </c>
      <c r="H5270" s="1">
        <v>19147</v>
      </c>
      <c r="I5270" s="1">
        <v>1004490</v>
      </c>
      <c r="J5270" s="1">
        <v>43.097459999999998</v>
      </c>
      <c r="K5270" s="1">
        <v>-94.655360000000002</v>
      </c>
      <c r="L5270" s="1"/>
      <c r="M5270" s="1" t="s">
        <v>1500</v>
      </c>
      <c r="N5270" s="1" t="s">
        <v>11970</v>
      </c>
      <c r="O5270" s="1">
        <v>2022</v>
      </c>
      <c r="P5270" s="1">
        <v>50536</v>
      </c>
      <c r="Q5270" s="1" t="s">
        <v>12242</v>
      </c>
      <c r="R5270" s="1"/>
      <c r="S5270" s="1" t="s">
        <v>24378</v>
      </c>
      <c r="T5270" s="1" t="s">
        <v>6826</v>
      </c>
      <c r="U5270" s="1"/>
      <c r="V5270" s="1" t="s">
        <v>11633</v>
      </c>
      <c r="W5270" s="1" t="s">
        <v>6826</v>
      </c>
    </row>
    <row r="5271" spans="1:23" x14ac:dyDescent="0.25">
      <c r="A5271" s="1">
        <v>1011694</v>
      </c>
      <c r="B5271" s="5" t="str">
        <f>VLOOKUP(H5271,'FIPS Basin X-walk'!$A$2:$F$3224,6,FALSE)</f>
        <v>Iowa Shelf</v>
      </c>
      <c r="C5271" s="1" t="s">
        <v>12243</v>
      </c>
      <c r="D5271" s="1"/>
      <c r="E5271" s="1" t="s">
        <v>6828</v>
      </c>
      <c r="F5271" s="1" t="s">
        <v>12244</v>
      </c>
      <c r="G5271" s="1" t="s">
        <v>12241</v>
      </c>
      <c r="H5271" s="1">
        <v>19147</v>
      </c>
      <c r="I5271" s="1">
        <v>1011694</v>
      </c>
      <c r="J5271" s="1">
        <v>43.089624999999998</v>
      </c>
      <c r="K5271" s="1">
        <v>-94.646631999999997</v>
      </c>
      <c r="L5271" s="1"/>
      <c r="M5271" s="1" t="s">
        <v>1500</v>
      </c>
      <c r="N5271" s="1" t="s">
        <v>11970</v>
      </c>
      <c r="O5271" s="1">
        <v>2022</v>
      </c>
      <c r="P5271" s="1">
        <v>50536</v>
      </c>
      <c r="Q5271" s="1" t="s">
        <v>12245</v>
      </c>
      <c r="R5271" s="1"/>
      <c r="S5271" s="1" t="s">
        <v>24378</v>
      </c>
      <c r="T5271" s="1" t="s">
        <v>6826</v>
      </c>
      <c r="U5271" s="1"/>
      <c r="V5271" s="1" t="s">
        <v>11633</v>
      </c>
      <c r="W5271" s="1" t="s">
        <v>6826</v>
      </c>
    </row>
    <row r="5272" spans="1:23" x14ac:dyDescent="0.25">
      <c r="A5272" s="1">
        <v>1000959</v>
      </c>
      <c r="B5272" s="5" t="str">
        <f>VLOOKUP(H5272,'FIPS Basin X-walk'!$A$2:$F$3224,6,FALSE)</f>
        <v>Bend Arch</v>
      </c>
      <c r="C5272" s="1" t="s">
        <v>21615</v>
      </c>
      <c r="D5272" s="1"/>
      <c r="E5272" s="1"/>
      <c r="F5272" s="1" t="s">
        <v>21616</v>
      </c>
      <c r="G5272" s="1" t="s">
        <v>1786</v>
      </c>
      <c r="H5272" s="1">
        <v>48363</v>
      </c>
      <c r="I5272" s="1">
        <v>1000959</v>
      </c>
      <c r="J5272" s="1">
        <v>32.658099999999997</v>
      </c>
      <c r="K5272" s="1">
        <v>-98.310299999999998</v>
      </c>
      <c r="L5272" s="1"/>
      <c r="M5272" s="1" t="s">
        <v>1485</v>
      </c>
      <c r="N5272" s="1" t="s">
        <v>9148</v>
      </c>
      <c r="O5272" s="1">
        <v>2022</v>
      </c>
      <c r="P5272" s="1">
        <v>76484</v>
      </c>
      <c r="Q5272" s="1" t="s">
        <v>21617</v>
      </c>
      <c r="R5272" s="1"/>
      <c r="S5272" s="1" t="s">
        <v>24355</v>
      </c>
      <c r="T5272" s="1" t="s">
        <v>6826</v>
      </c>
      <c r="U5272" s="1"/>
      <c r="V5272" s="1" t="s">
        <v>21248</v>
      </c>
      <c r="W5272" s="1" t="s">
        <v>6828</v>
      </c>
    </row>
    <row r="5273" spans="1:23" x14ac:dyDescent="0.25">
      <c r="A5273" s="1">
        <v>1006709</v>
      </c>
      <c r="B5273" s="5" t="str">
        <f>VLOOKUP(H5273,'FIPS Basin X-walk'!$A$2:$F$3224,6,FALSE)</f>
        <v>Bend Arch</v>
      </c>
      <c r="C5273" s="1" t="s">
        <v>21618</v>
      </c>
      <c r="D5273" s="1"/>
      <c r="E5273" s="1"/>
      <c r="F5273" s="1" t="s">
        <v>21619</v>
      </c>
      <c r="G5273" s="1" t="s">
        <v>21620</v>
      </c>
      <c r="H5273" s="1">
        <v>48363</v>
      </c>
      <c r="I5273" s="1">
        <v>1006709</v>
      </c>
      <c r="J5273" s="1">
        <v>32.538896000000001</v>
      </c>
      <c r="K5273" s="1">
        <v>-98.338628</v>
      </c>
      <c r="L5273" s="1"/>
      <c r="M5273" s="1" t="s">
        <v>1485</v>
      </c>
      <c r="N5273" s="1" t="s">
        <v>9148</v>
      </c>
      <c r="O5273" s="1">
        <v>2022</v>
      </c>
      <c r="P5273" s="1">
        <v>76453</v>
      </c>
      <c r="Q5273" s="1" t="s">
        <v>279</v>
      </c>
      <c r="R5273" s="1"/>
      <c r="S5273" s="1" t="s">
        <v>24399</v>
      </c>
      <c r="T5273" s="1" t="s">
        <v>6826</v>
      </c>
      <c r="U5273" s="1"/>
      <c r="V5273" s="1" t="s">
        <v>21052</v>
      </c>
      <c r="W5273" s="1" t="s">
        <v>6826</v>
      </c>
    </row>
    <row r="5274" spans="1:23" x14ac:dyDescent="0.25">
      <c r="A5274" s="1">
        <v>1010637</v>
      </c>
      <c r="B5274" s="5" t="str">
        <f>VLOOKUP(H5274,'FIPS Basin X-walk'!$A$2:$F$3224,6,FALSE)</f>
        <v>Black Warrior Basin</v>
      </c>
      <c r="C5274" s="1" t="s">
        <v>15356</v>
      </c>
      <c r="D5274" s="1"/>
      <c r="E5274" s="1"/>
      <c r="F5274" s="1" t="s">
        <v>7852</v>
      </c>
      <c r="G5274" s="1" t="s">
        <v>1963</v>
      </c>
      <c r="H5274" s="1">
        <v>28107</v>
      </c>
      <c r="I5274" s="1">
        <v>1010637</v>
      </c>
      <c r="J5274" s="1">
        <v>34.336390000000002</v>
      </c>
      <c r="K5274" s="1">
        <v>-89.929060000000007</v>
      </c>
      <c r="L5274" s="1"/>
      <c r="M5274" s="1" t="s">
        <v>1523</v>
      </c>
      <c r="N5274" s="1" t="s">
        <v>15181</v>
      </c>
      <c r="O5274" s="1">
        <v>2022</v>
      </c>
      <c r="P5274" s="1">
        <v>38606</v>
      </c>
      <c r="Q5274" s="1" t="s">
        <v>15357</v>
      </c>
      <c r="R5274" s="1"/>
      <c r="S5274" s="1" t="s">
        <v>24355</v>
      </c>
      <c r="T5274" s="1" t="s">
        <v>6826</v>
      </c>
      <c r="U5274" s="1"/>
      <c r="V5274" s="1" t="s">
        <v>15275</v>
      </c>
      <c r="W5274" s="1" t="s">
        <v>6828</v>
      </c>
    </row>
    <row r="5275" spans="1:23" x14ac:dyDescent="0.25">
      <c r="A5275" s="1">
        <v>1005696</v>
      </c>
      <c r="B5275" s="5" t="e">
        <f>VLOOKUP(H5275,'FIPS Basin X-walk'!$A$2:$F$3224,6,FALSE)</f>
        <v>#N/A</v>
      </c>
      <c r="C5275" s="1" t="s">
        <v>25575</v>
      </c>
      <c r="D5275" s="1"/>
      <c r="E5275" s="1"/>
      <c r="F5275" s="1" t="s">
        <v>21624</v>
      </c>
      <c r="G5275" s="1" t="s">
        <v>23952</v>
      </c>
      <c r="H5275" s="1"/>
      <c r="I5275" s="1">
        <v>1005696</v>
      </c>
      <c r="J5275" s="1">
        <v>32.1525563938213</v>
      </c>
      <c r="K5275" s="1">
        <v>-94.339077098900603</v>
      </c>
      <c r="L5275" s="1"/>
      <c r="M5275" s="1" t="s">
        <v>1485</v>
      </c>
      <c r="N5275" s="1" t="s">
        <v>9148</v>
      </c>
      <c r="O5275" s="1">
        <v>2022</v>
      </c>
      <c r="P5275" s="1">
        <v>75633</v>
      </c>
      <c r="Q5275" s="1" t="s">
        <v>690</v>
      </c>
      <c r="R5275" s="1"/>
      <c r="S5275" s="1" t="s">
        <v>24435</v>
      </c>
      <c r="T5275" s="1" t="s">
        <v>6826</v>
      </c>
      <c r="U5275" s="1"/>
      <c r="V5275" s="1" t="s">
        <v>7521</v>
      </c>
      <c r="W5275" s="1" t="s">
        <v>6826</v>
      </c>
    </row>
    <row r="5276" spans="1:23" x14ac:dyDescent="0.25">
      <c r="A5276" s="1">
        <v>1013870</v>
      </c>
      <c r="B5276" s="5" t="str">
        <f>VLOOKUP(H5276,'FIPS Basin X-walk'!$A$2:$F$3224,6,FALSE)</f>
        <v>East Texas Basin</v>
      </c>
      <c r="C5276" s="1" t="s">
        <v>23626</v>
      </c>
      <c r="D5276" s="1"/>
      <c r="E5276" s="1"/>
      <c r="F5276" s="1" t="s">
        <v>508</v>
      </c>
      <c r="G5276" s="1" t="s">
        <v>1963</v>
      </c>
      <c r="H5276" s="1">
        <v>48365</v>
      </c>
      <c r="I5276" s="1">
        <v>1013870</v>
      </c>
      <c r="J5276" s="1">
        <v>32.144490965143099</v>
      </c>
      <c r="K5276" s="1">
        <v>-94.333753825362393</v>
      </c>
      <c r="L5276" s="1"/>
      <c r="M5276" s="1" t="s">
        <v>1485</v>
      </c>
      <c r="N5276" s="1" t="s">
        <v>9148</v>
      </c>
      <c r="O5276" s="1">
        <v>2022</v>
      </c>
      <c r="P5276" s="1">
        <v>75633</v>
      </c>
      <c r="Q5276" s="1" t="s">
        <v>1105</v>
      </c>
      <c r="R5276" s="1"/>
      <c r="S5276" s="1">
        <v>213111</v>
      </c>
      <c r="T5276" s="1" t="s">
        <v>6826</v>
      </c>
      <c r="U5276" s="1"/>
      <c r="V5276" s="1" t="s">
        <v>21005</v>
      </c>
      <c r="W5276" s="1" t="s">
        <v>6826</v>
      </c>
    </row>
    <row r="5277" spans="1:23" x14ac:dyDescent="0.25">
      <c r="A5277" s="1">
        <v>1001848</v>
      </c>
      <c r="B5277" s="5" t="str">
        <f>VLOOKUP(H5277,'FIPS Basin X-walk'!$A$2:$F$3224,6,FALSE)</f>
        <v>Black Warrior Basin</v>
      </c>
      <c r="C5277" s="1" t="s">
        <v>24781</v>
      </c>
      <c r="D5277" s="1"/>
      <c r="E5277" s="1"/>
      <c r="F5277" s="1" t="s">
        <v>7857</v>
      </c>
      <c r="G5277" s="1" t="s">
        <v>15355</v>
      </c>
      <c r="H5277" s="1">
        <v>28107</v>
      </c>
      <c r="I5277" s="1">
        <v>1001848</v>
      </c>
      <c r="J5277" s="1">
        <v>34.296083000000003</v>
      </c>
      <c r="K5277" s="1">
        <v>-90.073110999999997</v>
      </c>
      <c r="L5277" s="1"/>
      <c r="M5277" s="1" t="s">
        <v>1523</v>
      </c>
      <c r="N5277" s="1" t="s">
        <v>15181</v>
      </c>
      <c r="O5277" s="1">
        <v>2022</v>
      </c>
      <c r="P5277" s="1">
        <v>38606</v>
      </c>
      <c r="Q5277" s="1" t="s">
        <v>23988</v>
      </c>
      <c r="R5277" s="1"/>
      <c r="S5277" s="1" t="s">
        <v>24435</v>
      </c>
      <c r="T5277" s="1" t="s">
        <v>6826</v>
      </c>
      <c r="U5277" s="1"/>
      <c r="V5277" s="1" t="s">
        <v>7090</v>
      </c>
      <c r="W5277" s="1" t="s">
        <v>6826</v>
      </c>
    </row>
    <row r="5278" spans="1:23" x14ac:dyDescent="0.25">
      <c r="A5278" s="1">
        <v>1012062</v>
      </c>
      <c r="B5278" s="5" t="str">
        <f>VLOOKUP(H5278,'FIPS Basin X-walk'!$A$2:$F$3224,6,FALSE)</f>
        <v>East Texas Basin</v>
      </c>
      <c r="C5278" s="1" t="s">
        <v>21628</v>
      </c>
      <c r="D5278" s="1"/>
      <c r="E5278" s="1"/>
      <c r="F5278" s="1" t="s">
        <v>21629</v>
      </c>
      <c r="G5278" s="1" t="s">
        <v>15355</v>
      </c>
      <c r="H5278" s="1">
        <v>48365</v>
      </c>
      <c r="I5278" s="1">
        <v>1012062</v>
      </c>
      <c r="J5278" s="1">
        <v>32.235649000000002</v>
      </c>
      <c r="K5278" s="1">
        <v>-94.486065999999994</v>
      </c>
      <c r="L5278" s="1"/>
      <c r="M5278" s="1" t="s">
        <v>1485</v>
      </c>
      <c r="N5278" s="1" t="s">
        <v>9148</v>
      </c>
      <c r="O5278" s="1">
        <v>2022</v>
      </c>
      <c r="P5278" s="1">
        <v>75631</v>
      </c>
      <c r="Q5278" s="1" t="s">
        <v>842</v>
      </c>
      <c r="R5278" s="1"/>
      <c r="S5278" s="1" t="s">
        <v>24399</v>
      </c>
      <c r="T5278" s="1" t="s">
        <v>6826</v>
      </c>
      <c r="U5278" s="1"/>
      <c r="V5278" s="1" t="s">
        <v>25055</v>
      </c>
      <c r="W5278" s="1" t="s">
        <v>6826</v>
      </c>
    </row>
    <row r="5279" spans="1:23" x14ac:dyDescent="0.25">
      <c r="A5279" s="1">
        <v>1003287</v>
      </c>
      <c r="B5279" s="5" t="str">
        <f>VLOOKUP(H5279,'FIPS Basin X-walk'!$A$2:$F$3224,6,FALSE)</f>
        <v>East Texas Basin</v>
      </c>
      <c r="C5279" s="1"/>
      <c r="D5279" s="1"/>
      <c r="E5279" s="1"/>
      <c r="F5279" s="1" t="s">
        <v>508</v>
      </c>
      <c r="G5279" s="1" t="s">
        <v>15355</v>
      </c>
      <c r="H5279" s="1">
        <v>48365</v>
      </c>
      <c r="I5279" s="1">
        <v>1003287</v>
      </c>
      <c r="J5279" s="1">
        <v>32.205187000000002</v>
      </c>
      <c r="K5279" s="1">
        <v>-94.153666000000001</v>
      </c>
      <c r="L5279" s="1"/>
      <c r="M5279" s="1" t="s">
        <v>1485</v>
      </c>
      <c r="N5279" s="1" t="s">
        <v>9148</v>
      </c>
      <c r="O5279" s="1">
        <v>2022</v>
      </c>
      <c r="P5279" s="1">
        <v>75633</v>
      </c>
      <c r="Q5279" s="1" t="s">
        <v>766</v>
      </c>
      <c r="R5279" s="1"/>
      <c r="S5279" s="1" t="s">
        <v>24435</v>
      </c>
      <c r="T5279" s="1" t="s">
        <v>6826</v>
      </c>
      <c r="U5279" s="1"/>
      <c r="V5279" s="1" t="s">
        <v>7521</v>
      </c>
      <c r="W5279" s="1" t="s">
        <v>6826</v>
      </c>
    </row>
    <row r="5280" spans="1:23" x14ac:dyDescent="0.25">
      <c r="A5280" s="1">
        <v>1004382</v>
      </c>
      <c r="B5280" s="5" t="str">
        <f>VLOOKUP(H5280,'FIPS Basin X-walk'!$A$2:$F$3224,6,FALSE)</f>
        <v>East Texas Basin</v>
      </c>
      <c r="C5280" s="1" t="s">
        <v>21625</v>
      </c>
      <c r="D5280" s="1"/>
      <c r="E5280" s="1"/>
      <c r="F5280" s="1" t="s">
        <v>21624</v>
      </c>
      <c r="G5280" s="1" t="s">
        <v>15355</v>
      </c>
      <c r="H5280" s="1">
        <v>48365</v>
      </c>
      <c r="I5280" s="1">
        <v>1004382</v>
      </c>
      <c r="J5280" s="1">
        <v>32.167337000000003</v>
      </c>
      <c r="K5280" s="1">
        <v>-94.424222</v>
      </c>
      <c r="L5280" s="1"/>
      <c r="M5280" s="1" t="s">
        <v>1485</v>
      </c>
      <c r="N5280" s="1" t="s">
        <v>9148</v>
      </c>
      <c r="O5280" s="1">
        <v>2022</v>
      </c>
      <c r="P5280" s="1">
        <v>75633</v>
      </c>
      <c r="Q5280" s="1" t="s">
        <v>508</v>
      </c>
      <c r="R5280" s="1"/>
      <c r="S5280" s="1" t="s">
        <v>24399</v>
      </c>
      <c r="T5280" s="1" t="s">
        <v>6826</v>
      </c>
      <c r="U5280" s="1"/>
      <c r="V5280" s="1" t="s">
        <v>9136</v>
      </c>
      <c r="W5280" s="1" t="s">
        <v>6826</v>
      </c>
    </row>
    <row r="5281" spans="1:23" x14ac:dyDescent="0.25">
      <c r="A5281" s="1">
        <v>1005078</v>
      </c>
      <c r="B5281" s="5" t="str">
        <f>VLOOKUP(H5281,'FIPS Basin X-walk'!$A$2:$F$3224,6,FALSE)</f>
        <v>East Texas Basin</v>
      </c>
      <c r="C5281" s="1" t="s">
        <v>21622</v>
      </c>
      <c r="D5281" s="1"/>
      <c r="E5281" s="1"/>
      <c r="F5281" s="1" t="s">
        <v>508</v>
      </c>
      <c r="G5281" s="1" t="s">
        <v>15355</v>
      </c>
      <c r="H5281" s="1">
        <v>48365</v>
      </c>
      <c r="I5281" s="1">
        <v>1005078</v>
      </c>
      <c r="J5281" s="1">
        <v>32.143622999999998</v>
      </c>
      <c r="K5281" s="1">
        <v>-94.334905000000006</v>
      </c>
      <c r="L5281" s="1"/>
      <c r="M5281" s="1" t="s">
        <v>1485</v>
      </c>
      <c r="N5281" s="1" t="s">
        <v>9148</v>
      </c>
      <c r="O5281" s="1">
        <v>2022</v>
      </c>
      <c r="P5281" s="1">
        <v>75633</v>
      </c>
      <c r="Q5281" s="1" t="s">
        <v>820</v>
      </c>
      <c r="R5281" s="1"/>
      <c r="S5281" s="1" t="s">
        <v>24435</v>
      </c>
      <c r="T5281" s="1" t="s">
        <v>6826</v>
      </c>
      <c r="U5281" s="1"/>
      <c r="V5281" s="1" t="s">
        <v>8019</v>
      </c>
      <c r="W5281" s="1" t="s">
        <v>6826</v>
      </c>
    </row>
    <row r="5282" spans="1:23" x14ac:dyDescent="0.25">
      <c r="A5282" s="1">
        <v>1006407</v>
      </c>
      <c r="B5282" s="5" t="str">
        <f>VLOOKUP(H5282,'FIPS Basin X-walk'!$A$2:$F$3224,6,FALSE)</f>
        <v>East Texas Basin</v>
      </c>
      <c r="C5282" s="1" t="s">
        <v>21626</v>
      </c>
      <c r="D5282" s="1"/>
      <c r="E5282" s="1"/>
      <c r="F5282" s="1" t="s">
        <v>21624</v>
      </c>
      <c r="G5282" s="1" t="s">
        <v>15355</v>
      </c>
      <c r="H5282" s="1">
        <v>48365</v>
      </c>
      <c r="I5282" s="1">
        <v>1006407</v>
      </c>
      <c r="J5282" s="1">
        <v>32.187876000000003</v>
      </c>
      <c r="K5282" s="1">
        <v>-94.261875000000003</v>
      </c>
      <c r="L5282" s="1"/>
      <c r="M5282" s="1" t="s">
        <v>1485</v>
      </c>
      <c r="N5282" s="1" t="s">
        <v>9148</v>
      </c>
      <c r="O5282" s="1">
        <v>2022</v>
      </c>
      <c r="P5282" s="1">
        <v>75633</v>
      </c>
      <c r="Q5282" s="1" t="s">
        <v>188</v>
      </c>
      <c r="R5282" s="1"/>
      <c r="S5282" s="1" t="s">
        <v>24399</v>
      </c>
      <c r="T5282" s="1" t="s">
        <v>6826</v>
      </c>
      <c r="U5282" s="1"/>
      <c r="V5282" s="1" t="s">
        <v>7155</v>
      </c>
      <c r="W5282" s="1" t="s">
        <v>6826</v>
      </c>
    </row>
    <row r="5283" spans="1:23" x14ac:dyDescent="0.25">
      <c r="A5283" s="1">
        <v>1010251</v>
      </c>
      <c r="B5283" s="5" t="str">
        <f>VLOOKUP(H5283,'FIPS Basin X-walk'!$A$2:$F$3224,6,FALSE)</f>
        <v>East Texas Basin</v>
      </c>
      <c r="C5283" s="1" t="s">
        <v>21621</v>
      </c>
      <c r="D5283" s="1"/>
      <c r="E5283" s="1"/>
      <c r="F5283" s="1" t="s">
        <v>508</v>
      </c>
      <c r="G5283" s="1" t="s">
        <v>15355</v>
      </c>
      <c r="H5283" s="1">
        <v>48365</v>
      </c>
      <c r="I5283" s="1">
        <v>1010251</v>
      </c>
      <c r="J5283" s="1">
        <v>32.148066</v>
      </c>
      <c r="K5283" s="1">
        <v>-94.274362999999994</v>
      </c>
      <c r="L5283" s="1"/>
      <c r="M5283" s="1" t="s">
        <v>1485</v>
      </c>
      <c r="N5283" s="1" t="s">
        <v>9148</v>
      </c>
      <c r="O5283" s="1">
        <v>2022</v>
      </c>
      <c r="P5283" s="1">
        <v>75633</v>
      </c>
      <c r="Q5283" s="1" t="s">
        <v>663</v>
      </c>
      <c r="R5283" s="1"/>
      <c r="S5283" s="1" t="s">
        <v>24399</v>
      </c>
      <c r="T5283" s="1" t="s">
        <v>6826</v>
      </c>
      <c r="U5283" s="1"/>
      <c r="V5283" s="1" t="s">
        <v>9136</v>
      </c>
      <c r="W5283" s="1" t="s">
        <v>6826</v>
      </c>
    </row>
    <row r="5284" spans="1:23" x14ac:dyDescent="0.25">
      <c r="A5284" s="1">
        <v>1010312</v>
      </c>
      <c r="B5284" s="5" t="str">
        <f>VLOOKUP(H5284,'FIPS Basin X-walk'!$A$2:$F$3224,6,FALSE)</f>
        <v>East Texas Basin</v>
      </c>
      <c r="C5284" s="1" t="s">
        <v>21630</v>
      </c>
      <c r="D5284" s="1"/>
      <c r="E5284" s="1"/>
      <c r="F5284" s="1" t="s">
        <v>21624</v>
      </c>
      <c r="G5284" s="1" t="s">
        <v>15355</v>
      </c>
      <c r="H5284" s="1">
        <v>48365</v>
      </c>
      <c r="I5284" s="1">
        <v>1010312</v>
      </c>
      <c r="J5284" s="1">
        <v>32.158825</v>
      </c>
      <c r="K5284" s="1">
        <v>-94.423725000000005</v>
      </c>
      <c r="L5284" s="1"/>
      <c r="M5284" s="1" t="s">
        <v>1485</v>
      </c>
      <c r="N5284" s="1" t="s">
        <v>9148</v>
      </c>
      <c r="O5284" s="1">
        <v>2022</v>
      </c>
      <c r="P5284" s="1">
        <v>75633</v>
      </c>
      <c r="Q5284" s="1" t="s">
        <v>782</v>
      </c>
      <c r="R5284" s="1"/>
      <c r="S5284" s="1" t="s">
        <v>24399</v>
      </c>
      <c r="T5284" s="1" t="s">
        <v>6826</v>
      </c>
      <c r="U5284" s="1"/>
      <c r="V5284" s="1" t="s">
        <v>7521</v>
      </c>
      <c r="W5284" s="1" t="s">
        <v>6826</v>
      </c>
    </row>
    <row r="5285" spans="1:23" x14ac:dyDescent="0.25">
      <c r="A5285" s="1">
        <v>1010313</v>
      </c>
      <c r="B5285" s="5" t="str">
        <f>VLOOKUP(H5285,'FIPS Basin X-walk'!$A$2:$F$3224,6,FALSE)</f>
        <v>East Texas Basin</v>
      </c>
      <c r="C5285" s="1" t="s">
        <v>21623</v>
      </c>
      <c r="D5285" s="1"/>
      <c r="E5285" s="1"/>
      <c r="F5285" s="1" t="s">
        <v>21624</v>
      </c>
      <c r="G5285" s="1" t="s">
        <v>15355</v>
      </c>
      <c r="H5285" s="1">
        <v>48365</v>
      </c>
      <c r="I5285" s="1">
        <v>1010313</v>
      </c>
      <c r="J5285" s="1">
        <v>32.192641000000002</v>
      </c>
      <c r="K5285" s="1">
        <v>-94.269435000000001</v>
      </c>
      <c r="L5285" s="1"/>
      <c r="M5285" s="1" t="s">
        <v>1485</v>
      </c>
      <c r="N5285" s="1" t="s">
        <v>9148</v>
      </c>
      <c r="O5285" s="1">
        <v>2022</v>
      </c>
      <c r="P5285" s="1">
        <v>75633</v>
      </c>
      <c r="Q5285" s="1" t="s">
        <v>699</v>
      </c>
      <c r="R5285" s="1"/>
      <c r="S5285" s="1" t="s">
        <v>24399</v>
      </c>
      <c r="T5285" s="1" t="s">
        <v>6826</v>
      </c>
      <c r="U5285" s="1"/>
      <c r="V5285" s="1" t="s">
        <v>9347</v>
      </c>
      <c r="W5285" s="1" t="s">
        <v>6826</v>
      </c>
    </row>
    <row r="5286" spans="1:23" x14ac:dyDescent="0.25">
      <c r="A5286" s="1">
        <v>1013924</v>
      </c>
      <c r="B5286" s="5" t="str">
        <f>VLOOKUP(H5286,'FIPS Basin X-walk'!$A$2:$F$3224,6,FALSE)</f>
        <v>East Texas Basin</v>
      </c>
      <c r="C5286" s="1" t="s">
        <v>21627</v>
      </c>
      <c r="D5286" s="1"/>
      <c r="E5286" s="1"/>
      <c r="F5286" s="1" t="s">
        <v>508</v>
      </c>
      <c r="G5286" s="1" t="s">
        <v>15355</v>
      </c>
      <c r="H5286" s="1">
        <v>48365</v>
      </c>
      <c r="I5286" s="1">
        <v>1013924</v>
      </c>
      <c r="J5286" s="1">
        <v>32.145628000000002</v>
      </c>
      <c r="K5286" s="1">
        <v>-94.268793000000002</v>
      </c>
      <c r="L5286" s="1"/>
      <c r="M5286" s="1" t="s">
        <v>1485</v>
      </c>
      <c r="N5286" s="1" t="s">
        <v>9148</v>
      </c>
      <c r="O5286" s="1">
        <v>2022</v>
      </c>
      <c r="P5286" s="1">
        <v>75633</v>
      </c>
      <c r="Q5286" s="1" t="s">
        <v>486</v>
      </c>
      <c r="R5286" s="1"/>
      <c r="S5286" s="1" t="s">
        <v>24399</v>
      </c>
      <c r="T5286" s="1" t="s">
        <v>6826</v>
      </c>
      <c r="U5286" s="1"/>
      <c r="V5286" s="1" t="s">
        <v>9347</v>
      </c>
      <c r="W5286" s="1" t="s">
        <v>6826</v>
      </c>
    </row>
    <row r="5287" spans="1:23" x14ac:dyDescent="0.25">
      <c r="A5287" s="1">
        <v>1014707</v>
      </c>
      <c r="B5287" s="5" t="str">
        <f>VLOOKUP(H5287,'FIPS Basin X-walk'!$A$2:$F$3224,6,FALSE)</f>
        <v>East Texas Basin</v>
      </c>
      <c r="C5287" s="1"/>
      <c r="D5287" s="1"/>
      <c r="E5287" s="1"/>
      <c r="F5287" s="1" t="s">
        <v>27447</v>
      </c>
      <c r="G5287" s="1" t="s">
        <v>15355</v>
      </c>
      <c r="H5287" s="1">
        <v>48365</v>
      </c>
      <c r="I5287" s="1">
        <v>1014707</v>
      </c>
      <c r="J5287" s="1">
        <v>32.269168999999998</v>
      </c>
      <c r="K5287" s="1">
        <v>-94.151831000000001</v>
      </c>
      <c r="L5287" s="1"/>
      <c r="M5287" s="1" t="s">
        <v>1485</v>
      </c>
      <c r="N5287" s="1" t="s">
        <v>9148</v>
      </c>
      <c r="O5287" s="1">
        <v>2022</v>
      </c>
      <c r="P5287" s="1">
        <v>75639</v>
      </c>
      <c r="Q5287" s="1" t="s">
        <v>24332</v>
      </c>
      <c r="R5287" s="1" t="s">
        <v>24836</v>
      </c>
      <c r="S5287" s="1" t="s">
        <v>24399</v>
      </c>
      <c r="T5287" s="1" t="s">
        <v>6826</v>
      </c>
      <c r="U5287" s="1"/>
      <c r="V5287" s="1" t="s">
        <v>6881</v>
      </c>
      <c r="W5287" s="1" t="s">
        <v>6826</v>
      </c>
    </row>
    <row r="5288" spans="1:23" x14ac:dyDescent="0.25">
      <c r="A5288" s="1">
        <v>1005244</v>
      </c>
      <c r="B5288" s="5" t="str">
        <f>VLOOKUP(H5288,'FIPS Basin X-walk'!$A$2:$F$3224,6,FALSE)</f>
        <v>Black Warrior Basin</v>
      </c>
      <c r="C5288" s="1" t="s">
        <v>15353</v>
      </c>
      <c r="D5288" s="1"/>
      <c r="E5288" s="1"/>
      <c r="F5288" s="1" t="s">
        <v>15354</v>
      </c>
      <c r="G5288" s="1" t="s">
        <v>15355</v>
      </c>
      <c r="H5288" s="1">
        <v>28107</v>
      </c>
      <c r="I5288" s="1">
        <v>1005244</v>
      </c>
      <c r="J5288" s="1">
        <v>34.423333</v>
      </c>
      <c r="K5288" s="1">
        <v>-90.126666999999998</v>
      </c>
      <c r="L5288" s="1"/>
      <c r="M5288" s="1" t="s">
        <v>1523</v>
      </c>
      <c r="N5288" s="1" t="s">
        <v>15181</v>
      </c>
      <c r="O5288" s="1">
        <v>2022</v>
      </c>
      <c r="P5288" s="1">
        <v>38666</v>
      </c>
      <c r="Q5288" s="1" t="s">
        <v>358</v>
      </c>
      <c r="R5288" s="1"/>
      <c r="S5288" s="1" t="s">
        <v>24435</v>
      </c>
      <c r="T5288" s="1" t="s">
        <v>6826</v>
      </c>
      <c r="U5288" s="1"/>
      <c r="V5288" s="1" t="s">
        <v>12735</v>
      </c>
      <c r="W5288" s="1" t="s">
        <v>6826</v>
      </c>
    </row>
    <row r="5289" spans="1:23" x14ac:dyDescent="0.25">
      <c r="A5289" s="1">
        <v>1006370</v>
      </c>
      <c r="B5289" s="5" t="str">
        <f>VLOOKUP(H5289,'FIPS Basin X-walk'!$A$2:$F$3224,6,FALSE)</f>
        <v>Big Horn Basin</v>
      </c>
      <c r="C5289" s="1" t="s">
        <v>23410</v>
      </c>
      <c r="D5289" s="1"/>
      <c r="E5289" s="1"/>
      <c r="F5289" s="1" t="s">
        <v>23411</v>
      </c>
      <c r="G5289" s="1" t="s">
        <v>23412</v>
      </c>
      <c r="H5289" s="1">
        <v>56029</v>
      </c>
      <c r="I5289" s="1">
        <v>1006370</v>
      </c>
      <c r="J5289" s="1">
        <v>44.996200000000002</v>
      </c>
      <c r="K5289" s="1">
        <v>-108.625</v>
      </c>
      <c r="L5289" s="1"/>
      <c r="M5289" s="1" t="s">
        <v>1494</v>
      </c>
      <c r="N5289" s="1" t="s">
        <v>8128</v>
      </c>
      <c r="O5289" s="1">
        <v>2022</v>
      </c>
      <c r="P5289" s="1">
        <v>82423</v>
      </c>
      <c r="Q5289" s="1" t="s">
        <v>23413</v>
      </c>
      <c r="R5289" s="1"/>
      <c r="S5289" s="1" t="s">
        <v>24397</v>
      </c>
      <c r="T5289" s="1" t="s">
        <v>6826</v>
      </c>
      <c r="U5289" s="1"/>
      <c r="V5289" s="1" t="s">
        <v>15803</v>
      </c>
      <c r="W5289" s="1" t="s">
        <v>6826</v>
      </c>
    </row>
    <row r="5290" spans="1:23" x14ac:dyDescent="0.25">
      <c r="A5290" s="1">
        <v>1004924</v>
      </c>
      <c r="B5290" s="5" t="str">
        <f>VLOOKUP(H5290,'FIPS Basin X-walk'!$A$2:$F$3224,6,FALSE)</f>
        <v>Big Horn Basin</v>
      </c>
      <c r="C5290" s="1" t="s">
        <v>23414</v>
      </c>
      <c r="D5290" s="1"/>
      <c r="E5290" s="1"/>
      <c r="F5290" s="1" t="s">
        <v>23415</v>
      </c>
      <c r="G5290" s="1" t="s">
        <v>23412</v>
      </c>
      <c r="H5290" s="1">
        <v>56029</v>
      </c>
      <c r="I5290" s="1">
        <v>1004924</v>
      </c>
      <c r="J5290" s="1">
        <v>44.866701999999997</v>
      </c>
      <c r="K5290" s="1">
        <v>-108.81493399999999</v>
      </c>
      <c r="L5290" s="1"/>
      <c r="M5290" s="1" t="s">
        <v>1494</v>
      </c>
      <c r="N5290" s="1" t="s">
        <v>8128</v>
      </c>
      <c r="O5290" s="1">
        <v>2022</v>
      </c>
      <c r="P5290" s="1">
        <v>82435</v>
      </c>
      <c r="Q5290" s="1" t="s">
        <v>25430</v>
      </c>
      <c r="R5290" s="1"/>
      <c r="S5290" s="1" t="s">
        <v>24399</v>
      </c>
      <c r="T5290" s="1" t="s">
        <v>6826</v>
      </c>
      <c r="U5290" s="1"/>
      <c r="V5290" s="1" t="s">
        <v>23813</v>
      </c>
      <c r="W5290" s="1" t="s">
        <v>6826</v>
      </c>
    </row>
    <row r="5291" spans="1:23" x14ac:dyDescent="0.25">
      <c r="A5291" s="1">
        <v>1003170</v>
      </c>
      <c r="B5291" s="5" t="str">
        <f>VLOOKUP(H5291,'FIPS Basin X-walk'!$A$2:$F$3224,6,FALSE)</f>
        <v>Fort Worth Syncline</v>
      </c>
      <c r="C5291" s="1"/>
      <c r="D5291" s="1"/>
      <c r="E5291" s="1"/>
      <c r="F5291" s="1" t="s">
        <v>21631</v>
      </c>
      <c r="G5291" s="1" t="s">
        <v>21632</v>
      </c>
      <c r="H5291" s="1">
        <v>48367</v>
      </c>
      <c r="I5291" s="1">
        <v>1003170</v>
      </c>
      <c r="J5291" s="1">
        <v>32.800654000000002</v>
      </c>
      <c r="K5291" s="1">
        <v>-97.674429000000003</v>
      </c>
      <c r="L5291" s="1"/>
      <c r="M5291" s="1" t="s">
        <v>1485</v>
      </c>
      <c r="N5291" s="1" t="s">
        <v>9148</v>
      </c>
      <c r="O5291" s="1">
        <v>2022</v>
      </c>
      <c r="P5291" s="1">
        <v>76087</v>
      </c>
      <c r="Q5291" s="1" t="s">
        <v>37</v>
      </c>
      <c r="R5291" s="1"/>
      <c r="S5291" s="1" t="s">
        <v>24399</v>
      </c>
      <c r="T5291" s="1" t="s">
        <v>6826</v>
      </c>
      <c r="U5291" s="1"/>
      <c r="V5291" s="1" t="s">
        <v>13029</v>
      </c>
      <c r="W5291" s="1" t="s">
        <v>6826</v>
      </c>
    </row>
    <row r="5292" spans="1:23" x14ac:dyDescent="0.25">
      <c r="A5292" s="1">
        <v>1003317</v>
      </c>
      <c r="B5292" s="5" t="str">
        <f>VLOOKUP(H5292,'FIPS Basin X-walk'!$A$2:$F$3224,6,FALSE)</f>
        <v>Fort Worth Syncline</v>
      </c>
      <c r="C5292" s="1" t="s">
        <v>21635</v>
      </c>
      <c r="D5292" s="1"/>
      <c r="E5292" s="1"/>
      <c r="F5292" s="1" t="s">
        <v>21631</v>
      </c>
      <c r="G5292" s="1" t="s">
        <v>21632</v>
      </c>
      <c r="H5292" s="1">
        <v>48367</v>
      </c>
      <c r="I5292" s="1">
        <v>1003317</v>
      </c>
      <c r="J5292" s="1">
        <v>32.733350000000002</v>
      </c>
      <c r="K5292" s="1">
        <v>-97.874399999999994</v>
      </c>
      <c r="L5292" s="1"/>
      <c r="M5292" s="1" t="s">
        <v>1485</v>
      </c>
      <c r="N5292" s="1" t="s">
        <v>9148</v>
      </c>
      <c r="O5292" s="1">
        <v>2022</v>
      </c>
      <c r="P5292" s="1">
        <v>76088</v>
      </c>
      <c r="Q5292" s="1" t="s">
        <v>861</v>
      </c>
      <c r="R5292" s="1"/>
      <c r="S5292" s="1" t="s">
        <v>24399</v>
      </c>
      <c r="T5292" s="1" t="s">
        <v>6826</v>
      </c>
      <c r="U5292" s="1"/>
      <c r="V5292" s="1" t="s">
        <v>21052</v>
      </c>
      <c r="W5292" s="1" t="s">
        <v>6826</v>
      </c>
    </row>
    <row r="5293" spans="1:23" x14ac:dyDescent="0.25">
      <c r="A5293" s="1">
        <v>1006538</v>
      </c>
      <c r="B5293" s="5" t="str">
        <f>VLOOKUP(H5293,'FIPS Basin X-walk'!$A$2:$F$3224,6,FALSE)</f>
        <v>Fort Worth Syncline</v>
      </c>
      <c r="C5293" s="1" t="s">
        <v>21633</v>
      </c>
      <c r="D5293" s="1"/>
      <c r="E5293" s="1"/>
      <c r="F5293" s="1" t="s">
        <v>21631</v>
      </c>
      <c r="G5293" s="1" t="s">
        <v>21632</v>
      </c>
      <c r="H5293" s="1">
        <v>48367</v>
      </c>
      <c r="I5293" s="1">
        <v>1006538</v>
      </c>
      <c r="J5293" s="1">
        <v>32.714799999999997</v>
      </c>
      <c r="K5293" s="1">
        <v>-97.860100000000003</v>
      </c>
      <c r="L5293" s="1"/>
      <c r="M5293" s="1" t="s">
        <v>1485</v>
      </c>
      <c r="N5293" s="1" t="s">
        <v>9148</v>
      </c>
      <c r="O5293" s="1">
        <v>2022</v>
      </c>
      <c r="P5293" s="1">
        <v>76086</v>
      </c>
      <c r="Q5293" s="1" t="s">
        <v>21634</v>
      </c>
      <c r="R5293" s="1"/>
      <c r="S5293" s="1" t="s">
        <v>24358</v>
      </c>
      <c r="T5293" s="1" t="s">
        <v>6826</v>
      </c>
      <c r="U5293" s="1"/>
      <c r="V5293" s="1" t="s">
        <v>7813</v>
      </c>
      <c r="W5293" s="1" t="s">
        <v>6826</v>
      </c>
    </row>
    <row r="5294" spans="1:23" x14ac:dyDescent="0.25">
      <c r="A5294" s="1">
        <v>1010356</v>
      </c>
      <c r="B5294" s="5" t="str">
        <f>VLOOKUP(H5294,'FIPS Basin X-walk'!$A$2:$F$3224,6,FALSE)</f>
        <v>Palo Duro Basin</v>
      </c>
      <c r="C5294" s="1" t="s">
        <v>21636</v>
      </c>
      <c r="D5294" s="1"/>
      <c r="E5294" s="1"/>
      <c r="F5294" s="1" t="s">
        <v>21637</v>
      </c>
      <c r="G5294" s="1" t="s">
        <v>21638</v>
      </c>
      <c r="H5294" s="1">
        <v>48369</v>
      </c>
      <c r="I5294" s="1">
        <v>1010356</v>
      </c>
      <c r="J5294" s="1">
        <v>34.599200000000003</v>
      </c>
      <c r="K5294" s="1">
        <v>-102.7736</v>
      </c>
      <c r="L5294" s="1" t="s">
        <v>24364</v>
      </c>
      <c r="M5294" s="1" t="s">
        <v>1485</v>
      </c>
      <c r="N5294" s="1" t="s">
        <v>9148</v>
      </c>
      <c r="O5294" s="1">
        <v>2022</v>
      </c>
      <c r="P5294" s="1">
        <v>79035</v>
      </c>
      <c r="Q5294" s="1" t="s">
        <v>21639</v>
      </c>
      <c r="R5294" s="1" t="s">
        <v>24381</v>
      </c>
      <c r="S5294" s="1" t="s">
        <v>24382</v>
      </c>
      <c r="T5294" s="1" t="s">
        <v>6826</v>
      </c>
      <c r="U5294" s="1"/>
      <c r="V5294" s="1" t="s">
        <v>7099</v>
      </c>
      <c r="W5294" s="1" t="s">
        <v>6826</v>
      </c>
    </row>
    <row r="5295" spans="1:23" x14ac:dyDescent="0.25">
      <c r="A5295" s="1">
        <v>1007246</v>
      </c>
      <c r="B5295" s="5" t="str">
        <f>VLOOKUP(H5295,'FIPS Basin X-walk'!$A$2:$F$3224,6,FALSE)</f>
        <v>Florida Platform</v>
      </c>
      <c r="C5295" s="1" t="s">
        <v>9982</v>
      </c>
      <c r="D5295" s="1"/>
      <c r="E5295" s="1"/>
      <c r="F5295" s="1" t="s">
        <v>9983</v>
      </c>
      <c r="G5295" s="1" t="s">
        <v>1869</v>
      </c>
      <c r="H5295" s="1">
        <v>12101</v>
      </c>
      <c r="I5295" s="1">
        <v>1007246</v>
      </c>
      <c r="J5295" s="1">
        <v>28.1844</v>
      </c>
      <c r="K5295" s="1">
        <v>-82.788700000000006</v>
      </c>
      <c r="L5295" s="1"/>
      <c r="M5295" s="1" t="s">
        <v>1506</v>
      </c>
      <c r="N5295" s="1" t="s">
        <v>9619</v>
      </c>
      <c r="O5295" s="1">
        <v>2022</v>
      </c>
      <c r="P5295" s="1">
        <v>34691</v>
      </c>
      <c r="Q5295" s="1" t="s">
        <v>9984</v>
      </c>
      <c r="R5295" s="1"/>
      <c r="S5295" s="1" t="s">
        <v>24355</v>
      </c>
      <c r="T5295" s="1" t="s">
        <v>6826</v>
      </c>
      <c r="U5295" s="1"/>
      <c r="V5295" s="1" t="s">
        <v>9621</v>
      </c>
      <c r="W5295" s="1" t="s">
        <v>6828</v>
      </c>
    </row>
    <row r="5296" spans="1:23" x14ac:dyDescent="0.25">
      <c r="A5296" s="1">
        <v>1006678</v>
      </c>
      <c r="B5296" s="5" t="str">
        <f>VLOOKUP(H5296,'FIPS Basin X-walk'!$A$2:$F$3224,6,FALSE)</f>
        <v>Florida Platform</v>
      </c>
      <c r="C5296" s="1" t="s">
        <v>9975</v>
      </c>
      <c r="D5296" s="1"/>
      <c r="E5296" s="1"/>
      <c r="F5296" s="1" t="s">
        <v>9976</v>
      </c>
      <c r="G5296" s="1" t="s">
        <v>1869</v>
      </c>
      <c r="H5296" s="1">
        <v>12101</v>
      </c>
      <c r="I5296" s="1">
        <v>1006678</v>
      </c>
      <c r="J5296" s="1">
        <v>28.366499999999998</v>
      </c>
      <c r="K5296" s="1">
        <v>-82.559100000000001</v>
      </c>
      <c r="L5296" s="1"/>
      <c r="M5296" s="1" t="s">
        <v>1506</v>
      </c>
      <c r="N5296" s="1" t="s">
        <v>9619</v>
      </c>
      <c r="O5296" s="1">
        <v>2022</v>
      </c>
      <c r="P5296" s="1">
        <v>34610</v>
      </c>
      <c r="Q5296" s="1" t="s">
        <v>9977</v>
      </c>
      <c r="R5296" s="1"/>
      <c r="S5296" s="1" t="s">
        <v>24355</v>
      </c>
      <c r="T5296" s="1" t="s">
        <v>6826</v>
      </c>
      <c r="U5296" s="1"/>
      <c r="V5296" s="1" t="s">
        <v>8644</v>
      </c>
      <c r="W5296" s="1" t="s">
        <v>6828</v>
      </c>
    </row>
    <row r="5297" spans="1:23" x14ac:dyDescent="0.25">
      <c r="A5297" s="1">
        <v>1003243</v>
      </c>
      <c r="B5297" s="5" t="str">
        <f>VLOOKUP(H5297,'FIPS Basin X-walk'!$A$2:$F$3224,6,FALSE)</f>
        <v>Florida Platform</v>
      </c>
      <c r="C5297" s="1" t="s">
        <v>9978</v>
      </c>
      <c r="D5297" s="1"/>
      <c r="E5297" s="1"/>
      <c r="F5297" s="1" t="s">
        <v>9979</v>
      </c>
      <c r="G5297" s="1" t="s">
        <v>9980</v>
      </c>
      <c r="H5297" s="1">
        <v>12101</v>
      </c>
      <c r="I5297" s="1">
        <v>1003243</v>
      </c>
      <c r="J5297" s="1">
        <v>28.369724000000001</v>
      </c>
      <c r="K5297" s="1">
        <v>-82.560119</v>
      </c>
      <c r="L5297" s="1"/>
      <c r="M5297" s="1" t="s">
        <v>1506</v>
      </c>
      <c r="N5297" s="1" t="s">
        <v>9619</v>
      </c>
      <c r="O5297" s="1">
        <v>2022</v>
      </c>
      <c r="P5297" s="1">
        <v>34610</v>
      </c>
      <c r="Q5297" s="1" t="s">
        <v>9981</v>
      </c>
      <c r="R5297" s="1"/>
      <c r="S5297" s="1" t="s">
        <v>24389</v>
      </c>
      <c r="T5297" s="1" t="s">
        <v>6826</v>
      </c>
      <c r="U5297" s="1"/>
      <c r="V5297" s="1" t="s">
        <v>25080</v>
      </c>
      <c r="W5297" s="1" t="s">
        <v>6828</v>
      </c>
    </row>
    <row r="5298" spans="1:23" x14ac:dyDescent="0.25">
      <c r="A5298" s="1">
        <v>1007766</v>
      </c>
      <c r="B5298" s="5" t="str">
        <f>VLOOKUP(H5298,'FIPS Basin X-walk'!$A$2:$F$3224,6,FALSE)</f>
        <v>Michigan Basin</v>
      </c>
      <c r="C5298" s="1" t="s">
        <v>18113</v>
      </c>
      <c r="D5298" s="1"/>
      <c r="E5298" s="1" t="s">
        <v>6828</v>
      </c>
      <c r="F5298" s="1" t="s">
        <v>18114</v>
      </c>
      <c r="G5298" s="1" t="s">
        <v>18115</v>
      </c>
      <c r="H5298" s="1">
        <v>39125</v>
      </c>
      <c r="I5298" s="1">
        <v>1007766</v>
      </c>
      <c r="J5298" s="1">
        <v>41.180900000000001</v>
      </c>
      <c r="K5298" s="1">
        <v>-84.604799999999997</v>
      </c>
      <c r="L5298" s="1"/>
      <c r="M5298" s="1" t="s">
        <v>1542</v>
      </c>
      <c r="N5298" s="1" t="s">
        <v>17708</v>
      </c>
      <c r="O5298" s="1">
        <v>2022</v>
      </c>
      <c r="P5298" s="1">
        <v>45879</v>
      </c>
      <c r="Q5298" s="1" t="s">
        <v>18116</v>
      </c>
      <c r="R5298" s="1"/>
      <c r="S5298" s="1" t="s">
        <v>24441</v>
      </c>
      <c r="T5298" s="1" t="s">
        <v>6826</v>
      </c>
      <c r="U5298" s="1"/>
      <c r="V5298" s="1" t="s">
        <v>7144</v>
      </c>
      <c r="W5298" s="1" t="s">
        <v>6826</v>
      </c>
    </row>
    <row r="5299" spans="1:23" x14ac:dyDescent="0.25">
      <c r="A5299" s="1">
        <v>1011677</v>
      </c>
      <c r="B5299" s="5" t="str">
        <f>VLOOKUP(H5299,'FIPS Basin X-walk'!$A$2:$F$3224,6,FALSE)</f>
        <v>Central Kansas Uplift</v>
      </c>
      <c r="C5299" s="1" t="s">
        <v>12552</v>
      </c>
      <c r="D5299" s="1"/>
      <c r="E5299" s="1"/>
      <c r="F5299" s="1" t="s">
        <v>12553</v>
      </c>
      <c r="G5299" s="1" t="s">
        <v>12554</v>
      </c>
      <c r="H5299" s="1">
        <v>20145</v>
      </c>
      <c r="I5299" s="1">
        <v>1011677</v>
      </c>
      <c r="J5299" s="1">
        <v>38.072842999999999</v>
      </c>
      <c r="K5299" s="1">
        <v>-98.968042999999994</v>
      </c>
      <c r="L5299" s="1"/>
      <c r="M5299" s="1" t="s">
        <v>1490</v>
      </c>
      <c r="N5299" s="1" t="s">
        <v>12401</v>
      </c>
      <c r="O5299" s="1">
        <v>2022</v>
      </c>
      <c r="P5299" s="1">
        <v>67557</v>
      </c>
      <c r="Q5299" s="1" t="s">
        <v>848</v>
      </c>
      <c r="R5299" s="1"/>
      <c r="S5299" s="1" t="s">
        <v>24435</v>
      </c>
      <c r="T5299" s="1" t="s">
        <v>6826</v>
      </c>
      <c r="U5299" s="1"/>
      <c r="V5299" s="1" t="s">
        <v>7232</v>
      </c>
      <c r="W5299" s="1" t="s">
        <v>6826</v>
      </c>
    </row>
    <row r="5300" spans="1:23" x14ac:dyDescent="0.25">
      <c r="A5300" s="1">
        <v>1007379</v>
      </c>
      <c r="B5300" s="5" t="str">
        <f>VLOOKUP(H5300,'FIPS Basin X-walk'!$A$2:$F$3224,6,FALSE)</f>
        <v>Snake River Basin</v>
      </c>
      <c r="C5300" s="1" t="s">
        <v>10789</v>
      </c>
      <c r="D5300" s="1"/>
      <c r="E5300" s="1"/>
      <c r="F5300" s="1" t="s">
        <v>10790</v>
      </c>
      <c r="G5300" s="1" t="s">
        <v>2125</v>
      </c>
      <c r="H5300" s="1">
        <v>16075</v>
      </c>
      <c r="I5300" s="1">
        <v>1007379</v>
      </c>
      <c r="J5300" s="1">
        <v>43.904600000000002</v>
      </c>
      <c r="K5300" s="1">
        <v>-116.8181</v>
      </c>
      <c r="L5300" s="1"/>
      <c r="M5300" s="1" t="s">
        <v>1552</v>
      </c>
      <c r="N5300" s="1" t="s">
        <v>10680</v>
      </c>
      <c r="O5300" s="1">
        <v>2022</v>
      </c>
      <c r="P5300" s="1">
        <v>83655</v>
      </c>
      <c r="Q5300" s="1" t="s">
        <v>10791</v>
      </c>
      <c r="R5300" s="1"/>
      <c r="S5300" s="1" t="s">
        <v>24355</v>
      </c>
      <c r="T5300" s="1" t="s">
        <v>6826</v>
      </c>
      <c r="U5300" s="1"/>
      <c r="V5300" s="1" t="s">
        <v>10752</v>
      </c>
      <c r="W5300" s="1" t="s">
        <v>6828</v>
      </c>
    </row>
    <row r="5301" spans="1:23" x14ac:dyDescent="0.25">
      <c r="A5301" s="1">
        <v>1001634</v>
      </c>
      <c r="B5301" s="5" t="str">
        <f>VLOOKUP(H5301,'FIPS Basin X-walk'!$A$2:$F$3224,6,FALSE)</f>
        <v>Chautauqua Platform</v>
      </c>
      <c r="C5301" s="1" t="s">
        <v>24733</v>
      </c>
      <c r="D5301" s="1"/>
      <c r="E5301" s="1"/>
      <c r="F5301" s="1" t="s">
        <v>18610</v>
      </c>
      <c r="G5301" s="1" t="s">
        <v>18611</v>
      </c>
      <c r="H5301" s="1">
        <v>40119</v>
      </c>
      <c r="I5301" s="1">
        <v>1001634</v>
      </c>
      <c r="J5301" s="1">
        <v>36.119900000000001</v>
      </c>
      <c r="K5301" s="1">
        <v>-97.088842</v>
      </c>
      <c r="L5301" s="1"/>
      <c r="M5301" s="1" t="s">
        <v>1495</v>
      </c>
      <c r="N5301" s="1" t="s">
        <v>9115</v>
      </c>
      <c r="O5301" s="1">
        <v>2022</v>
      </c>
      <c r="P5301" s="1">
        <v>74078</v>
      </c>
      <c r="Q5301" s="1" t="s">
        <v>18613</v>
      </c>
      <c r="R5301" s="1"/>
      <c r="S5301" s="1" t="s">
        <v>24379</v>
      </c>
      <c r="T5301" s="1" t="s">
        <v>6828</v>
      </c>
      <c r="U5301" s="1"/>
      <c r="V5301" s="1" t="s">
        <v>18614</v>
      </c>
      <c r="W5301" s="1" t="s">
        <v>6826</v>
      </c>
    </row>
    <row r="5302" spans="1:23" x14ac:dyDescent="0.25">
      <c r="A5302" s="1">
        <v>1005730</v>
      </c>
      <c r="B5302" s="5" t="str">
        <f>VLOOKUP(H5302,'FIPS Basin X-walk'!$A$2:$F$3224,6,FALSE)</f>
        <v>Chautauqua Platform</v>
      </c>
      <c r="C5302" s="1" t="s">
        <v>18609</v>
      </c>
      <c r="D5302" s="1"/>
      <c r="E5302" s="1"/>
      <c r="F5302" s="1" t="s">
        <v>18610</v>
      </c>
      <c r="G5302" s="1" t="s">
        <v>18611</v>
      </c>
      <c r="H5302" s="1">
        <v>40119</v>
      </c>
      <c r="I5302" s="1">
        <v>1005730</v>
      </c>
      <c r="J5302" s="1">
        <v>36.203029999999998</v>
      </c>
      <c r="K5302" s="1">
        <v>-97.036640000000006</v>
      </c>
      <c r="L5302" s="1"/>
      <c r="M5302" s="1" t="s">
        <v>1495</v>
      </c>
      <c r="N5302" s="1" t="s">
        <v>9115</v>
      </c>
      <c r="O5302" s="1">
        <v>2022</v>
      </c>
      <c r="P5302" s="1">
        <v>74075</v>
      </c>
      <c r="Q5302" s="1" t="s">
        <v>18612</v>
      </c>
      <c r="R5302" s="1"/>
      <c r="S5302" s="1" t="s">
        <v>24358</v>
      </c>
      <c r="T5302" s="1" t="s">
        <v>6826</v>
      </c>
      <c r="U5302" s="1"/>
      <c r="V5302" s="1" t="s">
        <v>6952</v>
      </c>
      <c r="W5302" s="1" t="s">
        <v>6826</v>
      </c>
    </row>
    <row r="5303" spans="1:23" x14ac:dyDescent="0.25">
      <c r="A5303" s="1">
        <v>1007707</v>
      </c>
      <c r="B5303" s="5" t="str">
        <f>VLOOKUP(H5303,'FIPS Basin X-walk'!$A$2:$F$3224,6,FALSE)</f>
        <v>Mid-Gulf Coast Basin</v>
      </c>
      <c r="C5303" s="1" t="s">
        <v>15358</v>
      </c>
      <c r="D5303" s="1"/>
      <c r="E5303" s="1"/>
      <c r="F5303" s="1" t="s">
        <v>15359</v>
      </c>
      <c r="G5303" s="1" t="s">
        <v>15360</v>
      </c>
      <c r="H5303" s="1">
        <v>28109</v>
      </c>
      <c r="I5303" s="1">
        <v>1007707</v>
      </c>
      <c r="J5303" s="1">
        <v>30.7073</v>
      </c>
      <c r="K5303" s="1">
        <v>-89.601699999999994</v>
      </c>
      <c r="L5303" s="1"/>
      <c r="M5303" s="1" t="s">
        <v>1523</v>
      </c>
      <c r="N5303" s="1" t="s">
        <v>15181</v>
      </c>
      <c r="O5303" s="1">
        <v>2022</v>
      </c>
      <c r="P5303" s="1">
        <v>39470</v>
      </c>
      <c r="Q5303" s="1" t="s">
        <v>15361</v>
      </c>
      <c r="R5303" s="1"/>
      <c r="S5303" s="1" t="s">
        <v>24358</v>
      </c>
      <c r="T5303" s="1" t="s">
        <v>6826</v>
      </c>
      <c r="U5303" s="1"/>
      <c r="V5303" s="1" t="s">
        <v>6878</v>
      </c>
      <c r="W5303" s="1" t="s">
        <v>6826</v>
      </c>
    </row>
    <row r="5304" spans="1:23" x14ac:dyDescent="0.25">
      <c r="A5304" s="1">
        <v>1012519</v>
      </c>
      <c r="B5304" s="5" t="str">
        <f>VLOOKUP(H5304,'FIPS Basin X-walk'!$A$2:$F$3224,6,FALSE)</f>
        <v>Permian Basin</v>
      </c>
      <c r="C5304" s="1" t="s">
        <v>23935</v>
      </c>
      <c r="D5304" s="1"/>
      <c r="E5304" s="1"/>
      <c r="F5304" s="1" t="s">
        <v>21641</v>
      </c>
      <c r="G5304" s="1" t="s">
        <v>1784</v>
      </c>
      <c r="H5304" s="1">
        <v>48371</v>
      </c>
      <c r="I5304" s="1">
        <v>1012519</v>
      </c>
      <c r="J5304" s="1">
        <v>31.240756699999999</v>
      </c>
      <c r="K5304" s="1">
        <v>-103.065333</v>
      </c>
      <c r="L5304" s="1"/>
      <c r="M5304" s="1" t="s">
        <v>1485</v>
      </c>
      <c r="N5304" s="1" t="s">
        <v>9148</v>
      </c>
      <c r="O5304" s="1">
        <v>2022</v>
      </c>
      <c r="P5304" s="1">
        <v>79730</v>
      </c>
      <c r="Q5304" s="1" t="s">
        <v>1245</v>
      </c>
      <c r="R5304" s="1"/>
      <c r="S5304" s="1">
        <v>211130</v>
      </c>
      <c r="T5304" s="1" t="s">
        <v>6826</v>
      </c>
      <c r="U5304" s="1"/>
      <c r="V5304" s="1" t="s">
        <v>23936</v>
      </c>
      <c r="W5304" s="1" t="s">
        <v>6826</v>
      </c>
    </row>
    <row r="5305" spans="1:23" x14ac:dyDescent="0.25">
      <c r="A5305" s="1">
        <v>1012906</v>
      </c>
      <c r="B5305" s="5" t="str">
        <f>VLOOKUP(H5305,'FIPS Basin X-walk'!$A$2:$F$3224,6,FALSE)</f>
        <v>Permian Basin</v>
      </c>
      <c r="C5305" s="1" t="s">
        <v>23827</v>
      </c>
      <c r="D5305" s="1"/>
      <c r="E5305" s="1"/>
      <c r="F5305" s="1" t="s">
        <v>21641</v>
      </c>
      <c r="G5305" s="1" t="s">
        <v>1784</v>
      </c>
      <c r="H5305" s="1">
        <v>48371</v>
      </c>
      <c r="I5305" s="1">
        <v>1012906</v>
      </c>
      <c r="J5305" s="1">
        <v>31.2403011</v>
      </c>
      <c r="K5305" s="1">
        <v>-103.065333</v>
      </c>
      <c r="L5305" s="1"/>
      <c r="M5305" s="1" t="s">
        <v>1485</v>
      </c>
      <c r="N5305" s="1" t="s">
        <v>9148</v>
      </c>
      <c r="O5305" s="1">
        <v>2022</v>
      </c>
      <c r="P5305" s="1">
        <v>79730</v>
      </c>
      <c r="Q5305" s="1" t="s">
        <v>588</v>
      </c>
      <c r="R5305" s="1"/>
      <c r="S5305" s="1">
        <v>211130</v>
      </c>
      <c r="T5305" s="1" t="s">
        <v>6826</v>
      </c>
      <c r="U5305" s="1"/>
      <c r="V5305" s="1" t="s">
        <v>7521</v>
      </c>
      <c r="W5305" s="1" t="s">
        <v>6826</v>
      </c>
    </row>
    <row r="5306" spans="1:23" x14ac:dyDescent="0.25">
      <c r="A5306" s="1">
        <v>1013185</v>
      </c>
      <c r="B5306" s="5" t="str">
        <f>VLOOKUP(H5306,'FIPS Basin X-walk'!$A$2:$F$3224,6,FALSE)</f>
        <v>Permian Basin</v>
      </c>
      <c r="C5306" s="1" t="s">
        <v>23855</v>
      </c>
      <c r="D5306" s="1"/>
      <c r="E5306" s="1"/>
      <c r="F5306" s="1" t="s">
        <v>21641</v>
      </c>
      <c r="G5306" s="1" t="s">
        <v>1784</v>
      </c>
      <c r="H5306" s="1">
        <v>48371</v>
      </c>
      <c r="I5306" s="1">
        <v>1013185</v>
      </c>
      <c r="J5306" s="1">
        <v>31.242421</v>
      </c>
      <c r="K5306" s="1">
        <v>-103.067545</v>
      </c>
      <c r="L5306" s="1"/>
      <c r="M5306" s="1" t="s">
        <v>1485</v>
      </c>
      <c r="N5306" s="1" t="s">
        <v>9148</v>
      </c>
      <c r="O5306" s="1">
        <v>2022</v>
      </c>
      <c r="P5306" s="1">
        <v>79743</v>
      </c>
      <c r="Q5306" s="1" t="s">
        <v>26620</v>
      </c>
      <c r="R5306" s="1"/>
      <c r="S5306" s="1">
        <v>211130</v>
      </c>
      <c r="T5306" s="1" t="s">
        <v>6826</v>
      </c>
      <c r="U5306" s="1"/>
      <c r="V5306" s="1" t="s">
        <v>13153</v>
      </c>
      <c r="W5306" s="1" t="s">
        <v>6826</v>
      </c>
    </row>
    <row r="5307" spans="1:23" x14ac:dyDescent="0.25">
      <c r="A5307" s="1">
        <v>1013840</v>
      </c>
      <c r="B5307" s="5" t="str">
        <f>VLOOKUP(H5307,'FIPS Basin X-walk'!$A$2:$F$3224,6,FALSE)</f>
        <v>Permian Basin</v>
      </c>
      <c r="C5307" s="1" t="s">
        <v>26766</v>
      </c>
      <c r="D5307" s="1"/>
      <c r="E5307" s="1"/>
      <c r="F5307" s="1" t="s">
        <v>21641</v>
      </c>
      <c r="G5307" s="1" t="s">
        <v>1784</v>
      </c>
      <c r="H5307" s="1">
        <v>48371</v>
      </c>
      <c r="I5307" s="1">
        <v>1013840</v>
      </c>
      <c r="J5307" s="1">
        <v>31.262483714604301</v>
      </c>
      <c r="K5307" s="1">
        <v>-103.031313904478</v>
      </c>
      <c r="L5307" s="1"/>
      <c r="M5307" s="1" t="s">
        <v>1485</v>
      </c>
      <c r="N5307" s="1" t="s">
        <v>9148</v>
      </c>
      <c r="O5307" s="1">
        <v>2022</v>
      </c>
      <c r="P5307" s="1">
        <v>79730</v>
      </c>
      <c r="Q5307" s="1" t="s">
        <v>24275</v>
      </c>
      <c r="R5307" s="1"/>
      <c r="S5307" s="1">
        <v>486210</v>
      </c>
      <c r="T5307" s="1" t="s">
        <v>6826</v>
      </c>
      <c r="U5307" s="1"/>
      <c r="V5307" s="1" t="s">
        <v>26767</v>
      </c>
      <c r="W5307" s="1" t="s">
        <v>6826</v>
      </c>
    </row>
    <row r="5308" spans="1:23" x14ac:dyDescent="0.25">
      <c r="A5308" s="1">
        <v>1014094</v>
      </c>
      <c r="B5308" s="5" t="str">
        <f>VLOOKUP(H5308,'FIPS Basin X-walk'!$A$2:$F$3224,6,FALSE)</f>
        <v>Permian Basin</v>
      </c>
      <c r="C5308" s="1" t="s">
        <v>26851</v>
      </c>
      <c r="D5308" s="1"/>
      <c r="E5308" s="1"/>
      <c r="F5308" s="1" t="s">
        <v>21641</v>
      </c>
      <c r="G5308" s="1" t="s">
        <v>1784</v>
      </c>
      <c r="H5308" s="1">
        <v>48371</v>
      </c>
      <c r="I5308" s="1">
        <v>1014094</v>
      </c>
      <c r="J5308" s="1">
        <v>31.271256006257499</v>
      </c>
      <c r="K5308" s="1">
        <v>-103.100518535596</v>
      </c>
      <c r="L5308" s="1"/>
      <c r="M5308" s="1" t="s">
        <v>1485</v>
      </c>
      <c r="N5308" s="1" t="s">
        <v>9148</v>
      </c>
      <c r="O5308" s="1">
        <v>2022</v>
      </c>
      <c r="P5308" s="1">
        <v>79730</v>
      </c>
      <c r="Q5308" s="1" t="s">
        <v>24288</v>
      </c>
      <c r="R5308" s="1"/>
      <c r="S5308" s="1">
        <v>211130</v>
      </c>
      <c r="T5308" s="1" t="s">
        <v>6826</v>
      </c>
      <c r="U5308" s="1"/>
      <c r="V5308" s="1" t="s">
        <v>26846</v>
      </c>
      <c r="W5308" s="1" t="s">
        <v>6826</v>
      </c>
    </row>
    <row r="5309" spans="1:23" x14ac:dyDescent="0.25">
      <c r="A5309" s="1">
        <v>1013688</v>
      </c>
      <c r="B5309" s="5" t="str">
        <f>VLOOKUP(H5309,'FIPS Basin X-walk'!$A$2:$F$3224,6,FALSE)</f>
        <v>Permian Basin</v>
      </c>
      <c r="C5309" s="1" t="s">
        <v>23738</v>
      </c>
      <c r="D5309" s="1"/>
      <c r="E5309" s="1"/>
      <c r="F5309" s="1" t="s">
        <v>21644</v>
      </c>
      <c r="G5309" s="1" t="s">
        <v>1784</v>
      </c>
      <c r="H5309" s="1">
        <v>48371</v>
      </c>
      <c r="I5309" s="1">
        <v>1013688</v>
      </c>
      <c r="J5309" s="1">
        <v>30.910270000000001</v>
      </c>
      <c r="K5309" s="1">
        <v>-102.873358</v>
      </c>
      <c r="L5309" s="1"/>
      <c r="M5309" s="1" t="s">
        <v>1485</v>
      </c>
      <c r="N5309" s="1" t="s">
        <v>9148</v>
      </c>
      <c r="O5309" s="1">
        <v>2022</v>
      </c>
      <c r="P5309" s="1">
        <v>79735</v>
      </c>
      <c r="Q5309" s="1" t="s">
        <v>745</v>
      </c>
      <c r="R5309" s="1"/>
      <c r="S5309" s="1">
        <v>486210</v>
      </c>
      <c r="T5309" s="1" t="s">
        <v>6826</v>
      </c>
      <c r="U5309" s="1"/>
      <c r="V5309" s="1" t="s">
        <v>9347</v>
      </c>
      <c r="W5309" s="1" t="s">
        <v>6826</v>
      </c>
    </row>
    <row r="5310" spans="1:23" x14ac:dyDescent="0.25">
      <c r="A5310" s="1">
        <v>1013883</v>
      </c>
      <c r="B5310" s="5" t="str">
        <f>VLOOKUP(H5310,'FIPS Basin X-walk'!$A$2:$F$3224,6,FALSE)</f>
        <v>Permian Basin</v>
      </c>
      <c r="C5310" s="1" t="s">
        <v>23901</v>
      </c>
      <c r="D5310" s="1"/>
      <c r="E5310" s="1"/>
      <c r="F5310" s="1" t="s">
        <v>21644</v>
      </c>
      <c r="G5310" s="1" t="s">
        <v>1784</v>
      </c>
      <c r="H5310" s="1">
        <v>48371</v>
      </c>
      <c r="I5310" s="1">
        <v>1013883</v>
      </c>
      <c r="J5310" s="1">
        <v>30.895632356824901</v>
      </c>
      <c r="K5310" s="1">
        <v>-102.88862161927899</v>
      </c>
      <c r="L5310" s="1"/>
      <c r="M5310" s="1" t="s">
        <v>1485</v>
      </c>
      <c r="N5310" s="1" t="s">
        <v>9148</v>
      </c>
      <c r="O5310" s="1">
        <v>2022</v>
      </c>
      <c r="P5310" s="1">
        <v>79735</v>
      </c>
      <c r="Q5310" s="1" t="s">
        <v>1265</v>
      </c>
      <c r="R5310" s="1"/>
      <c r="S5310" s="1">
        <v>486210</v>
      </c>
      <c r="T5310" s="1" t="s">
        <v>6826</v>
      </c>
      <c r="U5310" s="1"/>
      <c r="V5310" s="1" t="s">
        <v>7232</v>
      </c>
      <c r="W5310" s="1" t="s">
        <v>6826</v>
      </c>
    </row>
    <row r="5311" spans="1:23" x14ac:dyDescent="0.25">
      <c r="A5311" s="1">
        <v>1003250</v>
      </c>
      <c r="B5311" s="5" t="str">
        <f>VLOOKUP(H5311,'FIPS Basin X-walk'!$A$2:$F$3224,6,FALSE)</f>
        <v>Permian Basin</v>
      </c>
      <c r="C5311" s="1" t="s">
        <v>21645</v>
      </c>
      <c r="D5311" s="1"/>
      <c r="E5311" s="1"/>
      <c r="F5311" s="1" t="s">
        <v>21646</v>
      </c>
      <c r="G5311" s="1" t="s">
        <v>21642</v>
      </c>
      <c r="H5311" s="1">
        <v>48371</v>
      </c>
      <c r="I5311" s="1">
        <v>1003250</v>
      </c>
      <c r="J5311" s="1">
        <v>31.273056</v>
      </c>
      <c r="K5311" s="1">
        <v>-103.07222</v>
      </c>
      <c r="L5311" s="1"/>
      <c r="M5311" s="1" t="s">
        <v>1485</v>
      </c>
      <c r="N5311" s="1" t="s">
        <v>9148</v>
      </c>
      <c r="O5311" s="1">
        <v>2022</v>
      </c>
      <c r="P5311" s="1">
        <v>79730</v>
      </c>
      <c r="Q5311" s="1" t="s">
        <v>547</v>
      </c>
      <c r="R5311" s="1"/>
      <c r="S5311" s="1" t="s">
        <v>24435</v>
      </c>
      <c r="T5311" s="1" t="s">
        <v>6826</v>
      </c>
      <c r="U5311" s="1"/>
      <c r="V5311" s="1" t="s">
        <v>7521</v>
      </c>
      <c r="W5311" s="1" t="s">
        <v>6826</v>
      </c>
    </row>
    <row r="5312" spans="1:23" x14ac:dyDescent="0.25">
      <c r="A5312" s="1">
        <v>1005691</v>
      </c>
      <c r="B5312" s="5" t="str">
        <f>VLOOKUP(H5312,'FIPS Basin X-walk'!$A$2:$F$3224,6,FALSE)</f>
        <v>Permian Basin</v>
      </c>
      <c r="C5312" s="1" t="s">
        <v>21640</v>
      </c>
      <c r="D5312" s="1"/>
      <c r="E5312" s="1"/>
      <c r="F5312" s="1" t="s">
        <v>21641</v>
      </c>
      <c r="G5312" s="1" t="s">
        <v>21642</v>
      </c>
      <c r="H5312" s="1">
        <v>48371</v>
      </c>
      <c r="I5312" s="1">
        <v>1005691</v>
      </c>
      <c r="J5312" s="1">
        <v>31.2684</v>
      </c>
      <c r="K5312" s="1">
        <v>-103.08620000000001</v>
      </c>
      <c r="L5312" s="1"/>
      <c r="M5312" s="1" t="s">
        <v>1485</v>
      </c>
      <c r="N5312" s="1" t="s">
        <v>9148</v>
      </c>
      <c r="O5312" s="1">
        <v>2022</v>
      </c>
      <c r="P5312" s="1">
        <v>79730</v>
      </c>
      <c r="Q5312" s="1" t="s">
        <v>610</v>
      </c>
      <c r="R5312" s="1"/>
      <c r="S5312" s="1" t="s">
        <v>24435</v>
      </c>
      <c r="T5312" s="1" t="s">
        <v>6826</v>
      </c>
      <c r="U5312" s="1"/>
      <c r="V5312" s="1" t="s">
        <v>7521</v>
      </c>
      <c r="W5312" s="1" t="s">
        <v>6826</v>
      </c>
    </row>
    <row r="5313" spans="1:23" x14ac:dyDescent="0.25">
      <c r="A5313" s="1">
        <v>1007104</v>
      </c>
      <c r="B5313" s="5" t="str">
        <f>VLOOKUP(H5313,'FIPS Basin X-walk'!$A$2:$F$3224,6,FALSE)</f>
        <v>Permian Basin</v>
      </c>
      <c r="C5313" s="1" t="s">
        <v>21643</v>
      </c>
      <c r="D5313" s="1"/>
      <c r="E5313" s="1"/>
      <c r="F5313" s="1" t="s">
        <v>21641</v>
      </c>
      <c r="G5313" s="1" t="s">
        <v>21642</v>
      </c>
      <c r="H5313" s="1">
        <v>48371</v>
      </c>
      <c r="I5313" s="1">
        <v>1007104</v>
      </c>
      <c r="J5313" s="1">
        <v>31.190833000000001</v>
      </c>
      <c r="K5313" s="1">
        <v>-102.98944400000001</v>
      </c>
      <c r="L5313" s="1"/>
      <c r="M5313" s="1" t="s">
        <v>1485</v>
      </c>
      <c r="N5313" s="1" t="s">
        <v>9148</v>
      </c>
      <c r="O5313" s="1">
        <v>2022</v>
      </c>
      <c r="P5313" s="1">
        <v>79730</v>
      </c>
      <c r="Q5313" s="1" t="s">
        <v>354</v>
      </c>
      <c r="R5313" s="1"/>
      <c r="S5313" s="1" t="s">
        <v>24399</v>
      </c>
      <c r="T5313" s="1" t="s">
        <v>6826</v>
      </c>
      <c r="U5313" s="1"/>
      <c r="V5313" s="1" t="s">
        <v>7521</v>
      </c>
      <c r="W5313" s="1" t="s">
        <v>6826</v>
      </c>
    </row>
    <row r="5314" spans="1:23" x14ac:dyDescent="0.25">
      <c r="A5314" s="1">
        <v>1012897</v>
      </c>
      <c r="B5314" s="5" t="str">
        <f>VLOOKUP(H5314,'FIPS Basin X-walk'!$A$2:$F$3224,6,FALSE)</f>
        <v>Permian Basin</v>
      </c>
      <c r="C5314" s="1"/>
      <c r="D5314" s="1"/>
      <c r="E5314" s="1"/>
      <c r="F5314" s="1" t="s">
        <v>21641</v>
      </c>
      <c r="G5314" s="1" t="s">
        <v>21642</v>
      </c>
      <c r="H5314" s="1">
        <v>48371</v>
      </c>
      <c r="I5314" s="1">
        <v>1012897</v>
      </c>
      <c r="J5314" s="1">
        <v>31.274684000000001</v>
      </c>
      <c r="K5314" s="1">
        <v>-103.096723</v>
      </c>
      <c r="L5314" s="1"/>
      <c r="M5314" s="1" t="s">
        <v>1485</v>
      </c>
      <c r="N5314" s="1" t="s">
        <v>9148</v>
      </c>
      <c r="O5314" s="1">
        <v>2022</v>
      </c>
      <c r="P5314" s="1">
        <v>79730</v>
      </c>
      <c r="Q5314" s="1" t="s">
        <v>24224</v>
      </c>
      <c r="R5314" s="1"/>
      <c r="S5314" s="1" t="s">
        <v>24435</v>
      </c>
      <c r="T5314" s="1" t="s">
        <v>6826</v>
      </c>
      <c r="U5314" s="1"/>
      <c r="V5314" s="1" t="s">
        <v>7521</v>
      </c>
      <c r="W5314" s="1" t="s">
        <v>6826</v>
      </c>
    </row>
    <row r="5315" spans="1:23" x14ac:dyDescent="0.25">
      <c r="A5315" s="1">
        <v>1013557</v>
      </c>
      <c r="B5315" s="5" t="str">
        <f>VLOOKUP(H5315,'FIPS Basin X-walk'!$A$2:$F$3224,6,FALSE)</f>
        <v>Permian Basin</v>
      </c>
      <c r="C5315" s="1"/>
      <c r="D5315" s="1"/>
      <c r="E5315" s="1"/>
      <c r="F5315" s="1" t="s">
        <v>21641</v>
      </c>
      <c r="G5315" s="1" t="s">
        <v>21642</v>
      </c>
      <c r="H5315" s="1">
        <v>48371</v>
      </c>
      <c r="I5315" s="1">
        <v>1013557</v>
      </c>
      <c r="J5315" s="1">
        <v>31.268599009999999</v>
      </c>
      <c r="K5315" s="1">
        <v>-103.06529395</v>
      </c>
      <c r="L5315" s="1"/>
      <c r="M5315" s="1" t="s">
        <v>1485</v>
      </c>
      <c r="N5315" s="1" t="s">
        <v>9148</v>
      </c>
      <c r="O5315" s="1">
        <v>2022</v>
      </c>
      <c r="P5315" s="1">
        <v>79730</v>
      </c>
      <c r="Q5315" s="1" t="s">
        <v>24254</v>
      </c>
      <c r="R5315" s="1"/>
      <c r="S5315" s="1" t="s">
        <v>24435</v>
      </c>
      <c r="T5315" s="1" t="s">
        <v>6826</v>
      </c>
      <c r="U5315" s="1"/>
      <c r="V5315" s="1" t="s">
        <v>26702</v>
      </c>
      <c r="W5315" s="1" t="s">
        <v>6826</v>
      </c>
    </row>
    <row r="5316" spans="1:23" x14ac:dyDescent="0.25">
      <c r="A5316" s="1">
        <v>1004248</v>
      </c>
      <c r="B5316" s="5" t="str">
        <f>VLOOKUP(H5316,'FIPS Basin X-walk'!$A$2:$F$3224,6,FALSE)</f>
        <v>Permian Basin</v>
      </c>
      <c r="C5316" s="1" t="s">
        <v>21649</v>
      </c>
      <c r="D5316" s="1"/>
      <c r="E5316" s="1"/>
      <c r="F5316" s="1" t="s">
        <v>21644</v>
      </c>
      <c r="G5316" s="1" t="s">
        <v>21642</v>
      </c>
      <c r="H5316" s="1">
        <v>48371</v>
      </c>
      <c r="I5316" s="1">
        <v>1004248</v>
      </c>
      <c r="J5316" s="1">
        <v>30.985001</v>
      </c>
      <c r="K5316" s="1">
        <v>-102.974442</v>
      </c>
      <c r="L5316" s="1"/>
      <c r="M5316" s="1" t="s">
        <v>1485</v>
      </c>
      <c r="N5316" s="1" t="s">
        <v>9148</v>
      </c>
      <c r="O5316" s="1">
        <v>2022</v>
      </c>
      <c r="P5316" s="1">
        <v>79735</v>
      </c>
      <c r="Q5316" s="1" t="s">
        <v>518</v>
      </c>
      <c r="R5316" s="1"/>
      <c r="S5316" s="1" t="s">
        <v>24399</v>
      </c>
      <c r="T5316" s="1" t="s">
        <v>6826</v>
      </c>
      <c r="U5316" s="1"/>
      <c r="V5316" s="1" t="s">
        <v>7521</v>
      </c>
      <c r="W5316" s="1" t="s">
        <v>6826</v>
      </c>
    </row>
    <row r="5317" spans="1:23" x14ac:dyDescent="0.25">
      <c r="A5317" s="1">
        <v>1004301</v>
      </c>
      <c r="B5317" s="5" t="str">
        <f>VLOOKUP(H5317,'FIPS Basin X-walk'!$A$2:$F$3224,6,FALSE)</f>
        <v>Permian Basin</v>
      </c>
      <c r="C5317" s="1" t="s">
        <v>21648</v>
      </c>
      <c r="D5317" s="1"/>
      <c r="E5317" s="1"/>
      <c r="F5317" s="1" t="s">
        <v>21644</v>
      </c>
      <c r="G5317" s="1" t="s">
        <v>21642</v>
      </c>
      <c r="H5317" s="1">
        <v>48371</v>
      </c>
      <c r="I5317" s="1">
        <v>1004301</v>
      </c>
      <c r="J5317" s="1">
        <v>30.610401</v>
      </c>
      <c r="K5317" s="1">
        <v>-102.57937099999999</v>
      </c>
      <c r="L5317" s="1"/>
      <c r="M5317" s="1" t="s">
        <v>1485</v>
      </c>
      <c r="N5317" s="1" t="s">
        <v>9148</v>
      </c>
      <c r="O5317" s="1">
        <v>2022</v>
      </c>
      <c r="P5317" s="1">
        <v>79735</v>
      </c>
      <c r="Q5317" s="1" t="s">
        <v>512</v>
      </c>
      <c r="R5317" s="1"/>
      <c r="S5317" s="1" t="s">
        <v>24489</v>
      </c>
      <c r="T5317" s="1" t="s">
        <v>6826</v>
      </c>
      <c r="U5317" s="1"/>
      <c r="V5317" s="1" t="s">
        <v>9171</v>
      </c>
      <c r="W5317" s="1" t="s">
        <v>6826</v>
      </c>
    </row>
    <row r="5318" spans="1:23" x14ac:dyDescent="0.25">
      <c r="A5318" s="1">
        <v>1012153</v>
      </c>
      <c r="B5318" s="5" t="str">
        <f>VLOOKUP(H5318,'FIPS Basin X-walk'!$A$2:$F$3224,6,FALSE)</f>
        <v>Permian Basin</v>
      </c>
      <c r="C5318" s="1"/>
      <c r="D5318" s="1"/>
      <c r="E5318" s="1"/>
      <c r="F5318" s="1" t="s">
        <v>21644</v>
      </c>
      <c r="G5318" s="1" t="s">
        <v>21642</v>
      </c>
      <c r="H5318" s="1">
        <v>48371</v>
      </c>
      <c r="I5318" s="1">
        <v>1012153</v>
      </c>
      <c r="J5318" s="1">
        <v>30.7444469</v>
      </c>
      <c r="K5318" s="1">
        <v>-102.49128399999999</v>
      </c>
      <c r="L5318" s="1"/>
      <c r="M5318" s="1" t="s">
        <v>1485</v>
      </c>
      <c r="N5318" s="1" t="s">
        <v>9148</v>
      </c>
      <c r="O5318" s="1">
        <v>2022</v>
      </c>
      <c r="P5318" s="1">
        <v>79735</v>
      </c>
      <c r="Q5318" s="1" t="s">
        <v>24136</v>
      </c>
      <c r="R5318" s="1"/>
      <c r="S5318" s="1" t="s">
        <v>24435</v>
      </c>
      <c r="T5318" s="1" t="s">
        <v>6826</v>
      </c>
      <c r="U5318" s="1"/>
      <c r="V5318" s="1" t="s">
        <v>7090</v>
      </c>
      <c r="W5318" s="1" t="s">
        <v>6826</v>
      </c>
    </row>
    <row r="5319" spans="1:23" x14ac:dyDescent="0.25">
      <c r="A5319" s="1">
        <v>1013266</v>
      </c>
      <c r="B5319" s="5" t="str">
        <f>VLOOKUP(H5319,'FIPS Basin X-walk'!$A$2:$F$3224,6,FALSE)</f>
        <v>Permian Basin</v>
      </c>
      <c r="C5319" s="1"/>
      <c r="D5319" s="1"/>
      <c r="E5319" s="1"/>
      <c r="F5319" s="1" t="s">
        <v>1784</v>
      </c>
      <c r="G5319" s="1" t="s">
        <v>21642</v>
      </c>
      <c r="H5319" s="1">
        <v>48371</v>
      </c>
      <c r="I5319" s="1">
        <v>1013266</v>
      </c>
      <c r="J5319" s="1">
        <v>31.3353</v>
      </c>
      <c r="K5319" s="1">
        <v>-103.02809999999999</v>
      </c>
      <c r="L5319" s="1"/>
      <c r="M5319" s="1" t="s">
        <v>1485</v>
      </c>
      <c r="N5319" s="1" t="s">
        <v>9148</v>
      </c>
      <c r="O5319" s="1">
        <v>2022</v>
      </c>
      <c r="P5319" s="1">
        <v>79772</v>
      </c>
      <c r="Q5319" s="1" t="s">
        <v>312</v>
      </c>
      <c r="R5319" s="1"/>
      <c r="S5319" s="1" t="s">
        <v>24399</v>
      </c>
      <c r="T5319" s="1" t="s">
        <v>6826</v>
      </c>
      <c r="U5319" s="1"/>
      <c r="V5319" s="1" t="s">
        <v>21647</v>
      </c>
      <c r="W5319" s="1" t="s">
        <v>6826</v>
      </c>
    </row>
    <row r="5320" spans="1:23" x14ac:dyDescent="0.25">
      <c r="A5320" s="1">
        <v>1006878</v>
      </c>
      <c r="B5320" s="5" t="str">
        <f>VLOOKUP(H5320,'FIPS Basin X-walk'!$A$2:$F$3224,6,FALSE)</f>
        <v>Williston Basin</v>
      </c>
      <c r="C5320" s="1" t="s">
        <v>17652</v>
      </c>
      <c r="D5320" s="1"/>
      <c r="E5320" s="1"/>
      <c r="F5320" s="1" t="s">
        <v>17653</v>
      </c>
      <c r="G5320" s="1" t="s">
        <v>17654</v>
      </c>
      <c r="H5320" s="1">
        <v>38067</v>
      </c>
      <c r="I5320" s="1">
        <v>1006878</v>
      </c>
      <c r="J5320" s="1">
        <v>48.593128999999998</v>
      </c>
      <c r="K5320" s="1">
        <v>-97.173681999999999</v>
      </c>
      <c r="L5320" s="1"/>
      <c r="M5320" s="1" t="s">
        <v>1511</v>
      </c>
      <c r="N5320" s="1" t="s">
        <v>17561</v>
      </c>
      <c r="O5320" s="1">
        <v>2022</v>
      </c>
      <c r="P5320" s="1">
        <v>58225</v>
      </c>
      <c r="Q5320" s="1" t="s">
        <v>17655</v>
      </c>
      <c r="R5320" s="1"/>
      <c r="S5320" s="1" t="s">
        <v>24366</v>
      </c>
      <c r="T5320" s="1" t="s">
        <v>6826</v>
      </c>
      <c r="U5320" s="1"/>
      <c r="V5320" s="1" t="s">
        <v>14830</v>
      </c>
      <c r="W5320" s="1" t="s">
        <v>6826</v>
      </c>
    </row>
    <row r="5321" spans="1:23" x14ac:dyDescent="0.25">
      <c r="A5321" s="1">
        <v>1003005</v>
      </c>
      <c r="B5321" s="5" t="str">
        <f>VLOOKUP(H5321,'FIPS Basin X-walk'!$A$2:$F$3224,6,FALSE)</f>
        <v>Cincinnati Arch</v>
      </c>
      <c r="C5321" s="1" t="s">
        <v>12974</v>
      </c>
      <c r="D5321" s="1"/>
      <c r="E5321" s="1"/>
      <c r="F5321" s="1" t="s">
        <v>11534</v>
      </c>
      <c r="G5321" s="1" t="s">
        <v>12971</v>
      </c>
      <c r="H5321" s="1">
        <v>21191</v>
      </c>
      <c r="I5321" s="1">
        <v>1003005</v>
      </c>
      <c r="J5321" s="1">
        <v>38.837449999999997</v>
      </c>
      <c r="K5321" s="1">
        <v>-84.243020000000001</v>
      </c>
      <c r="L5321" s="1"/>
      <c r="M5321" s="1" t="s">
        <v>1497</v>
      </c>
      <c r="N5321" s="1" t="s">
        <v>12675</v>
      </c>
      <c r="O5321" s="1">
        <v>2022</v>
      </c>
      <c r="P5321" s="1">
        <v>41006</v>
      </c>
      <c r="Q5321" s="1" t="s">
        <v>12975</v>
      </c>
      <c r="R5321" s="1"/>
      <c r="S5321" s="1" t="s">
        <v>24397</v>
      </c>
      <c r="T5321" s="1" t="s">
        <v>6826</v>
      </c>
      <c r="U5321" s="1"/>
      <c r="V5321" s="1" t="s">
        <v>7261</v>
      </c>
      <c r="W5321" s="1" t="s">
        <v>6826</v>
      </c>
    </row>
    <row r="5322" spans="1:23" x14ac:dyDescent="0.25">
      <c r="A5322" s="1">
        <v>1005271</v>
      </c>
      <c r="B5322" s="5" t="str">
        <f>VLOOKUP(H5322,'FIPS Basin X-walk'!$A$2:$F$3224,6,FALSE)</f>
        <v>Cincinnati Arch</v>
      </c>
      <c r="C5322" s="1" t="s">
        <v>12976</v>
      </c>
      <c r="D5322" s="1"/>
      <c r="E5322" s="1"/>
      <c r="F5322" s="1" t="s">
        <v>11534</v>
      </c>
      <c r="G5322" s="1" t="s">
        <v>12971</v>
      </c>
      <c r="H5322" s="1">
        <v>21191</v>
      </c>
      <c r="I5322" s="1">
        <v>1005271</v>
      </c>
      <c r="J5322" s="1">
        <v>38.728656000000001</v>
      </c>
      <c r="K5322" s="1">
        <v>-84.407678000000004</v>
      </c>
      <c r="L5322" s="1"/>
      <c r="M5322" s="1" t="s">
        <v>1497</v>
      </c>
      <c r="N5322" s="1" t="s">
        <v>12675</v>
      </c>
      <c r="O5322" s="1">
        <v>2022</v>
      </c>
      <c r="P5322" s="1">
        <v>41006</v>
      </c>
      <c r="Q5322" s="1" t="s">
        <v>12946</v>
      </c>
      <c r="R5322" s="1"/>
      <c r="S5322" s="1" t="s">
        <v>24358</v>
      </c>
      <c r="T5322" s="1" t="s">
        <v>6826</v>
      </c>
      <c r="U5322" s="1"/>
      <c r="V5322" s="1" t="s">
        <v>11613</v>
      </c>
      <c r="W5322" s="1" t="s">
        <v>6826</v>
      </c>
    </row>
    <row r="5323" spans="1:23" x14ac:dyDescent="0.25">
      <c r="A5323" s="1">
        <v>1006081</v>
      </c>
      <c r="B5323" s="5" t="str">
        <f>VLOOKUP(H5323,'FIPS Basin X-walk'!$A$2:$F$3224,6,FALSE)</f>
        <v>Cincinnati Arch</v>
      </c>
      <c r="C5323" s="1" t="s">
        <v>12970</v>
      </c>
      <c r="D5323" s="1"/>
      <c r="E5323" s="1"/>
      <c r="F5323" s="1" t="s">
        <v>1664</v>
      </c>
      <c r="G5323" s="1" t="s">
        <v>12971</v>
      </c>
      <c r="H5323" s="1">
        <v>21191</v>
      </c>
      <c r="I5323" s="1">
        <v>1006081</v>
      </c>
      <c r="J5323" s="1">
        <v>38.731960999999998</v>
      </c>
      <c r="K5323" s="1">
        <v>-84.407213999999996</v>
      </c>
      <c r="L5323" s="1"/>
      <c r="M5323" s="1" t="s">
        <v>1497</v>
      </c>
      <c r="N5323" s="1" t="s">
        <v>12675</v>
      </c>
      <c r="O5323" s="1">
        <v>2022</v>
      </c>
      <c r="P5323" s="1">
        <v>41006</v>
      </c>
      <c r="Q5323" s="1" t="s">
        <v>12972</v>
      </c>
      <c r="R5323" s="1"/>
      <c r="S5323" s="1" t="s">
        <v>24364</v>
      </c>
      <c r="T5323" s="1" t="s">
        <v>6826</v>
      </c>
      <c r="U5323" s="1"/>
      <c r="V5323" s="1" t="s">
        <v>12973</v>
      </c>
      <c r="W5323" s="1" t="s">
        <v>6826</v>
      </c>
    </row>
    <row r="5324" spans="1:23" x14ac:dyDescent="0.25">
      <c r="A5324" s="1">
        <v>1006247</v>
      </c>
      <c r="B5324" s="5" t="str">
        <f>VLOOKUP(H5324,'FIPS Basin X-walk'!$A$2:$F$3224,6,FALSE)</f>
        <v>Appalachian Basin (Eastern Overthrust Area)</v>
      </c>
      <c r="C5324" s="1" t="s">
        <v>22920</v>
      </c>
      <c r="D5324" s="1"/>
      <c r="E5324" s="1"/>
      <c r="F5324" s="1" t="s">
        <v>12429</v>
      </c>
      <c r="G5324" s="1" t="s">
        <v>12971</v>
      </c>
      <c r="H5324" s="1">
        <v>54071</v>
      </c>
      <c r="I5324" s="1">
        <v>1006247</v>
      </c>
      <c r="J5324" s="1">
        <v>38.793745000000001</v>
      </c>
      <c r="K5324" s="1">
        <v>-79.481638000000004</v>
      </c>
      <c r="L5324" s="1"/>
      <c r="M5324" s="1" t="s">
        <v>1521</v>
      </c>
      <c r="N5324" s="1" t="s">
        <v>22744</v>
      </c>
      <c r="O5324" s="1">
        <v>2022</v>
      </c>
      <c r="P5324" s="1">
        <v>26814</v>
      </c>
      <c r="Q5324" s="1" t="s">
        <v>22921</v>
      </c>
      <c r="R5324" s="1" t="s">
        <v>24745</v>
      </c>
      <c r="S5324" s="1" t="s">
        <v>24397</v>
      </c>
      <c r="T5324" s="1" t="s">
        <v>6826</v>
      </c>
      <c r="U5324" s="1"/>
      <c r="V5324" s="1" t="s">
        <v>22922</v>
      </c>
      <c r="W5324" s="1" t="s">
        <v>6826</v>
      </c>
    </row>
    <row r="5325" spans="1:23" x14ac:dyDescent="0.25">
      <c r="A5325" s="1">
        <v>1012697</v>
      </c>
      <c r="B5325" s="5" t="str">
        <f>VLOOKUP(H5325,'FIPS Basin X-walk'!$A$2:$F$3224,6,FALSE)</f>
        <v>Appalachian Basin (Eastern Overthrust Area)</v>
      </c>
      <c r="C5325" s="1" t="s">
        <v>22918</v>
      </c>
      <c r="D5325" s="1"/>
      <c r="E5325" s="1"/>
      <c r="F5325" s="1" t="s">
        <v>22919</v>
      </c>
      <c r="G5325" s="1" t="s">
        <v>12971</v>
      </c>
      <c r="H5325" s="1">
        <v>54071</v>
      </c>
      <c r="I5325" s="1">
        <v>1012697</v>
      </c>
      <c r="J5325" s="1">
        <v>38.808750000000003</v>
      </c>
      <c r="K5325" s="1">
        <v>-79.390068999999997</v>
      </c>
      <c r="L5325" s="1"/>
      <c r="M5325" s="1" t="s">
        <v>1521</v>
      </c>
      <c r="N5325" s="1" t="s">
        <v>22744</v>
      </c>
      <c r="O5325" s="1">
        <v>2022</v>
      </c>
      <c r="P5325" s="1">
        <v>26884</v>
      </c>
      <c r="Q5325" s="1" t="s">
        <v>453</v>
      </c>
      <c r="R5325" s="1"/>
      <c r="S5325" s="1" t="s">
        <v>24435</v>
      </c>
      <c r="T5325" s="1" t="s">
        <v>6826</v>
      </c>
      <c r="U5325" s="1"/>
      <c r="V5325" s="1" t="s">
        <v>12735</v>
      </c>
      <c r="W5325" s="1" t="s">
        <v>6826</v>
      </c>
    </row>
    <row r="5326" spans="1:23" x14ac:dyDescent="0.25">
      <c r="A5326" s="1">
        <v>1000049</v>
      </c>
      <c r="B5326" s="5" t="str">
        <f>VLOOKUP(H5326,'FIPS Basin X-walk'!$A$2:$F$3224,6,FALSE)</f>
        <v>Williston Basin</v>
      </c>
      <c r="C5326" s="1" t="s">
        <v>19971</v>
      </c>
      <c r="D5326" s="1"/>
      <c r="E5326" s="1"/>
      <c r="F5326" s="1" t="s">
        <v>19968</v>
      </c>
      <c r="G5326" s="1" t="s">
        <v>1874</v>
      </c>
      <c r="H5326" s="1">
        <v>46103</v>
      </c>
      <c r="I5326" s="1">
        <v>1000049</v>
      </c>
      <c r="J5326" s="1">
        <v>44.121200000000002</v>
      </c>
      <c r="K5326" s="1">
        <v>-103.2608</v>
      </c>
      <c r="L5326" s="1"/>
      <c r="M5326" s="1" t="s">
        <v>1562</v>
      </c>
      <c r="N5326" s="1" t="s">
        <v>19888</v>
      </c>
      <c r="O5326" s="1">
        <v>2022</v>
      </c>
      <c r="P5326" s="1">
        <v>57702</v>
      </c>
      <c r="Q5326" s="1" t="s">
        <v>19972</v>
      </c>
      <c r="R5326" s="1"/>
      <c r="S5326" s="1" t="s">
        <v>24355</v>
      </c>
      <c r="T5326" s="1" t="s">
        <v>6826</v>
      </c>
      <c r="U5326" s="1"/>
      <c r="V5326" s="1" t="s">
        <v>8009</v>
      </c>
      <c r="W5326" s="1" t="s">
        <v>6828</v>
      </c>
    </row>
    <row r="5327" spans="1:23" x14ac:dyDescent="0.25">
      <c r="A5327" s="1">
        <v>1002994</v>
      </c>
      <c r="B5327" s="5" t="str">
        <f>VLOOKUP(H5327,'FIPS Basin X-walk'!$A$2:$F$3224,6,FALSE)</f>
        <v>Williston Basin</v>
      </c>
      <c r="C5327" s="1" t="s">
        <v>19967</v>
      </c>
      <c r="D5327" s="1"/>
      <c r="E5327" s="1"/>
      <c r="F5327" s="1" t="s">
        <v>19968</v>
      </c>
      <c r="G5327" s="1" t="s">
        <v>19969</v>
      </c>
      <c r="H5327" s="1">
        <v>46103</v>
      </c>
      <c r="I5327" s="1">
        <v>1002994</v>
      </c>
      <c r="J5327" s="1">
        <v>44.116343000000001</v>
      </c>
      <c r="K5327" s="1">
        <v>-103.281142</v>
      </c>
      <c r="L5327" s="1"/>
      <c r="M5327" s="1" t="s">
        <v>1562</v>
      </c>
      <c r="N5327" s="1" t="s">
        <v>19888</v>
      </c>
      <c r="O5327" s="1">
        <v>2022</v>
      </c>
      <c r="P5327" s="1">
        <v>57702</v>
      </c>
      <c r="Q5327" s="1" t="s">
        <v>25036</v>
      </c>
      <c r="R5327" s="1"/>
      <c r="S5327" s="1" t="s">
        <v>24397</v>
      </c>
      <c r="T5327" s="1" t="s">
        <v>6826</v>
      </c>
      <c r="U5327" s="1"/>
      <c r="V5327" s="1" t="s">
        <v>19970</v>
      </c>
      <c r="W5327" s="1" t="s">
        <v>6826</v>
      </c>
    </row>
    <row r="5328" spans="1:23" x14ac:dyDescent="0.25">
      <c r="A5328" s="1">
        <v>1004539</v>
      </c>
      <c r="B5328" s="5" t="str">
        <f>VLOOKUP(H5328,'FIPS Basin X-walk'!$A$2:$F$3224,6,FALSE)</f>
        <v>Williston Basin</v>
      </c>
      <c r="C5328" s="1" t="s">
        <v>19975</v>
      </c>
      <c r="D5328" s="1"/>
      <c r="E5328" s="1" t="s">
        <v>6828</v>
      </c>
      <c r="F5328" s="1" t="s">
        <v>19968</v>
      </c>
      <c r="G5328" s="1" t="s">
        <v>19969</v>
      </c>
      <c r="H5328" s="1">
        <v>46103</v>
      </c>
      <c r="I5328" s="1">
        <v>1004539</v>
      </c>
      <c r="J5328" s="1">
        <v>44.089599999999997</v>
      </c>
      <c r="K5328" s="1">
        <v>-103.271663</v>
      </c>
      <c r="L5328" s="1"/>
      <c r="M5328" s="1" t="s">
        <v>1562</v>
      </c>
      <c r="N5328" s="1" t="s">
        <v>19888</v>
      </c>
      <c r="O5328" s="1">
        <v>2022</v>
      </c>
      <c r="P5328" s="1">
        <v>57702</v>
      </c>
      <c r="Q5328" s="1" t="s">
        <v>19976</v>
      </c>
      <c r="R5328" s="1"/>
      <c r="S5328" s="1" t="s">
        <v>24441</v>
      </c>
      <c r="T5328" s="1" t="s">
        <v>6826</v>
      </c>
      <c r="U5328" s="1"/>
      <c r="V5328" s="1" t="s">
        <v>9345</v>
      </c>
      <c r="W5328" s="1" t="s">
        <v>6826</v>
      </c>
    </row>
    <row r="5329" spans="1:23" x14ac:dyDescent="0.25">
      <c r="A5329" s="1">
        <v>1004676</v>
      </c>
      <c r="B5329" s="5" t="str">
        <f>VLOOKUP(H5329,'FIPS Basin X-walk'!$A$2:$F$3224,6,FALSE)</f>
        <v>Williston Basin</v>
      </c>
      <c r="C5329" s="1" t="s">
        <v>19973</v>
      </c>
      <c r="D5329" s="1"/>
      <c r="E5329" s="1"/>
      <c r="F5329" s="1" t="s">
        <v>19968</v>
      </c>
      <c r="G5329" s="1" t="s">
        <v>19969</v>
      </c>
      <c r="H5329" s="1">
        <v>46103</v>
      </c>
      <c r="I5329" s="1">
        <v>1004676</v>
      </c>
      <c r="J5329" s="1">
        <v>44.029829999999997</v>
      </c>
      <c r="K5329" s="1">
        <v>-103.19188</v>
      </c>
      <c r="L5329" s="1"/>
      <c r="M5329" s="1" t="s">
        <v>1562</v>
      </c>
      <c r="N5329" s="1" t="s">
        <v>19888</v>
      </c>
      <c r="O5329" s="1">
        <v>2022</v>
      </c>
      <c r="P5329" s="1">
        <v>57701</v>
      </c>
      <c r="Q5329" s="1" t="s">
        <v>19974</v>
      </c>
      <c r="R5329" s="1"/>
      <c r="S5329" s="1" t="s">
        <v>24358</v>
      </c>
      <c r="T5329" s="1" t="s">
        <v>6826</v>
      </c>
      <c r="U5329" s="1"/>
      <c r="V5329" s="1" t="s">
        <v>25365</v>
      </c>
      <c r="W5329" s="1" t="s">
        <v>6826</v>
      </c>
    </row>
    <row r="5330" spans="1:23" x14ac:dyDescent="0.25">
      <c r="A5330" s="1">
        <v>1007422</v>
      </c>
      <c r="B5330" s="5" t="str">
        <f>VLOOKUP(H5330,'FIPS Basin X-walk'!$A$2:$F$3224,6,FALSE)</f>
        <v>New England Province</v>
      </c>
      <c r="C5330" s="1" t="s">
        <v>13789</v>
      </c>
      <c r="D5330" s="1"/>
      <c r="E5330" s="1"/>
      <c r="F5330" s="1" t="s">
        <v>13790</v>
      </c>
      <c r="G5330" s="1" t="s">
        <v>1853</v>
      </c>
      <c r="H5330" s="1">
        <v>23019</v>
      </c>
      <c r="I5330" s="1">
        <v>1007422</v>
      </c>
      <c r="J5330" s="1">
        <v>44.823599999999999</v>
      </c>
      <c r="K5330" s="1">
        <v>-68.710599999999999</v>
      </c>
      <c r="L5330" s="1"/>
      <c r="M5330" s="1" t="s">
        <v>1575</v>
      </c>
      <c r="N5330" s="1" t="s">
        <v>13725</v>
      </c>
      <c r="O5330" s="1">
        <v>2022</v>
      </c>
      <c r="P5330" s="1">
        <v>4401</v>
      </c>
      <c r="Q5330" s="1" t="s">
        <v>13791</v>
      </c>
      <c r="R5330" s="1"/>
      <c r="S5330" s="1" t="s">
        <v>24355</v>
      </c>
      <c r="T5330" s="1" t="s">
        <v>6826</v>
      </c>
      <c r="U5330" s="1"/>
      <c r="V5330" s="1" t="s">
        <v>8562</v>
      </c>
      <c r="W5330" s="1" t="s">
        <v>6828</v>
      </c>
    </row>
    <row r="5331" spans="1:23" x14ac:dyDescent="0.25">
      <c r="A5331" s="1">
        <v>1013349</v>
      </c>
      <c r="B5331" s="5" t="str">
        <f>VLOOKUP(H5331,'FIPS Basin X-walk'!$A$2:$F$3224,6,FALSE)</f>
        <v>New England Province</v>
      </c>
      <c r="C5331" s="1" t="s">
        <v>13796</v>
      </c>
      <c r="D5331" s="1"/>
      <c r="E5331" s="1"/>
      <c r="F5331" s="1" t="s">
        <v>13787</v>
      </c>
      <c r="G5331" s="1" t="s">
        <v>13779</v>
      </c>
      <c r="H5331" s="1">
        <v>23019</v>
      </c>
      <c r="I5331" s="1">
        <v>1013349</v>
      </c>
      <c r="J5331" s="1">
        <v>44.808366999999997</v>
      </c>
      <c r="K5331" s="1">
        <v>-68.750801999999993</v>
      </c>
      <c r="L5331" s="1"/>
      <c r="M5331" s="1" t="s">
        <v>1575</v>
      </c>
      <c r="N5331" s="1" t="s">
        <v>13725</v>
      </c>
      <c r="O5331" s="1">
        <v>2022</v>
      </c>
      <c r="P5331" s="1">
        <v>4401</v>
      </c>
      <c r="Q5331" s="1" t="s">
        <v>13797</v>
      </c>
      <c r="R5331" s="1"/>
      <c r="S5331" s="1" t="s">
        <v>24371</v>
      </c>
      <c r="T5331" s="1" t="s">
        <v>6828</v>
      </c>
      <c r="U5331" s="1"/>
      <c r="V5331" s="1" t="s">
        <v>13798</v>
      </c>
      <c r="W5331" s="1" t="s">
        <v>6828</v>
      </c>
    </row>
    <row r="5332" spans="1:23" x14ac:dyDescent="0.25">
      <c r="A5332" s="1">
        <v>1005253</v>
      </c>
      <c r="B5332" s="5" t="str">
        <f>VLOOKUP(H5332,'FIPS Basin X-walk'!$A$2:$F$3224,6,FALSE)</f>
        <v>New England Province</v>
      </c>
      <c r="C5332" s="1" t="s">
        <v>13781</v>
      </c>
      <c r="D5332" s="1"/>
      <c r="E5332" s="1"/>
      <c r="F5332" s="1" t="s">
        <v>13782</v>
      </c>
      <c r="G5332" s="1" t="s">
        <v>13779</v>
      </c>
      <c r="H5332" s="1">
        <v>23019</v>
      </c>
      <c r="I5332" s="1">
        <v>1005253</v>
      </c>
      <c r="J5332" s="1">
        <v>44.996580000000002</v>
      </c>
      <c r="K5332" s="1">
        <v>-68.704359999999994</v>
      </c>
      <c r="L5332" s="1"/>
      <c r="M5332" s="1" t="s">
        <v>1575</v>
      </c>
      <c r="N5332" s="1" t="s">
        <v>13725</v>
      </c>
      <c r="O5332" s="1">
        <v>2022</v>
      </c>
      <c r="P5332" s="1">
        <v>4468</v>
      </c>
      <c r="Q5332" s="1" t="s">
        <v>13783</v>
      </c>
      <c r="R5332" s="1"/>
      <c r="S5332" s="1" t="s">
        <v>24358</v>
      </c>
      <c r="T5332" s="1" t="s">
        <v>6826</v>
      </c>
      <c r="U5332" s="1"/>
      <c r="V5332" s="1" t="s">
        <v>13784</v>
      </c>
      <c r="W5332" s="1" t="s">
        <v>6826</v>
      </c>
    </row>
    <row r="5333" spans="1:23" x14ac:dyDescent="0.25">
      <c r="A5333" s="1">
        <v>1007069</v>
      </c>
      <c r="B5333" s="5" t="str">
        <f>VLOOKUP(H5333,'FIPS Basin X-walk'!$A$2:$F$3224,6,FALSE)</f>
        <v>New England Province</v>
      </c>
      <c r="C5333" s="1" t="s">
        <v>13785</v>
      </c>
      <c r="D5333" s="1"/>
      <c r="E5333" s="1"/>
      <c r="F5333" s="1" t="s">
        <v>13782</v>
      </c>
      <c r="G5333" s="1" t="s">
        <v>13779</v>
      </c>
      <c r="H5333" s="1">
        <v>23019</v>
      </c>
      <c r="I5333" s="1">
        <v>1007069</v>
      </c>
      <c r="J5333" s="1">
        <v>44.917361999999997</v>
      </c>
      <c r="K5333" s="1">
        <v>-68.636510999999999</v>
      </c>
      <c r="L5333" s="1"/>
      <c r="M5333" s="1" t="s">
        <v>1575</v>
      </c>
      <c r="N5333" s="1" t="s">
        <v>13725</v>
      </c>
      <c r="O5333" s="1">
        <v>2022</v>
      </c>
      <c r="P5333" s="1">
        <v>4468</v>
      </c>
      <c r="Q5333" s="1" t="s">
        <v>13786</v>
      </c>
      <c r="R5333" s="1"/>
      <c r="S5333" s="1" t="s">
        <v>24436</v>
      </c>
      <c r="T5333" s="1" t="s">
        <v>6828</v>
      </c>
      <c r="U5333" s="1"/>
      <c r="V5333" s="1" t="s">
        <v>13776</v>
      </c>
      <c r="W5333" s="1" t="s">
        <v>6826</v>
      </c>
    </row>
    <row r="5334" spans="1:23" x14ac:dyDescent="0.25">
      <c r="A5334" s="1">
        <v>1002017</v>
      </c>
      <c r="B5334" s="5" t="str">
        <f>VLOOKUP(H5334,'FIPS Basin X-walk'!$A$2:$F$3224,6,FALSE)</f>
        <v>New England Province</v>
      </c>
      <c r="C5334" s="1" t="s">
        <v>13792</v>
      </c>
      <c r="D5334" s="1"/>
      <c r="E5334" s="1"/>
      <c r="F5334" s="1" t="s">
        <v>13793</v>
      </c>
      <c r="G5334" s="1" t="s">
        <v>13779</v>
      </c>
      <c r="H5334" s="1">
        <v>23019</v>
      </c>
      <c r="I5334" s="1">
        <v>1002017</v>
      </c>
      <c r="J5334" s="1">
        <v>44.89893</v>
      </c>
      <c r="K5334" s="1">
        <v>-68.673477000000005</v>
      </c>
      <c r="L5334" s="1"/>
      <c r="M5334" s="1" t="s">
        <v>1575</v>
      </c>
      <c r="N5334" s="1" t="s">
        <v>13725</v>
      </c>
      <c r="O5334" s="1">
        <v>2022</v>
      </c>
      <c r="P5334" s="1">
        <v>4469</v>
      </c>
      <c r="Q5334" s="1" t="s">
        <v>13794</v>
      </c>
      <c r="R5334" s="1"/>
      <c r="S5334" s="1" t="s">
        <v>24379</v>
      </c>
      <c r="T5334" s="1" t="s">
        <v>6828</v>
      </c>
      <c r="U5334" s="1"/>
      <c r="V5334" s="1" t="s">
        <v>13795</v>
      </c>
      <c r="W5334" s="1" t="s">
        <v>6826</v>
      </c>
    </row>
    <row r="5335" spans="1:23" x14ac:dyDescent="0.25">
      <c r="A5335" s="1">
        <v>1000047</v>
      </c>
      <c r="B5335" s="5" t="str">
        <f>VLOOKUP(H5335,'FIPS Basin X-walk'!$A$2:$F$3224,6,FALSE)</f>
        <v>New England Province</v>
      </c>
      <c r="C5335" s="1" t="s">
        <v>13777</v>
      </c>
      <c r="D5335" s="1"/>
      <c r="E5335" s="1"/>
      <c r="F5335" s="1" t="s">
        <v>13778</v>
      </c>
      <c r="G5335" s="1" t="s">
        <v>13779</v>
      </c>
      <c r="H5335" s="1">
        <v>23019</v>
      </c>
      <c r="I5335" s="1">
        <v>1000047</v>
      </c>
      <c r="J5335" s="1">
        <v>44.738332999999997</v>
      </c>
      <c r="K5335" s="1">
        <v>-68.825833000000003</v>
      </c>
      <c r="L5335" s="1"/>
      <c r="M5335" s="1" t="s">
        <v>1575</v>
      </c>
      <c r="N5335" s="1" t="s">
        <v>13725</v>
      </c>
      <c r="O5335" s="1">
        <v>2022</v>
      </c>
      <c r="P5335" s="1">
        <v>4474</v>
      </c>
      <c r="Q5335" s="1" t="s">
        <v>13780</v>
      </c>
      <c r="R5335" s="1"/>
      <c r="S5335" s="1" t="s">
        <v>24389</v>
      </c>
      <c r="T5335" s="1" t="s">
        <v>6826</v>
      </c>
      <c r="U5335" s="1"/>
      <c r="V5335" s="1" t="s">
        <v>24390</v>
      </c>
      <c r="W5335" s="1" t="s">
        <v>6826</v>
      </c>
    </row>
    <row r="5336" spans="1:23" x14ac:dyDescent="0.25">
      <c r="A5336" s="1">
        <v>1005453</v>
      </c>
      <c r="B5336" s="5" t="str">
        <f>VLOOKUP(H5336,'FIPS Basin X-walk'!$A$2:$F$3224,6,FALSE)</f>
        <v/>
      </c>
      <c r="C5336" s="1" t="s">
        <v>23501</v>
      </c>
      <c r="D5336" s="1"/>
      <c r="E5336" s="1"/>
      <c r="F5336" s="1" t="s">
        <v>23502</v>
      </c>
      <c r="G5336" s="1" t="s">
        <v>23503</v>
      </c>
      <c r="H5336" s="1">
        <v>72111</v>
      </c>
      <c r="I5336" s="1">
        <v>1005453</v>
      </c>
      <c r="J5336" s="1">
        <v>17.98</v>
      </c>
      <c r="K5336" s="1">
        <v>-66.758330000000001</v>
      </c>
      <c r="L5336" s="1"/>
      <c r="M5336" s="1" t="s">
        <v>1607</v>
      </c>
      <c r="N5336" s="1" t="s">
        <v>23460</v>
      </c>
      <c r="O5336" s="1">
        <v>2022</v>
      </c>
      <c r="P5336" s="1">
        <v>624</v>
      </c>
      <c r="Q5336" s="1" t="s">
        <v>1295</v>
      </c>
      <c r="R5336" s="1"/>
      <c r="S5336" s="1" t="s">
        <v>24355</v>
      </c>
      <c r="T5336" s="1" t="s">
        <v>6828</v>
      </c>
      <c r="U5336" s="1"/>
      <c r="V5336" s="1" t="s">
        <v>23504</v>
      </c>
      <c r="W5336" s="1" t="s">
        <v>6828</v>
      </c>
    </row>
    <row r="5337" spans="1:23" x14ac:dyDescent="0.25">
      <c r="A5337" s="1">
        <v>1001514</v>
      </c>
      <c r="B5337" s="5" t="str">
        <f>VLOOKUP(H5337,'FIPS Basin X-walk'!$A$2:$F$3224,6,FALSE)</f>
        <v>Illinois Basin</v>
      </c>
      <c r="C5337" s="1" t="s">
        <v>11237</v>
      </c>
      <c r="D5337" s="1"/>
      <c r="E5337" s="1" t="s">
        <v>6828</v>
      </c>
      <c r="F5337" s="1" t="s">
        <v>11238</v>
      </c>
      <c r="G5337" s="1" t="s">
        <v>2021</v>
      </c>
      <c r="H5337" s="1">
        <v>17143</v>
      </c>
      <c r="I5337" s="1">
        <v>1001514</v>
      </c>
      <c r="J5337" s="1">
        <v>40.595799999999997</v>
      </c>
      <c r="K5337" s="1">
        <v>-89.6631</v>
      </c>
      <c r="L5337" s="1"/>
      <c r="M5337" s="1" t="s">
        <v>1488</v>
      </c>
      <c r="N5337" s="1" t="s">
        <v>10805</v>
      </c>
      <c r="O5337" s="1">
        <v>2022</v>
      </c>
      <c r="P5337" s="1">
        <v>61607</v>
      </c>
      <c r="Q5337" s="1" t="s">
        <v>11239</v>
      </c>
      <c r="R5337" s="1"/>
      <c r="S5337" s="1" t="s">
        <v>24355</v>
      </c>
      <c r="T5337" s="1" t="s">
        <v>6826</v>
      </c>
      <c r="U5337" s="1"/>
      <c r="V5337" s="1" t="s">
        <v>8562</v>
      </c>
      <c r="W5337" s="1" t="s">
        <v>6828</v>
      </c>
    </row>
    <row r="5338" spans="1:23" x14ac:dyDescent="0.25">
      <c r="A5338" s="1">
        <v>1000466</v>
      </c>
      <c r="B5338" s="5" t="str">
        <f>VLOOKUP(H5338,'FIPS Basin X-walk'!$A$2:$F$3224,6,FALSE)</f>
        <v>Illinois Basin</v>
      </c>
      <c r="C5338" s="1" t="s">
        <v>11242</v>
      </c>
      <c r="D5338" s="1"/>
      <c r="E5338" s="1"/>
      <c r="F5338" s="1" t="s">
        <v>11243</v>
      </c>
      <c r="G5338" s="1" t="s">
        <v>2021</v>
      </c>
      <c r="H5338" s="1">
        <v>17143</v>
      </c>
      <c r="I5338" s="1">
        <v>1000466</v>
      </c>
      <c r="J5338" s="1">
        <v>40.677599999999998</v>
      </c>
      <c r="K5338" s="1">
        <v>-89.606899999999996</v>
      </c>
      <c r="L5338" s="1"/>
      <c r="M5338" s="1" t="s">
        <v>1488</v>
      </c>
      <c r="N5338" s="1" t="s">
        <v>10805</v>
      </c>
      <c r="O5338" s="1">
        <v>2022</v>
      </c>
      <c r="P5338" s="1">
        <v>61602</v>
      </c>
      <c r="Q5338" s="1" t="s">
        <v>24528</v>
      </c>
      <c r="R5338" s="1"/>
      <c r="S5338" s="1" t="s">
        <v>24378</v>
      </c>
      <c r="T5338" s="1" t="s">
        <v>6826</v>
      </c>
      <c r="U5338" s="1"/>
      <c r="V5338" s="1" t="s">
        <v>24529</v>
      </c>
      <c r="W5338" s="1" t="s">
        <v>6828</v>
      </c>
    </row>
    <row r="5339" spans="1:23" x14ac:dyDescent="0.25">
      <c r="A5339" s="1">
        <v>1003986</v>
      </c>
      <c r="B5339" s="5" t="str">
        <f>VLOOKUP(H5339,'FIPS Basin X-walk'!$A$2:$F$3224,6,FALSE)</f>
        <v>Illinois Basin</v>
      </c>
      <c r="C5339" s="1" t="s">
        <v>11234</v>
      </c>
      <c r="D5339" s="1"/>
      <c r="E5339" s="1"/>
      <c r="F5339" s="1" t="s">
        <v>11235</v>
      </c>
      <c r="G5339" s="1" t="s">
        <v>11231</v>
      </c>
      <c r="H5339" s="1">
        <v>17143</v>
      </c>
      <c r="I5339" s="1">
        <v>1003986</v>
      </c>
      <c r="J5339" s="1">
        <v>40.742538000000003</v>
      </c>
      <c r="K5339" s="1">
        <v>-89.798606000000007</v>
      </c>
      <c r="L5339" s="1"/>
      <c r="M5339" s="1" t="s">
        <v>1488</v>
      </c>
      <c r="N5339" s="1" t="s">
        <v>10805</v>
      </c>
      <c r="O5339" s="1">
        <v>2022</v>
      </c>
      <c r="P5339" s="1">
        <v>61517</v>
      </c>
      <c r="Q5339" s="1" t="s">
        <v>11236</v>
      </c>
      <c r="R5339" s="1"/>
      <c r="S5339" s="1" t="s">
        <v>24358</v>
      </c>
      <c r="T5339" s="1" t="s">
        <v>6826</v>
      </c>
      <c r="U5339" s="1"/>
      <c r="V5339" s="1" t="s">
        <v>25203</v>
      </c>
      <c r="W5339" s="1" t="s">
        <v>6826</v>
      </c>
    </row>
    <row r="5340" spans="1:23" x14ac:dyDescent="0.25">
      <c r="A5340" s="1">
        <v>1006553</v>
      </c>
      <c r="B5340" s="5" t="str">
        <f>VLOOKUP(H5340,'FIPS Basin X-walk'!$A$2:$F$3224,6,FALSE)</f>
        <v>Illinois Basin</v>
      </c>
      <c r="C5340" s="1" t="s">
        <v>25738</v>
      </c>
      <c r="D5340" s="1"/>
      <c r="E5340" s="1"/>
      <c r="F5340" s="1" t="s">
        <v>18173</v>
      </c>
      <c r="G5340" s="1" t="s">
        <v>11231</v>
      </c>
      <c r="H5340" s="1">
        <v>17143</v>
      </c>
      <c r="I5340" s="1">
        <v>1006553</v>
      </c>
      <c r="J5340" s="1">
        <v>40.843066999999998</v>
      </c>
      <c r="K5340" s="1">
        <v>-89.564148000000003</v>
      </c>
      <c r="L5340" s="1"/>
      <c r="M5340" s="1" t="s">
        <v>1488</v>
      </c>
      <c r="N5340" s="1" t="s">
        <v>10805</v>
      </c>
      <c r="O5340" s="1">
        <v>2022</v>
      </c>
      <c r="P5340" s="1">
        <v>61523</v>
      </c>
      <c r="Q5340" s="1" t="s">
        <v>25739</v>
      </c>
      <c r="R5340" s="1"/>
      <c r="S5340" s="1" t="s">
        <v>24355</v>
      </c>
      <c r="T5340" s="1" t="s">
        <v>6828</v>
      </c>
      <c r="U5340" s="1"/>
      <c r="V5340" s="1" t="s">
        <v>8789</v>
      </c>
      <c r="W5340" s="1" t="s">
        <v>6826</v>
      </c>
    </row>
    <row r="5341" spans="1:23" x14ac:dyDescent="0.25">
      <c r="A5341" s="1">
        <v>1005465</v>
      </c>
      <c r="B5341" s="5" t="str">
        <f>VLOOKUP(H5341,'FIPS Basin X-walk'!$A$2:$F$3224,6,FALSE)</f>
        <v>Illinois Basin</v>
      </c>
      <c r="C5341" s="1" t="s">
        <v>11233</v>
      </c>
      <c r="D5341" s="1"/>
      <c r="E5341" s="1"/>
      <c r="F5341" s="1" t="s">
        <v>11230</v>
      </c>
      <c r="G5341" s="1" t="s">
        <v>11231</v>
      </c>
      <c r="H5341" s="1">
        <v>17143</v>
      </c>
      <c r="I5341" s="1">
        <v>1005465</v>
      </c>
      <c r="J5341" s="1">
        <v>40.564725000000003</v>
      </c>
      <c r="K5341" s="1">
        <v>-89.724485000000001</v>
      </c>
      <c r="L5341" s="1" t="s">
        <v>24453</v>
      </c>
      <c r="M5341" s="1" t="s">
        <v>1488</v>
      </c>
      <c r="N5341" s="1" t="s">
        <v>10805</v>
      </c>
      <c r="O5341" s="1">
        <v>2022</v>
      </c>
      <c r="P5341" s="1">
        <v>61547</v>
      </c>
      <c r="Q5341" s="1" t="s">
        <v>7120</v>
      </c>
      <c r="R5341" s="1" t="s">
        <v>24492</v>
      </c>
      <c r="S5341" s="1" t="s">
        <v>24367</v>
      </c>
      <c r="T5341" s="1" t="s">
        <v>6826</v>
      </c>
      <c r="U5341" s="1"/>
      <c r="V5341" s="1" t="s">
        <v>7121</v>
      </c>
      <c r="W5341" s="1" t="s">
        <v>6828</v>
      </c>
    </row>
    <row r="5342" spans="1:23" x14ac:dyDescent="0.25">
      <c r="A5342" s="1">
        <v>1005990</v>
      </c>
      <c r="B5342" s="5" t="str">
        <f>VLOOKUP(H5342,'FIPS Basin X-walk'!$A$2:$F$3224,6,FALSE)</f>
        <v>Illinois Basin</v>
      </c>
      <c r="C5342" s="1" t="s">
        <v>11229</v>
      </c>
      <c r="D5342" s="1"/>
      <c r="E5342" s="1"/>
      <c r="F5342" s="1" t="s">
        <v>11230</v>
      </c>
      <c r="G5342" s="1" t="s">
        <v>11231</v>
      </c>
      <c r="H5342" s="1">
        <v>17143</v>
      </c>
      <c r="I5342" s="1">
        <v>1005990</v>
      </c>
      <c r="J5342" s="1">
        <v>40.559342999999998</v>
      </c>
      <c r="K5342" s="1">
        <v>-89.747989000000004</v>
      </c>
      <c r="L5342" s="1"/>
      <c r="M5342" s="1" t="s">
        <v>1488</v>
      </c>
      <c r="N5342" s="1" t="s">
        <v>10805</v>
      </c>
      <c r="O5342" s="1">
        <v>2022</v>
      </c>
      <c r="P5342" s="1">
        <v>61547</v>
      </c>
      <c r="Q5342" s="1" t="s">
        <v>11232</v>
      </c>
      <c r="R5342" s="1"/>
      <c r="S5342" s="1" t="s">
        <v>24737</v>
      </c>
      <c r="T5342" s="1" t="s">
        <v>6826</v>
      </c>
      <c r="U5342" s="1"/>
      <c r="V5342" s="1" t="s">
        <v>8789</v>
      </c>
      <c r="W5342" s="1" t="s">
        <v>6826</v>
      </c>
    </row>
    <row r="5343" spans="1:23" x14ac:dyDescent="0.25">
      <c r="A5343" s="1">
        <v>1004811</v>
      </c>
      <c r="B5343" s="5" t="str">
        <f>VLOOKUP(H5343,'FIPS Basin X-walk'!$A$2:$F$3224,6,FALSE)</f>
        <v>Illinois Basin</v>
      </c>
      <c r="C5343" s="1" t="s">
        <v>11244</v>
      </c>
      <c r="D5343" s="1"/>
      <c r="E5343" s="1"/>
      <c r="F5343" s="1" t="s">
        <v>11243</v>
      </c>
      <c r="G5343" s="1" t="s">
        <v>11231</v>
      </c>
      <c r="H5343" s="1">
        <v>17143</v>
      </c>
      <c r="I5343" s="1">
        <v>1004811</v>
      </c>
      <c r="J5343" s="1">
        <v>40.642502999999998</v>
      </c>
      <c r="K5343" s="1">
        <v>-89.645770999999996</v>
      </c>
      <c r="L5343" s="1" t="s">
        <v>25401</v>
      </c>
      <c r="M5343" s="1" t="s">
        <v>1488</v>
      </c>
      <c r="N5343" s="1" t="s">
        <v>10805</v>
      </c>
      <c r="O5343" s="1">
        <v>2022</v>
      </c>
      <c r="P5343" s="1">
        <v>61641</v>
      </c>
      <c r="Q5343" s="1" t="s">
        <v>11245</v>
      </c>
      <c r="R5343" s="1" t="s">
        <v>25402</v>
      </c>
      <c r="S5343" s="1" t="s">
        <v>24372</v>
      </c>
      <c r="T5343" s="1" t="s">
        <v>6826</v>
      </c>
      <c r="U5343" s="1"/>
      <c r="V5343" s="1" t="s">
        <v>11246</v>
      </c>
      <c r="W5343" s="1" t="s">
        <v>6826</v>
      </c>
    </row>
    <row r="5344" spans="1:23" x14ac:dyDescent="0.25">
      <c r="A5344" s="1">
        <v>1008026</v>
      </c>
      <c r="B5344" s="5" t="str">
        <f>VLOOKUP(H5344,'FIPS Basin X-walk'!$A$2:$F$3224,6,FALSE)</f>
        <v>Illinois Basin</v>
      </c>
      <c r="C5344" s="1" t="s">
        <v>11240</v>
      </c>
      <c r="D5344" s="1"/>
      <c r="E5344" s="1"/>
      <c r="F5344" s="1" t="s">
        <v>2021</v>
      </c>
      <c r="G5344" s="1" t="s">
        <v>11231</v>
      </c>
      <c r="H5344" s="1">
        <v>17143</v>
      </c>
      <c r="I5344" s="1">
        <v>1008026</v>
      </c>
      <c r="J5344" s="1">
        <v>40.690449999999998</v>
      </c>
      <c r="K5344" s="1">
        <v>-89.592399999999998</v>
      </c>
      <c r="L5344" s="1"/>
      <c r="M5344" s="1" t="s">
        <v>1488</v>
      </c>
      <c r="N5344" s="1" t="s">
        <v>10805</v>
      </c>
      <c r="O5344" s="1">
        <v>2022</v>
      </c>
      <c r="P5344" s="1">
        <v>61602</v>
      </c>
      <c r="Q5344" s="1" t="s">
        <v>1432</v>
      </c>
      <c r="R5344" s="1"/>
      <c r="S5344" s="1" t="s">
        <v>24359</v>
      </c>
      <c r="T5344" s="1" t="s">
        <v>6826</v>
      </c>
      <c r="U5344" s="1"/>
      <c r="V5344" s="1" t="s">
        <v>10841</v>
      </c>
      <c r="W5344" s="1" t="s">
        <v>6826</v>
      </c>
    </row>
    <row r="5345" spans="1:23" x14ac:dyDescent="0.25">
      <c r="A5345" s="1">
        <v>1010811</v>
      </c>
      <c r="B5345" s="5" t="str">
        <f>VLOOKUP(H5345,'FIPS Basin X-walk'!$A$2:$F$3224,6,FALSE)</f>
        <v>Illinois Basin</v>
      </c>
      <c r="C5345" s="1" t="s">
        <v>11240</v>
      </c>
      <c r="D5345" s="1"/>
      <c r="E5345" s="1"/>
      <c r="F5345" s="1" t="s">
        <v>2021</v>
      </c>
      <c r="G5345" s="1" t="s">
        <v>11231</v>
      </c>
      <c r="H5345" s="1">
        <v>17143</v>
      </c>
      <c r="I5345" s="1">
        <v>1010811</v>
      </c>
      <c r="J5345" s="1">
        <v>40.690480000000001</v>
      </c>
      <c r="K5345" s="1">
        <v>-89.592439999999996</v>
      </c>
      <c r="L5345" s="1"/>
      <c r="M5345" s="1" t="s">
        <v>1488</v>
      </c>
      <c r="N5345" s="1" t="s">
        <v>10805</v>
      </c>
      <c r="O5345" s="1">
        <v>2022</v>
      </c>
      <c r="P5345" s="1">
        <v>61602</v>
      </c>
      <c r="Q5345" s="1" t="s">
        <v>11241</v>
      </c>
      <c r="R5345" s="1"/>
      <c r="S5345" s="1" t="s">
        <v>24361</v>
      </c>
      <c r="T5345" s="1" t="s">
        <v>6826</v>
      </c>
      <c r="U5345" s="1"/>
      <c r="V5345" s="1" t="s">
        <v>10841</v>
      </c>
      <c r="W5345" s="1" t="s">
        <v>6826</v>
      </c>
    </row>
    <row r="5346" spans="1:23" x14ac:dyDescent="0.25">
      <c r="A5346" s="1">
        <v>1005476</v>
      </c>
      <c r="B5346" s="5" t="str">
        <f>VLOOKUP(H5346,'FIPS Basin X-walk'!$A$2:$F$3224,6,FALSE)</f>
        <v>Chadron Arch</v>
      </c>
      <c r="C5346" s="1" t="s">
        <v>15994</v>
      </c>
      <c r="D5346" s="1"/>
      <c r="E5346" s="1"/>
      <c r="F5346" s="1" t="s">
        <v>15995</v>
      </c>
      <c r="G5346" s="1" t="s">
        <v>15996</v>
      </c>
      <c r="H5346" s="1">
        <v>31135</v>
      </c>
      <c r="I5346" s="1">
        <v>1005476</v>
      </c>
      <c r="J5346" s="1">
        <v>40.854010000000002</v>
      </c>
      <c r="K5346" s="1">
        <v>-101.54</v>
      </c>
      <c r="L5346" s="1"/>
      <c r="M5346" s="1" t="s">
        <v>1491</v>
      </c>
      <c r="N5346" s="1" t="s">
        <v>15841</v>
      </c>
      <c r="O5346" s="1">
        <v>2022</v>
      </c>
      <c r="P5346" s="1">
        <v>69150</v>
      </c>
      <c r="Q5346" s="1" t="s">
        <v>15997</v>
      </c>
      <c r="R5346" s="1"/>
      <c r="S5346" s="1" t="s">
        <v>24378</v>
      </c>
      <c r="T5346" s="1" t="s">
        <v>6826</v>
      </c>
      <c r="U5346" s="1"/>
      <c r="V5346" s="1" t="s">
        <v>15998</v>
      </c>
      <c r="W5346" s="1" t="s">
        <v>6826</v>
      </c>
    </row>
    <row r="5347" spans="1:23" x14ac:dyDescent="0.25">
      <c r="A5347" s="1">
        <v>1001362</v>
      </c>
      <c r="B5347" s="5" t="str">
        <f>VLOOKUP(H5347,'FIPS Basin X-walk'!$A$2:$F$3224,6,FALSE)</f>
        <v>Illinois Basin</v>
      </c>
      <c r="C5347" s="1" t="s">
        <v>11255</v>
      </c>
      <c r="D5347" s="1"/>
      <c r="E5347" s="1"/>
      <c r="F5347" s="1" t="s">
        <v>11256</v>
      </c>
      <c r="G5347" s="1" t="s">
        <v>1676</v>
      </c>
      <c r="H5347" s="1">
        <v>17145</v>
      </c>
      <c r="I5347" s="1">
        <v>1001362</v>
      </c>
      <c r="J5347" s="1">
        <v>38.111400000000003</v>
      </c>
      <c r="K5347" s="1">
        <v>-89.346699999999998</v>
      </c>
      <c r="L5347" s="1"/>
      <c r="M5347" s="1" t="s">
        <v>1488</v>
      </c>
      <c r="N5347" s="1" t="s">
        <v>10805</v>
      </c>
      <c r="O5347" s="1">
        <v>2022</v>
      </c>
      <c r="P5347" s="1">
        <v>62274</v>
      </c>
      <c r="Q5347" s="1" t="s">
        <v>11257</v>
      </c>
      <c r="R5347" s="1"/>
      <c r="S5347" s="1" t="s">
        <v>24355</v>
      </c>
      <c r="T5347" s="1" t="s">
        <v>6826</v>
      </c>
      <c r="U5347" s="1"/>
      <c r="V5347" s="1" t="s">
        <v>10841</v>
      </c>
      <c r="W5347" s="1" t="s">
        <v>6828</v>
      </c>
    </row>
    <row r="5348" spans="1:23" x14ac:dyDescent="0.25">
      <c r="A5348" s="1">
        <v>1000180</v>
      </c>
      <c r="B5348" s="5" t="str">
        <f>VLOOKUP(H5348,'FIPS Basin X-walk'!$A$2:$F$3224,6,FALSE)</f>
        <v>Appalachian Basin (Eastern Overthrust Area)</v>
      </c>
      <c r="C5348" s="1" t="s">
        <v>19427</v>
      </c>
      <c r="D5348" s="1"/>
      <c r="E5348" s="1"/>
      <c r="F5348" s="1" t="s">
        <v>19428</v>
      </c>
      <c r="G5348" s="1" t="s">
        <v>1676</v>
      </c>
      <c r="H5348" s="1">
        <v>42099</v>
      </c>
      <c r="I5348" s="1">
        <v>1000180</v>
      </c>
      <c r="J5348" s="1">
        <v>40.343899999999998</v>
      </c>
      <c r="K5348" s="1">
        <v>-77.162800000000004</v>
      </c>
      <c r="L5348" s="1"/>
      <c r="M5348" s="1" t="s">
        <v>1501</v>
      </c>
      <c r="N5348" s="1" t="s">
        <v>18868</v>
      </c>
      <c r="O5348" s="1">
        <v>2022</v>
      </c>
      <c r="P5348" s="1">
        <v>17090</v>
      </c>
      <c r="Q5348" s="1" t="s">
        <v>21</v>
      </c>
      <c r="R5348" s="1"/>
      <c r="S5348" s="1" t="s">
        <v>24435</v>
      </c>
      <c r="T5348" s="1" t="s">
        <v>6826</v>
      </c>
      <c r="U5348" s="1"/>
      <c r="V5348" s="1" t="s">
        <v>7297</v>
      </c>
      <c r="W5348" s="1" t="s">
        <v>6826</v>
      </c>
    </row>
    <row r="5349" spans="1:23" x14ac:dyDescent="0.25">
      <c r="A5349" s="1">
        <v>1011220</v>
      </c>
      <c r="B5349" s="5" t="str">
        <f>VLOOKUP(H5349,'FIPS Basin X-walk'!$A$2:$F$3224,6,FALSE)</f>
        <v>Illinois Basin</v>
      </c>
      <c r="C5349" s="1" t="s">
        <v>11251</v>
      </c>
      <c r="D5349" s="1"/>
      <c r="E5349" s="1"/>
      <c r="F5349" s="1" t="s">
        <v>11252</v>
      </c>
      <c r="G5349" s="1" t="s">
        <v>7210</v>
      </c>
      <c r="H5349" s="1">
        <v>17145</v>
      </c>
      <c r="I5349" s="1">
        <v>1011220</v>
      </c>
      <c r="J5349" s="1">
        <v>38.071914999999997</v>
      </c>
      <c r="K5349" s="1">
        <v>-89.589140999999998</v>
      </c>
      <c r="L5349" s="1"/>
      <c r="M5349" s="1" t="s">
        <v>1488</v>
      </c>
      <c r="N5349" s="1" t="s">
        <v>10805</v>
      </c>
      <c r="O5349" s="1">
        <v>2022</v>
      </c>
      <c r="P5349" s="1">
        <v>62238</v>
      </c>
      <c r="Q5349" s="1" t="s">
        <v>11253</v>
      </c>
      <c r="R5349" s="1"/>
      <c r="S5349" s="1"/>
      <c r="T5349" s="1" t="s">
        <v>6826</v>
      </c>
      <c r="U5349" s="1"/>
      <c r="V5349" s="1" t="s">
        <v>11254</v>
      </c>
      <c r="W5349" s="1" t="s">
        <v>6826</v>
      </c>
    </row>
    <row r="5350" spans="1:23" x14ac:dyDescent="0.25">
      <c r="A5350" s="1">
        <v>1006306</v>
      </c>
      <c r="B5350" s="5" t="str">
        <f>VLOOKUP(H5350,'FIPS Basin X-walk'!$A$2:$F$3224,6,FALSE)</f>
        <v>Illinois Basin</v>
      </c>
      <c r="C5350" s="1" t="s">
        <v>11247</v>
      </c>
      <c r="D5350" s="1"/>
      <c r="E5350" s="1"/>
      <c r="F5350" s="1" t="s">
        <v>11248</v>
      </c>
      <c r="G5350" s="1" t="s">
        <v>7210</v>
      </c>
      <c r="H5350" s="1">
        <v>17145</v>
      </c>
      <c r="I5350" s="1">
        <v>1006306</v>
      </c>
      <c r="J5350" s="1">
        <v>38.016727000000003</v>
      </c>
      <c r="K5350" s="1">
        <v>-89.307491999999996</v>
      </c>
      <c r="L5350" s="1"/>
      <c r="M5350" s="1" t="s">
        <v>1488</v>
      </c>
      <c r="N5350" s="1" t="s">
        <v>10805</v>
      </c>
      <c r="O5350" s="1">
        <v>2022</v>
      </c>
      <c r="P5350" s="1">
        <v>62832</v>
      </c>
      <c r="Q5350" s="1" t="s">
        <v>11249</v>
      </c>
      <c r="R5350" s="1"/>
      <c r="S5350" s="1" t="s">
        <v>24358</v>
      </c>
      <c r="T5350" s="1" t="s">
        <v>6826</v>
      </c>
      <c r="U5350" s="1"/>
      <c r="V5350" s="1" t="s">
        <v>11250</v>
      </c>
      <c r="W5350" s="1" t="s">
        <v>6826</v>
      </c>
    </row>
    <row r="5351" spans="1:23" x14ac:dyDescent="0.25">
      <c r="A5351" s="1">
        <v>1003661</v>
      </c>
      <c r="B5351" s="5" t="str">
        <f>VLOOKUP(H5351,'FIPS Basin X-walk'!$A$2:$F$3224,6,FALSE)</f>
        <v>Appalachian Basin</v>
      </c>
      <c r="C5351" s="1" t="s">
        <v>18119</v>
      </c>
      <c r="D5351" s="1"/>
      <c r="E5351" s="1"/>
      <c r="F5351" s="1" t="s">
        <v>18120</v>
      </c>
      <c r="G5351" s="1" t="s">
        <v>7210</v>
      </c>
      <c r="H5351" s="1">
        <v>39127</v>
      </c>
      <c r="I5351" s="1">
        <v>1003661</v>
      </c>
      <c r="J5351" s="1">
        <v>39.883293000000002</v>
      </c>
      <c r="K5351" s="1">
        <v>-82.305510999999996</v>
      </c>
      <c r="L5351" s="1"/>
      <c r="M5351" s="1" t="s">
        <v>1542</v>
      </c>
      <c r="N5351" s="1" t="s">
        <v>17708</v>
      </c>
      <c r="O5351" s="1">
        <v>2022</v>
      </c>
      <c r="P5351" s="1">
        <v>43739</v>
      </c>
      <c r="Q5351" s="1" t="s">
        <v>18121</v>
      </c>
      <c r="R5351" s="1"/>
      <c r="S5351" s="1" t="s">
        <v>24358</v>
      </c>
      <c r="T5351" s="1" t="s">
        <v>6826</v>
      </c>
      <c r="U5351" s="1"/>
      <c r="V5351" s="1" t="s">
        <v>6878</v>
      </c>
      <c r="W5351" s="1" t="s">
        <v>6828</v>
      </c>
    </row>
    <row r="5352" spans="1:23" x14ac:dyDescent="0.25">
      <c r="A5352" s="1">
        <v>1001687</v>
      </c>
      <c r="B5352" s="5" t="str">
        <f>VLOOKUP(H5352,'FIPS Basin X-walk'!$A$2:$F$3224,6,FALSE)</f>
        <v>Appalachian Basin</v>
      </c>
      <c r="C5352" s="1" t="s">
        <v>12977</v>
      </c>
      <c r="D5352" s="1"/>
      <c r="E5352" s="1"/>
      <c r="F5352" s="1" t="s">
        <v>12978</v>
      </c>
      <c r="G5352" s="1" t="s">
        <v>7210</v>
      </c>
      <c r="H5352" s="1">
        <v>21193</v>
      </c>
      <c r="I5352" s="1">
        <v>1001687</v>
      </c>
      <c r="J5352" s="1">
        <v>37.274127</v>
      </c>
      <c r="K5352" s="1">
        <v>-83.239034000000004</v>
      </c>
      <c r="L5352" s="1"/>
      <c r="M5352" s="1" t="s">
        <v>1497</v>
      </c>
      <c r="N5352" s="1" t="s">
        <v>12675</v>
      </c>
      <c r="O5352" s="1">
        <v>2022</v>
      </c>
      <c r="P5352" s="1">
        <v>41701</v>
      </c>
      <c r="Q5352" s="1" t="s">
        <v>12979</v>
      </c>
      <c r="R5352" s="1"/>
      <c r="S5352" s="1"/>
      <c r="T5352" s="1" t="s">
        <v>6826</v>
      </c>
      <c r="U5352" s="1"/>
      <c r="V5352" s="1" t="s">
        <v>12980</v>
      </c>
      <c r="W5352" s="1" t="s">
        <v>6826</v>
      </c>
    </row>
    <row r="5353" spans="1:23" x14ac:dyDescent="0.25">
      <c r="A5353" s="1">
        <v>1010040</v>
      </c>
      <c r="B5353" s="5" t="str">
        <f>VLOOKUP(H5353,'FIPS Basin X-walk'!$A$2:$F$3224,6,FALSE)</f>
        <v>Appalachian Basin</v>
      </c>
      <c r="C5353" s="1" t="s">
        <v>12977</v>
      </c>
      <c r="D5353" s="1"/>
      <c r="E5353" s="1"/>
      <c r="F5353" s="1" t="s">
        <v>12978</v>
      </c>
      <c r="G5353" s="1" t="s">
        <v>7210</v>
      </c>
      <c r="H5353" s="1">
        <v>21193</v>
      </c>
      <c r="I5353" s="1">
        <v>1010040</v>
      </c>
      <c r="J5353" s="1">
        <v>37.274127</v>
      </c>
      <c r="K5353" s="1">
        <v>-83.239034000000004</v>
      </c>
      <c r="L5353" s="1"/>
      <c r="M5353" s="1" t="s">
        <v>1497</v>
      </c>
      <c r="N5353" s="1" t="s">
        <v>12675</v>
      </c>
      <c r="O5353" s="1">
        <v>2022</v>
      </c>
      <c r="P5353" s="1">
        <v>40701</v>
      </c>
      <c r="Q5353" s="1" t="s">
        <v>26180</v>
      </c>
      <c r="R5353" s="1"/>
      <c r="S5353" s="1"/>
      <c r="T5353" s="1" t="s">
        <v>6826</v>
      </c>
      <c r="U5353" s="1"/>
      <c r="V5353" s="1" t="s">
        <v>26181</v>
      </c>
      <c r="W5353" s="1" t="s">
        <v>6826</v>
      </c>
    </row>
    <row r="5354" spans="1:23" x14ac:dyDescent="0.25">
      <c r="A5354" s="1">
        <v>1008025</v>
      </c>
      <c r="B5354" s="5" t="str">
        <f>VLOOKUP(H5354,'FIPS Basin X-walk'!$A$2:$F$3224,6,FALSE)</f>
        <v>Mid-Gulf Coast Basin</v>
      </c>
      <c r="C5354" s="1" t="s">
        <v>15368</v>
      </c>
      <c r="D5354" s="1"/>
      <c r="E5354" s="1"/>
      <c r="F5354" s="1" t="s">
        <v>15369</v>
      </c>
      <c r="G5354" s="1" t="s">
        <v>7210</v>
      </c>
      <c r="H5354" s="1">
        <v>28111</v>
      </c>
      <c r="I5354" s="1">
        <v>1008025</v>
      </c>
      <c r="J5354" s="1">
        <v>31.244429</v>
      </c>
      <c r="K5354" s="1">
        <v>-89.045353000000006</v>
      </c>
      <c r="L5354" s="1"/>
      <c r="M5354" s="1" t="s">
        <v>1523</v>
      </c>
      <c r="N5354" s="1" t="s">
        <v>15181</v>
      </c>
      <c r="O5354" s="1">
        <v>2022</v>
      </c>
      <c r="P5354" s="1">
        <v>39462</v>
      </c>
      <c r="Q5354" s="1" t="s">
        <v>15370</v>
      </c>
      <c r="R5354" s="1"/>
      <c r="S5354" s="1" t="s">
        <v>24436</v>
      </c>
      <c r="T5354" s="1" t="s">
        <v>6828</v>
      </c>
      <c r="U5354" s="1"/>
      <c r="V5354" s="1" t="s">
        <v>6889</v>
      </c>
      <c r="W5354" s="1" t="s">
        <v>6828</v>
      </c>
    </row>
    <row r="5355" spans="1:23" x14ac:dyDescent="0.25">
      <c r="A5355" s="1">
        <v>1010596</v>
      </c>
      <c r="B5355" s="5" t="str">
        <f>VLOOKUP(H5355,'FIPS Basin X-walk'!$A$2:$F$3224,6,FALSE)</f>
        <v>Appalachian Basin</v>
      </c>
      <c r="C5355" s="1" t="s">
        <v>18117</v>
      </c>
      <c r="D5355" s="1"/>
      <c r="E5355" s="1"/>
      <c r="F5355" s="1" t="s">
        <v>18118</v>
      </c>
      <c r="G5355" s="1" t="s">
        <v>7210</v>
      </c>
      <c r="H5355" s="1">
        <v>39127</v>
      </c>
      <c r="I5355" s="1">
        <v>1010596</v>
      </c>
      <c r="J5355" s="1">
        <v>39.732232000000003</v>
      </c>
      <c r="K5355" s="1">
        <v>-82.138502000000003</v>
      </c>
      <c r="L5355" s="1"/>
      <c r="M5355" s="1" t="s">
        <v>1542</v>
      </c>
      <c r="N5355" s="1" t="s">
        <v>17708</v>
      </c>
      <c r="O5355" s="1">
        <v>2022</v>
      </c>
      <c r="P5355" s="1">
        <v>43764</v>
      </c>
      <c r="Q5355" s="1" t="s">
        <v>26243</v>
      </c>
      <c r="R5355" s="1"/>
      <c r="S5355" s="1" t="s">
        <v>24358</v>
      </c>
      <c r="T5355" s="1" t="s">
        <v>6826</v>
      </c>
      <c r="U5355" s="1"/>
      <c r="V5355" s="1" t="s">
        <v>25900</v>
      </c>
      <c r="W5355" s="1" t="s">
        <v>6826</v>
      </c>
    </row>
    <row r="5356" spans="1:23" x14ac:dyDescent="0.25">
      <c r="A5356" s="1">
        <v>1010773</v>
      </c>
      <c r="B5356" s="5" t="str">
        <f>VLOOKUP(H5356,'FIPS Basin X-walk'!$A$2:$F$3224,6,FALSE)</f>
        <v>Mid-Gulf Coast Basin</v>
      </c>
      <c r="C5356" s="1" t="s">
        <v>15362</v>
      </c>
      <c r="D5356" s="1"/>
      <c r="E5356" s="1"/>
      <c r="F5356" s="1" t="s">
        <v>15363</v>
      </c>
      <c r="G5356" s="1" t="s">
        <v>7210</v>
      </c>
      <c r="H5356" s="1">
        <v>28111</v>
      </c>
      <c r="I5356" s="1">
        <v>1010773</v>
      </c>
      <c r="J5356" s="1">
        <v>31.408632999999998</v>
      </c>
      <c r="K5356" s="1">
        <v>-89.086782999999997</v>
      </c>
      <c r="L5356" s="1"/>
      <c r="M5356" s="1" t="s">
        <v>1523</v>
      </c>
      <c r="N5356" s="1" t="s">
        <v>15181</v>
      </c>
      <c r="O5356" s="1">
        <v>2022</v>
      </c>
      <c r="P5356" s="1">
        <v>39464</v>
      </c>
      <c r="Q5356" s="1" t="s">
        <v>15364</v>
      </c>
      <c r="R5356" s="1"/>
      <c r="S5356" s="1" t="s">
        <v>24358</v>
      </c>
      <c r="T5356" s="1" t="s">
        <v>6826</v>
      </c>
      <c r="U5356" s="1"/>
      <c r="V5356" s="1" t="s">
        <v>15365</v>
      </c>
      <c r="W5356" s="1" t="s">
        <v>6826</v>
      </c>
    </row>
    <row r="5357" spans="1:23" x14ac:dyDescent="0.25">
      <c r="A5357" s="1">
        <v>1004214</v>
      </c>
      <c r="B5357" s="5" t="str">
        <f>VLOOKUP(H5357,'FIPS Basin X-walk'!$A$2:$F$3224,6,FALSE)</f>
        <v>Ozark Uplift</v>
      </c>
      <c r="C5357" s="1" t="s">
        <v>25259</v>
      </c>
      <c r="D5357" s="1"/>
      <c r="E5357" s="1"/>
      <c r="F5357" s="1" t="s">
        <v>15626</v>
      </c>
      <c r="G5357" s="1" t="s">
        <v>7210</v>
      </c>
      <c r="H5357" s="1">
        <v>29157</v>
      </c>
      <c r="I5357" s="1">
        <v>1004214</v>
      </c>
      <c r="J5357" s="1">
        <v>37.727420000000002</v>
      </c>
      <c r="K5357" s="1">
        <v>-89.864810000000006</v>
      </c>
      <c r="L5357" s="1"/>
      <c r="M5357" s="1" t="s">
        <v>1560</v>
      </c>
      <c r="N5357" s="1" t="s">
        <v>15447</v>
      </c>
      <c r="O5357" s="1">
        <v>2022</v>
      </c>
      <c r="P5357" s="1">
        <v>63775</v>
      </c>
      <c r="Q5357" s="1" t="s">
        <v>25260</v>
      </c>
      <c r="R5357" s="1"/>
      <c r="S5357" s="1" t="s">
        <v>24359</v>
      </c>
      <c r="T5357" s="1" t="s">
        <v>7005</v>
      </c>
      <c r="U5357" s="1"/>
      <c r="V5357" s="1" t="s">
        <v>25261</v>
      </c>
      <c r="W5357" s="1" t="s">
        <v>6826</v>
      </c>
    </row>
    <row r="5358" spans="1:23" x14ac:dyDescent="0.25">
      <c r="A5358" s="1">
        <v>1013263</v>
      </c>
      <c r="B5358" s="5" t="str">
        <f>VLOOKUP(H5358,'FIPS Basin X-walk'!$A$2:$F$3224,6,FALSE)</f>
        <v>Ozark Uplift</v>
      </c>
      <c r="C5358" s="1" t="s">
        <v>15625</v>
      </c>
      <c r="D5358" s="1"/>
      <c r="E5358" s="1"/>
      <c r="F5358" s="1" t="s">
        <v>15626</v>
      </c>
      <c r="G5358" s="1" t="s">
        <v>7210</v>
      </c>
      <c r="H5358" s="1">
        <v>29157</v>
      </c>
      <c r="I5358" s="1">
        <v>1013263</v>
      </c>
      <c r="J5358" s="1">
        <v>37.747230999999999</v>
      </c>
      <c r="K5358" s="1">
        <v>-89.868331999999995</v>
      </c>
      <c r="L5358" s="1"/>
      <c r="M5358" s="1" t="s">
        <v>1560</v>
      </c>
      <c r="N5358" s="1" t="s">
        <v>15447</v>
      </c>
      <c r="O5358" s="1">
        <v>2022</v>
      </c>
      <c r="P5358" s="1">
        <v>63775</v>
      </c>
      <c r="Q5358" s="1" t="s">
        <v>15627</v>
      </c>
      <c r="R5358" s="1"/>
      <c r="S5358" s="1" t="s">
        <v>25529</v>
      </c>
      <c r="T5358" s="1" t="s">
        <v>6826</v>
      </c>
      <c r="U5358" s="1"/>
      <c r="V5358" s="1" t="s">
        <v>26639</v>
      </c>
      <c r="W5358" s="1" t="s">
        <v>6826</v>
      </c>
    </row>
    <row r="5359" spans="1:23" x14ac:dyDescent="0.25">
      <c r="A5359" s="1">
        <v>1002402</v>
      </c>
      <c r="B5359" s="5" t="str">
        <f>VLOOKUP(H5359,'FIPS Basin X-walk'!$A$2:$F$3224,6,FALSE)</f>
        <v>Appalachian Basin</v>
      </c>
      <c r="C5359" s="1" t="s">
        <v>24909</v>
      </c>
      <c r="D5359" s="1"/>
      <c r="E5359" s="1"/>
      <c r="F5359" s="1" t="s">
        <v>256</v>
      </c>
      <c r="G5359" s="1" t="s">
        <v>7210</v>
      </c>
      <c r="H5359" s="1">
        <v>39127</v>
      </c>
      <c r="I5359" s="1">
        <v>1002402</v>
      </c>
      <c r="J5359" s="1">
        <v>39.782719</v>
      </c>
      <c r="K5359" s="1">
        <v>-82.291662000000002</v>
      </c>
      <c r="L5359" s="1"/>
      <c r="M5359" s="1" t="s">
        <v>1542</v>
      </c>
      <c r="N5359" s="1" t="s">
        <v>17708</v>
      </c>
      <c r="O5359" s="1">
        <v>2022</v>
      </c>
      <c r="P5359" s="1">
        <v>43783</v>
      </c>
      <c r="Q5359" s="1" t="s">
        <v>256</v>
      </c>
      <c r="R5359" s="1"/>
      <c r="S5359" s="1" t="s">
        <v>24435</v>
      </c>
      <c r="T5359" s="1" t="s">
        <v>6826</v>
      </c>
      <c r="U5359" s="1"/>
      <c r="V5359" s="1" t="s">
        <v>7297</v>
      </c>
      <c r="W5359" s="1" t="s">
        <v>6826</v>
      </c>
    </row>
    <row r="5360" spans="1:23" x14ac:dyDescent="0.25">
      <c r="A5360" s="1">
        <v>1002756</v>
      </c>
      <c r="B5360" s="5" t="str">
        <f>VLOOKUP(H5360,'FIPS Basin X-walk'!$A$2:$F$3224,6,FALSE)</f>
        <v>Illinois Basin</v>
      </c>
      <c r="C5360" s="1" t="s">
        <v>11783</v>
      </c>
      <c r="D5360" s="1"/>
      <c r="E5360" s="1"/>
      <c r="F5360" s="1" t="s">
        <v>11784</v>
      </c>
      <c r="G5360" s="1" t="s">
        <v>7210</v>
      </c>
      <c r="H5360" s="1">
        <v>18123</v>
      </c>
      <c r="I5360" s="1">
        <v>1002756</v>
      </c>
      <c r="J5360" s="1">
        <v>37.986834999999999</v>
      </c>
      <c r="K5360" s="1">
        <v>-86.769568000000007</v>
      </c>
      <c r="L5360" s="1"/>
      <c r="M5360" s="1" t="s">
        <v>1499</v>
      </c>
      <c r="N5360" s="1" t="s">
        <v>11457</v>
      </c>
      <c r="O5360" s="1">
        <v>2022</v>
      </c>
      <c r="P5360" s="1">
        <v>47586</v>
      </c>
      <c r="Q5360" s="1" t="s">
        <v>24987</v>
      </c>
      <c r="R5360" s="1"/>
      <c r="S5360" s="1" t="s">
        <v>24737</v>
      </c>
      <c r="T5360" s="1" t="s">
        <v>6826</v>
      </c>
      <c r="U5360" s="1"/>
      <c r="V5360" s="1" t="s">
        <v>11785</v>
      </c>
      <c r="W5360" s="1" t="s">
        <v>6826</v>
      </c>
    </row>
    <row r="5361" spans="1:23" x14ac:dyDescent="0.25">
      <c r="A5361" s="1">
        <v>1001297</v>
      </c>
      <c r="B5361" s="5" t="str">
        <f>VLOOKUP(H5361,'FIPS Basin X-walk'!$A$2:$F$3224,6,FALSE)</f>
        <v>Mid-Gulf Coast Basin</v>
      </c>
      <c r="C5361" s="1" t="s">
        <v>7209</v>
      </c>
      <c r="D5361" s="1"/>
      <c r="E5361" s="1"/>
      <c r="F5361" s="1" t="s">
        <v>67</v>
      </c>
      <c r="G5361" s="1" t="s">
        <v>7210</v>
      </c>
      <c r="H5361" s="1">
        <v>1105</v>
      </c>
      <c r="I5361" s="1">
        <v>1001297</v>
      </c>
      <c r="J5361" s="1">
        <v>32.435713999999997</v>
      </c>
      <c r="K5361" s="1">
        <v>-87.437715999999995</v>
      </c>
      <c r="L5361" s="1"/>
      <c r="M5361" s="1" t="s">
        <v>1482</v>
      </c>
      <c r="N5361" s="1" t="s">
        <v>6824</v>
      </c>
      <c r="O5361" s="1">
        <v>2022</v>
      </c>
      <c r="P5361" s="1">
        <v>36786</v>
      </c>
      <c r="Q5361" s="1" t="s">
        <v>7211</v>
      </c>
      <c r="R5361" s="1"/>
      <c r="S5361" s="1" t="s">
        <v>24358</v>
      </c>
      <c r="T5361" s="1" t="s">
        <v>6826</v>
      </c>
      <c r="U5361" s="1"/>
      <c r="V5361" s="1" t="s">
        <v>24679</v>
      </c>
      <c r="W5361" s="1" t="s">
        <v>6826</v>
      </c>
    </row>
    <row r="5362" spans="1:23" x14ac:dyDescent="0.25">
      <c r="A5362" s="1">
        <v>1003191</v>
      </c>
      <c r="B5362" s="5" t="str">
        <f>VLOOKUP(H5362,'FIPS Basin X-walk'!$A$2:$F$3224,6,FALSE)</f>
        <v>Mid-Gulf Coast Basin</v>
      </c>
      <c r="C5362" s="1" t="s">
        <v>15366</v>
      </c>
      <c r="D5362" s="1"/>
      <c r="E5362" s="1"/>
      <c r="F5362" s="1" t="s">
        <v>15367</v>
      </c>
      <c r="G5362" s="1" t="s">
        <v>7210</v>
      </c>
      <c r="H5362" s="1">
        <v>28111</v>
      </c>
      <c r="I5362" s="1">
        <v>1003191</v>
      </c>
      <c r="J5362" s="1">
        <v>30.953399999999998</v>
      </c>
      <c r="K5362" s="1">
        <v>-89.034469999999999</v>
      </c>
      <c r="L5362" s="1"/>
      <c r="M5362" s="1" t="s">
        <v>1523</v>
      </c>
      <c r="N5362" s="1" t="s">
        <v>15181</v>
      </c>
      <c r="O5362" s="1">
        <v>2022</v>
      </c>
      <c r="P5362" s="1">
        <v>39577</v>
      </c>
      <c r="Q5362" s="1" t="s">
        <v>783</v>
      </c>
      <c r="R5362" s="1"/>
      <c r="S5362" s="1" t="s">
        <v>24435</v>
      </c>
      <c r="T5362" s="1" t="s">
        <v>6826</v>
      </c>
      <c r="U5362" s="1"/>
      <c r="V5362" s="1" t="s">
        <v>7125</v>
      </c>
      <c r="W5362" s="1" t="s">
        <v>6826</v>
      </c>
    </row>
    <row r="5363" spans="1:23" x14ac:dyDescent="0.25">
      <c r="A5363" s="1">
        <v>1001622</v>
      </c>
      <c r="B5363" s="5" t="str">
        <f>VLOOKUP(H5363,'FIPS Basin X-walk'!$A$2:$F$3224,6,FALSE)</f>
        <v>Great Basin Province</v>
      </c>
      <c r="C5363" s="1" t="s">
        <v>16137</v>
      </c>
      <c r="D5363" s="1"/>
      <c r="E5363" s="1"/>
      <c r="F5363" s="1" t="s">
        <v>16138</v>
      </c>
      <c r="G5363" s="1" t="s">
        <v>16139</v>
      </c>
      <c r="H5363" s="1">
        <v>32027</v>
      </c>
      <c r="I5363" s="1">
        <v>1001622</v>
      </c>
      <c r="J5363" s="1">
        <v>40.240940999999999</v>
      </c>
      <c r="K5363" s="1">
        <v>-118.360491</v>
      </c>
      <c r="L5363" s="1"/>
      <c r="M5363" s="1" t="s">
        <v>1550</v>
      </c>
      <c r="N5363" s="1" t="s">
        <v>12314</v>
      </c>
      <c r="O5363" s="1">
        <v>2022</v>
      </c>
      <c r="P5363" s="1">
        <v>89419</v>
      </c>
      <c r="Q5363" s="1" t="s">
        <v>24730</v>
      </c>
      <c r="R5363" s="1"/>
      <c r="S5363" s="1" t="s">
        <v>24731</v>
      </c>
      <c r="T5363" s="1" t="s">
        <v>6826</v>
      </c>
      <c r="U5363" s="1"/>
      <c r="V5363" s="1" t="s">
        <v>16140</v>
      </c>
      <c r="W5363" s="1" t="s">
        <v>6826</v>
      </c>
    </row>
    <row r="5364" spans="1:23" x14ac:dyDescent="0.25">
      <c r="A5364" s="1">
        <v>1001049</v>
      </c>
      <c r="B5364" s="5" t="str">
        <f>VLOOKUP(H5364,'FIPS Basin X-walk'!$A$2:$F$3224,6,FALSE)</f>
        <v>Piedmont-Blue Ridge Prov</v>
      </c>
      <c r="C5364" s="1" t="s">
        <v>17435</v>
      </c>
      <c r="D5364" s="1"/>
      <c r="E5364" s="1" t="s">
        <v>6828</v>
      </c>
      <c r="F5364" s="1" t="s">
        <v>17436</v>
      </c>
      <c r="G5364" s="1" t="s">
        <v>1547</v>
      </c>
      <c r="H5364" s="1">
        <v>37145</v>
      </c>
      <c r="I5364" s="1">
        <v>1001049</v>
      </c>
      <c r="J5364" s="1">
        <v>36.527799999999999</v>
      </c>
      <c r="K5364" s="1">
        <v>-78.8917</v>
      </c>
      <c r="L5364" s="1"/>
      <c r="M5364" s="1" t="s">
        <v>1530</v>
      </c>
      <c r="N5364" s="1" t="s">
        <v>17213</v>
      </c>
      <c r="O5364" s="1">
        <v>2022</v>
      </c>
      <c r="P5364" s="1">
        <v>27574</v>
      </c>
      <c r="Q5364" s="1" t="s">
        <v>17437</v>
      </c>
      <c r="R5364" s="1"/>
      <c r="S5364" s="1" t="s">
        <v>24355</v>
      </c>
      <c r="T5364" s="1" t="s">
        <v>6826</v>
      </c>
      <c r="U5364" s="1"/>
      <c r="V5364" s="1" t="s">
        <v>9621</v>
      </c>
      <c r="W5364" s="1" t="s">
        <v>6828</v>
      </c>
    </row>
    <row r="5365" spans="1:23" x14ac:dyDescent="0.25">
      <c r="A5365" s="1">
        <v>1000787</v>
      </c>
      <c r="B5365" s="5" t="str">
        <f>VLOOKUP(H5365,'FIPS Basin X-walk'!$A$2:$F$3224,6,FALSE)</f>
        <v>Piedmont-Blue Ridge Prov</v>
      </c>
      <c r="C5365" s="1" t="s">
        <v>17442</v>
      </c>
      <c r="D5365" s="1"/>
      <c r="E5365" s="1" t="s">
        <v>6828</v>
      </c>
      <c r="F5365" s="1" t="s">
        <v>17443</v>
      </c>
      <c r="G5365" s="1" t="s">
        <v>1547</v>
      </c>
      <c r="H5365" s="1">
        <v>37145</v>
      </c>
      <c r="I5365" s="1">
        <v>1000787</v>
      </c>
      <c r="J5365" s="1">
        <v>36.4833</v>
      </c>
      <c r="K5365" s="1">
        <v>-79.073099999999997</v>
      </c>
      <c r="L5365" s="1"/>
      <c r="M5365" s="1" t="s">
        <v>1530</v>
      </c>
      <c r="N5365" s="1" t="s">
        <v>17213</v>
      </c>
      <c r="O5365" s="1">
        <v>2022</v>
      </c>
      <c r="P5365" s="1">
        <v>27343</v>
      </c>
      <c r="Q5365" s="1" t="s">
        <v>17444</v>
      </c>
      <c r="R5365" s="1"/>
      <c r="S5365" s="1" t="s">
        <v>24355</v>
      </c>
      <c r="T5365" s="1" t="s">
        <v>6826</v>
      </c>
      <c r="U5365" s="1"/>
      <c r="V5365" s="1" t="s">
        <v>9621</v>
      </c>
      <c r="W5365" s="1" t="s">
        <v>6828</v>
      </c>
    </row>
    <row r="5366" spans="1:23" x14ac:dyDescent="0.25">
      <c r="A5366" s="1">
        <v>1007984</v>
      </c>
      <c r="B5366" s="5" t="str">
        <f>VLOOKUP(H5366,'FIPS Basin X-walk'!$A$2:$F$3224,6,FALSE)</f>
        <v>Piedmont-Blue Ridge Prov</v>
      </c>
      <c r="C5366" s="1" t="s">
        <v>17438</v>
      </c>
      <c r="D5366" s="1"/>
      <c r="E5366" s="1"/>
      <c r="F5366" s="1" t="s">
        <v>17439</v>
      </c>
      <c r="G5366" s="1" t="s">
        <v>17440</v>
      </c>
      <c r="H5366" s="1">
        <v>37145</v>
      </c>
      <c r="I5366" s="1">
        <v>1007984</v>
      </c>
      <c r="J5366" s="1">
        <v>36.33719</v>
      </c>
      <c r="K5366" s="1">
        <v>-78.829899999999995</v>
      </c>
      <c r="L5366" s="1"/>
      <c r="M5366" s="1" t="s">
        <v>1530</v>
      </c>
      <c r="N5366" s="1" t="s">
        <v>17213</v>
      </c>
      <c r="O5366" s="1">
        <v>2022</v>
      </c>
      <c r="P5366" s="1">
        <v>27572</v>
      </c>
      <c r="Q5366" s="1" t="s">
        <v>17441</v>
      </c>
      <c r="R5366" s="1"/>
      <c r="S5366" s="1" t="s">
        <v>24358</v>
      </c>
      <c r="T5366" s="1" t="s">
        <v>6826</v>
      </c>
      <c r="U5366" s="1"/>
      <c r="V5366" s="1" t="s">
        <v>6952</v>
      </c>
      <c r="W5366" s="1" t="s">
        <v>6826</v>
      </c>
    </row>
    <row r="5367" spans="1:23" x14ac:dyDescent="0.25">
      <c r="A5367" s="1">
        <v>1011645</v>
      </c>
      <c r="B5367" s="5" t="str">
        <f>VLOOKUP(H5367,'FIPS Basin X-walk'!$A$2:$F$3224,6,FALSE)</f>
        <v>Piedmont-Blue Ridge Prov</v>
      </c>
      <c r="C5367" s="1" t="s">
        <v>17445</v>
      </c>
      <c r="D5367" s="1"/>
      <c r="E5367" s="1"/>
      <c r="F5367" s="1" t="s">
        <v>17446</v>
      </c>
      <c r="G5367" s="1" t="s">
        <v>17440</v>
      </c>
      <c r="H5367" s="1">
        <v>37145</v>
      </c>
      <c r="I5367" s="1">
        <v>1011645</v>
      </c>
      <c r="J5367" s="1">
        <v>36.490110000000001</v>
      </c>
      <c r="K5367" s="1">
        <v>-79.055976999999999</v>
      </c>
      <c r="L5367" s="1"/>
      <c r="M5367" s="1" t="s">
        <v>1530</v>
      </c>
      <c r="N5367" s="1" t="s">
        <v>17213</v>
      </c>
      <c r="O5367" s="1">
        <v>2022</v>
      </c>
      <c r="P5367" s="1">
        <v>27343</v>
      </c>
      <c r="Q5367" s="1" t="s">
        <v>26379</v>
      </c>
      <c r="R5367" s="1"/>
      <c r="S5367" s="1" t="s">
        <v>24357</v>
      </c>
      <c r="T5367" s="1" t="s">
        <v>6826</v>
      </c>
      <c r="U5367" s="1"/>
      <c r="V5367" s="1" t="s">
        <v>7844</v>
      </c>
      <c r="W5367" s="1" t="s">
        <v>6826</v>
      </c>
    </row>
    <row r="5368" spans="1:23" x14ac:dyDescent="0.25">
      <c r="A5368" s="1">
        <v>1003322</v>
      </c>
      <c r="B5368" s="5" t="str">
        <f>VLOOKUP(H5368,'FIPS Basin X-walk'!$A$2:$F$3224,6,FALSE)</f>
        <v>Piedmont-Blue Ridge Prov</v>
      </c>
      <c r="C5368" s="1" t="s">
        <v>22470</v>
      </c>
      <c r="D5368" s="1"/>
      <c r="E5368" s="1"/>
      <c r="F5368" s="1" t="s">
        <v>11790</v>
      </c>
      <c r="G5368" s="1" t="s">
        <v>22471</v>
      </c>
      <c r="H5368" s="1">
        <v>51730</v>
      </c>
      <c r="I5368" s="1">
        <v>1003322</v>
      </c>
      <c r="J5368" s="1">
        <v>37.242261999999997</v>
      </c>
      <c r="K5368" s="1">
        <v>-77.373603000000003</v>
      </c>
      <c r="L5368" s="1"/>
      <c r="M5368" s="1" t="s">
        <v>1486</v>
      </c>
      <c r="N5368" s="1" t="s">
        <v>15119</v>
      </c>
      <c r="O5368" s="1">
        <v>2022</v>
      </c>
      <c r="P5368" s="1">
        <v>23803</v>
      </c>
      <c r="Q5368" s="1" t="s">
        <v>22472</v>
      </c>
      <c r="R5368" s="1"/>
      <c r="S5368" s="1" t="s">
        <v>24358</v>
      </c>
      <c r="T5368" s="1" t="s">
        <v>6826</v>
      </c>
      <c r="U5368" s="1"/>
      <c r="V5368" s="1" t="s">
        <v>22473</v>
      </c>
      <c r="W5368" s="1" t="s">
        <v>6826</v>
      </c>
    </row>
    <row r="5369" spans="1:23" x14ac:dyDescent="0.25">
      <c r="A5369" s="1">
        <v>1003106</v>
      </c>
      <c r="B5369" s="5" t="str">
        <f>VLOOKUP(H5369,'FIPS Basin X-walk'!$A$2:$F$3224,6,FALSE)</f>
        <v>Ozark Uplift</v>
      </c>
      <c r="C5369" s="1" t="s">
        <v>15637</v>
      </c>
      <c r="D5369" s="1"/>
      <c r="E5369" s="1"/>
      <c r="F5369" s="1" t="s">
        <v>15638</v>
      </c>
      <c r="G5369" s="1" t="s">
        <v>15630</v>
      </c>
      <c r="H5369" s="1">
        <v>29159</v>
      </c>
      <c r="I5369" s="1">
        <v>1003106</v>
      </c>
      <c r="J5369" s="1">
        <v>38.846148999999997</v>
      </c>
      <c r="K5369" s="1">
        <v>-93.366919999999993</v>
      </c>
      <c r="L5369" s="1"/>
      <c r="M5369" s="1" t="s">
        <v>1560</v>
      </c>
      <c r="N5369" s="1" t="s">
        <v>15447</v>
      </c>
      <c r="O5369" s="1">
        <v>2022</v>
      </c>
      <c r="P5369" s="1">
        <v>65337</v>
      </c>
      <c r="Q5369" s="1" t="s">
        <v>50</v>
      </c>
      <c r="R5369" s="1"/>
      <c r="S5369" s="1" t="s">
        <v>24435</v>
      </c>
      <c r="T5369" s="1" t="s">
        <v>6826</v>
      </c>
      <c r="U5369" s="1"/>
      <c r="V5369" s="1" t="s">
        <v>7521</v>
      </c>
      <c r="W5369" s="1" t="s">
        <v>6826</v>
      </c>
    </row>
    <row r="5370" spans="1:23" x14ac:dyDescent="0.25">
      <c r="A5370" s="1">
        <v>1000045</v>
      </c>
      <c r="B5370" s="5" t="str">
        <f>VLOOKUP(H5370,'FIPS Basin X-walk'!$A$2:$F$3224,6,FALSE)</f>
        <v>Ozark Uplift</v>
      </c>
      <c r="C5370" s="1" t="s">
        <v>15628</v>
      </c>
      <c r="D5370" s="1"/>
      <c r="E5370" s="1"/>
      <c r="F5370" s="1" t="s">
        <v>15629</v>
      </c>
      <c r="G5370" s="1" t="s">
        <v>15630</v>
      </c>
      <c r="H5370" s="1">
        <v>29159</v>
      </c>
      <c r="I5370" s="1">
        <v>1000045</v>
      </c>
      <c r="J5370" s="1">
        <v>38.750869999999999</v>
      </c>
      <c r="K5370" s="1">
        <v>-93.326087999999999</v>
      </c>
      <c r="L5370" s="1"/>
      <c r="M5370" s="1" t="s">
        <v>1560</v>
      </c>
      <c r="N5370" s="1" t="s">
        <v>15447</v>
      </c>
      <c r="O5370" s="1">
        <v>2022</v>
      </c>
      <c r="P5370" s="1">
        <v>65301</v>
      </c>
      <c r="Q5370" s="1" t="s">
        <v>15631</v>
      </c>
      <c r="R5370" s="1"/>
      <c r="S5370" s="1" t="s">
        <v>24363</v>
      </c>
      <c r="T5370" s="1" t="s">
        <v>6826</v>
      </c>
      <c r="U5370" s="1"/>
      <c r="V5370" s="1" t="s">
        <v>6850</v>
      </c>
      <c r="W5370" s="1" t="s">
        <v>6826</v>
      </c>
    </row>
    <row r="5371" spans="1:23" x14ac:dyDescent="0.25">
      <c r="A5371" s="1">
        <v>1003514</v>
      </c>
      <c r="B5371" s="5" t="str">
        <f>VLOOKUP(H5371,'FIPS Basin X-walk'!$A$2:$F$3224,6,FALSE)</f>
        <v>Ozark Uplift</v>
      </c>
      <c r="C5371" s="1" t="s">
        <v>25121</v>
      </c>
      <c r="D5371" s="1"/>
      <c r="E5371" s="1"/>
      <c r="F5371" s="1" t="s">
        <v>15634</v>
      </c>
      <c r="G5371" s="1" t="s">
        <v>15630</v>
      </c>
      <c r="H5371" s="1">
        <v>29159</v>
      </c>
      <c r="I5371" s="1">
        <v>1003514</v>
      </c>
      <c r="J5371" s="1">
        <v>38.721710000000002</v>
      </c>
      <c r="K5371" s="1">
        <v>-93.289139000000006</v>
      </c>
      <c r="L5371" s="1"/>
      <c r="M5371" s="1" t="s">
        <v>1560</v>
      </c>
      <c r="N5371" s="1" t="s">
        <v>15447</v>
      </c>
      <c r="O5371" s="1">
        <v>2022</v>
      </c>
      <c r="P5371" s="1">
        <v>65301</v>
      </c>
      <c r="Q5371" s="1" t="s">
        <v>15632</v>
      </c>
      <c r="R5371" s="1"/>
      <c r="S5371" s="1" t="s">
        <v>24358</v>
      </c>
      <c r="T5371" s="1" t="s">
        <v>6826</v>
      </c>
      <c r="U5371" s="1"/>
      <c r="V5371" s="1" t="s">
        <v>7305</v>
      </c>
      <c r="W5371" s="1" t="s">
        <v>6826</v>
      </c>
    </row>
    <row r="5372" spans="1:23" x14ac:dyDescent="0.25">
      <c r="A5372" s="1">
        <v>1004660</v>
      </c>
      <c r="B5372" s="5" t="str">
        <f>VLOOKUP(H5372,'FIPS Basin X-walk'!$A$2:$F$3224,6,FALSE)</f>
        <v>Ozark Uplift</v>
      </c>
      <c r="C5372" s="1" t="s">
        <v>15635</v>
      </c>
      <c r="D5372" s="1"/>
      <c r="E5372" s="1"/>
      <c r="F5372" s="1" t="s">
        <v>15629</v>
      </c>
      <c r="G5372" s="1" t="s">
        <v>15630</v>
      </c>
      <c r="H5372" s="1">
        <v>29159</v>
      </c>
      <c r="I5372" s="1">
        <v>1004660</v>
      </c>
      <c r="J5372" s="1">
        <v>38.698920000000001</v>
      </c>
      <c r="K5372" s="1">
        <v>-93.260530000000003</v>
      </c>
      <c r="L5372" s="1"/>
      <c r="M5372" s="1" t="s">
        <v>1560</v>
      </c>
      <c r="N5372" s="1" t="s">
        <v>15447</v>
      </c>
      <c r="O5372" s="1">
        <v>2022</v>
      </c>
      <c r="P5372" s="1">
        <v>65301</v>
      </c>
      <c r="Q5372" s="1" t="s">
        <v>15636</v>
      </c>
      <c r="R5372" s="1"/>
      <c r="S5372" s="1" t="s">
        <v>24485</v>
      </c>
      <c r="T5372" s="1" t="s">
        <v>6826</v>
      </c>
      <c r="U5372" s="1"/>
      <c r="V5372" s="1" t="s">
        <v>10309</v>
      </c>
      <c r="W5372" s="1" t="s">
        <v>6826</v>
      </c>
    </row>
    <row r="5373" spans="1:23" x14ac:dyDescent="0.25">
      <c r="A5373" s="1">
        <v>1013719</v>
      </c>
      <c r="B5373" s="5" t="str">
        <f>VLOOKUP(H5373,'FIPS Basin X-walk'!$A$2:$F$3224,6,FALSE)</f>
        <v>Ozark Uplift</v>
      </c>
      <c r="C5373" s="1" t="s">
        <v>15633</v>
      </c>
      <c r="D5373" s="1"/>
      <c r="E5373" s="1" t="s">
        <v>6828</v>
      </c>
      <c r="F5373" s="1" t="s">
        <v>15634</v>
      </c>
      <c r="G5373" s="1" t="s">
        <v>15630</v>
      </c>
      <c r="H5373" s="1">
        <v>29159</v>
      </c>
      <c r="I5373" s="1">
        <v>1013719</v>
      </c>
      <c r="J5373" s="1">
        <v>38.729832000000002</v>
      </c>
      <c r="K5373" s="1">
        <v>-93.208145000000002</v>
      </c>
      <c r="L5373" s="1"/>
      <c r="M5373" s="1" t="s">
        <v>1560</v>
      </c>
      <c r="N5373" s="1" t="s">
        <v>15447</v>
      </c>
      <c r="O5373" s="1">
        <v>2022</v>
      </c>
      <c r="P5373" s="1">
        <v>65301</v>
      </c>
      <c r="Q5373" s="1" t="s">
        <v>26737</v>
      </c>
      <c r="R5373" s="1"/>
      <c r="S5373" s="1" t="s">
        <v>24372</v>
      </c>
      <c r="T5373" s="1" t="s">
        <v>6826</v>
      </c>
      <c r="U5373" s="1"/>
      <c r="V5373" s="1" t="s">
        <v>7021</v>
      </c>
      <c r="W5373" s="1" t="s">
        <v>6826</v>
      </c>
    </row>
    <row r="5374" spans="1:23" x14ac:dyDescent="0.25">
      <c r="A5374" s="1">
        <v>1002444</v>
      </c>
      <c r="B5374" s="5" t="str">
        <f>VLOOKUP(H5374,'FIPS Basin X-walk'!$A$2:$F$3224,6,FALSE)</f>
        <v>Salina Basin</v>
      </c>
      <c r="C5374" s="1" t="s">
        <v>15999</v>
      </c>
      <c r="D5374" s="1"/>
      <c r="E5374" s="1"/>
      <c r="F5374" s="1" t="s">
        <v>16000</v>
      </c>
      <c r="G5374" s="1" t="s">
        <v>16001</v>
      </c>
      <c r="H5374" s="1">
        <v>31137</v>
      </c>
      <c r="I5374" s="1">
        <v>1002444</v>
      </c>
      <c r="J5374" s="1">
        <v>40.508699999999997</v>
      </c>
      <c r="K5374" s="1">
        <v>-99.478381999999996</v>
      </c>
      <c r="L5374" s="1"/>
      <c r="M5374" s="1" t="s">
        <v>1491</v>
      </c>
      <c r="N5374" s="1" t="s">
        <v>15841</v>
      </c>
      <c r="O5374" s="1">
        <v>2022</v>
      </c>
      <c r="P5374" s="1">
        <v>68958</v>
      </c>
      <c r="Q5374" s="1" t="s">
        <v>700</v>
      </c>
      <c r="R5374" s="1"/>
      <c r="S5374" s="1" t="s">
        <v>24435</v>
      </c>
      <c r="T5374" s="1" t="s">
        <v>6826</v>
      </c>
      <c r="U5374" s="1"/>
      <c r="V5374" s="1" t="s">
        <v>9243</v>
      </c>
      <c r="W5374" s="1" t="s">
        <v>6826</v>
      </c>
    </row>
    <row r="5375" spans="1:23" x14ac:dyDescent="0.25">
      <c r="A5375" s="1">
        <v>1000089</v>
      </c>
      <c r="B5375" s="5" t="str">
        <f>VLOOKUP(H5375,'FIPS Basin X-walk'!$A$2:$F$3224,6,FALSE)</f>
        <v>Piedmont-Blue Ridge Prov</v>
      </c>
      <c r="C5375" s="1" t="s">
        <v>19442</v>
      </c>
      <c r="D5375" s="1"/>
      <c r="E5375" s="1"/>
      <c r="F5375" s="1" t="s">
        <v>19430</v>
      </c>
      <c r="G5375" s="1" t="s">
        <v>1747</v>
      </c>
      <c r="H5375" s="1">
        <v>42101</v>
      </c>
      <c r="I5375" s="1">
        <v>1000089</v>
      </c>
      <c r="J5375" s="1">
        <v>40.006700000000002</v>
      </c>
      <c r="K5375" s="1">
        <v>-75.068600000000004</v>
      </c>
      <c r="L5375" s="1"/>
      <c r="M5375" s="1" t="s">
        <v>1501</v>
      </c>
      <c r="N5375" s="1" t="s">
        <v>18868</v>
      </c>
      <c r="O5375" s="1">
        <v>2022</v>
      </c>
      <c r="P5375" s="1">
        <v>19137</v>
      </c>
      <c r="Q5375" s="1" t="s">
        <v>19443</v>
      </c>
      <c r="R5375" s="1"/>
      <c r="S5375" s="1" t="s">
        <v>24410</v>
      </c>
      <c r="T5375" s="1" t="s">
        <v>6826</v>
      </c>
      <c r="U5375" s="1"/>
      <c r="V5375" s="1" t="s">
        <v>19444</v>
      </c>
      <c r="W5375" s="1" t="s">
        <v>6826</v>
      </c>
    </row>
    <row r="5376" spans="1:23" x14ac:dyDescent="0.25">
      <c r="A5376" s="1">
        <v>1001285</v>
      </c>
      <c r="B5376" s="5" t="str">
        <f>VLOOKUP(H5376,'FIPS Basin X-walk'!$A$2:$F$3224,6,FALSE)</f>
        <v>Piedmont-Blue Ridge Prov</v>
      </c>
      <c r="C5376" s="1" t="s">
        <v>19436</v>
      </c>
      <c r="D5376" s="1"/>
      <c r="E5376" s="1"/>
      <c r="F5376" s="1" t="s">
        <v>19430</v>
      </c>
      <c r="G5376" s="1" t="s">
        <v>1747</v>
      </c>
      <c r="H5376" s="1">
        <v>42101</v>
      </c>
      <c r="I5376" s="1">
        <v>1001285</v>
      </c>
      <c r="J5376" s="1">
        <v>39.941699999999997</v>
      </c>
      <c r="K5376" s="1">
        <v>-75.188299999999998</v>
      </c>
      <c r="L5376" s="1"/>
      <c r="M5376" s="1" t="s">
        <v>1501</v>
      </c>
      <c r="N5376" s="1" t="s">
        <v>18868</v>
      </c>
      <c r="O5376" s="1">
        <v>2022</v>
      </c>
      <c r="P5376" s="1">
        <v>19146</v>
      </c>
      <c r="Q5376" s="1" t="s">
        <v>19437</v>
      </c>
      <c r="R5376" s="1" t="s">
        <v>24355</v>
      </c>
      <c r="S5376" s="1" t="s">
        <v>24395</v>
      </c>
      <c r="T5376" s="1" t="s">
        <v>6828</v>
      </c>
      <c r="U5376" s="1"/>
      <c r="V5376" s="1" t="s">
        <v>24413</v>
      </c>
      <c r="W5376" s="1" t="s">
        <v>6828</v>
      </c>
    </row>
    <row r="5377" spans="1:23" x14ac:dyDescent="0.25">
      <c r="A5377" s="1">
        <v>1007205</v>
      </c>
      <c r="B5377" s="5" t="str">
        <f>VLOOKUP(H5377,'FIPS Basin X-walk'!$A$2:$F$3224,6,FALSE)</f>
        <v>Piedmont-Blue Ridge Prov</v>
      </c>
      <c r="C5377" s="1" t="s">
        <v>19441</v>
      </c>
      <c r="D5377" s="1"/>
      <c r="E5377" s="1"/>
      <c r="F5377" s="1" t="s">
        <v>19430</v>
      </c>
      <c r="G5377" s="1" t="s">
        <v>1747</v>
      </c>
      <c r="H5377" s="1">
        <v>42101</v>
      </c>
      <c r="I5377" s="1">
        <v>1007205</v>
      </c>
      <c r="J5377" s="1">
        <v>39.9422</v>
      </c>
      <c r="K5377" s="1">
        <v>-75.1875</v>
      </c>
      <c r="L5377" s="1"/>
      <c r="M5377" s="1" t="s">
        <v>1501</v>
      </c>
      <c r="N5377" s="1" t="s">
        <v>18868</v>
      </c>
      <c r="O5377" s="1">
        <v>2022</v>
      </c>
      <c r="P5377" s="1">
        <v>19146</v>
      </c>
      <c r="Q5377" s="1" t="s">
        <v>25831</v>
      </c>
      <c r="R5377" s="1"/>
      <c r="S5377" s="1" t="s">
        <v>24395</v>
      </c>
      <c r="T5377" s="1" t="s">
        <v>6826</v>
      </c>
      <c r="U5377" s="1"/>
      <c r="V5377" s="1" t="s">
        <v>24413</v>
      </c>
      <c r="W5377" s="1" t="s">
        <v>6828</v>
      </c>
    </row>
    <row r="5378" spans="1:23" x14ac:dyDescent="0.25">
      <c r="A5378" s="1">
        <v>1014724</v>
      </c>
      <c r="B5378" s="5" t="str">
        <f>VLOOKUP(H5378,'FIPS Basin X-walk'!$A$2:$F$3224,6,FALSE)</f>
        <v>Piedmont-Blue Ridge Prov</v>
      </c>
      <c r="C5378" s="1" t="s">
        <v>27460</v>
      </c>
      <c r="D5378" s="1"/>
      <c r="E5378" s="1"/>
      <c r="F5378" s="1" t="s">
        <v>1747</v>
      </c>
      <c r="G5378" s="1" t="s">
        <v>1747</v>
      </c>
      <c r="H5378" s="1">
        <v>42101</v>
      </c>
      <c r="I5378" s="1">
        <v>1014724</v>
      </c>
      <c r="J5378" s="1">
        <v>40.016167642824101</v>
      </c>
      <c r="K5378" s="1">
        <v>-75.166321231798506</v>
      </c>
      <c r="L5378" s="1"/>
      <c r="M5378" s="1" t="s">
        <v>1501</v>
      </c>
      <c r="N5378" s="1" t="s">
        <v>18868</v>
      </c>
      <c r="O5378" s="1">
        <v>2022</v>
      </c>
      <c r="P5378" s="1">
        <v>19129</v>
      </c>
      <c r="Q5378" s="1" t="s">
        <v>27461</v>
      </c>
      <c r="R5378" s="1"/>
      <c r="S5378" s="1">
        <v>485113</v>
      </c>
      <c r="T5378" s="1" t="s">
        <v>6828</v>
      </c>
      <c r="U5378" s="1"/>
      <c r="V5378" s="1" t="s">
        <v>27462</v>
      </c>
      <c r="W5378" s="1" t="s">
        <v>6826</v>
      </c>
    </row>
    <row r="5379" spans="1:23" x14ac:dyDescent="0.25">
      <c r="A5379" s="1">
        <v>1000027</v>
      </c>
      <c r="B5379" s="5" t="str">
        <f>VLOOKUP(H5379,'FIPS Basin X-walk'!$A$2:$F$3224,6,FALSE)</f>
        <v>Piedmont-Blue Ridge Prov</v>
      </c>
      <c r="C5379" s="1" t="s">
        <v>19438</v>
      </c>
      <c r="D5379" s="1"/>
      <c r="E5379" s="1"/>
      <c r="F5379" s="1" t="s">
        <v>1747</v>
      </c>
      <c r="G5379" s="1" t="s">
        <v>19431</v>
      </c>
      <c r="H5379" s="1">
        <v>42101</v>
      </c>
      <c r="I5379" s="1">
        <v>1000027</v>
      </c>
      <c r="J5379" s="1">
        <v>39.947760000000002</v>
      </c>
      <c r="K5379" s="1">
        <v>-75.193910000000002</v>
      </c>
      <c r="L5379" s="1"/>
      <c r="M5379" s="1" t="s">
        <v>1501</v>
      </c>
      <c r="N5379" s="1" t="s">
        <v>18868</v>
      </c>
      <c r="O5379" s="1">
        <v>2022</v>
      </c>
      <c r="P5379" s="1">
        <v>19104</v>
      </c>
      <c r="Q5379" s="1" t="s">
        <v>19439</v>
      </c>
      <c r="R5379" s="1"/>
      <c r="S5379" s="1" t="s">
        <v>24371</v>
      </c>
      <c r="T5379" s="1" t="s">
        <v>6826</v>
      </c>
      <c r="U5379" s="1"/>
      <c r="V5379" s="1" t="s">
        <v>19440</v>
      </c>
      <c r="W5379" s="1" t="s">
        <v>6826</v>
      </c>
    </row>
    <row r="5380" spans="1:23" x14ac:dyDescent="0.25">
      <c r="A5380" s="1">
        <v>1002791</v>
      </c>
      <c r="B5380" s="5" t="str">
        <f>VLOOKUP(H5380,'FIPS Basin X-walk'!$A$2:$F$3224,6,FALSE)</f>
        <v>Piedmont-Blue Ridge Prov</v>
      </c>
      <c r="C5380" s="1" t="s">
        <v>19153</v>
      </c>
      <c r="D5380" s="1"/>
      <c r="E5380" s="1"/>
      <c r="F5380" s="1" t="s">
        <v>1747</v>
      </c>
      <c r="G5380" s="1" t="s">
        <v>19431</v>
      </c>
      <c r="H5380" s="1">
        <v>42101</v>
      </c>
      <c r="I5380" s="1">
        <v>1002791</v>
      </c>
      <c r="J5380" s="1">
        <v>39.954149999999998</v>
      </c>
      <c r="K5380" s="1">
        <v>-75.177809999999994</v>
      </c>
      <c r="L5380" s="1"/>
      <c r="M5380" s="1" t="s">
        <v>1501</v>
      </c>
      <c r="N5380" s="1" t="s">
        <v>18868</v>
      </c>
      <c r="O5380" s="1">
        <v>2022</v>
      </c>
      <c r="P5380" s="1">
        <v>19101</v>
      </c>
      <c r="Q5380" s="1" t="s">
        <v>1341</v>
      </c>
      <c r="R5380" s="1"/>
      <c r="S5380" s="1" t="s">
        <v>24359</v>
      </c>
      <c r="T5380" s="1" t="s">
        <v>6826</v>
      </c>
      <c r="U5380" s="1"/>
      <c r="V5380" s="1" t="s">
        <v>7301</v>
      </c>
      <c r="W5380" s="1" t="s">
        <v>6826</v>
      </c>
    </row>
    <row r="5381" spans="1:23" x14ac:dyDescent="0.25">
      <c r="A5381" s="1">
        <v>1005471</v>
      </c>
      <c r="B5381" s="5" t="str">
        <f>VLOOKUP(H5381,'FIPS Basin X-walk'!$A$2:$F$3224,6,FALSE)</f>
        <v>Piedmont-Blue Ridge Prov</v>
      </c>
      <c r="C5381" s="1" t="s">
        <v>19445</v>
      </c>
      <c r="D5381" s="1"/>
      <c r="E5381" s="1"/>
      <c r="F5381" s="1" t="s">
        <v>19430</v>
      </c>
      <c r="G5381" s="1" t="s">
        <v>19431</v>
      </c>
      <c r="H5381" s="1">
        <v>42101</v>
      </c>
      <c r="I5381" s="1">
        <v>1005471</v>
      </c>
      <c r="J5381" s="1">
        <v>40.004359999999998</v>
      </c>
      <c r="K5381" s="1">
        <v>-75.149799999999999</v>
      </c>
      <c r="L5381" s="1"/>
      <c r="M5381" s="1" t="s">
        <v>1501</v>
      </c>
      <c r="N5381" s="1" t="s">
        <v>18868</v>
      </c>
      <c r="O5381" s="1">
        <v>2022</v>
      </c>
      <c r="P5381" s="1">
        <v>19140</v>
      </c>
      <c r="Q5381" s="1" t="s">
        <v>19446</v>
      </c>
      <c r="R5381" s="1"/>
      <c r="S5381" s="1" t="s">
        <v>24379</v>
      </c>
      <c r="T5381" s="1" t="s">
        <v>6826</v>
      </c>
      <c r="U5381" s="1"/>
      <c r="V5381" s="1" t="s">
        <v>19433</v>
      </c>
      <c r="W5381" s="1" t="s">
        <v>6826</v>
      </c>
    </row>
    <row r="5382" spans="1:23" x14ac:dyDescent="0.25">
      <c r="A5382" s="1">
        <v>1005851</v>
      </c>
      <c r="B5382" s="5" t="str">
        <f>VLOOKUP(H5382,'FIPS Basin X-walk'!$A$2:$F$3224,6,FALSE)</f>
        <v>Piedmont-Blue Ridge Prov</v>
      </c>
      <c r="C5382" s="1" t="s">
        <v>19429</v>
      </c>
      <c r="D5382" s="1"/>
      <c r="E5382" s="1"/>
      <c r="F5382" s="1" t="s">
        <v>19430</v>
      </c>
      <c r="G5382" s="1" t="s">
        <v>19431</v>
      </c>
      <c r="H5382" s="1">
        <v>42101</v>
      </c>
      <c r="I5382" s="1">
        <v>1005851</v>
      </c>
      <c r="J5382" s="1">
        <v>39.979354000000001</v>
      </c>
      <c r="K5382" s="1">
        <v>-75.151016999999996</v>
      </c>
      <c r="L5382" s="1"/>
      <c r="M5382" s="1" t="s">
        <v>1501</v>
      </c>
      <c r="N5382" s="1" t="s">
        <v>18868</v>
      </c>
      <c r="O5382" s="1">
        <v>2022</v>
      </c>
      <c r="P5382" s="1">
        <v>19122</v>
      </c>
      <c r="Q5382" s="1" t="s">
        <v>19432</v>
      </c>
      <c r="R5382" s="1"/>
      <c r="S5382" s="1" t="s">
        <v>24379</v>
      </c>
      <c r="T5382" s="1" t="s">
        <v>6826</v>
      </c>
      <c r="U5382" s="1"/>
      <c r="V5382" s="1" t="s">
        <v>19433</v>
      </c>
      <c r="W5382" s="1" t="s">
        <v>6828</v>
      </c>
    </row>
    <row r="5383" spans="1:23" x14ac:dyDescent="0.25">
      <c r="A5383" s="1">
        <v>1005979</v>
      </c>
      <c r="B5383" s="5" t="str">
        <f>VLOOKUP(H5383,'FIPS Basin X-walk'!$A$2:$F$3224,6,FALSE)</f>
        <v>Piedmont-Blue Ridge Prov</v>
      </c>
      <c r="C5383" s="1" t="s">
        <v>19447</v>
      </c>
      <c r="D5383" s="1"/>
      <c r="E5383" s="1"/>
      <c r="F5383" s="1" t="s">
        <v>19430</v>
      </c>
      <c r="G5383" s="1" t="s">
        <v>19431</v>
      </c>
      <c r="H5383" s="1">
        <v>42101</v>
      </c>
      <c r="I5383" s="1">
        <v>1005979</v>
      </c>
      <c r="J5383" s="1">
        <v>40.014629999999997</v>
      </c>
      <c r="K5383" s="1">
        <v>-75.054339999999996</v>
      </c>
      <c r="L5383" s="1"/>
      <c r="M5383" s="1" t="s">
        <v>1501</v>
      </c>
      <c r="N5383" s="1" t="s">
        <v>18868</v>
      </c>
      <c r="O5383" s="1">
        <v>2022</v>
      </c>
      <c r="P5383" s="1">
        <v>19135</v>
      </c>
      <c r="Q5383" s="1" t="s">
        <v>19448</v>
      </c>
      <c r="R5383" s="1"/>
      <c r="S5383" s="1" t="s">
        <v>24385</v>
      </c>
      <c r="T5383" s="1" t="s">
        <v>6828</v>
      </c>
      <c r="U5383" s="1"/>
      <c r="V5383" s="1" t="s">
        <v>19449</v>
      </c>
      <c r="W5383" s="1" t="s">
        <v>6828</v>
      </c>
    </row>
    <row r="5384" spans="1:23" x14ac:dyDescent="0.25">
      <c r="A5384" s="1">
        <v>1006569</v>
      </c>
      <c r="B5384" s="5" t="str">
        <f>VLOOKUP(H5384,'FIPS Basin X-walk'!$A$2:$F$3224,6,FALSE)</f>
        <v>Piedmont-Blue Ridge Prov</v>
      </c>
      <c r="C5384" s="1" t="s">
        <v>19434</v>
      </c>
      <c r="D5384" s="1"/>
      <c r="E5384" s="1"/>
      <c r="F5384" s="1" t="s">
        <v>1747</v>
      </c>
      <c r="G5384" s="1" t="s">
        <v>19431</v>
      </c>
      <c r="H5384" s="1">
        <v>42101</v>
      </c>
      <c r="I5384" s="1">
        <v>1006569</v>
      </c>
      <c r="J5384" s="1">
        <v>39.97907</v>
      </c>
      <c r="K5384" s="1">
        <v>-75.148690000000002</v>
      </c>
      <c r="L5384" s="1"/>
      <c r="M5384" s="1" t="s">
        <v>1501</v>
      </c>
      <c r="N5384" s="1" t="s">
        <v>18868</v>
      </c>
      <c r="O5384" s="1">
        <v>2022</v>
      </c>
      <c r="P5384" s="1">
        <v>19122</v>
      </c>
      <c r="Q5384" s="1" t="s">
        <v>1406</v>
      </c>
      <c r="R5384" s="1"/>
      <c r="S5384" s="1" t="s">
        <v>24359</v>
      </c>
      <c r="T5384" s="1" t="s">
        <v>7005</v>
      </c>
      <c r="U5384" s="1"/>
      <c r="V5384" s="1" t="s">
        <v>19435</v>
      </c>
      <c r="W5384" s="1" t="s">
        <v>6826</v>
      </c>
    </row>
    <row r="5385" spans="1:23" x14ac:dyDescent="0.25">
      <c r="A5385" s="1">
        <v>1006936</v>
      </c>
      <c r="B5385" s="5" t="str">
        <f>VLOOKUP(H5385,'FIPS Basin X-walk'!$A$2:$F$3224,6,FALSE)</f>
        <v>Central Kansas Uplift</v>
      </c>
      <c r="C5385" s="1" t="s">
        <v>12555</v>
      </c>
      <c r="D5385" s="1"/>
      <c r="E5385" s="1"/>
      <c r="F5385" s="1" t="s">
        <v>12556</v>
      </c>
      <c r="G5385" s="1" t="s">
        <v>12557</v>
      </c>
      <c r="H5385" s="1">
        <v>20147</v>
      </c>
      <c r="I5385" s="1">
        <v>1006936</v>
      </c>
      <c r="J5385" s="1">
        <v>39.760046000000003</v>
      </c>
      <c r="K5385" s="1">
        <v>-99.304261999999994</v>
      </c>
      <c r="L5385" s="1"/>
      <c r="M5385" s="1" t="s">
        <v>1490</v>
      </c>
      <c r="N5385" s="1" t="s">
        <v>12401</v>
      </c>
      <c r="O5385" s="1">
        <v>2022</v>
      </c>
      <c r="P5385" s="1">
        <v>67661</v>
      </c>
      <c r="Q5385" s="1" t="s">
        <v>25786</v>
      </c>
      <c r="R5385" s="1"/>
      <c r="S5385" s="1" t="s">
        <v>24378</v>
      </c>
      <c r="T5385" s="1" t="s">
        <v>6826</v>
      </c>
      <c r="U5385" s="1"/>
      <c r="V5385" s="1" t="s">
        <v>25787</v>
      </c>
      <c r="W5385" s="1" t="s">
        <v>6826</v>
      </c>
    </row>
    <row r="5386" spans="1:23" x14ac:dyDescent="0.25">
      <c r="A5386" s="1">
        <v>1000264</v>
      </c>
      <c r="B5386" s="5" t="str">
        <f>VLOOKUP(H5386,'FIPS Basin X-walk'!$A$2:$F$3224,6,FALSE)</f>
        <v>Illinois Basin</v>
      </c>
      <c r="C5386" s="1" t="s">
        <v>11258</v>
      </c>
      <c r="D5386" s="1"/>
      <c r="E5386" s="1"/>
      <c r="F5386" s="1" t="s">
        <v>11259</v>
      </c>
      <c r="G5386" s="1" t="s">
        <v>1861</v>
      </c>
      <c r="H5386" s="1">
        <v>17147</v>
      </c>
      <c r="I5386" s="1">
        <v>1000264</v>
      </c>
      <c r="J5386" s="1">
        <v>40.1083</v>
      </c>
      <c r="K5386" s="1">
        <v>-88.598600000000005</v>
      </c>
      <c r="L5386" s="1"/>
      <c r="M5386" s="1" t="s">
        <v>1488</v>
      </c>
      <c r="N5386" s="1" t="s">
        <v>10805</v>
      </c>
      <c r="O5386" s="1">
        <v>2022</v>
      </c>
      <c r="P5386" s="1">
        <v>61856</v>
      </c>
      <c r="Q5386" s="1" t="s">
        <v>11260</v>
      </c>
      <c r="R5386" s="1"/>
      <c r="S5386" s="1" t="s">
        <v>24355</v>
      </c>
      <c r="T5386" s="1" t="s">
        <v>6826</v>
      </c>
      <c r="U5386" s="1"/>
      <c r="V5386" s="1" t="s">
        <v>10841</v>
      </c>
      <c r="W5386" s="1" t="s">
        <v>6828</v>
      </c>
    </row>
    <row r="5387" spans="1:23" x14ac:dyDescent="0.25">
      <c r="A5387" s="1">
        <v>1001382</v>
      </c>
      <c r="B5387" s="5" t="str">
        <f>VLOOKUP(H5387,'FIPS Basin X-walk'!$A$2:$F$3224,6,FALSE)</f>
        <v>Appalachian Basin</v>
      </c>
      <c r="C5387" s="1" t="s">
        <v>18135</v>
      </c>
      <c r="D5387" s="1"/>
      <c r="E5387" s="1"/>
      <c r="F5387" s="1" t="s">
        <v>18136</v>
      </c>
      <c r="G5387" s="1" t="s">
        <v>2199</v>
      </c>
      <c r="H5387" s="1">
        <v>39129</v>
      </c>
      <c r="I5387" s="1">
        <v>1001382</v>
      </c>
      <c r="J5387" s="1">
        <v>39.713900000000002</v>
      </c>
      <c r="K5387" s="1">
        <v>-83.177800000000005</v>
      </c>
      <c r="L5387" s="1"/>
      <c r="M5387" s="1" t="s">
        <v>1542</v>
      </c>
      <c r="N5387" s="1" t="s">
        <v>17708</v>
      </c>
      <c r="O5387" s="1">
        <v>2022</v>
      </c>
      <c r="P5387" s="1">
        <v>43143</v>
      </c>
      <c r="Q5387" s="1" t="s">
        <v>18137</v>
      </c>
      <c r="R5387" s="1"/>
      <c r="S5387" s="1" t="s">
        <v>24355</v>
      </c>
      <c r="T5387" s="1" t="s">
        <v>6826</v>
      </c>
      <c r="U5387" s="1"/>
      <c r="V5387" s="1" t="s">
        <v>11520</v>
      </c>
      <c r="W5387" s="1" t="s">
        <v>6828</v>
      </c>
    </row>
    <row r="5388" spans="1:23" x14ac:dyDescent="0.25">
      <c r="A5388" s="1">
        <v>1012920</v>
      </c>
      <c r="B5388" s="5" t="str">
        <f>VLOOKUP(H5388,'FIPS Basin X-walk'!$A$2:$F$3224,6,FALSE)</f>
        <v>Appalachian Basin</v>
      </c>
      <c r="C5388" s="1" t="s">
        <v>18122</v>
      </c>
      <c r="D5388" s="1"/>
      <c r="E5388" s="1"/>
      <c r="F5388" s="1" t="s">
        <v>18123</v>
      </c>
      <c r="G5388" s="1" t="s">
        <v>18124</v>
      </c>
      <c r="H5388" s="1">
        <v>39129</v>
      </c>
      <c r="I5388" s="1">
        <v>1012920</v>
      </c>
      <c r="J5388" s="1">
        <v>39.714010999999999</v>
      </c>
      <c r="K5388" s="1">
        <v>-82.871729000000002</v>
      </c>
      <c r="L5388" s="1"/>
      <c r="M5388" s="1" t="s">
        <v>1542</v>
      </c>
      <c r="N5388" s="1" t="s">
        <v>17708</v>
      </c>
      <c r="O5388" s="1">
        <v>2022</v>
      </c>
      <c r="P5388" s="1">
        <v>43103</v>
      </c>
      <c r="Q5388" s="1" t="s">
        <v>864</v>
      </c>
      <c r="R5388" s="1"/>
      <c r="S5388" s="1" t="s">
        <v>24435</v>
      </c>
      <c r="T5388" s="1" t="s">
        <v>6826</v>
      </c>
      <c r="U5388" s="1"/>
      <c r="V5388" s="1" t="s">
        <v>9243</v>
      </c>
      <c r="W5388" s="1" t="s">
        <v>6826</v>
      </c>
    </row>
    <row r="5389" spans="1:23" x14ac:dyDescent="0.25">
      <c r="A5389" s="1">
        <v>1001720</v>
      </c>
      <c r="B5389" s="5" t="str">
        <f>VLOOKUP(H5389,'FIPS Basin X-walk'!$A$2:$F$3224,6,FALSE)</f>
        <v>Appalachian Basin</v>
      </c>
      <c r="C5389" s="1" t="s">
        <v>18133</v>
      </c>
      <c r="D5389" s="1"/>
      <c r="E5389" s="1"/>
      <c r="F5389" s="1" t="s">
        <v>18126</v>
      </c>
      <c r="G5389" s="1" t="s">
        <v>18124</v>
      </c>
      <c r="H5389" s="1">
        <v>39129</v>
      </c>
      <c r="I5389" s="1">
        <v>1001720</v>
      </c>
      <c r="J5389" s="1">
        <v>39.55762</v>
      </c>
      <c r="K5389" s="1">
        <v>-82.963769999999997</v>
      </c>
      <c r="L5389" s="1"/>
      <c r="M5389" s="1" t="s">
        <v>1542</v>
      </c>
      <c r="N5389" s="1" t="s">
        <v>17708</v>
      </c>
      <c r="O5389" s="1">
        <v>2022</v>
      </c>
      <c r="P5389" s="1">
        <v>43113</v>
      </c>
      <c r="Q5389" s="1" t="s">
        <v>18134</v>
      </c>
      <c r="R5389" s="1"/>
      <c r="S5389" s="1" t="s">
        <v>24414</v>
      </c>
      <c r="T5389" s="1" t="s">
        <v>6826</v>
      </c>
      <c r="U5389" s="1"/>
      <c r="V5389" s="1" t="s">
        <v>9579</v>
      </c>
      <c r="W5389" s="1" t="s">
        <v>6826</v>
      </c>
    </row>
    <row r="5390" spans="1:23" x14ac:dyDescent="0.25">
      <c r="A5390" s="1">
        <v>1003304</v>
      </c>
      <c r="B5390" s="5" t="str">
        <f>VLOOKUP(H5390,'FIPS Basin X-walk'!$A$2:$F$3224,6,FALSE)</f>
        <v>Appalachian Basin</v>
      </c>
      <c r="C5390" s="1" t="s">
        <v>18125</v>
      </c>
      <c r="D5390" s="1"/>
      <c r="E5390" s="1"/>
      <c r="F5390" s="1" t="s">
        <v>18126</v>
      </c>
      <c r="G5390" s="1" t="s">
        <v>18124</v>
      </c>
      <c r="H5390" s="1">
        <v>39129</v>
      </c>
      <c r="I5390" s="1">
        <v>1003304</v>
      </c>
      <c r="J5390" s="1">
        <v>39.557130000000001</v>
      </c>
      <c r="K5390" s="1">
        <v>-82.945260000000005</v>
      </c>
      <c r="L5390" s="1"/>
      <c r="M5390" s="1" t="s">
        <v>1542</v>
      </c>
      <c r="N5390" s="1" t="s">
        <v>17708</v>
      </c>
      <c r="O5390" s="1">
        <v>2022</v>
      </c>
      <c r="P5390" s="1">
        <v>43113</v>
      </c>
      <c r="Q5390" s="1" t="s">
        <v>25091</v>
      </c>
      <c r="R5390" s="1"/>
      <c r="S5390" s="1" t="s">
        <v>24414</v>
      </c>
      <c r="T5390" s="1" t="s">
        <v>6826</v>
      </c>
      <c r="U5390" s="1"/>
      <c r="V5390" s="1" t="s">
        <v>13192</v>
      </c>
      <c r="W5390" s="1" t="s">
        <v>6826</v>
      </c>
    </row>
    <row r="5391" spans="1:23" x14ac:dyDescent="0.25">
      <c r="A5391" s="1">
        <v>1013683</v>
      </c>
      <c r="B5391" s="5" t="str">
        <f>VLOOKUP(H5391,'FIPS Basin X-walk'!$A$2:$F$3224,6,FALSE)</f>
        <v>Appalachian Basin</v>
      </c>
      <c r="C5391" s="1" t="s">
        <v>18127</v>
      </c>
      <c r="D5391" s="1"/>
      <c r="E5391" s="1"/>
      <c r="F5391" s="1" t="s">
        <v>18128</v>
      </c>
      <c r="G5391" s="1" t="s">
        <v>18124</v>
      </c>
      <c r="H5391" s="1">
        <v>39129</v>
      </c>
      <c r="I5391" s="1">
        <v>1013683</v>
      </c>
      <c r="J5391" s="1">
        <v>39.558030000000002</v>
      </c>
      <c r="K5391" s="1">
        <v>-82.958410000000001</v>
      </c>
      <c r="L5391" s="1"/>
      <c r="M5391" s="1" t="s">
        <v>1542</v>
      </c>
      <c r="N5391" s="1" t="s">
        <v>17708</v>
      </c>
      <c r="O5391" s="1">
        <v>2022</v>
      </c>
      <c r="P5391" s="1">
        <v>43113</v>
      </c>
      <c r="Q5391" s="1" t="s">
        <v>18129</v>
      </c>
      <c r="R5391" s="1"/>
      <c r="S5391" s="1" t="s">
        <v>24564</v>
      </c>
      <c r="T5391" s="1" t="s">
        <v>6828</v>
      </c>
      <c r="U5391" s="1"/>
      <c r="V5391" s="1" t="s">
        <v>18130</v>
      </c>
      <c r="W5391" s="1" t="s">
        <v>6826</v>
      </c>
    </row>
    <row r="5392" spans="1:23" x14ac:dyDescent="0.25">
      <c r="A5392" s="1">
        <v>1002396</v>
      </c>
      <c r="B5392" s="5" t="str">
        <f>VLOOKUP(H5392,'FIPS Basin X-walk'!$A$2:$F$3224,6,FALSE)</f>
        <v>Appalachian Basin</v>
      </c>
      <c r="C5392" s="1" t="s">
        <v>18131</v>
      </c>
      <c r="D5392" s="1"/>
      <c r="E5392" s="1"/>
      <c r="F5392" s="1" t="s">
        <v>18132</v>
      </c>
      <c r="G5392" s="1" t="s">
        <v>18124</v>
      </c>
      <c r="H5392" s="1">
        <v>39129</v>
      </c>
      <c r="I5392" s="1">
        <v>1002396</v>
      </c>
      <c r="J5392" s="1">
        <v>39.650219999999997</v>
      </c>
      <c r="K5392" s="1">
        <v>-83.165700000000001</v>
      </c>
      <c r="L5392" s="1"/>
      <c r="M5392" s="1" t="s">
        <v>1542</v>
      </c>
      <c r="N5392" s="1" t="s">
        <v>17708</v>
      </c>
      <c r="O5392" s="1">
        <v>2022</v>
      </c>
      <c r="P5392" s="1">
        <v>43164</v>
      </c>
      <c r="Q5392" s="1" t="s">
        <v>346</v>
      </c>
      <c r="R5392" s="1"/>
      <c r="S5392" s="1" t="s">
        <v>24435</v>
      </c>
      <c r="T5392" s="1" t="s">
        <v>6826</v>
      </c>
      <c r="U5392" s="1"/>
      <c r="V5392" s="1" t="s">
        <v>7297</v>
      </c>
      <c r="W5392" s="1" t="s">
        <v>6826</v>
      </c>
    </row>
    <row r="5393" spans="1:23" x14ac:dyDescent="0.25">
      <c r="A5393" s="1">
        <v>1013805</v>
      </c>
      <c r="B5393" s="5" t="str">
        <f>VLOOKUP(H5393,'FIPS Basin X-walk'!$A$2:$F$3224,6,FALSE)</f>
        <v>Piedmont-Blue Ridge Prov</v>
      </c>
      <c r="C5393" s="1" t="s">
        <v>26755</v>
      </c>
      <c r="D5393" s="1"/>
      <c r="E5393" s="1"/>
      <c r="F5393" s="1" t="s">
        <v>26756</v>
      </c>
      <c r="G5393" s="1" t="s">
        <v>2298</v>
      </c>
      <c r="H5393" s="1">
        <v>45077</v>
      </c>
      <c r="I5393" s="1">
        <v>1013805</v>
      </c>
      <c r="J5393" s="1">
        <v>34.678366678146901</v>
      </c>
      <c r="K5393" s="1">
        <v>-82.823469418295701</v>
      </c>
      <c r="L5393" s="1"/>
      <c r="M5393" s="1" t="s">
        <v>1527</v>
      </c>
      <c r="N5393" s="1" t="s">
        <v>19642</v>
      </c>
      <c r="O5393" s="1">
        <v>2022</v>
      </c>
      <c r="P5393" s="1">
        <v>29634</v>
      </c>
      <c r="Q5393" s="1" t="s">
        <v>26757</v>
      </c>
      <c r="R5393" s="1">
        <v>221112</v>
      </c>
      <c r="S5393" s="1">
        <v>221330</v>
      </c>
      <c r="T5393" s="1" t="s">
        <v>6826</v>
      </c>
      <c r="U5393" s="1"/>
      <c r="V5393" s="1" t="s">
        <v>9621</v>
      </c>
      <c r="W5393" s="1" t="s">
        <v>6826</v>
      </c>
    </row>
    <row r="5394" spans="1:23" x14ac:dyDescent="0.25">
      <c r="A5394" s="1">
        <v>1005307</v>
      </c>
      <c r="B5394" s="5" t="str">
        <f>VLOOKUP(H5394,'FIPS Basin X-walk'!$A$2:$F$3224,6,FALSE)</f>
        <v>Piedmont-Blue Ridge Prov</v>
      </c>
      <c r="C5394" s="1" t="s">
        <v>25489</v>
      </c>
      <c r="D5394" s="1"/>
      <c r="E5394" s="1"/>
      <c r="F5394" s="1" t="s">
        <v>19829</v>
      </c>
      <c r="G5394" s="1" t="s">
        <v>19827</v>
      </c>
      <c r="H5394" s="1">
        <v>45077</v>
      </c>
      <c r="I5394" s="1">
        <v>1005307</v>
      </c>
      <c r="J5394" s="1">
        <v>34.69388</v>
      </c>
      <c r="K5394" s="1">
        <v>-82.839340000000007</v>
      </c>
      <c r="L5394" s="1"/>
      <c r="M5394" s="1" t="s">
        <v>1527</v>
      </c>
      <c r="N5394" s="1" t="s">
        <v>19642</v>
      </c>
      <c r="O5394" s="1">
        <v>2022</v>
      </c>
      <c r="P5394" s="1">
        <v>29634</v>
      </c>
      <c r="Q5394" s="1" t="s">
        <v>19830</v>
      </c>
      <c r="R5394" s="1"/>
      <c r="S5394" s="1" t="s">
        <v>24379</v>
      </c>
      <c r="T5394" s="1" t="s">
        <v>6826</v>
      </c>
      <c r="U5394" s="1"/>
      <c r="V5394" s="1" t="s">
        <v>19831</v>
      </c>
      <c r="W5394" s="1" t="s">
        <v>6826</v>
      </c>
    </row>
    <row r="5395" spans="1:23" x14ac:dyDescent="0.25">
      <c r="A5395" s="1">
        <v>1007958</v>
      </c>
      <c r="B5395" s="5" t="str">
        <f>VLOOKUP(H5395,'FIPS Basin X-walk'!$A$2:$F$3224,6,FALSE)</f>
        <v>Piedmont-Blue Ridge Prov</v>
      </c>
      <c r="C5395" s="1" t="s">
        <v>19825</v>
      </c>
      <c r="D5395" s="1"/>
      <c r="E5395" s="1"/>
      <c r="F5395" s="1" t="s">
        <v>19826</v>
      </c>
      <c r="G5395" s="1" t="s">
        <v>19827</v>
      </c>
      <c r="H5395" s="1">
        <v>45077</v>
      </c>
      <c r="I5395" s="1">
        <v>1007958</v>
      </c>
      <c r="J5395" s="1">
        <v>34.659129999999998</v>
      </c>
      <c r="K5395" s="1">
        <v>-82.804599999999994</v>
      </c>
      <c r="L5395" s="1"/>
      <c r="M5395" s="1" t="s">
        <v>1527</v>
      </c>
      <c r="N5395" s="1" t="s">
        <v>19642</v>
      </c>
      <c r="O5395" s="1">
        <v>2022</v>
      </c>
      <c r="P5395" s="1">
        <v>29670</v>
      </c>
      <c r="Q5395" s="1" t="s">
        <v>19828</v>
      </c>
      <c r="R5395" s="1"/>
      <c r="S5395" s="1" t="s">
        <v>24761</v>
      </c>
      <c r="T5395" s="1" t="s">
        <v>6826</v>
      </c>
      <c r="U5395" s="1"/>
      <c r="V5395" s="1" t="s">
        <v>10514</v>
      </c>
      <c r="W5395" s="1" t="s">
        <v>6826</v>
      </c>
    </row>
    <row r="5396" spans="1:23" x14ac:dyDescent="0.25">
      <c r="A5396" s="1">
        <v>1009163</v>
      </c>
      <c r="B5396" s="5" t="str">
        <f>VLOOKUP(H5396,'FIPS Basin X-walk'!$A$2:$F$3224,6,FALSE)</f>
        <v>Puget Sound Province</v>
      </c>
      <c r="C5396" s="1" t="s">
        <v>22647</v>
      </c>
      <c r="D5396" s="1"/>
      <c r="E5396" s="1"/>
      <c r="F5396" s="1" t="s">
        <v>1984</v>
      </c>
      <c r="G5396" s="1" t="s">
        <v>2139</v>
      </c>
      <c r="H5396" s="1">
        <v>53053</v>
      </c>
      <c r="I5396" s="1">
        <v>1009163</v>
      </c>
      <c r="J5396" s="1">
        <v>47.228985999999999</v>
      </c>
      <c r="K5396" s="1">
        <v>-122.209551</v>
      </c>
      <c r="L5396" s="1"/>
      <c r="M5396" s="1" t="s">
        <v>1480</v>
      </c>
      <c r="N5396" s="1" t="s">
        <v>9611</v>
      </c>
      <c r="O5396" s="1">
        <v>2022</v>
      </c>
      <c r="P5396" s="1">
        <v>98390</v>
      </c>
      <c r="Q5396" s="1" t="s">
        <v>325</v>
      </c>
      <c r="R5396" s="1"/>
      <c r="S5396" s="1">
        <v>486210</v>
      </c>
      <c r="T5396" s="1" t="s">
        <v>6826</v>
      </c>
      <c r="U5396" s="1"/>
      <c r="V5396" s="1" t="s">
        <v>6881</v>
      </c>
      <c r="W5396" s="1" t="s">
        <v>6826</v>
      </c>
    </row>
    <row r="5397" spans="1:23" x14ac:dyDescent="0.25">
      <c r="A5397" s="1">
        <v>1000301</v>
      </c>
      <c r="B5397" s="5" t="str">
        <f>VLOOKUP(H5397,'FIPS Basin X-walk'!$A$2:$F$3224,6,FALSE)</f>
        <v>Puget Sound Province</v>
      </c>
      <c r="C5397" s="1" t="s">
        <v>22653</v>
      </c>
      <c r="D5397" s="1"/>
      <c r="E5397" s="1"/>
      <c r="F5397" s="1" t="s">
        <v>22654</v>
      </c>
      <c r="G5397" s="1" t="s">
        <v>2139</v>
      </c>
      <c r="H5397" s="1">
        <v>53053</v>
      </c>
      <c r="I5397" s="1">
        <v>1000301</v>
      </c>
      <c r="J5397" s="1">
        <v>47.086399999999998</v>
      </c>
      <c r="K5397" s="1">
        <v>-122.3644</v>
      </c>
      <c r="L5397" s="1"/>
      <c r="M5397" s="1" t="s">
        <v>1480</v>
      </c>
      <c r="N5397" s="1" t="s">
        <v>9611</v>
      </c>
      <c r="O5397" s="1">
        <v>2022</v>
      </c>
      <c r="P5397" s="1">
        <v>98446</v>
      </c>
      <c r="Q5397" s="1" t="s">
        <v>22655</v>
      </c>
      <c r="R5397" s="1"/>
      <c r="S5397" s="1" t="s">
        <v>24355</v>
      </c>
      <c r="T5397" s="1" t="s">
        <v>6826</v>
      </c>
      <c r="U5397" s="1"/>
      <c r="V5397" s="1" t="s">
        <v>24467</v>
      </c>
      <c r="W5397" s="1" t="s">
        <v>6828</v>
      </c>
    </row>
    <row r="5398" spans="1:23" x14ac:dyDescent="0.25">
      <c r="A5398" s="1">
        <v>1004679</v>
      </c>
      <c r="B5398" s="5" t="str">
        <f>VLOOKUP(H5398,'FIPS Basin X-walk'!$A$2:$F$3224,6,FALSE)</f>
        <v>Puget Sound Province</v>
      </c>
      <c r="C5398" s="1" t="s">
        <v>22650</v>
      </c>
      <c r="D5398" s="1"/>
      <c r="E5398" s="1"/>
      <c r="F5398" s="1" t="s">
        <v>22651</v>
      </c>
      <c r="G5398" s="1" t="s">
        <v>16004</v>
      </c>
      <c r="H5398" s="1">
        <v>53053</v>
      </c>
      <c r="I5398" s="1">
        <v>1004679</v>
      </c>
      <c r="J5398" s="1">
        <v>47.127923000000003</v>
      </c>
      <c r="K5398" s="1">
        <v>-122.292929</v>
      </c>
      <c r="L5398" s="1"/>
      <c r="M5398" s="1" t="s">
        <v>1480</v>
      </c>
      <c r="N5398" s="1" t="s">
        <v>9611</v>
      </c>
      <c r="O5398" s="1">
        <v>2022</v>
      </c>
      <c r="P5398" s="1">
        <v>98338</v>
      </c>
      <c r="Q5398" s="1" t="s">
        <v>22652</v>
      </c>
      <c r="R5398" s="1"/>
      <c r="S5398" s="1" t="s">
        <v>24358</v>
      </c>
      <c r="T5398" s="1" t="s">
        <v>6826</v>
      </c>
      <c r="U5398" s="1"/>
      <c r="V5398" s="1" t="s">
        <v>7813</v>
      </c>
      <c r="W5398" s="1" t="s">
        <v>6826</v>
      </c>
    </row>
    <row r="5399" spans="1:23" x14ac:dyDescent="0.25">
      <c r="A5399" s="1">
        <v>1001561</v>
      </c>
      <c r="B5399" s="5" t="str">
        <f>VLOOKUP(H5399,'FIPS Basin X-walk'!$A$2:$F$3224,6,FALSE)</f>
        <v>Puget Sound Province</v>
      </c>
      <c r="C5399" s="1" t="s">
        <v>22637</v>
      </c>
      <c r="D5399" s="1"/>
      <c r="E5399" s="1"/>
      <c r="F5399" s="1" t="s">
        <v>22638</v>
      </c>
      <c r="G5399" s="1" t="s">
        <v>16004</v>
      </c>
      <c r="H5399" s="1">
        <v>53053</v>
      </c>
      <c r="I5399" s="1">
        <v>1001561</v>
      </c>
      <c r="J5399" s="1">
        <v>47.090195999999999</v>
      </c>
      <c r="K5399" s="1">
        <v>-122.60985700000001</v>
      </c>
      <c r="L5399" s="1"/>
      <c r="M5399" s="1" t="s">
        <v>1480</v>
      </c>
      <c r="N5399" s="1" t="s">
        <v>9611</v>
      </c>
      <c r="O5399" s="1">
        <v>2022</v>
      </c>
      <c r="P5399" s="1">
        <v>98433</v>
      </c>
      <c r="Q5399" s="1" t="s">
        <v>22639</v>
      </c>
      <c r="R5399" s="1"/>
      <c r="S5399" s="1" t="s">
        <v>24464</v>
      </c>
      <c r="T5399" s="1" t="s">
        <v>6826</v>
      </c>
      <c r="U5399" s="1"/>
      <c r="V5399" s="1" t="s">
        <v>24409</v>
      </c>
      <c r="W5399" s="1" t="s">
        <v>6826</v>
      </c>
    </row>
    <row r="5400" spans="1:23" x14ac:dyDescent="0.25">
      <c r="A5400" s="1">
        <v>1005369</v>
      </c>
      <c r="B5400" s="5" t="str">
        <f>VLOOKUP(H5400,'FIPS Basin X-walk'!$A$2:$F$3224,6,FALSE)</f>
        <v>Salina Basin</v>
      </c>
      <c r="C5400" s="1" t="s">
        <v>16002</v>
      </c>
      <c r="D5400" s="1"/>
      <c r="E5400" s="1"/>
      <c r="F5400" s="1" t="s">
        <v>16003</v>
      </c>
      <c r="G5400" s="1" t="s">
        <v>16004</v>
      </c>
      <c r="H5400" s="1">
        <v>31139</v>
      </c>
      <c r="I5400" s="1">
        <v>1005369</v>
      </c>
      <c r="J5400" s="1">
        <v>42.351199999999999</v>
      </c>
      <c r="K5400" s="1">
        <v>-97.706879999999998</v>
      </c>
      <c r="L5400" s="1"/>
      <c r="M5400" s="1" t="s">
        <v>1491</v>
      </c>
      <c r="N5400" s="1" t="s">
        <v>15841</v>
      </c>
      <c r="O5400" s="1">
        <v>2022</v>
      </c>
      <c r="P5400" s="1">
        <v>68769</v>
      </c>
      <c r="Q5400" s="1" t="s">
        <v>16005</v>
      </c>
      <c r="R5400" s="1"/>
      <c r="S5400" s="1" t="s">
        <v>24378</v>
      </c>
      <c r="T5400" s="1" t="s">
        <v>6826</v>
      </c>
      <c r="U5400" s="1"/>
      <c r="V5400" s="1" t="s">
        <v>16006</v>
      </c>
      <c r="W5400" s="1" t="s">
        <v>6826</v>
      </c>
    </row>
    <row r="5401" spans="1:23" x14ac:dyDescent="0.25">
      <c r="A5401" s="1">
        <v>1004384</v>
      </c>
      <c r="B5401" s="5" t="str">
        <f>VLOOKUP(H5401,'FIPS Basin X-walk'!$A$2:$F$3224,6,FALSE)</f>
        <v>Puget Sound Province</v>
      </c>
      <c r="C5401" s="1" t="s">
        <v>22642</v>
      </c>
      <c r="D5401" s="1"/>
      <c r="E5401" s="1"/>
      <c r="F5401" s="1" t="s">
        <v>22643</v>
      </c>
      <c r="G5401" s="1" t="s">
        <v>16004</v>
      </c>
      <c r="H5401" s="1">
        <v>53053</v>
      </c>
      <c r="I5401" s="1">
        <v>1004384</v>
      </c>
      <c r="J5401" s="1">
        <v>47.094999999999999</v>
      </c>
      <c r="K5401" s="1">
        <v>-122.2878</v>
      </c>
      <c r="L5401" s="1"/>
      <c r="M5401" s="1" t="s">
        <v>1480</v>
      </c>
      <c r="N5401" s="1" t="s">
        <v>9611</v>
      </c>
      <c r="O5401" s="1">
        <v>2022</v>
      </c>
      <c r="P5401" s="1">
        <v>98375</v>
      </c>
      <c r="Q5401" s="1" t="s">
        <v>22644</v>
      </c>
      <c r="R5401" s="1"/>
      <c r="S5401" s="1" t="s">
        <v>24358</v>
      </c>
      <c r="T5401" s="1" t="s">
        <v>6826</v>
      </c>
      <c r="U5401" s="1"/>
      <c r="V5401" s="1" t="s">
        <v>7813</v>
      </c>
      <c r="W5401" s="1" t="s">
        <v>6826</v>
      </c>
    </row>
    <row r="5402" spans="1:23" x14ac:dyDescent="0.25">
      <c r="A5402" s="1">
        <v>1000624</v>
      </c>
      <c r="B5402" s="5" t="str">
        <f>VLOOKUP(H5402,'FIPS Basin X-walk'!$A$2:$F$3224,6,FALSE)</f>
        <v>Puget Sound Province</v>
      </c>
      <c r="C5402" s="1" t="s">
        <v>22656</v>
      </c>
      <c r="D5402" s="1"/>
      <c r="E5402" s="1"/>
      <c r="F5402" s="1" t="s">
        <v>22635</v>
      </c>
      <c r="G5402" s="1" t="s">
        <v>16004</v>
      </c>
      <c r="H5402" s="1">
        <v>53053</v>
      </c>
      <c r="I5402" s="1">
        <v>1000624</v>
      </c>
      <c r="J5402" s="1">
        <v>47.263840000000002</v>
      </c>
      <c r="K5402" s="1">
        <v>-122.425332</v>
      </c>
      <c r="L5402" s="1"/>
      <c r="M5402" s="1" t="s">
        <v>1480</v>
      </c>
      <c r="N5402" s="1" t="s">
        <v>9611</v>
      </c>
      <c r="O5402" s="1">
        <v>2022</v>
      </c>
      <c r="P5402" s="1">
        <v>98421</v>
      </c>
      <c r="Q5402" s="1" t="s">
        <v>22657</v>
      </c>
      <c r="R5402" s="1"/>
      <c r="S5402" s="1" t="s">
        <v>24385</v>
      </c>
      <c r="T5402" s="1" t="s">
        <v>6828</v>
      </c>
      <c r="U5402" s="1"/>
      <c r="V5402" s="1" t="s">
        <v>6986</v>
      </c>
      <c r="W5402" s="1" t="s">
        <v>6828</v>
      </c>
    </row>
    <row r="5403" spans="1:23" x14ac:dyDescent="0.25">
      <c r="A5403" s="1">
        <v>1004175</v>
      </c>
      <c r="B5403" s="5" t="str">
        <f>VLOOKUP(H5403,'FIPS Basin X-walk'!$A$2:$F$3224,6,FALSE)</f>
        <v>Puget Sound Province</v>
      </c>
      <c r="C5403" s="1" t="s">
        <v>22645</v>
      </c>
      <c r="D5403" s="1"/>
      <c r="E5403" s="1"/>
      <c r="F5403" s="1" t="s">
        <v>22635</v>
      </c>
      <c r="G5403" s="1" t="s">
        <v>16004</v>
      </c>
      <c r="H5403" s="1">
        <v>53053</v>
      </c>
      <c r="I5403" s="1">
        <v>1004175</v>
      </c>
      <c r="J5403" s="1">
        <v>47.081870000000002</v>
      </c>
      <c r="K5403" s="1">
        <v>-122.36490000000001</v>
      </c>
      <c r="L5403" s="1"/>
      <c r="M5403" s="1" t="s">
        <v>1480</v>
      </c>
      <c r="N5403" s="1" t="s">
        <v>9611</v>
      </c>
      <c r="O5403" s="1">
        <v>2022</v>
      </c>
      <c r="P5403" s="1">
        <v>98446</v>
      </c>
      <c r="Q5403" s="1" t="s">
        <v>22646</v>
      </c>
      <c r="R5403" s="1"/>
      <c r="S5403" s="1" t="s">
        <v>24355</v>
      </c>
      <c r="T5403" s="1" t="s">
        <v>6826</v>
      </c>
      <c r="U5403" s="1"/>
      <c r="V5403" s="1" t="s">
        <v>22550</v>
      </c>
      <c r="W5403" s="1" t="s">
        <v>6826</v>
      </c>
    </row>
    <row r="5404" spans="1:23" x14ac:dyDescent="0.25">
      <c r="A5404" s="1">
        <v>1005059</v>
      </c>
      <c r="B5404" s="5" t="str">
        <f>VLOOKUP(H5404,'FIPS Basin X-walk'!$A$2:$F$3224,6,FALSE)</f>
        <v>Puget Sound Province</v>
      </c>
      <c r="C5404" s="1" t="s">
        <v>22640</v>
      </c>
      <c r="D5404" s="1"/>
      <c r="E5404" s="1"/>
      <c r="F5404" s="1" t="s">
        <v>22635</v>
      </c>
      <c r="G5404" s="1" t="s">
        <v>16004</v>
      </c>
      <c r="H5404" s="1">
        <v>53053</v>
      </c>
      <c r="I5404" s="1">
        <v>1005059</v>
      </c>
      <c r="J5404" s="1">
        <v>47.269558000000004</v>
      </c>
      <c r="K5404" s="1">
        <v>-122.394869</v>
      </c>
      <c r="L5404" s="1"/>
      <c r="M5404" s="1" t="s">
        <v>1480</v>
      </c>
      <c r="N5404" s="1" t="s">
        <v>9611</v>
      </c>
      <c r="O5404" s="1">
        <v>2022</v>
      </c>
      <c r="P5404" s="1">
        <v>98421</v>
      </c>
      <c r="Q5404" s="1" t="s">
        <v>22641</v>
      </c>
      <c r="R5404" s="1"/>
      <c r="S5404" s="1" t="s">
        <v>24357</v>
      </c>
      <c r="T5404" s="1" t="s">
        <v>6826</v>
      </c>
      <c r="U5404" s="1"/>
      <c r="V5404" s="1" t="s">
        <v>6889</v>
      </c>
      <c r="W5404" s="1" t="s">
        <v>6826</v>
      </c>
    </row>
    <row r="5405" spans="1:23" x14ac:dyDescent="0.25">
      <c r="A5405" s="1">
        <v>1005619</v>
      </c>
      <c r="B5405" s="5" t="str">
        <f>VLOOKUP(H5405,'FIPS Basin X-walk'!$A$2:$F$3224,6,FALSE)</f>
        <v>Puget Sound Province</v>
      </c>
      <c r="C5405" s="1" t="s">
        <v>22648</v>
      </c>
      <c r="D5405" s="1"/>
      <c r="E5405" s="1"/>
      <c r="F5405" s="1" t="s">
        <v>22635</v>
      </c>
      <c r="G5405" s="1" t="s">
        <v>16004</v>
      </c>
      <c r="H5405" s="1">
        <v>53053</v>
      </c>
      <c r="I5405" s="1">
        <v>1005619</v>
      </c>
      <c r="J5405" s="1">
        <v>47.231735</v>
      </c>
      <c r="K5405" s="1">
        <v>-122.502724</v>
      </c>
      <c r="L5405" s="1"/>
      <c r="M5405" s="1" t="s">
        <v>1480</v>
      </c>
      <c r="N5405" s="1" t="s">
        <v>9611</v>
      </c>
      <c r="O5405" s="1">
        <v>2022</v>
      </c>
      <c r="P5405" s="1">
        <v>98409</v>
      </c>
      <c r="Q5405" s="1" t="s">
        <v>22649</v>
      </c>
      <c r="R5405" s="1"/>
      <c r="S5405" s="1" t="s">
        <v>24358</v>
      </c>
      <c r="T5405" s="1" t="s">
        <v>6826</v>
      </c>
      <c r="U5405" s="1"/>
      <c r="V5405" s="1" t="s">
        <v>25557</v>
      </c>
      <c r="W5405" s="1" t="s">
        <v>6826</v>
      </c>
    </row>
    <row r="5406" spans="1:23" x14ac:dyDescent="0.25">
      <c r="A5406" s="1">
        <v>1007658</v>
      </c>
      <c r="B5406" s="5" t="str">
        <f>VLOOKUP(H5406,'FIPS Basin X-walk'!$A$2:$F$3224,6,FALSE)</f>
        <v>Puget Sound Province</v>
      </c>
      <c r="C5406" s="1" t="s">
        <v>22634</v>
      </c>
      <c r="D5406" s="1"/>
      <c r="E5406" s="1"/>
      <c r="F5406" s="1" t="s">
        <v>22635</v>
      </c>
      <c r="G5406" s="1" t="s">
        <v>16004</v>
      </c>
      <c r="H5406" s="1">
        <v>53053</v>
      </c>
      <c r="I5406" s="1">
        <v>1007658</v>
      </c>
      <c r="J5406" s="1">
        <v>47.257694000000001</v>
      </c>
      <c r="K5406" s="1">
        <v>-122.395259</v>
      </c>
      <c r="L5406" s="1"/>
      <c r="M5406" s="1" t="s">
        <v>1480</v>
      </c>
      <c r="N5406" s="1" t="s">
        <v>9611</v>
      </c>
      <c r="O5406" s="1">
        <v>2022</v>
      </c>
      <c r="P5406" s="1">
        <v>98421</v>
      </c>
      <c r="Q5406" s="1" t="s">
        <v>22636</v>
      </c>
      <c r="R5406" s="1"/>
      <c r="S5406" s="1" t="s">
        <v>24369</v>
      </c>
      <c r="T5406" s="1" t="s">
        <v>6826</v>
      </c>
      <c r="U5406" s="1"/>
      <c r="V5406" s="1" t="s">
        <v>10638</v>
      </c>
      <c r="W5406" s="1" t="s">
        <v>6826</v>
      </c>
    </row>
    <row r="5407" spans="1:23" x14ac:dyDescent="0.25">
      <c r="A5407" s="1">
        <v>1000151</v>
      </c>
      <c r="B5407" s="5" t="str">
        <f>VLOOKUP(H5407,'FIPS Basin X-walk'!$A$2:$F$3224,6,FALSE)</f>
        <v>Lincoln Anticline</v>
      </c>
      <c r="C5407" s="1" t="s">
        <v>15639</v>
      </c>
      <c r="D5407" s="1"/>
      <c r="E5407" s="1"/>
      <c r="F5407" s="1" t="s">
        <v>9748</v>
      </c>
      <c r="G5407" s="1" t="s">
        <v>1783</v>
      </c>
      <c r="H5407" s="1">
        <v>29163</v>
      </c>
      <c r="I5407" s="1">
        <v>1000151</v>
      </c>
      <c r="J5407" s="1">
        <v>39.353099999999998</v>
      </c>
      <c r="K5407" s="1">
        <v>-91.229500000000002</v>
      </c>
      <c r="L5407" s="1"/>
      <c r="M5407" s="1" t="s">
        <v>1560</v>
      </c>
      <c r="N5407" s="1" t="s">
        <v>15447</v>
      </c>
      <c r="O5407" s="1">
        <v>2022</v>
      </c>
      <c r="P5407" s="1">
        <v>63334</v>
      </c>
      <c r="Q5407" s="1" t="s">
        <v>15640</v>
      </c>
      <c r="R5407" s="1"/>
      <c r="S5407" s="1" t="s">
        <v>24355</v>
      </c>
      <c r="T5407" s="1" t="s">
        <v>6826</v>
      </c>
      <c r="U5407" s="1"/>
      <c r="V5407" s="1" t="s">
        <v>10841</v>
      </c>
      <c r="W5407" s="1" t="s">
        <v>6828</v>
      </c>
    </row>
    <row r="5408" spans="1:23" x14ac:dyDescent="0.25">
      <c r="A5408" s="1">
        <v>1001536</v>
      </c>
      <c r="B5408" s="5" t="str">
        <f>VLOOKUP(H5408,'FIPS Basin X-walk'!$A$2:$F$3224,6,FALSE)</f>
        <v>Illinois Basin</v>
      </c>
      <c r="C5408" s="1" t="s">
        <v>11789</v>
      </c>
      <c r="D5408" s="1"/>
      <c r="E5408" s="1" t="s">
        <v>6828</v>
      </c>
      <c r="F5408" s="1" t="s">
        <v>11790</v>
      </c>
      <c r="G5408" s="1" t="s">
        <v>1783</v>
      </c>
      <c r="H5408" s="1">
        <v>18125</v>
      </c>
      <c r="I5408" s="1">
        <v>1001536</v>
      </c>
      <c r="J5408" s="1">
        <v>38.526699999999998</v>
      </c>
      <c r="K5408" s="1">
        <v>-87.252499999999998</v>
      </c>
      <c r="L5408" s="1"/>
      <c r="M5408" s="1" t="s">
        <v>1499</v>
      </c>
      <c r="N5408" s="1" t="s">
        <v>11457</v>
      </c>
      <c r="O5408" s="1">
        <v>2022</v>
      </c>
      <c r="P5408" s="1">
        <v>47567</v>
      </c>
      <c r="Q5408" s="1" t="s">
        <v>2086</v>
      </c>
      <c r="R5408" s="1"/>
      <c r="S5408" s="1" t="s">
        <v>24355</v>
      </c>
      <c r="T5408" s="1" t="s">
        <v>6826</v>
      </c>
      <c r="U5408" s="1"/>
      <c r="V5408" s="1" t="s">
        <v>8410</v>
      </c>
      <c r="W5408" s="1" t="s">
        <v>6828</v>
      </c>
    </row>
    <row r="5409" spans="1:23" x14ac:dyDescent="0.25">
      <c r="A5409" s="1">
        <v>1007073</v>
      </c>
      <c r="B5409" s="5" t="str">
        <f>VLOOKUP(H5409,'FIPS Basin X-walk'!$A$2:$F$3224,6,FALSE)</f>
        <v>Illinois Basin</v>
      </c>
      <c r="C5409" s="1" t="s">
        <v>11261</v>
      </c>
      <c r="D5409" s="1"/>
      <c r="E5409" s="1"/>
      <c r="F5409" s="1" t="s">
        <v>11262</v>
      </c>
      <c r="G5409" s="1" t="s">
        <v>7214</v>
      </c>
      <c r="H5409" s="1">
        <v>17149</v>
      </c>
      <c r="I5409" s="1">
        <v>1007073</v>
      </c>
      <c r="J5409" s="1">
        <v>39.724671000000001</v>
      </c>
      <c r="K5409" s="1">
        <v>-90.836488000000003</v>
      </c>
      <c r="L5409" s="1"/>
      <c r="M5409" s="1" t="s">
        <v>1488</v>
      </c>
      <c r="N5409" s="1" t="s">
        <v>10805</v>
      </c>
      <c r="O5409" s="1">
        <v>2022</v>
      </c>
      <c r="P5409" s="1">
        <v>62314</v>
      </c>
      <c r="Q5409" s="1" t="s">
        <v>25811</v>
      </c>
      <c r="R5409" s="1"/>
      <c r="S5409" s="1" t="s">
        <v>24358</v>
      </c>
      <c r="T5409" s="1" t="s">
        <v>6826</v>
      </c>
      <c r="U5409" s="1"/>
      <c r="V5409" s="1" t="s">
        <v>7305</v>
      </c>
      <c r="W5409" s="1" t="s">
        <v>6826</v>
      </c>
    </row>
    <row r="5410" spans="1:23" x14ac:dyDescent="0.25">
      <c r="A5410" s="1">
        <v>1005795</v>
      </c>
      <c r="B5410" s="5" t="str">
        <f>VLOOKUP(H5410,'FIPS Basin X-walk'!$A$2:$F$3224,6,FALSE)</f>
        <v>Lincoln Anticline</v>
      </c>
      <c r="C5410" s="1" t="s">
        <v>15641</v>
      </c>
      <c r="D5410" s="1"/>
      <c r="E5410" s="1"/>
      <c r="F5410" s="1" t="s">
        <v>15642</v>
      </c>
      <c r="G5410" s="1" t="s">
        <v>7214</v>
      </c>
      <c r="H5410" s="1">
        <v>29163</v>
      </c>
      <c r="I5410" s="1">
        <v>1005795</v>
      </c>
      <c r="J5410" s="1">
        <v>39.392972</v>
      </c>
      <c r="K5410" s="1">
        <v>-91.212916000000007</v>
      </c>
      <c r="L5410" s="1"/>
      <c r="M5410" s="1" t="s">
        <v>1560</v>
      </c>
      <c r="N5410" s="1" t="s">
        <v>15447</v>
      </c>
      <c r="O5410" s="1">
        <v>2022</v>
      </c>
      <c r="P5410" s="1">
        <v>63334</v>
      </c>
      <c r="Q5410" s="1" t="s">
        <v>15643</v>
      </c>
      <c r="R5410" s="1"/>
      <c r="S5410" s="1" t="s">
        <v>24358</v>
      </c>
      <c r="T5410" s="1" t="s">
        <v>6826</v>
      </c>
      <c r="U5410" s="1"/>
      <c r="V5410" s="1" t="s">
        <v>15644</v>
      </c>
      <c r="W5410" s="1" t="s">
        <v>6826</v>
      </c>
    </row>
    <row r="5411" spans="1:23" x14ac:dyDescent="0.25">
      <c r="A5411" s="1">
        <v>1004415</v>
      </c>
      <c r="B5411" s="5" t="str">
        <f>VLOOKUP(H5411,'FIPS Basin X-walk'!$A$2:$F$3224,6,FALSE)</f>
        <v>S.GA Sedimentary Prov</v>
      </c>
      <c r="C5411" s="1" t="s">
        <v>7217</v>
      </c>
      <c r="D5411" s="1"/>
      <c r="E5411" s="1"/>
      <c r="F5411" s="1" t="s">
        <v>7218</v>
      </c>
      <c r="G5411" s="1" t="s">
        <v>7214</v>
      </c>
      <c r="H5411" s="1">
        <v>1109</v>
      </c>
      <c r="I5411" s="1">
        <v>1004415</v>
      </c>
      <c r="J5411" s="1">
        <v>31.700299999999999</v>
      </c>
      <c r="K5411" s="1">
        <v>-85.843299999999999</v>
      </c>
      <c r="L5411" s="1"/>
      <c r="M5411" s="1" t="s">
        <v>1482</v>
      </c>
      <c r="N5411" s="1" t="s">
        <v>6824</v>
      </c>
      <c r="O5411" s="1">
        <v>2022</v>
      </c>
      <c r="P5411" s="1">
        <v>36010</v>
      </c>
      <c r="Q5411" s="1" t="s">
        <v>25300</v>
      </c>
      <c r="R5411" s="1"/>
      <c r="S5411" s="1" t="s">
        <v>24358</v>
      </c>
      <c r="T5411" s="1" t="s">
        <v>6826</v>
      </c>
      <c r="U5411" s="1"/>
      <c r="V5411" s="1" t="s">
        <v>7219</v>
      </c>
      <c r="W5411" s="1" t="s">
        <v>6826</v>
      </c>
    </row>
    <row r="5412" spans="1:23" x14ac:dyDescent="0.25">
      <c r="A5412" s="1">
        <v>1006100</v>
      </c>
      <c r="B5412" s="5" t="str">
        <f>VLOOKUP(H5412,'FIPS Basin X-walk'!$A$2:$F$3224,6,FALSE)</f>
        <v>Lincoln Anticline</v>
      </c>
      <c r="C5412" s="1" t="s">
        <v>15645</v>
      </c>
      <c r="D5412" s="1"/>
      <c r="E5412" s="1"/>
      <c r="F5412" s="1" t="s">
        <v>13028</v>
      </c>
      <c r="G5412" s="1" t="s">
        <v>7214</v>
      </c>
      <c r="H5412" s="1">
        <v>29163</v>
      </c>
      <c r="I5412" s="1">
        <v>1006100</v>
      </c>
      <c r="J5412" s="1">
        <v>39.428890000000003</v>
      </c>
      <c r="K5412" s="1">
        <v>-91.032982000000004</v>
      </c>
      <c r="L5412" s="1"/>
      <c r="M5412" s="1" t="s">
        <v>1560</v>
      </c>
      <c r="N5412" s="1" t="s">
        <v>15447</v>
      </c>
      <c r="O5412" s="1">
        <v>2022</v>
      </c>
      <c r="P5412" s="1">
        <v>63353</v>
      </c>
      <c r="Q5412" s="1" t="s">
        <v>15646</v>
      </c>
      <c r="R5412" s="1"/>
      <c r="S5412" s="1" t="s">
        <v>24572</v>
      </c>
      <c r="T5412" s="1" t="s">
        <v>6826</v>
      </c>
      <c r="U5412" s="1"/>
      <c r="V5412" s="1" t="s">
        <v>13336</v>
      </c>
      <c r="W5412" s="1" t="s">
        <v>6826</v>
      </c>
    </row>
    <row r="5413" spans="1:23" x14ac:dyDescent="0.25">
      <c r="A5413" s="1">
        <v>1012630</v>
      </c>
      <c r="B5413" s="5" t="str">
        <f>VLOOKUP(H5413,'FIPS Basin X-walk'!$A$2:$F$3224,6,FALSE)</f>
        <v>Appalachian Basin</v>
      </c>
      <c r="C5413" s="1" t="s">
        <v>19450</v>
      </c>
      <c r="D5413" s="1"/>
      <c r="E5413" s="1"/>
      <c r="F5413" s="1" t="s">
        <v>14562</v>
      </c>
      <c r="G5413" s="1" t="s">
        <v>7214</v>
      </c>
      <c r="H5413" s="1">
        <v>42103</v>
      </c>
      <c r="I5413" s="1">
        <v>1012630</v>
      </c>
      <c r="J5413" s="1">
        <v>41.356189999999998</v>
      </c>
      <c r="K5413" s="1">
        <v>-74.818056999999996</v>
      </c>
      <c r="L5413" s="1"/>
      <c r="M5413" s="1" t="s">
        <v>1501</v>
      </c>
      <c r="N5413" s="1" t="s">
        <v>18868</v>
      </c>
      <c r="O5413" s="1">
        <v>2022</v>
      </c>
      <c r="P5413" s="1">
        <v>18337</v>
      </c>
      <c r="Q5413" s="1" t="s">
        <v>648</v>
      </c>
      <c r="R5413" s="1"/>
      <c r="S5413" s="1" t="s">
        <v>24435</v>
      </c>
      <c r="T5413" s="1" t="s">
        <v>6826</v>
      </c>
      <c r="U5413" s="1"/>
      <c r="V5413" s="1" t="s">
        <v>12735</v>
      </c>
      <c r="W5413" s="1" t="s">
        <v>6826</v>
      </c>
    </row>
    <row r="5414" spans="1:23" x14ac:dyDescent="0.25">
      <c r="A5414" s="1">
        <v>1003709</v>
      </c>
      <c r="B5414" s="5" t="str">
        <f>VLOOKUP(H5414,'FIPS Basin X-walk'!$A$2:$F$3224,6,FALSE)</f>
        <v>Appalachian Basin</v>
      </c>
      <c r="C5414" s="1" t="s">
        <v>18138</v>
      </c>
      <c r="D5414" s="1"/>
      <c r="E5414" s="1"/>
      <c r="F5414" s="1" t="s">
        <v>18139</v>
      </c>
      <c r="G5414" s="1" t="s">
        <v>7214</v>
      </c>
      <c r="H5414" s="1">
        <v>39131</v>
      </c>
      <c r="I5414" s="1">
        <v>1003709</v>
      </c>
      <c r="J5414" s="1">
        <v>39.013330000000003</v>
      </c>
      <c r="K5414" s="1">
        <v>-82.998050000000006</v>
      </c>
      <c r="L5414" s="1" t="s">
        <v>25159</v>
      </c>
      <c r="M5414" s="1" t="s">
        <v>1542</v>
      </c>
      <c r="N5414" s="1" t="s">
        <v>17708</v>
      </c>
      <c r="O5414" s="1">
        <v>2022</v>
      </c>
      <c r="P5414" s="1">
        <v>45661</v>
      </c>
      <c r="Q5414" s="1" t="s">
        <v>18140</v>
      </c>
      <c r="R5414" s="1" t="s">
        <v>25160</v>
      </c>
      <c r="S5414" s="1" t="s">
        <v>24449</v>
      </c>
      <c r="T5414" s="1" t="s">
        <v>6826</v>
      </c>
      <c r="U5414" s="1"/>
      <c r="V5414" s="1" t="s">
        <v>24409</v>
      </c>
      <c r="W5414" s="1" t="s">
        <v>6826</v>
      </c>
    </row>
    <row r="5415" spans="1:23" x14ac:dyDescent="0.25">
      <c r="A5415" s="1">
        <v>1003111</v>
      </c>
      <c r="B5415" s="5" t="str">
        <f>VLOOKUP(H5415,'FIPS Basin X-walk'!$A$2:$F$3224,6,FALSE)</f>
        <v>Illinois Basin</v>
      </c>
      <c r="C5415" s="1"/>
      <c r="D5415" s="1"/>
      <c r="E5415" s="1"/>
      <c r="F5415" s="1" t="s">
        <v>11263</v>
      </c>
      <c r="G5415" s="1" t="s">
        <v>7214</v>
      </c>
      <c r="H5415" s="1">
        <v>17149</v>
      </c>
      <c r="I5415" s="1">
        <v>1003111</v>
      </c>
      <c r="J5415" s="1">
        <v>39.473537</v>
      </c>
      <c r="K5415" s="1">
        <v>-90.915452000000002</v>
      </c>
      <c r="L5415" s="1"/>
      <c r="M5415" s="1" t="s">
        <v>1488</v>
      </c>
      <c r="N5415" s="1" t="s">
        <v>10805</v>
      </c>
      <c r="O5415" s="1">
        <v>2022</v>
      </c>
      <c r="P5415" s="1">
        <v>62366</v>
      </c>
      <c r="Q5415" s="1" t="s">
        <v>52</v>
      </c>
      <c r="R5415" s="1"/>
      <c r="S5415" s="1" t="s">
        <v>24435</v>
      </c>
      <c r="T5415" s="1" t="s">
        <v>6826</v>
      </c>
      <c r="U5415" s="1"/>
      <c r="V5415" s="1" t="s">
        <v>7521</v>
      </c>
      <c r="W5415" s="1" t="s">
        <v>6826</v>
      </c>
    </row>
    <row r="5416" spans="1:23" x14ac:dyDescent="0.25">
      <c r="A5416" s="1">
        <v>1010104</v>
      </c>
      <c r="B5416" s="5" t="str">
        <f>VLOOKUP(H5416,'FIPS Basin X-walk'!$A$2:$F$3224,6,FALSE)</f>
        <v>Mid-Gulf Coast Basin</v>
      </c>
      <c r="C5416" s="1" t="s">
        <v>15371</v>
      </c>
      <c r="D5416" s="1"/>
      <c r="E5416" s="1"/>
      <c r="F5416" s="1" t="s">
        <v>1696</v>
      </c>
      <c r="G5416" s="1" t="s">
        <v>7214</v>
      </c>
      <c r="H5416" s="1">
        <v>28113</v>
      </c>
      <c r="I5416" s="1">
        <v>1010104</v>
      </c>
      <c r="J5416" s="1">
        <v>31.274999999999999</v>
      </c>
      <c r="K5416" s="1">
        <v>-90.374722000000006</v>
      </c>
      <c r="L5416" s="1"/>
      <c r="M5416" s="1" t="s">
        <v>1523</v>
      </c>
      <c r="N5416" s="1" t="s">
        <v>15181</v>
      </c>
      <c r="O5416" s="1">
        <v>2022</v>
      </c>
      <c r="P5416" s="1">
        <v>39666</v>
      </c>
      <c r="Q5416" s="1" t="s">
        <v>26189</v>
      </c>
      <c r="R5416" s="1"/>
      <c r="S5416" s="1" t="s">
        <v>24363</v>
      </c>
      <c r="T5416" s="1" t="s">
        <v>6826</v>
      </c>
      <c r="U5416" s="1"/>
      <c r="V5416" s="1" t="s">
        <v>26190</v>
      </c>
      <c r="W5416" s="1" t="s">
        <v>6826</v>
      </c>
    </row>
    <row r="5417" spans="1:23" x14ac:dyDescent="0.25">
      <c r="A5417" s="1">
        <v>1003508</v>
      </c>
      <c r="B5417" s="5" t="str">
        <f>VLOOKUP(H5417,'FIPS Basin X-walk'!$A$2:$F$3224,6,FALSE)</f>
        <v>S.GA Sedimentary Prov</v>
      </c>
      <c r="C5417" s="1" t="s">
        <v>7212</v>
      </c>
      <c r="D5417" s="1"/>
      <c r="E5417" s="1"/>
      <c r="F5417" s="1" t="s">
        <v>7213</v>
      </c>
      <c r="G5417" s="1" t="s">
        <v>7214</v>
      </c>
      <c r="H5417" s="1">
        <v>1109</v>
      </c>
      <c r="I5417" s="1">
        <v>1003508</v>
      </c>
      <c r="J5417" s="1">
        <v>31.788115000000001</v>
      </c>
      <c r="K5417" s="1">
        <v>-85.977613000000005</v>
      </c>
      <c r="L5417" s="1"/>
      <c r="M5417" s="1" t="s">
        <v>1482</v>
      </c>
      <c r="N5417" s="1" t="s">
        <v>6824</v>
      </c>
      <c r="O5417" s="1">
        <v>2022</v>
      </c>
      <c r="P5417" s="1">
        <v>36079</v>
      </c>
      <c r="Q5417" s="1" t="s">
        <v>7215</v>
      </c>
      <c r="R5417" s="1"/>
      <c r="S5417" s="1" t="s">
        <v>24799</v>
      </c>
      <c r="T5417" s="1" t="s">
        <v>6826</v>
      </c>
      <c r="U5417" s="1"/>
      <c r="V5417" s="1" t="s">
        <v>7216</v>
      </c>
      <c r="W5417" s="1" t="s">
        <v>6826</v>
      </c>
    </row>
    <row r="5418" spans="1:23" x14ac:dyDescent="0.25">
      <c r="A5418" s="1">
        <v>1004347</v>
      </c>
      <c r="B5418" s="5" t="str">
        <f>VLOOKUP(H5418,'FIPS Basin X-walk'!$A$2:$F$3224,6,FALSE)</f>
        <v>Appalachian Basin</v>
      </c>
      <c r="C5418" s="1" t="s">
        <v>12981</v>
      </c>
      <c r="D5418" s="1"/>
      <c r="E5418" s="1"/>
      <c r="F5418" s="1" t="s">
        <v>12982</v>
      </c>
      <c r="G5418" s="1" t="s">
        <v>7214</v>
      </c>
      <c r="H5418" s="1">
        <v>21195</v>
      </c>
      <c r="I5418" s="1">
        <v>1004347</v>
      </c>
      <c r="J5418" s="1">
        <v>37.573428999999997</v>
      </c>
      <c r="K5418" s="1">
        <v>-82.449911</v>
      </c>
      <c r="L5418" s="1"/>
      <c r="M5418" s="1" t="s">
        <v>1497</v>
      </c>
      <c r="N5418" s="1" t="s">
        <v>12675</v>
      </c>
      <c r="O5418" s="1">
        <v>2022</v>
      </c>
      <c r="P5418" s="1">
        <v>41571</v>
      </c>
      <c r="Q5418" s="1" t="s">
        <v>12983</v>
      </c>
      <c r="R5418" s="1"/>
      <c r="S5418" s="1" t="s">
        <v>24358</v>
      </c>
      <c r="T5418" s="1" t="s">
        <v>6826</v>
      </c>
      <c r="U5418" s="1"/>
      <c r="V5418" s="1" t="s">
        <v>12984</v>
      </c>
      <c r="W5418" s="1" t="s">
        <v>6826</v>
      </c>
    </row>
    <row r="5419" spans="1:23" x14ac:dyDescent="0.25">
      <c r="A5419" s="1">
        <v>1006383</v>
      </c>
      <c r="B5419" s="5" t="str">
        <f>VLOOKUP(H5419,'FIPS Basin X-walk'!$A$2:$F$3224,6,FALSE)</f>
        <v>Appalachian Basin</v>
      </c>
      <c r="C5419" s="1" t="s">
        <v>18141</v>
      </c>
      <c r="D5419" s="1"/>
      <c r="E5419" s="1"/>
      <c r="F5419" s="1" t="s">
        <v>18142</v>
      </c>
      <c r="G5419" s="1" t="s">
        <v>7214</v>
      </c>
      <c r="H5419" s="1">
        <v>39131</v>
      </c>
      <c r="I5419" s="1">
        <v>1006383</v>
      </c>
      <c r="J5419" s="1">
        <v>39.082642999999997</v>
      </c>
      <c r="K5419" s="1">
        <v>-82.957147000000006</v>
      </c>
      <c r="L5419" s="1"/>
      <c r="M5419" s="1" t="s">
        <v>1542</v>
      </c>
      <c r="N5419" s="1" t="s">
        <v>17708</v>
      </c>
      <c r="O5419" s="1">
        <v>2022</v>
      </c>
      <c r="P5419" s="1">
        <v>45690</v>
      </c>
      <c r="Q5419" s="1" t="s">
        <v>18143</v>
      </c>
      <c r="R5419" s="1"/>
      <c r="S5419" s="1" t="s">
        <v>24358</v>
      </c>
      <c r="T5419" s="1" t="s">
        <v>6826</v>
      </c>
      <c r="U5419" s="1"/>
      <c r="V5419" s="1" t="s">
        <v>11613</v>
      </c>
      <c r="W5419" s="1" t="s">
        <v>6826</v>
      </c>
    </row>
    <row r="5420" spans="1:23" x14ac:dyDescent="0.25">
      <c r="A5420" s="1">
        <v>1001639</v>
      </c>
      <c r="B5420" s="5" t="str">
        <f>VLOOKUP(H5420,'FIPS Basin X-walk'!$A$2:$F$3224,6,FALSE)</f>
        <v>Illinois Basin</v>
      </c>
      <c r="C5420" s="1" t="s">
        <v>11786</v>
      </c>
      <c r="D5420" s="1"/>
      <c r="E5420" s="1"/>
      <c r="F5420" s="1" t="s">
        <v>11787</v>
      </c>
      <c r="G5420" s="1" t="s">
        <v>7214</v>
      </c>
      <c r="H5420" s="1">
        <v>18125</v>
      </c>
      <c r="I5420" s="1">
        <v>1001639</v>
      </c>
      <c r="J5420" s="1">
        <v>38.324401999999999</v>
      </c>
      <c r="K5420" s="1">
        <v>-87.205988000000005</v>
      </c>
      <c r="L5420" s="1"/>
      <c r="M5420" s="1" t="s">
        <v>1499</v>
      </c>
      <c r="N5420" s="1" t="s">
        <v>11457</v>
      </c>
      <c r="O5420" s="1">
        <v>2022</v>
      </c>
      <c r="P5420" s="1">
        <v>47598</v>
      </c>
      <c r="Q5420" s="1" t="s">
        <v>11788</v>
      </c>
      <c r="R5420" s="1"/>
      <c r="S5420" s="1" t="s">
        <v>24358</v>
      </c>
      <c r="T5420" s="1" t="s">
        <v>6826</v>
      </c>
      <c r="U5420" s="1"/>
      <c r="V5420" s="1" t="s">
        <v>6878</v>
      </c>
      <c r="W5420" s="1" t="s">
        <v>6826</v>
      </c>
    </row>
    <row r="5421" spans="1:23" x14ac:dyDescent="0.25">
      <c r="A5421" s="1">
        <v>1001425</v>
      </c>
      <c r="B5421" s="5" t="str">
        <f>VLOOKUP(H5421,'FIPS Basin X-walk'!$A$2:$F$3224,6,FALSE)</f>
        <v>Basin-And-Range Province</v>
      </c>
      <c r="C5421" s="1" t="s">
        <v>7666</v>
      </c>
      <c r="D5421" s="1"/>
      <c r="E5421" s="1"/>
      <c r="F5421" s="1" t="s">
        <v>7667</v>
      </c>
      <c r="G5421" s="1" t="s">
        <v>1727</v>
      </c>
      <c r="H5421" s="1">
        <v>4019</v>
      </c>
      <c r="I5421" s="1">
        <v>1001425</v>
      </c>
      <c r="J5421" s="1">
        <v>32.159999999999997</v>
      </c>
      <c r="K5421" s="1">
        <v>-110.90470000000001</v>
      </c>
      <c r="L5421" s="1"/>
      <c r="M5421" s="1" t="s">
        <v>1504</v>
      </c>
      <c r="N5421" s="1" t="s">
        <v>7491</v>
      </c>
      <c r="O5421" s="1">
        <v>2022</v>
      </c>
      <c r="P5421" s="1">
        <v>85714</v>
      </c>
      <c r="Q5421" s="1" t="s">
        <v>7668</v>
      </c>
      <c r="R5421" s="1"/>
      <c r="S5421" s="1" t="s">
        <v>24355</v>
      </c>
      <c r="T5421" s="1" t="s">
        <v>6826</v>
      </c>
      <c r="U5421" s="1"/>
      <c r="V5421" s="1" t="s">
        <v>7517</v>
      </c>
      <c r="W5421" s="1" t="s">
        <v>6828</v>
      </c>
    </row>
    <row r="5422" spans="1:23" x14ac:dyDescent="0.25">
      <c r="A5422" s="1">
        <v>1007187</v>
      </c>
      <c r="B5422" s="5" t="str">
        <f>VLOOKUP(H5422,'FIPS Basin X-walk'!$A$2:$F$3224,6,FALSE)</f>
        <v>Basin-And-Range Province</v>
      </c>
      <c r="C5422" s="1" t="s">
        <v>7669</v>
      </c>
      <c r="D5422" s="1"/>
      <c r="E5422" s="1"/>
      <c r="F5422" s="1" t="s">
        <v>7667</v>
      </c>
      <c r="G5422" s="1" t="s">
        <v>1727</v>
      </c>
      <c r="H5422" s="1">
        <v>4019</v>
      </c>
      <c r="I5422" s="1">
        <v>1007187</v>
      </c>
      <c r="J5422" s="1">
        <v>32.251100000000001</v>
      </c>
      <c r="K5422" s="1">
        <v>-110.9889</v>
      </c>
      <c r="L5422" s="1"/>
      <c r="M5422" s="1" t="s">
        <v>1504</v>
      </c>
      <c r="N5422" s="1" t="s">
        <v>7491</v>
      </c>
      <c r="O5422" s="1">
        <v>2022</v>
      </c>
      <c r="P5422" s="1">
        <v>85705</v>
      </c>
      <c r="Q5422" s="1" t="s">
        <v>7670</v>
      </c>
      <c r="R5422" s="1"/>
      <c r="S5422" s="1" t="s">
        <v>24355</v>
      </c>
      <c r="T5422" s="1" t="s">
        <v>6826</v>
      </c>
      <c r="U5422" s="1"/>
      <c r="V5422" s="1" t="s">
        <v>7517</v>
      </c>
      <c r="W5422" s="1" t="s">
        <v>6828</v>
      </c>
    </row>
    <row r="5423" spans="1:23" x14ac:dyDescent="0.25">
      <c r="A5423" s="1">
        <v>1004876</v>
      </c>
      <c r="B5423" s="5" t="str">
        <f>VLOOKUP(H5423,'FIPS Basin X-walk'!$A$2:$F$3224,6,FALSE)</f>
        <v>Basin-And-Range Province</v>
      </c>
      <c r="C5423" s="1" t="s">
        <v>25419</v>
      </c>
      <c r="D5423" s="1"/>
      <c r="E5423" s="1"/>
      <c r="F5423" s="1" t="s">
        <v>7685</v>
      </c>
      <c r="G5423" s="1" t="s">
        <v>7671</v>
      </c>
      <c r="H5423" s="1">
        <v>4019</v>
      </c>
      <c r="I5423" s="1">
        <v>1004876</v>
      </c>
      <c r="J5423" s="1">
        <v>32.422519999999999</v>
      </c>
      <c r="K5423" s="1">
        <v>-111.1661</v>
      </c>
      <c r="L5423" s="1"/>
      <c r="M5423" s="1" t="s">
        <v>1504</v>
      </c>
      <c r="N5423" s="1" t="s">
        <v>7491</v>
      </c>
      <c r="O5423" s="1">
        <v>2022</v>
      </c>
      <c r="P5423" s="1">
        <v>85658</v>
      </c>
      <c r="Q5423" s="1" t="s">
        <v>25420</v>
      </c>
      <c r="R5423" s="1"/>
      <c r="S5423" s="1" t="s">
        <v>24358</v>
      </c>
      <c r="T5423" s="1" t="s">
        <v>6826</v>
      </c>
      <c r="U5423" s="1"/>
      <c r="V5423" s="1" t="s">
        <v>25421</v>
      </c>
      <c r="W5423" s="1" t="s">
        <v>6826</v>
      </c>
    </row>
    <row r="5424" spans="1:23" x14ac:dyDescent="0.25">
      <c r="A5424" s="1">
        <v>1013218</v>
      </c>
      <c r="B5424" s="5" t="str">
        <f>VLOOKUP(H5424,'FIPS Basin X-walk'!$A$2:$F$3224,6,FALSE)</f>
        <v>Basin-And-Range Province</v>
      </c>
      <c r="C5424" s="1" t="s">
        <v>7684</v>
      </c>
      <c r="D5424" s="1"/>
      <c r="E5424" s="1"/>
      <c r="F5424" s="1" t="s">
        <v>7685</v>
      </c>
      <c r="G5424" s="1" t="s">
        <v>7671</v>
      </c>
      <c r="H5424" s="1">
        <v>4019</v>
      </c>
      <c r="I5424" s="1">
        <v>1013218</v>
      </c>
      <c r="J5424" s="1">
        <v>32.393306000000003</v>
      </c>
      <c r="K5424" s="1">
        <v>-111.276417</v>
      </c>
      <c r="L5424" s="1"/>
      <c r="M5424" s="1" t="s">
        <v>1504</v>
      </c>
      <c r="N5424" s="1" t="s">
        <v>7491</v>
      </c>
      <c r="O5424" s="1">
        <v>2022</v>
      </c>
      <c r="P5424" s="1">
        <v>85653</v>
      </c>
      <c r="Q5424" s="1" t="s">
        <v>7686</v>
      </c>
      <c r="R5424" s="1"/>
      <c r="S5424" s="1" t="s">
        <v>24358</v>
      </c>
      <c r="T5424" s="1" t="s">
        <v>6826</v>
      </c>
      <c r="U5424" s="1"/>
      <c r="V5424" s="1" t="s">
        <v>6878</v>
      </c>
      <c r="W5424" s="1" t="s">
        <v>6826</v>
      </c>
    </row>
    <row r="5425" spans="1:23" x14ac:dyDescent="0.25">
      <c r="A5425" s="1">
        <v>1006669</v>
      </c>
      <c r="B5425" s="5" t="str">
        <f>VLOOKUP(H5425,'FIPS Basin X-walk'!$A$2:$F$3224,6,FALSE)</f>
        <v>Basin-And-Range Province</v>
      </c>
      <c r="C5425" s="1" t="s">
        <v>7678</v>
      </c>
      <c r="D5425" s="1"/>
      <c r="E5425" s="1" t="s">
        <v>6828</v>
      </c>
      <c r="F5425" s="1" t="s">
        <v>7679</v>
      </c>
      <c r="G5425" s="1" t="s">
        <v>7671</v>
      </c>
      <c r="H5425" s="1">
        <v>4019</v>
      </c>
      <c r="I5425" s="1">
        <v>1006669</v>
      </c>
      <c r="J5425" s="1">
        <v>32.410800000000002</v>
      </c>
      <c r="K5425" s="1">
        <v>-111.15055</v>
      </c>
      <c r="L5425" s="1"/>
      <c r="M5425" s="1" t="s">
        <v>1504</v>
      </c>
      <c r="N5425" s="1" t="s">
        <v>7491</v>
      </c>
      <c r="O5425" s="1">
        <v>2022</v>
      </c>
      <c r="P5425" s="1">
        <v>85654</v>
      </c>
      <c r="Q5425" s="1" t="s">
        <v>7680</v>
      </c>
      <c r="R5425" s="1"/>
      <c r="S5425" s="1" t="s">
        <v>24441</v>
      </c>
      <c r="T5425" s="1" t="s">
        <v>6826</v>
      </c>
      <c r="U5425" s="1"/>
      <c r="V5425" s="1" t="s">
        <v>7681</v>
      </c>
      <c r="W5425" s="1" t="s">
        <v>6826</v>
      </c>
    </row>
    <row r="5426" spans="1:23" x14ac:dyDescent="0.25">
      <c r="A5426" s="1">
        <v>1002799</v>
      </c>
      <c r="B5426" s="5" t="str">
        <f>VLOOKUP(H5426,'FIPS Basin X-walk'!$A$2:$F$3224,6,FALSE)</f>
        <v>Basin-And-Range Province</v>
      </c>
      <c r="C5426" s="1" t="s">
        <v>7674</v>
      </c>
      <c r="D5426" s="1"/>
      <c r="E5426" s="1"/>
      <c r="F5426" s="1" t="s">
        <v>7675</v>
      </c>
      <c r="G5426" s="1" t="s">
        <v>7671</v>
      </c>
      <c r="H5426" s="1">
        <v>4019</v>
      </c>
      <c r="I5426" s="1">
        <v>1002799</v>
      </c>
      <c r="J5426" s="1">
        <v>32.119900000000001</v>
      </c>
      <c r="K5426" s="1">
        <v>-110.88195</v>
      </c>
      <c r="L5426" s="1"/>
      <c r="M5426" s="1" t="s">
        <v>1504</v>
      </c>
      <c r="N5426" s="1" t="s">
        <v>7491</v>
      </c>
      <c r="O5426" s="1">
        <v>2022</v>
      </c>
      <c r="P5426" s="1">
        <v>85756</v>
      </c>
      <c r="Q5426" s="1" t="s">
        <v>7676</v>
      </c>
      <c r="R5426" s="1"/>
      <c r="S5426" s="1" t="s">
        <v>24358</v>
      </c>
      <c r="T5426" s="1" t="s">
        <v>6826</v>
      </c>
      <c r="U5426" s="1"/>
      <c r="V5426" s="1" t="s">
        <v>7677</v>
      </c>
      <c r="W5426" s="1" t="s">
        <v>6826</v>
      </c>
    </row>
    <row r="5427" spans="1:23" x14ac:dyDescent="0.25">
      <c r="A5427" s="1">
        <v>1006446</v>
      </c>
      <c r="B5427" s="5" t="str">
        <f>VLOOKUP(H5427,'FIPS Basin X-walk'!$A$2:$F$3224,6,FALSE)</f>
        <v>Basin-And-Range Province</v>
      </c>
      <c r="C5427" s="1"/>
      <c r="D5427" s="1"/>
      <c r="E5427" s="1"/>
      <c r="F5427" s="1" t="s">
        <v>7667</v>
      </c>
      <c r="G5427" s="1" t="s">
        <v>7671</v>
      </c>
      <c r="H5427" s="1">
        <v>4019</v>
      </c>
      <c r="I5427" s="1">
        <v>1006446</v>
      </c>
      <c r="J5427" s="1">
        <v>32.231699999999996</v>
      </c>
      <c r="K5427" s="1">
        <v>-110.95189999999999</v>
      </c>
      <c r="L5427" s="1"/>
      <c r="M5427" s="1" t="s">
        <v>1504</v>
      </c>
      <c r="N5427" s="1" t="s">
        <v>7491</v>
      </c>
      <c r="O5427" s="1">
        <v>2022</v>
      </c>
      <c r="P5427" s="1">
        <v>85721</v>
      </c>
      <c r="Q5427" s="1" t="s">
        <v>7672</v>
      </c>
      <c r="R5427" s="1"/>
      <c r="S5427" s="1" t="s">
        <v>24379</v>
      </c>
      <c r="T5427" s="1" t="s">
        <v>6828</v>
      </c>
      <c r="U5427" s="1"/>
      <c r="V5427" s="1" t="s">
        <v>7673</v>
      </c>
      <c r="W5427" s="1" t="s">
        <v>6828</v>
      </c>
    </row>
    <row r="5428" spans="1:23" x14ac:dyDescent="0.25">
      <c r="A5428" s="1">
        <v>1008193</v>
      </c>
      <c r="B5428" s="5" t="str">
        <f>VLOOKUP(H5428,'FIPS Basin X-walk'!$A$2:$F$3224,6,FALSE)</f>
        <v>Basin-And-Range Province</v>
      </c>
      <c r="C5428" s="1" t="s">
        <v>7682</v>
      </c>
      <c r="D5428" s="1"/>
      <c r="E5428" s="1"/>
      <c r="F5428" s="1" t="s">
        <v>7675</v>
      </c>
      <c r="G5428" s="1" t="s">
        <v>7671</v>
      </c>
      <c r="H5428" s="1">
        <v>4019</v>
      </c>
      <c r="I5428" s="1">
        <v>1008193</v>
      </c>
      <c r="J5428" s="1">
        <v>32.221179999999997</v>
      </c>
      <c r="K5428" s="1">
        <v>-110.96911</v>
      </c>
      <c r="L5428" s="1"/>
      <c r="M5428" s="1" t="s">
        <v>1504</v>
      </c>
      <c r="N5428" s="1" t="s">
        <v>7491</v>
      </c>
      <c r="O5428" s="1">
        <v>2022</v>
      </c>
      <c r="P5428" s="1">
        <v>85701</v>
      </c>
      <c r="Q5428" s="1" t="s">
        <v>7683</v>
      </c>
      <c r="R5428" s="1"/>
      <c r="S5428" s="1" t="s">
        <v>24361</v>
      </c>
      <c r="T5428" s="1" t="s">
        <v>6826</v>
      </c>
      <c r="U5428" s="1"/>
      <c r="V5428" s="1" t="s">
        <v>7517</v>
      </c>
      <c r="W5428" s="1" t="s">
        <v>6826</v>
      </c>
    </row>
    <row r="5429" spans="1:23" x14ac:dyDescent="0.25">
      <c r="A5429" s="1">
        <v>1013838</v>
      </c>
      <c r="B5429" s="5" t="str">
        <f>VLOOKUP(H5429,'FIPS Basin X-walk'!$A$2:$F$3224,6,FALSE)</f>
        <v>Basin-And-Range Province</v>
      </c>
      <c r="C5429" s="1" t="s">
        <v>23747</v>
      </c>
      <c r="D5429" s="1"/>
      <c r="E5429" s="1"/>
      <c r="F5429" s="1" t="s">
        <v>7675</v>
      </c>
      <c r="G5429" s="1" t="s">
        <v>7671</v>
      </c>
      <c r="H5429" s="1">
        <v>4019</v>
      </c>
      <c r="I5429" s="1">
        <v>1013838</v>
      </c>
      <c r="J5429" s="1">
        <v>32.275849999999998</v>
      </c>
      <c r="K5429" s="1">
        <v>-111.01067999999999</v>
      </c>
      <c r="L5429" s="1"/>
      <c r="M5429" s="1" t="s">
        <v>1504</v>
      </c>
      <c r="N5429" s="1" t="s">
        <v>7491</v>
      </c>
      <c r="O5429" s="1">
        <v>2022</v>
      </c>
      <c r="P5429" s="1">
        <v>85735</v>
      </c>
      <c r="Q5429" s="1" t="s">
        <v>1264</v>
      </c>
      <c r="R5429" s="1"/>
      <c r="S5429" s="1" t="s">
        <v>24435</v>
      </c>
      <c r="T5429" s="1" t="s">
        <v>6826</v>
      </c>
      <c r="U5429" s="1"/>
      <c r="V5429" s="1" t="s">
        <v>26765</v>
      </c>
      <c r="W5429" s="1" t="s">
        <v>6826</v>
      </c>
    </row>
    <row r="5430" spans="1:23" x14ac:dyDescent="0.25">
      <c r="A5430" s="1">
        <v>1000237</v>
      </c>
      <c r="B5430" s="5" t="str">
        <f>VLOOKUP(H5430,'FIPS Basin X-walk'!$A$2:$F$3224,6,FALSE)</f>
        <v>Basin-And-Range Province</v>
      </c>
      <c r="C5430" s="1" t="s">
        <v>7687</v>
      </c>
      <c r="D5430" s="1"/>
      <c r="E5430" s="1"/>
      <c r="F5430" s="1" t="s">
        <v>7688</v>
      </c>
      <c r="G5430" s="1" t="s">
        <v>1986</v>
      </c>
      <c r="H5430" s="1">
        <v>4021</v>
      </c>
      <c r="I5430" s="1">
        <v>1000237</v>
      </c>
      <c r="J5430" s="1">
        <v>32.9285</v>
      </c>
      <c r="K5430" s="1">
        <v>-111.5899</v>
      </c>
      <c r="L5430" s="1"/>
      <c r="M5430" s="1" t="s">
        <v>1504</v>
      </c>
      <c r="N5430" s="1" t="s">
        <v>7491</v>
      </c>
      <c r="O5430" s="1">
        <v>2022</v>
      </c>
      <c r="P5430" s="1">
        <v>85228</v>
      </c>
      <c r="Q5430" s="1" t="s">
        <v>7689</v>
      </c>
      <c r="R5430" s="1"/>
      <c r="S5430" s="1" t="s">
        <v>24355</v>
      </c>
      <c r="T5430" s="1" t="s">
        <v>6826</v>
      </c>
      <c r="U5430" s="1"/>
      <c r="V5430" s="1" t="s">
        <v>7611</v>
      </c>
      <c r="W5430" s="1" t="s">
        <v>6828</v>
      </c>
    </row>
    <row r="5431" spans="1:23" x14ac:dyDescent="0.25">
      <c r="A5431" s="1">
        <v>1001329</v>
      </c>
      <c r="B5431" s="5" t="str">
        <f>VLOOKUP(H5431,'FIPS Basin X-walk'!$A$2:$F$3224,6,FALSE)</f>
        <v>Basin-And-Range Province</v>
      </c>
      <c r="C5431" s="1" t="s">
        <v>7690</v>
      </c>
      <c r="D5431" s="1"/>
      <c r="E5431" s="1"/>
      <c r="F5431" s="1" t="s">
        <v>7688</v>
      </c>
      <c r="G5431" s="1" t="s">
        <v>1986</v>
      </c>
      <c r="H5431" s="1">
        <v>4021</v>
      </c>
      <c r="I5431" s="1">
        <v>1001329</v>
      </c>
      <c r="J5431" s="1">
        <v>32.904200000000003</v>
      </c>
      <c r="K5431" s="1">
        <v>-111.7889</v>
      </c>
      <c r="L5431" s="1"/>
      <c r="M5431" s="1" t="s">
        <v>1504</v>
      </c>
      <c r="N5431" s="1" t="s">
        <v>7491</v>
      </c>
      <c r="O5431" s="1">
        <v>2022</v>
      </c>
      <c r="P5431" s="1">
        <v>85222</v>
      </c>
      <c r="Q5431" s="1" t="s">
        <v>7691</v>
      </c>
      <c r="R5431" s="1"/>
      <c r="S5431" s="1" t="s">
        <v>24355</v>
      </c>
      <c r="T5431" s="1" t="s">
        <v>6826</v>
      </c>
      <c r="U5431" s="1"/>
      <c r="V5431" s="1" t="s">
        <v>7498</v>
      </c>
      <c r="W5431" s="1" t="s">
        <v>6828</v>
      </c>
    </row>
    <row r="5432" spans="1:23" x14ac:dyDescent="0.25">
      <c r="A5432" s="1">
        <v>1013630</v>
      </c>
      <c r="B5432" s="5" t="str">
        <f>VLOOKUP(H5432,'FIPS Basin X-walk'!$A$2:$F$3224,6,FALSE)</f>
        <v>Basin-And-Range Province</v>
      </c>
      <c r="C5432" s="1" t="s">
        <v>23693</v>
      </c>
      <c r="D5432" s="1"/>
      <c r="E5432" s="1"/>
      <c r="F5432" s="1" t="s">
        <v>1910</v>
      </c>
      <c r="G5432" s="1" t="s">
        <v>1986</v>
      </c>
      <c r="H5432" s="1">
        <v>4021</v>
      </c>
      <c r="I5432" s="1">
        <v>1013630</v>
      </c>
      <c r="J5432" s="1">
        <v>32.678198999999999</v>
      </c>
      <c r="K5432" s="1">
        <v>-111.292799</v>
      </c>
      <c r="L5432" s="1"/>
      <c r="M5432" s="1" t="s">
        <v>1504</v>
      </c>
      <c r="N5432" s="1" t="s">
        <v>7491</v>
      </c>
      <c r="O5432" s="1">
        <v>2022</v>
      </c>
      <c r="P5432" s="1">
        <v>85132</v>
      </c>
      <c r="Q5432" s="1" t="s">
        <v>23694</v>
      </c>
      <c r="R5432" s="1"/>
      <c r="S5432" s="1">
        <v>562212</v>
      </c>
      <c r="T5432" s="1" t="s">
        <v>6826</v>
      </c>
      <c r="U5432" s="1"/>
      <c r="V5432" s="1" t="s">
        <v>7813</v>
      </c>
      <c r="W5432" s="1" t="s">
        <v>6826</v>
      </c>
    </row>
    <row r="5433" spans="1:23" x14ac:dyDescent="0.25">
      <c r="A5433" s="1">
        <v>1007962</v>
      </c>
      <c r="B5433" s="5" t="str">
        <f>VLOOKUP(H5433,'FIPS Basin X-walk'!$A$2:$F$3224,6,FALSE)</f>
        <v>Basin-And-Range Province</v>
      </c>
      <c r="C5433" s="1" t="s">
        <v>25930</v>
      </c>
      <c r="D5433" s="1"/>
      <c r="E5433" s="1"/>
      <c r="F5433" s="1" t="s">
        <v>1661</v>
      </c>
      <c r="G5433" s="1" t="s">
        <v>1986</v>
      </c>
      <c r="H5433" s="1">
        <v>4021</v>
      </c>
      <c r="I5433" s="1">
        <v>1007962</v>
      </c>
      <c r="J5433" s="1">
        <v>32.917499999999997</v>
      </c>
      <c r="K5433" s="1">
        <v>-111.50409999999999</v>
      </c>
      <c r="L5433" s="1"/>
      <c r="M5433" s="1" t="s">
        <v>1504</v>
      </c>
      <c r="N5433" s="1" t="s">
        <v>7491</v>
      </c>
      <c r="O5433" s="1">
        <v>2022</v>
      </c>
      <c r="P5433" s="1">
        <v>85128</v>
      </c>
      <c r="Q5433" s="1" t="s">
        <v>7710</v>
      </c>
      <c r="R5433" s="1"/>
      <c r="S5433" s="1" t="s">
        <v>24355</v>
      </c>
      <c r="T5433" s="1" t="s">
        <v>6826</v>
      </c>
      <c r="U5433" s="1"/>
      <c r="V5433" s="1" t="s">
        <v>7498</v>
      </c>
      <c r="W5433" s="1" t="s">
        <v>6828</v>
      </c>
    </row>
    <row r="5434" spans="1:23" x14ac:dyDescent="0.25">
      <c r="A5434" s="1">
        <v>1001423</v>
      </c>
      <c r="B5434" s="5" t="str">
        <f>VLOOKUP(H5434,'FIPS Basin X-walk'!$A$2:$F$3224,6,FALSE)</f>
        <v>Basin-And-Range Province</v>
      </c>
      <c r="C5434" s="1" t="s">
        <v>7705</v>
      </c>
      <c r="D5434" s="1"/>
      <c r="E5434" s="1"/>
      <c r="F5434" s="1" t="s">
        <v>7706</v>
      </c>
      <c r="G5434" s="1" t="s">
        <v>1986</v>
      </c>
      <c r="H5434" s="1">
        <v>4021</v>
      </c>
      <c r="I5434" s="1">
        <v>1001423</v>
      </c>
      <c r="J5434" s="1">
        <v>32.551699999999997</v>
      </c>
      <c r="K5434" s="1">
        <v>-111.3</v>
      </c>
      <c r="L5434" s="1"/>
      <c r="M5434" s="1" t="s">
        <v>1504</v>
      </c>
      <c r="N5434" s="1" t="s">
        <v>7491</v>
      </c>
      <c r="O5434" s="1">
        <v>2022</v>
      </c>
      <c r="P5434" s="1">
        <v>85245</v>
      </c>
      <c r="Q5434" s="1" t="s">
        <v>7707</v>
      </c>
      <c r="R5434" s="1"/>
      <c r="S5434" s="1" t="s">
        <v>24355</v>
      </c>
      <c r="T5434" s="1" t="s">
        <v>6826</v>
      </c>
      <c r="U5434" s="1"/>
      <c r="V5434" s="1" t="s">
        <v>7611</v>
      </c>
      <c r="W5434" s="1" t="s">
        <v>6828</v>
      </c>
    </row>
    <row r="5435" spans="1:23" x14ac:dyDescent="0.25">
      <c r="A5435" s="1">
        <v>1011002</v>
      </c>
      <c r="B5435" s="5" t="str">
        <f>VLOOKUP(H5435,'FIPS Basin X-walk'!$A$2:$F$3224,6,FALSE)</f>
        <v>Basin-And-Range Province</v>
      </c>
      <c r="C5435" s="1" t="s">
        <v>23697</v>
      </c>
      <c r="D5435" s="1"/>
      <c r="E5435" s="1"/>
      <c r="F5435" s="1" t="s">
        <v>23698</v>
      </c>
      <c r="G5435" s="1" t="s">
        <v>1986</v>
      </c>
      <c r="H5435" s="1">
        <v>4021</v>
      </c>
      <c r="I5435" s="1">
        <v>1011002</v>
      </c>
      <c r="J5435" s="1">
        <v>32.663260999999999</v>
      </c>
      <c r="K5435" s="1">
        <v>-111.03593499999999</v>
      </c>
      <c r="L5435" s="1"/>
      <c r="M5435" s="1" t="s">
        <v>1504</v>
      </c>
      <c r="N5435" s="1" t="s">
        <v>7491</v>
      </c>
      <c r="O5435" s="1">
        <v>2022</v>
      </c>
      <c r="P5435" s="1">
        <v>85739</v>
      </c>
      <c r="Q5435" s="1" t="s">
        <v>26307</v>
      </c>
      <c r="R5435" s="1"/>
      <c r="S5435" s="1">
        <v>486210</v>
      </c>
      <c r="T5435" s="1" t="s">
        <v>6826</v>
      </c>
      <c r="U5435" s="1"/>
      <c r="V5435" s="1" t="s">
        <v>7090</v>
      </c>
      <c r="W5435" s="1" t="s">
        <v>6826</v>
      </c>
    </row>
    <row r="5436" spans="1:23" x14ac:dyDescent="0.25">
      <c r="A5436" s="1">
        <v>1004003</v>
      </c>
      <c r="B5436" s="5" t="str">
        <f>VLOOKUP(H5436,'FIPS Basin X-walk'!$A$2:$F$3224,6,FALSE)</f>
        <v>Basin-And-Range Province</v>
      </c>
      <c r="C5436" s="1" t="s">
        <v>7695</v>
      </c>
      <c r="D5436" s="1"/>
      <c r="E5436" s="1"/>
      <c r="F5436" s="1" t="s">
        <v>7696</v>
      </c>
      <c r="G5436" s="1" t="s">
        <v>7694</v>
      </c>
      <c r="H5436" s="1">
        <v>4021</v>
      </c>
      <c r="I5436" s="1">
        <v>1004003</v>
      </c>
      <c r="J5436" s="1">
        <v>33.377246</v>
      </c>
      <c r="K5436" s="1">
        <v>-111.52877100000001</v>
      </c>
      <c r="L5436" s="1"/>
      <c r="M5436" s="1" t="s">
        <v>1504</v>
      </c>
      <c r="N5436" s="1" t="s">
        <v>7491</v>
      </c>
      <c r="O5436" s="1">
        <v>2022</v>
      </c>
      <c r="P5436" s="1">
        <v>85219</v>
      </c>
      <c r="Q5436" s="1" t="s">
        <v>7697</v>
      </c>
      <c r="R5436" s="1"/>
      <c r="S5436" s="1" t="s">
        <v>24358</v>
      </c>
      <c r="T5436" s="1" t="s">
        <v>6826</v>
      </c>
      <c r="U5436" s="1"/>
      <c r="V5436" s="1" t="s">
        <v>6952</v>
      </c>
      <c r="W5436" s="1" t="s">
        <v>6826</v>
      </c>
    </row>
    <row r="5437" spans="1:23" x14ac:dyDescent="0.25">
      <c r="A5437" s="1">
        <v>1000378</v>
      </c>
      <c r="B5437" s="5" t="str">
        <f>VLOOKUP(H5437,'FIPS Basin X-walk'!$A$2:$F$3224,6,FALSE)</f>
        <v>Basin-And-Range Province</v>
      </c>
      <c r="C5437" s="1" t="s">
        <v>7698</v>
      </c>
      <c r="D5437" s="1"/>
      <c r="E5437" s="1"/>
      <c r="F5437" s="1" t="s">
        <v>7699</v>
      </c>
      <c r="G5437" s="1" t="s">
        <v>7694</v>
      </c>
      <c r="H5437" s="1">
        <v>4021</v>
      </c>
      <c r="I5437" s="1">
        <v>1000378</v>
      </c>
      <c r="J5437" s="1">
        <v>32.896000000000001</v>
      </c>
      <c r="K5437" s="1">
        <v>-111.7848</v>
      </c>
      <c r="L5437" s="1"/>
      <c r="M5437" s="1" t="s">
        <v>1504</v>
      </c>
      <c r="N5437" s="1" t="s">
        <v>7491</v>
      </c>
      <c r="O5437" s="1">
        <v>2022</v>
      </c>
      <c r="P5437" s="1">
        <v>85193</v>
      </c>
      <c r="Q5437" s="1" t="s">
        <v>7700</v>
      </c>
      <c r="R5437" s="1"/>
      <c r="S5437" s="1" t="s">
        <v>24475</v>
      </c>
      <c r="T5437" s="1" t="s">
        <v>6826</v>
      </c>
      <c r="U5437" s="1"/>
      <c r="V5437" s="1" t="s">
        <v>7701</v>
      </c>
      <c r="W5437" s="1" t="s">
        <v>6826</v>
      </c>
    </row>
    <row r="5438" spans="1:23" x14ac:dyDescent="0.25">
      <c r="A5438" s="1">
        <v>1006201</v>
      </c>
      <c r="B5438" s="5" t="str">
        <f>VLOOKUP(H5438,'FIPS Basin X-walk'!$A$2:$F$3224,6,FALSE)</f>
        <v>Basin-And-Range Province</v>
      </c>
      <c r="C5438" s="1" t="s">
        <v>7702</v>
      </c>
      <c r="D5438" s="1"/>
      <c r="E5438" s="1"/>
      <c r="F5438" s="1" t="s">
        <v>7703</v>
      </c>
      <c r="G5438" s="1" t="s">
        <v>7694</v>
      </c>
      <c r="H5438" s="1">
        <v>4021</v>
      </c>
      <c r="I5438" s="1">
        <v>1006201</v>
      </c>
      <c r="J5438" s="1">
        <v>32.774244000000003</v>
      </c>
      <c r="K5438" s="1">
        <v>-111.32411999999999</v>
      </c>
      <c r="L5438" s="1"/>
      <c r="M5438" s="1" t="s">
        <v>1504</v>
      </c>
      <c r="N5438" s="1" t="s">
        <v>7491</v>
      </c>
      <c r="O5438" s="1">
        <v>2022</v>
      </c>
      <c r="P5438" s="1">
        <v>85231</v>
      </c>
      <c r="Q5438" s="1" t="s">
        <v>7704</v>
      </c>
      <c r="R5438" s="1"/>
      <c r="S5438" s="1" t="s">
        <v>24358</v>
      </c>
      <c r="T5438" s="1" t="s">
        <v>6826</v>
      </c>
      <c r="U5438" s="1"/>
      <c r="V5438" s="1" t="s">
        <v>6952</v>
      </c>
      <c r="W5438" s="1" t="s">
        <v>6826</v>
      </c>
    </row>
    <row r="5439" spans="1:23" x14ac:dyDescent="0.25">
      <c r="A5439" s="1">
        <v>1003612</v>
      </c>
      <c r="B5439" s="5" t="str">
        <f>VLOOKUP(H5439,'FIPS Basin X-walk'!$A$2:$F$3224,6,FALSE)</f>
        <v>Basin-And-Range Province</v>
      </c>
      <c r="C5439" s="1" t="s">
        <v>7708</v>
      </c>
      <c r="D5439" s="1"/>
      <c r="E5439" s="1"/>
      <c r="F5439" s="1" t="s">
        <v>7041</v>
      </c>
      <c r="G5439" s="1" t="s">
        <v>7694</v>
      </c>
      <c r="H5439" s="1">
        <v>4021</v>
      </c>
      <c r="I5439" s="1">
        <v>1003612</v>
      </c>
      <c r="J5439" s="1">
        <v>33.007809999999999</v>
      </c>
      <c r="K5439" s="1">
        <v>-111.43122</v>
      </c>
      <c r="L5439" s="1"/>
      <c r="M5439" s="1" t="s">
        <v>1504</v>
      </c>
      <c r="N5439" s="1" t="s">
        <v>7491</v>
      </c>
      <c r="O5439" s="1">
        <v>2022</v>
      </c>
      <c r="P5439" s="1">
        <v>85232</v>
      </c>
      <c r="Q5439" s="1" t="s">
        <v>7709</v>
      </c>
      <c r="R5439" s="1"/>
      <c r="S5439" s="1" t="s">
        <v>24358</v>
      </c>
      <c r="T5439" s="1" t="s">
        <v>6826</v>
      </c>
      <c r="U5439" s="1"/>
      <c r="V5439" s="1" t="s">
        <v>6878</v>
      </c>
      <c r="W5439" s="1" t="s">
        <v>6826</v>
      </c>
    </row>
    <row r="5440" spans="1:23" x14ac:dyDescent="0.25">
      <c r="A5440" s="1">
        <v>1008239</v>
      </c>
      <c r="B5440" s="5" t="str">
        <f>VLOOKUP(H5440,'FIPS Basin X-walk'!$A$2:$F$3224,6,FALSE)</f>
        <v>Basin-And-Range Province</v>
      </c>
      <c r="C5440" s="1" t="s">
        <v>7692</v>
      </c>
      <c r="D5440" s="1"/>
      <c r="E5440" s="1"/>
      <c r="F5440" s="1" t="s">
        <v>7693</v>
      </c>
      <c r="G5440" s="1" t="s">
        <v>7694</v>
      </c>
      <c r="H5440" s="1">
        <v>4021</v>
      </c>
      <c r="I5440" s="1">
        <v>1008239</v>
      </c>
      <c r="J5440" s="1">
        <v>32.762160999999999</v>
      </c>
      <c r="K5440" s="1">
        <v>-110.85529200000001</v>
      </c>
      <c r="L5440" s="1"/>
      <c r="M5440" s="1" t="s">
        <v>1504</v>
      </c>
      <c r="N5440" s="1" t="s">
        <v>7491</v>
      </c>
      <c r="O5440" s="1">
        <v>2022</v>
      </c>
      <c r="P5440" s="1">
        <v>85623</v>
      </c>
      <c r="Q5440" s="1" t="s">
        <v>24074</v>
      </c>
      <c r="R5440" s="1"/>
      <c r="S5440" s="1" t="s">
        <v>24435</v>
      </c>
      <c r="T5440" s="1" t="s">
        <v>6826</v>
      </c>
      <c r="U5440" s="1"/>
      <c r="V5440" s="1" t="s">
        <v>7090</v>
      </c>
      <c r="W5440" s="1" t="s">
        <v>6826</v>
      </c>
    </row>
    <row r="5441" spans="1:23" x14ac:dyDescent="0.25">
      <c r="A5441" s="1">
        <v>1001489</v>
      </c>
      <c r="B5441" s="5" t="str">
        <f>VLOOKUP(H5441,'FIPS Basin X-walk'!$A$2:$F$3224,6,FALSE)</f>
        <v>Florida Platform</v>
      </c>
      <c r="C5441" s="1" t="s">
        <v>9992</v>
      </c>
      <c r="D5441" s="1"/>
      <c r="E5441" s="1"/>
      <c r="F5441" s="1" t="s">
        <v>9990</v>
      </c>
      <c r="G5441" s="1" t="s">
        <v>2112</v>
      </c>
      <c r="H5441" s="1">
        <v>12103</v>
      </c>
      <c r="I5441" s="1">
        <v>1001489</v>
      </c>
      <c r="J5441" s="1">
        <v>27.8613</v>
      </c>
      <c r="K5441" s="1">
        <v>-82.601200000000006</v>
      </c>
      <c r="L5441" s="1"/>
      <c r="M5441" s="1" t="s">
        <v>1506</v>
      </c>
      <c r="N5441" s="1" t="s">
        <v>9619</v>
      </c>
      <c r="O5441" s="1">
        <v>2022</v>
      </c>
      <c r="P5441" s="1">
        <v>33702</v>
      </c>
      <c r="Q5441" s="1" t="s">
        <v>9993</v>
      </c>
      <c r="R5441" s="1"/>
      <c r="S5441" s="1" t="s">
        <v>24355</v>
      </c>
      <c r="T5441" s="1" t="s">
        <v>6826</v>
      </c>
      <c r="U5441" s="1"/>
      <c r="V5441" s="1" t="s">
        <v>9621</v>
      </c>
      <c r="W5441" s="1" t="s">
        <v>6828</v>
      </c>
    </row>
    <row r="5442" spans="1:23" x14ac:dyDescent="0.25">
      <c r="A5442" s="1">
        <v>1009537</v>
      </c>
      <c r="B5442" s="5" t="str">
        <f>VLOOKUP(H5442,'FIPS Basin X-walk'!$A$2:$F$3224,6,FALSE)</f>
        <v>Florida Platform</v>
      </c>
      <c r="C5442" s="1" t="s">
        <v>9989</v>
      </c>
      <c r="D5442" s="1"/>
      <c r="E5442" s="1"/>
      <c r="F5442" s="1" t="s">
        <v>9990</v>
      </c>
      <c r="G5442" s="1" t="s">
        <v>9987</v>
      </c>
      <c r="H5442" s="1">
        <v>12103</v>
      </c>
      <c r="I5442" s="1">
        <v>1009537</v>
      </c>
      <c r="J5442" s="1">
        <v>27.772089999999999</v>
      </c>
      <c r="K5442" s="1">
        <v>-82.637100000000004</v>
      </c>
      <c r="L5442" s="1"/>
      <c r="M5442" s="1" t="s">
        <v>1506</v>
      </c>
      <c r="N5442" s="1" t="s">
        <v>9619</v>
      </c>
      <c r="O5442" s="1">
        <v>2022</v>
      </c>
      <c r="P5442" s="1">
        <v>33701</v>
      </c>
      <c r="Q5442" s="1" t="s">
        <v>9991</v>
      </c>
      <c r="R5442" s="1"/>
      <c r="S5442" s="1" t="s">
        <v>24355</v>
      </c>
      <c r="T5442" s="1" t="s">
        <v>6826</v>
      </c>
      <c r="U5442" s="1"/>
      <c r="V5442" s="1" t="s">
        <v>9621</v>
      </c>
      <c r="W5442" s="1" t="s">
        <v>6826</v>
      </c>
    </row>
    <row r="5443" spans="1:23" x14ac:dyDescent="0.25">
      <c r="A5443" s="1">
        <v>1006532</v>
      </c>
      <c r="B5443" s="5" t="str">
        <f>VLOOKUP(H5443,'FIPS Basin X-walk'!$A$2:$F$3224,6,FALSE)</f>
        <v>Florida Platform</v>
      </c>
      <c r="C5443" s="1" t="s">
        <v>9994</v>
      </c>
      <c r="D5443" s="1"/>
      <c r="E5443" s="1"/>
      <c r="F5443" s="1" t="s">
        <v>9995</v>
      </c>
      <c r="G5443" s="1" t="s">
        <v>9987</v>
      </c>
      <c r="H5443" s="1">
        <v>12103</v>
      </c>
      <c r="I5443" s="1">
        <v>1006532</v>
      </c>
      <c r="J5443" s="1">
        <v>27.87501</v>
      </c>
      <c r="K5443" s="1">
        <v>-82.653989999999993</v>
      </c>
      <c r="L5443" s="1"/>
      <c r="M5443" s="1" t="s">
        <v>1506</v>
      </c>
      <c r="N5443" s="1" t="s">
        <v>9619</v>
      </c>
      <c r="O5443" s="1">
        <v>2022</v>
      </c>
      <c r="P5443" s="1">
        <v>33716</v>
      </c>
      <c r="Q5443" s="1" t="s">
        <v>9996</v>
      </c>
      <c r="R5443" s="1"/>
      <c r="S5443" s="1" t="s">
        <v>24358</v>
      </c>
      <c r="T5443" s="1" t="s">
        <v>6826</v>
      </c>
      <c r="U5443" s="1"/>
      <c r="V5443" s="1" t="s">
        <v>24793</v>
      </c>
      <c r="W5443" s="1" t="s">
        <v>6826</v>
      </c>
    </row>
    <row r="5444" spans="1:23" x14ac:dyDescent="0.25">
      <c r="A5444" s="1">
        <v>1001884</v>
      </c>
      <c r="B5444" s="5" t="str">
        <f>VLOOKUP(H5444,'FIPS Basin X-walk'!$A$2:$F$3224,6,FALSE)</f>
        <v>Florida Platform</v>
      </c>
      <c r="C5444" s="1" t="s">
        <v>9985</v>
      </c>
      <c r="D5444" s="1"/>
      <c r="E5444" s="1" t="s">
        <v>6828</v>
      </c>
      <c r="F5444" s="1" t="s">
        <v>9986</v>
      </c>
      <c r="G5444" s="1" t="s">
        <v>9987</v>
      </c>
      <c r="H5444" s="1">
        <v>12103</v>
      </c>
      <c r="I5444" s="1">
        <v>1001884</v>
      </c>
      <c r="J5444" s="1">
        <v>27.8733</v>
      </c>
      <c r="K5444" s="1">
        <v>-82.674099999999996</v>
      </c>
      <c r="L5444" s="1"/>
      <c r="M5444" s="1" t="s">
        <v>1506</v>
      </c>
      <c r="N5444" s="1" t="s">
        <v>9619</v>
      </c>
      <c r="O5444" s="1">
        <v>2022</v>
      </c>
      <c r="P5444" s="1">
        <v>33716</v>
      </c>
      <c r="Q5444" s="1" t="s">
        <v>9988</v>
      </c>
      <c r="R5444" s="1" t="s">
        <v>24358</v>
      </c>
      <c r="S5444" s="1" t="s">
        <v>24389</v>
      </c>
      <c r="T5444" s="1" t="s">
        <v>6826</v>
      </c>
      <c r="U5444" s="1"/>
      <c r="V5444" s="1" t="s">
        <v>24793</v>
      </c>
      <c r="W5444" s="1" t="s">
        <v>6828</v>
      </c>
    </row>
    <row r="5445" spans="1:23" x14ac:dyDescent="0.25">
      <c r="A5445" s="1">
        <v>1001771</v>
      </c>
      <c r="B5445" s="5" t="str">
        <f>VLOOKUP(H5445,'FIPS Basin X-walk'!$A$2:$F$3224,6,FALSE)</f>
        <v>Atlantic Coast Basin</v>
      </c>
      <c r="C5445" s="1" t="s">
        <v>17447</v>
      </c>
      <c r="D5445" s="1"/>
      <c r="E5445" s="1"/>
      <c r="F5445" s="1" t="s">
        <v>15434</v>
      </c>
      <c r="G5445" s="1" t="s">
        <v>17448</v>
      </c>
      <c r="H5445" s="1">
        <v>37147</v>
      </c>
      <c r="I5445" s="1">
        <v>1001771</v>
      </c>
      <c r="J5445" s="1">
        <v>35.657038999999997</v>
      </c>
      <c r="K5445" s="1">
        <v>-77.352455000000006</v>
      </c>
      <c r="L5445" s="1" t="s">
        <v>24758</v>
      </c>
      <c r="M5445" s="1" t="s">
        <v>1530</v>
      </c>
      <c r="N5445" s="1" t="s">
        <v>17213</v>
      </c>
      <c r="O5445" s="1">
        <v>2022</v>
      </c>
      <c r="P5445" s="1">
        <v>27834</v>
      </c>
      <c r="Q5445" s="1" t="s">
        <v>17449</v>
      </c>
      <c r="R5445" s="1"/>
      <c r="S5445" s="1" t="s">
        <v>24757</v>
      </c>
      <c r="T5445" s="1" t="s">
        <v>6828</v>
      </c>
      <c r="U5445" s="1"/>
      <c r="V5445" s="1" t="s">
        <v>17450</v>
      </c>
      <c r="W5445" s="1" t="s">
        <v>6826</v>
      </c>
    </row>
    <row r="5446" spans="1:23" x14ac:dyDescent="0.25">
      <c r="A5446" s="1">
        <v>1010987</v>
      </c>
      <c r="B5446" s="5" t="str">
        <f>VLOOKUP(H5446,'FIPS Basin X-walk'!$A$2:$F$3224,6,FALSE)</f>
        <v>Atlantic Coast Basin</v>
      </c>
      <c r="C5446" s="1" t="s">
        <v>17452</v>
      </c>
      <c r="D5446" s="1"/>
      <c r="E5446" s="1"/>
      <c r="F5446" s="1" t="s">
        <v>1772</v>
      </c>
      <c r="G5446" s="1" t="s">
        <v>17448</v>
      </c>
      <c r="H5446" s="1">
        <v>37147</v>
      </c>
      <c r="I5446" s="1">
        <v>1010987</v>
      </c>
      <c r="J5446" s="1">
        <v>35.598004000000003</v>
      </c>
      <c r="K5446" s="1">
        <v>-77.427323000000001</v>
      </c>
      <c r="L5446" s="1"/>
      <c r="M5446" s="1" t="s">
        <v>1530</v>
      </c>
      <c r="N5446" s="1" t="s">
        <v>17213</v>
      </c>
      <c r="O5446" s="1">
        <v>2022</v>
      </c>
      <c r="P5446" s="1">
        <v>27834</v>
      </c>
      <c r="Q5446" s="1" t="s">
        <v>17453</v>
      </c>
      <c r="R5446" s="1"/>
      <c r="S5446" s="1" t="s">
        <v>24358</v>
      </c>
      <c r="T5446" s="1" t="s">
        <v>6826</v>
      </c>
      <c r="U5446" s="1"/>
      <c r="V5446" s="1" t="s">
        <v>26305</v>
      </c>
      <c r="W5446" s="1" t="s">
        <v>6826</v>
      </c>
    </row>
    <row r="5447" spans="1:23" x14ac:dyDescent="0.25">
      <c r="A5447" s="1">
        <v>1013954</v>
      </c>
      <c r="B5447" s="5" t="str">
        <f>VLOOKUP(H5447,'FIPS Basin X-walk'!$A$2:$F$3224,6,FALSE)</f>
        <v>Atlantic Coast Basin</v>
      </c>
      <c r="C5447" s="1" t="s">
        <v>17451</v>
      </c>
      <c r="D5447" s="1"/>
      <c r="E5447" s="1"/>
      <c r="F5447" s="1" t="s">
        <v>1772</v>
      </c>
      <c r="G5447" s="1" t="s">
        <v>17448</v>
      </c>
      <c r="H5447" s="1">
        <v>37147</v>
      </c>
      <c r="I5447" s="1">
        <v>1013954</v>
      </c>
      <c r="J5447" s="1">
        <v>35.657389999999999</v>
      </c>
      <c r="K5447" s="1">
        <v>-77.354020000000006</v>
      </c>
      <c r="L5447" s="1"/>
      <c r="M5447" s="1" t="s">
        <v>1530</v>
      </c>
      <c r="N5447" s="1" t="s">
        <v>17213</v>
      </c>
      <c r="O5447" s="1">
        <v>2022</v>
      </c>
      <c r="P5447" s="1">
        <v>27834</v>
      </c>
      <c r="Q5447" s="1" t="s">
        <v>26809</v>
      </c>
      <c r="R5447" s="1" t="s">
        <v>26810</v>
      </c>
      <c r="S5447" s="1" t="s">
        <v>24459</v>
      </c>
      <c r="T5447" s="1" t="s">
        <v>6826</v>
      </c>
      <c r="U5447" s="1"/>
      <c r="V5447" s="1" t="s">
        <v>26811</v>
      </c>
      <c r="W5447" s="1" t="s">
        <v>6826</v>
      </c>
    </row>
    <row r="5448" spans="1:23" x14ac:dyDescent="0.25">
      <c r="A5448" s="1">
        <v>1000059</v>
      </c>
      <c r="B5448" s="5" t="str">
        <f>VLOOKUP(H5448,'FIPS Basin X-walk'!$A$2:$F$3224,6,FALSE)</f>
        <v>Arkoma Basin</v>
      </c>
      <c r="C5448" s="1" t="s">
        <v>18618</v>
      </c>
      <c r="D5448" s="1"/>
      <c r="E5448" s="1"/>
      <c r="F5448" s="1" t="s">
        <v>18619</v>
      </c>
      <c r="G5448" s="1" t="s">
        <v>2070</v>
      </c>
      <c r="H5448" s="1">
        <v>40121</v>
      </c>
      <c r="I5448" s="1">
        <v>1000059</v>
      </c>
      <c r="J5448" s="1">
        <v>34.683100000000003</v>
      </c>
      <c r="K5448" s="1">
        <v>-95.934899999999999</v>
      </c>
      <c r="L5448" s="1"/>
      <c r="M5448" s="1" t="s">
        <v>1495</v>
      </c>
      <c r="N5448" s="1" t="s">
        <v>9115</v>
      </c>
      <c r="O5448" s="1">
        <v>2022</v>
      </c>
      <c r="P5448" s="1">
        <v>74553</v>
      </c>
      <c r="Q5448" s="1" t="s">
        <v>18620</v>
      </c>
      <c r="R5448" s="1"/>
      <c r="S5448" s="1" t="s">
        <v>24355</v>
      </c>
      <c r="T5448" s="1" t="s">
        <v>6826</v>
      </c>
      <c r="U5448" s="1"/>
      <c r="V5448" s="1" t="s">
        <v>18621</v>
      </c>
      <c r="W5448" s="1" t="s">
        <v>6828</v>
      </c>
    </row>
    <row r="5449" spans="1:23" x14ac:dyDescent="0.25">
      <c r="A5449" s="1">
        <v>1003411</v>
      </c>
      <c r="B5449" s="5" t="str">
        <f>VLOOKUP(H5449,'FIPS Basin X-walk'!$A$2:$F$3224,6,FALSE)</f>
        <v>Arkoma Basin</v>
      </c>
      <c r="C5449" s="1" t="s">
        <v>18622</v>
      </c>
      <c r="D5449" s="1"/>
      <c r="E5449" s="1"/>
      <c r="F5449" s="1" t="s">
        <v>18623</v>
      </c>
      <c r="G5449" s="1" t="s">
        <v>18616</v>
      </c>
      <c r="H5449" s="1">
        <v>40121</v>
      </c>
      <c r="I5449" s="1">
        <v>1003411</v>
      </c>
      <c r="J5449" s="1">
        <v>34.894582</v>
      </c>
      <c r="K5449" s="1">
        <v>-95.686187000000004</v>
      </c>
      <c r="L5449" s="1"/>
      <c r="M5449" s="1" t="s">
        <v>1495</v>
      </c>
      <c r="N5449" s="1" t="s">
        <v>9115</v>
      </c>
      <c r="O5449" s="1">
        <v>2022</v>
      </c>
      <c r="P5449" s="1">
        <v>74522</v>
      </c>
      <c r="Q5449" s="1" t="s">
        <v>18624</v>
      </c>
      <c r="R5449" s="1"/>
      <c r="S5449" s="1" t="s">
        <v>24358</v>
      </c>
      <c r="T5449" s="1" t="s">
        <v>6826</v>
      </c>
      <c r="U5449" s="1"/>
      <c r="V5449" s="1" t="s">
        <v>6952</v>
      </c>
      <c r="W5449" s="1" t="s">
        <v>6826</v>
      </c>
    </row>
    <row r="5450" spans="1:23" x14ac:dyDescent="0.25">
      <c r="A5450" s="1">
        <v>1008831</v>
      </c>
      <c r="B5450" s="5" t="str">
        <f>VLOOKUP(H5450,'FIPS Basin X-walk'!$A$2:$F$3224,6,FALSE)</f>
        <v>Arkoma Basin</v>
      </c>
      <c r="C5450" s="1"/>
      <c r="D5450" s="1"/>
      <c r="E5450" s="1"/>
      <c r="F5450" s="1" t="s">
        <v>18615</v>
      </c>
      <c r="G5450" s="1" t="s">
        <v>18616</v>
      </c>
      <c r="H5450" s="1">
        <v>40121</v>
      </c>
      <c r="I5450" s="1">
        <v>1008831</v>
      </c>
      <c r="J5450" s="1">
        <v>34.874027779999999</v>
      </c>
      <c r="K5450" s="1">
        <v>-96.052055559999999</v>
      </c>
      <c r="L5450" s="1"/>
      <c r="M5450" s="1" t="s">
        <v>1495</v>
      </c>
      <c r="N5450" s="1" t="s">
        <v>9115</v>
      </c>
      <c r="O5450" s="1">
        <v>2022</v>
      </c>
      <c r="P5450" s="1">
        <v>74502</v>
      </c>
      <c r="Q5450" s="1" t="s">
        <v>1209</v>
      </c>
      <c r="R5450" s="1"/>
      <c r="S5450" s="1" t="s">
        <v>24435</v>
      </c>
      <c r="T5450" s="1" t="s">
        <v>6826</v>
      </c>
      <c r="U5450" s="1"/>
      <c r="V5450" s="1" t="s">
        <v>9136</v>
      </c>
      <c r="W5450" s="1" t="s">
        <v>6826</v>
      </c>
    </row>
    <row r="5451" spans="1:23" x14ac:dyDescent="0.25">
      <c r="A5451" s="1">
        <v>1012284</v>
      </c>
      <c r="B5451" s="5" t="str">
        <f>VLOOKUP(H5451,'FIPS Basin X-walk'!$A$2:$F$3224,6,FALSE)</f>
        <v>Arkoma Basin</v>
      </c>
      <c r="C5451" s="1"/>
      <c r="D5451" s="1"/>
      <c r="E5451" s="1"/>
      <c r="F5451" s="1" t="s">
        <v>18615</v>
      </c>
      <c r="G5451" s="1" t="s">
        <v>18616</v>
      </c>
      <c r="H5451" s="1">
        <v>40121</v>
      </c>
      <c r="I5451" s="1">
        <v>1012284</v>
      </c>
      <c r="J5451" s="1">
        <v>35.073991999999997</v>
      </c>
      <c r="K5451" s="1">
        <v>-95.474414999999993</v>
      </c>
      <c r="L5451" s="1"/>
      <c r="M5451" s="1" t="s">
        <v>1495</v>
      </c>
      <c r="N5451" s="1" t="s">
        <v>9115</v>
      </c>
      <c r="O5451" s="1">
        <v>2022</v>
      </c>
      <c r="P5451" s="1">
        <v>74501</v>
      </c>
      <c r="Q5451" s="1" t="s">
        <v>24143</v>
      </c>
      <c r="R5451" s="1" t="s">
        <v>24435</v>
      </c>
      <c r="S5451" s="1" t="s">
        <v>24399</v>
      </c>
      <c r="T5451" s="1" t="s">
        <v>6826</v>
      </c>
      <c r="U5451" s="1"/>
      <c r="V5451" s="1" t="s">
        <v>7090</v>
      </c>
      <c r="W5451" s="1" t="s">
        <v>6826</v>
      </c>
    </row>
    <row r="5452" spans="1:23" x14ac:dyDescent="0.25">
      <c r="A5452" s="1">
        <v>1006483</v>
      </c>
      <c r="B5452" s="5" t="str">
        <f>VLOOKUP(H5452,'FIPS Basin X-walk'!$A$2:$F$3224,6,FALSE)</f>
        <v>Arkoma Basin</v>
      </c>
      <c r="C5452" s="1" t="s">
        <v>18617</v>
      </c>
      <c r="D5452" s="1"/>
      <c r="E5452" s="1"/>
      <c r="F5452" s="1" t="s">
        <v>6988</v>
      </c>
      <c r="G5452" s="1" t="s">
        <v>18616</v>
      </c>
      <c r="H5452" s="1">
        <v>40121</v>
      </c>
      <c r="I5452" s="1">
        <v>1006483</v>
      </c>
      <c r="J5452" s="1">
        <v>35.07282</v>
      </c>
      <c r="K5452" s="1">
        <v>-95.507990000000007</v>
      </c>
      <c r="L5452" s="1"/>
      <c r="M5452" s="1" t="s">
        <v>1495</v>
      </c>
      <c r="N5452" s="1" t="s">
        <v>9115</v>
      </c>
      <c r="O5452" s="1">
        <v>2022</v>
      </c>
      <c r="P5452" s="1">
        <v>74561</v>
      </c>
      <c r="Q5452" s="1" t="s">
        <v>24062</v>
      </c>
      <c r="R5452" s="1"/>
      <c r="S5452" s="1" t="s">
        <v>24435</v>
      </c>
      <c r="T5452" s="1" t="s">
        <v>6826</v>
      </c>
      <c r="U5452" s="1"/>
      <c r="V5452" s="1" t="s">
        <v>7090</v>
      </c>
      <c r="W5452" s="1" t="s">
        <v>6826</v>
      </c>
    </row>
    <row r="5453" spans="1:23" x14ac:dyDescent="0.25">
      <c r="A5453" s="1">
        <v>1006997</v>
      </c>
      <c r="B5453" s="5" t="str">
        <f>VLOOKUP(H5453,'FIPS Basin X-walk'!$A$2:$F$3224,6,FALSE)</f>
        <v>Piedmont-Blue Ridge Prov</v>
      </c>
      <c r="C5453" s="1" t="s">
        <v>22344</v>
      </c>
      <c r="D5453" s="1"/>
      <c r="E5453" s="1"/>
      <c r="F5453" s="1" t="s">
        <v>13331</v>
      </c>
      <c r="G5453" s="1" t="s">
        <v>22342</v>
      </c>
      <c r="H5453" s="1">
        <v>51143</v>
      </c>
      <c r="I5453" s="1">
        <v>1006997</v>
      </c>
      <c r="J5453" s="1">
        <v>36.832360000000001</v>
      </c>
      <c r="K5453" s="1">
        <v>-79.33587</v>
      </c>
      <c r="L5453" s="1"/>
      <c r="M5453" s="1" t="s">
        <v>1486</v>
      </c>
      <c r="N5453" s="1" t="s">
        <v>15119</v>
      </c>
      <c r="O5453" s="1">
        <v>2022</v>
      </c>
      <c r="P5453" s="1">
        <v>24531</v>
      </c>
      <c r="Q5453" s="1" t="s">
        <v>665</v>
      </c>
      <c r="R5453" s="1"/>
      <c r="S5453" s="1" t="s">
        <v>24435</v>
      </c>
      <c r="T5453" s="1" t="s">
        <v>6826</v>
      </c>
      <c r="U5453" s="1"/>
      <c r="V5453" s="1" t="s">
        <v>6881</v>
      </c>
      <c r="W5453" s="1" t="s">
        <v>6826</v>
      </c>
    </row>
    <row r="5454" spans="1:23" x14ac:dyDescent="0.25">
      <c r="A5454" s="1">
        <v>1002929</v>
      </c>
      <c r="B5454" s="5" t="str">
        <f>VLOOKUP(H5454,'FIPS Basin X-walk'!$A$2:$F$3224,6,FALSE)</f>
        <v>Piedmont-Blue Ridge Prov</v>
      </c>
      <c r="C5454" s="1" t="s">
        <v>22341</v>
      </c>
      <c r="D5454" s="1"/>
      <c r="E5454" s="1"/>
      <c r="F5454" s="1" t="s">
        <v>13121</v>
      </c>
      <c r="G5454" s="1" t="s">
        <v>22342</v>
      </c>
      <c r="H5454" s="1">
        <v>51143</v>
      </c>
      <c r="I5454" s="1">
        <v>1002929</v>
      </c>
      <c r="J5454" s="1">
        <v>36.602420000000002</v>
      </c>
      <c r="K5454" s="1">
        <v>-79.324709999999996</v>
      </c>
      <c r="L5454" s="1"/>
      <c r="M5454" s="1" t="s">
        <v>1486</v>
      </c>
      <c r="N5454" s="1" t="s">
        <v>15119</v>
      </c>
      <c r="O5454" s="1">
        <v>2022</v>
      </c>
      <c r="P5454" s="1">
        <v>24586</v>
      </c>
      <c r="Q5454" s="1" t="s">
        <v>22343</v>
      </c>
      <c r="R5454" s="1"/>
      <c r="S5454" s="1" t="s">
        <v>24356</v>
      </c>
      <c r="T5454" s="1" t="s">
        <v>6826</v>
      </c>
      <c r="U5454" s="1"/>
      <c r="V5454" s="1" t="s">
        <v>8390</v>
      </c>
      <c r="W5454" s="1" t="s">
        <v>6826</v>
      </c>
    </row>
    <row r="5455" spans="1:23" x14ac:dyDescent="0.25">
      <c r="A5455" s="1">
        <v>1000485</v>
      </c>
      <c r="B5455" s="5" t="str">
        <f>VLOOKUP(H5455,'FIPS Basin X-walk'!$A$2:$F$3224,6,FALSE)</f>
        <v>Sierra Nevada Province</v>
      </c>
      <c r="C5455" s="1" t="s">
        <v>8624</v>
      </c>
      <c r="D5455" s="1"/>
      <c r="E5455" s="1"/>
      <c r="F5455" s="1" t="s">
        <v>8625</v>
      </c>
      <c r="G5455" s="1" t="s">
        <v>2195</v>
      </c>
      <c r="H5455" s="1">
        <v>6061</v>
      </c>
      <c r="I5455" s="1">
        <v>1000485</v>
      </c>
      <c r="J5455" s="1">
        <v>38.7926</v>
      </c>
      <c r="K5455" s="1">
        <v>-121.3823</v>
      </c>
      <c r="L5455" s="1"/>
      <c r="M5455" s="1" t="s">
        <v>1489</v>
      </c>
      <c r="N5455" s="1" t="s">
        <v>8033</v>
      </c>
      <c r="O5455" s="1">
        <v>2022</v>
      </c>
      <c r="P5455" s="1">
        <v>95747</v>
      </c>
      <c r="Q5455" s="1" t="s">
        <v>8626</v>
      </c>
      <c r="R5455" s="1"/>
      <c r="S5455" s="1" t="s">
        <v>24355</v>
      </c>
      <c r="T5455" s="1" t="s">
        <v>6826</v>
      </c>
      <c r="U5455" s="1"/>
      <c r="V5455" s="1" t="s">
        <v>8627</v>
      </c>
      <c r="W5455" s="1" t="s">
        <v>6828</v>
      </c>
    </row>
    <row r="5456" spans="1:23" x14ac:dyDescent="0.25">
      <c r="A5456" s="1">
        <v>1006501</v>
      </c>
      <c r="B5456" s="5" t="str">
        <f>VLOOKUP(H5456,'FIPS Basin X-walk'!$A$2:$F$3224,6,FALSE)</f>
        <v>Sierra Nevada Province</v>
      </c>
      <c r="C5456" s="1" t="s">
        <v>8616</v>
      </c>
      <c r="D5456" s="1"/>
      <c r="E5456" s="1"/>
      <c r="F5456" s="1" t="s">
        <v>7283</v>
      </c>
      <c r="G5456" s="1" t="s">
        <v>8617</v>
      </c>
      <c r="H5456" s="1">
        <v>6061</v>
      </c>
      <c r="I5456" s="1">
        <v>1006501</v>
      </c>
      <c r="J5456" s="1">
        <v>38.838852000000003</v>
      </c>
      <c r="K5456" s="1">
        <v>-121.348045</v>
      </c>
      <c r="L5456" s="1"/>
      <c r="M5456" s="1" t="s">
        <v>1489</v>
      </c>
      <c r="N5456" s="1" t="s">
        <v>8033</v>
      </c>
      <c r="O5456" s="1">
        <v>2022</v>
      </c>
      <c r="P5456" s="1">
        <v>95648</v>
      </c>
      <c r="Q5456" s="1" t="s">
        <v>8618</v>
      </c>
      <c r="R5456" s="1"/>
      <c r="S5456" s="1" t="s">
        <v>24358</v>
      </c>
      <c r="T5456" s="1" t="s">
        <v>6826</v>
      </c>
      <c r="U5456" s="1"/>
      <c r="V5456" s="1" t="s">
        <v>25728</v>
      </c>
      <c r="W5456" s="1" t="s">
        <v>6826</v>
      </c>
    </row>
    <row r="5457" spans="1:23" x14ac:dyDescent="0.25">
      <c r="A5457" s="1">
        <v>1009928</v>
      </c>
      <c r="B5457" s="5" t="str">
        <f>VLOOKUP(H5457,'FIPS Basin X-walk'!$A$2:$F$3224,6,FALSE)</f>
        <v>Sierra Nevada Province</v>
      </c>
      <c r="C5457" s="1" t="s">
        <v>8620</v>
      </c>
      <c r="D5457" s="1"/>
      <c r="E5457" s="1"/>
      <c r="F5457" s="1" t="s">
        <v>8621</v>
      </c>
      <c r="G5457" s="1" t="s">
        <v>8617</v>
      </c>
      <c r="H5457" s="1">
        <v>6061</v>
      </c>
      <c r="I5457" s="1">
        <v>1009928</v>
      </c>
      <c r="J5457" s="1">
        <v>38.775179999999999</v>
      </c>
      <c r="K5457" s="1">
        <v>-121.31299</v>
      </c>
      <c r="L5457" s="1"/>
      <c r="M5457" s="1" t="s">
        <v>1489</v>
      </c>
      <c r="N5457" s="1" t="s">
        <v>8033</v>
      </c>
      <c r="O5457" s="1">
        <v>2022</v>
      </c>
      <c r="P5457" s="1">
        <v>95747</v>
      </c>
      <c r="Q5457" s="1" t="s">
        <v>8622</v>
      </c>
      <c r="R5457" s="1"/>
      <c r="S5457" s="1" t="s">
        <v>24486</v>
      </c>
      <c r="T5457" s="1" t="s">
        <v>6826</v>
      </c>
      <c r="U5457" s="1"/>
      <c r="V5457" s="1" t="s">
        <v>8623</v>
      </c>
      <c r="W5457" s="1" t="s">
        <v>6826</v>
      </c>
    </row>
    <row r="5458" spans="1:23" x14ac:dyDescent="0.25">
      <c r="A5458" s="1">
        <v>1001824</v>
      </c>
      <c r="B5458" s="5" t="str">
        <f>VLOOKUP(H5458,'FIPS Basin X-walk'!$A$2:$F$3224,6,FALSE)</f>
        <v>Gulf Coast Basin (LA, TX)</v>
      </c>
      <c r="C5458" s="1" t="s">
        <v>13456</v>
      </c>
      <c r="D5458" s="1"/>
      <c r="E5458" s="1"/>
      <c r="F5458" s="1" t="s">
        <v>13457</v>
      </c>
      <c r="G5458" s="1" t="s">
        <v>13452</v>
      </c>
      <c r="H5458" s="1">
        <v>22075</v>
      </c>
      <c r="I5458" s="1">
        <v>1001824</v>
      </c>
      <c r="J5458" s="1">
        <v>29.68</v>
      </c>
      <c r="K5458" s="1">
        <v>-89.980833000000004</v>
      </c>
      <c r="L5458" s="1"/>
      <c r="M5458" s="1" t="s">
        <v>1483</v>
      </c>
      <c r="N5458" s="1" t="s">
        <v>13028</v>
      </c>
      <c r="O5458" s="1">
        <v>2022</v>
      </c>
      <c r="P5458" s="1">
        <v>70037</v>
      </c>
      <c r="Q5458" s="1" t="s">
        <v>13458</v>
      </c>
      <c r="R5458" s="1"/>
      <c r="S5458" s="1" t="s">
        <v>24369</v>
      </c>
      <c r="T5458" s="1" t="s">
        <v>6826</v>
      </c>
      <c r="U5458" s="1"/>
      <c r="V5458" s="1" t="s">
        <v>8117</v>
      </c>
      <c r="W5458" s="1" t="s">
        <v>6826</v>
      </c>
    </row>
    <row r="5459" spans="1:23" x14ac:dyDescent="0.25">
      <c r="A5459" s="1">
        <v>1007694</v>
      </c>
      <c r="B5459" s="5" t="str">
        <f>VLOOKUP(H5459,'FIPS Basin X-walk'!$A$2:$F$3224,6,FALSE)</f>
        <v>Gulf Coast Basin (LA, TX)</v>
      </c>
      <c r="C5459" s="1" t="s">
        <v>13450</v>
      </c>
      <c r="D5459" s="1"/>
      <c r="E5459" s="1"/>
      <c r="F5459" s="1" t="s">
        <v>13451</v>
      </c>
      <c r="G5459" s="1" t="s">
        <v>13452</v>
      </c>
      <c r="H5459" s="1">
        <v>22075</v>
      </c>
      <c r="I5459" s="1">
        <v>1007694</v>
      </c>
      <c r="J5459" s="1">
        <v>29.808319999999998</v>
      </c>
      <c r="K5459" s="1">
        <v>-90.012910000000005</v>
      </c>
      <c r="L5459" s="1"/>
      <c r="M5459" s="1" t="s">
        <v>1483</v>
      </c>
      <c r="N5459" s="1" t="s">
        <v>13028</v>
      </c>
      <c r="O5459" s="1">
        <v>2022</v>
      </c>
      <c r="P5459" s="1">
        <v>70037</v>
      </c>
      <c r="Q5459" s="1" t="s">
        <v>13453</v>
      </c>
      <c r="R5459" s="1"/>
      <c r="S5459" s="1" t="s">
        <v>24367</v>
      </c>
      <c r="T5459" s="1" t="s">
        <v>6828</v>
      </c>
      <c r="U5459" s="1"/>
      <c r="V5459" s="1" t="s">
        <v>8091</v>
      </c>
      <c r="W5459" s="1" t="s">
        <v>6828</v>
      </c>
    </row>
    <row r="5460" spans="1:23" x14ac:dyDescent="0.25">
      <c r="A5460" s="1">
        <v>1002779</v>
      </c>
      <c r="B5460" s="5" t="str">
        <f>VLOOKUP(H5460,'FIPS Basin X-walk'!$A$2:$F$3224,6,FALSE)</f>
        <v>Gulf Coast Basin (LA, TX)</v>
      </c>
      <c r="C5460" s="1"/>
      <c r="D5460" s="1"/>
      <c r="E5460" s="1"/>
      <c r="F5460" s="1" t="s">
        <v>13416</v>
      </c>
      <c r="G5460" s="1" t="s">
        <v>13452</v>
      </c>
      <c r="H5460" s="1">
        <v>22075</v>
      </c>
      <c r="I5460" s="1">
        <v>1002779</v>
      </c>
      <c r="J5460" s="1">
        <v>29.0548</v>
      </c>
      <c r="K5460" s="1">
        <v>-89.306399999999996</v>
      </c>
      <c r="L5460" s="1"/>
      <c r="M5460" s="1" t="s">
        <v>1483</v>
      </c>
      <c r="N5460" s="1" t="s">
        <v>13028</v>
      </c>
      <c r="O5460" s="1">
        <v>2022</v>
      </c>
      <c r="P5460" s="1">
        <v>70170</v>
      </c>
      <c r="Q5460" s="1" t="s">
        <v>13459</v>
      </c>
      <c r="R5460" s="1" t="s">
        <v>24399</v>
      </c>
      <c r="S5460" s="1" t="s">
        <v>24489</v>
      </c>
      <c r="T5460" s="1" t="s">
        <v>6826</v>
      </c>
      <c r="U5460" s="1"/>
      <c r="V5460" s="1" t="s">
        <v>13460</v>
      </c>
      <c r="W5460" s="1" t="s">
        <v>6826</v>
      </c>
    </row>
    <row r="5461" spans="1:23" x14ac:dyDescent="0.25">
      <c r="A5461" s="1">
        <v>1006431</v>
      </c>
      <c r="B5461" s="5" t="str">
        <f>VLOOKUP(H5461,'FIPS Basin X-walk'!$A$2:$F$3224,6,FALSE)</f>
        <v>Gulf Coast Basin (LA, TX)</v>
      </c>
      <c r="C5461" s="1"/>
      <c r="D5461" s="1"/>
      <c r="E5461" s="1"/>
      <c r="F5461" s="1" t="s">
        <v>7133</v>
      </c>
      <c r="G5461" s="1" t="s">
        <v>13452</v>
      </c>
      <c r="H5461" s="1">
        <v>22075</v>
      </c>
      <c r="I5461" s="1">
        <v>1006431</v>
      </c>
      <c r="J5461" s="1">
        <v>29.578389000000001</v>
      </c>
      <c r="K5461" s="1">
        <v>-89.116639000000006</v>
      </c>
      <c r="L5461" s="1"/>
      <c r="M5461" s="1" t="s">
        <v>1483</v>
      </c>
      <c r="N5461" s="1" t="s">
        <v>13028</v>
      </c>
      <c r="O5461" s="1">
        <v>2022</v>
      </c>
      <c r="P5461" s="1">
        <v>0</v>
      </c>
      <c r="Q5461" s="1" t="s">
        <v>1139</v>
      </c>
      <c r="R5461" s="1" t="s">
        <v>24399</v>
      </c>
      <c r="S5461" s="1" t="s">
        <v>24489</v>
      </c>
      <c r="T5461" s="1" t="s">
        <v>6826</v>
      </c>
      <c r="U5461" s="1"/>
      <c r="V5461" s="1" t="s">
        <v>13454</v>
      </c>
      <c r="W5461" s="1" t="s">
        <v>6826</v>
      </c>
    </row>
    <row r="5462" spans="1:23" x14ac:dyDescent="0.25">
      <c r="A5462" s="1">
        <v>1007321</v>
      </c>
      <c r="B5462" s="5" t="str">
        <f>VLOOKUP(H5462,'FIPS Basin X-walk'!$A$2:$F$3224,6,FALSE)</f>
        <v>Gulf Coast Basin (LA, TX)</v>
      </c>
      <c r="C5462" s="1"/>
      <c r="D5462" s="1"/>
      <c r="E5462" s="1"/>
      <c r="F5462" s="1" t="s">
        <v>7133</v>
      </c>
      <c r="G5462" s="1" t="s">
        <v>13452</v>
      </c>
      <c r="H5462" s="1">
        <v>22075</v>
      </c>
      <c r="I5462" s="1">
        <v>1007321</v>
      </c>
      <c r="J5462" s="1">
        <v>29.241</v>
      </c>
      <c r="K5462" s="1">
        <v>-89.076400000000007</v>
      </c>
      <c r="L5462" s="1"/>
      <c r="M5462" s="1" t="s">
        <v>1483</v>
      </c>
      <c r="N5462" s="1" t="s">
        <v>13028</v>
      </c>
      <c r="O5462" s="1">
        <v>2022</v>
      </c>
      <c r="P5462" s="1">
        <v>0</v>
      </c>
      <c r="Q5462" s="1" t="s">
        <v>1141</v>
      </c>
      <c r="R5462" s="1" t="s">
        <v>24399</v>
      </c>
      <c r="S5462" s="1" t="s">
        <v>24489</v>
      </c>
      <c r="T5462" s="1" t="s">
        <v>6826</v>
      </c>
      <c r="U5462" s="1"/>
      <c r="V5462" s="1" t="s">
        <v>13454</v>
      </c>
      <c r="W5462" s="1" t="s">
        <v>6826</v>
      </c>
    </row>
    <row r="5463" spans="1:23" x14ac:dyDescent="0.25">
      <c r="A5463" s="1">
        <v>1007396</v>
      </c>
      <c r="B5463" s="5" t="str">
        <f>VLOOKUP(H5463,'FIPS Basin X-walk'!$A$2:$F$3224,6,FALSE)</f>
        <v>Gulf Coast Basin (LA, TX)</v>
      </c>
      <c r="C5463" s="1" t="s">
        <v>13455</v>
      </c>
      <c r="D5463" s="1"/>
      <c r="E5463" s="1"/>
      <c r="F5463" s="1" t="s">
        <v>11186</v>
      </c>
      <c r="G5463" s="1" t="s">
        <v>13452</v>
      </c>
      <c r="H5463" s="1">
        <v>22075</v>
      </c>
      <c r="I5463" s="1">
        <v>1007396</v>
      </c>
      <c r="J5463" s="1">
        <v>29.236319999999999</v>
      </c>
      <c r="K5463" s="1">
        <v>-89.385549999999995</v>
      </c>
      <c r="L5463" s="1"/>
      <c r="M5463" s="1" t="s">
        <v>1483</v>
      </c>
      <c r="N5463" s="1" t="s">
        <v>13028</v>
      </c>
      <c r="O5463" s="1">
        <v>2022</v>
      </c>
      <c r="P5463" s="1">
        <v>70091</v>
      </c>
      <c r="Q5463" s="1" t="s">
        <v>25860</v>
      </c>
      <c r="R5463" s="1"/>
      <c r="S5463" s="1" t="s">
        <v>24399</v>
      </c>
      <c r="T5463" s="1" t="s">
        <v>6826</v>
      </c>
      <c r="U5463" s="1"/>
      <c r="V5463" s="1" t="s">
        <v>13153</v>
      </c>
      <c r="W5463" s="1" t="s">
        <v>6826</v>
      </c>
    </row>
    <row r="5464" spans="1:23" x14ac:dyDescent="0.25">
      <c r="A5464" s="1">
        <v>1001018</v>
      </c>
      <c r="B5464" s="5" t="str">
        <f>VLOOKUP(H5464,'FIPS Basin X-walk'!$A$2:$F$3224,6,FALSE)</f>
        <v>Forest City Basin</v>
      </c>
      <c r="C5464" s="1" t="s">
        <v>15647</v>
      </c>
      <c r="D5464" s="1"/>
      <c r="E5464" s="1" t="s">
        <v>6828</v>
      </c>
      <c r="F5464" s="1" t="s">
        <v>15648</v>
      </c>
      <c r="G5464" s="1" t="s">
        <v>1883</v>
      </c>
      <c r="H5464" s="1">
        <v>29165</v>
      </c>
      <c r="I5464" s="1">
        <v>1001018</v>
      </c>
      <c r="J5464" s="1">
        <v>39.447200000000002</v>
      </c>
      <c r="K5464" s="1">
        <v>-94.98</v>
      </c>
      <c r="L5464" s="1"/>
      <c r="M5464" s="1" t="s">
        <v>1560</v>
      </c>
      <c r="N5464" s="1" t="s">
        <v>15447</v>
      </c>
      <c r="O5464" s="1">
        <v>2022</v>
      </c>
      <c r="P5464" s="1">
        <v>64098</v>
      </c>
      <c r="Q5464" s="1" t="s">
        <v>15649</v>
      </c>
      <c r="R5464" s="1"/>
      <c r="S5464" s="1" t="s">
        <v>24355</v>
      </c>
      <c r="T5464" s="1" t="s">
        <v>6826</v>
      </c>
      <c r="U5464" s="1"/>
      <c r="V5464" s="1" t="s">
        <v>15650</v>
      </c>
      <c r="W5464" s="1" t="s">
        <v>6828</v>
      </c>
    </row>
    <row r="5465" spans="1:23" x14ac:dyDescent="0.25">
      <c r="A5465" s="1">
        <v>1001045</v>
      </c>
      <c r="B5465" s="5" t="str">
        <f>VLOOKUP(H5465,'FIPS Basin X-walk'!$A$2:$F$3224,6,FALSE)</f>
        <v>Denver Basin</v>
      </c>
      <c r="C5465" s="1" t="s">
        <v>23416</v>
      </c>
      <c r="D5465" s="1"/>
      <c r="E5465" s="1" t="s">
        <v>6828</v>
      </c>
      <c r="F5465" s="1" t="s">
        <v>9088</v>
      </c>
      <c r="G5465" s="1" t="s">
        <v>1883</v>
      </c>
      <c r="H5465" s="1">
        <v>56031</v>
      </c>
      <c r="I5465" s="1">
        <v>1001045</v>
      </c>
      <c r="J5465" s="1">
        <v>42.110300000000002</v>
      </c>
      <c r="K5465" s="1">
        <v>-104.8828</v>
      </c>
      <c r="L5465" s="1"/>
      <c r="M5465" s="1" t="s">
        <v>1494</v>
      </c>
      <c r="N5465" s="1" t="s">
        <v>8128</v>
      </c>
      <c r="O5465" s="1">
        <v>2022</v>
      </c>
      <c r="P5465" s="1">
        <v>82070</v>
      </c>
      <c r="Q5465" s="1" t="s">
        <v>23417</v>
      </c>
      <c r="R5465" s="1"/>
      <c r="S5465" s="1" t="s">
        <v>24355</v>
      </c>
      <c r="T5465" s="1" t="s">
        <v>6826</v>
      </c>
      <c r="U5465" s="1"/>
      <c r="V5465" s="1" t="s">
        <v>23418</v>
      </c>
      <c r="W5465" s="1" t="s">
        <v>6828</v>
      </c>
    </row>
    <row r="5466" spans="1:23" x14ac:dyDescent="0.25">
      <c r="A5466" s="1">
        <v>1002916</v>
      </c>
      <c r="B5466" s="5" t="str">
        <f>VLOOKUP(H5466,'FIPS Basin X-walk'!$A$2:$F$3224,6,FALSE)</f>
        <v>Salina Basin</v>
      </c>
      <c r="C5466" s="1" t="s">
        <v>16010</v>
      </c>
      <c r="D5466" s="1"/>
      <c r="E5466" s="1" t="s">
        <v>6828</v>
      </c>
      <c r="F5466" s="1" t="s">
        <v>10475</v>
      </c>
      <c r="G5466" s="1" t="s">
        <v>16008</v>
      </c>
      <c r="H5466" s="1">
        <v>31141</v>
      </c>
      <c r="I5466" s="1">
        <v>1002916</v>
      </c>
      <c r="J5466" s="1">
        <v>41.421390000000002</v>
      </c>
      <c r="K5466" s="1">
        <v>-97.288612000000001</v>
      </c>
      <c r="L5466" s="1" t="s">
        <v>25019</v>
      </c>
      <c r="M5466" s="1" t="s">
        <v>1491</v>
      </c>
      <c r="N5466" s="1" t="s">
        <v>15841</v>
      </c>
      <c r="O5466" s="1">
        <v>2022</v>
      </c>
      <c r="P5466" s="1">
        <v>68601</v>
      </c>
      <c r="Q5466" s="1" t="s">
        <v>16011</v>
      </c>
      <c r="R5466" s="1"/>
      <c r="S5466" s="1" t="s">
        <v>24454</v>
      </c>
      <c r="T5466" s="1" t="s">
        <v>6828</v>
      </c>
      <c r="U5466" s="1"/>
      <c r="V5466" s="1" t="s">
        <v>10435</v>
      </c>
      <c r="W5466" s="1" t="s">
        <v>6826</v>
      </c>
    </row>
    <row r="5467" spans="1:23" x14ac:dyDescent="0.25">
      <c r="A5467" s="1">
        <v>1010049</v>
      </c>
      <c r="B5467" s="5" t="str">
        <f>VLOOKUP(H5467,'FIPS Basin X-walk'!$A$2:$F$3224,6,FALSE)</f>
        <v>Salina Basin</v>
      </c>
      <c r="C5467" s="1" t="s">
        <v>16007</v>
      </c>
      <c r="D5467" s="1"/>
      <c r="E5467" s="1"/>
      <c r="F5467" s="1" t="s">
        <v>1545</v>
      </c>
      <c r="G5467" s="1" t="s">
        <v>16008</v>
      </c>
      <c r="H5467" s="1">
        <v>31141</v>
      </c>
      <c r="I5467" s="1">
        <v>1010049</v>
      </c>
      <c r="J5467" s="1">
        <v>41.431069999999998</v>
      </c>
      <c r="K5467" s="1">
        <v>-97.344890000000007</v>
      </c>
      <c r="L5467" s="1"/>
      <c r="M5467" s="1" t="s">
        <v>1491</v>
      </c>
      <c r="N5467" s="1" t="s">
        <v>15841</v>
      </c>
      <c r="O5467" s="1">
        <v>2022</v>
      </c>
      <c r="P5467" s="1">
        <v>68601</v>
      </c>
      <c r="Q5467" s="1" t="s">
        <v>16009</v>
      </c>
      <c r="R5467" s="1" t="s">
        <v>24361</v>
      </c>
      <c r="S5467" s="1" t="s">
        <v>24360</v>
      </c>
      <c r="T5467" s="1" t="s">
        <v>6826</v>
      </c>
      <c r="U5467" s="1"/>
      <c r="V5467" s="1" t="s">
        <v>15923</v>
      </c>
      <c r="W5467" s="1" t="s">
        <v>6826</v>
      </c>
    </row>
    <row r="5468" spans="1:23" x14ac:dyDescent="0.25">
      <c r="A5468" s="1">
        <v>1006933</v>
      </c>
      <c r="B5468" s="5" t="str">
        <f>VLOOKUP(H5468,'FIPS Basin X-walk'!$A$2:$F$3224,6,FALSE)</f>
        <v>Appalachian Basin (Eastern Overthrust Area)</v>
      </c>
      <c r="C5468" s="1" t="s">
        <v>22928</v>
      </c>
      <c r="D5468" s="1"/>
      <c r="E5468" s="1"/>
      <c r="F5468" s="1" t="s">
        <v>17746</v>
      </c>
      <c r="G5468" s="1" t="s">
        <v>1957</v>
      </c>
      <c r="H5468" s="1">
        <v>54073</v>
      </c>
      <c r="I5468" s="1">
        <v>1006933</v>
      </c>
      <c r="J5468" s="1">
        <v>39.332799999999999</v>
      </c>
      <c r="K5468" s="1">
        <v>-81.363900000000001</v>
      </c>
      <c r="L5468" s="1"/>
      <c r="M5468" s="1" t="s">
        <v>1521</v>
      </c>
      <c r="N5468" s="1" t="s">
        <v>22744</v>
      </c>
      <c r="O5468" s="1">
        <v>2022</v>
      </c>
      <c r="P5468" s="1">
        <v>26170</v>
      </c>
      <c r="Q5468" s="1" t="s">
        <v>25785</v>
      </c>
      <c r="R5468" s="1"/>
      <c r="S5468" s="1" t="s">
        <v>24355</v>
      </c>
      <c r="T5468" s="1" t="s">
        <v>6826</v>
      </c>
      <c r="U5468" s="1"/>
      <c r="V5468" s="1" t="s">
        <v>8562</v>
      </c>
      <c r="W5468" s="1" t="s">
        <v>6828</v>
      </c>
    </row>
    <row r="5469" spans="1:23" x14ac:dyDescent="0.25">
      <c r="A5469" s="1">
        <v>1001001</v>
      </c>
      <c r="B5469" s="5" t="str">
        <f>VLOOKUP(H5469,'FIPS Basin X-walk'!$A$2:$F$3224,6,FALSE)</f>
        <v>Appalachian Basin (Eastern Overthrust Area)</v>
      </c>
      <c r="C5469" s="1" t="s">
        <v>22929</v>
      </c>
      <c r="D5469" s="1"/>
      <c r="E5469" s="1" t="s">
        <v>6828</v>
      </c>
      <c r="F5469" s="1" t="s">
        <v>22924</v>
      </c>
      <c r="G5469" s="1" t="s">
        <v>1957</v>
      </c>
      <c r="H5469" s="1">
        <v>54073</v>
      </c>
      <c r="I5469" s="1">
        <v>1001001</v>
      </c>
      <c r="J5469" s="1">
        <v>39.366799999999998</v>
      </c>
      <c r="K5469" s="1">
        <v>-81.294399999999996</v>
      </c>
      <c r="L5469" s="1"/>
      <c r="M5469" s="1" t="s">
        <v>1521</v>
      </c>
      <c r="N5469" s="1" t="s">
        <v>22744</v>
      </c>
      <c r="O5469" s="1">
        <v>2022</v>
      </c>
      <c r="P5469" s="1">
        <v>26134</v>
      </c>
      <c r="Q5469" s="1" t="s">
        <v>22930</v>
      </c>
      <c r="R5469" s="1"/>
      <c r="S5469" s="1" t="s">
        <v>24355</v>
      </c>
      <c r="T5469" s="1" t="s">
        <v>6826</v>
      </c>
      <c r="U5469" s="1"/>
      <c r="V5469" s="1" t="s">
        <v>24615</v>
      </c>
      <c r="W5469" s="1" t="s">
        <v>6828</v>
      </c>
    </row>
    <row r="5470" spans="1:23" x14ac:dyDescent="0.25">
      <c r="A5470" s="1">
        <v>1006142</v>
      </c>
      <c r="B5470" s="5" t="str">
        <f>VLOOKUP(H5470,'FIPS Basin X-walk'!$A$2:$F$3224,6,FALSE)</f>
        <v>Appalachian Basin (Eastern Overthrust Area)</v>
      </c>
      <c r="C5470" s="1" t="s">
        <v>22923</v>
      </c>
      <c r="D5470" s="1"/>
      <c r="E5470" s="1"/>
      <c r="F5470" s="1" t="s">
        <v>22924</v>
      </c>
      <c r="G5470" s="1" t="s">
        <v>22925</v>
      </c>
      <c r="H5470" s="1">
        <v>54073</v>
      </c>
      <c r="I5470" s="1">
        <v>1006142</v>
      </c>
      <c r="J5470" s="1">
        <v>39.355575000000002</v>
      </c>
      <c r="K5470" s="1">
        <v>-81.299837999999994</v>
      </c>
      <c r="L5470" s="1"/>
      <c r="M5470" s="1" t="s">
        <v>1521</v>
      </c>
      <c r="N5470" s="1" t="s">
        <v>22744</v>
      </c>
      <c r="O5470" s="1">
        <v>2022</v>
      </c>
      <c r="P5470" s="1">
        <v>26134</v>
      </c>
      <c r="Q5470" s="1" t="s">
        <v>22926</v>
      </c>
      <c r="R5470" s="1"/>
      <c r="S5470" s="1" t="s">
        <v>24367</v>
      </c>
      <c r="T5470" s="1" t="s">
        <v>6826</v>
      </c>
      <c r="U5470" s="1"/>
      <c r="V5470" s="1" t="s">
        <v>22927</v>
      </c>
      <c r="W5470" s="1" t="s">
        <v>6826</v>
      </c>
    </row>
    <row r="5471" spans="1:23" x14ac:dyDescent="0.25">
      <c r="A5471" s="1">
        <v>1005715</v>
      </c>
      <c r="B5471" s="5" t="str">
        <f>VLOOKUP(H5471,'FIPS Basin X-walk'!$A$2:$F$3224,6,FALSE)</f>
        <v>New England Province</v>
      </c>
      <c r="C5471" s="1" t="s">
        <v>14130</v>
      </c>
      <c r="D5471" s="1"/>
      <c r="E5471" s="1"/>
      <c r="F5471" s="1" t="s">
        <v>2144</v>
      </c>
      <c r="G5471" s="1" t="s">
        <v>12250</v>
      </c>
      <c r="H5471" s="1">
        <v>25023</v>
      </c>
      <c r="I5471" s="1">
        <v>1005715</v>
      </c>
      <c r="J5471" s="1">
        <v>41.812778000000002</v>
      </c>
      <c r="K5471" s="1">
        <v>-70.719443999999996</v>
      </c>
      <c r="L5471" s="1"/>
      <c r="M5471" s="1" t="s">
        <v>1513</v>
      </c>
      <c r="N5471" s="1" t="s">
        <v>13980</v>
      </c>
      <c r="O5471" s="1">
        <v>2022</v>
      </c>
      <c r="P5471" s="1">
        <v>2330</v>
      </c>
      <c r="Q5471" s="1" t="s">
        <v>14131</v>
      </c>
      <c r="R5471" s="1"/>
      <c r="S5471" s="1" t="s">
        <v>24358</v>
      </c>
      <c r="T5471" s="1" t="s">
        <v>6826</v>
      </c>
      <c r="U5471" s="1"/>
      <c r="V5471" s="1" t="s">
        <v>8980</v>
      </c>
      <c r="W5471" s="1" t="s">
        <v>6826</v>
      </c>
    </row>
    <row r="5472" spans="1:23" x14ac:dyDescent="0.25">
      <c r="A5472" s="1">
        <v>1007550</v>
      </c>
      <c r="B5472" s="5" t="str">
        <f>VLOOKUP(H5472,'FIPS Basin X-walk'!$A$2:$F$3224,6,FALSE)</f>
        <v>New England Province</v>
      </c>
      <c r="C5472" s="1" t="s">
        <v>14127</v>
      </c>
      <c r="D5472" s="1"/>
      <c r="E5472" s="1"/>
      <c r="F5472" s="1" t="s">
        <v>14128</v>
      </c>
      <c r="G5472" s="1" t="s">
        <v>12250</v>
      </c>
      <c r="H5472" s="1">
        <v>25023</v>
      </c>
      <c r="I5472" s="1">
        <v>1007550</v>
      </c>
      <c r="J5472" s="1">
        <v>41.9923</v>
      </c>
      <c r="K5472" s="1">
        <v>-70.897890000000004</v>
      </c>
      <c r="L5472" s="1"/>
      <c r="M5472" s="1" t="s">
        <v>1513</v>
      </c>
      <c r="N5472" s="1" t="s">
        <v>13980</v>
      </c>
      <c r="O5472" s="1">
        <v>2022</v>
      </c>
      <c r="P5472" s="1">
        <v>2338</v>
      </c>
      <c r="Q5472" s="1" t="s">
        <v>14129</v>
      </c>
      <c r="R5472" s="1"/>
      <c r="S5472" s="1" t="s">
        <v>24358</v>
      </c>
      <c r="T5472" s="1" t="s">
        <v>6826</v>
      </c>
      <c r="U5472" s="1"/>
      <c r="V5472" s="1" t="s">
        <v>6952</v>
      </c>
      <c r="W5472" s="1" t="s">
        <v>6826</v>
      </c>
    </row>
    <row r="5473" spans="1:23" x14ac:dyDescent="0.25">
      <c r="A5473" s="1">
        <v>1007529</v>
      </c>
      <c r="B5473" s="5" t="str">
        <f>VLOOKUP(H5473,'FIPS Basin X-walk'!$A$2:$F$3224,6,FALSE)</f>
        <v>Iowa Shelf</v>
      </c>
      <c r="C5473" s="1" t="s">
        <v>12248</v>
      </c>
      <c r="D5473" s="1"/>
      <c r="E5473" s="1"/>
      <c r="F5473" s="1" t="s">
        <v>12249</v>
      </c>
      <c r="G5473" s="1" t="s">
        <v>12250</v>
      </c>
      <c r="H5473" s="1">
        <v>19149</v>
      </c>
      <c r="I5473" s="1">
        <v>1007529</v>
      </c>
      <c r="J5473" s="1">
        <v>42.732855000000001</v>
      </c>
      <c r="K5473" s="1">
        <v>-96.252701999999999</v>
      </c>
      <c r="L5473" s="1"/>
      <c r="M5473" s="1" t="s">
        <v>1500</v>
      </c>
      <c r="N5473" s="1" t="s">
        <v>11970</v>
      </c>
      <c r="O5473" s="1">
        <v>2022</v>
      </c>
      <c r="P5473" s="1">
        <v>51038</v>
      </c>
      <c r="Q5473" s="1" t="s">
        <v>12251</v>
      </c>
      <c r="R5473" s="1"/>
      <c r="S5473" s="1" t="s">
        <v>24378</v>
      </c>
      <c r="T5473" s="1" t="s">
        <v>6826</v>
      </c>
      <c r="U5473" s="1"/>
      <c r="V5473" s="1" t="s">
        <v>12252</v>
      </c>
      <c r="W5473" s="1" t="s">
        <v>6826</v>
      </c>
    </row>
    <row r="5474" spans="1:23" x14ac:dyDescent="0.25">
      <c r="A5474" s="1">
        <v>1000388</v>
      </c>
      <c r="B5474" s="5" t="str">
        <f>VLOOKUP(H5474,'FIPS Basin X-walk'!$A$2:$F$3224,6,FALSE)</f>
        <v>New England Province</v>
      </c>
      <c r="C5474" s="1" t="s">
        <v>14126</v>
      </c>
      <c r="D5474" s="1"/>
      <c r="E5474" s="1"/>
      <c r="F5474" s="1" t="s">
        <v>14121</v>
      </c>
      <c r="G5474" s="1" t="s">
        <v>12250</v>
      </c>
      <c r="H5474" s="1">
        <v>25023</v>
      </c>
      <c r="I5474" s="1">
        <v>1000388</v>
      </c>
      <c r="J5474" s="1">
        <v>41.891419999999997</v>
      </c>
      <c r="K5474" s="1">
        <v>-70.910589999999999</v>
      </c>
      <c r="L5474" s="1" t="s">
        <v>24435</v>
      </c>
      <c r="M5474" s="1" t="s">
        <v>1513</v>
      </c>
      <c r="N5474" s="1" t="s">
        <v>13980</v>
      </c>
      <c r="O5474" s="1">
        <v>2022</v>
      </c>
      <c r="P5474" s="1">
        <v>2346</v>
      </c>
      <c r="Q5474" s="1" t="s">
        <v>1307</v>
      </c>
      <c r="R5474" s="1"/>
      <c r="S5474" s="1" t="s">
        <v>24359</v>
      </c>
      <c r="T5474" s="1" t="s">
        <v>7005</v>
      </c>
      <c r="U5474" s="1"/>
      <c r="V5474" s="1" t="s">
        <v>24504</v>
      </c>
      <c r="W5474" s="1" t="s">
        <v>6826</v>
      </c>
    </row>
    <row r="5475" spans="1:23" x14ac:dyDescent="0.25">
      <c r="A5475" s="1">
        <v>1010391</v>
      </c>
      <c r="B5475" s="5" t="str">
        <f>VLOOKUP(H5475,'FIPS Basin X-walk'!$A$2:$F$3224,6,FALSE)</f>
        <v>New England Province</v>
      </c>
      <c r="C5475" s="1" t="s">
        <v>14120</v>
      </c>
      <c r="D5475" s="1"/>
      <c r="E5475" s="1"/>
      <c r="F5475" s="1" t="s">
        <v>14121</v>
      </c>
      <c r="G5475" s="1" t="s">
        <v>12250</v>
      </c>
      <c r="H5475" s="1">
        <v>25023</v>
      </c>
      <c r="I5475" s="1">
        <v>1010391</v>
      </c>
      <c r="J5475" s="1">
        <v>41.928429999999999</v>
      </c>
      <c r="K5475" s="1">
        <v>-70.834540000000004</v>
      </c>
      <c r="L5475" s="1"/>
      <c r="M5475" s="1" t="s">
        <v>1513</v>
      </c>
      <c r="N5475" s="1" t="s">
        <v>13980</v>
      </c>
      <c r="O5475" s="1">
        <v>2022</v>
      </c>
      <c r="P5475" s="1">
        <v>2346</v>
      </c>
      <c r="Q5475" s="1" t="s">
        <v>14122</v>
      </c>
      <c r="R5475" s="1"/>
      <c r="S5475" s="1" t="s">
        <v>24358</v>
      </c>
      <c r="T5475" s="1" t="s">
        <v>6826</v>
      </c>
      <c r="U5475" s="1"/>
      <c r="V5475" s="1" t="s">
        <v>6878</v>
      </c>
      <c r="W5475" s="1" t="s">
        <v>6826</v>
      </c>
    </row>
    <row r="5476" spans="1:23" x14ac:dyDescent="0.25">
      <c r="A5476" s="1">
        <v>1005710</v>
      </c>
      <c r="B5476" s="5" t="str">
        <f>VLOOKUP(H5476,'FIPS Basin X-walk'!$A$2:$F$3224,6,FALSE)</f>
        <v>New England Province</v>
      </c>
      <c r="C5476" s="1" t="s">
        <v>14123</v>
      </c>
      <c r="D5476" s="1"/>
      <c r="E5476" s="1" t="s">
        <v>6828</v>
      </c>
      <c r="F5476" s="1" t="s">
        <v>14124</v>
      </c>
      <c r="G5476" s="1" t="s">
        <v>12250</v>
      </c>
      <c r="H5476" s="1">
        <v>25023</v>
      </c>
      <c r="I5476" s="1">
        <v>1005710</v>
      </c>
      <c r="J5476" s="1">
        <v>41.802300000000002</v>
      </c>
      <c r="K5476" s="1">
        <v>-70.787499999999994</v>
      </c>
      <c r="L5476" s="1"/>
      <c r="M5476" s="1" t="s">
        <v>1513</v>
      </c>
      <c r="N5476" s="1" t="s">
        <v>13980</v>
      </c>
      <c r="O5476" s="1">
        <v>2022</v>
      </c>
      <c r="P5476" s="1">
        <v>2770</v>
      </c>
      <c r="Q5476" s="1" t="s">
        <v>14125</v>
      </c>
      <c r="R5476" s="1"/>
      <c r="S5476" s="1" t="s">
        <v>24389</v>
      </c>
      <c r="T5476" s="1" t="s">
        <v>6826</v>
      </c>
      <c r="U5476" s="1"/>
      <c r="V5476" s="1" t="s">
        <v>8980</v>
      </c>
      <c r="W5476" s="1" t="s">
        <v>6826</v>
      </c>
    </row>
    <row r="5477" spans="1:23" x14ac:dyDescent="0.25">
      <c r="A5477" s="1">
        <v>1007930</v>
      </c>
      <c r="B5477" s="5" t="str">
        <f>VLOOKUP(H5477,'FIPS Basin X-walk'!$A$2:$F$3224,6,FALSE)</f>
        <v>Gulf Coast Basin (LA, TX)</v>
      </c>
      <c r="C5477" s="1" t="s">
        <v>13465</v>
      </c>
      <c r="D5477" s="1"/>
      <c r="E5477" s="1"/>
      <c r="F5477" s="1" t="s">
        <v>13466</v>
      </c>
      <c r="G5477" s="1" t="s">
        <v>2017</v>
      </c>
      <c r="H5477" s="1">
        <v>22077</v>
      </c>
      <c r="I5477" s="1">
        <v>1007930</v>
      </c>
      <c r="J5477" s="1">
        <v>30.6736</v>
      </c>
      <c r="K5477" s="1">
        <v>-91.352500000000006</v>
      </c>
      <c r="L5477" s="1"/>
      <c r="M5477" s="1" t="s">
        <v>1483</v>
      </c>
      <c r="N5477" s="1" t="s">
        <v>13028</v>
      </c>
      <c r="O5477" s="1">
        <v>2022</v>
      </c>
      <c r="P5477" s="1">
        <v>70749</v>
      </c>
      <c r="Q5477" s="1" t="s">
        <v>13467</v>
      </c>
      <c r="R5477" s="1"/>
      <c r="S5477" s="1" t="s">
        <v>24355</v>
      </c>
      <c r="T5477" s="1" t="s">
        <v>6826</v>
      </c>
      <c r="U5477" s="1"/>
      <c r="V5477" s="1" t="s">
        <v>13037</v>
      </c>
      <c r="W5477" s="1" t="s">
        <v>6828</v>
      </c>
    </row>
    <row r="5478" spans="1:23" x14ac:dyDescent="0.25">
      <c r="A5478" s="1">
        <v>1001016</v>
      </c>
      <c r="B5478" s="5" t="str">
        <f>VLOOKUP(H5478,'FIPS Basin X-walk'!$A$2:$F$3224,6,FALSE)</f>
        <v>Gulf Coast Basin (LA, TX)</v>
      </c>
      <c r="C5478" s="1" t="s">
        <v>13468</v>
      </c>
      <c r="D5478" s="1"/>
      <c r="E5478" s="1" t="s">
        <v>6828</v>
      </c>
      <c r="F5478" s="1" t="s">
        <v>13469</v>
      </c>
      <c r="G5478" s="1" t="s">
        <v>2017</v>
      </c>
      <c r="H5478" s="1">
        <v>22077</v>
      </c>
      <c r="I5478" s="1">
        <v>1001016</v>
      </c>
      <c r="J5478" s="1">
        <v>30.726099999999999</v>
      </c>
      <c r="K5478" s="1">
        <v>-91.366900000000001</v>
      </c>
      <c r="L5478" s="1"/>
      <c r="M5478" s="1" t="s">
        <v>1483</v>
      </c>
      <c r="N5478" s="1" t="s">
        <v>13028</v>
      </c>
      <c r="O5478" s="1">
        <v>2022</v>
      </c>
      <c r="P5478" s="1">
        <v>70760</v>
      </c>
      <c r="Q5478" s="1" t="s">
        <v>13470</v>
      </c>
      <c r="R5478" s="1"/>
      <c r="S5478" s="1" t="s">
        <v>24355</v>
      </c>
      <c r="T5478" s="1" t="s">
        <v>6826</v>
      </c>
      <c r="U5478" s="1"/>
      <c r="V5478" s="1" t="s">
        <v>13471</v>
      </c>
      <c r="W5478" s="1" t="s">
        <v>6828</v>
      </c>
    </row>
    <row r="5479" spans="1:23" x14ac:dyDescent="0.25">
      <c r="A5479" s="1">
        <v>1003299</v>
      </c>
      <c r="B5479" s="5" t="str">
        <f>VLOOKUP(H5479,'FIPS Basin X-walk'!$A$2:$F$3224,6,FALSE)</f>
        <v>Gulf Coast Basin (LA, TX)</v>
      </c>
      <c r="C5479" s="1" t="s">
        <v>13461</v>
      </c>
      <c r="D5479" s="1"/>
      <c r="E5479" s="1"/>
      <c r="F5479" s="1" t="s">
        <v>13462</v>
      </c>
      <c r="G5479" s="1" t="s">
        <v>13463</v>
      </c>
      <c r="H5479" s="1">
        <v>22077</v>
      </c>
      <c r="I5479" s="1">
        <v>1003299</v>
      </c>
      <c r="J5479" s="1">
        <v>30.576512999999998</v>
      </c>
      <c r="K5479" s="1">
        <v>-91.530546999999999</v>
      </c>
      <c r="L5479" s="1"/>
      <c r="M5479" s="1" t="s">
        <v>1483</v>
      </c>
      <c r="N5479" s="1" t="s">
        <v>13028</v>
      </c>
      <c r="O5479" s="1">
        <v>2022</v>
      </c>
      <c r="P5479" s="1">
        <v>70755</v>
      </c>
      <c r="Q5479" s="1" t="s">
        <v>13464</v>
      </c>
      <c r="R5479" s="1"/>
      <c r="S5479" s="1" t="s">
        <v>24358</v>
      </c>
      <c r="T5479" s="1" t="s">
        <v>6826</v>
      </c>
      <c r="U5479" s="1"/>
      <c r="V5479" s="1" t="s">
        <v>6878</v>
      </c>
      <c r="W5479" s="1" t="s">
        <v>6826</v>
      </c>
    </row>
    <row r="5480" spans="1:23" x14ac:dyDescent="0.25">
      <c r="A5480" s="1">
        <v>1000107</v>
      </c>
      <c r="B5480" s="5" t="str">
        <f>VLOOKUP(H5480,'FIPS Basin X-walk'!$A$2:$F$3224,6,FALSE)</f>
        <v>Florida Platform</v>
      </c>
      <c r="C5480" s="1" t="s">
        <v>9997</v>
      </c>
      <c r="D5480" s="1"/>
      <c r="E5480" s="1"/>
      <c r="F5480" s="1" t="s">
        <v>9998</v>
      </c>
      <c r="G5480" s="1" t="s">
        <v>1569</v>
      </c>
      <c r="H5480" s="1">
        <v>12105</v>
      </c>
      <c r="I5480" s="1">
        <v>1000107</v>
      </c>
      <c r="J5480" s="1">
        <v>28.052499999999998</v>
      </c>
      <c r="K5480" s="1">
        <v>-81.808300000000003</v>
      </c>
      <c r="L5480" s="1"/>
      <c r="M5480" s="1" t="s">
        <v>1506</v>
      </c>
      <c r="N5480" s="1" t="s">
        <v>9619</v>
      </c>
      <c r="O5480" s="1">
        <v>2022</v>
      </c>
      <c r="P5480" s="1">
        <v>33823</v>
      </c>
      <c r="Q5480" s="1" t="s">
        <v>9999</v>
      </c>
      <c r="R5480" s="1"/>
      <c r="S5480" s="1" t="s">
        <v>24355</v>
      </c>
      <c r="T5480" s="1" t="s">
        <v>6826</v>
      </c>
      <c r="U5480" s="1"/>
      <c r="V5480" s="1" t="s">
        <v>9621</v>
      </c>
      <c r="W5480" s="1" t="s">
        <v>6828</v>
      </c>
    </row>
    <row r="5481" spans="1:23" x14ac:dyDescent="0.25">
      <c r="A5481" s="1">
        <v>1001112</v>
      </c>
      <c r="B5481" s="5" t="str">
        <f>VLOOKUP(H5481,'FIPS Basin X-walk'!$A$2:$F$3224,6,FALSE)</f>
        <v>Florida Platform</v>
      </c>
      <c r="C5481" s="1" t="s">
        <v>10021</v>
      </c>
      <c r="D5481" s="1"/>
      <c r="E5481" s="1"/>
      <c r="F5481" s="1" t="s">
        <v>10009</v>
      </c>
      <c r="G5481" s="1" t="s">
        <v>1569</v>
      </c>
      <c r="H5481" s="1">
        <v>12105</v>
      </c>
      <c r="I5481" s="1">
        <v>1001112</v>
      </c>
      <c r="J5481" s="1">
        <v>27.788599999999999</v>
      </c>
      <c r="K5481" s="1">
        <v>-81.869399999999999</v>
      </c>
      <c r="L5481" s="1"/>
      <c r="M5481" s="1" t="s">
        <v>1506</v>
      </c>
      <c r="N5481" s="1" t="s">
        <v>9619</v>
      </c>
      <c r="O5481" s="1">
        <v>2022</v>
      </c>
      <c r="P5481" s="1">
        <v>33830</v>
      </c>
      <c r="Q5481" s="1" t="s">
        <v>10022</v>
      </c>
      <c r="R5481" s="1"/>
      <c r="S5481" s="1" t="s">
        <v>24355</v>
      </c>
      <c r="T5481" s="1" t="s">
        <v>6826</v>
      </c>
      <c r="U5481" s="1"/>
      <c r="V5481" s="1" t="s">
        <v>9621</v>
      </c>
      <c r="W5481" s="1" t="s">
        <v>6828</v>
      </c>
    </row>
    <row r="5482" spans="1:23" x14ac:dyDescent="0.25">
      <c r="A5482" s="1">
        <v>1001272</v>
      </c>
      <c r="B5482" s="5" t="str">
        <f>VLOOKUP(H5482,'FIPS Basin X-walk'!$A$2:$F$3224,6,FALSE)</f>
        <v>Florida Platform</v>
      </c>
      <c r="C5482" s="1" t="s">
        <v>10027</v>
      </c>
      <c r="D5482" s="1"/>
      <c r="E5482" s="1"/>
      <c r="F5482" s="1" t="s">
        <v>10009</v>
      </c>
      <c r="G5482" s="1" t="s">
        <v>1569</v>
      </c>
      <c r="H5482" s="1">
        <v>12105</v>
      </c>
      <c r="I5482" s="1">
        <v>1001272</v>
      </c>
      <c r="J5482" s="1">
        <v>27.870799999999999</v>
      </c>
      <c r="K5482" s="1">
        <v>-81.825299999999999</v>
      </c>
      <c r="L5482" s="1"/>
      <c r="M5482" s="1" t="s">
        <v>1506</v>
      </c>
      <c r="N5482" s="1" t="s">
        <v>9619</v>
      </c>
      <c r="O5482" s="1">
        <v>2022</v>
      </c>
      <c r="P5482" s="1">
        <v>33830</v>
      </c>
      <c r="Q5482" s="1" t="s">
        <v>10028</v>
      </c>
      <c r="R5482" s="1"/>
      <c r="S5482" s="1" t="s">
        <v>24355</v>
      </c>
      <c r="T5482" s="1" t="s">
        <v>6828</v>
      </c>
      <c r="U5482" s="1"/>
      <c r="V5482" s="1" t="s">
        <v>9746</v>
      </c>
      <c r="W5482" s="1" t="s">
        <v>6828</v>
      </c>
    </row>
    <row r="5483" spans="1:23" x14ac:dyDescent="0.25">
      <c r="A5483" s="1">
        <v>1001275</v>
      </c>
      <c r="B5483" s="5" t="str">
        <f>VLOOKUP(H5483,'FIPS Basin X-walk'!$A$2:$F$3224,6,FALSE)</f>
        <v>Florida Platform</v>
      </c>
      <c r="C5483" s="1" t="s">
        <v>10008</v>
      </c>
      <c r="D5483" s="1"/>
      <c r="E5483" s="1"/>
      <c r="F5483" s="1" t="s">
        <v>10009</v>
      </c>
      <c r="G5483" s="1" t="s">
        <v>1569</v>
      </c>
      <c r="H5483" s="1">
        <v>12105</v>
      </c>
      <c r="I5483" s="1">
        <v>1001275</v>
      </c>
      <c r="J5483" s="1">
        <v>27.8489</v>
      </c>
      <c r="K5483" s="1">
        <v>-81.877499999999998</v>
      </c>
      <c r="L5483" s="1"/>
      <c r="M5483" s="1" t="s">
        <v>1506</v>
      </c>
      <c r="N5483" s="1" t="s">
        <v>9619</v>
      </c>
      <c r="O5483" s="1">
        <v>2022</v>
      </c>
      <c r="P5483" s="1">
        <v>33830</v>
      </c>
      <c r="Q5483" s="1" t="s">
        <v>10010</v>
      </c>
      <c r="R5483" s="1"/>
      <c r="S5483" s="1" t="s">
        <v>24355</v>
      </c>
      <c r="T5483" s="1" t="s">
        <v>6828</v>
      </c>
      <c r="U5483" s="1"/>
      <c r="V5483" s="1" t="s">
        <v>9746</v>
      </c>
      <c r="W5483" s="1" t="s">
        <v>6828</v>
      </c>
    </row>
    <row r="5484" spans="1:23" x14ac:dyDescent="0.25">
      <c r="A5484" s="1">
        <v>1001151</v>
      </c>
      <c r="B5484" s="5" t="str">
        <f>VLOOKUP(H5484,'FIPS Basin X-walk'!$A$2:$F$3224,6,FALSE)</f>
        <v>Appalachian Basin (Eastern Overthrust Area)</v>
      </c>
      <c r="C5484" s="1" t="s">
        <v>10485</v>
      </c>
      <c r="D5484" s="1"/>
      <c r="E5484" s="1"/>
      <c r="F5484" s="1" t="s">
        <v>10486</v>
      </c>
      <c r="G5484" s="1" t="s">
        <v>1569</v>
      </c>
      <c r="H5484" s="1">
        <v>13233</v>
      </c>
      <c r="I5484" s="1">
        <v>1001151</v>
      </c>
      <c r="J5484" s="1">
        <v>33.948599999999999</v>
      </c>
      <c r="K5484" s="1">
        <v>-85.276899999999998</v>
      </c>
      <c r="L5484" s="1"/>
      <c r="M5484" s="1" t="s">
        <v>1546</v>
      </c>
      <c r="N5484" s="1" t="s">
        <v>10124</v>
      </c>
      <c r="O5484" s="1">
        <v>2022</v>
      </c>
      <c r="P5484" s="1">
        <v>30125</v>
      </c>
      <c r="Q5484" s="1" t="s">
        <v>10487</v>
      </c>
      <c r="R5484" s="1"/>
      <c r="S5484" s="1" t="s">
        <v>24355</v>
      </c>
      <c r="T5484" s="1" t="s">
        <v>6826</v>
      </c>
      <c r="U5484" s="1"/>
      <c r="V5484" s="1" t="s">
        <v>10359</v>
      </c>
      <c r="W5484" s="1" t="s">
        <v>6828</v>
      </c>
    </row>
    <row r="5485" spans="1:23" x14ac:dyDescent="0.25">
      <c r="A5485" s="1">
        <v>1001137</v>
      </c>
      <c r="B5485" s="5" t="str">
        <f>VLOOKUP(H5485,'FIPS Basin X-walk'!$A$2:$F$3224,6,FALSE)</f>
        <v>Florida Platform</v>
      </c>
      <c r="C5485" s="1" t="s">
        <v>10003</v>
      </c>
      <c r="D5485" s="1"/>
      <c r="E5485" s="1"/>
      <c r="F5485" s="1" t="s">
        <v>10004</v>
      </c>
      <c r="G5485" s="1" t="s">
        <v>1569</v>
      </c>
      <c r="H5485" s="1">
        <v>12105</v>
      </c>
      <c r="I5485" s="1">
        <v>1001137</v>
      </c>
      <c r="J5485" s="1">
        <v>27.744700000000002</v>
      </c>
      <c r="K5485" s="1">
        <v>-81.849999999999994</v>
      </c>
      <c r="L5485" s="1"/>
      <c r="M5485" s="1" t="s">
        <v>1506</v>
      </c>
      <c r="N5485" s="1" t="s">
        <v>9619</v>
      </c>
      <c r="O5485" s="1">
        <v>2022</v>
      </c>
      <c r="P5485" s="1">
        <v>33841</v>
      </c>
      <c r="Q5485" s="1" t="s">
        <v>10005</v>
      </c>
      <c r="R5485" s="1"/>
      <c r="S5485" s="1" t="s">
        <v>24355</v>
      </c>
      <c r="T5485" s="1" t="s">
        <v>6826</v>
      </c>
      <c r="U5485" s="1"/>
      <c r="V5485" s="1" t="s">
        <v>9621</v>
      </c>
      <c r="W5485" s="1" t="s">
        <v>6828</v>
      </c>
    </row>
    <row r="5486" spans="1:23" x14ac:dyDescent="0.25">
      <c r="A5486" s="1">
        <v>1000520</v>
      </c>
      <c r="B5486" s="5" t="str">
        <f>VLOOKUP(H5486,'FIPS Basin X-walk'!$A$2:$F$3224,6,FALSE)</f>
        <v>Iowa Shelf</v>
      </c>
      <c r="C5486" s="1" t="s">
        <v>12262</v>
      </c>
      <c r="D5486" s="1"/>
      <c r="E5486" s="1"/>
      <c r="F5486" s="1" t="s">
        <v>12263</v>
      </c>
      <c r="G5486" s="1" t="s">
        <v>1569</v>
      </c>
      <c r="H5486" s="1">
        <v>19153</v>
      </c>
      <c r="I5486" s="1">
        <v>1000520</v>
      </c>
      <c r="J5486" s="1">
        <v>41.672199999999997</v>
      </c>
      <c r="K5486" s="1">
        <v>-93.676900000000003</v>
      </c>
      <c r="L5486" s="1"/>
      <c r="M5486" s="1" t="s">
        <v>1500</v>
      </c>
      <c r="N5486" s="1" t="s">
        <v>11970</v>
      </c>
      <c r="O5486" s="1">
        <v>2022</v>
      </c>
      <c r="P5486" s="1">
        <v>50323</v>
      </c>
      <c r="Q5486" s="1" t="s">
        <v>12264</v>
      </c>
      <c r="R5486" s="1"/>
      <c r="S5486" s="1" t="s">
        <v>24355</v>
      </c>
      <c r="T5486" s="1" t="s">
        <v>6826</v>
      </c>
      <c r="U5486" s="1"/>
      <c r="V5486" s="1" t="s">
        <v>7232</v>
      </c>
      <c r="W5486" s="1" t="s">
        <v>6828</v>
      </c>
    </row>
    <row r="5487" spans="1:23" x14ac:dyDescent="0.25">
      <c r="A5487" s="1">
        <v>1001499</v>
      </c>
      <c r="B5487" s="5" t="str">
        <f>VLOOKUP(H5487,'FIPS Basin X-walk'!$A$2:$F$3224,6,FALSE)</f>
        <v>Florida Platform</v>
      </c>
      <c r="C5487" s="1" t="s">
        <v>10013</v>
      </c>
      <c r="D5487" s="1"/>
      <c r="E5487" s="1"/>
      <c r="F5487" s="1" t="s">
        <v>10001</v>
      </c>
      <c r="G5487" s="1" t="s">
        <v>1569</v>
      </c>
      <c r="H5487" s="1">
        <v>12105</v>
      </c>
      <c r="I5487" s="1">
        <v>1001499</v>
      </c>
      <c r="J5487" s="1">
        <v>28.049099999999999</v>
      </c>
      <c r="K5487" s="1">
        <v>-81.9238</v>
      </c>
      <c r="L5487" s="1"/>
      <c r="M5487" s="1" t="s">
        <v>1506</v>
      </c>
      <c r="N5487" s="1" t="s">
        <v>9619</v>
      </c>
      <c r="O5487" s="1">
        <v>2022</v>
      </c>
      <c r="P5487" s="1">
        <v>33801</v>
      </c>
      <c r="Q5487" s="1" t="s">
        <v>10014</v>
      </c>
      <c r="R5487" s="1"/>
      <c r="S5487" s="1" t="s">
        <v>24355</v>
      </c>
      <c r="T5487" s="1" t="s">
        <v>6826</v>
      </c>
      <c r="U5487" s="1"/>
      <c r="V5487" s="1" t="s">
        <v>24712</v>
      </c>
      <c r="W5487" s="1" t="s">
        <v>6828</v>
      </c>
    </row>
    <row r="5488" spans="1:23" x14ac:dyDescent="0.25">
      <c r="A5488" s="1">
        <v>1001500</v>
      </c>
      <c r="B5488" s="5" t="str">
        <f>VLOOKUP(H5488,'FIPS Basin X-walk'!$A$2:$F$3224,6,FALSE)</f>
        <v>Florida Platform</v>
      </c>
      <c r="C5488" s="1" t="s">
        <v>10000</v>
      </c>
      <c r="D5488" s="1"/>
      <c r="E5488" s="1"/>
      <c r="F5488" s="1" t="s">
        <v>10001</v>
      </c>
      <c r="G5488" s="1" t="s">
        <v>1569</v>
      </c>
      <c r="H5488" s="1">
        <v>12105</v>
      </c>
      <c r="I5488" s="1">
        <v>1001500</v>
      </c>
      <c r="J5488" s="1">
        <v>28.0809</v>
      </c>
      <c r="K5488" s="1">
        <v>-81.925600000000003</v>
      </c>
      <c r="L5488" s="1"/>
      <c r="M5488" s="1" t="s">
        <v>1506</v>
      </c>
      <c r="N5488" s="1" t="s">
        <v>9619</v>
      </c>
      <c r="O5488" s="1">
        <v>2022</v>
      </c>
      <c r="P5488" s="1">
        <v>33801</v>
      </c>
      <c r="Q5488" s="1" t="s">
        <v>10002</v>
      </c>
      <c r="R5488" s="1"/>
      <c r="S5488" s="1" t="s">
        <v>24355</v>
      </c>
      <c r="T5488" s="1" t="s">
        <v>6826</v>
      </c>
      <c r="U5488" s="1"/>
      <c r="V5488" s="1" t="s">
        <v>24712</v>
      </c>
      <c r="W5488" s="1" t="s">
        <v>6828</v>
      </c>
    </row>
    <row r="5489" spans="1:23" x14ac:dyDescent="0.25">
      <c r="A5489" s="1">
        <v>1001100</v>
      </c>
      <c r="B5489" s="5" t="str">
        <f>VLOOKUP(H5489,'FIPS Basin X-walk'!$A$2:$F$3224,6,FALSE)</f>
        <v>Florida Platform</v>
      </c>
      <c r="C5489" s="1" t="s">
        <v>10006</v>
      </c>
      <c r="D5489" s="1"/>
      <c r="E5489" s="1" t="s">
        <v>6828</v>
      </c>
      <c r="F5489" s="1" t="s">
        <v>10007</v>
      </c>
      <c r="G5489" s="1" t="s">
        <v>1569</v>
      </c>
      <c r="H5489" s="1">
        <v>12105</v>
      </c>
      <c r="I5489" s="1">
        <v>1001100</v>
      </c>
      <c r="J5489" s="1">
        <v>27.7286</v>
      </c>
      <c r="K5489" s="1">
        <v>-81.989699999999999</v>
      </c>
      <c r="L5489" s="1"/>
      <c r="M5489" s="1" t="s">
        <v>1506</v>
      </c>
      <c r="N5489" s="1" t="s">
        <v>9619</v>
      </c>
      <c r="O5489" s="1">
        <v>2022</v>
      </c>
      <c r="P5489" s="1">
        <v>33860</v>
      </c>
      <c r="Q5489" s="1" t="s">
        <v>1569</v>
      </c>
      <c r="R5489" s="1"/>
      <c r="S5489" s="1" t="s">
        <v>24355</v>
      </c>
      <c r="T5489" s="1" t="s">
        <v>6826</v>
      </c>
      <c r="U5489" s="1"/>
      <c r="V5489" s="1" t="s">
        <v>9775</v>
      </c>
      <c r="W5489" s="1" t="s">
        <v>6828</v>
      </c>
    </row>
    <row r="5490" spans="1:23" x14ac:dyDescent="0.25">
      <c r="A5490" s="1">
        <v>1000223</v>
      </c>
      <c r="B5490" s="5" t="str">
        <f>VLOOKUP(H5490,'FIPS Basin X-walk'!$A$2:$F$3224,6,FALSE)</f>
        <v>Iowa Shelf</v>
      </c>
      <c r="C5490" s="1" t="s">
        <v>12257</v>
      </c>
      <c r="D5490" s="1"/>
      <c r="E5490" s="1"/>
      <c r="F5490" s="1" t="s">
        <v>11263</v>
      </c>
      <c r="G5490" s="1" t="s">
        <v>1569</v>
      </c>
      <c r="H5490" s="1">
        <v>19153</v>
      </c>
      <c r="I5490" s="1">
        <v>1000223</v>
      </c>
      <c r="J5490" s="1">
        <v>41.5563</v>
      </c>
      <c r="K5490" s="1">
        <v>-93.528300000000002</v>
      </c>
      <c r="L5490" s="1"/>
      <c r="M5490" s="1" t="s">
        <v>1500</v>
      </c>
      <c r="N5490" s="1" t="s">
        <v>11970</v>
      </c>
      <c r="O5490" s="1">
        <v>2022</v>
      </c>
      <c r="P5490" s="1">
        <v>50317</v>
      </c>
      <c r="Q5490" s="1" t="s">
        <v>12258</v>
      </c>
      <c r="R5490" s="1"/>
      <c r="S5490" s="1" t="s">
        <v>24355</v>
      </c>
      <c r="T5490" s="1" t="s">
        <v>6826</v>
      </c>
      <c r="U5490" s="1"/>
      <c r="V5490" s="1" t="s">
        <v>7232</v>
      </c>
      <c r="W5490" s="1" t="s">
        <v>6828</v>
      </c>
    </row>
    <row r="5491" spans="1:23" x14ac:dyDescent="0.25">
      <c r="A5491" s="1">
        <v>1001079</v>
      </c>
      <c r="B5491" s="5" t="str">
        <f>VLOOKUP(H5491,'FIPS Basin X-walk'!$A$2:$F$3224,6,FALSE)</f>
        <v>Iowa Shelf</v>
      </c>
      <c r="C5491" s="1" t="s">
        <v>12260</v>
      </c>
      <c r="D5491" s="1"/>
      <c r="E5491" s="1"/>
      <c r="F5491" s="1" t="s">
        <v>11263</v>
      </c>
      <c r="G5491" s="1" t="s">
        <v>1569</v>
      </c>
      <c r="H5491" s="1">
        <v>19153</v>
      </c>
      <c r="I5491" s="1">
        <v>1001079</v>
      </c>
      <c r="J5491" s="1">
        <v>41.557200000000002</v>
      </c>
      <c r="K5491" s="1">
        <v>-93.524199999999993</v>
      </c>
      <c r="L5491" s="1"/>
      <c r="M5491" s="1" t="s">
        <v>1500</v>
      </c>
      <c r="N5491" s="1" t="s">
        <v>11970</v>
      </c>
      <c r="O5491" s="1">
        <v>2022</v>
      </c>
      <c r="P5491" s="1">
        <v>50317</v>
      </c>
      <c r="Q5491" s="1" t="s">
        <v>12261</v>
      </c>
      <c r="R5491" s="1"/>
      <c r="S5491" s="1" t="s">
        <v>24355</v>
      </c>
      <c r="T5491" s="1" t="s">
        <v>6826</v>
      </c>
      <c r="U5491" s="1"/>
      <c r="V5491" s="1" t="s">
        <v>7232</v>
      </c>
      <c r="W5491" s="1" t="s">
        <v>6828</v>
      </c>
    </row>
    <row r="5492" spans="1:23" x14ac:dyDescent="0.25">
      <c r="A5492" s="1">
        <v>1005361</v>
      </c>
      <c r="B5492" s="5" t="str">
        <f>VLOOKUP(H5492,'FIPS Basin X-walk'!$A$2:$F$3224,6,FALSE)</f>
        <v>Florida Platform</v>
      </c>
      <c r="C5492" s="1" t="s">
        <v>10026</v>
      </c>
      <c r="D5492" s="1"/>
      <c r="E5492" s="1"/>
      <c r="F5492" s="1" t="s">
        <v>9998</v>
      </c>
      <c r="G5492" s="1" t="s">
        <v>7931</v>
      </c>
      <c r="H5492" s="1">
        <v>12105</v>
      </c>
      <c r="I5492" s="1">
        <v>1005361</v>
      </c>
      <c r="J5492" s="1">
        <v>28.056094000000002</v>
      </c>
      <c r="K5492" s="1">
        <v>-81.799087999999998</v>
      </c>
      <c r="L5492" s="1"/>
      <c r="M5492" s="1" t="s">
        <v>1506</v>
      </c>
      <c r="N5492" s="1" t="s">
        <v>9619</v>
      </c>
      <c r="O5492" s="1">
        <v>2022</v>
      </c>
      <c r="P5492" s="1">
        <v>33823</v>
      </c>
      <c r="Q5492" s="1" t="s">
        <v>25505</v>
      </c>
      <c r="R5492" s="1" t="s">
        <v>24810</v>
      </c>
      <c r="S5492" s="1" t="s">
        <v>24570</v>
      </c>
      <c r="T5492" s="1" t="s">
        <v>6828</v>
      </c>
      <c r="U5492" s="1"/>
      <c r="V5492" s="1" t="s">
        <v>9819</v>
      </c>
      <c r="W5492" s="1" t="s">
        <v>6826</v>
      </c>
    </row>
    <row r="5493" spans="1:23" x14ac:dyDescent="0.25">
      <c r="A5493" s="1">
        <v>1004750</v>
      </c>
      <c r="B5493" s="5" t="str">
        <f>VLOOKUP(H5493,'FIPS Basin X-walk'!$A$2:$F$3224,6,FALSE)</f>
        <v>Florida Platform</v>
      </c>
      <c r="C5493" s="1" t="s">
        <v>10029</v>
      </c>
      <c r="D5493" s="1"/>
      <c r="E5493" s="1"/>
      <c r="F5493" s="1" t="s">
        <v>1640</v>
      </c>
      <c r="G5493" s="1" t="s">
        <v>7931</v>
      </c>
      <c r="H5493" s="1">
        <v>12105</v>
      </c>
      <c r="I5493" s="1">
        <v>1004750</v>
      </c>
      <c r="J5493" s="1">
        <v>27.891566000000001</v>
      </c>
      <c r="K5493" s="1">
        <v>-81.800572000000003</v>
      </c>
      <c r="L5493" s="1"/>
      <c r="M5493" s="1" t="s">
        <v>1506</v>
      </c>
      <c r="N5493" s="1" t="s">
        <v>9619</v>
      </c>
      <c r="O5493" s="1">
        <v>2022</v>
      </c>
      <c r="P5493" s="1">
        <v>33830</v>
      </c>
      <c r="Q5493" s="1" t="s">
        <v>10030</v>
      </c>
      <c r="R5493" s="1"/>
      <c r="S5493" s="1" t="s">
        <v>24358</v>
      </c>
      <c r="T5493" s="1" t="s">
        <v>6826</v>
      </c>
      <c r="U5493" s="1"/>
      <c r="V5493" s="1" t="s">
        <v>6952</v>
      </c>
      <c r="W5493" s="1" t="s">
        <v>6826</v>
      </c>
    </row>
    <row r="5494" spans="1:23" x14ac:dyDescent="0.25">
      <c r="A5494" s="1">
        <v>1009708</v>
      </c>
      <c r="B5494" s="5" t="str">
        <f>VLOOKUP(H5494,'FIPS Basin X-walk'!$A$2:$F$3224,6,FALSE)</f>
        <v>Florida Platform</v>
      </c>
      <c r="C5494" s="1" t="s">
        <v>10011</v>
      </c>
      <c r="D5494" s="1"/>
      <c r="E5494" s="1"/>
      <c r="F5494" s="1" t="s">
        <v>1640</v>
      </c>
      <c r="G5494" s="1" t="s">
        <v>7931</v>
      </c>
      <c r="H5494" s="1">
        <v>12105</v>
      </c>
      <c r="I5494" s="1">
        <v>1009708</v>
      </c>
      <c r="J5494" s="1">
        <v>27.891566000000001</v>
      </c>
      <c r="K5494" s="1">
        <v>-81.800572000000003</v>
      </c>
      <c r="L5494" s="1"/>
      <c r="M5494" s="1" t="s">
        <v>1506</v>
      </c>
      <c r="N5494" s="1" t="s">
        <v>9619</v>
      </c>
      <c r="O5494" s="1">
        <v>2022</v>
      </c>
      <c r="P5494" s="1">
        <v>33830</v>
      </c>
      <c r="Q5494" s="1" t="s">
        <v>10012</v>
      </c>
      <c r="R5494" s="1"/>
      <c r="S5494" s="1" t="s">
        <v>24643</v>
      </c>
      <c r="T5494" s="1" t="s">
        <v>6826</v>
      </c>
      <c r="U5494" s="1"/>
      <c r="V5494" s="1" t="s">
        <v>9772</v>
      </c>
      <c r="W5494" s="1" t="s">
        <v>6826</v>
      </c>
    </row>
    <row r="5495" spans="1:23" x14ac:dyDescent="0.25">
      <c r="A5495" s="1">
        <v>1003272</v>
      </c>
      <c r="B5495" s="5" t="str">
        <f>VLOOKUP(H5495,'FIPS Basin X-walk'!$A$2:$F$3224,6,FALSE)</f>
        <v>Ouachita Folded Belt</v>
      </c>
      <c r="C5495" s="1"/>
      <c r="D5495" s="1"/>
      <c r="E5495" s="1"/>
      <c r="F5495" s="1" t="s">
        <v>7930</v>
      </c>
      <c r="G5495" s="1" t="s">
        <v>7931</v>
      </c>
      <c r="H5495" s="1">
        <v>5113</v>
      </c>
      <c r="I5495" s="1">
        <v>1003272</v>
      </c>
      <c r="J5495" s="1">
        <v>34.429592</v>
      </c>
      <c r="K5495" s="1">
        <v>-94.448993999999999</v>
      </c>
      <c r="L5495" s="1"/>
      <c r="M5495" s="1" t="s">
        <v>1520</v>
      </c>
      <c r="N5495" s="1" t="s">
        <v>7740</v>
      </c>
      <c r="O5495" s="1">
        <v>2022</v>
      </c>
      <c r="P5495" s="1">
        <v>71937</v>
      </c>
      <c r="Q5495" s="1" t="s">
        <v>98</v>
      </c>
      <c r="R5495" s="1"/>
      <c r="S5495" s="1" t="s">
        <v>24435</v>
      </c>
      <c r="T5495" s="1" t="s">
        <v>6826</v>
      </c>
      <c r="U5495" s="1"/>
      <c r="V5495" s="1" t="s">
        <v>7521</v>
      </c>
      <c r="W5495" s="1" t="s">
        <v>6826</v>
      </c>
    </row>
    <row r="5496" spans="1:23" x14ac:dyDescent="0.25">
      <c r="A5496" s="1">
        <v>1006354</v>
      </c>
      <c r="B5496" s="5" t="str">
        <f>VLOOKUP(H5496,'FIPS Basin X-walk'!$A$2:$F$3224,6,FALSE)</f>
        <v>Sioux Uplift</v>
      </c>
      <c r="C5496" s="1" t="s">
        <v>15037</v>
      </c>
      <c r="D5496" s="1"/>
      <c r="E5496" s="1"/>
      <c r="F5496" s="1" t="s">
        <v>15038</v>
      </c>
      <c r="G5496" s="1" t="s">
        <v>7931</v>
      </c>
      <c r="H5496" s="1">
        <v>27119</v>
      </c>
      <c r="I5496" s="1">
        <v>1006354</v>
      </c>
      <c r="J5496" s="1">
        <v>47.764625000000002</v>
      </c>
      <c r="K5496" s="1">
        <v>-96.629975000000002</v>
      </c>
      <c r="L5496" s="1"/>
      <c r="M5496" s="1" t="s">
        <v>1559</v>
      </c>
      <c r="N5496" s="1" t="s">
        <v>14790</v>
      </c>
      <c r="O5496" s="1">
        <v>2022</v>
      </c>
      <c r="P5496" s="1">
        <v>56716</v>
      </c>
      <c r="Q5496" s="1" t="s">
        <v>15039</v>
      </c>
      <c r="R5496" s="1"/>
      <c r="S5496" s="1" t="s">
        <v>24366</v>
      </c>
      <c r="T5496" s="1" t="s">
        <v>6826</v>
      </c>
      <c r="U5496" s="1"/>
      <c r="V5496" s="1" t="s">
        <v>14830</v>
      </c>
      <c r="W5496" s="1" t="s">
        <v>6826</v>
      </c>
    </row>
    <row r="5497" spans="1:23" x14ac:dyDescent="0.25">
      <c r="A5497" s="1">
        <v>1000034</v>
      </c>
      <c r="B5497" s="5" t="str">
        <f>VLOOKUP(H5497,'FIPS Basin X-walk'!$A$2:$F$3224,6,FALSE)</f>
        <v>Iowa Shelf</v>
      </c>
      <c r="C5497" s="1" t="s">
        <v>12265</v>
      </c>
      <c r="D5497" s="1"/>
      <c r="E5497" s="1"/>
      <c r="F5497" s="1" t="s">
        <v>12255</v>
      </c>
      <c r="G5497" s="1" t="s">
        <v>7931</v>
      </c>
      <c r="H5497" s="1">
        <v>19153</v>
      </c>
      <c r="I5497" s="1">
        <v>1000034</v>
      </c>
      <c r="J5497" s="1">
        <v>41.626328999999998</v>
      </c>
      <c r="K5497" s="1">
        <v>-93.583205000000007</v>
      </c>
      <c r="L5497" s="1" t="s">
        <v>24367</v>
      </c>
      <c r="M5497" s="1" t="s">
        <v>1500</v>
      </c>
      <c r="N5497" s="1" t="s">
        <v>11970</v>
      </c>
      <c r="O5497" s="1">
        <v>2022</v>
      </c>
      <c r="P5497" s="1">
        <v>50313</v>
      </c>
      <c r="Q5497" s="1" t="s">
        <v>12266</v>
      </c>
      <c r="R5497" s="1"/>
      <c r="S5497" s="1" t="s">
        <v>24377</v>
      </c>
      <c r="T5497" s="1" t="s">
        <v>6828</v>
      </c>
      <c r="U5497" s="1"/>
      <c r="V5497" s="1" t="s">
        <v>10435</v>
      </c>
      <c r="W5497" s="1" t="s">
        <v>6826</v>
      </c>
    </row>
    <row r="5498" spans="1:23" x14ac:dyDescent="0.25">
      <c r="A5498" s="1">
        <v>1003898</v>
      </c>
      <c r="B5498" s="5" t="str">
        <f>VLOOKUP(H5498,'FIPS Basin X-walk'!$A$2:$F$3224,6,FALSE)</f>
        <v>Iowa Shelf</v>
      </c>
      <c r="C5498" s="1" t="s">
        <v>12254</v>
      </c>
      <c r="D5498" s="1"/>
      <c r="E5498" s="1"/>
      <c r="F5498" s="1" t="s">
        <v>12255</v>
      </c>
      <c r="G5498" s="1" t="s">
        <v>7931</v>
      </c>
      <c r="H5498" s="1">
        <v>19153</v>
      </c>
      <c r="I5498" s="1">
        <v>1003898</v>
      </c>
      <c r="J5498" s="1">
        <v>41.64499</v>
      </c>
      <c r="K5498" s="1">
        <v>-93.621359999999996</v>
      </c>
      <c r="L5498" s="1"/>
      <c r="M5498" s="1" t="s">
        <v>1500</v>
      </c>
      <c r="N5498" s="1" t="s">
        <v>11970</v>
      </c>
      <c r="O5498" s="1">
        <v>2022</v>
      </c>
      <c r="P5498" s="1">
        <v>50313</v>
      </c>
      <c r="Q5498" s="1" t="s">
        <v>25187</v>
      </c>
      <c r="R5498" s="1"/>
      <c r="S5498" s="1" t="s">
        <v>24966</v>
      </c>
      <c r="T5498" s="1" t="s">
        <v>6826</v>
      </c>
      <c r="U5498" s="1"/>
      <c r="V5498" s="1" t="s">
        <v>12256</v>
      </c>
      <c r="W5498" s="1" t="s">
        <v>6826</v>
      </c>
    </row>
    <row r="5499" spans="1:23" x14ac:dyDescent="0.25">
      <c r="A5499" s="1">
        <v>1006374</v>
      </c>
      <c r="B5499" s="5" t="str">
        <f>VLOOKUP(H5499,'FIPS Basin X-walk'!$A$2:$F$3224,6,FALSE)</f>
        <v>Iowa Shelf</v>
      </c>
      <c r="C5499" s="1" t="s">
        <v>24913</v>
      </c>
      <c r="D5499" s="1"/>
      <c r="E5499" s="1"/>
      <c r="F5499" s="1" t="s">
        <v>1720</v>
      </c>
      <c r="G5499" s="1" t="s">
        <v>7931</v>
      </c>
      <c r="H5499" s="1">
        <v>19153</v>
      </c>
      <c r="I5499" s="1">
        <v>1006374</v>
      </c>
      <c r="J5499" s="1">
        <v>41.587580000000003</v>
      </c>
      <c r="K5499" s="1">
        <v>-93.626159999999999</v>
      </c>
      <c r="L5499" s="1"/>
      <c r="M5499" s="1" t="s">
        <v>1500</v>
      </c>
      <c r="N5499" s="1" t="s">
        <v>11970</v>
      </c>
      <c r="O5499" s="1">
        <v>2022</v>
      </c>
      <c r="P5499" s="1">
        <v>50309</v>
      </c>
      <c r="Q5499" s="1" t="s">
        <v>1400</v>
      </c>
      <c r="R5499" s="1"/>
      <c r="S5499" s="1" t="s">
        <v>24359</v>
      </c>
      <c r="T5499" s="1" t="s">
        <v>7005</v>
      </c>
      <c r="U5499" s="1"/>
      <c r="V5499" s="1" t="s">
        <v>7232</v>
      </c>
      <c r="W5499" s="1" t="s">
        <v>6826</v>
      </c>
    </row>
    <row r="5500" spans="1:23" x14ac:dyDescent="0.25">
      <c r="A5500" s="1">
        <v>1006375</v>
      </c>
      <c r="B5500" s="5" t="str">
        <f>VLOOKUP(H5500,'FIPS Basin X-walk'!$A$2:$F$3224,6,FALSE)</f>
        <v>Iowa Shelf</v>
      </c>
      <c r="C5500" s="1" t="s">
        <v>24913</v>
      </c>
      <c r="D5500" s="1"/>
      <c r="E5500" s="1"/>
      <c r="F5500" s="1" t="s">
        <v>1720</v>
      </c>
      <c r="G5500" s="1" t="s">
        <v>7931</v>
      </c>
      <c r="H5500" s="1">
        <v>19153</v>
      </c>
      <c r="I5500" s="1">
        <v>1006375</v>
      </c>
      <c r="J5500" s="1">
        <v>41.587580000000003</v>
      </c>
      <c r="K5500" s="1">
        <v>-93.626159999999999</v>
      </c>
      <c r="L5500" s="1"/>
      <c r="M5500" s="1" t="s">
        <v>1500</v>
      </c>
      <c r="N5500" s="1" t="s">
        <v>11970</v>
      </c>
      <c r="O5500" s="1">
        <v>2022</v>
      </c>
      <c r="P5500" s="1">
        <v>50309</v>
      </c>
      <c r="Q5500" s="1" t="s">
        <v>1401</v>
      </c>
      <c r="R5500" s="1"/>
      <c r="S5500" s="1" t="s">
        <v>24359</v>
      </c>
      <c r="T5500" s="1" t="s">
        <v>7005</v>
      </c>
      <c r="U5500" s="1"/>
      <c r="V5500" s="1" t="s">
        <v>7232</v>
      </c>
      <c r="W5500" s="1" t="s">
        <v>6826</v>
      </c>
    </row>
    <row r="5501" spans="1:23" x14ac:dyDescent="0.25">
      <c r="A5501" s="1">
        <v>1006376</v>
      </c>
      <c r="B5501" s="5" t="str">
        <f>VLOOKUP(H5501,'FIPS Basin X-walk'!$A$2:$F$3224,6,FALSE)</f>
        <v>Iowa Shelf</v>
      </c>
      <c r="C5501" s="1" t="s">
        <v>24913</v>
      </c>
      <c r="D5501" s="1"/>
      <c r="E5501" s="1"/>
      <c r="F5501" s="1" t="s">
        <v>1720</v>
      </c>
      <c r="G5501" s="1" t="s">
        <v>7931</v>
      </c>
      <c r="H5501" s="1">
        <v>19153</v>
      </c>
      <c r="I5501" s="1">
        <v>1006376</v>
      </c>
      <c r="J5501" s="1">
        <v>41.587580000000003</v>
      </c>
      <c r="K5501" s="1">
        <v>-93.626159999999999</v>
      </c>
      <c r="L5501" s="1"/>
      <c r="M5501" s="1" t="s">
        <v>1500</v>
      </c>
      <c r="N5501" s="1" t="s">
        <v>11970</v>
      </c>
      <c r="O5501" s="1">
        <v>2022</v>
      </c>
      <c r="P5501" s="1">
        <v>50309</v>
      </c>
      <c r="Q5501" s="1" t="s">
        <v>1402</v>
      </c>
      <c r="R5501" s="1"/>
      <c r="S5501" s="1" t="s">
        <v>24359</v>
      </c>
      <c r="T5501" s="1" t="s">
        <v>7005</v>
      </c>
      <c r="U5501" s="1"/>
      <c r="V5501" s="1" t="s">
        <v>7232</v>
      </c>
      <c r="W5501" s="1" t="s">
        <v>6826</v>
      </c>
    </row>
    <row r="5502" spans="1:23" x14ac:dyDescent="0.25">
      <c r="A5502" s="1">
        <v>1006540</v>
      </c>
      <c r="B5502" s="5" t="str">
        <f>VLOOKUP(H5502,'FIPS Basin X-walk'!$A$2:$F$3224,6,FALSE)</f>
        <v>Iowa Shelf</v>
      </c>
      <c r="C5502" s="1" t="s">
        <v>12271</v>
      </c>
      <c r="D5502" s="1"/>
      <c r="E5502" s="1"/>
      <c r="F5502" s="1" t="s">
        <v>12255</v>
      </c>
      <c r="G5502" s="1" t="s">
        <v>7931</v>
      </c>
      <c r="H5502" s="1">
        <v>19153</v>
      </c>
      <c r="I5502" s="1">
        <v>1006540</v>
      </c>
      <c r="J5502" s="1">
        <v>41.585129000000002</v>
      </c>
      <c r="K5502" s="1">
        <v>-93.571589000000003</v>
      </c>
      <c r="L5502" s="1"/>
      <c r="M5502" s="1" t="s">
        <v>1500</v>
      </c>
      <c r="N5502" s="1" t="s">
        <v>11970</v>
      </c>
      <c r="O5502" s="1">
        <v>2022</v>
      </c>
      <c r="P5502" s="1">
        <v>50317</v>
      </c>
      <c r="Q5502" s="1" t="s">
        <v>12272</v>
      </c>
      <c r="R5502" s="1"/>
      <c r="S5502" s="1" t="s">
        <v>24966</v>
      </c>
      <c r="T5502" s="1" t="s">
        <v>6826</v>
      </c>
      <c r="U5502" s="1"/>
      <c r="V5502" s="1" t="s">
        <v>12273</v>
      </c>
      <c r="W5502" s="1" t="s">
        <v>6826</v>
      </c>
    </row>
    <row r="5503" spans="1:23" x14ac:dyDescent="0.25">
      <c r="A5503" s="1">
        <v>1009627</v>
      </c>
      <c r="B5503" s="5" t="str">
        <f>VLOOKUP(H5503,'FIPS Basin X-walk'!$A$2:$F$3224,6,FALSE)</f>
        <v>Iowa Shelf</v>
      </c>
      <c r="C5503" s="1" t="s">
        <v>24913</v>
      </c>
      <c r="D5503" s="1"/>
      <c r="E5503" s="1"/>
      <c r="F5503" s="1" t="s">
        <v>1720</v>
      </c>
      <c r="G5503" s="1" t="s">
        <v>7931</v>
      </c>
      <c r="H5503" s="1">
        <v>19153</v>
      </c>
      <c r="I5503" s="1">
        <v>1009627</v>
      </c>
      <c r="J5503" s="1">
        <v>41.587580000000003</v>
      </c>
      <c r="K5503" s="1">
        <v>-93.626159999999999</v>
      </c>
      <c r="L5503" s="1"/>
      <c r="M5503" s="1" t="s">
        <v>1500</v>
      </c>
      <c r="N5503" s="1" t="s">
        <v>11970</v>
      </c>
      <c r="O5503" s="1">
        <v>2022</v>
      </c>
      <c r="P5503" s="1">
        <v>50309</v>
      </c>
      <c r="Q5503" s="1" t="s">
        <v>12259</v>
      </c>
      <c r="R5503" s="1"/>
      <c r="S5503" s="1" t="s">
        <v>24361</v>
      </c>
      <c r="T5503" s="1" t="s">
        <v>7005</v>
      </c>
      <c r="U5503" s="1"/>
      <c r="V5503" s="1" t="s">
        <v>7232</v>
      </c>
      <c r="W5503" s="1" t="s">
        <v>6826</v>
      </c>
    </row>
    <row r="5504" spans="1:23" x14ac:dyDescent="0.25">
      <c r="A5504" s="1">
        <v>1002424</v>
      </c>
      <c r="B5504" s="5" t="str">
        <f>VLOOKUP(H5504,'FIPS Basin X-walk'!$A$2:$F$3224,6,FALSE)</f>
        <v>Iowa Shelf</v>
      </c>
      <c r="C5504" s="1" t="s">
        <v>24913</v>
      </c>
      <c r="D5504" s="1"/>
      <c r="E5504" s="1"/>
      <c r="F5504" s="1" t="s">
        <v>12253</v>
      </c>
      <c r="G5504" s="1" t="s">
        <v>7931</v>
      </c>
      <c r="H5504" s="1">
        <v>19153</v>
      </c>
      <c r="I5504" s="1">
        <v>1002424</v>
      </c>
      <c r="J5504" s="1">
        <v>41.587580000000003</v>
      </c>
      <c r="K5504" s="1">
        <v>-93.626159999999999</v>
      </c>
      <c r="L5504" s="1"/>
      <c r="M5504" s="1" t="s">
        <v>1500</v>
      </c>
      <c r="N5504" s="1" t="s">
        <v>11970</v>
      </c>
      <c r="O5504" s="1">
        <v>2022</v>
      </c>
      <c r="P5504" s="1">
        <v>50309</v>
      </c>
      <c r="Q5504" s="1" t="s">
        <v>1332</v>
      </c>
      <c r="R5504" s="1"/>
      <c r="S5504" s="1" t="s">
        <v>24359</v>
      </c>
      <c r="T5504" s="1" t="s">
        <v>6826</v>
      </c>
      <c r="U5504" s="1"/>
      <c r="V5504" s="1" t="s">
        <v>7232</v>
      </c>
      <c r="W5504" s="1" t="s">
        <v>6826</v>
      </c>
    </row>
    <row r="5505" spans="1:23" x14ac:dyDescent="0.25">
      <c r="A5505" s="1">
        <v>1005751</v>
      </c>
      <c r="B5505" s="5" t="str">
        <f>VLOOKUP(H5505,'FIPS Basin X-walk'!$A$2:$F$3224,6,FALSE)</f>
        <v>Sioux Uplift</v>
      </c>
      <c r="C5505" s="1" t="s">
        <v>15040</v>
      </c>
      <c r="D5505" s="1"/>
      <c r="E5505" s="1" t="s">
        <v>6828</v>
      </c>
      <c r="F5505" s="1" t="s">
        <v>15041</v>
      </c>
      <c r="G5505" s="1" t="s">
        <v>7931</v>
      </c>
      <c r="H5505" s="1">
        <v>27119</v>
      </c>
      <c r="I5505" s="1">
        <v>1005751</v>
      </c>
      <c r="J5505" s="1">
        <v>47.925832999999997</v>
      </c>
      <c r="K5505" s="1">
        <v>-97.006111000000004</v>
      </c>
      <c r="L5505" s="1"/>
      <c r="M5505" s="1" t="s">
        <v>1559</v>
      </c>
      <c r="N5505" s="1" t="s">
        <v>14790</v>
      </c>
      <c r="O5505" s="1">
        <v>2022</v>
      </c>
      <c r="P5505" s="1">
        <v>56721</v>
      </c>
      <c r="Q5505" s="1" t="s">
        <v>15042</v>
      </c>
      <c r="R5505" s="1"/>
      <c r="S5505" s="1" t="s">
        <v>24366</v>
      </c>
      <c r="T5505" s="1" t="s">
        <v>6826</v>
      </c>
      <c r="U5505" s="1"/>
      <c r="V5505" s="1" t="s">
        <v>14830</v>
      </c>
      <c r="W5505" s="1" t="s">
        <v>6826</v>
      </c>
    </row>
    <row r="5506" spans="1:23" x14ac:dyDescent="0.25">
      <c r="A5506" s="1">
        <v>1008429</v>
      </c>
      <c r="B5506" s="5" t="str">
        <f>VLOOKUP(H5506,'FIPS Basin X-walk'!$A$2:$F$3224,6,FALSE)</f>
        <v>Gulf Coast Basin (LA, TX)</v>
      </c>
      <c r="C5506" s="1" t="s">
        <v>21650</v>
      </c>
      <c r="D5506" s="1"/>
      <c r="E5506" s="1"/>
      <c r="F5506" s="1" t="s">
        <v>21651</v>
      </c>
      <c r="G5506" s="1" t="s">
        <v>7931</v>
      </c>
      <c r="H5506" s="1">
        <v>48373</v>
      </c>
      <c r="I5506" s="1">
        <v>1008429</v>
      </c>
      <c r="J5506" s="1">
        <v>30.597189</v>
      </c>
      <c r="K5506" s="1">
        <v>-94.926715000000002</v>
      </c>
      <c r="L5506" s="1"/>
      <c r="M5506" s="1" t="s">
        <v>1485</v>
      </c>
      <c r="N5506" s="1" t="s">
        <v>9148</v>
      </c>
      <c r="O5506" s="1">
        <v>2022</v>
      </c>
      <c r="P5506" s="1">
        <v>77335</v>
      </c>
      <c r="Q5506" s="1" t="s">
        <v>24080</v>
      </c>
      <c r="R5506" s="1"/>
      <c r="S5506" s="1" t="s">
        <v>24435</v>
      </c>
      <c r="T5506" s="1" t="s">
        <v>6826</v>
      </c>
      <c r="U5506" s="1"/>
      <c r="V5506" s="1" t="s">
        <v>7090</v>
      </c>
      <c r="W5506" s="1" t="s">
        <v>6826</v>
      </c>
    </row>
    <row r="5507" spans="1:23" x14ac:dyDescent="0.25">
      <c r="A5507" s="1">
        <v>1013757</v>
      </c>
      <c r="B5507" s="5" t="str">
        <f>VLOOKUP(H5507,'FIPS Basin X-walk'!$A$2:$F$3224,6,FALSE)</f>
        <v>Gulf Coast Basin (LA, TX)</v>
      </c>
      <c r="C5507" s="1" t="s">
        <v>21655</v>
      </c>
      <c r="D5507" s="1"/>
      <c r="E5507" s="1"/>
      <c r="F5507" s="1" t="s">
        <v>21651</v>
      </c>
      <c r="G5507" s="1" t="s">
        <v>7931</v>
      </c>
      <c r="H5507" s="1">
        <v>48373</v>
      </c>
      <c r="I5507" s="1">
        <v>1013757</v>
      </c>
      <c r="J5507" s="1">
        <v>30.605813000000001</v>
      </c>
      <c r="K5507" s="1">
        <v>-94.946329000000006</v>
      </c>
      <c r="L5507" s="1"/>
      <c r="M5507" s="1" t="s">
        <v>1485</v>
      </c>
      <c r="N5507" s="1" t="s">
        <v>9148</v>
      </c>
      <c r="O5507" s="1">
        <v>2022</v>
      </c>
      <c r="P5507" s="1">
        <v>77335</v>
      </c>
      <c r="Q5507" s="1" t="s">
        <v>232</v>
      </c>
      <c r="R5507" s="1"/>
      <c r="S5507" s="1" t="s">
        <v>24435</v>
      </c>
      <c r="T5507" s="1" t="s">
        <v>6826</v>
      </c>
      <c r="U5507" s="1"/>
      <c r="V5507" s="1" t="s">
        <v>8019</v>
      </c>
      <c r="W5507" s="1" t="s">
        <v>6826</v>
      </c>
    </row>
    <row r="5508" spans="1:23" x14ac:dyDescent="0.25">
      <c r="A5508" s="1">
        <v>1002184</v>
      </c>
      <c r="B5508" s="5" t="str">
        <f>VLOOKUP(H5508,'FIPS Basin X-walk'!$A$2:$F$3224,6,FALSE)</f>
        <v>Florida Platform</v>
      </c>
      <c r="C5508" s="1" t="s">
        <v>10023</v>
      </c>
      <c r="D5508" s="1"/>
      <c r="E5508" s="1"/>
      <c r="F5508" s="1" t="s">
        <v>10024</v>
      </c>
      <c r="G5508" s="1" t="s">
        <v>7931</v>
      </c>
      <c r="H5508" s="1">
        <v>12105</v>
      </c>
      <c r="I5508" s="1">
        <v>1002184</v>
      </c>
      <c r="J5508" s="1">
        <v>27.909614000000001</v>
      </c>
      <c r="K5508" s="1">
        <v>-81.600432999999995</v>
      </c>
      <c r="L5508" s="1"/>
      <c r="M5508" s="1" t="s">
        <v>1506</v>
      </c>
      <c r="N5508" s="1" t="s">
        <v>9619</v>
      </c>
      <c r="O5508" s="1">
        <v>2022</v>
      </c>
      <c r="P5508" s="1">
        <v>33853</v>
      </c>
      <c r="Q5508" s="1" t="s">
        <v>24862</v>
      </c>
      <c r="R5508" s="1"/>
      <c r="S5508" s="1" t="s">
        <v>24401</v>
      </c>
      <c r="T5508" s="1" t="s">
        <v>6828</v>
      </c>
      <c r="U5508" s="1"/>
      <c r="V5508" s="1" t="s">
        <v>10025</v>
      </c>
      <c r="W5508" s="1" t="s">
        <v>6828</v>
      </c>
    </row>
    <row r="5509" spans="1:23" x14ac:dyDescent="0.25">
      <c r="A5509" s="1">
        <v>1000215</v>
      </c>
      <c r="B5509" s="5" t="str">
        <f>VLOOKUP(H5509,'FIPS Basin X-walk'!$A$2:$F$3224,6,FALSE)</f>
        <v>Gulf Coast Basin (LA, TX)</v>
      </c>
      <c r="C5509" s="1" t="s">
        <v>21652</v>
      </c>
      <c r="D5509" s="1"/>
      <c r="E5509" s="1"/>
      <c r="F5509" s="1" t="s">
        <v>21653</v>
      </c>
      <c r="G5509" s="1" t="s">
        <v>7931</v>
      </c>
      <c r="H5509" s="1">
        <v>48373</v>
      </c>
      <c r="I5509" s="1">
        <v>1000215</v>
      </c>
      <c r="J5509" s="1">
        <v>30.83268</v>
      </c>
      <c r="K5509" s="1">
        <v>-94.923689999999993</v>
      </c>
      <c r="L5509" s="1"/>
      <c r="M5509" s="1" t="s">
        <v>1485</v>
      </c>
      <c r="N5509" s="1" t="s">
        <v>9148</v>
      </c>
      <c r="O5509" s="1">
        <v>2022</v>
      </c>
      <c r="P5509" s="1">
        <v>77350</v>
      </c>
      <c r="Q5509" s="1" t="s">
        <v>21654</v>
      </c>
      <c r="R5509" s="1"/>
      <c r="S5509" s="1" t="s">
        <v>24358</v>
      </c>
      <c r="T5509" s="1" t="s">
        <v>6826</v>
      </c>
      <c r="U5509" s="1"/>
      <c r="V5509" s="1" t="s">
        <v>6952</v>
      </c>
      <c r="W5509" s="1" t="s">
        <v>6826</v>
      </c>
    </row>
    <row r="5510" spans="1:23" x14ac:dyDescent="0.25">
      <c r="A5510" s="1">
        <v>1006342</v>
      </c>
      <c r="B5510" s="5" t="str">
        <f>VLOOKUP(H5510,'FIPS Basin X-walk'!$A$2:$F$3224,6,FALSE)</f>
        <v>Gulf Coast Basin (LA, TX)</v>
      </c>
      <c r="C5510" s="1" t="s">
        <v>21656</v>
      </c>
      <c r="D5510" s="1"/>
      <c r="E5510" s="1"/>
      <c r="F5510" s="1" t="s">
        <v>7271</v>
      </c>
      <c r="G5510" s="1" t="s">
        <v>7931</v>
      </c>
      <c r="H5510" s="1">
        <v>48373</v>
      </c>
      <c r="I5510" s="1">
        <v>1006342</v>
      </c>
      <c r="J5510" s="1">
        <v>30.755452999999999</v>
      </c>
      <c r="K5510" s="1">
        <v>-94.701970000000003</v>
      </c>
      <c r="L5510" s="1"/>
      <c r="M5510" s="1" t="s">
        <v>1485</v>
      </c>
      <c r="N5510" s="1" t="s">
        <v>9148</v>
      </c>
      <c r="O5510" s="1">
        <v>2022</v>
      </c>
      <c r="P5510" s="1">
        <v>77351</v>
      </c>
      <c r="Q5510" s="1" t="s">
        <v>602</v>
      </c>
      <c r="R5510" s="1"/>
      <c r="S5510" s="1" t="s">
        <v>24399</v>
      </c>
      <c r="T5510" s="1" t="s">
        <v>6826</v>
      </c>
      <c r="U5510" s="1"/>
      <c r="V5510" s="1" t="s">
        <v>21657</v>
      </c>
      <c r="W5510" s="1" t="s">
        <v>6826</v>
      </c>
    </row>
    <row r="5511" spans="1:23" x14ac:dyDescent="0.25">
      <c r="A5511" s="1">
        <v>1007727</v>
      </c>
      <c r="B5511" s="5" t="str">
        <f>VLOOKUP(H5511,'FIPS Basin X-walk'!$A$2:$F$3224,6,FALSE)</f>
        <v>Iowa Shelf</v>
      </c>
      <c r="C5511" s="1" t="s">
        <v>12267</v>
      </c>
      <c r="D5511" s="1"/>
      <c r="E5511" s="1"/>
      <c r="F5511" s="1" t="s">
        <v>12268</v>
      </c>
      <c r="G5511" s="1" t="s">
        <v>7931</v>
      </c>
      <c r="H5511" s="1">
        <v>19153</v>
      </c>
      <c r="I5511" s="1">
        <v>1007727</v>
      </c>
      <c r="J5511" s="1">
        <v>41.5989</v>
      </c>
      <c r="K5511" s="1">
        <v>-93.354799999999997</v>
      </c>
      <c r="L5511" s="1"/>
      <c r="M5511" s="1" t="s">
        <v>1500</v>
      </c>
      <c r="N5511" s="1" t="s">
        <v>11970</v>
      </c>
      <c r="O5511" s="1">
        <v>2022</v>
      </c>
      <c r="P5511" s="1">
        <v>50169</v>
      </c>
      <c r="Q5511" s="1" t="s">
        <v>12269</v>
      </c>
      <c r="R5511" s="1"/>
      <c r="S5511" s="1" t="s">
        <v>24358</v>
      </c>
      <c r="T5511" s="1" t="s">
        <v>6826</v>
      </c>
      <c r="U5511" s="1"/>
      <c r="V5511" s="1" t="s">
        <v>12270</v>
      </c>
      <c r="W5511" s="1" t="s">
        <v>6828</v>
      </c>
    </row>
    <row r="5512" spans="1:23" x14ac:dyDescent="0.25">
      <c r="A5512" s="1">
        <v>1009709</v>
      </c>
      <c r="B5512" s="5" t="str">
        <f>VLOOKUP(H5512,'FIPS Basin X-walk'!$A$2:$F$3224,6,FALSE)</f>
        <v>Florida Platform</v>
      </c>
      <c r="C5512" s="1" t="s">
        <v>10015</v>
      </c>
      <c r="D5512" s="1"/>
      <c r="E5512" s="1"/>
      <c r="F5512" s="1" t="s">
        <v>10016</v>
      </c>
      <c r="G5512" s="1" t="s">
        <v>7931</v>
      </c>
      <c r="H5512" s="1">
        <v>12105</v>
      </c>
      <c r="I5512" s="1">
        <v>1009709</v>
      </c>
      <c r="J5512" s="1">
        <v>27.764676999999999</v>
      </c>
      <c r="K5512" s="1">
        <v>-82.018916000000004</v>
      </c>
      <c r="L5512" s="1"/>
      <c r="M5512" s="1" t="s">
        <v>1506</v>
      </c>
      <c r="N5512" s="1" t="s">
        <v>9619</v>
      </c>
      <c r="O5512" s="1">
        <v>2022</v>
      </c>
      <c r="P5512" s="1">
        <v>33860</v>
      </c>
      <c r="Q5512" s="1" t="s">
        <v>10017</v>
      </c>
      <c r="R5512" s="1"/>
      <c r="S5512" s="1" t="s">
        <v>24643</v>
      </c>
      <c r="T5512" s="1" t="s">
        <v>6826</v>
      </c>
      <c r="U5512" s="1"/>
      <c r="V5512" s="1" t="s">
        <v>9772</v>
      </c>
      <c r="W5512" s="1" t="s">
        <v>6826</v>
      </c>
    </row>
    <row r="5513" spans="1:23" x14ac:dyDescent="0.25">
      <c r="A5513" s="1">
        <v>1004256</v>
      </c>
      <c r="B5513" s="5" t="str">
        <f>VLOOKUP(H5513,'FIPS Basin X-walk'!$A$2:$F$3224,6,FALSE)</f>
        <v>Appalachian Basin (Eastern Overthrust Area)</v>
      </c>
      <c r="C5513" s="1" t="s">
        <v>10488</v>
      </c>
      <c r="D5513" s="1"/>
      <c r="E5513" s="1"/>
      <c r="F5513" s="1" t="s">
        <v>10489</v>
      </c>
      <c r="G5513" s="1" t="s">
        <v>7931</v>
      </c>
      <c r="H5513" s="1">
        <v>13233</v>
      </c>
      <c r="I5513" s="1">
        <v>1004256</v>
      </c>
      <c r="J5513" s="1">
        <v>33.995539999999998</v>
      </c>
      <c r="K5513" s="1">
        <v>-85.167280000000005</v>
      </c>
      <c r="L5513" s="1"/>
      <c r="M5513" s="1" t="s">
        <v>1546</v>
      </c>
      <c r="N5513" s="1" t="s">
        <v>10124</v>
      </c>
      <c r="O5513" s="1">
        <v>2022</v>
      </c>
      <c r="P5513" s="1">
        <v>30153</v>
      </c>
      <c r="Q5513" s="1" t="s">
        <v>25271</v>
      </c>
      <c r="R5513" s="1"/>
      <c r="S5513" s="1" t="s">
        <v>24358</v>
      </c>
      <c r="T5513" s="1" t="s">
        <v>6826</v>
      </c>
      <c r="U5513" s="1"/>
      <c r="V5513" s="1" t="s">
        <v>10528</v>
      </c>
      <c r="W5513" s="1" t="s">
        <v>6826</v>
      </c>
    </row>
    <row r="5514" spans="1:23" x14ac:dyDescent="0.25">
      <c r="A5514" s="1">
        <v>1006859</v>
      </c>
      <c r="B5514" s="5" t="str">
        <f>VLOOKUP(H5514,'FIPS Basin X-walk'!$A$2:$F$3224,6,FALSE)</f>
        <v>Florida Platform</v>
      </c>
      <c r="C5514" s="1" t="s">
        <v>10018</v>
      </c>
      <c r="D5514" s="1"/>
      <c r="E5514" s="1"/>
      <c r="F5514" s="1" t="s">
        <v>10019</v>
      </c>
      <c r="G5514" s="1" t="s">
        <v>7931</v>
      </c>
      <c r="H5514" s="1">
        <v>12105</v>
      </c>
      <c r="I5514" s="1">
        <v>1006859</v>
      </c>
      <c r="J5514" s="1">
        <v>28.017778</v>
      </c>
      <c r="K5514" s="1">
        <v>-81.841943999999998</v>
      </c>
      <c r="L5514" s="1"/>
      <c r="M5514" s="1" t="s">
        <v>1506</v>
      </c>
      <c r="N5514" s="1" t="s">
        <v>9619</v>
      </c>
      <c r="O5514" s="1">
        <v>2022</v>
      </c>
      <c r="P5514" s="1">
        <v>33880</v>
      </c>
      <c r="Q5514" s="1" t="s">
        <v>10020</v>
      </c>
      <c r="R5514" s="1"/>
      <c r="S5514" s="1" t="s">
        <v>24358</v>
      </c>
      <c r="T5514" s="1" t="s">
        <v>6826</v>
      </c>
      <c r="U5514" s="1"/>
      <c r="V5514" s="1" t="s">
        <v>25770</v>
      </c>
      <c r="W5514" s="1" t="s">
        <v>6826</v>
      </c>
    </row>
    <row r="5515" spans="1:23" x14ac:dyDescent="0.25">
      <c r="A5515" s="1">
        <v>1004774</v>
      </c>
      <c r="B5515" s="5" t="str">
        <f>VLOOKUP(H5515,'FIPS Basin X-walk'!$A$2:$F$3224,6,FALSE)</f>
        <v/>
      </c>
      <c r="C5515" s="1"/>
      <c r="D5515" s="1"/>
      <c r="E5515" s="1"/>
      <c r="F5515" s="1" t="s">
        <v>23505</v>
      </c>
      <c r="G5515" s="1" t="s">
        <v>23506</v>
      </c>
      <c r="H5515" s="1">
        <v>72113</v>
      </c>
      <c r="I5515" s="1">
        <v>1004774</v>
      </c>
      <c r="J5515" s="1">
        <v>18.100065000000001</v>
      </c>
      <c r="K5515" s="1">
        <v>-66.620080000000002</v>
      </c>
      <c r="L5515" s="1"/>
      <c r="M5515" s="1" t="s">
        <v>1607</v>
      </c>
      <c r="N5515" s="1" t="s">
        <v>23460</v>
      </c>
      <c r="O5515" s="1">
        <v>2022</v>
      </c>
      <c r="P5515" s="1">
        <v>731</v>
      </c>
      <c r="Q5515" s="1" t="s">
        <v>23507</v>
      </c>
      <c r="R5515" s="1"/>
      <c r="S5515" s="1" t="s">
        <v>24358</v>
      </c>
      <c r="T5515" s="1" t="s">
        <v>6826</v>
      </c>
      <c r="U5515" s="1"/>
      <c r="V5515" s="1" t="s">
        <v>23508</v>
      </c>
      <c r="W5515" s="1" t="s">
        <v>6826</v>
      </c>
    </row>
    <row r="5516" spans="1:23" x14ac:dyDescent="0.25">
      <c r="A5516" s="1">
        <v>1002204</v>
      </c>
      <c r="B5516" s="5" t="str">
        <f>VLOOKUP(H5516,'FIPS Basin X-walk'!$A$2:$F$3224,6,FALSE)</f>
        <v>Arkoma Basin</v>
      </c>
      <c r="C5516" s="1" t="s">
        <v>18626</v>
      </c>
      <c r="D5516" s="1"/>
      <c r="E5516" s="1" t="s">
        <v>6828</v>
      </c>
      <c r="F5516" s="1" t="s">
        <v>14409</v>
      </c>
      <c r="G5516" s="1" t="s">
        <v>15374</v>
      </c>
      <c r="H5516" s="1">
        <v>40123</v>
      </c>
      <c r="I5516" s="1">
        <v>1002204</v>
      </c>
      <c r="J5516" s="1">
        <v>34.767539999999997</v>
      </c>
      <c r="K5516" s="1">
        <v>-96.696520000000007</v>
      </c>
      <c r="L5516" s="1"/>
      <c r="M5516" s="1" t="s">
        <v>1495</v>
      </c>
      <c r="N5516" s="1" t="s">
        <v>9115</v>
      </c>
      <c r="O5516" s="1">
        <v>2022</v>
      </c>
      <c r="P5516" s="1">
        <v>74820</v>
      </c>
      <c r="Q5516" s="1" t="s">
        <v>18627</v>
      </c>
      <c r="R5516" s="1"/>
      <c r="S5516" s="1" t="s">
        <v>24441</v>
      </c>
      <c r="T5516" s="1" t="s">
        <v>6826</v>
      </c>
      <c r="U5516" s="1"/>
      <c r="V5516" s="1" t="s">
        <v>7144</v>
      </c>
      <c r="W5516" s="1" t="s">
        <v>6826</v>
      </c>
    </row>
    <row r="5517" spans="1:23" x14ac:dyDescent="0.25">
      <c r="A5517" s="1">
        <v>1002547</v>
      </c>
      <c r="B5517" s="5" t="str">
        <f>VLOOKUP(H5517,'FIPS Basin X-walk'!$A$2:$F$3224,6,FALSE)</f>
        <v>Black Warrior Basin</v>
      </c>
      <c r="C5517" s="1" t="s">
        <v>15372</v>
      </c>
      <c r="D5517" s="1"/>
      <c r="E5517" s="1"/>
      <c r="F5517" s="1" t="s">
        <v>15373</v>
      </c>
      <c r="G5517" s="1" t="s">
        <v>15374</v>
      </c>
      <c r="H5517" s="1">
        <v>28115</v>
      </c>
      <c r="I5517" s="1">
        <v>1002547</v>
      </c>
      <c r="J5517" s="1">
        <v>34.285499999999999</v>
      </c>
      <c r="K5517" s="1">
        <v>-89.059027999999998</v>
      </c>
      <c r="L5517" s="1"/>
      <c r="M5517" s="1" t="s">
        <v>1523</v>
      </c>
      <c r="N5517" s="1" t="s">
        <v>15181</v>
      </c>
      <c r="O5517" s="1">
        <v>2022</v>
      </c>
      <c r="P5517" s="1">
        <v>38863</v>
      </c>
      <c r="Q5517" s="1" t="s">
        <v>24939</v>
      </c>
      <c r="R5517" s="1"/>
      <c r="S5517" s="1" t="s">
        <v>24358</v>
      </c>
      <c r="T5517" s="1" t="s">
        <v>6826</v>
      </c>
      <c r="U5517" s="1"/>
      <c r="V5517" s="1" t="s">
        <v>15375</v>
      </c>
      <c r="W5517" s="1" t="s">
        <v>6826</v>
      </c>
    </row>
    <row r="5518" spans="1:23" x14ac:dyDescent="0.25">
      <c r="A5518" s="1">
        <v>1013721</v>
      </c>
      <c r="B5518" s="5" t="str">
        <f>VLOOKUP(H5518,'FIPS Basin X-walk'!$A$2:$F$3224,6,FALSE)</f>
        <v>Arkoma Basin</v>
      </c>
      <c r="C5518" s="1" t="s">
        <v>7932</v>
      </c>
      <c r="D5518" s="1"/>
      <c r="E5518" s="1"/>
      <c r="F5518" s="1" t="s">
        <v>7933</v>
      </c>
      <c r="G5518" s="1" t="s">
        <v>7934</v>
      </c>
      <c r="H5518" s="1">
        <v>5115</v>
      </c>
      <c r="I5518" s="1">
        <v>1013721</v>
      </c>
      <c r="J5518" s="1">
        <v>35.276484000000004</v>
      </c>
      <c r="K5518" s="1">
        <v>-93.092555000000004</v>
      </c>
      <c r="L5518" s="1"/>
      <c r="M5518" s="1" t="s">
        <v>1520</v>
      </c>
      <c r="N5518" s="1" t="s">
        <v>7740</v>
      </c>
      <c r="O5518" s="1">
        <v>2022</v>
      </c>
      <c r="P5518" s="1">
        <v>72802</v>
      </c>
      <c r="Q5518" s="1" t="s">
        <v>7935</v>
      </c>
      <c r="R5518" s="1"/>
      <c r="S5518" s="1" t="s">
        <v>24363</v>
      </c>
      <c r="T5518" s="1" t="s">
        <v>6826</v>
      </c>
      <c r="U5518" s="1"/>
      <c r="V5518" s="1" t="s">
        <v>7936</v>
      </c>
      <c r="W5518" s="1" t="s">
        <v>6826</v>
      </c>
    </row>
    <row r="5519" spans="1:23" x14ac:dyDescent="0.25">
      <c r="A5519" s="1">
        <v>1004558</v>
      </c>
      <c r="B5519" s="5" t="str">
        <f>VLOOKUP(H5519,'FIPS Basin X-walk'!$A$2:$F$3224,6,FALSE)</f>
        <v>Appalachian Basin</v>
      </c>
      <c r="C5519" s="1" t="s">
        <v>18144</v>
      </c>
      <c r="D5519" s="1"/>
      <c r="E5519" s="1"/>
      <c r="F5519" s="1" t="s">
        <v>14955</v>
      </c>
      <c r="G5519" s="1" t="s">
        <v>18145</v>
      </c>
      <c r="H5519" s="1">
        <v>39133</v>
      </c>
      <c r="I5519" s="1">
        <v>1004558</v>
      </c>
      <c r="J5519" s="1">
        <v>41.017220000000002</v>
      </c>
      <c r="K5519" s="1">
        <v>-81.098609999999994</v>
      </c>
      <c r="L5519" s="1"/>
      <c r="M5519" s="1" t="s">
        <v>1542</v>
      </c>
      <c r="N5519" s="1" t="s">
        <v>17708</v>
      </c>
      <c r="O5519" s="1">
        <v>2022</v>
      </c>
      <c r="P5519" s="1">
        <v>44201</v>
      </c>
      <c r="Q5519" s="1" t="s">
        <v>18146</v>
      </c>
      <c r="R5519" s="1"/>
      <c r="S5519" s="1" t="s">
        <v>24358</v>
      </c>
      <c r="T5519" s="1" t="s">
        <v>6826</v>
      </c>
      <c r="U5519" s="1"/>
      <c r="V5519" s="1" t="s">
        <v>6952</v>
      </c>
      <c r="W5519" s="1" t="s">
        <v>6826</v>
      </c>
    </row>
    <row r="5520" spans="1:23" x14ac:dyDescent="0.25">
      <c r="A5520" s="1">
        <v>1013064</v>
      </c>
      <c r="B5520" s="5" t="str">
        <f>VLOOKUP(H5520,'FIPS Basin X-walk'!$A$2:$F$3224,6,FALSE)</f>
        <v>Appalachian Basin</v>
      </c>
      <c r="C5520" s="1" t="s">
        <v>18147</v>
      </c>
      <c r="D5520" s="1"/>
      <c r="E5520" s="1"/>
      <c r="F5520" s="1" t="s">
        <v>15721</v>
      </c>
      <c r="G5520" s="1" t="s">
        <v>18145</v>
      </c>
      <c r="H5520" s="1">
        <v>39133</v>
      </c>
      <c r="I5520" s="1">
        <v>1013064</v>
      </c>
      <c r="J5520" s="1">
        <v>41.03875</v>
      </c>
      <c r="K5520" s="1">
        <v>-81.067080000000004</v>
      </c>
      <c r="L5520" s="1"/>
      <c r="M5520" s="1" t="s">
        <v>1542</v>
      </c>
      <c r="N5520" s="1" t="s">
        <v>17708</v>
      </c>
      <c r="O5520" s="1">
        <v>2022</v>
      </c>
      <c r="P5520" s="1">
        <v>44411</v>
      </c>
      <c r="Q5520" s="1" t="s">
        <v>194</v>
      </c>
      <c r="R5520" s="1"/>
      <c r="S5520" s="1" t="s">
        <v>24399</v>
      </c>
      <c r="T5520" s="1" t="s">
        <v>6826</v>
      </c>
      <c r="U5520" s="1"/>
      <c r="V5520" s="1" t="s">
        <v>18148</v>
      </c>
      <c r="W5520" s="1" t="s">
        <v>6826</v>
      </c>
    </row>
    <row r="5521" spans="1:23" x14ac:dyDescent="0.25">
      <c r="A5521" s="1">
        <v>1006759</v>
      </c>
      <c r="B5521" s="5" t="str">
        <f>VLOOKUP(H5521,'FIPS Basin X-walk'!$A$2:$F$3224,6,FALSE)</f>
        <v>Appalachian Basin</v>
      </c>
      <c r="C5521" s="1" t="s">
        <v>18149</v>
      </c>
      <c r="D5521" s="1"/>
      <c r="E5521" s="1"/>
      <c r="F5521" s="1" t="s">
        <v>18150</v>
      </c>
      <c r="G5521" s="1" t="s">
        <v>18145</v>
      </c>
      <c r="H5521" s="1">
        <v>39133</v>
      </c>
      <c r="I5521" s="1">
        <v>1006759</v>
      </c>
      <c r="J5521" s="1">
        <v>41.141280000000002</v>
      </c>
      <c r="K5521" s="1">
        <v>-81.342839999999995</v>
      </c>
      <c r="L5521" s="1"/>
      <c r="M5521" s="1" t="s">
        <v>1542</v>
      </c>
      <c r="N5521" s="1" t="s">
        <v>17708</v>
      </c>
      <c r="O5521" s="1">
        <v>2022</v>
      </c>
      <c r="P5521" s="1">
        <v>44242</v>
      </c>
      <c r="Q5521" s="1" t="s">
        <v>18151</v>
      </c>
      <c r="R5521" s="1"/>
      <c r="S5521" s="1" t="s">
        <v>24379</v>
      </c>
      <c r="T5521" s="1" t="s">
        <v>6828</v>
      </c>
      <c r="U5521" s="1"/>
      <c r="V5521" s="1" t="s">
        <v>18152</v>
      </c>
      <c r="W5521" s="1" t="s">
        <v>6826</v>
      </c>
    </row>
    <row r="5522" spans="1:23" x14ac:dyDescent="0.25">
      <c r="A5522" s="1">
        <v>1002284</v>
      </c>
      <c r="B5522" s="5" t="str">
        <f>VLOOKUP(H5522,'FIPS Basin X-walk'!$A$2:$F$3224,6,FALSE)</f>
        <v>Wisconsin Arch</v>
      </c>
      <c r="C5522" s="1" t="s">
        <v>23214</v>
      </c>
      <c r="D5522" s="1"/>
      <c r="E5522" s="1"/>
      <c r="F5522" s="1" t="s">
        <v>23215</v>
      </c>
      <c r="G5522" s="1" t="s">
        <v>18145</v>
      </c>
      <c r="H5522" s="1">
        <v>55097</v>
      </c>
      <c r="I5522" s="1">
        <v>1002284</v>
      </c>
      <c r="J5522" s="1">
        <v>44.454600999999997</v>
      </c>
      <c r="K5522" s="1">
        <v>-89.540801999999999</v>
      </c>
      <c r="L5522" s="1"/>
      <c r="M5522" s="1" t="s">
        <v>1517</v>
      </c>
      <c r="N5522" s="1" t="s">
        <v>22991</v>
      </c>
      <c r="O5522" s="1">
        <v>2022</v>
      </c>
      <c r="P5522" s="1">
        <v>54467</v>
      </c>
      <c r="Q5522" s="1" t="s">
        <v>10745</v>
      </c>
      <c r="R5522" s="1"/>
      <c r="S5522" s="1" t="s">
        <v>24570</v>
      </c>
      <c r="T5522" s="1" t="s">
        <v>6826</v>
      </c>
      <c r="U5522" s="1"/>
      <c r="V5522" s="1" t="s">
        <v>10746</v>
      </c>
      <c r="W5522" s="1" t="s">
        <v>6826</v>
      </c>
    </row>
    <row r="5523" spans="1:23" x14ac:dyDescent="0.25">
      <c r="A5523" s="1">
        <v>1002854</v>
      </c>
      <c r="B5523" s="5" t="str">
        <f>VLOOKUP(H5523,'FIPS Basin X-walk'!$A$2:$F$3224,6,FALSE)</f>
        <v>Wisconsin Arch</v>
      </c>
      <c r="C5523" s="1" t="s">
        <v>23221</v>
      </c>
      <c r="D5523" s="1"/>
      <c r="E5523" s="1"/>
      <c r="F5523" s="1" t="s">
        <v>23217</v>
      </c>
      <c r="G5523" s="1" t="s">
        <v>18145</v>
      </c>
      <c r="H5523" s="1">
        <v>55097</v>
      </c>
      <c r="I5523" s="1">
        <v>1002854</v>
      </c>
      <c r="J5523" s="1">
        <v>44.486243000000002</v>
      </c>
      <c r="K5523" s="1">
        <v>-89.582533999999995</v>
      </c>
      <c r="L5523" s="1"/>
      <c r="M5523" s="1" t="s">
        <v>1517</v>
      </c>
      <c r="N5523" s="1" t="s">
        <v>22991</v>
      </c>
      <c r="O5523" s="1">
        <v>2022</v>
      </c>
      <c r="P5523" s="1">
        <v>54481</v>
      </c>
      <c r="Q5523" s="1" t="s">
        <v>23222</v>
      </c>
      <c r="R5523" s="1" t="s">
        <v>25002</v>
      </c>
      <c r="S5523" s="1" t="s">
        <v>24358</v>
      </c>
      <c r="T5523" s="1" t="s">
        <v>6826</v>
      </c>
      <c r="U5523" s="1"/>
      <c r="V5523" s="1" t="s">
        <v>25003</v>
      </c>
      <c r="W5523" s="1" t="s">
        <v>6826</v>
      </c>
    </row>
    <row r="5524" spans="1:23" x14ac:dyDescent="0.25">
      <c r="A5524" s="1">
        <v>1005293</v>
      </c>
      <c r="B5524" s="5" t="str">
        <f>VLOOKUP(H5524,'FIPS Basin X-walk'!$A$2:$F$3224,6,FALSE)</f>
        <v>Wisconsin Arch</v>
      </c>
      <c r="C5524" s="1" t="s">
        <v>23219</v>
      </c>
      <c r="D5524" s="1"/>
      <c r="E5524" s="1"/>
      <c r="F5524" s="1" t="s">
        <v>23217</v>
      </c>
      <c r="G5524" s="1" t="s">
        <v>18145</v>
      </c>
      <c r="H5524" s="1">
        <v>55097</v>
      </c>
      <c r="I5524" s="1">
        <v>1005293</v>
      </c>
      <c r="J5524" s="1">
        <v>44.481879999999997</v>
      </c>
      <c r="K5524" s="1">
        <v>-89.568389999999994</v>
      </c>
      <c r="L5524" s="1"/>
      <c r="M5524" s="1" t="s">
        <v>1517</v>
      </c>
      <c r="N5524" s="1" t="s">
        <v>22991</v>
      </c>
      <c r="O5524" s="1">
        <v>2022</v>
      </c>
      <c r="P5524" s="1">
        <v>54481</v>
      </c>
      <c r="Q5524" s="1" t="s">
        <v>23220</v>
      </c>
      <c r="R5524" s="1"/>
      <c r="S5524" s="1" t="s">
        <v>24431</v>
      </c>
      <c r="T5524" s="1" t="s">
        <v>6826</v>
      </c>
      <c r="U5524" s="1"/>
      <c r="V5524" s="1" t="s">
        <v>14194</v>
      </c>
      <c r="W5524" s="1" t="s">
        <v>6826</v>
      </c>
    </row>
    <row r="5525" spans="1:23" x14ac:dyDescent="0.25">
      <c r="A5525" s="1">
        <v>1006193</v>
      </c>
      <c r="B5525" s="5" t="str">
        <f>VLOOKUP(H5525,'FIPS Basin X-walk'!$A$2:$F$3224,6,FALSE)</f>
        <v>Wisconsin Arch</v>
      </c>
      <c r="C5525" s="1" t="s">
        <v>23216</v>
      </c>
      <c r="D5525" s="1"/>
      <c r="E5525" s="1"/>
      <c r="F5525" s="1" t="s">
        <v>23217</v>
      </c>
      <c r="G5525" s="1" t="s">
        <v>18145</v>
      </c>
      <c r="H5525" s="1">
        <v>55097</v>
      </c>
      <c r="I5525" s="1">
        <v>1006193</v>
      </c>
      <c r="J5525" s="1">
        <v>44.519419999999997</v>
      </c>
      <c r="K5525" s="1">
        <v>-89.583920000000006</v>
      </c>
      <c r="L5525" s="1"/>
      <c r="M5525" s="1" t="s">
        <v>1517</v>
      </c>
      <c r="N5525" s="1" t="s">
        <v>22991</v>
      </c>
      <c r="O5525" s="1">
        <v>2022</v>
      </c>
      <c r="P5525" s="1">
        <v>54481</v>
      </c>
      <c r="Q5525" s="1" t="s">
        <v>23218</v>
      </c>
      <c r="R5525" s="1"/>
      <c r="S5525" s="1" t="s">
        <v>24431</v>
      </c>
      <c r="T5525" s="1" t="s">
        <v>6826</v>
      </c>
      <c r="U5525" s="1"/>
      <c r="V5525" s="1" t="s">
        <v>25003</v>
      </c>
      <c r="W5525" s="1" t="s">
        <v>6826</v>
      </c>
    </row>
    <row r="5526" spans="1:23" x14ac:dyDescent="0.25">
      <c r="A5526" s="1">
        <v>1000236</v>
      </c>
      <c r="B5526" s="5" t="str">
        <f>VLOOKUP(H5526,'FIPS Basin X-walk'!$A$2:$F$3224,6,FALSE)</f>
        <v>Cincinnati Arch</v>
      </c>
      <c r="C5526" s="1" t="s">
        <v>11803</v>
      </c>
      <c r="D5526" s="1"/>
      <c r="E5526" s="1"/>
      <c r="F5526" s="1" t="s">
        <v>11795</v>
      </c>
      <c r="G5526" s="1" t="s">
        <v>1952</v>
      </c>
      <c r="H5526" s="1">
        <v>18127</v>
      </c>
      <c r="I5526" s="1">
        <v>1000236</v>
      </c>
      <c r="J5526" s="1">
        <v>41.631700000000002</v>
      </c>
      <c r="K5526" s="1">
        <v>-87.172799999999995</v>
      </c>
      <c r="L5526" s="1"/>
      <c r="M5526" s="1" t="s">
        <v>1499</v>
      </c>
      <c r="N5526" s="1" t="s">
        <v>11457</v>
      </c>
      <c r="O5526" s="1">
        <v>2022</v>
      </c>
      <c r="P5526" s="1">
        <v>46368</v>
      </c>
      <c r="Q5526" s="1" t="s">
        <v>11804</v>
      </c>
      <c r="R5526" s="1"/>
      <c r="S5526" s="1" t="s">
        <v>24361</v>
      </c>
      <c r="T5526" s="1" t="s">
        <v>6828</v>
      </c>
      <c r="U5526" s="1"/>
      <c r="V5526" s="1" t="s">
        <v>11682</v>
      </c>
      <c r="W5526" s="1" t="s">
        <v>6828</v>
      </c>
    </row>
    <row r="5527" spans="1:23" x14ac:dyDescent="0.25">
      <c r="A5527" s="1">
        <v>1003962</v>
      </c>
      <c r="B5527" s="5" t="str">
        <f>VLOOKUP(H5527,'FIPS Basin X-walk'!$A$2:$F$3224,6,FALSE)</f>
        <v>Cincinnati Arch</v>
      </c>
      <c r="C5527" s="1" t="s">
        <v>11798</v>
      </c>
      <c r="D5527" s="1"/>
      <c r="E5527" s="1" t="s">
        <v>6828</v>
      </c>
      <c r="F5527" s="1" t="s">
        <v>11799</v>
      </c>
      <c r="G5527" s="1" t="s">
        <v>11792</v>
      </c>
      <c r="H5527" s="1">
        <v>18127</v>
      </c>
      <c r="I5527" s="1">
        <v>1003962</v>
      </c>
      <c r="J5527" s="1">
        <v>41.634</v>
      </c>
      <c r="K5527" s="1">
        <v>-87.131</v>
      </c>
      <c r="L5527" s="1"/>
      <c r="M5527" s="1" t="s">
        <v>1499</v>
      </c>
      <c r="N5527" s="1" t="s">
        <v>11457</v>
      </c>
      <c r="O5527" s="1">
        <v>2022</v>
      </c>
      <c r="P5527" s="1">
        <v>46304</v>
      </c>
      <c r="Q5527" s="1" t="s">
        <v>11800</v>
      </c>
      <c r="R5527" s="1"/>
      <c r="S5527" s="1" t="s">
        <v>24372</v>
      </c>
      <c r="T5527" s="1" t="s">
        <v>6826</v>
      </c>
      <c r="U5527" s="1"/>
      <c r="V5527" s="1" t="s">
        <v>10904</v>
      </c>
      <c r="W5527" s="1" t="s">
        <v>6826</v>
      </c>
    </row>
    <row r="5528" spans="1:23" x14ac:dyDescent="0.25">
      <c r="A5528" s="1">
        <v>1001620</v>
      </c>
      <c r="B5528" s="5" t="str">
        <f>VLOOKUP(H5528,'FIPS Basin X-walk'!$A$2:$F$3224,6,FALSE)</f>
        <v>Cincinnati Arch</v>
      </c>
      <c r="C5528" s="1" t="s">
        <v>11801</v>
      </c>
      <c r="D5528" s="1"/>
      <c r="E5528" s="1"/>
      <c r="F5528" s="1" t="s">
        <v>11795</v>
      </c>
      <c r="G5528" s="1" t="s">
        <v>11792</v>
      </c>
      <c r="H5528" s="1">
        <v>18127</v>
      </c>
      <c r="I5528" s="1">
        <v>1001620</v>
      </c>
      <c r="J5528" s="1">
        <v>41.620389000000003</v>
      </c>
      <c r="K5528" s="1">
        <v>-87.170277999999996</v>
      </c>
      <c r="L5528" s="1"/>
      <c r="M5528" s="1" t="s">
        <v>1499</v>
      </c>
      <c r="N5528" s="1" t="s">
        <v>11457</v>
      </c>
      <c r="O5528" s="1">
        <v>2022</v>
      </c>
      <c r="P5528" s="1">
        <v>46368</v>
      </c>
      <c r="Q5528" s="1" t="s">
        <v>11802</v>
      </c>
      <c r="R5528" s="1"/>
      <c r="S5528" s="1" t="s">
        <v>24729</v>
      </c>
      <c r="T5528" s="1" t="s">
        <v>6826</v>
      </c>
      <c r="U5528" s="1"/>
      <c r="V5528" s="1" t="s">
        <v>7025</v>
      </c>
      <c r="W5528" s="1" t="s">
        <v>6826</v>
      </c>
    </row>
    <row r="5529" spans="1:23" x14ac:dyDescent="0.25">
      <c r="A5529" s="1">
        <v>1007866</v>
      </c>
      <c r="B5529" s="5" t="str">
        <f>VLOOKUP(H5529,'FIPS Basin X-walk'!$A$2:$F$3224,6,FALSE)</f>
        <v>Cincinnati Arch</v>
      </c>
      <c r="C5529" s="1" t="s">
        <v>11794</v>
      </c>
      <c r="D5529" s="1"/>
      <c r="E5529" s="1"/>
      <c r="F5529" s="1" t="s">
        <v>11795</v>
      </c>
      <c r="G5529" s="1" t="s">
        <v>11792</v>
      </c>
      <c r="H5529" s="1">
        <v>18127</v>
      </c>
      <c r="I5529" s="1">
        <v>1007866</v>
      </c>
      <c r="J5529" s="1">
        <v>41.622250000000001</v>
      </c>
      <c r="K5529" s="1">
        <v>-87.161638999999994</v>
      </c>
      <c r="L5529" s="1"/>
      <c r="M5529" s="1" t="s">
        <v>1499</v>
      </c>
      <c r="N5529" s="1" t="s">
        <v>11457</v>
      </c>
      <c r="O5529" s="1">
        <v>2022</v>
      </c>
      <c r="P5529" s="1">
        <v>46368</v>
      </c>
      <c r="Q5529" s="1" t="s">
        <v>11796</v>
      </c>
      <c r="R5529" s="1"/>
      <c r="S5529" s="1" t="s">
        <v>24372</v>
      </c>
      <c r="T5529" s="1" t="s">
        <v>6826</v>
      </c>
      <c r="U5529" s="1"/>
      <c r="V5529" s="1" t="s">
        <v>11797</v>
      </c>
      <c r="W5529" s="1" t="s">
        <v>6826</v>
      </c>
    </row>
    <row r="5530" spans="1:23" x14ac:dyDescent="0.25">
      <c r="A5530" s="1">
        <v>1011979</v>
      </c>
      <c r="B5530" s="5" t="str">
        <f>VLOOKUP(H5530,'FIPS Basin X-walk'!$A$2:$F$3224,6,FALSE)</f>
        <v>Cincinnati Arch</v>
      </c>
      <c r="C5530" s="1" t="s">
        <v>11791</v>
      </c>
      <c r="D5530" s="1"/>
      <c r="E5530" s="1"/>
      <c r="F5530" s="1" t="s">
        <v>9912</v>
      </c>
      <c r="G5530" s="1" t="s">
        <v>11792</v>
      </c>
      <c r="H5530" s="1">
        <v>18127</v>
      </c>
      <c r="I5530" s="1">
        <v>1011979</v>
      </c>
      <c r="J5530" s="1">
        <v>41.440600000000003</v>
      </c>
      <c r="K5530" s="1">
        <v>-87.019400000000005</v>
      </c>
      <c r="L5530" s="1"/>
      <c r="M5530" s="1" t="s">
        <v>1499</v>
      </c>
      <c r="N5530" s="1" t="s">
        <v>11457</v>
      </c>
      <c r="O5530" s="1">
        <v>2022</v>
      </c>
      <c r="P5530" s="1">
        <v>46383</v>
      </c>
      <c r="Q5530" s="1" t="s">
        <v>11793</v>
      </c>
      <c r="R5530" s="1"/>
      <c r="S5530" s="1" t="s">
        <v>24431</v>
      </c>
      <c r="T5530" s="1" t="s">
        <v>6826</v>
      </c>
      <c r="U5530" s="1"/>
      <c r="V5530" s="1" t="s">
        <v>10510</v>
      </c>
      <c r="W5530" s="1" t="s">
        <v>6826</v>
      </c>
    </row>
    <row r="5531" spans="1:23" x14ac:dyDescent="0.25">
      <c r="A5531" s="1">
        <v>1004969</v>
      </c>
      <c r="B5531" s="5" t="str">
        <f>VLOOKUP(H5531,'FIPS Basin X-walk'!$A$2:$F$3224,6,FALSE)</f>
        <v>Atlantic Coast Basin</v>
      </c>
      <c r="C5531" s="1" t="s">
        <v>22474</v>
      </c>
      <c r="D5531" s="1"/>
      <c r="E5531" s="1"/>
      <c r="F5531" s="1" t="s">
        <v>16192</v>
      </c>
      <c r="G5531" s="1" t="s">
        <v>22475</v>
      </c>
      <c r="H5531" s="1">
        <v>51740</v>
      </c>
      <c r="I5531" s="1">
        <v>1004969</v>
      </c>
      <c r="J5531" s="1">
        <v>36.808700000000002</v>
      </c>
      <c r="K5531" s="1">
        <v>-76.3035</v>
      </c>
      <c r="L5531" s="1"/>
      <c r="M5531" s="1" t="s">
        <v>1486</v>
      </c>
      <c r="N5531" s="1" t="s">
        <v>15119</v>
      </c>
      <c r="O5531" s="1">
        <v>2022</v>
      </c>
      <c r="P5531" s="1">
        <v>23704</v>
      </c>
      <c r="Q5531" s="1" t="s">
        <v>22476</v>
      </c>
      <c r="R5531" s="1"/>
      <c r="S5531" s="1" t="s">
        <v>24389</v>
      </c>
      <c r="T5531" s="1" t="s">
        <v>6826</v>
      </c>
      <c r="U5531" s="1"/>
      <c r="V5531" s="1" t="s">
        <v>22477</v>
      </c>
      <c r="W5531" s="1" t="s">
        <v>6826</v>
      </c>
    </row>
    <row r="5532" spans="1:23" x14ac:dyDescent="0.25">
      <c r="A5532" s="1">
        <v>1001033</v>
      </c>
      <c r="B5532" s="5" t="str">
        <f>VLOOKUP(H5532,'FIPS Basin X-walk'!$A$2:$F$3224,6,FALSE)</f>
        <v>Illinois Basin</v>
      </c>
      <c r="C5532" s="1" t="s">
        <v>11807</v>
      </c>
      <c r="D5532" s="1"/>
      <c r="E5532" s="1" t="s">
        <v>6828</v>
      </c>
      <c r="F5532" s="1" t="s">
        <v>7106</v>
      </c>
      <c r="G5532" s="1" t="s">
        <v>1848</v>
      </c>
      <c r="H5532" s="1">
        <v>18129</v>
      </c>
      <c r="I5532" s="1">
        <v>1001033</v>
      </c>
      <c r="J5532" s="1">
        <v>37.905299999999997</v>
      </c>
      <c r="K5532" s="1">
        <v>-87.715000000000003</v>
      </c>
      <c r="L5532" s="1"/>
      <c r="M5532" s="1" t="s">
        <v>1499</v>
      </c>
      <c r="N5532" s="1" t="s">
        <v>11457</v>
      </c>
      <c r="O5532" s="1">
        <v>2022</v>
      </c>
      <c r="P5532" s="1">
        <v>47620</v>
      </c>
      <c r="Q5532" s="1" t="s">
        <v>11808</v>
      </c>
      <c r="R5532" s="1"/>
      <c r="S5532" s="1" t="s">
        <v>24355</v>
      </c>
      <c r="T5532" s="1" t="s">
        <v>6826</v>
      </c>
      <c r="U5532" s="1"/>
      <c r="V5532" s="1" t="s">
        <v>11809</v>
      </c>
      <c r="W5532" s="1" t="s">
        <v>6828</v>
      </c>
    </row>
    <row r="5533" spans="1:23" x14ac:dyDescent="0.25">
      <c r="A5533" s="1">
        <v>1003377</v>
      </c>
      <c r="B5533" s="5" t="str">
        <f>VLOOKUP(H5533,'FIPS Basin X-walk'!$A$2:$F$3224,6,FALSE)</f>
        <v>Illinois Basin</v>
      </c>
      <c r="C5533" s="1" t="s">
        <v>11812</v>
      </c>
      <c r="D5533" s="1"/>
      <c r="E5533" s="1"/>
      <c r="F5533" s="1" t="s">
        <v>7106</v>
      </c>
      <c r="G5533" s="1" t="s">
        <v>11806</v>
      </c>
      <c r="H5533" s="1">
        <v>18129</v>
      </c>
      <c r="I5533" s="1">
        <v>1003377</v>
      </c>
      <c r="J5533" s="1">
        <v>37.909832000000002</v>
      </c>
      <c r="K5533" s="1">
        <v>-87.726455999999999</v>
      </c>
      <c r="L5533" s="1"/>
      <c r="M5533" s="1" t="s">
        <v>1499</v>
      </c>
      <c r="N5533" s="1" t="s">
        <v>11457</v>
      </c>
      <c r="O5533" s="1">
        <v>2022</v>
      </c>
      <c r="P5533" s="1">
        <v>47620</v>
      </c>
      <c r="Q5533" s="1" t="s">
        <v>11813</v>
      </c>
      <c r="R5533" s="1"/>
      <c r="S5533" s="1" t="s">
        <v>24378</v>
      </c>
      <c r="T5533" s="1" t="s">
        <v>6826</v>
      </c>
      <c r="U5533" s="1"/>
      <c r="V5533" s="1" t="s">
        <v>11190</v>
      </c>
      <c r="W5533" s="1" t="s">
        <v>6826</v>
      </c>
    </row>
    <row r="5534" spans="1:23" x14ac:dyDescent="0.25">
      <c r="A5534" s="1">
        <v>1007511</v>
      </c>
      <c r="B5534" s="5" t="str">
        <f>VLOOKUP(H5534,'FIPS Basin X-walk'!$A$2:$F$3224,6,FALSE)</f>
        <v>Illinois Basin</v>
      </c>
      <c r="C5534" s="1" t="s">
        <v>11805</v>
      </c>
      <c r="D5534" s="1"/>
      <c r="E5534" s="1"/>
      <c r="F5534" s="1" t="s">
        <v>7106</v>
      </c>
      <c r="G5534" s="1" t="s">
        <v>11806</v>
      </c>
      <c r="H5534" s="1">
        <v>18129</v>
      </c>
      <c r="I5534" s="1">
        <v>1007511</v>
      </c>
      <c r="J5534" s="1">
        <v>37.907200000000003</v>
      </c>
      <c r="K5534" s="1">
        <v>-87.927099999999996</v>
      </c>
      <c r="L5534" s="1"/>
      <c r="M5534" s="1" t="s">
        <v>1499</v>
      </c>
      <c r="N5534" s="1" t="s">
        <v>11457</v>
      </c>
      <c r="O5534" s="1">
        <v>2022</v>
      </c>
      <c r="P5534" s="1">
        <v>47620</v>
      </c>
      <c r="Q5534" s="1" t="s">
        <v>25877</v>
      </c>
      <c r="R5534" s="1"/>
      <c r="S5534" s="1" t="s">
        <v>24414</v>
      </c>
      <c r="T5534" s="1" t="s">
        <v>6826</v>
      </c>
      <c r="U5534" s="1"/>
      <c r="V5534" s="1" t="s">
        <v>7064</v>
      </c>
      <c r="W5534" s="1" t="s">
        <v>6826</v>
      </c>
    </row>
    <row r="5535" spans="1:23" x14ac:dyDescent="0.25">
      <c r="A5535" s="1">
        <v>1010549</v>
      </c>
      <c r="B5535" s="5" t="str">
        <f>VLOOKUP(H5535,'FIPS Basin X-walk'!$A$2:$F$3224,6,FALSE)</f>
        <v>Illinois Basin</v>
      </c>
      <c r="C5535" s="1" t="s">
        <v>11814</v>
      </c>
      <c r="D5535" s="1"/>
      <c r="E5535" s="1"/>
      <c r="F5535" s="1" t="s">
        <v>11815</v>
      </c>
      <c r="G5535" s="1" t="s">
        <v>11806</v>
      </c>
      <c r="H5535" s="1">
        <v>18129</v>
      </c>
      <c r="I5535" s="1">
        <v>1010549</v>
      </c>
      <c r="J5535" s="1">
        <v>37.926259999999999</v>
      </c>
      <c r="K5535" s="1">
        <v>-87.872230000000002</v>
      </c>
      <c r="L5535" s="1"/>
      <c r="M5535" s="1" t="s">
        <v>1499</v>
      </c>
      <c r="N5535" s="1" t="s">
        <v>11457</v>
      </c>
      <c r="O5535" s="1">
        <v>2022</v>
      </c>
      <c r="P5535" s="1">
        <v>47620</v>
      </c>
      <c r="Q5535" s="1" t="s">
        <v>11816</v>
      </c>
      <c r="R5535" s="1"/>
      <c r="S5535" s="1" t="s">
        <v>24377</v>
      </c>
      <c r="T5535" s="1" t="s">
        <v>6826</v>
      </c>
      <c r="U5535" s="1"/>
      <c r="V5535" s="1" t="s">
        <v>11817</v>
      </c>
      <c r="W5535" s="1" t="s">
        <v>6826</v>
      </c>
    </row>
    <row r="5536" spans="1:23" x14ac:dyDescent="0.25">
      <c r="A5536" s="1">
        <v>1005899</v>
      </c>
      <c r="B5536" s="5" t="str">
        <f>VLOOKUP(H5536,'FIPS Basin X-walk'!$A$2:$F$3224,6,FALSE)</f>
        <v>Illinois Basin</v>
      </c>
      <c r="C5536" s="1" t="s">
        <v>11818</v>
      </c>
      <c r="D5536" s="1"/>
      <c r="E5536" s="1"/>
      <c r="F5536" s="1" t="s">
        <v>11819</v>
      </c>
      <c r="G5536" s="1" t="s">
        <v>11806</v>
      </c>
      <c r="H5536" s="1">
        <v>18129</v>
      </c>
      <c r="I5536" s="1">
        <v>1005899</v>
      </c>
      <c r="J5536" s="1">
        <v>37.942222000000001</v>
      </c>
      <c r="K5536" s="1">
        <v>-87.908417</v>
      </c>
      <c r="L5536" s="1"/>
      <c r="M5536" s="1" t="s">
        <v>1499</v>
      </c>
      <c r="N5536" s="1" t="s">
        <v>11457</v>
      </c>
      <c r="O5536" s="1">
        <v>2022</v>
      </c>
      <c r="P5536" s="1">
        <v>47620</v>
      </c>
      <c r="Q5536" s="1" t="s">
        <v>11820</v>
      </c>
      <c r="R5536" s="1"/>
      <c r="S5536" s="1" t="s">
        <v>24369</v>
      </c>
      <c r="T5536" s="1" t="s">
        <v>6826</v>
      </c>
      <c r="U5536" s="1"/>
      <c r="V5536" s="1" t="s">
        <v>11821</v>
      </c>
      <c r="W5536" s="1" t="s">
        <v>6826</v>
      </c>
    </row>
    <row r="5537" spans="1:23" x14ac:dyDescent="0.25">
      <c r="A5537" s="1">
        <v>1006490</v>
      </c>
      <c r="B5537" s="5" t="str">
        <f>VLOOKUP(H5537,'FIPS Basin X-walk'!$A$2:$F$3224,6,FALSE)</f>
        <v>Illinois Basin</v>
      </c>
      <c r="C5537" s="1" t="s">
        <v>11810</v>
      </c>
      <c r="D5537" s="1"/>
      <c r="E5537" s="1"/>
      <c r="F5537" s="1" t="s">
        <v>11811</v>
      </c>
      <c r="G5537" s="1" t="s">
        <v>11806</v>
      </c>
      <c r="H5537" s="1">
        <v>18129</v>
      </c>
      <c r="I5537" s="1">
        <v>1006490</v>
      </c>
      <c r="J5537" s="1">
        <v>37.933568999999999</v>
      </c>
      <c r="K5537" s="1">
        <v>-87.873407999999998</v>
      </c>
      <c r="L5537" s="1"/>
      <c r="M5537" s="1" t="s">
        <v>1499</v>
      </c>
      <c r="N5537" s="1" t="s">
        <v>11457</v>
      </c>
      <c r="O5537" s="1">
        <v>2022</v>
      </c>
      <c r="P5537" s="1">
        <v>47620</v>
      </c>
      <c r="Q5537" s="1" t="s">
        <v>25727</v>
      </c>
      <c r="R5537" s="1"/>
      <c r="S5537" s="1" t="s">
        <v>24378</v>
      </c>
      <c r="T5537" s="1" t="s">
        <v>6826</v>
      </c>
      <c r="U5537" s="1"/>
      <c r="V5537" s="1" t="s">
        <v>8406</v>
      </c>
      <c r="W5537" s="1" t="s">
        <v>6826</v>
      </c>
    </row>
    <row r="5538" spans="1:23" x14ac:dyDescent="0.25">
      <c r="A5538" s="1">
        <v>1008162</v>
      </c>
      <c r="B5538" s="5" t="str">
        <f>VLOOKUP(H5538,'FIPS Basin X-walk'!$A$2:$F$3224,6,FALSE)</f>
        <v>Chautauqua Platform</v>
      </c>
      <c r="C5538" s="1" t="s">
        <v>18628</v>
      </c>
      <c r="D5538" s="1"/>
      <c r="E5538" s="1"/>
      <c r="F5538" s="1" t="s">
        <v>18629</v>
      </c>
      <c r="G5538" s="1" t="s">
        <v>3604</v>
      </c>
      <c r="H5538" s="1">
        <v>40125</v>
      </c>
      <c r="I5538" s="1">
        <v>1008162</v>
      </c>
      <c r="J5538" s="1">
        <v>35.274808</v>
      </c>
      <c r="K5538" s="1">
        <v>-97.115590999999995</v>
      </c>
      <c r="L5538" s="1"/>
      <c r="M5538" s="1" t="s">
        <v>1495</v>
      </c>
      <c r="N5538" s="1" t="s">
        <v>9115</v>
      </c>
      <c r="O5538" s="1">
        <v>2022</v>
      </c>
      <c r="P5538" s="1">
        <v>74873</v>
      </c>
      <c r="Q5538" s="1" t="s">
        <v>803</v>
      </c>
      <c r="R5538" s="1"/>
      <c r="S5538" s="1">
        <v>486210</v>
      </c>
      <c r="T5538" s="1" t="s">
        <v>6826</v>
      </c>
      <c r="U5538" s="1"/>
      <c r="V5538" s="1" t="s">
        <v>7521</v>
      </c>
      <c r="W5538" s="1" t="s">
        <v>6826</v>
      </c>
    </row>
    <row r="5539" spans="1:23" x14ac:dyDescent="0.25">
      <c r="A5539" s="1">
        <v>1004935</v>
      </c>
      <c r="B5539" s="5" t="str">
        <f>VLOOKUP(H5539,'FIPS Basin X-walk'!$A$2:$F$3224,6,FALSE)</f>
        <v>Nemaha Anticline</v>
      </c>
      <c r="C5539" s="1" t="s">
        <v>12558</v>
      </c>
      <c r="D5539" s="1"/>
      <c r="E5539" s="1"/>
      <c r="F5539" s="1" t="s">
        <v>12559</v>
      </c>
      <c r="G5539" s="1" t="s">
        <v>12560</v>
      </c>
      <c r="H5539" s="1">
        <v>20149</v>
      </c>
      <c r="I5539" s="1">
        <v>1004935</v>
      </c>
      <c r="J5539" s="1">
        <v>39.490718000000001</v>
      </c>
      <c r="K5539" s="1">
        <v>-96.041662000000002</v>
      </c>
      <c r="L5539" s="1"/>
      <c r="M5539" s="1" t="s">
        <v>1490</v>
      </c>
      <c r="N5539" s="1" t="s">
        <v>12401</v>
      </c>
      <c r="O5539" s="1">
        <v>2022</v>
      </c>
      <c r="P5539" s="1">
        <v>66432</v>
      </c>
      <c r="Q5539" s="1" t="s">
        <v>153</v>
      </c>
      <c r="R5539" s="1"/>
      <c r="S5539" s="1" t="s">
        <v>24435</v>
      </c>
      <c r="T5539" s="1" t="s">
        <v>6826</v>
      </c>
      <c r="U5539" s="1"/>
      <c r="V5539" s="1" t="s">
        <v>12735</v>
      </c>
      <c r="W5539" s="1" t="s">
        <v>6826</v>
      </c>
    </row>
    <row r="5540" spans="1:23" x14ac:dyDescent="0.25">
      <c r="A5540" s="1">
        <v>1003621</v>
      </c>
      <c r="B5540" s="5" t="str">
        <f>VLOOKUP(H5540,'FIPS Basin X-walk'!$A$2:$F$3224,6,FALSE)</f>
        <v>Chautauqua Platform</v>
      </c>
      <c r="C5540" s="1" t="s">
        <v>18630</v>
      </c>
      <c r="D5540" s="1"/>
      <c r="E5540" s="1"/>
      <c r="F5540" s="1" t="s">
        <v>12498</v>
      </c>
      <c r="G5540" s="1" t="s">
        <v>12560</v>
      </c>
      <c r="H5540" s="1">
        <v>40125</v>
      </c>
      <c r="I5540" s="1">
        <v>1003621</v>
      </c>
      <c r="J5540" s="1">
        <v>35.347586999999997</v>
      </c>
      <c r="K5540" s="1">
        <v>-96.803467999999995</v>
      </c>
      <c r="L5540" s="1"/>
      <c r="M5540" s="1" t="s">
        <v>1495</v>
      </c>
      <c r="N5540" s="1" t="s">
        <v>9115</v>
      </c>
      <c r="O5540" s="1">
        <v>2022</v>
      </c>
      <c r="P5540" s="1">
        <v>74801</v>
      </c>
      <c r="Q5540" s="1" t="s">
        <v>18631</v>
      </c>
      <c r="R5540" s="1"/>
      <c r="S5540" s="1" t="s">
        <v>24358</v>
      </c>
      <c r="T5540" s="1" t="s">
        <v>6826</v>
      </c>
      <c r="U5540" s="1"/>
      <c r="V5540" s="1" t="s">
        <v>6952</v>
      </c>
      <c r="W5540" s="1" t="s">
        <v>6826</v>
      </c>
    </row>
    <row r="5541" spans="1:23" x14ac:dyDescent="0.25">
      <c r="A5541" s="1">
        <v>1000581</v>
      </c>
      <c r="B5541" s="5" t="str">
        <f>VLOOKUP(H5541,'FIPS Basin X-walk'!$A$2:$F$3224,6,FALSE)</f>
        <v>Nemaha Anticline</v>
      </c>
      <c r="C5541" s="1" t="s">
        <v>12561</v>
      </c>
      <c r="D5541" s="1"/>
      <c r="E5541" s="1" t="s">
        <v>6828</v>
      </c>
      <c r="F5541" s="1" t="s">
        <v>12562</v>
      </c>
      <c r="G5541" s="1" t="s">
        <v>12560</v>
      </c>
      <c r="H5541" s="1">
        <v>20149</v>
      </c>
      <c r="I5541" s="1">
        <v>1000581</v>
      </c>
      <c r="J5541" s="1">
        <v>39.282499999999999</v>
      </c>
      <c r="K5541" s="1">
        <v>-96.115300000000005</v>
      </c>
      <c r="L5541" s="1"/>
      <c r="M5541" s="1" t="s">
        <v>1490</v>
      </c>
      <c r="N5541" s="1" t="s">
        <v>12401</v>
      </c>
      <c r="O5541" s="1">
        <v>2022</v>
      </c>
      <c r="P5541" s="1">
        <v>66536</v>
      </c>
      <c r="Q5541" s="1" t="s">
        <v>12563</v>
      </c>
      <c r="R5541" s="1"/>
      <c r="S5541" s="1" t="s">
        <v>24355</v>
      </c>
      <c r="T5541" s="1" t="s">
        <v>6826</v>
      </c>
      <c r="U5541" s="1"/>
      <c r="V5541" s="1" t="s">
        <v>12451</v>
      </c>
      <c r="W5541" s="1" t="s">
        <v>6828</v>
      </c>
    </row>
    <row r="5542" spans="1:23" x14ac:dyDescent="0.25">
      <c r="A5542" s="1">
        <v>1001551</v>
      </c>
      <c r="B5542" s="5" t="str">
        <f>VLOOKUP(H5542,'FIPS Basin X-walk'!$A$2:$F$3224,6,FALSE)</f>
        <v>Forest City Basin</v>
      </c>
      <c r="C5542" s="1" t="s">
        <v>12280</v>
      </c>
      <c r="D5542" s="1"/>
      <c r="E5542" s="1" t="s">
        <v>6828</v>
      </c>
      <c r="F5542" s="1" t="s">
        <v>12277</v>
      </c>
      <c r="G5542" s="1" t="s">
        <v>2158</v>
      </c>
      <c r="H5542" s="1">
        <v>19155</v>
      </c>
      <c r="I5542" s="1">
        <v>1001551</v>
      </c>
      <c r="J5542" s="1">
        <v>41.18</v>
      </c>
      <c r="K5542" s="1">
        <v>-95.840800000000002</v>
      </c>
      <c r="L5542" s="1"/>
      <c r="M5542" s="1" t="s">
        <v>1500</v>
      </c>
      <c r="N5542" s="1" t="s">
        <v>11970</v>
      </c>
      <c r="O5542" s="1">
        <v>2022</v>
      </c>
      <c r="P5542" s="1">
        <v>51501</v>
      </c>
      <c r="Q5542" s="1" t="s">
        <v>12281</v>
      </c>
      <c r="R5542" s="1"/>
      <c r="S5542" s="1" t="s">
        <v>24355</v>
      </c>
      <c r="T5542" s="1" t="s">
        <v>6826</v>
      </c>
      <c r="U5542" s="1"/>
      <c r="V5542" s="1" t="s">
        <v>24715</v>
      </c>
      <c r="W5542" s="1" t="s">
        <v>6828</v>
      </c>
    </row>
    <row r="5543" spans="1:23" x14ac:dyDescent="0.25">
      <c r="A5543" s="1">
        <v>1001865</v>
      </c>
      <c r="B5543" s="5" t="str">
        <f>VLOOKUP(H5543,'FIPS Basin X-walk'!$A$2:$F$3224,6,FALSE)</f>
        <v>Forest City Basin</v>
      </c>
      <c r="C5543" s="1" t="s">
        <v>12276</v>
      </c>
      <c r="D5543" s="1"/>
      <c r="E5543" s="1"/>
      <c r="F5543" s="1" t="s">
        <v>12277</v>
      </c>
      <c r="G5543" s="1" t="s">
        <v>12275</v>
      </c>
      <c r="H5543" s="1">
        <v>19155</v>
      </c>
      <c r="I5543" s="1">
        <v>1001865</v>
      </c>
      <c r="J5543" s="1">
        <v>41.167470000000002</v>
      </c>
      <c r="K5543" s="1">
        <v>-95.824029999999993</v>
      </c>
      <c r="L5543" s="1"/>
      <c r="M5543" s="1" t="s">
        <v>1500</v>
      </c>
      <c r="N5543" s="1" t="s">
        <v>11970</v>
      </c>
      <c r="O5543" s="1">
        <v>2022</v>
      </c>
      <c r="P5543" s="1">
        <v>51503</v>
      </c>
      <c r="Q5543" s="1" t="s">
        <v>12278</v>
      </c>
      <c r="R5543" s="1"/>
      <c r="S5543" s="1" t="s">
        <v>24378</v>
      </c>
      <c r="T5543" s="1" t="s">
        <v>6826</v>
      </c>
      <c r="U5543" s="1"/>
      <c r="V5543" s="1" t="s">
        <v>12279</v>
      </c>
      <c r="W5543" s="1" t="s">
        <v>6826</v>
      </c>
    </row>
    <row r="5544" spans="1:23" x14ac:dyDescent="0.25">
      <c r="A5544" s="1">
        <v>1007402</v>
      </c>
      <c r="B5544" s="5" t="str">
        <f>VLOOKUP(H5544,'FIPS Basin X-walk'!$A$2:$F$3224,6,FALSE)</f>
        <v>Forest City Basin</v>
      </c>
      <c r="C5544" s="1" t="s">
        <v>12198</v>
      </c>
      <c r="D5544" s="1"/>
      <c r="E5544" s="1"/>
      <c r="F5544" s="1" t="s">
        <v>12199</v>
      </c>
      <c r="G5544" s="1" t="s">
        <v>12275</v>
      </c>
      <c r="H5544" s="1">
        <v>19155</v>
      </c>
      <c r="I5544" s="1">
        <v>1007402</v>
      </c>
      <c r="J5544" s="1">
        <v>41.166846</v>
      </c>
      <c r="K5544" s="1">
        <v>-95.792068</v>
      </c>
      <c r="L5544" s="1"/>
      <c r="M5544" s="1" t="s">
        <v>1500</v>
      </c>
      <c r="N5544" s="1" t="s">
        <v>11970</v>
      </c>
      <c r="O5544" s="1">
        <v>2022</v>
      </c>
      <c r="P5544" s="1">
        <v>51503</v>
      </c>
      <c r="Q5544" s="1" t="s">
        <v>12201</v>
      </c>
      <c r="R5544" s="1"/>
      <c r="S5544" s="1" t="s">
        <v>24377</v>
      </c>
      <c r="T5544" s="1" t="s">
        <v>6826</v>
      </c>
      <c r="U5544" s="1"/>
      <c r="V5544" s="1" t="s">
        <v>7188</v>
      </c>
      <c r="W5544" s="1" t="s">
        <v>6826</v>
      </c>
    </row>
    <row r="5545" spans="1:23" x14ac:dyDescent="0.25">
      <c r="A5545" s="1">
        <v>1011658</v>
      </c>
      <c r="B5545" s="5" t="str">
        <f>VLOOKUP(H5545,'FIPS Basin X-walk'!$A$2:$F$3224,6,FALSE)</f>
        <v>Forest City Basin</v>
      </c>
      <c r="C5545" s="1" t="s">
        <v>12274</v>
      </c>
      <c r="D5545" s="1"/>
      <c r="E5545" s="1"/>
      <c r="F5545" s="1" t="s">
        <v>1829</v>
      </c>
      <c r="G5545" s="1" t="s">
        <v>12275</v>
      </c>
      <c r="H5545" s="1">
        <v>19155</v>
      </c>
      <c r="I5545" s="1">
        <v>1011658</v>
      </c>
      <c r="J5545" s="1">
        <v>41.318019999999997</v>
      </c>
      <c r="K5545" s="1">
        <v>-95.302769999999995</v>
      </c>
      <c r="L5545" s="1"/>
      <c r="M5545" s="1" t="s">
        <v>1500</v>
      </c>
      <c r="N5545" s="1" t="s">
        <v>11970</v>
      </c>
      <c r="O5545" s="1">
        <v>2022</v>
      </c>
      <c r="P5545" s="1">
        <v>51560</v>
      </c>
      <c r="Q5545" s="1" t="s">
        <v>458</v>
      </c>
      <c r="R5545" s="1"/>
      <c r="S5545" s="1" t="s">
        <v>24435</v>
      </c>
      <c r="T5545" s="1" t="s">
        <v>6826</v>
      </c>
      <c r="U5545" s="1"/>
      <c r="V5545" s="1" t="s">
        <v>7232</v>
      </c>
      <c r="W5545" s="1" t="s">
        <v>6826</v>
      </c>
    </row>
    <row r="5546" spans="1:23" x14ac:dyDescent="0.25">
      <c r="A5546" s="1">
        <v>1000939</v>
      </c>
      <c r="B5546" s="5" t="str">
        <f>VLOOKUP(H5546,'FIPS Basin X-walk'!$A$2:$F$3224,6,FALSE)</f>
        <v>Anadarko Basin</v>
      </c>
      <c r="C5546" s="1" t="s">
        <v>21669</v>
      </c>
      <c r="D5546" s="1"/>
      <c r="E5546" s="1"/>
      <c r="F5546" s="1" t="s">
        <v>21661</v>
      </c>
      <c r="G5546" s="1" t="s">
        <v>1724</v>
      </c>
      <c r="H5546" s="1">
        <v>48375</v>
      </c>
      <c r="I5546" s="1">
        <v>1000939</v>
      </c>
      <c r="J5546" s="1">
        <v>35.282499999999999</v>
      </c>
      <c r="K5546" s="1">
        <v>-101.7458</v>
      </c>
      <c r="L5546" s="1"/>
      <c r="M5546" s="1" t="s">
        <v>1485</v>
      </c>
      <c r="N5546" s="1" t="s">
        <v>9148</v>
      </c>
      <c r="O5546" s="1">
        <v>2022</v>
      </c>
      <c r="P5546" s="1">
        <v>79108</v>
      </c>
      <c r="Q5546" s="1" t="s">
        <v>21670</v>
      </c>
      <c r="R5546" s="1"/>
      <c r="S5546" s="1" t="s">
        <v>24355</v>
      </c>
      <c r="T5546" s="1" t="s">
        <v>6826</v>
      </c>
      <c r="U5546" s="1"/>
      <c r="V5546" s="1" t="s">
        <v>9094</v>
      </c>
      <c r="W5546" s="1" t="s">
        <v>6828</v>
      </c>
    </row>
    <row r="5547" spans="1:23" x14ac:dyDescent="0.25">
      <c r="A5547" s="1">
        <v>1001042</v>
      </c>
      <c r="B5547" s="5" t="str">
        <f>VLOOKUP(H5547,'FIPS Basin X-walk'!$A$2:$F$3224,6,FALSE)</f>
        <v>Anadarko Basin</v>
      </c>
      <c r="C5547" s="1" t="s">
        <v>21663</v>
      </c>
      <c r="D5547" s="1"/>
      <c r="E5547" s="1" t="s">
        <v>6828</v>
      </c>
      <c r="F5547" s="1" t="s">
        <v>21661</v>
      </c>
      <c r="G5547" s="1" t="s">
        <v>1724</v>
      </c>
      <c r="H5547" s="1">
        <v>48375</v>
      </c>
      <c r="I5547" s="1">
        <v>1001042</v>
      </c>
      <c r="J5547" s="1">
        <v>35.297199999999997</v>
      </c>
      <c r="K5547" s="1">
        <v>-101.7475</v>
      </c>
      <c r="L5547" s="1"/>
      <c r="M5547" s="1" t="s">
        <v>1485</v>
      </c>
      <c r="N5547" s="1" t="s">
        <v>9148</v>
      </c>
      <c r="O5547" s="1">
        <v>2022</v>
      </c>
      <c r="P5547" s="1">
        <v>79108</v>
      </c>
      <c r="Q5547" s="1" t="s">
        <v>21664</v>
      </c>
      <c r="R5547" s="1"/>
      <c r="S5547" s="1" t="s">
        <v>24355</v>
      </c>
      <c r="T5547" s="1" t="s">
        <v>6826</v>
      </c>
      <c r="U5547" s="1"/>
      <c r="V5547" s="1" t="s">
        <v>9094</v>
      </c>
      <c r="W5547" s="1" t="s">
        <v>6828</v>
      </c>
    </row>
    <row r="5548" spans="1:23" x14ac:dyDescent="0.25">
      <c r="A5548" s="1">
        <v>1001680</v>
      </c>
      <c r="B5548" s="5" t="str">
        <f>VLOOKUP(H5548,'FIPS Basin X-walk'!$A$2:$F$3224,6,FALSE)</f>
        <v>Anadarko Basin</v>
      </c>
      <c r="C5548" s="1" t="s">
        <v>21665</v>
      </c>
      <c r="D5548" s="1"/>
      <c r="E5548" s="1"/>
      <c r="F5548" s="1" t="s">
        <v>21661</v>
      </c>
      <c r="G5548" s="1" t="s">
        <v>19453</v>
      </c>
      <c r="H5548" s="1">
        <v>48375</v>
      </c>
      <c r="I5548" s="1">
        <v>1001680</v>
      </c>
      <c r="J5548" s="1">
        <v>35.258611000000002</v>
      </c>
      <c r="K5548" s="1">
        <v>-101.642222</v>
      </c>
      <c r="L5548" s="1" t="s">
        <v>24744</v>
      </c>
      <c r="M5548" s="1" t="s">
        <v>1485</v>
      </c>
      <c r="N5548" s="1" t="s">
        <v>9148</v>
      </c>
      <c r="O5548" s="1">
        <v>2022</v>
      </c>
      <c r="P5548" s="1">
        <v>79187</v>
      </c>
      <c r="Q5548" s="1" t="s">
        <v>21666</v>
      </c>
      <c r="R5548" s="1" t="s">
        <v>24364</v>
      </c>
      <c r="S5548" s="1" t="s">
        <v>24382</v>
      </c>
      <c r="T5548" s="1" t="s">
        <v>6826</v>
      </c>
      <c r="U5548" s="1"/>
      <c r="V5548" s="1" t="s">
        <v>6850</v>
      </c>
      <c r="W5548" s="1" t="s">
        <v>6826</v>
      </c>
    </row>
    <row r="5549" spans="1:23" x14ac:dyDescent="0.25">
      <c r="A5549" s="1">
        <v>1002494</v>
      </c>
      <c r="B5549" s="5" t="str">
        <f>VLOOKUP(H5549,'FIPS Basin X-walk'!$A$2:$F$3224,6,FALSE)</f>
        <v>Anadarko Basin</v>
      </c>
      <c r="C5549" s="1" t="s">
        <v>21660</v>
      </c>
      <c r="D5549" s="1"/>
      <c r="E5549" s="1"/>
      <c r="F5549" s="1" t="s">
        <v>21661</v>
      </c>
      <c r="G5549" s="1" t="s">
        <v>19453</v>
      </c>
      <c r="H5549" s="1">
        <v>48375</v>
      </c>
      <c r="I5549" s="1">
        <v>1002494</v>
      </c>
      <c r="J5549" s="1">
        <v>35.284716000000003</v>
      </c>
      <c r="K5549" s="1">
        <v>-101.730177</v>
      </c>
      <c r="L5549" s="1"/>
      <c r="M5549" s="1" t="s">
        <v>1485</v>
      </c>
      <c r="N5549" s="1" t="s">
        <v>9148</v>
      </c>
      <c r="O5549" s="1">
        <v>2022</v>
      </c>
      <c r="P5549" s="1">
        <v>79108</v>
      </c>
      <c r="Q5549" s="1" t="s">
        <v>21662</v>
      </c>
      <c r="R5549" s="1"/>
      <c r="S5549" s="1" t="s">
        <v>24373</v>
      </c>
      <c r="T5549" s="1" t="s">
        <v>6826</v>
      </c>
      <c r="U5549" s="1"/>
      <c r="V5549" s="1" t="s">
        <v>7535</v>
      </c>
      <c r="W5549" s="1" t="s">
        <v>6826</v>
      </c>
    </row>
    <row r="5550" spans="1:23" x14ac:dyDescent="0.25">
      <c r="A5550" s="1">
        <v>1006350</v>
      </c>
      <c r="B5550" s="5" t="str">
        <f>VLOOKUP(H5550,'FIPS Basin X-walk'!$A$2:$F$3224,6,FALSE)</f>
        <v>Anadarko Basin</v>
      </c>
      <c r="C5550" s="1" t="s">
        <v>21667</v>
      </c>
      <c r="D5550" s="1"/>
      <c r="E5550" s="1"/>
      <c r="F5550" s="1" t="s">
        <v>21661</v>
      </c>
      <c r="G5550" s="1" t="s">
        <v>19453</v>
      </c>
      <c r="H5550" s="1">
        <v>48375</v>
      </c>
      <c r="I5550" s="1">
        <v>1006350</v>
      </c>
      <c r="J5550" s="1">
        <v>35.225850000000001</v>
      </c>
      <c r="K5550" s="1">
        <v>-102.01931999999999</v>
      </c>
      <c r="L5550" s="1"/>
      <c r="M5550" s="1" t="s">
        <v>1485</v>
      </c>
      <c r="N5550" s="1" t="s">
        <v>9148</v>
      </c>
      <c r="O5550" s="1">
        <v>2022</v>
      </c>
      <c r="P5550" s="1">
        <v>79124</v>
      </c>
      <c r="Q5550" s="1" t="s">
        <v>21668</v>
      </c>
      <c r="R5550" s="1"/>
      <c r="S5550" s="1" t="s">
        <v>24358</v>
      </c>
      <c r="T5550" s="1" t="s">
        <v>6826</v>
      </c>
      <c r="U5550" s="1"/>
      <c r="V5550" s="1" t="s">
        <v>25705</v>
      </c>
      <c r="W5550" s="1" t="s">
        <v>6826</v>
      </c>
    </row>
    <row r="5551" spans="1:23" x14ac:dyDescent="0.25">
      <c r="A5551" s="1">
        <v>1010750</v>
      </c>
      <c r="B5551" s="5" t="str">
        <f>VLOOKUP(H5551,'FIPS Basin X-walk'!$A$2:$F$3224,6,FALSE)</f>
        <v>Anadarko Basin</v>
      </c>
      <c r="C5551" s="1" t="s">
        <v>26273</v>
      </c>
      <c r="D5551" s="1"/>
      <c r="E5551" s="1"/>
      <c r="F5551" s="1" t="s">
        <v>21672</v>
      </c>
      <c r="G5551" s="1" t="s">
        <v>19453</v>
      </c>
      <c r="H5551" s="1">
        <v>48375</v>
      </c>
      <c r="I5551" s="1">
        <v>1010750</v>
      </c>
      <c r="J5551" s="1">
        <v>35.353721999999998</v>
      </c>
      <c r="K5551" s="1">
        <v>-101.993222</v>
      </c>
      <c r="L5551" s="1"/>
      <c r="M5551" s="1" t="s">
        <v>1485</v>
      </c>
      <c r="N5551" s="1" t="s">
        <v>9148</v>
      </c>
      <c r="O5551" s="1">
        <v>2022</v>
      </c>
      <c r="P5551" s="1">
        <v>79124</v>
      </c>
      <c r="Q5551" s="1" t="s">
        <v>24111</v>
      </c>
      <c r="R5551" s="1"/>
      <c r="S5551" s="1" t="s">
        <v>24387</v>
      </c>
      <c r="T5551" s="1" t="s">
        <v>6826</v>
      </c>
      <c r="U5551" s="1"/>
      <c r="V5551" s="1" t="s">
        <v>24409</v>
      </c>
      <c r="W5551" s="1" t="s">
        <v>6826</v>
      </c>
    </row>
    <row r="5552" spans="1:23" x14ac:dyDescent="0.25">
      <c r="A5552" s="1">
        <v>1001658</v>
      </c>
      <c r="B5552" s="5" t="str">
        <f>VLOOKUP(H5552,'FIPS Basin X-walk'!$A$2:$F$3224,6,FALSE)</f>
        <v>Appalachian Basin (Eastern Overthrust Area)</v>
      </c>
      <c r="C5552" s="1" t="s">
        <v>19451</v>
      </c>
      <c r="D5552" s="1"/>
      <c r="E5552" s="1"/>
      <c r="F5552" s="1" t="s">
        <v>19452</v>
      </c>
      <c r="G5552" s="1" t="s">
        <v>19453</v>
      </c>
      <c r="H5552" s="1">
        <v>42105</v>
      </c>
      <c r="I5552" s="1">
        <v>1001658</v>
      </c>
      <c r="J5552" s="1">
        <v>41.8504</v>
      </c>
      <c r="K5552" s="1">
        <v>-77.998739999999998</v>
      </c>
      <c r="L5552" s="1"/>
      <c r="M5552" s="1" t="s">
        <v>1501</v>
      </c>
      <c r="N5552" s="1" t="s">
        <v>18868</v>
      </c>
      <c r="O5552" s="1">
        <v>2022</v>
      </c>
      <c r="P5552" s="1">
        <v>16915</v>
      </c>
      <c r="Q5552" s="1" t="s">
        <v>1259</v>
      </c>
      <c r="R5552" s="1" t="s">
        <v>24399</v>
      </c>
      <c r="S5552" s="1" t="s">
        <v>24435</v>
      </c>
      <c r="T5552" s="1" t="s">
        <v>6826</v>
      </c>
      <c r="U5552" s="1"/>
      <c r="V5552" s="1" t="s">
        <v>7090</v>
      </c>
      <c r="W5552" s="1" t="s">
        <v>6826</v>
      </c>
    </row>
    <row r="5553" spans="1:23" x14ac:dyDescent="0.25">
      <c r="A5553" s="1">
        <v>1003512</v>
      </c>
      <c r="B5553" s="5" t="str">
        <f>VLOOKUP(H5553,'FIPS Basin X-walk'!$A$2:$F$3224,6,FALSE)</f>
        <v>Appalachian Basin (Eastern Overthrust Area)</v>
      </c>
      <c r="C5553" s="1" t="s">
        <v>19458</v>
      </c>
      <c r="D5553" s="1"/>
      <c r="E5553" s="1"/>
      <c r="F5553" s="1" t="s">
        <v>19459</v>
      </c>
      <c r="G5553" s="1" t="s">
        <v>19453</v>
      </c>
      <c r="H5553" s="1">
        <v>42105</v>
      </c>
      <c r="I5553" s="1">
        <v>1003512</v>
      </c>
      <c r="J5553" s="1">
        <v>41.495452</v>
      </c>
      <c r="K5553" s="1">
        <v>-77.74015</v>
      </c>
      <c r="L5553" s="1"/>
      <c r="M5553" s="1" t="s">
        <v>1501</v>
      </c>
      <c r="N5553" s="1" t="s">
        <v>18868</v>
      </c>
      <c r="O5553" s="1">
        <v>2022</v>
      </c>
      <c r="P5553" s="1">
        <v>17729</v>
      </c>
      <c r="Q5553" s="1" t="s">
        <v>517</v>
      </c>
      <c r="R5553" s="1"/>
      <c r="S5553" s="1" t="s">
        <v>24435</v>
      </c>
      <c r="T5553" s="1" t="s">
        <v>6826</v>
      </c>
      <c r="U5553" s="1"/>
      <c r="V5553" s="1" t="s">
        <v>7232</v>
      </c>
      <c r="W5553" s="1" t="s">
        <v>6826</v>
      </c>
    </row>
    <row r="5554" spans="1:23" x14ac:dyDescent="0.25">
      <c r="A5554" s="1">
        <v>1003629</v>
      </c>
      <c r="B5554" s="5" t="str">
        <f>VLOOKUP(H5554,'FIPS Basin X-walk'!$A$2:$F$3224,6,FALSE)</f>
        <v>Appalachian Basin (Eastern Overthrust Area)</v>
      </c>
      <c r="C5554" s="1" t="s">
        <v>19454</v>
      </c>
      <c r="D5554" s="1"/>
      <c r="E5554" s="1"/>
      <c r="F5554" s="1" t="s">
        <v>19455</v>
      </c>
      <c r="G5554" s="1" t="s">
        <v>19453</v>
      </c>
      <c r="H5554" s="1">
        <v>42105</v>
      </c>
      <c r="I5554" s="1">
        <v>1003629</v>
      </c>
      <c r="J5554" s="1">
        <v>41.925800000000002</v>
      </c>
      <c r="K5554" s="1">
        <v>-77.892700000000005</v>
      </c>
      <c r="L5554" s="1"/>
      <c r="M5554" s="1" t="s">
        <v>1501</v>
      </c>
      <c r="N5554" s="1" t="s">
        <v>18868</v>
      </c>
      <c r="O5554" s="1">
        <v>2022</v>
      </c>
      <c r="P5554" s="1">
        <v>16923</v>
      </c>
      <c r="Q5554" s="1" t="s">
        <v>1273</v>
      </c>
      <c r="R5554" s="1"/>
      <c r="S5554" s="1" t="s">
        <v>24435</v>
      </c>
      <c r="T5554" s="1" t="s">
        <v>6826</v>
      </c>
      <c r="U5554" s="1"/>
      <c r="V5554" s="1" t="s">
        <v>7232</v>
      </c>
      <c r="W5554" s="1" t="s">
        <v>6826</v>
      </c>
    </row>
    <row r="5555" spans="1:23" x14ac:dyDescent="0.25">
      <c r="A5555" s="1">
        <v>1001829</v>
      </c>
      <c r="B5555" s="5" t="str">
        <f>VLOOKUP(H5555,'FIPS Basin X-walk'!$A$2:$F$3224,6,FALSE)</f>
        <v>Appalachian Basin (Eastern Overthrust Area)</v>
      </c>
      <c r="C5555" s="1" t="s">
        <v>19456</v>
      </c>
      <c r="D5555" s="1"/>
      <c r="E5555" s="1"/>
      <c r="F5555" s="1" t="s">
        <v>19457</v>
      </c>
      <c r="G5555" s="1" t="s">
        <v>19453</v>
      </c>
      <c r="H5555" s="1">
        <v>42105</v>
      </c>
      <c r="I5555" s="1">
        <v>1001829</v>
      </c>
      <c r="J5555" s="1">
        <v>41.898940000000003</v>
      </c>
      <c r="K5555" s="1">
        <v>-77.914019999999994</v>
      </c>
      <c r="L5555" s="1"/>
      <c r="M5555" s="1" t="s">
        <v>1501</v>
      </c>
      <c r="N5555" s="1" t="s">
        <v>18868</v>
      </c>
      <c r="O5555" s="1">
        <v>2022</v>
      </c>
      <c r="P5555" s="1">
        <v>16923</v>
      </c>
      <c r="Q5555" s="1" t="s">
        <v>691</v>
      </c>
      <c r="R5555" s="1"/>
      <c r="S5555" s="1" t="s">
        <v>24435</v>
      </c>
      <c r="T5555" s="1" t="s">
        <v>6826</v>
      </c>
      <c r="U5555" s="1"/>
      <c r="V5555" s="1" t="s">
        <v>16658</v>
      </c>
      <c r="W5555" s="1" t="s">
        <v>6826</v>
      </c>
    </row>
    <row r="5556" spans="1:23" x14ac:dyDescent="0.25">
      <c r="A5556" s="1">
        <v>1002528</v>
      </c>
      <c r="B5556" s="5" t="str">
        <f>VLOOKUP(H5556,'FIPS Basin X-walk'!$A$2:$F$3224,6,FALSE)</f>
        <v>Anadarko Basin</v>
      </c>
      <c r="C5556" s="1" t="s">
        <v>21658</v>
      </c>
      <c r="D5556" s="1"/>
      <c r="E5556" s="1"/>
      <c r="F5556" s="1" t="s">
        <v>21659</v>
      </c>
      <c r="G5556" s="1" t="s">
        <v>19453</v>
      </c>
      <c r="H5556" s="1">
        <v>48375</v>
      </c>
      <c r="I5556" s="1">
        <v>1002528</v>
      </c>
      <c r="J5556" s="1">
        <v>35.598157999999998</v>
      </c>
      <c r="K5556" s="1">
        <v>-101.87776599999999</v>
      </c>
      <c r="L5556" s="1"/>
      <c r="M5556" s="1" t="s">
        <v>1485</v>
      </c>
      <c r="N5556" s="1" t="s">
        <v>9148</v>
      </c>
      <c r="O5556" s="1">
        <v>2022</v>
      </c>
      <c r="P5556" s="1">
        <v>79058</v>
      </c>
      <c r="Q5556" s="1" t="s">
        <v>41</v>
      </c>
      <c r="R5556" s="1"/>
      <c r="S5556" s="1" t="s">
        <v>24399</v>
      </c>
      <c r="T5556" s="1" t="s">
        <v>6826</v>
      </c>
      <c r="U5556" s="1"/>
      <c r="V5556" s="1" t="s">
        <v>20600</v>
      </c>
      <c r="W5556" s="1" t="s">
        <v>6826</v>
      </c>
    </row>
    <row r="5557" spans="1:23" x14ac:dyDescent="0.25">
      <c r="A5557" s="1">
        <v>1010497</v>
      </c>
      <c r="B5557" s="5" t="str">
        <f>VLOOKUP(H5557,'FIPS Basin X-walk'!$A$2:$F$3224,6,FALSE)</f>
        <v>Appalachian Basin</v>
      </c>
      <c r="C5557" s="1" t="s">
        <v>12985</v>
      </c>
      <c r="D5557" s="1"/>
      <c r="E5557" s="1"/>
      <c r="F5557" s="1" t="s">
        <v>12986</v>
      </c>
      <c r="G5557" s="1" t="s">
        <v>12987</v>
      </c>
      <c r="H5557" s="1">
        <v>21197</v>
      </c>
      <c r="I5557" s="1">
        <v>1010497</v>
      </c>
      <c r="J5557" s="1">
        <v>37.917777999999998</v>
      </c>
      <c r="K5557" s="1">
        <v>-83.984443999999996</v>
      </c>
      <c r="L5557" s="1"/>
      <c r="M5557" s="1" t="s">
        <v>1497</v>
      </c>
      <c r="N5557" s="1" t="s">
        <v>12675</v>
      </c>
      <c r="O5557" s="1">
        <v>2022</v>
      </c>
      <c r="P5557" s="1">
        <v>40312</v>
      </c>
      <c r="Q5557" s="1" t="s">
        <v>24104</v>
      </c>
      <c r="R5557" s="1"/>
      <c r="S5557" s="1" t="s">
        <v>24435</v>
      </c>
      <c r="T5557" s="1" t="s">
        <v>6826</v>
      </c>
      <c r="U5557" s="1"/>
      <c r="V5557" s="1" t="s">
        <v>7090</v>
      </c>
      <c r="W5557" s="1" t="s">
        <v>6826</v>
      </c>
    </row>
    <row r="5558" spans="1:23" x14ac:dyDescent="0.25">
      <c r="A5558" s="1">
        <v>1004361</v>
      </c>
      <c r="B5558" s="5" t="str">
        <f>VLOOKUP(H5558,'FIPS Basin X-walk'!$A$2:$F$3224,6,FALSE)</f>
        <v>Appalachian Basin</v>
      </c>
      <c r="C5558" s="1" t="s">
        <v>12988</v>
      </c>
      <c r="D5558" s="1"/>
      <c r="E5558" s="1"/>
      <c r="F5558" s="1" t="s">
        <v>12989</v>
      </c>
      <c r="G5558" s="1" t="s">
        <v>12987</v>
      </c>
      <c r="H5558" s="1">
        <v>21197</v>
      </c>
      <c r="I5558" s="1">
        <v>1004361</v>
      </c>
      <c r="J5558" s="1">
        <v>37.89</v>
      </c>
      <c r="K5558" s="1">
        <v>-83.862499999999997</v>
      </c>
      <c r="L5558" s="1"/>
      <c r="M5558" s="1" t="s">
        <v>1497</v>
      </c>
      <c r="N5558" s="1" t="s">
        <v>12675</v>
      </c>
      <c r="O5558" s="1">
        <v>2022</v>
      </c>
      <c r="P5558" s="1">
        <v>40380</v>
      </c>
      <c r="Q5558" s="1" t="s">
        <v>503</v>
      </c>
      <c r="R5558" s="1"/>
      <c r="S5558" s="1" t="s">
        <v>24435</v>
      </c>
      <c r="T5558" s="1" t="s">
        <v>6826</v>
      </c>
      <c r="U5558" s="1"/>
      <c r="V5558" s="1" t="s">
        <v>12735</v>
      </c>
      <c r="W5558" s="1" t="s">
        <v>6826</v>
      </c>
    </row>
    <row r="5559" spans="1:23" x14ac:dyDescent="0.25">
      <c r="A5559" s="1">
        <v>1000606</v>
      </c>
      <c r="B5559" s="5" t="str">
        <f>VLOOKUP(H5559,'FIPS Basin X-walk'!$A$2:$F$3224,6,FALSE)</f>
        <v>Snake River Basin</v>
      </c>
      <c r="C5559" s="1" t="s">
        <v>10792</v>
      </c>
      <c r="D5559" s="1"/>
      <c r="E5559" s="1"/>
      <c r="F5559" s="1" t="s">
        <v>10793</v>
      </c>
      <c r="G5559" s="1" t="s">
        <v>10794</v>
      </c>
      <c r="H5559" s="1">
        <v>16077</v>
      </c>
      <c r="I5559" s="1">
        <v>1000606</v>
      </c>
      <c r="J5559" s="1">
        <v>42.765555999999997</v>
      </c>
      <c r="K5559" s="1">
        <v>-112.91333299999999</v>
      </c>
      <c r="L5559" s="1"/>
      <c r="M5559" s="1" t="s">
        <v>1552</v>
      </c>
      <c r="N5559" s="1" t="s">
        <v>10680</v>
      </c>
      <c r="O5559" s="1">
        <v>2022</v>
      </c>
      <c r="P5559" s="1">
        <v>83211</v>
      </c>
      <c r="Q5559" s="1" t="s">
        <v>10795</v>
      </c>
      <c r="R5559" s="1"/>
      <c r="S5559" s="1" t="s">
        <v>24570</v>
      </c>
      <c r="T5559" s="1" t="s">
        <v>6826</v>
      </c>
      <c r="U5559" s="1"/>
      <c r="V5559" s="1" t="s">
        <v>10796</v>
      </c>
      <c r="W5559" s="1" t="s">
        <v>6826</v>
      </c>
    </row>
    <row r="5560" spans="1:23" x14ac:dyDescent="0.25">
      <c r="A5560" s="1">
        <v>1005035</v>
      </c>
      <c r="B5560" s="5" t="str">
        <f>VLOOKUP(H5560,'FIPS Basin X-walk'!$A$2:$F$3224,6,FALSE)</f>
        <v>Snake River Basin</v>
      </c>
      <c r="C5560" s="1" t="s">
        <v>10797</v>
      </c>
      <c r="D5560" s="1"/>
      <c r="E5560" s="1"/>
      <c r="F5560" s="1" t="s">
        <v>10700</v>
      </c>
      <c r="G5560" s="1" t="s">
        <v>10794</v>
      </c>
      <c r="H5560" s="1">
        <v>16077</v>
      </c>
      <c r="I5560" s="1">
        <v>1005035</v>
      </c>
      <c r="J5560" s="1">
        <v>42.907200000000003</v>
      </c>
      <c r="K5560" s="1">
        <v>-112.526</v>
      </c>
      <c r="L5560" s="1"/>
      <c r="M5560" s="1" t="s">
        <v>1552</v>
      </c>
      <c r="N5560" s="1" t="s">
        <v>10680</v>
      </c>
      <c r="O5560" s="1">
        <v>2022</v>
      </c>
      <c r="P5560" s="1">
        <v>83204</v>
      </c>
      <c r="Q5560" s="1" t="s">
        <v>10798</v>
      </c>
      <c r="R5560" s="1" t="s">
        <v>24572</v>
      </c>
      <c r="S5560" s="1" t="s">
        <v>24643</v>
      </c>
      <c r="T5560" s="1" t="s">
        <v>6826</v>
      </c>
      <c r="U5560" s="1"/>
      <c r="V5560" s="1" t="s">
        <v>8155</v>
      </c>
      <c r="W5560" s="1" t="s">
        <v>6826</v>
      </c>
    </row>
    <row r="5561" spans="1:23" x14ac:dyDescent="0.25">
      <c r="A5561" s="1">
        <v>1004544</v>
      </c>
      <c r="B5561" s="5" t="str">
        <f>VLOOKUP(H5561,'FIPS Basin X-walk'!$A$2:$F$3224,6,FALSE)</f>
        <v>Upper Mississippi Embaymnt</v>
      </c>
      <c r="C5561" s="1" t="s">
        <v>7937</v>
      </c>
      <c r="D5561" s="1"/>
      <c r="E5561" s="1"/>
      <c r="F5561" s="1" t="s">
        <v>7938</v>
      </c>
      <c r="G5561" s="1" t="s">
        <v>7939</v>
      </c>
      <c r="H5561" s="1">
        <v>5117</v>
      </c>
      <c r="I5561" s="1">
        <v>1004544</v>
      </c>
      <c r="J5561" s="1">
        <v>34.8491</v>
      </c>
      <c r="K5561" s="1">
        <v>-91.588899999999995</v>
      </c>
      <c r="L5561" s="1"/>
      <c r="M5561" s="1" t="s">
        <v>1520</v>
      </c>
      <c r="N5561" s="1" t="s">
        <v>7740</v>
      </c>
      <c r="O5561" s="1">
        <v>2022</v>
      </c>
      <c r="P5561" s="1">
        <v>72064</v>
      </c>
      <c r="Q5561" s="1" t="s">
        <v>25331</v>
      </c>
      <c r="R5561" s="1"/>
      <c r="S5561" s="1" t="s">
        <v>24358</v>
      </c>
      <c r="T5561" s="1" t="s">
        <v>6826</v>
      </c>
      <c r="U5561" s="1"/>
      <c r="V5561" s="1" t="s">
        <v>24897</v>
      </c>
      <c r="W5561" s="1" t="s">
        <v>6826</v>
      </c>
    </row>
    <row r="5562" spans="1:23" x14ac:dyDescent="0.25">
      <c r="A5562" s="1">
        <v>1011656</v>
      </c>
      <c r="B5562" s="5" t="str">
        <f>VLOOKUP(H5562,'FIPS Basin X-walk'!$A$2:$F$3224,6,FALSE)</f>
        <v>Central Kansas Uplift</v>
      </c>
      <c r="C5562" s="1" t="s">
        <v>12564</v>
      </c>
      <c r="D5562" s="1"/>
      <c r="E5562" s="1"/>
      <c r="F5562" s="1" t="s">
        <v>1614</v>
      </c>
      <c r="G5562" s="1" t="s">
        <v>12565</v>
      </c>
      <c r="H5562" s="1">
        <v>20151</v>
      </c>
      <c r="I5562" s="1">
        <v>1011656</v>
      </c>
      <c r="J5562" s="1">
        <v>37.689619999999998</v>
      </c>
      <c r="K5562" s="1">
        <v>-98.707040000000006</v>
      </c>
      <c r="L5562" s="1" t="s">
        <v>24395</v>
      </c>
      <c r="M5562" s="1" t="s">
        <v>1490</v>
      </c>
      <c r="N5562" s="1" t="s">
        <v>12401</v>
      </c>
      <c r="O5562" s="1">
        <v>2022</v>
      </c>
      <c r="P5562" s="1">
        <v>67124</v>
      </c>
      <c r="Q5562" s="1" t="s">
        <v>12566</v>
      </c>
      <c r="R5562" s="1" t="s">
        <v>24355</v>
      </c>
      <c r="S5562" s="1" t="s">
        <v>24378</v>
      </c>
      <c r="T5562" s="1" t="s">
        <v>6828</v>
      </c>
      <c r="U5562" s="1"/>
      <c r="V5562" s="1" t="s">
        <v>12567</v>
      </c>
      <c r="W5562" s="1" t="s">
        <v>6826</v>
      </c>
    </row>
    <row r="5563" spans="1:23" x14ac:dyDescent="0.25">
      <c r="A5563" s="1">
        <v>1003571</v>
      </c>
      <c r="B5563" s="5" t="str">
        <f>VLOOKUP(H5563,'FIPS Basin X-walk'!$A$2:$F$3224,6,FALSE)</f>
        <v>Cincinnati Arch</v>
      </c>
      <c r="C5563" s="1" t="s">
        <v>18153</v>
      </c>
      <c r="D5563" s="1"/>
      <c r="E5563" s="1"/>
      <c r="F5563" s="1" t="s">
        <v>18154</v>
      </c>
      <c r="G5563" s="1" t="s">
        <v>18155</v>
      </c>
      <c r="H5563" s="1">
        <v>39135</v>
      </c>
      <c r="I5563" s="1">
        <v>1003571</v>
      </c>
      <c r="J5563" s="1">
        <v>39.688082000000001</v>
      </c>
      <c r="K5563" s="1">
        <v>-84.641051000000004</v>
      </c>
      <c r="L5563" s="1"/>
      <c r="M5563" s="1" t="s">
        <v>1542</v>
      </c>
      <c r="N5563" s="1" t="s">
        <v>17708</v>
      </c>
      <c r="O5563" s="1">
        <v>2022</v>
      </c>
      <c r="P5563" s="1">
        <v>45320</v>
      </c>
      <c r="Q5563" s="1" t="s">
        <v>18156</v>
      </c>
      <c r="R5563" s="1"/>
      <c r="S5563" s="1" t="s">
        <v>24358</v>
      </c>
      <c r="T5563" s="1" t="s">
        <v>6826</v>
      </c>
      <c r="U5563" s="1"/>
      <c r="V5563" s="1" t="s">
        <v>18157</v>
      </c>
      <c r="W5563" s="1" t="s">
        <v>6826</v>
      </c>
    </row>
    <row r="5564" spans="1:23" x14ac:dyDescent="0.25">
      <c r="A5564" s="1">
        <v>1006989</v>
      </c>
      <c r="B5564" s="5" t="str">
        <f>VLOOKUP(H5564,'FIPS Basin X-walk'!$A$2:$F$3224,6,FALSE)</f>
        <v>Michigan Basin</v>
      </c>
      <c r="C5564" s="1" t="s">
        <v>14619</v>
      </c>
      <c r="D5564" s="1"/>
      <c r="E5564" s="1"/>
      <c r="F5564" s="1" t="s">
        <v>14620</v>
      </c>
      <c r="G5564" s="1" t="s">
        <v>14621</v>
      </c>
      <c r="H5564" s="1">
        <v>26141</v>
      </c>
      <c r="I5564" s="1">
        <v>1006989</v>
      </c>
      <c r="J5564" s="1">
        <v>45.282282000000002</v>
      </c>
      <c r="K5564" s="1">
        <v>-84.220915000000005</v>
      </c>
      <c r="L5564" s="1"/>
      <c r="M5564" s="1" t="s">
        <v>1493</v>
      </c>
      <c r="N5564" s="1" t="s">
        <v>14185</v>
      </c>
      <c r="O5564" s="1">
        <v>2022</v>
      </c>
      <c r="P5564" s="1">
        <v>49765</v>
      </c>
      <c r="Q5564" s="1" t="s">
        <v>14622</v>
      </c>
      <c r="R5564" s="1"/>
      <c r="S5564" s="1" t="s">
        <v>24358</v>
      </c>
      <c r="T5564" s="1" t="s">
        <v>6826</v>
      </c>
      <c r="U5564" s="1"/>
      <c r="V5564" s="1" t="s">
        <v>7305</v>
      </c>
      <c r="W5564" s="1" t="s">
        <v>6826</v>
      </c>
    </row>
    <row r="5565" spans="1:23" x14ac:dyDescent="0.25">
      <c r="A5565" s="1">
        <v>1014595</v>
      </c>
      <c r="B5565" s="5" t="str">
        <f>VLOOKUP(H5565,'FIPS Basin X-walk'!$A$2:$F$3224,6,FALSE)</f>
        <v>Appalachian Basin (Eastern Overthrust Area)</v>
      </c>
      <c r="C5565" s="1" t="s">
        <v>27279</v>
      </c>
      <c r="D5565" s="1"/>
      <c r="E5565" s="1"/>
      <c r="F5565" s="1" t="s">
        <v>27280</v>
      </c>
      <c r="G5565" s="1" t="s">
        <v>27281</v>
      </c>
      <c r="H5565" s="1">
        <v>54077</v>
      </c>
      <c r="I5565" s="1">
        <v>1014595</v>
      </c>
      <c r="J5565" s="1">
        <v>39.420400000000001</v>
      </c>
      <c r="K5565" s="1">
        <v>-79.545339999999996</v>
      </c>
      <c r="L5565" s="1"/>
      <c r="M5565" s="1" t="s">
        <v>1521</v>
      </c>
      <c r="N5565" s="1" t="s">
        <v>22744</v>
      </c>
      <c r="O5565" s="1">
        <v>2022</v>
      </c>
      <c r="P5565" s="1">
        <v>26764</v>
      </c>
      <c r="Q5565" s="1" t="s">
        <v>27282</v>
      </c>
      <c r="R5565" s="1"/>
      <c r="S5565" s="1" t="s">
        <v>24435</v>
      </c>
      <c r="T5565" s="1" t="s">
        <v>6826</v>
      </c>
      <c r="U5565" s="1"/>
      <c r="V5565" s="1" t="s">
        <v>12735</v>
      </c>
      <c r="W5565" s="1" t="s">
        <v>6826</v>
      </c>
    </row>
    <row r="5566" spans="1:23" x14ac:dyDescent="0.25">
      <c r="A5566" s="1">
        <v>1000649</v>
      </c>
      <c r="B5566" s="5" t="str">
        <f>VLOOKUP(H5566,'FIPS Basin X-walk'!$A$2:$F$3224,6,FALSE)</f>
        <v>Atlantic Coast Basin</v>
      </c>
      <c r="C5566" s="1" t="s">
        <v>13936</v>
      </c>
      <c r="D5566" s="1"/>
      <c r="E5566" s="1" t="s">
        <v>6828</v>
      </c>
      <c r="F5566" s="1" t="s">
        <v>13937</v>
      </c>
      <c r="G5566" s="1" t="s">
        <v>2008</v>
      </c>
      <c r="H5566" s="1">
        <v>24033</v>
      </c>
      <c r="I5566" s="1">
        <v>1000649</v>
      </c>
      <c r="J5566" s="1">
        <v>38.544400000000003</v>
      </c>
      <c r="K5566" s="1">
        <v>-76.686099999999996</v>
      </c>
      <c r="L5566" s="1"/>
      <c r="M5566" s="1" t="s">
        <v>1509</v>
      </c>
      <c r="N5566" s="1" t="s">
        <v>13818</v>
      </c>
      <c r="O5566" s="1">
        <v>2022</v>
      </c>
      <c r="P5566" s="1">
        <v>20608</v>
      </c>
      <c r="Q5566" s="1" t="s">
        <v>13938</v>
      </c>
      <c r="R5566" s="1"/>
      <c r="S5566" s="1" t="s">
        <v>24355</v>
      </c>
      <c r="T5566" s="1" t="s">
        <v>6826</v>
      </c>
      <c r="U5566" s="1"/>
      <c r="V5566" s="1" t="s">
        <v>16336</v>
      </c>
      <c r="W5566" s="1" t="s">
        <v>6828</v>
      </c>
    </row>
    <row r="5567" spans="1:23" x14ac:dyDescent="0.25">
      <c r="A5567" s="1">
        <v>1001288</v>
      </c>
      <c r="B5567" s="5" t="str">
        <f>VLOOKUP(H5567,'FIPS Basin X-walk'!$A$2:$F$3224,6,FALSE)</f>
        <v>Atlantic Coast Basin</v>
      </c>
      <c r="C5567" s="1" t="s">
        <v>13924</v>
      </c>
      <c r="D5567" s="1"/>
      <c r="E5567" s="1"/>
      <c r="F5567" s="1" t="s">
        <v>13925</v>
      </c>
      <c r="G5567" s="1" t="s">
        <v>13926</v>
      </c>
      <c r="H5567" s="1">
        <v>24033</v>
      </c>
      <c r="I5567" s="1">
        <v>1001288</v>
      </c>
      <c r="J5567" s="1">
        <v>38.668100000000003</v>
      </c>
      <c r="K5567" s="1">
        <v>-76.867800000000003</v>
      </c>
      <c r="L5567" s="1"/>
      <c r="M5567" s="1" t="s">
        <v>1509</v>
      </c>
      <c r="N5567" s="1" t="s">
        <v>13818</v>
      </c>
      <c r="O5567" s="1">
        <v>2022</v>
      </c>
      <c r="P5567" s="1">
        <v>20613</v>
      </c>
      <c r="Q5567" s="1" t="s">
        <v>13927</v>
      </c>
      <c r="R5567" s="1"/>
      <c r="S5567" s="1" t="s">
        <v>24355</v>
      </c>
      <c r="T5567" s="1" t="s">
        <v>6826</v>
      </c>
      <c r="U5567" s="1"/>
      <c r="V5567" s="1" t="s">
        <v>13928</v>
      </c>
      <c r="W5567" s="1" t="s">
        <v>6828</v>
      </c>
    </row>
    <row r="5568" spans="1:23" x14ac:dyDescent="0.25">
      <c r="A5568" s="1">
        <v>1013136</v>
      </c>
      <c r="B5568" s="5" t="str">
        <f>VLOOKUP(H5568,'FIPS Basin X-walk'!$A$2:$F$3224,6,FALSE)</f>
        <v>Atlantic Coast Basin</v>
      </c>
      <c r="C5568" s="1" t="s">
        <v>13933</v>
      </c>
      <c r="D5568" s="1"/>
      <c r="E5568" s="1"/>
      <c r="F5568" s="1" t="s">
        <v>13934</v>
      </c>
      <c r="G5568" s="1" t="s">
        <v>13922</v>
      </c>
      <c r="H5568" s="1">
        <v>24033</v>
      </c>
      <c r="I5568" s="1">
        <v>1013136</v>
      </c>
      <c r="J5568" s="1">
        <v>38.695484999999998</v>
      </c>
      <c r="K5568" s="1">
        <v>-76.828091000000001</v>
      </c>
      <c r="L5568" s="1"/>
      <c r="M5568" s="1" t="s">
        <v>1509</v>
      </c>
      <c r="N5568" s="1" t="s">
        <v>13818</v>
      </c>
      <c r="O5568" s="1">
        <v>2022</v>
      </c>
      <c r="P5568" s="1">
        <v>20613</v>
      </c>
      <c r="Q5568" s="1" t="s">
        <v>13935</v>
      </c>
      <c r="R5568" s="1"/>
      <c r="S5568" s="1" t="s">
        <v>24355</v>
      </c>
      <c r="T5568" s="1" t="s">
        <v>6826</v>
      </c>
      <c r="U5568" s="1"/>
      <c r="V5568" s="1" t="s">
        <v>24580</v>
      </c>
      <c r="W5568" s="1" t="s">
        <v>6828</v>
      </c>
    </row>
    <row r="5569" spans="1:23" x14ac:dyDescent="0.25">
      <c r="A5569" s="1">
        <v>1002270</v>
      </c>
      <c r="B5569" s="5" t="str">
        <f>VLOOKUP(H5569,'FIPS Basin X-walk'!$A$2:$F$3224,6,FALSE)</f>
        <v>Atlantic Coast Basin</v>
      </c>
      <c r="C5569" s="1" t="s">
        <v>24885</v>
      </c>
      <c r="D5569" s="1"/>
      <c r="E5569" s="1"/>
      <c r="F5569" s="1" t="s">
        <v>13921</v>
      </c>
      <c r="G5569" s="1" t="s">
        <v>13922</v>
      </c>
      <c r="H5569" s="1">
        <v>24033</v>
      </c>
      <c r="I5569" s="1">
        <v>1002270</v>
      </c>
      <c r="J5569" s="1">
        <v>38.981028000000002</v>
      </c>
      <c r="K5569" s="1">
        <v>-76.944136</v>
      </c>
      <c r="L5569" s="1"/>
      <c r="M5569" s="1" t="s">
        <v>1509</v>
      </c>
      <c r="N5569" s="1" t="s">
        <v>13818</v>
      </c>
      <c r="O5569" s="1">
        <v>2022</v>
      </c>
      <c r="P5569" s="1">
        <v>20742</v>
      </c>
      <c r="Q5569" s="1" t="s">
        <v>13923</v>
      </c>
      <c r="R5569" s="1"/>
      <c r="S5569" s="1" t="s">
        <v>24379</v>
      </c>
      <c r="T5569" s="1" t="s">
        <v>6828</v>
      </c>
      <c r="U5569" s="1"/>
      <c r="V5569" s="1" t="s">
        <v>24886</v>
      </c>
      <c r="W5569" s="1" t="s">
        <v>6826</v>
      </c>
    </row>
    <row r="5570" spans="1:23" x14ac:dyDescent="0.25">
      <c r="A5570" s="1">
        <v>1002655</v>
      </c>
      <c r="B5570" s="5" t="str">
        <f>VLOOKUP(H5570,'FIPS Basin X-walk'!$A$2:$F$3224,6,FALSE)</f>
        <v>Atlantic Coast Basin</v>
      </c>
      <c r="C5570" s="1" t="s">
        <v>13929</v>
      </c>
      <c r="D5570" s="1"/>
      <c r="E5570" s="1"/>
      <c r="F5570" s="1" t="s">
        <v>13930</v>
      </c>
      <c r="G5570" s="1" t="s">
        <v>13922</v>
      </c>
      <c r="H5570" s="1">
        <v>24033</v>
      </c>
      <c r="I5570" s="1">
        <v>1002655</v>
      </c>
      <c r="J5570" s="1">
        <v>38.84543</v>
      </c>
      <c r="K5570" s="1">
        <v>-76.784589999999994</v>
      </c>
      <c r="L5570" s="1"/>
      <c r="M5570" s="1" t="s">
        <v>1509</v>
      </c>
      <c r="N5570" s="1" t="s">
        <v>13818</v>
      </c>
      <c r="O5570" s="1">
        <v>2022</v>
      </c>
      <c r="P5570" s="1">
        <v>20774</v>
      </c>
      <c r="Q5570" s="1" t="s">
        <v>13931</v>
      </c>
      <c r="R5570" s="1"/>
      <c r="S5570" s="1" t="s">
        <v>24358</v>
      </c>
      <c r="T5570" s="1" t="s">
        <v>6826</v>
      </c>
      <c r="U5570" s="1"/>
      <c r="V5570" s="1" t="s">
        <v>13932</v>
      </c>
      <c r="W5570" s="1" t="s">
        <v>6826</v>
      </c>
    </row>
    <row r="5571" spans="1:23" x14ac:dyDescent="0.25">
      <c r="A5571" s="1">
        <v>1000966</v>
      </c>
      <c r="B5571" s="5" t="str">
        <f>VLOOKUP(H5571,'FIPS Basin X-walk'!$A$2:$F$3224,6,FALSE)</f>
        <v>Piedmont-Blue Ridge Prov</v>
      </c>
      <c r="C5571" s="1" t="s">
        <v>22349</v>
      </c>
      <c r="D5571" s="1"/>
      <c r="E5571" s="1"/>
      <c r="F5571" s="1" t="s">
        <v>22350</v>
      </c>
      <c r="G5571" s="1" t="s">
        <v>1730</v>
      </c>
      <c r="H5571" s="1">
        <v>51153</v>
      </c>
      <c r="I5571" s="1">
        <v>1000966</v>
      </c>
      <c r="J5571" s="1">
        <v>38.536700000000003</v>
      </c>
      <c r="K5571" s="1">
        <v>-77.280600000000007</v>
      </c>
      <c r="L5571" s="1"/>
      <c r="M5571" s="1" t="s">
        <v>1486</v>
      </c>
      <c r="N5571" s="1" t="s">
        <v>15119</v>
      </c>
      <c r="O5571" s="1">
        <v>2022</v>
      </c>
      <c r="P5571" s="1">
        <v>22026</v>
      </c>
      <c r="Q5571" s="1" t="s">
        <v>22351</v>
      </c>
      <c r="R5571" s="1"/>
      <c r="S5571" s="1" t="s">
        <v>24355</v>
      </c>
      <c r="T5571" s="1" t="s">
        <v>6826</v>
      </c>
      <c r="U5571" s="1"/>
      <c r="V5571" s="1" t="s">
        <v>13845</v>
      </c>
      <c r="W5571" s="1" t="s">
        <v>6828</v>
      </c>
    </row>
    <row r="5572" spans="1:23" x14ac:dyDescent="0.25">
      <c r="A5572" s="1">
        <v>1004707</v>
      </c>
      <c r="B5572" s="5" t="str">
        <f>VLOOKUP(H5572,'FIPS Basin X-walk'!$A$2:$F$3224,6,FALSE)</f>
        <v>Piedmont-Blue Ridge Prov</v>
      </c>
      <c r="C5572" s="1" t="s">
        <v>22352</v>
      </c>
      <c r="D5572" s="1"/>
      <c r="E5572" s="1"/>
      <c r="F5572" s="1" t="s">
        <v>22346</v>
      </c>
      <c r="G5572" s="1" t="s">
        <v>22347</v>
      </c>
      <c r="H5572" s="1">
        <v>51153</v>
      </c>
      <c r="I5572" s="1">
        <v>1004707</v>
      </c>
      <c r="J5572" s="1">
        <v>38.634596999999999</v>
      </c>
      <c r="K5572" s="1">
        <v>-77.428518999999994</v>
      </c>
      <c r="L5572" s="1"/>
      <c r="M5572" s="1" t="s">
        <v>1486</v>
      </c>
      <c r="N5572" s="1" t="s">
        <v>15119</v>
      </c>
      <c r="O5572" s="1">
        <v>2022</v>
      </c>
      <c r="P5572" s="1">
        <v>20112</v>
      </c>
      <c r="Q5572" s="1" t="s">
        <v>22353</v>
      </c>
      <c r="R5572" s="1"/>
      <c r="S5572" s="1" t="s">
        <v>24358</v>
      </c>
      <c r="T5572" s="1" t="s">
        <v>6826</v>
      </c>
      <c r="U5572" s="1"/>
      <c r="V5572" s="1" t="s">
        <v>22354</v>
      </c>
      <c r="W5572" s="1" t="s">
        <v>6826</v>
      </c>
    </row>
    <row r="5573" spans="1:23" x14ac:dyDescent="0.25">
      <c r="A5573" s="1">
        <v>1006998</v>
      </c>
      <c r="B5573" s="5" t="str">
        <f>VLOOKUP(H5573,'FIPS Basin X-walk'!$A$2:$F$3224,6,FALSE)</f>
        <v>Piedmont-Blue Ridge Prov</v>
      </c>
      <c r="C5573" s="1" t="s">
        <v>22345</v>
      </c>
      <c r="D5573" s="1"/>
      <c r="E5573" s="1"/>
      <c r="F5573" s="1" t="s">
        <v>22346</v>
      </c>
      <c r="G5573" s="1" t="s">
        <v>22347</v>
      </c>
      <c r="H5573" s="1">
        <v>51153</v>
      </c>
      <c r="I5573" s="1">
        <v>1006998</v>
      </c>
      <c r="J5573" s="1">
        <v>38.802100000000003</v>
      </c>
      <c r="K5573" s="1">
        <v>-77.5017</v>
      </c>
      <c r="L5573" s="1"/>
      <c r="M5573" s="1" t="s">
        <v>1486</v>
      </c>
      <c r="N5573" s="1" t="s">
        <v>15119</v>
      </c>
      <c r="O5573" s="1">
        <v>2022</v>
      </c>
      <c r="P5573" s="1">
        <v>20109</v>
      </c>
      <c r="Q5573" s="1" t="s">
        <v>124</v>
      </c>
      <c r="R5573" s="1"/>
      <c r="S5573" s="1" t="s">
        <v>24435</v>
      </c>
      <c r="T5573" s="1" t="s">
        <v>6826</v>
      </c>
      <c r="U5573" s="1"/>
      <c r="V5573" s="1" t="s">
        <v>22348</v>
      </c>
      <c r="W5573" s="1" t="s">
        <v>6826</v>
      </c>
    </row>
    <row r="5574" spans="1:23" x14ac:dyDescent="0.25">
      <c r="A5574" s="1">
        <v>1001258</v>
      </c>
      <c r="B5574" s="5" t="str">
        <f>VLOOKUP(H5574,'FIPS Basin X-walk'!$A$2:$F$3224,6,FALSE)</f>
        <v>New England Province</v>
      </c>
      <c r="C5574" s="1" t="s">
        <v>19617</v>
      </c>
      <c r="D5574" s="1"/>
      <c r="E5574" s="1"/>
      <c r="F5574" s="1" t="s">
        <v>19618</v>
      </c>
      <c r="G5574" s="1" t="s">
        <v>1681</v>
      </c>
      <c r="H5574" s="1">
        <v>44007</v>
      </c>
      <c r="I5574" s="1">
        <v>1001258</v>
      </c>
      <c r="J5574" s="1">
        <v>42.009900000000002</v>
      </c>
      <c r="K5574" s="1">
        <v>-71.670100000000005</v>
      </c>
      <c r="L5574" s="1"/>
      <c r="M5574" s="1" t="s">
        <v>1682</v>
      </c>
      <c r="N5574" s="1" t="s">
        <v>19612</v>
      </c>
      <c r="O5574" s="1">
        <v>2022</v>
      </c>
      <c r="P5574" s="1">
        <v>2830</v>
      </c>
      <c r="Q5574" s="1" t="s">
        <v>19635</v>
      </c>
      <c r="R5574" s="1"/>
      <c r="S5574" s="1" t="s">
        <v>24355</v>
      </c>
      <c r="T5574" s="1" t="s">
        <v>6826</v>
      </c>
      <c r="U5574" s="1"/>
      <c r="V5574" s="1" t="s">
        <v>24403</v>
      </c>
      <c r="W5574" s="1" t="s">
        <v>6828</v>
      </c>
    </row>
    <row r="5575" spans="1:23" x14ac:dyDescent="0.25">
      <c r="A5575" s="1">
        <v>1001271</v>
      </c>
      <c r="B5575" s="5" t="str">
        <f>VLOOKUP(H5575,'FIPS Basin X-walk'!$A$2:$F$3224,6,FALSE)</f>
        <v>New England Province</v>
      </c>
      <c r="C5575" s="1" t="s">
        <v>19617</v>
      </c>
      <c r="D5575" s="1"/>
      <c r="E5575" s="1"/>
      <c r="F5575" s="1" t="s">
        <v>19618</v>
      </c>
      <c r="G5575" s="1" t="s">
        <v>1681</v>
      </c>
      <c r="H5575" s="1">
        <v>44007</v>
      </c>
      <c r="I5575" s="1">
        <v>1001271</v>
      </c>
      <c r="J5575" s="1">
        <v>42.009900000000002</v>
      </c>
      <c r="K5575" s="1">
        <v>-71.670100000000005</v>
      </c>
      <c r="L5575" s="1"/>
      <c r="M5575" s="1" t="s">
        <v>1682</v>
      </c>
      <c r="N5575" s="1" t="s">
        <v>19612</v>
      </c>
      <c r="O5575" s="1">
        <v>2022</v>
      </c>
      <c r="P5575" s="1">
        <v>2830</v>
      </c>
      <c r="Q5575" s="1" t="s">
        <v>19619</v>
      </c>
      <c r="R5575" s="1"/>
      <c r="S5575" s="1" t="s">
        <v>24355</v>
      </c>
      <c r="T5575" s="1" t="s">
        <v>6826</v>
      </c>
      <c r="U5575" s="1"/>
      <c r="V5575" s="1" t="s">
        <v>24403</v>
      </c>
      <c r="W5575" s="1" t="s">
        <v>6828</v>
      </c>
    </row>
    <row r="5576" spans="1:23" x14ac:dyDescent="0.25">
      <c r="A5576" s="1">
        <v>1001315</v>
      </c>
      <c r="B5576" s="5" t="str">
        <f>VLOOKUP(H5576,'FIPS Basin X-walk'!$A$2:$F$3224,6,FALSE)</f>
        <v>New England Province</v>
      </c>
      <c r="C5576" s="1" t="s">
        <v>19614</v>
      </c>
      <c r="D5576" s="1"/>
      <c r="E5576" s="1"/>
      <c r="F5576" s="1" t="s">
        <v>12263</v>
      </c>
      <c r="G5576" s="1" t="s">
        <v>1681</v>
      </c>
      <c r="H5576" s="1">
        <v>44007</v>
      </c>
      <c r="I5576" s="1">
        <v>1001315</v>
      </c>
      <c r="J5576" s="1">
        <v>41.801699999999997</v>
      </c>
      <c r="K5576" s="1">
        <v>-71.518600000000006</v>
      </c>
      <c r="L5576" s="1"/>
      <c r="M5576" s="1" t="s">
        <v>1682</v>
      </c>
      <c r="N5576" s="1" t="s">
        <v>19612</v>
      </c>
      <c r="O5576" s="1">
        <v>2022</v>
      </c>
      <c r="P5576" s="1">
        <v>2919</v>
      </c>
      <c r="Q5576" s="1" t="s">
        <v>19615</v>
      </c>
      <c r="R5576" s="1"/>
      <c r="S5576" s="1" t="s">
        <v>24355</v>
      </c>
      <c r="T5576" s="1" t="s">
        <v>6826</v>
      </c>
      <c r="U5576" s="1"/>
      <c r="V5576" s="1" t="s">
        <v>19616</v>
      </c>
      <c r="W5576" s="1" t="s">
        <v>6828</v>
      </c>
    </row>
    <row r="5577" spans="1:23" x14ac:dyDescent="0.25">
      <c r="A5577" s="1">
        <v>1000905</v>
      </c>
      <c r="B5577" s="5" t="str">
        <f>VLOOKUP(H5577,'FIPS Basin X-walk'!$A$2:$F$3224,6,FALSE)</f>
        <v>New England Province</v>
      </c>
      <c r="C5577" s="1" t="s">
        <v>19630</v>
      </c>
      <c r="D5577" s="1"/>
      <c r="E5577" s="1" t="s">
        <v>6828</v>
      </c>
      <c r="F5577" s="1" t="s">
        <v>19625</v>
      </c>
      <c r="G5577" s="1" t="s">
        <v>1681</v>
      </c>
      <c r="H5577" s="1">
        <v>44007</v>
      </c>
      <c r="I5577" s="1">
        <v>1000905</v>
      </c>
      <c r="J5577" s="1">
        <v>41.816699999999997</v>
      </c>
      <c r="K5577" s="1">
        <v>-71.404200000000003</v>
      </c>
      <c r="L5577" s="1"/>
      <c r="M5577" s="1" t="s">
        <v>1682</v>
      </c>
      <c r="N5577" s="1" t="s">
        <v>19612</v>
      </c>
      <c r="O5577" s="1">
        <v>2022</v>
      </c>
      <c r="P5577" s="1">
        <v>2903</v>
      </c>
      <c r="Q5577" s="1" t="s">
        <v>19631</v>
      </c>
      <c r="R5577" s="1"/>
      <c r="S5577" s="1" t="s">
        <v>24355</v>
      </c>
      <c r="T5577" s="1" t="s">
        <v>6826</v>
      </c>
      <c r="U5577" s="1"/>
      <c r="V5577" s="1" t="s">
        <v>24611</v>
      </c>
      <c r="W5577" s="1" t="s">
        <v>6828</v>
      </c>
    </row>
    <row r="5578" spans="1:23" x14ac:dyDescent="0.25">
      <c r="A5578" s="1">
        <v>1006283</v>
      </c>
      <c r="B5578" s="5" t="str">
        <f>VLOOKUP(H5578,'FIPS Basin X-walk'!$A$2:$F$3224,6,FALSE)</f>
        <v>New England Province</v>
      </c>
      <c r="C5578" s="1" t="s">
        <v>19620</v>
      </c>
      <c r="D5578" s="1"/>
      <c r="E5578" s="1"/>
      <c r="F5578" s="1" t="s">
        <v>12263</v>
      </c>
      <c r="G5578" s="1" t="s">
        <v>19621</v>
      </c>
      <c r="H5578" s="1">
        <v>44007</v>
      </c>
      <c r="I5578" s="1">
        <v>1006283</v>
      </c>
      <c r="J5578" s="1">
        <v>41.803199999999997</v>
      </c>
      <c r="K5578" s="1">
        <v>-71.523799999999994</v>
      </c>
      <c r="L5578" s="1"/>
      <c r="M5578" s="1" t="s">
        <v>1682</v>
      </c>
      <c r="N5578" s="1" t="s">
        <v>19612</v>
      </c>
      <c r="O5578" s="1">
        <v>2022</v>
      </c>
      <c r="P5578" s="1">
        <v>2919</v>
      </c>
      <c r="Q5578" s="1" t="s">
        <v>19622</v>
      </c>
      <c r="R5578" s="1"/>
      <c r="S5578" s="1" t="s">
        <v>24358</v>
      </c>
      <c r="T5578" s="1" t="s">
        <v>6826</v>
      </c>
      <c r="U5578" s="1"/>
      <c r="V5578" s="1" t="s">
        <v>19623</v>
      </c>
      <c r="W5578" s="1" t="s">
        <v>6826</v>
      </c>
    </row>
    <row r="5579" spans="1:23" x14ac:dyDescent="0.25">
      <c r="A5579" s="1">
        <v>1000206</v>
      </c>
      <c r="B5579" s="5" t="str">
        <f>VLOOKUP(H5579,'FIPS Basin X-walk'!$A$2:$F$3224,6,FALSE)</f>
        <v>New England Province</v>
      </c>
      <c r="C5579" s="1" t="s">
        <v>19628</v>
      </c>
      <c r="D5579" s="1"/>
      <c r="E5579" s="1"/>
      <c r="F5579" s="1" t="s">
        <v>19629</v>
      </c>
      <c r="G5579" s="1" t="s">
        <v>19621</v>
      </c>
      <c r="H5579" s="1">
        <v>44007</v>
      </c>
      <c r="I5579" s="1">
        <v>1000206</v>
      </c>
      <c r="J5579" s="1">
        <v>41.96763</v>
      </c>
      <c r="K5579" s="1">
        <v>-71.753789999999995</v>
      </c>
      <c r="L5579" s="1"/>
      <c r="M5579" s="1" t="s">
        <v>1682</v>
      </c>
      <c r="N5579" s="1" t="s">
        <v>19612</v>
      </c>
      <c r="O5579" s="1">
        <v>2022</v>
      </c>
      <c r="P5579" s="1">
        <v>2859</v>
      </c>
      <c r="Q5579" s="1" t="s">
        <v>47</v>
      </c>
      <c r="R5579" s="1"/>
      <c r="S5579" s="1" t="s">
        <v>24435</v>
      </c>
      <c r="T5579" s="1" t="s">
        <v>6826</v>
      </c>
      <c r="U5579" s="1"/>
      <c r="V5579" s="1" t="s">
        <v>7297</v>
      </c>
      <c r="W5579" s="1" t="s">
        <v>6826</v>
      </c>
    </row>
    <row r="5580" spans="1:23" x14ac:dyDescent="0.25">
      <c r="A5580" s="1">
        <v>1001811</v>
      </c>
      <c r="B5580" s="5" t="str">
        <f>VLOOKUP(H5580,'FIPS Basin X-walk'!$A$2:$F$3224,6,FALSE)</f>
        <v>New England Province</v>
      </c>
      <c r="C5580" s="1" t="s">
        <v>19632</v>
      </c>
      <c r="D5580" s="1"/>
      <c r="E5580" s="1"/>
      <c r="F5580" s="1" t="s">
        <v>19625</v>
      </c>
      <c r="G5580" s="1" t="s">
        <v>19621</v>
      </c>
      <c r="H5580" s="1">
        <v>44007</v>
      </c>
      <c r="I5580" s="1">
        <v>1001811</v>
      </c>
      <c r="J5580" s="1">
        <v>41.991579999999999</v>
      </c>
      <c r="K5580" s="1">
        <v>-71.510908000000001</v>
      </c>
      <c r="L5580" s="1"/>
      <c r="M5580" s="1" t="s">
        <v>1682</v>
      </c>
      <c r="N5580" s="1" t="s">
        <v>19612</v>
      </c>
      <c r="O5580" s="1">
        <v>2022</v>
      </c>
      <c r="P5580" s="1">
        <v>2912</v>
      </c>
      <c r="Q5580" s="1" t="s">
        <v>19633</v>
      </c>
      <c r="R5580" s="1"/>
      <c r="S5580" s="1" t="s">
        <v>24379</v>
      </c>
      <c r="T5580" s="1" t="s">
        <v>6826</v>
      </c>
      <c r="U5580" s="1"/>
      <c r="V5580" s="1" t="s">
        <v>19634</v>
      </c>
      <c r="W5580" s="1" t="s">
        <v>6826</v>
      </c>
    </row>
    <row r="5581" spans="1:23" x14ac:dyDescent="0.25">
      <c r="A5581" s="1">
        <v>1002604</v>
      </c>
      <c r="B5581" s="5" t="str">
        <f>VLOOKUP(H5581,'FIPS Basin X-walk'!$A$2:$F$3224,6,FALSE)</f>
        <v>New England Province</v>
      </c>
      <c r="C5581" s="1" t="s">
        <v>19636</v>
      </c>
      <c r="D5581" s="1"/>
      <c r="E5581" s="1"/>
      <c r="F5581" s="1" t="s">
        <v>1681</v>
      </c>
      <c r="G5581" s="1" t="s">
        <v>19621</v>
      </c>
      <c r="H5581" s="1">
        <v>44007</v>
      </c>
      <c r="I5581" s="1">
        <v>1002604</v>
      </c>
      <c r="J5581" s="1">
        <v>41.795681000000002</v>
      </c>
      <c r="K5581" s="1">
        <v>-71.426968000000002</v>
      </c>
      <c r="L5581" s="1"/>
      <c r="M5581" s="1" t="s">
        <v>1682</v>
      </c>
      <c r="N5581" s="1" t="s">
        <v>19612</v>
      </c>
      <c r="O5581" s="1">
        <v>2022</v>
      </c>
      <c r="P5581" s="1">
        <v>2907</v>
      </c>
      <c r="Q5581" s="1" t="s">
        <v>1339</v>
      </c>
      <c r="R5581" s="1"/>
      <c r="S5581" s="1" t="s">
        <v>24359</v>
      </c>
      <c r="T5581" s="1" t="s">
        <v>6826</v>
      </c>
      <c r="U5581" s="1"/>
      <c r="V5581" s="1" t="s">
        <v>12728</v>
      </c>
      <c r="W5581" s="1" t="s">
        <v>6826</v>
      </c>
    </row>
    <row r="5582" spans="1:23" x14ac:dyDescent="0.25">
      <c r="A5582" s="1">
        <v>1005587</v>
      </c>
      <c r="B5582" s="5" t="str">
        <f>VLOOKUP(H5582,'FIPS Basin X-walk'!$A$2:$F$3224,6,FALSE)</f>
        <v>New England Province</v>
      </c>
      <c r="C5582" s="1" t="s">
        <v>19624</v>
      </c>
      <c r="D5582" s="1"/>
      <c r="E5582" s="1"/>
      <c r="F5582" s="1" t="s">
        <v>19625</v>
      </c>
      <c r="G5582" s="1" t="s">
        <v>19621</v>
      </c>
      <c r="H5582" s="1">
        <v>44007</v>
      </c>
      <c r="I5582" s="1">
        <v>1005587</v>
      </c>
      <c r="J5582" s="1">
        <v>41.811669999999999</v>
      </c>
      <c r="K5582" s="1">
        <v>-71.407089999999997</v>
      </c>
      <c r="L5582" s="1"/>
      <c r="M5582" s="1" t="s">
        <v>1682</v>
      </c>
      <c r="N5582" s="1" t="s">
        <v>19612</v>
      </c>
      <c r="O5582" s="1">
        <v>2022</v>
      </c>
      <c r="P5582" s="1">
        <v>2903</v>
      </c>
      <c r="Q5582" s="1" t="s">
        <v>19626</v>
      </c>
      <c r="R5582" s="1"/>
      <c r="S5582" s="1" t="s">
        <v>24371</v>
      </c>
      <c r="T5582" s="1" t="s">
        <v>6826</v>
      </c>
      <c r="U5582" s="1"/>
      <c r="V5582" s="1" t="s">
        <v>19627</v>
      </c>
      <c r="W5582" s="1" t="s">
        <v>6828</v>
      </c>
    </row>
    <row r="5583" spans="1:23" x14ac:dyDescent="0.25">
      <c r="A5583" s="1">
        <v>1000558</v>
      </c>
      <c r="B5583" s="5" t="str">
        <f>VLOOKUP(H5583,'FIPS Basin X-walk'!$A$2:$F$3224,6,FALSE)</f>
        <v>Denver Basin</v>
      </c>
      <c r="C5583" s="1" t="s">
        <v>9330</v>
      </c>
      <c r="D5583" s="1"/>
      <c r="E5583" s="1"/>
      <c r="F5583" s="1" t="s">
        <v>1603</v>
      </c>
      <c r="G5583" s="1" t="s">
        <v>1603</v>
      </c>
      <c r="H5583" s="1">
        <v>8101</v>
      </c>
      <c r="I5583" s="1">
        <v>1000558</v>
      </c>
      <c r="J5583" s="1">
        <v>38.322000000000003</v>
      </c>
      <c r="K5583" s="1">
        <v>-104.533</v>
      </c>
      <c r="L5583" s="1"/>
      <c r="M5583" s="1" t="s">
        <v>1507</v>
      </c>
      <c r="N5583" s="1" t="s">
        <v>9093</v>
      </c>
      <c r="O5583" s="1">
        <v>2022</v>
      </c>
      <c r="P5583" s="1">
        <v>81001</v>
      </c>
      <c r="Q5583" s="1" t="s">
        <v>9331</v>
      </c>
      <c r="R5583" s="1"/>
      <c r="S5583" s="1" t="s">
        <v>24355</v>
      </c>
      <c r="T5583" s="1" t="s">
        <v>6826</v>
      </c>
      <c r="U5583" s="1"/>
      <c r="V5583" s="1" t="s">
        <v>8009</v>
      </c>
      <c r="W5583" s="1" t="s">
        <v>6828</v>
      </c>
    </row>
    <row r="5584" spans="1:23" x14ac:dyDescent="0.25">
      <c r="A5584" s="1">
        <v>1001462</v>
      </c>
      <c r="B5584" s="5" t="str">
        <f>VLOOKUP(H5584,'FIPS Basin X-walk'!$A$2:$F$3224,6,FALSE)</f>
        <v>Denver Basin</v>
      </c>
      <c r="C5584" s="1" t="s">
        <v>9339</v>
      </c>
      <c r="D5584" s="1"/>
      <c r="E5584" s="1" t="s">
        <v>6828</v>
      </c>
      <c r="F5584" s="1" t="s">
        <v>9336</v>
      </c>
      <c r="G5584" s="1" t="s">
        <v>1603</v>
      </c>
      <c r="H5584" s="1">
        <v>8101</v>
      </c>
      <c r="I5584" s="1">
        <v>1001462</v>
      </c>
      <c r="J5584" s="1">
        <v>38.208100000000002</v>
      </c>
      <c r="K5584" s="1">
        <v>-104.57470000000001</v>
      </c>
      <c r="L5584" s="1"/>
      <c r="M5584" s="1" t="s">
        <v>1507</v>
      </c>
      <c r="N5584" s="1" t="s">
        <v>9093</v>
      </c>
      <c r="O5584" s="1">
        <v>2022</v>
      </c>
      <c r="P5584" s="1">
        <v>81006</v>
      </c>
      <c r="Q5584" s="1" t="s">
        <v>9340</v>
      </c>
      <c r="R5584" s="1"/>
      <c r="S5584" s="1" t="s">
        <v>24355</v>
      </c>
      <c r="T5584" s="1" t="s">
        <v>6826</v>
      </c>
      <c r="U5584" s="1"/>
      <c r="V5584" s="1" t="s">
        <v>24709</v>
      </c>
      <c r="W5584" s="1" t="s">
        <v>6828</v>
      </c>
    </row>
    <row r="5585" spans="1:23" x14ac:dyDescent="0.25">
      <c r="A5585" s="1">
        <v>1007863</v>
      </c>
      <c r="B5585" s="5" t="str">
        <f>VLOOKUP(H5585,'FIPS Basin X-walk'!$A$2:$F$3224,6,FALSE)</f>
        <v>Denver Basin</v>
      </c>
      <c r="C5585" s="1" t="s">
        <v>9332</v>
      </c>
      <c r="D5585" s="1"/>
      <c r="E5585" s="1"/>
      <c r="F5585" s="1" t="s">
        <v>1623</v>
      </c>
      <c r="G5585" s="1" t="s">
        <v>9333</v>
      </c>
      <c r="H5585" s="1">
        <v>8101</v>
      </c>
      <c r="I5585" s="1">
        <v>1007863</v>
      </c>
      <c r="J5585" s="1">
        <v>38.552079999999997</v>
      </c>
      <c r="K5585" s="1">
        <v>-104.65769</v>
      </c>
      <c r="L5585" s="1"/>
      <c r="M5585" s="1" t="s">
        <v>1507</v>
      </c>
      <c r="N5585" s="1" t="s">
        <v>9093</v>
      </c>
      <c r="O5585" s="1">
        <v>2022</v>
      </c>
      <c r="P5585" s="1">
        <v>80817</v>
      </c>
      <c r="Q5585" s="1" t="s">
        <v>9334</v>
      </c>
      <c r="R5585" s="1"/>
      <c r="S5585" s="1" t="s">
        <v>24358</v>
      </c>
      <c r="T5585" s="1" t="s">
        <v>6826</v>
      </c>
      <c r="U5585" s="1"/>
      <c r="V5585" s="1" t="s">
        <v>6878</v>
      </c>
      <c r="W5585" s="1" t="s">
        <v>6826</v>
      </c>
    </row>
    <row r="5586" spans="1:23" x14ac:dyDescent="0.25">
      <c r="A5586" s="1">
        <v>1003067</v>
      </c>
      <c r="B5586" s="5" t="str">
        <f>VLOOKUP(H5586,'FIPS Basin X-walk'!$A$2:$F$3224,6,FALSE)</f>
        <v>Denver Basin</v>
      </c>
      <c r="C5586" s="1" t="s">
        <v>9343</v>
      </c>
      <c r="D5586" s="1"/>
      <c r="E5586" s="1" t="s">
        <v>6828</v>
      </c>
      <c r="F5586" s="1" t="s">
        <v>9336</v>
      </c>
      <c r="G5586" s="1" t="s">
        <v>9333</v>
      </c>
      <c r="H5586" s="1">
        <v>8101</v>
      </c>
      <c r="I5586" s="1">
        <v>1003067</v>
      </c>
      <c r="J5586" s="1">
        <v>38.129058000000001</v>
      </c>
      <c r="K5586" s="1">
        <v>-104.606741</v>
      </c>
      <c r="L5586" s="1"/>
      <c r="M5586" s="1" t="s">
        <v>1507</v>
      </c>
      <c r="N5586" s="1" t="s">
        <v>9093</v>
      </c>
      <c r="O5586" s="1">
        <v>2022</v>
      </c>
      <c r="P5586" s="1">
        <v>81004</v>
      </c>
      <c r="Q5586" s="1" t="s">
        <v>9344</v>
      </c>
      <c r="R5586" s="1"/>
      <c r="S5586" s="1" t="s">
        <v>24441</v>
      </c>
      <c r="T5586" s="1" t="s">
        <v>6826</v>
      </c>
      <c r="U5586" s="1"/>
      <c r="V5586" s="1" t="s">
        <v>9345</v>
      </c>
      <c r="W5586" s="1" t="s">
        <v>6826</v>
      </c>
    </row>
    <row r="5587" spans="1:23" x14ac:dyDescent="0.25">
      <c r="A5587" s="1">
        <v>1003454</v>
      </c>
      <c r="B5587" s="5" t="str">
        <f>VLOOKUP(H5587,'FIPS Basin X-walk'!$A$2:$F$3224,6,FALSE)</f>
        <v>Denver Basin</v>
      </c>
      <c r="C5587" s="1" t="s">
        <v>9341</v>
      </c>
      <c r="D5587" s="1"/>
      <c r="E5587" s="1"/>
      <c r="F5587" s="1" t="s">
        <v>9336</v>
      </c>
      <c r="G5587" s="1" t="s">
        <v>9333</v>
      </c>
      <c r="H5587" s="1">
        <v>8101</v>
      </c>
      <c r="I5587" s="1">
        <v>1003454</v>
      </c>
      <c r="J5587" s="1">
        <v>38.221269999999997</v>
      </c>
      <c r="K5587" s="1">
        <v>-104.708434</v>
      </c>
      <c r="L5587" s="1"/>
      <c r="M5587" s="1" t="s">
        <v>1507</v>
      </c>
      <c r="N5587" s="1" t="s">
        <v>9093</v>
      </c>
      <c r="O5587" s="1">
        <v>2022</v>
      </c>
      <c r="P5587" s="1">
        <v>81005</v>
      </c>
      <c r="Q5587" s="1" t="s">
        <v>9342</v>
      </c>
      <c r="R5587" s="1"/>
      <c r="S5587" s="1" t="s">
        <v>24358</v>
      </c>
      <c r="T5587" s="1" t="s">
        <v>6826</v>
      </c>
      <c r="U5587" s="1"/>
      <c r="V5587" s="1" t="s">
        <v>7813</v>
      </c>
      <c r="W5587" s="1" t="s">
        <v>6826</v>
      </c>
    </row>
    <row r="5588" spans="1:23" x14ac:dyDescent="0.25">
      <c r="A5588" s="1">
        <v>1003902</v>
      </c>
      <c r="B5588" s="5" t="str">
        <f>VLOOKUP(H5588,'FIPS Basin X-walk'!$A$2:$F$3224,6,FALSE)</f>
        <v>Denver Basin</v>
      </c>
      <c r="C5588" s="1" t="s">
        <v>9335</v>
      </c>
      <c r="D5588" s="1"/>
      <c r="E5588" s="1"/>
      <c r="F5588" s="1" t="s">
        <v>9336</v>
      </c>
      <c r="G5588" s="1" t="s">
        <v>9333</v>
      </c>
      <c r="H5588" s="1">
        <v>8101</v>
      </c>
      <c r="I5588" s="1">
        <v>1003902</v>
      </c>
      <c r="J5588" s="1">
        <v>38.232627000000001</v>
      </c>
      <c r="K5588" s="1">
        <v>-104.607257</v>
      </c>
      <c r="L5588" s="1"/>
      <c r="M5588" s="1" t="s">
        <v>1507</v>
      </c>
      <c r="N5588" s="1" t="s">
        <v>9093</v>
      </c>
      <c r="O5588" s="1">
        <v>2022</v>
      </c>
      <c r="P5588" s="1">
        <v>81004</v>
      </c>
      <c r="Q5588" s="1" t="s">
        <v>9337</v>
      </c>
      <c r="R5588" s="1"/>
      <c r="S5588" s="1" t="s">
        <v>24372</v>
      </c>
      <c r="T5588" s="1" t="s">
        <v>6826</v>
      </c>
      <c r="U5588" s="1"/>
      <c r="V5588" s="1" t="s">
        <v>9338</v>
      </c>
      <c r="W5588" s="1" t="s">
        <v>6826</v>
      </c>
    </row>
    <row r="5589" spans="1:23" x14ac:dyDescent="0.25">
      <c r="A5589" s="1">
        <v>1001368</v>
      </c>
      <c r="B5589" s="5" t="str">
        <f>VLOOKUP(H5589,'FIPS Basin X-walk'!$A$2:$F$3224,6,FALSE)</f>
        <v>Ouachita Folded Belt</v>
      </c>
      <c r="C5589" s="1" t="s">
        <v>7940</v>
      </c>
      <c r="D5589" s="1"/>
      <c r="E5589" s="1"/>
      <c r="F5589" s="1" t="s">
        <v>7941</v>
      </c>
      <c r="G5589" s="1" t="s">
        <v>1691</v>
      </c>
      <c r="H5589" s="1">
        <v>5119</v>
      </c>
      <c r="I5589" s="1">
        <v>1001368</v>
      </c>
      <c r="J5589" s="1">
        <v>34.592300000000002</v>
      </c>
      <c r="K5589" s="1">
        <v>-92.2166</v>
      </c>
      <c r="L5589" s="1"/>
      <c r="M5589" s="1" t="s">
        <v>1520</v>
      </c>
      <c r="N5589" s="1" t="s">
        <v>7740</v>
      </c>
      <c r="O5589" s="1">
        <v>2022</v>
      </c>
      <c r="P5589" s="1">
        <v>72206</v>
      </c>
      <c r="Q5589" s="1" t="s">
        <v>7942</v>
      </c>
      <c r="R5589" s="1"/>
      <c r="S5589" s="1" t="s">
        <v>24355</v>
      </c>
      <c r="T5589" s="1" t="s">
        <v>6826</v>
      </c>
      <c r="U5589" s="1"/>
      <c r="V5589" s="1" t="s">
        <v>7808</v>
      </c>
      <c r="W5589" s="1" t="s">
        <v>6828</v>
      </c>
    </row>
    <row r="5590" spans="1:23" x14ac:dyDescent="0.25">
      <c r="A5590" s="1">
        <v>1007788</v>
      </c>
      <c r="B5590" s="5" t="str">
        <f>VLOOKUP(H5590,'FIPS Basin X-walk'!$A$2:$F$3224,6,FALSE)</f>
        <v>Cincinnati Arch</v>
      </c>
      <c r="C5590" s="1" t="s">
        <v>12990</v>
      </c>
      <c r="D5590" s="1"/>
      <c r="E5590" s="1" t="s">
        <v>6828</v>
      </c>
      <c r="F5590" s="1" t="s">
        <v>12991</v>
      </c>
      <c r="G5590" s="1" t="s">
        <v>1691</v>
      </c>
      <c r="H5590" s="1">
        <v>21199</v>
      </c>
      <c r="I5590" s="1">
        <v>1007788</v>
      </c>
      <c r="J5590" s="1">
        <v>37</v>
      </c>
      <c r="K5590" s="1">
        <v>-84.591700000000003</v>
      </c>
      <c r="L5590" s="1"/>
      <c r="M5590" s="1" t="s">
        <v>1497</v>
      </c>
      <c r="N5590" s="1" t="s">
        <v>12675</v>
      </c>
      <c r="O5590" s="1">
        <v>2022</v>
      </c>
      <c r="P5590" s="1">
        <v>42501</v>
      </c>
      <c r="Q5590" s="1" t="s">
        <v>12992</v>
      </c>
      <c r="R5590" s="1"/>
      <c r="S5590" s="1" t="s">
        <v>24355</v>
      </c>
      <c r="T5590" s="1" t="s">
        <v>6826</v>
      </c>
      <c r="U5590" s="1"/>
      <c r="V5590" s="1" t="s">
        <v>12747</v>
      </c>
      <c r="W5590" s="1" t="s">
        <v>6828</v>
      </c>
    </row>
    <row r="5591" spans="1:23" x14ac:dyDescent="0.25">
      <c r="A5591" s="1">
        <v>1004738</v>
      </c>
      <c r="B5591" s="5" t="str">
        <f>VLOOKUP(H5591,'FIPS Basin X-walk'!$A$2:$F$3224,6,FALSE)</f>
        <v>Appalachian Basin (Eastern Overthrust Area)</v>
      </c>
      <c r="C5591" s="1" t="s">
        <v>25385</v>
      </c>
      <c r="D5591" s="1"/>
      <c r="E5591" s="1"/>
      <c r="F5591" s="1" t="s">
        <v>10420</v>
      </c>
      <c r="G5591" s="1" t="s">
        <v>7945</v>
      </c>
      <c r="H5591" s="1">
        <v>51155</v>
      </c>
      <c r="I5591" s="1">
        <v>1004738</v>
      </c>
      <c r="J5591" s="1">
        <v>37.075830000000003</v>
      </c>
      <c r="K5591" s="1">
        <v>-80.711110000000005</v>
      </c>
      <c r="L5591" s="1"/>
      <c r="M5591" s="1" t="s">
        <v>1486</v>
      </c>
      <c r="N5591" s="1" t="s">
        <v>15119</v>
      </c>
      <c r="O5591" s="1">
        <v>2022</v>
      </c>
      <c r="P5591" s="1">
        <v>24084</v>
      </c>
      <c r="Q5591" s="1" t="s">
        <v>25386</v>
      </c>
      <c r="R5591" s="1"/>
      <c r="S5591" s="1" t="s">
        <v>25387</v>
      </c>
      <c r="T5591" s="1" t="s">
        <v>6826</v>
      </c>
      <c r="U5591" s="1"/>
      <c r="V5591" s="1" t="s">
        <v>25388</v>
      </c>
      <c r="W5591" s="1" t="s">
        <v>6826</v>
      </c>
    </row>
    <row r="5592" spans="1:23" x14ac:dyDescent="0.25">
      <c r="A5592" s="1">
        <v>1007662</v>
      </c>
      <c r="B5592" s="5" t="str">
        <f>VLOOKUP(H5592,'FIPS Basin X-walk'!$A$2:$F$3224,6,FALSE)</f>
        <v>Appalachian Basin (Eastern Overthrust Area)</v>
      </c>
      <c r="C5592" s="1" t="s">
        <v>22355</v>
      </c>
      <c r="D5592" s="1"/>
      <c r="E5592" s="1"/>
      <c r="F5592" s="1" t="s">
        <v>10420</v>
      </c>
      <c r="G5592" s="1" t="s">
        <v>7945</v>
      </c>
      <c r="H5592" s="1">
        <v>51155</v>
      </c>
      <c r="I5592" s="1">
        <v>1007662</v>
      </c>
      <c r="J5592" s="1">
        <v>37.193190000000001</v>
      </c>
      <c r="K5592" s="1">
        <v>-80.669749999999993</v>
      </c>
      <c r="L5592" s="1"/>
      <c r="M5592" s="1" t="s">
        <v>1486</v>
      </c>
      <c r="N5592" s="1" t="s">
        <v>15119</v>
      </c>
      <c r="O5592" s="1">
        <v>2022</v>
      </c>
      <c r="P5592" s="1">
        <v>24084</v>
      </c>
      <c r="Q5592" s="1" t="s">
        <v>22356</v>
      </c>
      <c r="R5592" s="1"/>
      <c r="S5592" s="1" t="s">
        <v>24358</v>
      </c>
      <c r="T5592" s="1" t="s">
        <v>6826</v>
      </c>
      <c r="U5592" s="1"/>
      <c r="V5592" s="1" t="s">
        <v>22357</v>
      </c>
      <c r="W5592" s="1" t="s">
        <v>6826</v>
      </c>
    </row>
    <row r="5593" spans="1:23" x14ac:dyDescent="0.25">
      <c r="A5593" s="1">
        <v>1004604</v>
      </c>
      <c r="B5593" s="5" t="str">
        <f>VLOOKUP(H5593,'FIPS Basin X-walk'!$A$2:$F$3224,6,FALSE)</f>
        <v>Ozark Uplift</v>
      </c>
      <c r="C5593" s="1" t="s">
        <v>15651</v>
      </c>
      <c r="D5593" s="1"/>
      <c r="E5593" s="1"/>
      <c r="F5593" s="1" t="s">
        <v>15652</v>
      </c>
      <c r="G5593" s="1" t="s">
        <v>7945</v>
      </c>
      <c r="H5593" s="1">
        <v>29169</v>
      </c>
      <c r="I5593" s="1">
        <v>1004604</v>
      </c>
      <c r="J5593" s="1">
        <v>37.725943999999998</v>
      </c>
      <c r="K5593" s="1">
        <v>-92.125384999999994</v>
      </c>
      <c r="L5593" s="1"/>
      <c r="M5593" s="1" t="s">
        <v>1560</v>
      </c>
      <c r="N5593" s="1" t="s">
        <v>15447</v>
      </c>
      <c r="O5593" s="1">
        <v>2022</v>
      </c>
      <c r="P5593" s="1">
        <v>65473</v>
      </c>
      <c r="Q5593" s="1" t="s">
        <v>15653</v>
      </c>
      <c r="R5593" s="1"/>
      <c r="S5593" s="1" t="s">
        <v>24464</v>
      </c>
      <c r="T5593" s="1" t="s">
        <v>6826</v>
      </c>
      <c r="U5593" s="1"/>
      <c r="V5593" s="1" t="s">
        <v>24409</v>
      </c>
      <c r="W5593" s="1" t="s">
        <v>6826</v>
      </c>
    </row>
    <row r="5594" spans="1:23" x14ac:dyDescent="0.25">
      <c r="A5594" s="1">
        <v>1013333</v>
      </c>
      <c r="B5594" s="5" t="str">
        <f>VLOOKUP(H5594,'FIPS Basin X-walk'!$A$2:$F$3224,6,FALSE)</f>
        <v>S.GA Sedimentary Prov</v>
      </c>
      <c r="C5594" s="1" t="s">
        <v>10490</v>
      </c>
      <c r="D5594" s="1"/>
      <c r="E5594" s="1"/>
      <c r="F5594" s="1" t="s">
        <v>10491</v>
      </c>
      <c r="G5594" s="1" t="s">
        <v>7945</v>
      </c>
      <c r="H5594" s="1">
        <v>13235</v>
      </c>
      <c r="I5594" s="1">
        <v>1013333</v>
      </c>
      <c r="J5594" s="1">
        <v>32.292875000000002</v>
      </c>
      <c r="K5594" s="1">
        <v>-83.472690999999998</v>
      </c>
      <c r="L5594" s="1"/>
      <c r="M5594" s="1" t="s">
        <v>1546</v>
      </c>
      <c r="N5594" s="1" t="s">
        <v>10124</v>
      </c>
      <c r="O5594" s="1">
        <v>2022</v>
      </c>
      <c r="P5594" s="1">
        <v>31036</v>
      </c>
      <c r="Q5594" s="1" t="s">
        <v>10492</v>
      </c>
      <c r="R5594" s="1" t="s">
        <v>24804</v>
      </c>
      <c r="S5594" s="1" t="s">
        <v>26658</v>
      </c>
      <c r="T5594" s="1" t="s">
        <v>6826</v>
      </c>
      <c r="U5594" s="1"/>
      <c r="V5594" s="1" t="s">
        <v>10493</v>
      </c>
      <c r="W5594" s="1" t="s">
        <v>6826</v>
      </c>
    </row>
    <row r="5595" spans="1:23" x14ac:dyDescent="0.25">
      <c r="A5595" s="1">
        <v>1007896</v>
      </c>
      <c r="B5595" s="5" t="str">
        <f>VLOOKUP(H5595,'FIPS Basin X-walk'!$A$2:$F$3224,6,FALSE)</f>
        <v>Ouachita Folded Belt</v>
      </c>
      <c r="C5595" s="1" t="s">
        <v>7951</v>
      </c>
      <c r="D5595" s="1"/>
      <c r="E5595" s="1"/>
      <c r="F5595" s="1" t="s">
        <v>7952</v>
      </c>
      <c r="G5595" s="1" t="s">
        <v>7945</v>
      </c>
      <c r="H5595" s="1">
        <v>5119</v>
      </c>
      <c r="I5595" s="1">
        <v>1007896</v>
      </c>
      <c r="J5595" s="1">
        <v>34.834994000000002</v>
      </c>
      <c r="K5595" s="1">
        <v>-92.163531000000006</v>
      </c>
      <c r="L5595" s="1"/>
      <c r="M5595" s="1" t="s">
        <v>1520</v>
      </c>
      <c r="N5595" s="1" t="s">
        <v>7740</v>
      </c>
      <c r="O5595" s="1">
        <v>2022</v>
      </c>
      <c r="P5595" s="1">
        <v>72076</v>
      </c>
      <c r="Q5595" s="1" t="s">
        <v>7953</v>
      </c>
      <c r="R5595" s="1"/>
      <c r="S5595" s="1" t="s">
        <v>24358</v>
      </c>
      <c r="T5595" s="1" t="s">
        <v>6826</v>
      </c>
      <c r="U5595" s="1"/>
      <c r="V5595" s="1" t="s">
        <v>6878</v>
      </c>
      <c r="W5595" s="1" t="s">
        <v>6828</v>
      </c>
    </row>
    <row r="5596" spans="1:23" x14ac:dyDescent="0.25">
      <c r="A5596" s="1">
        <v>1003408</v>
      </c>
      <c r="B5596" s="5" t="str">
        <f>VLOOKUP(H5596,'FIPS Basin X-walk'!$A$2:$F$3224,6,FALSE)</f>
        <v>Ouachita Folded Belt</v>
      </c>
      <c r="C5596" s="1" t="s">
        <v>7947</v>
      </c>
      <c r="D5596" s="1"/>
      <c r="E5596" s="1"/>
      <c r="F5596" s="1" t="s">
        <v>7944</v>
      </c>
      <c r="G5596" s="1" t="s">
        <v>7945</v>
      </c>
      <c r="H5596" s="1">
        <v>5119</v>
      </c>
      <c r="I5596" s="1">
        <v>1003408</v>
      </c>
      <c r="J5596" s="1">
        <v>34.705370000000002</v>
      </c>
      <c r="K5596" s="1">
        <v>-92.246070000000003</v>
      </c>
      <c r="L5596" s="1"/>
      <c r="M5596" s="1" t="s">
        <v>1520</v>
      </c>
      <c r="N5596" s="1" t="s">
        <v>7740</v>
      </c>
      <c r="O5596" s="1">
        <v>2022</v>
      </c>
      <c r="P5596" s="1">
        <v>72206</v>
      </c>
      <c r="Q5596" s="1" t="s">
        <v>7948</v>
      </c>
      <c r="R5596" s="1"/>
      <c r="S5596" s="1" t="s">
        <v>24921</v>
      </c>
      <c r="T5596" s="1" t="s">
        <v>6826</v>
      </c>
      <c r="U5596" s="1"/>
      <c r="V5596" s="1" t="s">
        <v>7094</v>
      </c>
      <c r="W5596" s="1" t="s">
        <v>6826</v>
      </c>
    </row>
    <row r="5597" spans="1:23" x14ac:dyDescent="0.25">
      <c r="A5597" s="1">
        <v>1004543</v>
      </c>
      <c r="B5597" s="5" t="str">
        <f>VLOOKUP(H5597,'FIPS Basin X-walk'!$A$2:$F$3224,6,FALSE)</f>
        <v>Ouachita Folded Belt</v>
      </c>
      <c r="C5597" s="1" t="s">
        <v>7949</v>
      </c>
      <c r="D5597" s="1"/>
      <c r="E5597" s="1"/>
      <c r="F5597" s="1" t="s">
        <v>7944</v>
      </c>
      <c r="G5597" s="1" t="s">
        <v>7945</v>
      </c>
      <c r="H5597" s="1">
        <v>5119</v>
      </c>
      <c r="I5597" s="1">
        <v>1004543</v>
      </c>
      <c r="J5597" s="1">
        <v>34.649028000000001</v>
      </c>
      <c r="K5597" s="1">
        <v>-92.296361000000005</v>
      </c>
      <c r="L5597" s="1"/>
      <c r="M5597" s="1" t="s">
        <v>1520</v>
      </c>
      <c r="N5597" s="1" t="s">
        <v>7740</v>
      </c>
      <c r="O5597" s="1">
        <v>2022</v>
      </c>
      <c r="P5597" s="1">
        <v>72206</v>
      </c>
      <c r="Q5597" s="1" t="s">
        <v>7950</v>
      </c>
      <c r="R5597" s="1"/>
      <c r="S5597" s="1" t="s">
        <v>24358</v>
      </c>
      <c r="T5597" s="1" t="s">
        <v>6826</v>
      </c>
      <c r="U5597" s="1"/>
      <c r="V5597" s="1" t="s">
        <v>25330</v>
      </c>
      <c r="W5597" s="1" t="s">
        <v>6826</v>
      </c>
    </row>
    <row r="5598" spans="1:23" x14ac:dyDescent="0.25">
      <c r="A5598" s="1">
        <v>1005898</v>
      </c>
      <c r="B5598" s="5" t="str">
        <f>VLOOKUP(H5598,'FIPS Basin X-walk'!$A$2:$F$3224,6,FALSE)</f>
        <v>Ouachita Folded Belt</v>
      </c>
      <c r="C5598" s="1" t="s">
        <v>7943</v>
      </c>
      <c r="D5598" s="1"/>
      <c r="E5598" s="1"/>
      <c r="F5598" s="1" t="s">
        <v>7944</v>
      </c>
      <c r="G5598" s="1" t="s">
        <v>7945</v>
      </c>
      <c r="H5598" s="1">
        <v>5119</v>
      </c>
      <c r="I5598" s="1">
        <v>1005898</v>
      </c>
      <c r="J5598" s="1">
        <v>34.714109999999998</v>
      </c>
      <c r="K5598" s="1">
        <v>-92.332530000000006</v>
      </c>
      <c r="L5598" s="1"/>
      <c r="M5598" s="1" t="s">
        <v>1520</v>
      </c>
      <c r="N5598" s="1" t="s">
        <v>7740</v>
      </c>
      <c r="O5598" s="1">
        <v>2022</v>
      </c>
      <c r="P5598" s="1">
        <v>72209</v>
      </c>
      <c r="Q5598" s="1" t="s">
        <v>7946</v>
      </c>
      <c r="R5598" s="1"/>
      <c r="S5598" s="1" t="s">
        <v>24358</v>
      </c>
      <c r="T5598" s="1" t="s">
        <v>6826</v>
      </c>
      <c r="U5598" s="1"/>
      <c r="V5598" s="1" t="s">
        <v>6952</v>
      </c>
      <c r="W5598" s="1" t="s">
        <v>6826</v>
      </c>
    </row>
    <row r="5599" spans="1:23" x14ac:dyDescent="0.25">
      <c r="A5599" s="1">
        <v>1012693</v>
      </c>
      <c r="B5599" s="5" t="str">
        <f>VLOOKUP(H5599,'FIPS Basin X-walk'!$A$2:$F$3224,6,FALSE)</f>
        <v>Appalachian Basin (Eastern Overthrust Area)</v>
      </c>
      <c r="C5599" s="1" t="s">
        <v>22358</v>
      </c>
      <c r="D5599" s="1"/>
      <c r="E5599" s="1"/>
      <c r="F5599" s="1" t="s">
        <v>1691</v>
      </c>
      <c r="G5599" s="1" t="s">
        <v>7945</v>
      </c>
      <c r="H5599" s="1">
        <v>51155</v>
      </c>
      <c r="I5599" s="1">
        <v>1012693</v>
      </c>
      <c r="J5599" s="1">
        <v>37.059227</v>
      </c>
      <c r="K5599" s="1">
        <v>-80.731251</v>
      </c>
      <c r="L5599" s="1"/>
      <c r="M5599" s="1" t="s">
        <v>1486</v>
      </c>
      <c r="N5599" s="1" t="s">
        <v>15119</v>
      </c>
      <c r="O5599" s="1">
        <v>2022</v>
      </c>
      <c r="P5599" s="1">
        <v>24301</v>
      </c>
      <c r="Q5599" s="1" t="s">
        <v>26529</v>
      </c>
      <c r="R5599" s="1"/>
      <c r="S5599" s="1" t="s">
        <v>26060</v>
      </c>
      <c r="T5599" s="1" t="s">
        <v>6826</v>
      </c>
      <c r="U5599" s="1"/>
      <c r="V5599" s="1" t="s">
        <v>9802</v>
      </c>
      <c r="W5599" s="1" t="s">
        <v>6826</v>
      </c>
    </row>
    <row r="5600" spans="1:23" x14ac:dyDescent="0.25">
      <c r="A5600" s="1">
        <v>1000084</v>
      </c>
      <c r="B5600" s="5" t="str">
        <f>VLOOKUP(H5600,'FIPS Basin X-walk'!$A$2:$F$3224,6,FALSE)</f>
        <v>Florida Platform</v>
      </c>
      <c r="C5600" s="1" t="s">
        <v>10031</v>
      </c>
      <c r="D5600" s="1"/>
      <c r="E5600" s="1" t="s">
        <v>6828</v>
      </c>
      <c r="F5600" s="1" t="s">
        <v>10032</v>
      </c>
      <c r="G5600" s="1" t="s">
        <v>1616</v>
      </c>
      <c r="H5600" s="1">
        <v>12107</v>
      </c>
      <c r="I5600" s="1">
        <v>1000084</v>
      </c>
      <c r="J5600" s="1">
        <v>29.7333</v>
      </c>
      <c r="K5600" s="1">
        <v>-81.633899999999997</v>
      </c>
      <c r="L5600" s="1"/>
      <c r="M5600" s="1" t="s">
        <v>1506</v>
      </c>
      <c r="N5600" s="1" t="s">
        <v>9619</v>
      </c>
      <c r="O5600" s="1">
        <v>2022</v>
      </c>
      <c r="P5600" s="1">
        <v>32708</v>
      </c>
      <c r="Q5600" s="1" t="s">
        <v>10033</v>
      </c>
      <c r="R5600" s="1"/>
      <c r="S5600" s="1" t="s">
        <v>24355</v>
      </c>
      <c r="T5600" s="1" t="s">
        <v>6826</v>
      </c>
      <c r="U5600" s="1"/>
      <c r="V5600" s="1" t="s">
        <v>9752</v>
      </c>
      <c r="W5600" s="1" t="s">
        <v>6828</v>
      </c>
    </row>
    <row r="5601" spans="1:23" x14ac:dyDescent="0.25">
      <c r="A5601" s="1">
        <v>1000967</v>
      </c>
      <c r="B5601" s="5" t="str">
        <f>VLOOKUP(H5601,'FIPS Basin X-walk'!$A$2:$F$3224,6,FALSE)</f>
        <v>Appalachian Basin</v>
      </c>
      <c r="C5601" s="1" t="s">
        <v>22934</v>
      </c>
      <c r="D5601" s="1"/>
      <c r="E5601" s="1" t="s">
        <v>6828</v>
      </c>
      <c r="F5601" s="1" t="s">
        <v>12437</v>
      </c>
      <c r="G5601" s="1" t="s">
        <v>1616</v>
      </c>
      <c r="H5601" s="1">
        <v>54079</v>
      </c>
      <c r="I5601" s="1">
        <v>1000967</v>
      </c>
      <c r="J5601" s="1">
        <v>38.473100000000002</v>
      </c>
      <c r="K5601" s="1">
        <v>-81.823300000000003</v>
      </c>
      <c r="L5601" s="1"/>
      <c r="M5601" s="1" t="s">
        <v>1521</v>
      </c>
      <c r="N5601" s="1" t="s">
        <v>22744</v>
      </c>
      <c r="O5601" s="1">
        <v>2022</v>
      </c>
      <c r="P5601" s="1">
        <v>25213</v>
      </c>
      <c r="Q5601" s="1" t="s">
        <v>22935</v>
      </c>
      <c r="R5601" s="1"/>
      <c r="S5601" s="1" t="s">
        <v>24355</v>
      </c>
      <c r="T5601" s="1" t="s">
        <v>6826</v>
      </c>
      <c r="U5601" s="1"/>
      <c r="V5601" s="1" t="s">
        <v>8013</v>
      </c>
      <c r="W5601" s="1" t="s">
        <v>6828</v>
      </c>
    </row>
    <row r="5602" spans="1:23" x14ac:dyDescent="0.25">
      <c r="A5602" s="1">
        <v>1002087</v>
      </c>
      <c r="B5602" s="5" t="str">
        <f>VLOOKUP(H5602,'FIPS Basin X-walk'!$A$2:$F$3224,6,FALSE)</f>
        <v>Illinois Basin</v>
      </c>
      <c r="C5602" s="1" t="s">
        <v>11826</v>
      </c>
      <c r="D5602" s="1"/>
      <c r="E5602" s="1"/>
      <c r="F5602" s="1" t="s">
        <v>11827</v>
      </c>
      <c r="G5602" s="1" t="s">
        <v>10035</v>
      </c>
      <c r="H5602" s="1">
        <v>18133</v>
      </c>
      <c r="I5602" s="1">
        <v>1002087</v>
      </c>
      <c r="J5602" s="1">
        <v>39.759819999999998</v>
      </c>
      <c r="K5602" s="1">
        <v>-86.853809999999996</v>
      </c>
      <c r="L5602" s="1"/>
      <c r="M5602" s="1" t="s">
        <v>1499</v>
      </c>
      <c r="N5602" s="1" t="s">
        <v>11457</v>
      </c>
      <c r="O5602" s="1">
        <v>2022</v>
      </c>
      <c r="P5602" s="1">
        <v>46105</v>
      </c>
      <c r="Q5602" s="1" t="s">
        <v>120</v>
      </c>
      <c r="R5602" s="1"/>
      <c r="S5602" s="1" t="s">
        <v>24435</v>
      </c>
      <c r="T5602" s="1" t="s">
        <v>6826</v>
      </c>
      <c r="U5602" s="1"/>
      <c r="V5602" s="1" t="s">
        <v>9243</v>
      </c>
      <c r="W5602" s="1" t="s">
        <v>6826</v>
      </c>
    </row>
    <row r="5603" spans="1:23" x14ac:dyDescent="0.25">
      <c r="A5603" s="1">
        <v>1006757</v>
      </c>
      <c r="B5603" s="5" t="str">
        <f>VLOOKUP(H5603,'FIPS Basin X-walk'!$A$2:$F$3224,6,FALSE)</f>
        <v>New England Province</v>
      </c>
      <c r="C5603" s="1" t="s">
        <v>17004</v>
      </c>
      <c r="D5603" s="1"/>
      <c r="E5603" s="1"/>
      <c r="F5603" s="1" t="s">
        <v>1780</v>
      </c>
      <c r="G5603" s="1" t="s">
        <v>10035</v>
      </c>
      <c r="H5603" s="1">
        <v>36079</v>
      </c>
      <c r="I5603" s="1">
        <v>1006757</v>
      </c>
      <c r="J5603" s="1">
        <v>41.384399999999999</v>
      </c>
      <c r="K5603" s="1">
        <v>-73.544600000000003</v>
      </c>
      <c r="L5603" s="1"/>
      <c r="M5603" s="1" t="s">
        <v>1481</v>
      </c>
      <c r="N5603" s="1" t="s">
        <v>16632</v>
      </c>
      <c r="O5603" s="1">
        <v>2022</v>
      </c>
      <c r="P5603" s="1">
        <v>10509</v>
      </c>
      <c r="Q5603" s="1" t="s">
        <v>685</v>
      </c>
      <c r="R5603" s="1"/>
      <c r="S5603" s="1" t="s">
        <v>24435</v>
      </c>
      <c r="T5603" s="1" t="s">
        <v>6826</v>
      </c>
      <c r="U5603" s="1"/>
      <c r="V5603" s="1" t="s">
        <v>7297</v>
      </c>
      <c r="W5603" s="1" t="s">
        <v>6826</v>
      </c>
    </row>
    <row r="5604" spans="1:23" x14ac:dyDescent="0.25">
      <c r="A5604" s="1">
        <v>1005820</v>
      </c>
      <c r="B5604" s="5" t="str">
        <f>VLOOKUP(H5604,'FIPS Basin X-walk'!$A$2:$F$3224,6,FALSE)</f>
        <v>Illinois Basin</v>
      </c>
      <c r="C5604" s="1"/>
      <c r="D5604" s="1"/>
      <c r="E5604" s="1"/>
      <c r="F5604" s="1" t="s">
        <v>11500</v>
      </c>
      <c r="G5604" s="1" t="s">
        <v>10035</v>
      </c>
      <c r="H5604" s="1">
        <v>18133</v>
      </c>
      <c r="I5604" s="1">
        <v>1005820</v>
      </c>
      <c r="J5604" s="1">
        <v>39.476964000000002</v>
      </c>
      <c r="K5604" s="1">
        <v>-86.992177999999996</v>
      </c>
      <c r="L5604" s="1"/>
      <c r="M5604" s="1" t="s">
        <v>1499</v>
      </c>
      <c r="N5604" s="1" t="s">
        <v>11457</v>
      </c>
      <c r="O5604" s="1">
        <v>2022</v>
      </c>
      <c r="P5604" s="1">
        <v>47840</v>
      </c>
      <c r="Q5604" s="1" t="s">
        <v>11502</v>
      </c>
      <c r="R5604" s="1"/>
      <c r="S5604" s="1" t="s">
        <v>24358</v>
      </c>
      <c r="T5604" s="1" t="s">
        <v>6826</v>
      </c>
      <c r="U5604" s="1"/>
      <c r="V5604" s="1" t="s">
        <v>6878</v>
      </c>
      <c r="W5604" s="1" t="s">
        <v>6826</v>
      </c>
    </row>
    <row r="5605" spans="1:23" x14ac:dyDescent="0.25">
      <c r="A5605" s="1">
        <v>1005302</v>
      </c>
      <c r="B5605" s="5" t="str">
        <f>VLOOKUP(H5605,'FIPS Basin X-walk'!$A$2:$F$3224,6,FALSE)</f>
        <v>Illinois Basin</v>
      </c>
      <c r="C5605" s="1" t="s">
        <v>11822</v>
      </c>
      <c r="D5605" s="1"/>
      <c r="E5605" s="1" t="s">
        <v>6828</v>
      </c>
      <c r="F5605" s="1" t="s">
        <v>11823</v>
      </c>
      <c r="G5605" s="1" t="s">
        <v>10035</v>
      </c>
      <c r="H5605" s="1">
        <v>18133</v>
      </c>
      <c r="I5605" s="1">
        <v>1005302</v>
      </c>
      <c r="J5605" s="1">
        <v>39.616615000000003</v>
      </c>
      <c r="K5605" s="1">
        <v>-86.868632000000005</v>
      </c>
      <c r="L5605" s="1"/>
      <c r="M5605" s="1" t="s">
        <v>1499</v>
      </c>
      <c r="N5605" s="1" t="s">
        <v>11457</v>
      </c>
      <c r="O5605" s="1">
        <v>2022</v>
      </c>
      <c r="P5605" s="1">
        <v>46135</v>
      </c>
      <c r="Q5605" s="1" t="s">
        <v>11824</v>
      </c>
      <c r="R5605" s="1"/>
      <c r="S5605" s="1" t="s">
        <v>24441</v>
      </c>
      <c r="T5605" s="1" t="s">
        <v>6826</v>
      </c>
      <c r="U5605" s="1"/>
      <c r="V5605" s="1" t="s">
        <v>11825</v>
      </c>
      <c r="W5605" s="1" t="s">
        <v>6826</v>
      </c>
    </row>
    <row r="5606" spans="1:23" x14ac:dyDescent="0.25">
      <c r="A5606" s="1">
        <v>1005374</v>
      </c>
      <c r="B5606" s="5" t="str">
        <f>VLOOKUP(H5606,'FIPS Basin X-walk'!$A$2:$F$3224,6,FALSE)</f>
        <v>Illinois Basin</v>
      </c>
      <c r="C5606" s="1" t="s">
        <v>11268</v>
      </c>
      <c r="D5606" s="1"/>
      <c r="E5606" s="1"/>
      <c r="F5606" s="1" t="s">
        <v>11265</v>
      </c>
      <c r="G5606" s="1" t="s">
        <v>10035</v>
      </c>
      <c r="H5606" s="1">
        <v>17155</v>
      </c>
      <c r="I5606" s="1">
        <v>1005374</v>
      </c>
      <c r="J5606" s="1">
        <v>41.276932000000002</v>
      </c>
      <c r="K5606" s="1">
        <v>-89.319610999999995</v>
      </c>
      <c r="L5606" s="1"/>
      <c r="M5606" s="1" t="s">
        <v>1488</v>
      </c>
      <c r="N5606" s="1" t="s">
        <v>10805</v>
      </c>
      <c r="O5606" s="1">
        <v>2022</v>
      </c>
      <c r="P5606" s="1">
        <v>61327</v>
      </c>
      <c r="Q5606" s="1" t="s">
        <v>25508</v>
      </c>
      <c r="R5606" s="1"/>
      <c r="S5606" s="1" t="s">
        <v>24378</v>
      </c>
      <c r="T5606" s="1" t="s">
        <v>6826</v>
      </c>
      <c r="U5606" s="1"/>
      <c r="V5606" s="1" t="s">
        <v>25509</v>
      </c>
      <c r="W5606" s="1" t="s">
        <v>6826</v>
      </c>
    </row>
    <row r="5607" spans="1:23" x14ac:dyDescent="0.25">
      <c r="A5607" s="1">
        <v>1005944</v>
      </c>
      <c r="B5607" s="5" t="str">
        <f>VLOOKUP(H5607,'FIPS Basin X-walk'!$A$2:$F$3224,6,FALSE)</f>
        <v>Illinois Basin</v>
      </c>
      <c r="C5607" s="1" t="s">
        <v>11264</v>
      </c>
      <c r="D5607" s="1"/>
      <c r="E5607" s="1"/>
      <c r="F5607" s="1" t="s">
        <v>11265</v>
      </c>
      <c r="G5607" s="1" t="s">
        <v>10035</v>
      </c>
      <c r="H5607" s="1">
        <v>17155</v>
      </c>
      <c r="I5607" s="1">
        <v>1005944</v>
      </c>
      <c r="J5607" s="1">
        <v>41.297618</v>
      </c>
      <c r="K5607" s="1">
        <v>-89.305886000000001</v>
      </c>
      <c r="L5607" s="1"/>
      <c r="M5607" s="1" t="s">
        <v>1488</v>
      </c>
      <c r="N5607" s="1" t="s">
        <v>10805</v>
      </c>
      <c r="O5607" s="1">
        <v>2022</v>
      </c>
      <c r="P5607" s="1">
        <v>61327</v>
      </c>
      <c r="Q5607" s="1" t="s">
        <v>11266</v>
      </c>
      <c r="R5607" s="1"/>
      <c r="S5607" s="1" t="s">
        <v>25045</v>
      </c>
      <c r="T5607" s="1" t="s">
        <v>6826</v>
      </c>
      <c r="U5607" s="1"/>
      <c r="V5607" s="1" t="s">
        <v>11267</v>
      </c>
      <c r="W5607" s="1" t="s">
        <v>6826</v>
      </c>
    </row>
    <row r="5608" spans="1:23" x14ac:dyDescent="0.25">
      <c r="A5608" s="1">
        <v>1002086</v>
      </c>
      <c r="B5608" s="5" t="str">
        <f>VLOOKUP(H5608,'FIPS Basin X-walk'!$A$2:$F$3224,6,FALSE)</f>
        <v>Appalachian Basin</v>
      </c>
      <c r="C5608" s="1" t="s">
        <v>22933</v>
      </c>
      <c r="D5608" s="1"/>
      <c r="E5608" s="1"/>
      <c r="F5608" s="1" t="s">
        <v>22932</v>
      </c>
      <c r="G5608" s="1" t="s">
        <v>10035</v>
      </c>
      <c r="H5608" s="1">
        <v>54079</v>
      </c>
      <c r="I5608" s="1">
        <v>1002086</v>
      </c>
      <c r="J5608" s="1">
        <v>38.432084000000003</v>
      </c>
      <c r="K5608" s="1">
        <v>-82.022598000000002</v>
      </c>
      <c r="L5608" s="1"/>
      <c r="M5608" s="1" t="s">
        <v>1521</v>
      </c>
      <c r="N5608" s="1" t="s">
        <v>22744</v>
      </c>
      <c r="O5608" s="1">
        <v>2022</v>
      </c>
      <c r="P5608" s="1">
        <v>25526</v>
      </c>
      <c r="Q5608" s="1" t="s">
        <v>8809</v>
      </c>
      <c r="R5608" s="1"/>
      <c r="S5608" s="1" t="s">
        <v>24358</v>
      </c>
      <c r="T5608" s="1" t="s">
        <v>6826</v>
      </c>
      <c r="U5608" s="1"/>
      <c r="V5608" s="1" t="s">
        <v>6952</v>
      </c>
      <c r="W5608" s="1" t="s">
        <v>6826</v>
      </c>
    </row>
    <row r="5609" spans="1:23" x14ac:dyDescent="0.25">
      <c r="A5609" s="1">
        <v>1003544</v>
      </c>
      <c r="B5609" s="5" t="str">
        <f>VLOOKUP(H5609,'FIPS Basin X-walk'!$A$2:$F$3224,6,FALSE)</f>
        <v>Appalachian Basin</v>
      </c>
      <c r="C5609" s="1" t="s">
        <v>22931</v>
      </c>
      <c r="D5609" s="1"/>
      <c r="E5609" s="1"/>
      <c r="F5609" s="1" t="s">
        <v>22932</v>
      </c>
      <c r="G5609" s="1" t="s">
        <v>10035</v>
      </c>
      <c r="H5609" s="1">
        <v>54079</v>
      </c>
      <c r="I5609" s="1">
        <v>1003544</v>
      </c>
      <c r="J5609" s="1">
        <v>38.402700000000003</v>
      </c>
      <c r="K5609" s="1">
        <v>-82.020799999999994</v>
      </c>
      <c r="L5609" s="1"/>
      <c r="M5609" s="1" t="s">
        <v>1521</v>
      </c>
      <c r="N5609" s="1" t="s">
        <v>22744</v>
      </c>
      <c r="O5609" s="1">
        <v>2022</v>
      </c>
      <c r="P5609" s="1">
        <v>25526</v>
      </c>
      <c r="Q5609" s="1" t="s">
        <v>25125</v>
      </c>
      <c r="R5609" s="1"/>
      <c r="S5609" s="1" t="s">
        <v>24358</v>
      </c>
      <c r="T5609" s="1" t="s">
        <v>6826</v>
      </c>
      <c r="U5609" s="1"/>
      <c r="V5609" s="1" t="s">
        <v>6878</v>
      </c>
      <c r="W5609" s="1" t="s">
        <v>6826</v>
      </c>
    </row>
    <row r="5610" spans="1:23" x14ac:dyDescent="0.25">
      <c r="A5610" s="1">
        <v>1003136</v>
      </c>
      <c r="B5610" s="5" t="str">
        <f>VLOOKUP(H5610,'FIPS Basin X-walk'!$A$2:$F$3224,6,FALSE)</f>
        <v>Cincinnati Arch</v>
      </c>
      <c r="C5610" s="1" t="s">
        <v>18160</v>
      </c>
      <c r="D5610" s="1"/>
      <c r="E5610" s="1"/>
      <c r="F5610" s="1" t="s">
        <v>18159</v>
      </c>
      <c r="G5610" s="1" t="s">
        <v>10035</v>
      </c>
      <c r="H5610" s="1">
        <v>39137</v>
      </c>
      <c r="I5610" s="1">
        <v>1003136</v>
      </c>
      <c r="J5610" s="1">
        <v>41.101950000000002</v>
      </c>
      <c r="K5610" s="1">
        <v>-83.957660000000004</v>
      </c>
      <c r="L5610" s="1"/>
      <c r="M5610" s="1" t="s">
        <v>1542</v>
      </c>
      <c r="N5610" s="1" t="s">
        <v>17708</v>
      </c>
      <c r="O5610" s="1">
        <v>2022</v>
      </c>
      <c r="P5610" s="1">
        <v>45856</v>
      </c>
      <c r="Q5610" s="1" t="s">
        <v>18161</v>
      </c>
      <c r="R5610" s="1"/>
      <c r="S5610" s="1" t="s">
        <v>25062</v>
      </c>
      <c r="T5610" s="1" t="s">
        <v>6826</v>
      </c>
      <c r="U5610" s="1"/>
      <c r="V5610" s="1" t="s">
        <v>18162</v>
      </c>
      <c r="W5610" s="1" t="s">
        <v>6826</v>
      </c>
    </row>
    <row r="5611" spans="1:23" x14ac:dyDescent="0.25">
      <c r="A5611" s="1">
        <v>1007730</v>
      </c>
      <c r="B5611" s="5" t="str">
        <f>VLOOKUP(H5611,'FIPS Basin X-walk'!$A$2:$F$3224,6,FALSE)</f>
        <v>Cincinnati Arch</v>
      </c>
      <c r="C5611" s="1" t="s">
        <v>18158</v>
      </c>
      <c r="D5611" s="1"/>
      <c r="E5611" s="1"/>
      <c r="F5611" s="1" t="s">
        <v>18159</v>
      </c>
      <c r="G5611" s="1" t="s">
        <v>10035</v>
      </c>
      <c r="H5611" s="1">
        <v>39137</v>
      </c>
      <c r="I5611" s="1">
        <v>1007730</v>
      </c>
      <c r="J5611" s="1">
        <v>41.119593999999999</v>
      </c>
      <c r="K5611" s="1">
        <v>-83.971018000000001</v>
      </c>
      <c r="L5611" s="1"/>
      <c r="M5611" s="1" t="s">
        <v>1542</v>
      </c>
      <c r="N5611" s="1" t="s">
        <v>17708</v>
      </c>
      <c r="O5611" s="1">
        <v>2022</v>
      </c>
      <c r="P5611" s="1">
        <v>45856</v>
      </c>
      <c r="Q5611" s="1" t="s">
        <v>25896</v>
      </c>
      <c r="R5611" s="1"/>
      <c r="S5611" s="1" t="s">
        <v>24378</v>
      </c>
      <c r="T5611" s="1" t="s">
        <v>6826</v>
      </c>
      <c r="U5611" s="1"/>
      <c r="V5611" s="1" t="s">
        <v>11633</v>
      </c>
      <c r="W5611" s="1" t="s">
        <v>6826</v>
      </c>
    </row>
    <row r="5612" spans="1:23" x14ac:dyDescent="0.25">
      <c r="A5612" s="1">
        <v>1002012</v>
      </c>
      <c r="B5612" s="5" t="str">
        <f>VLOOKUP(H5612,'FIPS Basin X-walk'!$A$2:$F$3224,6,FALSE)</f>
        <v>Florida Platform</v>
      </c>
      <c r="C5612" s="1" t="s">
        <v>10034</v>
      </c>
      <c r="D5612" s="1"/>
      <c r="E5612" s="1"/>
      <c r="F5612" s="1" t="s">
        <v>10032</v>
      </c>
      <c r="G5612" s="1" t="s">
        <v>10035</v>
      </c>
      <c r="H5612" s="1">
        <v>12107</v>
      </c>
      <c r="I5612" s="1">
        <v>1002012</v>
      </c>
      <c r="J5612" s="1">
        <v>29.744192999999999</v>
      </c>
      <c r="K5612" s="1">
        <v>-81.642583000000002</v>
      </c>
      <c r="L5612" s="1"/>
      <c r="M5612" s="1" t="s">
        <v>1506</v>
      </c>
      <c r="N5612" s="1" t="s">
        <v>9619</v>
      </c>
      <c r="O5612" s="1">
        <v>2022</v>
      </c>
      <c r="P5612" s="1">
        <v>32177</v>
      </c>
      <c r="Q5612" s="1" t="s">
        <v>24823</v>
      </c>
      <c r="R5612" s="1"/>
      <c r="S5612" s="1" t="s">
        <v>24357</v>
      </c>
      <c r="T5612" s="1" t="s">
        <v>6826</v>
      </c>
      <c r="U5612" s="1"/>
      <c r="V5612" s="1" t="s">
        <v>7844</v>
      </c>
      <c r="W5612" s="1" t="s">
        <v>6826</v>
      </c>
    </row>
    <row r="5613" spans="1:23" x14ac:dyDescent="0.25">
      <c r="A5613" s="1">
        <v>1006049</v>
      </c>
      <c r="B5613" s="5" t="str">
        <f>VLOOKUP(H5613,'FIPS Basin X-walk'!$A$2:$F$3224,6,FALSE)</f>
        <v>Florida Platform</v>
      </c>
      <c r="C5613" s="1" t="s">
        <v>10036</v>
      </c>
      <c r="D5613" s="1"/>
      <c r="E5613" s="1"/>
      <c r="F5613" s="1" t="s">
        <v>10032</v>
      </c>
      <c r="G5613" s="1" t="s">
        <v>10035</v>
      </c>
      <c r="H5613" s="1">
        <v>12107</v>
      </c>
      <c r="I5613" s="1">
        <v>1006049</v>
      </c>
      <c r="J5613" s="1">
        <v>29.718035</v>
      </c>
      <c r="K5613" s="1">
        <v>-81.665606999999994</v>
      </c>
      <c r="L5613" s="1"/>
      <c r="M5613" s="1" t="s">
        <v>1506</v>
      </c>
      <c r="N5613" s="1" t="s">
        <v>9619</v>
      </c>
      <c r="O5613" s="1">
        <v>2022</v>
      </c>
      <c r="P5613" s="1">
        <v>32177</v>
      </c>
      <c r="Q5613" s="1" t="s">
        <v>10037</v>
      </c>
      <c r="R5613" s="1"/>
      <c r="S5613" s="1" t="s">
        <v>24358</v>
      </c>
      <c r="T5613" s="1" t="s">
        <v>6826</v>
      </c>
      <c r="U5613" s="1"/>
      <c r="V5613" s="1" t="s">
        <v>10038</v>
      </c>
      <c r="W5613" s="1" t="s">
        <v>6826</v>
      </c>
    </row>
    <row r="5614" spans="1:23" x14ac:dyDescent="0.25">
      <c r="A5614" s="1">
        <v>1007135</v>
      </c>
      <c r="B5614" s="5" t="str">
        <f>VLOOKUP(H5614,'FIPS Basin X-walk'!$A$2:$F$3224,6,FALSE)</f>
        <v>Florida Platform</v>
      </c>
      <c r="C5614" s="1" t="s">
        <v>10039</v>
      </c>
      <c r="D5614" s="1"/>
      <c r="E5614" s="1"/>
      <c r="F5614" s="1" t="s">
        <v>10032</v>
      </c>
      <c r="G5614" s="1" t="s">
        <v>10035</v>
      </c>
      <c r="H5614" s="1">
        <v>12107</v>
      </c>
      <c r="I5614" s="1">
        <v>1007135</v>
      </c>
      <c r="J5614" s="1">
        <v>29.681083000000001</v>
      </c>
      <c r="K5614" s="1">
        <v>-81.680216999999999</v>
      </c>
      <c r="L5614" s="1"/>
      <c r="M5614" s="1" t="s">
        <v>1506</v>
      </c>
      <c r="N5614" s="1" t="s">
        <v>9619</v>
      </c>
      <c r="O5614" s="1">
        <v>2022</v>
      </c>
      <c r="P5614" s="1">
        <v>32177</v>
      </c>
      <c r="Q5614" s="1" t="s">
        <v>25819</v>
      </c>
      <c r="R5614" s="1"/>
      <c r="S5614" s="1"/>
      <c r="T5614" s="1" t="s">
        <v>6828</v>
      </c>
      <c r="U5614" s="1"/>
      <c r="V5614" s="1" t="s">
        <v>6889</v>
      </c>
      <c r="W5614" s="1" t="s">
        <v>6828</v>
      </c>
    </row>
    <row r="5615" spans="1:23" x14ac:dyDescent="0.25">
      <c r="A5615" s="1">
        <v>1000132</v>
      </c>
      <c r="B5615" s="5" t="str">
        <f>VLOOKUP(H5615,'FIPS Basin X-walk'!$A$2:$F$3224,6,FALSE)</f>
        <v>Atlantic Coast Basin</v>
      </c>
      <c r="C5615" s="1" t="s">
        <v>17036</v>
      </c>
      <c r="D5615" s="1"/>
      <c r="E5615" s="1"/>
      <c r="F5615" s="1" t="s">
        <v>17015</v>
      </c>
      <c r="G5615" s="1" t="s">
        <v>1721</v>
      </c>
      <c r="H5615" s="1">
        <v>36081</v>
      </c>
      <c r="I5615" s="1">
        <v>1000132</v>
      </c>
      <c r="J5615" s="1">
        <v>40.7864</v>
      </c>
      <c r="K5615" s="1">
        <v>-73.913300000000007</v>
      </c>
      <c r="L5615" s="1"/>
      <c r="M5615" s="1" t="s">
        <v>1481</v>
      </c>
      <c r="N5615" s="1" t="s">
        <v>16632</v>
      </c>
      <c r="O5615" s="1">
        <v>2022</v>
      </c>
      <c r="P5615" s="1">
        <v>11105</v>
      </c>
      <c r="Q5615" s="1" t="s">
        <v>17037</v>
      </c>
      <c r="R5615" s="1"/>
      <c r="S5615" s="1" t="s">
        <v>24355</v>
      </c>
      <c r="T5615" s="1" t="s">
        <v>6826</v>
      </c>
      <c r="U5615" s="1"/>
      <c r="V5615" s="1" t="s">
        <v>8209</v>
      </c>
      <c r="W5615" s="1" t="s">
        <v>6828</v>
      </c>
    </row>
    <row r="5616" spans="1:23" x14ac:dyDescent="0.25">
      <c r="A5616" s="1">
        <v>1000467</v>
      </c>
      <c r="B5616" s="5" t="str">
        <f>VLOOKUP(H5616,'FIPS Basin X-walk'!$A$2:$F$3224,6,FALSE)</f>
        <v>Atlantic Coast Basin</v>
      </c>
      <c r="C5616" s="1" t="s">
        <v>17017</v>
      </c>
      <c r="D5616" s="1"/>
      <c r="E5616" s="1"/>
      <c r="F5616" s="1" t="s">
        <v>17015</v>
      </c>
      <c r="G5616" s="1" t="s">
        <v>1721</v>
      </c>
      <c r="H5616" s="1">
        <v>36081</v>
      </c>
      <c r="I5616" s="1">
        <v>1000467</v>
      </c>
      <c r="J5616" s="1">
        <v>40.7881</v>
      </c>
      <c r="K5616" s="1">
        <v>-73.905600000000007</v>
      </c>
      <c r="L5616" s="1"/>
      <c r="M5616" s="1" t="s">
        <v>1481</v>
      </c>
      <c r="N5616" s="1" t="s">
        <v>16632</v>
      </c>
      <c r="O5616" s="1">
        <v>2022</v>
      </c>
      <c r="P5616" s="1">
        <v>11105</v>
      </c>
      <c r="Q5616" s="1" t="s">
        <v>17018</v>
      </c>
      <c r="R5616" s="1"/>
      <c r="S5616" s="1" t="s">
        <v>24355</v>
      </c>
      <c r="T5616" s="1" t="s">
        <v>6826</v>
      </c>
      <c r="U5616" s="1"/>
      <c r="V5616" s="1" t="s">
        <v>16668</v>
      </c>
      <c r="W5616" s="1" t="s">
        <v>6828</v>
      </c>
    </row>
    <row r="5617" spans="1:23" x14ac:dyDescent="0.25">
      <c r="A5617" s="1">
        <v>1007053</v>
      </c>
      <c r="B5617" s="5" t="str">
        <f>VLOOKUP(H5617,'FIPS Basin X-walk'!$A$2:$F$3224,6,FALSE)</f>
        <v>Atlantic Coast Basin</v>
      </c>
      <c r="C5617" s="1" t="s">
        <v>17014</v>
      </c>
      <c r="D5617" s="1"/>
      <c r="E5617" s="1"/>
      <c r="F5617" s="1" t="s">
        <v>17015</v>
      </c>
      <c r="G5617" s="1" t="s">
        <v>1721</v>
      </c>
      <c r="H5617" s="1">
        <v>36081</v>
      </c>
      <c r="I5617" s="1">
        <v>1007053</v>
      </c>
      <c r="J5617" s="1">
        <v>40.786900000000003</v>
      </c>
      <c r="K5617" s="1">
        <v>-73.912199999999999</v>
      </c>
      <c r="L5617" s="1"/>
      <c r="M5617" s="1" t="s">
        <v>1481</v>
      </c>
      <c r="N5617" s="1" t="s">
        <v>16632</v>
      </c>
      <c r="O5617" s="1">
        <v>2022</v>
      </c>
      <c r="P5617" s="1">
        <v>11105</v>
      </c>
      <c r="Q5617" s="1" t="s">
        <v>17016</v>
      </c>
      <c r="R5617" s="1"/>
      <c r="S5617" s="1" t="s">
        <v>24355</v>
      </c>
      <c r="T5617" s="1" t="s">
        <v>6826</v>
      </c>
      <c r="U5617" s="1"/>
      <c r="V5617" s="1" t="s">
        <v>24579</v>
      </c>
      <c r="W5617" s="1" t="s">
        <v>6828</v>
      </c>
    </row>
    <row r="5618" spans="1:23" x14ac:dyDescent="0.25">
      <c r="A5618" s="1">
        <v>1000131</v>
      </c>
      <c r="B5618" s="5" t="str">
        <f>VLOOKUP(H5618,'FIPS Basin X-walk'!$A$2:$F$3224,6,FALSE)</f>
        <v>Atlantic Coast Basin</v>
      </c>
      <c r="C5618" s="1" t="s">
        <v>17019</v>
      </c>
      <c r="D5618" s="1"/>
      <c r="E5618" s="1"/>
      <c r="F5618" s="1" t="s">
        <v>17020</v>
      </c>
      <c r="G5618" s="1" t="s">
        <v>1721</v>
      </c>
      <c r="H5618" s="1">
        <v>36081</v>
      </c>
      <c r="I5618" s="1">
        <v>1000131</v>
      </c>
      <c r="J5618" s="1">
        <v>40.610599999999998</v>
      </c>
      <c r="K5618" s="1">
        <v>-73.761399999999995</v>
      </c>
      <c r="L5618" s="1"/>
      <c r="M5618" s="1" t="s">
        <v>1481</v>
      </c>
      <c r="N5618" s="1" t="s">
        <v>16632</v>
      </c>
      <c r="O5618" s="1">
        <v>2022</v>
      </c>
      <c r="P5618" s="1">
        <v>11691</v>
      </c>
      <c r="Q5618" s="1" t="s">
        <v>17021</v>
      </c>
      <c r="R5618" s="1"/>
      <c r="S5618" s="1" t="s">
        <v>24355</v>
      </c>
      <c r="T5618" s="1" t="s">
        <v>6826</v>
      </c>
      <c r="U5618" s="1"/>
      <c r="V5618" s="1" t="s">
        <v>17022</v>
      </c>
      <c r="W5618" s="1" t="s">
        <v>6828</v>
      </c>
    </row>
    <row r="5619" spans="1:23" x14ac:dyDescent="0.25">
      <c r="A5619" s="1">
        <v>1001268</v>
      </c>
      <c r="B5619" s="5" t="str">
        <f>VLOOKUP(H5619,'FIPS Basin X-walk'!$A$2:$F$3224,6,FALSE)</f>
        <v>Atlantic Coast Basin</v>
      </c>
      <c r="C5619" s="1" t="s">
        <v>17025</v>
      </c>
      <c r="D5619" s="1"/>
      <c r="E5619" s="1"/>
      <c r="F5619" s="1" t="s">
        <v>17006</v>
      </c>
      <c r="G5619" s="1" t="s">
        <v>1721</v>
      </c>
      <c r="H5619" s="1">
        <v>36081</v>
      </c>
      <c r="I5619" s="1">
        <v>1001268</v>
      </c>
      <c r="J5619" s="1">
        <v>40.6417</v>
      </c>
      <c r="K5619" s="1">
        <v>-73.777799999999999</v>
      </c>
      <c r="L5619" s="1"/>
      <c r="M5619" s="1" t="s">
        <v>1481</v>
      </c>
      <c r="N5619" s="1" t="s">
        <v>16632</v>
      </c>
      <c r="O5619" s="1">
        <v>2022</v>
      </c>
      <c r="P5619" s="1">
        <v>11430</v>
      </c>
      <c r="Q5619" s="1" t="s">
        <v>17026</v>
      </c>
      <c r="R5619" s="1"/>
      <c r="S5619" s="1" t="s">
        <v>24355</v>
      </c>
      <c r="T5619" s="1" t="s">
        <v>6828</v>
      </c>
      <c r="U5619" s="1"/>
      <c r="V5619" s="1" t="s">
        <v>24404</v>
      </c>
      <c r="W5619" s="1" t="s">
        <v>6828</v>
      </c>
    </row>
    <row r="5620" spans="1:23" x14ac:dyDescent="0.25">
      <c r="A5620" s="1">
        <v>1000111</v>
      </c>
      <c r="B5620" s="5" t="str">
        <f>VLOOKUP(H5620,'FIPS Basin X-walk'!$A$2:$F$3224,6,FALSE)</f>
        <v>Atlantic Coast Basin</v>
      </c>
      <c r="C5620" s="1" t="s">
        <v>17023</v>
      </c>
      <c r="D5620" s="1"/>
      <c r="E5620" s="1"/>
      <c r="F5620" s="1" t="s">
        <v>17011</v>
      </c>
      <c r="G5620" s="1" t="s">
        <v>1721</v>
      </c>
      <c r="H5620" s="1">
        <v>36081</v>
      </c>
      <c r="I5620" s="1">
        <v>1000111</v>
      </c>
      <c r="J5620" s="1">
        <v>40.753900000000002</v>
      </c>
      <c r="K5620" s="1">
        <v>-73.950599999999994</v>
      </c>
      <c r="L5620" s="1"/>
      <c r="M5620" s="1" t="s">
        <v>1481</v>
      </c>
      <c r="N5620" s="1" t="s">
        <v>16632</v>
      </c>
      <c r="O5620" s="1">
        <v>2022</v>
      </c>
      <c r="P5620" s="1">
        <v>11427</v>
      </c>
      <c r="Q5620" s="1" t="s">
        <v>17024</v>
      </c>
      <c r="R5620" s="1"/>
      <c r="S5620" s="1" t="s">
        <v>24355</v>
      </c>
      <c r="T5620" s="1" t="s">
        <v>6826</v>
      </c>
      <c r="U5620" s="1"/>
      <c r="V5620" s="1" t="s">
        <v>16668</v>
      </c>
      <c r="W5620" s="1" t="s">
        <v>6828</v>
      </c>
    </row>
    <row r="5621" spans="1:23" x14ac:dyDescent="0.25">
      <c r="A5621" s="1">
        <v>1000567</v>
      </c>
      <c r="B5621" s="5" t="str">
        <f>VLOOKUP(H5621,'FIPS Basin X-walk'!$A$2:$F$3224,6,FALSE)</f>
        <v>Atlantic Coast Basin</v>
      </c>
      <c r="C5621" s="1" t="s">
        <v>17033</v>
      </c>
      <c r="D5621" s="1"/>
      <c r="E5621" s="1" t="s">
        <v>6828</v>
      </c>
      <c r="F5621" s="1" t="s">
        <v>17034</v>
      </c>
      <c r="G5621" s="1" t="s">
        <v>1721</v>
      </c>
      <c r="H5621" s="1">
        <v>36081</v>
      </c>
      <c r="I5621" s="1">
        <v>1000567</v>
      </c>
      <c r="J5621" s="1">
        <v>40.76</v>
      </c>
      <c r="K5621" s="1">
        <v>-73.75</v>
      </c>
      <c r="L5621" s="1"/>
      <c r="M5621" s="1" t="s">
        <v>1481</v>
      </c>
      <c r="N5621" s="1" t="s">
        <v>16632</v>
      </c>
      <c r="O5621" s="1">
        <v>2022</v>
      </c>
      <c r="P5621" s="1">
        <v>11101</v>
      </c>
      <c r="Q5621" s="1" t="s">
        <v>17035</v>
      </c>
      <c r="R5621" s="1"/>
      <c r="S5621" s="1" t="s">
        <v>24395</v>
      </c>
      <c r="T5621" s="1" t="s">
        <v>6826</v>
      </c>
      <c r="U5621" s="1"/>
      <c r="V5621" s="1" t="s">
        <v>16885</v>
      </c>
      <c r="W5621" s="1" t="s">
        <v>6828</v>
      </c>
    </row>
    <row r="5622" spans="1:23" x14ac:dyDescent="0.25">
      <c r="A5622" s="1">
        <v>1000764</v>
      </c>
      <c r="B5622" s="5" t="str">
        <f>VLOOKUP(H5622,'FIPS Basin X-walk'!$A$2:$F$3224,6,FALSE)</f>
        <v>Atlantic Coast Basin</v>
      </c>
      <c r="C5622" s="1" t="s">
        <v>17010</v>
      </c>
      <c r="D5622" s="1"/>
      <c r="E5622" s="1"/>
      <c r="F5622" s="1" t="s">
        <v>17011</v>
      </c>
      <c r="G5622" s="1" t="s">
        <v>1721</v>
      </c>
      <c r="H5622" s="1">
        <v>36081</v>
      </c>
      <c r="I5622" s="1">
        <v>1000764</v>
      </c>
      <c r="J5622" s="1">
        <v>40.758499999999998</v>
      </c>
      <c r="K5622" s="1">
        <v>-73.945099999999996</v>
      </c>
      <c r="L5622" s="1"/>
      <c r="M5622" s="1" t="s">
        <v>1481</v>
      </c>
      <c r="N5622" s="1" t="s">
        <v>16632</v>
      </c>
      <c r="O5622" s="1">
        <v>2022</v>
      </c>
      <c r="P5622" s="1">
        <v>11101</v>
      </c>
      <c r="Q5622" s="1" t="s">
        <v>17012</v>
      </c>
      <c r="R5622" s="1"/>
      <c r="S5622" s="1" t="s">
        <v>24355</v>
      </c>
      <c r="T5622" s="1" t="s">
        <v>6826</v>
      </c>
      <c r="U5622" s="1"/>
      <c r="V5622" s="1" t="s">
        <v>17013</v>
      </c>
      <c r="W5622" s="1" t="s">
        <v>6828</v>
      </c>
    </row>
    <row r="5623" spans="1:23" x14ac:dyDescent="0.25">
      <c r="A5623" s="1">
        <v>1004576</v>
      </c>
      <c r="B5623" s="5" t="str">
        <f>VLOOKUP(H5623,'FIPS Basin X-walk'!$A$2:$F$3224,6,FALSE)</f>
        <v>Atlantic Coast Basin</v>
      </c>
      <c r="C5623" s="1" t="s">
        <v>17027</v>
      </c>
      <c r="D5623" s="1"/>
      <c r="E5623" s="1"/>
      <c r="F5623" s="1" t="s">
        <v>17015</v>
      </c>
      <c r="G5623" s="1" t="s">
        <v>17007</v>
      </c>
      <c r="H5623" s="1">
        <v>36081</v>
      </c>
      <c r="I5623" s="1">
        <v>1004576</v>
      </c>
      <c r="J5623" s="1">
        <v>40.782499999999999</v>
      </c>
      <c r="K5623" s="1">
        <v>-73.8964</v>
      </c>
      <c r="L5623" s="1"/>
      <c r="M5623" s="1" t="s">
        <v>1481</v>
      </c>
      <c r="N5623" s="1" t="s">
        <v>16632</v>
      </c>
      <c r="O5623" s="1">
        <v>2022</v>
      </c>
      <c r="P5623" s="1">
        <v>11105</v>
      </c>
      <c r="Q5623" s="1" t="s">
        <v>17028</v>
      </c>
      <c r="R5623" s="1"/>
      <c r="S5623" s="1" t="s">
        <v>24355</v>
      </c>
      <c r="T5623" s="1" t="s">
        <v>6826</v>
      </c>
      <c r="U5623" s="1"/>
      <c r="V5623" s="1" t="s">
        <v>17029</v>
      </c>
      <c r="W5623" s="1" t="s">
        <v>6828</v>
      </c>
    </row>
    <row r="5624" spans="1:23" x14ac:dyDescent="0.25">
      <c r="A5624" s="1">
        <v>1001581</v>
      </c>
      <c r="B5624" s="5" t="str">
        <f>VLOOKUP(H5624,'FIPS Basin X-walk'!$A$2:$F$3224,6,FALSE)</f>
        <v>Atlantic Coast Basin</v>
      </c>
      <c r="C5624" s="1" t="s">
        <v>17030</v>
      </c>
      <c r="D5624" s="1"/>
      <c r="E5624" s="1"/>
      <c r="F5624" s="1" t="s">
        <v>17031</v>
      </c>
      <c r="G5624" s="1" t="s">
        <v>17007</v>
      </c>
      <c r="H5624" s="1">
        <v>36081</v>
      </c>
      <c r="I5624" s="1">
        <v>1001581</v>
      </c>
      <c r="J5624" s="1">
        <v>40.602435</v>
      </c>
      <c r="K5624" s="1">
        <v>-73.762495000000001</v>
      </c>
      <c r="L5624" s="1"/>
      <c r="M5624" s="1" t="s">
        <v>1481</v>
      </c>
      <c r="N5624" s="1" t="s">
        <v>16632</v>
      </c>
      <c r="O5624" s="1">
        <v>2022</v>
      </c>
      <c r="P5624" s="1">
        <v>11691</v>
      </c>
      <c r="Q5624" s="1" t="s">
        <v>17032</v>
      </c>
      <c r="R5624" s="1"/>
      <c r="S5624" s="1" t="s">
        <v>24358</v>
      </c>
      <c r="T5624" s="1" t="s">
        <v>6826</v>
      </c>
      <c r="U5624" s="1"/>
      <c r="V5624" s="1" t="s">
        <v>24720</v>
      </c>
      <c r="W5624" s="1" t="s">
        <v>6826</v>
      </c>
    </row>
    <row r="5625" spans="1:23" x14ac:dyDescent="0.25">
      <c r="A5625" s="1">
        <v>1006011</v>
      </c>
      <c r="B5625" s="5" t="str">
        <f>VLOOKUP(H5625,'FIPS Basin X-walk'!$A$2:$F$3224,6,FALSE)</f>
        <v>Atlantic Coast Basin</v>
      </c>
      <c r="C5625" s="1" t="s">
        <v>17005</v>
      </c>
      <c r="D5625" s="1"/>
      <c r="E5625" s="1"/>
      <c r="F5625" s="1" t="s">
        <v>17006</v>
      </c>
      <c r="G5625" s="1" t="s">
        <v>17007</v>
      </c>
      <c r="H5625" s="1">
        <v>36081</v>
      </c>
      <c r="I5625" s="1">
        <v>1006011</v>
      </c>
      <c r="J5625" s="1">
        <v>40.677394999999997</v>
      </c>
      <c r="K5625" s="1">
        <v>-73.769734999999997</v>
      </c>
      <c r="L5625" s="1"/>
      <c r="M5625" s="1" t="s">
        <v>1481</v>
      </c>
      <c r="N5625" s="1" t="s">
        <v>16632</v>
      </c>
      <c r="O5625" s="1">
        <v>2022</v>
      </c>
      <c r="P5625" s="1">
        <v>11434</v>
      </c>
      <c r="Q5625" s="1" t="s">
        <v>17008</v>
      </c>
      <c r="R5625" s="1"/>
      <c r="S5625" s="1" t="s">
        <v>25647</v>
      </c>
      <c r="T5625" s="1" t="s">
        <v>6826</v>
      </c>
      <c r="U5625" s="1"/>
      <c r="V5625" s="1" t="s">
        <v>17009</v>
      </c>
      <c r="W5625" s="1" t="s">
        <v>6826</v>
      </c>
    </row>
    <row r="5626" spans="1:23" x14ac:dyDescent="0.25">
      <c r="A5626" s="1">
        <v>1012086</v>
      </c>
      <c r="B5626" s="5" t="str">
        <f>VLOOKUP(H5626,'FIPS Basin X-walk'!$A$2:$F$3224,6,FALSE)</f>
        <v>Atlantic Coast Basin</v>
      </c>
      <c r="C5626" s="1" t="s">
        <v>23652</v>
      </c>
      <c r="D5626" s="1"/>
      <c r="E5626" s="1"/>
      <c r="F5626" s="1" t="s">
        <v>23653</v>
      </c>
      <c r="G5626" s="1" t="s">
        <v>17007</v>
      </c>
      <c r="H5626" s="1">
        <v>36081</v>
      </c>
      <c r="I5626" s="1">
        <v>1012086</v>
      </c>
      <c r="J5626" s="1">
        <v>40.753520000000002</v>
      </c>
      <c r="K5626" s="1">
        <v>-73.706580000000002</v>
      </c>
      <c r="L5626" s="1"/>
      <c r="M5626" s="1" t="s">
        <v>1481</v>
      </c>
      <c r="N5626" s="1" t="s">
        <v>16632</v>
      </c>
      <c r="O5626" s="1">
        <v>2022</v>
      </c>
      <c r="P5626" s="1">
        <v>11040</v>
      </c>
      <c r="Q5626" s="1" t="s">
        <v>23654</v>
      </c>
      <c r="R5626" s="1"/>
      <c r="S5626" s="1" t="s">
        <v>24371</v>
      </c>
      <c r="T5626" s="1" t="s">
        <v>6828</v>
      </c>
      <c r="U5626" s="1"/>
      <c r="V5626" s="1" t="s">
        <v>23655</v>
      </c>
      <c r="W5626" s="1" t="s">
        <v>6826</v>
      </c>
    </row>
    <row r="5627" spans="1:23" x14ac:dyDescent="0.25">
      <c r="A5627" s="1">
        <v>1005977</v>
      </c>
      <c r="B5627" s="5" t="str">
        <f>VLOOKUP(H5627,'FIPS Basin X-walk'!$A$2:$F$3224,6,FALSE)</f>
        <v>Michigan Basin</v>
      </c>
      <c r="C5627" s="1" t="s">
        <v>23228</v>
      </c>
      <c r="D5627" s="1"/>
      <c r="E5627" s="1"/>
      <c r="F5627" s="1" t="s">
        <v>12079</v>
      </c>
      <c r="G5627" s="1" t="s">
        <v>23225</v>
      </c>
      <c r="H5627" s="1">
        <v>55101</v>
      </c>
      <c r="I5627" s="1">
        <v>1005977</v>
      </c>
      <c r="J5627" s="1">
        <v>42.662599999999998</v>
      </c>
      <c r="K5627" s="1">
        <v>-88.290599999999998</v>
      </c>
      <c r="L5627" s="1"/>
      <c r="M5627" s="1" t="s">
        <v>1517</v>
      </c>
      <c r="N5627" s="1" t="s">
        <v>22991</v>
      </c>
      <c r="O5627" s="1">
        <v>2022</v>
      </c>
      <c r="P5627" s="1">
        <v>53105</v>
      </c>
      <c r="Q5627" s="1" t="s">
        <v>23229</v>
      </c>
      <c r="R5627" s="1"/>
      <c r="S5627" s="1" t="s">
        <v>24356</v>
      </c>
      <c r="T5627" s="1" t="s">
        <v>6826</v>
      </c>
      <c r="U5627" s="1"/>
      <c r="V5627" s="1" t="s">
        <v>8514</v>
      </c>
      <c r="W5627" s="1" t="s">
        <v>6826</v>
      </c>
    </row>
    <row r="5628" spans="1:23" x14ac:dyDescent="0.25">
      <c r="A5628" s="1">
        <v>1003625</v>
      </c>
      <c r="B5628" s="5" t="str">
        <f>VLOOKUP(H5628,'FIPS Basin X-walk'!$A$2:$F$3224,6,FALSE)</f>
        <v>Michigan Basin</v>
      </c>
      <c r="C5628" s="1" t="s">
        <v>23230</v>
      </c>
      <c r="D5628" s="1"/>
      <c r="E5628" s="1"/>
      <c r="F5628" s="1" t="s">
        <v>23231</v>
      </c>
      <c r="G5628" s="1" t="s">
        <v>23225</v>
      </c>
      <c r="H5628" s="1">
        <v>55101</v>
      </c>
      <c r="I5628" s="1">
        <v>1003625</v>
      </c>
      <c r="J5628" s="1">
        <v>42.708385</v>
      </c>
      <c r="K5628" s="1">
        <v>-87.860528000000002</v>
      </c>
      <c r="L5628" s="1"/>
      <c r="M5628" s="1" t="s">
        <v>1517</v>
      </c>
      <c r="N5628" s="1" t="s">
        <v>22991</v>
      </c>
      <c r="O5628" s="1">
        <v>2022</v>
      </c>
      <c r="P5628" s="1">
        <v>53406</v>
      </c>
      <c r="Q5628" s="1" t="s">
        <v>23232</v>
      </c>
      <c r="R5628" s="1"/>
      <c r="S5628" s="1" t="s">
        <v>24358</v>
      </c>
      <c r="T5628" s="1" t="s">
        <v>6826</v>
      </c>
      <c r="U5628" s="1"/>
      <c r="V5628" s="1" t="s">
        <v>6952</v>
      </c>
      <c r="W5628" s="1" t="s">
        <v>6826</v>
      </c>
    </row>
    <row r="5629" spans="1:23" x14ac:dyDescent="0.25">
      <c r="A5629" s="1">
        <v>1003248</v>
      </c>
      <c r="B5629" s="5" t="str">
        <f>VLOOKUP(H5629,'FIPS Basin X-walk'!$A$2:$F$3224,6,FALSE)</f>
        <v>Michigan Basin</v>
      </c>
      <c r="C5629" s="1" t="s">
        <v>23223</v>
      </c>
      <c r="D5629" s="1"/>
      <c r="E5629" s="1"/>
      <c r="F5629" s="1" t="s">
        <v>23224</v>
      </c>
      <c r="G5629" s="1" t="s">
        <v>23225</v>
      </c>
      <c r="H5629" s="1">
        <v>55101</v>
      </c>
      <c r="I5629" s="1">
        <v>1003248</v>
      </c>
      <c r="J5629" s="1">
        <v>42.714840000000002</v>
      </c>
      <c r="K5629" s="1">
        <v>-87.883759999999995</v>
      </c>
      <c r="L5629" s="1"/>
      <c r="M5629" s="1" t="s">
        <v>1517</v>
      </c>
      <c r="N5629" s="1" t="s">
        <v>22991</v>
      </c>
      <c r="O5629" s="1">
        <v>2022</v>
      </c>
      <c r="P5629" s="1">
        <v>53177</v>
      </c>
      <c r="Q5629" s="1" t="s">
        <v>23226</v>
      </c>
      <c r="R5629" s="1"/>
      <c r="S5629" s="1" t="s">
        <v>25081</v>
      </c>
      <c r="T5629" s="1" t="s">
        <v>6828</v>
      </c>
      <c r="U5629" s="1"/>
      <c r="V5629" s="1" t="s">
        <v>23227</v>
      </c>
      <c r="W5629" s="1" t="s">
        <v>6826</v>
      </c>
    </row>
    <row r="5630" spans="1:23" x14ac:dyDescent="0.25">
      <c r="A5630" s="1">
        <v>1013982</v>
      </c>
      <c r="B5630" s="5" t="str">
        <f>VLOOKUP(H5630,'FIPS Basin X-walk'!$A$2:$F$3224,6,FALSE)</f>
        <v>Appalachian Basin</v>
      </c>
      <c r="C5630" s="1" t="s">
        <v>23831</v>
      </c>
      <c r="D5630" s="1"/>
      <c r="E5630" s="1"/>
      <c r="F5630" s="1" t="s">
        <v>23832</v>
      </c>
      <c r="G5630" s="1" t="s">
        <v>6469</v>
      </c>
      <c r="H5630" s="1">
        <v>54081</v>
      </c>
      <c r="I5630" s="1">
        <v>1013982</v>
      </c>
      <c r="J5630" s="1">
        <v>37.957476815386002</v>
      </c>
      <c r="K5630" s="1">
        <v>-81.537997774256596</v>
      </c>
      <c r="L5630" s="1"/>
      <c r="M5630" s="1" t="s">
        <v>1521</v>
      </c>
      <c r="N5630" s="1" t="s">
        <v>22744</v>
      </c>
      <c r="O5630" s="1">
        <v>2022</v>
      </c>
      <c r="P5630" s="1">
        <v>25209</v>
      </c>
      <c r="Q5630" s="1" t="s">
        <v>23833</v>
      </c>
      <c r="R5630" s="1"/>
      <c r="S5630" s="1"/>
      <c r="T5630" s="1" t="s">
        <v>6826</v>
      </c>
      <c r="U5630" s="1"/>
      <c r="V5630" s="1" t="s">
        <v>25487</v>
      </c>
      <c r="W5630" s="1" t="s">
        <v>6826</v>
      </c>
    </row>
    <row r="5631" spans="1:23" x14ac:dyDescent="0.25">
      <c r="A5631" s="1">
        <v>1011471</v>
      </c>
      <c r="B5631" s="5" t="str">
        <f>VLOOKUP(H5631,'FIPS Basin X-walk'!$A$2:$F$3224,6,FALSE)</f>
        <v>Appalachian Basin</v>
      </c>
      <c r="C5631" s="1" t="s">
        <v>22943</v>
      </c>
      <c r="D5631" s="1"/>
      <c r="E5631" s="1"/>
      <c r="F5631" s="1" t="s">
        <v>22944</v>
      </c>
      <c r="G5631" s="1" t="s">
        <v>6469</v>
      </c>
      <c r="H5631" s="1">
        <v>54081</v>
      </c>
      <c r="I5631" s="1">
        <v>1011471</v>
      </c>
      <c r="J5631" s="1">
        <v>37.705350000000003</v>
      </c>
      <c r="K5631" s="1">
        <v>-81.226890999999995</v>
      </c>
      <c r="L5631" s="1"/>
      <c r="M5631" s="1" t="s">
        <v>1521</v>
      </c>
      <c r="N5631" s="1" t="s">
        <v>22744</v>
      </c>
      <c r="O5631" s="1">
        <v>2022</v>
      </c>
      <c r="P5631" s="1">
        <v>25921</v>
      </c>
      <c r="Q5631" s="1" t="s">
        <v>26359</v>
      </c>
      <c r="R5631" s="1"/>
      <c r="S5631" s="1"/>
      <c r="T5631" s="1" t="s">
        <v>6826</v>
      </c>
      <c r="U5631" s="1"/>
      <c r="V5631" s="1" t="s">
        <v>22945</v>
      </c>
      <c r="W5631" s="1" t="s">
        <v>6826</v>
      </c>
    </row>
    <row r="5632" spans="1:23" x14ac:dyDescent="0.25">
      <c r="A5632" s="1">
        <v>1007785</v>
      </c>
      <c r="B5632" s="5" t="str">
        <f>VLOOKUP(H5632,'FIPS Basin X-walk'!$A$2:$F$3224,6,FALSE)</f>
        <v>Appalachian Basin</v>
      </c>
      <c r="C5632" s="1" t="s">
        <v>22939</v>
      </c>
      <c r="D5632" s="1"/>
      <c r="E5632" s="1"/>
      <c r="F5632" s="1" t="s">
        <v>22940</v>
      </c>
      <c r="G5632" s="1" t="s">
        <v>22938</v>
      </c>
      <c r="H5632" s="1">
        <v>54081</v>
      </c>
      <c r="I5632" s="1">
        <v>1007785</v>
      </c>
      <c r="J5632" s="1">
        <v>37.818370000000002</v>
      </c>
      <c r="K5632" s="1">
        <v>-81.168700000000001</v>
      </c>
      <c r="L5632" s="1"/>
      <c r="M5632" s="1" t="s">
        <v>1521</v>
      </c>
      <c r="N5632" s="1" t="s">
        <v>22744</v>
      </c>
      <c r="O5632" s="1">
        <v>2022</v>
      </c>
      <c r="P5632" s="1">
        <v>25801</v>
      </c>
      <c r="Q5632" s="1" t="s">
        <v>22941</v>
      </c>
      <c r="R5632" s="1"/>
      <c r="S5632" s="1" t="s">
        <v>24358</v>
      </c>
      <c r="T5632" s="1" t="s">
        <v>6826</v>
      </c>
      <c r="U5632" s="1"/>
      <c r="V5632" s="1" t="s">
        <v>22942</v>
      </c>
      <c r="W5632" s="1" t="s">
        <v>6826</v>
      </c>
    </row>
    <row r="5633" spans="1:23" x14ac:dyDescent="0.25">
      <c r="A5633" s="1">
        <v>1007174</v>
      </c>
      <c r="B5633" s="5" t="str">
        <f>VLOOKUP(H5633,'FIPS Basin X-walk'!$A$2:$F$3224,6,FALSE)</f>
        <v>Appalachian Basin</v>
      </c>
      <c r="C5633" s="1" t="s">
        <v>22936</v>
      </c>
      <c r="D5633" s="1"/>
      <c r="E5633" s="1"/>
      <c r="F5633" s="1" t="s">
        <v>22937</v>
      </c>
      <c r="G5633" s="1" t="s">
        <v>22938</v>
      </c>
      <c r="H5633" s="1">
        <v>54081</v>
      </c>
      <c r="I5633" s="1">
        <v>1007174</v>
      </c>
      <c r="J5633" s="1">
        <v>37.77946</v>
      </c>
      <c r="K5633" s="1">
        <v>-81.267809999999997</v>
      </c>
      <c r="L5633" s="1"/>
      <c r="M5633" s="1" t="s">
        <v>1521</v>
      </c>
      <c r="N5633" s="1" t="s">
        <v>22744</v>
      </c>
      <c r="O5633" s="1">
        <v>2022</v>
      </c>
      <c r="P5633" s="1">
        <v>25836</v>
      </c>
      <c r="Q5633" s="1" t="s">
        <v>25828</v>
      </c>
      <c r="R5633" s="1"/>
      <c r="S5633" s="1"/>
      <c r="T5633" s="1" t="s">
        <v>6826</v>
      </c>
      <c r="U5633" s="1"/>
      <c r="V5633" s="1" t="s">
        <v>9224</v>
      </c>
      <c r="W5633" s="1" t="s">
        <v>6826</v>
      </c>
    </row>
    <row r="5634" spans="1:23" x14ac:dyDescent="0.25">
      <c r="A5634" s="1">
        <v>1005987</v>
      </c>
      <c r="B5634" s="5" t="str">
        <f>VLOOKUP(H5634,'FIPS Basin X-walk'!$A$2:$F$3224,6,FALSE)</f>
        <v>Lincoln Anticline</v>
      </c>
      <c r="C5634" s="1" t="s">
        <v>15654</v>
      </c>
      <c r="D5634" s="1"/>
      <c r="E5634" s="1" t="s">
        <v>6828</v>
      </c>
      <c r="F5634" s="1" t="s">
        <v>15655</v>
      </c>
      <c r="G5634" s="1" t="s">
        <v>15656</v>
      </c>
      <c r="H5634" s="1">
        <v>29173</v>
      </c>
      <c r="I5634" s="1">
        <v>1005987</v>
      </c>
      <c r="J5634" s="1">
        <v>39.679130000000001</v>
      </c>
      <c r="K5634" s="1">
        <v>-91.314239999999998</v>
      </c>
      <c r="L5634" s="1"/>
      <c r="M5634" s="1" t="s">
        <v>1560</v>
      </c>
      <c r="N5634" s="1" t="s">
        <v>15447</v>
      </c>
      <c r="O5634" s="1">
        <v>2022</v>
      </c>
      <c r="P5634" s="1">
        <v>63401</v>
      </c>
      <c r="Q5634" s="1" t="s">
        <v>15657</v>
      </c>
      <c r="R5634" s="1"/>
      <c r="S5634" s="1" t="s">
        <v>24441</v>
      </c>
      <c r="T5634" s="1" t="s">
        <v>6826</v>
      </c>
      <c r="U5634" s="1"/>
      <c r="V5634" s="1" t="s">
        <v>12290</v>
      </c>
      <c r="W5634" s="1" t="s">
        <v>6826</v>
      </c>
    </row>
    <row r="5635" spans="1:23" x14ac:dyDescent="0.25">
      <c r="A5635" s="1">
        <v>1000690</v>
      </c>
      <c r="B5635" s="5" t="str">
        <f>VLOOKUP(H5635,'FIPS Basin X-walk'!$A$2:$F$3224,6,FALSE)</f>
        <v>Sioux Uplift</v>
      </c>
      <c r="C5635" s="1" t="s">
        <v>15048</v>
      </c>
      <c r="D5635" s="1"/>
      <c r="E5635" s="1"/>
      <c r="F5635" s="1" t="s">
        <v>15049</v>
      </c>
      <c r="G5635" s="1" t="s">
        <v>1728</v>
      </c>
      <c r="H5635" s="1">
        <v>27123</v>
      </c>
      <c r="I5635" s="1">
        <v>1000690</v>
      </c>
      <c r="J5635" s="1">
        <v>44.933100000000003</v>
      </c>
      <c r="K5635" s="1">
        <v>-93.107500000000002</v>
      </c>
      <c r="L5635" s="1"/>
      <c r="M5635" s="1" t="s">
        <v>1559</v>
      </c>
      <c r="N5635" s="1" t="s">
        <v>14790</v>
      </c>
      <c r="O5635" s="1">
        <v>2022</v>
      </c>
      <c r="P5635" s="1">
        <v>55102</v>
      </c>
      <c r="Q5635" s="1" t="s">
        <v>15050</v>
      </c>
      <c r="R5635" s="1"/>
      <c r="S5635" s="1" t="s">
        <v>24355</v>
      </c>
      <c r="T5635" s="1" t="s">
        <v>6826</v>
      </c>
      <c r="U5635" s="1"/>
      <c r="V5635" s="1" t="s">
        <v>9094</v>
      </c>
      <c r="W5635" s="1" t="s">
        <v>6828</v>
      </c>
    </row>
    <row r="5636" spans="1:23" x14ac:dyDescent="0.25">
      <c r="A5636" s="1">
        <v>1005043</v>
      </c>
      <c r="B5636" s="5" t="str">
        <f>VLOOKUP(H5636,'FIPS Basin X-walk'!$A$2:$F$3224,6,FALSE)</f>
        <v>Sioux Uplift</v>
      </c>
      <c r="C5636" s="1"/>
      <c r="D5636" s="1"/>
      <c r="E5636" s="1"/>
      <c r="F5636" s="1" t="s">
        <v>15051</v>
      </c>
      <c r="G5636" s="1" t="s">
        <v>15045</v>
      </c>
      <c r="H5636" s="1">
        <v>27123</v>
      </c>
      <c r="I5636" s="1">
        <v>1005043</v>
      </c>
      <c r="J5636" s="1">
        <v>44.951000000000001</v>
      </c>
      <c r="K5636" s="1">
        <v>-92.995900000000006</v>
      </c>
      <c r="L5636" s="1"/>
      <c r="M5636" s="1" t="s">
        <v>1559</v>
      </c>
      <c r="N5636" s="1" t="s">
        <v>14790</v>
      </c>
      <c r="O5636" s="1">
        <v>2022</v>
      </c>
      <c r="P5636" s="1">
        <v>55144</v>
      </c>
      <c r="Q5636" s="1" t="s">
        <v>15052</v>
      </c>
      <c r="R5636" s="1"/>
      <c r="S5636" s="1" t="s">
        <v>24802</v>
      </c>
      <c r="T5636" s="1" t="s">
        <v>6826</v>
      </c>
      <c r="U5636" s="1"/>
      <c r="V5636" s="1" t="s">
        <v>7094</v>
      </c>
      <c r="W5636" s="1" t="s">
        <v>6826</v>
      </c>
    </row>
    <row r="5637" spans="1:23" x14ac:dyDescent="0.25">
      <c r="A5637" s="1">
        <v>1005298</v>
      </c>
      <c r="B5637" s="5" t="str">
        <f>VLOOKUP(H5637,'FIPS Basin X-walk'!$A$2:$F$3224,6,FALSE)</f>
        <v>Sioux Uplift</v>
      </c>
      <c r="C5637" s="1" t="s">
        <v>15053</v>
      </c>
      <c r="D5637" s="1"/>
      <c r="E5637" s="1"/>
      <c r="F5637" s="1" t="s">
        <v>15049</v>
      </c>
      <c r="G5637" s="1" t="s">
        <v>15045</v>
      </c>
      <c r="H5637" s="1">
        <v>27123</v>
      </c>
      <c r="I5637" s="1">
        <v>1005298</v>
      </c>
      <c r="J5637" s="1">
        <v>44.890929999999997</v>
      </c>
      <c r="K5637" s="1">
        <v>-93.010842999999994</v>
      </c>
      <c r="L5637" s="1"/>
      <c r="M5637" s="1" t="s">
        <v>1559</v>
      </c>
      <c r="N5637" s="1" t="s">
        <v>14790</v>
      </c>
      <c r="O5637" s="1">
        <v>2022</v>
      </c>
      <c r="P5637" s="1">
        <v>55119</v>
      </c>
      <c r="Q5637" s="1" t="s">
        <v>15054</v>
      </c>
      <c r="R5637" s="1"/>
      <c r="S5637" s="1" t="s">
        <v>24729</v>
      </c>
      <c r="T5637" s="1" t="s">
        <v>6826</v>
      </c>
      <c r="U5637" s="1"/>
      <c r="V5637" s="1" t="s">
        <v>7970</v>
      </c>
      <c r="W5637" s="1" t="s">
        <v>6826</v>
      </c>
    </row>
    <row r="5638" spans="1:23" x14ac:dyDescent="0.25">
      <c r="A5638" s="1">
        <v>1006101</v>
      </c>
      <c r="B5638" s="5" t="str">
        <f>VLOOKUP(H5638,'FIPS Basin X-walk'!$A$2:$F$3224,6,FALSE)</f>
        <v>Sioux Uplift</v>
      </c>
      <c r="C5638" s="1" t="s">
        <v>15057</v>
      </c>
      <c r="D5638" s="1"/>
      <c r="E5638" s="1"/>
      <c r="F5638" s="1" t="s">
        <v>15049</v>
      </c>
      <c r="G5638" s="1" t="s">
        <v>15045</v>
      </c>
      <c r="H5638" s="1">
        <v>27123</v>
      </c>
      <c r="I5638" s="1">
        <v>1006101</v>
      </c>
      <c r="J5638" s="1">
        <v>44.943330000000003</v>
      </c>
      <c r="K5638" s="1">
        <v>-93.096815000000007</v>
      </c>
      <c r="L5638" s="1"/>
      <c r="M5638" s="1" t="s">
        <v>1559</v>
      </c>
      <c r="N5638" s="1" t="s">
        <v>14790</v>
      </c>
      <c r="O5638" s="1">
        <v>2022</v>
      </c>
      <c r="P5638" s="1">
        <v>55102</v>
      </c>
      <c r="Q5638" s="1" t="s">
        <v>15058</v>
      </c>
      <c r="R5638" s="1"/>
      <c r="S5638" s="1" t="s">
        <v>24395</v>
      </c>
      <c r="T5638" s="1" t="s">
        <v>6826</v>
      </c>
      <c r="U5638" s="1"/>
      <c r="V5638" s="1" t="s">
        <v>15059</v>
      </c>
      <c r="W5638" s="1" t="s">
        <v>6826</v>
      </c>
    </row>
    <row r="5639" spans="1:23" x14ac:dyDescent="0.25">
      <c r="A5639" s="1">
        <v>1006988</v>
      </c>
      <c r="B5639" s="5" t="str">
        <f>VLOOKUP(H5639,'FIPS Basin X-walk'!$A$2:$F$3224,6,FALSE)</f>
        <v>Sioux Uplift</v>
      </c>
      <c r="C5639" s="1" t="s">
        <v>15055</v>
      </c>
      <c r="D5639" s="1"/>
      <c r="E5639" s="1"/>
      <c r="F5639" s="1" t="s">
        <v>15049</v>
      </c>
      <c r="G5639" s="1" t="s">
        <v>15045</v>
      </c>
      <c r="H5639" s="1">
        <v>27123</v>
      </c>
      <c r="I5639" s="1">
        <v>1006988</v>
      </c>
      <c r="J5639" s="1">
        <v>44.95966</v>
      </c>
      <c r="K5639" s="1">
        <v>-93.19341</v>
      </c>
      <c r="L5639" s="1"/>
      <c r="M5639" s="1" t="s">
        <v>1559</v>
      </c>
      <c r="N5639" s="1" t="s">
        <v>14790</v>
      </c>
      <c r="O5639" s="1">
        <v>2022</v>
      </c>
      <c r="P5639" s="1">
        <v>55114</v>
      </c>
      <c r="Q5639" s="1" t="s">
        <v>15056</v>
      </c>
      <c r="R5639" s="1"/>
      <c r="S5639" s="1" t="s">
        <v>24385</v>
      </c>
      <c r="T5639" s="1" t="s">
        <v>6826</v>
      </c>
      <c r="U5639" s="1"/>
      <c r="V5639" s="1" t="s">
        <v>6986</v>
      </c>
      <c r="W5639" s="1" t="s">
        <v>6826</v>
      </c>
    </row>
    <row r="5640" spans="1:23" x14ac:dyDescent="0.25">
      <c r="A5640" s="1">
        <v>1001120</v>
      </c>
      <c r="B5640" s="5" t="str">
        <f>VLOOKUP(H5640,'FIPS Basin X-walk'!$A$2:$F$3224,6,FALSE)</f>
        <v>Sioux Uplift</v>
      </c>
      <c r="C5640" s="1" t="s">
        <v>15043</v>
      </c>
      <c r="D5640" s="1"/>
      <c r="E5640" s="1" t="s">
        <v>6828</v>
      </c>
      <c r="F5640" s="1" t="s">
        <v>15044</v>
      </c>
      <c r="G5640" s="1" t="s">
        <v>15045</v>
      </c>
      <c r="H5640" s="1">
        <v>27123</v>
      </c>
      <c r="I5640" s="1">
        <v>1001120</v>
      </c>
      <c r="J5640" s="1">
        <v>44.943019999999997</v>
      </c>
      <c r="K5640" s="1">
        <v>-93.093857</v>
      </c>
      <c r="L5640" s="1"/>
      <c r="M5640" s="1" t="s">
        <v>1559</v>
      </c>
      <c r="N5640" s="1" t="s">
        <v>14790</v>
      </c>
      <c r="O5640" s="1">
        <v>2022</v>
      </c>
      <c r="P5640" s="1">
        <v>55102</v>
      </c>
      <c r="Q5640" s="1" t="s">
        <v>15046</v>
      </c>
      <c r="R5640" s="1"/>
      <c r="S5640" s="1" t="s">
        <v>24395</v>
      </c>
      <c r="T5640" s="1" t="s">
        <v>6828</v>
      </c>
      <c r="U5640" s="1"/>
      <c r="V5640" s="1" t="s">
        <v>15047</v>
      </c>
      <c r="W5640" s="1" t="s">
        <v>6828</v>
      </c>
    </row>
    <row r="5641" spans="1:23" x14ac:dyDescent="0.25">
      <c r="A5641" s="1">
        <v>1003520</v>
      </c>
      <c r="B5641" s="5" t="str">
        <f>VLOOKUP(H5641,'FIPS Basin X-walk'!$A$2:$F$3224,6,FALSE)</f>
        <v>Palo Duro Basin</v>
      </c>
      <c r="C5641" s="1" t="s">
        <v>21671</v>
      </c>
      <c r="D5641" s="1"/>
      <c r="E5641" s="1"/>
      <c r="F5641" s="1" t="s">
        <v>21672</v>
      </c>
      <c r="G5641" s="1" t="s">
        <v>21673</v>
      </c>
      <c r="H5641" s="1">
        <v>48381</v>
      </c>
      <c r="I5641" s="1">
        <v>1003520</v>
      </c>
      <c r="J5641" s="1">
        <v>35.115400000000001</v>
      </c>
      <c r="K5641" s="1">
        <v>-101.8569</v>
      </c>
      <c r="L5641" s="1"/>
      <c r="M5641" s="1" t="s">
        <v>1485</v>
      </c>
      <c r="N5641" s="1" t="s">
        <v>9148</v>
      </c>
      <c r="O5641" s="1">
        <v>2022</v>
      </c>
      <c r="P5641" s="1">
        <v>79118</v>
      </c>
      <c r="Q5641" s="1" t="s">
        <v>21674</v>
      </c>
      <c r="R5641" s="1"/>
      <c r="S5641" s="1" t="s">
        <v>24485</v>
      </c>
      <c r="T5641" s="1" t="s">
        <v>6826</v>
      </c>
      <c r="U5641" s="1"/>
      <c r="V5641" s="1" t="s">
        <v>10309</v>
      </c>
      <c r="W5641" s="1" t="s">
        <v>6826</v>
      </c>
    </row>
    <row r="5642" spans="1:23" x14ac:dyDescent="0.25">
      <c r="A5642" s="1">
        <v>1002648</v>
      </c>
      <c r="B5642" s="5" t="str">
        <f>VLOOKUP(H5642,'FIPS Basin X-walk'!$A$2:$F$3224,6,FALSE)</f>
        <v>Palo Duro Basin</v>
      </c>
      <c r="C5642" s="1" t="s">
        <v>21675</v>
      </c>
      <c r="D5642" s="1"/>
      <c r="E5642" s="1"/>
      <c r="F5642" s="1" t="s">
        <v>21676</v>
      </c>
      <c r="G5642" s="1" t="s">
        <v>21673</v>
      </c>
      <c r="H5642" s="1">
        <v>48381</v>
      </c>
      <c r="I5642" s="1">
        <v>1002648</v>
      </c>
      <c r="J5642" s="1">
        <v>35.014220000000002</v>
      </c>
      <c r="K5642" s="1">
        <v>-101.95453999999999</v>
      </c>
      <c r="L5642" s="1"/>
      <c r="M5642" s="1" t="s">
        <v>1485</v>
      </c>
      <c r="N5642" s="1" t="s">
        <v>9148</v>
      </c>
      <c r="O5642" s="1">
        <v>2022</v>
      </c>
      <c r="P5642" s="1">
        <v>79015</v>
      </c>
      <c r="Q5642" s="1" t="s">
        <v>21677</v>
      </c>
      <c r="R5642" s="1"/>
      <c r="S5642" s="1" t="s">
        <v>24358</v>
      </c>
      <c r="T5642" s="1" t="s">
        <v>6826</v>
      </c>
      <c r="U5642" s="1"/>
      <c r="V5642" s="1" t="s">
        <v>6952</v>
      </c>
      <c r="W5642" s="1" t="s">
        <v>6826</v>
      </c>
    </row>
    <row r="5643" spans="1:23" x14ac:dyDescent="0.25">
      <c r="A5643" s="1">
        <v>1007302</v>
      </c>
      <c r="B5643" s="5" t="str">
        <f>VLOOKUP(H5643,'FIPS Basin X-walk'!$A$2:$F$3224,6,FALSE)</f>
        <v>Illinois Basin</v>
      </c>
      <c r="C5643" s="1" t="s">
        <v>11272</v>
      </c>
      <c r="D5643" s="1"/>
      <c r="E5643" s="1" t="s">
        <v>6828</v>
      </c>
      <c r="F5643" s="1" t="s">
        <v>9708</v>
      </c>
      <c r="G5643" s="1" t="s">
        <v>1661</v>
      </c>
      <c r="H5643" s="1">
        <v>17157</v>
      </c>
      <c r="I5643" s="1">
        <v>1007302</v>
      </c>
      <c r="J5643" s="1">
        <v>38.204999999999998</v>
      </c>
      <c r="K5643" s="1">
        <v>-89.855000000000004</v>
      </c>
      <c r="L5643" s="1"/>
      <c r="M5643" s="1" t="s">
        <v>1488</v>
      </c>
      <c r="N5643" s="1" t="s">
        <v>10805</v>
      </c>
      <c r="O5643" s="1">
        <v>2022</v>
      </c>
      <c r="P5643" s="1">
        <v>62217</v>
      </c>
      <c r="Q5643" s="1" t="s">
        <v>11273</v>
      </c>
      <c r="R5643" s="1"/>
      <c r="S5643" s="1" t="s">
        <v>24355</v>
      </c>
      <c r="T5643" s="1" t="s">
        <v>6826</v>
      </c>
      <c r="U5643" s="1"/>
      <c r="V5643" s="1" t="s">
        <v>8562</v>
      </c>
      <c r="W5643" s="1" t="s">
        <v>6828</v>
      </c>
    </row>
    <row r="5644" spans="1:23" x14ac:dyDescent="0.25">
      <c r="A5644" s="1">
        <v>1000716</v>
      </c>
      <c r="B5644" s="5" t="str">
        <f>VLOOKUP(H5644,'FIPS Basin X-walk'!$A$2:$F$3224,6,FALSE)</f>
        <v>Ozark Uplift</v>
      </c>
      <c r="C5644" s="1" t="s">
        <v>15658</v>
      </c>
      <c r="D5644" s="1"/>
      <c r="E5644" s="1" t="s">
        <v>6828</v>
      </c>
      <c r="F5644" s="1" t="s">
        <v>15659</v>
      </c>
      <c r="G5644" s="1" t="s">
        <v>1661</v>
      </c>
      <c r="H5644" s="1">
        <v>29175</v>
      </c>
      <c r="I5644" s="1">
        <v>1000716</v>
      </c>
      <c r="J5644" s="1">
        <v>39.553100000000001</v>
      </c>
      <c r="K5644" s="1">
        <v>-92.639200000000002</v>
      </c>
      <c r="L5644" s="1"/>
      <c r="M5644" s="1" t="s">
        <v>1560</v>
      </c>
      <c r="N5644" s="1" t="s">
        <v>15447</v>
      </c>
      <c r="O5644" s="1">
        <v>2022</v>
      </c>
      <c r="P5644" s="1">
        <v>65244</v>
      </c>
      <c r="Q5644" s="1" t="s">
        <v>15660</v>
      </c>
      <c r="R5644" s="1"/>
      <c r="S5644" s="1" t="s">
        <v>24355</v>
      </c>
      <c r="T5644" s="1" t="s">
        <v>6826</v>
      </c>
      <c r="U5644" s="1"/>
      <c r="V5644" s="1" t="s">
        <v>7915</v>
      </c>
      <c r="W5644" s="1" t="s">
        <v>6828</v>
      </c>
    </row>
    <row r="5645" spans="1:23" x14ac:dyDescent="0.25">
      <c r="A5645" s="1">
        <v>1001803</v>
      </c>
      <c r="B5645" s="5" t="str">
        <f>VLOOKUP(H5645,'FIPS Basin X-walk'!$A$2:$F$3224,6,FALSE)</f>
        <v>Piedmont-Blue Ridge Prov</v>
      </c>
      <c r="C5645" s="1" t="s">
        <v>17457</v>
      </c>
      <c r="D5645" s="1"/>
      <c r="E5645" s="1"/>
      <c r="F5645" s="1" t="s">
        <v>17458</v>
      </c>
      <c r="G5645" s="1" t="s">
        <v>7222</v>
      </c>
      <c r="H5645" s="1">
        <v>37151</v>
      </c>
      <c r="I5645" s="1">
        <v>1001803</v>
      </c>
      <c r="J5645" s="1">
        <v>35.772620000000003</v>
      </c>
      <c r="K5645" s="1">
        <v>-79.822429999999997</v>
      </c>
      <c r="L5645" s="1"/>
      <c r="M5645" s="1" t="s">
        <v>1530</v>
      </c>
      <c r="N5645" s="1" t="s">
        <v>17213</v>
      </c>
      <c r="O5645" s="1">
        <v>2022</v>
      </c>
      <c r="P5645" s="1">
        <v>27203</v>
      </c>
      <c r="Q5645" s="1" t="s">
        <v>17459</v>
      </c>
      <c r="R5645" s="1"/>
      <c r="S5645" s="1" t="s">
        <v>24414</v>
      </c>
      <c r="T5645" s="1" t="s">
        <v>6826</v>
      </c>
      <c r="U5645" s="1"/>
      <c r="V5645" s="1" t="s">
        <v>17460</v>
      </c>
      <c r="W5645" s="1" t="s">
        <v>6828</v>
      </c>
    </row>
    <row r="5646" spans="1:23" x14ac:dyDescent="0.25">
      <c r="A5646" s="1">
        <v>1004161</v>
      </c>
      <c r="B5646" s="5" t="str">
        <f>VLOOKUP(H5646,'FIPS Basin X-walk'!$A$2:$F$3224,6,FALSE)</f>
        <v>Appalachian Basin (Eastern Overthrust Area)</v>
      </c>
      <c r="C5646" s="1" t="s">
        <v>22948</v>
      </c>
      <c r="D5646" s="1"/>
      <c r="E5646" s="1"/>
      <c r="F5646" s="1" t="s">
        <v>18295</v>
      </c>
      <c r="G5646" s="1" t="s">
        <v>7222</v>
      </c>
      <c r="H5646" s="1">
        <v>54083</v>
      </c>
      <c r="I5646" s="1">
        <v>1004161</v>
      </c>
      <c r="J5646" s="1">
        <v>38.821370999999999</v>
      </c>
      <c r="K5646" s="1">
        <v>-79.836066000000002</v>
      </c>
      <c r="L5646" s="1"/>
      <c r="M5646" s="1" t="s">
        <v>1521</v>
      </c>
      <c r="N5646" s="1" t="s">
        <v>22744</v>
      </c>
      <c r="O5646" s="1">
        <v>2022</v>
      </c>
      <c r="P5646" s="1">
        <v>26253</v>
      </c>
      <c r="Q5646" s="1" t="s">
        <v>254</v>
      </c>
      <c r="R5646" s="1"/>
      <c r="S5646" s="1" t="s">
        <v>24435</v>
      </c>
      <c r="T5646" s="1" t="s">
        <v>6826</v>
      </c>
      <c r="U5646" s="1"/>
      <c r="V5646" s="1" t="s">
        <v>12735</v>
      </c>
      <c r="W5646" s="1" t="s">
        <v>6826</v>
      </c>
    </row>
    <row r="5647" spans="1:23" x14ac:dyDescent="0.25">
      <c r="A5647" s="1">
        <v>1002376</v>
      </c>
      <c r="B5647" s="5" t="str">
        <f>VLOOKUP(H5647,'FIPS Basin X-walk'!$A$2:$F$3224,6,FALSE)</f>
        <v>Ozark Uplift</v>
      </c>
      <c r="C5647" s="1" t="s">
        <v>7955</v>
      </c>
      <c r="D5647" s="1"/>
      <c r="E5647" s="1"/>
      <c r="F5647" s="1" t="s">
        <v>7956</v>
      </c>
      <c r="G5647" s="1" t="s">
        <v>7222</v>
      </c>
      <c r="H5647" s="1">
        <v>5121</v>
      </c>
      <c r="I5647" s="1">
        <v>1002376</v>
      </c>
      <c r="J5647" s="1">
        <v>36.298560000000002</v>
      </c>
      <c r="K5647" s="1">
        <v>-90.838982999999999</v>
      </c>
      <c r="L5647" s="1"/>
      <c r="M5647" s="1" t="s">
        <v>1520</v>
      </c>
      <c r="N5647" s="1" t="s">
        <v>7740</v>
      </c>
      <c r="O5647" s="1">
        <v>2022</v>
      </c>
      <c r="P5647" s="1">
        <v>72413</v>
      </c>
      <c r="Q5647" s="1" t="s">
        <v>24015</v>
      </c>
      <c r="R5647" s="1"/>
      <c r="S5647" s="1" t="s">
        <v>24435</v>
      </c>
      <c r="T5647" s="1" t="s">
        <v>6826</v>
      </c>
      <c r="U5647" s="1"/>
      <c r="V5647" s="1" t="s">
        <v>7090</v>
      </c>
      <c r="W5647" s="1" t="s">
        <v>6826</v>
      </c>
    </row>
    <row r="5648" spans="1:23" x14ac:dyDescent="0.25">
      <c r="A5648" s="1">
        <v>1011886</v>
      </c>
      <c r="B5648" s="5" t="str">
        <f>VLOOKUP(H5648,'FIPS Basin X-walk'!$A$2:$F$3224,6,FALSE)</f>
        <v>Illinois Basin</v>
      </c>
      <c r="C5648" s="1" t="s">
        <v>11274</v>
      </c>
      <c r="D5648" s="1"/>
      <c r="E5648" s="1"/>
      <c r="F5648" s="1" t="s">
        <v>11275</v>
      </c>
      <c r="G5648" s="1" t="s">
        <v>7222</v>
      </c>
      <c r="H5648" s="1">
        <v>17157</v>
      </c>
      <c r="I5648" s="1">
        <v>1011886</v>
      </c>
      <c r="J5648" s="1">
        <v>38.183059999999998</v>
      </c>
      <c r="K5648" s="1">
        <v>-89.622480999999993</v>
      </c>
      <c r="L5648" s="1"/>
      <c r="M5648" s="1" t="s">
        <v>1488</v>
      </c>
      <c r="N5648" s="1" t="s">
        <v>10805</v>
      </c>
      <c r="O5648" s="1">
        <v>2022</v>
      </c>
      <c r="P5648" s="1">
        <v>62237</v>
      </c>
      <c r="Q5648" s="1" t="s">
        <v>11276</v>
      </c>
      <c r="R5648" s="1"/>
      <c r="S5648" s="1"/>
      <c r="T5648" s="1" t="s">
        <v>6826</v>
      </c>
      <c r="U5648" s="1"/>
      <c r="V5648" s="1" t="s">
        <v>9363</v>
      </c>
      <c r="W5648" s="1" t="s">
        <v>6826</v>
      </c>
    </row>
    <row r="5649" spans="1:23" x14ac:dyDescent="0.25">
      <c r="A5649" s="1">
        <v>1004987</v>
      </c>
      <c r="B5649" s="5" t="str">
        <f>VLOOKUP(H5649,'FIPS Basin X-walk'!$A$2:$F$3224,6,FALSE)</f>
        <v>S.GA Sedimentary Prov</v>
      </c>
      <c r="C5649" s="1" t="s">
        <v>10494</v>
      </c>
      <c r="D5649" s="1"/>
      <c r="E5649" s="1"/>
      <c r="F5649" s="1" t="s">
        <v>10495</v>
      </c>
      <c r="G5649" s="1" t="s">
        <v>7222</v>
      </c>
      <c r="H5649" s="1">
        <v>13243</v>
      </c>
      <c r="I5649" s="1">
        <v>1004987</v>
      </c>
      <c r="J5649" s="1">
        <v>31.770485999999998</v>
      </c>
      <c r="K5649" s="1">
        <v>-84.781228999999996</v>
      </c>
      <c r="L5649" s="1"/>
      <c r="M5649" s="1" t="s">
        <v>1546</v>
      </c>
      <c r="N5649" s="1" t="s">
        <v>10124</v>
      </c>
      <c r="O5649" s="1">
        <v>2022</v>
      </c>
      <c r="P5649" s="1">
        <v>39840</v>
      </c>
      <c r="Q5649" s="1" t="s">
        <v>25436</v>
      </c>
      <c r="R5649" s="1" t="s">
        <v>24853</v>
      </c>
      <c r="S5649" s="1" t="s">
        <v>24364</v>
      </c>
      <c r="T5649" s="1" t="s">
        <v>6826</v>
      </c>
      <c r="U5649" s="1"/>
      <c r="V5649" s="1" t="s">
        <v>6850</v>
      </c>
      <c r="W5649" s="1" t="s">
        <v>6826</v>
      </c>
    </row>
    <row r="5650" spans="1:23" x14ac:dyDescent="0.25">
      <c r="A5650" s="1">
        <v>1013016</v>
      </c>
      <c r="B5650" s="5" t="str">
        <f>VLOOKUP(H5650,'FIPS Basin X-walk'!$A$2:$F$3224,6,FALSE)</f>
        <v>Appalachian Basin (Eastern Overthrust Area)</v>
      </c>
      <c r="C5650" s="1"/>
      <c r="D5650" s="1"/>
      <c r="E5650" s="1"/>
      <c r="F5650" s="1" t="s">
        <v>22946</v>
      </c>
      <c r="G5650" s="1" t="s">
        <v>7222</v>
      </c>
      <c r="H5650" s="1">
        <v>54083</v>
      </c>
      <c r="I5650" s="1">
        <v>1013016</v>
      </c>
      <c r="J5650" s="1">
        <v>38.655678639999998</v>
      </c>
      <c r="K5650" s="1">
        <v>-80.151686699999999</v>
      </c>
      <c r="L5650" s="1"/>
      <c r="M5650" s="1" t="s">
        <v>1521</v>
      </c>
      <c r="N5650" s="1" t="s">
        <v>22744</v>
      </c>
      <c r="O5650" s="1">
        <v>2022</v>
      </c>
      <c r="P5650" s="1">
        <v>26224</v>
      </c>
      <c r="Q5650" s="1" t="s">
        <v>22947</v>
      </c>
      <c r="R5650" s="1"/>
      <c r="S5650" s="1"/>
      <c r="T5650" s="1" t="s">
        <v>6826</v>
      </c>
      <c r="U5650" s="1"/>
      <c r="V5650" s="1" t="s">
        <v>22945</v>
      </c>
      <c r="W5650" s="1" t="s">
        <v>6826</v>
      </c>
    </row>
    <row r="5651" spans="1:23" x14ac:dyDescent="0.25">
      <c r="A5651" s="1">
        <v>1005697</v>
      </c>
      <c r="B5651" s="5" t="str">
        <f>VLOOKUP(H5651,'FIPS Basin X-walk'!$A$2:$F$3224,6,FALSE)</f>
        <v>Cincinnati Arch</v>
      </c>
      <c r="C5651" s="1" t="s">
        <v>11833</v>
      </c>
      <c r="D5651" s="1"/>
      <c r="E5651" s="1"/>
      <c r="F5651" s="1" t="s">
        <v>11834</v>
      </c>
      <c r="G5651" s="1" t="s">
        <v>7222</v>
      </c>
      <c r="H5651" s="1">
        <v>18135</v>
      </c>
      <c r="I5651" s="1">
        <v>1005697</v>
      </c>
      <c r="J5651" s="1">
        <v>40.081882999999998</v>
      </c>
      <c r="K5651" s="1">
        <v>-85.114925999999997</v>
      </c>
      <c r="L5651" s="1"/>
      <c r="M5651" s="1" t="s">
        <v>1499</v>
      </c>
      <c r="N5651" s="1" t="s">
        <v>11457</v>
      </c>
      <c r="O5651" s="1">
        <v>2022</v>
      </c>
      <c r="P5651" s="1">
        <v>47358</v>
      </c>
      <c r="Q5651" s="1" t="s">
        <v>11835</v>
      </c>
      <c r="R5651" s="1"/>
      <c r="S5651" s="1" t="s">
        <v>24358</v>
      </c>
      <c r="T5651" s="1" t="s">
        <v>6826</v>
      </c>
      <c r="U5651" s="1"/>
      <c r="V5651" s="1" t="s">
        <v>11530</v>
      </c>
      <c r="W5651" s="1" t="s">
        <v>6826</v>
      </c>
    </row>
    <row r="5652" spans="1:23" x14ac:dyDescent="0.25">
      <c r="A5652" s="1">
        <v>1013855</v>
      </c>
      <c r="B5652" s="5" t="str">
        <f>VLOOKUP(H5652,'FIPS Basin X-walk'!$A$2:$F$3224,6,FALSE)</f>
        <v>Ozark Uplift</v>
      </c>
      <c r="C5652" s="1" t="s">
        <v>23650</v>
      </c>
      <c r="D5652" s="1"/>
      <c r="E5652" s="1"/>
      <c r="F5652" s="1" t="s">
        <v>1684</v>
      </c>
      <c r="G5652" s="1" t="s">
        <v>7222</v>
      </c>
      <c r="H5652" s="1">
        <v>5121</v>
      </c>
      <c r="I5652" s="1">
        <v>1013855</v>
      </c>
      <c r="J5652" s="1">
        <v>36.214105000000004</v>
      </c>
      <c r="K5652" s="1">
        <v>-90.958467999999996</v>
      </c>
      <c r="L5652" s="1"/>
      <c r="M5652" s="1" t="s">
        <v>1520</v>
      </c>
      <c r="N5652" s="1" t="s">
        <v>7740</v>
      </c>
      <c r="O5652" s="1">
        <v>2022</v>
      </c>
      <c r="P5652" s="1">
        <v>72455</v>
      </c>
      <c r="Q5652" s="1" t="s">
        <v>12972</v>
      </c>
      <c r="R5652" s="1"/>
      <c r="S5652" s="1" t="s">
        <v>24364</v>
      </c>
      <c r="T5652" s="1" t="s">
        <v>6826</v>
      </c>
      <c r="U5652" s="1"/>
      <c r="V5652" s="1" t="s">
        <v>12973</v>
      </c>
      <c r="W5652" s="1" t="s">
        <v>6826</v>
      </c>
    </row>
    <row r="5653" spans="1:23" x14ac:dyDescent="0.25">
      <c r="A5653" s="1">
        <v>1014021</v>
      </c>
      <c r="B5653" s="5" t="str">
        <f>VLOOKUP(H5653,'FIPS Basin X-walk'!$A$2:$F$3224,6,FALSE)</f>
        <v>Ozark Uplift</v>
      </c>
      <c r="C5653" s="1" t="s">
        <v>7954</v>
      </c>
      <c r="D5653" s="1"/>
      <c r="E5653" s="1"/>
      <c r="F5653" s="1" t="s">
        <v>1684</v>
      </c>
      <c r="G5653" s="1" t="s">
        <v>7222</v>
      </c>
      <c r="H5653" s="1">
        <v>5121</v>
      </c>
      <c r="I5653" s="1">
        <v>1014021</v>
      </c>
      <c r="J5653" s="1">
        <v>36.215944</v>
      </c>
      <c r="K5653" s="1">
        <v>-90.958167000000003</v>
      </c>
      <c r="L5653" s="1"/>
      <c r="M5653" s="1" t="s">
        <v>1520</v>
      </c>
      <c r="N5653" s="1" t="s">
        <v>7740</v>
      </c>
      <c r="O5653" s="1">
        <v>2022</v>
      </c>
      <c r="P5653" s="1">
        <v>72455</v>
      </c>
      <c r="Q5653" s="1" t="s">
        <v>26828</v>
      </c>
      <c r="R5653" s="1"/>
      <c r="S5653" s="1" t="s">
        <v>24363</v>
      </c>
      <c r="T5653" s="1" t="s">
        <v>6826</v>
      </c>
      <c r="U5653" s="1"/>
      <c r="V5653" s="1" t="s">
        <v>15385</v>
      </c>
      <c r="W5653" s="1" t="s">
        <v>6826</v>
      </c>
    </row>
    <row r="5654" spans="1:23" x14ac:dyDescent="0.25">
      <c r="A5654" s="1">
        <v>1013633</v>
      </c>
      <c r="B5654" s="5" t="str">
        <f>VLOOKUP(H5654,'FIPS Basin X-walk'!$A$2:$F$3224,6,FALSE)</f>
        <v>Piedmont-Blue Ridge Prov</v>
      </c>
      <c r="C5654" s="1" t="s">
        <v>17454</v>
      </c>
      <c r="D5654" s="1"/>
      <c r="E5654" s="1"/>
      <c r="F5654" s="1" t="s">
        <v>17455</v>
      </c>
      <c r="G5654" s="1" t="s">
        <v>7222</v>
      </c>
      <c r="H5654" s="1">
        <v>37151</v>
      </c>
      <c r="I5654" s="1">
        <v>1013633</v>
      </c>
      <c r="J5654" s="1">
        <v>35.744148000000003</v>
      </c>
      <c r="K5654" s="1">
        <v>-79.741612000000003</v>
      </c>
      <c r="L5654" s="1"/>
      <c r="M5654" s="1" t="s">
        <v>1530</v>
      </c>
      <c r="N5654" s="1" t="s">
        <v>17213</v>
      </c>
      <c r="O5654" s="1">
        <v>2022</v>
      </c>
      <c r="P5654" s="1">
        <v>27317</v>
      </c>
      <c r="Q5654" s="1" t="s">
        <v>17456</v>
      </c>
      <c r="R5654" s="1"/>
      <c r="S5654" s="1" t="s">
        <v>24358</v>
      </c>
      <c r="T5654" s="1" t="s">
        <v>6826</v>
      </c>
      <c r="U5654" s="1"/>
      <c r="V5654" s="1" t="s">
        <v>6878</v>
      </c>
      <c r="W5654" s="1" t="s">
        <v>6826</v>
      </c>
    </row>
    <row r="5655" spans="1:23" x14ac:dyDescent="0.25">
      <c r="A5655" s="1">
        <v>1009864</v>
      </c>
      <c r="B5655" s="5" t="str">
        <f>VLOOKUP(H5655,'FIPS Basin X-walk'!$A$2:$F$3224,6,FALSE)</f>
        <v>Illinois Basin</v>
      </c>
      <c r="C5655" s="1" t="s">
        <v>11269</v>
      </c>
      <c r="D5655" s="1"/>
      <c r="E5655" s="1"/>
      <c r="F5655" s="1" t="s">
        <v>11270</v>
      </c>
      <c r="G5655" s="1" t="s">
        <v>7222</v>
      </c>
      <c r="H5655" s="1">
        <v>17157</v>
      </c>
      <c r="I5655" s="1">
        <v>1009864</v>
      </c>
      <c r="J5655" s="1">
        <v>38.120564000000002</v>
      </c>
      <c r="K5655" s="1">
        <v>-89.694120999999996</v>
      </c>
      <c r="L5655" s="1"/>
      <c r="M5655" s="1" t="s">
        <v>1488</v>
      </c>
      <c r="N5655" s="1" t="s">
        <v>10805</v>
      </c>
      <c r="O5655" s="1">
        <v>2022</v>
      </c>
      <c r="P5655" s="1">
        <v>62286</v>
      </c>
      <c r="Q5655" s="1" t="s">
        <v>26159</v>
      </c>
      <c r="R5655" s="1"/>
      <c r="S5655" s="1" t="s">
        <v>25008</v>
      </c>
      <c r="T5655" s="1" t="s">
        <v>6826</v>
      </c>
      <c r="U5655" s="1"/>
      <c r="V5655" s="1" t="s">
        <v>11271</v>
      </c>
      <c r="W5655" s="1" t="s">
        <v>6826</v>
      </c>
    </row>
    <row r="5656" spans="1:23" x14ac:dyDescent="0.25">
      <c r="A5656" s="1">
        <v>1002882</v>
      </c>
      <c r="B5656" s="5" t="str">
        <f>VLOOKUP(H5656,'FIPS Basin X-walk'!$A$2:$F$3224,6,FALSE)</f>
        <v>Cincinnati Arch</v>
      </c>
      <c r="C5656" s="1" t="s">
        <v>11831</v>
      </c>
      <c r="D5656" s="1"/>
      <c r="E5656" s="1"/>
      <c r="F5656" s="1" t="s">
        <v>8047</v>
      </c>
      <c r="G5656" s="1" t="s">
        <v>7222</v>
      </c>
      <c r="H5656" s="1">
        <v>18135</v>
      </c>
      <c r="I5656" s="1">
        <v>1002882</v>
      </c>
      <c r="J5656" s="1">
        <v>40.185949999999998</v>
      </c>
      <c r="K5656" s="1">
        <v>-84.862279999999998</v>
      </c>
      <c r="L5656" s="1"/>
      <c r="M5656" s="1" t="s">
        <v>1499</v>
      </c>
      <c r="N5656" s="1" t="s">
        <v>11457</v>
      </c>
      <c r="O5656" s="1">
        <v>2022</v>
      </c>
      <c r="P5656" s="1">
        <v>47390</v>
      </c>
      <c r="Q5656" s="1" t="s">
        <v>25012</v>
      </c>
      <c r="R5656" s="1"/>
      <c r="S5656" s="1" t="s">
        <v>24378</v>
      </c>
      <c r="T5656" s="1" t="s">
        <v>6826</v>
      </c>
      <c r="U5656" s="1"/>
      <c r="V5656" s="1" t="s">
        <v>11832</v>
      </c>
      <c r="W5656" s="1" t="s">
        <v>6826</v>
      </c>
    </row>
    <row r="5657" spans="1:23" x14ac:dyDescent="0.25">
      <c r="A5657" s="1">
        <v>1007049</v>
      </c>
      <c r="B5657" s="5" t="str">
        <f>VLOOKUP(H5657,'FIPS Basin X-walk'!$A$2:$F$3224,6,FALSE)</f>
        <v>Piedmont-Blue Ridge Prov</v>
      </c>
      <c r="C5657" s="1" t="s">
        <v>7220</v>
      </c>
      <c r="D5657" s="1"/>
      <c r="E5657" s="1"/>
      <c r="F5657" s="1" t="s">
        <v>7221</v>
      </c>
      <c r="G5657" s="1" t="s">
        <v>7222</v>
      </c>
      <c r="H5657" s="1">
        <v>1111</v>
      </c>
      <c r="I5657" s="1">
        <v>1007049</v>
      </c>
      <c r="J5657" s="1">
        <v>33.151313000000002</v>
      </c>
      <c r="K5657" s="1">
        <v>-85.512407999999994</v>
      </c>
      <c r="L5657" s="1"/>
      <c r="M5657" s="1" t="s">
        <v>1482</v>
      </c>
      <c r="N5657" s="1" t="s">
        <v>6824</v>
      </c>
      <c r="O5657" s="1">
        <v>2022</v>
      </c>
      <c r="P5657" s="1">
        <v>36276</v>
      </c>
      <c r="Q5657" s="1" t="s">
        <v>622</v>
      </c>
      <c r="R5657" s="1"/>
      <c r="S5657" s="1" t="s">
        <v>24435</v>
      </c>
      <c r="T5657" s="1" t="s">
        <v>6826</v>
      </c>
      <c r="U5657" s="1"/>
      <c r="V5657" s="1" t="s">
        <v>6881</v>
      </c>
      <c r="W5657" s="1" t="s">
        <v>6826</v>
      </c>
    </row>
    <row r="5658" spans="1:23" x14ac:dyDescent="0.25">
      <c r="A5658" s="1">
        <v>1006060</v>
      </c>
      <c r="B5658" s="5" t="str">
        <f>VLOOKUP(H5658,'FIPS Basin X-walk'!$A$2:$F$3224,6,FALSE)</f>
        <v>Cincinnati Arch</v>
      </c>
      <c r="C5658" s="1" t="s">
        <v>11828</v>
      </c>
      <c r="D5658" s="1"/>
      <c r="E5658" s="1"/>
      <c r="F5658" s="1" t="s">
        <v>11829</v>
      </c>
      <c r="G5658" s="1" t="s">
        <v>7222</v>
      </c>
      <c r="H5658" s="1">
        <v>18135</v>
      </c>
      <c r="I5658" s="1">
        <v>1006060</v>
      </c>
      <c r="J5658" s="1">
        <v>40.173693999999998</v>
      </c>
      <c r="K5658" s="1">
        <v>-84.971693999999999</v>
      </c>
      <c r="L5658" s="1"/>
      <c r="M5658" s="1" t="s">
        <v>1499</v>
      </c>
      <c r="N5658" s="1" t="s">
        <v>11457</v>
      </c>
      <c r="O5658" s="1">
        <v>2022</v>
      </c>
      <c r="P5658" s="1">
        <v>47394</v>
      </c>
      <c r="Q5658" s="1" t="s">
        <v>11830</v>
      </c>
      <c r="R5658" s="1"/>
      <c r="S5658" s="1" t="s">
        <v>24356</v>
      </c>
      <c r="T5658" s="1" t="s">
        <v>6826</v>
      </c>
      <c r="U5658" s="1"/>
      <c r="V5658" s="1" t="s">
        <v>8514</v>
      </c>
      <c r="W5658" s="1" t="s">
        <v>6826</v>
      </c>
    </row>
    <row r="5659" spans="1:23" x14ac:dyDescent="0.25">
      <c r="A5659" s="1">
        <v>1006144</v>
      </c>
      <c r="B5659" s="5" t="str">
        <f>VLOOKUP(H5659,'FIPS Basin X-walk'!$A$2:$F$3224,6,FALSE)</f>
        <v>Mid-Gulf Coast Basin</v>
      </c>
      <c r="C5659" s="1" t="s">
        <v>15376</v>
      </c>
      <c r="D5659" s="1"/>
      <c r="E5659" s="1" t="s">
        <v>6828</v>
      </c>
      <c r="F5659" s="1" t="s">
        <v>15377</v>
      </c>
      <c r="G5659" s="1" t="s">
        <v>15378</v>
      </c>
      <c r="H5659" s="1">
        <v>28121</v>
      </c>
      <c r="I5659" s="1">
        <v>1006144</v>
      </c>
      <c r="J5659" s="1">
        <v>32.311967000000003</v>
      </c>
      <c r="K5659" s="1">
        <v>-90.137227999999993</v>
      </c>
      <c r="L5659" s="1"/>
      <c r="M5659" s="1" t="s">
        <v>1523</v>
      </c>
      <c r="N5659" s="1" t="s">
        <v>15181</v>
      </c>
      <c r="O5659" s="1">
        <v>2022</v>
      </c>
      <c r="P5659" s="1">
        <v>39232</v>
      </c>
      <c r="Q5659" s="1" t="s">
        <v>15379</v>
      </c>
      <c r="R5659" s="1"/>
      <c r="S5659" s="1" t="s">
        <v>24372</v>
      </c>
      <c r="T5659" s="1" t="s">
        <v>6826</v>
      </c>
      <c r="U5659" s="1"/>
      <c r="V5659" s="1" t="s">
        <v>7021</v>
      </c>
      <c r="W5659" s="1" t="s">
        <v>6826</v>
      </c>
    </row>
    <row r="5660" spans="1:23" x14ac:dyDescent="0.25">
      <c r="A5660" s="1">
        <v>1013749</v>
      </c>
      <c r="B5660" s="5" t="str">
        <f>VLOOKUP(H5660,'FIPS Basin X-walk'!$A$2:$F$3224,6,FALSE)</f>
        <v>Williston Basin</v>
      </c>
      <c r="C5660" s="1" t="s">
        <v>17656</v>
      </c>
      <c r="D5660" s="1"/>
      <c r="E5660" s="1"/>
      <c r="F5660" s="1" t="s">
        <v>17657</v>
      </c>
      <c r="G5660" s="1" t="s">
        <v>17658</v>
      </c>
      <c r="H5660" s="1">
        <v>38073</v>
      </c>
      <c r="I5660" s="1">
        <v>1013749</v>
      </c>
      <c r="J5660" s="1">
        <v>46.613700000000001</v>
      </c>
      <c r="K5660" s="1">
        <v>-97.576899999999995</v>
      </c>
      <c r="L5660" s="1"/>
      <c r="M5660" s="1" t="s">
        <v>1511</v>
      </c>
      <c r="N5660" s="1" t="s">
        <v>17561</v>
      </c>
      <c r="O5660" s="1">
        <v>2022</v>
      </c>
      <c r="P5660" s="1">
        <v>58027</v>
      </c>
      <c r="Q5660" s="1" t="s">
        <v>26746</v>
      </c>
      <c r="R5660" s="1"/>
      <c r="S5660" s="1" t="s">
        <v>24377</v>
      </c>
      <c r="T5660" s="1" t="s">
        <v>6828</v>
      </c>
      <c r="U5660" s="1"/>
      <c r="V5660" s="1" t="s">
        <v>10435</v>
      </c>
      <c r="W5660" s="1" t="s">
        <v>6826</v>
      </c>
    </row>
    <row r="5661" spans="1:23" x14ac:dyDescent="0.25">
      <c r="A5661" s="1">
        <v>1014616</v>
      </c>
      <c r="B5661" s="5" t="str">
        <f>VLOOKUP(H5661,'FIPS Basin X-walk'!$A$2:$F$3224,6,FALSE)</f>
        <v>Gulf Coast Basin (LA, TX)</v>
      </c>
      <c r="C5661" s="1" t="s">
        <v>27308</v>
      </c>
      <c r="D5661" s="1"/>
      <c r="E5661" s="1"/>
      <c r="F5661" s="1" t="s">
        <v>27309</v>
      </c>
      <c r="G5661" s="1" t="s">
        <v>2120</v>
      </c>
      <c r="H5661" s="1">
        <v>22079</v>
      </c>
      <c r="I5661" s="1">
        <v>1014616</v>
      </c>
      <c r="J5661" s="1">
        <v>31.366890176862</v>
      </c>
      <c r="K5661" s="1">
        <v>-92.627513990507694</v>
      </c>
      <c r="L5661" s="1"/>
      <c r="M5661" s="1" t="s">
        <v>1483</v>
      </c>
      <c r="N5661" s="1" t="s">
        <v>13028</v>
      </c>
      <c r="O5661" s="1">
        <v>2022</v>
      </c>
      <c r="P5661" s="1">
        <v>71409</v>
      </c>
      <c r="Q5661" s="1" t="s">
        <v>24322</v>
      </c>
      <c r="R5661" s="1"/>
      <c r="S5661" s="1">
        <v>486210</v>
      </c>
      <c r="T5661" s="1" t="s">
        <v>6826</v>
      </c>
      <c r="U5661" s="1"/>
      <c r="V5661" s="1" t="s">
        <v>9347</v>
      </c>
      <c r="W5661" s="1" t="s">
        <v>6826</v>
      </c>
    </row>
    <row r="5662" spans="1:23" x14ac:dyDescent="0.25">
      <c r="A5662" s="1">
        <v>1013561</v>
      </c>
      <c r="B5662" s="5" t="str">
        <f>VLOOKUP(H5662,'FIPS Basin X-walk'!$A$2:$F$3224,6,FALSE)</f>
        <v>Gulf Coast Basin (LA, TX)</v>
      </c>
      <c r="C5662" s="1" t="s">
        <v>23612</v>
      </c>
      <c r="D5662" s="1"/>
      <c r="E5662" s="1"/>
      <c r="F5662" s="1" t="s">
        <v>23613</v>
      </c>
      <c r="G5662" s="1" t="s">
        <v>2120</v>
      </c>
      <c r="H5662" s="1">
        <v>22079</v>
      </c>
      <c r="I5662" s="1">
        <v>1013561</v>
      </c>
      <c r="J5662" s="1">
        <v>31.190566</v>
      </c>
      <c r="K5662" s="1">
        <v>-92.355996000000005</v>
      </c>
      <c r="L5662" s="1"/>
      <c r="M5662" s="1" t="s">
        <v>1483</v>
      </c>
      <c r="N5662" s="1" t="s">
        <v>13028</v>
      </c>
      <c r="O5662" s="1">
        <v>2022</v>
      </c>
      <c r="P5662" s="1">
        <v>71346</v>
      </c>
      <c r="Q5662" s="1" t="s">
        <v>24255</v>
      </c>
      <c r="R5662" s="1"/>
      <c r="S5662" s="1">
        <v>486210</v>
      </c>
      <c r="T5662" s="1" t="s">
        <v>6826</v>
      </c>
      <c r="U5662" s="1"/>
      <c r="V5662" s="1" t="s">
        <v>7090</v>
      </c>
      <c r="W5662" s="1" t="s">
        <v>6826</v>
      </c>
    </row>
    <row r="5663" spans="1:23" x14ac:dyDescent="0.25">
      <c r="A5663" s="1">
        <v>1001041</v>
      </c>
      <c r="B5663" s="5" t="str">
        <f>VLOOKUP(H5663,'FIPS Basin X-walk'!$A$2:$F$3224,6,FALSE)</f>
        <v>Gulf Coast Basin (LA, TX)</v>
      </c>
      <c r="C5663" s="1" t="s">
        <v>13482</v>
      </c>
      <c r="D5663" s="1"/>
      <c r="E5663" s="1" t="s">
        <v>6828</v>
      </c>
      <c r="F5663" s="1" t="s">
        <v>11339</v>
      </c>
      <c r="G5663" s="1" t="s">
        <v>2120</v>
      </c>
      <c r="H5663" s="1">
        <v>22079</v>
      </c>
      <c r="I5663" s="1">
        <v>1001041</v>
      </c>
      <c r="J5663" s="1">
        <v>31.395</v>
      </c>
      <c r="K5663" s="1">
        <v>-92.716700000000003</v>
      </c>
      <c r="L5663" s="1"/>
      <c r="M5663" s="1" t="s">
        <v>1483</v>
      </c>
      <c r="N5663" s="1" t="s">
        <v>13028</v>
      </c>
      <c r="O5663" s="1">
        <v>2022</v>
      </c>
      <c r="P5663" s="1">
        <v>71447</v>
      </c>
      <c r="Q5663" s="1" t="s">
        <v>13483</v>
      </c>
      <c r="R5663" s="1"/>
      <c r="S5663" s="1" t="s">
        <v>24355</v>
      </c>
      <c r="T5663" s="1" t="s">
        <v>6826</v>
      </c>
      <c r="U5663" s="1"/>
      <c r="V5663" s="1" t="s">
        <v>13484</v>
      </c>
      <c r="W5663" s="1" t="s">
        <v>6828</v>
      </c>
    </row>
    <row r="5664" spans="1:23" x14ac:dyDescent="0.25">
      <c r="A5664" s="1">
        <v>1006862</v>
      </c>
      <c r="B5664" s="5" t="str">
        <f>VLOOKUP(H5664,'FIPS Basin X-walk'!$A$2:$F$3224,6,FALSE)</f>
        <v>Gulf Coast Basin (LA, TX)</v>
      </c>
      <c r="C5664" s="1" t="s">
        <v>13475</v>
      </c>
      <c r="D5664" s="1"/>
      <c r="E5664" s="1"/>
      <c r="F5664" s="1" t="s">
        <v>13476</v>
      </c>
      <c r="G5664" s="1" t="s">
        <v>13473</v>
      </c>
      <c r="H5664" s="1">
        <v>22079</v>
      </c>
      <c r="I5664" s="1">
        <v>1006862</v>
      </c>
      <c r="J5664" s="1">
        <v>31.321000000000002</v>
      </c>
      <c r="K5664" s="1">
        <v>-92.462599999999995</v>
      </c>
      <c r="L5664" s="1"/>
      <c r="M5664" s="1" t="s">
        <v>1483</v>
      </c>
      <c r="N5664" s="1" t="s">
        <v>13028</v>
      </c>
      <c r="O5664" s="1">
        <v>2022</v>
      </c>
      <c r="P5664" s="1">
        <v>71301</v>
      </c>
      <c r="Q5664" s="1" t="s">
        <v>13477</v>
      </c>
      <c r="R5664" s="1"/>
      <c r="S5664" s="1" t="s">
        <v>24355</v>
      </c>
      <c r="T5664" s="1" t="s">
        <v>6826</v>
      </c>
      <c r="U5664" s="1"/>
      <c r="V5664" s="1" t="s">
        <v>25771</v>
      </c>
      <c r="W5664" s="1" t="s">
        <v>6828</v>
      </c>
    </row>
    <row r="5665" spans="1:23" x14ac:dyDescent="0.25">
      <c r="A5665" s="1">
        <v>1008455</v>
      </c>
      <c r="B5665" s="5" t="str">
        <f>VLOOKUP(H5665,'FIPS Basin X-walk'!$A$2:$F$3224,6,FALSE)</f>
        <v>Gulf Coast Basin (LA, TX)</v>
      </c>
      <c r="C5665" s="1" t="s">
        <v>13478</v>
      </c>
      <c r="D5665" s="1"/>
      <c r="E5665" s="1"/>
      <c r="F5665" s="1" t="s">
        <v>13479</v>
      </c>
      <c r="G5665" s="1" t="s">
        <v>13473</v>
      </c>
      <c r="H5665" s="1">
        <v>22079</v>
      </c>
      <c r="I5665" s="1">
        <v>1008455</v>
      </c>
      <c r="J5665" s="1">
        <v>31.027564999999999</v>
      </c>
      <c r="K5665" s="1">
        <v>-92.249239000000003</v>
      </c>
      <c r="L5665" s="1"/>
      <c r="M5665" s="1" t="s">
        <v>1483</v>
      </c>
      <c r="N5665" s="1" t="s">
        <v>13028</v>
      </c>
      <c r="O5665" s="1">
        <v>2022</v>
      </c>
      <c r="P5665" s="1">
        <v>71325</v>
      </c>
      <c r="Q5665" s="1" t="s">
        <v>846</v>
      </c>
      <c r="R5665" s="1"/>
      <c r="S5665" s="1" t="s">
        <v>24435</v>
      </c>
      <c r="T5665" s="1" t="s">
        <v>6826</v>
      </c>
      <c r="U5665" s="1"/>
      <c r="V5665" s="1" t="s">
        <v>9347</v>
      </c>
      <c r="W5665" s="1" t="s">
        <v>6826</v>
      </c>
    </row>
    <row r="5666" spans="1:23" x14ac:dyDescent="0.25">
      <c r="A5666" s="1">
        <v>1012685</v>
      </c>
      <c r="B5666" s="5" t="str">
        <f>VLOOKUP(H5666,'FIPS Basin X-walk'!$A$2:$F$3224,6,FALSE)</f>
        <v>Gulf Coast Basin (LA, TX)</v>
      </c>
      <c r="C5666" s="1" t="s">
        <v>13480</v>
      </c>
      <c r="D5666" s="1"/>
      <c r="E5666" s="1"/>
      <c r="F5666" s="1" t="s">
        <v>13481</v>
      </c>
      <c r="G5666" s="1" t="s">
        <v>13473</v>
      </c>
      <c r="H5666" s="1">
        <v>22079</v>
      </c>
      <c r="I5666" s="1">
        <v>1012685</v>
      </c>
      <c r="J5666" s="1">
        <v>31.428819000000001</v>
      </c>
      <c r="K5666" s="1">
        <v>-92.231825999999998</v>
      </c>
      <c r="L5666" s="1"/>
      <c r="M5666" s="1" t="s">
        <v>1483</v>
      </c>
      <c r="N5666" s="1" t="s">
        <v>13028</v>
      </c>
      <c r="O5666" s="1">
        <v>2022</v>
      </c>
      <c r="P5666" s="1">
        <v>71328</v>
      </c>
      <c r="Q5666" s="1" t="s">
        <v>420</v>
      </c>
      <c r="R5666" s="1"/>
      <c r="S5666" s="1" t="s">
        <v>24435</v>
      </c>
      <c r="T5666" s="1" t="s">
        <v>6826</v>
      </c>
      <c r="U5666" s="1"/>
      <c r="V5666" s="1" t="s">
        <v>12735</v>
      </c>
      <c r="W5666" s="1" t="s">
        <v>6826</v>
      </c>
    </row>
    <row r="5667" spans="1:23" x14ac:dyDescent="0.25">
      <c r="A5667" s="1">
        <v>1009430</v>
      </c>
      <c r="B5667" s="5" t="str">
        <f>VLOOKUP(H5667,'FIPS Basin X-walk'!$A$2:$F$3224,6,FALSE)</f>
        <v>Gulf Coast Basin (LA, TX)</v>
      </c>
      <c r="C5667" s="1" t="s">
        <v>13485</v>
      </c>
      <c r="D5667" s="1"/>
      <c r="E5667" s="1"/>
      <c r="F5667" s="1" t="s">
        <v>13104</v>
      </c>
      <c r="G5667" s="1" t="s">
        <v>13473</v>
      </c>
      <c r="H5667" s="1">
        <v>22079</v>
      </c>
      <c r="I5667" s="1">
        <v>1009430</v>
      </c>
      <c r="J5667" s="1">
        <v>31.297599999999999</v>
      </c>
      <c r="K5667" s="1">
        <v>-92.333860000000001</v>
      </c>
      <c r="L5667" s="1"/>
      <c r="M5667" s="1" t="s">
        <v>1483</v>
      </c>
      <c r="N5667" s="1" t="s">
        <v>13028</v>
      </c>
      <c r="O5667" s="1">
        <v>2022</v>
      </c>
      <c r="P5667" s="1">
        <v>71360</v>
      </c>
      <c r="Q5667" s="1" t="s">
        <v>410</v>
      </c>
      <c r="R5667" s="1"/>
      <c r="S5667" s="1" t="s">
        <v>24435</v>
      </c>
      <c r="T5667" s="1" t="s">
        <v>6826</v>
      </c>
      <c r="U5667" s="1"/>
      <c r="V5667" s="1" t="s">
        <v>8019</v>
      </c>
      <c r="W5667" s="1" t="s">
        <v>6826</v>
      </c>
    </row>
    <row r="5668" spans="1:23" x14ac:dyDescent="0.25">
      <c r="A5668" s="1">
        <v>1011541</v>
      </c>
      <c r="B5668" s="5" t="str">
        <f>VLOOKUP(H5668,'FIPS Basin X-walk'!$A$2:$F$3224,6,FALSE)</f>
        <v>Gulf Coast Basin (LA, TX)</v>
      </c>
      <c r="C5668" s="1" t="s">
        <v>13472</v>
      </c>
      <c r="D5668" s="1"/>
      <c r="E5668" s="1"/>
      <c r="F5668" s="1" t="s">
        <v>13104</v>
      </c>
      <c r="G5668" s="1" t="s">
        <v>13473</v>
      </c>
      <c r="H5668" s="1">
        <v>22079</v>
      </c>
      <c r="I5668" s="1">
        <v>1011541</v>
      </c>
      <c r="J5668" s="1">
        <v>31.36786</v>
      </c>
      <c r="K5668" s="1">
        <v>-92.409899999999993</v>
      </c>
      <c r="L5668" s="1"/>
      <c r="M5668" s="1" t="s">
        <v>1483</v>
      </c>
      <c r="N5668" s="1" t="s">
        <v>13028</v>
      </c>
      <c r="O5668" s="1">
        <v>2022</v>
      </c>
      <c r="P5668" s="1">
        <v>71360</v>
      </c>
      <c r="Q5668" s="1" t="s">
        <v>13474</v>
      </c>
      <c r="R5668" s="1"/>
      <c r="S5668" s="1" t="s">
        <v>24439</v>
      </c>
      <c r="T5668" s="1" t="s">
        <v>6826</v>
      </c>
      <c r="U5668" s="1"/>
      <c r="V5668" s="1" t="s">
        <v>9047</v>
      </c>
      <c r="W5668" s="1" t="s">
        <v>6826</v>
      </c>
    </row>
    <row r="5669" spans="1:23" x14ac:dyDescent="0.25">
      <c r="A5669" s="1">
        <v>1013841</v>
      </c>
      <c r="B5669" s="5" t="str">
        <f>VLOOKUP(H5669,'FIPS Basin X-walk'!$A$2:$F$3224,6,FALSE)</f>
        <v>Permian Basin</v>
      </c>
      <c r="C5669" s="1" t="s">
        <v>26768</v>
      </c>
      <c r="D5669" s="1"/>
      <c r="E5669" s="1"/>
      <c r="F5669" s="1" t="s">
        <v>21679</v>
      </c>
      <c r="G5669" s="1" t="s">
        <v>21680</v>
      </c>
      <c r="H5669" s="1">
        <v>48383</v>
      </c>
      <c r="I5669" s="1">
        <v>1013841</v>
      </c>
      <c r="J5669" s="1">
        <v>31.110533</v>
      </c>
      <c r="K5669" s="1">
        <v>-101.569087</v>
      </c>
      <c r="L5669" s="1"/>
      <c r="M5669" s="1" t="s">
        <v>1485</v>
      </c>
      <c r="N5669" s="1" t="s">
        <v>9148</v>
      </c>
      <c r="O5669" s="1">
        <v>2022</v>
      </c>
      <c r="P5669" s="1">
        <v>76932</v>
      </c>
      <c r="Q5669" s="1" t="s">
        <v>24276</v>
      </c>
      <c r="R5669" s="1"/>
      <c r="S5669" s="1" t="s">
        <v>24435</v>
      </c>
      <c r="T5669" s="1" t="s">
        <v>6826</v>
      </c>
      <c r="U5669" s="1"/>
      <c r="V5669" s="1" t="s">
        <v>26767</v>
      </c>
      <c r="W5669" s="1" t="s">
        <v>6826</v>
      </c>
    </row>
    <row r="5670" spans="1:23" x14ac:dyDescent="0.25">
      <c r="A5670" s="1">
        <v>1013904</v>
      </c>
      <c r="B5670" s="5" t="str">
        <f>VLOOKUP(H5670,'FIPS Basin X-walk'!$A$2:$F$3224,6,FALSE)</f>
        <v>Permian Basin</v>
      </c>
      <c r="C5670" s="1" t="s">
        <v>21678</v>
      </c>
      <c r="D5670" s="1"/>
      <c r="E5670" s="1"/>
      <c r="F5670" s="1" t="s">
        <v>21679</v>
      </c>
      <c r="G5670" s="1" t="s">
        <v>21680</v>
      </c>
      <c r="H5670" s="1">
        <v>48383</v>
      </c>
      <c r="I5670" s="1">
        <v>1013904</v>
      </c>
      <c r="J5670" s="1">
        <v>31.109673000000001</v>
      </c>
      <c r="K5670" s="1">
        <v>-101.363489</v>
      </c>
      <c r="L5670" s="1"/>
      <c r="M5670" s="1" t="s">
        <v>1485</v>
      </c>
      <c r="N5670" s="1" t="s">
        <v>9148</v>
      </c>
      <c r="O5670" s="1">
        <v>2022</v>
      </c>
      <c r="P5670" s="1">
        <v>76932</v>
      </c>
      <c r="Q5670" s="1" t="s">
        <v>484</v>
      </c>
      <c r="R5670" s="1"/>
      <c r="S5670" s="1" t="s">
        <v>24399</v>
      </c>
      <c r="T5670" s="1" t="s">
        <v>6826</v>
      </c>
      <c r="U5670" s="1"/>
      <c r="V5670" s="1" t="s">
        <v>20634</v>
      </c>
      <c r="W5670" s="1" t="s">
        <v>6826</v>
      </c>
    </row>
    <row r="5671" spans="1:23" x14ac:dyDescent="0.25">
      <c r="A5671" s="1">
        <v>1013787</v>
      </c>
      <c r="B5671" s="5" t="str">
        <f>VLOOKUP(H5671,'FIPS Basin X-walk'!$A$2:$F$3224,6,FALSE)</f>
        <v>Permian Basin</v>
      </c>
      <c r="C5671" s="1" t="s">
        <v>23801</v>
      </c>
      <c r="D5671" s="1"/>
      <c r="E5671" s="1"/>
      <c r="F5671" s="1" t="s">
        <v>10191</v>
      </c>
      <c r="G5671" s="1" t="s">
        <v>21680</v>
      </c>
      <c r="H5671" s="1">
        <v>48383</v>
      </c>
      <c r="I5671" s="1">
        <v>1013787</v>
      </c>
      <c r="J5671" s="1">
        <v>31.644859</v>
      </c>
      <c r="K5671" s="1">
        <v>-101.63231</v>
      </c>
      <c r="L5671" s="1"/>
      <c r="M5671" s="1" t="s">
        <v>1485</v>
      </c>
      <c r="N5671" s="1" t="s">
        <v>9148</v>
      </c>
      <c r="O5671" s="1">
        <v>2022</v>
      </c>
      <c r="P5671" s="1">
        <v>79739</v>
      </c>
      <c r="Q5671" s="1" t="s">
        <v>26753</v>
      </c>
      <c r="R5671" s="1"/>
      <c r="S5671" s="1" t="s">
        <v>24399</v>
      </c>
      <c r="T5671" s="1" t="s">
        <v>6826</v>
      </c>
      <c r="U5671" s="1"/>
      <c r="V5671" s="1" t="s">
        <v>13153</v>
      </c>
      <c r="W5671" s="1" t="s">
        <v>6826</v>
      </c>
    </row>
    <row r="5672" spans="1:23" x14ac:dyDescent="0.25">
      <c r="A5672" s="1">
        <v>1013404</v>
      </c>
      <c r="B5672" s="5" t="str">
        <f>VLOOKUP(H5672,'FIPS Basin X-walk'!$A$2:$F$3224,6,FALSE)</f>
        <v>Kerr Basin</v>
      </c>
      <c r="C5672" s="1"/>
      <c r="D5672" s="1"/>
      <c r="E5672" s="1"/>
      <c r="F5672" s="1" t="s">
        <v>1765</v>
      </c>
      <c r="G5672" s="1" t="s">
        <v>21681</v>
      </c>
      <c r="H5672" s="1">
        <v>48385</v>
      </c>
      <c r="I5672" s="1">
        <v>1013404</v>
      </c>
      <c r="J5672" s="1">
        <v>30.029499999999999</v>
      </c>
      <c r="K5672" s="1">
        <v>-99.835400000000007</v>
      </c>
      <c r="L5672" s="1"/>
      <c r="M5672" s="1" t="s">
        <v>1485</v>
      </c>
      <c r="N5672" s="1" t="s">
        <v>9148</v>
      </c>
      <c r="O5672" s="1">
        <v>2022</v>
      </c>
      <c r="P5672" s="1">
        <v>78058</v>
      </c>
      <c r="Q5672" s="1" t="s">
        <v>436</v>
      </c>
      <c r="R5672" s="1"/>
      <c r="S5672" s="1" t="s">
        <v>24435</v>
      </c>
      <c r="T5672" s="1" t="s">
        <v>6826</v>
      </c>
      <c r="U5672" s="1"/>
      <c r="V5672" s="1" t="s">
        <v>9347</v>
      </c>
      <c r="W5672" s="1" t="s">
        <v>6826</v>
      </c>
    </row>
    <row r="5673" spans="1:23" x14ac:dyDescent="0.25">
      <c r="A5673" s="1">
        <v>1009776</v>
      </c>
      <c r="B5673" s="5" t="str">
        <f>VLOOKUP(H5673,'FIPS Basin X-walk'!$A$2:$F$3224,6,FALSE)</f>
        <v>Arkla Basin</v>
      </c>
      <c r="C5673" s="1" t="s">
        <v>23837</v>
      </c>
      <c r="D5673" s="1"/>
      <c r="E5673" s="1"/>
      <c r="F5673" s="1" t="s">
        <v>13486</v>
      </c>
      <c r="G5673" s="1" t="s">
        <v>3871</v>
      </c>
      <c r="H5673" s="1">
        <v>22081</v>
      </c>
      <c r="I5673" s="1">
        <v>1009776</v>
      </c>
      <c r="J5673" s="1">
        <v>31.995578099999999</v>
      </c>
      <c r="K5673" s="1">
        <v>-93.298610600000004</v>
      </c>
      <c r="L5673" s="1"/>
      <c r="M5673" s="1" t="s">
        <v>1483</v>
      </c>
      <c r="N5673" s="1" t="s">
        <v>13028</v>
      </c>
      <c r="O5673" s="1">
        <v>2022</v>
      </c>
      <c r="P5673" s="1">
        <v>71019</v>
      </c>
      <c r="Q5673" s="1" t="s">
        <v>26143</v>
      </c>
      <c r="R5673" s="1"/>
      <c r="S5673" s="1">
        <v>211130</v>
      </c>
      <c r="T5673" s="1" t="s">
        <v>6826</v>
      </c>
      <c r="U5673" s="1"/>
      <c r="V5673" s="1" t="s">
        <v>7090</v>
      </c>
      <c r="W5673" s="1" t="s">
        <v>6826</v>
      </c>
    </row>
    <row r="5674" spans="1:23" x14ac:dyDescent="0.25">
      <c r="A5674" s="1">
        <v>1003436</v>
      </c>
      <c r="B5674" s="5" t="str">
        <f>VLOOKUP(H5674,'FIPS Basin X-walk'!$A$2:$F$3224,6,FALSE)</f>
        <v>Arkla Basin</v>
      </c>
      <c r="C5674" s="1"/>
      <c r="D5674" s="1"/>
      <c r="E5674" s="1"/>
      <c r="F5674" s="1" t="s">
        <v>13486</v>
      </c>
      <c r="G5674" s="1" t="s">
        <v>13487</v>
      </c>
      <c r="H5674" s="1">
        <v>22081</v>
      </c>
      <c r="I5674" s="1">
        <v>1003436</v>
      </c>
      <c r="J5674" s="1">
        <v>32.198549999999997</v>
      </c>
      <c r="K5674" s="1">
        <v>-93.483151000000007</v>
      </c>
      <c r="L5674" s="1"/>
      <c r="M5674" s="1" t="s">
        <v>1483</v>
      </c>
      <c r="N5674" s="1" t="s">
        <v>13028</v>
      </c>
      <c r="O5674" s="1">
        <v>2022</v>
      </c>
      <c r="P5674" s="1">
        <v>71115</v>
      </c>
      <c r="Q5674" s="1" t="s">
        <v>24041</v>
      </c>
      <c r="R5674" s="1"/>
      <c r="S5674" s="1" t="s">
        <v>24435</v>
      </c>
      <c r="T5674" s="1" t="s">
        <v>6826</v>
      </c>
      <c r="U5674" s="1"/>
      <c r="V5674" s="1" t="s">
        <v>7521</v>
      </c>
      <c r="W5674" s="1" t="s">
        <v>6826</v>
      </c>
    </row>
    <row r="5675" spans="1:23" x14ac:dyDescent="0.25">
      <c r="A5675" s="1">
        <v>1003752</v>
      </c>
      <c r="B5675" s="5" t="str">
        <f>VLOOKUP(H5675,'FIPS Basin X-walk'!$A$2:$F$3224,6,FALSE)</f>
        <v>Arkla Basin</v>
      </c>
      <c r="C5675" s="1" t="s">
        <v>13489</v>
      </c>
      <c r="D5675" s="1"/>
      <c r="E5675" s="1" t="s">
        <v>6828</v>
      </c>
      <c r="F5675" s="1" t="s">
        <v>13486</v>
      </c>
      <c r="G5675" s="1" t="s">
        <v>13487</v>
      </c>
      <c r="H5675" s="1">
        <v>22081</v>
      </c>
      <c r="I5675" s="1">
        <v>1003752</v>
      </c>
      <c r="J5675" s="1">
        <v>32.005411000000002</v>
      </c>
      <c r="K5675" s="1">
        <v>-93.387822999999997</v>
      </c>
      <c r="L5675" s="1"/>
      <c r="M5675" s="1" t="s">
        <v>1483</v>
      </c>
      <c r="N5675" s="1" t="s">
        <v>13028</v>
      </c>
      <c r="O5675" s="1">
        <v>2022</v>
      </c>
      <c r="P5675" s="1">
        <v>71019</v>
      </c>
      <c r="Q5675" s="1" t="s">
        <v>25166</v>
      </c>
      <c r="R5675" s="1"/>
      <c r="S5675" s="1" t="s">
        <v>24453</v>
      </c>
      <c r="T5675" s="1" t="s">
        <v>6826</v>
      </c>
      <c r="U5675" s="1"/>
      <c r="V5675" s="1" t="s">
        <v>13490</v>
      </c>
      <c r="W5675" s="1" t="s">
        <v>6826</v>
      </c>
    </row>
    <row r="5676" spans="1:23" x14ac:dyDescent="0.25">
      <c r="A5676" s="1">
        <v>1005693</v>
      </c>
      <c r="B5676" s="5" t="str">
        <f>VLOOKUP(H5676,'FIPS Basin X-walk'!$A$2:$F$3224,6,FALSE)</f>
        <v>Arkla Basin</v>
      </c>
      <c r="C5676" s="1"/>
      <c r="D5676" s="1"/>
      <c r="E5676" s="1"/>
      <c r="F5676" s="1" t="s">
        <v>13486</v>
      </c>
      <c r="G5676" s="1" t="s">
        <v>13487</v>
      </c>
      <c r="H5676" s="1">
        <v>22081</v>
      </c>
      <c r="I5676" s="1">
        <v>1005693</v>
      </c>
      <c r="J5676" s="1">
        <v>32.210700000000003</v>
      </c>
      <c r="K5676" s="1">
        <v>-93.441299999999998</v>
      </c>
      <c r="L5676" s="1"/>
      <c r="M5676" s="1" t="s">
        <v>1483</v>
      </c>
      <c r="N5676" s="1" t="s">
        <v>13028</v>
      </c>
      <c r="O5676" s="1">
        <v>2022</v>
      </c>
      <c r="P5676" s="1">
        <v>71019</v>
      </c>
      <c r="Q5676" s="1" t="s">
        <v>105</v>
      </c>
      <c r="R5676" s="1"/>
      <c r="S5676" s="1" t="s">
        <v>24435</v>
      </c>
      <c r="T5676" s="1" t="s">
        <v>6826</v>
      </c>
      <c r="U5676" s="1"/>
      <c r="V5676" s="1" t="s">
        <v>7521</v>
      </c>
      <c r="W5676" s="1" t="s">
        <v>6826</v>
      </c>
    </row>
    <row r="5677" spans="1:23" x14ac:dyDescent="0.25">
      <c r="A5677" s="1">
        <v>1009774</v>
      </c>
      <c r="B5677" s="5" t="str">
        <f>VLOOKUP(H5677,'FIPS Basin X-walk'!$A$2:$F$3224,6,FALSE)</f>
        <v>Arkla Basin</v>
      </c>
      <c r="C5677" s="1" t="s">
        <v>13492</v>
      </c>
      <c r="D5677" s="1"/>
      <c r="E5677" s="1"/>
      <c r="F5677" s="1" t="s">
        <v>13486</v>
      </c>
      <c r="G5677" s="1" t="s">
        <v>13487</v>
      </c>
      <c r="H5677" s="1">
        <v>22081</v>
      </c>
      <c r="I5677" s="1">
        <v>1009774</v>
      </c>
      <c r="J5677" s="1">
        <v>32.194065999999999</v>
      </c>
      <c r="K5677" s="1">
        <v>-93.487308999999996</v>
      </c>
      <c r="L5677" s="1"/>
      <c r="M5677" s="1" t="s">
        <v>1483</v>
      </c>
      <c r="N5677" s="1" t="s">
        <v>13028</v>
      </c>
      <c r="O5677" s="1">
        <v>2022</v>
      </c>
      <c r="P5677" s="1">
        <v>71019</v>
      </c>
      <c r="Q5677" s="1" t="s">
        <v>26142</v>
      </c>
      <c r="R5677" s="1"/>
      <c r="S5677" s="1" t="s">
        <v>24399</v>
      </c>
      <c r="T5677" s="1" t="s">
        <v>6826</v>
      </c>
      <c r="U5677" s="1"/>
      <c r="V5677" s="1" t="s">
        <v>7090</v>
      </c>
      <c r="W5677" s="1" t="s">
        <v>6826</v>
      </c>
    </row>
    <row r="5678" spans="1:23" x14ac:dyDescent="0.25">
      <c r="A5678" s="1">
        <v>1009775</v>
      </c>
      <c r="B5678" s="5" t="str">
        <f>VLOOKUP(H5678,'FIPS Basin X-walk'!$A$2:$F$3224,6,FALSE)</f>
        <v>Arkla Basin</v>
      </c>
      <c r="C5678" s="1" t="s">
        <v>13491</v>
      </c>
      <c r="D5678" s="1"/>
      <c r="E5678" s="1"/>
      <c r="F5678" s="1" t="s">
        <v>13486</v>
      </c>
      <c r="G5678" s="1" t="s">
        <v>13487</v>
      </c>
      <c r="H5678" s="1">
        <v>22081</v>
      </c>
      <c r="I5678" s="1">
        <v>1009775</v>
      </c>
      <c r="J5678" s="1">
        <v>32.194063</v>
      </c>
      <c r="K5678" s="1">
        <v>-93.486666999999997</v>
      </c>
      <c r="L5678" s="1"/>
      <c r="M5678" s="1" t="s">
        <v>1483</v>
      </c>
      <c r="N5678" s="1" t="s">
        <v>13028</v>
      </c>
      <c r="O5678" s="1">
        <v>2022</v>
      </c>
      <c r="P5678" s="1">
        <v>71019</v>
      </c>
      <c r="Q5678" s="1" t="s">
        <v>24098</v>
      </c>
      <c r="R5678" s="1"/>
      <c r="S5678" s="1" t="s">
        <v>24399</v>
      </c>
      <c r="T5678" s="1" t="s">
        <v>6826</v>
      </c>
      <c r="U5678" s="1"/>
      <c r="V5678" s="1" t="s">
        <v>7090</v>
      </c>
      <c r="W5678" s="1" t="s">
        <v>6826</v>
      </c>
    </row>
    <row r="5679" spans="1:23" x14ac:dyDescent="0.25">
      <c r="A5679" s="1">
        <v>1010300</v>
      </c>
      <c r="B5679" s="5" t="str">
        <f>VLOOKUP(H5679,'FIPS Basin X-walk'!$A$2:$F$3224,6,FALSE)</f>
        <v>Arkla Basin</v>
      </c>
      <c r="C5679" s="1"/>
      <c r="D5679" s="1"/>
      <c r="E5679" s="1"/>
      <c r="F5679" s="1" t="s">
        <v>13488</v>
      </c>
      <c r="G5679" s="1" t="s">
        <v>13487</v>
      </c>
      <c r="H5679" s="1">
        <v>22081</v>
      </c>
      <c r="I5679" s="1">
        <v>1010300</v>
      </c>
      <c r="J5679" s="1">
        <v>32.229999999999997</v>
      </c>
      <c r="K5679" s="1">
        <v>-93.345299999999995</v>
      </c>
      <c r="L5679" s="1"/>
      <c r="M5679" s="1" t="s">
        <v>1483</v>
      </c>
      <c r="N5679" s="1" t="s">
        <v>13028</v>
      </c>
      <c r="O5679" s="1">
        <v>2022</v>
      </c>
      <c r="P5679" s="1">
        <v>71051</v>
      </c>
      <c r="Q5679" s="1" t="s">
        <v>352</v>
      </c>
      <c r="R5679" s="1"/>
      <c r="S5679" s="1" t="s">
        <v>24435</v>
      </c>
      <c r="T5679" s="1" t="s">
        <v>6826</v>
      </c>
      <c r="U5679" s="1"/>
      <c r="V5679" s="1" t="s">
        <v>7521</v>
      </c>
      <c r="W5679" s="1" t="s">
        <v>6826</v>
      </c>
    </row>
    <row r="5680" spans="1:23" x14ac:dyDescent="0.25">
      <c r="A5680" s="1">
        <v>1005586</v>
      </c>
      <c r="B5680" s="5" t="str">
        <f>VLOOKUP(H5680,'FIPS Basin X-walk'!$A$2:$F$3224,6,FALSE)</f>
        <v>Sioux Uplift</v>
      </c>
      <c r="C5680" s="1" t="s">
        <v>15065</v>
      </c>
      <c r="D5680" s="1"/>
      <c r="E5680" s="1"/>
      <c r="F5680" s="1" t="s">
        <v>15066</v>
      </c>
      <c r="G5680" s="1" t="s">
        <v>15062</v>
      </c>
      <c r="H5680" s="1">
        <v>27127</v>
      </c>
      <c r="I5680" s="1">
        <v>1005586</v>
      </c>
      <c r="J5680" s="1">
        <v>44.232019999999999</v>
      </c>
      <c r="K5680" s="1">
        <v>-95.300269999999998</v>
      </c>
      <c r="L5680" s="1"/>
      <c r="M5680" s="1" t="s">
        <v>1559</v>
      </c>
      <c r="N5680" s="1" t="s">
        <v>14790</v>
      </c>
      <c r="O5680" s="1">
        <v>2022</v>
      </c>
      <c r="P5680" s="1">
        <v>56152</v>
      </c>
      <c r="Q5680" s="1" t="s">
        <v>15067</v>
      </c>
      <c r="R5680" s="1"/>
      <c r="S5680" s="1" t="s">
        <v>24378</v>
      </c>
      <c r="T5680" s="1" t="s">
        <v>6826</v>
      </c>
      <c r="U5680" s="1"/>
      <c r="V5680" s="1" t="s">
        <v>15068</v>
      </c>
      <c r="W5680" s="1" t="s">
        <v>6826</v>
      </c>
    </row>
    <row r="5681" spans="1:23" x14ac:dyDescent="0.25">
      <c r="A5681" s="1">
        <v>1003901</v>
      </c>
      <c r="B5681" s="5" t="str">
        <f>VLOOKUP(H5681,'FIPS Basin X-walk'!$A$2:$F$3224,6,FALSE)</f>
        <v>Sioux Uplift</v>
      </c>
      <c r="C5681" s="1" t="s">
        <v>15060</v>
      </c>
      <c r="D5681" s="1"/>
      <c r="E5681" s="1"/>
      <c r="F5681" s="1" t="s">
        <v>15061</v>
      </c>
      <c r="G5681" s="1" t="s">
        <v>15062</v>
      </c>
      <c r="H5681" s="1">
        <v>27127</v>
      </c>
      <c r="I5681" s="1">
        <v>1003901</v>
      </c>
      <c r="J5681" s="1">
        <v>44.570459999999997</v>
      </c>
      <c r="K5681" s="1">
        <v>-95.115070000000003</v>
      </c>
      <c r="L5681" s="1"/>
      <c r="M5681" s="1" t="s">
        <v>1559</v>
      </c>
      <c r="N5681" s="1" t="s">
        <v>14790</v>
      </c>
      <c r="O5681" s="1">
        <v>2022</v>
      </c>
      <c r="P5681" s="1">
        <v>56283</v>
      </c>
      <c r="Q5681" s="1" t="s">
        <v>15063</v>
      </c>
      <c r="R5681" s="1"/>
      <c r="S5681" s="1" t="s">
        <v>24364</v>
      </c>
      <c r="T5681" s="1" t="s">
        <v>6826</v>
      </c>
      <c r="U5681" s="1"/>
      <c r="V5681" s="1" t="s">
        <v>15064</v>
      </c>
      <c r="W5681" s="1" t="s">
        <v>6826</v>
      </c>
    </row>
    <row r="5682" spans="1:23" x14ac:dyDescent="0.25">
      <c r="A5682" s="1">
        <v>1013544</v>
      </c>
      <c r="B5682" s="5" t="str">
        <f>VLOOKUP(H5682,'FIPS Basin X-walk'!$A$2:$F$3224,6,FALSE)</f>
        <v>Permian Basin</v>
      </c>
      <c r="C5682" s="1" t="s">
        <v>23707</v>
      </c>
      <c r="D5682" s="1"/>
      <c r="E5682" s="1"/>
      <c r="F5682" s="1" t="s">
        <v>23708</v>
      </c>
      <c r="G5682" s="1" t="s">
        <v>6015</v>
      </c>
      <c r="H5682" s="1">
        <v>48389</v>
      </c>
      <c r="I5682" s="1">
        <v>1013544</v>
      </c>
      <c r="J5682" s="1">
        <v>31.003879999999999</v>
      </c>
      <c r="K5682" s="1">
        <v>-103.754971</v>
      </c>
      <c r="L5682" s="1"/>
      <c r="M5682" s="1" t="s">
        <v>1485</v>
      </c>
      <c r="N5682" s="1" t="s">
        <v>9148</v>
      </c>
      <c r="O5682" s="1">
        <v>2022</v>
      </c>
      <c r="P5682" s="1">
        <v>79718</v>
      </c>
      <c r="Q5682" s="1" t="s">
        <v>457</v>
      </c>
      <c r="R5682" s="1"/>
      <c r="S5682" s="1">
        <v>211130</v>
      </c>
      <c r="T5682" s="1" t="s">
        <v>6826</v>
      </c>
      <c r="U5682" s="1"/>
      <c r="V5682" s="1" t="s">
        <v>25968</v>
      </c>
      <c r="W5682" s="1" t="s">
        <v>6828</v>
      </c>
    </row>
    <row r="5683" spans="1:23" x14ac:dyDescent="0.25">
      <c r="A5683" s="1">
        <v>1013222</v>
      </c>
      <c r="B5683" s="5" t="str">
        <f>VLOOKUP(H5683,'FIPS Basin X-walk'!$A$2:$F$3224,6,FALSE)</f>
        <v>Permian Basin</v>
      </c>
      <c r="C5683" s="1" t="s">
        <v>21091</v>
      </c>
      <c r="D5683" s="1"/>
      <c r="E5683" s="1"/>
      <c r="F5683" s="1" t="s">
        <v>1484</v>
      </c>
      <c r="G5683" s="1" t="s">
        <v>6015</v>
      </c>
      <c r="H5683" s="1">
        <v>48389</v>
      </c>
      <c r="I5683" s="1">
        <v>1013222</v>
      </c>
      <c r="J5683" s="1">
        <v>31.10577</v>
      </c>
      <c r="K5683" s="1">
        <v>-103.86</v>
      </c>
      <c r="L5683" s="1"/>
      <c r="M5683" s="1" t="s">
        <v>1485</v>
      </c>
      <c r="N5683" s="1" t="s">
        <v>9148</v>
      </c>
      <c r="O5683" s="1">
        <v>2022</v>
      </c>
      <c r="P5683" s="1">
        <v>77070</v>
      </c>
      <c r="Q5683" s="1" t="s">
        <v>26626</v>
      </c>
      <c r="R5683" s="1"/>
      <c r="S5683" s="1">
        <v>211130</v>
      </c>
      <c r="T5683" s="1" t="s">
        <v>6826</v>
      </c>
      <c r="U5683" s="1"/>
      <c r="V5683" s="1" t="s">
        <v>8091</v>
      </c>
      <c r="W5683" s="1" t="s">
        <v>6826</v>
      </c>
    </row>
    <row r="5684" spans="1:23" x14ac:dyDescent="0.25">
      <c r="A5684" s="1">
        <v>1013350</v>
      </c>
      <c r="B5684" s="5" t="str">
        <f>VLOOKUP(H5684,'FIPS Basin X-walk'!$A$2:$F$3224,6,FALSE)</f>
        <v>Permian Basin</v>
      </c>
      <c r="C5684" s="1" t="s">
        <v>26662</v>
      </c>
      <c r="D5684" s="1"/>
      <c r="E5684" s="1"/>
      <c r="F5684" s="1" t="s">
        <v>20581</v>
      </c>
      <c r="G5684" s="1" t="s">
        <v>6015</v>
      </c>
      <c r="H5684" s="1">
        <v>48389</v>
      </c>
      <c r="I5684" s="1">
        <v>1013350</v>
      </c>
      <c r="J5684" s="1">
        <v>31.824511347043401</v>
      </c>
      <c r="K5684" s="1">
        <v>-103.910507227236</v>
      </c>
      <c r="L5684" s="1"/>
      <c r="M5684" s="1" t="s">
        <v>1485</v>
      </c>
      <c r="N5684" s="1" t="s">
        <v>9148</v>
      </c>
      <c r="O5684" s="1">
        <v>2022</v>
      </c>
      <c r="P5684" s="1">
        <v>79770</v>
      </c>
      <c r="Q5684" s="1" t="s">
        <v>24248</v>
      </c>
      <c r="R5684" s="1"/>
      <c r="S5684" s="1">
        <v>211130</v>
      </c>
      <c r="T5684" s="1" t="s">
        <v>6826</v>
      </c>
      <c r="U5684" s="1"/>
      <c r="V5684" s="1" t="s">
        <v>17617</v>
      </c>
      <c r="W5684" s="1" t="s">
        <v>6826</v>
      </c>
    </row>
    <row r="5685" spans="1:23" x14ac:dyDescent="0.25">
      <c r="A5685" s="1">
        <v>1013400</v>
      </c>
      <c r="B5685" s="5" t="str">
        <f>VLOOKUP(H5685,'FIPS Basin X-walk'!$A$2:$F$3224,6,FALSE)</f>
        <v>Permian Basin</v>
      </c>
      <c r="C5685" s="1" t="s">
        <v>23889</v>
      </c>
      <c r="D5685" s="1"/>
      <c r="E5685" s="1"/>
      <c r="F5685" s="1" t="s">
        <v>20581</v>
      </c>
      <c r="G5685" s="1" t="s">
        <v>6015</v>
      </c>
      <c r="H5685" s="1">
        <v>48389</v>
      </c>
      <c r="I5685" s="1">
        <v>1013400</v>
      </c>
      <c r="J5685" s="1">
        <v>31.809405000000002</v>
      </c>
      <c r="K5685" s="1">
        <v>-103.89522700000001</v>
      </c>
      <c r="L5685" s="1"/>
      <c r="M5685" s="1" t="s">
        <v>1485</v>
      </c>
      <c r="N5685" s="1" t="s">
        <v>9148</v>
      </c>
      <c r="O5685" s="1">
        <v>2022</v>
      </c>
      <c r="P5685" s="1">
        <v>79770</v>
      </c>
      <c r="Q5685" s="1" t="s">
        <v>437</v>
      </c>
      <c r="R5685" s="1"/>
      <c r="S5685" s="1">
        <v>211130</v>
      </c>
      <c r="T5685" s="1" t="s">
        <v>6826</v>
      </c>
      <c r="U5685" s="1"/>
      <c r="V5685" s="1" t="s">
        <v>9347</v>
      </c>
      <c r="W5685" s="1" t="s">
        <v>6826</v>
      </c>
    </row>
    <row r="5686" spans="1:23" x14ac:dyDescent="0.25">
      <c r="A5686" s="1">
        <v>1012676</v>
      </c>
      <c r="B5686" s="5" t="str">
        <f>VLOOKUP(H5686,'FIPS Basin X-walk'!$A$2:$F$3224,6,FALSE)</f>
        <v>Permian Basin</v>
      </c>
      <c r="C5686" s="1" t="s">
        <v>21687</v>
      </c>
      <c r="D5686" s="1"/>
      <c r="E5686" s="1"/>
      <c r="F5686" s="1" t="s">
        <v>1784</v>
      </c>
      <c r="G5686" s="1" t="s">
        <v>6015</v>
      </c>
      <c r="H5686" s="1">
        <v>48389</v>
      </c>
      <c r="I5686" s="1">
        <v>1012676</v>
      </c>
      <c r="J5686" s="1">
        <v>31.351124599999999</v>
      </c>
      <c r="K5686" s="1">
        <v>-103.63627150000001</v>
      </c>
      <c r="L5686" s="1"/>
      <c r="M5686" s="1" t="s">
        <v>1485</v>
      </c>
      <c r="N5686" s="1" t="s">
        <v>9148</v>
      </c>
      <c r="O5686" s="1">
        <v>2022</v>
      </c>
      <c r="P5686" s="1">
        <v>79772</v>
      </c>
      <c r="Q5686" s="1" t="s">
        <v>587</v>
      </c>
      <c r="R5686" s="1"/>
      <c r="S5686" s="1">
        <v>211130</v>
      </c>
      <c r="T5686" s="1" t="s">
        <v>6826</v>
      </c>
      <c r="U5686" s="1"/>
      <c r="V5686" s="1" t="s">
        <v>21684</v>
      </c>
      <c r="W5686" s="1" t="s">
        <v>6826</v>
      </c>
    </row>
    <row r="5687" spans="1:23" x14ac:dyDescent="0.25">
      <c r="A5687" s="1">
        <v>1012983</v>
      </c>
      <c r="B5687" s="5" t="str">
        <f>VLOOKUP(H5687,'FIPS Basin X-walk'!$A$2:$F$3224,6,FALSE)</f>
        <v>Permian Basin</v>
      </c>
      <c r="C5687" s="1" t="s">
        <v>23953</v>
      </c>
      <c r="D5687" s="1"/>
      <c r="E5687" s="1"/>
      <c r="F5687" s="1" t="s">
        <v>21688</v>
      </c>
      <c r="G5687" s="1" t="s">
        <v>6015</v>
      </c>
      <c r="H5687" s="1">
        <v>48389</v>
      </c>
      <c r="I5687" s="1">
        <v>1012983</v>
      </c>
      <c r="J5687" s="1">
        <v>31.324233</v>
      </c>
      <c r="K5687" s="1">
        <v>-103.223179</v>
      </c>
      <c r="L5687" s="1"/>
      <c r="M5687" s="1" t="s">
        <v>1485</v>
      </c>
      <c r="N5687" s="1" t="s">
        <v>9148</v>
      </c>
      <c r="O5687" s="1">
        <v>2022</v>
      </c>
      <c r="P5687" s="1">
        <v>79772</v>
      </c>
      <c r="Q5687" s="1" t="s">
        <v>738</v>
      </c>
      <c r="R5687" s="1"/>
      <c r="S5687" s="1">
        <v>211130</v>
      </c>
      <c r="T5687" s="1" t="s">
        <v>6826</v>
      </c>
      <c r="U5687" s="1"/>
      <c r="V5687" s="1" t="s">
        <v>21766</v>
      </c>
      <c r="W5687" s="1" t="s">
        <v>6826</v>
      </c>
    </row>
    <row r="5688" spans="1:23" x14ac:dyDescent="0.25">
      <c r="A5688" s="1">
        <v>1013724</v>
      </c>
      <c r="B5688" s="5" t="str">
        <f>VLOOKUP(H5688,'FIPS Basin X-walk'!$A$2:$F$3224,6,FALSE)</f>
        <v>Permian Basin</v>
      </c>
      <c r="C5688" s="1" t="s">
        <v>23912</v>
      </c>
      <c r="D5688" s="1"/>
      <c r="E5688" s="1"/>
      <c r="F5688" s="1" t="s">
        <v>1784</v>
      </c>
      <c r="G5688" s="1" t="s">
        <v>6015</v>
      </c>
      <c r="H5688" s="1">
        <v>48389</v>
      </c>
      <c r="I5688" s="1">
        <v>1013724</v>
      </c>
      <c r="J5688" s="1">
        <v>31.361829</v>
      </c>
      <c r="K5688" s="1">
        <v>-103.682383</v>
      </c>
      <c r="L5688" s="1"/>
      <c r="M5688" s="1" t="s">
        <v>1485</v>
      </c>
      <c r="N5688" s="1" t="s">
        <v>9148</v>
      </c>
      <c r="O5688" s="1">
        <v>2022</v>
      </c>
      <c r="P5688" s="1">
        <v>79772</v>
      </c>
      <c r="Q5688" s="1" t="s">
        <v>202</v>
      </c>
      <c r="R5688" s="1"/>
      <c r="S5688" s="1">
        <v>211130</v>
      </c>
      <c r="T5688" s="1" t="s">
        <v>6826</v>
      </c>
      <c r="U5688" s="1"/>
      <c r="V5688" s="1" t="s">
        <v>23913</v>
      </c>
      <c r="W5688" s="1" t="s">
        <v>6826</v>
      </c>
    </row>
    <row r="5689" spans="1:23" x14ac:dyDescent="0.25">
      <c r="A5689" s="1">
        <v>1010691</v>
      </c>
      <c r="B5689" s="5" t="str">
        <f>VLOOKUP(H5689,'FIPS Basin X-walk'!$A$2:$F$3224,6,FALSE)</f>
        <v>Permian Basin</v>
      </c>
      <c r="C5689" s="1" t="s">
        <v>21689</v>
      </c>
      <c r="D5689" s="1"/>
      <c r="E5689" s="1"/>
      <c r="F5689" s="1" t="s">
        <v>20581</v>
      </c>
      <c r="G5689" s="1" t="s">
        <v>21683</v>
      </c>
      <c r="H5689" s="1">
        <v>48389</v>
      </c>
      <c r="I5689" s="1">
        <v>1010691</v>
      </c>
      <c r="J5689" s="1">
        <v>31.877503999999998</v>
      </c>
      <c r="K5689" s="1">
        <v>-103.937602</v>
      </c>
      <c r="L5689" s="1"/>
      <c r="M5689" s="1" t="s">
        <v>1485</v>
      </c>
      <c r="N5689" s="1" t="s">
        <v>9148</v>
      </c>
      <c r="O5689" s="1">
        <v>2022</v>
      </c>
      <c r="P5689" s="1">
        <v>79770</v>
      </c>
      <c r="Q5689" s="1" t="s">
        <v>805</v>
      </c>
      <c r="R5689" s="1"/>
      <c r="S5689" s="1" t="s">
        <v>24399</v>
      </c>
      <c r="T5689" s="1" t="s">
        <v>6826</v>
      </c>
      <c r="U5689" s="1"/>
      <c r="V5689" s="1" t="s">
        <v>7521</v>
      </c>
      <c r="W5689" s="1" t="s">
        <v>6826</v>
      </c>
    </row>
    <row r="5690" spans="1:23" x14ac:dyDescent="0.25">
      <c r="A5690" s="1">
        <v>1010768</v>
      </c>
      <c r="B5690" s="5" t="str">
        <f>VLOOKUP(H5690,'FIPS Basin X-walk'!$A$2:$F$3224,6,FALSE)</f>
        <v>Permian Basin</v>
      </c>
      <c r="C5690" s="1" t="s">
        <v>21686</v>
      </c>
      <c r="D5690" s="1"/>
      <c r="E5690" s="1"/>
      <c r="F5690" s="1" t="s">
        <v>20581</v>
      </c>
      <c r="G5690" s="1" t="s">
        <v>21683</v>
      </c>
      <c r="H5690" s="1">
        <v>48389</v>
      </c>
      <c r="I5690" s="1">
        <v>1010768</v>
      </c>
      <c r="J5690" s="1">
        <v>31.877503999999998</v>
      </c>
      <c r="K5690" s="1">
        <v>-103.937602</v>
      </c>
      <c r="L5690" s="1"/>
      <c r="M5690" s="1" t="s">
        <v>1485</v>
      </c>
      <c r="N5690" s="1" t="s">
        <v>9148</v>
      </c>
      <c r="O5690" s="1">
        <v>2022</v>
      </c>
      <c r="P5690" s="1">
        <v>79770</v>
      </c>
      <c r="Q5690" s="1" t="s">
        <v>707</v>
      </c>
      <c r="R5690" s="1"/>
      <c r="S5690" s="1" t="s">
        <v>24399</v>
      </c>
      <c r="T5690" s="1" t="s">
        <v>6826</v>
      </c>
      <c r="U5690" s="1"/>
      <c r="V5690" s="1" t="s">
        <v>9103</v>
      </c>
      <c r="W5690" s="1" t="s">
        <v>6826</v>
      </c>
    </row>
    <row r="5691" spans="1:23" x14ac:dyDescent="0.25">
      <c r="A5691" s="1">
        <v>1013198</v>
      </c>
      <c r="B5691" s="5" t="str">
        <f>VLOOKUP(H5691,'FIPS Basin X-walk'!$A$2:$F$3224,6,FALSE)</f>
        <v>Permian Basin</v>
      </c>
      <c r="C5691" s="1"/>
      <c r="D5691" s="1"/>
      <c r="E5691" s="1"/>
      <c r="F5691" s="1" t="s">
        <v>20581</v>
      </c>
      <c r="G5691" s="1" t="s">
        <v>21683</v>
      </c>
      <c r="H5691" s="1">
        <v>48389</v>
      </c>
      <c r="I5691" s="1">
        <v>1013198</v>
      </c>
      <c r="J5691" s="1">
        <v>31.726877000000002</v>
      </c>
      <c r="K5691" s="1">
        <v>-103.78266499999999</v>
      </c>
      <c r="L5691" s="1"/>
      <c r="M5691" s="1" t="s">
        <v>1485</v>
      </c>
      <c r="N5691" s="1" t="s">
        <v>9148</v>
      </c>
      <c r="O5691" s="1">
        <v>2022</v>
      </c>
      <c r="P5691" s="1">
        <v>79770</v>
      </c>
      <c r="Q5691" s="1" t="s">
        <v>24241</v>
      </c>
      <c r="R5691" s="1"/>
      <c r="S5691" s="1" t="s">
        <v>24435</v>
      </c>
      <c r="T5691" s="1" t="s">
        <v>6826</v>
      </c>
      <c r="U5691" s="1"/>
      <c r="V5691" s="1" t="s">
        <v>7521</v>
      </c>
      <c r="W5691" s="1" t="s">
        <v>6826</v>
      </c>
    </row>
    <row r="5692" spans="1:23" x14ac:dyDescent="0.25">
      <c r="A5692" s="1">
        <v>1013786</v>
      </c>
      <c r="B5692" s="5" t="str">
        <f>VLOOKUP(H5692,'FIPS Basin X-walk'!$A$2:$F$3224,6,FALSE)</f>
        <v>Permian Basin</v>
      </c>
      <c r="C5692" s="1" t="s">
        <v>23622</v>
      </c>
      <c r="D5692" s="1"/>
      <c r="E5692" s="1"/>
      <c r="F5692" s="1" t="s">
        <v>20581</v>
      </c>
      <c r="G5692" s="1" t="s">
        <v>21683</v>
      </c>
      <c r="H5692" s="1">
        <v>48389</v>
      </c>
      <c r="I5692" s="1">
        <v>1013786</v>
      </c>
      <c r="J5692" s="1">
        <v>31.825240000000001</v>
      </c>
      <c r="K5692" s="1">
        <v>-103.90894</v>
      </c>
      <c r="L5692" s="1"/>
      <c r="M5692" s="1" t="s">
        <v>1485</v>
      </c>
      <c r="N5692" s="1" t="s">
        <v>9148</v>
      </c>
      <c r="O5692" s="1">
        <v>2022</v>
      </c>
      <c r="P5692" s="1">
        <v>79770</v>
      </c>
      <c r="Q5692" s="1" t="s">
        <v>26752</v>
      </c>
      <c r="R5692" s="1"/>
      <c r="S5692" s="1" t="s">
        <v>24399</v>
      </c>
      <c r="T5692" s="1" t="s">
        <v>6826</v>
      </c>
      <c r="U5692" s="1"/>
      <c r="V5692" s="1" t="s">
        <v>13153</v>
      </c>
      <c r="W5692" s="1" t="s">
        <v>6826</v>
      </c>
    </row>
    <row r="5693" spans="1:23" x14ac:dyDescent="0.25">
      <c r="A5693" s="1">
        <v>1014368</v>
      </c>
      <c r="B5693" s="5" t="str">
        <f>VLOOKUP(H5693,'FIPS Basin X-walk'!$A$2:$F$3224,6,FALSE)</f>
        <v>Permian Basin</v>
      </c>
      <c r="C5693" s="1"/>
      <c r="D5693" s="1"/>
      <c r="E5693" s="1"/>
      <c r="F5693" s="1" t="s">
        <v>20581</v>
      </c>
      <c r="G5693" s="1" t="s">
        <v>21683</v>
      </c>
      <c r="H5693" s="1">
        <v>48389</v>
      </c>
      <c r="I5693" s="1">
        <v>1014368</v>
      </c>
      <c r="J5693" s="1">
        <v>31.870244</v>
      </c>
      <c r="K5693" s="1">
        <v>-103.868664</v>
      </c>
      <c r="L5693" s="1"/>
      <c r="M5693" s="1" t="s">
        <v>1485</v>
      </c>
      <c r="N5693" s="1" t="s">
        <v>9148</v>
      </c>
      <c r="O5693" s="1">
        <v>2022</v>
      </c>
      <c r="P5693" s="1">
        <v>79770</v>
      </c>
      <c r="Q5693" s="1" t="s">
        <v>24304</v>
      </c>
      <c r="R5693" s="1"/>
      <c r="S5693" s="1" t="s">
        <v>24399</v>
      </c>
      <c r="T5693" s="1" t="s">
        <v>6826</v>
      </c>
      <c r="U5693" s="1"/>
      <c r="V5693" s="1" t="s">
        <v>18998</v>
      </c>
      <c r="W5693" s="1" t="s">
        <v>6826</v>
      </c>
    </row>
    <row r="5694" spans="1:23" x14ac:dyDescent="0.25">
      <c r="A5694" s="1">
        <v>1011930</v>
      </c>
      <c r="B5694" s="5" t="str">
        <f>VLOOKUP(H5694,'FIPS Basin X-walk'!$A$2:$F$3224,6,FALSE)</f>
        <v>Permian Basin</v>
      </c>
      <c r="C5694" s="1" t="s">
        <v>21682</v>
      </c>
      <c r="D5694" s="1"/>
      <c r="E5694" s="1"/>
      <c r="F5694" s="1" t="s">
        <v>1784</v>
      </c>
      <c r="G5694" s="1" t="s">
        <v>21683</v>
      </c>
      <c r="H5694" s="1">
        <v>48389</v>
      </c>
      <c r="I5694" s="1">
        <v>1011930</v>
      </c>
      <c r="J5694" s="1">
        <v>31.39066</v>
      </c>
      <c r="K5694" s="1">
        <v>-103.48953</v>
      </c>
      <c r="L5694" s="1"/>
      <c r="M5694" s="1" t="s">
        <v>1485</v>
      </c>
      <c r="N5694" s="1" t="s">
        <v>9148</v>
      </c>
      <c r="O5694" s="1">
        <v>2022</v>
      </c>
      <c r="P5694" s="1">
        <v>79772</v>
      </c>
      <c r="Q5694" s="1" t="s">
        <v>752</v>
      </c>
      <c r="R5694" s="1"/>
      <c r="S5694" s="1" t="s">
        <v>24399</v>
      </c>
      <c r="T5694" s="1" t="s">
        <v>6826</v>
      </c>
      <c r="U5694" s="1"/>
      <c r="V5694" s="1" t="s">
        <v>21684</v>
      </c>
      <c r="W5694" s="1" t="s">
        <v>6826</v>
      </c>
    </row>
    <row r="5695" spans="1:23" x14ac:dyDescent="0.25">
      <c r="A5695" s="1">
        <v>1012675</v>
      </c>
      <c r="B5695" s="5" t="str">
        <f>VLOOKUP(H5695,'FIPS Basin X-walk'!$A$2:$F$3224,6,FALSE)</f>
        <v>Permian Basin</v>
      </c>
      <c r="C5695" s="1" t="s">
        <v>21687</v>
      </c>
      <c r="D5695" s="1"/>
      <c r="E5695" s="1"/>
      <c r="F5695" s="1" t="s">
        <v>1784</v>
      </c>
      <c r="G5695" s="1" t="s">
        <v>21683</v>
      </c>
      <c r="H5695" s="1">
        <v>48389</v>
      </c>
      <c r="I5695" s="1">
        <v>1012675</v>
      </c>
      <c r="J5695" s="1">
        <v>31.362580000000001</v>
      </c>
      <c r="K5695" s="1">
        <v>-103.68639</v>
      </c>
      <c r="L5695" s="1"/>
      <c r="M5695" s="1" t="s">
        <v>1485</v>
      </c>
      <c r="N5695" s="1" t="s">
        <v>9148</v>
      </c>
      <c r="O5695" s="1">
        <v>2022</v>
      </c>
      <c r="P5695" s="1">
        <v>79772</v>
      </c>
      <c r="Q5695" s="1" t="s">
        <v>535</v>
      </c>
      <c r="R5695" s="1"/>
      <c r="S5695" s="1" t="s">
        <v>24399</v>
      </c>
      <c r="T5695" s="1" t="s">
        <v>6826</v>
      </c>
      <c r="U5695" s="1"/>
      <c r="V5695" s="1" t="s">
        <v>21684</v>
      </c>
      <c r="W5695" s="1" t="s">
        <v>6828</v>
      </c>
    </row>
    <row r="5696" spans="1:23" x14ac:dyDescent="0.25">
      <c r="A5696" s="1">
        <v>1013079</v>
      </c>
      <c r="B5696" s="5" t="str">
        <f>VLOOKUP(H5696,'FIPS Basin X-walk'!$A$2:$F$3224,6,FALSE)</f>
        <v>Permian Basin</v>
      </c>
      <c r="C5696" s="1"/>
      <c r="D5696" s="1"/>
      <c r="E5696" s="1"/>
      <c r="F5696" s="1" t="s">
        <v>1784</v>
      </c>
      <c r="G5696" s="1" t="s">
        <v>21683</v>
      </c>
      <c r="H5696" s="1">
        <v>48389</v>
      </c>
      <c r="I5696" s="1">
        <v>1013079</v>
      </c>
      <c r="J5696" s="1">
        <v>31.498263999999999</v>
      </c>
      <c r="K5696" s="1">
        <v>-103.526652</v>
      </c>
      <c r="L5696" s="1"/>
      <c r="M5696" s="1" t="s">
        <v>1485</v>
      </c>
      <c r="N5696" s="1" t="s">
        <v>9148</v>
      </c>
      <c r="O5696" s="1">
        <v>2022</v>
      </c>
      <c r="P5696" s="1">
        <v>79772</v>
      </c>
      <c r="Q5696" s="1" t="s">
        <v>195</v>
      </c>
      <c r="R5696" s="1"/>
      <c r="S5696" s="1" t="s">
        <v>24399</v>
      </c>
      <c r="T5696" s="1" t="s">
        <v>6826</v>
      </c>
      <c r="U5696" s="1"/>
      <c r="V5696" s="1" t="s">
        <v>21685</v>
      </c>
      <c r="W5696" s="1" t="s">
        <v>6826</v>
      </c>
    </row>
    <row r="5697" spans="1:23" x14ac:dyDescent="0.25">
      <c r="A5697" s="1">
        <v>1013892</v>
      </c>
      <c r="B5697" s="5" t="str">
        <f>VLOOKUP(H5697,'FIPS Basin X-walk'!$A$2:$F$3224,6,FALSE)</f>
        <v>Permian Basin</v>
      </c>
      <c r="C5697" s="1"/>
      <c r="D5697" s="1"/>
      <c r="E5697" s="1"/>
      <c r="F5697" s="1" t="s">
        <v>21688</v>
      </c>
      <c r="G5697" s="1" t="s">
        <v>21683</v>
      </c>
      <c r="H5697" s="1">
        <v>48389</v>
      </c>
      <c r="I5697" s="1">
        <v>1013892</v>
      </c>
      <c r="J5697" s="1">
        <v>31.8596</v>
      </c>
      <c r="K5697" s="1">
        <v>-104.01947</v>
      </c>
      <c r="L5697" s="1"/>
      <c r="M5697" s="1" t="s">
        <v>1485</v>
      </c>
      <c r="N5697" s="1" t="s">
        <v>9148</v>
      </c>
      <c r="O5697" s="1">
        <v>2022</v>
      </c>
      <c r="P5697" s="1">
        <v>79772</v>
      </c>
      <c r="Q5697" s="1" t="s">
        <v>1474</v>
      </c>
      <c r="R5697" s="1"/>
      <c r="S5697" s="1" t="s">
        <v>24435</v>
      </c>
      <c r="T5697" s="1" t="s">
        <v>6826</v>
      </c>
      <c r="U5697" s="1"/>
      <c r="V5697" s="1" t="s">
        <v>7461</v>
      </c>
      <c r="W5697" s="1" t="s">
        <v>6826</v>
      </c>
    </row>
    <row r="5698" spans="1:23" x14ac:dyDescent="0.25">
      <c r="A5698" s="1">
        <v>1003143</v>
      </c>
      <c r="B5698" s="5" t="str">
        <f>VLOOKUP(H5698,'FIPS Basin X-walk'!$A$2:$F$3224,6,FALSE)</f>
        <v>Gulf Coast Basin (LA, TX)</v>
      </c>
      <c r="C5698" s="1" t="s">
        <v>21691</v>
      </c>
      <c r="D5698" s="1"/>
      <c r="E5698" s="1"/>
      <c r="F5698" s="1" t="s">
        <v>21692</v>
      </c>
      <c r="G5698" s="1" t="s">
        <v>21690</v>
      </c>
      <c r="H5698" s="1">
        <v>48391</v>
      </c>
      <c r="I5698" s="1">
        <v>1003143</v>
      </c>
      <c r="J5698" s="1">
        <v>28.343599999999999</v>
      </c>
      <c r="K5698" s="1">
        <v>-97.141099999999994</v>
      </c>
      <c r="L5698" s="1"/>
      <c r="M5698" s="1" t="s">
        <v>1485</v>
      </c>
      <c r="N5698" s="1" t="s">
        <v>9148</v>
      </c>
      <c r="O5698" s="1">
        <v>2022</v>
      </c>
      <c r="P5698" s="1">
        <v>78377</v>
      </c>
      <c r="Q5698" s="1" t="s">
        <v>25063</v>
      </c>
      <c r="R5698" s="1"/>
      <c r="S5698" s="1" t="s">
        <v>24435</v>
      </c>
      <c r="T5698" s="1" t="s">
        <v>6826</v>
      </c>
      <c r="U5698" s="1"/>
      <c r="V5698" s="1" t="s">
        <v>7090</v>
      </c>
      <c r="W5698" s="1" t="s">
        <v>6826</v>
      </c>
    </row>
    <row r="5699" spans="1:23" x14ac:dyDescent="0.25">
      <c r="A5699" s="1">
        <v>1003064</v>
      </c>
      <c r="B5699" s="5" t="str">
        <f>VLOOKUP(H5699,'FIPS Basin X-walk'!$A$2:$F$3224,6,FALSE)</f>
        <v>Sedgwick Basin</v>
      </c>
      <c r="C5699" s="1" t="s">
        <v>12577</v>
      </c>
      <c r="D5699" s="1"/>
      <c r="E5699" s="1"/>
      <c r="F5699" s="1" t="s">
        <v>12578</v>
      </c>
      <c r="G5699" s="1" t="s">
        <v>12569</v>
      </c>
      <c r="H5699" s="1">
        <v>20155</v>
      </c>
      <c r="I5699" s="1">
        <v>1003064</v>
      </c>
      <c r="J5699" s="1">
        <v>37.906471000000003</v>
      </c>
      <c r="K5699" s="1">
        <v>-97.808152000000007</v>
      </c>
      <c r="L5699" s="1"/>
      <c r="M5699" s="1" t="s">
        <v>1490</v>
      </c>
      <c r="N5699" s="1" t="s">
        <v>12401</v>
      </c>
      <c r="O5699" s="1">
        <v>2022</v>
      </c>
      <c r="P5699" s="1">
        <v>67543</v>
      </c>
      <c r="Q5699" s="1" t="s">
        <v>595</v>
      </c>
      <c r="R5699" s="1"/>
      <c r="S5699" s="1" t="s">
        <v>24435</v>
      </c>
      <c r="T5699" s="1" t="s">
        <v>6826</v>
      </c>
      <c r="U5699" s="1"/>
      <c r="V5699" s="1" t="s">
        <v>7521</v>
      </c>
      <c r="W5699" s="1" t="s">
        <v>6826</v>
      </c>
    </row>
    <row r="5700" spans="1:23" x14ac:dyDescent="0.25">
      <c r="A5700" s="1">
        <v>1012038</v>
      </c>
      <c r="B5700" s="5" t="str">
        <f>VLOOKUP(H5700,'FIPS Basin X-walk'!$A$2:$F$3224,6,FALSE)</f>
        <v>Sedgwick Basin</v>
      </c>
      <c r="C5700" s="1"/>
      <c r="D5700" s="1"/>
      <c r="E5700" s="1"/>
      <c r="F5700" s="1" t="s">
        <v>12575</v>
      </c>
      <c r="G5700" s="1" t="s">
        <v>12569</v>
      </c>
      <c r="H5700" s="1">
        <v>20155</v>
      </c>
      <c r="I5700" s="1">
        <v>1012038</v>
      </c>
      <c r="J5700" s="1">
        <v>37.904038</v>
      </c>
      <c r="K5700" s="1">
        <v>-97.810457</v>
      </c>
      <c r="L5700" s="1"/>
      <c r="M5700" s="1" t="s">
        <v>1490</v>
      </c>
      <c r="N5700" s="1" t="s">
        <v>12401</v>
      </c>
      <c r="O5700" s="1">
        <v>2022</v>
      </c>
      <c r="P5700" s="1">
        <v>67543</v>
      </c>
      <c r="Q5700" s="1" t="s">
        <v>206</v>
      </c>
      <c r="R5700" s="1"/>
      <c r="S5700" s="1" t="s">
        <v>24399</v>
      </c>
      <c r="T5700" s="1" t="s">
        <v>6826</v>
      </c>
      <c r="U5700" s="1"/>
      <c r="V5700" s="1" t="s">
        <v>12576</v>
      </c>
      <c r="W5700" s="1" t="s">
        <v>6826</v>
      </c>
    </row>
    <row r="5701" spans="1:23" x14ac:dyDescent="0.25">
      <c r="A5701" s="1">
        <v>1000584</v>
      </c>
      <c r="B5701" s="5" t="str">
        <f>VLOOKUP(H5701,'FIPS Basin X-walk'!$A$2:$F$3224,6,FALSE)</f>
        <v>Sedgwick Basin</v>
      </c>
      <c r="C5701" s="1" t="s">
        <v>24560</v>
      </c>
      <c r="D5701" s="1"/>
      <c r="E5701" s="1"/>
      <c r="F5701" s="1" t="s">
        <v>1524</v>
      </c>
      <c r="G5701" s="1" t="s">
        <v>12569</v>
      </c>
      <c r="H5701" s="1">
        <v>20155</v>
      </c>
      <c r="I5701" s="1">
        <v>1000584</v>
      </c>
      <c r="J5701" s="1">
        <v>38.090600000000002</v>
      </c>
      <c r="K5701" s="1">
        <v>-97.874700000000004</v>
      </c>
      <c r="L5701" s="1"/>
      <c r="M5701" s="1" t="s">
        <v>1490</v>
      </c>
      <c r="N5701" s="1" t="s">
        <v>12401</v>
      </c>
      <c r="O5701" s="1">
        <v>2022</v>
      </c>
      <c r="P5701" s="1">
        <v>67502</v>
      </c>
      <c r="Q5701" s="1" t="s">
        <v>24561</v>
      </c>
      <c r="R5701" s="1"/>
      <c r="S5701" s="1" t="s">
        <v>24355</v>
      </c>
      <c r="T5701" s="1" t="s">
        <v>6826</v>
      </c>
      <c r="U5701" s="1"/>
      <c r="V5701" s="1" t="s">
        <v>24562</v>
      </c>
      <c r="W5701" s="1" t="s">
        <v>6828</v>
      </c>
    </row>
    <row r="5702" spans="1:23" x14ac:dyDescent="0.25">
      <c r="A5702" s="1">
        <v>1004425</v>
      </c>
      <c r="B5702" s="5" t="str">
        <f>VLOOKUP(H5702,'FIPS Basin X-walk'!$A$2:$F$3224,6,FALSE)</f>
        <v>Sedgwick Basin</v>
      </c>
      <c r="C5702" s="1" t="s">
        <v>12584</v>
      </c>
      <c r="D5702" s="1"/>
      <c r="E5702" s="1"/>
      <c r="F5702" s="1" t="s">
        <v>12573</v>
      </c>
      <c r="G5702" s="1" t="s">
        <v>12569</v>
      </c>
      <c r="H5702" s="1">
        <v>20155</v>
      </c>
      <c r="I5702" s="1">
        <v>1004425</v>
      </c>
      <c r="J5702" s="1">
        <v>38.028750000000002</v>
      </c>
      <c r="K5702" s="1">
        <v>-97.976939999999999</v>
      </c>
      <c r="L5702" s="1"/>
      <c r="M5702" s="1" t="s">
        <v>1490</v>
      </c>
      <c r="N5702" s="1" t="s">
        <v>12401</v>
      </c>
      <c r="O5702" s="1">
        <v>2022</v>
      </c>
      <c r="P5702" s="1">
        <v>67501</v>
      </c>
      <c r="Q5702" s="1" t="s">
        <v>1177</v>
      </c>
      <c r="R5702" s="1"/>
      <c r="S5702" s="1" t="s">
        <v>24399</v>
      </c>
      <c r="T5702" s="1" t="s">
        <v>6826</v>
      </c>
      <c r="U5702" s="1"/>
      <c r="V5702" s="1" t="s">
        <v>11366</v>
      </c>
      <c r="W5702" s="1" t="s">
        <v>6826</v>
      </c>
    </row>
    <row r="5703" spans="1:23" x14ac:dyDescent="0.25">
      <c r="A5703" s="1">
        <v>1004961</v>
      </c>
      <c r="B5703" s="5" t="str">
        <f>VLOOKUP(H5703,'FIPS Basin X-walk'!$A$2:$F$3224,6,FALSE)</f>
        <v>Sedgwick Basin</v>
      </c>
      <c r="C5703" s="1" t="s">
        <v>12568</v>
      </c>
      <c r="D5703" s="1"/>
      <c r="E5703" s="1"/>
      <c r="F5703" s="1" t="s">
        <v>1524</v>
      </c>
      <c r="G5703" s="1" t="s">
        <v>12569</v>
      </c>
      <c r="H5703" s="1">
        <v>20155</v>
      </c>
      <c r="I5703" s="1">
        <v>1004961</v>
      </c>
      <c r="J5703" s="1">
        <v>38.054160000000003</v>
      </c>
      <c r="K5703" s="1">
        <v>-97.885379999999998</v>
      </c>
      <c r="L5703" s="1"/>
      <c r="M5703" s="1" t="s">
        <v>1490</v>
      </c>
      <c r="N5703" s="1" t="s">
        <v>12401</v>
      </c>
      <c r="O5703" s="1">
        <v>2022</v>
      </c>
      <c r="P5703" s="1">
        <v>67504</v>
      </c>
      <c r="Q5703" s="1" t="s">
        <v>12570</v>
      </c>
      <c r="R5703" s="1"/>
      <c r="S5703" s="1" t="s">
        <v>24385</v>
      </c>
      <c r="T5703" s="1" t="s">
        <v>6826</v>
      </c>
      <c r="U5703" s="1"/>
      <c r="V5703" s="1" t="s">
        <v>12571</v>
      </c>
      <c r="W5703" s="1" t="s">
        <v>6826</v>
      </c>
    </row>
    <row r="5704" spans="1:23" x14ac:dyDescent="0.25">
      <c r="A5704" s="1">
        <v>1005434</v>
      </c>
      <c r="B5704" s="5" t="str">
        <f>VLOOKUP(H5704,'FIPS Basin X-walk'!$A$2:$F$3224,6,FALSE)</f>
        <v>Sedgwick Basin</v>
      </c>
      <c r="C5704" s="1" t="s">
        <v>12572</v>
      </c>
      <c r="D5704" s="1"/>
      <c r="E5704" s="1"/>
      <c r="F5704" s="1" t="s">
        <v>12573</v>
      </c>
      <c r="G5704" s="1" t="s">
        <v>12569</v>
      </c>
      <c r="H5704" s="1">
        <v>20155</v>
      </c>
      <c r="I5704" s="1">
        <v>1005434</v>
      </c>
      <c r="J5704" s="1">
        <v>38.042969999999997</v>
      </c>
      <c r="K5704" s="1">
        <v>-97.919290000000004</v>
      </c>
      <c r="L5704" s="1"/>
      <c r="M5704" s="1" t="s">
        <v>1490</v>
      </c>
      <c r="N5704" s="1" t="s">
        <v>12401</v>
      </c>
      <c r="O5704" s="1">
        <v>2022</v>
      </c>
      <c r="P5704" s="1">
        <v>67501</v>
      </c>
      <c r="Q5704" s="1" t="s">
        <v>12574</v>
      </c>
      <c r="R5704" s="1"/>
      <c r="S5704" s="1" t="s">
        <v>24738</v>
      </c>
      <c r="T5704" s="1" t="s">
        <v>6826</v>
      </c>
      <c r="U5704" s="1"/>
      <c r="V5704" s="1" t="s">
        <v>7099</v>
      </c>
      <c r="W5704" s="1" t="s">
        <v>6826</v>
      </c>
    </row>
    <row r="5705" spans="1:23" x14ac:dyDescent="0.25">
      <c r="A5705" s="1">
        <v>1006140</v>
      </c>
      <c r="B5705" s="5" t="str">
        <f>VLOOKUP(H5705,'FIPS Basin X-walk'!$A$2:$F$3224,6,FALSE)</f>
        <v>Sedgwick Basin</v>
      </c>
      <c r="C5705" s="1" t="s">
        <v>12581</v>
      </c>
      <c r="D5705" s="1"/>
      <c r="E5705" s="1"/>
      <c r="F5705" s="1" t="s">
        <v>12573</v>
      </c>
      <c r="G5705" s="1" t="s">
        <v>12569</v>
      </c>
      <c r="H5705" s="1">
        <v>20155</v>
      </c>
      <c r="I5705" s="1">
        <v>1006140</v>
      </c>
      <c r="J5705" s="1">
        <v>38.042540000000002</v>
      </c>
      <c r="K5705" s="1">
        <v>-97.995609999999999</v>
      </c>
      <c r="L5705" s="1"/>
      <c r="M5705" s="1" t="s">
        <v>1490</v>
      </c>
      <c r="N5705" s="1" t="s">
        <v>12401</v>
      </c>
      <c r="O5705" s="1">
        <v>2022</v>
      </c>
      <c r="P5705" s="1">
        <v>67501</v>
      </c>
      <c r="Q5705" s="1" t="s">
        <v>12582</v>
      </c>
      <c r="R5705" s="1"/>
      <c r="S5705" s="1" t="s">
        <v>24358</v>
      </c>
      <c r="T5705" s="1" t="s">
        <v>6826</v>
      </c>
      <c r="U5705" s="1"/>
      <c r="V5705" s="1" t="s">
        <v>12583</v>
      </c>
      <c r="W5705" s="1" t="s">
        <v>6826</v>
      </c>
    </row>
    <row r="5706" spans="1:23" x14ac:dyDescent="0.25">
      <c r="A5706" s="1">
        <v>1002327</v>
      </c>
      <c r="B5706" s="5" t="str">
        <f>VLOOKUP(H5706,'FIPS Basin X-walk'!$A$2:$F$3224,6,FALSE)</f>
        <v>Sedgwick Basin</v>
      </c>
      <c r="C5706" s="1" t="s">
        <v>12579</v>
      </c>
      <c r="D5706" s="1"/>
      <c r="E5706" s="1"/>
      <c r="F5706" s="1" t="s">
        <v>12580</v>
      </c>
      <c r="G5706" s="1" t="s">
        <v>12569</v>
      </c>
      <c r="H5706" s="1">
        <v>20155</v>
      </c>
      <c r="I5706" s="1">
        <v>1002327</v>
      </c>
      <c r="J5706" s="1">
        <v>38.053497</v>
      </c>
      <c r="K5706" s="1">
        <v>-97.929625999999999</v>
      </c>
      <c r="L5706" s="1"/>
      <c r="M5706" s="1" t="s">
        <v>1490</v>
      </c>
      <c r="N5706" s="1" t="s">
        <v>12401</v>
      </c>
      <c r="O5706" s="1">
        <v>2022</v>
      </c>
      <c r="P5706" s="1">
        <v>67504</v>
      </c>
      <c r="Q5706" s="1" t="s">
        <v>24900</v>
      </c>
      <c r="R5706" s="1"/>
      <c r="S5706" s="1" t="s">
        <v>24738</v>
      </c>
      <c r="T5706" s="1" t="s">
        <v>6826</v>
      </c>
      <c r="U5706" s="1"/>
      <c r="V5706" s="1" t="s">
        <v>24739</v>
      </c>
      <c r="W5706" s="1" t="s">
        <v>6826</v>
      </c>
    </row>
    <row r="5707" spans="1:23" x14ac:dyDescent="0.25">
      <c r="A5707" s="1">
        <v>1001206</v>
      </c>
      <c r="B5707" s="5" t="str">
        <f>VLOOKUP(H5707,'FIPS Basin X-walk'!$A$2:$F$3224,6,FALSE)</f>
        <v>New England Province</v>
      </c>
      <c r="C5707" s="1" t="s">
        <v>17042</v>
      </c>
      <c r="D5707" s="1"/>
      <c r="E5707" s="1"/>
      <c r="F5707" s="1" t="s">
        <v>17043</v>
      </c>
      <c r="G5707" s="1" t="s">
        <v>1886</v>
      </c>
      <c r="H5707" s="1">
        <v>36083</v>
      </c>
      <c r="I5707" s="1">
        <v>1001206</v>
      </c>
      <c r="J5707" s="1">
        <v>42.537500000000001</v>
      </c>
      <c r="K5707" s="1">
        <v>-73.743300000000005</v>
      </c>
      <c r="L5707" s="1"/>
      <c r="M5707" s="1" t="s">
        <v>1481</v>
      </c>
      <c r="N5707" s="1" t="s">
        <v>16632</v>
      </c>
      <c r="O5707" s="1">
        <v>2022</v>
      </c>
      <c r="P5707" s="1">
        <v>12033</v>
      </c>
      <c r="Q5707" s="1" t="s">
        <v>24659</v>
      </c>
      <c r="R5707" s="1"/>
      <c r="S5707" s="1" t="s">
        <v>24355</v>
      </c>
      <c r="T5707" s="1" t="s">
        <v>6826</v>
      </c>
      <c r="U5707" s="1"/>
      <c r="V5707" s="1" t="s">
        <v>17044</v>
      </c>
      <c r="W5707" s="1" t="s">
        <v>6828</v>
      </c>
    </row>
    <row r="5708" spans="1:23" x14ac:dyDescent="0.25">
      <c r="A5708" s="1">
        <v>1001264</v>
      </c>
      <c r="B5708" s="5" t="str">
        <f>VLOOKUP(H5708,'FIPS Basin X-walk'!$A$2:$F$3224,6,FALSE)</f>
        <v>New England Province</v>
      </c>
      <c r="C5708" s="1" t="s">
        <v>17039</v>
      </c>
      <c r="D5708" s="1"/>
      <c r="E5708" s="1"/>
      <c r="F5708" s="1" t="s">
        <v>17040</v>
      </c>
      <c r="G5708" s="1" t="s">
        <v>1886</v>
      </c>
      <c r="H5708" s="1">
        <v>36083</v>
      </c>
      <c r="I5708" s="1">
        <v>1001264</v>
      </c>
      <c r="J5708" s="1">
        <v>42.63</v>
      </c>
      <c r="K5708" s="1">
        <v>-73.75</v>
      </c>
      <c r="L5708" s="1"/>
      <c r="M5708" s="1" t="s">
        <v>1481</v>
      </c>
      <c r="N5708" s="1" t="s">
        <v>16632</v>
      </c>
      <c r="O5708" s="1">
        <v>2022</v>
      </c>
      <c r="P5708" s="1">
        <v>12144</v>
      </c>
      <c r="Q5708" s="1" t="s">
        <v>17041</v>
      </c>
      <c r="R5708" s="1"/>
      <c r="S5708" s="1" t="s">
        <v>24355</v>
      </c>
      <c r="T5708" s="1" t="s">
        <v>6826</v>
      </c>
      <c r="U5708" s="1"/>
      <c r="V5708" s="1" t="s">
        <v>24652</v>
      </c>
      <c r="W5708" s="1" t="s">
        <v>6828</v>
      </c>
    </row>
    <row r="5709" spans="1:23" x14ac:dyDescent="0.25">
      <c r="A5709" s="1">
        <v>1007388</v>
      </c>
      <c r="B5709" s="5" t="str">
        <f>VLOOKUP(H5709,'FIPS Basin X-walk'!$A$2:$F$3224,6,FALSE)</f>
        <v>New England Province</v>
      </c>
      <c r="C5709" s="1" t="s">
        <v>25855</v>
      </c>
      <c r="D5709" s="1"/>
      <c r="E5709" s="1"/>
      <c r="F5709" s="1" t="s">
        <v>1886</v>
      </c>
      <c r="G5709" s="1" t="s">
        <v>1886</v>
      </c>
      <c r="H5709" s="1">
        <v>36083</v>
      </c>
      <c r="I5709" s="1">
        <v>1007388</v>
      </c>
      <c r="J5709" s="1">
        <v>42.629600000000003</v>
      </c>
      <c r="K5709" s="1">
        <v>-73.748999999999995</v>
      </c>
      <c r="L5709" s="1"/>
      <c r="M5709" s="1" t="s">
        <v>1481</v>
      </c>
      <c r="N5709" s="1" t="s">
        <v>16632</v>
      </c>
      <c r="O5709" s="1">
        <v>2022</v>
      </c>
      <c r="P5709" s="1">
        <v>12144</v>
      </c>
      <c r="Q5709" s="1" t="s">
        <v>25856</v>
      </c>
      <c r="R5709" s="1"/>
      <c r="S5709" s="1" t="s">
        <v>24355</v>
      </c>
      <c r="T5709" s="1" t="s">
        <v>6826</v>
      </c>
      <c r="U5709" s="1"/>
      <c r="V5709" s="1" t="s">
        <v>17038</v>
      </c>
      <c r="W5709" s="1" t="s">
        <v>6828</v>
      </c>
    </row>
    <row r="5710" spans="1:23" x14ac:dyDescent="0.25">
      <c r="A5710" s="1">
        <v>1008238</v>
      </c>
      <c r="B5710" s="5" t="str">
        <f>VLOOKUP(H5710,'FIPS Basin X-walk'!$A$2:$F$3224,6,FALSE)</f>
        <v>New England Province</v>
      </c>
      <c r="C5710" s="1" t="s">
        <v>17045</v>
      </c>
      <c r="D5710" s="1"/>
      <c r="E5710" s="1"/>
      <c r="F5710" s="1" t="s">
        <v>1528</v>
      </c>
      <c r="G5710" s="1" t="s">
        <v>17046</v>
      </c>
      <c r="H5710" s="1">
        <v>36083</v>
      </c>
      <c r="I5710" s="1">
        <v>1008238</v>
      </c>
      <c r="J5710" s="1">
        <v>42.512239000000001</v>
      </c>
      <c r="K5710" s="1">
        <v>-73.630072999999996</v>
      </c>
      <c r="L5710" s="1"/>
      <c r="M5710" s="1" t="s">
        <v>1481</v>
      </c>
      <c r="N5710" s="1" t="s">
        <v>16632</v>
      </c>
      <c r="O5710" s="1">
        <v>2022</v>
      </c>
      <c r="P5710" s="1">
        <v>12123</v>
      </c>
      <c r="Q5710" s="1" t="s">
        <v>833</v>
      </c>
      <c r="R5710" s="1"/>
      <c r="S5710" s="1" t="s">
        <v>24435</v>
      </c>
      <c r="T5710" s="1" t="s">
        <v>6826</v>
      </c>
      <c r="U5710" s="1"/>
      <c r="V5710" s="1" t="s">
        <v>7090</v>
      </c>
      <c r="W5710" s="1" t="s">
        <v>6826</v>
      </c>
    </row>
    <row r="5711" spans="1:23" x14ac:dyDescent="0.25">
      <c r="A5711" s="1">
        <v>1005360</v>
      </c>
      <c r="B5711" s="5" t="str">
        <f>VLOOKUP(H5711,'FIPS Basin X-walk'!$A$2:$F$3224,6,FALSE)</f>
        <v>New England Province</v>
      </c>
      <c r="C5711" s="1" t="s">
        <v>16636</v>
      </c>
      <c r="D5711" s="1"/>
      <c r="E5711" s="1" t="s">
        <v>6828</v>
      </c>
      <c r="F5711" s="1" t="s">
        <v>16637</v>
      </c>
      <c r="G5711" s="1" t="s">
        <v>17046</v>
      </c>
      <c r="H5711" s="1">
        <v>36083</v>
      </c>
      <c r="I5711" s="1">
        <v>1005360</v>
      </c>
      <c r="J5711" s="1">
        <v>42.546095999999999</v>
      </c>
      <c r="K5711" s="1">
        <v>-73.672154000000006</v>
      </c>
      <c r="L5711" s="1"/>
      <c r="M5711" s="1" t="s">
        <v>1481</v>
      </c>
      <c r="N5711" s="1" t="s">
        <v>16632</v>
      </c>
      <c r="O5711" s="1">
        <v>2022</v>
      </c>
      <c r="P5711" s="1">
        <v>12143</v>
      </c>
      <c r="Q5711" s="1" t="s">
        <v>16638</v>
      </c>
      <c r="R5711" s="1"/>
      <c r="S5711" s="1" t="s">
        <v>24441</v>
      </c>
      <c r="T5711" s="1" t="s">
        <v>6826</v>
      </c>
      <c r="U5711" s="1"/>
      <c r="V5711" s="1" t="s">
        <v>7144</v>
      </c>
      <c r="W5711" s="1" t="s">
        <v>6826</v>
      </c>
    </row>
    <row r="5712" spans="1:23" x14ac:dyDescent="0.25">
      <c r="A5712" s="1">
        <v>1005705</v>
      </c>
      <c r="B5712" s="5" t="str">
        <f>VLOOKUP(H5712,'FIPS Basin X-walk'!$A$2:$F$3224,6,FALSE)</f>
        <v>Sioux Uplift</v>
      </c>
      <c r="C5712" s="1" t="s">
        <v>15073</v>
      </c>
      <c r="D5712" s="1"/>
      <c r="E5712" s="1"/>
      <c r="F5712" s="1" t="s">
        <v>15074</v>
      </c>
      <c r="G5712" s="1" t="s">
        <v>15071</v>
      </c>
      <c r="H5712" s="1">
        <v>27129</v>
      </c>
      <c r="I5712" s="1">
        <v>1005705</v>
      </c>
      <c r="J5712" s="1">
        <v>44.8491</v>
      </c>
      <c r="K5712" s="1">
        <v>-94.896900000000002</v>
      </c>
      <c r="L5712" s="1"/>
      <c r="M5712" s="1" t="s">
        <v>1559</v>
      </c>
      <c r="N5712" s="1" t="s">
        <v>14790</v>
      </c>
      <c r="O5712" s="1">
        <v>2022</v>
      </c>
      <c r="P5712" s="1">
        <v>55310</v>
      </c>
      <c r="Q5712" s="1" t="s">
        <v>637</v>
      </c>
      <c r="R5712" s="1"/>
      <c r="S5712" s="1" t="s">
        <v>24435</v>
      </c>
      <c r="T5712" s="1" t="s">
        <v>6826</v>
      </c>
      <c r="U5712" s="1"/>
      <c r="V5712" s="1" t="s">
        <v>7297</v>
      </c>
      <c r="W5712" s="1" t="s">
        <v>6826</v>
      </c>
    </row>
    <row r="5713" spans="1:23" x14ac:dyDescent="0.25">
      <c r="A5713" s="1">
        <v>1007098</v>
      </c>
      <c r="B5713" s="5" t="str">
        <f>VLOOKUP(H5713,'FIPS Basin X-walk'!$A$2:$F$3224,6,FALSE)</f>
        <v>Sioux Uplift</v>
      </c>
      <c r="C5713" s="1" t="s">
        <v>15069</v>
      </c>
      <c r="D5713" s="1"/>
      <c r="E5713" s="1" t="s">
        <v>6828</v>
      </c>
      <c r="F5713" s="1" t="s">
        <v>15070</v>
      </c>
      <c r="G5713" s="1" t="s">
        <v>15071</v>
      </c>
      <c r="H5713" s="1">
        <v>27129</v>
      </c>
      <c r="I5713" s="1">
        <v>1007098</v>
      </c>
      <c r="J5713" s="1">
        <v>44.797075999999997</v>
      </c>
      <c r="K5713" s="1">
        <v>-95.170751999999993</v>
      </c>
      <c r="L5713" s="1"/>
      <c r="M5713" s="1" t="s">
        <v>1559</v>
      </c>
      <c r="N5713" s="1" t="s">
        <v>14790</v>
      </c>
      <c r="O5713" s="1">
        <v>2022</v>
      </c>
      <c r="P5713" s="1">
        <v>56284</v>
      </c>
      <c r="Q5713" s="1" t="s">
        <v>15072</v>
      </c>
      <c r="R5713" s="1"/>
      <c r="S5713" s="1" t="s">
        <v>24366</v>
      </c>
      <c r="T5713" s="1" t="s">
        <v>6826</v>
      </c>
      <c r="U5713" s="1"/>
      <c r="V5713" s="1" t="s">
        <v>8192</v>
      </c>
      <c r="W5713" s="1" t="s">
        <v>6826</v>
      </c>
    </row>
    <row r="5714" spans="1:23" x14ac:dyDescent="0.25">
      <c r="A5714" s="1">
        <v>1002730</v>
      </c>
      <c r="B5714" s="5" t="str">
        <f>VLOOKUP(H5714,'FIPS Basin X-walk'!$A$2:$F$3224,6,FALSE)</f>
        <v>Appalachian Basin (Eastern Overthrust Area)</v>
      </c>
      <c r="C5714" s="1" t="s">
        <v>20210</v>
      </c>
      <c r="D5714" s="1"/>
      <c r="E5714" s="1"/>
      <c r="F5714" s="1" t="s">
        <v>20211</v>
      </c>
      <c r="G5714" s="1" t="s">
        <v>20212</v>
      </c>
      <c r="H5714" s="1">
        <v>47143</v>
      </c>
      <c r="I5714" s="1">
        <v>1002730</v>
      </c>
      <c r="J5714" s="1">
        <v>35.561540000000001</v>
      </c>
      <c r="K5714" s="1">
        <v>-84.910110000000003</v>
      </c>
      <c r="L5714" s="1"/>
      <c r="M5714" s="1" t="s">
        <v>1538</v>
      </c>
      <c r="N5714" s="1" t="s">
        <v>20002</v>
      </c>
      <c r="O5714" s="1">
        <v>2022</v>
      </c>
      <c r="P5714" s="1">
        <v>37321</v>
      </c>
      <c r="Q5714" s="1" t="s">
        <v>20213</v>
      </c>
      <c r="R5714" s="1"/>
      <c r="S5714" s="1" t="s">
        <v>24358</v>
      </c>
      <c r="T5714" s="1" t="s">
        <v>6826</v>
      </c>
      <c r="U5714" s="1"/>
      <c r="V5714" s="1" t="s">
        <v>24981</v>
      </c>
      <c r="W5714" s="1" t="s">
        <v>6826</v>
      </c>
    </row>
    <row r="5715" spans="1:23" x14ac:dyDescent="0.25">
      <c r="A5715" s="1">
        <v>1007314</v>
      </c>
      <c r="B5715" s="5" t="str">
        <f>VLOOKUP(H5715,'FIPS Basin X-walk'!$A$2:$F$3224,6,FALSE)</f>
        <v>Iowa Shelf</v>
      </c>
      <c r="C5715" s="1" t="s">
        <v>15078</v>
      </c>
      <c r="D5715" s="1"/>
      <c r="E5715" s="1"/>
      <c r="F5715" s="1" t="s">
        <v>15079</v>
      </c>
      <c r="G5715" s="1" t="s">
        <v>2111</v>
      </c>
      <c r="H5715" s="1">
        <v>27131</v>
      </c>
      <c r="I5715" s="1">
        <v>1007314</v>
      </c>
      <c r="J5715" s="1">
        <v>44.335299999999997</v>
      </c>
      <c r="K5715" s="1">
        <v>-93.289400000000001</v>
      </c>
      <c r="L5715" s="1"/>
      <c r="M5715" s="1" t="s">
        <v>1559</v>
      </c>
      <c r="N5715" s="1" t="s">
        <v>14790</v>
      </c>
      <c r="O5715" s="1">
        <v>2022</v>
      </c>
      <c r="P5715" s="1">
        <v>55021</v>
      </c>
      <c r="Q5715" s="1" t="s">
        <v>15080</v>
      </c>
      <c r="R5715" s="1"/>
      <c r="S5715" s="1" t="s">
        <v>24355</v>
      </c>
      <c r="T5715" s="1" t="s">
        <v>6826</v>
      </c>
      <c r="U5715" s="1"/>
      <c r="V5715" s="1" t="s">
        <v>15081</v>
      </c>
      <c r="W5715" s="1" t="s">
        <v>6828</v>
      </c>
    </row>
    <row r="5716" spans="1:23" x14ac:dyDescent="0.25">
      <c r="A5716" s="1">
        <v>1004929</v>
      </c>
      <c r="B5716" s="5" t="str">
        <f>VLOOKUP(H5716,'FIPS Basin X-walk'!$A$2:$F$3224,6,FALSE)</f>
        <v>Central Kansas Uplift</v>
      </c>
      <c r="C5716" s="1" t="s">
        <v>12585</v>
      </c>
      <c r="D5716" s="1"/>
      <c r="E5716" s="1"/>
      <c r="F5716" s="1" t="s">
        <v>12586</v>
      </c>
      <c r="G5716" s="1" t="s">
        <v>12587</v>
      </c>
      <c r="H5716" s="1">
        <v>20159</v>
      </c>
      <c r="I5716" s="1">
        <v>1004929</v>
      </c>
      <c r="J5716" s="1">
        <v>38.226019999999998</v>
      </c>
      <c r="K5716" s="1">
        <v>-98.290368000000001</v>
      </c>
      <c r="L5716" s="1"/>
      <c r="M5716" s="1" t="s">
        <v>1490</v>
      </c>
      <c r="N5716" s="1" t="s">
        <v>12401</v>
      </c>
      <c r="O5716" s="1">
        <v>2022</v>
      </c>
      <c r="P5716" s="1">
        <v>67512</v>
      </c>
      <c r="Q5716" s="1" t="s">
        <v>170</v>
      </c>
      <c r="R5716" s="1"/>
      <c r="S5716" s="1" t="s">
        <v>24435</v>
      </c>
      <c r="T5716" s="1" t="s">
        <v>6826</v>
      </c>
      <c r="U5716" s="1"/>
      <c r="V5716" s="1" t="s">
        <v>11004</v>
      </c>
      <c r="W5716" s="1" t="s">
        <v>6826</v>
      </c>
    </row>
    <row r="5717" spans="1:23" x14ac:dyDescent="0.25">
      <c r="A5717" s="1">
        <v>1004715</v>
      </c>
      <c r="B5717" s="5" t="str">
        <f>VLOOKUP(H5717,'FIPS Basin X-walk'!$A$2:$F$3224,6,FALSE)</f>
        <v>Central Kansas Uplift</v>
      </c>
      <c r="C5717" s="1" t="s">
        <v>12596</v>
      </c>
      <c r="D5717" s="1"/>
      <c r="E5717" s="1"/>
      <c r="F5717" s="1" t="s">
        <v>12592</v>
      </c>
      <c r="G5717" s="1" t="s">
        <v>12587</v>
      </c>
      <c r="H5717" s="1">
        <v>20159</v>
      </c>
      <c r="I5717" s="1">
        <v>1004715</v>
      </c>
      <c r="J5717" s="1">
        <v>38.521769999999997</v>
      </c>
      <c r="K5717" s="1">
        <v>-98.351254999999995</v>
      </c>
      <c r="L5717" s="1"/>
      <c r="M5717" s="1" t="s">
        <v>1490</v>
      </c>
      <c r="N5717" s="1" t="s">
        <v>12401</v>
      </c>
      <c r="O5717" s="1">
        <v>2022</v>
      </c>
      <c r="P5717" s="1">
        <v>67427</v>
      </c>
      <c r="Q5717" s="1" t="s">
        <v>689</v>
      </c>
      <c r="R5717" s="1"/>
      <c r="S5717" s="1" t="s">
        <v>24399</v>
      </c>
      <c r="T5717" s="1" t="s">
        <v>6826</v>
      </c>
      <c r="U5717" s="1"/>
      <c r="V5717" s="1" t="s">
        <v>11366</v>
      </c>
      <c r="W5717" s="1" t="s">
        <v>6826</v>
      </c>
    </row>
    <row r="5718" spans="1:23" x14ac:dyDescent="0.25">
      <c r="A5718" s="1">
        <v>1007102</v>
      </c>
      <c r="B5718" s="5" t="str">
        <f>VLOOKUP(H5718,'FIPS Basin X-walk'!$A$2:$F$3224,6,FALSE)</f>
        <v>Central Kansas Uplift</v>
      </c>
      <c r="C5718" s="1" t="s">
        <v>12591</v>
      </c>
      <c r="D5718" s="1"/>
      <c r="E5718" s="1"/>
      <c r="F5718" s="1" t="s">
        <v>12592</v>
      </c>
      <c r="G5718" s="1" t="s">
        <v>12587</v>
      </c>
      <c r="H5718" s="1">
        <v>20159</v>
      </c>
      <c r="I5718" s="1">
        <v>1007102</v>
      </c>
      <c r="J5718" s="1">
        <v>38.496875000000003</v>
      </c>
      <c r="K5718" s="1">
        <v>-98.418422000000007</v>
      </c>
      <c r="L5718" s="1"/>
      <c r="M5718" s="1" t="s">
        <v>1490</v>
      </c>
      <c r="N5718" s="1" t="s">
        <v>12401</v>
      </c>
      <c r="O5718" s="1">
        <v>2022</v>
      </c>
      <c r="P5718" s="1">
        <v>67427</v>
      </c>
      <c r="Q5718" s="1" t="s">
        <v>44</v>
      </c>
      <c r="R5718" s="1"/>
      <c r="S5718" s="1" t="s">
        <v>24435</v>
      </c>
      <c r="T5718" s="1" t="s">
        <v>6826</v>
      </c>
      <c r="U5718" s="1"/>
      <c r="V5718" s="1" t="s">
        <v>7232</v>
      </c>
      <c r="W5718" s="1" t="s">
        <v>6826</v>
      </c>
    </row>
    <row r="5719" spans="1:23" x14ac:dyDescent="0.25">
      <c r="A5719" s="1">
        <v>1005335</v>
      </c>
      <c r="B5719" s="5" t="str">
        <f>VLOOKUP(H5719,'FIPS Basin X-walk'!$A$2:$F$3224,6,FALSE)</f>
        <v>Iowa Shelf</v>
      </c>
      <c r="C5719" s="1" t="s">
        <v>15075</v>
      </c>
      <c r="D5719" s="1"/>
      <c r="E5719" s="1"/>
      <c r="F5719" s="1" t="s">
        <v>15076</v>
      </c>
      <c r="G5719" s="1" t="s">
        <v>12587</v>
      </c>
      <c r="H5719" s="1">
        <v>27131</v>
      </c>
      <c r="I5719" s="1">
        <v>1005335</v>
      </c>
      <c r="J5719" s="1">
        <v>44.377659999999999</v>
      </c>
      <c r="K5719" s="1">
        <v>-93.22627</v>
      </c>
      <c r="L5719" s="1"/>
      <c r="M5719" s="1" t="s">
        <v>1559</v>
      </c>
      <c r="N5719" s="1" t="s">
        <v>14790</v>
      </c>
      <c r="O5719" s="1">
        <v>2022</v>
      </c>
      <c r="P5719" s="1">
        <v>55019</v>
      </c>
      <c r="Q5719" s="1" t="s">
        <v>15077</v>
      </c>
      <c r="R5719" s="1"/>
      <c r="S5719" s="1" t="s">
        <v>24358</v>
      </c>
      <c r="T5719" s="1" t="s">
        <v>6826</v>
      </c>
      <c r="U5719" s="1"/>
      <c r="V5719" s="1" t="s">
        <v>25499</v>
      </c>
      <c r="W5719" s="1" t="s">
        <v>6826</v>
      </c>
    </row>
    <row r="5720" spans="1:23" x14ac:dyDescent="0.25">
      <c r="A5720" s="1">
        <v>1010583</v>
      </c>
      <c r="B5720" s="5" t="str">
        <f>VLOOKUP(H5720,'FIPS Basin X-walk'!$A$2:$F$3224,6,FALSE)</f>
        <v>Iowa Shelf</v>
      </c>
      <c r="C5720" s="1" t="s">
        <v>15082</v>
      </c>
      <c r="D5720" s="1"/>
      <c r="E5720" s="1"/>
      <c r="F5720" s="1" t="s">
        <v>2122</v>
      </c>
      <c r="G5720" s="1" t="s">
        <v>12587</v>
      </c>
      <c r="H5720" s="1">
        <v>27131</v>
      </c>
      <c r="I5720" s="1">
        <v>1010583</v>
      </c>
      <c r="J5720" s="1">
        <v>44.269480000000001</v>
      </c>
      <c r="K5720" s="1">
        <v>-93.323040000000006</v>
      </c>
      <c r="L5720" s="1"/>
      <c r="M5720" s="1" t="s">
        <v>1559</v>
      </c>
      <c r="N5720" s="1" t="s">
        <v>14790</v>
      </c>
      <c r="O5720" s="1">
        <v>2022</v>
      </c>
      <c r="P5720" s="1">
        <v>55021</v>
      </c>
      <c r="Q5720" s="1" t="s">
        <v>24109</v>
      </c>
      <c r="R5720" s="1"/>
      <c r="S5720" s="1" t="s">
        <v>24435</v>
      </c>
      <c r="T5720" s="1" t="s">
        <v>6826</v>
      </c>
      <c r="U5720" s="1"/>
      <c r="V5720" s="1" t="s">
        <v>7232</v>
      </c>
      <c r="W5720" s="1" t="s">
        <v>6826</v>
      </c>
    </row>
    <row r="5721" spans="1:23" x14ac:dyDescent="0.25">
      <c r="A5721" s="1">
        <v>1002082</v>
      </c>
      <c r="B5721" s="5" t="str">
        <f>VLOOKUP(H5721,'FIPS Basin X-walk'!$A$2:$F$3224,6,FALSE)</f>
        <v>Central Kansas Uplift</v>
      </c>
      <c r="C5721" s="1" t="s">
        <v>12588</v>
      </c>
      <c r="D5721" s="1"/>
      <c r="E5721" s="1"/>
      <c r="F5721" s="1" t="s">
        <v>9126</v>
      </c>
      <c r="G5721" s="1" t="s">
        <v>12587</v>
      </c>
      <c r="H5721" s="1">
        <v>20159</v>
      </c>
      <c r="I5721" s="1">
        <v>1002082</v>
      </c>
      <c r="J5721" s="1">
        <v>38.289589999999997</v>
      </c>
      <c r="K5721" s="1">
        <v>-98.195220000000006</v>
      </c>
      <c r="L5721" s="1"/>
      <c r="M5721" s="1" t="s">
        <v>1490</v>
      </c>
      <c r="N5721" s="1" t="s">
        <v>12401</v>
      </c>
      <c r="O5721" s="1">
        <v>2022</v>
      </c>
      <c r="P5721" s="1">
        <v>67554</v>
      </c>
      <c r="Q5721" s="1" t="s">
        <v>12589</v>
      </c>
      <c r="R5721" s="1"/>
      <c r="S5721" s="1" t="s">
        <v>24378</v>
      </c>
      <c r="T5721" s="1" t="s">
        <v>6826</v>
      </c>
      <c r="U5721" s="1"/>
      <c r="V5721" s="1" t="s">
        <v>12590</v>
      </c>
      <c r="W5721" s="1" t="s">
        <v>6826</v>
      </c>
    </row>
    <row r="5722" spans="1:23" x14ac:dyDescent="0.25">
      <c r="A5722" s="1">
        <v>1003829</v>
      </c>
      <c r="B5722" s="5" t="str">
        <f>VLOOKUP(H5722,'FIPS Basin X-walk'!$A$2:$F$3224,6,FALSE)</f>
        <v>Central Kansas Uplift</v>
      </c>
      <c r="C5722" s="1" t="s">
        <v>12593</v>
      </c>
      <c r="D5722" s="1"/>
      <c r="E5722" s="1"/>
      <c r="F5722" s="1" t="s">
        <v>9126</v>
      </c>
      <c r="G5722" s="1" t="s">
        <v>12587</v>
      </c>
      <c r="H5722" s="1">
        <v>20159</v>
      </c>
      <c r="I5722" s="1">
        <v>1003829</v>
      </c>
      <c r="J5722" s="1">
        <v>38.387072000000003</v>
      </c>
      <c r="K5722" s="1">
        <v>-98.199427999999997</v>
      </c>
      <c r="L5722" s="1"/>
      <c r="M5722" s="1" t="s">
        <v>1490</v>
      </c>
      <c r="N5722" s="1" t="s">
        <v>12401</v>
      </c>
      <c r="O5722" s="1">
        <v>2022</v>
      </c>
      <c r="P5722" s="1">
        <v>67554</v>
      </c>
      <c r="Q5722" s="1" t="s">
        <v>12594</v>
      </c>
      <c r="R5722" s="1" t="s">
        <v>24738</v>
      </c>
      <c r="S5722" s="1" t="s">
        <v>24453</v>
      </c>
      <c r="T5722" s="1" t="s">
        <v>6826</v>
      </c>
      <c r="U5722" s="1"/>
      <c r="V5722" s="1" t="s">
        <v>12595</v>
      </c>
      <c r="W5722" s="1" t="s">
        <v>6826</v>
      </c>
    </row>
    <row r="5723" spans="1:23" x14ac:dyDescent="0.25">
      <c r="A5723" s="1">
        <v>1006273</v>
      </c>
      <c r="B5723" s="5" t="str">
        <f>VLOOKUP(H5723,'FIPS Basin X-walk'!$A$2:$F$3224,6,FALSE)</f>
        <v>Iowa Shelf</v>
      </c>
      <c r="C5723" s="1" t="s">
        <v>15083</v>
      </c>
      <c r="D5723" s="1"/>
      <c r="E5723" s="1"/>
      <c r="F5723" s="1" t="s">
        <v>15084</v>
      </c>
      <c r="G5723" s="1" t="s">
        <v>12587</v>
      </c>
      <c r="H5723" s="1">
        <v>27131</v>
      </c>
      <c r="I5723" s="1">
        <v>1006273</v>
      </c>
      <c r="J5723" s="1">
        <v>44.455080000000002</v>
      </c>
      <c r="K5723" s="1">
        <v>-93.169910000000002</v>
      </c>
      <c r="L5723" s="1"/>
      <c r="M5723" s="1" t="s">
        <v>1559</v>
      </c>
      <c r="N5723" s="1" t="s">
        <v>14790</v>
      </c>
      <c r="O5723" s="1">
        <v>2022</v>
      </c>
      <c r="P5723" s="1">
        <v>55057</v>
      </c>
      <c r="Q5723" s="1" t="s">
        <v>15085</v>
      </c>
      <c r="R5723" s="1"/>
      <c r="S5723" s="1" t="s">
        <v>24765</v>
      </c>
      <c r="T5723" s="1" t="s">
        <v>6826</v>
      </c>
      <c r="U5723" s="1"/>
      <c r="V5723" s="1" t="s">
        <v>14269</v>
      </c>
      <c r="W5723" s="1" t="s">
        <v>6826</v>
      </c>
    </row>
    <row r="5724" spans="1:23" x14ac:dyDescent="0.25">
      <c r="A5724" s="1">
        <v>1000911</v>
      </c>
      <c r="B5724" s="5" t="str">
        <f>VLOOKUP(H5724,'FIPS Basin X-walk'!$A$2:$F$3224,6,FALSE)</f>
        <v>Atlantic Coast Basin</v>
      </c>
      <c r="C5724" s="1" t="s">
        <v>19832</v>
      </c>
      <c r="D5724" s="1"/>
      <c r="E5724" s="1" t="s">
        <v>6828</v>
      </c>
      <c r="F5724" s="1" t="s">
        <v>19833</v>
      </c>
      <c r="G5724" s="1" t="s">
        <v>1792</v>
      </c>
      <c r="H5724" s="1">
        <v>45079</v>
      </c>
      <c r="I5724" s="1">
        <v>1000911</v>
      </c>
      <c r="J5724" s="1">
        <v>33.8264</v>
      </c>
      <c r="K5724" s="1">
        <v>-80.621799999999993</v>
      </c>
      <c r="L5724" s="1"/>
      <c r="M5724" s="1" t="s">
        <v>1527</v>
      </c>
      <c r="N5724" s="1" t="s">
        <v>19642</v>
      </c>
      <c r="O5724" s="1">
        <v>2022</v>
      </c>
      <c r="P5724" s="1">
        <v>29044</v>
      </c>
      <c r="Q5724" s="1" t="s">
        <v>19834</v>
      </c>
      <c r="R5724" s="1"/>
      <c r="S5724" s="1" t="s">
        <v>24355</v>
      </c>
      <c r="T5724" s="1" t="s">
        <v>6826</v>
      </c>
      <c r="U5724" s="1"/>
      <c r="V5724" s="1" t="s">
        <v>13845</v>
      </c>
      <c r="W5724" s="1" t="s">
        <v>6828</v>
      </c>
    </row>
    <row r="5725" spans="1:23" x14ac:dyDescent="0.25">
      <c r="A5725" s="1">
        <v>1006262</v>
      </c>
      <c r="B5725" s="5" t="str">
        <f>VLOOKUP(H5725,'FIPS Basin X-walk'!$A$2:$F$3224,6,FALSE)</f>
        <v>Atlantic Coast Basin</v>
      </c>
      <c r="C5725" s="1" t="s">
        <v>19838</v>
      </c>
      <c r="D5725" s="1"/>
      <c r="E5725" s="1" t="s">
        <v>6828</v>
      </c>
      <c r="F5725" s="1" t="s">
        <v>19833</v>
      </c>
      <c r="G5725" s="1" t="s">
        <v>1792</v>
      </c>
      <c r="H5725" s="1">
        <v>45079</v>
      </c>
      <c r="I5725" s="1">
        <v>1006262</v>
      </c>
      <c r="J5725" s="1">
        <v>33.8872</v>
      </c>
      <c r="K5725" s="1">
        <v>-80.639700000000005</v>
      </c>
      <c r="L5725" s="1"/>
      <c r="M5725" s="1" t="s">
        <v>1527</v>
      </c>
      <c r="N5725" s="1" t="s">
        <v>19642</v>
      </c>
      <c r="O5725" s="1">
        <v>2022</v>
      </c>
      <c r="P5725" s="1">
        <v>29044</v>
      </c>
      <c r="Q5725" s="1" t="s">
        <v>25691</v>
      </c>
      <c r="R5725" s="1" t="s">
        <v>24436</v>
      </c>
      <c r="S5725" s="1" t="s">
        <v>24431</v>
      </c>
      <c r="T5725" s="1" t="s">
        <v>6826</v>
      </c>
      <c r="U5725" s="1"/>
      <c r="V5725" s="1" t="s">
        <v>25692</v>
      </c>
      <c r="W5725" s="1" t="s">
        <v>6828</v>
      </c>
    </row>
    <row r="5726" spans="1:23" x14ac:dyDescent="0.25">
      <c r="A5726" s="1">
        <v>1008303</v>
      </c>
      <c r="B5726" s="5" t="str">
        <f>VLOOKUP(H5726,'FIPS Basin X-walk'!$A$2:$F$3224,6,FALSE)</f>
        <v>Appalachian Basin</v>
      </c>
      <c r="C5726" s="1" t="s">
        <v>23723</v>
      </c>
      <c r="D5726" s="1"/>
      <c r="E5726" s="1"/>
      <c r="F5726" s="1" t="s">
        <v>23724</v>
      </c>
      <c r="G5726" s="1" t="s">
        <v>1792</v>
      </c>
      <c r="H5726" s="1">
        <v>39139</v>
      </c>
      <c r="I5726" s="1">
        <v>1008303</v>
      </c>
      <c r="J5726" s="1">
        <v>40.705181165255702</v>
      </c>
      <c r="K5726" s="1">
        <v>-82.360022364417802</v>
      </c>
      <c r="L5726" s="1"/>
      <c r="M5726" s="1" t="s">
        <v>1542</v>
      </c>
      <c r="N5726" s="1" t="s">
        <v>17708</v>
      </c>
      <c r="O5726" s="1">
        <v>2022</v>
      </c>
      <c r="P5726" s="1">
        <v>44843</v>
      </c>
      <c r="Q5726" s="1" t="s">
        <v>1284</v>
      </c>
      <c r="R5726" s="1"/>
      <c r="S5726" s="1">
        <v>486210</v>
      </c>
      <c r="T5726" s="1" t="s">
        <v>6826</v>
      </c>
      <c r="U5726" s="1"/>
      <c r="V5726" s="1" t="s">
        <v>12735</v>
      </c>
      <c r="W5726" s="1" t="s">
        <v>6826</v>
      </c>
    </row>
    <row r="5727" spans="1:23" x14ac:dyDescent="0.25">
      <c r="A5727" s="1">
        <v>1014295</v>
      </c>
      <c r="B5727" s="5" t="str">
        <f>VLOOKUP(H5727,'FIPS Basin X-walk'!$A$2:$F$3224,6,FALSE)</f>
        <v>Arkla Basin</v>
      </c>
      <c r="C5727" s="1" t="s">
        <v>26971</v>
      </c>
      <c r="D5727" s="1"/>
      <c r="E5727" s="1"/>
      <c r="F5727" s="1" t="s">
        <v>26972</v>
      </c>
      <c r="G5727" s="1" t="s">
        <v>1792</v>
      </c>
      <c r="H5727" s="1">
        <v>22083</v>
      </c>
      <c r="I5727" s="1">
        <v>1014295</v>
      </c>
      <c r="J5727" s="1">
        <v>32.357127503352103</v>
      </c>
      <c r="K5727" s="1">
        <v>-91.861156946776504</v>
      </c>
      <c r="L5727" s="1"/>
      <c r="M5727" s="1" t="s">
        <v>1483</v>
      </c>
      <c r="N5727" s="1" t="s">
        <v>13028</v>
      </c>
      <c r="O5727" s="1">
        <v>2022</v>
      </c>
      <c r="P5727" s="1">
        <v>71269</v>
      </c>
      <c r="Q5727" s="1" t="s">
        <v>24295</v>
      </c>
      <c r="R5727" s="1"/>
      <c r="S5727" s="1">
        <v>486210</v>
      </c>
      <c r="T5727" s="1" t="s">
        <v>6826</v>
      </c>
      <c r="U5727" s="1"/>
      <c r="V5727" s="1" t="s">
        <v>7521</v>
      </c>
      <c r="W5727" s="1" t="s">
        <v>6826</v>
      </c>
    </row>
    <row r="5728" spans="1:23" x14ac:dyDescent="0.25">
      <c r="A5728" s="1">
        <v>1007768</v>
      </c>
      <c r="B5728" s="5" t="str">
        <f>VLOOKUP(H5728,'FIPS Basin X-walk'!$A$2:$F$3224,6,FALSE)</f>
        <v>Williston Basin</v>
      </c>
      <c r="C5728" s="1" t="s">
        <v>15794</v>
      </c>
      <c r="D5728" s="1"/>
      <c r="E5728" s="1"/>
      <c r="F5728" s="1" t="s">
        <v>15795</v>
      </c>
      <c r="G5728" s="1" t="s">
        <v>1792</v>
      </c>
      <c r="H5728" s="1">
        <v>30083</v>
      </c>
      <c r="I5728" s="1">
        <v>1007768</v>
      </c>
      <c r="J5728" s="1">
        <v>47.678800000000003</v>
      </c>
      <c r="K5728" s="1">
        <v>-104.15689999999999</v>
      </c>
      <c r="L5728" s="1"/>
      <c r="M5728" s="1" t="s">
        <v>1533</v>
      </c>
      <c r="N5728" s="1" t="s">
        <v>15748</v>
      </c>
      <c r="O5728" s="1">
        <v>2022</v>
      </c>
      <c r="P5728" s="1">
        <v>59270</v>
      </c>
      <c r="Q5728" s="1" t="s">
        <v>15796</v>
      </c>
      <c r="R5728" s="1"/>
      <c r="S5728" s="1" t="s">
        <v>24355</v>
      </c>
      <c r="T5728" s="1" t="s">
        <v>6826</v>
      </c>
      <c r="U5728" s="1"/>
      <c r="V5728" s="1" t="s">
        <v>10681</v>
      </c>
      <c r="W5728" s="1" t="s">
        <v>6826</v>
      </c>
    </row>
    <row r="5729" spans="1:23" x14ac:dyDescent="0.25">
      <c r="A5729" s="1">
        <v>1007367</v>
      </c>
      <c r="B5729" s="5" t="str">
        <f>VLOOKUP(H5729,'FIPS Basin X-walk'!$A$2:$F$3224,6,FALSE)</f>
        <v>Williston Basin</v>
      </c>
      <c r="C5729" s="1"/>
      <c r="D5729" s="1"/>
      <c r="E5729" s="1"/>
      <c r="F5729" s="1" t="s">
        <v>17607</v>
      </c>
      <c r="G5729" s="1" t="s">
        <v>11279</v>
      </c>
      <c r="H5729" s="1">
        <v>30083</v>
      </c>
      <c r="I5729" s="1">
        <v>1007367</v>
      </c>
      <c r="J5729" s="1">
        <v>47.590429999999998</v>
      </c>
      <c r="K5729" s="1">
        <v>-104.0005</v>
      </c>
      <c r="L5729" s="1"/>
      <c r="M5729" s="1" t="s">
        <v>1511</v>
      </c>
      <c r="N5729" s="1" t="s">
        <v>17561</v>
      </c>
      <c r="O5729" s="1">
        <v>2022</v>
      </c>
      <c r="P5729" s="1">
        <v>58838</v>
      </c>
      <c r="Q5729" s="1" t="s">
        <v>30</v>
      </c>
      <c r="R5729" s="1"/>
      <c r="S5729" s="1" t="s">
        <v>24399</v>
      </c>
      <c r="T5729" s="1" t="s">
        <v>6826</v>
      </c>
      <c r="U5729" s="1"/>
      <c r="V5729" s="1" t="s">
        <v>11366</v>
      </c>
      <c r="W5729" s="1" t="s">
        <v>6826</v>
      </c>
    </row>
    <row r="5730" spans="1:23" x14ac:dyDescent="0.25">
      <c r="A5730" s="1">
        <v>1007355</v>
      </c>
      <c r="B5730" s="5" t="str">
        <f>VLOOKUP(H5730,'FIPS Basin X-walk'!$A$2:$F$3224,6,FALSE)</f>
        <v>Atlantic Coast Basin</v>
      </c>
      <c r="C5730" s="1" t="s">
        <v>19839</v>
      </c>
      <c r="D5730" s="1"/>
      <c r="E5730" s="1"/>
      <c r="F5730" s="1" t="s">
        <v>1742</v>
      </c>
      <c r="G5730" s="1" t="s">
        <v>11279</v>
      </c>
      <c r="H5730" s="1">
        <v>45079</v>
      </c>
      <c r="I5730" s="1">
        <v>1007355</v>
      </c>
      <c r="J5730" s="1">
        <v>33.996305</v>
      </c>
      <c r="K5730" s="1">
        <v>-81.027157000000003</v>
      </c>
      <c r="L5730" s="1"/>
      <c r="M5730" s="1" t="s">
        <v>1527</v>
      </c>
      <c r="N5730" s="1" t="s">
        <v>19642</v>
      </c>
      <c r="O5730" s="1">
        <v>2022</v>
      </c>
      <c r="P5730" s="1">
        <v>29208</v>
      </c>
      <c r="Q5730" s="1" t="s">
        <v>19840</v>
      </c>
      <c r="R5730" s="1" t="s">
        <v>24355</v>
      </c>
      <c r="S5730" s="1" t="s">
        <v>24395</v>
      </c>
      <c r="T5730" s="1" t="s">
        <v>6826</v>
      </c>
      <c r="U5730" s="1"/>
      <c r="V5730" s="1" t="s">
        <v>19841</v>
      </c>
      <c r="W5730" s="1" t="s">
        <v>6826</v>
      </c>
    </row>
    <row r="5731" spans="1:23" x14ac:dyDescent="0.25">
      <c r="A5731" s="1">
        <v>1002558</v>
      </c>
      <c r="B5731" s="5" t="str">
        <f>VLOOKUP(H5731,'FIPS Basin X-walk'!$A$2:$F$3224,6,FALSE)</f>
        <v>Atlantic Coast Basin</v>
      </c>
      <c r="C5731" s="1" t="s">
        <v>19842</v>
      </c>
      <c r="D5731" s="1"/>
      <c r="E5731" s="1"/>
      <c r="F5731" s="1" t="s">
        <v>19833</v>
      </c>
      <c r="G5731" s="1" t="s">
        <v>11279</v>
      </c>
      <c r="H5731" s="1">
        <v>45079</v>
      </c>
      <c r="I5731" s="1">
        <v>1002558</v>
      </c>
      <c r="J5731" s="1">
        <v>34.011392999999998</v>
      </c>
      <c r="K5731" s="1">
        <v>-80.691802999999993</v>
      </c>
      <c r="L5731" s="1"/>
      <c r="M5731" s="1" t="s">
        <v>1527</v>
      </c>
      <c r="N5731" s="1" t="s">
        <v>19642</v>
      </c>
      <c r="O5731" s="1">
        <v>2022</v>
      </c>
      <c r="P5731" s="1">
        <v>29044</v>
      </c>
      <c r="Q5731" s="1" t="s">
        <v>19843</v>
      </c>
      <c r="R5731" s="1"/>
      <c r="S5731" s="1" t="s">
        <v>24358</v>
      </c>
      <c r="T5731" s="1" t="s">
        <v>6826</v>
      </c>
      <c r="U5731" s="1"/>
      <c r="V5731" s="1" t="s">
        <v>6952</v>
      </c>
      <c r="W5731" s="1" t="s">
        <v>6826</v>
      </c>
    </row>
    <row r="5732" spans="1:23" x14ac:dyDescent="0.25">
      <c r="A5732" s="1">
        <v>1007706</v>
      </c>
      <c r="B5732" s="5" t="str">
        <f>VLOOKUP(H5732,'FIPS Basin X-walk'!$A$2:$F$3224,6,FALSE)</f>
        <v>Atlantic Coast Basin</v>
      </c>
      <c r="C5732" s="1" t="s">
        <v>19844</v>
      </c>
      <c r="D5732" s="1"/>
      <c r="E5732" s="1"/>
      <c r="F5732" s="1" t="s">
        <v>10917</v>
      </c>
      <c r="G5732" s="1" t="s">
        <v>11279</v>
      </c>
      <c r="H5732" s="1">
        <v>45079</v>
      </c>
      <c r="I5732" s="1">
        <v>1007706</v>
      </c>
      <c r="J5732" s="1">
        <v>34.105277999999998</v>
      </c>
      <c r="K5732" s="1">
        <v>-80.779443999999998</v>
      </c>
      <c r="L5732" s="1"/>
      <c r="M5732" s="1" t="s">
        <v>1527</v>
      </c>
      <c r="N5732" s="1" t="s">
        <v>19642</v>
      </c>
      <c r="O5732" s="1">
        <v>2022</v>
      </c>
      <c r="P5732" s="1">
        <v>29045</v>
      </c>
      <c r="Q5732" s="1" t="s">
        <v>19845</v>
      </c>
      <c r="R5732" s="1"/>
      <c r="S5732" s="1" t="s">
        <v>24358</v>
      </c>
      <c r="T5732" s="1" t="s">
        <v>6826</v>
      </c>
      <c r="U5732" s="1"/>
      <c r="V5732" s="1" t="s">
        <v>6878</v>
      </c>
      <c r="W5732" s="1" t="s">
        <v>6826</v>
      </c>
    </row>
    <row r="5733" spans="1:23" x14ac:dyDescent="0.25">
      <c r="A5733" s="1">
        <v>1000245</v>
      </c>
      <c r="B5733" s="5" t="str">
        <f>VLOOKUP(H5733,'FIPS Basin X-walk'!$A$2:$F$3224,6,FALSE)</f>
        <v>Williston Basin</v>
      </c>
      <c r="C5733" s="1" t="s">
        <v>17663</v>
      </c>
      <c r="D5733" s="1"/>
      <c r="E5733" s="1"/>
      <c r="F5733" s="1" t="s">
        <v>17664</v>
      </c>
      <c r="G5733" s="1" t="s">
        <v>11279</v>
      </c>
      <c r="H5733" s="1">
        <v>38077</v>
      </c>
      <c r="I5733" s="1">
        <v>1000245</v>
      </c>
      <c r="J5733" s="1">
        <v>45.993366999999999</v>
      </c>
      <c r="K5733" s="1">
        <v>-96.648999000000003</v>
      </c>
      <c r="L5733" s="1"/>
      <c r="M5733" s="1" t="s">
        <v>1511</v>
      </c>
      <c r="N5733" s="1" t="s">
        <v>17561</v>
      </c>
      <c r="O5733" s="1">
        <v>2022</v>
      </c>
      <c r="P5733" s="1">
        <v>58030</v>
      </c>
      <c r="Q5733" s="1" t="s">
        <v>23977</v>
      </c>
      <c r="R5733" s="1"/>
      <c r="S5733" s="1" t="s">
        <v>24435</v>
      </c>
      <c r="T5733" s="1" t="s">
        <v>6826</v>
      </c>
      <c r="U5733" s="1"/>
      <c r="V5733" s="1" t="s">
        <v>7297</v>
      </c>
      <c r="W5733" s="1" t="s">
        <v>6826</v>
      </c>
    </row>
    <row r="5734" spans="1:23" x14ac:dyDescent="0.25">
      <c r="A5734" s="1">
        <v>1014632</v>
      </c>
      <c r="B5734" s="5" t="str">
        <f>VLOOKUP(H5734,'FIPS Basin X-walk'!$A$2:$F$3224,6,FALSE)</f>
        <v>Williston Basin</v>
      </c>
      <c r="C5734" s="1"/>
      <c r="D5734" s="1"/>
      <c r="E5734" s="1"/>
      <c r="F5734" s="1" t="s">
        <v>22076</v>
      </c>
      <c r="G5734" s="1" t="s">
        <v>11279</v>
      </c>
      <c r="H5734" s="1">
        <v>30083</v>
      </c>
      <c r="I5734" s="1">
        <v>1014632</v>
      </c>
      <c r="J5734" s="1">
        <v>47.933999999999997</v>
      </c>
      <c r="K5734" s="1">
        <v>-104.137</v>
      </c>
      <c r="L5734" s="1"/>
      <c r="M5734" s="1" t="s">
        <v>1533</v>
      </c>
      <c r="N5734" s="1" t="s">
        <v>15748</v>
      </c>
      <c r="O5734" s="1">
        <v>2022</v>
      </c>
      <c r="P5734" s="1">
        <v>59211</v>
      </c>
      <c r="Q5734" s="1" t="s">
        <v>27332</v>
      </c>
      <c r="R5734" s="1"/>
      <c r="S5734" s="1" t="s">
        <v>27006</v>
      </c>
      <c r="T5734" s="1" t="s">
        <v>6826</v>
      </c>
      <c r="U5734" s="1"/>
      <c r="V5734" s="1" t="s">
        <v>27007</v>
      </c>
      <c r="W5734" s="1" t="s">
        <v>6826</v>
      </c>
    </row>
    <row r="5735" spans="1:23" x14ac:dyDescent="0.25">
      <c r="A5735" s="1">
        <v>1008024</v>
      </c>
      <c r="B5735" s="5" t="str">
        <f>VLOOKUP(H5735,'FIPS Basin X-walk'!$A$2:$F$3224,6,FALSE)</f>
        <v>Atlantic Coast Basin</v>
      </c>
      <c r="C5735" s="1" t="s">
        <v>19835</v>
      </c>
      <c r="D5735" s="1"/>
      <c r="E5735" s="1"/>
      <c r="F5735" s="1" t="s">
        <v>19836</v>
      </c>
      <c r="G5735" s="1" t="s">
        <v>11279</v>
      </c>
      <c r="H5735" s="1">
        <v>45079</v>
      </c>
      <c r="I5735" s="1">
        <v>1008024</v>
      </c>
      <c r="J5735" s="1">
        <v>33.998843000000001</v>
      </c>
      <c r="K5735" s="1">
        <v>-80.946462999999994</v>
      </c>
      <c r="L5735" s="1"/>
      <c r="M5735" s="1" t="s">
        <v>1527</v>
      </c>
      <c r="N5735" s="1" t="s">
        <v>19642</v>
      </c>
      <c r="O5735" s="1">
        <v>2022</v>
      </c>
      <c r="P5735" s="1">
        <v>29207</v>
      </c>
      <c r="Q5735" s="1" t="s">
        <v>19837</v>
      </c>
      <c r="R5735" s="1"/>
      <c r="S5735" s="1" t="s">
        <v>24464</v>
      </c>
      <c r="T5735" s="1" t="s">
        <v>6826</v>
      </c>
      <c r="U5735" s="1"/>
      <c r="V5735" s="1" t="s">
        <v>24409</v>
      </c>
      <c r="W5735" s="1" t="s">
        <v>6826</v>
      </c>
    </row>
    <row r="5736" spans="1:23" x14ac:dyDescent="0.25">
      <c r="A5736" s="1">
        <v>1004702</v>
      </c>
      <c r="B5736" s="5" t="str">
        <f>VLOOKUP(H5736,'FIPS Basin X-walk'!$A$2:$F$3224,6,FALSE)</f>
        <v>Williston Basin</v>
      </c>
      <c r="C5736" s="1" t="s">
        <v>17665</v>
      </c>
      <c r="D5736" s="1"/>
      <c r="E5736" s="1"/>
      <c r="F5736" s="1" t="s">
        <v>17666</v>
      </c>
      <c r="G5736" s="1" t="s">
        <v>11279</v>
      </c>
      <c r="H5736" s="1">
        <v>38077</v>
      </c>
      <c r="I5736" s="1">
        <v>1004702</v>
      </c>
      <c r="J5736" s="1">
        <v>46.075994000000001</v>
      </c>
      <c r="K5736" s="1">
        <v>-96.886970000000005</v>
      </c>
      <c r="L5736" s="1"/>
      <c r="M5736" s="1" t="s">
        <v>1511</v>
      </c>
      <c r="N5736" s="1" t="s">
        <v>17561</v>
      </c>
      <c r="O5736" s="1">
        <v>2022</v>
      </c>
      <c r="P5736" s="1">
        <v>58041</v>
      </c>
      <c r="Q5736" s="1" t="s">
        <v>25372</v>
      </c>
      <c r="R5736" s="1"/>
      <c r="S5736" s="1" t="s">
        <v>24378</v>
      </c>
      <c r="T5736" s="1" t="s">
        <v>6826</v>
      </c>
      <c r="U5736" s="1"/>
      <c r="V5736" s="1" t="s">
        <v>17667</v>
      </c>
      <c r="W5736" s="1" t="s">
        <v>6826</v>
      </c>
    </row>
    <row r="5737" spans="1:23" x14ac:dyDescent="0.25">
      <c r="A5737" s="1">
        <v>1004166</v>
      </c>
      <c r="B5737" s="5" t="str">
        <f>VLOOKUP(H5737,'FIPS Basin X-walk'!$A$2:$F$3224,6,FALSE)</f>
        <v>Appalachian Basin</v>
      </c>
      <c r="C5737" s="1" t="s">
        <v>25243</v>
      </c>
      <c r="D5737" s="1"/>
      <c r="E5737" s="1"/>
      <c r="F5737" s="1" t="s">
        <v>13224</v>
      </c>
      <c r="G5737" s="1" t="s">
        <v>11279</v>
      </c>
      <c r="H5737" s="1">
        <v>39139</v>
      </c>
      <c r="I5737" s="1">
        <v>1004166</v>
      </c>
      <c r="J5737" s="1">
        <v>40.81944</v>
      </c>
      <c r="K5737" s="1">
        <v>-82.420559999999995</v>
      </c>
      <c r="L5737" s="1"/>
      <c r="M5737" s="1" t="s">
        <v>1542</v>
      </c>
      <c r="N5737" s="1" t="s">
        <v>17708</v>
      </c>
      <c r="O5737" s="1">
        <v>2022</v>
      </c>
      <c r="P5737" s="1">
        <v>44903</v>
      </c>
      <c r="Q5737" s="1" t="s">
        <v>25244</v>
      </c>
      <c r="R5737" s="1"/>
      <c r="S5737" s="1" t="s">
        <v>24435</v>
      </c>
      <c r="T5737" s="1" t="s">
        <v>6826</v>
      </c>
      <c r="U5737" s="1"/>
      <c r="V5737" s="1" t="s">
        <v>12735</v>
      </c>
      <c r="W5737" s="1" t="s">
        <v>6826</v>
      </c>
    </row>
    <row r="5738" spans="1:23" x14ac:dyDescent="0.25">
      <c r="A5738" s="1">
        <v>1006530</v>
      </c>
      <c r="B5738" s="5" t="str">
        <f>VLOOKUP(H5738,'FIPS Basin X-walk'!$A$2:$F$3224,6,FALSE)</f>
        <v>Appalachian Basin</v>
      </c>
      <c r="C5738" s="1" t="s">
        <v>18168</v>
      </c>
      <c r="D5738" s="1"/>
      <c r="E5738" s="1"/>
      <c r="F5738" s="1" t="s">
        <v>13224</v>
      </c>
      <c r="G5738" s="1" t="s">
        <v>11279</v>
      </c>
      <c r="H5738" s="1">
        <v>39139</v>
      </c>
      <c r="I5738" s="1">
        <v>1006530</v>
      </c>
      <c r="J5738" s="1">
        <v>40.785130000000002</v>
      </c>
      <c r="K5738" s="1">
        <v>-82.523840000000007</v>
      </c>
      <c r="L5738" s="1"/>
      <c r="M5738" s="1" t="s">
        <v>1542</v>
      </c>
      <c r="N5738" s="1" t="s">
        <v>17708</v>
      </c>
      <c r="O5738" s="1">
        <v>2022</v>
      </c>
      <c r="P5738" s="1">
        <v>44903</v>
      </c>
      <c r="Q5738" s="1" t="s">
        <v>18169</v>
      </c>
      <c r="R5738" s="1"/>
      <c r="S5738" s="1" t="s">
        <v>24372</v>
      </c>
      <c r="T5738" s="1" t="s">
        <v>6826</v>
      </c>
      <c r="U5738" s="1"/>
      <c r="V5738" s="1" t="s">
        <v>10904</v>
      </c>
      <c r="W5738" s="1" t="s">
        <v>6826</v>
      </c>
    </row>
    <row r="5739" spans="1:23" x14ac:dyDescent="0.25">
      <c r="A5739" s="1">
        <v>1001251</v>
      </c>
      <c r="B5739" s="5" t="str">
        <f>VLOOKUP(H5739,'FIPS Basin X-walk'!$A$2:$F$3224,6,FALSE)</f>
        <v>Illinois Basin</v>
      </c>
      <c r="C5739" s="1" t="s">
        <v>11277</v>
      </c>
      <c r="D5739" s="1"/>
      <c r="E5739" s="1"/>
      <c r="F5739" s="1" t="s">
        <v>11278</v>
      </c>
      <c r="G5739" s="1" t="s">
        <v>11279</v>
      </c>
      <c r="H5739" s="1">
        <v>17159</v>
      </c>
      <c r="I5739" s="1">
        <v>1001251</v>
      </c>
      <c r="J5739" s="1">
        <v>38.703671</v>
      </c>
      <c r="K5739" s="1">
        <v>-88.086588000000006</v>
      </c>
      <c r="L5739" s="1"/>
      <c r="M5739" s="1" t="s">
        <v>1488</v>
      </c>
      <c r="N5739" s="1" t="s">
        <v>10805</v>
      </c>
      <c r="O5739" s="1">
        <v>2022</v>
      </c>
      <c r="P5739" s="1">
        <v>62450</v>
      </c>
      <c r="Q5739" s="1" t="s">
        <v>1311</v>
      </c>
      <c r="R5739" s="1"/>
      <c r="S5739" s="1" t="s">
        <v>24359</v>
      </c>
      <c r="T5739" s="1" t="s">
        <v>7005</v>
      </c>
      <c r="U5739" s="1"/>
      <c r="V5739" s="1" t="s">
        <v>11280</v>
      </c>
      <c r="W5739" s="1" t="s">
        <v>6826</v>
      </c>
    </row>
    <row r="5740" spans="1:23" x14ac:dyDescent="0.25">
      <c r="A5740" s="1">
        <v>1005385</v>
      </c>
      <c r="B5740" s="5" t="str">
        <f>VLOOKUP(H5740,'FIPS Basin X-walk'!$A$2:$F$3224,6,FALSE)</f>
        <v>Appalachian Basin</v>
      </c>
      <c r="C5740" s="1" t="s">
        <v>18166</v>
      </c>
      <c r="D5740" s="1"/>
      <c r="E5740" s="1"/>
      <c r="F5740" s="1" t="s">
        <v>17262</v>
      </c>
      <c r="G5740" s="1" t="s">
        <v>11279</v>
      </c>
      <c r="H5740" s="1">
        <v>39139</v>
      </c>
      <c r="I5740" s="1">
        <v>1005385</v>
      </c>
      <c r="J5740" s="1">
        <v>40.881349999999998</v>
      </c>
      <c r="K5740" s="1">
        <v>-82.667580000000001</v>
      </c>
      <c r="L5740" s="1"/>
      <c r="M5740" s="1" t="s">
        <v>1542</v>
      </c>
      <c r="N5740" s="1" t="s">
        <v>17708</v>
      </c>
      <c r="O5740" s="1">
        <v>2022</v>
      </c>
      <c r="P5740" s="1">
        <v>44875</v>
      </c>
      <c r="Q5740" s="1" t="s">
        <v>18167</v>
      </c>
      <c r="R5740" s="1"/>
      <c r="S5740" s="1" t="s">
        <v>24728</v>
      </c>
      <c r="T5740" s="1" t="s">
        <v>6826</v>
      </c>
      <c r="U5740" s="1"/>
      <c r="V5740" s="1" t="s">
        <v>25513</v>
      </c>
      <c r="W5740" s="1" t="s">
        <v>6826</v>
      </c>
    </row>
    <row r="5741" spans="1:23" x14ac:dyDescent="0.25">
      <c r="A5741" s="1">
        <v>1004850</v>
      </c>
      <c r="B5741" s="5" t="str">
        <f>VLOOKUP(H5741,'FIPS Basin X-walk'!$A$2:$F$3224,6,FALSE)</f>
        <v>Appalachian Basin</v>
      </c>
      <c r="C5741" s="1" t="s">
        <v>18163</v>
      </c>
      <c r="D5741" s="1"/>
      <c r="E5741" s="1"/>
      <c r="F5741" s="1" t="s">
        <v>18164</v>
      </c>
      <c r="G5741" s="1" t="s">
        <v>11279</v>
      </c>
      <c r="H5741" s="1">
        <v>39139</v>
      </c>
      <c r="I5741" s="1">
        <v>1004850</v>
      </c>
      <c r="J5741" s="1">
        <v>40.971102000000002</v>
      </c>
      <c r="K5741" s="1">
        <v>-82.485169999999997</v>
      </c>
      <c r="L5741" s="1"/>
      <c r="M5741" s="1" t="s">
        <v>1542</v>
      </c>
      <c r="N5741" s="1" t="s">
        <v>17708</v>
      </c>
      <c r="O5741" s="1">
        <v>2022</v>
      </c>
      <c r="P5741" s="1">
        <v>44878</v>
      </c>
      <c r="Q5741" s="1" t="s">
        <v>18165</v>
      </c>
      <c r="R5741" s="1"/>
      <c r="S5741" s="1" t="s">
        <v>24358</v>
      </c>
      <c r="T5741" s="1" t="s">
        <v>6826</v>
      </c>
      <c r="U5741" s="1"/>
      <c r="V5741" s="1" t="s">
        <v>11613</v>
      </c>
      <c r="W5741" s="1" t="s">
        <v>6826</v>
      </c>
    </row>
    <row r="5742" spans="1:23" x14ac:dyDescent="0.25">
      <c r="A5742" s="1">
        <v>1005119</v>
      </c>
      <c r="B5742" s="5" t="str">
        <f>VLOOKUP(H5742,'FIPS Basin X-walk'!$A$2:$F$3224,6,FALSE)</f>
        <v>Williston Basin</v>
      </c>
      <c r="C5742" s="1" t="s">
        <v>15797</v>
      </c>
      <c r="D5742" s="1"/>
      <c r="E5742" s="1"/>
      <c r="F5742" s="1" t="s">
        <v>15798</v>
      </c>
      <c r="G5742" s="1" t="s">
        <v>11279</v>
      </c>
      <c r="H5742" s="1">
        <v>30083</v>
      </c>
      <c r="I5742" s="1">
        <v>1005119</v>
      </c>
      <c r="J5742" s="1">
        <v>47.717981999999999</v>
      </c>
      <c r="K5742" s="1">
        <v>-104.13316399999999</v>
      </c>
      <c r="L5742" s="1"/>
      <c r="M5742" s="1" t="s">
        <v>1533</v>
      </c>
      <c r="N5742" s="1" t="s">
        <v>15748</v>
      </c>
      <c r="O5742" s="1">
        <v>2022</v>
      </c>
      <c r="P5742" s="1">
        <v>59270</v>
      </c>
      <c r="Q5742" s="1" t="s">
        <v>15799</v>
      </c>
      <c r="R5742" s="1"/>
      <c r="S5742" s="1" t="s">
        <v>24366</v>
      </c>
      <c r="T5742" s="1" t="s">
        <v>6826</v>
      </c>
      <c r="U5742" s="1"/>
      <c r="V5742" s="1" t="s">
        <v>14830</v>
      </c>
      <c r="W5742" s="1" t="s">
        <v>6826</v>
      </c>
    </row>
    <row r="5743" spans="1:23" x14ac:dyDescent="0.25">
      <c r="A5743" s="1">
        <v>1011017</v>
      </c>
      <c r="B5743" s="5" t="str">
        <f>VLOOKUP(H5743,'FIPS Basin X-walk'!$A$2:$F$3224,6,FALSE)</f>
        <v>Williston Basin</v>
      </c>
      <c r="C5743" s="1" t="s">
        <v>15792</v>
      </c>
      <c r="D5743" s="1"/>
      <c r="E5743" s="1"/>
      <c r="F5743" s="1" t="s">
        <v>15793</v>
      </c>
      <c r="G5743" s="1" t="s">
        <v>11279</v>
      </c>
      <c r="H5743" s="1">
        <v>30083</v>
      </c>
      <c r="I5743" s="1">
        <v>1011017</v>
      </c>
      <c r="J5743" s="1">
        <v>47.790852999999998</v>
      </c>
      <c r="K5743" s="1">
        <v>-104.264714</v>
      </c>
      <c r="L5743" s="1"/>
      <c r="M5743" s="1" t="s">
        <v>1533</v>
      </c>
      <c r="N5743" s="1" t="s">
        <v>15748</v>
      </c>
      <c r="O5743" s="1">
        <v>2022</v>
      </c>
      <c r="P5743" s="1">
        <v>59270</v>
      </c>
      <c r="Q5743" s="1" t="s">
        <v>211</v>
      </c>
      <c r="R5743" s="1"/>
      <c r="S5743" s="1" t="s">
        <v>24399</v>
      </c>
      <c r="T5743" s="1" t="s">
        <v>6826</v>
      </c>
      <c r="U5743" s="1"/>
      <c r="V5743" s="1" t="s">
        <v>7090</v>
      </c>
      <c r="W5743" s="1" t="s">
        <v>6826</v>
      </c>
    </row>
    <row r="5744" spans="1:23" x14ac:dyDescent="0.25">
      <c r="A5744" s="1">
        <v>1000304</v>
      </c>
      <c r="B5744" s="5" t="str">
        <f>VLOOKUP(H5744,'FIPS Basin X-walk'!$A$2:$F$3224,6,FALSE)</f>
        <v>Williston Basin</v>
      </c>
      <c r="C5744" s="1" t="s">
        <v>17668</v>
      </c>
      <c r="D5744" s="1"/>
      <c r="E5744" s="1"/>
      <c r="F5744" s="1" t="s">
        <v>17660</v>
      </c>
      <c r="G5744" s="1" t="s">
        <v>11279</v>
      </c>
      <c r="H5744" s="1">
        <v>38077</v>
      </c>
      <c r="I5744" s="1">
        <v>1000304</v>
      </c>
      <c r="J5744" s="1">
        <v>46.3504</v>
      </c>
      <c r="K5744" s="1">
        <v>-96.641385999999997</v>
      </c>
      <c r="L5744" s="1"/>
      <c r="M5744" s="1" t="s">
        <v>1511</v>
      </c>
      <c r="N5744" s="1" t="s">
        <v>17561</v>
      </c>
      <c r="O5744" s="1">
        <v>2022</v>
      </c>
      <c r="P5744" s="1">
        <v>58075</v>
      </c>
      <c r="Q5744" s="1" t="s">
        <v>17669</v>
      </c>
      <c r="R5744" s="1"/>
      <c r="S5744" s="1" t="s">
        <v>24454</v>
      </c>
      <c r="T5744" s="1" t="s">
        <v>6826</v>
      </c>
      <c r="U5744" s="1"/>
      <c r="V5744" s="1" t="s">
        <v>7099</v>
      </c>
      <c r="W5744" s="1" t="s">
        <v>6826</v>
      </c>
    </row>
    <row r="5745" spans="1:23" x14ac:dyDescent="0.25">
      <c r="A5745" s="1">
        <v>1006319</v>
      </c>
      <c r="B5745" s="5" t="str">
        <f>VLOOKUP(H5745,'FIPS Basin X-walk'!$A$2:$F$3224,6,FALSE)</f>
        <v>Williston Basin</v>
      </c>
      <c r="C5745" s="1" t="s">
        <v>17659</v>
      </c>
      <c r="D5745" s="1"/>
      <c r="E5745" s="1"/>
      <c r="F5745" s="1" t="s">
        <v>17660</v>
      </c>
      <c r="G5745" s="1" t="s">
        <v>11279</v>
      </c>
      <c r="H5745" s="1">
        <v>38077</v>
      </c>
      <c r="I5745" s="1">
        <v>1006319</v>
      </c>
      <c r="J5745" s="1">
        <v>46.323538999999997</v>
      </c>
      <c r="K5745" s="1">
        <v>-96.615920000000003</v>
      </c>
      <c r="L5745" s="1"/>
      <c r="M5745" s="1" t="s">
        <v>1511</v>
      </c>
      <c r="N5745" s="1" t="s">
        <v>17561</v>
      </c>
      <c r="O5745" s="1">
        <v>2022</v>
      </c>
      <c r="P5745" s="1">
        <v>58075</v>
      </c>
      <c r="Q5745" s="1" t="s">
        <v>17661</v>
      </c>
      <c r="R5745" s="1"/>
      <c r="S5745" s="1" t="s">
        <v>24366</v>
      </c>
      <c r="T5745" s="1" t="s">
        <v>6826</v>
      </c>
      <c r="U5745" s="1"/>
      <c r="V5745" s="1" t="s">
        <v>17662</v>
      </c>
      <c r="W5745" s="1" t="s">
        <v>6826</v>
      </c>
    </row>
    <row r="5746" spans="1:23" x14ac:dyDescent="0.25">
      <c r="A5746" s="1">
        <v>1004168</v>
      </c>
      <c r="B5746" s="5" t="str">
        <f>VLOOKUP(H5746,'FIPS Basin X-walk'!$A$2:$F$3224,6,FALSE)</f>
        <v>Arkla Basin</v>
      </c>
      <c r="C5746" s="1" t="s">
        <v>13493</v>
      </c>
      <c r="D5746" s="1"/>
      <c r="E5746" s="1"/>
      <c r="F5746" s="1" t="s">
        <v>13494</v>
      </c>
      <c r="G5746" s="1" t="s">
        <v>13495</v>
      </c>
      <c r="H5746" s="1">
        <v>22083</v>
      </c>
      <c r="I5746" s="1">
        <v>1004168</v>
      </c>
      <c r="J5746" s="1">
        <v>32.409368000000001</v>
      </c>
      <c r="K5746" s="1">
        <v>-91.487252999999995</v>
      </c>
      <c r="L5746" s="1"/>
      <c r="M5746" s="1" t="s">
        <v>1483</v>
      </c>
      <c r="N5746" s="1" t="s">
        <v>13028</v>
      </c>
      <c r="O5746" s="1">
        <v>2022</v>
      </c>
      <c r="P5746" s="1">
        <v>71232</v>
      </c>
      <c r="Q5746" s="1" t="s">
        <v>500</v>
      </c>
      <c r="R5746" s="1"/>
      <c r="S5746" s="1" t="s">
        <v>24435</v>
      </c>
      <c r="T5746" s="1" t="s">
        <v>6826</v>
      </c>
      <c r="U5746" s="1"/>
      <c r="V5746" s="1" t="s">
        <v>12735</v>
      </c>
      <c r="W5746" s="1" t="s">
        <v>6826</v>
      </c>
    </row>
    <row r="5747" spans="1:23" x14ac:dyDescent="0.25">
      <c r="A5747" s="1">
        <v>1004995</v>
      </c>
      <c r="B5747" s="5" t="str">
        <f>VLOOKUP(H5747,'FIPS Basin X-walk'!$A$2:$F$3224,6,FALSE)</f>
        <v>Arkla Basin</v>
      </c>
      <c r="C5747" s="1" t="s">
        <v>13502</v>
      </c>
      <c r="D5747" s="1"/>
      <c r="E5747" s="1"/>
      <c r="F5747" s="1" t="s">
        <v>13497</v>
      </c>
      <c r="G5747" s="1" t="s">
        <v>13495</v>
      </c>
      <c r="H5747" s="1">
        <v>22083</v>
      </c>
      <c r="I5747" s="1">
        <v>1004995</v>
      </c>
      <c r="J5747" s="1">
        <v>32.410055</v>
      </c>
      <c r="K5747" s="1">
        <v>-91.492005000000006</v>
      </c>
      <c r="L5747" s="1"/>
      <c r="M5747" s="1" t="s">
        <v>1483</v>
      </c>
      <c r="N5747" s="1" t="s">
        <v>13028</v>
      </c>
      <c r="O5747" s="1">
        <v>2022</v>
      </c>
      <c r="P5747" s="1">
        <v>71232</v>
      </c>
      <c r="Q5747" s="1" t="s">
        <v>328</v>
      </c>
      <c r="R5747" s="1"/>
      <c r="S5747" s="1" t="s">
        <v>24435</v>
      </c>
      <c r="T5747" s="1" t="s">
        <v>6826</v>
      </c>
      <c r="U5747" s="1"/>
      <c r="V5747" s="1" t="s">
        <v>25439</v>
      </c>
      <c r="W5747" s="1" t="s">
        <v>6826</v>
      </c>
    </row>
    <row r="5748" spans="1:23" x14ac:dyDescent="0.25">
      <c r="A5748" s="1">
        <v>1011138</v>
      </c>
      <c r="B5748" s="5" t="str">
        <f>VLOOKUP(H5748,'FIPS Basin X-walk'!$A$2:$F$3224,6,FALSE)</f>
        <v>Arkla Basin</v>
      </c>
      <c r="C5748" s="1" t="s">
        <v>13499</v>
      </c>
      <c r="D5748" s="1"/>
      <c r="E5748" s="1"/>
      <c r="F5748" s="1" t="s">
        <v>13497</v>
      </c>
      <c r="G5748" s="1" t="s">
        <v>13495</v>
      </c>
      <c r="H5748" s="1">
        <v>22083</v>
      </c>
      <c r="I5748" s="1">
        <v>1011138</v>
      </c>
      <c r="J5748" s="1">
        <v>32.462406999999999</v>
      </c>
      <c r="K5748" s="1">
        <v>-91.561099999999996</v>
      </c>
      <c r="L5748" s="1"/>
      <c r="M5748" s="1" t="s">
        <v>1483</v>
      </c>
      <c r="N5748" s="1" t="s">
        <v>13028</v>
      </c>
      <c r="O5748" s="1">
        <v>2022</v>
      </c>
      <c r="P5748" s="1">
        <v>71232</v>
      </c>
      <c r="Q5748" s="1" t="s">
        <v>248</v>
      </c>
      <c r="R5748" s="1"/>
      <c r="S5748" s="1" t="s">
        <v>24435</v>
      </c>
      <c r="T5748" s="1" t="s">
        <v>6826</v>
      </c>
      <c r="U5748" s="1"/>
      <c r="V5748" s="1" t="s">
        <v>12735</v>
      </c>
      <c r="W5748" s="1" t="s">
        <v>6826</v>
      </c>
    </row>
    <row r="5749" spans="1:23" x14ac:dyDescent="0.25">
      <c r="A5749" s="1">
        <v>1011889</v>
      </c>
      <c r="B5749" s="5" t="str">
        <f>VLOOKUP(H5749,'FIPS Basin X-walk'!$A$2:$F$3224,6,FALSE)</f>
        <v>Arkla Basin</v>
      </c>
      <c r="C5749" s="1" t="s">
        <v>13496</v>
      </c>
      <c r="D5749" s="1"/>
      <c r="E5749" s="1"/>
      <c r="F5749" s="1" t="s">
        <v>13497</v>
      </c>
      <c r="G5749" s="1" t="s">
        <v>13495</v>
      </c>
      <c r="H5749" s="1">
        <v>22083</v>
      </c>
      <c r="I5749" s="1">
        <v>1011889</v>
      </c>
      <c r="J5749" s="1">
        <v>32.455978999999999</v>
      </c>
      <c r="K5749" s="1">
        <v>-91.506860000000003</v>
      </c>
      <c r="L5749" s="1"/>
      <c r="M5749" s="1" t="s">
        <v>1483</v>
      </c>
      <c r="N5749" s="1" t="s">
        <v>13028</v>
      </c>
      <c r="O5749" s="1">
        <v>2022</v>
      </c>
      <c r="P5749" s="1">
        <v>71232</v>
      </c>
      <c r="Q5749" s="1" t="s">
        <v>26419</v>
      </c>
      <c r="R5749" s="1"/>
      <c r="S5749" s="1" t="s">
        <v>26420</v>
      </c>
      <c r="T5749" s="1" t="s">
        <v>6826</v>
      </c>
      <c r="U5749" s="1"/>
      <c r="V5749" s="1" t="s">
        <v>13498</v>
      </c>
      <c r="W5749" s="1" t="s">
        <v>6826</v>
      </c>
    </row>
    <row r="5750" spans="1:23" x14ac:dyDescent="0.25">
      <c r="A5750" s="1">
        <v>1013067</v>
      </c>
      <c r="B5750" s="5" t="str">
        <f>VLOOKUP(H5750,'FIPS Basin X-walk'!$A$2:$F$3224,6,FALSE)</f>
        <v>Arkla Basin</v>
      </c>
      <c r="C5750" s="1" t="s">
        <v>13500</v>
      </c>
      <c r="D5750" s="1"/>
      <c r="E5750" s="1"/>
      <c r="F5750" s="1" t="s">
        <v>13497</v>
      </c>
      <c r="G5750" s="1" t="s">
        <v>13495</v>
      </c>
      <c r="H5750" s="1">
        <v>22083</v>
      </c>
      <c r="I5750" s="1">
        <v>1013067</v>
      </c>
      <c r="J5750" s="1">
        <v>32.441732000000002</v>
      </c>
      <c r="K5750" s="1">
        <v>-91.588175000000007</v>
      </c>
      <c r="L5750" s="1"/>
      <c r="M5750" s="1" t="s">
        <v>1483</v>
      </c>
      <c r="N5750" s="1" t="s">
        <v>13028</v>
      </c>
      <c r="O5750" s="1">
        <v>2022</v>
      </c>
      <c r="P5750" s="1">
        <v>71232</v>
      </c>
      <c r="Q5750" s="1" t="s">
        <v>207</v>
      </c>
      <c r="R5750" s="1"/>
      <c r="S5750" s="1" t="s">
        <v>24399</v>
      </c>
      <c r="T5750" s="1" t="s">
        <v>6826</v>
      </c>
      <c r="U5750" s="1"/>
      <c r="V5750" s="1" t="s">
        <v>13501</v>
      </c>
      <c r="W5750" s="1" t="s">
        <v>6826</v>
      </c>
    </row>
    <row r="5751" spans="1:23" x14ac:dyDescent="0.25">
      <c r="A5751" s="1">
        <v>1000462</v>
      </c>
      <c r="B5751" s="5" t="str">
        <f>VLOOKUP(H5751,'FIPS Basin X-walk'!$A$2:$F$3224,6,FALSE)</f>
        <v>Atlantic Coast Basin</v>
      </c>
      <c r="C5751" s="1" t="s">
        <v>17462</v>
      </c>
      <c r="D5751" s="1"/>
      <c r="E5751" s="1"/>
      <c r="F5751" s="1" t="s">
        <v>17463</v>
      </c>
      <c r="G5751" s="1" t="s">
        <v>1514</v>
      </c>
      <c r="H5751" s="1">
        <v>37153</v>
      </c>
      <c r="I5751" s="1">
        <v>1000462</v>
      </c>
      <c r="J5751" s="1">
        <v>34.842199999999998</v>
      </c>
      <c r="K5751" s="1">
        <v>-79.736699999999999</v>
      </c>
      <c r="L5751" s="1"/>
      <c r="M5751" s="1" t="s">
        <v>1530</v>
      </c>
      <c r="N5751" s="1" t="s">
        <v>17213</v>
      </c>
      <c r="O5751" s="1">
        <v>2022</v>
      </c>
      <c r="P5751" s="1">
        <v>28345</v>
      </c>
      <c r="Q5751" s="1" t="s">
        <v>17464</v>
      </c>
      <c r="R5751" s="1"/>
      <c r="S5751" s="1" t="s">
        <v>24355</v>
      </c>
      <c r="T5751" s="1" t="s">
        <v>6826</v>
      </c>
      <c r="U5751" s="1"/>
      <c r="V5751" s="1" t="s">
        <v>17224</v>
      </c>
      <c r="W5751" s="1" t="s">
        <v>6828</v>
      </c>
    </row>
    <row r="5752" spans="1:23" x14ac:dyDescent="0.25">
      <c r="A5752" s="1">
        <v>1001150</v>
      </c>
      <c r="B5752" s="5" t="str">
        <f>VLOOKUP(H5752,'FIPS Basin X-walk'!$A$2:$F$3224,6,FALSE)</f>
        <v>Atlantic Coast Basin</v>
      </c>
      <c r="C5752" s="1" t="s">
        <v>17465</v>
      </c>
      <c r="D5752" s="1"/>
      <c r="E5752" s="1"/>
      <c r="F5752" s="1" t="s">
        <v>17463</v>
      </c>
      <c r="G5752" s="1" t="s">
        <v>1514</v>
      </c>
      <c r="H5752" s="1">
        <v>37153</v>
      </c>
      <c r="I5752" s="1">
        <v>1001150</v>
      </c>
      <c r="J5752" s="1">
        <v>34.842199999999998</v>
      </c>
      <c r="K5752" s="1">
        <v>-79.744399999999999</v>
      </c>
      <c r="L5752" s="1"/>
      <c r="M5752" s="1" t="s">
        <v>1530</v>
      </c>
      <c r="N5752" s="1" t="s">
        <v>17213</v>
      </c>
      <c r="O5752" s="1">
        <v>2022</v>
      </c>
      <c r="P5752" s="1">
        <v>28345</v>
      </c>
      <c r="Q5752" s="1" t="s">
        <v>17466</v>
      </c>
      <c r="R5752" s="1"/>
      <c r="S5752" s="1" t="s">
        <v>24355</v>
      </c>
      <c r="T5752" s="1" t="s">
        <v>6826</v>
      </c>
      <c r="U5752" s="1"/>
      <c r="V5752" s="1" t="s">
        <v>9621</v>
      </c>
      <c r="W5752" s="1" t="s">
        <v>6828</v>
      </c>
    </row>
    <row r="5753" spans="1:23" x14ac:dyDescent="0.25">
      <c r="A5753" s="1">
        <v>1000113</v>
      </c>
      <c r="B5753" s="5" t="str">
        <f>VLOOKUP(H5753,'FIPS Basin X-walk'!$A$2:$F$3224,6,FALSE)</f>
        <v>Atlantic Coast Basin</v>
      </c>
      <c r="C5753" s="1" t="s">
        <v>17047</v>
      </c>
      <c r="D5753" s="1"/>
      <c r="E5753" s="1"/>
      <c r="F5753" s="1" t="s">
        <v>17048</v>
      </c>
      <c r="G5753" s="1" t="s">
        <v>1514</v>
      </c>
      <c r="H5753" s="1">
        <v>36085</v>
      </c>
      <c r="I5753" s="1">
        <v>1000113</v>
      </c>
      <c r="J5753" s="1">
        <v>40.6188</v>
      </c>
      <c r="K5753" s="1">
        <v>-74.069000000000003</v>
      </c>
      <c r="L5753" s="1"/>
      <c r="M5753" s="1" t="s">
        <v>1481</v>
      </c>
      <c r="N5753" s="1" t="s">
        <v>16632</v>
      </c>
      <c r="O5753" s="1">
        <v>2022</v>
      </c>
      <c r="P5753" s="1">
        <v>10305</v>
      </c>
      <c r="Q5753" s="1" t="s">
        <v>17049</v>
      </c>
      <c r="R5753" s="1"/>
      <c r="S5753" s="1" t="s">
        <v>24355</v>
      </c>
      <c r="T5753" s="1" t="s">
        <v>6826</v>
      </c>
      <c r="U5753" s="1"/>
      <c r="V5753" s="1" t="s">
        <v>16668</v>
      </c>
      <c r="W5753" s="1" t="s">
        <v>6828</v>
      </c>
    </row>
    <row r="5754" spans="1:23" x14ac:dyDescent="0.25">
      <c r="A5754" s="1">
        <v>1000759</v>
      </c>
      <c r="B5754" s="5" t="str">
        <f>VLOOKUP(H5754,'FIPS Basin X-walk'!$A$2:$F$3224,6,FALSE)</f>
        <v>Atlantic Coast Basin</v>
      </c>
      <c r="C5754" s="1" t="s">
        <v>17053</v>
      </c>
      <c r="D5754" s="1"/>
      <c r="E5754" s="1"/>
      <c r="F5754" s="1" t="s">
        <v>17051</v>
      </c>
      <c r="G5754" s="1" t="s">
        <v>1514</v>
      </c>
      <c r="H5754" s="1">
        <v>36085</v>
      </c>
      <c r="I5754" s="1">
        <v>1000759</v>
      </c>
      <c r="J5754" s="1">
        <v>40.591500000000003</v>
      </c>
      <c r="K5754" s="1">
        <v>-74.202699999999993</v>
      </c>
      <c r="L5754" s="1"/>
      <c r="M5754" s="1" t="s">
        <v>1481</v>
      </c>
      <c r="N5754" s="1" t="s">
        <v>16632</v>
      </c>
      <c r="O5754" s="1">
        <v>2022</v>
      </c>
      <c r="P5754" s="1">
        <v>10314</v>
      </c>
      <c r="Q5754" s="1" t="s">
        <v>17054</v>
      </c>
      <c r="R5754" s="1"/>
      <c r="S5754" s="1" t="s">
        <v>24355</v>
      </c>
      <c r="T5754" s="1" t="s">
        <v>6826</v>
      </c>
      <c r="U5754" s="1"/>
      <c r="V5754" s="1" t="s">
        <v>24582</v>
      </c>
      <c r="W5754" s="1" t="s">
        <v>6828</v>
      </c>
    </row>
    <row r="5755" spans="1:23" x14ac:dyDescent="0.25">
      <c r="A5755" s="1">
        <v>1003707</v>
      </c>
      <c r="B5755" s="5" t="str">
        <f>VLOOKUP(H5755,'FIPS Basin X-walk'!$A$2:$F$3224,6,FALSE)</f>
        <v>Atlantic Coast Basin</v>
      </c>
      <c r="C5755" s="1" t="s">
        <v>22481</v>
      </c>
      <c r="D5755" s="1"/>
      <c r="E5755" s="1"/>
      <c r="F5755" s="1" t="s">
        <v>1514</v>
      </c>
      <c r="G5755" s="1" t="s">
        <v>22479</v>
      </c>
      <c r="H5755" s="1">
        <v>51760</v>
      </c>
      <c r="I5755" s="1">
        <v>1003707</v>
      </c>
      <c r="J5755" s="1">
        <v>37.473210000000002</v>
      </c>
      <c r="K5755" s="1">
        <v>-77.429429999999996</v>
      </c>
      <c r="L5755" s="1"/>
      <c r="M5755" s="1" t="s">
        <v>1486</v>
      </c>
      <c r="N5755" s="1" t="s">
        <v>15119</v>
      </c>
      <c r="O5755" s="1">
        <v>2022</v>
      </c>
      <c r="P5755" s="1">
        <v>23234</v>
      </c>
      <c r="Q5755" s="1" t="s">
        <v>22482</v>
      </c>
      <c r="R5755" s="1" t="s">
        <v>24367</v>
      </c>
      <c r="S5755" s="1" t="s">
        <v>24629</v>
      </c>
      <c r="T5755" s="1" t="s">
        <v>6826</v>
      </c>
      <c r="U5755" s="1"/>
      <c r="V5755" s="1" t="s">
        <v>22210</v>
      </c>
      <c r="W5755" s="1" t="s">
        <v>6826</v>
      </c>
    </row>
    <row r="5756" spans="1:23" x14ac:dyDescent="0.25">
      <c r="A5756" s="1">
        <v>1004990</v>
      </c>
      <c r="B5756" s="5" t="str">
        <f>VLOOKUP(H5756,'FIPS Basin X-walk'!$A$2:$F$3224,6,FALSE)</f>
        <v>Atlantic Coast Basin</v>
      </c>
      <c r="C5756" s="1" t="s">
        <v>22484</v>
      </c>
      <c r="D5756" s="1"/>
      <c r="E5756" s="1"/>
      <c r="F5756" s="1" t="s">
        <v>8109</v>
      </c>
      <c r="G5756" s="1" t="s">
        <v>22479</v>
      </c>
      <c r="H5756" s="1">
        <v>51760</v>
      </c>
      <c r="I5756" s="1">
        <v>1004990</v>
      </c>
      <c r="J5756" s="1">
        <v>37.542670000000001</v>
      </c>
      <c r="K5756" s="1">
        <v>-77.424279999999996</v>
      </c>
      <c r="L5756" s="1"/>
      <c r="M5756" s="1" t="s">
        <v>1486</v>
      </c>
      <c r="N5756" s="1" t="s">
        <v>15119</v>
      </c>
      <c r="O5756" s="1">
        <v>2022</v>
      </c>
      <c r="P5756" s="1">
        <v>23298</v>
      </c>
      <c r="Q5756" s="1" t="s">
        <v>22485</v>
      </c>
      <c r="R5756" s="1"/>
      <c r="S5756" s="1" t="s">
        <v>24379</v>
      </c>
      <c r="T5756" s="1" t="s">
        <v>6826</v>
      </c>
      <c r="U5756" s="1"/>
      <c r="V5756" s="1" t="s">
        <v>22486</v>
      </c>
      <c r="W5756" s="1" t="s">
        <v>6826</v>
      </c>
    </row>
    <row r="5757" spans="1:23" x14ac:dyDescent="0.25">
      <c r="A5757" s="1">
        <v>1006252</v>
      </c>
      <c r="B5757" s="5" t="str">
        <f>VLOOKUP(H5757,'FIPS Basin X-walk'!$A$2:$F$3224,6,FALSE)</f>
        <v>Atlantic Coast Basin</v>
      </c>
      <c r="C5757" s="1" t="s">
        <v>22490</v>
      </c>
      <c r="D5757" s="1"/>
      <c r="E5757" s="1"/>
      <c r="F5757" s="1" t="s">
        <v>8109</v>
      </c>
      <c r="G5757" s="1" t="s">
        <v>22479</v>
      </c>
      <c r="H5757" s="1">
        <v>51760</v>
      </c>
      <c r="I5757" s="1">
        <v>1006252</v>
      </c>
      <c r="J5757" s="1">
        <v>37.589910000000003</v>
      </c>
      <c r="K5757" s="1">
        <v>-77.529870000000003</v>
      </c>
      <c r="L5757" s="1"/>
      <c r="M5757" s="1" t="s">
        <v>1486</v>
      </c>
      <c r="N5757" s="1" t="s">
        <v>15119</v>
      </c>
      <c r="O5757" s="1">
        <v>2022</v>
      </c>
      <c r="P5757" s="1">
        <v>23231</v>
      </c>
      <c r="Q5757" s="1" t="s">
        <v>22491</v>
      </c>
      <c r="R5757" s="1"/>
      <c r="S5757" s="1" t="s">
        <v>24358</v>
      </c>
      <c r="T5757" s="1" t="s">
        <v>6826</v>
      </c>
      <c r="U5757" s="1"/>
      <c r="V5757" s="1" t="s">
        <v>6952</v>
      </c>
      <c r="W5757" s="1" t="s">
        <v>6826</v>
      </c>
    </row>
    <row r="5758" spans="1:23" x14ac:dyDescent="0.25">
      <c r="A5758" s="1">
        <v>1009971</v>
      </c>
      <c r="B5758" s="5" t="str">
        <f>VLOOKUP(H5758,'FIPS Basin X-walk'!$A$2:$F$3224,6,FALSE)</f>
        <v>Atlantic Coast Basin</v>
      </c>
      <c r="C5758" s="1" t="s">
        <v>22478</v>
      </c>
      <c r="D5758" s="1"/>
      <c r="E5758" s="1"/>
      <c r="F5758" s="1" t="s">
        <v>1514</v>
      </c>
      <c r="G5758" s="1" t="s">
        <v>22479</v>
      </c>
      <c r="H5758" s="1">
        <v>51760</v>
      </c>
      <c r="I5758" s="1">
        <v>1009971</v>
      </c>
      <c r="J5758" s="1">
        <v>37.533948000000002</v>
      </c>
      <c r="K5758" s="1">
        <v>-77.452741000000003</v>
      </c>
      <c r="L5758" s="1"/>
      <c r="M5758" s="1" t="s">
        <v>1486</v>
      </c>
      <c r="N5758" s="1" t="s">
        <v>15119</v>
      </c>
      <c r="O5758" s="1">
        <v>2022</v>
      </c>
      <c r="P5758" s="1">
        <v>23219</v>
      </c>
      <c r="Q5758" s="1" t="s">
        <v>22480</v>
      </c>
      <c r="R5758" s="1" t="s">
        <v>24361</v>
      </c>
      <c r="S5758" s="1" t="s">
        <v>24360</v>
      </c>
      <c r="T5758" s="1" t="s">
        <v>6826</v>
      </c>
      <c r="U5758" s="1"/>
      <c r="V5758" s="1" t="s">
        <v>13845</v>
      </c>
      <c r="W5758" s="1" t="s">
        <v>6826</v>
      </c>
    </row>
    <row r="5759" spans="1:23" x14ac:dyDescent="0.25">
      <c r="A5759" s="1">
        <v>1011729</v>
      </c>
      <c r="B5759" s="5" t="str">
        <f>VLOOKUP(H5759,'FIPS Basin X-walk'!$A$2:$F$3224,6,FALSE)</f>
        <v>Atlantic Coast Basin</v>
      </c>
      <c r="C5759" s="1" t="s">
        <v>22488</v>
      </c>
      <c r="D5759" s="1"/>
      <c r="E5759" s="1"/>
      <c r="F5759" s="1" t="s">
        <v>1514</v>
      </c>
      <c r="G5759" s="1" t="s">
        <v>22479</v>
      </c>
      <c r="H5759" s="1">
        <v>51760</v>
      </c>
      <c r="I5759" s="1">
        <v>1011729</v>
      </c>
      <c r="J5759" s="1">
        <v>37.495719999999999</v>
      </c>
      <c r="K5759" s="1">
        <v>-77.433539999999994</v>
      </c>
      <c r="L5759" s="1"/>
      <c r="M5759" s="1" t="s">
        <v>1486</v>
      </c>
      <c r="N5759" s="1" t="s">
        <v>15119</v>
      </c>
      <c r="O5759" s="1">
        <v>2022</v>
      </c>
      <c r="P5759" s="1">
        <v>23218</v>
      </c>
      <c r="Q5759" s="1" t="s">
        <v>22489</v>
      </c>
      <c r="R5759" s="1"/>
      <c r="S5759" s="1" t="s">
        <v>24385</v>
      </c>
      <c r="T5759" s="1" t="s">
        <v>6826</v>
      </c>
      <c r="U5759" s="1"/>
      <c r="V5759" s="1" t="s">
        <v>12571</v>
      </c>
      <c r="W5759" s="1" t="s">
        <v>6826</v>
      </c>
    </row>
    <row r="5760" spans="1:23" x14ac:dyDescent="0.25">
      <c r="A5760" s="1">
        <v>1013345</v>
      </c>
      <c r="B5760" s="5" t="str">
        <f>VLOOKUP(H5760,'FIPS Basin X-walk'!$A$2:$F$3224,6,FALSE)</f>
        <v>Atlantic Coast Basin</v>
      </c>
      <c r="C5760" s="1" t="s">
        <v>22483</v>
      </c>
      <c r="D5760" s="1"/>
      <c r="E5760" s="1" t="s">
        <v>6828</v>
      </c>
      <c r="F5760" s="1" t="s">
        <v>1514</v>
      </c>
      <c r="G5760" s="1" t="s">
        <v>22479</v>
      </c>
      <c r="H5760" s="1">
        <v>51760</v>
      </c>
      <c r="I5760" s="1">
        <v>1013345</v>
      </c>
      <c r="J5760" s="1">
        <v>37.455660000000002</v>
      </c>
      <c r="K5760" s="1">
        <v>-77.426699999999997</v>
      </c>
      <c r="L5760" s="1"/>
      <c r="M5760" s="1" t="s">
        <v>1486</v>
      </c>
      <c r="N5760" s="1" t="s">
        <v>15119</v>
      </c>
      <c r="O5760" s="1">
        <v>2022</v>
      </c>
      <c r="P5760" s="1">
        <v>23234</v>
      </c>
      <c r="Q5760" s="1" t="s">
        <v>26659</v>
      </c>
      <c r="R5760" s="1" t="s">
        <v>24395</v>
      </c>
      <c r="S5760" s="1" t="s">
        <v>24355</v>
      </c>
      <c r="T5760" s="1" t="s">
        <v>6828</v>
      </c>
      <c r="U5760" s="1"/>
      <c r="V5760" s="1" t="s">
        <v>13097</v>
      </c>
      <c r="W5760" s="1" t="s">
        <v>6828</v>
      </c>
    </row>
    <row r="5761" spans="1:23" x14ac:dyDescent="0.25">
      <c r="A5761" s="1">
        <v>1001748</v>
      </c>
      <c r="B5761" s="5" t="str">
        <f>VLOOKUP(H5761,'FIPS Basin X-walk'!$A$2:$F$3224,6,FALSE)</f>
        <v>S.GA Sedimentary Prov</v>
      </c>
      <c r="C5761" s="1" t="s">
        <v>10499</v>
      </c>
      <c r="D5761" s="1"/>
      <c r="E5761" s="1"/>
      <c r="F5761" s="1" t="s">
        <v>8023</v>
      </c>
      <c r="G5761" s="1" t="s">
        <v>10497</v>
      </c>
      <c r="H5761" s="1">
        <v>13245</v>
      </c>
      <c r="I5761" s="1">
        <v>1001748</v>
      </c>
      <c r="J5761" s="1">
        <v>33.370282000000003</v>
      </c>
      <c r="K5761" s="1">
        <v>-82.013845000000003</v>
      </c>
      <c r="L5761" s="1"/>
      <c r="M5761" s="1" t="s">
        <v>1546</v>
      </c>
      <c r="N5761" s="1" t="s">
        <v>10124</v>
      </c>
      <c r="O5761" s="1">
        <v>2022</v>
      </c>
      <c r="P5761" s="1">
        <v>30906</v>
      </c>
      <c r="Q5761" s="1" t="s">
        <v>24759</v>
      </c>
      <c r="R5761" s="1"/>
      <c r="S5761" s="1" t="s">
        <v>24414</v>
      </c>
      <c r="T5761" s="1" t="s">
        <v>6826</v>
      </c>
      <c r="U5761" s="1"/>
      <c r="V5761" s="1" t="s">
        <v>10500</v>
      </c>
      <c r="W5761" s="1" t="s">
        <v>6826</v>
      </c>
    </row>
    <row r="5762" spans="1:23" x14ac:dyDescent="0.25">
      <c r="A5762" s="1">
        <v>1004340</v>
      </c>
      <c r="B5762" s="5" t="str">
        <f>VLOOKUP(H5762,'FIPS Basin X-walk'!$A$2:$F$3224,6,FALSE)</f>
        <v>S.GA Sedimentary Prov</v>
      </c>
      <c r="C5762" s="1" t="s">
        <v>10504</v>
      </c>
      <c r="D5762" s="1"/>
      <c r="E5762" s="1"/>
      <c r="F5762" s="1" t="s">
        <v>8023</v>
      </c>
      <c r="G5762" s="1" t="s">
        <v>10497</v>
      </c>
      <c r="H5762" s="1">
        <v>13245</v>
      </c>
      <c r="I5762" s="1">
        <v>1004340</v>
      </c>
      <c r="J5762" s="1">
        <v>33.47</v>
      </c>
      <c r="K5762" s="1">
        <v>-81.97</v>
      </c>
      <c r="L5762" s="1"/>
      <c r="M5762" s="1" t="s">
        <v>1546</v>
      </c>
      <c r="N5762" s="1" t="s">
        <v>10124</v>
      </c>
      <c r="O5762" s="1">
        <v>2022</v>
      </c>
      <c r="P5762" s="1">
        <v>30903</v>
      </c>
      <c r="Q5762" s="1" t="s">
        <v>25289</v>
      </c>
      <c r="R5762" s="1"/>
      <c r="S5762" s="1" t="s">
        <v>24572</v>
      </c>
      <c r="T5762" s="1" t="s">
        <v>6826</v>
      </c>
      <c r="U5762" s="1"/>
      <c r="V5762" s="1" t="s">
        <v>10505</v>
      </c>
      <c r="W5762" s="1" t="s">
        <v>6826</v>
      </c>
    </row>
    <row r="5763" spans="1:23" x14ac:dyDescent="0.25">
      <c r="A5763" s="1">
        <v>1006731</v>
      </c>
      <c r="B5763" s="5" t="str">
        <f>VLOOKUP(H5763,'FIPS Basin X-walk'!$A$2:$F$3224,6,FALSE)</f>
        <v>S.GA Sedimentary Prov</v>
      </c>
      <c r="C5763" s="1" t="s">
        <v>10496</v>
      </c>
      <c r="D5763" s="1"/>
      <c r="E5763" s="1"/>
      <c r="F5763" s="1" t="s">
        <v>1656</v>
      </c>
      <c r="G5763" s="1" t="s">
        <v>10497</v>
      </c>
      <c r="H5763" s="1">
        <v>13245</v>
      </c>
      <c r="I5763" s="1">
        <v>1006731</v>
      </c>
      <c r="J5763" s="1">
        <v>33.328600000000002</v>
      </c>
      <c r="K5763" s="1">
        <v>-81.953699999999998</v>
      </c>
      <c r="L5763" s="1"/>
      <c r="M5763" s="1" t="s">
        <v>1546</v>
      </c>
      <c r="N5763" s="1" t="s">
        <v>10124</v>
      </c>
      <c r="O5763" s="1">
        <v>2022</v>
      </c>
      <c r="P5763" s="1">
        <v>30906</v>
      </c>
      <c r="Q5763" s="1" t="s">
        <v>10498</v>
      </c>
      <c r="R5763" s="1" t="s">
        <v>24436</v>
      </c>
      <c r="S5763" s="1" t="s">
        <v>24431</v>
      </c>
      <c r="T5763" s="1" t="s">
        <v>6826</v>
      </c>
      <c r="U5763" s="1"/>
      <c r="V5763" s="1" t="s">
        <v>10154</v>
      </c>
      <c r="W5763" s="1" t="s">
        <v>6826</v>
      </c>
    </row>
    <row r="5764" spans="1:23" x14ac:dyDescent="0.25">
      <c r="A5764" s="1">
        <v>1003740</v>
      </c>
      <c r="B5764" s="5" t="str">
        <f>VLOOKUP(H5764,'FIPS Basin X-walk'!$A$2:$F$3224,6,FALSE)</f>
        <v>S.GA Sedimentary Prov</v>
      </c>
      <c r="C5764" s="1" t="s">
        <v>10501</v>
      </c>
      <c r="D5764" s="1"/>
      <c r="E5764" s="1"/>
      <c r="F5764" s="1" t="s">
        <v>8660</v>
      </c>
      <c r="G5764" s="1" t="s">
        <v>10497</v>
      </c>
      <c r="H5764" s="1">
        <v>13245</v>
      </c>
      <c r="I5764" s="1">
        <v>1003740</v>
      </c>
      <c r="J5764" s="1">
        <v>33.352710000000002</v>
      </c>
      <c r="K5764" s="1">
        <v>-82.144099999999995</v>
      </c>
      <c r="L5764" s="1"/>
      <c r="M5764" s="1" t="s">
        <v>1546</v>
      </c>
      <c r="N5764" s="1" t="s">
        <v>10124</v>
      </c>
      <c r="O5764" s="1">
        <v>2022</v>
      </c>
      <c r="P5764" s="1">
        <v>30805</v>
      </c>
      <c r="Q5764" s="1" t="s">
        <v>10502</v>
      </c>
      <c r="R5764" s="1"/>
      <c r="S5764" s="1" t="s">
        <v>24358</v>
      </c>
      <c r="T5764" s="1" t="s">
        <v>6826</v>
      </c>
      <c r="U5764" s="1"/>
      <c r="V5764" s="1" t="s">
        <v>10503</v>
      </c>
      <c r="W5764" s="1" t="s">
        <v>6826</v>
      </c>
    </row>
    <row r="5765" spans="1:23" x14ac:dyDescent="0.25">
      <c r="A5765" s="1">
        <v>1010363</v>
      </c>
      <c r="B5765" s="5" t="str">
        <f>VLOOKUP(H5765,'FIPS Basin X-walk'!$A$2:$F$3224,6,FALSE)</f>
        <v>Atlantic Coast Basin</v>
      </c>
      <c r="C5765" s="1" t="s">
        <v>26220</v>
      </c>
      <c r="D5765" s="1"/>
      <c r="E5765" s="1"/>
      <c r="F5765" s="1" t="s">
        <v>1748</v>
      </c>
      <c r="G5765" s="1" t="s">
        <v>10497</v>
      </c>
      <c r="H5765" s="1">
        <v>37153</v>
      </c>
      <c r="I5765" s="1">
        <v>1010363</v>
      </c>
      <c r="J5765" s="1">
        <v>34.954075000000003</v>
      </c>
      <c r="K5765" s="1">
        <v>-79.809004999999999</v>
      </c>
      <c r="L5765" s="1"/>
      <c r="M5765" s="1" t="s">
        <v>1530</v>
      </c>
      <c r="N5765" s="1" t="s">
        <v>17213</v>
      </c>
      <c r="O5765" s="1">
        <v>2022</v>
      </c>
      <c r="P5765" s="1">
        <v>28379</v>
      </c>
      <c r="Q5765" s="1" t="s">
        <v>17461</v>
      </c>
      <c r="R5765" s="1"/>
      <c r="S5765" s="1" t="s">
        <v>24431</v>
      </c>
      <c r="T5765" s="1" t="s">
        <v>6826</v>
      </c>
      <c r="U5765" s="1"/>
      <c r="V5765" s="1" t="s">
        <v>16925</v>
      </c>
      <c r="W5765" s="1" t="s">
        <v>6826</v>
      </c>
    </row>
    <row r="5766" spans="1:23" x14ac:dyDescent="0.25">
      <c r="A5766" s="1">
        <v>1002843</v>
      </c>
      <c r="B5766" s="5" t="str">
        <f>VLOOKUP(H5766,'FIPS Basin X-walk'!$A$2:$F$3224,6,FALSE)</f>
        <v>Atlantic Coast Basin</v>
      </c>
      <c r="C5766" s="1" t="s">
        <v>17050</v>
      </c>
      <c r="D5766" s="1"/>
      <c r="E5766" s="1"/>
      <c r="F5766" s="1" t="s">
        <v>17051</v>
      </c>
      <c r="G5766" s="1" t="s">
        <v>10497</v>
      </c>
      <c r="H5766" s="1">
        <v>36085</v>
      </c>
      <c r="I5766" s="1">
        <v>1002843</v>
      </c>
      <c r="J5766" s="1">
        <v>40.565215999999999</v>
      </c>
      <c r="K5766" s="1">
        <v>-74.193376999999998</v>
      </c>
      <c r="L5766" s="1"/>
      <c r="M5766" s="1" t="s">
        <v>1481</v>
      </c>
      <c r="N5766" s="1" t="s">
        <v>16632</v>
      </c>
      <c r="O5766" s="1">
        <v>2022</v>
      </c>
      <c r="P5766" s="1">
        <v>10312</v>
      </c>
      <c r="Q5766" s="1" t="s">
        <v>17052</v>
      </c>
      <c r="R5766" s="1"/>
      <c r="S5766" s="1" t="s">
        <v>24358</v>
      </c>
      <c r="T5766" s="1" t="s">
        <v>6826</v>
      </c>
      <c r="U5766" s="1"/>
      <c r="V5766" s="1" t="s">
        <v>24720</v>
      </c>
      <c r="W5766" s="1" t="s">
        <v>6826</v>
      </c>
    </row>
    <row r="5767" spans="1:23" x14ac:dyDescent="0.25">
      <c r="A5767" s="1">
        <v>1004626</v>
      </c>
      <c r="B5767" s="5" t="str">
        <f>VLOOKUP(H5767,'FIPS Basin X-walk'!$A$2:$F$3224,6,FALSE)</f>
        <v>Atlantic Coast Basin</v>
      </c>
      <c r="C5767" s="1" t="s">
        <v>17055</v>
      </c>
      <c r="D5767" s="1"/>
      <c r="E5767" s="1"/>
      <c r="F5767" s="1" t="s">
        <v>17048</v>
      </c>
      <c r="G5767" s="1" t="s">
        <v>10497</v>
      </c>
      <c r="H5767" s="1">
        <v>36085</v>
      </c>
      <c r="I5767" s="1">
        <v>1004626</v>
      </c>
      <c r="J5767" s="1">
        <v>40.586289999999998</v>
      </c>
      <c r="K5767" s="1">
        <v>-74.200609999999998</v>
      </c>
      <c r="L5767" s="1"/>
      <c r="M5767" s="1" t="s">
        <v>1481</v>
      </c>
      <c r="N5767" s="1" t="s">
        <v>16632</v>
      </c>
      <c r="O5767" s="1">
        <v>2022</v>
      </c>
      <c r="P5767" s="1">
        <v>10314</v>
      </c>
      <c r="Q5767" s="1" t="s">
        <v>25354</v>
      </c>
      <c r="R5767" s="1"/>
      <c r="S5767" s="1" t="s">
        <v>24385</v>
      </c>
      <c r="T5767" s="1" t="s">
        <v>6826</v>
      </c>
      <c r="U5767" s="1"/>
      <c r="V5767" s="1" t="s">
        <v>10510</v>
      </c>
      <c r="W5767" s="1" t="s">
        <v>6826</v>
      </c>
    </row>
    <row r="5768" spans="1:23" x14ac:dyDescent="0.25">
      <c r="A5768" s="1">
        <v>1003550</v>
      </c>
      <c r="B5768" s="5" t="str">
        <f>VLOOKUP(H5768,'FIPS Basin X-walk'!$A$2:$F$3224,6,FALSE)</f>
        <v>Nemaha Anticline</v>
      </c>
      <c r="C5768" s="1" t="s">
        <v>25126</v>
      </c>
      <c r="D5768" s="1"/>
      <c r="E5768" s="1"/>
      <c r="F5768" s="1" t="s">
        <v>11422</v>
      </c>
      <c r="G5768" s="1" t="s">
        <v>12599</v>
      </c>
      <c r="H5768" s="1">
        <v>20161</v>
      </c>
      <c r="I5768" s="1">
        <v>1003550</v>
      </c>
      <c r="J5768" s="1">
        <v>39.215519999999998</v>
      </c>
      <c r="K5768" s="1">
        <v>-96.607470000000006</v>
      </c>
      <c r="L5768" s="1"/>
      <c r="M5768" s="1" t="s">
        <v>1490</v>
      </c>
      <c r="N5768" s="1" t="s">
        <v>12401</v>
      </c>
      <c r="O5768" s="1">
        <v>2022</v>
      </c>
      <c r="P5768" s="1">
        <v>66506</v>
      </c>
      <c r="Q5768" s="1" t="s">
        <v>12600</v>
      </c>
      <c r="R5768" s="1"/>
      <c r="S5768" s="1" t="s">
        <v>24379</v>
      </c>
      <c r="T5768" s="1" t="s">
        <v>6826</v>
      </c>
      <c r="U5768" s="1"/>
      <c r="V5768" s="1" t="s">
        <v>12454</v>
      </c>
      <c r="W5768" s="1" t="s">
        <v>6826</v>
      </c>
    </row>
    <row r="5769" spans="1:23" x14ac:dyDescent="0.25">
      <c r="A5769" s="1">
        <v>1005846</v>
      </c>
      <c r="B5769" s="5" t="str">
        <f>VLOOKUP(H5769,'FIPS Basin X-walk'!$A$2:$F$3224,6,FALSE)</f>
        <v>San Juan Basin</v>
      </c>
      <c r="C5769" s="1"/>
      <c r="D5769" s="1"/>
      <c r="E5769" s="1"/>
      <c r="F5769" s="1" t="s">
        <v>15713</v>
      </c>
      <c r="G5769" s="1" t="s">
        <v>16570</v>
      </c>
      <c r="H5769" s="1">
        <v>35039</v>
      </c>
      <c r="I5769" s="1">
        <v>1005846</v>
      </c>
      <c r="J5769" s="1">
        <v>36.43421</v>
      </c>
      <c r="K5769" s="1">
        <v>-107.56535</v>
      </c>
      <c r="L5769" s="1"/>
      <c r="M5769" s="1" t="s">
        <v>1537</v>
      </c>
      <c r="N5769" s="1" t="s">
        <v>8097</v>
      </c>
      <c r="O5769" s="1">
        <v>2022</v>
      </c>
      <c r="P5769" s="1">
        <v>87413</v>
      </c>
      <c r="Q5769" s="1" t="s">
        <v>580</v>
      </c>
      <c r="R5769" s="1"/>
      <c r="S5769" s="1" t="s">
        <v>24435</v>
      </c>
      <c r="T5769" s="1" t="s">
        <v>6826</v>
      </c>
      <c r="U5769" s="1"/>
      <c r="V5769" s="1" t="s">
        <v>7521</v>
      </c>
      <c r="W5769" s="1" t="s">
        <v>6826</v>
      </c>
    </row>
    <row r="5770" spans="1:23" x14ac:dyDescent="0.25">
      <c r="A5770" s="1">
        <v>1014375</v>
      </c>
      <c r="B5770" s="5" t="str">
        <f>VLOOKUP(H5770,'FIPS Basin X-walk'!$A$2:$F$3224,6,FALSE)</f>
        <v>Piceance Basin</v>
      </c>
      <c r="C5770" s="1" t="s">
        <v>16604</v>
      </c>
      <c r="D5770" s="1"/>
      <c r="E5770" s="1"/>
      <c r="F5770" s="1" t="s">
        <v>16605</v>
      </c>
      <c r="G5770" s="1" t="s">
        <v>2706</v>
      </c>
      <c r="H5770" s="1">
        <v>8103</v>
      </c>
      <c r="I5770" s="1">
        <v>1014375</v>
      </c>
      <c r="J5770" s="1">
        <v>40.086628521353902</v>
      </c>
      <c r="K5770" s="1">
        <v>-108.78510644283701</v>
      </c>
      <c r="L5770" s="1"/>
      <c r="M5770" s="1" t="s">
        <v>1507</v>
      </c>
      <c r="N5770" s="1" t="s">
        <v>9093</v>
      </c>
      <c r="O5770" s="1">
        <v>2022</v>
      </c>
      <c r="P5770" s="1">
        <v>81648</v>
      </c>
      <c r="Q5770" s="1" t="s">
        <v>27078</v>
      </c>
      <c r="R5770" s="1"/>
      <c r="S5770" s="1">
        <v>211130</v>
      </c>
      <c r="T5770" s="1" t="s">
        <v>6826</v>
      </c>
      <c r="U5770" s="1"/>
      <c r="V5770" s="1" t="s">
        <v>9351</v>
      </c>
      <c r="W5770" s="1" t="s">
        <v>6826</v>
      </c>
    </row>
    <row r="5771" spans="1:23" x14ac:dyDescent="0.25">
      <c r="A5771" s="1">
        <v>1004824</v>
      </c>
      <c r="B5771" s="5" t="str">
        <f>VLOOKUP(H5771,'FIPS Basin X-walk'!$A$2:$F$3224,6,FALSE)</f>
        <v>Piceance Basin</v>
      </c>
      <c r="C5771" s="1"/>
      <c r="D5771" s="1"/>
      <c r="E5771" s="1"/>
      <c r="F5771" s="1" t="s">
        <v>1701</v>
      </c>
      <c r="G5771" s="1" t="s">
        <v>9346</v>
      </c>
      <c r="H5771" s="1">
        <v>8103</v>
      </c>
      <c r="I5771" s="1">
        <v>1004824</v>
      </c>
      <c r="J5771" s="1">
        <v>39.833799999999997</v>
      </c>
      <c r="K5771" s="1">
        <v>-108.2957</v>
      </c>
      <c r="L5771" s="1"/>
      <c r="M5771" s="1" t="s">
        <v>1507</v>
      </c>
      <c r="N5771" s="1" t="s">
        <v>9093</v>
      </c>
      <c r="O5771" s="1">
        <v>2022</v>
      </c>
      <c r="P5771" s="1">
        <v>81641</v>
      </c>
      <c r="Q5771" s="1" t="s">
        <v>562</v>
      </c>
      <c r="R5771" s="1"/>
      <c r="S5771" s="1" t="s">
        <v>24399</v>
      </c>
      <c r="T5771" s="1" t="s">
        <v>6826</v>
      </c>
      <c r="U5771" s="1"/>
      <c r="V5771" s="1" t="s">
        <v>9347</v>
      </c>
      <c r="W5771" s="1" t="s">
        <v>6826</v>
      </c>
    </row>
    <row r="5772" spans="1:23" x14ac:dyDescent="0.25">
      <c r="A5772" s="1">
        <v>1003447</v>
      </c>
      <c r="B5772" s="5" t="str">
        <f>VLOOKUP(H5772,'FIPS Basin X-walk'!$A$2:$F$3224,6,FALSE)</f>
        <v>Piceance Basin</v>
      </c>
      <c r="C5772" s="1" t="s">
        <v>9349</v>
      </c>
      <c r="D5772" s="1"/>
      <c r="E5772" s="1"/>
      <c r="F5772" s="1" t="s">
        <v>9350</v>
      </c>
      <c r="G5772" s="1" t="s">
        <v>9346</v>
      </c>
      <c r="H5772" s="1">
        <v>8103</v>
      </c>
      <c r="I5772" s="1">
        <v>1003447</v>
      </c>
      <c r="J5772" s="1">
        <v>39.859473000000001</v>
      </c>
      <c r="K5772" s="1">
        <v>-108.91599600000001</v>
      </c>
      <c r="L5772" s="1"/>
      <c r="M5772" s="1" t="s">
        <v>1507</v>
      </c>
      <c r="N5772" s="1" t="s">
        <v>9093</v>
      </c>
      <c r="O5772" s="1">
        <v>2022</v>
      </c>
      <c r="P5772" s="1">
        <v>81648</v>
      </c>
      <c r="Q5772" s="1" t="s">
        <v>643</v>
      </c>
      <c r="R5772" s="1"/>
      <c r="S5772" s="1" t="s">
        <v>24399</v>
      </c>
      <c r="T5772" s="1" t="s">
        <v>6826</v>
      </c>
      <c r="U5772" s="1"/>
      <c r="V5772" s="1" t="s">
        <v>9351</v>
      </c>
      <c r="W5772" s="1" t="s">
        <v>6826</v>
      </c>
    </row>
    <row r="5773" spans="1:23" x14ac:dyDescent="0.25">
      <c r="A5773" s="1">
        <v>1002319</v>
      </c>
      <c r="B5773" s="5" t="str">
        <f>VLOOKUP(H5773,'FIPS Basin X-walk'!$A$2:$F$3224,6,FALSE)</f>
        <v>Piceance Basin</v>
      </c>
      <c r="C5773" s="1" t="s">
        <v>9354</v>
      </c>
      <c r="D5773" s="1"/>
      <c r="E5773" s="1"/>
      <c r="F5773" s="1" t="s">
        <v>9155</v>
      </c>
      <c r="G5773" s="1" t="s">
        <v>9346</v>
      </c>
      <c r="H5773" s="1">
        <v>8103</v>
      </c>
      <c r="I5773" s="1">
        <v>1002319</v>
      </c>
      <c r="J5773" s="1">
        <v>39.83963</v>
      </c>
      <c r="K5773" s="1">
        <v>-108.241034</v>
      </c>
      <c r="L5773" s="1"/>
      <c r="M5773" s="1" t="s">
        <v>1507</v>
      </c>
      <c r="N5773" s="1" t="s">
        <v>9093</v>
      </c>
      <c r="O5773" s="1">
        <v>2022</v>
      </c>
      <c r="P5773" s="1">
        <v>81650</v>
      </c>
      <c r="Q5773" s="1" t="s">
        <v>781</v>
      </c>
      <c r="R5773" s="1" t="s">
        <v>24836</v>
      </c>
      <c r="S5773" s="1" t="s">
        <v>24399</v>
      </c>
      <c r="T5773" s="1" t="s">
        <v>6826</v>
      </c>
      <c r="U5773" s="1"/>
      <c r="V5773" s="1" t="s">
        <v>6881</v>
      </c>
      <c r="W5773" s="1" t="s">
        <v>6826</v>
      </c>
    </row>
    <row r="5774" spans="1:23" x14ac:dyDescent="0.25">
      <c r="A5774" s="1">
        <v>1002912</v>
      </c>
      <c r="B5774" s="5" t="str">
        <f>VLOOKUP(H5774,'FIPS Basin X-walk'!$A$2:$F$3224,6,FALSE)</f>
        <v>Piceance Basin</v>
      </c>
      <c r="C5774" s="1" t="s">
        <v>9353</v>
      </c>
      <c r="D5774" s="1"/>
      <c r="E5774" s="1"/>
      <c r="F5774" s="1" t="s">
        <v>9155</v>
      </c>
      <c r="G5774" s="1" t="s">
        <v>9346</v>
      </c>
      <c r="H5774" s="1">
        <v>8103</v>
      </c>
      <c r="I5774" s="1">
        <v>1002912</v>
      </c>
      <c r="J5774" s="1">
        <v>39.891773000000001</v>
      </c>
      <c r="K5774" s="1">
        <v>-108.290437</v>
      </c>
      <c r="L5774" s="1"/>
      <c r="M5774" s="1" t="s">
        <v>1507</v>
      </c>
      <c r="N5774" s="1" t="s">
        <v>9093</v>
      </c>
      <c r="O5774" s="1">
        <v>2022</v>
      </c>
      <c r="P5774" s="1">
        <v>81650</v>
      </c>
      <c r="Q5774" s="1" t="s">
        <v>624</v>
      </c>
      <c r="R5774" s="1"/>
      <c r="S5774" s="1" t="s">
        <v>24435</v>
      </c>
      <c r="T5774" s="1" t="s">
        <v>6826</v>
      </c>
      <c r="U5774" s="1"/>
      <c r="V5774" s="1" t="s">
        <v>9243</v>
      </c>
      <c r="W5774" s="1" t="s">
        <v>6826</v>
      </c>
    </row>
    <row r="5775" spans="1:23" x14ac:dyDescent="0.25">
      <c r="A5775" s="1">
        <v>1004822</v>
      </c>
      <c r="B5775" s="5" t="str">
        <f>VLOOKUP(H5775,'FIPS Basin X-walk'!$A$2:$F$3224,6,FALSE)</f>
        <v>Piceance Basin</v>
      </c>
      <c r="C5775" s="1" t="s">
        <v>9348</v>
      </c>
      <c r="D5775" s="1"/>
      <c r="E5775" s="1"/>
      <c r="F5775" s="1" t="s">
        <v>9155</v>
      </c>
      <c r="G5775" s="1" t="s">
        <v>9346</v>
      </c>
      <c r="H5775" s="1">
        <v>8103</v>
      </c>
      <c r="I5775" s="1">
        <v>1004822</v>
      </c>
      <c r="J5775" s="1">
        <v>39.910727000000001</v>
      </c>
      <c r="K5775" s="1">
        <v>-108.29431599999999</v>
      </c>
      <c r="L5775" s="1"/>
      <c r="M5775" s="1" t="s">
        <v>1507</v>
      </c>
      <c r="N5775" s="1" t="s">
        <v>9093</v>
      </c>
      <c r="O5775" s="1">
        <v>2022</v>
      </c>
      <c r="P5775" s="1">
        <v>81650</v>
      </c>
      <c r="Q5775" s="1" t="s">
        <v>1181</v>
      </c>
      <c r="R5775" s="1"/>
      <c r="S5775" s="1" t="s">
        <v>24399</v>
      </c>
      <c r="T5775" s="1" t="s">
        <v>6826</v>
      </c>
      <c r="U5775" s="1"/>
      <c r="V5775" s="1" t="s">
        <v>9347</v>
      </c>
      <c r="W5775" s="1" t="s">
        <v>6826</v>
      </c>
    </row>
    <row r="5776" spans="1:23" x14ac:dyDescent="0.25">
      <c r="A5776" s="1">
        <v>1008151</v>
      </c>
      <c r="B5776" s="5" t="str">
        <f>VLOOKUP(H5776,'FIPS Basin X-walk'!$A$2:$F$3224,6,FALSE)</f>
        <v>Piceance Basin</v>
      </c>
      <c r="C5776" s="1" t="s">
        <v>9352</v>
      </c>
      <c r="D5776" s="1"/>
      <c r="E5776" s="1"/>
      <c r="F5776" s="1" t="s">
        <v>9155</v>
      </c>
      <c r="G5776" s="1" t="s">
        <v>9346</v>
      </c>
      <c r="H5776" s="1">
        <v>8103</v>
      </c>
      <c r="I5776" s="1">
        <v>1008151</v>
      </c>
      <c r="J5776" s="1">
        <v>39.854647999999997</v>
      </c>
      <c r="K5776" s="1">
        <v>-108.105434</v>
      </c>
      <c r="L5776" s="1"/>
      <c r="M5776" s="1" t="s">
        <v>1507</v>
      </c>
      <c r="N5776" s="1" t="s">
        <v>9093</v>
      </c>
      <c r="O5776" s="1">
        <v>2022</v>
      </c>
      <c r="P5776" s="1">
        <v>81650</v>
      </c>
      <c r="Q5776" s="1" t="s">
        <v>24072</v>
      </c>
      <c r="R5776" s="1"/>
      <c r="S5776" s="1" t="s">
        <v>24435</v>
      </c>
      <c r="T5776" s="1" t="s">
        <v>6826</v>
      </c>
      <c r="U5776" s="1"/>
      <c r="V5776" s="1" t="s">
        <v>7090</v>
      </c>
      <c r="W5776" s="1" t="s">
        <v>6826</v>
      </c>
    </row>
    <row r="5777" spans="1:23" x14ac:dyDescent="0.25">
      <c r="A5777" s="1">
        <v>1010576</v>
      </c>
      <c r="B5777" s="5" t="str">
        <f>VLOOKUP(H5777,'FIPS Basin X-walk'!$A$2:$F$3224,6,FALSE)</f>
        <v>Piceance Basin</v>
      </c>
      <c r="C5777" s="1" t="s">
        <v>26240</v>
      </c>
      <c r="D5777" s="1"/>
      <c r="E5777" s="1"/>
      <c r="F5777" s="1" t="s">
        <v>9155</v>
      </c>
      <c r="G5777" s="1" t="s">
        <v>9346</v>
      </c>
      <c r="H5777" s="1">
        <v>8103</v>
      </c>
      <c r="I5777" s="1">
        <v>1010576</v>
      </c>
      <c r="J5777" s="1">
        <v>39.933300000000003</v>
      </c>
      <c r="K5777" s="1">
        <v>-108.4</v>
      </c>
      <c r="L5777" s="1"/>
      <c r="M5777" s="1" t="s">
        <v>1507</v>
      </c>
      <c r="N5777" s="1" t="s">
        <v>9093</v>
      </c>
      <c r="O5777" s="1">
        <v>2022</v>
      </c>
      <c r="P5777" s="1">
        <v>81650</v>
      </c>
      <c r="Q5777" s="1" t="s">
        <v>9355</v>
      </c>
      <c r="R5777" s="1"/>
      <c r="S5777" s="1" t="s">
        <v>24449</v>
      </c>
      <c r="T5777" s="1" t="s">
        <v>6826</v>
      </c>
      <c r="U5777" s="1"/>
      <c r="V5777" s="1" t="s">
        <v>8779</v>
      </c>
      <c r="W5777" s="1" t="s">
        <v>6826</v>
      </c>
    </row>
    <row r="5778" spans="1:23" x14ac:dyDescent="0.25">
      <c r="A5778" s="1">
        <v>1006762</v>
      </c>
      <c r="B5778" s="5" t="str">
        <f>VLOOKUP(H5778,'FIPS Basin X-walk'!$A$2:$F$3224,6,FALSE)</f>
        <v>Cincinnati Arch</v>
      </c>
      <c r="C5778" s="1" t="s">
        <v>11836</v>
      </c>
      <c r="D5778" s="1"/>
      <c r="E5778" s="1"/>
      <c r="F5778" s="1" t="s">
        <v>7857</v>
      </c>
      <c r="G5778" s="1" t="s">
        <v>11837</v>
      </c>
      <c r="H5778" s="1">
        <v>18137</v>
      </c>
      <c r="I5778" s="1">
        <v>1006762</v>
      </c>
      <c r="J5778" s="1">
        <v>39.298527999999997</v>
      </c>
      <c r="K5778" s="1">
        <v>-85.214528000000001</v>
      </c>
      <c r="L5778" s="1"/>
      <c r="M5778" s="1" t="s">
        <v>1499</v>
      </c>
      <c r="N5778" s="1" t="s">
        <v>11457</v>
      </c>
      <c r="O5778" s="1">
        <v>2022</v>
      </c>
      <c r="P5778" s="1">
        <v>47006</v>
      </c>
      <c r="Q5778" s="1" t="s">
        <v>1412</v>
      </c>
      <c r="R5778" s="1"/>
      <c r="S5778" s="1" t="s">
        <v>24359</v>
      </c>
      <c r="T5778" s="1" t="s">
        <v>6826</v>
      </c>
      <c r="U5778" s="1"/>
      <c r="V5778" s="1" t="s">
        <v>11838</v>
      </c>
      <c r="W5778" s="1" t="s">
        <v>6826</v>
      </c>
    </row>
    <row r="5779" spans="1:23" x14ac:dyDescent="0.25">
      <c r="A5779" s="1">
        <v>1012734</v>
      </c>
      <c r="B5779" s="5" t="str">
        <f>VLOOKUP(H5779,'FIPS Basin X-walk'!$A$2:$F$3224,6,FALSE)</f>
        <v>Appalachian Basin (Eastern Overthrust Area)</v>
      </c>
      <c r="C5779" s="1" t="s">
        <v>22949</v>
      </c>
      <c r="D5779" s="1"/>
      <c r="E5779" s="1"/>
      <c r="F5779" s="1" t="s">
        <v>10811</v>
      </c>
      <c r="G5779" s="1" t="s">
        <v>6472</v>
      </c>
      <c r="H5779" s="1">
        <v>54085</v>
      </c>
      <c r="I5779" s="1">
        <v>1012734</v>
      </c>
      <c r="J5779" s="1">
        <v>39.214700200000003</v>
      </c>
      <c r="K5779" s="1">
        <v>-81.185773600000005</v>
      </c>
      <c r="L5779" s="1"/>
      <c r="M5779" s="1" t="s">
        <v>1521</v>
      </c>
      <c r="N5779" s="1" t="s">
        <v>22744</v>
      </c>
      <c r="O5779" s="1">
        <v>2022</v>
      </c>
      <c r="P5779" s="1">
        <v>26337</v>
      </c>
      <c r="Q5779" s="1" t="s">
        <v>1054</v>
      </c>
      <c r="R5779" s="1"/>
      <c r="S5779" s="1">
        <v>211130</v>
      </c>
      <c r="T5779" s="1" t="s">
        <v>6826</v>
      </c>
      <c r="U5779" s="1"/>
      <c r="V5779" s="1" t="s">
        <v>22951</v>
      </c>
      <c r="W5779" s="1" t="s">
        <v>6826</v>
      </c>
    </row>
    <row r="5780" spans="1:23" x14ac:dyDescent="0.25">
      <c r="A5780" s="1">
        <v>1012750</v>
      </c>
      <c r="B5780" s="5" t="str">
        <f>VLOOKUP(H5780,'FIPS Basin X-walk'!$A$2:$F$3224,6,FALSE)</f>
        <v>Appalachian Basin (Eastern Overthrust Area)</v>
      </c>
      <c r="C5780" s="1" t="s">
        <v>22949</v>
      </c>
      <c r="D5780" s="1"/>
      <c r="E5780" s="1"/>
      <c r="F5780" s="1" t="s">
        <v>10811</v>
      </c>
      <c r="G5780" s="1" t="s">
        <v>22950</v>
      </c>
      <c r="H5780" s="1">
        <v>54085</v>
      </c>
      <c r="I5780" s="1">
        <v>1012750</v>
      </c>
      <c r="J5780" s="1">
        <v>39.215940000000003</v>
      </c>
      <c r="K5780" s="1">
        <v>-81.159099999999995</v>
      </c>
      <c r="L5780" s="1"/>
      <c r="M5780" s="1" t="s">
        <v>1521</v>
      </c>
      <c r="N5780" s="1" t="s">
        <v>22744</v>
      </c>
      <c r="O5780" s="1">
        <v>2022</v>
      </c>
      <c r="P5780" s="1">
        <v>26337</v>
      </c>
      <c r="Q5780" s="1" t="s">
        <v>443</v>
      </c>
      <c r="R5780" s="1"/>
      <c r="S5780" s="1" t="s">
        <v>24399</v>
      </c>
      <c r="T5780" s="1" t="s">
        <v>6826</v>
      </c>
      <c r="U5780" s="1"/>
      <c r="V5780" s="1" t="s">
        <v>22951</v>
      </c>
      <c r="W5780" s="1" t="s">
        <v>6826</v>
      </c>
    </row>
    <row r="5781" spans="1:23" x14ac:dyDescent="0.25">
      <c r="A5781" s="1">
        <v>1013385</v>
      </c>
      <c r="B5781" s="5" t="str">
        <f>VLOOKUP(H5781,'FIPS Basin X-walk'!$A$2:$F$3224,6,FALSE)</f>
        <v>Appalachian Basin (Eastern Overthrust Area)</v>
      </c>
      <c r="C5781" s="1" t="s">
        <v>22952</v>
      </c>
      <c r="D5781" s="1"/>
      <c r="E5781" s="1"/>
      <c r="F5781" s="1" t="s">
        <v>22953</v>
      </c>
      <c r="G5781" s="1" t="s">
        <v>22950</v>
      </c>
      <c r="H5781" s="1">
        <v>54085</v>
      </c>
      <c r="I5781" s="1">
        <v>1013385</v>
      </c>
      <c r="J5781" s="1">
        <v>39.256087999999998</v>
      </c>
      <c r="K5781" s="1">
        <v>-80.903362000000001</v>
      </c>
      <c r="L5781" s="1"/>
      <c r="M5781" s="1" t="s">
        <v>1521</v>
      </c>
      <c r="N5781" s="1" t="s">
        <v>22744</v>
      </c>
      <c r="O5781" s="1">
        <v>2022</v>
      </c>
      <c r="P5781" s="1">
        <v>26415</v>
      </c>
      <c r="Q5781" s="1" t="s">
        <v>22954</v>
      </c>
      <c r="R5781" s="1"/>
      <c r="S5781" s="1" t="s">
        <v>24836</v>
      </c>
      <c r="T5781" s="1" t="s">
        <v>6826</v>
      </c>
      <c r="U5781" s="1"/>
      <c r="V5781" s="1" t="s">
        <v>9168</v>
      </c>
      <c r="W5781" s="1" t="s">
        <v>6826</v>
      </c>
    </row>
    <row r="5782" spans="1:23" x14ac:dyDescent="0.25">
      <c r="A5782" s="1">
        <v>1001405</v>
      </c>
      <c r="B5782" s="5" t="str">
        <f>VLOOKUP(H5782,'FIPS Basin X-walk'!$A$2:$F$3224,6,FALSE)</f>
        <v>Salton Basin</v>
      </c>
      <c r="C5782" s="1" t="s">
        <v>8659</v>
      </c>
      <c r="D5782" s="1"/>
      <c r="E5782" s="1"/>
      <c r="F5782" s="1" t="s">
        <v>8660</v>
      </c>
      <c r="G5782" s="1" t="s">
        <v>1949</v>
      </c>
      <c r="H5782" s="1">
        <v>6065</v>
      </c>
      <c r="I5782" s="1">
        <v>1001405</v>
      </c>
      <c r="J5782" s="1">
        <v>33.615699999999997</v>
      </c>
      <c r="K5782" s="1">
        <v>-114.6865</v>
      </c>
      <c r="L5782" s="1"/>
      <c r="M5782" s="1" t="s">
        <v>1489</v>
      </c>
      <c r="N5782" s="1" t="s">
        <v>8033</v>
      </c>
      <c r="O5782" s="1">
        <v>2022</v>
      </c>
      <c r="P5782" s="1">
        <v>92225</v>
      </c>
      <c r="Q5782" s="1" t="s">
        <v>8661</v>
      </c>
      <c r="R5782" s="1"/>
      <c r="S5782" s="1" t="s">
        <v>24355</v>
      </c>
      <c r="T5782" s="1" t="s">
        <v>6826</v>
      </c>
      <c r="U5782" s="1"/>
      <c r="V5782" s="1" t="s">
        <v>8662</v>
      </c>
      <c r="W5782" s="1" t="s">
        <v>6828</v>
      </c>
    </row>
    <row r="5783" spans="1:23" x14ac:dyDescent="0.25">
      <c r="A5783" s="1">
        <v>1000128</v>
      </c>
      <c r="B5783" s="5" t="str">
        <f>VLOOKUP(H5783,'FIPS Basin X-walk'!$A$2:$F$3224,6,FALSE)</f>
        <v>Salton Basin</v>
      </c>
      <c r="C5783" s="1" t="s">
        <v>8653</v>
      </c>
      <c r="D5783" s="1"/>
      <c r="E5783" s="1"/>
      <c r="F5783" s="1" t="s">
        <v>8654</v>
      </c>
      <c r="G5783" s="1" t="s">
        <v>1949</v>
      </c>
      <c r="H5783" s="1">
        <v>6065</v>
      </c>
      <c r="I5783" s="1">
        <v>1000128</v>
      </c>
      <c r="J5783" s="1">
        <v>33.9114</v>
      </c>
      <c r="K5783" s="1">
        <v>-116.55329999999999</v>
      </c>
      <c r="L5783" s="1"/>
      <c r="M5783" s="1" t="s">
        <v>1489</v>
      </c>
      <c r="N5783" s="1" t="s">
        <v>8033</v>
      </c>
      <c r="O5783" s="1">
        <v>2022</v>
      </c>
      <c r="P5783" s="1">
        <v>92258</v>
      </c>
      <c r="Q5783" s="1" t="s">
        <v>8655</v>
      </c>
      <c r="R5783" s="1"/>
      <c r="S5783" s="1" t="s">
        <v>24355</v>
      </c>
      <c r="T5783" s="1" t="s">
        <v>6826</v>
      </c>
      <c r="U5783" s="1"/>
      <c r="V5783" s="1" t="s">
        <v>8045</v>
      </c>
      <c r="W5783" s="1" t="s">
        <v>6828</v>
      </c>
    </row>
    <row r="5784" spans="1:23" x14ac:dyDescent="0.25">
      <c r="A5784" s="1">
        <v>1000471</v>
      </c>
      <c r="B5784" s="5" t="str">
        <f>VLOOKUP(H5784,'FIPS Basin X-walk'!$A$2:$F$3224,6,FALSE)</f>
        <v>Salton Basin</v>
      </c>
      <c r="C5784" s="1" t="s">
        <v>8649</v>
      </c>
      <c r="D5784" s="1"/>
      <c r="E5784" s="1"/>
      <c r="F5784" s="1" t="s">
        <v>8650</v>
      </c>
      <c r="G5784" s="1" t="s">
        <v>1949</v>
      </c>
      <c r="H5784" s="1">
        <v>6065</v>
      </c>
      <c r="I5784" s="1">
        <v>1000471</v>
      </c>
      <c r="J5784" s="1">
        <v>33.9636</v>
      </c>
      <c r="K5784" s="1">
        <v>-117.4528</v>
      </c>
      <c r="L5784" s="1"/>
      <c r="M5784" s="1" t="s">
        <v>1489</v>
      </c>
      <c r="N5784" s="1" t="s">
        <v>8033</v>
      </c>
      <c r="O5784" s="1">
        <v>2022</v>
      </c>
      <c r="P5784" s="1">
        <v>92504</v>
      </c>
      <c r="Q5784" s="1" t="s">
        <v>8651</v>
      </c>
      <c r="R5784" s="1"/>
      <c r="S5784" s="1" t="s">
        <v>24355</v>
      </c>
      <c r="T5784" s="1" t="s">
        <v>6826</v>
      </c>
      <c r="U5784" s="1"/>
      <c r="V5784" s="1" t="s">
        <v>8652</v>
      </c>
      <c r="W5784" s="1" t="s">
        <v>6828</v>
      </c>
    </row>
    <row r="5785" spans="1:23" x14ac:dyDescent="0.25">
      <c r="A5785" s="1">
        <v>1002134</v>
      </c>
      <c r="B5785" s="5" t="str">
        <f>VLOOKUP(H5785,'FIPS Basin X-walk'!$A$2:$F$3224,6,FALSE)</f>
        <v>Salton Basin</v>
      </c>
      <c r="C5785" s="1" t="s">
        <v>8641</v>
      </c>
      <c r="D5785" s="1"/>
      <c r="E5785" s="1"/>
      <c r="F5785" s="1" t="s">
        <v>8642</v>
      </c>
      <c r="G5785" s="1" t="s">
        <v>8630</v>
      </c>
      <c r="H5785" s="1">
        <v>6065</v>
      </c>
      <c r="I5785" s="1">
        <v>1002134</v>
      </c>
      <c r="J5785" s="1">
        <v>33.883380000000002</v>
      </c>
      <c r="K5785" s="1">
        <v>-116.99081</v>
      </c>
      <c r="L5785" s="1"/>
      <c r="M5785" s="1" t="s">
        <v>1489</v>
      </c>
      <c r="N5785" s="1" t="s">
        <v>8033</v>
      </c>
      <c r="O5785" s="1">
        <v>2022</v>
      </c>
      <c r="P5785" s="1">
        <v>92223</v>
      </c>
      <c r="Q5785" s="1" t="s">
        <v>8643</v>
      </c>
      <c r="R5785" s="1"/>
      <c r="S5785" s="1" t="s">
        <v>24358</v>
      </c>
      <c r="T5785" s="1" t="s">
        <v>6826</v>
      </c>
      <c r="U5785" s="1"/>
      <c r="V5785" s="1" t="s">
        <v>24388</v>
      </c>
      <c r="W5785" s="1" t="s">
        <v>6826</v>
      </c>
    </row>
    <row r="5786" spans="1:23" x14ac:dyDescent="0.25">
      <c r="A5786" s="1">
        <v>1004779</v>
      </c>
      <c r="B5786" s="5" t="str">
        <f>VLOOKUP(H5786,'FIPS Basin X-walk'!$A$2:$F$3224,6,FALSE)</f>
        <v>Salton Basin</v>
      </c>
      <c r="C5786" s="1" t="s">
        <v>8636</v>
      </c>
      <c r="D5786" s="1"/>
      <c r="E5786" s="1"/>
      <c r="F5786" s="1" t="s">
        <v>8637</v>
      </c>
      <c r="G5786" s="1" t="s">
        <v>8630</v>
      </c>
      <c r="H5786" s="1">
        <v>6065</v>
      </c>
      <c r="I5786" s="1">
        <v>1004779</v>
      </c>
      <c r="J5786" s="1">
        <v>33.603439999999999</v>
      </c>
      <c r="K5786" s="1">
        <v>-114.64339</v>
      </c>
      <c r="L5786" s="1"/>
      <c r="M5786" s="1" t="s">
        <v>1489</v>
      </c>
      <c r="N5786" s="1" t="s">
        <v>8033</v>
      </c>
      <c r="O5786" s="1">
        <v>2022</v>
      </c>
      <c r="P5786" s="1">
        <v>92225</v>
      </c>
      <c r="Q5786" s="1" t="s">
        <v>519</v>
      </c>
      <c r="R5786" s="1"/>
      <c r="S5786" s="1" t="s">
        <v>24435</v>
      </c>
      <c r="T5786" s="1" t="s">
        <v>6826</v>
      </c>
      <c r="U5786" s="1"/>
      <c r="V5786" s="1" t="s">
        <v>8272</v>
      </c>
      <c r="W5786" s="1" t="s">
        <v>6826</v>
      </c>
    </row>
    <row r="5787" spans="1:23" x14ac:dyDescent="0.25">
      <c r="A5787" s="1">
        <v>1007693</v>
      </c>
      <c r="B5787" s="5" t="str">
        <f>VLOOKUP(H5787,'FIPS Basin X-walk'!$A$2:$F$3224,6,FALSE)</f>
        <v>Salton Basin</v>
      </c>
      <c r="C5787" s="1" t="s">
        <v>8656</v>
      </c>
      <c r="D5787" s="1"/>
      <c r="E5787" s="1"/>
      <c r="F5787" s="1" t="s">
        <v>8657</v>
      </c>
      <c r="G5787" s="1" t="s">
        <v>8630</v>
      </c>
      <c r="H5787" s="1">
        <v>6065</v>
      </c>
      <c r="I5787" s="1">
        <v>1007693</v>
      </c>
      <c r="J5787" s="1">
        <v>33.781165000000001</v>
      </c>
      <c r="K5787" s="1">
        <v>-117.472555</v>
      </c>
      <c r="L5787" s="1"/>
      <c r="M5787" s="1" t="s">
        <v>1489</v>
      </c>
      <c r="N5787" s="1" t="s">
        <v>8033</v>
      </c>
      <c r="O5787" s="1">
        <v>2022</v>
      </c>
      <c r="P5787" s="1">
        <v>92883</v>
      </c>
      <c r="Q5787" s="1" t="s">
        <v>8658</v>
      </c>
      <c r="R5787" s="1"/>
      <c r="S5787" s="1" t="s">
        <v>24358</v>
      </c>
      <c r="T5787" s="1" t="s">
        <v>6826</v>
      </c>
      <c r="U5787" s="1"/>
      <c r="V5787" s="1" t="s">
        <v>6878</v>
      </c>
      <c r="W5787" s="1" t="s">
        <v>6826</v>
      </c>
    </row>
    <row r="5788" spans="1:23" x14ac:dyDescent="0.25">
      <c r="A5788" s="1">
        <v>1000046</v>
      </c>
      <c r="B5788" s="5" t="str">
        <f>VLOOKUP(H5788,'FIPS Basin X-walk'!$A$2:$F$3224,6,FALSE)</f>
        <v>Salton Basin</v>
      </c>
      <c r="C5788" s="1" t="s">
        <v>8638</v>
      </c>
      <c r="D5788" s="1"/>
      <c r="E5788" s="1"/>
      <c r="F5788" s="1" t="s">
        <v>8639</v>
      </c>
      <c r="G5788" s="1" t="s">
        <v>8630</v>
      </c>
      <c r="H5788" s="1">
        <v>6065</v>
      </c>
      <c r="I5788" s="1">
        <v>1000046</v>
      </c>
      <c r="J5788" s="1">
        <v>33.954099999999997</v>
      </c>
      <c r="K5788" s="1">
        <v>-117.1168</v>
      </c>
      <c r="L5788" s="1"/>
      <c r="M5788" s="1" t="s">
        <v>1489</v>
      </c>
      <c r="N5788" s="1" t="s">
        <v>8033</v>
      </c>
      <c r="O5788" s="1">
        <v>2022</v>
      </c>
      <c r="P5788" s="1">
        <v>92555</v>
      </c>
      <c r="Q5788" s="1" t="s">
        <v>8640</v>
      </c>
      <c r="R5788" s="1"/>
      <c r="S5788" s="1" t="s">
        <v>24358</v>
      </c>
      <c r="T5788" s="1" t="s">
        <v>6826</v>
      </c>
      <c r="U5788" s="1"/>
      <c r="V5788" s="1" t="s">
        <v>24388</v>
      </c>
      <c r="W5788" s="1" t="s">
        <v>6826</v>
      </c>
    </row>
    <row r="5789" spans="1:23" x14ac:dyDescent="0.25">
      <c r="A5789" s="1">
        <v>1010962</v>
      </c>
      <c r="B5789" s="5" t="str">
        <f>VLOOKUP(H5789,'FIPS Basin X-walk'!$A$2:$F$3224,6,FALSE)</f>
        <v>Salton Basin</v>
      </c>
      <c r="C5789" s="1" t="s">
        <v>8645</v>
      </c>
      <c r="D5789" s="1"/>
      <c r="E5789" s="1"/>
      <c r="F5789" s="1" t="s">
        <v>8646</v>
      </c>
      <c r="G5789" s="1" t="s">
        <v>8630</v>
      </c>
      <c r="H5789" s="1">
        <v>6065</v>
      </c>
      <c r="I5789" s="1">
        <v>1010962</v>
      </c>
      <c r="J5789" s="1">
        <v>33.934167000000002</v>
      </c>
      <c r="K5789" s="1">
        <v>-116.571388</v>
      </c>
      <c r="L5789" s="1"/>
      <c r="M5789" s="1" t="s">
        <v>1489</v>
      </c>
      <c r="N5789" s="1" t="s">
        <v>8033</v>
      </c>
      <c r="O5789" s="1">
        <v>2022</v>
      </c>
      <c r="P5789" s="1">
        <v>92258</v>
      </c>
      <c r="Q5789" s="1" t="s">
        <v>8647</v>
      </c>
      <c r="R5789" s="1"/>
      <c r="S5789" s="1" t="s">
        <v>24355</v>
      </c>
      <c r="T5789" s="1" t="s">
        <v>6826</v>
      </c>
      <c r="U5789" s="1"/>
      <c r="V5789" s="1" t="s">
        <v>8648</v>
      </c>
      <c r="W5789" s="1" t="s">
        <v>6828</v>
      </c>
    </row>
    <row r="5790" spans="1:23" x14ac:dyDescent="0.25">
      <c r="A5790" s="1">
        <v>1009951</v>
      </c>
      <c r="B5790" s="5" t="str">
        <f>VLOOKUP(H5790,'FIPS Basin X-walk'!$A$2:$F$3224,6,FALSE)</f>
        <v>Salton Basin</v>
      </c>
      <c r="C5790" s="1" t="s">
        <v>8633</v>
      </c>
      <c r="D5790" s="1"/>
      <c r="E5790" s="1"/>
      <c r="F5790" s="1" t="s">
        <v>8629</v>
      </c>
      <c r="G5790" s="1" t="s">
        <v>8630</v>
      </c>
      <c r="H5790" s="1">
        <v>6065</v>
      </c>
      <c r="I5790" s="1">
        <v>1009951</v>
      </c>
      <c r="J5790" s="1">
        <v>33.49944</v>
      </c>
      <c r="K5790" s="1">
        <v>-117.16294000000001</v>
      </c>
      <c r="L5790" s="1"/>
      <c r="M5790" s="1" t="s">
        <v>1489</v>
      </c>
      <c r="N5790" s="1" t="s">
        <v>8033</v>
      </c>
      <c r="O5790" s="1">
        <v>2022</v>
      </c>
      <c r="P5790" s="1">
        <v>92590</v>
      </c>
      <c r="Q5790" s="1" t="s">
        <v>8634</v>
      </c>
      <c r="R5790" s="1"/>
      <c r="S5790" s="1" t="s">
        <v>24486</v>
      </c>
      <c r="T5790" s="1" t="s">
        <v>6826</v>
      </c>
      <c r="U5790" s="1"/>
      <c r="V5790" s="1" t="s">
        <v>8635</v>
      </c>
      <c r="W5790" s="1" t="s">
        <v>6826</v>
      </c>
    </row>
    <row r="5791" spans="1:23" x14ac:dyDescent="0.25">
      <c r="A5791" s="1">
        <v>1010424</v>
      </c>
      <c r="B5791" s="5" t="str">
        <f>VLOOKUP(H5791,'FIPS Basin X-walk'!$A$2:$F$3224,6,FALSE)</f>
        <v>Salton Basin</v>
      </c>
      <c r="C5791" s="1" t="s">
        <v>8628</v>
      </c>
      <c r="D5791" s="1"/>
      <c r="E5791" s="1"/>
      <c r="F5791" s="1" t="s">
        <v>8629</v>
      </c>
      <c r="G5791" s="1" t="s">
        <v>8630</v>
      </c>
      <c r="H5791" s="1">
        <v>6065</v>
      </c>
      <c r="I5791" s="1">
        <v>1010424</v>
      </c>
      <c r="J5791" s="1">
        <v>33.453699999999998</v>
      </c>
      <c r="K5791" s="1">
        <v>-117.1007</v>
      </c>
      <c r="L5791" s="1"/>
      <c r="M5791" s="1" t="s">
        <v>1489</v>
      </c>
      <c r="N5791" s="1" t="s">
        <v>8033</v>
      </c>
      <c r="O5791" s="1">
        <v>2022</v>
      </c>
      <c r="P5791" s="1">
        <v>92593</v>
      </c>
      <c r="Q5791" s="1" t="s">
        <v>8631</v>
      </c>
      <c r="R5791" s="1"/>
      <c r="S5791" s="1" t="s">
        <v>25139</v>
      </c>
      <c r="T5791" s="1" t="s">
        <v>6828</v>
      </c>
      <c r="U5791" s="1"/>
      <c r="V5791" s="1" t="s">
        <v>8632</v>
      </c>
      <c r="W5791" s="1" t="s">
        <v>6826</v>
      </c>
    </row>
    <row r="5792" spans="1:23" x14ac:dyDescent="0.25">
      <c r="A5792" s="1">
        <v>1005871</v>
      </c>
      <c r="B5792" s="5" t="str">
        <f>VLOOKUP(H5792,'FIPS Basin X-walk'!$A$2:$F$3224,6,FALSE)</f>
        <v>Appalachian Basin (Eastern Overthrust Area)</v>
      </c>
      <c r="C5792" s="1" t="s">
        <v>20220</v>
      </c>
      <c r="D5792" s="1"/>
      <c r="E5792" s="1" t="s">
        <v>6828</v>
      </c>
      <c r="F5792" s="1" t="s">
        <v>20221</v>
      </c>
      <c r="G5792" s="1" t="s">
        <v>2209</v>
      </c>
      <c r="H5792" s="1">
        <v>47145</v>
      </c>
      <c r="I5792" s="1">
        <v>1005871</v>
      </c>
      <c r="J5792" s="1">
        <v>35.8992</v>
      </c>
      <c r="K5792" s="1">
        <v>-84.519400000000005</v>
      </c>
      <c r="L5792" s="1"/>
      <c r="M5792" s="1" t="s">
        <v>1538</v>
      </c>
      <c r="N5792" s="1" t="s">
        <v>20002</v>
      </c>
      <c r="O5792" s="1">
        <v>2022</v>
      </c>
      <c r="P5792" s="1">
        <v>37763</v>
      </c>
      <c r="Q5792" s="1" t="s">
        <v>20222</v>
      </c>
      <c r="R5792" s="1"/>
      <c r="S5792" s="1" t="s">
        <v>24355</v>
      </c>
      <c r="T5792" s="1" t="s">
        <v>6826</v>
      </c>
      <c r="U5792" s="1"/>
      <c r="V5792" s="1" t="s">
        <v>24409</v>
      </c>
      <c r="W5792" s="1" t="s">
        <v>6828</v>
      </c>
    </row>
    <row r="5793" spans="1:23" x14ac:dyDescent="0.25">
      <c r="A5793" s="1">
        <v>1002109</v>
      </c>
      <c r="B5793" s="5" t="str">
        <f>VLOOKUP(H5793,'FIPS Basin X-walk'!$A$2:$F$3224,6,FALSE)</f>
        <v>Appalachian Basin (Eastern Overthrust Area)</v>
      </c>
      <c r="C5793" s="1" t="s">
        <v>20214</v>
      </c>
      <c r="D5793" s="1"/>
      <c r="E5793" s="1"/>
      <c r="F5793" s="1" t="s">
        <v>20215</v>
      </c>
      <c r="G5793" s="1" t="s">
        <v>20216</v>
      </c>
      <c r="H5793" s="1">
        <v>47145</v>
      </c>
      <c r="I5793" s="1">
        <v>1002109</v>
      </c>
      <c r="J5793" s="1">
        <v>35.924714000000002</v>
      </c>
      <c r="K5793" s="1">
        <v>-84.390128000000004</v>
      </c>
      <c r="L5793" s="1"/>
      <c r="M5793" s="1" t="s">
        <v>1538</v>
      </c>
      <c r="N5793" s="1" t="s">
        <v>20002</v>
      </c>
      <c r="O5793" s="1">
        <v>2022</v>
      </c>
      <c r="P5793" s="1">
        <v>37830</v>
      </c>
      <c r="Q5793" s="1" t="s">
        <v>20217</v>
      </c>
      <c r="R5793" s="1"/>
      <c r="S5793" s="1" t="s">
        <v>24802</v>
      </c>
      <c r="T5793" s="1" t="s">
        <v>6826</v>
      </c>
      <c r="U5793" s="1"/>
      <c r="V5793" s="1" t="s">
        <v>24409</v>
      </c>
      <c r="W5793" s="1" t="s">
        <v>6826</v>
      </c>
    </row>
    <row r="5794" spans="1:23" x14ac:dyDescent="0.25">
      <c r="A5794" s="1">
        <v>1004997</v>
      </c>
      <c r="B5794" s="5" t="str">
        <f>VLOOKUP(H5794,'FIPS Basin X-walk'!$A$2:$F$3224,6,FALSE)</f>
        <v>Appalachian Basin (Eastern Overthrust Area)</v>
      </c>
      <c r="C5794" s="1" t="s">
        <v>20218</v>
      </c>
      <c r="D5794" s="1"/>
      <c r="E5794" s="1"/>
      <c r="F5794" s="1" t="s">
        <v>20219</v>
      </c>
      <c r="G5794" s="1" t="s">
        <v>20216</v>
      </c>
      <c r="H5794" s="1">
        <v>47145</v>
      </c>
      <c r="I5794" s="1">
        <v>1004997</v>
      </c>
      <c r="J5794" s="1">
        <v>35.869590000000002</v>
      </c>
      <c r="K5794" s="1">
        <v>-84.695760000000007</v>
      </c>
      <c r="L5794" s="1"/>
      <c r="M5794" s="1" t="s">
        <v>1538</v>
      </c>
      <c r="N5794" s="1" t="s">
        <v>20002</v>
      </c>
      <c r="O5794" s="1">
        <v>2022</v>
      </c>
      <c r="P5794" s="1">
        <v>37854</v>
      </c>
      <c r="Q5794" s="1" t="s">
        <v>25307</v>
      </c>
      <c r="R5794" s="1"/>
      <c r="S5794" s="1" t="s">
        <v>24799</v>
      </c>
      <c r="T5794" s="1" t="s">
        <v>6826</v>
      </c>
      <c r="U5794" s="1"/>
      <c r="V5794" s="1" t="s">
        <v>25308</v>
      </c>
      <c r="W5794" s="1" t="s">
        <v>6826</v>
      </c>
    </row>
    <row r="5795" spans="1:23" x14ac:dyDescent="0.25">
      <c r="A5795" s="1">
        <v>1000714</v>
      </c>
      <c r="B5795" s="5" t="str">
        <f>VLOOKUP(H5795,'FIPS Basin X-walk'!$A$2:$F$3224,6,FALSE)</f>
        <v>Appalachian Basin (Eastern Overthrust Area)</v>
      </c>
      <c r="C5795" s="1" t="s">
        <v>22492</v>
      </c>
      <c r="D5795" s="1"/>
      <c r="E5795" s="1"/>
      <c r="F5795" s="1" t="s">
        <v>11470</v>
      </c>
      <c r="G5795" s="1" t="s">
        <v>22493</v>
      </c>
      <c r="H5795" s="1">
        <v>51770</v>
      </c>
      <c r="I5795" s="1">
        <v>1000714</v>
      </c>
      <c r="J5795" s="1">
        <v>37.272509999999997</v>
      </c>
      <c r="K5795" s="1">
        <v>-79.998609999999999</v>
      </c>
      <c r="L5795" s="1"/>
      <c r="M5795" s="1" t="s">
        <v>1486</v>
      </c>
      <c r="N5795" s="1" t="s">
        <v>15119</v>
      </c>
      <c r="O5795" s="1">
        <v>2022</v>
      </c>
      <c r="P5795" s="1">
        <v>24017</v>
      </c>
      <c r="Q5795" s="1" t="s">
        <v>22494</v>
      </c>
      <c r="R5795" s="1"/>
      <c r="S5795" s="1" t="s">
        <v>24372</v>
      </c>
      <c r="T5795" s="1" t="s">
        <v>6826</v>
      </c>
      <c r="U5795" s="1"/>
      <c r="V5795" s="1" t="s">
        <v>11466</v>
      </c>
      <c r="W5795" s="1" t="s">
        <v>6826</v>
      </c>
    </row>
    <row r="5796" spans="1:23" x14ac:dyDescent="0.25">
      <c r="A5796" s="1">
        <v>1003666</v>
      </c>
      <c r="B5796" s="5" t="str">
        <f>VLOOKUP(H5796,'FIPS Basin X-walk'!$A$2:$F$3224,6,FALSE)</f>
        <v>Appalachian Basin (Eastern Overthrust Area)</v>
      </c>
      <c r="C5796" s="1" t="s">
        <v>22359</v>
      </c>
      <c r="D5796" s="1"/>
      <c r="E5796" s="1"/>
      <c r="F5796" s="1" t="s">
        <v>22360</v>
      </c>
      <c r="G5796" s="1" t="s">
        <v>22361</v>
      </c>
      <c r="H5796" s="1">
        <v>51161</v>
      </c>
      <c r="I5796" s="1">
        <v>1003666</v>
      </c>
      <c r="J5796" s="1">
        <v>37.289099999999998</v>
      </c>
      <c r="K5796" s="1">
        <v>-80.213399999999993</v>
      </c>
      <c r="L5796" s="1"/>
      <c r="M5796" s="1" t="s">
        <v>1486</v>
      </c>
      <c r="N5796" s="1" t="s">
        <v>15119</v>
      </c>
      <c r="O5796" s="1">
        <v>2022</v>
      </c>
      <c r="P5796" s="1">
        <v>24153</v>
      </c>
      <c r="Q5796" s="1" t="s">
        <v>22362</v>
      </c>
      <c r="R5796" s="1"/>
      <c r="S5796" s="1" t="s">
        <v>24358</v>
      </c>
      <c r="T5796" s="1" t="s">
        <v>6826</v>
      </c>
      <c r="U5796" s="1"/>
      <c r="V5796" s="1" t="s">
        <v>25151</v>
      </c>
      <c r="W5796" s="1" t="s">
        <v>6826</v>
      </c>
    </row>
    <row r="5797" spans="1:23" x14ac:dyDescent="0.25">
      <c r="A5797" s="1">
        <v>1005726</v>
      </c>
      <c r="B5797" s="5" t="str">
        <f>VLOOKUP(H5797,'FIPS Basin X-walk'!$A$2:$F$3224,6,FALSE)</f>
        <v>Anadarko Basin</v>
      </c>
      <c r="C5797" s="1" t="s">
        <v>21693</v>
      </c>
      <c r="D5797" s="1"/>
      <c r="E5797" s="1"/>
      <c r="F5797" s="1" t="s">
        <v>20833</v>
      </c>
      <c r="G5797" s="1" t="s">
        <v>19979</v>
      </c>
      <c r="H5797" s="1">
        <v>48393</v>
      </c>
      <c r="I5797" s="1">
        <v>1005726</v>
      </c>
      <c r="J5797" s="1">
        <v>35.620679000000003</v>
      </c>
      <c r="K5797" s="1">
        <v>-100.974411</v>
      </c>
      <c r="L5797" s="1"/>
      <c r="M5797" s="1" t="s">
        <v>1485</v>
      </c>
      <c r="N5797" s="1" t="s">
        <v>9148</v>
      </c>
      <c r="O5797" s="1">
        <v>2022</v>
      </c>
      <c r="P5797" s="1">
        <v>79065</v>
      </c>
      <c r="Q5797" s="1" t="s">
        <v>832</v>
      </c>
      <c r="R5797" s="1"/>
      <c r="S5797" s="1" t="s">
        <v>24435</v>
      </c>
      <c r="T5797" s="1" t="s">
        <v>6826</v>
      </c>
      <c r="U5797" s="1"/>
      <c r="V5797" s="1" t="s">
        <v>7521</v>
      </c>
      <c r="W5797" s="1" t="s">
        <v>6826</v>
      </c>
    </row>
    <row r="5798" spans="1:23" x14ac:dyDescent="0.25">
      <c r="A5798" s="1">
        <v>1002909</v>
      </c>
      <c r="B5798" s="5" t="str">
        <f>VLOOKUP(H5798,'FIPS Basin X-walk'!$A$2:$F$3224,6,FALSE)</f>
        <v>Sioux Uplift</v>
      </c>
      <c r="C5798" s="1" t="s">
        <v>19977</v>
      </c>
      <c r="D5798" s="1"/>
      <c r="E5798" s="1"/>
      <c r="F5798" s="1" t="s">
        <v>19978</v>
      </c>
      <c r="G5798" s="1" t="s">
        <v>19979</v>
      </c>
      <c r="H5798" s="1">
        <v>46109</v>
      </c>
      <c r="I5798" s="1">
        <v>1002909</v>
      </c>
      <c r="J5798" s="1">
        <v>45.872608</v>
      </c>
      <c r="K5798" s="1">
        <v>-96.725109000000003</v>
      </c>
      <c r="L5798" s="1"/>
      <c r="M5798" s="1" t="s">
        <v>1562</v>
      </c>
      <c r="N5798" s="1" t="s">
        <v>19888</v>
      </c>
      <c r="O5798" s="1">
        <v>2022</v>
      </c>
      <c r="P5798" s="1">
        <v>57260</v>
      </c>
      <c r="Q5798" s="1" t="s">
        <v>19980</v>
      </c>
      <c r="R5798" s="1"/>
      <c r="S5798" s="1" t="s">
        <v>24378</v>
      </c>
      <c r="T5798" s="1" t="s">
        <v>6826</v>
      </c>
      <c r="U5798" s="1"/>
      <c r="V5798" s="1" t="s">
        <v>19981</v>
      </c>
      <c r="W5798" s="1" t="s">
        <v>6826</v>
      </c>
    </row>
    <row r="5799" spans="1:23" x14ac:dyDescent="0.25">
      <c r="A5799" s="1">
        <v>1001070</v>
      </c>
      <c r="B5799" s="5" t="str">
        <f>VLOOKUP(H5799,'FIPS Basin X-walk'!$A$2:$F$3224,6,FALSE)</f>
        <v>East Texas Basin</v>
      </c>
      <c r="C5799" s="1" t="s">
        <v>21698</v>
      </c>
      <c r="D5799" s="1"/>
      <c r="E5799" s="1" t="s">
        <v>6828</v>
      </c>
      <c r="F5799" s="1" t="s">
        <v>21699</v>
      </c>
      <c r="G5799" s="1" t="s">
        <v>1726</v>
      </c>
      <c r="H5799" s="1">
        <v>48395</v>
      </c>
      <c r="I5799" s="1">
        <v>1001070</v>
      </c>
      <c r="J5799" s="1">
        <v>31.0932</v>
      </c>
      <c r="K5799" s="1">
        <v>-96.6965</v>
      </c>
      <c r="L5799" s="1" t="s">
        <v>24628</v>
      </c>
      <c r="M5799" s="1" t="s">
        <v>1485</v>
      </c>
      <c r="N5799" s="1" t="s">
        <v>9148</v>
      </c>
      <c r="O5799" s="1">
        <v>2022</v>
      </c>
      <c r="P5799" s="1">
        <v>76629</v>
      </c>
      <c r="Q5799" s="1" t="s">
        <v>21700</v>
      </c>
      <c r="R5799" s="1"/>
      <c r="S5799" s="1" t="s">
        <v>24355</v>
      </c>
      <c r="T5799" s="1" t="s">
        <v>6826</v>
      </c>
      <c r="U5799" s="1"/>
      <c r="V5799" s="1" t="s">
        <v>21701</v>
      </c>
      <c r="W5799" s="1" t="s">
        <v>6828</v>
      </c>
    </row>
    <row r="5800" spans="1:23" x14ac:dyDescent="0.25">
      <c r="A5800" s="1">
        <v>1007505</v>
      </c>
      <c r="B5800" s="5" t="str">
        <f>VLOOKUP(H5800,'FIPS Basin X-walk'!$A$2:$F$3224,6,FALSE)</f>
        <v>East Texas Basin</v>
      </c>
      <c r="C5800" s="1" t="s">
        <v>21696</v>
      </c>
      <c r="D5800" s="1"/>
      <c r="E5800" s="1" t="s">
        <v>6828</v>
      </c>
      <c r="F5800" s="1" t="s">
        <v>10361</v>
      </c>
      <c r="G5800" s="1" t="s">
        <v>1726</v>
      </c>
      <c r="H5800" s="1">
        <v>48395</v>
      </c>
      <c r="I5800" s="1">
        <v>1007505</v>
      </c>
      <c r="J5800" s="1">
        <v>31.184999999999999</v>
      </c>
      <c r="K5800" s="1">
        <v>-96.485299999999995</v>
      </c>
      <c r="L5800" s="1"/>
      <c r="M5800" s="1" t="s">
        <v>1485</v>
      </c>
      <c r="N5800" s="1" t="s">
        <v>9148</v>
      </c>
      <c r="O5800" s="1">
        <v>2022</v>
      </c>
      <c r="P5800" s="1">
        <v>77856</v>
      </c>
      <c r="Q5800" s="1" t="s">
        <v>21697</v>
      </c>
      <c r="R5800" s="1"/>
      <c r="S5800" s="1" t="s">
        <v>24355</v>
      </c>
      <c r="T5800" s="1" t="s">
        <v>6826</v>
      </c>
      <c r="U5800" s="1"/>
      <c r="V5800" s="1" t="s">
        <v>8562</v>
      </c>
      <c r="W5800" s="1" t="s">
        <v>6828</v>
      </c>
    </row>
    <row r="5801" spans="1:23" x14ac:dyDescent="0.25">
      <c r="A5801" s="1">
        <v>1011285</v>
      </c>
      <c r="B5801" s="5" t="str">
        <f>VLOOKUP(H5801,'FIPS Basin X-walk'!$A$2:$F$3224,6,FALSE)</f>
        <v>East Texas Basin</v>
      </c>
      <c r="C5801" s="1"/>
      <c r="D5801" s="1"/>
      <c r="E5801" s="1"/>
      <c r="F5801" s="1" t="s">
        <v>21694</v>
      </c>
      <c r="G5801" s="1" t="s">
        <v>21695</v>
      </c>
      <c r="H5801" s="1">
        <v>48395</v>
      </c>
      <c r="I5801" s="1">
        <v>1011285</v>
      </c>
      <c r="J5801" s="1">
        <v>31.121917</v>
      </c>
      <c r="K5801" s="1">
        <v>-96.312809999999999</v>
      </c>
      <c r="L5801" s="1"/>
      <c r="M5801" s="1" t="s">
        <v>1485</v>
      </c>
      <c r="N5801" s="1" t="s">
        <v>9148</v>
      </c>
      <c r="O5801" s="1">
        <v>2022</v>
      </c>
      <c r="P5801" s="1">
        <v>77870</v>
      </c>
      <c r="Q5801" s="1" t="s">
        <v>1231</v>
      </c>
      <c r="R5801" s="1"/>
      <c r="S5801" s="1" t="s">
        <v>24836</v>
      </c>
      <c r="T5801" s="1" t="s">
        <v>6826</v>
      </c>
      <c r="U5801" s="1"/>
      <c r="V5801" s="1" t="s">
        <v>7521</v>
      </c>
      <c r="W5801" s="1" t="s">
        <v>6826</v>
      </c>
    </row>
    <row r="5802" spans="1:23" x14ac:dyDescent="0.25">
      <c r="A5802" s="1">
        <v>1005780</v>
      </c>
      <c r="B5802" s="5" t="str">
        <f>VLOOKUP(H5802,'FIPS Basin X-walk'!$A$2:$F$3224,6,FALSE)</f>
        <v>Atlantic Coast Basin</v>
      </c>
      <c r="C5802" s="1" t="s">
        <v>17471</v>
      </c>
      <c r="D5802" s="1"/>
      <c r="E5802" s="1"/>
      <c r="F5802" s="1" t="s">
        <v>17472</v>
      </c>
      <c r="G5802" s="1" t="s">
        <v>17469</v>
      </c>
      <c r="H5802" s="1">
        <v>37155</v>
      </c>
      <c r="I5802" s="1">
        <v>1005780</v>
      </c>
      <c r="J5802" s="1">
        <v>34.772399999999998</v>
      </c>
      <c r="K5802" s="1">
        <v>-79.325000000000003</v>
      </c>
      <c r="L5802" s="1"/>
      <c r="M5802" s="1" t="s">
        <v>1530</v>
      </c>
      <c r="N5802" s="1" t="s">
        <v>17213</v>
      </c>
      <c r="O5802" s="1">
        <v>2022</v>
      </c>
      <c r="P5802" s="1">
        <v>28364</v>
      </c>
      <c r="Q5802" s="1" t="s">
        <v>17473</v>
      </c>
      <c r="R5802" s="1"/>
      <c r="S5802" s="1" t="s">
        <v>25270</v>
      </c>
      <c r="T5802" s="1" t="s">
        <v>6826</v>
      </c>
      <c r="U5802" s="1"/>
      <c r="V5802" s="1" t="s">
        <v>8958</v>
      </c>
      <c r="W5802" s="1" t="s">
        <v>6826</v>
      </c>
    </row>
    <row r="5803" spans="1:23" x14ac:dyDescent="0.25">
      <c r="A5803" s="1">
        <v>1003481</v>
      </c>
      <c r="B5803" s="5" t="str">
        <f>VLOOKUP(H5803,'FIPS Basin X-walk'!$A$2:$F$3224,6,FALSE)</f>
        <v>Atlantic Coast Basin</v>
      </c>
      <c r="C5803" s="1" t="s">
        <v>17467</v>
      </c>
      <c r="D5803" s="1"/>
      <c r="E5803" s="1"/>
      <c r="F5803" s="1" t="s">
        <v>17468</v>
      </c>
      <c r="G5803" s="1" t="s">
        <v>17469</v>
      </c>
      <c r="H5803" s="1">
        <v>37155</v>
      </c>
      <c r="I5803" s="1">
        <v>1003481</v>
      </c>
      <c r="J5803" s="1">
        <v>34.790382999999999</v>
      </c>
      <c r="K5803" s="1">
        <v>-78.912850000000006</v>
      </c>
      <c r="L5803" s="1"/>
      <c r="M5803" s="1" t="s">
        <v>1530</v>
      </c>
      <c r="N5803" s="1" t="s">
        <v>17213</v>
      </c>
      <c r="O5803" s="1">
        <v>2022</v>
      </c>
      <c r="P5803" s="1">
        <v>28384</v>
      </c>
      <c r="Q5803" s="1" t="s">
        <v>17470</v>
      </c>
      <c r="R5803" s="1"/>
      <c r="S5803" s="1" t="s">
        <v>24358</v>
      </c>
      <c r="T5803" s="1" t="s">
        <v>6828</v>
      </c>
      <c r="U5803" s="1"/>
      <c r="V5803" s="1" t="s">
        <v>25116</v>
      </c>
      <c r="W5803" s="1" t="s">
        <v>6828</v>
      </c>
    </row>
    <row r="5804" spans="1:23" x14ac:dyDescent="0.25">
      <c r="A5804" s="1">
        <v>1000136</v>
      </c>
      <c r="B5804" s="5" t="str">
        <f>VLOOKUP(H5804,'FIPS Basin X-walk'!$A$2:$F$3224,6,FALSE)</f>
        <v>Wisconsin Arch</v>
      </c>
      <c r="C5804" s="1" t="s">
        <v>23236</v>
      </c>
      <c r="D5804" s="1"/>
      <c r="E5804" s="1"/>
      <c r="F5804" s="1" t="s">
        <v>23234</v>
      </c>
      <c r="G5804" s="1" t="s">
        <v>1516</v>
      </c>
      <c r="H5804" s="1">
        <v>55105</v>
      </c>
      <c r="I5804" s="1">
        <v>1000136</v>
      </c>
      <c r="J5804" s="1">
        <v>42.583500000000001</v>
      </c>
      <c r="K5804" s="1">
        <v>-89.0351</v>
      </c>
      <c r="L5804" s="1"/>
      <c r="M5804" s="1" t="s">
        <v>1517</v>
      </c>
      <c r="N5804" s="1" t="s">
        <v>22991</v>
      </c>
      <c r="O5804" s="1">
        <v>2022</v>
      </c>
      <c r="P5804" s="1">
        <v>53511</v>
      </c>
      <c r="Q5804" s="1" t="s">
        <v>23237</v>
      </c>
      <c r="R5804" s="1"/>
      <c r="S5804" s="1" t="s">
        <v>24355</v>
      </c>
      <c r="T5804" s="1" t="s">
        <v>6826</v>
      </c>
      <c r="U5804" s="1"/>
      <c r="V5804" s="1" t="s">
        <v>24425</v>
      </c>
      <c r="W5804" s="1" t="s">
        <v>6828</v>
      </c>
    </row>
    <row r="5805" spans="1:23" x14ac:dyDescent="0.25">
      <c r="A5805" s="1">
        <v>1005672</v>
      </c>
      <c r="B5805" s="5" t="str">
        <f>VLOOKUP(H5805,'FIPS Basin X-walk'!$A$2:$F$3224,6,FALSE)</f>
        <v>Wisconsin Arch</v>
      </c>
      <c r="C5805" s="1" t="s">
        <v>23233</v>
      </c>
      <c r="D5805" s="1"/>
      <c r="E5805" s="1"/>
      <c r="F5805" s="1" t="s">
        <v>23234</v>
      </c>
      <c r="G5805" s="1" t="s">
        <v>1516</v>
      </c>
      <c r="H5805" s="1">
        <v>55105</v>
      </c>
      <c r="I5805" s="1">
        <v>1005672</v>
      </c>
      <c r="J5805" s="1">
        <v>42.583100000000002</v>
      </c>
      <c r="K5805" s="1">
        <v>-89.029200000000003</v>
      </c>
      <c r="L5805" s="1"/>
      <c r="M5805" s="1" t="s">
        <v>1517</v>
      </c>
      <c r="N5805" s="1" t="s">
        <v>22991</v>
      </c>
      <c r="O5805" s="1">
        <v>2022</v>
      </c>
      <c r="P5805" s="1">
        <v>53511</v>
      </c>
      <c r="Q5805" s="1" t="s">
        <v>23235</v>
      </c>
      <c r="R5805" s="1"/>
      <c r="S5805" s="1" t="s">
        <v>24355</v>
      </c>
      <c r="T5805" s="1" t="s">
        <v>6826</v>
      </c>
      <c r="U5805" s="1"/>
      <c r="V5805" s="1" t="s">
        <v>11975</v>
      </c>
      <c r="W5805" s="1" t="s">
        <v>6828</v>
      </c>
    </row>
    <row r="5806" spans="1:23" x14ac:dyDescent="0.25">
      <c r="A5806" s="1">
        <v>1012380</v>
      </c>
      <c r="B5806" s="5" t="str">
        <f>VLOOKUP(H5806,'FIPS Basin X-walk'!$A$2:$F$3224,6,FALSE)</f>
        <v>Wisconsin Arch</v>
      </c>
      <c r="C5806" s="1" t="s">
        <v>23240</v>
      </c>
      <c r="D5806" s="1"/>
      <c r="E5806" s="1"/>
      <c r="F5806" s="1" t="s">
        <v>23241</v>
      </c>
      <c r="G5806" s="1" t="s">
        <v>15088</v>
      </c>
      <c r="H5806" s="1">
        <v>55105</v>
      </c>
      <c r="I5806" s="1">
        <v>1012380</v>
      </c>
      <c r="J5806" s="1">
        <v>42.518070000000002</v>
      </c>
      <c r="K5806" s="1">
        <v>-88.984819999999999</v>
      </c>
      <c r="L5806" s="1"/>
      <c r="M5806" s="1" t="s">
        <v>1517</v>
      </c>
      <c r="N5806" s="1" t="s">
        <v>22991</v>
      </c>
      <c r="O5806" s="1">
        <v>2022</v>
      </c>
      <c r="P5806" s="1">
        <v>53511</v>
      </c>
      <c r="Q5806" s="1" t="s">
        <v>23242</v>
      </c>
      <c r="R5806" s="1"/>
      <c r="S5806" s="1" t="s">
        <v>24907</v>
      </c>
      <c r="T5806" s="1" t="s">
        <v>6826</v>
      </c>
      <c r="U5806" s="1"/>
      <c r="V5806" s="1" t="s">
        <v>8249</v>
      </c>
      <c r="W5806" s="1" t="s">
        <v>6826</v>
      </c>
    </row>
    <row r="5807" spans="1:23" x14ac:dyDescent="0.25">
      <c r="A5807" s="1">
        <v>1004328</v>
      </c>
      <c r="B5807" s="5" t="str">
        <f>VLOOKUP(H5807,'FIPS Basin X-walk'!$A$2:$F$3224,6,FALSE)</f>
        <v>Wisconsin Arch</v>
      </c>
      <c r="C5807" s="1" t="s">
        <v>23243</v>
      </c>
      <c r="D5807" s="1"/>
      <c r="E5807" s="1"/>
      <c r="F5807" s="1" t="s">
        <v>15163</v>
      </c>
      <c r="G5807" s="1" t="s">
        <v>15088</v>
      </c>
      <c r="H5807" s="1">
        <v>55105</v>
      </c>
      <c r="I5807" s="1">
        <v>1004328</v>
      </c>
      <c r="J5807" s="1">
        <v>42.68186</v>
      </c>
      <c r="K5807" s="1">
        <v>-89.02731</v>
      </c>
      <c r="L5807" s="1"/>
      <c r="M5807" s="1" t="s">
        <v>1517</v>
      </c>
      <c r="N5807" s="1" t="s">
        <v>22991</v>
      </c>
      <c r="O5807" s="1">
        <v>2022</v>
      </c>
      <c r="P5807" s="1">
        <v>53547</v>
      </c>
      <c r="Q5807" s="1" t="s">
        <v>23244</v>
      </c>
      <c r="R5807" s="1"/>
      <c r="S5807" s="1" t="s">
        <v>24358</v>
      </c>
      <c r="T5807" s="1" t="s">
        <v>6826</v>
      </c>
      <c r="U5807" s="1"/>
      <c r="V5807" s="1" t="s">
        <v>25288</v>
      </c>
      <c r="W5807" s="1" t="s">
        <v>6826</v>
      </c>
    </row>
    <row r="5808" spans="1:23" x14ac:dyDescent="0.25">
      <c r="A5808" s="1">
        <v>1005435</v>
      </c>
      <c r="B5808" s="5" t="str">
        <f>VLOOKUP(H5808,'FIPS Basin X-walk'!$A$2:$F$3224,6,FALSE)</f>
        <v>Wisconsin Arch</v>
      </c>
      <c r="C5808" s="1" t="s">
        <v>23245</v>
      </c>
      <c r="D5808" s="1"/>
      <c r="E5808" s="1"/>
      <c r="F5808" s="1" t="s">
        <v>23246</v>
      </c>
      <c r="G5808" s="1" t="s">
        <v>15088</v>
      </c>
      <c r="H5808" s="1">
        <v>55105</v>
      </c>
      <c r="I5808" s="1">
        <v>1005435</v>
      </c>
      <c r="J5808" s="1">
        <v>42.716023</v>
      </c>
      <c r="K5808" s="1">
        <v>-89.005927</v>
      </c>
      <c r="L5808" s="1"/>
      <c r="M5808" s="1" t="s">
        <v>1517</v>
      </c>
      <c r="N5808" s="1" t="s">
        <v>22991</v>
      </c>
      <c r="O5808" s="1">
        <v>2022</v>
      </c>
      <c r="P5808" s="1">
        <v>53547</v>
      </c>
      <c r="Q5808" s="1" t="s">
        <v>1389</v>
      </c>
      <c r="R5808" s="1"/>
      <c r="S5808" s="1" t="s">
        <v>24359</v>
      </c>
      <c r="T5808" s="1" t="s">
        <v>6826</v>
      </c>
      <c r="U5808" s="1"/>
      <c r="V5808" s="1" t="s">
        <v>23247</v>
      </c>
      <c r="W5808" s="1" t="s">
        <v>6826</v>
      </c>
    </row>
    <row r="5809" spans="1:23" x14ac:dyDescent="0.25">
      <c r="A5809" s="1">
        <v>1005284</v>
      </c>
      <c r="B5809" s="5" t="str">
        <f>VLOOKUP(H5809,'FIPS Basin X-walk'!$A$2:$F$3224,6,FALSE)</f>
        <v>Sioux Uplift</v>
      </c>
      <c r="C5809" s="1" t="s">
        <v>15086</v>
      </c>
      <c r="D5809" s="1"/>
      <c r="E5809" s="1"/>
      <c r="F5809" s="1" t="s">
        <v>15087</v>
      </c>
      <c r="G5809" s="1" t="s">
        <v>15088</v>
      </c>
      <c r="H5809" s="1">
        <v>27133</v>
      </c>
      <c r="I5809" s="1">
        <v>1005284</v>
      </c>
      <c r="J5809" s="1">
        <v>43.648333000000001</v>
      </c>
      <c r="K5809" s="1">
        <v>-96.224444000000005</v>
      </c>
      <c r="L5809" s="1"/>
      <c r="M5809" s="1" t="s">
        <v>1559</v>
      </c>
      <c r="N5809" s="1" t="s">
        <v>14790</v>
      </c>
      <c r="O5809" s="1">
        <v>2022</v>
      </c>
      <c r="P5809" s="1">
        <v>56156</v>
      </c>
      <c r="Q5809" s="1" t="s">
        <v>15089</v>
      </c>
      <c r="R5809" s="1" t="s">
        <v>24378</v>
      </c>
      <c r="S5809" s="1" t="s">
        <v>24367</v>
      </c>
      <c r="T5809" s="1" t="s">
        <v>6826</v>
      </c>
      <c r="U5809" s="1"/>
      <c r="V5809" s="1" t="s">
        <v>15090</v>
      </c>
      <c r="W5809" s="1" t="s">
        <v>6826</v>
      </c>
    </row>
    <row r="5810" spans="1:23" x14ac:dyDescent="0.25">
      <c r="A5810" s="1">
        <v>1006138</v>
      </c>
      <c r="B5810" s="5" t="str">
        <f>VLOOKUP(H5810,'FIPS Basin X-walk'!$A$2:$F$3224,6,FALSE)</f>
        <v>Wisconsin Arch</v>
      </c>
      <c r="C5810" s="1" t="s">
        <v>23238</v>
      </c>
      <c r="D5810" s="1"/>
      <c r="E5810" s="1"/>
      <c r="F5810" s="1" t="s">
        <v>10061</v>
      </c>
      <c r="G5810" s="1" t="s">
        <v>15088</v>
      </c>
      <c r="H5810" s="1">
        <v>55105</v>
      </c>
      <c r="I5810" s="1">
        <v>1006138</v>
      </c>
      <c r="J5810" s="1">
        <v>42.759909999999998</v>
      </c>
      <c r="K5810" s="1">
        <v>-88.917109999999994</v>
      </c>
      <c r="L5810" s="1"/>
      <c r="M5810" s="1" t="s">
        <v>1517</v>
      </c>
      <c r="N5810" s="1" t="s">
        <v>22991</v>
      </c>
      <c r="O5810" s="1">
        <v>2022</v>
      </c>
      <c r="P5810" s="1">
        <v>53563</v>
      </c>
      <c r="Q5810" s="1" t="s">
        <v>25673</v>
      </c>
      <c r="R5810" s="1"/>
      <c r="S5810" s="1" t="s">
        <v>24378</v>
      </c>
      <c r="T5810" s="1" t="s">
        <v>6826</v>
      </c>
      <c r="U5810" s="1"/>
      <c r="V5810" s="1" t="s">
        <v>23239</v>
      </c>
      <c r="W5810" s="1" t="s">
        <v>6828</v>
      </c>
    </row>
    <row r="5811" spans="1:23" x14ac:dyDescent="0.25">
      <c r="A5811" s="1">
        <v>1001354</v>
      </c>
      <c r="B5811" s="5" t="str">
        <f>VLOOKUP(H5811,'FIPS Basin X-walk'!$A$2:$F$3224,6,FALSE)</f>
        <v>Wisconsin Arch</v>
      </c>
      <c r="C5811" s="1" t="s">
        <v>11292</v>
      </c>
      <c r="D5811" s="1"/>
      <c r="E5811" s="1"/>
      <c r="F5811" s="1" t="s">
        <v>11289</v>
      </c>
      <c r="G5811" s="1" t="s">
        <v>2044</v>
      </c>
      <c r="H5811" s="1">
        <v>17161</v>
      </c>
      <c r="I5811" s="1">
        <v>1001354</v>
      </c>
      <c r="J5811" s="1">
        <v>41.714599999999997</v>
      </c>
      <c r="K5811" s="1">
        <v>-90.280199999999994</v>
      </c>
      <c r="L5811" s="1"/>
      <c r="M5811" s="1" t="s">
        <v>1488</v>
      </c>
      <c r="N5811" s="1" t="s">
        <v>10805</v>
      </c>
      <c r="O5811" s="1">
        <v>2022</v>
      </c>
      <c r="P5811" s="1">
        <v>61242</v>
      </c>
      <c r="Q5811" s="1" t="s">
        <v>11293</v>
      </c>
      <c r="R5811" s="1"/>
      <c r="S5811" s="1" t="s">
        <v>24355</v>
      </c>
      <c r="T5811" s="1" t="s">
        <v>6826</v>
      </c>
      <c r="U5811" s="1"/>
      <c r="V5811" s="1" t="s">
        <v>24695</v>
      </c>
      <c r="W5811" s="1" t="s">
        <v>6828</v>
      </c>
    </row>
    <row r="5812" spans="1:23" x14ac:dyDescent="0.25">
      <c r="A5812" s="1">
        <v>1006665</v>
      </c>
      <c r="B5812" s="5" t="str">
        <f>VLOOKUP(H5812,'FIPS Basin X-walk'!$A$2:$F$3224,6,FALSE)</f>
        <v>Wisconsin Arch</v>
      </c>
      <c r="C5812" s="1" t="s">
        <v>11288</v>
      </c>
      <c r="D5812" s="1"/>
      <c r="E5812" s="1"/>
      <c r="F5812" s="1" t="s">
        <v>11289</v>
      </c>
      <c r="G5812" s="1" t="s">
        <v>11283</v>
      </c>
      <c r="H5812" s="1">
        <v>17161</v>
      </c>
      <c r="I5812" s="1">
        <v>1006665</v>
      </c>
      <c r="J5812" s="1">
        <v>41.755000000000003</v>
      </c>
      <c r="K5812" s="1">
        <v>-90.284166999999997</v>
      </c>
      <c r="L5812" s="1"/>
      <c r="M5812" s="1" t="s">
        <v>1488</v>
      </c>
      <c r="N5812" s="1" t="s">
        <v>10805</v>
      </c>
      <c r="O5812" s="1">
        <v>2022</v>
      </c>
      <c r="P5812" s="1">
        <v>61242</v>
      </c>
      <c r="Q5812" s="1" t="s">
        <v>11290</v>
      </c>
      <c r="R5812" s="1" t="s">
        <v>24414</v>
      </c>
      <c r="S5812" s="1" t="s">
        <v>24453</v>
      </c>
      <c r="T5812" s="1" t="s">
        <v>6826</v>
      </c>
      <c r="U5812" s="1"/>
      <c r="V5812" s="1" t="s">
        <v>7094</v>
      </c>
      <c r="W5812" s="1" t="s">
        <v>6826</v>
      </c>
    </row>
    <row r="5813" spans="1:23" x14ac:dyDescent="0.25">
      <c r="A5813" s="1">
        <v>1003696</v>
      </c>
      <c r="B5813" s="5" t="str">
        <f>VLOOKUP(H5813,'FIPS Basin X-walk'!$A$2:$F$3224,6,FALSE)</f>
        <v>Wisconsin Arch</v>
      </c>
      <c r="C5813" s="1" t="s">
        <v>11281</v>
      </c>
      <c r="D5813" s="1"/>
      <c r="E5813" s="1"/>
      <c r="F5813" s="1" t="s">
        <v>11282</v>
      </c>
      <c r="G5813" s="1" t="s">
        <v>11283</v>
      </c>
      <c r="H5813" s="1">
        <v>17161</v>
      </c>
      <c r="I5813" s="1">
        <v>1003696</v>
      </c>
      <c r="J5813" s="1">
        <v>41.536679999999997</v>
      </c>
      <c r="K5813" s="1">
        <v>-90.379677999999998</v>
      </c>
      <c r="L5813" s="1"/>
      <c r="M5813" s="1" t="s">
        <v>1488</v>
      </c>
      <c r="N5813" s="1" t="s">
        <v>10805</v>
      </c>
      <c r="O5813" s="1">
        <v>2022</v>
      </c>
      <c r="P5813" s="1">
        <v>61244</v>
      </c>
      <c r="Q5813" s="1" t="s">
        <v>11284</v>
      </c>
      <c r="R5813" s="1"/>
      <c r="S5813" s="1" t="s">
        <v>24358</v>
      </c>
      <c r="T5813" s="1" t="s">
        <v>6826</v>
      </c>
      <c r="U5813" s="1"/>
      <c r="V5813" s="1" t="s">
        <v>6952</v>
      </c>
      <c r="W5813" s="1" t="s">
        <v>6826</v>
      </c>
    </row>
    <row r="5814" spans="1:23" x14ac:dyDescent="0.25">
      <c r="A5814" s="1">
        <v>1000037</v>
      </c>
      <c r="B5814" s="5" t="str">
        <f>VLOOKUP(H5814,'FIPS Basin X-walk'!$A$2:$F$3224,6,FALSE)</f>
        <v>Wisconsin Arch</v>
      </c>
      <c r="C5814" s="1" t="s">
        <v>11294</v>
      </c>
      <c r="D5814" s="1"/>
      <c r="E5814" s="1"/>
      <c r="F5814" s="1" t="s">
        <v>2169</v>
      </c>
      <c r="G5814" s="1" t="s">
        <v>11283</v>
      </c>
      <c r="H5814" s="1">
        <v>17161</v>
      </c>
      <c r="I5814" s="1">
        <v>1000037</v>
      </c>
      <c r="J5814" s="1">
        <v>41.551400000000001</v>
      </c>
      <c r="K5814" s="1">
        <v>-90.2256</v>
      </c>
      <c r="L5814" s="1" t="s">
        <v>24380</v>
      </c>
      <c r="M5814" s="1" t="s">
        <v>1488</v>
      </c>
      <c r="N5814" s="1" t="s">
        <v>10805</v>
      </c>
      <c r="O5814" s="1">
        <v>2022</v>
      </c>
      <c r="P5814" s="1">
        <v>61257</v>
      </c>
      <c r="Q5814" s="1" t="s">
        <v>11295</v>
      </c>
      <c r="R5814" s="1" t="s">
        <v>24381</v>
      </c>
      <c r="S5814" s="1" t="s">
        <v>24382</v>
      </c>
      <c r="T5814" s="1" t="s">
        <v>6826</v>
      </c>
      <c r="U5814" s="1"/>
      <c r="V5814" s="1" t="s">
        <v>6850</v>
      </c>
      <c r="W5814" s="1" t="s">
        <v>6826</v>
      </c>
    </row>
    <row r="5815" spans="1:23" x14ac:dyDescent="0.25">
      <c r="A5815" s="1">
        <v>1004059</v>
      </c>
      <c r="B5815" s="5" t="str">
        <f>VLOOKUP(H5815,'FIPS Basin X-walk'!$A$2:$F$3224,6,FALSE)</f>
        <v>Wisconsin Arch</v>
      </c>
      <c r="C5815" s="1" t="s">
        <v>11296</v>
      </c>
      <c r="D5815" s="1"/>
      <c r="E5815" s="1"/>
      <c r="F5815" s="1" t="s">
        <v>11286</v>
      </c>
      <c r="G5815" s="1" t="s">
        <v>11283</v>
      </c>
      <c r="H5815" s="1">
        <v>17161</v>
      </c>
      <c r="I5815" s="1">
        <v>1004059</v>
      </c>
      <c r="J5815" s="1">
        <v>41.383110000000002</v>
      </c>
      <c r="K5815" s="1">
        <v>-90.513530000000003</v>
      </c>
      <c r="L5815" s="1"/>
      <c r="M5815" s="1" t="s">
        <v>1488</v>
      </c>
      <c r="N5815" s="1" t="s">
        <v>10805</v>
      </c>
      <c r="O5815" s="1">
        <v>2022</v>
      </c>
      <c r="P5815" s="1">
        <v>61264</v>
      </c>
      <c r="Q5815" s="1" t="s">
        <v>11297</v>
      </c>
      <c r="R5815" s="1"/>
      <c r="S5815" s="1" t="s">
        <v>24358</v>
      </c>
      <c r="T5815" s="1" t="s">
        <v>6826</v>
      </c>
      <c r="U5815" s="1"/>
      <c r="V5815" s="1" t="s">
        <v>7813</v>
      </c>
      <c r="W5815" s="1" t="s">
        <v>6826</v>
      </c>
    </row>
    <row r="5816" spans="1:23" x14ac:dyDescent="0.25">
      <c r="A5816" s="1">
        <v>1006285</v>
      </c>
      <c r="B5816" s="5" t="str">
        <f>VLOOKUP(H5816,'FIPS Basin X-walk'!$A$2:$F$3224,6,FALSE)</f>
        <v>Wisconsin Arch</v>
      </c>
      <c r="C5816" s="1" t="s">
        <v>11285</v>
      </c>
      <c r="D5816" s="1"/>
      <c r="E5816" s="1"/>
      <c r="F5816" s="1" t="s">
        <v>11286</v>
      </c>
      <c r="G5816" s="1" t="s">
        <v>11283</v>
      </c>
      <c r="H5816" s="1">
        <v>17161</v>
      </c>
      <c r="I5816" s="1">
        <v>1006285</v>
      </c>
      <c r="J5816" s="1">
        <v>41.383110000000002</v>
      </c>
      <c r="K5816" s="1">
        <v>-90.513530000000003</v>
      </c>
      <c r="L5816" s="1"/>
      <c r="M5816" s="1" t="s">
        <v>1488</v>
      </c>
      <c r="N5816" s="1" t="s">
        <v>10805</v>
      </c>
      <c r="O5816" s="1">
        <v>2022</v>
      </c>
      <c r="P5816" s="1">
        <v>61264</v>
      </c>
      <c r="Q5816" s="1" t="s">
        <v>11287</v>
      </c>
      <c r="R5816" s="1"/>
      <c r="S5816" s="1" t="s">
        <v>24358</v>
      </c>
      <c r="T5816" s="1" t="s">
        <v>6826</v>
      </c>
      <c r="U5816" s="1"/>
      <c r="V5816" s="1" t="s">
        <v>6952</v>
      </c>
      <c r="W5816" s="1" t="s">
        <v>6826</v>
      </c>
    </row>
    <row r="5817" spans="1:23" x14ac:dyDescent="0.25">
      <c r="A5817" s="1">
        <v>1004446</v>
      </c>
      <c r="B5817" s="5" t="str">
        <f>VLOOKUP(H5817,'FIPS Basin X-walk'!$A$2:$F$3224,6,FALSE)</f>
        <v>Appalachian Basin (Eastern Overthrust Area)</v>
      </c>
      <c r="C5817" s="1" t="s">
        <v>22363</v>
      </c>
      <c r="D5817" s="1"/>
      <c r="E5817" s="1"/>
      <c r="F5817" s="1" t="s">
        <v>1930</v>
      </c>
      <c r="G5817" s="1" t="s">
        <v>22364</v>
      </c>
      <c r="H5817" s="1">
        <v>51163</v>
      </c>
      <c r="I5817" s="1">
        <v>1004446</v>
      </c>
      <c r="J5817" s="1">
        <v>37.772390000000001</v>
      </c>
      <c r="K5817" s="1">
        <v>-79.357634000000004</v>
      </c>
      <c r="L5817" s="1"/>
      <c r="M5817" s="1" t="s">
        <v>1486</v>
      </c>
      <c r="N5817" s="1" t="s">
        <v>15119</v>
      </c>
      <c r="O5817" s="1">
        <v>2022</v>
      </c>
      <c r="P5817" s="1">
        <v>24416</v>
      </c>
      <c r="Q5817" s="1" t="s">
        <v>22365</v>
      </c>
      <c r="R5817" s="1"/>
      <c r="S5817" s="1" t="s">
        <v>24358</v>
      </c>
      <c r="T5817" s="1" t="s">
        <v>6826</v>
      </c>
      <c r="U5817" s="1"/>
      <c r="V5817" s="1" t="s">
        <v>22366</v>
      </c>
      <c r="W5817" s="1" t="s">
        <v>6826</v>
      </c>
    </row>
    <row r="5818" spans="1:23" x14ac:dyDescent="0.25">
      <c r="A5818" s="1">
        <v>1006377</v>
      </c>
      <c r="B5818" s="5" t="str">
        <f>VLOOKUP(H5818,'FIPS Basin X-walk'!$A$2:$F$3224,6,FALSE)</f>
        <v>Piedmont-Blue Ridge Prov</v>
      </c>
      <c r="C5818" s="1" t="s">
        <v>10506</v>
      </c>
      <c r="D5818" s="1"/>
      <c r="E5818" s="1" t="s">
        <v>6828</v>
      </c>
      <c r="F5818" s="1" t="s">
        <v>10507</v>
      </c>
      <c r="G5818" s="1" t="s">
        <v>10508</v>
      </c>
      <c r="H5818" s="1">
        <v>13247</v>
      </c>
      <c r="I5818" s="1">
        <v>1006377</v>
      </c>
      <c r="J5818" s="1">
        <v>33.660350000000001</v>
      </c>
      <c r="K5818" s="1">
        <v>-83.989040000000003</v>
      </c>
      <c r="L5818" s="1"/>
      <c r="M5818" s="1" t="s">
        <v>1546</v>
      </c>
      <c r="N5818" s="1" t="s">
        <v>10124</v>
      </c>
      <c r="O5818" s="1">
        <v>2022</v>
      </c>
      <c r="P5818" s="1">
        <v>30013</v>
      </c>
      <c r="Q5818" s="1" t="s">
        <v>10509</v>
      </c>
      <c r="R5818" s="1"/>
      <c r="S5818" s="1" t="s">
        <v>24385</v>
      </c>
      <c r="T5818" s="1" t="s">
        <v>6826</v>
      </c>
      <c r="U5818" s="1"/>
      <c r="V5818" s="1" t="s">
        <v>10510</v>
      </c>
      <c r="W5818" s="1" t="s">
        <v>6826</v>
      </c>
    </row>
    <row r="5819" spans="1:23" x14ac:dyDescent="0.25">
      <c r="A5819" s="1">
        <v>1000833</v>
      </c>
      <c r="B5819" s="5" t="str">
        <f>VLOOKUP(H5819,'FIPS Basin X-walk'!$A$2:$F$3224,6,FALSE)</f>
        <v>Piedmont-Blue Ridge Prov</v>
      </c>
      <c r="C5819" s="1" t="s">
        <v>17480</v>
      </c>
      <c r="D5819" s="1"/>
      <c r="E5819" s="1"/>
      <c r="F5819" s="1" t="s">
        <v>16742</v>
      </c>
      <c r="G5819" s="1" t="s">
        <v>1748</v>
      </c>
      <c r="H5819" s="1">
        <v>37157</v>
      </c>
      <c r="I5819" s="1">
        <v>1000833</v>
      </c>
      <c r="J5819" s="1">
        <v>36.486199999999997</v>
      </c>
      <c r="K5819" s="1">
        <v>-79.720799999999997</v>
      </c>
      <c r="L5819" s="1"/>
      <c r="M5819" s="1" t="s">
        <v>1530</v>
      </c>
      <c r="N5819" s="1" t="s">
        <v>17213</v>
      </c>
      <c r="O5819" s="1">
        <v>2022</v>
      </c>
      <c r="P5819" s="1">
        <v>27288</v>
      </c>
      <c r="Q5819" s="1" t="s">
        <v>17481</v>
      </c>
      <c r="R5819" s="1"/>
      <c r="S5819" s="1" t="s">
        <v>24355</v>
      </c>
      <c r="T5819" s="1" t="s">
        <v>6826</v>
      </c>
      <c r="U5819" s="1"/>
      <c r="V5819" s="1" t="s">
        <v>9621</v>
      </c>
      <c r="W5819" s="1" t="s">
        <v>6828</v>
      </c>
    </row>
    <row r="5820" spans="1:23" x14ac:dyDescent="0.25">
      <c r="A5820" s="1">
        <v>1001345</v>
      </c>
      <c r="B5820" s="5" t="str">
        <f>VLOOKUP(H5820,'FIPS Basin X-walk'!$A$2:$F$3224,6,FALSE)</f>
        <v>New England Province</v>
      </c>
      <c r="C5820" s="1" t="s">
        <v>16183</v>
      </c>
      <c r="D5820" s="1"/>
      <c r="E5820" s="1"/>
      <c r="F5820" s="1" t="s">
        <v>16184</v>
      </c>
      <c r="G5820" s="1" t="s">
        <v>1748</v>
      </c>
      <c r="H5820" s="1">
        <v>33015</v>
      </c>
      <c r="I5820" s="1">
        <v>1001345</v>
      </c>
      <c r="J5820" s="1">
        <v>42.904299999999999</v>
      </c>
      <c r="K5820" s="1">
        <v>-71.4251</v>
      </c>
      <c r="L5820" s="1"/>
      <c r="M5820" s="1" t="s">
        <v>1667</v>
      </c>
      <c r="N5820" s="1" t="s">
        <v>16154</v>
      </c>
      <c r="O5820" s="1">
        <v>2022</v>
      </c>
      <c r="P5820" s="1">
        <v>3053</v>
      </c>
      <c r="Q5820" s="1" t="s">
        <v>16185</v>
      </c>
      <c r="R5820" s="1"/>
      <c r="S5820" s="1" t="s">
        <v>24355</v>
      </c>
      <c r="T5820" s="1" t="s">
        <v>6826</v>
      </c>
      <c r="U5820" s="1"/>
      <c r="V5820" s="1" t="s">
        <v>24404</v>
      </c>
      <c r="W5820" s="1" t="s">
        <v>6828</v>
      </c>
    </row>
    <row r="5821" spans="1:23" x14ac:dyDescent="0.25">
      <c r="A5821" s="1">
        <v>1000170</v>
      </c>
      <c r="B5821" s="5" t="str">
        <f>VLOOKUP(H5821,'FIPS Basin X-walk'!$A$2:$F$3224,6,FALSE)</f>
        <v>New England Province</v>
      </c>
      <c r="C5821" s="1" t="s">
        <v>16187</v>
      </c>
      <c r="D5821" s="1"/>
      <c r="E5821" s="1"/>
      <c r="F5821" s="1" t="s">
        <v>16188</v>
      </c>
      <c r="G5821" s="1" t="s">
        <v>1748</v>
      </c>
      <c r="H5821" s="1">
        <v>33015</v>
      </c>
      <c r="I5821" s="1">
        <v>1000170</v>
      </c>
      <c r="J5821" s="1">
        <v>43.104700000000001</v>
      </c>
      <c r="K5821" s="1">
        <v>-70.804400000000001</v>
      </c>
      <c r="L5821" s="1"/>
      <c r="M5821" s="1" t="s">
        <v>1667</v>
      </c>
      <c r="N5821" s="1" t="s">
        <v>16154</v>
      </c>
      <c r="O5821" s="1">
        <v>2022</v>
      </c>
      <c r="P5821" s="1">
        <v>3801</v>
      </c>
      <c r="Q5821" s="1" t="s">
        <v>16189</v>
      </c>
      <c r="R5821" s="1"/>
      <c r="S5821" s="1" t="s">
        <v>24355</v>
      </c>
      <c r="T5821" s="1" t="s">
        <v>7005</v>
      </c>
      <c r="U5821" s="1"/>
      <c r="V5821" s="1" t="s">
        <v>16190</v>
      </c>
      <c r="W5821" s="1" t="s">
        <v>6828</v>
      </c>
    </row>
    <row r="5822" spans="1:23" x14ac:dyDescent="0.25">
      <c r="A5822" s="1">
        <v>1001181</v>
      </c>
      <c r="B5822" s="5" t="str">
        <f>VLOOKUP(H5822,'FIPS Basin X-walk'!$A$2:$F$3224,6,FALSE)</f>
        <v>New England Province</v>
      </c>
      <c r="C5822" s="1" t="s">
        <v>16194</v>
      </c>
      <c r="D5822" s="1"/>
      <c r="E5822" s="1" t="s">
        <v>6828</v>
      </c>
      <c r="F5822" s="1" t="s">
        <v>16188</v>
      </c>
      <c r="G5822" s="1" t="s">
        <v>1748</v>
      </c>
      <c r="H5822" s="1">
        <v>33015</v>
      </c>
      <c r="I5822" s="1">
        <v>1001181</v>
      </c>
      <c r="J5822" s="1">
        <v>43.0974</v>
      </c>
      <c r="K5822" s="1">
        <v>-70.7834</v>
      </c>
      <c r="L5822" s="1"/>
      <c r="M5822" s="1" t="s">
        <v>1667</v>
      </c>
      <c r="N5822" s="1" t="s">
        <v>16154</v>
      </c>
      <c r="O5822" s="1">
        <v>2022</v>
      </c>
      <c r="P5822" s="1">
        <v>3801</v>
      </c>
      <c r="Q5822" s="1" t="s">
        <v>16195</v>
      </c>
      <c r="R5822" s="1"/>
      <c r="S5822" s="1" t="s">
        <v>24355</v>
      </c>
      <c r="T5822" s="1" t="s">
        <v>6826</v>
      </c>
      <c r="U5822" s="1"/>
      <c r="V5822" s="1" t="s">
        <v>16182</v>
      </c>
      <c r="W5822" s="1" t="s">
        <v>6828</v>
      </c>
    </row>
    <row r="5823" spans="1:23" x14ac:dyDescent="0.25">
      <c r="A5823" s="1">
        <v>1000730</v>
      </c>
      <c r="B5823" s="5" t="str">
        <f>VLOOKUP(H5823,'FIPS Basin X-walk'!$A$2:$F$3224,6,FALSE)</f>
        <v>New England Province</v>
      </c>
      <c r="C5823" s="1" t="s">
        <v>16191</v>
      </c>
      <c r="D5823" s="1"/>
      <c r="E5823" s="1" t="s">
        <v>6828</v>
      </c>
      <c r="F5823" s="1" t="s">
        <v>16192</v>
      </c>
      <c r="G5823" s="1" t="s">
        <v>1748</v>
      </c>
      <c r="H5823" s="1">
        <v>33015</v>
      </c>
      <c r="I5823" s="1">
        <v>1000730</v>
      </c>
      <c r="J5823" s="1">
        <v>43.097799999999999</v>
      </c>
      <c r="K5823" s="1">
        <v>-70.784199999999998</v>
      </c>
      <c r="L5823" s="1"/>
      <c r="M5823" s="1" t="s">
        <v>1667</v>
      </c>
      <c r="N5823" s="1" t="s">
        <v>16154</v>
      </c>
      <c r="O5823" s="1">
        <v>2022</v>
      </c>
      <c r="P5823" s="1">
        <v>3801</v>
      </c>
      <c r="Q5823" s="1" t="s">
        <v>16193</v>
      </c>
      <c r="R5823" s="1"/>
      <c r="S5823" s="1" t="s">
        <v>24355</v>
      </c>
      <c r="T5823" s="1" t="s">
        <v>6826</v>
      </c>
      <c r="U5823" s="1"/>
      <c r="V5823" s="1" t="s">
        <v>16182</v>
      </c>
      <c r="W5823" s="1" t="s">
        <v>6828</v>
      </c>
    </row>
    <row r="5824" spans="1:23" x14ac:dyDescent="0.25">
      <c r="A5824" s="1">
        <v>1001322</v>
      </c>
      <c r="B5824" s="5" t="str">
        <f>VLOOKUP(H5824,'FIPS Basin X-walk'!$A$2:$F$3224,6,FALSE)</f>
        <v>Piedmont-Blue Ridge Prov</v>
      </c>
      <c r="C5824" s="1" t="s">
        <v>17474</v>
      </c>
      <c r="D5824" s="1"/>
      <c r="E5824" s="1"/>
      <c r="F5824" s="1" t="s">
        <v>17475</v>
      </c>
      <c r="G5824" s="1" t="s">
        <v>1748</v>
      </c>
      <c r="H5824" s="1">
        <v>37157</v>
      </c>
      <c r="I5824" s="1">
        <v>1001322</v>
      </c>
      <c r="J5824" s="1">
        <v>36.329700000000003</v>
      </c>
      <c r="K5824" s="1">
        <v>-79.829700000000003</v>
      </c>
      <c r="L5824" s="1"/>
      <c r="M5824" s="1" t="s">
        <v>1530</v>
      </c>
      <c r="N5824" s="1" t="s">
        <v>17213</v>
      </c>
      <c r="O5824" s="1">
        <v>2022</v>
      </c>
      <c r="P5824" s="1">
        <v>27320</v>
      </c>
      <c r="Q5824" s="1" t="s">
        <v>17476</v>
      </c>
      <c r="R5824" s="1"/>
      <c r="S5824" s="1" t="s">
        <v>24355</v>
      </c>
      <c r="T5824" s="1" t="s">
        <v>6826</v>
      </c>
      <c r="U5824" s="1"/>
      <c r="V5824" s="1" t="s">
        <v>9621</v>
      </c>
      <c r="W5824" s="1" t="s">
        <v>6828</v>
      </c>
    </row>
    <row r="5825" spans="1:23" x14ac:dyDescent="0.25">
      <c r="A5825" s="1">
        <v>1003595</v>
      </c>
      <c r="B5825" s="5" t="str">
        <f>VLOOKUP(H5825,'FIPS Basin X-walk'!$A$2:$F$3224,6,FALSE)</f>
        <v>Appalachian Basin (Eastern Overthrust Area)</v>
      </c>
      <c r="C5825" s="1" t="s">
        <v>22367</v>
      </c>
      <c r="D5825" s="1"/>
      <c r="E5825" s="1"/>
      <c r="F5825" s="1" t="s">
        <v>22368</v>
      </c>
      <c r="G5825" s="1" t="s">
        <v>16186</v>
      </c>
      <c r="H5825" s="1">
        <v>51165</v>
      </c>
      <c r="I5825" s="1">
        <v>1003595</v>
      </c>
      <c r="J5825" s="1">
        <v>38.382252999999999</v>
      </c>
      <c r="K5825" s="1">
        <v>-78.645032999999998</v>
      </c>
      <c r="L5825" s="1" t="s">
        <v>24503</v>
      </c>
      <c r="M5825" s="1" t="s">
        <v>1486</v>
      </c>
      <c r="N5825" s="1" t="s">
        <v>15119</v>
      </c>
      <c r="O5825" s="1">
        <v>2022</v>
      </c>
      <c r="P5825" s="1">
        <v>22827</v>
      </c>
      <c r="Q5825" s="1" t="s">
        <v>25136</v>
      </c>
      <c r="R5825" s="1" t="s">
        <v>24758</v>
      </c>
      <c r="S5825" s="1" t="s">
        <v>24757</v>
      </c>
      <c r="T5825" s="1" t="s">
        <v>6826</v>
      </c>
      <c r="U5825" s="1"/>
      <c r="V5825" s="1" t="s">
        <v>25137</v>
      </c>
      <c r="W5825" s="1" t="s">
        <v>6828</v>
      </c>
    </row>
    <row r="5826" spans="1:23" x14ac:dyDescent="0.25">
      <c r="A5826" s="1">
        <v>1004501</v>
      </c>
      <c r="B5826" s="5" t="str">
        <f>VLOOKUP(H5826,'FIPS Basin X-walk'!$A$2:$F$3224,6,FALSE)</f>
        <v>Piedmont-Blue Ridge Prov</v>
      </c>
      <c r="C5826" s="1" t="s">
        <v>17478</v>
      </c>
      <c r="D5826" s="1"/>
      <c r="E5826" s="1"/>
      <c r="F5826" s="1" t="s">
        <v>11188</v>
      </c>
      <c r="G5826" s="1" t="s">
        <v>16186</v>
      </c>
      <c r="H5826" s="1">
        <v>37157</v>
      </c>
      <c r="I5826" s="1">
        <v>1004501</v>
      </c>
      <c r="J5826" s="1">
        <v>36.364699999999999</v>
      </c>
      <c r="K5826" s="1">
        <v>-79.842200000000005</v>
      </c>
      <c r="L5826" s="1"/>
      <c r="M5826" s="1" t="s">
        <v>1530</v>
      </c>
      <c r="N5826" s="1" t="s">
        <v>17213</v>
      </c>
      <c r="O5826" s="1">
        <v>2022</v>
      </c>
      <c r="P5826" s="1">
        <v>27025</v>
      </c>
      <c r="Q5826" s="1" t="s">
        <v>17479</v>
      </c>
      <c r="R5826" s="1"/>
      <c r="S5826" s="1" t="s">
        <v>24358</v>
      </c>
      <c r="T5826" s="1" t="s">
        <v>6826</v>
      </c>
      <c r="U5826" s="1"/>
      <c r="V5826" s="1" t="s">
        <v>25323</v>
      </c>
      <c r="W5826" s="1" t="s">
        <v>6826</v>
      </c>
    </row>
    <row r="5827" spans="1:23" x14ac:dyDescent="0.25">
      <c r="A5827" s="1">
        <v>1013246</v>
      </c>
      <c r="B5827" s="5" t="str">
        <f>VLOOKUP(H5827,'FIPS Basin X-walk'!$A$2:$F$3224,6,FALSE)</f>
        <v>Appalachian Basin (Eastern Overthrust Area)</v>
      </c>
      <c r="C5827" s="1" t="s">
        <v>22369</v>
      </c>
      <c r="D5827" s="1"/>
      <c r="E5827" s="1"/>
      <c r="F5827" s="1" t="s">
        <v>22370</v>
      </c>
      <c r="G5827" s="1" t="s">
        <v>16186</v>
      </c>
      <c r="H5827" s="1">
        <v>51165</v>
      </c>
      <c r="I5827" s="1">
        <v>1013246</v>
      </c>
      <c r="J5827" s="1">
        <v>38.366388999999998</v>
      </c>
      <c r="K5827" s="1">
        <v>-78.937777999999994</v>
      </c>
      <c r="L5827" s="1"/>
      <c r="M5827" s="1" t="s">
        <v>1486</v>
      </c>
      <c r="N5827" s="1" t="s">
        <v>15119</v>
      </c>
      <c r="O5827" s="1">
        <v>2022</v>
      </c>
      <c r="P5827" s="1">
        <v>22841</v>
      </c>
      <c r="Q5827" s="1" t="s">
        <v>22371</v>
      </c>
      <c r="R5827" s="1"/>
      <c r="S5827" s="1" t="s">
        <v>24870</v>
      </c>
      <c r="T5827" s="1" t="s">
        <v>6826</v>
      </c>
      <c r="U5827" s="1"/>
      <c r="V5827" s="1" t="s">
        <v>22372</v>
      </c>
      <c r="W5827" s="1" t="s">
        <v>6826</v>
      </c>
    </row>
    <row r="5828" spans="1:23" x14ac:dyDescent="0.25">
      <c r="A5828" s="1">
        <v>1001974</v>
      </c>
      <c r="B5828" s="5" t="str">
        <f>VLOOKUP(H5828,'FIPS Basin X-walk'!$A$2:$F$3224,6,FALSE)</f>
        <v>New England Province</v>
      </c>
      <c r="C5828" s="1" t="s">
        <v>16198</v>
      </c>
      <c r="D5828" s="1"/>
      <c r="E5828" s="1"/>
      <c r="F5828" s="1" t="s">
        <v>16195</v>
      </c>
      <c r="G5828" s="1" t="s">
        <v>16186</v>
      </c>
      <c r="H5828" s="1">
        <v>33015</v>
      </c>
      <c r="I5828" s="1">
        <v>1001974</v>
      </c>
      <c r="J5828" s="1">
        <v>43.101421000000002</v>
      </c>
      <c r="K5828" s="1">
        <v>-70.801879999999997</v>
      </c>
      <c r="L5828" s="1"/>
      <c r="M5828" s="1" t="s">
        <v>1667</v>
      </c>
      <c r="N5828" s="1" t="s">
        <v>16154</v>
      </c>
      <c r="O5828" s="1">
        <v>2022</v>
      </c>
      <c r="P5828" s="1">
        <v>3801</v>
      </c>
      <c r="Q5828" s="1" t="s">
        <v>16199</v>
      </c>
      <c r="R5828" s="1"/>
      <c r="S5828" s="1" t="s">
        <v>24357</v>
      </c>
      <c r="T5828" s="1" t="s">
        <v>6826</v>
      </c>
      <c r="U5828" s="1"/>
      <c r="V5828" s="1" t="s">
        <v>6889</v>
      </c>
      <c r="W5828" s="1" t="s">
        <v>6826</v>
      </c>
    </row>
    <row r="5829" spans="1:23" x14ac:dyDescent="0.25">
      <c r="A5829" s="1">
        <v>1002717</v>
      </c>
      <c r="B5829" s="5" t="str">
        <f>VLOOKUP(H5829,'FIPS Basin X-walk'!$A$2:$F$3224,6,FALSE)</f>
        <v>New England Province</v>
      </c>
      <c r="C5829" s="1" t="s">
        <v>16196</v>
      </c>
      <c r="D5829" s="1"/>
      <c r="E5829" s="1"/>
      <c r="F5829" s="1" t="s">
        <v>16192</v>
      </c>
      <c r="G5829" s="1" t="s">
        <v>16186</v>
      </c>
      <c r="H5829" s="1">
        <v>33015</v>
      </c>
      <c r="I5829" s="1">
        <v>1002717</v>
      </c>
      <c r="J5829" s="1">
        <v>43.088056000000002</v>
      </c>
      <c r="K5829" s="1">
        <v>-70.767222000000004</v>
      </c>
      <c r="L5829" s="1"/>
      <c r="M5829" s="1" t="s">
        <v>1667</v>
      </c>
      <c r="N5829" s="1" t="s">
        <v>16154</v>
      </c>
      <c r="O5829" s="1">
        <v>2022</v>
      </c>
      <c r="P5829" s="1">
        <v>3801</v>
      </c>
      <c r="Q5829" s="1" t="s">
        <v>16197</v>
      </c>
      <c r="R5829" s="1"/>
      <c r="S5829" s="1" t="s">
        <v>24357</v>
      </c>
      <c r="T5829" s="1" t="s">
        <v>6826</v>
      </c>
      <c r="U5829" s="1"/>
      <c r="V5829" s="1" t="s">
        <v>24509</v>
      </c>
      <c r="W5829" s="1" t="s">
        <v>6826</v>
      </c>
    </row>
    <row r="5830" spans="1:23" x14ac:dyDescent="0.25">
      <c r="A5830" s="1">
        <v>1008045</v>
      </c>
      <c r="B5830" s="5" t="str">
        <f>VLOOKUP(H5830,'FIPS Basin X-walk'!$A$2:$F$3224,6,FALSE)</f>
        <v>Piedmont-Blue Ridge Prov</v>
      </c>
      <c r="C5830" s="1" t="s">
        <v>17477</v>
      </c>
      <c r="D5830" s="1"/>
      <c r="E5830" s="1"/>
      <c r="F5830" s="1" t="s">
        <v>17475</v>
      </c>
      <c r="G5830" s="1" t="s">
        <v>16186</v>
      </c>
      <c r="H5830" s="1">
        <v>37157</v>
      </c>
      <c r="I5830" s="1">
        <v>1008045</v>
      </c>
      <c r="J5830" s="1">
        <v>36.342764000000003</v>
      </c>
      <c r="K5830" s="1">
        <v>-79.821050999999997</v>
      </c>
      <c r="L5830" s="1"/>
      <c r="M5830" s="1" t="s">
        <v>1530</v>
      </c>
      <c r="N5830" s="1" t="s">
        <v>17213</v>
      </c>
      <c r="O5830" s="1">
        <v>2022</v>
      </c>
      <c r="P5830" s="1">
        <v>27320</v>
      </c>
      <c r="Q5830" s="1" t="s">
        <v>116</v>
      </c>
      <c r="R5830" s="1"/>
      <c r="S5830" s="1" t="s">
        <v>24435</v>
      </c>
      <c r="T5830" s="1" t="s">
        <v>6826</v>
      </c>
      <c r="U5830" s="1"/>
      <c r="V5830" s="1" t="s">
        <v>6881</v>
      </c>
      <c r="W5830" s="1" t="s">
        <v>6826</v>
      </c>
    </row>
    <row r="5831" spans="1:23" x14ac:dyDescent="0.25">
      <c r="A5831" s="1">
        <v>1011277</v>
      </c>
      <c r="B5831" s="5" t="str">
        <f>VLOOKUP(H5831,'FIPS Basin X-walk'!$A$2:$F$3224,6,FALSE)</f>
        <v>Appalachian Basin (Eastern Overthrust Area)</v>
      </c>
      <c r="C5831" s="1" t="s">
        <v>22373</v>
      </c>
      <c r="D5831" s="1"/>
      <c r="E5831" s="1"/>
      <c r="F5831" s="1" t="s">
        <v>22374</v>
      </c>
      <c r="G5831" s="1" t="s">
        <v>16186</v>
      </c>
      <c r="H5831" s="1">
        <v>51165</v>
      </c>
      <c r="I5831" s="1">
        <v>1011277</v>
      </c>
      <c r="J5831" s="1">
        <v>38.633617000000001</v>
      </c>
      <c r="K5831" s="1">
        <v>-78.784768999999997</v>
      </c>
      <c r="L5831" s="1"/>
      <c r="M5831" s="1" t="s">
        <v>1486</v>
      </c>
      <c r="N5831" s="1" t="s">
        <v>15119</v>
      </c>
      <c r="O5831" s="1">
        <v>2022</v>
      </c>
      <c r="P5831" s="1">
        <v>22853</v>
      </c>
      <c r="Q5831" s="1" t="s">
        <v>22375</v>
      </c>
      <c r="R5831" s="1" t="s">
        <v>24364</v>
      </c>
      <c r="S5831" s="1" t="s">
        <v>24363</v>
      </c>
      <c r="T5831" s="1" t="s">
        <v>6826</v>
      </c>
      <c r="U5831" s="1"/>
      <c r="V5831" s="1" t="s">
        <v>9402</v>
      </c>
      <c r="W5831" s="1" t="s">
        <v>6826</v>
      </c>
    </row>
    <row r="5832" spans="1:23" x14ac:dyDescent="0.25">
      <c r="A5832" s="1">
        <v>1000780</v>
      </c>
      <c r="B5832" s="5" t="str">
        <f>VLOOKUP(H5832,'FIPS Basin X-walk'!$A$2:$F$3224,6,FALSE)</f>
        <v>New England Province</v>
      </c>
      <c r="C5832" s="1" t="s">
        <v>17065</v>
      </c>
      <c r="D5832" s="1"/>
      <c r="E5832" s="1" t="s">
        <v>6828</v>
      </c>
      <c r="F5832" s="1" t="s">
        <v>17066</v>
      </c>
      <c r="G5832" s="1" t="s">
        <v>1983</v>
      </c>
      <c r="H5832" s="1">
        <v>36087</v>
      </c>
      <c r="I5832" s="1">
        <v>1000780</v>
      </c>
      <c r="J5832" s="1">
        <v>41.2044</v>
      </c>
      <c r="K5832" s="1">
        <v>-73.968900000000005</v>
      </c>
      <c r="L5832" s="1"/>
      <c r="M5832" s="1" t="s">
        <v>1481</v>
      </c>
      <c r="N5832" s="1" t="s">
        <v>16632</v>
      </c>
      <c r="O5832" s="1">
        <v>2022</v>
      </c>
      <c r="P5832" s="1">
        <v>10993</v>
      </c>
      <c r="Q5832" s="1" t="s">
        <v>17067</v>
      </c>
      <c r="R5832" s="1"/>
      <c r="S5832" s="1" t="s">
        <v>24355</v>
      </c>
      <c r="T5832" s="1" t="s">
        <v>6826</v>
      </c>
      <c r="U5832" s="1"/>
      <c r="V5832" s="1" t="s">
        <v>16336</v>
      </c>
      <c r="W5832" s="1" t="s">
        <v>6828</v>
      </c>
    </row>
    <row r="5833" spans="1:23" x14ac:dyDescent="0.25">
      <c r="A5833" s="1">
        <v>1007157</v>
      </c>
      <c r="B5833" s="5" t="str">
        <f>VLOOKUP(H5833,'FIPS Basin X-walk'!$A$2:$F$3224,6,FALSE)</f>
        <v>New England Province</v>
      </c>
      <c r="C5833" s="1" t="s">
        <v>17061</v>
      </c>
      <c r="D5833" s="1"/>
      <c r="E5833" s="1"/>
      <c r="F5833" s="1" t="s">
        <v>17062</v>
      </c>
      <c r="G5833" s="1" t="s">
        <v>17058</v>
      </c>
      <c r="H5833" s="1">
        <v>36087</v>
      </c>
      <c r="I5833" s="1">
        <v>1007157</v>
      </c>
      <c r="J5833" s="1">
        <v>41.126899999999999</v>
      </c>
      <c r="K5833" s="1">
        <v>-74.165300000000002</v>
      </c>
      <c r="L5833" s="1"/>
      <c r="M5833" s="1" t="s">
        <v>1481</v>
      </c>
      <c r="N5833" s="1" t="s">
        <v>16632</v>
      </c>
      <c r="O5833" s="1">
        <v>2022</v>
      </c>
      <c r="P5833" s="1">
        <v>10931</v>
      </c>
      <c r="Q5833" s="1" t="s">
        <v>17063</v>
      </c>
      <c r="R5833" s="1"/>
      <c r="S5833" s="1" t="s">
        <v>24355</v>
      </c>
      <c r="T5833" s="1" t="s">
        <v>6826</v>
      </c>
      <c r="U5833" s="1"/>
      <c r="V5833" s="1" t="s">
        <v>16656</v>
      </c>
      <c r="W5833" s="1" t="s">
        <v>6828</v>
      </c>
    </row>
    <row r="5834" spans="1:23" x14ac:dyDescent="0.25">
      <c r="A5834" s="1">
        <v>1003151</v>
      </c>
      <c r="B5834" s="5" t="str">
        <f>VLOOKUP(H5834,'FIPS Basin X-walk'!$A$2:$F$3224,6,FALSE)</f>
        <v>New England Province</v>
      </c>
      <c r="C5834" s="1" t="s">
        <v>17056</v>
      </c>
      <c r="D5834" s="1"/>
      <c r="E5834" s="1"/>
      <c r="F5834" s="1" t="s">
        <v>17057</v>
      </c>
      <c r="G5834" s="1" t="s">
        <v>17058</v>
      </c>
      <c r="H5834" s="1">
        <v>36087</v>
      </c>
      <c r="I5834" s="1">
        <v>1003151</v>
      </c>
      <c r="J5834" s="1">
        <v>41.076799999999999</v>
      </c>
      <c r="K5834" s="1">
        <v>-74.018100000000004</v>
      </c>
      <c r="L5834" s="1" t="s">
        <v>24355</v>
      </c>
      <c r="M5834" s="1" t="s">
        <v>1481</v>
      </c>
      <c r="N5834" s="1" t="s">
        <v>16632</v>
      </c>
      <c r="O5834" s="1">
        <v>2022</v>
      </c>
      <c r="P5834" s="1">
        <v>10965</v>
      </c>
      <c r="Q5834" s="1" t="s">
        <v>17059</v>
      </c>
      <c r="R5834" s="1" t="s">
        <v>24395</v>
      </c>
      <c r="S5834" s="1" t="s">
        <v>24858</v>
      </c>
      <c r="T5834" s="1" t="s">
        <v>6828</v>
      </c>
      <c r="U5834" s="1"/>
      <c r="V5834" s="1" t="s">
        <v>17060</v>
      </c>
      <c r="W5834" s="1" t="s">
        <v>6826</v>
      </c>
    </row>
    <row r="5835" spans="1:23" x14ac:dyDescent="0.25">
      <c r="A5835" s="1">
        <v>1006440</v>
      </c>
      <c r="B5835" s="5" t="str">
        <f>VLOOKUP(H5835,'FIPS Basin X-walk'!$A$2:$F$3224,6,FALSE)</f>
        <v>New England Province</v>
      </c>
      <c r="C5835" s="1" t="s">
        <v>17064</v>
      </c>
      <c r="D5835" s="1"/>
      <c r="E5835" s="1"/>
      <c r="F5835" s="1" t="s">
        <v>686</v>
      </c>
      <c r="G5835" s="1" t="s">
        <v>17058</v>
      </c>
      <c r="H5835" s="1">
        <v>36087</v>
      </c>
      <c r="I5835" s="1">
        <v>1006440</v>
      </c>
      <c r="J5835" s="1">
        <v>41.241390000000003</v>
      </c>
      <c r="K5835" s="1">
        <v>-74.022459999999995</v>
      </c>
      <c r="L5835" s="1"/>
      <c r="M5835" s="1" t="s">
        <v>1481</v>
      </c>
      <c r="N5835" s="1" t="s">
        <v>16632</v>
      </c>
      <c r="O5835" s="1">
        <v>2022</v>
      </c>
      <c r="P5835" s="1">
        <v>10980</v>
      </c>
      <c r="Q5835" s="1" t="s">
        <v>686</v>
      </c>
      <c r="R5835" s="1"/>
      <c r="S5835" s="1" t="s">
        <v>24435</v>
      </c>
      <c r="T5835" s="1" t="s">
        <v>6826</v>
      </c>
      <c r="U5835" s="1"/>
      <c r="V5835" s="1" t="s">
        <v>7297</v>
      </c>
      <c r="W5835" s="1" t="s">
        <v>6826</v>
      </c>
    </row>
    <row r="5836" spans="1:23" x14ac:dyDescent="0.25">
      <c r="A5836" s="1">
        <v>1003955</v>
      </c>
      <c r="B5836" s="5" t="str">
        <f>VLOOKUP(H5836,'FIPS Basin X-walk'!$A$2:$F$3224,6,FALSE)</f>
        <v>Anadarko Basin</v>
      </c>
      <c r="C5836" s="1"/>
      <c r="D5836" s="1"/>
      <c r="E5836" s="1"/>
      <c r="F5836" s="1" t="s">
        <v>1591</v>
      </c>
      <c r="G5836" s="1" t="s">
        <v>18632</v>
      </c>
      <c r="H5836" s="1">
        <v>40129</v>
      </c>
      <c r="I5836" s="1">
        <v>1003955</v>
      </c>
      <c r="J5836" s="1">
        <v>35.8303583</v>
      </c>
      <c r="K5836" s="1">
        <v>-99.783175</v>
      </c>
      <c r="L5836" s="1"/>
      <c r="M5836" s="1" t="s">
        <v>1495</v>
      </c>
      <c r="N5836" s="1" t="s">
        <v>9115</v>
      </c>
      <c r="O5836" s="1">
        <v>2022</v>
      </c>
      <c r="P5836" s="1">
        <v>73638</v>
      </c>
      <c r="Q5836" s="1" t="s">
        <v>140</v>
      </c>
      <c r="R5836" s="1"/>
      <c r="S5836" s="1" t="s">
        <v>24399</v>
      </c>
      <c r="T5836" s="1" t="s">
        <v>6826</v>
      </c>
      <c r="U5836" s="1"/>
      <c r="V5836" s="1" t="s">
        <v>11366</v>
      </c>
      <c r="W5836" s="1" t="s">
        <v>6826</v>
      </c>
    </row>
    <row r="5837" spans="1:23" x14ac:dyDescent="0.25">
      <c r="A5837" s="1">
        <v>1000862</v>
      </c>
      <c r="B5837" s="5" t="str">
        <f>VLOOKUP(H5837,'FIPS Basin X-walk'!$A$2:$F$3224,6,FALSE)</f>
        <v>Chautauqua Platform</v>
      </c>
      <c r="C5837" s="1" t="s">
        <v>18639</v>
      </c>
      <c r="D5837" s="1"/>
      <c r="E5837" s="1" t="s">
        <v>6828</v>
      </c>
      <c r="F5837" s="1" t="s">
        <v>18640</v>
      </c>
      <c r="G5837" s="1" t="s">
        <v>1922</v>
      </c>
      <c r="H5837" s="1">
        <v>40131</v>
      </c>
      <c r="I5837" s="1">
        <v>1000862</v>
      </c>
      <c r="J5837" s="1">
        <v>36.431699999999999</v>
      </c>
      <c r="K5837" s="1">
        <v>-95.700800000000001</v>
      </c>
      <c r="L5837" s="1"/>
      <c r="M5837" s="1" t="s">
        <v>1495</v>
      </c>
      <c r="N5837" s="1" t="s">
        <v>9115</v>
      </c>
      <c r="O5837" s="1">
        <v>2022</v>
      </c>
      <c r="P5837" s="1">
        <v>74053</v>
      </c>
      <c r="Q5837" s="1" t="s">
        <v>18641</v>
      </c>
      <c r="R5837" s="1"/>
      <c r="S5837" s="1" t="s">
        <v>24355</v>
      </c>
      <c r="T5837" s="1" t="s">
        <v>6826</v>
      </c>
      <c r="U5837" s="1"/>
      <c r="V5837" s="1" t="s">
        <v>8013</v>
      </c>
      <c r="W5837" s="1" t="s">
        <v>6828</v>
      </c>
    </row>
    <row r="5838" spans="1:23" x14ac:dyDescent="0.25">
      <c r="A5838" s="1">
        <v>1002275</v>
      </c>
      <c r="B5838" s="5" t="str">
        <f>VLOOKUP(H5838,'FIPS Basin X-walk'!$A$2:$F$3224,6,FALSE)</f>
        <v>Chautauqua Platform</v>
      </c>
      <c r="C5838" s="1" t="s">
        <v>18636</v>
      </c>
      <c r="D5838" s="1"/>
      <c r="E5838" s="1"/>
      <c r="F5838" s="1" t="s">
        <v>18637</v>
      </c>
      <c r="G5838" s="1" t="s">
        <v>18634</v>
      </c>
      <c r="H5838" s="1">
        <v>40131</v>
      </c>
      <c r="I5838" s="1">
        <v>1002275</v>
      </c>
      <c r="J5838" s="1">
        <v>36.233516000000002</v>
      </c>
      <c r="K5838" s="1">
        <v>-95.719098000000002</v>
      </c>
      <c r="L5838" s="1"/>
      <c r="M5838" s="1" t="s">
        <v>1495</v>
      </c>
      <c r="N5838" s="1" t="s">
        <v>9115</v>
      </c>
      <c r="O5838" s="1">
        <v>2022</v>
      </c>
      <c r="P5838" s="1">
        <v>74019</v>
      </c>
      <c r="Q5838" s="1" t="s">
        <v>18638</v>
      </c>
      <c r="R5838" s="1"/>
      <c r="S5838" s="1" t="s">
        <v>24572</v>
      </c>
      <c r="T5838" s="1" t="s">
        <v>6826</v>
      </c>
      <c r="U5838" s="1"/>
      <c r="V5838" s="1" t="s">
        <v>12372</v>
      </c>
      <c r="W5838" s="1" t="s">
        <v>6826</v>
      </c>
    </row>
    <row r="5839" spans="1:23" x14ac:dyDescent="0.25">
      <c r="A5839" s="1">
        <v>1007216</v>
      </c>
      <c r="B5839" s="5" t="str">
        <f>VLOOKUP(H5839,'FIPS Basin X-walk'!$A$2:$F$3224,6,FALSE)</f>
        <v>Chautauqua Platform</v>
      </c>
      <c r="C5839" s="1" t="s">
        <v>18633</v>
      </c>
      <c r="D5839" s="1"/>
      <c r="E5839" s="1" t="s">
        <v>6828</v>
      </c>
      <c r="F5839" s="1" t="s">
        <v>9159</v>
      </c>
      <c r="G5839" s="1" t="s">
        <v>18634</v>
      </c>
      <c r="H5839" s="1">
        <v>40131</v>
      </c>
      <c r="I5839" s="1">
        <v>1007216</v>
      </c>
      <c r="J5839" s="1">
        <v>36.194099999999999</v>
      </c>
      <c r="K5839" s="1">
        <v>-95.811700000000002</v>
      </c>
      <c r="L5839" s="1"/>
      <c r="M5839" s="1" t="s">
        <v>1495</v>
      </c>
      <c r="N5839" s="1" t="s">
        <v>9115</v>
      </c>
      <c r="O5839" s="1">
        <v>2022</v>
      </c>
      <c r="P5839" s="1">
        <v>74116</v>
      </c>
      <c r="Q5839" s="1" t="s">
        <v>18635</v>
      </c>
      <c r="R5839" s="1"/>
      <c r="S5839" s="1" t="s">
        <v>24441</v>
      </c>
      <c r="T5839" s="1" t="s">
        <v>6826</v>
      </c>
      <c r="U5839" s="1"/>
      <c r="V5839" s="1" t="s">
        <v>9182</v>
      </c>
      <c r="W5839" s="1" t="s">
        <v>6826</v>
      </c>
    </row>
    <row r="5840" spans="1:23" x14ac:dyDescent="0.25">
      <c r="A5840" s="1">
        <v>1000563</v>
      </c>
      <c r="B5840" s="5" t="str">
        <f>VLOOKUP(H5840,'FIPS Basin X-walk'!$A$2:$F$3224,6,FALSE)</f>
        <v>Williston Basin</v>
      </c>
      <c r="C5840" s="1" t="s">
        <v>15800</v>
      </c>
      <c r="D5840" s="1"/>
      <c r="E5840" s="1"/>
      <c r="F5840" s="1" t="s">
        <v>15801</v>
      </c>
      <c r="G5840" s="1" t="s">
        <v>1825</v>
      </c>
      <c r="H5840" s="1">
        <v>30085</v>
      </c>
      <c r="I5840" s="1">
        <v>1000563</v>
      </c>
      <c r="J5840" s="1">
        <v>48.2104</v>
      </c>
      <c r="K5840" s="1">
        <v>-104.39190000000001</v>
      </c>
      <c r="L5840" s="1"/>
      <c r="M5840" s="1" t="s">
        <v>1533</v>
      </c>
      <c r="N5840" s="1" t="s">
        <v>15748</v>
      </c>
      <c r="O5840" s="1">
        <v>2022</v>
      </c>
      <c r="P5840" s="1">
        <v>59218</v>
      </c>
      <c r="Q5840" s="1" t="s">
        <v>15802</v>
      </c>
      <c r="R5840" s="1"/>
      <c r="S5840" s="1" t="s">
        <v>24355</v>
      </c>
      <c r="T5840" s="1" t="s">
        <v>6826</v>
      </c>
      <c r="U5840" s="1"/>
      <c r="V5840" s="1" t="s">
        <v>15803</v>
      </c>
      <c r="W5840" s="1" t="s">
        <v>6828</v>
      </c>
    </row>
    <row r="5841" spans="1:23" x14ac:dyDescent="0.25">
      <c r="A5841" s="1">
        <v>1000328</v>
      </c>
      <c r="B5841" s="5" t="str">
        <f>VLOOKUP(H5841,'FIPS Basin X-walk'!$A$2:$F$3224,6,FALSE)</f>
        <v>Permian Basin</v>
      </c>
      <c r="C5841" s="1" t="s">
        <v>16571</v>
      </c>
      <c r="D5841" s="1"/>
      <c r="E5841" s="1"/>
      <c r="F5841" s="1" t="s">
        <v>16572</v>
      </c>
      <c r="G5841" s="1" t="s">
        <v>15804</v>
      </c>
      <c r="H5841" s="1">
        <v>35041</v>
      </c>
      <c r="I5841" s="1">
        <v>1000328</v>
      </c>
      <c r="J5841" s="1">
        <v>34.170552000000001</v>
      </c>
      <c r="K5841" s="1">
        <v>-103.36991</v>
      </c>
      <c r="L5841" s="1"/>
      <c r="M5841" s="1" t="s">
        <v>1537</v>
      </c>
      <c r="N5841" s="1" t="s">
        <v>8097</v>
      </c>
      <c r="O5841" s="1">
        <v>2022</v>
      </c>
      <c r="P5841" s="1">
        <v>88130</v>
      </c>
      <c r="Q5841" s="1" t="s">
        <v>24474</v>
      </c>
      <c r="R5841" s="1"/>
      <c r="S5841" s="1" t="s">
        <v>24475</v>
      </c>
      <c r="T5841" s="1" t="s">
        <v>7005</v>
      </c>
      <c r="U5841" s="1"/>
      <c r="V5841" s="1" t="s">
        <v>16573</v>
      </c>
      <c r="W5841" s="1" t="s">
        <v>6826</v>
      </c>
    </row>
    <row r="5842" spans="1:23" x14ac:dyDescent="0.25">
      <c r="A5842" s="1">
        <v>1001020</v>
      </c>
      <c r="B5842" s="5" t="str">
        <f>VLOOKUP(H5842,'FIPS Basin X-walk'!$A$2:$F$3224,6,FALSE)</f>
        <v>Central Montana Uplift</v>
      </c>
      <c r="C5842" s="1" t="s">
        <v>15805</v>
      </c>
      <c r="D5842" s="1"/>
      <c r="E5842" s="1" t="s">
        <v>6828</v>
      </c>
      <c r="F5842" s="1" t="s">
        <v>15806</v>
      </c>
      <c r="G5842" s="1" t="s">
        <v>1532</v>
      </c>
      <c r="H5842" s="1">
        <v>30087</v>
      </c>
      <c r="I5842" s="1">
        <v>1001020</v>
      </c>
      <c r="J5842" s="1">
        <v>45.883099999999999</v>
      </c>
      <c r="K5842" s="1">
        <v>-106.614</v>
      </c>
      <c r="L5842" s="1"/>
      <c r="M5842" s="1" t="s">
        <v>1533</v>
      </c>
      <c r="N5842" s="1" t="s">
        <v>15748</v>
      </c>
      <c r="O5842" s="1">
        <v>2022</v>
      </c>
      <c r="P5842" s="1">
        <v>59323</v>
      </c>
      <c r="Q5842" s="1" t="s">
        <v>15807</v>
      </c>
      <c r="R5842" s="1"/>
      <c r="S5842" s="1" t="s">
        <v>24355</v>
      </c>
      <c r="T5842" s="1" t="s">
        <v>6826</v>
      </c>
      <c r="U5842" s="1"/>
      <c r="V5842" s="1" t="s">
        <v>15808</v>
      </c>
      <c r="W5842" s="1" t="s">
        <v>6828</v>
      </c>
    </row>
    <row r="5843" spans="1:23" x14ac:dyDescent="0.25">
      <c r="A5843" s="1">
        <v>1001078</v>
      </c>
      <c r="B5843" s="5" t="str">
        <f>VLOOKUP(H5843,'FIPS Basin X-walk'!$A$2:$F$3224,6,FALSE)</f>
        <v>Central Montana Uplift</v>
      </c>
      <c r="C5843" s="1" t="s">
        <v>15809</v>
      </c>
      <c r="D5843" s="1"/>
      <c r="E5843" s="1" t="s">
        <v>6828</v>
      </c>
      <c r="F5843" s="1" t="s">
        <v>15806</v>
      </c>
      <c r="G5843" s="1" t="s">
        <v>15810</v>
      </c>
      <c r="H5843" s="1">
        <v>30087</v>
      </c>
      <c r="I5843" s="1">
        <v>1001078</v>
      </c>
      <c r="J5843" s="1">
        <v>45.975490000000001</v>
      </c>
      <c r="K5843" s="1">
        <v>-106.65532</v>
      </c>
      <c r="L5843" s="1"/>
      <c r="M5843" s="1" t="s">
        <v>1533</v>
      </c>
      <c r="N5843" s="1" t="s">
        <v>15748</v>
      </c>
      <c r="O5843" s="1">
        <v>2022</v>
      </c>
      <c r="P5843" s="1">
        <v>59323</v>
      </c>
      <c r="Q5843" s="1" t="s">
        <v>15811</v>
      </c>
      <c r="R5843" s="1"/>
      <c r="S5843" s="1" t="s">
        <v>24355</v>
      </c>
      <c r="T5843" s="1" t="s">
        <v>6826</v>
      </c>
      <c r="U5843" s="1"/>
      <c r="V5843" s="1" t="s">
        <v>15812</v>
      </c>
      <c r="W5843" s="1" t="s">
        <v>6828</v>
      </c>
    </row>
    <row r="5844" spans="1:23" x14ac:dyDescent="0.25">
      <c r="A5844" s="1">
        <v>1000183</v>
      </c>
      <c r="B5844" s="5" t="str">
        <f>VLOOKUP(H5844,'FIPS Basin X-walk'!$A$2:$F$3224,6,FALSE)</f>
        <v>Appalachian Basin</v>
      </c>
      <c r="C5844" s="1" t="s">
        <v>18170</v>
      </c>
      <c r="D5844" s="1"/>
      <c r="E5844" s="1" t="s">
        <v>6828</v>
      </c>
      <c r="F5844" s="1" t="s">
        <v>18171</v>
      </c>
      <c r="G5844" s="1" t="s">
        <v>1893</v>
      </c>
      <c r="H5844" s="1">
        <v>39141</v>
      </c>
      <c r="I5844" s="1">
        <v>1000183</v>
      </c>
      <c r="J5844" s="1">
        <v>39.326500000000003</v>
      </c>
      <c r="K5844" s="1">
        <v>-82.974400000000003</v>
      </c>
      <c r="L5844" s="1"/>
      <c r="M5844" s="1" t="s">
        <v>1542</v>
      </c>
      <c r="N5844" s="1" t="s">
        <v>17708</v>
      </c>
      <c r="O5844" s="1">
        <v>2022</v>
      </c>
      <c r="P5844" s="1">
        <v>45601</v>
      </c>
      <c r="Q5844" s="1" t="s">
        <v>18172</v>
      </c>
      <c r="R5844" s="1" t="s">
        <v>24436</v>
      </c>
      <c r="S5844" s="1" t="s">
        <v>24431</v>
      </c>
      <c r="T5844" s="1" t="s">
        <v>6826</v>
      </c>
      <c r="U5844" s="1"/>
      <c r="V5844" s="1" t="s">
        <v>13752</v>
      </c>
      <c r="W5844" s="1" t="s">
        <v>6828</v>
      </c>
    </row>
    <row r="5845" spans="1:23" x14ac:dyDescent="0.25">
      <c r="A5845" s="1">
        <v>1001466</v>
      </c>
      <c r="B5845" s="5" t="str">
        <f>VLOOKUP(H5845,'FIPS Basin X-walk'!$A$2:$F$3224,6,FALSE)</f>
        <v>Green River Basin</v>
      </c>
      <c r="C5845" s="1" t="s">
        <v>9356</v>
      </c>
      <c r="D5845" s="1"/>
      <c r="E5845" s="1" t="s">
        <v>6828</v>
      </c>
      <c r="F5845" s="1" t="s">
        <v>9357</v>
      </c>
      <c r="G5845" s="1" t="s">
        <v>1651</v>
      </c>
      <c r="H5845" s="1">
        <v>8107</v>
      </c>
      <c r="I5845" s="1">
        <v>1001466</v>
      </c>
      <c r="J5845" s="1">
        <v>40.485599999999998</v>
      </c>
      <c r="K5845" s="1">
        <v>-107.185</v>
      </c>
      <c r="L5845" s="1"/>
      <c r="M5845" s="1" t="s">
        <v>1507</v>
      </c>
      <c r="N5845" s="1" t="s">
        <v>9093</v>
      </c>
      <c r="O5845" s="1">
        <v>2022</v>
      </c>
      <c r="P5845" s="1">
        <v>81639</v>
      </c>
      <c r="Q5845" s="1" t="s">
        <v>7533</v>
      </c>
      <c r="R5845" s="1"/>
      <c r="S5845" s="1" t="s">
        <v>24355</v>
      </c>
      <c r="T5845" s="1" t="s">
        <v>6826</v>
      </c>
      <c r="U5845" s="1"/>
      <c r="V5845" s="1" t="s">
        <v>9358</v>
      </c>
      <c r="W5845" s="1" t="s">
        <v>6828</v>
      </c>
    </row>
    <row r="5846" spans="1:23" x14ac:dyDescent="0.25">
      <c r="A5846" s="1">
        <v>1006834</v>
      </c>
      <c r="B5846" s="5" t="str">
        <f>VLOOKUP(H5846,'FIPS Basin X-walk'!$A$2:$F$3224,6,FALSE)</f>
        <v>Green River Basin</v>
      </c>
      <c r="C5846" s="1" t="s">
        <v>9364</v>
      </c>
      <c r="D5846" s="1"/>
      <c r="E5846" s="1"/>
      <c r="F5846" s="1" t="s">
        <v>9365</v>
      </c>
      <c r="G5846" s="1" t="s">
        <v>9361</v>
      </c>
      <c r="H5846" s="1">
        <v>8107</v>
      </c>
      <c r="I5846" s="1">
        <v>1006834</v>
      </c>
      <c r="J5846" s="1">
        <v>40.479041000000002</v>
      </c>
      <c r="K5846" s="1">
        <v>-107.035027</v>
      </c>
      <c r="L5846" s="1"/>
      <c r="M5846" s="1" t="s">
        <v>1507</v>
      </c>
      <c r="N5846" s="1" t="s">
        <v>9093</v>
      </c>
      <c r="O5846" s="1">
        <v>2022</v>
      </c>
      <c r="P5846" s="1">
        <v>80487</v>
      </c>
      <c r="Q5846" s="1" t="s">
        <v>9366</v>
      </c>
      <c r="R5846" s="1"/>
      <c r="S5846" s="1" t="s">
        <v>24358</v>
      </c>
      <c r="T5846" s="1" t="s">
        <v>6826</v>
      </c>
      <c r="U5846" s="1"/>
      <c r="V5846" s="1" t="s">
        <v>9367</v>
      </c>
      <c r="W5846" s="1" t="s">
        <v>6826</v>
      </c>
    </row>
    <row r="5847" spans="1:23" x14ac:dyDescent="0.25">
      <c r="A5847" s="1">
        <v>1001682</v>
      </c>
      <c r="B5847" s="5" t="str">
        <f>VLOOKUP(H5847,'FIPS Basin X-walk'!$A$2:$F$3224,6,FALSE)</f>
        <v>Green River Basin</v>
      </c>
      <c r="C5847" s="1" t="s">
        <v>9359</v>
      </c>
      <c r="D5847" s="1"/>
      <c r="E5847" s="1"/>
      <c r="F5847" s="1" t="s">
        <v>9360</v>
      </c>
      <c r="G5847" s="1" t="s">
        <v>9361</v>
      </c>
      <c r="H5847" s="1">
        <v>8107</v>
      </c>
      <c r="I5847" s="1">
        <v>1001682</v>
      </c>
      <c r="J5847" s="1">
        <v>40.286161999999997</v>
      </c>
      <c r="K5847" s="1">
        <v>-107.053943</v>
      </c>
      <c r="L5847" s="1"/>
      <c r="M5847" s="1" t="s">
        <v>1507</v>
      </c>
      <c r="N5847" s="1" t="s">
        <v>9093</v>
      </c>
      <c r="O5847" s="1">
        <v>2022</v>
      </c>
      <c r="P5847" s="1">
        <v>80467</v>
      </c>
      <c r="Q5847" s="1" t="s">
        <v>9362</v>
      </c>
      <c r="R5847" s="1"/>
      <c r="S5847" s="1"/>
      <c r="T5847" s="1" t="s">
        <v>6826</v>
      </c>
      <c r="U5847" s="1"/>
      <c r="V5847" s="1" t="s">
        <v>9363</v>
      </c>
      <c r="W5847" s="1" t="s">
        <v>6826</v>
      </c>
    </row>
    <row r="5848" spans="1:23" x14ac:dyDescent="0.25">
      <c r="A5848" s="1">
        <v>1000831</v>
      </c>
      <c r="B5848" s="5" t="str">
        <f>VLOOKUP(H5848,'FIPS Basin X-walk'!$A$2:$F$3224,6,FALSE)</f>
        <v>Piedmont-Blue Ridge Prov</v>
      </c>
      <c r="C5848" s="1" t="s">
        <v>17495</v>
      </c>
      <c r="D5848" s="1"/>
      <c r="E5848" s="1" t="s">
        <v>6828</v>
      </c>
      <c r="F5848" s="1" t="s">
        <v>13951</v>
      </c>
      <c r="G5848" s="1" t="s">
        <v>1646</v>
      </c>
      <c r="H5848" s="1">
        <v>37159</v>
      </c>
      <c r="I5848" s="1">
        <v>1000831</v>
      </c>
      <c r="J5848" s="1">
        <v>35.713299999999997</v>
      </c>
      <c r="K5848" s="1">
        <v>-80.3767</v>
      </c>
      <c r="L5848" s="1"/>
      <c r="M5848" s="1" t="s">
        <v>1530</v>
      </c>
      <c r="N5848" s="1" t="s">
        <v>17213</v>
      </c>
      <c r="O5848" s="1">
        <v>2022</v>
      </c>
      <c r="P5848" s="1">
        <v>28145</v>
      </c>
      <c r="Q5848" s="1" t="s">
        <v>17496</v>
      </c>
      <c r="R5848" s="1"/>
      <c r="S5848" s="1" t="s">
        <v>24355</v>
      </c>
      <c r="T5848" s="1" t="s">
        <v>6826</v>
      </c>
      <c r="U5848" s="1"/>
      <c r="V5848" s="1" t="s">
        <v>9621</v>
      </c>
      <c r="W5848" s="1" t="s">
        <v>6828</v>
      </c>
    </row>
    <row r="5849" spans="1:23" x14ac:dyDescent="0.25">
      <c r="A5849" s="1">
        <v>1001153</v>
      </c>
      <c r="B5849" s="5" t="str">
        <f>VLOOKUP(H5849,'FIPS Basin X-walk'!$A$2:$F$3224,6,FALSE)</f>
        <v>Piedmont-Blue Ridge Prov</v>
      </c>
      <c r="C5849" s="1" t="s">
        <v>17482</v>
      </c>
      <c r="D5849" s="1"/>
      <c r="E5849" s="1"/>
      <c r="F5849" s="1" t="s">
        <v>13951</v>
      </c>
      <c r="G5849" s="1" t="s">
        <v>1646</v>
      </c>
      <c r="H5849" s="1">
        <v>37159</v>
      </c>
      <c r="I5849" s="1">
        <v>1001153</v>
      </c>
      <c r="J5849" s="1">
        <v>35.732500000000002</v>
      </c>
      <c r="K5849" s="1">
        <v>-80.601900000000001</v>
      </c>
      <c r="L5849" s="1"/>
      <c r="M5849" s="1" t="s">
        <v>1530</v>
      </c>
      <c r="N5849" s="1" t="s">
        <v>17213</v>
      </c>
      <c r="O5849" s="1">
        <v>2022</v>
      </c>
      <c r="P5849" s="1">
        <v>28147</v>
      </c>
      <c r="Q5849" s="1" t="s">
        <v>17483</v>
      </c>
      <c r="R5849" s="1"/>
      <c r="S5849" s="1" t="s">
        <v>24355</v>
      </c>
      <c r="T5849" s="1" t="s">
        <v>6826</v>
      </c>
      <c r="U5849" s="1"/>
      <c r="V5849" s="1" t="s">
        <v>6827</v>
      </c>
      <c r="W5849" s="1" t="s">
        <v>6828</v>
      </c>
    </row>
    <row r="5850" spans="1:23" x14ac:dyDescent="0.25">
      <c r="A5850" s="1">
        <v>1005299</v>
      </c>
      <c r="B5850" s="5" t="str">
        <f>VLOOKUP(H5850,'FIPS Basin X-walk'!$A$2:$F$3224,6,FALSE)</f>
        <v>Piedmont-Blue Ridge Prov</v>
      </c>
      <c r="C5850" s="1" t="s">
        <v>17484</v>
      </c>
      <c r="D5850" s="1"/>
      <c r="E5850" s="1"/>
      <c r="F5850" s="1" t="s">
        <v>17485</v>
      </c>
      <c r="G5850" s="1" t="s">
        <v>12995</v>
      </c>
      <c r="H5850" s="1">
        <v>37159</v>
      </c>
      <c r="I5850" s="1">
        <v>1005299</v>
      </c>
      <c r="J5850" s="1">
        <v>35.507669999999997</v>
      </c>
      <c r="K5850" s="1">
        <v>-80.329700000000003</v>
      </c>
      <c r="L5850" s="1"/>
      <c r="M5850" s="1" t="s">
        <v>1530</v>
      </c>
      <c r="N5850" s="1" t="s">
        <v>17213</v>
      </c>
      <c r="O5850" s="1">
        <v>2022</v>
      </c>
      <c r="P5850" s="1">
        <v>28071</v>
      </c>
      <c r="Q5850" s="1" t="s">
        <v>17486</v>
      </c>
      <c r="R5850" s="1"/>
      <c r="S5850" s="1" t="s">
        <v>24831</v>
      </c>
      <c r="T5850" s="1" t="s">
        <v>6826</v>
      </c>
      <c r="U5850" s="1"/>
      <c r="V5850" s="1" t="s">
        <v>17487</v>
      </c>
      <c r="W5850" s="1" t="s">
        <v>6826</v>
      </c>
    </row>
    <row r="5851" spans="1:23" x14ac:dyDescent="0.25">
      <c r="A5851" s="1">
        <v>1001642</v>
      </c>
      <c r="B5851" s="5" t="str">
        <f>VLOOKUP(H5851,'FIPS Basin X-walk'!$A$2:$F$3224,6,FALSE)</f>
        <v>Appalachian Basin</v>
      </c>
      <c r="C5851" s="1" t="s">
        <v>12996</v>
      </c>
      <c r="D5851" s="1"/>
      <c r="E5851" s="1"/>
      <c r="F5851" s="1" t="s">
        <v>12997</v>
      </c>
      <c r="G5851" s="1" t="s">
        <v>12995</v>
      </c>
      <c r="H5851" s="1">
        <v>21205</v>
      </c>
      <c r="I5851" s="1">
        <v>1001642</v>
      </c>
      <c r="J5851" s="1">
        <v>38.189241000000003</v>
      </c>
      <c r="K5851" s="1">
        <v>-83.542614999999998</v>
      </c>
      <c r="L5851" s="1"/>
      <c r="M5851" s="1" t="s">
        <v>1497</v>
      </c>
      <c r="N5851" s="1" t="s">
        <v>12675</v>
      </c>
      <c r="O5851" s="1">
        <v>2022</v>
      </c>
      <c r="P5851" s="1">
        <v>40351</v>
      </c>
      <c r="Q5851" s="1" t="s">
        <v>12998</v>
      </c>
      <c r="R5851" s="1"/>
      <c r="S5851" s="1" t="s">
        <v>24358</v>
      </c>
      <c r="T5851" s="1" t="s">
        <v>6826</v>
      </c>
      <c r="U5851" s="1"/>
      <c r="V5851" s="1" t="s">
        <v>6878</v>
      </c>
      <c r="W5851" s="1" t="s">
        <v>6826</v>
      </c>
    </row>
    <row r="5852" spans="1:23" x14ac:dyDescent="0.25">
      <c r="A5852" s="1">
        <v>1013594</v>
      </c>
      <c r="B5852" s="5" t="str">
        <f>VLOOKUP(H5852,'FIPS Basin X-walk'!$A$2:$F$3224,6,FALSE)</f>
        <v>Appalachian Basin</v>
      </c>
      <c r="C5852" s="1" t="s">
        <v>12993</v>
      </c>
      <c r="D5852" s="1"/>
      <c r="E5852" s="1"/>
      <c r="F5852" s="1" t="s">
        <v>12994</v>
      </c>
      <c r="G5852" s="1" t="s">
        <v>12995</v>
      </c>
      <c r="H5852" s="1">
        <v>21205</v>
      </c>
      <c r="I5852" s="1">
        <v>1013594</v>
      </c>
      <c r="J5852" s="1">
        <v>38.249510000000001</v>
      </c>
      <c r="K5852" s="1">
        <v>-83.438378999999998</v>
      </c>
      <c r="L5852" s="1"/>
      <c r="M5852" s="1" t="s">
        <v>1497</v>
      </c>
      <c r="N5852" s="1" t="s">
        <v>12675</v>
      </c>
      <c r="O5852" s="1">
        <v>2022</v>
      </c>
      <c r="P5852" s="1">
        <v>40351</v>
      </c>
      <c r="Q5852" s="1" t="s">
        <v>542</v>
      </c>
      <c r="R5852" s="1"/>
      <c r="S5852" s="1" t="s">
        <v>24435</v>
      </c>
      <c r="T5852" s="1" t="s">
        <v>6826</v>
      </c>
      <c r="U5852" s="1"/>
      <c r="V5852" s="1" t="s">
        <v>12735</v>
      </c>
      <c r="W5852" s="1" t="s">
        <v>6826</v>
      </c>
    </row>
    <row r="5853" spans="1:23" x14ac:dyDescent="0.25">
      <c r="A5853" s="1">
        <v>1013276</v>
      </c>
      <c r="B5853" s="5" t="str">
        <f>VLOOKUP(H5853,'FIPS Basin X-walk'!$A$2:$F$3224,6,FALSE)</f>
        <v>Piedmont-Blue Ridge Prov</v>
      </c>
      <c r="C5853" s="1" t="s">
        <v>17488</v>
      </c>
      <c r="D5853" s="1"/>
      <c r="E5853" s="1"/>
      <c r="F5853" s="1" t="s">
        <v>13948</v>
      </c>
      <c r="G5853" s="1" t="s">
        <v>12995</v>
      </c>
      <c r="H5853" s="1">
        <v>37159</v>
      </c>
      <c r="I5853" s="1">
        <v>1013276</v>
      </c>
      <c r="J5853" s="1">
        <v>35.682316999999998</v>
      </c>
      <c r="K5853" s="1">
        <v>-80.507236000000006</v>
      </c>
      <c r="L5853" s="1"/>
      <c r="M5853" s="1" t="s">
        <v>1530</v>
      </c>
      <c r="N5853" s="1" t="s">
        <v>17213</v>
      </c>
      <c r="O5853" s="1">
        <v>2022</v>
      </c>
      <c r="P5853" s="1">
        <v>28145</v>
      </c>
      <c r="Q5853" s="1" t="s">
        <v>17489</v>
      </c>
      <c r="R5853" s="1"/>
      <c r="S5853" s="1" t="s">
        <v>24722</v>
      </c>
      <c r="T5853" s="1" t="s">
        <v>6826</v>
      </c>
      <c r="U5853" s="1"/>
      <c r="V5853" s="1" t="s">
        <v>17490</v>
      </c>
      <c r="W5853" s="1" t="s">
        <v>6826</v>
      </c>
    </row>
    <row r="5854" spans="1:23" x14ac:dyDescent="0.25">
      <c r="A5854" s="1">
        <v>1006996</v>
      </c>
      <c r="B5854" s="5" t="str">
        <f>VLOOKUP(H5854,'FIPS Basin X-walk'!$A$2:$F$3224,6,FALSE)</f>
        <v>Piedmont-Blue Ridge Prov</v>
      </c>
      <c r="C5854" s="1" t="s">
        <v>17491</v>
      </c>
      <c r="D5854" s="1"/>
      <c r="E5854" s="1"/>
      <c r="F5854" s="1" t="s">
        <v>17492</v>
      </c>
      <c r="G5854" s="1" t="s">
        <v>12995</v>
      </c>
      <c r="H5854" s="1">
        <v>37159</v>
      </c>
      <c r="I5854" s="1">
        <v>1006996</v>
      </c>
      <c r="J5854" s="1">
        <v>35.757218999999999</v>
      </c>
      <c r="K5854" s="1">
        <v>-80.560395</v>
      </c>
      <c r="L5854" s="1"/>
      <c r="M5854" s="1" t="s">
        <v>1530</v>
      </c>
      <c r="N5854" s="1" t="s">
        <v>17213</v>
      </c>
      <c r="O5854" s="1">
        <v>2022</v>
      </c>
      <c r="P5854" s="1">
        <v>27054</v>
      </c>
      <c r="Q5854" s="1" t="s">
        <v>17493</v>
      </c>
      <c r="R5854" s="1"/>
      <c r="S5854" s="1" t="s">
        <v>24358</v>
      </c>
      <c r="T5854" s="1" t="s">
        <v>6826</v>
      </c>
      <c r="U5854" s="1"/>
      <c r="V5854" s="1" t="s">
        <v>17494</v>
      </c>
      <c r="W5854" s="1" t="s">
        <v>6826</v>
      </c>
    </row>
    <row r="5855" spans="1:23" x14ac:dyDescent="0.25">
      <c r="A5855" s="1">
        <v>1001331</v>
      </c>
      <c r="B5855" s="5" t="str">
        <f>VLOOKUP(H5855,'FIPS Basin X-walk'!$A$2:$F$3224,6,FALSE)</f>
        <v>East Texas Basin</v>
      </c>
      <c r="C5855" s="1" t="s">
        <v>21702</v>
      </c>
      <c r="D5855" s="1"/>
      <c r="E5855" s="1"/>
      <c r="F5855" s="1" t="s">
        <v>21703</v>
      </c>
      <c r="G5855" s="1" t="s">
        <v>1589</v>
      </c>
      <c r="H5855" s="1">
        <v>48401</v>
      </c>
      <c r="I5855" s="1">
        <v>1001331</v>
      </c>
      <c r="J5855" s="1">
        <v>32.016399999999997</v>
      </c>
      <c r="K5855" s="1">
        <v>-94.618899999999996</v>
      </c>
      <c r="L5855" s="1"/>
      <c r="M5855" s="1" t="s">
        <v>1485</v>
      </c>
      <c r="N5855" s="1" t="s">
        <v>9148</v>
      </c>
      <c r="O5855" s="1">
        <v>2022</v>
      </c>
      <c r="P5855" s="1">
        <v>75669</v>
      </c>
      <c r="Q5855" s="1" t="s">
        <v>21704</v>
      </c>
      <c r="R5855" s="1"/>
      <c r="S5855" s="1" t="s">
        <v>24355</v>
      </c>
      <c r="T5855" s="1" t="s">
        <v>6826</v>
      </c>
      <c r="U5855" s="1"/>
      <c r="V5855" s="1" t="s">
        <v>24600</v>
      </c>
      <c r="W5855" s="1" t="s">
        <v>6828</v>
      </c>
    </row>
    <row r="5856" spans="1:23" x14ac:dyDescent="0.25">
      <c r="A5856" s="1">
        <v>1007504</v>
      </c>
      <c r="B5856" s="5" t="str">
        <f>VLOOKUP(H5856,'FIPS Basin X-walk'!$A$2:$F$3224,6,FALSE)</f>
        <v>East Texas Basin</v>
      </c>
      <c r="C5856" s="1" t="s">
        <v>21705</v>
      </c>
      <c r="D5856" s="1"/>
      <c r="E5856" s="1" t="s">
        <v>6828</v>
      </c>
      <c r="F5856" s="1" t="s">
        <v>16527</v>
      </c>
      <c r="G5856" s="1" t="s">
        <v>1589</v>
      </c>
      <c r="H5856" s="1">
        <v>48401</v>
      </c>
      <c r="I5856" s="1">
        <v>1007504</v>
      </c>
      <c r="J5856" s="1">
        <v>32.259700000000002</v>
      </c>
      <c r="K5856" s="1">
        <v>-94.570300000000003</v>
      </c>
      <c r="L5856" s="1"/>
      <c r="M5856" s="1" t="s">
        <v>1485</v>
      </c>
      <c r="N5856" s="1" t="s">
        <v>9148</v>
      </c>
      <c r="O5856" s="1">
        <v>2022</v>
      </c>
      <c r="P5856" s="1">
        <v>75691</v>
      </c>
      <c r="Q5856" s="1" t="s">
        <v>21706</v>
      </c>
      <c r="R5856" s="1"/>
      <c r="S5856" s="1" t="s">
        <v>24355</v>
      </c>
      <c r="T5856" s="1" t="s">
        <v>6826</v>
      </c>
      <c r="U5856" s="1"/>
      <c r="V5856" s="1" t="s">
        <v>8562</v>
      </c>
      <c r="W5856" s="1" t="s">
        <v>6828</v>
      </c>
    </row>
    <row r="5857" spans="1:23" x14ac:dyDescent="0.25">
      <c r="A5857" s="1">
        <v>1003337</v>
      </c>
      <c r="B5857" s="5" t="str">
        <f>VLOOKUP(H5857,'FIPS Basin X-walk'!$A$2:$F$3224,6,FALSE)</f>
        <v>East Texas Basin</v>
      </c>
      <c r="C5857" s="1" t="s">
        <v>21709</v>
      </c>
      <c r="D5857" s="1"/>
      <c r="E5857" s="1"/>
      <c r="F5857" s="1" t="s">
        <v>1570</v>
      </c>
      <c r="G5857" s="1" t="s">
        <v>21708</v>
      </c>
      <c r="H5857" s="1">
        <v>48401</v>
      </c>
      <c r="I5857" s="1">
        <v>1003337</v>
      </c>
      <c r="J5857" s="1">
        <v>32.118437</v>
      </c>
      <c r="K5857" s="1">
        <v>-94.707114000000004</v>
      </c>
      <c r="L5857" s="1"/>
      <c r="M5857" s="1" t="s">
        <v>1485</v>
      </c>
      <c r="N5857" s="1" t="s">
        <v>9148</v>
      </c>
      <c r="O5857" s="1">
        <v>2022</v>
      </c>
      <c r="P5857" s="1">
        <v>75653</v>
      </c>
      <c r="Q5857" s="1" t="s">
        <v>21710</v>
      </c>
      <c r="R5857" s="1"/>
      <c r="S5857" s="1" t="s">
        <v>24358</v>
      </c>
      <c r="T5857" s="1" t="s">
        <v>6826</v>
      </c>
      <c r="U5857" s="1"/>
      <c r="V5857" s="1" t="s">
        <v>7813</v>
      </c>
      <c r="W5857" s="1" t="s">
        <v>6826</v>
      </c>
    </row>
    <row r="5858" spans="1:23" x14ac:dyDescent="0.25">
      <c r="A5858" s="1">
        <v>1006321</v>
      </c>
      <c r="B5858" s="5" t="str">
        <f>VLOOKUP(H5858,'FIPS Basin X-walk'!$A$2:$F$3224,6,FALSE)</f>
        <v>East Texas Basin</v>
      </c>
      <c r="C5858" s="1" t="s">
        <v>21707</v>
      </c>
      <c r="D5858" s="1"/>
      <c r="E5858" s="1"/>
      <c r="F5858" s="1" t="s">
        <v>12827</v>
      </c>
      <c r="G5858" s="1" t="s">
        <v>21708</v>
      </c>
      <c r="H5858" s="1">
        <v>48401</v>
      </c>
      <c r="I5858" s="1">
        <v>1006321</v>
      </c>
      <c r="J5858" s="1">
        <v>32.158889000000002</v>
      </c>
      <c r="K5858" s="1">
        <v>-94.878056000000001</v>
      </c>
      <c r="L5858" s="1"/>
      <c r="M5858" s="1" t="s">
        <v>1485</v>
      </c>
      <c r="N5858" s="1" t="s">
        <v>9148</v>
      </c>
      <c r="O5858" s="1">
        <v>2022</v>
      </c>
      <c r="P5858" s="1">
        <v>75654</v>
      </c>
      <c r="Q5858" s="1" t="s">
        <v>92</v>
      </c>
      <c r="R5858" s="1"/>
      <c r="S5858" s="1" t="s">
        <v>24399</v>
      </c>
      <c r="T5858" s="1" t="s">
        <v>6826</v>
      </c>
      <c r="U5858" s="1"/>
      <c r="V5858" s="1" t="s">
        <v>25055</v>
      </c>
      <c r="W5858" s="1" t="s">
        <v>6826</v>
      </c>
    </row>
    <row r="5859" spans="1:23" x14ac:dyDescent="0.25">
      <c r="A5859" s="1">
        <v>1006921</v>
      </c>
      <c r="B5859" s="5" t="str">
        <f>VLOOKUP(H5859,'FIPS Basin X-walk'!$A$2:$F$3224,6,FALSE)</f>
        <v>East Texas Basin</v>
      </c>
      <c r="C5859" s="1"/>
      <c r="D5859" s="1"/>
      <c r="E5859" s="1"/>
      <c r="F5859" s="1" t="s">
        <v>12827</v>
      </c>
      <c r="G5859" s="1" t="s">
        <v>21708</v>
      </c>
      <c r="H5859" s="1">
        <v>48401</v>
      </c>
      <c r="I5859" s="1">
        <v>1006921</v>
      </c>
      <c r="J5859" s="1">
        <v>32.009700000000002</v>
      </c>
      <c r="K5859" s="1">
        <v>-94.922799999999995</v>
      </c>
      <c r="L5859" s="1"/>
      <c r="M5859" s="1" t="s">
        <v>1485</v>
      </c>
      <c r="N5859" s="1" t="s">
        <v>9148</v>
      </c>
      <c r="O5859" s="1">
        <v>2022</v>
      </c>
      <c r="P5859" s="1">
        <v>75652</v>
      </c>
      <c r="Q5859" s="1" t="s">
        <v>24063</v>
      </c>
      <c r="R5859" s="1"/>
      <c r="S5859" s="1" t="s">
        <v>24435</v>
      </c>
      <c r="T5859" s="1" t="s">
        <v>6826</v>
      </c>
      <c r="U5859" s="1"/>
      <c r="V5859" s="1" t="s">
        <v>7521</v>
      </c>
      <c r="W5859" s="1" t="s">
        <v>6826</v>
      </c>
    </row>
    <row r="5860" spans="1:23" x14ac:dyDescent="0.25">
      <c r="A5860" s="1">
        <v>1003607</v>
      </c>
      <c r="B5860" s="5" t="str">
        <f>VLOOKUP(H5860,'FIPS Basin X-walk'!$A$2:$F$3224,6,FALSE)</f>
        <v>Wisconsin Arch</v>
      </c>
      <c r="C5860" s="1" t="s">
        <v>23251</v>
      </c>
      <c r="D5860" s="1"/>
      <c r="E5860" s="1"/>
      <c r="F5860" s="1" t="s">
        <v>23252</v>
      </c>
      <c r="G5860" s="1" t="s">
        <v>21708</v>
      </c>
      <c r="H5860" s="1">
        <v>55107</v>
      </c>
      <c r="I5860" s="1">
        <v>1003607</v>
      </c>
      <c r="J5860" s="1">
        <v>45.463430000000002</v>
      </c>
      <c r="K5860" s="1">
        <v>-91.088769999999997</v>
      </c>
      <c r="L5860" s="1"/>
      <c r="M5860" s="1" t="s">
        <v>1517</v>
      </c>
      <c r="N5860" s="1" t="s">
        <v>22991</v>
      </c>
      <c r="O5860" s="1">
        <v>2022</v>
      </c>
      <c r="P5860" s="1">
        <v>54848</v>
      </c>
      <c r="Q5860" s="1" t="s">
        <v>25142</v>
      </c>
      <c r="R5860" s="1"/>
      <c r="S5860" s="1"/>
      <c r="T5860" s="1" t="s">
        <v>6826</v>
      </c>
      <c r="U5860" s="1"/>
      <c r="V5860" s="1" t="s">
        <v>25143</v>
      </c>
      <c r="W5860" s="1" t="s">
        <v>6826</v>
      </c>
    </row>
    <row r="5861" spans="1:23" x14ac:dyDescent="0.25">
      <c r="A5861" s="1">
        <v>1007705</v>
      </c>
      <c r="B5861" s="5" t="str">
        <f>VLOOKUP(H5861,'FIPS Basin X-walk'!$A$2:$F$3224,6,FALSE)</f>
        <v>Wisconsin Arch</v>
      </c>
      <c r="C5861" s="1" t="s">
        <v>23248</v>
      </c>
      <c r="D5861" s="1"/>
      <c r="E5861" s="1"/>
      <c r="F5861" s="1" t="s">
        <v>23249</v>
      </c>
      <c r="G5861" s="1" t="s">
        <v>21708</v>
      </c>
      <c r="H5861" s="1">
        <v>55107</v>
      </c>
      <c r="I5861" s="1">
        <v>1007705</v>
      </c>
      <c r="J5861" s="1">
        <v>45.453440000000001</v>
      </c>
      <c r="K5861" s="1">
        <v>-91.362533999999997</v>
      </c>
      <c r="L5861" s="1"/>
      <c r="M5861" s="1" t="s">
        <v>1517</v>
      </c>
      <c r="N5861" s="1" t="s">
        <v>22991</v>
      </c>
      <c r="O5861" s="1">
        <v>2022</v>
      </c>
      <c r="P5861" s="1">
        <v>54895</v>
      </c>
      <c r="Q5861" s="1" t="s">
        <v>23250</v>
      </c>
      <c r="R5861" s="1"/>
      <c r="S5861" s="1" t="s">
        <v>24358</v>
      </c>
      <c r="T5861" s="1" t="s">
        <v>6826</v>
      </c>
      <c r="U5861" s="1"/>
      <c r="V5861" s="1" t="s">
        <v>6878</v>
      </c>
      <c r="W5861" s="1" t="s">
        <v>6828</v>
      </c>
    </row>
    <row r="5862" spans="1:23" x14ac:dyDescent="0.25">
      <c r="A5862" s="1">
        <v>1007359</v>
      </c>
      <c r="B5862" s="5" t="str">
        <f>VLOOKUP(H5862,'FIPS Basin X-walk'!$A$2:$F$3224,6,FALSE)</f>
        <v>Appalachian Basin (Eastern Overthrust Area)</v>
      </c>
      <c r="C5862" s="1" t="s">
        <v>22378</v>
      </c>
      <c r="D5862" s="1"/>
      <c r="E5862" s="1"/>
      <c r="F5862" s="1" t="s">
        <v>17809</v>
      </c>
      <c r="G5862" s="1" t="s">
        <v>1850</v>
      </c>
      <c r="H5862" s="1">
        <v>51167</v>
      </c>
      <c r="I5862" s="1">
        <v>1007359</v>
      </c>
      <c r="J5862" s="1">
        <v>36.933300000000003</v>
      </c>
      <c r="K5862" s="1">
        <v>-82.199700000000007</v>
      </c>
      <c r="L5862" s="1"/>
      <c r="M5862" s="1" t="s">
        <v>1486</v>
      </c>
      <c r="N5862" s="1" t="s">
        <v>15119</v>
      </c>
      <c r="O5862" s="1">
        <v>2022</v>
      </c>
      <c r="P5862" s="1">
        <v>24225</v>
      </c>
      <c r="Q5862" s="1" t="s">
        <v>22379</v>
      </c>
      <c r="R5862" s="1"/>
      <c r="S5862" s="1" t="s">
        <v>24355</v>
      </c>
      <c r="T5862" s="1" t="s">
        <v>6826</v>
      </c>
      <c r="U5862" s="1"/>
      <c r="V5862" s="1" t="s">
        <v>8013</v>
      </c>
      <c r="W5862" s="1" t="s">
        <v>6828</v>
      </c>
    </row>
    <row r="5863" spans="1:23" x14ac:dyDescent="0.25">
      <c r="A5863" s="1">
        <v>1000262</v>
      </c>
      <c r="B5863" s="5" t="str">
        <f>VLOOKUP(H5863,'FIPS Basin X-walk'!$A$2:$F$3224,6,FALSE)</f>
        <v>S.GA Sedimentary Prov</v>
      </c>
      <c r="C5863" s="1" t="s">
        <v>7228</v>
      </c>
      <c r="D5863" s="1"/>
      <c r="E5863" s="1"/>
      <c r="F5863" s="1" t="s">
        <v>7224</v>
      </c>
      <c r="G5863" s="1" t="s">
        <v>1850</v>
      </c>
      <c r="H5863" s="1">
        <v>1113</v>
      </c>
      <c r="I5863" s="1">
        <v>1000262</v>
      </c>
      <c r="J5863" s="1">
        <v>32.174999999999997</v>
      </c>
      <c r="K5863" s="1">
        <v>-85.031099999999995</v>
      </c>
      <c r="L5863" s="1"/>
      <c r="M5863" s="1" t="s">
        <v>1482</v>
      </c>
      <c r="N5863" s="1" t="s">
        <v>6824</v>
      </c>
      <c r="O5863" s="1">
        <v>2022</v>
      </c>
      <c r="P5863" s="1">
        <v>36868</v>
      </c>
      <c r="Q5863" s="1" t="s">
        <v>24455</v>
      </c>
      <c r="R5863" s="1"/>
      <c r="S5863" s="1" t="s">
        <v>24385</v>
      </c>
      <c r="T5863" s="1" t="s">
        <v>6828</v>
      </c>
      <c r="U5863" s="1"/>
      <c r="V5863" s="1" t="s">
        <v>6986</v>
      </c>
      <c r="W5863" s="1" t="s">
        <v>6828</v>
      </c>
    </row>
    <row r="5864" spans="1:23" x14ac:dyDescent="0.25">
      <c r="A5864" s="1">
        <v>1004329</v>
      </c>
      <c r="B5864" s="5" t="str">
        <f>VLOOKUP(H5864,'FIPS Basin X-walk'!$A$2:$F$3224,6,FALSE)</f>
        <v>S.GA Sedimentary Prov</v>
      </c>
      <c r="C5864" s="1" t="s">
        <v>7223</v>
      </c>
      <c r="D5864" s="1"/>
      <c r="E5864" s="1"/>
      <c r="F5864" s="1" t="s">
        <v>7224</v>
      </c>
      <c r="G5864" s="1" t="s">
        <v>7225</v>
      </c>
      <c r="H5864" s="1">
        <v>1113</v>
      </c>
      <c r="I5864" s="1">
        <v>1004329</v>
      </c>
      <c r="J5864" s="1">
        <v>32.433720000000001</v>
      </c>
      <c r="K5864" s="1">
        <v>-84.972570000000005</v>
      </c>
      <c r="L5864" s="1"/>
      <c r="M5864" s="1" t="s">
        <v>1482</v>
      </c>
      <c r="N5864" s="1" t="s">
        <v>6824</v>
      </c>
      <c r="O5864" s="1">
        <v>2022</v>
      </c>
      <c r="P5864" s="1">
        <v>36869</v>
      </c>
      <c r="Q5864" s="1" t="s">
        <v>7226</v>
      </c>
      <c r="R5864" s="1"/>
      <c r="S5864" s="1" t="s">
        <v>24449</v>
      </c>
      <c r="T5864" s="1" t="s">
        <v>6826</v>
      </c>
      <c r="U5864" s="1"/>
      <c r="V5864" s="1" t="s">
        <v>7227</v>
      </c>
      <c r="W5864" s="1" t="s">
        <v>6826</v>
      </c>
    </row>
    <row r="5865" spans="1:23" x14ac:dyDescent="0.25">
      <c r="A5865" s="1">
        <v>1011322</v>
      </c>
      <c r="B5865" s="5" t="str">
        <f>VLOOKUP(H5865,'FIPS Basin X-walk'!$A$2:$F$3224,6,FALSE)</f>
        <v>S.GA Sedimentary Prov</v>
      </c>
      <c r="C5865" s="1" t="s">
        <v>7229</v>
      </c>
      <c r="D5865" s="1"/>
      <c r="E5865" s="1"/>
      <c r="F5865" s="1" t="s">
        <v>7230</v>
      </c>
      <c r="G5865" s="1" t="s">
        <v>7225</v>
      </c>
      <c r="H5865" s="1">
        <v>1113</v>
      </c>
      <c r="I5865" s="1">
        <v>1011322</v>
      </c>
      <c r="J5865" s="1">
        <v>32.432597999999999</v>
      </c>
      <c r="K5865" s="1">
        <v>-84.975757999999999</v>
      </c>
      <c r="L5865" s="1"/>
      <c r="M5865" s="1" t="s">
        <v>1482</v>
      </c>
      <c r="N5865" s="1" t="s">
        <v>6824</v>
      </c>
      <c r="O5865" s="1">
        <v>2022</v>
      </c>
      <c r="P5865" s="1">
        <v>36869</v>
      </c>
      <c r="Q5865" s="1" t="s">
        <v>7231</v>
      </c>
      <c r="R5865" s="1"/>
      <c r="S5865" s="1" t="s">
        <v>24804</v>
      </c>
      <c r="T5865" s="1" t="s">
        <v>6826</v>
      </c>
      <c r="U5865" s="1"/>
      <c r="V5865" s="1" t="s">
        <v>7232</v>
      </c>
      <c r="W5865" s="1" t="s">
        <v>6826</v>
      </c>
    </row>
    <row r="5866" spans="1:23" x14ac:dyDescent="0.25">
      <c r="A5866" s="1">
        <v>1006552</v>
      </c>
      <c r="B5866" s="5" t="str">
        <f>VLOOKUP(H5866,'FIPS Basin X-walk'!$A$2:$F$3224,6,FALSE)</f>
        <v>Central Kansas Uplift</v>
      </c>
      <c r="C5866" s="1" t="s">
        <v>12601</v>
      </c>
      <c r="D5866" s="1"/>
      <c r="E5866" s="1"/>
      <c r="F5866" s="1" t="s">
        <v>12602</v>
      </c>
      <c r="G5866" s="1" t="s">
        <v>7225</v>
      </c>
      <c r="H5866" s="1">
        <v>20167</v>
      </c>
      <c r="I5866" s="1">
        <v>1006552</v>
      </c>
      <c r="J5866" s="1">
        <v>38.90005</v>
      </c>
      <c r="K5866" s="1">
        <v>-98.84066</v>
      </c>
      <c r="L5866" s="1"/>
      <c r="M5866" s="1" t="s">
        <v>1490</v>
      </c>
      <c r="N5866" s="1" t="s">
        <v>12401</v>
      </c>
      <c r="O5866" s="1">
        <v>2022</v>
      </c>
      <c r="P5866" s="1">
        <v>67665</v>
      </c>
      <c r="Q5866" s="1" t="s">
        <v>12603</v>
      </c>
      <c r="R5866" s="1"/>
      <c r="S5866" s="1" t="s">
        <v>24378</v>
      </c>
      <c r="T5866" s="1" t="s">
        <v>6826</v>
      </c>
      <c r="U5866" s="1"/>
      <c r="V5866" s="1" t="s">
        <v>25737</v>
      </c>
      <c r="W5866" s="1" t="s">
        <v>6826</v>
      </c>
    </row>
    <row r="5867" spans="1:23" x14ac:dyDescent="0.25">
      <c r="A5867" s="1">
        <v>1003241</v>
      </c>
      <c r="B5867" s="5" t="str">
        <f>VLOOKUP(H5867,'FIPS Basin X-walk'!$A$2:$F$3224,6,FALSE)</f>
        <v>Cincinnati Arch</v>
      </c>
      <c r="C5867" s="1" t="s">
        <v>20228</v>
      </c>
      <c r="D5867" s="1"/>
      <c r="E5867" s="1"/>
      <c r="F5867" s="1" t="s">
        <v>20229</v>
      </c>
      <c r="G5867" s="1" t="s">
        <v>20225</v>
      </c>
      <c r="H5867" s="1">
        <v>47149</v>
      </c>
      <c r="I5867" s="1">
        <v>1003241</v>
      </c>
      <c r="J5867" s="1">
        <v>36.004629999999999</v>
      </c>
      <c r="K5867" s="1">
        <v>-86.599100000000007</v>
      </c>
      <c r="L5867" s="1"/>
      <c r="M5867" s="1" t="s">
        <v>1538</v>
      </c>
      <c r="N5867" s="1" t="s">
        <v>20002</v>
      </c>
      <c r="O5867" s="1">
        <v>2022</v>
      </c>
      <c r="P5867" s="1">
        <v>37086</v>
      </c>
      <c r="Q5867" s="1" t="s">
        <v>20230</v>
      </c>
      <c r="R5867" s="1"/>
      <c r="S5867" s="1" t="s">
        <v>24966</v>
      </c>
      <c r="T5867" s="1" t="s">
        <v>6826</v>
      </c>
      <c r="U5867" s="1"/>
      <c r="V5867" s="1" t="s">
        <v>12256</v>
      </c>
      <c r="W5867" s="1" t="s">
        <v>6826</v>
      </c>
    </row>
    <row r="5868" spans="1:23" x14ac:dyDescent="0.25">
      <c r="A5868" s="1">
        <v>1002650</v>
      </c>
      <c r="B5868" s="5" t="str">
        <f>VLOOKUP(H5868,'FIPS Basin X-walk'!$A$2:$F$3224,6,FALSE)</f>
        <v>Cincinnati Arch</v>
      </c>
      <c r="C5868" s="1" t="s">
        <v>20232</v>
      </c>
      <c r="D5868" s="1"/>
      <c r="E5868" s="1"/>
      <c r="F5868" s="1" t="s">
        <v>20224</v>
      </c>
      <c r="G5868" s="1" t="s">
        <v>20225</v>
      </c>
      <c r="H5868" s="1">
        <v>47149</v>
      </c>
      <c r="I5868" s="1">
        <v>1002650</v>
      </c>
      <c r="J5868" s="1">
        <v>35.941992999999997</v>
      </c>
      <c r="K5868" s="1">
        <v>-86.361929000000003</v>
      </c>
      <c r="L5868" s="1"/>
      <c r="M5868" s="1" t="s">
        <v>1538</v>
      </c>
      <c r="N5868" s="1" t="s">
        <v>20002</v>
      </c>
      <c r="O5868" s="1">
        <v>2022</v>
      </c>
      <c r="P5868" s="1">
        <v>37130</v>
      </c>
      <c r="Q5868" s="1" t="s">
        <v>20233</v>
      </c>
      <c r="R5868" s="1"/>
      <c r="S5868" s="1" t="s">
        <v>24358</v>
      </c>
      <c r="T5868" s="1" t="s">
        <v>6826</v>
      </c>
      <c r="U5868" s="1"/>
      <c r="V5868" s="1" t="s">
        <v>6952</v>
      </c>
      <c r="W5868" s="1" t="s">
        <v>6826</v>
      </c>
    </row>
    <row r="5869" spans="1:23" x14ac:dyDescent="0.25">
      <c r="A5869" s="1">
        <v>1004834</v>
      </c>
      <c r="B5869" s="5" t="str">
        <f>VLOOKUP(H5869,'FIPS Basin X-walk'!$A$2:$F$3224,6,FALSE)</f>
        <v>Cincinnati Arch</v>
      </c>
      <c r="C5869" s="1" t="s">
        <v>20223</v>
      </c>
      <c r="D5869" s="1"/>
      <c r="E5869" s="1"/>
      <c r="F5869" s="1" t="s">
        <v>20224</v>
      </c>
      <c r="G5869" s="1" t="s">
        <v>20225</v>
      </c>
      <c r="H5869" s="1">
        <v>47149</v>
      </c>
      <c r="I5869" s="1">
        <v>1004834</v>
      </c>
      <c r="J5869" s="1">
        <v>35.843420000000002</v>
      </c>
      <c r="K5869" s="1">
        <v>-86.370750000000001</v>
      </c>
      <c r="L5869" s="1"/>
      <c r="M5869" s="1" t="s">
        <v>1538</v>
      </c>
      <c r="N5869" s="1" t="s">
        <v>20002</v>
      </c>
      <c r="O5869" s="1">
        <v>2022</v>
      </c>
      <c r="P5869" s="1">
        <v>37132</v>
      </c>
      <c r="Q5869" s="1" t="s">
        <v>20226</v>
      </c>
      <c r="R5869" s="1"/>
      <c r="S5869" s="1" t="s">
        <v>24379</v>
      </c>
      <c r="T5869" s="1" t="s">
        <v>6828</v>
      </c>
      <c r="U5869" s="1"/>
      <c r="V5869" s="1" t="s">
        <v>20227</v>
      </c>
      <c r="W5869" s="1" t="s">
        <v>6828</v>
      </c>
    </row>
    <row r="5870" spans="1:23" x14ac:dyDescent="0.25">
      <c r="A5870" s="1">
        <v>1003850</v>
      </c>
      <c r="B5870" s="5" t="str">
        <f>VLOOKUP(H5870,'FIPS Basin X-walk'!$A$2:$F$3224,6,FALSE)</f>
        <v>Cincinnati Arch</v>
      </c>
      <c r="C5870" s="1" t="s">
        <v>20231</v>
      </c>
      <c r="D5870" s="1"/>
      <c r="E5870" s="1"/>
      <c r="F5870" s="1" t="s">
        <v>9565</v>
      </c>
      <c r="G5870" s="1" t="s">
        <v>20225</v>
      </c>
      <c r="H5870" s="1">
        <v>47149</v>
      </c>
      <c r="I5870" s="1">
        <v>1003850</v>
      </c>
      <c r="J5870" s="1">
        <v>35.963700000000003</v>
      </c>
      <c r="K5870" s="1">
        <v>-86.484999999999999</v>
      </c>
      <c r="L5870" s="1"/>
      <c r="M5870" s="1" t="s">
        <v>1538</v>
      </c>
      <c r="N5870" s="1" t="s">
        <v>20002</v>
      </c>
      <c r="O5870" s="1">
        <v>2022</v>
      </c>
      <c r="P5870" s="1">
        <v>37167</v>
      </c>
      <c r="Q5870" s="1" t="s">
        <v>25180</v>
      </c>
      <c r="R5870" s="1"/>
      <c r="S5870" s="1" t="s">
        <v>24419</v>
      </c>
      <c r="T5870" s="1" t="s">
        <v>6826</v>
      </c>
      <c r="U5870" s="1"/>
      <c r="V5870" s="1" t="s">
        <v>15335</v>
      </c>
      <c r="W5870" s="1" t="s">
        <v>6826</v>
      </c>
    </row>
    <row r="5871" spans="1:23" x14ac:dyDescent="0.25">
      <c r="A5871" s="1">
        <v>1011251</v>
      </c>
      <c r="B5871" s="5" t="str">
        <f>VLOOKUP(H5871,'FIPS Basin X-walk'!$A$2:$F$3224,6,FALSE)</f>
        <v>New England Province</v>
      </c>
      <c r="C5871" s="1" t="s">
        <v>22124</v>
      </c>
      <c r="D5871" s="1"/>
      <c r="E5871" s="1"/>
      <c r="F5871" s="1" t="s">
        <v>1910</v>
      </c>
      <c r="G5871" s="1" t="s">
        <v>22125</v>
      </c>
      <c r="H5871" s="1">
        <v>50021</v>
      </c>
      <c r="I5871" s="1">
        <v>1011251</v>
      </c>
      <c r="J5871" s="1">
        <v>43.709870000000002</v>
      </c>
      <c r="K5871" s="1">
        <v>-73.063019999999995</v>
      </c>
      <c r="L5871" s="1"/>
      <c r="M5871" s="1" t="s">
        <v>1884</v>
      </c>
      <c r="N5871" s="1" t="s">
        <v>22110</v>
      </c>
      <c r="O5871" s="1">
        <v>2022</v>
      </c>
      <c r="P5871" s="1">
        <v>5701</v>
      </c>
      <c r="Q5871" s="1" t="s">
        <v>22126</v>
      </c>
      <c r="R5871" s="1"/>
      <c r="S5871" s="1" t="s">
        <v>24745</v>
      </c>
      <c r="T5871" s="1" t="s">
        <v>6826</v>
      </c>
      <c r="U5871" s="1"/>
      <c r="V5871" s="1" t="s">
        <v>22127</v>
      </c>
      <c r="W5871" s="1" t="s">
        <v>6826</v>
      </c>
    </row>
    <row r="5872" spans="1:23" x14ac:dyDescent="0.25">
      <c r="A5872" s="1">
        <v>1010321</v>
      </c>
      <c r="B5872" s="5" t="str">
        <f>VLOOKUP(H5872,'FIPS Basin X-walk'!$A$2:$F$3224,6,FALSE)</f>
        <v>New England Province</v>
      </c>
      <c r="C5872" s="1" t="s">
        <v>22128</v>
      </c>
      <c r="D5872" s="1"/>
      <c r="E5872" s="1"/>
      <c r="F5872" s="1" t="s">
        <v>1947</v>
      </c>
      <c r="G5872" s="1" t="s">
        <v>22125</v>
      </c>
      <c r="H5872" s="1">
        <v>50021</v>
      </c>
      <c r="I5872" s="1">
        <v>1010321</v>
      </c>
      <c r="J5872" s="1">
        <v>43.661079999999998</v>
      </c>
      <c r="K5872" s="1">
        <v>-72.992599999999996</v>
      </c>
      <c r="L5872" s="1"/>
      <c r="M5872" s="1" t="s">
        <v>1884</v>
      </c>
      <c r="N5872" s="1" t="s">
        <v>22110</v>
      </c>
      <c r="O5872" s="1">
        <v>2022</v>
      </c>
      <c r="P5872" s="1">
        <v>5701</v>
      </c>
      <c r="Q5872" s="1" t="s">
        <v>22129</v>
      </c>
      <c r="R5872" s="1"/>
      <c r="S5872" s="1" t="s">
        <v>24360</v>
      </c>
      <c r="T5872" s="1" t="s">
        <v>6826</v>
      </c>
      <c r="U5872" s="1"/>
      <c r="V5872" s="1" t="s">
        <v>22130</v>
      </c>
      <c r="W5872" s="1" t="s">
        <v>6826</v>
      </c>
    </row>
    <row r="5873" spans="1:23" x14ac:dyDescent="0.25">
      <c r="A5873" s="1">
        <v>1013988</v>
      </c>
      <c r="B5873" s="5" t="str">
        <f>VLOOKUP(H5873,'FIPS Basin X-walk'!$A$2:$F$3224,6,FALSE)</f>
        <v>East Texas Basin</v>
      </c>
      <c r="C5873" s="1" t="s">
        <v>23896</v>
      </c>
      <c r="D5873" s="1"/>
      <c r="E5873" s="1"/>
      <c r="F5873" s="1" t="s">
        <v>23897</v>
      </c>
      <c r="G5873" s="1" t="s">
        <v>26825</v>
      </c>
      <c r="H5873" s="1">
        <v>48403</v>
      </c>
      <c r="I5873" s="1">
        <v>1013988</v>
      </c>
      <c r="J5873" s="1">
        <v>31.256239999999998</v>
      </c>
      <c r="K5873" s="1">
        <v>-93.972170000000006</v>
      </c>
      <c r="L5873" s="1"/>
      <c r="M5873" s="1" t="s">
        <v>1485</v>
      </c>
      <c r="N5873" s="1" t="s">
        <v>9148</v>
      </c>
      <c r="O5873" s="1">
        <v>2022</v>
      </c>
      <c r="P5873" s="1">
        <v>75968</v>
      </c>
      <c r="Q5873" s="1" t="s">
        <v>400</v>
      </c>
      <c r="R5873" s="1"/>
      <c r="S5873" s="1" t="s">
        <v>24435</v>
      </c>
      <c r="T5873" s="1" t="s">
        <v>6826</v>
      </c>
      <c r="U5873" s="1"/>
      <c r="V5873" s="1" t="s">
        <v>8019</v>
      </c>
      <c r="W5873" s="1" t="s">
        <v>6826</v>
      </c>
    </row>
    <row r="5874" spans="1:23" x14ac:dyDescent="0.25">
      <c r="A5874" s="1">
        <v>1013165</v>
      </c>
      <c r="B5874" s="5" t="str">
        <f>VLOOKUP(H5874,'FIPS Basin X-walk'!$A$2:$F$3224,6,FALSE)</f>
        <v>Arkla Basin</v>
      </c>
      <c r="C5874" s="1" t="s">
        <v>13503</v>
      </c>
      <c r="D5874" s="1"/>
      <c r="E5874" s="1"/>
      <c r="F5874" s="1" t="s">
        <v>13504</v>
      </c>
      <c r="G5874" s="1" t="s">
        <v>13505</v>
      </c>
      <c r="H5874" s="1">
        <v>22085</v>
      </c>
      <c r="I5874" s="1">
        <v>1013165</v>
      </c>
      <c r="J5874" s="1">
        <v>31.456479999999999</v>
      </c>
      <c r="K5874" s="1">
        <v>-93.459689999999995</v>
      </c>
      <c r="L5874" s="1"/>
      <c r="M5874" s="1" t="s">
        <v>1483</v>
      </c>
      <c r="N5874" s="1" t="s">
        <v>13028</v>
      </c>
      <c r="O5874" s="1">
        <v>2022</v>
      </c>
      <c r="P5874" s="1">
        <v>71429</v>
      </c>
      <c r="Q5874" s="1" t="s">
        <v>13506</v>
      </c>
      <c r="R5874" s="1"/>
      <c r="S5874" s="1" t="s">
        <v>25301</v>
      </c>
      <c r="T5874" s="1" t="s">
        <v>6826</v>
      </c>
      <c r="U5874" s="1"/>
      <c r="V5874" s="1" t="s">
        <v>13053</v>
      </c>
      <c r="W5874" s="1" t="s">
        <v>6826</v>
      </c>
    </row>
    <row r="5875" spans="1:23" x14ac:dyDescent="0.25">
      <c r="A5875" s="1">
        <v>1002223</v>
      </c>
      <c r="B5875" s="5" t="str">
        <f>VLOOKUP(H5875,'FIPS Basin X-walk'!$A$2:$F$3224,6,FALSE)</f>
        <v>Arkla Basin</v>
      </c>
      <c r="C5875" s="1" t="s">
        <v>13509</v>
      </c>
      <c r="D5875" s="1"/>
      <c r="E5875" s="1"/>
      <c r="F5875" s="1" t="s">
        <v>13510</v>
      </c>
      <c r="G5875" s="1" t="s">
        <v>13505</v>
      </c>
      <c r="H5875" s="1">
        <v>22085</v>
      </c>
      <c r="I5875" s="1">
        <v>1002223</v>
      </c>
      <c r="J5875" s="1">
        <v>31.609914</v>
      </c>
      <c r="K5875" s="1">
        <v>-93.557411000000002</v>
      </c>
      <c r="L5875" s="1"/>
      <c r="M5875" s="1" t="s">
        <v>1483</v>
      </c>
      <c r="N5875" s="1" t="s">
        <v>13028</v>
      </c>
      <c r="O5875" s="1">
        <v>2022</v>
      </c>
      <c r="P5875" s="1">
        <v>71443</v>
      </c>
      <c r="Q5875" s="1" t="s">
        <v>13511</v>
      </c>
      <c r="R5875" s="1"/>
      <c r="S5875" s="1" t="s">
        <v>24358</v>
      </c>
      <c r="T5875" s="1" t="s">
        <v>6826</v>
      </c>
      <c r="U5875" s="1"/>
      <c r="V5875" s="1" t="s">
        <v>7813</v>
      </c>
      <c r="W5875" s="1" t="s">
        <v>6826</v>
      </c>
    </row>
    <row r="5876" spans="1:23" x14ac:dyDescent="0.25">
      <c r="A5876" s="1">
        <v>1008969</v>
      </c>
      <c r="B5876" s="5" t="str">
        <f>VLOOKUP(H5876,'FIPS Basin X-walk'!$A$2:$F$3224,6,FALSE)</f>
        <v>Arkla Basin</v>
      </c>
      <c r="C5876" s="1" t="s">
        <v>13507</v>
      </c>
      <c r="D5876" s="1"/>
      <c r="E5876" s="1"/>
      <c r="F5876" s="1" t="s">
        <v>13508</v>
      </c>
      <c r="G5876" s="1" t="s">
        <v>13505</v>
      </c>
      <c r="H5876" s="1">
        <v>22085</v>
      </c>
      <c r="I5876" s="1">
        <v>1008969</v>
      </c>
      <c r="J5876" s="1">
        <v>31.796664</v>
      </c>
      <c r="K5876" s="1">
        <v>-93.510453999999996</v>
      </c>
      <c r="L5876" s="1"/>
      <c r="M5876" s="1" t="s">
        <v>1483</v>
      </c>
      <c r="N5876" s="1" t="s">
        <v>13028</v>
      </c>
      <c r="O5876" s="1">
        <v>2022</v>
      </c>
      <c r="P5876" s="1">
        <v>71065</v>
      </c>
      <c r="Q5876" s="1" t="s">
        <v>673</v>
      </c>
      <c r="R5876" s="1"/>
      <c r="S5876" s="1" t="s">
        <v>24435</v>
      </c>
      <c r="T5876" s="1" t="s">
        <v>6826</v>
      </c>
      <c r="U5876" s="1"/>
      <c r="V5876" s="1" t="s">
        <v>9347</v>
      </c>
      <c r="W5876" s="1" t="s">
        <v>6826</v>
      </c>
    </row>
    <row r="5877" spans="1:23" x14ac:dyDescent="0.25">
      <c r="A5877" s="1">
        <v>1001127</v>
      </c>
      <c r="B5877" s="5" t="str">
        <f>VLOOKUP(H5877,'FIPS Basin X-walk'!$A$2:$F$3224,6,FALSE)</f>
        <v>Sacramento Basin</v>
      </c>
      <c r="C5877" s="1" t="s">
        <v>8675</v>
      </c>
      <c r="D5877" s="1"/>
      <c r="E5877" s="1"/>
      <c r="F5877" s="1" t="s">
        <v>8676</v>
      </c>
      <c r="G5877" s="1" t="s">
        <v>1648</v>
      </c>
      <c r="H5877" s="1">
        <v>6067</v>
      </c>
      <c r="I5877" s="1">
        <v>1001127</v>
      </c>
      <c r="J5877" s="1">
        <v>38.446100000000001</v>
      </c>
      <c r="K5877" s="1">
        <v>-121.4614</v>
      </c>
      <c r="L5877" s="1"/>
      <c r="M5877" s="1" t="s">
        <v>1489</v>
      </c>
      <c r="N5877" s="1" t="s">
        <v>8033</v>
      </c>
      <c r="O5877" s="1">
        <v>2022</v>
      </c>
      <c r="P5877" s="1">
        <v>95758</v>
      </c>
      <c r="Q5877" s="1" t="s">
        <v>24635</v>
      </c>
      <c r="R5877" s="1"/>
      <c r="S5877" s="1" t="s">
        <v>24355</v>
      </c>
      <c r="T5877" s="1" t="s">
        <v>6828</v>
      </c>
      <c r="U5877" s="1"/>
      <c r="V5877" s="1" t="s">
        <v>8666</v>
      </c>
      <c r="W5877" s="1" t="s">
        <v>6828</v>
      </c>
    </row>
    <row r="5878" spans="1:23" x14ac:dyDescent="0.25">
      <c r="A5878" s="1">
        <v>1000323</v>
      </c>
      <c r="B5878" s="5" t="str">
        <f>VLOOKUP(H5878,'FIPS Basin X-walk'!$A$2:$F$3224,6,FALSE)</f>
        <v>Sacramento Basin</v>
      </c>
      <c r="C5878" s="1" t="s">
        <v>8663</v>
      </c>
      <c r="D5878" s="1"/>
      <c r="E5878" s="1"/>
      <c r="F5878" s="1" t="s">
        <v>8664</v>
      </c>
      <c r="G5878" s="1" t="s">
        <v>1648</v>
      </c>
      <c r="H5878" s="1">
        <v>6067</v>
      </c>
      <c r="I5878" s="1">
        <v>1000323</v>
      </c>
      <c r="J5878" s="1">
        <v>38.338299999999997</v>
      </c>
      <c r="K5878" s="1">
        <v>-121.12390000000001</v>
      </c>
      <c r="L5878" s="1"/>
      <c r="M5878" s="1" t="s">
        <v>1489</v>
      </c>
      <c r="N5878" s="1" t="s">
        <v>8033</v>
      </c>
      <c r="O5878" s="1">
        <v>2022</v>
      </c>
      <c r="P5878" s="1">
        <v>95638</v>
      </c>
      <c r="Q5878" s="1" t="s">
        <v>8665</v>
      </c>
      <c r="R5878" s="1"/>
      <c r="S5878" s="1" t="s">
        <v>24355</v>
      </c>
      <c r="T5878" s="1" t="s">
        <v>6826</v>
      </c>
      <c r="U5878" s="1"/>
      <c r="V5878" s="1" t="s">
        <v>8666</v>
      </c>
      <c r="W5878" s="1" t="s">
        <v>6828</v>
      </c>
    </row>
    <row r="5879" spans="1:23" x14ac:dyDescent="0.25">
      <c r="A5879" s="1">
        <v>1001129</v>
      </c>
      <c r="B5879" s="5" t="str">
        <f>VLOOKUP(H5879,'FIPS Basin X-walk'!$A$2:$F$3224,6,FALSE)</f>
        <v>Sacramento Basin</v>
      </c>
      <c r="C5879" s="1" t="s">
        <v>8667</v>
      </c>
      <c r="D5879" s="1"/>
      <c r="E5879" s="1"/>
      <c r="F5879" s="1" t="s">
        <v>8668</v>
      </c>
      <c r="G5879" s="1" t="s">
        <v>1648</v>
      </c>
      <c r="H5879" s="1">
        <v>6067</v>
      </c>
      <c r="I5879" s="1">
        <v>1001129</v>
      </c>
      <c r="J5879" s="1">
        <v>38.5306</v>
      </c>
      <c r="K5879" s="1">
        <v>-121.399</v>
      </c>
      <c r="L5879" s="1"/>
      <c r="M5879" s="1" t="s">
        <v>1489</v>
      </c>
      <c r="N5879" s="1" t="s">
        <v>8033</v>
      </c>
      <c r="O5879" s="1">
        <v>2022</v>
      </c>
      <c r="P5879" s="1">
        <v>95826</v>
      </c>
      <c r="Q5879" s="1" t="s">
        <v>24636</v>
      </c>
      <c r="R5879" s="1"/>
      <c r="S5879" s="1" t="s">
        <v>24355</v>
      </c>
      <c r="T5879" s="1" t="s">
        <v>6828</v>
      </c>
      <c r="U5879" s="1"/>
      <c r="V5879" s="1" t="s">
        <v>8666</v>
      </c>
      <c r="W5879" s="1" t="s">
        <v>6828</v>
      </c>
    </row>
    <row r="5880" spans="1:23" x14ac:dyDescent="0.25">
      <c r="A5880" s="1">
        <v>1001130</v>
      </c>
      <c r="B5880" s="5" t="str">
        <f>VLOOKUP(H5880,'FIPS Basin X-walk'!$A$2:$F$3224,6,FALSE)</f>
        <v>Sacramento Basin</v>
      </c>
      <c r="C5880" s="1" t="s">
        <v>8672</v>
      </c>
      <c r="D5880" s="1"/>
      <c r="E5880" s="1"/>
      <c r="F5880" s="1" t="s">
        <v>8668</v>
      </c>
      <c r="G5880" s="1" t="s">
        <v>1648</v>
      </c>
      <c r="H5880" s="1">
        <v>6067</v>
      </c>
      <c r="I5880" s="1">
        <v>1001130</v>
      </c>
      <c r="J5880" s="1">
        <v>38.511000000000003</v>
      </c>
      <c r="K5880" s="1">
        <v>-121.4735</v>
      </c>
      <c r="L5880" s="1"/>
      <c r="M5880" s="1" t="s">
        <v>1489</v>
      </c>
      <c r="N5880" s="1" t="s">
        <v>8033</v>
      </c>
      <c r="O5880" s="1">
        <v>2022</v>
      </c>
      <c r="P5880" s="1">
        <v>95824</v>
      </c>
      <c r="Q5880" s="1" t="s">
        <v>24637</v>
      </c>
      <c r="R5880" s="1"/>
      <c r="S5880" s="1" t="s">
        <v>24355</v>
      </c>
      <c r="T5880" s="1" t="s">
        <v>6828</v>
      </c>
      <c r="U5880" s="1"/>
      <c r="V5880" s="1" t="s">
        <v>8666</v>
      </c>
      <c r="W5880" s="1" t="s">
        <v>6828</v>
      </c>
    </row>
    <row r="5881" spans="1:23" x14ac:dyDescent="0.25">
      <c r="A5881" s="1">
        <v>1002123</v>
      </c>
      <c r="B5881" s="5" t="str">
        <f>VLOOKUP(H5881,'FIPS Basin X-walk'!$A$2:$F$3224,6,FALSE)</f>
        <v>Sacramento Basin</v>
      </c>
      <c r="C5881" s="1" t="s">
        <v>8673</v>
      </c>
      <c r="D5881" s="1"/>
      <c r="E5881" s="1"/>
      <c r="F5881" s="1" t="s">
        <v>8668</v>
      </c>
      <c r="G5881" s="1" t="s">
        <v>8670</v>
      </c>
      <c r="H5881" s="1">
        <v>6067</v>
      </c>
      <c r="I5881" s="1">
        <v>1002123</v>
      </c>
      <c r="J5881" s="1">
        <v>38.529722</v>
      </c>
      <c r="K5881" s="1">
        <v>-121.398889</v>
      </c>
      <c r="L5881" s="1"/>
      <c r="M5881" s="1" t="s">
        <v>1489</v>
      </c>
      <c r="N5881" s="1" t="s">
        <v>8033</v>
      </c>
      <c r="O5881" s="1">
        <v>2022</v>
      </c>
      <c r="P5881" s="1">
        <v>95826</v>
      </c>
      <c r="Q5881" s="1" t="s">
        <v>8674</v>
      </c>
      <c r="R5881" s="1"/>
      <c r="S5881" s="1" t="s">
        <v>24387</v>
      </c>
      <c r="T5881" s="1" t="s">
        <v>6826</v>
      </c>
      <c r="U5881" s="1"/>
      <c r="V5881" s="1" t="s">
        <v>8088</v>
      </c>
      <c r="W5881" s="1" t="s">
        <v>6826</v>
      </c>
    </row>
    <row r="5882" spans="1:23" x14ac:dyDescent="0.25">
      <c r="A5882" s="1">
        <v>1002271</v>
      </c>
      <c r="B5882" s="5" t="str">
        <f>VLOOKUP(H5882,'FIPS Basin X-walk'!$A$2:$F$3224,6,FALSE)</f>
        <v>Sacramento Basin</v>
      </c>
      <c r="C5882" s="1" t="s">
        <v>8677</v>
      </c>
      <c r="D5882" s="1"/>
      <c r="E5882" s="1"/>
      <c r="F5882" s="1" t="s">
        <v>8668</v>
      </c>
      <c r="G5882" s="1" t="s">
        <v>8670</v>
      </c>
      <c r="H5882" s="1">
        <v>6067</v>
      </c>
      <c r="I5882" s="1">
        <v>1002271</v>
      </c>
      <c r="J5882" s="1">
        <v>38.55433</v>
      </c>
      <c r="K5882" s="1">
        <v>-121.45752</v>
      </c>
      <c r="L5882" s="1"/>
      <c r="M5882" s="1" t="s">
        <v>1489</v>
      </c>
      <c r="N5882" s="1" t="s">
        <v>8033</v>
      </c>
      <c r="O5882" s="1">
        <v>2022</v>
      </c>
      <c r="P5882" s="1">
        <v>95817</v>
      </c>
      <c r="Q5882" s="1" t="s">
        <v>8678</v>
      </c>
      <c r="R5882" s="1"/>
      <c r="S5882" s="1" t="s">
        <v>24371</v>
      </c>
      <c r="T5882" s="1" t="s">
        <v>6828</v>
      </c>
      <c r="U5882" s="1"/>
      <c r="V5882" s="1" t="s">
        <v>8051</v>
      </c>
      <c r="W5882" s="1" t="s">
        <v>6826</v>
      </c>
    </row>
    <row r="5883" spans="1:23" x14ac:dyDescent="0.25">
      <c r="A5883" s="1">
        <v>1013543</v>
      </c>
      <c r="B5883" s="5" t="str">
        <f>VLOOKUP(H5883,'FIPS Basin X-walk'!$A$2:$F$3224,6,FALSE)</f>
        <v>Sacramento Basin</v>
      </c>
      <c r="C5883" s="1" t="s">
        <v>8669</v>
      </c>
      <c r="D5883" s="1"/>
      <c r="E5883" s="1"/>
      <c r="F5883" s="1" t="s">
        <v>1648</v>
      </c>
      <c r="G5883" s="1" t="s">
        <v>8670</v>
      </c>
      <c r="H5883" s="1">
        <v>6067</v>
      </c>
      <c r="I5883" s="1">
        <v>1013543</v>
      </c>
      <c r="J5883" s="1">
        <v>38.551716999999996</v>
      </c>
      <c r="K5883" s="1">
        <v>-121.429721</v>
      </c>
      <c r="L5883" s="1" t="s">
        <v>26698</v>
      </c>
      <c r="M5883" s="1" t="s">
        <v>1489</v>
      </c>
      <c r="N5883" s="1" t="s">
        <v>8033</v>
      </c>
      <c r="O5883" s="1">
        <v>2022</v>
      </c>
      <c r="P5883" s="1">
        <v>95817</v>
      </c>
      <c r="Q5883" s="1" t="s">
        <v>8671</v>
      </c>
      <c r="R5883" s="1" t="s">
        <v>24361</v>
      </c>
      <c r="S5883" s="1" t="s">
        <v>24360</v>
      </c>
      <c r="T5883" s="1" t="s">
        <v>6826</v>
      </c>
      <c r="U5883" s="1"/>
      <c r="V5883" s="1" t="s">
        <v>26699</v>
      </c>
      <c r="W5883" s="1" t="s">
        <v>6826</v>
      </c>
    </row>
    <row r="5884" spans="1:23" x14ac:dyDescent="0.25">
      <c r="A5884" s="1">
        <v>1004037</v>
      </c>
      <c r="B5884" s="5" t="str">
        <f>VLOOKUP(H5884,'FIPS Basin X-walk'!$A$2:$F$3224,6,FALSE)</f>
        <v>Sacramento Basin</v>
      </c>
      <c r="C5884" s="1" t="s">
        <v>8679</v>
      </c>
      <c r="D5884" s="1"/>
      <c r="E5884" s="1"/>
      <c r="F5884" s="1" t="s">
        <v>8680</v>
      </c>
      <c r="G5884" s="1" t="s">
        <v>8670</v>
      </c>
      <c r="H5884" s="1">
        <v>6067</v>
      </c>
      <c r="I5884" s="1">
        <v>1004037</v>
      </c>
      <c r="J5884" s="1">
        <v>38.517290000000003</v>
      </c>
      <c r="K5884" s="1">
        <v>-121.19582</v>
      </c>
      <c r="L5884" s="1"/>
      <c r="M5884" s="1" t="s">
        <v>1489</v>
      </c>
      <c r="N5884" s="1" t="s">
        <v>8033</v>
      </c>
      <c r="O5884" s="1">
        <v>2022</v>
      </c>
      <c r="P5884" s="1">
        <v>95683</v>
      </c>
      <c r="Q5884" s="1" t="s">
        <v>8681</v>
      </c>
      <c r="R5884" s="1"/>
      <c r="S5884" s="1" t="s">
        <v>24358</v>
      </c>
      <c r="T5884" s="1" t="s">
        <v>6826</v>
      </c>
      <c r="U5884" s="1"/>
      <c r="V5884" s="1" t="s">
        <v>8682</v>
      </c>
      <c r="W5884" s="1" t="s">
        <v>6826</v>
      </c>
    </row>
    <row r="5885" spans="1:23" x14ac:dyDescent="0.25">
      <c r="A5885" s="1">
        <v>1008371</v>
      </c>
      <c r="B5885" s="5" t="str">
        <f>VLOOKUP(H5885,'FIPS Basin X-walk'!$A$2:$F$3224,6,FALSE)</f>
        <v>New England Province</v>
      </c>
      <c r="C5885" s="1" t="s">
        <v>13799</v>
      </c>
      <c r="D5885" s="1"/>
      <c r="E5885" s="1"/>
      <c r="F5885" s="1" t="s">
        <v>1514</v>
      </c>
      <c r="G5885" s="1" t="s">
        <v>13800</v>
      </c>
      <c r="H5885" s="1">
        <v>23023</v>
      </c>
      <c r="I5885" s="1">
        <v>1008371</v>
      </c>
      <c r="J5885" s="1">
        <v>44.122149999999998</v>
      </c>
      <c r="K5885" s="1">
        <v>-69.811629999999994</v>
      </c>
      <c r="L5885" s="1"/>
      <c r="M5885" s="1" t="s">
        <v>1575</v>
      </c>
      <c r="N5885" s="1" t="s">
        <v>13725</v>
      </c>
      <c r="O5885" s="1">
        <v>2022</v>
      </c>
      <c r="P5885" s="1">
        <v>4357</v>
      </c>
      <c r="Q5885" s="1" t="s">
        <v>480</v>
      </c>
      <c r="R5885" s="1"/>
      <c r="S5885" s="1" t="s">
        <v>24435</v>
      </c>
      <c r="T5885" s="1" t="s">
        <v>6826</v>
      </c>
      <c r="U5885" s="1"/>
      <c r="V5885" s="1" t="s">
        <v>7297</v>
      </c>
      <c r="W5885" s="1" t="s">
        <v>6826</v>
      </c>
    </row>
    <row r="5886" spans="1:23" x14ac:dyDescent="0.25">
      <c r="A5886" s="1">
        <v>1003133</v>
      </c>
      <c r="B5886" s="5" t="str">
        <f>VLOOKUP(H5886,'FIPS Basin X-walk'!$A$2:$F$3224,6,FALSE)</f>
        <v>Michigan Basin</v>
      </c>
      <c r="C5886" s="1" t="s">
        <v>14623</v>
      </c>
      <c r="D5886" s="1"/>
      <c r="E5886" s="1"/>
      <c r="F5886" s="1" t="s">
        <v>14624</v>
      </c>
      <c r="G5886" s="1" t="s">
        <v>14625</v>
      </c>
      <c r="H5886" s="1">
        <v>26145</v>
      </c>
      <c r="I5886" s="1">
        <v>1003133</v>
      </c>
      <c r="J5886" s="1">
        <v>43.280112000000003</v>
      </c>
      <c r="K5886" s="1">
        <v>-83.872304</v>
      </c>
      <c r="L5886" s="1"/>
      <c r="M5886" s="1" t="s">
        <v>1493</v>
      </c>
      <c r="N5886" s="1" t="s">
        <v>14185</v>
      </c>
      <c r="O5886" s="1">
        <v>2022</v>
      </c>
      <c r="P5886" s="1">
        <v>48415</v>
      </c>
      <c r="Q5886" s="1" t="s">
        <v>25061</v>
      </c>
      <c r="R5886" s="1"/>
      <c r="S5886" s="1" t="s">
        <v>24358</v>
      </c>
      <c r="T5886" s="1" t="s">
        <v>6826</v>
      </c>
      <c r="U5886" s="1"/>
      <c r="V5886" s="1" t="s">
        <v>6878</v>
      </c>
      <c r="W5886" s="1" t="s">
        <v>6826</v>
      </c>
    </row>
    <row r="5887" spans="1:23" x14ac:dyDescent="0.25">
      <c r="A5887" s="1">
        <v>1003967</v>
      </c>
      <c r="B5887" s="5" t="str">
        <f>VLOOKUP(H5887,'FIPS Basin X-walk'!$A$2:$F$3224,6,FALSE)</f>
        <v>Michigan Basin</v>
      </c>
      <c r="C5887" s="1" t="s">
        <v>25197</v>
      </c>
      <c r="D5887" s="1"/>
      <c r="E5887" s="1"/>
      <c r="F5887" s="1" t="s">
        <v>14629</v>
      </c>
      <c r="G5887" s="1" t="s">
        <v>14625</v>
      </c>
      <c r="H5887" s="1">
        <v>26145</v>
      </c>
      <c r="I5887" s="1">
        <v>1003967</v>
      </c>
      <c r="J5887" s="1">
        <v>43.430943999999997</v>
      </c>
      <c r="K5887" s="1">
        <v>-84.157228000000003</v>
      </c>
      <c r="L5887" s="1" t="s">
        <v>25198</v>
      </c>
      <c r="M5887" s="1" t="s">
        <v>1493</v>
      </c>
      <c r="N5887" s="1" t="s">
        <v>14185</v>
      </c>
      <c r="O5887" s="1">
        <v>2022</v>
      </c>
      <c r="P5887" s="1">
        <v>48626</v>
      </c>
      <c r="Q5887" s="1" t="s">
        <v>14636</v>
      </c>
      <c r="R5887" s="1"/>
      <c r="S5887" s="1" t="s">
        <v>24831</v>
      </c>
      <c r="T5887" s="1" t="s">
        <v>6826</v>
      </c>
      <c r="U5887" s="1"/>
      <c r="V5887" s="1" t="s">
        <v>14637</v>
      </c>
      <c r="W5887" s="1" t="s">
        <v>6826</v>
      </c>
    </row>
    <row r="5888" spans="1:23" x14ac:dyDescent="0.25">
      <c r="A5888" s="1">
        <v>1008991</v>
      </c>
      <c r="B5888" s="5" t="str">
        <f>VLOOKUP(H5888,'FIPS Basin X-walk'!$A$2:$F$3224,6,FALSE)</f>
        <v>Michigan Basin</v>
      </c>
      <c r="C5888" s="1" t="s">
        <v>14628</v>
      </c>
      <c r="D5888" s="1"/>
      <c r="E5888" s="1"/>
      <c r="F5888" s="1" t="s">
        <v>14629</v>
      </c>
      <c r="G5888" s="1" t="s">
        <v>14625</v>
      </c>
      <c r="H5888" s="1">
        <v>26145</v>
      </c>
      <c r="I5888" s="1">
        <v>1008991</v>
      </c>
      <c r="J5888" s="1">
        <v>43.43094</v>
      </c>
      <c r="K5888" s="1">
        <v>-84.157309999999995</v>
      </c>
      <c r="L5888" s="1"/>
      <c r="M5888" s="1" t="s">
        <v>1493</v>
      </c>
      <c r="N5888" s="1" t="s">
        <v>14185</v>
      </c>
      <c r="O5888" s="1">
        <v>2022</v>
      </c>
      <c r="P5888" s="1">
        <v>48626</v>
      </c>
      <c r="Q5888" s="1" t="s">
        <v>14630</v>
      </c>
      <c r="R5888" s="1"/>
      <c r="S5888" s="1" t="s">
        <v>24387</v>
      </c>
      <c r="T5888" s="1" t="s">
        <v>6826</v>
      </c>
      <c r="U5888" s="1"/>
      <c r="V5888" s="1" t="s">
        <v>7202</v>
      </c>
      <c r="W5888" s="1" t="s">
        <v>6826</v>
      </c>
    </row>
    <row r="5889" spans="1:23" x14ac:dyDescent="0.25">
      <c r="A5889" s="1">
        <v>1002347</v>
      </c>
      <c r="B5889" s="5" t="str">
        <f>VLOOKUP(H5889,'FIPS Basin X-walk'!$A$2:$F$3224,6,FALSE)</f>
        <v>Michigan Basin</v>
      </c>
      <c r="C5889" s="1" t="s">
        <v>14634</v>
      </c>
      <c r="D5889" s="1"/>
      <c r="E5889" s="1"/>
      <c r="F5889" s="1" t="s">
        <v>7259</v>
      </c>
      <c r="G5889" s="1" t="s">
        <v>14625</v>
      </c>
      <c r="H5889" s="1">
        <v>26145</v>
      </c>
      <c r="I5889" s="1">
        <v>1002347</v>
      </c>
      <c r="J5889" s="1">
        <v>43.450299999999999</v>
      </c>
      <c r="K5889" s="1">
        <v>-83.920477000000005</v>
      </c>
      <c r="L5889" s="1"/>
      <c r="M5889" s="1" t="s">
        <v>1493</v>
      </c>
      <c r="N5889" s="1" t="s">
        <v>14185</v>
      </c>
      <c r="O5889" s="1">
        <v>2022</v>
      </c>
      <c r="P5889" s="1">
        <v>48601</v>
      </c>
      <c r="Q5889" s="1" t="s">
        <v>14635</v>
      </c>
      <c r="R5889" s="1"/>
      <c r="S5889" s="1" t="s">
        <v>24760</v>
      </c>
      <c r="T5889" s="1" t="s">
        <v>6826</v>
      </c>
      <c r="U5889" s="1"/>
      <c r="V5889" s="1" t="s">
        <v>11472</v>
      </c>
      <c r="W5889" s="1" t="s">
        <v>6826</v>
      </c>
    </row>
    <row r="5890" spans="1:23" x14ac:dyDescent="0.25">
      <c r="A5890" s="1">
        <v>1005754</v>
      </c>
      <c r="B5890" s="5" t="str">
        <f>VLOOKUP(H5890,'FIPS Basin X-walk'!$A$2:$F$3224,6,FALSE)</f>
        <v>Michigan Basin</v>
      </c>
      <c r="C5890" s="1" t="s">
        <v>14631</v>
      </c>
      <c r="D5890" s="1"/>
      <c r="E5890" s="1"/>
      <c r="F5890" s="1" t="s">
        <v>7259</v>
      </c>
      <c r="G5890" s="1" t="s">
        <v>14625</v>
      </c>
      <c r="H5890" s="1">
        <v>26145</v>
      </c>
      <c r="I5890" s="1">
        <v>1005754</v>
      </c>
      <c r="J5890" s="1">
        <v>43.414650000000002</v>
      </c>
      <c r="K5890" s="1">
        <v>-83.88064</v>
      </c>
      <c r="L5890" s="1"/>
      <c r="M5890" s="1" t="s">
        <v>1493</v>
      </c>
      <c r="N5890" s="1" t="s">
        <v>14185</v>
      </c>
      <c r="O5890" s="1">
        <v>2022</v>
      </c>
      <c r="P5890" s="1">
        <v>48601</v>
      </c>
      <c r="Q5890" s="1" t="s">
        <v>14632</v>
      </c>
      <c r="R5890" s="1"/>
      <c r="S5890" s="1" t="s">
        <v>25591</v>
      </c>
      <c r="T5890" s="1" t="s">
        <v>6826</v>
      </c>
      <c r="U5890" s="1"/>
      <c r="V5890" s="1" t="s">
        <v>14633</v>
      </c>
      <c r="W5890" s="1" t="s">
        <v>6826</v>
      </c>
    </row>
    <row r="5891" spans="1:23" x14ac:dyDescent="0.25">
      <c r="A5891" s="1">
        <v>1005821</v>
      </c>
      <c r="B5891" s="5" t="str">
        <f>VLOOKUP(H5891,'FIPS Basin X-walk'!$A$2:$F$3224,6,FALSE)</f>
        <v>Michigan Basin</v>
      </c>
      <c r="C5891" s="1" t="s">
        <v>14626</v>
      </c>
      <c r="D5891" s="1"/>
      <c r="E5891" s="1"/>
      <c r="F5891" s="1" t="s">
        <v>1796</v>
      </c>
      <c r="G5891" s="1" t="s">
        <v>14625</v>
      </c>
      <c r="H5891" s="1">
        <v>26145</v>
      </c>
      <c r="I5891" s="1">
        <v>1005821</v>
      </c>
      <c r="J5891" s="1">
        <v>43.439383999999997</v>
      </c>
      <c r="K5891" s="1">
        <v>-84.071708999999998</v>
      </c>
      <c r="L5891" s="1"/>
      <c r="M5891" s="1" t="s">
        <v>1493</v>
      </c>
      <c r="N5891" s="1" t="s">
        <v>14185</v>
      </c>
      <c r="O5891" s="1">
        <v>2022</v>
      </c>
      <c r="P5891" s="1">
        <v>48609</v>
      </c>
      <c r="Q5891" s="1" t="s">
        <v>14627</v>
      </c>
      <c r="R5891" s="1"/>
      <c r="S5891" s="1" t="s">
        <v>24358</v>
      </c>
      <c r="T5891" s="1" t="s">
        <v>6826</v>
      </c>
      <c r="U5891" s="1"/>
      <c r="V5891" s="1" t="s">
        <v>6878</v>
      </c>
      <c r="W5891" s="1" t="s">
        <v>6826</v>
      </c>
    </row>
    <row r="5892" spans="1:23" x14ac:dyDescent="0.25">
      <c r="A5892" s="1">
        <v>1001605</v>
      </c>
      <c r="B5892" s="5" t="str">
        <f>VLOOKUP(H5892,'FIPS Basin X-walk'!$A$2:$F$3224,6,FALSE)</f>
        <v>Gulf Coast Basin (LA, TX)</v>
      </c>
      <c r="C5892" s="1" t="s">
        <v>13537</v>
      </c>
      <c r="D5892" s="1"/>
      <c r="E5892" s="1"/>
      <c r="F5892" s="1" t="s">
        <v>13538</v>
      </c>
      <c r="G5892" s="1" t="s">
        <v>13539</v>
      </c>
      <c r="H5892" s="1">
        <v>22089</v>
      </c>
      <c r="I5892" s="1">
        <v>1001605</v>
      </c>
      <c r="J5892" s="1">
        <v>30.003299999999999</v>
      </c>
      <c r="K5892" s="1">
        <v>-90.461100000000002</v>
      </c>
      <c r="L5892" s="1"/>
      <c r="M5892" s="1" t="s">
        <v>1483</v>
      </c>
      <c r="N5892" s="1" t="s">
        <v>13028</v>
      </c>
      <c r="O5892" s="1">
        <v>2022</v>
      </c>
      <c r="P5892" s="1">
        <v>70079</v>
      </c>
      <c r="Q5892" s="1" t="s">
        <v>13540</v>
      </c>
      <c r="R5892" s="1"/>
      <c r="S5892" s="1" t="s">
        <v>24355</v>
      </c>
      <c r="T5892" s="1" t="s">
        <v>6826</v>
      </c>
      <c r="U5892" s="1"/>
      <c r="V5892" s="1" t="s">
        <v>7837</v>
      </c>
      <c r="W5892" s="1" t="s">
        <v>6828</v>
      </c>
    </row>
    <row r="5893" spans="1:23" x14ac:dyDescent="0.25">
      <c r="A5893" s="1">
        <v>1007202</v>
      </c>
      <c r="B5893" s="5" t="str">
        <f>VLOOKUP(H5893,'FIPS Basin X-walk'!$A$2:$F$3224,6,FALSE)</f>
        <v>Illinois Basin</v>
      </c>
      <c r="C5893" s="1" t="s">
        <v>15661</v>
      </c>
      <c r="D5893" s="1"/>
      <c r="E5893" s="1" t="s">
        <v>6828</v>
      </c>
      <c r="F5893" s="1" t="s">
        <v>15662</v>
      </c>
      <c r="G5893" s="1" t="s">
        <v>13539</v>
      </c>
      <c r="H5893" s="1">
        <v>29183</v>
      </c>
      <c r="I5893" s="1">
        <v>1007202</v>
      </c>
      <c r="J5893" s="1">
        <v>38.915799999999997</v>
      </c>
      <c r="K5893" s="1">
        <v>-90.291700000000006</v>
      </c>
      <c r="L5893" s="1"/>
      <c r="M5893" s="1" t="s">
        <v>1560</v>
      </c>
      <c r="N5893" s="1" t="s">
        <v>15447</v>
      </c>
      <c r="O5893" s="1">
        <v>2022</v>
      </c>
      <c r="P5893" s="1">
        <v>63386</v>
      </c>
      <c r="Q5893" s="1" t="s">
        <v>1912</v>
      </c>
      <c r="R5893" s="1"/>
      <c r="S5893" s="1" t="s">
        <v>24355</v>
      </c>
      <c r="T5893" s="1" t="s">
        <v>6826</v>
      </c>
      <c r="U5893" s="1"/>
      <c r="V5893" s="1" t="s">
        <v>10841</v>
      </c>
      <c r="W5893" s="1" t="s">
        <v>6828</v>
      </c>
    </row>
    <row r="5894" spans="1:23" x14ac:dyDescent="0.25">
      <c r="A5894" s="1">
        <v>1001012</v>
      </c>
      <c r="B5894" s="5" t="str">
        <f>VLOOKUP(H5894,'FIPS Basin X-walk'!$A$2:$F$3224,6,FALSE)</f>
        <v>Michigan Basin</v>
      </c>
      <c r="C5894" s="1" t="s">
        <v>14653</v>
      </c>
      <c r="D5894" s="1"/>
      <c r="E5894" s="1" t="s">
        <v>6828</v>
      </c>
      <c r="F5894" s="1" t="s">
        <v>14654</v>
      </c>
      <c r="G5894" s="1" t="s">
        <v>14643</v>
      </c>
      <c r="H5894" s="1">
        <v>26147</v>
      </c>
      <c r="I5894" s="1">
        <v>1001012</v>
      </c>
      <c r="J5894" s="1">
        <v>43.105600000000003</v>
      </c>
      <c r="K5894" s="1">
        <v>-82.696399999999997</v>
      </c>
      <c r="L5894" s="1"/>
      <c r="M5894" s="1" t="s">
        <v>1493</v>
      </c>
      <c r="N5894" s="1" t="s">
        <v>14185</v>
      </c>
      <c r="O5894" s="1">
        <v>2022</v>
      </c>
      <c r="P5894" s="1">
        <v>48006</v>
      </c>
      <c r="Q5894" s="1" t="s">
        <v>1828</v>
      </c>
      <c r="R5894" s="1"/>
      <c r="S5894" s="1" t="s">
        <v>24355</v>
      </c>
      <c r="T5894" s="1" t="s">
        <v>6826</v>
      </c>
      <c r="U5894" s="1"/>
      <c r="V5894" s="1" t="s">
        <v>12920</v>
      </c>
      <c r="W5894" s="1" t="s">
        <v>6828</v>
      </c>
    </row>
    <row r="5895" spans="1:23" x14ac:dyDescent="0.25">
      <c r="A5895" s="1">
        <v>1000173</v>
      </c>
      <c r="B5895" s="5" t="str">
        <f>VLOOKUP(H5895,'FIPS Basin X-walk'!$A$2:$F$3224,6,FALSE)</f>
        <v>Michigan Basin</v>
      </c>
      <c r="C5895" s="1" t="s">
        <v>14659</v>
      </c>
      <c r="D5895" s="1"/>
      <c r="E5895" s="1"/>
      <c r="F5895" s="1" t="s">
        <v>14660</v>
      </c>
      <c r="G5895" s="1" t="s">
        <v>14643</v>
      </c>
      <c r="H5895" s="1">
        <v>26147</v>
      </c>
      <c r="I5895" s="1">
        <v>1000173</v>
      </c>
      <c r="J5895" s="1">
        <v>42.774000000000001</v>
      </c>
      <c r="K5895" s="1">
        <v>-82.481800000000007</v>
      </c>
      <c r="L5895" s="1"/>
      <c r="M5895" s="1" t="s">
        <v>1493</v>
      </c>
      <c r="N5895" s="1" t="s">
        <v>14185</v>
      </c>
      <c r="O5895" s="1">
        <v>2022</v>
      </c>
      <c r="P5895" s="1">
        <v>48054</v>
      </c>
      <c r="Q5895" s="1" t="s">
        <v>14661</v>
      </c>
      <c r="R5895" s="1"/>
      <c r="S5895" s="1" t="s">
        <v>24355</v>
      </c>
      <c r="T5895" s="1" t="s">
        <v>6826</v>
      </c>
      <c r="U5895" s="1"/>
      <c r="V5895" s="1" t="s">
        <v>12920</v>
      </c>
      <c r="W5895" s="1" t="s">
        <v>6828</v>
      </c>
    </row>
    <row r="5896" spans="1:23" x14ac:dyDescent="0.25">
      <c r="A5896" s="1">
        <v>1000678</v>
      </c>
      <c r="B5896" s="5" t="str">
        <f>VLOOKUP(H5896,'FIPS Basin X-walk'!$A$2:$F$3224,6,FALSE)</f>
        <v>Michigan Basin</v>
      </c>
      <c r="C5896" s="1" t="s">
        <v>14641</v>
      </c>
      <c r="D5896" s="1"/>
      <c r="E5896" s="1" t="s">
        <v>6828</v>
      </c>
      <c r="F5896" s="1" t="s">
        <v>14642</v>
      </c>
      <c r="G5896" s="1" t="s">
        <v>14643</v>
      </c>
      <c r="H5896" s="1">
        <v>26147</v>
      </c>
      <c r="I5896" s="1">
        <v>1000678</v>
      </c>
      <c r="J5896" s="1">
        <v>42.764200000000002</v>
      </c>
      <c r="K5896" s="1">
        <v>-82.471900000000005</v>
      </c>
      <c r="L5896" s="1"/>
      <c r="M5896" s="1" t="s">
        <v>1493</v>
      </c>
      <c r="N5896" s="1" t="s">
        <v>14185</v>
      </c>
      <c r="O5896" s="1">
        <v>2022</v>
      </c>
      <c r="P5896" s="1">
        <v>48054</v>
      </c>
      <c r="Q5896" s="1" t="s">
        <v>2084</v>
      </c>
      <c r="R5896" s="1"/>
      <c r="S5896" s="1" t="s">
        <v>24355</v>
      </c>
      <c r="T5896" s="1" t="s">
        <v>6826</v>
      </c>
      <c r="U5896" s="1"/>
      <c r="V5896" s="1" t="s">
        <v>12920</v>
      </c>
      <c r="W5896" s="1" t="s">
        <v>6828</v>
      </c>
    </row>
    <row r="5897" spans="1:23" x14ac:dyDescent="0.25">
      <c r="A5897" s="1">
        <v>1001011</v>
      </c>
      <c r="B5897" s="5" t="str">
        <f>VLOOKUP(H5897,'FIPS Basin X-walk'!$A$2:$F$3224,6,FALSE)</f>
        <v>Michigan Basin</v>
      </c>
      <c r="C5897" s="1" t="s">
        <v>14641</v>
      </c>
      <c r="D5897" s="1"/>
      <c r="E5897" s="1" t="s">
        <v>6828</v>
      </c>
      <c r="F5897" s="1" t="s">
        <v>14642</v>
      </c>
      <c r="G5897" s="1" t="s">
        <v>14643</v>
      </c>
      <c r="H5897" s="1">
        <v>26147</v>
      </c>
      <c r="I5897" s="1">
        <v>1001011</v>
      </c>
      <c r="J5897" s="1">
        <v>42.774799999999999</v>
      </c>
      <c r="K5897" s="1">
        <v>-82.494500000000002</v>
      </c>
      <c r="L5897" s="1"/>
      <c r="M5897" s="1" t="s">
        <v>1493</v>
      </c>
      <c r="N5897" s="1" t="s">
        <v>14185</v>
      </c>
      <c r="O5897" s="1">
        <v>2022</v>
      </c>
      <c r="P5897" s="1">
        <v>48054</v>
      </c>
      <c r="Q5897" s="1" t="s">
        <v>14644</v>
      </c>
      <c r="R5897" s="1"/>
      <c r="S5897" s="1" t="s">
        <v>24355</v>
      </c>
      <c r="T5897" s="1" t="s">
        <v>6826</v>
      </c>
      <c r="U5897" s="1"/>
      <c r="V5897" s="1" t="s">
        <v>12920</v>
      </c>
      <c r="W5897" s="1" t="s">
        <v>6828</v>
      </c>
    </row>
    <row r="5898" spans="1:23" x14ac:dyDescent="0.25">
      <c r="A5898" s="1">
        <v>1000707</v>
      </c>
      <c r="B5898" s="5" t="str">
        <f>VLOOKUP(H5898,'FIPS Basin X-walk'!$A$2:$F$3224,6,FALSE)</f>
        <v>Illinois Basin</v>
      </c>
      <c r="C5898" s="1" t="s">
        <v>15694</v>
      </c>
      <c r="D5898" s="1"/>
      <c r="E5898" s="1" t="s">
        <v>6828</v>
      </c>
      <c r="F5898" s="1" t="s">
        <v>15695</v>
      </c>
      <c r="G5898" s="1" t="s">
        <v>15696</v>
      </c>
      <c r="H5898" s="1">
        <v>29189</v>
      </c>
      <c r="I5898" s="1">
        <v>1000707</v>
      </c>
      <c r="J5898" s="1">
        <v>38.401699999999998</v>
      </c>
      <c r="K5898" s="1">
        <v>-90.335800000000006</v>
      </c>
      <c r="L5898" s="1"/>
      <c r="M5898" s="1" t="s">
        <v>1560</v>
      </c>
      <c r="N5898" s="1" t="s">
        <v>15447</v>
      </c>
      <c r="O5898" s="1">
        <v>2022</v>
      </c>
      <c r="P5898" s="1">
        <v>63129</v>
      </c>
      <c r="Q5898" s="1" t="s">
        <v>15697</v>
      </c>
      <c r="R5898" s="1"/>
      <c r="S5898" s="1" t="s">
        <v>24355</v>
      </c>
      <c r="T5898" s="1" t="s">
        <v>6826</v>
      </c>
      <c r="U5898" s="1"/>
      <c r="V5898" s="1" t="s">
        <v>10841</v>
      </c>
      <c r="W5898" s="1" t="s">
        <v>6828</v>
      </c>
    </row>
    <row r="5899" spans="1:23" x14ac:dyDescent="0.25">
      <c r="A5899" s="1">
        <v>1001604</v>
      </c>
      <c r="B5899" s="5" t="str">
        <f>VLOOKUP(H5899,'FIPS Basin X-walk'!$A$2:$F$3224,6,FALSE)</f>
        <v>Gulf Coast Basin (LA, TX)</v>
      </c>
      <c r="C5899" s="1" t="s">
        <v>13630</v>
      </c>
      <c r="D5899" s="1"/>
      <c r="E5899" s="1"/>
      <c r="F5899" s="1" t="s">
        <v>9708</v>
      </c>
      <c r="G5899" s="1" t="s">
        <v>13631</v>
      </c>
      <c r="H5899" s="1">
        <v>22101</v>
      </c>
      <c r="I5899" s="1">
        <v>1001604</v>
      </c>
      <c r="J5899" s="1">
        <v>29.822299999999998</v>
      </c>
      <c r="K5899" s="1">
        <v>-91.542699999999996</v>
      </c>
      <c r="L5899" s="1"/>
      <c r="M5899" s="1" t="s">
        <v>1483</v>
      </c>
      <c r="N5899" s="1" t="s">
        <v>13028</v>
      </c>
      <c r="O5899" s="1">
        <v>2022</v>
      </c>
      <c r="P5899" s="1">
        <v>70514</v>
      </c>
      <c r="Q5899" s="1" t="s">
        <v>13632</v>
      </c>
      <c r="R5899" s="1"/>
      <c r="S5899" s="1" t="s">
        <v>24355</v>
      </c>
      <c r="T5899" s="1" t="s">
        <v>6826</v>
      </c>
      <c r="U5899" s="1"/>
      <c r="V5899" s="1" t="s">
        <v>13037</v>
      </c>
      <c r="W5899" s="1" t="s">
        <v>6828</v>
      </c>
    </row>
    <row r="5900" spans="1:23" x14ac:dyDescent="0.25">
      <c r="A5900" s="1">
        <v>1005877</v>
      </c>
      <c r="B5900" s="5" t="str">
        <f>VLOOKUP(H5900,'FIPS Basin X-walk'!$A$2:$F$3224,6,FALSE)</f>
        <v>Atlantic Coast Basin</v>
      </c>
      <c r="C5900" s="1" t="s">
        <v>16404</v>
      </c>
      <c r="D5900" s="1"/>
      <c r="E5900" s="1" t="s">
        <v>6828</v>
      </c>
      <c r="F5900" s="1" t="s">
        <v>16405</v>
      </c>
      <c r="G5900" s="1" t="s">
        <v>2029</v>
      </c>
      <c r="H5900" s="1">
        <v>34033</v>
      </c>
      <c r="I5900" s="1">
        <v>1005877</v>
      </c>
      <c r="J5900" s="1">
        <v>39.692799999999998</v>
      </c>
      <c r="K5900" s="1">
        <v>-75.486699999999999</v>
      </c>
      <c r="L5900" s="1"/>
      <c r="M5900" s="1" t="s">
        <v>1536</v>
      </c>
      <c r="N5900" s="1" t="s">
        <v>16210</v>
      </c>
      <c r="O5900" s="1">
        <v>2022</v>
      </c>
      <c r="P5900" s="1">
        <v>8069</v>
      </c>
      <c r="Q5900" s="1" t="s">
        <v>16406</v>
      </c>
      <c r="R5900" s="1"/>
      <c r="S5900" s="1" t="s">
        <v>24355</v>
      </c>
      <c r="T5900" s="1" t="s">
        <v>6826</v>
      </c>
      <c r="U5900" s="1"/>
      <c r="V5900" s="1" t="s">
        <v>25625</v>
      </c>
      <c r="W5900" s="1" t="s">
        <v>6828</v>
      </c>
    </row>
    <row r="5901" spans="1:23" x14ac:dyDescent="0.25">
      <c r="A5901" s="1">
        <v>1001202</v>
      </c>
      <c r="B5901" s="5" t="str">
        <f>VLOOKUP(H5901,'FIPS Basin X-walk'!$A$2:$F$3224,6,FALSE)</f>
        <v>Atlantic Coast Basin</v>
      </c>
      <c r="C5901" s="1" t="s">
        <v>16409</v>
      </c>
      <c r="D5901" s="1"/>
      <c r="E5901" s="1"/>
      <c r="F5901" s="1" t="s">
        <v>16410</v>
      </c>
      <c r="G5901" s="1" t="s">
        <v>2029</v>
      </c>
      <c r="H5901" s="1">
        <v>34033</v>
      </c>
      <c r="I5901" s="1">
        <v>1001202</v>
      </c>
      <c r="J5901" s="1">
        <v>39.766100000000002</v>
      </c>
      <c r="K5901" s="1">
        <v>-75.424199999999999</v>
      </c>
      <c r="L5901" s="1"/>
      <c r="M5901" s="1" t="s">
        <v>1536</v>
      </c>
      <c r="N5901" s="1" t="s">
        <v>16210</v>
      </c>
      <c r="O5901" s="1">
        <v>2022</v>
      </c>
      <c r="P5901" s="1">
        <v>8067</v>
      </c>
      <c r="Q5901" s="1" t="s">
        <v>16411</v>
      </c>
      <c r="R5901" s="1"/>
      <c r="S5901" s="1" t="s">
        <v>24355</v>
      </c>
      <c r="T5901" s="1" t="s">
        <v>6826</v>
      </c>
      <c r="U5901" s="1"/>
      <c r="V5901" s="1" t="s">
        <v>13829</v>
      </c>
      <c r="W5901" s="1" t="s">
        <v>6828</v>
      </c>
    </row>
    <row r="5902" spans="1:23" x14ac:dyDescent="0.25">
      <c r="A5902" s="1">
        <v>1007261</v>
      </c>
      <c r="B5902" s="5" t="str">
        <f>VLOOKUP(H5902,'FIPS Basin X-walk'!$A$2:$F$3224,6,FALSE)</f>
        <v>Atlantic Coast Basin</v>
      </c>
      <c r="C5902" s="1" t="s">
        <v>16400</v>
      </c>
      <c r="D5902" s="1"/>
      <c r="E5902" s="1"/>
      <c r="F5902" s="1" t="s">
        <v>16401</v>
      </c>
      <c r="G5902" s="1" t="s">
        <v>16399</v>
      </c>
      <c r="H5902" s="1">
        <v>34033</v>
      </c>
      <c r="I5902" s="1">
        <v>1007261</v>
      </c>
      <c r="J5902" s="1">
        <v>39.587899999999998</v>
      </c>
      <c r="K5902" s="1">
        <v>-75.369699999999995</v>
      </c>
      <c r="L5902" s="1"/>
      <c r="M5902" s="1" t="s">
        <v>1536</v>
      </c>
      <c r="N5902" s="1" t="s">
        <v>16210</v>
      </c>
      <c r="O5902" s="1">
        <v>2022</v>
      </c>
      <c r="P5902" s="1">
        <v>8001</v>
      </c>
      <c r="Q5902" s="1" t="s">
        <v>16402</v>
      </c>
      <c r="R5902" s="1"/>
      <c r="S5902" s="1" t="s">
        <v>24358</v>
      </c>
      <c r="T5902" s="1" t="s">
        <v>6826</v>
      </c>
      <c r="U5902" s="1"/>
      <c r="V5902" s="1" t="s">
        <v>16403</v>
      </c>
      <c r="W5902" s="1" t="s">
        <v>6826</v>
      </c>
    </row>
    <row r="5903" spans="1:23" x14ac:dyDescent="0.25">
      <c r="A5903" s="1">
        <v>1002618</v>
      </c>
      <c r="B5903" s="5" t="str">
        <f>VLOOKUP(H5903,'FIPS Basin X-walk'!$A$2:$F$3224,6,FALSE)</f>
        <v>Atlantic Coast Basin</v>
      </c>
      <c r="C5903" s="1" t="s">
        <v>24958</v>
      </c>
      <c r="D5903" s="1"/>
      <c r="E5903" s="1"/>
      <c r="F5903" s="1" t="s">
        <v>16407</v>
      </c>
      <c r="G5903" s="1" t="s">
        <v>16399</v>
      </c>
      <c r="H5903" s="1">
        <v>34033</v>
      </c>
      <c r="I5903" s="1">
        <v>1002618</v>
      </c>
      <c r="J5903" s="1">
        <v>39.682029999999997</v>
      </c>
      <c r="K5903" s="1">
        <v>-75.490544</v>
      </c>
      <c r="L5903" s="1"/>
      <c r="M5903" s="1" t="s">
        <v>1536</v>
      </c>
      <c r="N5903" s="1" t="s">
        <v>16210</v>
      </c>
      <c r="O5903" s="1">
        <v>2022</v>
      </c>
      <c r="P5903" s="1">
        <v>8023</v>
      </c>
      <c r="Q5903" s="1" t="s">
        <v>16408</v>
      </c>
      <c r="R5903" s="1"/>
      <c r="S5903" s="1" t="s">
        <v>24367</v>
      </c>
      <c r="T5903" s="1" t="s">
        <v>6826</v>
      </c>
      <c r="U5903" s="1"/>
      <c r="V5903" s="1" t="s">
        <v>7998</v>
      </c>
      <c r="W5903" s="1" t="s">
        <v>6826</v>
      </c>
    </row>
    <row r="5904" spans="1:23" x14ac:dyDescent="0.25">
      <c r="A5904" s="1">
        <v>1012948</v>
      </c>
      <c r="B5904" s="5" t="str">
        <f>VLOOKUP(H5904,'FIPS Basin X-walk'!$A$2:$F$3224,6,FALSE)</f>
        <v>Atlantic Coast Basin</v>
      </c>
      <c r="C5904" s="1" t="s">
        <v>16397</v>
      </c>
      <c r="D5904" s="1"/>
      <c r="E5904" s="1"/>
      <c r="F5904" s="1" t="s">
        <v>16398</v>
      </c>
      <c r="G5904" s="1" t="s">
        <v>16399</v>
      </c>
      <c r="H5904" s="1">
        <v>34033</v>
      </c>
      <c r="I5904" s="1">
        <v>1012948</v>
      </c>
      <c r="J5904" s="1">
        <v>39.763888999999999</v>
      </c>
      <c r="K5904" s="1">
        <v>-75.422777999999994</v>
      </c>
      <c r="L5904" s="1"/>
      <c r="M5904" s="1" t="s">
        <v>1536</v>
      </c>
      <c r="N5904" s="1" t="s">
        <v>16210</v>
      </c>
      <c r="O5904" s="1">
        <v>2022</v>
      </c>
      <c r="P5904" s="1">
        <v>8067</v>
      </c>
      <c r="Q5904" s="1" t="s">
        <v>24965</v>
      </c>
      <c r="R5904" s="1"/>
      <c r="S5904" s="1" t="s">
        <v>24414</v>
      </c>
      <c r="T5904" s="1" t="s">
        <v>6826</v>
      </c>
      <c r="U5904" s="1"/>
      <c r="V5904" s="1" t="s">
        <v>11198</v>
      </c>
      <c r="W5904" s="1" t="s">
        <v>6826</v>
      </c>
    </row>
    <row r="5905" spans="1:23" x14ac:dyDescent="0.25">
      <c r="A5905" s="1">
        <v>1005504</v>
      </c>
      <c r="B5905" s="5" t="str">
        <f>VLOOKUP(H5905,'FIPS Basin X-walk'!$A$2:$F$3224,6,FALSE)</f>
        <v/>
      </c>
      <c r="C5905" s="1" t="s">
        <v>23509</v>
      </c>
      <c r="D5905" s="1"/>
      <c r="E5905" s="1"/>
      <c r="F5905" s="1" t="s">
        <v>23510</v>
      </c>
      <c r="G5905" s="1" t="s">
        <v>23511</v>
      </c>
      <c r="H5905" s="1">
        <v>72123</v>
      </c>
      <c r="I5905" s="1">
        <v>1005504</v>
      </c>
      <c r="J5905" s="1">
        <v>17.95</v>
      </c>
      <c r="K5905" s="1">
        <v>-66.232489999999999</v>
      </c>
      <c r="L5905" s="1"/>
      <c r="M5905" s="1" t="s">
        <v>1607</v>
      </c>
      <c r="N5905" s="1" t="s">
        <v>23460</v>
      </c>
      <c r="O5905" s="1">
        <v>2022</v>
      </c>
      <c r="P5905" s="1">
        <v>704</v>
      </c>
      <c r="Q5905" s="1" t="s">
        <v>23512</v>
      </c>
      <c r="R5905" s="1"/>
      <c r="S5905" s="1" t="s">
        <v>24355</v>
      </c>
      <c r="T5905" s="1" t="s">
        <v>6826</v>
      </c>
      <c r="U5905" s="1"/>
      <c r="V5905" s="1" t="s">
        <v>23462</v>
      </c>
      <c r="W5905" s="1" t="s">
        <v>6826</v>
      </c>
    </row>
    <row r="5906" spans="1:23" x14ac:dyDescent="0.25">
      <c r="A5906" s="1">
        <v>1006228</v>
      </c>
      <c r="B5906" s="5" t="str">
        <f>VLOOKUP(H5906,'FIPS Basin X-walk'!$A$2:$F$3224,6,FALSE)</f>
        <v/>
      </c>
      <c r="C5906" s="1" t="s">
        <v>25688</v>
      </c>
      <c r="D5906" s="1"/>
      <c r="E5906" s="1"/>
      <c r="F5906" s="1" t="s">
        <v>8557</v>
      </c>
      <c r="G5906" s="1" t="s">
        <v>23511</v>
      </c>
      <c r="H5906" s="1">
        <v>72123</v>
      </c>
      <c r="I5906" s="1">
        <v>1006228</v>
      </c>
      <c r="J5906" s="1">
        <v>17.977466</v>
      </c>
      <c r="K5906" s="1">
        <v>-66.297945999999996</v>
      </c>
      <c r="L5906" s="1"/>
      <c r="M5906" s="1" t="s">
        <v>1607</v>
      </c>
      <c r="N5906" s="1" t="s">
        <v>23460</v>
      </c>
      <c r="O5906" s="1">
        <v>2022</v>
      </c>
      <c r="P5906" s="1">
        <v>751</v>
      </c>
      <c r="Q5906" s="1" t="s">
        <v>23513</v>
      </c>
      <c r="R5906" s="1"/>
      <c r="S5906" s="1" t="s">
        <v>24358</v>
      </c>
      <c r="T5906" s="1" t="s">
        <v>6826</v>
      </c>
      <c r="U5906" s="1"/>
      <c r="V5906" s="1" t="s">
        <v>23514</v>
      </c>
      <c r="W5906" s="1" t="s">
        <v>6826</v>
      </c>
    </row>
    <row r="5907" spans="1:23" x14ac:dyDescent="0.25">
      <c r="A5907" s="1">
        <v>1006513</v>
      </c>
      <c r="B5907" s="5" t="str">
        <f>VLOOKUP(H5907,'FIPS Basin X-walk'!$A$2:$F$3224,6,FALSE)</f>
        <v>Ouachita Folded Belt</v>
      </c>
      <c r="C5907" s="1" t="s">
        <v>7957</v>
      </c>
      <c r="D5907" s="1"/>
      <c r="E5907" s="1"/>
      <c r="F5907" s="1" t="s">
        <v>7958</v>
      </c>
      <c r="G5907" s="1" t="s">
        <v>7959</v>
      </c>
      <c r="H5907" s="1">
        <v>5125</v>
      </c>
      <c r="I5907" s="1">
        <v>1006513</v>
      </c>
      <c r="J5907" s="1">
        <v>34.531692</v>
      </c>
      <c r="K5907" s="1">
        <v>-92.407867999999993</v>
      </c>
      <c r="L5907" s="1"/>
      <c r="M5907" s="1" t="s">
        <v>1520</v>
      </c>
      <c r="N5907" s="1" t="s">
        <v>7740</v>
      </c>
      <c r="O5907" s="1">
        <v>2022</v>
      </c>
      <c r="P5907" s="1">
        <v>72011</v>
      </c>
      <c r="Q5907" s="1" t="s">
        <v>7960</v>
      </c>
      <c r="R5907" s="1"/>
      <c r="S5907" s="1" t="s">
        <v>24358</v>
      </c>
      <c r="T5907" s="1" t="s">
        <v>6826</v>
      </c>
      <c r="U5907" s="1"/>
      <c r="V5907" s="1" t="s">
        <v>6952</v>
      </c>
      <c r="W5907" s="1" t="s">
        <v>6826</v>
      </c>
    </row>
    <row r="5908" spans="1:23" x14ac:dyDescent="0.25">
      <c r="A5908" s="1">
        <v>1012053</v>
      </c>
      <c r="B5908" s="5" t="str">
        <f>VLOOKUP(H5908,'FIPS Basin X-walk'!$A$2:$F$3224,6,FALSE)</f>
        <v>Ouachita Folded Belt</v>
      </c>
      <c r="C5908" s="1" t="s">
        <v>26439</v>
      </c>
      <c r="D5908" s="1"/>
      <c r="E5908" s="1"/>
      <c r="F5908" s="1" t="s">
        <v>26440</v>
      </c>
      <c r="G5908" s="1" t="s">
        <v>7959</v>
      </c>
      <c r="H5908" s="1">
        <v>5125</v>
      </c>
      <c r="I5908" s="1">
        <v>1012053</v>
      </c>
      <c r="J5908" s="1">
        <v>34.575209999999998</v>
      </c>
      <c r="K5908" s="1">
        <v>-92.53013</v>
      </c>
      <c r="L5908" s="1"/>
      <c r="M5908" s="1" t="s">
        <v>1520</v>
      </c>
      <c r="N5908" s="1" t="s">
        <v>7740</v>
      </c>
      <c r="O5908" s="1">
        <v>2022</v>
      </c>
      <c r="P5908" s="1">
        <v>72011</v>
      </c>
      <c r="Q5908" s="1" t="s">
        <v>26441</v>
      </c>
      <c r="R5908" s="1"/>
      <c r="S5908" s="1" t="s">
        <v>24790</v>
      </c>
      <c r="T5908" s="1" t="s">
        <v>6826</v>
      </c>
      <c r="U5908" s="1"/>
      <c r="V5908" s="1" t="s">
        <v>8779</v>
      </c>
      <c r="W5908" s="1" t="s">
        <v>6828</v>
      </c>
    </row>
    <row r="5909" spans="1:23" x14ac:dyDescent="0.25">
      <c r="A5909" s="1">
        <v>1004327</v>
      </c>
      <c r="B5909" s="5" t="str">
        <f>VLOOKUP(H5909,'FIPS Basin X-walk'!$A$2:$F$3224,6,FALSE)</f>
        <v>Ouachita Folded Belt</v>
      </c>
      <c r="C5909" s="1" t="s">
        <v>7961</v>
      </c>
      <c r="D5909" s="1"/>
      <c r="E5909" s="1"/>
      <c r="F5909" s="1" t="s">
        <v>1665</v>
      </c>
      <c r="G5909" s="1" t="s">
        <v>7959</v>
      </c>
      <c r="H5909" s="1">
        <v>5125</v>
      </c>
      <c r="I5909" s="1">
        <v>1004327</v>
      </c>
      <c r="J5909" s="1">
        <v>34.575220000000002</v>
      </c>
      <c r="K5909" s="1">
        <v>-92.531729999999996</v>
      </c>
      <c r="L5909" s="1"/>
      <c r="M5909" s="1" t="s">
        <v>1520</v>
      </c>
      <c r="N5909" s="1" t="s">
        <v>7740</v>
      </c>
      <c r="O5909" s="1">
        <v>2022</v>
      </c>
      <c r="P5909" s="1">
        <v>72015</v>
      </c>
      <c r="Q5909" s="1" t="s">
        <v>7962</v>
      </c>
      <c r="R5909" s="1"/>
      <c r="S5909" s="1" t="s">
        <v>24790</v>
      </c>
      <c r="T5909" s="1" t="s">
        <v>6826</v>
      </c>
      <c r="U5909" s="1"/>
      <c r="V5909" s="1" t="s">
        <v>7963</v>
      </c>
      <c r="W5909" s="1" t="s">
        <v>6826</v>
      </c>
    </row>
    <row r="5910" spans="1:23" x14ac:dyDescent="0.25">
      <c r="A5910" s="1">
        <v>1005520</v>
      </c>
      <c r="B5910" s="5" t="str">
        <f>VLOOKUP(H5910,'FIPS Basin X-walk'!$A$2:$F$3224,6,FALSE)</f>
        <v>Salina Basin</v>
      </c>
      <c r="C5910" s="1" t="s">
        <v>16012</v>
      </c>
      <c r="D5910" s="1"/>
      <c r="E5910" s="1"/>
      <c r="F5910" s="1" t="s">
        <v>16013</v>
      </c>
      <c r="G5910" s="1" t="s">
        <v>7959</v>
      </c>
      <c r="H5910" s="1">
        <v>31151</v>
      </c>
      <c r="I5910" s="1">
        <v>1005520</v>
      </c>
      <c r="J5910" s="1">
        <v>40.579721999999997</v>
      </c>
      <c r="K5910" s="1">
        <v>-96.964721999999995</v>
      </c>
      <c r="L5910" s="1" t="s">
        <v>24783</v>
      </c>
      <c r="M5910" s="1" t="s">
        <v>1491</v>
      </c>
      <c r="N5910" s="1" t="s">
        <v>15841</v>
      </c>
      <c r="O5910" s="1">
        <v>2022</v>
      </c>
      <c r="P5910" s="1">
        <v>68333</v>
      </c>
      <c r="Q5910" s="1" t="s">
        <v>16014</v>
      </c>
      <c r="R5910" s="1"/>
      <c r="S5910" s="1" t="s">
        <v>24382</v>
      </c>
      <c r="T5910" s="1" t="s">
        <v>6826</v>
      </c>
      <c r="U5910" s="1"/>
      <c r="V5910" s="1" t="s">
        <v>11374</v>
      </c>
      <c r="W5910" s="1" t="s">
        <v>6826</v>
      </c>
    </row>
    <row r="5911" spans="1:23" x14ac:dyDescent="0.25">
      <c r="A5911" s="1">
        <v>1007847</v>
      </c>
      <c r="B5911" s="5" t="str">
        <f>VLOOKUP(H5911,'FIPS Basin X-walk'!$A$2:$F$3224,6,FALSE)</f>
        <v>Ozark Uplift</v>
      </c>
      <c r="C5911" s="1" t="s">
        <v>15698</v>
      </c>
      <c r="D5911" s="1"/>
      <c r="E5911" s="1"/>
      <c r="F5911" s="1" t="s">
        <v>15699</v>
      </c>
      <c r="G5911" s="1" t="s">
        <v>7959</v>
      </c>
      <c r="H5911" s="1">
        <v>29195</v>
      </c>
      <c r="I5911" s="1">
        <v>1007847</v>
      </c>
      <c r="J5911" s="1">
        <v>39.194459999999999</v>
      </c>
      <c r="K5911" s="1">
        <v>-93.383759999999995</v>
      </c>
      <c r="L5911" s="1"/>
      <c r="M5911" s="1" t="s">
        <v>1560</v>
      </c>
      <c r="N5911" s="1" t="s">
        <v>15447</v>
      </c>
      <c r="O5911" s="1">
        <v>2022</v>
      </c>
      <c r="P5911" s="1">
        <v>65339</v>
      </c>
      <c r="Q5911" s="1" t="s">
        <v>15700</v>
      </c>
      <c r="R5911" s="1"/>
      <c r="S5911" s="1" t="s">
        <v>24378</v>
      </c>
      <c r="T5911" s="1" t="s">
        <v>6826</v>
      </c>
      <c r="U5911" s="1"/>
      <c r="V5911" s="1" t="s">
        <v>15701</v>
      </c>
      <c r="W5911" s="1" t="s">
        <v>6826</v>
      </c>
    </row>
    <row r="5912" spans="1:23" x14ac:dyDescent="0.25">
      <c r="A5912" s="1">
        <v>1002550</v>
      </c>
      <c r="B5912" s="5" t="str">
        <f>VLOOKUP(H5912,'FIPS Basin X-walk'!$A$2:$F$3224,6,FALSE)</f>
        <v>Salina Basin</v>
      </c>
      <c r="C5912" s="1" t="s">
        <v>12604</v>
      </c>
      <c r="D5912" s="1"/>
      <c r="E5912" s="1"/>
      <c r="F5912" s="1" t="s">
        <v>12605</v>
      </c>
      <c r="G5912" s="1" t="s">
        <v>7959</v>
      </c>
      <c r="H5912" s="1">
        <v>20169</v>
      </c>
      <c r="I5912" s="1">
        <v>1002550</v>
      </c>
      <c r="J5912" s="1">
        <v>38.758707000000001</v>
      </c>
      <c r="K5912" s="1">
        <v>-97.687049999999999</v>
      </c>
      <c r="L5912" s="1"/>
      <c r="M5912" s="1" t="s">
        <v>1490</v>
      </c>
      <c r="N5912" s="1" t="s">
        <v>12401</v>
      </c>
      <c r="O5912" s="1">
        <v>2022</v>
      </c>
      <c r="P5912" s="1">
        <v>67402</v>
      </c>
      <c r="Q5912" s="1" t="s">
        <v>12606</v>
      </c>
      <c r="R5912" s="1"/>
      <c r="S5912" s="1" t="s">
        <v>24358</v>
      </c>
      <c r="T5912" s="1" t="s">
        <v>6826</v>
      </c>
      <c r="U5912" s="1"/>
      <c r="V5912" s="1" t="s">
        <v>24940</v>
      </c>
      <c r="W5912" s="1" t="s">
        <v>6826</v>
      </c>
    </row>
    <row r="5913" spans="1:23" x14ac:dyDescent="0.25">
      <c r="A5913" s="1">
        <v>1004627</v>
      </c>
      <c r="B5913" s="5" t="str">
        <f>VLOOKUP(H5913,'FIPS Basin X-walk'!$A$2:$F$3224,6,FALSE)</f>
        <v>Illinois Basin</v>
      </c>
      <c r="C5913" s="1" t="s">
        <v>11308</v>
      </c>
      <c r="D5913" s="1"/>
      <c r="E5913" s="1"/>
      <c r="F5913" s="1" t="s">
        <v>11309</v>
      </c>
      <c r="G5913" s="1" t="s">
        <v>7959</v>
      </c>
      <c r="H5913" s="1">
        <v>17165</v>
      </c>
      <c r="I5913" s="1">
        <v>1004627</v>
      </c>
      <c r="J5913" s="1">
        <v>37.876134999999998</v>
      </c>
      <c r="K5913" s="1">
        <v>-88.702713000000003</v>
      </c>
      <c r="L5913" s="1"/>
      <c r="M5913" s="1" t="s">
        <v>1488</v>
      </c>
      <c r="N5913" s="1" t="s">
        <v>10805</v>
      </c>
      <c r="O5913" s="1">
        <v>2022</v>
      </c>
      <c r="P5913" s="1">
        <v>62890</v>
      </c>
      <c r="Q5913" s="1" t="s">
        <v>11310</v>
      </c>
      <c r="R5913" s="1"/>
      <c r="S5913" s="1" t="s">
        <v>24358</v>
      </c>
      <c r="T5913" s="1" t="s">
        <v>6826</v>
      </c>
      <c r="U5913" s="1"/>
      <c r="V5913" s="1" t="s">
        <v>11311</v>
      </c>
      <c r="W5913" s="1" t="s">
        <v>6826</v>
      </c>
    </row>
    <row r="5914" spans="1:23" x14ac:dyDescent="0.25">
      <c r="A5914" s="1">
        <v>1006811</v>
      </c>
      <c r="B5914" s="5" t="str">
        <f>VLOOKUP(H5914,'FIPS Basin X-walk'!$A$2:$F$3224,6,FALSE)</f>
        <v>Overthrust&amp;Wasatch Uplift</v>
      </c>
      <c r="C5914" s="1" t="s">
        <v>22049</v>
      </c>
      <c r="D5914" s="1"/>
      <c r="E5914" s="1"/>
      <c r="F5914" s="1" t="s">
        <v>21995</v>
      </c>
      <c r="G5914" s="1" t="s">
        <v>1932</v>
      </c>
      <c r="H5914" s="1">
        <v>49035</v>
      </c>
      <c r="I5914" s="1">
        <v>1006811</v>
      </c>
      <c r="J5914" s="1">
        <v>40.768599999999999</v>
      </c>
      <c r="K5914" s="1">
        <v>-111.9289</v>
      </c>
      <c r="L5914" s="1"/>
      <c r="M5914" s="1" t="s">
        <v>1492</v>
      </c>
      <c r="N5914" s="1" t="s">
        <v>20957</v>
      </c>
      <c r="O5914" s="1">
        <v>2022</v>
      </c>
      <c r="P5914" s="1">
        <v>84104</v>
      </c>
      <c r="Q5914" s="1" t="s">
        <v>22050</v>
      </c>
      <c r="R5914" s="1"/>
      <c r="S5914" s="1" t="s">
        <v>24355</v>
      </c>
      <c r="T5914" s="1" t="s">
        <v>6828</v>
      </c>
      <c r="U5914" s="1"/>
      <c r="V5914" s="1" t="s">
        <v>7232</v>
      </c>
      <c r="W5914" s="1" t="s">
        <v>6828</v>
      </c>
    </row>
    <row r="5915" spans="1:23" x14ac:dyDescent="0.25">
      <c r="A5915" s="1">
        <v>1008170</v>
      </c>
      <c r="B5915" s="5" t="str">
        <f>VLOOKUP(H5915,'FIPS Basin X-walk'!$A$2:$F$3224,6,FALSE)</f>
        <v>Overthrust&amp;Wasatch Uplift</v>
      </c>
      <c r="C5915" s="1" t="s">
        <v>22037</v>
      </c>
      <c r="D5915" s="1"/>
      <c r="E5915" s="1"/>
      <c r="F5915" s="1" t="s">
        <v>22038</v>
      </c>
      <c r="G5915" s="1" t="s">
        <v>1932</v>
      </c>
      <c r="H5915" s="1">
        <v>49035</v>
      </c>
      <c r="I5915" s="1">
        <v>1008170</v>
      </c>
      <c r="J5915" s="1">
        <v>40.764969999999998</v>
      </c>
      <c r="K5915" s="1">
        <v>-111.92439</v>
      </c>
      <c r="L5915" s="1"/>
      <c r="M5915" s="1" t="s">
        <v>1492</v>
      </c>
      <c r="N5915" s="1" t="s">
        <v>20957</v>
      </c>
      <c r="O5915" s="1">
        <v>2022</v>
      </c>
      <c r="P5915" s="1">
        <v>84101</v>
      </c>
      <c r="Q5915" s="1" t="s">
        <v>902</v>
      </c>
      <c r="R5915" s="1"/>
      <c r="S5915" s="1">
        <v>211130</v>
      </c>
      <c r="T5915" s="1" t="s">
        <v>6826</v>
      </c>
      <c r="U5915" s="1"/>
      <c r="V5915" s="1" t="s">
        <v>13845</v>
      </c>
      <c r="W5915" s="1" t="s">
        <v>6826</v>
      </c>
    </row>
    <row r="5916" spans="1:23" x14ac:dyDescent="0.25">
      <c r="A5916" s="1">
        <v>1008590</v>
      </c>
      <c r="B5916" s="5" t="str">
        <f>VLOOKUP(H5916,'FIPS Basin X-walk'!$A$2:$F$3224,6,FALSE)</f>
        <v>Overthrust&amp;Wasatch Uplift</v>
      </c>
      <c r="C5916" s="1" t="s">
        <v>22037</v>
      </c>
      <c r="D5916" s="1"/>
      <c r="E5916" s="1"/>
      <c r="F5916" s="1" t="s">
        <v>22038</v>
      </c>
      <c r="G5916" s="1" t="s">
        <v>1932</v>
      </c>
      <c r="H5916" s="1">
        <v>49035</v>
      </c>
      <c r="I5916" s="1">
        <v>1008590</v>
      </c>
      <c r="J5916" s="1">
        <v>40.764969999999998</v>
      </c>
      <c r="K5916" s="1">
        <v>-111.92439</v>
      </c>
      <c r="L5916" s="1"/>
      <c r="M5916" s="1" t="s">
        <v>1492</v>
      </c>
      <c r="N5916" s="1" t="s">
        <v>20957</v>
      </c>
      <c r="O5916" s="1">
        <v>2022</v>
      </c>
      <c r="P5916" s="1">
        <v>84101</v>
      </c>
      <c r="Q5916" s="1" t="s">
        <v>932</v>
      </c>
      <c r="R5916" s="1"/>
      <c r="S5916" s="1">
        <v>211130</v>
      </c>
      <c r="T5916" s="1" t="s">
        <v>6826</v>
      </c>
      <c r="U5916" s="1"/>
      <c r="V5916" s="1" t="s">
        <v>13845</v>
      </c>
      <c r="W5916" s="1" t="s">
        <v>6826</v>
      </c>
    </row>
    <row r="5917" spans="1:23" x14ac:dyDescent="0.25">
      <c r="A5917" s="1">
        <v>1009607</v>
      </c>
      <c r="B5917" s="5" t="str">
        <f>VLOOKUP(H5917,'FIPS Basin X-walk'!$A$2:$F$3224,6,FALSE)</f>
        <v>Overthrust&amp;Wasatch Uplift</v>
      </c>
      <c r="C5917" s="1" t="s">
        <v>22051</v>
      </c>
      <c r="D5917" s="1"/>
      <c r="E5917" s="1"/>
      <c r="F5917" s="1" t="s">
        <v>22038</v>
      </c>
      <c r="G5917" s="1" t="s">
        <v>1932</v>
      </c>
      <c r="H5917" s="1">
        <v>49035</v>
      </c>
      <c r="I5917" s="1">
        <v>1009607</v>
      </c>
      <c r="J5917" s="1">
        <v>40.769350000000003</v>
      </c>
      <c r="K5917" s="1">
        <v>-111.875269</v>
      </c>
      <c r="L5917" s="1"/>
      <c r="M5917" s="1" t="s">
        <v>1492</v>
      </c>
      <c r="N5917" s="1" t="s">
        <v>20957</v>
      </c>
      <c r="O5917" s="1">
        <v>2022</v>
      </c>
      <c r="P5917" s="1">
        <v>84102</v>
      </c>
      <c r="Q5917" s="1" t="s">
        <v>26115</v>
      </c>
      <c r="R5917" s="1"/>
      <c r="S5917" s="1">
        <v>211120</v>
      </c>
      <c r="T5917" s="1" t="s">
        <v>6826</v>
      </c>
      <c r="U5917" s="1"/>
      <c r="V5917" s="1" t="s">
        <v>24826</v>
      </c>
      <c r="W5917" s="1" t="s">
        <v>6826</v>
      </c>
    </row>
    <row r="5918" spans="1:23" x14ac:dyDescent="0.25">
      <c r="A5918" s="1">
        <v>1014617</v>
      </c>
      <c r="B5918" s="5" t="str">
        <f>VLOOKUP(H5918,'FIPS Basin X-walk'!$A$2:$F$3224,6,FALSE)</f>
        <v>Overthrust&amp;Wasatch Uplift</v>
      </c>
      <c r="C5918" s="1" t="s">
        <v>27310</v>
      </c>
      <c r="D5918" s="1"/>
      <c r="E5918" s="1"/>
      <c r="F5918" s="1" t="s">
        <v>22038</v>
      </c>
      <c r="G5918" s="1" t="s">
        <v>1932</v>
      </c>
      <c r="H5918" s="1">
        <v>49035</v>
      </c>
      <c r="I5918" s="1">
        <v>1014617</v>
      </c>
      <c r="J5918" s="1">
        <v>40.769207304132401</v>
      </c>
      <c r="K5918" s="1">
        <v>-111.87532971719</v>
      </c>
      <c r="L5918" s="1"/>
      <c r="M5918" s="1" t="s">
        <v>1492</v>
      </c>
      <c r="N5918" s="1" t="s">
        <v>20957</v>
      </c>
      <c r="O5918" s="1">
        <v>2022</v>
      </c>
      <c r="P5918" s="1">
        <v>84102</v>
      </c>
      <c r="Q5918" s="1" t="s">
        <v>27311</v>
      </c>
      <c r="R5918" s="1"/>
      <c r="S5918" s="1">
        <v>211120</v>
      </c>
      <c r="T5918" s="1" t="s">
        <v>6826</v>
      </c>
      <c r="U5918" s="1"/>
      <c r="V5918" s="1" t="s">
        <v>24826</v>
      </c>
      <c r="W5918" s="1" t="s">
        <v>6826</v>
      </c>
    </row>
    <row r="5919" spans="1:23" x14ac:dyDescent="0.25">
      <c r="A5919" s="1">
        <v>1000117</v>
      </c>
      <c r="B5919" s="5" t="str">
        <f>VLOOKUP(H5919,'FIPS Basin X-walk'!$A$2:$F$3224,6,FALSE)</f>
        <v>Overthrust&amp;Wasatch Uplift</v>
      </c>
      <c r="C5919" s="1" t="s">
        <v>22040</v>
      </c>
      <c r="D5919" s="1"/>
      <c r="E5919" s="1"/>
      <c r="F5919" s="1" t="s">
        <v>22041</v>
      </c>
      <c r="G5919" s="1" t="s">
        <v>1932</v>
      </c>
      <c r="H5919" s="1">
        <v>49035</v>
      </c>
      <c r="I5919" s="1">
        <v>1000117</v>
      </c>
      <c r="J5919" s="1">
        <v>40.6663</v>
      </c>
      <c r="K5919" s="1">
        <v>-112.03100000000001</v>
      </c>
      <c r="L5919" s="1"/>
      <c r="M5919" s="1" t="s">
        <v>1492</v>
      </c>
      <c r="N5919" s="1" t="s">
        <v>20957</v>
      </c>
      <c r="O5919" s="1">
        <v>2022</v>
      </c>
      <c r="P5919" s="1">
        <v>84170</v>
      </c>
      <c r="Q5919" s="1" t="s">
        <v>24420</v>
      </c>
      <c r="R5919" s="1"/>
      <c r="S5919" s="1" t="s">
        <v>24355</v>
      </c>
      <c r="T5919" s="1" t="s">
        <v>6826</v>
      </c>
      <c r="U5919" s="1"/>
      <c r="V5919" s="1" t="s">
        <v>24421</v>
      </c>
      <c r="W5919" s="1" t="s">
        <v>6828</v>
      </c>
    </row>
    <row r="5920" spans="1:23" x14ac:dyDescent="0.25">
      <c r="A5920" s="1">
        <v>1002041</v>
      </c>
      <c r="B5920" s="5" t="str">
        <f>VLOOKUP(H5920,'FIPS Basin X-walk'!$A$2:$F$3224,6,FALSE)</f>
        <v>Overthrust&amp;Wasatch Uplift</v>
      </c>
      <c r="C5920" s="1" t="s">
        <v>22045</v>
      </c>
      <c r="D5920" s="1"/>
      <c r="E5920" s="1"/>
      <c r="F5920" s="1" t="s">
        <v>22046</v>
      </c>
      <c r="G5920" s="1" t="s">
        <v>22026</v>
      </c>
      <c r="H5920" s="1">
        <v>49035</v>
      </c>
      <c r="I5920" s="1">
        <v>1002041</v>
      </c>
      <c r="J5920" s="1">
        <v>40.821469999999998</v>
      </c>
      <c r="K5920" s="1">
        <v>-111.92162</v>
      </c>
      <c r="L5920" s="1"/>
      <c r="M5920" s="1" t="s">
        <v>1492</v>
      </c>
      <c r="N5920" s="1" t="s">
        <v>20957</v>
      </c>
      <c r="O5920" s="1">
        <v>2022</v>
      </c>
      <c r="P5920" s="1">
        <v>84054</v>
      </c>
      <c r="Q5920" s="1" t="s">
        <v>14630</v>
      </c>
      <c r="R5920" s="1"/>
      <c r="S5920" s="1" t="s">
        <v>24387</v>
      </c>
      <c r="T5920" s="1" t="s">
        <v>6826</v>
      </c>
      <c r="U5920" s="1"/>
      <c r="V5920" s="1" t="s">
        <v>7202</v>
      </c>
      <c r="W5920" s="1" t="s">
        <v>6826</v>
      </c>
    </row>
    <row r="5921" spans="1:23" x14ac:dyDescent="0.25">
      <c r="A5921" s="1">
        <v>1003383</v>
      </c>
      <c r="B5921" s="5" t="str">
        <f>VLOOKUP(H5921,'FIPS Basin X-walk'!$A$2:$F$3224,6,FALSE)</f>
        <v>Overthrust&amp;Wasatch Uplift</v>
      </c>
      <c r="C5921" s="1" t="s">
        <v>22043</v>
      </c>
      <c r="D5921" s="1"/>
      <c r="E5921" s="1"/>
      <c r="F5921" s="1" t="s">
        <v>21995</v>
      </c>
      <c r="G5921" s="1" t="s">
        <v>22026</v>
      </c>
      <c r="H5921" s="1">
        <v>49035</v>
      </c>
      <c r="I5921" s="1">
        <v>1003383</v>
      </c>
      <c r="J5921" s="1">
        <v>40.653131000000002</v>
      </c>
      <c r="K5921" s="1">
        <v>-112.05009</v>
      </c>
      <c r="L5921" s="1"/>
      <c r="M5921" s="1" t="s">
        <v>1492</v>
      </c>
      <c r="N5921" s="1" t="s">
        <v>20957</v>
      </c>
      <c r="O5921" s="1">
        <v>2022</v>
      </c>
      <c r="P5921" s="1">
        <v>84118</v>
      </c>
      <c r="Q5921" s="1" t="s">
        <v>22044</v>
      </c>
      <c r="R5921" s="1" t="s">
        <v>24414</v>
      </c>
      <c r="S5921" s="1" t="s">
        <v>24459</v>
      </c>
      <c r="T5921" s="1" t="s">
        <v>6826</v>
      </c>
      <c r="U5921" s="1"/>
      <c r="V5921" s="1" t="s">
        <v>7183</v>
      </c>
      <c r="W5921" s="1" t="s">
        <v>6826</v>
      </c>
    </row>
    <row r="5922" spans="1:23" x14ac:dyDescent="0.25">
      <c r="A5922" s="1">
        <v>1003471</v>
      </c>
      <c r="B5922" s="5" t="str">
        <f>VLOOKUP(H5922,'FIPS Basin X-walk'!$A$2:$F$3224,6,FALSE)</f>
        <v>Overthrust&amp;Wasatch Uplift</v>
      </c>
      <c r="C5922" s="1" t="s">
        <v>22027</v>
      </c>
      <c r="D5922" s="1"/>
      <c r="E5922" s="1"/>
      <c r="F5922" s="1" t="s">
        <v>21995</v>
      </c>
      <c r="G5922" s="1" t="s">
        <v>22026</v>
      </c>
      <c r="H5922" s="1">
        <v>49035</v>
      </c>
      <c r="I5922" s="1">
        <v>1003471</v>
      </c>
      <c r="J5922" s="1">
        <v>40.641551</v>
      </c>
      <c r="K5922" s="1">
        <v>-111.93104599999999</v>
      </c>
      <c r="L5922" s="1"/>
      <c r="M5922" s="1" t="s">
        <v>1492</v>
      </c>
      <c r="N5922" s="1" t="s">
        <v>20957</v>
      </c>
      <c r="O5922" s="1">
        <v>2022</v>
      </c>
      <c r="P5922" s="1">
        <v>84104</v>
      </c>
      <c r="Q5922" s="1" t="s">
        <v>22028</v>
      </c>
      <c r="R5922" s="1"/>
      <c r="S5922" s="1" t="s">
        <v>24358</v>
      </c>
      <c r="T5922" s="1" t="s">
        <v>6826</v>
      </c>
      <c r="U5922" s="1"/>
      <c r="V5922" s="1" t="s">
        <v>22029</v>
      </c>
      <c r="W5922" s="1" t="s">
        <v>6826</v>
      </c>
    </row>
    <row r="5923" spans="1:23" x14ac:dyDescent="0.25">
      <c r="A5923" s="1">
        <v>1003548</v>
      </c>
      <c r="B5923" s="5" t="str">
        <f>VLOOKUP(H5923,'FIPS Basin X-walk'!$A$2:$F$3224,6,FALSE)</f>
        <v>Overthrust&amp;Wasatch Uplift</v>
      </c>
      <c r="C5923" s="1" t="s">
        <v>22030</v>
      </c>
      <c r="D5923" s="1"/>
      <c r="E5923" s="1"/>
      <c r="F5923" s="1" t="s">
        <v>21995</v>
      </c>
      <c r="G5923" s="1" t="s">
        <v>22026</v>
      </c>
      <c r="H5923" s="1">
        <v>49035</v>
      </c>
      <c r="I5923" s="1">
        <v>1003548</v>
      </c>
      <c r="J5923" s="1">
        <v>40.726143999999998</v>
      </c>
      <c r="K5923" s="1">
        <v>-112.031565</v>
      </c>
      <c r="L5923" s="1"/>
      <c r="M5923" s="1" t="s">
        <v>1492</v>
      </c>
      <c r="N5923" s="1" t="s">
        <v>20957</v>
      </c>
      <c r="O5923" s="1">
        <v>2022</v>
      </c>
      <c r="P5923" s="1">
        <v>84128</v>
      </c>
      <c r="Q5923" s="1" t="s">
        <v>22031</v>
      </c>
      <c r="R5923" s="1"/>
      <c r="S5923" s="1" t="s">
        <v>24358</v>
      </c>
      <c r="T5923" s="1" t="s">
        <v>6826</v>
      </c>
      <c r="U5923" s="1"/>
      <c r="V5923" s="1" t="s">
        <v>22032</v>
      </c>
      <c r="W5923" s="1" t="s">
        <v>6826</v>
      </c>
    </row>
    <row r="5924" spans="1:23" x14ac:dyDescent="0.25">
      <c r="A5924" s="1">
        <v>1004977</v>
      </c>
      <c r="B5924" s="5" t="str">
        <f>VLOOKUP(H5924,'FIPS Basin X-walk'!$A$2:$F$3224,6,FALSE)</f>
        <v>Overthrust&amp;Wasatch Uplift</v>
      </c>
      <c r="C5924" s="1" t="s">
        <v>22047</v>
      </c>
      <c r="D5924" s="1"/>
      <c r="E5924" s="1"/>
      <c r="F5924" s="1" t="s">
        <v>21995</v>
      </c>
      <c r="G5924" s="1" t="s">
        <v>22026</v>
      </c>
      <c r="H5924" s="1">
        <v>49035</v>
      </c>
      <c r="I5924" s="1">
        <v>1004977</v>
      </c>
      <c r="J5924" s="1">
        <v>40.764980000000001</v>
      </c>
      <c r="K5924" s="1">
        <v>-111.92547</v>
      </c>
      <c r="L5924" s="1"/>
      <c r="M5924" s="1" t="s">
        <v>1492</v>
      </c>
      <c r="N5924" s="1" t="s">
        <v>20957</v>
      </c>
      <c r="O5924" s="1">
        <v>2022</v>
      </c>
      <c r="P5924" s="1">
        <v>84101</v>
      </c>
      <c r="Q5924" s="1" t="s">
        <v>1383</v>
      </c>
      <c r="R5924" s="1"/>
      <c r="S5924" s="1" t="s">
        <v>24359</v>
      </c>
      <c r="T5924" s="1" t="s">
        <v>6826</v>
      </c>
      <c r="U5924" s="1"/>
      <c r="V5924" s="1" t="s">
        <v>13845</v>
      </c>
      <c r="W5924" s="1" t="s">
        <v>6826</v>
      </c>
    </row>
    <row r="5925" spans="1:23" x14ac:dyDescent="0.25">
      <c r="A5925" s="1">
        <v>1005804</v>
      </c>
      <c r="B5925" s="5" t="str">
        <f>VLOOKUP(H5925,'FIPS Basin X-walk'!$A$2:$F$3224,6,FALSE)</f>
        <v>Overthrust&amp;Wasatch Uplift</v>
      </c>
      <c r="C5925" s="1" t="s">
        <v>22025</v>
      </c>
      <c r="D5925" s="1"/>
      <c r="E5925" s="1"/>
      <c r="F5925" s="1" t="s">
        <v>21995</v>
      </c>
      <c r="G5925" s="1" t="s">
        <v>22026</v>
      </c>
      <c r="H5925" s="1">
        <v>49035</v>
      </c>
      <c r="I5925" s="1">
        <v>1005804</v>
      </c>
      <c r="J5925" s="1">
        <v>40.76585</v>
      </c>
      <c r="K5925" s="1">
        <v>-112.01193000000001</v>
      </c>
      <c r="L5925" s="1"/>
      <c r="M5925" s="1" t="s">
        <v>1492</v>
      </c>
      <c r="N5925" s="1" t="s">
        <v>20957</v>
      </c>
      <c r="O5925" s="1">
        <v>2022</v>
      </c>
      <c r="P5925" s="1">
        <v>84104</v>
      </c>
      <c r="Q5925" s="1" t="s">
        <v>134</v>
      </c>
      <c r="R5925" s="1"/>
      <c r="S5925" s="1" t="s">
        <v>24435</v>
      </c>
      <c r="T5925" s="1" t="s">
        <v>6826</v>
      </c>
      <c r="U5925" s="1"/>
      <c r="V5925" s="1" t="s">
        <v>7232</v>
      </c>
      <c r="W5925" s="1" t="s">
        <v>6826</v>
      </c>
    </row>
    <row r="5926" spans="1:23" x14ac:dyDescent="0.25">
      <c r="A5926" s="1">
        <v>1006039</v>
      </c>
      <c r="B5926" s="5" t="str">
        <f>VLOOKUP(H5926,'FIPS Basin X-walk'!$A$2:$F$3224,6,FALSE)</f>
        <v>Overthrust&amp;Wasatch Uplift</v>
      </c>
      <c r="C5926" s="1" t="s">
        <v>22039</v>
      </c>
      <c r="D5926" s="1"/>
      <c r="E5926" s="1"/>
      <c r="F5926" s="1" t="s">
        <v>22038</v>
      </c>
      <c r="G5926" s="1" t="s">
        <v>22026</v>
      </c>
      <c r="H5926" s="1">
        <v>49035</v>
      </c>
      <c r="I5926" s="1">
        <v>1006039</v>
      </c>
      <c r="J5926" s="1">
        <v>40.791666999999997</v>
      </c>
      <c r="K5926" s="1">
        <v>-111.902778</v>
      </c>
      <c r="L5926" s="1"/>
      <c r="M5926" s="1" t="s">
        <v>1492</v>
      </c>
      <c r="N5926" s="1" t="s">
        <v>20957</v>
      </c>
      <c r="O5926" s="1">
        <v>2022</v>
      </c>
      <c r="P5926" s="1">
        <v>84103</v>
      </c>
      <c r="Q5926" s="1" t="s">
        <v>25659</v>
      </c>
      <c r="R5926" s="1"/>
      <c r="S5926" s="1" t="s">
        <v>24369</v>
      </c>
      <c r="T5926" s="1" t="s">
        <v>6828</v>
      </c>
      <c r="U5926" s="1"/>
      <c r="V5926" s="1" t="s">
        <v>7439</v>
      </c>
      <c r="W5926" s="1" t="s">
        <v>6826</v>
      </c>
    </row>
    <row r="5927" spans="1:23" x14ac:dyDescent="0.25">
      <c r="A5927" s="1">
        <v>1006504</v>
      </c>
      <c r="B5927" s="5" t="str">
        <f>VLOOKUP(H5927,'FIPS Basin X-walk'!$A$2:$F$3224,6,FALSE)</f>
        <v>Overthrust&amp;Wasatch Uplift</v>
      </c>
      <c r="C5927" s="1" t="s">
        <v>25729</v>
      </c>
      <c r="D5927" s="1"/>
      <c r="E5927" s="1"/>
      <c r="F5927" s="1" t="s">
        <v>21995</v>
      </c>
      <c r="G5927" s="1" t="s">
        <v>22026</v>
      </c>
      <c r="H5927" s="1">
        <v>49035</v>
      </c>
      <c r="I5927" s="1">
        <v>1006504</v>
      </c>
      <c r="J5927" s="1">
        <v>40.751745999999997</v>
      </c>
      <c r="K5927" s="1">
        <v>-111.83375599999999</v>
      </c>
      <c r="L5927" s="1"/>
      <c r="M5927" s="1" t="s">
        <v>1492</v>
      </c>
      <c r="N5927" s="1" t="s">
        <v>20957</v>
      </c>
      <c r="O5927" s="1">
        <v>2022</v>
      </c>
      <c r="P5927" s="1">
        <v>84113</v>
      </c>
      <c r="Q5927" s="1" t="s">
        <v>22042</v>
      </c>
      <c r="R5927" s="1"/>
      <c r="S5927" s="1" t="s">
        <v>24379</v>
      </c>
      <c r="T5927" s="1" t="s">
        <v>6828</v>
      </c>
      <c r="U5927" s="1"/>
      <c r="V5927" s="1" t="s">
        <v>22032</v>
      </c>
      <c r="W5927" s="1" t="s">
        <v>6826</v>
      </c>
    </row>
    <row r="5928" spans="1:23" x14ac:dyDescent="0.25">
      <c r="A5928" s="1">
        <v>1009619</v>
      </c>
      <c r="B5928" s="5" t="str">
        <f>VLOOKUP(H5928,'FIPS Basin X-walk'!$A$2:$F$3224,6,FALSE)</f>
        <v>Overthrust&amp;Wasatch Uplift</v>
      </c>
      <c r="C5928" s="1" t="s">
        <v>26117</v>
      </c>
      <c r="D5928" s="1"/>
      <c r="E5928" s="1"/>
      <c r="F5928" s="1" t="s">
        <v>22038</v>
      </c>
      <c r="G5928" s="1" t="s">
        <v>22026</v>
      </c>
      <c r="H5928" s="1">
        <v>49035</v>
      </c>
      <c r="I5928" s="1">
        <v>1009619</v>
      </c>
      <c r="J5928" s="1">
        <v>40.771410000000003</v>
      </c>
      <c r="K5928" s="1">
        <v>-111.92972</v>
      </c>
      <c r="L5928" s="1"/>
      <c r="M5928" s="1" t="s">
        <v>1492</v>
      </c>
      <c r="N5928" s="1" t="s">
        <v>20957</v>
      </c>
      <c r="O5928" s="1">
        <v>2022</v>
      </c>
      <c r="P5928" s="1">
        <v>84116</v>
      </c>
      <c r="Q5928" s="1" t="s">
        <v>22052</v>
      </c>
      <c r="R5928" s="1" t="s">
        <v>24361</v>
      </c>
      <c r="S5928" s="1" t="s">
        <v>24360</v>
      </c>
      <c r="T5928" s="1" t="s">
        <v>7005</v>
      </c>
      <c r="U5928" s="1"/>
      <c r="V5928" s="1" t="s">
        <v>7232</v>
      </c>
      <c r="W5928" s="1" t="s">
        <v>6826</v>
      </c>
    </row>
    <row r="5929" spans="1:23" x14ac:dyDescent="0.25">
      <c r="A5929" s="1">
        <v>1012486</v>
      </c>
      <c r="B5929" s="5" t="str">
        <f>VLOOKUP(H5929,'FIPS Basin X-walk'!$A$2:$F$3224,6,FALSE)</f>
        <v>Overthrust&amp;Wasatch Uplift</v>
      </c>
      <c r="C5929" s="1" t="s">
        <v>22037</v>
      </c>
      <c r="D5929" s="1"/>
      <c r="E5929" s="1"/>
      <c r="F5929" s="1" t="s">
        <v>22038</v>
      </c>
      <c r="G5929" s="1" t="s">
        <v>22026</v>
      </c>
      <c r="H5929" s="1">
        <v>49035</v>
      </c>
      <c r="I5929" s="1">
        <v>1012486</v>
      </c>
      <c r="J5929" s="1">
        <v>40.764969999999998</v>
      </c>
      <c r="K5929" s="1">
        <v>-111.92439</v>
      </c>
      <c r="L5929" s="1"/>
      <c r="M5929" s="1" t="s">
        <v>1492</v>
      </c>
      <c r="N5929" s="1" t="s">
        <v>20957</v>
      </c>
      <c r="O5929" s="1">
        <v>2022</v>
      </c>
      <c r="P5929" s="1">
        <v>84101</v>
      </c>
      <c r="Q5929" s="1" t="s">
        <v>288</v>
      </c>
      <c r="R5929" s="1"/>
      <c r="S5929" s="1" t="s">
        <v>24435</v>
      </c>
      <c r="T5929" s="1" t="s">
        <v>6826</v>
      </c>
      <c r="U5929" s="1"/>
      <c r="V5929" s="1" t="s">
        <v>13845</v>
      </c>
      <c r="W5929" s="1" t="s">
        <v>6826</v>
      </c>
    </row>
    <row r="5930" spans="1:23" x14ac:dyDescent="0.25">
      <c r="A5930" s="1">
        <v>1003864</v>
      </c>
      <c r="B5930" s="5" t="str">
        <f>VLOOKUP(H5930,'FIPS Basin X-walk'!$A$2:$F$3224,6,FALSE)</f>
        <v>Overthrust&amp;Wasatch Uplift</v>
      </c>
      <c r="C5930" s="1" t="s">
        <v>22033</v>
      </c>
      <c r="D5930" s="1"/>
      <c r="E5930" s="1"/>
      <c r="F5930" s="1" t="s">
        <v>22034</v>
      </c>
      <c r="G5930" s="1" t="s">
        <v>22026</v>
      </c>
      <c r="H5930" s="1">
        <v>49035</v>
      </c>
      <c r="I5930" s="1">
        <v>1003864</v>
      </c>
      <c r="J5930" s="1">
        <v>40.549899000000003</v>
      </c>
      <c r="K5930" s="1">
        <v>-111.98802000000001</v>
      </c>
      <c r="L5930" s="1"/>
      <c r="M5930" s="1" t="s">
        <v>1492</v>
      </c>
      <c r="N5930" s="1" t="s">
        <v>20957</v>
      </c>
      <c r="O5930" s="1">
        <v>2022</v>
      </c>
      <c r="P5930" s="1">
        <v>84095</v>
      </c>
      <c r="Q5930" s="1" t="s">
        <v>22035</v>
      </c>
      <c r="R5930" s="1"/>
      <c r="S5930" s="1" t="s">
        <v>24358</v>
      </c>
      <c r="T5930" s="1" t="s">
        <v>6826</v>
      </c>
      <c r="U5930" s="1"/>
      <c r="V5930" s="1" t="s">
        <v>22036</v>
      </c>
      <c r="W5930" s="1" t="s">
        <v>6826</v>
      </c>
    </row>
    <row r="5931" spans="1:23" x14ac:dyDescent="0.25">
      <c r="A5931" s="1">
        <v>1005234</v>
      </c>
      <c r="B5931" s="5" t="str">
        <f>VLOOKUP(H5931,'FIPS Basin X-walk'!$A$2:$F$3224,6,FALSE)</f>
        <v>Overthrust&amp;Wasatch Uplift</v>
      </c>
      <c r="C5931" s="1" t="s">
        <v>22048</v>
      </c>
      <c r="D5931" s="1"/>
      <c r="E5931" s="1"/>
      <c r="F5931" s="1" t="s">
        <v>22034</v>
      </c>
      <c r="G5931" s="1" t="s">
        <v>22026</v>
      </c>
      <c r="H5931" s="1">
        <v>49035</v>
      </c>
      <c r="I5931" s="1">
        <v>1005234</v>
      </c>
      <c r="J5931" s="1">
        <v>40.547170000000001</v>
      </c>
      <c r="K5931" s="1">
        <v>-112.00315999999999</v>
      </c>
      <c r="L5931" s="1" t="s">
        <v>25479</v>
      </c>
      <c r="M5931" s="1" t="s">
        <v>1492</v>
      </c>
      <c r="N5931" s="1" t="s">
        <v>20957</v>
      </c>
      <c r="O5931" s="1">
        <v>2022</v>
      </c>
      <c r="P5931" s="1">
        <v>84095</v>
      </c>
      <c r="Q5931" s="1" t="s">
        <v>25480</v>
      </c>
      <c r="R5931" s="1" t="s">
        <v>24373</v>
      </c>
      <c r="S5931" s="1" t="s">
        <v>25481</v>
      </c>
      <c r="T5931" s="1" t="s">
        <v>6828</v>
      </c>
      <c r="U5931" s="1"/>
      <c r="V5931" s="1" t="s">
        <v>8202</v>
      </c>
      <c r="W5931" s="1" t="s">
        <v>6828</v>
      </c>
    </row>
    <row r="5932" spans="1:23" x14ac:dyDescent="0.25">
      <c r="A5932" s="1">
        <v>1002635</v>
      </c>
      <c r="B5932" s="5" t="str">
        <f>VLOOKUP(H5932,'FIPS Basin X-walk'!$A$2:$F$3224,6,FALSE)</f>
        <v>Piedmont-Blue Ridge Prov</v>
      </c>
      <c r="C5932" s="1" t="s">
        <v>19846</v>
      </c>
      <c r="D5932" s="1"/>
      <c r="E5932" s="1"/>
      <c r="F5932" s="1" t="s">
        <v>1680</v>
      </c>
      <c r="G5932" s="1" t="s">
        <v>19847</v>
      </c>
      <c r="H5932" s="1">
        <v>45081</v>
      </c>
      <c r="I5932" s="1">
        <v>1002635</v>
      </c>
      <c r="J5932" s="1">
        <v>33.858960000000003</v>
      </c>
      <c r="K5932" s="1">
        <v>-81.708320000000001</v>
      </c>
      <c r="L5932" s="1"/>
      <c r="M5932" s="1" t="s">
        <v>1527</v>
      </c>
      <c r="N5932" s="1" t="s">
        <v>19642</v>
      </c>
      <c r="O5932" s="1">
        <v>2022</v>
      </c>
      <c r="P5932" s="1">
        <v>29166</v>
      </c>
      <c r="Q5932" s="1" t="s">
        <v>24961</v>
      </c>
      <c r="R5932" s="1"/>
      <c r="S5932" s="1" t="s">
        <v>24364</v>
      </c>
      <c r="T5932" s="1" t="s">
        <v>6826</v>
      </c>
      <c r="U5932" s="1"/>
      <c r="V5932" s="1" t="s">
        <v>24962</v>
      </c>
      <c r="W5932" s="1" t="s">
        <v>6826</v>
      </c>
    </row>
    <row r="5933" spans="1:23" x14ac:dyDescent="0.25">
      <c r="A5933" s="1">
        <v>1013323</v>
      </c>
      <c r="B5933" s="5" t="str">
        <f>VLOOKUP(H5933,'FIPS Basin X-walk'!$A$2:$F$3224,6,FALSE)</f>
        <v>Atlantic Coast Basin</v>
      </c>
      <c r="C5933" s="1" t="s">
        <v>17497</v>
      </c>
      <c r="D5933" s="1"/>
      <c r="E5933" s="1"/>
      <c r="F5933" s="1" t="s">
        <v>863</v>
      </c>
      <c r="G5933" s="1" t="s">
        <v>17498</v>
      </c>
      <c r="H5933" s="1">
        <v>37163</v>
      </c>
      <c r="I5933" s="1">
        <v>1013323</v>
      </c>
      <c r="J5933" s="1">
        <v>34.994252000000003</v>
      </c>
      <c r="K5933" s="1">
        <v>-78.313317999999995</v>
      </c>
      <c r="L5933" s="1"/>
      <c r="M5933" s="1" t="s">
        <v>1530</v>
      </c>
      <c r="N5933" s="1" t="s">
        <v>17213</v>
      </c>
      <c r="O5933" s="1">
        <v>2022</v>
      </c>
      <c r="P5933" s="1">
        <v>28328</v>
      </c>
      <c r="Q5933" s="1" t="s">
        <v>17499</v>
      </c>
      <c r="R5933" s="1"/>
      <c r="S5933" s="1" t="s">
        <v>24381</v>
      </c>
      <c r="T5933" s="1" t="s">
        <v>6826</v>
      </c>
      <c r="U5933" s="1"/>
      <c r="V5933" s="1" t="s">
        <v>11374</v>
      </c>
      <c r="W5933" s="1" t="s">
        <v>6826</v>
      </c>
    </row>
    <row r="5934" spans="1:23" x14ac:dyDescent="0.25">
      <c r="A5934" s="1">
        <v>1004118</v>
      </c>
      <c r="B5934" s="5" t="str">
        <f>VLOOKUP(H5934,'FIPS Basin X-walk'!$A$2:$F$3224,6,FALSE)</f>
        <v>Atlantic Coast Basin</v>
      </c>
      <c r="C5934" s="1" t="s">
        <v>17500</v>
      </c>
      <c r="D5934" s="1"/>
      <c r="E5934" s="1"/>
      <c r="F5934" s="1" t="s">
        <v>17501</v>
      </c>
      <c r="G5934" s="1" t="s">
        <v>17498</v>
      </c>
      <c r="H5934" s="1">
        <v>37163</v>
      </c>
      <c r="I5934" s="1">
        <v>1004118</v>
      </c>
      <c r="J5934" s="1">
        <v>34.962065000000003</v>
      </c>
      <c r="K5934" s="1">
        <v>-78.448345000000003</v>
      </c>
      <c r="L5934" s="1"/>
      <c r="M5934" s="1" t="s">
        <v>1530</v>
      </c>
      <c r="N5934" s="1" t="s">
        <v>17213</v>
      </c>
      <c r="O5934" s="1">
        <v>2022</v>
      </c>
      <c r="P5934" s="1">
        <v>28382</v>
      </c>
      <c r="Q5934" s="1" t="s">
        <v>25230</v>
      </c>
      <c r="R5934" s="1"/>
      <c r="S5934" s="1" t="s">
        <v>24358</v>
      </c>
      <c r="T5934" s="1" t="s">
        <v>6826</v>
      </c>
      <c r="U5934" s="1"/>
      <c r="V5934" s="1" t="s">
        <v>7305</v>
      </c>
      <c r="W5934" s="1" t="s">
        <v>6826</v>
      </c>
    </row>
    <row r="5935" spans="1:23" x14ac:dyDescent="0.25">
      <c r="A5935" s="1">
        <v>1004255</v>
      </c>
      <c r="B5935" s="5" t="str">
        <f>VLOOKUP(H5935,'FIPS Basin X-walk'!$A$2:$F$3224,6,FALSE)</f>
        <v>Atlantic Coast Basin</v>
      </c>
      <c r="C5935" s="1" t="s">
        <v>17502</v>
      </c>
      <c r="D5935" s="1"/>
      <c r="E5935" s="1"/>
      <c r="F5935" s="1" t="s">
        <v>17503</v>
      </c>
      <c r="G5935" s="1" t="s">
        <v>17498</v>
      </c>
      <c r="H5935" s="1">
        <v>37163</v>
      </c>
      <c r="I5935" s="1">
        <v>1004255</v>
      </c>
      <c r="J5935" s="1">
        <v>34.962065000000003</v>
      </c>
      <c r="K5935" s="1">
        <v>-78.448345000000003</v>
      </c>
      <c r="L5935" s="1"/>
      <c r="M5935" s="1" t="s">
        <v>1530</v>
      </c>
      <c r="N5935" s="1" t="s">
        <v>17213</v>
      </c>
      <c r="O5935" s="1">
        <v>2022</v>
      </c>
      <c r="P5935" s="1">
        <v>28382</v>
      </c>
      <c r="Q5935" s="1" t="s">
        <v>17504</v>
      </c>
      <c r="R5935" s="1"/>
      <c r="S5935" s="1" t="s">
        <v>24358</v>
      </c>
      <c r="T5935" s="1" t="s">
        <v>6826</v>
      </c>
      <c r="U5935" s="1"/>
      <c r="V5935" s="1" t="s">
        <v>17505</v>
      </c>
      <c r="W5935" s="1" t="s">
        <v>6826</v>
      </c>
    </row>
    <row r="5936" spans="1:23" x14ac:dyDescent="0.25">
      <c r="A5936" s="1">
        <v>1013901</v>
      </c>
      <c r="B5936" s="5" t="str">
        <f>VLOOKUP(H5936,'FIPS Basin X-walk'!$A$2:$F$3224,6,FALSE)</f>
        <v>East Texas Basin</v>
      </c>
      <c r="C5936" s="1"/>
      <c r="D5936" s="1"/>
      <c r="E5936" s="1"/>
      <c r="F5936" s="1" t="s">
        <v>2073</v>
      </c>
      <c r="G5936" s="1" t="s">
        <v>21711</v>
      </c>
      <c r="H5936" s="1">
        <v>48405</v>
      </c>
      <c r="I5936" s="1">
        <v>1013901</v>
      </c>
      <c r="J5936" s="1">
        <v>31.498563999999998</v>
      </c>
      <c r="K5936" s="1">
        <v>-94.235228000000006</v>
      </c>
      <c r="L5936" s="1"/>
      <c r="M5936" s="1" t="s">
        <v>1485</v>
      </c>
      <c r="N5936" s="1" t="s">
        <v>9148</v>
      </c>
      <c r="O5936" s="1">
        <v>2022</v>
      </c>
      <c r="P5936" s="1">
        <v>75972</v>
      </c>
      <c r="Q5936" s="1" t="s">
        <v>483</v>
      </c>
      <c r="R5936" s="1"/>
      <c r="S5936" s="1" t="s">
        <v>24399</v>
      </c>
      <c r="T5936" s="1" t="s">
        <v>6826</v>
      </c>
      <c r="U5936" s="1"/>
      <c r="V5936" s="1" t="s">
        <v>25055</v>
      </c>
      <c r="W5936" s="1" t="s">
        <v>6826</v>
      </c>
    </row>
    <row r="5937" spans="1:23" x14ac:dyDescent="0.25">
      <c r="A5937" s="1">
        <v>1000423</v>
      </c>
      <c r="B5937" s="5" t="str">
        <f>VLOOKUP(H5937,'FIPS Basin X-walk'!$A$2:$F$3224,6,FALSE)</f>
        <v>Mojave Basin</v>
      </c>
      <c r="C5937" s="1" t="s">
        <v>8751</v>
      </c>
      <c r="D5937" s="1"/>
      <c r="E5937" s="1"/>
      <c r="F5937" s="1" t="s">
        <v>8704</v>
      </c>
      <c r="G5937" s="1" t="s">
        <v>1855</v>
      </c>
      <c r="H5937" s="1">
        <v>6071</v>
      </c>
      <c r="I5937" s="1">
        <v>1000423</v>
      </c>
      <c r="J5937" s="1">
        <v>34.041400000000003</v>
      </c>
      <c r="K5937" s="1">
        <v>-117.3603</v>
      </c>
      <c r="L5937" s="1"/>
      <c r="M5937" s="1" t="s">
        <v>1489</v>
      </c>
      <c r="N5937" s="1" t="s">
        <v>8033</v>
      </c>
      <c r="O5937" s="1">
        <v>2022</v>
      </c>
      <c r="P5937" s="1">
        <v>92324</v>
      </c>
      <c r="Q5937" s="1" t="s">
        <v>8752</v>
      </c>
      <c r="R5937" s="1"/>
      <c r="S5937" s="1" t="s">
        <v>24355</v>
      </c>
      <c r="T5937" s="1" t="s">
        <v>6826</v>
      </c>
      <c r="U5937" s="1"/>
      <c r="V5937" s="1" t="s">
        <v>24514</v>
      </c>
      <c r="W5937" s="1" t="s">
        <v>6828</v>
      </c>
    </row>
    <row r="5938" spans="1:23" x14ac:dyDescent="0.25">
      <c r="A5938" s="1">
        <v>1001451</v>
      </c>
      <c r="B5938" s="5" t="str">
        <f>VLOOKUP(H5938,'FIPS Basin X-walk'!$A$2:$F$3224,6,FALSE)</f>
        <v>Mojave Basin</v>
      </c>
      <c r="C5938" s="1" t="s">
        <v>8706</v>
      </c>
      <c r="D5938" s="1"/>
      <c r="E5938" s="1"/>
      <c r="F5938" s="1" t="s">
        <v>8707</v>
      </c>
      <c r="G5938" s="1" t="s">
        <v>1855</v>
      </c>
      <c r="H5938" s="1">
        <v>6071</v>
      </c>
      <c r="I5938" s="1">
        <v>1001451</v>
      </c>
      <c r="J5938" s="1">
        <v>34.083599999999997</v>
      </c>
      <c r="K5938" s="1">
        <v>-117.24079999999999</v>
      </c>
      <c r="L5938" s="1"/>
      <c r="M5938" s="1" t="s">
        <v>1489</v>
      </c>
      <c r="N5938" s="1" t="s">
        <v>8033</v>
      </c>
      <c r="O5938" s="1">
        <v>2022</v>
      </c>
      <c r="P5938" s="1">
        <v>92374</v>
      </c>
      <c r="Q5938" s="1" t="s">
        <v>8708</v>
      </c>
      <c r="R5938" s="1"/>
      <c r="S5938" s="1" t="s">
        <v>24355</v>
      </c>
      <c r="T5938" s="1" t="s">
        <v>6826</v>
      </c>
      <c r="U5938" s="1"/>
      <c r="V5938" s="1" t="s">
        <v>8355</v>
      </c>
      <c r="W5938" s="1" t="s">
        <v>6828</v>
      </c>
    </row>
    <row r="5939" spans="1:23" x14ac:dyDescent="0.25">
      <c r="A5939" s="1">
        <v>1000070</v>
      </c>
      <c r="B5939" s="5" t="str">
        <f>VLOOKUP(H5939,'FIPS Basin X-walk'!$A$2:$F$3224,6,FALSE)</f>
        <v>Mojave Basin</v>
      </c>
      <c r="C5939" s="1" t="s">
        <v>8753</v>
      </c>
      <c r="D5939" s="1"/>
      <c r="E5939" s="1"/>
      <c r="F5939" s="1" t="s">
        <v>8754</v>
      </c>
      <c r="G5939" s="1" t="s">
        <v>1855</v>
      </c>
      <c r="H5939" s="1">
        <v>6071</v>
      </c>
      <c r="I5939" s="1">
        <v>1000070</v>
      </c>
      <c r="J5939" s="1">
        <v>34.595300000000002</v>
      </c>
      <c r="K5939" s="1">
        <v>-117.3647</v>
      </c>
      <c r="L5939" s="1"/>
      <c r="M5939" s="1" t="s">
        <v>1489</v>
      </c>
      <c r="N5939" s="1" t="s">
        <v>8033</v>
      </c>
      <c r="O5939" s="1">
        <v>2022</v>
      </c>
      <c r="P5939" s="1">
        <v>92394</v>
      </c>
      <c r="Q5939" s="1" t="s">
        <v>8755</v>
      </c>
      <c r="R5939" s="1"/>
      <c r="S5939" s="1" t="s">
        <v>24355</v>
      </c>
      <c r="T5939" s="1" t="s">
        <v>6826</v>
      </c>
      <c r="U5939" s="1"/>
      <c r="V5939" s="1" t="s">
        <v>8145</v>
      </c>
      <c r="W5939" s="1" t="s">
        <v>6828</v>
      </c>
    </row>
    <row r="5940" spans="1:23" x14ac:dyDescent="0.25">
      <c r="A5940" s="1">
        <v>1002308</v>
      </c>
      <c r="B5940" s="5" t="str">
        <f>VLOOKUP(H5940,'FIPS Basin X-walk'!$A$2:$F$3224,6,FALSE)</f>
        <v>Mojave Basin</v>
      </c>
      <c r="C5940" s="1" t="s">
        <v>8748</v>
      </c>
      <c r="D5940" s="1"/>
      <c r="E5940" s="1" t="s">
        <v>6828</v>
      </c>
      <c r="F5940" s="1" t="s">
        <v>8749</v>
      </c>
      <c r="G5940" s="1" t="s">
        <v>8685</v>
      </c>
      <c r="H5940" s="1">
        <v>6071</v>
      </c>
      <c r="I5940" s="1">
        <v>1002308</v>
      </c>
      <c r="J5940" s="1">
        <v>34.396540000000002</v>
      </c>
      <c r="K5940" s="1">
        <v>-117.15000499999999</v>
      </c>
      <c r="L5940" s="1"/>
      <c r="M5940" s="1" t="s">
        <v>1489</v>
      </c>
      <c r="N5940" s="1" t="s">
        <v>8033</v>
      </c>
      <c r="O5940" s="1">
        <v>2022</v>
      </c>
      <c r="P5940" s="1">
        <v>92308</v>
      </c>
      <c r="Q5940" s="1" t="s">
        <v>8750</v>
      </c>
      <c r="R5940" s="1"/>
      <c r="S5940" s="1" t="s">
        <v>24441</v>
      </c>
      <c r="T5940" s="1" t="s">
        <v>6826</v>
      </c>
      <c r="U5940" s="1"/>
      <c r="V5940" s="1" t="s">
        <v>7081</v>
      </c>
      <c r="W5940" s="1" t="s">
        <v>6826</v>
      </c>
    </row>
    <row r="5941" spans="1:23" x14ac:dyDescent="0.25">
      <c r="A5941" s="1">
        <v>1004406</v>
      </c>
      <c r="B5941" s="5" t="str">
        <f>VLOOKUP(H5941,'FIPS Basin X-walk'!$A$2:$F$3224,6,FALSE)</f>
        <v>Mojave Basin</v>
      </c>
      <c r="C5941" s="1" t="s">
        <v>25296</v>
      </c>
      <c r="D5941" s="1"/>
      <c r="E5941" s="1"/>
      <c r="F5941" s="1" t="s">
        <v>8733</v>
      </c>
      <c r="G5941" s="1" t="s">
        <v>8685</v>
      </c>
      <c r="H5941" s="1">
        <v>6071</v>
      </c>
      <c r="I5941" s="1">
        <v>1004406</v>
      </c>
      <c r="J5941" s="1">
        <v>34.837221999999997</v>
      </c>
      <c r="K5941" s="1">
        <v>-117.017655</v>
      </c>
      <c r="L5941" s="1"/>
      <c r="M5941" s="1" t="s">
        <v>1489</v>
      </c>
      <c r="N5941" s="1" t="s">
        <v>8033</v>
      </c>
      <c r="O5941" s="1">
        <v>2022</v>
      </c>
      <c r="P5941" s="1">
        <v>92311</v>
      </c>
      <c r="Q5941" s="1" t="s">
        <v>8734</v>
      </c>
      <c r="R5941" s="1"/>
      <c r="S5941" s="1" t="s">
        <v>24358</v>
      </c>
      <c r="T5941" s="1" t="s">
        <v>6826</v>
      </c>
      <c r="U5941" s="1"/>
      <c r="V5941" s="1" t="s">
        <v>8696</v>
      </c>
      <c r="W5941" s="1" t="s">
        <v>6826</v>
      </c>
    </row>
    <row r="5942" spans="1:23" x14ac:dyDescent="0.25">
      <c r="A5942" s="1">
        <v>1010207</v>
      </c>
      <c r="B5942" s="5" t="str">
        <f>VLOOKUP(H5942,'FIPS Basin X-walk'!$A$2:$F$3224,6,FALSE)</f>
        <v>Mojave Basin</v>
      </c>
      <c r="C5942" s="1" t="s">
        <v>26200</v>
      </c>
      <c r="D5942" s="1"/>
      <c r="E5942" s="1"/>
      <c r="F5942" s="1" t="s">
        <v>26201</v>
      </c>
      <c r="G5942" s="1" t="s">
        <v>8685</v>
      </c>
      <c r="H5942" s="1">
        <v>6071</v>
      </c>
      <c r="I5942" s="1">
        <v>1010207</v>
      </c>
      <c r="J5942" s="1">
        <v>34.08907</v>
      </c>
      <c r="K5942" s="1">
        <v>-117.21742</v>
      </c>
      <c r="L5942" s="1"/>
      <c r="M5942" s="1" t="s">
        <v>1489</v>
      </c>
      <c r="N5942" s="1" t="s">
        <v>8033</v>
      </c>
      <c r="O5942" s="1">
        <v>2022</v>
      </c>
      <c r="P5942" s="1">
        <v>92373</v>
      </c>
      <c r="Q5942" s="1" t="s">
        <v>26202</v>
      </c>
      <c r="R5942" s="1"/>
      <c r="S5942" s="1" t="s">
        <v>24358</v>
      </c>
      <c r="T5942" s="1" t="s">
        <v>6826</v>
      </c>
      <c r="U5942" s="1"/>
      <c r="V5942" s="1" t="s">
        <v>26203</v>
      </c>
      <c r="W5942" s="1" t="s">
        <v>6826</v>
      </c>
    </row>
    <row r="5943" spans="1:23" x14ac:dyDescent="0.25">
      <c r="A5943" s="1">
        <v>1004691</v>
      </c>
      <c r="B5943" s="5" t="str">
        <f>VLOOKUP(H5943,'FIPS Basin X-walk'!$A$2:$F$3224,6,FALSE)</f>
        <v>Mojave Basin</v>
      </c>
      <c r="C5943" s="1" t="s">
        <v>8703</v>
      </c>
      <c r="D5943" s="1"/>
      <c r="E5943" s="1"/>
      <c r="F5943" s="1" t="s">
        <v>8704</v>
      </c>
      <c r="G5943" s="1" t="s">
        <v>8685</v>
      </c>
      <c r="H5943" s="1">
        <v>6071</v>
      </c>
      <c r="I5943" s="1">
        <v>1004691</v>
      </c>
      <c r="J5943" s="1">
        <v>34.045504999999999</v>
      </c>
      <c r="K5943" s="1">
        <v>-117.336573</v>
      </c>
      <c r="L5943" s="1"/>
      <c r="M5943" s="1" t="s">
        <v>1489</v>
      </c>
      <c r="N5943" s="1" t="s">
        <v>8033</v>
      </c>
      <c r="O5943" s="1">
        <v>2022</v>
      </c>
      <c r="P5943" s="1">
        <v>92324</v>
      </c>
      <c r="Q5943" s="1" t="s">
        <v>8705</v>
      </c>
      <c r="R5943" s="1"/>
      <c r="S5943" s="1" t="s">
        <v>24358</v>
      </c>
      <c r="T5943" s="1" t="s">
        <v>6826</v>
      </c>
      <c r="U5943" s="1"/>
      <c r="V5943" s="1" t="s">
        <v>25190</v>
      </c>
      <c r="W5943" s="1" t="s">
        <v>6826</v>
      </c>
    </row>
    <row r="5944" spans="1:23" x14ac:dyDescent="0.25">
      <c r="A5944" s="1">
        <v>1005588</v>
      </c>
      <c r="B5944" s="5" t="str">
        <f>VLOOKUP(H5944,'FIPS Basin X-walk'!$A$2:$F$3224,6,FALSE)</f>
        <v>Mojave Basin</v>
      </c>
      <c r="C5944" s="1" t="s">
        <v>8686</v>
      </c>
      <c r="D5944" s="1"/>
      <c r="E5944" s="1"/>
      <c r="F5944" s="1" t="s">
        <v>8687</v>
      </c>
      <c r="G5944" s="1" t="s">
        <v>8685</v>
      </c>
      <c r="H5944" s="1">
        <v>6071</v>
      </c>
      <c r="I5944" s="1">
        <v>1005588</v>
      </c>
      <c r="J5944" s="1">
        <v>34.0946</v>
      </c>
      <c r="K5944" s="1">
        <v>-117.51326</v>
      </c>
      <c r="L5944" s="1"/>
      <c r="M5944" s="1" t="s">
        <v>1489</v>
      </c>
      <c r="N5944" s="1" t="s">
        <v>8033</v>
      </c>
      <c r="O5944" s="1">
        <v>2022</v>
      </c>
      <c r="P5944" s="1">
        <v>92335</v>
      </c>
      <c r="Q5944" s="1" t="s">
        <v>8688</v>
      </c>
      <c r="R5944" s="1"/>
      <c r="S5944" s="1" t="s">
        <v>24753</v>
      </c>
      <c r="T5944" s="1" t="s">
        <v>6826</v>
      </c>
      <c r="U5944" s="1"/>
      <c r="V5944" s="1" t="s">
        <v>8689</v>
      </c>
      <c r="W5944" s="1" t="s">
        <v>6826</v>
      </c>
    </row>
    <row r="5945" spans="1:23" x14ac:dyDescent="0.25">
      <c r="A5945" s="1">
        <v>1006761</v>
      </c>
      <c r="B5945" s="5" t="str">
        <f>VLOOKUP(H5945,'FIPS Basin X-walk'!$A$2:$F$3224,6,FALSE)</f>
        <v>Mojave Basin</v>
      </c>
      <c r="C5945" s="1" t="s">
        <v>8697</v>
      </c>
      <c r="D5945" s="1"/>
      <c r="E5945" s="1"/>
      <c r="F5945" s="1" t="s">
        <v>8687</v>
      </c>
      <c r="G5945" s="1" t="s">
        <v>8685</v>
      </c>
      <c r="H5945" s="1">
        <v>6071</v>
      </c>
      <c r="I5945" s="1">
        <v>1006761</v>
      </c>
      <c r="J5945" s="1">
        <v>34.077370000000002</v>
      </c>
      <c r="K5945" s="1">
        <v>-117.49968800000001</v>
      </c>
      <c r="L5945" s="1"/>
      <c r="M5945" s="1" t="s">
        <v>1489</v>
      </c>
      <c r="N5945" s="1" t="s">
        <v>8033</v>
      </c>
      <c r="O5945" s="1">
        <v>2022</v>
      </c>
      <c r="P5945" s="1">
        <v>92335</v>
      </c>
      <c r="Q5945" s="1" t="s">
        <v>8698</v>
      </c>
      <c r="R5945" s="1"/>
      <c r="S5945" s="1" t="s">
        <v>24729</v>
      </c>
      <c r="T5945" s="1" t="s">
        <v>6826</v>
      </c>
      <c r="U5945" s="1"/>
      <c r="V5945" s="1" t="s">
        <v>25758</v>
      </c>
      <c r="W5945" s="1" t="s">
        <v>6826</v>
      </c>
    </row>
    <row r="5946" spans="1:23" x14ac:dyDescent="0.25">
      <c r="A5946" s="1">
        <v>1004272</v>
      </c>
      <c r="B5946" s="5" t="str">
        <f>VLOOKUP(H5946,'FIPS Basin X-walk'!$A$2:$F$3224,6,FALSE)</f>
        <v>Mojave Basin</v>
      </c>
      <c r="C5946" s="1" t="s">
        <v>8731</v>
      </c>
      <c r="D5946" s="1"/>
      <c r="E5946" s="1"/>
      <c r="F5946" s="1" t="s">
        <v>8732</v>
      </c>
      <c r="G5946" s="1" t="s">
        <v>8685</v>
      </c>
      <c r="H5946" s="1">
        <v>6071</v>
      </c>
      <c r="I5946" s="1">
        <v>1004272</v>
      </c>
      <c r="J5946" s="1">
        <v>34.902693999999997</v>
      </c>
      <c r="K5946" s="1">
        <v>-117.160594</v>
      </c>
      <c r="L5946" s="1"/>
      <c r="M5946" s="1" t="s">
        <v>1489</v>
      </c>
      <c r="N5946" s="1" t="s">
        <v>8033</v>
      </c>
      <c r="O5946" s="1">
        <v>2022</v>
      </c>
      <c r="P5946" s="1">
        <v>92347</v>
      </c>
      <c r="Q5946" s="1" t="s">
        <v>504</v>
      </c>
      <c r="R5946" s="1"/>
      <c r="S5946" s="1" t="s">
        <v>24359</v>
      </c>
      <c r="T5946" s="1" t="s">
        <v>6826</v>
      </c>
      <c r="U5946" s="1"/>
      <c r="V5946" s="1" t="s">
        <v>8074</v>
      </c>
      <c r="W5946" s="1" t="s">
        <v>6826</v>
      </c>
    </row>
    <row r="5947" spans="1:23" x14ac:dyDescent="0.25">
      <c r="A5947" s="1">
        <v>1006175</v>
      </c>
      <c r="B5947" s="5" t="str">
        <f>VLOOKUP(H5947,'FIPS Basin X-walk'!$A$2:$F$3224,6,FALSE)</f>
        <v>Mojave Basin</v>
      </c>
      <c r="C5947" s="1" t="s">
        <v>8745</v>
      </c>
      <c r="D5947" s="1"/>
      <c r="E5947" s="1"/>
      <c r="F5947" s="1" t="s">
        <v>8732</v>
      </c>
      <c r="G5947" s="1" t="s">
        <v>8685</v>
      </c>
      <c r="H5947" s="1">
        <v>6071</v>
      </c>
      <c r="I5947" s="1">
        <v>1006175</v>
      </c>
      <c r="J5947" s="1">
        <v>35.032110000000003</v>
      </c>
      <c r="K5947" s="1">
        <v>-117.34764</v>
      </c>
      <c r="L5947" s="1"/>
      <c r="M5947" s="1" t="s">
        <v>1489</v>
      </c>
      <c r="N5947" s="1" t="s">
        <v>8033</v>
      </c>
      <c r="O5947" s="1">
        <v>2022</v>
      </c>
      <c r="P5947" s="1">
        <v>92347</v>
      </c>
      <c r="Q5947" s="1" t="s">
        <v>8746</v>
      </c>
      <c r="R5947" s="1"/>
      <c r="S5947" s="1" t="s">
        <v>25680</v>
      </c>
      <c r="T5947" s="1" t="s">
        <v>6826</v>
      </c>
      <c r="U5947" s="1"/>
      <c r="V5947" s="1" t="s">
        <v>8747</v>
      </c>
      <c r="W5947" s="1" t="s">
        <v>6828</v>
      </c>
    </row>
    <row r="5948" spans="1:23" x14ac:dyDescent="0.25">
      <c r="A5948" s="1">
        <v>1007424</v>
      </c>
      <c r="B5948" s="5" t="str">
        <f>VLOOKUP(H5948,'FIPS Basin X-walk'!$A$2:$F$3224,6,FALSE)</f>
        <v>Mojave Basin</v>
      </c>
      <c r="C5948" s="1" t="s">
        <v>25864</v>
      </c>
      <c r="D5948" s="1"/>
      <c r="E5948" s="1"/>
      <c r="F5948" s="1" t="s">
        <v>8709</v>
      </c>
      <c r="G5948" s="1" t="s">
        <v>8685</v>
      </c>
      <c r="H5948" s="1">
        <v>6071</v>
      </c>
      <c r="I5948" s="1">
        <v>1007424</v>
      </c>
      <c r="J5948" s="1">
        <v>34.150286000000001</v>
      </c>
      <c r="K5948" s="1">
        <v>-116.442994</v>
      </c>
      <c r="L5948" s="1"/>
      <c r="M5948" s="1" t="s">
        <v>1489</v>
      </c>
      <c r="N5948" s="1" t="s">
        <v>8033</v>
      </c>
      <c r="O5948" s="1">
        <v>2022</v>
      </c>
      <c r="P5948" s="1">
        <v>92285</v>
      </c>
      <c r="Q5948" s="1" t="s">
        <v>8710</v>
      </c>
      <c r="R5948" s="1"/>
      <c r="S5948" s="1" t="s">
        <v>24358</v>
      </c>
      <c r="T5948" s="1" t="s">
        <v>6826</v>
      </c>
      <c r="U5948" s="1"/>
      <c r="V5948" s="1" t="s">
        <v>8696</v>
      </c>
      <c r="W5948" s="1" t="s">
        <v>6826</v>
      </c>
    </row>
    <row r="5949" spans="1:23" x14ac:dyDescent="0.25">
      <c r="A5949" s="1">
        <v>1001886</v>
      </c>
      <c r="B5949" s="5" t="str">
        <f>VLOOKUP(H5949,'FIPS Basin X-walk'!$A$2:$F$3224,6,FALSE)</f>
        <v>Mojave Basin</v>
      </c>
      <c r="C5949" s="1" t="s">
        <v>8715</v>
      </c>
      <c r="D5949" s="1"/>
      <c r="E5949" s="1"/>
      <c r="F5949" s="1" t="s">
        <v>8716</v>
      </c>
      <c r="G5949" s="1" t="s">
        <v>8685</v>
      </c>
      <c r="H5949" s="1">
        <v>6071</v>
      </c>
      <c r="I5949" s="1">
        <v>1001886</v>
      </c>
      <c r="J5949" s="1">
        <v>34.048439000000002</v>
      </c>
      <c r="K5949" s="1">
        <v>-117.24997500000001</v>
      </c>
      <c r="L5949" s="1"/>
      <c r="M5949" s="1" t="s">
        <v>1489</v>
      </c>
      <c r="N5949" s="1" t="s">
        <v>8033</v>
      </c>
      <c r="O5949" s="1">
        <v>2022</v>
      </c>
      <c r="P5949" s="1">
        <v>92354</v>
      </c>
      <c r="Q5949" s="1" t="s">
        <v>8717</v>
      </c>
      <c r="R5949" s="1"/>
      <c r="S5949" s="1" t="s">
        <v>24379</v>
      </c>
      <c r="T5949" s="1" t="s">
        <v>6828</v>
      </c>
      <c r="U5949" s="1"/>
      <c r="V5949" s="1" t="s">
        <v>8718</v>
      </c>
      <c r="W5949" s="1" t="s">
        <v>6826</v>
      </c>
    </row>
    <row r="5950" spans="1:23" x14ac:dyDescent="0.25">
      <c r="A5950" s="1">
        <v>1005662</v>
      </c>
      <c r="B5950" s="5" t="str">
        <f>VLOOKUP(H5950,'FIPS Basin X-walk'!$A$2:$F$3224,6,FALSE)</f>
        <v>Mojave Basin</v>
      </c>
      <c r="C5950" s="1" t="s">
        <v>8690</v>
      </c>
      <c r="D5950" s="1"/>
      <c r="E5950" s="1" t="s">
        <v>6828</v>
      </c>
      <c r="F5950" s="1" t="s">
        <v>8691</v>
      </c>
      <c r="G5950" s="1" t="s">
        <v>8685</v>
      </c>
      <c r="H5950" s="1">
        <v>6071</v>
      </c>
      <c r="I5950" s="1">
        <v>1005662</v>
      </c>
      <c r="J5950" s="1">
        <v>34.437556999999998</v>
      </c>
      <c r="K5950" s="1">
        <v>-116.891034</v>
      </c>
      <c r="L5950" s="1"/>
      <c r="M5950" s="1" t="s">
        <v>1489</v>
      </c>
      <c r="N5950" s="1" t="s">
        <v>8033</v>
      </c>
      <c r="O5950" s="1">
        <v>2022</v>
      </c>
      <c r="P5950" s="1">
        <v>92356</v>
      </c>
      <c r="Q5950" s="1" t="s">
        <v>8692</v>
      </c>
      <c r="R5950" s="1"/>
      <c r="S5950" s="1" t="s">
        <v>24441</v>
      </c>
      <c r="T5950" s="1" t="s">
        <v>6826</v>
      </c>
      <c r="U5950" s="1"/>
      <c r="V5950" s="1" t="s">
        <v>25565</v>
      </c>
      <c r="W5950" s="1" t="s">
        <v>6826</v>
      </c>
    </row>
    <row r="5951" spans="1:23" x14ac:dyDescent="0.25">
      <c r="A5951" s="1">
        <v>1010550</v>
      </c>
      <c r="B5951" s="5" t="str">
        <f>VLOOKUP(H5951,'FIPS Basin X-walk'!$A$2:$F$3224,6,FALSE)</f>
        <v>Mojave Basin</v>
      </c>
      <c r="C5951" s="1" t="s">
        <v>8711</v>
      </c>
      <c r="D5951" s="1"/>
      <c r="E5951" s="1"/>
      <c r="F5951" s="1" t="s">
        <v>8712</v>
      </c>
      <c r="G5951" s="1" t="s">
        <v>8685</v>
      </c>
      <c r="H5951" s="1">
        <v>6071</v>
      </c>
      <c r="I5951" s="1">
        <v>1010550</v>
      </c>
      <c r="J5951" s="1">
        <v>35.471290000000003</v>
      </c>
      <c r="K5951" s="1">
        <v>-115.52864</v>
      </c>
      <c r="L5951" s="1"/>
      <c r="M5951" s="1" t="s">
        <v>1489</v>
      </c>
      <c r="N5951" s="1" t="s">
        <v>8033</v>
      </c>
      <c r="O5951" s="1">
        <v>2022</v>
      </c>
      <c r="P5951" s="1">
        <v>92366</v>
      </c>
      <c r="Q5951" s="1" t="s">
        <v>8713</v>
      </c>
      <c r="R5951" s="1"/>
      <c r="S5951" s="1"/>
      <c r="T5951" s="1" t="s">
        <v>6828</v>
      </c>
      <c r="U5951" s="1"/>
      <c r="V5951" s="1" t="s">
        <v>8714</v>
      </c>
      <c r="W5951" s="1" t="s">
        <v>6826</v>
      </c>
    </row>
    <row r="5952" spans="1:23" x14ac:dyDescent="0.25">
      <c r="A5952" s="1">
        <v>1004069</v>
      </c>
      <c r="B5952" s="5" t="str">
        <f>VLOOKUP(H5952,'FIPS Basin X-walk'!$A$2:$F$3224,6,FALSE)</f>
        <v>Mojave Basin</v>
      </c>
      <c r="C5952" s="1" t="s">
        <v>8719</v>
      </c>
      <c r="D5952" s="1"/>
      <c r="E5952" s="1"/>
      <c r="F5952" s="1" t="s">
        <v>8720</v>
      </c>
      <c r="G5952" s="1" t="s">
        <v>8685</v>
      </c>
      <c r="H5952" s="1">
        <v>6071</v>
      </c>
      <c r="I5952" s="1">
        <v>1004069</v>
      </c>
      <c r="J5952" s="1">
        <v>34.727511</v>
      </c>
      <c r="K5952" s="1">
        <v>-114.595536</v>
      </c>
      <c r="L5952" s="1"/>
      <c r="M5952" s="1" t="s">
        <v>1489</v>
      </c>
      <c r="N5952" s="1" t="s">
        <v>8033</v>
      </c>
      <c r="O5952" s="1">
        <v>2022</v>
      </c>
      <c r="P5952" s="1">
        <v>92363</v>
      </c>
      <c r="Q5952" s="1" t="s">
        <v>506</v>
      </c>
      <c r="R5952" s="1"/>
      <c r="S5952" s="1" t="s">
        <v>24359</v>
      </c>
      <c r="T5952" s="1" t="s">
        <v>6826</v>
      </c>
      <c r="U5952" s="1"/>
      <c r="V5952" s="1" t="s">
        <v>8074</v>
      </c>
      <c r="W5952" s="1" t="s">
        <v>6826</v>
      </c>
    </row>
    <row r="5953" spans="1:23" x14ac:dyDescent="0.25">
      <c r="A5953" s="1">
        <v>1011082</v>
      </c>
      <c r="B5953" s="5" t="str">
        <f>VLOOKUP(H5953,'FIPS Basin X-walk'!$A$2:$F$3224,6,FALSE)</f>
        <v>Mojave Basin</v>
      </c>
      <c r="C5953" s="1" t="s">
        <v>8699</v>
      </c>
      <c r="D5953" s="1"/>
      <c r="E5953" s="1"/>
      <c r="F5953" s="1" t="s">
        <v>8700</v>
      </c>
      <c r="G5953" s="1" t="s">
        <v>8685</v>
      </c>
      <c r="H5953" s="1">
        <v>6071</v>
      </c>
      <c r="I5953" s="1">
        <v>1011082</v>
      </c>
      <c r="J5953" s="1">
        <v>35.564540000000001</v>
      </c>
      <c r="K5953" s="1">
        <v>-115.60214000000001</v>
      </c>
      <c r="L5953" s="1"/>
      <c r="M5953" s="1" t="s">
        <v>1489</v>
      </c>
      <c r="N5953" s="1" t="s">
        <v>8033</v>
      </c>
      <c r="O5953" s="1">
        <v>2022</v>
      </c>
      <c r="P5953" s="1">
        <v>92364</v>
      </c>
      <c r="Q5953" s="1" t="s">
        <v>8701</v>
      </c>
      <c r="R5953" s="1"/>
      <c r="S5953" s="1" t="s">
        <v>24355</v>
      </c>
      <c r="T5953" s="1" t="s">
        <v>6826</v>
      </c>
      <c r="U5953" s="1"/>
      <c r="V5953" s="1" t="s">
        <v>8702</v>
      </c>
      <c r="W5953" s="1" t="s">
        <v>6828</v>
      </c>
    </row>
    <row r="5954" spans="1:23" x14ac:dyDescent="0.25">
      <c r="A5954" s="1">
        <v>1005938</v>
      </c>
      <c r="B5954" s="5" t="str">
        <f>VLOOKUP(H5954,'FIPS Basin X-walk'!$A$2:$F$3224,6,FALSE)</f>
        <v>Mojave Basin</v>
      </c>
      <c r="C5954" s="1" t="s">
        <v>8756</v>
      </c>
      <c r="D5954" s="1"/>
      <c r="E5954" s="1"/>
      <c r="F5954" s="1" t="s">
        <v>8694</v>
      </c>
      <c r="G5954" s="1" t="s">
        <v>8685</v>
      </c>
      <c r="H5954" s="1">
        <v>6071</v>
      </c>
      <c r="I5954" s="1">
        <v>1005938</v>
      </c>
      <c r="J5954" s="1">
        <v>34.048070000000003</v>
      </c>
      <c r="K5954" s="1">
        <v>-117.53933000000001</v>
      </c>
      <c r="L5954" s="1"/>
      <c r="M5954" s="1" t="s">
        <v>1489</v>
      </c>
      <c r="N5954" s="1" t="s">
        <v>8033</v>
      </c>
      <c r="O5954" s="1">
        <v>2022</v>
      </c>
      <c r="P5954" s="1">
        <v>91761</v>
      </c>
      <c r="Q5954" s="1" t="s">
        <v>25632</v>
      </c>
      <c r="R5954" s="1"/>
      <c r="S5954" s="1" t="s">
        <v>24385</v>
      </c>
      <c r="T5954" s="1" t="s">
        <v>6828</v>
      </c>
      <c r="U5954" s="1"/>
      <c r="V5954" s="1" t="s">
        <v>8757</v>
      </c>
      <c r="W5954" s="1" t="s">
        <v>6826</v>
      </c>
    </row>
    <row r="5955" spans="1:23" x14ac:dyDescent="0.25">
      <c r="A5955" s="1">
        <v>1006293</v>
      </c>
      <c r="B5955" s="5" t="str">
        <f>VLOOKUP(H5955,'FIPS Basin X-walk'!$A$2:$F$3224,6,FALSE)</f>
        <v>Mojave Basin</v>
      </c>
      <c r="C5955" s="1" t="s">
        <v>8693</v>
      </c>
      <c r="D5955" s="1"/>
      <c r="E5955" s="1"/>
      <c r="F5955" s="1" t="s">
        <v>8694</v>
      </c>
      <c r="G5955" s="1" t="s">
        <v>8685</v>
      </c>
      <c r="H5955" s="1">
        <v>6071</v>
      </c>
      <c r="I5955" s="1">
        <v>1006293</v>
      </c>
      <c r="J5955" s="1">
        <v>34.036197999999999</v>
      </c>
      <c r="K5955" s="1">
        <v>-117.55843299999999</v>
      </c>
      <c r="L5955" s="1"/>
      <c r="M5955" s="1" t="s">
        <v>1489</v>
      </c>
      <c r="N5955" s="1" t="s">
        <v>8033</v>
      </c>
      <c r="O5955" s="1">
        <v>2022</v>
      </c>
      <c r="P5955" s="1">
        <v>91761</v>
      </c>
      <c r="Q5955" s="1" t="s">
        <v>8695</v>
      </c>
      <c r="R5955" s="1"/>
      <c r="S5955" s="1" t="s">
        <v>24358</v>
      </c>
      <c r="T5955" s="1" t="s">
        <v>6826</v>
      </c>
      <c r="U5955" s="1"/>
      <c r="V5955" s="1" t="s">
        <v>25190</v>
      </c>
      <c r="W5955" s="1" t="s">
        <v>6826</v>
      </c>
    </row>
    <row r="5956" spans="1:23" x14ac:dyDescent="0.25">
      <c r="A5956" s="1">
        <v>1006732</v>
      </c>
      <c r="B5956" s="5" t="str">
        <f>VLOOKUP(H5956,'FIPS Basin X-walk'!$A$2:$F$3224,6,FALSE)</f>
        <v>Mojave Basin</v>
      </c>
      <c r="C5956" s="1" t="s">
        <v>8724</v>
      </c>
      <c r="D5956" s="1"/>
      <c r="E5956" s="1"/>
      <c r="F5956" s="1" t="s">
        <v>8694</v>
      </c>
      <c r="G5956" s="1" t="s">
        <v>8685</v>
      </c>
      <c r="H5956" s="1">
        <v>6071</v>
      </c>
      <c r="I5956" s="1">
        <v>1006732</v>
      </c>
      <c r="J5956" s="1">
        <v>34.063540000000003</v>
      </c>
      <c r="K5956" s="1">
        <v>-117.52929</v>
      </c>
      <c r="L5956" s="1"/>
      <c r="M5956" s="1" t="s">
        <v>1489</v>
      </c>
      <c r="N5956" s="1" t="s">
        <v>8033</v>
      </c>
      <c r="O5956" s="1">
        <v>2022</v>
      </c>
      <c r="P5956" s="1">
        <v>91761</v>
      </c>
      <c r="Q5956" s="1" t="s">
        <v>8725</v>
      </c>
      <c r="R5956" s="1"/>
      <c r="S5956" s="1" t="s">
        <v>24387</v>
      </c>
      <c r="T5956" s="1" t="s">
        <v>6826</v>
      </c>
      <c r="U5956" s="1"/>
      <c r="V5956" s="1" t="s">
        <v>7202</v>
      </c>
      <c r="W5956" s="1" t="s">
        <v>6826</v>
      </c>
    </row>
    <row r="5957" spans="1:23" x14ac:dyDescent="0.25">
      <c r="A5957" s="1">
        <v>1007927</v>
      </c>
      <c r="B5957" s="5" t="str">
        <f>VLOOKUP(H5957,'FIPS Basin X-walk'!$A$2:$F$3224,6,FALSE)</f>
        <v>Mojave Basin</v>
      </c>
      <c r="C5957" s="1" t="s">
        <v>8735</v>
      </c>
      <c r="D5957" s="1"/>
      <c r="E5957" s="1" t="s">
        <v>6828</v>
      </c>
      <c r="F5957" s="1" t="s">
        <v>8736</v>
      </c>
      <c r="G5957" s="1" t="s">
        <v>8685</v>
      </c>
      <c r="H5957" s="1">
        <v>6071</v>
      </c>
      <c r="I5957" s="1">
        <v>1007927</v>
      </c>
      <c r="J5957" s="1">
        <v>34.604500000000002</v>
      </c>
      <c r="K5957" s="1">
        <v>-117.3382</v>
      </c>
      <c r="L5957" s="1"/>
      <c r="M5957" s="1" t="s">
        <v>1489</v>
      </c>
      <c r="N5957" s="1" t="s">
        <v>8033</v>
      </c>
      <c r="O5957" s="1">
        <v>2022</v>
      </c>
      <c r="P5957" s="1">
        <v>92368</v>
      </c>
      <c r="Q5957" s="1" t="s">
        <v>8737</v>
      </c>
      <c r="R5957" s="1"/>
      <c r="S5957" s="1" t="s">
        <v>24441</v>
      </c>
      <c r="T5957" s="1" t="s">
        <v>6826</v>
      </c>
      <c r="U5957" s="1"/>
      <c r="V5957" s="1" t="s">
        <v>7681</v>
      </c>
      <c r="W5957" s="1" t="s">
        <v>6826</v>
      </c>
    </row>
    <row r="5958" spans="1:23" x14ac:dyDescent="0.25">
      <c r="A5958" s="1">
        <v>1011475</v>
      </c>
      <c r="B5958" s="5" t="str">
        <f>VLOOKUP(H5958,'FIPS Basin X-walk'!$A$2:$F$3224,6,FALSE)</f>
        <v>Mojave Basin</v>
      </c>
      <c r="C5958" s="1" t="s">
        <v>8738</v>
      </c>
      <c r="D5958" s="1"/>
      <c r="E5958" s="1"/>
      <c r="F5958" s="1" t="s">
        <v>8739</v>
      </c>
      <c r="G5958" s="1" t="s">
        <v>8685</v>
      </c>
      <c r="H5958" s="1">
        <v>6071</v>
      </c>
      <c r="I5958" s="1">
        <v>1011475</v>
      </c>
      <c r="J5958" s="1">
        <v>34.099080000000001</v>
      </c>
      <c r="K5958" s="1">
        <v>-117.54933</v>
      </c>
      <c r="L5958" s="1" t="s">
        <v>24742</v>
      </c>
      <c r="M5958" s="1" t="s">
        <v>1489</v>
      </c>
      <c r="N5958" s="1" t="s">
        <v>8033</v>
      </c>
      <c r="O5958" s="1">
        <v>2022</v>
      </c>
      <c r="P5958" s="1">
        <v>91730</v>
      </c>
      <c r="Q5958" s="1" t="s">
        <v>8740</v>
      </c>
      <c r="R5958" s="1"/>
      <c r="S5958" s="1" t="s">
        <v>25403</v>
      </c>
      <c r="T5958" s="1" t="s">
        <v>6826</v>
      </c>
      <c r="U5958" s="1"/>
      <c r="V5958" s="1" t="s">
        <v>8741</v>
      </c>
      <c r="W5958" s="1" t="s">
        <v>6826</v>
      </c>
    </row>
    <row r="5959" spans="1:23" x14ac:dyDescent="0.25">
      <c r="A5959" s="1">
        <v>1004692</v>
      </c>
      <c r="B5959" s="5" t="str">
        <f>VLOOKUP(H5959,'FIPS Basin X-walk'!$A$2:$F$3224,6,FALSE)</f>
        <v>Mojave Basin</v>
      </c>
      <c r="C5959" s="1" t="s">
        <v>25369</v>
      </c>
      <c r="D5959" s="1"/>
      <c r="E5959" s="1"/>
      <c r="F5959" s="1" t="s">
        <v>8707</v>
      </c>
      <c r="G5959" s="1" t="s">
        <v>8685</v>
      </c>
      <c r="H5959" s="1">
        <v>6071</v>
      </c>
      <c r="I5959" s="1">
        <v>1004692</v>
      </c>
      <c r="J5959" s="1">
        <v>34.0124</v>
      </c>
      <c r="K5959" s="1">
        <v>-117.2154</v>
      </c>
      <c r="L5959" s="1"/>
      <c r="M5959" s="1" t="s">
        <v>1489</v>
      </c>
      <c r="N5959" s="1" t="s">
        <v>8033</v>
      </c>
      <c r="O5959" s="1">
        <v>2022</v>
      </c>
      <c r="P5959" s="1">
        <v>92373</v>
      </c>
      <c r="Q5959" s="1" t="s">
        <v>8730</v>
      </c>
      <c r="R5959" s="1"/>
      <c r="S5959" s="1" t="s">
        <v>24358</v>
      </c>
      <c r="T5959" s="1" t="s">
        <v>6826</v>
      </c>
      <c r="U5959" s="1"/>
      <c r="V5959" s="1" t="s">
        <v>25190</v>
      </c>
      <c r="W5959" s="1" t="s">
        <v>6826</v>
      </c>
    </row>
    <row r="5960" spans="1:23" x14ac:dyDescent="0.25">
      <c r="A5960" s="1">
        <v>1003918</v>
      </c>
      <c r="B5960" s="5" t="str">
        <f>VLOOKUP(H5960,'FIPS Basin X-walk'!$A$2:$F$3224,6,FALSE)</f>
        <v>Mojave Basin</v>
      </c>
      <c r="C5960" s="1" t="s">
        <v>8721</v>
      </c>
      <c r="D5960" s="1"/>
      <c r="E5960" s="1"/>
      <c r="F5960" s="1" t="s">
        <v>8722</v>
      </c>
      <c r="G5960" s="1" t="s">
        <v>8685</v>
      </c>
      <c r="H5960" s="1">
        <v>6071</v>
      </c>
      <c r="I5960" s="1">
        <v>1003918</v>
      </c>
      <c r="J5960" s="1">
        <v>34.142200000000003</v>
      </c>
      <c r="K5960" s="1">
        <v>-117.41864700000001</v>
      </c>
      <c r="L5960" s="1"/>
      <c r="M5960" s="1" t="s">
        <v>1489</v>
      </c>
      <c r="N5960" s="1" t="s">
        <v>8033</v>
      </c>
      <c r="O5960" s="1">
        <v>2022</v>
      </c>
      <c r="P5960" s="1">
        <v>92377</v>
      </c>
      <c r="Q5960" s="1" t="s">
        <v>8723</v>
      </c>
      <c r="R5960" s="1"/>
      <c r="S5960" s="1" t="s">
        <v>24358</v>
      </c>
      <c r="T5960" s="1" t="s">
        <v>6826</v>
      </c>
      <c r="U5960" s="1"/>
      <c r="V5960" s="1" t="s">
        <v>25190</v>
      </c>
      <c r="W5960" s="1" t="s">
        <v>6826</v>
      </c>
    </row>
    <row r="5961" spans="1:23" x14ac:dyDescent="0.25">
      <c r="A5961" s="1">
        <v>1005308</v>
      </c>
      <c r="B5961" s="5" t="str">
        <f>VLOOKUP(H5961,'FIPS Basin X-walk'!$A$2:$F$3224,6,FALSE)</f>
        <v>Mojave Basin</v>
      </c>
      <c r="C5961" s="1" t="s">
        <v>8726</v>
      </c>
      <c r="D5961" s="1"/>
      <c r="E5961" s="1" t="s">
        <v>6828</v>
      </c>
      <c r="F5961" s="1" t="s">
        <v>8727</v>
      </c>
      <c r="G5961" s="1" t="s">
        <v>8685</v>
      </c>
      <c r="H5961" s="1">
        <v>6071</v>
      </c>
      <c r="I5961" s="1">
        <v>1005308</v>
      </c>
      <c r="J5961" s="1">
        <v>35.763300000000001</v>
      </c>
      <c r="K5961" s="1">
        <v>-117.38030000000001</v>
      </c>
      <c r="L5961" s="1"/>
      <c r="M5961" s="1" t="s">
        <v>1489</v>
      </c>
      <c r="N5961" s="1" t="s">
        <v>8033</v>
      </c>
      <c r="O5961" s="1">
        <v>2022</v>
      </c>
      <c r="P5961" s="1">
        <v>93562</v>
      </c>
      <c r="Q5961" s="1" t="s">
        <v>8728</v>
      </c>
      <c r="R5961" s="1"/>
      <c r="S5961" s="1" t="s">
        <v>24731</v>
      </c>
      <c r="T5961" s="1" t="s">
        <v>6828</v>
      </c>
      <c r="U5961" s="1"/>
      <c r="V5961" s="1" t="s">
        <v>8729</v>
      </c>
      <c r="W5961" s="1" t="s">
        <v>6826</v>
      </c>
    </row>
    <row r="5962" spans="1:23" x14ac:dyDescent="0.25">
      <c r="A5962" s="1">
        <v>1002237</v>
      </c>
      <c r="B5962" s="5" t="str">
        <f>VLOOKUP(H5962,'FIPS Basin X-walk'!$A$2:$F$3224,6,FALSE)</f>
        <v>Mojave Basin</v>
      </c>
      <c r="C5962" s="1" t="s">
        <v>8683</v>
      </c>
      <c r="D5962" s="1"/>
      <c r="E5962" s="1"/>
      <c r="F5962" s="1" t="s">
        <v>8684</v>
      </c>
      <c r="G5962" s="1" t="s">
        <v>8685</v>
      </c>
      <c r="H5962" s="1">
        <v>6071</v>
      </c>
      <c r="I5962" s="1">
        <v>1002237</v>
      </c>
      <c r="J5962" s="1">
        <v>34.234679999999997</v>
      </c>
      <c r="K5962" s="1">
        <v>-116.0545</v>
      </c>
      <c r="L5962" s="1"/>
      <c r="M5962" s="1" t="s">
        <v>1489</v>
      </c>
      <c r="N5962" s="1" t="s">
        <v>8033</v>
      </c>
      <c r="O5962" s="1">
        <v>2022</v>
      </c>
      <c r="P5962" s="1">
        <v>92278</v>
      </c>
      <c r="Q5962" s="1" t="s">
        <v>24872</v>
      </c>
      <c r="R5962" s="1"/>
      <c r="S5962" s="1" t="s">
        <v>24464</v>
      </c>
      <c r="T5962" s="1" t="s">
        <v>6828</v>
      </c>
      <c r="U5962" s="1"/>
      <c r="V5962" s="1" t="s">
        <v>24409</v>
      </c>
      <c r="W5962" s="1" t="s">
        <v>6828</v>
      </c>
    </row>
    <row r="5963" spans="1:23" x14ac:dyDescent="0.25">
      <c r="A5963" s="1">
        <v>1007607</v>
      </c>
      <c r="B5963" s="5" t="str">
        <f>VLOOKUP(H5963,'FIPS Basin X-walk'!$A$2:$F$3224,6,FALSE)</f>
        <v>Mojave Basin</v>
      </c>
      <c r="C5963" s="1" t="s">
        <v>8742</v>
      </c>
      <c r="D5963" s="1"/>
      <c r="E5963" s="1"/>
      <c r="F5963" s="1" t="s">
        <v>8743</v>
      </c>
      <c r="G5963" s="1" t="s">
        <v>8685</v>
      </c>
      <c r="H5963" s="1">
        <v>6071</v>
      </c>
      <c r="I5963" s="1">
        <v>1007607</v>
      </c>
      <c r="J5963" s="1">
        <v>34.593299999999999</v>
      </c>
      <c r="K5963" s="1">
        <v>-117.26900000000001</v>
      </c>
      <c r="L5963" s="1"/>
      <c r="M5963" s="1" t="s">
        <v>1489</v>
      </c>
      <c r="N5963" s="1" t="s">
        <v>8033</v>
      </c>
      <c r="O5963" s="1">
        <v>2022</v>
      </c>
      <c r="P5963" s="1">
        <v>92392</v>
      </c>
      <c r="Q5963" s="1" t="s">
        <v>8744</v>
      </c>
      <c r="R5963" s="1"/>
      <c r="S5963" s="1" t="s">
        <v>24358</v>
      </c>
      <c r="T5963" s="1" t="s">
        <v>6826</v>
      </c>
      <c r="U5963" s="1"/>
      <c r="V5963" s="1" t="s">
        <v>25190</v>
      </c>
      <c r="W5963" s="1" t="s">
        <v>6826</v>
      </c>
    </row>
    <row r="5964" spans="1:23" x14ac:dyDescent="0.25">
      <c r="A5964" s="1">
        <v>1000074</v>
      </c>
      <c r="B5964" s="5" t="str">
        <f>VLOOKUP(H5964,'FIPS Basin X-walk'!$A$2:$F$3224,6,FALSE)</f>
        <v>Capistrano Basin</v>
      </c>
      <c r="C5964" s="1" t="s">
        <v>8784</v>
      </c>
      <c r="D5964" s="1"/>
      <c r="E5964" s="1"/>
      <c r="F5964" s="1" t="s">
        <v>8785</v>
      </c>
      <c r="G5964" s="1" t="s">
        <v>1867</v>
      </c>
      <c r="H5964" s="1">
        <v>6073</v>
      </c>
      <c r="I5964" s="1">
        <v>1000074</v>
      </c>
      <c r="J5964" s="1">
        <v>33.126100000000001</v>
      </c>
      <c r="K5964" s="1">
        <v>-117.1172</v>
      </c>
      <c r="L5964" s="1"/>
      <c r="M5964" s="1" t="s">
        <v>1489</v>
      </c>
      <c r="N5964" s="1" t="s">
        <v>8033</v>
      </c>
      <c r="O5964" s="1">
        <v>2022</v>
      </c>
      <c r="P5964" s="1">
        <v>92029</v>
      </c>
      <c r="Q5964" s="1" t="s">
        <v>24405</v>
      </c>
      <c r="R5964" s="1"/>
      <c r="S5964" s="1" t="s">
        <v>24355</v>
      </c>
      <c r="T5964" s="1" t="s">
        <v>6826</v>
      </c>
      <c r="U5964" s="1"/>
      <c r="V5964" s="1" t="s">
        <v>8786</v>
      </c>
      <c r="W5964" s="1" t="s">
        <v>6828</v>
      </c>
    </row>
    <row r="5965" spans="1:23" x14ac:dyDescent="0.25">
      <c r="A5965" s="1">
        <v>1000410</v>
      </c>
      <c r="B5965" s="5" t="str">
        <f>VLOOKUP(H5965,'FIPS Basin X-walk'!$A$2:$F$3224,6,FALSE)</f>
        <v>Capistrano Basin</v>
      </c>
      <c r="C5965" s="1" t="s">
        <v>8793</v>
      </c>
      <c r="D5965" s="1"/>
      <c r="E5965" s="1"/>
      <c r="F5965" s="1" t="s">
        <v>8785</v>
      </c>
      <c r="G5965" s="1" t="s">
        <v>1867</v>
      </c>
      <c r="H5965" s="1">
        <v>6073</v>
      </c>
      <c r="I5965" s="1">
        <v>1000410</v>
      </c>
      <c r="J5965" s="1">
        <v>33.119199999999999</v>
      </c>
      <c r="K5965" s="1">
        <v>-117.11799999999999</v>
      </c>
      <c r="L5965" s="1"/>
      <c r="M5965" s="1" t="s">
        <v>1489</v>
      </c>
      <c r="N5965" s="1" t="s">
        <v>8033</v>
      </c>
      <c r="O5965" s="1">
        <v>2022</v>
      </c>
      <c r="P5965" s="1">
        <v>92029</v>
      </c>
      <c r="Q5965" s="1" t="s">
        <v>8794</v>
      </c>
      <c r="R5965" s="1"/>
      <c r="S5965" s="1" t="s">
        <v>24355</v>
      </c>
      <c r="T5965" s="1" t="s">
        <v>6826</v>
      </c>
      <c r="U5965" s="1"/>
      <c r="V5965" s="1" t="s">
        <v>8795</v>
      </c>
      <c r="W5965" s="1" t="s">
        <v>6828</v>
      </c>
    </row>
    <row r="5966" spans="1:23" x14ac:dyDescent="0.25">
      <c r="A5966" s="1">
        <v>1000548</v>
      </c>
      <c r="B5966" s="5" t="str">
        <f>VLOOKUP(H5966,'FIPS Basin X-walk'!$A$2:$F$3224,6,FALSE)</f>
        <v>Capistrano Basin</v>
      </c>
      <c r="C5966" s="1" t="s">
        <v>8780</v>
      </c>
      <c r="D5966" s="1"/>
      <c r="E5966" s="1"/>
      <c r="F5966" s="1" t="s">
        <v>8781</v>
      </c>
      <c r="G5966" s="1" t="s">
        <v>1867</v>
      </c>
      <c r="H5966" s="1">
        <v>6073</v>
      </c>
      <c r="I5966" s="1">
        <v>1000548</v>
      </c>
      <c r="J5966" s="1">
        <v>33.359000000000002</v>
      </c>
      <c r="K5966" s="1">
        <v>-117.111</v>
      </c>
      <c r="L5966" s="1"/>
      <c r="M5966" s="1" t="s">
        <v>1489</v>
      </c>
      <c r="N5966" s="1" t="s">
        <v>8033</v>
      </c>
      <c r="O5966" s="1">
        <v>2022</v>
      </c>
      <c r="P5966" s="1">
        <v>92059</v>
      </c>
      <c r="Q5966" s="1" t="s">
        <v>8782</v>
      </c>
      <c r="R5966" s="1"/>
      <c r="S5966" s="1" t="s">
        <v>24355</v>
      </c>
      <c r="T5966" s="1" t="s">
        <v>6826</v>
      </c>
      <c r="U5966" s="1"/>
      <c r="V5966" s="1" t="s">
        <v>8783</v>
      </c>
      <c r="W5966" s="1" t="s">
        <v>6828</v>
      </c>
    </row>
    <row r="5967" spans="1:23" x14ac:dyDescent="0.25">
      <c r="A5967" s="1">
        <v>1000147</v>
      </c>
      <c r="B5967" s="5" t="str">
        <f>VLOOKUP(H5967,'FIPS Basin X-walk'!$A$2:$F$3224,6,FALSE)</f>
        <v>Capistrano Basin</v>
      </c>
      <c r="C5967" s="1" t="s">
        <v>8810</v>
      </c>
      <c r="D5967" s="1"/>
      <c r="E5967" s="1"/>
      <c r="F5967" s="1" t="s">
        <v>8770</v>
      </c>
      <c r="G5967" s="1" t="s">
        <v>1867</v>
      </c>
      <c r="H5967" s="1">
        <v>6073</v>
      </c>
      <c r="I5967" s="1">
        <v>1000147</v>
      </c>
      <c r="J5967" s="1">
        <v>32.5672</v>
      </c>
      <c r="K5967" s="1">
        <v>-116.9444</v>
      </c>
      <c r="L5967" s="1"/>
      <c r="M5967" s="1" t="s">
        <v>1489</v>
      </c>
      <c r="N5967" s="1" t="s">
        <v>8033</v>
      </c>
      <c r="O5967" s="1">
        <v>2022</v>
      </c>
      <c r="P5967" s="1">
        <v>92154</v>
      </c>
      <c r="Q5967" s="1" t="s">
        <v>8811</v>
      </c>
      <c r="R5967" s="1"/>
      <c r="S5967" s="1" t="s">
        <v>24355</v>
      </c>
      <c r="T5967" s="1" t="s">
        <v>6826</v>
      </c>
      <c r="U5967" s="1"/>
      <c r="V5967" s="1" t="s">
        <v>8045</v>
      </c>
      <c r="W5967" s="1" t="s">
        <v>6828</v>
      </c>
    </row>
    <row r="5968" spans="1:23" x14ac:dyDescent="0.25">
      <c r="A5968" s="1">
        <v>1000447</v>
      </c>
      <c r="B5968" s="5" t="str">
        <f>VLOOKUP(H5968,'FIPS Basin X-walk'!$A$2:$F$3224,6,FALSE)</f>
        <v>Capistrano Basin</v>
      </c>
      <c r="C5968" s="1" t="s">
        <v>8797</v>
      </c>
      <c r="D5968" s="1"/>
      <c r="E5968" s="1"/>
      <c r="F5968" s="1" t="s">
        <v>8770</v>
      </c>
      <c r="G5968" s="1" t="s">
        <v>1867</v>
      </c>
      <c r="H5968" s="1">
        <v>6073</v>
      </c>
      <c r="I5968" s="1">
        <v>1000447</v>
      </c>
      <c r="J5968" s="1">
        <v>32.876899999999999</v>
      </c>
      <c r="K5968" s="1">
        <v>-117.1664</v>
      </c>
      <c r="L5968" s="1"/>
      <c r="M5968" s="1" t="s">
        <v>1489</v>
      </c>
      <c r="N5968" s="1" t="s">
        <v>8033</v>
      </c>
      <c r="O5968" s="1">
        <v>2022</v>
      </c>
      <c r="P5968" s="1">
        <v>92121</v>
      </c>
      <c r="Q5968" s="1" t="s">
        <v>8798</v>
      </c>
      <c r="R5968" s="1"/>
      <c r="S5968" s="1" t="s">
        <v>24355</v>
      </c>
      <c r="T5968" s="1" t="s">
        <v>6826</v>
      </c>
      <c r="U5968" s="1"/>
      <c r="V5968" s="1" t="s">
        <v>8795</v>
      </c>
      <c r="W5968" s="1" t="s">
        <v>6828</v>
      </c>
    </row>
    <row r="5969" spans="1:23" x14ac:dyDescent="0.25">
      <c r="A5969" s="1">
        <v>1000796</v>
      </c>
      <c r="B5969" s="5" t="str">
        <f>VLOOKUP(H5969,'FIPS Basin X-walk'!$A$2:$F$3224,6,FALSE)</f>
        <v>Capistrano Basin</v>
      </c>
      <c r="C5969" s="1" t="s">
        <v>8803</v>
      </c>
      <c r="D5969" s="1"/>
      <c r="E5969" s="1"/>
      <c r="F5969" s="1" t="s">
        <v>8770</v>
      </c>
      <c r="G5969" s="1" t="s">
        <v>1867</v>
      </c>
      <c r="H5969" s="1">
        <v>6073</v>
      </c>
      <c r="I5969" s="1">
        <v>1000796</v>
      </c>
      <c r="J5969" s="1">
        <v>32.573300000000003</v>
      </c>
      <c r="K5969" s="1">
        <v>-116.9153</v>
      </c>
      <c r="L5969" s="1"/>
      <c r="M5969" s="1" t="s">
        <v>1489</v>
      </c>
      <c r="N5969" s="1" t="s">
        <v>8033</v>
      </c>
      <c r="O5969" s="1">
        <v>2022</v>
      </c>
      <c r="P5969" s="1">
        <v>92154</v>
      </c>
      <c r="Q5969" s="1" t="s">
        <v>24593</v>
      </c>
      <c r="R5969" s="1"/>
      <c r="S5969" s="1" t="s">
        <v>24355</v>
      </c>
      <c r="T5969" s="1" t="s">
        <v>6826</v>
      </c>
      <c r="U5969" s="1"/>
      <c r="V5969" s="1" t="s">
        <v>7205</v>
      </c>
      <c r="W5969" s="1" t="s">
        <v>6828</v>
      </c>
    </row>
    <row r="5970" spans="1:23" x14ac:dyDescent="0.25">
      <c r="A5970" s="1">
        <v>1002224</v>
      </c>
      <c r="B5970" s="5" t="str">
        <f>VLOOKUP(H5970,'FIPS Basin X-walk'!$A$2:$F$3224,6,FALSE)</f>
        <v>Capistrano Basin</v>
      </c>
      <c r="C5970" s="1" t="s">
        <v>8758</v>
      </c>
      <c r="D5970" s="1"/>
      <c r="E5970" s="1"/>
      <c r="F5970" s="1" t="s">
        <v>8759</v>
      </c>
      <c r="G5970" s="1" t="s">
        <v>8760</v>
      </c>
      <c r="H5970" s="1">
        <v>6073</v>
      </c>
      <c r="I5970" s="1">
        <v>1002224</v>
      </c>
      <c r="J5970" s="1">
        <v>33.019699000000003</v>
      </c>
      <c r="K5970" s="1">
        <v>-116.837799</v>
      </c>
      <c r="L5970" s="1"/>
      <c r="M5970" s="1" t="s">
        <v>1489</v>
      </c>
      <c r="N5970" s="1" t="s">
        <v>8033</v>
      </c>
      <c r="O5970" s="1">
        <v>2022</v>
      </c>
      <c r="P5970" s="1">
        <v>92055</v>
      </c>
      <c r="Q5970" s="1" t="s">
        <v>8761</v>
      </c>
      <c r="R5970" s="1"/>
      <c r="S5970" s="1" t="s">
        <v>24464</v>
      </c>
      <c r="T5970" s="1" t="s">
        <v>6826</v>
      </c>
      <c r="U5970" s="1"/>
      <c r="V5970" s="1" t="s">
        <v>24409</v>
      </c>
      <c r="W5970" s="1" t="s">
        <v>6826</v>
      </c>
    </row>
    <row r="5971" spans="1:23" x14ac:dyDescent="0.25">
      <c r="A5971" s="1">
        <v>1013360</v>
      </c>
      <c r="B5971" s="5" t="str">
        <f>VLOOKUP(H5971,'FIPS Basin X-walk'!$A$2:$F$3224,6,FALSE)</f>
        <v>Capistrano Basin</v>
      </c>
      <c r="C5971" s="1" t="s">
        <v>8773</v>
      </c>
      <c r="D5971" s="1"/>
      <c r="E5971" s="1"/>
      <c r="F5971" s="1" t="s">
        <v>8774</v>
      </c>
      <c r="G5971" s="1" t="s">
        <v>8760</v>
      </c>
      <c r="H5971" s="1">
        <v>6073</v>
      </c>
      <c r="I5971" s="1">
        <v>1013360</v>
      </c>
      <c r="J5971" s="1">
        <v>33.14011</v>
      </c>
      <c r="K5971" s="1">
        <v>-117.33365999999999</v>
      </c>
      <c r="L5971" s="1"/>
      <c r="M5971" s="1" t="s">
        <v>1489</v>
      </c>
      <c r="N5971" s="1" t="s">
        <v>8033</v>
      </c>
      <c r="O5971" s="1">
        <v>2022</v>
      </c>
      <c r="P5971" s="1">
        <v>92008</v>
      </c>
      <c r="Q5971" s="1" t="s">
        <v>8775</v>
      </c>
      <c r="R5971" s="1"/>
      <c r="S5971" s="1" t="s">
        <v>24355</v>
      </c>
      <c r="T5971" s="1" t="s">
        <v>6826</v>
      </c>
      <c r="U5971" s="1"/>
      <c r="V5971" s="1" t="s">
        <v>8776</v>
      </c>
      <c r="W5971" s="1" t="s">
        <v>6828</v>
      </c>
    </row>
    <row r="5972" spans="1:23" x14ac:dyDescent="0.25">
      <c r="A5972" s="1">
        <v>1008030</v>
      </c>
      <c r="B5972" s="5" t="str">
        <f>VLOOKUP(H5972,'FIPS Basin X-walk'!$A$2:$F$3224,6,FALSE)</f>
        <v>Capistrano Basin</v>
      </c>
      <c r="C5972" s="1" t="s">
        <v>8804</v>
      </c>
      <c r="D5972" s="1"/>
      <c r="E5972" s="1"/>
      <c r="F5972" s="1" t="s">
        <v>8805</v>
      </c>
      <c r="G5972" s="1" t="s">
        <v>8760</v>
      </c>
      <c r="H5972" s="1">
        <v>6073</v>
      </c>
      <c r="I5972" s="1">
        <v>1008030</v>
      </c>
      <c r="J5972" s="1">
        <v>32.605499999999999</v>
      </c>
      <c r="K5972" s="1">
        <v>-117.00503999999999</v>
      </c>
      <c r="L5972" s="1"/>
      <c r="M5972" s="1" t="s">
        <v>1489</v>
      </c>
      <c r="N5972" s="1" t="s">
        <v>8033</v>
      </c>
      <c r="O5972" s="1">
        <v>2022</v>
      </c>
      <c r="P5972" s="1">
        <v>91911</v>
      </c>
      <c r="Q5972" s="1" t="s">
        <v>8806</v>
      </c>
      <c r="R5972" s="1"/>
      <c r="S5972" s="1" t="s">
        <v>24358</v>
      </c>
      <c r="T5972" s="1" t="s">
        <v>6826</v>
      </c>
      <c r="U5972" s="1"/>
      <c r="V5972" s="1" t="s">
        <v>6952</v>
      </c>
      <c r="W5972" s="1" t="s">
        <v>6826</v>
      </c>
    </row>
    <row r="5973" spans="1:23" x14ac:dyDescent="0.25">
      <c r="A5973" s="1">
        <v>1002612</v>
      </c>
      <c r="B5973" s="5" t="str">
        <f>VLOOKUP(H5973,'FIPS Basin X-walk'!$A$2:$F$3224,6,FALSE)</f>
        <v>Capistrano Basin</v>
      </c>
      <c r="C5973" s="1" t="s">
        <v>8762</v>
      </c>
      <c r="D5973" s="1"/>
      <c r="E5973" s="1"/>
      <c r="F5973" s="1" t="s">
        <v>8763</v>
      </c>
      <c r="G5973" s="1" t="s">
        <v>8760</v>
      </c>
      <c r="H5973" s="1">
        <v>6073</v>
      </c>
      <c r="I5973" s="1">
        <v>1002612</v>
      </c>
      <c r="J5973" s="1">
        <v>32.876831000000003</v>
      </c>
      <c r="K5973" s="1">
        <v>-117.23566099999999</v>
      </c>
      <c r="L5973" s="1"/>
      <c r="M5973" s="1" t="s">
        <v>1489</v>
      </c>
      <c r="N5973" s="1" t="s">
        <v>8033</v>
      </c>
      <c r="O5973" s="1">
        <v>2022</v>
      </c>
      <c r="P5973" s="1">
        <v>92093</v>
      </c>
      <c r="Q5973" s="1" t="s">
        <v>8764</v>
      </c>
      <c r="R5973" s="1"/>
      <c r="S5973" s="1" t="s">
        <v>24379</v>
      </c>
      <c r="T5973" s="1" t="s">
        <v>6828</v>
      </c>
      <c r="U5973" s="1"/>
      <c r="V5973" s="1" t="s">
        <v>8051</v>
      </c>
      <c r="W5973" s="1" t="s">
        <v>6828</v>
      </c>
    </row>
    <row r="5974" spans="1:23" x14ac:dyDescent="0.25">
      <c r="A5974" s="1">
        <v>1002317</v>
      </c>
      <c r="B5974" s="5" t="str">
        <f>VLOOKUP(H5974,'FIPS Basin X-walk'!$A$2:$F$3224,6,FALSE)</f>
        <v>Capistrano Basin</v>
      </c>
      <c r="C5974" s="1" t="s">
        <v>8787</v>
      </c>
      <c r="D5974" s="1"/>
      <c r="E5974" s="1"/>
      <c r="F5974" s="1" t="s">
        <v>8770</v>
      </c>
      <c r="G5974" s="1" t="s">
        <v>8760</v>
      </c>
      <c r="H5974" s="1">
        <v>6073</v>
      </c>
      <c r="I5974" s="1">
        <v>1002317</v>
      </c>
      <c r="J5974" s="1">
        <v>32.819029999999998</v>
      </c>
      <c r="K5974" s="1">
        <v>-117.12609999999999</v>
      </c>
      <c r="L5974" s="1"/>
      <c r="M5974" s="1" t="s">
        <v>1489</v>
      </c>
      <c r="N5974" s="1" t="s">
        <v>8033</v>
      </c>
      <c r="O5974" s="1">
        <v>2022</v>
      </c>
      <c r="P5974" s="1">
        <v>92123</v>
      </c>
      <c r="Q5974" s="1" t="s">
        <v>8788</v>
      </c>
      <c r="R5974" s="1"/>
      <c r="S5974" s="1" t="s">
        <v>24896</v>
      </c>
      <c r="T5974" s="1" t="s">
        <v>6826</v>
      </c>
      <c r="U5974" s="1"/>
      <c r="V5974" s="1" t="s">
        <v>8789</v>
      </c>
      <c r="W5974" s="1" t="s">
        <v>6826</v>
      </c>
    </row>
    <row r="5975" spans="1:23" x14ac:dyDescent="0.25">
      <c r="A5975" s="1">
        <v>1004753</v>
      </c>
      <c r="B5975" s="5" t="str">
        <f>VLOOKUP(H5975,'FIPS Basin X-walk'!$A$2:$F$3224,6,FALSE)</f>
        <v>Capistrano Basin</v>
      </c>
      <c r="C5975" s="1" t="s">
        <v>8777</v>
      </c>
      <c r="D5975" s="1"/>
      <c r="E5975" s="1"/>
      <c r="F5975" s="1" t="s">
        <v>8770</v>
      </c>
      <c r="G5975" s="1" t="s">
        <v>8760</v>
      </c>
      <c r="H5975" s="1">
        <v>6073</v>
      </c>
      <c r="I5975" s="1">
        <v>1004753</v>
      </c>
      <c r="J5975" s="1">
        <v>32.696772000000003</v>
      </c>
      <c r="K5975" s="1">
        <v>-117.145403</v>
      </c>
      <c r="L5975" s="1"/>
      <c r="M5975" s="1" t="s">
        <v>1489</v>
      </c>
      <c r="N5975" s="1" t="s">
        <v>8033</v>
      </c>
      <c r="O5975" s="1">
        <v>2022</v>
      </c>
      <c r="P5975" s="1">
        <v>92113</v>
      </c>
      <c r="Q5975" s="1" t="s">
        <v>8778</v>
      </c>
      <c r="R5975" s="1"/>
      <c r="S5975" s="1" t="s">
        <v>25393</v>
      </c>
      <c r="T5975" s="1" t="s">
        <v>6828</v>
      </c>
      <c r="U5975" s="1"/>
      <c r="V5975" s="1" t="s">
        <v>8779</v>
      </c>
      <c r="W5975" s="1" t="s">
        <v>6828</v>
      </c>
    </row>
    <row r="5976" spans="1:23" x14ac:dyDescent="0.25">
      <c r="A5976" s="1">
        <v>1005061</v>
      </c>
      <c r="B5976" s="5" t="str">
        <f>VLOOKUP(H5976,'FIPS Basin X-walk'!$A$2:$F$3224,6,FALSE)</f>
        <v>Capistrano Basin</v>
      </c>
      <c r="C5976" s="1" t="s">
        <v>8769</v>
      </c>
      <c r="D5976" s="1"/>
      <c r="E5976" s="1"/>
      <c r="F5976" s="1" t="s">
        <v>8770</v>
      </c>
      <c r="G5976" s="1" t="s">
        <v>8760</v>
      </c>
      <c r="H5976" s="1">
        <v>6073</v>
      </c>
      <c r="I5976" s="1">
        <v>1005061</v>
      </c>
      <c r="J5976" s="1">
        <v>32.835819999999998</v>
      </c>
      <c r="K5976" s="1">
        <v>-117.15236</v>
      </c>
      <c r="L5976" s="1"/>
      <c r="M5976" s="1" t="s">
        <v>1489</v>
      </c>
      <c r="N5976" s="1" t="s">
        <v>8033</v>
      </c>
      <c r="O5976" s="1">
        <v>2022</v>
      </c>
      <c r="P5976" s="1">
        <v>92111</v>
      </c>
      <c r="Q5976" s="1" t="s">
        <v>8771</v>
      </c>
      <c r="R5976" s="1"/>
      <c r="S5976" s="1" t="s">
        <v>24358</v>
      </c>
      <c r="T5976" s="1" t="s">
        <v>6826</v>
      </c>
      <c r="U5976" s="1"/>
      <c r="V5976" s="1" t="s">
        <v>8772</v>
      </c>
      <c r="W5976" s="1" t="s">
        <v>6826</v>
      </c>
    </row>
    <row r="5977" spans="1:23" x14ac:dyDescent="0.25">
      <c r="A5977" s="1">
        <v>1007125</v>
      </c>
      <c r="B5977" s="5" t="str">
        <f>VLOOKUP(H5977,'FIPS Basin X-walk'!$A$2:$F$3224,6,FALSE)</f>
        <v>Capistrano Basin</v>
      </c>
      <c r="C5977" s="1" t="s">
        <v>8799</v>
      </c>
      <c r="D5977" s="1"/>
      <c r="E5977" s="1"/>
      <c r="F5977" s="1" t="s">
        <v>8770</v>
      </c>
      <c r="G5977" s="1" t="s">
        <v>8760</v>
      </c>
      <c r="H5977" s="1">
        <v>6073</v>
      </c>
      <c r="I5977" s="1">
        <v>1007125</v>
      </c>
      <c r="J5977" s="1">
        <v>32.823397999999997</v>
      </c>
      <c r="K5977" s="1">
        <v>-117.144081</v>
      </c>
      <c r="L5977" s="1"/>
      <c r="M5977" s="1" t="s">
        <v>1489</v>
      </c>
      <c r="N5977" s="1" t="s">
        <v>8033</v>
      </c>
      <c r="O5977" s="1">
        <v>2022</v>
      </c>
      <c r="P5977" s="1">
        <v>92123</v>
      </c>
      <c r="Q5977" s="1" t="s">
        <v>1420</v>
      </c>
      <c r="R5977" s="1"/>
      <c r="S5977" s="1" t="s">
        <v>24359</v>
      </c>
      <c r="T5977" s="1" t="s">
        <v>6826</v>
      </c>
      <c r="U5977" s="1"/>
      <c r="V5977" s="1" t="s">
        <v>8795</v>
      </c>
      <c r="W5977" s="1" t="s">
        <v>6826</v>
      </c>
    </row>
    <row r="5978" spans="1:23" x14ac:dyDescent="0.25">
      <c r="A5978" s="1">
        <v>1007558</v>
      </c>
      <c r="B5978" s="5" t="str">
        <f>VLOOKUP(H5978,'FIPS Basin X-walk'!$A$2:$F$3224,6,FALSE)</f>
        <v>Capistrano Basin</v>
      </c>
      <c r="C5978" s="1" t="s">
        <v>8769</v>
      </c>
      <c r="D5978" s="1"/>
      <c r="E5978" s="1"/>
      <c r="F5978" s="1" t="s">
        <v>8770</v>
      </c>
      <c r="G5978" s="1" t="s">
        <v>8760</v>
      </c>
      <c r="H5978" s="1">
        <v>6073</v>
      </c>
      <c r="I5978" s="1">
        <v>1007558</v>
      </c>
      <c r="J5978" s="1">
        <v>32.835819999999998</v>
      </c>
      <c r="K5978" s="1">
        <v>-117.15236</v>
      </c>
      <c r="L5978" s="1"/>
      <c r="M5978" s="1" t="s">
        <v>1489</v>
      </c>
      <c r="N5978" s="1" t="s">
        <v>8033</v>
      </c>
      <c r="O5978" s="1">
        <v>2022</v>
      </c>
      <c r="P5978" s="1">
        <v>92111</v>
      </c>
      <c r="Q5978" s="1" t="s">
        <v>8796</v>
      </c>
      <c r="R5978" s="1"/>
      <c r="S5978" s="1" t="s">
        <v>24358</v>
      </c>
      <c r="T5978" s="1" t="s">
        <v>6826</v>
      </c>
      <c r="U5978" s="1"/>
      <c r="V5978" s="1" t="s">
        <v>8772</v>
      </c>
      <c r="W5978" s="1" t="s">
        <v>6826</v>
      </c>
    </row>
    <row r="5979" spans="1:23" x14ac:dyDescent="0.25">
      <c r="A5979" s="1">
        <v>1007738</v>
      </c>
      <c r="B5979" s="5" t="str">
        <f>VLOOKUP(H5979,'FIPS Basin X-walk'!$A$2:$F$3224,6,FALSE)</f>
        <v>Capistrano Basin</v>
      </c>
      <c r="C5979" s="1" t="s">
        <v>8790</v>
      </c>
      <c r="D5979" s="1"/>
      <c r="E5979" s="1"/>
      <c r="F5979" s="1" t="s">
        <v>8770</v>
      </c>
      <c r="G5979" s="1" t="s">
        <v>8760</v>
      </c>
      <c r="H5979" s="1">
        <v>6073</v>
      </c>
      <c r="I5979" s="1">
        <v>1007738</v>
      </c>
      <c r="J5979" s="1">
        <v>32.894191999999997</v>
      </c>
      <c r="K5979" s="1">
        <v>-117.198683</v>
      </c>
      <c r="L5979" s="1"/>
      <c r="M5979" s="1" t="s">
        <v>1489</v>
      </c>
      <c r="N5979" s="1" t="s">
        <v>8033</v>
      </c>
      <c r="O5979" s="1">
        <v>2022</v>
      </c>
      <c r="P5979" s="1">
        <v>92121</v>
      </c>
      <c r="Q5979" s="1" t="s">
        <v>8791</v>
      </c>
      <c r="R5979" s="1"/>
      <c r="S5979" s="1" t="s">
        <v>25897</v>
      </c>
      <c r="T5979" s="1" t="s">
        <v>6828</v>
      </c>
      <c r="U5979" s="1"/>
      <c r="V5979" s="1" t="s">
        <v>8792</v>
      </c>
      <c r="W5979" s="1" t="s">
        <v>6828</v>
      </c>
    </row>
    <row r="5980" spans="1:23" x14ac:dyDescent="0.25">
      <c r="A5980" s="1">
        <v>1011718</v>
      </c>
      <c r="B5980" s="5" t="str">
        <f>VLOOKUP(H5980,'FIPS Basin X-walk'!$A$2:$F$3224,6,FALSE)</f>
        <v>Capistrano Basin</v>
      </c>
      <c r="C5980" s="1" t="s">
        <v>23715</v>
      </c>
      <c r="D5980" s="1"/>
      <c r="E5980" s="1"/>
      <c r="F5980" s="1" t="s">
        <v>1867</v>
      </c>
      <c r="G5980" s="1" t="s">
        <v>8760</v>
      </c>
      <c r="H5980" s="1">
        <v>6073</v>
      </c>
      <c r="I5980" s="1">
        <v>1011718</v>
      </c>
      <c r="J5980" s="1">
        <v>32.904034000000003</v>
      </c>
      <c r="K5980" s="1">
        <v>-117.19565</v>
      </c>
      <c r="L5980" s="1"/>
      <c r="M5980" s="1" t="s">
        <v>1489</v>
      </c>
      <c r="N5980" s="1" t="s">
        <v>8033</v>
      </c>
      <c r="O5980" s="1">
        <v>2022</v>
      </c>
      <c r="P5980" s="1">
        <v>92121</v>
      </c>
      <c r="Q5980" s="1" t="s">
        <v>23716</v>
      </c>
      <c r="R5980" s="1"/>
      <c r="S5980" s="1" t="s">
        <v>25897</v>
      </c>
      <c r="T5980" s="1" t="s">
        <v>6828</v>
      </c>
      <c r="U5980" s="1"/>
      <c r="V5980" s="1" t="s">
        <v>8792</v>
      </c>
      <c r="W5980" s="1" t="s">
        <v>6828</v>
      </c>
    </row>
    <row r="5981" spans="1:23" x14ac:dyDescent="0.25">
      <c r="A5981" s="1">
        <v>1012093</v>
      </c>
      <c r="B5981" s="5" t="str">
        <f>VLOOKUP(H5981,'FIPS Basin X-walk'!$A$2:$F$3224,6,FALSE)</f>
        <v>Capistrano Basin</v>
      </c>
      <c r="C5981" s="1" t="s">
        <v>26447</v>
      </c>
      <c r="D5981" s="1"/>
      <c r="E5981" s="1"/>
      <c r="F5981" s="1" t="s">
        <v>1867</v>
      </c>
      <c r="G5981" s="1" t="s">
        <v>8760</v>
      </c>
      <c r="H5981" s="1">
        <v>6073</v>
      </c>
      <c r="I5981" s="1">
        <v>1012093</v>
      </c>
      <c r="J5981" s="1">
        <v>32.77214</v>
      </c>
      <c r="K5981" s="1">
        <v>-117.07191</v>
      </c>
      <c r="L5981" s="1"/>
      <c r="M5981" s="1" t="s">
        <v>1489</v>
      </c>
      <c r="N5981" s="1" t="s">
        <v>8033</v>
      </c>
      <c r="O5981" s="1">
        <v>2022</v>
      </c>
      <c r="P5981" s="1">
        <v>92182</v>
      </c>
      <c r="Q5981" s="1" t="s">
        <v>26448</v>
      </c>
      <c r="R5981" s="1"/>
      <c r="S5981" s="1" t="s">
        <v>24379</v>
      </c>
      <c r="T5981" s="1" t="s">
        <v>6828</v>
      </c>
      <c r="U5981" s="1"/>
      <c r="V5981" s="1" t="s">
        <v>8051</v>
      </c>
      <c r="W5981" s="1" t="s">
        <v>6828</v>
      </c>
    </row>
    <row r="5982" spans="1:23" x14ac:dyDescent="0.25">
      <c r="A5982" s="1">
        <v>1012414</v>
      </c>
      <c r="B5982" s="5" t="str">
        <f>VLOOKUP(H5982,'FIPS Basin X-walk'!$A$2:$F$3224,6,FALSE)</f>
        <v>Capistrano Basin</v>
      </c>
      <c r="C5982" s="1" t="s">
        <v>8800</v>
      </c>
      <c r="D5982" s="1"/>
      <c r="E5982" s="1"/>
      <c r="F5982" s="1" t="s">
        <v>1867</v>
      </c>
      <c r="G5982" s="1" t="s">
        <v>8760</v>
      </c>
      <c r="H5982" s="1">
        <v>6073</v>
      </c>
      <c r="I5982" s="1">
        <v>1012414</v>
      </c>
      <c r="J5982" s="1">
        <v>32.574756000000001</v>
      </c>
      <c r="K5982" s="1">
        <v>-116.91730200000001</v>
      </c>
      <c r="L5982" s="1"/>
      <c r="M5982" s="1" t="s">
        <v>1489</v>
      </c>
      <c r="N5982" s="1" t="s">
        <v>8033</v>
      </c>
      <c r="O5982" s="1">
        <v>2022</v>
      </c>
      <c r="P5982" s="1">
        <v>92154</v>
      </c>
      <c r="Q5982" s="1" t="s">
        <v>8801</v>
      </c>
      <c r="R5982" s="1"/>
      <c r="S5982" s="1" t="s">
        <v>24355</v>
      </c>
      <c r="T5982" s="1" t="s">
        <v>6826</v>
      </c>
      <c r="U5982" s="1"/>
      <c r="V5982" s="1" t="s">
        <v>8802</v>
      </c>
      <c r="W5982" s="1" t="s">
        <v>6828</v>
      </c>
    </row>
    <row r="5983" spans="1:23" x14ac:dyDescent="0.25">
      <c r="A5983" s="1">
        <v>1006215</v>
      </c>
      <c r="B5983" s="5" t="str">
        <f>VLOOKUP(H5983,'FIPS Basin X-walk'!$A$2:$F$3224,6,FALSE)</f>
        <v>Capistrano Basin</v>
      </c>
      <c r="C5983" s="1" t="s">
        <v>8765</v>
      </c>
      <c r="D5983" s="1"/>
      <c r="E5983" s="1"/>
      <c r="F5983" s="1" t="s">
        <v>8766</v>
      </c>
      <c r="G5983" s="1" t="s">
        <v>8760</v>
      </c>
      <c r="H5983" s="1">
        <v>6073</v>
      </c>
      <c r="I5983" s="1">
        <v>1006215</v>
      </c>
      <c r="J5983" s="1">
        <v>33.103569999999998</v>
      </c>
      <c r="K5983" s="1">
        <v>-117.17838</v>
      </c>
      <c r="L5983" s="1"/>
      <c r="M5983" s="1" t="s">
        <v>1489</v>
      </c>
      <c r="N5983" s="1" t="s">
        <v>8033</v>
      </c>
      <c r="O5983" s="1">
        <v>2022</v>
      </c>
      <c r="P5983" s="1">
        <v>92069</v>
      </c>
      <c r="Q5983" s="1" t="s">
        <v>8767</v>
      </c>
      <c r="R5983" s="1"/>
      <c r="S5983" s="1" t="s">
        <v>24358</v>
      </c>
      <c r="T5983" s="1" t="s">
        <v>6826</v>
      </c>
      <c r="U5983" s="1"/>
      <c r="V5983" s="1" t="s">
        <v>8768</v>
      </c>
      <c r="W5983" s="1" t="s">
        <v>6826</v>
      </c>
    </row>
    <row r="5984" spans="1:23" x14ac:dyDescent="0.25">
      <c r="A5984" s="1">
        <v>1003680</v>
      </c>
      <c r="B5984" s="5" t="str">
        <f>VLOOKUP(H5984,'FIPS Basin X-walk'!$A$2:$F$3224,6,FALSE)</f>
        <v>Capistrano Basin</v>
      </c>
      <c r="C5984" s="1" t="s">
        <v>8807</v>
      </c>
      <c r="D5984" s="1"/>
      <c r="E5984" s="1"/>
      <c r="F5984" s="1" t="s">
        <v>8808</v>
      </c>
      <c r="G5984" s="1" t="s">
        <v>8760</v>
      </c>
      <c r="H5984" s="1">
        <v>6073</v>
      </c>
      <c r="I5984" s="1">
        <v>1003680</v>
      </c>
      <c r="J5984" s="1">
        <v>32.862910999999997</v>
      </c>
      <c r="K5984" s="1">
        <v>-117.02786399999999</v>
      </c>
      <c r="L5984" s="1"/>
      <c r="M5984" s="1" t="s">
        <v>1489</v>
      </c>
      <c r="N5984" s="1" t="s">
        <v>8033</v>
      </c>
      <c r="O5984" s="1">
        <v>2022</v>
      </c>
      <c r="P5984" s="1">
        <v>92071</v>
      </c>
      <c r="Q5984" s="1" t="s">
        <v>8809</v>
      </c>
      <c r="R5984" s="1"/>
      <c r="S5984" s="1" t="s">
        <v>24358</v>
      </c>
      <c r="T5984" s="1" t="s">
        <v>6826</v>
      </c>
      <c r="U5984" s="1"/>
      <c r="V5984" s="1" t="s">
        <v>6952</v>
      </c>
      <c r="W5984" s="1" t="s">
        <v>6826</v>
      </c>
    </row>
    <row r="5985" spans="1:23" x14ac:dyDescent="0.25">
      <c r="A5985" s="1">
        <v>1000557</v>
      </c>
      <c r="B5985" s="5" t="str">
        <f>VLOOKUP(H5985,'FIPS Basin X-walk'!$A$2:$F$3224,6,FALSE)</f>
        <v>Santa Cruz Basin</v>
      </c>
      <c r="C5985" s="1" t="s">
        <v>8818</v>
      </c>
      <c r="D5985" s="1"/>
      <c r="E5985" s="1"/>
      <c r="F5985" s="1" t="s">
        <v>2051</v>
      </c>
      <c r="G5985" s="1" t="s">
        <v>8814</v>
      </c>
      <c r="H5985" s="1">
        <v>6075</v>
      </c>
      <c r="I5985" s="1">
        <v>1000557</v>
      </c>
      <c r="J5985" s="1">
        <v>37.762504999999997</v>
      </c>
      <c r="K5985" s="1">
        <v>-122.456385</v>
      </c>
      <c r="L5985" s="1"/>
      <c r="M5985" s="1" t="s">
        <v>1489</v>
      </c>
      <c r="N5985" s="1" t="s">
        <v>8033</v>
      </c>
      <c r="O5985" s="1">
        <v>2022</v>
      </c>
      <c r="P5985" s="1">
        <v>94143</v>
      </c>
      <c r="Q5985" s="1" t="s">
        <v>24557</v>
      </c>
      <c r="R5985" s="1"/>
      <c r="S5985" s="1" t="s">
        <v>24379</v>
      </c>
      <c r="T5985" s="1" t="s">
        <v>6828</v>
      </c>
      <c r="U5985" s="1"/>
      <c r="V5985" s="1" t="s">
        <v>8051</v>
      </c>
      <c r="W5985" s="1" t="s">
        <v>6826</v>
      </c>
    </row>
    <row r="5986" spans="1:23" x14ac:dyDescent="0.25">
      <c r="A5986" s="1">
        <v>1002869</v>
      </c>
      <c r="B5986" s="5" t="str">
        <f>VLOOKUP(H5986,'FIPS Basin X-walk'!$A$2:$F$3224,6,FALSE)</f>
        <v>Santa Cruz Basin</v>
      </c>
      <c r="C5986" s="1" t="s">
        <v>8820</v>
      </c>
      <c r="D5986" s="1"/>
      <c r="E5986" s="1"/>
      <c r="F5986" s="1" t="s">
        <v>8813</v>
      </c>
      <c r="G5986" s="1" t="s">
        <v>8814</v>
      </c>
      <c r="H5986" s="1">
        <v>6075</v>
      </c>
      <c r="I5986" s="1">
        <v>1002869</v>
      </c>
      <c r="J5986" s="1">
        <v>37.623908</v>
      </c>
      <c r="K5986" s="1">
        <v>-122.381592</v>
      </c>
      <c r="L5986" s="1"/>
      <c r="M5986" s="1" t="s">
        <v>1489</v>
      </c>
      <c r="N5986" s="1" t="s">
        <v>8033</v>
      </c>
      <c r="O5986" s="1">
        <v>2022</v>
      </c>
      <c r="P5986" s="1">
        <v>94128</v>
      </c>
      <c r="Q5986" s="1" t="s">
        <v>25005</v>
      </c>
      <c r="R5986" s="1"/>
      <c r="S5986" s="1" t="s">
        <v>25006</v>
      </c>
      <c r="T5986" s="1" t="s">
        <v>6826</v>
      </c>
      <c r="U5986" s="1"/>
      <c r="V5986" s="1" t="s">
        <v>8821</v>
      </c>
      <c r="W5986" s="1" t="s">
        <v>6826</v>
      </c>
    </row>
    <row r="5987" spans="1:23" x14ac:dyDescent="0.25">
      <c r="A5987" s="1">
        <v>1003978</v>
      </c>
      <c r="B5987" s="5" t="str">
        <f>VLOOKUP(H5987,'FIPS Basin X-walk'!$A$2:$F$3224,6,FALSE)</f>
        <v>Santa Cruz Basin</v>
      </c>
      <c r="C5987" s="1" t="s">
        <v>8812</v>
      </c>
      <c r="D5987" s="1"/>
      <c r="E5987" s="1"/>
      <c r="F5987" s="1" t="s">
        <v>8813</v>
      </c>
      <c r="G5987" s="1" t="s">
        <v>8814</v>
      </c>
      <c r="H5987" s="1">
        <v>6075</v>
      </c>
      <c r="I5987" s="1">
        <v>1003978</v>
      </c>
      <c r="J5987" s="1">
        <v>37.782029999999999</v>
      </c>
      <c r="K5987" s="1">
        <v>-122.40841</v>
      </c>
      <c r="L5987" s="1"/>
      <c r="M5987" s="1" t="s">
        <v>1489</v>
      </c>
      <c r="N5987" s="1" t="s">
        <v>8033</v>
      </c>
      <c r="O5987" s="1">
        <v>2022</v>
      </c>
      <c r="P5987" s="1">
        <v>94103</v>
      </c>
      <c r="Q5987" s="1" t="s">
        <v>8815</v>
      </c>
      <c r="R5987" s="1"/>
      <c r="S5987" s="1" t="s">
        <v>24355</v>
      </c>
      <c r="T5987" s="1" t="s">
        <v>6826</v>
      </c>
      <c r="U5987" s="1"/>
      <c r="V5987" s="1" t="s">
        <v>24565</v>
      </c>
      <c r="W5987" s="1" t="s">
        <v>6826</v>
      </c>
    </row>
    <row r="5988" spans="1:23" x14ac:dyDescent="0.25">
      <c r="A5988" s="1">
        <v>1005256</v>
      </c>
      <c r="B5988" s="5" t="str">
        <f>VLOOKUP(H5988,'FIPS Basin X-walk'!$A$2:$F$3224,6,FALSE)</f>
        <v>Santa Cruz Basin</v>
      </c>
      <c r="C5988" s="1" t="s">
        <v>8819</v>
      </c>
      <c r="D5988" s="1"/>
      <c r="E5988" s="1"/>
      <c r="F5988" s="1" t="s">
        <v>8813</v>
      </c>
      <c r="G5988" s="1" t="s">
        <v>8814</v>
      </c>
      <c r="H5988" s="1">
        <v>6075</v>
      </c>
      <c r="I5988" s="1">
        <v>1005256</v>
      </c>
      <c r="J5988" s="1">
        <v>37.791339999999998</v>
      </c>
      <c r="K5988" s="1">
        <v>-122.39604</v>
      </c>
      <c r="L5988" s="1"/>
      <c r="M5988" s="1" t="s">
        <v>1489</v>
      </c>
      <c r="N5988" s="1" t="s">
        <v>8033</v>
      </c>
      <c r="O5988" s="1">
        <v>2022</v>
      </c>
      <c r="P5988" s="1">
        <v>94105</v>
      </c>
      <c r="Q5988" s="1" t="s">
        <v>1385</v>
      </c>
      <c r="R5988" s="1"/>
      <c r="S5988" s="1" t="s">
        <v>24359</v>
      </c>
      <c r="T5988" s="1" t="s">
        <v>6826</v>
      </c>
      <c r="U5988" s="1"/>
      <c r="V5988" s="1" t="s">
        <v>8074</v>
      </c>
      <c r="W5988" s="1" t="s">
        <v>6826</v>
      </c>
    </row>
    <row r="5989" spans="1:23" x14ac:dyDescent="0.25">
      <c r="A5989" s="1">
        <v>1009578</v>
      </c>
      <c r="B5989" s="5" t="str">
        <f>VLOOKUP(H5989,'FIPS Basin X-walk'!$A$2:$F$3224,6,FALSE)</f>
        <v>Santa Cruz Basin</v>
      </c>
      <c r="C5989" s="1" t="s">
        <v>8816</v>
      </c>
      <c r="D5989" s="1"/>
      <c r="E5989" s="1"/>
      <c r="F5989" s="1" t="s">
        <v>2051</v>
      </c>
      <c r="G5989" s="1" t="s">
        <v>8814</v>
      </c>
      <c r="H5989" s="1">
        <v>6075</v>
      </c>
      <c r="I5989" s="1">
        <v>1009578</v>
      </c>
      <c r="J5989" s="1">
        <v>37.791339999999998</v>
      </c>
      <c r="K5989" s="1">
        <v>-122.39604</v>
      </c>
      <c r="L5989" s="1"/>
      <c r="M5989" s="1" t="s">
        <v>1489</v>
      </c>
      <c r="N5989" s="1" t="s">
        <v>8033</v>
      </c>
      <c r="O5989" s="1">
        <v>2022</v>
      </c>
      <c r="P5989" s="1">
        <v>94105</v>
      </c>
      <c r="Q5989" s="1" t="s">
        <v>8817</v>
      </c>
      <c r="R5989" s="1"/>
      <c r="S5989" s="1" t="s">
        <v>24361</v>
      </c>
      <c r="T5989" s="1" t="s">
        <v>6826</v>
      </c>
      <c r="U5989" s="1"/>
      <c r="V5989" s="1" t="s">
        <v>8074</v>
      </c>
      <c r="W5989" s="1" t="s">
        <v>6826</v>
      </c>
    </row>
    <row r="5990" spans="1:23" x14ac:dyDescent="0.25">
      <c r="A5990" s="1">
        <v>1012662</v>
      </c>
      <c r="B5990" s="5" t="str">
        <f>VLOOKUP(H5990,'FIPS Basin X-walk'!$A$2:$F$3224,6,FALSE)</f>
        <v>Santa Cruz Basin</v>
      </c>
      <c r="C5990" s="1" t="s">
        <v>8816</v>
      </c>
      <c r="D5990" s="1"/>
      <c r="E5990" s="1"/>
      <c r="F5990" s="1" t="s">
        <v>2051</v>
      </c>
      <c r="G5990" s="1" t="s">
        <v>8814</v>
      </c>
      <c r="H5990" s="1">
        <v>6075</v>
      </c>
      <c r="I5990" s="1">
        <v>1012662</v>
      </c>
      <c r="J5990" s="1">
        <v>37.791339999999998</v>
      </c>
      <c r="K5990" s="1">
        <v>-122.39604</v>
      </c>
      <c r="L5990" s="1"/>
      <c r="M5990" s="1" t="s">
        <v>1489</v>
      </c>
      <c r="N5990" s="1" t="s">
        <v>8033</v>
      </c>
      <c r="O5990" s="1">
        <v>2022</v>
      </c>
      <c r="P5990" s="1">
        <v>94105</v>
      </c>
      <c r="Q5990" s="1" t="s">
        <v>460</v>
      </c>
      <c r="R5990" s="1"/>
      <c r="S5990" s="1" t="s">
        <v>24359</v>
      </c>
      <c r="T5990" s="1" t="s">
        <v>6826</v>
      </c>
      <c r="U5990" s="1"/>
      <c r="V5990" s="1" t="s">
        <v>8074</v>
      </c>
      <c r="W5990" s="1" t="s">
        <v>6826</v>
      </c>
    </row>
    <row r="5991" spans="1:23" x14ac:dyDescent="0.25">
      <c r="A5991" s="1">
        <v>1000531</v>
      </c>
      <c r="B5991" s="5" t="str">
        <f>VLOOKUP(H5991,'FIPS Basin X-walk'!$A$2:$F$3224,6,FALSE)</f>
        <v>Gulf Coast Basin (LA, TX)</v>
      </c>
      <c r="C5991" s="1" t="s">
        <v>21712</v>
      </c>
      <c r="D5991" s="1"/>
      <c r="E5991" s="1"/>
      <c r="F5991" s="1" t="s">
        <v>21713</v>
      </c>
      <c r="G5991" s="1" t="s">
        <v>1982</v>
      </c>
      <c r="H5991" s="1">
        <v>48407</v>
      </c>
      <c r="I5991" s="1">
        <v>1000531</v>
      </c>
      <c r="J5991" s="1">
        <v>30.42</v>
      </c>
      <c r="K5991" s="1">
        <v>-95.011399999999995</v>
      </c>
      <c r="L5991" s="1"/>
      <c r="M5991" s="1" t="s">
        <v>1485</v>
      </c>
      <c r="N5991" s="1" t="s">
        <v>9148</v>
      </c>
      <c r="O5991" s="1">
        <v>2022</v>
      </c>
      <c r="P5991" s="1">
        <v>77371</v>
      </c>
      <c r="Q5991" s="1" t="s">
        <v>21714</v>
      </c>
      <c r="R5991" s="1"/>
      <c r="S5991" s="1" t="s">
        <v>24355</v>
      </c>
      <c r="T5991" s="1" t="s">
        <v>6826</v>
      </c>
      <c r="U5991" s="1"/>
      <c r="V5991" s="1" t="s">
        <v>20897</v>
      </c>
      <c r="W5991" s="1" t="s">
        <v>6828</v>
      </c>
    </row>
    <row r="5992" spans="1:23" x14ac:dyDescent="0.25">
      <c r="A5992" s="1">
        <v>1007312</v>
      </c>
      <c r="B5992" s="5" t="str">
        <f>VLOOKUP(H5992,'FIPS Basin X-walk'!$A$2:$F$3224,6,FALSE)</f>
        <v>Sacramento Basin</v>
      </c>
      <c r="C5992" s="1" t="s">
        <v>8831</v>
      </c>
      <c r="D5992" s="1"/>
      <c r="E5992" s="1"/>
      <c r="F5992" s="1" t="s">
        <v>8832</v>
      </c>
      <c r="G5992" s="1" t="s">
        <v>1791</v>
      </c>
      <c r="H5992" s="1">
        <v>6077</v>
      </c>
      <c r="I5992" s="1">
        <v>1007312</v>
      </c>
      <c r="J5992" s="1">
        <v>37.710700000000003</v>
      </c>
      <c r="K5992" s="1">
        <v>-121.4906</v>
      </c>
      <c r="L5992" s="1"/>
      <c r="M5992" s="1" t="s">
        <v>1489</v>
      </c>
      <c r="N5992" s="1" t="s">
        <v>8033</v>
      </c>
      <c r="O5992" s="1">
        <v>2022</v>
      </c>
      <c r="P5992" s="1">
        <v>95377</v>
      </c>
      <c r="Q5992" s="1" t="s">
        <v>8833</v>
      </c>
      <c r="R5992" s="1"/>
      <c r="S5992" s="1" t="s">
        <v>24355</v>
      </c>
      <c r="T5992" s="1" t="s">
        <v>6826</v>
      </c>
      <c r="U5992" s="1"/>
      <c r="V5992" s="1" t="s">
        <v>8145</v>
      </c>
      <c r="W5992" s="1" t="s">
        <v>6828</v>
      </c>
    </row>
    <row r="5993" spans="1:23" x14ac:dyDescent="0.25">
      <c r="A5993" s="1">
        <v>1007749</v>
      </c>
      <c r="B5993" s="5" t="str">
        <f>VLOOKUP(H5993,'FIPS Basin X-walk'!$A$2:$F$3224,6,FALSE)</f>
        <v>Sacramento Basin</v>
      </c>
      <c r="C5993" s="1" t="s">
        <v>8829</v>
      </c>
      <c r="D5993" s="1"/>
      <c r="E5993" s="1"/>
      <c r="F5993" s="1" t="s">
        <v>8826</v>
      </c>
      <c r="G5993" s="1" t="s">
        <v>8824</v>
      </c>
      <c r="H5993" s="1">
        <v>6077</v>
      </c>
      <c r="I5993" s="1">
        <v>1007749</v>
      </c>
      <c r="J5993" s="1">
        <v>38.088000000000001</v>
      </c>
      <c r="K5993" s="1">
        <v>-121.3871</v>
      </c>
      <c r="L5993" s="1"/>
      <c r="M5993" s="1" t="s">
        <v>1489</v>
      </c>
      <c r="N5993" s="1" t="s">
        <v>8033</v>
      </c>
      <c r="O5993" s="1">
        <v>2022</v>
      </c>
      <c r="P5993" s="1">
        <v>95242</v>
      </c>
      <c r="Q5993" s="1" t="s">
        <v>8830</v>
      </c>
      <c r="R5993" s="1"/>
      <c r="S5993" s="1" t="s">
        <v>24355</v>
      </c>
      <c r="T5993" s="1" t="s">
        <v>6826</v>
      </c>
      <c r="U5993" s="1"/>
      <c r="V5993" s="1" t="s">
        <v>8828</v>
      </c>
      <c r="W5993" s="1" t="s">
        <v>6828</v>
      </c>
    </row>
    <row r="5994" spans="1:23" x14ac:dyDescent="0.25">
      <c r="A5994" s="1">
        <v>1010767</v>
      </c>
      <c r="B5994" s="5" t="str">
        <f>VLOOKUP(H5994,'FIPS Basin X-walk'!$A$2:$F$3224,6,FALSE)</f>
        <v>Sacramento Basin</v>
      </c>
      <c r="C5994" s="1" t="s">
        <v>8825</v>
      </c>
      <c r="D5994" s="1"/>
      <c r="E5994" s="1"/>
      <c r="F5994" s="1" t="s">
        <v>8826</v>
      </c>
      <c r="G5994" s="1" t="s">
        <v>8824</v>
      </c>
      <c r="H5994" s="1">
        <v>6077</v>
      </c>
      <c r="I5994" s="1">
        <v>1010767</v>
      </c>
      <c r="J5994" s="1">
        <v>38.094095000000003</v>
      </c>
      <c r="K5994" s="1">
        <v>-121.380788</v>
      </c>
      <c r="L5994" s="1"/>
      <c r="M5994" s="1" t="s">
        <v>1489</v>
      </c>
      <c r="N5994" s="1" t="s">
        <v>8033</v>
      </c>
      <c r="O5994" s="1">
        <v>2022</v>
      </c>
      <c r="P5994" s="1">
        <v>95242</v>
      </c>
      <c r="Q5994" s="1" t="s">
        <v>8827</v>
      </c>
      <c r="R5994" s="1"/>
      <c r="S5994" s="1" t="s">
        <v>24355</v>
      </c>
      <c r="T5994" s="1" t="s">
        <v>6826</v>
      </c>
      <c r="U5994" s="1"/>
      <c r="V5994" s="1" t="s">
        <v>8828</v>
      </c>
      <c r="W5994" s="1" t="s">
        <v>6828</v>
      </c>
    </row>
    <row r="5995" spans="1:23" x14ac:dyDescent="0.25">
      <c r="A5995" s="1">
        <v>1004010</v>
      </c>
      <c r="B5995" s="5" t="str">
        <f>VLOOKUP(H5995,'FIPS Basin X-walk'!$A$2:$F$3224,6,FALSE)</f>
        <v>Sacramento Basin</v>
      </c>
      <c r="C5995" s="1" t="s">
        <v>8834</v>
      </c>
      <c r="D5995" s="1"/>
      <c r="E5995" s="1"/>
      <c r="F5995" s="1" t="s">
        <v>8835</v>
      </c>
      <c r="G5995" s="1" t="s">
        <v>8824</v>
      </c>
      <c r="H5995" s="1">
        <v>6077</v>
      </c>
      <c r="I5995" s="1">
        <v>1004010</v>
      </c>
      <c r="J5995" s="1">
        <v>37.872414999999997</v>
      </c>
      <c r="K5995" s="1">
        <v>-121.18885</v>
      </c>
      <c r="L5995" s="1"/>
      <c r="M5995" s="1" t="s">
        <v>1489</v>
      </c>
      <c r="N5995" s="1" t="s">
        <v>8033</v>
      </c>
      <c r="O5995" s="1">
        <v>2022</v>
      </c>
      <c r="P5995" s="1">
        <v>95336</v>
      </c>
      <c r="Q5995" s="1" t="s">
        <v>8836</v>
      </c>
      <c r="R5995" s="1"/>
      <c r="S5995" s="1" t="s">
        <v>24358</v>
      </c>
      <c r="T5995" s="1" t="s">
        <v>6826</v>
      </c>
      <c r="U5995" s="1"/>
      <c r="V5995" s="1" t="s">
        <v>6952</v>
      </c>
      <c r="W5995" s="1" t="s">
        <v>6826</v>
      </c>
    </row>
    <row r="5996" spans="1:23" x14ac:dyDescent="0.25">
      <c r="A5996" s="1">
        <v>1007262</v>
      </c>
      <c r="B5996" s="5" t="str">
        <f>VLOOKUP(H5996,'FIPS Basin X-walk'!$A$2:$F$3224,6,FALSE)</f>
        <v>Sacramento Basin</v>
      </c>
      <c r="C5996" s="1" t="s">
        <v>8822</v>
      </c>
      <c r="D5996" s="1"/>
      <c r="E5996" s="1"/>
      <c r="F5996" s="1" t="s">
        <v>8823</v>
      </c>
      <c r="G5996" s="1" t="s">
        <v>8824</v>
      </c>
      <c r="H5996" s="1">
        <v>6077</v>
      </c>
      <c r="I5996" s="1">
        <v>1007262</v>
      </c>
      <c r="J5996" s="1">
        <v>37.941299999999998</v>
      </c>
      <c r="K5996" s="1">
        <v>-121.3385</v>
      </c>
      <c r="L5996" s="1"/>
      <c r="M5996" s="1" t="s">
        <v>1489</v>
      </c>
      <c r="N5996" s="1" t="s">
        <v>8033</v>
      </c>
      <c r="O5996" s="1">
        <v>2022</v>
      </c>
      <c r="P5996" s="1">
        <v>95206</v>
      </c>
      <c r="Q5996" s="1" t="s">
        <v>25836</v>
      </c>
      <c r="R5996" s="1"/>
      <c r="S5996" s="1" t="s">
        <v>24378</v>
      </c>
      <c r="T5996" s="1" t="s">
        <v>6826</v>
      </c>
      <c r="U5996" s="1"/>
      <c r="V5996" s="1" t="s">
        <v>25837</v>
      </c>
      <c r="W5996" s="1" t="s">
        <v>6828</v>
      </c>
    </row>
    <row r="5997" spans="1:23" x14ac:dyDescent="0.25">
      <c r="A5997" s="1">
        <v>1002007</v>
      </c>
      <c r="B5997" s="5" t="str">
        <f>VLOOKUP(H5997,'FIPS Basin X-walk'!$A$2:$F$3224,6,FALSE)</f>
        <v>Sacramento Basin</v>
      </c>
      <c r="C5997" s="1" t="s">
        <v>8838</v>
      </c>
      <c r="D5997" s="1"/>
      <c r="E5997" s="1"/>
      <c r="F5997" s="1" t="s">
        <v>8832</v>
      </c>
      <c r="G5997" s="1" t="s">
        <v>8824</v>
      </c>
      <c r="H5997" s="1">
        <v>6077</v>
      </c>
      <c r="I5997" s="1">
        <v>1002007</v>
      </c>
      <c r="J5997" s="1">
        <v>37.715147000000002</v>
      </c>
      <c r="K5997" s="1">
        <v>-121.49157</v>
      </c>
      <c r="L5997" s="1"/>
      <c r="M5997" s="1" t="s">
        <v>1489</v>
      </c>
      <c r="N5997" s="1" t="s">
        <v>8033</v>
      </c>
      <c r="O5997" s="1">
        <v>2022</v>
      </c>
      <c r="P5997" s="1">
        <v>95376</v>
      </c>
      <c r="Q5997" s="1" t="s">
        <v>8839</v>
      </c>
      <c r="R5997" s="1"/>
      <c r="S5997" s="1" t="s">
        <v>24356</v>
      </c>
      <c r="T5997" s="1" t="s">
        <v>6826</v>
      </c>
      <c r="U5997" s="1"/>
      <c r="V5997" s="1" t="s">
        <v>8390</v>
      </c>
      <c r="W5997" s="1" t="s">
        <v>6826</v>
      </c>
    </row>
    <row r="5998" spans="1:23" x14ac:dyDescent="0.25">
      <c r="A5998" s="1">
        <v>1001286</v>
      </c>
      <c r="B5998" s="5" t="str">
        <f>VLOOKUP(H5998,'FIPS Basin X-walk'!$A$2:$F$3224,6,FALSE)</f>
        <v>San Juan Basin</v>
      </c>
      <c r="C5998" s="1" t="s">
        <v>24677</v>
      </c>
      <c r="D5998" s="1"/>
      <c r="E5998" s="1"/>
      <c r="F5998" s="1" t="s">
        <v>15713</v>
      </c>
      <c r="G5998" s="1" t="s">
        <v>1814</v>
      </c>
      <c r="H5998" s="1">
        <v>35045</v>
      </c>
      <c r="I5998" s="1">
        <v>1001286</v>
      </c>
      <c r="J5998" s="1">
        <v>36.736699999999999</v>
      </c>
      <c r="K5998" s="1">
        <v>-107.9417</v>
      </c>
      <c r="L5998" s="1"/>
      <c r="M5998" s="1" t="s">
        <v>1537</v>
      </c>
      <c r="N5998" s="1" t="s">
        <v>8097</v>
      </c>
      <c r="O5998" s="1">
        <v>2022</v>
      </c>
      <c r="P5998" s="1">
        <v>87413</v>
      </c>
      <c r="Q5998" s="1" t="s">
        <v>730</v>
      </c>
      <c r="R5998" s="1"/>
      <c r="S5998" s="1" t="s">
        <v>24399</v>
      </c>
      <c r="T5998" s="1" t="s">
        <v>6826</v>
      </c>
      <c r="U5998" s="1"/>
      <c r="V5998" s="1" t="s">
        <v>9261</v>
      </c>
      <c r="W5998" s="1" t="s">
        <v>6826</v>
      </c>
    </row>
    <row r="5999" spans="1:23" x14ac:dyDescent="0.25">
      <c r="A5999" s="1">
        <v>1012453</v>
      </c>
      <c r="B5999" s="5" t="str">
        <f>VLOOKUP(H5999,'FIPS Basin X-walk'!$A$2:$F$3224,6,FALSE)</f>
        <v>San Juan Basin</v>
      </c>
      <c r="C5999" s="1" t="s">
        <v>23804</v>
      </c>
      <c r="D5999" s="1"/>
      <c r="E5999" s="1"/>
      <c r="F5999" s="1" t="s">
        <v>23805</v>
      </c>
      <c r="G5999" s="1" t="s">
        <v>1814</v>
      </c>
      <c r="H5999" s="1">
        <v>35045</v>
      </c>
      <c r="I5999" s="1">
        <v>1012453</v>
      </c>
      <c r="J5999" s="1">
        <v>36.269940300000002</v>
      </c>
      <c r="K5999" s="1">
        <v>-108.1903059</v>
      </c>
      <c r="L5999" s="1"/>
      <c r="M5999" s="1" t="s">
        <v>1537</v>
      </c>
      <c r="N5999" s="1" t="s">
        <v>8097</v>
      </c>
      <c r="O5999" s="1">
        <v>2022</v>
      </c>
      <c r="P5999" s="1">
        <v>87499</v>
      </c>
      <c r="Q5999" s="1" t="s">
        <v>1452</v>
      </c>
      <c r="R5999" s="1"/>
      <c r="S5999" s="1">
        <v>211130</v>
      </c>
      <c r="T5999" s="1" t="s">
        <v>6826</v>
      </c>
      <c r="U5999" s="1"/>
      <c r="V5999" s="1" t="s">
        <v>16601</v>
      </c>
      <c r="W5999" s="1" t="s">
        <v>6826</v>
      </c>
    </row>
    <row r="6000" spans="1:23" x14ac:dyDescent="0.25">
      <c r="A6000" s="1">
        <v>1000463</v>
      </c>
      <c r="B6000" s="5" t="str">
        <f>VLOOKUP(H6000,'FIPS Basin X-walk'!$A$2:$F$3224,6,FALSE)</f>
        <v>San Juan Basin</v>
      </c>
      <c r="C6000" s="1" t="s">
        <v>16597</v>
      </c>
      <c r="D6000" s="1"/>
      <c r="E6000" s="1"/>
      <c r="F6000" s="1" t="s">
        <v>16598</v>
      </c>
      <c r="G6000" s="1" t="s">
        <v>1814</v>
      </c>
      <c r="H6000" s="1">
        <v>35045</v>
      </c>
      <c r="I6000" s="1">
        <v>1000463</v>
      </c>
      <c r="J6000" s="1">
        <v>36.7164</v>
      </c>
      <c r="K6000" s="1">
        <v>-108.2153</v>
      </c>
      <c r="L6000" s="1"/>
      <c r="M6000" s="1" t="s">
        <v>1537</v>
      </c>
      <c r="N6000" s="1" t="s">
        <v>8097</v>
      </c>
      <c r="O6000" s="1">
        <v>2022</v>
      </c>
      <c r="P6000" s="1">
        <v>87401</v>
      </c>
      <c r="Q6000" s="1" t="s">
        <v>16599</v>
      </c>
      <c r="R6000" s="1"/>
      <c r="S6000" s="1" t="s">
        <v>24355</v>
      </c>
      <c r="T6000" s="1" t="s">
        <v>6826</v>
      </c>
      <c r="U6000" s="1"/>
      <c r="V6000" s="1" t="s">
        <v>24526</v>
      </c>
      <c r="W6000" s="1" t="s">
        <v>6828</v>
      </c>
    </row>
    <row r="6001" spans="1:23" x14ac:dyDescent="0.25">
      <c r="A6001" s="1">
        <v>1008540</v>
      </c>
      <c r="B6001" s="5" t="str">
        <f>VLOOKUP(H6001,'FIPS Basin X-walk'!$A$2:$F$3224,6,FALSE)</f>
        <v>San Juan Basin</v>
      </c>
      <c r="C6001" s="1" t="s">
        <v>16600</v>
      </c>
      <c r="D6001" s="1"/>
      <c r="E6001" s="1"/>
      <c r="F6001" s="1" t="s">
        <v>8096</v>
      </c>
      <c r="G6001" s="1" t="s">
        <v>1814</v>
      </c>
      <c r="H6001" s="1">
        <v>35045</v>
      </c>
      <c r="I6001" s="1">
        <v>1008540</v>
      </c>
      <c r="J6001" s="1">
        <v>36.71949</v>
      </c>
      <c r="K6001" s="1">
        <v>-108.19696999999999</v>
      </c>
      <c r="L6001" s="1"/>
      <c r="M6001" s="1" t="s">
        <v>1537</v>
      </c>
      <c r="N6001" s="1" t="s">
        <v>8097</v>
      </c>
      <c r="O6001" s="1">
        <v>2022</v>
      </c>
      <c r="P6001" s="1">
        <v>87401</v>
      </c>
      <c r="Q6001" s="1" t="s">
        <v>928</v>
      </c>
      <c r="R6001" s="1"/>
      <c r="S6001" s="1">
        <v>211130</v>
      </c>
      <c r="T6001" s="1" t="s">
        <v>6826</v>
      </c>
      <c r="U6001" s="1"/>
      <c r="V6001" s="1" t="s">
        <v>16601</v>
      </c>
      <c r="W6001" s="1" t="s">
        <v>6826</v>
      </c>
    </row>
    <row r="6002" spans="1:23" x14ac:dyDescent="0.25">
      <c r="A6002" s="1">
        <v>1012724</v>
      </c>
      <c r="B6002" s="5" t="str">
        <f>VLOOKUP(H6002,'FIPS Basin X-walk'!$A$2:$F$3224,6,FALSE)</f>
        <v>San Juan Basin</v>
      </c>
      <c r="C6002" s="1" t="s">
        <v>23954</v>
      </c>
      <c r="D6002" s="1"/>
      <c r="E6002" s="1"/>
      <c r="F6002" s="1" t="s">
        <v>8096</v>
      </c>
      <c r="G6002" s="1" t="s">
        <v>1814</v>
      </c>
      <c r="H6002" s="1">
        <v>35045</v>
      </c>
      <c r="I6002" s="1">
        <v>1012724</v>
      </c>
      <c r="J6002" s="1">
        <v>36.747166100000001</v>
      </c>
      <c r="K6002" s="1">
        <v>-108.214028</v>
      </c>
      <c r="L6002" s="1"/>
      <c r="M6002" s="1" t="s">
        <v>1537</v>
      </c>
      <c r="N6002" s="1" t="s">
        <v>8097</v>
      </c>
      <c r="O6002" s="1">
        <v>2022</v>
      </c>
      <c r="P6002" s="1">
        <v>87401</v>
      </c>
      <c r="Q6002" s="1" t="s">
        <v>26540</v>
      </c>
      <c r="R6002" s="1">
        <v>211120</v>
      </c>
      <c r="S6002" s="1">
        <v>211130</v>
      </c>
      <c r="T6002" s="1" t="s">
        <v>6826</v>
      </c>
      <c r="U6002" s="1"/>
      <c r="V6002" s="1" t="s">
        <v>23955</v>
      </c>
      <c r="W6002" s="1" t="s">
        <v>6826</v>
      </c>
    </row>
    <row r="6003" spans="1:23" x14ac:dyDescent="0.25">
      <c r="A6003" s="1">
        <v>1007245</v>
      </c>
      <c r="B6003" s="5" t="str">
        <f>VLOOKUP(H6003,'FIPS Basin X-walk'!$A$2:$F$3224,6,FALSE)</f>
        <v>San Juan Basin</v>
      </c>
      <c r="C6003" s="1" t="s">
        <v>16606</v>
      </c>
      <c r="D6003" s="1"/>
      <c r="E6003" s="1" t="s">
        <v>6828</v>
      </c>
      <c r="F6003" s="1" t="s">
        <v>16607</v>
      </c>
      <c r="G6003" s="1" t="s">
        <v>1814</v>
      </c>
      <c r="H6003" s="1">
        <v>35045</v>
      </c>
      <c r="I6003" s="1">
        <v>1007245</v>
      </c>
      <c r="J6003" s="1">
        <v>36.69</v>
      </c>
      <c r="K6003" s="1">
        <v>-108.48139999999999</v>
      </c>
      <c r="L6003" s="1"/>
      <c r="M6003" s="1" t="s">
        <v>1537</v>
      </c>
      <c r="N6003" s="1" t="s">
        <v>8097</v>
      </c>
      <c r="O6003" s="1">
        <v>2022</v>
      </c>
      <c r="P6003" s="1">
        <v>87416</v>
      </c>
      <c r="Q6003" s="1" t="s">
        <v>16608</v>
      </c>
      <c r="R6003" s="1"/>
      <c r="S6003" s="1" t="s">
        <v>24355</v>
      </c>
      <c r="T6003" s="1" t="s">
        <v>6826</v>
      </c>
      <c r="U6003" s="1"/>
      <c r="V6003" s="1" t="s">
        <v>16609</v>
      </c>
      <c r="W6003" s="1" t="s">
        <v>6828</v>
      </c>
    </row>
    <row r="6004" spans="1:23" x14ac:dyDescent="0.25">
      <c r="A6004" s="1">
        <v>1007484</v>
      </c>
      <c r="B6004" s="5" t="str">
        <f>VLOOKUP(H6004,'FIPS Basin X-walk'!$A$2:$F$3224,6,FALSE)</f>
        <v>San Juan Basin</v>
      </c>
      <c r="C6004" s="1" t="s">
        <v>16596</v>
      </c>
      <c r="D6004" s="1"/>
      <c r="E6004" s="1"/>
      <c r="F6004" s="1" t="s">
        <v>1484</v>
      </c>
      <c r="G6004" s="1" t="s">
        <v>1814</v>
      </c>
      <c r="H6004" s="1">
        <v>35045</v>
      </c>
      <c r="I6004" s="1">
        <v>1007484</v>
      </c>
      <c r="J6004" s="1">
        <v>36.759</v>
      </c>
      <c r="K6004" s="1">
        <v>-108.16097000000001</v>
      </c>
      <c r="L6004" s="1"/>
      <c r="M6004" s="1" t="s">
        <v>1485</v>
      </c>
      <c r="N6004" s="1" t="s">
        <v>9148</v>
      </c>
      <c r="O6004" s="1">
        <v>2022</v>
      </c>
      <c r="P6004" s="1">
        <v>77002</v>
      </c>
      <c r="Q6004" s="1" t="s">
        <v>886</v>
      </c>
      <c r="R6004" s="1">
        <v>211120</v>
      </c>
      <c r="S6004" s="1">
        <v>211130</v>
      </c>
      <c r="T6004" s="1" t="s">
        <v>6826</v>
      </c>
      <c r="U6004" s="1"/>
      <c r="V6004" s="1" t="s">
        <v>7117</v>
      </c>
      <c r="W6004" s="1" t="s">
        <v>6826</v>
      </c>
    </row>
    <row r="6005" spans="1:23" x14ac:dyDescent="0.25">
      <c r="A6005" s="1">
        <v>1012626</v>
      </c>
      <c r="B6005" s="5" t="str">
        <f>VLOOKUP(H6005,'FIPS Basin X-walk'!$A$2:$F$3224,6,FALSE)</f>
        <v>San Juan Basin</v>
      </c>
      <c r="C6005" s="1" t="s">
        <v>23916</v>
      </c>
      <c r="D6005" s="1"/>
      <c r="E6005" s="1"/>
      <c r="F6005" s="1" t="s">
        <v>23917</v>
      </c>
      <c r="G6005" s="1" t="s">
        <v>1814</v>
      </c>
      <c r="H6005" s="1">
        <v>35045</v>
      </c>
      <c r="I6005" s="1">
        <v>1012626</v>
      </c>
      <c r="J6005" s="1">
        <v>36.8599119</v>
      </c>
      <c r="K6005" s="1">
        <v>-107.6215321</v>
      </c>
      <c r="L6005" s="1"/>
      <c r="M6005" s="1" t="s">
        <v>1537</v>
      </c>
      <c r="N6005" s="1" t="s">
        <v>8097</v>
      </c>
      <c r="O6005" s="1">
        <v>2022</v>
      </c>
      <c r="P6005" s="1">
        <v>87419</v>
      </c>
      <c r="Q6005" s="1" t="s">
        <v>454</v>
      </c>
      <c r="R6005" s="1"/>
      <c r="S6005" s="1">
        <v>211130</v>
      </c>
      <c r="T6005" s="1" t="s">
        <v>6826</v>
      </c>
      <c r="U6005" s="1"/>
      <c r="V6005" s="1" t="s">
        <v>26428</v>
      </c>
      <c r="W6005" s="1" t="s">
        <v>6826</v>
      </c>
    </row>
    <row r="6006" spans="1:23" x14ac:dyDescent="0.25">
      <c r="A6006" s="1">
        <v>1009389</v>
      </c>
      <c r="B6006" s="5" t="str">
        <f>VLOOKUP(H6006,'FIPS Basin X-walk'!$A$2:$F$3224,6,FALSE)</f>
        <v>San Juan Basin</v>
      </c>
      <c r="C6006" s="1" t="s">
        <v>16604</v>
      </c>
      <c r="D6006" s="1"/>
      <c r="E6006" s="1"/>
      <c r="F6006" s="1" t="s">
        <v>16605</v>
      </c>
      <c r="G6006" s="1" t="s">
        <v>1814</v>
      </c>
      <c r="H6006" s="1">
        <v>35045</v>
      </c>
      <c r="I6006" s="1">
        <v>1009389</v>
      </c>
      <c r="J6006" s="1">
        <v>36.756100000000004</v>
      </c>
      <c r="K6006" s="1">
        <v>-108.05952000000001</v>
      </c>
      <c r="L6006" s="1"/>
      <c r="M6006" s="1" t="s">
        <v>1507</v>
      </c>
      <c r="N6006" s="1" t="s">
        <v>9093</v>
      </c>
      <c r="O6006" s="1">
        <v>2022</v>
      </c>
      <c r="P6006" s="1">
        <v>81648</v>
      </c>
      <c r="Q6006" s="1" t="s">
        <v>973</v>
      </c>
      <c r="R6006" s="1"/>
      <c r="S6006" s="1">
        <v>211130</v>
      </c>
      <c r="T6006" s="1" t="s">
        <v>6826</v>
      </c>
      <c r="U6006" s="1"/>
      <c r="V6006" s="1" t="s">
        <v>9351</v>
      </c>
      <c r="W6006" s="1" t="s">
        <v>6826</v>
      </c>
    </row>
    <row r="6007" spans="1:23" x14ac:dyDescent="0.25">
      <c r="A6007" s="1">
        <v>1009139</v>
      </c>
      <c r="B6007" s="5" t="str">
        <f>VLOOKUP(H6007,'FIPS Basin X-walk'!$A$2:$F$3224,6,FALSE)</f>
        <v>San Juan Basin</v>
      </c>
      <c r="C6007" s="1" t="s">
        <v>9286</v>
      </c>
      <c r="D6007" s="1"/>
      <c r="E6007" s="1"/>
      <c r="F6007" s="1" t="s">
        <v>9283</v>
      </c>
      <c r="G6007" s="1" t="s">
        <v>1814</v>
      </c>
      <c r="H6007" s="1">
        <v>35045</v>
      </c>
      <c r="I6007" s="1">
        <v>1009139</v>
      </c>
      <c r="J6007" s="1">
        <v>36.756100000000004</v>
      </c>
      <c r="K6007" s="1">
        <v>-108.05952000000001</v>
      </c>
      <c r="L6007" s="1"/>
      <c r="M6007" s="1" t="s">
        <v>1507</v>
      </c>
      <c r="N6007" s="1" t="s">
        <v>9093</v>
      </c>
      <c r="O6007" s="1">
        <v>2022</v>
      </c>
      <c r="P6007" s="1">
        <v>81082</v>
      </c>
      <c r="Q6007" s="1" t="s">
        <v>812</v>
      </c>
      <c r="R6007" s="1"/>
      <c r="S6007" s="1">
        <v>211130</v>
      </c>
      <c r="T6007" s="1" t="s">
        <v>6826</v>
      </c>
      <c r="U6007" s="1"/>
      <c r="V6007" s="1" t="s">
        <v>9287</v>
      </c>
      <c r="W6007" s="1" t="s">
        <v>6826</v>
      </c>
    </row>
    <row r="6008" spans="1:23" x14ac:dyDescent="0.25">
      <c r="A6008" s="1">
        <v>1006727</v>
      </c>
      <c r="B6008" s="5" t="str">
        <f>VLOOKUP(H6008,'FIPS Basin X-walk'!$A$2:$F$3224,6,FALSE)</f>
        <v>San Juan Basin</v>
      </c>
      <c r="C6008" s="1" t="s">
        <v>16594</v>
      </c>
      <c r="D6008" s="1"/>
      <c r="E6008" s="1" t="s">
        <v>6828</v>
      </c>
      <c r="F6008" s="1" t="s">
        <v>16595</v>
      </c>
      <c r="G6008" s="1" t="s">
        <v>1814</v>
      </c>
      <c r="H6008" s="1">
        <v>35045</v>
      </c>
      <c r="I6008" s="1">
        <v>1006727</v>
      </c>
      <c r="J6008" s="1">
        <v>36.800600000000003</v>
      </c>
      <c r="K6008" s="1">
        <v>-108.43859999999999</v>
      </c>
      <c r="L6008" s="1"/>
      <c r="M6008" s="1" t="s">
        <v>1537</v>
      </c>
      <c r="N6008" s="1" t="s">
        <v>8097</v>
      </c>
      <c r="O6008" s="1">
        <v>2022</v>
      </c>
      <c r="P6008" s="1">
        <v>87421</v>
      </c>
      <c r="Q6008" s="1" t="s">
        <v>1814</v>
      </c>
      <c r="R6008" s="1"/>
      <c r="S6008" s="1" t="s">
        <v>24355</v>
      </c>
      <c r="T6008" s="1" t="s">
        <v>6826</v>
      </c>
      <c r="U6008" s="1"/>
      <c r="V6008" s="1" t="s">
        <v>25755</v>
      </c>
      <c r="W6008" s="1" t="s">
        <v>6828</v>
      </c>
    </row>
    <row r="6009" spans="1:23" x14ac:dyDescent="0.25">
      <c r="A6009" s="1">
        <v>1003565</v>
      </c>
      <c r="B6009" s="5" t="str">
        <f>VLOOKUP(H6009,'FIPS Basin X-walk'!$A$2:$F$3224,6,FALSE)</f>
        <v>San Juan Basin</v>
      </c>
      <c r="C6009" s="1" t="s">
        <v>25131</v>
      </c>
      <c r="D6009" s="1"/>
      <c r="E6009" s="1"/>
      <c r="F6009" s="1" t="s">
        <v>16602</v>
      </c>
      <c r="G6009" s="1" t="s">
        <v>16589</v>
      </c>
      <c r="H6009" s="1">
        <v>35045</v>
      </c>
      <c r="I6009" s="1">
        <v>1003565</v>
      </c>
      <c r="J6009" s="1">
        <v>36.765278000000002</v>
      </c>
      <c r="K6009" s="1">
        <v>-108.045</v>
      </c>
      <c r="L6009" s="1"/>
      <c r="M6009" s="1" t="s">
        <v>1537</v>
      </c>
      <c r="N6009" s="1" t="s">
        <v>8097</v>
      </c>
      <c r="O6009" s="1">
        <v>2022</v>
      </c>
      <c r="P6009" s="1">
        <v>87410</v>
      </c>
      <c r="Q6009" s="1" t="s">
        <v>16603</v>
      </c>
      <c r="R6009" s="1"/>
      <c r="S6009" s="1" t="s">
        <v>24358</v>
      </c>
      <c r="T6009" s="1" t="s">
        <v>6826</v>
      </c>
      <c r="U6009" s="1"/>
      <c r="V6009" s="1" t="s">
        <v>6878</v>
      </c>
      <c r="W6009" s="1" t="s">
        <v>6826</v>
      </c>
    </row>
    <row r="6010" spans="1:23" x14ac:dyDescent="0.25">
      <c r="A6010" s="1">
        <v>1002264</v>
      </c>
      <c r="B6010" s="5" t="str">
        <f>VLOOKUP(H6010,'FIPS Basin X-walk'!$A$2:$F$3224,6,FALSE)</f>
        <v>San Juan Basin</v>
      </c>
      <c r="C6010" s="1" t="s">
        <v>16612</v>
      </c>
      <c r="D6010" s="1"/>
      <c r="E6010" s="1"/>
      <c r="F6010" s="1" t="s">
        <v>15713</v>
      </c>
      <c r="G6010" s="1" t="s">
        <v>16589</v>
      </c>
      <c r="H6010" s="1">
        <v>35045</v>
      </c>
      <c r="I6010" s="1">
        <v>1002264</v>
      </c>
      <c r="J6010" s="1">
        <v>36.732832999999999</v>
      </c>
      <c r="K6010" s="1">
        <v>-107.976889</v>
      </c>
      <c r="L6010" s="1"/>
      <c r="M6010" s="1" t="s">
        <v>1537</v>
      </c>
      <c r="N6010" s="1" t="s">
        <v>8097</v>
      </c>
      <c r="O6010" s="1">
        <v>2022</v>
      </c>
      <c r="P6010" s="1">
        <v>87413</v>
      </c>
      <c r="Q6010" s="1" t="s">
        <v>1159</v>
      </c>
      <c r="R6010" s="1"/>
      <c r="S6010" s="1" t="s">
        <v>24399</v>
      </c>
      <c r="T6010" s="1" t="s">
        <v>6826</v>
      </c>
      <c r="U6010" s="1"/>
      <c r="V6010" s="1" t="s">
        <v>24883</v>
      </c>
      <c r="W6010" s="1" t="s">
        <v>6826</v>
      </c>
    </row>
    <row r="6011" spans="1:23" x14ac:dyDescent="0.25">
      <c r="A6011" s="1">
        <v>1003315</v>
      </c>
      <c r="B6011" s="5" t="str">
        <f>VLOOKUP(H6011,'FIPS Basin X-walk'!$A$2:$F$3224,6,FALSE)</f>
        <v>San Juan Basin</v>
      </c>
      <c r="C6011" s="1"/>
      <c r="D6011" s="1"/>
      <c r="E6011" s="1"/>
      <c r="F6011" s="1" t="s">
        <v>16593</v>
      </c>
      <c r="G6011" s="1" t="s">
        <v>16589</v>
      </c>
      <c r="H6011" s="1">
        <v>35045</v>
      </c>
      <c r="I6011" s="1">
        <v>1003315</v>
      </c>
      <c r="J6011" s="1">
        <v>36.667200000000001</v>
      </c>
      <c r="K6011" s="1">
        <v>-107.9611</v>
      </c>
      <c r="L6011" s="1"/>
      <c r="M6011" s="1" t="s">
        <v>1537</v>
      </c>
      <c r="N6011" s="1" t="s">
        <v>8097</v>
      </c>
      <c r="O6011" s="1">
        <v>2022</v>
      </c>
      <c r="P6011" s="1">
        <v>87413</v>
      </c>
      <c r="Q6011" s="1" t="s">
        <v>852</v>
      </c>
      <c r="R6011" s="1"/>
      <c r="S6011" s="1" t="s">
        <v>24399</v>
      </c>
      <c r="T6011" s="1" t="s">
        <v>6826</v>
      </c>
      <c r="U6011" s="1"/>
      <c r="V6011" s="1" t="s">
        <v>9261</v>
      </c>
      <c r="W6011" s="1" t="s">
        <v>6826</v>
      </c>
    </row>
    <row r="6012" spans="1:23" x14ac:dyDescent="0.25">
      <c r="A6012" s="1">
        <v>1004499</v>
      </c>
      <c r="B6012" s="5" t="str">
        <f>VLOOKUP(H6012,'FIPS Basin X-walk'!$A$2:$F$3224,6,FALSE)</f>
        <v>San Juan Basin</v>
      </c>
      <c r="C6012" s="1"/>
      <c r="D6012" s="1"/>
      <c r="E6012" s="1"/>
      <c r="F6012" s="1" t="s">
        <v>16593</v>
      </c>
      <c r="G6012" s="1" t="s">
        <v>16589</v>
      </c>
      <c r="H6012" s="1">
        <v>35045</v>
      </c>
      <c r="I6012" s="1">
        <v>1004499</v>
      </c>
      <c r="J6012" s="1">
        <v>36.483800000000002</v>
      </c>
      <c r="K6012" s="1">
        <v>-108.1199</v>
      </c>
      <c r="L6012" s="1"/>
      <c r="M6012" s="1" t="s">
        <v>1537</v>
      </c>
      <c r="N6012" s="1" t="s">
        <v>8097</v>
      </c>
      <c r="O6012" s="1">
        <v>2022</v>
      </c>
      <c r="P6012" s="1">
        <v>87413</v>
      </c>
      <c r="Q6012" s="1" t="s">
        <v>578</v>
      </c>
      <c r="R6012" s="1"/>
      <c r="S6012" s="1" t="s">
        <v>24399</v>
      </c>
      <c r="T6012" s="1" t="s">
        <v>6826</v>
      </c>
      <c r="U6012" s="1"/>
      <c r="V6012" s="1" t="s">
        <v>9347</v>
      </c>
      <c r="W6012" s="1" t="s">
        <v>6826</v>
      </c>
    </row>
    <row r="6013" spans="1:23" x14ac:dyDescent="0.25">
      <c r="A6013" s="1">
        <v>1004502</v>
      </c>
      <c r="B6013" s="5" t="str">
        <f>VLOOKUP(H6013,'FIPS Basin X-walk'!$A$2:$F$3224,6,FALSE)</f>
        <v>San Juan Basin</v>
      </c>
      <c r="C6013" s="1" t="s">
        <v>16610</v>
      </c>
      <c r="D6013" s="1"/>
      <c r="E6013" s="1"/>
      <c r="F6013" s="1" t="s">
        <v>15713</v>
      </c>
      <c r="G6013" s="1" t="s">
        <v>16589</v>
      </c>
      <c r="H6013" s="1">
        <v>35045</v>
      </c>
      <c r="I6013" s="1">
        <v>1004502</v>
      </c>
      <c r="J6013" s="1">
        <v>36.727528</v>
      </c>
      <c r="K6013" s="1">
        <v>-107.95564</v>
      </c>
      <c r="L6013" s="1"/>
      <c r="M6013" s="1" t="s">
        <v>1537</v>
      </c>
      <c r="N6013" s="1" t="s">
        <v>8097</v>
      </c>
      <c r="O6013" s="1">
        <v>2022</v>
      </c>
      <c r="P6013" s="1">
        <v>87413</v>
      </c>
      <c r="Q6013" s="1" t="s">
        <v>510</v>
      </c>
      <c r="R6013" s="1"/>
      <c r="S6013" s="1" t="s">
        <v>24399</v>
      </c>
      <c r="T6013" s="1" t="s">
        <v>6826</v>
      </c>
      <c r="U6013" s="1"/>
      <c r="V6013" s="1" t="s">
        <v>16611</v>
      </c>
      <c r="W6013" s="1" t="s">
        <v>6826</v>
      </c>
    </row>
    <row r="6014" spans="1:23" x14ac:dyDescent="0.25">
      <c r="A6014" s="1">
        <v>1009331</v>
      </c>
      <c r="B6014" s="5" t="str">
        <f>VLOOKUP(H6014,'FIPS Basin X-walk'!$A$2:$F$3224,6,FALSE)</f>
        <v>San Juan Basin</v>
      </c>
      <c r="C6014" s="1" t="s">
        <v>16592</v>
      </c>
      <c r="D6014" s="1"/>
      <c r="E6014" s="1"/>
      <c r="F6014" s="1" t="s">
        <v>16593</v>
      </c>
      <c r="G6014" s="1" t="s">
        <v>16589</v>
      </c>
      <c r="H6014" s="1">
        <v>35045</v>
      </c>
      <c r="I6014" s="1">
        <v>1009331</v>
      </c>
      <c r="J6014" s="1">
        <v>36.348812000000002</v>
      </c>
      <c r="K6014" s="1">
        <v>-107.95318399999999</v>
      </c>
      <c r="L6014" s="1"/>
      <c r="M6014" s="1" t="s">
        <v>1537</v>
      </c>
      <c r="N6014" s="1" t="s">
        <v>8097</v>
      </c>
      <c r="O6014" s="1">
        <v>2022</v>
      </c>
      <c r="P6014" s="1">
        <v>87413</v>
      </c>
      <c r="Q6014" s="1" t="s">
        <v>681</v>
      </c>
      <c r="R6014" s="1"/>
      <c r="S6014" s="1" t="s">
        <v>24435</v>
      </c>
      <c r="T6014" s="1" t="s">
        <v>6826</v>
      </c>
      <c r="U6014" s="1"/>
      <c r="V6014" s="1" t="s">
        <v>7090</v>
      </c>
      <c r="W6014" s="1" t="s">
        <v>6826</v>
      </c>
    </row>
    <row r="6015" spans="1:23" x14ac:dyDescent="0.25">
      <c r="A6015" s="1">
        <v>1005490</v>
      </c>
      <c r="B6015" s="5" t="str">
        <f>VLOOKUP(H6015,'FIPS Basin X-walk'!$A$2:$F$3224,6,FALSE)</f>
        <v>San Juan Basin</v>
      </c>
      <c r="C6015" s="1" t="s">
        <v>16613</v>
      </c>
      <c r="D6015" s="1"/>
      <c r="E6015" s="1"/>
      <c r="F6015" s="1" t="s">
        <v>16598</v>
      </c>
      <c r="G6015" s="1" t="s">
        <v>16589</v>
      </c>
      <c r="H6015" s="1">
        <v>35045</v>
      </c>
      <c r="I6015" s="1">
        <v>1005490</v>
      </c>
      <c r="J6015" s="1">
        <v>36.724879999999999</v>
      </c>
      <c r="K6015" s="1">
        <v>-108.19144</v>
      </c>
      <c r="L6015" s="1"/>
      <c r="M6015" s="1" t="s">
        <v>1537</v>
      </c>
      <c r="N6015" s="1" t="s">
        <v>8097</v>
      </c>
      <c r="O6015" s="1">
        <v>2022</v>
      </c>
      <c r="P6015" s="1">
        <v>87401</v>
      </c>
      <c r="Q6015" s="1" t="s">
        <v>16614</v>
      </c>
      <c r="R6015" s="1"/>
      <c r="S6015" s="1" t="s">
        <v>24355</v>
      </c>
      <c r="T6015" s="1" t="s">
        <v>6826</v>
      </c>
      <c r="U6015" s="1"/>
      <c r="V6015" s="1" t="s">
        <v>24526</v>
      </c>
      <c r="W6015" s="1" t="s">
        <v>6826</v>
      </c>
    </row>
    <row r="6016" spans="1:23" x14ac:dyDescent="0.25">
      <c r="A6016" s="1">
        <v>1012310</v>
      </c>
      <c r="B6016" s="5" t="str">
        <f>VLOOKUP(H6016,'FIPS Basin X-walk'!$A$2:$F$3224,6,FALSE)</f>
        <v>San Juan Basin</v>
      </c>
      <c r="C6016" s="1" t="s">
        <v>8095</v>
      </c>
      <c r="D6016" s="1"/>
      <c r="E6016" s="1"/>
      <c r="F6016" s="1" t="s">
        <v>8096</v>
      </c>
      <c r="G6016" s="1" t="s">
        <v>16589</v>
      </c>
      <c r="H6016" s="1">
        <v>35045</v>
      </c>
      <c r="I6016" s="1">
        <v>1012310</v>
      </c>
      <c r="J6016" s="1">
        <v>36.727690000000003</v>
      </c>
      <c r="K6016" s="1">
        <v>-108.16206</v>
      </c>
      <c r="L6016" s="1"/>
      <c r="M6016" s="1" t="s">
        <v>1537</v>
      </c>
      <c r="N6016" s="1" t="s">
        <v>8097</v>
      </c>
      <c r="O6016" s="1">
        <v>2022</v>
      </c>
      <c r="P6016" s="1">
        <v>87401</v>
      </c>
      <c r="Q6016" s="1" t="s">
        <v>1446</v>
      </c>
      <c r="R6016" s="1" t="s">
        <v>24399</v>
      </c>
      <c r="S6016" s="1" t="s">
        <v>24489</v>
      </c>
      <c r="T6016" s="1" t="s">
        <v>6826</v>
      </c>
      <c r="U6016" s="1"/>
      <c r="V6016" s="1" t="s">
        <v>8098</v>
      </c>
      <c r="W6016" s="1" t="s">
        <v>6826</v>
      </c>
    </row>
    <row r="6017" spans="1:23" x14ac:dyDescent="0.25">
      <c r="A6017" s="1">
        <v>1009342</v>
      </c>
      <c r="B6017" s="5" t="str">
        <f>VLOOKUP(H6017,'FIPS Basin X-walk'!$A$2:$F$3224,6,FALSE)</f>
        <v>San Juan Basin</v>
      </c>
      <c r="C6017" s="1" t="s">
        <v>16587</v>
      </c>
      <c r="D6017" s="1"/>
      <c r="E6017" s="1"/>
      <c r="F6017" s="1" t="s">
        <v>16588</v>
      </c>
      <c r="G6017" s="1" t="s">
        <v>16589</v>
      </c>
      <c r="H6017" s="1">
        <v>35045</v>
      </c>
      <c r="I6017" s="1">
        <v>1009342</v>
      </c>
      <c r="J6017" s="1">
        <v>36.797837000000001</v>
      </c>
      <c r="K6017" s="1">
        <v>-108.440704</v>
      </c>
      <c r="L6017" s="1"/>
      <c r="M6017" s="1" t="s">
        <v>1537</v>
      </c>
      <c r="N6017" s="1" t="s">
        <v>8097</v>
      </c>
      <c r="O6017" s="1">
        <v>2022</v>
      </c>
      <c r="P6017" s="1">
        <v>87421</v>
      </c>
      <c r="Q6017" s="1" t="s">
        <v>16590</v>
      </c>
      <c r="R6017" s="1"/>
      <c r="S6017" s="1"/>
      <c r="T6017" s="1" t="s">
        <v>6826</v>
      </c>
      <c r="U6017" s="1"/>
      <c r="V6017" s="1" t="s">
        <v>16591</v>
      </c>
      <c r="W6017" s="1" t="s">
        <v>6826</v>
      </c>
    </row>
    <row r="6018" spans="1:23" x14ac:dyDescent="0.25">
      <c r="A6018" s="1">
        <v>1003649</v>
      </c>
      <c r="B6018" s="5" t="str">
        <f>VLOOKUP(H6018,'FIPS Basin X-walk'!$A$2:$F$3224,6,FALSE)</f>
        <v/>
      </c>
      <c r="C6018" s="1"/>
      <c r="D6018" s="1"/>
      <c r="E6018" s="1"/>
      <c r="F6018" s="1" t="s">
        <v>23518</v>
      </c>
      <c r="G6018" s="1" t="s">
        <v>23516</v>
      </c>
      <c r="H6018" s="1">
        <v>72127</v>
      </c>
      <c r="I6018" s="1">
        <v>1003649</v>
      </c>
      <c r="J6018" s="1">
        <v>18.427499999999998</v>
      </c>
      <c r="K6018" s="1">
        <v>-66.105199999999996</v>
      </c>
      <c r="L6018" s="1"/>
      <c r="M6018" s="1" t="s">
        <v>1607</v>
      </c>
      <c r="N6018" s="1" t="s">
        <v>23460</v>
      </c>
      <c r="O6018" s="1">
        <v>2022</v>
      </c>
      <c r="P6018" s="1">
        <v>936</v>
      </c>
      <c r="Q6018" s="1" t="s">
        <v>23519</v>
      </c>
      <c r="R6018" s="1"/>
      <c r="S6018" s="1" t="s">
        <v>24355</v>
      </c>
      <c r="T6018" s="1" t="s">
        <v>6826</v>
      </c>
      <c r="U6018" s="1"/>
      <c r="V6018" s="1" t="s">
        <v>23462</v>
      </c>
      <c r="W6018" s="1" t="s">
        <v>6826</v>
      </c>
    </row>
    <row r="6019" spans="1:23" x14ac:dyDescent="0.25">
      <c r="A6019" s="1">
        <v>1007139</v>
      </c>
      <c r="B6019" s="5" t="str">
        <f>VLOOKUP(H6019,'FIPS Basin X-walk'!$A$2:$F$3224,6,FALSE)</f>
        <v/>
      </c>
      <c r="C6019" s="1"/>
      <c r="D6019" s="1"/>
      <c r="E6019" s="1"/>
      <c r="F6019" s="1" t="s">
        <v>1814</v>
      </c>
      <c r="G6019" s="1" t="s">
        <v>23516</v>
      </c>
      <c r="H6019" s="1">
        <v>72127</v>
      </c>
      <c r="I6019" s="1">
        <v>1007139</v>
      </c>
      <c r="J6019" s="1">
        <v>18.4358</v>
      </c>
      <c r="K6019" s="1">
        <v>-66.081599999999995</v>
      </c>
      <c r="L6019" s="1"/>
      <c r="M6019" s="1" t="s">
        <v>1607</v>
      </c>
      <c r="N6019" s="1" t="s">
        <v>23460</v>
      </c>
      <c r="O6019" s="1">
        <v>2022</v>
      </c>
      <c r="P6019" s="1">
        <v>907</v>
      </c>
      <c r="Q6019" s="1" t="s">
        <v>25820</v>
      </c>
      <c r="R6019" s="1"/>
      <c r="S6019" s="1" t="s">
        <v>24358</v>
      </c>
      <c r="T6019" s="1" t="s">
        <v>6826</v>
      </c>
      <c r="U6019" s="1"/>
      <c r="V6019" s="1" t="s">
        <v>25821</v>
      </c>
      <c r="W6019" s="1" t="s">
        <v>6826</v>
      </c>
    </row>
    <row r="6020" spans="1:23" x14ac:dyDescent="0.25">
      <c r="A6020" s="1">
        <v>1010191</v>
      </c>
      <c r="B6020" s="5" t="str">
        <f>VLOOKUP(H6020,'FIPS Basin X-walk'!$A$2:$F$3224,6,FALSE)</f>
        <v/>
      </c>
      <c r="C6020" s="1" t="s">
        <v>23515</v>
      </c>
      <c r="D6020" s="1"/>
      <c r="E6020" s="1"/>
      <c r="F6020" s="1" t="s">
        <v>1814</v>
      </c>
      <c r="G6020" s="1" t="s">
        <v>23516</v>
      </c>
      <c r="H6020" s="1">
        <v>72127</v>
      </c>
      <c r="I6020" s="1">
        <v>1010191</v>
      </c>
      <c r="J6020" s="1">
        <v>18.466224</v>
      </c>
      <c r="K6020" s="1">
        <v>-66.105723999999995</v>
      </c>
      <c r="L6020" s="1"/>
      <c r="M6020" s="1" t="s">
        <v>1607</v>
      </c>
      <c r="N6020" s="1" t="s">
        <v>23460</v>
      </c>
      <c r="O6020" s="1">
        <v>2022</v>
      </c>
      <c r="P6020" s="1">
        <v>936</v>
      </c>
      <c r="Q6020" s="1" t="s">
        <v>23517</v>
      </c>
      <c r="R6020" s="1"/>
      <c r="S6020" s="1" t="s">
        <v>24360</v>
      </c>
      <c r="T6020" s="1" t="s">
        <v>6826</v>
      </c>
      <c r="U6020" s="1"/>
      <c r="V6020" s="1" t="s">
        <v>23462</v>
      </c>
      <c r="W6020" s="1" t="s">
        <v>6826</v>
      </c>
    </row>
    <row r="6021" spans="1:23" x14ac:dyDescent="0.25">
      <c r="A6021" s="1">
        <v>1006099</v>
      </c>
      <c r="B6021" s="5" t="str">
        <f>VLOOKUP(H6021,'FIPS Basin X-walk'!$A$2:$F$3224,6,FALSE)</f>
        <v>Coastal Basins</v>
      </c>
      <c r="C6021" s="1" t="s">
        <v>8840</v>
      </c>
      <c r="D6021" s="1"/>
      <c r="E6021" s="1"/>
      <c r="F6021" s="1" t="s">
        <v>8841</v>
      </c>
      <c r="G6021" s="1" t="s">
        <v>8842</v>
      </c>
      <c r="H6021" s="1">
        <v>6079</v>
      </c>
      <c r="I6021" s="1">
        <v>1006099</v>
      </c>
      <c r="J6021" s="1">
        <v>35.038888999999998</v>
      </c>
      <c r="K6021" s="1">
        <v>-120.58972199999999</v>
      </c>
      <c r="L6021" s="1"/>
      <c r="M6021" s="1" t="s">
        <v>1489</v>
      </c>
      <c r="N6021" s="1" t="s">
        <v>8033</v>
      </c>
      <c r="O6021" s="1">
        <v>2022</v>
      </c>
      <c r="P6021" s="1">
        <v>93420</v>
      </c>
      <c r="Q6021" s="1" t="s">
        <v>8843</v>
      </c>
      <c r="R6021" s="1"/>
      <c r="S6021" s="1" t="s">
        <v>24369</v>
      </c>
      <c r="T6021" s="1" t="s">
        <v>6826</v>
      </c>
      <c r="U6021" s="1"/>
      <c r="V6021" s="1" t="s">
        <v>8117</v>
      </c>
      <c r="W6021" s="1" t="s">
        <v>6826</v>
      </c>
    </row>
    <row r="6022" spans="1:23" x14ac:dyDescent="0.25">
      <c r="A6022" s="1">
        <v>1002978</v>
      </c>
      <c r="B6022" s="5" t="str">
        <f>VLOOKUP(H6022,'FIPS Basin X-walk'!$A$2:$F$3224,6,FALSE)</f>
        <v>Coastal Basins</v>
      </c>
      <c r="C6022" s="1" t="s">
        <v>8844</v>
      </c>
      <c r="D6022" s="1"/>
      <c r="E6022" s="1"/>
      <c r="F6022" s="1" t="s">
        <v>8845</v>
      </c>
      <c r="G6022" s="1" t="s">
        <v>8842</v>
      </c>
      <c r="H6022" s="1">
        <v>6079</v>
      </c>
      <c r="I6022" s="1">
        <v>1002978</v>
      </c>
      <c r="J6022" s="1">
        <v>35.181399999999996</v>
      </c>
      <c r="K6022" s="1">
        <v>-120.61964999999999</v>
      </c>
      <c r="L6022" s="1"/>
      <c r="M6022" s="1" t="s">
        <v>1489</v>
      </c>
      <c r="N6022" s="1" t="s">
        <v>8033</v>
      </c>
      <c r="O6022" s="1">
        <v>2022</v>
      </c>
      <c r="P6022" s="1">
        <v>93401</v>
      </c>
      <c r="Q6022" s="1" t="s">
        <v>876</v>
      </c>
      <c r="R6022" s="1"/>
      <c r="S6022" s="1" t="s">
        <v>24489</v>
      </c>
      <c r="T6022" s="1" t="s">
        <v>6826</v>
      </c>
      <c r="U6022" s="1"/>
      <c r="V6022" s="1" t="s">
        <v>8846</v>
      </c>
      <c r="W6022" s="1" t="s">
        <v>6826</v>
      </c>
    </row>
    <row r="6023" spans="1:23" x14ac:dyDescent="0.25">
      <c r="A6023" s="1">
        <v>1006322</v>
      </c>
      <c r="B6023" s="5" t="str">
        <f>VLOOKUP(H6023,'FIPS Basin X-walk'!$A$2:$F$3224,6,FALSE)</f>
        <v>Coastal Basins</v>
      </c>
      <c r="C6023" s="1" t="s">
        <v>8851</v>
      </c>
      <c r="D6023" s="1"/>
      <c r="E6023" s="1"/>
      <c r="F6023" s="1" t="s">
        <v>8845</v>
      </c>
      <c r="G6023" s="1" t="s">
        <v>8842</v>
      </c>
      <c r="H6023" s="1">
        <v>6079</v>
      </c>
      <c r="I6023" s="1">
        <v>1006322</v>
      </c>
      <c r="J6023" s="1">
        <v>35.189858999999998</v>
      </c>
      <c r="K6023" s="1">
        <v>-120.60287700000001</v>
      </c>
      <c r="L6023" s="1"/>
      <c r="M6023" s="1" t="s">
        <v>1489</v>
      </c>
      <c r="N6023" s="1" t="s">
        <v>8033</v>
      </c>
      <c r="O6023" s="1">
        <v>2022</v>
      </c>
      <c r="P6023" s="1">
        <v>93401</v>
      </c>
      <c r="Q6023" s="1" t="s">
        <v>8852</v>
      </c>
      <c r="R6023" s="1"/>
      <c r="S6023" s="1" t="s">
        <v>24358</v>
      </c>
      <c r="T6023" s="1" t="s">
        <v>6826</v>
      </c>
      <c r="U6023" s="1"/>
      <c r="V6023" s="1" t="s">
        <v>8853</v>
      </c>
      <c r="W6023" s="1" t="s">
        <v>6826</v>
      </c>
    </row>
    <row r="6024" spans="1:23" x14ac:dyDescent="0.25">
      <c r="A6024" s="1">
        <v>1013905</v>
      </c>
      <c r="B6024" s="5" t="str">
        <f>VLOOKUP(H6024,'FIPS Basin X-walk'!$A$2:$F$3224,6,FALSE)</f>
        <v>Coastal Basins</v>
      </c>
      <c r="C6024" s="1" t="s">
        <v>8847</v>
      </c>
      <c r="D6024" s="1"/>
      <c r="E6024" s="1"/>
      <c r="F6024" s="1" t="s">
        <v>8848</v>
      </c>
      <c r="G6024" s="1" t="s">
        <v>8842</v>
      </c>
      <c r="H6024" s="1">
        <v>6079</v>
      </c>
      <c r="I6024" s="1">
        <v>1013905</v>
      </c>
      <c r="J6024" s="1">
        <v>35.519621000000001</v>
      </c>
      <c r="K6024" s="1">
        <v>-120.640709</v>
      </c>
      <c r="L6024" s="1"/>
      <c r="M6024" s="1" t="s">
        <v>1489</v>
      </c>
      <c r="N6024" s="1" t="s">
        <v>8033</v>
      </c>
      <c r="O6024" s="1">
        <v>2022</v>
      </c>
      <c r="P6024" s="1">
        <v>93465</v>
      </c>
      <c r="Q6024" s="1" t="s">
        <v>8849</v>
      </c>
      <c r="R6024" s="1"/>
      <c r="S6024" s="1" t="s">
        <v>24358</v>
      </c>
      <c r="T6024" s="1" t="s">
        <v>6826</v>
      </c>
      <c r="U6024" s="1"/>
      <c r="V6024" s="1" t="s">
        <v>8850</v>
      </c>
      <c r="W6024" s="1" t="s">
        <v>6826</v>
      </c>
    </row>
    <row r="6025" spans="1:23" x14ac:dyDescent="0.25">
      <c r="A6025" s="1">
        <v>1007112</v>
      </c>
      <c r="B6025" s="5" t="str">
        <f>VLOOKUP(H6025,'FIPS Basin X-walk'!$A$2:$F$3224,6,FALSE)</f>
        <v>Santa Cruz Basin</v>
      </c>
      <c r="C6025" s="1" t="s">
        <v>8854</v>
      </c>
      <c r="D6025" s="1"/>
      <c r="E6025" s="1"/>
      <c r="F6025" s="1" t="s">
        <v>8855</v>
      </c>
      <c r="G6025" s="1" t="s">
        <v>8856</v>
      </c>
      <c r="H6025" s="1">
        <v>6081</v>
      </c>
      <c r="I6025" s="1">
        <v>1007112</v>
      </c>
      <c r="J6025" s="1">
        <v>37.499200000000002</v>
      </c>
      <c r="K6025" s="1">
        <v>-122.411</v>
      </c>
      <c r="L6025" s="1"/>
      <c r="M6025" s="1" t="s">
        <v>1489</v>
      </c>
      <c r="N6025" s="1" t="s">
        <v>8033</v>
      </c>
      <c r="O6025" s="1">
        <v>2022</v>
      </c>
      <c r="P6025" s="1">
        <v>94019</v>
      </c>
      <c r="Q6025" s="1" t="s">
        <v>8857</v>
      </c>
      <c r="R6025" s="1"/>
      <c r="S6025" s="1" t="s">
        <v>24358</v>
      </c>
      <c r="T6025" s="1" t="s">
        <v>6826</v>
      </c>
      <c r="U6025" s="1"/>
      <c r="V6025" s="1" t="s">
        <v>6952</v>
      </c>
      <c r="W6025" s="1" t="s">
        <v>6826</v>
      </c>
    </row>
    <row r="6026" spans="1:23" x14ac:dyDescent="0.25">
      <c r="A6026" s="1">
        <v>1012095</v>
      </c>
      <c r="B6026" s="5" t="str">
        <f>VLOOKUP(H6026,'FIPS Basin X-walk'!$A$2:$F$3224,6,FALSE)</f>
        <v>Santa Cruz Basin</v>
      </c>
      <c r="C6026" s="1" t="s">
        <v>26449</v>
      </c>
      <c r="D6026" s="1"/>
      <c r="E6026" s="1"/>
      <c r="F6026" s="1" t="s">
        <v>23946</v>
      </c>
      <c r="G6026" s="1" t="s">
        <v>8856</v>
      </c>
      <c r="H6026" s="1">
        <v>6081</v>
      </c>
      <c r="I6026" s="1">
        <v>1012095</v>
      </c>
      <c r="J6026" s="1">
        <v>37.457172999999997</v>
      </c>
      <c r="K6026" s="1">
        <v>-122.178049</v>
      </c>
      <c r="L6026" s="1"/>
      <c r="M6026" s="1" t="s">
        <v>1489</v>
      </c>
      <c r="N6026" s="1" t="s">
        <v>8033</v>
      </c>
      <c r="O6026" s="1">
        <v>2022</v>
      </c>
      <c r="P6026" s="1">
        <v>94025</v>
      </c>
      <c r="Q6026" s="1" t="s">
        <v>23947</v>
      </c>
      <c r="R6026" s="1"/>
      <c r="S6026" s="1" t="s">
        <v>24355</v>
      </c>
      <c r="T6026" s="1" t="s">
        <v>6828</v>
      </c>
      <c r="U6026" s="1"/>
      <c r="V6026" s="1" t="s">
        <v>23948</v>
      </c>
      <c r="W6026" s="1" t="s">
        <v>6828</v>
      </c>
    </row>
    <row r="6027" spans="1:23" x14ac:dyDescent="0.25">
      <c r="A6027" s="1">
        <v>1003665</v>
      </c>
      <c r="B6027" s="5" t="str">
        <f>VLOOKUP(H6027,'FIPS Basin X-walk'!$A$2:$F$3224,6,FALSE)</f>
        <v>Santa Cruz Basin</v>
      </c>
      <c r="C6027" s="1" t="s">
        <v>8858</v>
      </c>
      <c r="D6027" s="1"/>
      <c r="E6027" s="1"/>
      <c r="F6027" s="1" t="s">
        <v>8859</v>
      </c>
      <c r="G6027" s="1" t="s">
        <v>8856</v>
      </c>
      <c r="H6027" s="1">
        <v>6081</v>
      </c>
      <c r="I6027" s="1">
        <v>1003665</v>
      </c>
      <c r="J6027" s="1">
        <v>37.65701</v>
      </c>
      <c r="K6027" s="1">
        <v>-122.37822</v>
      </c>
      <c r="L6027" s="1"/>
      <c r="M6027" s="1" t="s">
        <v>1489</v>
      </c>
      <c r="N6027" s="1" t="s">
        <v>8033</v>
      </c>
      <c r="O6027" s="1">
        <v>2022</v>
      </c>
      <c r="P6027" s="1">
        <v>94080</v>
      </c>
      <c r="Q6027" s="1" t="s">
        <v>8860</v>
      </c>
      <c r="R6027" s="1"/>
      <c r="S6027" s="1" t="s">
        <v>24503</v>
      </c>
      <c r="T6027" s="1" t="s">
        <v>6826</v>
      </c>
      <c r="U6027" s="1"/>
      <c r="V6027" s="1" t="s">
        <v>8861</v>
      </c>
      <c r="W6027" s="1" t="s">
        <v>6826</v>
      </c>
    </row>
    <row r="6028" spans="1:23" x14ac:dyDescent="0.25">
      <c r="A6028" s="1">
        <v>1006927</v>
      </c>
      <c r="B6028" s="5" t="str">
        <f>VLOOKUP(H6028,'FIPS Basin X-walk'!$A$2:$F$3224,6,FALSE)</f>
        <v>Gulf Coast Basin (LA, TX)</v>
      </c>
      <c r="C6028" s="1" t="s">
        <v>21715</v>
      </c>
      <c r="D6028" s="1"/>
      <c r="E6028" s="1"/>
      <c r="F6028" s="1" t="s">
        <v>21716</v>
      </c>
      <c r="G6028" s="1" t="s">
        <v>1650</v>
      </c>
      <c r="H6028" s="1">
        <v>48409</v>
      </c>
      <c r="I6028" s="1">
        <v>1006927</v>
      </c>
      <c r="J6028" s="1">
        <v>27.888100000000001</v>
      </c>
      <c r="K6028" s="1">
        <v>-97.257199999999997</v>
      </c>
      <c r="L6028" s="1"/>
      <c r="M6028" s="1" t="s">
        <v>1485</v>
      </c>
      <c r="N6028" s="1" t="s">
        <v>9148</v>
      </c>
      <c r="O6028" s="1">
        <v>2022</v>
      </c>
      <c r="P6028" s="1">
        <v>78359</v>
      </c>
      <c r="Q6028" s="1" t="s">
        <v>21717</v>
      </c>
      <c r="R6028" s="1"/>
      <c r="S6028" s="1" t="s">
        <v>24355</v>
      </c>
      <c r="T6028" s="1" t="s">
        <v>6826</v>
      </c>
      <c r="U6028" s="1"/>
      <c r="V6028" s="1" t="s">
        <v>8209</v>
      </c>
      <c r="W6028" s="1" t="s">
        <v>6828</v>
      </c>
    </row>
    <row r="6029" spans="1:23" x14ac:dyDescent="0.25">
      <c r="A6029" s="1">
        <v>1013179</v>
      </c>
      <c r="B6029" s="5" t="str">
        <f>VLOOKUP(H6029,'FIPS Basin X-walk'!$A$2:$F$3224,6,FALSE)</f>
        <v>Gulf Coast Basin (LA, TX)</v>
      </c>
      <c r="C6029" s="1" t="s">
        <v>23607</v>
      </c>
      <c r="D6029" s="1"/>
      <c r="E6029" s="1"/>
      <c r="F6029" s="1" t="s">
        <v>1738</v>
      </c>
      <c r="G6029" s="1" t="s">
        <v>1650</v>
      </c>
      <c r="H6029" s="1">
        <v>48409</v>
      </c>
      <c r="I6029" s="1">
        <v>1013179</v>
      </c>
      <c r="J6029" s="1">
        <v>27.886226000000001</v>
      </c>
      <c r="K6029" s="1">
        <v>-97.273453000000003</v>
      </c>
      <c r="L6029" s="1"/>
      <c r="M6029" s="1" t="s">
        <v>1485</v>
      </c>
      <c r="N6029" s="1" t="s">
        <v>9148</v>
      </c>
      <c r="O6029" s="1">
        <v>2022</v>
      </c>
      <c r="P6029" s="1">
        <v>78359</v>
      </c>
      <c r="Q6029" s="1" t="s">
        <v>1297</v>
      </c>
      <c r="R6029" s="1"/>
      <c r="S6029" s="1">
        <v>221210</v>
      </c>
      <c r="T6029" s="1" t="s">
        <v>6826</v>
      </c>
      <c r="U6029" s="1"/>
      <c r="V6029" s="1" t="s">
        <v>13110</v>
      </c>
      <c r="W6029" s="1" t="s">
        <v>6826</v>
      </c>
    </row>
    <row r="6030" spans="1:23" x14ac:dyDescent="0.25">
      <c r="A6030" s="1">
        <v>1014686</v>
      </c>
      <c r="B6030" s="5" t="str">
        <f>VLOOKUP(H6030,'FIPS Basin X-walk'!$A$2:$F$3224,6,FALSE)</f>
        <v>Gulf Coast Basin (LA, TX)</v>
      </c>
      <c r="C6030" s="1" t="s">
        <v>27414</v>
      </c>
      <c r="D6030" s="1"/>
      <c r="E6030" s="1" t="s">
        <v>6828</v>
      </c>
      <c r="F6030" s="1" t="s">
        <v>21718</v>
      </c>
      <c r="G6030" s="1" t="s">
        <v>1650</v>
      </c>
      <c r="H6030" s="1">
        <v>48409</v>
      </c>
      <c r="I6030" s="1">
        <v>1014686</v>
      </c>
      <c r="J6030" s="1">
        <v>28.057072332403699</v>
      </c>
      <c r="K6030" s="1">
        <v>-97.464965275166193</v>
      </c>
      <c r="L6030" s="1"/>
      <c r="M6030" s="1" t="s">
        <v>1485</v>
      </c>
      <c r="N6030" s="1" t="s">
        <v>9148</v>
      </c>
      <c r="O6030" s="1">
        <v>2022</v>
      </c>
      <c r="P6030" s="1">
        <v>78387</v>
      </c>
      <c r="Q6030" s="1" t="s">
        <v>27415</v>
      </c>
      <c r="R6030" s="1"/>
      <c r="S6030" s="1">
        <v>331110</v>
      </c>
      <c r="T6030" s="1" t="s">
        <v>6826</v>
      </c>
      <c r="U6030" s="1"/>
      <c r="V6030" s="1" t="s">
        <v>11466</v>
      </c>
      <c r="W6030" s="1" t="s">
        <v>6826</v>
      </c>
    </row>
    <row r="6031" spans="1:23" x14ac:dyDescent="0.25">
      <c r="A6031" s="1">
        <v>1006314</v>
      </c>
      <c r="B6031" s="5" t="str">
        <f>VLOOKUP(H6031,'FIPS Basin X-walk'!$A$2:$F$3224,6,FALSE)</f>
        <v>Gulf Coast Basin (LA, TX)</v>
      </c>
      <c r="C6031" s="1" t="s">
        <v>21726</v>
      </c>
      <c r="D6031" s="1"/>
      <c r="E6031" s="1"/>
      <c r="F6031" s="1" t="s">
        <v>1738</v>
      </c>
      <c r="G6031" s="1" t="s">
        <v>21719</v>
      </c>
      <c r="H6031" s="1">
        <v>48409</v>
      </c>
      <c r="I6031" s="1">
        <v>1006314</v>
      </c>
      <c r="J6031" s="1">
        <v>27.91929</v>
      </c>
      <c r="K6031" s="1">
        <v>-97.284509999999997</v>
      </c>
      <c r="L6031" s="1"/>
      <c r="M6031" s="1" t="s">
        <v>1485</v>
      </c>
      <c r="N6031" s="1" t="s">
        <v>9148</v>
      </c>
      <c r="O6031" s="1">
        <v>2022</v>
      </c>
      <c r="P6031" s="1">
        <v>78359</v>
      </c>
      <c r="Q6031" s="1" t="s">
        <v>21727</v>
      </c>
      <c r="R6031" s="1"/>
      <c r="S6031" s="1" t="s">
        <v>24387</v>
      </c>
      <c r="T6031" s="1" t="s">
        <v>6826</v>
      </c>
      <c r="U6031" s="1"/>
      <c r="V6031" s="1" t="s">
        <v>7998</v>
      </c>
      <c r="W6031" s="1" t="s">
        <v>6826</v>
      </c>
    </row>
    <row r="6032" spans="1:23" x14ac:dyDescent="0.25">
      <c r="A6032" s="1">
        <v>1014210</v>
      </c>
      <c r="B6032" s="5" t="str">
        <f>VLOOKUP(H6032,'FIPS Basin X-walk'!$A$2:$F$3224,6,FALSE)</f>
        <v>Gulf Coast Basin (LA, TX)</v>
      </c>
      <c r="C6032" s="1" t="s">
        <v>26909</v>
      </c>
      <c r="D6032" s="1"/>
      <c r="E6032" s="1"/>
      <c r="F6032" s="1" t="s">
        <v>1738</v>
      </c>
      <c r="G6032" s="1" t="s">
        <v>21719</v>
      </c>
      <c r="H6032" s="1">
        <v>48409</v>
      </c>
      <c r="I6032" s="1">
        <v>1014210</v>
      </c>
      <c r="J6032" s="1">
        <v>27.919571999999999</v>
      </c>
      <c r="K6032" s="1">
        <v>-97.311192000000005</v>
      </c>
      <c r="L6032" s="1"/>
      <c r="M6032" s="1" t="s">
        <v>1485</v>
      </c>
      <c r="N6032" s="1" t="s">
        <v>9148</v>
      </c>
      <c r="O6032" s="1">
        <v>2022</v>
      </c>
      <c r="P6032" s="1">
        <v>78359</v>
      </c>
      <c r="Q6032" s="1" t="s">
        <v>26910</v>
      </c>
      <c r="R6032" s="1"/>
      <c r="S6032" s="1" t="s">
        <v>24367</v>
      </c>
      <c r="T6032" s="1" t="s">
        <v>6826</v>
      </c>
      <c r="U6032" s="1"/>
      <c r="V6032" s="1" t="s">
        <v>26911</v>
      </c>
      <c r="W6032" s="1" t="s">
        <v>6826</v>
      </c>
    </row>
    <row r="6033" spans="1:23" x14ac:dyDescent="0.25">
      <c r="A6033" s="1">
        <v>1001705</v>
      </c>
      <c r="B6033" s="5" t="str">
        <f>VLOOKUP(H6033,'FIPS Basin X-walk'!$A$2:$F$3224,6,FALSE)</f>
        <v>Gulf Coast Basin (LA, TX)</v>
      </c>
      <c r="C6033" s="1" t="s">
        <v>21723</v>
      </c>
      <c r="D6033" s="1"/>
      <c r="E6033" s="1" t="s">
        <v>6828</v>
      </c>
      <c r="F6033" s="1" t="s">
        <v>21724</v>
      </c>
      <c r="G6033" s="1" t="s">
        <v>21719</v>
      </c>
      <c r="H6033" s="1">
        <v>48409</v>
      </c>
      <c r="I6033" s="1">
        <v>1001705</v>
      </c>
      <c r="J6033" s="1">
        <v>27.887484000000001</v>
      </c>
      <c r="K6033" s="1">
        <v>-97.232926000000006</v>
      </c>
      <c r="L6033" s="1"/>
      <c r="M6033" s="1" t="s">
        <v>1485</v>
      </c>
      <c r="N6033" s="1" t="s">
        <v>9148</v>
      </c>
      <c r="O6033" s="1">
        <v>2022</v>
      </c>
      <c r="P6033" s="1">
        <v>78362</v>
      </c>
      <c r="Q6033" s="1" t="s">
        <v>21725</v>
      </c>
      <c r="R6033" s="1"/>
      <c r="S6033" s="1" t="s">
        <v>24367</v>
      </c>
      <c r="T6033" s="1" t="s">
        <v>6828</v>
      </c>
      <c r="U6033" s="1"/>
      <c r="V6033" s="1" t="s">
        <v>9171</v>
      </c>
      <c r="W6033" s="1" t="s">
        <v>6826</v>
      </c>
    </row>
    <row r="6034" spans="1:23" x14ac:dyDescent="0.25">
      <c r="A6034" s="1">
        <v>1012625</v>
      </c>
      <c r="B6034" s="5" t="str">
        <f>VLOOKUP(H6034,'FIPS Basin X-walk'!$A$2:$F$3224,6,FALSE)</f>
        <v>Gulf Coast Basin (LA, TX)</v>
      </c>
      <c r="C6034" s="1" t="s">
        <v>21722</v>
      </c>
      <c r="D6034" s="1"/>
      <c r="E6034" s="1"/>
      <c r="F6034" s="1" t="s">
        <v>11628</v>
      </c>
      <c r="G6034" s="1" t="s">
        <v>21719</v>
      </c>
      <c r="H6034" s="1">
        <v>48409</v>
      </c>
      <c r="I6034" s="1">
        <v>1012625</v>
      </c>
      <c r="J6034" s="1">
        <v>27.888611000000001</v>
      </c>
      <c r="K6034" s="1">
        <v>-97.277777999999998</v>
      </c>
      <c r="L6034" s="1"/>
      <c r="M6034" s="1" t="s">
        <v>1485</v>
      </c>
      <c r="N6034" s="1" t="s">
        <v>9148</v>
      </c>
      <c r="O6034" s="1">
        <v>2022</v>
      </c>
      <c r="P6034" s="1">
        <v>78374</v>
      </c>
      <c r="Q6034" s="1" t="s">
        <v>26517</v>
      </c>
      <c r="R6034" s="1"/>
      <c r="S6034" s="1" t="s">
        <v>24372</v>
      </c>
      <c r="T6034" s="1" t="s">
        <v>6826</v>
      </c>
      <c r="U6034" s="1"/>
      <c r="V6034" s="1" t="s">
        <v>26518</v>
      </c>
      <c r="W6034" s="1" t="s">
        <v>6826</v>
      </c>
    </row>
    <row r="6035" spans="1:23" x14ac:dyDescent="0.25">
      <c r="A6035" s="1">
        <v>1006746</v>
      </c>
      <c r="B6035" s="5" t="str">
        <f>VLOOKUP(H6035,'FIPS Basin X-walk'!$A$2:$F$3224,6,FALSE)</f>
        <v>Gulf Coast Basin (LA, TX)</v>
      </c>
      <c r="C6035" s="1"/>
      <c r="D6035" s="1"/>
      <c r="E6035" s="1"/>
      <c r="F6035" s="1" t="s">
        <v>21718</v>
      </c>
      <c r="G6035" s="1" t="s">
        <v>21719</v>
      </c>
      <c r="H6035" s="1">
        <v>48409</v>
      </c>
      <c r="I6035" s="1">
        <v>1006746</v>
      </c>
      <c r="J6035" s="1">
        <v>28.015281999999999</v>
      </c>
      <c r="K6035" s="1">
        <v>-97.560378999999998</v>
      </c>
      <c r="L6035" s="1"/>
      <c r="M6035" s="1" t="s">
        <v>1485</v>
      </c>
      <c r="N6035" s="1" t="s">
        <v>9148</v>
      </c>
      <c r="O6035" s="1">
        <v>2022</v>
      </c>
      <c r="P6035" s="1">
        <v>78387</v>
      </c>
      <c r="Q6035" s="1" t="s">
        <v>21720</v>
      </c>
      <c r="R6035" s="1"/>
      <c r="S6035" s="1" t="s">
        <v>24358</v>
      </c>
      <c r="T6035" s="1" t="s">
        <v>6826</v>
      </c>
      <c r="U6035" s="1"/>
      <c r="V6035" s="1" t="s">
        <v>6952</v>
      </c>
      <c r="W6035" s="1" t="s">
        <v>6826</v>
      </c>
    </row>
    <row r="6036" spans="1:23" x14ac:dyDescent="0.25">
      <c r="A6036" s="1">
        <v>1013545</v>
      </c>
      <c r="B6036" s="5" t="str">
        <f>VLOOKUP(H6036,'FIPS Basin X-walk'!$A$2:$F$3224,6,FALSE)</f>
        <v>Gulf Coast Basin (LA, TX)</v>
      </c>
      <c r="C6036" s="1"/>
      <c r="D6036" s="1"/>
      <c r="E6036" s="1"/>
      <c r="F6036" s="1" t="s">
        <v>21718</v>
      </c>
      <c r="G6036" s="1" t="s">
        <v>21719</v>
      </c>
      <c r="H6036" s="1">
        <v>48409</v>
      </c>
      <c r="I6036" s="1">
        <v>1013545</v>
      </c>
      <c r="J6036" s="1">
        <v>28.092199999999998</v>
      </c>
      <c r="K6036" s="1">
        <v>-97.492199999999997</v>
      </c>
      <c r="L6036" s="1"/>
      <c r="M6036" s="1" t="s">
        <v>1485</v>
      </c>
      <c r="N6036" s="1" t="s">
        <v>9148</v>
      </c>
      <c r="O6036" s="1">
        <v>2022</v>
      </c>
      <c r="P6036" s="1">
        <v>78387</v>
      </c>
      <c r="Q6036" s="1" t="s">
        <v>589</v>
      </c>
      <c r="R6036" s="1"/>
      <c r="S6036" s="1" t="s">
        <v>24435</v>
      </c>
      <c r="T6036" s="1" t="s">
        <v>6826</v>
      </c>
      <c r="U6036" s="1"/>
      <c r="V6036" s="1" t="s">
        <v>13110</v>
      </c>
      <c r="W6036" s="1" t="s">
        <v>6826</v>
      </c>
    </row>
    <row r="6037" spans="1:23" x14ac:dyDescent="0.25">
      <c r="A6037" s="1">
        <v>1013569</v>
      </c>
      <c r="B6037" s="5" t="str">
        <f>VLOOKUP(H6037,'FIPS Basin X-walk'!$A$2:$F$3224,6,FALSE)</f>
        <v>Gulf Coast Basin (LA, TX)</v>
      </c>
      <c r="C6037" s="1" t="s">
        <v>21721</v>
      </c>
      <c r="D6037" s="1"/>
      <c r="E6037" s="1"/>
      <c r="F6037" s="1" t="s">
        <v>21718</v>
      </c>
      <c r="G6037" s="1" t="s">
        <v>21719</v>
      </c>
      <c r="H6037" s="1">
        <v>48409</v>
      </c>
      <c r="I6037" s="1">
        <v>1013569</v>
      </c>
      <c r="J6037" s="1">
        <v>28.048656999999999</v>
      </c>
      <c r="K6037" s="1">
        <v>-97.564004999999995</v>
      </c>
      <c r="L6037" s="1"/>
      <c r="M6037" s="1" t="s">
        <v>1485</v>
      </c>
      <c r="N6037" s="1" t="s">
        <v>9148</v>
      </c>
      <c r="O6037" s="1">
        <v>2022</v>
      </c>
      <c r="P6037" s="1">
        <v>78387</v>
      </c>
      <c r="Q6037" s="1" t="s">
        <v>24261</v>
      </c>
      <c r="R6037" s="1"/>
      <c r="S6037" s="1" t="s">
        <v>24435</v>
      </c>
      <c r="T6037" s="1" t="s">
        <v>6826</v>
      </c>
      <c r="U6037" s="1"/>
      <c r="V6037" s="1" t="s">
        <v>7090</v>
      </c>
      <c r="W6037" s="1" t="s">
        <v>6826</v>
      </c>
    </row>
    <row r="6038" spans="1:23" x14ac:dyDescent="0.25">
      <c r="A6038" s="1">
        <v>1000007</v>
      </c>
      <c r="B6038" s="5" t="str">
        <f>VLOOKUP(H6038,'FIPS Basin X-walk'!$A$2:$F$3224,6,FALSE)</f>
        <v>San Juan Basin</v>
      </c>
      <c r="C6038" s="1" t="s">
        <v>16584</v>
      </c>
      <c r="D6038" s="1"/>
      <c r="E6038" s="1"/>
      <c r="F6038" s="1" t="s">
        <v>16585</v>
      </c>
      <c r="G6038" s="1" t="s">
        <v>16576</v>
      </c>
      <c r="H6038" s="1">
        <v>35043</v>
      </c>
      <c r="I6038" s="1">
        <v>1000007</v>
      </c>
      <c r="J6038" s="1">
        <v>35.330083000000002</v>
      </c>
      <c r="K6038" s="1">
        <v>-106.5275</v>
      </c>
      <c r="L6038" s="1"/>
      <c r="M6038" s="1" t="s">
        <v>1537</v>
      </c>
      <c r="N6038" s="1" t="s">
        <v>8097</v>
      </c>
      <c r="O6038" s="1">
        <v>2022</v>
      </c>
      <c r="P6038" s="1">
        <v>87004</v>
      </c>
      <c r="Q6038" s="1" t="s">
        <v>16586</v>
      </c>
      <c r="R6038" s="1"/>
      <c r="S6038" s="1" t="s">
        <v>24357</v>
      </c>
      <c r="T6038" s="1" t="s">
        <v>6826</v>
      </c>
      <c r="U6038" s="1"/>
      <c r="V6038" s="1" t="s">
        <v>9182</v>
      </c>
      <c r="W6038" s="1" t="s">
        <v>6826</v>
      </c>
    </row>
    <row r="6039" spans="1:23" x14ac:dyDescent="0.25">
      <c r="A6039" s="1">
        <v>1000478</v>
      </c>
      <c r="B6039" s="5" t="str">
        <f>VLOOKUP(H6039,'FIPS Basin X-walk'!$A$2:$F$3224,6,FALSE)</f>
        <v>San Juan Basin</v>
      </c>
      <c r="C6039" s="1" t="s">
        <v>16574</v>
      </c>
      <c r="D6039" s="1"/>
      <c r="E6039" s="1"/>
      <c r="F6039" s="1" t="s">
        <v>16575</v>
      </c>
      <c r="G6039" s="1" t="s">
        <v>16576</v>
      </c>
      <c r="H6039" s="1">
        <v>35043</v>
      </c>
      <c r="I6039" s="1">
        <v>1000478</v>
      </c>
      <c r="J6039" s="1">
        <v>35.307099999999998</v>
      </c>
      <c r="K6039" s="1">
        <v>-106.6228</v>
      </c>
      <c r="L6039" s="1"/>
      <c r="M6039" s="1" t="s">
        <v>1537</v>
      </c>
      <c r="N6039" s="1" t="s">
        <v>8097</v>
      </c>
      <c r="O6039" s="1">
        <v>2022</v>
      </c>
      <c r="P6039" s="1">
        <v>87144</v>
      </c>
      <c r="Q6039" s="1" t="s">
        <v>16577</v>
      </c>
      <c r="R6039" s="1"/>
      <c r="S6039" s="1" t="s">
        <v>24358</v>
      </c>
      <c r="T6039" s="1" t="s">
        <v>6826</v>
      </c>
      <c r="U6039" s="1"/>
      <c r="V6039" s="1" t="s">
        <v>16578</v>
      </c>
      <c r="W6039" s="1" t="s">
        <v>6826</v>
      </c>
    </row>
    <row r="6040" spans="1:23" x14ac:dyDescent="0.25">
      <c r="A6040" s="1">
        <v>1003997</v>
      </c>
      <c r="B6040" s="5" t="str">
        <f>VLOOKUP(H6040,'FIPS Basin X-walk'!$A$2:$F$3224,6,FALSE)</f>
        <v>San Juan Basin</v>
      </c>
      <c r="C6040" s="1" t="s">
        <v>16582</v>
      </c>
      <c r="D6040" s="1"/>
      <c r="E6040" s="1"/>
      <c r="F6040" s="1" t="s">
        <v>16580</v>
      </c>
      <c r="G6040" s="1" t="s">
        <v>16576</v>
      </c>
      <c r="H6040" s="1">
        <v>35043</v>
      </c>
      <c r="I6040" s="1">
        <v>1003997</v>
      </c>
      <c r="J6040" s="1">
        <v>35.23133</v>
      </c>
      <c r="K6040" s="1">
        <v>-106.65608</v>
      </c>
      <c r="L6040" s="1"/>
      <c r="M6040" s="1" t="s">
        <v>1537</v>
      </c>
      <c r="N6040" s="1" t="s">
        <v>8097</v>
      </c>
      <c r="O6040" s="1">
        <v>2022</v>
      </c>
      <c r="P6040" s="1">
        <v>87124</v>
      </c>
      <c r="Q6040" s="1" t="s">
        <v>16583</v>
      </c>
      <c r="R6040" s="1"/>
      <c r="S6040" s="1" t="s">
        <v>24486</v>
      </c>
      <c r="T6040" s="1" t="s">
        <v>6826</v>
      </c>
      <c r="U6040" s="1"/>
      <c r="V6040" s="1" t="s">
        <v>7625</v>
      </c>
      <c r="W6040" s="1" t="s">
        <v>6826</v>
      </c>
    </row>
    <row r="6041" spans="1:23" x14ac:dyDescent="0.25">
      <c r="A6041" s="1">
        <v>1007769</v>
      </c>
      <c r="B6041" s="5" t="str">
        <f>VLOOKUP(H6041,'FIPS Basin X-walk'!$A$2:$F$3224,6,FALSE)</f>
        <v>San Juan Basin</v>
      </c>
      <c r="C6041" s="1" t="s">
        <v>16579</v>
      </c>
      <c r="D6041" s="1"/>
      <c r="E6041" s="1"/>
      <c r="F6041" s="1" t="s">
        <v>16580</v>
      </c>
      <c r="G6041" s="1" t="s">
        <v>16576</v>
      </c>
      <c r="H6041" s="1">
        <v>35043</v>
      </c>
      <c r="I6041" s="1">
        <v>1007769</v>
      </c>
      <c r="J6041" s="1">
        <v>35.276515000000003</v>
      </c>
      <c r="K6041" s="1">
        <v>-106.67104</v>
      </c>
      <c r="L6041" s="1"/>
      <c r="M6041" s="1" t="s">
        <v>1537</v>
      </c>
      <c r="N6041" s="1" t="s">
        <v>8097</v>
      </c>
      <c r="O6041" s="1">
        <v>2022</v>
      </c>
      <c r="P6041" s="1">
        <v>87124</v>
      </c>
      <c r="Q6041" s="1" t="s">
        <v>16581</v>
      </c>
      <c r="R6041" s="1"/>
      <c r="S6041" s="1" t="s">
        <v>24358</v>
      </c>
      <c r="T6041" s="1" t="s">
        <v>6826</v>
      </c>
      <c r="U6041" s="1"/>
      <c r="V6041" s="1" t="s">
        <v>6878</v>
      </c>
      <c r="W6041" s="1" t="s">
        <v>6826</v>
      </c>
    </row>
    <row r="6042" spans="1:23" x14ac:dyDescent="0.25">
      <c r="A6042" s="1">
        <v>1010145</v>
      </c>
      <c r="B6042" s="5" t="str">
        <f>VLOOKUP(H6042,'FIPS Basin X-walk'!$A$2:$F$3224,6,FALSE)</f>
        <v>Cincinnati Arch</v>
      </c>
      <c r="C6042" s="1" t="s">
        <v>18178</v>
      </c>
      <c r="D6042" s="1"/>
      <c r="E6042" s="1"/>
      <c r="F6042" s="1" t="s">
        <v>18179</v>
      </c>
      <c r="G6042" s="1" t="s">
        <v>5210</v>
      </c>
      <c r="H6042" s="1">
        <v>39143</v>
      </c>
      <c r="I6042" s="1">
        <v>1010145</v>
      </c>
      <c r="J6042" s="1">
        <v>41.282980000000002</v>
      </c>
      <c r="K6042" s="1">
        <v>-82.887730000000005</v>
      </c>
      <c r="L6042" s="1"/>
      <c r="M6042" s="1" t="s">
        <v>1542</v>
      </c>
      <c r="N6042" s="1" t="s">
        <v>17708</v>
      </c>
      <c r="O6042" s="1">
        <v>2022</v>
      </c>
      <c r="P6042" s="1">
        <v>44811</v>
      </c>
      <c r="Q6042" s="1" t="s">
        <v>18180</v>
      </c>
      <c r="R6042" s="1"/>
      <c r="S6042" s="1">
        <v>331492</v>
      </c>
      <c r="T6042" s="1" t="s">
        <v>6826</v>
      </c>
      <c r="U6042" s="1"/>
      <c r="V6042" s="1" t="s">
        <v>18181</v>
      </c>
      <c r="W6042" s="1" t="s">
        <v>6826</v>
      </c>
    </row>
    <row r="6043" spans="1:23" x14ac:dyDescent="0.25">
      <c r="A6043" s="1">
        <v>1013705</v>
      </c>
      <c r="B6043" s="5" t="str">
        <f>VLOOKUP(H6043,'FIPS Basin X-walk'!$A$2:$F$3224,6,FALSE)</f>
        <v>Cincinnati Arch</v>
      </c>
      <c r="C6043" s="1" t="s">
        <v>18182</v>
      </c>
      <c r="D6043" s="1"/>
      <c r="E6043" s="1"/>
      <c r="F6043" s="1" t="s">
        <v>179</v>
      </c>
      <c r="G6043" s="1" t="s">
        <v>18175</v>
      </c>
      <c r="H6043" s="1">
        <v>39143</v>
      </c>
      <c r="I6043" s="1">
        <v>1013705</v>
      </c>
      <c r="J6043" s="1">
        <v>41.351787999999999</v>
      </c>
      <c r="K6043" s="1">
        <v>-82.892173</v>
      </c>
      <c r="L6043" s="1"/>
      <c r="M6043" s="1" t="s">
        <v>1542</v>
      </c>
      <c r="N6043" s="1" t="s">
        <v>17708</v>
      </c>
      <c r="O6043" s="1">
        <v>2022</v>
      </c>
      <c r="P6043" s="1">
        <v>43410</v>
      </c>
      <c r="Q6043" s="1" t="s">
        <v>179</v>
      </c>
      <c r="R6043" s="1"/>
      <c r="S6043" s="1" t="s">
        <v>24435</v>
      </c>
      <c r="T6043" s="1" t="s">
        <v>6826</v>
      </c>
      <c r="U6043" s="1"/>
      <c r="V6043" s="1" t="s">
        <v>7297</v>
      </c>
      <c r="W6043" s="1" t="s">
        <v>6826</v>
      </c>
    </row>
    <row r="6044" spans="1:23" x14ac:dyDescent="0.25">
      <c r="A6044" s="1">
        <v>1008730</v>
      </c>
      <c r="B6044" s="5" t="str">
        <f>VLOOKUP(H6044,'FIPS Basin X-walk'!$A$2:$F$3224,6,FALSE)</f>
        <v>Cincinnati Arch</v>
      </c>
      <c r="C6044" s="1" t="s">
        <v>18174</v>
      </c>
      <c r="D6044" s="1"/>
      <c r="E6044" s="1"/>
      <c r="F6044" s="1" t="s">
        <v>1653</v>
      </c>
      <c r="G6044" s="1" t="s">
        <v>18175</v>
      </c>
      <c r="H6044" s="1">
        <v>39143</v>
      </c>
      <c r="I6044" s="1">
        <v>1008730</v>
      </c>
      <c r="J6044" s="1">
        <v>41.355908999999997</v>
      </c>
      <c r="K6044" s="1">
        <v>-83.122006999999996</v>
      </c>
      <c r="L6044" s="1"/>
      <c r="M6044" s="1" t="s">
        <v>1542</v>
      </c>
      <c r="N6044" s="1" t="s">
        <v>17708</v>
      </c>
      <c r="O6044" s="1">
        <v>2022</v>
      </c>
      <c r="P6044" s="1">
        <v>43420</v>
      </c>
      <c r="Q6044" s="1" t="s">
        <v>18176</v>
      </c>
      <c r="R6044" s="1"/>
      <c r="S6044" s="1" t="s">
        <v>24355</v>
      </c>
      <c r="T6044" s="1" t="s">
        <v>6826</v>
      </c>
      <c r="U6044" s="1"/>
      <c r="V6044" s="1" t="s">
        <v>18177</v>
      </c>
      <c r="W6044" s="1" t="s">
        <v>6828</v>
      </c>
    </row>
    <row r="6045" spans="1:23" x14ac:dyDescent="0.25">
      <c r="A6045" s="1">
        <v>1004097</v>
      </c>
      <c r="B6045" s="5" t="str">
        <f>VLOOKUP(H6045,'FIPS Basin X-walk'!$A$2:$F$3224,6,FALSE)</f>
        <v>Cincinnati Arch</v>
      </c>
      <c r="C6045" s="1" t="s">
        <v>18183</v>
      </c>
      <c r="D6045" s="1"/>
      <c r="E6045" s="1"/>
      <c r="F6045" s="1" t="s">
        <v>18184</v>
      </c>
      <c r="G6045" s="1" t="s">
        <v>18175</v>
      </c>
      <c r="H6045" s="1">
        <v>39143</v>
      </c>
      <c r="I6045" s="1">
        <v>1004097</v>
      </c>
      <c r="J6045" s="1">
        <v>41.462857</v>
      </c>
      <c r="K6045" s="1">
        <v>-83.367459999999994</v>
      </c>
      <c r="L6045" s="1"/>
      <c r="M6045" s="1" t="s">
        <v>1542</v>
      </c>
      <c r="N6045" s="1" t="s">
        <v>17708</v>
      </c>
      <c r="O6045" s="1">
        <v>2022</v>
      </c>
      <c r="P6045" s="1">
        <v>43469</v>
      </c>
      <c r="Q6045" s="1" t="s">
        <v>25223</v>
      </c>
      <c r="R6045" s="1"/>
      <c r="S6045" s="1" t="s">
        <v>24397</v>
      </c>
      <c r="T6045" s="1" t="s">
        <v>6826</v>
      </c>
      <c r="U6045" s="1"/>
      <c r="V6045" s="1" t="s">
        <v>14455</v>
      </c>
      <c r="W6045" s="1" t="s">
        <v>6826</v>
      </c>
    </row>
    <row r="6046" spans="1:23" x14ac:dyDescent="0.25">
      <c r="A6046" s="1">
        <v>1001122</v>
      </c>
      <c r="B6046" s="5" t="str">
        <f>VLOOKUP(H6046,'FIPS Basin X-walk'!$A$2:$F$3224,6,FALSE)</f>
        <v>Illinois Basin</v>
      </c>
      <c r="C6046" s="1" t="s">
        <v>11318</v>
      </c>
      <c r="D6046" s="1"/>
      <c r="E6046" s="1"/>
      <c r="F6046" s="1" t="s">
        <v>11316</v>
      </c>
      <c r="G6046" s="1" t="s">
        <v>2058</v>
      </c>
      <c r="H6046" s="1">
        <v>17167</v>
      </c>
      <c r="I6046" s="1">
        <v>1001122</v>
      </c>
      <c r="J6046" s="1">
        <v>39.823300000000003</v>
      </c>
      <c r="K6046" s="1">
        <v>-89.588800000000006</v>
      </c>
      <c r="L6046" s="1"/>
      <c r="M6046" s="1" t="s">
        <v>1488</v>
      </c>
      <c r="N6046" s="1" t="s">
        <v>10805</v>
      </c>
      <c r="O6046" s="1">
        <v>2022</v>
      </c>
      <c r="P6046" s="1">
        <v>62707</v>
      </c>
      <c r="Q6046" s="1" t="s">
        <v>11319</v>
      </c>
      <c r="R6046" s="1"/>
      <c r="S6046" s="1" t="s">
        <v>24355</v>
      </c>
      <c r="T6046" s="1" t="s">
        <v>6826</v>
      </c>
      <c r="U6046" s="1"/>
      <c r="V6046" s="1" t="s">
        <v>24633</v>
      </c>
      <c r="W6046" s="1" t="s">
        <v>6828</v>
      </c>
    </row>
    <row r="6047" spans="1:23" x14ac:dyDescent="0.25">
      <c r="A6047" s="1">
        <v>1001529</v>
      </c>
      <c r="B6047" s="5" t="str">
        <f>VLOOKUP(H6047,'FIPS Basin X-walk'!$A$2:$F$3224,6,FALSE)</f>
        <v>Illinois Basin</v>
      </c>
      <c r="C6047" s="1" t="s">
        <v>11320</v>
      </c>
      <c r="D6047" s="1"/>
      <c r="E6047" s="1" t="s">
        <v>6828</v>
      </c>
      <c r="F6047" s="1" t="s">
        <v>11316</v>
      </c>
      <c r="G6047" s="1" t="s">
        <v>2058</v>
      </c>
      <c r="H6047" s="1">
        <v>17167</v>
      </c>
      <c r="I6047" s="1">
        <v>1001529</v>
      </c>
      <c r="J6047" s="1">
        <v>39.753900000000002</v>
      </c>
      <c r="K6047" s="1">
        <v>-89.601100000000002</v>
      </c>
      <c r="L6047" s="1"/>
      <c r="M6047" s="1" t="s">
        <v>1488</v>
      </c>
      <c r="N6047" s="1" t="s">
        <v>10805</v>
      </c>
      <c r="O6047" s="1">
        <v>2022</v>
      </c>
      <c r="P6047" s="1">
        <v>62703</v>
      </c>
      <c r="Q6047" s="1" t="s">
        <v>11321</v>
      </c>
      <c r="R6047" s="1"/>
      <c r="S6047" s="1" t="s">
        <v>24355</v>
      </c>
      <c r="T6047" s="1" t="s">
        <v>6826</v>
      </c>
      <c r="U6047" s="1"/>
      <c r="V6047" s="1" t="s">
        <v>24633</v>
      </c>
      <c r="W6047" s="1" t="s">
        <v>6828</v>
      </c>
    </row>
    <row r="6048" spans="1:23" x14ac:dyDescent="0.25">
      <c r="A6048" s="1">
        <v>1003153</v>
      </c>
      <c r="B6048" s="5" t="str">
        <f>VLOOKUP(H6048,'FIPS Basin X-walk'!$A$2:$F$3224,6,FALSE)</f>
        <v>Illinois Basin</v>
      </c>
      <c r="C6048" s="1" t="s">
        <v>11312</v>
      </c>
      <c r="D6048" s="1"/>
      <c r="E6048" s="1"/>
      <c r="F6048" s="1" t="s">
        <v>11313</v>
      </c>
      <c r="G6048" s="1" t="s">
        <v>11314</v>
      </c>
      <c r="H6048" s="1">
        <v>17167</v>
      </c>
      <c r="I6048" s="1">
        <v>1003153</v>
      </c>
      <c r="J6048" s="1">
        <v>39.632705999999999</v>
      </c>
      <c r="K6048" s="1">
        <v>-89.631167000000005</v>
      </c>
      <c r="L6048" s="1"/>
      <c r="M6048" s="1" t="s">
        <v>1488</v>
      </c>
      <c r="N6048" s="1" t="s">
        <v>10805</v>
      </c>
      <c r="O6048" s="1">
        <v>2022</v>
      </c>
      <c r="P6048" s="1">
        <v>62536</v>
      </c>
      <c r="Q6048" s="1" t="s">
        <v>36</v>
      </c>
      <c r="R6048" s="1"/>
      <c r="S6048" s="1" t="s">
        <v>24435</v>
      </c>
      <c r="T6048" s="1" t="s">
        <v>6826</v>
      </c>
      <c r="U6048" s="1"/>
      <c r="V6048" s="1" t="s">
        <v>7521</v>
      </c>
      <c r="W6048" s="1" t="s">
        <v>6826</v>
      </c>
    </row>
    <row r="6049" spans="1:23" x14ac:dyDescent="0.25">
      <c r="A6049" s="1">
        <v>1002096</v>
      </c>
      <c r="B6049" s="5" t="str">
        <f>VLOOKUP(H6049,'FIPS Basin X-walk'!$A$2:$F$3224,6,FALSE)</f>
        <v>Illinois Basin</v>
      </c>
      <c r="C6049" s="1" t="s">
        <v>11315</v>
      </c>
      <c r="D6049" s="1"/>
      <c r="E6049" s="1"/>
      <c r="F6049" s="1" t="s">
        <v>11316</v>
      </c>
      <c r="G6049" s="1" t="s">
        <v>11314</v>
      </c>
      <c r="H6049" s="1">
        <v>17167</v>
      </c>
      <c r="I6049" s="1">
        <v>1002096</v>
      </c>
      <c r="J6049" s="1">
        <v>39.860131000000003</v>
      </c>
      <c r="K6049" s="1">
        <v>-89.607681999999997</v>
      </c>
      <c r="L6049" s="1"/>
      <c r="M6049" s="1" t="s">
        <v>1488</v>
      </c>
      <c r="N6049" s="1" t="s">
        <v>10805</v>
      </c>
      <c r="O6049" s="1">
        <v>2022</v>
      </c>
      <c r="P6049" s="1">
        <v>62707</v>
      </c>
      <c r="Q6049" s="1" t="s">
        <v>11317</v>
      </c>
      <c r="R6049" s="1"/>
      <c r="S6049" s="1" t="s">
        <v>24358</v>
      </c>
      <c r="T6049" s="1" t="s">
        <v>6826</v>
      </c>
      <c r="U6049" s="1"/>
      <c r="V6049" s="1" t="s">
        <v>6952</v>
      </c>
      <c r="W6049" s="1" t="s">
        <v>6826</v>
      </c>
    </row>
    <row r="6050" spans="1:23" x14ac:dyDescent="0.25">
      <c r="A6050" s="1">
        <v>1007728</v>
      </c>
      <c r="B6050" s="5" t="str">
        <f>VLOOKUP(H6050,'FIPS Basin X-walk'!$A$2:$F$3224,6,FALSE)</f>
        <v>Michigan Basin</v>
      </c>
      <c r="C6050" s="1" t="s">
        <v>14673</v>
      </c>
      <c r="D6050" s="1"/>
      <c r="E6050" s="1"/>
      <c r="F6050" s="1" t="s">
        <v>14674</v>
      </c>
      <c r="G6050" s="1" t="s">
        <v>14671</v>
      </c>
      <c r="H6050" s="1">
        <v>26151</v>
      </c>
      <c r="I6050" s="1">
        <v>1007728</v>
      </c>
      <c r="J6050" s="1">
        <v>43.437103999999998</v>
      </c>
      <c r="K6050" s="1">
        <v>-82.731797</v>
      </c>
      <c r="L6050" s="1"/>
      <c r="M6050" s="1" t="s">
        <v>1493</v>
      </c>
      <c r="N6050" s="1" t="s">
        <v>14185</v>
      </c>
      <c r="O6050" s="1">
        <v>2022</v>
      </c>
      <c r="P6050" s="1">
        <v>48419</v>
      </c>
      <c r="Q6050" s="1" t="s">
        <v>14675</v>
      </c>
      <c r="R6050" s="1"/>
      <c r="S6050" s="1" t="s">
        <v>24358</v>
      </c>
      <c r="T6050" s="1" t="s">
        <v>6826</v>
      </c>
      <c r="U6050" s="1"/>
      <c r="V6050" s="1" t="s">
        <v>6878</v>
      </c>
      <c r="W6050" s="1" t="s">
        <v>6826</v>
      </c>
    </row>
    <row r="6051" spans="1:23" x14ac:dyDescent="0.25">
      <c r="A6051" s="1">
        <v>1004477</v>
      </c>
      <c r="B6051" s="5" t="str">
        <f>VLOOKUP(H6051,'FIPS Basin X-walk'!$A$2:$F$3224,6,FALSE)</f>
        <v>Michigan Basin</v>
      </c>
      <c r="C6051" s="1" t="s">
        <v>14669</v>
      </c>
      <c r="D6051" s="1"/>
      <c r="E6051" s="1"/>
      <c r="F6051" s="1" t="s">
        <v>14670</v>
      </c>
      <c r="G6051" s="1" t="s">
        <v>14671</v>
      </c>
      <c r="H6051" s="1">
        <v>26151</v>
      </c>
      <c r="I6051" s="1">
        <v>1004477</v>
      </c>
      <c r="J6051" s="1">
        <v>43.266052999999999</v>
      </c>
      <c r="K6051" s="1">
        <v>-82.619551999999999</v>
      </c>
      <c r="L6051" s="1"/>
      <c r="M6051" s="1" t="s">
        <v>1493</v>
      </c>
      <c r="N6051" s="1" t="s">
        <v>14185</v>
      </c>
      <c r="O6051" s="1">
        <v>2022</v>
      </c>
      <c r="P6051" s="1">
        <v>48422</v>
      </c>
      <c r="Q6051" s="1" t="s">
        <v>14672</v>
      </c>
      <c r="R6051" s="1"/>
      <c r="S6051" s="1" t="s">
        <v>24366</v>
      </c>
      <c r="T6051" s="1" t="s">
        <v>6828</v>
      </c>
      <c r="U6051" s="1"/>
      <c r="V6051" s="1" t="s">
        <v>14230</v>
      </c>
      <c r="W6051" s="1" t="s">
        <v>6828</v>
      </c>
    </row>
    <row r="6052" spans="1:23" x14ac:dyDescent="0.25">
      <c r="A6052" s="1">
        <v>1010738</v>
      </c>
      <c r="B6052" s="5" t="str">
        <f>VLOOKUP(H6052,'FIPS Basin X-walk'!$A$2:$F$3224,6,FALSE)</f>
        <v>Santa Maria Basin</v>
      </c>
      <c r="C6052" s="1" t="s">
        <v>8883</v>
      </c>
      <c r="D6052" s="1"/>
      <c r="E6052" s="1"/>
      <c r="F6052" s="1" t="s">
        <v>8862</v>
      </c>
      <c r="G6052" s="1" t="s">
        <v>2584</v>
      </c>
      <c r="H6052" s="1">
        <v>6083</v>
      </c>
      <c r="I6052" s="1">
        <v>1010738</v>
      </c>
      <c r="J6052" s="1">
        <v>34.761293999999999</v>
      </c>
      <c r="K6052" s="1">
        <v>-120.293853</v>
      </c>
      <c r="L6052" s="1"/>
      <c r="M6052" s="1" t="s">
        <v>1489</v>
      </c>
      <c r="N6052" s="1" t="s">
        <v>8033</v>
      </c>
      <c r="O6052" s="1">
        <v>2022</v>
      </c>
      <c r="P6052" s="1">
        <v>93454</v>
      </c>
      <c r="Q6052" s="1" t="s">
        <v>26269</v>
      </c>
      <c r="R6052" s="1"/>
      <c r="S6052" s="1">
        <v>211120</v>
      </c>
      <c r="T6052" s="1" t="s">
        <v>6826</v>
      </c>
      <c r="U6052" s="1"/>
      <c r="V6052" s="1" t="s">
        <v>26270</v>
      </c>
      <c r="W6052" s="1" t="s">
        <v>6826</v>
      </c>
    </row>
    <row r="6053" spans="1:23" x14ac:dyDescent="0.25">
      <c r="A6053" s="1">
        <v>1002634</v>
      </c>
      <c r="B6053" s="5" t="str">
        <f>VLOOKUP(H6053,'FIPS Basin X-walk'!$A$2:$F$3224,6,FALSE)</f>
        <v>Santa Maria Basin</v>
      </c>
      <c r="C6053" s="1" t="s">
        <v>8879</v>
      </c>
      <c r="D6053" s="1"/>
      <c r="E6053" s="1"/>
      <c r="F6053" s="1" t="s">
        <v>8880</v>
      </c>
      <c r="G6053" s="1" t="s">
        <v>8863</v>
      </c>
      <c r="H6053" s="1">
        <v>6083</v>
      </c>
      <c r="I6053" s="1">
        <v>1002634</v>
      </c>
      <c r="J6053" s="1">
        <v>34.479500000000002</v>
      </c>
      <c r="K6053" s="1">
        <v>-120.12779999999999</v>
      </c>
      <c r="L6053" s="1"/>
      <c r="M6053" s="1" t="s">
        <v>1489</v>
      </c>
      <c r="N6053" s="1" t="s">
        <v>8033</v>
      </c>
      <c r="O6053" s="1">
        <v>2022</v>
      </c>
      <c r="P6053" s="1">
        <v>93117</v>
      </c>
      <c r="Q6053" s="1" t="s">
        <v>8881</v>
      </c>
      <c r="R6053" s="1"/>
      <c r="S6053" s="1" t="s">
        <v>24358</v>
      </c>
      <c r="T6053" s="1" t="s">
        <v>6826</v>
      </c>
      <c r="U6053" s="1"/>
      <c r="V6053" s="1" t="s">
        <v>8882</v>
      </c>
      <c r="W6053" s="1" t="s">
        <v>6826</v>
      </c>
    </row>
    <row r="6054" spans="1:23" x14ac:dyDescent="0.25">
      <c r="A6054" s="1">
        <v>1004718</v>
      </c>
      <c r="B6054" s="5" t="str">
        <f>VLOOKUP(H6054,'FIPS Basin X-walk'!$A$2:$F$3224,6,FALSE)</f>
        <v>Santa Maria Basin</v>
      </c>
      <c r="C6054" s="1" t="s">
        <v>8868</v>
      </c>
      <c r="D6054" s="1"/>
      <c r="E6054" s="1"/>
      <c r="F6054" s="1" t="s">
        <v>8869</v>
      </c>
      <c r="G6054" s="1" t="s">
        <v>8863</v>
      </c>
      <c r="H6054" s="1">
        <v>6083</v>
      </c>
      <c r="I6054" s="1">
        <v>1004718</v>
      </c>
      <c r="J6054" s="1">
        <v>34.65287</v>
      </c>
      <c r="K6054" s="1">
        <v>-120.45699</v>
      </c>
      <c r="L6054" s="1"/>
      <c r="M6054" s="1" t="s">
        <v>1489</v>
      </c>
      <c r="N6054" s="1" t="s">
        <v>8033</v>
      </c>
      <c r="O6054" s="1">
        <v>2022</v>
      </c>
      <c r="P6054" s="1">
        <v>93436</v>
      </c>
      <c r="Q6054" s="1" t="s">
        <v>25380</v>
      </c>
      <c r="R6054" s="1"/>
      <c r="S6054" s="1" t="s">
        <v>24731</v>
      </c>
      <c r="T6054" s="1" t="s">
        <v>6826</v>
      </c>
      <c r="U6054" s="1"/>
      <c r="V6054" s="1" t="s">
        <v>7281</v>
      </c>
      <c r="W6054" s="1" t="s">
        <v>6826</v>
      </c>
    </row>
    <row r="6055" spans="1:23" x14ac:dyDescent="0.25">
      <c r="A6055" s="1">
        <v>1004868</v>
      </c>
      <c r="B6055" s="5" t="str">
        <f>VLOOKUP(H6055,'FIPS Basin X-walk'!$A$2:$F$3224,6,FALSE)</f>
        <v>Santa Maria Basin</v>
      </c>
      <c r="C6055" s="1" t="s">
        <v>8877</v>
      </c>
      <c r="D6055" s="1"/>
      <c r="E6055" s="1"/>
      <c r="F6055" s="1" t="s">
        <v>8869</v>
      </c>
      <c r="G6055" s="1" t="s">
        <v>8863</v>
      </c>
      <c r="H6055" s="1">
        <v>6083</v>
      </c>
      <c r="I6055" s="1">
        <v>1004868</v>
      </c>
      <c r="J6055" s="1">
        <v>34.625399999999999</v>
      </c>
      <c r="K6055" s="1">
        <v>-120.48309999999999</v>
      </c>
      <c r="L6055" s="1"/>
      <c r="M6055" s="1" t="s">
        <v>1489</v>
      </c>
      <c r="N6055" s="1" t="s">
        <v>8033</v>
      </c>
      <c r="O6055" s="1">
        <v>2022</v>
      </c>
      <c r="P6055" s="1">
        <v>93436</v>
      </c>
      <c r="Q6055" s="1" t="s">
        <v>8878</v>
      </c>
      <c r="R6055" s="1"/>
      <c r="S6055" s="1" t="s">
        <v>24358</v>
      </c>
      <c r="T6055" s="1" t="s">
        <v>6826</v>
      </c>
      <c r="U6055" s="1"/>
      <c r="V6055" s="1" t="s">
        <v>25418</v>
      </c>
      <c r="W6055" s="1" t="s">
        <v>6826</v>
      </c>
    </row>
    <row r="6056" spans="1:23" x14ac:dyDescent="0.25">
      <c r="A6056" s="1">
        <v>1004905</v>
      </c>
      <c r="B6056" s="5" t="str">
        <f>VLOOKUP(H6056,'FIPS Basin X-walk'!$A$2:$F$3224,6,FALSE)</f>
        <v>Santa Maria Basin</v>
      </c>
      <c r="C6056" s="1" t="s">
        <v>8865</v>
      </c>
      <c r="D6056" s="1"/>
      <c r="E6056" s="1"/>
      <c r="F6056" s="1" t="s">
        <v>8866</v>
      </c>
      <c r="G6056" s="1" t="s">
        <v>8863</v>
      </c>
      <c r="H6056" s="1">
        <v>6083</v>
      </c>
      <c r="I6056" s="1">
        <v>1004905</v>
      </c>
      <c r="J6056" s="1">
        <v>34.836587000000002</v>
      </c>
      <c r="K6056" s="1">
        <v>-120.38923200000001</v>
      </c>
      <c r="L6056" s="1"/>
      <c r="M6056" s="1" t="s">
        <v>1489</v>
      </c>
      <c r="N6056" s="1" t="s">
        <v>8033</v>
      </c>
      <c r="O6056" s="1">
        <v>2022</v>
      </c>
      <c r="P6056" s="1">
        <v>93455</v>
      </c>
      <c r="Q6056" s="1" t="s">
        <v>878</v>
      </c>
      <c r="R6056" s="1"/>
      <c r="S6056" s="1" t="s">
        <v>24489</v>
      </c>
      <c r="T6056" s="1" t="s">
        <v>6826</v>
      </c>
      <c r="U6056" s="1"/>
      <c r="V6056" s="1" t="s">
        <v>8867</v>
      </c>
      <c r="W6056" s="1" t="s">
        <v>6826</v>
      </c>
    </row>
    <row r="6057" spans="1:23" x14ac:dyDescent="0.25">
      <c r="A6057" s="1">
        <v>1004882</v>
      </c>
      <c r="B6057" s="5" t="str">
        <f>VLOOKUP(H6057,'FIPS Basin X-walk'!$A$2:$F$3224,6,FALSE)</f>
        <v>Santa Maria Basin</v>
      </c>
      <c r="C6057" s="1" t="s">
        <v>8873</v>
      </c>
      <c r="D6057" s="1"/>
      <c r="E6057" s="1"/>
      <c r="F6057" s="1" t="s">
        <v>8874</v>
      </c>
      <c r="G6057" s="1" t="s">
        <v>8863</v>
      </c>
      <c r="H6057" s="1">
        <v>6083</v>
      </c>
      <c r="I6057" s="1">
        <v>1004882</v>
      </c>
      <c r="J6057" s="1">
        <v>34.952596999999997</v>
      </c>
      <c r="K6057" s="1">
        <v>-120.38412599999999</v>
      </c>
      <c r="L6057" s="1"/>
      <c r="M6057" s="1" t="s">
        <v>1489</v>
      </c>
      <c r="N6057" s="1" t="s">
        <v>8033</v>
      </c>
      <c r="O6057" s="1">
        <v>2022</v>
      </c>
      <c r="P6057" s="1">
        <v>93454</v>
      </c>
      <c r="Q6057" s="1" t="s">
        <v>8875</v>
      </c>
      <c r="R6057" s="1"/>
      <c r="S6057" s="1" t="s">
        <v>24358</v>
      </c>
      <c r="T6057" s="1" t="s">
        <v>6826</v>
      </c>
      <c r="U6057" s="1"/>
      <c r="V6057" s="1" t="s">
        <v>8876</v>
      </c>
      <c r="W6057" s="1" t="s">
        <v>6826</v>
      </c>
    </row>
    <row r="6058" spans="1:23" x14ac:dyDescent="0.25">
      <c r="A6058" s="1">
        <v>1011469</v>
      </c>
      <c r="B6058" s="5" t="str">
        <f>VLOOKUP(H6058,'FIPS Basin X-walk'!$A$2:$F$3224,6,FALSE)</f>
        <v>Santa Maria Basin</v>
      </c>
      <c r="C6058" s="1" t="s">
        <v>8870</v>
      </c>
      <c r="D6058" s="1"/>
      <c r="E6058" s="1"/>
      <c r="F6058" s="1" t="s">
        <v>8862</v>
      </c>
      <c r="G6058" s="1" t="s">
        <v>8863</v>
      </c>
      <c r="H6058" s="1">
        <v>6083</v>
      </c>
      <c r="I6058" s="1">
        <v>1011469</v>
      </c>
      <c r="J6058" s="1">
        <v>34.926879999999997</v>
      </c>
      <c r="K6058" s="1">
        <v>-120.48159</v>
      </c>
      <c r="L6058" s="1"/>
      <c r="M6058" s="1" t="s">
        <v>1489</v>
      </c>
      <c r="N6058" s="1" t="s">
        <v>8033</v>
      </c>
      <c r="O6058" s="1">
        <v>2022</v>
      </c>
      <c r="P6058" s="1">
        <v>93458</v>
      </c>
      <c r="Q6058" s="1" t="s">
        <v>8871</v>
      </c>
      <c r="R6058" s="1"/>
      <c r="S6058" s="1" t="s">
        <v>25683</v>
      </c>
      <c r="T6058" s="1" t="s">
        <v>6826</v>
      </c>
      <c r="U6058" s="1"/>
      <c r="V6058" s="1" t="s">
        <v>8872</v>
      </c>
      <c r="W6058" s="1" t="s">
        <v>6826</v>
      </c>
    </row>
    <row r="6059" spans="1:23" x14ac:dyDescent="0.25">
      <c r="A6059" s="1">
        <v>1000806</v>
      </c>
      <c r="B6059" s="5" t="str">
        <f>VLOOKUP(H6059,'FIPS Basin X-walk'!$A$2:$F$3224,6,FALSE)</f>
        <v>Northern Coast Range Prov</v>
      </c>
      <c r="C6059" s="1" t="s">
        <v>8907</v>
      </c>
      <c r="D6059" s="1"/>
      <c r="E6059" s="1"/>
      <c r="F6059" s="1" t="s">
        <v>8908</v>
      </c>
      <c r="G6059" s="1" t="s">
        <v>1745</v>
      </c>
      <c r="H6059" s="1">
        <v>6085</v>
      </c>
      <c r="I6059" s="1">
        <v>1000806</v>
      </c>
      <c r="J6059" s="1">
        <v>37.216900000000003</v>
      </c>
      <c r="K6059" s="1">
        <v>-121.7439</v>
      </c>
      <c r="L6059" s="1"/>
      <c r="M6059" s="1" t="s">
        <v>1489</v>
      </c>
      <c r="N6059" s="1" t="s">
        <v>8033</v>
      </c>
      <c r="O6059" s="1">
        <v>2022</v>
      </c>
      <c r="P6059" s="1">
        <v>95013</v>
      </c>
      <c r="Q6059" s="1" t="s">
        <v>8909</v>
      </c>
      <c r="R6059" s="1"/>
      <c r="S6059" s="1" t="s">
        <v>24355</v>
      </c>
      <c r="T6059" s="1" t="s">
        <v>6826</v>
      </c>
      <c r="U6059" s="1"/>
      <c r="V6059" s="1" t="s">
        <v>7205</v>
      </c>
      <c r="W6059" s="1" t="s">
        <v>6828</v>
      </c>
    </row>
    <row r="6060" spans="1:23" x14ac:dyDescent="0.25">
      <c r="A6060" s="1">
        <v>1000300</v>
      </c>
      <c r="B6060" s="5" t="str">
        <f>VLOOKUP(H6060,'FIPS Basin X-walk'!$A$2:$F$3224,6,FALSE)</f>
        <v>Northern Coast Range Prov</v>
      </c>
      <c r="C6060" s="1" t="s">
        <v>8885</v>
      </c>
      <c r="D6060" s="1"/>
      <c r="E6060" s="1"/>
      <c r="F6060" s="1" t="s">
        <v>8886</v>
      </c>
      <c r="G6060" s="1" t="s">
        <v>1745</v>
      </c>
      <c r="H6060" s="1">
        <v>6085</v>
      </c>
      <c r="I6060" s="1">
        <v>1000300</v>
      </c>
      <c r="J6060" s="1">
        <v>36.999000000000002</v>
      </c>
      <c r="K6060" s="1">
        <v>-121.5363</v>
      </c>
      <c r="L6060" s="1"/>
      <c r="M6060" s="1" t="s">
        <v>1489</v>
      </c>
      <c r="N6060" s="1" t="s">
        <v>8033</v>
      </c>
      <c r="O6060" s="1">
        <v>2022</v>
      </c>
      <c r="P6060" s="1">
        <v>95020</v>
      </c>
      <c r="Q6060" s="1" t="s">
        <v>24466</v>
      </c>
      <c r="R6060" s="1"/>
      <c r="S6060" s="1" t="s">
        <v>24355</v>
      </c>
      <c r="T6060" s="1" t="s">
        <v>6826</v>
      </c>
      <c r="U6060" s="1"/>
      <c r="V6060" s="1" t="s">
        <v>7205</v>
      </c>
      <c r="W6060" s="1" t="s">
        <v>6828</v>
      </c>
    </row>
    <row r="6061" spans="1:23" x14ac:dyDescent="0.25">
      <c r="A6061" s="1">
        <v>1000453</v>
      </c>
      <c r="B6061" s="5" t="str">
        <f>VLOOKUP(H6061,'FIPS Basin X-walk'!$A$2:$F$3224,6,FALSE)</f>
        <v>Northern Coast Range Prov</v>
      </c>
      <c r="C6061" s="1" t="s">
        <v>8885</v>
      </c>
      <c r="D6061" s="1"/>
      <c r="E6061" s="1"/>
      <c r="F6061" s="1" t="s">
        <v>8886</v>
      </c>
      <c r="G6061" s="1" t="s">
        <v>1745</v>
      </c>
      <c r="H6061" s="1">
        <v>6085</v>
      </c>
      <c r="I6061" s="1">
        <v>1000453</v>
      </c>
      <c r="J6061" s="1">
        <v>37.000100000000003</v>
      </c>
      <c r="K6061" s="1">
        <v>-121.5367</v>
      </c>
      <c r="L6061" s="1"/>
      <c r="M6061" s="1" t="s">
        <v>1489</v>
      </c>
      <c r="N6061" s="1" t="s">
        <v>8033</v>
      </c>
      <c r="O6061" s="1">
        <v>2022</v>
      </c>
      <c r="P6061" s="1">
        <v>95020</v>
      </c>
      <c r="Q6061" s="1" t="s">
        <v>24522</v>
      </c>
      <c r="R6061" s="1"/>
      <c r="S6061" s="1" t="s">
        <v>24355</v>
      </c>
      <c r="T6061" s="1" t="s">
        <v>6826</v>
      </c>
      <c r="U6061" s="1"/>
      <c r="V6061" s="1" t="s">
        <v>7205</v>
      </c>
      <c r="W6061" s="1" t="s">
        <v>6828</v>
      </c>
    </row>
    <row r="6062" spans="1:23" x14ac:dyDescent="0.25">
      <c r="A6062" s="1">
        <v>1000175</v>
      </c>
      <c r="B6062" s="5" t="str">
        <f>VLOOKUP(H6062,'FIPS Basin X-walk'!$A$2:$F$3224,6,FALSE)</f>
        <v>Northern Coast Range Prov</v>
      </c>
      <c r="C6062" s="1" t="s">
        <v>8900</v>
      </c>
      <c r="D6062" s="1"/>
      <c r="E6062" s="1"/>
      <c r="F6062" s="1" t="s">
        <v>8888</v>
      </c>
      <c r="G6062" s="1" t="s">
        <v>1745</v>
      </c>
      <c r="H6062" s="1">
        <v>6085</v>
      </c>
      <c r="I6062" s="1">
        <v>1000175</v>
      </c>
      <c r="J6062" s="1">
        <v>37.424999999999997</v>
      </c>
      <c r="K6062" s="1">
        <v>-121.9319</v>
      </c>
      <c r="L6062" s="1"/>
      <c r="M6062" s="1" t="s">
        <v>1489</v>
      </c>
      <c r="N6062" s="1" t="s">
        <v>8033</v>
      </c>
      <c r="O6062" s="1">
        <v>2022</v>
      </c>
      <c r="P6062" s="1">
        <v>95134</v>
      </c>
      <c r="Q6062" s="1" t="s">
        <v>8901</v>
      </c>
      <c r="R6062" s="1"/>
      <c r="S6062" s="1" t="s">
        <v>24355</v>
      </c>
      <c r="T6062" s="1" t="s">
        <v>6826</v>
      </c>
      <c r="U6062" s="1"/>
      <c r="V6062" s="1" t="s">
        <v>7205</v>
      </c>
      <c r="W6062" s="1" t="s">
        <v>6828</v>
      </c>
    </row>
    <row r="6063" spans="1:23" x14ac:dyDescent="0.25">
      <c r="A6063" s="1">
        <v>1000310</v>
      </c>
      <c r="B6063" s="5" t="str">
        <f>VLOOKUP(H6063,'FIPS Basin X-walk'!$A$2:$F$3224,6,FALSE)</f>
        <v>Northern Coast Range Prov</v>
      </c>
      <c r="C6063" s="1" t="s">
        <v>8910</v>
      </c>
      <c r="D6063" s="1"/>
      <c r="E6063" s="1"/>
      <c r="F6063" s="1" t="s">
        <v>8911</v>
      </c>
      <c r="G6063" s="1" t="s">
        <v>1745</v>
      </c>
      <c r="H6063" s="1">
        <v>6085</v>
      </c>
      <c r="I6063" s="1">
        <v>1000310</v>
      </c>
      <c r="J6063" s="1">
        <v>37.3767</v>
      </c>
      <c r="K6063" s="1">
        <v>-121.9508</v>
      </c>
      <c r="L6063" s="1"/>
      <c r="M6063" s="1" t="s">
        <v>1489</v>
      </c>
      <c r="N6063" s="1" t="s">
        <v>8033</v>
      </c>
      <c r="O6063" s="1">
        <v>2022</v>
      </c>
      <c r="P6063" s="1">
        <v>95054</v>
      </c>
      <c r="Q6063" s="1" t="s">
        <v>8912</v>
      </c>
      <c r="R6063" s="1"/>
      <c r="S6063" s="1" t="s">
        <v>24355</v>
      </c>
      <c r="T6063" s="1" t="s">
        <v>6826</v>
      </c>
      <c r="U6063" s="1"/>
      <c r="V6063" s="1" t="s">
        <v>24468</v>
      </c>
      <c r="W6063" s="1" t="s">
        <v>6828</v>
      </c>
    </row>
    <row r="6064" spans="1:23" x14ac:dyDescent="0.25">
      <c r="A6064" s="1">
        <v>1002431</v>
      </c>
      <c r="B6064" s="5" t="str">
        <f>VLOOKUP(H6064,'FIPS Basin X-walk'!$A$2:$F$3224,6,FALSE)</f>
        <v>Northern Coast Range Prov</v>
      </c>
      <c r="C6064" s="1" t="s">
        <v>8890</v>
      </c>
      <c r="D6064" s="1"/>
      <c r="E6064" s="1" t="s">
        <v>6828</v>
      </c>
      <c r="F6064" s="1" t="s">
        <v>8891</v>
      </c>
      <c r="G6064" s="1" t="s">
        <v>8884</v>
      </c>
      <c r="H6064" s="1">
        <v>6085</v>
      </c>
      <c r="I6064" s="1">
        <v>1002431</v>
      </c>
      <c r="J6064" s="1">
        <v>37.318100000000001</v>
      </c>
      <c r="K6064" s="1">
        <v>-122.09099999999999</v>
      </c>
      <c r="L6064" s="1"/>
      <c r="M6064" s="1" t="s">
        <v>1489</v>
      </c>
      <c r="N6064" s="1" t="s">
        <v>8033</v>
      </c>
      <c r="O6064" s="1">
        <v>2022</v>
      </c>
      <c r="P6064" s="1">
        <v>95014</v>
      </c>
      <c r="Q6064" s="1" t="s">
        <v>8892</v>
      </c>
      <c r="R6064" s="1"/>
      <c r="S6064" s="1" t="s">
        <v>24441</v>
      </c>
      <c r="T6064" s="1" t="s">
        <v>6826</v>
      </c>
      <c r="U6064" s="1"/>
      <c r="V6064" s="1" t="s">
        <v>7013</v>
      </c>
      <c r="W6064" s="1" t="s">
        <v>6826</v>
      </c>
    </row>
    <row r="6065" spans="1:23" x14ac:dyDescent="0.25">
      <c r="A6065" s="1">
        <v>1005517</v>
      </c>
      <c r="B6065" s="5" t="str">
        <f>VLOOKUP(H6065,'FIPS Basin X-walk'!$A$2:$F$3224,6,FALSE)</f>
        <v>Northern Coast Range Prov</v>
      </c>
      <c r="C6065" s="1" t="s">
        <v>8896</v>
      </c>
      <c r="D6065" s="1"/>
      <c r="E6065" s="1"/>
      <c r="F6065" s="1" t="s">
        <v>8886</v>
      </c>
      <c r="G6065" s="1" t="s">
        <v>8884</v>
      </c>
      <c r="H6065" s="1">
        <v>6085</v>
      </c>
      <c r="I6065" s="1">
        <v>1005517</v>
      </c>
      <c r="J6065" s="1">
        <v>37.0032</v>
      </c>
      <c r="K6065" s="1">
        <v>-121.53963</v>
      </c>
      <c r="L6065" s="1"/>
      <c r="M6065" s="1" t="s">
        <v>1489</v>
      </c>
      <c r="N6065" s="1" t="s">
        <v>8033</v>
      </c>
      <c r="O6065" s="1">
        <v>2022</v>
      </c>
      <c r="P6065" s="1">
        <v>95020</v>
      </c>
      <c r="Q6065" s="1" t="s">
        <v>8075</v>
      </c>
      <c r="R6065" s="1"/>
      <c r="S6065" s="1" t="s">
        <v>24609</v>
      </c>
      <c r="T6065" s="1" t="s">
        <v>6826</v>
      </c>
      <c r="U6065" s="1"/>
      <c r="V6065" s="1" t="s">
        <v>8076</v>
      </c>
      <c r="W6065" s="1" t="s">
        <v>6826</v>
      </c>
    </row>
    <row r="6066" spans="1:23" x14ac:dyDescent="0.25">
      <c r="A6066" s="1">
        <v>1006179</v>
      </c>
      <c r="B6066" s="5" t="str">
        <f>VLOOKUP(H6066,'FIPS Basin X-walk'!$A$2:$F$3224,6,FALSE)</f>
        <v>Northern Coast Range Prov</v>
      </c>
      <c r="C6066" s="1" t="s">
        <v>8918</v>
      </c>
      <c r="D6066" s="1"/>
      <c r="E6066" s="1"/>
      <c r="F6066" s="1" t="s">
        <v>8919</v>
      </c>
      <c r="G6066" s="1" t="s">
        <v>8884</v>
      </c>
      <c r="H6066" s="1">
        <v>6085</v>
      </c>
      <c r="I6066" s="1">
        <v>1006179</v>
      </c>
      <c r="J6066" s="1">
        <v>37.45973</v>
      </c>
      <c r="K6066" s="1">
        <v>-121.94164000000001</v>
      </c>
      <c r="L6066" s="1"/>
      <c r="M6066" s="1" t="s">
        <v>1489</v>
      </c>
      <c r="N6066" s="1" t="s">
        <v>8033</v>
      </c>
      <c r="O6066" s="1">
        <v>2022</v>
      </c>
      <c r="P6066" s="1">
        <v>95035</v>
      </c>
      <c r="Q6066" s="1" t="s">
        <v>8920</v>
      </c>
      <c r="R6066" s="1"/>
      <c r="S6066" s="1" t="s">
        <v>24358</v>
      </c>
      <c r="T6066" s="1" t="s">
        <v>6826</v>
      </c>
      <c r="U6066" s="1"/>
      <c r="V6066" s="1" t="s">
        <v>6952</v>
      </c>
      <c r="W6066" s="1" t="s">
        <v>6826</v>
      </c>
    </row>
    <row r="6067" spans="1:23" x14ac:dyDescent="0.25">
      <c r="A6067" s="1">
        <v>1007817</v>
      </c>
      <c r="B6067" s="5" t="str">
        <f>VLOOKUP(H6067,'FIPS Basin X-walk'!$A$2:$F$3224,6,FALSE)</f>
        <v>Northern Coast Range Prov</v>
      </c>
      <c r="C6067" s="1" t="s">
        <v>8897</v>
      </c>
      <c r="D6067" s="1"/>
      <c r="E6067" s="1"/>
      <c r="F6067" s="1" t="s">
        <v>8898</v>
      </c>
      <c r="G6067" s="1" t="s">
        <v>8884</v>
      </c>
      <c r="H6067" s="1">
        <v>6085</v>
      </c>
      <c r="I6067" s="1">
        <v>1007817</v>
      </c>
      <c r="J6067" s="1">
        <v>37.218770999999997</v>
      </c>
      <c r="K6067" s="1">
        <v>-121.58266399999999</v>
      </c>
      <c r="L6067" s="1"/>
      <c r="M6067" s="1" t="s">
        <v>1489</v>
      </c>
      <c r="N6067" s="1" t="s">
        <v>8033</v>
      </c>
      <c r="O6067" s="1">
        <v>2022</v>
      </c>
      <c r="P6067" s="1">
        <v>95037</v>
      </c>
      <c r="Q6067" s="1" t="s">
        <v>8899</v>
      </c>
      <c r="R6067" s="1"/>
      <c r="S6067" s="1" t="s">
        <v>24358</v>
      </c>
      <c r="T6067" s="1" t="s">
        <v>6826</v>
      </c>
      <c r="U6067" s="1"/>
      <c r="V6067" s="1" t="s">
        <v>6878</v>
      </c>
      <c r="W6067" s="1" t="s">
        <v>6826</v>
      </c>
    </row>
    <row r="6068" spans="1:23" x14ac:dyDescent="0.25">
      <c r="A6068" s="1">
        <v>1005865</v>
      </c>
      <c r="B6068" s="5" t="str">
        <f>VLOOKUP(H6068,'FIPS Basin X-walk'!$A$2:$F$3224,6,FALSE)</f>
        <v>Northern Coast Range Prov</v>
      </c>
      <c r="C6068" s="1" t="s">
        <v>8893</v>
      </c>
      <c r="D6068" s="1"/>
      <c r="E6068" s="1"/>
      <c r="F6068" s="1" t="s">
        <v>8894</v>
      </c>
      <c r="G6068" s="1" t="s">
        <v>8884</v>
      </c>
      <c r="H6068" s="1">
        <v>6085</v>
      </c>
      <c r="I6068" s="1">
        <v>1005865</v>
      </c>
      <c r="J6068" s="1">
        <v>37.447870000000002</v>
      </c>
      <c r="K6068" s="1">
        <v>-122.10351</v>
      </c>
      <c r="L6068" s="1"/>
      <c r="M6068" s="1" t="s">
        <v>1489</v>
      </c>
      <c r="N6068" s="1" t="s">
        <v>8033</v>
      </c>
      <c r="O6068" s="1">
        <v>2022</v>
      </c>
      <c r="P6068" s="1">
        <v>94303</v>
      </c>
      <c r="Q6068" s="1" t="s">
        <v>8895</v>
      </c>
      <c r="R6068" s="1"/>
      <c r="S6068" s="1" t="s">
        <v>24358</v>
      </c>
      <c r="T6068" s="1" t="s">
        <v>6826</v>
      </c>
      <c r="U6068" s="1"/>
      <c r="V6068" s="1" t="s">
        <v>25621</v>
      </c>
      <c r="W6068" s="1" t="s">
        <v>6826</v>
      </c>
    </row>
    <row r="6069" spans="1:23" x14ac:dyDescent="0.25">
      <c r="A6069" s="1">
        <v>1007837</v>
      </c>
      <c r="B6069" s="5" t="str">
        <f>VLOOKUP(H6069,'FIPS Basin X-walk'!$A$2:$F$3224,6,FALSE)</f>
        <v>Northern Coast Range Prov</v>
      </c>
      <c r="C6069" s="1" t="s">
        <v>8887</v>
      </c>
      <c r="D6069" s="1"/>
      <c r="E6069" s="1"/>
      <c r="F6069" s="1" t="s">
        <v>8888</v>
      </c>
      <c r="G6069" s="1" t="s">
        <v>8884</v>
      </c>
      <c r="H6069" s="1">
        <v>6085</v>
      </c>
      <c r="I6069" s="1">
        <v>1007837</v>
      </c>
      <c r="J6069" s="1">
        <v>37.209479999999999</v>
      </c>
      <c r="K6069" s="1">
        <v>-121.89999</v>
      </c>
      <c r="L6069" s="1"/>
      <c r="M6069" s="1" t="s">
        <v>1489</v>
      </c>
      <c r="N6069" s="1" t="s">
        <v>8033</v>
      </c>
      <c r="O6069" s="1">
        <v>2022</v>
      </c>
      <c r="P6069" s="1">
        <v>95120</v>
      </c>
      <c r="Q6069" s="1" t="s">
        <v>8889</v>
      </c>
      <c r="R6069" s="1"/>
      <c r="S6069" s="1" t="s">
        <v>24358</v>
      </c>
      <c r="T6069" s="1" t="s">
        <v>6826</v>
      </c>
      <c r="U6069" s="1"/>
      <c r="V6069" s="1" t="s">
        <v>6878</v>
      </c>
      <c r="W6069" s="1" t="s">
        <v>6826</v>
      </c>
    </row>
    <row r="6070" spans="1:23" x14ac:dyDescent="0.25">
      <c r="A6070" s="1">
        <v>1011772</v>
      </c>
      <c r="B6070" s="5" t="str">
        <f>VLOOKUP(H6070,'FIPS Basin X-walk'!$A$2:$F$3224,6,FALSE)</f>
        <v>Northern Coast Range Prov</v>
      </c>
      <c r="C6070" s="1" t="s">
        <v>8913</v>
      </c>
      <c r="D6070" s="1"/>
      <c r="E6070" s="1"/>
      <c r="F6070" s="1" t="s">
        <v>8903</v>
      </c>
      <c r="G6070" s="1" t="s">
        <v>8884</v>
      </c>
      <c r="H6070" s="1">
        <v>6085</v>
      </c>
      <c r="I6070" s="1">
        <v>1011772</v>
      </c>
      <c r="J6070" s="1">
        <v>37.334429999999998</v>
      </c>
      <c r="K6070" s="1">
        <v>-121.88061</v>
      </c>
      <c r="L6070" s="1"/>
      <c r="M6070" s="1" t="s">
        <v>1489</v>
      </c>
      <c r="N6070" s="1" t="s">
        <v>8033</v>
      </c>
      <c r="O6070" s="1">
        <v>2022</v>
      </c>
      <c r="P6070" s="1">
        <v>95192</v>
      </c>
      <c r="Q6070" s="1" t="s">
        <v>26402</v>
      </c>
      <c r="R6070" s="1"/>
      <c r="S6070" s="1" t="s">
        <v>24379</v>
      </c>
      <c r="T6070" s="1" t="s">
        <v>6828</v>
      </c>
      <c r="U6070" s="1"/>
      <c r="V6070" s="1" t="s">
        <v>8051</v>
      </c>
      <c r="W6070" s="1" t="s">
        <v>6828</v>
      </c>
    </row>
    <row r="6071" spans="1:23" x14ac:dyDescent="0.25">
      <c r="A6071" s="1">
        <v>1012097</v>
      </c>
      <c r="B6071" s="5" t="str">
        <f>VLOOKUP(H6071,'FIPS Basin X-walk'!$A$2:$F$3224,6,FALSE)</f>
        <v>Northern Coast Range Prov</v>
      </c>
      <c r="C6071" s="1" t="s">
        <v>8902</v>
      </c>
      <c r="D6071" s="1"/>
      <c r="E6071" s="1"/>
      <c r="F6071" s="1" t="s">
        <v>8903</v>
      </c>
      <c r="G6071" s="1" t="s">
        <v>8884</v>
      </c>
      <c r="H6071" s="1">
        <v>6085</v>
      </c>
      <c r="I6071" s="1">
        <v>1012097</v>
      </c>
      <c r="J6071" s="1">
        <v>37.434078999999997</v>
      </c>
      <c r="K6071" s="1">
        <v>-121.952977</v>
      </c>
      <c r="L6071" s="1"/>
      <c r="M6071" s="1" t="s">
        <v>1489</v>
      </c>
      <c r="N6071" s="1" t="s">
        <v>8033</v>
      </c>
      <c r="O6071" s="1">
        <v>2022</v>
      </c>
      <c r="P6071" s="1">
        <v>95134</v>
      </c>
      <c r="Q6071" s="1" t="s">
        <v>8904</v>
      </c>
      <c r="R6071" s="1"/>
      <c r="S6071" s="1" t="s">
        <v>24661</v>
      </c>
      <c r="T6071" s="1" t="s">
        <v>6828</v>
      </c>
      <c r="U6071" s="1"/>
      <c r="V6071" s="1" t="s">
        <v>26450</v>
      </c>
      <c r="W6071" s="1" t="s">
        <v>6826</v>
      </c>
    </row>
    <row r="6072" spans="1:23" x14ac:dyDescent="0.25">
      <c r="A6072" s="1">
        <v>1004335</v>
      </c>
      <c r="B6072" s="5" t="str">
        <f>VLOOKUP(H6072,'FIPS Basin X-walk'!$A$2:$F$3224,6,FALSE)</f>
        <v>Northern Coast Range Prov</v>
      </c>
      <c r="C6072" s="1" t="s">
        <v>8914</v>
      </c>
      <c r="D6072" s="1"/>
      <c r="E6072" s="1"/>
      <c r="F6072" s="1" t="s">
        <v>8911</v>
      </c>
      <c r="G6072" s="1" t="s">
        <v>8884</v>
      </c>
      <c r="H6072" s="1">
        <v>6085</v>
      </c>
      <c r="I6072" s="1">
        <v>1004335</v>
      </c>
      <c r="J6072" s="1">
        <v>37.413499999999999</v>
      </c>
      <c r="K6072" s="1">
        <v>-121.97239999999999</v>
      </c>
      <c r="L6072" s="1"/>
      <c r="M6072" s="1" t="s">
        <v>1489</v>
      </c>
      <c r="N6072" s="1" t="s">
        <v>8033</v>
      </c>
      <c r="O6072" s="1">
        <v>2022</v>
      </c>
      <c r="P6072" s="1">
        <v>95050</v>
      </c>
      <c r="Q6072" s="1" t="s">
        <v>8915</v>
      </c>
      <c r="R6072" s="1"/>
      <c r="S6072" s="1" t="s">
        <v>24358</v>
      </c>
      <c r="T6072" s="1" t="s">
        <v>6826</v>
      </c>
      <c r="U6072" s="1"/>
      <c r="V6072" s="1" t="s">
        <v>24468</v>
      </c>
      <c r="W6072" s="1" t="s">
        <v>6826</v>
      </c>
    </row>
    <row r="6073" spans="1:23" x14ac:dyDescent="0.25">
      <c r="A6073" s="1">
        <v>1004438</v>
      </c>
      <c r="B6073" s="5" t="str">
        <f>VLOOKUP(H6073,'FIPS Basin X-walk'!$A$2:$F$3224,6,FALSE)</f>
        <v>Northern Coast Range Prov</v>
      </c>
      <c r="C6073" s="1" t="s">
        <v>8905</v>
      </c>
      <c r="D6073" s="1"/>
      <c r="E6073" s="1"/>
      <c r="F6073" s="1" t="s">
        <v>1745</v>
      </c>
      <c r="G6073" s="1" t="s">
        <v>8884</v>
      </c>
      <c r="H6073" s="1">
        <v>6085</v>
      </c>
      <c r="I6073" s="1">
        <v>1004438</v>
      </c>
      <c r="J6073" s="1">
        <v>37.364649999999997</v>
      </c>
      <c r="K6073" s="1">
        <v>-121.94463</v>
      </c>
      <c r="L6073" s="1"/>
      <c r="M6073" s="1" t="s">
        <v>1489</v>
      </c>
      <c r="N6073" s="1" t="s">
        <v>8033</v>
      </c>
      <c r="O6073" s="1">
        <v>2022</v>
      </c>
      <c r="P6073" s="1">
        <v>95050</v>
      </c>
      <c r="Q6073" s="1" t="s">
        <v>8906</v>
      </c>
      <c r="R6073" s="1"/>
      <c r="S6073" s="1" t="s">
        <v>24355</v>
      </c>
      <c r="T6073" s="1" t="s">
        <v>6828</v>
      </c>
      <c r="U6073" s="1"/>
      <c r="V6073" s="1" t="s">
        <v>24468</v>
      </c>
      <c r="W6073" s="1" t="s">
        <v>6828</v>
      </c>
    </row>
    <row r="6074" spans="1:23" x14ac:dyDescent="0.25">
      <c r="A6074" s="1">
        <v>1014201</v>
      </c>
      <c r="B6074" s="5" t="str">
        <f>VLOOKUP(H6074,'FIPS Basin X-walk'!$A$2:$F$3224,6,FALSE)</f>
        <v>Northern Coast Range Prov</v>
      </c>
      <c r="C6074" s="1" t="s">
        <v>26895</v>
      </c>
      <c r="D6074" s="1"/>
      <c r="E6074" s="1"/>
      <c r="F6074" s="1" t="s">
        <v>26896</v>
      </c>
      <c r="G6074" s="1" t="s">
        <v>8884</v>
      </c>
      <c r="H6074" s="1">
        <v>6085</v>
      </c>
      <c r="I6074" s="1">
        <v>1014201</v>
      </c>
      <c r="J6074" s="1">
        <v>37.378700000000002</v>
      </c>
      <c r="K6074" s="1">
        <v>-122.02249999999999</v>
      </c>
      <c r="L6074" s="1" t="s">
        <v>24896</v>
      </c>
      <c r="M6074" s="1" t="s">
        <v>1489</v>
      </c>
      <c r="N6074" s="1" t="s">
        <v>8033</v>
      </c>
      <c r="O6074" s="1">
        <v>2022</v>
      </c>
      <c r="P6074" s="1">
        <v>94088</v>
      </c>
      <c r="Q6074" s="1" t="s">
        <v>26897</v>
      </c>
      <c r="R6074" s="1" t="s">
        <v>26898</v>
      </c>
      <c r="S6074" s="1" t="s">
        <v>26899</v>
      </c>
      <c r="T6074" s="1" t="s">
        <v>6826</v>
      </c>
      <c r="U6074" s="1"/>
      <c r="V6074" s="1" t="s">
        <v>21948</v>
      </c>
      <c r="W6074" s="1" t="s">
        <v>6826</v>
      </c>
    </row>
    <row r="6075" spans="1:23" x14ac:dyDescent="0.25">
      <c r="A6075" s="1">
        <v>1012289</v>
      </c>
      <c r="B6075" s="5" t="str">
        <f>VLOOKUP(H6075,'FIPS Basin X-walk'!$A$2:$F$3224,6,FALSE)</f>
        <v>Santa Cruz Basin</v>
      </c>
      <c r="C6075" s="1" t="s">
        <v>8929</v>
      </c>
      <c r="D6075" s="1"/>
      <c r="E6075" s="1"/>
      <c r="F6075" s="1" t="s">
        <v>8930</v>
      </c>
      <c r="G6075" s="1" t="s">
        <v>8923</v>
      </c>
      <c r="H6075" s="1">
        <v>6087</v>
      </c>
      <c r="I6075" s="1">
        <v>1012289</v>
      </c>
      <c r="J6075" s="1">
        <v>36.977110000000003</v>
      </c>
      <c r="K6075" s="1">
        <v>-122.05244999999999</v>
      </c>
      <c r="L6075" s="1"/>
      <c r="M6075" s="1" t="s">
        <v>1489</v>
      </c>
      <c r="N6075" s="1" t="s">
        <v>8033</v>
      </c>
      <c r="O6075" s="1">
        <v>2022</v>
      </c>
      <c r="P6075" s="1">
        <v>95064</v>
      </c>
      <c r="Q6075" s="1" t="s">
        <v>8931</v>
      </c>
      <c r="R6075" s="1"/>
      <c r="S6075" s="1" t="s">
        <v>24379</v>
      </c>
      <c r="T6075" s="1" t="s">
        <v>6828</v>
      </c>
      <c r="U6075" s="1"/>
      <c r="V6075" s="1" t="s">
        <v>8051</v>
      </c>
      <c r="W6075" s="1" t="s">
        <v>6826</v>
      </c>
    </row>
    <row r="6076" spans="1:23" x14ac:dyDescent="0.25">
      <c r="A6076" s="1">
        <v>1004364</v>
      </c>
      <c r="B6076" s="5" t="str">
        <f>VLOOKUP(H6076,'FIPS Basin X-walk'!$A$2:$F$3224,6,FALSE)</f>
        <v>Santa Cruz Basin</v>
      </c>
      <c r="C6076" s="1" t="s">
        <v>8921</v>
      </c>
      <c r="D6076" s="1"/>
      <c r="E6076" s="1"/>
      <c r="F6076" s="1" t="s">
        <v>8922</v>
      </c>
      <c r="G6076" s="1" t="s">
        <v>8923</v>
      </c>
      <c r="H6076" s="1">
        <v>6087</v>
      </c>
      <c r="I6076" s="1">
        <v>1004364</v>
      </c>
      <c r="J6076" s="1">
        <v>36.911389999999997</v>
      </c>
      <c r="K6076" s="1">
        <v>-121.82969</v>
      </c>
      <c r="L6076" s="1"/>
      <c r="M6076" s="1" t="s">
        <v>1489</v>
      </c>
      <c r="N6076" s="1" t="s">
        <v>8033</v>
      </c>
      <c r="O6076" s="1">
        <v>2022</v>
      </c>
      <c r="P6076" s="1">
        <v>95076</v>
      </c>
      <c r="Q6076" s="1" t="s">
        <v>8924</v>
      </c>
      <c r="R6076" s="1"/>
      <c r="S6076" s="1" t="s">
        <v>24358</v>
      </c>
      <c r="T6076" s="1" t="s">
        <v>6826</v>
      </c>
      <c r="U6076" s="1"/>
      <c r="V6076" s="1" t="s">
        <v>8925</v>
      </c>
      <c r="W6076" s="1" t="s">
        <v>6826</v>
      </c>
    </row>
    <row r="6077" spans="1:23" x14ac:dyDescent="0.25">
      <c r="A6077" s="1">
        <v>1006221</v>
      </c>
      <c r="B6077" s="5" t="str">
        <f>VLOOKUP(H6077,'FIPS Basin X-walk'!$A$2:$F$3224,6,FALSE)</f>
        <v>Santa Cruz Basin</v>
      </c>
      <c r="C6077" s="1" t="s">
        <v>8926</v>
      </c>
      <c r="D6077" s="1"/>
      <c r="E6077" s="1"/>
      <c r="F6077" s="1" t="s">
        <v>8922</v>
      </c>
      <c r="G6077" s="1" t="s">
        <v>8923</v>
      </c>
      <c r="H6077" s="1">
        <v>6087</v>
      </c>
      <c r="I6077" s="1">
        <v>1006221</v>
      </c>
      <c r="J6077" s="1">
        <v>36.91657</v>
      </c>
      <c r="K6077" s="1">
        <v>-121.81525000000001</v>
      </c>
      <c r="L6077" s="1"/>
      <c r="M6077" s="1" t="s">
        <v>1489</v>
      </c>
      <c r="N6077" s="1" t="s">
        <v>8033</v>
      </c>
      <c r="O6077" s="1">
        <v>2022</v>
      </c>
      <c r="P6077" s="1">
        <v>95076</v>
      </c>
      <c r="Q6077" s="1" t="s">
        <v>8927</v>
      </c>
      <c r="R6077" s="1"/>
      <c r="S6077" s="1" t="s">
        <v>24358</v>
      </c>
      <c r="T6077" s="1" t="s">
        <v>6826</v>
      </c>
      <c r="U6077" s="1"/>
      <c r="V6077" s="1" t="s">
        <v>8928</v>
      </c>
      <c r="W6077" s="1" t="s">
        <v>6826</v>
      </c>
    </row>
    <row r="6078" spans="1:23" x14ac:dyDescent="0.25">
      <c r="A6078" s="1">
        <v>1006724</v>
      </c>
      <c r="B6078" s="5" t="str">
        <f>VLOOKUP(H6078,'FIPS Basin X-walk'!$A$2:$F$3224,6,FALSE)</f>
        <v>Estancia Basin</v>
      </c>
      <c r="C6078" s="1" t="s">
        <v>16615</v>
      </c>
      <c r="D6078" s="1"/>
      <c r="E6078" s="1"/>
      <c r="F6078" s="1" t="s">
        <v>1928</v>
      </c>
      <c r="G6078" s="1" t="s">
        <v>16616</v>
      </c>
      <c r="H6078" s="1">
        <v>35049</v>
      </c>
      <c r="I6078" s="1">
        <v>1006724</v>
      </c>
      <c r="J6078" s="1">
        <v>35.681109999999997</v>
      </c>
      <c r="K6078" s="1">
        <v>-106.09138</v>
      </c>
      <c r="L6078" s="1"/>
      <c r="M6078" s="1" t="s">
        <v>1537</v>
      </c>
      <c r="N6078" s="1" t="s">
        <v>8097</v>
      </c>
      <c r="O6078" s="1">
        <v>2022</v>
      </c>
      <c r="P6078" s="1">
        <v>87506</v>
      </c>
      <c r="Q6078" s="1" t="s">
        <v>16617</v>
      </c>
      <c r="R6078" s="1"/>
      <c r="S6078" s="1" t="s">
        <v>24358</v>
      </c>
      <c r="T6078" s="1" t="s">
        <v>6826</v>
      </c>
      <c r="U6078" s="1"/>
      <c r="V6078" s="1" t="s">
        <v>16618</v>
      </c>
      <c r="W6078" s="1" t="s">
        <v>6826</v>
      </c>
    </row>
    <row r="6079" spans="1:23" x14ac:dyDescent="0.25">
      <c r="A6079" s="1">
        <v>1006707</v>
      </c>
      <c r="B6079" s="5" t="str">
        <f>VLOOKUP(H6079,'FIPS Basin X-walk'!$A$2:$F$3224,6,FALSE)</f>
        <v>Mid-Gulf Coast Basin</v>
      </c>
      <c r="C6079" s="1" t="s">
        <v>10058</v>
      </c>
      <c r="D6079" s="1"/>
      <c r="E6079" s="1"/>
      <c r="F6079" s="1" t="s">
        <v>10055</v>
      </c>
      <c r="G6079" s="1" t="s">
        <v>1885</v>
      </c>
      <c r="H6079" s="1">
        <v>12113</v>
      </c>
      <c r="I6079" s="1">
        <v>1006707</v>
      </c>
      <c r="J6079" s="1">
        <v>30.566099999999999</v>
      </c>
      <c r="K6079" s="1">
        <v>-87.114999999999995</v>
      </c>
      <c r="L6079" s="1"/>
      <c r="M6079" s="1" t="s">
        <v>1506</v>
      </c>
      <c r="N6079" s="1" t="s">
        <v>9619</v>
      </c>
      <c r="O6079" s="1">
        <v>2022</v>
      </c>
      <c r="P6079" s="1">
        <v>32571</v>
      </c>
      <c r="Q6079" s="1" t="s">
        <v>10059</v>
      </c>
      <c r="R6079" s="1"/>
      <c r="S6079" s="1" t="s">
        <v>24355</v>
      </c>
      <c r="T6079" s="1" t="s">
        <v>6826</v>
      </c>
      <c r="U6079" s="1"/>
      <c r="V6079" s="1" t="s">
        <v>24403</v>
      </c>
      <c r="W6079" s="1" t="s">
        <v>6828</v>
      </c>
    </row>
    <row r="6080" spans="1:23" x14ac:dyDescent="0.25">
      <c r="A6080" s="1">
        <v>1004970</v>
      </c>
      <c r="B6080" s="5" t="str">
        <f>VLOOKUP(H6080,'FIPS Basin X-walk'!$A$2:$F$3224,6,FALSE)</f>
        <v>Mid-Gulf Coast Basin</v>
      </c>
      <c r="C6080" s="1" t="s">
        <v>10065</v>
      </c>
      <c r="D6080" s="1"/>
      <c r="E6080" s="1"/>
      <c r="F6080" s="1" t="s">
        <v>10066</v>
      </c>
      <c r="G6080" s="1" t="s">
        <v>10056</v>
      </c>
      <c r="H6080" s="1">
        <v>12113</v>
      </c>
      <c r="I6080" s="1">
        <v>1004970</v>
      </c>
      <c r="J6080" s="1">
        <v>30.948450000000001</v>
      </c>
      <c r="K6080" s="1">
        <v>-87.178169999999994</v>
      </c>
      <c r="L6080" s="1"/>
      <c r="M6080" s="1" t="s">
        <v>1506</v>
      </c>
      <c r="N6080" s="1" t="s">
        <v>9619</v>
      </c>
      <c r="O6080" s="1">
        <v>2022</v>
      </c>
      <c r="P6080" s="1">
        <v>32565</v>
      </c>
      <c r="Q6080" s="1" t="s">
        <v>1182</v>
      </c>
      <c r="R6080" s="1"/>
      <c r="S6080" s="1" t="s">
        <v>24489</v>
      </c>
      <c r="T6080" s="1" t="s">
        <v>6826</v>
      </c>
      <c r="U6080" s="1"/>
      <c r="V6080" s="1" t="s">
        <v>10067</v>
      </c>
      <c r="W6080" s="1" t="s">
        <v>6826</v>
      </c>
    </row>
    <row r="6081" spans="1:23" x14ac:dyDescent="0.25">
      <c r="A6081" s="1">
        <v>1000010</v>
      </c>
      <c r="B6081" s="5" t="str">
        <f>VLOOKUP(H6081,'FIPS Basin X-walk'!$A$2:$F$3224,6,FALSE)</f>
        <v>Mid-Gulf Coast Basin</v>
      </c>
      <c r="C6081" s="1" t="s">
        <v>10060</v>
      </c>
      <c r="D6081" s="1"/>
      <c r="E6081" s="1"/>
      <c r="F6081" s="1" t="s">
        <v>10061</v>
      </c>
      <c r="G6081" s="1" t="s">
        <v>10056</v>
      </c>
      <c r="H6081" s="1">
        <v>12113</v>
      </c>
      <c r="I6081" s="1">
        <v>1000010</v>
      </c>
      <c r="J6081" s="1">
        <v>30.580400000000001</v>
      </c>
      <c r="K6081" s="1">
        <v>-87.062100000000001</v>
      </c>
      <c r="L6081" s="1"/>
      <c r="M6081" s="1" t="s">
        <v>1506</v>
      </c>
      <c r="N6081" s="1" t="s">
        <v>9619</v>
      </c>
      <c r="O6081" s="1">
        <v>2022</v>
      </c>
      <c r="P6081" s="1">
        <v>32583</v>
      </c>
      <c r="Q6081" s="1" t="s">
        <v>10062</v>
      </c>
      <c r="R6081" s="1"/>
      <c r="S6081" s="1" t="s">
        <v>24358</v>
      </c>
      <c r="T6081" s="1" t="s">
        <v>6826</v>
      </c>
      <c r="U6081" s="1"/>
      <c r="V6081" s="1" t="s">
        <v>10063</v>
      </c>
      <c r="W6081" s="1" t="s">
        <v>6826</v>
      </c>
    </row>
    <row r="6082" spans="1:23" x14ac:dyDescent="0.25">
      <c r="A6082" s="1">
        <v>1002837</v>
      </c>
      <c r="B6082" s="5" t="str">
        <f>VLOOKUP(H6082,'FIPS Basin X-walk'!$A$2:$F$3224,6,FALSE)</f>
        <v>Mid-Gulf Coast Basin</v>
      </c>
      <c r="C6082" s="1" t="s">
        <v>10064</v>
      </c>
      <c r="D6082" s="1"/>
      <c r="E6082" s="1"/>
      <c r="F6082" s="1" t="s">
        <v>10061</v>
      </c>
      <c r="G6082" s="1" t="s">
        <v>10056</v>
      </c>
      <c r="H6082" s="1">
        <v>12113</v>
      </c>
      <c r="I6082" s="1">
        <v>1002837</v>
      </c>
      <c r="J6082" s="1">
        <v>30.911465</v>
      </c>
      <c r="K6082" s="1">
        <v>-86.887276</v>
      </c>
      <c r="L6082" s="1"/>
      <c r="M6082" s="1" t="s">
        <v>1506</v>
      </c>
      <c r="N6082" s="1" t="s">
        <v>9619</v>
      </c>
      <c r="O6082" s="1">
        <v>2022</v>
      </c>
      <c r="P6082" s="1">
        <v>32570</v>
      </c>
      <c r="Q6082" s="1" t="s">
        <v>401</v>
      </c>
      <c r="R6082" s="1"/>
      <c r="S6082" s="1" t="s">
        <v>24435</v>
      </c>
      <c r="T6082" s="1" t="s">
        <v>6826</v>
      </c>
      <c r="U6082" s="1"/>
      <c r="V6082" s="1" t="s">
        <v>7125</v>
      </c>
      <c r="W6082" s="1" t="s">
        <v>6826</v>
      </c>
    </row>
    <row r="6083" spans="1:23" x14ac:dyDescent="0.25">
      <c r="A6083" s="1">
        <v>1002500</v>
      </c>
      <c r="B6083" s="5" t="str">
        <f>VLOOKUP(H6083,'FIPS Basin X-walk'!$A$2:$F$3224,6,FALSE)</f>
        <v>Mid-Gulf Coast Basin</v>
      </c>
      <c r="C6083" s="1" t="s">
        <v>10068</v>
      </c>
      <c r="D6083" s="1"/>
      <c r="E6083" s="1"/>
      <c r="F6083" s="1" t="s">
        <v>10055</v>
      </c>
      <c r="G6083" s="1" t="s">
        <v>10056</v>
      </c>
      <c r="H6083" s="1">
        <v>12113</v>
      </c>
      <c r="I6083" s="1">
        <v>1002500</v>
      </c>
      <c r="J6083" s="1">
        <v>30.603560000000002</v>
      </c>
      <c r="K6083" s="1">
        <v>-87.133049999999997</v>
      </c>
      <c r="L6083" s="1"/>
      <c r="M6083" s="1" t="s">
        <v>1506</v>
      </c>
      <c r="N6083" s="1" t="s">
        <v>9619</v>
      </c>
      <c r="O6083" s="1">
        <v>2022</v>
      </c>
      <c r="P6083" s="1">
        <v>32571</v>
      </c>
      <c r="Q6083" s="1" t="s">
        <v>10069</v>
      </c>
      <c r="R6083" s="1"/>
      <c r="S6083" s="1" t="s">
        <v>24355</v>
      </c>
      <c r="T6083" s="1" t="s">
        <v>6828</v>
      </c>
      <c r="U6083" s="1"/>
      <c r="V6083" s="1" t="s">
        <v>9640</v>
      </c>
      <c r="W6083" s="1" t="s">
        <v>6826</v>
      </c>
    </row>
    <row r="6084" spans="1:23" x14ac:dyDescent="0.25">
      <c r="A6084" s="1">
        <v>1008023</v>
      </c>
      <c r="B6084" s="5" t="str">
        <f>VLOOKUP(H6084,'FIPS Basin X-walk'!$A$2:$F$3224,6,FALSE)</f>
        <v>Mid-Gulf Coast Basin</v>
      </c>
      <c r="C6084" s="1" t="s">
        <v>10054</v>
      </c>
      <c r="D6084" s="1"/>
      <c r="E6084" s="1"/>
      <c r="F6084" s="1" t="s">
        <v>10055</v>
      </c>
      <c r="G6084" s="1" t="s">
        <v>10056</v>
      </c>
      <c r="H6084" s="1">
        <v>12113</v>
      </c>
      <c r="I6084" s="1">
        <v>1008023</v>
      </c>
      <c r="J6084" s="1">
        <v>30.591614</v>
      </c>
      <c r="K6084" s="1">
        <v>-87.135833000000005</v>
      </c>
      <c r="L6084" s="1"/>
      <c r="M6084" s="1" t="s">
        <v>1506</v>
      </c>
      <c r="N6084" s="1" t="s">
        <v>9619</v>
      </c>
      <c r="O6084" s="1">
        <v>2022</v>
      </c>
      <c r="P6084" s="1">
        <v>32571</v>
      </c>
      <c r="Q6084" s="1" t="s">
        <v>10057</v>
      </c>
      <c r="R6084" s="1"/>
      <c r="S6084" s="1" t="s">
        <v>24367</v>
      </c>
      <c r="T6084" s="1" t="s">
        <v>6826</v>
      </c>
      <c r="U6084" s="1"/>
      <c r="V6084" s="1" t="s">
        <v>6866</v>
      </c>
      <c r="W6084" s="1" t="s">
        <v>6826</v>
      </c>
    </row>
    <row r="6085" spans="1:23" x14ac:dyDescent="0.25">
      <c r="A6085" s="1">
        <v>1002899</v>
      </c>
      <c r="B6085" s="5" t="str">
        <f>VLOOKUP(H6085,'FIPS Basin X-walk'!$A$2:$F$3224,6,FALSE)</f>
        <v>Florida Platform</v>
      </c>
      <c r="C6085" s="1" t="s">
        <v>10073</v>
      </c>
      <c r="D6085" s="1"/>
      <c r="E6085" s="1"/>
      <c r="F6085" s="1" t="s">
        <v>10074</v>
      </c>
      <c r="G6085" s="1" t="s">
        <v>10071</v>
      </c>
      <c r="H6085" s="1">
        <v>12115</v>
      </c>
      <c r="I6085" s="1">
        <v>1002899</v>
      </c>
      <c r="J6085" s="1">
        <v>27.197299999999998</v>
      </c>
      <c r="K6085" s="1">
        <v>-82.389300000000006</v>
      </c>
      <c r="L6085" s="1"/>
      <c r="M6085" s="1" t="s">
        <v>1506</v>
      </c>
      <c r="N6085" s="1" t="s">
        <v>9619</v>
      </c>
      <c r="O6085" s="1">
        <v>2022</v>
      </c>
      <c r="P6085" s="1">
        <v>34275</v>
      </c>
      <c r="Q6085" s="1" t="s">
        <v>10075</v>
      </c>
      <c r="R6085" s="1"/>
      <c r="S6085" s="1" t="s">
        <v>24358</v>
      </c>
      <c r="T6085" s="1" t="s">
        <v>6826</v>
      </c>
      <c r="U6085" s="1"/>
      <c r="V6085" s="1" t="s">
        <v>25016</v>
      </c>
      <c r="W6085" s="1" t="s">
        <v>6826</v>
      </c>
    </row>
    <row r="6086" spans="1:23" x14ac:dyDescent="0.25">
      <c r="A6086" s="1">
        <v>1002901</v>
      </c>
      <c r="B6086" s="5" t="str">
        <f>VLOOKUP(H6086,'FIPS Basin X-walk'!$A$2:$F$3224,6,FALSE)</f>
        <v>Florida Platform</v>
      </c>
      <c r="C6086" s="1" t="s">
        <v>10070</v>
      </c>
      <c r="D6086" s="1"/>
      <c r="E6086" s="1"/>
      <c r="F6086" s="1" t="s">
        <v>2201</v>
      </c>
      <c r="G6086" s="1" t="s">
        <v>10071</v>
      </c>
      <c r="H6086" s="1">
        <v>12115</v>
      </c>
      <c r="I6086" s="1">
        <v>1002901</v>
      </c>
      <c r="J6086" s="1">
        <v>27.298639999999999</v>
      </c>
      <c r="K6086" s="1">
        <v>-82.398110000000003</v>
      </c>
      <c r="L6086" s="1"/>
      <c r="M6086" s="1" t="s">
        <v>1506</v>
      </c>
      <c r="N6086" s="1" t="s">
        <v>9619</v>
      </c>
      <c r="O6086" s="1">
        <v>2022</v>
      </c>
      <c r="P6086" s="1">
        <v>34241</v>
      </c>
      <c r="Q6086" s="1" t="s">
        <v>10072</v>
      </c>
      <c r="R6086" s="1"/>
      <c r="S6086" s="1" t="s">
        <v>24358</v>
      </c>
      <c r="T6086" s="1" t="s">
        <v>6826</v>
      </c>
      <c r="U6086" s="1"/>
      <c r="V6086" s="1" t="s">
        <v>25016</v>
      </c>
      <c r="W6086" s="1" t="s">
        <v>6826</v>
      </c>
    </row>
    <row r="6087" spans="1:23" x14ac:dyDescent="0.25">
      <c r="A6087" s="1">
        <v>1001243</v>
      </c>
      <c r="B6087" s="5" t="str">
        <f>VLOOKUP(H6087,'FIPS Basin X-walk'!$A$2:$F$3224,6,FALSE)</f>
        <v>Appalachian Basin</v>
      </c>
      <c r="C6087" s="1" t="s">
        <v>17089</v>
      </c>
      <c r="D6087" s="1"/>
      <c r="E6087" s="1"/>
      <c r="F6087" s="1" t="s">
        <v>15183</v>
      </c>
      <c r="G6087" s="1" t="s">
        <v>2080</v>
      </c>
      <c r="H6087" s="1">
        <v>36091</v>
      </c>
      <c r="I6087" s="1">
        <v>1001243</v>
      </c>
      <c r="J6087" s="1">
        <v>43.25</v>
      </c>
      <c r="K6087" s="1">
        <v>-73.8125</v>
      </c>
      <c r="L6087" s="1"/>
      <c r="M6087" s="1" t="s">
        <v>1481</v>
      </c>
      <c r="N6087" s="1" t="s">
        <v>16632</v>
      </c>
      <c r="O6087" s="1">
        <v>2022</v>
      </c>
      <c r="P6087" s="1">
        <v>12822</v>
      </c>
      <c r="Q6087" s="1" t="s">
        <v>17090</v>
      </c>
      <c r="R6087" s="1"/>
      <c r="S6087" s="1" t="s">
        <v>24355</v>
      </c>
      <c r="T6087" s="1" t="s">
        <v>6826</v>
      </c>
      <c r="U6087" s="1"/>
      <c r="V6087" s="1" t="s">
        <v>16693</v>
      </c>
      <c r="W6087" s="1" t="s">
        <v>6828</v>
      </c>
    </row>
    <row r="6088" spans="1:23" x14ac:dyDescent="0.25">
      <c r="A6088" s="1">
        <v>1000093</v>
      </c>
      <c r="B6088" s="5" t="str">
        <f>VLOOKUP(H6088,'FIPS Basin X-walk'!$A$2:$F$3224,6,FALSE)</f>
        <v>Appalachian Basin</v>
      </c>
      <c r="C6088" s="1" t="s">
        <v>17085</v>
      </c>
      <c r="D6088" s="1"/>
      <c r="E6088" s="1"/>
      <c r="F6088" s="1" t="s">
        <v>17086</v>
      </c>
      <c r="G6088" s="1" t="s">
        <v>2080</v>
      </c>
      <c r="H6088" s="1">
        <v>36091</v>
      </c>
      <c r="I6088" s="1">
        <v>1000093</v>
      </c>
      <c r="J6088" s="1">
        <v>42.815800000000003</v>
      </c>
      <c r="K6088" s="1">
        <v>-73.672799999999995</v>
      </c>
      <c r="L6088" s="1"/>
      <c r="M6088" s="1" t="s">
        <v>1481</v>
      </c>
      <c r="N6088" s="1" t="s">
        <v>16632</v>
      </c>
      <c r="O6088" s="1">
        <v>2022</v>
      </c>
      <c r="P6088" s="1">
        <v>12188</v>
      </c>
      <c r="Q6088" s="1" t="s">
        <v>17087</v>
      </c>
      <c r="R6088" s="1"/>
      <c r="S6088" s="1" t="s">
        <v>24414</v>
      </c>
      <c r="T6088" s="1" t="s">
        <v>6826</v>
      </c>
      <c r="U6088" s="1"/>
      <c r="V6088" s="1" t="s">
        <v>17088</v>
      </c>
      <c r="W6088" s="1" t="s">
        <v>6828</v>
      </c>
    </row>
    <row r="6089" spans="1:23" x14ac:dyDescent="0.25">
      <c r="A6089" s="1">
        <v>1010586</v>
      </c>
      <c r="B6089" s="5" t="str">
        <f>VLOOKUP(H6089,'FIPS Basin X-walk'!$A$2:$F$3224,6,FALSE)</f>
        <v>Appalachian Basin</v>
      </c>
      <c r="C6089" s="1" t="s">
        <v>17091</v>
      </c>
      <c r="D6089" s="1"/>
      <c r="E6089" s="1"/>
      <c r="F6089" s="1" t="s">
        <v>17092</v>
      </c>
      <c r="G6089" s="1" t="s">
        <v>17081</v>
      </c>
      <c r="H6089" s="1">
        <v>36091</v>
      </c>
      <c r="I6089" s="1">
        <v>1010586</v>
      </c>
      <c r="J6089" s="1">
        <v>42.970089000000002</v>
      </c>
      <c r="K6089" s="1">
        <v>-73.754369999999994</v>
      </c>
      <c r="L6089" s="1"/>
      <c r="M6089" s="1" t="s">
        <v>1481</v>
      </c>
      <c r="N6089" s="1" t="s">
        <v>16632</v>
      </c>
      <c r="O6089" s="1">
        <v>2022</v>
      </c>
      <c r="P6089" s="1">
        <v>12020</v>
      </c>
      <c r="Q6089" s="1" t="s">
        <v>17093</v>
      </c>
      <c r="R6089" s="1"/>
      <c r="S6089" s="1" t="s">
        <v>24486</v>
      </c>
      <c r="T6089" s="1" t="s">
        <v>6826</v>
      </c>
      <c r="U6089" s="1"/>
      <c r="V6089" s="1" t="s">
        <v>16728</v>
      </c>
      <c r="W6089" s="1" t="s">
        <v>6826</v>
      </c>
    </row>
    <row r="6090" spans="1:23" x14ac:dyDescent="0.25">
      <c r="A6090" s="1">
        <v>1012955</v>
      </c>
      <c r="B6090" s="5" t="str">
        <f>VLOOKUP(H6090,'FIPS Basin X-walk'!$A$2:$F$3224,6,FALSE)</f>
        <v>Appalachian Basin</v>
      </c>
      <c r="C6090" s="1" t="s">
        <v>17083</v>
      </c>
      <c r="D6090" s="1"/>
      <c r="E6090" s="1"/>
      <c r="F6090" s="1" t="s">
        <v>1596</v>
      </c>
      <c r="G6090" s="1" t="s">
        <v>17081</v>
      </c>
      <c r="H6090" s="1">
        <v>36091</v>
      </c>
      <c r="I6090" s="1">
        <v>1012955</v>
      </c>
      <c r="J6090" s="1">
        <v>43.186546</v>
      </c>
      <c r="K6090" s="1">
        <v>-73.614198999999999</v>
      </c>
      <c r="L6090" s="1"/>
      <c r="M6090" s="1" t="s">
        <v>1481</v>
      </c>
      <c r="N6090" s="1" t="s">
        <v>16632</v>
      </c>
      <c r="O6090" s="1">
        <v>2022</v>
      </c>
      <c r="P6090" s="1">
        <v>12831</v>
      </c>
      <c r="Q6090" s="1" t="s">
        <v>17084</v>
      </c>
      <c r="R6090" s="1"/>
      <c r="S6090" s="1" t="s">
        <v>24358</v>
      </c>
      <c r="T6090" s="1" t="s">
        <v>6826</v>
      </c>
      <c r="U6090" s="1"/>
      <c r="V6090" s="1" t="s">
        <v>6878</v>
      </c>
      <c r="W6090" s="1" t="s">
        <v>6826</v>
      </c>
    </row>
    <row r="6091" spans="1:23" x14ac:dyDescent="0.25">
      <c r="A6091" s="1">
        <v>1004113</v>
      </c>
      <c r="B6091" s="5" t="str">
        <f>VLOOKUP(H6091,'FIPS Basin X-walk'!$A$2:$F$3224,6,FALSE)</f>
        <v>Appalachian Basin</v>
      </c>
      <c r="C6091" s="1" t="s">
        <v>17079</v>
      </c>
      <c r="D6091" s="1"/>
      <c r="E6091" s="1"/>
      <c r="F6091" s="1" t="s">
        <v>17080</v>
      </c>
      <c r="G6091" s="1" t="s">
        <v>17081</v>
      </c>
      <c r="H6091" s="1">
        <v>36091</v>
      </c>
      <c r="I6091" s="1">
        <v>1004113</v>
      </c>
      <c r="J6091" s="1">
        <v>43.304670000000002</v>
      </c>
      <c r="K6091" s="1">
        <v>-73.638850000000005</v>
      </c>
      <c r="L6091" s="1"/>
      <c r="M6091" s="1" t="s">
        <v>1481</v>
      </c>
      <c r="N6091" s="1" t="s">
        <v>16632</v>
      </c>
      <c r="O6091" s="1">
        <v>2022</v>
      </c>
      <c r="P6091" s="1">
        <v>12803</v>
      </c>
      <c r="Q6091" s="1" t="s">
        <v>17082</v>
      </c>
      <c r="R6091" s="1"/>
      <c r="S6091" s="1" t="s">
        <v>24564</v>
      </c>
      <c r="T6091" s="1" t="s">
        <v>6826</v>
      </c>
      <c r="U6091" s="1"/>
      <c r="V6091" s="1" t="s">
        <v>6913</v>
      </c>
      <c r="W6091" s="1" t="s">
        <v>6826</v>
      </c>
    </row>
    <row r="6092" spans="1:23" x14ac:dyDescent="0.25">
      <c r="A6092" s="1">
        <v>1003583</v>
      </c>
      <c r="B6092" s="5" t="str">
        <f>VLOOKUP(H6092,'FIPS Basin X-walk'!$A$2:$F$3224,6,FALSE)</f>
        <v>Williston Basin</v>
      </c>
      <c r="C6092" s="1" t="s">
        <v>17670</v>
      </c>
      <c r="D6092" s="1"/>
      <c r="E6092" s="1"/>
      <c r="F6092" s="1" t="s">
        <v>17671</v>
      </c>
      <c r="G6092" s="1" t="s">
        <v>17672</v>
      </c>
      <c r="H6092" s="1">
        <v>38081</v>
      </c>
      <c r="I6092" s="1">
        <v>1003583</v>
      </c>
      <c r="J6092" s="1">
        <v>46.258482000000001</v>
      </c>
      <c r="K6092" s="1">
        <v>-97.695059999999998</v>
      </c>
      <c r="L6092" s="1"/>
      <c r="M6092" s="1" t="s">
        <v>1511</v>
      </c>
      <c r="N6092" s="1" t="s">
        <v>17561</v>
      </c>
      <c r="O6092" s="1">
        <v>2022</v>
      </c>
      <c r="P6092" s="1">
        <v>58040</v>
      </c>
      <c r="Q6092" s="1" t="s">
        <v>17673</v>
      </c>
      <c r="R6092" s="1"/>
      <c r="S6092" s="1" t="s">
        <v>24358</v>
      </c>
      <c r="T6092" s="1" t="s">
        <v>6826</v>
      </c>
      <c r="U6092" s="1"/>
      <c r="V6092" s="1" t="s">
        <v>6878</v>
      </c>
      <c r="W6092" s="1" t="s">
        <v>6826</v>
      </c>
    </row>
    <row r="6093" spans="1:23" x14ac:dyDescent="0.25">
      <c r="A6093" s="1">
        <v>1000725</v>
      </c>
      <c r="B6093" s="5" t="str">
        <f>VLOOKUP(H6093,'FIPS Basin X-walk'!$A$2:$F$3224,6,FALSE)</f>
        <v>Nemaha Anticline</v>
      </c>
      <c r="C6093" s="1" t="s">
        <v>16015</v>
      </c>
      <c r="D6093" s="1"/>
      <c r="E6093" s="1" t="s">
        <v>6828</v>
      </c>
      <c r="F6093" s="1" t="s">
        <v>16016</v>
      </c>
      <c r="G6093" s="1" t="s">
        <v>1694</v>
      </c>
      <c r="H6093" s="1">
        <v>31153</v>
      </c>
      <c r="I6093" s="1">
        <v>1000725</v>
      </c>
      <c r="J6093" s="1">
        <v>41.1706</v>
      </c>
      <c r="K6093" s="1">
        <v>-95.969200000000001</v>
      </c>
      <c r="L6093" s="1"/>
      <c r="M6093" s="1" t="s">
        <v>1491</v>
      </c>
      <c r="N6093" s="1" t="s">
        <v>15841</v>
      </c>
      <c r="O6093" s="1">
        <v>2022</v>
      </c>
      <c r="P6093" s="1">
        <v>68147</v>
      </c>
      <c r="Q6093" s="1" t="s">
        <v>16017</v>
      </c>
      <c r="R6093" s="1"/>
      <c r="S6093" s="1" t="s">
        <v>24355</v>
      </c>
      <c r="T6093" s="1" t="s">
        <v>6826</v>
      </c>
      <c r="U6093" s="1"/>
      <c r="V6093" s="1" t="s">
        <v>15864</v>
      </c>
      <c r="W6093" s="1" t="s">
        <v>6828</v>
      </c>
    </row>
    <row r="6094" spans="1:23" x14ac:dyDescent="0.25">
      <c r="A6094" s="1">
        <v>1001935</v>
      </c>
      <c r="B6094" s="5" t="str">
        <f>VLOOKUP(H6094,'FIPS Basin X-walk'!$A$2:$F$3224,6,FALSE)</f>
        <v>Nemaha Anticline</v>
      </c>
      <c r="C6094" s="1" t="s">
        <v>16018</v>
      </c>
      <c r="D6094" s="1"/>
      <c r="E6094" s="1"/>
      <c r="F6094" s="1" t="s">
        <v>11316</v>
      </c>
      <c r="G6094" s="1" t="s">
        <v>16019</v>
      </c>
      <c r="H6094" s="1">
        <v>31153</v>
      </c>
      <c r="I6094" s="1">
        <v>1001935</v>
      </c>
      <c r="J6094" s="1">
        <v>41.100099999999998</v>
      </c>
      <c r="K6094" s="1">
        <v>-96.162700000000001</v>
      </c>
      <c r="L6094" s="1"/>
      <c r="M6094" s="1" t="s">
        <v>1491</v>
      </c>
      <c r="N6094" s="1" t="s">
        <v>15841</v>
      </c>
      <c r="O6094" s="1">
        <v>2022</v>
      </c>
      <c r="P6094" s="1">
        <v>68059</v>
      </c>
      <c r="Q6094" s="1" t="s">
        <v>16020</v>
      </c>
      <c r="R6094" s="1"/>
      <c r="S6094" s="1" t="s">
        <v>24358</v>
      </c>
      <c r="T6094" s="1" t="s">
        <v>6826</v>
      </c>
      <c r="U6094" s="1"/>
      <c r="V6094" s="1" t="s">
        <v>16021</v>
      </c>
      <c r="W6094" s="1" t="s">
        <v>6826</v>
      </c>
    </row>
    <row r="6095" spans="1:23" x14ac:dyDescent="0.25">
      <c r="A6095" s="1">
        <v>1002034</v>
      </c>
      <c r="B6095" s="5" t="str">
        <f>VLOOKUP(H6095,'FIPS Basin X-walk'!$A$2:$F$3224,6,FALSE)</f>
        <v>Wisconsin Arch</v>
      </c>
      <c r="C6095" s="1" t="s">
        <v>23253</v>
      </c>
      <c r="D6095" s="1"/>
      <c r="E6095" s="1"/>
      <c r="F6095" s="1" t="s">
        <v>23254</v>
      </c>
      <c r="G6095" s="1" t="s">
        <v>23255</v>
      </c>
      <c r="H6095" s="1">
        <v>55111</v>
      </c>
      <c r="I6095" s="1">
        <v>1002034</v>
      </c>
      <c r="J6095" s="1">
        <v>43.528049000000003</v>
      </c>
      <c r="K6095" s="1">
        <v>-89.999600000000001</v>
      </c>
      <c r="L6095" s="1"/>
      <c r="M6095" s="1" t="s">
        <v>1517</v>
      </c>
      <c r="N6095" s="1" t="s">
        <v>22991</v>
      </c>
      <c r="O6095" s="1">
        <v>2022</v>
      </c>
      <c r="P6095" s="1">
        <v>53959</v>
      </c>
      <c r="Q6095" s="1" t="s">
        <v>23256</v>
      </c>
      <c r="R6095" s="1"/>
      <c r="S6095" s="1" t="s">
        <v>24737</v>
      </c>
      <c r="T6095" s="1" t="s">
        <v>6826</v>
      </c>
      <c r="U6095" s="1"/>
      <c r="V6095" s="1" t="s">
        <v>14312</v>
      </c>
      <c r="W6095" s="1" t="s">
        <v>6828</v>
      </c>
    </row>
    <row r="6096" spans="1:23" x14ac:dyDescent="0.25">
      <c r="A6096" s="1">
        <v>1014429</v>
      </c>
      <c r="B6096" s="5" t="str">
        <f>VLOOKUP(H6096,'FIPS Basin X-walk'!$A$2:$F$3224,6,FALSE)</f>
        <v>Salina Basin</v>
      </c>
      <c r="C6096" s="1" t="s">
        <v>27141</v>
      </c>
      <c r="D6096" s="1"/>
      <c r="E6096" s="1"/>
      <c r="F6096" s="1" t="s">
        <v>27142</v>
      </c>
      <c r="G6096" s="1" t="s">
        <v>27143</v>
      </c>
      <c r="H6096" s="1">
        <v>31155</v>
      </c>
      <c r="I6096" s="1">
        <v>1014429</v>
      </c>
      <c r="J6096" s="1">
        <v>41.223939999999999</v>
      </c>
      <c r="K6096" s="1">
        <v>-96.541200000000003</v>
      </c>
      <c r="L6096" s="1"/>
      <c r="M6096" s="1" t="s">
        <v>1491</v>
      </c>
      <c r="N6096" s="1" t="s">
        <v>15841</v>
      </c>
      <c r="O6096" s="1">
        <v>2022</v>
      </c>
      <c r="P6096" s="1">
        <v>68066</v>
      </c>
      <c r="Q6096" s="1" t="s">
        <v>27144</v>
      </c>
      <c r="R6096" s="1"/>
      <c r="S6096" s="1" t="s">
        <v>24364</v>
      </c>
      <c r="T6096" s="1" t="s">
        <v>6826</v>
      </c>
      <c r="U6096" s="1"/>
      <c r="V6096" s="1" t="s">
        <v>12973</v>
      </c>
      <c r="W6096" s="1" t="s">
        <v>6826</v>
      </c>
    </row>
    <row r="6097" spans="1:23" x14ac:dyDescent="0.25">
      <c r="A6097" s="1">
        <v>1014205</v>
      </c>
      <c r="B6097" s="5" t="str">
        <f>VLOOKUP(H6097,'FIPS Basin X-walk'!$A$2:$F$3224,6,FALSE)</f>
        <v>Appalachian Basin</v>
      </c>
      <c r="C6097" s="1" t="s">
        <v>26902</v>
      </c>
      <c r="D6097" s="1"/>
      <c r="E6097" s="1"/>
      <c r="F6097" s="1" t="s">
        <v>1890</v>
      </c>
      <c r="G6097" s="1" t="s">
        <v>1890</v>
      </c>
      <c r="H6097" s="1">
        <v>36093</v>
      </c>
      <c r="I6097" s="1">
        <v>1014205</v>
      </c>
      <c r="J6097" s="1">
        <v>42.820700324065697</v>
      </c>
      <c r="K6097" s="1">
        <v>-74.0022417045205</v>
      </c>
      <c r="L6097" s="1"/>
      <c r="M6097" s="1" t="s">
        <v>1481</v>
      </c>
      <c r="N6097" s="1" t="s">
        <v>16632</v>
      </c>
      <c r="O6097" s="1">
        <v>2022</v>
      </c>
      <c r="P6097" s="1">
        <v>12306</v>
      </c>
      <c r="Q6097" s="1" t="s">
        <v>26903</v>
      </c>
      <c r="R6097" s="1"/>
      <c r="S6097" s="1">
        <v>221118</v>
      </c>
      <c r="T6097" s="1" t="s">
        <v>6826</v>
      </c>
      <c r="U6097" s="1"/>
      <c r="V6097" s="1" t="s">
        <v>26904</v>
      </c>
      <c r="W6097" s="1" t="s">
        <v>6826</v>
      </c>
    </row>
    <row r="6098" spans="1:23" x14ac:dyDescent="0.25">
      <c r="A6098" s="1">
        <v>1004412</v>
      </c>
      <c r="B6098" s="5" t="str">
        <f>VLOOKUP(H6098,'FIPS Basin X-walk'!$A$2:$F$3224,6,FALSE)</f>
        <v>Appalachian Basin</v>
      </c>
      <c r="C6098" s="1" t="s">
        <v>17094</v>
      </c>
      <c r="D6098" s="1"/>
      <c r="E6098" s="1"/>
      <c r="F6098" s="1" t="s">
        <v>17095</v>
      </c>
      <c r="G6098" s="1" t="s">
        <v>17096</v>
      </c>
      <c r="H6098" s="1">
        <v>36093</v>
      </c>
      <c r="I6098" s="1">
        <v>1004412</v>
      </c>
      <c r="J6098" s="1">
        <v>42.830953000000001</v>
      </c>
      <c r="K6098" s="1">
        <v>-73.876394000000005</v>
      </c>
      <c r="L6098" s="1"/>
      <c r="M6098" s="1" t="s">
        <v>1481</v>
      </c>
      <c r="N6098" s="1" t="s">
        <v>16632</v>
      </c>
      <c r="O6098" s="1">
        <v>2022</v>
      </c>
      <c r="P6098" s="1">
        <v>12309</v>
      </c>
      <c r="Q6098" s="1" t="s">
        <v>17097</v>
      </c>
      <c r="R6098" s="1"/>
      <c r="S6098" s="1" t="s">
        <v>24802</v>
      </c>
      <c r="T6098" s="1" t="s">
        <v>6826</v>
      </c>
      <c r="U6098" s="1"/>
      <c r="V6098" s="1" t="s">
        <v>8644</v>
      </c>
      <c r="W6098" s="1" t="s">
        <v>6826</v>
      </c>
    </row>
    <row r="6099" spans="1:23" x14ac:dyDescent="0.25">
      <c r="A6099" s="1">
        <v>1003966</v>
      </c>
      <c r="B6099" s="5" t="str">
        <f>VLOOKUP(H6099,'FIPS Basin X-walk'!$A$2:$F$3224,6,FALSE)</f>
        <v>Appalachian Basin</v>
      </c>
      <c r="C6099" s="1" t="s">
        <v>17100</v>
      </c>
      <c r="D6099" s="1"/>
      <c r="E6099" s="1"/>
      <c r="F6099" s="1" t="s">
        <v>17101</v>
      </c>
      <c r="G6099" s="1" t="s">
        <v>17096</v>
      </c>
      <c r="H6099" s="1">
        <v>36093</v>
      </c>
      <c r="I6099" s="1">
        <v>1003966</v>
      </c>
      <c r="J6099" s="1">
        <v>42.860644000000001</v>
      </c>
      <c r="K6099" s="1">
        <v>-74.025053</v>
      </c>
      <c r="L6099" s="1"/>
      <c r="M6099" s="1" t="s">
        <v>1481</v>
      </c>
      <c r="N6099" s="1" t="s">
        <v>16632</v>
      </c>
      <c r="O6099" s="1">
        <v>2022</v>
      </c>
      <c r="P6099" s="1">
        <v>12150</v>
      </c>
      <c r="Q6099" s="1" t="s">
        <v>17102</v>
      </c>
      <c r="R6099" s="1"/>
      <c r="S6099" s="1" t="s">
        <v>24414</v>
      </c>
      <c r="T6099" s="1" t="s">
        <v>6826</v>
      </c>
      <c r="U6099" s="1"/>
      <c r="V6099" s="1" t="s">
        <v>17103</v>
      </c>
      <c r="W6099" s="1" t="s">
        <v>6826</v>
      </c>
    </row>
    <row r="6100" spans="1:23" x14ac:dyDescent="0.25">
      <c r="A6100" s="1">
        <v>1010642</v>
      </c>
      <c r="B6100" s="5" t="str">
        <f>VLOOKUP(H6100,'FIPS Basin X-walk'!$A$2:$F$3224,6,FALSE)</f>
        <v>Appalachian Basin</v>
      </c>
      <c r="C6100" s="1" t="s">
        <v>17098</v>
      </c>
      <c r="D6100" s="1"/>
      <c r="E6100" s="1"/>
      <c r="F6100" s="1" t="s">
        <v>1890</v>
      </c>
      <c r="G6100" s="1" t="s">
        <v>17096</v>
      </c>
      <c r="H6100" s="1">
        <v>36093</v>
      </c>
      <c r="I6100" s="1">
        <v>1010642</v>
      </c>
      <c r="J6100" s="1">
        <v>42.809899999999999</v>
      </c>
      <c r="K6100" s="1">
        <v>-73.951719999999995</v>
      </c>
      <c r="L6100" s="1"/>
      <c r="M6100" s="1" t="s">
        <v>1481</v>
      </c>
      <c r="N6100" s="1" t="s">
        <v>16632</v>
      </c>
      <c r="O6100" s="1">
        <v>2022</v>
      </c>
      <c r="P6100" s="1">
        <v>12345</v>
      </c>
      <c r="Q6100" s="1" t="s">
        <v>17099</v>
      </c>
      <c r="R6100" s="1"/>
      <c r="S6100" s="1" t="s">
        <v>24896</v>
      </c>
      <c r="T6100" s="1" t="s">
        <v>6826</v>
      </c>
      <c r="U6100" s="1"/>
      <c r="V6100" s="1" t="s">
        <v>8644</v>
      </c>
      <c r="W6100" s="1" t="s">
        <v>6826</v>
      </c>
    </row>
    <row r="6101" spans="1:23" x14ac:dyDescent="0.25">
      <c r="A6101" s="1">
        <v>1001661</v>
      </c>
      <c r="B6101" s="5" t="str">
        <f>VLOOKUP(H6101,'FIPS Basin X-walk'!$A$2:$F$3224,6,FALSE)</f>
        <v>Appalachian Basin</v>
      </c>
      <c r="C6101" s="1" t="s">
        <v>17104</v>
      </c>
      <c r="D6101" s="1"/>
      <c r="E6101" s="1"/>
      <c r="F6101" s="1" t="s">
        <v>17105</v>
      </c>
      <c r="G6101" s="1" t="s">
        <v>17106</v>
      </c>
      <c r="H6101" s="1">
        <v>36095</v>
      </c>
      <c r="I6101" s="1">
        <v>1001661</v>
      </c>
      <c r="J6101" s="1">
        <v>42.766734</v>
      </c>
      <c r="K6101" s="1">
        <v>-74.461354999999998</v>
      </c>
      <c r="L6101" s="1"/>
      <c r="M6101" s="1" t="s">
        <v>1481</v>
      </c>
      <c r="N6101" s="1" t="s">
        <v>16632</v>
      </c>
      <c r="O6101" s="1">
        <v>2022</v>
      </c>
      <c r="P6101" s="1">
        <v>12031</v>
      </c>
      <c r="Q6101" s="1" t="s">
        <v>825</v>
      </c>
      <c r="R6101" s="1"/>
      <c r="S6101" s="1" t="s">
        <v>24435</v>
      </c>
      <c r="T6101" s="1" t="s">
        <v>6826</v>
      </c>
      <c r="U6101" s="1"/>
      <c r="V6101" s="1" t="s">
        <v>7090</v>
      </c>
      <c r="W6101" s="1" t="s">
        <v>6826</v>
      </c>
    </row>
    <row r="6102" spans="1:23" x14ac:dyDescent="0.25">
      <c r="A6102" s="1">
        <v>1002725</v>
      </c>
      <c r="B6102" s="5" t="str">
        <f>VLOOKUP(H6102,'FIPS Basin X-walk'!$A$2:$F$3224,6,FALSE)</f>
        <v>Michigan Basin</v>
      </c>
      <c r="C6102" s="1" t="s">
        <v>14681</v>
      </c>
      <c r="D6102" s="1"/>
      <c r="E6102" s="1"/>
      <c r="F6102" s="1" t="s">
        <v>14682</v>
      </c>
      <c r="G6102" s="1" t="s">
        <v>14678</v>
      </c>
      <c r="H6102" s="1">
        <v>26153</v>
      </c>
      <c r="I6102" s="1">
        <v>1002725</v>
      </c>
      <c r="J6102" s="1">
        <v>46.045326000000003</v>
      </c>
      <c r="K6102" s="1">
        <v>-86.045151000000004</v>
      </c>
      <c r="L6102" s="1"/>
      <c r="M6102" s="1" t="s">
        <v>1493</v>
      </c>
      <c r="N6102" s="1" t="s">
        <v>14185</v>
      </c>
      <c r="O6102" s="1">
        <v>2022</v>
      </c>
      <c r="P6102" s="1">
        <v>49840</v>
      </c>
      <c r="Q6102" s="1" t="s">
        <v>14683</v>
      </c>
      <c r="R6102" s="1"/>
      <c r="S6102" s="1" t="s">
        <v>24397</v>
      </c>
      <c r="T6102" s="1" t="s">
        <v>6826</v>
      </c>
      <c r="U6102" s="1"/>
      <c r="V6102" s="1" t="s">
        <v>14684</v>
      </c>
      <c r="W6102" s="1" t="s">
        <v>6826</v>
      </c>
    </row>
    <row r="6103" spans="1:23" x14ac:dyDescent="0.25">
      <c r="A6103" s="1">
        <v>1005073</v>
      </c>
      <c r="B6103" s="5" t="str">
        <f>VLOOKUP(H6103,'FIPS Basin X-walk'!$A$2:$F$3224,6,FALSE)</f>
        <v>Michigan Basin</v>
      </c>
      <c r="C6103" s="1" t="s">
        <v>14676</v>
      </c>
      <c r="D6103" s="1"/>
      <c r="E6103" s="1"/>
      <c r="F6103" s="1" t="s">
        <v>14677</v>
      </c>
      <c r="G6103" s="1" t="s">
        <v>14678</v>
      </c>
      <c r="H6103" s="1">
        <v>26153</v>
      </c>
      <c r="I6103" s="1">
        <v>1005073</v>
      </c>
      <c r="J6103" s="1">
        <v>45.959699999999998</v>
      </c>
      <c r="K6103" s="1">
        <v>-86.255399999999995</v>
      </c>
      <c r="L6103" s="1"/>
      <c r="M6103" s="1" t="s">
        <v>1493</v>
      </c>
      <c r="N6103" s="1" t="s">
        <v>14185</v>
      </c>
      <c r="O6103" s="1">
        <v>2022</v>
      </c>
      <c r="P6103" s="1">
        <v>49854</v>
      </c>
      <c r="Q6103" s="1" t="s">
        <v>14679</v>
      </c>
      <c r="R6103" s="1"/>
      <c r="S6103" s="1" t="s">
        <v>24431</v>
      </c>
      <c r="T6103" s="1" t="s">
        <v>6826</v>
      </c>
      <c r="U6103" s="1"/>
      <c r="V6103" s="1" t="s">
        <v>14680</v>
      </c>
      <c r="W6103" s="1" t="s">
        <v>6826</v>
      </c>
    </row>
    <row r="6104" spans="1:23" x14ac:dyDescent="0.25">
      <c r="A6104" s="1">
        <v>1005513</v>
      </c>
      <c r="B6104" s="5" t="str">
        <f>VLOOKUP(H6104,'FIPS Basin X-walk'!$A$2:$F$3224,6,FALSE)</f>
        <v>Appalachian Basin (Eastern Overthrust Area)</v>
      </c>
      <c r="C6104" s="1" t="s">
        <v>17111</v>
      </c>
      <c r="D6104" s="1"/>
      <c r="E6104" s="1"/>
      <c r="F6104" s="1" t="s">
        <v>17108</v>
      </c>
      <c r="G6104" s="1" t="s">
        <v>17109</v>
      </c>
      <c r="H6104" s="1">
        <v>36097</v>
      </c>
      <c r="I6104" s="1">
        <v>1005513</v>
      </c>
      <c r="J6104" s="1">
        <v>42.383322</v>
      </c>
      <c r="K6104" s="1">
        <v>-76.864082999999994</v>
      </c>
      <c r="L6104" s="1"/>
      <c r="M6104" s="1" t="s">
        <v>1481</v>
      </c>
      <c r="N6104" s="1" t="s">
        <v>16632</v>
      </c>
      <c r="O6104" s="1">
        <v>2022</v>
      </c>
      <c r="P6104" s="1">
        <v>14891</v>
      </c>
      <c r="Q6104" s="1" t="s">
        <v>25543</v>
      </c>
      <c r="R6104" s="1"/>
      <c r="S6104" s="1" t="s">
        <v>24738</v>
      </c>
      <c r="T6104" s="1" t="s">
        <v>6826</v>
      </c>
      <c r="U6104" s="1"/>
      <c r="V6104" s="1" t="s">
        <v>7099</v>
      </c>
      <c r="W6104" s="1" t="s">
        <v>6826</v>
      </c>
    </row>
    <row r="6105" spans="1:23" x14ac:dyDescent="0.25">
      <c r="A6105" s="1">
        <v>1005849</v>
      </c>
      <c r="B6105" s="5" t="str">
        <f>VLOOKUP(H6105,'FIPS Basin X-walk'!$A$2:$F$3224,6,FALSE)</f>
        <v>Appalachian Basin (Eastern Overthrust Area)</v>
      </c>
      <c r="C6105" s="1" t="s">
        <v>17107</v>
      </c>
      <c r="D6105" s="1"/>
      <c r="E6105" s="1"/>
      <c r="F6105" s="1" t="s">
        <v>17108</v>
      </c>
      <c r="G6105" s="1" t="s">
        <v>17109</v>
      </c>
      <c r="H6105" s="1">
        <v>36097</v>
      </c>
      <c r="I6105" s="1">
        <v>1005849</v>
      </c>
      <c r="J6105" s="1">
        <v>42.410040000000002</v>
      </c>
      <c r="K6105" s="1">
        <v>-76.896029999999996</v>
      </c>
      <c r="L6105" s="1"/>
      <c r="M6105" s="1" t="s">
        <v>1481</v>
      </c>
      <c r="N6105" s="1" t="s">
        <v>16632</v>
      </c>
      <c r="O6105" s="1">
        <v>2022</v>
      </c>
      <c r="P6105" s="1">
        <v>14891</v>
      </c>
      <c r="Q6105" s="1" t="s">
        <v>17110</v>
      </c>
      <c r="R6105" s="1"/>
      <c r="S6105" s="1" t="s">
        <v>24738</v>
      </c>
      <c r="T6105" s="1" t="s">
        <v>6826</v>
      </c>
      <c r="U6105" s="1"/>
      <c r="V6105" s="1" t="s">
        <v>25618</v>
      </c>
      <c r="W6105" s="1" t="s">
        <v>6826</v>
      </c>
    </row>
    <row r="6106" spans="1:23" x14ac:dyDescent="0.25">
      <c r="A6106" s="1">
        <v>1001203</v>
      </c>
      <c r="B6106" s="5" t="str">
        <f>VLOOKUP(H6106,'FIPS Basin X-walk'!$A$2:$F$3224,6,FALSE)</f>
        <v>Appalachian Basin (Eastern Overthrust Area)</v>
      </c>
      <c r="C6106" s="1" t="s">
        <v>19466</v>
      </c>
      <c r="D6106" s="1"/>
      <c r="E6106" s="1" t="s">
        <v>6828</v>
      </c>
      <c r="F6106" s="1" t="s">
        <v>19467</v>
      </c>
      <c r="G6106" s="1" t="s">
        <v>1543</v>
      </c>
      <c r="H6106" s="1">
        <v>42107</v>
      </c>
      <c r="I6106" s="1">
        <v>1001203</v>
      </c>
      <c r="J6106" s="1">
        <v>40.79</v>
      </c>
      <c r="K6106" s="1">
        <v>-76.198400000000007</v>
      </c>
      <c r="L6106" s="1"/>
      <c r="M6106" s="1" t="s">
        <v>1501</v>
      </c>
      <c r="N6106" s="1" t="s">
        <v>18868</v>
      </c>
      <c r="O6106" s="1">
        <v>2022</v>
      </c>
      <c r="P6106" s="1">
        <v>17931</v>
      </c>
      <c r="Q6106" s="1" t="s">
        <v>24657</v>
      </c>
      <c r="R6106" s="1"/>
      <c r="S6106" s="1" t="s">
        <v>24355</v>
      </c>
      <c r="T6106" s="1" t="s">
        <v>6828</v>
      </c>
      <c r="U6106" s="1"/>
      <c r="V6106" s="1" t="s">
        <v>24658</v>
      </c>
      <c r="W6106" s="1" t="s">
        <v>6828</v>
      </c>
    </row>
    <row r="6107" spans="1:23" x14ac:dyDescent="0.25">
      <c r="A6107" s="1">
        <v>1001282</v>
      </c>
      <c r="B6107" s="5" t="str">
        <f>VLOOKUP(H6107,'FIPS Basin X-walk'!$A$2:$F$3224,6,FALSE)</f>
        <v>Appalachian Basin (Eastern Overthrust Area)</v>
      </c>
      <c r="C6107" s="1" t="s">
        <v>19460</v>
      </c>
      <c r="D6107" s="1"/>
      <c r="E6107" s="1" t="s">
        <v>6828</v>
      </c>
      <c r="F6107" s="1" t="s">
        <v>12101</v>
      </c>
      <c r="G6107" s="1" t="s">
        <v>1543</v>
      </c>
      <c r="H6107" s="1">
        <v>42107</v>
      </c>
      <c r="I6107" s="1">
        <v>1001282</v>
      </c>
      <c r="J6107" s="1">
        <v>40.822200000000002</v>
      </c>
      <c r="K6107" s="1">
        <v>-76.173599999999993</v>
      </c>
      <c r="L6107" s="1"/>
      <c r="M6107" s="1" t="s">
        <v>1501</v>
      </c>
      <c r="N6107" s="1" t="s">
        <v>18868</v>
      </c>
      <c r="O6107" s="1">
        <v>2022</v>
      </c>
      <c r="P6107" s="1">
        <v>17976</v>
      </c>
      <c r="Q6107" s="1" t="s">
        <v>19461</v>
      </c>
      <c r="R6107" s="1"/>
      <c r="S6107" s="1" t="s">
        <v>24355</v>
      </c>
      <c r="T6107" s="1" t="s">
        <v>6826</v>
      </c>
      <c r="U6107" s="1"/>
      <c r="V6107" s="1" t="s">
        <v>19462</v>
      </c>
      <c r="W6107" s="1" t="s">
        <v>6828</v>
      </c>
    </row>
    <row r="6108" spans="1:23" x14ac:dyDescent="0.25">
      <c r="A6108" s="1">
        <v>1001249</v>
      </c>
      <c r="B6108" s="5" t="str">
        <f>VLOOKUP(H6108,'FIPS Basin X-walk'!$A$2:$F$3224,6,FALSE)</f>
        <v>Appalachian Basin (Eastern Overthrust Area)</v>
      </c>
      <c r="C6108" s="1" t="s">
        <v>19471</v>
      </c>
      <c r="D6108" s="1"/>
      <c r="E6108" s="1" t="s">
        <v>6828</v>
      </c>
      <c r="F6108" s="1" t="s">
        <v>19472</v>
      </c>
      <c r="G6108" s="1" t="s">
        <v>1543</v>
      </c>
      <c r="H6108" s="1">
        <v>42107</v>
      </c>
      <c r="I6108" s="1">
        <v>1001249</v>
      </c>
      <c r="J6108" s="1">
        <v>40.619100000000003</v>
      </c>
      <c r="K6108" s="1">
        <v>-76.45</v>
      </c>
      <c r="L6108" s="1"/>
      <c r="M6108" s="1" t="s">
        <v>1501</v>
      </c>
      <c r="N6108" s="1" t="s">
        <v>18868</v>
      </c>
      <c r="O6108" s="1">
        <v>2022</v>
      </c>
      <c r="P6108" s="1">
        <v>17981</v>
      </c>
      <c r="Q6108" s="1" t="s">
        <v>19473</v>
      </c>
      <c r="R6108" s="1"/>
      <c r="S6108" s="1" t="s">
        <v>24355</v>
      </c>
      <c r="T6108" s="1" t="s">
        <v>6826</v>
      </c>
      <c r="U6108" s="1"/>
      <c r="V6108" s="1" t="s">
        <v>19474</v>
      </c>
      <c r="W6108" s="1" t="s">
        <v>6828</v>
      </c>
    </row>
    <row r="6109" spans="1:23" x14ac:dyDescent="0.25">
      <c r="A6109" s="1">
        <v>1001885</v>
      </c>
      <c r="B6109" s="5" t="str">
        <f>VLOOKUP(H6109,'FIPS Basin X-walk'!$A$2:$F$3224,6,FALSE)</f>
        <v>Appalachian Basin (Eastern Overthrust Area)</v>
      </c>
      <c r="C6109" s="1" t="s">
        <v>19463</v>
      </c>
      <c r="D6109" s="1"/>
      <c r="E6109" s="1"/>
      <c r="F6109" s="1" t="s">
        <v>19464</v>
      </c>
      <c r="G6109" s="1" t="s">
        <v>19465</v>
      </c>
      <c r="H6109" s="1">
        <v>42107</v>
      </c>
      <c r="I6109" s="1">
        <v>1001885</v>
      </c>
      <c r="J6109" s="1">
        <v>40.632927000000002</v>
      </c>
      <c r="K6109" s="1">
        <v>-76.187911999999997</v>
      </c>
      <c r="L6109" s="1" t="s">
        <v>24753</v>
      </c>
      <c r="M6109" s="1" t="s">
        <v>1501</v>
      </c>
      <c r="N6109" s="1" t="s">
        <v>18868</v>
      </c>
      <c r="O6109" s="1">
        <v>2022</v>
      </c>
      <c r="P6109" s="1">
        <v>17929</v>
      </c>
      <c r="Q6109" s="1" t="s">
        <v>24794</v>
      </c>
      <c r="R6109" s="1"/>
      <c r="S6109" s="1" t="s">
        <v>24795</v>
      </c>
      <c r="T6109" s="1" t="s">
        <v>6826</v>
      </c>
      <c r="U6109" s="1"/>
      <c r="V6109" s="1" t="s">
        <v>13498</v>
      </c>
      <c r="W6109" s="1" t="s">
        <v>6826</v>
      </c>
    </row>
    <row r="6110" spans="1:23" x14ac:dyDescent="0.25">
      <c r="A6110" s="1">
        <v>1011225</v>
      </c>
      <c r="B6110" s="5" t="str">
        <f>VLOOKUP(H6110,'FIPS Basin X-walk'!$A$2:$F$3224,6,FALSE)</f>
        <v>Appalachian Basin (Eastern Overthrust Area)</v>
      </c>
      <c r="C6110" s="1" t="s">
        <v>19475</v>
      </c>
      <c r="D6110" s="1"/>
      <c r="E6110" s="1"/>
      <c r="F6110" s="1" t="s">
        <v>19476</v>
      </c>
      <c r="G6110" s="1" t="s">
        <v>19465</v>
      </c>
      <c r="H6110" s="1">
        <v>42107</v>
      </c>
      <c r="I6110" s="1">
        <v>1011225</v>
      </c>
      <c r="J6110" s="1">
        <v>40.669607999999997</v>
      </c>
      <c r="K6110" s="1">
        <v>-76.380716000000007</v>
      </c>
      <c r="L6110" s="1"/>
      <c r="M6110" s="1" t="s">
        <v>1501</v>
      </c>
      <c r="N6110" s="1" t="s">
        <v>18868</v>
      </c>
      <c r="O6110" s="1">
        <v>2022</v>
      </c>
      <c r="P6110" s="1">
        <v>17938</v>
      </c>
      <c r="Q6110" s="1" t="s">
        <v>26338</v>
      </c>
      <c r="R6110" s="1"/>
      <c r="S6110" s="1" t="s">
        <v>24532</v>
      </c>
      <c r="T6110" s="1" t="s">
        <v>6826</v>
      </c>
      <c r="U6110" s="1"/>
      <c r="V6110" s="1" t="s">
        <v>19311</v>
      </c>
      <c r="W6110" s="1" t="s">
        <v>6828</v>
      </c>
    </row>
    <row r="6111" spans="1:23" x14ac:dyDescent="0.25">
      <c r="A6111" s="1">
        <v>1014726</v>
      </c>
      <c r="B6111" s="5" t="str">
        <f>VLOOKUP(H6111,'FIPS Basin X-walk'!$A$2:$F$3224,6,FALSE)</f>
        <v>Appalachian Basin (Eastern Overthrust Area)</v>
      </c>
      <c r="C6111" s="1"/>
      <c r="D6111" s="1"/>
      <c r="E6111" s="1"/>
      <c r="F6111" s="1" t="s">
        <v>19476</v>
      </c>
      <c r="G6111" s="1" t="s">
        <v>19465</v>
      </c>
      <c r="H6111" s="1">
        <v>42107</v>
      </c>
      <c r="I6111" s="1">
        <v>1014726</v>
      </c>
      <c r="J6111" s="1">
        <v>40.676909999999999</v>
      </c>
      <c r="K6111" s="1">
        <v>-76.472933999999995</v>
      </c>
      <c r="L6111" s="1"/>
      <c r="M6111" s="1" t="s">
        <v>1501</v>
      </c>
      <c r="N6111" s="1" t="s">
        <v>18868</v>
      </c>
      <c r="O6111" s="1">
        <v>2022</v>
      </c>
      <c r="P6111" s="1">
        <v>17938</v>
      </c>
      <c r="Q6111" s="1" t="s">
        <v>24333</v>
      </c>
      <c r="R6111" s="1"/>
      <c r="S6111" s="1" t="s">
        <v>24435</v>
      </c>
      <c r="T6111" s="1" t="s">
        <v>6826</v>
      </c>
      <c r="U6111" s="1"/>
      <c r="V6111" s="1" t="s">
        <v>6881</v>
      </c>
      <c r="W6111" s="1" t="s">
        <v>6826</v>
      </c>
    </row>
    <row r="6112" spans="1:23" x14ac:dyDescent="0.25">
      <c r="A6112" s="1">
        <v>1005202</v>
      </c>
      <c r="B6112" s="5" t="str">
        <f>VLOOKUP(H6112,'FIPS Basin X-walk'!$A$2:$F$3224,6,FALSE)</f>
        <v>Appalachian Basin (Eastern Overthrust Area)</v>
      </c>
      <c r="C6112" s="1" t="s">
        <v>19468</v>
      </c>
      <c r="D6112" s="1"/>
      <c r="E6112" s="1"/>
      <c r="F6112" s="1" t="s">
        <v>19469</v>
      </c>
      <c r="G6112" s="1" t="s">
        <v>19465</v>
      </c>
      <c r="H6112" s="1">
        <v>42107</v>
      </c>
      <c r="I6112" s="1">
        <v>1005202</v>
      </c>
      <c r="J6112" s="1">
        <v>40.836388999999997</v>
      </c>
      <c r="K6112" s="1">
        <v>-76.030833000000001</v>
      </c>
      <c r="L6112" s="1"/>
      <c r="M6112" s="1" t="s">
        <v>1501</v>
      </c>
      <c r="N6112" s="1" t="s">
        <v>18868</v>
      </c>
      <c r="O6112" s="1">
        <v>2022</v>
      </c>
      <c r="P6112" s="1">
        <v>18252</v>
      </c>
      <c r="Q6112" s="1" t="s">
        <v>25476</v>
      </c>
      <c r="R6112" s="1"/>
      <c r="S6112" s="1" t="s">
        <v>24387</v>
      </c>
      <c r="T6112" s="1" t="s">
        <v>6826</v>
      </c>
      <c r="U6112" s="1"/>
      <c r="V6112" s="1" t="s">
        <v>19470</v>
      </c>
      <c r="W6112" s="1" t="s">
        <v>6826</v>
      </c>
    </row>
    <row r="6113" spans="1:23" x14ac:dyDescent="0.25">
      <c r="A6113" s="1">
        <v>1002777</v>
      </c>
      <c r="B6113" s="5" t="str">
        <f>VLOOKUP(H6113,'FIPS Basin X-walk'!$A$2:$F$3224,6,FALSE)</f>
        <v>Appalachian Basin</v>
      </c>
      <c r="C6113" s="1" t="s">
        <v>18185</v>
      </c>
      <c r="D6113" s="1"/>
      <c r="E6113" s="1"/>
      <c r="F6113" s="1" t="s">
        <v>18186</v>
      </c>
      <c r="G6113" s="1" t="s">
        <v>18187</v>
      </c>
      <c r="H6113" s="1">
        <v>39145</v>
      </c>
      <c r="I6113" s="1">
        <v>1002777</v>
      </c>
      <c r="J6113" s="1">
        <v>38.597299999999997</v>
      </c>
      <c r="K6113" s="1">
        <v>-82.827100000000002</v>
      </c>
      <c r="L6113" s="1"/>
      <c r="M6113" s="1" t="s">
        <v>1542</v>
      </c>
      <c r="N6113" s="1" t="s">
        <v>17708</v>
      </c>
      <c r="O6113" s="1">
        <v>2022</v>
      </c>
      <c r="P6113" s="1">
        <v>45629</v>
      </c>
      <c r="Q6113" s="1" t="s">
        <v>24990</v>
      </c>
      <c r="R6113" s="1"/>
      <c r="S6113" s="1" t="s">
        <v>24423</v>
      </c>
      <c r="T6113" s="1" t="s">
        <v>6828</v>
      </c>
      <c r="U6113" s="1"/>
      <c r="V6113" s="1" t="s">
        <v>11183</v>
      </c>
      <c r="W6113" s="1" t="s">
        <v>6826</v>
      </c>
    </row>
    <row r="6114" spans="1:23" x14ac:dyDescent="0.25">
      <c r="A6114" s="1">
        <v>1007401</v>
      </c>
      <c r="B6114" s="5" t="str">
        <f>VLOOKUP(H6114,'FIPS Basin X-walk'!$A$2:$F$3224,6,FALSE)</f>
        <v>Appalachian Basin</v>
      </c>
      <c r="C6114" s="1" t="s">
        <v>18188</v>
      </c>
      <c r="D6114" s="1"/>
      <c r="E6114" s="1"/>
      <c r="F6114" s="1" t="s">
        <v>14016</v>
      </c>
      <c r="G6114" s="1" t="s">
        <v>18187</v>
      </c>
      <c r="H6114" s="1">
        <v>39145</v>
      </c>
      <c r="I6114" s="1">
        <v>1007401</v>
      </c>
      <c r="J6114" s="1">
        <v>38.591670000000001</v>
      </c>
      <c r="K6114" s="1">
        <v>-82.81944</v>
      </c>
      <c r="L6114" s="1"/>
      <c r="M6114" s="1" t="s">
        <v>1542</v>
      </c>
      <c r="N6114" s="1" t="s">
        <v>17708</v>
      </c>
      <c r="O6114" s="1">
        <v>2022</v>
      </c>
      <c r="P6114" s="1">
        <v>45636</v>
      </c>
      <c r="Q6114" s="1" t="s">
        <v>25863</v>
      </c>
      <c r="R6114" s="1"/>
      <c r="S6114" s="1" t="s">
        <v>24410</v>
      </c>
      <c r="T6114" s="1" t="s">
        <v>6826</v>
      </c>
      <c r="U6114" s="1"/>
      <c r="V6114" s="1" t="s">
        <v>18189</v>
      </c>
      <c r="W6114" s="1" t="s">
        <v>6826</v>
      </c>
    </row>
    <row r="6115" spans="1:23" x14ac:dyDescent="0.25">
      <c r="A6115" s="1">
        <v>1003849</v>
      </c>
      <c r="B6115" s="5" t="str">
        <f>VLOOKUP(H6115,'FIPS Basin X-walk'!$A$2:$F$3224,6,FALSE)</f>
        <v>Atlantic Coast Basin</v>
      </c>
      <c r="C6115" s="1" t="s">
        <v>17506</v>
      </c>
      <c r="D6115" s="1"/>
      <c r="E6115" s="1"/>
      <c r="F6115" s="1" t="s">
        <v>17507</v>
      </c>
      <c r="G6115" s="1" t="s">
        <v>17508</v>
      </c>
      <c r="H6115" s="1">
        <v>37165</v>
      </c>
      <c r="I6115" s="1">
        <v>1003849</v>
      </c>
      <c r="J6115" s="1">
        <v>34.748702000000002</v>
      </c>
      <c r="K6115" s="1">
        <v>-79.405889000000002</v>
      </c>
      <c r="L6115" s="1"/>
      <c r="M6115" s="1" t="s">
        <v>1530</v>
      </c>
      <c r="N6115" s="1" t="s">
        <v>17213</v>
      </c>
      <c r="O6115" s="1">
        <v>2022</v>
      </c>
      <c r="P6115" s="1">
        <v>28352</v>
      </c>
      <c r="Q6115" s="1" t="s">
        <v>25179</v>
      </c>
      <c r="R6115" s="1"/>
      <c r="S6115" s="1" t="s">
        <v>24476</v>
      </c>
      <c r="T6115" s="1" t="s">
        <v>6826</v>
      </c>
      <c r="U6115" s="1"/>
      <c r="V6115" s="1" t="s">
        <v>11090</v>
      </c>
      <c r="W6115" s="1" t="s">
        <v>6826</v>
      </c>
    </row>
    <row r="6116" spans="1:23" x14ac:dyDescent="0.25">
      <c r="A6116" s="1">
        <v>1000417</v>
      </c>
      <c r="B6116" s="5" t="str">
        <f>VLOOKUP(H6116,'FIPS Basin X-walk'!$A$2:$F$3224,6,FALSE)</f>
        <v>Illinois Basin</v>
      </c>
      <c r="C6116" s="1" t="s">
        <v>11322</v>
      </c>
      <c r="D6116" s="1"/>
      <c r="E6116" s="1"/>
      <c r="F6116" s="1" t="s">
        <v>11323</v>
      </c>
      <c r="G6116" s="1" t="s">
        <v>1622</v>
      </c>
      <c r="H6116" s="1">
        <v>17171</v>
      </c>
      <c r="I6116" s="1">
        <v>1000417</v>
      </c>
      <c r="J6116" s="1">
        <v>39.569699999999997</v>
      </c>
      <c r="K6116" s="1">
        <v>-90.436199999999999</v>
      </c>
      <c r="L6116" s="1"/>
      <c r="M6116" s="1" t="s">
        <v>1488</v>
      </c>
      <c r="N6116" s="1" t="s">
        <v>10805</v>
      </c>
      <c r="O6116" s="1">
        <v>2022</v>
      </c>
      <c r="P6116" s="1">
        <v>62694</v>
      </c>
      <c r="Q6116" s="1" t="s">
        <v>11324</v>
      </c>
      <c r="R6116" s="1"/>
      <c r="S6116" s="1" t="s">
        <v>24355</v>
      </c>
      <c r="T6116" s="1" t="s">
        <v>6826</v>
      </c>
      <c r="U6116" s="1"/>
      <c r="V6116" s="1" t="s">
        <v>11325</v>
      </c>
      <c r="W6116" s="1" t="s">
        <v>6828</v>
      </c>
    </row>
    <row r="6117" spans="1:23" x14ac:dyDescent="0.25">
      <c r="A6117" s="1">
        <v>1014689</v>
      </c>
      <c r="B6117" s="5" t="str">
        <f>VLOOKUP(H6117,'FIPS Basin X-walk'!$A$2:$F$3224,6,FALSE)</f>
        <v>Iowa Shelf</v>
      </c>
      <c r="C6117" s="1" t="s">
        <v>27421</v>
      </c>
      <c r="D6117" s="1"/>
      <c r="E6117" s="1"/>
      <c r="F6117" s="1" t="s">
        <v>9939</v>
      </c>
      <c r="G6117" s="1" t="s">
        <v>1622</v>
      </c>
      <c r="H6117" s="1">
        <v>19163</v>
      </c>
      <c r="I6117" s="1">
        <v>1014689</v>
      </c>
      <c r="J6117" s="1">
        <v>41.463745814402202</v>
      </c>
      <c r="K6117" s="1">
        <v>-90.683975719484707</v>
      </c>
      <c r="L6117" s="1"/>
      <c r="M6117" s="1" t="s">
        <v>1500</v>
      </c>
      <c r="N6117" s="1" t="s">
        <v>11970</v>
      </c>
      <c r="O6117" s="1">
        <v>2022</v>
      </c>
      <c r="P6117" s="1">
        <v>52804</v>
      </c>
      <c r="Q6117" s="1" t="s">
        <v>27422</v>
      </c>
      <c r="R6117" s="1"/>
      <c r="S6117" s="1">
        <v>327410</v>
      </c>
      <c r="T6117" s="1" t="s">
        <v>6826</v>
      </c>
      <c r="U6117" s="1"/>
      <c r="V6117" s="1" t="s">
        <v>27423</v>
      </c>
      <c r="W6117" s="1" t="s">
        <v>6826</v>
      </c>
    </row>
    <row r="6118" spans="1:23" x14ac:dyDescent="0.25">
      <c r="A6118" s="1">
        <v>1000424</v>
      </c>
      <c r="B6118" s="5" t="str">
        <f>VLOOKUP(H6118,'FIPS Basin X-walk'!$A$2:$F$3224,6,FALSE)</f>
        <v>Sioux Uplift</v>
      </c>
      <c r="C6118" s="1" t="s">
        <v>15121</v>
      </c>
      <c r="D6118" s="1"/>
      <c r="E6118" s="1"/>
      <c r="F6118" s="1" t="s">
        <v>15122</v>
      </c>
      <c r="G6118" s="1" t="s">
        <v>1622</v>
      </c>
      <c r="H6118" s="1">
        <v>27139</v>
      </c>
      <c r="I6118" s="1">
        <v>1000424</v>
      </c>
      <c r="J6118" s="1">
        <v>44.785499999999999</v>
      </c>
      <c r="K6118" s="1">
        <v>-93.4315</v>
      </c>
      <c r="L6118" s="1"/>
      <c r="M6118" s="1" t="s">
        <v>1559</v>
      </c>
      <c r="N6118" s="1" t="s">
        <v>14790</v>
      </c>
      <c r="O6118" s="1">
        <v>2022</v>
      </c>
      <c r="P6118" s="1">
        <v>55379</v>
      </c>
      <c r="Q6118" s="1" t="s">
        <v>15123</v>
      </c>
      <c r="R6118" s="1"/>
      <c r="S6118" s="1" t="s">
        <v>24355</v>
      </c>
      <c r="T6118" s="1" t="s">
        <v>6826</v>
      </c>
      <c r="U6118" s="1"/>
      <c r="V6118" s="1" t="s">
        <v>9094</v>
      </c>
      <c r="W6118" s="1" t="s">
        <v>6828</v>
      </c>
    </row>
    <row r="6119" spans="1:23" x14ac:dyDescent="0.25">
      <c r="A6119" s="1">
        <v>1001063</v>
      </c>
      <c r="B6119" s="5" t="str">
        <f>VLOOKUP(H6119,'FIPS Basin X-walk'!$A$2:$F$3224,6,FALSE)</f>
        <v>Upper Mississippi Embaymnt</v>
      </c>
      <c r="C6119" s="1" t="s">
        <v>15702</v>
      </c>
      <c r="D6119" s="1"/>
      <c r="E6119" s="1" t="s">
        <v>6828</v>
      </c>
      <c r="F6119" s="1" t="s">
        <v>15703</v>
      </c>
      <c r="G6119" s="1" t="s">
        <v>1622</v>
      </c>
      <c r="H6119" s="1">
        <v>29201</v>
      </c>
      <c r="I6119" s="1">
        <v>1001063</v>
      </c>
      <c r="J6119" s="1">
        <v>36.879100000000001</v>
      </c>
      <c r="K6119" s="1">
        <v>-89.620900000000006</v>
      </c>
      <c r="L6119" s="1"/>
      <c r="M6119" s="1" t="s">
        <v>1560</v>
      </c>
      <c r="N6119" s="1" t="s">
        <v>15447</v>
      </c>
      <c r="O6119" s="1">
        <v>2022</v>
      </c>
      <c r="P6119" s="1">
        <v>63801</v>
      </c>
      <c r="Q6119" s="1" t="s">
        <v>15704</v>
      </c>
      <c r="R6119" s="1"/>
      <c r="S6119" s="1" t="s">
        <v>24355</v>
      </c>
      <c r="T6119" s="1" t="s">
        <v>6826</v>
      </c>
      <c r="U6119" s="1"/>
      <c r="V6119" s="1" t="s">
        <v>15705</v>
      </c>
      <c r="W6119" s="1" t="s">
        <v>6828</v>
      </c>
    </row>
    <row r="6120" spans="1:23" x14ac:dyDescent="0.25">
      <c r="A6120" s="1">
        <v>1007937</v>
      </c>
      <c r="B6120" s="5" t="str">
        <f>VLOOKUP(H6120,'FIPS Basin X-walk'!$A$2:$F$3224,6,FALSE)</f>
        <v>Iowa Shelf</v>
      </c>
      <c r="C6120" s="1" t="s">
        <v>12291</v>
      </c>
      <c r="D6120" s="1"/>
      <c r="E6120" s="1"/>
      <c r="F6120" s="1" t="s">
        <v>12292</v>
      </c>
      <c r="G6120" s="1" t="s">
        <v>12284</v>
      </c>
      <c r="H6120" s="1">
        <v>19163</v>
      </c>
      <c r="I6120" s="1">
        <v>1007937</v>
      </c>
      <c r="J6120" s="1">
        <v>41.531149999999997</v>
      </c>
      <c r="K6120" s="1">
        <v>-90.468199999999996</v>
      </c>
      <c r="L6120" s="1"/>
      <c r="M6120" s="1" t="s">
        <v>1500</v>
      </c>
      <c r="N6120" s="1" t="s">
        <v>11970</v>
      </c>
      <c r="O6120" s="1">
        <v>2022</v>
      </c>
      <c r="P6120" s="1">
        <v>52722</v>
      </c>
      <c r="Q6120" s="1" t="s">
        <v>25101</v>
      </c>
      <c r="R6120" s="1"/>
      <c r="S6120" s="1" t="s">
        <v>24722</v>
      </c>
      <c r="T6120" s="1" t="s">
        <v>6826</v>
      </c>
      <c r="U6120" s="1"/>
      <c r="V6120" s="1" t="s">
        <v>12293</v>
      </c>
      <c r="W6120" s="1" t="s">
        <v>6826</v>
      </c>
    </row>
    <row r="6121" spans="1:23" x14ac:dyDescent="0.25">
      <c r="A6121" s="1">
        <v>1006077</v>
      </c>
      <c r="B6121" s="5" t="str">
        <f>VLOOKUP(H6121,'FIPS Basin X-walk'!$A$2:$F$3224,6,FALSE)</f>
        <v>Iowa Shelf</v>
      </c>
      <c r="C6121" s="1" t="s">
        <v>12287</v>
      </c>
      <c r="D6121" s="1"/>
      <c r="E6121" s="1" t="s">
        <v>6828</v>
      </c>
      <c r="F6121" s="1" t="s">
        <v>12288</v>
      </c>
      <c r="G6121" s="1" t="s">
        <v>12284</v>
      </c>
      <c r="H6121" s="1">
        <v>19163</v>
      </c>
      <c r="I6121" s="1">
        <v>1006077</v>
      </c>
      <c r="J6121" s="1">
        <v>41.459060000000001</v>
      </c>
      <c r="K6121" s="1">
        <v>-90.695251999999996</v>
      </c>
      <c r="L6121" s="1"/>
      <c r="M6121" s="1" t="s">
        <v>1500</v>
      </c>
      <c r="N6121" s="1" t="s">
        <v>11970</v>
      </c>
      <c r="O6121" s="1">
        <v>2022</v>
      </c>
      <c r="P6121" s="1">
        <v>52728</v>
      </c>
      <c r="Q6121" s="1" t="s">
        <v>12289</v>
      </c>
      <c r="R6121" s="1"/>
      <c r="S6121" s="1" t="s">
        <v>24441</v>
      </c>
      <c r="T6121" s="1" t="s">
        <v>6826</v>
      </c>
      <c r="U6121" s="1"/>
      <c r="V6121" s="1" t="s">
        <v>12290</v>
      </c>
      <c r="W6121" s="1" t="s">
        <v>6826</v>
      </c>
    </row>
    <row r="6122" spans="1:23" x14ac:dyDescent="0.25">
      <c r="A6122" s="1">
        <v>1002564</v>
      </c>
      <c r="B6122" s="5" t="str">
        <f>VLOOKUP(H6122,'FIPS Basin X-walk'!$A$2:$F$3224,6,FALSE)</f>
        <v>Iowa Shelf</v>
      </c>
      <c r="C6122" s="1" t="s">
        <v>12285</v>
      </c>
      <c r="D6122" s="1"/>
      <c r="E6122" s="1"/>
      <c r="F6122" s="1" t="s">
        <v>12283</v>
      </c>
      <c r="G6122" s="1" t="s">
        <v>12284</v>
      </c>
      <c r="H6122" s="1">
        <v>19163</v>
      </c>
      <c r="I6122" s="1">
        <v>1002564</v>
      </c>
      <c r="J6122" s="1">
        <v>41.47345</v>
      </c>
      <c r="K6122" s="1">
        <v>-90.68826</v>
      </c>
      <c r="L6122" s="1"/>
      <c r="M6122" s="1" t="s">
        <v>1500</v>
      </c>
      <c r="N6122" s="1" t="s">
        <v>11970</v>
      </c>
      <c r="O6122" s="1">
        <v>2022</v>
      </c>
      <c r="P6122" s="1">
        <v>52804</v>
      </c>
      <c r="Q6122" s="1" t="s">
        <v>12286</v>
      </c>
      <c r="R6122" s="1"/>
      <c r="S6122" s="1" t="s">
        <v>24358</v>
      </c>
      <c r="T6122" s="1" t="s">
        <v>6826</v>
      </c>
      <c r="U6122" s="1"/>
      <c r="V6122" s="1" t="s">
        <v>24943</v>
      </c>
      <c r="W6122" s="1" t="s">
        <v>6826</v>
      </c>
    </row>
    <row r="6123" spans="1:23" x14ac:dyDescent="0.25">
      <c r="A6123" s="1">
        <v>1002933</v>
      </c>
      <c r="B6123" s="5" t="str">
        <f>VLOOKUP(H6123,'FIPS Basin X-walk'!$A$2:$F$3224,6,FALSE)</f>
        <v>Iowa Shelf</v>
      </c>
      <c r="C6123" s="1" t="s">
        <v>12282</v>
      </c>
      <c r="D6123" s="1"/>
      <c r="E6123" s="1"/>
      <c r="F6123" s="1" t="s">
        <v>12283</v>
      </c>
      <c r="G6123" s="1" t="s">
        <v>12284</v>
      </c>
      <c r="H6123" s="1">
        <v>19163</v>
      </c>
      <c r="I6123" s="1">
        <v>1002933</v>
      </c>
      <c r="J6123" s="1">
        <v>41.496859999999998</v>
      </c>
      <c r="K6123" s="1">
        <v>-90.645870000000002</v>
      </c>
      <c r="L6123" s="1"/>
      <c r="M6123" s="1" t="s">
        <v>1500</v>
      </c>
      <c r="N6123" s="1" t="s">
        <v>11970</v>
      </c>
      <c r="O6123" s="1">
        <v>2022</v>
      </c>
      <c r="P6123" s="1">
        <v>52802</v>
      </c>
      <c r="Q6123" s="1" t="s">
        <v>25022</v>
      </c>
      <c r="R6123" s="1" t="s">
        <v>24722</v>
      </c>
      <c r="S6123" s="1" t="s">
        <v>24753</v>
      </c>
      <c r="T6123" s="1" t="s">
        <v>6826</v>
      </c>
      <c r="U6123" s="1"/>
      <c r="V6123" s="1" t="s">
        <v>10335</v>
      </c>
      <c r="W6123" s="1" t="s">
        <v>6826</v>
      </c>
    </row>
    <row r="6124" spans="1:23" x14ac:dyDescent="0.25">
      <c r="A6124" s="1">
        <v>1011633</v>
      </c>
      <c r="B6124" s="5" t="str">
        <f>VLOOKUP(H6124,'FIPS Basin X-walk'!$A$2:$F$3224,6,FALSE)</f>
        <v>Iowa Shelf</v>
      </c>
      <c r="C6124" s="1" t="s">
        <v>12294</v>
      </c>
      <c r="D6124" s="1"/>
      <c r="E6124" s="1"/>
      <c r="F6124" s="1" t="s">
        <v>9939</v>
      </c>
      <c r="G6124" s="1" t="s">
        <v>12284</v>
      </c>
      <c r="H6124" s="1">
        <v>19163</v>
      </c>
      <c r="I6124" s="1">
        <v>1011633</v>
      </c>
      <c r="J6124" s="1">
        <v>41.514589999999998</v>
      </c>
      <c r="K6124" s="1">
        <v>-90.608159999999998</v>
      </c>
      <c r="L6124" s="1"/>
      <c r="M6124" s="1" t="s">
        <v>1500</v>
      </c>
      <c r="N6124" s="1" t="s">
        <v>11970</v>
      </c>
      <c r="O6124" s="1">
        <v>2022</v>
      </c>
      <c r="P6124" s="1">
        <v>52802</v>
      </c>
      <c r="Q6124" s="1" t="s">
        <v>12295</v>
      </c>
      <c r="R6124" s="1"/>
      <c r="S6124" s="1" t="s">
        <v>26260</v>
      </c>
      <c r="T6124" s="1" t="s">
        <v>6826</v>
      </c>
      <c r="U6124" s="1"/>
      <c r="V6124" s="1" t="s">
        <v>11720</v>
      </c>
      <c r="W6124" s="1" t="s">
        <v>6826</v>
      </c>
    </row>
    <row r="6125" spans="1:23" x14ac:dyDescent="0.25">
      <c r="A6125" s="1">
        <v>1013646</v>
      </c>
      <c r="B6125" s="5" t="str">
        <f>VLOOKUP(H6125,'FIPS Basin X-walk'!$A$2:$F$3224,6,FALSE)</f>
        <v>Iowa Shelf</v>
      </c>
      <c r="C6125" s="1" t="s">
        <v>12296</v>
      </c>
      <c r="D6125" s="1"/>
      <c r="E6125" s="1"/>
      <c r="F6125" s="1" t="s">
        <v>12283</v>
      </c>
      <c r="G6125" s="1" t="s">
        <v>12284</v>
      </c>
      <c r="H6125" s="1">
        <v>19163</v>
      </c>
      <c r="I6125" s="1">
        <v>1013646</v>
      </c>
      <c r="J6125" s="1">
        <v>41.591709999999999</v>
      </c>
      <c r="K6125" s="1">
        <v>-90.570139999999995</v>
      </c>
      <c r="L6125" s="1"/>
      <c r="M6125" s="1" t="s">
        <v>1500</v>
      </c>
      <c r="N6125" s="1" t="s">
        <v>11970</v>
      </c>
      <c r="O6125" s="1">
        <v>2022</v>
      </c>
      <c r="P6125" s="1">
        <v>52806</v>
      </c>
      <c r="Q6125" s="1" t="s">
        <v>12297</v>
      </c>
      <c r="R6125" s="1"/>
      <c r="S6125" s="1" t="s">
        <v>24367</v>
      </c>
      <c r="T6125" s="1" t="s">
        <v>6826</v>
      </c>
      <c r="U6125" s="1"/>
      <c r="V6125" s="1" t="s">
        <v>12298</v>
      </c>
      <c r="W6125" s="1" t="s">
        <v>6826</v>
      </c>
    </row>
    <row r="6126" spans="1:23" x14ac:dyDescent="0.25">
      <c r="A6126" s="1">
        <v>1002883</v>
      </c>
      <c r="B6126" s="5" t="str">
        <f>VLOOKUP(H6126,'FIPS Basin X-walk'!$A$2:$F$3224,6,FALSE)</f>
        <v>Mid-Gulf Coast Basin</v>
      </c>
      <c r="C6126" s="1" t="s">
        <v>15386</v>
      </c>
      <c r="D6126" s="1"/>
      <c r="E6126" s="1"/>
      <c r="F6126" s="1" t="s">
        <v>15387</v>
      </c>
      <c r="G6126" s="1" t="s">
        <v>12284</v>
      </c>
      <c r="H6126" s="1">
        <v>28123</v>
      </c>
      <c r="I6126" s="1">
        <v>1002883</v>
      </c>
      <c r="J6126" s="1">
        <v>32.362971999999999</v>
      </c>
      <c r="K6126" s="1">
        <v>-89.539805999999999</v>
      </c>
      <c r="L6126" s="1"/>
      <c r="M6126" s="1" t="s">
        <v>1523</v>
      </c>
      <c r="N6126" s="1" t="s">
        <v>15181</v>
      </c>
      <c r="O6126" s="1">
        <v>2022</v>
      </c>
      <c r="P6126" s="1">
        <v>39074</v>
      </c>
      <c r="Q6126" s="1" t="s">
        <v>15388</v>
      </c>
      <c r="R6126" s="1"/>
      <c r="S6126" s="1" t="s">
        <v>24364</v>
      </c>
      <c r="T6126" s="1" t="s">
        <v>6826</v>
      </c>
      <c r="U6126" s="1"/>
      <c r="V6126" s="1" t="s">
        <v>6850</v>
      </c>
      <c r="W6126" s="1" t="s">
        <v>6826</v>
      </c>
    </row>
    <row r="6127" spans="1:23" x14ac:dyDescent="0.25">
      <c r="A6127" s="1">
        <v>1004949</v>
      </c>
      <c r="B6127" s="5" t="str">
        <f>VLOOKUP(H6127,'FIPS Basin X-walk'!$A$2:$F$3224,6,FALSE)</f>
        <v>Cincinnati Arch</v>
      </c>
      <c r="C6127" s="1" t="s">
        <v>13002</v>
      </c>
      <c r="D6127" s="1"/>
      <c r="E6127" s="1"/>
      <c r="F6127" s="1" t="s">
        <v>9595</v>
      </c>
      <c r="G6127" s="1" t="s">
        <v>12284</v>
      </c>
      <c r="H6127" s="1">
        <v>21209</v>
      </c>
      <c r="I6127" s="1">
        <v>1004949</v>
      </c>
      <c r="J6127" s="1">
        <v>38.260350000000003</v>
      </c>
      <c r="K6127" s="1">
        <v>-84.534367000000003</v>
      </c>
      <c r="L6127" s="1"/>
      <c r="M6127" s="1" t="s">
        <v>1497</v>
      </c>
      <c r="N6127" s="1" t="s">
        <v>12675</v>
      </c>
      <c r="O6127" s="1">
        <v>2022</v>
      </c>
      <c r="P6127" s="1">
        <v>40324</v>
      </c>
      <c r="Q6127" s="1" t="s">
        <v>13003</v>
      </c>
      <c r="R6127" s="1"/>
      <c r="S6127" s="1"/>
      <c r="T6127" s="1" t="s">
        <v>6826</v>
      </c>
      <c r="U6127" s="1"/>
      <c r="V6127" s="1" t="s">
        <v>11566</v>
      </c>
      <c r="W6127" s="1" t="s">
        <v>6826</v>
      </c>
    </row>
    <row r="6128" spans="1:23" x14ac:dyDescent="0.25">
      <c r="A6128" s="1">
        <v>1008022</v>
      </c>
      <c r="B6128" s="5" t="str">
        <f>VLOOKUP(H6128,'FIPS Basin X-walk'!$A$2:$F$3224,6,FALSE)</f>
        <v>Cincinnati Arch</v>
      </c>
      <c r="C6128" s="1" t="s">
        <v>12999</v>
      </c>
      <c r="D6128" s="1"/>
      <c r="E6128" s="1"/>
      <c r="F6128" s="1" t="s">
        <v>1679</v>
      </c>
      <c r="G6128" s="1" t="s">
        <v>12284</v>
      </c>
      <c r="H6128" s="1">
        <v>21209</v>
      </c>
      <c r="I6128" s="1">
        <v>1008022</v>
      </c>
      <c r="J6128" s="1">
        <v>38.298611000000001</v>
      </c>
      <c r="K6128" s="1">
        <v>-84.529167000000001</v>
      </c>
      <c r="L6128" s="1"/>
      <c r="M6128" s="1" t="s">
        <v>1497</v>
      </c>
      <c r="N6128" s="1" t="s">
        <v>12675</v>
      </c>
      <c r="O6128" s="1">
        <v>2022</v>
      </c>
      <c r="P6128" s="1">
        <v>40324</v>
      </c>
      <c r="Q6128" s="1" t="s">
        <v>13000</v>
      </c>
      <c r="R6128" s="1"/>
      <c r="S6128" s="1" t="s">
        <v>24358</v>
      </c>
      <c r="T6128" s="1" t="s">
        <v>6826</v>
      </c>
      <c r="U6128" s="1"/>
      <c r="V6128" s="1" t="s">
        <v>13001</v>
      </c>
      <c r="W6128" s="1" t="s">
        <v>6826</v>
      </c>
    </row>
    <row r="6129" spans="1:23" x14ac:dyDescent="0.25">
      <c r="A6129" s="1">
        <v>1000217</v>
      </c>
      <c r="B6129" s="5" t="str">
        <f>VLOOKUP(H6129,'FIPS Basin X-walk'!$A$2:$F$3224,6,FALSE)</f>
        <v>Mid-Gulf Coast Basin</v>
      </c>
      <c r="C6129" s="1" t="s">
        <v>15380</v>
      </c>
      <c r="D6129" s="1"/>
      <c r="E6129" s="1"/>
      <c r="F6129" s="1" t="s">
        <v>15381</v>
      </c>
      <c r="G6129" s="1" t="s">
        <v>12284</v>
      </c>
      <c r="H6129" s="1">
        <v>28123</v>
      </c>
      <c r="I6129" s="1">
        <v>1000217</v>
      </c>
      <c r="J6129" s="1">
        <v>32.226345999999999</v>
      </c>
      <c r="K6129" s="1">
        <v>-89.372269000000003</v>
      </c>
      <c r="L6129" s="1"/>
      <c r="M6129" s="1" t="s">
        <v>1523</v>
      </c>
      <c r="N6129" s="1" t="s">
        <v>15181</v>
      </c>
      <c r="O6129" s="1">
        <v>2022</v>
      </c>
      <c r="P6129" s="1">
        <v>39092</v>
      </c>
      <c r="Q6129" s="1" t="s">
        <v>24444</v>
      </c>
      <c r="R6129" s="1"/>
      <c r="S6129" s="1" t="s">
        <v>24358</v>
      </c>
      <c r="T6129" s="1" t="s">
        <v>6826</v>
      </c>
      <c r="U6129" s="1"/>
      <c r="V6129" s="1" t="s">
        <v>6878</v>
      </c>
      <c r="W6129" s="1" t="s">
        <v>6826</v>
      </c>
    </row>
    <row r="6130" spans="1:23" x14ac:dyDescent="0.25">
      <c r="A6130" s="1">
        <v>1003207</v>
      </c>
      <c r="B6130" s="5" t="str">
        <f>VLOOKUP(H6130,'FIPS Basin X-walk'!$A$2:$F$3224,6,FALSE)</f>
        <v>Appalachian Basin</v>
      </c>
      <c r="C6130" s="1" t="s">
        <v>20234</v>
      </c>
      <c r="D6130" s="1"/>
      <c r="E6130" s="1"/>
      <c r="F6130" s="1" t="s">
        <v>20235</v>
      </c>
      <c r="G6130" s="1" t="s">
        <v>12284</v>
      </c>
      <c r="H6130" s="1">
        <v>47151</v>
      </c>
      <c r="I6130" s="1">
        <v>1003207</v>
      </c>
      <c r="J6130" s="1">
        <v>36.551189999999998</v>
      </c>
      <c r="K6130" s="1">
        <v>-84.485141999999996</v>
      </c>
      <c r="L6130" s="1"/>
      <c r="M6130" s="1" t="s">
        <v>1538</v>
      </c>
      <c r="N6130" s="1" t="s">
        <v>20002</v>
      </c>
      <c r="O6130" s="1">
        <v>2022</v>
      </c>
      <c r="P6130" s="1">
        <v>37841</v>
      </c>
      <c r="Q6130" s="1" t="s">
        <v>20236</v>
      </c>
      <c r="R6130" s="1"/>
      <c r="S6130" s="1" t="s">
        <v>24358</v>
      </c>
      <c r="T6130" s="1" t="s">
        <v>6826</v>
      </c>
      <c r="U6130" s="1"/>
      <c r="V6130" s="1" t="s">
        <v>7813</v>
      </c>
      <c r="W6130" s="1" t="s">
        <v>6826</v>
      </c>
    </row>
    <row r="6131" spans="1:23" x14ac:dyDescent="0.25">
      <c r="A6131" s="1">
        <v>1010046</v>
      </c>
      <c r="B6131" s="5" t="str">
        <f>VLOOKUP(H6131,'FIPS Basin X-walk'!$A$2:$F$3224,6,FALSE)</f>
        <v>Mid-Gulf Coast Basin</v>
      </c>
      <c r="C6131" s="1" t="s">
        <v>15382</v>
      </c>
      <c r="D6131" s="1"/>
      <c r="E6131" s="1"/>
      <c r="F6131" s="1" t="s">
        <v>15383</v>
      </c>
      <c r="G6131" s="1" t="s">
        <v>12284</v>
      </c>
      <c r="H6131" s="1">
        <v>28123</v>
      </c>
      <c r="I6131" s="1">
        <v>1010046</v>
      </c>
      <c r="J6131" s="1">
        <v>32.5749</v>
      </c>
      <c r="K6131" s="1">
        <v>-89.324290000000005</v>
      </c>
      <c r="L6131" s="1"/>
      <c r="M6131" s="1" t="s">
        <v>1523</v>
      </c>
      <c r="N6131" s="1" t="s">
        <v>15181</v>
      </c>
      <c r="O6131" s="1">
        <v>2022</v>
      </c>
      <c r="P6131" s="1">
        <v>39359</v>
      </c>
      <c r="Q6131" s="1" t="s">
        <v>15384</v>
      </c>
      <c r="R6131" s="1"/>
      <c r="S6131" s="1" t="s">
        <v>24363</v>
      </c>
      <c r="T6131" s="1" t="s">
        <v>6826</v>
      </c>
      <c r="U6131" s="1"/>
      <c r="V6131" s="1" t="s">
        <v>15385</v>
      </c>
      <c r="W6131" s="1" t="s">
        <v>6826</v>
      </c>
    </row>
    <row r="6132" spans="1:23" x14ac:dyDescent="0.25">
      <c r="A6132" s="1">
        <v>1004942</v>
      </c>
      <c r="B6132" s="5" t="str">
        <f>VLOOKUP(H6132,'FIPS Basin X-walk'!$A$2:$F$3224,6,FALSE)</f>
        <v>Sioux Uplift</v>
      </c>
      <c r="C6132" s="1" t="s">
        <v>15124</v>
      </c>
      <c r="D6132" s="1"/>
      <c r="E6132" s="1"/>
      <c r="F6132" s="1" t="s">
        <v>15122</v>
      </c>
      <c r="G6132" s="1" t="s">
        <v>12284</v>
      </c>
      <c r="H6132" s="1">
        <v>27139</v>
      </c>
      <c r="I6132" s="1">
        <v>1004942</v>
      </c>
      <c r="J6132" s="1">
        <v>44.798749999999998</v>
      </c>
      <c r="K6132" s="1">
        <v>-93.467140000000001</v>
      </c>
      <c r="L6132" s="1"/>
      <c r="M6132" s="1" t="s">
        <v>1559</v>
      </c>
      <c r="N6132" s="1" t="s">
        <v>14790</v>
      </c>
      <c r="O6132" s="1">
        <v>2022</v>
      </c>
      <c r="P6132" s="1">
        <v>55379</v>
      </c>
      <c r="Q6132" s="1" t="s">
        <v>15125</v>
      </c>
      <c r="R6132" s="1"/>
      <c r="S6132" s="1" t="s">
        <v>24356</v>
      </c>
      <c r="T6132" s="1" t="s">
        <v>6826</v>
      </c>
      <c r="U6132" s="1"/>
      <c r="V6132" s="1" t="s">
        <v>9697</v>
      </c>
      <c r="W6132" s="1" t="s">
        <v>6826</v>
      </c>
    </row>
    <row r="6133" spans="1:23" x14ac:dyDescent="0.25">
      <c r="A6133" s="1">
        <v>1000019</v>
      </c>
      <c r="B6133" s="5" t="str">
        <f>VLOOKUP(H6133,'FIPS Basin X-walk'!$A$2:$F$3224,6,FALSE)</f>
        <v>Denver Basin</v>
      </c>
      <c r="C6133" s="1" t="s">
        <v>16022</v>
      </c>
      <c r="D6133" s="1"/>
      <c r="E6133" s="1"/>
      <c r="F6133" s="1" t="s">
        <v>16023</v>
      </c>
      <c r="G6133" s="1" t="s">
        <v>16024</v>
      </c>
      <c r="H6133" s="1">
        <v>31157</v>
      </c>
      <c r="I6133" s="1">
        <v>1000019</v>
      </c>
      <c r="J6133" s="1">
        <v>41.85942</v>
      </c>
      <c r="K6133" s="1">
        <v>-103.633</v>
      </c>
      <c r="L6133" s="1"/>
      <c r="M6133" s="1" t="s">
        <v>1491</v>
      </c>
      <c r="N6133" s="1" t="s">
        <v>15841</v>
      </c>
      <c r="O6133" s="1">
        <v>2022</v>
      </c>
      <c r="P6133" s="1">
        <v>69361</v>
      </c>
      <c r="Q6133" s="1" t="s">
        <v>16025</v>
      </c>
      <c r="R6133" s="1"/>
      <c r="S6133" s="1" t="s">
        <v>24366</v>
      </c>
      <c r="T6133" s="1" t="s">
        <v>6828</v>
      </c>
      <c r="U6133" s="1"/>
      <c r="V6133" s="1" t="s">
        <v>9326</v>
      </c>
      <c r="W6133" s="1" t="s">
        <v>6828</v>
      </c>
    </row>
    <row r="6134" spans="1:23" x14ac:dyDescent="0.25">
      <c r="A6134" s="1">
        <v>1007971</v>
      </c>
      <c r="B6134" s="5" t="str">
        <f>VLOOKUP(H6134,'FIPS Basin X-walk'!$A$2:$F$3224,6,FALSE)</f>
        <v>S.GA Sedimentary Prov</v>
      </c>
      <c r="C6134" s="1" t="s">
        <v>10511</v>
      </c>
      <c r="D6134" s="1"/>
      <c r="E6134" s="1"/>
      <c r="F6134" s="1" t="s">
        <v>10512</v>
      </c>
      <c r="G6134" s="1" t="s">
        <v>10513</v>
      </c>
      <c r="H6134" s="1">
        <v>13251</v>
      </c>
      <c r="I6134" s="1">
        <v>1007971</v>
      </c>
      <c r="J6134" s="1">
        <v>32.604571</v>
      </c>
      <c r="K6134" s="1">
        <v>-81.740261000000004</v>
      </c>
      <c r="L6134" s="1"/>
      <c r="M6134" s="1" t="s">
        <v>1546</v>
      </c>
      <c r="N6134" s="1" t="s">
        <v>10124</v>
      </c>
      <c r="O6134" s="1">
        <v>2022</v>
      </c>
      <c r="P6134" s="1">
        <v>30467</v>
      </c>
      <c r="Q6134" s="1" t="s">
        <v>25932</v>
      </c>
      <c r="R6134" s="1"/>
      <c r="S6134" s="1" t="s">
        <v>25432</v>
      </c>
      <c r="T6134" s="1" t="s">
        <v>6826</v>
      </c>
      <c r="U6134" s="1"/>
      <c r="V6134" s="1" t="s">
        <v>10514</v>
      </c>
      <c r="W6134" s="1" t="s">
        <v>6826</v>
      </c>
    </row>
    <row r="6135" spans="1:23" x14ac:dyDescent="0.25">
      <c r="A6135" s="1">
        <v>1014353</v>
      </c>
      <c r="B6135" s="5" t="str">
        <f>VLOOKUP(H6135,'FIPS Basin X-walk'!$A$2:$F$3224,6,FALSE)</f>
        <v>Permian Basin</v>
      </c>
      <c r="C6135" s="1" t="s">
        <v>27042</v>
      </c>
      <c r="D6135" s="1"/>
      <c r="E6135" s="1"/>
      <c r="F6135" s="1" t="s">
        <v>27043</v>
      </c>
      <c r="G6135" s="1" t="s">
        <v>6034</v>
      </c>
      <c r="H6135" s="1">
        <v>48415</v>
      </c>
      <c r="I6135" s="1">
        <v>1014353</v>
      </c>
      <c r="J6135" s="1">
        <v>32.584572776273902</v>
      </c>
      <c r="K6135" s="1">
        <v>-100.763358060686</v>
      </c>
      <c r="L6135" s="1"/>
      <c r="M6135" s="1" t="s">
        <v>1485</v>
      </c>
      <c r="N6135" s="1" t="s">
        <v>9148</v>
      </c>
      <c r="O6135" s="1">
        <v>2022</v>
      </c>
      <c r="P6135" s="1">
        <v>79526</v>
      </c>
      <c r="Q6135" s="1" t="s">
        <v>24299</v>
      </c>
      <c r="R6135" s="1"/>
      <c r="S6135" s="1">
        <v>211130</v>
      </c>
      <c r="T6135" s="1" t="s">
        <v>6826</v>
      </c>
      <c r="U6135" s="1"/>
      <c r="V6135" s="1" t="s">
        <v>25092</v>
      </c>
      <c r="W6135" s="1" t="s">
        <v>6826</v>
      </c>
    </row>
    <row r="6136" spans="1:23" x14ac:dyDescent="0.25">
      <c r="A6136" s="1">
        <v>1014587</v>
      </c>
      <c r="B6136" s="5" t="str">
        <f>VLOOKUP(H6136,'FIPS Basin X-walk'!$A$2:$F$3224,6,FALSE)</f>
        <v>Permian Basin</v>
      </c>
      <c r="C6136" s="1" t="s">
        <v>27264</v>
      </c>
      <c r="D6136" s="1"/>
      <c r="E6136" s="1"/>
      <c r="F6136" s="1" t="s">
        <v>5453</v>
      </c>
      <c r="G6136" s="1" t="s">
        <v>6034</v>
      </c>
      <c r="H6136" s="1">
        <v>48415</v>
      </c>
      <c r="I6136" s="1">
        <v>1014587</v>
      </c>
      <c r="J6136" s="1">
        <v>32.906351861965497</v>
      </c>
      <c r="K6136" s="1">
        <v>-101.00750221120001</v>
      </c>
      <c r="L6136" s="1"/>
      <c r="M6136" s="1" t="s">
        <v>1485</v>
      </c>
      <c r="N6136" s="1" t="s">
        <v>9148</v>
      </c>
      <c r="O6136" s="1">
        <v>2022</v>
      </c>
      <c r="P6136" s="1">
        <v>79549</v>
      </c>
      <c r="Q6136" s="1" t="s">
        <v>27265</v>
      </c>
      <c r="R6136" s="1"/>
      <c r="S6136" s="1">
        <v>221121</v>
      </c>
      <c r="T6136" s="1" t="s">
        <v>6826</v>
      </c>
      <c r="U6136" s="1"/>
      <c r="V6136" s="1" t="s">
        <v>20398</v>
      </c>
      <c r="W6136" s="1" t="s">
        <v>6826</v>
      </c>
    </row>
    <row r="6137" spans="1:23" x14ac:dyDescent="0.25">
      <c r="A6137" s="1">
        <v>1014362</v>
      </c>
      <c r="B6137" s="5" t="str">
        <f>VLOOKUP(H6137,'FIPS Basin X-walk'!$A$2:$F$3224,6,FALSE)</f>
        <v>Permian Basin</v>
      </c>
      <c r="C6137" s="1" t="s">
        <v>27042</v>
      </c>
      <c r="D6137" s="1"/>
      <c r="E6137" s="1"/>
      <c r="F6137" s="1" t="s">
        <v>27043</v>
      </c>
      <c r="G6137" s="1" t="s">
        <v>21730</v>
      </c>
      <c r="H6137" s="1">
        <v>48415</v>
      </c>
      <c r="I6137" s="1">
        <v>1014362</v>
      </c>
      <c r="J6137" s="1">
        <v>32.584353</v>
      </c>
      <c r="K6137" s="1">
        <v>-100.763944</v>
      </c>
      <c r="L6137" s="1"/>
      <c r="M6137" s="1" t="s">
        <v>1485</v>
      </c>
      <c r="N6137" s="1" t="s">
        <v>9148</v>
      </c>
      <c r="O6137" s="1">
        <v>2022</v>
      </c>
      <c r="P6137" s="1">
        <v>79526</v>
      </c>
      <c r="Q6137" s="1" t="s">
        <v>24301</v>
      </c>
      <c r="R6137" s="1"/>
      <c r="S6137" s="1" t="s">
        <v>24399</v>
      </c>
      <c r="T6137" s="1" t="s">
        <v>6826</v>
      </c>
      <c r="U6137" s="1"/>
      <c r="V6137" s="1" t="s">
        <v>25092</v>
      </c>
      <c r="W6137" s="1" t="s">
        <v>6826</v>
      </c>
    </row>
    <row r="6138" spans="1:23" x14ac:dyDescent="0.25">
      <c r="A6138" s="1">
        <v>1002678</v>
      </c>
      <c r="B6138" s="5" t="str">
        <f>VLOOKUP(H6138,'FIPS Basin X-walk'!$A$2:$F$3224,6,FALSE)</f>
        <v>Permian Basin</v>
      </c>
      <c r="C6138" s="1" t="s">
        <v>21733</v>
      </c>
      <c r="D6138" s="1"/>
      <c r="E6138" s="1"/>
      <c r="F6138" s="1" t="s">
        <v>21729</v>
      </c>
      <c r="G6138" s="1" t="s">
        <v>21730</v>
      </c>
      <c r="H6138" s="1">
        <v>48415</v>
      </c>
      <c r="I6138" s="1">
        <v>1002678</v>
      </c>
      <c r="J6138" s="1">
        <v>32.747509999999998</v>
      </c>
      <c r="K6138" s="1">
        <v>-100.95855</v>
      </c>
      <c r="L6138" s="1"/>
      <c r="M6138" s="1" t="s">
        <v>1485</v>
      </c>
      <c r="N6138" s="1" t="s">
        <v>9148</v>
      </c>
      <c r="O6138" s="1">
        <v>2022</v>
      </c>
      <c r="P6138" s="1">
        <v>79549</v>
      </c>
      <c r="Q6138" s="1" t="s">
        <v>870</v>
      </c>
      <c r="R6138" s="1"/>
      <c r="S6138" s="1" t="s">
        <v>24489</v>
      </c>
      <c r="T6138" s="1" t="s">
        <v>6826</v>
      </c>
      <c r="U6138" s="1"/>
      <c r="V6138" s="1" t="s">
        <v>7090</v>
      </c>
      <c r="W6138" s="1" t="s">
        <v>6826</v>
      </c>
    </row>
    <row r="6139" spans="1:23" x14ac:dyDescent="0.25">
      <c r="A6139" s="1">
        <v>1002680</v>
      </c>
      <c r="B6139" s="5" t="str">
        <f>VLOOKUP(H6139,'FIPS Basin X-walk'!$A$2:$F$3224,6,FALSE)</f>
        <v>Permian Basin</v>
      </c>
      <c r="C6139" s="1" t="s">
        <v>21732</v>
      </c>
      <c r="D6139" s="1"/>
      <c r="E6139" s="1"/>
      <c r="F6139" s="1" t="s">
        <v>21729</v>
      </c>
      <c r="G6139" s="1" t="s">
        <v>21730</v>
      </c>
      <c r="H6139" s="1">
        <v>48415</v>
      </c>
      <c r="I6139" s="1">
        <v>1002680</v>
      </c>
      <c r="J6139" s="1">
        <v>32.747698999999997</v>
      </c>
      <c r="K6139" s="1">
        <v>-100.923444</v>
      </c>
      <c r="L6139" s="1"/>
      <c r="M6139" s="1" t="s">
        <v>1485</v>
      </c>
      <c r="N6139" s="1" t="s">
        <v>9148</v>
      </c>
      <c r="O6139" s="1">
        <v>2022</v>
      </c>
      <c r="P6139" s="1">
        <v>79549</v>
      </c>
      <c r="Q6139" s="1" t="s">
        <v>1167</v>
      </c>
      <c r="R6139" s="1"/>
      <c r="S6139" s="1" t="s">
        <v>24489</v>
      </c>
      <c r="T6139" s="1" t="s">
        <v>6826</v>
      </c>
      <c r="U6139" s="1"/>
      <c r="V6139" s="1" t="s">
        <v>7090</v>
      </c>
      <c r="W6139" s="1" t="s">
        <v>6826</v>
      </c>
    </row>
    <row r="6140" spans="1:23" x14ac:dyDescent="0.25">
      <c r="A6140" s="1">
        <v>1002700</v>
      </c>
      <c r="B6140" s="5" t="str">
        <f>VLOOKUP(H6140,'FIPS Basin X-walk'!$A$2:$F$3224,6,FALSE)</f>
        <v>Permian Basin</v>
      </c>
      <c r="C6140" s="1" t="s">
        <v>21728</v>
      </c>
      <c r="D6140" s="1"/>
      <c r="E6140" s="1"/>
      <c r="F6140" s="1" t="s">
        <v>21729</v>
      </c>
      <c r="G6140" s="1" t="s">
        <v>21730</v>
      </c>
      <c r="H6140" s="1">
        <v>48415</v>
      </c>
      <c r="I6140" s="1">
        <v>1002700</v>
      </c>
      <c r="J6140" s="1">
        <v>32.683427000000002</v>
      </c>
      <c r="K6140" s="1">
        <v>-100.81364000000001</v>
      </c>
      <c r="L6140" s="1"/>
      <c r="M6140" s="1" t="s">
        <v>1485</v>
      </c>
      <c r="N6140" s="1" t="s">
        <v>9148</v>
      </c>
      <c r="O6140" s="1">
        <v>2022</v>
      </c>
      <c r="P6140" s="1">
        <v>79549</v>
      </c>
      <c r="Q6140" s="1" t="s">
        <v>21731</v>
      </c>
      <c r="R6140" s="1"/>
      <c r="S6140" s="1" t="s">
        <v>24358</v>
      </c>
      <c r="T6140" s="1" t="s">
        <v>6826</v>
      </c>
      <c r="U6140" s="1"/>
      <c r="V6140" s="1" t="s">
        <v>24972</v>
      </c>
      <c r="W6140" s="1" t="s">
        <v>6826</v>
      </c>
    </row>
    <row r="6141" spans="1:23" x14ac:dyDescent="0.25">
      <c r="A6141" s="1">
        <v>1008474</v>
      </c>
      <c r="B6141" s="5" t="str">
        <f>VLOOKUP(H6141,'FIPS Basin X-walk'!$A$2:$F$3224,6,FALSE)</f>
        <v>Arkoma Basin</v>
      </c>
      <c r="C6141" s="1" t="s">
        <v>24516</v>
      </c>
      <c r="D6141" s="1"/>
      <c r="E6141" s="1"/>
      <c r="F6141" s="1" t="s">
        <v>1496</v>
      </c>
      <c r="G6141" s="1" t="s">
        <v>2495</v>
      </c>
      <c r="H6141" s="1">
        <v>5131</v>
      </c>
      <c r="I6141" s="1">
        <v>1008474</v>
      </c>
      <c r="J6141" s="1">
        <v>35.386710000000001</v>
      </c>
      <c r="K6141" s="1">
        <v>-94.424480000000003</v>
      </c>
      <c r="L6141" s="1"/>
      <c r="M6141" s="1" t="s">
        <v>1485</v>
      </c>
      <c r="N6141" s="1" t="s">
        <v>9148</v>
      </c>
      <c r="O6141" s="1">
        <v>2022</v>
      </c>
      <c r="P6141" s="1">
        <v>75240</v>
      </c>
      <c r="Q6141" s="1" t="s">
        <v>25997</v>
      </c>
      <c r="R6141" s="1"/>
      <c r="S6141" s="1">
        <v>211130</v>
      </c>
      <c r="T6141" s="1" t="s">
        <v>6826</v>
      </c>
      <c r="U6141" s="1"/>
      <c r="V6141" s="1" t="s">
        <v>25998</v>
      </c>
      <c r="W6141" s="1" t="s">
        <v>6826</v>
      </c>
    </row>
    <row r="6142" spans="1:23" x14ac:dyDescent="0.25">
      <c r="A6142" s="1">
        <v>1003052</v>
      </c>
      <c r="B6142" s="5" t="str">
        <f>VLOOKUP(H6142,'FIPS Basin X-walk'!$A$2:$F$3224,6,FALSE)</f>
        <v>Arkoma Basin</v>
      </c>
      <c r="C6142" s="1" t="s">
        <v>7968</v>
      </c>
      <c r="D6142" s="1"/>
      <c r="E6142" s="1"/>
      <c r="F6142" s="1" t="s">
        <v>7965</v>
      </c>
      <c r="G6142" s="1" t="s">
        <v>7966</v>
      </c>
      <c r="H6142" s="1">
        <v>5131</v>
      </c>
      <c r="I6142" s="1">
        <v>1003052</v>
      </c>
      <c r="J6142" s="1">
        <v>35.302500000000002</v>
      </c>
      <c r="K6142" s="1">
        <v>-94.375277999999994</v>
      </c>
      <c r="L6142" s="1"/>
      <c r="M6142" s="1" t="s">
        <v>1520</v>
      </c>
      <c r="N6142" s="1" t="s">
        <v>7740</v>
      </c>
      <c r="O6142" s="1">
        <v>2022</v>
      </c>
      <c r="P6142" s="1">
        <v>72916</v>
      </c>
      <c r="Q6142" s="1" t="s">
        <v>7969</v>
      </c>
      <c r="R6142" s="1"/>
      <c r="S6142" s="1" t="s">
        <v>24372</v>
      </c>
      <c r="T6142" s="1" t="s">
        <v>6826</v>
      </c>
      <c r="U6142" s="1"/>
      <c r="V6142" s="1" t="s">
        <v>7970</v>
      </c>
      <c r="W6142" s="1" t="s">
        <v>6826</v>
      </c>
    </row>
    <row r="6143" spans="1:23" x14ac:dyDescent="0.25">
      <c r="A6143" s="1">
        <v>1006026</v>
      </c>
      <c r="B6143" s="5" t="str">
        <f>VLOOKUP(H6143,'FIPS Basin X-walk'!$A$2:$F$3224,6,FALSE)</f>
        <v>Arkoma Basin</v>
      </c>
      <c r="C6143" s="1" t="s">
        <v>7964</v>
      </c>
      <c r="D6143" s="1"/>
      <c r="E6143" s="1"/>
      <c r="F6143" s="1" t="s">
        <v>7965</v>
      </c>
      <c r="G6143" s="1" t="s">
        <v>7966</v>
      </c>
      <c r="H6143" s="1">
        <v>5131</v>
      </c>
      <c r="I6143" s="1">
        <v>1006026</v>
      </c>
      <c r="J6143" s="1">
        <v>35.290944000000003</v>
      </c>
      <c r="K6143" s="1">
        <v>-94.369693999999996</v>
      </c>
      <c r="L6143" s="1"/>
      <c r="M6143" s="1" t="s">
        <v>1520</v>
      </c>
      <c r="N6143" s="1" t="s">
        <v>7740</v>
      </c>
      <c r="O6143" s="1">
        <v>2022</v>
      </c>
      <c r="P6143" s="1">
        <v>72916</v>
      </c>
      <c r="Q6143" s="1" t="s">
        <v>7967</v>
      </c>
      <c r="R6143" s="1"/>
      <c r="S6143" s="1" t="s">
        <v>24358</v>
      </c>
      <c r="T6143" s="1" t="s">
        <v>6826</v>
      </c>
      <c r="U6143" s="1"/>
      <c r="V6143" s="1" t="s">
        <v>25652</v>
      </c>
      <c r="W6143" s="1" t="s">
        <v>6826</v>
      </c>
    </row>
    <row r="6144" spans="1:23" x14ac:dyDescent="0.25">
      <c r="A6144" s="1">
        <v>1006735</v>
      </c>
      <c r="B6144" s="5" t="str">
        <f>VLOOKUP(H6144,'FIPS Basin X-walk'!$A$2:$F$3224,6,FALSE)</f>
        <v>Sedgwick Basin</v>
      </c>
      <c r="C6144" s="1" t="s">
        <v>12614</v>
      </c>
      <c r="D6144" s="1"/>
      <c r="E6144" s="1"/>
      <c r="F6144" s="1" t="s">
        <v>12615</v>
      </c>
      <c r="G6144" s="1" t="s">
        <v>12609</v>
      </c>
      <c r="H6144" s="1">
        <v>20173</v>
      </c>
      <c r="I6144" s="1">
        <v>1006735</v>
      </c>
      <c r="J6144" s="1">
        <v>37.790300000000002</v>
      </c>
      <c r="K6144" s="1">
        <v>-97.521699999999996</v>
      </c>
      <c r="L6144" s="1"/>
      <c r="M6144" s="1" t="s">
        <v>1490</v>
      </c>
      <c r="N6144" s="1" t="s">
        <v>12401</v>
      </c>
      <c r="O6144" s="1">
        <v>2022</v>
      </c>
      <c r="P6144" s="1">
        <v>67030</v>
      </c>
      <c r="Q6144" s="1" t="s">
        <v>12616</v>
      </c>
      <c r="R6144" s="1"/>
      <c r="S6144" s="1" t="s">
        <v>24355</v>
      </c>
      <c r="T6144" s="1" t="s">
        <v>6826</v>
      </c>
      <c r="U6144" s="1"/>
      <c r="V6144" s="1" t="s">
        <v>12451</v>
      </c>
      <c r="W6144" s="1" t="s">
        <v>6828</v>
      </c>
    </row>
    <row r="6145" spans="1:23" x14ac:dyDescent="0.25">
      <c r="A6145" s="1">
        <v>1013624</v>
      </c>
      <c r="B6145" s="5" t="str">
        <f>VLOOKUP(H6145,'FIPS Basin X-walk'!$A$2:$F$3224,6,FALSE)</f>
        <v>Sedgwick Basin</v>
      </c>
      <c r="C6145" s="1" t="s">
        <v>12611</v>
      </c>
      <c r="D6145" s="1"/>
      <c r="E6145" s="1"/>
      <c r="F6145" s="1" t="s">
        <v>12612</v>
      </c>
      <c r="G6145" s="1" t="s">
        <v>12609</v>
      </c>
      <c r="H6145" s="1">
        <v>20173</v>
      </c>
      <c r="I6145" s="1">
        <v>1013624</v>
      </c>
      <c r="J6145" s="1">
        <v>37.786819999999999</v>
      </c>
      <c r="K6145" s="1">
        <v>-97.530990000000003</v>
      </c>
      <c r="L6145" s="1"/>
      <c r="M6145" s="1" t="s">
        <v>1490</v>
      </c>
      <c r="N6145" s="1" t="s">
        <v>12401</v>
      </c>
      <c r="O6145" s="1">
        <v>2022</v>
      </c>
      <c r="P6145" s="1">
        <v>67030</v>
      </c>
      <c r="Q6145" s="1" t="s">
        <v>26717</v>
      </c>
      <c r="R6145" s="1"/>
      <c r="S6145" s="1" t="s">
        <v>24378</v>
      </c>
      <c r="T6145" s="1" t="s">
        <v>6826</v>
      </c>
      <c r="U6145" s="1"/>
      <c r="V6145" s="1" t="s">
        <v>12613</v>
      </c>
      <c r="W6145" s="1" t="s">
        <v>6826</v>
      </c>
    </row>
    <row r="6146" spans="1:23" x14ac:dyDescent="0.25">
      <c r="A6146" s="1">
        <v>1001704</v>
      </c>
      <c r="B6146" s="5" t="str">
        <f>VLOOKUP(H6146,'FIPS Basin X-walk'!$A$2:$F$3224,6,FALSE)</f>
        <v>Sedgwick Basin</v>
      </c>
      <c r="C6146" s="1" t="s">
        <v>12622</v>
      </c>
      <c r="D6146" s="1"/>
      <c r="E6146" s="1"/>
      <c r="F6146" s="1" t="s">
        <v>12608</v>
      </c>
      <c r="G6146" s="1" t="s">
        <v>12609</v>
      </c>
      <c r="H6146" s="1">
        <v>20173</v>
      </c>
      <c r="I6146" s="1">
        <v>1001704</v>
      </c>
      <c r="J6146" s="1">
        <v>37.581667000000003</v>
      </c>
      <c r="K6146" s="1">
        <v>-97.425278000000006</v>
      </c>
      <c r="L6146" s="1" t="s">
        <v>24387</v>
      </c>
      <c r="M6146" s="1" t="s">
        <v>1490</v>
      </c>
      <c r="N6146" s="1" t="s">
        <v>12401</v>
      </c>
      <c r="O6146" s="1">
        <v>2022</v>
      </c>
      <c r="P6146" s="1">
        <v>67215</v>
      </c>
      <c r="Q6146" s="1" t="s">
        <v>12623</v>
      </c>
      <c r="R6146" s="1" t="s">
        <v>24367</v>
      </c>
      <c r="S6146" s="1" t="s">
        <v>24449</v>
      </c>
      <c r="T6146" s="1" t="s">
        <v>6828</v>
      </c>
      <c r="U6146" s="1"/>
      <c r="V6146" s="1" t="s">
        <v>9171</v>
      </c>
      <c r="W6146" s="1" t="s">
        <v>6826</v>
      </c>
    </row>
    <row r="6147" spans="1:23" x14ac:dyDescent="0.25">
      <c r="A6147" s="1">
        <v>1001973</v>
      </c>
      <c r="B6147" s="5" t="str">
        <f>VLOOKUP(H6147,'FIPS Basin X-walk'!$A$2:$F$3224,6,FALSE)</f>
        <v>Sedgwick Basin</v>
      </c>
      <c r="C6147" s="1" t="s">
        <v>12624</v>
      </c>
      <c r="D6147" s="1"/>
      <c r="E6147" s="1"/>
      <c r="F6147" s="1" t="s">
        <v>2202</v>
      </c>
      <c r="G6147" s="1" t="s">
        <v>12609</v>
      </c>
      <c r="H6147" s="1">
        <v>20173</v>
      </c>
      <c r="I6147" s="1">
        <v>1001973</v>
      </c>
      <c r="J6147" s="1">
        <v>37.692779000000002</v>
      </c>
      <c r="K6147" s="1">
        <v>-97.223533000000003</v>
      </c>
      <c r="L6147" s="1"/>
      <c r="M6147" s="1" t="s">
        <v>1490</v>
      </c>
      <c r="N6147" s="1" t="s">
        <v>12401</v>
      </c>
      <c r="O6147" s="1">
        <v>2022</v>
      </c>
      <c r="P6147" s="1">
        <v>67206</v>
      </c>
      <c r="Q6147" s="1" t="s">
        <v>12625</v>
      </c>
      <c r="R6147" s="1"/>
      <c r="S6147" s="1" t="s">
        <v>24573</v>
      </c>
      <c r="T6147" s="1" t="s">
        <v>6826</v>
      </c>
      <c r="U6147" s="1"/>
      <c r="V6147" s="1" t="s">
        <v>12626</v>
      </c>
      <c r="W6147" s="1" t="s">
        <v>6826</v>
      </c>
    </row>
    <row r="6148" spans="1:23" x14ac:dyDescent="0.25">
      <c r="A6148" s="1">
        <v>1006699</v>
      </c>
      <c r="B6148" s="5" t="str">
        <f>VLOOKUP(H6148,'FIPS Basin X-walk'!$A$2:$F$3224,6,FALSE)</f>
        <v>Sedgwick Basin</v>
      </c>
      <c r="C6148" s="1" t="s">
        <v>12607</v>
      </c>
      <c r="D6148" s="1"/>
      <c r="E6148" s="1"/>
      <c r="F6148" s="1" t="s">
        <v>12608</v>
      </c>
      <c r="G6148" s="1" t="s">
        <v>12609</v>
      </c>
      <c r="H6148" s="1">
        <v>20173</v>
      </c>
      <c r="I6148" s="1">
        <v>1006699</v>
      </c>
      <c r="J6148" s="1">
        <v>37.708840000000002</v>
      </c>
      <c r="K6148" s="1">
        <v>-97.32938</v>
      </c>
      <c r="L6148" s="1"/>
      <c r="M6148" s="1" t="s">
        <v>1490</v>
      </c>
      <c r="N6148" s="1" t="s">
        <v>12401</v>
      </c>
      <c r="O6148" s="1">
        <v>2022</v>
      </c>
      <c r="P6148" s="1">
        <v>67214</v>
      </c>
      <c r="Q6148" s="1" t="s">
        <v>12610</v>
      </c>
      <c r="R6148" s="1"/>
      <c r="S6148" s="1" t="s">
        <v>24377</v>
      </c>
      <c r="T6148" s="1" t="s">
        <v>6826</v>
      </c>
      <c r="U6148" s="1"/>
      <c r="V6148" s="1" t="s">
        <v>7099</v>
      </c>
      <c r="W6148" s="1" t="s">
        <v>6826</v>
      </c>
    </row>
    <row r="6149" spans="1:23" x14ac:dyDescent="0.25">
      <c r="A6149" s="1">
        <v>1007114</v>
      </c>
      <c r="B6149" s="5" t="str">
        <f>VLOOKUP(H6149,'FIPS Basin X-walk'!$A$2:$F$3224,6,FALSE)</f>
        <v>Sedgwick Basin</v>
      </c>
      <c r="C6149" s="1" t="s">
        <v>12617</v>
      </c>
      <c r="D6149" s="1"/>
      <c r="E6149" s="1"/>
      <c r="F6149" s="1" t="s">
        <v>12608</v>
      </c>
      <c r="G6149" s="1" t="s">
        <v>12609</v>
      </c>
      <c r="H6149" s="1">
        <v>20173</v>
      </c>
      <c r="I6149" s="1">
        <v>1007114</v>
      </c>
      <c r="J6149" s="1">
        <v>37.621665</v>
      </c>
      <c r="K6149" s="1">
        <v>-97.282695000000004</v>
      </c>
      <c r="L6149" s="1"/>
      <c r="M6149" s="1" t="s">
        <v>1490</v>
      </c>
      <c r="N6149" s="1" t="s">
        <v>12401</v>
      </c>
      <c r="O6149" s="1">
        <v>2022</v>
      </c>
      <c r="P6149" s="1">
        <v>67210</v>
      </c>
      <c r="Q6149" s="1" t="s">
        <v>12618</v>
      </c>
      <c r="R6149" s="1"/>
      <c r="S6149" s="1" t="s">
        <v>24573</v>
      </c>
      <c r="T6149" s="1" t="s">
        <v>6826</v>
      </c>
      <c r="U6149" s="1"/>
      <c r="V6149" s="1" t="s">
        <v>12619</v>
      </c>
      <c r="W6149" s="1" t="s">
        <v>6826</v>
      </c>
    </row>
    <row r="6150" spans="1:23" x14ac:dyDescent="0.25">
      <c r="A6150" s="1">
        <v>1007605</v>
      </c>
      <c r="B6150" s="5" t="str">
        <f>VLOOKUP(H6150,'FIPS Basin X-walk'!$A$2:$F$3224,6,FALSE)</f>
        <v>Sedgwick Basin</v>
      </c>
      <c r="C6150" s="1" t="s">
        <v>12620</v>
      </c>
      <c r="D6150" s="1"/>
      <c r="E6150" s="1"/>
      <c r="F6150" s="1" t="s">
        <v>12608</v>
      </c>
      <c r="G6150" s="1" t="s">
        <v>12609</v>
      </c>
      <c r="H6150" s="1">
        <v>20173</v>
      </c>
      <c r="I6150" s="1">
        <v>1007605</v>
      </c>
      <c r="J6150" s="1">
        <v>37.757930000000002</v>
      </c>
      <c r="K6150" s="1">
        <v>-97.389899999999997</v>
      </c>
      <c r="L6150" s="1"/>
      <c r="M6150" s="1" t="s">
        <v>1490</v>
      </c>
      <c r="N6150" s="1" t="s">
        <v>12401</v>
      </c>
      <c r="O6150" s="1">
        <v>2022</v>
      </c>
      <c r="P6150" s="1">
        <v>67205</v>
      </c>
      <c r="Q6150" s="1" t="s">
        <v>12621</v>
      </c>
      <c r="R6150" s="1"/>
      <c r="S6150" s="1" t="s">
        <v>24358</v>
      </c>
      <c r="T6150" s="1" t="s">
        <v>6826</v>
      </c>
      <c r="U6150" s="1"/>
      <c r="V6150" s="1" t="s">
        <v>25885</v>
      </c>
      <c r="W6150" s="1" t="s">
        <v>6826</v>
      </c>
    </row>
    <row r="6151" spans="1:23" x14ac:dyDescent="0.25">
      <c r="A6151" s="1">
        <v>1000861</v>
      </c>
      <c r="B6151" s="5" t="str">
        <f>VLOOKUP(H6151,'FIPS Basin X-walk'!$A$2:$F$3224,6,FALSE)</f>
        <v>Chautauqua Platform</v>
      </c>
      <c r="C6151" s="1" t="s">
        <v>18646</v>
      </c>
      <c r="D6151" s="1"/>
      <c r="E6151" s="1"/>
      <c r="F6151" s="1" t="s">
        <v>18647</v>
      </c>
      <c r="G6151" s="1" t="s">
        <v>1774</v>
      </c>
      <c r="H6151" s="1">
        <v>40133</v>
      </c>
      <c r="I6151" s="1">
        <v>1000861</v>
      </c>
      <c r="J6151" s="1">
        <v>34.967799999999997</v>
      </c>
      <c r="K6151" s="1">
        <v>-96.724199999999996</v>
      </c>
      <c r="L6151" s="1"/>
      <c r="M6151" s="1" t="s">
        <v>1495</v>
      </c>
      <c r="N6151" s="1" t="s">
        <v>9115</v>
      </c>
      <c r="O6151" s="1">
        <v>2022</v>
      </c>
      <c r="P6151" s="1">
        <v>74849</v>
      </c>
      <c r="Q6151" s="1" t="s">
        <v>18648</v>
      </c>
      <c r="R6151" s="1"/>
      <c r="S6151" s="1" t="s">
        <v>24355</v>
      </c>
      <c r="T6151" s="1" t="s">
        <v>6826</v>
      </c>
      <c r="U6151" s="1"/>
      <c r="V6151" s="1" t="s">
        <v>18353</v>
      </c>
      <c r="W6151" s="1" t="s">
        <v>6828</v>
      </c>
    </row>
    <row r="6152" spans="1:23" x14ac:dyDescent="0.25">
      <c r="A6152" s="1">
        <v>1000349</v>
      </c>
      <c r="B6152" s="5" t="str">
        <f>VLOOKUP(H6152,'FIPS Basin X-walk'!$A$2:$F$3224,6,FALSE)</f>
        <v>Florida Platform</v>
      </c>
      <c r="C6152" s="1" t="s">
        <v>10076</v>
      </c>
      <c r="D6152" s="1"/>
      <c r="E6152" s="1"/>
      <c r="F6152" s="1" t="s">
        <v>10077</v>
      </c>
      <c r="G6152" s="1" t="s">
        <v>10078</v>
      </c>
      <c r="H6152" s="1">
        <v>12117</v>
      </c>
      <c r="I6152" s="1">
        <v>1000349</v>
      </c>
      <c r="J6152" s="1">
        <v>28.787738999999998</v>
      </c>
      <c r="K6152" s="1">
        <v>-81.081861000000004</v>
      </c>
      <c r="L6152" s="1"/>
      <c r="M6152" s="1" t="s">
        <v>1506</v>
      </c>
      <c r="N6152" s="1" t="s">
        <v>9619</v>
      </c>
      <c r="O6152" s="1">
        <v>2022</v>
      </c>
      <c r="P6152" s="1">
        <v>32732</v>
      </c>
      <c r="Q6152" s="1" t="s">
        <v>10079</v>
      </c>
      <c r="R6152" s="1"/>
      <c r="S6152" s="1" t="s">
        <v>24358</v>
      </c>
      <c r="T6152" s="1" t="s">
        <v>6826</v>
      </c>
      <c r="U6152" s="1"/>
      <c r="V6152" s="1" t="s">
        <v>10080</v>
      </c>
      <c r="W6152" s="1" t="s">
        <v>6826</v>
      </c>
    </row>
    <row r="6153" spans="1:23" x14ac:dyDescent="0.25">
      <c r="A6153" s="1">
        <v>1005507</v>
      </c>
      <c r="B6153" s="5" t="str">
        <f>VLOOKUP(H6153,'FIPS Basin X-walk'!$A$2:$F$3224,6,FALSE)</f>
        <v>Chautauqua Platform</v>
      </c>
      <c r="C6153" s="1" t="s">
        <v>18642</v>
      </c>
      <c r="D6153" s="1"/>
      <c r="E6153" s="1"/>
      <c r="F6153" s="1" t="s">
        <v>18643</v>
      </c>
      <c r="G6153" s="1" t="s">
        <v>10078</v>
      </c>
      <c r="H6153" s="1">
        <v>40133</v>
      </c>
      <c r="I6153" s="1">
        <v>1005507</v>
      </c>
      <c r="J6153" s="1">
        <v>35.17559</v>
      </c>
      <c r="K6153" s="1">
        <v>-96.546790000000001</v>
      </c>
      <c r="L6153" s="1"/>
      <c r="M6153" s="1" t="s">
        <v>1495</v>
      </c>
      <c r="N6153" s="1" t="s">
        <v>9115</v>
      </c>
      <c r="O6153" s="1">
        <v>2022</v>
      </c>
      <c r="P6153" s="1">
        <v>74884</v>
      </c>
      <c r="Q6153" s="1" t="s">
        <v>18644</v>
      </c>
      <c r="R6153" s="1"/>
      <c r="S6153" s="1" t="s">
        <v>24844</v>
      </c>
      <c r="T6153" s="1" t="s">
        <v>6826</v>
      </c>
      <c r="U6153" s="1"/>
      <c r="V6153" s="1" t="s">
        <v>18645</v>
      </c>
      <c r="W6153" s="1" t="s">
        <v>6826</v>
      </c>
    </row>
    <row r="6154" spans="1:23" x14ac:dyDescent="0.25">
      <c r="A6154" s="1">
        <v>1004020</v>
      </c>
      <c r="B6154" s="5" t="str">
        <f>VLOOKUP(H6154,'FIPS Basin X-walk'!$A$2:$F$3224,6,FALSE)</f>
        <v>Cincinnati Arch</v>
      </c>
      <c r="C6154" s="1" t="s">
        <v>18190</v>
      </c>
      <c r="D6154" s="1"/>
      <c r="E6154" s="1"/>
      <c r="F6154" s="1" t="s">
        <v>18191</v>
      </c>
      <c r="G6154" s="1" t="s">
        <v>17113</v>
      </c>
      <c r="H6154" s="1">
        <v>39147</v>
      </c>
      <c r="I6154" s="1">
        <v>1004020</v>
      </c>
      <c r="J6154" s="1">
        <v>41.224600000000002</v>
      </c>
      <c r="K6154" s="1">
        <v>-83.208399999999997</v>
      </c>
      <c r="L6154" s="1"/>
      <c r="M6154" s="1" t="s">
        <v>1542</v>
      </c>
      <c r="N6154" s="1" t="s">
        <v>17708</v>
      </c>
      <c r="O6154" s="1">
        <v>2022</v>
      </c>
      <c r="P6154" s="1">
        <v>44815</v>
      </c>
      <c r="Q6154" s="1" t="s">
        <v>18192</v>
      </c>
      <c r="R6154" s="1"/>
      <c r="S6154" s="1" t="s">
        <v>24397</v>
      </c>
      <c r="T6154" s="1" t="s">
        <v>6826</v>
      </c>
      <c r="U6154" s="1"/>
      <c r="V6154" s="1" t="s">
        <v>7261</v>
      </c>
      <c r="W6154" s="1" t="s">
        <v>6826</v>
      </c>
    </row>
    <row r="6155" spans="1:23" x14ac:dyDescent="0.25">
      <c r="A6155" s="1">
        <v>1006912</v>
      </c>
      <c r="B6155" s="5" t="str">
        <f>VLOOKUP(H6155,'FIPS Basin X-walk'!$A$2:$F$3224,6,FALSE)</f>
        <v>Cincinnati Arch</v>
      </c>
      <c r="C6155" s="1" t="s">
        <v>18193</v>
      </c>
      <c r="D6155" s="1"/>
      <c r="E6155" s="1"/>
      <c r="F6155" s="1" t="s">
        <v>18194</v>
      </c>
      <c r="G6155" s="1" t="s">
        <v>17113</v>
      </c>
      <c r="H6155" s="1">
        <v>39147</v>
      </c>
      <c r="I6155" s="1">
        <v>1006912</v>
      </c>
      <c r="J6155" s="1">
        <v>41.175620000000002</v>
      </c>
      <c r="K6155" s="1">
        <v>-83.380600000000001</v>
      </c>
      <c r="L6155" s="1"/>
      <c r="M6155" s="1" t="s">
        <v>1542</v>
      </c>
      <c r="N6155" s="1" t="s">
        <v>17708</v>
      </c>
      <c r="O6155" s="1">
        <v>2022</v>
      </c>
      <c r="P6155" s="1">
        <v>44830</v>
      </c>
      <c r="Q6155" s="1" t="s">
        <v>12113</v>
      </c>
      <c r="R6155" s="1"/>
      <c r="S6155" s="1" t="s">
        <v>24378</v>
      </c>
      <c r="T6155" s="1" t="s">
        <v>6826</v>
      </c>
      <c r="U6155" s="1"/>
      <c r="V6155" s="1" t="s">
        <v>11633</v>
      </c>
      <c r="W6155" s="1" t="s">
        <v>6826</v>
      </c>
    </row>
    <row r="6156" spans="1:23" x14ac:dyDescent="0.25">
      <c r="A6156" s="1">
        <v>1007748</v>
      </c>
      <c r="B6156" s="5" t="str">
        <f>VLOOKUP(H6156,'FIPS Basin X-walk'!$A$2:$F$3224,6,FALSE)</f>
        <v>Cincinnati Arch</v>
      </c>
      <c r="C6156" s="1" t="s">
        <v>18195</v>
      </c>
      <c r="D6156" s="1"/>
      <c r="E6156" s="1"/>
      <c r="F6156" s="1" t="s">
        <v>17943</v>
      </c>
      <c r="G6156" s="1" t="s">
        <v>17113</v>
      </c>
      <c r="H6156" s="1">
        <v>39147</v>
      </c>
      <c r="I6156" s="1">
        <v>1007748</v>
      </c>
      <c r="J6156" s="1">
        <v>41.108215000000001</v>
      </c>
      <c r="K6156" s="1">
        <v>-83.413382999999996</v>
      </c>
      <c r="L6156" s="1"/>
      <c r="M6156" s="1" t="s">
        <v>1542</v>
      </c>
      <c r="N6156" s="1" t="s">
        <v>17708</v>
      </c>
      <c r="O6156" s="1">
        <v>2022</v>
      </c>
      <c r="P6156" s="1">
        <v>44830</v>
      </c>
      <c r="Q6156" s="1" t="s">
        <v>25899</v>
      </c>
      <c r="R6156" s="1"/>
      <c r="S6156" s="1" t="s">
        <v>24358</v>
      </c>
      <c r="T6156" s="1" t="s">
        <v>6826</v>
      </c>
      <c r="U6156" s="1"/>
      <c r="V6156" s="1" t="s">
        <v>25900</v>
      </c>
      <c r="W6156" s="1" t="s">
        <v>6826</v>
      </c>
    </row>
    <row r="6157" spans="1:23" x14ac:dyDescent="0.25">
      <c r="A6157" s="1">
        <v>1004042</v>
      </c>
      <c r="B6157" s="5" t="str">
        <f>VLOOKUP(H6157,'FIPS Basin X-walk'!$A$2:$F$3224,6,FALSE)</f>
        <v>Appalachian Basin</v>
      </c>
      <c r="C6157" s="1" t="s">
        <v>17112</v>
      </c>
      <c r="D6157" s="1"/>
      <c r="E6157" s="1"/>
      <c r="F6157" s="1" t="s">
        <v>11981</v>
      </c>
      <c r="G6157" s="1" t="s">
        <v>17113</v>
      </c>
      <c r="H6157" s="1">
        <v>36099</v>
      </c>
      <c r="I6157" s="1">
        <v>1004042</v>
      </c>
      <c r="J6157" s="1">
        <v>42.917929999999998</v>
      </c>
      <c r="K6157" s="1">
        <v>-76.846170000000001</v>
      </c>
      <c r="L6157" s="1"/>
      <c r="M6157" s="1" t="s">
        <v>1481</v>
      </c>
      <c r="N6157" s="1" t="s">
        <v>16632</v>
      </c>
      <c r="O6157" s="1">
        <v>2022</v>
      </c>
      <c r="P6157" s="1">
        <v>13165</v>
      </c>
      <c r="Q6157" s="1" t="s">
        <v>17114</v>
      </c>
      <c r="R6157" s="1"/>
      <c r="S6157" s="1" t="s">
        <v>24358</v>
      </c>
      <c r="T6157" s="1" t="s">
        <v>6826</v>
      </c>
      <c r="U6157" s="1"/>
      <c r="V6157" s="1" t="s">
        <v>7813</v>
      </c>
      <c r="W6157" s="1" t="s">
        <v>6826</v>
      </c>
    </row>
    <row r="6158" spans="1:23" x14ac:dyDescent="0.25">
      <c r="A6158" s="1">
        <v>1003963</v>
      </c>
      <c r="B6158" s="5" t="str">
        <f>VLOOKUP(H6158,'FIPS Basin X-walk'!$A$2:$F$3224,6,FALSE)</f>
        <v>Arkoma Basin</v>
      </c>
      <c r="C6158" s="1" t="s">
        <v>18649</v>
      </c>
      <c r="D6158" s="1"/>
      <c r="E6158" s="1"/>
      <c r="F6158" s="1" t="s">
        <v>18650</v>
      </c>
      <c r="G6158" s="1" t="s">
        <v>18651</v>
      </c>
      <c r="H6158" s="1">
        <v>40135</v>
      </c>
      <c r="I6158" s="1">
        <v>1003963</v>
      </c>
      <c r="J6158" s="1">
        <v>35.37379</v>
      </c>
      <c r="K6158" s="1">
        <v>-94.758803999999998</v>
      </c>
      <c r="L6158" s="1"/>
      <c r="M6158" s="1" t="s">
        <v>1495</v>
      </c>
      <c r="N6158" s="1" t="s">
        <v>9115</v>
      </c>
      <c r="O6158" s="1">
        <v>2022</v>
      </c>
      <c r="P6158" s="1">
        <v>74936</v>
      </c>
      <c r="Q6158" s="1" t="s">
        <v>18652</v>
      </c>
      <c r="R6158" s="1"/>
      <c r="S6158" s="1" t="s">
        <v>24358</v>
      </c>
      <c r="T6158" s="1" t="s">
        <v>6826</v>
      </c>
      <c r="U6158" s="1"/>
      <c r="V6158" s="1" t="s">
        <v>25196</v>
      </c>
      <c r="W6158" s="1" t="s">
        <v>6826</v>
      </c>
    </row>
    <row r="6159" spans="1:23" x14ac:dyDescent="0.25">
      <c r="A6159" s="1">
        <v>1002397</v>
      </c>
      <c r="B6159" s="5" t="str">
        <f>VLOOKUP(H6159,'FIPS Basin X-walk'!$A$2:$F$3224,6,FALSE)</f>
        <v>Arkoma Basin</v>
      </c>
      <c r="C6159" s="1" t="s">
        <v>18653</v>
      </c>
      <c r="D6159" s="1"/>
      <c r="E6159" s="1"/>
      <c r="F6159" s="1" t="s">
        <v>18654</v>
      </c>
      <c r="G6159" s="1" t="s">
        <v>18651</v>
      </c>
      <c r="H6159" s="1">
        <v>40135</v>
      </c>
      <c r="I6159" s="1">
        <v>1002397</v>
      </c>
      <c r="J6159" s="1">
        <v>35.572920000000003</v>
      </c>
      <c r="K6159" s="1">
        <v>-94.836509000000007</v>
      </c>
      <c r="L6159" s="1"/>
      <c r="M6159" s="1" t="s">
        <v>1495</v>
      </c>
      <c r="N6159" s="1" t="s">
        <v>9115</v>
      </c>
      <c r="O6159" s="1">
        <v>2022</v>
      </c>
      <c r="P6159" s="1">
        <v>74945</v>
      </c>
      <c r="Q6159" s="1" t="s">
        <v>18655</v>
      </c>
      <c r="R6159" s="1"/>
      <c r="S6159" s="1" t="s">
        <v>24397</v>
      </c>
      <c r="T6159" s="1" t="s">
        <v>6826</v>
      </c>
      <c r="U6159" s="1"/>
      <c r="V6159" s="1" t="s">
        <v>7855</v>
      </c>
      <c r="W6159" s="1" t="s">
        <v>6826</v>
      </c>
    </row>
    <row r="6160" spans="1:23" x14ac:dyDescent="0.25">
      <c r="A6160" s="1">
        <v>1003068</v>
      </c>
      <c r="B6160" s="5" t="str">
        <f>VLOOKUP(H6160,'FIPS Basin X-walk'!$A$2:$F$3224,6,FALSE)</f>
        <v>Anadarko Basin</v>
      </c>
      <c r="C6160" s="1" t="s">
        <v>12633</v>
      </c>
      <c r="D6160" s="1"/>
      <c r="E6160" s="1"/>
      <c r="F6160" s="1" t="s">
        <v>12631</v>
      </c>
      <c r="G6160" s="1" t="s">
        <v>12629</v>
      </c>
      <c r="H6160" s="1">
        <v>20175</v>
      </c>
      <c r="I6160" s="1">
        <v>1003068</v>
      </c>
      <c r="J6160" s="1">
        <v>37.099789000000001</v>
      </c>
      <c r="K6160" s="1">
        <v>-100.76002</v>
      </c>
      <c r="L6160" s="1"/>
      <c r="M6160" s="1" t="s">
        <v>1490</v>
      </c>
      <c r="N6160" s="1" t="s">
        <v>12401</v>
      </c>
      <c r="O6160" s="1">
        <v>2022</v>
      </c>
      <c r="P6160" s="1">
        <v>67901</v>
      </c>
      <c r="Q6160" s="1" t="s">
        <v>794</v>
      </c>
      <c r="R6160" s="1"/>
      <c r="S6160" s="1" t="s">
        <v>24435</v>
      </c>
      <c r="T6160" s="1" t="s">
        <v>6826</v>
      </c>
      <c r="U6160" s="1"/>
      <c r="V6160" s="1" t="s">
        <v>7521</v>
      </c>
      <c r="W6160" s="1" t="s">
        <v>6826</v>
      </c>
    </row>
    <row r="6161" spans="1:23" x14ac:dyDescent="0.25">
      <c r="A6161" s="1">
        <v>1006203</v>
      </c>
      <c r="B6161" s="5" t="str">
        <f>VLOOKUP(H6161,'FIPS Basin X-walk'!$A$2:$F$3224,6,FALSE)</f>
        <v>Anadarko Basin</v>
      </c>
      <c r="C6161" s="1" t="s">
        <v>12630</v>
      </c>
      <c r="D6161" s="1"/>
      <c r="E6161" s="1"/>
      <c r="F6161" s="1" t="s">
        <v>12631</v>
      </c>
      <c r="G6161" s="1" t="s">
        <v>12629</v>
      </c>
      <c r="H6161" s="1">
        <v>20175</v>
      </c>
      <c r="I6161" s="1">
        <v>1006203</v>
      </c>
      <c r="J6161" s="1">
        <v>37.107705000000003</v>
      </c>
      <c r="K6161" s="1">
        <v>-100.796294</v>
      </c>
      <c r="L6161" s="1"/>
      <c r="M6161" s="1" t="s">
        <v>1490</v>
      </c>
      <c r="N6161" s="1" t="s">
        <v>12401</v>
      </c>
      <c r="O6161" s="1">
        <v>2022</v>
      </c>
      <c r="P6161" s="1">
        <v>67901</v>
      </c>
      <c r="Q6161" s="1" t="s">
        <v>12632</v>
      </c>
      <c r="R6161" s="1"/>
      <c r="S6161" s="1" t="s">
        <v>24378</v>
      </c>
      <c r="T6161" s="1" t="s">
        <v>6826</v>
      </c>
      <c r="U6161" s="1"/>
      <c r="V6161" s="1" t="s">
        <v>12467</v>
      </c>
      <c r="W6161" s="1" t="s">
        <v>6826</v>
      </c>
    </row>
    <row r="6162" spans="1:23" x14ac:dyDescent="0.25">
      <c r="A6162" s="1">
        <v>1006690</v>
      </c>
      <c r="B6162" s="5" t="str">
        <f>VLOOKUP(H6162,'FIPS Basin X-walk'!$A$2:$F$3224,6,FALSE)</f>
        <v>Anadarko Basin</v>
      </c>
      <c r="C6162" s="1" t="s">
        <v>12639</v>
      </c>
      <c r="D6162" s="1"/>
      <c r="E6162" s="1"/>
      <c r="F6162" s="1" t="s">
        <v>12631</v>
      </c>
      <c r="G6162" s="1" t="s">
        <v>12629</v>
      </c>
      <c r="H6162" s="1">
        <v>20175</v>
      </c>
      <c r="I6162" s="1">
        <v>1006690</v>
      </c>
      <c r="J6162" s="1">
        <v>37.052610999999999</v>
      </c>
      <c r="K6162" s="1">
        <v>-100.8995</v>
      </c>
      <c r="L6162" s="1"/>
      <c r="M6162" s="1" t="s">
        <v>1490</v>
      </c>
      <c r="N6162" s="1" t="s">
        <v>12401</v>
      </c>
      <c r="O6162" s="1">
        <v>2022</v>
      </c>
      <c r="P6162" s="1">
        <v>67901</v>
      </c>
      <c r="Q6162" s="1" t="s">
        <v>12477</v>
      </c>
      <c r="R6162" s="1"/>
      <c r="S6162" s="1" t="s">
        <v>24382</v>
      </c>
      <c r="T6162" s="1" t="s">
        <v>6826</v>
      </c>
      <c r="U6162" s="1"/>
      <c r="V6162" s="1" t="s">
        <v>24440</v>
      </c>
      <c r="W6162" s="1" t="s">
        <v>6826</v>
      </c>
    </row>
    <row r="6163" spans="1:23" x14ac:dyDescent="0.25">
      <c r="A6163" s="1">
        <v>1008924</v>
      </c>
      <c r="B6163" s="5" t="str">
        <f>VLOOKUP(H6163,'FIPS Basin X-walk'!$A$2:$F$3224,6,FALSE)</f>
        <v>Anadarko Basin</v>
      </c>
      <c r="C6163" s="1"/>
      <c r="D6163" s="1"/>
      <c r="E6163" s="1"/>
      <c r="F6163" s="1" t="s">
        <v>12631</v>
      </c>
      <c r="G6163" s="1" t="s">
        <v>12629</v>
      </c>
      <c r="H6163" s="1">
        <v>20175</v>
      </c>
      <c r="I6163" s="1">
        <v>1008924</v>
      </c>
      <c r="J6163" s="1">
        <v>37.159199999999998</v>
      </c>
      <c r="K6163" s="1">
        <v>-100.7625</v>
      </c>
      <c r="L6163" s="1"/>
      <c r="M6163" s="1" t="s">
        <v>1490</v>
      </c>
      <c r="N6163" s="1" t="s">
        <v>12401</v>
      </c>
      <c r="O6163" s="1">
        <v>2022</v>
      </c>
      <c r="P6163" s="1">
        <v>67901</v>
      </c>
      <c r="Q6163" s="1" t="s">
        <v>284</v>
      </c>
      <c r="R6163" s="1"/>
      <c r="S6163" s="1" t="s">
        <v>24399</v>
      </c>
      <c r="T6163" s="1" t="s">
        <v>6826</v>
      </c>
      <c r="U6163" s="1"/>
      <c r="V6163" s="1" t="s">
        <v>7155</v>
      </c>
      <c r="W6163" s="1" t="s">
        <v>6826</v>
      </c>
    </row>
    <row r="6164" spans="1:23" x14ac:dyDescent="0.25">
      <c r="A6164" s="1">
        <v>1011499</v>
      </c>
      <c r="B6164" s="5" t="str">
        <f>VLOOKUP(H6164,'FIPS Basin X-walk'!$A$2:$F$3224,6,FALSE)</f>
        <v>Anadarko Basin</v>
      </c>
      <c r="C6164" s="1" t="s">
        <v>12635</v>
      </c>
      <c r="D6164" s="1"/>
      <c r="E6164" s="1"/>
      <c r="F6164" s="1" t="s">
        <v>12636</v>
      </c>
      <c r="G6164" s="1" t="s">
        <v>12629</v>
      </c>
      <c r="H6164" s="1">
        <v>20175</v>
      </c>
      <c r="I6164" s="1">
        <v>1011499</v>
      </c>
      <c r="J6164" s="1">
        <v>37.054499999999997</v>
      </c>
      <c r="K6164" s="1">
        <v>-100.89178</v>
      </c>
      <c r="L6164" s="1"/>
      <c r="M6164" s="1" t="s">
        <v>1490</v>
      </c>
      <c r="N6164" s="1" t="s">
        <v>12401</v>
      </c>
      <c r="O6164" s="1">
        <v>2022</v>
      </c>
      <c r="P6164" s="1">
        <v>67901</v>
      </c>
      <c r="Q6164" s="1" t="s">
        <v>12637</v>
      </c>
      <c r="R6164" s="1"/>
      <c r="S6164" s="1" t="s">
        <v>24358</v>
      </c>
      <c r="T6164" s="1" t="s">
        <v>6826</v>
      </c>
      <c r="U6164" s="1"/>
      <c r="V6164" s="1" t="s">
        <v>12638</v>
      </c>
      <c r="W6164" s="1" t="s">
        <v>6826</v>
      </c>
    </row>
    <row r="6165" spans="1:23" x14ac:dyDescent="0.25">
      <c r="A6165" s="1">
        <v>1012778</v>
      </c>
      <c r="B6165" s="5" t="str">
        <f>VLOOKUP(H6165,'FIPS Basin X-walk'!$A$2:$F$3224,6,FALSE)</f>
        <v>Anadarko Basin</v>
      </c>
      <c r="C6165" s="1" t="s">
        <v>12634</v>
      </c>
      <c r="D6165" s="1"/>
      <c r="E6165" s="1"/>
      <c r="F6165" s="1" t="s">
        <v>12631</v>
      </c>
      <c r="G6165" s="1" t="s">
        <v>12629</v>
      </c>
      <c r="H6165" s="1">
        <v>20175</v>
      </c>
      <c r="I6165" s="1">
        <v>1012778</v>
      </c>
      <c r="J6165" s="1">
        <v>37.057049999999997</v>
      </c>
      <c r="K6165" s="1">
        <v>-100.92224</v>
      </c>
      <c r="L6165" s="1"/>
      <c r="M6165" s="1" t="s">
        <v>1490</v>
      </c>
      <c r="N6165" s="1" t="s">
        <v>12401</v>
      </c>
      <c r="O6165" s="1">
        <v>2022</v>
      </c>
      <c r="P6165" s="1">
        <v>67905</v>
      </c>
      <c r="Q6165" s="1" t="s">
        <v>14</v>
      </c>
      <c r="R6165" s="1"/>
      <c r="S6165" s="1" t="s">
        <v>24399</v>
      </c>
      <c r="T6165" s="1" t="s">
        <v>6826</v>
      </c>
      <c r="U6165" s="1"/>
      <c r="V6165" s="1" t="s">
        <v>8021</v>
      </c>
      <c r="W6165" s="1" t="s">
        <v>6826</v>
      </c>
    </row>
    <row r="6166" spans="1:23" x14ac:dyDescent="0.25">
      <c r="A6166" s="1">
        <v>1004439</v>
      </c>
      <c r="B6166" s="5" t="str">
        <f>VLOOKUP(H6166,'FIPS Basin X-walk'!$A$2:$F$3224,6,FALSE)</f>
        <v>Salina Basin</v>
      </c>
      <c r="C6166" s="1" t="s">
        <v>16026</v>
      </c>
      <c r="D6166" s="1"/>
      <c r="E6166" s="1"/>
      <c r="F6166" s="1" t="s">
        <v>9510</v>
      </c>
      <c r="G6166" s="1" t="s">
        <v>12629</v>
      </c>
      <c r="H6166" s="1">
        <v>31159</v>
      </c>
      <c r="I6166" s="1">
        <v>1004439</v>
      </c>
      <c r="J6166" s="1">
        <v>40.748190000000001</v>
      </c>
      <c r="K6166" s="1">
        <v>-97.044489999999996</v>
      </c>
      <c r="L6166" s="1"/>
      <c r="M6166" s="1" t="s">
        <v>1491</v>
      </c>
      <c r="N6166" s="1" t="s">
        <v>15841</v>
      </c>
      <c r="O6166" s="1">
        <v>2022</v>
      </c>
      <c r="P6166" s="1">
        <v>68405</v>
      </c>
      <c r="Q6166" s="1" t="s">
        <v>16027</v>
      </c>
      <c r="R6166" s="1"/>
      <c r="S6166" s="1" t="s">
        <v>24358</v>
      </c>
      <c r="T6166" s="1" t="s">
        <v>6826</v>
      </c>
      <c r="U6166" s="1"/>
      <c r="V6166" s="1" t="s">
        <v>7813</v>
      </c>
      <c r="W6166" s="1" t="s">
        <v>6826</v>
      </c>
    </row>
    <row r="6167" spans="1:23" x14ac:dyDescent="0.25">
      <c r="A6167" s="1">
        <v>1002833</v>
      </c>
      <c r="B6167" s="5" t="str">
        <f>VLOOKUP(H6167,'FIPS Basin X-walk'!$A$2:$F$3224,6,FALSE)</f>
        <v>Anadarko Basin</v>
      </c>
      <c r="C6167" s="1" t="s">
        <v>12627</v>
      </c>
      <c r="D6167" s="1"/>
      <c r="E6167" s="1"/>
      <c r="F6167" s="1" t="s">
        <v>12628</v>
      </c>
      <c r="G6167" s="1" t="s">
        <v>12629</v>
      </c>
      <c r="H6167" s="1">
        <v>20175</v>
      </c>
      <c r="I6167" s="1">
        <v>1002833</v>
      </c>
      <c r="J6167" s="1">
        <v>37.271655000000003</v>
      </c>
      <c r="K6167" s="1">
        <v>-100.855881</v>
      </c>
      <c r="L6167" s="1"/>
      <c r="M6167" s="1" t="s">
        <v>1490</v>
      </c>
      <c r="N6167" s="1" t="s">
        <v>12401</v>
      </c>
      <c r="O6167" s="1">
        <v>2022</v>
      </c>
      <c r="P6167" s="1">
        <v>67870</v>
      </c>
      <c r="Q6167" s="1" t="s">
        <v>88</v>
      </c>
      <c r="R6167" s="1"/>
      <c r="S6167" s="1" t="s">
        <v>24435</v>
      </c>
      <c r="T6167" s="1" t="s">
        <v>6826</v>
      </c>
      <c r="U6167" s="1"/>
      <c r="V6167" s="1" t="s">
        <v>24999</v>
      </c>
      <c r="W6167" s="1" t="s">
        <v>6826</v>
      </c>
    </row>
    <row r="6168" spans="1:23" x14ac:dyDescent="0.25">
      <c r="A6168" s="1">
        <v>1000439</v>
      </c>
      <c r="B6168" s="5" t="str">
        <f>VLOOKUP(H6168,'FIPS Basin X-walk'!$A$2:$F$3224,6,FALSE)</f>
        <v>Klamath Mountains Province</v>
      </c>
      <c r="C6168" s="1" t="s">
        <v>23740</v>
      </c>
      <c r="D6168" s="1"/>
      <c r="E6168" s="1"/>
      <c r="F6168" s="1" t="s">
        <v>23741</v>
      </c>
      <c r="G6168" s="1" t="s">
        <v>2151</v>
      </c>
      <c r="H6168" s="1">
        <v>6089</v>
      </c>
      <c r="I6168" s="1">
        <v>1000439</v>
      </c>
      <c r="J6168" s="1">
        <v>41.024968100000002</v>
      </c>
      <c r="K6168" s="1">
        <v>-121.6932437</v>
      </c>
      <c r="L6168" s="1"/>
      <c r="M6168" s="1" t="s">
        <v>1489</v>
      </c>
      <c r="N6168" s="1" t="s">
        <v>8033</v>
      </c>
      <c r="O6168" s="1">
        <v>2022</v>
      </c>
      <c r="P6168" s="1">
        <v>96013</v>
      </c>
      <c r="Q6168" s="1" t="s">
        <v>247</v>
      </c>
      <c r="R6168" s="1"/>
      <c r="S6168" s="1">
        <v>221210</v>
      </c>
      <c r="T6168" s="1" t="s">
        <v>6826</v>
      </c>
      <c r="U6168" s="1"/>
      <c r="V6168" s="1" t="s">
        <v>8074</v>
      </c>
      <c r="W6168" s="1" t="s">
        <v>6826</v>
      </c>
    </row>
    <row r="6169" spans="1:23" x14ac:dyDescent="0.25">
      <c r="A6169" s="1">
        <v>1000161</v>
      </c>
      <c r="B6169" s="5" t="str">
        <f>VLOOKUP(H6169,'FIPS Basin X-walk'!$A$2:$F$3224,6,FALSE)</f>
        <v>Klamath Mountains Province</v>
      </c>
      <c r="C6169" s="1" t="s">
        <v>8939</v>
      </c>
      <c r="D6169" s="1"/>
      <c r="E6169" s="1"/>
      <c r="F6169" s="1" t="s">
        <v>8937</v>
      </c>
      <c r="G6169" s="1" t="s">
        <v>2151</v>
      </c>
      <c r="H6169" s="1">
        <v>6089</v>
      </c>
      <c r="I6169" s="1">
        <v>1000161</v>
      </c>
      <c r="J6169" s="1">
        <v>40.508299999999998</v>
      </c>
      <c r="K6169" s="1">
        <v>-122.42529999999999</v>
      </c>
      <c r="L6169" s="1"/>
      <c r="M6169" s="1" t="s">
        <v>1489</v>
      </c>
      <c r="N6169" s="1" t="s">
        <v>8033</v>
      </c>
      <c r="O6169" s="1">
        <v>2022</v>
      </c>
      <c r="P6169" s="1">
        <v>96001</v>
      </c>
      <c r="Q6169" s="1" t="s">
        <v>8940</v>
      </c>
      <c r="R6169" s="1"/>
      <c r="S6169" s="1" t="s">
        <v>24355</v>
      </c>
      <c r="T6169" s="1" t="s">
        <v>6826</v>
      </c>
      <c r="U6169" s="1"/>
      <c r="V6169" s="1" t="s">
        <v>24429</v>
      </c>
      <c r="W6169" s="1" t="s">
        <v>6828</v>
      </c>
    </row>
    <row r="6170" spans="1:23" x14ac:dyDescent="0.25">
      <c r="A6170" s="1">
        <v>1007839</v>
      </c>
      <c r="B6170" s="5" t="str">
        <f>VLOOKUP(H6170,'FIPS Basin X-walk'!$A$2:$F$3224,6,FALSE)</f>
        <v>Klamath Mountains Province</v>
      </c>
      <c r="C6170" s="1" t="s">
        <v>8932</v>
      </c>
      <c r="D6170" s="1"/>
      <c r="E6170" s="1"/>
      <c r="F6170" s="1" t="s">
        <v>8933</v>
      </c>
      <c r="G6170" s="1" t="s">
        <v>8934</v>
      </c>
      <c r="H6170" s="1">
        <v>6089</v>
      </c>
      <c r="I6170" s="1">
        <v>1007839</v>
      </c>
      <c r="J6170" s="1">
        <v>40.417540000000002</v>
      </c>
      <c r="K6170" s="1">
        <v>-122.35787000000001</v>
      </c>
      <c r="L6170" s="1"/>
      <c r="M6170" s="1" t="s">
        <v>1489</v>
      </c>
      <c r="N6170" s="1" t="s">
        <v>8033</v>
      </c>
      <c r="O6170" s="1">
        <v>2022</v>
      </c>
      <c r="P6170" s="1">
        <v>96007</v>
      </c>
      <c r="Q6170" s="1" t="s">
        <v>8935</v>
      </c>
      <c r="R6170" s="1"/>
      <c r="S6170" s="1" t="s">
        <v>24358</v>
      </c>
      <c r="T6170" s="1" t="s">
        <v>6826</v>
      </c>
      <c r="U6170" s="1"/>
      <c r="V6170" s="1" t="s">
        <v>6878</v>
      </c>
      <c r="W6170" s="1" t="s">
        <v>6826</v>
      </c>
    </row>
    <row r="6171" spans="1:23" x14ac:dyDescent="0.25">
      <c r="A6171" s="1">
        <v>1007651</v>
      </c>
      <c r="B6171" s="5" t="str">
        <f>VLOOKUP(H6171,'FIPS Basin X-walk'!$A$2:$F$3224,6,FALSE)</f>
        <v>Klamath Mountains Province</v>
      </c>
      <c r="C6171" s="1" t="s">
        <v>8941</v>
      </c>
      <c r="D6171" s="1"/>
      <c r="E6171" s="1"/>
      <c r="F6171" s="1" t="s">
        <v>8942</v>
      </c>
      <c r="G6171" s="1" t="s">
        <v>8934</v>
      </c>
      <c r="H6171" s="1">
        <v>6089</v>
      </c>
      <c r="I6171" s="1">
        <v>1007651</v>
      </c>
      <c r="J6171" s="1">
        <v>41.031300000000002</v>
      </c>
      <c r="K6171" s="1">
        <v>-121.68170000000001</v>
      </c>
      <c r="L6171" s="1"/>
      <c r="M6171" s="1" t="s">
        <v>1489</v>
      </c>
      <c r="N6171" s="1" t="s">
        <v>8033</v>
      </c>
      <c r="O6171" s="1">
        <v>2022</v>
      </c>
      <c r="P6171" s="1">
        <v>96013</v>
      </c>
      <c r="Q6171" s="1" t="s">
        <v>8943</v>
      </c>
      <c r="R6171" s="1"/>
      <c r="S6171" s="1" t="s">
        <v>24731</v>
      </c>
      <c r="T6171" s="1" t="s">
        <v>6826</v>
      </c>
      <c r="U6171" s="1"/>
      <c r="V6171" s="1" t="s">
        <v>8944</v>
      </c>
      <c r="W6171" s="1" t="s">
        <v>6826</v>
      </c>
    </row>
    <row r="6172" spans="1:23" x14ac:dyDescent="0.25">
      <c r="A6172" s="1">
        <v>1001819</v>
      </c>
      <c r="B6172" s="5" t="str">
        <f>VLOOKUP(H6172,'FIPS Basin X-walk'!$A$2:$F$3224,6,FALSE)</f>
        <v>Klamath Mountains Province</v>
      </c>
      <c r="C6172" s="1" t="s">
        <v>8936</v>
      </c>
      <c r="D6172" s="1"/>
      <c r="E6172" s="1"/>
      <c r="F6172" s="1" t="s">
        <v>8937</v>
      </c>
      <c r="G6172" s="1" t="s">
        <v>8934</v>
      </c>
      <c r="H6172" s="1">
        <v>6089</v>
      </c>
      <c r="I6172" s="1">
        <v>1001819</v>
      </c>
      <c r="J6172" s="1">
        <v>40.501218999999999</v>
      </c>
      <c r="K6172" s="1">
        <v>-122.448313</v>
      </c>
      <c r="L6172" s="1"/>
      <c r="M6172" s="1" t="s">
        <v>1489</v>
      </c>
      <c r="N6172" s="1" t="s">
        <v>8033</v>
      </c>
      <c r="O6172" s="1">
        <v>2022</v>
      </c>
      <c r="P6172" s="1">
        <v>96001</v>
      </c>
      <c r="Q6172" s="1" t="s">
        <v>8938</v>
      </c>
      <c r="R6172" s="1"/>
      <c r="S6172" s="1" t="s">
        <v>24358</v>
      </c>
      <c r="T6172" s="1" t="s">
        <v>6826</v>
      </c>
      <c r="U6172" s="1"/>
      <c r="V6172" s="1" t="s">
        <v>24773</v>
      </c>
      <c r="W6172" s="1" t="s">
        <v>6826</v>
      </c>
    </row>
    <row r="6173" spans="1:23" x14ac:dyDescent="0.25">
      <c r="A6173" s="1">
        <v>1004612</v>
      </c>
      <c r="B6173" s="5" t="str">
        <f>VLOOKUP(H6173,'FIPS Basin X-walk'!$A$2:$F$3224,6,FALSE)</f>
        <v>Klamath Mountains Province</v>
      </c>
      <c r="C6173" s="1" t="s">
        <v>8945</v>
      </c>
      <c r="D6173" s="1"/>
      <c r="E6173" s="1" t="s">
        <v>6828</v>
      </c>
      <c r="F6173" s="1" t="s">
        <v>8937</v>
      </c>
      <c r="G6173" s="1" t="s">
        <v>8934</v>
      </c>
      <c r="H6173" s="1">
        <v>6089</v>
      </c>
      <c r="I6173" s="1">
        <v>1004612</v>
      </c>
      <c r="J6173" s="1">
        <v>40.736899999999999</v>
      </c>
      <c r="K6173" s="1">
        <v>-122.3223</v>
      </c>
      <c r="L6173" s="1"/>
      <c r="M6173" s="1" t="s">
        <v>1489</v>
      </c>
      <c r="N6173" s="1" t="s">
        <v>8033</v>
      </c>
      <c r="O6173" s="1">
        <v>2022</v>
      </c>
      <c r="P6173" s="1">
        <v>96003</v>
      </c>
      <c r="Q6173" s="1" t="s">
        <v>25348</v>
      </c>
      <c r="R6173" s="1"/>
      <c r="S6173" s="1" t="s">
        <v>24441</v>
      </c>
      <c r="T6173" s="1" t="s">
        <v>6826</v>
      </c>
      <c r="U6173" s="1"/>
      <c r="V6173" s="1" t="s">
        <v>7681</v>
      </c>
      <c r="W6173" s="1" t="s">
        <v>6826</v>
      </c>
    </row>
    <row r="6174" spans="1:23" x14ac:dyDescent="0.25">
      <c r="A6174" s="1">
        <v>1002871</v>
      </c>
      <c r="B6174" s="5" t="str">
        <f>VLOOKUP(H6174,'FIPS Basin X-walk'!$A$2:$F$3224,6,FALSE)</f>
        <v>Wisconsin Arch</v>
      </c>
      <c r="C6174" s="1" t="s">
        <v>23257</v>
      </c>
      <c r="D6174" s="1"/>
      <c r="E6174" s="1"/>
      <c r="F6174" s="1" t="s">
        <v>2128</v>
      </c>
      <c r="G6174" s="1" t="s">
        <v>23258</v>
      </c>
      <c r="H6174" s="1">
        <v>55115</v>
      </c>
      <c r="I6174" s="1">
        <v>1002871</v>
      </c>
      <c r="J6174" s="1">
        <v>44.77561</v>
      </c>
      <c r="K6174" s="1">
        <v>-88.62285</v>
      </c>
      <c r="L6174" s="1"/>
      <c r="M6174" s="1" t="s">
        <v>1517</v>
      </c>
      <c r="N6174" s="1" t="s">
        <v>22991</v>
      </c>
      <c r="O6174" s="1">
        <v>2022</v>
      </c>
      <c r="P6174" s="1">
        <v>54166</v>
      </c>
      <c r="Q6174" s="1" t="s">
        <v>23259</v>
      </c>
      <c r="R6174" s="1"/>
      <c r="S6174" s="1" t="s">
        <v>24431</v>
      </c>
      <c r="T6174" s="1" t="s">
        <v>6826</v>
      </c>
      <c r="U6174" s="1"/>
      <c r="V6174" s="1" t="s">
        <v>23260</v>
      </c>
      <c r="W6174" s="1" t="s">
        <v>6826</v>
      </c>
    </row>
    <row r="6175" spans="1:23" x14ac:dyDescent="0.25">
      <c r="A6175" s="1">
        <v>1005425</v>
      </c>
      <c r="B6175" s="5" t="str">
        <f>VLOOKUP(H6175,'FIPS Basin X-walk'!$A$2:$F$3224,6,FALSE)</f>
        <v>Forest City Basin</v>
      </c>
      <c r="C6175" s="1" t="s">
        <v>12647</v>
      </c>
      <c r="D6175" s="1"/>
      <c r="E6175" s="1"/>
      <c r="F6175" s="1" t="s">
        <v>12648</v>
      </c>
      <c r="G6175" s="1" t="s">
        <v>12642</v>
      </c>
      <c r="H6175" s="1">
        <v>20177</v>
      </c>
      <c r="I6175" s="1">
        <v>1005425</v>
      </c>
      <c r="J6175" s="1">
        <v>39.053359999999998</v>
      </c>
      <c r="K6175" s="1">
        <v>-95.557551000000004</v>
      </c>
      <c r="L6175" s="1"/>
      <c r="M6175" s="1" t="s">
        <v>1490</v>
      </c>
      <c r="N6175" s="1" t="s">
        <v>12401</v>
      </c>
      <c r="O6175" s="1">
        <v>2022</v>
      </c>
      <c r="P6175" s="1">
        <v>66542</v>
      </c>
      <c r="Q6175" s="1" t="s">
        <v>25527</v>
      </c>
      <c r="R6175" s="1"/>
      <c r="S6175" s="1" t="s">
        <v>24459</v>
      </c>
      <c r="T6175" s="1" t="s">
        <v>6826</v>
      </c>
      <c r="U6175" s="1"/>
      <c r="V6175" s="1" t="s">
        <v>12649</v>
      </c>
      <c r="W6175" s="1" t="s">
        <v>6826</v>
      </c>
    </row>
    <row r="6176" spans="1:23" x14ac:dyDescent="0.25">
      <c r="A6176" s="1">
        <v>1004610</v>
      </c>
      <c r="B6176" s="5" t="str">
        <f>VLOOKUP(H6176,'FIPS Basin X-walk'!$A$2:$F$3224,6,FALSE)</f>
        <v>Forest City Basin</v>
      </c>
      <c r="C6176" s="1" t="s">
        <v>12640</v>
      </c>
      <c r="D6176" s="1"/>
      <c r="E6176" s="1"/>
      <c r="F6176" s="1" t="s">
        <v>12641</v>
      </c>
      <c r="G6176" s="1" t="s">
        <v>12642</v>
      </c>
      <c r="H6176" s="1">
        <v>20177</v>
      </c>
      <c r="I6176" s="1">
        <v>1004610</v>
      </c>
      <c r="J6176" s="1">
        <v>39.090989999999998</v>
      </c>
      <c r="K6176" s="1">
        <v>-95.69256</v>
      </c>
      <c r="L6176" s="1"/>
      <c r="M6176" s="1" t="s">
        <v>1490</v>
      </c>
      <c r="N6176" s="1" t="s">
        <v>12401</v>
      </c>
      <c r="O6176" s="1">
        <v>2022</v>
      </c>
      <c r="P6176" s="1">
        <v>66618</v>
      </c>
      <c r="Q6176" s="1" t="s">
        <v>12643</v>
      </c>
      <c r="R6176" s="1"/>
      <c r="S6176" s="1" t="s">
        <v>24966</v>
      </c>
      <c r="T6176" s="1" t="s">
        <v>6826</v>
      </c>
      <c r="U6176" s="1"/>
      <c r="V6176" s="1" t="s">
        <v>12644</v>
      </c>
      <c r="W6176" s="1" t="s">
        <v>6826</v>
      </c>
    </row>
    <row r="6177" spans="1:23" x14ac:dyDescent="0.25">
      <c r="A6177" s="1">
        <v>1007832</v>
      </c>
      <c r="B6177" s="5" t="str">
        <f>VLOOKUP(H6177,'FIPS Basin X-walk'!$A$2:$F$3224,6,FALSE)</f>
        <v>Forest City Basin</v>
      </c>
      <c r="C6177" s="1" t="s">
        <v>12645</v>
      </c>
      <c r="D6177" s="1"/>
      <c r="E6177" s="1"/>
      <c r="F6177" s="1" t="s">
        <v>12641</v>
      </c>
      <c r="G6177" s="1" t="s">
        <v>12642</v>
      </c>
      <c r="H6177" s="1">
        <v>20177</v>
      </c>
      <c r="I6177" s="1">
        <v>1007832</v>
      </c>
      <c r="J6177" s="1">
        <v>39.184123999999997</v>
      </c>
      <c r="K6177" s="1">
        <v>-95.719802999999999</v>
      </c>
      <c r="L6177" s="1"/>
      <c r="M6177" s="1" t="s">
        <v>1490</v>
      </c>
      <c r="N6177" s="1" t="s">
        <v>12401</v>
      </c>
      <c r="O6177" s="1">
        <v>2022</v>
      </c>
      <c r="P6177" s="1">
        <v>66618</v>
      </c>
      <c r="Q6177" s="1" t="s">
        <v>12646</v>
      </c>
      <c r="R6177" s="1"/>
      <c r="S6177" s="1" t="s">
        <v>24358</v>
      </c>
      <c r="T6177" s="1" t="s">
        <v>6826</v>
      </c>
      <c r="U6177" s="1"/>
      <c r="V6177" s="1" t="s">
        <v>6878</v>
      </c>
      <c r="W6177" s="1" t="s">
        <v>6828</v>
      </c>
    </row>
    <row r="6178" spans="1:23" x14ac:dyDescent="0.25">
      <c r="A6178" s="1">
        <v>1009620</v>
      </c>
      <c r="B6178" s="5" t="str">
        <f>VLOOKUP(H6178,'FIPS Basin X-walk'!$A$2:$F$3224,6,FALSE)</f>
        <v>Forest City Basin</v>
      </c>
      <c r="C6178" s="1" t="s">
        <v>12650</v>
      </c>
      <c r="D6178" s="1"/>
      <c r="E6178" s="1"/>
      <c r="F6178" s="1" t="s">
        <v>12651</v>
      </c>
      <c r="G6178" s="1" t="s">
        <v>12642</v>
      </c>
      <c r="H6178" s="1">
        <v>20177</v>
      </c>
      <c r="I6178" s="1">
        <v>1009620</v>
      </c>
      <c r="J6178" s="1">
        <v>39.048540000000003</v>
      </c>
      <c r="K6178" s="1">
        <v>-95.674679999999995</v>
      </c>
      <c r="L6178" s="1"/>
      <c r="M6178" s="1" t="s">
        <v>1490</v>
      </c>
      <c r="N6178" s="1" t="s">
        <v>12401</v>
      </c>
      <c r="O6178" s="1">
        <v>2022</v>
      </c>
      <c r="P6178" s="1">
        <v>66612</v>
      </c>
      <c r="Q6178" s="1" t="s">
        <v>12652</v>
      </c>
      <c r="R6178" s="1" t="s">
        <v>24361</v>
      </c>
      <c r="S6178" s="1" t="s">
        <v>24360</v>
      </c>
      <c r="T6178" s="1" t="s">
        <v>6826</v>
      </c>
      <c r="U6178" s="1"/>
      <c r="V6178" s="1" t="s">
        <v>12451</v>
      </c>
      <c r="W6178" s="1" t="s">
        <v>6826</v>
      </c>
    </row>
    <row r="6179" spans="1:23" x14ac:dyDescent="0.25">
      <c r="A6179" s="1">
        <v>1000445</v>
      </c>
      <c r="B6179" s="5" t="str">
        <f>VLOOKUP(H6179,'FIPS Basin X-walk'!$A$2:$F$3224,6,FALSE)</f>
        <v>Michigan Basin</v>
      </c>
      <c r="C6179" s="1" t="s">
        <v>23265</v>
      </c>
      <c r="D6179" s="1"/>
      <c r="E6179" s="1"/>
      <c r="F6179" s="1" t="s">
        <v>17394</v>
      </c>
      <c r="G6179" s="1" t="s">
        <v>2052</v>
      </c>
      <c r="H6179" s="1">
        <v>55117</v>
      </c>
      <c r="I6179" s="1">
        <v>1000445</v>
      </c>
      <c r="J6179" s="1">
        <v>43.751899999999999</v>
      </c>
      <c r="K6179" s="1">
        <v>-87.878299999999996</v>
      </c>
      <c r="L6179" s="1"/>
      <c r="M6179" s="1" t="s">
        <v>1517</v>
      </c>
      <c r="N6179" s="1" t="s">
        <v>22991</v>
      </c>
      <c r="O6179" s="1">
        <v>2022</v>
      </c>
      <c r="P6179" s="1">
        <v>53073</v>
      </c>
      <c r="Q6179" s="1" t="s">
        <v>23266</v>
      </c>
      <c r="R6179" s="1"/>
      <c r="S6179" s="1" t="s">
        <v>24355</v>
      </c>
      <c r="T6179" s="1" t="s">
        <v>6826</v>
      </c>
      <c r="U6179" s="1"/>
      <c r="V6179" s="1" t="s">
        <v>11975</v>
      </c>
      <c r="W6179" s="1" t="s">
        <v>6828</v>
      </c>
    </row>
    <row r="6180" spans="1:23" x14ac:dyDescent="0.25">
      <c r="A6180" s="1">
        <v>1000983</v>
      </c>
      <c r="B6180" s="5" t="str">
        <f>VLOOKUP(H6180,'FIPS Basin X-walk'!$A$2:$F$3224,6,FALSE)</f>
        <v>Michigan Basin</v>
      </c>
      <c r="C6180" s="1" t="s">
        <v>23267</v>
      </c>
      <c r="D6180" s="1"/>
      <c r="E6180" s="1" t="s">
        <v>6828</v>
      </c>
      <c r="F6180" s="1" t="s">
        <v>23262</v>
      </c>
      <c r="G6180" s="1" t="s">
        <v>2052</v>
      </c>
      <c r="H6180" s="1">
        <v>55117</v>
      </c>
      <c r="I6180" s="1">
        <v>1000983</v>
      </c>
      <c r="J6180" s="1">
        <v>43.715000000000003</v>
      </c>
      <c r="K6180" s="1">
        <v>-87.709400000000002</v>
      </c>
      <c r="L6180" s="1"/>
      <c r="M6180" s="1" t="s">
        <v>1517</v>
      </c>
      <c r="N6180" s="1" t="s">
        <v>22991</v>
      </c>
      <c r="O6180" s="1">
        <v>2022</v>
      </c>
      <c r="P6180" s="1">
        <v>53802</v>
      </c>
      <c r="Q6180" s="1" t="s">
        <v>23268</v>
      </c>
      <c r="R6180" s="1"/>
      <c r="S6180" s="1" t="s">
        <v>24355</v>
      </c>
      <c r="T6180" s="1" t="s">
        <v>6826</v>
      </c>
      <c r="U6180" s="1"/>
      <c r="V6180" s="1" t="s">
        <v>11975</v>
      </c>
      <c r="W6180" s="1" t="s">
        <v>6828</v>
      </c>
    </row>
    <row r="6181" spans="1:23" x14ac:dyDescent="0.25">
      <c r="A6181" s="1">
        <v>1004632</v>
      </c>
      <c r="B6181" s="5" t="str">
        <f>VLOOKUP(H6181,'FIPS Basin X-walk'!$A$2:$F$3224,6,FALSE)</f>
        <v>Michigan Basin</v>
      </c>
      <c r="C6181" s="1" t="s">
        <v>23269</v>
      </c>
      <c r="D6181" s="1"/>
      <c r="E6181" s="1"/>
      <c r="F6181" s="1" t="s">
        <v>23270</v>
      </c>
      <c r="G6181" s="1" t="s">
        <v>23263</v>
      </c>
      <c r="H6181" s="1">
        <v>55117</v>
      </c>
      <c r="I6181" s="1">
        <v>1004632</v>
      </c>
      <c r="J6181" s="1">
        <v>43.737499999999997</v>
      </c>
      <c r="K6181" s="1">
        <v>-87.763889000000006</v>
      </c>
      <c r="L6181" s="1" t="s">
        <v>25357</v>
      </c>
      <c r="M6181" s="1" t="s">
        <v>1517</v>
      </c>
      <c r="N6181" s="1" t="s">
        <v>22991</v>
      </c>
      <c r="O6181" s="1">
        <v>2022</v>
      </c>
      <c r="P6181" s="1">
        <v>53044</v>
      </c>
      <c r="Q6181" s="1" t="s">
        <v>23271</v>
      </c>
      <c r="R6181" s="1" t="s">
        <v>25342</v>
      </c>
      <c r="S6181" s="1" t="s">
        <v>24737</v>
      </c>
      <c r="T6181" s="1" t="s">
        <v>6826</v>
      </c>
      <c r="U6181" s="1"/>
      <c r="V6181" s="1" t="s">
        <v>19849</v>
      </c>
      <c r="W6181" s="1" t="s">
        <v>6826</v>
      </c>
    </row>
    <row r="6182" spans="1:23" x14ac:dyDescent="0.25">
      <c r="A6182" s="1">
        <v>1006488</v>
      </c>
      <c r="B6182" s="5" t="str">
        <f>VLOOKUP(H6182,'FIPS Basin X-walk'!$A$2:$F$3224,6,FALSE)</f>
        <v>Michigan Basin</v>
      </c>
      <c r="C6182" s="1" t="s">
        <v>23261</v>
      </c>
      <c r="D6182" s="1"/>
      <c r="E6182" s="1"/>
      <c r="F6182" s="1" t="s">
        <v>23262</v>
      </c>
      <c r="G6182" s="1" t="s">
        <v>23263</v>
      </c>
      <c r="H6182" s="1">
        <v>55117</v>
      </c>
      <c r="I6182" s="1">
        <v>1006488</v>
      </c>
      <c r="J6182" s="1">
        <v>43.70823</v>
      </c>
      <c r="K6182" s="1">
        <v>-87.752600000000001</v>
      </c>
      <c r="L6182" s="1"/>
      <c r="M6182" s="1" t="s">
        <v>1517</v>
      </c>
      <c r="N6182" s="1" t="s">
        <v>22991</v>
      </c>
      <c r="O6182" s="1">
        <v>2022</v>
      </c>
      <c r="P6182" s="1">
        <v>53082</v>
      </c>
      <c r="Q6182" s="1" t="s">
        <v>23264</v>
      </c>
      <c r="R6182" s="1"/>
      <c r="S6182" s="1" t="s">
        <v>24753</v>
      </c>
      <c r="T6182" s="1" t="s">
        <v>6826</v>
      </c>
      <c r="U6182" s="1"/>
      <c r="V6182" s="1" t="s">
        <v>7288</v>
      </c>
      <c r="W6182" s="1" t="s">
        <v>6826</v>
      </c>
    </row>
    <row r="6183" spans="1:23" x14ac:dyDescent="0.25">
      <c r="A6183" s="1">
        <v>1000792</v>
      </c>
      <c r="B6183" s="5" t="str">
        <f>VLOOKUP(H6183,'FIPS Basin X-walk'!$A$2:$F$3224,6,FALSE)</f>
        <v>Illinois Basin</v>
      </c>
      <c r="C6183" s="1" t="s">
        <v>11326</v>
      </c>
      <c r="D6183" s="1"/>
      <c r="E6183" s="1"/>
      <c r="F6183" s="1" t="s">
        <v>11327</v>
      </c>
      <c r="G6183" s="1" t="s">
        <v>1220</v>
      </c>
      <c r="H6183" s="1">
        <v>17173</v>
      </c>
      <c r="I6183" s="1">
        <v>1000792</v>
      </c>
      <c r="J6183" s="1">
        <v>39.224200000000003</v>
      </c>
      <c r="K6183" s="1">
        <v>-88.759399999999999</v>
      </c>
      <c r="L6183" s="1"/>
      <c r="M6183" s="1" t="s">
        <v>1488</v>
      </c>
      <c r="N6183" s="1" t="s">
        <v>10805</v>
      </c>
      <c r="O6183" s="1">
        <v>2022</v>
      </c>
      <c r="P6183" s="1">
        <v>62414</v>
      </c>
      <c r="Q6183" s="1" t="s">
        <v>11328</v>
      </c>
      <c r="R6183" s="1"/>
      <c r="S6183" s="1" t="s">
        <v>24355</v>
      </c>
      <c r="T6183" s="1" t="s">
        <v>6826</v>
      </c>
      <c r="U6183" s="1"/>
      <c r="V6183" s="1" t="s">
        <v>11329</v>
      </c>
      <c r="W6183" s="1" t="s">
        <v>6828</v>
      </c>
    </row>
    <row r="6184" spans="1:23" x14ac:dyDescent="0.25">
      <c r="A6184" s="1">
        <v>1000407</v>
      </c>
      <c r="B6184" s="5" t="str">
        <f>VLOOKUP(H6184,'FIPS Basin X-walk'!$A$2:$F$3224,6,FALSE)</f>
        <v>Upper Mississippi Embaymnt</v>
      </c>
      <c r="C6184" s="1" t="s">
        <v>20259</v>
      </c>
      <c r="D6184" s="1"/>
      <c r="E6184" s="1"/>
      <c r="F6184" s="1" t="s">
        <v>20238</v>
      </c>
      <c r="G6184" s="1" t="s">
        <v>1220</v>
      </c>
      <c r="H6184" s="1">
        <v>47157</v>
      </c>
      <c r="I6184" s="1">
        <v>1000407</v>
      </c>
      <c r="J6184" s="1">
        <v>35.082799999999999</v>
      </c>
      <c r="K6184" s="1">
        <v>-90.137200000000007</v>
      </c>
      <c r="L6184" s="1"/>
      <c r="M6184" s="1" t="s">
        <v>1538</v>
      </c>
      <c r="N6184" s="1" t="s">
        <v>20002</v>
      </c>
      <c r="O6184" s="1">
        <v>2022</v>
      </c>
      <c r="P6184" s="1">
        <v>38113</v>
      </c>
      <c r="Q6184" s="1" t="s">
        <v>20260</v>
      </c>
      <c r="R6184" s="1"/>
      <c r="S6184" s="1" t="s">
        <v>24454</v>
      </c>
      <c r="T6184" s="1" t="s">
        <v>6826</v>
      </c>
      <c r="U6184" s="1"/>
      <c r="V6184" s="1" t="s">
        <v>7099</v>
      </c>
      <c r="W6184" s="1" t="s">
        <v>6826</v>
      </c>
    </row>
    <row r="6185" spans="1:23" x14ac:dyDescent="0.25">
      <c r="A6185" s="1">
        <v>1000916</v>
      </c>
      <c r="B6185" s="5" t="str">
        <f>VLOOKUP(H6185,'FIPS Basin X-walk'!$A$2:$F$3224,6,FALSE)</f>
        <v>Upper Mississippi Embaymnt</v>
      </c>
      <c r="C6185" s="1" t="s">
        <v>20263</v>
      </c>
      <c r="D6185" s="1"/>
      <c r="E6185" s="1"/>
      <c r="F6185" s="1" t="s">
        <v>20238</v>
      </c>
      <c r="G6185" s="1" t="s">
        <v>1220</v>
      </c>
      <c r="H6185" s="1">
        <v>47157</v>
      </c>
      <c r="I6185" s="1">
        <v>1000916</v>
      </c>
      <c r="J6185" s="1">
        <v>35.074199999999998</v>
      </c>
      <c r="K6185" s="1">
        <v>-90.143900000000002</v>
      </c>
      <c r="L6185" s="1"/>
      <c r="M6185" s="1" t="s">
        <v>1538</v>
      </c>
      <c r="N6185" s="1" t="s">
        <v>20002</v>
      </c>
      <c r="O6185" s="1">
        <v>2022</v>
      </c>
      <c r="P6185" s="1">
        <v>38109</v>
      </c>
      <c r="Q6185" s="1" t="s">
        <v>654</v>
      </c>
      <c r="R6185" s="1"/>
      <c r="S6185" s="1" t="s">
        <v>24355</v>
      </c>
      <c r="T6185" s="1" t="s">
        <v>6826</v>
      </c>
      <c r="U6185" s="1"/>
      <c r="V6185" s="1" t="s">
        <v>24409</v>
      </c>
      <c r="W6185" s="1" t="s">
        <v>6828</v>
      </c>
    </row>
    <row r="6186" spans="1:23" x14ac:dyDescent="0.25">
      <c r="A6186" s="1">
        <v>1001381</v>
      </c>
      <c r="B6186" s="5" t="str">
        <f>VLOOKUP(H6186,'FIPS Basin X-walk'!$A$2:$F$3224,6,FALSE)</f>
        <v>Illinois Basin</v>
      </c>
      <c r="C6186" s="1" t="s">
        <v>11330</v>
      </c>
      <c r="D6186" s="1"/>
      <c r="E6186" s="1"/>
      <c r="F6186" s="1" t="s">
        <v>11331</v>
      </c>
      <c r="G6186" s="1" t="s">
        <v>1220</v>
      </c>
      <c r="H6186" s="1">
        <v>17173</v>
      </c>
      <c r="I6186" s="1">
        <v>1001381</v>
      </c>
      <c r="J6186" s="1">
        <v>39.279400000000003</v>
      </c>
      <c r="K6186" s="1">
        <v>-88.477199999999996</v>
      </c>
      <c r="L6186" s="1"/>
      <c r="M6186" s="1" t="s">
        <v>1488</v>
      </c>
      <c r="N6186" s="1" t="s">
        <v>10805</v>
      </c>
      <c r="O6186" s="1">
        <v>2022</v>
      </c>
      <c r="P6186" s="1">
        <v>62447</v>
      </c>
      <c r="Q6186" s="1" t="s">
        <v>11332</v>
      </c>
      <c r="R6186" s="1"/>
      <c r="S6186" s="1" t="s">
        <v>24355</v>
      </c>
      <c r="T6186" s="1" t="s">
        <v>6826</v>
      </c>
      <c r="U6186" s="1"/>
      <c r="V6186" s="1" t="s">
        <v>11333</v>
      </c>
      <c r="W6186" s="1" t="s">
        <v>6828</v>
      </c>
    </row>
    <row r="6187" spans="1:23" x14ac:dyDescent="0.25">
      <c r="A6187" s="1">
        <v>1001414</v>
      </c>
      <c r="B6187" s="5" t="str">
        <f>VLOOKUP(H6187,'FIPS Basin X-walk'!$A$2:$F$3224,6,FALSE)</f>
        <v>Appalachian Basin (Eastern Overthrust Area)</v>
      </c>
      <c r="C6187" s="1" t="s">
        <v>7267</v>
      </c>
      <c r="D6187" s="1"/>
      <c r="E6187" s="1" t="s">
        <v>6828</v>
      </c>
      <c r="F6187" s="1" t="s">
        <v>7268</v>
      </c>
      <c r="G6187" s="1" t="s">
        <v>1220</v>
      </c>
      <c r="H6187" s="1">
        <v>1117</v>
      </c>
      <c r="I6187" s="1">
        <v>1001414</v>
      </c>
      <c r="J6187" s="1">
        <v>33.244199999999999</v>
      </c>
      <c r="K6187" s="1">
        <v>-86.456699999999998</v>
      </c>
      <c r="L6187" s="1"/>
      <c r="M6187" s="1" t="s">
        <v>1482</v>
      </c>
      <c r="N6187" s="1" t="s">
        <v>6824</v>
      </c>
      <c r="O6187" s="1">
        <v>2022</v>
      </c>
      <c r="P6187" s="1">
        <v>35186</v>
      </c>
      <c r="Q6187" s="1" t="s">
        <v>7269</v>
      </c>
      <c r="R6187" s="1"/>
      <c r="S6187" s="1" t="s">
        <v>24355</v>
      </c>
      <c r="T6187" s="1" t="s">
        <v>6826</v>
      </c>
      <c r="U6187" s="1"/>
      <c r="V6187" s="1" t="s">
        <v>6827</v>
      </c>
      <c r="W6187" s="1" t="s">
        <v>6828</v>
      </c>
    </row>
    <row r="6188" spans="1:23" x14ac:dyDescent="0.25">
      <c r="A6188" s="1">
        <v>1010592</v>
      </c>
      <c r="B6188" s="5" t="str">
        <f>VLOOKUP(H6188,'FIPS Basin X-walk'!$A$2:$F$3224,6,FALSE)</f>
        <v>East Texas Basin</v>
      </c>
      <c r="C6188" s="1" t="s">
        <v>21736</v>
      </c>
      <c r="D6188" s="1"/>
      <c r="E6188" s="1"/>
      <c r="F6188" s="1" t="s">
        <v>1946</v>
      </c>
      <c r="G6188" s="1" t="s">
        <v>7245</v>
      </c>
      <c r="H6188" s="1">
        <v>48419</v>
      </c>
      <c r="I6188" s="1">
        <v>1010592</v>
      </c>
      <c r="J6188" s="1">
        <v>31.795396</v>
      </c>
      <c r="K6188" s="1">
        <v>-94.179047999999995</v>
      </c>
      <c r="L6188" s="1"/>
      <c r="M6188" s="1" t="s">
        <v>1485</v>
      </c>
      <c r="N6188" s="1" t="s">
        <v>9148</v>
      </c>
      <c r="O6188" s="1">
        <v>2022</v>
      </c>
      <c r="P6188" s="1">
        <v>75935</v>
      </c>
      <c r="Q6188" s="1" t="s">
        <v>1219</v>
      </c>
      <c r="R6188" s="1"/>
      <c r="S6188" s="1" t="s">
        <v>24435</v>
      </c>
      <c r="T6188" s="1" t="s">
        <v>6826</v>
      </c>
      <c r="U6188" s="1"/>
      <c r="V6188" s="1" t="s">
        <v>25055</v>
      </c>
      <c r="W6188" s="1" t="s">
        <v>6826</v>
      </c>
    </row>
    <row r="6189" spans="1:23" x14ac:dyDescent="0.25">
      <c r="A6189" s="1">
        <v>1004571</v>
      </c>
      <c r="B6189" s="5" t="str">
        <f>VLOOKUP(H6189,'FIPS Basin X-walk'!$A$2:$F$3224,6,FALSE)</f>
        <v>Appalachian Basin (Eastern Overthrust Area)</v>
      </c>
      <c r="C6189" s="1" t="s">
        <v>7243</v>
      </c>
      <c r="D6189" s="1"/>
      <c r="E6189" s="1"/>
      <c r="F6189" s="1" t="s">
        <v>7244</v>
      </c>
      <c r="G6189" s="1" t="s">
        <v>7245</v>
      </c>
      <c r="H6189" s="1">
        <v>1117</v>
      </c>
      <c r="I6189" s="1">
        <v>1004571</v>
      </c>
      <c r="J6189" s="1">
        <v>33.222752</v>
      </c>
      <c r="K6189" s="1">
        <v>-86.806501999999995</v>
      </c>
      <c r="L6189" s="1"/>
      <c r="M6189" s="1" t="s">
        <v>1482</v>
      </c>
      <c r="N6189" s="1" t="s">
        <v>6824</v>
      </c>
      <c r="O6189" s="1">
        <v>2022</v>
      </c>
      <c r="P6189" s="1">
        <v>35007</v>
      </c>
      <c r="Q6189" s="1" t="s">
        <v>7246</v>
      </c>
      <c r="R6189" s="1"/>
      <c r="S6189" s="1" t="s">
        <v>24397</v>
      </c>
      <c r="T6189" s="1" t="s">
        <v>6826</v>
      </c>
      <c r="U6189" s="1"/>
      <c r="V6189" s="1" t="s">
        <v>7247</v>
      </c>
      <c r="W6189" s="1" t="s">
        <v>6826</v>
      </c>
    </row>
    <row r="6190" spans="1:23" x14ac:dyDescent="0.25">
      <c r="A6190" s="1">
        <v>1001842</v>
      </c>
      <c r="B6190" s="5" t="str">
        <f>VLOOKUP(H6190,'FIPS Basin X-walk'!$A$2:$F$3224,6,FALSE)</f>
        <v>Cincinnati Arch</v>
      </c>
      <c r="C6190" s="1" t="s">
        <v>18196</v>
      </c>
      <c r="D6190" s="1"/>
      <c r="E6190" s="1"/>
      <c r="F6190" s="1" t="s">
        <v>18197</v>
      </c>
      <c r="G6190" s="1" t="s">
        <v>7245</v>
      </c>
      <c r="H6190" s="1">
        <v>39149</v>
      </c>
      <c r="I6190" s="1">
        <v>1001842</v>
      </c>
      <c r="J6190" s="1">
        <v>40.372712</v>
      </c>
      <c r="K6190" s="1">
        <v>-84.190020000000004</v>
      </c>
      <c r="L6190" s="1"/>
      <c r="M6190" s="1" t="s">
        <v>1542</v>
      </c>
      <c r="N6190" s="1" t="s">
        <v>17708</v>
      </c>
      <c r="O6190" s="1">
        <v>2022</v>
      </c>
      <c r="P6190" s="1">
        <v>45302</v>
      </c>
      <c r="Q6190" s="1" t="s">
        <v>24777</v>
      </c>
      <c r="R6190" s="1"/>
      <c r="S6190" s="1" t="s">
        <v>24778</v>
      </c>
      <c r="T6190" s="1" t="s">
        <v>6826</v>
      </c>
      <c r="U6190" s="1"/>
      <c r="V6190" s="1" t="s">
        <v>7285</v>
      </c>
      <c r="W6190" s="1" t="s">
        <v>6826</v>
      </c>
    </row>
    <row r="6191" spans="1:23" x14ac:dyDescent="0.25">
      <c r="A6191" s="1">
        <v>1002549</v>
      </c>
      <c r="B6191" s="5" t="str">
        <f>VLOOKUP(H6191,'FIPS Basin X-walk'!$A$2:$F$3224,6,FALSE)</f>
        <v>Appalachian Basin (Eastern Overthrust Area)</v>
      </c>
      <c r="C6191" s="1" t="s">
        <v>7262</v>
      </c>
      <c r="D6191" s="1"/>
      <c r="E6191" s="1" t="s">
        <v>6828</v>
      </c>
      <c r="F6191" s="1" t="s">
        <v>7249</v>
      </c>
      <c r="G6191" s="1" t="s">
        <v>7245</v>
      </c>
      <c r="H6191" s="1">
        <v>1117</v>
      </c>
      <c r="I6191" s="1">
        <v>1002549</v>
      </c>
      <c r="J6191" s="1">
        <v>33.177081999999999</v>
      </c>
      <c r="K6191" s="1">
        <v>-86.759451999999996</v>
      </c>
      <c r="L6191" s="1"/>
      <c r="M6191" s="1" t="s">
        <v>1482</v>
      </c>
      <c r="N6191" s="1" t="s">
        <v>6824</v>
      </c>
      <c r="O6191" s="1">
        <v>2022</v>
      </c>
      <c r="P6191" s="1">
        <v>35040</v>
      </c>
      <c r="Q6191" s="1" t="s">
        <v>7263</v>
      </c>
      <c r="R6191" s="1"/>
      <c r="S6191" s="1" t="s">
        <v>24397</v>
      </c>
      <c r="T6191" s="1" t="s">
        <v>6826</v>
      </c>
      <c r="U6191" s="1"/>
      <c r="V6191" s="1" t="s">
        <v>24910</v>
      </c>
      <c r="W6191" s="1" t="s">
        <v>6826</v>
      </c>
    </row>
    <row r="6192" spans="1:23" x14ac:dyDescent="0.25">
      <c r="A6192" s="1">
        <v>1002598</v>
      </c>
      <c r="B6192" s="5" t="str">
        <f>VLOOKUP(H6192,'FIPS Basin X-walk'!$A$2:$F$3224,6,FALSE)</f>
        <v>Appalachian Basin (Eastern Overthrust Area)</v>
      </c>
      <c r="C6192" s="1" t="s">
        <v>7248</v>
      </c>
      <c r="D6192" s="1"/>
      <c r="E6192" s="1"/>
      <c r="F6192" s="1" t="s">
        <v>7249</v>
      </c>
      <c r="G6192" s="1" t="s">
        <v>7245</v>
      </c>
      <c r="H6192" s="1">
        <v>1117</v>
      </c>
      <c r="I6192" s="1">
        <v>1002598</v>
      </c>
      <c r="J6192" s="1">
        <v>33.093491999999998</v>
      </c>
      <c r="K6192" s="1">
        <v>-86.802318</v>
      </c>
      <c r="L6192" s="1"/>
      <c r="M6192" s="1" t="s">
        <v>1482</v>
      </c>
      <c r="N6192" s="1" t="s">
        <v>6824</v>
      </c>
      <c r="O6192" s="1">
        <v>2022</v>
      </c>
      <c r="P6192" s="1">
        <v>35040</v>
      </c>
      <c r="Q6192" s="1" t="s">
        <v>7250</v>
      </c>
      <c r="R6192" s="1"/>
      <c r="S6192" s="1" t="s">
        <v>24397</v>
      </c>
      <c r="T6192" s="1" t="s">
        <v>6826</v>
      </c>
      <c r="U6192" s="1"/>
      <c r="V6192" s="1" t="s">
        <v>24910</v>
      </c>
      <c r="W6192" s="1" t="s">
        <v>6826</v>
      </c>
    </row>
    <row r="6193" spans="1:23" x14ac:dyDescent="0.25">
      <c r="A6193" s="1">
        <v>1003479</v>
      </c>
      <c r="B6193" s="5" t="str">
        <f>VLOOKUP(H6193,'FIPS Basin X-walk'!$A$2:$F$3224,6,FALSE)</f>
        <v>Appalachian Basin (Eastern Overthrust Area)</v>
      </c>
      <c r="C6193" s="1" t="s">
        <v>7255</v>
      </c>
      <c r="D6193" s="1"/>
      <c r="E6193" s="1"/>
      <c r="F6193" s="1" t="s">
        <v>7249</v>
      </c>
      <c r="G6193" s="1" t="s">
        <v>7245</v>
      </c>
      <c r="H6193" s="1">
        <v>1117</v>
      </c>
      <c r="I6193" s="1">
        <v>1003479</v>
      </c>
      <c r="J6193" s="1">
        <v>33.093662999999999</v>
      </c>
      <c r="K6193" s="1">
        <v>-86.794982000000005</v>
      </c>
      <c r="L6193" s="1"/>
      <c r="M6193" s="1" t="s">
        <v>1482</v>
      </c>
      <c r="N6193" s="1" t="s">
        <v>6824</v>
      </c>
      <c r="O6193" s="1">
        <v>2022</v>
      </c>
      <c r="P6193" s="1">
        <v>35040</v>
      </c>
      <c r="Q6193" s="1" t="s">
        <v>7256</v>
      </c>
      <c r="R6193" s="1"/>
      <c r="S6193" s="1" t="s">
        <v>24397</v>
      </c>
      <c r="T6193" s="1" t="s">
        <v>6826</v>
      </c>
      <c r="U6193" s="1"/>
      <c r="V6193" s="1" t="s">
        <v>7257</v>
      </c>
      <c r="W6193" s="1" t="s">
        <v>6826</v>
      </c>
    </row>
    <row r="6194" spans="1:23" x14ac:dyDescent="0.25">
      <c r="A6194" s="1">
        <v>1006659</v>
      </c>
      <c r="B6194" s="5" t="str">
        <f>VLOOKUP(H6194,'FIPS Basin X-walk'!$A$2:$F$3224,6,FALSE)</f>
        <v>Appalachian Basin (Eastern Overthrust Area)</v>
      </c>
      <c r="C6194" s="1" t="s">
        <v>7264</v>
      </c>
      <c r="D6194" s="1"/>
      <c r="E6194" s="1" t="s">
        <v>6828</v>
      </c>
      <c r="F6194" s="1" t="s">
        <v>7249</v>
      </c>
      <c r="G6194" s="1" t="s">
        <v>7245</v>
      </c>
      <c r="H6194" s="1">
        <v>1117</v>
      </c>
      <c r="I6194" s="1">
        <v>1006659</v>
      </c>
      <c r="J6194" s="1">
        <v>33.104300000000002</v>
      </c>
      <c r="K6194" s="1">
        <v>-86.798500000000004</v>
      </c>
      <c r="L6194" s="1"/>
      <c r="M6194" s="1" t="s">
        <v>1482</v>
      </c>
      <c r="N6194" s="1" t="s">
        <v>6824</v>
      </c>
      <c r="O6194" s="1">
        <v>2022</v>
      </c>
      <c r="P6194" s="1">
        <v>35040</v>
      </c>
      <c r="Q6194" s="1" t="s">
        <v>7265</v>
      </c>
      <c r="R6194" s="1"/>
      <c r="S6194" s="1" t="s">
        <v>24441</v>
      </c>
      <c r="T6194" s="1" t="s">
        <v>6826</v>
      </c>
      <c r="U6194" s="1"/>
      <c r="V6194" s="1" t="s">
        <v>7266</v>
      </c>
      <c r="W6194" s="1" t="s">
        <v>6826</v>
      </c>
    </row>
    <row r="6195" spans="1:23" x14ac:dyDescent="0.25">
      <c r="A6195" s="1">
        <v>1007082</v>
      </c>
      <c r="B6195" s="5" t="str">
        <f>VLOOKUP(H6195,'FIPS Basin X-walk'!$A$2:$F$3224,6,FALSE)</f>
        <v>Appalachian Basin (Eastern Overthrust Area)</v>
      </c>
      <c r="C6195" s="1" t="s">
        <v>7251</v>
      </c>
      <c r="D6195" s="1"/>
      <c r="E6195" s="1"/>
      <c r="F6195" s="1" t="s">
        <v>7252</v>
      </c>
      <c r="G6195" s="1" t="s">
        <v>7245</v>
      </c>
      <c r="H6195" s="1">
        <v>1117</v>
      </c>
      <c r="I6195" s="1">
        <v>1007082</v>
      </c>
      <c r="J6195" s="1">
        <v>33.17183</v>
      </c>
      <c r="K6195" s="1">
        <v>-86.687489999999997</v>
      </c>
      <c r="L6195" s="1"/>
      <c r="M6195" s="1" t="s">
        <v>1482</v>
      </c>
      <c r="N6195" s="1" t="s">
        <v>6824</v>
      </c>
      <c r="O6195" s="1">
        <v>2022</v>
      </c>
      <c r="P6195" s="1">
        <v>35051</v>
      </c>
      <c r="Q6195" s="1" t="s">
        <v>7253</v>
      </c>
      <c r="R6195" s="1"/>
      <c r="S6195" s="1" t="s">
        <v>24358</v>
      </c>
      <c r="T6195" s="1" t="s">
        <v>6826</v>
      </c>
      <c r="U6195" s="1"/>
      <c r="V6195" s="1" t="s">
        <v>7254</v>
      </c>
      <c r="W6195" s="1" t="s">
        <v>6826</v>
      </c>
    </row>
    <row r="6196" spans="1:23" x14ac:dyDescent="0.25">
      <c r="A6196" s="1">
        <v>1010358</v>
      </c>
      <c r="B6196" s="5" t="str">
        <f>VLOOKUP(H6196,'FIPS Basin X-walk'!$A$2:$F$3224,6,FALSE)</f>
        <v>East Texas Basin</v>
      </c>
      <c r="C6196" s="1" t="s">
        <v>21734</v>
      </c>
      <c r="D6196" s="1"/>
      <c r="E6196" s="1"/>
      <c r="F6196" s="1" t="s">
        <v>11680</v>
      </c>
      <c r="G6196" s="1" t="s">
        <v>7245</v>
      </c>
      <c r="H6196" s="1">
        <v>48419</v>
      </c>
      <c r="I6196" s="1">
        <v>1010358</v>
      </c>
      <c r="J6196" s="1">
        <v>31.962645999999999</v>
      </c>
      <c r="K6196" s="1">
        <v>-94.275097000000002</v>
      </c>
      <c r="L6196" s="1"/>
      <c r="M6196" s="1" t="s">
        <v>1485</v>
      </c>
      <c r="N6196" s="1" t="s">
        <v>9148</v>
      </c>
      <c r="O6196" s="1">
        <v>2022</v>
      </c>
      <c r="P6196" s="1">
        <v>75974</v>
      </c>
      <c r="Q6196" s="1" t="s">
        <v>527</v>
      </c>
      <c r="R6196" s="1"/>
      <c r="S6196" s="1" t="s">
        <v>24435</v>
      </c>
      <c r="T6196" s="1" t="s">
        <v>6826</v>
      </c>
      <c r="U6196" s="1"/>
      <c r="V6196" s="1" t="s">
        <v>25055</v>
      </c>
      <c r="W6196" s="1" t="s">
        <v>6826</v>
      </c>
    </row>
    <row r="6197" spans="1:23" x14ac:dyDescent="0.25">
      <c r="A6197" s="1">
        <v>1002258</v>
      </c>
      <c r="B6197" s="5" t="str">
        <f>VLOOKUP(H6197,'FIPS Basin X-walk'!$A$2:$F$3224,6,FALSE)</f>
        <v>Upper Mississippi Embaymnt</v>
      </c>
      <c r="C6197" s="1" t="s">
        <v>20242</v>
      </c>
      <c r="D6197" s="1"/>
      <c r="E6197" s="1"/>
      <c r="F6197" s="1" t="s">
        <v>20238</v>
      </c>
      <c r="G6197" s="1" t="s">
        <v>7245</v>
      </c>
      <c r="H6197" s="1">
        <v>47157</v>
      </c>
      <c r="I6197" s="1">
        <v>1002258</v>
      </c>
      <c r="J6197" s="1">
        <v>35.095019999999998</v>
      </c>
      <c r="K6197" s="1">
        <v>-89.990889999999993</v>
      </c>
      <c r="L6197" s="1"/>
      <c r="M6197" s="1" t="s">
        <v>1538</v>
      </c>
      <c r="N6197" s="1" t="s">
        <v>20002</v>
      </c>
      <c r="O6197" s="1">
        <v>2022</v>
      </c>
      <c r="P6197" s="1">
        <v>38114</v>
      </c>
      <c r="Q6197" s="1" t="s">
        <v>24879</v>
      </c>
      <c r="R6197" s="1"/>
      <c r="S6197" s="1" t="s">
        <v>24765</v>
      </c>
      <c r="T6197" s="1" t="s">
        <v>6826</v>
      </c>
      <c r="U6197" s="1"/>
      <c r="V6197" s="1" t="s">
        <v>14264</v>
      </c>
      <c r="W6197" s="1" t="s">
        <v>6826</v>
      </c>
    </row>
    <row r="6198" spans="1:23" x14ac:dyDescent="0.25">
      <c r="A6198" s="1">
        <v>1002466</v>
      </c>
      <c r="B6198" s="5" t="str">
        <f>VLOOKUP(H6198,'FIPS Basin X-walk'!$A$2:$F$3224,6,FALSE)</f>
        <v>Upper Mississippi Embaymnt</v>
      </c>
      <c r="C6198" s="1" t="s">
        <v>20245</v>
      </c>
      <c r="D6198" s="1"/>
      <c r="E6198" s="1"/>
      <c r="F6198" s="1" t="s">
        <v>20238</v>
      </c>
      <c r="G6198" s="1" t="s">
        <v>7245</v>
      </c>
      <c r="H6198" s="1">
        <v>47157</v>
      </c>
      <c r="I6198" s="1">
        <v>1002466</v>
      </c>
      <c r="J6198" s="1">
        <v>34.999212999999997</v>
      </c>
      <c r="K6198" s="1">
        <v>-89.906723999999997</v>
      </c>
      <c r="L6198" s="1"/>
      <c r="M6198" s="1" t="s">
        <v>1538</v>
      </c>
      <c r="N6198" s="1" t="s">
        <v>20002</v>
      </c>
      <c r="O6198" s="1">
        <v>2022</v>
      </c>
      <c r="P6198" s="1">
        <v>38116</v>
      </c>
      <c r="Q6198" s="1" t="s">
        <v>20246</v>
      </c>
      <c r="R6198" s="1"/>
      <c r="S6198" s="1" t="s">
        <v>24358</v>
      </c>
      <c r="T6198" s="1" t="s">
        <v>6826</v>
      </c>
      <c r="U6198" s="1"/>
      <c r="V6198" s="1" t="s">
        <v>6952</v>
      </c>
      <c r="W6198" s="1" t="s">
        <v>6826</v>
      </c>
    </row>
    <row r="6199" spans="1:23" x14ac:dyDescent="0.25">
      <c r="A6199" s="1">
        <v>1002709</v>
      </c>
      <c r="B6199" s="5" t="str">
        <f>VLOOKUP(H6199,'FIPS Basin X-walk'!$A$2:$F$3224,6,FALSE)</f>
        <v>Upper Mississippi Embaymnt</v>
      </c>
      <c r="C6199" s="1" t="s">
        <v>20266</v>
      </c>
      <c r="D6199" s="1"/>
      <c r="E6199" s="1"/>
      <c r="F6199" s="1" t="s">
        <v>20238</v>
      </c>
      <c r="G6199" s="1" t="s">
        <v>7245</v>
      </c>
      <c r="H6199" s="1">
        <v>47157</v>
      </c>
      <c r="I6199" s="1">
        <v>1002709</v>
      </c>
      <c r="J6199" s="1">
        <v>35.272129999999997</v>
      </c>
      <c r="K6199" s="1">
        <v>-89.978939999999994</v>
      </c>
      <c r="L6199" s="1"/>
      <c r="M6199" s="1" t="s">
        <v>1538</v>
      </c>
      <c r="N6199" s="1" t="s">
        <v>20002</v>
      </c>
      <c r="O6199" s="1">
        <v>2022</v>
      </c>
      <c r="P6199" s="1">
        <v>38127</v>
      </c>
      <c r="Q6199" s="1" t="s">
        <v>24976</v>
      </c>
      <c r="R6199" s="1"/>
      <c r="S6199" s="1" t="s">
        <v>24449</v>
      </c>
      <c r="T6199" s="1" t="s">
        <v>6826</v>
      </c>
      <c r="U6199" s="1"/>
      <c r="V6199" s="1" t="s">
        <v>24977</v>
      </c>
      <c r="W6199" s="1" t="s">
        <v>6826</v>
      </c>
    </row>
    <row r="6200" spans="1:23" x14ac:dyDescent="0.25">
      <c r="A6200" s="1">
        <v>1003093</v>
      </c>
      <c r="B6200" s="5" t="str">
        <f>VLOOKUP(H6200,'FIPS Basin X-walk'!$A$2:$F$3224,6,FALSE)</f>
        <v>Upper Mississippi Embaymnt</v>
      </c>
      <c r="C6200" s="1" t="s">
        <v>20264</v>
      </c>
      <c r="D6200" s="1"/>
      <c r="E6200" s="1" t="s">
        <v>6828</v>
      </c>
      <c r="F6200" s="1" t="s">
        <v>20238</v>
      </c>
      <c r="G6200" s="1" t="s">
        <v>7245</v>
      </c>
      <c r="H6200" s="1">
        <v>47157</v>
      </c>
      <c r="I6200" s="1">
        <v>1003093</v>
      </c>
      <c r="J6200" s="1">
        <v>35.049909999999997</v>
      </c>
      <c r="K6200" s="1">
        <v>-90.153139999999993</v>
      </c>
      <c r="L6200" s="1"/>
      <c r="M6200" s="1" t="s">
        <v>1538</v>
      </c>
      <c r="N6200" s="1" t="s">
        <v>20002</v>
      </c>
      <c r="O6200" s="1">
        <v>2022</v>
      </c>
      <c r="P6200" s="1">
        <v>38109</v>
      </c>
      <c r="Q6200" s="1" t="s">
        <v>20265</v>
      </c>
      <c r="R6200" s="1"/>
      <c r="S6200" s="1" t="s">
        <v>24372</v>
      </c>
      <c r="T6200" s="1" t="s">
        <v>6826</v>
      </c>
      <c r="U6200" s="1"/>
      <c r="V6200" s="1" t="s">
        <v>7021</v>
      </c>
      <c r="W6200" s="1" t="s">
        <v>6826</v>
      </c>
    </row>
    <row r="6201" spans="1:23" x14ac:dyDescent="0.25">
      <c r="A6201" s="1">
        <v>1004190</v>
      </c>
      <c r="B6201" s="5" t="str">
        <f>VLOOKUP(H6201,'FIPS Basin X-walk'!$A$2:$F$3224,6,FALSE)</f>
        <v>Upper Mississippi Embaymnt</v>
      </c>
      <c r="C6201" s="1" t="s">
        <v>20251</v>
      </c>
      <c r="D6201" s="1"/>
      <c r="E6201" s="1"/>
      <c r="F6201" s="1" t="s">
        <v>20238</v>
      </c>
      <c r="G6201" s="1" t="s">
        <v>7245</v>
      </c>
      <c r="H6201" s="1">
        <v>47157</v>
      </c>
      <c r="I6201" s="1">
        <v>1004190</v>
      </c>
      <c r="J6201" s="1">
        <v>35.031300000000002</v>
      </c>
      <c r="K6201" s="1">
        <v>-89.882199999999997</v>
      </c>
      <c r="L6201" s="1"/>
      <c r="M6201" s="1" t="s">
        <v>1538</v>
      </c>
      <c r="N6201" s="1" t="s">
        <v>20002</v>
      </c>
      <c r="O6201" s="1">
        <v>2022</v>
      </c>
      <c r="P6201" s="1">
        <v>38141</v>
      </c>
      <c r="Q6201" s="1" t="s">
        <v>20252</v>
      </c>
      <c r="R6201" s="1"/>
      <c r="S6201" s="1" t="s">
        <v>24377</v>
      </c>
      <c r="T6201" s="1" t="s">
        <v>6826</v>
      </c>
      <c r="U6201" s="1"/>
      <c r="V6201" s="1" t="s">
        <v>9691</v>
      </c>
      <c r="W6201" s="1" t="s">
        <v>6826</v>
      </c>
    </row>
    <row r="6202" spans="1:23" x14ac:dyDescent="0.25">
      <c r="A6202" s="1">
        <v>1005312</v>
      </c>
      <c r="B6202" s="5" t="str">
        <f>VLOOKUP(H6202,'FIPS Basin X-walk'!$A$2:$F$3224,6,FALSE)</f>
        <v>Upper Mississippi Embaymnt</v>
      </c>
      <c r="C6202" s="1" t="s">
        <v>20239</v>
      </c>
      <c r="D6202" s="1"/>
      <c r="E6202" s="1"/>
      <c r="F6202" s="1" t="s">
        <v>20238</v>
      </c>
      <c r="G6202" s="1" t="s">
        <v>7245</v>
      </c>
      <c r="H6202" s="1">
        <v>47157</v>
      </c>
      <c r="I6202" s="1">
        <v>1005312</v>
      </c>
      <c r="J6202" s="1">
        <v>35.16677</v>
      </c>
      <c r="K6202" s="1">
        <v>-89.958929999999995</v>
      </c>
      <c r="L6202" s="1" t="s">
        <v>25491</v>
      </c>
      <c r="M6202" s="1" t="s">
        <v>1538</v>
      </c>
      <c r="N6202" s="1" t="s">
        <v>20002</v>
      </c>
      <c r="O6202" s="1">
        <v>2022</v>
      </c>
      <c r="P6202" s="1">
        <v>38108</v>
      </c>
      <c r="Q6202" s="1" t="s">
        <v>20240</v>
      </c>
      <c r="R6202" s="1"/>
      <c r="S6202" s="1" t="s">
        <v>24367</v>
      </c>
      <c r="T6202" s="1" t="s">
        <v>6826</v>
      </c>
      <c r="U6202" s="1"/>
      <c r="V6202" s="1" t="s">
        <v>20241</v>
      </c>
      <c r="W6202" s="1" t="s">
        <v>6826</v>
      </c>
    </row>
    <row r="6203" spans="1:23" x14ac:dyDescent="0.25">
      <c r="A6203" s="1">
        <v>1005655</v>
      </c>
      <c r="B6203" s="5" t="str">
        <f>VLOOKUP(H6203,'FIPS Basin X-walk'!$A$2:$F$3224,6,FALSE)</f>
        <v>Upper Mississippi Embaymnt</v>
      </c>
      <c r="C6203" s="1" t="s">
        <v>20247</v>
      </c>
      <c r="D6203" s="1"/>
      <c r="E6203" s="1"/>
      <c r="F6203" s="1" t="s">
        <v>20248</v>
      </c>
      <c r="G6203" s="1" t="s">
        <v>7245</v>
      </c>
      <c r="H6203" s="1">
        <v>47157</v>
      </c>
      <c r="I6203" s="1">
        <v>1005655</v>
      </c>
      <c r="J6203" s="1">
        <v>35.083680000000001</v>
      </c>
      <c r="K6203" s="1">
        <v>-90.044579999999996</v>
      </c>
      <c r="L6203" s="1"/>
      <c r="M6203" s="1" t="s">
        <v>1538</v>
      </c>
      <c r="N6203" s="1" t="s">
        <v>20002</v>
      </c>
      <c r="O6203" s="1">
        <v>2022</v>
      </c>
      <c r="P6203" s="1">
        <v>38106</v>
      </c>
      <c r="Q6203" s="1" t="s">
        <v>20249</v>
      </c>
      <c r="R6203" s="1"/>
      <c r="S6203" s="1" t="s">
        <v>24609</v>
      </c>
      <c r="T6203" s="1" t="s">
        <v>6826</v>
      </c>
      <c r="U6203" s="1"/>
      <c r="V6203" s="1" t="s">
        <v>20250</v>
      </c>
      <c r="W6203" s="1" t="s">
        <v>6826</v>
      </c>
    </row>
    <row r="6204" spans="1:23" x14ac:dyDescent="0.25">
      <c r="A6204" s="1">
        <v>1006466</v>
      </c>
      <c r="B6204" s="5" t="str">
        <f>VLOOKUP(H6204,'FIPS Basin X-walk'!$A$2:$F$3224,6,FALSE)</f>
        <v>Upper Mississippi Embaymnt</v>
      </c>
      <c r="C6204" s="1" t="s">
        <v>20261</v>
      </c>
      <c r="D6204" s="1"/>
      <c r="E6204" s="1"/>
      <c r="F6204" s="1" t="s">
        <v>20238</v>
      </c>
      <c r="G6204" s="1" t="s">
        <v>7245</v>
      </c>
      <c r="H6204" s="1">
        <v>47157</v>
      </c>
      <c r="I6204" s="1">
        <v>1006466</v>
      </c>
      <c r="J6204" s="1">
        <v>35.159551</v>
      </c>
      <c r="K6204" s="1">
        <v>-89.959857999999997</v>
      </c>
      <c r="L6204" s="1"/>
      <c r="M6204" s="1" t="s">
        <v>1538</v>
      </c>
      <c r="N6204" s="1" t="s">
        <v>20002</v>
      </c>
      <c r="O6204" s="1">
        <v>2022</v>
      </c>
      <c r="P6204" s="1">
        <v>38112</v>
      </c>
      <c r="Q6204" s="1" t="s">
        <v>20262</v>
      </c>
      <c r="R6204" s="1"/>
      <c r="S6204" s="1"/>
      <c r="T6204" s="1" t="s">
        <v>6826</v>
      </c>
      <c r="U6204" s="1"/>
      <c r="V6204" s="1" t="s">
        <v>6889</v>
      </c>
      <c r="W6204" s="1" t="s">
        <v>6826</v>
      </c>
    </row>
    <row r="6205" spans="1:23" x14ac:dyDescent="0.25">
      <c r="A6205" s="1">
        <v>1007319</v>
      </c>
      <c r="B6205" s="5" t="str">
        <f>VLOOKUP(H6205,'FIPS Basin X-walk'!$A$2:$F$3224,6,FALSE)</f>
        <v>Upper Mississippi Embaymnt</v>
      </c>
      <c r="C6205" s="1" t="s">
        <v>20243</v>
      </c>
      <c r="D6205" s="1"/>
      <c r="E6205" s="1"/>
      <c r="F6205" s="1" t="s">
        <v>20244</v>
      </c>
      <c r="G6205" s="1" t="s">
        <v>7245</v>
      </c>
      <c r="H6205" s="1">
        <v>47157</v>
      </c>
      <c r="I6205" s="1">
        <v>1007319</v>
      </c>
      <c r="J6205" s="1">
        <v>35.139646999999997</v>
      </c>
      <c r="K6205" s="1">
        <v>-90.055222999999998</v>
      </c>
      <c r="L6205" s="1"/>
      <c r="M6205" s="1" t="s">
        <v>1538</v>
      </c>
      <c r="N6205" s="1" t="s">
        <v>20002</v>
      </c>
      <c r="O6205" s="1">
        <v>2022</v>
      </c>
      <c r="P6205" s="1">
        <v>38103</v>
      </c>
      <c r="Q6205" s="1" t="s">
        <v>25845</v>
      </c>
      <c r="R6205" s="1"/>
      <c r="S6205" s="1" t="s">
        <v>24361</v>
      </c>
      <c r="T6205" s="1" t="s">
        <v>7005</v>
      </c>
      <c r="U6205" s="1"/>
      <c r="V6205" s="1" t="s">
        <v>25846</v>
      </c>
      <c r="W6205" s="1" t="s">
        <v>6826</v>
      </c>
    </row>
    <row r="6206" spans="1:23" x14ac:dyDescent="0.25">
      <c r="A6206" s="1">
        <v>1008271</v>
      </c>
      <c r="B6206" s="5" t="str">
        <f>VLOOKUP(H6206,'FIPS Basin X-walk'!$A$2:$F$3224,6,FALSE)</f>
        <v>Upper Mississippi Embaymnt</v>
      </c>
      <c r="C6206" s="1" t="s">
        <v>20237</v>
      </c>
      <c r="D6206" s="1"/>
      <c r="E6206" s="1"/>
      <c r="F6206" s="1" t="s">
        <v>20238</v>
      </c>
      <c r="G6206" s="1" t="s">
        <v>7245</v>
      </c>
      <c r="H6206" s="1">
        <v>47157</v>
      </c>
      <c r="I6206" s="1">
        <v>1008271</v>
      </c>
      <c r="J6206" s="1">
        <v>35.085842999999997</v>
      </c>
      <c r="K6206" s="1">
        <v>-90.083385000000007</v>
      </c>
      <c r="L6206" s="1"/>
      <c r="M6206" s="1" t="s">
        <v>1538</v>
      </c>
      <c r="N6206" s="1" t="s">
        <v>20002</v>
      </c>
      <c r="O6206" s="1">
        <v>2022</v>
      </c>
      <c r="P6206" s="1">
        <v>38109</v>
      </c>
      <c r="Q6206" s="1" t="s">
        <v>25971</v>
      </c>
      <c r="R6206" s="1"/>
      <c r="S6206" s="1" t="s">
        <v>24369</v>
      </c>
      <c r="T6206" s="1" t="s">
        <v>6826</v>
      </c>
      <c r="U6206" s="1"/>
      <c r="V6206" s="1" t="s">
        <v>8406</v>
      </c>
      <c r="W6206" s="1" t="s">
        <v>6828</v>
      </c>
    </row>
    <row r="6207" spans="1:23" x14ac:dyDescent="0.25">
      <c r="A6207" s="1">
        <v>1011252</v>
      </c>
      <c r="B6207" s="5" t="str">
        <f>VLOOKUP(H6207,'FIPS Basin X-walk'!$A$2:$F$3224,6,FALSE)</f>
        <v>Upper Mississippi Embaymnt</v>
      </c>
      <c r="C6207" s="1" t="s">
        <v>20256</v>
      </c>
      <c r="D6207" s="1"/>
      <c r="E6207" s="1"/>
      <c r="F6207" s="1" t="s">
        <v>20248</v>
      </c>
      <c r="G6207" s="1" t="s">
        <v>7245</v>
      </c>
      <c r="H6207" s="1">
        <v>47157</v>
      </c>
      <c r="I6207" s="1">
        <v>1011252</v>
      </c>
      <c r="J6207" s="1">
        <v>35.183669999999999</v>
      </c>
      <c r="K6207" s="1">
        <v>-90.044120000000007</v>
      </c>
      <c r="L6207" s="1"/>
      <c r="M6207" s="1" t="s">
        <v>1538</v>
      </c>
      <c r="N6207" s="1" t="s">
        <v>20002</v>
      </c>
      <c r="O6207" s="1">
        <v>2022</v>
      </c>
      <c r="P6207" s="1">
        <v>38107</v>
      </c>
      <c r="Q6207" s="1" t="s">
        <v>20257</v>
      </c>
      <c r="R6207" s="1"/>
      <c r="S6207" s="1" t="s">
        <v>24564</v>
      </c>
      <c r="T6207" s="1" t="s">
        <v>6826</v>
      </c>
      <c r="U6207" s="1"/>
      <c r="V6207" s="1" t="s">
        <v>20258</v>
      </c>
      <c r="W6207" s="1" t="s">
        <v>6826</v>
      </c>
    </row>
    <row r="6208" spans="1:23" x14ac:dyDescent="0.25">
      <c r="A6208" s="1">
        <v>1014156</v>
      </c>
      <c r="B6208" s="5" t="str">
        <f>VLOOKUP(H6208,'FIPS Basin X-walk'!$A$2:$F$3224,6,FALSE)</f>
        <v>Upper Mississippi Embaymnt</v>
      </c>
      <c r="C6208" s="1" t="s">
        <v>26889</v>
      </c>
      <c r="D6208" s="1"/>
      <c r="E6208" s="1"/>
      <c r="F6208" s="1" t="s">
        <v>20248</v>
      </c>
      <c r="G6208" s="1" t="s">
        <v>7245</v>
      </c>
      <c r="H6208" s="1">
        <v>47157</v>
      </c>
      <c r="I6208" s="1">
        <v>1014156</v>
      </c>
      <c r="J6208" s="1">
        <v>35.271599999999999</v>
      </c>
      <c r="K6208" s="1">
        <v>-89.974069999999998</v>
      </c>
      <c r="L6208" s="1"/>
      <c r="M6208" s="1" t="s">
        <v>1538</v>
      </c>
      <c r="N6208" s="1" t="s">
        <v>20002</v>
      </c>
      <c r="O6208" s="1">
        <v>2022</v>
      </c>
      <c r="P6208" s="1">
        <v>38127</v>
      </c>
      <c r="Q6208" s="1" t="s">
        <v>26890</v>
      </c>
      <c r="R6208" s="1"/>
      <c r="S6208" s="1" t="s">
        <v>25428</v>
      </c>
      <c r="T6208" s="1" t="s">
        <v>6826</v>
      </c>
      <c r="U6208" s="1"/>
      <c r="V6208" s="1" t="s">
        <v>8045</v>
      </c>
      <c r="W6208" s="1" t="s">
        <v>6826</v>
      </c>
    </row>
    <row r="6209" spans="1:23" x14ac:dyDescent="0.25">
      <c r="A6209" s="1">
        <v>1006303</v>
      </c>
      <c r="B6209" s="5" t="str">
        <f>VLOOKUP(H6209,'FIPS Basin X-walk'!$A$2:$F$3224,6,FALSE)</f>
        <v>Upper Mississippi Embaymnt</v>
      </c>
      <c r="C6209" s="1" t="s">
        <v>20253</v>
      </c>
      <c r="D6209" s="1"/>
      <c r="E6209" s="1"/>
      <c r="F6209" s="1" t="s">
        <v>20254</v>
      </c>
      <c r="G6209" s="1" t="s">
        <v>7245</v>
      </c>
      <c r="H6209" s="1">
        <v>47157</v>
      </c>
      <c r="I6209" s="1">
        <v>1006303</v>
      </c>
      <c r="J6209" s="1">
        <v>35.323399999999999</v>
      </c>
      <c r="K6209" s="1">
        <v>-89.946299999999994</v>
      </c>
      <c r="L6209" s="1"/>
      <c r="M6209" s="1" t="s">
        <v>1538</v>
      </c>
      <c r="N6209" s="1" t="s">
        <v>20002</v>
      </c>
      <c r="O6209" s="1">
        <v>2022</v>
      </c>
      <c r="P6209" s="1">
        <v>38053</v>
      </c>
      <c r="Q6209" s="1" t="s">
        <v>20255</v>
      </c>
      <c r="R6209" s="1"/>
      <c r="S6209" s="1" t="s">
        <v>24358</v>
      </c>
      <c r="T6209" s="1" t="s">
        <v>6826</v>
      </c>
      <c r="U6209" s="1"/>
      <c r="V6209" s="1" t="s">
        <v>6952</v>
      </c>
      <c r="W6209" s="1" t="s">
        <v>6826</v>
      </c>
    </row>
    <row r="6210" spans="1:23" x14ac:dyDescent="0.25">
      <c r="A6210" s="1">
        <v>1002433</v>
      </c>
      <c r="B6210" s="5" t="str">
        <f>VLOOKUP(H6210,'FIPS Basin X-walk'!$A$2:$F$3224,6,FALSE)</f>
        <v>Cincinnati Arch</v>
      </c>
      <c r="C6210" s="1" t="s">
        <v>11871</v>
      </c>
      <c r="D6210" s="1"/>
      <c r="E6210" s="1"/>
      <c r="F6210" s="1" t="s">
        <v>11867</v>
      </c>
      <c r="G6210" s="1" t="s">
        <v>7245</v>
      </c>
      <c r="H6210" s="1">
        <v>18145</v>
      </c>
      <c r="I6210" s="1">
        <v>1002433</v>
      </c>
      <c r="J6210" s="1">
        <v>39.679788000000002</v>
      </c>
      <c r="K6210" s="1">
        <v>-85.687207000000001</v>
      </c>
      <c r="L6210" s="1"/>
      <c r="M6210" s="1" t="s">
        <v>1499</v>
      </c>
      <c r="N6210" s="1" t="s">
        <v>11457</v>
      </c>
      <c r="O6210" s="1">
        <v>2022</v>
      </c>
      <c r="P6210" s="1">
        <v>46161</v>
      </c>
      <c r="Q6210" s="1" t="s">
        <v>11872</v>
      </c>
      <c r="R6210" s="1"/>
      <c r="S6210" s="1" t="s">
        <v>24377</v>
      </c>
      <c r="T6210" s="1" t="s">
        <v>6826</v>
      </c>
      <c r="U6210" s="1"/>
      <c r="V6210" s="1" t="s">
        <v>7188</v>
      </c>
      <c r="W6210" s="1" t="s">
        <v>6826</v>
      </c>
    </row>
    <row r="6211" spans="1:23" x14ac:dyDescent="0.25">
      <c r="A6211" s="1">
        <v>1002996</v>
      </c>
      <c r="B6211" s="5" t="str">
        <f>VLOOKUP(H6211,'FIPS Basin X-walk'!$A$2:$F$3224,6,FALSE)</f>
        <v>Cincinnati Arch</v>
      </c>
      <c r="C6211" s="1" t="s">
        <v>11866</v>
      </c>
      <c r="D6211" s="1"/>
      <c r="E6211" s="1"/>
      <c r="F6211" s="1" t="s">
        <v>11867</v>
      </c>
      <c r="G6211" s="1" t="s">
        <v>7245</v>
      </c>
      <c r="H6211" s="1">
        <v>18145</v>
      </c>
      <c r="I6211" s="1">
        <v>1002996</v>
      </c>
      <c r="J6211" s="1">
        <v>39.680680000000002</v>
      </c>
      <c r="K6211" s="1">
        <v>-85.726339999999993</v>
      </c>
      <c r="L6211" s="1"/>
      <c r="M6211" s="1" t="s">
        <v>1499</v>
      </c>
      <c r="N6211" s="1" t="s">
        <v>11457</v>
      </c>
      <c r="O6211" s="1">
        <v>2022</v>
      </c>
      <c r="P6211" s="1">
        <v>46161</v>
      </c>
      <c r="Q6211" s="1" t="s">
        <v>11868</v>
      </c>
      <c r="R6211" s="1"/>
      <c r="S6211" s="1" t="s">
        <v>24358</v>
      </c>
      <c r="T6211" s="1" t="s">
        <v>6826</v>
      </c>
      <c r="U6211" s="1"/>
      <c r="V6211" s="1" t="s">
        <v>6878</v>
      </c>
      <c r="W6211" s="1" t="s">
        <v>6826</v>
      </c>
    </row>
    <row r="6212" spans="1:23" x14ac:dyDescent="0.25">
      <c r="A6212" s="1">
        <v>1010598</v>
      </c>
      <c r="B6212" s="5" t="str">
        <f>VLOOKUP(H6212,'FIPS Basin X-walk'!$A$2:$F$3224,6,FALSE)</f>
        <v>East Texas Basin</v>
      </c>
      <c r="C6212" s="1" t="s">
        <v>26244</v>
      </c>
      <c r="D6212" s="1"/>
      <c r="E6212" s="1"/>
      <c r="F6212" s="1" t="s">
        <v>21735</v>
      </c>
      <c r="G6212" s="1" t="s">
        <v>7245</v>
      </c>
      <c r="H6212" s="1">
        <v>48419</v>
      </c>
      <c r="I6212" s="1">
        <v>1010598</v>
      </c>
      <c r="J6212" s="1">
        <v>31.795396</v>
      </c>
      <c r="K6212" s="1">
        <v>-94.179047999999995</v>
      </c>
      <c r="L6212" s="1"/>
      <c r="M6212" s="1" t="s">
        <v>1485</v>
      </c>
      <c r="N6212" s="1" t="s">
        <v>9148</v>
      </c>
      <c r="O6212" s="1">
        <v>2022</v>
      </c>
      <c r="P6212" s="1">
        <v>75935</v>
      </c>
      <c r="Q6212" s="1" t="s">
        <v>1220</v>
      </c>
      <c r="R6212" s="1"/>
      <c r="S6212" s="1" t="s">
        <v>24435</v>
      </c>
      <c r="T6212" s="1" t="s">
        <v>6826</v>
      </c>
      <c r="U6212" s="1"/>
      <c r="V6212" s="1" t="s">
        <v>25055</v>
      </c>
      <c r="W6212" s="1" t="s">
        <v>6826</v>
      </c>
    </row>
    <row r="6213" spans="1:23" x14ac:dyDescent="0.25">
      <c r="A6213" s="1">
        <v>1004569</v>
      </c>
      <c r="B6213" s="5" t="str">
        <f>VLOOKUP(H6213,'FIPS Basin X-walk'!$A$2:$F$3224,6,FALSE)</f>
        <v>Appalachian Basin (Eastern Overthrust Area)</v>
      </c>
      <c r="C6213" s="1" t="s">
        <v>7258</v>
      </c>
      <c r="D6213" s="1"/>
      <c r="E6213" s="1"/>
      <c r="F6213" s="1" t="s">
        <v>7259</v>
      </c>
      <c r="G6213" s="1" t="s">
        <v>7245</v>
      </c>
      <c r="H6213" s="1">
        <v>1117</v>
      </c>
      <c r="I6213" s="1">
        <v>1004569</v>
      </c>
      <c r="J6213" s="1">
        <v>33.218600000000002</v>
      </c>
      <c r="K6213" s="1">
        <v>-86.785899999999998</v>
      </c>
      <c r="L6213" s="1"/>
      <c r="M6213" s="1" t="s">
        <v>1482</v>
      </c>
      <c r="N6213" s="1" t="s">
        <v>6824</v>
      </c>
      <c r="O6213" s="1">
        <v>2022</v>
      </c>
      <c r="P6213" s="1">
        <v>35137</v>
      </c>
      <c r="Q6213" s="1" t="s">
        <v>7260</v>
      </c>
      <c r="R6213" s="1"/>
      <c r="S6213" s="1" t="s">
        <v>24397</v>
      </c>
      <c r="T6213" s="1" t="s">
        <v>6826</v>
      </c>
      <c r="U6213" s="1"/>
      <c r="V6213" s="1" t="s">
        <v>7261</v>
      </c>
      <c r="W6213" s="1" t="s">
        <v>6826</v>
      </c>
    </row>
    <row r="6214" spans="1:23" x14ac:dyDescent="0.25">
      <c r="A6214" s="1">
        <v>1002636</v>
      </c>
      <c r="B6214" s="5" t="str">
        <f>VLOOKUP(H6214,'FIPS Basin X-walk'!$A$2:$F$3224,6,FALSE)</f>
        <v>Cincinnati Arch</v>
      </c>
      <c r="C6214" s="1" t="s">
        <v>11859</v>
      </c>
      <c r="D6214" s="1"/>
      <c r="E6214" s="1"/>
      <c r="F6214" s="1" t="s">
        <v>11860</v>
      </c>
      <c r="G6214" s="1" t="s">
        <v>7245</v>
      </c>
      <c r="H6214" s="1">
        <v>18145</v>
      </c>
      <c r="I6214" s="1">
        <v>1002636</v>
      </c>
      <c r="J6214" s="1">
        <v>39.534286999999999</v>
      </c>
      <c r="K6214" s="1">
        <v>-85.771834999999996</v>
      </c>
      <c r="L6214" s="1"/>
      <c r="M6214" s="1" t="s">
        <v>1499</v>
      </c>
      <c r="N6214" s="1" t="s">
        <v>11457</v>
      </c>
      <c r="O6214" s="1">
        <v>2022</v>
      </c>
      <c r="P6214" s="1">
        <v>46176</v>
      </c>
      <c r="Q6214" s="1" t="s">
        <v>11861</v>
      </c>
      <c r="R6214" s="1"/>
      <c r="S6214" s="1" t="s">
        <v>24804</v>
      </c>
      <c r="T6214" s="1" t="s">
        <v>6826</v>
      </c>
      <c r="U6214" s="1"/>
      <c r="V6214" s="1" t="s">
        <v>6873</v>
      </c>
      <c r="W6214" s="1" t="s">
        <v>6826</v>
      </c>
    </row>
    <row r="6215" spans="1:23" x14ac:dyDescent="0.25">
      <c r="A6215" s="1">
        <v>1006535</v>
      </c>
      <c r="B6215" s="5" t="str">
        <f>VLOOKUP(H6215,'FIPS Basin X-walk'!$A$2:$F$3224,6,FALSE)</f>
        <v>Cincinnati Arch</v>
      </c>
      <c r="C6215" s="1" t="s">
        <v>13004</v>
      </c>
      <c r="D6215" s="1"/>
      <c r="E6215" s="1"/>
      <c r="F6215" s="1" t="s">
        <v>11860</v>
      </c>
      <c r="G6215" s="1" t="s">
        <v>7245</v>
      </c>
      <c r="H6215" s="1">
        <v>21211</v>
      </c>
      <c r="I6215" s="1">
        <v>1006535</v>
      </c>
      <c r="J6215" s="1">
        <v>38.209040000000002</v>
      </c>
      <c r="K6215" s="1">
        <v>-85.256690000000006</v>
      </c>
      <c r="L6215" s="1"/>
      <c r="M6215" s="1" t="s">
        <v>1497</v>
      </c>
      <c r="N6215" s="1" t="s">
        <v>12675</v>
      </c>
      <c r="O6215" s="1">
        <v>2022</v>
      </c>
      <c r="P6215" s="1">
        <v>40065</v>
      </c>
      <c r="Q6215" s="1" t="s">
        <v>13005</v>
      </c>
      <c r="R6215" s="1"/>
      <c r="S6215" s="1" t="s">
        <v>24753</v>
      </c>
      <c r="T6215" s="1" t="s">
        <v>6826</v>
      </c>
      <c r="U6215" s="1"/>
      <c r="V6215" s="1" t="s">
        <v>18244</v>
      </c>
      <c r="W6215" s="1" t="s">
        <v>6826</v>
      </c>
    </row>
    <row r="6216" spans="1:23" x14ac:dyDescent="0.25">
      <c r="A6216" s="1">
        <v>1013519</v>
      </c>
      <c r="B6216" s="5" t="str">
        <f>VLOOKUP(H6216,'FIPS Basin X-walk'!$A$2:$F$3224,6,FALSE)</f>
        <v>Cincinnati Arch</v>
      </c>
      <c r="C6216" s="1" t="s">
        <v>11862</v>
      </c>
      <c r="D6216" s="1"/>
      <c r="E6216" s="1"/>
      <c r="F6216" s="1" t="s">
        <v>11863</v>
      </c>
      <c r="G6216" s="1" t="s">
        <v>7245</v>
      </c>
      <c r="H6216" s="1">
        <v>18145</v>
      </c>
      <c r="I6216" s="1">
        <v>1013519</v>
      </c>
      <c r="J6216" s="1">
        <v>39.540030000000002</v>
      </c>
      <c r="K6216" s="1">
        <v>-85.790019999999998</v>
      </c>
      <c r="L6216" s="1"/>
      <c r="M6216" s="1" t="s">
        <v>1499</v>
      </c>
      <c r="N6216" s="1" t="s">
        <v>11457</v>
      </c>
      <c r="O6216" s="1">
        <v>2022</v>
      </c>
      <c r="P6216" s="1">
        <v>46176</v>
      </c>
      <c r="Q6216" s="1" t="s">
        <v>11864</v>
      </c>
      <c r="R6216" s="1"/>
      <c r="S6216" s="1" t="s">
        <v>25008</v>
      </c>
      <c r="T6216" s="1" t="s">
        <v>6826</v>
      </c>
      <c r="U6216" s="1"/>
      <c r="V6216" s="1" t="s">
        <v>11865</v>
      </c>
      <c r="W6216" s="1" t="s">
        <v>6826</v>
      </c>
    </row>
    <row r="6217" spans="1:23" x14ac:dyDescent="0.25">
      <c r="A6217" s="1">
        <v>1013984</v>
      </c>
      <c r="B6217" s="5" t="str">
        <f>VLOOKUP(H6217,'FIPS Basin X-walk'!$A$2:$F$3224,6,FALSE)</f>
        <v>Cincinnati Arch</v>
      </c>
      <c r="C6217" s="1" t="s">
        <v>11869</v>
      </c>
      <c r="D6217" s="1"/>
      <c r="E6217" s="1"/>
      <c r="F6217" s="1" t="s">
        <v>11863</v>
      </c>
      <c r="G6217" s="1" t="s">
        <v>7245</v>
      </c>
      <c r="H6217" s="1">
        <v>18145</v>
      </c>
      <c r="I6217" s="1">
        <v>1013984</v>
      </c>
      <c r="J6217" s="1">
        <v>39.566040000000001</v>
      </c>
      <c r="K6217" s="1">
        <v>-85.822050000000004</v>
      </c>
      <c r="L6217" s="1"/>
      <c r="M6217" s="1" t="s">
        <v>1499</v>
      </c>
      <c r="N6217" s="1" t="s">
        <v>11457</v>
      </c>
      <c r="O6217" s="1">
        <v>2022</v>
      </c>
      <c r="P6217" s="1">
        <v>46176</v>
      </c>
      <c r="Q6217" s="1" t="s">
        <v>11870</v>
      </c>
      <c r="R6217" s="1"/>
      <c r="S6217" s="1" t="s">
        <v>24378</v>
      </c>
      <c r="T6217" s="1" t="s">
        <v>6826</v>
      </c>
      <c r="U6217" s="1"/>
      <c r="V6217" s="1" t="s">
        <v>11633</v>
      </c>
      <c r="W6217" s="1" t="s">
        <v>6826</v>
      </c>
    </row>
    <row r="6218" spans="1:23" x14ac:dyDescent="0.25">
      <c r="A6218" s="1">
        <v>1005694</v>
      </c>
      <c r="B6218" s="5" t="str">
        <f>VLOOKUP(H6218,'FIPS Basin X-walk'!$A$2:$F$3224,6,FALSE)</f>
        <v>Cincinnati Arch</v>
      </c>
      <c r="C6218" s="1" t="s">
        <v>18198</v>
      </c>
      <c r="D6218" s="1"/>
      <c r="E6218" s="1"/>
      <c r="F6218" s="1" t="s">
        <v>15798</v>
      </c>
      <c r="G6218" s="1" t="s">
        <v>7245</v>
      </c>
      <c r="H6218" s="1">
        <v>39149</v>
      </c>
      <c r="I6218" s="1">
        <v>1005694</v>
      </c>
      <c r="J6218" s="1">
        <v>40.275550000000003</v>
      </c>
      <c r="K6218" s="1">
        <v>-84.194730000000007</v>
      </c>
      <c r="L6218" s="1"/>
      <c r="M6218" s="1" t="s">
        <v>1542</v>
      </c>
      <c r="N6218" s="1" t="s">
        <v>17708</v>
      </c>
      <c r="O6218" s="1">
        <v>2022</v>
      </c>
      <c r="P6218" s="1">
        <v>45365</v>
      </c>
      <c r="Q6218" s="1" t="s">
        <v>18199</v>
      </c>
      <c r="R6218" s="1"/>
      <c r="S6218" s="1" t="s">
        <v>24377</v>
      </c>
      <c r="T6218" s="1" t="s">
        <v>6826</v>
      </c>
      <c r="U6218" s="1"/>
      <c r="V6218" s="1" t="s">
        <v>7099</v>
      </c>
      <c r="W6218" s="1" t="s">
        <v>6826</v>
      </c>
    </row>
    <row r="6219" spans="1:23" x14ac:dyDescent="0.25">
      <c r="A6219" s="1">
        <v>1013927</v>
      </c>
      <c r="B6219" s="5" t="str">
        <f>VLOOKUP(H6219,'FIPS Basin X-walk'!$A$2:$F$3224,6,FALSE)</f>
        <v>Appalachian Basin (Eastern Overthrust Area)</v>
      </c>
      <c r="C6219" s="1" t="s">
        <v>22380</v>
      </c>
      <c r="D6219" s="1"/>
      <c r="E6219" s="1"/>
      <c r="F6219" s="1" t="s">
        <v>22381</v>
      </c>
      <c r="G6219" s="1" t="s">
        <v>22382</v>
      </c>
      <c r="H6219" s="1">
        <v>51171</v>
      </c>
      <c r="I6219" s="1">
        <v>1013927</v>
      </c>
      <c r="J6219" s="1">
        <v>39.008550999999997</v>
      </c>
      <c r="K6219" s="1">
        <v>-78.324340000000007</v>
      </c>
      <c r="L6219" s="1"/>
      <c r="M6219" s="1" t="s">
        <v>1486</v>
      </c>
      <c r="N6219" s="1" t="s">
        <v>15119</v>
      </c>
      <c r="O6219" s="1">
        <v>2022</v>
      </c>
      <c r="P6219" s="1">
        <v>22657</v>
      </c>
      <c r="Q6219" s="1" t="s">
        <v>802</v>
      </c>
      <c r="R6219" s="1"/>
      <c r="S6219" s="1" t="s">
        <v>24435</v>
      </c>
      <c r="T6219" s="1" t="s">
        <v>6826</v>
      </c>
      <c r="U6219" s="1"/>
      <c r="V6219" s="1" t="s">
        <v>12735</v>
      </c>
      <c r="W6219" s="1" t="s">
        <v>6826</v>
      </c>
    </row>
    <row r="6220" spans="1:23" x14ac:dyDescent="0.25">
      <c r="A6220" s="1">
        <v>1001024</v>
      </c>
      <c r="B6220" s="5" t="str">
        <f>VLOOKUP(H6220,'FIPS Basin X-walk'!$A$2:$F$3224,6,FALSE)</f>
        <v>Sioux Uplift</v>
      </c>
      <c r="C6220" s="1" t="s">
        <v>15130</v>
      </c>
      <c r="D6220" s="1"/>
      <c r="E6220" s="1" t="s">
        <v>6828</v>
      </c>
      <c r="F6220" s="1" t="s">
        <v>15131</v>
      </c>
      <c r="G6220" s="1" t="s">
        <v>2186</v>
      </c>
      <c r="H6220" s="1">
        <v>27141</v>
      </c>
      <c r="I6220" s="1">
        <v>1001024</v>
      </c>
      <c r="J6220" s="1">
        <v>45.379199999999997</v>
      </c>
      <c r="K6220" s="1">
        <v>-93.895799999999994</v>
      </c>
      <c r="L6220" s="1"/>
      <c r="M6220" s="1" t="s">
        <v>1559</v>
      </c>
      <c r="N6220" s="1" t="s">
        <v>14790</v>
      </c>
      <c r="O6220" s="1">
        <v>2022</v>
      </c>
      <c r="P6220" s="1">
        <v>55308</v>
      </c>
      <c r="Q6220" s="1" t="s">
        <v>15132</v>
      </c>
      <c r="R6220" s="1"/>
      <c r="S6220" s="1" t="s">
        <v>24355</v>
      </c>
      <c r="T6220" s="1" t="s">
        <v>6826</v>
      </c>
      <c r="U6220" s="1"/>
      <c r="V6220" s="1" t="s">
        <v>15133</v>
      </c>
      <c r="W6220" s="1" t="s">
        <v>6828</v>
      </c>
    </row>
    <row r="6221" spans="1:23" x14ac:dyDescent="0.25">
      <c r="A6221" s="1">
        <v>1000211</v>
      </c>
      <c r="B6221" s="5" t="str">
        <f>VLOOKUP(H6221,'FIPS Basin X-walk'!$A$2:$F$3224,6,FALSE)</f>
        <v>Sioux Uplift</v>
      </c>
      <c r="C6221" s="1" t="s">
        <v>15136</v>
      </c>
      <c r="D6221" s="1"/>
      <c r="E6221" s="1"/>
      <c r="F6221" s="1" t="s">
        <v>15135</v>
      </c>
      <c r="G6221" s="1" t="s">
        <v>2186</v>
      </c>
      <c r="H6221" s="1">
        <v>27141</v>
      </c>
      <c r="I6221" s="1">
        <v>1000211</v>
      </c>
      <c r="J6221" s="1">
        <v>45.2958</v>
      </c>
      <c r="K6221" s="1">
        <v>-93.554199999999994</v>
      </c>
      <c r="L6221" s="1"/>
      <c r="M6221" s="1" t="s">
        <v>1559</v>
      </c>
      <c r="N6221" s="1" t="s">
        <v>14790</v>
      </c>
      <c r="O6221" s="1">
        <v>2022</v>
      </c>
      <c r="P6221" s="1">
        <v>55330</v>
      </c>
      <c r="Q6221" s="1" t="s">
        <v>15137</v>
      </c>
      <c r="R6221" s="1"/>
      <c r="S6221" s="1" t="s">
        <v>24355</v>
      </c>
      <c r="T6221" s="1" t="s">
        <v>6826</v>
      </c>
      <c r="U6221" s="1"/>
      <c r="V6221" s="1" t="s">
        <v>14938</v>
      </c>
      <c r="W6221" s="1" t="s">
        <v>6828</v>
      </c>
    </row>
    <row r="6222" spans="1:23" x14ac:dyDescent="0.25">
      <c r="A6222" s="1">
        <v>1004449</v>
      </c>
      <c r="B6222" s="5" t="str">
        <f>VLOOKUP(H6222,'FIPS Basin X-walk'!$A$2:$F$3224,6,FALSE)</f>
        <v>Sioux Uplift</v>
      </c>
      <c r="C6222" s="1" t="s">
        <v>15126</v>
      </c>
      <c r="D6222" s="1"/>
      <c r="E6222" s="1"/>
      <c r="F6222" s="1" t="s">
        <v>1978</v>
      </c>
      <c r="G6222" s="1" t="s">
        <v>15127</v>
      </c>
      <c r="H6222" s="1">
        <v>27141</v>
      </c>
      <c r="I6222" s="1">
        <v>1004449</v>
      </c>
      <c r="J6222" s="1">
        <v>45.352493000000003</v>
      </c>
      <c r="K6222" s="1">
        <v>-93.870774999999995</v>
      </c>
      <c r="L6222" s="1"/>
      <c r="M6222" s="1" t="s">
        <v>1559</v>
      </c>
      <c r="N6222" s="1" t="s">
        <v>14790</v>
      </c>
      <c r="O6222" s="1">
        <v>2022</v>
      </c>
      <c r="P6222" s="1">
        <v>55308</v>
      </c>
      <c r="Q6222" s="1" t="s">
        <v>15128</v>
      </c>
      <c r="R6222" s="1"/>
      <c r="S6222" s="1" t="s">
        <v>24358</v>
      </c>
      <c r="T6222" s="1" t="s">
        <v>6826</v>
      </c>
      <c r="U6222" s="1"/>
      <c r="V6222" s="1" t="s">
        <v>15129</v>
      </c>
      <c r="W6222" s="1" t="s">
        <v>6826</v>
      </c>
    </row>
    <row r="6223" spans="1:23" x14ac:dyDescent="0.25">
      <c r="A6223" s="1">
        <v>1007672</v>
      </c>
      <c r="B6223" s="5" t="str">
        <f>VLOOKUP(H6223,'FIPS Basin X-walk'!$A$2:$F$3224,6,FALSE)</f>
        <v>Sioux Uplift</v>
      </c>
      <c r="C6223" s="1" t="s">
        <v>15134</v>
      </c>
      <c r="D6223" s="1"/>
      <c r="E6223" s="1"/>
      <c r="F6223" s="1" t="s">
        <v>15135</v>
      </c>
      <c r="G6223" s="1" t="s">
        <v>15127</v>
      </c>
      <c r="H6223" s="1">
        <v>27141</v>
      </c>
      <c r="I6223" s="1">
        <v>1007672</v>
      </c>
      <c r="J6223" s="1">
        <v>45.377837999999997</v>
      </c>
      <c r="K6223" s="1">
        <v>-93.564221000000003</v>
      </c>
      <c r="L6223" s="1"/>
      <c r="M6223" s="1" t="s">
        <v>1559</v>
      </c>
      <c r="N6223" s="1" t="s">
        <v>14790</v>
      </c>
      <c r="O6223" s="1">
        <v>2022</v>
      </c>
      <c r="P6223" s="1">
        <v>55330</v>
      </c>
      <c r="Q6223" s="1" t="s">
        <v>25894</v>
      </c>
      <c r="R6223" s="1"/>
      <c r="S6223" s="1" t="s">
        <v>24358</v>
      </c>
      <c r="T6223" s="1" t="s">
        <v>6826</v>
      </c>
      <c r="U6223" s="1"/>
      <c r="V6223" s="1" t="s">
        <v>6878</v>
      </c>
      <c r="W6223" s="1" t="s">
        <v>6828</v>
      </c>
    </row>
    <row r="6224" spans="1:23" x14ac:dyDescent="0.25">
      <c r="A6224" s="1">
        <v>1013529</v>
      </c>
      <c r="B6224" s="5" t="str">
        <f>VLOOKUP(H6224,'FIPS Basin X-walk'!$A$2:$F$3224,6,FALSE)</f>
        <v>Powder River Basin</v>
      </c>
      <c r="C6224" s="1" t="s">
        <v>23419</v>
      </c>
      <c r="D6224" s="1"/>
      <c r="E6224" s="1"/>
      <c r="F6224" s="1" t="s">
        <v>9245</v>
      </c>
      <c r="G6224" s="1" t="s">
        <v>23420</v>
      </c>
      <c r="H6224" s="1">
        <v>56033</v>
      </c>
      <c r="I6224" s="1">
        <v>1013529</v>
      </c>
      <c r="J6224" s="1">
        <v>44.563845000000001</v>
      </c>
      <c r="K6224" s="1">
        <v>-106.100441</v>
      </c>
      <c r="L6224" s="1"/>
      <c r="M6224" s="1" t="s">
        <v>1494</v>
      </c>
      <c r="N6224" s="1" t="s">
        <v>8128</v>
      </c>
      <c r="O6224" s="1">
        <v>2022</v>
      </c>
      <c r="P6224" s="1">
        <v>82831</v>
      </c>
      <c r="Q6224" s="1" t="s">
        <v>873</v>
      </c>
      <c r="R6224" s="1"/>
      <c r="S6224" s="1" t="s">
        <v>24399</v>
      </c>
      <c r="T6224" s="1" t="s">
        <v>6826</v>
      </c>
      <c r="U6224" s="1"/>
      <c r="V6224" s="1" t="s">
        <v>23421</v>
      </c>
      <c r="W6224" s="1" t="s">
        <v>6826</v>
      </c>
    </row>
    <row r="6225" spans="1:23" x14ac:dyDescent="0.25">
      <c r="A6225" s="1">
        <v>1012680</v>
      </c>
      <c r="B6225" s="5" t="str">
        <f>VLOOKUP(H6225,'FIPS Basin X-walk'!$A$2:$F$3224,6,FALSE)</f>
        <v>Powder River Basin</v>
      </c>
      <c r="C6225" s="1" t="s">
        <v>23857</v>
      </c>
      <c r="D6225" s="1"/>
      <c r="E6225" s="1"/>
      <c r="F6225" s="1" t="s">
        <v>2101</v>
      </c>
      <c r="G6225" s="1" t="s">
        <v>23420</v>
      </c>
      <c r="H6225" s="1">
        <v>56033</v>
      </c>
      <c r="I6225" s="1">
        <v>1012680</v>
      </c>
      <c r="J6225" s="1">
        <v>44.782046000000001</v>
      </c>
      <c r="K6225" s="1">
        <v>-106.948381</v>
      </c>
      <c r="L6225" s="1"/>
      <c r="M6225" s="1" t="s">
        <v>1494</v>
      </c>
      <c r="N6225" s="1" t="s">
        <v>8128</v>
      </c>
      <c r="O6225" s="1">
        <v>2022</v>
      </c>
      <c r="P6225" s="1">
        <v>82801</v>
      </c>
      <c r="Q6225" s="1" t="s">
        <v>869</v>
      </c>
      <c r="R6225" s="1"/>
      <c r="S6225" s="1" t="s">
        <v>24399</v>
      </c>
      <c r="T6225" s="1" t="s">
        <v>6826</v>
      </c>
      <c r="U6225" s="1"/>
      <c r="V6225" s="1" t="s">
        <v>23858</v>
      </c>
      <c r="W6225" s="1" t="s">
        <v>6826</v>
      </c>
    </row>
    <row r="6226" spans="1:23" x14ac:dyDescent="0.25">
      <c r="A6226" s="1">
        <v>1004778</v>
      </c>
      <c r="B6226" s="5" t="str">
        <f>VLOOKUP(H6226,'FIPS Basin X-walk'!$A$2:$F$3224,6,FALSE)</f>
        <v>Eastern Columbia Basin</v>
      </c>
      <c r="C6226" s="1"/>
      <c r="D6226" s="1"/>
      <c r="E6226" s="1"/>
      <c r="F6226" s="1" t="s">
        <v>18150</v>
      </c>
      <c r="G6226" s="1" t="s">
        <v>18839</v>
      </c>
      <c r="H6226" s="1">
        <v>41055</v>
      </c>
      <c r="I6226" s="1">
        <v>1004778</v>
      </c>
      <c r="J6226" s="1">
        <v>45.128349999999998</v>
      </c>
      <c r="K6226" s="1">
        <v>-120.61418399999999</v>
      </c>
      <c r="L6226" s="1"/>
      <c r="M6226" s="1" t="s">
        <v>1519</v>
      </c>
      <c r="N6226" s="1" t="s">
        <v>18017</v>
      </c>
      <c r="O6226" s="1">
        <v>2022</v>
      </c>
      <c r="P6226" s="1">
        <v>97033</v>
      </c>
      <c r="Q6226" s="1" t="s">
        <v>156</v>
      </c>
      <c r="R6226" s="1"/>
      <c r="S6226" s="1" t="s">
        <v>24435</v>
      </c>
      <c r="T6226" s="1" t="s">
        <v>6826</v>
      </c>
      <c r="U6226" s="1"/>
      <c r="V6226" s="1" t="s">
        <v>12735</v>
      </c>
      <c r="W6226" s="1" t="s">
        <v>6826</v>
      </c>
    </row>
    <row r="6227" spans="1:23" x14ac:dyDescent="0.25">
      <c r="A6227" s="1">
        <v>1003907</v>
      </c>
      <c r="B6227" s="5" t="str">
        <f>VLOOKUP(H6227,'FIPS Basin X-walk'!$A$2:$F$3224,6,FALSE)</f>
        <v>Sioux Uplift</v>
      </c>
      <c r="C6227" s="1" t="s">
        <v>15138</v>
      </c>
      <c r="D6227" s="1"/>
      <c r="E6227" s="1"/>
      <c r="F6227" s="1" t="s">
        <v>15139</v>
      </c>
      <c r="G6227" s="1" t="s">
        <v>15140</v>
      </c>
      <c r="H6227" s="1">
        <v>27143</v>
      </c>
      <c r="I6227" s="1">
        <v>1003907</v>
      </c>
      <c r="J6227" s="1">
        <v>44.541944000000001</v>
      </c>
      <c r="K6227" s="1">
        <v>-94.341667000000001</v>
      </c>
      <c r="L6227" s="1"/>
      <c r="M6227" s="1" t="s">
        <v>1559</v>
      </c>
      <c r="N6227" s="1" t="s">
        <v>14790</v>
      </c>
      <c r="O6227" s="1">
        <v>2022</v>
      </c>
      <c r="P6227" s="1">
        <v>55396</v>
      </c>
      <c r="Q6227" s="1" t="s">
        <v>15141</v>
      </c>
      <c r="R6227" s="1"/>
      <c r="S6227" s="1" t="s">
        <v>24378</v>
      </c>
      <c r="T6227" s="1" t="s">
        <v>6826</v>
      </c>
      <c r="U6227" s="1"/>
      <c r="V6227" s="1" t="s">
        <v>15142</v>
      </c>
      <c r="W6227" s="1" t="s">
        <v>6826</v>
      </c>
    </row>
    <row r="6228" spans="1:23" x14ac:dyDescent="0.25">
      <c r="A6228" s="1">
        <v>1002199</v>
      </c>
      <c r="B6228" s="5" t="str">
        <f>VLOOKUP(H6228,'FIPS Basin X-walk'!$A$2:$F$3224,6,FALSE)</f>
        <v>Montana Folded Belt</v>
      </c>
      <c r="C6228" s="1" t="s">
        <v>15813</v>
      </c>
      <c r="D6228" s="1"/>
      <c r="E6228" s="1"/>
      <c r="F6228" s="1" t="s">
        <v>15814</v>
      </c>
      <c r="G6228" s="1" t="s">
        <v>15815</v>
      </c>
      <c r="H6228" s="1">
        <v>30093</v>
      </c>
      <c r="I6228" s="1">
        <v>1002199</v>
      </c>
      <c r="J6228" s="1">
        <v>46.013787000000001</v>
      </c>
      <c r="K6228" s="1">
        <v>-112.534853</v>
      </c>
      <c r="L6228" s="1"/>
      <c r="M6228" s="1" t="s">
        <v>1533</v>
      </c>
      <c r="N6228" s="1" t="s">
        <v>15748</v>
      </c>
      <c r="O6228" s="1">
        <v>2022</v>
      </c>
      <c r="P6228" s="1">
        <v>59701</v>
      </c>
      <c r="Q6228" s="1" t="s">
        <v>1328</v>
      </c>
      <c r="R6228" s="1"/>
      <c r="S6228" s="1" t="s">
        <v>24435</v>
      </c>
      <c r="T6228" s="1" t="s">
        <v>6826</v>
      </c>
      <c r="U6228" s="1"/>
      <c r="V6228" s="1" t="s">
        <v>15767</v>
      </c>
      <c r="W6228" s="1" t="s">
        <v>6826</v>
      </c>
    </row>
    <row r="6229" spans="1:23" x14ac:dyDescent="0.25">
      <c r="A6229" s="1">
        <v>1002986</v>
      </c>
      <c r="B6229" s="5" t="str">
        <f>VLOOKUP(H6229,'FIPS Basin X-walk'!$A$2:$F$3224,6,FALSE)</f>
        <v>Montana Folded Belt</v>
      </c>
      <c r="C6229" s="1" t="s">
        <v>15813</v>
      </c>
      <c r="D6229" s="1"/>
      <c r="E6229" s="1"/>
      <c r="F6229" s="1" t="s">
        <v>2119</v>
      </c>
      <c r="G6229" s="1" t="s">
        <v>15815</v>
      </c>
      <c r="H6229" s="1">
        <v>30093</v>
      </c>
      <c r="I6229" s="1">
        <v>1002986</v>
      </c>
      <c r="J6229" s="1">
        <v>46.013787000000001</v>
      </c>
      <c r="K6229" s="1">
        <v>-112.534853</v>
      </c>
      <c r="L6229" s="1"/>
      <c r="M6229" s="1" t="s">
        <v>1533</v>
      </c>
      <c r="N6229" s="1" t="s">
        <v>15748</v>
      </c>
      <c r="O6229" s="1">
        <v>2022</v>
      </c>
      <c r="P6229" s="1">
        <v>59701</v>
      </c>
      <c r="Q6229" s="1" t="s">
        <v>25034</v>
      </c>
      <c r="R6229" s="1"/>
      <c r="S6229" s="1" t="s">
        <v>24359</v>
      </c>
      <c r="T6229" s="1" t="s">
        <v>6826</v>
      </c>
      <c r="U6229" s="1"/>
      <c r="V6229" s="1" t="s">
        <v>15767</v>
      </c>
      <c r="W6229" s="1" t="s">
        <v>6826</v>
      </c>
    </row>
    <row r="6230" spans="1:23" x14ac:dyDescent="0.25">
      <c r="A6230" s="1">
        <v>1009724</v>
      </c>
      <c r="B6230" s="5" t="str">
        <f>VLOOKUP(H6230,'FIPS Basin X-walk'!$A$2:$F$3224,6,FALSE)</f>
        <v>Montana Folded Belt</v>
      </c>
      <c r="C6230" s="1" t="s">
        <v>15813</v>
      </c>
      <c r="D6230" s="1"/>
      <c r="E6230" s="1"/>
      <c r="F6230" s="1" t="s">
        <v>2119</v>
      </c>
      <c r="G6230" s="1" t="s">
        <v>15815</v>
      </c>
      <c r="H6230" s="1">
        <v>30093</v>
      </c>
      <c r="I6230" s="1">
        <v>1009724</v>
      </c>
      <c r="J6230" s="1">
        <v>46.060023000000001</v>
      </c>
      <c r="K6230" s="1">
        <v>-112.49061399999999</v>
      </c>
      <c r="L6230" s="1"/>
      <c r="M6230" s="1" t="s">
        <v>1533</v>
      </c>
      <c r="N6230" s="1" t="s">
        <v>15748</v>
      </c>
      <c r="O6230" s="1">
        <v>2022</v>
      </c>
      <c r="P6230" s="1">
        <v>59701</v>
      </c>
      <c r="Q6230" s="1" t="s">
        <v>1435</v>
      </c>
      <c r="R6230" s="1"/>
      <c r="S6230" s="1" t="s">
        <v>24359</v>
      </c>
      <c r="T6230" s="1" t="s">
        <v>6826</v>
      </c>
      <c r="U6230" s="1"/>
      <c r="V6230" s="1" t="s">
        <v>15767</v>
      </c>
      <c r="W6230" s="1" t="s">
        <v>6826</v>
      </c>
    </row>
    <row r="6231" spans="1:23" x14ac:dyDescent="0.25">
      <c r="A6231" s="1">
        <v>1011063</v>
      </c>
      <c r="B6231" s="5" t="str">
        <f>VLOOKUP(H6231,'FIPS Basin X-walk'!$A$2:$F$3224,6,FALSE)</f>
        <v>Montana Folded Belt</v>
      </c>
      <c r="C6231" s="1" t="s">
        <v>15816</v>
      </c>
      <c r="D6231" s="1"/>
      <c r="E6231" s="1"/>
      <c r="F6231" s="1" t="s">
        <v>2119</v>
      </c>
      <c r="G6231" s="1" t="s">
        <v>15815</v>
      </c>
      <c r="H6231" s="1">
        <v>30093</v>
      </c>
      <c r="I6231" s="1">
        <v>1011063</v>
      </c>
      <c r="J6231" s="1">
        <v>45.92942</v>
      </c>
      <c r="K6231" s="1">
        <v>-112.52462</v>
      </c>
      <c r="L6231" s="1"/>
      <c r="M6231" s="1" t="s">
        <v>1533</v>
      </c>
      <c r="N6231" s="1" t="s">
        <v>15748</v>
      </c>
      <c r="O6231" s="1">
        <v>2022</v>
      </c>
      <c r="P6231" s="1">
        <v>59701</v>
      </c>
      <c r="Q6231" s="1" t="s">
        <v>15817</v>
      </c>
      <c r="R6231" s="1"/>
      <c r="S6231" s="1" t="s">
        <v>24355</v>
      </c>
      <c r="T6231" s="1" t="s">
        <v>6826</v>
      </c>
      <c r="U6231" s="1"/>
      <c r="V6231" s="1" t="s">
        <v>26317</v>
      </c>
      <c r="W6231" s="1" t="s">
        <v>6826</v>
      </c>
    </row>
    <row r="6232" spans="1:23" x14ac:dyDescent="0.25">
      <c r="A6232" s="1">
        <v>1007601</v>
      </c>
      <c r="B6232" s="5" t="str">
        <f>VLOOKUP(H6232,'FIPS Basin X-walk'!$A$2:$F$3224,6,FALSE)</f>
        <v>Montana Folded Belt</v>
      </c>
      <c r="C6232" s="1" t="s">
        <v>15818</v>
      </c>
      <c r="D6232" s="1"/>
      <c r="E6232" s="1"/>
      <c r="F6232" s="1" t="s">
        <v>2203</v>
      </c>
      <c r="G6232" s="1" t="s">
        <v>15815</v>
      </c>
      <c r="H6232" s="1">
        <v>30093</v>
      </c>
      <c r="I6232" s="1">
        <v>1007601</v>
      </c>
      <c r="J6232" s="1">
        <v>45.972611000000001</v>
      </c>
      <c r="K6232" s="1">
        <v>-112.68975</v>
      </c>
      <c r="L6232" s="1"/>
      <c r="M6232" s="1" t="s">
        <v>1533</v>
      </c>
      <c r="N6232" s="1" t="s">
        <v>15748</v>
      </c>
      <c r="O6232" s="1">
        <v>2022</v>
      </c>
      <c r="P6232" s="1">
        <v>59750</v>
      </c>
      <c r="Q6232" s="1" t="s">
        <v>15819</v>
      </c>
      <c r="R6232" s="1" t="s">
        <v>24449</v>
      </c>
      <c r="S6232" s="1" t="s">
        <v>24373</v>
      </c>
      <c r="T6232" s="1" t="s">
        <v>6826</v>
      </c>
      <c r="U6232" s="1"/>
      <c r="V6232" s="1" t="s">
        <v>15820</v>
      </c>
      <c r="W6232" s="1" t="s">
        <v>6826</v>
      </c>
    </row>
    <row r="6233" spans="1:23" x14ac:dyDescent="0.25">
      <c r="A6233" s="1">
        <v>1004945</v>
      </c>
      <c r="B6233" s="5" t="str">
        <f>VLOOKUP(H6233,'FIPS Basin X-walk'!$A$2:$F$3224,6,FALSE)</f>
        <v>Mid-Gulf Coast Basin</v>
      </c>
      <c r="C6233" s="1" t="s">
        <v>15389</v>
      </c>
      <c r="D6233" s="1"/>
      <c r="E6233" s="1"/>
      <c r="F6233" s="1" t="s">
        <v>1910</v>
      </c>
      <c r="G6233" s="1" t="s">
        <v>15390</v>
      </c>
      <c r="H6233" s="1">
        <v>28127</v>
      </c>
      <c r="I6233" s="1">
        <v>1004945</v>
      </c>
      <c r="J6233" s="1">
        <v>32.043354000000001</v>
      </c>
      <c r="K6233" s="1">
        <v>-90.134010000000004</v>
      </c>
      <c r="L6233" s="1"/>
      <c r="M6233" s="1" t="s">
        <v>1523</v>
      </c>
      <c r="N6233" s="1" t="s">
        <v>15181</v>
      </c>
      <c r="O6233" s="1">
        <v>2022</v>
      </c>
      <c r="P6233" s="1">
        <v>39073</v>
      </c>
      <c r="Q6233" s="1" t="s">
        <v>275</v>
      </c>
      <c r="R6233" s="1"/>
      <c r="S6233" s="1" t="s">
        <v>24435</v>
      </c>
      <c r="T6233" s="1" t="s">
        <v>6826</v>
      </c>
      <c r="U6233" s="1"/>
      <c r="V6233" s="1" t="s">
        <v>8019</v>
      </c>
      <c r="W6233" s="1" t="s">
        <v>6826</v>
      </c>
    </row>
    <row r="6234" spans="1:23" x14ac:dyDescent="0.25">
      <c r="A6234" s="1">
        <v>1010524</v>
      </c>
      <c r="B6234" s="5" t="str">
        <f>VLOOKUP(H6234,'FIPS Basin X-walk'!$A$2:$F$3224,6,FALSE)</f>
        <v>Iowa Shelf</v>
      </c>
      <c r="C6234" s="1" t="s">
        <v>12299</v>
      </c>
      <c r="D6234" s="1"/>
      <c r="E6234" s="1"/>
      <c r="F6234" s="1" t="s">
        <v>12234</v>
      </c>
      <c r="G6234" s="1" t="s">
        <v>12300</v>
      </c>
      <c r="H6234" s="1">
        <v>19167</v>
      </c>
      <c r="I6234" s="1">
        <v>1010524</v>
      </c>
      <c r="J6234" s="1">
        <v>43.127228000000002</v>
      </c>
      <c r="K6234" s="1">
        <v>-95.893817999999996</v>
      </c>
      <c r="L6234" s="1"/>
      <c r="M6234" s="1" t="s">
        <v>1500</v>
      </c>
      <c r="N6234" s="1" t="s">
        <v>11970</v>
      </c>
      <c r="O6234" s="1">
        <v>2022</v>
      </c>
      <c r="P6234" s="1">
        <v>51201</v>
      </c>
      <c r="Q6234" s="1" t="s">
        <v>12301</v>
      </c>
      <c r="R6234" s="1"/>
      <c r="S6234" s="1" t="s">
        <v>24358</v>
      </c>
      <c r="T6234" s="1" t="s">
        <v>6826</v>
      </c>
      <c r="U6234" s="1"/>
      <c r="V6234" s="1" t="s">
        <v>12302</v>
      </c>
      <c r="W6234" s="1" t="s">
        <v>6826</v>
      </c>
    </row>
    <row r="6235" spans="1:23" x14ac:dyDescent="0.25">
      <c r="A6235" s="1">
        <v>1002809</v>
      </c>
      <c r="B6235" s="5" t="str">
        <f>VLOOKUP(H6235,'FIPS Basin X-walk'!$A$2:$F$3224,6,FALSE)</f>
        <v>Iowa Shelf</v>
      </c>
      <c r="C6235" s="1" t="s">
        <v>12303</v>
      </c>
      <c r="D6235" s="1"/>
      <c r="E6235" s="1"/>
      <c r="F6235" s="1" t="s">
        <v>12304</v>
      </c>
      <c r="G6235" s="1" t="s">
        <v>12300</v>
      </c>
      <c r="H6235" s="1">
        <v>19167</v>
      </c>
      <c r="I6235" s="1">
        <v>1002809</v>
      </c>
      <c r="J6235" s="1">
        <v>43.08446</v>
      </c>
      <c r="K6235" s="1">
        <v>-96.230379999999997</v>
      </c>
      <c r="L6235" s="1"/>
      <c r="M6235" s="1" t="s">
        <v>1500</v>
      </c>
      <c r="N6235" s="1" t="s">
        <v>11970</v>
      </c>
      <c r="O6235" s="1">
        <v>2022</v>
      </c>
      <c r="P6235" s="1">
        <v>51250</v>
      </c>
      <c r="Q6235" s="1" t="s">
        <v>12305</v>
      </c>
      <c r="R6235" s="1"/>
      <c r="S6235" s="1" t="s">
        <v>24378</v>
      </c>
      <c r="T6235" s="1" t="s">
        <v>6826</v>
      </c>
      <c r="U6235" s="1"/>
      <c r="V6235" s="1" t="s">
        <v>12306</v>
      </c>
      <c r="W6235" s="1" t="s">
        <v>6826</v>
      </c>
    </row>
    <row r="6236" spans="1:23" x14ac:dyDescent="0.25">
      <c r="A6236" s="1">
        <v>1003904</v>
      </c>
      <c r="B6236" s="5" t="str">
        <f>VLOOKUP(H6236,'FIPS Basin X-walk'!$A$2:$F$3224,6,FALSE)</f>
        <v>N. Cascades-Okanagan Prov</v>
      </c>
      <c r="C6236" s="1" t="s">
        <v>22658</v>
      </c>
      <c r="D6236" s="1"/>
      <c r="E6236" s="1"/>
      <c r="F6236" s="1" t="s">
        <v>22659</v>
      </c>
      <c r="G6236" s="1" t="s">
        <v>22660</v>
      </c>
      <c r="H6236" s="1">
        <v>53057</v>
      </c>
      <c r="I6236" s="1">
        <v>1003904</v>
      </c>
      <c r="J6236" s="1">
        <v>48.489533999999999</v>
      </c>
      <c r="K6236" s="1">
        <v>-122.56429199999999</v>
      </c>
      <c r="L6236" s="1"/>
      <c r="M6236" s="1" t="s">
        <v>1480</v>
      </c>
      <c r="N6236" s="1" t="s">
        <v>9611</v>
      </c>
      <c r="O6236" s="1">
        <v>2022</v>
      </c>
      <c r="P6236" s="1">
        <v>98221</v>
      </c>
      <c r="Q6236" s="1" t="s">
        <v>22661</v>
      </c>
      <c r="R6236" s="1"/>
      <c r="S6236" s="1" t="s">
        <v>24369</v>
      </c>
      <c r="T6236" s="1" t="s">
        <v>6826</v>
      </c>
      <c r="U6236" s="1"/>
      <c r="V6236" s="1" t="s">
        <v>7439</v>
      </c>
      <c r="W6236" s="1" t="s">
        <v>6826</v>
      </c>
    </row>
    <row r="6237" spans="1:23" x14ac:dyDescent="0.25">
      <c r="A6237" s="1">
        <v>1004211</v>
      </c>
      <c r="B6237" s="5" t="str">
        <f>VLOOKUP(H6237,'FIPS Basin X-walk'!$A$2:$F$3224,6,FALSE)</f>
        <v>N. Cascades-Okanagan Prov</v>
      </c>
      <c r="C6237" s="1" t="s">
        <v>22662</v>
      </c>
      <c r="D6237" s="1"/>
      <c r="E6237" s="1"/>
      <c r="F6237" s="1" t="s">
        <v>22659</v>
      </c>
      <c r="G6237" s="1" t="s">
        <v>22660</v>
      </c>
      <c r="H6237" s="1">
        <v>53057</v>
      </c>
      <c r="I6237" s="1">
        <v>1004211</v>
      </c>
      <c r="J6237" s="1">
        <v>48.472836000000001</v>
      </c>
      <c r="K6237" s="1">
        <v>-122.560194</v>
      </c>
      <c r="L6237" s="1"/>
      <c r="M6237" s="1" t="s">
        <v>1480</v>
      </c>
      <c r="N6237" s="1" t="s">
        <v>9611</v>
      </c>
      <c r="O6237" s="1">
        <v>2022</v>
      </c>
      <c r="P6237" s="1">
        <v>98221</v>
      </c>
      <c r="Q6237" s="1" t="s">
        <v>25257</v>
      </c>
      <c r="R6237" s="1"/>
      <c r="S6237" s="1" t="s">
        <v>24369</v>
      </c>
      <c r="T6237" s="1" t="s">
        <v>6828</v>
      </c>
      <c r="U6237" s="1"/>
      <c r="V6237" s="1" t="s">
        <v>25258</v>
      </c>
      <c r="W6237" s="1" t="s">
        <v>6828</v>
      </c>
    </row>
    <row r="6238" spans="1:23" x14ac:dyDescent="0.25">
      <c r="A6238" s="1">
        <v>1007253</v>
      </c>
      <c r="B6238" s="5" t="str">
        <f>VLOOKUP(H6238,'FIPS Basin X-walk'!$A$2:$F$3224,6,FALSE)</f>
        <v>N. Cascades-Okanagan Prov</v>
      </c>
      <c r="C6238" s="1" t="s">
        <v>22663</v>
      </c>
      <c r="D6238" s="1"/>
      <c r="E6238" s="1"/>
      <c r="F6238" s="1" t="s">
        <v>22664</v>
      </c>
      <c r="G6238" s="1" t="s">
        <v>22660</v>
      </c>
      <c r="H6238" s="1">
        <v>53057</v>
      </c>
      <c r="I6238" s="1">
        <v>1007253</v>
      </c>
      <c r="J6238" s="1">
        <v>48.467675</v>
      </c>
      <c r="K6238" s="1">
        <v>-122.553982</v>
      </c>
      <c r="L6238" s="1"/>
      <c r="M6238" s="1" t="s">
        <v>1480</v>
      </c>
      <c r="N6238" s="1" t="s">
        <v>9611</v>
      </c>
      <c r="O6238" s="1">
        <v>2022</v>
      </c>
      <c r="P6238" s="1">
        <v>98221</v>
      </c>
      <c r="Q6238" s="1" t="s">
        <v>22665</v>
      </c>
      <c r="R6238" s="1"/>
      <c r="S6238" s="1" t="s">
        <v>24387</v>
      </c>
      <c r="T6238" s="1" t="s">
        <v>6826</v>
      </c>
      <c r="U6238" s="1"/>
      <c r="V6238" s="1" t="s">
        <v>8086</v>
      </c>
      <c r="W6238" s="1" t="s">
        <v>6826</v>
      </c>
    </row>
    <row r="6239" spans="1:23" x14ac:dyDescent="0.25">
      <c r="A6239" s="1">
        <v>1010969</v>
      </c>
      <c r="B6239" s="5" t="str">
        <f>VLOOKUP(H6239,'FIPS Basin X-walk'!$A$2:$F$3224,6,FALSE)</f>
        <v>N. Cascades-Okanagan Prov</v>
      </c>
      <c r="C6239" s="1" t="s">
        <v>22668</v>
      </c>
      <c r="D6239" s="1"/>
      <c r="E6239" s="1"/>
      <c r="F6239" s="1" t="s">
        <v>22664</v>
      </c>
      <c r="G6239" s="1" t="s">
        <v>22660</v>
      </c>
      <c r="H6239" s="1">
        <v>53057</v>
      </c>
      <c r="I6239" s="1">
        <v>1010969</v>
      </c>
      <c r="J6239" s="1">
        <v>48.465890999999999</v>
      </c>
      <c r="K6239" s="1">
        <v>-122.565397</v>
      </c>
      <c r="L6239" s="1"/>
      <c r="M6239" s="1" t="s">
        <v>1480</v>
      </c>
      <c r="N6239" s="1" t="s">
        <v>9611</v>
      </c>
      <c r="O6239" s="1">
        <v>2022</v>
      </c>
      <c r="P6239" s="1">
        <v>98221</v>
      </c>
      <c r="Q6239" s="1" t="s">
        <v>22669</v>
      </c>
      <c r="R6239" s="1"/>
      <c r="S6239" s="1" t="s">
        <v>24387</v>
      </c>
      <c r="T6239" s="1" t="s">
        <v>6826</v>
      </c>
      <c r="U6239" s="1"/>
      <c r="V6239" s="1" t="s">
        <v>7137</v>
      </c>
      <c r="W6239" s="1" t="s">
        <v>6826</v>
      </c>
    </row>
    <row r="6240" spans="1:23" x14ac:dyDescent="0.25">
      <c r="A6240" s="1">
        <v>1004066</v>
      </c>
      <c r="B6240" s="5" t="str">
        <f>VLOOKUP(H6240,'FIPS Basin X-walk'!$A$2:$F$3224,6,FALSE)</f>
        <v>N. Cascades-Okanagan Prov</v>
      </c>
      <c r="C6240" s="1" t="s">
        <v>22666</v>
      </c>
      <c r="D6240" s="1"/>
      <c r="E6240" s="1"/>
      <c r="F6240" s="1" t="s">
        <v>11815</v>
      </c>
      <c r="G6240" s="1" t="s">
        <v>22660</v>
      </c>
      <c r="H6240" s="1">
        <v>53057</v>
      </c>
      <c r="I6240" s="1">
        <v>1004066</v>
      </c>
      <c r="J6240" s="1">
        <v>48.455300000000001</v>
      </c>
      <c r="K6240" s="1">
        <v>-122.435</v>
      </c>
      <c r="L6240" s="1"/>
      <c r="M6240" s="1" t="s">
        <v>1480</v>
      </c>
      <c r="N6240" s="1" t="s">
        <v>9611</v>
      </c>
      <c r="O6240" s="1">
        <v>2022</v>
      </c>
      <c r="P6240" s="1">
        <v>98273</v>
      </c>
      <c r="Q6240" s="1" t="s">
        <v>22667</v>
      </c>
      <c r="R6240" s="1"/>
      <c r="S6240" s="1" t="s">
        <v>24355</v>
      </c>
      <c r="T6240" s="1" t="s">
        <v>6826</v>
      </c>
      <c r="U6240" s="1"/>
      <c r="V6240" s="1" t="s">
        <v>22550</v>
      </c>
      <c r="W6240" s="1" t="s">
        <v>6828</v>
      </c>
    </row>
    <row r="6241" spans="1:23" x14ac:dyDescent="0.25">
      <c r="A6241" s="1">
        <v>1009161</v>
      </c>
      <c r="B6241" s="5" t="str">
        <f>VLOOKUP(H6241,'FIPS Basin X-walk'!$A$2:$F$3224,6,FALSE)</f>
        <v>N. Cascades-Okanagan Prov</v>
      </c>
      <c r="C6241" s="1" t="s">
        <v>22670</v>
      </c>
      <c r="D6241" s="1"/>
      <c r="E6241" s="1"/>
      <c r="F6241" s="1" t="s">
        <v>22671</v>
      </c>
      <c r="G6241" s="1" t="s">
        <v>22660</v>
      </c>
      <c r="H6241" s="1">
        <v>53057</v>
      </c>
      <c r="I6241" s="1">
        <v>1009161</v>
      </c>
      <c r="J6241" s="1">
        <v>48.412480000000002</v>
      </c>
      <c r="K6241" s="1">
        <v>-122.20968999999999</v>
      </c>
      <c r="L6241" s="1"/>
      <c r="M6241" s="1" t="s">
        <v>1480</v>
      </c>
      <c r="N6241" s="1" t="s">
        <v>9611</v>
      </c>
      <c r="O6241" s="1">
        <v>2022</v>
      </c>
      <c r="P6241" s="1">
        <v>98295</v>
      </c>
      <c r="Q6241" s="1" t="s">
        <v>682</v>
      </c>
      <c r="R6241" s="1"/>
      <c r="S6241" s="1" t="s">
        <v>24435</v>
      </c>
      <c r="T6241" s="1" t="s">
        <v>6826</v>
      </c>
      <c r="U6241" s="1"/>
      <c r="V6241" s="1" t="s">
        <v>6881</v>
      </c>
      <c r="W6241" s="1" t="s">
        <v>6826</v>
      </c>
    </row>
    <row r="6242" spans="1:23" x14ac:dyDescent="0.25">
      <c r="A6242" s="1">
        <v>1009016</v>
      </c>
      <c r="B6242" s="5" t="str">
        <f>VLOOKUP(H6242,'FIPS Basin X-walk'!$A$2:$F$3224,6,FALSE)</f>
        <v>Eastern Columbia Basin</v>
      </c>
      <c r="C6242" s="1" t="s">
        <v>22672</v>
      </c>
      <c r="D6242" s="1"/>
      <c r="E6242" s="1"/>
      <c r="F6242" s="1" t="s">
        <v>1687</v>
      </c>
      <c r="G6242" s="1" t="s">
        <v>22673</v>
      </c>
      <c r="H6242" s="1">
        <v>53059</v>
      </c>
      <c r="I6242" s="1">
        <v>1009016</v>
      </c>
      <c r="J6242" s="1">
        <v>45.776899999999998</v>
      </c>
      <c r="K6242" s="1">
        <v>-121.626</v>
      </c>
      <c r="L6242" s="1"/>
      <c r="M6242" s="1" t="s">
        <v>1480</v>
      </c>
      <c r="N6242" s="1" t="s">
        <v>9611</v>
      </c>
      <c r="O6242" s="1">
        <v>2022</v>
      </c>
      <c r="P6242" s="1">
        <v>98605</v>
      </c>
      <c r="Q6242" s="1" t="s">
        <v>554</v>
      </c>
      <c r="R6242" s="1"/>
      <c r="S6242" s="1" t="s">
        <v>24435</v>
      </c>
      <c r="T6242" s="1" t="s">
        <v>6826</v>
      </c>
      <c r="U6242" s="1"/>
      <c r="V6242" s="1" t="s">
        <v>6881</v>
      </c>
      <c r="W6242" s="1" t="s">
        <v>6826</v>
      </c>
    </row>
    <row r="6243" spans="1:23" x14ac:dyDescent="0.25">
      <c r="A6243" s="1">
        <v>1000298</v>
      </c>
      <c r="B6243" s="5" t="str">
        <f>VLOOKUP(H6243,'FIPS Basin X-walk'!$A$2:$F$3224,6,FALSE)</f>
        <v>Mid-Gulf Coast Basin</v>
      </c>
      <c r="C6243" s="1" t="s">
        <v>15397</v>
      </c>
      <c r="D6243" s="1"/>
      <c r="E6243" s="1"/>
      <c r="F6243" s="1" t="s">
        <v>15398</v>
      </c>
      <c r="G6243" s="1" t="s">
        <v>2074</v>
      </c>
      <c r="H6243" s="1">
        <v>28129</v>
      </c>
      <c r="I6243" s="1">
        <v>1000298</v>
      </c>
      <c r="J6243" s="1">
        <v>31.984200000000001</v>
      </c>
      <c r="K6243" s="1">
        <v>-89.4131</v>
      </c>
      <c r="L6243" s="1"/>
      <c r="M6243" s="1" t="s">
        <v>1523</v>
      </c>
      <c r="N6243" s="1" t="s">
        <v>15181</v>
      </c>
      <c r="O6243" s="1">
        <v>2022</v>
      </c>
      <c r="P6243" s="1">
        <v>39153</v>
      </c>
      <c r="Q6243" s="1" t="s">
        <v>15399</v>
      </c>
      <c r="R6243" s="1"/>
      <c r="S6243" s="1" t="s">
        <v>24355</v>
      </c>
      <c r="T6243" s="1" t="s">
        <v>6826</v>
      </c>
      <c r="U6243" s="1"/>
      <c r="V6243" s="1" t="s">
        <v>15275</v>
      </c>
      <c r="W6243" s="1" t="s">
        <v>6828</v>
      </c>
    </row>
    <row r="6244" spans="1:23" x14ac:dyDescent="0.25">
      <c r="A6244" s="1">
        <v>1008079</v>
      </c>
      <c r="B6244" s="5" t="str">
        <f>VLOOKUP(H6244,'FIPS Basin X-walk'!$A$2:$F$3224,6,FALSE)</f>
        <v>East Texas Basin</v>
      </c>
      <c r="C6244" s="1" t="s">
        <v>21740</v>
      </c>
      <c r="D6244" s="1"/>
      <c r="E6244" s="1"/>
      <c r="F6244" s="1" t="s">
        <v>1518</v>
      </c>
      <c r="G6244" s="1" t="s">
        <v>2074</v>
      </c>
      <c r="H6244" s="1">
        <v>48423</v>
      </c>
      <c r="I6244" s="1">
        <v>1008079</v>
      </c>
      <c r="J6244" s="1">
        <v>32.255661199999999</v>
      </c>
      <c r="K6244" s="1">
        <v>-95.320706900000005</v>
      </c>
      <c r="L6244" s="1"/>
      <c r="M6244" s="1" t="s">
        <v>1485</v>
      </c>
      <c r="N6244" s="1" t="s">
        <v>9148</v>
      </c>
      <c r="O6244" s="1">
        <v>2022</v>
      </c>
      <c r="P6244" s="1">
        <v>75703</v>
      </c>
      <c r="Q6244" s="1" t="s">
        <v>892</v>
      </c>
      <c r="R6244" s="1"/>
      <c r="S6244" s="1">
        <v>211130</v>
      </c>
      <c r="T6244" s="1" t="s">
        <v>6826</v>
      </c>
      <c r="U6244" s="1"/>
      <c r="V6244" s="1" t="s">
        <v>8864</v>
      </c>
      <c r="W6244" s="1" t="s">
        <v>6826</v>
      </c>
    </row>
    <row r="6245" spans="1:23" x14ac:dyDescent="0.25">
      <c r="A6245" s="1">
        <v>1012040</v>
      </c>
      <c r="B6245" s="5" t="str">
        <f>VLOOKUP(H6245,'FIPS Basin X-walk'!$A$2:$F$3224,6,FALSE)</f>
        <v>East Texas Basin</v>
      </c>
      <c r="C6245" s="1" t="s">
        <v>26437</v>
      </c>
      <c r="D6245" s="1"/>
      <c r="E6245" s="1"/>
      <c r="F6245" s="1" t="s">
        <v>1518</v>
      </c>
      <c r="G6245" s="1" t="s">
        <v>2074</v>
      </c>
      <c r="H6245" s="1">
        <v>48423</v>
      </c>
      <c r="I6245" s="1">
        <v>1012040</v>
      </c>
      <c r="J6245" s="1">
        <v>32.302084999999998</v>
      </c>
      <c r="K6245" s="1">
        <v>-95.292364000000006</v>
      </c>
      <c r="L6245" s="1"/>
      <c r="M6245" s="1" t="s">
        <v>1485</v>
      </c>
      <c r="N6245" s="1" t="s">
        <v>9148</v>
      </c>
      <c r="O6245" s="1">
        <v>2022</v>
      </c>
      <c r="P6245" s="1">
        <v>75701</v>
      </c>
      <c r="Q6245" s="1" t="s">
        <v>26438</v>
      </c>
      <c r="R6245" s="1"/>
      <c r="S6245" s="1">
        <v>211130</v>
      </c>
      <c r="T6245" s="1" t="s">
        <v>6826</v>
      </c>
      <c r="U6245" s="1"/>
      <c r="V6245" s="1" t="s">
        <v>23800</v>
      </c>
      <c r="W6245" s="1" t="s">
        <v>6826</v>
      </c>
    </row>
    <row r="6246" spans="1:23" x14ac:dyDescent="0.25">
      <c r="A6246" s="1">
        <v>1011034</v>
      </c>
      <c r="B6246" s="5" t="str">
        <f>VLOOKUP(H6246,'FIPS Basin X-walk'!$A$2:$F$3224,6,FALSE)</f>
        <v>Cincinnati Arch</v>
      </c>
      <c r="C6246" s="1" t="s">
        <v>20267</v>
      </c>
      <c r="D6246" s="1"/>
      <c r="E6246" s="1"/>
      <c r="F6246" s="1" t="s">
        <v>508</v>
      </c>
      <c r="G6246" s="1" t="s">
        <v>15393</v>
      </c>
      <c r="H6246" s="1">
        <v>47159</v>
      </c>
      <c r="I6246" s="1">
        <v>1011034</v>
      </c>
      <c r="J6246" s="1">
        <v>36.266260000000003</v>
      </c>
      <c r="K6246" s="1">
        <v>-85.958160000000007</v>
      </c>
      <c r="L6246" s="1"/>
      <c r="M6246" s="1" t="s">
        <v>1538</v>
      </c>
      <c r="N6246" s="1" t="s">
        <v>20002</v>
      </c>
      <c r="O6246" s="1">
        <v>2022</v>
      </c>
      <c r="P6246" s="1">
        <v>37030</v>
      </c>
      <c r="Q6246" s="1" t="s">
        <v>26311</v>
      </c>
      <c r="R6246" s="1"/>
      <c r="S6246" s="1" t="s">
        <v>24795</v>
      </c>
      <c r="T6246" s="1" t="s">
        <v>6826</v>
      </c>
      <c r="U6246" s="1"/>
      <c r="V6246" s="1" t="s">
        <v>10244</v>
      </c>
      <c r="W6246" s="1" t="s">
        <v>6826</v>
      </c>
    </row>
    <row r="6247" spans="1:23" x14ac:dyDescent="0.25">
      <c r="A6247" s="1">
        <v>1011650</v>
      </c>
      <c r="B6247" s="5" t="str">
        <f>VLOOKUP(H6247,'FIPS Basin X-walk'!$A$2:$F$3224,6,FALSE)</f>
        <v>Mid-Gulf Coast Basin</v>
      </c>
      <c r="C6247" s="1" t="s">
        <v>15395</v>
      </c>
      <c r="D6247" s="1"/>
      <c r="E6247" s="1"/>
      <c r="F6247" s="1" t="s">
        <v>15392</v>
      </c>
      <c r="G6247" s="1" t="s">
        <v>15393</v>
      </c>
      <c r="H6247" s="1">
        <v>28129</v>
      </c>
      <c r="I6247" s="1">
        <v>1011650</v>
      </c>
      <c r="J6247" s="1">
        <v>31.817976000000002</v>
      </c>
      <c r="K6247" s="1">
        <v>-89.451314999999994</v>
      </c>
      <c r="L6247" s="1"/>
      <c r="M6247" s="1" t="s">
        <v>1523</v>
      </c>
      <c r="N6247" s="1" t="s">
        <v>15181</v>
      </c>
      <c r="O6247" s="1">
        <v>2022</v>
      </c>
      <c r="P6247" s="1">
        <v>39168</v>
      </c>
      <c r="Q6247" s="1" t="s">
        <v>24128</v>
      </c>
      <c r="R6247" s="1"/>
      <c r="S6247" s="1" t="s">
        <v>24435</v>
      </c>
      <c r="T6247" s="1" t="s">
        <v>6826</v>
      </c>
      <c r="U6247" s="1"/>
      <c r="V6247" s="1" t="s">
        <v>15396</v>
      </c>
      <c r="W6247" s="1" t="s">
        <v>6826</v>
      </c>
    </row>
    <row r="6248" spans="1:23" x14ac:dyDescent="0.25">
      <c r="A6248" s="1">
        <v>1013225</v>
      </c>
      <c r="B6248" s="5" t="str">
        <f>VLOOKUP(H6248,'FIPS Basin X-walk'!$A$2:$F$3224,6,FALSE)</f>
        <v>Mid-Gulf Coast Basin</v>
      </c>
      <c r="C6248" s="1" t="s">
        <v>15391</v>
      </c>
      <c r="D6248" s="1"/>
      <c r="E6248" s="1"/>
      <c r="F6248" s="1" t="s">
        <v>15392</v>
      </c>
      <c r="G6248" s="1" t="s">
        <v>15393</v>
      </c>
      <c r="H6248" s="1">
        <v>28129</v>
      </c>
      <c r="I6248" s="1">
        <v>1013225</v>
      </c>
      <c r="J6248" s="1">
        <v>31.841273000000001</v>
      </c>
      <c r="K6248" s="1">
        <v>-89.469522999999995</v>
      </c>
      <c r="L6248" s="1"/>
      <c r="M6248" s="1" t="s">
        <v>1523</v>
      </c>
      <c r="N6248" s="1" t="s">
        <v>15181</v>
      </c>
      <c r="O6248" s="1">
        <v>2022</v>
      </c>
      <c r="P6248" s="1">
        <v>39168</v>
      </c>
      <c r="Q6248" s="1" t="s">
        <v>15394</v>
      </c>
      <c r="R6248" s="1" t="s">
        <v>25302</v>
      </c>
      <c r="S6248" s="1" t="s">
        <v>25301</v>
      </c>
      <c r="T6248" s="1" t="s">
        <v>6828</v>
      </c>
      <c r="U6248" s="1"/>
      <c r="V6248" s="1" t="s">
        <v>6889</v>
      </c>
      <c r="W6248" s="1" t="s">
        <v>6828</v>
      </c>
    </row>
    <row r="6249" spans="1:23" x14ac:dyDescent="0.25">
      <c r="A6249" s="1">
        <v>1001662</v>
      </c>
      <c r="B6249" s="5" t="str">
        <f>VLOOKUP(H6249,'FIPS Basin X-walk'!$A$2:$F$3224,6,FALSE)</f>
        <v>East Texas Basin</v>
      </c>
      <c r="C6249" s="1" t="s">
        <v>21745</v>
      </c>
      <c r="D6249" s="1"/>
      <c r="E6249" s="1"/>
      <c r="F6249" s="1" t="s">
        <v>21742</v>
      </c>
      <c r="G6249" s="1" t="s">
        <v>15393</v>
      </c>
      <c r="H6249" s="1">
        <v>48423</v>
      </c>
      <c r="I6249" s="1">
        <v>1001662</v>
      </c>
      <c r="J6249" s="1">
        <v>32.434420000000003</v>
      </c>
      <c r="K6249" s="1">
        <v>-95.362849999999995</v>
      </c>
      <c r="L6249" s="1"/>
      <c r="M6249" s="1" t="s">
        <v>1485</v>
      </c>
      <c r="N6249" s="1" t="s">
        <v>9148</v>
      </c>
      <c r="O6249" s="1">
        <v>2022</v>
      </c>
      <c r="P6249" s="1">
        <v>75706</v>
      </c>
      <c r="Q6249" s="1" t="s">
        <v>21746</v>
      </c>
      <c r="R6249" s="1"/>
      <c r="S6249" s="1" t="s">
        <v>24737</v>
      </c>
      <c r="T6249" s="1" t="s">
        <v>6826</v>
      </c>
      <c r="U6249" s="1"/>
      <c r="V6249" s="1" t="s">
        <v>6860</v>
      </c>
      <c r="W6249" s="1" t="s">
        <v>6826</v>
      </c>
    </row>
    <row r="6250" spans="1:23" x14ac:dyDescent="0.25">
      <c r="A6250" s="1">
        <v>1005895</v>
      </c>
      <c r="B6250" s="5" t="str">
        <f>VLOOKUP(H6250,'FIPS Basin X-walk'!$A$2:$F$3224,6,FALSE)</f>
        <v>East Texas Basin</v>
      </c>
      <c r="C6250" s="1" t="s">
        <v>21741</v>
      </c>
      <c r="D6250" s="1"/>
      <c r="E6250" s="1"/>
      <c r="F6250" s="1" t="s">
        <v>21742</v>
      </c>
      <c r="G6250" s="1" t="s">
        <v>15393</v>
      </c>
      <c r="H6250" s="1">
        <v>48423</v>
      </c>
      <c r="I6250" s="1">
        <v>1005895</v>
      </c>
      <c r="J6250" s="1">
        <v>32.373429999999999</v>
      </c>
      <c r="K6250" s="1">
        <v>-95.187839999999994</v>
      </c>
      <c r="L6250" s="1"/>
      <c r="M6250" s="1" t="s">
        <v>1485</v>
      </c>
      <c r="N6250" s="1" t="s">
        <v>9148</v>
      </c>
      <c r="O6250" s="1">
        <v>2022</v>
      </c>
      <c r="P6250" s="1">
        <v>75708</v>
      </c>
      <c r="Q6250" s="1" t="s">
        <v>21743</v>
      </c>
      <c r="R6250" s="1"/>
      <c r="S6250" s="1" t="s">
        <v>24358</v>
      </c>
      <c r="T6250" s="1" t="s">
        <v>6826</v>
      </c>
      <c r="U6250" s="1"/>
      <c r="V6250" s="1" t="s">
        <v>21744</v>
      </c>
      <c r="W6250" s="1" t="s">
        <v>6826</v>
      </c>
    </row>
    <row r="6251" spans="1:23" x14ac:dyDescent="0.25">
      <c r="A6251" s="1">
        <v>1006444</v>
      </c>
      <c r="B6251" s="5" t="str">
        <f>VLOOKUP(H6251,'FIPS Basin X-walk'!$A$2:$F$3224,6,FALSE)</f>
        <v>East Texas Basin</v>
      </c>
      <c r="C6251" s="1" t="s">
        <v>21739</v>
      </c>
      <c r="D6251" s="1"/>
      <c r="E6251" s="1" t="s">
        <v>6828</v>
      </c>
      <c r="F6251" s="1" t="s">
        <v>1518</v>
      </c>
      <c r="G6251" s="1" t="s">
        <v>15393</v>
      </c>
      <c r="H6251" s="1">
        <v>48423</v>
      </c>
      <c r="I6251" s="1">
        <v>1006444</v>
      </c>
      <c r="J6251" s="1">
        <v>32.362642999999998</v>
      </c>
      <c r="K6251" s="1">
        <v>-95.280179000000004</v>
      </c>
      <c r="L6251" s="1"/>
      <c r="M6251" s="1" t="s">
        <v>1485</v>
      </c>
      <c r="N6251" s="1" t="s">
        <v>9148</v>
      </c>
      <c r="O6251" s="1">
        <v>2022</v>
      </c>
      <c r="P6251" s="1">
        <v>75702</v>
      </c>
      <c r="Q6251" s="1" t="s">
        <v>25719</v>
      </c>
      <c r="R6251" s="1"/>
      <c r="S6251" s="1" t="s">
        <v>24369</v>
      </c>
      <c r="T6251" s="1" t="s">
        <v>6826</v>
      </c>
      <c r="U6251" s="1"/>
      <c r="V6251" s="1" t="s">
        <v>7983</v>
      </c>
      <c r="W6251" s="1" t="s">
        <v>6826</v>
      </c>
    </row>
    <row r="6252" spans="1:23" x14ac:dyDescent="0.25">
      <c r="A6252" s="1">
        <v>1009082</v>
      </c>
      <c r="B6252" s="5" t="str">
        <f>VLOOKUP(H6252,'FIPS Basin X-walk'!$A$2:$F$3224,6,FALSE)</f>
        <v>East Texas Basin</v>
      </c>
      <c r="C6252" s="1" t="s">
        <v>21737</v>
      </c>
      <c r="D6252" s="1"/>
      <c r="E6252" s="1"/>
      <c r="F6252" s="1" t="s">
        <v>1518</v>
      </c>
      <c r="G6252" s="1" t="s">
        <v>15393</v>
      </c>
      <c r="H6252" s="1">
        <v>48423</v>
      </c>
      <c r="I6252" s="1">
        <v>1009082</v>
      </c>
      <c r="J6252" s="1">
        <v>32.28248</v>
      </c>
      <c r="K6252" s="1">
        <v>-95.278859999999995</v>
      </c>
      <c r="L6252" s="1"/>
      <c r="M6252" s="1" t="s">
        <v>1485</v>
      </c>
      <c r="N6252" s="1" t="s">
        <v>9148</v>
      </c>
      <c r="O6252" s="1">
        <v>2022</v>
      </c>
      <c r="P6252" s="1">
        <v>75703</v>
      </c>
      <c r="Q6252" s="1" t="s">
        <v>948</v>
      </c>
      <c r="R6252" s="1"/>
      <c r="S6252" s="1" t="s">
        <v>24399</v>
      </c>
      <c r="T6252" s="1" t="s">
        <v>6826</v>
      </c>
      <c r="U6252" s="1"/>
      <c r="V6252" s="1" t="s">
        <v>8864</v>
      </c>
      <c r="W6252" s="1" t="s">
        <v>6826</v>
      </c>
    </row>
    <row r="6253" spans="1:23" x14ac:dyDescent="0.25">
      <c r="A6253" s="1">
        <v>1012530</v>
      </c>
      <c r="B6253" s="5" t="str">
        <f>VLOOKUP(H6253,'FIPS Basin X-walk'!$A$2:$F$3224,6,FALSE)</f>
        <v>East Texas Basin</v>
      </c>
      <c r="C6253" s="1" t="s">
        <v>21737</v>
      </c>
      <c r="D6253" s="1"/>
      <c r="E6253" s="1"/>
      <c r="F6253" s="1" t="s">
        <v>1518</v>
      </c>
      <c r="G6253" s="1" t="s">
        <v>15393</v>
      </c>
      <c r="H6253" s="1">
        <v>48423</v>
      </c>
      <c r="I6253" s="1">
        <v>1012530</v>
      </c>
      <c r="J6253" s="1">
        <v>32.28248</v>
      </c>
      <c r="K6253" s="1">
        <v>-95.278859999999995</v>
      </c>
      <c r="L6253" s="1"/>
      <c r="M6253" s="1" t="s">
        <v>1485</v>
      </c>
      <c r="N6253" s="1" t="s">
        <v>9148</v>
      </c>
      <c r="O6253" s="1">
        <v>2022</v>
      </c>
      <c r="P6253" s="1">
        <v>75703</v>
      </c>
      <c r="Q6253" s="1" t="s">
        <v>1453</v>
      </c>
      <c r="R6253" s="1"/>
      <c r="S6253" s="1" t="s">
        <v>24399</v>
      </c>
      <c r="T6253" s="1" t="s">
        <v>6826</v>
      </c>
      <c r="U6253" s="1"/>
      <c r="V6253" s="1" t="s">
        <v>8864</v>
      </c>
      <c r="W6253" s="1" t="s">
        <v>6826</v>
      </c>
    </row>
    <row r="6254" spans="1:23" x14ac:dyDescent="0.25">
      <c r="A6254" s="1">
        <v>1012595</v>
      </c>
      <c r="B6254" s="5" t="str">
        <f>VLOOKUP(H6254,'FIPS Basin X-walk'!$A$2:$F$3224,6,FALSE)</f>
        <v>East Texas Basin</v>
      </c>
      <c r="C6254" s="1" t="s">
        <v>21740</v>
      </c>
      <c r="D6254" s="1"/>
      <c r="E6254" s="1"/>
      <c r="F6254" s="1" t="s">
        <v>1518</v>
      </c>
      <c r="G6254" s="1" t="s">
        <v>15393</v>
      </c>
      <c r="H6254" s="1">
        <v>48423</v>
      </c>
      <c r="I6254" s="1">
        <v>1012595</v>
      </c>
      <c r="J6254" s="1">
        <v>32.28248</v>
      </c>
      <c r="K6254" s="1">
        <v>-95.278859999999995</v>
      </c>
      <c r="L6254" s="1"/>
      <c r="M6254" s="1" t="s">
        <v>1485</v>
      </c>
      <c r="N6254" s="1" t="s">
        <v>9148</v>
      </c>
      <c r="O6254" s="1">
        <v>2022</v>
      </c>
      <c r="P6254" s="1">
        <v>75703</v>
      </c>
      <c r="Q6254" s="1" t="s">
        <v>392</v>
      </c>
      <c r="R6254" s="1"/>
      <c r="S6254" s="1" t="s">
        <v>24399</v>
      </c>
      <c r="T6254" s="1" t="s">
        <v>6826</v>
      </c>
      <c r="U6254" s="1"/>
      <c r="V6254" s="1" t="s">
        <v>8864</v>
      </c>
      <c r="W6254" s="1" t="s">
        <v>6826</v>
      </c>
    </row>
    <row r="6255" spans="1:23" x14ac:dyDescent="0.25">
      <c r="A6255" s="1">
        <v>1007714</v>
      </c>
      <c r="B6255" s="5" t="str">
        <f>VLOOKUP(H6255,'FIPS Basin X-walk'!$A$2:$F$3224,6,FALSE)</f>
        <v>East Texas Basin</v>
      </c>
      <c r="C6255" s="1" t="s">
        <v>21738</v>
      </c>
      <c r="D6255" s="1"/>
      <c r="E6255" s="1"/>
      <c r="F6255" s="1" t="s">
        <v>4230</v>
      </c>
      <c r="G6255" s="1" t="s">
        <v>15393</v>
      </c>
      <c r="H6255" s="1">
        <v>48423</v>
      </c>
      <c r="I6255" s="1">
        <v>1007714</v>
      </c>
      <c r="J6255" s="1">
        <v>32.383690000000001</v>
      </c>
      <c r="K6255" s="1">
        <v>-95.109069000000005</v>
      </c>
      <c r="L6255" s="1"/>
      <c r="M6255" s="1" t="s">
        <v>1485</v>
      </c>
      <c r="N6255" s="1" t="s">
        <v>9148</v>
      </c>
      <c r="O6255" s="1">
        <v>2022</v>
      </c>
      <c r="P6255" s="1">
        <v>75792</v>
      </c>
      <c r="Q6255" s="1" t="s">
        <v>24069</v>
      </c>
      <c r="R6255" s="1"/>
      <c r="S6255" s="1" t="s">
        <v>24399</v>
      </c>
      <c r="T6255" s="1" t="s">
        <v>6826</v>
      </c>
      <c r="U6255" s="1"/>
      <c r="V6255" s="1" t="s">
        <v>20857</v>
      </c>
      <c r="W6255" s="1" t="s">
        <v>6826</v>
      </c>
    </row>
    <row r="6256" spans="1:23" x14ac:dyDescent="0.25">
      <c r="A6256" s="1">
        <v>1000640</v>
      </c>
      <c r="B6256" s="5" t="str">
        <f>VLOOKUP(H6256,'FIPS Basin X-walk'!$A$2:$F$3224,6,FALSE)</f>
        <v>Puget Sound Province</v>
      </c>
      <c r="C6256" s="1" t="s">
        <v>22680</v>
      </c>
      <c r="D6256" s="1"/>
      <c r="E6256" s="1"/>
      <c r="F6256" s="1" t="s">
        <v>22681</v>
      </c>
      <c r="G6256" s="1" t="s">
        <v>22676</v>
      </c>
      <c r="H6256" s="1">
        <v>53061</v>
      </c>
      <c r="I6256" s="1">
        <v>1000640</v>
      </c>
      <c r="J6256" s="1">
        <v>47.923302</v>
      </c>
      <c r="K6256" s="1">
        <v>-122.273197</v>
      </c>
      <c r="L6256" s="1"/>
      <c r="M6256" s="1" t="s">
        <v>1480</v>
      </c>
      <c r="N6256" s="1" t="s">
        <v>9611</v>
      </c>
      <c r="O6256" s="1">
        <v>2022</v>
      </c>
      <c r="P6256" s="1">
        <v>98204</v>
      </c>
      <c r="Q6256" s="1" t="s">
        <v>22682</v>
      </c>
      <c r="R6256" s="1"/>
      <c r="S6256" s="1" t="s">
        <v>24573</v>
      </c>
      <c r="T6256" s="1" t="s">
        <v>6826</v>
      </c>
      <c r="U6256" s="1"/>
      <c r="V6256" s="1" t="s">
        <v>15690</v>
      </c>
      <c r="W6256" s="1" t="s">
        <v>6826</v>
      </c>
    </row>
    <row r="6257" spans="1:23" x14ac:dyDescent="0.25">
      <c r="A6257" s="1">
        <v>1006550</v>
      </c>
      <c r="B6257" s="5" t="str">
        <f>VLOOKUP(H6257,'FIPS Basin X-walk'!$A$2:$F$3224,6,FALSE)</f>
        <v>Puget Sound Province</v>
      </c>
      <c r="C6257" s="1" t="s">
        <v>22674</v>
      </c>
      <c r="D6257" s="1"/>
      <c r="E6257" s="1"/>
      <c r="F6257" s="1" t="s">
        <v>22675</v>
      </c>
      <c r="G6257" s="1" t="s">
        <v>22676</v>
      </c>
      <c r="H6257" s="1">
        <v>53061</v>
      </c>
      <c r="I6257" s="1">
        <v>1006550</v>
      </c>
      <c r="J6257" s="1">
        <v>47.872481999999998</v>
      </c>
      <c r="K6257" s="1">
        <v>-122.123604</v>
      </c>
      <c r="L6257" s="1"/>
      <c r="M6257" s="1" t="s">
        <v>1480</v>
      </c>
      <c r="N6257" s="1" t="s">
        <v>9611</v>
      </c>
      <c r="O6257" s="1">
        <v>2022</v>
      </c>
      <c r="P6257" s="1">
        <v>98296</v>
      </c>
      <c r="Q6257" s="1" t="s">
        <v>22677</v>
      </c>
      <c r="R6257" s="1"/>
      <c r="S6257" s="1" t="s">
        <v>25364</v>
      </c>
      <c r="T6257" s="1" t="s">
        <v>6826</v>
      </c>
      <c r="U6257" s="1"/>
      <c r="V6257" s="1" t="s">
        <v>22678</v>
      </c>
      <c r="W6257" s="1" t="s">
        <v>6826</v>
      </c>
    </row>
    <row r="6258" spans="1:23" x14ac:dyDescent="0.25">
      <c r="A6258" s="1">
        <v>1007092</v>
      </c>
      <c r="B6258" s="5" t="str">
        <f>VLOOKUP(H6258,'FIPS Basin X-walk'!$A$2:$F$3224,6,FALSE)</f>
        <v>Puget Sound Province</v>
      </c>
      <c r="C6258" s="1" t="s">
        <v>22679</v>
      </c>
      <c r="D6258" s="1"/>
      <c r="E6258" s="1"/>
      <c r="F6258" s="1" t="s">
        <v>2171</v>
      </c>
      <c r="G6258" s="1" t="s">
        <v>22676</v>
      </c>
      <c r="H6258" s="1">
        <v>53061</v>
      </c>
      <c r="I6258" s="1">
        <v>1007092</v>
      </c>
      <c r="J6258" s="1">
        <v>47.789430000000003</v>
      </c>
      <c r="K6258" s="1">
        <v>-122.05728000000001</v>
      </c>
      <c r="L6258" s="1"/>
      <c r="M6258" s="1" t="s">
        <v>1480</v>
      </c>
      <c r="N6258" s="1" t="s">
        <v>9611</v>
      </c>
      <c r="O6258" s="1">
        <v>2022</v>
      </c>
      <c r="P6258" s="1">
        <v>98390</v>
      </c>
      <c r="Q6258" s="1" t="s">
        <v>790</v>
      </c>
      <c r="R6258" s="1"/>
      <c r="S6258" s="1" t="s">
        <v>24435</v>
      </c>
      <c r="T6258" s="1" t="s">
        <v>6826</v>
      </c>
      <c r="U6258" s="1"/>
      <c r="V6258" s="1" t="s">
        <v>6881</v>
      </c>
      <c r="W6258" s="1" t="s">
        <v>6826</v>
      </c>
    </row>
    <row r="6259" spans="1:23" x14ac:dyDescent="0.25">
      <c r="A6259" s="1">
        <v>1013286</v>
      </c>
      <c r="B6259" s="5" t="str">
        <f>VLOOKUP(H6259,'FIPS Basin X-walk'!$A$2:$F$3224,6,FALSE)</f>
        <v>Appalachian Basin (Eastern Overthrust Area)</v>
      </c>
      <c r="C6259" s="1" t="s">
        <v>19477</v>
      </c>
      <c r="D6259" s="1"/>
      <c r="E6259" s="1"/>
      <c r="F6259" s="1" t="s">
        <v>19478</v>
      </c>
      <c r="G6259" s="1" t="s">
        <v>19479</v>
      </c>
      <c r="H6259" s="1">
        <v>42109</v>
      </c>
      <c r="I6259" s="1">
        <v>1013286</v>
      </c>
      <c r="J6259" s="1">
        <v>40.836100000000002</v>
      </c>
      <c r="K6259" s="1">
        <v>-76.825000000000003</v>
      </c>
      <c r="L6259" s="1"/>
      <c r="M6259" s="1" t="s">
        <v>1501</v>
      </c>
      <c r="N6259" s="1" t="s">
        <v>18868</v>
      </c>
      <c r="O6259" s="1">
        <v>2022</v>
      </c>
      <c r="P6259" s="1">
        <v>17876</v>
      </c>
      <c r="Q6259" s="1" t="s">
        <v>19480</v>
      </c>
      <c r="R6259" s="1"/>
      <c r="S6259" s="1" t="s">
        <v>24355</v>
      </c>
      <c r="T6259" s="1" t="s">
        <v>6826</v>
      </c>
      <c r="U6259" s="1"/>
      <c r="V6259" s="1" t="s">
        <v>26648</v>
      </c>
      <c r="W6259" s="1" t="s">
        <v>6828</v>
      </c>
    </row>
    <row r="6260" spans="1:23" x14ac:dyDescent="0.25">
      <c r="A6260" s="1">
        <v>1008504</v>
      </c>
      <c r="B6260" s="5" t="str">
        <f>VLOOKUP(H6260,'FIPS Basin X-walk'!$A$2:$F$3224,6,FALSE)</f>
        <v>Sacramento Basin</v>
      </c>
      <c r="C6260" s="1" t="s">
        <v>8946</v>
      </c>
      <c r="D6260" s="1"/>
      <c r="E6260" s="1" t="s">
        <v>6828</v>
      </c>
      <c r="F6260" s="1" t="s">
        <v>8947</v>
      </c>
      <c r="G6260" s="1" t="s">
        <v>8948</v>
      </c>
      <c r="H6260" s="1">
        <v>6095</v>
      </c>
      <c r="I6260" s="1">
        <v>1008504</v>
      </c>
      <c r="J6260" s="1">
        <v>38.071669999999997</v>
      </c>
      <c r="K6260" s="1">
        <v>-122.13975000000001</v>
      </c>
      <c r="L6260" s="1"/>
      <c r="M6260" s="1" t="s">
        <v>1489</v>
      </c>
      <c r="N6260" s="1" t="s">
        <v>8033</v>
      </c>
      <c r="O6260" s="1">
        <v>2022</v>
      </c>
      <c r="P6260" s="1">
        <v>94510</v>
      </c>
      <c r="Q6260" s="1" t="s">
        <v>8949</v>
      </c>
      <c r="R6260" s="1" t="s">
        <v>24387</v>
      </c>
      <c r="S6260" s="1" t="s">
        <v>24369</v>
      </c>
      <c r="T6260" s="1" t="s">
        <v>6828</v>
      </c>
      <c r="U6260" s="1"/>
      <c r="V6260" s="1" t="s">
        <v>8406</v>
      </c>
      <c r="W6260" s="1" t="s">
        <v>6828</v>
      </c>
    </row>
    <row r="6261" spans="1:23" x14ac:dyDescent="0.25">
      <c r="A6261" s="1">
        <v>1004205</v>
      </c>
      <c r="B6261" s="5" t="str">
        <f>VLOOKUP(H6261,'FIPS Basin X-walk'!$A$2:$F$3224,6,FALSE)</f>
        <v>Sacramento Basin</v>
      </c>
      <c r="C6261" s="1" t="s">
        <v>8956</v>
      </c>
      <c r="D6261" s="1"/>
      <c r="E6261" s="1"/>
      <c r="F6261" s="1" t="s">
        <v>8957</v>
      </c>
      <c r="G6261" s="1" t="s">
        <v>8948</v>
      </c>
      <c r="H6261" s="1">
        <v>6095</v>
      </c>
      <c r="I6261" s="1">
        <v>1004205</v>
      </c>
      <c r="J6261" s="1">
        <v>38.476610000000001</v>
      </c>
      <c r="K6261" s="1">
        <v>-121.80385</v>
      </c>
      <c r="L6261" s="1"/>
      <c r="M6261" s="1" t="s">
        <v>1489</v>
      </c>
      <c r="N6261" s="1" t="s">
        <v>8033</v>
      </c>
      <c r="O6261" s="1">
        <v>2022</v>
      </c>
      <c r="P6261" s="1">
        <v>95620</v>
      </c>
      <c r="Q6261" s="1" t="s">
        <v>25255</v>
      </c>
      <c r="R6261" s="1"/>
      <c r="S6261" s="1" t="s">
        <v>24401</v>
      </c>
      <c r="T6261" s="1" t="s">
        <v>6826</v>
      </c>
      <c r="U6261" s="1"/>
      <c r="V6261" s="1" t="s">
        <v>8958</v>
      </c>
      <c r="W6261" s="1" t="s">
        <v>6826</v>
      </c>
    </row>
    <row r="6262" spans="1:23" x14ac:dyDescent="0.25">
      <c r="A6262" s="1">
        <v>1007345</v>
      </c>
      <c r="B6262" s="5" t="str">
        <f>VLOOKUP(H6262,'FIPS Basin X-walk'!$A$2:$F$3224,6,FALSE)</f>
        <v>Sacramento Basin</v>
      </c>
      <c r="C6262" s="1" t="s">
        <v>8953</v>
      </c>
      <c r="D6262" s="1"/>
      <c r="E6262" s="1"/>
      <c r="F6262" s="1" t="s">
        <v>8954</v>
      </c>
      <c r="G6262" s="1" t="s">
        <v>8948</v>
      </c>
      <c r="H6262" s="1">
        <v>6095</v>
      </c>
      <c r="I6262" s="1">
        <v>1007345</v>
      </c>
      <c r="J6262" s="1">
        <v>38.225239000000002</v>
      </c>
      <c r="K6262" s="1">
        <v>-121.976742</v>
      </c>
      <c r="L6262" s="1"/>
      <c r="M6262" s="1" t="s">
        <v>1489</v>
      </c>
      <c r="N6262" s="1" t="s">
        <v>8033</v>
      </c>
      <c r="O6262" s="1">
        <v>2022</v>
      </c>
      <c r="P6262" s="1">
        <v>94585</v>
      </c>
      <c r="Q6262" s="1" t="s">
        <v>8955</v>
      </c>
      <c r="R6262" s="1"/>
      <c r="S6262" s="1" t="s">
        <v>24358</v>
      </c>
      <c r="T6262" s="1" t="s">
        <v>6826</v>
      </c>
      <c r="U6262" s="1"/>
      <c r="V6262" s="1" t="s">
        <v>7813</v>
      </c>
      <c r="W6262" s="1" t="s">
        <v>6826</v>
      </c>
    </row>
    <row r="6263" spans="1:23" x14ac:dyDescent="0.25">
      <c r="A6263" s="1">
        <v>1005042</v>
      </c>
      <c r="B6263" s="5" t="str">
        <f>VLOOKUP(H6263,'FIPS Basin X-walk'!$A$2:$F$3224,6,FALSE)</f>
        <v>Sacramento Basin</v>
      </c>
      <c r="C6263" s="1" t="s">
        <v>8950</v>
      </c>
      <c r="D6263" s="1"/>
      <c r="E6263" s="1"/>
      <c r="F6263" s="1" t="s">
        <v>8951</v>
      </c>
      <c r="G6263" s="1" t="s">
        <v>8948</v>
      </c>
      <c r="H6263" s="1">
        <v>6095</v>
      </c>
      <c r="I6263" s="1">
        <v>1005042</v>
      </c>
      <c r="J6263" s="1">
        <v>38.312100000000001</v>
      </c>
      <c r="K6263" s="1">
        <v>-121.83620000000001</v>
      </c>
      <c r="L6263" s="1"/>
      <c r="M6263" s="1" t="s">
        <v>1489</v>
      </c>
      <c r="N6263" s="1" t="s">
        <v>8033</v>
      </c>
      <c r="O6263" s="1">
        <v>2022</v>
      </c>
      <c r="P6263" s="1">
        <v>95687</v>
      </c>
      <c r="Q6263" s="1" t="s">
        <v>8952</v>
      </c>
      <c r="R6263" s="1"/>
      <c r="S6263" s="1" t="s">
        <v>24358</v>
      </c>
      <c r="T6263" s="1" t="s">
        <v>6826</v>
      </c>
      <c r="U6263" s="1"/>
      <c r="V6263" s="1" t="s">
        <v>8619</v>
      </c>
      <c r="W6263" s="1" t="s">
        <v>6826</v>
      </c>
    </row>
    <row r="6264" spans="1:23" x14ac:dyDescent="0.25">
      <c r="A6264" s="1">
        <v>1002260</v>
      </c>
      <c r="B6264" s="5" t="str">
        <f>VLOOKUP(H6264,'FIPS Basin X-walk'!$A$2:$F$3224,6,FALSE)</f>
        <v>Piedmont-Blue Ridge Prov</v>
      </c>
      <c r="C6264" s="1" t="s">
        <v>16412</v>
      </c>
      <c r="D6264" s="1"/>
      <c r="E6264" s="1"/>
      <c r="F6264" s="1" t="s">
        <v>16413</v>
      </c>
      <c r="G6264" s="1" t="s">
        <v>13803</v>
      </c>
      <c r="H6264" s="1">
        <v>34035</v>
      </c>
      <c r="I6264" s="1">
        <v>1002260</v>
      </c>
      <c r="J6264" s="1">
        <v>40.626067999999997</v>
      </c>
      <c r="K6264" s="1">
        <v>-74.640090999999998</v>
      </c>
      <c r="L6264" s="1"/>
      <c r="M6264" s="1" t="s">
        <v>1536</v>
      </c>
      <c r="N6264" s="1" t="s">
        <v>16210</v>
      </c>
      <c r="O6264" s="1">
        <v>2022</v>
      </c>
      <c r="P6264" s="1">
        <v>8807</v>
      </c>
      <c r="Q6264" s="1" t="s">
        <v>24881</v>
      </c>
      <c r="R6264" s="1"/>
      <c r="S6264" s="1" t="s">
        <v>24749</v>
      </c>
      <c r="T6264" s="1" t="s">
        <v>6828</v>
      </c>
      <c r="U6264" s="1"/>
      <c r="V6264" s="1" t="s">
        <v>16414</v>
      </c>
      <c r="W6264" s="1" t="s">
        <v>6826</v>
      </c>
    </row>
    <row r="6265" spans="1:23" x14ac:dyDescent="0.25">
      <c r="A6265" s="1">
        <v>1007686</v>
      </c>
      <c r="B6265" s="5" t="str">
        <f>VLOOKUP(H6265,'FIPS Basin X-walk'!$A$2:$F$3224,6,FALSE)</f>
        <v>Appalachian Basin (Eastern Overthrust Area)</v>
      </c>
      <c r="C6265" s="1" t="s">
        <v>19489</v>
      </c>
      <c r="D6265" s="1"/>
      <c r="E6265" s="1"/>
      <c r="F6265" s="1" t="s">
        <v>19490</v>
      </c>
      <c r="G6265" s="1" t="s">
        <v>13803</v>
      </c>
      <c r="H6265" s="1">
        <v>42111</v>
      </c>
      <c r="I6265" s="1">
        <v>1007686</v>
      </c>
      <c r="J6265" s="1">
        <v>40.120114000000001</v>
      </c>
      <c r="K6265" s="1">
        <v>-78.802068000000006</v>
      </c>
      <c r="L6265" s="1"/>
      <c r="M6265" s="1" t="s">
        <v>1501</v>
      </c>
      <c r="N6265" s="1" t="s">
        <v>18868</v>
      </c>
      <c r="O6265" s="1">
        <v>2022</v>
      </c>
      <c r="P6265" s="1">
        <v>15924</v>
      </c>
      <c r="Q6265" s="1" t="s">
        <v>19491</v>
      </c>
      <c r="R6265" s="1"/>
      <c r="S6265" s="1" t="s">
        <v>24358</v>
      </c>
      <c r="T6265" s="1" t="s">
        <v>6826</v>
      </c>
      <c r="U6265" s="1"/>
      <c r="V6265" s="1" t="s">
        <v>6878</v>
      </c>
      <c r="W6265" s="1" t="s">
        <v>6826</v>
      </c>
    </row>
    <row r="6266" spans="1:23" x14ac:dyDescent="0.25">
      <c r="A6266" s="1">
        <v>1007718</v>
      </c>
      <c r="B6266" s="5" t="str">
        <f>VLOOKUP(H6266,'FIPS Basin X-walk'!$A$2:$F$3224,6,FALSE)</f>
        <v>Appalachian Basin (Eastern Overthrust Area)</v>
      </c>
      <c r="C6266" s="1" t="s">
        <v>19481</v>
      </c>
      <c r="D6266" s="1"/>
      <c r="E6266" s="1"/>
      <c r="F6266" s="1" t="s">
        <v>19482</v>
      </c>
      <c r="G6266" s="1" t="s">
        <v>13803</v>
      </c>
      <c r="H6266" s="1">
        <v>42111</v>
      </c>
      <c r="I6266" s="1">
        <v>1007718</v>
      </c>
      <c r="J6266" s="1">
        <v>40.232520000000001</v>
      </c>
      <c r="K6266" s="1">
        <v>-78.895562999999996</v>
      </c>
      <c r="L6266" s="1"/>
      <c r="M6266" s="1" t="s">
        <v>1501</v>
      </c>
      <c r="N6266" s="1" t="s">
        <v>18868</v>
      </c>
      <c r="O6266" s="1">
        <v>2022</v>
      </c>
      <c r="P6266" s="1">
        <v>15928</v>
      </c>
      <c r="Q6266" s="1" t="s">
        <v>19483</v>
      </c>
      <c r="R6266" s="1"/>
      <c r="S6266" s="1" t="s">
        <v>24358</v>
      </c>
      <c r="T6266" s="1" t="s">
        <v>6826</v>
      </c>
      <c r="U6266" s="1"/>
      <c r="V6266" s="1" t="s">
        <v>24734</v>
      </c>
      <c r="W6266" s="1" t="s">
        <v>6826</v>
      </c>
    </row>
    <row r="6267" spans="1:23" x14ac:dyDescent="0.25">
      <c r="A6267" s="1">
        <v>1011242</v>
      </c>
      <c r="B6267" s="5" t="str">
        <f>VLOOKUP(H6267,'FIPS Basin X-walk'!$A$2:$F$3224,6,FALSE)</f>
        <v>Appalachian Basin (Eastern Overthrust Area)</v>
      </c>
      <c r="C6267" s="1" t="s">
        <v>19484</v>
      </c>
      <c r="D6267" s="1"/>
      <c r="E6267" s="1"/>
      <c r="F6267" s="1" t="s">
        <v>19485</v>
      </c>
      <c r="G6267" s="1" t="s">
        <v>13803</v>
      </c>
      <c r="H6267" s="1">
        <v>42111</v>
      </c>
      <c r="I6267" s="1">
        <v>1011242</v>
      </c>
      <c r="J6267" s="1">
        <v>40.192646000000003</v>
      </c>
      <c r="K6267" s="1">
        <v>-78.933993999999998</v>
      </c>
      <c r="L6267" s="1"/>
      <c r="M6267" s="1" t="s">
        <v>1501</v>
      </c>
      <c r="N6267" s="1" t="s">
        <v>18868</v>
      </c>
      <c r="O6267" s="1">
        <v>2022</v>
      </c>
      <c r="P6267" s="1">
        <v>15935</v>
      </c>
      <c r="Q6267" s="1" t="s">
        <v>19486</v>
      </c>
      <c r="R6267" s="1"/>
      <c r="S6267" s="1" t="s">
        <v>24372</v>
      </c>
      <c r="T6267" s="1" t="s">
        <v>6826</v>
      </c>
      <c r="U6267" s="1"/>
      <c r="V6267" s="1" t="s">
        <v>19487</v>
      </c>
      <c r="W6267" s="1" t="s">
        <v>6826</v>
      </c>
    </row>
    <row r="6268" spans="1:23" x14ac:dyDescent="0.25">
      <c r="A6268" s="1">
        <v>1007646</v>
      </c>
      <c r="B6268" s="5" t="str">
        <f>VLOOKUP(H6268,'FIPS Basin X-walk'!$A$2:$F$3224,6,FALSE)</f>
        <v>New England Province</v>
      </c>
      <c r="C6268" s="1" t="s">
        <v>13801</v>
      </c>
      <c r="D6268" s="1"/>
      <c r="E6268" s="1"/>
      <c r="F6268" s="1" t="s">
        <v>13802</v>
      </c>
      <c r="G6268" s="1" t="s">
        <v>13803</v>
      </c>
      <c r="H6268" s="1">
        <v>23025</v>
      </c>
      <c r="I6268" s="1">
        <v>1007646</v>
      </c>
      <c r="J6268" s="1">
        <v>44.712555999999999</v>
      </c>
      <c r="K6268" s="1">
        <v>-69.847255000000004</v>
      </c>
      <c r="L6268" s="1"/>
      <c r="M6268" s="1" t="s">
        <v>1575</v>
      </c>
      <c r="N6268" s="1" t="s">
        <v>13725</v>
      </c>
      <c r="O6268" s="1">
        <v>2022</v>
      </c>
      <c r="P6268" s="1">
        <v>4957</v>
      </c>
      <c r="Q6268" s="1" t="s">
        <v>13804</v>
      </c>
      <c r="R6268" s="1"/>
      <c r="S6268" s="1" t="s">
        <v>24358</v>
      </c>
      <c r="T6268" s="1" t="s">
        <v>6826</v>
      </c>
      <c r="U6268" s="1"/>
      <c r="V6268" s="1" t="s">
        <v>6878</v>
      </c>
      <c r="W6268" s="1" t="s">
        <v>6828</v>
      </c>
    </row>
    <row r="6269" spans="1:23" x14ac:dyDescent="0.25">
      <c r="A6269" s="1">
        <v>1004035</v>
      </c>
      <c r="B6269" s="5" t="str">
        <f>VLOOKUP(H6269,'FIPS Basin X-walk'!$A$2:$F$3224,6,FALSE)</f>
        <v>Appalachian Basin (Eastern Overthrust Area)</v>
      </c>
      <c r="C6269" s="1" t="s">
        <v>19488</v>
      </c>
      <c r="D6269" s="1"/>
      <c r="E6269" s="1"/>
      <c r="F6269" s="1" t="s">
        <v>13951</v>
      </c>
      <c r="G6269" s="1" t="s">
        <v>13803</v>
      </c>
      <c r="H6269" s="1">
        <v>42111</v>
      </c>
      <c r="I6269" s="1">
        <v>1004035</v>
      </c>
      <c r="J6269" s="1">
        <v>39.723370000000003</v>
      </c>
      <c r="K6269" s="1">
        <v>-79.008229999999998</v>
      </c>
      <c r="L6269" s="1"/>
      <c r="M6269" s="1" t="s">
        <v>1501</v>
      </c>
      <c r="N6269" s="1" t="s">
        <v>18868</v>
      </c>
      <c r="O6269" s="1">
        <v>2022</v>
      </c>
      <c r="P6269" s="1">
        <v>15558</v>
      </c>
      <c r="Q6269" s="1" t="s">
        <v>619</v>
      </c>
      <c r="R6269" s="1"/>
      <c r="S6269" s="1" t="s">
        <v>24435</v>
      </c>
      <c r="T6269" s="1" t="s">
        <v>6826</v>
      </c>
      <c r="U6269" s="1"/>
      <c r="V6269" s="1" t="s">
        <v>12735</v>
      </c>
      <c r="W6269" s="1" t="s">
        <v>6826</v>
      </c>
    </row>
    <row r="6270" spans="1:23" x14ac:dyDescent="0.25">
      <c r="A6270" s="1">
        <v>1003048</v>
      </c>
      <c r="B6270" s="5" t="str">
        <f>VLOOKUP(H6270,'FIPS Basin X-walk'!$A$2:$F$3224,6,FALSE)</f>
        <v>New England Province</v>
      </c>
      <c r="C6270" s="1" t="s">
        <v>13805</v>
      </c>
      <c r="D6270" s="1"/>
      <c r="E6270" s="1"/>
      <c r="F6270" s="1" t="s">
        <v>13806</v>
      </c>
      <c r="G6270" s="1" t="s">
        <v>13803</v>
      </c>
      <c r="H6270" s="1">
        <v>23025</v>
      </c>
      <c r="I6270" s="1">
        <v>1003048</v>
      </c>
      <c r="J6270" s="1">
        <v>44.707585000000002</v>
      </c>
      <c r="K6270" s="1">
        <v>-69.641312999999997</v>
      </c>
      <c r="L6270" s="1"/>
      <c r="M6270" s="1" t="s">
        <v>1575</v>
      </c>
      <c r="N6270" s="1" t="s">
        <v>13725</v>
      </c>
      <c r="O6270" s="1">
        <v>2022</v>
      </c>
      <c r="P6270" s="1">
        <v>4976</v>
      </c>
      <c r="Q6270" s="1" t="s">
        <v>25051</v>
      </c>
      <c r="R6270" s="1"/>
      <c r="S6270" s="1"/>
      <c r="T6270" s="1" t="s">
        <v>6826</v>
      </c>
      <c r="U6270" s="1"/>
      <c r="V6270" s="1" t="s">
        <v>13807</v>
      </c>
      <c r="W6270" s="1" t="s">
        <v>6828</v>
      </c>
    </row>
    <row r="6271" spans="1:23" x14ac:dyDescent="0.25">
      <c r="A6271" s="1">
        <v>1004164</v>
      </c>
      <c r="B6271" s="5" t="str">
        <f>VLOOKUP(H6271,'FIPS Basin X-walk'!$A$2:$F$3224,6,FALSE)</f>
        <v>Appalachian Basin (Eastern Overthrust Area)</v>
      </c>
      <c r="C6271" s="1" t="s">
        <v>19492</v>
      </c>
      <c r="D6271" s="1"/>
      <c r="E6271" s="1"/>
      <c r="F6271" s="1" t="s">
        <v>256</v>
      </c>
      <c r="G6271" s="1" t="s">
        <v>13803</v>
      </c>
      <c r="H6271" s="1">
        <v>42111</v>
      </c>
      <c r="I6271" s="1">
        <v>1004164</v>
      </c>
      <c r="J6271" s="1">
        <v>39.982370000000003</v>
      </c>
      <c r="K6271" s="1">
        <v>-78.981890000000007</v>
      </c>
      <c r="L6271" s="1"/>
      <c r="M6271" s="1" t="s">
        <v>1501</v>
      </c>
      <c r="N6271" s="1" t="s">
        <v>18868</v>
      </c>
      <c r="O6271" s="1">
        <v>2022</v>
      </c>
      <c r="P6271" s="1">
        <v>15501</v>
      </c>
      <c r="Q6271" s="1" t="s">
        <v>25242</v>
      </c>
      <c r="R6271" s="1"/>
      <c r="S6271" s="1" t="s">
        <v>24358</v>
      </c>
      <c r="T6271" s="1" t="s">
        <v>6826</v>
      </c>
      <c r="U6271" s="1"/>
      <c r="V6271" s="1" t="s">
        <v>6878</v>
      </c>
      <c r="W6271" s="1" t="s">
        <v>6826</v>
      </c>
    </row>
    <row r="6272" spans="1:23" x14ac:dyDescent="0.25">
      <c r="A6272" s="1">
        <v>1014225</v>
      </c>
      <c r="B6272" s="5" t="str">
        <f>VLOOKUP(H6272,'FIPS Basin X-walk'!$A$2:$F$3224,6,FALSE)</f>
        <v>Strawn Basin</v>
      </c>
      <c r="C6272" s="1" t="s">
        <v>26912</v>
      </c>
      <c r="D6272" s="1"/>
      <c r="E6272" s="1"/>
      <c r="F6272" s="1" t="s">
        <v>26913</v>
      </c>
      <c r="G6272" s="1" t="s">
        <v>6041</v>
      </c>
      <c r="H6272" s="1">
        <v>48425</v>
      </c>
      <c r="I6272" s="1">
        <v>1014225</v>
      </c>
      <c r="J6272" s="1">
        <v>32.249273646713497</v>
      </c>
      <c r="K6272" s="1">
        <v>-97.752581836751105</v>
      </c>
      <c r="L6272" s="1"/>
      <c r="M6272" s="1" t="s">
        <v>1485</v>
      </c>
      <c r="N6272" s="1" t="s">
        <v>9148</v>
      </c>
      <c r="O6272" s="1">
        <v>2022</v>
      </c>
      <c r="P6272" s="1">
        <v>76043</v>
      </c>
      <c r="Q6272" s="1" t="s">
        <v>26914</v>
      </c>
      <c r="R6272" s="1"/>
      <c r="S6272" s="1">
        <v>213112</v>
      </c>
      <c r="T6272" s="1" t="s">
        <v>6826</v>
      </c>
      <c r="U6272" s="1"/>
      <c r="V6272" s="1" t="s">
        <v>18148</v>
      </c>
      <c r="W6272" s="1" t="s">
        <v>6826</v>
      </c>
    </row>
    <row r="6273" spans="1:23" x14ac:dyDescent="0.25">
      <c r="A6273" s="1">
        <v>1014239</v>
      </c>
      <c r="B6273" s="5" t="str">
        <f>VLOOKUP(H6273,'FIPS Basin X-walk'!$A$2:$F$3224,6,FALSE)</f>
        <v>Strawn Basin</v>
      </c>
      <c r="C6273" s="1" t="s">
        <v>26929</v>
      </c>
      <c r="D6273" s="1"/>
      <c r="E6273" s="1"/>
      <c r="F6273" s="1" t="s">
        <v>26913</v>
      </c>
      <c r="G6273" s="1" t="s">
        <v>6041</v>
      </c>
      <c r="H6273" s="1">
        <v>48425</v>
      </c>
      <c r="I6273" s="1">
        <v>1014239</v>
      </c>
      <c r="J6273" s="1">
        <v>32.2497186765451</v>
      </c>
      <c r="K6273" s="1">
        <v>-97.745470089108096</v>
      </c>
      <c r="L6273" s="1"/>
      <c r="M6273" s="1" t="s">
        <v>1485</v>
      </c>
      <c r="N6273" s="1" t="s">
        <v>9148</v>
      </c>
      <c r="O6273" s="1">
        <v>2022</v>
      </c>
      <c r="P6273" s="1">
        <v>76043</v>
      </c>
      <c r="Q6273" s="1" t="s">
        <v>26930</v>
      </c>
      <c r="R6273" s="1"/>
      <c r="S6273" s="1">
        <v>213112</v>
      </c>
      <c r="T6273" s="1" t="s">
        <v>6826</v>
      </c>
      <c r="U6273" s="1"/>
      <c r="V6273" s="1" t="s">
        <v>18148</v>
      </c>
      <c r="W6273" s="1" t="s">
        <v>6826</v>
      </c>
    </row>
    <row r="6274" spans="1:23" x14ac:dyDescent="0.25">
      <c r="A6274" s="1">
        <v>1014240</v>
      </c>
      <c r="B6274" s="5" t="str">
        <f>VLOOKUP(H6274,'FIPS Basin X-walk'!$A$2:$F$3224,6,FALSE)</f>
        <v>Strawn Basin</v>
      </c>
      <c r="C6274" s="1" t="s">
        <v>26929</v>
      </c>
      <c r="D6274" s="1"/>
      <c r="E6274" s="1"/>
      <c r="F6274" s="1" t="s">
        <v>26913</v>
      </c>
      <c r="G6274" s="1" t="s">
        <v>6041</v>
      </c>
      <c r="H6274" s="1">
        <v>48425</v>
      </c>
      <c r="I6274" s="1">
        <v>1014240</v>
      </c>
      <c r="J6274" s="1">
        <v>32.2497186765451</v>
      </c>
      <c r="K6274" s="1">
        <v>-97.745470089108096</v>
      </c>
      <c r="L6274" s="1"/>
      <c r="M6274" s="1" t="s">
        <v>1485</v>
      </c>
      <c r="N6274" s="1" t="s">
        <v>9148</v>
      </c>
      <c r="O6274" s="1">
        <v>2022</v>
      </c>
      <c r="P6274" s="1">
        <v>76043</v>
      </c>
      <c r="Q6274" s="1" t="s">
        <v>26931</v>
      </c>
      <c r="R6274" s="1"/>
      <c r="S6274" s="1">
        <v>213112</v>
      </c>
      <c r="T6274" s="1" t="s">
        <v>6826</v>
      </c>
      <c r="U6274" s="1"/>
      <c r="V6274" s="1" t="s">
        <v>18148</v>
      </c>
      <c r="W6274" s="1" t="s">
        <v>6826</v>
      </c>
    </row>
    <row r="6275" spans="1:23" x14ac:dyDescent="0.25">
      <c r="A6275" s="1">
        <v>1014316</v>
      </c>
      <c r="B6275" s="5" t="str">
        <f>VLOOKUP(H6275,'FIPS Basin X-walk'!$A$2:$F$3224,6,FALSE)</f>
        <v>Strawn Basin</v>
      </c>
      <c r="C6275" s="1" t="s">
        <v>26929</v>
      </c>
      <c r="D6275" s="1"/>
      <c r="E6275" s="1"/>
      <c r="F6275" s="1" t="s">
        <v>26913</v>
      </c>
      <c r="G6275" s="1" t="s">
        <v>6041</v>
      </c>
      <c r="H6275" s="1">
        <v>48425</v>
      </c>
      <c r="I6275" s="1">
        <v>1014316</v>
      </c>
      <c r="J6275" s="1">
        <v>32.248069000000001</v>
      </c>
      <c r="K6275" s="1">
        <v>-97.743827999999993</v>
      </c>
      <c r="L6275" s="1"/>
      <c r="M6275" s="1" t="s">
        <v>1485</v>
      </c>
      <c r="N6275" s="1" t="s">
        <v>9148</v>
      </c>
      <c r="O6275" s="1">
        <v>2022</v>
      </c>
      <c r="P6275" s="1">
        <v>76043</v>
      </c>
      <c r="Q6275" s="1" t="s">
        <v>26985</v>
      </c>
      <c r="R6275" s="1"/>
      <c r="S6275" s="1">
        <v>211130</v>
      </c>
      <c r="T6275" s="1" t="s">
        <v>6826</v>
      </c>
      <c r="U6275" s="1"/>
      <c r="V6275" s="1" t="s">
        <v>18148</v>
      </c>
      <c r="W6275" s="1" t="s">
        <v>6826</v>
      </c>
    </row>
    <row r="6276" spans="1:23" x14ac:dyDescent="0.25">
      <c r="A6276" s="1">
        <v>1014317</v>
      </c>
      <c r="B6276" s="5" t="str">
        <f>VLOOKUP(H6276,'FIPS Basin X-walk'!$A$2:$F$3224,6,FALSE)</f>
        <v>Strawn Basin</v>
      </c>
      <c r="C6276" s="1" t="s">
        <v>26929</v>
      </c>
      <c r="D6276" s="1"/>
      <c r="E6276" s="1"/>
      <c r="F6276" s="1" t="s">
        <v>26913</v>
      </c>
      <c r="G6276" s="1" t="s">
        <v>6041</v>
      </c>
      <c r="H6276" s="1">
        <v>48425</v>
      </c>
      <c r="I6276" s="1">
        <v>1014317</v>
      </c>
      <c r="J6276" s="1">
        <v>32.248069000000001</v>
      </c>
      <c r="K6276" s="1">
        <v>-97.743827999999993</v>
      </c>
      <c r="L6276" s="1"/>
      <c r="M6276" s="1" t="s">
        <v>1485</v>
      </c>
      <c r="N6276" s="1" t="s">
        <v>9148</v>
      </c>
      <c r="O6276" s="1">
        <v>2022</v>
      </c>
      <c r="P6276" s="1">
        <v>76043</v>
      </c>
      <c r="Q6276" s="1" t="s">
        <v>26986</v>
      </c>
      <c r="R6276" s="1"/>
      <c r="S6276" s="1">
        <v>211130</v>
      </c>
      <c r="T6276" s="1" t="s">
        <v>6826</v>
      </c>
      <c r="U6276" s="1"/>
      <c r="V6276" s="1" t="s">
        <v>18148</v>
      </c>
      <c r="W6276" s="1" t="s">
        <v>6826</v>
      </c>
    </row>
    <row r="6277" spans="1:23" x14ac:dyDescent="0.25">
      <c r="A6277" s="1">
        <v>1014326</v>
      </c>
      <c r="B6277" s="5" t="str">
        <f>VLOOKUP(H6277,'FIPS Basin X-walk'!$A$2:$F$3224,6,FALSE)</f>
        <v>Strawn Basin</v>
      </c>
      <c r="C6277" s="1" t="s">
        <v>26929</v>
      </c>
      <c r="D6277" s="1"/>
      <c r="E6277" s="1"/>
      <c r="F6277" s="1" t="s">
        <v>26913</v>
      </c>
      <c r="G6277" s="1" t="s">
        <v>6041</v>
      </c>
      <c r="H6277" s="1">
        <v>48425</v>
      </c>
      <c r="I6277" s="1">
        <v>1014326</v>
      </c>
      <c r="J6277" s="1">
        <v>32.2497186765451</v>
      </c>
      <c r="K6277" s="1">
        <v>-97.745470089108096</v>
      </c>
      <c r="L6277" s="1"/>
      <c r="M6277" s="1" t="s">
        <v>1485</v>
      </c>
      <c r="N6277" s="1" t="s">
        <v>9148</v>
      </c>
      <c r="O6277" s="1">
        <v>2022</v>
      </c>
      <c r="P6277" s="1">
        <v>76043</v>
      </c>
      <c r="Q6277" s="1" t="s">
        <v>27000</v>
      </c>
      <c r="R6277" s="1"/>
      <c r="S6277" s="1">
        <v>211130</v>
      </c>
      <c r="T6277" s="1" t="s">
        <v>6826</v>
      </c>
      <c r="U6277" s="1"/>
      <c r="V6277" s="1" t="s">
        <v>18148</v>
      </c>
      <c r="W6277" s="1" t="s">
        <v>6826</v>
      </c>
    </row>
    <row r="6278" spans="1:23" x14ac:dyDescent="0.25">
      <c r="A6278" s="1">
        <v>1014327</v>
      </c>
      <c r="B6278" s="5" t="str">
        <f>VLOOKUP(H6278,'FIPS Basin X-walk'!$A$2:$F$3224,6,FALSE)</f>
        <v>Strawn Basin</v>
      </c>
      <c r="C6278" s="1" t="s">
        <v>26929</v>
      </c>
      <c r="D6278" s="1"/>
      <c r="E6278" s="1"/>
      <c r="F6278" s="1" t="s">
        <v>26913</v>
      </c>
      <c r="G6278" s="1" t="s">
        <v>6041</v>
      </c>
      <c r="H6278" s="1">
        <v>48425</v>
      </c>
      <c r="I6278" s="1">
        <v>1014327</v>
      </c>
      <c r="J6278" s="1">
        <v>32.2497186765451</v>
      </c>
      <c r="K6278" s="1">
        <v>-97.745470089108096</v>
      </c>
      <c r="L6278" s="1"/>
      <c r="M6278" s="1" t="s">
        <v>1485</v>
      </c>
      <c r="N6278" s="1" t="s">
        <v>9148</v>
      </c>
      <c r="O6278" s="1">
        <v>2022</v>
      </c>
      <c r="P6278" s="1">
        <v>76043</v>
      </c>
      <c r="Q6278" s="1" t="s">
        <v>27001</v>
      </c>
      <c r="R6278" s="1"/>
      <c r="S6278" s="1">
        <v>213112</v>
      </c>
      <c r="T6278" s="1" t="s">
        <v>6826</v>
      </c>
      <c r="U6278" s="1"/>
      <c r="V6278" s="1" t="s">
        <v>18148</v>
      </c>
      <c r="W6278" s="1" t="s">
        <v>6826</v>
      </c>
    </row>
    <row r="6279" spans="1:23" x14ac:dyDescent="0.25">
      <c r="A6279" s="1">
        <v>1014608</v>
      </c>
      <c r="B6279" s="5" t="str">
        <f>VLOOKUP(H6279,'FIPS Basin X-walk'!$A$2:$F$3224,6,FALSE)</f>
        <v>Strawn Basin</v>
      </c>
      <c r="C6279" s="1" t="s">
        <v>26929</v>
      </c>
      <c r="D6279" s="1"/>
      <c r="E6279" s="1"/>
      <c r="F6279" s="1" t="s">
        <v>27295</v>
      </c>
      <c r="G6279" s="1" t="s">
        <v>6041</v>
      </c>
      <c r="H6279" s="1">
        <v>48425</v>
      </c>
      <c r="I6279" s="1">
        <v>1014608</v>
      </c>
      <c r="J6279" s="1">
        <v>32.250400762400801</v>
      </c>
      <c r="K6279" s="1">
        <v>-97.746050358043604</v>
      </c>
      <c r="L6279" s="1"/>
      <c r="M6279" s="1" t="s">
        <v>1485</v>
      </c>
      <c r="N6279" s="1" t="s">
        <v>9148</v>
      </c>
      <c r="O6279" s="1">
        <v>2022</v>
      </c>
      <c r="P6279" s="1">
        <v>76043</v>
      </c>
      <c r="Q6279" s="1" t="s">
        <v>27296</v>
      </c>
      <c r="R6279" s="1"/>
      <c r="S6279" s="1">
        <v>211130</v>
      </c>
      <c r="T6279" s="1" t="s">
        <v>6826</v>
      </c>
      <c r="U6279" s="1"/>
      <c r="V6279" s="1" t="s">
        <v>18148</v>
      </c>
      <c r="W6279" s="1" t="s">
        <v>6826</v>
      </c>
    </row>
    <row r="6280" spans="1:23" x14ac:dyDescent="0.25">
      <c r="A6280" s="1">
        <v>1004123</v>
      </c>
      <c r="B6280" s="5" t="str">
        <f>VLOOKUP(H6280,'FIPS Basin X-walk'!$A$2:$F$3224,6,FALSE)</f>
        <v>Northern Coast Range Prov</v>
      </c>
      <c r="C6280" s="1" t="s">
        <v>8959</v>
      </c>
      <c r="D6280" s="1"/>
      <c r="E6280" s="1"/>
      <c r="F6280" s="1" t="s">
        <v>8960</v>
      </c>
      <c r="G6280" s="1" t="s">
        <v>8961</v>
      </c>
      <c r="H6280" s="1">
        <v>6097</v>
      </c>
      <c r="I6280" s="1">
        <v>1004123</v>
      </c>
      <c r="J6280" s="1">
        <v>38.297175000000003</v>
      </c>
      <c r="K6280" s="1">
        <v>-122.741432</v>
      </c>
      <c r="L6280" s="1"/>
      <c r="M6280" s="1" t="s">
        <v>1489</v>
      </c>
      <c r="N6280" s="1" t="s">
        <v>8033</v>
      </c>
      <c r="O6280" s="1">
        <v>2022</v>
      </c>
      <c r="P6280" s="1">
        <v>94952</v>
      </c>
      <c r="Q6280" s="1" t="s">
        <v>8962</v>
      </c>
      <c r="R6280" s="1"/>
      <c r="S6280" s="1" t="s">
        <v>24358</v>
      </c>
      <c r="T6280" s="1" t="s">
        <v>6826</v>
      </c>
      <c r="U6280" s="1"/>
      <c r="V6280" s="1" t="s">
        <v>6952</v>
      </c>
      <c r="W6280" s="1" t="s">
        <v>6826</v>
      </c>
    </row>
    <row r="6281" spans="1:23" x14ac:dyDescent="0.25">
      <c r="A6281" s="1">
        <v>1010204</v>
      </c>
      <c r="B6281" s="5" t="e">
        <f>VLOOKUP(H6281,'FIPS Basin X-walk'!$A$2:$F$3224,6,FALSE)</f>
        <v>#N/A</v>
      </c>
      <c r="C6281" s="1" t="s">
        <v>26197</v>
      </c>
      <c r="D6281" s="1"/>
      <c r="E6281" s="1"/>
      <c r="F6281" s="1" t="s">
        <v>1549</v>
      </c>
      <c r="G6281" s="1" t="s">
        <v>27473</v>
      </c>
      <c r="H6281" s="1">
        <v>9170</v>
      </c>
      <c r="I6281" s="1">
        <v>1010204</v>
      </c>
      <c r="J6281" s="1">
        <v>41.258851999999997</v>
      </c>
      <c r="K6281" s="1">
        <v>-73.000945999999999</v>
      </c>
      <c r="L6281" s="1"/>
      <c r="M6281" s="1" t="s">
        <v>1592</v>
      </c>
      <c r="N6281" s="1" t="s">
        <v>9438</v>
      </c>
      <c r="O6281" s="1">
        <v>2022</v>
      </c>
      <c r="P6281" s="1">
        <v>6477</v>
      </c>
      <c r="Q6281" s="1" t="s">
        <v>26198</v>
      </c>
      <c r="R6281" s="1">
        <v>221122</v>
      </c>
      <c r="S6281" s="1">
        <v>221121</v>
      </c>
      <c r="T6281" s="1" t="s">
        <v>6826</v>
      </c>
      <c r="U6281" s="1"/>
      <c r="V6281" s="1" t="s">
        <v>9471</v>
      </c>
      <c r="W6281" s="1" t="s">
        <v>6826</v>
      </c>
    </row>
    <row r="6282" spans="1:23" x14ac:dyDescent="0.25">
      <c r="A6282" s="1">
        <v>1002478</v>
      </c>
      <c r="B6282" s="5" t="str">
        <f>VLOOKUP(H6282,'FIPS Basin X-walk'!$A$2:$F$3224,6,FALSE)</f>
        <v>Piedmont-Blue Ridge Prov</v>
      </c>
      <c r="C6282" s="1" t="s">
        <v>10515</v>
      </c>
      <c r="D6282" s="1"/>
      <c r="E6282" s="1"/>
      <c r="F6282" s="1" t="s">
        <v>10516</v>
      </c>
      <c r="G6282" s="1" t="s">
        <v>10517</v>
      </c>
      <c r="H6282" s="1">
        <v>13255</v>
      </c>
      <c r="I6282" s="1">
        <v>1002478</v>
      </c>
      <c r="J6282" s="1">
        <v>33.236142999999998</v>
      </c>
      <c r="K6282" s="1">
        <v>-84.124977999999999</v>
      </c>
      <c r="L6282" s="1"/>
      <c r="M6282" s="1" t="s">
        <v>1546</v>
      </c>
      <c r="N6282" s="1" t="s">
        <v>10124</v>
      </c>
      <c r="O6282" s="1">
        <v>2022</v>
      </c>
      <c r="P6282" s="1">
        <v>30223</v>
      </c>
      <c r="Q6282" s="1" t="s">
        <v>10518</v>
      </c>
      <c r="R6282" s="1"/>
      <c r="S6282" s="1" t="s">
        <v>24358</v>
      </c>
      <c r="T6282" s="1" t="s">
        <v>6826</v>
      </c>
      <c r="U6282" s="1"/>
      <c r="V6282" s="1" t="s">
        <v>6952</v>
      </c>
      <c r="W6282" s="1" t="s">
        <v>6826</v>
      </c>
    </row>
    <row r="6283" spans="1:23" x14ac:dyDescent="0.25">
      <c r="A6283" s="1">
        <v>1005880</v>
      </c>
      <c r="B6283" s="5" t="str">
        <f>VLOOKUP(H6283,'FIPS Basin X-walk'!$A$2:$F$3224,6,FALSE)</f>
        <v>Piedmont-Blue Ridge Prov</v>
      </c>
      <c r="C6283" s="1" t="s">
        <v>19856</v>
      </c>
      <c r="D6283" s="1"/>
      <c r="E6283" s="1"/>
      <c r="F6283" s="1" t="s">
        <v>19776</v>
      </c>
      <c r="G6283" s="1" t="s">
        <v>19848</v>
      </c>
      <c r="H6283" s="1">
        <v>45083</v>
      </c>
      <c r="I6283" s="1">
        <v>1005880</v>
      </c>
      <c r="J6283" s="1">
        <v>34.895600000000002</v>
      </c>
      <c r="K6283" s="1">
        <v>-82.177899999999994</v>
      </c>
      <c r="L6283" s="1" t="s">
        <v>25626</v>
      </c>
      <c r="M6283" s="1" t="s">
        <v>1527</v>
      </c>
      <c r="N6283" s="1" t="s">
        <v>19642</v>
      </c>
      <c r="O6283" s="1">
        <v>2022</v>
      </c>
      <c r="P6283" s="1">
        <v>29651</v>
      </c>
      <c r="Q6283" s="1" t="s">
        <v>19857</v>
      </c>
      <c r="R6283" s="1"/>
      <c r="S6283" s="1" t="s">
        <v>24419</v>
      </c>
      <c r="T6283" s="1" t="s">
        <v>6828</v>
      </c>
      <c r="U6283" s="1"/>
      <c r="V6283" s="1" t="s">
        <v>19858</v>
      </c>
      <c r="W6283" s="1" t="s">
        <v>6826</v>
      </c>
    </row>
    <row r="6284" spans="1:23" x14ac:dyDescent="0.25">
      <c r="A6284" s="1">
        <v>1007003</v>
      </c>
      <c r="B6284" s="5" t="str">
        <f>VLOOKUP(H6284,'FIPS Basin X-walk'!$A$2:$F$3224,6,FALSE)</f>
        <v>Piedmont-Blue Ridge Prov</v>
      </c>
      <c r="C6284" s="1" t="s">
        <v>19859</v>
      </c>
      <c r="D6284" s="1"/>
      <c r="E6284" s="1"/>
      <c r="F6284" s="1" t="s">
        <v>19860</v>
      </c>
      <c r="G6284" s="1" t="s">
        <v>19848</v>
      </c>
      <c r="H6284" s="1">
        <v>45083</v>
      </c>
      <c r="I6284" s="1">
        <v>1007003</v>
      </c>
      <c r="J6284" s="1">
        <v>34.846944000000001</v>
      </c>
      <c r="K6284" s="1">
        <v>-82.010555999999994</v>
      </c>
      <c r="L6284" s="1"/>
      <c r="M6284" s="1" t="s">
        <v>1527</v>
      </c>
      <c r="N6284" s="1" t="s">
        <v>19642</v>
      </c>
      <c r="O6284" s="1">
        <v>2022</v>
      </c>
      <c r="P6284" s="1">
        <v>29369</v>
      </c>
      <c r="Q6284" s="1" t="s">
        <v>601</v>
      </c>
      <c r="R6284" s="1"/>
      <c r="S6284" s="1" t="s">
        <v>24435</v>
      </c>
      <c r="T6284" s="1" t="s">
        <v>6826</v>
      </c>
      <c r="U6284" s="1"/>
      <c r="V6284" s="1" t="s">
        <v>6881</v>
      </c>
      <c r="W6284" s="1" t="s">
        <v>6826</v>
      </c>
    </row>
    <row r="6285" spans="1:23" x14ac:dyDescent="0.25">
      <c r="A6285" s="1">
        <v>1001780</v>
      </c>
      <c r="B6285" s="5" t="str">
        <f>VLOOKUP(H6285,'FIPS Basin X-walk'!$A$2:$F$3224,6,FALSE)</f>
        <v>Piedmont-Blue Ridge Prov</v>
      </c>
      <c r="C6285" s="1" t="s">
        <v>19850</v>
      </c>
      <c r="D6285" s="1"/>
      <c r="E6285" s="1"/>
      <c r="F6285" s="1" t="s">
        <v>19851</v>
      </c>
      <c r="G6285" s="1" t="s">
        <v>19848</v>
      </c>
      <c r="H6285" s="1">
        <v>45083</v>
      </c>
      <c r="I6285" s="1">
        <v>1001780</v>
      </c>
      <c r="J6285" s="1">
        <v>35.027816999999999</v>
      </c>
      <c r="K6285" s="1">
        <v>-81.878960000000006</v>
      </c>
      <c r="L6285" s="1"/>
      <c r="M6285" s="1" t="s">
        <v>1527</v>
      </c>
      <c r="N6285" s="1" t="s">
        <v>19642</v>
      </c>
      <c r="O6285" s="1">
        <v>2022</v>
      </c>
      <c r="P6285" s="1">
        <v>29307</v>
      </c>
      <c r="Q6285" s="1" t="s">
        <v>19852</v>
      </c>
      <c r="R6285" s="1" t="s">
        <v>24459</v>
      </c>
      <c r="S6285" s="1" t="s">
        <v>24414</v>
      </c>
      <c r="T6285" s="1" t="s">
        <v>6826</v>
      </c>
      <c r="U6285" s="1"/>
      <c r="V6285" s="1" t="s">
        <v>7185</v>
      </c>
      <c r="W6285" s="1" t="s">
        <v>6826</v>
      </c>
    </row>
    <row r="6286" spans="1:23" x14ac:dyDescent="0.25">
      <c r="A6286" s="1">
        <v>1004251</v>
      </c>
      <c r="B6286" s="5" t="str">
        <f>VLOOKUP(H6286,'FIPS Basin X-walk'!$A$2:$F$3224,6,FALSE)</f>
        <v>Piedmont-Blue Ridge Prov</v>
      </c>
      <c r="C6286" s="1" t="s">
        <v>19861</v>
      </c>
      <c r="D6286" s="1"/>
      <c r="E6286" s="1"/>
      <c r="F6286" s="1" t="s">
        <v>19854</v>
      </c>
      <c r="G6286" s="1" t="s">
        <v>19848</v>
      </c>
      <c r="H6286" s="1">
        <v>45083</v>
      </c>
      <c r="I6286" s="1">
        <v>1004251</v>
      </c>
      <c r="J6286" s="1">
        <v>34.993969</v>
      </c>
      <c r="K6286" s="1">
        <v>-82.138341999999994</v>
      </c>
      <c r="L6286" s="1"/>
      <c r="M6286" s="1" t="s">
        <v>1527</v>
      </c>
      <c r="N6286" s="1" t="s">
        <v>19642</v>
      </c>
      <c r="O6286" s="1">
        <v>2022</v>
      </c>
      <c r="P6286" s="1">
        <v>29385</v>
      </c>
      <c r="Q6286" s="1" t="s">
        <v>19862</v>
      </c>
      <c r="R6286" s="1"/>
      <c r="S6286" s="1" t="s">
        <v>24358</v>
      </c>
      <c r="T6286" s="1" t="s">
        <v>6828</v>
      </c>
      <c r="U6286" s="1"/>
      <c r="V6286" s="1" t="s">
        <v>19863</v>
      </c>
      <c r="W6286" s="1" t="s">
        <v>6826</v>
      </c>
    </row>
    <row r="6287" spans="1:23" x14ac:dyDescent="0.25">
      <c r="A6287" s="1">
        <v>1007892</v>
      </c>
      <c r="B6287" s="5" t="str">
        <f>VLOOKUP(H6287,'FIPS Basin X-walk'!$A$2:$F$3224,6,FALSE)</f>
        <v>Piedmont-Blue Ridge Prov</v>
      </c>
      <c r="C6287" s="1" t="s">
        <v>19853</v>
      </c>
      <c r="D6287" s="1"/>
      <c r="E6287" s="1"/>
      <c r="F6287" s="1" t="s">
        <v>19854</v>
      </c>
      <c r="G6287" s="1" t="s">
        <v>19848</v>
      </c>
      <c r="H6287" s="1">
        <v>45083</v>
      </c>
      <c r="I6287" s="1">
        <v>1007892</v>
      </c>
      <c r="J6287" s="1">
        <v>34.92868</v>
      </c>
      <c r="K6287" s="1">
        <v>-82.077839999999995</v>
      </c>
      <c r="L6287" s="1"/>
      <c r="M6287" s="1" t="s">
        <v>1527</v>
      </c>
      <c r="N6287" s="1" t="s">
        <v>19642</v>
      </c>
      <c r="O6287" s="1">
        <v>2022</v>
      </c>
      <c r="P6287" s="1">
        <v>29385</v>
      </c>
      <c r="Q6287" s="1" t="s">
        <v>19855</v>
      </c>
      <c r="R6287" s="1"/>
      <c r="S6287" s="1" t="s">
        <v>24358</v>
      </c>
      <c r="T6287" s="1" t="s">
        <v>6826</v>
      </c>
      <c r="U6287" s="1"/>
      <c r="V6287" s="1" t="s">
        <v>6878</v>
      </c>
      <c r="W6287" s="1" t="s">
        <v>6826</v>
      </c>
    </row>
    <row r="6288" spans="1:23" x14ac:dyDescent="0.25">
      <c r="A6288" s="1">
        <v>1001037</v>
      </c>
      <c r="B6288" s="5" t="str">
        <f>VLOOKUP(H6288,'FIPS Basin X-walk'!$A$2:$F$3224,6,FALSE)</f>
        <v>Illinois Basin</v>
      </c>
      <c r="C6288" s="1" t="s">
        <v>11873</v>
      </c>
      <c r="D6288" s="1"/>
      <c r="E6288" s="1" t="s">
        <v>6828</v>
      </c>
      <c r="F6288" s="1" t="s">
        <v>11874</v>
      </c>
      <c r="G6288" s="1" t="s">
        <v>1692</v>
      </c>
      <c r="H6288" s="1">
        <v>18147</v>
      </c>
      <c r="I6288" s="1">
        <v>1001037</v>
      </c>
      <c r="J6288" s="1">
        <v>37.925600000000003</v>
      </c>
      <c r="K6288" s="1">
        <v>-87.037199999999999</v>
      </c>
      <c r="L6288" s="1"/>
      <c r="M6288" s="1" t="s">
        <v>1499</v>
      </c>
      <c r="N6288" s="1" t="s">
        <v>11457</v>
      </c>
      <c r="O6288" s="1">
        <v>2022</v>
      </c>
      <c r="P6288" s="1">
        <v>47635</v>
      </c>
      <c r="Q6288" s="1" t="s">
        <v>11875</v>
      </c>
      <c r="R6288" s="1"/>
      <c r="S6288" s="1" t="s">
        <v>24355</v>
      </c>
      <c r="T6288" s="1" t="s">
        <v>6826</v>
      </c>
      <c r="U6288" s="1"/>
      <c r="V6288" s="1" t="s">
        <v>8013</v>
      </c>
      <c r="W6288" s="1" t="s">
        <v>6828</v>
      </c>
    </row>
    <row r="6289" spans="1:23" x14ac:dyDescent="0.25">
      <c r="A6289" s="1">
        <v>1000214</v>
      </c>
      <c r="B6289" s="5" t="str">
        <f>VLOOKUP(H6289,'FIPS Basin X-walk'!$A$2:$F$3224,6,FALSE)</f>
        <v>Illinois Basin</v>
      </c>
      <c r="C6289" s="1" t="s">
        <v>11876</v>
      </c>
      <c r="D6289" s="1"/>
      <c r="E6289" s="1"/>
      <c r="F6289" s="1" t="s">
        <v>11874</v>
      </c>
      <c r="G6289" s="1" t="s">
        <v>11877</v>
      </c>
      <c r="H6289" s="1">
        <v>18147</v>
      </c>
      <c r="I6289" s="1">
        <v>1000214</v>
      </c>
      <c r="J6289" s="1">
        <v>37.984900000000003</v>
      </c>
      <c r="K6289" s="1">
        <v>-87.025899999999993</v>
      </c>
      <c r="L6289" s="1"/>
      <c r="M6289" s="1" t="s">
        <v>1499</v>
      </c>
      <c r="N6289" s="1" t="s">
        <v>11457</v>
      </c>
      <c r="O6289" s="1">
        <v>2022</v>
      </c>
      <c r="P6289" s="1">
        <v>47635</v>
      </c>
      <c r="Q6289" s="1" t="s">
        <v>11878</v>
      </c>
      <c r="R6289" s="1"/>
      <c r="S6289" s="1" t="s">
        <v>24372</v>
      </c>
      <c r="T6289" s="1" t="s">
        <v>6826</v>
      </c>
      <c r="U6289" s="1"/>
      <c r="V6289" s="1" t="s">
        <v>10904</v>
      </c>
      <c r="W6289" s="1" t="s">
        <v>6826</v>
      </c>
    </row>
    <row r="6290" spans="1:23" x14ac:dyDescent="0.25">
      <c r="A6290" s="1">
        <v>1001723</v>
      </c>
      <c r="B6290" s="5" t="str">
        <f>VLOOKUP(H6290,'FIPS Basin X-walk'!$A$2:$F$3224,6,FALSE)</f>
        <v>Sioux Uplift</v>
      </c>
      <c r="C6290" s="1" t="s">
        <v>19982</v>
      </c>
      <c r="D6290" s="1"/>
      <c r="E6290" s="1"/>
      <c r="F6290" s="1" t="s">
        <v>7868</v>
      </c>
      <c r="G6290" s="1" t="s">
        <v>19983</v>
      </c>
      <c r="H6290" s="1">
        <v>46115</v>
      </c>
      <c r="I6290" s="1">
        <v>1001723</v>
      </c>
      <c r="J6290" s="1">
        <v>44.911659999999998</v>
      </c>
      <c r="K6290" s="1">
        <v>-98.501450000000006</v>
      </c>
      <c r="L6290" s="1"/>
      <c r="M6290" s="1" t="s">
        <v>1562</v>
      </c>
      <c r="N6290" s="1" t="s">
        <v>19888</v>
      </c>
      <c r="O6290" s="1">
        <v>2022</v>
      </c>
      <c r="P6290" s="1">
        <v>57469</v>
      </c>
      <c r="Q6290" s="1" t="s">
        <v>19984</v>
      </c>
      <c r="R6290" s="1"/>
      <c r="S6290" s="1" t="s">
        <v>24378</v>
      </c>
      <c r="T6290" s="1" t="s">
        <v>6826</v>
      </c>
      <c r="U6290" s="1"/>
      <c r="V6290" s="1" t="s">
        <v>19985</v>
      </c>
      <c r="W6290" s="1" t="s">
        <v>6826</v>
      </c>
    </row>
    <row r="6291" spans="1:23" x14ac:dyDescent="0.25">
      <c r="A6291" s="1">
        <v>1004773</v>
      </c>
      <c r="B6291" s="5" t="str">
        <f>VLOOKUP(H6291,'FIPS Basin X-walk'!$A$2:$F$3224,6,FALSE)</f>
        <v>Eastern Columbia Basin</v>
      </c>
      <c r="C6291" s="1" t="s">
        <v>22683</v>
      </c>
      <c r="D6291" s="1"/>
      <c r="E6291" s="1"/>
      <c r="F6291" s="1" t="s">
        <v>22684</v>
      </c>
      <c r="G6291" s="1" t="s">
        <v>22685</v>
      </c>
      <c r="H6291" s="1">
        <v>53063</v>
      </c>
      <c r="I6291" s="1">
        <v>1004773</v>
      </c>
      <c r="J6291" s="1">
        <v>47.277256000000001</v>
      </c>
      <c r="K6291" s="1">
        <v>-117.40673700000001</v>
      </c>
      <c r="L6291" s="1"/>
      <c r="M6291" s="1" t="s">
        <v>1480</v>
      </c>
      <c r="N6291" s="1" t="s">
        <v>9611</v>
      </c>
      <c r="O6291" s="1">
        <v>2022</v>
      </c>
      <c r="P6291" s="1">
        <v>99170</v>
      </c>
      <c r="Q6291" s="1" t="s">
        <v>154</v>
      </c>
      <c r="R6291" s="1"/>
      <c r="S6291" s="1" t="s">
        <v>24435</v>
      </c>
      <c r="T6291" s="1" t="s">
        <v>6826</v>
      </c>
      <c r="U6291" s="1"/>
      <c r="V6291" s="1" t="s">
        <v>12735</v>
      </c>
      <c r="W6291" s="1" t="s">
        <v>6826</v>
      </c>
    </row>
    <row r="6292" spans="1:23" x14ac:dyDescent="0.25">
      <c r="A6292" s="1">
        <v>1000363</v>
      </c>
      <c r="B6292" s="5" t="str">
        <f>VLOOKUP(H6292,'FIPS Basin X-walk'!$A$2:$F$3224,6,FALSE)</f>
        <v>Eastern Columbia Basin</v>
      </c>
      <c r="C6292" s="1" t="s">
        <v>22692</v>
      </c>
      <c r="D6292" s="1"/>
      <c r="E6292" s="1"/>
      <c r="F6292" s="1" t="s">
        <v>22693</v>
      </c>
      <c r="G6292" s="1" t="s">
        <v>22685</v>
      </c>
      <c r="H6292" s="1">
        <v>53063</v>
      </c>
      <c r="I6292" s="1">
        <v>1000363</v>
      </c>
      <c r="J6292" s="1">
        <v>47.583604000000001</v>
      </c>
      <c r="K6292" s="1">
        <v>-117.568511</v>
      </c>
      <c r="L6292" s="1"/>
      <c r="M6292" s="1" t="s">
        <v>1480</v>
      </c>
      <c r="N6292" s="1" t="s">
        <v>9611</v>
      </c>
      <c r="O6292" s="1">
        <v>2022</v>
      </c>
      <c r="P6292" s="1">
        <v>99224</v>
      </c>
      <c r="Q6292" s="1" t="s">
        <v>24494</v>
      </c>
      <c r="R6292" s="1"/>
      <c r="S6292" s="1" t="s">
        <v>24495</v>
      </c>
      <c r="T6292" s="1" t="s">
        <v>6826</v>
      </c>
      <c r="U6292" s="1"/>
      <c r="V6292" s="1" t="s">
        <v>9468</v>
      </c>
      <c r="W6292" s="1" t="s">
        <v>6826</v>
      </c>
    </row>
    <row r="6293" spans="1:23" x14ac:dyDescent="0.25">
      <c r="A6293" s="1">
        <v>1003050</v>
      </c>
      <c r="B6293" s="5" t="str">
        <f>VLOOKUP(H6293,'FIPS Basin X-walk'!$A$2:$F$3224,6,FALSE)</f>
        <v>Eastern Columbia Basin</v>
      </c>
      <c r="C6293" s="1" t="s">
        <v>22686</v>
      </c>
      <c r="D6293" s="1"/>
      <c r="E6293" s="1"/>
      <c r="F6293" s="1" t="s">
        <v>1637</v>
      </c>
      <c r="G6293" s="1" t="s">
        <v>22685</v>
      </c>
      <c r="H6293" s="1">
        <v>53063</v>
      </c>
      <c r="I6293" s="1">
        <v>1003050</v>
      </c>
      <c r="J6293" s="1">
        <v>47.66</v>
      </c>
      <c r="K6293" s="1">
        <v>-117.39</v>
      </c>
      <c r="L6293" s="1"/>
      <c r="M6293" s="1" t="s">
        <v>1480</v>
      </c>
      <c r="N6293" s="1" t="s">
        <v>9611</v>
      </c>
      <c r="O6293" s="1">
        <v>2022</v>
      </c>
      <c r="P6293" s="1">
        <v>99220</v>
      </c>
      <c r="Q6293" s="1" t="s">
        <v>1345</v>
      </c>
      <c r="R6293" s="1"/>
      <c r="S6293" s="1" t="s">
        <v>24359</v>
      </c>
      <c r="T6293" s="1" t="s">
        <v>7005</v>
      </c>
      <c r="U6293" s="1"/>
      <c r="V6293" s="1" t="s">
        <v>10770</v>
      </c>
      <c r="W6293" s="1" t="s">
        <v>6826</v>
      </c>
    </row>
    <row r="6294" spans="1:23" x14ac:dyDescent="0.25">
      <c r="A6294" s="1">
        <v>1004053</v>
      </c>
      <c r="B6294" s="5" t="str">
        <f>VLOOKUP(H6294,'FIPS Basin X-walk'!$A$2:$F$3224,6,FALSE)</f>
        <v>Eastern Columbia Basin</v>
      </c>
      <c r="C6294" s="1" t="s">
        <v>22694</v>
      </c>
      <c r="D6294" s="1"/>
      <c r="E6294" s="1"/>
      <c r="F6294" s="1" t="s">
        <v>22693</v>
      </c>
      <c r="G6294" s="1" t="s">
        <v>22685</v>
      </c>
      <c r="H6294" s="1">
        <v>53063</v>
      </c>
      <c r="I6294" s="1">
        <v>1004053</v>
      </c>
      <c r="J6294" s="1">
        <v>47.628459999999997</v>
      </c>
      <c r="K6294" s="1">
        <v>-117.49944000000001</v>
      </c>
      <c r="L6294" s="1"/>
      <c r="M6294" s="1" t="s">
        <v>1480</v>
      </c>
      <c r="N6294" s="1" t="s">
        <v>9611</v>
      </c>
      <c r="O6294" s="1">
        <v>2022</v>
      </c>
      <c r="P6294" s="1">
        <v>99224</v>
      </c>
      <c r="Q6294" s="1" t="s">
        <v>22695</v>
      </c>
      <c r="R6294" s="1"/>
      <c r="S6294" s="1" t="s">
        <v>24389</v>
      </c>
      <c r="T6294" s="1" t="s">
        <v>6826</v>
      </c>
      <c r="U6294" s="1"/>
      <c r="V6294" s="1" t="s">
        <v>25212</v>
      </c>
      <c r="W6294" s="1" t="s">
        <v>6828</v>
      </c>
    </row>
    <row r="6295" spans="1:23" x14ac:dyDescent="0.25">
      <c r="A6295" s="1">
        <v>1010805</v>
      </c>
      <c r="B6295" s="5" t="str">
        <f>VLOOKUP(H6295,'FIPS Basin X-walk'!$A$2:$F$3224,6,FALSE)</f>
        <v>Eastern Columbia Basin</v>
      </c>
      <c r="C6295" s="1" t="s">
        <v>22687</v>
      </c>
      <c r="D6295" s="1"/>
      <c r="E6295" s="1"/>
      <c r="F6295" s="1" t="s">
        <v>1637</v>
      </c>
      <c r="G6295" s="1" t="s">
        <v>22685</v>
      </c>
      <c r="H6295" s="1">
        <v>53063</v>
      </c>
      <c r="I6295" s="1">
        <v>1010805</v>
      </c>
      <c r="J6295" s="1">
        <v>47.66</v>
      </c>
      <c r="K6295" s="1">
        <v>-117.39</v>
      </c>
      <c r="L6295" s="1"/>
      <c r="M6295" s="1" t="s">
        <v>1480</v>
      </c>
      <c r="N6295" s="1" t="s">
        <v>9611</v>
      </c>
      <c r="O6295" s="1">
        <v>2022</v>
      </c>
      <c r="P6295" s="1">
        <v>99220</v>
      </c>
      <c r="Q6295" s="1" t="s">
        <v>22688</v>
      </c>
      <c r="R6295" s="1"/>
      <c r="S6295" s="1" t="s">
        <v>24360</v>
      </c>
      <c r="T6295" s="1" t="s">
        <v>6826</v>
      </c>
      <c r="U6295" s="1"/>
      <c r="V6295" s="1" t="s">
        <v>10770</v>
      </c>
      <c r="W6295" s="1" t="s">
        <v>6826</v>
      </c>
    </row>
    <row r="6296" spans="1:23" x14ac:dyDescent="0.25">
      <c r="A6296" s="1">
        <v>1002056</v>
      </c>
      <c r="B6296" s="5" t="str">
        <f>VLOOKUP(H6296,'FIPS Basin X-walk'!$A$2:$F$3224,6,FALSE)</f>
        <v>Eastern Columbia Basin</v>
      </c>
      <c r="C6296" s="1" t="s">
        <v>22696</v>
      </c>
      <c r="D6296" s="1"/>
      <c r="E6296" s="1"/>
      <c r="F6296" s="1" t="s">
        <v>22690</v>
      </c>
      <c r="G6296" s="1" t="s">
        <v>22685</v>
      </c>
      <c r="H6296" s="1">
        <v>53063</v>
      </c>
      <c r="I6296" s="1">
        <v>1002056</v>
      </c>
      <c r="J6296" s="1">
        <v>47.687074000000003</v>
      </c>
      <c r="K6296" s="1">
        <v>-117.212673</v>
      </c>
      <c r="L6296" s="1"/>
      <c r="M6296" s="1" t="s">
        <v>1480</v>
      </c>
      <c r="N6296" s="1" t="s">
        <v>9611</v>
      </c>
      <c r="O6296" s="1">
        <v>2022</v>
      </c>
      <c r="P6296" s="1">
        <v>99216</v>
      </c>
      <c r="Q6296" s="1" t="s">
        <v>22697</v>
      </c>
      <c r="R6296" s="1"/>
      <c r="S6296" s="1" t="s">
        <v>24722</v>
      </c>
      <c r="T6296" s="1" t="s">
        <v>6826</v>
      </c>
      <c r="U6296" s="1"/>
      <c r="V6296" s="1" t="s">
        <v>17996</v>
      </c>
      <c r="W6296" s="1" t="s">
        <v>6826</v>
      </c>
    </row>
    <row r="6297" spans="1:23" x14ac:dyDescent="0.25">
      <c r="A6297" s="1">
        <v>1010860</v>
      </c>
      <c r="B6297" s="5" t="str">
        <f>VLOOKUP(H6297,'FIPS Basin X-walk'!$A$2:$F$3224,6,FALSE)</f>
        <v>Eastern Columbia Basin</v>
      </c>
      <c r="C6297" s="1" t="s">
        <v>22689</v>
      </c>
      <c r="D6297" s="1"/>
      <c r="E6297" s="1"/>
      <c r="F6297" s="1" t="s">
        <v>22690</v>
      </c>
      <c r="G6297" s="1" t="s">
        <v>22685</v>
      </c>
      <c r="H6297" s="1">
        <v>53063</v>
      </c>
      <c r="I6297" s="1">
        <v>1010860</v>
      </c>
      <c r="J6297" s="1">
        <v>47.696823000000002</v>
      </c>
      <c r="K6297" s="1">
        <v>-117.154729</v>
      </c>
      <c r="L6297" s="1"/>
      <c r="M6297" s="1" t="s">
        <v>1480</v>
      </c>
      <c r="N6297" s="1" t="s">
        <v>9611</v>
      </c>
      <c r="O6297" s="1">
        <v>2022</v>
      </c>
      <c r="P6297" s="1">
        <v>99027</v>
      </c>
      <c r="Q6297" s="1" t="s">
        <v>22691</v>
      </c>
      <c r="R6297" s="1"/>
      <c r="S6297" s="1" t="s">
        <v>24355</v>
      </c>
      <c r="T6297" s="1" t="s">
        <v>6826</v>
      </c>
      <c r="U6297" s="1"/>
      <c r="V6297" s="1" t="s">
        <v>10770</v>
      </c>
      <c r="W6297" s="1" t="s">
        <v>6828</v>
      </c>
    </row>
    <row r="6298" spans="1:23" x14ac:dyDescent="0.25">
      <c r="A6298" s="1">
        <v>1005300</v>
      </c>
      <c r="B6298" s="5" t="str">
        <f>VLOOKUP(H6298,'FIPS Basin X-walk'!$A$2:$F$3224,6,FALSE)</f>
        <v>Piedmont-Blue Ridge Prov</v>
      </c>
      <c r="C6298" s="1" t="s">
        <v>22383</v>
      </c>
      <c r="D6298" s="1"/>
      <c r="E6298" s="1"/>
      <c r="F6298" s="1" t="s">
        <v>2217</v>
      </c>
      <c r="G6298" s="1" t="s">
        <v>22384</v>
      </c>
      <c r="H6298" s="1">
        <v>51177</v>
      </c>
      <c r="I6298" s="1">
        <v>1005300</v>
      </c>
      <c r="J6298" s="1">
        <v>38.129440000000002</v>
      </c>
      <c r="K6298" s="1">
        <v>-77.717659999999995</v>
      </c>
      <c r="L6298" s="1"/>
      <c r="M6298" s="1" t="s">
        <v>1486</v>
      </c>
      <c r="N6298" s="1" t="s">
        <v>15119</v>
      </c>
      <c r="O6298" s="1">
        <v>2022</v>
      </c>
      <c r="P6298" s="1">
        <v>22551</v>
      </c>
      <c r="Q6298" s="1" t="s">
        <v>22385</v>
      </c>
      <c r="R6298" s="1"/>
      <c r="S6298" s="1" t="s">
        <v>24358</v>
      </c>
      <c r="T6298" s="1" t="s">
        <v>6826</v>
      </c>
      <c r="U6298" s="1"/>
      <c r="V6298" s="1" t="s">
        <v>25488</v>
      </c>
      <c r="W6298" s="1" t="s">
        <v>6826</v>
      </c>
    </row>
    <row r="6299" spans="1:23" x14ac:dyDescent="0.25">
      <c r="A6299" s="1">
        <v>1001860</v>
      </c>
      <c r="B6299" s="5" t="str">
        <f>VLOOKUP(H6299,'FIPS Basin X-walk'!$A$2:$F$3224,6,FALSE)</f>
        <v>Gulf Coast Basin (LA, TX)</v>
      </c>
      <c r="C6299" s="1" t="s">
        <v>13521</v>
      </c>
      <c r="D6299" s="1"/>
      <c r="E6299" s="1"/>
      <c r="F6299" s="1" t="s">
        <v>13522</v>
      </c>
      <c r="G6299" s="1" t="s">
        <v>13514</v>
      </c>
      <c r="H6299" s="1">
        <v>22087</v>
      </c>
      <c r="I6299" s="1">
        <v>1001860</v>
      </c>
      <c r="J6299" s="1">
        <v>29.953576000000002</v>
      </c>
      <c r="K6299" s="1">
        <v>-89.997583000000006</v>
      </c>
      <c r="L6299" s="1"/>
      <c r="M6299" s="1" t="s">
        <v>1483</v>
      </c>
      <c r="N6299" s="1" t="s">
        <v>13028</v>
      </c>
      <c r="O6299" s="1">
        <v>2022</v>
      </c>
      <c r="P6299" s="1">
        <v>70032</v>
      </c>
      <c r="Q6299" s="1" t="s">
        <v>13523</v>
      </c>
      <c r="R6299" s="1"/>
      <c r="S6299" s="1" t="s">
        <v>24785</v>
      </c>
      <c r="T6299" s="1" t="s">
        <v>6826</v>
      </c>
      <c r="U6299" s="1"/>
      <c r="V6299" s="1" t="s">
        <v>9962</v>
      </c>
      <c r="W6299" s="1" t="s">
        <v>6826</v>
      </c>
    </row>
    <row r="6300" spans="1:23" x14ac:dyDescent="0.25">
      <c r="A6300" s="1">
        <v>1005132</v>
      </c>
      <c r="B6300" s="5" t="str">
        <f>VLOOKUP(H6300,'FIPS Basin X-walk'!$A$2:$F$3224,6,FALSE)</f>
        <v>Gulf Coast Basin (LA, TX)</v>
      </c>
      <c r="C6300" s="1" t="s">
        <v>13518</v>
      </c>
      <c r="D6300" s="1"/>
      <c r="E6300" s="1" t="s">
        <v>6828</v>
      </c>
      <c r="F6300" s="1" t="s">
        <v>13519</v>
      </c>
      <c r="G6300" s="1" t="s">
        <v>13514</v>
      </c>
      <c r="H6300" s="1">
        <v>22087</v>
      </c>
      <c r="I6300" s="1">
        <v>1005132</v>
      </c>
      <c r="J6300" s="1">
        <v>29.938186000000002</v>
      </c>
      <c r="K6300" s="1">
        <v>-89.976527000000004</v>
      </c>
      <c r="L6300" s="1"/>
      <c r="M6300" s="1" t="s">
        <v>1483</v>
      </c>
      <c r="N6300" s="1" t="s">
        <v>13028</v>
      </c>
      <c r="O6300" s="1">
        <v>2022</v>
      </c>
      <c r="P6300" s="1">
        <v>70043</v>
      </c>
      <c r="Q6300" s="1" t="s">
        <v>13520</v>
      </c>
      <c r="R6300" s="1"/>
      <c r="S6300" s="1" t="s">
        <v>24423</v>
      </c>
      <c r="T6300" s="1" t="s">
        <v>6826</v>
      </c>
      <c r="U6300" s="1"/>
      <c r="V6300" s="1" t="s">
        <v>10930</v>
      </c>
      <c r="W6300" s="1" t="s">
        <v>6826</v>
      </c>
    </row>
    <row r="6301" spans="1:23" x14ac:dyDescent="0.25">
      <c r="A6301" s="1">
        <v>1007625</v>
      </c>
      <c r="B6301" s="5" t="str">
        <f>VLOOKUP(H6301,'FIPS Basin X-walk'!$A$2:$F$3224,6,FALSE)</f>
        <v>Gulf Coast Basin (LA, TX)</v>
      </c>
      <c r="C6301" s="1" t="s">
        <v>13524</v>
      </c>
      <c r="D6301" s="1"/>
      <c r="E6301" s="1"/>
      <c r="F6301" s="1" t="s">
        <v>13519</v>
      </c>
      <c r="G6301" s="1" t="s">
        <v>13514</v>
      </c>
      <c r="H6301" s="1">
        <v>22087</v>
      </c>
      <c r="I6301" s="1">
        <v>1007625</v>
      </c>
      <c r="J6301" s="1">
        <v>29.936411</v>
      </c>
      <c r="K6301" s="1">
        <v>-89.972954000000001</v>
      </c>
      <c r="L6301" s="1" t="s">
        <v>24473</v>
      </c>
      <c r="M6301" s="1" t="s">
        <v>1483</v>
      </c>
      <c r="N6301" s="1" t="s">
        <v>13028</v>
      </c>
      <c r="O6301" s="1">
        <v>2022</v>
      </c>
      <c r="P6301" s="1">
        <v>70043</v>
      </c>
      <c r="Q6301" s="1" t="s">
        <v>13525</v>
      </c>
      <c r="R6301" s="1" t="s">
        <v>25313</v>
      </c>
      <c r="S6301" s="1" t="s">
        <v>24369</v>
      </c>
      <c r="T6301" s="1" t="s">
        <v>6826</v>
      </c>
      <c r="U6301" s="1"/>
      <c r="V6301" s="1" t="s">
        <v>8380</v>
      </c>
      <c r="W6301" s="1" t="s">
        <v>6826</v>
      </c>
    </row>
    <row r="6302" spans="1:23" x14ac:dyDescent="0.25">
      <c r="A6302" s="1">
        <v>1007059</v>
      </c>
      <c r="B6302" s="5" t="str">
        <f>VLOOKUP(H6302,'FIPS Basin X-walk'!$A$2:$F$3224,6,FALSE)</f>
        <v>Gulf Coast Basin (LA, TX)</v>
      </c>
      <c r="C6302" s="1" t="s">
        <v>13515</v>
      </c>
      <c r="D6302" s="1"/>
      <c r="E6302" s="1"/>
      <c r="F6302" s="1" t="s">
        <v>13516</v>
      </c>
      <c r="G6302" s="1" t="s">
        <v>13514</v>
      </c>
      <c r="H6302" s="1">
        <v>22087</v>
      </c>
      <c r="I6302" s="1">
        <v>1007059</v>
      </c>
      <c r="J6302" s="1">
        <v>29.930516999999998</v>
      </c>
      <c r="K6302" s="1">
        <v>-89.940642999999994</v>
      </c>
      <c r="L6302" s="1"/>
      <c r="M6302" s="1" t="s">
        <v>1483</v>
      </c>
      <c r="N6302" s="1" t="s">
        <v>13028</v>
      </c>
      <c r="O6302" s="1">
        <v>2022</v>
      </c>
      <c r="P6302" s="1">
        <v>70075</v>
      </c>
      <c r="Q6302" s="1" t="s">
        <v>13517</v>
      </c>
      <c r="R6302" s="1"/>
      <c r="S6302" s="1" t="s">
        <v>24369</v>
      </c>
      <c r="T6302" s="1" t="s">
        <v>6826</v>
      </c>
      <c r="U6302" s="1"/>
      <c r="V6302" s="1" t="s">
        <v>8406</v>
      </c>
      <c r="W6302" s="1" t="s">
        <v>6826</v>
      </c>
    </row>
    <row r="6303" spans="1:23" x14ac:dyDescent="0.25">
      <c r="A6303" s="1">
        <v>1001852</v>
      </c>
      <c r="B6303" s="5" t="str">
        <f>VLOOKUP(H6303,'FIPS Basin X-walk'!$A$2:$F$3224,6,FALSE)</f>
        <v>Gulf Coast Basin (LA, TX)</v>
      </c>
      <c r="C6303" s="1" t="s">
        <v>13512</v>
      </c>
      <c r="D6303" s="1"/>
      <c r="E6303" s="1"/>
      <c r="F6303" s="1" t="s">
        <v>13513</v>
      </c>
      <c r="G6303" s="1" t="s">
        <v>13514</v>
      </c>
      <c r="H6303" s="1">
        <v>22087</v>
      </c>
      <c r="I6303" s="1">
        <v>1001852</v>
      </c>
      <c r="J6303" s="1">
        <v>29.865950000000002</v>
      </c>
      <c r="K6303" s="1">
        <v>-89.833550000000002</v>
      </c>
      <c r="L6303" s="1"/>
      <c r="M6303" s="1" t="s">
        <v>1483</v>
      </c>
      <c r="N6303" s="1" t="s">
        <v>13028</v>
      </c>
      <c r="O6303" s="1">
        <v>2022</v>
      </c>
      <c r="P6303" s="1">
        <v>70085</v>
      </c>
      <c r="Q6303" s="1" t="s">
        <v>23990</v>
      </c>
      <c r="R6303" s="1"/>
      <c r="S6303" s="1" t="s">
        <v>24435</v>
      </c>
      <c r="T6303" s="1" t="s">
        <v>6826</v>
      </c>
      <c r="U6303" s="1"/>
      <c r="V6303" s="1" t="s">
        <v>6884</v>
      </c>
      <c r="W6303" s="1" t="s">
        <v>6826</v>
      </c>
    </row>
    <row r="6304" spans="1:23" x14ac:dyDescent="0.25">
      <c r="A6304" s="1">
        <v>1001190</v>
      </c>
      <c r="B6304" s="5" t="str">
        <f>VLOOKUP(H6304,'FIPS Basin X-walk'!$A$2:$F$3224,6,FALSE)</f>
        <v>Gulf Coast Basin (LA, TX)</v>
      </c>
      <c r="C6304" s="1" t="s">
        <v>24654</v>
      </c>
      <c r="D6304" s="1"/>
      <c r="E6304" s="1"/>
      <c r="F6304" s="1" t="s">
        <v>13532</v>
      </c>
      <c r="G6304" s="1" t="s">
        <v>1736</v>
      </c>
      <c r="H6304" s="1">
        <v>22089</v>
      </c>
      <c r="I6304" s="1">
        <v>1001190</v>
      </c>
      <c r="J6304" s="1">
        <v>29.999400000000001</v>
      </c>
      <c r="K6304" s="1">
        <v>-90.475800000000007</v>
      </c>
      <c r="L6304" s="1"/>
      <c r="M6304" s="1" t="s">
        <v>1483</v>
      </c>
      <c r="N6304" s="1" t="s">
        <v>13028</v>
      </c>
      <c r="O6304" s="1">
        <v>2022</v>
      </c>
      <c r="P6304" s="1">
        <v>70066</v>
      </c>
      <c r="Q6304" s="1" t="s">
        <v>13533</v>
      </c>
      <c r="R6304" s="1"/>
      <c r="S6304" s="1" t="s">
        <v>24355</v>
      </c>
      <c r="T6304" s="1" t="s">
        <v>6826</v>
      </c>
      <c r="U6304" s="1"/>
      <c r="V6304" s="1" t="s">
        <v>7837</v>
      </c>
      <c r="W6304" s="1" t="s">
        <v>6828</v>
      </c>
    </row>
    <row r="6305" spans="1:23" x14ac:dyDescent="0.25">
      <c r="A6305" s="1">
        <v>1014594</v>
      </c>
      <c r="B6305" s="5" t="str">
        <f>VLOOKUP(H6305,'FIPS Basin X-walk'!$A$2:$F$3224,6,FALSE)</f>
        <v>Gulf Coast Basin (LA, TX)</v>
      </c>
      <c r="C6305" s="1" t="s">
        <v>27276</v>
      </c>
      <c r="D6305" s="1"/>
      <c r="E6305" s="1"/>
      <c r="F6305" s="1" t="s">
        <v>13535</v>
      </c>
      <c r="G6305" s="1" t="s">
        <v>1736</v>
      </c>
      <c r="H6305" s="1">
        <v>22089</v>
      </c>
      <c r="I6305" s="1">
        <v>1014594</v>
      </c>
      <c r="J6305" s="1">
        <v>29.999440290761399</v>
      </c>
      <c r="K6305" s="1">
        <v>-90.384689825157594</v>
      </c>
      <c r="L6305" s="1"/>
      <c r="M6305" s="1" t="s">
        <v>1483</v>
      </c>
      <c r="N6305" s="1" t="s">
        <v>13028</v>
      </c>
      <c r="O6305" s="1">
        <v>2022</v>
      </c>
      <c r="P6305" s="1">
        <v>70079</v>
      </c>
      <c r="Q6305" s="1" t="s">
        <v>27277</v>
      </c>
      <c r="R6305" s="1"/>
      <c r="S6305" s="1">
        <v>325199</v>
      </c>
      <c r="T6305" s="1" t="s">
        <v>6826</v>
      </c>
      <c r="U6305" s="1"/>
      <c r="V6305" s="1" t="s">
        <v>27278</v>
      </c>
      <c r="W6305" s="1" t="s">
        <v>6826</v>
      </c>
    </row>
    <row r="6306" spans="1:23" x14ac:dyDescent="0.25">
      <c r="A6306" s="1">
        <v>1004317</v>
      </c>
      <c r="B6306" s="5" t="str">
        <f>VLOOKUP(H6306,'FIPS Basin X-walk'!$A$2:$F$3224,6,FALSE)</f>
        <v>Illinois Basin</v>
      </c>
      <c r="C6306" s="1" t="s">
        <v>15663</v>
      </c>
      <c r="D6306" s="1"/>
      <c r="E6306" s="1"/>
      <c r="F6306" s="1" t="s">
        <v>15664</v>
      </c>
      <c r="G6306" s="1" t="s">
        <v>15665</v>
      </c>
      <c r="H6306" s="1">
        <v>29183</v>
      </c>
      <c r="I6306" s="1">
        <v>1004317</v>
      </c>
      <c r="J6306" s="1">
        <v>38.813791999999999</v>
      </c>
      <c r="K6306" s="1">
        <v>-90.820375999999996</v>
      </c>
      <c r="L6306" s="1"/>
      <c r="M6306" s="1" t="s">
        <v>1560</v>
      </c>
      <c r="N6306" s="1" t="s">
        <v>15447</v>
      </c>
      <c r="O6306" s="1">
        <v>2022</v>
      </c>
      <c r="P6306" s="1">
        <v>63385</v>
      </c>
      <c r="Q6306" s="1" t="s">
        <v>15666</v>
      </c>
      <c r="R6306" s="1"/>
      <c r="S6306" s="1"/>
      <c r="T6306" s="1" t="s">
        <v>6826</v>
      </c>
      <c r="U6306" s="1"/>
      <c r="V6306" s="1" t="s">
        <v>11472</v>
      </c>
      <c r="W6306" s="1" t="s">
        <v>6826</v>
      </c>
    </row>
    <row r="6307" spans="1:23" x14ac:dyDescent="0.25">
      <c r="A6307" s="1">
        <v>1005022</v>
      </c>
      <c r="B6307" s="5" t="str">
        <f>VLOOKUP(H6307,'FIPS Basin X-walk'!$A$2:$F$3224,6,FALSE)</f>
        <v>Gulf Coast Basin (LA, TX)</v>
      </c>
      <c r="C6307" s="1" t="s">
        <v>13530</v>
      </c>
      <c r="D6307" s="1"/>
      <c r="E6307" s="1"/>
      <c r="F6307" s="1" t="s">
        <v>13531</v>
      </c>
      <c r="G6307" s="1" t="s">
        <v>13528</v>
      </c>
      <c r="H6307" s="1">
        <v>22089</v>
      </c>
      <c r="I6307" s="1">
        <v>1005022</v>
      </c>
      <c r="J6307" s="1">
        <v>29.939266</v>
      </c>
      <c r="K6307" s="1">
        <v>-90.348408000000006</v>
      </c>
      <c r="L6307" s="1"/>
      <c r="M6307" s="1" t="s">
        <v>1483</v>
      </c>
      <c r="N6307" s="1" t="s">
        <v>13028</v>
      </c>
      <c r="O6307" s="1">
        <v>2022</v>
      </c>
      <c r="P6307" s="1">
        <v>70047</v>
      </c>
      <c r="Q6307" s="1" t="s">
        <v>25446</v>
      </c>
      <c r="R6307" s="1"/>
      <c r="S6307" s="1" t="s">
        <v>24377</v>
      </c>
      <c r="T6307" s="1" t="s">
        <v>6826</v>
      </c>
      <c r="U6307" s="1"/>
      <c r="V6307" s="1" t="s">
        <v>25444</v>
      </c>
      <c r="W6307" s="1" t="s">
        <v>6826</v>
      </c>
    </row>
    <row r="6308" spans="1:23" x14ac:dyDescent="0.25">
      <c r="A6308" s="1">
        <v>1001709</v>
      </c>
      <c r="B6308" s="5" t="str">
        <f>VLOOKUP(H6308,'FIPS Basin X-walk'!$A$2:$F$3224,6,FALSE)</f>
        <v>Gulf Coast Basin (LA, TX)</v>
      </c>
      <c r="C6308" s="1" t="s">
        <v>13557</v>
      </c>
      <c r="D6308" s="1"/>
      <c r="E6308" s="1"/>
      <c r="F6308" s="1" t="s">
        <v>13558</v>
      </c>
      <c r="G6308" s="1" t="s">
        <v>13528</v>
      </c>
      <c r="H6308" s="1">
        <v>22089</v>
      </c>
      <c r="I6308" s="1">
        <v>1001709</v>
      </c>
      <c r="J6308" s="1">
        <v>29.9861</v>
      </c>
      <c r="K6308" s="1">
        <v>-90.457499999999996</v>
      </c>
      <c r="L6308" s="1" t="s">
        <v>24355</v>
      </c>
      <c r="M6308" s="1" t="s">
        <v>1483</v>
      </c>
      <c r="N6308" s="1" t="s">
        <v>13028</v>
      </c>
      <c r="O6308" s="1">
        <v>2022</v>
      </c>
      <c r="P6308" s="1">
        <v>70057</v>
      </c>
      <c r="Q6308" s="1" t="s">
        <v>13559</v>
      </c>
      <c r="R6308" s="1"/>
      <c r="S6308" s="1" t="s">
        <v>24449</v>
      </c>
      <c r="T6308" s="1" t="s">
        <v>6828</v>
      </c>
      <c r="U6308" s="1"/>
      <c r="V6308" s="1" t="s">
        <v>9171</v>
      </c>
      <c r="W6308" s="1" t="s">
        <v>6828</v>
      </c>
    </row>
    <row r="6309" spans="1:23" x14ac:dyDescent="0.25">
      <c r="A6309" s="1">
        <v>1001989</v>
      </c>
      <c r="B6309" s="5" t="str">
        <f>VLOOKUP(H6309,'FIPS Basin X-walk'!$A$2:$F$3224,6,FALSE)</f>
        <v>Gulf Coast Basin (LA, TX)</v>
      </c>
      <c r="C6309" s="1" t="s">
        <v>13526</v>
      </c>
      <c r="D6309" s="1"/>
      <c r="E6309" s="1"/>
      <c r="F6309" s="1" t="s">
        <v>13527</v>
      </c>
      <c r="G6309" s="1" t="s">
        <v>13528</v>
      </c>
      <c r="H6309" s="1">
        <v>22089</v>
      </c>
      <c r="I6309" s="1">
        <v>1001989</v>
      </c>
      <c r="J6309" s="1">
        <v>29.924440000000001</v>
      </c>
      <c r="K6309" s="1">
        <v>-90.352216999999996</v>
      </c>
      <c r="L6309" s="1"/>
      <c r="M6309" s="1" t="s">
        <v>1483</v>
      </c>
      <c r="N6309" s="1" t="s">
        <v>13028</v>
      </c>
      <c r="O6309" s="1">
        <v>2022</v>
      </c>
      <c r="P6309" s="1">
        <v>70070</v>
      </c>
      <c r="Q6309" s="1" t="s">
        <v>13529</v>
      </c>
      <c r="R6309" s="1"/>
      <c r="S6309" s="1" t="s">
        <v>24367</v>
      </c>
      <c r="T6309" s="1" t="s">
        <v>6826</v>
      </c>
      <c r="U6309" s="1"/>
      <c r="V6309" s="1" t="s">
        <v>10734</v>
      </c>
      <c r="W6309" s="1" t="s">
        <v>6826</v>
      </c>
    </row>
    <row r="6310" spans="1:23" x14ac:dyDescent="0.25">
      <c r="A6310" s="1">
        <v>1010506</v>
      </c>
      <c r="B6310" s="5" t="str">
        <f>VLOOKUP(H6310,'FIPS Basin X-walk'!$A$2:$F$3224,6,FALSE)</f>
        <v>Gulf Coast Basin (LA, TX)</v>
      </c>
      <c r="C6310" s="1" t="s">
        <v>13548</v>
      </c>
      <c r="D6310" s="1"/>
      <c r="E6310" s="1"/>
      <c r="F6310" s="1" t="s">
        <v>13549</v>
      </c>
      <c r="G6310" s="1" t="s">
        <v>13528</v>
      </c>
      <c r="H6310" s="1">
        <v>22089</v>
      </c>
      <c r="I6310" s="1">
        <v>1010506</v>
      </c>
      <c r="J6310" s="1">
        <v>29.930610000000001</v>
      </c>
      <c r="K6310" s="1">
        <v>-90.347020000000001</v>
      </c>
      <c r="L6310" s="1"/>
      <c r="M6310" s="1" t="s">
        <v>1483</v>
      </c>
      <c r="N6310" s="1" t="s">
        <v>13028</v>
      </c>
      <c r="O6310" s="1">
        <v>2022</v>
      </c>
      <c r="P6310" s="1">
        <v>70070</v>
      </c>
      <c r="Q6310" s="1" t="s">
        <v>13550</v>
      </c>
      <c r="R6310" s="1"/>
      <c r="S6310" s="1" t="s">
        <v>24387</v>
      </c>
      <c r="T6310" s="1" t="s">
        <v>6826</v>
      </c>
      <c r="U6310" s="1"/>
      <c r="V6310" s="1" t="s">
        <v>8088</v>
      </c>
      <c r="W6310" s="1" t="s">
        <v>6826</v>
      </c>
    </row>
    <row r="6311" spans="1:23" x14ac:dyDescent="0.25">
      <c r="A6311" s="1">
        <v>1013578</v>
      </c>
      <c r="B6311" s="5" t="str">
        <f>VLOOKUP(H6311,'FIPS Basin X-walk'!$A$2:$F$3224,6,FALSE)</f>
        <v>Gulf Coast Basin (LA, TX)</v>
      </c>
      <c r="C6311" s="1" t="s">
        <v>13545</v>
      </c>
      <c r="D6311" s="1"/>
      <c r="E6311" s="1"/>
      <c r="F6311" s="1" t="s">
        <v>13546</v>
      </c>
      <c r="G6311" s="1" t="s">
        <v>13528</v>
      </c>
      <c r="H6311" s="1">
        <v>22089</v>
      </c>
      <c r="I6311" s="1">
        <v>1013578</v>
      </c>
      <c r="J6311" s="1">
        <v>30.004648</v>
      </c>
      <c r="K6311" s="1">
        <v>-90.464826000000002</v>
      </c>
      <c r="L6311" s="1"/>
      <c r="M6311" s="1" t="s">
        <v>1483</v>
      </c>
      <c r="N6311" s="1" t="s">
        <v>13028</v>
      </c>
      <c r="O6311" s="1">
        <v>2022</v>
      </c>
      <c r="P6311" s="1">
        <v>70068</v>
      </c>
      <c r="Q6311" s="1" t="s">
        <v>13547</v>
      </c>
      <c r="R6311" s="1"/>
      <c r="S6311" s="1" t="s">
        <v>24355</v>
      </c>
      <c r="T6311" s="1" t="s">
        <v>6826</v>
      </c>
      <c r="U6311" s="1"/>
      <c r="V6311" s="1" t="s">
        <v>7837</v>
      </c>
      <c r="W6311" s="1" t="s">
        <v>6828</v>
      </c>
    </row>
    <row r="6312" spans="1:23" x14ac:dyDescent="0.25">
      <c r="A6312" s="1">
        <v>1005070</v>
      </c>
      <c r="B6312" s="5" t="str">
        <f>VLOOKUP(H6312,'FIPS Basin X-walk'!$A$2:$F$3224,6,FALSE)</f>
        <v>Gulf Coast Basin (LA, TX)</v>
      </c>
      <c r="C6312" s="1" t="s">
        <v>13544</v>
      </c>
      <c r="D6312" s="1"/>
      <c r="E6312" s="1"/>
      <c r="F6312" s="1" t="s">
        <v>13535</v>
      </c>
      <c r="G6312" s="1" t="s">
        <v>13528</v>
      </c>
      <c r="H6312" s="1">
        <v>22089</v>
      </c>
      <c r="I6312" s="1">
        <v>1005070</v>
      </c>
      <c r="J6312" s="1">
        <v>30.013859</v>
      </c>
      <c r="K6312" s="1">
        <v>-90.417231000000001</v>
      </c>
      <c r="L6312" s="1"/>
      <c r="M6312" s="1" t="s">
        <v>1483</v>
      </c>
      <c r="N6312" s="1" t="s">
        <v>13028</v>
      </c>
      <c r="O6312" s="1">
        <v>2022</v>
      </c>
      <c r="P6312" s="1">
        <v>70079</v>
      </c>
      <c r="Q6312" s="1" t="s">
        <v>1186</v>
      </c>
      <c r="R6312" s="1"/>
      <c r="S6312" s="1" t="s">
        <v>24399</v>
      </c>
      <c r="T6312" s="1" t="s">
        <v>6826</v>
      </c>
      <c r="U6312" s="1"/>
      <c r="V6312" s="1" t="s">
        <v>9347</v>
      </c>
      <c r="W6312" s="1" t="s">
        <v>6826</v>
      </c>
    </row>
    <row r="6313" spans="1:23" x14ac:dyDescent="0.25">
      <c r="A6313" s="1">
        <v>1005716</v>
      </c>
      <c r="B6313" s="5" t="str">
        <f>VLOOKUP(H6313,'FIPS Basin X-walk'!$A$2:$F$3224,6,FALSE)</f>
        <v>Gulf Coast Basin (LA, TX)</v>
      </c>
      <c r="C6313" s="1" t="s">
        <v>13541</v>
      </c>
      <c r="D6313" s="1"/>
      <c r="E6313" s="1" t="s">
        <v>6828</v>
      </c>
      <c r="F6313" s="1" t="s">
        <v>13542</v>
      </c>
      <c r="G6313" s="1" t="s">
        <v>13528</v>
      </c>
      <c r="H6313" s="1">
        <v>22089</v>
      </c>
      <c r="I6313" s="1">
        <v>1005716</v>
      </c>
      <c r="J6313" s="1">
        <v>30.00235</v>
      </c>
      <c r="K6313" s="1">
        <v>-90.397107000000005</v>
      </c>
      <c r="L6313" s="1"/>
      <c r="M6313" s="1" t="s">
        <v>1483</v>
      </c>
      <c r="N6313" s="1" t="s">
        <v>13028</v>
      </c>
      <c r="O6313" s="1">
        <v>2022</v>
      </c>
      <c r="P6313" s="1">
        <v>70079</v>
      </c>
      <c r="Q6313" s="1" t="s">
        <v>13543</v>
      </c>
      <c r="R6313" s="1"/>
      <c r="S6313" s="1" t="s">
        <v>24423</v>
      </c>
      <c r="T6313" s="1" t="s">
        <v>6826</v>
      </c>
      <c r="U6313" s="1"/>
      <c r="V6313" s="1" t="s">
        <v>10930</v>
      </c>
      <c r="W6313" s="1" t="s">
        <v>6826</v>
      </c>
    </row>
    <row r="6314" spans="1:23" x14ac:dyDescent="0.25">
      <c r="A6314" s="1">
        <v>1005911</v>
      </c>
      <c r="B6314" s="5" t="str">
        <f>VLOOKUP(H6314,'FIPS Basin X-walk'!$A$2:$F$3224,6,FALSE)</f>
        <v>Gulf Coast Basin (LA, TX)</v>
      </c>
      <c r="C6314" s="1" t="s">
        <v>13560</v>
      </c>
      <c r="D6314" s="1"/>
      <c r="E6314" s="1"/>
      <c r="F6314" s="1" t="s">
        <v>13535</v>
      </c>
      <c r="G6314" s="1" t="s">
        <v>13528</v>
      </c>
      <c r="H6314" s="1">
        <v>22089</v>
      </c>
      <c r="I6314" s="1">
        <v>1005911</v>
      </c>
      <c r="J6314" s="1">
        <v>30.000964</v>
      </c>
      <c r="K6314" s="1">
        <v>-90.403863000000001</v>
      </c>
      <c r="L6314" s="1" t="s">
        <v>24473</v>
      </c>
      <c r="M6314" s="1" t="s">
        <v>1483</v>
      </c>
      <c r="N6314" s="1" t="s">
        <v>13028</v>
      </c>
      <c r="O6314" s="1">
        <v>2022</v>
      </c>
      <c r="P6314" s="1">
        <v>70079</v>
      </c>
      <c r="Q6314" s="1" t="s">
        <v>13561</v>
      </c>
      <c r="R6314" s="1"/>
      <c r="S6314" s="1" t="s">
        <v>24369</v>
      </c>
      <c r="T6314" s="1" t="s">
        <v>6826</v>
      </c>
      <c r="U6314" s="1"/>
      <c r="V6314" s="1" t="s">
        <v>7139</v>
      </c>
      <c r="W6314" s="1" t="s">
        <v>6826</v>
      </c>
    </row>
    <row r="6315" spans="1:23" x14ac:dyDescent="0.25">
      <c r="A6315" s="1">
        <v>1009080</v>
      </c>
      <c r="B6315" s="5" t="str">
        <f>VLOOKUP(H6315,'FIPS Basin X-walk'!$A$2:$F$3224,6,FALSE)</f>
        <v>Gulf Coast Basin (LA, TX)</v>
      </c>
      <c r="C6315" s="1" t="s">
        <v>13551</v>
      </c>
      <c r="D6315" s="1"/>
      <c r="E6315" s="1"/>
      <c r="F6315" s="1" t="s">
        <v>13542</v>
      </c>
      <c r="G6315" s="1" t="s">
        <v>13528</v>
      </c>
      <c r="H6315" s="1">
        <v>22089</v>
      </c>
      <c r="I6315" s="1">
        <v>1009080</v>
      </c>
      <c r="J6315" s="1">
        <v>29.985278000000001</v>
      </c>
      <c r="K6315" s="1">
        <v>-90.392778000000007</v>
      </c>
      <c r="L6315" s="1"/>
      <c r="M6315" s="1" t="s">
        <v>1483</v>
      </c>
      <c r="N6315" s="1" t="s">
        <v>13028</v>
      </c>
      <c r="O6315" s="1">
        <v>2022</v>
      </c>
      <c r="P6315" s="1">
        <v>70079</v>
      </c>
      <c r="Q6315" s="1" t="s">
        <v>26066</v>
      </c>
      <c r="R6315" s="1"/>
      <c r="S6315" s="1" t="s">
        <v>24369</v>
      </c>
      <c r="T6315" s="1" t="s">
        <v>6826</v>
      </c>
      <c r="U6315" s="1"/>
      <c r="V6315" s="1" t="s">
        <v>8406</v>
      </c>
      <c r="W6315" s="1" t="s">
        <v>6826</v>
      </c>
    </row>
    <row r="6316" spans="1:23" x14ac:dyDescent="0.25">
      <c r="A6316" s="1">
        <v>1010879</v>
      </c>
      <c r="B6316" s="5" t="str">
        <f>VLOOKUP(H6316,'FIPS Basin X-walk'!$A$2:$F$3224,6,FALSE)</f>
        <v>Gulf Coast Basin (LA, TX)</v>
      </c>
      <c r="C6316" s="1" t="s">
        <v>26289</v>
      </c>
      <c r="D6316" s="1"/>
      <c r="E6316" s="1"/>
      <c r="F6316" s="1" t="s">
        <v>13535</v>
      </c>
      <c r="G6316" s="1" t="s">
        <v>13528</v>
      </c>
      <c r="H6316" s="1">
        <v>22089</v>
      </c>
      <c r="I6316" s="1">
        <v>1010879</v>
      </c>
      <c r="J6316" s="1">
        <v>30.00055</v>
      </c>
      <c r="K6316" s="1">
        <v>-90.395020000000002</v>
      </c>
      <c r="L6316" s="1"/>
      <c r="M6316" s="1" t="s">
        <v>1483</v>
      </c>
      <c r="N6316" s="1" t="s">
        <v>13028</v>
      </c>
      <c r="O6316" s="1">
        <v>2022</v>
      </c>
      <c r="P6316" s="1">
        <v>70079</v>
      </c>
      <c r="Q6316" s="1" t="s">
        <v>26290</v>
      </c>
      <c r="R6316" s="1"/>
      <c r="S6316" s="1" t="s">
        <v>24387</v>
      </c>
      <c r="T6316" s="1" t="s">
        <v>6826</v>
      </c>
      <c r="U6316" s="1"/>
      <c r="V6316" s="1" t="s">
        <v>7202</v>
      </c>
      <c r="W6316" s="1" t="s">
        <v>6826</v>
      </c>
    </row>
    <row r="6317" spans="1:23" x14ac:dyDescent="0.25">
      <c r="A6317" s="1">
        <v>1011460</v>
      </c>
      <c r="B6317" s="5" t="str">
        <f>VLOOKUP(H6317,'FIPS Basin X-walk'!$A$2:$F$3224,6,FALSE)</f>
        <v>Gulf Coast Basin (LA, TX)</v>
      </c>
      <c r="C6317" s="1" t="s">
        <v>13534</v>
      </c>
      <c r="D6317" s="1"/>
      <c r="E6317" s="1"/>
      <c r="F6317" s="1" t="s">
        <v>13535</v>
      </c>
      <c r="G6317" s="1" t="s">
        <v>13528</v>
      </c>
      <c r="H6317" s="1">
        <v>22089</v>
      </c>
      <c r="I6317" s="1">
        <v>1011460</v>
      </c>
      <c r="J6317" s="1">
        <v>30.0169</v>
      </c>
      <c r="K6317" s="1">
        <v>-90.408739999999995</v>
      </c>
      <c r="L6317" s="1"/>
      <c r="M6317" s="1" t="s">
        <v>1483</v>
      </c>
      <c r="N6317" s="1" t="s">
        <v>13028</v>
      </c>
      <c r="O6317" s="1">
        <v>2022</v>
      </c>
      <c r="P6317" s="1">
        <v>70079</v>
      </c>
      <c r="Q6317" s="1" t="s">
        <v>13536</v>
      </c>
      <c r="R6317" s="1"/>
      <c r="S6317" s="1" t="s">
        <v>24387</v>
      </c>
      <c r="T6317" s="1" t="s">
        <v>6826</v>
      </c>
      <c r="U6317" s="1"/>
      <c r="V6317" s="1" t="s">
        <v>8088</v>
      </c>
      <c r="W6317" s="1" t="s">
        <v>6826</v>
      </c>
    </row>
    <row r="6318" spans="1:23" x14ac:dyDescent="0.25">
      <c r="A6318" s="1">
        <v>1002235</v>
      </c>
      <c r="B6318" s="5" t="str">
        <f>VLOOKUP(H6318,'FIPS Basin X-walk'!$A$2:$F$3224,6,FALSE)</f>
        <v>Gulf Coast Basin (LA, TX)</v>
      </c>
      <c r="C6318" s="1" t="s">
        <v>13552</v>
      </c>
      <c r="D6318" s="1"/>
      <c r="E6318" s="1"/>
      <c r="F6318" s="1" t="s">
        <v>13553</v>
      </c>
      <c r="G6318" s="1" t="s">
        <v>13528</v>
      </c>
      <c r="H6318" s="1">
        <v>22089</v>
      </c>
      <c r="I6318" s="1">
        <v>1002235</v>
      </c>
      <c r="J6318" s="1">
        <v>29.860250000000001</v>
      </c>
      <c r="K6318" s="1">
        <v>-90.453417000000002</v>
      </c>
      <c r="L6318" s="1"/>
      <c r="M6318" s="1" t="s">
        <v>1483</v>
      </c>
      <c r="N6318" s="1" t="s">
        <v>13028</v>
      </c>
      <c r="O6318" s="1">
        <v>2022</v>
      </c>
      <c r="P6318" s="1">
        <v>70080</v>
      </c>
      <c r="Q6318" s="1" t="s">
        <v>1157</v>
      </c>
      <c r="R6318" s="1"/>
      <c r="S6318" s="1" t="s">
        <v>24399</v>
      </c>
      <c r="T6318" s="1" t="s">
        <v>6826</v>
      </c>
      <c r="U6318" s="1"/>
      <c r="V6318" s="1" t="s">
        <v>13369</v>
      </c>
      <c r="W6318" s="1" t="s">
        <v>6826</v>
      </c>
    </row>
    <row r="6319" spans="1:23" x14ac:dyDescent="0.25">
      <c r="A6319" s="1">
        <v>1007031</v>
      </c>
      <c r="B6319" s="5" t="str">
        <f>VLOOKUP(H6319,'FIPS Basin X-walk'!$A$2:$F$3224,6,FALSE)</f>
        <v>Gulf Coast Basin (LA, TX)</v>
      </c>
      <c r="C6319" s="1" t="s">
        <v>13554</v>
      </c>
      <c r="D6319" s="1"/>
      <c r="E6319" s="1"/>
      <c r="F6319" s="1" t="s">
        <v>13555</v>
      </c>
      <c r="G6319" s="1" t="s">
        <v>13528</v>
      </c>
      <c r="H6319" s="1">
        <v>22089</v>
      </c>
      <c r="I6319" s="1">
        <v>1007031</v>
      </c>
      <c r="J6319" s="1">
        <v>29.982900000000001</v>
      </c>
      <c r="K6319" s="1">
        <v>-90.443700000000007</v>
      </c>
      <c r="L6319" s="1"/>
      <c r="M6319" s="1" t="s">
        <v>1483</v>
      </c>
      <c r="N6319" s="1" t="s">
        <v>13028</v>
      </c>
      <c r="O6319" s="1">
        <v>2022</v>
      </c>
      <c r="P6319" s="1">
        <v>70057</v>
      </c>
      <c r="Q6319" s="1" t="s">
        <v>13556</v>
      </c>
      <c r="R6319" s="1" t="s">
        <v>24414</v>
      </c>
      <c r="S6319" s="1" t="s">
        <v>24367</v>
      </c>
      <c r="T6319" s="1" t="s">
        <v>6828</v>
      </c>
      <c r="U6319" s="1"/>
      <c r="V6319" s="1" t="s">
        <v>7169</v>
      </c>
      <c r="W6319" s="1" t="s">
        <v>6828</v>
      </c>
    </row>
    <row r="6320" spans="1:23" x14ac:dyDescent="0.25">
      <c r="A6320" s="1">
        <v>1004564</v>
      </c>
      <c r="B6320" s="5" t="str">
        <f>VLOOKUP(H6320,'FIPS Basin X-walk'!$A$2:$F$3224,6,FALSE)</f>
        <v>Michigan Basin</v>
      </c>
      <c r="C6320" s="1" t="s">
        <v>14651</v>
      </c>
      <c r="D6320" s="1"/>
      <c r="E6320" s="1"/>
      <c r="F6320" s="1" t="s">
        <v>14652</v>
      </c>
      <c r="G6320" s="1" t="s">
        <v>7235</v>
      </c>
      <c r="H6320" s="1">
        <v>26147</v>
      </c>
      <c r="I6320" s="1">
        <v>1004564</v>
      </c>
      <c r="J6320" s="1">
        <v>42.787999999999997</v>
      </c>
      <c r="K6320" s="1">
        <v>-82.530600000000007</v>
      </c>
      <c r="L6320" s="1"/>
      <c r="M6320" s="1" t="s">
        <v>1493</v>
      </c>
      <c r="N6320" s="1" t="s">
        <v>14185</v>
      </c>
      <c r="O6320" s="1">
        <v>2022</v>
      </c>
      <c r="P6320" s="1">
        <v>48054</v>
      </c>
      <c r="Q6320" s="1" t="s">
        <v>789</v>
      </c>
      <c r="R6320" s="1"/>
      <c r="S6320" s="1" t="s">
        <v>24359</v>
      </c>
      <c r="T6320" s="1" t="s">
        <v>6826</v>
      </c>
      <c r="U6320" s="1"/>
      <c r="V6320" s="1" t="s">
        <v>12920</v>
      </c>
      <c r="W6320" s="1" t="s">
        <v>6826</v>
      </c>
    </row>
    <row r="6321" spans="1:23" x14ac:dyDescent="0.25">
      <c r="A6321" s="1">
        <v>1014676</v>
      </c>
      <c r="B6321" s="5" t="str">
        <f>VLOOKUP(H6321,'FIPS Basin X-walk'!$A$2:$F$3224,6,FALSE)</f>
        <v>Michigan Basin</v>
      </c>
      <c r="C6321" s="1" t="s">
        <v>27394</v>
      </c>
      <c r="D6321" s="1"/>
      <c r="E6321" s="1"/>
      <c r="F6321" s="1" t="s">
        <v>27395</v>
      </c>
      <c r="G6321" s="1" t="s">
        <v>7235</v>
      </c>
      <c r="H6321" s="1">
        <v>26147</v>
      </c>
      <c r="I6321" s="1">
        <v>1014676</v>
      </c>
      <c r="J6321" s="1">
        <v>42.775838999999998</v>
      </c>
      <c r="K6321" s="1">
        <v>-82.481746999999999</v>
      </c>
      <c r="L6321" s="1"/>
      <c r="M6321" s="1" t="s">
        <v>1493</v>
      </c>
      <c r="N6321" s="1" t="s">
        <v>14185</v>
      </c>
      <c r="O6321" s="1">
        <v>2022</v>
      </c>
      <c r="P6321" s="1">
        <v>48054</v>
      </c>
      <c r="Q6321" s="1" t="s">
        <v>27396</v>
      </c>
      <c r="R6321" s="1"/>
      <c r="S6321" s="1" t="s">
        <v>24355</v>
      </c>
      <c r="T6321" s="1" t="s">
        <v>6826</v>
      </c>
      <c r="U6321" s="1"/>
      <c r="V6321" s="1" t="s">
        <v>12920</v>
      </c>
      <c r="W6321" s="1" t="s">
        <v>6828</v>
      </c>
    </row>
    <row r="6322" spans="1:23" x14ac:dyDescent="0.25">
      <c r="A6322" s="1">
        <v>1008269</v>
      </c>
      <c r="B6322" s="5" t="str">
        <f>VLOOKUP(H6322,'FIPS Basin X-walk'!$A$2:$F$3224,6,FALSE)</f>
        <v>Illinois Basin</v>
      </c>
      <c r="C6322" s="1" t="s">
        <v>11302</v>
      </c>
      <c r="D6322" s="1"/>
      <c r="E6322" s="1"/>
      <c r="F6322" s="1" t="s">
        <v>11303</v>
      </c>
      <c r="G6322" s="1" t="s">
        <v>7235</v>
      </c>
      <c r="H6322" s="1">
        <v>17163</v>
      </c>
      <c r="I6322" s="1">
        <v>1008269</v>
      </c>
      <c r="J6322" s="1">
        <v>38.655000000000001</v>
      </c>
      <c r="K6322" s="1">
        <v>-90.125</v>
      </c>
      <c r="L6322" s="1"/>
      <c r="M6322" s="1" t="s">
        <v>1488</v>
      </c>
      <c r="N6322" s="1" t="s">
        <v>10805</v>
      </c>
      <c r="O6322" s="1">
        <v>2022</v>
      </c>
      <c r="P6322" s="1">
        <v>62201</v>
      </c>
      <c r="Q6322" s="1" t="s">
        <v>11304</v>
      </c>
      <c r="R6322" s="1"/>
      <c r="S6322" s="1" t="s">
        <v>24358</v>
      </c>
      <c r="T6322" s="1" t="s">
        <v>6826</v>
      </c>
      <c r="U6322" s="1"/>
      <c r="V6322" s="1" t="s">
        <v>6878</v>
      </c>
      <c r="W6322" s="1" t="s">
        <v>6826</v>
      </c>
    </row>
    <row r="6323" spans="1:23" x14ac:dyDescent="0.25">
      <c r="A6323" s="1">
        <v>1003216</v>
      </c>
      <c r="B6323" s="5" t="str">
        <f>VLOOKUP(H6323,'FIPS Basin X-walk'!$A$2:$F$3224,6,FALSE)</f>
        <v>Illinois Basin</v>
      </c>
      <c r="C6323" s="1" t="s">
        <v>11305</v>
      </c>
      <c r="D6323" s="1"/>
      <c r="E6323" s="1"/>
      <c r="F6323" s="1" t="s">
        <v>11306</v>
      </c>
      <c r="G6323" s="1" t="s">
        <v>7235</v>
      </c>
      <c r="H6323" s="1">
        <v>17163</v>
      </c>
      <c r="I6323" s="1">
        <v>1003216</v>
      </c>
      <c r="J6323" s="1">
        <v>38.263429000000002</v>
      </c>
      <c r="K6323" s="1">
        <v>-89.783417999999998</v>
      </c>
      <c r="L6323" s="1"/>
      <c r="M6323" s="1" t="s">
        <v>1488</v>
      </c>
      <c r="N6323" s="1" t="s">
        <v>10805</v>
      </c>
      <c r="O6323" s="1">
        <v>2022</v>
      </c>
      <c r="P6323" s="1">
        <v>62257</v>
      </c>
      <c r="Q6323" s="1" t="s">
        <v>11307</v>
      </c>
      <c r="R6323" s="1"/>
      <c r="S6323" s="1" t="s">
        <v>24358</v>
      </c>
      <c r="T6323" s="1" t="s">
        <v>6826</v>
      </c>
      <c r="U6323" s="1"/>
      <c r="V6323" s="1" t="s">
        <v>6878</v>
      </c>
      <c r="W6323" s="1" t="s">
        <v>6826</v>
      </c>
    </row>
    <row r="6324" spans="1:23" x14ac:dyDescent="0.25">
      <c r="A6324" s="1">
        <v>1001809</v>
      </c>
      <c r="B6324" s="5" t="str">
        <f>VLOOKUP(H6324,'FIPS Basin X-walk'!$A$2:$F$3224,6,FALSE)</f>
        <v>Michigan Basin</v>
      </c>
      <c r="C6324" s="1" t="s">
        <v>14655</v>
      </c>
      <c r="D6324" s="1"/>
      <c r="E6324" s="1"/>
      <c r="F6324" s="1" t="s">
        <v>14656</v>
      </c>
      <c r="G6324" s="1" t="s">
        <v>7235</v>
      </c>
      <c r="H6324" s="1">
        <v>26147</v>
      </c>
      <c r="I6324" s="1">
        <v>1001809</v>
      </c>
      <c r="J6324" s="1">
        <v>42.88335</v>
      </c>
      <c r="K6324" s="1">
        <v>-82.491546999999997</v>
      </c>
      <c r="L6324" s="1"/>
      <c r="M6324" s="1" t="s">
        <v>1493</v>
      </c>
      <c r="N6324" s="1" t="s">
        <v>14185</v>
      </c>
      <c r="O6324" s="1">
        <v>2022</v>
      </c>
      <c r="P6324" s="1">
        <v>48040</v>
      </c>
      <c r="Q6324" s="1" t="s">
        <v>14657</v>
      </c>
      <c r="R6324" s="1"/>
      <c r="S6324" s="1" t="s">
        <v>24378</v>
      </c>
      <c r="T6324" s="1" t="s">
        <v>6826</v>
      </c>
      <c r="U6324" s="1"/>
      <c r="V6324" s="1" t="s">
        <v>14658</v>
      </c>
      <c r="W6324" s="1" t="s">
        <v>6826</v>
      </c>
    </row>
    <row r="6325" spans="1:23" x14ac:dyDescent="0.25">
      <c r="A6325" s="1">
        <v>1006790</v>
      </c>
      <c r="B6325" s="5" t="str">
        <f>VLOOKUP(H6325,'FIPS Basin X-walk'!$A$2:$F$3224,6,FALSE)</f>
        <v>Appalachian Basin (Eastern Overthrust Area)</v>
      </c>
      <c r="C6325" s="1" t="s">
        <v>7233</v>
      </c>
      <c r="D6325" s="1"/>
      <c r="E6325" s="1"/>
      <c r="F6325" s="1" t="s">
        <v>7234</v>
      </c>
      <c r="G6325" s="1" t="s">
        <v>7235</v>
      </c>
      <c r="H6325" s="1">
        <v>1115</v>
      </c>
      <c r="I6325" s="1">
        <v>1006790</v>
      </c>
      <c r="J6325" s="1">
        <v>33.607092000000002</v>
      </c>
      <c r="K6325" s="1">
        <v>-86.507602000000006</v>
      </c>
      <c r="L6325" s="1"/>
      <c r="M6325" s="1" t="s">
        <v>1482</v>
      </c>
      <c r="N6325" s="1" t="s">
        <v>6824</v>
      </c>
      <c r="O6325" s="1">
        <v>2022</v>
      </c>
      <c r="P6325" s="1">
        <v>35004</v>
      </c>
      <c r="Q6325" s="1" t="s">
        <v>7236</v>
      </c>
      <c r="R6325" s="1"/>
      <c r="S6325" s="1" t="s">
        <v>24358</v>
      </c>
      <c r="T6325" s="1" t="s">
        <v>6826</v>
      </c>
      <c r="U6325" s="1"/>
      <c r="V6325" s="1" t="s">
        <v>6878</v>
      </c>
      <c r="W6325" s="1" t="s">
        <v>6826</v>
      </c>
    </row>
    <row r="6326" spans="1:23" x14ac:dyDescent="0.25">
      <c r="A6326" s="1">
        <v>1003026</v>
      </c>
      <c r="B6326" s="5" t="str">
        <f>VLOOKUP(H6326,'FIPS Basin X-walk'!$A$2:$F$3224,6,FALSE)</f>
        <v>Michigan Basin</v>
      </c>
      <c r="C6326" s="1" t="s">
        <v>25040</v>
      </c>
      <c r="D6326" s="1"/>
      <c r="E6326" s="1"/>
      <c r="F6326" s="1" t="s">
        <v>14662</v>
      </c>
      <c r="G6326" s="1" t="s">
        <v>7235</v>
      </c>
      <c r="H6326" s="1">
        <v>26147</v>
      </c>
      <c r="I6326" s="1">
        <v>1003026</v>
      </c>
      <c r="J6326" s="1">
        <v>42.975186999999998</v>
      </c>
      <c r="K6326" s="1">
        <v>-82.464444999999998</v>
      </c>
      <c r="L6326" s="1"/>
      <c r="M6326" s="1" t="s">
        <v>1493</v>
      </c>
      <c r="N6326" s="1" t="s">
        <v>14185</v>
      </c>
      <c r="O6326" s="1">
        <v>2022</v>
      </c>
      <c r="P6326" s="1">
        <v>48060</v>
      </c>
      <c r="Q6326" s="1" t="s">
        <v>1344</v>
      </c>
      <c r="R6326" s="1"/>
      <c r="S6326" s="1" t="s">
        <v>24359</v>
      </c>
      <c r="T6326" s="1" t="s">
        <v>6826</v>
      </c>
      <c r="U6326" s="1"/>
      <c r="V6326" s="1" t="s">
        <v>14663</v>
      </c>
      <c r="W6326" s="1" t="s">
        <v>6826</v>
      </c>
    </row>
    <row r="6327" spans="1:23" x14ac:dyDescent="0.25">
      <c r="A6327" s="1">
        <v>1005704</v>
      </c>
      <c r="B6327" s="5" t="str">
        <f>VLOOKUP(H6327,'FIPS Basin X-walk'!$A$2:$F$3224,6,FALSE)</f>
        <v>Michigan Basin</v>
      </c>
      <c r="C6327" s="1" t="s">
        <v>14648</v>
      </c>
      <c r="D6327" s="1"/>
      <c r="E6327" s="1"/>
      <c r="F6327" s="1" t="s">
        <v>14649</v>
      </c>
      <c r="G6327" s="1" t="s">
        <v>7235</v>
      </c>
      <c r="H6327" s="1">
        <v>26147</v>
      </c>
      <c r="I6327" s="1">
        <v>1005704</v>
      </c>
      <c r="J6327" s="1">
        <v>43.0047</v>
      </c>
      <c r="K6327" s="1">
        <v>-82.423299999999998</v>
      </c>
      <c r="L6327" s="1"/>
      <c r="M6327" s="1" t="s">
        <v>1493</v>
      </c>
      <c r="N6327" s="1" t="s">
        <v>14185</v>
      </c>
      <c r="O6327" s="1">
        <v>2022</v>
      </c>
      <c r="P6327" s="1">
        <v>48060</v>
      </c>
      <c r="Q6327" s="1" t="s">
        <v>14650</v>
      </c>
      <c r="R6327" s="1"/>
      <c r="S6327" s="1"/>
      <c r="T6327" s="1" t="s">
        <v>6826</v>
      </c>
      <c r="U6327" s="1"/>
      <c r="V6327" s="1" t="s">
        <v>14490</v>
      </c>
      <c r="W6327" s="1" t="s">
        <v>6826</v>
      </c>
    </row>
    <row r="6328" spans="1:23" x14ac:dyDescent="0.25">
      <c r="A6328" s="1">
        <v>1001633</v>
      </c>
      <c r="B6328" s="5" t="str">
        <f>VLOOKUP(H6328,'FIPS Basin X-walk'!$A$2:$F$3224,6,FALSE)</f>
        <v>Appalachian Basin (Eastern Overthrust Area)</v>
      </c>
      <c r="C6328" s="1" t="s">
        <v>7241</v>
      </c>
      <c r="D6328" s="1"/>
      <c r="E6328" s="1"/>
      <c r="F6328" s="1" t="s">
        <v>7238</v>
      </c>
      <c r="G6328" s="1" t="s">
        <v>7235</v>
      </c>
      <c r="H6328" s="1">
        <v>1115</v>
      </c>
      <c r="I6328" s="1">
        <v>1001633</v>
      </c>
      <c r="J6328" s="1">
        <v>33.6845</v>
      </c>
      <c r="K6328" s="1">
        <v>-86.252499999999998</v>
      </c>
      <c r="L6328" s="1"/>
      <c r="M6328" s="1" t="s">
        <v>1482</v>
      </c>
      <c r="N6328" s="1" t="s">
        <v>6824</v>
      </c>
      <c r="O6328" s="1">
        <v>2022</v>
      </c>
      <c r="P6328" s="1">
        <v>35131</v>
      </c>
      <c r="Q6328" s="1" t="s">
        <v>7242</v>
      </c>
      <c r="R6328" s="1"/>
      <c r="S6328" s="1" t="s">
        <v>24358</v>
      </c>
      <c r="T6328" s="1" t="s">
        <v>6826</v>
      </c>
      <c r="U6328" s="1"/>
      <c r="V6328" s="1" t="s">
        <v>6878</v>
      </c>
      <c r="W6328" s="1" t="s">
        <v>6826</v>
      </c>
    </row>
    <row r="6329" spans="1:23" x14ac:dyDescent="0.25">
      <c r="A6329" s="1">
        <v>1007985</v>
      </c>
      <c r="B6329" s="5" t="str">
        <f>VLOOKUP(H6329,'FIPS Basin X-walk'!$A$2:$F$3224,6,FALSE)</f>
        <v>Appalachian Basin (Eastern Overthrust Area)</v>
      </c>
      <c r="C6329" s="1" t="s">
        <v>7237</v>
      </c>
      <c r="D6329" s="1"/>
      <c r="E6329" s="1" t="s">
        <v>6828</v>
      </c>
      <c r="F6329" s="1" t="s">
        <v>7238</v>
      </c>
      <c r="G6329" s="1" t="s">
        <v>7235</v>
      </c>
      <c r="H6329" s="1">
        <v>1115</v>
      </c>
      <c r="I6329" s="1">
        <v>1007985</v>
      </c>
      <c r="J6329" s="1">
        <v>33.733584</v>
      </c>
      <c r="K6329" s="1">
        <v>-86.155216999999993</v>
      </c>
      <c r="L6329" s="1"/>
      <c r="M6329" s="1" t="s">
        <v>1482</v>
      </c>
      <c r="N6329" s="1" t="s">
        <v>6824</v>
      </c>
      <c r="O6329" s="1">
        <v>2022</v>
      </c>
      <c r="P6329" s="1">
        <v>35131</v>
      </c>
      <c r="Q6329" s="1" t="s">
        <v>7239</v>
      </c>
      <c r="R6329" s="1" t="s">
        <v>24745</v>
      </c>
      <c r="S6329" s="1" t="s">
        <v>24441</v>
      </c>
      <c r="T6329" s="1" t="s">
        <v>6826</v>
      </c>
      <c r="U6329" s="1"/>
      <c r="V6329" s="1" t="s">
        <v>7240</v>
      </c>
      <c r="W6329" s="1" t="s">
        <v>6826</v>
      </c>
    </row>
    <row r="6330" spans="1:23" x14ac:dyDescent="0.25">
      <c r="A6330" s="1">
        <v>1003853</v>
      </c>
      <c r="B6330" s="5" t="str">
        <f>VLOOKUP(H6330,'FIPS Basin X-walk'!$A$2:$F$3224,6,FALSE)</f>
        <v>Illinois Basin</v>
      </c>
      <c r="C6330" s="1" t="s">
        <v>11298</v>
      </c>
      <c r="D6330" s="1"/>
      <c r="E6330" s="1"/>
      <c r="F6330" s="1" t="s">
        <v>11299</v>
      </c>
      <c r="G6330" s="1" t="s">
        <v>7235</v>
      </c>
      <c r="H6330" s="1">
        <v>17163</v>
      </c>
      <c r="I6330" s="1">
        <v>1003853</v>
      </c>
      <c r="J6330" s="1">
        <v>38.600549999999998</v>
      </c>
      <c r="K6330" s="1">
        <v>-90.172899999999998</v>
      </c>
      <c r="L6330" s="1"/>
      <c r="M6330" s="1" t="s">
        <v>1488</v>
      </c>
      <c r="N6330" s="1" t="s">
        <v>10805</v>
      </c>
      <c r="O6330" s="1">
        <v>2022</v>
      </c>
      <c r="P6330" s="1">
        <v>62201</v>
      </c>
      <c r="Q6330" s="1" t="s">
        <v>11300</v>
      </c>
      <c r="R6330" s="1"/>
      <c r="S6330" s="1" t="s">
        <v>25086</v>
      </c>
      <c r="T6330" s="1" t="s">
        <v>6826</v>
      </c>
      <c r="U6330" s="1"/>
      <c r="V6330" s="1" t="s">
        <v>11301</v>
      </c>
      <c r="W6330" s="1" t="s">
        <v>6826</v>
      </c>
    </row>
    <row r="6331" spans="1:23" x14ac:dyDescent="0.25">
      <c r="A6331" s="1">
        <v>1004497</v>
      </c>
      <c r="B6331" s="5" t="str">
        <f>VLOOKUP(H6331,'FIPS Basin X-walk'!$A$2:$F$3224,6,FALSE)</f>
        <v>Michigan Basin</v>
      </c>
      <c r="C6331" s="1" t="s">
        <v>14638</v>
      </c>
      <c r="D6331" s="1"/>
      <c r="E6331" s="1"/>
      <c r="F6331" s="1" t="s">
        <v>14639</v>
      </c>
      <c r="G6331" s="1" t="s">
        <v>7235</v>
      </c>
      <c r="H6331" s="1">
        <v>26147</v>
      </c>
      <c r="I6331" s="1">
        <v>1004497</v>
      </c>
      <c r="J6331" s="1">
        <v>42.917540000000002</v>
      </c>
      <c r="K6331" s="1">
        <v>-82.592439999999996</v>
      </c>
      <c r="L6331" s="1"/>
      <c r="M6331" s="1" t="s">
        <v>1493</v>
      </c>
      <c r="N6331" s="1" t="s">
        <v>14185</v>
      </c>
      <c r="O6331" s="1">
        <v>2022</v>
      </c>
      <c r="P6331" s="1">
        <v>48074</v>
      </c>
      <c r="Q6331" s="1" t="s">
        <v>14640</v>
      </c>
      <c r="R6331" s="1"/>
      <c r="S6331" s="1" t="s">
        <v>24358</v>
      </c>
      <c r="T6331" s="1" t="s">
        <v>6826</v>
      </c>
      <c r="U6331" s="1"/>
      <c r="V6331" s="1" t="s">
        <v>25322</v>
      </c>
      <c r="W6331" s="1" t="s">
        <v>6826</v>
      </c>
    </row>
    <row r="6332" spans="1:23" x14ac:dyDescent="0.25">
      <c r="A6332" s="1">
        <v>1006063</v>
      </c>
      <c r="B6332" s="5" t="str">
        <f>VLOOKUP(H6332,'FIPS Basin X-walk'!$A$2:$F$3224,6,FALSE)</f>
        <v>Michigan Basin</v>
      </c>
      <c r="C6332" s="1" t="s">
        <v>14645</v>
      </c>
      <c r="D6332" s="1"/>
      <c r="E6332" s="1"/>
      <c r="F6332" s="1" t="s">
        <v>14646</v>
      </c>
      <c r="G6332" s="1" t="s">
        <v>7235</v>
      </c>
      <c r="H6332" s="1">
        <v>26147</v>
      </c>
      <c r="I6332" s="1">
        <v>1006063</v>
      </c>
      <c r="J6332" s="1">
        <v>42.818399999999997</v>
      </c>
      <c r="K6332" s="1">
        <v>-82.485799999999998</v>
      </c>
      <c r="L6332" s="1"/>
      <c r="M6332" s="1" t="s">
        <v>1493</v>
      </c>
      <c r="N6332" s="1" t="s">
        <v>14185</v>
      </c>
      <c r="O6332" s="1">
        <v>2022</v>
      </c>
      <c r="P6332" s="1">
        <v>48079</v>
      </c>
      <c r="Q6332" s="1" t="s">
        <v>14647</v>
      </c>
      <c r="R6332" s="1"/>
      <c r="S6332" s="1" t="s">
        <v>24738</v>
      </c>
      <c r="T6332" s="1" t="s">
        <v>6826</v>
      </c>
      <c r="U6332" s="1"/>
      <c r="V6332" s="1" t="s">
        <v>7099</v>
      </c>
      <c r="W6332" s="1" t="s">
        <v>6828</v>
      </c>
    </row>
    <row r="6333" spans="1:23" x14ac:dyDescent="0.25">
      <c r="A6333" s="1">
        <v>1010700</v>
      </c>
      <c r="B6333" s="5" t="str">
        <f>VLOOKUP(H6333,'FIPS Basin X-walk'!$A$2:$F$3224,6,FALSE)</f>
        <v/>
      </c>
      <c r="C6333" s="1" t="s">
        <v>23525</v>
      </c>
      <c r="D6333" s="1"/>
      <c r="E6333" s="1"/>
      <c r="F6333" s="1" t="s">
        <v>23526</v>
      </c>
      <c r="G6333" s="1" t="s">
        <v>6556</v>
      </c>
      <c r="H6333" s="1">
        <v>78010</v>
      </c>
      <c r="I6333" s="1">
        <v>1010700</v>
      </c>
      <c r="J6333" s="1">
        <v>17.714908000000001</v>
      </c>
      <c r="K6333" s="1">
        <v>-64.776133000000002</v>
      </c>
      <c r="L6333" s="1"/>
      <c r="M6333" s="1" t="s">
        <v>1686</v>
      </c>
      <c r="N6333" s="1" t="s">
        <v>23528</v>
      </c>
      <c r="O6333" s="1">
        <v>2022</v>
      </c>
      <c r="P6333" s="1">
        <v>850</v>
      </c>
      <c r="Q6333" s="1" t="s">
        <v>23529</v>
      </c>
      <c r="R6333" s="1"/>
      <c r="S6333" s="1">
        <v>312140</v>
      </c>
      <c r="T6333" s="1" t="s">
        <v>6828</v>
      </c>
      <c r="U6333" s="1"/>
      <c r="V6333" s="1" t="s">
        <v>23530</v>
      </c>
      <c r="W6333" s="1" t="s">
        <v>6826</v>
      </c>
    </row>
    <row r="6334" spans="1:23" x14ac:dyDescent="0.25">
      <c r="A6334" s="1">
        <v>1006451</v>
      </c>
      <c r="B6334" s="5" t="str">
        <f>VLOOKUP(H6334,'FIPS Basin X-walk'!$A$2:$F$3224,6,FALSE)</f>
        <v/>
      </c>
      <c r="C6334" s="1" t="s">
        <v>23531</v>
      </c>
      <c r="D6334" s="1"/>
      <c r="E6334" s="1"/>
      <c r="F6334" s="1" t="s">
        <v>23532</v>
      </c>
      <c r="G6334" s="1" t="s">
        <v>23527</v>
      </c>
      <c r="H6334" s="1">
        <v>78010</v>
      </c>
      <c r="I6334" s="1">
        <v>1006451</v>
      </c>
      <c r="J6334" s="1">
        <v>17.7102</v>
      </c>
      <c r="K6334" s="1">
        <v>-64.754400000000004</v>
      </c>
      <c r="L6334" s="1"/>
      <c r="M6334" s="1" t="s">
        <v>1686</v>
      </c>
      <c r="N6334" s="1" t="s">
        <v>23528</v>
      </c>
      <c r="O6334" s="1">
        <v>2022</v>
      </c>
      <c r="P6334" s="1">
        <v>820</v>
      </c>
      <c r="Q6334" s="1" t="s">
        <v>25721</v>
      </c>
      <c r="R6334" s="1"/>
      <c r="S6334" s="1" t="s">
        <v>24369</v>
      </c>
      <c r="T6334" s="1" t="s">
        <v>6826</v>
      </c>
      <c r="U6334" s="1"/>
      <c r="V6334" s="1" t="s">
        <v>25722</v>
      </c>
      <c r="W6334" s="1" t="s">
        <v>6826</v>
      </c>
    </row>
    <row r="6335" spans="1:23" x14ac:dyDescent="0.25">
      <c r="A6335" s="1">
        <v>1008001</v>
      </c>
      <c r="B6335" s="5" t="str">
        <f>VLOOKUP(H6335,'FIPS Basin X-walk'!$A$2:$F$3224,6,FALSE)</f>
        <v/>
      </c>
      <c r="C6335" s="1" t="s">
        <v>23533</v>
      </c>
      <c r="D6335" s="1"/>
      <c r="E6335" s="1"/>
      <c r="F6335" s="1" t="s">
        <v>23532</v>
      </c>
      <c r="G6335" s="1" t="s">
        <v>23527</v>
      </c>
      <c r="H6335" s="1">
        <v>78010</v>
      </c>
      <c r="I6335" s="1">
        <v>1008001</v>
      </c>
      <c r="J6335" s="1">
        <v>17.750140999999999</v>
      </c>
      <c r="K6335" s="1">
        <v>-64.714793</v>
      </c>
      <c r="L6335" s="1"/>
      <c r="M6335" s="1" t="s">
        <v>1686</v>
      </c>
      <c r="N6335" s="1" t="s">
        <v>23528</v>
      </c>
      <c r="O6335" s="1">
        <v>2022</v>
      </c>
      <c r="P6335" s="1">
        <v>820</v>
      </c>
      <c r="Q6335" s="1" t="s">
        <v>25938</v>
      </c>
      <c r="R6335" s="1" t="s">
        <v>24717</v>
      </c>
      <c r="S6335" s="1" t="s">
        <v>24355</v>
      </c>
      <c r="T6335" s="1" t="s">
        <v>6826</v>
      </c>
      <c r="U6335" s="1"/>
      <c r="V6335" s="1" t="s">
        <v>23534</v>
      </c>
      <c r="W6335" s="1" t="s">
        <v>6826</v>
      </c>
    </row>
    <row r="6336" spans="1:23" x14ac:dyDescent="0.25">
      <c r="A6336" s="1">
        <v>1014622</v>
      </c>
      <c r="B6336" s="5" t="str">
        <f>VLOOKUP(H6336,'FIPS Basin X-walk'!$A$2:$F$3224,6,FALSE)</f>
        <v/>
      </c>
      <c r="C6336" s="1" t="s">
        <v>27316</v>
      </c>
      <c r="D6336" s="1"/>
      <c r="E6336" s="1"/>
      <c r="F6336" s="1" t="s">
        <v>27317</v>
      </c>
      <c r="G6336" s="1" t="s">
        <v>23527</v>
      </c>
      <c r="H6336" s="1">
        <v>78010</v>
      </c>
      <c r="I6336" s="1">
        <v>1014622</v>
      </c>
      <c r="J6336" s="1">
        <v>17.7102</v>
      </c>
      <c r="K6336" s="1">
        <v>-64.754400000000004</v>
      </c>
      <c r="L6336" s="1"/>
      <c r="M6336" s="1" t="s">
        <v>1686</v>
      </c>
      <c r="N6336" s="1" t="s">
        <v>23528</v>
      </c>
      <c r="O6336" s="1">
        <v>2022</v>
      </c>
      <c r="P6336" s="1">
        <v>820</v>
      </c>
      <c r="Q6336" s="1" t="s">
        <v>27318</v>
      </c>
      <c r="R6336" s="1"/>
      <c r="S6336" s="1" t="s">
        <v>25313</v>
      </c>
      <c r="T6336" s="1" t="s">
        <v>6826</v>
      </c>
      <c r="U6336" s="1"/>
      <c r="V6336" s="1" t="s">
        <v>27319</v>
      </c>
      <c r="W6336" s="1" t="s">
        <v>6826</v>
      </c>
    </row>
    <row r="6337" spans="1:23" x14ac:dyDescent="0.25">
      <c r="A6337" s="1">
        <v>1010632</v>
      </c>
      <c r="B6337" s="5" t="str">
        <f>VLOOKUP(H6337,'FIPS Basin X-walk'!$A$2:$F$3224,6,FALSE)</f>
        <v>Ozark Uplift</v>
      </c>
      <c r="C6337" s="1" t="s">
        <v>15676</v>
      </c>
      <c r="D6337" s="1"/>
      <c r="E6337" s="1"/>
      <c r="F6337" s="1" t="s">
        <v>15677</v>
      </c>
      <c r="G6337" s="1" t="s">
        <v>15678</v>
      </c>
      <c r="H6337" s="1">
        <v>29187</v>
      </c>
      <c r="I6337" s="1">
        <v>1010632</v>
      </c>
      <c r="J6337" s="1">
        <v>37.889130000000002</v>
      </c>
      <c r="K6337" s="1">
        <v>-90.530109999999993</v>
      </c>
      <c r="L6337" s="1"/>
      <c r="M6337" s="1" t="s">
        <v>1560</v>
      </c>
      <c r="N6337" s="1" t="s">
        <v>15447</v>
      </c>
      <c r="O6337" s="1">
        <v>2022</v>
      </c>
      <c r="P6337" s="1">
        <v>63628</v>
      </c>
      <c r="Q6337" s="1" t="s">
        <v>26254</v>
      </c>
      <c r="R6337" s="1"/>
      <c r="S6337" s="1" t="s">
        <v>24397</v>
      </c>
      <c r="T6337" s="1" t="s">
        <v>6826</v>
      </c>
      <c r="U6337" s="1"/>
      <c r="V6337" s="1" t="s">
        <v>7257</v>
      </c>
      <c r="W6337" s="1" t="s">
        <v>6826</v>
      </c>
    </row>
    <row r="6338" spans="1:23" x14ac:dyDescent="0.25">
      <c r="A6338" s="1">
        <v>1000789</v>
      </c>
      <c r="B6338" s="5" t="str">
        <f>VLOOKUP(H6338,'FIPS Basin X-walk'!$A$2:$F$3224,6,FALSE)</f>
        <v>Ozark Uplift</v>
      </c>
      <c r="C6338" s="1" t="s">
        <v>15679</v>
      </c>
      <c r="D6338" s="1"/>
      <c r="E6338" s="1"/>
      <c r="F6338" s="1" t="s">
        <v>15680</v>
      </c>
      <c r="G6338" s="1" t="s">
        <v>15678</v>
      </c>
      <c r="H6338" s="1">
        <v>29187</v>
      </c>
      <c r="I6338" s="1">
        <v>1000789</v>
      </c>
      <c r="J6338" s="1">
        <v>37.860028</v>
      </c>
      <c r="K6338" s="1">
        <v>-90.519443999999993</v>
      </c>
      <c r="L6338" s="1"/>
      <c r="M6338" s="1" t="s">
        <v>1560</v>
      </c>
      <c r="N6338" s="1" t="s">
        <v>15447</v>
      </c>
      <c r="O6338" s="1">
        <v>2022</v>
      </c>
      <c r="P6338" s="1">
        <v>63601</v>
      </c>
      <c r="Q6338" s="1" t="s">
        <v>24588</v>
      </c>
      <c r="R6338" s="1"/>
      <c r="S6338" s="1" t="s">
        <v>24356</v>
      </c>
      <c r="T6338" s="1" t="s">
        <v>6826</v>
      </c>
      <c r="U6338" s="1"/>
      <c r="V6338" s="1" t="s">
        <v>24589</v>
      </c>
      <c r="W6338" s="1" t="s">
        <v>6828</v>
      </c>
    </row>
    <row r="6339" spans="1:23" x14ac:dyDescent="0.25">
      <c r="A6339" s="1">
        <v>1009465</v>
      </c>
      <c r="B6339" s="5" t="str">
        <f>VLOOKUP(H6339,'FIPS Basin X-walk'!$A$2:$F$3224,6,FALSE)</f>
        <v>Gulf Coast Basin (LA, TX)</v>
      </c>
      <c r="C6339" s="1" t="s">
        <v>13562</v>
      </c>
      <c r="D6339" s="1"/>
      <c r="E6339" s="1"/>
      <c r="F6339" s="1" t="s">
        <v>13563</v>
      </c>
      <c r="G6339" s="1" t="s">
        <v>13564</v>
      </c>
      <c r="H6339" s="1">
        <v>22091</v>
      </c>
      <c r="I6339" s="1">
        <v>1009465</v>
      </c>
      <c r="J6339" s="1">
        <v>30.661171</v>
      </c>
      <c r="K6339" s="1">
        <v>-90.651056999999994</v>
      </c>
      <c r="L6339" s="1"/>
      <c r="M6339" s="1" t="s">
        <v>1483</v>
      </c>
      <c r="N6339" s="1" t="s">
        <v>13028</v>
      </c>
      <c r="O6339" s="1">
        <v>2022</v>
      </c>
      <c r="P6339" s="1">
        <v>70744</v>
      </c>
      <c r="Q6339" s="1" t="s">
        <v>804</v>
      </c>
      <c r="R6339" s="1"/>
      <c r="S6339" s="1" t="s">
        <v>24435</v>
      </c>
      <c r="T6339" s="1" t="s">
        <v>6826</v>
      </c>
      <c r="U6339" s="1"/>
      <c r="V6339" s="1" t="s">
        <v>8019</v>
      </c>
      <c r="W6339" s="1" t="s">
        <v>6826</v>
      </c>
    </row>
    <row r="6340" spans="1:23" x14ac:dyDescent="0.25">
      <c r="A6340" s="1">
        <v>1001666</v>
      </c>
      <c r="B6340" s="5" t="str">
        <f>VLOOKUP(H6340,'FIPS Basin X-walk'!$A$2:$F$3224,6,FALSE)</f>
        <v>Gulf Coast Basin (LA, TX)</v>
      </c>
      <c r="C6340" s="1" t="s">
        <v>13575</v>
      </c>
      <c r="D6340" s="1"/>
      <c r="E6340" s="1"/>
      <c r="F6340" s="1" t="s">
        <v>13576</v>
      </c>
      <c r="G6340" s="1" t="s">
        <v>13567</v>
      </c>
      <c r="H6340" s="1">
        <v>22093</v>
      </c>
      <c r="I6340" s="1">
        <v>1001666</v>
      </c>
      <c r="J6340" s="1">
        <v>30.05509</v>
      </c>
      <c r="K6340" s="1">
        <v>-90.830839999999995</v>
      </c>
      <c r="L6340" s="1"/>
      <c r="M6340" s="1" t="s">
        <v>1483</v>
      </c>
      <c r="N6340" s="1" t="s">
        <v>13028</v>
      </c>
      <c r="O6340" s="1">
        <v>2022</v>
      </c>
      <c r="P6340" s="1">
        <v>70723</v>
      </c>
      <c r="Q6340" s="1" t="s">
        <v>13577</v>
      </c>
      <c r="R6340" s="1" t="s">
        <v>24367</v>
      </c>
      <c r="S6340" s="1" t="s">
        <v>24449</v>
      </c>
      <c r="T6340" s="1" t="s">
        <v>6826</v>
      </c>
      <c r="U6340" s="1"/>
      <c r="V6340" s="1" t="s">
        <v>9171</v>
      </c>
      <c r="W6340" s="1" t="s">
        <v>6826</v>
      </c>
    </row>
    <row r="6341" spans="1:23" x14ac:dyDescent="0.25">
      <c r="A6341" s="1">
        <v>1004630</v>
      </c>
      <c r="B6341" s="5" t="str">
        <f>VLOOKUP(H6341,'FIPS Basin X-walk'!$A$2:$F$3224,6,FALSE)</f>
        <v>Gulf Coast Basin (LA, TX)</v>
      </c>
      <c r="C6341" s="1" t="s">
        <v>13588</v>
      </c>
      <c r="D6341" s="1"/>
      <c r="E6341" s="1"/>
      <c r="F6341" s="1" t="s">
        <v>13576</v>
      </c>
      <c r="G6341" s="1" t="s">
        <v>13567</v>
      </c>
      <c r="H6341" s="1">
        <v>22093</v>
      </c>
      <c r="I6341" s="1">
        <v>1004630</v>
      </c>
      <c r="J6341" s="1">
        <v>30.108460000000001</v>
      </c>
      <c r="K6341" s="1">
        <v>-90.896770000000004</v>
      </c>
      <c r="L6341" s="1"/>
      <c r="M6341" s="1" t="s">
        <v>1483</v>
      </c>
      <c r="N6341" s="1" t="s">
        <v>13028</v>
      </c>
      <c r="O6341" s="1">
        <v>2022</v>
      </c>
      <c r="P6341" s="1">
        <v>70723</v>
      </c>
      <c r="Q6341" s="1" t="s">
        <v>13589</v>
      </c>
      <c r="R6341" s="1"/>
      <c r="S6341" s="1" t="s">
        <v>24369</v>
      </c>
      <c r="T6341" s="1" t="s">
        <v>6826</v>
      </c>
      <c r="U6341" s="1"/>
      <c r="V6341" s="1" t="s">
        <v>7139</v>
      </c>
      <c r="W6341" s="1" t="s">
        <v>6826</v>
      </c>
    </row>
    <row r="6342" spans="1:23" x14ac:dyDescent="0.25">
      <c r="A6342" s="1">
        <v>1010766</v>
      </c>
      <c r="B6342" s="5" t="str">
        <f>VLOOKUP(H6342,'FIPS Basin X-walk'!$A$2:$F$3224,6,FALSE)</f>
        <v>Gulf Coast Basin (LA, TX)</v>
      </c>
      <c r="C6342" s="1" t="s">
        <v>13572</v>
      </c>
      <c r="D6342" s="1"/>
      <c r="E6342" s="1" t="s">
        <v>6828</v>
      </c>
      <c r="F6342" s="1" t="s">
        <v>13573</v>
      </c>
      <c r="G6342" s="1" t="s">
        <v>13567</v>
      </c>
      <c r="H6342" s="1">
        <v>22093</v>
      </c>
      <c r="I6342" s="1">
        <v>1010766</v>
      </c>
      <c r="J6342" s="1">
        <v>30.081306000000001</v>
      </c>
      <c r="K6342" s="1">
        <v>-90.860528000000002</v>
      </c>
      <c r="L6342" s="1"/>
      <c r="M6342" s="1" t="s">
        <v>1483</v>
      </c>
      <c r="N6342" s="1" t="s">
        <v>13028</v>
      </c>
      <c r="O6342" s="1">
        <v>2022</v>
      </c>
      <c r="P6342" s="1">
        <v>70723</v>
      </c>
      <c r="Q6342" s="1" t="s">
        <v>13574</v>
      </c>
      <c r="R6342" s="1"/>
      <c r="S6342" s="1" t="s">
        <v>24372</v>
      </c>
      <c r="T6342" s="1" t="s">
        <v>6826</v>
      </c>
      <c r="U6342" s="1"/>
      <c r="V6342" s="1" t="s">
        <v>7021</v>
      </c>
      <c r="W6342" s="1" t="s">
        <v>6826</v>
      </c>
    </row>
    <row r="6343" spans="1:23" x14ac:dyDescent="0.25">
      <c r="A6343" s="1">
        <v>1005645</v>
      </c>
      <c r="B6343" s="5" t="str">
        <f>VLOOKUP(H6343,'FIPS Basin X-walk'!$A$2:$F$3224,6,FALSE)</f>
        <v>Gulf Coast Basin (LA, TX)</v>
      </c>
      <c r="C6343" s="1" t="s">
        <v>13584</v>
      </c>
      <c r="D6343" s="1"/>
      <c r="E6343" s="1"/>
      <c r="F6343" s="1" t="s">
        <v>13579</v>
      </c>
      <c r="G6343" s="1" t="s">
        <v>13567</v>
      </c>
      <c r="H6343" s="1">
        <v>22093</v>
      </c>
      <c r="I6343" s="1">
        <v>1005645</v>
      </c>
      <c r="J6343" s="1">
        <v>30.052800000000001</v>
      </c>
      <c r="K6343" s="1">
        <v>-90.668999999999997</v>
      </c>
      <c r="L6343" s="1"/>
      <c r="M6343" s="1" t="s">
        <v>1483</v>
      </c>
      <c r="N6343" s="1" t="s">
        <v>13028</v>
      </c>
      <c r="O6343" s="1">
        <v>2022</v>
      </c>
      <c r="P6343" s="1">
        <v>70052</v>
      </c>
      <c r="Q6343" s="1" t="s">
        <v>13585</v>
      </c>
      <c r="R6343" s="1"/>
      <c r="S6343" s="1" t="s">
        <v>24423</v>
      </c>
      <c r="T6343" s="1" t="s">
        <v>6826</v>
      </c>
      <c r="U6343" s="1"/>
      <c r="V6343" s="1" t="s">
        <v>10930</v>
      </c>
      <c r="W6343" s="1" t="s">
        <v>6826</v>
      </c>
    </row>
    <row r="6344" spans="1:23" x14ac:dyDescent="0.25">
      <c r="A6344" s="1">
        <v>1007929</v>
      </c>
      <c r="B6344" s="5" t="str">
        <f>VLOOKUP(H6344,'FIPS Basin X-walk'!$A$2:$F$3224,6,FALSE)</f>
        <v>Gulf Coast Basin (LA, TX)</v>
      </c>
      <c r="C6344" s="1" t="s">
        <v>13578</v>
      </c>
      <c r="D6344" s="1"/>
      <c r="E6344" s="1"/>
      <c r="F6344" s="1" t="s">
        <v>13579</v>
      </c>
      <c r="G6344" s="1" t="s">
        <v>13567</v>
      </c>
      <c r="H6344" s="1">
        <v>22093</v>
      </c>
      <c r="I6344" s="1">
        <v>1007929</v>
      </c>
      <c r="J6344" s="1">
        <v>30.066583000000001</v>
      </c>
      <c r="K6344" s="1">
        <v>-90.701823000000005</v>
      </c>
      <c r="L6344" s="1"/>
      <c r="M6344" s="1" t="s">
        <v>1483</v>
      </c>
      <c r="N6344" s="1" t="s">
        <v>13028</v>
      </c>
      <c r="O6344" s="1">
        <v>2022</v>
      </c>
      <c r="P6344" s="1">
        <v>70052</v>
      </c>
      <c r="Q6344" s="1" t="s">
        <v>25927</v>
      </c>
      <c r="R6344" s="1"/>
      <c r="S6344" s="1" t="s">
        <v>24790</v>
      </c>
      <c r="T6344" s="1" t="s">
        <v>6826</v>
      </c>
      <c r="U6344" s="1"/>
      <c r="V6344" s="1" t="s">
        <v>13580</v>
      </c>
      <c r="W6344" s="1" t="s">
        <v>6826</v>
      </c>
    </row>
    <row r="6345" spans="1:23" x14ac:dyDescent="0.25">
      <c r="A6345" s="1">
        <v>1010825</v>
      </c>
      <c r="B6345" s="5" t="str">
        <f>VLOOKUP(H6345,'FIPS Basin X-walk'!$A$2:$F$3224,6,FALSE)</f>
        <v>Gulf Coast Basin (LA, TX)</v>
      </c>
      <c r="C6345" s="1" t="s">
        <v>13565</v>
      </c>
      <c r="D6345" s="1"/>
      <c r="E6345" s="1"/>
      <c r="F6345" s="1" t="s">
        <v>13566</v>
      </c>
      <c r="G6345" s="1" t="s">
        <v>13567</v>
      </c>
      <c r="H6345" s="1">
        <v>22093</v>
      </c>
      <c r="I6345" s="1">
        <v>1010825</v>
      </c>
      <c r="J6345" s="1">
        <v>30.04918</v>
      </c>
      <c r="K6345" s="1">
        <v>-90.684030000000007</v>
      </c>
      <c r="L6345" s="1"/>
      <c r="M6345" s="1" t="s">
        <v>1483</v>
      </c>
      <c r="N6345" s="1" t="s">
        <v>13028</v>
      </c>
      <c r="O6345" s="1">
        <v>2022</v>
      </c>
      <c r="P6345" s="1">
        <v>70052</v>
      </c>
      <c r="Q6345" s="1" t="s">
        <v>26280</v>
      </c>
      <c r="R6345" s="1"/>
      <c r="S6345" s="1" t="s">
        <v>24785</v>
      </c>
      <c r="T6345" s="1" t="s">
        <v>6826</v>
      </c>
      <c r="U6345" s="1"/>
      <c r="V6345" s="1" t="s">
        <v>13568</v>
      </c>
      <c r="W6345" s="1" t="s">
        <v>6826</v>
      </c>
    </row>
    <row r="6346" spans="1:23" x14ac:dyDescent="0.25">
      <c r="A6346" s="1">
        <v>1001962</v>
      </c>
      <c r="B6346" s="5" t="str">
        <f>VLOOKUP(H6346,'FIPS Basin X-walk'!$A$2:$F$3224,6,FALSE)</f>
        <v>Gulf Coast Basin (LA, TX)</v>
      </c>
      <c r="C6346" s="1" t="s">
        <v>13569</v>
      </c>
      <c r="D6346" s="1"/>
      <c r="E6346" s="1"/>
      <c r="F6346" s="1" t="s">
        <v>13570</v>
      </c>
      <c r="G6346" s="1" t="s">
        <v>13567</v>
      </c>
      <c r="H6346" s="1">
        <v>22093</v>
      </c>
      <c r="I6346" s="1">
        <v>1001962</v>
      </c>
      <c r="J6346" s="1">
        <v>30.08013</v>
      </c>
      <c r="K6346" s="1">
        <v>-90.915999999999997</v>
      </c>
      <c r="L6346" s="1"/>
      <c r="M6346" s="1" t="s">
        <v>1483</v>
      </c>
      <c r="N6346" s="1" t="s">
        <v>13028</v>
      </c>
      <c r="O6346" s="1">
        <v>2022</v>
      </c>
      <c r="P6346" s="1">
        <v>70086</v>
      </c>
      <c r="Q6346" s="1" t="s">
        <v>13571</v>
      </c>
      <c r="R6346" s="1"/>
      <c r="S6346" s="1" t="s">
        <v>24473</v>
      </c>
      <c r="T6346" s="1" t="s">
        <v>6826</v>
      </c>
      <c r="U6346" s="1"/>
      <c r="V6346" s="1" t="s">
        <v>24816</v>
      </c>
      <c r="W6346" s="1" t="s">
        <v>6826</v>
      </c>
    </row>
    <row r="6347" spans="1:23" x14ac:dyDescent="0.25">
      <c r="A6347" s="1">
        <v>1009795</v>
      </c>
      <c r="B6347" s="5" t="str">
        <f>VLOOKUP(H6347,'FIPS Basin X-walk'!$A$2:$F$3224,6,FALSE)</f>
        <v>Gulf Coast Basin (LA, TX)</v>
      </c>
      <c r="C6347" s="1" t="s">
        <v>13586</v>
      </c>
      <c r="D6347" s="1"/>
      <c r="E6347" s="1"/>
      <c r="F6347" s="1" t="s">
        <v>2129</v>
      </c>
      <c r="G6347" s="1" t="s">
        <v>13567</v>
      </c>
      <c r="H6347" s="1">
        <v>22093</v>
      </c>
      <c r="I6347" s="1">
        <v>1009795</v>
      </c>
      <c r="J6347" s="1">
        <v>30.083670000000001</v>
      </c>
      <c r="K6347" s="1">
        <v>-90.913250000000005</v>
      </c>
      <c r="L6347" s="1"/>
      <c r="M6347" s="1" t="s">
        <v>1483</v>
      </c>
      <c r="N6347" s="1" t="s">
        <v>13028</v>
      </c>
      <c r="O6347" s="1">
        <v>2022</v>
      </c>
      <c r="P6347" s="1">
        <v>70086</v>
      </c>
      <c r="Q6347" s="1" t="s">
        <v>13587</v>
      </c>
      <c r="R6347" s="1"/>
      <c r="S6347" s="1" t="s">
        <v>24643</v>
      </c>
      <c r="T6347" s="1" t="s">
        <v>6826</v>
      </c>
      <c r="U6347" s="1"/>
      <c r="V6347" s="1" t="s">
        <v>9772</v>
      </c>
      <c r="W6347" s="1" t="s">
        <v>6826</v>
      </c>
    </row>
    <row r="6348" spans="1:23" x14ac:dyDescent="0.25">
      <c r="A6348" s="1">
        <v>1013611</v>
      </c>
      <c r="B6348" s="5" t="str">
        <f>VLOOKUP(H6348,'FIPS Basin X-walk'!$A$2:$F$3224,6,FALSE)</f>
        <v>Gulf Coast Basin (LA, TX)</v>
      </c>
      <c r="C6348" s="1" t="s">
        <v>26712</v>
      </c>
      <c r="D6348" s="1"/>
      <c r="E6348" s="1" t="s">
        <v>6828</v>
      </c>
      <c r="F6348" s="1" t="s">
        <v>2129</v>
      </c>
      <c r="G6348" s="1" t="s">
        <v>13567</v>
      </c>
      <c r="H6348" s="1">
        <v>22093</v>
      </c>
      <c r="I6348" s="1">
        <v>1013611</v>
      </c>
      <c r="J6348" s="1">
        <v>29.983362</v>
      </c>
      <c r="K6348" s="1">
        <v>-90.876313999999994</v>
      </c>
      <c r="L6348" s="1"/>
      <c r="M6348" s="1" t="s">
        <v>1483</v>
      </c>
      <c r="N6348" s="1" t="s">
        <v>13028</v>
      </c>
      <c r="O6348" s="1">
        <v>2022</v>
      </c>
      <c r="P6348" s="1">
        <v>70086</v>
      </c>
      <c r="Q6348" s="1" t="s">
        <v>26713</v>
      </c>
      <c r="R6348" s="1"/>
      <c r="S6348" s="1" t="s">
        <v>24367</v>
      </c>
      <c r="T6348" s="1" t="s">
        <v>6826</v>
      </c>
      <c r="U6348" s="1"/>
      <c r="V6348" s="1" t="s">
        <v>6889</v>
      </c>
      <c r="W6348" s="1" t="s">
        <v>6826</v>
      </c>
    </row>
    <row r="6349" spans="1:23" x14ac:dyDescent="0.25">
      <c r="A6349" s="1">
        <v>1009794</v>
      </c>
      <c r="B6349" s="5" t="str">
        <f>VLOOKUP(H6349,'FIPS Basin X-walk'!$A$2:$F$3224,6,FALSE)</f>
        <v>Gulf Coast Basin (LA, TX)</v>
      </c>
      <c r="C6349" s="1" t="s">
        <v>13581</v>
      </c>
      <c r="D6349" s="1"/>
      <c r="E6349" s="1"/>
      <c r="F6349" s="1" t="s">
        <v>13582</v>
      </c>
      <c r="G6349" s="1" t="s">
        <v>13567</v>
      </c>
      <c r="H6349" s="1">
        <v>22093</v>
      </c>
      <c r="I6349" s="1">
        <v>1009794</v>
      </c>
      <c r="J6349" s="1">
        <v>30.02</v>
      </c>
      <c r="K6349" s="1">
        <v>-90.77</v>
      </c>
      <c r="L6349" s="1"/>
      <c r="M6349" s="1" t="s">
        <v>1483</v>
      </c>
      <c r="N6349" s="1" t="s">
        <v>13028</v>
      </c>
      <c r="O6349" s="1">
        <v>2022</v>
      </c>
      <c r="P6349" s="1">
        <v>70792</v>
      </c>
      <c r="Q6349" s="1" t="s">
        <v>13583</v>
      </c>
      <c r="R6349" s="1"/>
      <c r="S6349" s="1" t="s">
        <v>24643</v>
      </c>
      <c r="T6349" s="1" t="s">
        <v>6826</v>
      </c>
      <c r="U6349" s="1"/>
      <c r="V6349" s="1" t="s">
        <v>9772</v>
      </c>
      <c r="W6349" s="1" t="s">
        <v>6826</v>
      </c>
    </row>
    <row r="6350" spans="1:23" x14ac:dyDescent="0.25">
      <c r="A6350" s="1">
        <v>1002727</v>
      </c>
      <c r="B6350" s="5" t="str">
        <f>VLOOKUP(H6350,'FIPS Basin X-walk'!$A$2:$F$3224,6,FALSE)</f>
        <v>Gulf Coast Basin (LA, TX)</v>
      </c>
      <c r="C6350" s="1" t="s">
        <v>13594</v>
      </c>
      <c r="D6350" s="1"/>
      <c r="E6350" s="1"/>
      <c r="F6350" s="1" t="s">
        <v>13595</v>
      </c>
      <c r="G6350" s="1" t="s">
        <v>13592</v>
      </c>
      <c r="H6350" s="1">
        <v>22095</v>
      </c>
      <c r="I6350" s="1">
        <v>1002727</v>
      </c>
      <c r="J6350" s="1">
        <v>30.099589999999999</v>
      </c>
      <c r="K6350" s="1">
        <v>-90.648850999999993</v>
      </c>
      <c r="L6350" s="1"/>
      <c r="M6350" s="1" t="s">
        <v>1483</v>
      </c>
      <c r="N6350" s="1" t="s">
        <v>13028</v>
      </c>
      <c r="O6350" s="1">
        <v>2022</v>
      </c>
      <c r="P6350" s="1">
        <v>70051</v>
      </c>
      <c r="Q6350" s="1" t="s">
        <v>13596</v>
      </c>
      <c r="R6350" s="1"/>
      <c r="S6350" s="1" t="s">
        <v>24387</v>
      </c>
      <c r="T6350" s="1" t="s">
        <v>6826</v>
      </c>
      <c r="U6350" s="1"/>
      <c r="V6350" s="1" t="s">
        <v>8088</v>
      </c>
      <c r="W6350" s="1" t="s">
        <v>6826</v>
      </c>
    </row>
    <row r="6351" spans="1:23" x14ac:dyDescent="0.25">
      <c r="A6351" s="1">
        <v>1003043</v>
      </c>
      <c r="B6351" s="5" t="str">
        <f>VLOOKUP(H6351,'FIPS Basin X-walk'!$A$2:$F$3224,6,FALSE)</f>
        <v>Gulf Coast Basin (LA, TX)</v>
      </c>
      <c r="C6351" s="1" t="s">
        <v>13590</v>
      </c>
      <c r="D6351" s="1"/>
      <c r="E6351" s="1"/>
      <c r="F6351" s="1" t="s">
        <v>13591</v>
      </c>
      <c r="G6351" s="1" t="s">
        <v>13592</v>
      </c>
      <c r="H6351" s="1">
        <v>22095</v>
      </c>
      <c r="I6351" s="1">
        <v>1003043</v>
      </c>
      <c r="J6351" s="1">
        <v>30.061319999999998</v>
      </c>
      <c r="K6351" s="1">
        <v>-90.593530000000001</v>
      </c>
      <c r="L6351" s="1"/>
      <c r="M6351" s="1" t="s">
        <v>1483</v>
      </c>
      <c r="N6351" s="1" t="s">
        <v>13028</v>
      </c>
      <c r="O6351" s="1">
        <v>2022</v>
      </c>
      <c r="P6351" s="1">
        <v>70051</v>
      </c>
      <c r="Q6351" s="1" t="s">
        <v>13593</v>
      </c>
      <c r="R6351" s="1"/>
      <c r="S6351" s="1" t="s">
        <v>24369</v>
      </c>
      <c r="T6351" s="1" t="s">
        <v>6826</v>
      </c>
      <c r="U6351" s="1"/>
      <c r="V6351" s="1" t="s">
        <v>7439</v>
      </c>
      <c r="W6351" s="1" t="s">
        <v>6826</v>
      </c>
    </row>
    <row r="6352" spans="1:23" x14ac:dyDescent="0.25">
      <c r="A6352" s="1">
        <v>1004596</v>
      </c>
      <c r="B6352" s="5" t="str">
        <f>VLOOKUP(H6352,'FIPS Basin X-walk'!$A$2:$F$3224,6,FALSE)</f>
        <v>Gulf Coast Basin (LA, TX)</v>
      </c>
      <c r="C6352" s="1" t="s">
        <v>13597</v>
      </c>
      <c r="D6352" s="1"/>
      <c r="E6352" s="1"/>
      <c r="F6352" s="1" t="s">
        <v>13595</v>
      </c>
      <c r="G6352" s="1" t="s">
        <v>13592</v>
      </c>
      <c r="H6352" s="1">
        <v>22095</v>
      </c>
      <c r="I6352" s="1">
        <v>1004596</v>
      </c>
      <c r="J6352" s="1">
        <v>30.045048999999999</v>
      </c>
      <c r="K6352" s="1">
        <v>-90.610457999999994</v>
      </c>
      <c r="L6352" s="1"/>
      <c r="M6352" s="1" t="s">
        <v>1483</v>
      </c>
      <c r="N6352" s="1" t="s">
        <v>13028</v>
      </c>
      <c r="O6352" s="1">
        <v>2022</v>
      </c>
      <c r="P6352" s="1">
        <v>70051</v>
      </c>
      <c r="Q6352" s="1" t="s">
        <v>24576</v>
      </c>
      <c r="R6352" s="1"/>
      <c r="S6352" s="1" t="s">
        <v>24367</v>
      </c>
      <c r="T6352" s="1" t="s">
        <v>6828</v>
      </c>
      <c r="U6352" s="1"/>
      <c r="V6352" s="1" t="s">
        <v>7121</v>
      </c>
      <c r="W6352" s="1" t="s">
        <v>6826</v>
      </c>
    </row>
    <row r="6353" spans="1:23" x14ac:dyDescent="0.25">
      <c r="A6353" s="1">
        <v>1001715</v>
      </c>
      <c r="B6353" s="5" t="str">
        <f>VLOOKUP(H6353,'FIPS Basin X-walk'!$A$2:$F$3224,6,FALSE)</f>
        <v>Gulf Coast Basin (LA, TX)</v>
      </c>
      <c r="C6353" s="1" t="s">
        <v>13598</v>
      </c>
      <c r="D6353" s="1"/>
      <c r="E6353" s="1"/>
      <c r="F6353" s="1" t="s">
        <v>13599</v>
      </c>
      <c r="G6353" s="1" t="s">
        <v>13592</v>
      </c>
      <c r="H6353" s="1">
        <v>22095</v>
      </c>
      <c r="I6353" s="1">
        <v>1001715</v>
      </c>
      <c r="J6353" s="1">
        <v>30.058900000000001</v>
      </c>
      <c r="K6353" s="1">
        <v>-90.524100000000004</v>
      </c>
      <c r="L6353" s="1" t="s">
        <v>24367</v>
      </c>
      <c r="M6353" s="1" t="s">
        <v>1483</v>
      </c>
      <c r="N6353" s="1" t="s">
        <v>13028</v>
      </c>
      <c r="O6353" s="1">
        <v>2022</v>
      </c>
      <c r="P6353" s="1">
        <v>70068</v>
      </c>
      <c r="Q6353" s="1" t="s">
        <v>13600</v>
      </c>
      <c r="R6353" s="1"/>
      <c r="S6353" s="1" t="s">
        <v>24473</v>
      </c>
      <c r="T6353" s="1" t="s">
        <v>6826</v>
      </c>
      <c r="U6353" s="1"/>
      <c r="V6353" s="1" t="s">
        <v>9579</v>
      </c>
      <c r="W6353" s="1" t="s">
        <v>6826</v>
      </c>
    </row>
    <row r="6354" spans="1:23" x14ac:dyDescent="0.25">
      <c r="A6354" s="1">
        <v>1013130</v>
      </c>
      <c r="B6354" s="5" t="str">
        <f>VLOOKUP(H6354,'FIPS Basin X-walk'!$A$2:$F$3224,6,FALSE)</f>
        <v>Florida Platform</v>
      </c>
      <c r="C6354" s="1" t="s">
        <v>10040</v>
      </c>
      <c r="D6354" s="1"/>
      <c r="E6354" s="1"/>
      <c r="F6354" s="1" t="s">
        <v>10041</v>
      </c>
      <c r="G6354" s="1" t="s">
        <v>10042</v>
      </c>
      <c r="H6354" s="1">
        <v>12109</v>
      </c>
      <c r="I6354" s="1">
        <v>1013130</v>
      </c>
      <c r="J6354" s="1">
        <v>29.782225</v>
      </c>
      <c r="K6354" s="1">
        <v>-81.309365999999997</v>
      </c>
      <c r="L6354" s="1"/>
      <c r="M6354" s="1" t="s">
        <v>1506</v>
      </c>
      <c r="N6354" s="1" t="s">
        <v>9619</v>
      </c>
      <c r="O6354" s="1">
        <v>2022</v>
      </c>
      <c r="P6354" s="1">
        <v>32086</v>
      </c>
      <c r="Q6354" s="1" t="s">
        <v>10043</v>
      </c>
      <c r="R6354" s="1"/>
      <c r="S6354" s="1" t="s">
        <v>24753</v>
      </c>
      <c r="T6354" s="1" t="s">
        <v>6826</v>
      </c>
      <c r="U6354" s="1"/>
      <c r="V6354" s="1" t="s">
        <v>13498</v>
      </c>
      <c r="W6354" s="1" t="s">
        <v>6826</v>
      </c>
    </row>
    <row r="6355" spans="1:23" x14ac:dyDescent="0.25">
      <c r="A6355" s="1">
        <v>1000415</v>
      </c>
      <c r="B6355" s="5" t="str">
        <f>VLOOKUP(H6355,'FIPS Basin X-walk'!$A$2:$F$3224,6,FALSE)</f>
        <v>Michigan Basin</v>
      </c>
      <c r="C6355" s="1" t="s">
        <v>11856</v>
      </c>
      <c r="D6355" s="1"/>
      <c r="E6355" s="1"/>
      <c r="F6355" s="1" t="s">
        <v>11857</v>
      </c>
      <c r="G6355" s="1" t="s">
        <v>2204</v>
      </c>
      <c r="H6355" s="1">
        <v>18141</v>
      </c>
      <c r="I6355" s="1">
        <v>1000415</v>
      </c>
      <c r="J6355" s="1">
        <v>41.655200000000001</v>
      </c>
      <c r="K6355" s="1">
        <v>-86.296199999999999</v>
      </c>
      <c r="L6355" s="1"/>
      <c r="M6355" s="1" t="s">
        <v>1499</v>
      </c>
      <c r="N6355" s="1" t="s">
        <v>11457</v>
      </c>
      <c r="O6355" s="1">
        <v>2022</v>
      </c>
      <c r="P6355" s="1">
        <v>46613</v>
      </c>
      <c r="Q6355" s="1" t="s">
        <v>24513</v>
      </c>
      <c r="R6355" s="1"/>
      <c r="S6355" s="1" t="s">
        <v>24378</v>
      </c>
      <c r="T6355" s="1" t="s">
        <v>6826</v>
      </c>
      <c r="U6355" s="1"/>
      <c r="V6355" s="1" t="s">
        <v>11858</v>
      </c>
      <c r="W6355" s="1" t="s">
        <v>6826</v>
      </c>
    </row>
    <row r="6356" spans="1:23" x14ac:dyDescent="0.25">
      <c r="A6356" s="1">
        <v>1003581</v>
      </c>
      <c r="B6356" s="5" t="str">
        <f>VLOOKUP(H6356,'FIPS Basin X-walk'!$A$2:$F$3224,6,FALSE)</f>
        <v>Michigan Basin</v>
      </c>
      <c r="C6356" s="1" t="s">
        <v>11849</v>
      </c>
      <c r="D6356" s="1"/>
      <c r="E6356" s="1"/>
      <c r="F6356" s="1" t="s">
        <v>11850</v>
      </c>
      <c r="G6356" s="1" t="s">
        <v>11841</v>
      </c>
      <c r="H6356" s="1">
        <v>18141</v>
      </c>
      <c r="I6356" s="1">
        <v>1003581</v>
      </c>
      <c r="J6356" s="1">
        <v>41.697400000000002</v>
      </c>
      <c r="K6356" s="1">
        <v>-86.467399999999998</v>
      </c>
      <c r="L6356" s="1"/>
      <c r="M6356" s="1" t="s">
        <v>1499</v>
      </c>
      <c r="N6356" s="1" t="s">
        <v>11457</v>
      </c>
      <c r="O6356" s="1">
        <v>2022</v>
      </c>
      <c r="P6356" s="1">
        <v>46552</v>
      </c>
      <c r="Q6356" s="1" t="s">
        <v>11851</v>
      </c>
      <c r="R6356" s="1" t="s">
        <v>25062</v>
      </c>
      <c r="S6356" s="1" t="s">
        <v>24729</v>
      </c>
      <c r="T6356" s="1" t="s">
        <v>6826</v>
      </c>
      <c r="U6356" s="1"/>
      <c r="V6356" s="1" t="s">
        <v>10904</v>
      </c>
      <c r="W6356" s="1" t="s">
        <v>6826</v>
      </c>
    </row>
    <row r="6357" spans="1:23" x14ac:dyDescent="0.25">
      <c r="A6357" s="1">
        <v>1012942</v>
      </c>
      <c r="B6357" s="5" t="str">
        <f>VLOOKUP(H6357,'FIPS Basin X-walk'!$A$2:$F$3224,6,FALSE)</f>
        <v>Michigan Basin</v>
      </c>
      <c r="C6357" s="1" t="s">
        <v>11839</v>
      </c>
      <c r="D6357" s="1"/>
      <c r="E6357" s="1"/>
      <c r="F6357" s="1" t="s">
        <v>11840</v>
      </c>
      <c r="G6357" s="1" t="s">
        <v>11841</v>
      </c>
      <c r="H6357" s="1">
        <v>18141</v>
      </c>
      <c r="I6357" s="1">
        <v>1012942</v>
      </c>
      <c r="J6357" s="1">
        <v>41.697037000000002</v>
      </c>
      <c r="K6357" s="1">
        <v>-86.476860000000002</v>
      </c>
      <c r="L6357" s="1"/>
      <c r="M6357" s="1" t="s">
        <v>1499</v>
      </c>
      <c r="N6357" s="1" t="s">
        <v>11457</v>
      </c>
      <c r="O6357" s="1">
        <v>2022</v>
      </c>
      <c r="P6357" s="1">
        <v>46552</v>
      </c>
      <c r="Q6357" s="1" t="s">
        <v>11842</v>
      </c>
      <c r="R6357" s="1"/>
      <c r="S6357" s="1" t="s">
        <v>24355</v>
      </c>
      <c r="T6357" s="1" t="s">
        <v>6826</v>
      </c>
      <c r="U6357" s="1"/>
      <c r="V6357" s="1" t="s">
        <v>26570</v>
      </c>
      <c r="W6357" s="1" t="s">
        <v>6828</v>
      </c>
    </row>
    <row r="6358" spans="1:23" x14ac:dyDescent="0.25">
      <c r="A6358" s="1">
        <v>1004373</v>
      </c>
      <c r="B6358" s="5" t="str">
        <f>VLOOKUP(H6358,'FIPS Basin X-walk'!$A$2:$F$3224,6,FALSE)</f>
        <v>Michigan Basin</v>
      </c>
      <c r="C6358" s="1" t="s">
        <v>11852</v>
      </c>
      <c r="D6358" s="1"/>
      <c r="E6358" s="1"/>
      <c r="F6358" s="1" t="s">
        <v>11853</v>
      </c>
      <c r="G6358" s="1" t="s">
        <v>11841</v>
      </c>
      <c r="H6358" s="1">
        <v>18141</v>
      </c>
      <c r="I6358" s="1">
        <v>1004373</v>
      </c>
      <c r="J6358" s="1">
        <v>41.709400000000002</v>
      </c>
      <c r="K6358" s="1">
        <v>-86.236699999999999</v>
      </c>
      <c r="L6358" s="1"/>
      <c r="M6358" s="1" t="s">
        <v>1499</v>
      </c>
      <c r="N6358" s="1" t="s">
        <v>11457</v>
      </c>
      <c r="O6358" s="1">
        <v>2022</v>
      </c>
      <c r="P6358" s="1">
        <v>46556</v>
      </c>
      <c r="Q6358" s="1" t="s">
        <v>11854</v>
      </c>
      <c r="R6358" s="1"/>
      <c r="S6358" s="1" t="s">
        <v>24379</v>
      </c>
      <c r="T6358" s="1" t="s">
        <v>6828</v>
      </c>
      <c r="U6358" s="1"/>
      <c r="V6358" s="1" t="s">
        <v>11855</v>
      </c>
      <c r="W6358" s="1" t="s">
        <v>6826</v>
      </c>
    </row>
    <row r="6359" spans="1:23" x14ac:dyDescent="0.25">
      <c r="A6359" s="1">
        <v>1011787</v>
      </c>
      <c r="B6359" s="5" t="str">
        <f>VLOOKUP(H6359,'FIPS Basin X-walk'!$A$2:$F$3224,6,FALSE)</f>
        <v>Michigan Basin</v>
      </c>
      <c r="C6359" s="1" t="s">
        <v>11846</v>
      </c>
      <c r="D6359" s="1"/>
      <c r="E6359" s="1"/>
      <c r="F6359" s="1" t="s">
        <v>11847</v>
      </c>
      <c r="G6359" s="1" t="s">
        <v>11841</v>
      </c>
      <c r="H6359" s="1">
        <v>18141</v>
      </c>
      <c r="I6359" s="1">
        <v>1011787</v>
      </c>
      <c r="J6359" s="1">
        <v>41.684600000000003</v>
      </c>
      <c r="K6359" s="1">
        <v>-86.299087</v>
      </c>
      <c r="L6359" s="1"/>
      <c r="M6359" s="1" t="s">
        <v>1499</v>
      </c>
      <c r="N6359" s="1" t="s">
        <v>11457</v>
      </c>
      <c r="O6359" s="1">
        <v>2022</v>
      </c>
      <c r="P6359" s="1">
        <v>46628</v>
      </c>
      <c r="Q6359" s="1" t="s">
        <v>11848</v>
      </c>
      <c r="R6359" s="1"/>
      <c r="S6359" s="1" t="s">
        <v>24495</v>
      </c>
      <c r="T6359" s="1" t="s">
        <v>6826</v>
      </c>
      <c r="U6359" s="1"/>
      <c r="V6359" s="1" t="s">
        <v>7164</v>
      </c>
      <c r="W6359" s="1" t="s">
        <v>6826</v>
      </c>
    </row>
    <row r="6360" spans="1:23" x14ac:dyDescent="0.25">
      <c r="A6360" s="1">
        <v>1007831</v>
      </c>
      <c r="B6360" s="5" t="str">
        <f>VLOOKUP(H6360,'FIPS Basin X-walk'!$A$2:$F$3224,6,FALSE)</f>
        <v>Michigan Basin</v>
      </c>
      <c r="C6360" s="1" t="s">
        <v>14664</v>
      </c>
      <c r="D6360" s="1"/>
      <c r="E6360" s="1"/>
      <c r="F6360" s="1" t="s">
        <v>14665</v>
      </c>
      <c r="G6360" s="1" t="s">
        <v>11841</v>
      </c>
      <c r="H6360" s="1">
        <v>26149</v>
      </c>
      <c r="I6360" s="1">
        <v>1007831</v>
      </c>
      <c r="J6360" s="1">
        <v>41.918981000000002</v>
      </c>
      <c r="K6360" s="1">
        <v>-85.681389999999993</v>
      </c>
      <c r="L6360" s="1"/>
      <c r="M6360" s="1" t="s">
        <v>1493</v>
      </c>
      <c r="N6360" s="1" t="s">
        <v>14185</v>
      </c>
      <c r="O6360" s="1">
        <v>2022</v>
      </c>
      <c r="P6360" s="1">
        <v>49093</v>
      </c>
      <c r="Q6360" s="1" t="s">
        <v>14666</v>
      </c>
      <c r="R6360" s="1"/>
      <c r="S6360" s="1" t="s">
        <v>24358</v>
      </c>
      <c r="T6360" s="1" t="s">
        <v>6826</v>
      </c>
      <c r="U6360" s="1"/>
      <c r="V6360" s="1" t="s">
        <v>6878</v>
      </c>
      <c r="W6360" s="1" t="s">
        <v>6826</v>
      </c>
    </row>
    <row r="6361" spans="1:23" x14ac:dyDescent="0.25">
      <c r="A6361" s="1">
        <v>1004553</v>
      </c>
      <c r="B6361" s="5" t="str">
        <f>VLOOKUP(H6361,'FIPS Basin X-walk'!$A$2:$F$3224,6,FALSE)</f>
        <v>Michigan Basin</v>
      </c>
      <c r="C6361" s="1" t="s">
        <v>14667</v>
      </c>
      <c r="D6361" s="1"/>
      <c r="E6361" s="1"/>
      <c r="F6361" s="1" t="s">
        <v>14668</v>
      </c>
      <c r="G6361" s="1" t="s">
        <v>11841</v>
      </c>
      <c r="H6361" s="1">
        <v>26149</v>
      </c>
      <c r="I6361" s="1">
        <v>1004553</v>
      </c>
      <c r="J6361" s="1">
        <v>41.788699999999999</v>
      </c>
      <c r="K6361" s="1">
        <v>-85.647000000000006</v>
      </c>
      <c r="L6361" s="1"/>
      <c r="M6361" s="1" t="s">
        <v>1493</v>
      </c>
      <c r="N6361" s="1" t="s">
        <v>14185</v>
      </c>
      <c r="O6361" s="1">
        <v>2022</v>
      </c>
      <c r="P6361" s="1">
        <v>49099</v>
      </c>
      <c r="Q6361" s="1" t="s">
        <v>25332</v>
      </c>
      <c r="R6361" s="1"/>
      <c r="S6361" s="1" t="s">
        <v>24385</v>
      </c>
      <c r="T6361" s="1" t="s">
        <v>6826</v>
      </c>
      <c r="U6361" s="1"/>
      <c r="V6361" s="1" t="s">
        <v>22813</v>
      </c>
      <c r="W6361" s="1" t="s">
        <v>6826</v>
      </c>
    </row>
    <row r="6362" spans="1:23" x14ac:dyDescent="0.25">
      <c r="A6362" s="1">
        <v>1007833</v>
      </c>
      <c r="B6362" s="5" t="str">
        <f>VLOOKUP(H6362,'FIPS Basin X-walk'!$A$2:$F$3224,6,FALSE)</f>
        <v>Michigan Basin</v>
      </c>
      <c r="C6362" s="1" t="s">
        <v>11843</v>
      </c>
      <c r="D6362" s="1"/>
      <c r="E6362" s="1"/>
      <c r="F6362" s="1" t="s">
        <v>11844</v>
      </c>
      <c r="G6362" s="1" t="s">
        <v>11841</v>
      </c>
      <c r="H6362" s="1">
        <v>18141</v>
      </c>
      <c r="I6362" s="1">
        <v>1007833</v>
      </c>
      <c r="J6362" s="1">
        <v>41.497500000000002</v>
      </c>
      <c r="K6362" s="1">
        <v>-86.167500000000004</v>
      </c>
      <c r="L6362" s="1"/>
      <c r="M6362" s="1" t="s">
        <v>1499</v>
      </c>
      <c r="N6362" s="1" t="s">
        <v>11457</v>
      </c>
      <c r="O6362" s="1">
        <v>2022</v>
      </c>
      <c r="P6362" s="1">
        <v>46595</v>
      </c>
      <c r="Q6362" s="1" t="s">
        <v>11845</v>
      </c>
      <c r="R6362" s="1"/>
      <c r="S6362" s="1" t="s">
        <v>24358</v>
      </c>
      <c r="T6362" s="1" t="s">
        <v>6826</v>
      </c>
      <c r="U6362" s="1"/>
      <c r="V6362" s="1" t="s">
        <v>6878</v>
      </c>
      <c r="W6362" s="1" t="s">
        <v>6828</v>
      </c>
    </row>
    <row r="6363" spans="1:23" x14ac:dyDescent="0.25">
      <c r="A6363" s="1">
        <v>1014389</v>
      </c>
      <c r="B6363" s="5" t="str">
        <f>VLOOKUP(H6363,'FIPS Basin X-walk'!$A$2:$F$3224,6,FALSE)</f>
        <v>Gulf Coast Basin (LA, TX)</v>
      </c>
      <c r="C6363" s="1" t="s">
        <v>27088</v>
      </c>
      <c r="D6363" s="1"/>
      <c r="E6363" s="1"/>
      <c r="F6363" s="1" t="s">
        <v>27089</v>
      </c>
      <c r="G6363" s="1" t="s">
        <v>13602</v>
      </c>
      <c r="H6363" s="1">
        <v>22097</v>
      </c>
      <c r="I6363" s="1">
        <v>1014389</v>
      </c>
      <c r="J6363" s="1">
        <v>30.417660000000001</v>
      </c>
      <c r="K6363" s="1">
        <v>-91.897760000000005</v>
      </c>
      <c r="L6363" s="1"/>
      <c r="M6363" s="1" t="s">
        <v>1483</v>
      </c>
      <c r="N6363" s="1" t="s">
        <v>13028</v>
      </c>
      <c r="O6363" s="1">
        <v>2022</v>
      </c>
      <c r="P6363" s="1">
        <v>70512</v>
      </c>
      <c r="Q6363" s="1" t="s">
        <v>24307</v>
      </c>
      <c r="R6363" s="1"/>
      <c r="S6363" s="1" t="s">
        <v>24435</v>
      </c>
      <c r="T6363" s="1" t="s">
        <v>6826</v>
      </c>
      <c r="U6363" s="1"/>
      <c r="V6363" s="1" t="s">
        <v>8019</v>
      </c>
      <c r="W6363" s="1" t="s">
        <v>6826</v>
      </c>
    </row>
    <row r="6364" spans="1:23" x14ac:dyDescent="0.25">
      <c r="A6364" s="1">
        <v>1007622</v>
      </c>
      <c r="B6364" s="5" t="str">
        <f>VLOOKUP(H6364,'FIPS Basin X-walk'!$A$2:$F$3224,6,FALSE)</f>
        <v>Gulf Coast Basin (LA, TX)</v>
      </c>
      <c r="C6364" s="1" t="s">
        <v>13605</v>
      </c>
      <c r="D6364" s="1"/>
      <c r="E6364" s="1"/>
      <c r="F6364" s="1" t="s">
        <v>13606</v>
      </c>
      <c r="G6364" s="1" t="s">
        <v>13602</v>
      </c>
      <c r="H6364" s="1">
        <v>22097</v>
      </c>
      <c r="I6364" s="1">
        <v>1007622</v>
      </c>
      <c r="J6364" s="1">
        <v>30.526503999999999</v>
      </c>
      <c r="K6364" s="1">
        <v>-91.748383000000004</v>
      </c>
      <c r="L6364" s="1"/>
      <c r="M6364" s="1" t="s">
        <v>1483</v>
      </c>
      <c r="N6364" s="1" t="s">
        <v>13028</v>
      </c>
      <c r="O6364" s="1">
        <v>2022</v>
      </c>
      <c r="P6364" s="1">
        <v>70750</v>
      </c>
      <c r="Q6364" s="1" t="s">
        <v>13607</v>
      </c>
      <c r="R6364" s="1"/>
      <c r="S6364" s="1" t="s">
        <v>24369</v>
      </c>
      <c r="T6364" s="1" t="s">
        <v>6826</v>
      </c>
      <c r="U6364" s="1"/>
      <c r="V6364" s="1" t="s">
        <v>7983</v>
      </c>
      <c r="W6364" s="1" t="s">
        <v>6826</v>
      </c>
    </row>
    <row r="6365" spans="1:23" x14ac:dyDescent="0.25">
      <c r="A6365" s="1">
        <v>1012647</v>
      </c>
      <c r="B6365" s="5" t="str">
        <f>VLOOKUP(H6365,'FIPS Basin X-walk'!$A$2:$F$3224,6,FALSE)</f>
        <v>Gulf Coast Basin (LA, TX)</v>
      </c>
      <c r="C6365" s="1" t="s">
        <v>13601</v>
      </c>
      <c r="D6365" s="1"/>
      <c r="E6365" s="1"/>
      <c r="F6365" s="1" t="s">
        <v>442</v>
      </c>
      <c r="G6365" s="1" t="s">
        <v>13602</v>
      </c>
      <c r="H6365" s="1">
        <v>22097</v>
      </c>
      <c r="I6365" s="1">
        <v>1012647</v>
      </c>
      <c r="J6365" s="1">
        <v>30.574891000000001</v>
      </c>
      <c r="K6365" s="1">
        <v>-92.126930999999999</v>
      </c>
      <c r="L6365" s="1"/>
      <c r="M6365" s="1" t="s">
        <v>1483</v>
      </c>
      <c r="N6365" s="1" t="s">
        <v>13028</v>
      </c>
      <c r="O6365" s="1">
        <v>2022</v>
      </c>
      <c r="P6365" s="1">
        <v>70570</v>
      </c>
      <c r="Q6365" s="1" t="s">
        <v>442</v>
      </c>
      <c r="R6365" s="1"/>
      <c r="S6365" s="1" t="s">
        <v>24435</v>
      </c>
      <c r="T6365" s="1" t="s">
        <v>6826</v>
      </c>
      <c r="U6365" s="1"/>
      <c r="V6365" s="1" t="s">
        <v>7297</v>
      </c>
      <c r="W6365" s="1" t="s">
        <v>6826</v>
      </c>
    </row>
    <row r="6366" spans="1:23" x14ac:dyDescent="0.25">
      <c r="A6366" s="1">
        <v>1002388</v>
      </c>
      <c r="B6366" s="5" t="str">
        <f>VLOOKUP(H6366,'FIPS Basin X-walk'!$A$2:$F$3224,6,FALSE)</f>
        <v>Gulf Coast Basin (LA, TX)</v>
      </c>
      <c r="C6366" s="1" t="s">
        <v>13603</v>
      </c>
      <c r="D6366" s="1"/>
      <c r="E6366" s="1"/>
      <c r="F6366" s="1" t="s">
        <v>13604</v>
      </c>
      <c r="G6366" s="1" t="s">
        <v>13602</v>
      </c>
      <c r="H6366" s="1">
        <v>22097</v>
      </c>
      <c r="I6366" s="1">
        <v>1002388</v>
      </c>
      <c r="J6366" s="1">
        <v>30.541609999999999</v>
      </c>
      <c r="K6366" s="1">
        <v>-91.915729999999996</v>
      </c>
      <c r="L6366" s="1"/>
      <c r="M6366" s="1" t="s">
        <v>1483</v>
      </c>
      <c r="N6366" s="1" t="s">
        <v>13028</v>
      </c>
      <c r="O6366" s="1">
        <v>2022</v>
      </c>
      <c r="P6366" s="1">
        <v>70577</v>
      </c>
      <c r="Q6366" s="1" t="s">
        <v>1267</v>
      </c>
      <c r="R6366" s="1"/>
      <c r="S6366" s="1" t="s">
        <v>24435</v>
      </c>
      <c r="T6366" s="1" t="s">
        <v>6826</v>
      </c>
      <c r="U6366" s="1"/>
      <c r="V6366" s="1" t="s">
        <v>7297</v>
      </c>
      <c r="W6366" s="1" t="s">
        <v>6826</v>
      </c>
    </row>
    <row r="6367" spans="1:23" x14ac:dyDescent="0.25">
      <c r="A6367" s="1">
        <v>1002842</v>
      </c>
      <c r="B6367" s="5" t="str">
        <f>VLOOKUP(H6367,'FIPS Basin X-walk'!$A$2:$F$3224,6,FALSE)</f>
        <v>Gulf Coast Basin (LA, TX)</v>
      </c>
      <c r="C6367" s="1" t="s">
        <v>13612</v>
      </c>
      <c r="D6367" s="1"/>
      <c r="E6367" s="1"/>
      <c r="F6367" s="1" t="s">
        <v>13613</v>
      </c>
      <c r="G6367" s="1" t="s">
        <v>13602</v>
      </c>
      <c r="H6367" s="1">
        <v>22097</v>
      </c>
      <c r="I6367" s="1">
        <v>1002842</v>
      </c>
      <c r="J6367" s="1">
        <v>30.540369999999999</v>
      </c>
      <c r="K6367" s="1">
        <v>-91.869619999999998</v>
      </c>
      <c r="L6367" s="1"/>
      <c r="M6367" s="1" t="s">
        <v>1483</v>
      </c>
      <c r="N6367" s="1" t="s">
        <v>13028</v>
      </c>
      <c r="O6367" s="1">
        <v>2022</v>
      </c>
      <c r="P6367" s="1">
        <v>70577</v>
      </c>
      <c r="Q6367" s="1" t="s">
        <v>515</v>
      </c>
      <c r="R6367" s="1"/>
      <c r="S6367" s="1" t="s">
        <v>24435</v>
      </c>
      <c r="T6367" s="1" t="s">
        <v>6826</v>
      </c>
      <c r="U6367" s="1"/>
      <c r="V6367" s="1" t="s">
        <v>7125</v>
      </c>
      <c r="W6367" s="1" t="s">
        <v>6826</v>
      </c>
    </row>
    <row r="6368" spans="1:23" x14ac:dyDescent="0.25">
      <c r="A6368" s="1">
        <v>1006238</v>
      </c>
      <c r="B6368" s="5" t="str">
        <f>VLOOKUP(H6368,'FIPS Basin X-walk'!$A$2:$F$3224,6,FALSE)</f>
        <v>Gulf Coast Basin (LA, TX)</v>
      </c>
      <c r="C6368" s="1" t="s">
        <v>13609</v>
      </c>
      <c r="D6368" s="1"/>
      <c r="E6368" s="1"/>
      <c r="F6368" s="1" t="s">
        <v>9611</v>
      </c>
      <c r="G6368" s="1" t="s">
        <v>13602</v>
      </c>
      <c r="H6368" s="1">
        <v>22097</v>
      </c>
      <c r="I6368" s="1">
        <v>1006238</v>
      </c>
      <c r="J6368" s="1">
        <v>30.683299999999999</v>
      </c>
      <c r="K6368" s="1">
        <v>-92.060058999999995</v>
      </c>
      <c r="L6368" s="1"/>
      <c r="M6368" s="1" t="s">
        <v>1483</v>
      </c>
      <c r="N6368" s="1" t="s">
        <v>13028</v>
      </c>
      <c r="O6368" s="1">
        <v>2022</v>
      </c>
      <c r="P6368" s="1">
        <v>70589</v>
      </c>
      <c r="Q6368" s="1" t="s">
        <v>13610</v>
      </c>
      <c r="R6368" s="1"/>
      <c r="S6368" s="1" t="s">
        <v>25364</v>
      </c>
      <c r="T6368" s="1" t="s">
        <v>6826</v>
      </c>
      <c r="U6368" s="1"/>
      <c r="V6368" s="1" t="s">
        <v>13611</v>
      </c>
      <c r="W6368" s="1" t="s">
        <v>6826</v>
      </c>
    </row>
    <row r="6369" spans="1:23" x14ac:dyDescent="0.25">
      <c r="A6369" s="1">
        <v>1007048</v>
      </c>
      <c r="B6369" s="5" t="str">
        <f>VLOOKUP(H6369,'FIPS Basin X-walk'!$A$2:$F$3224,6,FALSE)</f>
        <v>Gulf Coast Basin (LA, TX)</v>
      </c>
      <c r="C6369" s="1" t="s">
        <v>13608</v>
      </c>
      <c r="D6369" s="1"/>
      <c r="E6369" s="1"/>
      <c r="F6369" s="1" t="s">
        <v>9611</v>
      </c>
      <c r="G6369" s="1" t="s">
        <v>13602</v>
      </c>
      <c r="H6369" s="1">
        <v>22097</v>
      </c>
      <c r="I6369" s="1">
        <v>1007048</v>
      </c>
      <c r="J6369" s="1">
        <v>30.671703000000001</v>
      </c>
      <c r="K6369" s="1">
        <v>-92.125384999999994</v>
      </c>
      <c r="L6369" s="1"/>
      <c r="M6369" s="1" t="s">
        <v>1483</v>
      </c>
      <c r="N6369" s="1" t="s">
        <v>13028</v>
      </c>
      <c r="O6369" s="1">
        <v>2022</v>
      </c>
      <c r="P6369" s="1">
        <v>70589</v>
      </c>
      <c r="Q6369" s="1" t="s">
        <v>1281</v>
      </c>
      <c r="R6369" s="1"/>
      <c r="S6369" s="1" t="s">
        <v>24435</v>
      </c>
      <c r="T6369" s="1" t="s">
        <v>6826</v>
      </c>
      <c r="U6369" s="1"/>
      <c r="V6369" s="1" t="s">
        <v>6881</v>
      </c>
      <c r="W6369" s="1" t="s">
        <v>6826</v>
      </c>
    </row>
    <row r="6370" spans="1:23" x14ac:dyDescent="0.25">
      <c r="A6370" s="1">
        <v>1001280</v>
      </c>
      <c r="B6370" s="5" t="str">
        <f>VLOOKUP(H6370,'FIPS Basin X-walk'!$A$2:$F$3224,6,FALSE)</f>
        <v>Adirondack Uplift</v>
      </c>
      <c r="C6370" s="1" t="s">
        <v>17068</v>
      </c>
      <c r="D6370" s="1"/>
      <c r="E6370" s="1"/>
      <c r="F6370" s="1" t="s">
        <v>17069</v>
      </c>
      <c r="G6370" s="1" t="s">
        <v>1782</v>
      </c>
      <c r="H6370" s="1">
        <v>36089</v>
      </c>
      <c r="I6370" s="1">
        <v>1001280</v>
      </c>
      <c r="J6370" s="1">
        <v>44.950299999999999</v>
      </c>
      <c r="K6370" s="1">
        <v>-74.892799999999994</v>
      </c>
      <c r="L6370" s="1"/>
      <c r="M6370" s="1" t="s">
        <v>1481</v>
      </c>
      <c r="N6370" s="1" t="s">
        <v>16632</v>
      </c>
      <c r="O6370" s="1">
        <v>2022</v>
      </c>
      <c r="P6370" s="1">
        <v>13662</v>
      </c>
      <c r="Q6370" s="1" t="s">
        <v>17070</v>
      </c>
      <c r="R6370" s="1"/>
      <c r="S6370" s="1" t="s">
        <v>24355</v>
      </c>
      <c r="T6370" s="1" t="s">
        <v>6826</v>
      </c>
      <c r="U6370" s="1"/>
      <c r="V6370" s="1" t="s">
        <v>16656</v>
      </c>
      <c r="W6370" s="1" t="s">
        <v>6828</v>
      </c>
    </row>
    <row r="6371" spans="1:23" x14ac:dyDescent="0.25">
      <c r="A6371" s="1">
        <v>1012517</v>
      </c>
      <c r="B6371" s="5" t="str">
        <f>VLOOKUP(H6371,'FIPS Basin X-walk'!$A$2:$F$3224,6,FALSE)</f>
        <v>Adirondack Uplift</v>
      </c>
      <c r="C6371" s="1" t="s">
        <v>17071</v>
      </c>
      <c r="D6371" s="1"/>
      <c r="E6371" s="1"/>
      <c r="F6371" s="1" t="s">
        <v>17072</v>
      </c>
      <c r="G6371" s="1" t="s">
        <v>17073</v>
      </c>
      <c r="H6371" s="1">
        <v>36089</v>
      </c>
      <c r="I6371" s="1">
        <v>1012517</v>
      </c>
      <c r="J6371" s="1">
        <v>44.965834999999998</v>
      </c>
      <c r="K6371" s="1">
        <v>-74.893500000000003</v>
      </c>
      <c r="L6371" s="1" t="s">
        <v>24795</v>
      </c>
      <c r="M6371" s="1" t="s">
        <v>1481</v>
      </c>
      <c r="N6371" s="1" t="s">
        <v>16632</v>
      </c>
      <c r="O6371" s="1">
        <v>2022</v>
      </c>
      <c r="P6371" s="1">
        <v>13662</v>
      </c>
      <c r="Q6371" s="1" t="s">
        <v>17074</v>
      </c>
      <c r="R6371" s="1" t="s">
        <v>24753</v>
      </c>
      <c r="S6371" s="1" t="s">
        <v>24790</v>
      </c>
      <c r="T6371" s="1" t="s">
        <v>6826</v>
      </c>
      <c r="U6371" s="1"/>
      <c r="V6371" s="1" t="s">
        <v>7762</v>
      </c>
      <c r="W6371" s="1" t="s">
        <v>6826</v>
      </c>
    </row>
    <row r="6372" spans="1:23" x14ac:dyDescent="0.25">
      <c r="A6372" s="1">
        <v>1007551</v>
      </c>
      <c r="B6372" s="5" t="str">
        <f>VLOOKUP(H6372,'FIPS Basin X-walk'!$A$2:$F$3224,6,FALSE)</f>
        <v>Adirondack Uplift</v>
      </c>
      <c r="C6372" s="1" t="s">
        <v>17075</v>
      </c>
      <c r="D6372" s="1"/>
      <c r="E6372" s="1"/>
      <c r="F6372" s="1" t="s">
        <v>17076</v>
      </c>
      <c r="G6372" s="1" t="s">
        <v>17073</v>
      </c>
      <c r="H6372" s="1">
        <v>36089</v>
      </c>
      <c r="I6372" s="1">
        <v>1007551</v>
      </c>
      <c r="J6372" s="1">
        <v>44.7258</v>
      </c>
      <c r="K6372" s="1">
        <v>-75.441699999999997</v>
      </c>
      <c r="L6372" s="1"/>
      <c r="M6372" s="1" t="s">
        <v>1481</v>
      </c>
      <c r="N6372" s="1" t="s">
        <v>16632</v>
      </c>
      <c r="O6372" s="1">
        <v>2022</v>
      </c>
      <c r="P6372" s="1">
        <v>13669</v>
      </c>
      <c r="Q6372" s="1" t="s">
        <v>17077</v>
      </c>
      <c r="R6372" s="1"/>
      <c r="S6372" s="1" t="s">
        <v>24355</v>
      </c>
      <c r="T6372" s="1" t="s">
        <v>6826</v>
      </c>
      <c r="U6372" s="1"/>
      <c r="V6372" s="1" t="s">
        <v>17078</v>
      </c>
      <c r="W6372" s="1" t="s">
        <v>6828</v>
      </c>
    </row>
    <row r="6373" spans="1:23" x14ac:dyDescent="0.25">
      <c r="A6373" s="1">
        <v>1000688</v>
      </c>
      <c r="B6373" s="5" t="str">
        <f>VLOOKUP(H6373,'FIPS Basin X-walk'!$A$2:$F$3224,6,FALSE)</f>
        <v>Sioux Uplift</v>
      </c>
      <c r="C6373" s="1" t="s">
        <v>15113</v>
      </c>
      <c r="D6373" s="1"/>
      <c r="E6373" s="1" t="s">
        <v>6828</v>
      </c>
      <c r="F6373" s="1" t="s">
        <v>15098</v>
      </c>
      <c r="G6373" s="1" t="s">
        <v>1857</v>
      </c>
      <c r="H6373" s="1">
        <v>27137</v>
      </c>
      <c r="I6373" s="1">
        <v>1000688</v>
      </c>
      <c r="J6373" s="1">
        <v>46.735599999999998</v>
      </c>
      <c r="K6373" s="1">
        <v>-92.153099999999995</v>
      </c>
      <c r="L6373" s="1"/>
      <c r="M6373" s="1" t="s">
        <v>1559</v>
      </c>
      <c r="N6373" s="1" t="s">
        <v>14790</v>
      </c>
      <c r="O6373" s="1">
        <v>2022</v>
      </c>
      <c r="P6373" s="1">
        <v>55807</v>
      </c>
      <c r="Q6373" s="1" t="s">
        <v>15114</v>
      </c>
      <c r="R6373" s="1" t="s">
        <v>24355</v>
      </c>
      <c r="S6373" s="1" t="s">
        <v>24395</v>
      </c>
      <c r="T6373" s="1" t="s">
        <v>6826</v>
      </c>
      <c r="U6373" s="1"/>
      <c r="V6373" s="1" t="s">
        <v>14836</v>
      </c>
      <c r="W6373" s="1" t="s">
        <v>6828</v>
      </c>
    </row>
    <row r="6374" spans="1:23" x14ac:dyDescent="0.25">
      <c r="A6374" s="1">
        <v>1000686</v>
      </c>
      <c r="B6374" s="5" t="str">
        <f>VLOOKUP(H6374,'FIPS Basin X-walk'!$A$2:$F$3224,6,FALSE)</f>
        <v>Sioux Uplift</v>
      </c>
      <c r="C6374" s="1" t="s">
        <v>15101</v>
      </c>
      <c r="D6374" s="1"/>
      <c r="E6374" s="1"/>
      <c r="F6374" s="1" t="s">
        <v>15102</v>
      </c>
      <c r="G6374" s="1" t="s">
        <v>1857</v>
      </c>
      <c r="H6374" s="1">
        <v>27137</v>
      </c>
      <c r="I6374" s="1">
        <v>1000686</v>
      </c>
      <c r="J6374" s="1">
        <v>47.5306</v>
      </c>
      <c r="K6374" s="1">
        <v>-92.161900000000003</v>
      </c>
      <c r="L6374" s="1"/>
      <c r="M6374" s="1" t="s">
        <v>1559</v>
      </c>
      <c r="N6374" s="1" t="s">
        <v>14790</v>
      </c>
      <c r="O6374" s="1">
        <v>2022</v>
      </c>
      <c r="P6374" s="1">
        <v>55750</v>
      </c>
      <c r="Q6374" s="1" t="s">
        <v>15103</v>
      </c>
      <c r="R6374" s="1"/>
      <c r="S6374" s="1" t="s">
        <v>24355</v>
      </c>
      <c r="T6374" s="1" t="s">
        <v>6826</v>
      </c>
      <c r="U6374" s="1"/>
      <c r="V6374" s="1" t="s">
        <v>14836</v>
      </c>
      <c r="W6374" s="1" t="s">
        <v>6828</v>
      </c>
    </row>
    <row r="6375" spans="1:23" x14ac:dyDescent="0.25">
      <c r="A6375" s="1">
        <v>1003496</v>
      </c>
      <c r="B6375" s="5" t="str">
        <f>VLOOKUP(H6375,'FIPS Basin X-walk'!$A$2:$F$3224,6,FALSE)</f>
        <v>Ozark Uplift</v>
      </c>
      <c r="C6375" s="1" t="s">
        <v>15729</v>
      </c>
      <c r="D6375" s="1"/>
      <c r="E6375" s="1"/>
      <c r="F6375" s="1" t="s">
        <v>15730</v>
      </c>
      <c r="G6375" s="1" t="s">
        <v>15731</v>
      </c>
      <c r="H6375" s="1">
        <v>29510</v>
      </c>
      <c r="I6375" s="1">
        <v>1003496</v>
      </c>
      <c r="J6375" s="1">
        <v>38.636389999999999</v>
      </c>
      <c r="K6375" s="1">
        <v>-90.181079999999994</v>
      </c>
      <c r="L6375" s="1"/>
      <c r="M6375" s="1" t="s">
        <v>1560</v>
      </c>
      <c r="N6375" s="1" t="s">
        <v>15447</v>
      </c>
      <c r="O6375" s="1">
        <v>2022</v>
      </c>
      <c r="P6375" s="1">
        <v>63102</v>
      </c>
      <c r="Q6375" s="1" t="s">
        <v>15732</v>
      </c>
      <c r="R6375" s="1"/>
      <c r="S6375" s="1" t="s">
        <v>24395</v>
      </c>
      <c r="T6375" s="1" t="s">
        <v>6828</v>
      </c>
      <c r="U6375" s="1"/>
      <c r="V6375" s="1" t="s">
        <v>15733</v>
      </c>
      <c r="W6375" s="1" t="s">
        <v>6826</v>
      </c>
    </row>
    <row r="6376" spans="1:23" x14ac:dyDescent="0.25">
      <c r="A6376" s="1">
        <v>1006683</v>
      </c>
      <c r="B6376" s="5" t="str">
        <f>VLOOKUP(H6376,'FIPS Basin X-walk'!$A$2:$F$3224,6,FALSE)</f>
        <v>Ozark Uplift</v>
      </c>
      <c r="C6376" s="1" t="s">
        <v>15734</v>
      </c>
      <c r="D6376" s="1"/>
      <c r="E6376" s="1"/>
      <c r="F6376" s="1" t="s">
        <v>15696</v>
      </c>
      <c r="G6376" s="1" t="s">
        <v>15731</v>
      </c>
      <c r="H6376" s="1">
        <v>29510</v>
      </c>
      <c r="I6376" s="1">
        <v>1006683</v>
      </c>
      <c r="J6376" s="1">
        <v>38.636916999999997</v>
      </c>
      <c r="K6376" s="1">
        <v>-90.259793000000002</v>
      </c>
      <c r="L6376" s="1"/>
      <c r="M6376" s="1" t="s">
        <v>1560</v>
      </c>
      <c r="N6376" s="1" t="s">
        <v>15447</v>
      </c>
      <c r="O6376" s="1">
        <v>2022</v>
      </c>
      <c r="P6376" s="1">
        <v>63110</v>
      </c>
      <c r="Q6376" s="1" t="s">
        <v>15735</v>
      </c>
      <c r="R6376" s="1"/>
      <c r="S6376" s="1" t="s">
        <v>24379</v>
      </c>
      <c r="T6376" s="1" t="s">
        <v>6826</v>
      </c>
      <c r="U6376" s="1"/>
      <c r="V6376" s="1" t="s">
        <v>15736</v>
      </c>
      <c r="W6376" s="1" t="s">
        <v>6826</v>
      </c>
    </row>
    <row r="6377" spans="1:23" x14ac:dyDescent="0.25">
      <c r="A6377" s="1">
        <v>1002037</v>
      </c>
      <c r="B6377" s="5" t="str">
        <f>VLOOKUP(H6377,'FIPS Basin X-walk'!$A$2:$F$3224,6,FALSE)</f>
        <v>Ozark Uplift</v>
      </c>
      <c r="C6377" s="1" t="s">
        <v>15739</v>
      </c>
      <c r="D6377" s="1"/>
      <c r="E6377" s="1"/>
      <c r="F6377" s="1" t="s">
        <v>1857</v>
      </c>
      <c r="G6377" s="1" t="s">
        <v>15731</v>
      </c>
      <c r="H6377" s="1">
        <v>29510</v>
      </c>
      <c r="I6377" s="1">
        <v>1002037</v>
      </c>
      <c r="J6377" s="1">
        <v>38.5961</v>
      </c>
      <c r="K6377" s="1">
        <v>-90.212800000000001</v>
      </c>
      <c r="L6377" s="1"/>
      <c r="M6377" s="1" t="s">
        <v>1560</v>
      </c>
      <c r="N6377" s="1" t="s">
        <v>15447</v>
      </c>
      <c r="O6377" s="1">
        <v>2022</v>
      </c>
      <c r="P6377" s="1">
        <v>63118</v>
      </c>
      <c r="Q6377" s="1" t="s">
        <v>15740</v>
      </c>
      <c r="R6377" s="1"/>
      <c r="S6377" s="1" t="s">
        <v>24673</v>
      </c>
      <c r="T6377" s="1" t="s">
        <v>6826</v>
      </c>
      <c r="U6377" s="1"/>
      <c r="V6377" s="1" t="s">
        <v>8460</v>
      </c>
      <c r="W6377" s="1" t="s">
        <v>6826</v>
      </c>
    </row>
    <row r="6378" spans="1:23" x14ac:dyDescent="0.25">
      <c r="A6378" s="1">
        <v>1002544</v>
      </c>
      <c r="B6378" s="5" t="str">
        <f>VLOOKUP(H6378,'FIPS Basin X-walk'!$A$2:$F$3224,6,FALSE)</f>
        <v>Ozark Uplift</v>
      </c>
      <c r="C6378" s="1" t="s">
        <v>15745</v>
      </c>
      <c r="D6378" s="1"/>
      <c r="E6378" s="1"/>
      <c r="F6378" s="1" t="s">
        <v>1857</v>
      </c>
      <c r="G6378" s="1" t="s">
        <v>15731</v>
      </c>
      <c r="H6378" s="1">
        <v>29510</v>
      </c>
      <c r="I6378" s="1">
        <v>1002544</v>
      </c>
      <c r="J6378" s="1">
        <v>38.628363</v>
      </c>
      <c r="K6378" s="1">
        <v>-90.191526999999994</v>
      </c>
      <c r="L6378" s="1"/>
      <c r="M6378" s="1" t="s">
        <v>1560</v>
      </c>
      <c r="N6378" s="1" t="s">
        <v>15447</v>
      </c>
      <c r="O6378" s="1">
        <v>2022</v>
      </c>
      <c r="P6378" s="1">
        <v>63101</v>
      </c>
      <c r="Q6378" s="1" t="s">
        <v>1335</v>
      </c>
      <c r="R6378" s="1"/>
      <c r="S6378" s="1" t="s">
        <v>24359</v>
      </c>
      <c r="T6378" s="1" t="s">
        <v>7005</v>
      </c>
      <c r="U6378" s="1"/>
      <c r="V6378" s="1" t="s">
        <v>7006</v>
      </c>
      <c r="W6378" s="1" t="s">
        <v>6826</v>
      </c>
    </row>
    <row r="6379" spans="1:23" x14ac:dyDescent="0.25">
      <c r="A6379" s="1">
        <v>1004034</v>
      </c>
      <c r="B6379" s="5" t="str">
        <f>VLOOKUP(H6379,'FIPS Basin X-walk'!$A$2:$F$3224,6,FALSE)</f>
        <v>Ozark Uplift</v>
      </c>
      <c r="C6379" s="1" t="s">
        <v>15737</v>
      </c>
      <c r="D6379" s="1"/>
      <c r="E6379" s="1"/>
      <c r="F6379" s="1" t="s">
        <v>1857</v>
      </c>
      <c r="G6379" s="1" t="s">
        <v>15731</v>
      </c>
      <c r="H6379" s="1">
        <v>29510</v>
      </c>
      <c r="I6379" s="1">
        <v>1004034</v>
      </c>
      <c r="J6379" s="1">
        <v>38.620666999999997</v>
      </c>
      <c r="K6379" s="1">
        <v>-90.211085999999995</v>
      </c>
      <c r="L6379" s="1"/>
      <c r="M6379" s="1" t="s">
        <v>1560</v>
      </c>
      <c r="N6379" s="1" t="s">
        <v>15447</v>
      </c>
      <c r="O6379" s="1">
        <v>2022</v>
      </c>
      <c r="P6379" s="1">
        <v>63103</v>
      </c>
      <c r="Q6379" s="1" t="s">
        <v>1357</v>
      </c>
      <c r="R6379" s="1"/>
      <c r="S6379" s="1" t="s">
        <v>24359</v>
      </c>
      <c r="T6379" s="1" t="s">
        <v>6826</v>
      </c>
      <c r="U6379" s="1"/>
      <c r="V6379" s="1" t="s">
        <v>10841</v>
      </c>
      <c r="W6379" s="1" t="s">
        <v>6826</v>
      </c>
    </row>
    <row r="6380" spans="1:23" x14ac:dyDescent="0.25">
      <c r="A6380" s="1">
        <v>1005077</v>
      </c>
      <c r="B6380" s="5" t="str">
        <f>VLOOKUP(H6380,'FIPS Basin X-walk'!$A$2:$F$3224,6,FALSE)</f>
        <v>Ozark Uplift</v>
      </c>
      <c r="C6380" s="1" t="s">
        <v>15741</v>
      </c>
      <c r="D6380" s="1"/>
      <c r="E6380" s="1"/>
      <c r="F6380" s="1" t="s">
        <v>15742</v>
      </c>
      <c r="G6380" s="1" t="s">
        <v>15731</v>
      </c>
      <c r="H6380" s="1">
        <v>29510</v>
      </c>
      <c r="I6380" s="1">
        <v>1005077</v>
      </c>
      <c r="J6380" s="1">
        <v>38.65972</v>
      </c>
      <c r="K6380" s="1">
        <v>-90.192480000000003</v>
      </c>
      <c r="L6380" s="1"/>
      <c r="M6380" s="1" t="s">
        <v>1560</v>
      </c>
      <c r="N6380" s="1" t="s">
        <v>15447</v>
      </c>
      <c r="O6380" s="1">
        <v>2022</v>
      </c>
      <c r="P6380" s="1">
        <v>63147</v>
      </c>
      <c r="Q6380" s="1" t="s">
        <v>15743</v>
      </c>
      <c r="R6380" s="1"/>
      <c r="S6380" s="1" t="s">
        <v>24757</v>
      </c>
      <c r="T6380" s="1" t="s">
        <v>6826</v>
      </c>
      <c r="U6380" s="1"/>
      <c r="V6380" s="1" t="s">
        <v>15744</v>
      </c>
      <c r="W6380" s="1" t="s">
        <v>6828</v>
      </c>
    </row>
    <row r="6381" spans="1:23" x14ac:dyDescent="0.25">
      <c r="A6381" s="1">
        <v>1010812</v>
      </c>
      <c r="B6381" s="5" t="str">
        <f>VLOOKUP(H6381,'FIPS Basin X-walk'!$A$2:$F$3224,6,FALSE)</f>
        <v>Ozark Uplift</v>
      </c>
      <c r="C6381" s="1" t="s">
        <v>15737</v>
      </c>
      <c r="D6381" s="1"/>
      <c r="E6381" s="1"/>
      <c r="F6381" s="1" t="s">
        <v>1857</v>
      </c>
      <c r="G6381" s="1" t="s">
        <v>15731</v>
      </c>
      <c r="H6381" s="1">
        <v>29510</v>
      </c>
      <c r="I6381" s="1">
        <v>1010812</v>
      </c>
      <c r="J6381" s="1">
        <v>38.620784999999998</v>
      </c>
      <c r="K6381" s="1">
        <v>-90.211635000000001</v>
      </c>
      <c r="L6381" s="1"/>
      <c r="M6381" s="1" t="s">
        <v>1560</v>
      </c>
      <c r="N6381" s="1" t="s">
        <v>15447</v>
      </c>
      <c r="O6381" s="1">
        <v>2022</v>
      </c>
      <c r="P6381" s="1">
        <v>63103</v>
      </c>
      <c r="Q6381" s="1" t="s">
        <v>15738</v>
      </c>
      <c r="R6381" s="1"/>
      <c r="S6381" s="1" t="s">
        <v>24361</v>
      </c>
      <c r="T6381" s="1" t="s">
        <v>6826</v>
      </c>
      <c r="U6381" s="1"/>
      <c r="V6381" s="1" t="s">
        <v>10841</v>
      </c>
      <c r="W6381" s="1" t="s">
        <v>6826</v>
      </c>
    </row>
    <row r="6382" spans="1:23" x14ac:dyDescent="0.25">
      <c r="A6382" s="1">
        <v>1006979</v>
      </c>
      <c r="B6382" s="5" t="str">
        <f>VLOOKUP(H6382,'FIPS Basin X-walk'!$A$2:$F$3224,6,FALSE)</f>
        <v>Illinois Basin</v>
      </c>
      <c r="C6382" s="1" t="s">
        <v>15681</v>
      </c>
      <c r="D6382" s="1"/>
      <c r="E6382" s="1"/>
      <c r="F6382" s="1" t="s">
        <v>15682</v>
      </c>
      <c r="G6382" s="1" t="s">
        <v>15093</v>
      </c>
      <c r="H6382" s="1">
        <v>29189</v>
      </c>
      <c r="I6382" s="1">
        <v>1006979</v>
      </c>
      <c r="J6382" s="1">
        <v>38.556638999999997</v>
      </c>
      <c r="K6382" s="1">
        <v>-90.527305999999996</v>
      </c>
      <c r="L6382" s="1"/>
      <c r="M6382" s="1" t="s">
        <v>1560</v>
      </c>
      <c r="N6382" s="1" t="s">
        <v>15447</v>
      </c>
      <c r="O6382" s="1">
        <v>2022</v>
      </c>
      <c r="P6382" s="1">
        <v>63021</v>
      </c>
      <c r="Q6382" s="1" t="s">
        <v>15683</v>
      </c>
      <c r="R6382" s="1"/>
      <c r="S6382" s="1" t="s">
        <v>24358</v>
      </c>
      <c r="T6382" s="1" t="s">
        <v>6826</v>
      </c>
      <c r="U6382" s="1"/>
      <c r="V6382" s="1" t="s">
        <v>6878</v>
      </c>
      <c r="W6382" s="1" t="s">
        <v>6826</v>
      </c>
    </row>
    <row r="6383" spans="1:23" x14ac:dyDescent="0.25">
      <c r="A6383" s="1">
        <v>1007026</v>
      </c>
      <c r="B6383" s="5" t="str">
        <f>VLOOKUP(H6383,'FIPS Basin X-walk'!$A$2:$F$3224,6,FALSE)</f>
        <v>Illinois Basin</v>
      </c>
      <c r="C6383" s="1" t="s">
        <v>15691</v>
      </c>
      <c r="D6383" s="1"/>
      <c r="E6383" s="1"/>
      <c r="F6383" s="1" t="s">
        <v>15692</v>
      </c>
      <c r="G6383" s="1" t="s">
        <v>15093</v>
      </c>
      <c r="H6383" s="1">
        <v>29189</v>
      </c>
      <c r="I6383" s="1">
        <v>1007026</v>
      </c>
      <c r="J6383" s="1">
        <v>38.766917999999997</v>
      </c>
      <c r="K6383" s="1">
        <v>-90.445847000000001</v>
      </c>
      <c r="L6383" s="1"/>
      <c r="M6383" s="1" t="s">
        <v>1560</v>
      </c>
      <c r="N6383" s="1" t="s">
        <v>15447</v>
      </c>
      <c r="O6383" s="1">
        <v>2022</v>
      </c>
      <c r="P6383" s="1">
        <v>63044</v>
      </c>
      <c r="Q6383" s="1" t="s">
        <v>15693</v>
      </c>
      <c r="R6383" s="1"/>
      <c r="S6383" s="1" t="s">
        <v>24358</v>
      </c>
      <c r="T6383" s="1" t="s">
        <v>6826</v>
      </c>
      <c r="U6383" s="1"/>
      <c r="V6383" s="1" t="s">
        <v>6952</v>
      </c>
      <c r="W6383" s="1" t="s">
        <v>6826</v>
      </c>
    </row>
    <row r="6384" spans="1:23" x14ac:dyDescent="0.25">
      <c r="A6384" s="1">
        <v>1004934</v>
      </c>
      <c r="B6384" s="5" t="str">
        <f>VLOOKUP(H6384,'FIPS Basin X-walk'!$A$2:$F$3224,6,FALSE)</f>
        <v>Sioux Uplift</v>
      </c>
      <c r="C6384" s="1" t="s">
        <v>15100</v>
      </c>
      <c r="D6384" s="1"/>
      <c r="E6384" s="1"/>
      <c r="F6384" s="1" t="s">
        <v>14817</v>
      </c>
      <c r="G6384" s="1" t="s">
        <v>15093</v>
      </c>
      <c r="H6384" s="1">
        <v>27137</v>
      </c>
      <c r="I6384" s="1">
        <v>1004934</v>
      </c>
      <c r="J6384" s="1">
        <v>46.784260000000003</v>
      </c>
      <c r="K6384" s="1">
        <v>-92.701179999999994</v>
      </c>
      <c r="L6384" s="1"/>
      <c r="M6384" s="1" t="s">
        <v>1559</v>
      </c>
      <c r="N6384" s="1" t="s">
        <v>14790</v>
      </c>
      <c r="O6384" s="1">
        <v>2022</v>
      </c>
      <c r="P6384" s="1">
        <v>55720</v>
      </c>
      <c r="Q6384" s="1" t="s">
        <v>657</v>
      </c>
      <c r="R6384" s="1"/>
      <c r="S6384" s="1" t="s">
        <v>24435</v>
      </c>
      <c r="T6384" s="1" t="s">
        <v>6826</v>
      </c>
      <c r="U6384" s="1"/>
      <c r="V6384" s="1" t="s">
        <v>12735</v>
      </c>
      <c r="W6384" s="1" t="s">
        <v>6826</v>
      </c>
    </row>
    <row r="6385" spans="1:23" x14ac:dyDescent="0.25">
      <c r="A6385" s="1">
        <v>1006024</v>
      </c>
      <c r="B6385" s="5" t="str">
        <f>VLOOKUP(H6385,'FIPS Basin X-walk'!$A$2:$F$3224,6,FALSE)</f>
        <v>Sioux Uplift</v>
      </c>
      <c r="C6385" s="1" t="s">
        <v>15097</v>
      </c>
      <c r="D6385" s="1"/>
      <c r="E6385" s="1"/>
      <c r="F6385" s="1" t="s">
        <v>15098</v>
      </c>
      <c r="G6385" s="1" t="s">
        <v>15093</v>
      </c>
      <c r="H6385" s="1">
        <v>27137</v>
      </c>
      <c r="I6385" s="1">
        <v>1006024</v>
      </c>
      <c r="J6385" s="1">
        <v>46.785400000000003</v>
      </c>
      <c r="K6385" s="1">
        <v>-92.09639</v>
      </c>
      <c r="L6385" s="1"/>
      <c r="M6385" s="1" t="s">
        <v>1559</v>
      </c>
      <c r="N6385" s="1" t="s">
        <v>14790</v>
      </c>
      <c r="O6385" s="1">
        <v>2022</v>
      </c>
      <c r="P6385" s="1">
        <v>55802</v>
      </c>
      <c r="Q6385" s="1" t="s">
        <v>15099</v>
      </c>
      <c r="R6385" s="1"/>
      <c r="S6385" s="1" t="s">
        <v>24395</v>
      </c>
      <c r="T6385" s="1" t="s">
        <v>6826</v>
      </c>
      <c r="U6385" s="1"/>
      <c r="V6385" s="1" t="s">
        <v>25651</v>
      </c>
      <c r="W6385" s="1" t="s">
        <v>6826</v>
      </c>
    </row>
    <row r="6386" spans="1:23" x14ac:dyDescent="0.25">
      <c r="A6386" s="1">
        <v>1005294</v>
      </c>
      <c r="B6386" s="5" t="str">
        <f>VLOOKUP(H6386,'FIPS Basin X-walk'!$A$2:$F$3224,6,FALSE)</f>
        <v>Sioux Uplift</v>
      </c>
      <c r="C6386" s="1" t="s">
        <v>15110</v>
      </c>
      <c r="D6386" s="1"/>
      <c r="E6386" s="1"/>
      <c r="F6386" s="1" t="s">
        <v>15111</v>
      </c>
      <c r="G6386" s="1" t="s">
        <v>15093</v>
      </c>
      <c r="H6386" s="1">
        <v>27137</v>
      </c>
      <c r="I6386" s="1">
        <v>1005294</v>
      </c>
      <c r="J6386" s="1">
        <v>47.350200000000001</v>
      </c>
      <c r="K6386" s="1">
        <v>-92.573499999999996</v>
      </c>
      <c r="L6386" s="1"/>
      <c r="M6386" s="1" t="s">
        <v>1559</v>
      </c>
      <c r="N6386" s="1" t="s">
        <v>14790</v>
      </c>
      <c r="O6386" s="1">
        <v>2022</v>
      </c>
      <c r="P6386" s="1">
        <v>55738</v>
      </c>
      <c r="Q6386" s="1" t="s">
        <v>15112</v>
      </c>
      <c r="R6386" s="1"/>
      <c r="S6386" s="1" t="s">
        <v>24727</v>
      </c>
      <c r="T6386" s="1" t="s">
        <v>6826</v>
      </c>
      <c r="U6386" s="1"/>
      <c r="V6386" s="1" t="s">
        <v>10904</v>
      </c>
      <c r="W6386" s="1" t="s">
        <v>6826</v>
      </c>
    </row>
    <row r="6387" spans="1:23" x14ac:dyDescent="0.25">
      <c r="A6387" s="1">
        <v>1002484</v>
      </c>
      <c r="B6387" s="5" t="str">
        <f>VLOOKUP(H6387,'FIPS Basin X-walk'!$A$2:$F$3224,6,FALSE)</f>
        <v>Sioux Uplift</v>
      </c>
      <c r="C6387" s="1" t="s">
        <v>15115</v>
      </c>
      <c r="D6387" s="1"/>
      <c r="E6387" s="1"/>
      <c r="F6387" s="1" t="s">
        <v>15116</v>
      </c>
      <c r="G6387" s="1" t="s">
        <v>15093</v>
      </c>
      <c r="H6387" s="1">
        <v>27137</v>
      </c>
      <c r="I6387" s="1">
        <v>1002484</v>
      </c>
      <c r="J6387" s="1">
        <v>47.429706000000003</v>
      </c>
      <c r="K6387" s="1">
        <v>-92.935297000000006</v>
      </c>
      <c r="L6387" s="1" t="s">
        <v>24922</v>
      </c>
      <c r="M6387" s="1" t="s">
        <v>1559</v>
      </c>
      <c r="N6387" s="1" t="s">
        <v>14790</v>
      </c>
      <c r="O6387" s="1">
        <v>2022</v>
      </c>
      <c r="P6387" s="1">
        <v>55746</v>
      </c>
      <c r="Q6387" s="1" t="s">
        <v>15117</v>
      </c>
      <c r="R6387" s="1"/>
      <c r="S6387" s="1" t="s">
        <v>24355</v>
      </c>
      <c r="T6387" s="1" t="s">
        <v>6828</v>
      </c>
      <c r="U6387" s="1"/>
      <c r="V6387" s="1" t="s">
        <v>24923</v>
      </c>
      <c r="W6387" s="1" t="s">
        <v>6828</v>
      </c>
    </row>
    <row r="6388" spans="1:23" x14ac:dyDescent="0.25">
      <c r="A6388" s="1">
        <v>1005116</v>
      </c>
      <c r="B6388" s="5" t="str">
        <f>VLOOKUP(H6388,'FIPS Basin X-walk'!$A$2:$F$3224,6,FALSE)</f>
        <v>Sioux Uplift</v>
      </c>
      <c r="C6388" s="1" t="s">
        <v>15091</v>
      </c>
      <c r="D6388" s="1"/>
      <c r="E6388" s="1"/>
      <c r="F6388" s="1" t="s">
        <v>15092</v>
      </c>
      <c r="G6388" s="1" t="s">
        <v>15093</v>
      </c>
      <c r="H6388" s="1">
        <v>27137</v>
      </c>
      <c r="I6388" s="1">
        <v>1005116</v>
      </c>
      <c r="J6388" s="1">
        <v>47.478000000000002</v>
      </c>
      <c r="K6388" s="1">
        <v>-92.967600000000004</v>
      </c>
      <c r="L6388" s="1"/>
      <c r="M6388" s="1" t="s">
        <v>1559</v>
      </c>
      <c r="N6388" s="1" t="s">
        <v>14790</v>
      </c>
      <c r="O6388" s="1">
        <v>2022</v>
      </c>
      <c r="P6388" s="1">
        <v>55746</v>
      </c>
      <c r="Q6388" s="1" t="s">
        <v>15094</v>
      </c>
      <c r="R6388" s="1"/>
      <c r="S6388" s="1" t="s">
        <v>24727</v>
      </c>
      <c r="T6388" s="1" t="s">
        <v>6826</v>
      </c>
      <c r="U6388" s="1"/>
      <c r="V6388" s="1" t="s">
        <v>10904</v>
      </c>
      <c r="W6388" s="1" t="s">
        <v>6826</v>
      </c>
    </row>
    <row r="6389" spans="1:23" x14ac:dyDescent="0.25">
      <c r="A6389" s="1">
        <v>1001618</v>
      </c>
      <c r="B6389" s="5" t="str">
        <f>VLOOKUP(H6389,'FIPS Basin X-walk'!$A$2:$F$3224,6,FALSE)</f>
        <v>Sioux Uplift</v>
      </c>
      <c r="C6389" s="1" t="s">
        <v>15104</v>
      </c>
      <c r="D6389" s="1"/>
      <c r="E6389" s="1"/>
      <c r="F6389" s="1" t="s">
        <v>15105</v>
      </c>
      <c r="G6389" s="1" t="s">
        <v>15093</v>
      </c>
      <c r="H6389" s="1">
        <v>27137</v>
      </c>
      <c r="I6389" s="1">
        <v>1001618</v>
      </c>
      <c r="J6389" s="1">
        <v>47.413882999999998</v>
      </c>
      <c r="K6389" s="1">
        <v>-93.062672000000006</v>
      </c>
      <c r="L6389" s="1"/>
      <c r="M6389" s="1" t="s">
        <v>1559</v>
      </c>
      <c r="N6389" s="1" t="s">
        <v>14790</v>
      </c>
      <c r="O6389" s="1">
        <v>2022</v>
      </c>
      <c r="P6389" s="1">
        <v>55753</v>
      </c>
      <c r="Q6389" s="1" t="s">
        <v>15106</v>
      </c>
      <c r="R6389" s="1"/>
      <c r="S6389" s="1" t="s">
        <v>24727</v>
      </c>
      <c r="T6389" s="1" t="s">
        <v>6826</v>
      </c>
      <c r="U6389" s="1"/>
      <c r="V6389" s="1" t="s">
        <v>7025</v>
      </c>
      <c r="W6389" s="1" t="s">
        <v>6826</v>
      </c>
    </row>
    <row r="6390" spans="1:23" x14ac:dyDescent="0.25">
      <c r="A6390" s="1">
        <v>1008252</v>
      </c>
      <c r="B6390" s="5" t="str">
        <f>VLOOKUP(H6390,'FIPS Basin X-walk'!$A$2:$F$3224,6,FALSE)</f>
        <v>Illinois Basin</v>
      </c>
      <c r="C6390" s="1" t="s">
        <v>15684</v>
      </c>
      <c r="D6390" s="1"/>
      <c r="E6390" s="1"/>
      <c r="F6390" s="1" t="s">
        <v>15685</v>
      </c>
      <c r="G6390" s="1" t="s">
        <v>15093</v>
      </c>
      <c r="H6390" s="1">
        <v>29189</v>
      </c>
      <c r="I6390" s="1">
        <v>1008252</v>
      </c>
      <c r="J6390" s="1">
        <v>38.737417000000001</v>
      </c>
      <c r="K6390" s="1">
        <v>-90.461032000000003</v>
      </c>
      <c r="L6390" s="1"/>
      <c r="M6390" s="1" t="s">
        <v>1560</v>
      </c>
      <c r="N6390" s="1" t="s">
        <v>15447</v>
      </c>
      <c r="O6390" s="1">
        <v>2022</v>
      </c>
      <c r="P6390" s="1">
        <v>63043</v>
      </c>
      <c r="Q6390" s="1" t="s">
        <v>15686</v>
      </c>
      <c r="R6390" s="1"/>
      <c r="S6390" s="1" t="s">
        <v>24358</v>
      </c>
      <c r="T6390" s="1" t="s">
        <v>6826</v>
      </c>
      <c r="U6390" s="1"/>
      <c r="V6390" s="1" t="s">
        <v>15687</v>
      </c>
      <c r="W6390" s="1" t="s">
        <v>6826</v>
      </c>
    </row>
    <row r="6391" spans="1:23" x14ac:dyDescent="0.25">
      <c r="A6391" s="1">
        <v>1001621</v>
      </c>
      <c r="B6391" s="5" t="str">
        <f>VLOOKUP(H6391,'FIPS Basin X-walk'!$A$2:$F$3224,6,FALSE)</f>
        <v>Sioux Uplift</v>
      </c>
      <c r="C6391" s="1" t="s">
        <v>15107</v>
      </c>
      <c r="D6391" s="1"/>
      <c r="E6391" s="1"/>
      <c r="F6391" s="1" t="s">
        <v>15108</v>
      </c>
      <c r="G6391" s="1" t="s">
        <v>15093</v>
      </c>
      <c r="H6391" s="1">
        <v>27137</v>
      </c>
      <c r="I6391" s="1">
        <v>1001621</v>
      </c>
      <c r="J6391" s="1">
        <v>47.564999999999998</v>
      </c>
      <c r="K6391" s="1">
        <v>-92.632800000000003</v>
      </c>
      <c r="L6391" s="1"/>
      <c r="M6391" s="1" t="s">
        <v>1559</v>
      </c>
      <c r="N6391" s="1" t="s">
        <v>14790</v>
      </c>
      <c r="O6391" s="1">
        <v>2022</v>
      </c>
      <c r="P6391" s="1">
        <v>55768</v>
      </c>
      <c r="Q6391" s="1" t="s">
        <v>15109</v>
      </c>
      <c r="R6391" s="1"/>
      <c r="S6391" s="1" t="s">
        <v>24727</v>
      </c>
      <c r="T6391" s="1" t="s">
        <v>6826</v>
      </c>
      <c r="U6391" s="1"/>
      <c r="V6391" s="1" t="s">
        <v>7025</v>
      </c>
      <c r="W6391" s="1" t="s">
        <v>6826</v>
      </c>
    </row>
    <row r="6392" spans="1:23" x14ac:dyDescent="0.25">
      <c r="A6392" s="1">
        <v>1000637</v>
      </c>
      <c r="B6392" s="5" t="str">
        <f>VLOOKUP(H6392,'FIPS Basin X-walk'!$A$2:$F$3224,6,FALSE)</f>
        <v>Illinois Basin</v>
      </c>
      <c r="C6392" s="1" t="s">
        <v>15688</v>
      </c>
      <c r="D6392" s="1"/>
      <c r="E6392" s="1"/>
      <c r="F6392" s="1" t="s">
        <v>1857</v>
      </c>
      <c r="G6392" s="1" t="s">
        <v>15093</v>
      </c>
      <c r="H6392" s="1">
        <v>29189</v>
      </c>
      <c r="I6392" s="1">
        <v>1000637</v>
      </c>
      <c r="J6392" s="1">
        <v>38.741557</v>
      </c>
      <c r="K6392" s="1">
        <v>-90.341892999999999</v>
      </c>
      <c r="L6392" s="1"/>
      <c r="M6392" s="1" t="s">
        <v>1560</v>
      </c>
      <c r="N6392" s="1" t="s">
        <v>15447</v>
      </c>
      <c r="O6392" s="1">
        <v>2022</v>
      </c>
      <c r="P6392" s="1">
        <v>63134</v>
      </c>
      <c r="Q6392" s="1" t="s">
        <v>15689</v>
      </c>
      <c r="R6392" s="1"/>
      <c r="S6392" s="1" t="s">
        <v>24573</v>
      </c>
      <c r="T6392" s="1" t="s">
        <v>6826</v>
      </c>
      <c r="U6392" s="1"/>
      <c r="V6392" s="1" t="s">
        <v>15690</v>
      </c>
      <c r="W6392" s="1" t="s">
        <v>6826</v>
      </c>
    </row>
    <row r="6393" spans="1:23" x14ac:dyDescent="0.25">
      <c r="A6393" s="1">
        <v>1003228</v>
      </c>
      <c r="B6393" s="5" t="str">
        <f>VLOOKUP(H6393,'FIPS Basin X-walk'!$A$2:$F$3224,6,FALSE)</f>
        <v>Sioux Uplift</v>
      </c>
      <c r="C6393" s="1" t="s">
        <v>15118</v>
      </c>
      <c r="D6393" s="1"/>
      <c r="E6393" s="1"/>
      <c r="F6393" s="1" t="s">
        <v>15119</v>
      </c>
      <c r="G6393" s="1" t="s">
        <v>15093</v>
      </c>
      <c r="H6393" s="1">
        <v>27137</v>
      </c>
      <c r="I6393" s="1">
        <v>1003228</v>
      </c>
      <c r="J6393" s="1">
        <v>47.521030000000003</v>
      </c>
      <c r="K6393" s="1">
        <v>-92.541460000000001</v>
      </c>
      <c r="L6393" s="1"/>
      <c r="M6393" s="1" t="s">
        <v>1559</v>
      </c>
      <c r="N6393" s="1" t="s">
        <v>14790</v>
      </c>
      <c r="O6393" s="1">
        <v>2022</v>
      </c>
      <c r="P6393" s="1">
        <v>55792</v>
      </c>
      <c r="Q6393" s="1" t="s">
        <v>15120</v>
      </c>
      <c r="R6393" s="1"/>
      <c r="S6393" s="1" t="s">
        <v>24355</v>
      </c>
      <c r="T6393" s="1" t="s">
        <v>6828</v>
      </c>
      <c r="U6393" s="1"/>
      <c r="V6393" s="1" t="s">
        <v>25078</v>
      </c>
      <c r="W6393" s="1" t="s">
        <v>6828</v>
      </c>
    </row>
    <row r="6394" spans="1:23" x14ac:dyDescent="0.25">
      <c r="A6394" s="1">
        <v>1003669</v>
      </c>
      <c r="B6394" s="5" t="str">
        <f>VLOOKUP(H6394,'FIPS Basin X-walk'!$A$2:$F$3224,6,FALSE)</f>
        <v>Sioux Uplift</v>
      </c>
      <c r="C6394" s="1" t="s">
        <v>15095</v>
      </c>
      <c r="D6394" s="1"/>
      <c r="E6394" s="1"/>
      <c r="F6394" s="1" t="s">
        <v>1113</v>
      </c>
      <c r="G6394" s="1" t="s">
        <v>15093</v>
      </c>
      <c r="H6394" s="1">
        <v>27137</v>
      </c>
      <c r="I6394" s="1">
        <v>1003669</v>
      </c>
      <c r="J6394" s="1">
        <v>47.560699999999997</v>
      </c>
      <c r="K6394" s="1">
        <v>-92.520348999999996</v>
      </c>
      <c r="L6394" s="1"/>
      <c r="M6394" s="1" t="s">
        <v>1559</v>
      </c>
      <c r="N6394" s="1" t="s">
        <v>14790</v>
      </c>
      <c r="O6394" s="1">
        <v>2022</v>
      </c>
      <c r="P6394" s="1">
        <v>55792</v>
      </c>
      <c r="Q6394" s="1" t="s">
        <v>15096</v>
      </c>
      <c r="R6394" s="1"/>
      <c r="S6394" s="1" t="s">
        <v>24727</v>
      </c>
      <c r="T6394" s="1" t="s">
        <v>6826</v>
      </c>
      <c r="U6394" s="1"/>
      <c r="V6394" s="1" t="s">
        <v>10904</v>
      </c>
      <c r="W6394" s="1" t="s">
        <v>6826</v>
      </c>
    </row>
    <row r="6395" spans="1:23" x14ac:dyDescent="0.25">
      <c r="A6395" s="1">
        <v>1002818</v>
      </c>
      <c r="B6395" s="5" t="str">
        <f>VLOOKUP(H6395,'FIPS Basin X-walk'!$A$2:$F$3224,6,FALSE)</f>
        <v>Florida Platform</v>
      </c>
      <c r="C6395" s="1" t="s">
        <v>10044</v>
      </c>
      <c r="D6395" s="1"/>
      <c r="E6395" s="1"/>
      <c r="F6395" s="1" t="s">
        <v>10045</v>
      </c>
      <c r="G6395" s="1" t="s">
        <v>10046</v>
      </c>
      <c r="H6395" s="1">
        <v>12111</v>
      </c>
      <c r="I6395" s="1">
        <v>1002818</v>
      </c>
      <c r="J6395" s="1">
        <v>27.383900000000001</v>
      </c>
      <c r="K6395" s="1">
        <v>-80.377499999999998</v>
      </c>
      <c r="L6395" s="1"/>
      <c r="M6395" s="1" t="s">
        <v>1506</v>
      </c>
      <c r="N6395" s="1" t="s">
        <v>9619</v>
      </c>
      <c r="O6395" s="1">
        <v>2022</v>
      </c>
      <c r="P6395" s="1">
        <v>34981</v>
      </c>
      <c r="Q6395" s="1" t="s">
        <v>10047</v>
      </c>
      <c r="R6395" s="1"/>
      <c r="S6395" s="1" t="s">
        <v>24355</v>
      </c>
      <c r="T6395" s="1" t="s">
        <v>6826</v>
      </c>
      <c r="U6395" s="1"/>
      <c r="V6395" s="1" t="s">
        <v>9949</v>
      </c>
      <c r="W6395" s="1" t="s">
        <v>6828</v>
      </c>
    </row>
    <row r="6396" spans="1:23" x14ac:dyDescent="0.25">
      <c r="A6396" s="1">
        <v>1004369</v>
      </c>
      <c r="B6396" s="5" t="str">
        <f>VLOOKUP(H6396,'FIPS Basin X-walk'!$A$2:$F$3224,6,FALSE)</f>
        <v>Florida Platform</v>
      </c>
      <c r="C6396" s="1" t="s">
        <v>10048</v>
      </c>
      <c r="D6396" s="1"/>
      <c r="E6396" s="1"/>
      <c r="F6396" s="1" t="s">
        <v>10045</v>
      </c>
      <c r="G6396" s="1" t="s">
        <v>10046</v>
      </c>
      <c r="H6396" s="1">
        <v>12111</v>
      </c>
      <c r="I6396" s="1">
        <v>1004369</v>
      </c>
      <c r="J6396" s="1">
        <v>27.37565</v>
      </c>
      <c r="K6396" s="1">
        <v>-80.391249999999999</v>
      </c>
      <c r="L6396" s="1"/>
      <c r="M6396" s="1" t="s">
        <v>1506</v>
      </c>
      <c r="N6396" s="1" t="s">
        <v>9619</v>
      </c>
      <c r="O6396" s="1">
        <v>2022</v>
      </c>
      <c r="P6396" s="1">
        <v>34981</v>
      </c>
      <c r="Q6396" s="1" t="s">
        <v>10049</v>
      </c>
      <c r="R6396" s="1" t="s">
        <v>24401</v>
      </c>
      <c r="S6396" s="1" t="s">
        <v>24570</v>
      </c>
      <c r="T6396" s="1" t="s">
        <v>6826</v>
      </c>
      <c r="U6396" s="1"/>
      <c r="V6396" s="1" t="s">
        <v>8249</v>
      </c>
      <c r="W6396" s="1" t="s">
        <v>6826</v>
      </c>
    </row>
    <row r="6397" spans="1:23" x14ac:dyDescent="0.25">
      <c r="A6397" s="1">
        <v>1007219</v>
      </c>
      <c r="B6397" s="5" t="str">
        <f>VLOOKUP(H6397,'FIPS Basin X-walk'!$A$2:$F$3224,6,FALSE)</f>
        <v>Florida Platform</v>
      </c>
      <c r="C6397" s="1" t="s">
        <v>10050</v>
      </c>
      <c r="D6397" s="1"/>
      <c r="E6397" s="1"/>
      <c r="F6397" s="1" t="s">
        <v>10051</v>
      </c>
      <c r="G6397" s="1" t="s">
        <v>10046</v>
      </c>
      <c r="H6397" s="1">
        <v>12111</v>
      </c>
      <c r="I6397" s="1">
        <v>1007219</v>
      </c>
      <c r="J6397" s="1">
        <v>27.37811</v>
      </c>
      <c r="K6397" s="1">
        <v>-80.388319999999993</v>
      </c>
      <c r="L6397" s="1"/>
      <c r="M6397" s="1" t="s">
        <v>1506</v>
      </c>
      <c r="N6397" s="1" t="s">
        <v>9619</v>
      </c>
      <c r="O6397" s="1">
        <v>2022</v>
      </c>
      <c r="P6397" s="1">
        <v>34981</v>
      </c>
      <c r="Q6397" s="1" t="s">
        <v>10052</v>
      </c>
      <c r="R6397" s="1"/>
      <c r="S6397" s="1" t="s">
        <v>24358</v>
      </c>
      <c r="T6397" s="1" t="s">
        <v>6826</v>
      </c>
      <c r="U6397" s="1"/>
      <c r="V6397" s="1" t="s">
        <v>10053</v>
      </c>
      <c r="W6397" s="1" t="s">
        <v>6826</v>
      </c>
    </row>
    <row r="6398" spans="1:23" x14ac:dyDescent="0.25">
      <c r="A6398" s="1">
        <v>1011809</v>
      </c>
      <c r="B6398" s="5" t="str">
        <f>VLOOKUP(H6398,'FIPS Basin X-walk'!$A$2:$F$3224,6,FALSE)</f>
        <v>Gulf Coast Basin (LA, TX)</v>
      </c>
      <c r="C6398" s="1"/>
      <c r="D6398" s="1"/>
      <c r="E6398" s="1"/>
      <c r="F6398" s="1" t="s">
        <v>26411</v>
      </c>
      <c r="G6398" s="1" t="s">
        <v>13614</v>
      </c>
      <c r="H6398" s="1">
        <v>22099</v>
      </c>
      <c r="I6398" s="1">
        <v>1011809</v>
      </c>
      <c r="J6398" s="1">
        <v>29.953399999999998</v>
      </c>
      <c r="K6398" s="1">
        <v>-91.321899999999999</v>
      </c>
      <c r="L6398" s="1"/>
      <c r="M6398" s="1" t="s">
        <v>1483</v>
      </c>
      <c r="N6398" s="1" t="s">
        <v>13028</v>
      </c>
      <c r="O6398" s="1">
        <v>2022</v>
      </c>
      <c r="P6398" s="1">
        <v>70339</v>
      </c>
      <c r="Q6398" s="1" t="s">
        <v>1145</v>
      </c>
      <c r="R6398" s="1"/>
      <c r="S6398" s="1" t="s">
        <v>24399</v>
      </c>
      <c r="T6398" s="1" t="s">
        <v>6826</v>
      </c>
      <c r="U6398" s="1"/>
      <c r="V6398" s="1" t="s">
        <v>26412</v>
      </c>
      <c r="W6398" s="1" t="s">
        <v>6826</v>
      </c>
    </row>
    <row r="6399" spans="1:23" x14ac:dyDescent="0.25">
      <c r="A6399" s="1">
        <v>1004119</v>
      </c>
      <c r="B6399" s="5" t="str">
        <f>VLOOKUP(H6399,'FIPS Basin X-walk'!$A$2:$F$3224,6,FALSE)</f>
        <v>Gulf Coast Basin (LA, TX)</v>
      </c>
      <c r="C6399" s="1" t="s">
        <v>13626</v>
      </c>
      <c r="D6399" s="1"/>
      <c r="E6399" s="1"/>
      <c r="F6399" s="1" t="s">
        <v>13627</v>
      </c>
      <c r="G6399" s="1" t="s">
        <v>13616</v>
      </c>
      <c r="H6399" s="1">
        <v>22101</v>
      </c>
      <c r="I6399" s="1">
        <v>1004119</v>
      </c>
      <c r="J6399" s="1">
        <v>29.678699999999999</v>
      </c>
      <c r="K6399" s="1">
        <v>-91.241399999999999</v>
      </c>
      <c r="L6399" s="1"/>
      <c r="M6399" s="1" t="s">
        <v>1483</v>
      </c>
      <c r="N6399" s="1" t="s">
        <v>13028</v>
      </c>
      <c r="O6399" s="1">
        <v>2022</v>
      </c>
      <c r="P6399" s="1">
        <v>70342</v>
      </c>
      <c r="Q6399" s="1" t="s">
        <v>13628</v>
      </c>
      <c r="R6399" s="1"/>
      <c r="S6399" s="1" t="s">
        <v>24358</v>
      </c>
      <c r="T6399" s="1" t="s">
        <v>6826</v>
      </c>
      <c r="U6399" s="1"/>
      <c r="V6399" s="1" t="s">
        <v>13629</v>
      </c>
      <c r="W6399" s="1" t="s">
        <v>6826</v>
      </c>
    </row>
    <row r="6400" spans="1:23" x14ac:dyDescent="0.25">
      <c r="A6400" s="1">
        <v>1005069</v>
      </c>
      <c r="B6400" s="5" t="str">
        <f>VLOOKUP(H6400,'FIPS Basin X-walk'!$A$2:$F$3224,6,FALSE)</f>
        <v>Gulf Coast Basin (LA, TX)</v>
      </c>
      <c r="C6400" s="1" t="s">
        <v>13712</v>
      </c>
      <c r="D6400" s="1"/>
      <c r="E6400" s="1"/>
      <c r="F6400" s="1" t="s">
        <v>13713</v>
      </c>
      <c r="G6400" s="1" t="s">
        <v>13616</v>
      </c>
      <c r="H6400" s="1">
        <v>22101</v>
      </c>
      <c r="I6400" s="1">
        <v>1005069</v>
      </c>
      <c r="J6400" s="1">
        <v>29.734375</v>
      </c>
      <c r="K6400" s="1">
        <v>-91.443164999999993</v>
      </c>
      <c r="L6400" s="1"/>
      <c r="M6400" s="1" t="s">
        <v>1483</v>
      </c>
      <c r="N6400" s="1" t="s">
        <v>13028</v>
      </c>
      <c r="O6400" s="1">
        <v>2022</v>
      </c>
      <c r="P6400" s="1">
        <v>70522</v>
      </c>
      <c r="Q6400" s="1" t="s">
        <v>1185</v>
      </c>
      <c r="R6400" s="1"/>
      <c r="S6400" s="1" t="s">
        <v>24399</v>
      </c>
      <c r="T6400" s="1" t="s">
        <v>6826</v>
      </c>
      <c r="U6400" s="1"/>
      <c r="V6400" s="1" t="s">
        <v>13715</v>
      </c>
      <c r="W6400" s="1" t="s">
        <v>6826</v>
      </c>
    </row>
    <row r="6401" spans="1:23" x14ac:dyDescent="0.25">
      <c r="A6401" s="1">
        <v>1005114</v>
      </c>
      <c r="B6401" s="5" t="str">
        <f>VLOOKUP(H6401,'FIPS Basin X-walk'!$A$2:$F$3224,6,FALSE)</f>
        <v>Gulf Coast Basin (LA, TX)</v>
      </c>
      <c r="C6401" s="1" t="s">
        <v>13637</v>
      </c>
      <c r="D6401" s="1"/>
      <c r="E6401" s="1"/>
      <c r="F6401" s="1" t="s">
        <v>13638</v>
      </c>
      <c r="G6401" s="1" t="s">
        <v>13616</v>
      </c>
      <c r="H6401" s="1">
        <v>22101</v>
      </c>
      <c r="I6401" s="1">
        <v>1005114</v>
      </c>
      <c r="J6401" s="1">
        <v>29.682044999999999</v>
      </c>
      <c r="K6401" s="1">
        <v>-91.456159</v>
      </c>
      <c r="L6401" s="1"/>
      <c r="M6401" s="1" t="s">
        <v>1483</v>
      </c>
      <c r="N6401" s="1" t="s">
        <v>13028</v>
      </c>
      <c r="O6401" s="1">
        <v>2022</v>
      </c>
      <c r="P6401" s="1">
        <v>70522</v>
      </c>
      <c r="Q6401" s="1" t="s">
        <v>13639</v>
      </c>
      <c r="R6401" s="1"/>
      <c r="S6401" s="1" t="s">
        <v>24449</v>
      </c>
      <c r="T6401" s="1" t="s">
        <v>6826</v>
      </c>
      <c r="U6401" s="1"/>
      <c r="V6401" s="1" t="s">
        <v>12485</v>
      </c>
      <c r="W6401" s="1" t="s">
        <v>6826</v>
      </c>
    </row>
    <row r="6402" spans="1:23" x14ac:dyDescent="0.25">
      <c r="A6402" s="1">
        <v>1006435</v>
      </c>
      <c r="B6402" s="5" t="str">
        <f>VLOOKUP(H6402,'FIPS Basin X-walk'!$A$2:$F$3224,6,FALSE)</f>
        <v>Gulf Coast Basin (LA, TX)</v>
      </c>
      <c r="C6402" s="1" t="s">
        <v>13624</v>
      </c>
      <c r="D6402" s="1"/>
      <c r="E6402" s="1"/>
      <c r="F6402" s="1" t="s">
        <v>10361</v>
      </c>
      <c r="G6402" s="1" t="s">
        <v>13616</v>
      </c>
      <c r="H6402" s="1">
        <v>22101</v>
      </c>
      <c r="I6402" s="1">
        <v>1006435</v>
      </c>
      <c r="J6402" s="1">
        <v>29.734345999999999</v>
      </c>
      <c r="K6402" s="1">
        <v>-91.482147999999995</v>
      </c>
      <c r="L6402" s="1"/>
      <c r="M6402" s="1" t="s">
        <v>1483</v>
      </c>
      <c r="N6402" s="1" t="s">
        <v>13028</v>
      </c>
      <c r="O6402" s="1">
        <v>2022</v>
      </c>
      <c r="P6402" s="1">
        <v>70538</v>
      </c>
      <c r="Q6402" s="1" t="s">
        <v>13625</v>
      </c>
      <c r="R6402" s="1"/>
      <c r="S6402" s="1" t="s">
        <v>24449</v>
      </c>
      <c r="T6402" s="1" t="s">
        <v>6826</v>
      </c>
      <c r="U6402" s="1"/>
      <c r="V6402" s="1" t="s">
        <v>13292</v>
      </c>
      <c r="W6402" s="1" t="s">
        <v>6826</v>
      </c>
    </row>
    <row r="6403" spans="1:23" x14ac:dyDescent="0.25">
      <c r="A6403" s="1">
        <v>1007462</v>
      </c>
      <c r="B6403" s="5" t="str">
        <f>VLOOKUP(H6403,'FIPS Basin X-walk'!$A$2:$F$3224,6,FALSE)</f>
        <v>Gulf Coast Basin (LA, TX)</v>
      </c>
      <c r="C6403" s="1" t="s">
        <v>13633</v>
      </c>
      <c r="D6403" s="1"/>
      <c r="E6403" s="1"/>
      <c r="F6403" s="1" t="s">
        <v>1813</v>
      </c>
      <c r="G6403" s="1" t="s">
        <v>13616</v>
      </c>
      <c r="H6403" s="1">
        <v>22101</v>
      </c>
      <c r="I6403" s="1">
        <v>1007462</v>
      </c>
      <c r="J6403" s="1">
        <v>29.784471</v>
      </c>
      <c r="K6403" s="1">
        <v>-91.732950000000002</v>
      </c>
      <c r="L6403" s="1"/>
      <c r="M6403" s="1" t="s">
        <v>1483</v>
      </c>
      <c r="N6403" s="1" t="s">
        <v>13028</v>
      </c>
      <c r="O6403" s="1">
        <v>2022</v>
      </c>
      <c r="P6403" s="1">
        <v>70538</v>
      </c>
      <c r="Q6403" s="1" t="s">
        <v>1142</v>
      </c>
      <c r="R6403" s="1"/>
      <c r="S6403" s="1" t="s">
        <v>24489</v>
      </c>
      <c r="T6403" s="1" t="s">
        <v>6826</v>
      </c>
      <c r="U6403" s="1"/>
      <c r="V6403" s="1" t="s">
        <v>13634</v>
      </c>
      <c r="W6403" s="1" t="s">
        <v>6826</v>
      </c>
    </row>
    <row r="6404" spans="1:23" x14ac:dyDescent="0.25">
      <c r="A6404" s="1">
        <v>1007626</v>
      </c>
      <c r="B6404" s="5" t="str">
        <f>VLOOKUP(H6404,'FIPS Basin X-walk'!$A$2:$F$3224,6,FALSE)</f>
        <v>Gulf Coast Basin (LA, TX)</v>
      </c>
      <c r="C6404" s="1" t="s">
        <v>13635</v>
      </c>
      <c r="D6404" s="1"/>
      <c r="E6404" s="1"/>
      <c r="F6404" s="1" t="s">
        <v>10361</v>
      </c>
      <c r="G6404" s="1" t="s">
        <v>13616</v>
      </c>
      <c r="H6404" s="1">
        <v>22101</v>
      </c>
      <c r="I6404" s="1">
        <v>1007626</v>
      </c>
      <c r="J6404" s="1">
        <v>29.734345999999999</v>
      </c>
      <c r="K6404" s="1">
        <v>-91.482147999999995</v>
      </c>
      <c r="L6404" s="1"/>
      <c r="M6404" s="1" t="s">
        <v>1483</v>
      </c>
      <c r="N6404" s="1" t="s">
        <v>13028</v>
      </c>
      <c r="O6404" s="1">
        <v>2022</v>
      </c>
      <c r="P6404" s="1">
        <v>70538</v>
      </c>
      <c r="Q6404" s="1" t="s">
        <v>25888</v>
      </c>
      <c r="R6404" s="1"/>
      <c r="S6404" s="1" t="s">
        <v>24449</v>
      </c>
      <c r="T6404" s="1" t="s">
        <v>6826</v>
      </c>
      <c r="U6404" s="1"/>
      <c r="V6404" s="1" t="s">
        <v>13636</v>
      </c>
      <c r="W6404" s="1" t="s">
        <v>6826</v>
      </c>
    </row>
    <row r="6405" spans="1:23" x14ac:dyDescent="0.25">
      <c r="A6405" s="1">
        <v>1013406</v>
      </c>
      <c r="B6405" s="5" t="str">
        <f>VLOOKUP(H6405,'FIPS Basin X-walk'!$A$2:$F$3224,6,FALSE)</f>
        <v>Gulf Coast Basin (LA, TX)</v>
      </c>
      <c r="C6405" s="1"/>
      <c r="D6405" s="1"/>
      <c r="E6405" s="1"/>
      <c r="F6405" s="1" t="s">
        <v>13615</v>
      </c>
      <c r="G6405" s="1" t="s">
        <v>13616</v>
      </c>
      <c r="H6405" s="1">
        <v>22101</v>
      </c>
      <c r="I6405" s="1">
        <v>1013406</v>
      </c>
      <c r="J6405" s="1">
        <v>29.5289</v>
      </c>
      <c r="K6405" s="1">
        <v>-91.405199999999994</v>
      </c>
      <c r="L6405" s="1"/>
      <c r="M6405" s="1" t="s">
        <v>1483</v>
      </c>
      <c r="N6405" s="1" t="s">
        <v>13028</v>
      </c>
      <c r="O6405" s="1">
        <v>2022</v>
      </c>
      <c r="P6405" s="1">
        <v>70380</v>
      </c>
      <c r="Q6405" s="1" t="s">
        <v>1249</v>
      </c>
      <c r="R6405" s="1" t="s">
        <v>24489</v>
      </c>
      <c r="S6405" s="1" t="s">
        <v>24399</v>
      </c>
      <c r="T6405" s="1" t="s">
        <v>6826</v>
      </c>
      <c r="U6405" s="1"/>
      <c r="V6405" s="1" t="s">
        <v>13454</v>
      </c>
      <c r="W6405" s="1" t="s">
        <v>6826</v>
      </c>
    </row>
    <row r="6406" spans="1:23" x14ac:dyDescent="0.25">
      <c r="A6406" s="1">
        <v>1013523</v>
      </c>
      <c r="B6406" s="5" t="str">
        <f>VLOOKUP(H6406,'FIPS Basin X-walk'!$A$2:$F$3224,6,FALSE)</f>
        <v>Gulf Coast Basin (LA, TX)</v>
      </c>
      <c r="C6406" s="1" t="s">
        <v>13617</v>
      </c>
      <c r="D6406" s="1"/>
      <c r="E6406" s="1"/>
      <c r="F6406" s="1" t="s">
        <v>13615</v>
      </c>
      <c r="G6406" s="1" t="s">
        <v>13616</v>
      </c>
      <c r="H6406" s="1">
        <v>22101</v>
      </c>
      <c r="I6406" s="1">
        <v>1013523</v>
      </c>
      <c r="J6406" s="1">
        <v>29.689170000000001</v>
      </c>
      <c r="K6406" s="1">
        <v>-91.190070000000006</v>
      </c>
      <c r="L6406" s="1"/>
      <c r="M6406" s="1" t="s">
        <v>1483</v>
      </c>
      <c r="N6406" s="1" t="s">
        <v>13028</v>
      </c>
      <c r="O6406" s="1">
        <v>2022</v>
      </c>
      <c r="P6406" s="1">
        <v>70380</v>
      </c>
      <c r="Q6406" s="1" t="s">
        <v>13618</v>
      </c>
      <c r="R6406" s="1"/>
      <c r="S6406" s="1" t="s">
        <v>24355</v>
      </c>
      <c r="T6406" s="1" t="s">
        <v>6826</v>
      </c>
      <c r="U6406" s="1"/>
      <c r="V6406" s="1" t="s">
        <v>13619</v>
      </c>
      <c r="W6406" s="1" t="s">
        <v>6828</v>
      </c>
    </row>
    <row r="6407" spans="1:23" x14ac:dyDescent="0.25">
      <c r="A6407" s="1">
        <v>1003094</v>
      </c>
      <c r="B6407" s="5" t="str">
        <f>VLOOKUP(H6407,'FIPS Basin X-walk'!$A$2:$F$3224,6,FALSE)</f>
        <v>Gulf Coast Basin (LA, TX)</v>
      </c>
      <c r="C6407" s="1" t="s">
        <v>13620</v>
      </c>
      <c r="D6407" s="1"/>
      <c r="E6407" s="1"/>
      <c r="F6407" s="1" t="s">
        <v>13621</v>
      </c>
      <c r="G6407" s="1" t="s">
        <v>13616</v>
      </c>
      <c r="H6407" s="1">
        <v>22101</v>
      </c>
      <c r="I6407" s="1">
        <v>1003094</v>
      </c>
      <c r="J6407" s="1">
        <v>29.713006</v>
      </c>
      <c r="K6407" s="1">
        <v>-91.308368999999999</v>
      </c>
      <c r="L6407" s="1"/>
      <c r="M6407" s="1" t="s">
        <v>1483</v>
      </c>
      <c r="N6407" s="1" t="s">
        <v>13028</v>
      </c>
      <c r="O6407" s="1">
        <v>2022</v>
      </c>
      <c r="P6407" s="1">
        <v>70392</v>
      </c>
      <c r="Q6407" s="1" t="s">
        <v>1168</v>
      </c>
      <c r="R6407" s="1"/>
      <c r="S6407" s="1" t="s">
        <v>24399</v>
      </c>
      <c r="T6407" s="1" t="s">
        <v>6826</v>
      </c>
      <c r="U6407" s="1"/>
      <c r="V6407" s="1" t="s">
        <v>8305</v>
      </c>
      <c r="W6407" s="1" t="s">
        <v>6826</v>
      </c>
    </row>
    <row r="6408" spans="1:23" x14ac:dyDescent="0.25">
      <c r="A6408" s="1">
        <v>1005243</v>
      </c>
      <c r="B6408" s="5" t="str">
        <f>VLOOKUP(H6408,'FIPS Basin X-walk'!$A$2:$F$3224,6,FALSE)</f>
        <v>Gulf Coast Basin (LA, TX)</v>
      </c>
      <c r="C6408" s="1" t="s">
        <v>13622</v>
      </c>
      <c r="D6408" s="1"/>
      <c r="E6408" s="1"/>
      <c r="F6408" s="1" t="s">
        <v>13623</v>
      </c>
      <c r="G6408" s="1" t="s">
        <v>13616</v>
      </c>
      <c r="H6408" s="1">
        <v>22101</v>
      </c>
      <c r="I6408" s="1">
        <v>1005243</v>
      </c>
      <c r="J6408" s="1">
        <v>29.691875</v>
      </c>
      <c r="K6408" s="1">
        <v>-91.342884999999995</v>
      </c>
      <c r="L6408" s="1"/>
      <c r="M6408" s="1" t="s">
        <v>1483</v>
      </c>
      <c r="N6408" s="1" t="s">
        <v>13028</v>
      </c>
      <c r="O6408" s="1">
        <v>2022</v>
      </c>
      <c r="P6408" s="1">
        <v>70392</v>
      </c>
      <c r="Q6408" s="1" t="s">
        <v>860</v>
      </c>
      <c r="R6408" s="1"/>
      <c r="S6408" s="1" t="s">
        <v>24435</v>
      </c>
      <c r="T6408" s="1" t="s">
        <v>6826</v>
      </c>
      <c r="U6408" s="1"/>
      <c r="V6408" s="1" t="s">
        <v>12735</v>
      </c>
      <c r="W6408" s="1" t="s">
        <v>6826</v>
      </c>
    </row>
    <row r="6409" spans="1:23" x14ac:dyDescent="0.25">
      <c r="A6409" s="1">
        <v>1008280</v>
      </c>
      <c r="B6409" s="5" t="str">
        <f>VLOOKUP(H6409,'FIPS Basin X-walk'!$A$2:$F$3224,6,FALSE)</f>
        <v>Gulf Coast Basin (LA, TX)</v>
      </c>
      <c r="C6409" s="1" t="s">
        <v>25973</v>
      </c>
      <c r="D6409" s="1"/>
      <c r="E6409" s="1"/>
      <c r="F6409" s="1" t="s">
        <v>1732</v>
      </c>
      <c r="G6409" s="1" t="s">
        <v>3889</v>
      </c>
      <c r="H6409" s="1">
        <v>22103</v>
      </c>
      <c r="I6409" s="1">
        <v>1008280</v>
      </c>
      <c r="J6409" s="1">
        <v>30.440256516594999</v>
      </c>
      <c r="K6409" s="1">
        <v>-90.086694714575998</v>
      </c>
      <c r="L6409" s="1"/>
      <c r="M6409" s="1" t="s">
        <v>1483</v>
      </c>
      <c r="N6409" s="1" t="s">
        <v>13028</v>
      </c>
      <c r="O6409" s="1">
        <v>2022</v>
      </c>
      <c r="P6409" s="1">
        <v>70433</v>
      </c>
      <c r="Q6409" s="1" t="s">
        <v>25974</v>
      </c>
      <c r="R6409" s="1"/>
      <c r="S6409" s="1">
        <v>211130</v>
      </c>
      <c r="T6409" s="1" t="s">
        <v>6826</v>
      </c>
      <c r="U6409" s="1"/>
      <c r="V6409" s="1" t="s">
        <v>13644</v>
      </c>
      <c r="W6409" s="1" t="s">
        <v>6826</v>
      </c>
    </row>
    <row r="6410" spans="1:23" x14ac:dyDescent="0.25">
      <c r="A6410" s="1">
        <v>1012945</v>
      </c>
      <c r="B6410" s="5" t="str">
        <f>VLOOKUP(H6410,'FIPS Basin X-walk'!$A$2:$F$3224,6,FALSE)</f>
        <v>Gulf Coast Basin (LA, TX)</v>
      </c>
      <c r="C6410" s="1" t="s">
        <v>23873</v>
      </c>
      <c r="D6410" s="1"/>
      <c r="E6410" s="1"/>
      <c r="F6410" s="1" t="s">
        <v>1732</v>
      </c>
      <c r="G6410" s="1" t="s">
        <v>3889</v>
      </c>
      <c r="H6410" s="1">
        <v>22103</v>
      </c>
      <c r="I6410" s="1">
        <v>1012945</v>
      </c>
      <c r="J6410" s="1">
        <v>30.4587407</v>
      </c>
      <c r="K6410" s="1">
        <v>-90.130779700000005</v>
      </c>
      <c r="L6410" s="1"/>
      <c r="M6410" s="1" t="s">
        <v>1483</v>
      </c>
      <c r="N6410" s="1" t="s">
        <v>13028</v>
      </c>
      <c r="O6410" s="1">
        <v>2022</v>
      </c>
      <c r="P6410" s="1">
        <v>70433</v>
      </c>
      <c r="Q6410" s="1" t="s">
        <v>26571</v>
      </c>
      <c r="R6410" s="1"/>
      <c r="S6410" s="1">
        <v>211120</v>
      </c>
      <c r="T6410" s="1" t="s">
        <v>6826</v>
      </c>
      <c r="U6410" s="1"/>
      <c r="V6410" s="1" t="s">
        <v>23874</v>
      </c>
      <c r="W6410" s="1" t="s">
        <v>6826</v>
      </c>
    </row>
    <row r="6411" spans="1:23" x14ac:dyDescent="0.25">
      <c r="A6411" s="1">
        <v>1014411</v>
      </c>
      <c r="B6411" s="5" t="str">
        <f>VLOOKUP(H6411,'FIPS Basin X-walk'!$A$2:$F$3224,6,FALSE)</f>
        <v>Gulf Coast Basin (LA, TX)</v>
      </c>
      <c r="C6411" s="1" t="s">
        <v>27114</v>
      </c>
      <c r="D6411" s="1"/>
      <c r="E6411" s="1"/>
      <c r="F6411" s="1" t="s">
        <v>1732</v>
      </c>
      <c r="G6411" s="1" t="s">
        <v>3889</v>
      </c>
      <c r="H6411" s="1">
        <v>22103</v>
      </c>
      <c r="I6411" s="1">
        <v>1014411</v>
      </c>
      <c r="J6411" s="1">
        <v>30.449669502800798</v>
      </c>
      <c r="K6411" s="1">
        <v>-90.141972237691505</v>
      </c>
      <c r="L6411" s="1"/>
      <c r="M6411" s="1" t="s">
        <v>1483</v>
      </c>
      <c r="N6411" s="1" t="s">
        <v>13028</v>
      </c>
      <c r="O6411" s="1">
        <v>2022</v>
      </c>
      <c r="P6411" s="1">
        <v>70433</v>
      </c>
      <c r="Q6411" s="1" t="s">
        <v>27115</v>
      </c>
      <c r="R6411" s="1"/>
      <c r="S6411" s="1">
        <v>211120</v>
      </c>
      <c r="T6411" s="1" t="s">
        <v>6826</v>
      </c>
      <c r="U6411" s="1"/>
      <c r="V6411" s="1" t="s">
        <v>27116</v>
      </c>
      <c r="W6411" s="1" t="s">
        <v>6826</v>
      </c>
    </row>
    <row r="6412" spans="1:23" x14ac:dyDescent="0.25">
      <c r="A6412" s="1">
        <v>1008279</v>
      </c>
      <c r="B6412" s="5" t="str">
        <f>VLOOKUP(H6412,'FIPS Basin X-walk'!$A$2:$F$3224,6,FALSE)</f>
        <v>Gulf Coast Basin (LA, TX)</v>
      </c>
      <c r="C6412" s="1"/>
      <c r="D6412" s="1"/>
      <c r="E6412" s="1"/>
      <c r="F6412" s="1" t="s">
        <v>1732</v>
      </c>
      <c r="G6412" s="1" t="s">
        <v>13640</v>
      </c>
      <c r="H6412" s="1">
        <v>22103</v>
      </c>
      <c r="I6412" s="1">
        <v>1008279</v>
      </c>
      <c r="J6412" s="1">
        <v>29.154900000000001</v>
      </c>
      <c r="K6412" s="1">
        <v>-88.465400000000002</v>
      </c>
      <c r="L6412" s="1"/>
      <c r="M6412" s="1" t="s">
        <v>1483</v>
      </c>
      <c r="N6412" s="1" t="s">
        <v>13028</v>
      </c>
      <c r="O6412" s="1">
        <v>2022</v>
      </c>
      <c r="P6412" s="1">
        <v>70433</v>
      </c>
      <c r="Q6412" s="1" t="s">
        <v>1143</v>
      </c>
      <c r="R6412" s="1"/>
      <c r="S6412" s="1" t="s">
        <v>24399</v>
      </c>
      <c r="T6412" s="1" t="s">
        <v>6826</v>
      </c>
      <c r="U6412" s="1"/>
      <c r="V6412" s="1" t="s">
        <v>13644</v>
      </c>
      <c r="W6412" s="1" t="s">
        <v>6826</v>
      </c>
    </row>
    <row r="6413" spans="1:23" x14ac:dyDescent="0.25">
      <c r="A6413" s="1">
        <v>1014422</v>
      </c>
      <c r="B6413" s="5" t="str">
        <f>VLOOKUP(H6413,'FIPS Basin X-walk'!$A$2:$F$3224,6,FALSE)</f>
        <v>Gulf Coast Basin (LA, TX)</v>
      </c>
      <c r="C6413" s="1" t="s">
        <v>27114</v>
      </c>
      <c r="D6413" s="1"/>
      <c r="E6413" s="1"/>
      <c r="F6413" s="1" t="s">
        <v>1732</v>
      </c>
      <c r="G6413" s="1" t="s">
        <v>13640</v>
      </c>
      <c r="H6413" s="1">
        <v>22103</v>
      </c>
      <c r="I6413" s="1">
        <v>1014422</v>
      </c>
      <c r="J6413" s="1">
        <v>30.450109999999999</v>
      </c>
      <c r="K6413" s="1">
        <v>-90.138050000000007</v>
      </c>
      <c r="L6413" s="1"/>
      <c r="M6413" s="1" t="s">
        <v>1483</v>
      </c>
      <c r="N6413" s="1" t="s">
        <v>13028</v>
      </c>
      <c r="O6413" s="1">
        <v>2022</v>
      </c>
      <c r="P6413" s="1">
        <v>70433</v>
      </c>
      <c r="Q6413" s="1" t="s">
        <v>27132</v>
      </c>
      <c r="R6413" s="1"/>
      <c r="S6413" s="1" t="s">
        <v>24489</v>
      </c>
      <c r="T6413" s="1" t="s">
        <v>6826</v>
      </c>
      <c r="U6413" s="1"/>
      <c r="V6413" s="1" t="s">
        <v>27116</v>
      </c>
      <c r="W6413" s="1" t="s">
        <v>6826</v>
      </c>
    </row>
    <row r="6414" spans="1:23" x14ac:dyDescent="0.25">
      <c r="A6414" s="1">
        <v>1002345</v>
      </c>
      <c r="B6414" s="5" t="str">
        <f>VLOOKUP(H6414,'FIPS Basin X-walk'!$A$2:$F$3224,6,FALSE)</f>
        <v>Gulf Coast Basin (LA, TX)</v>
      </c>
      <c r="C6414" s="1"/>
      <c r="D6414" s="1"/>
      <c r="E6414" s="1"/>
      <c r="F6414" s="1" t="s">
        <v>7133</v>
      </c>
      <c r="G6414" s="1" t="s">
        <v>13640</v>
      </c>
      <c r="H6414" s="1">
        <v>22103</v>
      </c>
      <c r="I6414" s="1">
        <v>1002345</v>
      </c>
      <c r="J6414" s="1">
        <v>29.229002999999999</v>
      </c>
      <c r="K6414" s="1">
        <v>-87.780968000000001</v>
      </c>
      <c r="L6414" s="1"/>
      <c r="M6414" s="1" t="s">
        <v>1483</v>
      </c>
      <c r="N6414" s="1" t="s">
        <v>13028</v>
      </c>
      <c r="O6414" s="1">
        <v>2022</v>
      </c>
      <c r="P6414" s="1">
        <v>0</v>
      </c>
      <c r="Q6414" s="1" t="s">
        <v>1133</v>
      </c>
      <c r="R6414" s="1" t="s">
        <v>24399</v>
      </c>
      <c r="S6414" s="1" t="s">
        <v>24489</v>
      </c>
      <c r="T6414" s="1" t="s">
        <v>6826</v>
      </c>
      <c r="U6414" s="1"/>
      <c r="V6414" s="1" t="s">
        <v>13641</v>
      </c>
      <c r="W6414" s="1" t="s">
        <v>6826</v>
      </c>
    </row>
    <row r="6415" spans="1:23" x14ac:dyDescent="0.25">
      <c r="A6415" s="1">
        <v>1008284</v>
      </c>
      <c r="B6415" s="5" t="str">
        <f>VLOOKUP(H6415,'FIPS Basin X-walk'!$A$2:$F$3224,6,FALSE)</f>
        <v>Gulf Coast Basin (LA, TX)</v>
      </c>
      <c r="C6415" s="1"/>
      <c r="D6415" s="1"/>
      <c r="E6415" s="1"/>
      <c r="F6415" s="1" t="s">
        <v>7133</v>
      </c>
      <c r="G6415" s="1" t="s">
        <v>13640</v>
      </c>
      <c r="H6415" s="1">
        <v>22103</v>
      </c>
      <c r="I6415" s="1">
        <v>1008284</v>
      </c>
      <c r="J6415" s="1">
        <v>28.365698999999999</v>
      </c>
      <c r="K6415" s="1">
        <v>-90.145899</v>
      </c>
      <c r="L6415" s="1"/>
      <c r="M6415" s="1" t="s">
        <v>1483</v>
      </c>
      <c r="N6415" s="1" t="s">
        <v>13028</v>
      </c>
      <c r="O6415" s="1">
        <v>2022</v>
      </c>
      <c r="P6415" s="1">
        <v>0</v>
      </c>
      <c r="Q6415" s="1" t="s">
        <v>1144</v>
      </c>
      <c r="R6415" s="1" t="s">
        <v>24399</v>
      </c>
      <c r="S6415" s="1" t="s">
        <v>24489</v>
      </c>
      <c r="T6415" s="1" t="s">
        <v>6826</v>
      </c>
      <c r="U6415" s="1"/>
      <c r="V6415" s="1" t="s">
        <v>13643</v>
      </c>
      <c r="W6415" s="1" t="s">
        <v>6826</v>
      </c>
    </row>
    <row r="6416" spans="1:23" x14ac:dyDescent="0.25">
      <c r="A6416" s="1">
        <v>1007967</v>
      </c>
      <c r="B6416" s="5" t="str">
        <f>VLOOKUP(H6416,'FIPS Basin X-walk'!$A$2:$F$3224,6,FALSE)</f>
        <v/>
      </c>
      <c r="C6416" s="1" t="s">
        <v>23535</v>
      </c>
      <c r="D6416" s="1"/>
      <c r="E6416" s="1"/>
      <c r="F6416" s="1" t="s">
        <v>23536</v>
      </c>
      <c r="G6416" s="1" t="s">
        <v>23537</v>
      </c>
      <c r="H6416" s="1">
        <v>78030</v>
      </c>
      <c r="I6416" s="1">
        <v>1007967</v>
      </c>
      <c r="J6416" s="1">
        <v>18.335360999999999</v>
      </c>
      <c r="K6416" s="1">
        <v>-64.953400999999999</v>
      </c>
      <c r="L6416" s="1"/>
      <c r="M6416" s="1" t="s">
        <v>1686</v>
      </c>
      <c r="N6416" s="1" t="s">
        <v>23528</v>
      </c>
      <c r="O6416" s="1">
        <v>2022</v>
      </c>
      <c r="P6416" s="1">
        <v>804</v>
      </c>
      <c r="Q6416" s="1" t="s">
        <v>23538</v>
      </c>
      <c r="R6416" s="1" t="s">
        <v>24717</v>
      </c>
      <c r="S6416" s="1" t="s">
        <v>24355</v>
      </c>
      <c r="T6416" s="1" t="s">
        <v>6826</v>
      </c>
      <c r="U6416" s="1"/>
      <c r="V6416" s="1" t="s">
        <v>23534</v>
      </c>
      <c r="W6416" s="1" t="s">
        <v>6826</v>
      </c>
    </row>
    <row r="6417" spans="1:23" x14ac:dyDescent="0.25">
      <c r="A6417" s="1">
        <v>1007096</v>
      </c>
      <c r="B6417" s="5" t="str">
        <f>VLOOKUP(H6417,'FIPS Basin X-walk'!$A$2:$F$3224,6,FALSE)</f>
        <v>Piedmont-Blue Ridge Prov</v>
      </c>
      <c r="C6417" s="1" t="s">
        <v>22386</v>
      </c>
      <c r="D6417" s="1"/>
      <c r="E6417" s="1"/>
      <c r="F6417" s="1" t="s">
        <v>22387</v>
      </c>
      <c r="G6417" s="1" t="s">
        <v>22388</v>
      </c>
      <c r="H6417" s="1">
        <v>51179</v>
      </c>
      <c r="I6417" s="1">
        <v>1007096</v>
      </c>
      <c r="J6417" s="1">
        <v>38.380659999999999</v>
      </c>
      <c r="K6417" s="1">
        <v>-77.413488000000001</v>
      </c>
      <c r="L6417" s="1"/>
      <c r="M6417" s="1" t="s">
        <v>1486</v>
      </c>
      <c r="N6417" s="1" t="s">
        <v>15119</v>
      </c>
      <c r="O6417" s="1">
        <v>2022</v>
      </c>
      <c r="P6417" s="1">
        <v>22554</v>
      </c>
      <c r="Q6417" s="1" t="s">
        <v>22389</v>
      </c>
      <c r="R6417" s="1"/>
      <c r="S6417" s="1" t="s">
        <v>24358</v>
      </c>
      <c r="T6417" s="1" t="s">
        <v>6826</v>
      </c>
      <c r="U6417" s="1"/>
      <c r="V6417" s="1" t="s">
        <v>22390</v>
      </c>
      <c r="W6417" s="1" t="s">
        <v>6826</v>
      </c>
    </row>
    <row r="6418" spans="1:23" x14ac:dyDescent="0.25">
      <c r="A6418" s="1">
        <v>1012089</v>
      </c>
      <c r="B6418" s="5" t="str">
        <f>VLOOKUP(H6418,'FIPS Basin X-walk'!$A$2:$F$3224,6,FALSE)</f>
        <v>San Joaquin Basin</v>
      </c>
      <c r="C6418" s="1" t="s">
        <v>8988</v>
      </c>
      <c r="D6418" s="1"/>
      <c r="E6418" s="1"/>
      <c r="F6418" s="1" t="s">
        <v>8989</v>
      </c>
      <c r="G6418" s="1" t="s">
        <v>1660</v>
      </c>
      <c r="H6418" s="1">
        <v>6099</v>
      </c>
      <c r="I6418" s="1">
        <v>1012089</v>
      </c>
      <c r="J6418" s="1">
        <v>37.553007000000001</v>
      </c>
      <c r="K6418" s="1">
        <v>-120.91647500000001</v>
      </c>
      <c r="L6418" s="1"/>
      <c r="M6418" s="1" t="s">
        <v>1489</v>
      </c>
      <c r="N6418" s="1" t="s">
        <v>8033</v>
      </c>
      <c r="O6418" s="1">
        <v>2022</v>
      </c>
      <c r="P6418" s="1">
        <v>95307</v>
      </c>
      <c r="Q6418" s="1" t="s">
        <v>26446</v>
      </c>
      <c r="R6418" s="1"/>
      <c r="S6418" s="1">
        <v>325193</v>
      </c>
      <c r="T6418" s="1" t="s">
        <v>6828</v>
      </c>
      <c r="U6418" s="1"/>
      <c r="V6418" s="1" t="s">
        <v>8990</v>
      </c>
      <c r="W6418" s="1" t="s">
        <v>6828</v>
      </c>
    </row>
    <row r="6419" spans="1:23" x14ac:dyDescent="0.25">
      <c r="A6419" s="1">
        <v>1001107</v>
      </c>
      <c r="B6419" s="5" t="str">
        <f>VLOOKUP(H6419,'FIPS Basin X-walk'!$A$2:$F$3224,6,FALSE)</f>
        <v>San Joaquin Basin</v>
      </c>
      <c r="C6419" s="1" t="s">
        <v>8993</v>
      </c>
      <c r="D6419" s="1"/>
      <c r="E6419" s="1"/>
      <c r="F6419" s="1" t="s">
        <v>8964</v>
      </c>
      <c r="G6419" s="1" t="s">
        <v>1660</v>
      </c>
      <c r="H6419" s="1">
        <v>6099</v>
      </c>
      <c r="I6419" s="1">
        <v>1001107</v>
      </c>
      <c r="J6419" s="1">
        <v>37.652799999999999</v>
      </c>
      <c r="K6419" s="1">
        <v>-121.0172</v>
      </c>
      <c r="L6419" s="1"/>
      <c r="M6419" s="1" t="s">
        <v>1489</v>
      </c>
      <c r="N6419" s="1" t="s">
        <v>8033</v>
      </c>
      <c r="O6419" s="1">
        <v>2022</v>
      </c>
      <c r="P6419" s="1">
        <v>95351</v>
      </c>
      <c r="Q6419" s="1" t="s">
        <v>8994</v>
      </c>
      <c r="R6419" s="1"/>
      <c r="S6419" s="1" t="s">
        <v>24355</v>
      </c>
      <c r="T6419" s="1" t="s">
        <v>6828</v>
      </c>
      <c r="U6419" s="1"/>
      <c r="V6419" s="1" t="s">
        <v>8987</v>
      </c>
      <c r="W6419" s="1" t="s">
        <v>6828</v>
      </c>
    </row>
    <row r="6420" spans="1:23" x14ac:dyDescent="0.25">
      <c r="A6420" s="1">
        <v>1007315</v>
      </c>
      <c r="B6420" s="5" t="str">
        <f>VLOOKUP(H6420,'FIPS Basin X-walk'!$A$2:$F$3224,6,FALSE)</f>
        <v>San Joaquin Basin</v>
      </c>
      <c r="C6420" s="1" t="s">
        <v>8991</v>
      </c>
      <c r="D6420" s="1"/>
      <c r="E6420" s="1"/>
      <c r="F6420" s="1" t="s">
        <v>8964</v>
      </c>
      <c r="G6420" s="1" t="s">
        <v>1660</v>
      </c>
      <c r="H6420" s="1">
        <v>6099</v>
      </c>
      <c r="I6420" s="1">
        <v>1007315</v>
      </c>
      <c r="J6420" s="1">
        <v>37.573900000000002</v>
      </c>
      <c r="K6420" s="1">
        <v>-120.9854</v>
      </c>
      <c r="L6420" s="1"/>
      <c r="M6420" s="1" t="s">
        <v>1489</v>
      </c>
      <c r="N6420" s="1" t="s">
        <v>8033</v>
      </c>
      <c r="O6420" s="1">
        <v>2022</v>
      </c>
      <c r="P6420" s="1">
        <v>95358</v>
      </c>
      <c r="Q6420" s="1" t="s">
        <v>8992</v>
      </c>
      <c r="R6420" s="1"/>
      <c r="S6420" s="1" t="s">
        <v>24355</v>
      </c>
      <c r="T6420" s="1" t="s">
        <v>6826</v>
      </c>
      <c r="U6420" s="1"/>
      <c r="V6420" s="1" t="s">
        <v>24527</v>
      </c>
      <c r="W6420" s="1" t="s">
        <v>6828</v>
      </c>
    </row>
    <row r="6421" spans="1:23" x14ac:dyDescent="0.25">
      <c r="A6421" s="1">
        <v>1000438</v>
      </c>
      <c r="B6421" s="5" t="str">
        <f>VLOOKUP(H6421,'FIPS Basin X-walk'!$A$2:$F$3224,6,FALSE)</f>
        <v>San Joaquin Basin</v>
      </c>
      <c r="C6421" s="1" t="s">
        <v>8984</v>
      </c>
      <c r="D6421" s="1"/>
      <c r="E6421" s="1"/>
      <c r="F6421" s="1" t="s">
        <v>8985</v>
      </c>
      <c r="G6421" s="1" t="s">
        <v>1660</v>
      </c>
      <c r="H6421" s="1">
        <v>6099</v>
      </c>
      <c r="I6421" s="1">
        <v>1000438</v>
      </c>
      <c r="J6421" s="1">
        <v>37.731499999999997</v>
      </c>
      <c r="K6421" s="1">
        <v>-121.116</v>
      </c>
      <c r="L6421" s="1"/>
      <c r="M6421" s="1" t="s">
        <v>1489</v>
      </c>
      <c r="N6421" s="1" t="s">
        <v>8033</v>
      </c>
      <c r="O6421" s="1">
        <v>2022</v>
      </c>
      <c r="P6421" s="1">
        <v>95366</v>
      </c>
      <c r="Q6421" s="1" t="s">
        <v>8986</v>
      </c>
      <c r="R6421" s="1"/>
      <c r="S6421" s="1" t="s">
        <v>24355</v>
      </c>
      <c r="T6421" s="1" t="s">
        <v>6826</v>
      </c>
      <c r="U6421" s="1"/>
      <c r="V6421" s="1" t="s">
        <v>8987</v>
      </c>
      <c r="W6421" s="1" t="s">
        <v>6828</v>
      </c>
    </row>
    <row r="6422" spans="1:23" x14ac:dyDescent="0.25">
      <c r="A6422" s="1">
        <v>1000464</v>
      </c>
      <c r="B6422" s="5" t="str">
        <f>VLOOKUP(H6422,'FIPS Basin X-walk'!$A$2:$F$3224,6,FALSE)</f>
        <v>San Joaquin Basin</v>
      </c>
      <c r="C6422" s="1" t="s">
        <v>8967</v>
      </c>
      <c r="D6422" s="1"/>
      <c r="E6422" s="1"/>
      <c r="F6422" s="1" t="s">
        <v>8968</v>
      </c>
      <c r="G6422" s="1" t="s">
        <v>1660</v>
      </c>
      <c r="H6422" s="1">
        <v>6099</v>
      </c>
      <c r="I6422" s="1">
        <v>1000464</v>
      </c>
      <c r="J6422" s="1">
        <v>37.4878</v>
      </c>
      <c r="K6422" s="1">
        <v>-120.8956</v>
      </c>
      <c r="L6422" s="1"/>
      <c r="M6422" s="1" t="s">
        <v>1489</v>
      </c>
      <c r="N6422" s="1" t="s">
        <v>8033</v>
      </c>
      <c r="O6422" s="1">
        <v>2022</v>
      </c>
      <c r="P6422" s="1">
        <v>95380</v>
      </c>
      <c r="Q6422" s="1" t="s">
        <v>8969</v>
      </c>
      <c r="R6422" s="1"/>
      <c r="S6422" s="1" t="s">
        <v>24355</v>
      </c>
      <c r="T6422" s="1" t="s">
        <v>6826</v>
      </c>
      <c r="U6422" s="1"/>
      <c r="V6422" s="1" t="s">
        <v>24527</v>
      </c>
      <c r="W6422" s="1" t="s">
        <v>6828</v>
      </c>
    </row>
    <row r="6423" spans="1:23" x14ac:dyDescent="0.25">
      <c r="A6423" s="1">
        <v>1003200</v>
      </c>
      <c r="B6423" s="5" t="str">
        <f>VLOOKUP(H6423,'FIPS Basin X-walk'!$A$2:$F$3224,6,FALSE)</f>
        <v>San Joaquin Basin</v>
      </c>
      <c r="C6423" s="1" t="s">
        <v>8977</v>
      </c>
      <c r="D6423" s="1"/>
      <c r="E6423" s="1"/>
      <c r="F6423" s="1" t="s">
        <v>8978</v>
      </c>
      <c r="G6423" s="1" t="s">
        <v>8965</v>
      </c>
      <c r="H6423" s="1">
        <v>6099</v>
      </c>
      <c r="I6423" s="1">
        <v>1003200</v>
      </c>
      <c r="J6423" s="1">
        <v>37.385379999999998</v>
      </c>
      <c r="K6423" s="1">
        <v>-121.14088</v>
      </c>
      <c r="L6423" s="1"/>
      <c r="M6423" s="1" t="s">
        <v>1489</v>
      </c>
      <c r="N6423" s="1" t="s">
        <v>8033</v>
      </c>
      <c r="O6423" s="1">
        <v>2022</v>
      </c>
      <c r="P6423" s="1">
        <v>95313</v>
      </c>
      <c r="Q6423" s="1" t="s">
        <v>8979</v>
      </c>
      <c r="R6423" s="1"/>
      <c r="S6423" s="1" t="s">
        <v>24389</v>
      </c>
      <c r="T6423" s="1" t="s">
        <v>6826</v>
      </c>
      <c r="U6423" s="1"/>
      <c r="V6423" s="1" t="s">
        <v>8980</v>
      </c>
      <c r="W6423" s="1" t="s">
        <v>6828</v>
      </c>
    </row>
    <row r="6424" spans="1:23" x14ac:dyDescent="0.25">
      <c r="A6424" s="1">
        <v>1003814</v>
      </c>
      <c r="B6424" s="5" t="str">
        <f>VLOOKUP(H6424,'FIPS Basin X-walk'!$A$2:$F$3224,6,FALSE)</f>
        <v>San Joaquin Basin</v>
      </c>
      <c r="C6424" s="1" t="s">
        <v>8981</v>
      </c>
      <c r="D6424" s="1"/>
      <c r="E6424" s="1"/>
      <c r="F6424" s="1" t="s">
        <v>8978</v>
      </c>
      <c r="G6424" s="1" t="s">
        <v>8965</v>
      </c>
      <c r="H6424" s="1">
        <v>6099</v>
      </c>
      <c r="I6424" s="1">
        <v>1003814</v>
      </c>
      <c r="J6424" s="1">
        <v>37.397190000000002</v>
      </c>
      <c r="K6424" s="1">
        <v>-121.13969</v>
      </c>
      <c r="L6424" s="1"/>
      <c r="M6424" s="1" t="s">
        <v>1489</v>
      </c>
      <c r="N6424" s="1" t="s">
        <v>8033</v>
      </c>
      <c r="O6424" s="1">
        <v>2022</v>
      </c>
      <c r="P6424" s="1">
        <v>95313</v>
      </c>
      <c r="Q6424" s="1" t="s">
        <v>8982</v>
      </c>
      <c r="R6424" s="1"/>
      <c r="S6424" s="1" t="s">
        <v>24358</v>
      </c>
      <c r="T6424" s="1" t="s">
        <v>6826</v>
      </c>
      <c r="U6424" s="1"/>
      <c r="V6424" s="1" t="s">
        <v>8983</v>
      </c>
      <c r="W6424" s="1" t="s">
        <v>6826</v>
      </c>
    </row>
    <row r="6425" spans="1:23" x14ac:dyDescent="0.25">
      <c r="A6425" s="1">
        <v>1001718</v>
      </c>
      <c r="B6425" s="5" t="str">
        <f>VLOOKUP(H6425,'FIPS Basin X-walk'!$A$2:$F$3224,6,FALSE)</f>
        <v>San Joaquin Basin</v>
      </c>
      <c r="C6425" s="1" t="s">
        <v>8963</v>
      </c>
      <c r="D6425" s="1"/>
      <c r="E6425" s="1"/>
      <c r="F6425" s="1" t="s">
        <v>8964</v>
      </c>
      <c r="G6425" s="1" t="s">
        <v>8965</v>
      </c>
      <c r="H6425" s="1">
        <v>6099</v>
      </c>
      <c r="I6425" s="1">
        <v>1001718</v>
      </c>
      <c r="J6425" s="1">
        <v>37.630957000000002</v>
      </c>
      <c r="K6425" s="1">
        <v>-120.97472</v>
      </c>
      <c r="L6425" s="1"/>
      <c r="M6425" s="1" t="s">
        <v>1489</v>
      </c>
      <c r="N6425" s="1" t="s">
        <v>8033</v>
      </c>
      <c r="O6425" s="1">
        <v>2022</v>
      </c>
      <c r="P6425" s="1">
        <v>95354</v>
      </c>
      <c r="Q6425" s="1" t="s">
        <v>8966</v>
      </c>
      <c r="R6425" s="1"/>
      <c r="S6425" s="1" t="s">
        <v>24356</v>
      </c>
      <c r="T6425" s="1" t="s">
        <v>6826</v>
      </c>
      <c r="U6425" s="1"/>
      <c r="V6425" s="1" t="s">
        <v>8171</v>
      </c>
      <c r="W6425" s="1" t="s">
        <v>6826</v>
      </c>
    </row>
    <row r="6426" spans="1:23" x14ac:dyDescent="0.25">
      <c r="A6426" s="1">
        <v>1003813</v>
      </c>
      <c r="B6426" s="5" t="str">
        <f>VLOOKUP(H6426,'FIPS Basin X-walk'!$A$2:$F$3224,6,FALSE)</f>
        <v>San Joaquin Basin</v>
      </c>
      <c r="C6426" s="1" t="s">
        <v>8975</v>
      </c>
      <c r="D6426" s="1"/>
      <c r="E6426" s="1"/>
      <c r="F6426" s="1" t="s">
        <v>8964</v>
      </c>
      <c r="G6426" s="1" t="s">
        <v>8965</v>
      </c>
      <c r="H6426" s="1">
        <v>6099</v>
      </c>
      <c r="I6426" s="1">
        <v>1003813</v>
      </c>
      <c r="J6426" s="1">
        <v>37.625427999999999</v>
      </c>
      <c r="K6426" s="1">
        <v>-120.84764300000001</v>
      </c>
      <c r="L6426" s="1"/>
      <c r="M6426" s="1" t="s">
        <v>1489</v>
      </c>
      <c r="N6426" s="1" t="s">
        <v>8033</v>
      </c>
      <c r="O6426" s="1">
        <v>2022</v>
      </c>
      <c r="P6426" s="1">
        <v>95351</v>
      </c>
      <c r="Q6426" s="1" t="s">
        <v>8976</v>
      </c>
      <c r="R6426" s="1"/>
      <c r="S6426" s="1" t="s">
        <v>24358</v>
      </c>
      <c r="T6426" s="1" t="s">
        <v>6826</v>
      </c>
      <c r="U6426" s="1"/>
      <c r="V6426" s="1" t="s">
        <v>25172</v>
      </c>
      <c r="W6426" s="1" t="s">
        <v>6826</v>
      </c>
    </row>
    <row r="6427" spans="1:23" x14ac:dyDescent="0.25">
      <c r="A6427" s="1">
        <v>1007461</v>
      </c>
      <c r="B6427" s="5" t="str">
        <f>VLOOKUP(H6427,'FIPS Basin X-walk'!$A$2:$F$3224,6,FALSE)</f>
        <v>San Joaquin Basin</v>
      </c>
      <c r="C6427" s="1" t="s">
        <v>8972</v>
      </c>
      <c r="D6427" s="1"/>
      <c r="E6427" s="1"/>
      <c r="F6427" s="1" t="s">
        <v>8964</v>
      </c>
      <c r="G6427" s="1" t="s">
        <v>8965</v>
      </c>
      <c r="H6427" s="1">
        <v>6099</v>
      </c>
      <c r="I6427" s="1">
        <v>1007461</v>
      </c>
      <c r="J6427" s="1">
        <v>37.63617</v>
      </c>
      <c r="K6427" s="1">
        <v>-120.99151000000001</v>
      </c>
      <c r="L6427" s="1"/>
      <c r="M6427" s="1" t="s">
        <v>1489</v>
      </c>
      <c r="N6427" s="1" t="s">
        <v>8033</v>
      </c>
      <c r="O6427" s="1">
        <v>2022</v>
      </c>
      <c r="P6427" s="1">
        <v>95354</v>
      </c>
      <c r="Q6427" s="1" t="s">
        <v>8973</v>
      </c>
      <c r="R6427" s="1"/>
      <c r="S6427" s="1" t="s">
        <v>24401</v>
      </c>
      <c r="T6427" s="1" t="s">
        <v>6826</v>
      </c>
      <c r="U6427" s="1"/>
      <c r="V6427" s="1" t="s">
        <v>8974</v>
      </c>
      <c r="W6427" s="1" t="s">
        <v>6826</v>
      </c>
    </row>
    <row r="6428" spans="1:23" x14ac:dyDescent="0.25">
      <c r="A6428" s="1">
        <v>1013489</v>
      </c>
      <c r="B6428" s="5" t="str">
        <f>VLOOKUP(H6428,'FIPS Basin X-walk'!$A$2:$F$3224,6,FALSE)</f>
        <v>San Joaquin Basin</v>
      </c>
      <c r="C6428" s="1" t="s">
        <v>8995</v>
      </c>
      <c r="D6428" s="1"/>
      <c r="E6428" s="1"/>
      <c r="F6428" s="1" t="s">
        <v>8996</v>
      </c>
      <c r="G6428" s="1" t="s">
        <v>8965</v>
      </c>
      <c r="H6428" s="1">
        <v>6099</v>
      </c>
      <c r="I6428" s="1">
        <v>1013489</v>
      </c>
      <c r="J6428" s="1">
        <v>37.6312</v>
      </c>
      <c r="K6428" s="1">
        <v>-120.92310000000001</v>
      </c>
      <c r="L6428" s="1"/>
      <c r="M6428" s="1" t="s">
        <v>1489</v>
      </c>
      <c r="N6428" s="1" t="s">
        <v>8033</v>
      </c>
      <c r="O6428" s="1">
        <v>2022</v>
      </c>
      <c r="P6428" s="1">
        <v>95357</v>
      </c>
      <c r="Q6428" s="1" t="s">
        <v>8997</v>
      </c>
      <c r="R6428" s="1"/>
      <c r="S6428" s="1" t="s">
        <v>24907</v>
      </c>
      <c r="T6428" s="1" t="s">
        <v>6826</v>
      </c>
      <c r="U6428" s="1"/>
      <c r="V6428" s="1" t="s">
        <v>8249</v>
      </c>
      <c r="W6428" s="1" t="s">
        <v>6826</v>
      </c>
    </row>
    <row r="6429" spans="1:23" x14ac:dyDescent="0.25">
      <c r="A6429" s="1">
        <v>1006445</v>
      </c>
      <c r="B6429" s="5" t="str">
        <f>VLOOKUP(H6429,'FIPS Basin X-walk'!$A$2:$F$3224,6,FALSE)</f>
        <v>San Joaquin Basin</v>
      </c>
      <c r="C6429" s="1" t="s">
        <v>8998</v>
      </c>
      <c r="D6429" s="1"/>
      <c r="E6429" s="1"/>
      <c r="F6429" s="1" t="s">
        <v>8999</v>
      </c>
      <c r="G6429" s="1" t="s">
        <v>8965</v>
      </c>
      <c r="H6429" s="1">
        <v>6099</v>
      </c>
      <c r="I6429" s="1">
        <v>1006445</v>
      </c>
      <c r="J6429" s="1">
        <v>37.760779999999997</v>
      </c>
      <c r="K6429" s="1">
        <v>-120.84308</v>
      </c>
      <c r="L6429" s="1"/>
      <c r="M6429" s="1" t="s">
        <v>1489</v>
      </c>
      <c r="N6429" s="1" t="s">
        <v>8033</v>
      </c>
      <c r="O6429" s="1">
        <v>2022</v>
      </c>
      <c r="P6429" s="1">
        <v>95361</v>
      </c>
      <c r="Q6429" s="1" t="s">
        <v>9000</v>
      </c>
      <c r="R6429" s="1"/>
      <c r="S6429" s="1" t="s">
        <v>24401</v>
      </c>
      <c r="T6429" s="1" t="s">
        <v>6826</v>
      </c>
      <c r="U6429" s="1"/>
      <c r="V6429" s="1" t="s">
        <v>7936</v>
      </c>
      <c r="W6429" s="1" t="s">
        <v>6826</v>
      </c>
    </row>
    <row r="6430" spans="1:23" x14ac:dyDescent="0.25">
      <c r="A6430" s="1">
        <v>1006836</v>
      </c>
      <c r="B6430" s="5" t="str">
        <f>VLOOKUP(H6430,'FIPS Basin X-walk'!$A$2:$F$3224,6,FALSE)</f>
        <v>San Joaquin Basin</v>
      </c>
      <c r="C6430" s="1" t="s">
        <v>8970</v>
      </c>
      <c r="D6430" s="1"/>
      <c r="E6430" s="1"/>
      <c r="F6430" s="1" t="s">
        <v>8968</v>
      </c>
      <c r="G6430" s="1" t="s">
        <v>8965</v>
      </c>
      <c r="H6430" s="1">
        <v>6099</v>
      </c>
      <c r="I6430" s="1">
        <v>1006836</v>
      </c>
      <c r="J6430" s="1">
        <v>37.49033</v>
      </c>
      <c r="K6430" s="1">
        <v>-120.88539</v>
      </c>
      <c r="L6430" s="1" t="s">
        <v>24870</v>
      </c>
      <c r="M6430" s="1" t="s">
        <v>1489</v>
      </c>
      <c r="N6430" s="1" t="s">
        <v>8033</v>
      </c>
      <c r="O6430" s="1">
        <v>2022</v>
      </c>
      <c r="P6430" s="1">
        <v>95380</v>
      </c>
      <c r="Q6430" s="1" t="s">
        <v>8971</v>
      </c>
      <c r="R6430" s="1" t="s">
        <v>25007</v>
      </c>
      <c r="S6430" s="1" t="s">
        <v>24475</v>
      </c>
      <c r="T6430" s="1" t="s">
        <v>6826</v>
      </c>
      <c r="U6430" s="1"/>
      <c r="V6430" s="1" t="s">
        <v>8138</v>
      </c>
      <c r="W6430" s="1" t="s">
        <v>6826</v>
      </c>
    </row>
    <row r="6431" spans="1:23" x14ac:dyDescent="0.25">
      <c r="A6431" s="1">
        <v>1002822</v>
      </c>
      <c r="B6431" s="5" t="str">
        <f>VLOOKUP(H6431,'FIPS Basin X-walk'!$A$2:$F$3224,6,FALSE)</f>
        <v>Piedmont-Blue Ridge Prov</v>
      </c>
      <c r="C6431" s="1" t="s">
        <v>17513</v>
      </c>
      <c r="D6431" s="1"/>
      <c r="E6431" s="1"/>
      <c r="F6431" s="1" t="s">
        <v>17510</v>
      </c>
      <c r="G6431" s="1" t="s">
        <v>17511</v>
      </c>
      <c r="H6431" s="1">
        <v>37167</v>
      </c>
      <c r="I6431" s="1">
        <v>1002822</v>
      </c>
      <c r="J6431" s="1">
        <v>35.398200000000003</v>
      </c>
      <c r="K6431" s="1">
        <v>-80.204769999999996</v>
      </c>
      <c r="L6431" s="1"/>
      <c r="M6431" s="1" t="s">
        <v>1530</v>
      </c>
      <c r="N6431" s="1" t="s">
        <v>17213</v>
      </c>
      <c r="O6431" s="1">
        <v>2022</v>
      </c>
      <c r="P6431" s="1">
        <v>28001</v>
      </c>
      <c r="Q6431" s="1" t="s">
        <v>24997</v>
      </c>
      <c r="R6431" s="1"/>
      <c r="S6431" s="1" t="s">
        <v>24998</v>
      </c>
      <c r="T6431" s="1" t="s">
        <v>6826</v>
      </c>
      <c r="U6431" s="1"/>
      <c r="V6431" s="1" t="s">
        <v>17514</v>
      </c>
      <c r="W6431" s="1" t="s">
        <v>6826</v>
      </c>
    </row>
    <row r="6432" spans="1:23" x14ac:dyDescent="0.25">
      <c r="A6432" s="1">
        <v>1005594</v>
      </c>
      <c r="B6432" s="5" t="str">
        <f>VLOOKUP(H6432,'FIPS Basin X-walk'!$A$2:$F$3224,6,FALSE)</f>
        <v>Piedmont-Blue Ridge Prov</v>
      </c>
      <c r="C6432" s="1" t="s">
        <v>17509</v>
      </c>
      <c r="D6432" s="1"/>
      <c r="E6432" s="1"/>
      <c r="F6432" s="1" t="s">
        <v>17510</v>
      </c>
      <c r="G6432" s="1" t="s">
        <v>17511</v>
      </c>
      <c r="H6432" s="1">
        <v>37167</v>
      </c>
      <c r="I6432" s="1">
        <v>1005594</v>
      </c>
      <c r="J6432" s="1">
        <v>35.317300000000003</v>
      </c>
      <c r="K6432" s="1">
        <v>-80.165800000000004</v>
      </c>
      <c r="L6432" s="1"/>
      <c r="M6432" s="1" t="s">
        <v>1530</v>
      </c>
      <c r="N6432" s="1" t="s">
        <v>17213</v>
      </c>
      <c r="O6432" s="1">
        <v>2022</v>
      </c>
      <c r="P6432" s="1">
        <v>28002</v>
      </c>
      <c r="Q6432" s="1" t="s">
        <v>17512</v>
      </c>
      <c r="R6432" s="1"/>
      <c r="S6432" s="1" t="s">
        <v>24358</v>
      </c>
      <c r="T6432" s="1" t="s">
        <v>6826</v>
      </c>
      <c r="U6432" s="1"/>
      <c r="V6432" s="1" t="s">
        <v>25555</v>
      </c>
      <c r="W6432" s="1" t="s">
        <v>6826</v>
      </c>
    </row>
    <row r="6433" spans="1:23" x14ac:dyDescent="0.25">
      <c r="A6433" s="1">
        <v>1005354</v>
      </c>
      <c r="B6433" s="5" t="str">
        <f>VLOOKUP(H6433,'FIPS Basin X-walk'!$A$2:$F$3224,6,FALSE)</f>
        <v>Piedmont-Blue Ridge Prov</v>
      </c>
      <c r="C6433" s="1" t="s">
        <v>17515</v>
      </c>
      <c r="D6433" s="1"/>
      <c r="E6433" s="1"/>
      <c r="F6433" s="1" t="s">
        <v>17516</v>
      </c>
      <c r="G6433" s="1" t="s">
        <v>17511</v>
      </c>
      <c r="H6433" s="1">
        <v>37167</v>
      </c>
      <c r="I6433" s="1">
        <v>1005354</v>
      </c>
      <c r="J6433" s="1">
        <v>35.229466000000002</v>
      </c>
      <c r="K6433" s="1">
        <v>-80.243887999999998</v>
      </c>
      <c r="L6433" s="1"/>
      <c r="M6433" s="1" t="s">
        <v>1530</v>
      </c>
      <c r="N6433" s="1" t="s">
        <v>17213</v>
      </c>
      <c r="O6433" s="1">
        <v>2022</v>
      </c>
      <c r="P6433" s="1">
        <v>28128</v>
      </c>
      <c r="Q6433" s="1" t="s">
        <v>17517</v>
      </c>
      <c r="R6433" s="1"/>
      <c r="S6433" s="1" t="s">
        <v>24831</v>
      </c>
      <c r="T6433" s="1" t="s">
        <v>6826</v>
      </c>
      <c r="U6433" s="1"/>
      <c r="V6433" s="1" t="s">
        <v>17487</v>
      </c>
      <c r="W6433" s="1" t="s">
        <v>6826</v>
      </c>
    </row>
    <row r="6434" spans="1:23" x14ac:dyDescent="0.25">
      <c r="A6434" s="1">
        <v>1007546</v>
      </c>
      <c r="B6434" s="5" t="str">
        <f>VLOOKUP(H6434,'FIPS Basin X-walk'!$A$2:$F$3224,6,FALSE)</f>
        <v>Salina Basin</v>
      </c>
      <c r="C6434" s="1" t="s">
        <v>16028</v>
      </c>
      <c r="D6434" s="1"/>
      <c r="E6434" s="1"/>
      <c r="F6434" s="1" t="s">
        <v>16029</v>
      </c>
      <c r="G6434" s="1" t="s">
        <v>16030</v>
      </c>
      <c r="H6434" s="1">
        <v>31167</v>
      </c>
      <c r="I6434" s="1">
        <v>1007546</v>
      </c>
      <c r="J6434" s="1">
        <v>41.78651</v>
      </c>
      <c r="K6434" s="1">
        <v>-97.09357</v>
      </c>
      <c r="L6434" s="1"/>
      <c r="M6434" s="1" t="s">
        <v>1491</v>
      </c>
      <c r="N6434" s="1" t="s">
        <v>15841</v>
      </c>
      <c r="O6434" s="1">
        <v>2022</v>
      </c>
      <c r="P6434" s="1">
        <v>68629</v>
      </c>
      <c r="Q6434" s="1" t="s">
        <v>16031</v>
      </c>
      <c r="R6434" s="1"/>
      <c r="S6434" s="1" t="s">
        <v>24358</v>
      </c>
      <c r="T6434" s="1" t="s">
        <v>6826</v>
      </c>
      <c r="U6434" s="1"/>
      <c r="V6434" s="1" t="s">
        <v>16032</v>
      </c>
      <c r="W6434" s="1" t="s">
        <v>6826</v>
      </c>
    </row>
    <row r="6435" spans="1:23" x14ac:dyDescent="0.25">
      <c r="A6435" s="1">
        <v>1007695</v>
      </c>
      <c r="B6435" s="5" t="str">
        <f>VLOOKUP(H6435,'FIPS Basin X-walk'!$A$2:$F$3224,6,FALSE)</f>
        <v>Salina Basin</v>
      </c>
      <c r="C6435" s="1" t="s">
        <v>16033</v>
      </c>
      <c r="D6435" s="1"/>
      <c r="E6435" s="1" t="s">
        <v>6828</v>
      </c>
      <c r="F6435" s="1" t="s">
        <v>15979</v>
      </c>
      <c r="G6435" s="1" t="s">
        <v>16030</v>
      </c>
      <c r="H6435" s="1">
        <v>31167</v>
      </c>
      <c r="I6435" s="1">
        <v>1007695</v>
      </c>
      <c r="J6435" s="1">
        <v>42.078346000000003</v>
      </c>
      <c r="K6435" s="1">
        <v>-97.360152999999997</v>
      </c>
      <c r="L6435" s="1"/>
      <c r="M6435" s="1" t="s">
        <v>1491</v>
      </c>
      <c r="N6435" s="1" t="s">
        <v>15841</v>
      </c>
      <c r="O6435" s="1">
        <v>2022</v>
      </c>
      <c r="P6435" s="1">
        <v>68701</v>
      </c>
      <c r="Q6435" s="1" t="s">
        <v>16034</v>
      </c>
      <c r="R6435" s="1"/>
      <c r="S6435" s="1" t="s">
        <v>24372</v>
      </c>
      <c r="T6435" s="1" t="s">
        <v>6826</v>
      </c>
      <c r="U6435" s="1"/>
      <c r="V6435" s="1" t="s">
        <v>7021</v>
      </c>
      <c r="W6435" s="1" t="s">
        <v>6826</v>
      </c>
    </row>
    <row r="6436" spans="1:23" x14ac:dyDescent="0.25">
      <c r="A6436" s="1">
        <v>1008062</v>
      </c>
      <c r="B6436" s="5" t="str">
        <f>VLOOKUP(H6436,'FIPS Basin X-walk'!$A$2:$F$3224,6,FALSE)</f>
        <v>Williston Basin</v>
      </c>
      <c r="C6436" s="1" t="s">
        <v>25949</v>
      </c>
      <c r="D6436" s="1"/>
      <c r="E6436" s="1"/>
      <c r="F6436" s="1" t="s">
        <v>17680</v>
      </c>
      <c r="G6436" s="1" t="s">
        <v>3248</v>
      </c>
      <c r="H6436" s="1">
        <v>38089</v>
      </c>
      <c r="I6436" s="1">
        <v>1008062</v>
      </c>
      <c r="J6436" s="1">
        <v>46.860709999999997</v>
      </c>
      <c r="K6436" s="1">
        <v>-103.215</v>
      </c>
      <c r="L6436" s="1"/>
      <c r="M6436" s="1" t="s">
        <v>1511</v>
      </c>
      <c r="N6436" s="1" t="s">
        <v>17561</v>
      </c>
      <c r="O6436" s="1">
        <v>2022</v>
      </c>
      <c r="P6436" s="1">
        <v>58622</v>
      </c>
      <c r="Q6436" s="1" t="s">
        <v>1204</v>
      </c>
      <c r="R6436" s="1"/>
      <c r="S6436" s="1">
        <v>211130</v>
      </c>
      <c r="T6436" s="1" t="s">
        <v>6826</v>
      </c>
      <c r="U6436" s="1"/>
      <c r="V6436" s="1" t="s">
        <v>7439</v>
      </c>
      <c r="W6436" s="1" t="s">
        <v>6826</v>
      </c>
    </row>
    <row r="6437" spans="1:23" x14ac:dyDescent="0.25">
      <c r="A6437" s="1">
        <v>1013283</v>
      </c>
      <c r="B6437" s="5" t="str">
        <f>VLOOKUP(H6437,'FIPS Basin X-walk'!$A$2:$F$3224,6,FALSE)</f>
        <v>Appalachian Basin</v>
      </c>
      <c r="C6437" s="1" t="s">
        <v>26646</v>
      </c>
      <c r="D6437" s="1"/>
      <c r="E6437" s="1"/>
      <c r="F6437" s="1" t="s">
        <v>17779</v>
      </c>
      <c r="G6437" s="1" t="s">
        <v>3248</v>
      </c>
      <c r="H6437" s="1">
        <v>39151</v>
      </c>
      <c r="I6437" s="1">
        <v>1013283</v>
      </c>
      <c r="J6437" s="1">
        <v>40.825845999999999</v>
      </c>
      <c r="K6437" s="1">
        <v>-81.285642999999993</v>
      </c>
      <c r="L6437" s="1"/>
      <c r="M6437" s="1" t="s">
        <v>1542</v>
      </c>
      <c r="N6437" s="1" t="s">
        <v>17708</v>
      </c>
      <c r="O6437" s="1">
        <v>2022</v>
      </c>
      <c r="P6437" s="1">
        <v>44615</v>
      </c>
      <c r="Q6437" s="1" t="s">
        <v>1075</v>
      </c>
      <c r="R6437" s="1"/>
      <c r="S6437" s="1">
        <v>211130</v>
      </c>
      <c r="T6437" s="1" t="s">
        <v>6826</v>
      </c>
      <c r="U6437" s="1"/>
      <c r="V6437" s="1" t="s">
        <v>23579</v>
      </c>
      <c r="W6437" s="1" t="s">
        <v>6826</v>
      </c>
    </row>
    <row r="6438" spans="1:23" x14ac:dyDescent="0.25">
      <c r="A6438" s="1">
        <v>1008173</v>
      </c>
      <c r="B6438" s="5" t="str">
        <f>VLOOKUP(H6438,'FIPS Basin X-walk'!$A$2:$F$3224,6,FALSE)</f>
        <v>Williston Basin</v>
      </c>
      <c r="C6438" s="1" t="s">
        <v>17674</v>
      </c>
      <c r="D6438" s="1"/>
      <c r="E6438" s="1"/>
      <c r="F6438" s="1" t="s">
        <v>1969</v>
      </c>
      <c r="G6438" s="1" t="s">
        <v>3248</v>
      </c>
      <c r="H6438" s="1">
        <v>38089</v>
      </c>
      <c r="I6438" s="1">
        <v>1008173</v>
      </c>
      <c r="J6438" s="1">
        <v>46.952449999999999</v>
      </c>
      <c r="K6438" s="1">
        <v>-102.78972</v>
      </c>
      <c r="L6438" s="1"/>
      <c r="M6438" s="1" t="s">
        <v>1511</v>
      </c>
      <c r="N6438" s="1" t="s">
        <v>17561</v>
      </c>
      <c r="O6438" s="1">
        <v>2022</v>
      </c>
      <c r="P6438" s="1">
        <v>58601</v>
      </c>
      <c r="Q6438" s="1" t="s">
        <v>25964</v>
      </c>
      <c r="R6438" s="1"/>
      <c r="S6438" s="1">
        <v>211120</v>
      </c>
      <c r="T6438" s="1" t="s">
        <v>6826</v>
      </c>
      <c r="U6438" s="1"/>
      <c r="V6438" s="1" t="s">
        <v>17676</v>
      </c>
      <c r="W6438" s="1" t="s">
        <v>6826</v>
      </c>
    </row>
    <row r="6439" spans="1:23" x14ac:dyDescent="0.25">
      <c r="A6439" s="1">
        <v>1003458</v>
      </c>
      <c r="B6439" s="5" t="str">
        <f>VLOOKUP(H6439,'FIPS Basin X-walk'!$A$2:$F$3224,6,FALSE)</f>
        <v>Appalachian Basin</v>
      </c>
      <c r="C6439" s="1" t="s">
        <v>18200</v>
      </c>
      <c r="D6439" s="1"/>
      <c r="E6439" s="1"/>
      <c r="F6439" s="1" t="s">
        <v>15327</v>
      </c>
      <c r="G6439" s="1" t="s">
        <v>17675</v>
      </c>
      <c r="H6439" s="1">
        <v>39151</v>
      </c>
      <c r="I6439" s="1">
        <v>1003458</v>
      </c>
      <c r="J6439" s="1">
        <v>40.864170000000001</v>
      </c>
      <c r="K6439" s="1">
        <v>-81.465000000000003</v>
      </c>
      <c r="L6439" s="1"/>
      <c r="M6439" s="1" t="s">
        <v>1542</v>
      </c>
      <c r="N6439" s="1" t="s">
        <v>17708</v>
      </c>
      <c r="O6439" s="1">
        <v>2022</v>
      </c>
      <c r="P6439" s="1">
        <v>44718</v>
      </c>
      <c r="Q6439" s="1" t="s">
        <v>1271</v>
      </c>
      <c r="R6439" s="1"/>
      <c r="S6439" s="1" t="s">
        <v>24359</v>
      </c>
      <c r="T6439" s="1" t="s">
        <v>6826</v>
      </c>
      <c r="U6439" s="1"/>
      <c r="V6439" s="1" t="s">
        <v>13845</v>
      </c>
      <c r="W6439" s="1" t="s">
        <v>6826</v>
      </c>
    </row>
    <row r="6440" spans="1:23" x14ac:dyDescent="0.25">
      <c r="A6440" s="1">
        <v>1003799</v>
      </c>
      <c r="B6440" s="5" t="str">
        <f>VLOOKUP(H6440,'FIPS Basin X-walk'!$A$2:$F$3224,6,FALSE)</f>
        <v>Appalachian Basin</v>
      </c>
      <c r="C6440" s="1" t="s">
        <v>18221</v>
      </c>
      <c r="D6440" s="1"/>
      <c r="E6440" s="1"/>
      <c r="F6440" s="1" t="s">
        <v>15327</v>
      </c>
      <c r="G6440" s="1" t="s">
        <v>17675</v>
      </c>
      <c r="H6440" s="1">
        <v>39151</v>
      </c>
      <c r="I6440" s="1">
        <v>1003799</v>
      </c>
      <c r="J6440" s="1">
        <v>40.799393000000002</v>
      </c>
      <c r="K6440" s="1">
        <v>-81.334440999999998</v>
      </c>
      <c r="L6440" s="1"/>
      <c r="M6440" s="1" t="s">
        <v>1542</v>
      </c>
      <c r="N6440" s="1" t="s">
        <v>17708</v>
      </c>
      <c r="O6440" s="1">
        <v>2022</v>
      </c>
      <c r="P6440" s="1">
        <v>44704</v>
      </c>
      <c r="Q6440" s="1" t="s">
        <v>18222</v>
      </c>
      <c r="R6440" s="1"/>
      <c r="S6440" s="1" t="s">
        <v>24372</v>
      </c>
      <c r="T6440" s="1" t="s">
        <v>6826</v>
      </c>
      <c r="U6440" s="1"/>
      <c r="V6440" s="1" t="s">
        <v>16758</v>
      </c>
      <c r="W6440" s="1" t="s">
        <v>6826</v>
      </c>
    </row>
    <row r="6441" spans="1:23" x14ac:dyDescent="0.25">
      <c r="A6441" s="1">
        <v>1003804</v>
      </c>
      <c r="B6441" s="5" t="str">
        <f>VLOOKUP(H6441,'FIPS Basin X-walk'!$A$2:$F$3224,6,FALSE)</f>
        <v>Appalachian Basin</v>
      </c>
      <c r="C6441" s="1" t="s">
        <v>18213</v>
      </c>
      <c r="D6441" s="1"/>
      <c r="E6441" s="1"/>
      <c r="F6441" s="1" t="s">
        <v>15327</v>
      </c>
      <c r="G6441" s="1" t="s">
        <v>17675</v>
      </c>
      <c r="H6441" s="1">
        <v>39151</v>
      </c>
      <c r="I6441" s="1">
        <v>1003804</v>
      </c>
      <c r="J6441" s="1">
        <v>40.74315</v>
      </c>
      <c r="K6441" s="1">
        <v>-81.398660000000007</v>
      </c>
      <c r="L6441" s="1"/>
      <c r="M6441" s="1" t="s">
        <v>1542</v>
      </c>
      <c r="N6441" s="1" t="s">
        <v>17708</v>
      </c>
      <c r="O6441" s="1">
        <v>2022</v>
      </c>
      <c r="P6441" s="1">
        <v>44706</v>
      </c>
      <c r="Q6441" s="1" t="s">
        <v>18214</v>
      </c>
      <c r="R6441" s="1"/>
      <c r="S6441" s="1" t="s">
        <v>24358</v>
      </c>
      <c r="T6441" s="1" t="s">
        <v>6826</v>
      </c>
      <c r="U6441" s="1"/>
      <c r="V6441" s="1" t="s">
        <v>6878</v>
      </c>
      <c r="W6441" s="1" t="s">
        <v>6826</v>
      </c>
    </row>
    <row r="6442" spans="1:23" x14ac:dyDescent="0.25">
      <c r="A6442" s="1">
        <v>1003860</v>
      </c>
      <c r="B6442" s="5" t="str">
        <f>VLOOKUP(H6442,'FIPS Basin X-walk'!$A$2:$F$3224,6,FALSE)</f>
        <v>Appalachian Basin</v>
      </c>
      <c r="C6442" s="1" t="s">
        <v>25182</v>
      </c>
      <c r="D6442" s="1"/>
      <c r="E6442" s="1"/>
      <c r="F6442" s="1" t="s">
        <v>15327</v>
      </c>
      <c r="G6442" s="1" t="s">
        <v>17675</v>
      </c>
      <c r="H6442" s="1">
        <v>39151</v>
      </c>
      <c r="I6442" s="1">
        <v>1003860</v>
      </c>
      <c r="J6442" s="1">
        <v>40.780504999999998</v>
      </c>
      <c r="K6442" s="1">
        <v>-81.397259000000005</v>
      </c>
      <c r="L6442" s="1"/>
      <c r="M6442" s="1" t="s">
        <v>1542</v>
      </c>
      <c r="N6442" s="1" t="s">
        <v>17708</v>
      </c>
      <c r="O6442" s="1">
        <v>2022</v>
      </c>
      <c r="P6442" s="1">
        <v>44706</v>
      </c>
      <c r="Q6442" s="1" t="s">
        <v>18209</v>
      </c>
      <c r="R6442" s="1"/>
      <c r="S6442" s="1" t="s">
        <v>24372</v>
      </c>
      <c r="T6442" s="1" t="s">
        <v>6826</v>
      </c>
      <c r="U6442" s="1"/>
      <c r="V6442" s="1" t="s">
        <v>18210</v>
      </c>
      <c r="W6442" s="1" t="s">
        <v>6826</v>
      </c>
    </row>
    <row r="6443" spans="1:23" x14ac:dyDescent="0.25">
      <c r="A6443" s="1">
        <v>1005390</v>
      </c>
      <c r="B6443" s="5" t="str">
        <f>VLOOKUP(H6443,'FIPS Basin X-walk'!$A$2:$F$3224,6,FALSE)</f>
        <v>Appalachian Basin</v>
      </c>
      <c r="C6443" s="1" t="s">
        <v>18219</v>
      </c>
      <c r="D6443" s="1"/>
      <c r="E6443" s="1"/>
      <c r="F6443" s="1" t="s">
        <v>15327</v>
      </c>
      <c r="G6443" s="1" t="s">
        <v>17675</v>
      </c>
      <c r="H6443" s="1">
        <v>39151</v>
      </c>
      <c r="I6443" s="1">
        <v>1005390</v>
      </c>
      <c r="J6443" s="1">
        <v>40.773600000000002</v>
      </c>
      <c r="K6443" s="1">
        <v>-81.414599999999993</v>
      </c>
      <c r="L6443" s="1"/>
      <c r="M6443" s="1" t="s">
        <v>1542</v>
      </c>
      <c r="N6443" s="1" t="s">
        <v>17708</v>
      </c>
      <c r="O6443" s="1">
        <v>2022</v>
      </c>
      <c r="P6443" s="1">
        <v>44706</v>
      </c>
      <c r="Q6443" s="1" t="s">
        <v>18220</v>
      </c>
      <c r="R6443" s="1"/>
      <c r="S6443" s="1" t="s">
        <v>24369</v>
      </c>
      <c r="T6443" s="1" t="s">
        <v>6826</v>
      </c>
      <c r="U6443" s="1"/>
      <c r="V6443" s="1" t="s">
        <v>7439</v>
      </c>
      <c r="W6443" s="1" t="s">
        <v>6826</v>
      </c>
    </row>
    <row r="6444" spans="1:23" x14ac:dyDescent="0.25">
      <c r="A6444" s="1">
        <v>1009529</v>
      </c>
      <c r="B6444" s="5" t="str">
        <f>VLOOKUP(H6444,'FIPS Basin X-walk'!$A$2:$F$3224,6,FALSE)</f>
        <v>Appalachian Basin</v>
      </c>
      <c r="C6444" s="1" t="s">
        <v>18215</v>
      </c>
      <c r="D6444" s="1"/>
      <c r="E6444" s="1"/>
      <c r="F6444" s="1" t="s">
        <v>18216</v>
      </c>
      <c r="G6444" s="1" t="s">
        <v>17675</v>
      </c>
      <c r="H6444" s="1">
        <v>39151</v>
      </c>
      <c r="I6444" s="1">
        <v>1009529</v>
      </c>
      <c r="J6444" s="1">
        <v>40.781500000000001</v>
      </c>
      <c r="K6444" s="1">
        <v>-81.430719999999994</v>
      </c>
      <c r="L6444" s="1"/>
      <c r="M6444" s="1" t="s">
        <v>1542</v>
      </c>
      <c r="N6444" s="1" t="s">
        <v>17708</v>
      </c>
      <c r="O6444" s="1">
        <v>2022</v>
      </c>
      <c r="P6444" s="1">
        <v>44706</v>
      </c>
      <c r="Q6444" s="1" t="s">
        <v>18217</v>
      </c>
      <c r="R6444" s="1"/>
      <c r="S6444" s="1" t="s">
        <v>24742</v>
      </c>
      <c r="T6444" s="1" t="s">
        <v>6826</v>
      </c>
      <c r="U6444" s="1"/>
      <c r="V6444" s="1" t="s">
        <v>18218</v>
      </c>
      <c r="W6444" s="1" t="s">
        <v>6826</v>
      </c>
    </row>
    <row r="6445" spans="1:23" x14ac:dyDescent="0.25">
      <c r="A6445" s="1">
        <v>1008003</v>
      </c>
      <c r="B6445" s="5" t="str">
        <f>VLOOKUP(H6445,'FIPS Basin X-walk'!$A$2:$F$3224,6,FALSE)</f>
        <v>Appalachian Basin</v>
      </c>
      <c r="C6445" s="1" t="s">
        <v>18201</v>
      </c>
      <c r="D6445" s="1"/>
      <c r="E6445" s="1"/>
      <c r="F6445" s="1" t="s">
        <v>18202</v>
      </c>
      <c r="G6445" s="1" t="s">
        <v>17675</v>
      </c>
      <c r="H6445" s="1">
        <v>39151</v>
      </c>
      <c r="I6445" s="1">
        <v>1008003</v>
      </c>
      <c r="J6445" s="1">
        <v>40.666665999999999</v>
      </c>
      <c r="K6445" s="1">
        <v>-81.423749000000001</v>
      </c>
      <c r="L6445" s="1"/>
      <c r="M6445" s="1" t="s">
        <v>1542</v>
      </c>
      <c r="N6445" s="1" t="s">
        <v>17708</v>
      </c>
      <c r="O6445" s="1">
        <v>2022</v>
      </c>
      <c r="P6445" s="1">
        <v>44626</v>
      </c>
      <c r="Q6445" s="1" t="s">
        <v>18203</v>
      </c>
      <c r="R6445" s="1"/>
      <c r="S6445" s="1" t="s">
        <v>24358</v>
      </c>
      <c r="T6445" s="1" t="s">
        <v>6826</v>
      </c>
      <c r="U6445" s="1"/>
      <c r="V6445" s="1" t="s">
        <v>6952</v>
      </c>
      <c r="W6445" s="1" t="s">
        <v>6826</v>
      </c>
    </row>
    <row r="6446" spans="1:23" x14ac:dyDescent="0.25">
      <c r="A6446" s="1">
        <v>1008994</v>
      </c>
      <c r="B6446" s="5" t="str">
        <f>VLOOKUP(H6446,'FIPS Basin X-walk'!$A$2:$F$3224,6,FALSE)</f>
        <v>Appalachian Basin</v>
      </c>
      <c r="C6446" s="1" t="s">
        <v>18207</v>
      </c>
      <c r="D6446" s="1"/>
      <c r="E6446" s="1"/>
      <c r="F6446" s="1" t="s">
        <v>12839</v>
      </c>
      <c r="G6446" s="1" t="s">
        <v>17675</v>
      </c>
      <c r="H6446" s="1">
        <v>39151</v>
      </c>
      <c r="I6446" s="1">
        <v>1008994</v>
      </c>
      <c r="J6446" s="1">
        <v>40.835949999999997</v>
      </c>
      <c r="K6446" s="1">
        <v>-81.274100000000004</v>
      </c>
      <c r="L6446" s="1"/>
      <c r="M6446" s="1" t="s">
        <v>1542</v>
      </c>
      <c r="N6446" s="1" t="s">
        <v>17708</v>
      </c>
      <c r="O6446" s="1">
        <v>2022</v>
      </c>
      <c r="P6446" s="1">
        <v>44641</v>
      </c>
      <c r="Q6446" s="1" t="s">
        <v>18208</v>
      </c>
      <c r="R6446" s="1"/>
      <c r="S6446" s="1" t="s">
        <v>24372</v>
      </c>
      <c r="T6446" s="1" t="s">
        <v>6826</v>
      </c>
      <c r="U6446" s="1"/>
      <c r="V6446" s="1" t="s">
        <v>17526</v>
      </c>
      <c r="W6446" s="1" t="s">
        <v>6826</v>
      </c>
    </row>
    <row r="6447" spans="1:23" x14ac:dyDescent="0.25">
      <c r="A6447" s="1">
        <v>1004536</v>
      </c>
      <c r="B6447" s="5" t="str">
        <f>VLOOKUP(H6447,'FIPS Basin X-walk'!$A$2:$F$3224,6,FALSE)</f>
        <v>Appalachian Basin</v>
      </c>
      <c r="C6447" s="1" t="s">
        <v>18211</v>
      </c>
      <c r="D6447" s="1"/>
      <c r="E6447" s="1"/>
      <c r="F6447" s="1" t="s">
        <v>18212</v>
      </c>
      <c r="G6447" s="1" t="s">
        <v>17675</v>
      </c>
      <c r="H6447" s="1">
        <v>39151</v>
      </c>
      <c r="I6447" s="1">
        <v>1004536</v>
      </c>
      <c r="J6447" s="1">
        <v>40.752578</v>
      </c>
      <c r="K6447" s="1">
        <v>-81.511188000000004</v>
      </c>
      <c r="L6447" s="1"/>
      <c r="M6447" s="1" t="s">
        <v>1542</v>
      </c>
      <c r="N6447" s="1" t="s">
        <v>17708</v>
      </c>
      <c r="O6447" s="1">
        <v>2022</v>
      </c>
      <c r="P6447" s="1">
        <v>44646</v>
      </c>
      <c r="Q6447" s="1" t="s">
        <v>25328</v>
      </c>
      <c r="R6447" s="1"/>
      <c r="S6447" s="1" t="s">
        <v>24385</v>
      </c>
      <c r="T6447" s="1" t="s">
        <v>6828</v>
      </c>
      <c r="U6447" s="1"/>
      <c r="V6447" s="1" t="s">
        <v>7123</v>
      </c>
      <c r="W6447" s="1" t="s">
        <v>6826</v>
      </c>
    </row>
    <row r="6448" spans="1:23" x14ac:dyDescent="0.25">
      <c r="A6448" s="1">
        <v>1010288</v>
      </c>
      <c r="B6448" s="5" t="str">
        <f>VLOOKUP(H6448,'FIPS Basin X-walk'!$A$2:$F$3224,6,FALSE)</f>
        <v>Appalachian Basin</v>
      </c>
      <c r="C6448" s="1" t="s">
        <v>18223</v>
      </c>
      <c r="D6448" s="1"/>
      <c r="E6448" s="1"/>
      <c r="F6448" s="1" t="s">
        <v>18224</v>
      </c>
      <c r="G6448" s="1" t="s">
        <v>17675</v>
      </c>
      <c r="H6448" s="1">
        <v>39151</v>
      </c>
      <c r="I6448" s="1">
        <v>1010288</v>
      </c>
      <c r="J6448" s="1">
        <v>40.708897</v>
      </c>
      <c r="K6448" s="1">
        <v>-81.537700999999998</v>
      </c>
      <c r="L6448" s="1"/>
      <c r="M6448" s="1" t="s">
        <v>1542</v>
      </c>
      <c r="N6448" s="1" t="s">
        <v>17708</v>
      </c>
      <c r="O6448" s="1">
        <v>2022</v>
      </c>
      <c r="P6448" s="1">
        <v>44662</v>
      </c>
      <c r="Q6448" s="1" t="s">
        <v>18225</v>
      </c>
      <c r="R6448" s="1"/>
      <c r="S6448" s="1" t="s">
        <v>24358</v>
      </c>
      <c r="T6448" s="1" t="s">
        <v>6826</v>
      </c>
      <c r="U6448" s="1"/>
      <c r="V6448" s="1" t="s">
        <v>17827</v>
      </c>
      <c r="W6448" s="1" t="s">
        <v>6826</v>
      </c>
    </row>
    <row r="6449" spans="1:23" x14ac:dyDescent="0.25">
      <c r="A6449" s="1">
        <v>1001157</v>
      </c>
      <c r="B6449" s="5" t="str">
        <f>VLOOKUP(H6449,'FIPS Basin X-walk'!$A$2:$F$3224,6,FALSE)</f>
        <v>Williston Basin</v>
      </c>
      <c r="C6449" s="1" t="s">
        <v>17677</v>
      </c>
      <c r="D6449" s="1"/>
      <c r="E6449" s="1"/>
      <c r="F6449" s="1" t="s">
        <v>17678</v>
      </c>
      <c r="G6449" s="1" t="s">
        <v>17675</v>
      </c>
      <c r="H6449" s="1">
        <v>38089</v>
      </c>
      <c r="I6449" s="1">
        <v>1001157</v>
      </c>
      <c r="J6449" s="1">
        <v>46.878641999999999</v>
      </c>
      <c r="K6449" s="1">
        <v>-102.296038</v>
      </c>
      <c r="L6449" s="1"/>
      <c r="M6449" s="1" t="s">
        <v>1511</v>
      </c>
      <c r="N6449" s="1" t="s">
        <v>17561</v>
      </c>
      <c r="O6449" s="1">
        <v>2022</v>
      </c>
      <c r="P6449" s="1">
        <v>58652</v>
      </c>
      <c r="Q6449" s="1" t="s">
        <v>24644</v>
      </c>
      <c r="R6449" s="1"/>
      <c r="S6449" s="1" t="s">
        <v>24378</v>
      </c>
      <c r="T6449" s="1" t="s">
        <v>6826</v>
      </c>
      <c r="U6449" s="1"/>
      <c r="V6449" s="1" t="s">
        <v>17679</v>
      </c>
      <c r="W6449" s="1" t="s">
        <v>6826</v>
      </c>
    </row>
    <row r="6450" spans="1:23" x14ac:dyDescent="0.25">
      <c r="A6450" s="1">
        <v>1007722</v>
      </c>
      <c r="B6450" s="5" t="str">
        <f>VLOOKUP(H6450,'FIPS Basin X-walk'!$A$2:$F$3224,6,FALSE)</f>
        <v>Appalachian Basin</v>
      </c>
      <c r="C6450" s="1" t="s">
        <v>18204</v>
      </c>
      <c r="D6450" s="1"/>
      <c r="E6450" s="1"/>
      <c r="F6450" s="1" t="s">
        <v>18205</v>
      </c>
      <c r="G6450" s="1" t="s">
        <v>17675</v>
      </c>
      <c r="H6450" s="1">
        <v>39151</v>
      </c>
      <c r="I6450" s="1">
        <v>1007722</v>
      </c>
      <c r="J6450" s="1">
        <v>40.707476</v>
      </c>
      <c r="K6450" s="1">
        <v>-81.259878999999998</v>
      </c>
      <c r="L6450" s="1"/>
      <c r="M6450" s="1" t="s">
        <v>1542</v>
      </c>
      <c r="N6450" s="1" t="s">
        <v>17708</v>
      </c>
      <c r="O6450" s="1">
        <v>2022</v>
      </c>
      <c r="P6450" s="1">
        <v>44688</v>
      </c>
      <c r="Q6450" s="1" t="s">
        <v>18206</v>
      </c>
      <c r="R6450" s="1"/>
      <c r="S6450" s="1" t="s">
        <v>24358</v>
      </c>
      <c r="T6450" s="1" t="s">
        <v>6826</v>
      </c>
      <c r="U6450" s="1"/>
      <c r="V6450" s="1" t="s">
        <v>6878</v>
      </c>
      <c r="W6450" s="1" t="s">
        <v>6826</v>
      </c>
    </row>
    <row r="6451" spans="1:23" x14ac:dyDescent="0.25">
      <c r="A6451" s="1">
        <v>1011892</v>
      </c>
      <c r="B6451" s="5" t="str">
        <f>VLOOKUP(H6451,'FIPS Basin X-walk'!$A$2:$F$3224,6,FALSE)</f>
        <v>Gulf Coast Basin (LA, TX)</v>
      </c>
      <c r="C6451" s="1" t="s">
        <v>23919</v>
      </c>
      <c r="D6451" s="1"/>
      <c r="E6451" s="1"/>
      <c r="F6451" s="1" t="s">
        <v>23841</v>
      </c>
      <c r="G6451" s="1" t="s">
        <v>1794</v>
      </c>
      <c r="H6451" s="1">
        <v>48427</v>
      </c>
      <c r="I6451" s="1">
        <v>1011892</v>
      </c>
      <c r="J6451" s="1">
        <v>26.594259000000001</v>
      </c>
      <c r="K6451" s="1">
        <v>-99.089540999999997</v>
      </c>
      <c r="L6451" s="1"/>
      <c r="M6451" s="1" t="s">
        <v>1485</v>
      </c>
      <c r="N6451" s="1" t="s">
        <v>9148</v>
      </c>
      <c r="O6451" s="1">
        <v>2022</v>
      </c>
      <c r="P6451" s="1">
        <v>78545</v>
      </c>
      <c r="Q6451" s="1" t="s">
        <v>24132</v>
      </c>
      <c r="R6451" s="1"/>
      <c r="S6451" s="1">
        <v>486210</v>
      </c>
      <c r="T6451" s="1" t="s">
        <v>6826</v>
      </c>
      <c r="U6451" s="1"/>
      <c r="V6451" s="1" t="s">
        <v>7090</v>
      </c>
      <c r="W6451" s="1" t="s">
        <v>6826</v>
      </c>
    </row>
    <row r="6452" spans="1:23" x14ac:dyDescent="0.25">
      <c r="A6452" s="1">
        <v>1011893</v>
      </c>
      <c r="B6452" s="5" t="str">
        <f>VLOOKUP(H6452,'FIPS Basin X-walk'!$A$2:$F$3224,6,FALSE)</f>
        <v>Gulf Coast Basin (LA, TX)</v>
      </c>
      <c r="C6452" s="1" t="s">
        <v>23840</v>
      </c>
      <c r="D6452" s="1"/>
      <c r="E6452" s="1"/>
      <c r="F6452" s="1" t="s">
        <v>23841</v>
      </c>
      <c r="G6452" s="1" t="s">
        <v>1794</v>
      </c>
      <c r="H6452" s="1">
        <v>48427</v>
      </c>
      <c r="I6452" s="1">
        <v>1011893</v>
      </c>
      <c r="J6452" s="1">
        <v>26.566264799999999</v>
      </c>
      <c r="K6452" s="1">
        <v>-99.115180100000003</v>
      </c>
      <c r="L6452" s="1"/>
      <c r="M6452" s="1" t="s">
        <v>1485</v>
      </c>
      <c r="N6452" s="1" t="s">
        <v>9148</v>
      </c>
      <c r="O6452" s="1">
        <v>2022</v>
      </c>
      <c r="P6452" s="1">
        <v>78545</v>
      </c>
      <c r="Q6452" s="1" t="s">
        <v>24133</v>
      </c>
      <c r="R6452" s="1"/>
      <c r="S6452" s="1">
        <v>486210</v>
      </c>
      <c r="T6452" s="1" t="s">
        <v>6826</v>
      </c>
      <c r="U6452" s="1"/>
      <c r="V6452" s="1" t="s">
        <v>7090</v>
      </c>
      <c r="W6452" s="1" t="s">
        <v>6826</v>
      </c>
    </row>
    <row r="6453" spans="1:23" x14ac:dyDescent="0.25">
      <c r="A6453" s="1">
        <v>1007563</v>
      </c>
      <c r="B6453" s="5" t="str">
        <f>VLOOKUP(H6453,'FIPS Basin X-walk'!$A$2:$F$3224,6,FALSE)</f>
        <v>Ozark Uplift</v>
      </c>
      <c r="C6453" s="1" t="s">
        <v>15667</v>
      </c>
      <c r="D6453" s="1"/>
      <c r="E6453" s="1" t="s">
        <v>6828</v>
      </c>
      <c r="F6453" s="1" t="s">
        <v>15668</v>
      </c>
      <c r="G6453" s="1" t="s">
        <v>15669</v>
      </c>
      <c r="H6453" s="1">
        <v>29186</v>
      </c>
      <c r="I6453" s="1">
        <v>1007563</v>
      </c>
      <c r="J6453" s="1">
        <v>38.109941999999997</v>
      </c>
      <c r="K6453" s="1">
        <v>-90.257947000000001</v>
      </c>
      <c r="L6453" s="1"/>
      <c r="M6453" s="1" t="s">
        <v>1560</v>
      </c>
      <c r="N6453" s="1" t="s">
        <v>15447</v>
      </c>
      <c r="O6453" s="1">
        <v>2022</v>
      </c>
      <c r="P6453" s="1">
        <v>63627</v>
      </c>
      <c r="Q6453" s="1" t="s">
        <v>15670</v>
      </c>
      <c r="R6453" s="1"/>
      <c r="S6453" s="1" t="s">
        <v>24441</v>
      </c>
      <c r="T6453" s="1" t="s">
        <v>6826</v>
      </c>
      <c r="U6453" s="1"/>
      <c r="V6453" s="1" t="s">
        <v>7144</v>
      </c>
      <c r="W6453" s="1" t="s">
        <v>6826</v>
      </c>
    </row>
    <row r="6454" spans="1:23" x14ac:dyDescent="0.25">
      <c r="A6454" s="1">
        <v>1002620</v>
      </c>
      <c r="B6454" s="5" t="str">
        <f>VLOOKUP(H6454,'FIPS Basin X-walk'!$A$2:$F$3224,6,FALSE)</f>
        <v>Ozark Uplift</v>
      </c>
      <c r="C6454" s="1" t="s">
        <v>15671</v>
      </c>
      <c r="D6454" s="1"/>
      <c r="E6454" s="1" t="s">
        <v>6828</v>
      </c>
      <c r="F6454" s="1" t="s">
        <v>15672</v>
      </c>
      <c r="G6454" s="1" t="s">
        <v>15669</v>
      </c>
      <c r="H6454" s="1">
        <v>29186</v>
      </c>
      <c r="I6454" s="1">
        <v>1002620</v>
      </c>
      <c r="J6454" s="1">
        <v>38.009472000000002</v>
      </c>
      <c r="K6454" s="1">
        <v>-90.079941000000005</v>
      </c>
      <c r="L6454" s="1"/>
      <c r="M6454" s="1" t="s">
        <v>1560</v>
      </c>
      <c r="N6454" s="1" t="s">
        <v>15447</v>
      </c>
      <c r="O6454" s="1">
        <v>2022</v>
      </c>
      <c r="P6454" s="1">
        <v>63670</v>
      </c>
      <c r="Q6454" s="1" t="s">
        <v>7716</v>
      </c>
      <c r="R6454" s="1"/>
      <c r="S6454" s="1" t="s">
        <v>24397</v>
      </c>
      <c r="T6454" s="1" t="s">
        <v>6826</v>
      </c>
      <c r="U6454" s="1"/>
      <c r="V6454" s="1" t="s">
        <v>24910</v>
      </c>
      <c r="W6454" s="1" t="s">
        <v>6826</v>
      </c>
    </row>
    <row r="6455" spans="1:23" x14ac:dyDescent="0.25">
      <c r="A6455" s="1">
        <v>1004386</v>
      </c>
      <c r="B6455" s="5" t="str">
        <f>VLOOKUP(H6455,'FIPS Basin X-walk'!$A$2:$F$3224,6,FALSE)</f>
        <v>Ozark Uplift</v>
      </c>
      <c r="C6455" s="1" t="s">
        <v>15673</v>
      </c>
      <c r="D6455" s="1"/>
      <c r="E6455" s="1"/>
      <c r="F6455" s="1" t="s">
        <v>15674</v>
      </c>
      <c r="G6455" s="1" t="s">
        <v>15669</v>
      </c>
      <c r="H6455" s="1">
        <v>29186</v>
      </c>
      <c r="I6455" s="1">
        <v>1004386</v>
      </c>
      <c r="J6455" s="1">
        <v>37.974200000000003</v>
      </c>
      <c r="K6455" s="1">
        <v>-90.067800000000005</v>
      </c>
      <c r="L6455" s="1"/>
      <c r="M6455" s="1" t="s">
        <v>1560</v>
      </c>
      <c r="N6455" s="1" t="s">
        <v>15447</v>
      </c>
      <c r="O6455" s="1">
        <v>2022</v>
      </c>
      <c r="P6455" s="1">
        <v>63670</v>
      </c>
      <c r="Q6455" s="1" t="s">
        <v>15675</v>
      </c>
      <c r="R6455" s="1"/>
      <c r="S6455" s="1" t="s">
        <v>24397</v>
      </c>
      <c r="T6455" s="1" t="s">
        <v>6826</v>
      </c>
      <c r="U6455" s="1"/>
      <c r="V6455" s="1" t="s">
        <v>7257</v>
      </c>
      <c r="W6455" s="1" t="s">
        <v>6826</v>
      </c>
    </row>
    <row r="6456" spans="1:23" x14ac:dyDescent="0.25">
      <c r="A6456" s="1">
        <v>1012554</v>
      </c>
      <c r="B6456" s="5" t="str">
        <f>VLOOKUP(H6456,'FIPS Basin X-walk'!$A$2:$F$3224,6,FALSE)</f>
        <v>Sioux Uplift</v>
      </c>
      <c r="C6456" s="1" t="s">
        <v>15143</v>
      </c>
      <c r="D6456" s="1"/>
      <c r="E6456" s="1"/>
      <c r="F6456" s="1" t="s">
        <v>15144</v>
      </c>
      <c r="G6456" s="1" t="s">
        <v>15145</v>
      </c>
      <c r="H6456" s="1">
        <v>27145</v>
      </c>
      <c r="I6456" s="1">
        <v>1012554</v>
      </c>
      <c r="J6456" s="1">
        <v>45.667392999999997</v>
      </c>
      <c r="K6456" s="1">
        <v>-94.798139000000006</v>
      </c>
      <c r="L6456" s="1"/>
      <c r="M6456" s="1" t="s">
        <v>1559</v>
      </c>
      <c r="N6456" s="1" t="s">
        <v>14790</v>
      </c>
      <c r="O6456" s="1">
        <v>2022</v>
      </c>
      <c r="P6456" s="1">
        <v>56352</v>
      </c>
      <c r="Q6456" s="1" t="s">
        <v>26503</v>
      </c>
      <c r="R6456" s="1"/>
      <c r="S6456" s="1" t="s">
        <v>24754</v>
      </c>
      <c r="T6456" s="1" t="s">
        <v>6826</v>
      </c>
      <c r="U6456" s="1"/>
      <c r="V6456" s="1" t="s">
        <v>9022</v>
      </c>
      <c r="W6456" s="1" t="s">
        <v>6828</v>
      </c>
    </row>
    <row r="6457" spans="1:23" x14ac:dyDescent="0.25">
      <c r="A6457" s="1">
        <v>1011916</v>
      </c>
      <c r="B6457" s="5" t="str">
        <f>VLOOKUP(H6457,'FIPS Basin X-walk'!$A$2:$F$3224,6,FALSE)</f>
        <v>Iowa Shelf</v>
      </c>
      <c r="C6457" s="1" t="s">
        <v>15146</v>
      </c>
      <c r="D6457" s="1"/>
      <c r="E6457" s="1"/>
      <c r="F6457" s="1" t="s">
        <v>15147</v>
      </c>
      <c r="G6457" s="1" t="s">
        <v>15148</v>
      </c>
      <c r="H6457" s="1">
        <v>27147</v>
      </c>
      <c r="I6457" s="1">
        <v>1011916</v>
      </c>
      <c r="J6457" s="1">
        <v>43.955410000000001</v>
      </c>
      <c r="K6457" s="1">
        <v>-93.105909999999994</v>
      </c>
      <c r="L6457" s="1"/>
      <c r="M6457" s="1" t="s">
        <v>1559</v>
      </c>
      <c r="N6457" s="1" t="s">
        <v>14790</v>
      </c>
      <c r="O6457" s="1">
        <v>2022</v>
      </c>
      <c r="P6457" s="1">
        <v>55917</v>
      </c>
      <c r="Q6457" s="1" t="s">
        <v>15149</v>
      </c>
      <c r="R6457" s="1"/>
      <c r="S6457" s="1" t="s">
        <v>24358</v>
      </c>
      <c r="T6457" s="1" t="s">
        <v>6826</v>
      </c>
      <c r="U6457" s="1"/>
      <c r="V6457" s="1" t="s">
        <v>15150</v>
      </c>
      <c r="W6457" s="1" t="s">
        <v>6826</v>
      </c>
    </row>
    <row r="6458" spans="1:23" x14ac:dyDescent="0.25">
      <c r="A6458" s="1">
        <v>1002664</v>
      </c>
      <c r="B6458" s="5" t="str">
        <f>VLOOKUP(H6458,'FIPS Basin X-walk'!$A$2:$F$3224,6,FALSE)</f>
        <v>South Oklahoma Folded Belt</v>
      </c>
      <c r="C6458" s="1"/>
      <c r="D6458" s="1"/>
      <c r="E6458" s="1"/>
      <c r="F6458" s="1" t="s">
        <v>18656</v>
      </c>
      <c r="G6458" s="1" t="s">
        <v>18657</v>
      </c>
      <c r="H6458" s="1">
        <v>40137</v>
      </c>
      <c r="I6458" s="1">
        <v>1002664</v>
      </c>
      <c r="J6458" s="1">
        <v>34.494199999999999</v>
      </c>
      <c r="K6458" s="1">
        <v>-97.586399999999998</v>
      </c>
      <c r="L6458" s="1"/>
      <c r="M6458" s="1" t="s">
        <v>1495</v>
      </c>
      <c r="N6458" s="1" t="s">
        <v>9115</v>
      </c>
      <c r="O6458" s="1">
        <v>2022</v>
      </c>
      <c r="P6458" s="1">
        <v>73425</v>
      </c>
      <c r="Q6458" s="1" t="s">
        <v>83</v>
      </c>
      <c r="R6458" s="1"/>
      <c r="S6458" s="1" t="s">
        <v>24399</v>
      </c>
      <c r="T6458" s="1" t="s">
        <v>6826</v>
      </c>
      <c r="U6458" s="1"/>
      <c r="V6458" s="1" t="s">
        <v>7155</v>
      </c>
      <c r="W6458" s="1" t="s">
        <v>6826</v>
      </c>
    </row>
    <row r="6459" spans="1:23" x14ac:dyDescent="0.25">
      <c r="A6459" s="1">
        <v>1007903</v>
      </c>
      <c r="B6459" s="5" t="str">
        <f>VLOOKUP(H6459,'FIPS Basin X-walk'!$A$2:$F$3224,6,FALSE)</f>
        <v>South Oklahoma Folded Belt</v>
      </c>
      <c r="C6459" s="1"/>
      <c r="D6459" s="1"/>
      <c r="E6459" s="1"/>
      <c r="F6459" s="1" t="s">
        <v>18658</v>
      </c>
      <c r="G6459" s="1" t="s">
        <v>18657</v>
      </c>
      <c r="H6459" s="1">
        <v>40137</v>
      </c>
      <c r="I6459" s="1">
        <v>1007903</v>
      </c>
      <c r="J6459" s="1">
        <v>34.461500000000001</v>
      </c>
      <c r="K6459" s="1">
        <v>-97.6905</v>
      </c>
      <c r="L6459" s="1"/>
      <c r="M6459" s="1" t="s">
        <v>1495</v>
      </c>
      <c r="N6459" s="1" t="s">
        <v>9115</v>
      </c>
      <c r="O6459" s="1">
        <v>2022</v>
      </c>
      <c r="P6459" s="1">
        <v>73491</v>
      </c>
      <c r="Q6459" s="1" t="s">
        <v>24070</v>
      </c>
      <c r="R6459" s="1"/>
      <c r="S6459" s="1" t="s">
        <v>24399</v>
      </c>
      <c r="T6459" s="1" t="s">
        <v>6826</v>
      </c>
      <c r="U6459" s="1"/>
      <c r="V6459" s="1" t="s">
        <v>13153</v>
      </c>
      <c r="W6459" s="1" t="s">
        <v>6826</v>
      </c>
    </row>
    <row r="6460" spans="1:23" x14ac:dyDescent="0.25">
      <c r="A6460" s="1">
        <v>1003486</v>
      </c>
      <c r="B6460" s="5" t="str">
        <f>VLOOKUP(H6460,'FIPS Basin X-walk'!$A$2:$F$3224,6,FALSE)</f>
        <v>Wisconsin Arch</v>
      </c>
      <c r="C6460" s="1" t="s">
        <v>11334</v>
      </c>
      <c r="D6460" s="1"/>
      <c r="E6460" s="1"/>
      <c r="F6460" s="1" t="s">
        <v>11335</v>
      </c>
      <c r="G6460" s="1" t="s">
        <v>11336</v>
      </c>
      <c r="H6460" s="1">
        <v>17177</v>
      </c>
      <c r="I6460" s="1">
        <v>1003486</v>
      </c>
      <c r="J6460" s="1">
        <v>42.273493000000002</v>
      </c>
      <c r="K6460" s="1">
        <v>-89.539572000000007</v>
      </c>
      <c r="L6460" s="1"/>
      <c r="M6460" s="1" t="s">
        <v>1488</v>
      </c>
      <c r="N6460" s="1" t="s">
        <v>10805</v>
      </c>
      <c r="O6460" s="1">
        <v>2022</v>
      </c>
      <c r="P6460" s="1">
        <v>61032</v>
      </c>
      <c r="Q6460" s="1" t="s">
        <v>11337</v>
      </c>
      <c r="R6460" s="1"/>
      <c r="S6460" s="1" t="s">
        <v>24966</v>
      </c>
      <c r="T6460" s="1" t="s">
        <v>6828</v>
      </c>
      <c r="U6460" s="1"/>
      <c r="V6460" s="1" t="s">
        <v>9876</v>
      </c>
      <c r="W6460" s="1" t="s">
        <v>6826</v>
      </c>
    </row>
    <row r="6461" spans="1:23" x14ac:dyDescent="0.25">
      <c r="A6461" s="1">
        <v>1003422</v>
      </c>
      <c r="B6461" s="5" t="str">
        <f>VLOOKUP(H6461,'FIPS Basin X-walk'!$A$2:$F$3224,6,FALSE)</f>
        <v>Wisconsin Arch</v>
      </c>
      <c r="C6461" s="1" t="s">
        <v>11338</v>
      </c>
      <c r="D6461" s="1"/>
      <c r="E6461" s="1"/>
      <c r="F6461" s="1" t="s">
        <v>11339</v>
      </c>
      <c r="G6461" s="1" t="s">
        <v>11336</v>
      </c>
      <c r="H6461" s="1">
        <v>17177</v>
      </c>
      <c r="I6461" s="1">
        <v>1003422</v>
      </c>
      <c r="J6461" s="1">
        <v>42.358600000000003</v>
      </c>
      <c r="K6461" s="1">
        <v>-89.803420000000003</v>
      </c>
      <c r="L6461" s="1"/>
      <c r="M6461" s="1" t="s">
        <v>1488</v>
      </c>
      <c r="N6461" s="1" t="s">
        <v>10805</v>
      </c>
      <c r="O6461" s="1">
        <v>2022</v>
      </c>
      <c r="P6461" s="1">
        <v>61048</v>
      </c>
      <c r="Q6461" s="1" t="s">
        <v>11340</v>
      </c>
      <c r="R6461" s="1"/>
      <c r="S6461" s="1" t="s">
        <v>24378</v>
      </c>
      <c r="T6461" s="1" t="s">
        <v>6828</v>
      </c>
      <c r="U6461" s="1"/>
      <c r="V6461" s="1" t="s">
        <v>11341</v>
      </c>
      <c r="W6461" s="1" t="s">
        <v>6826</v>
      </c>
    </row>
    <row r="6462" spans="1:23" x14ac:dyDescent="0.25">
      <c r="A6462" s="1">
        <v>1003346</v>
      </c>
      <c r="B6462" s="5" t="str">
        <f>VLOOKUP(H6462,'FIPS Basin X-walk'!$A$2:$F$3224,6,FALSE)</f>
        <v>Permian Basin</v>
      </c>
      <c r="C6462" s="1" t="s">
        <v>20942</v>
      </c>
      <c r="D6462" s="1"/>
      <c r="E6462" s="1"/>
      <c r="F6462" s="1" t="s">
        <v>1751</v>
      </c>
      <c r="G6462" s="1" t="s">
        <v>21748</v>
      </c>
      <c r="H6462" s="1">
        <v>48431</v>
      </c>
      <c r="I6462" s="1">
        <v>1003346</v>
      </c>
      <c r="J6462" s="1">
        <v>31.970278</v>
      </c>
      <c r="K6462" s="1">
        <v>-101.23611099999999</v>
      </c>
      <c r="L6462" s="1"/>
      <c r="M6462" s="1" t="s">
        <v>1485</v>
      </c>
      <c r="N6462" s="1" t="s">
        <v>9148</v>
      </c>
      <c r="O6462" s="1">
        <v>2022</v>
      </c>
      <c r="P6462" s="1">
        <v>76951</v>
      </c>
      <c r="Q6462" s="1" t="s">
        <v>24040</v>
      </c>
      <c r="R6462" s="1"/>
      <c r="S6462" s="1" t="s">
        <v>24399</v>
      </c>
      <c r="T6462" s="1" t="s">
        <v>6826</v>
      </c>
      <c r="U6462" s="1"/>
      <c r="V6462" s="1" t="s">
        <v>13153</v>
      </c>
      <c r="W6462" s="1" t="s">
        <v>6826</v>
      </c>
    </row>
    <row r="6463" spans="1:23" x14ac:dyDescent="0.25">
      <c r="A6463" s="1">
        <v>1011670</v>
      </c>
      <c r="B6463" s="5" t="str">
        <f>VLOOKUP(H6463,'FIPS Basin X-walk'!$A$2:$F$3224,6,FALSE)</f>
        <v>Permian Basin</v>
      </c>
      <c r="C6463" s="1"/>
      <c r="D6463" s="1"/>
      <c r="E6463" s="1"/>
      <c r="F6463" s="1" t="s">
        <v>21747</v>
      </c>
      <c r="G6463" s="1" t="s">
        <v>21748</v>
      </c>
      <c r="H6463" s="1">
        <v>48431</v>
      </c>
      <c r="I6463" s="1">
        <v>1011670</v>
      </c>
      <c r="J6463" s="1">
        <v>32.011814000000001</v>
      </c>
      <c r="K6463" s="1">
        <v>-101.022991</v>
      </c>
      <c r="L6463" s="1"/>
      <c r="M6463" s="1" t="s">
        <v>1485</v>
      </c>
      <c r="N6463" s="1" t="s">
        <v>9148</v>
      </c>
      <c r="O6463" s="1">
        <v>2022</v>
      </c>
      <c r="P6463" s="1">
        <v>76951</v>
      </c>
      <c r="Q6463" s="1" t="s">
        <v>529</v>
      </c>
      <c r="R6463" s="1"/>
      <c r="S6463" s="1" t="s">
        <v>24399</v>
      </c>
      <c r="T6463" s="1" t="s">
        <v>6826</v>
      </c>
      <c r="U6463" s="1"/>
      <c r="V6463" s="1" t="s">
        <v>20634</v>
      </c>
      <c r="W6463" s="1" t="s">
        <v>6826</v>
      </c>
    </row>
    <row r="6464" spans="1:23" x14ac:dyDescent="0.25">
      <c r="A6464" s="1">
        <v>1003028</v>
      </c>
      <c r="B6464" s="5" t="str">
        <f>VLOOKUP(H6464,'FIPS Basin X-walk'!$A$2:$F$3224,6,FALSE)</f>
        <v>Appalachian Basin (Eastern Overthrust Area)</v>
      </c>
      <c r="C6464" s="1"/>
      <c r="D6464" s="1"/>
      <c r="E6464" s="1"/>
      <c r="F6464" s="1" t="s">
        <v>17115</v>
      </c>
      <c r="G6464" s="1" t="s">
        <v>17116</v>
      </c>
      <c r="H6464" s="1">
        <v>36101</v>
      </c>
      <c r="I6464" s="1">
        <v>1003028</v>
      </c>
      <c r="J6464" s="1">
        <v>42.316975999999997</v>
      </c>
      <c r="K6464" s="1">
        <v>-77.382535000000004</v>
      </c>
      <c r="L6464" s="1"/>
      <c r="M6464" s="1" t="s">
        <v>1481</v>
      </c>
      <c r="N6464" s="1" t="s">
        <v>16632</v>
      </c>
      <c r="O6464" s="1">
        <v>2022</v>
      </c>
      <c r="P6464" s="1">
        <v>14810</v>
      </c>
      <c r="Q6464" s="1" t="s">
        <v>17117</v>
      </c>
      <c r="R6464" s="1"/>
      <c r="S6464" s="1" t="s">
        <v>24358</v>
      </c>
      <c r="T6464" s="1" t="s">
        <v>6826</v>
      </c>
      <c r="U6464" s="1"/>
      <c r="V6464" s="1" t="s">
        <v>17118</v>
      </c>
      <c r="W6464" s="1" t="s">
        <v>6826</v>
      </c>
    </row>
    <row r="6465" spans="1:23" x14ac:dyDescent="0.25">
      <c r="A6465" s="1">
        <v>1011637</v>
      </c>
      <c r="B6465" s="5" t="str">
        <f>VLOOKUP(H6465,'FIPS Basin X-walk'!$A$2:$F$3224,6,FALSE)</f>
        <v>Appalachian Basin (Eastern Overthrust Area)</v>
      </c>
      <c r="C6465" s="1" t="s">
        <v>17122</v>
      </c>
      <c r="D6465" s="1"/>
      <c r="E6465" s="1"/>
      <c r="F6465" s="1" t="s">
        <v>17123</v>
      </c>
      <c r="G6465" s="1" t="s">
        <v>17116</v>
      </c>
      <c r="H6465" s="1">
        <v>36101</v>
      </c>
      <c r="I6465" s="1">
        <v>1011637</v>
      </c>
      <c r="J6465" s="1">
        <v>42.18826</v>
      </c>
      <c r="K6465" s="1">
        <v>-76.978219999999993</v>
      </c>
      <c r="L6465" s="1"/>
      <c r="M6465" s="1" t="s">
        <v>1481</v>
      </c>
      <c r="N6465" s="1" t="s">
        <v>16632</v>
      </c>
      <c r="O6465" s="1">
        <v>2022</v>
      </c>
      <c r="P6465" s="1">
        <v>14830</v>
      </c>
      <c r="Q6465" s="1" t="s">
        <v>838</v>
      </c>
      <c r="R6465" s="1"/>
      <c r="S6465" s="1" t="s">
        <v>24435</v>
      </c>
      <c r="T6465" s="1" t="s">
        <v>6826</v>
      </c>
      <c r="U6465" s="1"/>
      <c r="V6465" s="1" t="s">
        <v>16724</v>
      </c>
      <c r="W6465" s="1" t="s">
        <v>6826</v>
      </c>
    </row>
    <row r="6466" spans="1:23" x14ac:dyDescent="0.25">
      <c r="A6466" s="1">
        <v>1002462</v>
      </c>
      <c r="B6466" s="5" t="str">
        <f>VLOOKUP(H6466,'FIPS Basin X-walk'!$A$2:$F$3224,6,FALSE)</f>
        <v>Appalachian Basin (Eastern Overthrust Area)</v>
      </c>
      <c r="C6466" s="1" t="s">
        <v>17119</v>
      </c>
      <c r="D6466" s="1"/>
      <c r="E6466" s="1"/>
      <c r="F6466" s="1" t="s">
        <v>17120</v>
      </c>
      <c r="G6466" s="1" t="s">
        <v>17116</v>
      </c>
      <c r="H6466" s="1">
        <v>36101</v>
      </c>
      <c r="I6466" s="1">
        <v>1002462</v>
      </c>
      <c r="J6466" s="1">
        <v>42.110550000000003</v>
      </c>
      <c r="K6466" s="1">
        <v>-77.155799999999999</v>
      </c>
      <c r="L6466" s="1"/>
      <c r="M6466" s="1" t="s">
        <v>1481</v>
      </c>
      <c r="N6466" s="1" t="s">
        <v>16632</v>
      </c>
      <c r="O6466" s="1">
        <v>2022</v>
      </c>
      <c r="P6466" s="1">
        <v>14870</v>
      </c>
      <c r="Q6466" s="1" t="s">
        <v>17121</v>
      </c>
      <c r="R6466" s="1"/>
      <c r="S6466" s="1" t="s">
        <v>24921</v>
      </c>
      <c r="T6466" s="1" t="s">
        <v>6826</v>
      </c>
      <c r="U6466" s="1"/>
      <c r="V6466" s="1" t="s">
        <v>16270</v>
      </c>
      <c r="W6466" s="1" t="s">
        <v>6826</v>
      </c>
    </row>
    <row r="6467" spans="1:23" x14ac:dyDescent="0.25">
      <c r="A6467" s="1">
        <v>1014668</v>
      </c>
      <c r="B6467" s="5" t="str">
        <f>VLOOKUP(H6467,'FIPS Basin X-walk'!$A$2:$F$3224,6,FALSE)</f>
        <v>Anadarko Basin</v>
      </c>
      <c r="C6467" s="1" t="s">
        <v>27382</v>
      </c>
      <c r="D6467" s="1"/>
      <c r="E6467" s="1"/>
      <c r="F6467" s="1" t="s">
        <v>27202</v>
      </c>
      <c r="G6467" s="1" t="s">
        <v>3631</v>
      </c>
      <c r="H6467" s="1">
        <v>20189</v>
      </c>
      <c r="I6467" s="1">
        <v>1014668</v>
      </c>
      <c r="J6467" s="1">
        <v>37.191682639041701</v>
      </c>
      <c r="K6467" s="1">
        <v>-101.34667676530201</v>
      </c>
      <c r="L6467" s="1"/>
      <c r="M6467" s="1" t="s">
        <v>1490</v>
      </c>
      <c r="N6467" s="1" t="s">
        <v>12401</v>
      </c>
      <c r="O6467" s="1">
        <v>2022</v>
      </c>
      <c r="P6467" s="1">
        <v>67951</v>
      </c>
      <c r="Q6467" s="1" t="s">
        <v>24326</v>
      </c>
      <c r="R6467" s="1"/>
      <c r="S6467" s="1">
        <v>486210</v>
      </c>
      <c r="T6467" s="1" t="s">
        <v>6826</v>
      </c>
      <c r="U6467" s="1"/>
      <c r="V6467" s="1" t="s">
        <v>21478</v>
      </c>
      <c r="W6467" s="1" t="s">
        <v>6826</v>
      </c>
    </row>
    <row r="6468" spans="1:23" x14ac:dyDescent="0.25">
      <c r="A6468" s="1">
        <v>1002201</v>
      </c>
      <c r="B6468" s="5" t="str">
        <f>VLOOKUP(H6468,'FIPS Basin X-walk'!$A$2:$F$3224,6,FALSE)</f>
        <v>Anadarko Basin</v>
      </c>
      <c r="C6468" s="1"/>
      <c r="D6468" s="1"/>
      <c r="E6468" s="1"/>
      <c r="F6468" s="1" t="s">
        <v>12653</v>
      </c>
      <c r="G6468" s="1" t="s">
        <v>12654</v>
      </c>
      <c r="H6468" s="1">
        <v>20189</v>
      </c>
      <c r="I6468" s="1">
        <v>1002201</v>
      </c>
      <c r="J6468" s="1">
        <v>37.201050000000002</v>
      </c>
      <c r="K6468" s="1">
        <v>-101.161675</v>
      </c>
      <c r="L6468" s="1"/>
      <c r="M6468" s="1" t="s">
        <v>1490</v>
      </c>
      <c r="N6468" s="1" t="s">
        <v>12401</v>
      </c>
      <c r="O6468" s="1">
        <v>2022</v>
      </c>
      <c r="P6468" s="1">
        <v>67951</v>
      </c>
      <c r="Q6468" s="1" t="s">
        <v>24014</v>
      </c>
      <c r="R6468" s="1"/>
      <c r="S6468" s="1" t="s">
        <v>24435</v>
      </c>
      <c r="T6468" s="1" t="s">
        <v>6826</v>
      </c>
      <c r="U6468" s="1"/>
      <c r="V6468" s="1" t="s">
        <v>12655</v>
      </c>
      <c r="W6468" s="1" t="s">
        <v>6826</v>
      </c>
    </row>
    <row r="6469" spans="1:23" x14ac:dyDescent="0.25">
      <c r="A6469" s="1">
        <v>1010858</v>
      </c>
      <c r="B6469" s="5" t="str">
        <f>VLOOKUP(H6469,'FIPS Basin X-walk'!$A$2:$F$3224,6,FALSE)</f>
        <v>N. Cascades-Okanagan Prov</v>
      </c>
      <c r="C6469" s="1" t="s">
        <v>22698</v>
      </c>
      <c r="D6469" s="1"/>
      <c r="E6469" s="1"/>
      <c r="F6469" s="1" t="s">
        <v>22699</v>
      </c>
      <c r="G6469" s="1" t="s">
        <v>12654</v>
      </c>
      <c r="H6469" s="1">
        <v>53065</v>
      </c>
      <c r="I6469" s="1">
        <v>1010858</v>
      </c>
      <c r="J6469" s="1">
        <v>48.614624999999997</v>
      </c>
      <c r="K6469" s="1">
        <v>-118.10147000000001</v>
      </c>
      <c r="L6469" s="1"/>
      <c r="M6469" s="1" t="s">
        <v>1480</v>
      </c>
      <c r="N6469" s="1" t="s">
        <v>9611</v>
      </c>
      <c r="O6469" s="1">
        <v>2022</v>
      </c>
      <c r="P6469" s="1">
        <v>99141</v>
      </c>
      <c r="Q6469" s="1" t="s">
        <v>22700</v>
      </c>
      <c r="R6469" s="1"/>
      <c r="S6469" s="1" t="s">
        <v>24532</v>
      </c>
      <c r="T6469" s="1" t="s">
        <v>6826</v>
      </c>
      <c r="U6469" s="1"/>
      <c r="V6469" s="1" t="s">
        <v>10770</v>
      </c>
      <c r="W6469" s="1" t="s">
        <v>6826</v>
      </c>
    </row>
    <row r="6470" spans="1:23" x14ac:dyDescent="0.25">
      <c r="A6470" s="1">
        <v>1002177</v>
      </c>
      <c r="B6470" s="5" t="str">
        <f>VLOOKUP(H6470,'FIPS Basin X-walk'!$A$2:$F$3224,6,FALSE)</f>
        <v>Sioux Uplift</v>
      </c>
      <c r="C6470" s="1" t="s">
        <v>15151</v>
      </c>
      <c r="D6470" s="1"/>
      <c r="E6470" s="1"/>
      <c r="F6470" s="1" t="s">
        <v>10983</v>
      </c>
      <c r="G6470" s="1" t="s">
        <v>12654</v>
      </c>
      <c r="H6470" s="1">
        <v>27149</v>
      </c>
      <c r="I6470" s="1">
        <v>1002177</v>
      </c>
      <c r="J6470" s="1">
        <v>45.575159999999997</v>
      </c>
      <c r="K6470" s="1">
        <v>-95.912385999999998</v>
      </c>
      <c r="L6470" s="1"/>
      <c r="M6470" s="1" t="s">
        <v>1559</v>
      </c>
      <c r="N6470" s="1" t="s">
        <v>14790</v>
      </c>
      <c r="O6470" s="1">
        <v>2022</v>
      </c>
      <c r="P6470" s="1">
        <v>56267</v>
      </c>
      <c r="Q6470" s="1" t="s">
        <v>24861</v>
      </c>
      <c r="R6470" s="1"/>
      <c r="S6470" s="1" t="s">
        <v>24378</v>
      </c>
      <c r="T6470" s="1" t="s">
        <v>6826</v>
      </c>
      <c r="U6470" s="1"/>
      <c r="V6470" s="1" t="s">
        <v>15152</v>
      </c>
      <c r="W6470" s="1" t="s">
        <v>6826</v>
      </c>
    </row>
    <row r="6471" spans="1:23" x14ac:dyDescent="0.25">
      <c r="A6471" s="1">
        <v>1007639</v>
      </c>
      <c r="B6471" s="5" t="str">
        <f>VLOOKUP(H6471,'FIPS Basin X-walk'!$A$2:$F$3224,6,FALSE)</f>
        <v>Cincinnati Arch</v>
      </c>
      <c r="C6471" s="1" t="s">
        <v>20272</v>
      </c>
      <c r="D6471" s="1"/>
      <c r="E6471" s="1" t="s">
        <v>6828</v>
      </c>
      <c r="F6471" s="1" t="s">
        <v>20269</v>
      </c>
      <c r="G6471" s="1" t="s">
        <v>2099</v>
      </c>
      <c r="H6471" s="1">
        <v>47161</v>
      </c>
      <c r="I6471" s="1">
        <v>1007639</v>
      </c>
      <c r="J6471" s="1">
        <v>36.390300000000003</v>
      </c>
      <c r="K6471" s="1">
        <v>-87.653899999999993</v>
      </c>
      <c r="L6471" s="1"/>
      <c r="M6471" s="1" t="s">
        <v>1538</v>
      </c>
      <c r="N6471" s="1" t="s">
        <v>20002</v>
      </c>
      <c r="O6471" s="1">
        <v>2022</v>
      </c>
      <c r="P6471" s="1">
        <v>37050</v>
      </c>
      <c r="Q6471" s="1" t="s">
        <v>1576</v>
      </c>
      <c r="R6471" s="1"/>
      <c r="S6471" s="1" t="s">
        <v>24355</v>
      </c>
      <c r="T6471" s="1" t="s">
        <v>6826</v>
      </c>
      <c r="U6471" s="1"/>
      <c r="V6471" s="1" t="s">
        <v>24409</v>
      </c>
      <c r="W6471" s="1" t="s">
        <v>6828</v>
      </c>
    </row>
    <row r="6472" spans="1:23" x14ac:dyDescent="0.25">
      <c r="A6472" s="1">
        <v>1002579</v>
      </c>
      <c r="B6472" s="5" t="str">
        <f>VLOOKUP(H6472,'FIPS Basin X-walk'!$A$2:$F$3224,6,FALSE)</f>
        <v>Cincinnati Arch</v>
      </c>
      <c r="C6472" s="1" t="s">
        <v>20268</v>
      </c>
      <c r="D6472" s="1"/>
      <c r="E6472" s="1"/>
      <c r="F6472" s="1" t="s">
        <v>20269</v>
      </c>
      <c r="G6472" s="1" t="s">
        <v>20270</v>
      </c>
      <c r="H6472" s="1">
        <v>47161</v>
      </c>
      <c r="I6472" s="1">
        <v>1002579</v>
      </c>
      <c r="J6472" s="1">
        <v>36.383429999999997</v>
      </c>
      <c r="K6472" s="1">
        <v>-87.648929999999993</v>
      </c>
      <c r="L6472" s="1"/>
      <c r="M6472" s="1" t="s">
        <v>1538</v>
      </c>
      <c r="N6472" s="1" t="s">
        <v>20002</v>
      </c>
      <c r="O6472" s="1">
        <v>2022</v>
      </c>
      <c r="P6472" s="1">
        <v>37050</v>
      </c>
      <c r="Q6472" s="1" t="s">
        <v>20271</v>
      </c>
      <c r="R6472" s="1"/>
      <c r="S6472" s="1" t="s">
        <v>24357</v>
      </c>
      <c r="T6472" s="1" t="s">
        <v>6826</v>
      </c>
      <c r="U6472" s="1"/>
      <c r="V6472" s="1" t="s">
        <v>6889</v>
      </c>
      <c r="W6472" s="1" t="s">
        <v>6826</v>
      </c>
    </row>
    <row r="6473" spans="1:23" x14ac:dyDescent="0.25">
      <c r="A6473" s="1">
        <v>1006098</v>
      </c>
      <c r="B6473" s="5" t="str">
        <f>VLOOKUP(H6473,'FIPS Basin X-walk'!$A$2:$F$3224,6,FALSE)</f>
        <v>Upper Mississippi Embaymnt</v>
      </c>
      <c r="C6473" s="1" t="s">
        <v>15706</v>
      </c>
      <c r="D6473" s="1"/>
      <c r="E6473" s="1"/>
      <c r="F6473" s="1" t="s">
        <v>15707</v>
      </c>
      <c r="G6473" s="1" t="s">
        <v>1838</v>
      </c>
      <c r="H6473" s="1">
        <v>29207</v>
      </c>
      <c r="I6473" s="1">
        <v>1006098</v>
      </c>
      <c r="J6473" s="1">
        <v>36.867800000000003</v>
      </c>
      <c r="K6473" s="1">
        <v>-89.839699999999993</v>
      </c>
      <c r="L6473" s="1"/>
      <c r="M6473" s="1" t="s">
        <v>1560</v>
      </c>
      <c r="N6473" s="1" t="s">
        <v>15447</v>
      </c>
      <c r="O6473" s="1">
        <v>2022</v>
      </c>
      <c r="P6473" s="1">
        <v>63825</v>
      </c>
      <c r="Q6473" s="1" t="s">
        <v>15708</v>
      </c>
      <c r="R6473" s="1"/>
      <c r="S6473" s="1" t="s">
        <v>24355</v>
      </c>
      <c r="T6473" s="1" t="s">
        <v>6826</v>
      </c>
      <c r="U6473" s="1"/>
      <c r="V6473" s="1" t="s">
        <v>7915</v>
      </c>
      <c r="W6473" s="1" t="s">
        <v>6828</v>
      </c>
    </row>
    <row r="6474" spans="1:23" x14ac:dyDescent="0.25">
      <c r="A6474" s="1">
        <v>1004687</v>
      </c>
      <c r="B6474" s="5" t="str">
        <f>VLOOKUP(H6474,'FIPS Basin X-walk'!$A$2:$F$3224,6,FALSE)</f>
        <v>Upper Mississippi Embaymnt</v>
      </c>
      <c r="C6474" s="1" t="s">
        <v>15712</v>
      </c>
      <c r="D6474" s="1"/>
      <c r="E6474" s="1"/>
      <c r="F6474" s="1" t="s">
        <v>15713</v>
      </c>
      <c r="G6474" s="1" t="s">
        <v>15710</v>
      </c>
      <c r="H6474" s="1">
        <v>29207</v>
      </c>
      <c r="I6474" s="1">
        <v>1004687</v>
      </c>
      <c r="J6474" s="1">
        <v>36.961460000000002</v>
      </c>
      <c r="K6474" s="1">
        <v>-89.867844000000005</v>
      </c>
      <c r="L6474" s="1"/>
      <c r="M6474" s="1" t="s">
        <v>1560</v>
      </c>
      <c r="N6474" s="1" t="s">
        <v>15447</v>
      </c>
      <c r="O6474" s="1">
        <v>2022</v>
      </c>
      <c r="P6474" s="1">
        <v>63825</v>
      </c>
      <c r="Q6474" s="1" t="s">
        <v>15714</v>
      </c>
      <c r="R6474" s="1"/>
      <c r="S6474" s="1" t="s">
        <v>24731</v>
      </c>
      <c r="T6474" s="1" t="s">
        <v>6826</v>
      </c>
      <c r="U6474" s="1"/>
      <c r="V6474" s="1" t="s">
        <v>11720</v>
      </c>
      <c r="W6474" s="1" t="s">
        <v>6826</v>
      </c>
    </row>
    <row r="6475" spans="1:23" x14ac:dyDescent="0.25">
      <c r="A6475" s="1">
        <v>1007023</v>
      </c>
      <c r="B6475" s="5" t="str">
        <f>VLOOKUP(H6475,'FIPS Basin X-walk'!$A$2:$F$3224,6,FALSE)</f>
        <v>Upper Mississippi Embaymnt</v>
      </c>
      <c r="C6475" s="1" t="s">
        <v>15709</v>
      </c>
      <c r="D6475" s="1"/>
      <c r="E6475" s="1"/>
      <c r="F6475" s="1" t="s">
        <v>15002</v>
      </c>
      <c r="G6475" s="1" t="s">
        <v>15710</v>
      </c>
      <c r="H6475" s="1">
        <v>29207</v>
      </c>
      <c r="I6475" s="1">
        <v>1007023</v>
      </c>
      <c r="J6475" s="1">
        <v>36.832771000000001</v>
      </c>
      <c r="K6475" s="1">
        <v>-89.941199999999995</v>
      </c>
      <c r="L6475" s="1"/>
      <c r="M6475" s="1" t="s">
        <v>1560</v>
      </c>
      <c r="N6475" s="1" t="s">
        <v>15447</v>
      </c>
      <c r="O6475" s="1">
        <v>2022</v>
      </c>
      <c r="P6475" s="1">
        <v>63841</v>
      </c>
      <c r="Q6475" s="1" t="s">
        <v>15711</v>
      </c>
      <c r="R6475" s="1"/>
      <c r="S6475" s="1" t="s">
        <v>24358</v>
      </c>
      <c r="T6475" s="1" t="s">
        <v>6826</v>
      </c>
      <c r="U6475" s="1"/>
      <c r="V6475" s="1" t="s">
        <v>6952</v>
      </c>
      <c r="W6475" s="1" t="s">
        <v>6826</v>
      </c>
    </row>
    <row r="6476" spans="1:23" x14ac:dyDescent="0.25">
      <c r="A6476" s="1">
        <v>1001187</v>
      </c>
      <c r="B6476" s="5" t="str">
        <f>VLOOKUP(H6476,'FIPS Basin X-walk'!$A$2:$F$3224,6,FALSE)</f>
        <v>Piedmont-Blue Ridge Prov</v>
      </c>
      <c r="C6476" s="1" t="s">
        <v>17518</v>
      </c>
      <c r="D6476" s="1"/>
      <c r="E6476" s="1" t="s">
        <v>6828</v>
      </c>
      <c r="F6476" s="1" t="s">
        <v>17519</v>
      </c>
      <c r="G6476" s="1" t="s">
        <v>1574</v>
      </c>
      <c r="H6476" s="1">
        <v>37169</v>
      </c>
      <c r="I6476" s="1">
        <v>1001187</v>
      </c>
      <c r="J6476" s="1">
        <v>36.281100000000002</v>
      </c>
      <c r="K6476" s="1">
        <v>-80.060299999999998</v>
      </c>
      <c r="L6476" s="1"/>
      <c r="M6476" s="1" t="s">
        <v>1530</v>
      </c>
      <c r="N6476" s="1" t="s">
        <v>17213</v>
      </c>
      <c r="O6476" s="1">
        <v>2022</v>
      </c>
      <c r="P6476" s="1">
        <v>27052</v>
      </c>
      <c r="Q6476" s="1" t="s">
        <v>17520</v>
      </c>
      <c r="R6476" s="1"/>
      <c r="S6476" s="1" t="s">
        <v>24355</v>
      </c>
      <c r="T6476" s="1" t="s">
        <v>6826</v>
      </c>
      <c r="U6476" s="1"/>
      <c r="V6476" s="1" t="s">
        <v>9621</v>
      </c>
      <c r="W6476" s="1" t="s">
        <v>6828</v>
      </c>
    </row>
    <row r="6477" spans="1:23" x14ac:dyDescent="0.25">
      <c r="A6477" s="1">
        <v>1007549</v>
      </c>
      <c r="B6477" s="5" t="str">
        <f>VLOOKUP(H6477,'FIPS Basin X-walk'!$A$2:$F$3224,6,FALSE)</f>
        <v>Great Basin Province</v>
      </c>
      <c r="C6477" s="1" t="s">
        <v>16145</v>
      </c>
      <c r="D6477" s="1"/>
      <c r="E6477" s="1"/>
      <c r="F6477" s="1" t="s">
        <v>16146</v>
      </c>
      <c r="G6477" s="1" t="s">
        <v>1937</v>
      </c>
      <c r="H6477" s="1">
        <v>32029</v>
      </c>
      <c r="I6477" s="1">
        <v>1007549</v>
      </c>
      <c r="J6477" s="1">
        <v>39.5625</v>
      </c>
      <c r="K6477" s="1">
        <v>-119.52500000000001</v>
      </c>
      <c r="L6477" s="1"/>
      <c r="M6477" s="1" t="s">
        <v>1550</v>
      </c>
      <c r="N6477" s="1" t="s">
        <v>12314</v>
      </c>
      <c r="O6477" s="1">
        <v>2022</v>
      </c>
      <c r="P6477" s="1">
        <v>89434</v>
      </c>
      <c r="Q6477" s="1" t="s">
        <v>16147</v>
      </c>
      <c r="R6477" s="1"/>
      <c r="S6477" s="1" t="s">
        <v>24355</v>
      </c>
      <c r="T6477" s="1" t="s">
        <v>6826</v>
      </c>
      <c r="U6477" s="1"/>
      <c r="V6477" s="1" t="s">
        <v>7232</v>
      </c>
      <c r="W6477" s="1" t="s">
        <v>6828</v>
      </c>
    </row>
    <row r="6478" spans="1:23" x14ac:dyDescent="0.25">
      <c r="A6478" s="1">
        <v>1003260</v>
      </c>
      <c r="B6478" s="5" t="str">
        <f>VLOOKUP(H6478,'FIPS Basin X-walk'!$A$2:$F$3224,6,FALSE)</f>
        <v>Great Basin Province</v>
      </c>
      <c r="C6478" s="1" t="s">
        <v>16148</v>
      </c>
      <c r="D6478" s="1"/>
      <c r="E6478" s="1"/>
      <c r="F6478" s="1" t="s">
        <v>16149</v>
      </c>
      <c r="G6478" s="1" t="s">
        <v>16143</v>
      </c>
      <c r="H6478" s="1">
        <v>32029</v>
      </c>
      <c r="I6478" s="1">
        <v>1003260</v>
      </c>
      <c r="J6478" s="1">
        <v>39.494940999999997</v>
      </c>
      <c r="K6478" s="1">
        <v>-119.611785</v>
      </c>
      <c r="L6478" s="1"/>
      <c r="M6478" s="1" t="s">
        <v>1550</v>
      </c>
      <c r="N6478" s="1" t="s">
        <v>12314</v>
      </c>
      <c r="O6478" s="1">
        <v>2022</v>
      </c>
      <c r="P6478" s="1">
        <v>89434</v>
      </c>
      <c r="Q6478" s="1" t="s">
        <v>16150</v>
      </c>
      <c r="R6478" s="1"/>
      <c r="S6478" s="1" t="s">
        <v>24358</v>
      </c>
      <c r="T6478" s="1" t="s">
        <v>6826</v>
      </c>
      <c r="U6478" s="1"/>
      <c r="V6478" s="1" t="s">
        <v>6878</v>
      </c>
      <c r="W6478" s="1" t="s">
        <v>6828</v>
      </c>
    </row>
    <row r="6479" spans="1:23" x14ac:dyDescent="0.25">
      <c r="A6479" s="1">
        <v>1004748</v>
      </c>
      <c r="B6479" s="5" t="str">
        <f>VLOOKUP(H6479,'FIPS Basin X-walk'!$A$2:$F$3224,6,FALSE)</f>
        <v>Great Basin Province</v>
      </c>
      <c r="C6479" s="1" t="s">
        <v>16141</v>
      </c>
      <c r="D6479" s="1"/>
      <c r="E6479" s="1"/>
      <c r="F6479" s="1" t="s">
        <v>16142</v>
      </c>
      <c r="G6479" s="1" t="s">
        <v>16143</v>
      </c>
      <c r="H6479" s="1">
        <v>32029</v>
      </c>
      <c r="I6479" s="1">
        <v>1004748</v>
      </c>
      <c r="J6479" s="1">
        <v>39.559040000000003</v>
      </c>
      <c r="K6479" s="1">
        <v>-119.51061</v>
      </c>
      <c r="L6479" s="1"/>
      <c r="M6479" s="1" t="s">
        <v>1550</v>
      </c>
      <c r="N6479" s="1" t="s">
        <v>12314</v>
      </c>
      <c r="O6479" s="1">
        <v>2022</v>
      </c>
      <c r="P6479" s="1">
        <v>89437</v>
      </c>
      <c r="Q6479" s="1" t="s">
        <v>16144</v>
      </c>
      <c r="R6479" s="1"/>
      <c r="S6479" s="1" t="s">
        <v>24355</v>
      </c>
      <c r="T6479" s="1" t="s">
        <v>6826</v>
      </c>
      <c r="U6479" s="1"/>
      <c r="V6479" s="1" t="s">
        <v>25391</v>
      </c>
      <c r="W6479" s="1" t="s">
        <v>6826</v>
      </c>
    </row>
    <row r="6480" spans="1:23" x14ac:dyDescent="0.25">
      <c r="A6480" s="1">
        <v>1000448</v>
      </c>
      <c r="B6480" s="5" t="str">
        <f>VLOOKUP(H6480,'FIPS Basin X-walk'!$A$2:$F$3224,6,FALSE)</f>
        <v>Iowa Shelf</v>
      </c>
      <c r="C6480" s="1" t="s">
        <v>12317</v>
      </c>
      <c r="D6480" s="1"/>
      <c r="E6480" s="1"/>
      <c r="F6480" s="1" t="s">
        <v>12308</v>
      </c>
      <c r="G6480" s="1" t="s">
        <v>1835</v>
      </c>
      <c r="H6480" s="1">
        <v>19169</v>
      </c>
      <c r="I6480" s="1">
        <v>1000448</v>
      </c>
      <c r="J6480" s="1">
        <v>42.026899999999998</v>
      </c>
      <c r="K6480" s="1">
        <v>-93.582800000000006</v>
      </c>
      <c r="L6480" s="1"/>
      <c r="M6480" s="1" t="s">
        <v>1500</v>
      </c>
      <c r="N6480" s="1" t="s">
        <v>11970</v>
      </c>
      <c r="O6480" s="1">
        <v>2022</v>
      </c>
      <c r="P6480" s="1">
        <v>50010</v>
      </c>
      <c r="Q6480" s="1" t="s">
        <v>12318</v>
      </c>
      <c r="R6480" s="1"/>
      <c r="S6480" s="1" t="s">
        <v>24355</v>
      </c>
      <c r="T6480" s="1" t="s">
        <v>6826</v>
      </c>
      <c r="U6480" s="1"/>
      <c r="V6480" s="1" t="s">
        <v>24520</v>
      </c>
      <c r="W6480" s="1" t="s">
        <v>6828</v>
      </c>
    </row>
    <row r="6481" spans="1:23" x14ac:dyDescent="0.25">
      <c r="A6481" s="1">
        <v>1005802</v>
      </c>
      <c r="B6481" s="5" t="str">
        <f>VLOOKUP(H6481,'FIPS Basin X-walk'!$A$2:$F$3224,6,FALSE)</f>
        <v>Iowa Shelf</v>
      </c>
      <c r="C6481" s="1" t="s">
        <v>12311</v>
      </c>
      <c r="D6481" s="1"/>
      <c r="E6481" s="1" t="s">
        <v>6828</v>
      </c>
      <c r="F6481" s="1" t="s">
        <v>12308</v>
      </c>
      <c r="G6481" s="1" t="s">
        <v>1835</v>
      </c>
      <c r="H6481" s="1">
        <v>19169</v>
      </c>
      <c r="I6481" s="1">
        <v>1005802</v>
      </c>
      <c r="J6481" s="1">
        <v>42.024700000000003</v>
      </c>
      <c r="K6481" s="1">
        <v>-93.606899999999996</v>
      </c>
      <c r="L6481" s="1"/>
      <c r="M6481" s="1" t="s">
        <v>1500</v>
      </c>
      <c r="N6481" s="1" t="s">
        <v>11970</v>
      </c>
      <c r="O6481" s="1">
        <v>2022</v>
      </c>
      <c r="P6481" s="1">
        <v>50010</v>
      </c>
      <c r="Q6481" s="1" t="s">
        <v>12312</v>
      </c>
      <c r="R6481" s="1"/>
      <c r="S6481" s="1" t="s">
        <v>24355</v>
      </c>
      <c r="T6481" s="1" t="s">
        <v>6826</v>
      </c>
      <c r="U6481" s="1"/>
      <c r="V6481" s="1" t="s">
        <v>24520</v>
      </c>
      <c r="W6481" s="1" t="s">
        <v>6828</v>
      </c>
    </row>
    <row r="6482" spans="1:23" x14ac:dyDescent="0.25">
      <c r="A6482" s="1">
        <v>1002641</v>
      </c>
      <c r="B6482" s="5" t="str">
        <f>VLOOKUP(H6482,'FIPS Basin X-walk'!$A$2:$F$3224,6,FALSE)</f>
        <v>Iowa Shelf</v>
      </c>
      <c r="C6482" s="1" t="s">
        <v>12319</v>
      </c>
      <c r="D6482" s="1"/>
      <c r="E6482" s="1"/>
      <c r="F6482" s="1" t="s">
        <v>12308</v>
      </c>
      <c r="G6482" s="1" t="s">
        <v>12309</v>
      </c>
      <c r="H6482" s="1">
        <v>19169</v>
      </c>
      <c r="I6482" s="1">
        <v>1002641</v>
      </c>
      <c r="J6482" s="1">
        <v>42.027734000000002</v>
      </c>
      <c r="K6482" s="1">
        <v>-93.639465999999999</v>
      </c>
      <c r="L6482" s="1"/>
      <c r="M6482" s="1" t="s">
        <v>1500</v>
      </c>
      <c r="N6482" s="1" t="s">
        <v>11970</v>
      </c>
      <c r="O6482" s="1">
        <v>2022</v>
      </c>
      <c r="P6482" s="1">
        <v>50011</v>
      </c>
      <c r="Q6482" s="1" t="s">
        <v>12320</v>
      </c>
      <c r="R6482" s="1"/>
      <c r="S6482" s="1" t="s">
        <v>24379</v>
      </c>
      <c r="T6482" s="1" t="s">
        <v>6828</v>
      </c>
      <c r="U6482" s="1"/>
      <c r="V6482" s="1" t="s">
        <v>12321</v>
      </c>
      <c r="W6482" s="1" t="s">
        <v>6828</v>
      </c>
    </row>
    <row r="6483" spans="1:23" x14ac:dyDescent="0.25">
      <c r="A6483" s="1">
        <v>1002792</v>
      </c>
      <c r="B6483" s="5" t="str">
        <f>VLOOKUP(H6483,'FIPS Basin X-walk'!$A$2:$F$3224,6,FALSE)</f>
        <v>Iowa Shelf</v>
      </c>
      <c r="C6483" s="1" t="s">
        <v>12307</v>
      </c>
      <c r="D6483" s="1"/>
      <c r="E6483" s="1"/>
      <c r="F6483" s="1" t="s">
        <v>12308</v>
      </c>
      <c r="G6483" s="1" t="s">
        <v>12309</v>
      </c>
      <c r="H6483" s="1">
        <v>19169</v>
      </c>
      <c r="I6483" s="1">
        <v>1002792</v>
      </c>
      <c r="J6483" s="1">
        <v>42.047831000000002</v>
      </c>
      <c r="K6483" s="1">
        <v>-93.580449000000002</v>
      </c>
      <c r="L6483" s="1" t="s">
        <v>24994</v>
      </c>
      <c r="M6483" s="1" t="s">
        <v>1500</v>
      </c>
      <c r="N6483" s="1" t="s">
        <v>11970</v>
      </c>
      <c r="O6483" s="1">
        <v>2022</v>
      </c>
      <c r="P6483" s="1">
        <v>50010</v>
      </c>
      <c r="Q6483" s="1" t="s">
        <v>12310</v>
      </c>
      <c r="R6483" s="1" t="s">
        <v>24995</v>
      </c>
      <c r="S6483" s="1" t="s">
        <v>24802</v>
      </c>
      <c r="T6483" s="1" t="s">
        <v>6828</v>
      </c>
      <c r="U6483" s="1"/>
      <c r="V6483" s="1" t="s">
        <v>24409</v>
      </c>
      <c r="W6483" s="1" t="s">
        <v>6828</v>
      </c>
    </row>
    <row r="6484" spans="1:23" x14ac:dyDescent="0.25">
      <c r="A6484" s="1">
        <v>1003737</v>
      </c>
      <c r="B6484" s="5" t="str">
        <f>VLOOKUP(H6484,'FIPS Basin X-walk'!$A$2:$F$3224,6,FALSE)</f>
        <v>Iowa Shelf</v>
      </c>
      <c r="C6484" s="1" t="s">
        <v>12313</v>
      </c>
      <c r="D6484" s="1"/>
      <c r="E6484" s="1"/>
      <c r="F6484" s="1" t="s">
        <v>12314</v>
      </c>
      <c r="G6484" s="1" t="s">
        <v>12309</v>
      </c>
      <c r="H6484" s="1">
        <v>19169</v>
      </c>
      <c r="I6484" s="1">
        <v>1003737</v>
      </c>
      <c r="J6484" s="1">
        <v>42.023440000000001</v>
      </c>
      <c r="K6484" s="1">
        <v>-93.511709999999994</v>
      </c>
      <c r="L6484" s="1"/>
      <c r="M6484" s="1" t="s">
        <v>1500</v>
      </c>
      <c r="N6484" s="1" t="s">
        <v>11970</v>
      </c>
      <c r="O6484" s="1">
        <v>2022</v>
      </c>
      <c r="P6484" s="1">
        <v>50201</v>
      </c>
      <c r="Q6484" s="1" t="s">
        <v>12315</v>
      </c>
      <c r="R6484" s="1"/>
      <c r="S6484" s="1" t="s">
        <v>24378</v>
      </c>
      <c r="T6484" s="1" t="s">
        <v>6826</v>
      </c>
      <c r="U6484" s="1"/>
      <c r="V6484" s="1" t="s">
        <v>12316</v>
      </c>
      <c r="W6484" s="1" t="s">
        <v>6826</v>
      </c>
    </row>
    <row r="6485" spans="1:23" x14ac:dyDescent="0.25">
      <c r="A6485" s="1">
        <v>1012083</v>
      </c>
      <c r="B6485" s="5" t="str">
        <f>VLOOKUP(H6485,'FIPS Basin X-walk'!$A$2:$F$3224,6,FALSE)</f>
        <v>New England Province</v>
      </c>
      <c r="C6485" s="1" t="s">
        <v>16200</v>
      </c>
      <c r="D6485" s="1"/>
      <c r="E6485" s="1"/>
      <c r="F6485" s="1" t="s">
        <v>1609</v>
      </c>
      <c r="G6485" s="1" t="s">
        <v>16201</v>
      </c>
      <c r="H6485" s="1">
        <v>33017</v>
      </c>
      <c r="I6485" s="1">
        <v>1012083</v>
      </c>
      <c r="J6485" s="1">
        <v>43.136198999999998</v>
      </c>
      <c r="K6485" s="1">
        <v>-70.937909000000005</v>
      </c>
      <c r="L6485" s="1"/>
      <c r="M6485" s="1" t="s">
        <v>1667</v>
      </c>
      <c r="N6485" s="1" t="s">
        <v>16154</v>
      </c>
      <c r="O6485" s="1">
        <v>2022</v>
      </c>
      <c r="P6485" s="1">
        <v>3824</v>
      </c>
      <c r="Q6485" s="1" t="s">
        <v>16202</v>
      </c>
      <c r="R6485" s="1"/>
      <c r="S6485" s="1" t="s">
        <v>24379</v>
      </c>
      <c r="T6485" s="1" t="s">
        <v>6828</v>
      </c>
      <c r="U6485" s="1"/>
      <c r="V6485" s="1" t="s">
        <v>16203</v>
      </c>
      <c r="W6485" s="1" t="s">
        <v>6828</v>
      </c>
    </row>
    <row r="6486" spans="1:23" x14ac:dyDescent="0.25">
      <c r="A6486" s="1">
        <v>1007879</v>
      </c>
      <c r="B6486" s="5" t="str">
        <f>VLOOKUP(H6486,'FIPS Basin X-walk'!$A$2:$F$3224,6,FALSE)</f>
        <v>New England Province</v>
      </c>
      <c r="C6486" s="1" t="s">
        <v>16204</v>
      </c>
      <c r="D6486" s="1"/>
      <c r="E6486" s="1"/>
      <c r="F6486" s="1" t="s">
        <v>16205</v>
      </c>
      <c r="G6486" s="1" t="s">
        <v>16201</v>
      </c>
      <c r="H6486" s="1">
        <v>33017</v>
      </c>
      <c r="I6486" s="1">
        <v>1007879</v>
      </c>
      <c r="J6486" s="1">
        <v>43.273086999999997</v>
      </c>
      <c r="K6486" s="1">
        <v>-70.990343999999993</v>
      </c>
      <c r="L6486" s="1"/>
      <c r="M6486" s="1" t="s">
        <v>1667</v>
      </c>
      <c r="N6486" s="1" t="s">
        <v>16154</v>
      </c>
      <c r="O6486" s="1">
        <v>2022</v>
      </c>
      <c r="P6486" s="1">
        <v>3839</v>
      </c>
      <c r="Q6486" s="1" t="s">
        <v>16206</v>
      </c>
      <c r="R6486" s="1"/>
      <c r="S6486" s="1" t="s">
        <v>24358</v>
      </c>
      <c r="T6486" s="1" t="s">
        <v>6826</v>
      </c>
      <c r="U6486" s="1"/>
      <c r="V6486" s="1" t="s">
        <v>6878</v>
      </c>
      <c r="W6486" s="1" t="s">
        <v>6828</v>
      </c>
    </row>
    <row r="6487" spans="1:23" x14ac:dyDescent="0.25">
      <c r="A6487" s="1">
        <v>1000561</v>
      </c>
      <c r="B6487" s="5" t="str">
        <f>VLOOKUP(H6487,'FIPS Basin X-walk'!$A$2:$F$3224,6,FALSE)</f>
        <v>Williston Basin</v>
      </c>
      <c r="C6487" s="1" t="s">
        <v>17685</v>
      </c>
      <c r="D6487" s="1"/>
      <c r="E6487" s="1" t="s">
        <v>6828</v>
      </c>
      <c r="F6487" s="1" t="s">
        <v>17686</v>
      </c>
      <c r="G6487" s="1" t="s">
        <v>1906</v>
      </c>
      <c r="H6487" s="1">
        <v>38093</v>
      </c>
      <c r="I6487" s="1">
        <v>1000561</v>
      </c>
      <c r="J6487" s="1">
        <v>46.924999999999997</v>
      </c>
      <c r="K6487" s="1">
        <v>-98.5</v>
      </c>
      <c r="L6487" s="1"/>
      <c r="M6487" s="1" t="s">
        <v>1511</v>
      </c>
      <c r="N6487" s="1" t="s">
        <v>17561</v>
      </c>
      <c r="O6487" s="1">
        <v>2022</v>
      </c>
      <c r="P6487" s="1">
        <v>58481</v>
      </c>
      <c r="Q6487" s="1" t="s">
        <v>17687</v>
      </c>
      <c r="R6487" s="1"/>
      <c r="S6487" s="1" t="s">
        <v>24355</v>
      </c>
      <c r="T6487" s="1" t="s">
        <v>6826</v>
      </c>
      <c r="U6487" s="1"/>
      <c r="V6487" s="1" t="s">
        <v>14938</v>
      </c>
      <c r="W6487" s="1" t="s">
        <v>6828</v>
      </c>
    </row>
    <row r="6488" spans="1:23" x14ac:dyDescent="0.25">
      <c r="A6488" s="1">
        <v>1006865</v>
      </c>
      <c r="B6488" s="5" t="str">
        <f>VLOOKUP(H6488,'FIPS Basin X-walk'!$A$2:$F$3224,6,FALSE)</f>
        <v>Williston Basin</v>
      </c>
      <c r="C6488" s="1" t="s">
        <v>17681</v>
      </c>
      <c r="D6488" s="1"/>
      <c r="E6488" s="1"/>
      <c r="F6488" s="1" t="s">
        <v>16554</v>
      </c>
      <c r="G6488" s="1" t="s">
        <v>17682</v>
      </c>
      <c r="H6488" s="1">
        <v>38093</v>
      </c>
      <c r="I6488" s="1">
        <v>1006865</v>
      </c>
      <c r="J6488" s="1">
        <v>46.906480999999999</v>
      </c>
      <c r="K6488" s="1">
        <v>-98.620545000000007</v>
      </c>
      <c r="L6488" s="1"/>
      <c r="M6488" s="1" t="s">
        <v>1511</v>
      </c>
      <c r="N6488" s="1" t="s">
        <v>17561</v>
      </c>
      <c r="O6488" s="1">
        <v>2022</v>
      </c>
      <c r="P6488" s="1">
        <v>58401</v>
      </c>
      <c r="Q6488" s="1" t="s">
        <v>17683</v>
      </c>
      <c r="R6488" s="1"/>
      <c r="S6488" s="1" t="s">
        <v>24570</v>
      </c>
      <c r="T6488" s="1" t="s">
        <v>6826</v>
      </c>
      <c r="U6488" s="1"/>
      <c r="V6488" s="1" t="s">
        <v>17684</v>
      </c>
      <c r="W6488" s="1" t="s">
        <v>6826</v>
      </c>
    </row>
    <row r="6489" spans="1:23" x14ac:dyDescent="0.25">
      <c r="A6489" s="1">
        <v>1000092</v>
      </c>
      <c r="B6489" s="5" t="str">
        <f>VLOOKUP(H6489,'FIPS Basin X-walk'!$A$2:$F$3224,6,FALSE)</f>
        <v>New England Province</v>
      </c>
      <c r="C6489" s="1" t="s">
        <v>14145</v>
      </c>
      <c r="D6489" s="1"/>
      <c r="E6489" s="1"/>
      <c r="F6489" s="1" t="s">
        <v>14146</v>
      </c>
      <c r="G6489" s="1" t="s">
        <v>1595</v>
      </c>
      <c r="H6489" s="1">
        <v>25025</v>
      </c>
      <c r="I6489" s="1">
        <v>1000092</v>
      </c>
      <c r="J6489" s="1">
        <v>42.35</v>
      </c>
      <c r="K6489" s="1">
        <v>-71.058300000000003</v>
      </c>
      <c r="L6489" s="1"/>
      <c r="M6489" s="1" t="s">
        <v>1513</v>
      </c>
      <c r="N6489" s="1" t="s">
        <v>13980</v>
      </c>
      <c r="O6489" s="1">
        <v>2022</v>
      </c>
      <c r="P6489" s="1">
        <v>2111</v>
      </c>
      <c r="Q6489" s="1" t="s">
        <v>14147</v>
      </c>
      <c r="R6489" s="1"/>
      <c r="S6489" s="1" t="s">
        <v>24395</v>
      </c>
      <c r="T6489" s="1" t="s">
        <v>6826</v>
      </c>
      <c r="U6489" s="1"/>
      <c r="V6489" s="1" t="s">
        <v>24413</v>
      </c>
      <c r="W6489" s="1" t="s">
        <v>6828</v>
      </c>
    </row>
    <row r="6490" spans="1:23" x14ac:dyDescent="0.25">
      <c r="A6490" s="1">
        <v>1000114</v>
      </c>
      <c r="B6490" s="5" t="str">
        <f>VLOOKUP(H6490,'FIPS Basin X-walk'!$A$2:$F$3224,6,FALSE)</f>
        <v>Atlantic Coast Basin</v>
      </c>
      <c r="C6490" s="1" t="s">
        <v>17169</v>
      </c>
      <c r="D6490" s="1"/>
      <c r="E6490" s="1"/>
      <c r="F6490" s="1" t="s">
        <v>17164</v>
      </c>
      <c r="G6490" s="1" t="s">
        <v>1595</v>
      </c>
      <c r="H6490" s="1">
        <v>36103</v>
      </c>
      <c r="I6490" s="1">
        <v>1000114</v>
      </c>
      <c r="J6490" s="1">
        <v>40.786999999999999</v>
      </c>
      <c r="K6490" s="1">
        <v>-73.293300000000002</v>
      </c>
      <c r="L6490" s="1"/>
      <c r="M6490" s="1" t="s">
        <v>1481</v>
      </c>
      <c r="N6490" s="1" t="s">
        <v>16632</v>
      </c>
      <c r="O6490" s="1">
        <v>2022</v>
      </c>
      <c r="P6490" s="1">
        <v>11717</v>
      </c>
      <c r="Q6490" s="1" t="s">
        <v>17170</v>
      </c>
      <c r="R6490" s="1"/>
      <c r="S6490" s="1" t="s">
        <v>24355</v>
      </c>
      <c r="T6490" s="1" t="s">
        <v>6826</v>
      </c>
      <c r="U6490" s="1"/>
      <c r="V6490" s="1" t="s">
        <v>16668</v>
      </c>
      <c r="W6490" s="1" t="s">
        <v>6828</v>
      </c>
    </row>
    <row r="6491" spans="1:23" x14ac:dyDescent="0.25">
      <c r="A6491" s="1">
        <v>1000267</v>
      </c>
      <c r="B6491" s="5" t="str">
        <f>VLOOKUP(H6491,'FIPS Basin X-walk'!$A$2:$F$3224,6,FALSE)</f>
        <v>Atlantic Coast Basin</v>
      </c>
      <c r="C6491" s="1" t="s">
        <v>17163</v>
      </c>
      <c r="D6491" s="1"/>
      <c r="E6491" s="1"/>
      <c r="F6491" s="1" t="s">
        <v>17164</v>
      </c>
      <c r="G6491" s="1" t="s">
        <v>1595</v>
      </c>
      <c r="H6491" s="1">
        <v>36103</v>
      </c>
      <c r="I6491" s="1">
        <v>1000267</v>
      </c>
      <c r="J6491" s="1">
        <v>40.786099999999998</v>
      </c>
      <c r="K6491" s="1">
        <v>-73.293099999999995</v>
      </c>
      <c r="L6491" s="1"/>
      <c r="M6491" s="1" t="s">
        <v>1481</v>
      </c>
      <c r="N6491" s="1" t="s">
        <v>16632</v>
      </c>
      <c r="O6491" s="1">
        <v>2022</v>
      </c>
      <c r="P6491" s="1">
        <v>11717</v>
      </c>
      <c r="Q6491" s="1" t="s">
        <v>17165</v>
      </c>
      <c r="R6491" s="1"/>
      <c r="S6491" s="1" t="s">
        <v>24355</v>
      </c>
      <c r="T6491" s="1" t="s">
        <v>6826</v>
      </c>
      <c r="U6491" s="1"/>
      <c r="V6491" s="1" t="s">
        <v>8783</v>
      </c>
      <c r="W6491" s="1" t="s">
        <v>6828</v>
      </c>
    </row>
    <row r="6492" spans="1:23" x14ac:dyDescent="0.25">
      <c r="A6492" s="1">
        <v>1000322</v>
      </c>
      <c r="B6492" s="5" t="str">
        <f>VLOOKUP(H6492,'FIPS Basin X-walk'!$A$2:$F$3224,6,FALSE)</f>
        <v>Atlantic Coast Basin</v>
      </c>
      <c r="C6492" s="1" t="s">
        <v>17133</v>
      </c>
      <c r="D6492" s="1"/>
      <c r="E6492" s="1"/>
      <c r="F6492" s="1" t="s">
        <v>17134</v>
      </c>
      <c r="G6492" s="1" t="s">
        <v>1595</v>
      </c>
      <c r="H6492" s="1">
        <v>36103</v>
      </c>
      <c r="I6492" s="1">
        <v>1000322</v>
      </c>
      <c r="J6492" s="1">
        <v>41.105600000000003</v>
      </c>
      <c r="K6492" s="1">
        <v>-72.3767</v>
      </c>
      <c r="L6492" s="1"/>
      <c r="M6492" s="1" t="s">
        <v>1481</v>
      </c>
      <c r="N6492" s="1" t="s">
        <v>16632</v>
      </c>
      <c r="O6492" s="1">
        <v>2022</v>
      </c>
      <c r="P6492" s="1">
        <v>11944</v>
      </c>
      <c r="Q6492" s="1" t="s">
        <v>24471</v>
      </c>
      <c r="R6492" s="1"/>
      <c r="S6492" s="1" t="s">
        <v>24355</v>
      </c>
      <c r="T6492" s="1" t="s">
        <v>6826</v>
      </c>
      <c r="U6492" s="1"/>
      <c r="V6492" s="1" t="s">
        <v>17135</v>
      </c>
      <c r="W6492" s="1" t="s">
        <v>6828</v>
      </c>
    </row>
    <row r="6493" spans="1:23" x14ac:dyDescent="0.25">
      <c r="A6493" s="1">
        <v>1001113</v>
      </c>
      <c r="B6493" s="5" t="str">
        <f>VLOOKUP(H6493,'FIPS Basin X-walk'!$A$2:$F$3224,6,FALSE)</f>
        <v>Atlantic Coast Basin</v>
      </c>
      <c r="C6493" s="1" t="s">
        <v>17142</v>
      </c>
      <c r="D6493" s="1"/>
      <c r="E6493" s="1"/>
      <c r="F6493" s="1" t="s">
        <v>17131</v>
      </c>
      <c r="G6493" s="1" t="s">
        <v>1595</v>
      </c>
      <c r="H6493" s="1">
        <v>36103</v>
      </c>
      <c r="I6493" s="1">
        <v>1001113</v>
      </c>
      <c r="J6493" s="1">
        <v>40.815300000000001</v>
      </c>
      <c r="K6493" s="1">
        <v>-73.064400000000006</v>
      </c>
      <c r="L6493" s="1"/>
      <c r="M6493" s="1" t="s">
        <v>1481</v>
      </c>
      <c r="N6493" s="1" t="s">
        <v>16632</v>
      </c>
      <c r="O6493" s="1">
        <v>2022</v>
      </c>
      <c r="P6493" s="1">
        <v>11742</v>
      </c>
      <c r="Q6493" s="1" t="s">
        <v>17143</v>
      </c>
      <c r="R6493" s="1"/>
      <c r="S6493" s="1" t="s">
        <v>24355</v>
      </c>
      <c r="T6493" s="1" t="s">
        <v>6826</v>
      </c>
      <c r="U6493" s="1"/>
      <c r="V6493" s="1" t="s">
        <v>16668</v>
      </c>
      <c r="W6493" s="1" t="s">
        <v>6828</v>
      </c>
    </row>
    <row r="6494" spans="1:23" x14ac:dyDescent="0.25">
      <c r="A6494" s="1">
        <v>1001183</v>
      </c>
      <c r="B6494" s="5" t="str">
        <f>VLOOKUP(H6494,'FIPS Basin X-walk'!$A$2:$F$3224,6,FALSE)</f>
        <v>Atlantic Coast Basin</v>
      </c>
      <c r="C6494" s="1" t="s">
        <v>17130</v>
      </c>
      <c r="D6494" s="1"/>
      <c r="E6494" s="1"/>
      <c r="F6494" s="1" t="s">
        <v>17131</v>
      </c>
      <c r="G6494" s="1" t="s">
        <v>1595</v>
      </c>
      <c r="H6494" s="1">
        <v>36103</v>
      </c>
      <c r="I6494" s="1">
        <v>1001183</v>
      </c>
      <c r="J6494" s="1">
        <v>40.815300000000001</v>
      </c>
      <c r="K6494" s="1">
        <v>-73.066400000000002</v>
      </c>
      <c r="L6494" s="1"/>
      <c r="M6494" s="1" t="s">
        <v>1481</v>
      </c>
      <c r="N6494" s="1" t="s">
        <v>16632</v>
      </c>
      <c r="O6494" s="1">
        <v>2022</v>
      </c>
      <c r="P6494" s="1">
        <v>11742</v>
      </c>
      <c r="Q6494" s="1" t="s">
        <v>17132</v>
      </c>
      <c r="R6494" s="1" t="s">
        <v>24435</v>
      </c>
      <c r="S6494" s="1" t="s">
        <v>24355</v>
      </c>
      <c r="T6494" s="1" t="s">
        <v>6826</v>
      </c>
      <c r="U6494" s="1"/>
      <c r="V6494" s="1" t="s">
        <v>14074</v>
      </c>
      <c r="W6494" s="1" t="s">
        <v>6828</v>
      </c>
    </row>
    <row r="6495" spans="1:23" x14ac:dyDescent="0.25">
      <c r="A6495" s="1">
        <v>1000771</v>
      </c>
      <c r="B6495" s="5" t="str">
        <f>VLOOKUP(H6495,'FIPS Basin X-walk'!$A$2:$F$3224,6,FALSE)</f>
        <v>Atlantic Coast Basin</v>
      </c>
      <c r="C6495" s="1" t="s">
        <v>17136</v>
      </c>
      <c r="D6495" s="1"/>
      <c r="E6495" s="1"/>
      <c r="F6495" s="1" t="s">
        <v>17137</v>
      </c>
      <c r="G6495" s="1" t="s">
        <v>1595</v>
      </c>
      <c r="H6495" s="1">
        <v>36103</v>
      </c>
      <c r="I6495" s="1">
        <v>1000771</v>
      </c>
      <c r="J6495" s="1">
        <v>40.923099999999998</v>
      </c>
      <c r="K6495" s="1">
        <v>-73.341700000000003</v>
      </c>
      <c r="L6495" s="1"/>
      <c r="M6495" s="1" t="s">
        <v>1481</v>
      </c>
      <c r="N6495" s="1" t="s">
        <v>16632</v>
      </c>
      <c r="O6495" s="1">
        <v>2022</v>
      </c>
      <c r="P6495" s="1">
        <v>11768</v>
      </c>
      <c r="Q6495" s="1" t="s">
        <v>17138</v>
      </c>
      <c r="R6495" s="1" t="s">
        <v>24359</v>
      </c>
      <c r="S6495" s="1" t="s">
        <v>24355</v>
      </c>
      <c r="T6495" s="1" t="s">
        <v>6826</v>
      </c>
      <c r="U6495" s="1"/>
      <c r="V6495" s="1" t="s">
        <v>14074</v>
      </c>
      <c r="W6495" s="1" t="s">
        <v>6828</v>
      </c>
    </row>
    <row r="6496" spans="1:23" x14ac:dyDescent="0.25">
      <c r="A6496" s="1">
        <v>1005784</v>
      </c>
      <c r="B6496" s="5" t="str">
        <f>VLOOKUP(H6496,'FIPS Basin X-walk'!$A$2:$F$3224,6,FALSE)</f>
        <v>Atlantic Coast Basin</v>
      </c>
      <c r="C6496" s="1" t="s">
        <v>17144</v>
      </c>
      <c r="D6496" s="1"/>
      <c r="E6496" s="1"/>
      <c r="F6496" s="1" t="s">
        <v>17145</v>
      </c>
      <c r="G6496" s="1" t="s">
        <v>1595</v>
      </c>
      <c r="H6496" s="1">
        <v>36103</v>
      </c>
      <c r="I6496" s="1">
        <v>1005784</v>
      </c>
      <c r="J6496" s="1">
        <v>40.950299999999999</v>
      </c>
      <c r="K6496" s="1">
        <v>-73.078599999999994</v>
      </c>
      <c r="L6496" s="1"/>
      <c r="M6496" s="1" t="s">
        <v>1481</v>
      </c>
      <c r="N6496" s="1" t="s">
        <v>16632</v>
      </c>
      <c r="O6496" s="1">
        <v>2022</v>
      </c>
      <c r="P6496" s="1">
        <v>11777</v>
      </c>
      <c r="Q6496" s="1" t="s">
        <v>17146</v>
      </c>
      <c r="R6496" s="1"/>
      <c r="S6496" s="1" t="s">
        <v>24355</v>
      </c>
      <c r="T6496" s="1" t="s">
        <v>6826</v>
      </c>
      <c r="U6496" s="1"/>
      <c r="V6496" s="1" t="s">
        <v>14074</v>
      </c>
      <c r="W6496" s="1" t="s">
        <v>6828</v>
      </c>
    </row>
    <row r="6497" spans="1:23" x14ac:dyDescent="0.25">
      <c r="A6497" s="1">
        <v>1000268</v>
      </c>
      <c r="B6497" s="5" t="str">
        <f>VLOOKUP(H6497,'FIPS Basin X-walk'!$A$2:$F$3224,6,FALSE)</f>
        <v>Atlantic Coast Basin</v>
      </c>
      <c r="C6497" s="1" t="s">
        <v>17151</v>
      </c>
      <c r="D6497" s="1"/>
      <c r="E6497" s="1"/>
      <c r="F6497" s="1" t="s">
        <v>17152</v>
      </c>
      <c r="G6497" s="1" t="s">
        <v>1595</v>
      </c>
      <c r="H6497" s="1">
        <v>36103</v>
      </c>
      <c r="I6497" s="1">
        <v>1000268</v>
      </c>
      <c r="J6497" s="1">
        <v>40.9572</v>
      </c>
      <c r="K6497" s="1">
        <v>-72.866399999999999</v>
      </c>
      <c r="L6497" s="1"/>
      <c r="M6497" s="1" t="s">
        <v>1481</v>
      </c>
      <c r="N6497" s="1" t="s">
        <v>16632</v>
      </c>
      <c r="O6497" s="1">
        <v>2022</v>
      </c>
      <c r="P6497" s="1">
        <v>11719</v>
      </c>
      <c r="Q6497" s="1" t="s">
        <v>17153</v>
      </c>
      <c r="R6497" s="1"/>
      <c r="S6497" s="1" t="s">
        <v>24355</v>
      </c>
      <c r="T6497" s="1" t="s">
        <v>6826</v>
      </c>
      <c r="U6497" s="1"/>
      <c r="V6497" s="1" t="s">
        <v>8783</v>
      </c>
      <c r="W6497" s="1" t="s">
        <v>6828</v>
      </c>
    </row>
    <row r="6498" spans="1:23" x14ac:dyDescent="0.25">
      <c r="A6498" s="1">
        <v>1001270</v>
      </c>
      <c r="B6498" s="5" t="str">
        <f>VLOOKUP(H6498,'FIPS Basin X-walk'!$A$2:$F$3224,6,FALSE)</f>
        <v>Atlantic Coast Basin</v>
      </c>
      <c r="C6498" s="1" t="s">
        <v>17124</v>
      </c>
      <c r="D6498" s="1"/>
      <c r="E6498" s="1"/>
      <c r="F6498" s="1" t="s">
        <v>17125</v>
      </c>
      <c r="G6498" s="1" t="s">
        <v>1595</v>
      </c>
      <c r="H6498" s="1">
        <v>36103</v>
      </c>
      <c r="I6498" s="1">
        <v>1001270</v>
      </c>
      <c r="J6498" s="1">
        <v>40.916800000000002</v>
      </c>
      <c r="K6498" s="1">
        <v>-73.129199999999997</v>
      </c>
      <c r="L6498" s="1"/>
      <c r="M6498" s="1" t="s">
        <v>1481</v>
      </c>
      <c r="N6498" s="1" t="s">
        <v>16632</v>
      </c>
      <c r="O6498" s="1">
        <v>2022</v>
      </c>
      <c r="P6498" s="1">
        <v>11794</v>
      </c>
      <c r="Q6498" s="1" t="s">
        <v>17126</v>
      </c>
      <c r="R6498" s="1"/>
      <c r="S6498" s="1" t="s">
        <v>24355</v>
      </c>
      <c r="T6498" s="1" t="s">
        <v>6828</v>
      </c>
      <c r="U6498" s="1"/>
      <c r="V6498" s="1" t="s">
        <v>24404</v>
      </c>
      <c r="W6498" s="1" t="s">
        <v>6828</v>
      </c>
    </row>
    <row r="6499" spans="1:23" x14ac:dyDescent="0.25">
      <c r="A6499" s="1">
        <v>1001080</v>
      </c>
      <c r="B6499" s="5" t="str">
        <f>VLOOKUP(H6499,'FIPS Basin X-walk'!$A$2:$F$3224,6,FALSE)</f>
        <v>Atlantic Coast Basin</v>
      </c>
      <c r="C6499" s="1" t="s">
        <v>17127</v>
      </c>
      <c r="D6499" s="1"/>
      <c r="E6499" s="1"/>
      <c r="F6499" s="1" t="s">
        <v>17128</v>
      </c>
      <c r="G6499" s="1" t="s">
        <v>1595</v>
      </c>
      <c r="H6499" s="1">
        <v>36103</v>
      </c>
      <c r="I6499" s="1">
        <v>1001080</v>
      </c>
      <c r="J6499" s="1">
        <v>40.956899999999997</v>
      </c>
      <c r="K6499" s="1">
        <v>-72.877399999999994</v>
      </c>
      <c r="L6499" s="1"/>
      <c r="M6499" s="1" t="s">
        <v>1481</v>
      </c>
      <c r="N6499" s="1" t="s">
        <v>16632</v>
      </c>
      <c r="O6499" s="1">
        <v>2022</v>
      </c>
      <c r="P6499" s="1">
        <v>11786</v>
      </c>
      <c r="Q6499" s="1" t="s">
        <v>17129</v>
      </c>
      <c r="R6499" s="1"/>
      <c r="S6499" s="1" t="s">
        <v>24355</v>
      </c>
      <c r="T6499" s="1" t="s">
        <v>6826</v>
      </c>
      <c r="U6499" s="1"/>
      <c r="V6499" s="1" t="s">
        <v>14074</v>
      </c>
      <c r="W6499" s="1" t="s">
        <v>6828</v>
      </c>
    </row>
    <row r="6500" spans="1:23" x14ac:dyDescent="0.25">
      <c r="A6500" s="1">
        <v>1000456</v>
      </c>
      <c r="B6500" s="5" t="str">
        <f>VLOOKUP(H6500,'FIPS Basin X-walk'!$A$2:$F$3224,6,FALSE)</f>
        <v>Atlantic Coast Basin</v>
      </c>
      <c r="C6500" s="1" t="s">
        <v>17161</v>
      </c>
      <c r="D6500" s="1"/>
      <c r="E6500" s="1"/>
      <c r="F6500" s="1" t="s">
        <v>17155</v>
      </c>
      <c r="G6500" s="1" t="s">
        <v>1595</v>
      </c>
      <c r="H6500" s="1">
        <v>36103</v>
      </c>
      <c r="I6500" s="1">
        <v>1000456</v>
      </c>
      <c r="J6500" s="1">
        <v>40.735799999999998</v>
      </c>
      <c r="K6500" s="1">
        <v>-73.388099999999994</v>
      </c>
      <c r="L6500" s="1"/>
      <c r="M6500" s="1" t="s">
        <v>1481</v>
      </c>
      <c r="N6500" s="1" t="s">
        <v>16632</v>
      </c>
      <c r="O6500" s="1">
        <v>2022</v>
      </c>
      <c r="P6500" s="1">
        <v>11704</v>
      </c>
      <c r="Q6500" s="1" t="s">
        <v>17162</v>
      </c>
      <c r="R6500" s="1"/>
      <c r="S6500" s="1" t="s">
        <v>24355</v>
      </c>
      <c r="T6500" s="1" t="s">
        <v>6828</v>
      </c>
      <c r="U6500" s="1"/>
      <c r="V6500" s="1" t="s">
        <v>8783</v>
      </c>
      <c r="W6500" s="1" t="s">
        <v>6828</v>
      </c>
    </row>
    <row r="6501" spans="1:23" x14ac:dyDescent="0.25">
      <c r="A6501" s="1">
        <v>1000450</v>
      </c>
      <c r="B6501" s="5" t="str">
        <f>VLOOKUP(H6501,'FIPS Basin X-walk'!$A$2:$F$3224,6,FALSE)</f>
        <v>Atlantic Coast Basin</v>
      </c>
      <c r="C6501" s="1" t="s">
        <v>17157</v>
      </c>
      <c r="D6501" s="1"/>
      <c r="E6501" s="1"/>
      <c r="F6501" s="1" t="s">
        <v>17158</v>
      </c>
      <c r="G6501" s="1" t="s">
        <v>1595</v>
      </c>
      <c r="H6501" s="1">
        <v>36103</v>
      </c>
      <c r="I6501" s="1">
        <v>1000450</v>
      </c>
      <c r="J6501" s="1">
        <v>40.8142</v>
      </c>
      <c r="K6501" s="1">
        <v>-72.940299999999993</v>
      </c>
      <c r="L6501" s="1"/>
      <c r="M6501" s="1" t="s">
        <v>1481</v>
      </c>
      <c r="N6501" s="1" t="s">
        <v>16632</v>
      </c>
      <c r="O6501" s="1">
        <v>2022</v>
      </c>
      <c r="P6501" s="1">
        <v>11719</v>
      </c>
      <c r="Q6501" s="1" t="s">
        <v>17159</v>
      </c>
      <c r="R6501" s="1"/>
      <c r="S6501" s="1" t="s">
        <v>24355</v>
      </c>
      <c r="T6501" s="1" t="s">
        <v>6826</v>
      </c>
      <c r="U6501" s="1"/>
      <c r="V6501" s="1" t="s">
        <v>17160</v>
      </c>
      <c r="W6501" s="1" t="s">
        <v>6828</v>
      </c>
    </row>
    <row r="6502" spans="1:23" x14ac:dyDescent="0.25">
      <c r="A6502" s="1">
        <v>1014304</v>
      </c>
      <c r="B6502" s="5" t="str">
        <f>VLOOKUP(H6502,'FIPS Basin X-walk'!$A$2:$F$3224,6,FALSE)</f>
        <v>Atlantic Coast Basin</v>
      </c>
      <c r="C6502" s="1" t="s">
        <v>26977</v>
      </c>
      <c r="D6502" s="1"/>
      <c r="E6502" s="1"/>
      <c r="F6502" s="1" t="s">
        <v>1595</v>
      </c>
      <c r="G6502" s="1" t="s">
        <v>26978</v>
      </c>
      <c r="H6502" s="1">
        <v>51800</v>
      </c>
      <c r="I6502" s="1">
        <v>1014304</v>
      </c>
      <c r="J6502" s="1">
        <v>36.756399999999999</v>
      </c>
      <c r="K6502" s="1">
        <v>-76.509150000000005</v>
      </c>
      <c r="L6502" s="1"/>
      <c r="M6502" s="1" t="s">
        <v>1486</v>
      </c>
      <c r="N6502" s="1" t="s">
        <v>15119</v>
      </c>
      <c r="O6502" s="1">
        <v>2022</v>
      </c>
      <c r="P6502" s="1">
        <v>23434</v>
      </c>
      <c r="Q6502" s="1" t="s">
        <v>26979</v>
      </c>
      <c r="R6502" s="1"/>
      <c r="S6502" s="1" t="s">
        <v>24358</v>
      </c>
      <c r="T6502" s="1" t="s">
        <v>6826</v>
      </c>
      <c r="U6502" s="1"/>
      <c r="V6502" s="1" t="s">
        <v>26980</v>
      </c>
      <c r="W6502" s="1" t="s">
        <v>6826</v>
      </c>
    </row>
    <row r="6503" spans="1:23" x14ac:dyDescent="0.25">
      <c r="A6503" s="1">
        <v>1000580</v>
      </c>
      <c r="B6503" s="5" t="str">
        <f>VLOOKUP(H6503,'FIPS Basin X-walk'!$A$2:$F$3224,6,FALSE)</f>
        <v>New England Province</v>
      </c>
      <c r="C6503" s="1" t="s">
        <v>14132</v>
      </c>
      <c r="D6503" s="1"/>
      <c r="E6503" s="1"/>
      <c r="F6503" s="1" t="s">
        <v>12959</v>
      </c>
      <c r="G6503" s="1" t="s">
        <v>14133</v>
      </c>
      <c r="H6503" s="1">
        <v>25025</v>
      </c>
      <c r="I6503" s="1">
        <v>1000580</v>
      </c>
      <c r="J6503" s="1">
        <v>42.336666999999998</v>
      </c>
      <c r="K6503" s="1">
        <v>-71.108333000000002</v>
      </c>
      <c r="L6503" s="1"/>
      <c r="M6503" s="1" t="s">
        <v>1513</v>
      </c>
      <c r="N6503" s="1" t="s">
        <v>13980</v>
      </c>
      <c r="O6503" s="1">
        <v>2022</v>
      </c>
      <c r="P6503" s="1">
        <v>2215</v>
      </c>
      <c r="Q6503" s="1" t="s">
        <v>14134</v>
      </c>
      <c r="R6503" s="1" t="s">
        <v>24355</v>
      </c>
      <c r="S6503" s="1" t="s">
        <v>24395</v>
      </c>
      <c r="T6503" s="1" t="s">
        <v>6828</v>
      </c>
      <c r="U6503" s="1"/>
      <c r="V6503" s="1" t="s">
        <v>14135</v>
      </c>
      <c r="W6503" s="1" t="s">
        <v>6826</v>
      </c>
    </row>
    <row r="6504" spans="1:23" x14ac:dyDescent="0.25">
      <c r="A6504" s="1">
        <v>1002274</v>
      </c>
      <c r="B6504" s="5" t="str">
        <f>VLOOKUP(H6504,'FIPS Basin X-walk'!$A$2:$F$3224,6,FALSE)</f>
        <v>New England Province</v>
      </c>
      <c r="C6504" s="1" t="s">
        <v>14148</v>
      </c>
      <c r="D6504" s="1"/>
      <c r="E6504" s="1"/>
      <c r="F6504" s="1" t="s">
        <v>14146</v>
      </c>
      <c r="G6504" s="1" t="s">
        <v>14133</v>
      </c>
      <c r="H6504" s="1">
        <v>25025</v>
      </c>
      <c r="I6504" s="1">
        <v>1002274</v>
      </c>
      <c r="J6504" s="1">
        <v>42.353949999999998</v>
      </c>
      <c r="K6504" s="1">
        <v>-71.122039999999998</v>
      </c>
      <c r="L6504" s="1"/>
      <c r="M6504" s="1" t="s">
        <v>1513</v>
      </c>
      <c r="N6504" s="1" t="s">
        <v>13980</v>
      </c>
      <c r="O6504" s="1">
        <v>2022</v>
      </c>
      <c r="P6504" s="1">
        <v>2134</v>
      </c>
      <c r="Q6504" s="1" t="s">
        <v>14149</v>
      </c>
      <c r="R6504" s="1"/>
      <c r="S6504" s="1" t="s">
        <v>24379</v>
      </c>
      <c r="T6504" s="1" t="s">
        <v>6826</v>
      </c>
      <c r="U6504" s="1"/>
      <c r="V6504" s="1" t="s">
        <v>14150</v>
      </c>
      <c r="W6504" s="1" t="s">
        <v>6826</v>
      </c>
    </row>
    <row r="6505" spans="1:23" x14ac:dyDescent="0.25">
      <c r="A6505" s="1">
        <v>1002497</v>
      </c>
      <c r="B6505" s="5" t="str">
        <f>VLOOKUP(H6505,'FIPS Basin X-walk'!$A$2:$F$3224,6,FALSE)</f>
        <v>New England Province</v>
      </c>
      <c r="C6505" s="1" t="s">
        <v>14139</v>
      </c>
      <c r="D6505" s="1"/>
      <c r="E6505" s="1"/>
      <c r="F6505" s="1" t="s">
        <v>12959</v>
      </c>
      <c r="G6505" s="1" t="s">
        <v>14133</v>
      </c>
      <c r="H6505" s="1">
        <v>25025</v>
      </c>
      <c r="I6505" s="1">
        <v>1002497</v>
      </c>
      <c r="J6505" s="1">
        <v>42.345120000000001</v>
      </c>
      <c r="K6505" s="1">
        <v>-71.054410000000004</v>
      </c>
      <c r="L6505" s="1"/>
      <c r="M6505" s="1" t="s">
        <v>1513</v>
      </c>
      <c r="N6505" s="1" t="s">
        <v>13980</v>
      </c>
      <c r="O6505" s="1">
        <v>2022</v>
      </c>
      <c r="P6505" s="1">
        <v>2127</v>
      </c>
      <c r="Q6505" s="1" t="s">
        <v>14140</v>
      </c>
      <c r="R6505" s="1"/>
      <c r="S6505" s="1" t="s">
        <v>24926</v>
      </c>
      <c r="T6505" s="1" t="s">
        <v>6826</v>
      </c>
      <c r="U6505" s="1"/>
      <c r="V6505" s="1" t="s">
        <v>9047</v>
      </c>
      <c r="W6505" s="1" t="s">
        <v>6826</v>
      </c>
    </row>
    <row r="6506" spans="1:23" x14ac:dyDescent="0.25">
      <c r="A6506" s="1">
        <v>1005277</v>
      </c>
      <c r="B6506" s="5" t="str">
        <f>VLOOKUP(H6506,'FIPS Basin X-walk'!$A$2:$F$3224,6,FALSE)</f>
        <v>New England Province</v>
      </c>
      <c r="C6506" s="1" t="s">
        <v>14136</v>
      </c>
      <c r="D6506" s="1"/>
      <c r="E6506" s="1"/>
      <c r="F6506" s="1" t="s">
        <v>12959</v>
      </c>
      <c r="G6506" s="1" t="s">
        <v>14133</v>
      </c>
      <c r="H6506" s="1">
        <v>25025</v>
      </c>
      <c r="I6506" s="1">
        <v>1005277</v>
      </c>
      <c r="J6506" s="1">
        <v>42.340119999999999</v>
      </c>
      <c r="K6506" s="1">
        <v>-71.089330000000004</v>
      </c>
      <c r="L6506" s="1"/>
      <c r="M6506" s="1" t="s">
        <v>1513</v>
      </c>
      <c r="N6506" s="1" t="s">
        <v>13980</v>
      </c>
      <c r="O6506" s="1">
        <v>2022</v>
      </c>
      <c r="P6506" s="1">
        <v>2115</v>
      </c>
      <c r="Q6506" s="1" t="s">
        <v>14137</v>
      </c>
      <c r="R6506" s="1"/>
      <c r="S6506" s="1" t="s">
        <v>24379</v>
      </c>
      <c r="T6506" s="1" t="s">
        <v>6826</v>
      </c>
      <c r="U6506" s="1"/>
      <c r="V6506" s="1" t="s">
        <v>14138</v>
      </c>
      <c r="W6506" s="1" t="s">
        <v>6826</v>
      </c>
    </row>
    <row r="6507" spans="1:23" x14ac:dyDescent="0.25">
      <c r="A6507" s="1">
        <v>1006452</v>
      </c>
      <c r="B6507" s="5" t="str">
        <f>VLOOKUP(H6507,'FIPS Basin X-walk'!$A$2:$F$3224,6,FALSE)</f>
        <v>New England Province</v>
      </c>
      <c r="C6507" s="1" t="s">
        <v>14141</v>
      </c>
      <c r="D6507" s="1"/>
      <c r="E6507" s="1"/>
      <c r="F6507" s="1" t="s">
        <v>14142</v>
      </c>
      <c r="G6507" s="1" t="s">
        <v>14133</v>
      </c>
      <c r="H6507" s="1">
        <v>25025</v>
      </c>
      <c r="I6507" s="1">
        <v>1006452</v>
      </c>
      <c r="J6507" s="1">
        <v>42.363529999999997</v>
      </c>
      <c r="K6507" s="1">
        <v>-71.025239999999997</v>
      </c>
      <c r="L6507" s="1"/>
      <c r="M6507" s="1" t="s">
        <v>1513</v>
      </c>
      <c r="N6507" s="1" t="s">
        <v>13980</v>
      </c>
      <c r="O6507" s="1">
        <v>2022</v>
      </c>
      <c r="P6507" s="1">
        <v>2128</v>
      </c>
      <c r="Q6507" s="1" t="s">
        <v>14143</v>
      </c>
      <c r="R6507" s="1"/>
      <c r="S6507" s="1" t="s">
        <v>25006</v>
      </c>
      <c r="T6507" s="1" t="s">
        <v>6828</v>
      </c>
      <c r="U6507" s="1"/>
      <c r="V6507" s="1" t="s">
        <v>14144</v>
      </c>
      <c r="W6507" s="1" t="s">
        <v>6826</v>
      </c>
    </row>
    <row r="6508" spans="1:23" x14ac:dyDescent="0.25">
      <c r="A6508" s="1">
        <v>1002400</v>
      </c>
      <c r="B6508" s="5" t="str">
        <f>VLOOKUP(H6508,'FIPS Basin X-walk'!$A$2:$F$3224,6,FALSE)</f>
        <v>Atlantic Coast Basin</v>
      </c>
      <c r="C6508" s="1" t="s">
        <v>17139</v>
      </c>
      <c r="D6508" s="1"/>
      <c r="E6508" s="1"/>
      <c r="F6508" s="1" t="s">
        <v>17140</v>
      </c>
      <c r="G6508" s="1" t="s">
        <v>14133</v>
      </c>
      <c r="H6508" s="1">
        <v>36103</v>
      </c>
      <c r="I6508" s="1">
        <v>1002400</v>
      </c>
      <c r="J6508" s="1">
        <v>40.881700000000002</v>
      </c>
      <c r="K6508" s="1">
        <v>-73.289900000000003</v>
      </c>
      <c r="L6508" s="1"/>
      <c r="M6508" s="1" t="s">
        <v>1481</v>
      </c>
      <c r="N6508" s="1" t="s">
        <v>16632</v>
      </c>
      <c r="O6508" s="1">
        <v>2022</v>
      </c>
      <c r="P6508" s="1">
        <v>11731</v>
      </c>
      <c r="Q6508" s="1" t="s">
        <v>17141</v>
      </c>
      <c r="R6508" s="1"/>
      <c r="S6508" s="1" t="s">
        <v>24389</v>
      </c>
      <c r="T6508" s="1" t="s">
        <v>6826</v>
      </c>
      <c r="U6508" s="1"/>
      <c r="V6508" s="1" t="s">
        <v>8980</v>
      </c>
      <c r="W6508" s="1" t="s">
        <v>6828</v>
      </c>
    </row>
    <row r="6509" spans="1:23" x14ac:dyDescent="0.25">
      <c r="A6509" s="1">
        <v>1002277</v>
      </c>
      <c r="B6509" s="5" t="str">
        <f>VLOOKUP(H6509,'FIPS Basin X-walk'!$A$2:$F$3224,6,FALSE)</f>
        <v>Atlantic Coast Basin</v>
      </c>
      <c r="C6509" s="1" t="s">
        <v>17147</v>
      </c>
      <c r="D6509" s="1"/>
      <c r="E6509" s="1"/>
      <c r="F6509" s="1" t="s">
        <v>17148</v>
      </c>
      <c r="G6509" s="1" t="s">
        <v>14133</v>
      </c>
      <c r="H6509" s="1">
        <v>36103</v>
      </c>
      <c r="I6509" s="1">
        <v>1002277</v>
      </c>
      <c r="J6509" s="1">
        <v>40.786445000000001</v>
      </c>
      <c r="K6509" s="1">
        <v>-73.105770000000007</v>
      </c>
      <c r="L6509" s="1"/>
      <c r="M6509" s="1" t="s">
        <v>1481</v>
      </c>
      <c r="N6509" s="1" t="s">
        <v>16632</v>
      </c>
      <c r="O6509" s="1">
        <v>2022</v>
      </c>
      <c r="P6509" s="1">
        <v>11779</v>
      </c>
      <c r="Q6509" s="1" t="s">
        <v>17149</v>
      </c>
      <c r="R6509" s="1"/>
      <c r="S6509" s="1" t="s">
        <v>24389</v>
      </c>
      <c r="T6509" s="1" t="s">
        <v>6826</v>
      </c>
      <c r="U6509" s="1"/>
      <c r="V6509" s="1" t="s">
        <v>17150</v>
      </c>
      <c r="W6509" s="1" t="s">
        <v>6828</v>
      </c>
    </row>
    <row r="6510" spans="1:23" x14ac:dyDescent="0.25">
      <c r="A6510" s="1">
        <v>1002747</v>
      </c>
      <c r="B6510" s="5" t="str">
        <f>VLOOKUP(H6510,'FIPS Basin X-walk'!$A$2:$F$3224,6,FALSE)</f>
        <v>Atlantic Coast Basin</v>
      </c>
      <c r="C6510" s="1" t="s">
        <v>17166</v>
      </c>
      <c r="D6510" s="1"/>
      <c r="E6510" s="1"/>
      <c r="F6510" s="1" t="s">
        <v>17167</v>
      </c>
      <c r="G6510" s="1" t="s">
        <v>14133</v>
      </c>
      <c r="H6510" s="1">
        <v>36103</v>
      </c>
      <c r="I6510" s="1">
        <v>1002747</v>
      </c>
      <c r="J6510" s="1">
        <v>40.86</v>
      </c>
      <c r="K6510" s="1">
        <v>-72.869583000000006</v>
      </c>
      <c r="L6510" s="1"/>
      <c r="M6510" s="1" t="s">
        <v>1481</v>
      </c>
      <c r="N6510" s="1" t="s">
        <v>16632</v>
      </c>
      <c r="O6510" s="1">
        <v>2022</v>
      </c>
      <c r="P6510" s="1">
        <v>11973</v>
      </c>
      <c r="Q6510" s="1" t="s">
        <v>17168</v>
      </c>
      <c r="R6510" s="1"/>
      <c r="S6510" s="1" t="s">
        <v>24802</v>
      </c>
      <c r="T6510" s="1" t="s">
        <v>6826</v>
      </c>
      <c r="U6510" s="1"/>
      <c r="V6510" s="1" t="s">
        <v>24409</v>
      </c>
      <c r="W6510" s="1" t="s">
        <v>6826</v>
      </c>
    </row>
    <row r="6511" spans="1:23" x14ac:dyDescent="0.25">
      <c r="A6511" s="1">
        <v>1004587</v>
      </c>
      <c r="B6511" s="5" t="str">
        <f>VLOOKUP(H6511,'FIPS Basin X-walk'!$A$2:$F$3224,6,FALSE)</f>
        <v>Atlantic Coast Basin</v>
      </c>
      <c r="C6511" s="1" t="s">
        <v>17154</v>
      </c>
      <c r="D6511" s="1"/>
      <c r="E6511" s="1"/>
      <c r="F6511" s="1" t="s">
        <v>17155</v>
      </c>
      <c r="G6511" s="1" t="s">
        <v>14133</v>
      </c>
      <c r="H6511" s="1">
        <v>36103</v>
      </c>
      <c r="I6511" s="1">
        <v>1004587</v>
      </c>
      <c r="J6511" s="1">
        <v>40.718142</v>
      </c>
      <c r="K6511" s="1">
        <v>-73.353184999999996</v>
      </c>
      <c r="L6511" s="1"/>
      <c r="M6511" s="1" t="s">
        <v>1481</v>
      </c>
      <c r="N6511" s="1" t="s">
        <v>16632</v>
      </c>
      <c r="O6511" s="1">
        <v>2022</v>
      </c>
      <c r="P6511" s="1">
        <v>11704</v>
      </c>
      <c r="Q6511" s="1" t="s">
        <v>17156</v>
      </c>
      <c r="R6511" s="1"/>
      <c r="S6511" s="1" t="s">
        <v>24358</v>
      </c>
      <c r="T6511" s="1" t="s">
        <v>6826</v>
      </c>
      <c r="U6511" s="1"/>
      <c r="V6511" s="1" t="s">
        <v>25340</v>
      </c>
      <c r="W6511" s="1" t="s">
        <v>6826</v>
      </c>
    </row>
    <row r="6512" spans="1:23" x14ac:dyDescent="0.25">
      <c r="A6512" s="1">
        <v>1005870</v>
      </c>
      <c r="B6512" s="5" t="str">
        <f>VLOOKUP(H6512,'FIPS Basin X-walk'!$A$2:$F$3224,6,FALSE)</f>
        <v>Atlantic Coast Basin</v>
      </c>
      <c r="C6512" s="1" t="s">
        <v>17171</v>
      </c>
      <c r="D6512" s="1"/>
      <c r="E6512" s="1"/>
      <c r="F6512" s="1" t="s">
        <v>17155</v>
      </c>
      <c r="G6512" s="1" t="s">
        <v>14133</v>
      </c>
      <c r="H6512" s="1">
        <v>36103</v>
      </c>
      <c r="I6512" s="1">
        <v>1005870</v>
      </c>
      <c r="J6512" s="1">
        <v>40.734900000000003</v>
      </c>
      <c r="K6512" s="1">
        <v>-73.383600000000001</v>
      </c>
      <c r="L6512" s="1"/>
      <c r="M6512" s="1" t="s">
        <v>1481</v>
      </c>
      <c r="N6512" s="1" t="s">
        <v>16632</v>
      </c>
      <c r="O6512" s="1">
        <v>2022</v>
      </c>
      <c r="P6512" s="1">
        <v>11704</v>
      </c>
      <c r="Q6512" s="1" t="s">
        <v>25623</v>
      </c>
      <c r="R6512" s="1"/>
      <c r="S6512" s="1" t="s">
        <v>24389</v>
      </c>
      <c r="T6512" s="1" t="s">
        <v>6826</v>
      </c>
      <c r="U6512" s="1"/>
      <c r="V6512" s="1" t="s">
        <v>8980</v>
      </c>
      <c r="W6512" s="1" t="s">
        <v>6828</v>
      </c>
    </row>
    <row r="6513" spans="1:23" x14ac:dyDescent="0.25">
      <c r="A6513" s="1">
        <v>1013641</v>
      </c>
      <c r="B6513" s="5" t="str">
        <f>VLOOKUP(H6513,'FIPS Basin X-walk'!$A$2:$F$3224,6,FALSE)</f>
        <v>Appalachian Basin</v>
      </c>
      <c r="C6513" s="1" t="s">
        <v>23835</v>
      </c>
      <c r="D6513" s="1"/>
      <c r="E6513" s="1"/>
      <c r="F6513" s="1" t="s">
        <v>23836</v>
      </c>
      <c r="G6513" s="1" t="s">
        <v>2149</v>
      </c>
      <c r="H6513" s="1">
        <v>36105</v>
      </c>
      <c r="I6513" s="1">
        <v>1013641</v>
      </c>
      <c r="J6513" s="1">
        <v>41.527312999999999</v>
      </c>
      <c r="K6513" s="1">
        <v>-74.884444000000002</v>
      </c>
      <c r="L6513" s="1"/>
      <c r="M6513" s="1" t="s">
        <v>1481</v>
      </c>
      <c r="N6513" s="1" t="s">
        <v>16632</v>
      </c>
      <c r="O6513" s="1">
        <v>2022</v>
      </c>
      <c r="P6513" s="1">
        <v>12732</v>
      </c>
      <c r="Q6513" s="1" t="s">
        <v>569</v>
      </c>
      <c r="R6513" s="1"/>
      <c r="S6513" s="1">
        <v>486210</v>
      </c>
      <c r="T6513" s="1" t="s">
        <v>6826</v>
      </c>
      <c r="U6513" s="1"/>
      <c r="V6513" s="1" t="s">
        <v>16724</v>
      </c>
      <c r="W6513" s="1" t="s">
        <v>6826</v>
      </c>
    </row>
    <row r="6514" spans="1:23" x14ac:dyDescent="0.25">
      <c r="A6514" s="1">
        <v>1000232</v>
      </c>
      <c r="B6514" s="5" t="str">
        <f>VLOOKUP(H6514,'FIPS Basin X-walk'!$A$2:$F$3224,6,FALSE)</f>
        <v>Appalachian Basin (Eastern Overthrust Area)</v>
      </c>
      <c r="C6514" s="1" t="s">
        <v>20279</v>
      </c>
      <c r="D6514" s="1"/>
      <c r="E6514" s="1" t="s">
        <v>6828</v>
      </c>
      <c r="F6514" s="1" t="s">
        <v>20112</v>
      </c>
      <c r="G6514" s="1" t="s">
        <v>2149</v>
      </c>
      <c r="H6514" s="1">
        <v>47163</v>
      </c>
      <c r="I6514" s="1">
        <v>1000232</v>
      </c>
      <c r="J6514" s="1">
        <v>36.519199999999998</v>
      </c>
      <c r="K6514" s="1">
        <v>-82.534999999999997</v>
      </c>
      <c r="L6514" s="1"/>
      <c r="M6514" s="1" t="s">
        <v>1538</v>
      </c>
      <c r="N6514" s="1" t="s">
        <v>20002</v>
      </c>
      <c r="O6514" s="1">
        <v>2022</v>
      </c>
      <c r="P6514" s="1">
        <v>37662</v>
      </c>
      <c r="Q6514" s="1" t="s">
        <v>20280</v>
      </c>
      <c r="R6514" s="1"/>
      <c r="S6514" s="1" t="s">
        <v>24414</v>
      </c>
      <c r="T6514" s="1" t="s">
        <v>6826</v>
      </c>
      <c r="U6514" s="1"/>
      <c r="V6514" s="1" t="s">
        <v>6866</v>
      </c>
      <c r="W6514" s="1" t="s">
        <v>6828</v>
      </c>
    </row>
    <row r="6515" spans="1:23" x14ac:dyDescent="0.25">
      <c r="A6515" s="1">
        <v>1006549</v>
      </c>
      <c r="B6515" s="5" t="str">
        <f>VLOOKUP(H6515,'FIPS Basin X-walk'!$A$2:$F$3224,6,FALSE)</f>
        <v>Illinois Basin</v>
      </c>
      <c r="C6515" s="1" t="s">
        <v>11880</v>
      </c>
      <c r="D6515" s="1"/>
      <c r="E6515" s="1" t="s">
        <v>6828</v>
      </c>
      <c r="F6515" s="1" t="s">
        <v>11881</v>
      </c>
      <c r="G6515" s="1" t="s">
        <v>2149</v>
      </c>
      <c r="H6515" s="1">
        <v>18153</v>
      </c>
      <c r="I6515" s="1">
        <v>1006549</v>
      </c>
      <c r="J6515" s="1">
        <v>39.069400000000002</v>
      </c>
      <c r="K6515" s="1">
        <v>-87.510800000000003</v>
      </c>
      <c r="L6515" s="1"/>
      <c r="M6515" s="1" t="s">
        <v>1499</v>
      </c>
      <c r="N6515" s="1" t="s">
        <v>11457</v>
      </c>
      <c r="O6515" s="1">
        <v>2022</v>
      </c>
      <c r="P6515" s="1">
        <v>47882</v>
      </c>
      <c r="Q6515" s="1" t="s">
        <v>11882</v>
      </c>
      <c r="R6515" s="1"/>
      <c r="S6515" s="1" t="s">
        <v>24355</v>
      </c>
      <c r="T6515" s="1" t="s">
        <v>6826</v>
      </c>
      <c r="U6515" s="1"/>
      <c r="V6515" s="1" t="s">
        <v>11644</v>
      </c>
      <c r="W6515" s="1" t="s">
        <v>6828</v>
      </c>
    </row>
    <row r="6516" spans="1:23" x14ac:dyDescent="0.25">
      <c r="A6516" s="1">
        <v>1010309</v>
      </c>
      <c r="B6516" s="5" t="str">
        <f>VLOOKUP(H6516,'FIPS Basin X-walk'!$A$2:$F$3224,6,FALSE)</f>
        <v>Appalachian Basin (Eastern Overthrust Area)</v>
      </c>
      <c r="C6516" s="1" t="s">
        <v>20277</v>
      </c>
      <c r="D6516" s="1"/>
      <c r="E6516" s="1"/>
      <c r="F6516" s="1" t="s">
        <v>20274</v>
      </c>
      <c r="G6516" s="1" t="s">
        <v>11879</v>
      </c>
      <c r="H6516" s="1">
        <v>47163</v>
      </c>
      <c r="I6516" s="1">
        <v>1010309</v>
      </c>
      <c r="J6516" s="1">
        <v>36.507018000000002</v>
      </c>
      <c r="K6516" s="1">
        <v>-82.392889999999994</v>
      </c>
      <c r="L6516" s="1"/>
      <c r="M6516" s="1" t="s">
        <v>1538</v>
      </c>
      <c r="N6516" s="1" t="s">
        <v>20002</v>
      </c>
      <c r="O6516" s="1">
        <v>2022</v>
      </c>
      <c r="P6516" s="1">
        <v>37617</v>
      </c>
      <c r="Q6516" s="1" t="s">
        <v>20278</v>
      </c>
      <c r="R6516" s="1"/>
      <c r="S6516" s="1"/>
      <c r="T6516" s="1" t="s">
        <v>6826</v>
      </c>
      <c r="U6516" s="1"/>
      <c r="V6516" s="1" t="s">
        <v>6986</v>
      </c>
      <c r="W6516" s="1" t="s">
        <v>6826</v>
      </c>
    </row>
    <row r="6517" spans="1:23" x14ac:dyDescent="0.25">
      <c r="A6517" s="1">
        <v>1011487</v>
      </c>
      <c r="B6517" s="5" t="str">
        <f>VLOOKUP(H6517,'FIPS Basin X-walk'!$A$2:$F$3224,6,FALSE)</f>
        <v>Appalachian Basin (Eastern Overthrust Area)</v>
      </c>
      <c r="C6517" s="1" t="s">
        <v>20273</v>
      </c>
      <c r="D6517" s="1"/>
      <c r="E6517" s="1"/>
      <c r="F6517" s="1" t="s">
        <v>20274</v>
      </c>
      <c r="G6517" s="1" t="s">
        <v>11879</v>
      </c>
      <c r="H6517" s="1">
        <v>47163</v>
      </c>
      <c r="I6517" s="1">
        <v>1011487</v>
      </c>
      <c r="J6517" s="1">
        <v>36.559488999999999</v>
      </c>
      <c r="K6517" s="1">
        <v>-82.349245999999994</v>
      </c>
      <c r="L6517" s="1"/>
      <c r="M6517" s="1" t="s">
        <v>1538</v>
      </c>
      <c r="N6517" s="1" t="s">
        <v>20002</v>
      </c>
      <c r="O6517" s="1">
        <v>2022</v>
      </c>
      <c r="P6517" s="1">
        <v>37617</v>
      </c>
      <c r="Q6517" s="1" t="s">
        <v>26360</v>
      </c>
      <c r="R6517" s="1"/>
      <c r="S6517" s="1" t="s">
        <v>24358</v>
      </c>
      <c r="T6517" s="1" t="s">
        <v>6826</v>
      </c>
      <c r="U6517" s="1"/>
      <c r="V6517" s="1" t="s">
        <v>6878</v>
      </c>
      <c r="W6517" s="1" t="s">
        <v>6826</v>
      </c>
    </row>
    <row r="6518" spans="1:23" x14ac:dyDescent="0.25">
      <c r="A6518" s="1">
        <v>1005959</v>
      </c>
      <c r="B6518" s="5" t="str">
        <f>VLOOKUP(H6518,'FIPS Basin X-walk'!$A$2:$F$3224,6,FALSE)</f>
        <v>Appalachian Basin (Eastern Overthrust Area)</v>
      </c>
      <c r="C6518" s="1" t="s">
        <v>20275</v>
      </c>
      <c r="D6518" s="1"/>
      <c r="E6518" s="1"/>
      <c r="F6518" s="1" t="s">
        <v>20112</v>
      </c>
      <c r="G6518" s="1" t="s">
        <v>11879</v>
      </c>
      <c r="H6518" s="1">
        <v>47163</v>
      </c>
      <c r="I6518" s="1">
        <v>1005959</v>
      </c>
      <c r="J6518" s="1">
        <v>36.547989999999999</v>
      </c>
      <c r="K6518" s="1">
        <v>-82.564750000000004</v>
      </c>
      <c r="L6518" s="1"/>
      <c r="M6518" s="1" t="s">
        <v>1538</v>
      </c>
      <c r="N6518" s="1" t="s">
        <v>20002</v>
      </c>
      <c r="O6518" s="1">
        <v>2022</v>
      </c>
      <c r="P6518" s="1">
        <v>37660</v>
      </c>
      <c r="Q6518" s="1" t="s">
        <v>20276</v>
      </c>
      <c r="R6518" s="1"/>
      <c r="S6518" s="1" t="s">
        <v>24385</v>
      </c>
      <c r="T6518" s="1" t="s">
        <v>6826</v>
      </c>
      <c r="U6518" s="1"/>
      <c r="V6518" s="1" t="s">
        <v>7897</v>
      </c>
      <c r="W6518" s="1" t="s">
        <v>6828</v>
      </c>
    </row>
    <row r="6519" spans="1:23" x14ac:dyDescent="0.25">
      <c r="A6519" s="1">
        <v>1011725</v>
      </c>
      <c r="B6519" s="5" t="str">
        <f>VLOOKUP(H6519,'FIPS Basin X-walk'!$A$2:$F$3224,6,FALSE)</f>
        <v>Forest City Basin</v>
      </c>
      <c r="C6519" s="1" t="s">
        <v>15715</v>
      </c>
      <c r="D6519" s="1"/>
      <c r="E6519" s="1"/>
      <c r="F6519" s="1" t="s">
        <v>11286</v>
      </c>
      <c r="G6519" s="1" t="s">
        <v>11879</v>
      </c>
      <c r="H6519" s="1">
        <v>29211</v>
      </c>
      <c r="I6519" s="1">
        <v>1011725</v>
      </c>
      <c r="J6519" s="1">
        <v>40.218594000000003</v>
      </c>
      <c r="K6519" s="1">
        <v>-93.116363000000007</v>
      </c>
      <c r="L6519" s="1" t="s">
        <v>24783</v>
      </c>
      <c r="M6519" s="1" t="s">
        <v>1560</v>
      </c>
      <c r="N6519" s="1" t="s">
        <v>15447</v>
      </c>
      <c r="O6519" s="1">
        <v>2022</v>
      </c>
      <c r="P6519" s="1">
        <v>63556</v>
      </c>
      <c r="Q6519" s="1" t="s">
        <v>15716</v>
      </c>
      <c r="R6519" s="1"/>
      <c r="S6519" s="1" t="s">
        <v>24382</v>
      </c>
      <c r="T6519" s="1" t="s">
        <v>6826</v>
      </c>
      <c r="U6519" s="1"/>
      <c r="V6519" s="1" t="s">
        <v>11374</v>
      </c>
      <c r="W6519" s="1" t="s">
        <v>6826</v>
      </c>
    </row>
    <row r="6520" spans="1:23" x14ac:dyDescent="0.25">
      <c r="A6520" s="1">
        <v>1013622</v>
      </c>
      <c r="B6520" s="5" t="str">
        <f>VLOOKUP(H6520,'FIPS Basin X-walk'!$A$2:$F$3224,6,FALSE)</f>
        <v>Williston Basin</v>
      </c>
      <c r="C6520" s="1" t="s">
        <v>19986</v>
      </c>
      <c r="D6520" s="1"/>
      <c r="E6520" s="1"/>
      <c r="F6520" s="1" t="s">
        <v>19987</v>
      </c>
      <c r="G6520" s="1" t="s">
        <v>19988</v>
      </c>
      <c r="H6520" s="1">
        <v>46119</v>
      </c>
      <c r="I6520" s="1">
        <v>1013622</v>
      </c>
      <c r="J6520" s="1">
        <v>44.693339999999999</v>
      </c>
      <c r="K6520" s="1">
        <v>-100.062568</v>
      </c>
      <c r="L6520" s="1"/>
      <c r="M6520" s="1" t="s">
        <v>1562</v>
      </c>
      <c r="N6520" s="1" t="s">
        <v>19888</v>
      </c>
      <c r="O6520" s="1">
        <v>2022</v>
      </c>
      <c r="P6520" s="1">
        <v>57564</v>
      </c>
      <c r="Q6520" s="1" t="s">
        <v>19989</v>
      </c>
      <c r="R6520" s="1"/>
      <c r="S6520" s="1" t="s">
        <v>24378</v>
      </c>
      <c r="T6520" s="1" t="s">
        <v>6826</v>
      </c>
      <c r="U6520" s="1"/>
      <c r="V6520" s="1" t="s">
        <v>19990</v>
      </c>
      <c r="W6520" s="1" t="s">
        <v>6826</v>
      </c>
    </row>
    <row r="6521" spans="1:23" x14ac:dyDescent="0.25">
      <c r="A6521" s="1">
        <v>1002328</v>
      </c>
      <c r="B6521" s="5" t="str">
        <f>VLOOKUP(H6521,'FIPS Basin X-walk'!$A$2:$F$3224,6,FALSE)</f>
        <v>Appalachian Basin</v>
      </c>
      <c r="C6521" s="1" t="s">
        <v>18230</v>
      </c>
      <c r="D6521" s="1"/>
      <c r="E6521" s="1"/>
      <c r="F6521" s="1" t="s">
        <v>18231</v>
      </c>
      <c r="G6521" s="1" t="s">
        <v>9370</v>
      </c>
      <c r="H6521" s="1">
        <v>39153</v>
      </c>
      <c r="I6521" s="1">
        <v>1002328</v>
      </c>
      <c r="J6521" s="1">
        <v>41.073480000000004</v>
      </c>
      <c r="K6521" s="1">
        <v>-81.532030000000006</v>
      </c>
      <c r="L6521" s="1"/>
      <c r="M6521" s="1" t="s">
        <v>1542</v>
      </c>
      <c r="N6521" s="1" t="s">
        <v>17708</v>
      </c>
      <c r="O6521" s="1">
        <v>2022</v>
      </c>
      <c r="P6521" s="1">
        <v>44307</v>
      </c>
      <c r="Q6521" s="1" t="s">
        <v>18232</v>
      </c>
      <c r="R6521" s="1"/>
      <c r="S6521" s="1" t="s">
        <v>24395</v>
      </c>
      <c r="T6521" s="1" t="s">
        <v>6826</v>
      </c>
      <c r="U6521" s="1"/>
      <c r="V6521" s="1" t="s">
        <v>24901</v>
      </c>
      <c r="W6521" s="1" t="s">
        <v>6826</v>
      </c>
    </row>
    <row r="6522" spans="1:23" x14ac:dyDescent="0.25">
      <c r="A6522" s="1">
        <v>1004615</v>
      </c>
      <c r="B6522" s="5" t="str">
        <f>VLOOKUP(H6522,'FIPS Basin X-walk'!$A$2:$F$3224,6,FALSE)</f>
        <v>Appalachian Basin</v>
      </c>
      <c r="C6522" s="1" t="s">
        <v>18233</v>
      </c>
      <c r="D6522" s="1"/>
      <c r="E6522" s="1"/>
      <c r="F6522" s="1" t="s">
        <v>18231</v>
      </c>
      <c r="G6522" s="1" t="s">
        <v>9370</v>
      </c>
      <c r="H6522" s="1">
        <v>39153</v>
      </c>
      <c r="I6522" s="1">
        <v>1004615</v>
      </c>
      <c r="J6522" s="1">
        <v>41.047710000000002</v>
      </c>
      <c r="K6522" s="1">
        <v>-81.530062999999998</v>
      </c>
      <c r="L6522" s="1" t="s">
        <v>24376</v>
      </c>
      <c r="M6522" s="1" t="s">
        <v>1542</v>
      </c>
      <c r="N6522" s="1" t="s">
        <v>17708</v>
      </c>
      <c r="O6522" s="1">
        <v>2022</v>
      </c>
      <c r="P6522" s="1">
        <v>44301</v>
      </c>
      <c r="Q6522" s="1" t="s">
        <v>25350</v>
      </c>
      <c r="R6522" s="1"/>
      <c r="S6522" s="1" t="s">
        <v>24414</v>
      </c>
      <c r="T6522" s="1" t="s">
        <v>6826</v>
      </c>
      <c r="U6522" s="1"/>
      <c r="V6522" s="1" t="s">
        <v>25351</v>
      </c>
      <c r="W6522" s="1" t="s">
        <v>6826</v>
      </c>
    </row>
    <row r="6523" spans="1:23" x14ac:dyDescent="0.25">
      <c r="A6523" s="1">
        <v>1006088</v>
      </c>
      <c r="B6523" s="5" t="str">
        <f>VLOOKUP(H6523,'FIPS Basin X-walk'!$A$2:$F$3224,6,FALSE)</f>
        <v>Appalachian Basin</v>
      </c>
      <c r="C6523" s="1" t="s">
        <v>18236</v>
      </c>
      <c r="D6523" s="1"/>
      <c r="E6523" s="1"/>
      <c r="F6523" s="1" t="s">
        <v>18231</v>
      </c>
      <c r="G6523" s="1" t="s">
        <v>9370</v>
      </c>
      <c r="H6523" s="1">
        <v>39153</v>
      </c>
      <c r="I6523" s="1">
        <v>1006088</v>
      </c>
      <c r="J6523" s="1">
        <v>41.151282000000002</v>
      </c>
      <c r="K6523" s="1">
        <v>-81.559297999999998</v>
      </c>
      <c r="L6523" s="1"/>
      <c r="M6523" s="1" t="s">
        <v>1542</v>
      </c>
      <c r="N6523" s="1" t="s">
        <v>17708</v>
      </c>
      <c r="O6523" s="1">
        <v>2022</v>
      </c>
      <c r="P6523" s="1">
        <v>44313</v>
      </c>
      <c r="Q6523" s="1" t="s">
        <v>18237</v>
      </c>
      <c r="R6523" s="1"/>
      <c r="S6523" s="1" t="s">
        <v>24358</v>
      </c>
      <c r="T6523" s="1" t="s">
        <v>6826</v>
      </c>
      <c r="U6523" s="1"/>
      <c r="V6523" s="1" t="s">
        <v>6878</v>
      </c>
      <c r="W6523" s="1" t="s">
        <v>6826</v>
      </c>
    </row>
    <row r="6524" spans="1:23" x14ac:dyDescent="0.25">
      <c r="A6524" s="1">
        <v>1006625</v>
      </c>
      <c r="B6524" s="5" t="str">
        <f>VLOOKUP(H6524,'FIPS Basin X-walk'!$A$2:$F$3224,6,FALSE)</f>
        <v>Appalachian Basin</v>
      </c>
      <c r="C6524" s="1" t="s">
        <v>18234</v>
      </c>
      <c r="D6524" s="1"/>
      <c r="E6524" s="1"/>
      <c r="F6524" s="1" t="s">
        <v>18231</v>
      </c>
      <c r="G6524" s="1" t="s">
        <v>9370</v>
      </c>
      <c r="H6524" s="1">
        <v>39153</v>
      </c>
      <c r="I6524" s="1">
        <v>1006625</v>
      </c>
      <c r="J6524" s="1">
        <v>41.042679999999997</v>
      </c>
      <c r="K6524" s="1">
        <v>-81.545330000000007</v>
      </c>
      <c r="L6524" s="1" t="s">
        <v>24453</v>
      </c>
      <c r="M6524" s="1" t="s">
        <v>1542</v>
      </c>
      <c r="N6524" s="1" t="s">
        <v>17708</v>
      </c>
      <c r="O6524" s="1">
        <v>2022</v>
      </c>
      <c r="P6524" s="1">
        <v>44314</v>
      </c>
      <c r="Q6524" s="1" t="s">
        <v>18235</v>
      </c>
      <c r="R6524" s="1"/>
      <c r="S6524" s="1" t="s">
        <v>24738</v>
      </c>
      <c r="T6524" s="1" t="s">
        <v>6826</v>
      </c>
      <c r="U6524" s="1"/>
      <c r="V6524" s="1" t="s">
        <v>7099</v>
      </c>
      <c r="W6524" s="1" t="s">
        <v>6826</v>
      </c>
    </row>
    <row r="6525" spans="1:23" x14ac:dyDescent="0.25">
      <c r="A6525" s="1">
        <v>1009854</v>
      </c>
      <c r="B6525" s="5" t="str">
        <f>VLOOKUP(H6525,'FIPS Basin X-walk'!$A$2:$F$3224,6,FALSE)</f>
        <v>Appalachian Basin</v>
      </c>
      <c r="C6525" s="1" t="s">
        <v>18226</v>
      </c>
      <c r="D6525" s="1"/>
      <c r="E6525" s="1"/>
      <c r="F6525" s="1" t="s">
        <v>18227</v>
      </c>
      <c r="G6525" s="1" t="s">
        <v>9370</v>
      </c>
      <c r="H6525" s="1">
        <v>39153</v>
      </c>
      <c r="I6525" s="1">
        <v>1009854</v>
      </c>
      <c r="J6525" s="1">
        <v>41.083120000000001</v>
      </c>
      <c r="K6525" s="1">
        <v>-81.517660000000006</v>
      </c>
      <c r="L6525" s="1"/>
      <c r="M6525" s="1" t="s">
        <v>1542</v>
      </c>
      <c r="N6525" s="1" t="s">
        <v>17708</v>
      </c>
      <c r="O6525" s="1">
        <v>2022</v>
      </c>
      <c r="P6525" s="1">
        <v>44308</v>
      </c>
      <c r="Q6525" s="1" t="s">
        <v>18228</v>
      </c>
      <c r="R6525" s="1"/>
      <c r="S6525" s="1" t="s">
        <v>24360</v>
      </c>
      <c r="T6525" s="1" t="s">
        <v>6826</v>
      </c>
      <c r="U6525" s="1"/>
      <c r="V6525" s="1" t="s">
        <v>18229</v>
      </c>
      <c r="W6525" s="1" t="s">
        <v>6826</v>
      </c>
    </row>
    <row r="6526" spans="1:23" x14ac:dyDescent="0.25">
      <c r="A6526" s="1">
        <v>1010699</v>
      </c>
      <c r="B6526" s="5" t="str">
        <f>VLOOKUP(H6526,'FIPS Basin X-walk'!$A$2:$F$3224,6,FALSE)</f>
        <v>Central Western Overthrust</v>
      </c>
      <c r="C6526" s="1" t="s">
        <v>22053</v>
      </c>
      <c r="D6526" s="1"/>
      <c r="E6526" s="1"/>
      <c r="F6526" s="1" t="s">
        <v>22054</v>
      </c>
      <c r="G6526" s="1" t="s">
        <v>9370</v>
      </c>
      <c r="H6526" s="1">
        <v>49043</v>
      </c>
      <c r="I6526" s="1">
        <v>1010699</v>
      </c>
      <c r="J6526" s="1">
        <v>40.716349999999998</v>
      </c>
      <c r="K6526" s="1">
        <v>-111.44104</v>
      </c>
      <c r="L6526" s="1"/>
      <c r="M6526" s="1" t="s">
        <v>1492</v>
      </c>
      <c r="N6526" s="1" t="s">
        <v>20957</v>
      </c>
      <c r="O6526" s="1">
        <v>2022</v>
      </c>
      <c r="P6526" s="1">
        <v>84017</v>
      </c>
      <c r="Q6526" s="1" t="s">
        <v>26263</v>
      </c>
      <c r="R6526" s="1"/>
      <c r="S6526" s="1" t="s">
        <v>24831</v>
      </c>
      <c r="T6526" s="1" t="s">
        <v>6826</v>
      </c>
      <c r="U6526" s="1"/>
      <c r="V6526" s="1" t="s">
        <v>26264</v>
      </c>
      <c r="W6526" s="1" t="s">
        <v>6826</v>
      </c>
    </row>
    <row r="6527" spans="1:23" x14ac:dyDescent="0.25">
      <c r="A6527" s="1">
        <v>1005695</v>
      </c>
      <c r="B6527" s="5" t="str">
        <f>VLOOKUP(H6527,'FIPS Basin X-walk'!$A$2:$F$3224,6,FALSE)</f>
        <v>Eagle Basin</v>
      </c>
      <c r="C6527" s="1" t="s">
        <v>9368</v>
      </c>
      <c r="D6527" s="1"/>
      <c r="E6527" s="1"/>
      <c r="F6527" s="1" t="s">
        <v>9369</v>
      </c>
      <c r="G6527" s="1" t="s">
        <v>9370</v>
      </c>
      <c r="H6527" s="1">
        <v>8117</v>
      </c>
      <c r="I6527" s="1">
        <v>1005695</v>
      </c>
      <c r="J6527" s="1">
        <v>39.608711999999997</v>
      </c>
      <c r="K6527" s="1">
        <v>-105.997922</v>
      </c>
      <c r="L6527" s="1"/>
      <c r="M6527" s="1" t="s">
        <v>1507</v>
      </c>
      <c r="N6527" s="1" t="s">
        <v>9093</v>
      </c>
      <c r="O6527" s="1">
        <v>2022</v>
      </c>
      <c r="P6527" s="1">
        <v>80435</v>
      </c>
      <c r="Q6527" s="1" t="s">
        <v>9371</v>
      </c>
      <c r="R6527" s="1"/>
      <c r="S6527" s="1" t="s">
        <v>24358</v>
      </c>
      <c r="T6527" s="1" t="s">
        <v>6826</v>
      </c>
      <c r="U6527" s="1"/>
      <c r="V6527" s="1" t="s">
        <v>25574</v>
      </c>
      <c r="W6527" s="1" t="s">
        <v>6826</v>
      </c>
    </row>
    <row r="6528" spans="1:23" x14ac:dyDescent="0.25">
      <c r="A6528" s="1">
        <v>1007790</v>
      </c>
      <c r="B6528" s="5" t="str">
        <f>VLOOKUP(H6528,'FIPS Basin X-walk'!$A$2:$F$3224,6,FALSE)</f>
        <v>Cincinnati Arch</v>
      </c>
      <c r="C6528" s="1" t="s">
        <v>20287</v>
      </c>
      <c r="D6528" s="1"/>
      <c r="E6528" s="1" t="s">
        <v>6828</v>
      </c>
      <c r="F6528" s="1" t="s">
        <v>20284</v>
      </c>
      <c r="G6528" s="1" t="s">
        <v>1984</v>
      </c>
      <c r="H6528" s="1">
        <v>47165</v>
      </c>
      <c r="I6528" s="1">
        <v>1007790</v>
      </c>
      <c r="J6528" s="1">
        <v>36.315600000000003</v>
      </c>
      <c r="K6528" s="1">
        <v>-86.400599999999997</v>
      </c>
      <c r="L6528" s="1"/>
      <c r="M6528" s="1" t="s">
        <v>1538</v>
      </c>
      <c r="N6528" s="1" t="s">
        <v>20002</v>
      </c>
      <c r="O6528" s="1">
        <v>2022</v>
      </c>
      <c r="P6528" s="1">
        <v>37066</v>
      </c>
      <c r="Q6528" s="1" t="s">
        <v>2150</v>
      </c>
      <c r="R6528" s="1"/>
      <c r="S6528" s="1" t="s">
        <v>24355</v>
      </c>
      <c r="T6528" s="1" t="s">
        <v>6826</v>
      </c>
      <c r="U6528" s="1"/>
      <c r="V6528" s="1" t="s">
        <v>24409</v>
      </c>
      <c r="W6528" s="1" t="s">
        <v>6828</v>
      </c>
    </row>
    <row r="6529" spans="1:23" x14ac:dyDescent="0.25">
      <c r="A6529" s="1">
        <v>1005515</v>
      </c>
      <c r="B6529" s="5" t="str">
        <f>VLOOKUP(H6529,'FIPS Basin X-walk'!$A$2:$F$3224,6,FALSE)</f>
        <v>Cincinnati Arch</v>
      </c>
      <c r="C6529" s="1" t="s">
        <v>20283</v>
      </c>
      <c r="D6529" s="1"/>
      <c r="E6529" s="1"/>
      <c r="F6529" s="1" t="s">
        <v>20284</v>
      </c>
      <c r="G6529" s="1" t="s">
        <v>20282</v>
      </c>
      <c r="H6529" s="1">
        <v>47165</v>
      </c>
      <c r="I6529" s="1">
        <v>1005515</v>
      </c>
      <c r="J6529" s="1">
        <v>36.380555999999999</v>
      </c>
      <c r="K6529" s="1">
        <v>-86.416111000000001</v>
      </c>
      <c r="L6529" s="1"/>
      <c r="M6529" s="1" t="s">
        <v>1538</v>
      </c>
      <c r="N6529" s="1" t="s">
        <v>20002</v>
      </c>
      <c r="O6529" s="1">
        <v>2022</v>
      </c>
      <c r="P6529" s="1">
        <v>37066</v>
      </c>
      <c r="Q6529" s="1" t="s">
        <v>20285</v>
      </c>
      <c r="R6529" s="1"/>
      <c r="S6529" s="1" t="s">
        <v>24372</v>
      </c>
      <c r="T6529" s="1" t="s">
        <v>6826</v>
      </c>
      <c r="U6529" s="1"/>
      <c r="V6529" s="1" t="s">
        <v>20286</v>
      </c>
      <c r="W6529" s="1" t="s">
        <v>6826</v>
      </c>
    </row>
    <row r="6530" spans="1:23" x14ac:dyDescent="0.25">
      <c r="A6530" s="1">
        <v>1010495</v>
      </c>
      <c r="B6530" s="5" t="str">
        <f>VLOOKUP(H6530,'FIPS Basin X-walk'!$A$2:$F$3224,6,FALSE)</f>
        <v>Cincinnati Arch</v>
      </c>
      <c r="C6530" s="1" t="s">
        <v>20281</v>
      </c>
      <c r="D6530" s="1"/>
      <c r="E6530" s="1"/>
      <c r="F6530" s="1" t="s">
        <v>11628</v>
      </c>
      <c r="G6530" s="1" t="s">
        <v>20282</v>
      </c>
      <c r="H6530" s="1">
        <v>47165</v>
      </c>
      <c r="I6530" s="1">
        <v>1010495</v>
      </c>
      <c r="J6530" s="1">
        <v>36.615862</v>
      </c>
      <c r="K6530" s="1">
        <v>-86.558936000000003</v>
      </c>
      <c r="L6530" s="1"/>
      <c r="M6530" s="1" t="s">
        <v>1538</v>
      </c>
      <c r="N6530" s="1" t="s">
        <v>20002</v>
      </c>
      <c r="O6530" s="1">
        <v>2022</v>
      </c>
      <c r="P6530" s="1">
        <v>37148</v>
      </c>
      <c r="Q6530" s="1" t="s">
        <v>24103</v>
      </c>
      <c r="R6530" s="1"/>
      <c r="S6530" s="1" t="s">
        <v>24435</v>
      </c>
      <c r="T6530" s="1" t="s">
        <v>6826</v>
      </c>
      <c r="U6530" s="1"/>
      <c r="V6530" s="1" t="s">
        <v>7090</v>
      </c>
      <c r="W6530" s="1" t="s">
        <v>6826</v>
      </c>
    </row>
    <row r="6531" spans="1:23" x14ac:dyDescent="0.25">
      <c r="A6531" s="1">
        <v>1002748</v>
      </c>
      <c r="B6531" s="5" t="str">
        <f>VLOOKUP(H6531,'FIPS Basin X-walk'!$A$2:$F$3224,6,FALSE)</f>
        <v>S.GA Sedimentary Prov</v>
      </c>
      <c r="C6531" s="1" t="s">
        <v>10519</v>
      </c>
      <c r="D6531" s="1"/>
      <c r="E6531" s="1"/>
      <c r="F6531" s="1" t="s">
        <v>10520</v>
      </c>
      <c r="G6531" s="1" t="s">
        <v>7272</v>
      </c>
      <c r="H6531" s="1">
        <v>13261</v>
      </c>
      <c r="I6531" s="1">
        <v>1002748</v>
      </c>
      <c r="J6531" s="1">
        <v>31.952912999999999</v>
      </c>
      <c r="K6531" s="1">
        <v>-84.332370999999995</v>
      </c>
      <c r="L6531" s="1"/>
      <c r="M6531" s="1" t="s">
        <v>1546</v>
      </c>
      <c r="N6531" s="1" t="s">
        <v>10124</v>
      </c>
      <c r="O6531" s="1">
        <v>2022</v>
      </c>
      <c r="P6531" s="1">
        <v>31711</v>
      </c>
      <c r="Q6531" s="1" t="s">
        <v>10521</v>
      </c>
      <c r="R6531" s="1"/>
      <c r="S6531" s="1" t="s">
        <v>24831</v>
      </c>
      <c r="T6531" s="1" t="s">
        <v>6826</v>
      </c>
      <c r="U6531" s="1"/>
      <c r="V6531" s="1" t="s">
        <v>7281</v>
      </c>
      <c r="W6531" s="1" t="s">
        <v>6826</v>
      </c>
    </row>
    <row r="6532" spans="1:23" x14ac:dyDescent="0.25">
      <c r="A6532" s="1">
        <v>1012058</v>
      </c>
      <c r="B6532" s="5" t="str">
        <f>VLOOKUP(H6532,'FIPS Basin X-walk'!$A$2:$F$3224,6,FALSE)</f>
        <v>Florida Platform</v>
      </c>
      <c r="C6532" s="1" t="s">
        <v>10084</v>
      </c>
      <c r="D6532" s="1"/>
      <c r="E6532" s="1"/>
      <c r="F6532" s="1" t="s">
        <v>10085</v>
      </c>
      <c r="G6532" s="1" t="s">
        <v>7272</v>
      </c>
      <c r="H6532" s="1">
        <v>12119</v>
      </c>
      <c r="I6532" s="1">
        <v>1012058</v>
      </c>
      <c r="J6532" s="1">
        <v>28.743151000000001</v>
      </c>
      <c r="K6532" s="1">
        <v>-82.091652999999994</v>
      </c>
      <c r="L6532" s="1"/>
      <c r="M6532" s="1" t="s">
        <v>1506</v>
      </c>
      <c r="N6532" s="1" t="s">
        <v>9619</v>
      </c>
      <c r="O6532" s="1">
        <v>2022</v>
      </c>
      <c r="P6532" s="1">
        <v>33538</v>
      </c>
      <c r="Q6532" s="1" t="s">
        <v>26442</v>
      </c>
      <c r="R6532" s="1"/>
      <c r="S6532" s="1" t="s">
        <v>24358</v>
      </c>
      <c r="T6532" s="1" t="s">
        <v>6826</v>
      </c>
      <c r="U6532" s="1"/>
      <c r="V6532" s="1" t="s">
        <v>7813</v>
      </c>
      <c r="W6532" s="1" t="s">
        <v>6826</v>
      </c>
    </row>
    <row r="6533" spans="1:23" x14ac:dyDescent="0.25">
      <c r="A6533" s="1">
        <v>1005835</v>
      </c>
      <c r="B6533" s="5" t="str">
        <f>VLOOKUP(H6533,'FIPS Basin X-walk'!$A$2:$F$3224,6,FALSE)</f>
        <v>Black Warrior Basin</v>
      </c>
      <c r="C6533" s="1" t="s">
        <v>7270</v>
      </c>
      <c r="D6533" s="1"/>
      <c r="E6533" s="1"/>
      <c r="F6533" s="1" t="s">
        <v>7271</v>
      </c>
      <c r="G6533" s="1" t="s">
        <v>7272</v>
      </c>
      <c r="H6533" s="1">
        <v>1119</v>
      </c>
      <c r="I6533" s="1">
        <v>1005835</v>
      </c>
      <c r="J6533" s="1">
        <v>32.564860000000003</v>
      </c>
      <c r="K6533" s="1">
        <v>-88.199669999999998</v>
      </c>
      <c r="L6533" s="1"/>
      <c r="M6533" s="1" t="s">
        <v>1482</v>
      </c>
      <c r="N6533" s="1" t="s">
        <v>6824</v>
      </c>
      <c r="O6533" s="1">
        <v>2022</v>
      </c>
      <c r="P6533" s="1">
        <v>35470</v>
      </c>
      <c r="Q6533" s="1" t="s">
        <v>25614</v>
      </c>
      <c r="R6533" s="1"/>
      <c r="S6533" s="1" t="s">
        <v>24831</v>
      </c>
      <c r="T6533" s="1" t="s">
        <v>6826</v>
      </c>
      <c r="U6533" s="1"/>
      <c r="V6533" s="1" t="s">
        <v>7273</v>
      </c>
      <c r="W6533" s="1" t="s">
        <v>6826</v>
      </c>
    </row>
    <row r="6534" spans="1:23" x14ac:dyDescent="0.25">
      <c r="A6534" s="1">
        <v>1005086</v>
      </c>
      <c r="B6534" s="5" t="str">
        <f>VLOOKUP(H6534,'FIPS Basin X-walk'!$A$2:$F$3224,6,FALSE)</f>
        <v>Atlantic Coast Basin</v>
      </c>
      <c r="C6534" s="1" t="s">
        <v>19864</v>
      </c>
      <c r="D6534" s="1"/>
      <c r="E6534" s="1"/>
      <c r="F6534" s="1" t="s">
        <v>19865</v>
      </c>
      <c r="G6534" s="1" t="s">
        <v>7272</v>
      </c>
      <c r="H6534" s="1">
        <v>45085</v>
      </c>
      <c r="I6534" s="1">
        <v>1005086</v>
      </c>
      <c r="J6534" s="1">
        <v>33.919896999999999</v>
      </c>
      <c r="K6534" s="1">
        <v>-80.319676999999999</v>
      </c>
      <c r="L6534" s="1"/>
      <c r="M6534" s="1" t="s">
        <v>1527</v>
      </c>
      <c r="N6534" s="1" t="s">
        <v>19642</v>
      </c>
      <c r="O6534" s="1">
        <v>2022</v>
      </c>
      <c r="P6534" s="1">
        <v>29153</v>
      </c>
      <c r="Q6534" s="1" t="s">
        <v>19866</v>
      </c>
      <c r="R6534" s="1"/>
      <c r="S6534" s="1" t="s">
        <v>25432</v>
      </c>
      <c r="T6534" s="1" t="s">
        <v>6826</v>
      </c>
      <c r="U6534" s="1"/>
      <c r="V6534" s="1" t="s">
        <v>19867</v>
      </c>
      <c r="W6534" s="1" t="s">
        <v>6826</v>
      </c>
    </row>
    <row r="6535" spans="1:23" x14ac:dyDescent="0.25">
      <c r="A6535" s="1">
        <v>1003883</v>
      </c>
      <c r="B6535" s="5" t="str">
        <f>VLOOKUP(H6535,'FIPS Basin X-walk'!$A$2:$F$3224,6,FALSE)</f>
        <v>Florida Platform</v>
      </c>
      <c r="C6535" s="1" t="s">
        <v>10081</v>
      </c>
      <c r="D6535" s="1"/>
      <c r="E6535" s="1" t="s">
        <v>6828</v>
      </c>
      <c r="F6535" s="1" t="s">
        <v>10082</v>
      </c>
      <c r="G6535" s="1" t="s">
        <v>7272</v>
      </c>
      <c r="H6535" s="1">
        <v>12119</v>
      </c>
      <c r="I6535" s="1">
        <v>1003883</v>
      </c>
      <c r="J6535" s="1">
        <v>28.760864000000002</v>
      </c>
      <c r="K6535" s="1">
        <v>-82.025352999999996</v>
      </c>
      <c r="L6535" s="1"/>
      <c r="M6535" s="1" t="s">
        <v>1506</v>
      </c>
      <c r="N6535" s="1" t="s">
        <v>9619</v>
      </c>
      <c r="O6535" s="1">
        <v>2022</v>
      </c>
      <c r="P6535" s="1">
        <v>33585</v>
      </c>
      <c r="Q6535" s="1" t="s">
        <v>25184</v>
      </c>
      <c r="R6535" s="1"/>
      <c r="S6535" s="1" t="s">
        <v>24441</v>
      </c>
      <c r="T6535" s="1" t="s">
        <v>6826</v>
      </c>
      <c r="U6535" s="1"/>
      <c r="V6535" s="1" t="s">
        <v>10083</v>
      </c>
      <c r="W6535" s="1" t="s">
        <v>6826</v>
      </c>
    </row>
    <row r="6536" spans="1:23" x14ac:dyDescent="0.25">
      <c r="A6536" s="1">
        <v>1004170</v>
      </c>
      <c r="B6536" s="5" t="str">
        <f>VLOOKUP(H6536,'FIPS Basin X-walk'!$A$2:$F$3224,6,FALSE)</f>
        <v>Desha Basin</v>
      </c>
      <c r="C6536" s="1" t="s">
        <v>15400</v>
      </c>
      <c r="D6536" s="1"/>
      <c r="E6536" s="1"/>
      <c r="F6536" s="1" t="s">
        <v>15401</v>
      </c>
      <c r="G6536" s="1" t="s">
        <v>15402</v>
      </c>
      <c r="H6536" s="1">
        <v>28133</v>
      </c>
      <c r="I6536" s="1">
        <v>1004170</v>
      </c>
      <c r="J6536" s="1">
        <v>33.358519999999999</v>
      </c>
      <c r="K6536" s="1">
        <v>-90.573070999999999</v>
      </c>
      <c r="L6536" s="1"/>
      <c r="M6536" s="1" t="s">
        <v>1523</v>
      </c>
      <c r="N6536" s="1" t="s">
        <v>15181</v>
      </c>
      <c r="O6536" s="1">
        <v>2022</v>
      </c>
      <c r="P6536" s="1">
        <v>38753</v>
      </c>
      <c r="Q6536" s="1" t="s">
        <v>24051</v>
      </c>
      <c r="R6536" s="1"/>
      <c r="S6536" s="1" t="s">
        <v>24435</v>
      </c>
      <c r="T6536" s="1" t="s">
        <v>6826</v>
      </c>
      <c r="U6536" s="1"/>
      <c r="V6536" s="1" t="s">
        <v>12735</v>
      </c>
      <c r="W6536" s="1" t="s">
        <v>6826</v>
      </c>
    </row>
    <row r="6537" spans="1:23" x14ac:dyDescent="0.25">
      <c r="A6537" s="1">
        <v>1010026</v>
      </c>
      <c r="B6537" s="5" t="str">
        <f>VLOOKUP(H6537,'FIPS Basin X-walk'!$A$2:$F$3224,6,FALSE)</f>
        <v>Desha Basin</v>
      </c>
      <c r="C6537" s="1" t="s">
        <v>15403</v>
      </c>
      <c r="D6537" s="1"/>
      <c r="E6537" s="1"/>
      <c r="F6537" s="1" t="s">
        <v>2192</v>
      </c>
      <c r="G6537" s="1" t="s">
        <v>15402</v>
      </c>
      <c r="H6537" s="1">
        <v>28133</v>
      </c>
      <c r="I6537" s="1">
        <v>1010026</v>
      </c>
      <c r="J6537" s="1">
        <v>33.491028</v>
      </c>
      <c r="K6537" s="1">
        <v>-90.513694000000001</v>
      </c>
      <c r="L6537" s="1"/>
      <c r="M6537" s="1" t="s">
        <v>1523</v>
      </c>
      <c r="N6537" s="1" t="s">
        <v>15181</v>
      </c>
      <c r="O6537" s="1">
        <v>2022</v>
      </c>
      <c r="P6537" s="1">
        <v>38778</v>
      </c>
      <c r="Q6537" s="1" t="s">
        <v>26179</v>
      </c>
      <c r="R6537" s="1"/>
      <c r="S6537" s="1" t="s">
        <v>24364</v>
      </c>
      <c r="T6537" s="1" t="s">
        <v>6826</v>
      </c>
      <c r="U6537" s="1"/>
      <c r="V6537" s="1" t="s">
        <v>15404</v>
      </c>
      <c r="W6537" s="1" t="s">
        <v>6826</v>
      </c>
    </row>
    <row r="6538" spans="1:23" x14ac:dyDescent="0.25">
      <c r="A6538" s="1">
        <v>1007530</v>
      </c>
      <c r="B6538" s="5" t="str">
        <f>VLOOKUP(H6538,'FIPS Basin X-walk'!$A$2:$F$3224,6,FALSE)</f>
        <v>Piedmont-Blue Ridge Prov</v>
      </c>
      <c r="C6538" s="1" t="s">
        <v>23600</v>
      </c>
      <c r="D6538" s="1"/>
      <c r="E6538" s="1"/>
      <c r="F6538" s="1" t="s">
        <v>23601</v>
      </c>
      <c r="G6538" s="1" t="s">
        <v>1944</v>
      </c>
      <c r="H6538" s="1">
        <v>37171</v>
      </c>
      <c r="I6538" s="1">
        <v>1007530</v>
      </c>
      <c r="J6538" s="1">
        <v>36.330131399999999</v>
      </c>
      <c r="K6538" s="1">
        <v>-80.799018500000003</v>
      </c>
      <c r="L6538" s="1"/>
      <c r="M6538" s="1" t="s">
        <v>1530</v>
      </c>
      <c r="N6538" s="1" t="s">
        <v>17213</v>
      </c>
      <c r="O6538" s="1">
        <v>2022</v>
      </c>
      <c r="P6538" s="1">
        <v>28621</v>
      </c>
      <c r="Q6538" s="1" t="s">
        <v>1109</v>
      </c>
      <c r="R6538" s="1"/>
      <c r="S6538" s="1">
        <v>221210</v>
      </c>
      <c r="T6538" s="1" t="s">
        <v>6826</v>
      </c>
      <c r="U6538" s="1"/>
      <c r="V6538" s="1" t="s">
        <v>13788</v>
      </c>
      <c r="W6538" s="1" t="s">
        <v>6826</v>
      </c>
    </row>
    <row r="6539" spans="1:23" x14ac:dyDescent="0.25">
      <c r="A6539" s="1">
        <v>1000302</v>
      </c>
      <c r="B6539" s="5" t="str">
        <f>VLOOKUP(H6539,'FIPS Basin X-walk'!$A$2:$F$3224,6,FALSE)</f>
        <v>Atlantic Coast Basin</v>
      </c>
      <c r="C6539" s="1" t="s">
        <v>22391</v>
      </c>
      <c r="D6539" s="1"/>
      <c r="E6539" s="1"/>
      <c r="F6539" s="1" t="s">
        <v>22392</v>
      </c>
      <c r="G6539" s="1" t="s">
        <v>1944</v>
      </c>
      <c r="H6539" s="1">
        <v>51181</v>
      </c>
      <c r="I6539" s="1">
        <v>1000302</v>
      </c>
      <c r="J6539" s="1">
        <v>37.157499999999999</v>
      </c>
      <c r="K6539" s="1">
        <v>-76.691100000000006</v>
      </c>
      <c r="L6539" s="1"/>
      <c r="M6539" s="1" t="s">
        <v>1486</v>
      </c>
      <c r="N6539" s="1" t="s">
        <v>15119</v>
      </c>
      <c r="O6539" s="1">
        <v>2022</v>
      </c>
      <c r="P6539" s="1">
        <v>23883</v>
      </c>
      <c r="Q6539" s="1" t="s">
        <v>22393</v>
      </c>
      <c r="R6539" s="1"/>
      <c r="S6539" s="1" t="s">
        <v>24355</v>
      </c>
      <c r="T6539" s="1" t="s">
        <v>6826</v>
      </c>
      <c r="U6539" s="1"/>
      <c r="V6539" s="1" t="s">
        <v>13845</v>
      </c>
      <c r="W6539" s="1" t="s">
        <v>6828</v>
      </c>
    </row>
    <row r="6540" spans="1:23" x14ac:dyDescent="0.25">
      <c r="A6540" s="1">
        <v>1005535</v>
      </c>
      <c r="B6540" s="5" t="str">
        <f>VLOOKUP(H6540,'FIPS Basin X-walk'!$A$2:$F$3224,6,FALSE)</f>
        <v>Piedmont-Blue Ridge Prov</v>
      </c>
      <c r="C6540" s="1" t="s">
        <v>17521</v>
      </c>
      <c r="D6540" s="1"/>
      <c r="E6540" s="1"/>
      <c r="F6540" s="1" t="s">
        <v>17522</v>
      </c>
      <c r="G6540" s="1" t="s">
        <v>17523</v>
      </c>
      <c r="H6540" s="1">
        <v>37171</v>
      </c>
      <c r="I6540" s="1">
        <v>1005535</v>
      </c>
      <c r="J6540" s="1">
        <v>36.438099999999999</v>
      </c>
      <c r="K6540" s="1">
        <v>-80.5702</v>
      </c>
      <c r="L6540" s="1"/>
      <c r="M6540" s="1" t="s">
        <v>1530</v>
      </c>
      <c r="N6540" s="1" t="s">
        <v>17213</v>
      </c>
      <c r="O6540" s="1">
        <v>2022</v>
      </c>
      <c r="P6540" s="1">
        <v>27030</v>
      </c>
      <c r="Q6540" s="1" t="s">
        <v>17524</v>
      </c>
      <c r="R6540" s="1"/>
      <c r="S6540" s="1" t="s">
        <v>24358</v>
      </c>
      <c r="T6540" s="1" t="s">
        <v>6826</v>
      </c>
      <c r="U6540" s="1"/>
      <c r="V6540" s="1" t="s">
        <v>25547</v>
      </c>
      <c r="W6540" s="1" t="s">
        <v>6826</v>
      </c>
    </row>
    <row r="6541" spans="1:23" x14ac:dyDescent="0.25">
      <c r="A6541" s="1">
        <v>1012599</v>
      </c>
      <c r="B6541" s="5" t="str">
        <f>VLOOKUP(H6541,'FIPS Basin X-walk'!$A$2:$F$3224,6,FALSE)</f>
        <v>Appalachian Basin (Eastern Overthrust Area)</v>
      </c>
      <c r="C6541" s="1" t="s">
        <v>19497</v>
      </c>
      <c r="D6541" s="1"/>
      <c r="E6541" s="1"/>
      <c r="F6541" s="1" t="s">
        <v>19498</v>
      </c>
      <c r="G6541" s="1" t="s">
        <v>19493</v>
      </c>
      <c r="H6541" s="1">
        <v>42115</v>
      </c>
      <c r="I6541" s="1">
        <v>1012599</v>
      </c>
      <c r="J6541" s="1">
        <v>41.658211000000001</v>
      </c>
      <c r="K6541" s="1">
        <v>-76.049513000000005</v>
      </c>
      <c r="L6541" s="1"/>
      <c r="M6541" s="1" t="s">
        <v>1501</v>
      </c>
      <c r="N6541" s="1" t="s">
        <v>18868</v>
      </c>
      <c r="O6541" s="1">
        <v>2022</v>
      </c>
      <c r="P6541" s="1">
        <v>18630</v>
      </c>
      <c r="Q6541" s="1" t="s">
        <v>19499</v>
      </c>
      <c r="R6541" s="1"/>
      <c r="S6541" s="1" t="s">
        <v>24355</v>
      </c>
      <c r="T6541" s="1" t="s">
        <v>6826</v>
      </c>
      <c r="U6541" s="1"/>
      <c r="V6541" s="1" t="s">
        <v>19006</v>
      </c>
      <c r="W6541" s="1" t="s">
        <v>6828</v>
      </c>
    </row>
    <row r="6542" spans="1:23" x14ac:dyDescent="0.25">
      <c r="A6542" s="1">
        <v>1012589</v>
      </c>
      <c r="B6542" s="5" t="str">
        <f>VLOOKUP(H6542,'FIPS Basin X-walk'!$A$2:$F$3224,6,FALSE)</f>
        <v>Appalachian Basin (Eastern Overthrust Area)</v>
      </c>
      <c r="C6542" s="1" t="s">
        <v>19496</v>
      </c>
      <c r="D6542" s="1"/>
      <c r="E6542" s="1"/>
      <c r="F6542" s="1" t="s">
        <v>19495</v>
      </c>
      <c r="G6542" s="1" t="s">
        <v>19493</v>
      </c>
      <c r="H6542" s="1">
        <v>42115</v>
      </c>
      <c r="I6542" s="1">
        <v>1012589</v>
      </c>
      <c r="J6542" s="1">
        <v>41.821100000000001</v>
      </c>
      <c r="K6542" s="1">
        <v>-75.684814000000003</v>
      </c>
      <c r="L6542" s="1"/>
      <c r="M6542" s="1" t="s">
        <v>1501</v>
      </c>
      <c r="N6542" s="1" t="s">
        <v>18868</v>
      </c>
      <c r="O6542" s="1">
        <v>2022</v>
      </c>
      <c r="P6542" s="1">
        <v>18834</v>
      </c>
      <c r="Q6542" s="1" t="s">
        <v>828</v>
      </c>
      <c r="R6542" s="1"/>
      <c r="S6542" s="1" t="s">
        <v>24435</v>
      </c>
      <c r="T6542" s="1" t="s">
        <v>6826</v>
      </c>
      <c r="U6542" s="1"/>
      <c r="V6542" s="1" t="s">
        <v>25359</v>
      </c>
      <c r="W6542" s="1" t="s">
        <v>6826</v>
      </c>
    </row>
    <row r="6543" spans="1:23" x14ac:dyDescent="0.25">
      <c r="A6543" s="1">
        <v>1013065</v>
      </c>
      <c r="B6543" s="5" t="str">
        <f>VLOOKUP(H6543,'FIPS Basin X-walk'!$A$2:$F$3224,6,FALSE)</f>
        <v>Appalachian Basin (Eastern Overthrust Area)</v>
      </c>
      <c r="C6543" s="1" t="s">
        <v>19494</v>
      </c>
      <c r="D6543" s="1"/>
      <c r="E6543" s="1"/>
      <c r="F6543" s="1" t="s">
        <v>19495</v>
      </c>
      <c r="G6543" s="1" t="s">
        <v>19493</v>
      </c>
      <c r="H6543" s="1">
        <v>42115</v>
      </c>
      <c r="I6543" s="1">
        <v>1013065</v>
      </c>
      <c r="J6543" s="1">
        <v>41.821100000000001</v>
      </c>
      <c r="K6543" s="1">
        <v>-75.684814000000003</v>
      </c>
      <c r="L6543" s="1"/>
      <c r="M6543" s="1" t="s">
        <v>1501</v>
      </c>
      <c r="N6543" s="1" t="s">
        <v>18868</v>
      </c>
      <c r="O6543" s="1">
        <v>2022</v>
      </c>
      <c r="P6543" s="1">
        <v>18834</v>
      </c>
      <c r="Q6543" s="1" t="s">
        <v>24234</v>
      </c>
      <c r="R6543" s="1"/>
      <c r="S6543" s="1" t="s">
        <v>24435</v>
      </c>
      <c r="T6543" s="1" t="s">
        <v>6826</v>
      </c>
      <c r="U6543" s="1"/>
      <c r="V6543" s="1" t="s">
        <v>25359</v>
      </c>
      <c r="W6543" s="1" t="s">
        <v>6826</v>
      </c>
    </row>
    <row r="6544" spans="1:23" x14ac:dyDescent="0.25">
      <c r="A6544" s="1">
        <v>1009203</v>
      </c>
      <c r="B6544" s="5" t="str">
        <f>VLOOKUP(H6544,'FIPS Basin X-walk'!$A$2:$F$3224,6,FALSE)</f>
        <v>Appalachian Basin (Eastern Overthrust Area)</v>
      </c>
      <c r="C6544" s="1"/>
      <c r="D6544" s="1"/>
      <c r="E6544" s="1"/>
      <c r="F6544" s="1" t="s">
        <v>16876</v>
      </c>
      <c r="G6544" s="1" t="s">
        <v>19493</v>
      </c>
      <c r="H6544" s="1">
        <v>42115</v>
      </c>
      <c r="I6544" s="1">
        <v>1009203</v>
      </c>
      <c r="J6544" s="1">
        <v>41.711703999999997</v>
      </c>
      <c r="K6544" s="1">
        <v>-75.599445000000003</v>
      </c>
      <c r="L6544" s="1"/>
      <c r="M6544" s="1" t="s">
        <v>1501</v>
      </c>
      <c r="N6544" s="1" t="s">
        <v>18868</v>
      </c>
      <c r="O6544" s="1">
        <v>2022</v>
      </c>
      <c r="P6544" s="1">
        <v>18470</v>
      </c>
      <c r="Q6544" s="1" t="s">
        <v>360</v>
      </c>
      <c r="R6544" s="1"/>
      <c r="S6544" s="1" t="s">
        <v>24435</v>
      </c>
      <c r="T6544" s="1" t="s">
        <v>6826</v>
      </c>
      <c r="U6544" s="1"/>
      <c r="V6544" s="1" t="s">
        <v>7090</v>
      </c>
      <c r="W6544" s="1" t="s">
        <v>6826</v>
      </c>
    </row>
    <row r="6545" spans="1:23" x14ac:dyDescent="0.25">
      <c r="A6545" s="1">
        <v>1001478</v>
      </c>
      <c r="B6545" s="5" t="str">
        <f>VLOOKUP(H6545,'FIPS Basin X-walk'!$A$2:$F$3224,6,FALSE)</f>
        <v>Atlantic Coast Basin</v>
      </c>
      <c r="C6545" s="1" t="s">
        <v>9598</v>
      </c>
      <c r="D6545" s="1"/>
      <c r="E6545" s="1" t="s">
        <v>6828</v>
      </c>
      <c r="F6545" s="1" t="s">
        <v>9599</v>
      </c>
      <c r="G6545" s="1" t="s">
        <v>1996</v>
      </c>
      <c r="H6545" s="1">
        <v>10005</v>
      </c>
      <c r="I6545" s="1">
        <v>1001478</v>
      </c>
      <c r="J6545" s="1">
        <v>38.585700000000003</v>
      </c>
      <c r="K6545" s="1">
        <v>-75.234099999999998</v>
      </c>
      <c r="L6545" s="1"/>
      <c r="M6545" s="1" t="s">
        <v>1662</v>
      </c>
      <c r="N6545" s="1" t="s">
        <v>9555</v>
      </c>
      <c r="O6545" s="1">
        <v>2022</v>
      </c>
      <c r="P6545" s="1">
        <v>19939</v>
      </c>
      <c r="Q6545" s="1" t="s">
        <v>1997</v>
      </c>
      <c r="R6545" s="1"/>
      <c r="S6545" s="1" t="s">
        <v>24355</v>
      </c>
      <c r="T6545" s="1" t="s">
        <v>6826</v>
      </c>
      <c r="U6545" s="1"/>
      <c r="V6545" s="1" t="s">
        <v>8209</v>
      </c>
      <c r="W6545" s="1" t="s">
        <v>6828</v>
      </c>
    </row>
    <row r="6546" spans="1:23" x14ac:dyDescent="0.25">
      <c r="A6546" s="1">
        <v>1002183</v>
      </c>
      <c r="B6546" s="5" t="str">
        <f>VLOOKUP(H6546,'FIPS Basin X-walk'!$A$2:$F$3224,6,FALSE)</f>
        <v>Atlantic Coast Basin</v>
      </c>
      <c r="C6546" s="1" t="s">
        <v>9594</v>
      </c>
      <c r="D6546" s="1"/>
      <c r="E6546" s="1"/>
      <c r="F6546" s="1" t="s">
        <v>9595</v>
      </c>
      <c r="G6546" s="1" t="s">
        <v>9596</v>
      </c>
      <c r="H6546" s="1">
        <v>10005</v>
      </c>
      <c r="I6546" s="1">
        <v>1002183</v>
      </c>
      <c r="J6546" s="1">
        <v>38.59563</v>
      </c>
      <c r="K6546" s="1">
        <v>-75.434129999999996</v>
      </c>
      <c r="L6546" s="1"/>
      <c r="M6546" s="1" t="s">
        <v>1662</v>
      </c>
      <c r="N6546" s="1" t="s">
        <v>9555</v>
      </c>
      <c r="O6546" s="1">
        <v>2022</v>
      </c>
      <c r="P6546" s="1">
        <v>19947</v>
      </c>
      <c r="Q6546" s="1" t="s">
        <v>9597</v>
      </c>
      <c r="R6546" s="1"/>
      <c r="S6546" s="1" t="s">
        <v>24358</v>
      </c>
      <c r="T6546" s="1" t="s">
        <v>6826</v>
      </c>
      <c r="U6546" s="1"/>
      <c r="V6546" s="1" t="s">
        <v>9557</v>
      </c>
      <c r="W6546" s="1" t="s">
        <v>6826</v>
      </c>
    </row>
    <row r="6547" spans="1:23" x14ac:dyDescent="0.25">
      <c r="A6547" s="1">
        <v>1009512</v>
      </c>
      <c r="B6547" s="5" t="str">
        <f>VLOOKUP(H6547,'FIPS Basin X-walk'!$A$2:$F$3224,6,FALSE)</f>
        <v>Atlantic Coast Basin</v>
      </c>
      <c r="C6547" s="1" t="s">
        <v>9600</v>
      </c>
      <c r="D6547" s="1"/>
      <c r="E6547" s="1"/>
      <c r="F6547" s="1" t="s">
        <v>1679</v>
      </c>
      <c r="G6547" s="1" t="s">
        <v>9596</v>
      </c>
      <c r="H6547" s="1">
        <v>10005</v>
      </c>
      <c r="I6547" s="1">
        <v>1009512</v>
      </c>
      <c r="J6547" s="1">
        <v>38.698227000000003</v>
      </c>
      <c r="K6547" s="1">
        <v>-75.380703999999994</v>
      </c>
      <c r="L6547" s="1"/>
      <c r="M6547" s="1" t="s">
        <v>1662</v>
      </c>
      <c r="N6547" s="1" t="s">
        <v>9555</v>
      </c>
      <c r="O6547" s="1">
        <v>2022</v>
      </c>
      <c r="P6547" s="1">
        <v>19947</v>
      </c>
      <c r="Q6547" s="1" t="s">
        <v>9601</v>
      </c>
      <c r="R6547" s="1"/>
      <c r="S6547" s="1" t="s">
        <v>24363</v>
      </c>
      <c r="T6547" s="1" t="s">
        <v>6826</v>
      </c>
      <c r="U6547" s="1"/>
      <c r="V6547" s="1" t="s">
        <v>9602</v>
      </c>
      <c r="W6547" s="1" t="s">
        <v>6826</v>
      </c>
    </row>
    <row r="6548" spans="1:23" x14ac:dyDescent="0.25">
      <c r="A6548" s="1">
        <v>1006155</v>
      </c>
      <c r="B6548" s="5" t="str">
        <f>VLOOKUP(H6548,'FIPS Basin X-walk'!$A$2:$F$3224,6,FALSE)</f>
        <v>Atlantic Coast Basin</v>
      </c>
      <c r="C6548" s="1" t="s">
        <v>9603</v>
      </c>
      <c r="D6548" s="1"/>
      <c r="E6548" s="1"/>
      <c r="F6548" s="1" t="s">
        <v>9604</v>
      </c>
      <c r="G6548" s="1" t="s">
        <v>9596</v>
      </c>
      <c r="H6548" s="1">
        <v>10005</v>
      </c>
      <c r="I6548" s="1">
        <v>1006155</v>
      </c>
      <c r="J6548" s="1">
        <v>38.601100000000002</v>
      </c>
      <c r="K6548" s="1">
        <v>-75.262900000000002</v>
      </c>
      <c r="L6548" s="1" t="s">
        <v>25675</v>
      </c>
      <c r="M6548" s="1" t="s">
        <v>1662</v>
      </c>
      <c r="N6548" s="1" t="s">
        <v>9555</v>
      </c>
      <c r="O6548" s="1">
        <v>2022</v>
      </c>
      <c r="P6548" s="1">
        <v>19966</v>
      </c>
      <c r="Q6548" s="1" t="s">
        <v>25676</v>
      </c>
      <c r="R6548" s="1" t="s">
        <v>25677</v>
      </c>
      <c r="S6548" s="1" t="s">
        <v>24363</v>
      </c>
      <c r="T6548" s="1" t="s">
        <v>6826</v>
      </c>
      <c r="U6548" s="1"/>
      <c r="V6548" s="1" t="s">
        <v>9605</v>
      </c>
      <c r="W6548" s="1" t="s">
        <v>6826</v>
      </c>
    </row>
    <row r="6549" spans="1:23" x14ac:dyDescent="0.25">
      <c r="A6549" s="1">
        <v>1008247</v>
      </c>
      <c r="B6549" s="5" t="str">
        <f>VLOOKUP(H6549,'FIPS Basin X-walk'!$A$2:$F$3224,6,FALSE)</f>
        <v>Appalachian Basin (Eastern Overthrust Area)</v>
      </c>
      <c r="C6549" s="1" t="s">
        <v>16415</v>
      </c>
      <c r="D6549" s="1"/>
      <c r="E6549" s="1"/>
      <c r="F6549" s="1" t="s">
        <v>1996</v>
      </c>
      <c r="G6549" s="1" t="s">
        <v>9596</v>
      </c>
      <c r="H6549" s="1">
        <v>34037</v>
      </c>
      <c r="I6549" s="1">
        <v>1008247</v>
      </c>
      <c r="J6549" s="1">
        <v>41.236629999999998</v>
      </c>
      <c r="K6549" s="1">
        <v>-74.649690000000007</v>
      </c>
      <c r="L6549" s="1"/>
      <c r="M6549" s="1" t="s">
        <v>1536</v>
      </c>
      <c r="N6549" s="1" t="s">
        <v>16210</v>
      </c>
      <c r="O6549" s="1">
        <v>2022</v>
      </c>
      <c r="P6549" s="1">
        <v>7461</v>
      </c>
      <c r="Q6549" s="1" t="s">
        <v>479</v>
      </c>
      <c r="R6549" s="1"/>
      <c r="S6549" s="1" t="s">
        <v>24435</v>
      </c>
      <c r="T6549" s="1" t="s">
        <v>6826</v>
      </c>
      <c r="U6549" s="1"/>
      <c r="V6549" s="1" t="s">
        <v>7090</v>
      </c>
      <c r="W6549" s="1" t="s">
        <v>6826</v>
      </c>
    </row>
    <row r="6550" spans="1:23" x14ac:dyDescent="0.25">
      <c r="A6550" s="1">
        <v>1003826</v>
      </c>
      <c r="B6550" s="5" t="str">
        <f>VLOOKUP(H6550,'FIPS Basin X-walk'!$A$2:$F$3224,6,FALSE)</f>
        <v>Atlantic Coast Basin</v>
      </c>
      <c r="C6550" s="1" t="s">
        <v>22394</v>
      </c>
      <c r="D6550" s="1"/>
      <c r="E6550" s="1"/>
      <c r="F6550" s="1" t="s">
        <v>18142</v>
      </c>
      <c r="G6550" s="1" t="s">
        <v>9596</v>
      </c>
      <c r="H6550" s="1">
        <v>51183</v>
      </c>
      <c r="I6550" s="1">
        <v>1003826</v>
      </c>
      <c r="J6550" s="1">
        <v>37.061278999999999</v>
      </c>
      <c r="K6550" s="1">
        <v>-77.177105999999995</v>
      </c>
      <c r="L6550" s="1"/>
      <c r="M6550" s="1" t="s">
        <v>1486</v>
      </c>
      <c r="N6550" s="1" t="s">
        <v>15119</v>
      </c>
      <c r="O6550" s="1">
        <v>2022</v>
      </c>
      <c r="P6550" s="1">
        <v>23890</v>
      </c>
      <c r="Q6550" s="1" t="s">
        <v>22395</v>
      </c>
      <c r="R6550" s="1"/>
      <c r="S6550" s="1" t="s">
        <v>24358</v>
      </c>
      <c r="T6550" s="1" t="s">
        <v>6826</v>
      </c>
      <c r="U6550" s="1"/>
      <c r="V6550" s="1" t="s">
        <v>6878</v>
      </c>
      <c r="W6550" s="1" t="s">
        <v>6826</v>
      </c>
    </row>
    <row r="6551" spans="1:23" x14ac:dyDescent="0.25">
      <c r="A6551" s="1">
        <v>1000123</v>
      </c>
      <c r="B6551" s="5" t="str">
        <f>VLOOKUP(H6551,'FIPS Basin X-walk'!$A$2:$F$3224,6,FALSE)</f>
        <v>Sacramento Basin</v>
      </c>
      <c r="C6551" s="1" t="s">
        <v>9001</v>
      </c>
      <c r="D6551" s="1"/>
      <c r="E6551" s="1"/>
      <c r="F6551" s="1" t="s">
        <v>9002</v>
      </c>
      <c r="G6551" s="1" t="s">
        <v>1785</v>
      </c>
      <c r="H6551" s="1">
        <v>6101</v>
      </c>
      <c r="I6551" s="1">
        <v>1000123</v>
      </c>
      <c r="J6551" s="1">
        <v>39.136499999999998</v>
      </c>
      <c r="K6551" s="1">
        <v>-121.6397</v>
      </c>
      <c r="L6551" s="1"/>
      <c r="M6551" s="1" t="s">
        <v>1489</v>
      </c>
      <c r="N6551" s="1" t="s">
        <v>8033</v>
      </c>
      <c r="O6551" s="1">
        <v>2022</v>
      </c>
      <c r="P6551" s="1">
        <v>95993</v>
      </c>
      <c r="Q6551" s="1" t="s">
        <v>9003</v>
      </c>
      <c r="R6551" s="1"/>
      <c r="S6551" s="1" t="s">
        <v>24355</v>
      </c>
      <c r="T6551" s="1" t="s">
        <v>6826</v>
      </c>
      <c r="U6551" s="1"/>
      <c r="V6551" s="1" t="s">
        <v>7205</v>
      </c>
      <c r="W6551" s="1" t="s">
        <v>6828</v>
      </c>
    </row>
    <row r="6552" spans="1:23" x14ac:dyDescent="0.25">
      <c r="A6552" s="1">
        <v>1000279</v>
      </c>
      <c r="B6552" s="5" t="str">
        <f>VLOOKUP(H6552,'FIPS Basin X-walk'!$A$2:$F$3224,6,FALSE)</f>
        <v>Sacramento Basin</v>
      </c>
      <c r="C6552" s="1" t="s">
        <v>24460</v>
      </c>
      <c r="D6552" s="1"/>
      <c r="E6552" s="1" t="s">
        <v>6828</v>
      </c>
      <c r="F6552" s="1" t="s">
        <v>9002</v>
      </c>
      <c r="G6552" s="1" t="s">
        <v>1785</v>
      </c>
      <c r="H6552" s="1">
        <v>6101</v>
      </c>
      <c r="I6552" s="1">
        <v>1000279</v>
      </c>
      <c r="J6552" s="1">
        <v>39.108800000000002</v>
      </c>
      <c r="K6552" s="1">
        <v>-121.6133</v>
      </c>
      <c r="L6552" s="1"/>
      <c r="M6552" s="1" t="s">
        <v>1489</v>
      </c>
      <c r="N6552" s="1" t="s">
        <v>8033</v>
      </c>
      <c r="O6552" s="1">
        <v>2022</v>
      </c>
      <c r="P6552" s="1">
        <v>95993</v>
      </c>
      <c r="Q6552" s="1" t="s">
        <v>24461</v>
      </c>
      <c r="R6552" s="1"/>
      <c r="S6552" s="1" t="s">
        <v>24355</v>
      </c>
      <c r="T6552" s="1" t="s">
        <v>6826</v>
      </c>
      <c r="U6552" s="1"/>
      <c r="V6552" s="1" t="s">
        <v>7205</v>
      </c>
      <c r="W6552" s="1" t="s">
        <v>6828</v>
      </c>
    </row>
    <row r="6553" spans="1:23" x14ac:dyDescent="0.25">
      <c r="A6553" s="1">
        <v>1001320</v>
      </c>
      <c r="B6553" s="5" t="str">
        <f>VLOOKUP(H6553,'FIPS Basin X-walk'!$A$2:$F$3224,6,FALSE)</f>
        <v>Sacramento Basin</v>
      </c>
      <c r="C6553" s="1" t="s">
        <v>9009</v>
      </c>
      <c r="D6553" s="1"/>
      <c r="E6553" s="1"/>
      <c r="F6553" s="1" t="s">
        <v>9002</v>
      </c>
      <c r="G6553" s="1" t="s">
        <v>1785</v>
      </c>
      <c r="H6553" s="1">
        <v>6101</v>
      </c>
      <c r="I6553" s="1">
        <v>1001320</v>
      </c>
      <c r="J6553" s="1">
        <v>39.053100000000001</v>
      </c>
      <c r="K6553" s="1">
        <v>-121.6939</v>
      </c>
      <c r="L6553" s="1"/>
      <c r="M6553" s="1" t="s">
        <v>1489</v>
      </c>
      <c r="N6553" s="1" t="s">
        <v>8033</v>
      </c>
      <c r="O6553" s="1">
        <v>2022</v>
      </c>
      <c r="P6553" s="1">
        <v>95993</v>
      </c>
      <c r="Q6553" s="1" t="s">
        <v>9010</v>
      </c>
      <c r="R6553" s="1"/>
      <c r="S6553" s="1" t="s">
        <v>24355</v>
      </c>
      <c r="T6553" s="1" t="s">
        <v>6826</v>
      </c>
      <c r="U6553" s="1"/>
      <c r="V6553" s="1" t="s">
        <v>7205</v>
      </c>
      <c r="W6553" s="1" t="s">
        <v>6828</v>
      </c>
    </row>
    <row r="6554" spans="1:23" x14ac:dyDescent="0.25">
      <c r="A6554" s="1">
        <v>1000596</v>
      </c>
      <c r="B6554" s="5" t="str">
        <f>VLOOKUP(H6554,'FIPS Basin X-walk'!$A$2:$F$3224,6,FALSE)</f>
        <v>Sacramento Basin</v>
      </c>
      <c r="C6554" s="1" t="s">
        <v>9004</v>
      </c>
      <c r="D6554" s="1"/>
      <c r="E6554" s="1"/>
      <c r="F6554" s="1" t="s">
        <v>9005</v>
      </c>
      <c r="G6554" s="1" t="s">
        <v>9006</v>
      </c>
      <c r="H6554" s="1">
        <v>6101</v>
      </c>
      <c r="I6554" s="1">
        <v>1000596</v>
      </c>
      <c r="J6554" s="1">
        <v>39.142861000000003</v>
      </c>
      <c r="K6554" s="1">
        <v>-121.63677800000001</v>
      </c>
      <c r="L6554" s="1"/>
      <c r="M6554" s="1" t="s">
        <v>1489</v>
      </c>
      <c r="N6554" s="1" t="s">
        <v>8033</v>
      </c>
      <c r="O6554" s="1">
        <v>2022</v>
      </c>
      <c r="P6554" s="1">
        <v>95993</v>
      </c>
      <c r="Q6554" s="1" t="s">
        <v>9007</v>
      </c>
      <c r="R6554" s="1"/>
      <c r="S6554" s="1" t="s">
        <v>24355</v>
      </c>
      <c r="T6554" s="1" t="s">
        <v>6826</v>
      </c>
      <c r="U6554" s="1"/>
      <c r="V6554" s="1" t="s">
        <v>9008</v>
      </c>
      <c r="W6554" s="1" t="s">
        <v>6828</v>
      </c>
    </row>
    <row r="6555" spans="1:23" x14ac:dyDescent="0.25">
      <c r="A6555" s="1">
        <v>1004577</v>
      </c>
      <c r="B6555" s="5" t="str">
        <f>VLOOKUP(H6555,'FIPS Basin X-walk'!$A$2:$F$3224,6,FALSE)</f>
        <v>Sacramento Basin</v>
      </c>
      <c r="C6555" s="1" t="s">
        <v>25335</v>
      </c>
      <c r="D6555" s="1"/>
      <c r="E6555" s="1"/>
      <c r="F6555" s="1" t="s">
        <v>9005</v>
      </c>
      <c r="G6555" s="1" t="s">
        <v>9006</v>
      </c>
      <c r="H6555" s="1">
        <v>6101</v>
      </c>
      <c r="I6555" s="1">
        <v>1004577</v>
      </c>
      <c r="J6555" s="1">
        <v>39.137472000000002</v>
      </c>
      <c r="K6555" s="1">
        <v>-121.64391000000001</v>
      </c>
      <c r="L6555" s="1"/>
      <c r="M6555" s="1" t="s">
        <v>1489</v>
      </c>
      <c r="N6555" s="1" t="s">
        <v>8033</v>
      </c>
      <c r="O6555" s="1">
        <v>2022</v>
      </c>
      <c r="P6555" s="1">
        <v>95993</v>
      </c>
      <c r="Q6555" s="1" t="s">
        <v>25336</v>
      </c>
      <c r="R6555" s="1"/>
      <c r="S6555" s="1" t="s">
        <v>24355</v>
      </c>
      <c r="T6555" s="1" t="s">
        <v>6828</v>
      </c>
      <c r="U6555" s="1"/>
      <c r="V6555" s="1" t="s">
        <v>8786</v>
      </c>
      <c r="W6555" s="1" t="s">
        <v>6828</v>
      </c>
    </row>
    <row r="6556" spans="1:23" x14ac:dyDescent="0.25">
      <c r="A6556" s="1">
        <v>1005084</v>
      </c>
      <c r="B6556" s="5" t="str">
        <f>VLOOKUP(H6556,'FIPS Basin X-walk'!$A$2:$F$3224,6,FALSE)</f>
        <v>Permian Basin</v>
      </c>
      <c r="C6556" s="1"/>
      <c r="D6556" s="1"/>
      <c r="E6556" s="1"/>
      <c r="F6556" s="1" t="s">
        <v>21749</v>
      </c>
      <c r="G6556" s="1" t="s">
        <v>21750</v>
      </c>
      <c r="H6556" s="1">
        <v>48435</v>
      </c>
      <c r="I6556" s="1">
        <v>1005084</v>
      </c>
      <c r="J6556" s="1">
        <v>30.299814000000001</v>
      </c>
      <c r="K6556" s="1">
        <v>-100.644769</v>
      </c>
      <c r="L6556" s="1"/>
      <c r="M6556" s="1" t="s">
        <v>1485</v>
      </c>
      <c r="N6556" s="1" t="s">
        <v>9148</v>
      </c>
      <c r="O6556" s="1">
        <v>2022</v>
      </c>
      <c r="P6556" s="1">
        <v>76950</v>
      </c>
      <c r="Q6556" s="1" t="s">
        <v>278</v>
      </c>
      <c r="R6556" s="1"/>
      <c r="S6556" s="1" t="s">
        <v>24399</v>
      </c>
      <c r="T6556" s="1" t="s">
        <v>6826</v>
      </c>
      <c r="U6556" s="1"/>
      <c r="V6556" s="1" t="s">
        <v>9347</v>
      </c>
      <c r="W6556" s="1" t="s">
        <v>6826</v>
      </c>
    </row>
    <row r="6557" spans="1:23" x14ac:dyDescent="0.25">
      <c r="A6557" s="1">
        <v>1008970</v>
      </c>
      <c r="B6557" s="5" t="str">
        <f>VLOOKUP(H6557,'FIPS Basin X-walk'!$A$2:$F$3224,6,FALSE)</f>
        <v>Permian Basin</v>
      </c>
      <c r="C6557" s="1"/>
      <c r="D6557" s="1"/>
      <c r="E6557" s="1"/>
      <c r="F6557" s="1" t="s">
        <v>21749</v>
      </c>
      <c r="G6557" s="1" t="s">
        <v>21750</v>
      </c>
      <c r="H6557" s="1">
        <v>48435</v>
      </c>
      <c r="I6557" s="1">
        <v>1008970</v>
      </c>
      <c r="J6557" s="1">
        <v>30.299299999999999</v>
      </c>
      <c r="K6557" s="1">
        <v>-100.6465</v>
      </c>
      <c r="L6557" s="1"/>
      <c r="M6557" s="1" t="s">
        <v>1485</v>
      </c>
      <c r="N6557" s="1" t="s">
        <v>9148</v>
      </c>
      <c r="O6557" s="1">
        <v>2022</v>
      </c>
      <c r="P6557" s="1">
        <v>76950</v>
      </c>
      <c r="Q6557" s="1" t="s">
        <v>335</v>
      </c>
      <c r="R6557" s="1"/>
      <c r="S6557" s="1" t="s">
        <v>24435</v>
      </c>
      <c r="T6557" s="1" t="s">
        <v>6826</v>
      </c>
      <c r="U6557" s="1"/>
      <c r="V6557" s="1" t="s">
        <v>9347</v>
      </c>
      <c r="W6557" s="1" t="s">
        <v>6826</v>
      </c>
    </row>
    <row r="6558" spans="1:23" x14ac:dyDescent="0.25">
      <c r="A6558" s="1">
        <v>1013681</v>
      </c>
      <c r="B6558" s="5" t="str">
        <f>VLOOKUP(H6558,'FIPS Basin X-walk'!$A$2:$F$3224,6,FALSE)</f>
        <v>Permian Basin</v>
      </c>
      <c r="C6558" s="1" t="s">
        <v>21751</v>
      </c>
      <c r="D6558" s="1"/>
      <c r="E6558" s="1"/>
      <c r="F6558" s="1" t="s">
        <v>21749</v>
      </c>
      <c r="G6558" s="1" t="s">
        <v>21750</v>
      </c>
      <c r="H6558" s="1">
        <v>48435</v>
      </c>
      <c r="I6558" s="1">
        <v>1013681</v>
      </c>
      <c r="J6558" s="1">
        <v>30.300424</v>
      </c>
      <c r="K6558" s="1">
        <v>-100.644643</v>
      </c>
      <c r="L6558" s="1"/>
      <c r="M6558" s="1" t="s">
        <v>1485</v>
      </c>
      <c r="N6558" s="1" t="s">
        <v>9148</v>
      </c>
      <c r="O6558" s="1">
        <v>2022</v>
      </c>
      <c r="P6558" s="1">
        <v>76950</v>
      </c>
      <c r="Q6558" s="1" t="s">
        <v>150</v>
      </c>
      <c r="R6558" s="1"/>
      <c r="S6558" s="1" t="s">
        <v>24435</v>
      </c>
      <c r="T6558" s="1" t="s">
        <v>6826</v>
      </c>
      <c r="U6558" s="1"/>
      <c r="V6558" s="1" t="s">
        <v>9347</v>
      </c>
      <c r="W6558" s="1" t="s">
        <v>6826</v>
      </c>
    </row>
    <row r="6559" spans="1:23" x14ac:dyDescent="0.25">
      <c r="A6559" s="1">
        <v>1001490</v>
      </c>
      <c r="B6559" s="5" t="str">
        <f>VLOOKUP(H6559,'FIPS Basin X-walk'!$A$2:$F$3224,6,FALSE)</f>
        <v>Florida Platform</v>
      </c>
      <c r="C6559" s="1" t="s">
        <v>10095</v>
      </c>
      <c r="D6559" s="1"/>
      <c r="E6559" s="1"/>
      <c r="F6559" s="1" t="s">
        <v>10096</v>
      </c>
      <c r="G6559" s="1" t="s">
        <v>1940</v>
      </c>
      <c r="H6559" s="1">
        <v>12121</v>
      </c>
      <c r="I6559" s="1">
        <v>1001490</v>
      </c>
      <c r="J6559" s="1">
        <v>30.3764</v>
      </c>
      <c r="K6559" s="1">
        <v>-83.180599999999998</v>
      </c>
      <c r="L6559" s="1"/>
      <c r="M6559" s="1" t="s">
        <v>1506</v>
      </c>
      <c r="N6559" s="1" t="s">
        <v>9619</v>
      </c>
      <c r="O6559" s="1">
        <v>2022</v>
      </c>
      <c r="P6559" s="1">
        <v>32060</v>
      </c>
      <c r="Q6559" s="1" t="s">
        <v>10097</v>
      </c>
      <c r="R6559" s="1"/>
      <c r="S6559" s="1" t="s">
        <v>24355</v>
      </c>
      <c r="T6559" s="1" t="s">
        <v>6826</v>
      </c>
      <c r="U6559" s="1"/>
      <c r="V6559" s="1" t="s">
        <v>9621</v>
      </c>
      <c r="W6559" s="1" t="s">
        <v>6828</v>
      </c>
    </row>
    <row r="6560" spans="1:23" x14ac:dyDescent="0.25">
      <c r="A6560" s="1">
        <v>1000533</v>
      </c>
      <c r="B6560" s="5" t="str">
        <f>VLOOKUP(H6560,'FIPS Basin X-walk'!$A$2:$F$3224,6,FALSE)</f>
        <v>Florida Platform</v>
      </c>
      <c r="C6560" s="1" t="s">
        <v>10091</v>
      </c>
      <c r="D6560" s="1"/>
      <c r="E6560" s="1" t="s">
        <v>6828</v>
      </c>
      <c r="F6560" s="1" t="s">
        <v>10092</v>
      </c>
      <c r="G6560" s="1" t="s">
        <v>10087</v>
      </c>
      <c r="H6560" s="1">
        <v>12121</v>
      </c>
      <c r="I6560" s="1">
        <v>1000533</v>
      </c>
      <c r="J6560" s="1">
        <v>29.961600000000001</v>
      </c>
      <c r="K6560" s="1">
        <v>-82.849699999999999</v>
      </c>
      <c r="L6560" s="1"/>
      <c r="M6560" s="1" t="s">
        <v>1506</v>
      </c>
      <c r="N6560" s="1" t="s">
        <v>9619</v>
      </c>
      <c r="O6560" s="1">
        <v>2022</v>
      </c>
      <c r="P6560" s="1">
        <v>32008</v>
      </c>
      <c r="Q6560" s="1" t="s">
        <v>10093</v>
      </c>
      <c r="R6560" s="1"/>
      <c r="S6560" s="1" t="s">
        <v>24441</v>
      </c>
      <c r="T6560" s="1" t="s">
        <v>6826</v>
      </c>
      <c r="U6560" s="1"/>
      <c r="V6560" s="1" t="s">
        <v>10094</v>
      </c>
      <c r="W6560" s="1" t="s">
        <v>6826</v>
      </c>
    </row>
    <row r="6561" spans="1:23" x14ac:dyDescent="0.25">
      <c r="A6561" s="1">
        <v>1013316</v>
      </c>
      <c r="B6561" s="5" t="str">
        <f>VLOOKUP(H6561,'FIPS Basin X-walk'!$A$2:$F$3224,6,FALSE)</f>
        <v>Florida Platform</v>
      </c>
      <c r="C6561" s="1" t="s">
        <v>10088</v>
      </c>
      <c r="D6561" s="1"/>
      <c r="E6561" s="1"/>
      <c r="F6561" s="1" t="s">
        <v>1918</v>
      </c>
      <c r="G6561" s="1" t="s">
        <v>10087</v>
      </c>
      <c r="H6561" s="1">
        <v>12121</v>
      </c>
      <c r="I6561" s="1">
        <v>1013316</v>
      </c>
      <c r="J6561" s="1">
        <v>30.362514000000001</v>
      </c>
      <c r="K6561" s="1">
        <v>-83.105986999999999</v>
      </c>
      <c r="L6561" s="1"/>
      <c r="M6561" s="1" t="s">
        <v>1506</v>
      </c>
      <c r="N6561" s="1" t="s">
        <v>9619</v>
      </c>
      <c r="O6561" s="1">
        <v>2022</v>
      </c>
      <c r="P6561" s="1">
        <v>32060</v>
      </c>
      <c r="Q6561" s="1" t="s">
        <v>10089</v>
      </c>
      <c r="R6561" s="1"/>
      <c r="S6561" s="1" t="s">
        <v>25302</v>
      </c>
      <c r="T6561" s="1" t="s">
        <v>6826</v>
      </c>
      <c r="U6561" s="1"/>
      <c r="V6561" s="1" t="s">
        <v>10090</v>
      </c>
      <c r="W6561" s="1" t="s">
        <v>6826</v>
      </c>
    </row>
    <row r="6562" spans="1:23" x14ac:dyDescent="0.25">
      <c r="A6562" s="1">
        <v>1013335</v>
      </c>
      <c r="B6562" s="5" t="str">
        <f>VLOOKUP(H6562,'FIPS Basin X-walk'!$A$2:$F$3224,6,FALSE)</f>
        <v>Florida Platform</v>
      </c>
      <c r="C6562" s="1" t="s">
        <v>10086</v>
      </c>
      <c r="D6562" s="1"/>
      <c r="E6562" s="1"/>
      <c r="F6562" s="1" t="s">
        <v>1581</v>
      </c>
      <c r="G6562" s="1" t="s">
        <v>10087</v>
      </c>
      <c r="H6562" s="1">
        <v>12121</v>
      </c>
      <c r="I6562" s="1">
        <v>1013335</v>
      </c>
      <c r="J6562" s="1">
        <v>30.072844</v>
      </c>
      <c r="K6562" s="1">
        <v>-82.884513999999996</v>
      </c>
      <c r="L6562" s="1"/>
      <c r="M6562" s="1" t="s">
        <v>1506</v>
      </c>
      <c r="N6562" s="1" t="s">
        <v>9619</v>
      </c>
      <c r="O6562" s="1">
        <v>2022</v>
      </c>
      <c r="P6562" s="1">
        <v>32071</v>
      </c>
      <c r="Q6562" s="1" t="s">
        <v>370</v>
      </c>
      <c r="R6562" s="1"/>
      <c r="S6562" s="1" t="s">
        <v>24435</v>
      </c>
      <c r="T6562" s="1" t="s">
        <v>6826</v>
      </c>
      <c r="U6562" s="1"/>
      <c r="V6562" s="1" t="s">
        <v>7297</v>
      </c>
      <c r="W6562" s="1" t="s">
        <v>6826</v>
      </c>
    </row>
    <row r="6563" spans="1:23" x14ac:dyDescent="0.25">
      <c r="A6563" s="1">
        <v>1010157</v>
      </c>
      <c r="B6563" s="5" t="str">
        <f>VLOOKUP(H6563,'FIPS Basin X-walk'!$A$2:$F$3224,6,FALSE)</f>
        <v>Green River Basin</v>
      </c>
      <c r="C6563" s="1" t="s">
        <v>26193</v>
      </c>
      <c r="D6563" s="1"/>
      <c r="E6563" s="1"/>
      <c r="F6563" s="1" t="s">
        <v>23422</v>
      </c>
      <c r="G6563" s="1" t="s">
        <v>2215</v>
      </c>
      <c r="H6563" s="1">
        <v>56037</v>
      </c>
      <c r="I6563" s="1">
        <v>1010157</v>
      </c>
      <c r="J6563" s="1">
        <v>41.509259999999998</v>
      </c>
      <c r="K6563" s="1">
        <v>-109.47323</v>
      </c>
      <c r="L6563" s="1"/>
      <c r="M6563" s="1" t="s">
        <v>1494</v>
      </c>
      <c r="N6563" s="1" t="s">
        <v>8128</v>
      </c>
      <c r="O6563" s="1">
        <v>2022</v>
      </c>
      <c r="P6563" s="1">
        <v>82935</v>
      </c>
      <c r="Q6563" s="1" t="s">
        <v>1003</v>
      </c>
      <c r="R6563" s="1"/>
      <c r="S6563" s="1">
        <v>211120</v>
      </c>
      <c r="T6563" s="1" t="s">
        <v>6826</v>
      </c>
      <c r="U6563" s="1"/>
      <c r="V6563" s="1" t="s">
        <v>10067</v>
      </c>
      <c r="W6563" s="1" t="s">
        <v>6826</v>
      </c>
    </row>
    <row r="6564" spans="1:23" x14ac:dyDescent="0.25">
      <c r="A6564" s="1">
        <v>1010319</v>
      </c>
      <c r="B6564" s="5" t="str">
        <f>VLOOKUP(H6564,'FIPS Basin X-walk'!$A$2:$F$3224,6,FALSE)</f>
        <v>Green River Basin</v>
      </c>
      <c r="C6564" s="1" t="s">
        <v>26193</v>
      </c>
      <c r="D6564" s="1"/>
      <c r="E6564" s="1"/>
      <c r="F6564" s="1" t="s">
        <v>23422</v>
      </c>
      <c r="G6564" s="1" t="s">
        <v>2215</v>
      </c>
      <c r="H6564" s="1">
        <v>56037</v>
      </c>
      <c r="I6564" s="1">
        <v>1010319</v>
      </c>
      <c r="J6564" s="1">
        <v>41.509259999999998</v>
      </c>
      <c r="K6564" s="1">
        <v>-109.47323</v>
      </c>
      <c r="L6564" s="1"/>
      <c r="M6564" s="1" t="s">
        <v>1494</v>
      </c>
      <c r="N6564" s="1" t="s">
        <v>8128</v>
      </c>
      <c r="O6564" s="1">
        <v>2022</v>
      </c>
      <c r="P6564" s="1">
        <v>82935</v>
      </c>
      <c r="Q6564" s="1" t="s">
        <v>1010</v>
      </c>
      <c r="R6564" s="1"/>
      <c r="S6564" s="1">
        <v>211120</v>
      </c>
      <c r="T6564" s="1" t="s">
        <v>6826</v>
      </c>
      <c r="U6564" s="1"/>
      <c r="V6564" s="1" t="s">
        <v>10067</v>
      </c>
      <c r="W6564" s="1" t="s">
        <v>6826</v>
      </c>
    </row>
    <row r="6565" spans="1:23" x14ac:dyDescent="0.25">
      <c r="A6565" s="1">
        <v>1001192</v>
      </c>
      <c r="B6565" s="5" t="str">
        <f>VLOOKUP(H6565,'FIPS Basin X-walk'!$A$2:$F$3224,6,FALSE)</f>
        <v>Green River Basin</v>
      </c>
      <c r="C6565" s="1" t="s">
        <v>23444</v>
      </c>
      <c r="D6565" s="1"/>
      <c r="E6565" s="1" t="s">
        <v>6828</v>
      </c>
      <c r="F6565" s="1" t="s">
        <v>23445</v>
      </c>
      <c r="G6565" s="1" t="s">
        <v>2215</v>
      </c>
      <c r="H6565" s="1">
        <v>56037</v>
      </c>
      <c r="I6565" s="1">
        <v>1001192</v>
      </c>
      <c r="J6565" s="1">
        <v>41.7378</v>
      </c>
      <c r="K6565" s="1">
        <v>-108.78749999999999</v>
      </c>
      <c r="L6565" s="1"/>
      <c r="M6565" s="1" t="s">
        <v>1494</v>
      </c>
      <c r="N6565" s="1" t="s">
        <v>8128</v>
      </c>
      <c r="O6565" s="1">
        <v>2022</v>
      </c>
      <c r="P6565" s="1">
        <v>82942</v>
      </c>
      <c r="Q6565" s="1" t="s">
        <v>23446</v>
      </c>
      <c r="R6565" s="1"/>
      <c r="S6565" s="1" t="s">
        <v>24355</v>
      </c>
      <c r="T6565" s="1" t="s">
        <v>6826</v>
      </c>
      <c r="U6565" s="1"/>
      <c r="V6565" s="1" t="s">
        <v>24655</v>
      </c>
      <c r="W6565" s="1" t="s">
        <v>6828</v>
      </c>
    </row>
    <row r="6566" spans="1:23" x14ac:dyDescent="0.25">
      <c r="A6566" s="1">
        <v>1001871</v>
      </c>
      <c r="B6566" s="5" t="str">
        <f>VLOOKUP(H6566,'FIPS Basin X-walk'!$A$2:$F$3224,6,FALSE)</f>
        <v>Green River Basin</v>
      </c>
      <c r="C6566" s="1"/>
      <c r="D6566" s="1"/>
      <c r="E6566" s="1"/>
      <c r="F6566" s="1" t="s">
        <v>23436</v>
      </c>
      <c r="G6566" s="1" t="s">
        <v>23423</v>
      </c>
      <c r="H6566" s="1">
        <v>56037</v>
      </c>
      <c r="I6566" s="1">
        <v>1001871</v>
      </c>
      <c r="J6566" s="1">
        <v>41.539400000000001</v>
      </c>
      <c r="K6566" s="1">
        <v>-109.95569999999999</v>
      </c>
      <c r="L6566" s="1"/>
      <c r="M6566" s="1" t="s">
        <v>1494</v>
      </c>
      <c r="N6566" s="1" t="s">
        <v>8128</v>
      </c>
      <c r="O6566" s="1">
        <v>2022</v>
      </c>
      <c r="P6566" s="1">
        <v>82934</v>
      </c>
      <c r="Q6566" s="1" t="s">
        <v>78</v>
      </c>
      <c r="R6566" s="1"/>
      <c r="S6566" s="1" t="s">
        <v>24399</v>
      </c>
      <c r="T6566" s="1" t="s">
        <v>6826</v>
      </c>
      <c r="U6566" s="1"/>
      <c r="V6566" s="1" t="s">
        <v>9171</v>
      </c>
      <c r="W6566" s="1" t="s">
        <v>6826</v>
      </c>
    </row>
    <row r="6567" spans="1:23" x14ac:dyDescent="0.25">
      <c r="A6567" s="1">
        <v>1004452</v>
      </c>
      <c r="B6567" s="5" t="str">
        <f>VLOOKUP(H6567,'FIPS Basin X-walk'!$A$2:$F$3224,6,FALSE)</f>
        <v>Green River Basin</v>
      </c>
      <c r="C6567" s="1" t="s">
        <v>23427</v>
      </c>
      <c r="D6567" s="1"/>
      <c r="E6567" s="1" t="s">
        <v>6828</v>
      </c>
      <c r="F6567" s="1" t="s">
        <v>23428</v>
      </c>
      <c r="G6567" s="1" t="s">
        <v>23423</v>
      </c>
      <c r="H6567" s="1">
        <v>56037</v>
      </c>
      <c r="I6567" s="1">
        <v>1004452</v>
      </c>
      <c r="J6567" s="1">
        <v>41.592059999999996</v>
      </c>
      <c r="K6567" s="1">
        <v>-109.96818</v>
      </c>
      <c r="L6567" s="1"/>
      <c r="M6567" s="1" t="s">
        <v>1494</v>
      </c>
      <c r="N6567" s="1" t="s">
        <v>8128</v>
      </c>
      <c r="O6567" s="1">
        <v>2022</v>
      </c>
      <c r="P6567" s="1">
        <v>82934</v>
      </c>
      <c r="Q6567" s="1" t="s">
        <v>23429</v>
      </c>
      <c r="R6567" s="1"/>
      <c r="S6567" s="1"/>
      <c r="T6567" s="1" t="s">
        <v>6826</v>
      </c>
      <c r="U6567" s="1"/>
      <c r="V6567" s="1" t="s">
        <v>23430</v>
      </c>
      <c r="W6567" s="1" t="s">
        <v>6826</v>
      </c>
    </row>
    <row r="6568" spans="1:23" x14ac:dyDescent="0.25">
      <c r="A6568" s="1">
        <v>1004551</v>
      </c>
      <c r="B6568" s="5" t="str">
        <f>VLOOKUP(H6568,'FIPS Basin X-walk'!$A$2:$F$3224,6,FALSE)</f>
        <v>Green River Basin</v>
      </c>
      <c r="C6568" s="1"/>
      <c r="D6568" s="1"/>
      <c r="E6568" s="1"/>
      <c r="F6568" s="1" t="s">
        <v>23436</v>
      </c>
      <c r="G6568" s="1" t="s">
        <v>23423</v>
      </c>
      <c r="H6568" s="1">
        <v>56037</v>
      </c>
      <c r="I6568" s="1">
        <v>1004551</v>
      </c>
      <c r="J6568" s="1">
        <v>41.554684000000002</v>
      </c>
      <c r="K6568" s="1">
        <v>-110.04886500000001</v>
      </c>
      <c r="L6568" s="1"/>
      <c r="M6568" s="1" t="s">
        <v>1494</v>
      </c>
      <c r="N6568" s="1" t="s">
        <v>8128</v>
      </c>
      <c r="O6568" s="1">
        <v>2022</v>
      </c>
      <c r="P6568" s="1">
        <v>82934</v>
      </c>
      <c r="Q6568" s="1" t="s">
        <v>143</v>
      </c>
      <c r="R6568" s="1"/>
      <c r="S6568" s="1" t="s">
        <v>24399</v>
      </c>
      <c r="T6568" s="1" t="s">
        <v>6826</v>
      </c>
      <c r="U6568" s="1"/>
      <c r="V6568" s="1" t="s">
        <v>7439</v>
      </c>
      <c r="W6568" s="1" t="s">
        <v>6826</v>
      </c>
    </row>
    <row r="6569" spans="1:23" x14ac:dyDescent="0.25">
      <c r="A6569" s="1">
        <v>1002889</v>
      </c>
      <c r="B6569" s="5" t="str">
        <f>VLOOKUP(H6569,'FIPS Basin X-walk'!$A$2:$F$3224,6,FALSE)</f>
        <v>Green River Basin</v>
      </c>
      <c r="C6569" s="1" t="s">
        <v>23443</v>
      </c>
      <c r="D6569" s="1"/>
      <c r="E6569" s="1" t="s">
        <v>6828</v>
      </c>
      <c r="F6569" s="1" t="s">
        <v>23422</v>
      </c>
      <c r="G6569" s="1" t="s">
        <v>23423</v>
      </c>
      <c r="H6569" s="1">
        <v>56037</v>
      </c>
      <c r="I6569" s="1">
        <v>1002889</v>
      </c>
      <c r="J6569" s="1">
        <v>41.501800000000003</v>
      </c>
      <c r="K6569" s="1">
        <v>-109.758</v>
      </c>
      <c r="L6569" s="1"/>
      <c r="M6569" s="1" t="s">
        <v>1494</v>
      </c>
      <c r="N6569" s="1" t="s">
        <v>8128</v>
      </c>
      <c r="O6569" s="1">
        <v>2022</v>
      </c>
      <c r="P6569" s="1">
        <v>82935</v>
      </c>
      <c r="Q6569" s="1" t="s">
        <v>25013</v>
      </c>
      <c r="R6569" s="1"/>
      <c r="S6569" s="1" t="s">
        <v>24731</v>
      </c>
      <c r="T6569" s="1" t="s">
        <v>6826</v>
      </c>
      <c r="U6569" s="1"/>
      <c r="V6569" s="1" t="s">
        <v>10500</v>
      </c>
      <c r="W6569" s="1" t="s">
        <v>6826</v>
      </c>
    </row>
    <row r="6570" spans="1:23" x14ac:dyDescent="0.25">
      <c r="A6570" s="1">
        <v>1005040</v>
      </c>
      <c r="B6570" s="5" t="str">
        <f>VLOOKUP(H6570,'FIPS Basin X-walk'!$A$2:$F$3224,6,FALSE)</f>
        <v>Green River Basin</v>
      </c>
      <c r="C6570" s="1" t="s">
        <v>23439</v>
      </c>
      <c r="D6570" s="1"/>
      <c r="E6570" s="1"/>
      <c r="F6570" s="1" t="s">
        <v>23422</v>
      </c>
      <c r="G6570" s="1" t="s">
        <v>23423</v>
      </c>
      <c r="H6570" s="1">
        <v>56037</v>
      </c>
      <c r="I6570" s="1">
        <v>1005040</v>
      </c>
      <c r="J6570" s="1">
        <v>41.591520000000003</v>
      </c>
      <c r="K6570" s="1">
        <v>-109.75811</v>
      </c>
      <c r="L6570" s="1"/>
      <c r="M6570" s="1" t="s">
        <v>1494</v>
      </c>
      <c r="N6570" s="1" t="s">
        <v>8128</v>
      </c>
      <c r="O6570" s="1">
        <v>2022</v>
      </c>
      <c r="P6570" s="1">
        <v>82935</v>
      </c>
      <c r="Q6570" s="1" t="s">
        <v>23440</v>
      </c>
      <c r="R6570" s="1"/>
      <c r="S6570" s="1"/>
      <c r="T6570" s="1" t="s">
        <v>6826</v>
      </c>
      <c r="U6570" s="1"/>
      <c r="V6570" s="1" t="s">
        <v>25449</v>
      </c>
      <c r="W6570" s="1" t="s">
        <v>6828</v>
      </c>
    </row>
    <row r="6571" spans="1:23" x14ac:dyDescent="0.25">
      <c r="A6571" s="1">
        <v>1005621</v>
      </c>
      <c r="B6571" s="5" t="str">
        <f>VLOOKUP(H6571,'FIPS Basin X-walk'!$A$2:$F$3224,6,FALSE)</f>
        <v>Green River Basin</v>
      </c>
      <c r="C6571" s="1" t="s">
        <v>23442</v>
      </c>
      <c r="D6571" s="1"/>
      <c r="E6571" s="1"/>
      <c r="F6571" s="1" t="s">
        <v>23422</v>
      </c>
      <c r="G6571" s="1" t="s">
        <v>23423</v>
      </c>
      <c r="H6571" s="1">
        <v>56037</v>
      </c>
      <c r="I6571" s="1">
        <v>1005621</v>
      </c>
      <c r="J6571" s="1">
        <v>41.709989999999998</v>
      </c>
      <c r="K6571" s="1">
        <v>-109.68</v>
      </c>
      <c r="L6571" s="1"/>
      <c r="M6571" s="1" t="s">
        <v>1494</v>
      </c>
      <c r="N6571" s="1" t="s">
        <v>8128</v>
      </c>
      <c r="O6571" s="1">
        <v>2022</v>
      </c>
      <c r="P6571" s="1">
        <v>82935</v>
      </c>
      <c r="Q6571" s="1" t="s">
        <v>25558</v>
      </c>
      <c r="R6571" s="1"/>
      <c r="S6571" s="1" t="s">
        <v>24731</v>
      </c>
      <c r="T6571" s="1" t="s">
        <v>6828</v>
      </c>
      <c r="U6571" s="1"/>
      <c r="V6571" s="1" t="s">
        <v>25559</v>
      </c>
      <c r="W6571" s="1" t="s">
        <v>6828</v>
      </c>
    </row>
    <row r="6572" spans="1:23" x14ac:dyDescent="0.25">
      <c r="A6572" s="1">
        <v>1006324</v>
      </c>
      <c r="B6572" s="5" t="str">
        <f>VLOOKUP(H6572,'FIPS Basin X-walk'!$A$2:$F$3224,6,FALSE)</f>
        <v>Green River Basin</v>
      </c>
      <c r="C6572" s="1" t="s">
        <v>23433</v>
      </c>
      <c r="D6572" s="1"/>
      <c r="E6572" s="1" t="s">
        <v>6828</v>
      </c>
      <c r="F6572" s="1" t="s">
        <v>23422</v>
      </c>
      <c r="G6572" s="1" t="s">
        <v>23423</v>
      </c>
      <c r="H6572" s="1">
        <v>56037</v>
      </c>
      <c r="I6572" s="1">
        <v>1006324</v>
      </c>
      <c r="J6572" s="1">
        <v>41.603467000000002</v>
      </c>
      <c r="K6572" s="1">
        <v>-109.847971</v>
      </c>
      <c r="L6572" s="1"/>
      <c r="M6572" s="1" t="s">
        <v>1494</v>
      </c>
      <c r="N6572" s="1" t="s">
        <v>8128</v>
      </c>
      <c r="O6572" s="1">
        <v>2022</v>
      </c>
      <c r="P6572" s="1">
        <v>82935</v>
      </c>
      <c r="Q6572" s="1" t="s">
        <v>23434</v>
      </c>
      <c r="R6572" s="1"/>
      <c r="S6572" s="1"/>
      <c r="T6572" s="1" t="s">
        <v>6828</v>
      </c>
      <c r="U6572" s="1"/>
      <c r="V6572" s="1" t="s">
        <v>23430</v>
      </c>
      <c r="W6572" s="1" t="s">
        <v>6826</v>
      </c>
    </row>
    <row r="6573" spans="1:23" x14ac:dyDescent="0.25">
      <c r="A6573" s="1">
        <v>1008941</v>
      </c>
      <c r="B6573" s="5" t="str">
        <f>VLOOKUP(H6573,'FIPS Basin X-walk'!$A$2:$F$3224,6,FALSE)</f>
        <v>Green River Basin</v>
      </c>
      <c r="C6573" s="1" t="s">
        <v>26049</v>
      </c>
      <c r="D6573" s="1"/>
      <c r="E6573" s="1"/>
      <c r="F6573" s="1" t="s">
        <v>23435</v>
      </c>
      <c r="G6573" s="1" t="s">
        <v>23423</v>
      </c>
      <c r="H6573" s="1">
        <v>56037</v>
      </c>
      <c r="I6573" s="1">
        <v>1008941</v>
      </c>
      <c r="J6573" s="1">
        <v>41.524895000000001</v>
      </c>
      <c r="K6573" s="1">
        <v>-109.521106</v>
      </c>
      <c r="L6573" s="1"/>
      <c r="M6573" s="1" t="s">
        <v>1494</v>
      </c>
      <c r="N6573" s="1" t="s">
        <v>8128</v>
      </c>
      <c r="O6573" s="1">
        <v>2022</v>
      </c>
      <c r="P6573" s="1">
        <v>82935</v>
      </c>
      <c r="Q6573" s="1" t="s">
        <v>302</v>
      </c>
      <c r="R6573" s="1"/>
      <c r="S6573" s="1" t="s">
        <v>24435</v>
      </c>
      <c r="T6573" s="1" t="s">
        <v>6826</v>
      </c>
      <c r="U6573" s="1"/>
      <c r="V6573" s="1" t="s">
        <v>6881</v>
      </c>
      <c r="W6573" s="1" t="s">
        <v>6826</v>
      </c>
    </row>
    <row r="6574" spans="1:23" x14ac:dyDescent="0.25">
      <c r="A6574" s="1">
        <v>1003087</v>
      </c>
      <c r="B6574" s="5" t="str">
        <f>VLOOKUP(H6574,'FIPS Basin X-walk'!$A$2:$F$3224,6,FALSE)</f>
        <v>Green River Basin</v>
      </c>
      <c r="C6574" s="1" t="s">
        <v>23424</v>
      </c>
      <c r="D6574" s="1"/>
      <c r="E6574" s="1"/>
      <c r="F6574" s="1" t="s">
        <v>23425</v>
      </c>
      <c r="G6574" s="1" t="s">
        <v>23423</v>
      </c>
      <c r="H6574" s="1">
        <v>56037</v>
      </c>
      <c r="I6574" s="1">
        <v>1003087</v>
      </c>
      <c r="J6574" s="1">
        <v>41.538409999999999</v>
      </c>
      <c r="K6574" s="1">
        <v>-109.12746</v>
      </c>
      <c r="L6574" s="1"/>
      <c r="M6574" s="1" t="s">
        <v>1494</v>
      </c>
      <c r="N6574" s="1" t="s">
        <v>8128</v>
      </c>
      <c r="O6574" s="1">
        <v>2022</v>
      </c>
      <c r="P6574" s="1">
        <v>82901</v>
      </c>
      <c r="Q6574" s="1" t="s">
        <v>23426</v>
      </c>
      <c r="R6574" s="1"/>
      <c r="S6574" s="1" t="s">
        <v>24643</v>
      </c>
      <c r="T6574" s="1" t="s">
        <v>6826</v>
      </c>
      <c r="U6574" s="1"/>
      <c r="V6574" s="1" t="s">
        <v>8155</v>
      </c>
      <c r="W6574" s="1" t="s">
        <v>6826</v>
      </c>
    </row>
    <row r="6575" spans="1:23" x14ac:dyDescent="0.25">
      <c r="A6575" s="1">
        <v>1004749</v>
      </c>
      <c r="B6575" s="5" t="str">
        <f>VLOOKUP(H6575,'FIPS Basin X-walk'!$A$2:$F$3224,6,FALSE)</f>
        <v>Green River Basin</v>
      </c>
      <c r="C6575" s="1" t="s">
        <v>23431</v>
      </c>
      <c r="D6575" s="1"/>
      <c r="E6575" s="1"/>
      <c r="F6575" s="1" t="s">
        <v>23432</v>
      </c>
      <c r="G6575" s="1" t="s">
        <v>23423</v>
      </c>
      <c r="H6575" s="1">
        <v>56037</v>
      </c>
      <c r="I6575" s="1">
        <v>1004749</v>
      </c>
      <c r="J6575" s="1">
        <v>41.582324</v>
      </c>
      <c r="K6575" s="1">
        <v>-109.254508</v>
      </c>
      <c r="L6575" s="1"/>
      <c r="M6575" s="1" t="s">
        <v>1494</v>
      </c>
      <c r="N6575" s="1" t="s">
        <v>8128</v>
      </c>
      <c r="O6575" s="1">
        <v>2022</v>
      </c>
      <c r="P6575" s="1">
        <v>82902</v>
      </c>
      <c r="Q6575" s="1" t="s">
        <v>25392</v>
      </c>
      <c r="R6575" s="1"/>
      <c r="S6575" s="1" t="s">
        <v>24423</v>
      </c>
      <c r="T6575" s="1" t="s">
        <v>6826</v>
      </c>
      <c r="U6575" s="1"/>
      <c r="V6575" s="1" t="s">
        <v>10734</v>
      </c>
      <c r="W6575" s="1" t="s">
        <v>6826</v>
      </c>
    </row>
    <row r="6576" spans="1:23" x14ac:dyDescent="0.25">
      <c r="A6576" s="1">
        <v>1005989</v>
      </c>
      <c r="B6576" s="5" t="str">
        <f>VLOOKUP(H6576,'FIPS Basin X-walk'!$A$2:$F$3224,6,FALSE)</f>
        <v>Green River Basin</v>
      </c>
      <c r="C6576" s="1"/>
      <c r="D6576" s="1"/>
      <c r="E6576" s="1"/>
      <c r="F6576" s="1" t="s">
        <v>23425</v>
      </c>
      <c r="G6576" s="1" t="s">
        <v>23423</v>
      </c>
      <c r="H6576" s="1">
        <v>56037</v>
      </c>
      <c r="I6576" s="1">
        <v>1005989</v>
      </c>
      <c r="J6576" s="1">
        <v>41.522199999999998</v>
      </c>
      <c r="K6576" s="1">
        <v>-109.3128</v>
      </c>
      <c r="L6576" s="1"/>
      <c r="M6576" s="1" t="s">
        <v>1494</v>
      </c>
      <c r="N6576" s="1" t="s">
        <v>8128</v>
      </c>
      <c r="O6576" s="1">
        <v>2022</v>
      </c>
      <c r="P6576" s="1">
        <v>82901</v>
      </c>
      <c r="Q6576" s="1" t="s">
        <v>24059</v>
      </c>
      <c r="R6576" s="1"/>
      <c r="S6576" s="1" t="s">
        <v>24435</v>
      </c>
      <c r="T6576" s="1" t="s">
        <v>6826</v>
      </c>
      <c r="U6576" s="1"/>
      <c r="V6576" s="1" t="s">
        <v>16063</v>
      </c>
      <c r="W6576" s="1" t="s">
        <v>6826</v>
      </c>
    </row>
    <row r="6577" spans="1:23" x14ac:dyDescent="0.25">
      <c r="A6577" s="1">
        <v>1009233</v>
      </c>
      <c r="B6577" s="5" t="str">
        <f>VLOOKUP(H6577,'FIPS Basin X-walk'!$A$2:$F$3224,6,FALSE)</f>
        <v>Green River Basin</v>
      </c>
      <c r="C6577" s="1"/>
      <c r="D6577" s="1"/>
      <c r="E6577" s="1"/>
      <c r="F6577" s="1" t="s">
        <v>23432</v>
      </c>
      <c r="G6577" s="1" t="s">
        <v>23423</v>
      </c>
      <c r="H6577" s="1">
        <v>56037</v>
      </c>
      <c r="I6577" s="1">
        <v>1009233</v>
      </c>
      <c r="J6577" s="1">
        <v>41.058720000000001</v>
      </c>
      <c r="K6577" s="1">
        <v>-108.76154</v>
      </c>
      <c r="L6577" s="1"/>
      <c r="M6577" s="1" t="s">
        <v>1494</v>
      </c>
      <c r="N6577" s="1" t="s">
        <v>8128</v>
      </c>
      <c r="O6577" s="1">
        <v>2022</v>
      </c>
      <c r="P6577" s="1">
        <v>82902</v>
      </c>
      <c r="Q6577" s="1" t="s">
        <v>303</v>
      </c>
      <c r="R6577" s="1"/>
      <c r="S6577" s="1" t="s">
        <v>24399</v>
      </c>
      <c r="T6577" s="1" t="s">
        <v>6826</v>
      </c>
      <c r="U6577" s="1"/>
      <c r="V6577" s="1" t="s">
        <v>7439</v>
      </c>
      <c r="W6577" s="1" t="s">
        <v>6826</v>
      </c>
    </row>
    <row r="6578" spans="1:23" x14ac:dyDescent="0.25">
      <c r="A6578" s="1">
        <v>1003142</v>
      </c>
      <c r="B6578" s="5" t="str">
        <f>VLOOKUP(H6578,'FIPS Basin X-walk'!$A$2:$F$3224,6,FALSE)</f>
        <v>Green River Basin</v>
      </c>
      <c r="C6578" s="1"/>
      <c r="D6578" s="1"/>
      <c r="E6578" s="1"/>
      <c r="F6578" s="1" t="s">
        <v>23438</v>
      </c>
      <c r="G6578" s="1" t="s">
        <v>23423</v>
      </c>
      <c r="H6578" s="1">
        <v>56037</v>
      </c>
      <c r="I6578" s="1">
        <v>1003142</v>
      </c>
      <c r="J6578" s="1">
        <v>41.718603000000002</v>
      </c>
      <c r="K6578" s="1">
        <v>-107.78797900000001</v>
      </c>
      <c r="L6578" s="1"/>
      <c r="M6578" s="1" t="s">
        <v>1494</v>
      </c>
      <c r="N6578" s="1" t="s">
        <v>8128</v>
      </c>
      <c r="O6578" s="1">
        <v>2022</v>
      </c>
      <c r="P6578" s="1">
        <v>82301</v>
      </c>
      <c r="Q6578" s="1" t="s">
        <v>725</v>
      </c>
      <c r="R6578" s="1"/>
      <c r="S6578" s="1" t="s">
        <v>24435</v>
      </c>
      <c r="T6578" s="1" t="s">
        <v>6826</v>
      </c>
      <c r="U6578" s="1"/>
      <c r="V6578" s="1" t="s">
        <v>9243</v>
      </c>
      <c r="W6578" s="1" t="s">
        <v>6826</v>
      </c>
    </row>
    <row r="6579" spans="1:23" x14ac:dyDescent="0.25">
      <c r="A6579" s="1">
        <v>1002079</v>
      </c>
      <c r="B6579" s="5" t="str">
        <f>VLOOKUP(H6579,'FIPS Basin X-walk'!$A$2:$F$3224,6,FALSE)</f>
        <v>Green River Basin</v>
      </c>
      <c r="C6579" s="1" t="s">
        <v>23437</v>
      </c>
      <c r="D6579" s="1"/>
      <c r="E6579" s="1"/>
      <c r="F6579" s="1" t="s">
        <v>23372</v>
      </c>
      <c r="G6579" s="1" t="s">
        <v>23423</v>
      </c>
      <c r="H6579" s="1">
        <v>56037</v>
      </c>
      <c r="I6579" s="1">
        <v>1002079</v>
      </c>
      <c r="J6579" s="1">
        <v>41.750585000000001</v>
      </c>
      <c r="K6579" s="1">
        <v>-108.19030600000001</v>
      </c>
      <c r="L6579" s="1"/>
      <c r="M6579" s="1" t="s">
        <v>1494</v>
      </c>
      <c r="N6579" s="1" t="s">
        <v>8128</v>
      </c>
      <c r="O6579" s="1">
        <v>2022</v>
      </c>
      <c r="P6579" s="1">
        <v>82336</v>
      </c>
      <c r="Q6579" s="1" t="s">
        <v>119</v>
      </c>
      <c r="R6579" s="1"/>
      <c r="S6579" s="1" t="s">
        <v>24435</v>
      </c>
      <c r="T6579" s="1" t="s">
        <v>6826</v>
      </c>
      <c r="U6579" s="1"/>
      <c r="V6579" s="1" t="s">
        <v>9243</v>
      </c>
      <c r="W6579" s="1" t="s">
        <v>6826</v>
      </c>
    </row>
    <row r="6580" spans="1:23" x14ac:dyDescent="0.25">
      <c r="A6580" s="1">
        <v>1010556</v>
      </c>
      <c r="B6580" s="5" t="str">
        <f>VLOOKUP(H6580,'FIPS Basin X-walk'!$A$2:$F$3224,6,FALSE)</f>
        <v>Green River Basin</v>
      </c>
      <c r="C6580" s="1" t="s">
        <v>23441</v>
      </c>
      <c r="D6580" s="1"/>
      <c r="E6580" s="1"/>
      <c r="F6580" s="1" t="s">
        <v>23372</v>
      </c>
      <c r="G6580" s="1" t="s">
        <v>23423</v>
      </c>
      <c r="H6580" s="1">
        <v>56037</v>
      </c>
      <c r="I6580" s="1">
        <v>1010556</v>
      </c>
      <c r="J6580" s="1">
        <v>41.680109999999999</v>
      </c>
      <c r="K6580" s="1">
        <v>-107.98589</v>
      </c>
      <c r="L6580" s="1"/>
      <c r="M6580" s="1" t="s">
        <v>1494</v>
      </c>
      <c r="N6580" s="1" t="s">
        <v>8128</v>
      </c>
      <c r="O6580" s="1">
        <v>2022</v>
      </c>
      <c r="P6580" s="1">
        <v>82336</v>
      </c>
      <c r="Q6580" s="1" t="s">
        <v>24105</v>
      </c>
      <c r="R6580" s="1"/>
      <c r="S6580" s="1" t="s">
        <v>24435</v>
      </c>
      <c r="T6580" s="1" t="s">
        <v>6826</v>
      </c>
      <c r="U6580" s="1"/>
      <c r="V6580" s="1" t="s">
        <v>7090</v>
      </c>
      <c r="W6580" s="1" t="s">
        <v>6826</v>
      </c>
    </row>
    <row r="6581" spans="1:23" x14ac:dyDescent="0.25">
      <c r="A6581" s="1">
        <v>1001143</v>
      </c>
      <c r="B6581" s="5" t="str">
        <f>VLOOKUP(H6581,'FIPS Basin X-walk'!$A$2:$F$3224,6,FALSE)</f>
        <v>Sioux Uplift</v>
      </c>
      <c r="C6581" s="1" t="s">
        <v>15153</v>
      </c>
      <c r="D6581" s="1"/>
      <c r="E6581" s="1"/>
      <c r="F6581" s="1" t="s">
        <v>15154</v>
      </c>
      <c r="G6581" s="1" t="s">
        <v>15155</v>
      </c>
      <c r="H6581" s="1">
        <v>27151</v>
      </c>
      <c r="I6581" s="1">
        <v>1001143</v>
      </c>
      <c r="J6581" s="1">
        <v>45.326999999999998</v>
      </c>
      <c r="K6581" s="1">
        <v>-95.637699999999995</v>
      </c>
      <c r="L6581" s="1"/>
      <c r="M6581" s="1" t="s">
        <v>1559</v>
      </c>
      <c r="N6581" s="1" t="s">
        <v>14790</v>
      </c>
      <c r="O6581" s="1">
        <v>2022</v>
      </c>
      <c r="P6581" s="1">
        <v>56215</v>
      </c>
      <c r="Q6581" s="1" t="s">
        <v>15156</v>
      </c>
      <c r="R6581" s="1"/>
      <c r="S6581" s="1" t="s">
        <v>24378</v>
      </c>
      <c r="T6581" s="1" t="s">
        <v>6826</v>
      </c>
      <c r="U6581" s="1"/>
      <c r="V6581" s="1" t="s">
        <v>15157</v>
      </c>
      <c r="W6581" s="1" t="s">
        <v>6826</v>
      </c>
    </row>
    <row r="6582" spans="1:23" x14ac:dyDescent="0.25">
      <c r="A6582" s="1">
        <v>1005807</v>
      </c>
      <c r="B6582" s="5" t="str">
        <f>VLOOKUP(H6582,'FIPS Basin X-walk'!$A$2:$F$3224,6,FALSE)</f>
        <v>Piedmont-Blue Ridge Prov</v>
      </c>
      <c r="C6582" s="1" t="s">
        <v>10522</v>
      </c>
      <c r="D6582" s="1"/>
      <c r="E6582" s="1"/>
      <c r="F6582" s="1" t="s">
        <v>10523</v>
      </c>
      <c r="G6582" s="1" t="s">
        <v>1935</v>
      </c>
      <c r="H6582" s="1">
        <v>13263</v>
      </c>
      <c r="I6582" s="1">
        <v>1005807</v>
      </c>
      <c r="J6582" s="1">
        <v>32.589199999999998</v>
      </c>
      <c r="K6582" s="1">
        <v>-84.691699999999997</v>
      </c>
      <c r="L6582" s="1"/>
      <c r="M6582" s="1" t="s">
        <v>1546</v>
      </c>
      <c r="N6582" s="1" t="s">
        <v>10124</v>
      </c>
      <c r="O6582" s="1">
        <v>2022</v>
      </c>
      <c r="P6582" s="1">
        <v>31801</v>
      </c>
      <c r="Q6582" s="1" t="s">
        <v>10524</v>
      </c>
      <c r="R6582" s="1"/>
      <c r="S6582" s="1" t="s">
        <v>24355</v>
      </c>
      <c r="T6582" s="1" t="s">
        <v>6826</v>
      </c>
      <c r="U6582" s="1"/>
      <c r="V6582" s="1" t="s">
        <v>10359</v>
      </c>
      <c r="W6582" s="1" t="s">
        <v>6828</v>
      </c>
    </row>
    <row r="6583" spans="1:23" x14ac:dyDescent="0.25">
      <c r="A6583" s="1">
        <v>1005718</v>
      </c>
      <c r="B6583" s="5" t="str">
        <f>VLOOKUP(H6583,'FIPS Basin X-walk'!$A$2:$F$3224,6,FALSE)</f>
        <v>Atlantic Coast Basin</v>
      </c>
      <c r="C6583" s="1" t="s">
        <v>13940</v>
      </c>
      <c r="D6583" s="1"/>
      <c r="E6583" s="1"/>
      <c r="F6583" s="1" t="s">
        <v>13729</v>
      </c>
      <c r="G6583" s="1" t="s">
        <v>13939</v>
      </c>
      <c r="H6583" s="1">
        <v>24041</v>
      </c>
      <c r="I6583" s="1">
        <v>1005718</v>
      </c>
      <c r="J6583" s="1">
        <v>38.746093000000002</v>
      </c>
      <c r="K6583" s="1">
        <v>-76.019938999999994</v>
      </c>
      <c r="L6583" s="1"/>
      <c r="M6583" s="1" t="s">
        <v>1509</v>
      </c>
      <c r="N6583" s="1" t="s">
        <v>13818</v>
      </c>
      <c r="O6583" s="1">
        <v>2022</v>
      </c>
      <c r="P6583" s="1">
        <v>21601</v>
      </c>
      <c r="Q6583" s="1" t="s">
        <v>13941</v>
      </c>
      <c r="R6583" s="1"/>
      <c r="S6583" s="1" t="s">
        <v>24358</v>
      </c>
      <c r="T6583" s="1" t="s">
        <v>6828</v>
      </c>
      <c r="U6583" s="1"/>
      <c r="V6583" s="1" t="s">
        <v>13850</v>
      </c>
      <c r="W6583" s="1" t="s">
        <v>6826</v>
      </c>
    </row>
    <row r="6584" spans="1:23" x14ac:dyDescent="0.25">
      <c r="A6584" s="1">
        <v>1008245</v>
      </c>
      <c r="B6584" s="5" t="str">
        <f>VLOOKUP(H6584,'FIPS Basin X-walk'!$A$2:$F$3224,6,FALSE)</f>
        <v>Appalachian Basin (Eastern Overthrust Area)</v>
      </c>
      <c r="C6584" s="1" t="s">
        <v>23814</v>
      </c>
      <c r="D6584" s="1"/>
      <c r="E6584" s="1"/>
      <c r="F6584" s="1" t="s">
        <v>23815</v>
      </c>
      <c r="G6584" s="1" t="s">
        <v>1583</v>
      </c>
      <c r="H6584" s="1">
        <v>1121</v>
      </c>
      <c r="I6584" s="1">
        <v>1008245</v>
      </c>
      <c r="J6584" s="1">
        <v>33.405644000000002</v>
      </c>
      <c r="K6584" s="1">
        <v>-85.973094000000003</v>
      </c>
      <c r="L6584" s="1"/>
      <c r="M6584" s="1" t="s">
        <v>1485</v>
      </c>
      <c r="N6584" s="1" t="s">
        <v>9148</v>
      </c>
      <c r="O6584" s="1">
        <v>2022</v>
      </c>
      <c r="P6584" s="1">
        <v>77419</v>
      </c>
      <c r="Q6584" s="1" t="s">
        <v>361</v>
      </c>
      <c r="R6584" s="1"/>
      <c r="S6584" s="1">
        <v>486210</v>
      </c>
      <c r="T6584" s="1" t="s">
        <v>6826</v>
      </c>
      <c r="U6584" s="1"/>
      <c r="V6584" s="1" t="s">
        <v>7297</v>
      </c>
      <c r="W6584" s="1" t="s">
        <v>6826</v>
      </c>
    </row>
    <row r="6585" spans="1:23" x14ac:dyDescent="0.25">
      <c r="A6585" s="1">
        <v>1000305</v>
      </c>
      <c r="B6585" s="5" t="str">
        <f>VLOOKUP(H6585,'FIPS Basin X-walk'!$A$2:$F$3224,6,FALSE)</f>
        <v>Appalachian Basin (Eastern Overthrust Area)</v>
      </c>
      <c r="C6585" s="1" t="s">
        <v>7289</v>
      </c>
      <c r="D6585" s="1"/>
      <c r="E6585" s="1"/>
      <c r="F6585" s="1" t="s">
        <v>7290</v>
      </c>
      <c r="G6585" s="1" t="s">
        <v>1583</v>
      </c>
      <c r="H6585" s="1">
        <v>1121</v>
      </c>
      <c r="I6585" s="1">
        <v>1000305</v>
      </c>
      <c r="J6585" s="1">
        <v>33.327800000000003</v>
      </c>
      <c r="K6585" s="1">
        <v>-86.3583</v>
      </c>
      <c r="L6585" s="1"/>
      <c r="M6585" s="1" t="s">
        <v>1482</v>
      </c>
      <c r="N6585" s="1" t="s">
        <v>6824</v>
      </c>
      <c r="O6585" s="1">
        <v>2022</v>
      </c>
      <c r="P6585" s="1">
        <v>35044</v>
      </c>
      <c r="Q6585" s="1" t="s">
        <v>7291</v>
      </c>
      <c r="R6585" s="1"/>
      <c r="S6585" s="1" t="s">
        <v>24436</v>
      </c>
      <c r="T6585" s="1" t="s">
        <v>6826</v>
      </c>
      <c r="U6585" s="1"/>
      <c r="V6585" s="1" t="s">
        <v>7292</v>
      </c>
      <c r="W6585" s="1" t="s">
        <v>6828</v>
      </c>
    </row>
    <row r="6586" spans="1:23" x14ac:dyDescent="0.25">
      <c r="A6586" s="1">
        <v>1007178</v>
      </c>
      <c r="B6586" s="5" t="str">
        <f>VLOOKUP(H6586,'FIPS Basin X-walk'!$A$2:$F$3224,6,FALSE)</f>
        <v>Appalachian Basin (Eastern Overthrust Area)</v>
      </c>
      <c r="C6586" s="1" t="s">
        <v>7274</v>
      </c>
      <c r="D6586" s="1"/>
      <c r="E6586" s="1"/>
      <c r="F6586" s="1" t="s">
        <v>7275</v>
      </c>
      <c r="G6586" s="1" t="s">
        <v>1583</v>
      </c>
      <c r="H6586" s="1">
        <v>1121</v>
      </c>
      <c r="I6586" s="1">
        <v>1007178</v>
      </c>
      <c r="J6586" s="1">
        <v>33.1661</v>
      </c>
      <c r="K6586" s="1">
        <v>-86.282499999999999</v>
      </c>
      <c r="L6586" s="1"/>
      <c r="M6586" s="1" t="s">
        <v>1482</v>
      </c>
      <c r="N6586" s="1" t="s">
        <v>6824</v>
      </c>
      <c r="O6586" s="1">
        <v>2022</v>
      </c>
      <c r="P6586" s="1">
        <v>35150</v>
      </c>
      <c r="Q6586" s="1" t="s">
        <v>7276</v>
      </c>
      <c r="R6586" s="1"/>
      <c r="S6586" s="1" t="s">
        <v>24355</v>
      </c>
      <c r="T6586" s="1" t="s">
        <v>6826</v>
      </c>
      <c r="U6586" s="1"/>
      <c r="V6586" s="1" t="s">
        <v>7277</v>
      </c>
      <c r="W6586" s="1" t="s">
        <v>6828</v>
      </c>
    </row>
    <row r="6587" spans="1:23" x14ac:dyDescent="0.25">
      <c r="A6587" s="1">
        <v>1005341</v>
      </c>
      <c r="B6587" s="5" t="str">
        <f>VLOOKUP(H6587,'FIPS Basin X-walk'!$A$2:$F$3224,6,FALSE)</f>
        <v>Appalachian Basin (Eastern Overthrust Area)</v>
      </c>
      <c r="C6587" s="1" t="s">
        <v>7282</v>
      </c>
      <c r="D6587" s="1"/>
      <c r="E6587" s="1"/>
      <c r="F6587" s="1" t="s">
        <v>7283</v>
      </c>
      <c r="G6587" s="1" t="s">
        <v>7279</v>
      </c>
      <c r="H6587" s="1">
        <v>1121</v>
      </c>
      <c r="I6587" s="1">
        <v>1005341</v>
      </c>
      <c r="J6587" s="1">
        <v>33.616230000000002</v>
      </c>
      <c r="K6587" s="1">
        <v>-86.156109999999998</v>
      </c>
      <c r="L6587" s="1"/>
      <c r="M6587" s="1" t="s">
        <v>1482</v>
      </c>
      <c r="N6587" s="1" t="s">
        <v>6824</v>
      </c>
      <c r="O6587" s="1">
        <v>2022</v>
      </c>
      <c r="P6587" s="1">
        <v>35096</v>
      </c>
      <c r="Q6587" s="1" t="s">
        <v>7284</v>
      </c>
      <c r="R6587" s="1"/>
      <c r="S6587" s="1"/>
      <c r="T6587" s="1" t="s">
        <v>6826</v>
      </c>
      <c r="U6587" s="1"/>
      <c r="V6587" s="1" t="s">
        <v>7285</v>
      </c>
      <c r="W6587" s="1" t="s">
        <v>6826</v>
      </c>
    </row>
    <row r="6588" spans="1:23" x14ac:dyDescent="0.25">
      <c r="A6588" s="1">
        <v>1004597</v>
      </c>
      <c r="B6588" s="5" t="str">
        <f>VLOOKUP(H6588,'FIPS Basin X-walk'!$A$2:$F$3224,6,FALSE)</f>
        <v>Appalachian Basin (Eastern Overthrust Area)</v>
      </c>
      <c r="C6588" s="1" t="s">
        <v>7278</v>
      </c>
      <c r="D6588" s="1"/>
      <c r="E6588" s="1"/>
      <c r="F6588" s="1" t="s">
        <v>7275</v>
      </c>
      <c r="G6588" s="1" t="s">
        <v>7279</v>
      </c>
      <c r="H6588" s="1">
        <v>1121</v>
      </c>
      <c r="I6588" s="1">
        <v>1004597</v>
      </c>
      <c r="J6588" s="1">
        <v>33.164450000000002</v>
      </c>
      <c r="K6588" s="1">
        <v>-86.298050000000003</v>
      </c>
      <c r="L6588" s="1"/>
      <c r="M6588" s="1" t="s">
        <v>1482</v>
      </c>
      <c r="N6588" s="1" t="s">
        <v>6824</v>
      </c>
      <c r="O6588" s="1">
        <v>2022</v>
      </c>
      <c r="P6588" s="1">
        <v>35150</v>
      </c>
      <c r="Q6588" s="1" t="s">
        <v>7280</v>
      </c>
      <c r="R6588" s="1" t="s">
        <v>25343</v>
      </c>
      <c r="S6588" s="1" t="s">
        <v>24745</v>
      </c>
      <c r="T6588" s="1" t="s">
        <v>6826</v>
      </c>
      <c r="U6588" s="1"/>
      <c r="V6588" s="1" t="s">
        <v>7281</v>
      </c>
      <c r="W6588" s="1" t="s">
        <v>6826</v>
      </c>
    </row>
    <row r="6589" spans="1:23" x14ac:dyDescent="0.25">
      <c r="A6589" s="1">
        <v>1005547</v>
      </c>
      <c r="B6589" s="5" t="str">
        <f>VLOOKUP(H6589,'FIPS Basin X-walk'!$A$2:$F$3224,6,FALSE)</f>
        <v>Appalachian Basin (Eastern Overthrust Area)</v>
      </c>
      <c r="C6589" s="1" t="s">
        <v>7286</v>
      </c>
      <c r="D6589" s="1"/>
      <c r="E6589" s="1"/>
      <c r="F6589" s="1" t="s">
        <v>7275</v>
      </c>
      <c r="G6589" s="1" t="s">
        <v>7279</v>
      </c>
      <c r="H6589" s="1">
        <v>1121</v>
      </c>
      <c r="I6589" s="1">
        <v>1005547</v>
      </c>
      <c r="J6589" s="1">
        <v>33.206899999999997</v>
      </c>
      <c r="K6589" s="1">
        <v>-86.284059999999997</v>
      </c>
      <c r="L6589" s="1"/>
      <c r="M6589" s="1" t="s">
        <v>1482</v>
      </c>
      <c r="N6589" s="1" t="s">
        <v>6824</v>
      </c>
      <c r="O6589" s="1">
        <v>2022</v>
      </c>
      <c r="P6589" s="1">
        <v>35150</v>
      </c>
      <c r="Q6589" s="1" t="s">
        <v>7287</v>
      </c>
      <c r="R6589" s="1"/>
      <c r="S6589" s="1" t="s">
        <v>25008</v>
      </c>
      <c r="T6589" s="1" t="s">
        <v>6826</v>
      </c>
      <c r="U6589" s="1"/>
      <c r="V6589" s="1" t="s">
        <v>7288</v>
      </c>
      <c r="W6589" s="1" t="s">
        <v>6826</v>
      </c>
    </row>
    <row r="6590" spans="1:23" x14ac:dyDescent="0.25">
      <c r="A6590" s="1">
        <v>1013836</v>
      </c>
      <c r="B6590" s="5" t="str">
        <f>VLOOKUP(H6590,'FIPS Basin X-walk'!$A$2:$F$3224,6,FALSE)</f>
        <v>Appalachian Basin (Eastern Overthrust Area)</v>
      </c>
      <c r="C6590" s="1" t="s">
        <v>7293</v>
      </c>
      <c r="D6590" s="1"/>
      <c r="E6590" s="1"/>
      <c r="F6590" s="1" t="s">
        <v>1583</v>
      </c>
      <c r="G6590" s="1" t="s">
        <v>7279</v>
      </c>
      <c r="H6590" s="1">
        <v>1121</v>
      </c>
      <c r="I6590" s="1">
        <v>1013836</v>
      </c>
      <c r="J6590" s="1">
        <v>33.445158999999997</v>
      </c>
      <c r="K6590" s="1">
        <v>-86.057410000000004</v>
      </c>
      <c r="L6590" s="1"/>
      <c r="M6590" s="1" t="s">
        <v>1482</v>
      </c>
      <c r="N6590" s="1" t="s">
        <v>6824</v>
      </c>
      <c r="O6590" s="1">
        <v>2022</v>
      </c>
      <c r="P6590" s="1">
        <v>35160</v>
      </c>
      <c r="Q6590" s="1" t="s">
        <v>7294</v>
      </c>
      <c r="R6590" s="1"/>
      <c r="S6590" s="1" t="s">
        <v>25302</v>
      </c>
      <c r="T6590" s="1" t="s">
        <v>6826</v>
      </c>
      <c r="U6590" s="1"/>
      <c r="V6590" s="1" t="s">
        <v>6889</v>
      </c>
      <c r="W6590" s="1" t="s">
        <v>6826</v>
      </c>
    </row>
    <row r="6591" spans="1:23" x14ac:dyDescent="0.25">
      <c r="A6591" s="1">
        <v>1000813</v>
      </c>
      <c r="B6591" s="5" t="str">
        <f>VLOOKUP(H6591,'FIPS Basin X-walk'!$A$2:$F$3224,6,FALSE)</f>
        <v>Piedmont-Blue Ridge Prov</v>
      </c>
      <c r="C6591" s="1" t="s">
        <v>7298</v>
      </c>
      <c r="D6591" s="1"/>
      <c r="E6591" s="1"/>
      <c r="F6591" s="1" t="s">
        <v>7299</v>
      </c>
      <c r="G6591" s="1" t="s">
        <v>2043</v>
      </c>
      <c r="H6591" s="1">
        <v>1123</v>
      </c>
      <c r="I6591" s="1">
        <v>1000813</v>
      </c>
      <c r="J6591" s="1">
        <v>33</v>
      </c>
      <c r="K6591" s="1">
        <v>-85.903099999999995</v>
      </c>
      <c r="L6591" s="1"/>
      <c r="M6591" s="1" t="s">
        <v>1482</v>
      </c>
      <c r="N6591" s="1" t="s">
        <v>6824</v>
      </c>
      <c r="O6591" s="1">
        <v>2022</v>
      </c>
      <c r="P6591" s="1">
        <v>35010</v>
      </c>
      <c r="Q6591" s="1" t="s">
        <v>7300</v>
      </c>
      <c r="R6591" s="1"/>
      <c r="S6591" s="1" t="s">
        <v>24355</v>
      </c>
      <c r="T6591" s="1" t="s">
        <v>6826</v>
      </c>
      <c r="U6591" s="1"/>
      <c r="V6591" s="1" t="s">
        <v>24574</v>
      </c>
      <c r="W6591" s="1" t="s">
        <v>6828</v>
      </c>
    </row>
    <row r="6592" spans="1:23" x14ac:dyDescent="0.25">
      <c r="A6592" s="1">
        <v>1012943</v>
      </c>
      <c r="B6592" s="5" t="str">
        <f>VLOOKUP(H6592,'FIPS Basin X-walk'!$A$2:$F$3224,6,FALSE)</f>
        <v>Piedmont-Blue Ridge Prov</v>
      </c>
      <c r="C6592" s="1" t="s">
        <v>7295</v>
      </c>
      <c r="D6592" s="1"/>
      <c r="E6592" s="1"/>
      <c r="F6592" s="1" t="s">
        <v>295</v>
      </c>
      <c r="G6592" s="1" t="s">
        <v>7296</v>
      </c>
      <c r="H6592" s="1">
        <v>1123</v>
      </c>
      <c r="I6592" s="1">
        <v>1012943</v>
      </c>
      <c r="J6592" s="1">
        <v>33.005502</v>
      </c>
      <c r="K6592" s="1">
        <v>-85.899101000000002</v>
      </c>
      <c r="L6592" s="1"/>
      <c r="M6592" s="1" t="s">
        <v>1482</v>
      </c>
      <c r="N6592" s="1" t="s">
        <v>6824</v>
      </c>
      <c r="O6592" s="1">
        <v>2022</v>
      </c>
      <c r="P6592" s="1">
        <v>35010</v>
      </c>
      <c r="Q6592" s="1" t="s">
        <v>295</v>
      </c>
      <c r="R6592" s="1"/>
      <c r="S6592" s="1" t="s">
        <v>24435</v>
      </c>
      <c r="T6592" s="1" t="s">
        <v>6826</v>
      </c>
      <c r="U6592" s="1"/>
      <c r="V6592" s="1" t="s">
        <v>7297</v>
      </c>
      <c r="W6592" s="1" t="s">
        <v>6826</v>
      </c>
    </row>
    <row r="6593" spans="1:23" x14ac:dyDescent="0.25">
      <c r="A6593" s="1">
        <v>1006183</v>
      </c>
      <c r="B6593" s="5" t="str">
        <f>VLOOKUP(H6593,'FIPS Basin X-walk'!$A$2:$F$3224,6,FALSE)</f>
        <v>Piedmont-Blue Ridge Prov</v>
      </c>
      <c r="C6593" s="1" t="s">
        <v>7302</v>
      </c>
      <c r="D6593" s="1"/>
      <c r="E6593" s="1"/>
      <c r="F6593" s="1" t="s">
        <v>7303</v>
      </c>
      <c r="G6593" s="1" t="s">
        <v>7296</v>
      </c>
      <c r="H6593" s="1">
        <v>1123</v>
      </c>
      <c r="I6593" s="1">
        <v>1006183</v>
      </c>
      <c r="J6593" s="1">
        <v>32.514014000000003</v>
      </c>
      <c r="K6593" s="1">
        <v>-85.828028000000003</v>
      </c>
      <c r="L6593" s="1"/>
      <c r="M6593" s="1" t="s">
        <v>1482</v>
      </c>
      <c r="N6593" s="1" t="s">
        <v>6824</v>
      </c>
      <c r="O6593" s="1">
        <v>2022</v>
      </c>
      <c r="P6593" s="1">
        <v>36078</v>
      </c>
      <c r="Q6593" s="1" t="s">
        <v>7304</v>
      </c>
      <c r="R6593" s="1"/>
      <c r="S6593" s="1" t="s">
        <v>24358</v>
      </c>
      <c r="T6593" s="1" t="s">
        <v>6826</v>
      </c>
      <c r="U6593" s="1"/>
      <c r="V6593" s="1" t="s">
        <v>7305</v>
      </c>
      <c r="W6593" s="1" t="s">
        <v>6826</v>
      </c>
    </row>
    <row r="6594" spans="1:23" x14ac:dyDescent="0.25">
      <c r="A6594" s="1">
        <v>1012019</v>
      </c>
      <c r="B6594" s="5" t="str">
        <f>VLOOKUP(H6594,'FIPS Basin X-walk'!$A$2:$F$3224,6,FALSE)</f>
        <v>Iowa Shelf</v>
      </c>
      <c r="C6594" s="1" t="s">
        <v>12322</v>
      </c>
      <c r="D6594" s="1"/>
      <c r="E6594" s="1"/>
      <c r="F6594" s="1" t="s">
        <v>2000</v>
      </c>
      <c r="G6594" s="1" t="s">
        <v>12323</v>
      </c>
      <c r="H6594" s="1">
        <v>19171</v>
      </c>
      <c r="I6594" s="1">
        <v>1012019</v>
      </c>
      <c r="J6594" s="1">
        <v>41.961005999999998</v>
      </c>
      <c r="K6594" s="1">
        <v>-92.580083000000002</v>
      </c>
      <c r="L6594" s="1"/>
      <c r="M6594" s="1" t="s">
        <v>1500</v>
      </c>
      <c r="N6594" s="1" t="s">
        <v>11970</v>
      </c>
      <c r="O6594" s="1">
        <v>2022</v>
      </c>
      <c r="P6594" s="1">
        <v>52339</v>
      </c>
      <c r="Q6594" s="1" t="s">
        <v>12324</v>
      </c>
      <c r="R6594" s="1"/>
      <c r="S6594" s="1" t="s">
        <v>24385</v>
      </c>
      <c r="T6594" s="1" t="s">
        <v>6826</v>
      </c>
      <c r="U6594" s="1"/>
      <c r="V6594" s="1" t="s">
        <v>7123</v>
      </c>
      <c r="W6594" s="1" t="s">
        <v>6826</v>
      </c>
    </row>
    <row r="6595" spans="1:23" x14ac:dyDescent="0.25">
      <c r="A6595" s="1">
        <v>1004673</v>
      </c>
      <c r="B6595" s="5" t="str">
        <f>VLOOKUP(H6595,'FIPS Basin X-walk'!$A$2:$F$3224,6,FALSE)</f>
        <v>Gulf Coast Basin (LA, TX)</v>
      </c>
      <c r="C6595" s="1" t="s">
        <v>13645</v>
      </c>
      <c r="D6595" s="1"/>
      <c r="E6595" s="1"/>
      <c r="F6595" s="1" t="s">
        <v>13646</v>
      </c>
      <c r="G6595" s="1" t="s">
        <v>13647</v>
      </c>
      <c r="H6595" s="1">
        <v>22105</v>
      </c>
      <c r="I6595" s="1">
        <v>1004673</v>
      </c>
      <c r="J6595" s="1">
        <v>30.686323000000002</v>
      </c>
      <c r="K6595" s="1">
        <v>-90.565348</v>
      </c>
      <c r="L6595" s="1"/>
      <c r="M6595" s="1" t="s">
        <v>1483</v>
      </c>
      <c r="N6595" s="1" t="s">
        <v>13028</v>
      </c>
      <c r="O6595" s="1">
        <v>2022</v>
      </c>
      <c r="P6595" s="1">
        <v>70443</v>
      </c>
      <c r="Q6595" s="1" t="s">
        <v>13648</v>
      </c>
      <c r="R6595" s="1"/>
      <c r="S6595" s="1" t="s">
        <v>25364</v>
      </c>
      <c r="T6595" s="1" t="s">
        <v>6826</v>
      </c>
      <c r="U6595" s="1"/>
      <c r="V6595" s="1" t="s">
        <v>13649</v>
      </c>
      <c r="W6595" s="1" t="s">
        <v>6826</v>
      </c>
    </row>
    <row r="6596" spans="1:23" x14ac:dyDescent="0.25">
      <c r="A6596" s="1">
        <v>1013851</v>
      </c>
      <c r="B6596" s="5" t="str">
        <f>VLOOKUP(H6596,'FIPS Basin X-walk'!$A$2:$F$3224,6,FALSE)</f>
        <v>Strawn Basin</v>
      </c>
      <c r="C6596" s="1" t="s">
        <v>23602</v>
      </c>
      <c r="D6596" s="1"/>
      <c r="E6596" s="1"/>
      <c r="F6596" s="1" t="s">
        <v>1734</v>
      </c>
      <c r="G6596" s="1" t="s">
        <v>1767</v>
      </c>
      <c r="H6596" s="1">
        <v>48439</v>
      </c>
      <c r="I6596" s="1">
        <v>1013851</v>
      </c>
      <c r="J6596" s="1">
        <v>32.759539982204799</v>
      </c>
      <c r="K6596" s="1">
        <v>-97.113772327905593</v>
      </c>
      <c r="L6596" s="1"/>
      <c r="M6596" s="1" t="s">
        <v>1485</v>
      </c>
      <c r="N6596" s="1" t="s">
        <v>9148</v>
      </c>
      <c r="O6596" s="1">
        <v>2022</v>
      </c>
      <c r="P6596" s="1">
        <v>76011</v>
      </c>
      <c r="Q6596" s="1" t="s">
        <v>1104</v>
      </c>
      <c r="R6596" s="1"/>
      <c r="S6596" s="1">
        <v>211120</v>
      </c>
      <c r="T6596" s="1" t="s">
        <v>6826</v>
      </c>
      <c r="U6596" s="1"/>
      <c r="V6596" s="1" t="s">
        <v>23603</v>
      </c>
      <c r="W6596" s="1" t="s">
        <v>6826</v>
      </c>
    </row>
    <row r="6597" spans="1:23" x14ac:dyDescent="0.25">
      <c r="A6597" s="1">
        <v>1000942</v>
      </c>
      <c r="B6597" s="5" t="str">
        <f>VLOOKUP(H6597,'FIPS Basin X-walk'!$A$2:$F$3224,6,FALSE)</f>
        <v>Strawn Basin</v>
      </c>
      <c r="C6597" s="1" t="s">
        <v>21773</v>
      </c>
      <c r="D6597" s="1"/>
      <c r="E6597" s="1"/>
      <c r="F6597" s="1" t="s">
        <v>21754</v>
      </c>
      <c r="G6597" s="1" t="s">
        <v>1767</v>
      </c>
      <c r="H6597" s="1">
        <v>48439</v>
      </c>
      <c r="I6597" s="1">
        <v>1000942</v>
      </c>
      <c r="J6597" s="1">
        <v>32.727800000000002</v>
      </c>
      <c r="K6597" s="1">
        <v>-97.218599999999995</v>
      </c>
      <c r="L6597" s="1"/>
      <c r="M6597" s="1" t="s">
        <v>1485</v>
      </c>
      <c r="N6597" s="1" t="s">
        <v>9148</v>
      </c>
      <c r="O6597" s="1">
        <v>2022</v>
      </c>
      <c r="P6597" s="1">
        <v>76112</v>
      </c>
      <c r="Q6597" s="1" t="s">
        <v>21774</v>
      </c>
      <c r="R6597" s="1"/>
      <c r="S6597" s="1" t="s">
        <v>24355</v>
      </c>
      <c r="T6597" s="1" t="s">
        <v>6826</v>
      </c>
      <c r="U6597" s="1"/>
      <c r="V6597" s="1" t="s">
        <v>24574</v>
      </c>
      <c r="W6597" s="1" t="s">
        <v>6828</v>
      </c>
    </row>
    <row r="6598" spans="1:23" x14ac:dyDescent="0.25">
      <c r="A6598" s="1">
        <v>1008788</v>
      </c>
      <c r="B6598" s="5" t="str">
        <f>VLOOKUP(H6598,'FIPS Basin X-walk'!$A$2:$F$3224,6,FALSE)</f>
        <v>Strawn Basin</v>
      </c>
      <c r="C6598" s="1" t="s">
        <v>26038</v>
      </c>
      <c r="D6598" s="1"/>
      <c r="E6598" s="1"/>
      <c r="F6598" s="1" t="s">
        <v>21754</v>
      </c>
      <c r="G6598" s="1" t="s">
        <v>1767</v>
      </c>
      <c r="H6598" s="1">
        <v>48439</v>
      </c>
      <c r="I6598" s="1">
        <v>1008788</v>
      </c>
      <c r="J6598" s="1">
        <v>32.757946799999999</v>
      </c>
      <c r="K6598" s="1">
        <v>-97.324653400000003</v>
      </c>
      <c r="L6598" s="1"/>
      <c r="M6598" s="1" t="s">
        <v>1485</v>
      </c>
      <c r="N6598" s="1" t="s">
        <v>9148</v>
      </c>
      <c r="O6598" s="1">
        <v>2022</v>
      </c>
      <c r="P6598" s="1">
        <v>76102</v>
      </c>
      <c r="Q6598" s="1" t="s">
        <v>26039</v>
      </c>
      <c r="R6598" s="1"/>
      <c r="S6598" s="1">
        <v>211120</v>
      </c>
      <c r="T6598" s="1" t="s">
        <v>6826</v>
      </c>
      <c r="U6598" s="1"/>
      <c r="V6598" s="1" t="s">
        <v>23796</v>
      </c>
      <c r="W6598" s="1" t="s">
        <v>6826</v>
      </c>
    </row>
    <row r="6599" spans="1:23" x14ac:dyDescent="0.25">
      <c r="A6599" s="1">
        <v>1011099</v>
      </c>
      <c r="B6599" s="5" t="str">
        <f>VLOOKUP(H6599,'FIPS Basin X-walk'!$A$2:$F$3224,6,FALSE)</f>
        <v>Strawn Basin</v>
      </c>
      <c r="C6599" s="1" t="s">
        <v>21756</v>
      </c>
      <c r="D6599" s="1"/>
      <c r="E6599" s="1"/>
      <c r="F6599" s="1" t="s">
        <v>9151</v>
      </c>
      <c r="G6599" s="1" t="s">
        <v>1767</v>
      </c>
      <c r="H6599" s="1">
        <v>48439</v>
      </c>
      <c r="I6599" s="1">
        <v>1011099</v>
      </c>
      <c r="J6599" s="1">
        <v>32.751734000246898</v>
      </c>
      <c r="K6599" s="1">
        <v>-97.3325514606816</v>
      </c>
      <c r="L6599" s="1"/>
      <c r="M6599" s="1" t="s">
        <v>1485</v>
      </c>
      <c r="N6599" s="1" t="s">
        <v>9148</v>
      </c>
      <c r="O6599" s="1">
        <v>2022</v>
      </c>
      <c r="P6599" s="1">
        <v>76102</v>
      </c>
      <c r="Q6599" s="1" t="s">
        <v>26321</v>
      </c>
      <c r="R6599" s="1"/>
      <c r="S6599" s="1">
        <v>211120</v>
      </c>
      <c r="T6599" s="1" t="s">
        <v>6826</v>
      </c>
      <c r="U6599" s="1"/>
      <c r="V6599" s="1" t="s">
        <v>21757</v>
      </c>
      <c r="W6599" s="1" t="s">
        <v>6826</v>
      </c>
    </row>
    <row r="6600" spans="1:23" x14ac:dyDescent="0.25">
      <c r="A6600" s="1">
        <v>1011100</v>
      </c>
      <c r="B6600" s="5" t="str">
        <f>VLOOKUP(H6600,'FIPS Basin X-walk'!$A$2:$F$3224,6,FALSE)</f>
        <v>Strawn Basin</v>
      </c>
      <c r="C6600" s="1" t="s">
        <v>21756</v>
      </c>
      <c r="D6600" s="1"/>
      <c r="E6600" s="1"/>
      <c r="F6600" s="1" t="s">
        <v>9151</v>
      </c>
      <c r="G6600" s="1" t="s">
        <v>1767</v>
      </c>
      <c r="H6600" s="1">
        <v>48439</v>
      </c>
      <c r="I6600" s="1">
        <v>1011100</v>
      </c>
      <c r="J6600" s="1">
        <v>32.751390000000001</v>
      </c>
      <c r="K6600" s="1">
        <v>-97.332449999999994</v>
      </c>
      <c r="L6600" s="1"/>
      <c r="M6600" s="1" t="s">
        <v>1485</v>
      </c>
      <c r="N6600" s="1" t="s">
        <v>9148</v>
      </c>
      <c r="O6600" s="1">
        <v>2022</v>
      </c>
      <c r="P6600" s="1">
        <v>76102</v>
      </c>
      <c r="Q6600" s="1" t="s">
        <v>26322</v>
      </c>
      <c r="R6600" s="1"/>
      <c r="S6600" s="1">
        <v>211130</v>
      </c>
      <c r="T6600" s="1" t="s">
        <v>6826</v>
      </c>
      <c r="U6600" s="1"/>
      <c r="V6600" s="1" t="s">
        <v>26323</v>
      </c>
      <c r="W6600" s="1" t="s">
        <v>6826</v>
      </c>
    </row>
    <row r="6601" spans="1:23" x14ac:dyDescent="0.25">
      <c r="A6601" s="1">
        <v>1011978</v>
      </c>
      <c r="B6601" s="5" t="str">
        <f>VLOOKUP(H6601,'FIPS Basin X-walk'!$A$2:$F$3224,6,FALSE)</f>
        <v>Strawn Basin</v>
      </c>
      <c r="C6601" s="1" t="s">
        <v>21756</v>
      </c>
      <c r="D6601" s="1"/>
      <c r="E6601" s="1"/>
      <c r="F6601" s="1" t="s">
        <v>9151</v>
      </c>
      <c r="G6601" s="1" t="s">
        <v>1767</v>
      </c>
      <c r="H6601" s="1">
        <v>48439</v>
      </c>
      <c r="I6601" s="1">
        <v>1011978</v>
      </c>
      <c r="J6601" s="1">
        <v>32.751779123504797</v>
      </c>
      <c r="K6601" s="1">
        <v>-97.332658748615501</v>
      </c>
      <c r="L6601" s="1"/>
      <c r="M6601" s="1" t="s">
        <v>1485</v>
      </c>
      <c r="N6601" s="1" t="s">
        <v>9148</v>
      </c>
      <c r="O6601" s="1">
        <v>2022</v>
      </c>
      <c r="P6601" s="1">
        <v>76102</v>
      </c>
      <c r="Q6601" s="1" t="s">
        <v>1037</v>
      </c>
      <c r="R6601" s="1"/>
      <c r="S6601" s="1">
        <v>211130</v>
      </c>
      <c r="T6601" s="1" t="s">
        <v>6826</v>
      </c>
      <c r="U6601" s="1"/>
      <c r="V6601" s="1" t="s">
        <v>26428</v>
      </c>
      <c r="W6601" s="1" t="s">
        <v>6826</v>
      </c>
    </row>
    <row r="6602" spans="1:23" x14ac:dyDescent="0.25">
      <c r="A6602" s="1">
        <v>1012544</v>
      </c>
      <c r="B6602" s="5" t="str">
        <f>VLOOKUP(H6602,'FIPS Basin X-walk'!$A$2:$F$3224,6,FALSE)</f>
        <v>Strawn Basin</v>
      </c>
      <c r="C6602" s="1" t="s">
        <v>26502</v>
      </c>
      <c r="D6602" s="1"/>
      <c r="E6602" s="1"/>
      <c r="F6602" s="1" t="s">
        <v>9151</v>
      </c>
      <c r="G6602" s="1" t="s">
        <v>1767</v>
      </c>
      <c r="H6602" s="1">
        <v>48439</v>
      </c>
      <c r="I6602" s="1">
        <v>1012544</v>
      </c>
      <c r="J6602" s="1">
        <v>32.788820000000001</v>
      </c>
      <c r="K6602" s="1">
        <v>-97.343630000000005</v>
      </c>
      <c r="L6602" s="1"/>
      <c r="M6602" s="1" t="s">
        <v>1485</v>
      </c>
      <c r="N6602" s="1" t="s">
        <v>9148</v>
      </c>
      <c r="O6602" s="1">
        <v>2022</v>
      </c>
      <c r="P6602" s="1">
        <v>76106</v>
      </c>
      <c r="Q6602" s="1" t="s">
        <v>24177</v>
      </c>
      <c r="R6602" s="1"/>
      <c r="S6602" s="1">
        <v>211130</v>
      </c>
      <c r="T6602" s="1" t="s">
        <v>6826</v>
      </c>
      <c r="U6602" s="1"/>
      <c r="V6602" s="1" t="s">
        <v>25237</v>
      </c>
      <c r="W6602" s="1" t="s">
        <v>6826</v>
      </c>
    </row>
    <row r="6603" spans="1:23" x14ac:dyDescent="0.25">
      <c r="A6603" s="1">
        <v>1012545</v>
      </c>
      <c r="B6603" s="5" t="str">
        <f>VLOOKUP(H6603,'FIPS Basin X-walk'!$A$2:$F$3224,6,FALSE)</f>
        <v>Strawn Basin</v>
      </c>
      <c r="C6603" s="1" t="s">
        <v>26087</v>
      </c>
      <c r="D6603" s="1"/>
      <c r="E6603" s="1"/>
      <c r="F6603" s="1" t="s">
        <v>21754</v>
      </c>
      <c r="G6603" s="1" t="s">
        <v>1767</v>
      </c>
      <c r="H6603" s="1">
        <v>48439</v>
      </c>
      <c r="I6603" s="1">
        <v>1012545</v>
      </c>
      <c r="J6603" s="1">
        <v>32.788820000000001</v>
      </c>
      <c r="K6603" s="1">
        <v>-97.343630000000005</v>
      </c>
      <c r="L6603" s="1"/>
      <c r="M6603" s="1" t="s">
        <v>1485</v>
      </c>
      <c r="N6603" s="1" t="s">
        <v>9148</v>
      </c>
      <c r="O6603" s="1">
        <v>2022</v>
      </c>
      <c r="P6603" s="1">
        <v>76106</v>
      </c>
      <c r="Q6603" s="1" t="s">
        <v>24178</v>
      </c>
      <c r="R6603" s="1"/>
      <c r="S6603" s="1">
        <v>211130</v>
      </c>
      <c r="T6603" s="1" t="s">
        <v>6826</v>
      </c>
      <c r="U6603" s="1"/>
      <c r="V6603" s="1" t="s">
        <v>25237</v>
      </c>
      <c r="W6603" s="1" t="s">
        <v>6826</v>
      </c>
    </row>
    <row r="6604" spans="1:23" x14ac:dyDescent="0.25">
      <c r="A6604" s="1">
        <v>1012633</v>
      </c>
      <c r="B6604" s="5" t="str">
        <f>VLOOKUP(H6604,'FIPS Basin X-walk'!$A$2:$F$3224,6,FALSE)</f>
        <v>Strawn Basin</v>
      </c>
      <c r="C6604" s="1" t="s">
        <v>26519</v>
      </c>
      <c r="D6604" s="1"/>
      <c r="E6604" s="1"/>
      <c r="F6604" s="1" t="s">
        <v>9151</v>
      </c>
      <c r="G6604" s="1" t="s">
        <v>1767</v>
      </c>
      <c r="H6604" s="1">
        <v>48439</v>
      </c>
      <c r="I6604" s="1">
        <v>1012633</v>
      </c>
      <c r="J6604" s="1">
        <v>32.746588740330999</v>
      </c>
      <c r="K6604" s="1">
        <v>-97.342341746765499</v>
      </c>
      <c r="L6604" s="1"/>
      <c r="M6604" s="1" t="s">
        <v>1485</v>
      </c>
      <c r="N6604" s="1" t="s">
        <v>9148</v>
      </c>
      <c r="O6604" s="1">
        <v>2022</v>
      </c>
      <c r="P6604" s="1">
        <v>76102</v>
      </c>
      <c r="Q6604" s="1" t="s">
        <v>1460</v>
      </c>
      <c r="R6604" s="1"/>
      <c r="S6604" s="1">
        <v>486210</v>
      </c>
      <c r="T6604" s="1" t="s">
        <v>6826</v>
      </c>
      <c r="U6604" s="1"/>
      <c r="V6604" s="1" t="s">
        <v>17617</v>
      </c>
      <c r="W6604" s="1" t="s">
        <v>6826</v>
      </c>
    </row>
    <row r="6605" spans="1:23" x14ac:dyDescent="0.25">
      <c r="A6605" s="1">
        <v>1014100</v>
      </c>
      <c r="B6605" s="5" t="str">
        <f>VLOOKUP(H6605,'FIPS Basin X-walk'!$A$2:$F$3224,6,FALSE)</f>
        <v>Strawn Basin</v>
      </c>
      <c r="C6605" s="1" t="s">
        <v>26859</v>
      </c>
      <c r="D6605" s="1"/>
      <c r="E6605" s="1"/>
      <c r="F6605" s="1" t="s">
        <v>9151</v>
      </c>
      <c r="G6605" s="1" t="s">
        <v>1767</v>
      </c>
      <c r="H6605" s="1">
        <v>48439</v>
      </c>
      <c r="I6605" s="1">
        <v>1014100</v>
      </c>
      <c r="J6605" s="1">
        <v>32.752551521000697</v>
      </c>
      <c r="K6605" s="1">
        <v>-97.333375789093907</v>
      </c>
      <c r="L6605" s="1"/>
      <c r="M6605" s="1" t="s">
        <v>1485</v>
      </c>
      <c r="N6605" s="1" t="s">
        <v>9148</v>
      </c>
      <c r="O6605" s="1">
        <v>2022</v>
      </c>
      <c r="P6605" s="1">
        <v>76102</v>
      </c>
      <c r="Q6605" s="1" t="s">
        <v>26860</v>
      </c>
      <c r="R6605" s="1"/>
      <c r="S6605" s="1">
        <v>211120</v>
      </c>
      <c r="T6605" s="1" t="s">
        <v>6826</v>
      </c>
      <c r="U6605" s="1"/>
      <c r="V6605" s="1" t="s">
        <v>26861</v>
      </c>
      <c r="W6605" s="1" t="s">
        <v>6826</v>
      </c>
    </row>
    <row r="6606" spans="1:23" x14ac:dyDescent="0.25">
      <c r="A6606" s="1">
        <v>1014431</v>
      </c>
      <c r="B6606" s="5" t="str">
        <f>VLOOKUP(H6606,'FIPS Basin X-walk'!$A$2:$F$3224,6,FALSE)</f>
        <v>Strawn Basin</v>
      </c>
      <c r="C6606" s="1" t="s">
        <v>27145</v>
      </c>
      <c r="D6606" s="1"/>
      <c r="E6606" s="1"/>
      <c r="F6606" s="1" t="s">
        <v>9151</v>
      </c>
      <c r="G6606" s="1" t="s">
        <v>1767</v>
      </c>
      <c r="H6606" s="1">
        <v>48439</v>
      </c>
      <c r="I6606" s="1">
        <v>1014431</v>
      </c>
      <c r="J6606" s="1">
        <v>32.755342183422798</v>
      </c>
      <c r="K6606" s="1">
        <v>-97.330934262108201</v>
      </c>
      <c r="L6606" s="1"/>
      <c r="M6606" s="1" t="s">
        <v>1485</v>
      </c>
      <c r="N6606" s="1" t="s">
        <v>9148</v>
      </c>
      <c r="O6606" s="1">
        <v>2022</v>
      </c>
      <c r="P6606" s="1">
        <v>76102</v>
      </c>
      <c r="Q6606" s="1" t="s">
        <v>27146</v>
      </c>
      <c r="R6606" s="1"/>
      <c r="S6606" s="1">
        <v>211120</v>
      </c>
      <c r="T6606" s="1" t="s">
        <v>6826</v>
      </c>
      <c r="U6606" s="1"/>
      <c r="V6606" s="1" t="s">
        <v>27147</v>
      </c>
      <c r="W6606" s="1" t="s">
        <v>6826</v>
      </c>
    </row>
    <row r="6607" spans="1:23" x14ac:dyDescent="0.25">
      <c r="A6607" s="1">
        <v>1014470</v>
      </c>
      <c r="B6607" s="5" t="str">
        <f>VLOOKUP(H6607,'FIPS Basin X-walk'!$A$2:$F$3224,6,FALSE)</f>
        <v>Strawn Basin</v>
      </c>
      <c r="C6607" s="1" t="s">
        <v>27168</v>
      </c>
      <c r="D6607" s="1"/>
      <c r="E6607" s="1"/>
      <c r="F6607" s="1" t="s">
        <v>9151</v>
      </c>
      <c r="G6607" s="1" t="s">
        <v>1767</v>
      </c>
      <c r="H6607" s="1">
        <v>48439</v>
      </c>
      <c r="I6607" s="1">
        <v>1014470</v>
      </c>
      <c r="J6607" s="1">
        <v>32.753875837204703</v>
      </c>
      <c r="K6607" s="1">
        <v>-97.334092348860295</v>
      </c>
      <c r="L6607" s="1"/>
      <c r="M6607" s="1" t="s">
        <v>1485</v>
      </c>
      <c r="N6607" s="1" t="s">
        <v>9148</v>
      </c>
      <c r="O6607" s="1">
        <v>2022</v>
      </c>
      <c r="P6607" s="1">
        <v>76102</v>
      </c>
      <c r="Q6607" s="1" t="s">
        <v>27169</v>
      </c>
      <c r="R6607" s="1"/>
      <c r="S6607" s="1">
        <v>211120</v>
      </c>
      <c r="T6607" s="1" t="s">
        <v>6826</v>
      </c>
      <c r="U6607" s="1"/>
      <c r="V6607" s="1" t="s">
        <v>27170</v>
      </c>
      <c r="W6607" s="1" t="s">
        <v>6826</v>
      </c>
    </row>
    <row r="6608" spans="1:23" x14ac:dyDescent="0.25">
      <c r="A6608" s="1">
        <v>1014679</v>
      </c>
      <c r="B6608" s="5" t="str">
        <f>VLOOKUP(H6608,'FIPS Basin X-walk'!$A$2:$F$3224,6,FALSE)</f>
        <v>Strawn Basin</v>
      </c>
      <c r="C6608" s="1" t="s">
        <v>26157</v>
      </c>
      <c r="D6608" s="1"/>
      <c r="E6608" s="1"/>
      <c r="F6608" s="1" t="s">
        <v>9151</v>
      </c>
      <c r="G6608" s="1" t="s">
        <v>1767</v>
      </c>
      <c r="H6608" s="1">
        <v>48439</v>
      </c>
      <c r="I6608" s="1">
        <v>1014679</v>
      </c>
      <c r="J6608" s="1">
        <v>32.727313860939603</v>
      </c>
      <c r="K6608" s="1">
        <v>-97.359832434153304</v>
      </c>
      <c r="L6608" s="1"/>
      <c r="M6608" s="1" t="s">
        <v>1485</v>
      </c>
      <c r="N6608" s="1" t="s">
        <v>9148</v>
      </c>
      <c r="O6608" s="1">
        <v>2022</v>
      </c>
      <c r="P6608" s="1">
        <v>76107</v>
      </c>
      <c r="Q6608" s="1" t="s">
        <v>27400</v>
      </c>
      <c r="R6608" s="1"/>
      <c r="S6608" s="1">
        <v>486210</v>
      </c>
      <c r="T6608" s="1" t="s">
        <v>6826</v>
      </c>
      <c r="U6608" s="1"/>
      <c r="V6608" s="1" t="s">
        <v>27401</v>
      </c>
      <c r="W6608" s="1" t="s">
        <v>6826</v>
      </c>
    </row>
    <row r="6609" spans="1:23" x14ac:dyDescent="0.25">
      <c r="A6609" s="1">
        <v>1012668</v>
      </c>
      <c r="B6609" s="5" t="str">
        <f>VLOOKUP(H6609,'FIPS Basin X-walk'!$A$2:$F$3224,6,FALSE)</f>
        <v>Strawn Basin</v>
      </c>
      <c r="C6609" s="1" t="s">
        <v>26527</v>
      </c>
      <c r="D6609" s="1"/>
      <c r="E6609" s="1"/>
      <c r="F6609" s="1" t="s">
        <v>1484</v>
      </c>
      <c r="G6609" s="1" t="s">
        <v>1767</v>
      </c>
      <c r="H6609" s="1">
        <v>48439</v>
      </c>
      <c r="I6609" s="1">
        <v>1012668</v>
      </c>
      <c r="J6609" s="1">
        <v>32.746310000000001</v>
      </c>
      <c r="K6609" s="1">
        <v>-97.3416</v>
      </c>
      <c r="L6609" s="1"/>
      <c r="M6609" s="1" t="s">
        <v>1485</v>
      </c>
      <c r="N6609" s="1" t="s">
        <v>9148</v>
      </c>
      <c r="O6609" s="1">
        <v>2022</v>
      </c>
      <c r="P6609" s="1">
        <v>77002</v>
      </c>
      <c r="Q6609" s="1" t="s">
        <v>395</v>
      </c>
      <c r="R6609" s="1"/>
      <c r="S6609" s="1">
        <v>486210</v>
      </c>
      <c r="T6609" s="1" t="s">
        <v>6826</v>
      </c>
      <c r="U6609" s="1"/>
      <c r="V6609" s="1" t="s">
        <v>13029</v>
      </c>
      <c r="W6609" s="1" t="s">
        <v>6826</v>
      </c>
    </row>
    <row r="6610" spans="1:23" x14ac:dyDescent="0.25">
      <c r="A6610" s="1">
        <v>1012684</v>
      </c>
      <c r="B6610" s="5" t="str">
        <f>VLOOKUP(H6610,'FIPS Basin X-walk'!$A$2:$F$3224,6,FALSE)</f>
        <v>Strawn Basin</v>
      </c>
      <c r="C6610" s="1" t="s">
        <v>26527</v>
      </c>
      <c r="D6610" s="1"/>
      <c r="E6610" s="1"/>
      <c r="F6610" s="1" t="s">
        <v>1484</v>
      </c>
      <c r="G6610" s="1" t="s">
        <v>1767</v>
      </c>
      <c r="H6610" s="1">
        <v>48439</v>
      </c>
      <c r="I6610" s="1">
        <v>1012684</v>
      </c>
      <c r="J6610" s="1">
        <v>32.746310000000001</v>
      </c>
      <c r="K6610" s="1">
        <v>-97.3416</v>
      </c>
      <c r="L6610" s="1"/>
      <c r="M6610" s="1" t="s">
        <v>1485</v>
      </c>
      <c r="N6610" s="1" t="s">
        <v>9148</v>
      </c>
      <c r="O6610" s="1">
        <v>2022</v>
      </c>
      <c r="P6610" s="1">
        <v>77002</v>
      </c>
      <c r="Q6610" s="1" t="s">
        <v>369</v>
      </c>
      <c r="R6610" s="1"/>
      <c r="S6610" s="1">
        <v>486210</v>
      </c>
      <c r="T6610" s="1" t="s">
        <v>6826</v>
      </c>
      <c r="U6610" s="1"/>
      <c r="V6610" s="1" t="s">
        <v>17617</v>
      </c>
      <c r="W6610" s="1" t="s">
        <v>6826</v>
      </c>
    </row>
    <row r="6611" spans="1:23" x14ac:dyDescent="0.25">
      <c r="A6611" s="1">
        <v>1009386</v>
      </c>
      <c r="B6611" s="5" t="str">
        <f>VLOOKUP(H6611,'FIPS Basin X-walk'!$A$2:$F$3224,6,FALSE)</f>
        <v>Strawn Basin</v>
      </c>
      <c r="C6611" s="1" t="s">
        <v>26094</v>
      </c>
      <c r="D6611" s="1"/>
      <c r="E6611" s="1"/>
      <c r="F6611" s="1" t="s">
        <v>1518</v>
      </c>
      <c r="G6611" s="1" t="s">
        <v>1767</v>
      </c>
      <c r="H6611" s="1">
        <v>48439</v>
      </c>
      <c r="I6611" s="1">
        <v>1009386</v>
      </c>
      <c r="J6611" s="1">
        <v>32.788829999999997</v>
      </c>
      <c r="K6611" s="1">
        <v>-97.34375</v>
      </c>
      <c r="L6611" s="1"/>
      <c r="M6611" s="1" t="s">
        <v>1485</v>
      </c>
      <c r="N6611" s="1" t="s">
        <v>9148</v>
      </c>
      <c r="O6611" s="1">
        <v>2022</v>
      </c>
      <c r="P6611" s="1">
        <v>75703</v>
      </c>
      <c r="Q6611" s="1" t="s">
        <v>972</v>
      </c>
      <c r="R6611" s="1"/>
      <c r="S6611" s="1">
        <v>211130</v>
      </c>
      <c r="T6611" s="1" t="s">
        <v>6826</v>
      </c>
      <c r="U6611" s="1"/>
      <c r="V6611" s="1" t="s">
        <v>8864</v>
      </c>
      <c r="W6611" s="1" t="s">
        <v>6826</v>
      </c>
    </row>
    <row r="6612" spans="1:23" x14ac:dyDescent="0.25">
      <c r="A6612" s="1">
        <v>1012596</v>
      </c>
      <c r="B6612" s="5" t="str">
        <f>VLOOKUP(H6612,'FIPS Basin X-walk'!$A$2:$F$3224,6,FALSE)</f>
        <v>Strawn Basin</v>
      </c>
      <c r="C6612" s="1" t="s">
        <v>26094</v>
      </c>
      <c r="D6612" s="1"/>
      <c r="E6612" s="1"/>
      <c r="F6612" s="1" t="s">
        <v>1518</v>
      </c>
      <c r="G6612" s="1" t="s">
        <v>1767</v>
      </c>
      <c r="H6612" s="1">
        <v>48439</v>
      </c>
      <c r="I6612" s="1">
        <v>1012596</v>
      </c>
      <c r="J6612" s="1">
        <v>32.788820000000001</v>
      </c>
      <c r="K6612" s="1">
        <v>-97.343630000000005</v>
      </c>
      <c r="L6612" s="1"/>
      <c r="M6612" s="1" t="s">
        <v>1485</v>
      </c>
      <c r="N6612" s="1" t="s">
        <v>9148</v>
      </c>
      <c r="O6612" s="1">
        <v>2022</v>
      </c>
      <c r="P6612" s="1">
        <v>75703</v>
      </c>
      <c r="Q6612" s="1" t="s">
        <v>1459</v>
      </c>
      <c r="R6612" s="1"/>
      <c r="S6612" s="1">
        <v>211130</v>
      </c>
      <c r="T6612" s="1" t="s">
        <v>6826</v>
      </c>
      <c r="U6612" s="1"/>
      <c r="V6612" s="1" t="s">
        <v>8864</v>
      </c>
      <c r="W6612" s="1" t="s">
        <v>6826</v>
      </c>
    </row>
    <row r="6613" spans="1:23" x14ac:dyDescent="0.25">
      <c r="A6613" s="1">
        <v>1007840</v>
      </c>
      <c r="B6613" s="5" t="str">
        <f>VLOOKUP(H6613,'FIPS Basin X-walk'!$A$2:$F$3224,6,FALSE)</f>
        <v>Strawn Basin</v>
      </c>
      <c r="C6613" s="1" t="s">
        <v>21761</v>
      </c>
      <c r="D6613" s="1"/>
      <c r="E6613" s="1"/>
      <c r="F6613" s="1" t="s">
        <v>21762</v>
      </c>
      <c r="G6613" s="1" t="s">
        <v>21752</v>
      </c>
      <c r="H6613" s="1">
        <v>48439</v>
      </c>
      <c r="I6613" s="1">
        <v>1007840</v>
      </c>
      <c r="J6613" s="1">
        <v>32.712820000000001</v>
      </c>
      <c r="K6613" s="1">
        <v>-97.530770000000004</v>
      </c>
      <c r="L6613" s="1"/>
      <c r="M6613" s="1" t="s">
        <v>1485</v>
      </c>
      <c r="N6613" s="1" t="s">
        <v>9148</v>
      </c>
      <c r="O6613" s="1">
        <v>2022</v>
      </c>
      <c r="P6613" s="1">
        <v>76008</v>
      </c>
      <c r="Q6613" s="1" t="s">
        <v>21763</v>
      </c>
      <c r="R6613" s="1"/>
      <c r="S6613" s="1" t="s">
        <v>24358</v>
      </c>
      <c r="T6613" s="1" t="s">
        <v>6826</v>
      </c>
      <c r="U6613" s="1"/>
      <c r="V6613" s="1" t="s">
        <v>6878</v>
      </c>
      <c r="W6613" s="1" t="s">
        <v>6828</v>
      </c>
    </row>
    <row r="6614" spans="1:23" x14ac:dyDescent="0.25">
      <c r="A6614" s="1">
        <v>1006371</v>
      </c>
      <c r="B6614" s="5" t="str">
        <f>VLOOKUP(H6614,'FIPS Basin X-walk'!$A$2:$F$3224,6,FALSE)</f>
        <v>Strawn Basin</v>
      </c>
      <c r="C6614" s="1" t="s">
        <v>21779</v>
      </c>
      <c r="D6614" s="1"/>
      <c r="E6614" s="1"/>
      <c r="F6614" s="1" t="s">
        <v>7551</v>
      </c>
      <c r="G6614" s="1" t="s">
        <v>21752</v>
      </c>
      <c r="H6614" s="1">
        <v>48439</v>
      </c>
      <c r="I6614" s="1">
        <v>1006371</v>
      </c>
      <c r="J6614" s="1">
        <v>32.735329999999998</v>
      </c>
      <c r="K6614" s="1">
        <v>-97.067719999999994</v>
      </c>
      <c r="L6614" s="1"/>
      <c r="M6614" s="1" t="s">
        <v>1485</v>
      </c>
      <c r="N6614" s="1" t="s">
        <v>9148</v>
      </c>
      <c r="O6614" s="1">
        <v>2022</v>
      </c>
      <c r="P6614" s="1">
        <v>76010</v>
      </c>
      <c r="Q6614" s="1" t="s">
        <v>21780</v>
      </c>
      <c r="R6614" s="1"/>
      <c r="S6614" s="1" t="s">
        <v>24419</v>
      </c>
      <c r="T6614" s="1" t="s">
        <v>6826</v>
      </c>
      <c r="U6614" s="1"/>
      <c r="V6614" s="1" t="s">
        <v>11472</v>
      </c>
      <c r="W6614" s="1" t="s">
        <v>6826</v>
      </c>
    </row>
    <row r="6615" spans="1:23" x14ac:dyDescent="0.25">
      <c r="A6615" s="1">
        <v>1002645</v>
      </c>
      <c r="B6615" s="5" t="str">
        <f>VLOOKUP(H6615,'FIPS Basin X-walk'!$A$2:$F$3224,6,FALSE)</f>
        <v>Strawn Basin</v>
      </c>
      <c r="C6615" s="1" t="s">
        <v>21775</v>
      </c>
      <c r="D6615" s="1"/>
      <c r="E6615" s="1"/>
      <c r="F6615" s="1" t="s">
        <v>21776</v>
      </c>
      <c r="G6615" s="1" t="s">
        <v>21752</v>
      </c>
      <c r="H6615" s="1">
        <v>48439</v>
      </c>
      <c r="I6615" s="1">
        <v>1002645</v>
      </c>
      <c r="J6615" s="1">
        <v>32.807760000000002</v>
      </c>
      <c r="K6615" s="1">
        <v>-97.103759999999994</v>
      </c>
      <c r="L6615" s="1"/>
      <c r="M6615" s="1" t="s">
        <v>1485</v>
      </c>
      <c r="N6615" s="1" t="s">
        <v>9148</v>
      </c>
      <c r="O6615" s="1">
        <v>2022</v>
      </c>
      <c r="P6615" s="1">
        <v>76040</v>
      </c>
      <c r="Q6615" s="1" t="s">
        <v>21777</v>
      </c>
      <c r="R6615" s="1"/>
      <c r="S6615" s="1" t="s">
        <v>24358</v>
      </c>
      <c r="T6615" s="1" t="s">
        <v>6826</v>
      </c>
      <c r="U6615" s="1"/>
      <c r="V6615" s="1" t="s">
        <v>21778</v>
      </c>
      <c r="W6615" s="1" t="s">
        <v>6826</v>
      </c>
    </row>
    <row r="6616" spans="1:23" x14ac:dyDescent="0.25">
      <c r="A6616" s="1">
        <v>1001267</v>
      </c>
      <c r="B6616" s="5" t="str">
        <f>VLOOKUP(H6616,'FIPS Basin X-walk'!$A$2:$F$3224,6,FALSE)</f>
        <v>Strawn Basin</v>
      </c>
      <c r="C6616" s="1" t="s">
        <v>21767</v>
      </c>
      <c r="D6616" s="1"/>
      <c r="E6616" s="1"/>
      <c r="F6616" s="1" t="s">
        <v>21754</v>
      </c>
      <c r="G6616" s="1" t="s">
        <v>21752</v>
      </c>
      <c r="H6616" s="1">
        <v>48439</v>
      </c>
      <c r="I6616" s="1">
        <v>1001267</v>
      </c>
      <c r="J6616" s="1">
        <v>32.644444</v>
      </c>
      <c r="K6616" s="1">
        <v>-97.319166999999993</v>
      </c>
      <c r="L6616" s="1"/>
      <c r="M6616" s="1" t="s">
        <v>1485</v>
      </c>
      <c r="N6616" s="1" t="s">
        <v>9148</v>
      </c>
      <c r="O6616" s="1">
        <v>2022</v>
      </c>
      <c r="P6616" s="1">
        <v>76134</v>
      </c>
      <c r="Q6616" s="1" t="s">
        <v>24672</v>
      </c>
      <c r="R6616" s="1"/>
      <c r="S6616" s="1" t="s">
        <v>24673</v>
      </c>
      <c r="T6616" s="1" t="s">
        <v>6826</v>
      </c>
      <c r="U6616" s="1"/>
      <c r="V6616" s="1" t="s">
        <v>9240</v>
      </c>
      <c r="W6616" s="1" t="s">
        <v>6826</v>
      </c>
    </row>
    <row r="6617" spans="1:23" x14ac:dyDescent="0.25">
      <c r="A6617" s="1">
        <v>1002866</v>
      </c>
      <c r="B6617" s="5" t="str">
        <f>VLOOKUP(H6617,'FIPS Basin X-walk'!$A$2:$F$3224,6,FALSE)</f>
        <v>Strawn Basin</v>
      </c>
      <c r="C6617" s="1" t="s">
        <v>21764</v>
      </c>
      <c r="D6617" s="1"/>
      <c r="E6617" s="1"/>
      <c r="F6617" s="1" t="s">
        <v>21754</v>
      </c>
      <c r="G6617" s="1" t="s">
        <v>21752</v>
      </c>
      <c r="H6617" s="1">
        <v>48439</v>
      </c>
      <c r="I6617" s="1">
        <v>1002866</v>
      </c>
      <c r="J6617" s="1">
        <v>32.765279999999997</v>
      </c>
      <c r="K6617" s="1">
        <v>-97.450270000000003</v>
      </c>
      <c r="L6617" s="1"/>
      <c r="M6617" s="1" t="s">
        <v>1485</v>
      </c>
      <c r="N6617" s="1" t="s">
        <v>9148</v>
      </c>
      <c r="O6617" s="1">
        <v>2022</v>
      </c>
      <c r="P6617" s="1">
        <v>76108</v>
      </c>
      <c r="Q6617" s="1" t="s">
        <v>21765</v>
      </c>
      <c r="R6617" s="1"/>
      <c r="S6617" s="1" t="s">
        <v>24573</v>
      </c>
      <c r="T6617" s="1" t="s">
        <v>6826</v>
      </c>
      <c r="U6617" s="1"/>
      <c r="V6617" s="1" t="s">
        <v>24409</v>
      </c>
      <c r="W6617" s="1" t="s">
        <v>6826</v>
      </c>
    </row>
    <row r="6618" spans="1:23" x14ac:dyDescent="0.25">
      <c r="A6618" s="1">
        <v>1003448</v>
      </c>
      <c r="B6618" s="5" t="str">
        <f>VLOOKUP(H6618,'FIPS Basin X-walk'!$A$2:$F$3224,6,FALSE)</f>
        <v>Strawn Basin</v>
      </c>
      <c r="C6618" s="1" t="s">
        <v>21753</v>
      </c>
      <c r="D6618" s="1"/>
      <c r="E6618" s="1"/>
      <c r="F6618" s="1" t="s">
        <v>21754</v>
      </c>
      <c r="G6618" s="1" t="s">
        <v>21752</v>
      </c>
      <c r="H6618" s="1">
        <v>48439</v>
      </c>
      <c r="I6618" s="1">
        <v>1003448</v>
      </c>
      <c r="J6618" s="1">
        <v>32.657330000000002</v>
      </c>
      <c r="K6618" s="1">
        <v>-97.320959999999999</v>
      </c>
      <c r="L6618" s="1"/>
      <c r="M6618" s="1" t="s">
        <v>1485</v>
      </c>
      <c r="N6618" s="1" t="s">
        <v>9148</v>
      </c>
      <c r="O6618" s="1">
        <v>2022</v>
      </c>
      <c r="P6618" s="1">
        <v>76134</v>
      </c>
      <c r="Q6618" s="1" t="s">
        <v>25110</v>
      </c>
      <c r="R6618" s="1"/>
      <c r="S6618" s="1" t="s">
        <v>24757</v>
      </c>
      <c r="T6618" s="1" t="s">
        <v>6826</v>
      </c>
      <c r="U6618" s="1"/>
      <c r="V6618" s="1" t="s">
        <v>21755</v>
      </c>
      <c r="W6618" s="1" t="s">
        <v>6826</v>
      </c>
    </row>
    <row r="6619" spans="1:23" x14ac:dyDescent="0.25">
      <c r="A6619" s="1">
        <v>1004137</v>
      </c>
      <c r="B6619" s="5" t="str">
        <f>VLOOKUP(H6619,'FIPS Basin X-walk'!$A$2:$F$3224,6,FALSE)</f>
        <v>Strawn Basin</v>
      </c>
      <c r="C6619" s="1" t="s">
        <v>21760</v>
      </c>
      <c r="D6619" s="1"/>
      <c r="E6619" s="1"/>
      <c r="F6619" s="1" t="s">
        <v>9151</v>
      </c>
      <c r="G6619" s="1" t="s">
        <v>21752</v>
      </c>
      <c r="H6619" s="1">
        <v>48439</v>
      </c>
      <c r="I6619" s="1">
        <v>1004137</v>
      </c>
      <c r="J6619" s="1">
        <v>32.907722999999997</v>
      </c>
      <c r="K6619" s="1">
        <v>-97.465856000000002</v>
      </c>
      <c r="L6619" s="1"/>
      <c r="M6619" s="1" t="s">
        <v>1485</v>
      </c>
      <c r="N6619" s="1" t="s">
        <v>9148</v>
      </c>
      <c r="O6619" s="1">
        <v>2022</v>
      </c>
      <c r="P6619" s="1">
        <v>76179</v>
      </c>
      <c r="Q6619" s="1" t="s">
        <v>24048</v>
      </c>
      <c r="R6619" s="1"/>
      <c r="S6619" s="1" t="s">
        <v>24399</v>
      </c>
      <c r="T6619" s="1" t="s">
        <v>6826</v>
      </c>
      <c r="U6619" s="1"/>
      <c r="V6619" s="1" t="s">
        <v>25237</v>
      </c>
      <c r="W6619" s="1" t="s">
        <v>6826</v>
      </c>
    </row>
    <row r="6620" spans="1:23" x14ac:dyDescent="0.25">
      <c r="A6620" s="1">
        <v>1004561</v>
      </c>
      <c r="B6620" s="5" t="str">
        <f>VLOOKUP(H6620,'FIPS Basin X-walk'!$A$2:$F$3224,6,FALSE)</f>
        <v>Strawn Basin</v>
      </c>
      <c r="C6620" s="1" t="s">
        <v>21771</v>
      </c>
      <c r="D6620" s="1"/>
      <c r="E6620" s="1"/>
      <c r="F6620" s="1" t="s">
        <v>21754</v>
      </c>
      <c r="G6620" s="1" t="s">
        <v>21752</v>
      </c>
      <c r="H6620" s="1">
        <v>48439</v>
      </c>
      <c r="I6620" s="1">
        <v>1004561</v>
      </c>
      <c r="J6620" s="1">
        <v>32.789532999999999</v>
      </c>
      <c r="K6620" s="1">
        <v>-97.242917000000006</v>
      </c>
      <c r="L6620" s="1"/>
      <c r="M6620" s="1" t="s">
        <v>1485</v>
      </c>
      <c r="N6620" s="1" t="s">
        <v>9148</v>
      </c>
      <c r="O6620" s="1">
        <v>2022</v>
      </c>
      <c r="P6620" s="1">
        <v>76117</v>
      </c>
      <c r="Q6620" s="1" t="s">
        <v>21772</v>
      </c>
      <c r="R6620" s="1"/>
      <c r="S6620" s="1" t="s">
        <v>24358</v>
      </c>
      <c r="T6620" s="1" t="s">
        <v>6826</v>
      </c>
      <c r="U6620" s="1"/>
      <c r="V6620" s="1" t="s">
        <v>6952</v>
      </c>
      <c r="W6620" s="1" t="s">
        <v>6826</v>
      </c>
    </row>
    <row r="6621" spans="1:23" x14ac:dyDescent="0.25">
      <c r="A6621" s="1">
        <v>1007858</v>
      </c>
      <c r="B6621" s="5" t="str">
        <f>VLOOKUP(H6621,'FIPS Basin X-walk'!$A$2:$F$3224,6,FALSE)</f>
        <v>Strawn Basin</v>
      </c>
      <c r="C6621" s="1" t="s">
        <v>21781</v>
      </c>
      <c r="D6621" s="1"/>
      <c r="E6621" s="1"/>
      <c r="F6621" s="1" t="s">
        <v>9151</v>
      </c>
      <c r="G6621" s="1" t="s">
        <v>21752</v>
      </c>
      <c r="H6621" s="1">
        <v>48439</v>
      </c>
      <c r="I6621" s="1">
        <v>1007858</v>
      </c>
      <c r="J6621" s="1">
        <v>32.766550000000002</v>
      </c>
      <c r="K6621" s="1">
        <v>-97.263679999999994</v>
      </c>
      <c r="L6621" s="1"/>
      <c r="M6621" s="1" t="s">
        <v>1485</v>
      </c>
      <c r="N6621" s="1" t="s">
        <v>9148</v>
      </c>
      <c r="O6621" s="1">
        <v>2022</v>
      </c>
      <c r="P6621" s="1">
        <v>76103</v>
      </c>
      <c r="Q6621" s="1" t="s">
        <v>21782</v>
      </c>
      <c r="R6621" s="1"/>
      <c r="S6621" s="1" t="s">
        <v>24358</v>
      </c>
      <c r="T6621" s="1" t="s">
        <v>6826</v>
      </c>
      <c r="U6621" s="1"/>
      <c r="V6621" s="1" t="s">
        <v>25687</v>
      </c>
      <c r="W6621" s="1" t="s">
        <v>6826</v>
      </c>
    </row>
    <row r="6622" spans="1:23" x14ac:dyDescent="0.25">
      <c r="A6622" s="1">
        <v>1010784</v>
      </c>
      <c r="B6622" s="5" t="str">
        <f>VLOOKUP(H6622,'FIPS Basin X-walk'!$A$2:$F$3224,6,FALSE)</f>
        <v>Strawn Basin</v>
      </c>
      <c r="C6622" s="1" t="s">
        <v>21758</v>
      </c>
      <c r="D6622" s="1"/>
      <c r="E6622" s="1"/>
      <c r="F6622" s="1" t="s">
        <v>9151</v>
      </c>
      <c r="G6622" s="1" t="s">
        <v>21752</v>
      </c>
      <c r="H6622" s="1">
        <v>48439</v>
      </c>
      <c r="I6622" s="1">
        <v>1010784</v>
      </c>
      <c r="J6622" s="1">
        <v>32.750869999999999</v>
      </c>
      <c r="K6622" s="1">
        <v>-97.334869999999995</v>
      </c>
      <c r="L6622" s="1"/>
      <c r="M6622" s="1" t="s">
        <v>1485</v>
      </c>
      <c r="N6622" s="1" t="s">
        <v>9148</v>
      </c>
      <c r="O6622" s="1">
        <v>2022</v>
      </c>
      <c r="P6622" s="1">
        <v>76102</v>
      </c>
      <c r="Q6622" s="1" t="s">
        <v>26278</v>
      </c>
      <c r="R6622" s="1"/>
      <c r="S6622" s="1" t="s">
        <v>24489</v>
      </c>
      <c r="T6622" s="1" t="s">
        <v>6826</v>
      </c>
      <c r="U6622" s="1"/>
      <c r="V6622" s="1" t="s">
        <v>21759</v>
      </c>
      <c r="W6622" s="1" t="s">
        <v>6826</v>
      </c>
    </row>
    <row r="6623" spans="1:23" x14ac:dyDescent="0.25">
      <c r="A6623" s="1">
        <v>1012145</v>
      </c>
      <c r="B6623" s="5" t="str">
        <f>VLOOKUP(H6623,'FIPS Basin X-walk'!$A$2:$F$3224,6,FALSE)</f>
        <v>Strawn Basin</v>
      </c>
      <c r="C6623" s="1" t="s">
        <v>25953</v>
      </c>
      <c r="D6623" s="1"/>
      <c r="E6623" s="1"/>
      <c r="F6623" s="1" t="s">
        <v>9151</v>
      </c>
      <c r="G6623" s="1" t="s">
        <v>21752</v>
      </c>
      <c r="H6623" s="1">
        <v>48439</v>
      </c>
      <c r="I6623" s="1">
        <v>1012145</v>
      </c>
      <c r="J6623" s="1">
        <v>32.745600000000003</v>
      </c>
      <c r="K6623" s="1">
        <v>-97.339029999999994</v>
      </c>
      <c r="L6623" s="1"/>
      <c r="M6623" s="1" t="s">
        <v>1485</v>
      </c>
      <c r="N6623" s="1" t="s">
        <v>9148</v>
      </c>
      <c r="O6623" s="1">
        <v>2022</v>
      </c>
      <c r="P6623" s="1">
        <v>76109</v>
      </c>
      <c r="Q6623" s="1" t="s">
        <v>24135</v>
      </c>
      <c r="R6623" s="1"/>
      <c r="S6623" s="1" t="s">
        <v>24435</v>
      </c>
      <c r="T6623" s="1" t="s">
        <v>6826</v>
      </c>
      <c r="U6623" s="1"/>
      <c r="V6623" s="1" t="s">
        <v>9164</v>
      </c>
      <c r="W6623" s="1" t="s">
        <v>6826</v>
      </c>
    </row>
    <row r="6624" spans="1:23" x14ac:dyDescent="0.25">
      <c r="A6624" s="1">
        <v>1012996</v>
      </c>
      <c r="B6624" s="5" t="str">
        <f>VLOOKUP(H6624,'FIPS Basin X-walk'!$A$2:$F$3224,6,FALSE)</f>
        <v>Strawn Basin</v>
      </c>
      <c r="C6624" s="1" t="s">
        <v>26585</v>
      </c>
      <c r="D6624" s="1"/>
      <c r="E6624" s="1"/>
      <c r="F6624" s="1" t="s">
        <v>9151</v>
      </c>
      <c r="G6624" s="1" t="s">
        <v>21752</v>
      </c>
      <c r="H6624" s="1">
        <v>48439</v>
      </c>
      <c r="I6624" s="1">
        <v>1012996</v>
      </c>
      <c r="J6624" s="1">
        <v>32.751080000000002</v>
      </c>
      <c r="K6624" s="1">
        <v>-97.360749999999996</v>
      </c>
      <c r="L6624" s="1"/>
      <c r="M6624" s="1" t="s">
        <v>1485</v>
      </c>
      <c r="N6624" s="1" t="s">
        <v>9148</v>
      </c>
      <c r="O6624" s="1">
        <v>2022</v>
      </c>
      <c r="P6624" s="1">
        <v>76107</v>
      </c>
      <c r="Q6624" s="1" t="s">
        <v>24231</v>
      </c>
      <c r="R6624" s="1"/>
      <c r="S6624" s="1" t="s">
        <v>24435</v>
      </c>
      <c r="T6624" s="1" t="s">
        <v>6826</v>
      </c>
      <c r="U6624" s="1"/>
      <c r="V6624" s="1" t="s">
        <v>21766</v>
      </c>
      <c r="W6624" s="1" t="s">
        <v>6826</v>
      </c>
    </row>
    <row r="6625" spans="1:23" x14ac:dyDescent="0.25">
      <c r="A6625" s="1">
        <v>1006224</v>
      </c>
      <c r="B6625" s="5" t="str">
        <f>VLOOKUP(H6625,'FIPS Basin X-walk'!$A$2:$F$3224,6,FALSE)</f>
        <v>Strawn Basin</v>
      </c>
      <c r="C6625" s="1" t="s">
        <v>21768</v>
      </c>
      <c r="D6625" s="1"/>
      <c r="E6625" s="1"/>
      <c r="F6625" s="1" t="s">
        <v>21769</v>
      </c>
      <c r="G6625" s="1" t="s">
        <v>21752</v>
      </c>
      <c r="H6625" s="1">
        <v>48439</v>
      </c>
      <c r="I6625" s="1">
        <v>1006224</v>
      </c>
      <c r="J6625" s="1">
        <v>32.648380000000003</v>
      </c>
      <c r="K6625" s="1">
        <v>-97.238339999999994</v>
      </c>
      <c r="L6625" s="1"/>
      <c r="M6625" s="1" t="s">
        <v>1485</v>
      </c>
      <c r="N6625" s="1" t="s">
        <v>9148</v>
      </c>
      <c r="O6625" s="1">
        <v>2022</v>
      </c>
      <c r="P6625" s="1">
        <v>76140</v>
      </c>
      <c r="Q6625" s="1" t="s">
        <v>21770</v>
      </c>
      <c r="R6625" s="1"/>
      <c r="S6625" s="1" t="s">
        <v>24358</v>
      </c>
      <c r="T6625" s="1" t="s">
        <v>6826</v>
      </c>
      <c r="U6625" s="1"/>
      <c r="V6625" s="1" t="s">
        <v>25687</v>
      </c>
      <c r="W6625" s="1" t="s">
        <v>6826</v>
      </c>
    </row>
    <row r="6626" spans="1:23" x14ac:dyDescent="0.25">
      <c r="A6626" s="1">
        <v>1009199</v>
      </c>
      <c r="B6626" s="5" t="str">
        <f>VLOOKUP(H6626,'FIPS Basin X-walk'!$A$2:$F$3224,6,FALSE)</f>
        <v>Cincinnati Arch</v>
      </c>
      <c r="C6626" s="1" t="s">
        <v>13006</v>
      </c>
      <c r="D6626" s="1"/>
      <c r="E6626" s="1"/>
      <c r="F6626" s="1" t="s">
        <v>13007</v>
      </c>
      <c r="G6626" s="1" t="s">
        <v>10100</v>
      </c>
      <c r="H6626" s="1">
        <v>21217</v>
      </c>
      <c r="I6626" s="1">
        <v>1009199</v>
      </c>
      <c r="J6626" s="1">
        <v>37.412284</v>
      </c>
      <c r="K6626" s="1">
        <v>-85.391863999999998</v>
      </c>
      <c r="L6626" s="1"/>
      <c r="M6626" s="1" t="s">
        <v>1497</v>
      </c>
      <c r="N6626" s="1" t="s">
        <v>12675</v>
      </c>
      <c r="O6626" s="1">
        <v>2022</v>
      </c>
      <c r="P6626" s="1">
        <v>42718</v>
      </c>
      <c r="Q6626" s="1" t="s">
        <v>24089</v>
      </c>
      <c r="R6626" s="1"/>
      <c r="S6626" s="1" t="s">
        <v>24435</v>
      </c>
      <c r="T6626" s="1" t="s">
        <v>6826</v>
      </c>
      <c r="U6626" s="1"/>
      <c r="V6626" s="1" t="s">
        <v>7090</v>
      </c>
      <c r="W6626" s="1" t="s">
        <v>6826</v>
      </c>
    </row>
    <row r="6627" spans="1:23" x14ac:dyDescent="0.25">
      <c r="A6627" s="1">
        <v>1012270</v>
      </c>
      <c r="B6627" s="5" t="str">
        <f>VLOOKUP(H6627,'FIPS Basin X-walk'!$A$2:$F$3224,6,FALSE)</f>
        <v>Cincinnati Arch</v>
      </c>
      <c r="C6627" s="1" t="s">
        <v>13008</v>
      </c>
      <c r="D6627" s="1"/>
      <c r="E6627" s="1"/>
      <c r="F6627" s="1" t="s">
        <v>13007</v>
      </c>
      <c r="G6627" s="1" t="s">
        <v>10100</v>
      </c>
      <c r="H6627" s="1">
        <v>21217</v>
      </c>
      <c r="I6627" s="1">
        <v>1012270</v>
      </c>
      <c r="J6627" s="1">
        <v>37.224989000000001</v>
      </c>
      <c r="K6627" s="1">
        <v>-85.343862999999999</v>
      </c>
      <c r="L6627" s="1"/>
      <c r="M6627" s="1" t="s">
        <v>1497</v>
      </c>
      <c r="N6627" s="1" t="s">
        <v>12675</v>
      </c>
      <c r="O6627" s="1">
        <v>2022</v>
      </c>
      <c r="P6627" s="1">
        <v>42718</v>
      </c>
      <c r="Q6627" s="1" t="s">
        <v>24142</v>
      </c>
      <c r="R6627" s="1"/>
      <c r="S6627" s="1" t="s">
        <v>24435</v>
      </c>
      <c r="T6627" s="1" t="s">
        <v>6826</v>
      </c>
      <c r="U6627" s="1"/>
      <c r="V6627" s="1" t="s">
        <v>7090</v>
      </c>
      <c r="W6627" s="1" t="s">
        <v>6826</v>
      </c>
    </row>
    <row r="6628" spans="1:23" x14ac:dyDescent="0.25">
      <c r="A6628" s="1">
        <v>1010871</v>
      </c>
      <c r="B6628" s="5" t="str">
        <f>VLOOKUP(H6628,'FIPS Basin X-walk'!$A$2:$F$3224,6,FALSE)</f>
        <v>Appalachian Basin (Eastern Overthrust Area)</v>
      </c>
      <c r="C6628" s="1" t="s">
        <v>22955</v>
      </c>
      <c r="D6628" s="1"/>
      <c r="E6628" s="1"/>
      <c r="F6628" s="1" t="s">
        <v>2166</v>
      </c>
      <c r="G6628" s="1" t="s">
        <v>10100</v>
      </c>
      <c r="H6628" s="1">
        <v>54091</v>
      </c>
      <c r="I6628" s="1">
        <v>1010871</v>
      </c>
      <c r="J6628" s="1">
        <v>39.341700000000003</v>
      </c>
      <c r="K6628" s="1">
        <v>-79.975909999999999</v>
      </c>
      <c r="L6628" s="1"/>
      <c r="M6628" s="1" t="s">
        <v>1521</v>
      </c>
      <c r="N6628" s="1" t="s">
        <v>22744</v>
      </c>
      <c r="O6628" s="1">
        <v>2022</v>
      </c>
      <c r="P6628" s="1">
        <v>26354</v>
      </c>
      <c r="Q6628" s="1" t="s">
        <v>22956</v>
      </c>
      <c r="R6628" s="1"/>
      <c r="S6628" s="1" t="s">
        <v>24796</v>
      </c>
      <c r="T6628" s="1" t="s">
        <v>6826</v>
      </c>
      <c r="U6628" s="1"/>
      <c r="V6628" s="1" t="s">
        <v>9224</v>
      </c>
      <c r="W6628" s="1" t="s">
        <v>6826</v>
      </c>
    </row>
    <row r="6629" spans="1:23" x14ac:dyDescent="0.25">
      <c r="A6629" s="1">
        <v>1000345</v>
      </c>
      <c r="B6629" s="5" t="str">
        <f>VLOOKUP(H6629,'FIPS Basin X-walk'!$A$2:$F$3224,6,FALSE)</f>
        <v>Florida Platform</v>
      </c>
      <c r="C6629" s="1" t="s">
        <v>10098</v>
      </c>
      <c r="D6629" s="1"/>
      <c r="E6629" s="1"/>
      <c r="F6629" s="1" t="s">
        <v>10099</v>
      </c>
      <c r="G6629" s="1" t="s">
        <v>10100</v>
      </c>
      <c r="H6629" s="1">
        <v>12123</v>
      </c>
      <c r="I6629" s="1">
        <v>1000345</v>
      </c>
      <c r="J6629" s="1">
        <v>30.069264</v>
      </c>
      <c r="K6629" s="1">
        <v>-83.526052000000007</v>
      </c>
      <c r="L6629" s="1"/>
      <c r="M6629" s="1" t="s">
        <v>1506</v>
      </c>
      <c r="N6629" s="1" t="s">
        <v>9619</v>
      </c>
      <c r="O6629" s="1">
        <v>2022</v>
      </c>
      <c r="P6629" s="1">
        <v>32348</v>
      </c>
      <c r="Q6629" s="1" t="s">
        <v>24481</v>
      </c>
      <c r="R6629" s="1"/>
      <c r="S6629" s="1" t="s">
        <v>24436</v>
      </c>
      <c r="T6629" s="1" t="s">
        <v>6828</v>
      </c>
      <c r="U6629" s="1"/>
      <c r="V6629" s="1" t="s">
        <v>6889</v>
      </c>
      <c r="W6629" s="1" t="s">
        <v>6828</v>
      </c>
    </row>
    <row r="6630" spans="1:23" x14ac:dyDescent="0.25">
      <c r="A6630" s="1">
        <v>1002841</v>
      </c>
      <c r="B6630" s="5" t="str">
        <f>VLOOKUP(H6630,'FIPS Basin X-walk'!$A$2:$F$3224,6,FALSE)</f>
        <v>Florida Platform</v>
      </c>
      <c r="C6630" s="1" t="s">
        <v>10101</v>
      </c>
      <c r="D6630" s="1"/>
      <c r="E6630" s="1"/>
      <c r="F6630" s="1" t="s">
        <v>10099</v>
      </c>
      <c r="G6630" s="1" t="s">
        <v>10100</v>
      </c>
      <c r="H6630" s="1">
        <v>12123</v>
      </c>
      <c r="I6630" s="1">
        <v>1002841</v>
      </c>
      <c r="J6630" s="1">
        <v>30.164719999999999</v>
      </c>
      <c r="K6630" s="1">
        <v>-83.604870000000005</v>
      </c>
      <c r="L6630" s="1"/>
      <c r="M6630" s="1" t="s">
        <v>1506</v>
      </c>
      <c r="N6630" s="1" t="s">
        <v>9619</v>
      </c>
      <c r="O6630" s="1">
        <v>2022</v>
      </c>
      <c r="P6630" s="1">
        <v>32347</v>
      </c>
      <c r="Q6630" s="1" t="s">
        <v>757</v>
      </c>
      <c r="R6630" s="1"/>
      <c r="S6630" s="1" t="s">
        <v>24435</v>
      </c>
      <c r="T6630" s="1" t="s">
        <v>6826</v>
      </c>
      <c r="U6630" s="1"/>
      <c r="V6630" s="1" t="s">
        <v>7125</v>
      </c>
      <c r="W6630" s="1" t="s">
        <v>6826</v>
      </c>
    </row>
    <row r="6631" spans="1:23" x14ac:dyDescent="0.25">
      <c r="A6631" s="1">
        <v>1000413</v>
      </c>
      <c r="B6631" s="5" t="str">
        <f>VLOOKUP(H6631,'FIPS Basin X-walk'!$A$2:$F$3224,6,FALSE)</f>
        <v>Illinois Basin</v>
      </c>
      <c r="C6631" s="1" t="s">
        <v>11342</v>
      </c>
      <c r="D6631" s="1"/>
      <c r="E6631" s="1"/>
      <c r="F6631" s="1" t="s">
        <v>11343</v>
      </c>
      <c r="G6631" s="1" t="s">
        <v>1636</v>
      </c>
      <c r="H6631" s="1">
        <v>17179</v>
      </c>
      <c r="I6631" s="1">
        <v>1000413</v>
      </c>
      <c r="J6631" s="1">
        <v>40.555</v>
      </c>
      <c r="K6631" s="1">
        <v>-89.662800000000004</v>
      </c>
      <c r="L6631" s="1"/>
      <c r="M6631" s="1" t="s">
        <v>1488</v>
      </c>
      <c r="N6631" s="1" t="s">
        <v>10805</v>
      </c>
      <c r="O6631" s="1">
        <v>2022</v>
      </c>
      <c r="P6631" s="1">
        <v>61554</v>
      </c>
      <c r="Q6631" s="1" t="s">
        <v>24511</v>
      </c>
      <c r="R6631" s="1" t="s">
        <v>24378</v>
      </c>
      <c r="S6631" s="1" t="s">
        <v>24512</v>
      </c>
      <c r="T6631" s="1" t="s">
        <v>6826</v>
      </c>
      <c r="U6631" s="1"/>
      <c r="V6631" s="1" t="s">
        <v>11344</v>
      </c>
      <c r="W6631" s="1" t="s">
        <v>6826</v>
      </c>
    </row>
    <row r="6632" spans="1:23" x14ac:dyDescent="0.25">
      <c r="A6632" s="1">
        <v>1001521</v>
      </c>
      <c r="B6632" s="5" t="str">
        <f>VLOOKUP(H6632,'FIPS Basin X-walk'!$A$2:$F$3224,6,FALSE)</f>
        <v>Illinois Basin</v>
      </c>
      <c r="C6632" s="1" t="s">
        <v>11350</v>
      </c>
      <c r="D6632" s="1"/>
      <c r="E6632" s="1" t="s">
        <v>6828</v>
      </c>
      <c r="F6632" s="1" t="s">
        <v>11343</v>
      </c>
      <c r="G6632" s="1" t="s">
        <v>1636</v>
      </c>
      <c r="H6632" s="1">
        <v>17179</v>
      </c>
      <c r="I6632" s="1">
        <v>1001521</v>
      </c>
      <c r="J6632" s="1">
        <v>40.540799999999997</v>
      </c>
      <c r="K6632" s="1">
        <v>-89.678600000000003</v>
      </c>
      <c r="L6632" s="1"/>
      <c r="M6632" s="1" t="s">
        <v>1488</v>
      </c>
      <c r="N6632" s="1" t="s">
        <v>10805</v>
      </c>
      <c r="O6632" s="1">
        <v>2022</v>
      </c>
      <c r="P6632" s="1">
        <v>61554</v>
      </c>
      <c r="Q6632" s="1" t="s">
        <v>11351</v>
      </c>
      <c r="R6632" s="1"/>
      <c r="S6632" s="1" t="s">
        <v>24355</v>
      </c>
      <c r="T6632" s="1" t="s">
        <v>6826</v>
      </c>
      <c r="U6632" s="1"/>
      <c r="V6632" s="1" t="s">
        <v>8209</v>
      </c>
      <c r="W6632" s="1" t="s">
        <v>6828</v>
      </c>
    </row>
    <row r="6633" spans="1:23" x14ac:dyDescent="0.25">
      <c r="A6633" s="1">
        <v>1002575</v>
      </c>
      <c r="B6633" s="5" t="str">
        <f>VLOOKUP(H6633,'FIPS Basin X-walk'!$A$2:$F$3224,6,FALSE)</f>
        <v>Illinois Basin</v>
      </c>
      <c r="C6633" s="1" t="s">
        <v>11347</v>
      </c>
      <c r="D6633" s="1"/>
      <c r="E6633" s="1"/>
      <c r="F6633" s="1" t="s">
        <v>11348</v>
      </c>
      <c r="G6633" s="1" t="s">
        <v>11346</v>
      </c>
      <c r="H6633" s="1">
        <v>17179</v>
      </c>
      <c r="I6633" s="1">
        <v>1002575</v>
      </c>
      <c r="J6633" s="1">
        <v>40.677062999999997</v>
      </c>
      <c r="K6633" s="1">
        <v>-89.590003999999993</v>
      </c>
      <c r="L6633" s="1"/>
      <c r="M6633" s="1" t="s">
        <v>1488</v>
      </c>
      <c r="N6633" s="1" t="s">
        <v>10805</v>
      </c>
      <c r="O6633" s="1">
        <v>2022</v>
      </c>
      <c r="P6633" s="1">
        <v>61630</v>
      </c>
      <c r="Q6633" s="1" t="s">
        <v>11349</v>
      </c>
      <c r="R6633" s="1"/>
      <c r="S6633" s="1" t="s">
        <v>24947</v>
      </c>
      <c r="T6633" s="1" t="s">
        <v>6826</v>
      </c>
      <c r="U6633" s="1"/>
      <c r="V6633" s="1" t="s">
        <v>8789</v>
      </c>
      <c r="W6633" s="1" t="s">
        <v>6826</v>
      </c>
    </row>
    <row r="6634" spans="1:23" x14ac:dyDescent="0.25">
      <c r="A6634" s="1">
        <v>1006204</v>
      </c>
      <c r="B6634" s="5" t="str">
        <f>VLOOKUP(H6634,'FIPS Basin X-walk'!$A$2:$F$3224,6,FALSE)</f>
        <v>Illinois Basin</v>
      </c>
      <c r="C6634" s="1" t="s">
        <v>11352</v>
      </c>
      <c r="D6634" s="1"/>
      <c r="E6634" s="1"/>
      <c r="F6634" s="1" t="s">
        <v>11353</v>
      </c>
      <c r="G6634" s="1" t="s">
        <v>11346</v>
      </c>
      <c r="H6634" s="1">
        <v>17179</v>
      </c>
      <c r="I6634" s="1">
        <v>1006204</v>
      </c>
      <c r="J6634" s="1">
        <v>40.675359999999998</v>
      </c>
      <c r="K6634" s="1">
        <v>-89.505039999999994</v>
      </c>
      <c r="L6634" s="1"/>
      <c r="M6634" s="1" t="s">
        <v>1488</v>
      </c>
      <c r="N6634" s="1" t="s">
        <v>10805</v>
      </c>
      <c r="O6634" s="1">
        <v>2022</v>
      </c>
      <c r="P6634" s="1">
        <v>61611</v>
      </c>
      <c r="Q6634" s="1" t="s">
        <v>11354</v>
      </c>
      <c r="R6634" s="1"/>
      <c r="S6634" s="1" t="s">
        <v>24358</v>
      </c>
      <c r="T6634" s="1" t="s">
        <v>6826</v>
      </c>
      <c r="U6634" s="1"/>
      <c r="V6634" s="1" t="s">
        <v>6878</v>
      </c>
      <c r="W6634" s="1" t="s">
        <v>6828</v>
      </c>
    </row>
    <row r="6635" spans="1:23" x14ac:dyDescent="0.25">
      <c r="A6635" s="1">
        <v>1005916</v>
      </c>
      <c r="B6635" s="5" t="str">
        <f>VLOOKUP(H6635,'FIPS Basin X-walk'!$A$2:$F$3224,6,FALSE)</f>
        <v>Illinois Basin</v>
      </c>
      <c r="C6635" s="1" t="s">
        <v>11355</v>
      </c>
      <c r="D6635" s="1"/>
      <c r="E6635" s="1"/>
      <c r="F6635" s="1" t="s">
        <v>11356</v>
      </c>
      <c r="G6635" s="1" t="s">
        <v>11346</v>
      </c>
      <c r="H6635" s="1">
        <v>17179</v>
      </c>
      <c r="I6635" s="1">
        <v>1005916</v>
      </c>
      <c r="J6635" s="1">
        <v>40.418205999999998</v>
      </c>
      <c r="K6635" s="1">
        <v>-89.468044000000006</v>
      </c>
      <c r="L6635" s="1"/>
      <c r="M6635" s="1" t="s">
        <v>1488</v>
      </c>
      <c r="N6635" s="1" t="s">
        <v>10805</v>
      </c>
      <c r="O6635" s="1">
        <v>2022</v>
      </c>
      <c r="P6635" s="1">
        <v>61747</v>
      </c>
      <c r="Q6635" s="1" t="s">
        <v>11357</v>
      </c>
      <c r="R6635" s="1"/>
      <c r="S6635" s="1" t="s">
        <v>24358</v>
      </c>
      <c r="T6635" s="1" t="s">
        <v>6826</v>
      </c>
      <c r="U6635" s="1"/>
      <c r="V6635" s="1" t="s">
        <v>7305</v>
      </c>
      <c r="W6635" s="1" t="s">
        <v>6826</v>
      </c>
    </row>
    <row r="6636" spans="1:23" x14ac:dyDescent="0.25">
      <c r="A6636" s="1">
        <v>1005371</v>
      </c>
      <c r="B6636" s="5" t="str">
        <f>VLOOKUP(H6636,'FIPS Basin X-walk'!$A$2:$F$3224,6,FALSE)</f>
        <v>Appalachian Basin (Eastern Overthrust Area)</v>
      </c>
      <c r="C6636" s="1" t="s">
        <v>22396</v>
      </c>
      <c r="D6636" s="1"/>
      <c r="E6636" s="1"/>
      <c r="F6636" s="1" t="s">
        <v>22397</v>
      </c>
      <c r="G6636" s="1" t="s">
        <v>11346</v>
      </c>
      <c r="H6636" s="1">
        <v>51185</v>
      </c>
      <c r="I6636" s="1">
        <v>1005371</v>
      </c>
      <c r="J6636" s="1">
        <v>37.185200000000002</v>
      </c>
      <c r="K6636" s="1">
        <v>-81.443799999999996</v>
      </c>
      <c r="L6636" s="1"/>
      <c r="M6636" s="1" t="s">
        <v>1486</v>
      </c>
      <c r="N6636" s="1" t="s">
        <v>15119</v>
      </c>
      <c r="O6636" s="1">
        <v>2022</v>
      </c>
      <c r="P6636" s="1">
        <v>24630</v>
      </c>
      <c r="Q6636" s="1" t="s">
        <v>22398</v>
      </c>
      <c r="R6636" s="1"/>
      <c r="S6636" s="1" t="s">
        <v>24358</v>
      </c>
      <c r="T6636" s="1" t="s">
        <v>6826</v>
      </c>
      <c r="U6636" s="1"/>
      <c r="V6636" s="1" t="s">
        <v>22399</v>
      </c>
      <c r="W6636" s="1" t="s">
        <v>6826</v>
      </c>
    </row>
    <row r="6637" spans="1:23" x14ac:dyDescent="0.25">
      <c r="A6637" s="1">
        <v>1004861</v>
      </c>
      <c r="B6637" s="5" t="str">
        <f>VLOOKUP(H6637,'FIPS Basin X-walk'!$A$2:$F$3224,6,FALSE)</f>
        <v>Illinois Basin</v>
      </c>
      <c r="C6637" s="1" t="s">
        <v>11345</v>
      </c>
      <c r="D6637" s="1"/>
      <c r="E6637" s="1"/>
      <c r="F6637" s="1" t="s">
        <v>11343</v>
      </c>
      <c r="G6637" s="1" t="s">
        <v>11346</v>
      </c>
      <c r="H6637" s="1">
        <v>17179</v>
      </c>
      <c r="I6637" s="1">
        <v>1004861</v>
      </c>
      <c r="J6637" s="1">
        <v>40.556500999999997</v>
      </c>
      <c r="K6637" s="1">
        <v>-89.666235</v>
      </c>
      <c r="L6637" s="1"/>
      <c r="M6637" s="1" t="s">
        <v>1488</v>
      </c>
      <c r="N6637" s="1" t="s">
        <v>10805</v>
      </c>
      <c r="O6637" s="1">
        <v>2022</v>
      </c>
      <c r="P6637" s="1">
        <v>61554</v>
      </c>
      <c r="Q6637" s="1" t="s">
        <v>25415</v>
      </c>
      <c r="R6637" s="1"/>
      <c r="S6637" s="1" t="s">
        <v>24512</v>
      </c>
      <c r="T6637" s="1" t="s">
        <v>6826</v>
      </c>
      <c r="U6637" s="1"/>
      <c r="V6637" s="1" t="s">
        <v>11344</v>
      </c>
      <c r="W6637" s="1" t="s">
        <v>6826</v>
      </c>
    </row>
    <row r="6638" spans="1:23" x14ac:dyDescent="0.25">
      <c r="A6638" s="1">
        <v>1006265</v>
      </c>
      <c r="B6638" s="5" t="str">
        <f>VLOOKUP(H6638,'FIPS Basin X-walk'!$A$2:$F$3224,6,FALSE)</f>
        <v>Sacramento Basin</v>
      </c>
      <c r="C6638" s="1" t="s">
        <v>9011</v>
      </c>
      <c r="D6638" s="1"/>
      <c r="E6638" s="1"/>
      <c r="F6638" s="1" t="s">
        <v>9012</v>
      </c>
      <c r="G6638" s="1" t="s">
        <v>9013</v>
      </c>
      <c r="H6638" s="1">
        <v>6103</v>
      </c>
      <c r="I6638" s="1">
        <v>1006265</v>
      </c>
      <c r="J6638" s="1">
        <v>40.069493000000001</v>
      </c>
      <c r="K6638" s="1">
        <v>-122.213818</v>
      </c>
      <c r="L6638" s="1"/>
      <c r="M6638" s="1" t="s">
        <v>1489</v>
      </c>
      <c r="N6638" s="1" t="s">
        <v>8033</v>
      </c>
      <c r="O6638" s="1">
        <v>2022</v>
      </c>
      <c r="P6638" s="1">
        <v>96035</v>
      </c>
      <c r="Q6638" s="1" t="s">
        <v>514</v>
      </c>
      <c r="R6638" s="1"/>
      <c r="S6638" s="1" t="s">
        <v>24359</v>
      </c>
      <c r="T6638" s="1" t="s">
        <v>6826</v>
      </c>
      <c r="U6638" s="1"/>
      <c r="V6638" s="1" t="s">
        <v>8074</v>
      </c>
      <c r="W6638" s="1" t="s">
        <v>6826</v>
      </c>
    </row>
    <row r="6639" spans="1:23" x14ac:dyDescent="0.25">
      <c r="A6639" s="1">
        <v>1005368</v>
      </c>
      <c r="B6639" s="5" t="str">
        <f>VLOOKUP(H6639,'FIPS Basin X-walk'!$A$2:$F$3224,6,FALSE)</f>
        <v>Sacramento Basin</v>
      </c>
      <c r="C6639" s="1" t="s">
        <v>9014</v>
      </c>
      <c r="D6639" s="1"/>
      <c r="E6639" s="1"/>
      <c r="F6639" s="1" t="s">
        <v>9015</v>
      </c>
      <c r="G6639" s="1" t="s">
        <v>9013</v>
      </c>
      <c r="H6639" s="1">
        <v>6103</v>
      </c>
      <c r="I6639" s="1">
        <v>1005368</v>
      </c>
      <c r="J6639" s="1">
        <v>40.201194000000001</v>
      </c>
      <c r="K6639" s="1">
        <v>-122.291836</v>
      </c>
      <c r="L6639" s="1"/>
      <c r="M6639" s="1" t="s">
        <v>1489</v>
      </c>
      <c r="N6639" s="1" t="s">
        <v>8033</v>
      </c>
      <c r="O6639" s="1">
        <v>2022</v>
      </c>
      <c r="P6639" s="1">
        <v>96080</v>
      </c>
      <c r="Q6639" s="1" t="s">
        <v>9016</v>
      </c>
      <c r="R6639" s="1"/>
      <c r="S6639" s="1" t="s">
        <v>24358</v>
      </c>
      <c r="T6639" s="1" t="s">
        <v>6826</v>
      </c>
      <c r="U6639" s="1"/>
      <c r="V6639" s="1" t="s">
        <v>9017</v>
      </c>
      <c r="W6639" s="1" t="s">
        <v>6826</v>
      </c>
    </row>
    <row r="6640" spans="1:23" x14ac:dyDescent="0.25">
      <c r="A6640" s="1">
        <v>1002140</v>
      </c>
      <c r="B6640" s="5" t="str">
        <f>VLOOKUP(H6640,'FIPS Basin X-walk'!$A$2:$F$3224,6,FALSE)</f>
        <v>Arkla Basin</v>
      </c>
      <c r="C6640" s="1"/>
      <c r="D6640" s="1"/>
      <c r="E6640" s="1"/>
      <c r="F6640" s="1" t="s">
        <v>13650</v>
      </c>
      <c r="G6640" s="1" t="s">
        <v>13651</v>
      </c>
      <c r="H6640" s="1">
        <v>22107</v>
      </c>
      <c r="I6640" s="1">
        <v>1002140</v>
      </c>
      <c r="J6640" s="1">
        <v>31.988313000000002</v>
      </c>
      <c r="K6640" s="1">
        <v>-91.267801000000006</v>
      </c>
      <c r="L6640" s="1"/>
      <c r="M6640" s="1" t="s">
        <v>1483</v>
      </c>
      <c r="N6640" s="1" t="s">
        <v>13028</v>
      </c>
      <c r="O6640" s="1">
        <v>2022</v>
      </c>
      <c r="P6640" s="1">
        <v>71366</v>
      </c>
      <c r="Q6640" s="1" t="s">
        <v>13652</v>
      </c>
      <c r="R6640" s="1"/>
      <c r="S6640" s="1" t="s">
        <v>24358</v>
      </c>
      <c r="T6640" s="1" t="s">
        <v>6826</v>
      </c>
      <c r="U6640" s="1"/>
      <c r="V6640" s="1" t="s">
        <v>13653</v>
      </c>
      <c r="W6640" s="1" t="s">
        <v>6826</v>
      </c>
    </row>
    <row r="6641" spans="1:23" x14ac:dyDescent="0.25">
      <c r="A6641" s="1">
        <v>1000529</v>
      </c>
      <c r="B6641" s="5" t="str">
        <f>VLOOKUP(H6641,'FIPS Basin X-walk'!$A$2:$F$3224,6,FALSE)</f>
        <v>Gulf Coast Basin (LA, TX)</v>
      </c>
      <c r="C6641" s="1" t="s">
        <v>13654</v>
      </c>
      <c r="D6641" s="1"/>
      <c r="E6641" s="1" t="s">
        <v>6828</v>
      </c>
      <c r="F6641" s="1" t="s">
        <v>13655</v>
      </c>
      <c r="G6641" s="1" t="s">
        <v>1972</v>
      </c>
      <c r="H6641" s="1">
        <v>22109</v>
      </c>
      <c r="I6641" s="1">
        <v>1000529</v>
      </c>
      <c r="J6641" s="1">
        <v>29.5808</v>
      </c>
      <c r="K6641" s="1">
        <v>-90.722200000000001</v>
      </c>
      <c r="L6641" s="1"/>
      <c r="M6641" s="1" t="s">
        <v>1483</v>
      </c>
      <c r="N6641" s="1" t="s">
        <v>13028</v>
      </c>
      <c r="O6641" s="1">
        <v>2022</v>
      </c>
      <c r="P6641" s="1">
        <v>70360</v>
      </c>
      <c r="Q6641" s="1" t="s">
        <v>13656</v>
      </c>
      <c r="R6641" s="1"/>
      <c r="S6641" s="1" t="s">
        <v>24360</v>
      </c>
      <c r="T6641" s="1" t="s">
        <v>6828</v>
      </c>
      <c r="U6641" s="1"/>
      <c r="V6641" s="1" t="s">
        <v>13657</v>
      </c>
      <c r="W6641" s="1" t="s">
        <v>6828</v>
      </c>
    </row>
    <row r="6642" spans="1:23" x14ac:dyDescent="0.25">
      <c r="A6642" s="1">
        <v>1013412</v>
      </c>
      <c r="B6642" s="5" t="str">
        <f>VLOOKUP(H6642,'FIPS Basin X-walk'!$A$2:$F$3224,6,FALSE)</f>
        <v>Permian Basin</v>
      </c>
      <c r="C6642" s="1" t="s">
        <v>26676</v>
      </c>
      <c r="D6642" s="1"/>
      <c r="E6642" s="1"/>
      <c r="F6642" s="1" t="s">
        <v>20541</v>
      </c>
      <c r="G6642" s="1" t="s">
        <v>3018</v>
      </c>
      <c r="H6642" s="1">
        <v>48443</v>
      </c>
      <c r="I6642" s="1">
        <v>1013412</v>
      </c>
      <c r="J6642" s="1">
        <v>30.00761</v>
      </c>
      <c r="K6642" s="1">
        <v>-102.047</v>
      </c>
      <c r="L6642" s="1"/>
      <c r="M6642" s="1" t="s">
        <v>1485</v>
      </c>
      <c r="N6642" s="1" t="s">
        <v>9148</v>
      </c>
      <c r="O6642" s="1">
        <v>2022</v>
      </c>
      <c r="P6642" s="1">
        <v>75024</v>
      </c>
      <c r="Q6642" s="1" t="s">
        <v>1086</v>
      </c>
      <c r="R6642" s="1"/>
      <c r="S6642" s="1">
        <v>211120</v>
      </c>
      <c r="T6642" s="1" t="s">
        <v>6826</v>
      </c>
      <c r="U6642" s="1"/>
      <c r="V6642" s="1" t="s">
        <v>20613</v>
      </c>
      <c r="W6642" s="1" t="s">
        <v>6826</v>
      </c>
    </row>
    <row r="6643" spans="1:23" x14ac:dyDescent="0.25">
      <c r="A6643" s="1">
        <v>1003128</v>
      </c>
      <c r="B6643" s="5" t="str">
        <f>VLOOKUP(H6643,'FIPS Basin X-walk'!$A$2:$F$3224,6,FALSE)</f>
        <v>Permian Basin</v>
      </c>
      <c r="C6643" s="1"/>
      <c r="D6643" s="1"/>
      <c r="E6643" s="1"/>
      <c r="F6643" s="1" t="s">
        <v>21783</v>
      </c>
      <c r="G6643" s="1" t="s">
        <v>21784</v>
      </c>
      <c r="H6643" s="1">
        <v>48443</v>
      </c>
      <c r="I6643" s="1">
        <v>1003128</v>
      </c>
      <c r="J6643" s="1">
        <v>30.3736</v>
      </c>
      <c r="K6643" s="1">
        <v>-101.8433</v>
      </c>
      <c r="L6643" s="1"/>
      <c r="M6643" s="1" t="s">
        <v>1485</v>
      </c>
      <c r="N6643" s="1" t="s">
        <v>9148</v>
      </c>
      <c r="O6643" s="1">
        <v>2022</v>
      </c>
      <c r="P6643" s="1">
        <v>79781</v>
      </c>
      <c r="Q6643" s="1" t="s">
        <v>563</v>
      </c>
      <c r="R6643" s="1"/>
      <c r="S6643" s="1" t="s">
        <v>24489</v>
      </c>
      <c r="T6643" s="1" t="s">
        <v>6826</v>
      </c>
      <c r="U6643" s="1"/>
      <c r="V6643" s="1" t="s">
        <v>21785</v>
      </c>
      <c r="W6643" s="1" t="s">
        <v>6826</v>
      </c>
    </row>
    <row r="6644" spans="1:23" x14ac:dyDescent="0.25">
      <c r="A6644" s="1">
        <v>1011127</v>
      </c>
      <c r="B6644" s="5" t="str">
        <f>VLOOKUP(H6644,'FIPS Basin X-walk'!$A$2:$F$3224,6,FALSE)</f>
        <v>Permian Basin</v>
      </c>
      <c r="C6644" s="1" t="s">
        <v>21786</v>
      </c>
      <c r="D6644" s="1"/>
      <c r="E6644" s="1"/>
      <c r="F6644" s="1" t="s">
        <v>21787</v>
      </c>
      <c r="G6644" s="1" t="s">
        <v>6055</v>
      </c>
      <c r="H6644" s="1">
        <v>48445</v>
      </c>
      <c r="I6644" s="1">
        <v>1011127</v>
      </c>
      <c r="J6644" s="1">
        <v>33.325499999999998</v>
      </c>
      <c r="K6644" s="1">
        <v>-102.29649999999999</v>
      </c>
      <c r="L6644" s="1"/>
      <c r="M6644" s="1" t="s">
        <v>1485</v>
      </c>
      <c r="N6644" s="1" t="s">
        <v>9148</v>
      </c>
      <c r="O6644" s="1">
        <v>2022</v>
      </c>
      <c r="P6644" s="1">
        <v>79714</v>
      </c>
      <c r="Q6644" s="1" t="s">
        <v>1261</v>
      </c>
      <c r="R6644" s="1"/>
      <c r="S6644" s="1">
        <v>486210</v>
      </c>
      <c r="T6644" s="1" t="s">
        <v>6826</v>
      </c>
      <c r="U6644" s="1"/>
      <c r="V6644" s="1" t="s">
        <v>7232</v>
      </c>
      <c r="W6644" s="1" t="s">
        <v>6826</v>
      </c>
    </row>
    <row r="6645" spans="1:23" x14ac:dyDescent="0.25">
      <c r="A6645" s="1">
        <v>1005686</v>
      </c>
      <c r="B6645" s="5" t="str">
        <f>VLOOKUP(H6645,'FIPS Basin X-walk'!$A$2:$F$3224,6,FALSE)</f>
        <v>Anadarko Basin</v>
      </c>
      <c r="C6645" s="1" t="s">
        <v>18659</v>
      </c>
      <c r="D6645" s="1"/>
      <c r="E6645" s="1"/>
      <c r="F6645" s="1" t="s">
        <v>18660</v>
      </c>
      <c r="G6645" s="1" t="s">
        <v>18661</v>
      </c>
      <c r="H6645" s="1">
        <v>40139</v>
      </c>
      <c r="I6645" s="1">
        <v>1005686</v>
      </c>
      <c r="J6645" s="1">
        <v>36.707239999999999</v>
      </c>
      <c r="K6645" s="1">
        <v>-101.47763</v>
      </c>
      <c r="L6645" s="1"/>
      <c r="M6645" s="1" t="s">
        <v>1495</v>
      </c>
      <c r="N6645" s="1" t="s">
        <v>9115</v>
      </c>
      <c r="O6645" s="1">
        <v>2022</v>
      </c>
      <c r="P6645" s="1">
        <v>73942</v>
      </c>
      <c r="Q6645" s="1" t="s">
        <v>18662</v>
      </c>
      <c r="R6645" s="1"/>
      <c r="S6645" s="1" t="s">
        <v>24382</v>
      </c>
      <c r="T6645" s="1" t="s">
        <v>6826</v>
      </c>
      <c r="U6645" s="1"/>
      <c r="V6645" s="1" t="s">
        <v>18663</v>
      </c>
      <c r="W6645" s="1" t="s">
        <v>6826</v>
      </c>
    </row>
    <row r="6646" spans="1:23" x14ac:dyDescent="0.25">
      <c r="A6646" s="1">
        <v>1014537</v>
      </c>
      <c r="B6646" s="5" t="str">
        <f>VLOOKUP(H6646,'FIPS Basin X-walk'!$A$2:$F$3224,6,FALSE)</f>
        <v>Anadarko Basin</v>
      </c>
      <c r="C6646" s="1" t="s">
        <v>27201</v>
      </c>
      <c r="D6646" s="1"/>
      <c r="E6646" s="1"/>
      <c r="F6646" s="1" t="s">
        <v>27202</v>
      </c>
      <c r="G6646" s="1" t="s">
        <v>18661</v>
      </c>
      <c r="H6646" s="1">
        <v>40139</v>
      </c>
      <c r="I6646" s="1">
        <v>1014537</v>
      </c>
      <c r="J6646" s="1">
        <v>36.996155999999999</v>
      </c>
      <c r="K6646" s="1">
        <v>-101.382671</v>
      </c>
      <c r="L6646" s="1"/>
      <c r="M6646" s="1" t="s">
        <v>1490</v>
      </c>
      <c r="N6646" s="1" t="s">
        <v>12401</v>
      </c>
      <c r="O6646" s="1">
        <v>2022</v>
      </c>
      <c r="P6646" s="1">
        <v>67951</v>
      </c>
      <c r="Q6646" s="1" t="s">
        <v>27203</v>
      </c>
      <c r="R6646" s="1"/>
      <c r="S6646" s="1" t="s">
        <v>24367</v>
      </c>
      <c r="T6646" s="1" t="s">
        <v>6826</v>
      </c>
      <c r="U6646" s="1"/>
      <c r="V6646" s="1" t="s">
        <v>27204</v>
      </c>
      <c r="W6646" s="1" t="s">
        <v>6826</v>
      </c>
    </row>
    <row r="6647" spans="1:23" x14ac:dyDescent="0.25">
      <c r="A6647" s="1">
        <v>1003374</v>
      </c>
      <c r="B6647" s="5" t="str">
        <f>VLOOKUP(H6647,'FIPS Basin X-walk'!$A$2:$F$3224,6,FALSE)</f>
        <v>S.GA Sedimentary Prov</v>
      </c>
      <c r="C6647" s="1" t="s">
        <v>10529</v>
      </c>
      <c r="D6647" s="1"/>
      <c r="E6647" s="1"/>
      <c r="F6647" s="1" t="s">
        <v>10530</v>
      </c>
      <c r="G6647" s="1" t="s">
        <v>10531</v>
      </c>
      <c r="H6647" s="1">
        <v>13275</v>
      </c>
      <c r="I6647" s="1">
        <v>1003374</v>
      </c>
      <c r="J6647" s="1">
        <v>30.803699999999999</v>
      </c>
      <c r="K6647" s="1">
        <v>-83.912899999999993</v>
      </c>
      <c r="L6647" s="1"/>
      <c r="M6647" s="1" t="s">
        <v>1546</v>
      </c>
      <c r="N6647" s="1" t="s">
        <v>10124</v>
      </c>
      <c r="O6647" s="1">
        <v>2022</v>
      </c>
      <c r="P6647" s="1">
        <v>31757</v>
      </c>
      <c r="Q6647" s="1" t="s">
        <v>10532</v>
      </c>
      <c r="R6647" s="1"/>
      <c r="S6647" s="1" t="s">
        <v>24358</v>
      </c>
      <c r="T6647" s="1" t="s">
        <v>6826</v>
      </c>
      <c r="U6647" s="1"/>
      <c r="V6647" s="1" t="s">
        <v>25100</v>
      </c>
      <c r="W6647" s="1" t="s">
        <v>6826</v>
      </c>
    </row>
    <row r="6648" spans="1:23" x14ac:dyDescent="0.25">
      <c r="A6648" s="1">
        <v>1007290</v>
      </c>
      <c r="B6648" s="5" t="str">
        <f>VLOOKUP(H6648,'FIPS Basin X-walk'!$A$2:$F$3224,6,FALSE)</f>
        <v>S.GA Sedimentary Prov</v>
      </c>
      <c r="C6648" s="1" t="s">
        <v>25839</v>
      </c>
      <c r="D6648" s="1"/>
      <c r="E6648" s="1"/>
      <c r="F6648" s="1" t="s">
        <v>10533</v>
      </c>
      <c r="G6648" s="1" t="s">
        <v>10534</v>
      </c>
      <c r="H6648" s="1">
        <v>13277</v>
      </c>
      <c r="I6648" s="1">
        <v>1007290</v>
      </c>
      <c r="J6648" s="1">
        <v>31.355650000000001</v>
      </c>
      <c r="K6648" s="1">
        <v>-83.535511999999997</v>
      </c>
      <c r="L6648" s="1"/>
      <c r="M6648" s="1" t="s">
        <v>1546</v>
      </c>
      <c r="N6648" s="1" t="s">
        <v>10124</v>
      </c>
      <c r="O6648" s="1">
        <v>2022</v>
      </c>
      <c r="P6648" s="1">
        <v>31794</v>
      </c>
      <c r="Q6648" s="1" t="s">
        <v>10535</v>
      </c>
      <c r="R6648" s="1"/>
      <c r="S6648" s="1" t="s">
        <v>24358</v>
      </c>
      <c r="T6648" s="1" t="s">
        <v>6826</v>
      </c>
      <c r="U6648" s="1"/>
      <c r="V6648" s="1" t="s">
        <v>25840</v>
      </c>
      <c r="W6648" s="1" t="s">
        <v>6826</v>
      </c>
    </row>
    <row r="6649" spans="1:23" x14ac:dyDescent="0.25">
      <c r="A6649" s="1">
        <v>1006253</v>
      </c>
      <c r="B6649" s="5" t="str">
        <f>VLOOKUP(H6649,'FIPS Basin X-walk'!$A$2:$F$3224,6,FALSE)</f>
        <v>Appalachian Basin (Eastern Overthrust Area)</v>
      </c>
      <c r="C6649" s="1" t="s">
        <v>19502</v>
      </c>
      <c r="D6649" s="1"/>
      <c r="E6649" s="1"/>
      <c r="F6649" s="1" t="s">
        <v>19503</v>
      </c>
      <c r="G6649" s="1" t="s">
        <v>19501</v>
      </c>
      <c r="H6649" s="1">
        <v>42117</v>
      </c>
      <c r="I6649" s="1">
        <v>1006253</v>
      </c>
      <c r="J6649" s="1">
        <v>41.671939999999999</v>
      </c>
      <c r="K6649" s="1">
        <v>-77.061430000000001</v>
      </c>
      <c r="L6649" s="1"/>
      <c r="M6649" s="1" t="s">
        <v>1501</v>
      </c>
      <c r="N6649" s="1" t="s">
        <v>18868</v>
      </c>
      <c r="O6649" s="1">
        <v>2022</v>
      </c>
      <c r="P6649" s="1">
        <v>16912</v>
      </c>
      <c r="Q6649" s="1" t="s">
        <v>19504</v>
      </c>
      <c r="R6649" s="1"/>
      <c r="S6649" s="1" t="s">
        <v>24737</v>
      </c>
      <c r="T6649" s="1" t="s">
        <v>6826</v>
      </c>
      <c r="U6649" s="1"/>
      <c r="V6649" s="1" t="s">
        <v>11785</v>
      </c>
      <c r="W6649" s="1" t="s">
        <v>6826</v>
      </c>
    </row>
    <row r="6650" spans="1:23" x14ac:dyDescent="0.25">
      <c r="A6650" s="1">
        <v>1014202</v>
      </c>
      <c r="B6650" s="5" t="str">
        <f>VLOOKUP(H6650,'FIPS Basin X-walk'!$A$2:$F$3224,6,FALSE)</f>
        <v>Appalachian Basin (Eastern Overthrust Area)</v>
      </c>
      <c r="C6650" s="1" t="s">
        <v>26900</v>
      </c>
      <c r="D6650" s="1"/>
      <c r="E6650" s="1"/>
      <c r="F6650" s="1" t="s">
        <v>26901</v>
      </c>
      <c r="G6650" s="1" t="s">
        <v>19501</v>
      </c>
      <c r="H6650" s="1">
        <v>42117</v>
      </c>
      <c r="I6650" s="1">
        <v>1014202</v>
      </c>
      <c r="J6650" s="1">
        <v>41.997829000000003</v>
      </c>
      <c r="K6650" s="1">
        <v>-77.033259999999999</v>
      </c>
      <c r="L6650" s="1"/>
      <c r="M6650" s="1" t="s">
        <v>1501</v>
      </c>
      <c r="N6650" s="1" t="s">
        <v>18868</v>
      </c>
      <c r="O6650" s="1">
        <v>2022</v>
      </c>
      <c r="P6650" s="1">
        <v>16929</v>
      </c>
      <c r="Q6650" s="1" t="s">
        <v>24291</v>
      </c>
      <c r="R6650" s="1"/>
      <c r="S6650" s="1" t="s">
        <v>24435</v>
      </c>
      <c r="T6650" s="1" t="s">
        <v>6826</v>
      </c>
      <c r="U6650" s="1"/>
      <c r="V6650" s="1" t="s">
        <v>16658</v>
      </c>
      <c r="W6650" s="1" t="s">
        <v>6826</v>
      </c>
    </row>
    <row r="6651" spans="1:23" x14ac:dyDescent="0.25">
      <c r="A6651" s="1">
        <v>1013217</v>
      </c>
      <c r="B6651" s="5" t="str">
        <f>VLOOKUP(H6651,'FIPS Basin X-walk'!$A$2:$F$3224,6,FALSE)</f>
        <v>Appalachian Basin (Eastern Overthrust Area)</v>
      </c>
      <c r="C6651" s="1" t="s">
        <v>19500</v>
      </c>
      <c r="D6651" s="1"/>
      <c r="E6651" s="1"/>
      <c r="F6651" s="1" t="s">
        <v>13233</v>
      </c>
      <c r="G6651" s="1" t="s">
        <v>19501</v>
      </c>
      <c r="H6651" s="1">
        <v>42117</v>
      </c>
      <c r="I6651" s="1">
        <v>1013217</v>
      </c>
      <c r="J6651" s="1">
        <v>41.788339999999998</v>
      </c>
      <c r="K6651" s="1">
        <v>-77.131180000000001</v>
      </c>
      <c r="L6651" s="1"/>
      <c r="M6651" s="1" t="s">
        <v>1501</v>
      </c>
      <c r="N6651" s="1" t="s">
        <v>18868</v>
      </c>
      <c r="O6651" s="1">
        <v>2022</v>
      </c>
      <c r="P6651" s="1">
        <v>16933</v>
      </c>
      <c r="Q6651" s="1" t="s">
        <v>285</v>
      </c>
      <c r="R6651" s="1"/>
      <c r="S6651" s="1" t="s">
        <v>24399</v>
      </c>
      <c r="T6651" s="1" t="s">
        <v>6826</v>
      </c>
      <c r="U6651" s="1"/>
      <c r="V6651" s="1" t="s">
        <v>16658</v>
      </c>
      <c r="W6651" s="1" t="s">
        <v>6826</v>
      </c>
    </row>
    <row r="6652" spans="1:23" x14ac:dyDescent="0.25">
      <c r="A6652" s="1">
        <v>1010483</v>
      </c>
      <c r="B6652" s="5" t="str">
        <f>VLOOKUP(H6652,'FIPS Basin X-walk'!$A$2:$F$3224,6,FALSE)</f>
        <v>Appalachian Basin (Eastern Overthrust Area)</v>
      </c>
      <c r="C6652" s="1" t="s">
        <v>26227</v>
      </c>
      <c r="D6652" s="1"/>
      <c r="E6652" s="1"/>
      <c r="F6652" s="1" t="s">
        <v>19505</v>
      </c>
      <c r="G6652" s="1" t="s">
        <v>19501</v>
      </c>
      <c r="H6652" s="1">
        <v>42117</v>
      </c>
      <c r="I6652" s="1">
        <v>1010483</v>
      </c>
      <c r="J6652" s="1">
        <v>41.737729999999999</v>
      </c>
      <c r="K6652" s="1">
        <v>-77.311980000000005</v>
      </c>
      <c r="L6652" s="1"/>
      <c r="M6652" s="1" t="s">
        <v>1501</v>
      </c>
      <c r="N6652" s="1" t="s">
        <v>18868</v>
      </c>
      <c r="O6652" s="1">
        <v>2022</v>
      </c>
      <c r="P6652" s="1">
        <v>16901</v>
      </c>
      <c r="Q6652" s="1" t="s">
        <v>756</v>
      </c>
      <c r="R6652" s="1"/>
      <c r="S6652" s="1" t="s">
        <v>24435</v>
      </c>
      <c r="T6652" s="1" t="s">
        <v>6826</v>
      </c>
      <c r="U6652" s="1"/>
      <c r="V6652" s="1" t="s">
        <v>7090</v>
      </c>
      <c r="W6652" s="1" t="s">
        <v>6826</v>
      </c>
    </row>
    <row r="6653" spans="1:23" x14ac:dyDescent="0.25">
      <c r="A6653" s="1">
        <v>1005282</v>
      </c>
      <c r="B6653" s="5" t="str">
        <f>VLOOKUP(H6653,'FIPS Basin X-walk'!$A$2:$F$3224,6,FALSE)</f>
        <v>Upper Mississippi Embaymnt</v>
      </c>
      <c r="C6653" s="1" t="s">
        <v>15405</v>
      </c>
      <c r="D6653" s="1"/>
      <c r="E6653" s="1"/>
      <c r="F6653" s="1" t="s">
        <v>8493</v>
      </c>
      <c r="G6653" s="1" t="s">
        <v>15406</v>
      </c>
      <c r="H6653" s="1">
        <v>28139</v>
      </c>
      <c r="I6653" s="1">
        <v>1005282</v>
      </c>
      <c r="J6653" s="1">
        <v>34.923149000000002</v>
      </c>
      <c r="K6653" s="1">
        <v>-88.845504000000005</v>
      </c>
      <c r="L6653" s="1"/>
      <c r="M6653" s="1" t="s">
        <v>1523</v>
      </c>
      <c r="N6653" s="1" t="s">
        <v>15181</v>
      </c>
      <c r="O6653" s="1">
        <v>2022</v>
      </c>
      <c r="P6653" s="1">
        <v>38683</v>
      </c>
      <c r="Q6653" s="1" t="s">
        <v>25485</v>
      </c>
      <c r="R6653" s="1"/>
      <c r="S6653" s="1" t="s">
        <v>24358</v>
      </c>
      <c r="T6653" s="1" t="s">
        <v>6826</v>
      </c>
      <c r="U6653" s="1"/>
      <c r="V6653" s="1" t="s">
        <v>15407</v>
      </c>
      <c r="W6653" s="1" t="s">
        <v>6826</v>
      </c>
    </row>
    <row r="6654" spans="1:23" x14ac:dyDescent="0.25">
      <c r="A6654" s="1">
        <v>1000165</v>
      </c>
      <c r="B6654" s="5" t="str">
        <f>VLOOKUP(H6654,'FIPS Basin X-walk'!$A$2:$F$3224,6,FALSE)</f>
        <v>Illinois Basin</v>
      </c>
      <c r="C6654" s="1" t="s">
        <v>11889</v>
      </c>
      <c r="D6654" s="1"/>
      <c r="E6654" s="1" t="s">
        <v>6828</v>
      </c>
      <c r="F6654" s="1" t="s">
        <v>11890</v>
      </c>
      <c r="G6654" s="1" t="s">
        <v>2079</v>
      </c>
      <c r="H6654" s="1">
        <v>18157</v>
      </c>
      <c r="I6654" s="1">
        <v>1000165</v>
      </c>
      <c r="J6654" s="1">
        <v>40.417200000000001</v>
      </c>
      <c r="K6654" s="1">
        <v>-86.911699999999996</v>
      </c>
      <c r="L6654" s="1"/>
      <c r="M6654" s="1" t="s">
        <v>1499</v>
      </c>
      <c r="N6654" s="1" t="s">
        <v>11457</v>
      </c>
      <c r="O6654" s="1">
        <v>2022</v>
      </c>
      <c r="P6654" s="1">
        <v>47907</v>
      </c>
      <c r="Q6654" s="1" t="s">
        <v>11891</v>
      </c>
      <c r="R6654" s="1"/>
      <c r="S6654" s="1" t="s">
        <v>24379</v>
      </c>
      <c r="T6654" s="1" t="s">
        <v>6828</v>
      </c>
      <c r="U6654" s="1"/>
      <c r="V6654" s="1" t="s">
        <v>11543</v>
      </c>
      <c r="W6654" s="1" t="s">
        <v>6828</v>
      </c>
    </row>
    <row r="6655" spans="1:23" x14ac:dyDescent="0.25">
      <c r="A6655" s="1">
        <v>1014615</v>
      </c>
      <c r="B6655" s="5" t="str">
        <f>VLOOKUP(H6655,'FIPS Basin X-walk'!$A$2:$F$3224,6,FALSE)</f>
        <v>Illinois Basin</v>
      </c>
      <c r="C6655" s="1" t="s">
        <v>27306</v>
      </c>
      <c r="D6655" s="1"/>
      <c r="E6655" s="1"/>
      <c r="F6655" s="1" t="s">
        <v>11890</v>
      </c>
      <c r="G6655" s="1" t="s">
        <v>2079</v>
      </c>
      <c r="H6655" s="1">
        <v>18157</v>
      </c>
      <c r="I6655" s="1">
        <v>1014615</v>
      </c>
      <c r="J6655" s="1">
        <v>40.417769683015997</v>
      </c>
      <c r="K6655" s="1">
        <v>-86.913976063549796</v>
      </c>
      <c r="L6655" s="1"/>
      <c r="M6655" s="1" t="s">
        <v>1499</v>
      </c>
      <c r="N6655" s="1" t="s">
        <v>11457</v>
      </c>
      <c r="O6655" s="1">
        <v>2022</v>
      </c>
      <c r="P6655" s="1">
        <v>47906</v>
      </c>
      <c r="Q6655" s="1" t="s">
        <v>27307</v>
      </c>
      <c r="R6655" s="1"/>
      <c r="S6655" s="1">
        <v>221112</v>
      </c>
      <c r="T6655" s="1" t="s">
        <v>6826</v>
      </c>
      <c r="U6655" s="1"/>
      <c r="V6655" s="1" t="s">
        <v>9621</v>
      </c>
      <c r="W6655" s="1" t="s">
        <v>6826</v>
      </c>
    </row>
    <row r="6656" spans="1:23" x14ac:dyDescent="0.25">
      <c r="A6656" s="1">
        <v>1001675</v>
      </c>
      <c r="B6656" s="5" t="str">
        <f>VLOOKUP(H6656,'FIPS Basin X-walk'!$A$2:$F$3224,6,FALSE)</f>
        <v>Illinois Basin</v>
      </c>
      <c r="C6656" s="1" t="s">
        <v>11887</v>
      </c>
      <c r="D6656" s="1"/>
      <c r="E6656" s="1"/>
      <c r="F6656" s="1" t="s">
        <v>11884</v>
      </c>
      <c r="G6656" s="1" t="s">
        <v>11885</v>
      </c>
      <c r="H6656" s="1">
        <v>18157</v>
      </c>
      <c r="I6656" s="1">
        <v>1001675</v>
      </c>
      <c r="J6656" s="1">
        <v>40.439210000000003</v>
      </c>
      <c r="K6656" s="1">
        <v>-86.860100000000003</v>
      </c>
      <c r="L6656" s="1"/>
      <c r="M6656" s="1" t="s">
        <v>1499</v>
      </c>
      <c r="N6656" s="1" t="s">
        <v>11457</v>
      </c>
      <c r="O6656" s="1">
        <v>2022</v>
      </c>
      <c r="P6656" s="1">
        <v>47904</v>
      </c>
      <c r="Q6656" s="1" t="s">
        <v>11888</v>
      </c>
      <c r="R6656" s="1"/>
      <c r="S6656" s="1" t="s">
        <v>24454</v>
      </c>
      <c r="T6656" s="1" t="s">
        <v>6828</v>
      </c>
      <c r="U6656" s="1"/>
      <c r="V6656" s="1" t="s">
        <v>24743</v>
      </c>
      <c r="W6656" s="1" t="s">
        <v>6828</v>
      </c>
    </row>
    <row r="6657" spans="1:23" x14ac:dyDescent="0.25">
      <c r="A6657" s="1">
        <v>1004155</v>
      </c>
      <c r="B6657" s="5" t="str">
        <f>VLOOKUP(H6657,'FIPS Basin X-walk'!$A$2:$F$3224,6,FALSE)</f>
        <v>Illinois Basin</v>
      </c>
      <c r="C6657" s="1" t="s">
        <v>11892</v>
      </c>
      <c r="D6657" s="1"/>
      <c r="E6657" s="1"/>
      <c r="F6657" s="1" t="s">
        <v>11884</v>
      </c>
      <c r="G6657" s="1" t="s">
        <v>11885</v>
      </c>
      <c r="H6657" s="1">
        <v>18157</v>
      </c>
      <c r="I6657" s="1">
        <v>1004155</v>
      </c>
      <c r="J6657" s="1">
        <v>40.378818000000003</v>
      </c>
      <c r="K6657" s="1">
        <v>-86.792522000000005</v>
      </c>
      <c r="L6657" s="1"/>
      <c r="M6657" s="1" t="s">
        <v>1499</v>
      </c>
      <c r="N6657" s="1" t="s">
        <v>11457</v>
      </c>
      <c r="O6657" s="1">
        <v>2022</v>
      </c>
      <c r="P6657" s="1">
        <v>47905</v>
      </c>
      <c r="Q6657" s="1" t="s">
        <v>11893</v>
      </c>
      <c r="R6657" s="1"/>
      <c r="S6657" s="1" t="s">
        <v>24419</v>
      </c>
      <c r="T6657" s="1" t="s">
        <v>6826</v>
      </c>
      <c r="U6657" s="1"/>
      <c r="V6657" s="1" t="s">
        <v>11894</v>
      </c>
      <c r="W6657" s="1" t="s">
        <v>6826</v>
      </c>
    </row>
    <row r="6658" spans="1:23" x14ac:dyDescent="0.25">
      <c r="A6658" s="1">
        <v>1004470</v>
      </c>
      <c r="B6658" s="5" t="str">
        <f>VLOOKUP(H6658,'FIPS Basin X-walk'!$A$2:$F$3224,6,FALSE)</f>
        <v>Illinois Basin</v>
      </c>
      <c r="C6658" s="1" t="s">
        <v>11896</v>
      </c>
      <c r="D6658" s="1"/>
      <c r="E6658" s="1"/>
      <c r="F6658" s="1" t="s">
        <v>11884</v>
      </c>
      <c r="G6658" s="1" t="s">
        <v>11885</v>
      </c>
      <c r="H6658" s="1">
        <v>18157</v>
      </c>
      <c r="I6658" s="1">
        <v>1004470</v>
      </c>
      <c r="J6658" s="1">
        <v>40.417520000000003</v>
      </c>
      <c r="K6658" s="1">
        <v>-86.845820000000003</v>
      </c>
      <c r="L6658" s="1"/>
      <c r="M6658" s="1" t="s">
        <v>1499</v>
      </c>
      <c r="N6658" s="1" t="s">
        <v>11457</v>
      </c>
      <c r="O6658" s="1">
        <v>2022</v>
      </c>
      <c r="P6658" s="1">
        <v>47905</v>
      </c>
      <c r="Q6658" s="1" t="s">
        <v>11897</v>
      </c>
      <c r="R6658" s="1"/>
      <c r="S6658" s="1" t="s">
        <v>25054</v>
      </c>
      <c r="T6658" s="1" t="s">
        <v>6826</v>
      </c>
      <c r="U6658" s="1"/>
      <c r="V6658" s="1" t="s">
        <v>8789</v>
      </c>
      <c r="W6658" s="1" t="s">
        <v>6826</v>
      </c>
    </row>
    <row r="6659" spans="1:23" x14ac:dyDescent="0.25">
      <c r="A6659" s="1">
        <v>1004649</v>
      </c>
      <c r="B6659" s="5" t="str">
        <f>VLOOKUP(H6659,'FIPS Basin X-walk'!$A$2:$F$3224,6,FALSE)</f>
        <v>Illinois Basin</v>
      </c>
      <c r="C6659" s="1" t="s">
        <v>11883</v>
      </c>
      <c r="D6659" s="1"/>
      <c r="E6659" s="1"/>
      <c r="F6659" s="1" t="s">
        <v>11884</v>
      </c>
      <c r="G6659" s="1" t="s">
        <v>11885</v>
      </c>
      <c r="H6659" s="1">
        <v>18157</v>
      </c>
      <c r="I6659" s="1">
        <v>1004649</v>
      </c>
      <c r="J6659" s="1">
        <v>40.395778</v>
      </c>
      <c r="K6659" s="1">
        <v>-86.859639000000001</v>
      </c>
      <c r="L6659" s="1"/>
      <c r="M6659" s="1" t="s">
        <v>1499</v>
      </c>
      <c r="N6659" s="1" t="s">
        <v>11457</v>
      </c>
      <c r="O6659" s="1">
        <v>2022</v>
      </c>
      <c r="P6659" s="1">
        <v>47905</v>
      </c>
      <c r="Q6659" s="1" t="s">
        <v>11886</v>
      </c>
      <c r="R6659" s="1"/>
      <c r="S6659" s="1" t="s">
        <v>24753</v>
      </c>
      <c r="T6659" s="1" t="s">
        <v>6826</v>
      </c>
      <c r="U6659" s="1"/>
      <c r="V6659" s="1" t="s">
        <v>12293</v>
      </c>
      <c r="W6659" s="1" t="s">
        <v>6826</v>
      </c>
    </row>
    <row r="6660" spans="1:23" x14ac:dyDescent="0.25">
      <c r="A6660" s="1">
        <v>1004833</v>
      </c>
      <c r="B6660" s="5" t="str">
        <f>VLOOKUP(H6660,'FIPS Basin X-walk'!$A$2:$F$3224,6,FALSE)</f>
        <v>Illinois Basin</v>
      </c>
      <c r="C6660" s="1" t="s">
        <v>11899</v>
      </c>
      <c r="D6660" s="1"/>
      <c r="E6660" s="1"/>
      <c r="F6660" s="1" t="s">
        <v>11884</v>
      </c>
      <c r="G6660" s="1" t="s">
        <v>11885</v>
      </c>
      <c r="H6660" s="1">
        <v>18157</v>
      </c>
      <c r="I6660" s="1">
        <v>1004833</v>
      </c>
      <c r="J6660" s="1">
        <v>40.390543999999998</v>
      </c>
      <c r="K6660" s="1">
        <v>-86.936173999999994</v>
      </c>
      <c r="L6660" s="1"/>
      <c r="M6660" s="1" t="s">
        <v>1499</v>
      </c>
      <c r="N6660" s="1" t="s">
        <v>11457</v>
      </c>
      <c r="O6660" s="1">
        <v>2022</v>
      </c>
      <c r="P6660" s="1">
        <v>47909</v>
      </c>
      <c r="Q6660" s="1" t="s">
        <v>11900</v>
      </c>
      <c r="R6660" s="1"/>
      <c r="S6660" s="1" t="s">
        <v>24758</v>
      </c>
      <c r="T6660" s="1" t="s">
        <v>6826</v>
      </c>
      <c r="U6660" s="1"/>
      <c r="V6660" s="1" t="s">
        <v>7121</v>
      </c>
      <c r="W6660" s="1" t="s">
        <v>6826</v>
      </c>
    </row>
    <row r="6661" spans="1:23" x14ac:dyDescent="0.25">
      <c r="A6661" s="1">
        <v>1005988</v>
      </c>
      <c r="B6661" s="5" t="str">
        <f>VLOOKUP(H6661,'FIPS Basin X-walk'!$A$2:$F$3224,6,FALSE)</f>
        <v>Illinois Basin</v>
      </c>
      <c r="C6661" s="1" t="s">
        <v>11898</v>
      </c>
      <c r="D6661" s="1"/>
      <c r="E6661" s="1"/>
      <c r="F6661" s="1" t="s">
        <v>11884</v>
      </c>
      <c r="G6661" s="1" t="s">
        <v>11885</v>
      </c>
      <c r="H6661" s="1">
        <v>18157</v>
      </c>
      <c r="I6661" s="1">
        <v>1005988</v>
      </c>
      <c r="J6661" s="1">
        <v>40.379089999999998</v>
      </c>
      <c r="K6661" s="1">
        <v>-86.838819999999998</v>
      </c>
      <c r="L6661" s="1"/>
      <c r="M6661" s="1" t="s">
        <v>1499</v>
      </c>
      <c r="N6661" s="1" t="s">
        <v>11457</v>
      </c>
      <c r="O6661" s="1">
        <v>2022</v>
      </c>
      <c r="P6661" s="1">
        <v>47905</v>
      </c>
      <c r="Q6661" s="1" t="s">
        <v>25641</v>
      </c>
      <c r="R6661" s="1"/>
      <c r="S6661" s="1" t="s">
        <v>24454</v>
      </c>
      <c r="T6661" s="1" t="s">
        <v>6828</v>
      </c>
      <c r="U6661" s="1"/>
      <c r="V6661" s="1" t="s">
        <v>11153</v>
      </c>
      <c r="W6661" s="1" t="s">
        <v>6828</v>
      </c>
    </row>
    <row r="6662" spans="1:23" x14ac:dyDescent="0.25">
      <c r="A6662" s="1">
        <v>1011980</v>
      </c>
      <c r="B6662" s="5" t="str">
        <f>VLOOKUP(H6662,'FIPS Basin X-walk'!$A$2:$F$3224,6,FALSE)</f>
        <v>Illinois Basin</v>
      </c>
      <c r="C6662" s="1" t="s">
        <v>11895</v>
      </c>
      <c r="D6662" s="1"/>
      <c r="E6662" s="1"/>
      <c r="F6662" s="1" t="s">
        <v>1799</v>
      </c>
      <c r="G6662" s="1" t="s">
        <v>11885</v>
      </c>
      <c r="H6662" s="1">
        <v>18157</v>
      </c>
      <c r="I6662" s="1">
        <v>1011980</v>
      </c>
      <c r="J6662" s="1">
        <v>40.404991000000003</v>
      </c>
      <c r="K6662" s="1">
        <v>-86.904483999999997</v>
      </c>
      <c r="L6662" s="1"/>
      <c r="M6662" s="1" t="s">
        <v>1499</v>
      </c>
      <c r="N6662" s="1" t="s">
        <v>11457</v>
      </c>
      <c r="O6662" s="1">
        <v>2022</v>
      </c>
      <c r="P6662" s="1">
        <v>47905</v>
      </c>
      <c r="Q6662" s="1" t="s">
        <v>26429</v>
      </c>
      <c r="R6662" s="1"/>
      <c r="S6662" s="1" t="s">
        <v>24377</v>
      </c>
      <c r="T6662" s="1" t="s">
        <v>6826</v>
      </c>
      <c r="U6662" s="1"/>
      <c r="V6662" s="1" t="s">
        <v>7099</v>
      </c>
      <c r="W6662" s="1" t="s">
        <v>6826</v>
      </c>
    </row>
    <row r="6663" spans="1:23" x14ac:dyDescent="0.25">
      <c r="A6663" s="1">
        <v>1005451</v>
      </c>
      <c r="B6663" s="5" t="str">
        <f>VLOOKUP(H6663,'FIPS Basin X-walk'!$A$2:$F$3224,6,FALSE)</f>
        <v>Upper Mississippi Embaymnt</v>
      </c>
      <c r="C6663" s="1" t="s">
        <v>20288</v>
      </c>
      <c r="D6663" s="1"/>
      <c r="E6663" s="1"/>
      <c r="F6663" s="1" t="s">
        <v>1732</v>
      </c>
      <c r="G6663" s="1" t="s">
        <v>20289</v>
      </c>
      <c r="H6663" s="1">
        <v>47167</v>
      </c>
      <c r="I6663" s="1">
        <v>1005451</v>
      </c>
      <c r="J6663" s="1">
        <v>35.562959999999997</v>
      </c>
      <c r="K6663" s="1">
        <v>-89.647919999999999</v>
      </c>
      <c r="L6663" s="1"/>
      <c r="M6663" s="1" t="s">
        <v>1538</v>
      </c>
      <c r="N6663" s="1" t="s">
        <v>20002</v>
      </c>
      <c r="O6663" s="1">
        <v>2022</v>
      </c>
      <c r="P6663" s="1">
        <v>38019</v>
      </c>
      <c r="Q6663" s="1" t="s">
        <v>1390</v>
      </c>
      <c r="R6663" s="1"/>
      <c r="S6663" s="1" t="s">
        <v>25530</v>
      </c>
      <c r="T6663" s="1" t="s">
        <v>7005</v>
      </c>
      <c r="U6663" s="1"/>
      <c r="V6663" s="1" t="s">
        <v>25531</v>
      </c>
      <c r="W6663" s="1" t="s">
        <v>6826</v>
      </c>
    </row>
    <row r="6664" spans="1:23" x14ac:dyDescent="0.25">
      <c r="A6664" s="1">
        <v>1009462</v>
      </c>
      <c r="B6664" s="5" t="str">
        <f>VLOOKUP(H6664,'FIPS Basin X-walk'!$A$2:$F$3224,6,FALSE)</f>
        <v>Upper Mississippi Embaymnt</v>
      </c>
      <c r="C6664" s="1" t="s">
        <v>20290</v>
      </c>
      <c r="D6664" s="1"/>
      <c r="E6664" s="1"/>
      <c r="F6664" s="1" t="s">
        <v>1732</v>
      </c>
      <c r="G6664" s="1" t="s">
        <v>20289</v>
      </c>
      <c r="H6664" s="1">
        <v>47167</v>
      </c>
      <c r="I6664" s="1">
        <v>1009462</v>
      </c>
      <c r="J6664" s="1">
        <v>35.564242</v>
      </c>
      <c r="K6664" s="1">
        <v>-89.646455000000003</v>
      </c>
      <c r="L6664" s="1"/>
      <c r="M6664" s="1" t="s">
        <v>1538</v>
      </c>
      <c r="N6664" s="1" t="s">
        <v>20002</v>
      </c>
      <c r="O6664" s="1">
        <v>2022</v>
      </c>
      <c r="P6664" s="1">
        <v>38019</v>
      </c>
      <c r="Q6664" s="1" t="s">
        <v>411</v>
      </c>
      <c r="R6664" s="1"/>
      <c r="S6664" s="1" t="s">
        <v>24435</v>
      </c>
      <c r="T6664" s="1" t="s">
        <v>6826</v>
      </c>
      <c r="U6664" s="1"/>
      <c r="V6664" s="1" t="s">
        <v>8019</v>
      </c>
      <c r="W6664" s="1" t="s">
        <v>6826</v>
      </c>
    </row>
    <row r="6665" spans="1:23" x14ac:dyDescent="0.25">
      <c r="A6665" s="1">
        <v>1013819</v>
      </c>
      <c r="B6665" s="5" t="str">
        <f>VLOOKUP(H6665,'FIPS Basin X-walk'!$A$2:$F$3224,6,FALSE)</f>
        <v>Black Warrior Basin</v>
      </c>
      <c r="C6665" s="1" t="s">
        <v>15408</v>
      </c>
      <c r="D6665" s="1"/>
      <c r="E6665" s="1"/>
      <c r="F6665" s="1" t="s">
        <v>15409</v>
      </c>
      <c r="G6665" s="1" t="s">
        <v>15410</v>
      </c>
      <c r="H6665" s="1">
        <v>28141</v>
      </c>
      <c r="I6665" s="1">
        <v>1013819</v>
      </c>
      <c r="J6665" s="1">
        <v>34.805939000000002</v>
      </c>
      <c r="K6665" s="1">
        <v>-88.323053000000002</v>
      </c>
      <c r="L6665" s="1"/>
      <c r="M6665" s="1" t="s">
        <v>1523</v>
      </c>
      <c r="N6665" s="1" t="s">
        <v>15181</v>
      </c>
      <c r="O6665" s="1">
        <v>2022</v>
      </c>
      <c r="P6665" s="1">
        <v>38833</v>
      </c>
      <c r="Q6665" s="1" t="s">
        <v>15411</v>
      </c>
      <c r="R6665" s="1"/>
      <c r="S6665" s="1" t="s">
        <v>24373</v>
      </c>
      <c r="T6665" s="1" t="s">
        <v>6826</v>
      </c>
      <c r="U6665" s="1"/>
      <c r="V6665" s="1" t="s">
        <v>26760</v>
      </c>
      <c r="W6665" s="1" t="s">
        <v>6826</v>
      </c>
    </row>
    <row r="6666" spans="1:23" x14ac:dyDescent="0.25">
      <c r="A6666" s="1">
        <v>1000375</v>
      </c>
      <c r="B6666" s="5" t="str">
        <f>VLOOKUP(H6666,'FIPS Basin X-walk'!$A$2:$F$3224,6,FALSE)</f>
        <v>East Texas Basin</v>
      </c>
      <c r="C6666" s="1" t="s">
        <v>21795</v>
      </c>
      <c r="D6666" s="1"/>
      <c r="E6666" s="1" t="s">
        <v>6828</v>
      </c>
      <c r="F6666" s="1" t="s">
        <v>8100</v>
      </c>
      <c r="G6666" s="1" t="s">
        <v>1994</v>
      </c>
      <c r="H6666" s="1">
        <v>48449</v>
      </c>
      <c r="I6666" s="1">
        <v>1000375</v>
      </c>
      <c r="J6666" s="1">
        <v>33.058300000000003</v>
      </c>
      <c r="K6666" s="1">
        <v>-94.843999999999994</v>
      </c>
      <c r="L6666" s="1"/>
      <c r="M6666" s="1" t="s">
        <v>1485</v>
      </c>
      <c r="N6666" s="1" t="s">
        <v>9148</v>
      </c>
      <c r="O6666" s="1">
        <v>2022</v>
      </c>
      <c r="P6666" s="1">
        <v>75686</v>
      </c>
      <c r="Q6666" s="1" t="s">
        <v>21796</v>
      </c>
      <c r="R6666" s="1"/>
      <c r="S6666" s="1" t="s">
        <v>24355</v>
      </c>
      <c r="T6666" s="1" t="s">
        <v>6826</v>
      </c>
      <c r="U6666" s="1"/>
      <c r="V6666" s="1" t="s">
        <v>8013</v>
      </c>
      <c r="W6666" s="1" t="s">
        <v>6828</v>
      </c>
    </row>
    <row r="6667" spans="1:23" x14ac:dyDescent="0.25">
      <c r="A6667" s="1">
        <v>1006356</v>
      </c>
      <c r="B6667" s="5" t="str">
        <f>VLOOKUP(H6667,'FIPS Basin X-walk'!$A$2:$F$3224,6,FALSE)</f>
        <v>East Texas Basin</v>
      </c>
      <c r="C6667" s="1" t="s">
        <v>21793</v>
      </c>
      <c r="D6667" s="1"/>
      <c r="E6667" s="1"/>
      <c r="F6667" s="1" t="s">
        <v>14369</v>
      </c>
      <c r="G6667" s="1" t="s">
        <v>21790</v>
      </c>
      <c r="H6667" s="1">
        <v>48449</v>
      </c>
      <c r="I6667" s="1">
        <v>1006356</v>
      </c>
      <c r="J6667" s="1">
        <v>33.146580999999998</v>
      </c>
      <c r="K6667" s="1">
        <v>-94.984330999999997</v>
      </c>
      <c r="L6667" s="1"/>
      <c r="M6667" s="1" t="s">
        <v>1485</v>
      </c>
      <c r="N6667" s="1" t="s">
        <v>9148</v>
      </c>
      <c r="O6667" s="1">
        <v>2022</v>
      </c>
      <c r="P6667" s="1">
        <v>75455</v>
      </c>
      <c r="Q6667" s="1" t="s">
        <v>21794</v>
      </c>
      <c r="R6667" s="1" t="s">
        <v>24364</v>
      </c>
      <c r="S6667" s="1" t="s">
        <v>24363</v>
      </c>
      <c r="T6667" s="1" t="s">
        <v>6826</v>
      </c>
      <c r="U6667" s="1"/>
      <c r="V6667" s="1" t="s">
        <v>9402</v>
      </c>
      <c r="W6667" s="1" t="s">
        <v>6826</v>
      </c>
    </row>
    <row r="6668" spans="1:23" x14ac:dyDescent="0.25">
      <c r="A6668" s="1">
        <v>1002513</v>
      </c>
      <c r="B6668" s="5" t="str">
        <f>VLOOKUP(H6668,'FIPS Basin X-walk'!$A$2:$F$3224,6,FALSE)</f>
        <v>East Texas Basin</v>
      </c>
      <c r="C6668" s="1" t="s">
        <v>21788</v>
      </c>
      <c r="D6668" s="1"/>
      <c r="E6668" s="1"/>
      <c r="F6668" s="1" t="s">
        <v>21789</v>
      </c>
      <c r="G6668" s="1" t="s">
        <v>21790</v>
      </c>
      <c r="H6668" s="1">
        <v>48449</v>
      </c>
      <c r="I6668" s="1">
        <v>1002513</v>
      </c>
      <c r="J6668" s="1">
        <v>33.116700000000002</v>
      </c>
      <c r="K6668" s="1">
        <v>-95.014300000000006</v>
      </c>
      <c r="L6668" s="1"/>
      <c r="M6668" s="1" t="s">
        <v>1485</v>
      </c>
      <c r="N6668" s="1" t="s">
        <v>9148</v>
      </c>
      <c r="O6668" s="1">
        <v>2022</v>
      </c>
      <c r="P6668" s="1">
        <v>75455</v>
      </c>
      <c r="Q6668" s="1" t="s">
        <v>21791</v>
      </c>
      <c r="R6668" s="1"/>
      <c r="S6668" s="1" t="s">
        <v>24358</v>
      </c>
      <c r="T6668" s="1" t="s">
        <v>6826</v>
      </c>
      <c r="U6668" s="1"/>
      <c r="V6668" s="1" t="s">
        <v>21792</v>
      </c>
      <c r="W6668" s="1" t="s">
        <v>6826</v>
      </c>
    </row>
    <row r="6669" spans="1:23" x14ac:dyDescent="0.25">
      <c r="A6669" s="1">
        <v>1003650</v>
      </c>
      <c r="B6669" s="5" t="str">
        <f>VLOOKUP(H6669,'FIPS Basin X-walk'!$A$2:$F$3224,6,FALSE)</f>
        <v/>
      </c>
      <c r="C6669" s="1" t="s">
        <v>23523</v>
      </c>
      <c r="D6669" s="1"/>
      <c r="E6669" s="1"/>
      <c r="F6669" s="1" t="s">
        <v>1606</v>
      </c>
      <c r="G6669" s="1" t="s">
        <v>23520</v>
      </c>
      <c r="H6669" s="1">
        <v>72137</v>
      </c>
      <c r="I6669" s="1">
        <v>1003650</v>
      </c>
      <c r="J6669" s="1">
        <v>18.430585000000001</v>
      </c>
      <c r="K6669" s="1">
        <v>-66.224817000000002</v>
      </c>
      <c r="L6669" s="1"/>
      <c r="M6669" s="1" t="s">
        <v>1607</v>
      </c>
      <c r="N6669" s="1" t="s">
        <v>23460</v>
      </c>
      <c r="O6669" s="1">
        <v>2022</v>
      </c>
      <c r="P6669" s="1">
        <v>949</v>
      </c>
      <c r="Q6669" s="1" t="s">
        <v>23524</v>
      </c>
      <c r="R6669" s="1"/>
      <c r="S6669" s="1" t="s">
        <v>24355</v>
      </c>
      <c r="T6669" s="1" t="s">
        <v>6826</v>
      </c>
      <c r="U6669" s="1"/>
      <c r="V6669" s="1" t="s">
        <v>23462</v>
      </c>
      <c r="W6669" s="1" t="s">
        <v>6826</v>
      </c>
    </row>
    <row r="6670" spans="1:23" x14ac:dyDescent="0.25">
      <c r="A6670" s="1">
        <v>1006809</v>
      </c>
      <c r="B6670" s="5" t="str">
        <f>VLOOKUP(H6670,'FIPS Basin X-walk'!$A$2:$F$3224,6,FALSE)</f>
        <v>Sioux Uplift</v>
      </c>
      <c r="C6670" s="1" t="s">
        <v>15158</v>
      </c>
      <c r="D6670" s="1"/>
      <c r="E6670" s="1"/>
      <c r="F6670" s="1" t="s">
        <v>15159</v>
      </c>
      <c r="G6670" s="1" t="s">
        <v>15160</v>
      </c>
      <c r="H6670" s="1">
        <v>27153</v>
      </c>
      <c r="I6670" s="1">
        <v>1006809</v>
      </c>
      <c r="J6670" s="1">
        <v>45.997706000000001</v>
      </c>
      <c r="K6670" s="1">
        <v>-94.860600000000005</v>
      </c>
      <c r="L6670" s="1"/>
      <c r="M6670" s="1" t="s">
        <v>1559</v>
      </c>
      <c r="N6670" s="1" t="s">
        <v>14790</v>
      </c>
      <c r="O6670" s="1">
        <v>2022</v>
      </c>
      <c r="P6670" s="1">
        <v>56347</v>
      </c>
      <c r="Q6670" s="1" t="s">
        <v>15161</v>
      </c>
      <c r="R6670" s="1"/>
      <c r="S6670" s="1" t="s">
        <v>24364</v>
      </c>
      <c r="T6670" s="1" t="s">
        <v>6826</v>
      </c>
      <c r="U6670" s="1"/>
      <c r="V6670" s="1" t="s">
        <v>15064</v>
      </c>
      <c r="W6670" s="1" t="s">
        <v>6826</v>
      </c>
    </row>
    <row r="6671" spans="1:23" x14ac:dyDescent="0.25">
      <c r="A6671" s="1">
        <v>1004266</v>
      </c>
      <c r="B6671" s="5" t="str">
        <f>VLOOKUP(H6671,'FIPS Basin X-walk'!$A$2:$F$3224,6,FALSE)</f>
        <v>New England Province</v>
      </c>
      <c r="C6671" s="1" t="s">
        <v>25273</v>
      </c>
      <c r="D6671" s="1"/>
      <c r="E6671" s="1"/>
      <c r="F6671" s="1" t="s">
        <v>9539</v>
      </c>
      <c r="G6671" s="1" t="s">
        <v>9540</v>
      </c>
      <c r="H6671" s="1">
        <v>9013</v>
      </c>
      <c r="I6671" s="1">
        <v>1004266</v>
      </c>
      <c r="J6671" s="1">
        <v>41.809770999999998</v>
      </c>
      <c r="K6671" s="1">
        <v>-72.261402000000004</v>
      </c>
      <c r="L6671" s="1"/>
      <c r="M6671" s="1" t="s">
        <v>1592</v>
      </c>
      <c r="N6671" s="1" t="s">
        <v>9438</v>
      </c>
      <c r="O6671" s="1">
        <v>2022</v>
      </c>
      <c r="P6671" s="1">
        <v>6269</v>
      </c>
      <c r="Q6671" s="1" t="s">
        <v>9541</v>
      </c>
      <c r="R6671" s="1"/>
      <c r="S6671" s="1" t="s">
        <v>24379</v>
      </c>
      <c r="T6671" s="1" t="s">
        <v>6828</v>
      </c>
      <c r="U6671" s="1"/>
      <c r="V6671" s="1" t="s">
        <v>9542</v>
      </c>
      <c r="W6671" s="1" t="s">
        <v>6826</v>
      </c>
    </row>
    <row r="6672" spans="1:23" x14ac:dyDescent="0.25">
      <c r="A6672" s="1">
        <v>1003044</v>
      </c>
      <c r="B6672" s="5" t="str">
        <f>VLOOKUP(H6672,'FIPS Basin X-walk'!$A$2:$F$3224,6,FALSE)</f>
        <v>Permian Basin</v>
      </c>
      <c r="C6672" s="1" t="s">
        <v>25048</v>
      </c>
      <c r="D6672" s="1"/>
      <c r="E6672" s="1"/>
      <c r="F6672" s="1" t="s">
        <v>21797</v>
      </c>
      <c r="G6672" s="1" t="s">
        <v>21798</v>
      </c>
      <c r="H6672" s="1">
        <v>48451</v>
      </c>
      <c r="I6672" s="1">
        <v>1003044</v>
      </c>
      <c r="J6672" s="1">
        <v>31.505472000000001</v>
      </c>
      <c r="K6672" s="1">
        <v>-100.39063</v>
      </c>
      <c r="L6672" s="1"/>
      <c r="M6672" s="1" t="s">
        <v>1485</v>
      </c>
      <c r="N6672" s="1" t="s">
        <v>9148</v>
      </c>
      <c r="O6672" s="1">
        <v>2022</v>
      </c>
      <c r="P6672" s="1">
        <v>76905</v>
      </c>
      <c r="Q6672" s="1" t="s">
        <v>21799</v>
      </c>
      <c r="R6672" s="1"/>
      <c r="S6672" s="1" t="s">
        <v>24358</v>
      </c>
      <c r="T6672" s="1" t="s">
        <v>6826</v>
      </c>
      <c r="U6672" s="1"/>
      <c r="V6672" s="1" t="s">
        <v>6952</v>
      </c>
      <c r="W6672" s="1" t="s">
        <v>6826</v>
      </c>
    </row>
    <row r="6673" spans="1:23" x14ac:dyDescent="0.25">
      <c r="A6673" s="1">
        <v>1007232</v>
      </c>
      <c r="B6673" s="5" t="str">
        <f>VLOOKUP(H6673,'FIPS Basin X-walk'!$A$2:$F$3224,6,FALSE)</f>
        <v>Appalachian Basin (Eastern Overthrust Area)</v>
      </c>
      <c r="C6673" s="1" t="s">
        <v>17172</v>
      </c>
      <c r="D6673" s="1"/>
      <c r="E6673" s="1"/>
      <c r="F6673" s="1" t="s">
        <v>14339</v>
      </c>
      <c r="G6673" s="1" t="s">
        <v>1561</v>
      </c>
      <c r="H6673" s="1">
        <v>36109</v>
      </c>
      <c r="I6673" s="1">
        <v>1007232</v>
      </c>
      <c r="J6673" s="1">
        <v>42.442799999999998</v>
      </c>
      <c r="K6673" s="1">
        <v>-76.476399999999998</v>
      </c>
      <c r="L6673" s="1"/>
      <c r="M6673" s="1" t="s">
        <v>1481</v>
      </c>
      <c r="N6673" s="1" t="s">
        <v>16632</v>
      </c>
      <c r="O6673" s="1">
        <v>2022</v>
      </c>
      <c r="P6673" s="1">
        <v>14853</v>
      </c>
      <c r="Q6673" s="1" t="s">
        <v>17173</v>
      </c>
      <c r="R6673" s="1"/>
      <c r="S6673" s="1" t="s">
        <v>24379</v>
      </c>
      <c r="T6673" s="1" t="s">
        <v>6828</v>
      </c>
      <c r="U6673" s="1"/>
      <c r="V6673" s="1" t="s">
        <v>17174</v>
      </c>
      <c r="W6673" s="1" t="s">
        <v>6828</v>
      </c>
    </row>
    <row r="6674" spans="1:23" x14ac:dyDescent="0.25">
      <c r="A6674" s="1">
        <v>1006950</v>
      </c>
      <c r="B6674" s="5" t="str">
        <f>VLOOKUP(H6674,'FIPS Basin X-walk'!$A$2:$F$3224,6,FALSE)</f>
        <v>Appalachian Basin (Eastern Overthrust Area)</v>
      </c>
      <c r="C6674" s="1" t="s">
        <v>17175</v>
      </c>
      <c r="D6674" s="1"/>
      <c r="E6674" s="1" t="s">
        <v>6828</v>
      </c>
      <c r="F6674" s="1" t="s">
        <v>11973</v>
      </c>
      <c r="G6674" s="1" t="s">
        <v>1561</v>
      </c>
      <c r="H6674" s="1">
        <v>36109</v>
      </c>
      <c r="I6674" s="1">
        <v>1006950</v>
      </c>
      <c r="J6674" s="1">
        <v>42.602800000000002</v>
      </c>
      <c r="K6674" s="1">
        <v>-76.633600000000001</v>
      </c>
      <c r="L6674" s="1"/>
      <c r="M6674" s="1" t="s">
        <v>1481</v>
      </c>
      <c r="N6674" s="1" t="s">
        <v>16632</v>
      </c>
      <c r="O6674" s="1">
        <v>2022</v>
      </c>
      <c r="P6674" s="1">
        <v>14882</v>
      </c>
      <c r="Q6674" s="1" t="s">
        <v>25789</v>
      </c>
      <c r="R6674" s="1"/>
      <c r="S6674" s="1" t="s">
        <v>24355</v>
      </c>
      <c r="T6674" s="1" t="s">
        <v>6826</v>
      </c>
      <c r="U6674" s="1"/>
      <c r="V6674" s="1" t="s">
        <v>8401</v>
      </c>
      <c r="W6674" s="1" t="s">
        <v>6828</v>
      </c>
    </row>
    <row r="6675" spans="1:23" x14ac:dyDescent="0.25">
      <c r="A6675" s="1">
        <v>1014032</v>
      </c>
      <c r="B6675" s="5" t="str">
        <f>VLOOKUP(H6675,'FIPS Basin X-walk'!$A$2:$F$3224,6,FALSE)</f>
        <v>Great Basin Province</v>
      </c>
      <c r="C6675" s="1"/>
      <c r="D6675" s="1"/>
      <c r="E6675" s="1" t="s">
        <v>6828</v>
      </c>
      <c r="F6675" s="1" t="s">
        <v>26831</v>
      </c>
      <c r="G6675" s="1" t="s">
        <v>22057</v>
      </c>
      <c r="H6675" s="1">
        <v>49045</v>
      </c>
      <c r="I6675" s="1">
        <v>1014032</v>
      </c>
      <c r="J6675" s="1">
        <v>40.737056000000003</v>
      </c>
      <c r="K6675" s="1">
        <v>-112.984111</v>
      </c>
      <c r="L6675" s="1"/>
      <c r="M6675" s="1" t="s">
        <v>1492</v>
      </c>
      <c r="N6675" s="1" t="s">
        <v>20957</v>
      </c>
      <c r="O6675" s="1">
        <v>2022</v>
      </c>
      <c r="P6675" s="1">
        <v>84029</v>
      </c>
      <c r="Q6675" s="1" t="s">
        <v>26832</v>
      </c>
      <c r="R6675" s="1"/>
      <c r="S6675" s="1" t="s">
        <v>25170</v>
      </c>
      <c r="T6675" s="1" t="s">
        <v>6826</v>
      </c>
      <c r="U6675" s="1"/>
      <c r="V6675" s="1" t="s">
        <v>7979</v>
      </c>
      <c r="W6675" s="1" t="s">
        <v>6826</v>
      </c>
    </row>
    <row r="6676" spans="1:23" x14ac:dyDescent="0.25">
      <c r="A6676" s="1">
        <v>1005266</v>
      </c>
      <c r="B6676" s="5" t="str">
        <f>VLOOKUP(H6676,'FIPS Basin X-walk'!$A$2:$F$3224,6,FALSE)</f>
        <v>Great Basin Province</v>
      </c>
      <c r="C6676" s="1" t="s">
        <v>22059</v>
      </c>
      <c r="D6676" s="1"/>
      <c r="E6676" s="1"/>
      <c r="F6676" s="1" t="s">
        <v>22060</v>
      </c>
      <c r="G6676" s="1" t="s">
        <v>22057</v>
      </c>
      <c r="H6676" s="1">
        <v>49045</v>
      </c>
      <c r="I6676" s="1">
        <v>1005266</v>
      </c>
      <c r="J6676" s="1">
        <v>40.615400000000001</v>
      </c>
      <c r="K6676" s="1">
        <v>-112.70339</v>
      </c>
      <c r="L6676" s="1"/>
      <c r="M6676" s="1" t="s">
        <v>1492</v>
      </c>
      <c r="N6676" s="1" t="s">
        <v>20957</v>
      </c>
      <c r="O6676" s="1">
        <v>2022</v>
      </c>
      <c r="P6676" s="1">
        <v>84022</v>
      </c>
      <c r="Q6676" s="1" t="s">
        <v>22061</v>
      </c>
      <c r="R6676" s="1"/>
      <c r="S6676" s="1" t="s">
        <v>24358</v>
      </c>
      <c r="T6676" s="1" t="s">
        <v>6826</v>
      </c>
      <c r="U6676" s="1"/>
      <c r="V6676" s="1" t="s">
        <v>6878</v>
      </c>
      <c r="W6676" s="1" t="s">
        <v>6826</v>
      </c>
    </row>
    <row r="6677" spans="1:23" x14ac:dyDescent="0.25">
      <c r="A6677" s="1">
        <v>1000030</v>
      </c>
      <c r="B6677" s="5" t="str">
        <f>VLOOKUP(H6677,'FIPS Basin X-walk'!$A$2:$F$3224,6,FALSE)</f>
        <v>Great Basin Province</v>
      </c>
      <c r="C6677" s="1" t="s">
        <v>22055</v>
      </c>
      <c r="D6677" s="1"/>
      <c r="E6677" s="1"/>
      <c r="F6677" s="1" t="s">
        <v>22056</v>
      </c>
      <c r="G6677" s="1" t="s">
        <v>22057</v>
      </c>
      <c r="H6677" s="1">
        <v>49045</v>
      </c>
      <c r="I6677" s="1">
        <v>1000030</v>
      </c>
      <c r="J6677" s="1">
        <v>40.913462000000003</v>
      </c>
      <c r="K6677" s="1">
        <v>-112.734503</v>
      </c>
      <c r="L6677" s="1"/>
      <c r="M6677" s="1" t="s">
        <v>1492</v>
      </c>
      <c r="N6677" s="1" t="s">
        <v>20957</v>
      </c>
      <c r="O6677" s="1">
        <v>2022</v>
      </c>
      <c r="P6677" s="1">
        <v>84029</v>
      </c>
      <c r="Q6677" s="1" t="s">
        <v>22058</v>
      </c>
      <c r="R6677" s="1"/>
      <c r="S6677" s="1" t="s">
        <v>24373</v>
      </c>
      <c r="T6677" s="1" t="s">
        <v>6826</v>
      </c>
      <c r="U6677" s="1"/>
      <c r="V6677" s="1" t="s">
        <v>15546</v>
      </c>
      <c r="W6677" s="1" t="s">
        <v>6826</v>
      </c>
    </row>
    <row r="6678" spans="1:23" x14ac:dyDescent="0.25">
      <c r="A6678" s="1">
        <v>1004351</v>
      </c>
      <c r="B6678" s="5" t="str">
        <f>VLOOKUP(H6678,'FIPS Basin X-walk'!$A$2:$F$3224,6,FALSE)</f>
        <v>Great Basin Province</v>
      </c>
      <c r="C6678" s="1" t="s">
        <v>22062</v>
      </c>
      <c r="D6678" s="1"/>
      <c r="E6678" s="1"/>
      <c r="F6678" s="1" t="s">
        <v>22063</v>
      </c>
      <c r="G6678" s="1" t="s">
        <v>22057</v>
      </c>
      <c r="H6678" s="1">
        <v>49045</v>
      </c>
      <c r="I6678" s="1">
        <v>1004351</v>
      </c>
      <c r="J6678" s="1">
        <v>40.672531999999997</v>
      </c>
      <c r="K6678" s="1">
        <v>-112.762883</v>
      </c>
      <c r="L6678" s="1"/>
      <c r="M6678" s="1" t="s">
        <v>1492</v>
      </c>
      <c r="N6678" s="1" t="s">
        <v>20957</v>
      </c>
      <c r="O6678" s="1">
        <v>2022</v>
      </c>
      <c r="P6678" s="1">
        <v>84029</v>
      </c>
      <c r="Q6678" s="1" t="s">
        <v>22064</v>
      </c>
      <c r="R6678" s="1"/>
      <c r="S6678" s="1" t="s">
        <v>24358</v>
      </c>
      <c r="T6678" s="1" t="s">
        <v>6826</v>
      </c>
      <c r="U6678" s="1"/>
      <c r="V6678" s="1" t="s">
        <v>6952</v>
      </c>
      <c r="W6678" s="1" t="s">
        <v>6826</v>
      </c>
    </row>
    <row r="6679" spans="1:23" x14ac:dyDescent="0.25">
      <c r="A6679" s="1">
        <v>1005688</v>
      </c>
      <c r="B6679" s="5" t="str">
        <f>VLOOKUP(H6679,'FIPS Basin X-walk'!$A$2:$F$3224,6,FALSE)</f>
        <v>Estancia Basin</v>
      </c>
      <c r="C6679" s="1" t="s">
        <v>25573</v>
      </c>
      <c r="D6679" s="1"/>
      <c r="E6679" s="1"/>
      <c r="F6679" s="1" t="s">
        <v>16619</v>
      </c>
      <c r="G6679" s="1" t="s">
        <v>16620</v>
      </c>
      <c r="H6679" s="1">
        <v>35057</v>
      </c>
      <c r="I6679" s="1">
        <v>1005688</v>
      </c>
      <c r="J6679" s="1">
        <v>34.278333000000003</v>
      </c>
      <c r="K6679" s="1">
        <v>-106.10416600000001</v>
      </c>
      <c r="L6679" s="1"/>
      <c r="M6679" s="1" t="s">
        <v>1537</v>
      </c>
      <c r="N6679" s="1" t="s">
        <v>8097</v>
      </c>
      <c r="O6679" s="1">
        <v>2022</v>
      </c>
      <c r="P6679" s="1">
        <v>87036</v>
      </c>
      <c r="Q6679" s="1" t="s">
        <v>103</v>
      </c>
      <c r="R6679" s="1"/>
      <c r="S6679" s="1" t="s">
        <v>24435</v>
      </c>
      <c r="T6679" s="1" t="s">
        <v>6826</v>
      </c>
      <c r="U6679" s="1"/>
      <c r="V6679" s="1" t="s">
        <v>7521</v>
      </c>
      <c r="W6679" s="1" t="s">
        <v>6826</v>
      </c>
    </row>
    <row r="6680" spans="1:23" x14ac:dyDescent="0.25">
      <c r="A6680" s="1">
        <v>1005753</v>
      </c>
      <c r="B6680" s="5" t="str">
        <f>VLOOKUP(H6680,'FIPS Basin X-walk'!$A$2:$F$3224,6,FALSE)</f>
        <v>Williston Basin</v>
      </c>
      <c r="C6680" s="1" t="s">
        <v>17688</v>
      </c>
      <c r="D6680" s="1"/>
      <c r="E6680" s="1"/>
      <c r="F6680" s="1" t="s">
        <v>7046</v>
      </c>
      <c r="G6680" s="1" t="s">
        <v>17689</v>
      </c>
      <c r="H6680" s="1">
        <v>38097</v>
      </c>
      <c r="I6680" s="1">
        <v>1005753</v>
      </c>
      <c r="J6680" s="1">
        <v>47.435833000000002</v>
      </c>
      <c r="K6680" s="1">
        <v>-97.0625</v>
      </c>
      <c r="L6680" s="1"/>
      <c r="M6680" s="1" t="s">
        <v>1511</v>
      </c>
      <c r="N6680" s="1" t="s">
        <v>17561</v>
      </c>
      <c r="O6680" s="1">
        <v>2022</v>
      </c>
      <c r="P6680" s="1">
        <v>58045</v>
      </c>
      <c r="Q6680" s="1" t="s">
        <v>17690</v>
      </c>
      <c r="R6680" s="1"/>
      <c r="S6680" s="1" t="s">
        <v>24366</v>
      </c>
      <c r="T6680" s="1" t="s">
        <v>6826</v>
      </c>
      <c r="U6680" s="1"/>
      <c r="V6680" s="1" t="s">
        <v>14830</v>
      </c>
      <c r="W6680" s="1" t="s">
        <v>6826</v>
      </c>
    </row>
    <row r="6681" spans="1:23" x14ac:dyDescent="0.25">
      <c r="A6681" s="1">
        <v>1000669</v>
      </c>
      <c r="B6681" s="5" t="str">
        <f>VLOOKUP(H6681,'FIPS Basin X-walk'!$A$2:$F$3224,6,FALSE)</f>
        <v>Ouachita Folded Belt</v>
      </c>
      <c r="C6681" s="1" t="s">
        <v>21825</v>
      </c>
      <c r="D6681" s="1"/>
      <c r="E6681" s="1"/>
      <c r="F6681" s="1" t="s">
        <v>14997</v>
      </c>
      <c r="G6681" s="1" t="s">
        <v>2164</v>
      </c>
      <c r="H6681" s="1">
        <v>48453</v>
      </c>
      <c r="I6681" s="1">
        <v>1000669</v>
      </c>
      <c r="J6681" s="1">
        <v>30.209099999999999</v>
      </c>
      <c r="K6681" s="1">
        <v>-97.613900000000001</v>
      </c>
      <c r="L6681" s="1"/>
      <c r="M6681" s="1" t="s">
        <v>1485</v>
      </c>
      <c r="N6681" s="1" t="s">
        <v>9148</v>
      </c>
      <c r="O6681" s="1">
        <v>2022</v>
      </c>
      <c r="P6681" s="1">
        <v>78617</v>
      </c>
      <c r="Q6681" s="1" t="s">
        <v>21826</v>
      </c>
      <c r="R6681" s="1"/>
      <c r="S6681" s="1" t="s">
        <v>24355</v>
      </c>
      <c r="T6681" s="1" t="s">
        <v>6826</v>
      </c>
      <c r="U6681" s="1"/>
      <c r="V6681" s="1" t="s">
        <v>21827</v>
      </c>
      <c r="W6681" s="1" t="s">
        <v>6828</v>
      </c>
    </row>
    <row r="6682" spans="1:23" x14ac:dyDescent="0.25">
      <c r="A6682" s="1">
        <v>1006650</v>
      </c>
      <c r="B6682" s="5" t="str">
        <f>VLOOKUP(H6682,'FIPS Basin X-walk'!$A$2:$F$3224,6,FALSE)</f>
        <v>Ouachita Folded Belt</v>
      </c>
      <c r="C6682" s="1" t="s">
        <v>21834</v>
      </c>
      <c r="D6682" s="1"/>
      <c r="E6682" s="1"/>
      <c r="F6682" s="1" t="s">
        <v>14997</v>
      </c>
      <c r="G6682" s="1" t="s">
        <v>2164</v>
      </c>
      <c r="H6682" s="1">
        <v>48453</v>
      </c>
      <c r="I6682" s="1">
        <v>1006650</v>
      </c>
      <c r="J6682" s="1">
        <v>30.303599999999999</v>
      </c>
      <c r="K6682" s="1">
        <v>-97.612799999999993</v>
      </c>
      <c r="L6682" s="1"/>
      <c r="M6682" s="1" t="s">
        <v>1485</v>
      </c>
      <c r="N6682" s="1" t="s">
        <v>9148</v>
      </c>
      <c r="O6682" s="1">
        <v>2022</v>
      </c>
      <c r="P6682" s="1">
        <v>78724</v>
      </c>
      <c r="Q6682" s="1" t="s">
        <v>21835</v>
      </c>
      <c r="R6682" s="1"/>
      <c r="S6682" s="1" t="s">
        <v>24355</v>
      </c>
      <c r="T6682" s="1" t="s">
        <v>6826</v>
      </c>
      <c r="U6682" s="1"/>
      <c r="V6682" s="1" t="s">
        <v>21827</v>
      </c>
      <c r="W6682" s="1" t="s">
        <v>6828</v>
      </c>
    </row>
    <row r="6683" spans="1:23" x14ac:dyDescent="0.25">
      <c r="A6683" s="1">
        <v>1013087</v>
      </c>
      <c r="B6683" s="5" t="str">
        <f>VLOOKUP(H6683,'FIPS Basin X-walk'!$A$2:$F$3224,6,FALSE)</f>
        <v>Ouachita Folded Belt</v>
      </c>
      <c r="C6683" s="1" t="s">
        <v>26600</v>
      </c>
      <c r="D6683" s="1"/>
      <c r="E6683" s="1"/>
      <c r="F6683" s="1" t="s">
        <v>1689</v>
      </c>
      <c r="G6683" s="1" t="s">
        <v>2164</v>
      </c>
      <c r="H6683" s="1">
        <v>48453</v>
      </c>
      <c r="I6683" s="1">
        <v>1013087</v>
      </c>
      <c r="J6683" s="1">
        <v>30.272920899999999</v>
      </c>
      <c r="K6683" s="1">
        <v>-97.744386300000002</v>
      </c>
      <c r="L6683" s="1"/>
      <c r="M6683" s="1" t="s">
        <v>1485</v>
      </c>
      <c r="N6683" s="1" t="s">
        <v>9148</v>
      </c>
      <c r="O6683" s="1">
        <v>2022</v>
      </c>
      <c r="P6683" s="1">
        <v>78701</v>
      </c>
      <c r="Q6683" s="1" t="s">
        <v>1066</v>
      </c>
      <c r="R6683" s="1"/>
      <c r="S6683" s="1">
        <v>211120</v>
      </c>
      <c r="T6683" s="1" t="s">
        <v>6826</v>
      </c>
      <c r="U6683" s="1"/>
      <c r="V6683" s="1" t="s">
        <v>23909</v>
      </c>
      <c r="W6683" s="1" t="s">
        <v>6826</v>
      </c>
    </row>
    <row r="6684" spans="1:23" x14ac:dyDescent="0.25">
      <c r="A6684" s="1">
        <v>1013931</v>
      </c>
      <c r="B6684" s="5" t="str">
        <f>VLOOKUP(H6684,'FIPS Basin X-walk'!$A$2:$F$3224,6,FALSE)</f>
        <v>Ouachita Folded Belt</v>
      </c>
      <c r="C6684" s="1" t="s">
        <v>23928</v>
      </c>
      <c r="D6684" s="1"/>
      <c r="E6684" s="1"/>
      <c r="F6684" s="1" t="s">
        <v>1689</v>
      </c>
      <c r="G6684" s="1" t="s">
        <v>2164</v>
      </c>
      <c r="H6684" s="1">
        <v>48453</v>
      </c>
      <c r="I6684" s="1">
        <v>1013931</v>
      </c>
      <c r="J6684" s="1">
        <v>30.265558262864399</v>
      </c>
      <c r="K6684" s="1">
        <v>-97.780876428316105</v>
      </c>
      <c r="L6684" s="1"/>
      <c r="M6684" s="1" t="s">
        <v>1485</v>
      </c>
      <c r="N6684" s="1" t="s">
        <v>9148</v>
      </c>
      <c r="O6684" s="1">
        <v>2022</v>
      </c>
      <c r="P6684" s="1">
        <v>78746</v>
      </c>
      <c r="Q6684" s="1" t="s">
        <v>26794</v>
      </c>
      <c r="R6684" s="1"/>
      <c r="S6684" s="1">
        <v>211120</v>
      </c>
      <c r="T6684" s="1" t="s">
        <v>6826</v>
      </c>
      <c r="U6684" s="1"/>
      <c r="V6684" s="1" t="s">
        <v>26795</v>
      </c>
      <c r="W6684" s="1" t="s">
        <v>6826</v>
      </c>
    </row>
    <row r="6685" spans="1:23" x14ac:dyDescent="0.25">
      <c r="A6685" s="1">
        <v>1014090</v>
      </c>
      <c r="B6685" s="5" t="str">
        <f>VLOOKUP(H6685,'FIPS Basin X-walk'!$A$2:$F$3224,6,FALSE)</f>
        <v>Ouachita Folded Belt</v>
      </c>
      <c r="C6685" s="1" t="s">
        <v>26847</v>
      </c>
      <c r="D6685" s="1"/>
      <c r="E6685" s="1"/>
      <c r="F6685" s="1" t="s">
        <v>1689</v>
      </c>
      <c r="G6685" s="1" t="s">
        <v>2164</v>
      </c>
      <c r="H6685" s="1">
        <v>48453</v>
      </c>
      <c r="I6685" s="1">
        <v>1014090</v>
      </c>
      <c r="J6685" s="1">
        <v>30.264280306895301</v>
      </c>
      <c r="K6685" s="1">
        <v>-97.744828045406905</v>
      </c>
      <c r="L6685" s="1"/>
      <c r="M6685" s="1" t="s">
        <v>1485</v>
      </c>
      <c r="N6685" s="1" t="s">
        <v>9148</v>
      </c>
      <c r="O6685" s="1">
        <v>2022</v>
      </c>
      <c r="P6685" s="1">
        <v>78701</v>
      </c>
      <c r="Q6685" s="1" t="s">
        <v>26848</v>
      </c>
      <c r="R6685" s="1"/>
      <c r="S6685" s="1">
        <v>486210</v>
      </c>
      <c r="T6685" s="1" t="s">
        <v>6826</v>
      </c>
      <c r="U6685" s="1"/>
      <c r="V6685" s="1" t="s">
        <v>26846</v>
      </c>
      <c r="W6685" s="1" t="s">
        <v>6826</v>
      </c>
    </row>
    <row r="6686" spans="1:23" x14ac:dyDescent="0.25">
      <c r="A6686" s="1">
        <v>1014226</v>
      </c>
      <c r="B6686" s="5" t="str">
        <f>VLOOKUP(H6686,'FIPS Basin X-walk'!$A$2:$F$3224,6,FALSE)</f>
        <v>Ouachita Folded Belt</v>
      </c>
      <c r="C6686" s="1" t="s">
        <v>26915</v>
      </c>
      <c r="D6686" s="1"/>
      <c r="E6686" s="1"/>
      <c r="F6686" s="1" t="s">
        <v>1689</v>
      </c>
      <c r="G6686" s="1" t="s">
        <v>2164</v>
      </c>
      <c r="H6686" s="1">
        <v>48453</v>
      </c>
      <c r="I6686" s="1">
        <v>1014226</v>
      </c>
      <c r="J6686" s="1">
        <v>30.266107575080401</v>
      </c>
      <c r="K6686" s="1">
        <v>-97.744587358476096</v>
      </c>
      <c r="L6686" s="1"/>
      <c r="M6686" s="1" t="s">
        <v>1485</v>
      </c>
      <c r="N6686" s="1" t="s">
        <v>9148</v>
      </c>
      <c r="O6686" s="1">
        <v>2022</v>
      </c>
      <c r="P6686" s="1">
        <v>78701</v>
      </c>
      <c r="Q6686" s="1" t="s">
        <v>26916</v>
      </c>
      <c r="R6686" s="1"/>
      <c r="S6686" s="1">
        <v>211120</v>
      </c>
      <c r="T6686" s="1" t="s">
        <v>6826</v>
      </c>
      <c r="U6686" s="1"/>
      <c r="V6686" s="1" t="s">
        <v>26343</v>
      </c>
      <c r="W6686" s="1" t="s">
        <v>6826</v>
      </c>
    </row>
    <row r="6687" spans="1:23" x14ac:dyDescent="0.25">
      <c r="A6687" s="1">
        <v>1014418</v>
      </c>
      <c r="B6687" s="5" t="str">
        <f>VLOOKUP(H6687,'FIPS Basin X-walk'!$A$2:$F$3224,6,FALSE)</f>
        <v>Ouachita Folded Belt</v>
      </c>
      <c r="C6687" s="1" t="s">
        <v>27126</v>
      </c>
      <c r="D6687" s="1"/>
      <c r="E6687" s="1"/>
      <c r="F6687" s="1" t="s">
        <v>1689</v>
      </c>
      <c r="G6687" s="1" t="s">
        <v>2164</v>
      </c>
      <c r="H6687" s="1">
        <v>48453</v>
      </c>
      <c r="I6687" s="1">
        <v>1014418</v>
      </c>
      <c r="J6687" s="1">
        <v>30.3582117294124</v>
      </c>
      <c r="K6687" s="1">
        <v>-97.800511696146302</v>
      </c>
      <c r="L6687" s="1"/>
      <c r="M6687" s="1" t="s">
        <v>1485</v>
      </c>
      <c r="N6687" s="1" t="s">
        <v>9148</v>
      </c>
      <c r="O6687" s="1">
        <v>2022</v>
      </c>
      <c r="P6687" s="1">
        <v>78730</v>
      </c>
      <c r="Q6687" s="1" t="s">
        <v>27127</v>
      </c>
      <c r="R6687" s="1"/>
      <c r="S6687" s="1">
        <v>211130</v>
      </c>
      <c r="T6687" s="1" t="s">
        <v>6826</v>
      </c>
      <c r="U6687" s="1"/>
      <c r="V6687" s="1" t="s">
        <v>27128</v>
      </c>
      <c r="W6687" s="1" t="s">
        <v>6826</v>
      </c>
    </row>
    <row r="6688" spans="1:23" x14ac:dyDescent="0.25">
      <c r="A6688" s="1">
        <v>1014690</v>
      </c>
      <c r="B6688" s="5" t="str">
        <f>VLOOKUP(H6688,'FIPS Basin X-walk'!$A$2:$F$3224,6,FALSE)</f>
        <v>Ouachita Folded Belt</v>
      </c>
      <c r="C6688" s="1" t="s">
        <v>27424</v>
      </c>
      <c r="D6688" s="1"/>
      <c r="E6688" s="1"/>
      <c r="F6688" s="1" t="s">
        <v>1689</v>
      </c>
      <c r="G6688" s="1" t="s">
        <v>2164</v>
      </c>
      <c r="H6688" s="1">
        <v>48453</v>
      </c>
      <c r="I6688" s="1">
        <v>1014690</v>
      </c>
      <c r="J6688" s="1">
        <v>30.2661538034959</v>
      </c>
      <c r="K6688" s="1">
        <v>-97.745352189778103</v>
      </c>
      <c r="L6688" s="1"/>
      <c r="M6688" s="1" t="s">
        <v>1485</v>
      </c>
      <c r="N6688" s="1" t="s">
        <v>9148</v>
      </c>
      <c r="O6688" s="1">
        <v>2022</v>
      </c>
      <c r="P6688" s="1">
        <v>78701</v>
      </c>
      <c r="Q6688" s="1" t="s">
        <v>27425</v>
      </c>
      <c r="R6688" s="1"/>
      <c r="S6688" s="1">
        <v>211120</v>
      </c>
      <c r="T6688" s="1" t="s">
        <v>6826</v>
      </c>
      <c r="U6688" s="1"/>
      <c r="V6688" s="1" t="s">
        <v>27426</v>
      </c>
      <c r="W6688" s="1" t="s">
        <v>6826</v>
      </c>
    </row>
    <row r="6689" spans="1:23" x14ac:dyDescent="0.25">
      <c r="A6689" s="1">
        <v>1014730</v>
      </c>
      <c r="B6689" s="5" t="str">
        <f>VLOOKUP(H6689,'FIPS Basin X-walk'!$A$2:$F$3224,6,FALSE)</f>
        <v>Ouachita Folded Belt</v>
      </c>
      <c r="C6689" s="1" t="s">
        <v>27468</v>
      </c>
      <c r="D6689" s="1"/>
      <c r="E6689" s="1"/>
      <c r="F6689" s="1" t="s">
        <v>1689</v>
      </c>
      <c r="G6689" s="1" t="s">
        <v>2164</v>
      </c>
      <c r="H6689" s="1">
        <v>48453</v>
      </c>
      <c r="I6689" s="1">
        <v>1014730</v>
      </c>
      <c r="J6689" s="1">
        <v>30.2510799998152</v>
      </c>
      <c r="K6689" s="1">
        <v>-97.800195460943002</v>
      </c>
      <c r="L6689" s="1"/>
      <c r="M6689" s="1" t="s">
        <v>1485</v>
      </c>
      <c r="N6689" s="1" t="s">
        <v>9148</v>
      </c>
      <c r="O6689" s="1">
        <v>2022</v>
      </c>
      <c r="P6689" s="1">
        <v>78746</v>
      </c>
      <c r="Q6689" s="1" t="s">
        <v>27469</v>
      </c>
      <c r="R6689" s="1"/>
      <c r="S6689" s="1">
        <v>211120</v>
      </c>
      <c r="T6689" s="1" t="s">
        <v>6826</v>
      </c>
      <c r="U6689" s="1"/>
      <c r="V6689" s="1" t="s">
        <v>27470</v>
      </c>
      <c r="W6689" s="1" t="s">
        <v>6826</v>
      </c>
    </row>
    <row r="6690" spans="1:23" x14ac:dyDescent="0.25">
      <c r="A6690" s="1">
        <v>1009625</v>
      </c>
      <c r="B6690" s="5" t="str">
        <f>VLOOKUP(H6690,'FIPS Basin X-walk'!$A$2:$F$3224,6,FALSE)</f>
        <v>Ouachita Folded Belt</v>
      </c>
      <c r="C6690" s="1" t="s">
        <v>26118</v>
      </c>
      <c r="D6690" s="1"/>
      <c r="E6690" s="1"/>
      <c r="F6690" s="1" t="s">
        <v>1484</v>
      </c>
      <c r="G6690" s="1" t="s">
        <v>2164</v>
      </c>
      <c r="H6690" s="1">
        <v>48453</v>
      </c>
      <c r="I6690" s="1">
        <v>1009625</v>
      </c>
      <c r="J6690" s="1">
        <v>30.35408</v>
      </c>
      <c r="K6690" s="1">
        <v>-97.800669999999997</v>
      </c>
      <c r="L6690" s="1"/>
      <c r="M6690" s="1" t="s">
        <v>1485</v>
      </c>
      <c r="N6690" s="1" t="s">
        <v>9148</v>
      </c>
      <c r="O6690" s="1">
        <v>2022</v>
      </c>
      <c r="P6690" s="1">
        <v>77024</v>
      </c>
      <c r="Q6690" s="1" t="s">
        <v>26119</v>
      </c>
      <c r="R6690" s="1"/>
      <c r="S6690" s="1">
        <v>211120</v>
      </c>
      <c r="T6690" s="1" t="s">
        <v>6826</v>
      </c>
      <c r="U6690" s="1"/>
      <c r="V6690" s="1" t="s">
        <v>26120</v>
      </c>
      <c r="W6690" s="1" t="s">
        <v>6826</v>
      </c>
    </row>
    <row r="6691" spans="1:23" x14ac:dyDescent="0.25">
      <c r="A6691" s="1">
        <v>1009547</v>
      </c>
      <c r="B6691" s="5" t="str">
        <f>VLOOKUP(H6691,'FIPS Basin X-walk'!$A$2:$F$3224,6,FALSE)</f>
        <v>Ouachita Folded Belt</v>
      </c>
      <c r="C6691" s="1" t="s">
        <v>23939</v>
      </c>
      <c r="D6691" s="1"/>
      <c r="E6691" s="1"/>
      <c r="F6691" s="1" t="s">
        <v>18542</v>
      </c>
      <c r="G6691" s="1" t="s">
        <v>2164</v>
      </c>
      <c r="H6691" s="1">
        <v>48453</v>
      </c>
      <c r="I6691" s="1">
        <v>1009547</v>
      </c>
      <c r="J6691" s="1">
        <v>30.28904</v>
      </c>
      <c r="K6691" s="1">
        <v>-97.831289999999996</v>
      </c>
      <c r="L6691" s="1"/>
      <c r="M6691" s="1" t="s">
        <v>1495</v>
      </c>
      <c r="N6691" s="1" t="s">
        <v>9115</v>
      </c>
      <c r="O6691" s="1">
        <v>2022</v>
      </c>
      <c r="P6691" s="1">
        <v>73134</v>
      </c>
      <c r="Q6691" s="1" t="s">
        <v>980</v>
      </c>
      <c r="R6691" s="1"/>
      <c r="S6691" s="1">
        <v>211120</v>
      </c>
      <c r="T6691" s="1" t="s">
        <v>6826</v>
      </c>
      <c r="U6691" s="1"/>
      <c r="V6691" s="1" t="s">
        <v>23940</v>
      </c>
      <c r="W6691" s="1" t="s">
        <v>6826</v>
      </c>
    </row>
    <row r="6692" spans="1:23" x14ac:dyDescent="0.25">
      <c r="A6692" s="1">
        <v>1003645</v>
      </c>
      <c r="B6692" s="5" t="str">
        <f>VLOOKUP(H6692,'FIPS Basin X-walk'!$A$2:$F$3224,6,FALSE)</f>
        <v>Ouachita Folded Belt</v>
      </c>
      <c r="C6692" s="1" t="s">
        <v>21800</v>
      </c>
      <c r="D6692" s="1"/>
      <c r="E6692" s="1"/>
      <c r="F6692" s="1" t="s">
        <v>14997</v>
      </c>
      <c r="G6692" s="1" t="s">
        <v>21801</v>
      </c>
      <c r="H6692" s="1">
        <v>48453</v>
      </c>
      <c r="I6692" s="1">
        <v>1003645</v>
      </c>
      <c r="J6692" s="1">
        <v>30.287240000000001</v>
      </c>
      <c r="K6692" s="1">
        <v>-97.735889999999998</v>
      </c>
      <c r="L6692" s="1"/>
      <c r="M6692" s="1" t="s">
        <v>1485</v>
      </c>
      <c r="N6692" s="1" t="s">
        <v>9148</v>
      </c>
      <c r="O6692" s="1">
        <v>2022</v>
      </c>
      <c r="P6692" s="1">
        <v>78713</v>
      </c>
      <c r="Q6692" s="1" t="s">
        <v>21802</v>
      </c>
      <c r="R6692" s="1"/>
      <c r="S6692" s="1" t="s">
        <v>24355</v>
      </c>
      <c r="T6692" s="1" t="s">
        <v>6828</v>
      </c>
      <c r="U6692" s="1"/>
      <c r="V6692" s="1" t="s">
        <v>20604</v>
      </c>
      <c r="W6692" s="1" t="s">
        <v>6828</v>
      </c>
    </row>
    <row r="6693" spans="1:23" x14ac:dyDescent="0.25">
      <c r="A6693" s="1">
        <v>1004336</v>
      </c>
      <c r="B6693" s="5" t="str">
        <f>VLOOKUP(H6693,'FIPS Basin X-walk'!$A$2:$F$3224,6,FALSE)</f>
        <v>Ouachita Folded Belt</v>
      </c>
      <c r="C6693" s="1" t="s">
        <v>21808</v>
      </c>
      <c r="D6693" s="1"/>
      <c r="E6693" s="1"/>
      <c r="F6693" s="1" t="s">
        <v>1689</v>
      </c>
      <c r="G6693" s="1" t="s">
        <v>21801</v>
      </c>
      <c r="H6693" s="1">
        <v>48453</v>
      </c>
      <c r="I6693" s="1">
        <v>1004336</v>
      </c>
      <c r="J6693" s="1">
        <v>30.26229</v>
      </c>
      <c r="K6693" s="1">
        <v>-97.789249999999996</v>
      </c>
      <c r="L6693" s="1"/>
      <c r="M6693" s="1" t="s">
        <v>1485</v>
      </c>
      <c r="N6693" s="1" t="s">
        <v>9148</v>
      </c>
      <c r="O6693" s="1">
        <v>2022</v>
      </c>
      <c r="P6693" s="1">
        <v>78746</v>
      </c>
      <c r="Q6693" s="1" t="s">
        <v>1374</v>
      </c>
      <c r="R6693" s="1"/>
      <c r="S6693" s="1" t="s">
        <v>24359</v>
      </c>
      <c r="T6693" s="1" t="s">
        <v>6826</v>
      </c>
      <c r="U6693" s="1"/>
      <c r="V6693" s="1" t="s">
        <v>12493</v>
      </c>
      <c r="W6693" s="1" t="s">
        <v>6826</v>
      </c>
    </row>
    <row r="6694" spans="1:23" x14ac:dyDescent="0.25">
      <c r="A6694" s="1">
        <v>1006693</v>
      </c>
      <c r="B6694" s="5" t="str">
        <f>VLOOKUP(H6694,'FIPS Basin X-walk'!$A$2:$F$3224,6,FALSE)</f>
        <v>Ouachita Folded Belt</v>
      </c>
      <c r="C6694" s="1" t="s">
        <v>21831</v>
      </c>
      <c r="D6694" s="1"/>
      <c r="E6694" s="1"/>
      <c r="F6694" s="1" t="s">
        <v>1689</v>
      </c>
      <c r="G6694" s="1" t="s">
        <v>21801</v>
      </c>
      <c r="H6694" s="1">
        <v>48453</v>
      </c>
      <c r="I6694" s="1">
        <v>1006693</v>
      </c>
      <c r="J6694" s="1">
        <v>30.15541</v>
      </c>
      <c r="K6694" s="1">
        <v>-97.674340000000001</v>
      </c>
      <c r="L6694" s="1"/>
      <c r="M6694" s="1" t="s">
        <v>1485</v>
      </c>
      <c r="N6694" s="1" t="s">
        <v>9148</v>
      </c>
      <c r="O6694" s="1">
        <v>2022</v>
      </c>
      <c r="P6694" s="1">
        <v>78716</v>
      </c>
      <c r="Q6694" s="1" t="s">
        <v>21832</v>
      </c>
      <c r="R6694" s="1"/>
      <c r="S6694" s="1" t="s">
        <v>24358</v>
      </c>
      <c r="T6694" s="1" t="s">
        <v>6826</v>
      </c>
      <c r="U6694" s="1"/>
      <c r="V6694" s="1" t="s">
        <v>21833</v>
      </c>
      <c r="W6694" s="1" t="s">
        <v>6826</v>
      </c>
    </row>
    <row r="6695" spans="1:23" x14ac:dyDescent="0.25">
      <c r="A6695" s="1">
        <v>1006747</v>
      </c>
      <c r="B6695" s="5" t="str">
        <f>VLOOKUP(H6695,'FIPS Basin X-walk'!$A$2:$F$3224,6,FALSE)</f>
        <v>Ouachita Folded Belt</v>
      </c>
      <c r="C6695" s="1" t="s">
        <v>21809</v>
      </c>
      <c r="D6695" s="1"/>
      <c r="E6695" s="1"/>
      <c r="F6695" s="1" t="s">
        <v>14997</v>
      </c>
      <c r="G6695" s="1" t="s">
        <v>21801</v>
      </c>
      <c r="H6695" s="1">
        <v>48453</v>
      </c>
      <c r="I6695" s="1">
        <v>1006747</v>
      </c>
      <c r="J6695" s="1">
        <v>30.334070000000001</v>
      </c>
      <c r="K6695" s="1">
        <v>-97.621780000000001</v>
      </c>
      <c r="L6695" s="1"/>
      <c r="M6695" s="1" t="s">
        <v>1485</v>
      </c>
      <c r="N6695" s="1" t="s">
        <v>9148</v>
      </c>
      <c r="O6695" s="1">
        <v>2022</v>
      </c>
      <c r="P6695" s="1">
        <v>78754</v>
      </c>
      <c r="Q6695" s="1" t="s">
        <v>21810</v>
      </c>
      <c r="R6695" s="1"/>
      <c r="S6695" s="1" t="s">
        <v>24358</v>
      </c>
      <c r="T6695" s="1" t="s">
        <v>6826</v>
      </c>
      <c r="U6695" s="1"/>
      <c r="V6695" s="1" t="s">
        <v>6952</v>
      </c>
      <c r="W6695" s="1" t="s">
        <v>6826</v>
      </c>
    </row>
    <row r="6696" spans="1:23" x14ac:dyDescent="0.25">
      <c r="A6696" s="1">
        <v>1007346</v>
      </c>
      <c r="B6696" s="5" t="str">
        <f>VLOOKUP(H6696,'FIPS Basin X-walk'!$A$2:$F$3224,6,FALSE)</f>
        <v>Ouachita Folded Belt</v>
      </c>
      <c r="C6696" s="1" t="s">
        <v>21817</v>
      </c>
      <c r="D6696" s="1"/>
      <c r="E6696" s="1"/>
      <c r="F6696" s="1" t="s">
        <v>14997</v>
      </c>
      <c r="G6696" s="1" t="s">
        <v>21801</v>
      </c>
      <c r="H6696" s="1">
        <v>48453</v>
      </c>
      <c r="I6696" s="1">
        <v>1007346</v>
      </c>
      <c r="J6696" s="1">
        <v>30.454070000000002</v>
      </c>
      <c r="K6696" s="1">
        <v>-97.720910000000003</v>
      </c>
      <c r="L6696" s="1"/>
      <c r="M6696" s="1" t="s">
        <v>1485</v>
      </c>
      <c r="N6696" s="1" t="s">
        <v>9148</v>
      </c>
      <c r="O6696" s="1">
        <v>2022</v>
      </c>
      <c r="P6696" s="1">
        <v>78728</v>
      </c>
      <c r="Q6696" s="1" t="s">
        <v>21818</v>
      </c>
      <c r="R6696" s="1"/>
      <c r="S6696" s="1" t="s">
        <v>24397</v>
      </c>
      <c r="T6696" s="1" t="s">
        <v>6826</v>
      </c>
      <c r="U6696" s="1"/>
      <c r="V6696" s="1" t="s">
        <v>21819</v>
      </c>
      <c r="W6696" s="1" t="s">
        <v>6826</v>
      </c>
    </row>
    <row r="6697" spans="1:23" x14ac:dyDescent="0.25">
      <c r="A6697" s="1">
        <v>1007894</v>
      </c>
      <c r="B6697" s="5" t="str">
        <f>VLOOKUP(H6697,'FIPS Basin X-walk'!$A$2:$F$3224,6,FALSE)</f>
        <v>Ouachita Folded Belt</v>
      </c>
      <c r="C6697" s="1" t="s">
        <v>21823</v>
      </c>
      <c r="D6697" s="1"/>
      <c r="E6697" s="1"/>
      <c r="F6697" s="1" t="s">
        <v>14997</v>
      </c>
      <c r="G6697" s="1" t="s">
        <v>21801</v>
      </c>
      <c r="H6697" s="1">
        <v>48453</v>
      </c>
      <c r="I6697" s="1">
        <v>1007894</v>
      </c>
      <c r="J6697" s="1">
        <v>30.33381</v>
      </c>
      <c r="K6697" s="1">
        <v>-97.621949999999998</v>
      </c>
      <c r="L6697" s="1"/>
      <c r="M6697" s="1" t="s">
        <v>1485</v>
      </c>
      <c r="N6697" s="1" t="s">
        <v>9148</v>
      </c>
      <c r="O6697" s="1">
        <v>2022</v>
      </c>
      <c r="P6697" s="1">
        <v>78754</v>
      </c>
      <c r="Q6697" s="1" t="s">
        <v>21824</v>
      </c>
      <c r="R6697" s="1"/>
      <c r="S6697" s="1" t="s">
        <v>24358</v>
      </c>
      <c r="T6697" s="1" t="s">
        <v>6826</v>
      </c>
      <c r="U6697" s="1"/>
      <c r="V6697" s="1" t="s">
        <v>6878</v>
      </c>
      <c r="W6697" s="1" t="s">
        <v>6828</v>
      </c>
    </row>
    <row r="6698" spans="1:23" x14ac:dyDescent="0.25">
      <c r="A6698" s="1">
        <v>1009872</v>
      </c>
      <c r="B6698" s="5" t="str">
        <f>VLOOKUP(H6698,'FIPS Basin X-walk'!$A$2:$F$3224,6,FALSE)</f>
        <v>Ouachita Folded Belt</v>
      </c>
      <c r="C6698" s="1" t="s">
        <v>21820</v>
      </c>
      <c r="D6698" s="1"/>
      <c r="E6698" s="1"/>
      <c r="F6698" s="1" t="s">
        <v>1689</v>
      </c>
      <c r="G6698" s="1" t="s">
        <v>21801</v>
      </c>
      <c r="H6698" s="1">
        <v>48453</v>
      </c>
      <c r="I6698" s="1">
        <v>1009872</v>
      </c>
      <c r="J6698" s="1">
        <v>30.375</v>
      </c>
      <c r="K6698" s="1">
        <v>-97.631386000000006</v>
      </c>
      <c r="L6698" s="1"/>
      <c r="M6698" s="1" t="s">
        <v>1485</v>
      </c>
      <c r="N6698" s="1" t="s">
        <v>9148</v>
      </c>
      <c r="O6698" s="1">
        <v>2022</v>
      </c>
      <c r="P6698" s="1">
        <v>78754</v>
      </c>
      <c r="Q6698" s="1" t="s">
        <v>21821</v>
      </c>
      <c r="R6698" s="1"/>
      <c r="S6698" s="1" t="s">
        <v>24486</v>
      </c>
      <c r="T6698" s="1" t="s">
        <v>7005</v>
      </c>
      <c r="U6698" s="1"/>
      <c r="V6698" s="1" t="s">
        <v>21822</v>
      </c>
      <c r="W6698" s="1" t="s">
        <v>6826</v>
      </c>
    </row>
    <row r="6699" spans="1:23" x14ac:dyDescent="0.25">
      <c r="A6699" s="1">
        <v>1009894</v>
      </c>
      <c r="B6699" s="5" t="str">
        <f>VLOOKUP(H6699,'FIPS Basin X-walk'!$A$2:$F$3224,6,FALSE)</f>
        <v>Ouachita Folded Belt</v>
      </c>
      <c r="C6699" s="1" t="s">
        <v>21828</v>
      </c>
      <c r="D6699" s="1"/>
      <c r="E6699" s="1"/>
      <c r="F6699" s="1" t="s">
        <v>1689</v>
      </c>
      <c r="G6699" s="1" t="s">
        <v>21801</v>
      </c>
      <c r="H6699" s="1">
        <v>48453</v>
      </c>
      <c r="I6699" s="1">
        <v>1009894</v>
      </c>
      <c r="J6699" s="1">
        <v>30.293939999999999</v>
      </c>
      <c r="K6699" s="1">
        <v>-97.783619999999999</v>
      </c>
      <c r="L6699" s="1"/>
      <c r="M6699" s="1" t="s">
        <v>1485</v>
      </c>
      <c r="N6699" s="1" t="s">
        <v>9148</v>
      </c>
      <c r="O6699" s="1">
        <v>2022</v>
      </c>
      <c r="P6699" s="1">
        <v>78703</v>
      </c>
      <c r="Q6699" s="1" t="s">
        <v>21829</v>
      </c>
      <c r="R6699" s="1"/>
      <c r="S6699" s="1" t="s">
        <v>24360</v>
      </c>
      <c r="T6699" s="1" t="s">
        <v>6826</v>
      </c>
      <c r="U6699" s="1"/>
      <c r="V6699" s="1" t="s">
        <v>21830</v>
      </c>
      <c r="W6699" s="1" t="s">
        <v>6826</v>
      </c>
    </row>
    <row r="6700" spans="1:23" x14ac:dyDescent="0.25">
      <c r="A6700" s="1">
        <v>1010066</v>
      </c>
      <c r="B6700" s="5" t="str">
        <f>VLOOKUP(H6700,'FIPS Basin X-walk'!$A$2:$F$3224,6,FALSE)</f>
        <v>Ouachita Folded Belt</v>
      </c>
      <c r="C6700" s="1" t="s">
        <v>21811</v>
      </c>
      <c r="D6700" s="1"/>
      <c r="E6700" s="1"/>
      <c r="F6700" s="1" t="s">
        <v>1689</v>
      </c>
      <c r="G6700" s="1" t="s">
        <v>21801</v>
      </c>
      <c r="H6700" s="1">
        <v>48453</v>
      </c>
      <c r="I6700" s="1">
        <v>1010066</v>
      </c>
      <c r="J6700" s="1">
        <v>30.27065</v>
      </c>
      <c r="K6700" s="1">
        <v>-97.669240000000002</v>
      </c>
      <c r="L6700" s="1"/>
      <c r="M6700" s="1" t="s">
        <v>1485</v>
      </c>
      <c r="N6700" s="1" t="s">
        <v>9148</v>
      </c>
      <c r="O6700" s="1">
        <v>2022</v>
      </c>
      <c r="P6700" s="1">
        <v>78721</v>
      </c>
      <c r="Q6700" s="1" t="s">
        <v>21812</v>
      </c>
      <c r="R6700" s="1"/>
      <c r="S6700" s="1" t="s">
        <v>24486</v>
      </c>
      <c r="T6700" s="1" t="s">
        <v>6826</v>
      </c>
      <c r="U6700" s="1"/>
      <c r="V6700" s="1" t="s">
        <v>21813</v>
      </c>
      <c r="W6700" s="1" t="s">
        <v>6826</v>
      </c>
    </row>
    <row r="6701" spans="1:23" x14ac:dyDescent="0.25">
      <c r="A6701" s="1">
        <v>1010067</v>
      </c>
      <c r="B6701" s="5" t="str">
        <f>VLOOKUP(H6701,'FIPS Basin X-walk'!$A$2:$F$3224,6,FALSE)</f>
        <v>Ouachita Folded Belt</v>
      </c>
      <c r="C6701" s="1" t="s">
        <v>21803</v>
      </c>
      <c r="D6701" s="1"/>
      <c r="E6701" s="1"/>
      <c r="F6701" s="1" t="s">
        <v>1689</v>
      </c>
      <c r="G6701" s="1" t="s">
        <v>21801</v>
      </c>
      <c r="H6701" s="1">
        <v>48453</v>
      </c>
      <c r="I6701" s="1">
        <v>1010067</v>
      </c>
      <c r="J6701" s="1">
        <v>30.236799999999999</v>
      </c>
      <c r="K6701" s="1">
        <v>-97.865039999999993</v>
      </c>
      <c r="L6701" s="1"/>
      <c r="M6701" s="1" t="s">
        <v>1485</v>
      </c>
      <c r="N6701" s="1" t="s">
        <v>9148</v>
      </c>
      <c r="O6701" s="1">
        <v>2022</v>
      </c>
      <c r="P6701" s="1">
        <v>78735</v>
      </c>
      <c r="Q6701" s="1" t="s">
        <v>21804</v>
      </c>
      <c r="R6701" s="1"/>
      <c r="S6701" s="1" t="s">
        <v>24486</v>
      </c>
      <c r="T6701" s="1" t="s">
        <v>6826</v>
      </c>
      <c r="U6701" s="1"/>
      <c r="V6701" s="1" t="s">
        <v>26183</v>
      </c>
      <c r="W6701" s="1" t="s">
        <v>6826</v>
      </c>
    </row>
    <row r="6702" spans="1:23" x14ac:dyDescent="0.25">
      <c r="A6702" s="1">
        <v>1010141</v>
      </c>
      <c r="B6702" s="5" t="str">
        <f>VLOOKUP(H6702,'FIPS Basin X-walk'!$A$2:$F$3224,6,FALSE)</f>
        <v>Ouachita Folded Belt</v>
      </c>
      <c r="C6702" s="1" t="s">
        <v>21814</v>
      </c>
      <c r="D6702" s="1"/>
      <c r="E6702" s="1"/>
      <c r="F6702" s="1" t="s">
        <v>14997</v>
      </c>
      <c r="G6702" s="1" t="s">
        <v>21801</v>
      </c>
      <c r="H6702" s="1">
        <v>48453</v>
      </c>
      <c r="I6702" s="1">
        <v>1010141</v>
      </c>
      <c r="J6702" s="1">
        <v>30.214210000000001</v>
      </c>
      <c r="K6702" s="1">
        <v>-97.724810000000005</v>
      </c>
      <c r="L6702" s="1"/>
      <c r="M6702" s="1" t="s">
        <v>1485</v>
      </c>
      <c r="N6702" s="1" t="s">
        <v>9148</v>
      </c>
      <c r="O6702" s="1">
        <v>2022</v>
      </c>
      <c r="P6702" s="1">
        <v>78741</v>
      </c>
      <c r="Q6702" s="1" t="s">
        <v>21815</v>
      </c>
      <c r="R6702" s="1"/>
      <c r="S6702" s="1" t="s">
        <v>24486</v>
      </c>
      <c r="T6702" s="1" t="s">
        <v>6826</v>
      </c>
      <c r="U6702" s="1"/>
      <c r="V6702" s="1" t="s">
        <v>21816</v>
      </c>
      <c r="W6702" s="1" t="s">
        <v>6826</v>
      </c>
    </row>
    <row r="6703" spans="1:23" x14ac:dyDescent="0.25">
      <c r="A6703" s="1">
        <v>1012624</v>
      </c>
      <c r="B6703" s="5" t="str">
        <f>VLOOKUP(H6703,'FIPS Basin X-walk'!$A$2:$F$3224,6,FALSE)</f>
        <v>Ouachita Folded Belt</v>
      </c>
      <c r="C6703" s="1" t="s">
        <v>26293</v>
      </c>
      <c r="D6703" s="1"/>
      <c r="E6703" s="1"/>
      <c r="F6703" s="1" t="s">
        <v>1689</v>
      </c>
      <c r="G6703" s="1" t="s">
        <v>21801</v>
      </c>
      <c r="H6703" s="1">
        <v>48453</v>
      </c>
      <c r="I6703" s="1">
        <v>1012624</v>
      </c>
      <c r="J6703" s="1">
        <v>30.354150000000001</v>
      </c>
      <c r="K6703" s="1">
        <v>-97.801270000000002</v>
      </c>
      <c r="L6703" s="1"/>
      <c r="M6703" s="1" t="s">
        <v>1485</v>
      </c>
      <c r="N6703" s="1" t="s">
        <v>9148</v>
      </c>
      <c r="O6703" s="1">
        <v>2022</v>
      </c>
      <c r="P6703" s="1">
        <v>78730</v>
      </c>
      <c r="Q6703" s="1" t="s">
        <v>26516</v>
      </c>
      <c r="R6703" s="1"/>
      <c r="S6703" s="1" t="s">
        <v>24399</v>
      </c>
      <c r="T6703" s="1" t="s">
        <v>6826</v>
      </c>
      <c r="U6703" s="1"/>
      <c r="V6703" s="1" t="s">
        <v>19052</v>
      </c>
      <c r="W6703" s="1" t="s">
        <v>6826</v>
      </c>
    </row>
    <row r="6704" spans="1:23" x14ac:dyDescent="0.25">
      <c r="A6704" s="1">
        <v>1014227</v>
      </c>
      <c r="B6704" s="5" t="str">
        <f>VLOOKUP(H6704,'FIPS Basin X-walk'!$A$2:$F$3224,6,FALSE)</f>
        <v>Ouachita Folded Belt</v>
      </c>
      <c r="C6704" s="1" t="s">
        <v>26915</v>
      </c>
      <c r="D6704" s="1"/>
      <c r="E6704" s="1"/>
      <c r="F6704" s="1" t="s">
        <v>1689</v>
      </c>
      <c r="G6704" s="1" t="s">
        <v>21801</v>
      </c>
      <c r="H6704" s="1">
        <v>48453</v>
      </c>
      <c r="I6704" s="1">
        <v>1014227</v>
      </c>
      <c r="J6704" s="1">
        <v>30.265668000000002</v>
      </c>
      <c r="K6704" s="1">
        <v>-97.745153000000002</v>
      </c>
      <c r="L6704" s="1"/>
      <c r="M6704" s="1" t="s">
        <v>1485</v>
      </c>
      <c r="N6704" s="1" t="s">
        <v>9148</v>
      </c>
      <c r="O6704" s="1">
        <v>2022</v>
      </c>
      <c r="P6704" s="1">
        <v>78701</v>
      </c>
      <c r="Q6704" s="1" t="s">
        <v>24292</v>
      </c>
      <c r="R6704" s="1"/>
      <c r="S6704" s="1" t="s">
        <v>24489</v>
      </c>
      <c r="T6704" s="1" t="s">
        <v>6826</v>
      </c>
      <c r="U6704" s="1"/>
      <c r="V6704" s="1" t="s">
        <v>26343</v>
      </c>
      <c r="W6704" s="1" t="s">
        <v>6826</v>
      </c>
    </row>
    <row r="6705" spans="1:23" x14ac:dyDescent="0.25">
      <c r="A6705" s="1">
        <v>1005347</v>
      </c>
      <c r="B6705" s="5" t="str">
        <f>VLOOKUP(H6705,'FIPS Basin X-walk'!$A$2:$F$3224,6,FALSE)</f>
        <v>Ouachita Folded Belt</v>
      </c>
      <c r="C6705" s="1" t="s">
        <v>21805</v>
      </c>
      <c r="D6705" s="1"/>
      <c r="E6705" s="1"/>
      <c r="F6705" s="1" t="s">
        <v>21150</v>
      </c>
      <c r="G6705" s="1" t="s">
        <v>21801</v>
      </c>
      <c r="H6705" s="1">
        <v>48453</v>
      </c>
      <c r="I6705" s="1">
        <v>1005347</v>
      </c>
      <c r="J6705" s="1">
        <v>30.102063999999999</v>
      </c>
      <c r="K6705" s="1">
        <v>-97.759654999999995</v>
      </c>
      <c r="L6705" s="1"/>
      <c r="M6705" s="1" t="s">
        <v>1485</v>
      </c>
      <c r="N6705" s="1" t="s">
        <v>9148</v>
      </c>
      <c r="O6705" s="1">
        <v>2022</v>
      </c>
      <c r="P6705" s="1">
        <v>78610</v>
      </c>
      <c r="Q6705" s="1" t="s">
        <v>21806</v>
      </c>
      <c r="R6705" s="1"/>
      <c r="S6705" s="1" t="s">
        <v>24358</v>
      </c>
      <c r="T6705" s="1" t="s">
        <v>6826</v>
      </c>
      <c r="U6705" s="1"/>
      <c r="V6705" s="1" t="s">
        <v>21807</v>
      </c>
      <c r="W6705" s="1" t="s">
        <v>6826</v>
      </c>
    </row>
    <row r="6706" spans="1:23" x14ac:dyDescent="0.25">
      <c r="A6706" s="1">
        <v>1006542</v>
      </c>
      <c r="B6706" s="5" t="str">
        <f>VLOOKUP(H6706,'FIPS Basin X-walk'!$A$2:$F$3224,6,FALSE)</f>
        <v>Cincinnati Arch</v>
      </c>
      <c r="C6706" s="1" t="s">
        <v>13013</v>
      </c>
      <c r="D6706" s="1"/>
      <c r="E6706" s="1" t="s">
        <v>6828</v>
      </c>
      <c r="F6706" s="1" t="s">
        <v>11714</v>
      </c>
      <c r="G6706" s="1" t="s">
        <v>2165</v>
      </c>
      <c r="H6706" s="1">
        <v>21223</v>
      </c>
      <c r="I6706" s="1">
        <v>1006542</v>
      </c>
      <c r="J6706" s="1">
        <v>38.584699999999998</v>
      </c>
      <c r="K6706" s="1">
        <v>-85.411699999999996</v>
      </c>
      <c r="L6706" s="1"/>
      <c r="M6706" s="1" t="s">
        <v>1497</v>
      </c>
      <c r="N6706" s="1" t="s">
        <v>12675</v>
      </c>
      <c r="O6706" s="1">
        <v>2022</v>
      </c>
      <c r="P6706" s="1">
        <v>40006</v>
      </c>
      <c r="Q6706" s="1" t="s">
        <v>13014</v>
      </c>
      <c r="R6706" s="1"/>
      <c r="S6706" s="1" t="s">
        <v>24355</v>
      </c>
      <c r="T6706" s="1" t="s">
        <v>6826</v>
      </c>
      <c r="U6706" s="1"/>
      <c r="V6706" s="1" t="s">
        <v>12728</v>
      </c>
      <c r="W6706" s="1" t="s">
        <v>6828</v>
      </c>
    </row>
    <row r="6707" spans="1:23" x14ac:dyDescent="0.25">
      <c r="A6707" s="1">
        <v>1006182</v>
      </c>
      <c r="B6707" s="5" t="str">
        <f>VLOOKUP(H6707,'FIPS Basin X-walk'!$A$2:$F$3224,6,FALSE)</f>
        <v>Cincinnati Arch</v>
      </c>
      <c r="C6707" s="1" t="s">
        <v>13009</v>
      </c>
      <c r="D6707" s="1"/>
      <c r="E6707" s="1"/>
      <c r="F6707" s="1" t="s">
        <v>13010</v>
      </c>
      <c r="G6707" s="1" t="s">
        <v>13011</v>
      </c>
      <c r="H6707" s="1">
        <v>21223</v>
      </c>
      <c r="I6707" s="1">
        <v>1006182</v>
      </c>
      <c r="J6707" s="1">
        <v>38.503500000000003</v>
      </c>
      <c r="K6707" s="1">
        <v>-85.290499999999994</v>
      </c>
      <c r="L6707" s="1"/>
      <c r="M6707" s="1" t="s">
        <v>1497</v>
      </c>
      <c r="N6707" s="1" t="s">
        <v>12675</v>
      </c>
      <c r="O6707" s="1">
        <v>2022</v>
      </c>
      <c r="P6707" s="1">
        <v>40070</v>
      </c>
      <c r="Q6707" s="1" t="s">
        <v>13012</v>
      </c>
      <c r="R6707" s="1"/>
      <c r="S6707" s="1" t="s">
        <v>24358</v>
      </c>
      <c r="T6707" s="1" t="s">
        <v>6826</v>
      </c>
      <c r="U6707" s="1"/>
      <c r="V6707" s="1" t="s">
        <v>6952</v>
      </c>
      <c r="W6707" s="1" t="s">
        <v>6826</v>
      </c>
    </row>
    <row r="6708" spans="1:23" x14ac:dyDescent="0.25">
      <c r="A6708" s="1">
        <v>1011199</v>
      </c>
      <c r="B6708" s="5" t="str">
        <f>VLOOKUP(H6708,'FIPS Basin X-walk'!$A$2:$F$3224,6,FALSE)</f>
        <v>Piedmont-Blue Ridge Prov</v>
      </c>
      <c r="C6708" s="1" t="s">
        <v>10540</v>
      </c>
      <c r="D6708" s="1"/>
      <c r="E6708" s="1"/>
      <c r="F6708" s="1" t="s">
        <v>10541</v>
      </c>
      <c r="G6708" s="1" t="s">
        <v>3030</v>
      </c>
      <c r="H6708" s="1">
        <v>13285</v>
      </c>
      <c r="I6708" s="1">
        <v>1011199</v>
      </c>
      <c r="J6708" s="1">
        <v>32.915900000000001</v>
      </c>
      <c r="K6708" s="1">
        <v>-85.117609999999999</v>
      </c>
      <c r="L6708" s="1"/>
      <c r="M6708" s="1" t="s">
        <v>1546</v>
      </c>
      <c r="N6708" s="1" t="s">
        <v>10124</v>
      </c>
      <c r="O6708" s="1">
        <v>2022</v>
      </c>
      <c r="P6708" s="1">
        <v>31833</v>
      </c>
      <c r="Q6708" s="1" t="s">
        <v>26332</v>
      </c>
      <c r="R6708" s="1"/>
      <c r="S6708" s="1">
        <v>336110</v>
      </c>
      <c r="T6708" s="1" t="s">
        <v>6826</v>
      </c>
      <c r="U6708" s="1"/>
      <c r="V6708" s="1" t="s">
        <v>10542</v>
      </c>
      <c r="W6708" s="1" t="s">
        <v>6826</v>
      </c>
    </row>
    <row r="6709" spans="1:23" x14ac:dyDescent="0.25">
      <c r="A6709" s="1">
        <v>1002340</v>
      </c>
      <c r="B6709" s="5" t="str">
        <f>VLOOKUP(H6709,'FIPS Basin X-walk'!$A$2:$F$3224,6,FALSE)</f>
        <v>Piedmont-Blue Ridge Prov</v>
      </c>
      <c r="C6709" s="1" t="s">
        <v>10536</v>
      </c>
      <c r="D6709" s="1"/>
      <c r="E6709" s="1"/>
      <c r="F6709" s="1" t="s">
        <v>10537</v>
      </c>
      <c r="G6709" s="1" t="s">
        <v>10538</v>
      </c>
      <c r="H6709" s="1">
        <v>13285</v>
      </c>
      <c r="I6709" s="1">
        <v>1002340</v>
      </c>
      <c r="J6709" s="1">
        <v>33.047800000000002</v>
      </c>
      <c r="K6709" s="1">
        <v>-84.955699999999993</v>
      </c>
      <c r="L6709" s="1"/>
      <c r="M6709" s="1" t="s">
        <v>1546</v>
      </c>
      <c r="N6709" s="1" t="s">
        <v>10124</v>
      </c>
      <c r="O6709" s="1">
        <v>2022</v>
      </c>
      <c r="P6709" s="1">
        <v>30241</v>
      </c>
      <c r="Q6709" s="1" t="s">
        <v>10539</v>
      </c>
      <c r="R6709" s="1"/>
      <c r="S6709" s="1" t="s">
        <v>24358</v>
      </c>
      <c r="T6709" s="1" t="s">
        <v>6826</v>
      </c>
      <c r="U6709" s="1"/>
      <c r="V6709" s="1" t="s">
        <v>24902</v>
      </c>
      <c r="W6709" s="1" t="s">
        <v>6826</v>
      </c>
    </row>
    <row r="6710" spans="1:23" x14ac:dyDescent="0.25">
      <c r="A6710" s="1">
        <v>1010664</v>
      </c>
      <c r="B6710" s="5" t="str">
        <f>VLOOKUP(H6710,'FIPS Basin X-walk'!$A$2:$F$3224,6,FALSE)</f>
        <v>Cincinnati Arch</v>
      </c>
      <c r="C6710" s="1" t="s">
        <v>20291</v>
      </c>
      <c r="D6710" s="1"/>
      <c r="E6710" s="1"/>
      <c r="F6710" s="1" t="s">
        <v>19727</v>
      </c>
      <c r="G6710" s="1" t="s">
        <v>20292</v>
      </c>
      <c r="H6710" s="1">
        <v>47169</v>
      </c>
      <c r="I6710" s="1">
        <v>1010664</v>
      </c>
      <c r="J6710" s="1">
        <v>36.363596000000001</v>
      </c>
      <c r="K6710" s="1">
        <v>-86.073482999999996</v>
      </c>
      <c r="L6710" s="1"/>
      <c r="M6710" s="1" t="s">
        <v>1538</v>
      </c>
      <c r="N6710" s="1" t="s">
        <v>20002</v>
      </c>
      <c r="O6710" s="1">
        <v>2022</v>
      </c>
      <c r="P6710" s="1">
        <v>37074</v>
      </c>
      <c r="Q6710" s="1" t="s">
        <v>841</v>
      </c>
      <c r="R6710" s="1"/>
      <c r="S6710" s="1" t="s">
        <v>24435</v>
      </c>
      <c r="T6710" s="1" t="s">
        <v>6826</v>
      </c>
      <c r="U6710" s="1"/>
      <c r="V6710" s="1" t="s">
        <v>7297</v>
      </c>
      <c r="W6710" s="1" t="s">
        <v>6826</v>
      </c>
    </row>
    <row r="6711" spans="1:23" x14ac:dyDescent="0.25">
      <c r="A6711" s="1">
        <v>1013125</v>
      </c>
      <c r="B6711" s="5" t="str">
        <f>VLOOKUP(H6711,'FIPS Basin X-walk'!$A$2:$F$3224,6,FALSE)</f>
        <v>Appalachian Basin</v>
      </c>
      <c r="C6711" s="1" t="s">
        <v>18242</v>
      </c>
      <c r="D6711" s="1"/>
      <c r="E6711" s="1"/>
      <c r="F6711" s="1" t="s">
        <v>18243</v>
      </c>
      <c r="G6711" s="1" t="s">
        <v>18239</v>
      </c>
      <c r="H6711" s="1">
        <v>39155</v>
      </c>
      <c r="I6711" s="1">
        <v>1013125</v>
      </c>
      <c r="J6711" s="1">
        <v>41.185878000000002</v>
      </c>
      <c r="K6711" s="1">
        <v>-80.857487000000006</v>
      </c>
      <c r="L6711" s="1"/>
      <c r="M6711" s="1" t="s">
        <v>1542</v>
      </c>
      <c r="N6711" s="1" t="s">
        <v>17708</v>
      </c>
      <c r="O6711" s="1">
        <v>2022</v>
      </c>
      <c r="P6711" s="1">
        <v>44481</v>
      </c>
      <c r="Q6711" s="1" t="s">
        <v>26608</v>
      </c>
      <c r="R6711" s="1"/>
      <c r="S6711" s="1" t="s">
        <v>24753</v>
      </c>
      <c r="T6711" s="1" t="s">
        <v>6826</v>
      </c>
      <c r="U6711" s="1"/>
      <c r="V6711" s="1" t="s">
        <v>18244</v>
      </c>
      <c r="W6711" s="1" t="s">
        <v>6826</v>
      </c>
    </row>
    <row r="6712" spans="1:23" x14ac:dyDescent="0.25">
      <c r="A6712" s="1">
        <v>1013022</v>
      </c>
      <c r="B6712" s="5" t="str">
        <f>VLOOKUP(H6712,'FIPS Basin X-walk'!$A$2:$F$3224,6,FALSE)</f>
        <v>Appalachian Basin</v>
      </c>
      <c r="C6712" s="1" t="s">
        <v>18247</v>
      </c>
      <c r="D6712" s="1"/>
      <c r="E6712" s="1"/>
      <c r="F6712" s="1" t="s">
        <v>18248</v>
      </c>
      <c r="G6712" s="1" t="s">
        <v>18239</v>
      </c>
      <c r="H6712" s="1">
        <v>39155</v>
      </c>
      <c r="I6712" s="1">
        <v>1013022</v>
      </c>
      <c r="J6712" s="1">
        <v>41.186520000000002</v>
      </c>
      <c r="K6712" s="1">
        <v>-80.782979999999995</v>
      </c>
      <c r="L6712" s="1"/>
      <c r="M6712" s="1" t="s">
        <v>1542</v>
      </c>
      <c r="N6712" s="1" t="s">
        <v>17708</v>
      </c>
      <c r="O6712" s="1">
        <v>2022</v>
      </c>
      <c r="P6712" s="1">
        <v>44446</v>
      </c>
      <c r="Q6712" s="1" t="s">
        <v>18249</v>
      </c>
      <c r="R6712" s="1"/>
      <c r="S6712" s="1" t="s">
        <v>25431</v>
      </c>
      <c r="T6712" s="1" t="s">
        <v>6826</v>
      </c>
      <c r="U6712" s="1"/>
      <c r="V6712" s="1" t="s">
        <v>8741</v>
      </c>
      <c r="W6712" s="1" t="s">
        <v>6826</v>
      </c>
    </row>
    <row r="6713" spans="1:23" x14ac:dyDescent="0.25">
      <c r="A6713" s="1">
        <v>1003380</v>
      </c>
      <c r="B6713" s="5" t="str">
        <f>VLOOKUP(H6713,'FIPS Basin X-walk'!$A$2:$F$3224,6,FALSE)</f>
        <v>Appalachian Basin</v>
      </c>
      <c r="C6713" s="1" t="s">
        <v>18245</v>
      </c>
      <c r="D6713" s="1"/>
      <c r="E6713" s="1"/>
      <c r="F6713" s="1" t="s">
        <v>14429</v>
      </c>
      <c r="G6713" s="1" t="s">
        <v>18239</v>
      </c>
      <c r="H6713" s="1">
        <v>39155</v>
      </c>
      <c r="I6713" s="1">
        <v>1003380</v>
      </c>
      <c r="J6713" s="1">
        <v>41.211241999999999</v>
      </c>
      <c r="K6713" s="1">
        <v>-80.816820000000007</v>
      </c>
      <c r="L6713" s="1"/>
      <c r="M6713" s="1" t="s">
        <v>1542</v>
      </c>
      <c r="N6713" s="1" t="s">
        <v>17708</v>
      </c>
      <c r="O6713" s="1">
        <v>2022</v>
      </c>
      <c r="P6713" s="1">
        <v>44481</v>
      </c>
      <c r="Q6713" s="1" t="s">
        <v>18246</v>
      </c>
      <c r="R6713" s="1"/>
      <c r="S6713" s="1" t="s">
        <v>24423</v>
      </c>
      <c r="T6713" s="1" t="s">
        <v>6826</v>
      </c>
      <c r="U6713" s="1"/>
      <c r="V6713" s="1" t="s">
        <v>10904</v>
      </c>
      <c r="W6713" s="1" t="s">
        <v>6826</v>
      </c>
    </row>
    <row r="6714" spans="1:23" x14ac:dyDescent="0.25">
      <c r="A6714" s="1">
        <v>1013257</v>
      </c>
      <c r="B6714" s="5" t="str">
        <f>VLOOKUP(H6714,'FIPS Basin X-walk'!$A$2:$F$3224,6,FALSE)</f>
        <v>Appalachian Basin</v>
      </c>
      <c r="C6714" s="1" t="s">
        <v>18238</v>
      </c>
      <c r="D6714" s="1"/>
      <c r="E6714" s="1"/>
      <c r="F6714" s="1" t="s">
        <v>1588</v>
      </c>
      <c r="G6714" s="1" t="s">
        <v>18239</v>
      </c>
      <c r="H6714" s="1">
        <v>39155</v>
      </c>
      <c r="I6714" s="1">
        <v>1013257</v>
      </c>
      <c r="J6714" s="1">
        <v>41.150018000000003</v>
      </c>
      <c r="K6714" s="1">
        <v>-80.851856999999995</v>
      </c>
      <c r="L6714" s="1"/>
      <c r="M6714" s="1" t="s">
        <v>1542</v>
      </c>
      <c r="N6714" s="1" t="s">
        <v>17708</v>
      </c>
      <c r="O6714" s="1">
        <v>2022</v>
      </c>
      <c r="P6714" s="1">
        <v>44481</v>
      </c>
      <c r="Q6714" s="1" t="s">
        <v>18240</v>
      </c>
      <c r="R6714" s="1"/>
      <c r="S6714" s="1" t="s">
        <v>24355</v>
      </c>
      <c r="T6714" s="1" t="s">
        <v>6828</v>
      </c>
      <c r="U6714" s="1"/>
      <c r="V6714" s="1" t="s">
        <v>18241</v>
      </c>
      <c r="W6714" s="1" t="s">
        <v>6828</v>
      </c>
    </row>
    <row r="6715" spans="1:23" x14ac:dyDescent="0.25">
      <c r="A6715" s="1">
        <v>1007904</v>
      </c>
      <c r="B6715" s="5" t="str">
        <f>VLOOKUP(H6715,'FIPS Basin X-walk'!$A$2:$F$3224,6,FALSE)</f>
        <v>San Joaquin Basin</v>
      </c>
      <c r="C6715" s="1" t="s">
        <v>8149</v>
      </c>
      <c r="D6715" s="1"/>
      <c r="E6715" s="1"/>
      <c r="F6715" s="1" t="s">
        <v>8150</v>
      </c>
      <c r="G6715" s="1" t="s">
        <v>9020</v>
      </c>
      <c r="H6715" s="1">
        <v>6107</v>
      </c>
      <c r="I6715" s="1">
        <v>1007904</v>
      </c>
      <c r="J6715" s="1">
        <v>36.490310000000001</v>
      </c>
      <c r="K6715" s="1">
        <v>-119.53397099999999</v>
      </c>
      <c r="L6715" s="1"/>
      <c r="M6715" s="1" t="s">
        <v>1489</v>
      </c>
      <c r="N6715" s="1" t="s">
        <v>8033</v>
      </c>
      <c r="O6715" s="1">
        <v>2022</v>
      </c>
      <c r="P6715" s="1">
        <v>93631</v>
      </c>
      <c r="Q6715" s="1" t="s">
        <v>8151</v>
      </c>
      <c r="R6715" s="1"/>
      <c r="S6715" s="1" t="s">
        <v>24476</v>
      </c>
      <c r="T6715" s="1" t="s">
        <v>6826</v>
      </c>
      <c r="U6715" s="1"/>
      <c r="V6715" s="1" t="s">
        <v>6889</v>
      </c>
      <c r="W6715" s="1" t="s">
        <v>6826</v>
      </c>
    </row>
    <row r="6716" spans="1:23" x14ac:dyDescent="0.25">
      <c r="A6716" s="1">
        <v>1004685</v>
      </c>
      <c r="B6716" s="5" t="str">
        <f>VLOOKUP(H6716,'FIPS Basin X-walk'!$A$2:$F$3224,6,FALSE)</f>
        <v>San Joaquin Basin</v>
      </c>
      <c r="C6716" s="1" t="s">
        <v>9026</v>
      </c>
      <c r="D6716" s="1"/>
      <c r="E6716" s="1"/>
      <c r="F6716" s="1" t="s">
        <v>9027</v>
      </c>
      <c r="G6716" s="1" t="s">
        <v>9020</v>
      </c>
      <c r="H6716" s="1">
        <v>6107</v>
      </c>
      <c r="I6716" s="1">
        <v>1004685</v>
      </c>
      <c r="J6716" s="1">
        <v>36.000833</v>
      </c>
      <c r="K6716" s="1">
        <v>-119.302222</v>
      </c>
      <c r="L6716" s="1"/>
      <c r="M6716" s="1" t="s">
        <v>1489</v>
      </c>
      <c r="N6716" s="1" t="s">
        <v>8033</v>
      </c>
      <c r="O6716" s="1">
        <v>2022</v>
      </c>
      <c r="P6716" s="1">
        <v>93256</v>
      </c>
      <c r="Q6716" s="1" t="s">
        <v>25367</v>
      </c>
      <c r="R6716" s="1" t="s">
        <v>24395</v>
      </c>
      <c r="S6716" s="1" t="s">
        <v>24355</v>
      </c>
      <c r="T6716" s="1" t="s">
        <v>6828</v>
      </c>
      <c r="U6716" s="1"/>
      <c r="V6716" s="1" t="s">
        <v>25368</v>
      </c>
      <c r="W6716" s="1" t="s">
        <v>6826</v>
      </c>
    </row>
    <row r="6717" spans="1:23" x14ac:dyDescent="0.25">
      <c r="A6717" s="1">
        <v>1004403</v>
      </c>
      <c r="B6717" s="5" t="str">
        <f>VLOOKUP(H6717,'FIPS Basin X-walk'!$A$2:$F$3224,6,FALSE)</f>
        <v>San Joaquin Basin</v>
      </c>
      <c r="C6717" s="1" t="s">
        <v>9031</v>
      </c>
      <c r="D6717" s="1"/>
      <c r="E6717" s="1"/>
      <c r="F6717" s="1" t="s">
        <v>9032</v>
      </c>
      <c r="G6717" s="1" t="s">
        <v>9020</v>
      </c>
      <c r="H6717" s="1">
        <v>6107</v>
      </c>
      <c r="I6717" s="1">
        <v>1004403</v>
      </c>
      <c r="J6717" s="1">
        <v>36.019500000000001</v>
      </c>
      <c r="K6717" s="1">
        <v>-119.1032</v>
      </c>
      <c r="L6717" s="1"/>
      <c r="M6717" s="1" t="s">
        <v>1489</v>
      </c>
      <c r="N6717" s="1" t="s">
        <v>8033</v>
      </c>
      <c r="O6717" s="1">
        <v>2022</v>
      </c>
      <c r="P6717" s="1">
        <v>93257</v>
      </c>
      <c r="Q6717" s="1" t="s">
        <v>9033</v>
      </c>
      <c r="R6717" s="1"/>
      <c r="S6717" s="1" t="s">
        <v>24358</v>
      </c>
      <c r="T6717" s="1" t="s">
        <v>6826</v>
      </c>
      <c r="U6717" s="1"/>
      <c r="V6717" s="1" t="s">
        <v>9025</v>
      </c>
      <c r="W6717" s="1" t="s">
        <v>6826</v>
      </c>
    </row>
    <row r="6718" spans="1:23" x14ac:dyDescent="0.25">
      <c r="A6718" s="1">
        <v>1005657</v>
      </c>
      <c r="B6718" s="5" t="str">
        <f>VLOOKUP(H6718,'FIPS Basin X-walk'!$A$2:$F$3224,6,FALSE)</f>
        <v>San Joaquin Basin</v>
      </c>
      <c r="C6718" s="1" t="s">
        <v>9034</v>
      </c>
      <c r="D6718" s="1"/>
      <c r="E6718" s="1"/>
      <c r="F6718" s="1" t="s">
        <v>9035</v>
      </c>
      <c r="G6718" s="1" t="s">
        <v>9020</v>
      </c>
      <c r="H6718" s="1">
        <v>6107</v>
      </c>
      <c r="I6718" s="1">
        <v>1005657</v>
      </c>
      <c r="J6718" s="1">
        <v>36.009399999999999</v>
      </c>
      <c r="K6718" s="1">
        <v>-119.30540000000001</v>
      </c>
      <c r="L6718" s="1" t="s">
        <v>24870</v>
      </c>
      <c r="M6718" s="1" t="s">
        <v>1489</v>
      </c>
      <c r="N6718" s="1" t="s">
        <v>8033</v>
      </c>
      <c r="O6718" s="1">
        <v>2022</v>
      </c>
      <c r="P6718" s="1">
        <v>93272</v>
      </c>
      <c r="Q6718" s="1" t="s">
        <v>9036</v>
      </c>
      <c r="R6718" s="1" t="s">
        <v>25007</v>
      </c>
      <c r="S6718" s="1" t="s">
        <v>24475</v>
      </c>
      <c r="T6718" s="1" t="s">
        <v>6828</v>
      </c>
      <c r="U6718" s="1"/>
      <c r="V6718" s="1" t="s">
        <v>8138</v>
      </c>
      <c r="W6718" s="1" t="s">
        <v>6826</v>
      </c>
    </row>
    <row r="6719" spans="1:23" x14ac:dyDescent="0.25">
      <c r="A6719" s="1">
        <v>1002230</v>
      </c>
      <c r="B6719" s="5" t="str">
        <f>VLOOKUP(H6719,'FIPS Basin X-walk'!$A$2:$F$3224,6,FALSE)</f>
        <v>San Joaquin Basin</v>
      </c>
      <c r="C6719" s="1" t="s">
        <v>9028</v>
      </c>
      <c r="D6719" s="1"/>
      <c r="E6719" s="1"/>
      <c r="F6719" s="1" t="s">
        <v>9019</v>
      </c>
      <c r="G6719" s="1" t="s">
        <v>9020</v>
      </c>
      <c r="H6719" s="1">
        <v>6107</v>
      </c>
      <c r="I6719" s="1">
        <v>1002230</v>
      </c>
      <c r="J6719" s="1">
        <v>36.182099999999998</v>
      </c>
      <c r="K6719" s="1">
        <v>-119.33512</v>
      </c>
      <c r="L6719" s="1" t="s">
        <v>24870</v>
      </c>
      <c r="M6719" s="1" t="s">
        <v>1489</v>
      </c>
      <c r="N6719" s="1" t="s">
        <v>8033</v>
      </c>
      <c r="O6719" s="1">
        <v>2022</v>
      </c>
      <c r="P6719" s="1">
        <v>93274</v>
      </c>
      <c r="Q6719" s="1" t="s">
        <v>9029</v>
      </c>
      <c r="R6719" s="1" t="s">
        <v>24475</v>
      </c>
      <c r="S6719" s="1" t="s">
        <v>24754</v>
      </c>
      <c r="T6719" s="1" t="s">
        <v>6826</v>
      </c>
      <c r="U6719" s="1"/>
      <c r="V6719" s="1" t="s">
        <v>9030</v>
      </c>
      <c r="W6719" s="1" t="s">
        <v>6826</v>
      </c>
    </row>
    <row r="6720" spans="1:23" x14ac:dyDescent="0.25">
      <c r="A6720" s="1">
        <v>1002874</v>
      </c>
      <c r="B6720" s="5" t="str">
        <f>VLOOKUP(H6720,'FIPS Basin X-walk'!$A$2:$F$3224,6,FALSE)</f>
        <v>San Joaquin Basin</v>
      </c>
      <c r="C6720" s="1" t="s">
        <v>9018</v>
      </c>
      <c r="D6720" s="1"/>
      <c r="E6720" s="1"/>
      <c r="F6720" s="1" t="s">
        <v>9019</v>
      </c>
      <c r="G6720" s="1" t="s">
        <v>9020</v>
      </c>
      <c r="H6720" s="1">
        <v>6107</v>
      </c>
      <c r="I6720" s="1">
        <v>1002874</v>
      </c>
      <c r="J6720" s="1">
        <v>36.20458</v>
      </c>
      <c r="K6720" s="1">
        <v>-119.34263</v>
      </c>
      <c r="L6720" s="1"/>
      <c r="M6720" s="1" t="s">
        <v>1489</v>
      </c>
      <c r="N6720" s="1" t="s">
        <v>8033</v>
      </c>
      <c r="O6720" s="1">
        <v>2022</v>
      </c>
      <c r="P6720" s="1">
        <v>93274</v>
      </c>
      <c r="Q6720" s="1" t="s">
        <v>9021</v>
      </c>
      <c r="R6720" s="1" t="s">
        <v>25007</v>
      </c>
      <c r="S6720" s="1" t="s">
        <v>24475</v>
      </c>
      <c r="T6720" s="1" t="s">
        <v>6826</v>
      </c>
      <c r="U6720" s="1"/>
      <c r="V6720" s="1" t="s">
        <v>9022</v>
      </c>
      <c r="W6720" s="1" t="s">
        <v>6826</v>
      </c>
    </row>
    <row r="6721" spans="1:23" x14ac:dyDescent="0.25">
      <c r="A6721" s="1">
        <v>1004402</v>
      </c>
      <c r="B6721" s="5" t="str">
        <f>VLOOKUP(H6721,'FIPS Basin X-walk'!$A$2:$F$3224,6,FALSE)</f>
        <v>San Joaquin Basin</v>
      </c>
      <c r="C6721" s="1" t="s">
        <v>9023</v>
      </c>
      <c r="D6721" s="1"/>
      <c r="E6721" s="1"/>
      <c r="F6721" s="1" t="s">
        <v>1718</v>
      </c>
      <c r="G6721" s="1" t="s">
        <v>9020</v>
      </c>
      <c r="H6721" s="1">
        <v>6107</v>
      </c>
      <c r="I6721" s="1">
        <v>1004402</v>
      </c>
      <c r="J6721" s="1">
        <v>36.149099999999997</v>
      </c>
      <c r="K6721" s="1">
        <v>-119.2289</v>
      </c>
      <c r="L6721" s="1"/>
      <c r="M6721" s="1" t="s">
        <v>1489</v>
      </c>
      <c r="N6721" s="1" t="s">
        <v>8033</v>
      </c>
      <c r="O6721" s="1">
        <v>2022</v>
      </c>
      <c r="P6721" s="1">
        <v>93274</v>
      </c>
      <c r="Q6721" s="1" t="s">
        <v>9024</v>
      </c>
      <c r="R6721" s="1"/>
      <c r="S6721" s="1" t="s">
        <v>24358</v>
      </c>
      <c r="T6721" s="1" t="s">
        <v>6826</v>
      </c>
      <c r="U6721" s="1"/>
      <c r="V6721" s="1" t="s">
        <v>9025</v>
      </c>
      <c r="W6721" s="1" t="s">
        <v>6826</v>
      </c>
    </row>
    <row r="6722" spans="1:23" x14ac:dyDescent="0.25">
      <c r="A6722" s="1">
        <v>1004548</v>
      </c>
      <c r="B6722" s="5" t="str">
        <f>VLOOKUP(H6722,'FIPS Basin X-walk'!$A$2:$F$3224,6,FALSE)</f>
        <v>San Joaquin Basin</v>
      </c>
      <c r="C6722" s="1" t="s">
        <v>9040</v>
      </c>
      <c r="D6722" s="1"/>
      <c r="E6722" s="1"/>
      <c r="F6722" s="1" t="s">
        <v>9041</v>
      </c>
      <c r="G6722" s="1" t="s">
        <v>9020</v>
      </c>
      <c r="H6722" s="1">
        <v>6107</v>
      </c>
      <c r="I6722" s="1">
        <v>1004548</v>
      </c>
      <c r="J6722" s="1">
        <v>36.387970000000003</v>
      </c>
      <c r="K6722" s="1">
        <v>-119.39476000000001</v>
      </c>
      <c r="L6722" s="1"/>
      <c r="M6722" s="1" t="s">
        <v>1489</v>
      </c>
      <c r="N6722" s="1" t="s">
        <v>8033</v>
      </c>
      <c r="O6722" s="1">
        <v>2022</v>
      </c>
      <c r="P6722" s="1">
        <v>93291</v>
      </c>
      <c r="Q6722" s="1" t="s">
        <v>9042</v>
      </c>
      <c r="R6722" s="1"/>
      <c r="S6722" s="1" t="s">
        <v>24358</v>
      </c>
      <c r="T6722" s="1" t="s">
        <v>6826</v>
      </c>
      <c r="U6722" s="1"/>
      <c r="V6722" s="1" t="s">
        <v>9025</v>
      </c>
      <c r="W6722" s="1" t="s">
        <v>6826</v>
      </c>
    </row>
    <row r="6723" spans="1:23" x14ac:dyDescent="0.25">
      <c r="A6723" s="1">
        <v>1005659</v>
      </c>
      <c r="B6723" s="5" t="str">
        <f>VLOOKUP(H6723,'FIPS Basin X-walk'!$A$2:$F$3224,6,FALSE)</f>
        <v>San Joaquin Basin</v>
      </c>
      <c r="C6723" s="1" t="s">
        <v>9037</v>
      </c>
      <c r="D6723" s="1"/>
      <c r="E6723" s="1"/>
      <c r="F6723" s="1" t="s">
        <v>9038</v>
      </c>
      <c r="G6723" s="1" t="s">
        <v>9020</v>
      </c>
      <c r="H6723" s="1">
        <v>6107</v>
      </c>
      <c r="I6723" s="1">
        <v>1005659</v>
      </c>
      <c r="J6723" s="1">
        <v>36.342230000000001</v>
      </c>
      <c r="K6723" s="1">
        <v>-119.39454000000001</v>
      </c>
      <c r="L6723" s="1" t="s">
        <v>24870</v>
      </c>
      <c r="M6723" s="1" t="s">
        <v>1489</v>
      </c>
      <c r="N6723" s="1" t="s">
        <v>8033</v>
      </c>
      <c r="O6723" s="1">
        <v>2022</v>
      </c>
      <c r="P6723" s="1">
        <v>93291</v>
      </c>
      <c r="Q6723" s="1" t="s">
        <v>9039</v>
      </c>
      <c r="R6723" s="1" t="s">
        <v>25007</v>
      </c>
      <c r="S6723" s="1" t="s">
        <v>24475</v>
      </c>
      <c r="T6723" s="1" t="s">
        <v>6826</v>
      </c>
      <c r="U6723" s="1"/>
      <c r="V6723" s="1" t="s">
        <v>8138</v>
      </c>
      <c r="W6723" s="1" t="s">
        <v>6826</v>
      </c>
    </row>
    <row r="6724" spans="1:23" x14ac:dyDescent="0.25">
      <c r="A6724" s="1">
        <v>1010701</v>
      </c>
      <c r="B6724" s="5" t="str">
        <f>VLOOKUP(H6724,'FIPS Basin X-walk'!$A$2:$F$3224,6,FALSE)</f>
        <v>Chautauqua Platform</v>
      </c>
      <c r="C6724" s="1" t="s">
        <v>23846</v>
      </c>
      <c r="D6724" s="1"/>
      <c r="E6724" s="1"/>
      <c r="F6724" s="1" t="s">
        <v>18717</v>
      </c>
      <c r="G6724" s="1" t="s">
        <v>1539</v>
      </c>
      <c r="H6724" s="1">
        <v>40143</v>
      </c>
      <c r="I6724" s="1">
        <v>1010701</v>
      </c>
      <c r="J6724" s="1">
        <v>36.15307</v>
      </c>
      <c r="K6724" s="1">
        <v>-95.989429999999999</v>
      </c>
      <c r="L6724" s="1"/>
      <c r="M6724" s="1" t="s">
        <v>1495</v>
      </c>
      <c r="N6724" s="1" t="s">
        <v>9115</v>
      </c>
      <c r="O6724" s="1">
        <v>2022</v>
      </c>
      <c r="P6724" s="1">
        <v>73717</v>
      </c>
      <c r="Q6724" s="1" t="s">
        <v>26265</v>
      </c>
      <c r="R6724" s="1"/>
      <c r="S6724" s="1">
        <v>211120</v>
      </c>
      <c r="T6724" s="1" t="s">
        <v>6826</v>
      </c>
      <c r="U6724" s="1"/>
      <c r="V6724" s="1" t="s">
        <v>23847</v>
      </c>
      <c r="W6724" s="1" t="s">
        <v>6826</v>
      </c>
    </row>
    <row r="6725" spans="1:23" x14ac:dyDescent="0.25">
      <c r="A6725" s="1">
        <v>1009860</v>
      </c>
      <c r="B6725" s="5" t="str">
        <f>VLOOKUP(H6725,'FIPS Basin X-walk'!$A$2:$F$3224,6,FALSE)</f>
        <v>Chautauqua Platform</v>
      </c>
      <c r="C6725" s="1" t="s">
        <v>26157</v>
      </c>
      <c r="D6725" s="1"/>
      <c r="E6725" s="1"/>
      <c r="F6725" s="1" t="s">
        <v>9151</v>
      </c>
      <c r="G6725" s="1" t="s">
        <v>1539</v>
      </c>
      <c r="H6725" s="1">
        <v>40143</v>
      </c>
      <c r="I6725" s="1">
        <v>1009860</v>
      </c>
      <c r="J6725" s="1">
        <v>36.133279999999999</v>
      </c>
      <c r="K6725" s="1">
        <v>-95.967259999999996</v>
      </c>
      <c r="L6725" s="1"/>
      <c r="M6725" s="1" t="s">
        <v>1485</v>
      </c>
      <c r="N6725" s="1" t="s">
        <v>9148</v>
      </c>
      <c r="O6725" s="1">
        <v>2022</v>
      </c>
      <c r="P6725" s="1">
        <v>76107</v>
      </c>
      <c r="Q6725" s="1" t="s">
        <v>999</v>
      </c>
      <c r="R6725" s="1">
        <v>211120</v>
      </c>
      <c r="S6725" s="1">
        <v>211130</v>
      </c>
      <c r="T6725" s="1" t="s">
        <v>6826</v>
      </c>
      <c r="U6725" s="1"/>
      <c r="V6725" s="1" t="s">
        <v>18693</v>
      </c>
      <c r="W6725" s="1" t="s">
        <v>6826</v>
      </c>
    </row>
    <row r="6726" spans="1:23" x14ac:dyDescent="0.25">
      <c r="A6726" s="1">
        <v>1012437</v>
      </c>
      <c r="B6726" s="5" t="str">
        <f>VLOOKUP(H6726,'FIPS Basin X-walk'!$A$2:$F$3224,6,FALSE)</f>
        <v>Chautauqua Platform</v>
      </c>
      <c r="C6726" s="1" t="s">
        <v>26157</v>
      </c>
      <c r="D6726" s="1"/>
      <c r="E6726" s="1"/>
      <c r="F6726" s="1" t="s">
        <v>9151</v>
      </c>
      <c r="G6726" s="1" t="s">
        <v>1539</v>
      </c>
      <c r="H6726" s="1">
        <v>40143</v>
      </c>
      <c r="I6726" s="1">
        <v>1012437</v>
      </c>
      <c r="J6726" s="1">
        <v>36.159288199999999</v>
      </c>
      <c r="K6726" s="1">
        <v>-95.996478300000007</v>
      </c>
      <c r="L6726" s="1"/>
      <c r="M6726" s="1" t="s">
        <v>1485</v>
      </c>
      <c r="N6726" s="1" t="s">
        <v>9148</v>
      </c>
      <c r="O6726" s="1">
        <v>2022</v>
      </c>
      <c r="P6726" s="1">
        <v>76107</v>
      </c>
      <c r="Q6726" s="1" t="s">
        <v>1047</v>
      </c>
      <c r="R6726" s="1">
        <v>211130</v>
      </c>
      <c r="S6726" s="1">
        <v>211120</v>
      </c>
      <c r="T6726" s="1" t="s">
        <v>6826</v>
      </c>
      <c r="U6726" s="1"/>
      <c r="V6726" s="1" t="s">
        <v>18693</v>
      </c>
      <c r="W6726" s="1" t="s">
        <v>6826</v>
      </c>
    </row>
    <row r="6727" spans="1:23" x14ac:dyDescent="0.25">
      <c r="A6727" s="1">
        <v>1013601</v>
      </c>
      <c r="B6727" s="5" t="str">
        <f>VLOOKUP(H6727,'FIPS Basin X-walk'!$A$2:$F$3224,6,FALSE)</f>
        <v>Chautauqua Platform</v>
      </c>
      <c r="C6727" s="1" t="s">
        <v>26157</v>
      </c>
      <c r="D6727" s="1"/>
      <c r="E6727" s="1"/>
      <c r="F6727" s="1" t="s">
        <v>9151</v>
      </c>
      <c r="G6727" s="1" t="s">
        <v>1539</v>
      </c>
      <c r="H6727" s="1">
        <v>40143</v>
      </c>
      <c r="I6727" s="1">
        <v>1013601</v>
      </c>
      <c r="J6727" s="1">
        <v>36.153517000000001</v>
      </c>
      <c r="K6727" s="1">
        <v>-95.992115999999996</v>
      </c>
      <c r="L6727" s="1"/>
      <c r="M6727" s="1" t="s">
        <v>1485</v>
      </c>
      <c r="N6727" s="1" t="s">
        <v>9148</v>
      </c>
      <c r="O6727" s="1">
        <v>2022</v>
      </c>
      <c r="P6727" s="1">
        <v>76107</v>
      </c>
      <c r="Q6727" s="1" t="s">
        <v>1091</v>
      </c>
      <c r="R6727" s="1">
        <v>211130</v>
      </c>
      <c r="S6727" s="1">
        <v>211120</v>
      </c>
      <c r="T6727" s="1" t="s">
        <v>6826</v>
      </c>
      <c r="U6727" s="1"/>
      <c r="V6727" s="1" t="s">
        <v>18693</v>
      </c>
      <c r="W6727" s="1" t="s">
        <v>6826</v>
      </c>
    </row>
    <row r="6728" spans="1:23" x14ac:dyDescent="0.25">
      <c r="A6728" s="1">
        <v>1008632</v>
      </c>
      <c r="B6728" s="5" t="str">
        <f>VLOOKUP(H6728,'FIPS Basin X-walk'!$A$2:$F$3224,6,FALSE)</f>
        <v>Chautauqua Platform</v>
      </c>
      <c r="C6728" s="1" t="s">
        <v>18695</v>
      </c>
      <c r="D6728" s="1"/>
      <c r="E6728" s="1"/>
      <c r="F6728" s="1" t="s">
        <v>1484</v>
      </c>
      <c r="G6728" s="1" t="s">
        <v>1539</v>
      </c>
      <c r="H6728" s="1">
        <v>40143</v>
      </c>
      <c r="I6728" s="1">
        <v>1008632</v>
      </c>
      <c r="J6728" s="1">
        <v>36.061354600000001</v>
      </c>
      <c r="K6728" s="1">
        <v>-95.9515399</v>
      </c>
      <c r="L6728" s="1"/>
      <c r="M6728" s="1" t="s">
        <v>1485</v>
      </c>
      <c r="N6728" s="1" t="s">
        <v>9148</v>
      </c>
      <c r="O6728" s="1">
        <v>2022</v>
      </c>
      <c r="P6728" s="1">
        <v>77079</v>
      </c>
      <c r="Q6728" s="1" t="s">
        <v>26020</v>
      </c>
      <c r="R6728" s="1"/>
      <c r="S6728" s="1">
        <v>211130</v>
      </c>
      <c r="T6728" s="1" t="s">
        <v>6826</v>
      </c>
      <c r="U6728" s="1"/>
      <c r="V6728" s="1" t="s">
        <v>7461</v>
      </c>
      <c r="W6728" s="1" t="s">
        <v>6826</v>
      </c>
    </row>
    <row r="6729" spans="1:23" x14ac:dyDescent="0.25">
      <c r="A6729" s="1">
        <v>1008700</v>
      </c>
      <c r="B6729" s="5" t="str">
        <f>VLOOKUP(H6729,'FIPS Basin X-walk'!$A$2:$F$3224,6,FALSE)</f>
        <v>Chautauqua Platform</v>
      </c>
      <c r="C6729" s="1" t="s">
        <v>26026</v>
      </c>
      <c r="D6729" s="1"/>
      <c r="E6729" s="1"/>
      <c r="F6729" s="1" t="s">
        <v>1484</v>
      </c>
      <c r="G6729" s="1" t="s">
        <v>1539</v>
      </c>
      <c r="H6729" s="1">
        <v>40143</v>
      </c>
      <c r="I6729" s="1">
        <v>1008700</v>
      </c>
      <c r="J6729" s="1">
        <v>36.151561000000001</v>
      </c>
      <c r="K6729" s="1">
        <v>-95.989756</v>
      </c>
      <c r="L6729" s="1"/>
      <c r="M6729" s="1" t="s">
        <v>1485</v>
      </c>
      <c r="N6729" s="1" t="s">
        <v>9148</v>
      </c>
      <c r="O6729" s="1">
        <v>2022</v>
      </c>
      <c r="P6729" s="1">
        <v>77024</v>
      </c>
      <c r="Q6729" s="1" t="s">
        <v>26027</v>
      </c>
      <c r="R6729" s="1">
        <v>211130</v>
      </c>
      <c r="S6729" s="1">
        <v>211120</v>
      </c>
      <c r="T6729" s="1" t="s">
        <v>6826</v>
      </c>
      <c r="U6729" s="1"/>
      <c r="V6729" s="1" t="s">
        <v>26005</v>
      </c>
      <c r="W6729" s="1" t="s">
        <v>6826</v>
      </c>
    </row>
    <row r="6730" spans="1:23" x14ac:dyDescent="0.25">
      <c r="A6730" s="1">
        <v>1008702</v>
      </c>
      <c r="B6730" s="5" t="str">
        <f>VLOOKUP(H6730,'FIPS Basin X-walk'!$A$2:$F$3224,6,FALSE)</f>
        <v>Chautauqua Platform</v>
      </c>
      <c r="C6730" s="1" t="s">
        <v>26026</v>
      </c>
      <c r="D6730" s="1"/>
      <c r="E6730" s="1"/>
      <c r="F6730" s="1" t="s">
        <v>1484</v>
      </c>
      <c r="G6730" s="1" t="s">
        <v>1539</v>
      </c>
      <c r="H6730" s="1">
        <v>40143</v>
      </c>
      <c r="I6730" s="1">
        <v>1008702</v>
      </c>
      <c r="J6730" s="1">
        <v>36.151561000000001</v>
      </c>
      <c r="K6730" s="1">
        <v>-95.989756</v>
      </c>
      <c r="L6730" s="1"/>
      <c r="M6730" s="1" t="s">
        <v>1485</v>
      </c>
      <c r="N6730" s="1" t="s">
        <v>9148</v>
      </c>
      <c r="O6730" s="1">
        <v>2022</v>
      </c>
      <c r="P6730" s="1">
        <v>77024</v>
      </c>
      <c r="Q6730" s="1" t="s">
        <v>26028</v>
      </c>
      <c r="R6730" s="1">
        <v>211130</v>
      </c>
      <c r="S6730" s="1">
        <v>211120</v>
      </c>
      <c r="T6730" s="1" t="s">
        <v>6826</v>
      </c>
      <c r="U6730" s="1"/>
      <c r="V6730" s="1" t="s">
        <v>26005</v>
      </c>
      <c r="W6730" s="1" t="s">
        <v>6826</v>
      </c>
    </row>
    <row r="6731" spans="1:23" x14ac:dyDescent="0.25">
      <c r="A6731" s="1">
        <v>1000998</v>
      </c>
      <c r="B6731" s="5" t="str">
        <f>VLOOKUP(H6731,'FIPS Basin X-walk'!$A$2:$F$3224,6,FALSE)</f>
        <v>Chautauqua Platform</v>
      </c>
      <c r="C6731" s="1" t="s">
        <v>18673</v>
      </c>
      <c r="D6731" s="1"/>
      <c r="E6731" s="1"/>
      <c r="F6731" s="1" t="s">
        <v>18674</v>
      </c>
      <c r="G6731" s="1" t="s">
        <v>1539</v>
      </c>
      <c r="H6731" s="1">
        <v>40143</v>
      </c>
      <c r="I6731" s="1">
        <v>1000998</v>
      </c>
      <c r="J6731" s="1">
        <v>35.997799999999998</v>
      </c>
      <c r="K6731" s="1">
        <v>-95.956699999999998</v>
      </c>
      <c r="L6731" s="1"/>
      <c r="M6731" s="1" t="s">
        <v>1495</v>
      </c>
      <c r="N6731" s="1" t="s">
        <v>9115</v>
      </c>
      <c r="O6731" s="1">
        <v>2022</v>
      </c>
      <c r="P6731" s="1">
        <v>74037</v>
      </c>
      <c r="Q6731" s="1" t="s">
        <v>18675</v>
      </c>
      <c r="R6731" s="1"/>
      <c r="S6731" s="1" t="s">
        <v>24355</v>
      </c>
      <c r="T6731" s="1" t="s">
        <v>6826</v>
      </c>
      <c r="U6731" s="1"/>
      <c r="V6731" s="1" t="s">
        <v>8013</v>
      </c>
      <c r="W6731" s="1" t="s">
        <v>6828</v>
      </c>
    </row>
    <row r="6732" spans="1:23" x14ac:dyDescent="0.25">
      <c r="A6732" s="1">
        <v>1006981</v>
      </c>
      <c r="B6732" s="5" t="str">
        <f>VLOOKUP(H6732,'FIPS Basin X-walk'!$A$2:$F$3224,6,FALSE)</f>
        <v>Chautauqua Platform</v>
      </c>
      <c r="C6732" s="1" t="s">
        <v>18679</v>
      </c>
      <c r="D6732" s="1"/>
      <c r="E6732" s="1"/>
      <c r="F6732" s="1" t="s">
        <v>18680</v>
      </c>
      <c r="G6732" s="1" t="s">
        <v>1539</v>
      </c>
      <c r="H6732" s="1">
        <v>40143</v>
      </c>
      <c r="I6732" s="1">
        <v>1006981</v>
      </c>
      <c r="J6732" s="1">
        <v>35.9833</v>
      </c>
      <c r="K6732" s="1">
        <v>-95.934600000000003</v>
      </c>
      <c r="L6732" s="1"/>
      <c r="M6732" s="1" t="s">
        <v>1495</v>
      </c>
      <c r="N6732" s="1" t="s">
        <v>9115</v>
      </c>
      <c r="O6732" s="1">
        <v>2022</v>
      </c>
      <c r="P6732" s="1">
        <v>74037</v>
      </c>
      <c r="Q6732" s="1" t="s">
        <v>25798</v>
      </c>
      <c r="R6732" s="1"/>
      <c r="S6732" s="1" t="s">
        <v>24355</v>
      </c>
      <c r="T6732" s="1" t="s">
        <v>6826</v>
      </c>
      <c r="U6732" s="1"/>
      <c r="V6732" s="1" t="s">
        <v>18681</v>
      </c>
      <c r="W6732" s="1" t="s">
        <v>6828</v>
      </c>
    </row>
    <row r="6733" spans="1:23" x14ac:dyDescent="0.25">
      <c r="A6733" s="1">
        <v>1000864</v>
      </c>
      <c r="B6733" s="5" t="str">
        <f>VLOOKUP(H6733,'FIPS Basin X-walk'!$A$2:$F$3224,6,FALSE)</f>
        <v>Chautauqua Platform</v>
      </c>
      <c r="C6733" s="1" t="s">
        <v>18700</v>
      </c>
      <c r="D6733" s="1"/>
      <c r="E6733" s="1"/>
      <c r="F6733" s="1" t="s">
        <v>9159</v>
      </c>
      <c r="G6733" s="1" t="s">
        <v>1539</v>
      </c>
      <c r="H6733" s="1">
        <v>40143</v>
      </c>
      <c r="I6733" s="1">
        <v>1000864</v>
      </c>
      <c r="J6733" s="1">
        <v>36.112499999999997</v>
      </c>
      <c r="K6733" s="1">
        <v>-95.991699999999994</v>
      </c>
      <c r="L6733" s="1"/>
      <c r="M6733" s="1" t="s">
        <v>1495</v>
      </c>
      <c r="N6733" s="1" t="s">
        <v>9115</v>
      </c>
      <c r="O6733" s="1">
        <v>2022</v>
      </c>
      <c r="P6733" s="1">
        <v>74102</v>
      </c>
      <c r="Q6733" s="1" t="s">
        <v>1539</v>
      </c>
      <c r="R6733" s="1"/>
      <c r="S6733" s="1" t="s">
        <v>24355</v>
      </c>
      <c r="T6733" s="1" t="s">
        <v>6826</v>
      </c>
      <c r="U6733" s="1"/>
      <c r="V6733" s="1" t="s">
        <v>8013</v>
      </c>
      <c r="W6733" s="1" t="s">
        <v>6828</v>
      </c>
    </row>
    <row r="6734" spans="1:23" x14ac:dyDescent="0.25">
      <c r="A6734" s="1">
        <v>1009056</v>
      </c>
      <c r="B6734" s="5" t="str">
        <f>VLOOKUP(H6734,'FIPS Basin X-walk'!$A$2:$F$3224,6,FALSE)</f>
        <v>Chautauqua Platform</v>
      </c>
      <c r="C6734" s="1" t="s">
        <v>26064</v>
      </c>
      <c r="D6734" s="1"/>
      <c r="E6734" s="1"/>
      <c r="F6734" s="1" t="s">
        <v>1539</v>
      </c>
      <c r="G6734" s="1" t="s">
        <v>1539</v>
      </c>
      <c r="H6734" s="1">
        <v>40143</v>
      </c>
      <c r="I6734" s="1">
        <v>1009056</v>
      </c>
      <c r="J6734" s="1">
        <v>36.143317400000001</v>
      </c>
      <c r="K6734" s="1">
        <v>-95.991189700000007</v>
      </c>
      <c r="L6734" s="1"/>
      <c r="M6734" s="1" t="s">
        <v>1495</v>
      </c>
      <c r="N6734" s="1" t="s">
        <v>9115</v>
      </c>
      <c r="O6734" s="1">
        <v>2022</v>
      </c>
      <c r="P6734" s="1">
        <v>74120</v>
      </c>
      <c r="Q6734" s="1" t="s">
        <v>26065</v>
      </c>
      <c r="R6734" s="1"/>
      <c r="S6734" s="1">
        <v>211120</v>
      </c>
      <c r="T6734" s="1" t="s">
        <v>6826</v>
      </c>
      <c r="U6734" s="1"/>
      <c r="V6734" s="1" t="s">
        <v>18670</v>
      </c>
      <c r="W6734" s="1" t="s">
        <v>6826</v>
      </c>
    </row>
    <row r="6735" spans="1:23" x14ac:dyDescent="0.25">
      <c r="A6735" s="1">
        <v>1009686</v>
      </c>
      <c r="B6735" s="5" t="str">
        <f>VLOOKUP(H6735,'FIPS Basin X-walk'!$A$2:$F$3224,6,FALSE)</f>
        <v>Chautauqua Platform</v>
      </c>
      <c r="C6735" s="1" t="s">
        <v>26128</v>
      </c>
      <c r="D6735" s="1"/>
      <c r="E6735" s="1"/>
      <c r="F6735" s="1" t="s">
        <v>1539</v>
      </c>
      <c r="G6735" s="1" t="s">
        <v>1539</v>
      </c>
      <c r="H6735" s="1">
        <v>40143</v>
      </c>
      <c r="I6735" s="1">
        <v>1009686</v>
      </c>
      <c r="J6735" s="1">
        <v>36.151561000000001</v>
      </c>
      <c r="K6735" s="1">
        <v>-95.989756</v>
      </c>
      <c r="L6735" s="1"/>
      <c r="M6735" s="1" t="s">
        <v>1495</v>
      </c>
      <c r="N6735" s="1" t="s">
        <v>9115</v>
      </c>
      <c r="O6735" s="1">
        <v>2022</v>
      </c>
      <c r="P6735" s="1">
        <v>74103</v>
      </c>
      <c r="Q6735" s="1" t="s">
        <v>987</v>
      </c>
      <c r="R6735" s="1"/>
      <c r="S6735" s="1">
        <v>211130</v>
      </c>
      <c r="T6735" s="1" t="s">
        <v>6826</v>
      </c>
      <c r="U6735" s="1"/>
      <c r="V6735" s="1" t="s">
        <v>18667</v>
      </c>
      <c r="W6735" s="1" t="s">
        <v>6826</v>
      </c>
    </row>
    <row r="6736" spans="1:23" x14ac:dyDescent="0.25">
      <c r="A6736" s="1">
        <v>1012709</v>
      </c>
      <c r="B6736" s="5" t="str">
        <f>VLOOKUP(H6736,'FIPS Basin X-walk'!$A$2:$F$3224,6,FALSE)</f>
        <v>Chautauqua Platform</v>
      </c>
      <c r="C6736" s="1" t="s">
        <v>23584</v>
      </c>
      <c r="D6736" s="1"/>
      <c r="E6736" s="1"/>
      <c r="F6736" s="1" t="s">
        <v>1539</v>
      </c>
      <c r="G6736" s="1" t="s">
        <v>1539</v>
      </c>
      <c r="H6736" s="1">
        <v>40143</v>
      </c>
      <c r="I6736" s="1">
        <v>1012709</v>
      </c>
      <c r="J6736" s="1">
        <v>36.1711499588626</v>
      </c>
      <c r="K6736" s="1">
        <v>-95.943241771358601</v>
      </c>
      <c r="L6736" s="1"/>
      <c r="M6736" s="1" t="s">
        <v>1495</v>
      </c>
      <c r="N6736" s="1" t="s">
        <v>9115</v>
      </c>
      <c r="O6736" s="1">
        <v>2022</v>
      </c>
      <c r="P6736" s="1">
        <v>74170</v>
      </c>
      <c r="Q6736" s="1" t="s">
        <v>24202</v>
      </c>
      <c r="R6736" s="1"/>
      <c r="S6736" s="1">
        <v>486210</v>
      </c>
      <c r="T6736" s="1" t="s">
        <v>6826</v>
      </c>
      <c r="U6736" s="1"/>
      <c r="V6736" s="1" t="s">
        <v>18455</v>
      </c>
      <c r="W6736" s="1" t="s">
        <v>6826</v>
      </c>
    </row>
    <row r="6737" spans="1:23" x14ac:dyDescent="0.25">
      <c r="A6737" s="1">
        <v>1013614</v>
      </c>
      <c r="B6737" s="5" t="str">
        <f>VLOOKUP(H6737,'FIPS Basin X-walk'!$A$2:$F$3224,6,FALSE)</f>
        <v>Chautauqua Platform</v>
      </c>
      <c r="C6737" s="1" t="s">
        <v>23905</v>
      </c>
      <c r="D6737" s="1"/>
      <c r="E6737" s="1"/>
      <c r="F6737" s="1" t="s">
        <v>1539</v>
      </c>
      <c r="G6737" s="1" t="s">
        <v>1539</v>
      </c>
      <c r="H6737" s="1">
        <v>40143</v>
      </c>
      <c r="I6737" s="1">
        <v>1013614</v>
      </c>
      <c r="J6737" s="1">
        <v>36.153455000000001</v>
      </c>
      <c r="K6737" s="1">
        <v>-95.989949999999993</v>
      </c>
      <c r="L6737" s="1"/>
      <c r="M6737" s="1" t="s">
        <v>1495</v>
      </c>
      <c r="N6737" s="1" t="s">
        <v>9115</v>
      </c>
      <c r="O6737" s="1">
        <v>2022</v>
      </c>
      <c r="P6737" s="1">
        <v>74103</v>
      </c>
      <c r="Q6737" s="1" t="s">
        <v>26714</v>
      </c>
      <c r="R6737" s="1"/>
      <c r="S6737" s="1">
        <v>211120</v>
      </c>
      <c r="T6737" s="1" t="s">
        <v>6826</v>
      </c>
      <c r="U6737" s="1"/>
      <c r="V6737" s="1" t="s">
        <v>23906</v>
      </c>
      <c r="W6737" s="1" t="s">
        <v>6826</v>
      </c>
    </row>
    <row r="6738" spans="1:23" x14ac:dyDescent="0.25">
      <c r="A6738" s="1">
        <v>1014357</v>
      </c>
      <c r="B6738" s="5" t="str">
        <f>VLOOKUP(H6738,'FIPS Basin X-walk'!$A$2:$F$3224,6,FALSE)</f>
        <v>Chautauqua Platform</v>
      </c>
      <c r="C6738" s="1" t="s">
        <v>27051</v>
      </c>
      <c r="D6738" s="1"/>
      <c r="E6738" s="1"/>
      <c r="F6738" s="1" t="s">
        <v>1539</v>
      </c>
      <c r="G6738" s="1" t="s">
        <v>1539</v>
      </c>
      <c r="H6738" s="1">
        <v>40143</v>
      </c>
      <c r="I6738" s="1">
        <v>1014357</v>
      </c>
      <c r="J6738" s="1">
        <v>36.074854841097903</v>
      </c>
      <c r="K6738" s="1">
        <v>-95.925494033174303</v>
      </c>
      <c r="L6738" s="1"/>
      <c r="M6738" s="1" t="s">
        <v>1495</v>
      </c>
      <c r="N6738" s="1" t="s">
        <v>9115</v>
      </c>
      <c r="O6738" s="1">
        <v>2022</v>
      </c>
      <c r="P6738" s="1">
        <v>74136</v>
      </c>
      <c r="Q6738" s="1" t="s">
        <v>27052</v>
      </c>
      <c r="R6738" s="1"/>
      <c r="S6738" s="1">
        <v>211130</v>
      </c>
      <c r="T6738" s="1" t="s">
        <v>6826</v>
      </c>
      <c r="U6738" s="1"/>
      <c r="V6738" s="1" t="s">
        <v>27053</v>
      </c>
      <c r="W6738" s="1" t="s">
        <v>6826</v>
      </c>
    </row>
    <row r="6739" spans="1:23" x14ac:dyDescent="0.25">
      <c r="A6739" s="1">
        <v>1014420</v>
      </c>
      <c r="B6739" s="5" t="str">
        <f>VLOOKUP(H6739,'FIPS Basin X-walk'!$A$2:$F$3224,6,FALSE)</f>
        <v>Chautauqua Platform</v>
      </c>
      <c r="C6739" s="1" t="s">
        <v>27130</v>
      </c>
      <c r="D6739" s="1"/>
      <c r="E6739" s="1"/>
      <c r="F6739" s="1" t="s">
        <v>1539</v>
      </c>
      <c r="G6739" s="1" t="s">
        <v>1539</v>
      </c>
      <c r="H6739" s="1">
        <v>40143</v>
      </c>
      <c r="I6739" s="1">
        <v>1014420</v>
      </c>
      <c r="J6739" s="1">
        <v>36.1525084182542</v>
      </c>
      <c r="K6739" s="1">
        <v>-95.989411587143195</v>
      </c>
      <c r="L6739" s="1"/>
      <c r="M6739" s="1" t="s">
        <v>1495</v>
      </c>
      <c r="N6739" s="1" t="s">
        <v>9115</v>
      </c>
      <c r="O6739" s="1">
        <v>2022</v>
      </c>
      <c r="P6739" s="1">
        <v>74103</v>
      </c>
      <c r="Q6739" s="1" t="s">
        <v>27131</v>
      </c>
      <c r="R6739" s="1"/>
      <c r="S6739" s="1">
        <v>211130</v>
      </c>
      <c r="T6739" s="1" t="s">
        <v>6826</v>
      </c>
      <c r="U6739" s="1"/>
      <c r="V6739" s="1" t="s">
        <v>18667</v>
      </c>
      <c r="W6739" s="1" t="s">
        <v>6826</v>
      </c>
    </row>
    <row r="6740" spans="1:23" x14ac:dyDescent="0.25">
      <c r="A6740" s="1">
        <v>1014664</v>
      </c>
      <c r="B6740" s="5" t="str">
        <f>VLOOKUP(H6740,'FIPS Basin X-walk'!$A$2:$F$3224,6,FALSE)</f>
        <v>Chautauqua Platform</v>
      </c>
      <c r="C6740" s="1" t="s">
        <v>27377</v>
      </c>
      <c r="D6740" s="1"/>
      <c r="E6740" s="1"/>
      <c r="F6740" s="1" t="s">
        <v>9159</v>
      </c>
      <c r="G6740" s="1" t="s">
        <v>1539</v>
      </c>
      <c r="H6740" s="1">
        <v>40143</v>
      </c>
      <c r="I6740" s="1">
        <v>1014664</v>
      </c>
      <c r="J6740" s="1">
        <v>36.075271387964499</v>
      </c>
      <c r="K6740" s="1">
        <v>-95.925449325316293</v>
      </c>
      <c r="L6740" s="1"/>
      <c r="M6740" s="1" t="s">
        <v>1495</v>
      </c>
      <c r="N6740" s="1" t="s">
        <v>9115</v>
      </c>
      <c r="O6740" s="1">
        <v>2022</v>
      </c>
      <c r="P6740" s="1">
        <v>74136</v>
      </c>
      <c r="Q6740" s="1" t="s">
        <v>27378</v>
      </c>
      <c r="R6740" s="1"/>
      <c r="S6740" s="1">
        <v>211130</v>
      </c>
      <c r="T6740" s="1" t="s">
        <v>6826</v>
      </c>
      <c r="U6740" s="1"/>
      <c r="V6740" s="1" t="s">
        <v>27053</v>
      </c>
      <c r="W6740" s="1" t="s">
        <v>6826</v>
      </c>
    </row>
    <row r="6741" spans="1:23" x14ac:dyDescent="0.25">
      <c r="A6741" s="1">
        <v>1014671</v>
      </c>
      <c r="B6741" s="5" t="str">
        <f>VLOOKUP(H6741,'FIPS Basin X-walk'!$A$2:$F$3224,6,FALSE)</f>
        <v>Chautauqua Platform</v>
      </c>
      <c r="C6741" s="1" t="s">
        <v>27383</v>
      </c>
      <c r="D6741" s="1"/>
      <c r="E6741" s="1"/>
      <c r="F6741" s="1" t="s">
        <v>1539</v>
      </c>
      <c r="G6741" s="1" t="s">
        <v>1539</v>
      </c>
      <c r="H6741" s="1">
        <v>40143</v>
      </c>
      <c r="I6741" s="1">
        <v>1014671</v>
      </c>
      <c r="J6741" s="1">
        <v>36.152364591324101</v>
      </c>
      <c r="K6741" s="1">
        <v>-95.991391392474696</v>
      </c>
      <c r="L6741" s="1"/>
      <c r="M6741" s="1" t="s">
        <v>1495</v>
      </c>
      <c r="N6741" s="1" t="s">
        <v>9115</v>
      </c>
      <c r="O6741" s="1">
        <v>2022</v>
      </c>
      <c r="P6741" s="1">
        <v>74119</v>
      </c>
      <c r="Q6741" s="1" t="s">
        <v>24327</v>
      </c>
      <c r="R6741" s="1"/>
      <c r="S6741" s="1">
        <v>211120</v>
      </c>
      <c r="T6741" s="1" t="s">
        <v>6826</v>
      </c>
      <c r="U6741" s="1"/>
      <c r="V6741" s="1" t="s">
        <v>27384</v>
      </c>
      <c r="W6741" s="1" t="s">
        <v>6826</v>
      </c>
    </row>
    <row r="6742" spans="1:23" x14ac:dyDescent="0.25">
      <c r="A6742" s="1">
        <v>1014718</v>
      </c>
      <c r="B6742" s="5" t="str">
        <f>VLOOKUP(H6742,'FIPS Basin X-walk'!$A$2:$F$3224,6,FALSE)</f>
        <v>Chautauqua Platform</v>
      </c>
      <c r="C6742" s="1" t="s">
        <v>27458</v>
      </c>
      <c r="D6742" s="1"/>
      <c r="E6742" s="1"/>
      <c r="F6742" s="1" t="s">
        <v>9159</v>
      </c>
      <c r="G6742" s="1" t="s">
        <v>1539</v>
      </c>
      <c r="H6742" s="1">
        <v>40143</v>
      </c>
      <c r="I6742" s="1">
        <v>1014718</v>
      </c>
      <c r="J6742" s="1">
        <v>36.153668540492298</v>
      </c>
      <c r="K6742" s="1">
        <v>-95.991933986577493</v>
      </c>
      <c r="L6742" s="1"/>
      <c r="M6742" s="1" t="s">
        <v>1495</v>
      </c>
      <c r="N6742" s="1" t="s">
        <v>9115</v>
      </c>
      <c r="O6742" s="1">
        <v>2022</v>
      </c>
      <c r="P6742" s="1">
        <v>74103</v>
      </c>
      <c r="Q6742" s="1" t="s">
        <v>27459</v>
      </c>
      <c r="R6742" s="1"/>
      <c r="S6742" s="1">
        <v>211120</v>
      </c>
      <c r="T6742" s="1" t="s">
        <v>6826</v>
      </c>
      <c r="U6742" s="1"/>
      <c r="V6742" s="1" t="s">
        <v>23573</v>
      </c>
      <c r="W6742" s="1" t="s">
        <v>6826</v>
      </c>
    </row>
    <row r="6743" spans="1:23" x14ac:dyDescent="0.25">
      <c r="A6743" s="1">
        <v>1014737</v>
      </c>
      <c r="B6743" s="5" t="str">
        <f>VLOOKUP(H6743,'FIPS Basin X-walk'!$A$2:$F$3224,6,FALSE)</f>
        <v>Chautauqua Platform</v>
      </c>
      <c r="C6743" s="1" t="s">
        <v>27471</v>
      </c>
      <c r="D6743" s="1"/>
      <c r="E6743" s="1"/>
      <c r="F6743" s="1" t="s">
        <v>1539</v>
      </c>
      <c r="G6743" s="1" t="s">
        <v>1539</v>
      </c>
      <c r="H6743" s="1">
        <v>40143</v>
      </c>
      <c r="I6743" s="1">
        <v>1014737</v>
      </c>
      <c r="J6743" s="1">
        <v>36.1486167776714</v>
      </c>
      <c r="K6743" s="1">
        <v>-95.990764258918205</v>
      </c>
      <c r="L6743" s="1"/>
      <c r="M6743" s="1" t="s">
        <v>1495</v>
      </c>
      <c r="N6743" s="1" t="s">
        <v>9115</v>
      </c>
      <c r="O6743" s="1">
        <v>2022</v>
      </c>
      <c r="P6743" s="1">
        <v>74119</v>
      </c>
      <c r="Q6743" s="1" t="s">
        <v>27472</v>
      </c>
      <c r="R6743" s="1"/>
      <c r="S6743" s="1">
        <v>211130</v>
      </c>
      <c r="T6743" s="1" t="s">
        <v>6826</v>
      </c>
      <c r="U6743" s="1"/>
      <c r="V6743" s="1" t="s">
        <v>18692</v>
      </c>
      <c r="W6743" s="1" t="s">
        <v>6826</v>
      </c>
    </row>
    <row r="6744" spans="1:23" x14ac:dyDescent="0.25">
      <c r="A6744" s="1">
        <v>1009335</v>
      </c>
      <c r="B6744" s="5" t="str">
        <f>VLOOKUP(H6744,'FIPS Basin X-walk'!$A$2:$F$3224,6,FALSE)</f>
        <v>Chautauqua Platform</v>
      </c>
      <c r="C6744" s="1" t="s">
        <v>18676</v>
      </c>
      <c r="D6744" s="1"/>
      <c r="E6744" s="1"/>
      <c r="F6744" s="1" t="s">
        <v>9151</v>
      </c>
      <c r="G6744" s="1" t="s">
        <v>18664</v>
      </c>
      <c r="H6744" s="1">
        <v>40143</v>
      </c>
      <c r="I6744" s="1">
        <v>1009335</v>
      </c>
      <c r="J6744" s="1">
        <v>36.073217999999997</v>
      </c>
      <c r="K6744" s="1">
        <v>-95.922257999999999</v>
      </c>
      <c r="L6744" s="1"/>
      <c r="M6744" s="1" t="s">
        <v>1485</v>
      </c>
      <c r="N6744" s="1" t="s">
        <v>9148</v>
      </c>
      <c r="O6744" s="1">
        <v>2022</v>
      </c>
      <c r="P6744" s="1">
        <v>76102</v>
      </c>
      <c r="Q6744" s="1" t="s">
        <v>969</v>
      </c>
      <c r="R6744" s="1"/>
      <c r="S6744" s="1" t="s">
        <v>24399</v>
      </c>
      <c r="T6744" s="1" t="s">
        <v>6826</v>
      </c>
      <c r="U6744" s="1"/>
      <c r="V6744" s="1" t="s">
        <v>25968</v>
      </c>
      <c r="W6744" s="1" t="s">
        <v>6826</v>
      </c>
    </row>
    <row r="6745" spans="1:23" x14ac:dyDescent="0.25">
      <c r="A6745" s="1">
        <v>1012708</v>
      </c>
      <c r="B6745" s="5" t="str">
        <f>VLOOKUP(H6745,'FIPS Basin X-walk'!$A$2:$F$3224,6,FALSE)</f>
        <v>Chautauqua Platform</v>
      </c>
      <c r="C6745" s="1" t="s">
        <v>26026</v>
      </c>
      <c r="D6745" s="1"/>
      <c r="E6745" s="1"/>
      <c r="F6745" s="1" t="s">
        <v>1484</v>
      </c>
      <c r="G6745" s="1" t="s">
        <v>18664</v>
      </c>
      <c r="H6745" s="1">
        <v>40143</v>
      </c>
      <c r="I6745" s="1">
        <v>1012708</v>
      </c>
      <c r="J6745" s="1">
        <v>36.153199999999998</v>
      </c>
      <c r="K6745" s="1">
        <v>-95.993924000000007</v>
      </c>
      <c r="L6745" s="1"/>
      <c r="M6745" s="1" t="s">
        <v>1485</v>
      </c>
      <c r="N6745" s="1" t="s">
        <v>9148</v>
      </c>
      <c r="O6745" s="1">
        <v>2022</v>
      </c>
      <c r="P6745" s="1">
        <v>77024</v>
      </c>
      <c r="Q6745" s="1" t="s">
        <v>24201</v>
      </c>
      <c r="R6745" s="1"/>
      <c r="S6745" s="1" t="s">
        <v>24399</v>
      </c>
      <c r="T6745" s="1" t="s">
        <v>6826</v>
      </c>
      <c r="U6745" s="1"/>
      <c r="V6745" s="1" t="s">
        <v>26005</v>
      </c>
      <c r="W6745" s="1" t="s">
        <v>6826</v>
      </c>
    </row>
    <row r="6746" spans="1:23" x14ac:dyDescent="0.25">
      <c r="A6746" s="1">
        <v>1006052</v>
      </c>
      <c r="B6746" s="5" t="str">
        <f>VLOOKUP(H6746,'FIPS Basin X-walk'!$A$2:$F$3224,6,FALSE)</f>
        <v>Chautauqua Platform</v>
      </c>
      <c r="C6746" s="1" t="s">
        <v>18696</v>
      </c>
      <c r="D6746" s="1"/>
      <c r="E6746" s="1"/>
      <c r="F6746" s="1" t="s">
        <v>18674</v>
      </c>
      <c r="G6746" s="1" t="s">
        <v>18664</v>
      </c>
      <c r="H6746" s="1">
        <v>40143</v>
      </c>
      <c r="I6746" s="1">
        <v>1006052</v>
      </c>
      <c r="J6746" s="1">
        <v>35.969166999999999</v>
      </c>
      <c r="K6746" s="1">
        <v>-95.918166999999997</v>
      </c>
      <c r="L6746" s="1"/>
      <c r="M6746" s="1" t="s">
        <v>1495</v>
      </c>
      <c r="N6746" s="1" t="s">
        <v>9115</v>
      </c>
      <c r="O6746" s="1">
        <v>2022</v>
      </c>
      <c r="P6746" s="1">
        <v>74037</v>
      </c>
      <c r="Q6746" s="1" t="s">
        <v>18697</v>
      </c>
      <c r="R6746" s="1"/>
      <c r="S6746" s="1"/>
      <c r="T6746" s="1" t="s">
        <v>6826</v>
      </c>
      <c r="U6746" s="1"/>
      <c r="V6746" s="1" t="s">
        <v>7150</v>
      </c>
      <c r="W6746" s="1" t="s">
        <v>6826</v>
      </c>
    </row>
    <row r="6747" spans="1:23" x14ac:dyDescent="0.25">
      <c r="A6747" s="1">
        <v>1008857</v>
      </c>
      <c r="B6747" s="5" t="str">
        <f>VLOOKUP(H6747,'FIPS Basin X-walk'!$A$2:$F$3224,6,FALSE)</f>
        <v>Chautauqua Platform</v>
      </c>
      <c r="C6747" s="1" t="s">
        <v>18558</v>
      </c>
      <c r="D6747" s="1"/>
      <c r="E6747" s="1"/>
      <c r="F6747" s="1" t="s">
        <v>18542</v>
      </c>
      <c r="G6747" s="1" t="s">
        <v>18664</v>
      </c>
      <c r="H6747" s="1">
        <v>40143</v>
      </c>
      <c r="I6747" s="1">
        <v>1008857</v>
      </c>
      <c r="J6747" s="1">
        <v>36.159287999999997</v>
      </c>
      <c r="K6747" s="1">
        <v>-95.996477999999996</v>
      </c>
      <c r="L6747" s="1"/>
      <c r="M6747" s="1" t="s">
        <v>1495</v>
      </c>
      <c r="N6747" s="1" t="s">
        <v>9115</v>
      </c>
      <c r="O6747" s="1">
        <v>2022</v>
      </c>
      <c r="P6747" s="1">
        <v>73102</v>
      </c>
      <c r="Q6747" s="1" t="s">
        <v>26042</v>
      </c>
      <c r="R6747" s="1"/>
      <c r="S6747" s="1" t="s">
        <v>24489</v>
      </c>
      <c r="T6747" s="1" t="s">
        <v>6826</v>
      </c>
      <c r="U6747" s="1"/>
      <c r="V6747" s="1" t="s">
        <v>18671</v>
      </c>
      <c r="W6747" s="1" t="s">
        <v>6826</v>
      </c>
    </row>
    <row r="6748" spans="1:23" x14ac:dyDescent="0.25">
      <c r="A6748" s="1">
        <v>1014133</v>
      </c>
      <c r="B6748" s="5" t="str">
        <f>VLOOKUP(H6748,'FIPS Basin X-walk'!$A$2:$F$3224,6,FALSE)</f>
        <v>Chautauqua Platform</v>
      </c>
      <c r="C6748" s="1" t="s">
        <v>26871</v>
      </c>
      <c r="D6748" s="1"/>
      <c r="E6748" s="1"/>
      <c r="F6748" s="1" t="s">
        <v>26872</v>
      </c>
      <c r="G6748" s="1" t="s">
        <v>18664</v>
      </c>
      <c r="H6748" s="1">
        <v>40143</v>
      </c>
      <c r="I6748" s="1">
        <v>1014133</v>
      </c>
      <c r="J6748" s="1">
        <v>36.131289000000002</v>
      </c>
      <c r="K6748" s="1">
        <v>-96.147300999999999</v>
      </c>
      <c r="L6748" s="1"/>
      <c r="M6748" s="1" t="s">
        <v>1495</v>
      </c>
      <c r="N6748" s="1" t="s">
        <v>9115</v>
      </c>
      <c r="O6748" s="1">
        <v>2022</v>
      </c>
      <c r="P6748" s="1">
        <v>74063</v>
      </c>
      <c r="Q6748" s="1" t="s">
        <v>26873</v>
      </c>
      <c r="R6748" s="1"/>
      <c r="S6748" s="1" t="s">
        <v>24728</v>
      </c>
      <c r="T6748" s="1" t="s">
        <v>6826</v>
      </c>
      <c r="U6748" s="1"/>
      <c r="V6748" s="1" t="s">
        <v>26874</v>
      </c>
      <c r="W6748" s="1" t="s">
        <v>6826</v>
      </c>
    </row>
    <row r="6749" spans="1:23" x14ac:dyDescent="0.25">
      <c r="A6749" s="1">
        <v>1002026</v>
      </c>
      <c r="B6749" s="5" t="str">
        <f>VLOOKUP(H6749,'FIPS Basin X-walk'!$A$2:$F$3224,6,FALSE)</f>
        <v>Chautauqua Platform</v>
      </c>
      <c r="C6749" s="1" t="s">
        <v>18694</v>
      </c>
      <c r="D6749" s="1"/>
      <c r="E6749" s="1"/>
      <c r="F6749" s="1" t="s">
        <v>9159</v>
      </c>
      <c r="G6749" s="1" t="s">
        <v>18664</v>
      </c>
      <c r="H6749" s="1">
        <v>40143</v>
      </c>
      <c r="I6749" s="1">
        <v>1002026</v>
      </c>
      <c r="J6749" s="1">
        <v>36.139600000000002</v>
      </c>
      <c r="K6749" s="1">
        <v>-96.014899999999997</v>
      </c>
      <c r="L6749" s="1"/>
      <c r="M6749" s="1" t="s">
        <v>1495</v>
      </c>
      <c r="N6749" s="1" t="s">
        <v>9115</v>
      </c>
      <c r="O6749" s="1">
        <v>2022</v>
      </c>
      <c r="P6749" s="1">
        <v>74107</v>
      </c>
      <c r="Q6749" s="1" t="s">
        <v>24825</v>
      </c>
      <c r="R6749" s="1"/>
      <c r="S6749" s="1" t="s">
        <v>24369</v>
      </c>
      <c r="T6749" s="1" t="s">
        <v>6826</v>
      </c>
      <c r="U6749" s="1"/>
      <c r="V6749" s="1" t="s">
        <v>24826</v>
      </c>
      <c r="W6749" s="1" t="s">
        <v>6826</v>
      </c>
    </row>
    <row r="6750" spans="1:23" x14ac:dyDescent="0.25">
      <c r="A6750" s="1">
        <v>1002028</v>
      </c>
      <c r="B6750" s="5" t="str">
        <f>VLOOKUP(H6750,'FIPS Basin X-walk'!$A$2:$F$3224,6,FALSE)</f>
        <v>Chautauqua Platform</v>
      </c>
      <c r="C6750" s="1" t="s">
        <v>18699</v>
      </c>
      <c r="D6750" s="1"/>
      <c r="E6750" s="1"/>
      <c r="F6750" s="1" t="s">
        <v>9159</v>
      </c>
      <c r="G6750" s="1" t="s">
        <v>18664</v>
      </c>
      <c r="H6750" s="1">
        <v>40143</v>
      </c>
      <c r="I6750" s="1">
        <v>1002028</v>
      </c>
      <c r="J6750" s="1">
        <v>36.118400000000001</v>
      </c>
      <c r="K6750" s="1">
        <v>-96.001099999999994</v>
      </c>
      <c r="L6750" s="1"/>
      <c r="M6750" s="1" t="s">
        <v>1495</v>
      </c>
      <c r="N6750" s="1" t="s">
        <v>9115</v>
      </c>
      <c r="O6750" s="1">
        <v>2022</v>
      </c>
      <c r="P6750" s="1">
        <v>74107</v>
      </c>
      <c r="Q6750" s="1" t="s">
        <v>24828</v>
      </c>
      <c r="R6750" s="1"/>
      <c r="S6750" s="1" t="s">
        <v>24369</v>
      </c>
      <c r="T6750" s="1" t="s">
        <v>6826</v>
      </c>
      <c r="U6750" s="1"/>
      <c r="V6750" s="1" t="s">
        <v>24826</v>
      </c>
      <c r="W6750" s="1" t="s">
        <v>6826</v>
      </c>
    </row>
    <row r="6751" spans="1:23" x14ac:dyDescent="0.25">
      <c r="A6751" s="1">
        <v>1004202</v>
      </c>
      <c r="B6751" s="5" t="str">
        <f>VLOOKUP(H6751,'FIPS Basin X-walk'!$A$2:$F$3224,6,FALSE)</f>
        <v>Chautauqua Platform</v>
      </c>
      <c r="C6751" s="1" t="s">
        <v>18672</v>
      </c>
      <c r="D6751" s="1"/>
      <c r="E6751" s="1"/>
      <c r="F6751" s="1" t="s">
        <v>1539</v>
      </c>
      <c r="G6751" s="1" t="s">
        <v>18664</v>
      </c>
      <c r="H6751" s="1">
        <v>40143</v>
      </c>
      <c r="I6751" s="1">
        <v>1004202</v>
      </c>
      <c r="J6751" s="1">
        <v>36.152050000000003</v>
      </c>
      <c r="K6751" s="1">
        <v>-95.997550000000004</v>
      </c>
      <c r="L6751" s="1"/>
      <c r="M6751" s="1" t="s">
        <v>1495</v>
      </c>
      <c r="N6751" s="1" t="s">
        <v>9115</v>
      </c>
      <c r="O6751" s="1">
        <v>2022</v>
      </c>
      <c r="P6751" s="1">
        <v>74103</v>
      </c>
      <c r="Q6751" s="1" t="s">
        <v>25253</v>
      </c>
      <c r="R6751" s="1"/>
      <c r="S6751" s="1" t="s">
        <v>24395</v>
      </c>
      <c r="T6751" s="1" t="s">
        <v>6826</v>
      </c>
      <c r="U6751" s="1"/>
      <c r="V6751" s="1" t="s">
        <v>24413</v>
      </c>
      <c r="W6751" s="1" t="s">
        <v>6826</v>
      </c>
    </row>
    <row r="6752" spans="1:23" x14ac:dyDescent="0.25">
      <c r="A6752" s="1">
        <v>1004963</v>
      </c>
      <c r="B6752" s="5" t="str">
        <f>VLOOKUP(H6752,'FIPS Basin X-walk'!$A$2:$F$3224,6,FALSE)</f>
        <v>Chautauqua Platform</v>
      </c>
      <c r="C6752" s="1" t="s">
        <v>18677</v>
      </c>
      <c r="D6752" s="1"/>
      <c r="E6752" s="1"/>
      <c r="F6752" s="1" t="s">
        <v>1539</v>
      </c>
      <c r="G6752" s="1" t="s">
        <v>18664</v>
      </c>
      <c r="H6752" s="1">
        <v>40143</v>
      </c>
      <c r="I6752" s="1">
        <v>1004963</v>
      </c>
      <c r="J6752" s="1">
        <v>36.132210000000001</v>
      </c>
      <c r="K6752" s="1">
        <v>-96.017380000000003</v>
      </c>
      <c r="L6752" s="1"/>
      <c r="M6752" s="1" t="s">
        <v>1495</v>
      </c>
      <c r="N6752" s="1" t="s">
        <v>9115</v>
      </c>
      <c r="O6752" s="1">
        <v>2022</v>
      </c>
      <c r="P6752" s="1">
        <v>74107</v>
      </c>
      <c r="Q6752" s="1" t="s">
        <v>18678</v>
      </c>
      <c r="R6752" s="1"/>
      <c r="S6752" s="1" t="s">
        <v>24389</v>
      </c>
      <c r="T6752" s="1" t="s">
        <v>6826</v>
      </c>
      <c r="U6752" s="1"/>
      <c r="V6752" s="1" t="s">
        <v>8980</v>
      </c>
      <c r="W6752" s="1" t="s">
        <v>6828</v>
      </c>
    </row>
    <row r="6753" spans="1:23" x14ac:dyDescent="0.25">
      <c r="A6753" s="1">
        <v>1005432</v>
      </c>
      <c r="B6753" s="5" t="str">
        <f>VLOOKUP(H6753,'FIPS Basin X-walk'!$A$2:$F$3224,6,FALSE)</f>
        <v>Chautauqua Platform</v>
      </c>
      <c r="C6753" s="1" t="s">
        <v>18688</v>
      </c>
      <c r="D6753" s="1"/>
      <c r="E6753" s="1"/>
      <c r="F6753" s="1" t="s">
        <v>9159</v>
      </c>
      <c r="G6753" s="1" t="s">
        <v>18664</v>
      </c>
      <c r="H6753" s="1">
        <v>40143</v>
      </c>
      <c r="I6753" s="1">
        <v>1005432</v>
      </c>
      <c r="J6753" s="1">
        <v>36.204822</v>
      </c>
      <c r="K6753" s="1">
        <v>-95.868808000000001</v>
      </c>
      <c r="L6753" s="1"/>
      <c r="M6753" s="1" t="s">
        <v>1495</v>
      </c>
      <c r="N6753" s="1" t="s">
        <v>9115</v>
      </c>
      <c r="O6753" s="1">
        <v>2022</v>
      </c>
      <c r="P6753" s="1">
        <v>74116</v>
      </c>
      <c r="Q6753" s="1" t="s">
        <v>18689</v>
      </c>
      <c r="R6753" s="1"/>
      <c r="S6753" s="1" t="s">
        <v>25477</v>
      </c>
      <c r="T6753" s="1" t="s">
        <v>6826</v>
      </c>
      <c r="U6753" s="1"/>
      <c r="V6753" s="1" t="s">
        <v>18690</v>
      </c>
      <c r="W6753" s="1" t="s">
        <v>6826</v>
      </c>
    </row>
    <row r="6754" spans="1:23" x14ac:dyDescent="0.25">
      <c r="A6754" s="1">
        <v>1007851</v>
      </c>
      <c r="B6754" s="5" t="str">
        <f>VLOOKUP(H6754,'FIPS Basin X-walk'!$A$2:$F$3224,6,FALSE)</f>
        <v>Chautauqua Platform</v>
      </c>
      <c r="C6754" s="1" t="s">
        <v>18682</v>
      </c>
      <c r="D6754" s="1"/>
      <c r="E6754" s="1"/>
      <c r="F6754" s="1" t="s">
        <v>9159</v>
      </c>
      <c r="G6754" s="1" t="s">
        <v>18664</v>
      </c>
      <c r="H6754" s="1">
        <v>40143</v>
      </c>
      <c r="I6754" s="1">
        <v>1007851</v>
      </c>
      <c r="J6754" s="1">
        <v>36.197893999999998</v>
      </c>
      <c r="K6754" s="1">
        <v>-95.819884999999999</v>
      </c>
      <c r="L6754" s="1"/>
      <c r="M6754" s="1" t="s">
        <v>1495</v>
      </c>
      <c r="N6754" s="1" t="s">
        <v>9115</v>
      </c>
      <c r="O6754" s="1">
        <v>2022</v>
      </c>
      <c r="P6754" s="1">
        <v>74116</v>
      </c>
      <c r="Q6754" s="1" t="s">
        <v>18683</v>
      </c>
      <c r="R6754" s="1"/>
      <c r="S6754" s="1" t="s">
        <v>24358</v>
      </c>
      <c r="T6754" s="1" t="s">
        <v>6826</v>
      </c>
      <c r="U6754" s="1"/>
      <c r="V6754" s="1" t="s">
        <v>6878</v>
      </c>
      <c r="W6754" s="1" t="s">
        <v>6826</v>
      </c>
    </row>
    <row r="6755" spans="1:23" x14ac:dyDescent="0.25">
      <c r="A6755" s="1">
        <v>1008241</v>
      </c>
      <c r="B6755" s="5" t="str">
        <f>VLOOKUP(H6755,'FIPS Basin X-walk'!$A$2:$F$3224,6,FALSE)</f>
        <v>Chautauqua Platform</v>
      </c>
      <c r="C6755" s="1" t="s">
        <v>18698</v>
      </c>
      <c r="D6755" s="1"/>
      <c r="E6755" s="1"/>
      <c r="F6755" s="1" t="s">
        <v>1539</v>
      </c>
      <c r="G6755" s="1" t="s">
        <v>18664</v>
      </c>
      <c r="H6755" s="1">
        <v>40143</v>
      </c>
      <c r="I6755" s="1">
        <v>1008241</v>
      </c>
      <c r="J6755" s="1">
        <v>36.059669999999997</v>
      </c>
      <c r="K6755" s="1">
        <v>-95.957849999999993</v>
      </c>
      <c r="L6755" s="1"/>
      <c r="M6755" s="1" t="s">
        <v>1495</v>
      </c>
      <c r="N6755" s="1" t="s">
        <v>9115</v>
      </c>
      <c r="O6755" s="1">
        <v>2022</v>
      </c>
      <c r="P6755" s="1">
        <v>74136</v>
      </c>
      <c r="Q6755" s="1" t="s">
        <v>907</v>
      </c>
      <c r="R6755" s="1"/>
      <c r="S6755" s="1" t="s">
        <v>24489</v>
      </c>
      <c r="T6755" s="1" t="s">
        <v>6826</v>
      </c>
      <c r="U6755" s="1"/>
      <c r="V6755" s="1" t="s">
        <v>18455</v>
      </c>
      <c r="W6755" s="1" t="s">
        <v>6826</v>
      </c>
    </row>
    <row r="6756" spans="1:23" x14ac:dyDescent="0.25">
      <c r="A6756" s="1">
        <v>1009135</v>
      </c>
      <c r="B6756" s="5" t="str">
        <f>VLOOKUP(H6756,'FIPS Basin X-walk'!$A$2:$F$3224,6,FALSE)</f>
        <v>Chautauqua Platform</v>
      </c>
      <c r="C6756" s="1" t="s">
        <v>18668</v>
      </c>
      <c r="D6756" s="1"/>
      <c r="E6756" s="1"/>
      <c r="F6756" s="1" t="s">
        <v>1539</v>
      </c>
      <c r="G6756" s="1" t="s">
        <v>18664</v>
      </c>
      <c r="H6756" s="1">
        <v>40143</v>
      </c>
      <c r="I6756" s="1">
        <v>1009135</v>
      </c>
      <c r="J6756" s="1">
        <v>36.065483</v>
      </c>
      <c r="K6756" s="1">
        <v>-95.922070000000005</v>
      </c>
      <c r="L6756" s="1"/>
      <c r="M6756" s="1" t="s">
        <v>1495</v>
      </c>
      <c r="N6756" s="1" t="s">
        <v>9115</v>
      </c>
      <c r="O6756" s="1">
        <v>2022</v>
      </c>
      <c r="P6756" s="1">
        <v>74136</v>
      </c>
      <c r="Q6756" s="1" t="s">
        <v>953</v>
      </c>
      <c r="R6756" s="1"/>
      <c r="S6756" s="1" t="s">
        <v>24489</v>
      </c>
      <c r="T6756" s="1" t="s">
        <v>6826</v>
      </c>
      <c r="U6756" s="1"/>
      <c r="V6756" s="1" t="s">
        <v>18669</v>
      </c>
      <c r="W6756" s="1" t="s">
        <v>6826</v>
      </c>
    </row>
    <row r="6757" spans="1:23" x14ac:dyDescent="0.25">
      <c r="A6757" s="1">
        <v>1010485</v>
      </c>
      <c r="B6757" s="5" t="str">
        <f>VLOOKUP(H6757,'FIPS Basin X-walk'!$A$2:$F$3224,6,FALSE)</f>
        <v>Chautauqua Platform</v>
      </c>
      <c r="C6757" s="1" t="s">
        <v>18691</v>
      </c>
      <c r="D6757" s="1"/>
      <c r="E6757" s="1"/>
      <c r="F6757" s="1" t="s">
        <v>1539</v>
      </c>
      <c r="G6757" s="1" t="s">
        <v>18664</v>
      </c>
      <c r="H6757" s="1">
        <v>40143</v>
      </c>
      <c r="I6757" s="1">
        <v>1010485</v>
      </c>
      <c r="J6757" s="1">
        <v>36.062325999999999</v>
      </c>
      <c r="K6757" s="1">
        <v>-95.960763</v>
      </c>
      <c r="L6757" s="1"/>
      <c r="M6757" s="1" t="s">
        <v>1495</v>
      </c>
      <c r="N6757" s="1" t="s">
        <v>9115</v>
      </c>
      <c r="O6757" s="1">
        <v>2022</v>
      </c>
      <c r="P6757" s="1">
        <v>74170</v>
      </c>
      <c r="Q6757" s="1" t="s">
        <v>26228</v>
      </c>
      <c r="R6757" s="1"/>
      <c r="S6757" s="1" t="s">
        <v>24399</v>
      </c>
      <c r="T6757" s="1" t="s">
        <v>6826</v>
      </c>
      <c r="U6757" s="1"/>
      <c r="V6757" s="1" t="s">
        <v>18692</v>
      </c>
      <c r="W6757" s="1" t="s">
        <v>6826</v>
      </c>
    </row>
    <row r="6758" spans="1:23" x14ac:dyDescent="0.25">
      <c r="A6758" s="1">
        <v>1012039</v>
      </c>
      <c r="B6758" s="5" t="str">
        <f>VLOOKUP(H6758,'FIPS Basin X-walk'!$A$2:$F$3224,6,FALSE)</f>
        <v>Chautauqua Platform</v>
      </c>
      <c r="C6758" s="1" t="s">
        <v>18684</v>
      </c>
      <c r="D6758" s="1"/>
      <c r="E6758" s="1"/>
      <c r="F6758" s="1" t="s">
        <v>1539</v>
      </c>
      <c r="G6758" s="1" t="s">
        <v>18664</v>
      </c>
      <c r="H6758" s="1">
        <v>40143</v>
      </c>
      <c r="I6758" s="1">
        <v>1012039</v>
      </c>
      <c r="J6758" s="1">
        <v>36.072800000000001</v>
      </c>
      <c r="K6758" s="1">
        <v>-95.919499999999999</v>
      </c>
      <c r="L6758" s="1"/>
      <c r="M6758" s="1" t="s">
        <v>1495</v>
      </c>
      <c r="N6758" s="1" t="s">
        <v>9115</v>
      </c>
      <c r="O6758" s="1">
        <v>2022</v>
      </c>
      <c r="P6758" s="1">
        <v>74136</v>
      </c>
      <c r="Q6758" s="1" t="s">
        <v>18685</v>
      </c>
      <c r="R6758" s="1"/>
      <c r="S6758" s="1" t="s">
        <v>24371</v>
      </c>
      <c r="T6758" s="1" t="s">
        <v>6828</v>
      </c>
      <c r="U6758" s="1"/>
      <c r="V6758" s="1" t="s">
        <v>18686</v>
      </c>
      <c r="W6758" s="1" t="s">
        <v>6826</v>
      </c>
    </row>
    <row r="6759" spans="1:23" x14ac:dyDescent="0.25">
      <c r="A6759" s="1">
        <v>1012359</v>
      </c>
      <c r="B6759" s="5" t="str">
        <f>VLOOKUP(H6759,'FIPS Basin X-walk'!$A$2:$F$3224,6,FALSE)</f>
        <v>Chautauqua Platform</v>
      </c>
      <c r="C6759" s="1" t="s">
        <v>26477</v>
      </c>
      <c r="D6759" s="1"/>
      <c r="E6759" s="1"/>
      <c r="F6759" s="1" t="s">
        <v>1539</v>
      </c>
      <c r="G6759" s="1" t="s">
        <v>18664</v>
      </c>
      <c r="H6759" s="1">
        <v>40143</v>
      </c>
      <c r="I6759" s="1">
        <v>1012359</v>
      </c>
      <c r="J6759" s="1">
        <v>36.150441999999998</v>
      </c>
      <c r="K6759" s="1">
        <v>-95.989750000000001</v>
      </c>
      <c r="L6759" s="1"/>
      <c r="M6759" s="1" t="s">
        <v>1495</v>
      </c>
      <c r="N6759" s="1" t="s">
        <v>9115</v>
      </c>
      <c r="O6759" s="1">
        <v>2022</v>
      </c>
      <c r="P6759" s="1">
        <v>74120</v>
      </c>
      <c r="Q6759" s="1" t="s">
        <v>24151</v>
      </c>
      <c r="R6759" s="1"/>
      <c r="S6759" s="1" t="s">
        <v>24489</v>
      </c>
      <c r="T6759" s="1" t="s">
        <v>6826</v>
      </c>
      <c r="U6759" s="1"/>
      <c r="V6759" s="1" t="s">
        <v>18670</v>
      </c>
      <c r="W6759" s="1" t="s">
        <v>6826</v>
      </c>
    </row>
    <row r="6760" spans="1:23" x14ac:dyDescent="0.25">
      <c r="A6760" s="1">
        <v>1012534</v>
      </c>
      <c r="B6760" s="5" t="str">
        <f>VLOOKUP(H6760,'FIPS Basin X-walk'!$A$2:$F$3224,6,FALSE)</f>
        <v>Chautauqua Platform</v>
      </c>
      <c r="C6760" s="1" t="s">
        <v>26053</v>
      </c>
      <c r="D6760" s="1"/>
      <c r="E6760" s="1"/>
      <c r="F6760" s="1" t="s">
        <v>1539</v>
      </c>
      <c r="G6760" s="1" t="s">
        <v>18664</v>
      </c>
      <c r="H6760" s="1">
        <v>40143</v>
      </c>
      <c r="I6760" s="1">
        <v>1012534</v>
      </c>
      <c r="J6760" s="1">
        <v>36.060929999999999</v>
      </c>
      <c r="K6760" s="1">
        <v>-95.914545000000004</v>
      </c>
      <c r="L6760" s="1"/>
      <c r="M6760" s="1" t="s">
        <v>1495</v>
      </c>
      <c r="N6760" s="1" t="s">
        <v>9115</v>
      </c>
      <c r="O6760" s="1">
        <v>2022</v>
      </c>
      <c r="P6760" s="1">
        <v>74136</v>
      </c>
      <c r="Q6760" s="1" t="s">
        <v>24175</v>
      </c>
      <c r="R6760" s="1"/>
      <c r="S6760" s="1" t="s">
        <v>24399</v>
      </c>
      <c r="T6760" s="1" t="s">
        <v>6826</v>
      </c>
      <c r="U6760" s="1"/>
      <c r="V6760" s="1" t="s">
        <v>18665</v>
      </c>
      <c r="W6760" s="1" t="s">
        <v>6826</v>
      </c>
    </row>
    <row r="6761" spans="1:23" x14ac:dyDescent="0.25">
      <c r="A6761" s="1">
        <v>1012618</v>
      </c>
      <c r="B6761" s="5" t="str">
        <f>VLOOKUP(H6761,'FIPS Basin X-walk'!$A$2:$F$3224,6,FALSE)</f>
        <v>Chautauqua Platform</v>
      </c>
      <c r="C6761" s="1" t="s">
        <v>18666</v>
      </c>
      <c r="D6761" s="1"/>
      <c r="E6761" s="1"/>
      <c r="F6761" s="1" t="s">
        <v>1539</v>
      </c>
      <c r="G6761" s="1" t="s">
        <v>18664</v>
      </c>
      <c r="H6761" s="1">
        <v>40143</v>
      </c>
      <c r="I6761" s="1">
        <v>1012618</v>
      </c>
      <c r="J6761" s="1">
        <v>36.151060000000001</v>
      </c>
      <c r="K6761" s="1">
        <v>-95.99127</v>
      </c>
      <c r="L6761" s="1"/>
      <c r="M6761" s="1" t="s">
        <v>1495</v>
      </c>
      <c r="N6761" s="1" t="s">
        <v>9115</v>
      </c>
      <c r="O6761" s="1">
        <v>2022</v>
      </c>
      <c r="P6761" s="1">
        <v>74103</v>
      </c>
      <c r="Q6761" s="1" t="s">
        <v>24190</v>
      </c>
      <c r="R6761" s="1"/>
      <c r="S6761" s="1" t="s">
        <v>24399</v>
      </c>
      <c r="T6761" s="1" t="s">
        <v>6826</v>
      </c>
      <c r="U6761" s="1"/>
      <c r="V6761" s="1" t="s">
        <v>11366</v>
      </c>
      <c r="W6761" s="1" t="s">
        <v>6826</v>
      </c>
    </row>
    <row r="6762" spans="1:23" x14ac:dyDescent="0.25">
      <c r="A6762" s="1">
        <v>1012619</v>
      </c>
      <c r="B6762" s="5" t="str">
        <f>VLOOKUP(H6762,'FIPS Basin X-walk'!$A$2:$F$3224,6,FALSE)</f>
        <v>Chautauqua Platform</v>
      </c>
      <c r="C6762" s="1" t="s">
        <v>23584</v>
      </c>
      <c r="D6762" s="1"/>
      <c r="E6762" s="1"/>
      <c r="F6762" s="1" t="s">
        <v>1539</v>
      </c>
      <c r="G6762" s="1" t="s">
        <v>18664</v>
      </c>
      <c r="H6762" s="1">
        <v>40143</v>
      </c>
      <c r="I6762" s="1">
        <v>1012619</v>
      </c>
      <c r="J6762" s="1">
        <v>36.151060000000001</v>
      </c>
      <c r="K6762" s="1">
        <v>-95.99127</v>
      </c>
      <c r="L6762" s="1"/>
      <c r="M6762" s="1" t="s">
        <v>1495</v>
      </c>
      <c r="N6762" s="1" t="s">
        <v>9115</v>
      </c>
      <c r="O6762" s="1">
        <v>2022</v>
      </c>
      <c r="P6762" s="1">
        <v>74170</v>
      </c>
      <c r="Q6762" s="1" t="s">
        <v>24191</v>
      </c>
      <c r="R6762" s="1"/>
      <c r="S6762" s="1" t="s">
        <v>24399</v>
      </c>
      <c r="T6762" s="1" t="s">
        <v>6826</v>
      </c>
      <c r="U6762" s="1"/>
      <c r="V6762" s="1" t="s">
        <v>11366</v>
      </c>
      <c r="W6762" s="1" t="s">
        <v>6826</v>
      </c>
    </row>
    <row r="6763" spans="1:23" x14ac:dyDescent="0.25">
      <c r="A6763" s="1">
        <v>1012658</v>
      </c>
      <c r="B6763" s="5" t="str">
        <f>VLOOKUP(H6763,'FIPS Basin X-walk'!$A$2:$F$3224,6,FALSE)</f>
        <v>Chautauqua Platform</v>
      </c>
      <c r="C6763" s="1" t="s">
        <v>18666</v>
      </c>
      <c r="D6763" s="1"/>
      <c r="E6763" s="1"/>
      <c r="F6763" s="1" t="s">
        <v>1539</v>
      </c>
      <c r="G6763" s="1" t="s">
        <v>18664</v>
      </c>
      <c r="H6763" s="1">
        <v>40143</v>
      </c>
      <c r="I6763" s="1">
        <v>1012658</v>
      </c>
      <c r="J6763" s="1">
        <v>36.151060000000001</v>
      </c>
      <c r="K6763" s="1">
        <v>-95.99127</v>
      </c>
      <c r="L6763" s="1"/>
      <c r="M6763" s="1" t="s">
        <v>1495</v>
      </c>
      <c r="N6763" s="1" t="s">
        <v>9115</v>
      </c>
      <c r="O6763" s="1">
        <v>2022</v>
      </c>
      <c r="P6763" s="1">
        <v>74103</v>
      </c>
      <c r="Q6763" s="1" t="s">
        <v>24194</v>
      </c>
      <c r="R6763" s="1"/>
      <c r="S6763" s="1" t="s">
        <v>24399</v>
      </c>
      <c r="T6763" s="1" t="s">
        <v>6826</v>
      </c>
      <c r="U6763" s="1"/>
      <c r="V6763" s="1" t="s">
        <v>11366</v>
      </c>
      <c r="W6763" s="1" t="s">
        <v>6826</v>
      </c>
    </row>
    <row r="6764" spans="1:23" x14ac:dyDescent="0.25">
      <c r="A6764" s="1">
        <v>1012659</v>
      </c>
      <c r="B6764" s="5" t="str">
        <f>VLOOKUP(H6764,'FIPS Basin X-walk'!$A$2:$F$3224,6,FALSE)</f>
        <v>Chautauqua Platform</v>
      </c>
      <c r="C6764" s="1" t="s">
        <v>18666</v>
      </c>
      <c r="D6764" s="1"/>
      <c r="E6764" s="1"/>
      <c r="F6764" s="1" t="s">
        <v>1539</v>
      </c>
      <c r="G6764" s="1" t="s">
        <v>18664</v>
      </c>
      <c r="H6764" s="1">
        <v>40143</v>
      </c>
      <c r="I6764" s="1">
        <v>1012659</v>
      </c>
      <c r="J6764" s="1">
        <v>36.151060000000001</v>
      </c>
      <c r="K6764" s="1">
        <v>-95.99127</v>
      </c>
      <c r="L6764" s="1"/>
      <c r="M6764" s="1" t="s">
        <v>1495</v>
      </c>
      <c r="N6764" s="1" t="s">
        <v>9115</v>
      </c>
      <c r="O6764" s="1">
        <v>2022</v>
      </c>
      <c r="P6764" s="1">
        <v>74103</v>
      </c>
      <c r="Q6764" s="1" t="s">
        <v>24195</v>
      </c>
      <c r="R6764" s="1"/>
      <c r="S6764" s="1" t="s">
        <v>24399</v>
      </c>
      <c r="T6764" s="1" t="s">
        <v>6826</v>
      </c>
      <c r="U6764" s="1"/>
      <c r="V6764" s="1" t="s">
        <v>11366</v>
      </c>
      <c r="W6764" s="1" t="s">
        <v>6826</v>
      </c>
    </row>
    <row r="6765" spans="1:23" x14ac:dyDescent="0.25">
      <c r="A6765" s="1">
        <v>1012667</v>
      </c>
      <c r="B6765" s="5" t="str">
        <f>VLOOKUP(H6765,'FIPS Basin X-walk'!$A$2:$F$3224,6,FALSE)</f>
        <v>Chautauqua Platform</v>
      </c>
      <c r="C6765" s="1" t="s">
        <v>18666</v>
      </c>
      <c r="D6765" s="1"/>
      <c r="E6765" s="1"/>
      <c r="F6765" s="1" t="s">
        <v>1539</v>
      </c>
      <c r="G6765" s="1" t="s">
        <v>18664</v>
      </c>
      <c r="H6765" s="1">
        <v>40143</v>
      </c>
      <c r="I6765" s="1">
        <v>1012667</v>
      </c>
      <c r="J6765" s="1">
        <v>36.151060000000001</v>
      </c>
      <c r="K6765" s="1">
        <v>-95.99127</v>
      </c>
      <c r="L6765" s="1"/>
      <c r="M6765" s="1" t="s">
        <v>1495</v>
      </c>
      <c r="N6765" s="1" t="s">
        <v>9115</v>
      </c>
      <c r="O6765" s="1">
        <v>2022</v>
      </c>
      <c r="P6765" s="1">
        <v>74103</v>
      </c>
      <c r="Q6765" s="1" t="s">
        <v>24196</v>
      </c>
      <c r="R6765" s="1"/>
      <c r="S6765" s="1" t="s">
        <v>24399</v>
      </c>
      <c r="T6765" s="1" t="s">
        <v>6826</v>
      </c>
      <c r="U6765" s="1"/>
      <c r="V6765" s="1" t="s">
        <v>11366</v>
      </c>
      <c r="W6765" s="1" t="s">
        <v>6826</v>
      </c>
    </row>
    <row r="6766" spans="1:23" x14ac:dyDescent="0.25">
      <c r="A6766" s="1">
        <v>1013109</v>
      </c>
      <c r="B6766" s="5" t="str">
        <f>VLOOKUP(H6766,'FIPS Basin X-walk'!$A$2:$F$3224,6,FALSE)</f>
        <v>Chautauqua Platform</v>
      </c>
      <c r="C6766" s="1" t="s">
        <v>18666</v>
      </c>
      <c r="D6766" s="1"/>
      <c r="E6766" s="1"/>
      <c r="F6766" s="1" t="s">
        <v>1539</v>
      </c>
      <c r="G6766" s="1" t="s">
        <v>18664</v>
      </c>
      <c r="H6766" s="1">
        <v>40143</v>
      </c>
      <c r="I6766" s="1">
        <v>1013109</v>
      </c>
      <c r="J6766" s="1">
        <v>36.151060000000001</v>
      </c>
      <c r="K6766" s="1">
        <v>-95.99127</v>
      </c>
      <c r="L6766" s="1"/>
      <c r="M6766" s="1" t="s">
        <v>1495</v>
      </c>
      <c r="N6766" s="1" t="s">
        <v>9115</v>
      </c>
      <c r="O6766" s="1">
        <v>2022</v>
      </c>
      <c r="P6766" s="1">
        <v>74103</v>
      </c>
      <c r="Q6766" s="1" t="s">
        <v>26606</v>
      </c>
      <c r="R6766" s="1"/>
      <c r="S6766" s="1" t="s">
        <v>24435</v>
      </c>
      <c r="T6766" s="1" t="s">
        <v>6826</v>
      </c>
      <c r="U6766" s="1"/>
      <c r="V6766" s="1" t="s">
        <v>11366</v>
      </c>
      <c r="W6766" s="1" t="s">
        <v>6826</v>
      </c>
    </row>
    <row r="6767" spans="1:23" x14ac:dyDescent="0.25">
      <c r="A6767" s="1">
        <v>1013930</v>
      </c>
      <c r="B6767" s="5" t="str">
        <f>VLOOKUP(H6767,'FIPS Basin X-walk'!$A$2:$F$3224,6,FALSE)</f>
        <v>Chautauqua Platform</v>
      </c>
      <c r="C6767" s="1" t="s">
        <v>23880</v>
      </c>
      <c r="D6767" s="1"/>
      <c r="E6767" s="1"/>
      <c r="F6767" s="1" t="s">
        <v>1539</v>
      </c>
      <c r="G6767" s="1" t="s">
        <v>18664</v>
      </c>
      <c r="H6767" s="1">
        <v>40143</v>
      </c>
      <c r="I6767" s="1">
        <v>1013930</v>
      </c>
      <c r="J6767" s="1">
        <v>36.153440000000003</v>
      </c>
      <c r="K6767" s="1">
        <v>-95.989630000000005</v>
      </c>
      <c r="L6767" s="1"/>
      <c r="M6767" s="1" t="s">
        <v>1495</v>
      </c>
      <c r="N6767" s="1" t="s">
        <v>9115</v>
      </c>
      <c r="O6767" s="1">
        <v>2022</v>
      </c>
      <c r="P6767" s="1">
        <v>74103</v>
      </c>
      <c r="Q6767" s="1" t="s">
        <v>381</v>
      </c>
      <c r="R6767" s="1"/>
      <c r="S6767" s="1" t="s">
        <v>24399</v>
      </c>
      <c r="T6767" s="1" t="s">
        <v>6826</v>
      </c>
      <c r="U6767" s="1"/>
      <c r="V6767" s="1" t="s">
        <v>23906</v>
      </c>
      <c r="W6767" s="1" t="s">
        <v>6826</v>
      </c>
    </row>
    <row r="6768" spans="1:23" x14ac:dyDescent="0.25">
      <c r="A6768" s="1">
        <v>1007683</v>
      </c>
      <c r="B6768" s="5" t="str">
        <f>VLOOKUP(H6768,'FIPS Basin X-walk'!$A$2:$F$3224,6,FALSE)</f>
        <v>Upper Mississippi Embaymnt</v>
      </c>
      <c r="C6768" s="1" t="s">
        <v>15412</v>
      </c>
      <c r="D6768" s="1"/>
      <c r="E6768" s="1"/>
      <c r="F6768" s="1" t="s">
        <v>15413</v>
      </c>
      <c r="G6768" s="1" t="s">
        <v>15414</v>
      </c>
      <c r="H6768" s="1">
        <v>28143</v>
      </c>
      <c r="I6768" s="1">
        <v>1007683</v>
      </c>
      <c r="J6768" s="1">
        <v>34.787666999999999</v>
      </c>
      <c r="K6768" s="1">
        <v>-90.248277999999999</v>
      </c>
      <c r="L6768" s="1"/>
      <c r="M6768" s="1" t="s">
        <v>1523</v>
      </c>
      <c r="N6768" s="1" t="s">
        <v>15181</v>
      </c>
      <c r="O6768" s="1">
        <v>2022</v>
      </c>
      <c r="P6768" s="1">
        <v>38664</v>
      </c>
      <c r="Q6768" s="1" t="s">
        <v>15415</v>
      </c>
      <c r="R6768" s="1"/>
      <c r="S6768" s="1" t="s">
        <v>24358</v>
      </c>
      <c r="T6768" s="1" t="s">
        <v>6826</v>
      </c>
      <c r="U6768" s="1"/>
      <c r="V6768" s="1" t="s">
        <v>6878</v>
      </c>
      <c r="W6768" s="1" t="s">
        <v>6826</v>
      </c>
    </row>
    <row r="6769" spans="1:23" x14ac:dyDescent="0.25">
      <c r="A6769" s="1">
        <v>1004526</v>
      </c>
      <c r="B6769" s="5" t="str">
        <f>VLOOKUP(H6769,'FIPS Basin X-walk'!$A$2:$F$3224,6,FALSE)</f>
        <v>Sioux Uplift</v>
      </c>
      <c r="C6769" s="1" t="s">
        <v>19991</v>
      </c>
      <c r="D6769" s="1"/>
      <c r="E6769" s="1"/>
      <c r="F6769" s="1" t="s">
        <v>19992</v>
      </c>
      <c r="G6769" s="1" t="s">
        <v>19993</v>
      </c>
      <c r="H6769" s="1">
        <v>46125</v>
      </c>
      <c r="I6769" s="1">
        <v>1004526</v>
      </c>
      <c r="J6769" s="1">
        <v>43.370230999999997</v>
      </c>
      <c r="K6769" s="1">
        <v>-96.958068999999995</v>
      </c>
      <c r="L6769" s="1"/>
      <c r="M6769" s="1" t="s">
        <v>1562</v>
      </c>
      <c r="N6769" s="1" t="s">
        <v>19888</v>
      </c>
      <c r="O6769" s="1">
        <v>2022</v>
      </c>
      <c r="P6769" s="1">
        <v>57015</v>
      </c>
      <c r="Q6769" s="1" t="s">
        <v>19994</v>
      </c>
      <c r="R6769" s="1"/>
      <c r="S6769" s="1" t="s">
        <v>24378</v>
      </c>
      <c r="T6769" s="1" t="s">
        <v>6826</v>
      </c>
      <c r="U6769" s="1"/>
      <c r="V6769" s="1" t="s">
        <v>11633</v>
      </c>
      <c r="W6769" s="1" t="s">
        <v>6826</v>
      </c>
    </row>
    <row r="6770" spans="1:23" x14ac:dyDescent="0.25">
      <c r="A6770" s="1">
        <v>1004765</v>
      </c>
      <c r="B6770" s="5" t="str">
        <f>VLOOKUP(H6770,'FIPS Basin X-walk'!$A$2:$F$3224,6,FALSE)</f>
        <v>Sioux Uplift</v>
      </c>
      <c r="C6770" s="1" t="s">
        <v>19995</v>
      </c>
      <c r="D6770" s="1"/>
      <c r="E6770" s="1"/>
      <c r="F6770" s="1" t="s">
        <v>11441</v>
      </c>
      <c r="G6770" s="1" t="s">
        <v>19993</v>
      </c>
      <c r="H6770" s="1">
        <v>46125</v>
      </c>
      <c r="I6770" s="1">
        <v>1004765</v>
      </c>
      <c r="J6770" s="1">
        <v>43.433852000000002</v>
      </c>
      <c r="K6770" s="1">
        <v>-97.260925999999998</v>
      </c>
      <c r="L6770" s="1"/>
      <c r="M6770" s="1" t="s">
        <v>1562</v>
      </c>
      <c r="N6770" s="1" t="s">
        <v>19888</v>
      </c>
      <c r="O6770" s="1">
        <v>2022</v>
      </c>
      <c r="P6770" s="1">
        <v>57043</v>
      </c>
      <c r="Q6770" s="1" t="s">
        <v>19996</v>
      </c>
      <c r="R6770" s="1"/>
      <c r="S6770" s="1" t="s">
        <v>24378</v>
      </c>
      <c r="T6770" s="1" t="s">
        <v>6826</v>
      </c>
      <c r="U6770" s="1"/>
      <c r="V6770" s="1" t="s">
        <v>19997</v>
      </c>
      <c r="W6770" s="1" t="s">
        <v>6826</v>
      </c>
    </row>
    <row r="6771" spans="1:23" x14ac:dyDescent="0.25">
      <c r="A6771" s="1">
        <v>1010328</v>
      </c>
      <c r="B6771" s="5" t="str">
        <f>VLOOKUP(H6771,'FIPS Basin X-walk'!$A$2:$F$3224,6,FALSE)</f>
        <v>Black Warrior Basin</v>
      </c>
      <c r="C6771" s="1" t="s">
        <v>7318</v>
      </c>
      <c r="D6771" s="1"/>
      <c r="E6771" s="1"/>
      <c r="F6771" s="1" t="s">
        <v>7315</v>
      </c>
      <c r="G6771" s="1" t="s">
        <v>7308</v>
      </c>
      <c r="H6771" s="1">
        <v>1125</v>
      </c>
      <c r="I6771" s="1">
        <v>1010328</v>
      </c>
      <c r="J6771" s="1">
        <v>33.261510000000001</v>
      </c>
      <c r="K6771" s="1">
        <v>-87.31156</v>
      </c>
      <c r="L6771" s="1"/>
      <c r="M6771" s="1" t="s">
        <v>1482</v>
      </c>
      <c r="N6771" s="1" t="s">
        <v>6824</v>
      </c>
      <c r="O6771" s="1">
        <v>2022</v>
      </c>
      <c r="P6771" s="1">
        <v>35444</v>
      </c>
      <c r="Q6771" s="1" t="s">
        <v>26218</v>
      </c>
      <c r="R6771" s="1"/>
      <c r="S6771" s="1"/>
      <c r="T6771" s="1" t="s">
        <v>6826</v>
      </c>
      <c r="U6771" s="1"/>
      <c r="V6771" s="1" t="s">
        <v>7317</v>
      </c>
      <c r="W6771" s="1" t="s">
        <v>6826</v>
      </c>
    </row>
    <row r="6772" spans="1:23" x14ac:dyDescent="0.25">
      <c r="A6772" s="1">
        <v>1013783</v>
      </c>
      <c r="B6772" s="5" t="str">
        <f>VLOOKUP(H6772,'FIPS Basin X-walk'!$A$2:$F$3224,6,FALSE)</f>
        <v>Black Warrior Basin</v>
      </c>
      <c r="C6772" s="1"/>
      <c r="D6772" s="1"/>
      <c r="E6772" s="1"/>
      <c r="F6772" s="1" t="s">
        <v>7315</v>
      </c>
      <c r="G6772" s="1" t="s">
        <v>7308</v>
      </c>
      <c r="H6772" s="1">
        <v>1125</v>
      </c>
      <c r="I6772" s="1">
        <v>1013783</v>
      </c>
      <c r="J6772" s="1">
        <v>33.328600000000002</v>
      </c>
      <c r="K6772" s="1">
        <v>-87.331900000000005</v>
      </c>
      <c r="L6772" s="1"/>
      <c r="M6772" s="1" t="s">
        <v>1482</v>
      </c>
      <c r="N6772" s="1" t="s">
        <v>6824</v>
      </c>
      <c r="O6772" s="1">
        <v>2022</v>
      </c>
      <c r="P6772" s="1">
        <v>35444</v>
      </c>
      <c r="Q6772" s="1" t="s">
        <v>7316</v>
      </c>
      <c r="R6772" s="1"/>
      <c r="S6772" s="1"/>
      <c r="T6772" s="1" t="s">
        <v>6826</v>
      </c>
      <c r="U6772" s="1"/>
      <c r="V6772" s="1" t="s">
        <v>7317</v>
      </c>
      <c r="W6772" s="1" t="s">
        <v>6826</v>
      </c>
    </row>
    <row r="6773" spans="1:23" x14ac:dyDescent="0.25">
      <c r="A6773" s="1">
        <v>1009600</v>
      </c>
      <c r="B6773" s="5" t="str">
        <f>VLOOKUP(H6773,'FIPS Basin X-walk'!$A$2:$F$3224,6,FALSE)</f>
        <v>Black Warrior Basin</v>
      </c>
      <c r="C6773" s="1" t="s">
        <v>7319</v>
      </c>
      <c r="D6773" s="1"/>
      <c r="E6773" s="1"/>
      <c r="F6773" s="1" t="s">
        <v>7320</v>
      </c>
      <c r="G6773" s="1" t="s">
        <v>7308</v>
      </c>
      <c r="H6773" s="1">
        <v>1125</v>
      </c>
      <c r="I6773" s="1">
        <v>1009600</v>
      </c>
      <c r="J6773" s="1">
        <v>33.506680000000003</v>
      </c>
      <c r="K6773" s="1">
        <v>-87.270889999999994</v>
      </c>
      <c r="L6773" s="1"/>
      <c r="M6773" s="1" t="s">
        <v>1482</v>
      </c>
      <c r="N6773" s="1" t="s">
        <v>6824</v>
      </c>
      <c r="O6773" s="1">
        <v>2022</v>
      </c>
      <c r="P6773" s="1">
        <v>35579</v>
      </c>
      <c r="Q6773" s="1" t="s">
        <v>7321</v>
      </c>
      <c r="R6773" s="1"/>
      <c r="S6773" s="1"/>
      <c r="T6773" s="1" t="s">
        <v>6826</v>
      </c>
      <c r="U6773" s="1"/>
      <c r="V6773" s="1" t="s">
        <v>26114</v>
      </c>
      <c r="W6773" s="1" t="s">
        <v>6826</v>
      </c>
    </row>
    <row r="6774" spans="1:23" x14ac:dyDescent="0.25">
      <c r="A6774" s="1">
        <v>1003457</v>
      </c>
      <c r="B6774" s="5" t="str">
        <f>VLOOKUP(H6774,'FIPS Basin X-walk'!$A$2:$F$3224,6,FALSE)</f>
        <v>Black Warrior Basin</v>
      </c>
      <c r="C6774" s="1" t="s">
        <v>7322</v>
      </c>
      <c r="D6774" s="1"/>
      <c r="E6774" s="1"/>
      <c r="F6774" s="1" t="s">
        <v>2206</v>
      </c>
      <c r="G6774" s="1" t="s">
        <v>7308</v>
      </c>
      <c r="H6774" s="1">
        <v>1125</v>
      </c>
      <c r="I6774" s="1">
        <v>1003457</v>
      </c>
      <c r="J6774" s="1">
        <v>33.233750000000001</v>
      </c>
      <c r="K6774" s="1">
        <v>-87.506929999999997</v>
      </c>
      <c r="L6774" s="1"/>
      <c r="M6774" s="1" t="s">
        <v>1482</v>
      </c>
      <c r="N6774" s="1" t="s">
        <v>6824</v>
      </c>
      <c r="O6774" s="1">
        <v>2022</v>
      </c>
      <c r="P6774" s="1">
        <v>35404</v>
      </c>
      <c r="Q6774" s="1" t="s">
        <v>25111</v>
      </c>
      <c r="R6774" s="1"/>
      <c r="S6774" s="1" t="s">
        <v>24372</v>
      </c>
      <c r="T6774" s="1" t="s">
        <v>6826</v>
      </c>
      <c r="U6774" s="1"/>
      <c r="V6774" s="1" t="s">
        <v>7021</v>
      </c>
      <c r="W6774" s="1" t="s">
        <v>6826</v>
      </c>
    </row>
    <row r="6775" spans="1:23" x14ac:dyDescent="0.25">
      <c r="A6775" s="1">
        <v>1005879</v>
      </c>
      <c r="B6775" s="5" t="str">
        <f>VLOOKUP(H6775,'FIPS Basin X-walk'!$A$2:$F$3224,6,FALSE)</f>
        <v>Black Warrior Basin</v>
      </c>
      <c r="C6775" s="1" t="s">
        <v>7306</v>
      </c>
      <c r="D6775" s="1"/>
      <c r="E6775" s="1"/>
      <c r="F6775" s="1" t="s">
        <v>7307</v>
      </c>
      <c r="G6775" s="1" t="s">
        <v>7308</v>
      </c>
      <c r="H6775" s="1">
        <v>1125</v>
      </c>
      <c r="I6775" s="1">
        <v>1005879</v>
      </c>
      <c r="J6775" s="1">
        <v>33.200299999999999</v>
      </c>
      <c r="K6775" s="1">
        <v>-87.606999999999999</v>
      </c>
      <c r="L6775" s="1"/>
      <c r="M6775" s="1" t="s">
        <v>1482</v>
      </c>
      <c r="N6775" s="1" t="s">
        <v>6824</v>
      </c>
      <c r="O6775" s="1">
        <v>2022</v>
      </c>
      <c r="P6775" s="1">
        <v>35401</v>
      </c>
      <c r="Q6775" s="1" t="s">
        <v>7309</v>
      </c>
      <c r="R6775" s="1"/>
      <c r="S6775" s="1" t="s">
        <v>24369</v>
      </c>
      <c r="T6775" s="1" t="s">
        <v>6826</v>
      </c>
      <c r="U6775" s="1"/>
      <c r="V6775" s="1" t="s">
        <v>7310</v>
      </c>
      <c r="W6775" s="1" t="s">
        <v>6826</v>
      </c>
    </row>
    <row r="6776" spans="1:23" x14ac:dyDescent="0.25">
      <c r="A6776" s="1">
        <v>1004249</v>
      </c>
      <c r="B6776" s="5" t="str">
        <f>VLOOKUP(H6776,'FIPS Basin X-walk'!$A$2:$F$3224,6,FALSE)</f>
        <v>Black Warrior Basin</v>
      </c>
      <c r="C6776" s="1" t="s">
        <v>7311</v>
      </c>
      <c r="D6776" s="1"/>
      <c r="E6776" s="1"/>
      <c r="F6776" s="1" t="s">
        <v>7312</v>
      </c>
      <c r="G6776" s="1" t="s">
        <v>7308</v>
      </c>
      <c r="H6776" s="1">
        <v>1125</v>
      </c>
      <c r="I6776" s="1">
        <v>1004249</v>
      </c>
      <c r="J6776" s="1">
        <v>33.189360000000001</v>
      </c>
      <c r="K6776" s="1">
        <v>-87.260620000000003</v>
      </c>
      <c r="L6776" s="1"/>
      <c r="M6776" s="1" t="s">
        <v>1482</v>
      </c>
      <c r="N6776" s="1" t="s">
        <v>6824</v>
      </c>
      <c r="O6776" s="1">
        <v>2022</v>
      </c>
      <c r="P6776" s="1">
        <v>35490</v>
      </c>
      <c r="Q6776" s="1" t="s">
        <v>7313</v>
      </c>
      <c r="R6776" s="1"/>
      <c r="S6776" s="1" t="s">
        <v>24419</v>
      </c>
      <c r="T6776" s="1" t="s">
        <v>6826</v>
      </c>
      <c r="U6776" s="1"/>
      <c r="V6776" s="1" t="s">
        <v>7314</v>
      </c>
      <c r="W6776" s="1" t="s">
        <v>6826</v>
      </c>
    </row>
    <row r="6777" spans="1:23" x14ac:dyDescent="0.25">
      <c r="A6777" s="1">
        <v>1004399</v>
      </c>
      <c r="B6777" s="5" t="str">
        <f>VLOOKUP(H6777,'FIPS Basin X-walk'!$A$2:$F$3224,6,FALSE)</f>
        <v>Appalachian Basin</v>
      </c>
      <c r="C6777" s="1" t="s">
        <v>18258</v>
      </c>
      <c r="D6777" s="1"/>
      <c r="E6777" s="1"/>
      <c r="F6777" s="1" t="s">
        <v>9561</v>
      </c>
      <c r="G6777" s="1" t="s">
        <v>18252</v>
      </c>
      <c r="H6777" s="1">
        <v>39157</v>
      </c>
      <c r="I6777" s="1">
        <v>1004399</v>
      </c>
      <c r="J6777" s="1">
        <v>40.511389999999999</v>
      </c>
      <c r="K6777" s="1">
        <v>-81.541370000000001</v>
      </c>
      <c r="L6777" s="1"/>
      <c r="M6777" s="1" t="s">
        <v>1542</v>
      </c>
      <c r="N6777" s="1" t="s">
        <v>17708</v>
      </c>
      <c r="O6777" s="1">
        <v>2022</v>
      </c>
      <c r="P6777" s="1">
        <v>44622</v>
      </c>
      <c r="Q6777" s="1" t="s">
        <v>18259</v>
      </c>
      <c r="R6777" s="1"/>
      <c r="S6777" s="1" t="s">
        <v>24358</v>
      </c>
      <c r="T6777" s="1" t="s">
        <v>6826</v>
      </c>
      <c r="U6777" s="1"/>
      <c r="V6777" s="1" t="s">
        <v>18260</v>
      </c>
      <c r="W6777" s="1" t="s">
        <v>6826</v>
      </c>
    </row>
    <row r="6778" spans="1:23" x14ac:dyDescent="0.25">
      <c r="A6778" s="1">
        <v>1005866</v>
      </c>
      <c r="B6778" s="5" t="str">
        <f>VLOOKUP(H6778,'FIPS Basin X-walk'!$A$2:$F$3224,6,FALSE)</f>
        <v>Appalachian Basin</v>
      </c>
      <c r="C6778" s="1" t="s">
        <v>18265</v>
      </c>
      <c r="D6778" s="1"/>
      <c r="E6778" s="1"/>
      <c r="F6778" s="1" t="s">
        <v>9559</v>
      </c>
      <c r="G6778" s="1" t="s">
        <v>18252</v>
      </c>
      <c r="H6778" s="1">
        <v>39157</v>
      </c>
      <c r="I6778" s="1">
        <v>1005866</v>
      </c>
      <c r="J6778" s="1">
        <v>40.506320000000002</v>
      </c>
      <c r="K6778" s="1">
        <v>-81.474299999999999</v>
      </c>
      <c r="L6778" s="1"/>
      <c r="M6778" s="1" t="s">
        <v>1542</v>
      </c>
      <c r="N6778" s="1" t="s">
        <v>17708</v>
      </c>
      <c r="O6778" s="1">
        <v>2022</v>
      </c>
      <c r="P6778" s="1">
        <v>44622</v>
      </c>
      <c r="Q6778" s="1" t="s">
        <v>25622</v>
      </c>
      <c r="R6778" s="1"/>
      <c r="S6778" s="1" t="s">
        <v>24367</v>
      </c>
      <c r="T6778" s="1" t="s">
        <v>6826</v>
      </c>
      <c r="U6778" s="1"/>
      <c r="V6778" s="1" t="s">
        <v>9636</v>
      </c>
      <c r="W6778" s="1" t="s">
        <v>6826</v>
      </c>
    </row>
    <row r="6779" spans="1:23" x14ac:dyDescent="0.25">
      <c r="A6779" s="1">
        <v>1006663</v>
      </c>
      <c r="B6779" s="5" t="str">
        <f>VLOOKUP(H6779,'FIPS Basin X-walk'!$A$2:$F$3224,6,FALSE)</f>
        <v>Appalachian Basin</v>
      </c>
      <c r="C6779" s="1" t="s">
        <v>18261</v>
      </c>
      <c r="D6779" s="1"/>
      <c r="E6779" s="1"/>
      <c r="F6779" s="1" t="s">
        <v>9559</v>
      </c>
      <c r="G6779" s="1" t="s">
        <v>18252</v>
      </c>
      <c r="H6779" s="1">
        <v>39157</v>
      </c>
      <c r="I6779" s="1">
        <v>1006663</v>
      </c>
      <c r="J6779" s="1">
        <v>40.520119999999999</v>
      </c>
      <c r="K6779" s="1">
        <v>-81.467590000000001</v>
      </c>
      <c r="L6779" s="1"/>
      <c r="M6779" s="1" t="s">
        <v>1542</v>
      </c>
      <c r="N6779" s="1" t="s">
        <v>17708</v>
      </c>
      <c r="O6779" s="1">
        <v>2022</v>
      </c>
      <c r="P6779" s="1">
        <v>44622</v>
      </c>
      <c r="Q6779" s="1" t="s">
        <v>18262</v>
      </c>
      <c r="R6779" s="1"/>
      <c r="S6779" s="1" t="s">
        <v>24355</v>
      </c>
      <c r="T6779" s="1" t="s">
        <v>7005</v>
      </c>
      <c r="U6779" s="1"/>
      <c r="V6779" s="1" t="s">
        <v>25749</v>
      </c>
      <c r="W6779" s="1" t="s">
        <v>6828</v>
      </c>
    </row>
    <row r="6780" spans="1:23" x14ac:dyDescent="0.25">
      <c r="A6780" s="1">
        <v>1003537</v>
      </c>
      <c r="B6780" s="5" t="str">
        <f>VLOOKUP(H6780,'FIPS Basin X-walk'!$A$2:$F$3224,6,FALSE)</f>
        <v>Appalachian Basin</v>
      </c>
      <c r="C6780" s="1" t="s">
        <v>18263</v>
      </c>
      <c r="D6780" s="1"/>
      <c r="E6780" s="1"/>
      <c r="F6780" s="1" t="s">
        <v>18264</v>
      </c>
      <c r="G6780" s="1" t="s">
        <v>18252</v>
      </c>
      <c r="H6780" s="1">
        <v>39157</v>
      </c>
      <c r="I6780" s="1">
        <v>1003537</v>
      </c>
      <c r="J6780" s="1">
        <v>40.286670000000001</v>
      </c>
      <c r="K6780" s="1">
        <v>-81.465280000000007</v>
      </c>
      <c r="L6780" s="1"/>
      <c r="M6780" s="1" t="s">
        <v>1542</v>
      </c>
      <c r="N6780" s="1" t="s">
        <v>17708</v>
      </c>
      <c r="O6780" s="1">
        <v>2022</v>
      </c>
      <c r="P6780" s="1">
        <v>43837</v>
      </c>
      <c r="Q6780" s="1" t="s">
        <v>43</v>
      </c>
      <c r="R6780" s="1"/>
      <c r="S6780" s="1" t="s">
        <v>24435</v>
      </c>
      <c r="T6780" s="1" t="s">
        <v>6826</v>
      </c>
      <c r="U6780" s="1"/>
      <c r="V6780" s="1" t="s">
        <v>7232</v>
      </c>
      <c r="W6780" s="1" t="s">
        <v>6826</v>
      </c>
    </row>
    <row r="6781" spans="1:23" x14ac:dyDescent="0.25">
      <c r="A6781" s="1">
        <v>1005773</v>
      </c>
      <c r="B6781" s="5" t="str">
        <f>VLOOKUP(H6781,'FIPS Basin X-walk'!$A$2:$F$3224,6,FALSE)</f>
        <v>Appalachian Basin</v>
      </c>
      <c r="C6781" s="1" t="s">
        <v>18254</v>
      </c>
      <c r="D6781" s="1"/>
      <c r="E6781" s="1"/>
      <c r="F6781" s="1" t="s">
        <v>18255</v>
      </c>
      <c r="G6781" s="1" t="s">
        <v>18252</v>
      </c>
      <c r="H6781" s="1">
        <v>39157</v>
      </c>
      <c r="I6781" s="1">
        <v>1005773</v>
      </c>
      <c r="J6781" s="1">
        <v>40.511699999999998</v>
      </c>
      <c r="K6781" s="1">
        <v>-81.638900000000007</v>
      </c>
      <c r="L6781" s="1"/>
      <c r="M6781" s="1" t="s">
        <v>1542</v>
      </c>
      <c r="N6781" s="1" t="s">
        <v>17708</v>
      </c>
      <c r="O6781" s="1">
        <v>2022</v>
      </c>
      <c r="P6781" s="1">
        <v>44681</v>
      </c>
      <c r="Q6781" s="1" t="s">
        <v>18256</v>
      </c>
      <c r="R6781" s="1"/>
      <c r="S6781" s="1" t="s">
        <v>24844</v>
      </c>
      <c r="T6781" s="1" t="s">
        <v>6826</v>
      </c>
      <c r="U6781" s="1"/>
      <c r="V6781" s="1" t="s">
        <v>18257</v>
      </c>
      <c r="W6781" s="1" t="s">
        <v>6828</v>
      </c>
    </row>
    <row r="6782" spans="1:23" x14ac:dyDescent="0.25">
      <c r="A6782" s="1">
        <v>1002324</v>
      </c>
      <c r="B6782" s="5" t="str">
        <f>VLOOKUP(H6782,'FIPS Basin X-walk'!$A$2:$F$3224,6,FALSE)</f>
        <v>Appalachian Basin</v>
      </c>
      <c r="C6782" s="1" t="s">
        <v>18250</v>
      </c>
      <c r="D6782" s="1"/>
      <c r="E6782" s="1"/>
      <c r="F6782" s="1" t="s">
        <v>18251</v>
      </c>
      <c r="G6782" s="1" t="s">
        <v>18252</v>
      </c>
      <c r="H6782" s="1">
        <v>39157</v>
      </c>
      <c r="I6782" s="1">
        <v>1002324</v>
      </c>
      <c r="J6782" s="1">
        <v>40.368839999999999</v>
      </c>
      <c r="K6782" s="1">
        <v>-81.34657</v>
      </c>
      <c r="L6782" s="1"/>
      <c r="M6782" s="1" t="s">
        <v>1542</v>
      </c>
      <c r="N6782" s="1" t="s">
        <v>17708</v>
      </c>
      <c r="O6782" s="1">
        <v>2022</v>
      </c>
      <c r="P6782" s="1">
        <v>44683</v>
      </c>
      <c r="Q6782" s="1" t="s">
        <v>18253</v>
      </c>
      <c r="R6782" s="1"/>
      <c r="S6782" s="1" t="s">
        <v>24753</v>
      </c>
      <c r="T6782" s="1" t="s">
        <v>6826</v>
      </c>
      <c r="U6782" s="1"/>
      <c r="V6782" s="1" t="s">
        <v>10335</v>
      </c>
      <c r="W6782" s="1" t="s">
        <v>6826</v>
      </c>
    </row>
    <row r="6783" spans="1:23" x14ac:dyDescent="0.25">
      <c r="A6783" s="1">
        <v>1004584</v>
      </c>
      <c r="B6783" s="5" t="str">
        <f>VLOOKUP(H6783,'FIPS Basin X-walk'!$A$2:$F$3224,6,FALSE)</f>
        <v>Michigan Basin</v>
      </c>
      <c r="C6783" s="1" t="s">
        <v>14692</v>
      </c>
      <c r="D6783" s="1"/>
      <c r="E6783" s="1"/>
      <c r="F6783" s="1" t="s">
        <v>14689</v>
      </c>
      <c r="G6783" s="1" t="s">
        <v>14690</v>
      </c>
      <c r="H6783" s="1">
        <v>26157</v>
      </c>
      <c r="I6783" s="1">
        <v>1004584</v>
      </c>
      <c r="J6783" s="1">
        <v>43.472883000000003</v>
      </c>
      <c r="K6783" s="1">
        <v>-83.410497000000007</v>
      </c>
      <c r="L6783" s="1"/>
      <c r="M6783" s="1" t="s">
        <v>1493</v>
      </c>
      <c r="N6783" s="1" t="s">
        <v>14185</v>
      </c>
      <c r="O6783" s="1">
        <v>2022</v>
      </c>
      <c r="P6783" s="1">
        <v>48723</v>
      </c>
      <c r="Q6783" s="1" t="s">
        <v>25337</v>
      </c>
      <c r="R6783" s="1"/>
      <c r="S6783" s="1" t="s">
        <v>24378</v>
      </c>
      <c r="T6783" s="1" t="s">
        <v>6826</v>
      </c>
      <c r="U6783" s="1"/>
      <c r="V6783" s="1" t="s">
        <v>11633</v>
      </c>
      <c r="W6783" s="1" t="s">
        <v>6826</v>
      </c>
    </row>
    <row r="6784" spans="1:23" x14ac:dyDescent="0.25">
      <c r="A6784" s="1">
        <v>1006312</v>
      </c>
      <c r="B6784" s="5" t="str">
        <f>VLOOKUP(H6784,'FIPS Basin X-walk'!$A$2:$F$3224,6,FALSE)</f>
        <v>Michigan Basin</v>
      </c>
      <c r="C6784" s="1" t="s">
        <v>14688</v>
      </c>
      <c r="D6784" s="1"/>
      <c r="E6784" s="1"/>
      <c r="F6784" s="1" t="s">
        <v>14689</v>
      </c>
      <c r="G6784" s="1" t="s">
        <v>14690</v>
      </c>
      <c r="H6784" s="1">
        <v>26157</v>
      </c>
      <c r="I6784" s="1">
        <v>1006312</v>
      </c>
      <c r="J6784" s="1">
        <v>43.480699999999999</v>
      </c>
      <c r="K6784" s="1">
        <v>-83.396299999999997</v>
      </c>
      <c r="L6784" s="1"/>
      <c r="M6784" s="1" t="s">
        <v>1493</v>
      </c>
      <c r="N6784" s="1" t="s">
        <v>14185</v>
      </c>
      <c r="O6784" s="1">
        <v>2022</v>
      </c>
      <c r="P6784" s="1">
        <v>48723</v>
      </c>
      <c r="Q6784" s="1" t="s">
        <v>14691</v>
      </c>
      <c r="R6784" s="1"/>
      <c r="S6784" s="1" t="s">
        <v>24366</v>
      </c>
      <c r="T6784" s="1" t="s">
        <v>6828</v>
      </c>
      <c r="U6784" s="1"/>
      <c r="V6784" s="1" t="s">
        <v>14230</v>
      </c>
      <c r="W6784" s="1" t="s">
        <v>6826</v>
      </c>
    </row>
    <row r="6785" spans="1:23" x14ac:dyDescent="0.25">
      <c r="A6785" s="1">
        <v>1003711</v>
      </c>
      <c r="B6785" s="5" t="str">
        <f>VLOOKUP(H6785,'FIPS Basin X-walk'!$A$2:$F$3224,6,FALSE)</f>
        <v>S.GA Sedimentary Prov</v>
      </c>
      <c r="C6785" s="1" t="s">
        <v>10543</v>
      </c>
      <c r="D6785" s="1"/>
      <c r="E6785" s="1"/>
      <c r="F6785" s="1" t="s">
        <v>10544</v>
      </c>
      <c r="G6785" s="1" t="s">
        <v>10545</v>
      </c>
      <c r="H6785" s="1">
        <v>13289</v>
      </c>
      <c r="I6785" s="1">
        <v>1003711</v>
      </c>
      <c r="J6785" s="1">
        <v>32.770539999999997</v>
      </c>
      <c r="K6785" s="1">
        <v>-83.437799999999996</v>
      </c>
      <c r="L6785" s="1"/>
      <c r="M6785" s="1" t="s">
        <v>1546</v>
      </c>
      <c r="N6785" s="1" t="s">
        <v>10124</v>
      </c>
      <c r="O6785" s="1">
        <v>2022</v>
      </c>
      <c r="P6785" s="1">
        <v>31020</v>
      </c>
      <c r="Q6785" s="1" t="s">
        <v>25162</v>
      </c>
      <c r="R6785" s="1"/>
      <c r="S6785" s="1" t="s">
        <v>24358</v>
      </c>
      <c r="T6785" s="1" t="s">
        <v>6826</v>
      </c>
      <c r="U6785" s="1"/>
      <c r="V6785" s="1" t="s">
        <v>6878</v>
      </c>
      <c r="W6785" s="1" t="s">
        <v>6826</v>
      </c>
    </row>
    <row r="6786" spans="1:23" x14ac:dyDescent="0.25">
      <c r="A6786" s="1">
        <v>1003449</v>
      </c>
      <c r="B6786" s="5" t="str">
        <f>VLOOKUP(H6786,'FIPS Basin X-walk'!$A$2:$F$3224,6,FALSE)</f>
        <v>S.GA Sedimentary Prov</v>
      </c>
      <c r="C6786" s="1" t="s">
        <v>10546</v>
      </c>
      <c r="D6786" s="1"/>
      <c r="E6786" s="1"/>
      <c r="F6786" s="1" t="s">
        <v>10147</v>
      </c>
      <c r="G6786" s="1" t="s">
        <v>10545</v>
      </c>
      <c r="H6786" s="1">
        <v>13289</v>
      </c>
      <c r="I6786" s="1">
        <v>1003449</v>
      </c>
      <c r="J6786" s="1">
        <v>32.715449999999997</v>
      </c>
      <c r="K6786" s="1">
        <v>-83.498287000000005</v>
      </c>
      <c r="L6786" s="1"/>
      <c r="M6786" s="1" t="s">
        <v>1546</v>
      </c>
      <c r="N6786" s="1" t="s">
        <v>10124</v>
      </c>
      <c r="O6786" s="1">
        <v>2022</v>
      </c>
      <c r="P6786" s="1">
        <v>31217</v>
      </c>
      <c r="Q6786" s="1" t="s">
        <v>10547</v>
      </c>
      <c r="R6786" s="1"/>
      <c r="S6786" s="1"/>
      <c r="T6786" s="1" t="s">
        <v>6826</v>
      </c>
      <c r="U6786" s="1"/>
      <c r="V6786" s="1" t="s">
        <v>10403</v>
      </c>
      <c r="W6786" s="1" t="s">
        <v>6826</v>
      </c>
    </row>
    <row r="6787" spans="1:23" x14ac:dyDescent="0.25">
      <c r="A6787" s="1">
        <v>1000615</v>
      </c>
      <c r="B6787" s="5" t="str">
        <f>VLOOKUP(H6787,'FIPS Basin X-walk'!$A$2:$F$3224,6,FALSE)</f>
        <v>Snake River Basin</v>
      </c>
      <c r="C6787" s="1" t="s">
        <v>10799</v>
      </c>
      <c r="D6787" s="1"/>
      <c r="E6787" s="1"/>
      <c r="F6787" s="1" t="s">
        <v>1872</v>
      </c>
      <c r="G6787" s="1" t="s">
        <v>10800</v>
      </c>
      <c r="H6787" s="1">
        <v>16083</v>
      </c>
      <c r="I6787" s="1">
        <v>1000615</v>
      </c>
      <c r="J6787" s="1">
        <v>42.552399999999999</v>
      </c>
      <c r="K6787" s="1">
        <v>-114.48269999999999</v>
      </c>
      <c r="L6787" s="1"/>
      <c r="M6787" s="1" t="s">
        <v>1552</v>
      </c>
      <c r="N6787" s="1" t="s">
        <v>10680</v>
      </c>
      <c r="O6787" s="1">
        <v>2022</v>
      </c>
      <c r="P6787" s="1">
        <v>83301</v>
      </c>
      <c r="Q6787" s="1" t="s">
        <v>10801</v>
      </c>
      <c r="R6787" s="1"/>
      <c r="S6787" s="1" t="s">
        <v>24570</v>
      </c>
      <c r="T6787" s="1" t="s">
        <v>6826</v>
      </c>
      <c r="U6787" s="1"/>
      <c r="V6787" s="1" t="s">
        <v>10796</v>
      </c>
      <c r="W6787" s="1" t="s">
        <v>6826</v>
      </c>
    </row>
    <row r="6788" spans="1:23" x14ac:dyDescent="0.25">
      <c r="A6788" s="1">
        <v>1005712</v>
      </c>
      <c r="B6788" s="5" t="str">
        <f>VLOOKUP(H6788,'FIPS Basin X-walk'!$A$2:$F$3224,6,FALSE)</f>
        <v>Snake River Basin</v>
      </c>
      <c r="C6788" s="1" t="s">
        <v>10802</v>
      </c>
      <c r="D6788" s="1"/>
      <c r="E6788" s="1"/>
      <c r="F6788" s="1" t="s">
        <v>10803</v>
      </c>
      <c r="G6788" s="1" t="s">
        <v>10800</v>
      </c>
      <c r="H6788" s="1">
        <v>16083</v>
      </c>
      <c r="I6788" s="1">
        <v>1005712</v>
      </c>
      <c r="J6788" s="1">
        <v>42.531995000000002</v>
      </c>
      <c r="K6788" s="1">
        <v>-114.431448</v>
      </c>
      <c r="L6788" s="1"/>
      <c r="M6788" s="1" t="s">
        <v>1552</v>
      </c>
      <c r="N6788" s="1" t="s">
        <v>10680</v>
      </c>
      <c r="O6788" s="1">
        <v>2022</v>
      </c>
      <c r="P6788" s="1">
        <v>83301</v>
      </c>
      <c r="Q6788" s="1" t="s">
        <v>10729</v>
      </c>
      <c r="R6788" s="1"/>
      <c r="S6788" s="1" t="s">
        <v>24366</v>
      </c>
      <c r="T6788" s="1" t="s">
        <v>6828</v>
      </c>
      <c r="U6788" s="1"/>
      <c r="V6788" s="1" t="s">
        <v>25581</v>
      </c>
      <c r="W6788" s="1" t="s">
        <v>6828</v>
      </c>
    </row>
    <row r="6789" spans="1:23" x14ac:dyDescent="0.25">
      <c r="A6789" s="1">
        <v>1014521</v>
      </c>
      <c r="B6789" s="5" t="str">
        <f>VLOOKUP(H6789,'FIPS Basin X-walk'!$A$2:$F$3224,6,FALSE)</f>
        <v>Snake River Basin</v>
      </c>
      <c r="C6789" s="1" t="s">
        <v>27198</v>
      </c>
      <c r="D6789" s="1"/>
      <c r="E6789" s="1"/>
      <c r="F6789" s="1" t="s">
        <v>1872</v>
      </c>
      <c r="G6789" s="1" t="s">
        <v>10800</v>
      </c>
      <c r="H6789" s="1">
        <v>16083</v>
      </c>
      <c r="I6789" s="1">
        <v>1014521</v>
      </c>
      <c r="J6789" s="1">
        <v>42.545065999999998</v>
      </c>
      <c r="K6789" s="1">
        <v>-114.41136400000001</v>
      </c>
      <c r="L6789" s="1"/>
      <c r="M6789" s="1" t="s">
        <v>1552</v>
      </c>
      <c r="N6789" s="1" t="s">
        <v>10680</v>
      </c>
      <c r="O6789" s="1">
        <v>2022</v>
      </c>
      <c r="P6789" s="1">
        <v>83301</v>
      </c>
      <c r="Q6789" s="1" t="s">
        <v>27199</v>
      </c>
      <c r="R6789" s="1"/>
      <c r="S6789" s="1" t="s">
        <v>24870</v>
      </c>
      <c r="T6789" s="1" t="s">
        <v>6826</v>
      </c>
      <c r="U6789" s="1"/>
      <c r="V6789" s="1" t="s">
        <v>27200</v>
      </c>
      <c r="W6789" s="1" t="s">
        <v>6826</v>
      </c>
    </row>
    <row r="6790" spans="1:23" x14ac:dyDescent="0.25">
      <c r="A6790" s="1">
        <v>1003940</v>
      </c>
      <c r="B6790" s="5" t="str">
        <f>VLOOKUP(H6790,'FIPS Basin X-walk'!$A$2:$F$3224,6,FALSE)</f>
        <v>Appalachian Basin (Eastern Overthrust Area)</v>
      </c>
      <c r="C6790" s="1" t="s">
        <v>22957</v>
      </c>
      <c r="D6790" s="1"/>
      <c r="E6790" s="1"/>
      <c r="F6790" s="1" t="s">
        <v>22958</v>
      </c>
      <c r="G6790" s="1" t="s">
        <v>22959</v>
      </c>
      <c r="H6790" s="1">
        <v>54095</v>
      </c>
      <c r="I6790" s="1">
        <v>1003940</v>
      </c>
      <c r="J6790" s="1">
        <v>39.484572</v>
      </c>
      <c r="K6790" s="1">
        <v>-81.093402999999995</v>
      </c>
      <c r="L6790" s="1"/>
      <c r="M6790" s="1" t="s">
        <v>1521</v>
      </c>
      <c r="N6790" s="1" t="s">
        <v>22744</v>
      </c>
      <c r="O6790" s="1">
        <v>2022</v>
      </c>
      <c r="P6790" s="1">
        <v>26146</v>
      </c>
      <c r="Q6790" s="1" t="s">
        <v>22960</v>
      </c>
      <c r="R6790" s="1"/>
      <c r="S6790" s="1" t="s">
        <v>24367</v>
      </c>
      <c r="T6790" s="1" t="s">
        <v>6826</v>
      </c>
      <c r="U6790" s="1"/>
      <c r="V6790" s="1" t="s">
        <v>17088</v>
      </c>
      <c r="W6790" s="1" t="s">
        <v>6826</v>
      </c>
    </row>
    <row r="6791" spans="1:23" x14ac:dyDescent="0.25">
      <c r="A6791" s="1">
        <v>1004802</v>
      </c>
      <c r="B6791" s="5" t="str">
        <f>VLOOKUP(H6791,'FIPS Basin X-walk'!$A$2:$F$3224,6,FALSE)</f>
        <v>Central Western Overthrust</v>
      </c>
      <c r="C6791" s="1" t="s">
        <v>23447</v>
      </c>
      <c r="D6791" s="1"/>
      <c r="E6791" s="1"/>
      <c r="F6791" s="1" t="s">
        <v>10853</v>
      </c>
      <c r="G6791" s="1" t="s">
        <v>23448</v>
      </c>
      <c r="H6791" s="1">
        <v>56041</v>
      </c>
      <c r="I6791" s="1">
        <v>1004802</v>
      </c>
      <c r="J6791" s="1">
        <v>41.067222000000001</v>
      </c>
      <c r="K6791" s="1">
        <v>-111.04083300000001</v>
      </c>
      <c r="L6791" s="1"/>
      <c r="M6791" s="1" t="s">
        <v>1494</v>
      </c>
      <c r="N6791" s="1" t="s">
        <v>8128</v>
      </c>
      <c r="O6791" s="1">
        <v>2022</v>
      </c>
      <c r="P6791" s="1">
        <v>82930</v>
      </c>
      <c r="Q6791" s="1" t="s">
        <v>1180</v>
      </c>
      <c r="R6791" s="1"/>
      <c r="S6791" s="1" t="s">
        <v>24399</v>
      </c>
      <c r="T6791" s="1" t="s">
        <v>6826</v>
      </c>
      <c r="U6791" s="1"/>
      <c r="V6791" s="1" t="s">
        <v>20594</v>
      </c>
      <c r="W6791" s="1" t="s">
        <v>6826</v>
      </c>
    </row>
    <row r="6792" spans="1:23" x14ac:dyDescent="0.25">
      <c r="A6792" s="1">
        <v>1005806</v>
      </c>
      <c r="B6792" s="5" t="str">
        <f>VLOOKUP(H6792,'FIPS Basin X-walk'!$A$2:$F$3224,6,FALSE)</f>
        <v>Central Western Overthrust</v>
      </c>
      <c r="C6792" s="1" t="s">
        <v>25602</v>
      </c>
      <c r="D6792" s="1"/>
      <c r="E6792" s="1"/>
      <c r="F6792" s="1" t="s">
        <v>10853</v>
      </c>
      <c r="G6792" s="1" t="s">
        <v>23448</v>
      </c>
      <c r="H6792" s="1">
        <v>56041</v>
      </c>
      <c r="I6792" s="1">
        <v>1005806</v>
      </c>
      <c r="J6792" s="1">
        <v>41.068209000000003</v>
      </c>
      <c r="K6792" s="1">
        <v>-110.759927</v>
      </c>
      <c r="L6792" s="1"/>
      <c r="M6792" s="1" t="s">
        <v>1494</v>
      </c>
      <c r="N6792" s="1" t="s">
        <v>8128</v>
      </c>
      <c r="O6792" s="1">
        <v>2022</v>
      </c>
      <c r="P6792" s="1">
        <v>82930</v>
      </c>
      <c r="Q6792" s="1" t="s">
        <v>509</v>
      </c>
      <c r="R6792" s="1"/>
      <c r="S6792" s="1" t="s">
        <v>24435</v>
      </c>
      <c r="T6792" s="1" t="s">
        <v>6826</v>
      </c>
      <c r="U6792" s="1"/>
      <c r="V6792" s="1" t="s">
        <v>7232</v>
      </c>
      <c r="W6792" s="1" t="s">
        <v>6826</v>
      </c>
    </row>
    <row r="6793" spans="1:23" x14ac:dyDescent="0.25">
      <c r="A6793" s="1">
        <v>1009291</v>
      </c>
      <c r="B6793" s="5" t="str">
        <f>VLOOKUP(H6793,'FIPS Basin X-walk'!$A$2:$F$3224,6,FALSE)</f>
        <v>Central Western Overthrust</v>
      </c>
      <c r="C6793" s="1" t="s">
        <v>23449</v>
      </c>
      <c r="D6793" s="1"/>
      <c r="E6793" s="1"/>
      <c r="F6793" s="1" t="s">
        <v>10853</v>
      </c>
      <c r="G6793" s="1" t="s">
        <v>23448</v>
      </c>
      <c r="H6793" s="1">
        <v>56041</v>
      </c>
      <c r="I6793" s="1">
        <v>1009291</v>
      </c>
      <c r="J6793" s="1">
        <v>41.261600000000001</v>
      </c>
      <c r="K6793" s="1">
        <v>-110.807</v>
      </c>
      <c r="L6793" s="1"/>
      <c r="M6793" s="1" t="s">
        <v>1494</v>
      </c>
      <c r="N6793" s="1" t="s">
        <v>8128</v>
      </c>
      <c r="O6793" s="1">
        <v>2022</v>
      </c>
      <c r="P6793" s="1">
        <v>82930</v>
      </c>
      <c r="Q6793" s="1" t="s">
        <v>26090</v>
      </c>
      <c r="R6793" s="1"/>
      <c r="S6793" s="1" t="s">
        <v>24369</v>
      </c>
      <c r="T6793" s="1" t="s">
        <v>6826</v>
      </c>
      <c r="U6793" s="1"/>
      <c r="V6793" s="1" t="s">
        <v>19338</v>
      </c>
      <c r="W6793" s="1" t="s">
        <v>6826</v>
      </c>
    </row>
    <row r="6794" spans="1:23" x14ac:dyDescent="0.25">
      <c r="A6794" s="1">
        <v>1001149</v>
      </c>
      <c r="B6794" s="5" t="str">
        <f>VLOOKUP(H6794,'FIPS Basin X-walk'!$A$2:$F$3224,6,FALSE)</f>
        <v>Uinta Basin</v>
      </c>
      <c r="C6794" s="1" t="s">
        <v>22067</v>
      </c>
      <c r="D6794" s="1"/>
      <c r="E6794" s="1" t="s">
        <v>6828</v>
      </c>
      <c r="F6794" s="1" t="s">
        <v>22068</v>
      </c>
      <c r="G6794" s="1" t="s">
        <v>1860</v>
      </c>
      <c r="H6794" s="1">
        <v>49047</v>
      </c>
      <c r="I6794" s="1">
        <v>1001149</v>
      </c>
      <c r="J6794" s="1">
        <v>40.086399999999998</v>
      </c>
      <c r="K6794" s="1">
        <v>-109.28440000000001</v>
      </c>
      <c r="L6794" s="1"/>
      <c r="M6794" s="1" t="s">
        <v>1492</v>
      </c>
      <c r="N6794" s="1" t="s">
        <v>20957</v>
      </c>
      <c r="O6794" s="1">
        <v>2022</v>
      </c>
      <c r="P6794" s="1">
        <v>84078</v>
      </c>
      <c r="Q6794" s="1" t="s">
        <v>22069</v>
      </c>
      <c r="R6794" s="1"/>
      <c r="S6794" s="1" t="s">
        <v>24355</v>
      </c>
      <c r="T6794" s="1" t="s">
        <v>6826</v>
      </c>
      <c r="U6794" s="1"/>
      <c r="V6794" s="1" t="s">
        <v>24642</v>
      </c>
      <c r="W6794" s="1" t="s">
        <v>6828</v>
      </c>
    </row>
    <row r="6795" spans="1:23" x14ac:dyDescent="0.25">
      <c r="A6795" s="1">
        <v>1013285</v>
      </c>
      <c r="B6795" s="5" t="str">
        <f>VLOOKUP(H6795,'FIPS Basin X-walk'!$A$2:$F$3224,6,FALSE)</f>
        <v>Uinta Basin</v>
      </c>
      <c r="C6795" s="1" t="s">
        <v>23631</v>
      </c>
      <c r="D6795" s="1"/>
      <c r="E6795" s="1"/>
      <c r="F6795" s="1" t="s">
        <v>22065</v>
      </c>
      <c r="G6795" s="1" t="s">
        <v>1860</v>
      </c>
      <c r="H6795" s="1">
        <v>49047</v>
      </c>
      <c r="I6795" s="1">
        <v>1013285</v>
      </c>
      <c r="J6795" s="1">
        <v>40.389560000000003</v>
      </c>
      <c r="K6795" s="1">
        <v>-109.09699999999999</v>
      </c>
      <c r="L6795" s="1"/>
      <c r="M6795" s="1" t="s">
        <v>1492</v>
      </c>
      <c r="N6795" s="1" t="s">
        <v>20957</v>
      </c>
      <c r="O6795" s="1">
        <v>2022</v>
      </c>
      <c r="P6795" s="1">
        <v>84078</v>
      </c>
      <c r="Q6795" s="1" t="s">
        <v>1076</v>
      </c>
      <c r="R6795" s="1"/>
      <c r="S6795" s="1">
        <v>211120</v>
      </c>
      <c r="T6795" s="1" t="s">
        <v>6826</v>
      </c>
      <c r="U6795" s="1"/>
      <c r="V6795" s="1" t="s">
        <v>23632</v>
      </c>
      <c r="W6795" s="1" t="s">
        <v>6826</v>
      </c>
    </row>
    <row r="6796" spans="1:23" x14ac:dyDescent="0.25">
      <c r="A6796" s="1">
        <v>1014661</v>
      </c>
      <c r="B6796" s="5" t="str">
        <f>VLOOKUP(H6796,'FIPS Basin X-walk'!$A$2:$F$3224,6,FALSE)</f>
        <v>Uinta Basin</v>
      </c>
      <c r="C6796" s="1" t="s">
        <v>27372</v>
      </c>
      <c r="D6796" s="1"/>
      <c r="E6796" s="1"/>
      <c r="F6796" s="1" t="s">
        <v>22065</v>
      </c>
      <c r="G6796" s="1" t="s">
        <v>1860</v>
      </c>
      <c r="H6796" s="1">
        <v>49047</v>
      </c>
      <c r="I6796" s="1">
        <v>1014661</v>
      </c>
      <c r="J6796" s="1">
        <v>40.453516394849501</v>
      </c>
      <c r="K6796" s="1">
        <v>-109.508077713147</v>
      </c>
      <c r="L6796" s="1"/>
      <c r="M6796" s="1" t="s">
        <v>1492</v>
      </c>
      <c r="N6796" s="1" t="s">
        <v>20957</v>
      </c>
      <c r="O6796" s="1">
        <v>2022</v>
      </c>
      <c r="P6796" s="1">
        <v>84078</v>
      </c>
      <c r="Q6796" s="1" t="s">
        <v>27373</v>
      </c>
      <c r="R6796" s="1"/>
      <c r="S6796" s="1">
        <v>211130</v>
      </c>
      <c r="T6796" s="1" t="s">
        <v>6826</v>
      </c>
      <c r="U6796" s="1"/>
      <c r="V6796" s="1" t="s">
        <v>22830</v>
      </c>
      <c r="W6796" s="1" t="s">
        <v>6826</v>
      </c>
    </row>
    <row r="6797" spans="1:23" x14ac:dyDescent="0.25">
      <c r="A6797" s="1">
        <v>1002174</v>
      </c>
      <c r="B6797" s="5" t="str">
        <f>VLOOKUP(H6797,'FIPS Basin X-walk'!$A$2:$F$3224,6,FALSE)</f>
        <v>Uinta Basin</v>
      </c>
      <c r="C6797" s="1"/>
      <c r="D6797" s="1"/>
      <c r="E6797" s="1"/>
      <c r="F6797" s="1" t="s">
        <v>22065</v>
      </c>
      <c r="G6797" s="1" t="s">
        <v>22066</v>
      </c>
      <c r="H6797" s="1">
        <v>49047</v>
      </c>
      <c r="I6797" s="1">
        <v>1002174</v>
      </c>
      <c r="J6797" s="1">
        <v>40.034399999999998</v>
      </c>
      <c r="K6797" s="1">
        <v>-109.4289</v>
      </c>
      <c r="L6797" s="1"/>
      <c r="M6797" s="1" t="s">
        <v>1492</v>
      </c>
      <c r="N6797" s="1" t="s">
        <v>20957</v>
      </c>
      <c r="O6797" s="1">
        <v>2022</v>
      </c>
      <c r="P6797" s="1">
        <v>84078</v>
      </c>
      <c r="Q6797" s="1" t="s">
        <v>574</v>
      </c>
      <c r="R6797" s="1"/>
      <c r="S6797" s="1" t="s">
        <v>24399</v>
      </c>
      <c r="T6797" s="1" t="s">
        <v>6826</v>
      </c>
      <c r="U6797" s="1"/>
      <c r="V6797" s="1" t="s">
        <v>9103</v>
      </c>
      <c r="W6797" s="1" t="s">
        <v>6826</v>
      </c>
    </row>
    <row r="6798" spans="1:23" x14ac:dyDescent="0.25">
      <c r="A6798" s="1">
        <v>1009293</v>
      </c>
      <c r="B6798" s="5" t="str">
        <f>VLOOKUP(H6798,'FIPS Basin X-walk'!$A$2:$F$3224,6,FALSE)</f>
        <v>Uinta Basin</v>
      </c>
      <c r="C6798" s="1"/>
      <c r="D6798" s="1"/>
      <c r="E6798" s="1"/>
      <c r="F6798" s="1" t="s">
        <v>22065</v>
      </c>
      <c r="G6798" s="1" t="s">
        <v>22066</v>
      </c>
      <c r="H6798" s="1">
        <v>49047</v>
      </c>
      <c r="I6798" s="1">
        <v>1009293</v>
      </c>
      <c r="J6798" s="1">
        <v>40.036268999999997</v>
      </c>
      <c r="K6798" s="1">
        <v>-109.45371</v>
      </c>
      <c r="L6798" s="1"/>
      <c r="M6798" s="1" t="s">
        <v>1492</v>
      </c>
      <c r="N6798" s="1" t="s">
        <v>20957</v>
      </c>
      <c r="O6798" s="1">
        <v>2022</v>
      </c>
      <c r="P6798" s="1">
        <v>84026</v>
      </c>
      <c r="Q6798" s="1" t="s">
        <v>331</v>
      </c>
      <c r="R6798" s="1"/>
      <c r="S6798" s="1" t="s">
        <v>24399</v>
      </c>
      <c r="T6798" s="1" t="s">
        <v>6826</v>
      </c>
      <c r="U6798" s="1"/>
      <c r="V6798" s="1" t="s">
        <v>7439</v>
      </c>
      <c r="W6798" s="1" t="s">
        <v>6826</v>
      </c>
    </row>
    <row r="6799" spans="1:23" x14ac:dyDescent="0.25">
      <c r="A6799" s="1">
        <v>1013361</v>
      </c>
      <c r="B6799" s="5" t="str">
        <f>VLOOKUP(H6799,'FIPS Basin X-walk'!$A$2:$F$3224,6,FALSE)</f>
        <v>Uinta Basin</v>
      </c>
      <c r="C6799" s="1"/>
      <c r="D6799" s="1"/>
      <c r="E6799" s="1"/>
      <c r="F6799" s="1" t="s">
        <v>22065</v>
      </c>
      <c r="G6799" s="1" t="s">
        <v>22066</v>
      </c>
      <c r="H6799" s="1">
        <v>49047</v>
      </c>
      <c r="I6799" s="1">
        <v>1013361</v>
      </c>
      <c r="J6799" s="1">
        <v>40.568199999999997</v>
      </c>
      <c r="K6799" s="1">
        <v>-109.3322</v>
      </c>
      <c r="L6799" s="1"/>
      <c r="M6799" s="1" t="s">
        <v>1492</v>
      </c>
      <c r="N6799" s="1" t="s">
        <v>20957</v>
      </c>
      <c r="O6799" s="1">
        <v>2022</v>
      </c>
      <c r="P6799" s="1">
        <v>84078</v>
      </c>
      <c r="Q6799" s="1" t="s">
        <v>24249</v>
      </c>
      <c r="R6799" s="1"/>
      <c r="S6799" s="1" t="s">
        <v>24435</v>
      </c>
      <c r="T6799" s="1" t="s">
        <v>6826</v>
      </c>
      <c r="U6799" s="1"/>
      <c r="V6799" s="1" t="s">
        <v>16063</v>
      </c>
      <c r="W6799" s="1" t="s">
        <v>6826</v>
      </c>
    </row>
    <row r="6800" spans="1:23" x14ac:dyDescent="0.25">
      <c r="A6800" s="1">
        <v>1006653</v>
      </c>
      <c r="B6800" s="5" t="str">
        <f>VLOOKUP(H6800,'FIPS Basin X-walk'!$A$2:$F$3224,6,FALSE)</f>
        <v>Appalachian Basin (Eastern Overthrust Area)</v>
      </c>
      <c r="C6800" s="1" t="s">
        <v>17176</v>
      </c>
      <c r="D6800" s="1"/>
      <c r="E6800" s="1"/>
      <c r="F6800" s="1" t="s">
        <v>17177</v>
      </c>
      <c r="G6800" s="1" t="s">
        <v>17178</v>
      </c>
      <c r="H6800" s="1">
        <v>36111</v>
      </c>
      <c r="I6800" s="1">
        <v>1006653</v>
      </c>
      <c r="J6800" s="1">
        <v>42.050189000000003</v>
      </c>
      <c r="K6800" s="1">
        <v>-73.976794999999996</v>
      </c>
      <c r="L6800" s="1"/>
      <c r="M6800" s="1" t="s">
        <v>1481</v>
      </c>
      <c r="N6800" s="1" t="s">
        <v>16632</v>
      </c>
      <c r="O6800" s="1">
        <v>2022</v>
      </c>
      <c r="P6800" s="1">
        <v>12477</v>
      </c>
      <c r="Q6800" s="1" t="s">
        <v>17179</v>
      </c>
      <c r="R6800" s="1"/>
      <c r="S6800" s="1" t="s">
        <v>24921</v>
      </c>
      <c r="T6800" s="1" t="s">
        <v>6826</v>
      </c>
      <c r="U6800" s="1"/>
      <c r="V6800" s="1" t="s">
        <v>17180</v>
      </c>
      <c r="W6800" s="1" t="s">
        <v>6826</v>
      </c>
    </row>
    <row r="6801" spans="1:23" x14ac:dyDescent="0.25">
      <c r="A6801" s="1">
        <v>1000788</v>
      </c>
      <c r="B6801" s="5" t="str">
        <f>VLOOKUP(H6801,'FIPS Basin X-walk'!$A$2:$F$3224,6,FALSE)</f>
        <v>Eastern Columbia Basin</v>
      </c>
      <c r="C6801" s="1" t="s">
        <v>18846</v>
      </c>
      <c r="D6801" s="1"/>
      <c r="E6801" s="1"/>
      <c r="F6801" s="1" t="s">
        <v>18841</v>
      </c>
      <c r="G6801" s="1" t="s">
        <v>2196</v>
      </c>
      <c r="H6801" s="1">
        <v>41059</v>
      </c>
      <c r="I6801" s="1">
        <v>1000788</v>
      </c>
      <c r="J6801" s="1">
        <v>45.793399999999998</v>
      </c>
      <c r="K6801" s="1">
        <v>-119.313</v>
      </c>
      <c r="L6801" s="1"/>
      <c r="M6801" s="1" t="s">
        <v>1519</v>
      </c>
      <c r="N6801" s="1" t="s">
        <v>18017</v>
      </c>
      <c r="O6801" s="1">
        <v>2022</v>
      </c>
      <c r="P6801" s="1">
        <v>97838</v>
      </c>
      <c r="Q6801" s="1" t="s">
        <v>24587</v>
      </c>
      <c r="R6801" s="1"/>
      <c r="S6801" s="1" t="s">
        <v>24355</v>
      </c>
      <c r="T6801" s="1" t="s">
        <v>6826</v>
      </c>
      <c r="U6801" s="1"/>
      <c r="V6801" s="1" t="s">
        <v>7205</v>
      </c>
      <c r="W6801" s="1" t="s">
        <v>6828</v>
      </c>
    </row>
    <row r="6802" spans="1:23" x14ac:dyDescent="0.25">
      <c r="A6802" s="1">
        <v>1000609</v>
      </c>
      <c r="B6802" s="5" t="str">
        <f>VLOOKUP(H6802,'FIPS Basin X-walk'!$A$2:$F$3224,6,FALSE)</f>
        <v>Eastern Columbia Basin</v>
      </c>
      <c r="C6802" s="1" t="s">
        <v>18840</v>
      </c>
      <c r="D6802" s="1"/>
      <c r="E6802" s="1"/>
      <c r="F6802" s="1" t="s">
        <v>18841</v>
      </c>
      <c r="G6802" s="1" t="s">
        <v>18842</v>
      </c>
      <c r="H6802" s="1">
        <v>41059</v>
      </c>
      <c r="I6802" s="1">
        <v>1000609</v>
      </c>
      <c r="J6802" s="1">
        <v>45.804800999999998</v>
      </c>
      <c r="K6802" s="1">
        <v>-119.3725</v>
      </c>
      <c r="L6802" s="1"/>
      <c r="M6802" s="1" t="s">
        <v>1519</v>
      </c>
      <c r="N6802" s="1" t="s">
        <v>18017</v>
      </c>
      <c r="O6802" s="1">
        <v>2022</v>
      </c>
      <c r="P6802" s="1">
        <v>97838</v>
      </c>
      <c r="Q6802" s="1" t="s">
        <v>18843</v>
      </c>
      <c r="R6802" s="1"/>
      <c r="S6802" s="1" t="s">
        <v>24570</v>
      </c>
      <c r="T6802" s="1" t="s">
        <v>6826</v>
      </c>
      <c r="U6802" s="1"/>
      <c r="V6802" s="1" t="s">
        <v>10796</v>
      </c>
      <c r="W6802" s="1" t="s">
        <v>6826</v>
      </c>
    </row>
    <row r="6803" spans="1:23" x14ac:dyDescent="0.25">
      <c r="A6803" s="1">
        <v>1003652</v>
      </c>
      <c r="B6803" s="5" t="str">
        <f>VLOOKUP(H6803,'FIPS Basin X-walk'!$A$2:$F$3224,6,FALSE)</f>
        <v>Eastern Columbia Basin</v>
      </c>
      <c r="C6803" s="1" t="s">
        <v>18844</v>
      </c>
      <c r="D6803" s="1"/>
      <c r="E6803" s="1"/>
      <c r="F6803" s="1" t="s">
        <v>18841</v>
      </c>
      <c r="G6803" s="1" t="s">
        <v>18842</v>
      </c>
      <c r="H6803" s="1">
        <v>41059</v>
      </c>
      <c r="I6803" s="1">
        <v>1003652</v>
      </c>
      <c r="J6803" s="1">
        <v>45.804200000000002</v>
      </c>
      <c r="K6803" s="1">
        <v>-119.37</v>
      </c>
      <c r="L6803" s="1"/>
      <c r="M6803" s="1" t="s">
        <v>1519</v>
      </c>
      <c r="N6803" s="1" t="s">
        <v>18017</v>
      </c>
      <c r="O6803" s="1">
        <v>2022</v>
      </c>
      <c r="P6803" s="1">
        <v>97838</v>
      </c>
      <c r="Q6803" s="1" t="s">
        <v>25150</v>
      </c>
      <c r="R6803" s="1"/>
      <c r="S6803" s="1" t="s">
        <v>24355</v>
      </c>
      <c r="T6803" s="1" t="s">
        <v>6826</v>
      </c>
      <c r="U6803" s="1"/>
      <c r="V6803" s="1" t="s">
        <v>18845</v>
      </c>
      <c r="W6803" s="1" t="s">
        <v>6828</v>
      </c>
    </row>
    <row r="6804" spans="1:23" x14ac:dyDescent="0.25">
      <c r="A6804" s="1">
        <v>1000800</v>
      </c>
      <c r="B6804" s="5" t="str">
        <f>VLOOKUP(H6804,'FIPS Basin X-walk'!$A$2:$F$3224,6,FALSE)</f>
        <v>Arkla Basin</v>
      </c>
      <c r="C6804" s="1" t="s">
        <v>7990</v>
      </c>
      <c r="D6804" s="1"/>
      <c r="E6804" s="1"/>
      <c r="F6804" s="1" t="s">
        <v>7981</v>
      </c>
      <c r="G6804" s="1" t="s">
        <v>1717</v>
      </c>
      <c r="H6804" s="1">
        <v>5139</v>
      </c>
      <c r="I6804" s="1">
        <v>1000800</v>
      </c>
      <c r="J6804" s="1">
        <v>33.296100000000003</v>
      </c>
      <c r="K6804" s="1">
        <v>-92.593299999999999</v>
      </c>
      <c r="L6804" s="1"/>
      <c r="M6804" s="1" t="s">
        <v>1520</v>
      </c>
      <c r="N6804" s="1" t="s">
        <v>7740</v>
      </c>
      <c r="O6804" s="1">
        <v>2022</v>
      </c>
      <c r="P6804" s="1">
        <v>71730</v>
      </c>
      <c r="Q6804" s="1" t="s">
        <v>7991</v>
      </c>
      <c r="R6804" s="1"/>
      <c r="S6804" s="1" t="s">
        <v>24355</v>
      </c>
      <c r="T6804" s="1" t="s">
        <v>6826</v>
      </c>
      <c r="U6804" s="1"/>
      <c r="V6804" s="1" t="s">
        <v>7837</v>
      </c>
      <c r="W6804" s="1" t="s">
        <v>6828</v>
      </c>
    </row>
    <row r="6805" spans="1:23" x14ac:dyDescent="0.25">
      <c r="A6805" s="1">
        <v>1005905</v>
      </c>
      <c r="B6805" s="5" t="str">
        <f>VLOOKUP(H6805,'FIPS Basin X-walk'!$A$2:$F$3224,6,FALSE)</f>
        <v>Piedmont-Blue Ridge Prov</v>
      </c>
      <c r="C6805" s="1" t="s">
        <v>16426</v>
      </c>
      <c r="D6805" s="1"/>
      <c r="E6805" s="1"/>
      <c r="F6805" s="1" t="s">
        <v>16427</v>
      </c>
      <c r="G6805" s="1" t="s">
        <v>1717</v>
      </c>
      <c r="H6805" s="1">
        <v>34039</v>
      </c>
      <c r="I6805" s="1">
        <v>1005905</v>
      </c>
      <c r="J6805" s="1">
        <v>40.678100000000001</v>
      </c>
      <c r="K6805" s="1">
        <v>-74.2744</v>
      </c>
      <c r="L6805" s="1" t="s">
        <v>24355</v>
      </c>
      <c r="M6805" s="1" t="s">
        <v>1536</v>
      </c>
      <c r="N6805" s="1" t="s">
        <v>16210</v>
      </c>
      <c r="O6805" s="1">
        <v>2022</v>
      </c>
      <c r="P6805" s="1">
        <v>7033</v>
      </c>
      <c r="Q6805" s="1" t="s">
        <v>25628</v>
      </c>
      <c r="R6805" s="1"/>
      <c r="S6805" s="1" t="s">
        <v>24395</v>
      </c>
      <c r="T6805" s="1" t="s">
        <v>6828</v>
      </c>
      <c r="U6805" s="1"/>
      <c r="V6805" s="1" t="s">
        <v>9052</v>
      </c>
      <c r="W6805" s="1" t="s">
        <v>6828</v>
      </c>
    </row>
    <row r="6806" spans="1:23" x14ac:dyDescent="0.25">
      <c r="A6806" s="1">
        <v>1001232</v>
      </c>
      <c r="B6806" s="5" t="str">
        <f>VLOOKUP(H6806,'FIPS Basin X-walk'!$A$2:$F$3224,6,FALSE)</f>
        <v>Piedmont-Blue Ridge Prov</v>
      </c>
      <c r="C6806" s="1"/>
      <c r="D6806" s="1"/>
      <c r="E6806" s="1"/>
      <c r="F6806" s="1" t="s">
        <v>8837</v>
      </c>
      <c r="G6806" s="1" t="s">
        <v>1717</v>
      </c>
      <c r="H6806" s="1">
        <v>34039</v>
      </c>
      <c r="I6806" s="1">
        <v>1001232</v>
      </c>
      <c r="J6806" s="1">
        <v>40.632199999999997</v>
      </c>
      <c r="K6806" s="1">
        <v>-74.215599999999995</v>
      </c>
      <c r="L6806" s="1"/>
      <c r="M6806" s="1" t="s">
        <v>1536</v>
      </c>
      <c r="N6806" s="1" t="s">
        <v>16210</v>
      </c>
      <c r="O6806" s="1">
        <v>2022</v>
      </c>
      <c r="P6806" s="1">
        <v>7036</v>
      </c>
      <c r="Q6806" s="1" t="s">
        <v>16421</v>
      </c>
      <c r="R6806" s="1"/>
      <c r="S6806" s="1" t="s">
        <v>24355</v>
      </c>
      <c r="T6806" s="1" t="s">
        <v>6828</v>
      </c>
      <c r="U6806" s="1"/>
      <c r="V6806" s="1" t="s">
        <v>24664</v>
      </c>
      <c r="W6806" s="1" t="s">
        <v>6828</v>
      </c>
    </row>
    <row r="6807" spans="1:23" x14ac:dyDescent="0.25">
      <c r="A6807" s="1">
        <v>1007330</v>
      </c>
      <c r="B6807" s="5" t="str">
        <f>VLOOKUP(H6807,'FIPS Basin X-walk'!$A$2:$F$3224,6,FALSE)</f>
        <v>Piedmont-Blue Ridge Prov</v>
      </c>
      <c r="C6807" s="1" t="s">
        <v>16416</v>
      </c>
      <c r="D6807" s="1"/>
      <c r="E6807" s="1"/>
      <c r="F6807" s="1" t="s">
        <v>8837</v>
      </c>
      <c r="G6807" s="1" t="s">
        <v>1717</v>
      </c>
      <c r="H6807" s="1">
        <v>34039</v>
      </c>
      <c r="I6807" s="1">
        <v>1007330</v>
      </c>
      <c r="J6807" s="1">
        <v>40.622500000000002</v>
      </c>
      <c r="K6807" s="1">
        <v>-74.209699999999998</v>
      </c>
      <c r="L6807" s="1"/>
      <c r="M6807" s="1" t="s">
        <v>1536</v>
      </c>
      <c r="N6807" s="1" t="s">
        <v>16210</v>
      </c>
      <c r="O6807" s="1">
        <v>2022</v>
      </c>
      <c r="P6807" s="1">
        <v>7036</v>
      </c>
      <c r="Q6807" s="1" t="s">
        <v>16417</v>
      </c>
      <c r="R6807" s="1"/>
      <c r="S6807" s="1" t="s">
        <v>24355</v>
      </c>
      <c r="T6807" s="1" t="s">
        <v>6826</v>
      </c>
      <c r="U6807" s="1"/>
      <c r="V6807" s="1" t="s">
        <v>24580</v>
      </c>
      <c r="W6807" s="1" t="s">
        <v>6828</v>
      </c>
    </row>
    <row r="6808" spans="1:23" x14ac:dyDescent="0.25">
      <c r="A6808" s="1">
        <v>1013603</v>
      </c>
      <c r="B6808" s="5" t="str">
        <f>VLOOKUP(H6808,'FIPS Basin X-walk'!$A$2:$F$3224,6,FALSE)</f>
        <v>Black Warrior Basin</v>
      </c>
      <c r="C6808" s="1" t="s">
        <v>23816</v>
      </c>
      <c r="D6808" s="1"/>
      <c r="E6808" s="1"/>
      <c r="F6808" s="1" t="s">
        <v>23817</v>
      </c>
      <c r="G6808" s="1" t="s">
        <v>1717</v>
      </c>
      <c r="H6808" s="1">
        <v>28145</v>
      </c>
      <c r="I6808" s="1">
        <v>1013603</v>
      </c>
      <c r="J6808" s="1">
        <v>34.530534000000003</v>
      </c>
      <c r="K6808" s="1">
        <v>-88.949027000000001</v>
      </c>
      <c r="L6808" s="1"/>
      <c r="M6808" s="1" t="s">
        <v>1523</v>
      </c>
      <c r="N6808" s="1" t="s">
        <v>15181</v>
      </c>
      <c r="O6808" s="1">
        <v>2022</v>
      </c>
      <c r="P6808" s="1">
        <v>38652</v>
      </c>
      <c r="Q6808" s="1" t="s">
        <v>475</v>
      </c>
      <c r="R6808" s="1"/>
      <c r="S6808" s="1">
        <v>486210</v>
      </c>
      <c r="T6808" s="1" t="s">
        <v>6826</v>
      </c>
      <c r="U6808" s="1"/>
      <c r="V6808" s="1" t="s">
        <v>12735</v>
      </c>
      <c r="W6808" s="1" t="s">
        <v>6826</v>
      </c>
    </row>
    <row r="6809" spans="1:23" x14ac:dyDescent="0.25">
      <c r="A6809" s="1">
        <v>1004054</v>
      </c>
      <c r="B6809" s="5" t="str">
        <f>VLOOKUP(H6809,'FIPS Basin X-walk'!$A$2:$F$3224,6,FALSE)</f>
        <v>Piedmont-Blue Ridge Prov</v>
      </c>
      <c r="C6809" s="1" t="s">
        <v>16422</v>
      </c>
      <c r="D6809" s="1"/>
      <c r="E6809" s="1"/>
      <c r="F6809" s="1" t="s">
        <v>16423</v>
      </c>
      <c r="G6809" s="1" t="s">
        <v>7974</v>
      </c>
      <c r="H6809" s="1">
        <v>34039</v>
      </c>
      <c r="I6809" s="1">
        <v>1004054</v>
      </c>
      <c r="J6809" s="1">
        <v>40.661580000000001</v>
      </c>
      <c r="K6809" s="1">
        <v>-74.417000000000002</v>
      </c>
      <c r="L6809" s="1"/>
      <c r="M6809" s="1" t="s">
        <v>1536</v>
      </c>
      <c r="N6809" s="1" t="s">
        <v>16210</v>
      </c>
      <c r="O6809" s="1">
        <v>2022</v>
      </c>
      <c r="P6809" s="1">
        <v>7922</v>
      </c>
      <c r="Q6809" s="1" t="s">
        <v>1359</v>
      </c>
      <c r="R6809" s="1"/>
      <c r="S6809" s="1" t="s">
        <v>24359</v>
      </c>
      <c r="T6809" s="1" t="s">
        <v>6826</v>
      </c>
      <c r="U6809" s="1"/>
      <c r="V6809" s="1" t="s">
        <v>16219</v>
      </c>
      <c r="W6809" s="1" t="s">
        <v>6826</v>
      </c>
    </row>
    <row r="6810" spans="1:23" x14ac:dyDescent="0.25">
      <c r="A6810" s="1">
        <v>1002790</v>
      </c>
      <c r="B6810" s="5" t="str">
        <f>VLOOKUP(H6810,'FIPS Basin X-walk'!$A$2:$F$3224,6,FALSE)</f>
        <v>Forest City Basin</v>
      </c>
      <c r="C6810" s="1" t="s">
        <v>12325</v>
      </c>
      <c r="D6810" s="1"/>
      <c r="E6810" s="1"/>
      <c r="F6810" s="1" t="s">
        <v>12326</v>
      </c>
      <c r="G6810" s="1" t="s">
        <v>7974</v>
      </c>
      <c r="H6810" s="1">
        <v>19175</v>
      </c>
      <c r="I6810" s="1">
        <v>1002790</v>
      </c>
      <c r="J6810" s="1">
        <v>41.070867</v>
      </c>
      <c r="K6810" s="1">
        <v>-94.356733000000006</v>
      </c>
      <c r="L6810" s="1"/>
      <c r="M6810" s="1" t="s">
        <v>1500</v>
      </c>
      <c r="N6810" s="1" t="s">
        <v>11970</v>
      </c>
      <c r="O6810" s="1">
        <v>2022</v>
      </c>
      <c r="P6810" s="1">
        <v>50801</v>
      </c>
      <c r="Q6810" s="1" t="s">
        <v>12327</v>
      </c>
      <c r="R6810" s="1"/>
      <c r="S6810" s="1" t="s">
        <v>24572</v>
      </c>
      <c r="T6810" s="1" t="s">
        <v>6826</v>
      </c>
      <c r="U6810" s="1"/>
      <c r="V6810" s="1" t="s">
        <v>12328</v>
      </c>
      <c r="W6810" s="1" t="s">
        <v>6826</v>
      </c>
    </row>
    <row r="6811" spans="1:23" x14ac:dyDescent="0.25">
      <c r="A6811" s="1">
        <v>1003890</v>
      </c>
      <c r="B6811" s="5" t="str">
        <f>VLOOKUP(H6811,'FIPS Basin X-walk'!$A$2:$F$3224,6,FALSE)</f>
        <v>Arkla Basin</v>
      </c>
      <c r="C6811" s="1" t="s">
        <v>7996</v>
      </c>
      <c r="D6811" s="1"/>
      <c r="E6811" s="1"/>
      <c r="F6811" s="1" t="s">
        <v>7981</v>
      </c>
      <c r="G6811" s="1" t="s">
        <v>7974</v>
      </c>
      <c r="H6811" s="1">
        <v>5139</v>
      </c>
      <c r="I6811" s="1">
        <v>1003890</v>
      </c>
      <c r="J6811" s="1">
        <v>33.11</v>
      </c>
      <c r="K6811" s="1">
        <v>-92.674999999999997</v>
      </c>
      <c r="L6811" s="1"/>
      <c r="M6811" s="1" t="s">
        <v>1520</v>
      </c>
      <c r="N6811" s="1" t="s">
        <v>7740</v>
      </c>
      <c r="O6811" s="1">
        <v>2022</v>
      </c>
      <c r="P6811" s="1">
        <v>71730</v>
      </c>
      <c r="Q6811" s="1" t="s">
        <v>7997</v>
      </c>
      <c r="R6811" s="1"/>
      <c r="S6811" s="1" t="s">
        <v>24387</v>
      </c>
      <c r="T6811" s="1" t="s">
        <v>6826</v>
      </c>
      <c r="U6811" s="1"/>
      <c r="V6811" s="1" t="s">
        <v>7998</v>
      </c>
      <c r="W6811" s="1" t="s">
        <v>6826</v>
      </c>
    </row>
    <row r="6812" spans="1:23" x14ac:dyDescent="0.25">
      <c r="A6812" s="1">
        <v>1003993</v>
      </c>
      <c r="B6812" s="5" t="str">
        <f>VLOOKUP(H6812,'FIPS Basin X-walk'!$A$2:$F$3224,6,FALSE)</f>
        <v>Arkla Basin</v>
      </c>
      <c r="C6812" s="1" t="s">
        <v>7999</v>
      </c>
      <c r="D6812" s="1"/>
      <c r="E6812" s="1"/>
      <c r="F6812" s="1" t="s">
        <v>7981</v>
      </c>
      <c r="G6812" s="1" t="s">
        <v>7974</v>
      </c>
      <c r="H6812" s="1">
        <v>5139</v>
      </c>
      <c r="I6812" s="1">
        <v>1003993</v>
      </c>
      <c r="J6812" s="1">
        <v>33.248851000000002</v>
      </c>
      <c r="K6812" s="1">
        <v>-92.661647000000002</v>
      </c>
      <c r="L6812" s="1"/>
      <c r="M6812" s="1" t="s">
        <v>1520</v>
      </c>
      <c r="N6812" s="1" t="s">
        <v>7740</v>
      </c>
      <c r="O6812" s="1">
        <v>2022</v>
      </c>
      <c r="P6812" s="1">
        <v>71730</v>
      </c>
      <c r="Q6812" s="1" t="s">
        <v>8000</v>
      </c>
      <c r="R6812" s="1"/>
      <c r="S6812" s="1" t="s">
        <v>24572</v>
      </c>
      <c r="T6812" s="1" t="s">
        <v>6826</v>
      </c>
      <c r="U6812" s="1"/>
      <c r="V6812" s="1" t="s">
        <v>6921</v>
      </c>
      <c r="W6812" s="1" t="s">
        <v>6826</v>
      </c>
    </row>
    <row r="6813" spans="1:23" x14ac:dyDescent="0.25">
      <c r="A6813" s="1">
        <v>1004479</v>
      </c>
      <c r="B6813" s="5" t="str">
        <f>VLOOKUP(H6813,'FIPS Basin X-walk'!$A$2:$F$3224,6,FALSE)</f>
        <v>Arkla Basin</v>
      </c>
      <c r="C6813" s="1" t="s">
        <v>7992</v>
      </c>
      <c r="D6813" s="1"/>
      <c r="E6813" s="1"/>
      <c r="F6813" s="1" t="s">
        <v>7981</v>
      </c>
      <c r="G6813" s="1" t="s">
        <v>7974</v>
      </c>
      <c r="H6813" s="1">
        <v>5139</v>
      </c>
      <c r="I6813" s="1">
        <v>1004479</v>
      </c>
      <c r="J6813" s="1">
        <v>33.324416999999997</v>
      </c>
      <c r="K6813" s="1">
        <v>-92.688693999999998</v>
      </c>
      <c r="L6813" s="1"/>
      <c r="M6813" s="1" t="s">
        <v>1520</v>
      </c>
      <c r="N6813" s="1" t="s">
        <v>7740</v>
      </c>
      <c r="O6813" s="1">
        <v>2022</v>
      </c>
      <c r="P6813" s="1">
        <v>71730</v>
      </c>
      <c r="Q6813" s="1" t="s">
        <v>7993</v>
      </c>
      <c r="R6813" s="1"/>
      <c r="S6813" s="1" t="s">
        <v>24358</v>
      </c>
      <c r="T6813" s="1" t="s">
        <v>6826</v>
      </c>
      <c r="U6813" s="1"/>
      <c r="V6813" s="1" t="s">
        <v>25315</v>
      </c>
      <c r="W6813" s="1" t="s">
        <v>6826</v>
      </c>
    </row>
    <row r="6814" spans="1:23" x14ac:dyDescent="0.25">
      <c r="A6814" s="1">
        <v>1006968</v>
      </c>
      <c r="B6814" s="5" t="str">
        <f>VLOOKUP(H6814,'FIPS Basin X-walk'!$A$2:$F$3224,6,FALSE)</f>
        <v>Arkla Basin</v>
      </c>
      <c r="C6814" s="1" t="s">
        <v>7988</v>
      </c>
      <c r="D6814" s="1"/>
      <c r="E6814" s="1"/>
      <c r="F6814" s="1" t="s">
        <v>7981</v>
      </c>
      <c r="G6814" s="1" t="s">
        <v>7974</v>
      </c>
      <c r="H6814" s="1">
        <v>5139</v>
      </c>
      <c r="I6814" s="1">
        <v>1006968</v>
      </c>
      <c r="J6814" s="1">
        <v>33.183100000000003</v>
      </c>
      <c r="K6814" s="1">
        <v>-92.706900000000005</v>
      </c>
      <c r="L6814" s="1"/>
      <c r="M6814" s="1" t="s">
        <v>1520</v>
      </c>
      <c r="N6814" s="1" t="s">
        <v>7740</v>
      </c>
      <c r="O6814" s="1">
        <v>2022</v>
      </c>
      <c r="P6814" s="1">
        <v>71730</v>
      </c>
      <c r="Q6814" s="1" t="s">
        <v>7989</v>
      </c>
      <c r="R6814" s="1"/>
      <c r="S6814" s="1" t="s">
        <v>24453</v>
      </c>
      <c r="T6814" s="1" t="s">
        <v>6826</v>
      </c>
      <c r="U6814" s="1"/>
      <c r="V6814" s="1" t="s">
        <v>7987</v>
      </c>
      <c r="W6814" s="1" t="s">
        <v>6826</v>
      </c>
    </row>
    <row r="6815" spans="1:23" x14ac:dyDescent="0.25">
      <c r="A6815" s="1">
        <v>1007861</v>
      </c>
      <c r="B6815" s="5" t="str">
        <f>VLOOKUP(H6815,'FIPS Basin X-walk'!$A$2:$F$3224,6,FALSE)</f>
        <v>Arkla Basin</v>
      </c>
      <c r="C6815" s="1" t="s">
        <v>7980</v>
      </c>
      <c r="D6815" s="1"/>
      <c r="E6815" s="1"/>
      <c r="F6815" s="1" t="s">
        <v>7981</v>
      </c>
      <c r="G6815" s="1" t="s">
        <v>7974</v>
      </c>
      <c r="H6815" s="1">
        <v>5139</v>
      </c>
      <c r="I6815" s="1">
        <v>1007861</v>
      </c>
      <c r="J6815" s="1">
        <v>33.200091</v>
      </c>
      <c r="K6815" s="1">
        <v>-92.675094999999999</v>
      </c>
      <c r="L6815" s="1"/>
      <c r="M6815" s="1" t="s">
        <v>1520</v>
      </c>
      <c r="N6815" s="1" t="s">
        <v>7740</v>
      </c>
      <c r="O6815" s="1">
        <v>2022</v>
      </c>
      <c r="P6815" s="1">
        <v>71730</v>
      </c>
      <c r="Q6815" s="1" t="s">
        <v>7982</v>
      </c>
      <c r="R6815" s="1"/>
      <c r="S6815" s="1" t="s">
        <v>24369</v>
      </c>
      <c r="T6815" s="1" t="s">
        <v>6826</v>
      </c>
      <c r="U6815" s="1"/>
      <c r="V6815" s="1" t="s">
        <v>7983</v>
      </c>
      <c r="W6815" s="1" t="s">
        <v>6826</v>
      </c>
    </row>
    <row r="6816" spans="1:23" x14ac:dyDescent="0.25">
      <c r="A6816" s="1">
        <v>1008036</v>
      </c>
      <c r="B6816" s="5" t="str">
        <f>VLOOKUP(H6816,'FIPS Basin X-walk'!$A$2:$F$3224,6,FALSE)</f>
        <v>Arkla Basin</v>
      </c>
      <c r="C6816" s="1" t="s">
        <v>7994</v>
      </c>
      <c r="D6816" s="1"/>
      <c r="E6816" s="1"/>
      <c r="F6816" s="1" t="s">
        <v>7981</v>
      </c>
      <c r="G6816" s="1" t="s">
        <v>7974</v>
      </c>
      <c r="H6816" s="1">
        <v>5139</v>
      </c>
      <c r="I6816" s="1">
        <v>1008036</v>
      </c>
      <c r="J6816" s="1">
        <v>33.110306000000001</v>
      </c>
      <c r="K6816" s="1">
        <v>-92.672944000000001</v>
      </c>
      <c r="L6816" s="1"/>
      <c r="M6816" s="1" t="s">
        <v>1520</v>
      </c>
      <c r="N6816" s="1" t="s">
        <v>7740</v>
      </c>
      <c r="O6816" s="1">
        <v>2022</v>
      </c>
      <c r="P6816" s="1">
        <v>71730</v>
      </c>
      <c r="Q6816" s="1" t="s">
        <v>7995</v>
      </c>
      <c r="R6816" s="1"/>
      <c r="S6816" s="1" t="s">
        <v>24453</v>
      </c>
      <c r="T6816" s="1" t="s">
        <v>6826</v>
      </c>
      <c r="U6816" s="1"/>
      <c r="V6816" s="1" t="s">
        <v>7987</v>
      </c>
      <c r="W6816" s="1" t="s">
        <v>6826</v>
      </c>
    </row>
    <row r="6817" spans="1:23" x14ac:dyDescent="0.25">
      <c r="A6817" s="1">
        <v>1008038</v>
      </c>
      <c r="B6817" s="5" t="str">
        <f>VLOOKUP(H6817,'FIPS Basin X-walk'!$A$2:$F$3224,6,FALSE)</f>
        <v>Arkla Basin</v>
      </c>
      <c r="C6817" s="1" t="s">
        <v>7984</v>
      </c>
      <c r="D6817" s="1"/>
      <c r="E6817" s="1"/>
      <c r="F6817" s="1" t="s">
        <v>7985</v>
      </c>
      <c r="G6817" s="1" t="s">
        <v>7974</v>
      </c>
      <c r="H6817" s="1">
        <v>5139</v>
      </c>
      <c r="I6817" s="1">
        <v>1008038</v>
      </c>
      <c r="J6817" s="1">
        <v>33.183889000000001</v>
      </c>
      <c r="K6817" s="1">
        <v>-92.937777999999994</v>
      </c>
      <c r="L6817" s="1"/>
      <c r="M6817" s="1" t="s">
        <v>1520</v>
      </c>
      <c r="N6817" s="1" t="s">
        <v>7740</v>
      </c>
      <c r="O6817" s="1">
        <v>2022</v>
      </c>
      <c r="P6817" s="1">
        <v>71730</v>
      </c>
      <c r="Q6817" s="1" t="s">
        <v>7986</v>
      </c>
      <c r="R6817" s="1"/>
      <c r="S6817" s="1" t="s">
        <v>24453</v>
      </c>
      <c r="T6817" s="1" t="s">
        <v>6826</v>
      </c>
      <c r="U6817" s="1"/>
      <c r="V6817" s="1" t="s">
        <v>7987</v>
      </c>
      <c r="W6817" s="1" t="s">
        <v>6826</v>
      </c>
    </row>
    <row r="6818" spans="1:23" x14ac:dyDescent="0.25">
      <c r="A6818" s="1">
        <v>1013278</v>
      </c>
      <c r="B6818" s="5" t="str">
        <f>VLOOKUP(H6818,'FIPS Basin X-walk'!$A$2:$F$3224,6,FALSE)</f>
        <v>Arkla Basin</v>
      </c>
      <c r="C6818" s="1" t="s">
        <v>7977</v>
      </c>
      <c r="D6818" s="1"/>
      <c r="E6818" s="1"/>
      <c r="F6818" s="1" t="s">
        <v>1627</v>
      </c>
      <c r="G6818" s="1" t="s">
        <v>7974</v>
      </c>
      <c r="H6818" s="1">
        <v>5139</v>
      </c>
      <c r="I6818" s="1">
        <v>1013278</v>
      </c>
      <c r="J6818" s="1">
        <v>33.2044</v>
      </c>
      <c r="K6818" s="1">
        <v>-92.630799999999994</v>
      </c>
      <c r="L6818" s="1"/>
      <c r="M6818" s="1" t="s">
        <v>1520</v>
      </c>
      <c r="N6818" s="1" t="s">
        <v>7740</v>
      </c>
      <c r="O6818" s="1">
        <v>2022</v>
      </c>
      <c r="P6818" s="1">
        <v>71730</v>
      </c>
      <c r="Q6818" s="1" t="s">
        <v>7978</v>
      </c>
      <c r="R6818" s="1"/>
      <c r="S6818" s="1" t="s">
        <v>25170</v>
      </c>
      <c r="T6818" s="1" t="s">
        <v>7005</v>
      </c>
      <c r="U6818" s="1"/>
      <c r="V6818" s="1" t="s">
        <v>7979</v>
      </c>
      <c r="W6818" s="1" t="s">
        <v>6826</v>
      </c>
    </row>
    <row r="6819" spans="1:23" x14ac:dyDescent="0.25">
      <c r="A6819" s="1">
        <v>1013539</v>
      </c>
      <c r="B6819" s="5" t="str">
        <f>VLOOKUP(H6819,'FIPS Basin X-walk'!$A$2:$F$3224,6,FALSE)</f>
        <v>Arkla Basin</v>
      </c>
      <c r="C6819" s="1" t="s">
        <v>23661</v>
      </c>
      <c r="D6819" s="1"/>
      <c r="E6819" s="1"/>
      <c r="F6819" s="1" t="s">
        <v>1627</v>
      </c>
      <c r="G6819" s="1" t="s">
        <v>7974</v>
      </c>
      <c r="H6819" s="1">
        <v>5139</v>
      </c>
      <c r="I6819" s="1">
        <v>1013539</v>
      </c>
      <c r="J6819" s="1">
        <v>33.178888999999998</v>
      </c>
      <c r="K6819" s="1">
        <v>-92.748056000000005</v>
      </c>
      <c r="L6819" s="1"/>
      <c r="M6819" s="1" t="s">
        <v>1520</v>
      </c>
      <c r="N6819" s="1" t="s">
        <v>7740</v>
      </c>
      <c r="O6819" s="1">
        <v>2022</v>
      </c>
      <c r="P6819" s="1">
        <v>71730</v>
      </c>
      <c r="Q6819" s="1" t="s">
        <v>23662</v>
      </c>
      <c r="R6819" s="1"/>
      <c r="S6819" s="1" t="s">
        <v>24398</v>
      </c>
      <c r="T6819" s="1" t="s">
        <v>6826</v>
      </c>
      <c r="U6819" s="1"/>
      <c r="V6819" s="1" t="s">
        <v>13381</v>
      </c>
      <c r="W6819" s="1" t="s">
        <v>6826</v>
      </c>
    </row>
    <row r="6820" spans="1:23" x14ac:dyDescent="0.25">
      <c r="A6820" s="1">
        <v>1004485</v>
      </c>
      <c r="B6820" s="5" t="str">
        <f>VLOOKUP(H6820,'FIPS Basin X-walk'!$A$2:$F$3224,6,FALSE)</f>
        <v>Piedmont-Blue Ridge Prov</v>
      </c>
      <c r="C6820" s="1" t="s">
        <v>19868</v>
      </c>
      <c r="D6820" s="1"/>
      <c r="E6820" s="1"/>
      <c r="F6820" s="1" t="s">
        <v>19869</v>
      </c>
      <c r="G6820" s="1" t="s">
        <v>7974</v>
      </c>
      <c r="H6820" s="1">
        <v>45087</v>
      </c>
      <c r="I6820" s="1">
        <v>1004485</v>
      </c>
      <c r="J6820" s="1">
        <v>34.6128</v>
      </c>
      <c r="K6820" s="1">
        <v>-81.820899999999995</v>
      </c>
      <c r="L6820" s="1"/>
      <c r="M6820" s="1" t="s">
        <v>1527</v>
      </c>
      <c r="N6820" s="1" t="s">
        <v>19642</v>
      </c>
      <c r="O6820" s="1">
        <v>2022</v>
      </c>
      <c r="P6820" s="1">
        <v>29335</v>
      </c>
      <c r="Q6820" s="1" t="s">
        <v>19870</v>
      </c>
      <c r="R6820" s="1"/>
      <c r="S6820" s="1" t="s">
        <v>24358</v>
      </c>
      <c r="T6820" s="1" t="s">
        <v>6826</v>
      </c>
      <c r="U6820" s="1"/>
      <c r="V6820" s="1" t="s">
        <v>6952</v>
      </c>
      <c r="W6820" s="1" t="s">
        <v>6826</v>
      </c>
    </row>
    <row r="6821" spans="1:23" x14ac:dyDescent="0.25">
      <c r="A6821" s="1">
        <v>1010646</v>
      </c>
      <c r="B6821" s="5" t="str">
        <f>VLOOKUP(H6821,'FIPS Basin X-walk'!$A$2:$F$3224,6,FALSE)</f>
        <v>Appalachian Basin (Eastern Overthrust Area)</v>
      </c>
      <c r="C6821" s="1" t="s">
        <v>19509</v>
      </c>
      <c r="D6821" s="1"/>
      <c r="E6821" s="1"/>
      <c r="F6821" s="1" t="s">
        <v>19510</v>
      </c>
      <c r="G6821" s="1" t="s">
        <v>7974</v>
      </c>
      <c r="H6821" s="1">
        <v>42119</v>
      </c>
      <c r="I6821" s="1">
        <v>1010646</v>
      </c>
      <c r="J6821" s="1">
        <v>40.956850000000003</v>
      </c>
      <c r="K6821" s="1">
        <v>-76.883560000000003</v>
      </c>
      <c r="L6821" s="1"/>
      <c r="M6821" s="1" t="s">
        <v>1501</v>
      </c>
      <c r="N6821" s="1" t="s">
        <v>18868</v>
      </c>
      <c r="O6821" s="1">
        <v>2022</v>
      </c>
      <c r="P6821" s="1">
        <v>17837</v>
      </c>
      <c r="Q6821" s="1" t="s">
        <v>19511</v>
      </c>
      <c r="R6821" s="1"/>
      <c r="S6821" s="1" t="s">
        <v>24379</v>
      </c>
      <c r="T6821" s="1" t="s">
        <v>6828</v>
      </c>
      <c r="U6821" s="1"/>
      <c r="V6821" s="1" t="s">
        <v>19512</v>
      </c>
      <c r="W6821" s="1" t="s">
        <v>6828</v>
      </c>
    </row>
    <row r="6822" spans="1:23" x14ac:dyDescent="0.25">
      <c r="A6822" s="1">
        <v>1004305</v>
      </c>
      <c r="B6822" s="5" t="str">
        <f>VLOOKUP(H6822,'FIPS Basin X-walk'!$A$2:$F$3224,6,FALSE)</f>
        <v>Piedmont-Blue Ridge Prov</v>
      </c>
      <c r="C6822" s="1" t="s">
        <v>16428</v>
      </c>
      <c r="D6822" s="1"/>
      <c r="E6822" s="1"/>
      <c r="F6822" s="1" t="s">
        <v>8837</v>
      </c>
      <c r="G6822" s="1" t="s">
        <v>7974</v>
      </c>
      <c r="H6822" s="1">
        <v>34039</v>
      </c>
      <c r="I6822" s="1">
        <v>1004305</v>
      </c>
      <c r="J6822" s="1">
        <v>40.636499999999998</v>
      </c>
      <c r="K6822" s="1">
        <v>-74.219899999999996</v>
      </c>
      <c r="L6822" s="1"/>
      <c r="M6822" s="1" t="s">
        <v>1536</v>
      </c>
      <c r="N6822" s="1" t="s">
        <v>16210</v>
      </c>
      <c r="O6822" s="1">
        <v>2022</v>
      </c>
      <c r="P6822" s="1">
        <v>7036</v>
      </c>
      <c r="Q6822" s="1" t="s">
        <v>16429</v>
      </c>
      <c r="R6822" s="1"/>
      <c r="S6822" s="1" t="s">
        <v>24369</v>
      </c>
      <c r="T6822" s="1" t="s">
        <v>6826</v>
      </c>
      <c r="U6822" s="1"/>
      <c r="V6822" s="1" t="s">
        <v>8117</v>
      </c>
      <c r="W6822" s="1" t="s">
        <v>6826</v>
      </c>
    </row>
    <row r="6823" spans="1:23" x14ac:dyDescent="0.25">
      <c r="A6823" s="1">
        <v>1002722</v>
      </c>
      <c r="B6823" s="5" t="str">
        <f>VLOOKUP(H6823,'FIPS Basin X-walk'!$A$2:$F$3224,6,FALSE)</f>
        <v>Appalachian Basin (Eastern Overthrust Area)</v>
      </c>
      <c r="C6823" s="1" t="s">
        <v>20293</v>
      </c>
      <c r="D6823" s="1"/>
      <c r="E6823" s="1"/>
      <c r="F6823" s="1" t="s">
        <v>20294</v>
      </c>
      <c r="G6823" s="1" t="s">
        <v>7974</v>
      </c>
      <c r="H6823" s="1">
        <v>47173</v>
      </c>
      <c r="I6823" s="1">
        <v>1002722</v>
      </c>
      <c r="J6823" s="1">
        <v>36.229109999999999</v>
      </c>
      <c r="K6823" s="1">
        <v>-83.715360000000004</v>
      </c>
      <c r="L6823" s="1"/>
      <c r="M6823" s="1" t="s">
        <v>1538</v>
      </c>
      <c r="N6823" s="1" t="s">
        <v>20002</v>
      </c>
      <c r="O6823" s="1">
        <v>2022</v>
      </c>
      <c r="P6823" s="1">
        <v>37779</v>
      </c>
      <c r="Q6823" s="1" t="s">
        <v>20295</v>
      </c>
      <c r="R6823" s="1"/>
      <c r="S6823" s="1" t="s">
        <v>24397</v>
      </c>
      <c r="T6823" s="1" t="s">
        <v>6826</v>
      </c>
      <c r="U6823" s="1"/>
      <c r="V6823" s="1" t="s">
        <v>7261</v>
      </c>
      <c r="W6823" s="1" t="s">
        <v>6826</v>
      </c>
    </row>
    <row r="6824" spans="1:23" x14ac:dyDescent="0.25">
      <c r="A6824" s="1">
        <v>1001841</v>
      </c>
      <c r="B6824" s="5" t="str">
        <f>VLOOKUP(H6824,'FIPS Basin X-walk'!$A$2:$F$3224,6,FALSE)</f>
        <v>Appalachian Basin</v>
      </c>
      <c r="C6824" s="1" t="s">
        <v>18266</v>
      </c>
      <c r="D6824" s="1"/>
      <c r="E6824" s="1"/>
      <c r="F6824" s="1" t="s">
        <v>18267</v>
      </c>
      <c r="G6824" s="1" t="s">
        <v>7974</v>
      </c>
      <c r="H6824" s="1">
        <v>39159</v>
      </c>
      <c r="I6824" s="1">
        <v>1001841</v>
      </c>
      <c r="J6824" s="1">
        <v>40.278216999999998</v>
      </c>
      <c r="K6824" s="1">
        <v>-83.507964999999999</v>
      </c>
      <c r="L6824" s="1"/>
      <c r="M6824" s="1" t="s">
        <v>1542</v>
      </c>
      <c r="N6824" s="1" t="s">
        <v>17708</v>
      </c>
      <c r="O6824" s="1">
        <v>2022</v>
      </c>
      <c r="P6824" s="1">
        <v>43040</v>
      </c>
      <c r="Q6824" s="1" t="s">
        <v>24776</v>
      </c>
      <c r="R6824" s="1"/>
      <c r="S6824" s="1"/>
      <c r="T6824" s="1" t="s">
        <v>6826</v>
      </c>
      <c r="U6824" s="1"/>
      <c r="V6824" s="1" t="s">
        <v>7285</v>
      </c>
      <c r="W6824" s="1" t="s">
        <v>6826</v>
      </c>
    </row>
    <row r="6825" spans="1:23" x14ac:dyDescent="0.25">
      <c r="A6825" s="1">
        <v>1006778</v>
      </c>
      <c r="B6825" s="5" t="str">
        <f>VLOOKUP(H6825,'FIPS Basin X-walk'!$A$2:$F$3224,6,FALSE)</f>
        <v>Piedmont-Blue Ridge Prov</v>
      </c>
      <c r="C6825" s="1" t="s">
        <v>17525</v>
      </c>
      <c r="D6825" s="1"/>
      <c r="E6825" s="1"/>
      <c r="F6825" s="1" t="s">
        <v>10554</v>
      </c>
      <c r="G6825" s="1" t="s">
        <v>7974</v>
      </c>
      <c r="H6825" s="1">
        <v>37179</v>
      </c>
      <c r="I6825" s="1">
        <v>1006778</v>
      </c>
      <c r="J6825" s="1">
        <v>34.984000000000002</v>
      </c>
      <c r="K6825" s="1">
        <v>-80.513369999999995</v>
      </c>
      <c r="L6825" s="1"/>
      <c r="M6825" s="1" t="s">
        <v>1530</v>
      </c>
      <c r="N6825" s="1" t="s">
        <v>17213</v>
      </c>
      <c r="O6825" s="1">
        <v>2022</v>
      </c>
      <c r="P6825" s="1">
        <v>28110</v>
      </c>
      <c r="Q6825" s="1" t="s">
        <v>25764</v>
      </c>
      <c r="R6825" s="1"/>
      <c r="S6825" s="1" t="s">
        <v>24799</v>
      </c>
      <c r="T6825" s="1" t="s">
        <v>6826</v>
      </c>
      <c r="U6825" s="1"/>
      <c r="V6825" s="1" t="s">
        <v>17526</v>
      </c>
      <c r="W6825" s="1" t="s">
        <v>6826</v>
      </c>
    </row>
    <row r="6826" spans="1:23" x14ac:dyDescent="0.25">
      <c r="A6826" s="1">
        <v>1003694</v>
      </c>
      <c r="B6826" s="5" t="str">
        <f>VLOOKUP(H6826,'FIPS Basin X-walk'!$A$2:$F$3224,6,FALSE)</f>
        <v>Illinois Basin</v>
      </c>
      <c r="C6826" s="1" t="s">
        <v>13015</v>
      </c>
      <c r="D6826" s="1"/>
      <c r="E6826" s="1"/>
      <c r="F6826" s="1" t="s">
        <v>13016</v>
      </c>
      <c r="G6826" s="1" t="s">
        <v>7974</v>
      </c>
      <c r="H6826" s="1">
        <v>21225</v>
      </c>
      <c r="I6826" s="1">
        <v>1003694</v>
      </c>
      <c r="J6826" s="1">
        <v>37.738458000000001</v>
      </c>
      <c r="K6826" s="1">
        <v>-87.975909999999999</v>
      </c>
      <c r="L6826" s="1"/>
      <c r="M6826" s="1" t="s">
        <v>1497</v>
      </c>
      <c r="N6826" s="1" t="s">
        <v>12675</v>
      </c>
      <c r="O6826" s="1">
        <v>2022</v>
      </c>
      <c r="P6826" s="1">
        <v>42437</v>
      </c>
      <c r="Q6826" s="1" t="s">
        <v>13017</v>
      </c>
      <c r="R6826" s="1"/>
      <c r="S6826" s="1" t="s">
        <v>24358</v>
      </c>
      <c r="T6826" s="1" t="s">
        <v>6826</v>
      </c>
      <c r="U6826" s="1"/>
      <c r="V6826" s="1" t="s">
        <v>6952</v>
      </c>
      <c r="W6826" s="1" t="s">
        <v>6826</v>
      </c>
    </row>
    <row r="6827" spans="1:23" x14ac:dyDescent="0.25">
      <c r="A6827" s="1">
        <v>1002887</v>
      </c>
      <c r="B6827" s="5" t="str">
        <f>VLOOKUP(H6827,'FIPS Basin X-walk'!$A$2:$F$3224,6,FALSE)</f>
        <v>Appalachian Basin (Eastern Overthrust Area)</v>
      </c>
      <c r="C6827" s="1" t="s">
        <v>19506</v>
      </c>
      <c r="D6827" s="1"/>
      <c r="E6827" s="1"/>
      <c r="F6827" s="1" t="s">
        <v>19507</v>
      </c>
      <c r="G6827" s="1" t="s">
        <v>7974</v>
      </c>
      <c r="H6827" s="1">
        <v>42119</v>
      </c>
      <c r="I6827" s="1">
        <v>1002887</v>
      </c>
      <c r="J6827" s="1">
        <v>41.058900000000001</v>
      </c>
      <c r="K6827" s="1">
        <v>-76.864400000000003</v>
      </c>
      <c r="L6827" s="1"/>
      <c r="M6827" s="1" t="s">
        <v>1501</v>
      </c>
      <c r="N6827" s="1" t="s">
        <v>18868</v>
      </c>
      <c r="O6827" s="1">
        <v>2022</v>
      </c>
      <c r="P6827" s="1">
        <v>17856</v>
      </c>
      <c r="Q6827" s="1" t="s">
        <v>19508</v>
      </c>
      <c r="R6827" s="1"/>
      <c r="S6827" s="1"/>
      <c r="T6827" s="1" t="s">
        <v>6826</v>
      </c>
      <c r="U6827" s="1"/>
      <c r="V6827" s="1" t="s">
        <v>24509</v>
      </c>
      <c r="W6827" s="1" t="s">
        <v>6826</v>
      </c>
    </row>
    <row r="6828" spans="1:23" x14ac:dyDescent="0.25">
      <c r="A6828" s="1">
        <v>1002269</v>
      </c>
      <c r="B6828" s="5" t="str">
        <f>VLOOKUP(H6828,'FIPS Basin X-walk'!$A$2:$F$3224,6,FALSE)</f>
        <v>Piedmont-Blue Ridge Prov</v>
      </c>
      <c r="C6828" s="1" t="s">
        <v>16418</v>
      </c>
      <c r="D6828" s="1"/>
      <c r="E6828" s="1"/>
      <c r="F6828" s="1" t="s">
        <v>16419</v>
      </c>
      <c r="G6828" s="1" t="s">
        <v>7974</v>
      </c>
      <c r="H6828" s="1">
        <v>34039</v>
      </c>
      <c r="I6828" s="1">
        <v>1002269</v>
      </c>
      <c r="J6828" s="1">
        <v>40.604177999999997</v>
      </c>
      <c r="K6828" s="1">
        <v>-74.282486000000006</v>
      </c>
      <c r="L6828" s="1"/>
      <c r="M6828" s="1" t="s">
        <v>1536</v>
      </c>
      <c r="N6828" s="1" t="s">
        <v>16210</v>
      </c>
      <c r="O6828" s="1">
        <v>2022</v>
      </c>
      <c r="P6828" s="1">
        <v>7065</v>
      </c>
      <c r="Q6828" s="1" t="s">
        <v>16420</v>
      </c>
      <c r="R6828" s="1"/>
      <c r="S6828" s="1" t="s">
        <v>24389</v>
      </c>
      <c r="T6828" s="1" t="s">
        <v>6826</v>
      </c>
      <c r="U6828" s="1"/>
      <c r="V6828" s="1" t="s">
        <v>8980</v>
      </c>
      <c r="W6828" s="1" t="s">
        <v>6826</v>
      </c>
    </row>
    <row r="6829" spans="1:23" x14ac:dyDescent="0.25">
      <c r="A6829" s="1">
        <v>1003261</v>
      </c>
      <c r="B6829" s="5" t="str">
        <f>VLOOKUP(H6829,'FIPS Basin X-walk'!$A$2:$F$3224,6,FALSE)</f>
        <v>Piedmont-Blue Ridge Prov</v>
      </c>
      <c r="C6829" s="1" t="s">
        <v>16424</v>
      </c>
      <c r="D6829" s="1"/>
      <c r="E6829" s="1"/>
      <c r="F6829" s="1" t="s">
        <v>16419</v>
      </c>
      <c r="G6829" s="1" t="s">
        <v>7974</v>
      </c>
      <c r="H6829" s="1">
        <v>34039</v>
      </c>
      <c r="I6829" s="1">
        <v>1003261</v>
      </c>
      <c r="J6829" s="1">
        <v>40.612743000000002</v>
      </c>
      <c r="K6829" s="1">
        <v>-74.260920999999996</v>
      </c>
      <c r="L6829" s="1"/>
      <c r="M6829" s="1" t="s">
        <v>1536</v>
      </c>
      <c r="N6829" s="1" t="s">
        <v>16210</v>
      </c>
      <c r="O6829" s="1">
        <v>2022</v>
      </c>
      <c r="P6829" s="1">
        <v>7065</v>
      </c>
      <c r="Q6829" s="1" t="s">
        <v>25083</v>
      </c>
      <c r="R6829" s="1" t="s">
        <v>24758</v>
      </c>
      <c r="S6829" s="1" t="s">
        <v>24757</v>
      </c>
      <c r="T6829" s="1" t="s">
        <v>6826</v>
      </c>
      <c r="U6829" s="1"/>
      <c r="V6829" s="1" t="s">
        <v>16425</v>
      </c>
      <c r="W6829" s="1" t="s">
        <v>6828</v>
      </c>
    </row>
    <row r="6830" spans="1:23" x14ac:dyDescent="0.25">
      <c r="A6830" s="1">
        <v>1005630</v>
      </c>
      <c r="B6830" s="5" t="str">
        <f>VLOOKUP(H6830,'FIPS Basin X-walk'!$A$2:$F$3224,6,FALSE)</f>
        <v>Florida Platform</v>
      </c>
      <c r="C6830" s="1" t="s">
        <v>10102</v>
      </c>
      <c r="D6830" s="1"/>
      <c r="E6830" s="1"/>
      <c r="F6830" s="1" t="s">
        <v>10103</v>
      </c>
      <c r="G6830" s="1" t="s">
        <v>7974</v>
      </c>
      <c r="H6830" s="1">
        <v>12125</v>
      </c>
      <c r="I6830" s="1">
        <v>1005630</v>
      </c>
      <c r="J6830" s="1">
        <v>30.097090000000001</v>
      </c>
      <c r="K6830" s="1">
        <v>-82.260369999999995</v>
      </c>
      <c r="L6830" s="1"/>
      <c r="M6830" s="1" t="s">
        <v>1506</v>
      </c>
      <c r="N6830" s="1" t="s">
        <v>9619</v>
      </c>
      <c r="O6830" s="1">
        <v>2022</v>
      </c>
      <c r="P6830" s="1">
        <v>32083</v>
      </c>
      <c r="Q6830" s="1" t="s">
        <v>10104</v>
      </c>
      <c r="R6830" s="1"/>
      <c r="S6830" s="1" t="s">
        <v>24358</v>
      </c>
      <c r="T6830" s="1" t="s">
        <v>6826</v>
      </c>
      <c r="U6830" s="1"/>
      <c r="V6830" s="1" t="s">
        <v>10105</v>
      </c>
      <c r="W6830" s="1" t="s">
        <v>6826</v>
      </c>
    </row>
    <row r="6831" spans="1:23" x14ac:dyDescent="0.25">
      <c r="A6831" s="1">
        <v>1007661</v>
      </c>
      <c r="B6831" s="5" t="str">
        <f>VLOOKUP(H6831,'FIPS Basin X-walk'!$A$2:$F$3224,6,FALSE)</f>
        <v>Arkla Basin</v>
      </c>
      <c r="C6831" s="1" t="s">
        <v>7972</v>
      </c>
      <c r="D6831" s="1"/>
      <c r="E6831" s="1"/>
      <c r="F6831" s="1" t="s">
        <v>7973</v>
      </c>
      <c r="G6831" s="1" t="s">
        <v>7974</v>
      </c>
      <c r="H6831" s="1">
        <v>5139</v>
      </c>
      <c r="I6831" s="1">
        <v>1007661</v>
      </c>
      <c r="J6831" s="1">
        <v>33.364142999999999</v>
      </c>
      <c r="K6831" s="1">
        <v>-92.716924000000006</v>
      </c>
      <c r="L6831" s="1" t="s">
        <v>25086</v>
      </c>
      <c r="M6831" s="1" t="s">
        <v>1520</v>
      </c>
      <c r="N6831" s="1" t="s">
        <v>7740</v>
      </c>
      <c r="O6831" s="1">
        <v>2022</v>
      </c>
      <c r="P6831" s="1">
        <v>71762</v>
      </c>
      <c r="Q6831" s="1" t="s">
        <v>7975</v>
      </c>
      <c r="R6831" s="1"/>
      <c r="S6831" s="1" t="s">
        <v>24369</v>
      </c>
      <c r="T6831" s="1" t="s">
        <v>6826</v>
      </c>
      <c r="U6831" s="1"/>
      <c r="V6831" s="1" t="s">
        <v>7976</v>
      </c>
      <c r="W6831" s="1" t="s">
        <v>6828</v>
      </c>
    </row>
    <row r="6832" spans="1:23" x14ac:dyDescent="0.25">
      <c r="A6832" s="1">
        <v>1004154</v>
      </c>
      <c r="B6832" s="5" t="str">
        <f>VLOOKUP(H6832,'FIPS Basin X-walk'!$A$2:$F$3224,6,FALSE)</f>
        <v>Piedmont-Blue Ridge Prov</v>
      </c>
      <c r="C6832" s="1" t="s">
        <v>19871</v>
      </c>
      <c r="D6832" s="1"/>
      <c r="E6832" s="1"/>
      <c r="F6832" s="1" t="s">
        <v>1717</v>
      </c>
      <c r="G6832" s="1" t="s">
        <v>7974</v>
      </c>
      <c r="H6832" s="1">
        <v>45087</v>
      </c>
      <c r="I6832" s="1">
        <v>1004154</v>
      </c>
      <c r="J6832" s="1">
        <v>34.715679999999999</v>
      </c>
      <c r="K6832" s="1">
        <v>-81.625140000000002</v>
      </c>
      <c r="L6832" s="1"/>
      <c r="M6832" s="1" t="s">
        <v>1527</v>
      </c>
      <c r="N6832" s="1" t="s">
        <v>19642</v>
      </c>
      <c r="O6832" s="1">
        <v>2022</v>
      </c>
      <c r="P6832" s="1">
        <v>29379</v>
      </c>
      <c r="Q6832" s="1" t="s">
        <v>25239</v>
      </c>
      <c r="R6832" s="1"/>
      <c r="S6832" s="1" t="s">
        <v>24359</v>
      </c>
      <c r="T6832" s="1" t="s">
        <v>6826</v>
      </c>
      <c r="U6832" s="1"/>
      <c r="V6832" s="1" t="s">
        <v>25240</v>
      </c>
      <c r="W6832" s="1" t="s">
        <v>6826</v>
      </c>
    </row>
    <row r="6833" spans="1:23" x14ac:dyDescent="0.25">
      <c r="A6833" s="1">
        <v>1000442</v>
      </c>
      <c r="B6833" s="5" t="str">
        <f>VLOOKUP(H6833,'FIPS Basin X-walk'!$A$2:$F$3224,6,FALSE)</f>
        <v>Arkla Basin</v>
      </c>
      <c r="C6833" s="1" t="s">
        <v>13658</v>
      </c>
      <c r="D6833" s="1"/>
      <c r="E6833" s="1"/>
      <c r="F6833" s="1" t="s">
        <v>13659</v>
      </c>
      <c r="G6833" s="1" t="s">
        <v>13660</v>
      </c>
      <c r="H6833" s="1">
        <v>22111</v>
      </c>
      <c r="I6833" s="1">
        <v>1000442</v>
      </c>
      <c r="J6833" s="1">
        <v>32.836247999999998</v>
      </c>
      <c r="K6833" s="1">
        <v>-92.379310000000004</v>
      </c>
      <c r="L6833" s="1" t="s">
        <v>24518</v>
      </c>
      <c r="M6833" s="1" t="s">
        <v>1483</v>
      </c>
      <c r="N6833" s="1" t="s">
        <v>13028</v>
      </c>
      <c r="O6833" s="1">
        <v>2022</v>
      </c>
      <c r="P6833" s="1">
        <v>71241</v>
      </c>
      <c r="Q6833" s="1" t="s">
        <v>13661</v>
      </c>
      <c r="R6833" s="1"/>
      <c r="S6833" s="1" t="s">
        <v>24363</v>
      </c>
      <c r="T6833" s="1" t="s">
        <v>6826</v>
      </c>
      <c r="U6833" s="1"/>
      <c r="V6833" s="1" t="s">
        <v>8524</v>
      </c>
      <c r="W6833" s="1" t="s">
        <v>6826</v>
      </c>
    </row>
    <row r="6834" spans="1:23" x14ac:dyDescent="0.25">
      <c r="A6834" s="1">
        <v>1002409</v>
      </c>
      <c r="B6834" s="5" t="str">
        <f>VLOOKUP(H6834,'FIPS Basin X-walk'!$A$2:$F$3224,6,FALSE)</f>
        <v>Arkla Basin</v>
      </c>
      <c r="C6834" s="1" t="s">
        <v>13662</v>
      </c>
      <c r="D6834" s="1"/>
      <c r="E6834" s="1"/>
      <c r="F6834" s="1" t="s">
        <v>13659</v>
      </c>
      <c r="G6834" s="1" t="s">
        <v>13660</v>
      </c>
      <c r="H6834" s="1">
        <v>22111</v>
      </c>
      <c r="I6834" s="1">
        <v>1002409</v>
      </c>
      <c r="J6834" s="1">
        <v>32.732109999999999</v>
      </c>
      <c r="K6834" s="1">
        <v>-92.24888</v>
      </c>
      <c r="L6834" s="1"/>
      <c r="M6834" s="1" t="s">
        <v>1483</v>
      </c>
      <c r="N6834" s="1" t="s">
        <v>13028</v>
      </c>
      <c r="O6834" s="1">
        <v>2022</v>
      </c>
      <c r="P6834" s="1">
        <v>71241</v>
      </c>
      <c r="Q6834" s="1" t="s">
        <v>24016</v>
      </c>
      <c r="R6834" s="1"/>
      <c r="S6834" s="1" t="s">
        <v>24435</v>
      </c>
      <c r="T6834" s="1" t="s">
        <v>6826</v>
      </c>
      <c r="U6834" s="1"/>
      <c r="V6834" s="1" t="s">
        <v>13663</v>
      </c>
      <c r="W6834" s="1" t="s">
        <v>6826</v>
      </c>
    </row>
    <row r="6835" spans="1:23" x14ac:dyDescent="0.25">
      <c r="A6835" s="1">
        <v>1004298</v>
      </c>
      <c r="B6835" s="5" t="str">
        <f>VLOOKUP(H6835,'FIPS Basin X-walk'!$A$2:$F$3224,6,FALSE)</f>
        <v>Arkla Basin</v>
      </c>
      <c r="C6835" s="1" t="s">
        <v>13664</v>
      </c>
      <c r="D6835" s="1"/>
      <c r="E6835" s="1"/>
      <c r="F6835" s="1" t="s">
        <v>13659</v>
      </c>
      <c r="G6835" s="1" t="s">
        <v>13660</v>
      </c>
      <c r="H6835" s="1">
        <v>22111</v>
      </c>
      <c r="I6835" s="1">
        <v>1004298</v>
      </c>
      <c r="J6835" s="1">
        <v>32.813929999999999</v>
      </c>
      <c r="K6835" s="1">
        <v>-92.405169999999998</v>
      </c>
      <c r="L6835" s="1"/>
      <c r="M6835" s="1" t="s">
        <v>1483</v>
      </c>
      <c r="N6835" s="1" t="s">
        <v>13028</v>
      </c>
      <c r="O6835" s="1">
        <v>2022</v>
      </c>
      <c r="P6835" s="1">
        <v>71241</v>
      </c>
      <c r="Q6835" s="1" t="s">
        <v>13665</v>
      </c>
      <c r="R6835" s="1"/>
      <c r="S6835" s="1" t="s">
        <v>24358</v>
      </c>
      <c r="T6835" s="1" t="s">
        <v>6826</v>
      </c>
      <c r="U6835" s="1"/>
      <c r="V6835" s="1" t="s">
        <v>13666</v>
      </c>
      <c r="W6835" s="1" t="s">
        <v>6826</v>
      </c>
    </row>
    <row r="6836" spans="1:23" x14ac:dyDescent="0.25">
      <c r="A6836" s="1">
        <v>1004032</v>
      </c>
      <c r="B6836" s="5" t="str">
        <f>VLOOKUP(H6836,'FIPS Basin X-walk'!$A$2:$F$3224,6,FALSE)</f>
        <v>Appalachian Basin (Eastern Overthrust Area)</v>
      </c>
      <c r="C6836" s="1" t="s">
        <v>22962</v>
      </c>
      <c r="D6836" s="1"/>
      <c r="E6836" s="1"/>
      <c r="F6836" s="1" t="s">
        <v>22963</v>
      </c>
      <c r="G6836" s="1" t="s">
        <v>22961</v>
      </c>
      <c r="H6836" s="1">
        <v>54097</v>
      </c>
      <c r="I6836" s="1">
        <v>1004032</v>
      </c>
      <c r="J6836" s="1">
        <v>38.750556000000003</v>
      </c>
      <c r="K6836" s="1">
        <v>-80.362778000000006</v>
      </c>
      <c r="L6836" s="1"/>
      <c r="M6836" s="1" t="s">
        <v>1521</v>
      </c>
      <c r="N6836" s="1" t="s">
        <v>22744</v>
      </c>
      <c r="O6836" s="1">
        <v>2022</v>
      </c>
      <c r="P6836" s="1">
        <v>26228</v>
      </c>
      <c r="Q6836" s="1" t="s">
        <v>495</v>
      </c>
      <c r="R6836" s="1"/>
      <c r="S6836" s="1" t="s">
        <v>24435</v>
      </c>
      <c r="T6836" s="1" t="s">
        <v>6826</v>
      </c>
      <c r="U6836" s="1"/>
      <c r="V6836" s="1" t="s">
        <v>12735</v>
      </c>
      <c r="W6836" s="1" t="s">
        <v>6826</v>
      </c>
    </row>
    <row r="6837" spans="1:23" x14ac:dyDescent="0.25">
      <c r="A6837" s="1">
        <v>1001392</v>
      </c>
      <c r="B6837" s="5" t="str">
        <f>VLOOKUP(H6837,'FIPS Basin X-walk'!$A$2:$F$3224,6,FALSE)</f>
        <v>Piedmont-Blue Ridge Prov</v>
      </c>
      <c r="C6837" s="1" t="s">
        <v>10548</v>
      </c>
      <c r="D6837" s="1"/>
      <c r="E6837" s="1"/>
      <c r="F6837" s="1" t="s">
        <v>10549</v>
      </c>
      <c r="G6837" s="1" t="s">
        <v>1859</v>
      </c>
      <c r="H6837" s="1">
        <v>13293</v>
      </c>
      <c r="I6837" s="1">
        <v>1001392</v>
      </c>
      <c r="J6837" s="1">
        <v>32.911000000000001</v>
      </c>
      <c r="K6837" s="1">
        <v>-84.305899999999994</v>
      </c>
      <c r="L6837" s="1"/>
      <c r="M6837" s="1" t="s">
        <v>1546</v>
      </c>
      <c r="N6837" s="1" t="s">
        <v>10124</v>
      </c>
      <c r="O6837" s="1">
        <v>2022</v>
      </c>
      <c r="P6837" s="1">
        <v>30286</v>
      </c>
      <c r="Q6837" s="1" t="s">
        <v>10550</v>
      </c>
      <c r="R6837" s="1"/>
      <c r="S6837" s="1" t="s">
        <v>24355</v>
      </c>
      <c r="T6837" s="1" t="s">
        <v>6826</v>
      </c>
      <c r="U6837" s="1"/>
      <c r="V6837" s="1" t="s">
        <v>6827</v>
      </c>
      <c r="W6837" s="1" t="s">
        <v>6828</v>
      </c>
    </row>
    <row r="6838" spans="1:23" x14ac:dyDescent="0.25">
      <c r="A6838" s="1">
        <v>1008250</v>
      </c>
      <c r="B6838" s="5" t="str">
        <f>VLOOKUP(H6838,'FIPS Basin X-walk'!$A$2:$F$3224,6,FALSE)</f>
        <v>Piedmont-Blue Ridge Prov</v>
      </c>
      <c r="C6838" s="1" t="s">
        <v>10551</v>
      </c>
      <c r="D6838" s="1"/>
      <c r="E6838" s="1"/>
      <c r="F6838" s="1" t="s">
        <v>341</v>
      </c>
      <c r="G6838" s="1" t="s">
        <v>10552</v>
      </c>
      <c r="H6838" s="1">
        <v>13293</v>
      </c>
      <c r="I6838" s="1">
        <v>1008250</v>
      </c>
      <c r="J6838" s="1">
        <v>32.787700000000001</v>
      </c>
      <c r="K6838" s="1">
        <v>-84.254400000000004</v>
      </c>
      <c r="L6838" s="1"/>
      <c r="M6838" s="1" t="s">
        <v>1546</v>
      </c>
      <c r="N6838" s="1" t="s">
        <v>10124</v>
      </c>
      <c r="O6838" s="1">
        <v>2022</v>
      </c>
      <c r="P6838" s="1">
        <v>30286</v>
      </c>
      <c r="Q6838" s="1" t="s">
        <v>24077</v>
      </c>
      <c r="R6838" s="1"/>
      <c r="S6838" s="1" t="s">
        <v>24435</v>
      </c>
      <c r="T6838" s="1" t="s">
        <v>6826</v>
      </c>
      <c r="U6838" s="1"/>
      <c r="V6838" s="1" t="s">
        <v>6884</v>
      </c>
      <c r="W6838" s="1" t="s">
        <v>6826</v>
      </c>
    </row>
    <row r="6839" spans="1:23" x14ac:dyDescent="0.25">
      <c r="A6839" s="1">
        <v>1014093</v>
      </c>
      <c r="B6839" s="5" t="str">
        <f>VLOOKUP(H6839,'FIPS Basin X-walk'!$A$2:$F$3224,6,FALSE)</f>
        <v>Permian Basin</v>
      </c>
      <c r="C6839" s="1" t="s">
        <v>26850</v>
      </c>
      <c r="D6839" s="1"/>
      <c r="E6839" s="1"/>
      <c r="F6839" s="1" t="s">
        <v>1908</v>
      </c>
      <c r="G6839" s="1" t="s">
        <v>6067</v>
      </c>
      <c r="H6839" s="1">
        <v>48461</v>
      </c>
      <c r="I6839" s="1">
        <v>1014093</v>
      </c>
      <c r="J6839" s="1">
        <v>31.208645192345202</v>
      </c>
      <c r="K6839" s="1">
        <v>-101.836044400779</v>
      </c>
      <c r="L6839" s="1"/>
      <c r="M6839" s="1" t="s">
        <v>1485</v>
      </c>
      <c r="N6839" s="1" t="s">
        <v>9148</v>
      </c>
      <c r="O6839" s="1">
        <v>2022</v>
      </c>
      <c r="P6839" s="1">
        <v>79778</v>
      </c>
      <c r="Q6839" s="1" t="s">
        <v>24287</v>
      </c>
      <c r="R6839" s="1"/>
      <c r="S6839" s="1">
        <v>211130</v>
      </c>
      <c r="T6839" s="1" t="s">
        <v>6826</v>
      </c>
      <c r="U6839" s="1"/>
      <c r="V6839" s="1" t="s">
        <v>26846</v>
      </c>
      <c r="W6839" s="1" t="s">
        <v>6826</v>
      </c>
    </row>
    <row r="6840" spans="1:23" x14ac:dyDescent="0.25">
      <c r="A6840" s="1">
        <v>1002868</v>
      </c>
      <c r="B6840" s="5" t="str">
        <f>VLOOKUP(H6840,'FIPS Basin X-walk'!$A$2:$F$3224,6,FALSE)</f>
        <v>Permian Basin</v>
      </c>
      <c r="C6840" s="1" t="s">
        <v>21840</v>
      </c>
      <c r="D6840" s="1"/>
      <c r="E6840" s="1"/>
      <c r="F6840" s="1" t="s">
        <v>21841</v>
      </c>
      <c r="G6840" s="1" t="s">
        <v>21838</v>
      </c>
      <c r="H6840" s="1">
        <v>48461</v>
      </c>
      <c r="I6840" s="1">
        <v>1002868</v>
      </c>
      <c r="J6840" s="1">
        <v>31.109439999999999</v>
      </c>
      <c r="K6840" s="1">
        <v>-102.298058</v>
      </c>
      <c r="L6840" s="1"/>
      <c r="M6840" s="1" t="s">
        <v>1485</v>
      </c>
      <c r="N6840" s="1" t="s">
        <v>9148</v>
      </c>
      <c r="O6840" s="1">
        <v>2022</v>
      </c>
      <c r="P6840" s="1">
        <v>79752</v>
      </c>
      <c r="Q6840" s="1" t="s">
        <v>117</v>
      </c>
      <c r="R6840" s="1"/>
      <c r="S6840" s="1" t="s">
        <v>24489</v>
      </c>
      <c r="T6840" s="1" t="s">
        <v>6826</v>
      </c>
      <c r="U6840" s="1"/>
      <c r="V6840" s="1" t="s">
        <v>21842</v>
      </c>
      <c r="W6840" s="1" t="s">
        <v>6826</v>
      </c>
    </row>
    <row r="6841" spans="1:23" x14ac:dyDescent="0.25">
      <c r="A6841" s="1">
        <v>1001638</v>
      </c>
      <c r="B6841" s="5" t="str">
        <f>VLOOKUP(H6841,'FIPS Basin X-walk'!$A$2:$F$3224,6,FALSE)</f>
        <v>Permian Basin</v>
      </c>
      <c r="C6841" s="1" t="s">
        <v>21845</v>
      </c>
      <c r="D6841" s="1"/>
      <c r="E6841" s="1"/>
      <c r="F6841" s="1" t="s">
        <v>21476</v>
      </c>
      <c r="G6841" s="1" t="s">
        <v>21838</v>
      </c>
      <c r="H6841" s="1">
        <v>48461</v>
      </c>
      <c r="I6841" s="1">
        <v>1001638</v>
      </c>
      <c r="J6841" s="1">
        <v>31.502597999999999</v>
      </c>
      <c r="K6841" s="1">
        <v>-101.911987</v>
      </c>
      <c r="L6841" s="1"/>
      <c r="M6841" s="1" t="s">
        <v>1485</v>
      </c>
      <c r="N6841" s="1" t="s">
        <v>9148</v>
      </c>
      <c r="O6841" s="1">
        <v>2022</v>
      </c>
      <c r="P6841" s="1">
        <v>79755</v>
      </c>
      <c r="Q6841" s="1" t="s">
        <v>23982</v>
      </c>
      <c r="R6841" s="1"/>
      <c r="S6841" s="1" t="s">
        <v>24399</v>
      </c>
      <c r="T6841" s="1" t="s">
        <v>6826</v>
      </c>
      <c r="U6841" s="1"/>
      <c r="V6841" s="1" t="s">
        <v>21839</v>
      </c>
      <c r="W6841" s="1" t="s">
        <v>6826</v>
      </c>
    </row>
    <row r="6842" spans="1:23" x14ac:dyDescent="0.25">
      <c r="A6842" s="1">
        <v>1002325</v>
      </c>
      <c r="B6842" s="5" t="str">
        <f>VLOOKUP(H6842,'FIPS Basin X-walk'!$A$2:$F$3224,6,FALSE)</f>
        <v>Permian Basin</v>
      </c>
      <c r="C6842" s="1" t="s">
        <v>21843</v>
      </c>
      <c r="D6842" s="1"/>
      <c r="E6842" s="1"/>
      <c r="F6842" s="1" t="s">
        <v>21476</v>
      </c>
      <c r="G6842" s="1" t="s">
        <v>21838</v>
      </c>
      <c r="H6842" s="1">
        <v>48461</v>
      </c>
      <c r="I6842" s="1">
        <v>1002325</v>
      </c>
      <c r="J6842" s="1">
        <v>31.362088</v>
      </c>
      <c r="K6842" s="1">
        <v>-101.77961999999999</v>
      </c>
      <c r="L6842" s="1"/>
      <c r="M6842" s="1" t="s">
        <v>1485</v>
      </c>
      <c r="N6842" s="1" t="s">
        <v>9148</v>
      </c>
      <c r="O6842" s="1">
        <v>2022</v>
      </c>
      <c r="P6842" s="1">
        <v>79755</v>
      </c>
      <c r="Q6842" s="1" t="s">
        <v>775</v>
      </c>
      <c r="R6842" s="1"/>
      <c r="S6842" s="1" t="s">
        <v>24399</v>
      </c>
      <c r="T6842" s="1" t="s">
        <v>6826</v>
      </c>
      <c r="U6842" s="1"/>
      <c r="V6842" s="1" t="s">
        <v>20824</v>
      </c>
      <c r="W6842" s="1" t="s">
        <v>6826</v>
      </c>
    </row>
    <row r="6843" spans="1:23" x14ac:dyDescent="0.25">
      <c r="A6843" s="1">
        <v>1010780</v>
      </c>
      <c r="B6843" s="5" t="str">
        <f>VLOOKUP(H6843,'FIPS Basin X-walk'!$A$2:$F$3224,6,FALSE)</f>
        <v>Permian Basin</v>
      </c>
      <c r="C6843" s="1" t="s">
        <v>26277</v>
      </c>
      <c r="D6843" s="1"/>
      <c r="E6843" s="1"/>
      <c r="F6843" s="1" t="s">
        <v>21476</v>
      </c>
      <c r="G6843" s="1" t="s">
        <v>21838</v>
      </c>
      <c r="H6843" s="1">
        <v>48461</v>
      </c>
      <c r="I6843" s="1">
        <v>1010780</v>
      </c>
      <c r="J6843" s="1">
        <v>31.502597999999999</v>
      </c>
      <c r="K6843" s="1">
        <v>-101.911987</v>
      </c>
      <c r="L6843" s="1"/>
      <c r="M6843" s="1" t="s">
        <v>1485</v>
      </c>
      <c r="N6843" s="1" t="s">
        <v>9148</v>
      </c>
      <c r="O6843" s="1">
        <v>2022</v>
      </c>
      <c r="P6843" s="1">
        <v>79755</v>
      </c>
      <c r="Q6843" s="1" t="s">
        <v>24112</v>
      </c>
      <c r="R6843" s="1"/>
      <c r="S6843" s="1" t="s">
        <v>24399</v>
      </c>
      <c r="T6843" s="1" t="s">
        <v>6826</v>
      </c>
      <c r="U6843" s="1"/>
      <c r="V6843" s="1" t="s">
        <v>21839</v>
      </c>
      <c r="W6843" s="1" t="s">
        <v>6826</v>
      </c>
    </row>
    <row r="6844" spans="1:23" x14ac:dyDescent="0.25">
      <c r="A6844" s="1">
        <v>1011558</v>
      </c>
      <c r="B6844" s="5" t="str">
        <f>VLOOKUP(H6844,'FIPS Basin X-walk'!$A$2:$F$3224,6,FALSE)</f>
        <v>Permian Basin</v>
      </c>
      <c r="C6844" s="1" t="s">
        <v>21844</v>
      </c>
      <c r="D6844" s="1"/>
      <c r="E6844" s="1"/>
      <c r="F6844" s="1" t="s">
        <v>21476</v>
      </c>
      <c r="G6844" s="1" t="s">
        <v>21838</v>
      </c>
      <c r="H6844" s="1">
        <v>48461</v>
      </c>
      <c r="I6844" s="1">
        <v>1011558</v>
      </c>
      <c r="J6844" s="1">
        <v>31.632681999999999</v>
      </c>
      <c r="K6844" s="1">
        <v>-101.843305</v>
      </c>
      <c r="L6844" s="1"/>
      <c r="M6844" s="1" t="s">
        <v>1485</v>
      </c>
      <c r="N6844" s="1" t="s">
        <v>9148</v>
      </c>
      <c r="O6844" s="1">
        <v>2022</v>
      </c>
      <c r="P6844" s="1">
        <v>79755</v>
      </c>
      <c r="Q6844" s="1" t="s">
        <v>24126</v>
      </c>
      <c r="R6844" s="1"/>
      <c r="S6844" s="1" t="s">
        <v>24399</v>
      </c>
      <c r="T6844" s="1" t="s">
        <v>6826</v>
      </c>
      <c r="U6844" s="1"/>
      <c r="V6844" s="1" t="s">
        <v>21839</v>
      </c>
      <c r="W6844" s="1" t="s">
        <v>6826</v>
      </c>
    </row>
    <row r="6845" spans="1:23" x14ac:dyDescent="0.25">
      <c r="A6845" s="1">
        <v>1013556</v>
      </c>
      <c r="B6845" s="5" t="str">
        <f>VLOOKUP(H6845,'FIPS Basin X-walk'!$A$2:$F$3224,6,FALSE)</f>
        <v>Permian Basin</v>
      </c>
      <c r="C6845" s="1"/>
      <c r="D6845" s="1"/>
      <c r="E6845" s="1"/>
      <c r="F6845" s="1" t="s">
        <v>21474</v>
      </c>
      <c r="G6845" s="1" t="s">
        <v>21838</v>
      </c>
      <c r="H6845" s="1">
        <v>48461</v>
      </c>
      <c r="I6845" s="1">
        <v>1013556</v>
      </c>
      <c r="J6845" s="1">
        <v>31.166891289999999</v>
      </c>
      <c r="K6845" s="1">
        <v>-101.78310564</v>
      </c>
      <c r="L6845" s="1"/>
      <c r="M6845" s="1" t="s">
        <v>1485</v>
      </c>
      <c r="N6845" s="1" t="s">
        <v>9148</v>
      </c>
      <c r="O6845" s="1">
        <v>2022</v>
      </c>
      <c r="P6845" s="1">
        <v>79755</v>
      </c>
      <c r="Q6845" s="1" t="s">
        <v>24253</v>
      </c>
      <c r="R6845" s="1"/>
      <c r="S6845" s="1" t="s">
        <v>24435</v>
      </c>
      <c r="T6845" s="1" t="s">
        <v>6826</v>
      </c>
      <c r="U6845" s="1"/>
      <c r="V6845" s="1" t="s">
        <v>26701</v>
      </c>
      <c r="W6845" s="1" t="s">
        <v>6826</v>
      </c>
    </row>
    <row r="6846" spans="1:23" x14ac:dyDescent="0.25">
      <c r="A6846" s="1">
        <v>1006392</v>
      </c>
      <c r="B6846" s="5" t="str">
        <f>VLOOKUP(H6846,'FIPS Basin X-walk'!$A$2:$F$3224,6,FALSE)</f>
        <v>Permian Basin</v>
      </c>
      <c r="C6846" s="1" t="s">
        <v>21836</v>
      </c>
      <c r="D6846" s="1"/>
      <c r="E6846" s="1"/>
      <c r="F6846" s="1" t="s">
        <v>21837</v>
      </c>
      <c r="G6846" s="1" t="s">
        <v>21838</v>
      </c>
      <c r="H6846" s="1">
        <v>48461</v>
      </c>
      <c r="I6846" s="1">
        <v>1006392</v>
      </c>
      <c r="J6846" s="1">
        <v>31.335560000000001</v>
      </c>
      <c r="K6846" s="1">
        <v>-101.797218</v>
      </c>
      <c r="L6846" s="1"/>
      <c r="M6846" s="1" t="s">
        <v>1485</v>
      </c>
      <c r="N6846" s="1" t="s">
        <v>9148</v>
      </c>
      <c r="O6846" s="1">
        <v>2022</v>
      </c>
      <c r="P6846" s="1">
        <v>79778</v>
      </c>
      <c r="Q6846" s="1" t="s">
        <v>24061</v>
      </c>
      <c r="R6846" s="1"/>
      <c r="S6846" s="1" t="s">
        <v>24399</v>
      </c>
      <c r="T6846" s="1" t="s">
        <v>6826</v>
      </c>
      <c r="U6846" s="1"/>
      <c r="V6846" s="1" t="s">
        <v>21839</v>
      </c>
      <c r="W6846" s="1" t="s">
        <v>6826</v>
      </c>
    </row>
    <row r="6847" spans="1:23" x14ac:dyDescent="0.25">
      <c r="A6847" s="1">
        <v>1012901</v>
      </c>
      <c r="B6847" s="5" t="str">
        <f>VLOOKUP(H6847,'FIPS Basin X-walk'!$A$2:$F$3224,6,FALSE)</f>
        <v>Permian Basin</v>
      </c>
      <c r="C6847" s="1"/>
      <c r="D6847" s="1"/>
      <c r="E6847" s="1"/>
      <c r="F6847" s="1" t="s">
        <v>1908</v>
      </c>
      <c r="G6847" s="1" t="s">
        <v>21838</v>
      </c>
      <c r="H6847" s="1">
        <v>48461</v>
      </c>
      <c r="I6847" s="1">
        <v>1012901</v>
      </c>
      <c r="J6847" s="1">
        <v>31.641114999999999</v>
      </c>
      <c r="K6847" s="1">
        <v>-102.19375700000001</v>
      </c>
      <c r="L6847" s="1"/>
      <c r="M6847" s="1" t="s">
        <v>1485</v>
      </c>
      <c r="N6847" s="1" t="s">
        <v>9148</v>
      </c>
      <c r="O6847" s="1">
        <v>2022</v>
      </c>
      <c r="P6847" s="1">
        <v>79778</v>
      </c>
      <c r="Q6847" s="1" t="s">
        <v>1247</v>
      </c>
      <c r="R6847" s="1"/>
      <c r="S6847" s="1" t="s">
        <v>24399</v>
      </c>
      <c r="T6847" s="1" t="s">
        <v>6826</v>
      </c>
      <c r="U6847" s="1"/>
      <c r="V6847" s="1" t="s">
        <v>7521</v>
      </c>
      <c r="W6847" s="1" t="s">
        <v>6826</v>
      </c>
    </row>
    <row r="6848" spans="1:23" x14ac:dyDescent="0.25">
      <c r="A6848" s="1">
        <v>1014096</v>
      </c>
      <c r="B6848" s="5" t="str">
        <f>VLOOKUP(H6848,'FIPS Basin X-walk'!$A$2:$F$3224,6,FALSE)</f>
        <v>South Western Overthrust</v>
      </c>
      <c r="C6848" s="1" t="s">
        <v>26852</v>
      </c>
      <c r="D6848" s="1"/>
      <c r="E6848" s="1"/>
      <c r="F6848" s="1" t="s">
        <v>1895</v>
      </c>
      <c r="G6848" s="1" t="s">
        <v>1122</v>
      </c>
      <c r="H6848" s="1">
        <v>49049</v>
      </c>
      <c r="I6848" s="1">
        <v>1014096</v>
      </c>
      <c r="J6848" s="1">
        <v>40.216223618611302</v>
      </c>
      <c r="K6848" s="1">
        <v>-112.08181405817599</v>
      </c>
      <c r="L6848" s="1"/>
      <c r="M6848" s="1" t="s">
        <v>1492</v>
      </c>
      <c r="N6848" s="1" t="s">
        <v>20957</v>
      </c>
      <c r="O6848" s="1">
        <v>2022</v>
      </c>
      <c r="P6848" s="1">
        <v>84013</v>
      </c>
      <c r="Q6848" s="1" t="s">
        <v>26853</v>
      </c>
      <c r="R6848" s="1"/>
      <c r="S6848" s="1">
        <v>562212</v>
      </c>
      <c r="T6848" s="1" t="s">
        <v>6826</v>
      </c>
      <c r="U6848" s="1"/>
      <c r="V6848" s="1" t="s">
        <v>26854</v>
      </c>
      <c r="W6848" s="1" t="s">
        <v>6826</v>
      </c>
    </row>
    <row r="6849" spans="1:23" x14ac:dyDescent="0.25">
      <c r="A6849" s="1">
        <v>1000444</v>
      </c>
      <c r="B6849" s="5" t="str">
        <f>VLOOKUP(H6849,'FIPS Basin X-walk'!$A$2:$F$3224,6,FALSE)</f>
        <v>South Western Overthrust</v>
      </c>
      <c r="C6849" s="1" t="s">
        <v>22081</v>
      </c>
      <c r="D6849" s="1"/>
      <c r="E6849" s="1"/>
      <c r="F6849" s="1" t="s">
        <v>22082</v>
      </c>
      <c r="G6849" s="1" t="s">
        <v>1122</v>
      </c>
      <c r="H6849" s="1">
        <v>49049</v>
      </c>
      <c r="I6849" s="1">
        <v>1000444</v>
      </c>
      <c r="J6849" s="1">
        <v>40.061399999999999</v>
      </c>
      <c r="K6849" s="1">
        <v>-111.7294</v>
      </c>
      <c r="L6849" s="1"/>
      <c r="M6849" s="1" t="s">
        <v>1492</v>
      </c>
      <c r="N6849" s="1" t="s">
        <v>20957</v>
      </c>
      <c r="O6849" s="1">
        <v>2022</v>
      </c>
      <c r="P6849" s="1">
        <v>84651</v>
      </c>
      <c r="Q6849" s="1" t="s">
        <v>22083</v>
      </c>
      <c r="R6849" s="1"/>
      <c r="S6849" s="1" t="s">
        <v>24355</v>
      </c>
      <c r="T6849" s="1" t="s">
        <v>6826</v>
      </c>
      <c r="U6849" s="1"/>
      <c r="V6849" s="1" t="s">
        <v>22084</v>
      </c>
      <c r="W6849" s="1" t="s">
        <v>6828</v>
      </c>
    </row>
    <row r="6850" spans="1:23" x14ac:dyDescent="0.25">
      <c r="A6850" s="1">
        <v>1000454</v>
      </c>
      <c r="B6850" s="5" t="str">
        <f>VLOOKUP(H6850,'FIPS Basin X-walk'!$A$2:$F$3224,6,FALSE)</f>
        <v>South Western Overthrust</v>
      </c>
      <c r="C6850" s="1" t="s">
        <v>22070</v>
      </c>
      <c r="D6850" s="1"/>
      <c r="E6850" s="1"/>
      <c r="F6850" s="1" t="s">
        <v>22071</v>
      </c>
      <c r="G6850" s="1" t="s">
        <v>1122</v>
      </c>
      <c r="H6850" s="1">
        <v>49049</v>
      </c>
      <c r="I6850" s="1">
        <v>1000454</v>
      </c>
      <c r="J6850" s="1">
        <v>40.331099999999999</v>
      </c>
      <c r="K6850" s="1">
        <v>-111.7547</v>
      </c>
      <c r="L6850" s="1"/>
      <c r="M6850" s="1" t="s">
        <v>1492</v>
      </c>
      <c r="N6850" s="1" t="s">
        <v>20957</v>
      </c>
      <c r="O6850" s="1">
        <v>2022</v>
      </c>
      <c r="P6850" s="1">
        <v>84058</v>
      </c>
      <c r="Q6850" s="1" t="s">
        <v>22072</v>
      </c>
      <c r="R6850" s="1"/>
      <c r="S6850" s="1" t="s">
        <v>24355</v>
      </c>
      <c r="T6850" s="1" t="s">
        <v>6826</v>
      </c>
      <c r="U6850" s="1"/>
      <c r="V6850" s="1" t="s">
        <v>7232</v>
      </c>
      <c r="W6850" s="1" t="s">
        <v>6828</v>
      </c>
    </row>
    <row r="6851" spans="1:23" x14ac:dyDescent="0.25">
      <c r="A6851" s="1">
        <v>1006417</v>
      </c>
      <c r="B6851" s="5" t="str">
        <f>VLOOKUP(H6851,'FIPS Basin X-walk'!$A$2:$F$3224,6,FALSE)</f>
        <v>South Western Overthrust</v>
      </c>
      <c r="C6851" s="1" t="s">
        <v>25715</v>
      </c>
      <c r="D6851" s="1"/>
      <c r="E6851" s="1"/>
      <c r="F6851" s="1" t="s">
        <v>22086</v>
      </c>
      <c r="G6851" s="1" t="s">
        <v>22075</v>
      </c>
      <c r="H6851" s="1">
        <v>49049</v>
      </c>
      <c r="I6851" s="1">
        <v>1006417</v>
      </c>
      <c r="J6851" s="1">
        <v>39.952489999999997</v>
      </c>
      <c r="K6851" s="1">
        <v>-111.95619000000001</v>
      </c>
      <c r="L6851" s="1"/>
      <c r="M6851" s="1" t="s">
        <v>1492</v>
      </c>
      <c r="N6851" s="1" t="s">
        <v>20957</v>
      </c>
      <c r="O6851" s="1">
        <v>2022</v>
      </c>
      <c r="P6851" s="1">
        <v>84626</v>
      </c>
      <c r="Q6851" s="1" t="s">
        <v>22087</v>
      </c>
      <c r="R6851" s="1"/>
      <c r="S6851" s="1" t="s">
        <v>24358</v>
      </c>
      <c r="T6851" s="1" t="s">
        <v>6826</v>
      </c>
      <c r="U6851" s="1"/>
      <c r="V6851" s="1" t="s">
        <v>22088</v>
      </c>
      <c r="W6851" s="1" t="s">
        <v>6826</v>
      </c>
    </row>
    <row r="6852" spans="1:23" x14ac:dyDescent="0.25">
      <c r="A6852" s="1">
        <v>1013575</v>
      </c>
      <c r="B6852" s="5" t="str">
        <f>VLOOKUP(H6852,'FIPS Basin X-walk'!$A$2:$F$3224,6,FALSE)</f>
        <v>South Western Overthrust</v>
      </c>
      <c r="C6852" s="1"/>
      <c r="D6852" s="1"/>
      <c r="E6852" s="1"/>
      <c r="F6852" s="1" t="s">
        <v>22076</v>
      </c>
      <c r="G6852" s="1" t="s">
        <v>22075</v>
      </c>
      <c r="H6852" s="1">
        <v>49049</v>
      </c>
      <c r="I6852" s="1">
        <v>1013575</v>
      </c>
      <c r="J6852" s="1">
        <v>39.819611000000002</v>
      </c>
      <c r="K6852" s="1">
        <v>-111.464628</v>
      </c>
      <c r="L6852" s="1"/>
      <c r="M6852" s="1" t="s">
        <v>1492</v>
      </c>
      <c r="N6852" s="1" t="s">
        <v>20957</v>
      </c>
      <c r="O6852" s="1">
        <v>2022</v>
      </c>
      <c r="P6852" s="1">
        <v>84629</v>
      </c>
      <c r="Q6852" s="1" t="s">
        <v>24265</v>
      </c>
      <c r="R6852" s="1"/>
      <c r="S6852" s="1" t="s">
        <v>24435</v>
      </c>
      <c r="T6852" s="1" t="s">
        <v>6826</v>
      </c>
      <c r="U6852" s="1"/>
      <c r="V6852" s="1" t="s">
        <v>16063</v>
      </c>
      <c r="W6852" s="1" t="s">
        <v>6826</v>
      </c>
    </row>
    <row r="6853" spans="1:23" x14ac:dyDescent="0.25">
      <c r="A6853" s="1">
        <v>1009556</v>
      </c>
      <c r="B6853" s="5" t="str">
        <f>VLOOKUP(H6853,'FIPS Basin X-walk'!$A$2:$F$3224,6,FALSE)</f>
        <v>South Western Overthrust</v>
      </c>
      <c r="C6853" s="1" t="s">
        <v>26105</v>
      </c>
      <c r="D6853" s="1"/>
      <c r="E6853" s="1"/>
      <c r="F6853" s="1" t="s">
        <v>22085</v>
      </c>
      <c r="G6853" s="1" t="s">
        <v>22075</v>
      </c>
      <c r="H6853" s="1">
        <v>49049</v>
      </c>
      <c r="I6853" s="1">
        <v>1009556</v>
      </c>
      <c r="J6853" s="1">
        <v>40.433770000000003</v>
      </c>
      <c r="K6853" s="1">
        <v>-111.83166</v>
      </c>
      <c r="L6853" s="1"/>
      <c r="M6853" s="1" t="s">
        <v>1492</v>
      </c>
      <c r="N6853" s="1" t="s">
        <v>20957</v>
      </c>
      <c r="O6853" s="1">
        <v>2022</v>
      </c>
      <c r="P6853" s="1">
        <v>84043</v>
      </c>
      <c r="Q6853" s="1" t="s">
        <v>26106</v>
      </c>
      <c r="R6853" s="1"/>
      <c r="S6853" s="1" t="s">
        <v>24486</v>
      </c>
      <c r="T6853" s="1" t="s">
        <v>6826</v>
      </c>
      <c r="U6853" s="1"/>
      <c r="V6853" s="1" t="s">
        <v>13744</v>
      </c>
      <c r="W6853" s="1" t="s">
        <v>6826</v>
      </c>
    </row>
    <row r="6854" spans="1:23" x14ac:dyDescent="0.25">
      <c r="A6854" s="1">
        <v>1001665</v>
      </c>
      <c r="B6854" s="5" t="str">
        <f>VLOOKUP(H6854,'FIPS Basin X-walk'!$A$2:$F$3224,6,FALSE)</f>
        <v>South Western Overthrust</v>
      </c>
      <c r="C6854" s="1" t="s">
        <v>22073</v>
      </c>
      <c r="D6854" s="1"/>
      <c r="E6854" s="1"/>
      <c r="F6854" s="1" t="s">
        <v>22074</v>
      </c>
      <c r="G6854" s="1" t="s">
        <v>22075</v>
      </c>
      <c r="H6854" s="1">
        <v>49049</v>
      </c>
      <c r="I6854" s="1">
        <v>1001665</v>
      </c>
      <c r="J6854" s="1">
        <v>40.199753000000001</v>
      </c>
      <c r="K6854" s="1">
        <v>-111.63175200000001</v>
      </c>
      <c r="L6854" s="1"/>
      <c r="M6854" s="1" t="s">
        <v>1492</v>
      </c>
      <c r="N6854" s="1" t="s">
        <v>20957</v>
      </c>
      <c r="O6854" s="1">
        <v>2022</v>
      </c>
      <c r="P6854" s="1">
        <v>84606</v>
      </c>
      <c r="Q6854" s="1" t="s">
        <v>24740</v>
      </c>
      <c r="R6854" s="1"/>
      <c r="S6854" s="1" t="s">
        <v>24737</v>
      </c>
      <c r="T6854" s="1" t="s">
        <v>6826</v>
      </c>
      <c r="U6854" s="1"/>
      <c r="V6854" s="1" t="s">
        <v>6860</v>
      </c>
      <c r="W6854" s="1" t="s">
        <v>6826</v>
      </c>
    </row>
    <row r="6855" spans="1:23" x14ac:dyDescent="0.25">
      <c r="A6855" s="1">
        <v>1002600</v>
      </c>
      <c r="B6855" s="5" t="str">
        <f>VLOOKUP(H6855,'FIPS Basin X-walk'!$A$2:$F$3224,6,FALSE)</f>
        <v>South Western Overthrust</v>
      </c>
      <c r="C6855" s="1" t="s">
        <v>22078</v>
      </c>
      <c r="D6855" s="1"/>
      <c r="E6855" s="1"/>
      <c r="F6855" s="1" t="s">
        <v>22074</v>
      </c>
      <c r="G6855" s="1" t="s">
        <v>22075</v>
      </c>
      <c r="H6855" s="1">
        <v>49049</v>
      </c>
      <c r="I6855" s="1">
        <v>1002600</v>
      </c>
      <c r="J6855" s="1">
        <v>40.252429999999997</v>
      </c>
      <c r="K6855" s="1">
        <v>-111.65027000000001</v>
      </c>
      <c r="L6855" s="1"/>
      <c r="M6855" s="1" t="s">
        <v>1492</v>
      </c>
      <c r="N6855" s="1" t="s">
        <v>20957</v>
      </c>
      <c r="O6855" s="1">
        <v>2022</v>
      </c>
      <c r="P6855" s="1">
        <v>84602</v>
      </c>
      <c r="Q6855" s="1" t="s">
        <v>22079</v>
      </c>
      <c r="R6855" s="1"/>
      <c r="S6855" s="1" t="s">
        <v>24379</v>
      </c>
      <c r="T6855" s="1" t="s">
        <v>6828</v>
      </c>
      <c r="U6855" s="1"/>
      <c r="V6855" s="1" t="s">
        <v>22080</v>
      </c>
      <c r="W6855" s="1" t="s">
        <v>6828</v>
      </c>
    </row>
    <row r="6856" spans="1:23" x14ac:dyDescent="0.25">
      <c r="A6856" s="1">
        <v>1012481</v>
      </c>
      <c r="B6856" s="5" t="str">
        <f>VLOOKUP(H6856,'FIPS Basin X-walk'!$A$2:$F$3224,6,FALSE)</f>
        <v>South Western Overthrust</v>
      </c>
      <c r="C6856" s="1" t="s">
        <v>22089</v>
      </c>
      <c r="D6856" s="1"/>
      <c r="E6856" s="1"/>
      <c r="F6856" s="1" t="s">
        <v>22090</v>
      </c>
      <c r="G6856" s="1" t="s">
        <v>22075</v>
      </c>
      <c r="H6856" s="1">
        <v>49049</v>
      </c>
      <c r="I6856" s="1">
        <v>1012481</v>
      </c>
      <c r="J6856" s="1">
        <v>40.129722000000001</v>
      </c>
      <c r="K6856" s="1">
        <v>-111.64444399999999</v>
      </c>
      <c r="L6856" s="1"/>
      <c r="M6856" s="1" t="s">
        <v>1492</v>
      </c>
      <c r="N6856" s="1" t="s">
        <v>20957</v>
      </c>
      <c r="O6856" s="1">
        <v>2022</v>
      </c>
      <c r="P6856" s="1">
        <v>84660</v>
      </c>
      <c r="Q6856" s="1" t="s">
        <v>24794</v>
      </c>
      <c r="R6856" s="1"/>
      <c r="S6856" s="1" t="s">
        <v>26420</v>
      </c>
      <c r="T6856" s="1" t="s">
        <v>6826</v>
      </c>
      <c r="U6856" s="1"/>
      <c r="V6856" s="1" t="s">
        <v>13498</v>
      </c>
      <c r="W6856" s="1" t="s">
        <v>6826</v>
      </c>
    </row>
    <row r="6857" spans="1:23" x14ac:dyDescent="0.25">
      <c r="A6857" s="1">
        <v>1013572</v>
      </c>
      <c r="B6857" s="5" t="str">
        <f>VLOOKUP(H6857,'FIPS Basin X-walk'!$A$2:$F$3224,6,FALSE)</f>
        <v>Permian Basin</v>
      </c>
      <c r="C6857" s="1" t="s">
        <v>21846</v>
      </c>
      <c r="D6857" s="1"/>
      <c r="E6857" s="1"/>
      <c r="F6857" s="1" t="s">
        <v>21847</v>
      </c>
      <c r="G6857" s="1" t="s">
        <v>21848</v>
      </c>
      <c r="H6857" s="1">
        <v>48465</v>
      </c>
      <c r="I6857" s="1">
        <v>1013572</v>
      </c>
      <c r="J6857" s="1">
        <v>29.828309000000001</v>
      </c>
      <c r="K6857" s="1">
        <v>-100.802218</v>
      </c>
      <c r="L6857" s="1"/>
      <c r="M6857" s="1" t="s">
        <v>1485</v>
      </c>
      <c r="N6857" s="1" t="s">
        <v>9148</v>
      </c>
      <c r="O6857" s="1">
        <v>2022</v>
      </c>
      <c r="P6857" s="1">
        <v>78840</v>
      </c>
      <c r="Q6857" s="1" t="s">
        <v>24264</v>
      </c>
      <c r="R6857" s="1"/>
      <c r="S6857" s="1" t="s">
        <v>24435</v>
      </c>
      <c r="T6857" s="1" t="s">
        <v>6826</v>
      </c>
      <c r="U6857" s="1"/>
      <c r="V6857" s="1" t="s">
        <v>26701</v>
      </c>
      <c r="W6857" s="1" t="s">
        <v>6826</v>
      </c>
    </row>
    <row r="6858" spans="1:23" x14ac:dyDescent="0.25">
      <c r="A6858" s="1">
        <v>1014089</v>
      </c>
      <c r="B6858" s="5" t="str">
        <f>VLOOKUP(H6858,'FIPS Basin X-walk'!$A$2:$F$3224,6,FALSE)</f>
        <v>Permian Basin</v>
      </c>
      <c r="C6858" s="1" t="s">
        <v>26845</v>
      </c>
      <c r="D6858" s="1"/>
      <c r="E6858" s="1"/>
      <c r="F6858" s="1" t="s">
        <v>21847</v>
      </c>
      <c r="G6858" s="1" t="s">
        <v>21848</v>
      </c>
      <c r="H6858" s="1">
        <v>48465</v>
      </c>
      <c r="I6858" s="1">
        <v>1014089</v>
      </c>
      <c r="J6858" s="1">
        <v>29.806643000000001</v>
      </c>
      <c r="K6858" s="1">
        <v>-100.811159</v>
      </c>
      <c r="L6858" s="1"/>
      <c r="M6858" s="1" t="s">
        <v>1485</v>
      </c>
      <c r="N6858" s="1" t="s">
        <v>9148</v>
      </c>
      <c r="O6858" s="1">
        <v>2022</v>
      </c>
      <c r="P6858" s="1">
        <v>77840</v>
      </c>
      <c r="Q6858" s="1" t="s">
        <v>24285</v>
      </c>
      <c r="R6858" s="1"/>
      <c r="S6858" s="1" t="s">
        <v>24399</v>
      </c>
      <c r="T6858" s="1" t="s">
        <v>6826</v>
      </c>
      <c r="U6858" s="1"/>
      <c r="V6858" s="1" t="s">
        <v>26846</v>
      </c>
      <c r="W6858" s="1" t="s">
        <v>6826</v>
      </c>
    </row>
    <row r="6859" spans="1:23" x14ac:dyDescent="0.25">
      <c r="A6859" s="1">
        <v>1004974</v>
      </c>
      <c r="B6859" s="5" t="str">
        <f>VLOOKUP(H6859,'FIPS Basin X-walk'!$A$2:$F$3224,6,FALSE)</f>
        <v>Copper River Basin</v>
      </c>
      <c r="C6859" s="1"/>
      <c r="D6859" s="1"/>
      <c r="E6859" s="1"/>
      <c r="F6859" s="1" t="s">
        <v>7484</v>
      </c>
      <c r="G6859" s="1" t="s">
        <v>7483</v>
      </c>
      <c r="H6859" s="1">
        <v>2261</v>
      </c>
      <c r="I6859" s="1">
        <v>1004974</v>
      </c>
      <c r="J6859" s="1">
        <v>61.083039999999997</v>
      </c>
      <c r="K6859" s="1">
        <v>-146.30223000000001</v>
      </c>
      <c r="L6859" s="1"/>
      <c r="M6859" s="1" t="s">
        <v>1479</v>
      </c>
      <c r="N6859" s="1" t="s">
        <v>7344</v>
      </c>
      <c r="O6859" s="1">
        <v>2022</v>
      </c>
      <c r="P6859" s="1">
        <v>99686</v>
      </c>
      <c r="Q6859" s="1" t="s">
        <v>7485</v>
      </c>
      <c r="R6859" s="1"/>
      <c r="S6859" s="1" t="s">
        <v>24355</v>
      </c>
      <c r="T6859" s="1" t="s">
        <v>6826</v>
      </c>
      <c r="U6859" s="1"/>
      <c r="V6859" s="1" t="s">
        <v>7486</v>
      </c>
      <c r="W6859" s="1" t="s">
        <v>6826</v>
      </c>
    </row>
    <row r="6860" spans="1:23" x14ac:dyDescent="0.25">
      <c r="A6860" s="1">
        <v>1005781</v>
      </c>
      <c r="B6860" s="5" t="str">
        <f>VLOOKUP(H6860,'FIPS Basin X-walk'!$A$2:$F$3224,6,FALSE)</f>
        <v>Copper River Basin</v>
      </c>
      <c r="C6860" s="1" t="s">
        <v>7481</v>
      </c>
      <c r="D6860" s="1"/>
      <c r="E6860" s="1"/>
      <c r="F6860" s="1" t="s">
        <v>7482</v>
      </c>
      <c r="G6860" s="1" t="s">
        <v>7483</v>
      </c>
      <c r="H6860" s="1">
        <v>2261</v>
      </c>
      <c r="I6860" s="1">
        <v>1005781</v>
      </c>
      <c r="J6860" s="1">
        <v>61.084857</v>
      </c>
      <c r="K6860" s="1">
        <v>-146.388531</v>
      </c>
      <c r="L6860" s="1"/>
      <c r="M6860" s="1" t="s">
        <v>1479</v>
      </c>
      <c r="N6860" s="1" t="s">
        <v>7344</v>
      </c>
      <c r="O6860" s="1">
        <v>2022</v>
      </c>
      <c r="P6860" s="1">
        <v>99686</v>
      </c>
      <c r="Q6860" s="1" t="s">
        <v>25594</v>
      </c>
      <c r="R6860" s="1"/>
      <c r="S6860" s="1" t="s">
        <v>25205</v>
      </c>
      <c r="T6860" s="1" t="s">
        <v>6826</v>
      </c>
      <c r="U6860" s="1"/>
      <c r="V6860" s="1" t="s">
        <v>7457</v>
      </c>
      <c r="W6860" s="1" t="s">
        <v>6826</v>
      </c>
    </row>
    <row r="6861" spans="1:23" x14ac:dyDescent="0.25">
      <c r="A6861" s="1">
        <v>1005997</v>
      </c>
      <c r="B6861" s="5" t="str">
        <f>VLOOKUP(H6861,'FIPS Basin X-walk'!$A$2:$F$3224,6,FALSE)</f>
        <v>Copper River Basin</v>
      </c>
      <c r="C6861" s="1" t="s">
        <v>7487</v>
      </c>
      <c r="D6861" s="1"/>
      <c r="E6861" s="1"/>
      <c r="F6861" s="1" t="s">
        <v>7482</v>
      </c>
      <c r="G6861" s="1" t="s">
        <v>7483</v>
      </c>
      <c r="H6861" s="1">
        <v>2261</v>
      </c>
      <c r="I6861" s="1">
        <v>1005997</v>
      </c>
      <c r="J6861" s="1">
        <v>61.08276</v>
      </c>
      <c r="K6861" s="1">
        <v>-146.25017</v>
      </c>
      <c r="L6861" s="1"/>
      <c r="M6861" s="1" t="s">
        <v>1479</v>
      </c>
      <c r="N6861" s="1" t="s">
        <v>7344</v>
      </c>
      <c r="O6861" s="1">
        <v>2022</v>
      </c>
      <c r="P6861" s="1">
        <v>99686</v>
      </c>
      <c r="Q6861" s="1" t="s">
        <v>7488</v>
      </c>
      <c r="R6861" s="1"/>
      <c r="S6861" s="1" t="s">
        <v>24369</v>
      </c>
      <c r="T6861" s="1" t="s">
        <v>6826</v>
      </c>
      <c r="U6861" s="1"/>
      <c r="V6861" s="1" t="s">
        <v>7390</v>
      </c>
      <c r="W6861" s="1" t="s">
        <v>6826</v>
      </c>
    </row>
    <row r="6862" spans="1:23" x14ac:dyDescent="0.25">
      <c r="A6862" s="1">
        <v>1000270</v>
      </c>
      <c r="B6862" s="5" t="str">
        <f>VLOOKUP(H6862,'FIPS Basin X-walk'!$A$2:$F$3224,6,FALSE)</f>
        <v>San Juan Basin</v>
      </c>
      <c r="C6862" s="1" t="s">
        <v>16625</v>
      </c>
      <c r="D6862" s="1"/>
      <c r="E6862" s="1"/>
      <c r="F6862" s="1" t="s">
        <v>16626</v>
      </c>
      <c r="G6862" s="1" t="s">
        <v>2011</v>
      </c>
      <c r="H6862" s="1">
        <v>35061</v>
      </c>
      <c r="I6862" s="1">
        <v>1000270</v>
      </c>
      <c r="J6862" s="1">
        <v>34.606299999999997</v>
      </c>
      <c r="K6862" s="1">
        <v>-106.732</v>
      </c>
      <c r="L6862" s="1"/>
      <c r="M6862" s="1" t="s">
        <v>1537</v>
      </c>
      <c r="N6862" s="1" t="s">
        <v>8097</v>
      </c>
      <c r="O6862" s="1">
        <v>2022</v>
      </c>
      <c r="P6862" s="1">
        <v>87002</v>
      </c>
      <c r="Q6862" s="1" t="s">
        <v>16627</v>
      </c>
      <c r="R6862" s="1"/>
      <c r="S6862" s="1" t="s">
        <v>24355</v>
      </c>
      <c r="T6862" s="1" t="s">
        <v>6826</v>
      </c>
      <c r="U6862" s="1"/>
      <c r="V6862" s="1" t="s">
        <v>9158</v>
      </c>
      <c r="W6862" s="1" t="s">
        <v>6828</v>
      </c>
    </row>
    <row r="6863" spans="1:23" x14ac:dyDescent="0.25">
      <c r="A6863" s="1">
        <v>1011838</v>
      </c>
      <c r="B6863" s="5" t="str">
        <f>VLOOKUP(H6863,'FIPS Basin X-walk'!$A$2:$F$3224,6,FALSE)</f>
        <v>San Juan Basin</v>
      </c>
      <c r="C6863" s="1" t="s">
        <v>16621</v>
      </c>
      <c r="D6863" s="1"/>
      <c r="E6863" s="1"/>
      <c r="F6863" s="1" t="s">
        <v>16622</v>
      </c>
      <c r="G6863" s="1" t="s">
        <v>16623</v>
      </c>
      <c r="H6863" s="1">
        <v>35061</v>
      </c>
      <c r="I6863" s="1">
        <v>1011838</v>
      </c>
      <c r="J6863" s="1">
        <v>34.606299999999997</v>
      </c>
      <c r="K6863" s="1">
        <v>-106.732</v>
      </c>
      <c r="L6863" s="1"/>
      <c r="M6863" s="1" t="s">
        <v>1537</v>
      </c>
      <c r="N6863" s="1" t="s">
        <v>8097</v>
      </c>
      <c r="O6863" s="1">
        <v>2022</v>
      </c>
      <c r="P6863" s="1">
        <v>87002</v>
      </c>
      <c r="Q6863" s="1" t="s">
        <v>16624</v>
      </c>
      <c r="R6863" s="1"/>
      <c r="S6863" s="1" t="s">
        <v>24355</v>
      </c>
      <c r="T6863" s="1" t="s">
        <v>6826</v>
      </c>
      <c r="U6863" s="1"/>
      <c r="V6863" s="1" t="s">
        <v>16446</v>
      </c>
      <c r="W6863" s="1" t="s">
        <v>6828</v>
      </c>
    </row>
    <row r="6864" spans="1:23" x14ac:dyDescent="0.25">
      <c r="A6864" s="1">
        <v>1013826</v>
      </c>
      <c r="B6864" s="5" t="str">
        <f>VLOOKUP(H6864,'FIPS Basin X-walk'!$A$2:$F$3224,6,FALSE)</f>
        <v>San Juan Basin</v>
      </c>
      <c r="C6864" s="1" t="s">
        <v>16628</v>
      </c>
      <c r="D6864" s="1"/>
      <c r="E6864" s="1"/>
      <c r="F6864" s="1" t="s">
        <v>16622</v>
      </c>
      <c r="G6864" s="1" t="s">
        <v>16623</v>
      </c>
      <c r="H6864" s="1">
        <v>35061</v>
      </c>
      <c r="I6864" s="1">
        <v>1013826</v>
      </c>
      <c r="J6864" s="1">
        <v>34.582839999999997</v>
      </c>
      <c r="K6864" s="1">
        <v>-106.69525</v>
      </c>
      <c r="L6864" s="1"/>
      <c r="M6864" s="1" t="s">
        <v>1537</v>
      </c>
      <c r="N6864" s="1" t="s">
        <v>8097</v>
      </c>
      <c r="O6864" s="1">
        <v>2022</v>
      </c>
      <c r="P6864" s="1">
        <v>87002</v>
      </c>
      <c r="Q6864" s="1" t="s">
        <v>711</v>
      </c>
      <c r="R6864" s="1"/>
      <c r="S6864" s="1" t="s">
        <v>24435</v>
      </c>
      <c r="T6864" s="1" t="s">
        <v>6826</v>
      </c>
      <c r="U6864" s="1"/>
      <c r="V6864" s="1" t="s">
        <v>7090</v>
      </c>
      <c r="W6864" s="1" t="s">
        <v>6826</v>
      </c>
    </row>
    <row r="6865" spans="1:23" x14ac:dyDescent="0.25">
      <c r="A6865" s="1">
        <v>1005812</v>
      </c>
      <c r="B6865" s="5" t="str">
        <f>VLOOKUP(H6865,'FIPS Basin X-walk'!$A$2:$F$3224,6,FALSE)</f>
        <v>Salina Basin</v>
      </c>
      <c r="C6865" s="1" t="s">
        <v>16035</v>
      </c>
      <c r="D6865" s="1"/>
      <c r="E6865" s="1"/>
      <c r="F6865" s="1" t="s">
        <v>16036</v>
      </c>
      <c r="G6865" s="1" t="s">
        <v>16037</v>
      </c>
      <c r="H6865" s="1">
        <v>31175</v>
      </c>
      <c r="I6865" s="1">
        <v>1005812</v>
      </c>
      <c r="J6865" s="1">
        <v>41.570099999999996</v>
      </c>
      <c r="K6865" s="1">
        <v>-98.820999999999998</v>
      </c>
      <c r="L6865" s="1"/>
      <c r="M6865" s="1" t="s">
        <v>1491</v>
      </c>
      <c r="N6865" s="1" t="s">
        <v>15841</v>
      </c>
      <c r="O6865" s="1">
        <v>2022</v>
      </c>
      <c r="P6865" s="1">
        <v>68862</v>
      </c>
      <c r="Q6865" s="1" t="s">
        <v>25604</v>
      </c>
      <c r="R6865" s="1"/>
      <c r="S6865" s="1" t="s">
        <v>24378</v>
      </c>
      <c r="T6865" s="1" t="s">
        <v>6826</v>
      </c>
      <c r="U6865" s="1"/>
      <c r="V6865" s="1" t="s">
        <v>25605</v>
      </c>
      <c r="W6865" s="1" t="s">
        <v>6826</v>
      </c>
    </row>
    <row r="6866" spans="1:23" x14ac:dyDescent="0.25">
      <c r="A6866" s="1">
        <v>1001406</v>
      </c>
      <c r="B6866" s="5" t="str">
        <f>VLOOKUP(H6866,'FIPS Basin X-walk'!$A$2:$F$3224,6,FALSE)</f>
        <v>Michigan Basin</v>
      </c>
      <c r="C6866" s="1" t="s">
        <v>14693</v>
      </c>
      <c r="D6866" s="1"/>
      <c r="E6866" s="1"/>
      <c r="F6866" s="1" t="s">
        <v>14694</v>
      </c>
      <c r="G6866" s="1" t="s">
        <v>1889</v>
      </c>
      <c r="H6866" s="1">
        <v>26159</v>
      </c>
      <c r="I6866" s="1">
        <v>1001406</v>
      </c>
      <c r="J6866" s="1">
        <v>42.323099999999997</v>
      </c>
      <c r="K6866" s="1">
        <v>-86.292500000000004</v>
      </c>
      <c r="L6866" s="1"/>
      <c r="M6866" s="1" t="s">
        <v>1493</v>
      </c>
      <c r="N6866" s="1" t="s">
        <v>14185</v>
      </c>
      <c r="O6866" s="1">
        <v>2022</v>
      </c>
      <c r="P6866" s="1">
        <v>49043</v>
      </c>
      <c r="Q6866" s="1" t="s">
        <v>24703</v>
      </c>
      <c r="R6866" s="1"/>
      <c r="S6866" s="1" t="s">
        <v>24355</v>
      </c>
      <c r="T6866" s="1" t="s">
        <v>6826</v>
      </c>
      <c r="U6866" s="1"/>
      <c r="V6866" s="1" t="s">
        <v>24579</v>
      </c>
      <c r="W6866" s="1" t="s">
        <v>6828</v>
      </c>
    </row>
    <row r="6867" spans="1:23" x14ac:dyDescent="0.25">
      <c r="A6867" s="1">
        <v>1001171</v>
      </c>
      <c r="B6867" s="5" t="str">
        <f>VLOOKUP(H6867,'FIPS Basin X-walk'!$A$2:$F$3224,6,FALSE)</f>
        <v>Cincinnati Arch</v>
      </c>
      <c r="C6867" s="1" t="s">
        <v>18268</v>
      </c>
      <c r="D6867" s="1"/>
      <c r="E6867" s="1"/>
      <c r="F6867" s="1" t="s">
        <v>18269</v>
      </c>
      <c r="G6867" s="1" t="s">
        <v>2113</v>
      </c>
      <c r="H6867" s="1">
        <v>39161</v>
      </c>
      <c r="I6867" s="1">
        <v>1001171</v>
      </c>
      <c r="J6867" s="1">
        <v>40.929699999999997</v>
      </c>
      <c r="K6867" s="1">
        <v>-84.739199999999997</v>
      </c>
      <c r="L6867" s="1"/>
      <c r="M6867" s="1" t="s">
        <v>1542</v>
      </c>
      <c r="N6867" s="1" t="s">
        <v>17708</v>
      </c>
      <c r="O6867" s="1">
        <v>2022</v>
      </c>
      <c r="P6867" s="1">
        <v>45832</v>
      </c>
      <c r="Q6867" s="1" t="s">
        <v>18270</v>
      </c>
      <c r="R6867" s="1"/>
      <c r="S6867" s="1" t="s">
        <v>24355</v>
      </c>
      <c r="T6867" s="1" t="s">
        <v>6826</v>
      </c>
      <c r="U6867" s="1"/>
      <c r="V6867" s="1" t="s">
        <v>17849</v>
      </c>
      <c r="W6867" s="1" t="s">
        <v>6828</v>
      </c>
    </row>
    <row r="6868" spans="1:23" x14ac:dyDescent="0.25">
      <c r="A6868" s="1">
        <v>1004821</v>
      </c>
      <c r="B6868" s="5" t="str">
        <f>VLOOKUP(H6868,'FIPS Basin X-walk'!$A$2:$F$3224,6,FALSE)</f>
        <v>Cincinnati Arch</v>
      </c>
      <c r="C6868" s="1" t="s">
        <v>18271</v>
      </c>
      <c r="D6868" s="1"/>
      <c r="E6868" s="1"/>
      <c r="F6868" s="1" t="s">
        <v>18272</v>
      </c>
      <c r="G6868" s="1" t="s">
        <v>18273</v>
      </c>
      <c r="H6868" s="1">
        <v>39161</v>
      </c>
      <c r="I6868" s="1">
        <v>1004821</v>
      </c>
      <c r="J6868" s="1">
        <v>40.841209999999997</v>
      </c>
      <c r="K6868" s="1">
        <v>-84.342299999999994</v>
      </c>
      <c r="L6868" s="1"/>
      <c r="M6868" s="1" t="s">
        <v>1542</v>
      </c>
      <c r="N6868" s="1" t="s">
        <v>17708</v>
      </c>
      <c r="O6868" s="1">
        <v>2022</v>
      </c>
      <c r="P6868" s="1">
        <v>45833</v>
      </c>
      <c r="Q6868" s="1" t="s">
        <v>11458</v>
      </c>
      <c r="R6868" s="1"/>
      <c r="S6868" s="1" t="s">
        <v>24377</v>
      </c>
      <c r="T6868" s="1" t="s">
        <v>6826</v>
      </c>
      <c r="U6868" s="1"/>
      <c r="V6868" s="1" t="s">
        <v>7188</v>
      </c>
      <c r="W6868" s="1" t="s">
        <v>6826</v>
      </c>
    </row>
    <row r="6869" spans="1:23" x14ac:dyDescent="0.25">
      <c r="A6869" s="1">
        <v>1000003</v>
      </c>
      <c r="B6869" s="5" t="str">
        <f>VLOOKUP(H6869,'FIPS Basin X-walk'!$A$2:$F$3224,6,FALSE)</f>
        <v>Piedmont-Blue Ridge Prov</v>
      </c>
      <c r="C6869" s="1" t="s">
        <v>17527</v>
      </c>
      <c r="D6869" s="1"/>
      <c r="E6869" s="1"/>
      <c r="F6869" s="1" t="s">
        <v>1570</v>
      </c>
      <c r="G6869" s="1" t="s">
        <v>17528</v>
      </c>
      <c r="H6869" s="1">
        <v>37181</v>
      </c>
      <c r="I6869" s="1">
        <v>1000003</v>
      </c>
      <c r="J6869" s="1">
        <v>36.290700000000001</v>
      </c>
      <c r="K6869" s="1">
        <v>-78.393500000000003</v>
      </c>
      <c r="L6869" s="1"/>
      <c r="M6869" s="1" t="s">
        <v>1530</v>
      </c>
      <c r="N6869" s="1" t="s">
        <v>17213</v>
      </c>
      <c r="O6869" s="1">
        <v>2022</v>
      </c>
      <c r="P6869" s="1">
        <v>27537</v>
      </c>
      <c r="Q6869" s="1" t="s">
        <v>17529</v>
      </c>
      <c r="R6869" s="1"/>
      <c r="S6869" s="1" t="s">
        <v>24356</v>
      </c>
      <c r="T6869" s="1" t="s">
        <v>6826</v>
      </c>
      <c r="U6869" s="1"/>
      <c r="V6869" s="1" t="s">
        <v>8514</v>
      </c>
      <c r="W6869" s="1" t="s">
        <v>6826</v>
      </c>
    </row>
    <row r="6870" spans="1:23" x14ac:dyDescent="0.25">
      <c r="A6870" s="1">
        <v>1014580</v>
      </c>
      <c r="B6870" s="5" t="str">
        <f>VLOOKUP(H6870,'FIPS Basin X-walk'!$A$2:$F$3224,6,FALSE)</f>
        <v>Illinois Basin</v>
      </c>
      <c r="C6870" s="1" t="s">
        <v>27250</v>
      </c>
      <c r="D6870" s="1"/>
      <c r="E6870" s="1"/>
      <c r="F6870" s="1" t="s">
        <v>11902</v>
      </c>
      <c r="G6870" s="1" t="s">
        <v>3366</v>
      </c>
      <c r="H6870" s="1">
        <v>18163</v>
      </c>
      <c r="I6870" s="1">
        <v>1014580</v>
      </c>
      <c r="J6870" s="1">
        <v>38.015059045388902</v>
      </c>
      <c r="K6870" s="1">
        <v>-87.539338934468105</v>
      </c>
      <c r="L6870" s="1"/>
      <c r="M6870" s="1" t="s">
        <v>1499</v>
      </c>
      <c r="N6870" s="1" t="s">
        <v>11457</v>
      </c>
      <c r="O6870" s="1">
        <v>2022</v>
      </c>
      <c r="P6870" s="1">
        <v>47724</v>
      </c>
      <c r="Q6870" s="1" t="s">
        <v>27251</v>
      </c>
      <c r="R6870" s="1"/>
      <c r="S6870" s="1">
        <v>311211</v>
      </c>
      <c r="T6870" s="1" t="s">
        <v>6826</v>
      </c>
      <c r="U6870" s="1"/>
      <c r="V6870" s="1" t="s">
        <v>27253</v>
      </c>
      <c r="W6870" s="1" t="s">
        <v>6826</v>
      </c>
    </row>
    <row r="6871" spans="1:23" x14ac:dyDescent="0.25">
      <c r="A6871" s="1">
        <v>1003626</v>
      </c>
      <c r="B6871" s="5" t="str">
        <f>VLOOKUP(H6871,'FIPS Basin X-walk'!$A$2:$F$3224,6,FALSE)</f>
        <v>Illinois Basin</v>
      </c>
      <c r="C6871" s="1" t="s">
        <v>11905</v>
      </c>
      <c r="D6871" s="1"/>
      <c r="E6871" s="1"/>
      <c r="F6871" s="1" t="s">
        <v>11906</v>
      </c>
      <c r="G6871" s="1" t="s">
        <v>11903</v>
      </c>
      <c r="H6871" s="1">
        <v>18163</v>
      </c>
      <c r="I6871" s="1">
        <v>1003626</v>
      </c>
      <c r="J6871" s="1">
        <v>38.040317999999999</v>
      </c>
      <c r="K6871" s="1">
        <v>-87.591241999999994</v>
      </c>
      <c r="L6871" s="1"/>
      <c r="M6871" s="1" t="s">
        <v>1499</v>
      </c>
      <c r="N6871" s="1" t="s">
        <v>11457</v>
      </c>
      <c r="O6871" s="1">
        <v>2022</v>
      </c>
      <c r="P6871" s="1">
        <v>47720</v>
      </c>
      <c r="Q6871" s="1" t="s">
        <v>11907</v>
      </c>
      <c r="R6871" s="1"/>
      <c r="S6871" s="1" t="s">
        <v>24358</v>
      </c>
      <c r="T6871" s="1" t="s">
        <v>6826</v>
      </c>
      <c r="U6871" s="1"/>
      <c r="V6871" s="1" t="s">
        <v>6952</v>
      </c>
      <c r="W6871" s="1" t="s">
        <v>6826</v>
      </c>
    </row>
    <row r="6872" spans="1:23" x14ac:dyDescent="0.25">
      <c r="A6872" s="1">
        <v>1004112</v>
      </c>
      <c r="B6872" s="5" t="str">
        <f>VLOOKUP(H6872,'FIPS Basin X-walk'!$A$2:$F$3224,6,FALSE)</f>
        <v>Illinois Basin</v>
      </c>
      <c r="C6872" s="1" t="s">
        <v>11901</v>
      </c>
      <c r="D6872" s="1"/>
      <c r="E6872" s="1"/>
      <c r="F6872" s="1" t="s">
        <v>11902</v>
      </c>
      <c r="G6872" s="1" t="s">
        <v>11903</v>
      </c>
      <c r="H6872" s="1">
        <v>18163</v>
      </c>
      <c r="I6872" s="1">
        <v>1004112</v>
      </c>
      <c r="J6872" s="1">
        <v>38.005965000000003</v>
      </c>
      <c r="K6872" s="1">
        <v>-87.549475000000001</v>
      </c>
      <c r="L6872" s="1"/>
      <c r="M6872" s="1" t="s">
        <v>1499</v>
      </c>
      <c r="N6872" s="1" t="s">
        <v>11457</v>
      </c>
      <c r="O6872" s="1">
        <v>2022</v>
      </c>
      <c r="P6872" s="1">
        <v>47711</v>
      </c>
      <c r="Q6872" s="1" t="s">
        <v>1364</v>
      </c>
      <c r="R6872" s="1"/>
      <c r="S6872" s="1" t="s">
        <v>24359</v>
      </c>
      <c r="T6872" s="1" t="s">
        <v>7005</v>
      </c>
      <c r="U6872" s="1"/>
      <c r="V6872" s="1" t="s">
        <v>11809</v>
      </c>
      <c r="W6872" s="1" t="s">
        <v>6826</v>
      </c>
    </row>
    <row r="6873" spans="1:23" x14ac:dyDescent="0.25">
      <c r="A6873" s="1">
        <v>1004210</v>
      </c>
      <c r="B6873" s="5" t="str">
        <f>VLOOKUP(H6873,'FIPS Basin X-walk'!$A$2:$F$3224,6,FALSE)</f>
        <v>Illinois Basin</v>
      </c>
      <c r="C6873" s="1" t="s">
        <v>11904</v>
      </c>
      <c r="D6873" s="1"/>
      <c r="E6873" s="1"/>
      <c r="F6873" s="1" t="s">
        <v>11902</v>
      </c>
      <c r="G6873" s="1" t="s">
        <v>11903</v>
      </c>
      <c r="H6873" s="1">
        <v>18163</v>
      </c>
      <c r="I6873" s="1">
        <v>1004210</v>
      </c>
      <c r="J6873" s="1">
        <v>37.973424000000001</v>
      </c>
      <c r="K6873" s="1">
        <v>-87.575423000000001</v>
      </c>
      <c r="L6873" s="1"/>
      <c r="M6873" s="1" t="s">
        <v>1499</v>
      </c>
      <c r="N6873" s="1" t="s">
        <v>11457</v>
      </c>
      <c r="O6873" s="1">
        <v>2022</v>
      </c>
      <c r="P6873" s="1">
        <v>47708</v>
      </c>
      <c r="Q6873" s="1" t="s">
        <v>1370</v>
      </c>
      <c r="R6873" s="1"/>
      <c r="S6873" s="1" t="s">
        <v>24359</v>
      </c>
      <c r="T6873" s="1" t="s">
        <v>7005</v>
      </c>
      <c r="U6873" s="1"/>
      <c r="V6873" s="1" t="s">
        <v>11809</v>
      </c>
      <c r="W6873" s="1" t="s">
        <v>6826</v>
      </c>
    </row>
    <row r="6874" spans="1:23" x14ac:dyDescent="0.25">
      <c r="A6874" s="1">
        <v>1004296</v>
      </c>
      <c r="B6874" s="5" t="str">
        <f>VLOOKUP(H6874,'FIPS Basin X-walk'!$A$2:$F$3224,6,FALSE)</f>
        <v>Illinois Basin</v>
      </c>
      <c r="C6874" s="1" t="s">
        <v>11901</v>
      </c>
      <c r="D6874" s="1"/>
      <c r="E6874" s="1"/>
      <c r="F6874" s="1" t="s">
        <v>11902</v>
      </c>
      <c r="G6874" s="1" t="s">
        <v>11903</v>
      </c>
      <c r="H6874" s="1">
        <v>18163</v>
      </c>
      <c r="I6874" s="1">
        <v>1004296</v>
      </c>
      <c r="J6874" s="1">
        <v>37.973424000000001</v>
      </c>
      <c r="K6874" s="1">
        <v>-87.575423000000001</v>
      </c>
      <c r="L6874" s="1"/>
      <c r="M6874" s="1" t="s">
        <v>1499</v>
      </c>
      <c r="N6874" s="1" t="s">
        <v>11457</v>
      </c>
      <c r="O6874" s="1">
        <v>2022</v>
      </c>
      <c r="P6874" s="1">
        <v>47708</v>
      </c>
      <c r="Q6874" s="1" t="s">
        <v>1373</v>
      </c>
      <c r="R6874" s="1"/>
      <c r="S6874" s="1" t="s">
        <v>24359</v>
      </c>
      <c r="T6874" s="1" t="s">
        <v>7005</v>
      </c>
      <c r="U6874" s="1"/>
      <c r="V6874" s="1" t="s">
        <v>11809</v>
      </c>
      <c r="W6874" s="1" t="s">
        <v>6826</v>
      </c>
    </row>
    <row r="6875" spans="1:23" x14ac:dyDescent="0.25">
      <c r="A6875" s="1">
        <v>1014513</v>
      </c>
      <c r="B6875" s="5" t="str">
        <f>VLOOKUP(H6875,'FIPS Basin X-walk'!$A$2:$F$3224,6,FALSE)</f>
        <v/>
      </c>
      <c r="C6875" s="1"/>
      <c r="D6875" s="1"/>
      <c r="E6875" s="1"/>
      <c r="F6875" s="1" t="s">
        <v>6749</v>
      </c>
      <c r="G6875" s="1" t="s">
        <v>27187</v>
      </c>
      <c r="H6875" s="1">
        <v>72145</v>
      </c>
      <c r="I6875" s="1">
        <v>1014513</v>
      </c>
      <c r="J6875" s="1">
        <v>18.449856</v>
      </c>
      <c r="K6875" s="1">
        <v>-66.350352999999998</v>
      </c>
      <c r="L6875" s="1"/>
      <c r="M6875" s="1" t="s">
        <v>1607</v>
      </c>
      <c r="N6875" s="1" t="s">
        <v>23460</v>
      </c>
      <c r="O6875" s="1">
        <v>2022</v>
      </c>
      <c r="P6875" s="1">
        <v>693</v>
      </c>
      <c r="Q6875" s="1" t="s">
        <v>27188</v>
      </c>
      <c r="R6875" s="1"/>
      <c r="S6875" s="1" t="s">
        <v>24757</v>
      </c>
      <c r="T6875" s="1" t="s">
        <v>6828</v>
      </c>
      <c r="U6875" s="1"/>
      <c r="V6875" s="1" t="s">
        <v>27189</v>
      </c>
      <c r="W6875" s="1" t="s">
        <v>6828</v>
      </c>
    </row>
    <row r="6876" spans="1:23" x14ac:dyDescent="0.25">
      <c r="A6876" s="1">
        <v>1001256</v>
      </c>
      <c r="B6876" s="5" t="str">
        <f>VLOOKUP(H6876,'FIPS Basin X-walk'!$A$2:$F$3224,6,FALSE)</f>
        <v>Appalachian Basin (Eastern Overthrust Area)</v>
      </c>
      <c r="C6876" s="1" t="s">
        <v>19516</v>
      </c>
      <c r="D6876" s="1"/>
      <c r="E6876" s="1" t="s">
        <v>6828</v>
      </c>
      <c r="F6876" s="1" t="s">
        <v>19514</v>
      </c>
      <c r="G6876" s="1" t="s">
        <v>1515</v>
      </c>
      <c r="H6876" s="1">
        <v>42121</v>
      </c>
      <c r="I6876" s="1">
        <v>1001256</v>
      </c>
      <c r="J6876" s="1">
        <v>41.267800000000001</v>
      </c>
      <c r="K6876" s="1">
        <v>-79.811400000000006</v>
      </c>
      <c r="L6876" s="1"/>
      <c r="M6876" s="1" t="s">
        <v>1501</v>
      </c>
      <c r="N6876" s="1" t="s">
        <v>18868</v>
      </c>
      <c r="O6876" s="1">
        <v>2022</v>
      </c>
      <c r="P6876" s="1">
        <v>16374</v>
      </c>
      <c r="Q6876" s="1" t="s">
        <v>19517</v>
      </c>
      <c r="R6876" s="1"/>
      <c r="S6876" s="1" t="s">
        <v>24355</v>
      </c>
      <c r="T6876" s="1" t="s">
        <v>6828</v>
      </c>
      <c r="U6876" s="1"/>
      <c r="V6876" s="1" t="s">
        <v>24669</v>
      </c>
      <c r="W6876" s="1" t="s">
        <v>6828</v>
      </c>
    </row>
    <row r="6877" spans="1:23" x14ac:dyDescent="0.25">
      <c r="A6877" s="1">
        <v>1001378</v>
      </c>
      <c r="B6877" s="5" t="str">
        <f>VLOOKUP(H6877,'FIPS Basin X-walk'!$A$2:$F$3224,6,FALSE)</f>
        <v>Appalachian Basin (Eastern Overthrust Area)</v>
      </c>
      <c r="C6877" s="1" t="s">
        <v>19513</v>
      </c>
      <c r="D6877" s="1"/>
      <c r="E6877" s="1"/>
      <c r="F6877" s="1" t="s">
        <v>19514</v>
      </c>
      <c r="G6877" s="1" t="s">
        <v>1515</v>
      </c>
      <c r="H6877" s="1">
        <v>42121</v>
      </c>
      <c r="I6877" s="1">
        <v>1001378</v>
      </c>
      <c r="J6877" s="1">
        <v>41.290799999999997</v>
      </c>
      <c r="K6877" s="1">
        <v>-79.806100000000001</v>
      </c>
      <c r="L6877" s="1"/>
      <c r="M6877" s="1" t="s">
        <v>1501</v>
      </c>
      <c r="N6877" s="1" t="s">
        <v>18868</v>
      </c>
      <c r="O6877" s="1">
        <v>2022</v>
      </c>
      <c r="P6877" s="1">
        <v>16374</v>
      </c>
      <c r="Q6877" s="1" t="s">
        <v>19515</v>
      </c>
      <c r="R6877" s="1"/>
      <c r="S6877" s="1" t="s">
        <v>24355</v>
      </c>
      <c r="T6877" s="1" t="s">
        <v>6826</v>
      </c>
      <c r="U6877" s="1"/>
      <c r="V6877" s="1" t="s">
        <v>24574</v>
      </c>
      <c r="W6877" s="1" t="s">
        <v>6828</v>
      </c>
    </row>
    <row r="6878" spans="1:23" x14ac:dyDescent="0.25">
      <c r="A6878" s="1">
        <v>1011628</v>
      </c>
      <c r="B6878" s="5" t="str">
        <f>VLOOKUP(H6878,'FIPS Basin X-walk'!$A$2:$F$3224,6,FALSE)</f>
        <v>Appalachian Basin (Eastern Overthrust Area)</v>
      </c>
      <c r="C6878" s="1"/>
      <c r="D6878" s="1"/>
      <c r="E6878" s="1"/>
      <c r="F6878" s="1" t="s">
        <v>1806</v>
      </c>
      <c r="G6878" s="1" t="s">
        <v>19518</v>
      </c>
      <c r="H6878" s="1">
        <v>42121</v>
      </c>
      <c r="I6878" s="1">
        <v>1011628</v>
      </c>
      <c r="J6878" s="1">
        <v>41.367699999999999</v>
      </c>
      <c r="K6878" s="1">
        <v>-79.662099999999995</v>
      </c>
      <c r="L6878" s="1"/>
      <c r="M6878" s="1" t="s">
        <v>1501</v>
      </c>
      <c r="N6878" s="1" t="s">
        <v>18868</v>
      </c>
      <c r="O6878" s="1">
        <v>2022</v>
      </c>
      <c r="P6878" s="1">
        <v>16346</v>
      </c>
      <c r="Q6878" s="1" t="s">
        <v>24127</v>
      </c>
      <c r="R6878" s="1"/>
      <c r="S6878" s="1" t="s">
        <v>24435</v>
      </c>
      <c r="T6878" s="1" t="s">
        <v>6826</v>
      </c>
      <c r="U6878" s="1"/>
      <c r="V6878" s="1" t="s">
        <v>7090</v>
      </c>
      <c r="W6878" s="1" t="s">
        <v>6826</v>
      </c>
    </row>
    <row r="6879" spans="1:23" x14ac:dyDescent="0.25">
      <c r="A6879" s="1">
        <v>1001449</v>
      </c>
      <c r="B6879" s="5" t="str">
        <f>VLOOKUP(H6879,'FIPS Basin X-walk'!$A$2:$F$3224,6,FALSE)</f>
        <v>Ventura Basin</v>
      </c>
      <c r="C6879" s="1" t="s">
        <v>9048</v>
      </c>
      <c r="D6879" s="1"/>
      <c r="E6879" s="1"/>
      <c r="F6879" s="1" t="s">
        <v>9044</v>
      </c>
      <c r="G6879" s="1" t="s">
        <v>1729</v>
      </c>
      <c r="H6879" s="1">
        <v>6111</v>
      </c>
      <c r="I6879" s="1">
        <v>1001449</v>
      </c>
      <c r="J6879" s="1">
        <v>34.129199999999997</v>
      </c>
      <c r="K6879" s="1">
        <v>-119.16889999999999</v>
      </c>
      <c r="L6879" s="1"/>
      <c r="M6879" s="1" t="s">
        <v>1489</v>
      </c>
      <c r="N6879" s="1" t="s">
        <v>8033</v>
      </c>
      <c r="O6879" s="1">
        <v>2022</v>
      </c>
      <c r="P6879" s="1">
        <v>93033</v>
      </c>
      <c r="Q6879" s="1" t="s">
        <v>24705</v>
      </c>
      <c r="R6879" s="1"/>
      <c r="S6879" s="1" t="s">
        <v>24355</v>
      </c>
      <c r="T6879" s="1" t="s">
        <v>6826</v>
      </c>
      <c r="U6879" s="1"/>
      <c r="V6879" s="1" t="s">
        <v>24706</v>
      </c>
      <c r="W6879" s="1" t="s">
        <v>6828</v>
      </c>
    </row>
    <row r="6880" spans="1:23" x14ac:dyDescent="0.25">
      <c r="A6880" s="1">
        <v>1012351</v>
      </c>
      <c r="B6880" s="5" t="str">
        <f>VLOOKUP(H6880,'FIPS Basin X-walk'!$A$2:$F$3224,6,FALSE)</f>
        <v>Ventura Basin</v>
      </c>
      <c r="C6880" s="1" t="s">
        <v>23876</v>
      </c>
      <c r="D6880" s="1"/>
      <c r="E6880" s="1"/>
      <c r="F6880" s="1" t="s">
        <v>1729</v>
      </c>
      <c r="G6880" s="1" t="s">
        <v>1729</v>
      </c>
      <c r="H6880" s="1">
        <v>6111</v>
      </c>
      <c r="I6880" s="1">
        <v>1012351</v>
      </c>
      <c r="J6880" s="1">
        <v>34.276946199999998</v>
      </c>
      <c r="K6880" s="1">
        <v>-119.2769253</v>
      </c>
      <c r="L6880" s="1"/>
      <c r="M6880" s="1" t="s">
        <v>1489</v>
      </c>
      <c r="N6880" s="1" t="s">
        <v>8033</v>
      </c>
      <c r="O6880" s="1">
        <v>2022</v>
      </c>
      <c r="P6880" s="1">
        <v>93001</v>
      </c>
      <c r="Q6880" s="1" t="s">
        <v>26475</v>
      </c>
      <c r="R6880" s="1"/>
      <c r="S6880" s="1">
        <v>211120</v>
      </c>
      <c r="T6880" s="1" t="s">
        <v>6826</v>
      </c>
      <c r="U6880" s="1"/>
      <c r="V6880" s="1" t="s">
        <v>8245</v>
      </c>
      <c r="W6880" s="1" t="s">
        <v>6826</v>
      </c>
    </row>
    <row r="6881" spans="1:23" x14ac:dyDescent="0.25">
      <c r="A6881" s="1">
        <v>1001667</v>
      </c>
      <c r="B6881" s="5" t="str">
        <f>VLOOKUP(H6881,'FIPS Basin X-walk'!$A$2:$F$3224,6,FALSE)</f>
        <v>Ventura Basin</v>
      </c>
      <c r="C6881" s="1" t="s">
        <v>9073</v>
      </c>
      <c r="D6881" s="1"/>
      <c r="E6881" s="1"/>
      <c r="F6881" s="1" t="s">
        <v>9062</v>
      </c>
      <c r="G6881" s="1" t="s">
        <v>9045</v>
      </c>
      <c r="H6881" s="1">
        <v>6111</v>
      </c>
      <c r="I6881" s="1">
        <v>1001667</v>
      </c>
      <c r="J6881" s="1">
        <v>34.158675000000002</v>
      </c>
      <c r="K6881" s="1">
        <v>-118.992159</v>
      </c>
      <c r="L6881" s="1"/>
      <c r="M6881" s="1" t="s">
        <v>1489</v>
      </c>
      <c r="N6881" s="1" t="s">
        <v>8033</v>
      </c>
      <c r="O6881" s="1">
        <v>2022</v>
      </c>
      <c r="P6881" s="1">
        <v>93012</v>
      </c>
      <c r="Q6881" s="1" t="s">
        <v>9074</v>
      </c>
      <c r="R6881" s="1"/>
      <c r="S6881" s="1" t="s">
        <v>24379</v>
      </c>
      <c r="T6881" s="1" t="s">
        <v>6828</v>
      </c>
      <c r="U6881" s="1"/>
      <c r="V6881" s="1" t="s">
        <v>9075</v>
      </c>
      <c r="W6881" s="1" t="s">
        <v>6828</v>
      </c>
    </row>
    <row r="6882" spans="1:23" x14ac:dyDescent="0.25">
      <c r="A6882" s="1">
        <v>1010977</v>
      </c>
      <c r="B6882" s="5" t="str">
        <f>VLOOKUP(H6882,'FIPS Basin X-walk'!$A$2:$F$3224,6,FALSE)</f>
        <v>Ventura Basin</v>
      </c>
      <c r="C6882" s="1" t="s">
        <v>9061</v>
      </c>
      <c r="D6882" s="1"/>
      <c r="E6882" s="1"/>
      <c r="F6882" s="1" t="s">
        <v>9062</v>
      </c>
      <c r="G6882" s="1" t="s">
        <v>9045</v>
      </c>
      <c r="H6882" s="1">
        <v>6111</v>
      </c>
      <c r="I6882" s="1">
        <v>1010977</v>
      </c>
      <c r="J6882" s="1">
        <v>34.175970999999997</v>
      </c>
      <c r="K6882" s="1">
        <v>-119.06637499999999</v>
      </c>
      <c r="L6882" s="1"/>
      <c r="M6882" s="1" t="s">
        <v>1489</v>
      </c>
      <c r="N6882" s="1" t="s">
        <v>8033</v>
      </c>
      <c r="O6882" s="1">
        <v>2022</v>
      </c>
      <c r="P6882" s="1">
        <v>93012</v>
      </c>
      <c r="Q6882" s="1" t="s">
        <v>26302</v>
      </c>
      <c r="R6882" s="1" t="s">
        <v>25321</v>
      </c>
      <c r="S6882" s="1" t="s">
        <v>25683</v>
      </c>
      <c r="T6882" s="1" t="s">
        <v>6828</v>
      </c>
      <c r="U6882" s="1"/>
      <c r="V6882" s="1" t="s">
        <v>26303</v>
      </c>
      <c r="W6882" s="1" t="s">
        <v>6828</v>
      </c>
    </row>
    <row r="6883" spans="1:23" x14ac:dyDescent="0.25">
      <c r="A6883" s="1">
        <v>1012548</v>
      </c>
      <c r="B6883" s="5" t="str">
        <f>VLOOKUP(H6883,'FIPS Basin X-walk'!$A$2:$F$3224,6,FALSE)</f>
        <v>Ventura Basin</v>
      </c>
      <c r="C6883" s="1" t="s">
        <v>9056</v>
      </c>
      <c r="D6883" s="1"/>
      <c r="E6883" s="1"/>
      <c r="F6883" s="1" t="s">
        <v>9057</v>
      </c>
      <c r="G6883" s="1" t="s">
        <v>9045</v>
      </c>
      <c r="H6883" s="1">
        <v>6111</v>
      </c>
      <c r="I6883" s="1">
        <v>1012548</v>
      </c>
      <c r="J6883" s="1">
        <v>34.766599999999997</v>
      </c>
      <c r="K6883" s="1">
        <v>-119.04470000000001</v>
      </c>
      <c r="L6883" s="1"/>
      <c r="M6883" s="1" t="s">
        <v>1489</v>
      </c>
      <c r="N6883" s="1" t="s">
        <v>8033</v>
      </c>
      <c r="O6883" s="1">
        <v>2022</v>
      </c>
      <c r="P6883" s="1">
        <v>93225</v>
      </c>
      <c r="Q6883" s="1" t="s">
        <v>9058</v>
      </c>
      <c r="R6883" s="1"/>
      <c r="S6883" s="1"/>
      <c r="T6883" s="1" t="s">
        <v>6826</v>
      </c>
      <c r="U6883" s="1"/>
      <c r="V6883" s="1" t="s">
        <v>7273</v>
      </c>
      <c r="W6883" s="1" t="s">
        <v>6826</v>
      </c>
    </row>
    <row r="6884" spans="1:23" x14ac:dyDescent="0.25">
      <c r="A6884" s="1">
        <v>1002152</v>
      </c>
      <c r="B6884" s="5" t="str">
        <f>VLOOKUP(H6884,'FIPS Basin X-walk'!$A$2:$F$3224,6,FALSE)</f>
        <v>Ventura Basin</v>
      </c>
      <c r="C6884" s="1" t="s">
        <v>9043</v>
      </c>
      <c r="D6884" s="1"/>
      <c r="E6884" s="1"/>
      <c r="F6884" s="1" t="s">
        <v>9044</v>
      </c>
      <c r="G6884" s="1" t="s">
        <v>9045</v>
      </c>
      <c r="H6884" s="1">
        <v>6111</v>
      </c>
      <c r="I6884" s="1">
        <v>1002152</v>
      </c>
      <c r="J6884" s="1">
        <v>34.209150000000001</v>
      </c>
      <c r="K6884" s="1">
        <v>-119.14208000000001</v>
      </c>
      <c r="L6884" s="1"/>
      <c r="M6884" s="1" t="s">
        <v>1489</v>
      </c>
      <c r="N6884" s="1" t="s">
        <v>8033</v>
      </c>
      <c r="O6884" s="1">
        <v>2022</v>
      </c>
      <c r="P6884" s="1">
        <v>93030</v>
      </c>
      <c r="Q6884" s="1" t="s">
        <v>9046</v>
      </c>
      <c r="R6884" s="1"/>
      <c r="S6884" s="1"/>
      <c r="T6884" s="1" t="s">
        <v>6828</v>
      </c>
      <c r="U6884" s="1"/>
      <c r="V6884" s="1" t="s">
        <v>9047</v>
      </c>
      <c r="W6884" s="1" t="s">
        <v>6828</v>
      </c>
    </row>
    <row r="6885" spans="1:23" x14ac:dyDescent="0.25">
      <c r="A6885" s="1">
        <v>1005092</v>
      </c>
      <c r="B6885" s="5" t="str">
        <f>VLOOKUP(H6885,'FIPS Basin X-walk'!$A$2:$F$3224,6,FALSE)</f>
        <v>Ventura Basin</v>
      </c>
      <c r="C6885" s="1" t="s">
        <v>9070</v>
      </c>
      <c r="D6885" s="1"/>
      <c r="E6885" s="1"/>
      <c r="F6885" s="1" t="s">
        <v>9050</v>
      </c>
      <c r="G6885" s="1" t="s">
        <v>9045</v>
      </c>
      <c r="H6885" s="1">
        <v>6111</v>
      </c>
      <c r="I6885" s="1">
        <v>1005092</v>
      </c>
      <c r="J6885" s="1">
        <v>34.219459999999998</v>
      </c>
      <c r="K6885" s="1">
        <v>-119.22487700000001</v>
      </c>
      <c r="L6885" s="1"/>
      <c r="M6885" s="1" t="s">
        <v>1489</v>
      </c>
      <c r="N6885" s="1" t="s">
        <v>8033</v>
      </c>
      <c r="O6885" s="1">
        <v>2022</v>
      </c>
      <c r="P6885" s="1">
        <v>93036</v>
      </c>
      <c r="Q6885" s="1" t="s">
        <v>9071</v>
      </c>
      <c r="R6885" s="1"/>
      <c r="S6885" s="1" t="s">
        <v>24358</v>
      </c>
      <c r="T6885" s="1" t="s">
        <v>6826</v>
      </c>
      <c r="U6885" s="1"/>
      <c r="V6885" s="1" t="s">
        <v>9072</v>
      </c>
      <c r="W6885" s="1" t="s">
        <v>6826</v>
      </c>
    </row>
    <row r="6886" spans="1:23" x14ac:dyDescent="0.25">
      <c r="A6886" s="1">
        <v>1005565</v>
      </c>
      <c r="B6886" s="5" t="str">
        <f>VLOOKUP(H6886,'FIPS Basin X-walk'!$A$2:$F$3224,6,FALSE)</f>
        <v>Ventura Basin</v>
      </c>
      <c r="C6886" s="1" t="s">
        <v>9049</v>
      </c>
      <c r="D6886" s="1"/>
      <c r="E6886" s="1"/>
      <c r="F6886" s="1" t="s">
        <v>9050</v>
      </c>
      <c r="G6886" s="1" t="s">
        <v>9045</v>
      </c>
      <c r="H6886" s="1">
        <v>6111</v>
      </c>
      <c r="I6886" s="1">
        <v>1005565</v>
      </c>
      <c r="J6886" s="1">
        <v>34.196770000000001</v>
      </c>
      <c r="K6886" s="1">
        <v>-119.168423</v>
      </c>
      <c r="L6886" s="1"/>
      <c r="M6886" s="1" t="s">
        <v>1489</v>
      </c>
      <c r="N6886" s="1" t="s">
        <v>8033</v>
      </c>
      <c r="O6886" s="1">
        <v>2022</v>
      </c>
      <c r="P6886" s="1">
        <v>93030</v>
      </c>
      <c r="Q6886" s="1" t="s">
        <v>9051</v>
      </c>
      <c r="R6886" s="1"/>
      <c r="S6886" s="1" t="s">
        <v>24355</v>
      </c>
      <c r="T6886" s="1" t="s">
        <v>6826</v>
      </c>
      <c r="U6886" s="1"/>
      <c r="V6886" s="1" t="s">
        <v>9052</v>
      </c>
      <c r="W6886" s="1" t="s">
        <v>6828</v>
      </c>
    </row>
    <row r="6887" spans="1:23" x14ac:dyDescent="0.25">
      <c r="A6887" s="1">
        <v>1006048</v>
      </c>
      <c r="B6887" s="5" t="str">
        <f>VLOOKUP(H6887,'FIPS Basin X-walk'!$A$2:$F$3224,6,FALSE)</f>
        <v>Ventura Basin</v>
      </c>
      <c r="C6887" s="1" t="s">
        <v>9053</v>
      </c>
      <c r="D6887" s="1"/>
      <c r="E6887" s="1"/>
      <c r="F6887" s="1" t="s">
        <v>9044</v>
      </c>
      <c r="G6887" s="1" t="s">
        <v>9045</v>
      </c>
      <c r="H6887" s="1">
        <v>6111</v>
      </c>
      <c r="I6887" s="1">
        <v>1006048</v>
      </c>
      <c r="J6887" s="1">
        <v>34.141759999999998</v>
      </c>
      <c r="K6887" s="1">
        <v>-119.18398000000001</v>
      </c>
      <c r="L6887" s="1"/>
      <c r="M6887" s="1" t="s">
        <v>1489</v>
      </c>
      <c r="N6887" s="1" t="s">
        <v>8033</v>
      </c>
      <c r="O6887" s="1">
        <v>2022</v>
      </c>
      <c r="P6887" s="1">
        <v>93033</v>
      </c>
      <c r="Q6887" s="1" t="s">
        <v>9054</v>
      </c>
      <c r="R6887" s="1"/>
      <c r="S6887" s="1" t="s">
        <v>24385</v>
      </c>
      <c r="T6887" s="1" t="s">
        <v>6828</v>
      </c>
      <c r="U6887" s="1"/>
      <c r="V6887" s="1" t="s">
        <v>9055</v>
      </c>
      <c r="W6887" s="1" t="s">
        <v>6828</v>
      </c>
    </row>
    <row r="6888" spans="1:23" x14ac:dyDescent="0.25">
      <c r="A6888" s="1">
        <v>1005321</v>
      </c>
      <c r="B6888" s="5" t="str">
        <f>VLOOKUP(H6888,'FIPS Basin X-walk'!$A$2:$F$3224,6,FALSE)</f>
        <v>Ventura Basin</v>
      </c>
      <c r="C6888" s="1" t="s">
        <v>9059</v>
      </c>
      <c r="D6888" s="1"/>
      <c r="E6888" s="1"/>
      <c r="F6888" s="1" t="s">
        <v>9060</v>
      </c>
      <c r="G6888" s="1" t="s">
        <v>9045</v>
      </c>
      <c r="H6888" s="1">
        <v>6111</v>
      </c>
      <c r="I6888" s="1">
        <v>1005321</v>
      </c>
      <c r="J6888" s="1">
        <v>34.388342999999999</v>
      </c>
      <c r="K6888" s="1">
        <v>-118.79696199999999</v>
      </c>
      <c r="L6888" s="1"/>
      <c r="M6888" s="1" t="s">
        <v>1489</v>
      </c>
      <c r="N6888" s="1" t="s">
        <v>8033</v>
      </c>
      <c r="O6888" s="1">
        <v>2022</v>
      </c>
      <c r="P6888" s="1">
        <v>93040</v>
      </c>
      <c r="Q6888" s="1" t="s">
        <v>25497</v>
      </c>
      <c r="R6888" s="1"/>
      <c r="S6888" s="1" t="s">
        <v>24399</v>
      </c>
      <c r="T6888" s="1" t="s">
        <v>6826</v>
      </c>
      <c r="U6888" s="1"/>
      <c r="V6888" s="1" t="s">
        <v>8245</v>
      </c>
      <c r="W6888" s="1" t="s">
        <v>6828</v>
      </c>
    </row>
    <row r="6889" spans="1:23" x14ac:dyDescent="0.25">
      <c r="A6889" s="1">
        <v>1004743</v>
      </c>
      <c r="B6889" s="5" t="str">
        <f>VLOOKUP(H6889,'FIPS Basin X-walk'!$A$2:$F$3224,6,FALSE)</f>
        <v>Ventura Basin</v>
      </c>
      <c r="C6889" s="1" t="s">
        <v>9066</v>
      </c>
      <c r="D6889" s="1"/>
      <c r="E6889" s="1"/>
      <c r="F6889" s="1" t="s">
        <v>9067</v>
      </c>
      <c r="G6889" s="1" t="s">
        <v>9045</v>
      </c>
      <c r="H6889" s="1">
        <v>6111</v>
      </c>
      <c r="I6889" s="1">
        <v>1004743</v>
      </c>
      <c r="J6889" s="1">
        <v>34.405411000000001</v>
      </c>
      <c r="K6889" s="1">
        <v>-118.99637300000001</v>
      </c>
      <c r="L6889" s="1"/>
      <c r="M6889" s="1" t="s">
        <v>1489</v>
      </c>
      <c r="N6889" s="1" t="s">
        <v>8033</v>
      </c>
      <c r="O6889" s="1">
        <v>2022</v>
      </c>
      <c r="P6889" s="1">
        <v>93060</v>
      </c>
      <c r="Q6889" s="1" t="s">
        <v>9068</v>
      </c>
      <c r="R6889" s="1"/>
      <c r="S6889" s="1" t="s">
        <v>24358</v>
      </c>
      <c r="T6889" s="1" t="s">
        <v>6826</v>
      </c>
      <c r="U6889" s="1"/>
      <c r="V6889" s="1" t="s">
        <v>9069</v>
      </c>
      <c r="W6889" s="1" t="s">
        <v>6826</v>
      </c>
    </row>
    <row r="6890" spans="1:23" x14ac:dyDescent="0.25">
      <c r="A6890" s="1">
        <v>1007816</v>
      </c>
      <c r="B6890" s="5" t="str">
        <f>VLOOKUP(H6890,'FIPS Basin X-walk'!$A$2:$F$3224,6,FALSE)</f>
        <v>Ventura Basin</v>
      </c>
      <c r="C6890" s="1" t="s">
        <v>9063</v>
      </c>
      <c r="D6890" s="1"/>
      <c r="E6890" s="1"/>
      <c r="F6890" s="1" t="s">
        <v>9064</v>
      </c>
      <c r="G6890" s="1" t="s">
        <v>9045</v>
      </c>
      <c r="H6890" s="1">
        <v>6111</v>
      </c>
      <c r="I6890" s="1">
        <v>1007816</v>
      </c>
      <c r="J6890" s="1">
        <v>34.250610000000002</v>
      </c>
      <c r="K6890" s="1">
        <v>-118.824532</v>
      </c>
      <c r="L6890" s="1"/>
      <c r="M6890" s="1" t="s">
        <v>1489</v>
      </c>
      <c r="N6890" s="1" t="s">
        <v>8033</v>
      </c>
      <c r="O6890" s="1">
        <v>2022</v>
      </c>
      <c r="P6890" s="1">
        <v>93065</v>
      </c>
      <c r="Q6890" s="1" t="s">
        <v>9065</v>
      </c>
      <c r="R6890" s="1"/>
      <c r="S6890" s="1" t="s">
        <v>24358</v>
      </c>
      <c r="T6890" s="1" t="s">
        <v>6826</v>
      </c>
      <c r="U6890" s="1"/>
      <c r="V6890" s="1" t="s">
        <v>6878</v>
      </c>
      <c r="W6890" s="1" t="s">
        <v>6826</v>
      </c>
    </row>
    <row r="6891" spans="1:23" x14ac:dyDescent="0.25">
      <c r="A6891" s="1">
        <v>1006768</v>
      </c>
      <c r="B6891" s="5" t="str">
        <f>VLOOKUP(H6891,'FIPS Basin X-walk'!$A$2:$F$3224,6,FALSE)</f>
        <v>Illinois Basin</v>
      </c>
      <c r="C6891" s="1" t="s">
        <v>11367</v>
      </c>
      <c r="D6891" s="1"/>
      <c r="E6891" s="1"/>
      <c r="F6891" s="1" t="s">
        <v>11368</v>
      </c>
      <c r="G6891" s="1" t="s">
        <v>2142</v>
      </c>
      <c r="H6891" s="1">
        <v>17183</v>
      </c>
      <c r="I6891" s="1">
        <v>1006768</v>
      </c>
      <c r="J6891" s="1">
        <v>40.106299999999997</v>
      </c>
      <c r="K6891" s="1">
        <v>-87.653899999999993</v>
      </c>
      <c r="L6891" s="1"/>
      <c r="M6891" s="1" t="s">
        <v>1488</v>
      </c>
      <c r="N6891" s="1" t="s">
        <v>10805</v>
      </c>
      <c r="O6891" s="1">
        <v>2022</v>
      </c>
      <c r="P6891" s="1">
        <v>61833</v>
      </c>
      <c r="Q6891" s="1" t="s">
        <v>11369</v>
      </c>
      <c r="R6891" s="1"/>
      <c r="S6891" s="1" t="s">
        <v>24355</v>
      </c>
      <c r="T6891" s="1" t="s">
        <v>6826</v>
      </c>
      <c r="U6891" s="1"/>
      <c r="V6891" s="1" t="s">
        <v>25761</v>
      </c>
      <c r="W6891" s="1" t="s">
        <v>6828</v>
      </c>
    </row>
    <row r="6892" spans="1:23" x14ac:dyDescent="0.25">
      <c r="A6892" s="1">
        <v>1004026</v>
      </c>
      <c r="B6892" s="5" t="str">
        <f>VLOOKUP(H6892,'FIPS Basin X-walk'!$A$2:$F$3224,6,FALSE)</f>
        <v>Illinois Basin</v>
      </c>
      <c r="C6892" s="1" t="s">
        <v>11358</v>
      </c>
      <c r="D6892" s="1"/>
      <c r="E6892" s="1"/>
      <c r="F6892" s="1" t="s">
        <v>11359</v>
      </c>
      <c r="G6892" s="1" t="s">
        <v>11360</v>
      </c>
      <c r="H6892" s="1">
        <v>17183</v>
      </c>
      <c r="I6892" s="1">
        <v>1004026</v>
      </c>
      <c r="J6892" s="1">
        <v>40.099997999999999</v>
      </c>
      <c r="K6892" s="1">
        <v>-87.599997999999999</v>
      </c>
      <c r="L6892" s="1"/>
      <c r="M6892" s="1" t="s">
        <v>1488</v>
      </c>
      <c r="N6892" s="1" t="s">
        <v>10805</v>
      </c>
      <c r="O6892" s="1">
        <v>2022</v>
      </c>
      <c r="P6892" s="1">
        <v>61832</v>
      </c>
      <c r="Q6892" s="1" t="s">
        <v>11361</v>
      </c>
      <c r="R6892" s="1"/>
      <c r="S6892" s="1" t="s">
        <v>24358</v>
      </c>
      <c r="T6892" s="1" t="s">
        <v>6826</v>
      </c>
      <c r="U6892" s="1"/>
      <c r="V6892" s="1" t="s">
        <v>6952</v>
      </c>
      <c r="W6892" s="1" t="s">
        <v>6826</v>
      </c>
    </row>
    <row r="6893" spans="1:23" x14ac:dyDescent="0.25">
      <c r="A6893" s="1">
        <v>1009616</v>
      </c>
      <c r="B6893" s="5" t="str">
        <f>VLOOKUP(H6893,'FIPS Basin X-walk'!$A$2:$F$3224,6,FALSE)</f>
        <v>Illinois Basin</v>
      </c>
      <c r="C6893" s="1" t="s">
        <v>11362</v>
      </c>
      <c r="D6893" s="1"/>
      <c r="E6893" s="1"/>
      <c r="F6893" s="1" t="s">
        <v>48</v>
      </c>
      <c r="G6893" s="1" t="s">
        <v>11360</v>
      </c>
      <c r="H6893" s="1">
        <v>17183</v>
      </c>
      <c r="I6893" s="1">
        <v>1009616</v>
      </c>
      <c r="J6893" s="1">
        <v>40.108240000000002</v>
      </c>
      <c r="K6893" s="1">
        <v>-87.538219999999995</v>
      </c>
      <c r="L6893" s="1"/>
      <c r="M6893" s="1" t="s">
        <v>1488</v>
      </c>
      <c r="N6893" s="1" t="s">
        <v>10805</v>
      </c>
      <c r="O6893" s="1">
        <v>2022</v>
      </c>
      <c r="P6893" s="1">
        <v>61834</v>
      </c>
      <c r="Q6893" s="1" t="s">
        <v>26116</v>
      </c>
      <c r="R6893" s="1"/>
      <c r="S6893" s="1" t="s">
        <v>24804</v>
      </c>
      <c r="T6893" s="1" t="s">
        <v>6826</v>
      </c>
      <c r="U6893" s="1"/>
      <c r="V6893" s="1" t="s">
        <v>10309</v>
      </c>
      <c r="W6893" s="1" t="s">
        <v>6826</v>
      </c>
    </row>
    <row r="6894" spans="1:23" x14ac:dyDescent="0.25">
      <c r="A6894" s="1">
        <v>1002088</v>
      </c>
      <c r="B6894" s="5" t="str">
        <f>VLOOKUP(H6894,'FIPS Basin X-walk'!$A$2:$F$3224,6,FALSE)</f>
        <v>Illinois Basin</v>
      </c>
      <c r="C6894" s="1" t="s">
        <v>11363</v>
      </c>
      <c r="D6894" s="1"/>
      <c r="E6894" s="1"/>
      <c r="F6894" s="1" t="s">
        <v>11364</v>
      </c>
      <c r="G6894" s="1" t="s">
        <v>11360</v>
      </c>
      <c r="H6894" s="1">
        <v>17183</v>
      </c>
      <c r="I6894" s="1">
        <v>1002088</v>
      </c>
      <c r="J6894" s="1">
        <v>40.442376000000003</v>
      </c>
      <c r="K6894" s="1">
        <v>-87.647368</v>
      </c>
      <c r="L6894" s="1"/>
      <c r="M6894" s="1" t="s">
        <v>1488</v>
      </c>
      <c r="N6894" s="1" t="s">
        <v>10805</v>
      </c>
      <c r="O6894" s="1">
        <v>2022</v>
      </c>
      <c r="P6894" s="1">
        <v>60942</v>
      </c>
      <c r="Q6894" s="1" t="s">
        <v>11365</v>
      </c>
      <c r="R6894" s="1"/>
      <c r="S6894" s="1" t="s">
        <v>24358</v>
      </c>
      <c r="T6894" s="1" t="s">
        <v>6826</v>
      </c>
      <c r="U6894" s="1"/>
      <c r="V6894" s="1" t="s">
        <v>6952</v>
      </c>
      <c r="W6894" s="1" t="s">
        <v>6826</v>
      </c>
    </row>
    <row r="6895" spans="1:23" x14ac:dyDescent="0.25">
      <c r="A6895" s="1">
        <v>1011811</v>
      </c>
      <c r="B6895" s="5" t="str">
        <f>VLOOKUP(H6895,'FIPS Basin X-walk'!$A$2:$F$3224,6,FALSE)</f>
        <v>Gulf Coast Basin (LA, TX)</v>
      </c>
      <c r="C6895" s="1"/>
      <c r="D6895" s="1"/>
      <c r="E6895" s="1"/>
      <c r="F6895" s="1" t="s">
        <v>2208</v>
      </c>
      <c r="G6895" s="1" t="s">
        <v>13668</v>
      </c>
      <c r="H6895" s="1">
        <v>22113</v>
      </c>
      <c r="I6895" s="1">
        <v>1011811</v>
      </c>
      <c r="J6895" s="1">
        <v>29.880800000000001</v>
      </c>
      <c r="K6895" s="1">
        <v>-92.280500000000004</v>
      </c>
      <c r="L6895" s="1"/>
      <c r="M6895" s="1" t="s">
        <v>1483</v>
      </c>
      <c r="N6895" s="1" t="s">
        <v>13028</v>
      </c>
      <c r="O6895" s="1">
        <v>2022</v>
      </c>
      <c r="P6895" s="1">
        <v>70510</v>
      </c>
      <c r="Q6895" s="1" t="s">
        <v>583</v>
      </c>
      <c r="R6895" s="1"/>
      <c r="S6895" s="1" t="s">
        <v>24399</v>
      </c>
      <c r="T6895" s="1" t="s">
        <v>6826</v>
      </c>
      <c r="U6895" s="1"/>
      <c r="V6895" s="1" t="s">
        <v>13670</v>
      </c>
      <c r="W6895" s="1" t="s">
        <v>6826</v>
      </c>
    </row>
    <row r="6896" spans="1:23" x14ac:dyDescent="0.25">
      <c r="A6896" s="1">
        <v>1001805</v>
      </c>
      <c r="B6896" s="5" t="str">
        <f>VLOOKUP(H6896,'FIPS Basin X-walk'!$A$2:$F$3224,6,FALSE)</f>
        <v>Gulf Coast Basin (LA, TX)</v>
      </c>
      <c r="C6896" s="1" t="s">
        <v>13669</v>
      </c>
      <c r="D6896" s="1"/>
      <c r="E6896" s="1"/>
      <c r="F6896" s="1" t="s">
        <v>13667</v>
      </c>
      <c r="G6896" s="1" t="s">
        <v>13668</v>
      </c>
      <c r="H6896" s="1">
        <v>22113</v>
      </c>
      <c r="I6896" s="1">
        <v>1001805</v>
      </c>
      <c r="J6896" s="1">
        <v>29.89734</v>
      </c>
      <c r="K6896" s="1">
        <v>-92.069311999999996</v>
      </c>
      <c r="L6896" s="1"/>
      <c r="M6896" s="1" t="s">
        <v>1483</v>
      </c>
      <c r="N6896" s="1" t="s">
        <v>13028</v>
      </c>
      <c r="O6896" s="1">
        <v>2022</v>
      </c>
      <c r="P6896" s="1">
        <v>70533</v>
      </c>
      <c r="Q6896" s="1" t="s">
        <v>1153</v>
      </c>
      <c r="R6896" s="1"/>
      <c r="S6896" s="1" t="s">
        <v>24399</v>
      </c>
      <c r="T6896" s="1" t="s">
        <v>6826</v>
      </c>
      <c r="U6896" s="1"/>
      <c r="V6896" s="1" t="s">
        <v>24767</v>
      </c>
      <c r="W6896" s="1" t="s">
        <v>6826</v>
      </c>
    </row>
    <row r="6897" spans="1:23" x14ac:dyDescent="0.25">
      <c r="A6897" s="1">
        <v>1004363</v>
      </c>
      <c r="B6897" s="5" t="str">
        <f>VLOOKUP(H6897,'FIPS Basin X-walk'!$A$2:$F$3224,6,FALSE)</f>
        <v>Gulf Coast Basin (LA, TX)</v>
      </c>
      <c r="C6897" s="1" t="s">
        <v>25293</v>
      </c>
      <c r="D6897" s="1"/>
      <c r="E6897" s="1"/>
      <c r="F6897" s="1" t="s">
        <v>13667</v>
      </c>
      <c r="G6897" s="1" t="s">
        <v>13668</v>
      </c>
      <c r="H6897" s="1">
        <v>22113</v>
      </c>
      <c r="I6897" s="1">
        <v>1004363</v>
      </c>
      <c r="J6897" s="1">
        <v>29.897358000000001</v>
      </c>
      <c r="K6897" s="1">
        <v>-92.066750999999996</v>
      </c>
      <c r="L6897" s="1"/>
      <c r="M6897" s="1" t="s">
        <v>1483</v>
      </c>
      <c r="N6897" s="1" t="s">
        <v>13028</v>
      </c>
      <c r="O6897" s="1">
        <v>2022</v>
      </c>
      <c r="P6897" s="1">
        <v>70533</v>
      </c>
      <c r="Q6897" s="1" t="s">
        <v>24054</v>
      </c>
      <c r="R6897" s="1" t="s">
        <v>24399</v>
      </c>
      <c r="S6897" s="1" t="s">
        <v>24435</v>
      </c>
      <c r="T6897" s="1" t="s">
        <v>6826</v>
      </c>
      <c r="U6897" s="1"/>
      <c r="V6897" s="1" t="s">
        <v>13029</v>
      </c>
      <c r="W6897" s="1" t="s">
        <v>6826</v>
      </c>
    </row>
    <row r="6898" spans="1:23" x14ac:dyDescent="0.25">
      <c r="A6898" s="1">
        <v>1001319</v>
      </c>
      <c r="B6898" s="5" t="str">
        <f>VLOOKUP(H6898,'FIPS Basin X-walk'!$A$2:$F$3224,6,FALSE)</f>
        <v>Illinois Basin</v>
      </c>
      <c r="C6898" s="1" t="s">
        <v>11916</v>
      </c>
      <c r="D6898" s="1"/>
      <c r="E6898" s="1"/>
      <c r="F6898" s="1" t="s">
        <v>11909</v>
      </c>
      <c r="G6898" s="1" t="s">
        <v>1831</v>
      </c>
      <c r="H6898" s="1">
        <v>18165</v>
      </c>
      <c r="I6898" s="1">
        <v>1001319</v>
      </c>
      <c r="J6898" s="1">
        <v>39.9208</v>
      </c>
      <c r="K6898" s="1">
        <v>-87.444999999999993</v>
      </c>
      <c r="L6898" s="1"/>
      <c r="M6898" s="1" t="s">
        <v>1499</v>
      </c>
      <c r="N6898" s="1" t="s">
        <v>11457</v>
      </c>
      <c r="O6898" s="1">
        <v>2022</v>
      </c>
      <c r="P6898" s="1">
        <v>47928</v>
      </c>
      <c r="Q6898" s="1" t="s">
        <v>24688</v>
      </c>
      <c r="R6898" s="1"/>
      <c r="S6898" s="1" t="s">
        <v>24355</v>
      </c>
      <c r="T6898" s="1" t="s">
        <v>6826</v>
      </c>
      <c r="U6898" s="1"/>
      <c r="V6898" s="1" t="s">
        <v>11917</v>
      </c>
      <c r="W6898" s="1" t="s">
        <v>6828</v>
      </c>
    </row>
    <row r="6899" spans="1:23" x14ac:dyDescent="0.25">
      <c r="A6899" s="1">
        <v>1001540</v>
      </c>
      <c r="B6899" s="5" t="str">
        <f>VLOOKUP(H6899,'FIPS Basin X-walk'!$A$2:$F$3224,6,FALSE)</f>
        <v>Illinois Basin</v>
      </c>
      <c r="C6899" s="1" t="s">
        <v>11915</v>
      </c>
      <c r="D6899" s="1"/>
      <c r="E6899" s="1" t="s">
        <v>6828</v>
      </c>
      <c r="F6899" s="1" t="s">
        <v>11909</v>
      </c>
      <c r="G6899" s="1" t="s">
        <v>1831</v>
      </c>
      <c r="H6899" s="1">
        <v>18165</v>
      </c>
      <c r="I6899" s="1">
        <v>1001540</v>
      </c>
      <c r="J6899" s="1">
        <v>39.923900000000003</v>
      </c>
      <c r="K6899" s="1">
        <v>-87.427199999999999</v>
      </c>
      <c r="L6899" s="1"/>
      <c r="M6899" s="1" t="s">
        <v>1499</v>
      </c>
      <c r="N6899" s="1" t="s">
        <v>11457</v>
      </c>
      <c r="O6899" s="1">
        <v>2022</v>
      </c>
      <c r="P6899" s="1">
        <v>47900</v>
      </c>
      <c r="Q6899" s="1" t="s">
        <v>1832</v>
      </c>
      <c r="R6899" s="1"/>
      <c r="S6899" s="1" t="s">
        <v>24355</v>
      </c>
      <c r="T6899" s="1" t="s">
        <v>6826</v>
      </c>
      <c r="U6899" s="1"/>
      <c r="V6899" s="1" t="s">
        <v>9621</v>
      </c>
      <c r="W6899" s="1" t="s">
        <v>6828</v>
      </c>
    </row>
    <row r="6900" spans="1:23" x14ac:dyDescent="0.25">
      <c r="A6900" s="1">
        <v>1007266</v>
      </c>
      <c r="B6900" s="5" t="str">
        <f>VLOOKUP(H6900,'FIPS Basin X-walk'!$A$2:$F$3224,6,FALSE)</f>
        <v>Illinois Basin</v>
      </c>
      <c r="C6900" s="1" t="s">
        <v>11908</v>
      </c>
      <c r="D6900" s="1"/>
      <c r="E6900" s="1"/>
      <c r="F6900" s="1" t="s">
        <v>11909</v>
      </c>
      <c r="G6900" s="1" t="s">
        <v>11910</v>
      </c>
      <c r="H6900" s="1">
        <v>18165</v>
      </c>
      <c r="I6900" s="1">
        <v>1007266</v>
      </c>
      <c r="J6900" s="1">
        <v>39.908166999999999</v>
      </c>
      <c r="K6900" s="1">
        <v>-87.415361000000004</v>
      </c>
      <c r="L6900" s="1"/>
      <c r="M6900" s="1" t="s">
        <v>1499</v>
      </c>
      <c r="N6900" s="1" t="s">
        <v>11457</v>
      </c>
      <c r="O6900" s="1">
        <v>2022</v>
      </c>
      <c r="P6900" s="1">
        <v>47928</v>
      </c>
      <c r="Q6900" s="1" t="s">
        <v>11911</v>
      </c>
      <c r="R6900" s="1"/>
      <c r="S6900" s="1" t="s">
        <v>24385</v>
      </c>
      <c r="T6900" s="1" t="s">
        <v>6826</v>
      </c>
      <c r="U6900" s="1"/>
      <c r="V6900" s="1" t="s">
        <v>6836</v>
      </c>
      <c r="W6900" s="1" t="s">
        <v>6826</v>
      </c>
    </row>
    <row r="6901" spans="1:23" x14ac:dyDescent="0.25">
      <c r="A6901" s="1">
        <v>1002020</v>
      </c>
      <c r="B6901" s="5" t="str">
        <f>VLOOKUP(H6901,'FIPS Basin X-walk'!$A$2:$F$3224,6,FALSE)</f>
        <v>Illinois Basin</v>
      </c>
      <c r="C6901" s="1" t="s">
        <v>11912</v>
      </c>
      <c r="D6901" s="1"/>
      <c r="E6901" s="1"/>
      <c r="F6901" s="1" t="s">
        <v>10935</v>
      </c>
      <c r="G6901" s="1" t="s">
        <v>11910</v>
      </c>
      <c r="H6901" s="1">
        <v>18165</v>
      </c>
      <c r="I6901" s="1">
        <v>1002020</v>
      </c>
      <c r="J6901" s="1">
        <v>39.734316</v>
      </c>
      <c r="K6901" s="1">
        <v>-87.393043000000006</v>
      </c>
      <c r="L6901" s="1"/>
      <c r="M6901" s="1" t="s">
        <v>1499</v>
      </c>
      <c r="N6901" s="1" t="s">
        <v>11457</v>
      </c>
      <c r="O6901" s="1">
        <v>2022</v>
      </c>
      <c r="P6901" s="1">
        <v>47842</v>
      </c>
      <c r="Q6901" s="1" t="s">
        <v>11913</v>
      </c>
      <c r="R6901" s="1" t="s">
        <v>24757</v>
      </c>
      <c r="S6901" s="1" t="s">
        <v>24758</v>
      </c>
      <c r="T6901" s="1" t="s">
        <v>6826</v>
      </c>
      <c r="U6901" s="1"/>
      <c r="V6901" s="1" t="s">
        <v>11914</v>
      </c>
      <c r="W6901" s="1" t="s">
        <v>6826</v>
      </c>
    </row>
    <row r="6902" spans="1:23" x14ac:dyDescent="0.25">
      <c r="A6902" s="1">
        <v>1010610</v>
      </c>
      <c r="B6902" s="5" t="str">
        <f>VLOOKUP(H6902,'FIPS Basin X-walk'!$A$2:$F$3224,6,FALSE)</f>
        <v>Cherokee Basin</v>
      </c>
      <c r="C6902" s="1" t="s">
        <v>15720</v>
      </c>
      <c r="D6902" s="1"/>
      <c r="E6902" s="1"/>
      <c r="F6902" s="1" t="s">
        <v>15721</v>
      </c>
      <c r="G6902" s="1" t="s">
        <v>15718</v>
      </c>
      <c r="H6902" s="1">
        <v>29217</v>
      </c>
      <c r="I6902" s="1">
        <v>1010610</v>
      </c>
      <c r="J6902" s="1">
        <v>37.807250000000003</v>
      </c>
      <c r="K6902" s="1">
        <v>-94.585301000000001</v>
      </c>
      <c r="L6902" s="1" t="s">
        <v>24367</v>
      </c>
      <c r="M6902" s="1" t="s">
        <v>1560</v>
      </c>
      <c r="N6902" s="1" t="s">
        <v>15447</v>
      </c>
      <c r="O6902" s="1">
        <v>2022</v>
      </c>
      <c r="P6902" s="1">
        <v>64741</v>
      </c>
      <c r="Q6902" s="1" t="s">
        <v>15722</v>
      </c>
      <c r="R6902" s="1"/>
      <c r="S6902" s="1" t="s">
        <v>24377</v>
      </c>
      <c r="T6902" s="1" t="s">
        <v>6826</v>
      </c>
      <c r="U6902" s="1"/>
      <c r="V6902" s="1" t="s">
        <v>10435</v>
      </c>
      <c r="W6902" s="1" t="s">
        <v>6826</v>
      </c>
    </row>
    <row r="6903" spans="1:23" x14ac:dyDescent="0.25">
      <c r="A6903" s="1">
        <v>1004804</v>
      </c>
      <c r="B6903" s="5" t="str">
        <f>VLOOKUP(H6903,'FIPS Basin X-walk'!$A$2:$F$3224,6,FALSE)</f>
        <v>Cherokee Basin</v>
      </c>
      <c r="C6903" s="1" t="s">
        <v>15717</v>
      </c>
      <c r="D6903" s="1"/>
      <c r="E6903" s="1"/>
      <c r="F6903" s="1" t="s">
        <v>12314</v>
      </c>
      <c r="G6903" s="1" t="s">
        <v>15718</v>
      </c>
      <c r="H6903" s="1">
        <v>29217</v>
      </c>
      <c r="I6903" s="1">
        <v>1004804</v>
      </c>
      <c r="J6903" s="1">
        <v>37.834476000000002</v>
      </c>
      <c r="K6903" s="1">
        <v>-94.330624999999998</v>
      </c>
      <c r="L6903" s="1"/>
      <c r="M6903" s="1" t="s">
        <v>1560</v>
      </c>
      <c r="N6903" s="1" t="s">
        <v>15447</v>
      </c>
      <c r="O6903" s="1">
        <v>2022</v>
      </c>
      <c r="P6903" s="1">
        <v>64772</v>
      </c>
      <c r="Q6903" s="1" t="s">
        <v>15719</v>
      </c>
      <c r="R6903" s="1"/>
      <c r="S6903" s="1" t="s">
        <v>24479</v>
      </c>
      <c r="T6903" s="1" t="s">
        <v>6826</v>
      </c>
      <c r="U6903" s="1"/>
      <c r="V6903" s="1" t="s">
        <v>7094</v>
      </c>
      <c r="W6903" s="1" t="s">
        <v>6828</v>
      </c>
    </row>
    <row r="6904" spans="1:23" x14ac:dyDescent="0.25">
      <c r="A6904" s="1">
        <v>1000924</v>
      </c>
      <c r="B6904" s="5" t="str">
        <f>VLOOKUP(H6904,'FIPS Basin X-walk'!$A$2:$F$3224,6,FALSE)</f>
        <v>Gulf Coast Basin (LA, TX)</v>
      </c>
      <c r="C6904" s="1" t="s">
        <v>21857</v>
      </c>
      <c r="D6904" s="1"/>
      <c r="E6904" s="1"/>
      <c r="F6904" s="1" t="s">
        <v>21855</v>
      </c>
      <c r="G6904" s="1" t="s">
        <v>1510</v>
      </c>
      <c r="H6904" s="1">
        <v>48469</v>
      </c>
      <c r="I6904" s="1">
        <v>1000924</v>
      </c>
      <c r="J6904" s="1">
        <v>28.7883</v>
      </c>
      <c r="K6904" s="1">
        <v>-97.01</v>
      </c>
      <c r="L6904" s="1"/>
      <c r="M6904" s="1" t="s">
        <v>1485</v>
      </c>
      <c r="N6904" s="1" t="s">
        <v>9148</v>
      </c>
      <c r="O6904" s="1">
        <v>2022</v>
      </c>
      <c r="P6904" s="1">
        <v>77901</v>
      </c>
      <c r="Q6904" s="1" t="s">
        <v>21858</v>
      </c>
      <c r="R6904" s="1"/>
      <c r="S6904" s="1" t="s">
        <v>24355</v>
      </c>
      <c r="T6904" s="1" t="s">
        <v>6826</v>
      </c>
      <c r="U6904" s="1"/>
      <c r="V6904" s="1" t="s">
        <v>10974</v>
      </c>
      <c r="W6904" s="1" t="s">
        <v>6828</v>
      </c>
    </row>
    <row r="6905" spans="1:23" x14ac:dyDescent="0.25">
      <c r="A6905" s="1">
        <v>1007802</v>
      </c>
      <c r="B6905" s="5" t="str">
        <f>VLOOKUP(H6905,'FIPS Basin X-walk'!$A$2:$F$3224,6,FALSE)</f>
        <v>Gulf Coast Basin (LA, TX)</v>
      </c>
      <c r="C6905" s="1" t="s">
        <v>21852</v>
      </c>
      <c r="D6905" s="1"/>
      <c r="E6905" s="1"/>
      <c r="F6905" s="1" t="s">
        <v>14922</v>
      </c>
      <c r="G6905" s="1" t="s">
        <v>21850</v>
      </c>
      <c r="H6905" s="1">
        <v>48469</v>
      </c>
      <c r="I6905" s="1">
        <v>1007802</v>
      </c>
      <c r="J6905" s="1">
        <v>28.6934</v>
      </c>
      <c r="K6905" s="1">
        <v>-96.906700000000001</v>
      </c>
      <c r="L6905" s="1"/>
      <c r="M6905" s="1" t="s">
        <v>1485</v>
      </c>
      <c r="N6905" s="1" t="s">
        <v>9148</v>
      </c>
      <c r="O6905" s="1">
        <v>2022</v>
      </c>
      <c r="P6905" s="1">
        <v>77951</v>
      </c>
      <c r="Q6905" s="1" t="s">
        <v>21853</v>
      </c>
      <c r="R6905" s="1"/>
      <c r="S6905" s="1" t="s">
        <v>24358</v>
      </c>
      <c r="T6905" s="1" t="s">
        <v>6826</v>
      </c>
      <c r="U6905" s="1"/>
      <c r="V6905" s="1" t="s">
        <v>6952</v>
      </c>
      <c r="W6905" s="1" t="s">
        <v>6826</v>
      </c>
    </row>
    <row r="6906" spans="1:23" x14ac:dyDescent="0.25">
      <c r="A6906" s="1">
        <v>1003190</v>
      </c>
      <c r="B6906" s="5" t="str">
        <f>VLOOKUP(H6906,'FIPS Basin X-walk'!$A$2:$F$3224,6,FALSE)</f>
        <v>Gulf Coast Basin (LA, TX)</v>
      </c>
      <c r="C6906" s="1" t="s">
        <v>21859</v>
      </c>
      <c r="D6906" s="1"/>
      <c r="E6906" s="1"/>
      <c r="F6906" s="1" t="s">
        <v>21860</v>
      </c>
      <c r="G6906" s="1" t="s">
        <v>21850</v>
      </c>
      <c r="H6906" s="1">
        <v>48469</v>
      </c>
      <c r="I6906" s="1">
        <v>1003190</v>
      </c>
      <c r="J6906" s="1">
        <v>28.8947</v>
      </c>
      <c r="K6906" s="1">
        <v>-97.134699999999995</v>
      </c>
      <c r="L6906" s="1"/>
      <c r="M6906" s="1" t="s">
        <v>1485</v>
      </c>
      <c r="N6906" s="1" t="s">
        <v>9148</v>
      </c>
      <c r="O6906" s="1">
        <v>2022</v>
      </c>
      <c r="P6906" s="1">
        <v>77976</v>
      </c>
      <c r="Q6906" s="1" t="s">
        <v>21861</v>
      </c>
      <c r="R6906" s="1"/>
      <c r="S6906" s="1" t="s">
        <v>24355</v>
      </c>
      <c r="T6906" s="1" t="s">
        <v>6826</v>
      </c>
      <c r="U6906" s="1"/>
      <c r="V6906" s="1" t="s">
        <v>20788</v>
      </c>
      <c r="W6906" s="1" t="s">
        <v>6828</v>
      </c>
    </row>
    <row r="6907" spans="1:23" x14ac:dyDescent="0.25">
      <c r="A6907" s="1">
        <v>1001781</v>
      </c>
      <c r="B6907" s="5" t="str">
        <f>VLOOKUP(H6907,'FIPS Basin X-walk'!$A$2:$F$3224,6,FALSE)</f>
        <v>Gulf Coast Basin (LA, TX)</v>
      </c>
      <c r="C6907" s="1" t="s">
        <v>21854</v>
      </c>
      <c r="D6907" s="1"/>
      <c r="E6907" s="1"/>
      <c r="F6907" s="1" t="s">
        <v>21855</v>
      </c>
      <c r="G6907" s="1" t="s">
        <v>21850</v>
      </c>
      <c r="H6907" s="1">
        <v>48469</v>
      </c>
      <c r="I6907" s="1">
        <v>1001781</v>
      </c>
      <c r="J6907" s="1">
        <v>28.688739999999999</v>
      </c>
      <c r="K6907" s="1">
        <v>-96.941990000000004</v>
      </c>
      <c r="L6907" s="1"/>
      <c r="M6907" s="1" t="s">
        <v>1485</v>
      </c>
      <c r="N6907" s="1" t="s">
        <v>9148</v>
      </c>
      <c r="O6907" s="1">
        <v>2022</v>
      </c>
      <c r="P6907" s="1">
        <v>77905</v>
      </c>
      <c r="Q6907" s="1" t="s">
        <v>21856</v>
      </c>
      <c r="R6907" s="1"/>
      <c r="S6907" s="1" t="s">
        <v>24367</v>
      </c>
      <c r="T6907" s="1" t="s">
        <v>6828</v>
      </c>
      <c r="U6907" s="1"/>
      <c r="V6907" s="1" t="s">
        <v>6889</v>
      </c>
      <c r="W6907" s="1" t="s">
        <v>6828</v>
      </c>
    </row>
    <row r="6908" spans="1:23" x14ac:dyDescent="0.25">
      <c r="A6908" s="1">
        <v>1012474</v>
      </c>
      <c r="B6908" s="5" t="str">
        <f>VLOOKUP(H6908,'FIPS Basin X-walk'!$A$2:$F$3224,6,FALSE)</f>
        <v>Gulf Coast Basin (LA, TX)</v>
      </c>
      <c r="C6908" s="1" t="s">
        <v>21851</v>
      </c>
      <c r="D6908" s="1"/>
      <c r="E6908" s="1"/>
      <c r="F6908" s="1" t="s">
        <v>1510</v>
      </c>
      <c r="G6908" s="1" t="s">
        <v>21850</v>
      </c>
      <c r="H6908" s="1">
        <v>48469</v>
      </c>
      <c r="I6908" s="1">
        <v>1012474</v>
      </c>
      <c r="J6908" s="1">
        <v>28.698090000000001</v>
      </c>
      <c r="K6908" s="1">
        <v>-96.945449999999994</v>
      </c>
      <c r="L6908" s="1"/>
      <c r="M6908" s="1" t="s">
        <v>1485</v>
      </c>
      <c r="N6908" s="1" t="s">
        <v>9148</v>
      </c>
      <c r="O6908" s="1">
        <v>2022</v>
      </c>
      <c r="P6908" s="1">
        <v>77905</v>
      </c>
      <c r="Q6908" s="1" t="s">
        <v>1263</v>
      </c>
      <c r="R6908" s="1"/>
      <c r="S6908" s="1" t="s">
        <v>24435</v>
      </c>
      <c r="T6908" s="1" t="s">
        <v>6826</v>
      </c>
      <c r="U6908" s="1"/>
      <c r="V6908" s="1" t="s">
        <v>7090</v>
      </c>
      <c r="W6908" s="1" t="s">
        <v>6826</v>
      </c>
    </row>
    <row r="6909" spans="1:23" x14ac:dyDescent="0.25">
      <c r="A6909" s="1">
        <v>1013536</v>
      </c>
      <c r="B6909" s="5" t="str">
        <f>VLOOKUP(H6909,'FIPS Basin X-walk'!$A$2:$F$3224,6,FALSE)</f>
        <v>Gulf Coast Basin (LA, TX)</v>
      </c>
      <c r="C6909" s="1"/>
      <c r="D6909" s="1"/>
      <c r="E6909" s="1"/>
      <c r="F6909" s="1" t="s">
        <v>1510</v>
      </c>
      <c r="G6909" s="1" t="s">
        <v>21850</v>
      </c>
      <c r="H6909" s="1">
        <v>48469</v>
      </c>
      <c r="I6909" s="1">
        <v>1013536</v>
      </c>
      <c r="J6909" s="1">
        <v>28.704599999999999</v>
      </c>
      <c r="K6909" s="1">
        <v>-96.930700000000002</v>
      </c>
      <c r="L6909" s="1"/>
      <c r="M6909" s="1" t="s">
        <v>1485</v>
      </c>
      <c r="N6909" s="1" t="s">
        <v>9148</v>
      </c>
      <c r="O6909" s="1">
        <v>2022</v>
      </c>
      <c r="P6909" s="1">
        <v>77095</v>
      </c>
      <c r="Q6909" s="1" t="s">
        <v>456</v>
      </c>
      <c r="R6909" s="1"/>
      <c r="S6909" s="1" t="s">
        <v>24435</v>
      </c>
      <c r="T6909" s="1" t="s">
        <v>6826</v>
      </c>
      <c r="U6909" s="1"/>
      <c r="V6909" s="1" t="s">
        <v>6881</v>
      </c>
      <c r="W6909" s="1" t="s">
        <v>6826</v>
      </c>
    </row>
    <row r="6910" spans="1:23" x14ac:dyDescent="0.25">
      <c r="A6910" s="1">
        <v>1013540</v>
      </c>
      <c r="B6910" s="5" t="str">
        <f>VLOOKUP(H6910,'FIPS Basin X-walk'!$A$2:$F$3224,6,FALSE)</f>
        <v>Gulf Coast Basin (LA, TX)</v>
      </c>
      <c r="C6910" s="1" t="s">
        <v>21849</v>
      </c>
      <c r="D6910" s="1"/>
      <c r="E6910" s="1"/>
      <c r="F6910" s="1" t="s">
        <v>1510</v>
      </c>
      <c r="G6910" s="1" t="s">
        <v>21850</v>
      </c>
      <c r="H6910" s="1">
        <v>48469</v>
      </c>
      <c r="I6910" s="1">
        <v>1013540</v>
      </c>
      <c r="J6910" s="1">
        <v>28.7883</v>
      </c>
      <c r="K6910" s="1">
        <v>-97.01</v>
      </c>
      <c r="L6910" s="1"/>
      <c r="M6910" s="1" t="s">
        <v>1485</v>
      </c>
      <c r="N6910" s="1" t="s">
        <v>9148</v>
      </c>
      <c r="O6910" s="1">
        <v>2022</v>
      </c>
      <c r="P6910" s="1">
        <v>77901</v>
      </c>
      <c r="Q6910" s="1" t="s">
        <v>26694</v>
      </c>
      <c r="R6910" s="1"/>
      <c r="S6910" s="1" t="s">
        <v>24355</v>
      </c>
      <c r="T6910" s="1" t="s">
        <v>6826</v>
      </c>
      <c r="U6910" s="1"/>
      <c r="V6910" s="1" t="s">
        <v>26695</v>
      </c>
      <c r="W6910" s="1" t="s">
        <v>6828</v>
      </c>
    </row>
    <row r="6911" spans="1:23" x14ac:dyDescent="0.25">
      <c r="A6911" s="1">
        <v>1013541</v>
      </c>
      <c r="B6911" s="5" t="str">
        <f>VLOOKUP(H6911,'FIPS Basin X-walk'!$A$2:$F$3224,6,FALSE)</f>
        <v>Gulf Coast Basin (LA, TX)</v>
      </c>
      <c r="C6911" s="1" t="s">
        <v>26696</v>
      </c>
      <c r="D6911" s="1"/>
      <c r="E6911" s="1"/>
      <c r="F6911" s="1" t="s">
        <v>1510</v>
      </c>
      <c r="G6911" s="1" t="s">
        <v>21850</v>
      </c>
      <c r="H6911" s="1">
        <v>48469</v>
      </c>
      <c r="I6911" s="1">
        <v>1013541</v>
      </c>
      <c r="J6911" s="1">
        <v>28.696406</v>
      </c>
      <c r="K6911" s="1">
        <v>-96.944834999999998</v>
      </c>
      <c r="L6911" s="1"/>
      <c r="M6911" s="1" t="s">
        <v>1485</v>
      </c>
      <c r="N6911" s="1" t="s">
        <v>9148</v>
      </c>
      <c r="O6911" s="1">
        <v>2022</v>
      </c>
      <c r="P6911" s="1">
        <v>77905</v>
      </c>
      <c r="Q6911" s="1" t="s">
        <v>26697</v>
      </c>
      <c r="R6911" s="1"/>
      <c r="S6911" s="1" t="s">
        <v>24355</v>
      </c>
      <c r="T6911" s="1" t="s">
        <v>6826</v>
      </c>
      <c r="U6911" s="1"/>
      <c r="V6911" s="1" t="s">
        <v>26695</v>
      </c>
      <c r="W6911" s="1" t="s">
        <v>6828</v>
      </c>
    </row>
    <row r="6912" spans="1:23" x14ac:dyDescent="0.25">
      <c r="A6912" s="1">
        <v>1014329</v>
      </c>
      <c r="B6912" s="5" t="str">
        <f>VLOOKUP(H6912,'FIPS Basin X-walk'!$A$2:$F$3224,6,FALSE)</f>
        <v>Gulf Coast Basin (LA, TX)</v>
      </c>
      <c r="C6912" s="1" t="s">
        <v>27002</v>
      </c>
      <c r="D6912" s="1"/>
      <c r="E6912" s="1"/>
      <c r="F6912" s="1" t="s">
        <v>1510</v>
      </c>
      <c r="G6912" s="1" t="s">
        <v>21850</v>
      </c>
      <c r="H6912" s="1">
        <v>48469</v>
      </c>
      <c r="I6912" s="1">
        <v>1014329</v>
      </c>
      <c r="J6912" s="1">
        <v>28.697105000000001</v>
      </c>
      <c r="K6912" s="1">
        <v>-96.945091000000005</v>
      </c>
      <c r="L6912" s="1"/>
      <c r="M6912" s="1" t="s">
        <v>1485</v>
      </c>
      <c r="N6912" s="1" t="s">
        <v>9148</v>
      </c>
      <c r="O6912" s="1">
        <v>2022</v>
      </c>
      <c r="P6912" s="1">
        <v>77905</v>
      </c>
      <c r="Q6912" s="1" t="s">
        <v>27003</v>
      </c>
      <c r="R6912" s="1"/>
      <c r="S6912" s="1" t="s">
        <v>24355</v>
      </c>
      <c r="T6912" s="1" t="s">
        <v>6826</v>
      </c>
      <c r="U6912" s="1"/>
      <c r="V6912" s="1" t="s">
        <v>10974</v>
      </c>
      <c r="W6912" s="1" t="s">
        <v>6828</v>
      </c>
    </row>
    <row r="6913" spans="1:23" x14ac:dyDescent="0.25">
      <c r="A6913" s="1">
        <v>1000799</v>
      </c>
      <c r="B6913" s="5" t="str">
        <f>VLOOKUP(H6913,'FIPS Basin X-walk'!$A$2:$F$3224,6,FALSE)</f>
        <v>Illinois Basin</v>
      </c>
      <c r="C6913" s="1" t="s">
        <v>11925</v>
      </c>
      <c r="D6913" s="1"/>
      <c r="E6913" s="1"/>
      <c r="F6913" s="1" t="s">
        <v>11926</v>
      </c>
      <c r="G6913" s="1" t="s">
        <v>2053</v>
      </c>
      <c r="H6913" s="1">
        <v>18167</v>
      </c>
      <c r="I6913" s="1">
        <v>1000799</v>
      </c>
      <c r="J6913" s="1">
        <v>39.392200000000003</v>
      </c>
      <c r="K6913" s="1">
        <v>-87.510300000000001</v>
      </c>
      <c r="L6913" s="1"/>
      <c r="M6913" s="1" t="s">
        <v>1499</v>
      </c>
      <c r="N6913" s="1" t="s">
        <v>11457</v>
      </c>
      <c r="O6913" s="1">
        <v>2022</v>
      </c>
      <c r="P6913" s="1">
        <v>47885</v>
      </c>
      <c r="Q6913" s="1" t="s">
        <v>11927</v>
      </c>
      <c r="R6913" s="1"/>
      <c r="S6913" s="1" t="s">
        <v>24355</v>
      </c>
      <c r="T6913" s="1" t="s">
        <v>6826</v>
      </c>
      <c r="U6913" s="1"/>
      <c r="V6913" s="1" t="s">
        <v>11621</v>
      </c>
      <c r="W6913" s="1" t="s">
        <v>6828</v>
      </c>
    </row>
    <row r="6914" spans="1:23" x14ac:dyDescent="0.25">
      <c r="A6914" s="1">
        <v>1004476</v>
      </c>
      <c r="B6914" s="5" t="str">
        <f>VLOOKUP(H6914,'FIPS Basin X-walk'!$A$2:$F$3224,6,FALSE)</f>
        <v>Illinois Basin</v>
      </c>
      <c r="C6914" s="1" t="s">
        <v>11922</v>
      </c>
      <c r="D6914" s="1"/>
      <c r="E6914" s="1"/>
      <c r="F6914" s="1" t="s">
        <v>11923</v>
      </c>
      <c r="G6914" s="1" t="s">
        <v>11920</v>
      </c>
      <c r="H6914" s="1">
        <v>18167</v>
      </c>
      <c r="I6914" s="1">
        <v>1004476</v>
      </c>
      <c r="J6914" s="1">
        <v>39.310085999999998</v>
      </c>
      <c r="K6914" s="1">
        <v>-87.339916000000002</v>
      </c>
      <c r="L6914" s="1"/>
      <c r="M6914" s="1" t="s">
        <v>1499</v>
      </c>
      <c r="N6914" s="1" t="s">
        <v>11457</v>
      </c>
      <c r="O6914" s="1">
        <v>2022</v>
      </c>
      <c r="P6914" s="1">
        <v>47866</v>
      </c>
      <c r="Q6914" s="1" t="s">
        <v>11924</v>
      </c>
      <c r="R6914" s="1"/>
      <c r="S6914" s="1" t="s">
        <v>24358</v>
      </c>
      <c r="T6914" s="1" t="s">
        <v>6826</v>
      </c>
      <c r="U6914" s="1"/>
      <c r="V6914" s="1" t="s">
        <v>6952</v>
      </c>
      <c r="W6914" s="1" t="s">
        <v>6826</v>
      </c>
    </row>
    <row r="6915" spans="1:23" x14ac:dyDescent="0.25">
      <c r="A6915" s="1">
        <v>1003059</v>
      </c>
      <c r="B6915" s="5" t="str">
        <f>VLOOKUP(H6915,'FIPS Basin X-walk'!$A$2:$F$3224,6,FALSE)</f>
        <v>Illinois Basin</v>
      </c>
      <c r="C6915" s="1" t="s">
        <v>11918</v>
      </c>
      <c r="D6915" s="1"/>
      <c r="E6915" s="1"/>
      <c r="F6915" s="1" t="s">
        <v>11919</v>
      </c>
      <c r="G6915" s="1" t="s">
        <v>11920</v>
      </c>
      <c r="H6915" s="1">
        <v>18167</v>
      </c>
      <c r="I6915" s="1">
        <v>1003059</v>
      </c>
      <c r="J6915" s="1">
        <v>39.344389999999997</v>
      </c>
      <c r="K6915" s="1">
        <v>-87.421210000000002</v>
      </c>
      <c r="L6915" s="1"/>
      <c r="M6915" s="1" t="s">
        <v>1499</v>
      </c>
      <c r="N6915" s="1" t="s">
        <v>11457</v>
      </c>
      <c r="O6915" s="1">
        <v>2022</v>
      </c>
      <c r="P6915" s="1">
        <v>47802</v>
      </c>
      <c r="Q6915" s="1" t="s">
        <v>11921</v>
      </c>
      <c r="R6915" s="1"/>
      <c r="S6915" s="1" t="s">
        <v>24729</v>
      </c>
      <c r="T6915" s="1" t="s">
        <v>6826</v>
      </c>
      <c r="U6915" s="1"/>
      <c r="V6915" s="1" t="s">
        <v>11466</v>
      </c>
      <c r="W6915" s="1" t="s">
        <v>6826</v>
      </c>
    </row>
    <row r="6916" spans="1:23" x14ac:dyDescent="0.25">
      <c r="A6916" s="1">
        <v>1012853</v>
      </c>
      <c r="B6916" s="5" t="str">
        <f>VLOOKUP(H6916,'FIPS Basin X-walk'!$A$2:$F$3224,6,FALSE)</f>
        <v>Illinois Basin</v>
      </c>
      <c r="C6916" s="1" t="s">
        <v>11928</v>
      </c>
      <c r="D6916" s="1"/>
      <c r="E6916" s="1"/>
      <c r="F6916" s="1" t="s">
        <v>11929</v>
      </c>
      <c r="G6916" s="1" t="s">
        <v>11920</v>
      </c>
      <c r="H6916" s="1">
        <v>18167</v>
      </c>
      <c r="I6916" s="1">
        <v>1012853</v>
      </c>
      <c r="J6916" s="1">
        <v>39.53</v>
      </c>
      <c r="K6916" s="1">
        <v>-87.424700000000001</v>
      </c>
      <c r="L6916" s="1"/>
      <c r="M6916" s="1" t="s">
        <v>1499</v>
      </c>
      <c r="N6916" s="1" t="s">
        <v>11457</v>
      </c>
      <c r="O6916" s="1">
        <v>2022</v>
      </c>
      <c r="P6916" s="1">
        <v>47885</v>
      </c>
      <c r="Q6916" s="1" t="s">
        <v>11930</v>
      </c>
      <c r="R6916" s="1"/>
      <c r="S6916" s="1" t="s">
        <v>24355</v>
      </c>
      <c r="T6916" s="1" t="s">
        <v>6826</v>
      </c>
      <c r="U6916" s="1"/>
      <c r="V6916" s="1" t="s">
        <v>11931</v>
      </c>
      <c r="W6916" s="1" t="s">
        <v>6828</v>
      </c>
    </row>
    <row r="6917" spans="1:23" x14ac:dyDescent="0.25">
      <c r="A6917" s="1">
        <v>1000808</v>
      </c>
      <c r="B6917" s="5" t="str">
        <f>VLOOKUP(H6917,'FIPS Basin X-walk'!$A$2:$F$3224,6,FALSE)</f>
        <v>Appalachian Basin</v>
      </c>
      <c r="C6917" s="1" t="s">
        <v>18274</v>
      </c>
      <c r="D6917" s="1"/>
      <c r="E6917" s="1"/>
      <c r="F6917" s="1" t="s">
        <v>18275</v>
      </c>
      <c r="G6917" s="1" t="s">
        <v>1706</v>
      </c>
      <c r="H6917" s="1">
        <v>39163</v>
      </c>
      <c r="I6917" s="1">
        <v>1000808</v>
      </c>
      <c r="J6917" s="1">
        <v>39.0839</v>
      </c>
      <c r="K6917" s="1">
        <v>-82.332800000000006</v>
      </c>
      <c r="L6917" s="1"/>
      <c r="M6917" s="1" t="s">
        <v>1542</v>
      </c>
      <c r="N6917" s="1" t="s">
        <v>17708</v>
      </c>
      <c r="O6917" s="1">
        <v>2022</v>
      </c>
      <c r="P6917" s="1">
        <v>45695</v>
      </c>
      <c r="Q6917" s="1" t="s">
        <v>18276</v>
      </c>
      <c r="R6917" s="1"/>
      <c r="S6917" s="1" t="s">
        <v>24355</v>
      </c>
      <c r="T6917" s="1" t="s">
        <v>6826</v>
      </c>
      <c r="U6917" s="1"/>
      <c r="V6917" s="1" t="s">
        <v>24403</v>
      </c>
      <c r="W6917" s="1" t="s">
        <v>6828</v>
      </c>
    </row>
    <row r="6918" spans="1:23" x14ac:dyDescent="0.25">
      <c r="A6918" s="1">
        <v>1001014</v>
      </c>
      <c r="B6918" s="5" t="str">
        <f>VLOOKUP(H6918,'FIPS Basin X-walk'!$A$2:$F$3224,6,FALSE)</f>
        <v>Florida Platform</v>
      </c>
      <c r="C6918" s="1" t="s">
        <v>10111</v>
      </c>
      <c r="D6918" s="1"/>
      <c r="E6918" s="1"/>
      <c r="F6918" s="1" t="s">
        <v>10112</v>
      </c>
      <c r="G6918" s="1" t="s">
        <v>1880</v>
      </c>
      <c r="H6918" s="1">
        <v>12127</v>
      </c>
      <c r="I6918" s="1">
        <v>1001014</v>
      </c>
      <c r="J6918" s="1">
        <v>28.904699999999998</v>
      </c>
      <c r="K6918" s="1">
        <v>-81.331900000000005</v>
      </c>
      <c r="L6918" s="1"/>
      <c r="M6918" s="1" t="s">
        <v>1506</v>
      </c>
      <c r="N6918" s="1" t="s">
        <v>9619</v>
      </c>
      <c r="O6918" s="1">
        <v>2022</v>
      </c>
      <c r="P6918" s="1">
        <v>32713</v>
      </c>
      <c r="Q6918" s="1" t="s">
        <v>10113</v>
      </c>
      <c r="R6918" s="1"/>
      <c r="S6918" s="1" t="s">
        <v>24355</v>
      </c>
      <c r="T6918" s="1" t="s">
        <v>6826</v>
      </c>
      <c r="U6918" s="1"/>
      <c r="V6918" s="1" t="s">
        <v>9621</v>
      </c>
      <c r="W6918" s="1" t="s">
        <v>6828</v>
      </c>
    </row>
    <row r="6919" spans="1:23" x14ac:dyDescent="0.25">
      <c r="A6919" s="1">
        <v>1006802</v>
      </c>
      <c r="B6919" s="5" t="str">
        <f>VLOOKUP(H6919,'FIPS Basin X-walk'!$A$2:$F$3224,6,FALSE)</f>
        <v>Florida Platform</v>
      </c>
      <c r="C6919" s="1" t="s">
        <v>10114</v>
      </c>
      <c r="D6919" s="1"/>
      <c r="E6919" s="1"/>
      <c r="F6919" s="1" t="s">
        <v>10112</v>
      </c>
      <c r="G6919" s="1" t="s">
        <v>1880</v>
      </c>
      <c r="H6919" s="1">
        <v>12127</v>
      </c>
      <c r="I6919" s="1">
        <v>1006802</v>
      </c>
      <c r="J6919" s="1">
        <v>28.841899999999999</v>
      </c>
      <c r="K6919" s="1">
        <v>-81.325599999999994</v>
      </c>
      <c r="L6919" s="1"/>
      <c r="M6919" s="1" t="s">
        <v>1506</v>
      </c>
      <c r="N6919" s="1" t="s">
        <v>9619</v>
      </c>
      <c r="O6919" s="1">
        <v>2022</v>
      </c>
      <c r="P6919" s="1">
        <v>32713</v>
      </c>
      <c r="Q6919" s="1" t="s">
        <v>10115</v>
      </c>
      <c r="R6919" s="1"/>
      <c r="S6919" s="1" t="s">
        <v>24355</v>
      </c>
      <c r="T6919" s="1" t="s">
        <v>6826</v>
      </c>
      <c r="U6919" s="1"/>
      <c r="V6919" s="1" t="s">
        <v>9640</v>
      </c>
      <c r="W6919" s="1" t="s">
        <v>6828</v>
      </c>
    </row>
    <row r="6920" spans="1:23" x14ac:dyDescent="0.25">
      <c r="A6920" s="1">
        <v>1005328</v>
      </c>
      <c r="B6920" s="5" t="str">
        <f>VLOOKUP(H6920,'FIPS Basin X-walk'!$A$2:$F$3224,6,FALSE)</f>
        <v>Florida Platform</v>
      </c>
      <c r="C6920" s="1" t="s">
        <v>10106</v>
      </c>
      <c r="D6920" s="1"/>
      <c r="E6920" s="1"/>
      <c r="F6920" s="1" t="s">
        <v>10107</v>
      </c>
      <c r="G6920" s="1" t="s">
        <v>10108</v>
      </c>
      <c r="H6920" s="1">
        <v>12127</v>
      </c>
      <c r="I6920" s="1">
        <v>1005328</v>
      </c>
      <c r="J6920" s="1">
        <v>29.126052999999999</v>
      </c>
      <c r="K6920" s="1">
        <v>-81.072839000000002</v>
      </c>
      <c r="L6920" s="1"/>
      <c r="M6920" s="1" t="s">
        <v>1506</v>
      </c>
      <c r="N6920" s="1" t="s">
        <v>9619</v>
      </c>
      <c r="O6920" s="1">
        <v>2022</v>
      </c>
      <c r="P6920" s="1">
        <v>32128</v>
      </c>
      <c r="Q6920" s="1" t="s">
        <v>10109</v>
      </c>
      <c r="R6920" s="1"/>
      <c r="S6920" s="1" t="s">
        <v>24358</v>
      </c>
      <c r="T6920" s="1" t="s">
        <v>6826</v>
      </c>
      <c r="U6920" s="1"/>
      <c r="V6920" s="1" t="s">
        <v>10110</v>
      </c>
      <c r="W6920" s="1" t="s">
        <v>6826</v>
      </c>
    </row>
    <row r="6921" spans="1:23" x14ac:dyDescent="0.25">
      <c r="A6921" s="1">
        <v>1007525</v>
      </c>
      <c r="B6921" s="5" t="str">
        <f>VLOOKUP(H6921,'FIPS Basin X-walk'!$A$2:$F$3224,6,FALSE)</f>
        <v>Cincinnati Arch</v>
      </c>
      <c r="C6921" s="1" t="s">
        <v>11937</v>
      </c>
      <c r="D6921" s="1"/>
      <c r="E6921" s="1"/>
      <c r="F6921" s="1" t="s">
        <v>11938</v>
      </c>
      <c r="G6921" s="1" t="s">
        <v>11934</v>
      </c>
      <c r="H6921" s="1">
        <v>18169</v>
      </c>
      <c r="I6921" s="1">
        <v>1007525</v>
      </c>
      <c r="J6921" s="1">
        <v>40.941947999999996</v>
      </c>
      <c r="K6921" s="1">
        <v>-85.807883000000004</v>
      </c>
      <c r="L6921" s="1"/>
      <c r="M6921" s="1" t="s">
        <v>1499</v>
      </c>
      <c r="N6921" s="1" t="s">
        <v>11457</v>
      </c>
      <c r="O6921" s="1">
        <v>2022</v>
      </c>
      <c r="P6921" s="1">
        <v>46962</v>
      </c>
      <c r="Q6921" s="1" t="s">
        <v>25879</v>
      </c>
      <c r="R6921" s="1"/>
      <c r="S6921" s="1" t="s">
        <v>24378</v>
      </c>
      <c r="T6921" s="1" t="s">
        <v>6826</v>
      </c>
      <c r="U6921" s="1"/>
      <c r="V6921" s="1" t="s">
        <v>11633</v>
      </c>
      <c r="W6921" s="1" t="s">
        <v>6826</v>
      </c>
    </row>
    <row r="6922" spans="1:23" x14ac:dyDescent="0.25">
      <c r="A6922" s="1">
        <v>1000427</v>
      </c>
      <c r="B6922" s="5" t="str">
        <f>VLOOKUP(H6922,'FIPS Basin X-walk'!$A$2:$F$3224,6,FALSE)</f>
        <v>Cincinnati Arch</v>
      </c>
      <c r="C6922" s="1" t="s">
        <v>11932</v>
      </c>
      <c r="D6922" s="1"/>
      <c r="E6922" s="1"/>
      <c r="F6922" s="1" t="s">
        <v>11933</v>
      </c>
      <c r="G6922" s="1" t="s">
        <v>11934</v>
      </c>
      <c r="H6922" s="1">
        <v>18169</v>
      </c>
      <c r="I6922" s="1">
        <v>1000427</v>
      </c>
      <c r="J6922" s="1">
        <v>40.795056000000002</v>
      </c>
      <c r="K6922" s="1">
        <v>-85.825610999999995</v>
      </c>
      <c r="L6922" s="1"/>
      <c r="M6922" s="1" t="s">
        <v>1499</v>
      </c>
      <c r="N6922" s="1" t="s">
        <v>11457</v>
      </c>
      <c r="O6922" s="1">
        <v>2022</v>
      </c>
      <c r="P6922" s="1">
        <v>46992</v>
      </c>
      <c r="Q6922" s="1" t="s">
        <v>11935</v>
      </c>
      <c r="R6922" s="1"/>
      <c r="S6922" s="1" t="s">
        <v>24385</v>
      </c>
      <c r="T6922" s="1" t="s">
        <v>6826</v>
      </c>
      <c r="U6922" s="1"/>
      <c r="V6922" s="1" t="s">
        <v>11936</v>
      </c>
      <c r="W6922" s="1" t="s">
        <v>6826</v>
      </c>
    </row>
    <row r="6923" spans="1:23" x14ac:dyDescent="0.25">
      <c r="A6923" s="1">
        <v>1001721</v>
      </c>
      <c r="B6923" s="5" t="str">
        <f>VLOOKUP(H6923,'FIPS Basin X-walk'!$A$2:$F$3224,6,FALSE)</f>
        <v>Cincinnati Arch</v>
      </c>
      <c r="C6923" s="1" t="s">
        <v>11941</v>
      </c>
      <c r="D6923" s="1"/>
      <c r="E6923" s="1"/>
      <c r="F6923" s="1" t="s">
        <v>11933</v>
      </c>
      <c r="G6923" s="1" t="s">
        <v>11934</v>
      </c>
      <c r="H6923" s="1">
        <v>18169</v>
      </c>
      <c r="I6923" s="1">
        <v>1001721</v>
      </c>
      <c r="J6923" s="1">
        <v>40.791781</v>
      </c>
      <c r="K6923" s="1">
        <v>-85.877454</v>
      </c>
      <c r="L6923" s="1"/>
      <c r="M6923" s="1" t="s">
        <v>1499</v>
      </c>
      <c r="N6923" s="1" t="s">
        <v>11457</v>
      </c>
      <c r="O6923" s="1">
        <v>2022</v>
      </c>
      <c r="P6923" s="1">
        <v>46992</v>
      </c>
      <c r="Q6923" s="1" t="s">
        <v>24752</v>
      </c>
      <c r="R6923" s="1"/>
      <c r="S6923" s="1" t="s">
        <v>24753</v>
      </c>
      <c r="T6923" s="1" t="s">
        <v>6826</v>
      </c>
      <c r="U6923" s="1"/>
      <c r="V6923" s="1" t="s">
        <v>11942</v>
      </c>
      <c r="W6923" s="1" t="s">
        <v>6826</v>
      </c>
    </row>
    <row r="6924" spans="1:23" x14ac:dyDescent="0.25">
      <c r="A6924" s="1">
        <v>1006993</v>
      </c>
      <c r="B6924" s="5" t="str">
        <f>VLOOKUP(H6924,'FIPS Basin X-walk'!$A$2:$F$3224,6,FALSE)</f>
        <v>Cincinnati Arch</v>
      </c>
      <c r="C6924" s="1" t="s">
        <v>11939</v>
      </c>
      <c r="D6924" s="1"/>
      <c r="E6924" s="1"/>
      <c r="F6924" s="1" t="s">
        <v>11933</v>
      </c>
      <c r="G6924" s="1" t="s">
        <v>11934</v>
      </c>
      <c r="H6924" s="1">
        <v>18169</v>
      </c>
      <c r="I6924" s="1">
        <v>1006993</v>
      </c>
      <c r="J6924" s="1">
        <v>40.822024999999996</v>
      </c>
      <c r="K6924" s="1">
        <v>-85.800427999999997</v>
      </c>
      <c r="L6924" s="1"/>
      <c r="M6924" s="1" t="s">
        <v>1499</v>
      </c>
      <c r="N6924" s="1" t="s">
        <v>11457</v>
      </c>
      <c r="O6924" s="1">
        <v>2022</v>
      </c>
      <c r="P6924" s="1">
        <v>46992</v>
      </c>
      <c r="Q6924" s="1" t="s">
        <v>11940</v>
      </c>
      <c r="R6924" s="1"/>
      <c r="S6924" s="1" t="s">
        <v>24358</v>
      </c>
      <c r="T6924" s="1" t="s">
        <v>6826</v>
      </c>
      <c r="U6924" s="1"/>
      <c r="V6924" s="1" t="s">
        <v>6952</v>
      </c>
      <c r="W6924" s="1" t="s">
        <v>6826</v>
      </c>
    </row>
    <row r="6925" spans="1:23" x14ac:dyDescent="0.25">
      <c r="A6925" s="1">
        <v>1007883</v>
      </c>
      <c r="B6925" s="5" t="str">
        <f>VLOOKUP(H6925,'FIPS Basin X-walk'!$A$2:$F$3224,6,FALSE)</f>
        <v>Cincinnati Arch</v>
      </c>
      <c r="C6925" s="1" t="s">
        <v>11943</v>
      </c>
      <c r="D6925" s="1"/>
      <c r="E6925" s="1"/>
      <c r="F6925" s="1" t="s">
        <v>11933</v>
      </c>
      <c r="G6925" s="1" t="s">
        <v>11934</v>
      </c>
      <c r="H6925" s="1">
        <v>18169</v>
      </c>
      <c r="I6925" s="1">
        <v>1007883</v>
      </c>
      <c r="J6925" s="1">
        <v>40.796213000000002</v>
      </c>
      <c r="K6925" s="1">
        <v>-85.860415000000003</v>
      </c>
      <c r="L6925" s="1"/>
      <c r="M6925" s="1" t="s">
        <v>1499</v>
      </c>
      <c r="N6925" s="1" t="s">
        <v>11457</v>
      </c>
      <c r="O6925" s="1">
        <v>2022</v>
      </c>
      <c r="P6925" s="1">
        <v>46992</v>
      </c>
      <c r="Q6925" s="1" t="s">
        <v>11944</v>
      </c>
      <c r="R6925" s="1"/>
      <c r="S6925" s="1" t="s">
        <v>24804</v>
      </c>
      <c r="T6925" s="1" t="s">
        <v>6826</v>
      </c>
      <c r="U6925" s="1"/>
      <c r="V6925" s="1" t="s">
        <v>10309</v>
      </c>
      <c r="W6925" s="1" t="s">
        <v>6826</v>
      </c>
    </row>
    <row r="6926" spans="1:23" x14ac:dyDescent="0.25">
      <c r="A6926" s="1">
        <v>1012193</v>
      </c>
      <c r="B6926" s="5" t="str">
        <f>VLOOKUP(H6926,'FIPS Basin X-walk'!$A$2:$F$3224,6,FALSE)</f>
        <v>Chautauqua Platform</v>
      </c>
      <c r="C6926" s="1" t="s">
        <v>23834</v>
      </c>
      <c r="D6926" s="1"/>
      <c r="E6926" s="1"/>
      <c r="F6926" s="1" t="s">
        <v>16593</v>
      </c>
      <c r="G6926" s="1" t="s">
        <v>2174</v>
      </c>
      <c r="H6926" s="1">
        <v>40145</v>
      </c>
      <c r="I6926" s="1">
        <v>1012193</v>
      </c>
      <c r="J6926" s="1">
        <v>36.082560000000001</v>
      </c>
      <c r="K6926" s="1">
        <v>-95.672449999999998</v>
      </c>
      <c r="L6926" s="1"/>
      <c r="M6926" s="1" t="s">
        <v>1537</v>
      </c>
      <c r="N6926" s="1" t="s">
        <v>8097</v>
      </c>
      <c r="O6926" s="1">
        <v>2022</v>
      </c>
      <c r="P6926" s="1">
        <v>87413</v>
      </c>
      <c r="Q6926" s="1" t="s">
        <v>324</v>
      </c>
      <c r="R6926" s="1"/>
      <c r="S6926" s="1">
        <v>213112</v>
      </c>
      <c r="T6926" s="1" t="s">
        <v>6826</v>
      </c>
      <c r="U6926" s="1"/>
      <c r="V6926" s="1" t="s">
        <v>9261</v>
      </c>
      <c r="W6926" s="1" t="s">
        <v>6826</v>
      </c>
    </row>
    <row r="6927" spans="1:23" x14ac:dyDescent="0.25">
      <c r="A6927" s="1">
        <v>1007570</v>
      </c>
      <c r="B6927" s="5" t="str">
        <f>VLOOKUP(H6927,'FIPS Basin X-walk'!$A$2:$F$3224,6,FALSE)</f>
        <v>Chautauqua Platform</v>
      </c>
      <c r="C6927" s="1" t="s">
        <v>18713</v>
      </c>
      <c r="D6927" s="1"/>
      <c r="E6927" s="1"/>
      <c r="F6927" s="1" t="s">
        <v>18709</v>
      </c>
      <c r="G6927" s="1" t="s">
        <v>2174</v>
      </c>
      <c r="H6927" s="1">
        <v>40145</v>
      </c>
      <c r="I6927" s="1">
        <v>1007570</v>
      </c>
      <c r="J6927" s="1">
        <v>36.011899999999997</v>
      </c>
      <c r="K6927" s="1">
        <v>-95.696700000000007</v>
      </c>
      <c r="L6927" s="1"/>
      <c r="M6927" s="1" t="s">
        <v>1495</v>
      </c>
      <c r="N6927" s="1" t="s">
        <v>9115</v>
      </c>
      <c r="O6927" s="1">
        <v>2022</v>
      </c>
      <c r="P6927" s="1">
        <v>74011</v>
      </c>
      <c r="Q6927" s="1" t="s">
        <v>18714</v>
      </c>
      <c r="R6927" s="1"/>
      <c r="S6927" s="1" t="s">
        <v>24355</v>
      </c>
      <c r="T6927" s="1" t="s">
        <v>6826</v>
      </c>
      <c r="U6927" s="1"/>
      <c r="V6927" s="1" t="s">
        <v>13305</v>
      </c>
      <c r="W6927" s="1" t="s">
        <v>6828</v>
      </c>
    </row>
    <row r="6928" spans="1:23" x14ac:dyDescent="0.25">
      <c r="A6928" s="1">
        <v>1007712</v>
      </c>
      <c r="B6928" s="5" t="str">
        <f>VLOOKUP(H6928,'FIPS Basin X-walk'!$A$2:$F$3224,6,FALSE)</f>
        <v>Chautauqua Platform</v>
      </c>
      <c r="C6928" s="1" t="s">
        <v>18708</v>
      </c>
      <c r="D6928" s="1"/>
      <c r="E6928" s="1"/>
      <c r="F6928" s="1" t="s">
        <v>18709</v>
      </c>
      <c r="G6928" s="1" t="s">
        <v>18702</v>
      </c>
      <c r="H6928" s="1">
        <v>40145</v>
      </c>
      <c r="I6928" s="1">
        <v>1007712</v>
      </c>
      <c r="J6928" s="1">
        <v>36.085099999999997</v>
      </c>
      <c r="K6928" s="1">
        <v>-95.732799999999997</v>
      </c>
      <c r="L6928" s="1"/>
      <c r="M6928" s="1" t="s">
        <v>1495</v>
      </c>
      <c r="N6928" s="1" t="s">
        <v>9115</v>
      </c>
      <c r="O6928" s="1">
        <v>2022</v>
      </c>
      <c r="P6928" s="1">
        <v>74014</v>
      </c>
      <c r="Q6928" s="1" t="s">
        <v>18710</v>
      </c>
      <c r="R6928" s="1"/>
      <c r="S6928" s="1" t="s">
        <v>24358</v>
      </c>
      <c r="T6928" s="1" t="s">
        <v>6826</v>
      </c>
      <c r="U6928" s="1"/>
      <c r="V6928" s="1" t="s">
        <v>18711</v>
      </c>
      <c r="W6928" s="1" t="s">
        <v>6826</v>
      </c>
    </row>
    <row r="6929" spans="1:23" x14ac:dyDescent="0.25">
      <c r="A6929" s="1">
        <v>1004149</v>
      </c>
      <c r="B6929" s="5" t="str">
        <f>VLOOKUP(H6929,'FIPS Basin X-walk'!$A$2:$F$3224,6,FALSE)</f>
        <v>Chautauqua Platform</v>
      </c>
      <c r="C6929" s="1" t="s">
        <v>18703</v>
      </c>
      <c r="D6929" s="1"/>
      <c r="E6929" s="1"/>
      <c r="F6929" s="1" t="s">
        <v>18704</v>
      </c>
      <c r="G6929" s="1" t="s">
        <v>18702</v>
      </c>
      <c r="H6929" s="1">
        <v>40145</v>
      </c>
      <c r="I6929" s="1">
        <v>1004149</v>
      </c>
      <c r="J6929" s="1">
        <v>35.876820000000002</v>
      </c>
      <c r="K6929" s="1">
        <v>-95.555059999999997</v>
      </c>
      <c r="L6929" s="1"/>
      <c r="M6929" s="1" t="s">
        <v>1495</v>
      </c>
      <c r="N6929" s="1" t="s">
        <v>9115</v>
      </c>
      <c r="O6929" s="1">
        <v>2022</v>
      </c>
      <c r="P6929" s="1">
        <v>74454</v>
      </c>
      <c r="Q6929" s="1" t="s">
        <v>18705</v>
      </c>
      <c r="R6929" s="1"/>
      <c r="S6929" s="1" t="s">
        <v>24358</v>
      </c>
      <c r="T6929" s="1" t="s">
        <v>6826</v>
      </c>
      <c r="U6929" s="1"/>
      <c r="V6929" s="1" t="s">
        <v>18706</v>
      </c>
      <c r="W6929" s="1" t="s">
        <v>6826</v>
      </c>
    </row>
    <row r="6930" spans="1:23" x14ac:dyDescent="0.25">
      <c r="A6930" s="1">
        <v>1012186</v>
      </c>
      <c r="B6930" s="5" t="str">
        <f>VLOOKUP(H6930,'FIPS Basin X-walk'!$A$2:$F$3224,6,FALSE)</f>
        <v>Chautauqua Platform</v>
      </c>
      <c r="C6930" s="1" t="s">
        <v>18701</v>
      </c>
      <c r="D6930" s="1"/>
      <c r="E6930" s="1"/>
      <c r="F6930" s="1" t="s">
        <v>1539</v>
      </c>
      <c r="G6930" s="1" t="s">
        <v>18702</v>
      </c>
      <c r="H6930" s="1">
        <v>40145</v>
      </c>
      <c r="I6930" s="1">
        <v>1012186</v>
      </c>
      <c r="J6930" s="1">
        <v>36.082560000000001</v>
      </c>
      <c r="K6930" s="1">
        <v>-95.672449999999998</v>
      </c>
      <c r="L6930" s="1"/>
      <c r="M6930" s="1" t="s">
        <v>1495</v>
      </c>
      <c r="N6930" s="1" t="s">
        <v>9115</v>
      </c>
      <c r="O6930" s="1">
        <v>2022</v>
      </c>
      <c r="P6930" s="1">
        <v>74172</v>
      </c>
      <c r="Q6930" s="1" t="s">
        <v>688</v>
      </c>
      <c r="R6930" s="1"/>
      <c r="S6930" s="1" t="s">
        <v>24836</v>
      </c>
      <c r="T6930" s="1" t="s">
        <v>6826</v>
      </c>
      <c r="U6930" s="1"/>
      <c r="V6930" s="1" t="s">
        <v>6881</v>
      </c>
      <c r="W6930" s="1" t="s">
        <v>6826</v>
      </c>
    </row>
    <row r="6931" spans="1:23" x14ac:dyDescent="0.25">
      <c r="A6931" s="1">
        <v>1012189</v>
      </c>
      <c r="B6931" s="5" t="str">
        <f>VLOOKUP(H6931,'FIPS Basin X-walk'!$A$2:$F$3224,6,FALSE)</f>
        <v>Chautauqua Platform</v>
      </c>
      <c r="C6931" s="1" t="s">
        <v>18701</v>
      </c>
      <c r="D6931" s="1"/>
      <c r="E6931" s="1"/>
      <c r="F6931" s="1" t="s">
        <v>1539</v>
      </c>
      <c r="G6931" s="1" t="s">
        <v>18702</v>
      </c>
      <c r="H6931" s="1">
        <v>40145</v>
      </c>
      <c r="I6931" s="1">
        <v>1012189</v>
      </c>
      <c r="J6931" s="1">
        <v>36.082560000000001</v>
      </c>
      <c r="K6931" s="1">
        <v>-95.672449999999998</v>
      </c>
      <c r="L6931" s="1"/>
      <c r="M6931" s="1" t="s">
        <v>1495</v>
      </c>
      <c r="N6931" s="1" t="s">
        <v>9115</v>
      </c>
      <c r="O6931" s="1">
        <v>2022</v>
      </c>
      <c r="P6931" s="1">
        <v>74172</v>
      </c>
      <c r="Q6931" s="1" t="s">
        <v>703</v>
      </c>
      <c r="R6931" s="1"/>
      <c r="S6931" s="1" t="s">
        <v>24836</v>
      </c>
      <c r="T6931" s="1" t="s">
        <v>6826</v>
      </c>
      <c r="U6931" s="1"/>
      <c r="V6931" s="1" t="s">
        <v>6881</v>
      </c>
      <c r="W6931" s="1" t="s">
        <v>6826</v>
      </c>
    </row>
    <row r="6932" spans="1:23" x14ac:dyDescent="0.25">
      <c r="A6932" s="1">
        <v>1012195</v>
      </c>
      <c r="B6932" s="5" t="str">
        <f>VLOOKUP(H6932,'FIPS Basin X-walk'!$A$2:$F$3224,6,FALSE)</f>
        <v>Chautauqua Platform</v>
      </c>
      <c r="C6932" s="1" t="s">
        <v>18701</v>
      </c>
      <c r="D6932" s="1"/>
      <c r="E6932" s="1"/>
      <c r="F6932" s="1" t="s">
        <v>1539</v>
      </c>
      <c r="G6932" s="1" t="s">
        <v>18702</v>
      </c>
      <c r="H6932" s="1">
        <v>40145</v>
      </c>
      <c r="I6932" s="1">
        <v>1012195</v>
      </c>
      <c r="J6932" s="1">
        <v>36.082560000000001</v>
      </c>
      <c r="K6932" s="1">
        <v>-95.672449999999998</v>
      </c>
      <c r="L6932" s="1"/>
      <c r="M6932" s="1" t="s">
        <v>1495</v>
      </c>
      <c r="N6932" s="1" t="s">
        <v>9115</v>
      </c>
      <c r="O6932" s="1">
        <v>2022</v>
      </c>
      <c r="P6932" s="1">
        <v>74172</v>
      </c>
      <c r="Q6932" s="1" t="s">
        <v>446</v>
      </c>
      <c r="R6932" s="1"/>
      <c r="S6932" s="1" t="s">
        <v>24836</v>
      </c>
      <c r="T6932" s="1" t="s">
        <v>6826</v>
      </c>
      <c r="U6932" s="1"/>
      <c r="V6932" s="1" t="s">
        <v>6881</v>
      </c>
      <c r="W6932" s="1" t="s">
        <v>6826</v>
      </c>
    </row>
    <row r="6933" spans="1:23" x14ac:dyDescent="0.25">
      <c r="A6933" s="1">
        <v>1012218</v>
      </c>
      <c r="B6933" s="5" t="str">
        <f>VLOOKUP(H6933,'FIPS Basin X-walk'!$A$2:$F$3224,6,FALSE)</f>
        <v>Chautauqua Platform</v>
      </c>
      <c r="C6933" s="1" t="s">
        <v>18701</v>
      </c>
      <c r="D6933" s="1"/>
      <c r="E6933" s="1"/>
      <c r="F6933" s="1" t="s">
        <v>1539</v>
      </c>
      <c r="G6933" s="1" t="s">
        <v>18702</v>
      </c>
      <c r="H6933" s="1">
        <v>40145</v>
      </c>
      <c r="I6933" s="1">
        <v>1012218</v>
      </c>
      <c r="J6933" s="1">
        <v>36.082560000000001</v>
      </c>
      <c r="K6933" s="1">
        <v>-95.672449999999998</v>
      </c>
      <c r="L6933" s="1"/>
      <c r="M6933" s="1" t="s">
        <v>1495</v>
      </c>
      <c r="N6933" s="1" t="s">
        <v>9115</v>
      </c>
      <c r="O6933" s="1">
        <v>2022</v>
      </c>
      <c r="P6933" s="1">
        <v>74172</v>
      </c>
      <c r="Q6933" s="1" t="s">
        <v>851</v>
      </c>
      <c r="R6933" s="1"/>
      <c r="S6933" s="1" t="s">
        <v>24836</v>
      </c>
      <c r="T6933" s="1" t="s">
        <v>6826</v>
      </c>
      <c r="U6933" s="1"/>
      <c r="V6933" s="1" t="s">
        <v>6881</v>
      </c>
      <c r="W6933" s="1" t="s">
        <v>6826</v>
      </c>
    </row>
    <row r="6934" spans="1:23" x14ac:dyDescent="0.25">
      <c r="A6934" s="1">
        <v>1012231</v>
      </c>
      <c r="B6934" s="5" t="str">
        <f>VLOOKUP(H6934,'FIPS Basin X-walk'!$A$2:$F$3224,6,FALSE)</f>
        <v>Chautauqua Platform</v>
      </c>
      <c r="C6934" s="1" t="s">
        <v>18712</v>
      </c>
      <c r="D6934" s="1"/>
      <c r="E6934" s="1"/>
      <c r="F6934" s="1" t="s">
        <v>1539</v>
      </c>
      <c r="G6934" s="1" t="s">
        <v>18702</v>
      </c>
      <c r="H6934" s="1">
        <v>40145</v>
      </c>
      <c r="I6934" s="1">
        <v>1012231</v>
      </c>
      <c r="J6934" s="1">
        <v>36.082560000000001</v>
      </c>
      <c r="K6934" s="1">
        <v>-95.672449999999998</v>
      </c>
      <c r="L6934" s="1"/>
      <c r="M6934" s="1" t="s">
        <v>1495</v>
      </c>
      <c r="N6934" s="1" t="s">
        <v>9115</v>
      </c>
      <c r="O6934" s="1">
        <v>2022</v>
      </c>
      <c r="P6934" s="1">
        <v>74172</v>
      </c>
      <c r="Q6934" s="1" t="s">
        <v>435</v>
      </c>
      <c r="R6934" s="1"/>
      <c r="S6934" s="1" t="s">
        <v>24836</v>
      </c>
      <c r="T6934" s="1" t="s">
        <v>6826</v>
      </c>
      <c r="U6934" s="1"/>
      <c r="V6934" s="1" t="s">
        <v>6881</v>
      </c>
      <c r="W6934" s="1" t="s">
        <v>6826</v>
      </c>
    </row>
    <row r="6935" spans="1:23" x14ac:dyDescent="0.25">
      <c r="A6935" s="1">
        <v>1012232</v>
      </c>
      <c r="B6935" s="5" t="str">
        <f>VLOOKUP(H6935,'FIPS Basin X-walk'!$A$2:$F$3224,6,FALSE)</f>
        <v>Chautauqua Platform</v>
      </c>
      <c r="C6935" s="1" t="s">
        <v>18701</v>
      </c>
      <c r="D6935" s="1"/>
      <c r="E6935" s="1"/>
      <c r="F6935" s="1" t="s">
        <v>1539</v>
      </c>
      <c r="G6935" s="1" t="s">
        <v>18702</v>
      </c>
      <c r="H6935" s="1">
        <v>40145</v>
      </c>
      <c r="I6935" s="1">
        <v>1012232</v>
      </c>
      <c r="J6935" s="1">
        <v>36.082560000000001</v>
      </c>
      <c r="K6935" s="1">
        <v>-95.672449999999998</v>
      </c>
      <c r="L6935" s="1"/>
      <c r="M6935" s="1" t="s">
        <v>1495</v>
      </c>
      <c r="N6935" s="1" t="s">
        <v>9115</v>
      </c>
      <c r="O6935" s="1">
        <v>2022</v>
      </c>
      <c r="P6935" s="1">
        <v>74172</v>
      </c>
      <c r="Q6935" s="1" t="s">
        <v>447</v>
      </c>
      <c r="R6935" s="1"/>
      <c r="S6935" s="1" t="s">
        <v>24836</v>
      </c>
      <c r="T6935" s="1" t="s">
        <v>6826</v>
      </c>
      <c r="U6935" s="1"/>
      <c r="V6935" s="1" t="s">
        <v>6881</v>
      </c>
      <c r="W6935" s="1" t="s">
        <v>6826</v>
      </c>
    </row>
    <row r="6936" spans="1:23" x14ac:dyDescent="0.25">
      <c r="A6936" s="1">
        <v>1012233</v>
      </c>
      <c r="B6936" s="5" t="str">
        <f>VLOOKUP(H6936,'FIPS Basin X-walk'!$A$2:$F$3224,6,FALSE)</f>
        <v>Chautauqua Platform</v>
      </c>
      <c r="C6936" s="1" t="s">
        <v>18701</v>
      </c>
      <c r="D6936" s="1"/>
      <c r="E6936" s="1"/>
      <c r="F6936" s="1" t="s">
        <v>1539</v>
      </c>
      <c r="G6936" s="1" t="s">
        <v>18702</v>
      </c>
      <c r="H6936" s="1">
        <v>40145</v>
      </c>
      <c r="I6936" s="1">
        <v>1012233</v>
      </c>
      <c r="J6936" s="1">
        <v>36.082560000000001</v>
      </c>
      <c r="K6936" s="1">
        <v>-95.672449999999998</v>
      </c>
      <c r="L6936" s="1"/>
      <c r="M6936" s="1" t="s">
        <v>1495</v>
      </c>
      <c r="N6936" s="1" t="s">
        <v>9115</v>
      </c>
      <c r="O6936" s="1">
        <v>2022</v>
      </c>
      <c r="P6936" s="1">
        <v>74172</v>
      </c>
      <c r="Q6936" s="1" t="s">
        <v>747</v>
      </c>
      <c r="R6936" s="1"/>
      <c r="S6936" s="1" t="s">
        <v>24836</v>
      </c>
      <c r="T6936" s="1" t="s">
        <v>6826</v>
      </c>
      <c r="U6936" s="1"/>
      <c r="V6936" s="1" t="s">
        <v>6881</v>
      </c>
      <c r="W6936" s="1" t="s">
        <v>6826</v>
      </c>
    </row>
    <row r="6937" spans="1:23" x14ac:dyDescent="0.25">
      <c r="A6937" s="1">
        <v>1012236</v>
      </c>
      <c r="B6937" s="5" t="str">
        <f>VLOOKUP(H6937,'FIPS Basin X-walk'!$A$2:$F$3224,6,FALSE)</f>
        <v>Chautauqua Platform</v>
      </c>
      <c r="C6937" s="1" t="s">
        <v>18701</v>
      </c>
      <c r="D6937" s="1"/>
      <c r="E6937" s="1"/>
      <c r="F6937" s="1" t="s">
        <v>1539</v>
      </c>
      <c r="G6937" s="1" t="s">
        <v>18702</v>
      </c>
      <c r="H6937" s="1">
        <v>40145</v>
      </c>
      <c r="I6937" s="1">
        <v>1012236</v>
      </c>
      <c r="J6937" s="1">
        <v>36.082560000000001</v>
      </c>
      <c r="K6937" s="1">
        <v>-95.672449999999998</v>
      </c>
      <c r="L6937" s="1"/>
      <c r="M6937" s="1" t="s">
        <v>1495</v>
      </c>
      <c r="N6937" s="1" t="s">
        <v>9115</v>
      </c>
      <c r="O6937" s="1">
        <v>2022</v>
      </c>
      <c r="P6937" s="1">
        <v>74172</v>
      </c>
      <c r="Q6937" s="1" t="s">
        <v>292</v>
      </c>
      <c r="R6937" s="1"/>
      <c r="S6937" s="1" t="s">
        <v>24836</v>
      </c>
      <c r="T6937" s="1" t="s">
        <v>6826</v>
      </c>
      <c r="U6937" s="1"/>
      <c r="V6937" s="1" t="s">
        <v>6881</v>
      </c>
      <c r="W6937" s="1" t="s">
        <v>6826</v>
      </c>
    </row>
    <row r="6938" spans="1:23" x14ac:dyDescent="0.25">
      <c r="A6938" s="1">
        <v>1012244</v>
      </c>
      <c r="B6938" s="5" t="str">
        <f>VLOOKUP(H6938,'FIPS Basin X-walk'!$A$2:$F$3224,6,FALSE)</f>
        <v>Chautauqua Platform</v>
      </c>
      <c r="C6938" s="1" t="s">
        <v>18701</v>
      </c>
      <c r="D6938" s="1"/>
      <c r="E6938" s="1"/>
      <c r="F6938" s="1" t="s">
        <v>1539</v>
      </c>
      <c r="G6938" s="1" t="s">
        <v>18702</v>
      </c>
      <c r="H6938" s="1">
        <v>40145</v>
      </c>
      <c r="I6938" s="1">
        <v>1012244</v>
      </c>
      <c r="J6938" s="1">
        <v>36.082560000000001</v>
      </c>
      <c r="K6938" s="1">
        <v>-95.672449999999998</v>
      </c>
      <c r="L6938" s="1"/>
      <c r="M6938" s="1" t="s">
        <v>1495</v>
      </c>
      <c r="N6938" s="1" t="s">
        <v>9115</v>
      </c>
      <c r="O6938" s="1">
        <v>2022</v>
      </c>
      <c r="P6938" s="1">
        <v>74172</v>
      </c>
      <c r="Q6938" s="1" t="s">
        <v>434</v>
      </c>
      <c r="R6938" s="1"/>
      <c r="S6938" s="1" t="s">
        <v>24836</v>
      </c>
      <c r="T6938" s="1" t="s">
        <v>6826</v>
      </c>
      <c r="U6938" s="1"/>
      <c r="V6938" s="1" t="s">
        <v>6881</v>
      </c>
      <c r="W6938" s="1" t="s">
        <v>6826</v>
      </c>
    </row>
    <row r="6939" spans="1:23" x14ac:dyDescent="0.25">
      <c r="A6939" s="1">
        <v>1012245</v>
      </c>
      <c r="B6939" s="5" t="str">
        <f>VLOOKUP(H6939,'FIPS Basin X-walk'!$A$2:$F$3224,6,FALSE)</f>
        <v>Chautauqua Platform</v>
      </c>
      <c r="C6939" s="1" t="s">
        <v>18701</v>
      </c>
      <c r="D6939" s="1"/>
      <c r="E6939" s="1"/>
      <c r="F6939" s="1" t="s">
        <v>1539</v>
      </c>
      <c r="G6939" s="1" t="s">
        <v>18702</v>
      </c>
      <c r="H6939" s="1">
        <v>40145</v>
      </c>
      <c r="I6939" s="1">
        <v>1012245</v>
      </c>
      <c r="J6939" s="1">
        <v>36.082560000000001</v>
      </c>
      <c r="K6939" s="1">
        <v>-95.672449999999998</v>
      </c>
      <c r="L6939" s="1"/>
      <c r="M6939" s="1" t="s">
        <v>1495</v>
      </c>
      <c r="N6939" s="1" t="s">
        <v>9115</v>
      </c>
      <c r="O6939" s="1">
        <v>2022</v>
      </c>
      <c r="P6939" s="1">
        <v>74172</v>
      </c>
      <c r="Q6939" s="1" t="s">
        <v>448</v>
      </c>
      <c r="R6939" s="1"/>
      <c r="S6939" s="1" t="s">
        <v>24836</v>
      </c>
      <c r="T6939" s="1" t="s">
        <v>6826</v>
      </c>
      <c r="U6939" s="1"/>
      <c r="V6939" s="1" t="s">
        <v>6881</v>
      </c>
      <c r="W6939" s="1" t="s">
        <v>6826</v>
      </c>
    </row>
    <row r="6940" spans="1:23" x14ac:dyDescent="0.25">
      <c r="A6940" s="1">
        <v>1012701</v>
      </c>
      <c r="B6940" s="5" t="str">
        <f>VLOOKUP(H6940,'FIPS Basin X-walk'!$A$2:$F$3224,6,FALSE)</f>
        <v>Chautauqua Platform</v>
      </c>
      <c r="C6940" s="1" t="s">
        <v>18701</v>
      </c>
      <c r="D6940" s="1"/>
      <c r="E6940" s="1"/>
      <c r="F6940" s="1" t="s">
        <v>1539</v>
      </c>
      <c r="G6940" s="1" t="s">
        <v>18702</v>
      </c>
      <c r="H6940" s="1">
        <v>40145</v>
      </c>
      <c r="I6940" s="1">
        <v>1012701</v>
      </c>
      <c r="J6940" s="1">
        <v>36.082560000000001</v>
      </c>
      <c r="K6940" s="1">
        <v>-95.672449999999998</v>
      </c>
      <c r="L6940" s="1"/>
      <c r="M6940" s="1" t="s">
        <v>1495</v>
      </c>
      <c r="N6940" s="1" t="s">
        <v>9115</v>
      </c>
      <c r="O6940" s="1">
        <v>2022</v>
      </c>
      <c r="P6940" s="1">
        <v>74172</v>
      </c>
      <c r="Q6940" s="1" t="s">
        <v>626</v>
      </c>
      <c r="R6940" s="1"/>
      <c r="S6940" s="1" t="s">
        <v>24435</v>
      </c>
      <c r="T6940" s="1" t="s">
        <v>6826</v>
      </c>
      <c r="U6940" s="1"/>
      <c r="V6940" s="1" t="s">
        <v>6881</v>
      </c>
      <c r="W6940" s="1" t="s">
        <v>6826</v>
      </c>
    </row>
    <row r="6941" spans="1:23" x14ac:dyDescent="0.25">
      <c r="A6941" s="1">
        <v>1013203</v>
      </c>
      <c r="B6941" s="5" t="str">
        <f>VLOOKUP(H6941,'FIPS Basin X-walk'!$A$2:$F$3224,6,FALSE)</f>
        <v>Chautauqua Platform</v>
      </c>
      <c r="C6941" s="1" t="s">
        <v>18701</v>
      </c>
      <c r="D6941" s="1"/>
      <c r="E6941" s="1"/>
      <c r="F6941" s="1" t="s">
        <v>1539</v>
      </c>
      <c r="G6941" s="1" t="s">
        <v>18702</v>
      </c>
      <c r="H6941" s="1">
        <v>40145</v>
      </c>
      <c r="I6941" s="1">
        <v>1013203</v>
      </c>
      <c r="J6941" s="1">
        <v>36.082560000000001</v>
      </c>
      <c r="K6941" s="1">
        <v>-95.672449999999998</v>
      </c>
      <c r="L6941" s="1"/>
      <c r="M6941" s="1" t="s">
        <v>1495</v>
      </c>
      <c r="N6941" s="1" t="s">
        <v>9115</v>
      </c>
      <c r="O6941" s="1">
        <v>2022</v>
      </c>
      <c r="P6941" s="1">
        <v>74172</v>
      </c>
      <c r="Q6941" s="1" t="s">
        <v>24242</v>
      </c>
      <c r="R6941" s="1"/>
      <c r="S6941" s="1" t="s">
        <v>24399</v>
      </c>
      <c r="T6941" s="1" t="s">
        <v>6826</v>
      </c>
      <c r="U6941" s="1"/>
      <c r="V6941" s="1" t="s">
        <v>18707</v>
      </c>
      <c r="W6941" s="1" t="s">
        <v>6826</v>
      </c>
    </row>
    <row r="6942" spans="1:23" x14ac:dyDescent="0.25">
      <c r="A6942" s="1">
        <v>1013340</v>
      </c>
      <c r="B6942" s="5" t="str">
        <f>VLOOKUP(H6942,'FIPS Basin X-walk'!$A$2:$F$3224,6,FALSE)</f>
        <v>Chautauqua Platform</v>
      </c>
      <c r="C6942" s="1" t="s">
        <v>18701</v>
      </c>
      <c r="D6942" s="1"/>
      <c r="E6942" s="1"/>
      <c r="F6942" s="1" t="s">
        <v>1539</v>
      </c>
      <c r="G6942" s="1" t="s">
        <v>18702</v>
      </c>
      <c r="H6942" s="1">
        <v>40145</v>
      </c>
      <c r="I6942" s="1">
        <v>1013340</v>
      </c>
      <c r="J6942" s="1">
        <v>36.082560000000001</v>
      </c>
      <c r="K6942" s="1">
        <v>-95.672449999999998</v>
      </c>
      <c r="L6942" s="1"/>
      <c r="M6942" s="1" t="s">
        <v>1495</v>
      </c>
      <c r="N6942" s="1" t="s">
        <v>9115</v>
      </c>
      <c r="O6942" s="1">
        <v>2022</v>
      </c>
      <c r="P6942" s="1">
        <v>74172</v>
      </c>
      <c r="Q6942" s="1" t="s">
        <v>618</v>
      </c>
      <c r="R6942" s="1"/>
      <c r="S6942" s="1" t="s">
        <v>24435</v>
      </c>
      <c r="T6942" s="1" t="s">
        <v>6826</v>
      </c>
      <c r="U6942" s="1"/>
      <c r="V6942" s="1" t="s">
        <v>6881</v>
      </c>
      <c r="W6942" s="1" t="s">
        <v>6826</v>
      </c>
    </row>
    <row r="6943" spans="1:23" x14ac:dyDescent="0.25">
      <c r="A6943" s="1">
        <v>1004408</v>
      </c>
      <c r="B6943" s="5" t="str">
        <f>VLOOKUP(H6943,'FIPS Basin X-walk'!$A$2:$F$3224,6,FALSE)</f>
        <v>Piedmont-Blue Ridge Prov</v>
      </c>
      <c r="C6943" s="1" t="s">
        <v>17534</v>
      </c>
      <c r="D6943" s="1"/>
      <c r="E6943" s="1"/>
      <c r="F6943" s="1" t="s">
        <v>16068</v>
      </c>
      <c r="G6943" s="1" t="s">
        <v>17532</v>
      </c>
      <c r="H6943" s="1">
        <v>37183</v>
      </c>
      <c r="I6943" s="1">
        <v>1004408</v>
      </c>
      <c r="J6943" s="1">
        <v>35.674942000000001</v>
      </c>
      <c r="K6943" s="1">
        <v>-78.851380000000006</v>
      </c>
      <c r="L6943" s="1"/>
      <c r="M6943" s="1" t="s">
        <v>1530</v>
      </c>
      <c r="N6943" s="1" t="s">
        <v>17213</v>
      </c>
      <c r="O6943" s="1">
        <v>2022</v>
      </c>
      <c r="P6943" s="1">
        <v>27502</v>
      </c>
      <c r="Q6943" s="1" t="s">
        <v>17535</v>
      </c>
      <c r="R6943" s="1"/>
      <c r="S6943" s="1" t="s">
        <v>24358</v>
      </c>
      <c r="T6943" s="1" t="s">
        <v>6826</v>
      </c>
      <c r="U6943" s="1"/>
      <c r="V6943" s="1" t="s">
        <v>25297</v>
      </c>
      <c r="W6943" s="1" t="s">
        <v>6826</v>
      </c>
    </row>
    <row r="6944" spans="1:23" x14ac:dyDescent="0.25">
      <c r="A6944" s="1">
        <v>1005725</v>
      </c>
      <c r="B6944" s="5" t="str">
        <f>VLOOKUP(H6944,'FIPS Basin X-walk'!$A$2:$F$3224,6,FALSE)</f>
        <v>Piedmont-Blue Ridge Prov</v>
      </c>
      <c r="C6944" s="1" t="s">
        <v>17539</v>
      </c>
      <c r="D6944" s="1"/>
      <c r="E6944" s="1"/>
      <c r="F6944" s="1" t="s">
        <v>17540</v>
      </c>
      <c r="G6944" s="1" t="s">
        <v>17532</v>
      </c>
      <c r="H6944" s="1">
        <v>37183</v>
      </c>
      <c r="I6944" s="1">
        <v>1005725</v>
      </c>
      <c r="J6944" s="1">
        <v>35.713650000000001</v>
      </c>
      <c r="K6944" s="1">
        <v>-78.836410000000001</v>
      </c>
      <c r="L6944" s="1"/>
      <c r="M6944" s="1" t="s">
        <v>1530</v>
      </c>
      <c r="N6944" s="1" t="s">
        <v>17213</v>
      </c>
      <c r="O6944" s="1">
        <v>2022</v>
      </c>
      <c r="P6944" s="1">
        <v>27539</v>
      </c>
      <c r="Q6944" s="1" t="s">
        <v>25584</v>
      </c>
      <c r="R6944" s="1"/>
      <c r="S6944" s="1" t="s">
        <v>25020</v>
      </c>
      <c r="T6944" s="1" t="s">
        <v>6826</v>
      </c>
      <c r="U6944" s="1"/>
      <c r="V6944" s="1" t="s">
        <v>25585</v>
      </c>
      <c r="W6944" s="1" t="s">
        <v>6826</v>
      </c>
    </row>
    <row r="6945" spans="1:23" x14ac:dyDescent="0.25">
      <c r="A6945" s="1">
        <v>1005699</v>
      </c>
      <c r="B6945" s="5" t="str">
        <f>VLOOKUP(H6945,'FIPS Basin X-walk'!$A$2:$F$3224,6,FALSE)</f>
        <v>Piedmont-Blue Ridge Prov</v>
      </c>
      <c r="C6945" s="1" t="s">
        <v>17536</v>
      </c>
      <c r="D6945" s="1"/>
      <c r="E6945" s="1"/>
      <c r="F6945" s="1" t="s">
        <v>15398</v>
      </c>
      <c r="G6945" s="1" t="s">
        <v>17532</v>
      </c>
      <c r="H6945" s="1">
        <v>37183</v>
      </c>
      <c r="I6945" s="1">
        <v>1005699</v>
      </c>
      <c r="J6945" s="1">
        <v>35.786580000000001</v>
      </c>
      <c r="K6945" s="1">
        <v>-78.681030000000007</v>
      </c>
      <c r="L6945" s="1"/>
      <c r="M6945" s="1" t="s">
        <v>1530</v>
      </c>
      <c r="N6945" s="1" t="s">
        <v>17213</v>
      </c>
      <c r="O6945" s="1">
        <v>2022</v>
      </c>
      <c r="P6945" s="1">
        <v>27695</v>
      </c>
      <c r="Q6945" s="1" t="s">
        <v>17537</v>
      </c>
      <c r="R6945" s="1"/>
      <c r="S6945" s="1" t="s">
        <v>24379</v>
      </c>
      <c r="T6945" s="1" t="s">
        <v>6828</v>
      </c>
      <c r="U6945" s="1"/>
      <c r="V6945" s="1" t="s">
        <v>17538</v>
      </c>
      <c r="W6945" s="1" t="s">
        <v>6826</v>
      </c>
    </row>
    <row r="6946" spans="1:23" x14ac:dyDescent="0.25">
      <c r="A6946" s="1">
        <v>1007998</v>
      </c>
      <c r="B6946" s="5" t="str">
        <f>VLOOKUP(H6946,'FIPS Basin X-walk'!$A$2:$F$3224,6,FALSE)</f>
        <v>Piedmont-Blue Ridge Prov</v>
      </c>
      <c r="C6946" s="1" t="s">
        <v>17530</v>
      </c>
      <c r="D6946" s="1"/>
      <c r="E6946" s="1"/>
      <c r="F6946" s="1" t="s">
        <v>17531</v>
      </c>
      <c r="G6946" s="1" t="s">
        <v>17532</v>
      </c>
      <c r="H6946" s="1">
        <v>37183</v>
      </c>
      <c r="I6946" s="1">
        <v>1007998</v>
      </c>
      <c r="J6946" s="1">
        <v>35.832053999999999</v>
      </c>
      <c r="K6946" s="1">
        <v>-78.319738999999998</v>
      </c>
      <c r="L6946" s="1"/>
      <c r="M6946" s="1" t="s">
        <v>1530</v>
      </c>
      <c r="N6946" s="1" t="s">
        <v>17213</v>
      </c>
      <c r="O6946" s="1">
        <v>2022</v>
      </c>
      <c r="P6946" s="1">
        <v>27597</v>
      </c>
      <c r="Q6946" s="1" t="s">
        <v>25937</v>
      </c>
      <c r="R6946" s="1"/>
      <c r="S6946" s="1" t="s">
        <v>24757</v>
      </c>
      <c r="T6946" s="1" t="s">
        <v>6826</v>
      </c>
      <c r="U6946" s="1"/>
      <c r="V6946" s="1" t="s">
        <v>17533</v>
      </c>
      <c r="W6946" s="1" t="s">
        <v>6826</v>
      </c>
    </row>
    <row r="6947" spans="1:23" x14ac:dyDescent="0.25">
      <c r="A6947" s="1">
        <v>1001501</v>
      </c>
      <c r="B6947" s="5" t="str">
        <f>VLOOKUP(H6947,'FIPS Basin X-walk'!$A$2:$F$3224,6,FALSE)</f>
        <v>S.GA Sedimentary Prov</v>
      </c>
      <c r="C6947" s="1" t="s">
        <v>10116</v>
      </c>
      <c r="D6947" s="1"/>
      <c r="E6947" s="1"/>
      <c r="F6947" s="1" t="s">
        <v>10117</v>
      </c>
      <c r="G6947" s="1" t="s">
        <v>1960</v>
      </c>
      <c r="H6947" s="1">
        <v>12129</v>
      </c>
      <c r="I6947" s="1">
        <v>1001501</v>
      </c>
      <c r="J6947" s="1">
        <v>30.161899999999999</v>
      </c>
      <c r="K6947" s="1">
        <v>-84.201400000000007</v>
      </c>
      <c r="L6947" s="1"/>
      <c r="M6947" s="1" t="s">
        <v>1506</v>
      </c>
      <c r="N6947" s="1" t="s">
        <v>9619</v>
      </c>
      <c r="O6947" s="1">
        <v>2022</v>
      </c>
      <c r="P6947" s="1">
        <v>32355</v>
      </c>
      <c r="Q6947" s="1" t="s">
        <v>10118</v>
      </c>
      <c r="R6947" s="1"/>
      <c r="S6947" s="1" t="s">
        <v>24355</v>
      </c>
      <c r="T6947" s="1" t="s">
        <v>6826</v>
      </c>
      <c r="U6947" s="1"/>
      <c r="V6947" s="1" t="s">
        <v>24396</v>
      </c>
      <c r="W6947" s="1" t="s">
        <v>6828</v>
      </c>
    </row>
    <row r="6948" spans="1:23" x14ac:dyDescent="0.25">
      <c r="A6948" s="1">
        <v>1002646</v>
      </c>
      <c r="B6948" s="5" t="str">
        <f>VLOOKUP(H6948,'FIPS Basin X-walk'!$A$2:$F$3224,6,FALSE)</f>
        <v>Black Warrior Basin</v>
      </c>
      <c r="C6948" s="1" t="s">
        <v>7323</v>
      </c>
      <c r="D6948" s="1"/>
      <c r="E6948" s="1"/>
      <c r="F6948" s="1" t="s">
        <v>7324</v>
      </c>
      <c r="G6948" s="1" t="s">
        <v>7325</v>
      </c>
      <c r="H6948" s="1">
        <v>1127</v>
      </c>
      <c r="I6948" s="1">
        <v>1002646</v>
      </c>
      <c r="J6948" s="1">
        <v>33.730690000000003</v>
      </c>
      <c r="K6948" s="1">
        <v>-87.046672999999998</v>
      </c>
      <c r="L6948" s="1"/>
      <c r="M6948" s="1" t="s">
        <v>1482</v>
      </c>
      <c r="N6948" s="1" t="s">
        <v>6824</v>
      </c>
      <c r="O6948" s="1">
        <v>2022</v>
      </c>
      <c r="P6948" s="1">
        <v>35062</v>
      </c>
      <c r="Q6948" s="1" t="s">
        <v>7326</v>
      </c>
      <c r="R6948" s="1"/>
      <c r="S6948" s="1" t="s">
        <v>24358</v>
      </c>
      <c r="T6948" s="1" t="s">
        <v>6826</v>
      </c>
      <c r="U6948" s="1"/>
      <c r="V6948" s="1" t="s">
        <v>6952</v>
      </c>
      <c r="W6948" s="1" t="s">
        <v>6826</v>
      </c>
    </row>
    <row r="6949" spans="1:23" x14ac:dyDescent="0.25">
      <c r="A6949" s="1">
        <v>1000038</v>
      </c>
      <c r="B6949" s="5" t="str">
        <f>VLOOKUP(H6949,'FIPS Basin X-walk'!$A$2:$F$3224,6,FALSE)</f>
        <v>Eastern Columbia Basin</v>
      </c>
      <c r="C6949" s="1" t="s">
        <v>22701</v>
      </c>
      <c r="D6949" s="1"/>
      <c r="E6949" s="1"/>
      <c r="F6949" s="1" t="s">
        <v>22702</v>
      </c>
      <c r="G6949" s="1" t="s">
        <v>22703</v>
      </c>
      <c r="H6949" s="1">
        <v>53071</v>
      </c>
      <c r="I6949" s="1">
        <v>1000038</v>
      </c>
      <c r="J6949" s="1">
        <v>46.136719999999997</v>
      </c>
      <c r="K6949" s="1">
        <v>-118.91564</v>
      </c>
      <c r="L6949" s="1"/>
      <c r="M6949" s="1" t="s">
        <v>1480</v>
      </c>
      <c r="N6949" s="1" t="s">
        <v>9611</v>
      </c>
      <c r="O6949" s="1">
        <v>2022</v>
      </c>
      <c r="P6949" s="1">
        <v>99363</v>
      </c>
      <c r="Q6949" s="1" t="s">
        <v>21666</v>
      </c>
      <c r="R6949" s="1"/>
      <c r="S6949" s="1" t="s">
        <v>24382</v>
      </c>
      <c r="T6949" s="1" t="s">
        <v>6826</v>
      </c>
      <c r="U6949" s="1"/>
      <c r="V6949" s="1" t="s">
        <v>6850</v>
      </c>
      <c r="W6949" s="1" t="s">
        <v>6826</v>
      </c>
    </row>
    <row r="6950" spans="1:23" x14ac:dyDescent="0.25">
      <c r="A6950" s="1">
        <v>1002893</v>
      </c>
      <c r="B6950" s="5" t="str">
        <f>VLOOKUP(H6950,'FIPS Basin X-walk'!$A$2:$F$3224,6,FALSE)</f>
        <v>Eastern Columbia Basin</v>
      </c>
      <c r="C6950" s="1" t="s">
        <v>22704</v>
      </c>
      <c r="D6950" s="1"/>
      <c r="E6950" s="1"/>
      <c r="F6950" s="1" t="s">
        <v>22702</v>
      </c>
      <c r="G6950" s="1" t="s">
        <v>22703</v>
      </c>
      <c r="H6950" s="1">
        <v>53071</v>
      </c>
      <c r="I6950" s="1">
        <v>1002893</v>
      </c>
      <c r="J6950" s="1">
        <v>46.097264000000003</v>
      </c>
      <c r="K6950" s="1">
        <v>-118.911147</v>
      </c>
      <c r="L6950" s="1"/>
      <c r="M6950" s="1" t="s">
        <v>1480</v>
      </c>
      <c r="N6950" s="1" t="s">
        <v>9611</v>
      </c>
      <c r="O6950" s="1">
        <v>2022</v>
      </c>
      <c r="P6950" s="1">
        <v>99363</v>
      </c>
      <c r="Q6950" s="1" t="s">
        <v>22705</v>
      </c>
      <c r="R6950" s="1"/>
      <c r="S6950" s="1"/>
      <c r="T6950" s="1" t="s">
        <v>6826</v>
      </c>
      <c r="U6950" s="1"/>
      <c r="V6950" s="1" t="s">
        <v>6896</v>
      </c>
      <c r="W6950" s="1" t="s">
        <v>6826</v>
      </c>
    </row>
    <row r="6951" spans="1:23" x14ac:dyDescent="0.25">
      <c r="A6951" s="1">
        <v>1004775</v>
      </c>
      <c r="B6951" s="5" t="str">
        <f>VLOOKUP(H6951,'FIPS Basin X-walk'!$A$2:$F$3224,6,FALSE)</f>
        <v>Eastern Columbia Basin</v>
      </c>
      <c r="C6951" s="1" t="s">
        <v>22706</v>
      </c>
      <c r="D6951" s="1"/>
      <c r="E6951" s="1"/>
      <c r="F6951" s="1" t="s">
        <v>22702</v>
      </c>
      <c r="G6951" s="1" t="s">
        <v>22703</v>
      </c>
      <c r="H6951" s="1">
        <v>53071</v>
      </c>
      <c r="I6951" s="1">
        <v>1004775</v>
      </c>
      <c r="J6951" s="1">
        <v>46.053153000000002</v>
      </c>
      <c r="K6951" s="1">
        <v>-118.843934</v>
      </c>
      <c r="L6951" s="1"/>
      <c r="M6951" s="1" t="s">
        <v>1480</v>
      </c>
      <c r="N6951" s="1" t="s">
        <v>9611</v>
      </c>
      <c r="O6951" s="1">
        <v>2022</v>
      </c>
      <c r="P6951" s="1">
        <v>99363</v>
      </c>
      <c r="Q6951" s="1" t="s">
        <v>262</v>
      </c>
      <c r="R6951" s="1"/>
      <c r="S6951" s="1" t="s">
        <v>24435</v>
      </c>
      <c r="T6951" s="1" t="s">
        <v>6826</v>
      </c>
      <c r="U6951" s="1"/>
      <c r="V6951" s="1" t="s">
        <v>12735</v>
      </c>
      <c r="W6951" s="1" t="s">
        <v>6826</v>
      </c>
    </row>
    <row r="6952" spans="1:23" x14ac:dyDescent="0.25">
      <c r="A6952" s="1">
        <v>1002923</v>
      </c>
      <c r="B6952" s="5" t="str">
        <f>VLOOKUP(H6952,'FIPS Basin X-walk'!$A$2:$F$3224,6,FALSE)</f>
        <v>Gulf Coast Basin (LA, TX)</v>
      </c>
      <c r="C6952" s="1" t="s">
        <v>21862</v>
      </c>
      <c r="D6952" s="1"/>
      <c r="E6952" s="1"/>
      <c r="F6952" s="1" t="s">
        <v>21863</v>
      </c>
      <c r="G6952" s="1" t="s">
        <v>21864</v>
      </c>
      <c r="H6952" s="1">
        <v>48473</v>
      </c>
      <c r="I6952" s="1">
        <v>1002923</v>
      </c>
      <c r="J6952" s="1">
        <v>29.825358999999999</v>
      </c>
      <c r="K6952" s="1">
        <v>-95.873304000000005</v>
      </c>
      <c r="L6952" s="1"/>
      <c r="M6952" s="1" t="s">
        <v>1485</v>
      </c>
      <c r="N6952" s="1" t="s">
        <v>9148</v>
      </c>
      <c r="O6952" s="1">
        <v>2022</v>
      </c>
      <c r="P6952" s="1">
        <v>77493</v>
      </c>
      <c r="Q6952" s="1" t="s">
        <v>24033</v>
      </c>
      <c r="R6952" s="1"/>
      <c r="S6952" s="1" t="s">
        <v>24435</v>
      </c>
      <c r="T6952" s="1" t="s">
        <v>6826</v>
      </c>
      <c r="U6952" s="1"/>
      <c r="V6952" s="1" t="s">
        <v>7090</v>
      </c>
      <c r="W6952" s="1" t="s">
        <v>6826</v>
      </c>
    </row>
    <row r="6953" spans="1:23" x14ac:dyDescent="0.25">
      <c r="A6953" s="1">
        <v>1009467</v>
      </c>
      <c r="B6953" s="5" t="str">
        <f>VLOOKUP(H6953,'FIPS Basin X-walk'!$A$2:$F$3224,6,FALSE)</f>
        <v>Mid-Gulf Coast Basin</v>
      </c>
      <c r="C6953" s="1" t="s">
        <v>15416</v>
      </c>
      <c r="D6953" s="1"/>
      <c r="E6953" s="1"/>
      <c r="F6953" s="1" t="s">
        <v>15417</v>
      </c>
      <c r="G6953" s="1" t="s">
        <v>15418</v>
      </c>
      <c r="H6953" s="1">
        <v>28147</v>
      </c>
      <c r="I6953" s="1">
        <v>1009467</v>
      </c>
      <c r="J6953" s="1">
        <v>31.335000000000001</v>
      </c>
      <c r="K6953" s="1">
        <v>-90.220292000000001</v>
      </c>
      <c r="L6953" s="1"/>
      <c r="M6953" s="1" t="s">
        <v>1523</v>
      </c>
      <c r="N6953" s="1" t="s">
        <v>15181</v>
      </c>
      <c r="O6953" s="1">
        <v>2022</v>
      </c>
      <c r="P6953" s="1">
        <v>39641</v>
      </c>
      <c r="Q6953" s="1" t="s">
        <v>675</v>
      </c>
      <c r="R6953" s="1"/>
      <c r="S6953" s="1" t="s">
        <v>24435</v>
      </c>
      <c r="T6953" s="1" t="s">
        <v>6826</v>
      </c>
      <c r="U6953" s="1"/>
      <c r="V6953" s="1" t="s">
        <v>8019</v>
      </c>
      <c r="W6953" s="1" t="s">
        <v>6826</v>
      </c>
    </row>
    <row r="6954" spans="1:23" x14ac:dyDescent="0.25">
      <c r="A6954" s="1">
        <v>1007016</v>
      </c>
      <c r="B6954" s="5" t="str">
        <f>VLOOKUP(H6954,'FIPS Basin X-walk'!$A$2:$F$3224,6,FALSE)</f>
        <v>Mid-Gulf Coast Basin</v>
      </c>
      <c r="C6954" s="1" t="s">
        <v>15419</v>
      </c>
      <c r="D6954" s="1"/>
      <c r="E6954" s="1"/>
      <c r="F6954" s="1" t="s">
        <v>15420</v>
      </c>
      <c r="G6954" s="1" t="s">
        <v>15418</v>
      </c>
      <c r="H6954" s="1">
        <v>28147</v>
      </c>
      <c r="I6954" s="1">
        <v>1007016</v>
      </c>
      <c r="J6954" s="1">
        <v>31.246444</v>
      </c>
      <c r="K6954" s="1">
        <v>-90.199888999999999</v>
      </c>
      <c r="L6954" s="1"/>
      <c r="M6954" s="1" t="s">
        <v>1523</v>
      </c>
      <c r="N6954" s="1" t="s">
        <v>15181</v>
      </c>
      <c r="O6954" s="1">
        <v>2022</v>
      </c>
      <c r="P6954" s="1">
        <v>39667</v>
      </c>
      <c r="Q6954" s="1" t="s">
        <v>126</v>
      </c>
      <c r="R6954" s="1"/>
      <c r="S6954" s="1" t="s">
        <v>24435</v>
      </c>
      <c r="T6954" s="1" t="s">
        <v>6826</v>
      </c>
      <c r="U6954" s="1"/>
      <c r="V6954" s="1" t="s">
        <v>6881</v>
      </c>
      <c r="W6954" s="1" t="s">
        <v>6826</v>
      </c>
    </row>
    <row r="6955" spans="1:23" x14ac:dyDescent="0.25">
      <c r="A6955" s="1">
        <v>1001146</v>
      </c>
      <c r="B6955" s="5" t="str">
        <f>VLOOKUP(H6955,'FIPS Basin X-walk'!$A$2:$F$3224,6,FALSE)</f>
        <v>Piedmont-Blue Ridge Prov</v>
      </c>
      <c r="C6955" s="1" t="s">
        <v>24638</v>
      </c>
      <c r="D6955" s="1"/>
      <c r="E6955" s="1"/>
      <c r="F6955" s="1" t="s">
        <v>10554</v>
      </c>
      <c r="G6955" s="1" t="s">
        <v>1688</v>
      </c>
      <c r="H6955" s="1">
        <v>13297</v>
      </c>
      <c r="I6955" s="1">
        <v>1001146</v>
      </c>
      <c r="J6955" s="1">
        <v>33.812199999999997</v>
      </c>
      <c r="K6955" s="1">
        <v>-83.695400000000006</v>
      </c>
      <c r="L6955" s="1"/>
      <c r="M6955" s="1" t="s">
        <v>1546</v>
      </c>
      <c r="N6955" s="1" t="s">
        <v>10124</v>
      </c>
      <c r="O6955" s="1">
        <v>2022</v>
      </c>
      <c r="P6955" s="1">
        <v>30656</v>
      </c>
      <c r="Q6955" s="1" t="s">
        <v>24639</v>
      </c>
      <c r="R6955" s="1"/>
      <c r="S6955" s="1" t="s">
        <v>24355</v>
      </c>
      <c r="T6955" s="1" t="s">
        <v>6826</v>
      </c>
      <c r="U6955" s="1"/>
      <c r="V6955" s="1" t="s">
        <v>24640</v>
      </c>
      <c r="W6955" s="1" t="s">
        <v>6828</v>
      </c>
    </row>
    <row r="6956" spans="1:23" x14ac:dyDescent="0.25">
      <c r="A6956" s="1">
        <v>1001328</v>
      </c>
      <c r="B6956" s="5" t="str">
        <f>VLOOKUP(H6956,'FIPS Basin X-walk'!$A$2:$F$3224,6,FALSE)</f>
        <v>Piedmont-Blue Ridge Prov</v>
      </c>
      <c r="C6956" s="1" t="s">
        <v>10553</v>
      </c>
      <c r="D6956" s="1"/>
      <c r="E6956" s="1"/>
      <c r="F6956" s="1" t="s">
        <v>10554</v>
      </c>
      <c r="G6956" s="1" t="s">
        <v>1688</v>
      </c>
      <c r="H6956" s="1">
        <v>13297</v>
      </c>
      <c r="I6956" s="1">
        <v>1001328</v>
      </c>
      <c r="J6956" s="1">
        <v>33.814700000000002</v>
      </c>
      <c r="K6956" s="1">
        <v>-83.696899999999999</v>
      </c>
      <c r="L6956" s="1"/>
      <c r="M6956" s="1" t="s">
        <v>1546</v>
      </c>
      <c r="N6956" s="1" t="s">
        <v>10124</v>
      </c>
      <c r="O6956" s="1">
        <v>2022</v>
      </c>
      <c r="P6956" s="1">
        <v>30656</v>
      </c>
      <c r="Q6956" s="1" t="s">
        <v>24689</v>
      </c>
      <c r="R6956" s="1"/>
      <c r="S6956" s="1" t="s">
        <v>24355</v>
      </c>
      <c r="T6956" s="1" t="s">
        <v>6826</v>
      </c>
      <c r="U6956" s="1"/>
      <c r="V6956" s="1" t="s">
        <v>10555</v>
      </c>
      <c r="W6956" s="1" t="s">
        <v>6828</v>
      </c>
    </row>
    <row r="6957" spans="1:23" x14ac:dyDescent="0.25">
      <c r="A6957" s="1">
        <v>1005702</v>
      </c>
      <c r="B6957" s="5" t="str">
        <f>VLOOKUP(H6957,'FIPS Basin X-walk'!$A$2:$F$3224,6,FALSE)</f>
        <v>Piedmont-Blue Ridge Prov</v>
      </c>
      <c r="C6957" s="1" t="s">
        <v>10556</v>
      </c>
      <c r="D6957" s="1"/>
      <c r="E6957" s="1"/>
      <c r="F6957" s="1" t="s">
        <v>10554</v>
      </c>
      <c r="G6957" s="1" t="s">
        <v>1688</v>
      </c>
      <c r="H6957" s="1">
        <v>13297</v>
      </c>
      <c r="I6957" s="1">
        <v>1005702</v>
      </c>
      <c r="J6957" s="1">
        <v>33.837600000000002</v>
      </c>
      <c r="K6957" s="1">
        <v>-83.699600000000004</v>
      </c>
      <c r="L6957" s="1"/>
      <c r="M6957" s="1" t="s">
        <v>1546</v>
      </c>
      <c r="N6957" s="1" t="s">
        <v>10124</v>
      </c>
      <c r="O6957" s="1">
        <v>2022</v>
      </c>
      <c r="P6957" s="1">
        <v>30656</v>
      </c>
      <c r="Q6957" s="1" t="s">
        <v>10557</v>
      </c>
      <c r="R6957" s="1"/>
      <c r="S6957" s="1" t="s">
        <v>24355</v>
      </c>
      <c r="T6957" s="1" t="s">
        <v>6826</v>
      </c>
      <c r="U6957" s="1"/>
      <c r="V6957" s="1" t="s">
        <v>10359</v>
      </c>
      <c r="W6957" s="1" t="s">
        <v>6828</v>
      </c>
    </row>
    <row r="6958" spans="1:23" x14ac:dyDescent="0.25">
      <c r="A6958" s="1">
        <v>1009154</v>
      </c>
      <c r="B6958" s="5" t="str">
        <f>VLOOKUP(H6958,'FIPS Basin X-walk'!$A$2:$F$3224,6,FALSE)</f>
        <v>Piedmont-Blue Ridge Prov</v>
      </c>
      <c r="C6958" s="1" t="s">
        <v>26073</v>
      </c>
      <c r="D6958" s="1"/>
      <c r="E6958" s="1"/>
      <c r="F6958" s="1" t="s">
        <v>1544</v>
      </c>
      <c r="G6958" s="1" t="s">
        <v>26074</v>
      </c>
      <c r="H6958" s="1">
        <v>13297</v>
      </c>
      <c r="I6958" s="1">
        <v>1009154</v>
      </c>
      <c r="J6958" s="1">
        <v>33.829636000000001</v>
      </c>
      <c r="K6958" s="1">
        <v>-83.691207000000006</v>
      </c>
      <c r="L6958" s="1"/>
      <c r="M6958" s="1" t="s">
        <v>1546</v>
      </c>
      <c r="N6958" s="1" t="s">
        <v>10124</v>
      </c>
      <c r="O6958" s="1">
        <v>2022</v>
      </c>
      <c r="P6958" s="1">
        <v>30656</v>
      </c>
      <c r="Q6958" s="1" t="s">
        <v>24088</v>
      </c>
      <c r="R6958" s="1"/>
      <c r="S6958" s="1" t="s">
        <v>24435</v>
      </c>
      <c r="T6958" s="1" t="s">
        <v>6826</v>
      </c>
      <c r="U6958" s="1"/>
      <c r="V6958" s="1" t="s">
        <v>6881</v>
      </c>
      <c r="W6958" s="1" t="s">
        <v>6826</v>
      </c>
    </row>
    <row r="6959" spans="1:23" x14ac:dyDescent="0.25">
      <c r="A6959" s="1">
        <v>1002038</v>
      </c>
      <c r="B6959" s="5" t="str">
        <f>VLOOKUP(H6959,'FIPS Basin X-walk'!$A$2:$F$3224,6,FALSE)</f>
        <v>Wisconsin Arch</v>
      </c>
      <c r="C6959" s="1" t="s">
        <v>23273</v>
      </c>
      <c r="D6959" s="1"/>
      <c r="E6959" s="1"/>
      <c r="F6959" s="1" t="s">
        <v>23274</v>
      </c>
      <c r="G6959" s="1" t="s">
        <v>23275</v>
      </c>
      <c r="H6959" s="1">
        <v>55127</v>
      </c>
      <c r="I6959" s="1">
        <v>1002038</v>
      </c>
      <c r="J6959" s="1">
        <v>42.643577999999998</v>
      </c>
      <c r="K6959" s="1">
        <v>-88.717967999999999</v>
      </c>
      <c r="L6959" s="1"/>
      <c r="M6959" s="1" t="s">
        <v>1517</v>
      </c>
      <c r="N6959" s="1" t="s">
        <v>22991</v>
      </c>
      <c r="O6959" s="1">
        <v>2022</v>
      </c>
      <c r="P6959" s="1">
        <v>53115</v>
      </c>
      <c r="Q6959" s="1" t="s">
        <v>24830</v>
      </c>
      <c r="R6959" s="1"/>
      <c r="S6959" s="1" t="s">
        <v>24358</v>
      </c>
      <c r="T6959" s="1" t="s">
        <v>6826</v>
      </c>
      <c r="U6959" s="1"/>
      <c r="V6959" s="1" t="s">
        <v>7305</v>
      </c>
      <c r="W6959" s="1" t="s">
        <v>6826</v>
      </c>
    </row>
    <row r="6960" spans="1:23" x14ac:dyDescent="0.25">
      <c r="A6960" s="1">
        <v>1004474</v>
      </c>
      <c r="B6960" s="5" t="str">
        <f>VLOOKUP(H6960,'FIPS Basin X-walk'!$A$2:$F$3224,6,FALSE)</f>
        <v>Wisconsin Arch</v>
      </c>
      <c r="C6960" s="1" t="s">
        <v>23276</v>
      </c>
      <c r="D6960" s="1"/>
      <c r="E6960" s="1"/>
      <c r="F6960" s="1" t="s">
        <v>23277</v>
      </c>
      <c r="G6960" s="1" t="s">
        <v>23275</v>
      </c>
      <c r="H6960" s="1">
        <v>55127</v>
      </c>
      <c r="I6960" s="1">
        <v>1004474</v>
      </c>
      <c r="J6960" s="1">
        <v>42.766199999999998</v>
      </c>
      <c r="K6960" s="1">
        <v>-88.4161</v>
      </c>
      <c r="L6960" s="1"/>
      <c r="M6960" s="1" t="s">
        <v>1517</v>
      </c>
      <c r="N6960" s="1" t="s">
        <v>22991</v>
      </c>
      <c r="O6960" s="1">
        <v>2022</v>
      </c>
      <c r="P6960" s="1">
        <v>53120</v>
      </c>
      <c r="Q6960" s="1" t="s">
        <v>23278</v>
      </c>
      <c r="R6960" s="1"/>
      <c r="S6960" s="1" t="s">
        <v>24358</v>
      </c>
      <c r="T6960" s="1" t="s">
        <v>6826</v>
      </c>
      <c r="U6960" s="1"/>
      <c r="V6960" s="1" t="s">
        <v>6952</v>
      </c>
      <c r="W6960" s="1" t="s">
        <v>6826</v>
      </c>
    </row>
    <row r="6961" spans="1:23" x14ac:dyDescent="0.25">
      <c r="A6961" s="1">
        <v>1006051</v>
      </c>
      <c r="B6961" s="5" t="str">
        <f>VLOOKUP(H6961,'FIPS Basin X-walk'!$A$2:$F$3224,6,FALSE)</f>
        <v>Wisconsin Arch</v>
      </c>
      <c r="C6961" s="1" t="s">
        <v>23279</v>
      </c>
      <c r="D6961" s="1"/>
      <c r="E6961" s="1"/>
      <c r="F6961" s="1" t="s">
        <v>23280</v>
      </c>
      <c r="G6961" s="1" t="s">
        <v>23275</v>
      </c>
      <c r="H6961" s="1">
        <v>55127</v>
      </c>
      <c r="I6961" s="1">
        <v>1006051</v>
      </c>
      <c r="J6961" s="1">
        <v>42.535791000000003</v>
      </c>
      <c r="K6961" s="1">
        <v>-88.601926000000006</v>
      </c>
      <c r="L6961" s="1"/>
      <c r="M6961" s="1" t="s">
        <v>1517</v>
      </c>
      <c r="N6961" s="1" t="s">
        <v>22991</v>
      </c>
      <c r="O6961" s="1">
        <v>2022</v>
      </c>
      <c r="P6961" s="1">
        <v>53184</v>
      </c>
      <c r="Q6961" s="1" t="s">
        <v>25663</v>
      </c>
      <c r="R6961" s="1"/>
      <c r="S6961" s="1" t="s">
        <v>24921</v>
      </c>
      <c r="T6961" s="1" t="s">
        <v>6826</v>
      </c>
      <c r="U6961" s="1"/>
      <c r="V6961" s="1" t="s">
        <v>6978</v>
      </c>
      <c r="W6961" s="1" t="s">
        <v>6828</v>
      </c>
    </row>
    <row r="6962" spans="1:23" x14ac:dyDescent="0.25">
      <c r="A6962" s="1">
        <v>1001050</v>
      </c>
      <c r="B6962" s="5" t="str">
        <f>VLOOKUP(H6962,'FIPS Basin X-walk'!$A$2:$F$3224,6,FALSE)</f>
        <v>Iowa Shelf</v>
      </c>
      <c r="C6962" s="1" t="s">
        <v>12332</v>
      </c>
      <c r="D6962" s="1"/>
      <c r="E6962" s="1" t="s">
        <v>6828</v>
      </c>
      <c r="F6962" s="1" t="s">
        <v>12333</v>
      </c>
      <c r="G6962" s="1" t="s">
        <v>1672</v>
      </c>
      <c r="H6962" s="1">
        <v>19179</v>
      </c>
      <c r="I6962" s="1">
        <v>1001050</v>
      </c>
      <c r="J6962" s="1">
        <v>41.0961</v>
      </c>
      <c r="K6962" s="1">
        <v>-92.555599999999998</v>
      </c>
      <c r="L6962" s="1"/>
      <c r="M6962" s="1" t="s">
        <v>1500</v>
      </c>
      <c r="N6962" s="1" t="s">
        <v>11970</v>
      </c>
      <c r="O6962" s="1">
        <v>2022</v>
      </c>
      <c r="P6962" s="1">
        <v>52548</v>
      </c>
      <c r="Q6962" s="1" t="s">
        <v>12334</v>
      </c>
      <c r="R6962" s="1"/>
      <c r="S6962" s="1" t="s">
        <v>24355</v>
      </c>
      <c r="T6962" s="1" t="s">
        <v>6826</v>
      </c>
      <c r="U6962" s="1"/>
      <c r="V6962" s="1" t="s">
        <v>12335</v>
      </c>
      <c r="W6962" s="1" t="s">
        <v>6828</v>
      </c>
    </row>
    <row r="6963" spans="1:23" x14ac:dyDescent="0.25">
      <c r="A6963" s="1">
        <v>1002609</v>
      </c>
      <c r="B6963" s="5" t="str">
        <f>VLOOKUP(H6963,'FIPS Basin X-walk'!$A$2:$F$3224,6,FALSE)</f>
        <v>Iowa Shelf</v>
      </c>
      <c r="C6963" s="1" t="s">
        <v>12336</v>
      </c>
      <c r="D6963" s="1"/>
      <c r="E6963" s="1"/>
      <c r="F6963" s="1" t="s">
        <v>12333</v>
      </c>
      <c r="G6963" s="1" t="s">
        <v>12330</v>
      </c>
      <c r="H6963" s="1">
        <v>19179</v>
      </c>
      <c r="I6963" s="1">
        <v>1002609</v>
      </c>
      <c r="J6963" s="1">
        <v>41.080711999999998</v>
      </c>
      <c r="K6963" s="1">
        <v>-92.475184999999996</v>
      </c>
      <c r="L6963" s="1"/>
      <c r="M6963" s="1" t="s">
        <v>1500</v>
      </c>
      <c r="N6963" s="1" t="s">
        <v>11970</v>
      </c>
      <c r="O6963" s="1">
        <v>2022</v>
      </c>
      <c r="P6963" s="1">
        <v>52501</v>
      </c>
      <c r="Q6963" s="1" t="s">
        <v>12337</v>
      </c>
      <c r="R6963" s="1"/>
      <c r="S6963" s="1" t="s">
        <v>24358</v>
      </c>
      <c r="T6963" s="1" t="s">
        <v>6826</v>
      </c>
      <c r="U6963" s="1"/>
      <c r="V6963" s="1" t="s">
        <v>12338</v>
      </c>
      <c r="W6963" s="1" t="s">
        <v>6826</v>
      </c>
    </row>
    <row r="6964" spans="1:23" x14ac:dyDescent="0.25">
      <c r="A6964" s="1">
        <v>1010327</v>
      </c>
      <c r="B6964" s="5" t="str">
        <f>VLOOKUP(H6964,'FIPS Basin X-walk'!$A$2:$F$3224,6,FALSE)</f>
        <v>Iowa Shelf</v>
      </c>
      <c r="C6964" s="1" t="s">
        <v>12339</v>
      </c>
      <c r="D6964" s="1"/>
      <c r="E6964" s="1"/>
      <c r="F6964" s="1" t="s">
        <v>12334</v>
      </c>
      <c r="G6964" s="1" t="s">
        <v>12330</v>
      </c>
      <c r="H6964" s="1">
        <v>19179</v>
      </c>
      <c r="I6964" s="1">
        <v>1010327</v>
      </c>
      <c r="J6964" s="1">
        <v>41.003309999999999</v>
      </c>
      <c r="K6964" s="1">
        <v>-92.393820000000005</v>
      </c>
      <c r="L6964" s="1"/>
      <c r="M6964" s="1" t="s">
        <v>1500</v>
      </c>
      <c r="N6964" s="1" t="s">
        <v>11970</v>
      </c>
      <c r="O6964" s="1">
        <v>2022</v>
      </c>
      <c r="P6964" s="1">
        <v>52501</v>
      </c>
      <c r="Q6964" s="1" t="s">
        <v>12340</v>
      </c>
      <c r="R6964" s="1"/>
      <c r="S6964" s="1" t="s">
        <v>24382</v>
      </c>
      <c r="T6964" s="1" t="s">
        <v>6826</v>
      </c>
      <c r="U6964" s="1"/>
      <c r="V6964" s="1" t="s">
        <v>9402</v>
      </c>
      <c r="W6964" s="1" t="s">
        <v>6826</v>
      </c>
    </row>
    <row r="6965" spans="1:23" x14ac:dyDescent="0.25">
      <c r="A6965" s="1">
        <v>1007155</v>
      </c>
      <c r="B6965" s="5" t="str">
        <f>VLOOKUP(H6965,'FIPS Basin X-walk'!$A$2:$F$3224,6,FALSE)</f>
        <v>Permian Basin</v>
      </c>
      <c r="C6965" s="1" t="s">
        <v>21865</v>
      </c>
      <c r="D6965" s="1"/>
      <c r="E6965" s="1"/>
      <c r="F6965" s="1" t="s">
        <v>21866</v>
      </c>
      <c r="G6965" s="1" t="s">
        <v>1680</v>
      </c>
      <c r="H6965" s="1">
        <v>48475</v>
      </c>
      <c r="I6965" s="1">
        <v>1007155</v>
      </c>
      <c r="J6965" s="1">
        <v>31.5839</v>
      </c>
      <c r="K6965" s="1">
        <v>-102.9636</v>
      </c>
      <c r="L6965" s="1"/>
      <c r="M6965" s="1" t="s">
        <v>1485</v>
      </c>
      <c r="N6965" s="1" t="s">
        <v>9148</v>
      </c>
      <c r="O6965" s="1">
        <v>2022</v>
      </c>
      <c r="P6965" s="1">
        <v>79756</v>
      </c>
      <c r="Q6965" s="1" t="s">
        <v>997</v>
      </c>
      <c r="R6965" s="1"/>
      <c r="S6965" s="1" t="s">
        <v>24355</v>
      </c>
      <c r="T6965" s="1" t="s">
        <v>6826</v>
      </c>
      <c r="U6965" s="1"/>
      <c r="V6965" s="1" t="s">
        <v>8562</v>
      </c>
      <c r="W6965" s="1" t="s">
        <v>6828</v>
      </c>
    </row>
    <row r="6966" spans="1:23" x14ac:dyDescent="0.25">
      <c r="A6966" s="1">
        <v>1013417</v>
      </c>
      <c r="B6966" s="5" t="str">
        <f>VLOOKUP(H6966,'FIPS Basin X-walk'!$A$2:$F$3224,6,FALSE)</f>
        <v>Permian Basin</v>
      </c>
      <c r="C6966" s="1" t="s">
        <v>20355</v>
      </c>
      <c r="D6966" s="1"/>
      <c r="E6966" s="1"/>
      <c r="F6966" s="1" t="s">
        <v>20352</v>
      </c>
      <c r="G6966" s="1" t="s">
        <v>1680</v>
      </c>
      <c r="H6966" s="1">
        <v>48475</v>
      </c>
      <c r="I6966" s="1">
        <v>1013417</v>
      </c>
      <c r="J6966" s="1">
        <v>31.564340000000001</v>
      </c>
      <c r="K6966" s="1">
        <v>-102.79600000000001</v>
      </c>
      <c r="L6966" s="1"/>
      <c r="M6966" s="1" t="s">
        <v>1485</v>
      </c>
      <c r="N6966" s="1" t="s">
        <v>9148</v>
      </c>
      <c r="O6966" s="1">
        <v>2022</v>
      </c>
      <c r="P6966" s="1">
        <v>78258</v>
      </c>
      <c r="Q6966" s="1" t="s">
        <v>1087</v>
      </c>
      <c r="R6966" s="1"/>
      <c r="S6966" s="1">
        <v>211120</v>
      </c>
      <c r="T6966" s="1" t="s">
        <v>6826</v>
      </c>
      <c r="U6966" s="1"/>
      <c r="V6966" s="1" t="s">
        <v>20356</v>
      </c>
      <c r="W6966" s="1" t="s">
        <v>6826</v>
      </c>
    </row>
    <row r="6967" spans="1:23" x14ac:dyDescent="0.25">
      <c r="A6967" s="1">
        <v>1005215</v>
      </c>
      <c r="B6967" s="5" t="str">
        <f>VLOOKUP(H6967,'FIPS Basin X-walk'!$A$2:$F$3224,6,FALSE)</f>
        <v>Permian Basin</v>
      </c>
      <c r="C6967" s="1"/>
      <c r="D6967" s="1"/>
      <c r="E6967" s="1"/>
      <c r="F6967" s="1" t="s">
        <v>21867</v>
      </c>
      <c r="G6967" s="1" t="s">
        <v>17692</v>
      </c>
      <c r="H6967" s="1">
        <v>48475</v>
      </c>
      <c r="I6967" s="1">
        <v>1005215</v>
      </c>
      <c r="J6967" s="1">
        <v>31.522500000000001</v>
      </c>
      <c r="K6967" s="1">
        <v>-103.465278</v>
      </c>
      <c r="L6967" s="1"/>
      <c r="M6967" s="1" t="s">
        <v>1485</v>
      </c>
      <c r="N6967" s="1" t="s">
        <v>9148</v>
      </c>
      <c r="O6967" s="1">
        <v>2022</v>
      </c>
      <c r="P6967" s="1">
        <v>79719</v>
      </c>
      <c r="Q6967" s="1" t="s">
        <v>356</v>
      </c>
      <c r="R6967" s="1"/>
      <c r="S6967" s="1" t="s">
        <v>24399</v>
      </c>
      <c r="T6967" s="1" t="s">
        <v>6826</v>
      </c>
      <c r="U6967" s="1"/>
      <c r="V6967" s="1" t="s">
        <v>7521</v>
      </c>
      <c r="W6967" s="1" t="s">
        <v>6826</v>
      </c>
    </row>
    <row r="6968" spans="1:23" x14ac:dyDescent="0.25">
      <c r="A6968" s="1">
        <v>1011311</v>
      </c>
      <c r="B6968" s="5" t="str">
        <f>VLOOKUP(H6968,'FIPS Basin X-walk'!$A$2:$F$3224,6,FALSE)</f>
        <v>Permian Basin</v>
      </c>
      <c r="C6968" s="1" t="s">
        <v>21868</v>
      </c>
      <c r="D6968" s="1"/>
      <c r="E6968" s="1"/>
      <c r="F6968" s="1" t="s">
        <v>21867</v>
      </c>
      <c r="G6968" s="1" t="s">
        <v>17692</v>
      </c>
      <c r="H6968" s="1">
        <v>48475</v>
      </c>
      <c r="I6968" s="1">
        <v>1011311</v>
      </c>
      <c r="J6968" s="1">
        <v>31.455604999999998</v>
      </c>
      <c r="K6968" s="1">
        <v>-103.393389</v>
      </c>
      <c r="L6968" s="1"/>
      <c r="M6968" s="1" t="s">
        <v>1485</v>
      </c>
      <c r="N6968" s="1" t="s">
        <v>9148</v>
      </c>
      <c r="O6968" s="1">
        <v>2022</v>
      </c>
      <c r="P6968" s="1">
        <v>79719</v>
      </c>
      <c r="Q6968" s="1" t="s">
        <v>1232</v>
      </c>
      <c r="R6968" s="1"/>
      <c r="S6968" s="1" t="s">
        <v>24399</v>
      </c>
      <c r="T6968" s="1" t="s">
        <v>6826</v>
      </c>
      <c r="U6968" s="1"/>
      <c r="V6968" s="1" t="s">
        <v>7521</v>
      </c>
      <c r="W6968" s="1" t="s">
        <v>6826</v>
      </c>
    </row>
    <row r="6969" spans="1:23" x14ac:dyDescent="0.25">
      <c r="A6969" s="1">
        <v>1003994</v>
      </c>
      <c r="B6969" s="5" t="str">
        <f>VLOOKUP(H6969,'FIPS Basin X-walk'!$A$2:$F$3224,6,FALSE)</f>
        <v>Williston Basin</v>
      </c>
      <c r="C6969" s="1" t="s">
        <v>17691</v>
      </c>
      <c r="D6969" s="1"/>
      <c r="E6969" s="1"/>
      <c r="F6969" s="1" t="s">
        <v>1800</v>
      </c>
      <c r="G6969" s="1" t="s">
        <v>17692</v>
      </c>
      <c r="H6969" s="1">
        <v>38101</v>
      </c>
      <c r="I6969" s="1">
        <v>1003994</v>
      </c>
      <c r="J6969" s="1">
        <v>47.972493</v>
      </c>
      <c r="K6969" s="1">
        <v>-101.092338</v>
      </c>
      <c r="L6969" s="1"/>
      <c r="M6969" s="1" t="s">
        <v>1511</v>
      </c>
      <c r="N6969" s="1" t="s">
        <v>17561</v>
      </c>
      <c r="O6969" s="1">
        <v>2022</v>
      </c>
      <c r="P6969" s="1">
        <v>58781</v>
      </c>
      <c r="Q6969" s="1" t="s">
        <v>25204</v>
      </c>
      <c r="R6969" s="1"/>
      <c r="S6969" s="1" t="s">
        <v>24358</v>
      </c>
      <c r="T6969" s="1" t="s">
        <v>6826</v>
      </c>
      <c r="U6969" s="1"/>
      <c r="V6969" s="1" t="s">
        <v>7979</v>
      </c>
      <c r="W6969" s="1" t="s">
        <v>6826</v>
      </c>
    </row>
    <row r="6970" spans="1:23" x14ac:dyDescent="0.25">
      <c r="A6970" s="1">
        <v>1007284</v>
      </c>
      <c r="B6970" s="5" t="str">
        <f>VLOOKUP(H6970,'FIPS Basin X-walk'!$A$2:$F$3224,6,FALSE)</f>
        <v>Williston Basin</v>
      </c>
      <c r="C6970" s="1" t="s">
        <v>17693</v>
      </c>
      <c r="D6970" s="1"/>
      <c r="E6970" s="1"/>
      <c r="F6970" s="1" t="s">
        <v>1800</v>
      </c>
      <c r="G6970" s="1" t="s">
        <v>17692</v>
      </c>
      <c r="H6970" s="1">
        <v>38101</v>
      </c>
      <c r="I6970" s="1">
        <v>1007284</v>
      </c>
      <c r="J6970" s="1">
        <v>47.978861000000002</v>
      </c>
      <c r="K6970" s="1">
        <v>-101.10268600000001</v>
      </c>
      <c r="L6970" s="1"/>
      <c r="M6970" s="1" t="s">
        <v>1511</v>
      </c>
      <c r="N6970" s="1" t="s">
        <v>17561</v>
      </c>
      <c r="O6970" s="1">
        <v>2022</v>
      </c>
      <c r="P6970" s="1">
        <v>58781</v>
      </c>
      <c r="Q6970" s="1" t="s">
        <v>17694</v>
      </c>
      <c r="R6970" s="1"/>
      <c r="S6970" s="1" t="s">
        <v>24358</v>
      </c>
      <c r="T6970" s="1" t="s">
        <v>6826</v>
      </c>
      <c r="U6970" s="1"/>
      <c r="V6970" s="1" t="s">
        <v>6878</v>
      </c>
      <c r="W6970" s="1" t="s">
        <v>6826</v>
      </c>
    </row>
    <row r="6971" spans="1:23" x14ac:dyDescent="0.25">
      <c r="A6971" s="1">
        <v>1000290</v>
      </c>
      <c r="B6971" s="5" t="str">
        <f>VLOOKUP(H6971,'FIPS Basin X-walk'!$A$2:$F$3224,6,FALSE)</f>
        <v>Adirondack Uplift</v>
      </c>
      <c r="C6971" s="1" t="s">
        <v>17181</v>
      </c>
      <c r="D6971" s="1"/>
      <c r="E6971" s="1" t="s">
        <v>6828</v>
      </c>
      <c r="F6971" s="1" t="s">
        <v>17182</v>
      </c>
      <c r="G6971" s="1" t="s">
        <v>1588</v>
      </c>
      <c r="H6971" s="1">
        <v>36113</v>
      </c>
      <c r="I6971" s="1">
        <v>1000290</v>
      </c>
      <c r="J6971" s="1">
        <v>43.306399999999996</v>
      </c>
      <c r="K6971" s="1">
        <v>-73.620800000000003</v>
      </c>
      <c r="L6971" s="1"/>
      <c r="M6971" s="1" t="s">
        <v>1481</v>
      </c>
      <c r="N6971" s="1" t="s">
        <v>16632</v>
      </c>
      <c r="O6971" s="1">
        <v>2022</v>
      </c>
      <c r="P6971" s="1">
        <v>12801</v>
      </c>
      <c r="Q6971" s="1" t="s">
        <v>17183</v>
      </c>
      <c r="R6971" s="1"/>
      <c r="S6971" s="1" t="s">
        <v>24441</v>
      </c>
      <c r="T6971" s="1" t="s">
        <v>6826</v>
      </c>
      <c r="U6971" s="1"/>
      <c r="V6971" s="1" t="s">
        <v>7013</v>
      </c>
      <c r="W6971" s="1" t="s">
        <v>6826</v>
      </c>
    </row>
    <row r="6972" spans="1:23" x14ac:dyDescent="0.25">
      <c r="A6972" s="1">
        <v>1003541</v>
      </c>
      <c r="B6972" s="5" t="str">
        <f>VLOOKUP(H6972,'FIPS Basin X-walk'!$A$2:$F$3224,6,FALSE)</f>
        <v>Cincinnati Arch</v>
      </c>
      <c r="C6972" s="1" t="s">
        <v>18283</v>
      </c>
      <c r="D6972" s="1"/>
      <c r="E6972" s="1"/>
      <c r="F6972" s="1" t="s">
        <v>62</v>
      </c>
      <c r="G6972" s="1" t="s">
        <v>1588</v>
      </c>
      <c r="H6972" s="1">
        <v>39165</v>
      </c>
      <c r="I6972" s="1">
        <v>1003541</v>
      </c>
      <c r="J6972" s="1">
        <v>39.491698999999997</v>
      </c>
      <c r="K6972" s="1">
        <v>-84.226096999999996</v>
      </c>
      <c r="L6972" s="1"/>
      <c r="M6972" s="1" t="s">
        <v>1542</v>
      </c>
      <c r="N6972" s="1" t="s">
        <v>17708</v>
      </c>
      <c r="O6972" s="1">
        <v>2022</v>
      </c>
      <c r="P6972" s="1">
        <v>45036</v>
      </c>
      <c r="Q6972" s="1" t="s">
        <v>533</v>
      </c>
      <c r="R6972" s="1"/>
      <c r="S6972" s="1">
        <v>486210</v>
      </c>
      <c r="T6972" s="1" t="s">
        <v>6826</v>
      </c>
      <c r="U6972" s="1"/>
      <c r="V6972" s="1" t="s">
        <v>7232</v>
      </c>
      <c r="W6972" s="1" t="s">
        <v>6826</v>
      </c>
    </row>
    <row r="6973" spans="1:23" x14ac:dyDescent="0.25">
      <c r="A6973" s="1">
        <v>1000699</v>
      </c>
      <c r="B6973" s="5" t="str">
        <f>VLOOKUP(H6973,'FIPS Basin X-walk'!$A$2:$F$3224,6,FALSE)</f>
        <v>Mid-Gulf Coast Basin</v>
      </c>
      <c r="C6973" s="1" t="s">
        <v>15425</v>
      </c>
      <c r="D6973" s="1"/>
      <c r="E6973" s="1"/>
      <c r="F6973" s="1" t="s">
        <v>15422</v>
      </c>
      <c r="G6973" s="1" t="s">
        <v>1588</v>
      </c>
      <c r="H6973" s="1">
        <v>28149</v>
      </c>
      <c r="I6973" s="1">
        <v>1000699</v>
      </c>
      <c r="J6973" s="1">
        <v>32.283099999999997</v>
      </c>
      <c r="K6973" s="1">
        <v>-90.930599999999998</v>
      </c>
      <c r="L6973" s="1"/>
      <c r="M6973" s="1" t="s">
        <v>1523</v>
      </c>
      <c r="N6973" s="1" t="s">
        <v>15181</v>
      </c>
      <c r="O6973" s="1">
        <v>2022</v>
      </c>
      <c r="P6973" s="1">
        <v>39180</v>
      </c>
      <c r="Q6973" s="1" t="s">
        <v>15426</v>
      </c>
      <c r="R6973" s="1"/>
      <c r="S6973" s="1" t="s">
        <v>24355</v>
      </c>
      <c r="T6973" s="1" t="s">
        <v>6826</v>
      </c>
      <c r="U6973" s="1"/>
      <c r="V6973" s="1" t="s">
        <v>7837</v>
      </c>
      <c r="W6973" s="1" t="s">
        <v>6828</v>
      </c>
    </row>
    <row r="6974" spans="1:23" x14ac:dyDescent="0.25">
      <c r="A6974" s="1">
        <v>1000880</v>
      </c>
      <c r="B6974" s="5" t="str">
        <f>VLOOKUP(H6974,'FIPS Basin X-walk'!$A$2:$F$3224,6,FALSE)</f>
        <v>Appalachian Basin (Eastern Overthrust Area)</v>
      </c>
      <c r="C6974" s="1" t="s">
        <v>19528</v>
      </c>
      <c r="D6974" s="1"/>
      <c r="E6974" s="1"/>
      <c r="F6974" s="1" t="s">
        <v>14429</v>
      </c>
      <c r="G6974" s="1" t="s">
        <v>1588</v>
      </c>
      <c r="H6974" s="1">
        <v>42123</v>
      </c>
      <c r="I6974" s="1">
        <v>1000880</v>
      </c>
      <c r="J6974" s="1">
        <v>41.835799999999999</v>
      </c>
      <c r="K6974" s="1">
        <v>-79.19</v>
      </c>
      <c r="L6974" s="1"/>
      <c r="M6974" s="1" t="s">
        <v>1501</v>
      </c>
      <c r="N6974" s="1" t="s">
        <v>18868</v>
      </c>
      <c r="O6974" s="1">
        <v>2022</v>
      </c>
      <c r="P6974" s="1">
        <v>16365</v>
      </c>
      <c r="Q6974" s="1" t="s">
        <v>1588</v>
      </c>
      <c r="R6974" s="1"/>
      <c r="S6974" s="1" t="s">
        <v>24355</v>
      </c>
      <c r="T6974" s="1" t="s">
        <v>6826</v>
      </c>
      <c r="U6974" s="1"/>
      <c r="V6974" s="1" t="s">
        <v>16336</v>
      </c>
      <c r="W6974" s="1" t="s">
        <v>6828</v>
      </c>
    </row>
    <row r="6975" spans="1:23" x14ac:dyDescent="0.25">
      <c r="A6975" s="1">
        <v>1008882</v>
      </c>
      <c r="B6975" s="5" t="str">
        <f>VLOOKUP(H6975,'FIPS Basin X-walk'!$A$2:$F$3224,6,FALSE)</f>
        <v>Appalachian Basin (Eastern Overthrust Area)</v>
      </c>
      <c r="C6975" s="1" t="s">
        <v>19522</v>
      </c>
      <c r="D6975" s="1"/>
      <c r="E6975" s="1"/>
      <c r="F6975" s="1" t="s">
        <v>1588</v>
      </c>
      <c r="G6975" s="1" t="s">
        <v>1588</v>
      </c>
      <c r="H6975" s="1">
        <v>42123</v>
      </c>
      <c r="I6975" s="1">
        <v>1008882</v>
      </c>
      <c r="J6975" s="1">
        <v>41.845100000000002</v>
      </c>
      <c r="K6975" s="1">
        <v>-79.145359999999997</v>
      </c>
      <c r="L6975" s="1"/>
      <c r="M6975" s="1" t="s">
        <v>1501</v>
      </c>
      <c r="N6975" s="1" t="s">
        <v>18868</v>
      </c>
      <c r="O6975" s="1">
        <v>2022</v>
      </c>
      <c r="P6975" s="1">
        <v>16365</v>
      </c>
      <c r="Q6975" s="1" t="s">
        <v>941</v>
      </c>
      <c r="R6975" s="1"/>
      <c r="S6975" s="1">
        <v>211130</v>
      </c>
      <c r="T6975" s="1" t="s">
        <v>6826</v>
      </c>
      <c r="U6975" s="1"/>
      <c r="V6975" s="1" t="s">
        <v>19523</v>
      </c>
      <c r="W6975" s="1" t="s">
        <v>6826</v>
      </c>
    </row>
    <row r="6976" spans="1:23" x14ac:dyDescent="0.25">
      <c r="A6976" s="1">
        <v>1001741</v>
      </c>
      <c r="B6976" s="5" t="str">
        <f>VLOOKUP(H6976,'FIPS Basin X-walk'!$A$2:$F$3224,6,FALSE)</f>
        <v>Appalachian Basin (Eastern Overthrust Area)</v>
      </c>
      <c r="C6976" s="1" t="s">
        <v>16430</v>
      </c>
      <c r="D6976" s="1"/>
      <c r="E6976" s="1"/>
      <c r="F6976" s="1" t="s">
        <v>16431</v>
      </c>
      <c r="G6976" s="1" t="s">
        <v>11372</v>
      </c>
      <c r="H6976" s="1">
        <v>34041</v>
      </c>
      <c r="I6976" s="1">
        <v>1001741</v>
      </c>
      <c r="J6976" s="1">
        <v>40.841900000000003</v>
      </c>
      <c r="K6976" s="1">
        <v>-75.067499999999995</v>
      </c>
      <c r="L6976" s="1"/>
      <c r="M6976" s="1" t="s">
        <v>1536</v>
      </c>
      <c r="N6976" s="1" t="s">
        <v>16210</v>
      </c>
      <c r="O6976" s="1">
        <v>2022</v>
      </c>
      <c r="P6976" s="1">
        <v>7823</v>
      </c>
      <c r="Q6976" s="1" t="s">
        <v>16432</v>
      </c>
      <c r="R6976" s="1" t="s">
        <v>24757</v>
      </c>
      <c r="S6976" s="1" t="s">
        <v>24758</v>
      </c>
      <c r="T6976" s="1" t="s">
        <v>6828</v>
      </c>
      <c r="U6976" s="1"/>
      <c r="V6976" s="1" t="s">
        <v>16433</v>
      </c>
      <c r="W6976" s="1" t="s">
        <v>6826</v>
      </c>
    </row>
    <row r="6977" spans="1:23" x14ac:dyDescent="0.25">
      <c r="A6977" s="1">
        <v>1011685</v>
      </c>
      <c r="B6977" s="5" t="str">
        <f>VLOOKUP(H6977,'FIPS Basin X-walk'!$A$2:$F$3224,6,FALSE)</f>
        <v>Appalachian Basin (Eastern Overthrust Area)</v>
      </c>
      <c r="C6977" s="1" t="s">
        <v>22400</v>
      </c>
      <c r="D6977" s="1"/>
      <c r="E6977" s="1"/>
      <c r="F6977" s="1" t="s">
        <v>22401</v>
      </c>
      <c r="G6977" s="1" t="s">
        <v>11372</v>
      </c>
      <c r="H6977" s="1">
        <v>51187</v>
      </c>
      <c r="I6977" s="1">
        <v>1011685</v>
      </c>
      <c r="J6977" s="1">
        <v>38.969859999999997</v>
      </c>
      <c r="K6977" s="1">
        <v>-78.179995000000005</v>
      </c>
      <c r="L6977" s="1"/>
      <c r="M6977" s="1" t="s">
        <v>1486</v>
      </c>
      <c r="N6977" s="1" t="s">
        <v>15119</v>
      </c>
      <c r="O6977" s="1">
        <v>2022</v>
      </c>
      <c r="P6977" s="1">
        <v>22630</v>
      </c>
      <c r="Q6977" s="1" t="s">
        <v>22402</v>
      </c>
      <c r="R6977" s="1"/>
      <c r="S6977" s="1" t="s">
        <v>24355</v>
      </c>
      <c r="T6977" s="1" t="s">
        <v>6826</v>
      </c>
      <c r="U6977" s="1"/>
      <c r="V6977" s="1" t="s">
        <v>13845</v>
      </c>
      <c r="W6977" s="1" t="s">
        <v>6828</v>
      </c>
    </row>
    <row r="6978" spans="1:23" x14ac:dyDescent="0.25">
      <c r="A6978" s="1">
        <v>1006608</v>
      </c>
      <c r="B6978" s="5" t="str">
        <f>VLOOKUP(H6978,'FIPS Basin X-walk'!$A$2:$F$3224,6,FALSE)</f>
        <v>Adirondack Uplift</v>
      </c>
      <c r="C6978" s="1" t="s">
        <v>17184</v>
      </c>
      <c r="D6978" s="1"/>
      <c r="E6978" s="1"/>
      <c r="F6978" s="1" t="s">
        <v>17182</v>
      </c>
      <c r="G6978" s="1" t="s">
        <v>11372</v>
      </c>
      <c r="H6978" s="1">
        <v>36113</v>
      </c>
      <c r="I6978" s="1">
        <v>1006608</v>
      </c>
      <c r="J6978" s="1">
        <v>43.308506999999999</v>
      </c>
      <c r="K6978" s="1">
        <v>-73.634808000000007</v>
      </c>
      <c r="L6978" s="1"/>
      <c r="M6978" s="1" t="s">
        <v>1481</v>
      </c>
      <c r="N6978" s="1" t="s">
        <v>16632</v>
      </c>
      <c r="O6978" s="1">
        <v>2022</v>
      </c>
      <c r="P6978" s="1">
        <v>12801</v>
      </c>
      <c r="Q6978" s="1" t="s">
        <v>17185</v>
      </c>
      <c r="R6978" s="1"/>
      <c r="S6978" s="1"/>
      <c r="T6978" s="1" t="s">
        <v>6826</v>
      </c>
      <c r="U6978" s="1"/>
      <c r="V6978" s="1" t="s">
        <v>11546</v>
      </c>
      <c r="W6978" s="1" t="s">
        <v>6826</v>
      </c>
    </row>
    <row r="6979" spans="1:23" x14ac:dyDescent="0.25">
      <c r="A6979" s="1">
        <v>1005417</v>
      </c>
      <c r="B6979" s="5" t="str">
        <f>VLOOKUP(H6979,'FIPS Basin X-walk'!$A$2:$F$3224,6,FALSE)</f>
        <v>Appalachian Basin (Eastern Overthrust Area)</v>
      </c>
      <c r="C6979" s="1" t="s">
        <v>16436</v>
      </c>
      <c r="D6979" s="1"/>
      <c r="E6979" s="1"/>
      <c r="F6979" s="1" t="s">
        <v>16437</v>
      </c>
      <c r="G6979" s="1" t="s">
        <v>11372</v>
      </c>
      <c r="H6979" s="1">
        <v>34041</v>
      </c>
      <c r="I6979" s="1">
        <v>1005417</v>
      </c>
      <c r="J6979" s="1">
        <v>40.86159</v>
      </c>
      <c r="K6979" s="1">
        <v>-74.827449999999999</v>
      </c>
      <c r="L6979" s="1"/>
      <c r="M6979" s="1" t="s">
        <v>1536</v>
      </c>
      <c r="N6979" s="1" t="s">
        <v>16210</v>
      </c>
      <c r="O6979" s="1">
        <v>2022</v>
      </c>
      <c r="P6979" s="1">
        <v>7840</v>
      </c>
      <c r="Q6979" s="1" t="s">
        <v>25521</v>
      </c>
      <c r="R6979" s="1"/>
      <c r="S6979" s="1" t="s">
        <v>25522</v>
      </c>
      <c r="T6979" s="1" t="s">
        <v>6828</v>
      </c>
      <c r="U6979" s="1"/>
      <c r="V6979" s="1" t="s">
        <v>16438</v>
      </c>
      <c r="W6979" s="1" t="s">
        <v>6828</v>
      </c>
    </row>
    <row r="6980" spans="1:23" x14ac:dyDescent="0.25">
      <c r="A6980" s="1">
        <v>1001673</v>
      </c>
      <c r="B6980" s="5" t="str">
        <f>VLOOKUP(H6980,'FIPS Basin X-walk'!$A$2:$F$3224,6,FALSE)</f>
        <v>Appalachian Basin (Eastern Overthrust Area)</v>
      </c>
      <c r="C6980" s="1" t="s">
        <v>19526</v>
      </c>
      <c r="D6980" s="1"/>
      <c r="E6980" s="1"/>
      <c r="F6980" s="1" t="s">
        <v>8594</v>
      </c>
      <c r="G6980" s="1" t="s">
        <v>11372</v>
      </c>
      <c r="H6980" s="1">
        <v>42123</v>
      </c>
      <c r="I6980" s="1">
        <v>1001673</v>
      </c>
      <c r="J6980" s="1">
        <v>41.841555</v>
      </c>
      <c r="K6980" s="1">
        <v>-79.270049999999998</v>
      </c>
      <c r="L6980" s="1"/>
      <c r="M6980" s="1" t="s">
        <v>1501</v>
      </c>
      <c r="N6980" s="1" t="s">
        <v>18868</v>
      </c>
      <c r="O6980" s="1">
        <v>2022</v>
      </c>
      <c r="P6980" s="1">
        <v>16329</v>
      </c>
      <c r="Q6980" s="1" t="s">
        <v>19527</v>
      </c>
      <c r="R6980" s="1"/>
      <c r="S6980" s="1" t="s">
        <v>24742</v>
      </c>
      <c r="T6980" s="1" t="s">
        <v>6826</v>
      </c>
      <c r="U6980" s="1"/>
      <c r="V6980" s="1" t="s">
        <v>19295</v>
      </c>
      <c r="W6980" s="1" t="s">
        <v>6826</v>
      </c>
    </row>
    <row r="6981" spans="1:23" x14ac:dyDescent="0.25">
      <c r="A6981" s="1">
        <v>1002427</v>
      </c>
      <c r="B6981" s="5" t="str">
        <f>VLOOKUP(H6981,'FIPS Basin X-walk'!$A$2:$F$3224,6,FALSE)</f>
        <v>Cincinnati Arch</v>
      </c>
      <c r="C6981" s="1" t="s">
        <v>18277</v>
      </c>
      <c r="D6981" s="1"/>
      <c r="E6981" s="1"/>
      <c r="F6981" s="1" t="s">
        <v>62</v>
      </c>
      <c r="G6981" s="1" t="s">
        <v>11372</v>
      </c>
      <c r="H6981" s="1">
        <v>39165</v>
      </c>
      <c r="I6981" s="1">
        <v>1002427</v>
      </c>
      <c r="J6981" s="1">
        <v>39.445841999999999</v>
      </c>
      <c r="K6981" s="1">
        <v>-84.206799000000004</v>
      </c>
      <c r="L6981" s="1"/>
      <c r="M6981" s="1" t="s">
        <v>1542</v>
      </c>
      <c r="N6981" s="1" t="s">
        <v>17708</v>
      </c>
      <c r="O6981" s="1">
        <v>2022</v>
      </c>
      <c r="P6981" s="1">
        <v>45036</v>
      </c>
      <c r="Q6981" s="1" t="s">
        <v>62</v>
      </c>
      <c r="R6981" s="1"/>
      <c r="S6981" s="1" t="s">
        <v>24435</v>
      </c>
      <c r="T6981" s="1" t="s">
        <v>6826</v>
      </c>
      <c r="U6981" s="1"/>
      <c r="V6981" s="1" t="s">
        <v>7297</v>
      </c>
      <c r="W6981" s="1" t="s">
        <v>6826</v>
      </c>
    </row>
    <row r="6982" spans="1:23" x14ac:dyDescent="0.25">
      <c r="A6982" s="1">
        <v>1013537</v>
      </c>
      <c r="B6982" s="5" t="str">
        <f>VLOOKUP(H6982,'FIPS Basin X-walk'!$A$2:$F$3224,6,FALSE)</f>
        <v>Cincinnati Arch</v>
      </c>
      <c r="C6982" s="1" t="s">
        <v>18278</v>
      </c>
      <c r="D6982" s="1"/>
      <c r="E6982" s="1"/>
      <c r="F6982" s="1" t="s">
        <v>1833</v>
      </c>
      <c r="G6982" s="1" t="s">
        <v>11372</v>
      </c>
      <c r="H6982" s="1">
        <v>39165</v>
      </c>
      <c r="I6982" s="1">
        <v>1013537</v>
      </c>
      <c r="J6982" s="1">
        <v>39.310139999999997</v>
      </c>
      <c r="K6982" s="1">
        <v>-84.313829999999996</v>
      </c>
      <c r="L6982" s="1"/>
      <c r="M6982" s="1" t="s">
        <v>1542</v>
      </c>
      <c r="N6982" s="1" t="s">
        <v>17708</v>
      </c>
      <c r="O6982" s="1">
        <v>2022</v>
      </c>
      <c r="P6982" s="1">
        <v>45040</v>
      </c>
      <c r="Q6982" s="1" t="s">
        <v>18279</v>
      </c>
      <c r="R6982" s="1"/>
      <c r="S6982" s="1" t="s">
        <v>24802</v>
      </c>
      <c r="T6982" s="1" t="s">
        <v>6826</v>
      </c>
      <c r="U6982" s="1"/>
      <c r="V6982" s="1" t="s">
        <v>9047</v>
      </c>
      <c r="W6982" s="1" t="s">
        <v>6826</v>
      </c>
    </row>
    <row r="6983" spans="1:23" x14ac:dyDescent="0.25">
      <c r="A6983" s="1">
        <v>1012111</v>
      </c>
      <c r="B6983" s="5" t="str">
        <f>VLOOKUP(H6983,'FIPS Basin X-walk'!$A$2:$F$3224,6,FALSE)</f>
        <v>Illinois Basin</v>
      </c>
      <c r="C6983" s="1" t="s">
        <v>11370</v>
      </c>
      <c r="D6983" s="1"/>
      <c r="E6983" s="1"/>
      <c r="F6983" s="1" t="s">
        <v>11371</v>
      </c>
      <c r="G6983" s="1" t="s">
        <v>11372</v>
      </c>
      <c r="H6983" s="1">
        <v>17187</v>
      </c>
      <c r="I6983" s="1">
        <v>1012111</v>
      </c>
      <c r="J6983" s="1">
        <v>40.92801</v>
      </c>
      <c r="K6983" s="1">
        <v>-90.641940000000005</v>
      </c>
      <c r="L6983" s="1" t="s">
        <v>25207</v>
      </c>
      <c r="M6983" s="1" t="s">
        <v>1488</v>
      </c>
      <c r="N6983" s="1" t="s">
        <v>10805</v>
      </c>
      <c r="O6983" s="1">
        <v>2022</v>
      </c>
      <c r="P6983" s="1">
        <v>61462</v>
      </c>
      <c r="Q6983" s="1" t="s">
        <v>11373</v>
      </c>
      <c r="R6983" s="1"/>
      <c r="S6983" s="1" t="s">
        <v>24382</v>
      </c>
      <c r="T6983" s="1" t="s">
        <v>6826</v>
      </c>
      <c r="U6983" s="1"/>
      <c r="V6983" s="1" t="s">
        <v>11374</v>
      </c>
      <c r="W6983" s="1" t="s">
        <v>6826</v>
      </c>
    </row>
    <row r="6984" spans="1:23" x14ac:dyDescent="0.25">
      <c r="A6984" s="1">
        <v>1013673</v>
      </c>
      <c r="B6984" s="5" t="str">
        <f>VLOOKUP(H6984,'FIPS Basin X-walk'!$A$2:$F$3224,6,FALSE)</f>
        <v>Cincinnati Arch</v>
      </c>
      <c r="C6984" s="1" t="s">
        <v>20296</v>
      </c>
      <c r="D6984" s="1"/>
      <c r="E6984" s="1"/>
      <c r="F6984" s="1" t="s">
        <v>11386</v>
      </c>
      <c r="G6984" s="1" t="s">
        <v>11372</v>
      </c>
      <c r="H6984" s="1">
        <v>47177</v>
      </c>
      <c r="I6984" s="1">
        <v>1013673</v>
      </c>
      <c r="J6984" s="1">
        <v>35.635438000000001</v>
      </c>
      <c r="K6984" s="1">
        <v>-85.867405000000005</v>
      </c>
      <c r="L6984" s="1"/>
      <c r="M6984" s="1" t="s">
        <v>1538</v>
      </c>
      <c r="N6984" s="1" t="s">
        <v>20002</v>
      </c>
      <c r="O6984" s="1">
        <v>2022</v>
      </c>
      <c r="P6984" s="1">
        <v>37357</v>
      </c>
      <c r="Q6984" s="1" t="s">
        <v>20297</v>
      </c>
      <c r="R6984" s="1"/>
      <c r="S6984" s="1" t="s">
        <v>24966</v>
      </c>
      <c r="T6984" s="1" t="s">
        <v>6826</v>
      </c>
      <c r="U6984" s="1"/>
      <c r="V6984" s="1" t="s">
        <v>12256</v>
      </c>
      <c r="W6984" s="1" t="s">
        <v>6826</v>
      </c>
    </row>
    <row r="6985" spans="1:23" x14ac:dyDescent="0.25">
      <c r="A6985" s="1">
        <v>1004354</v>
      </c>
      <c r="B6985" s="5" t="str">
        <f>VLOOKUP(H6985,'FIPS Basin X-walk'!$A$2:$F$3224,6,FALSE)</f>
        <v>Cincinnati Arch</v>
      </c>
      <c r="C6985" s="1" t="s">
        <v>18280</v>
      </c>
      <c r="D6985" s="1"/>
      <c r="E6985" s="1"/>
      <c r="F6985" s="1" t="s">
        <v>18281</v>
      </c>
      <c r="G6985" s="1" t="s">
        <v>11372</v>
      </c>
      <c r="H6985" s="1">
        <v>39165</v>
      </c>
      <c r="I6985" s="1">
        <v>1004354</v>
      </c>
      <c r="J6985" s="1">
        <v>39.364629999999998</v>
      </c>
      <c r="K6985" s="1">
        <v>-84.168816000000007</v>
      </c>
      <c r="L6985" s="1"/>
      <c r="M6985" s="1" t="s">
        <v>1542</v>
      </c>
      <c r="N6985" s="1" t="s">
        <v>17708</v>
      </c>
      <c r="O6985" s="1">
        <v>2022</v>
      </c>
      <c r="P6985" s="1">
        <v>45152</v>
      </c>
      <c r="Q6985" s="1" t="s">
        <v>18282</v>
      </c>
      <c r="R6985" s="1"/>
      <c r="S6985" s="1" t="s">
        <v>24358</v>
      </c>
      <c r="T6985" s="1" t="s">
        <v>6826</v>
      </c>
      <c r="U6985" s="1"/>
      <c r="V6985" s="1" t="s">
        <v>6952</v>
      </c>
      <c r="W6985" s="1" t="s">
        <v>6826</v>
      </c>
    </row>
    <row r="6986" spans="1:23" x14ac:dyDescent="0.25">
      <c r="A6986" s="1">
        <v>1001878</v>
      </c>
      <c r="B6986" s="5" t="str">
        <f>VLOOKUP(H6986,'FIPS Basin X-walk'!$A$2:$F$3224,6,FALSE)</f>
        <v>Appalachian Basin (Eastern Overthrust Area)</v>
      </c>
      <c r="C6986" s="1" t="s">
        <v>16434</v>
      </c>
      <c r="D6986" s="1"/>
      <c r="E6986" s="1"/>
      <c r="F6986" s="1" t="s">
        <v>12556</v>
      </c>
      <c r="G6986" s="1" t="s">
        <v>11372</v>
      </c>
      <c r="H6986" s="1">
        <v>34041</v>
      </c>
      <c r="I6986" s="1">
        <v>1001878</v>
      </c>
      <c r="J6986" s="1">
        <v>40.684666999999997</v>
      </c>
      <c r="K6986" s="1">
        <v>-75.186166999999998</v>
      </c>
      <c r="L6986" s="1"/>
      <c r="M6986" s="1" t="s">
        <v>1536</v>
      </c>
      <c r="N6986" s="1" t="s">
        <v>16210</v>
      </c>
      <c r="O6986" s="1">
        <v>2022</v>
      </c>
      <c r="P6986" s="1">
        <v>8865</v>
      </c>
      <c r="Q6986" s="1" t="s">
        <v>16435</v>
      </c>
      <c r="R6986" s="1"/>
      <c r="S6986" s="1" t="s">
        <v>24737</v>
      </c>
      <c r="T6986" s="1" t="s">
        <v>6826</v>
      </c>
      <c r="U6986" s="1"/>
      <c r="V6986" s="1" t="s">
        <v>6860</v>
      </c>
      <c r="W6986" s="1" t="s">
        <v>6826</v>
      </c>
    </row>
    <row r="6987" spans="1:23" x14ac:dyDescent="0.25">
      <c r="A6987" s="1">
        <v>1000434</v>
      </c>
      <c r="B6987" s="5" t="str">
        <f>VLOOKUP(H6987,'FIPS Basin X-walk'!$A$2:$F$3224,6,FALSE)</f>
        <v>Mid-Gulf Coast Basin</v>
      </c>
      <c r="C6987" s="1" t="s">
        <v>15427</v>
      </c>
      <c r="D6987" s="1"/>
      <c r="E6987" s="1"/>
      <c r="F6987" s="1" t="s">
        <v>15428</v>
      </c>
      <c r="G6987" s="1" t="s">
        <v>11372</v>
      </c>
      <c r="H6987" s="1">
        <v>28149</v>
      </c>
      <c r="I6987" s="1">
        <v>1000434</v>
      </c>
      <c r="J6987" s="1">
        <v>32.526231000000003</v>
      </c>
      <c r="K6987" s="1">
        <v>-90.771071000000006</v>
      </c>
      <c r="L6987" s="1"/>
      <c r="M6987" s="1" t="s">
        <v>1523</v>
      </c>
      <c r="N6987" s="1" t="s">
        <v>15181</v>
      </c>
      <c r="O6987" s="1">
        <v>2022</v>
      </c>
      <c r="P6987" s="1">
        <v>39156</v>
      </c>
      <c r="Q6987" s="1" t="s">
        <v>15429</v>
      </c>
      <c r="R6987" s="1" t="s">
        <v>24436</v>
      </c>
      <c r="S6987" s="1" t="s">
        <v>24385</v>
      </c>
      <c r="T6987" s="1" t="s">
        <v>6826</v>
      </c>
      <c r="U6987" s="1"/>
      <c r="V6987" s="1" t="s">
        <v>6836</v>
      </c>
      <c r="W6987" s="1" t="s">
        <v>6826</v>
      </c>
    </row>
    <row r="6988" spans="1:23" x14ac:dyDescent="0.25">
      <c r="A6988" s="1">
        <v>1009062</v>
      </c>
      <c r="B6988" s="5" t="str">
        <f>VLOOKUP(H6988,'FIPS Basin X-walk'!$A$2:$F$3224,6,FALSE)</f>
        <v>Appalachian Basin (Eastern Overthrust Area)</v>
      </c>
      <c r="C6988" s="1" t="s">
        <v>19524</v>
      </c>
      <c r="D6988" s="1"/>
      <c r="E6988" s="1"/>
      <c r="F6988" s="1" t="s">
        <v>19525</v>
      </c>
      <c r="G6988" s="1" t="s">
        <v>11372</v>
      </c>
      <c r="H6988" s="1">
        <v>42123</v>
      </c>
      <c r="I6988" s="1">
        <v>1009062</v>
      </c>
      <c r="J6988" s="1">
        <v>41.722090000000001</v>
      </c>
      <c r="K6988" s="1">
        <v>-78.970740000000006</v>
      </c>
      <c r="L6988" s="1"/>
      <c r="M6988" s="1" t="s">
        <v>1501</v>
      </c>
      <c r="N6988" s="1" t="s">
        <v>18868</v>
      </c>
      <c r="O6988" s="1">
        <v>2022</v>
      </c>
      <c r="P6988" s="1">
        <v>16347</v>
      </c>
      <c r="Q6988" s="1" t="s">
        <v>298</v>
      </c>
      <c r="R6988" s="1"/>
      <c r="S6988" s="1" t="s">
        <v>24435</v>
      </c>
      <c r="T6988" s="1" t="s">
        <v>6826</v>
      </c>
      <c r="U6988" s="1"/>
      <c r="V6988" s="1" t="s">
        <v>16658</v>
      </c>
      <c r="W6988" s="1" t="s">
        <v>6826</v>
      </c>
    </row>
    <row r="6989" spans="1:23" x14ac:dyDescent="0.25">
      <c r="A6989" s="1">
        <v>1002456</v>
      </c>
      <c r="B6989" s="5" t="str">
        <f>VLOOKUP(H6989,'FIPS Basin X-walk'!$A$2:$F$3224,6,FALSE)</f>
        <v>Iowa Shelf</v>
      </c>
      <c r="C6989" s="1" t="s">
        <v>12341</v>
      </c>
      <c r="D6989" s="1"/>
      <c r="E6989" s="1"/>
      <c r="F6989" s="1" t="s">
        <v>12342</v>
      </c>
      <c r="G6989" s="1" t="s">
        <v>11372</v>
      </c>
      <c r="H6989" s="1">
        <v>19181</v>
      </c>
      <c r="I6989" s="1">
        <v>1002456</v>
      </c>
      <c r="J6989" s="1">
        <v>41.227767999999998</v>
      </c>
      <c r="K6989" s="1">
        <v>-93.778339000000003</v>
      </c>
      <c r="L6989" s="1"/>
      <c r="M6989" s="1" t="s">
        <v>1500</v>
      </c>
      <c r="N6989" s="1" t="s">
        <v>11970</v>
      </c>
      <c r="O6989" s="1">
        <v>2022</v>
      </c>
      <c r="P6989" s="1">
        <v>50257</v>
      </c>
      <c r="Q6989" s="1" t="s">
        <v>24020</v>
      </c>
      <c r="R6989" s="1"/>
      <c r="S6989" s="1" t="s">
        <v>24435</v>
      </c>
      <c r="T6989" s="1" t="s">
        <v>6826</v>
      </c>
      <c r="U6989" s="1"/>
      <c r="V6989" s="1" t="s">
        <v>7090</v>
      </c>
      <c r="W6989" s="1" t="s">
        <v>6826</v>
      </c>
    </row>
    <row r="6990" spans="1:23" x14ac:dyDescent="0.25">
      <c r="A6990" s="1">
        <v>1008014</v>
      </c>
      <c r="B6990" s="5" t="str">
        <f>VLOOKUP(H6990,'FIPS Basin X-walk'!$A$2:$F$3224,6,FALSE)</f>
        <v>Mid-Gulf Coast Basin</v>
      </c>
      <c r="C6990" s="1" t="s">
        <v>15421</v>
      </c>
      <c r="D6990" s="1"/>
      <c r="E6990" s="1"/>
      <c r="F6990" s="1" t="s">
        <v>15422</v>
      </c>
      <c r="G6990" s="1" t="s">
        <v>11372</v>
      </c>
      <c r="H6990" s="1">
        <v>28149</v>
      </c>
      <c r="I6990" s="1">
        <v>1008014</v>
      </c>
      <c r="J6990" s="1">
        <v>32.388015000000003</v>
      </c>
      <c r="K6990" s="1">
        <v>-90.900203000000005</v>
      </c>
      <c r="L6990" s="1"/>
      <c r="M6990" s="1" t="s">
        <v>1523</v>
      </c>
      <c r="N6990" s="1" t="s">
        <v>15181</v>
      </c>
      <c r="O6990" s="1">
        <v>2022</v>
      </c>
      <c r="P6990" s="1">
        <v>39183</v>
      </c>
      <c r="Q6990" s="1" t="s">
        <v>15423</v>
      </c>
      <c r="R6990" s="1"/>
      <c r="S6990" s="1" t="s">
        <v>24369</v>
      </c>
      <c r="T6990" s="1" t="s">
        <v>6826</v>
      </c>
      <c r="U6990" s="1"/>
      <c r="V6990" s="1" t="s">
        <v>15424</v>
      </c>
      <c r="W6990" s="1" t="s">
        <v>6826</v>
      </c>
    </row>
    <row r="6991" spans="1:23" x14ac:dyDescent="0.25">
      <c r="A6991" s="1">
        <v>1007008</v>
      </c>
      <c r="B6991" s="5" t="str">
        <f>VLOOKUP(H6991,'FIPS Basin X-walk'!$A$2:$F$3224,6,FALSE)</f>
        <v>Appalachian Basin (Eastern Overthrust Area)</v>
      </c>
      <c r="C6991" s="1" t="s">
        <v>19519</v>
      </c>
      <c r="D6991" s="1"/>
      <c r="E6991" s="1" t="s">
        <v>6828</v>
      </c>
      <c r="F6991" s="1" t="s">
        <v>1588</v>
      </c>
      <c r="G6991" s="1" t="s">
        <v>11372</v>
      </c>
      <c r="H6991" s="1">
        <v>42123</v>
      </c>
      <c r="I6991" s="1">
        <v>1007008</v>
      </c>
      <c r="J6991" s="1">
        <v>41.835900000000002</v>
      </c>
      <c r="K6991" s="1">
        <v>-79.1374</v>
      </c>
      <c r="L6991" s="1"/>
      <c r="M6991" s="1" t="s">
        <v>1501</v>
      </c>
      <c r="N6991" s="1" t="s">
        <v>18868</v>
      </c>
      <c r="O6991" s="1">
        <v>2022</v>
      </c>
      <c r="P6991" s="1">
        <v>16365</v>
      </c>
      <c r="Q6991" s="1" t="s">
        <v>19520</v>
      </c>
      <c r="R6991" s="1"/>
      <c r="S6991" s="1" t="s">
        <v>24369</v>
      </c>
      <c r="T6991" s="1" t="s">
        <v>6826</v>
      </c>
      <c r="U6991" s="1"/>
      <c r="V6991" s="1" t="s">
        <v>19521</v>
      </c>
      <c r="W6991" s="1" t="s">
        <v>6826</v>
      </c>
    </row>
    <row r="6992" spans="1:23" x14ac:dyDescent="0.25">
      <c r="A6992" s="1">
        <v>1012707</v>
      </c>
      <c r="B6992" s="5" t="str">
        <f>VLOOKUP(H6992,'FIPS Basin X-walk'!$A$2:$F$3224,6,FALSE)</f>
        <v>Appalachian Basin (Eastern Overthrust Area)</v>
      </c>
      <c r="C6992" s="1" t="s">
        <v>19522</v>
      </c>
      <c r="D6992" s="1"/>
      <c r="E6992" s="1"/>
      <c r="F6992" s="1" t="s">
        <v>1588</v>
      </c>
      <c r="G6992" s="1" t="s">
        <v>11372</v>
      </c>
      <c r="H6992" s="1">
        <v>42123</v>
      </c>
      <c r="I6992" s="1">
        <v>1012707</v>
      </c>
      <c r="J6992" s="1">
        <v>41.844850000000001</v>
      </c>
      <c r="K6992" s="1">
        <v>-79.145300000000006</v>
      </c>
      <c r="L6992" s="1"/>
      <c r="M6992" s="1" t="s">
        <v>1501</v>
      </c>
      <c r="N6992" s="1" t="s">
        <v>18868</v>
      </c>
      <c r="O6992" s="1">
        <v>2022</v>
      </c>
      <c r="P6992" s="1">
        <v>16365</v>
      </c>
      <c r="Q6992" s="1" t="s">
        <v>24200</v>
      </c>
      <c r="R6992" s="1"/>
      <c r="S6992" s="1" t="s">
        <v>24399</v>
      </c>
      <c r="T6992" s="1" t="s">
        <v>6826</v>
      </c>
      <c r="U6992" s="1"/>
      <c r="V6992" s="1" t="s">
        <v>19523</v>
      </c>
      <c r="W6992" s="1" t="s">
        <v>6826</v>
      </c>
    </row>
    <row r="6993" spans="1:23" x14ac:dyDescent="0.25">
      <c r="A6993" s="1">
        <v>1001544</v>
      </c>
      <c r="B6993" s="5" t="str">
        <f>VLOOKUP(H6993,'FIPS Basin X-walk'!$A$2:$F$3224,6,FALSE)</f>
        <v>Illinois Basin</v>
      </c>
      <c r="C6993" s="1" t="s">
        <v>11945</v>
      </c>
      <c r="D6993" s="1"/>
      <c r="E6993" s="1" t="s">
        <v>6828</v>
      </c>
      <c r="F6993" s="1" t="s">
        <v>11946</v>
      </c>
      <c r="G6993" s="1" t="s">
        <v>2141</v>
      </c>
      <c r="H6993" s="1">
        <v>18173</v>
      </c>
      <c r="I6993" s="1">
        <v>1001544</v>
      </c>
      <c r="J6993" s="1">
        <v>37.909999999999997</v>
      </c>
      <c r="K6993" s="1">
        <v>-87.326700000000002</v>
      </c>
      <c r="L6993" s="1"/>
      <c r="M6993" s="1" t="s">
        <v>1499</v>
      </c>
      <c r="N6993" s="1" t="s">
        <v>11457</v>
      </c>
      <c r="O6993" s="1">
        <v>2022</v>
      </c>
      <c r="P6993" s="1">
        <v>47630</v>
      </c>
      <c r="Q6993" s="1" t="s">
        <v>11947</v>
      </c>
      <c r="R6993" s="1"/>
      <c r="S6993" s="1" t="s">
        <v>24355</v>
      </c>
      <c r="T6993" s="1" t="s">
        <v>6826</v>
      </c>
      <c r="U6993" s="1"/>
      <c r="V6993" s="1" t="s">
        <v>11809</v>
      </c>
      <c r="W6993" s="1" t="s">
        <v>6828</v>
      </c>
    </row>
    <row r="6994" spans="1:23" x14ac:dyDescent="0.25">
      <c r="A6994" s="1">
        <v>1001877</v>
      </c>
      <c r="B6994" s="5" t="str">
        <f>VLOOKUP(H6994,'FIPS Basin X-walk'!$A$2:$F$3224,6,FALSE)</f>
        <v>Illinois Basin</v>
      </c>
      <c r="C6994" s="1"/>
      <c r="D6994" s="1"/>
      <c r="E6994" s="1" t="s">
        <v>6828</v>
      </c>
      <c r="F6994" s="1" t="s">
        <v>11946</v>
      </c>
      <c r="G6994" s="1" t="s">
        <v>11948</v>
      </c>
      <c r="H6994" s="1">
        <v>18173</v>
      </c>
      <c r="I6994" s="1">
        <v>1001877</v>
      </c>
      <c r="J6994" s="1">
        <v>37.914999999999999</v>
      </c>
      <c r="K6994" s="1">
        <v>-87.332800000000006</v>
      </c>
      <c r="L6994" s="1"/>
      <c r="M6994" s="1" t="s">
        <v>1499</v>
      </c>
      <c r="N6994" s="1" t="s">
        <v>11457</v>
      </c>
      <c r="O6994" s="1">
        <v>2022</v>
      </c>
      <c r="P6994" s="1">
        <v>47629</v>
      </c>
      <c r="Q6994" s="1" t="s">
        <v>11949</v>
      </c>
      <c r="R6994" s="1" t="s">
        <v>24355</v>
      </c>
      <c r="S6994" s="1" t="s">
        <v>24790</v>
      </c>
      <c r="T6994" s="1" t="s">
        <v>6826</v>
      </c>
      <c r="U6994" s="1"/>
      <c r="V6994" s="1" t="s">
        <v>7762</v>
      </c>
      <c r="W6994" s="1" t="s">
        <v>6828</v>
      </c>
    </row>
    <row r="6995" spans="1:23" x14ac:dyDescent="0.25">
      <c r="A6995" s="1">
        <v>1014352</v>
      </c>
      <c r="B6995" s="5" t="str">
        <f>VLOOKUP(H6995,'FIPS Basin X-walk'!$A$2:$F$3224,6,FALSE)</f>
        <v>Illinois Basin</v>
      </c>
      <c r="C6995" s="1" t="s">
        <v>27039</v>
      </c>
      <c r="D6995" s="1"/>
      <c r="E6995" s="1"/>
      <c r="F6995" s="1" t="s">
        <v>27040</v>
      </c>
      <c r="G6995" s="1" t="s">
        <v>11948</v>
      </c>
      <c r="H6995" s="1">
        <v>18173</v>
      </c>
      <c r="I6995" s="1">
        <v>1014352</v>
      </c>
      <c r="J6995" s="1">
        <v>37.932119999999998</v>
      </c>
      <c r="K6995" s="1">
        <v>-87.324730000000002</v>
      </c>
      <c r="L6995" s="1"/>
      <c r="M6995" s="1" t="s">
        <v>1499</v>
      </c>
      <c r="N6995" s="1" t="s">
        <v>11457</v>
      </c>
      <c r="O6995" s="1">
        <v>2022</v>
      </c>
      <c r="P6995" s="1">
        <v>47630</v>
      </c>
      <c r="Q6995" s="1" t="s">
        <v>27041</v>
      </c>
      <c r="R6995" s="1"/>
      <c r="S6995" s="1" t="s">
        <v>24722</v>
      </c>
      <c r="T6995" s="1" t="s">
        <v>6826</v>
      </c>
      <c r="U6995" s="1"/>
      <c r="V6995" s="1" t="s">
        <v>17996</v>
      </c>
      <c r="W6995" s="1" t="s">
        <v>6826</v>
      </c>
    </row>
    <row r="6996" spans="1:23" x14ac:dyDescent="0.25">
      <c r="A6996" s="1">
        <v>1004515</v>
      </c>
      <c r="B6996" s="5" t="str">
        <f>VLOOKUP(H6996,'FIPS Basin X-walk'!$A$2:$F$3224,6,FALSE)</f>
        <v>Eastern Columbia Basin</v>
      </c>
      <c r="C6996" s="1" t="s">
        <v>18847</v>
      </c>
      <c r="D6996" s="1"/>
      <c r="E6996" s="1"/>
      <c r="F6996" s="1" t="s">
        <v>18848</v>
      </c>
      <c r="G6996" s="1" t="s">
        <v>18849</v>
      </c>
      <c r="H6996" s="1">
        <v>41065</v>
      </c>
      <c r="I6996" s="1">
        <v>1004515</v>
      </c>
      <c r="J6996" s="1">
        <v>45.557859999999998</v>
      </c>
      <c r="K6996" s="1">
        <v>-121.1356</v>
      </c>
      <c r="L6996" s="1"/>
      <c r="M6996" s="1" t="s">
        <v>1519</v>
      </c>
      <c r="N6996" s="1" t="s">
        <v>18017</v>
      </c>
      <c r="O6996" s="1">
        <v>2022</v>
      </c>
      <c r="P6996" s="1">
        <v>97058</v>
      </c>
      <c r="Q6996" s="1" t="s">
        <v>18850</v>
      </c>
      <c r="R6996" s="1"/>
      <c r="S6996" s="1" t="s">
        <v>24358</v>
      </c>
      <c r="T6996" s="1" t="s">
        <v>6826</v>
      </c>
      <c r="U6996" s="1"/>
      <c r="V6996" s="1" t="s">
        <v>13447</v>
      </c>
      <c r="W6996" s="1" t="s">
        <v>6826</v>
      </c>
    </row>
    <row r="6997" spans="1:23" x14ac:dyDescent="0.25">
      <c r="A6997" s="1">
        <v>1000872</v>
      </c>
      <c r="B6997" s="5" t="str">
        <f>VLOOKUP(H6997,'FIPS Basin X-walk'!$A$2:$F$3224,6,FALSE)</f>
        <v>Iowa Shelf</v>
      </c>
      <c r="C6997" s="1" t="s">
        <v>15162</v>
      </c>
      <c r="D6997" s="1"/>
      <c r="E6997" s="1"/>
      <c r="F6997" s="1" t="s">
        <v>15163</v>
      </c>
      <c r="G6997" s="1" t="s">
        <v>15164</v>
      </c>
      <c r="H6997" s="1">
        <v>27161</v>
      </c>
      <c r="I6997" s="1">
        <v>1000872</v>
      </c>
      <c r="J6997" s="1">
        <v>44.111944000000001</v>
      </c>
      <c r="K6997" s="1">
        <v>-93.678611000000004</v>
      </c>
      <c r="L6997" s="1"/>
      <c r="M6997" s="1" t="s">
        <v>1559</v>
      </c>
      <c r="N6997" s="1" t="s">
        <v>14790</v>
      </c>
      <c r="O6997" s="1">
        <v>2022</v>
      </c>
      <c r="P6997" s="1">
        <v>56048</v>
      </c>
      <c r="Q6997" s="1" t="s">
        <v>15165</v>
      </c>
      <c r="R6997" s="1"/>
      <c r="S6997" s="1" t="s">
        <v>24378</v>
      </c>
      <c r="T6997" s="1" t="s">
        <v>6826</v>
      </c>
      <c r="U6997" s="1"/>
      <c r="V6997" s="1" t="s">
        <v>15166</v>
      </c>
      <c r="W6997" s="1" t="s">
        <v>6826</v>
      </c>
    </row>
    <row r="6998" spans="1:23" x14ac:dyDescent="0.25">
      <c r="A6998" s="1">
        <v>1007561</v>
      </c>
      <c r="B6998" s="5" t="str">
        <f>VLOOKUP(H6998,'FIPS Basin X-walk'!$A$2:$F$3224,6,FALSE)</f>
        <v>Big Horn Basin</v>
      </c>
      <c r="C6998" s="1" t="s">
        <v>23450</v>
      </c>
      <c r="D6998" s="1"/>
      <c r="E6998" s="1"/>
      <c r="F6998" s="1" t="s">
        <v>23451</v>
      </c>
      <c r="G6998" s="1" t="s">
        <v>23452</v>
      </c>
      <c r="H6998" s="1">
        <v>56043</v>
      </c>
      <c r="I6998" s="1">
        <v>1007561</v>
      </c>
      <c r="J6998" s="1">
        <v>44.009990000000002</v>
      </c>
      <c r="K6998" s="1">
        <v>-107.96948999999999</v>
      </c>
      <c r="L6998" s="1"/>
      <c r="M6998" s="1" t="s">
        <v>1494</v>
      </c>
      <c r="N6998" s="1" t="s">
        <v>8128</v>
      </c>
      <c r="O6998" s="1">
        <v>2022</v>
      </c>
      <c r="P6998" s="1">
        <v>82401</v>
      </c>
      <c r="Q6998" s="1" t="s">
        <v>23453</v>
      </c>
      <c r="R6998" s="1"/>
      <c r="S6998" s="1" t="s">
        <v>24366</v>
      </c>
      <c r="T6998" s="1" t="s">
        <v>6826</v>
      </c>
      <c r="U6998" s="1"/>
      <c r="V6998" s="1" t="s">
        <v>23454</v>
      </c>
      <c r="W6998" s="1" t="s">
        <v>6826</v>
      </c>
    </row>
    <row r="6999" spans="1:23" x14ac:dyDescent="0.25">
      <c r="A6999" s="1">
        <v>1002208</v>
      </c>
      <c r="B6999" s="5" t="str">
        <f>VLOOKUP(H6999,'FIPS Basin X-walk'!$A$2:$F$3224,6,FALSE)</f>
        <v>Wisconsin Arch</v>
      </c>
      <c r="C6999" s="1" t="s">
        <v>23281</v>
      </c>
      <c r="D6999" s="1"/>
      <c r="E6999" s="1"/>
      <c r="F6999" s="1" t="s">
        <v>23282</v>
      </c>
      <c r="G6999" s="1" t="s">
        <v>23283</v>
      </c>
      <c r="H6999" s="1">
        <v>55129</v>
      </c>
      <c r="I6999" s="1">
        <v>1002208</v>
      </c>
      <c r="J6999" s="1">
        <v>45.695430000000002</v>
      </c>
      <c r="K6999" s="1">
        <v>-91.839569999999995</v>
      </c>
      <c r="L6999" s="1"/>
      <c r="M6999" s="1" t="s">
        <v>1517</v>
      </c>
      <c r="N6999" s="1" t="s">
        <v>22991</v>
      </c>
      <c r="O6999" s="1">
        <v>2022</v>
      </c>
      <c r="P6999" s="1">
        <v>54870</v>
      </c>
      <c r="Q6999" s="1" t="s">
        <v>23284</v>
      </c>
      <c r="R6999" s="1"/>
      <c r="S6999" s="1" t="s">
        <v>24358</v>
      </c>
      <c r="T6999" s="1" t="s">
        <v>6826</v>
      </c>
      <c r="U6999" s="1"/>
      <c r="V6999" s="1" t="s">
        <v>6952</v>
      </c>
      <c r="W6999" s="1" t="s">
        <v>6826</v>
      </c>
    </row>
    <row r="7000" spans="1:23" x14ac:dyDescent="0.25">
      <c r="A7000" s="1">
        <v>1000168</v>
      </c>
      <c r="B7000" s="5" t="str">
        <f>VLOOKUP(H7000,'FIPS Basin X-walk'!$A$2:$F$3224,6,FALSE)</f>
        <v>Appalachian Basin (Eastern Overthrust Area)</v>
      </c>
      <c r="C7000" s="1" t="s">
        <v>18294</v>
      </c>
      <c r="D7000" s="1"/>
      <c r="E7000" s="1"/>
      <c r="F7000" s="1" t="s">
        <v>18295</v>
      </c>
      <c r="G7000" s="1" t="s">
        <v>1127</v>
      </c>
      <c r="H7000" s="1">
        <v>39167</v>
      </c>
      <c r="I7000" s="1">
        <v>1000168</v>
      </c>
      <c r="J7000" s="1">
        <v>39.579799999999999</v>
      </c>
      <c r="K7000" s="1">
        <v>-81.6571</v>
      </c>
      <c r="L7000" s="1"/>
      <c r="M7000" s="1" t="s">
        <v>1542</v>
      </c>
      <c r="N7000" s="1" t="s">
        <v>17708</v>
      </c>
      <c r="O7000" s="1">
        <v>2022</v>
      </c>
      <c r="P7000" s="1">
        <v>45715</v>
      </c>
      <c r="Q7000" s="1" t="s">
        <v>24432</v>
      </c>
      <c r="R7000" s="1"/>
      <c r="S7000" s="1" t="s">
        <v>24355</v>
      </c>
      <c r="T7000" s="1" t="s">
        <v>6826</v>
      </c>
      <c r="U7000" s="1"/>
      <c r="V7000" s="1" t="s">
        <v>8562</v>
      </c>
      <c r="W7000" s="1" t="s">
        <v>6828</v>
      </c>
    </row>
    <row r="7001" spans="1:23" x14ac:dyDescent="0.25">
      <c r="A7001" s="1">
        <v>1009848</v>
      </c>
      <c r="B7001" s="5" t="str">
        <f>VLOOKUP(H7001,'FIPS Basin X-walk'!$A$2:$F$3224,6,FALSE)</f>
        <v>Gulf Coast Basin (LA, TX)</v>
      </c>
      <c r="C7001" s="1" t="s">
        <v>21869</v>
      </c>
      <c r="D7001" s="1"/>
      <c r="E7001" s="1"/>
      <c r="F7001" s="1" t="s">
        <v>21870</v>
      </c>
      <c r="G7001" s="1" t="s">
        <v>1127</v>
      </c>
      <c r="H7001" s="1">
        <v>48477</v>
      </c>
      <c r="I7001" s="1">
        <v>1009848</v>
      </c>
      <c r="J7001" s="1">
        <v>30.181170000000002</v>
      </c>
      <c r="K7001" s="1">
        <v>-96.477230000000006</v>
      </c>
      <c r="L7001" s="1"/>
      <c r="M7001" s="1" t="s">
        <v>1485</v>
      </c>
      <c r="N7001" s="1" t="s">
        <v>9148</v>
      </c>
      <c r="O7001" s="1">
        <v>2022</v>
      </c>
      <c r="P7001" s="1">
        <v>77833</v>
      </c>
      <c r="Q7001" s="1" t="s">
        <v>998</v>
      </c>
      <c r="R7001" s="1"/>
      <c r="S7001" s="1">
        <v>211130</v>
      </c>
      <c r="T7001" s="1" t="s">
        <v>6826</v>
      </c>
      <c r="U7001" s="1"/>
      <c r="V7001" s="1" t="s">
        <v>21494</v>
      </c>
      <c r="W7001" s="1" t="s">
        <v>6826</v>
      </c>
    </row>
    <row r="7002" spans="1:23" x14ac:dyDescent="0.25">
      <c r="A7002" s="1">
        <v>1001401</v>
      </c>
      <c r="B7002" s="5" t="str">
        <f>VLOOKUP(H7002,'FIPS Basin X-walk'!$A$2:$F$3224,6,FALSE)</f>
        <v>Appalachian Basin (Eastern Overthrust Area)</v>
      </c>
      <c r="C7002" s="1" t="s">
        <v>22403</v>
      </c>
      <c r="D7002" s="1"/>
      <c r="E7002" s="1"/>
      <c r="F7002" s="1" t="s">
        <v>9451</v>
      </c>
      <c r="G7002" s="1" t="s">
        <v>1127</v>
      </c>
      <c r="H7002" s="1">
        <v>51191</v>
      </c>
      <c r="I7002" s="1">
        <v>1001401</v>
      </c>
      <c r="J7002" s="1">
        <v>36.664400000000001</v>
      </c>
      <c r="K7002" s="1">
        <v>-82.104399999999998</v>
      </c>
      <c r="L7002" s="1"/>
      <c r="M7002" s="1" t="s">
        <v>1486</v>
      </c>
      <c r="N7002" s="1" t="s">
        <v>15119</v>
      </c>
      <c r="O7002" s="1">
        <v>2022</v>
      </c>
      <c r="P7002" s="1">
        <v>24202</v>
      </c>
      <c r="Q7002" s="1" t="s">
        <v>22404</v>
      </c>
      <c r="R7002" s="1"/>
      <c r="S7002" s="1" t="s">
        <v>24355</v>
      </c>
      <c r="T7002" s="1" t="s">
        <v>6826</v>
      </c>
      <c r="U7002" s="1"/>
      <c r="V7002" s="1" t="s">
        <v>8145</v>
      </c>
      <c r="W7002" s="1" t="s">
        <v>6828</v>
      </c>
    </row>
    <row r="7003" spans="1:23" x14ac:dyDescent="0.25">
      <c r="A7003" s="1">
        <v>1008783</v>
      </c>
      <c r="B7003" s="5" t="str">
        <f>VLOOKUP(H7003,'FIPS Basin X-walk'!$A$2:$F$3224,6,FALSE)</f>
        <v>Appalachian Basin (Eastern Overthrust Area)</v>
      </c>
      <c r="C7003" s="1" t="s">
        <v>19555</v>
      </c>
      <c r="D7003" s="1"/>
      <c r="E7003" s="1"/>
      <c r="F7003" s="1" t="s">
        <v>18871</v>
      </c>
      <c r="G7003" s="1" t="s">
        <v>1127</v>
      </c>
      <c r="H7003" s="1">
        <v>42125</v>
      </c>
      <c r="I7003" s="1">
        <v>1008783</v>
      </c>
      <c r="J7003" s="1">
        <v>40.277239999999999</v>
      </c>
      <c r="K7003" s="1">
        <v>-80.166229999999999</v>
      </c>
      <c r="L7003" s="1"/>
      <c r="M7003" s="1" t="s">
        <v>1501</v>
      </c>
      <c r="N7003" s="1" t="s">
        <v>18868</v>
      </c>
      <c r="O7003" s="1">
        <v>2022</v>
      </c>
      <c r="P7003" s="1">
        <v>15317</v>
      </c>
      <c r="Q7003" s="1" t="s">
        <v>938</v>
      </c>
      <c r="R7003" s="1"/>
      <c r="S7003" s="1">
        <v>211130</v>
      </c>
      <c r="T7003" s="1" t="s">
        <v>6826</v>
      </c>
      <c r="U7003" s="1"/>
      <c r="V7003" s="1" t="s">
        <v>19535</v>
      </c>
      <c r="W7003" s="1" t="s">
        <v>6826</v>
      </c>
    </row>
    <row r="7004" spans="1:23" x14ac:dyDescent="0.25">
      <c r="A7004" s="1">
        <v>1013089</v>
      </c>
      <c r="B7004" s="5" t="str">
        <f>VLOOKUP(H7004,'FIPS Basin X-walk'!$A$2:$F$3224,6,FALSE)</f>
        <v>Appalachian Basin (Eastern Overthrust Area)</v>
      </c>
      <c r="C7004" s="1" t="s">
        <v>23712</v>
      </c>
      <c r="D7004" s="1"/>
      <c r="E7004" s="1"/>
      <c r="F7004" s="1" t="s">
        <v>18871</v>
      </c>
      <c r="G7004" s="1" t="s">
        <v>1127</v>
      </c>
      <c r="H7004" s="1">
        <v>42125</v>
      </c>
      <c r="I7004" s="1">
        <v>1013089</v>
      </c>
      <c r="J7004" s="1">
        <v>40.276707299999998</v>
      </c>
      <c r="K7004" s="1">
        <v>-80.165185399999999</v>
      </c>
      <c r="L7004" s="1"/>
      <c r="M7004" s="1" t="s">
        <v>1501</v>
      </c>
      <c r="N7004" s="1" t="s">
        <v>18868</v>
      </c>
      <c r="O7004" s="1">
        <v>2022</v>
      </c>
      <c r="P7004" s="1">
        <v>15317</v>
      </c>
      <c r="Q7004" s="1" t="s">
        <v>1067</v>
      </c>
      <c r="R7004" s="1"/>
      <c r="S7004" s="1">
        <v>211130</v>
      </c>
      <c r="T7004" s="1" t="s">
        <v>6826</v>
      </c>
      <c r="U7004" s="1"/>
      <c r="V7004" s="1" t="s">
        <v>23713</v>
      </c>
      <c r="W7004" s="1" t="s">
        <v>6826</v>
      </c>
    </row>
    <row r="7005" spans="1:23" x14ac:dyDescent="0.25">
      <c r="A7005" s="1">
        <v>1013386</v>
      </c>
      <c r="B7005" s="5" t="str">
        <f>VLOOKUP(H7005,'FIPS Basin X-walk'!$A$2:$F$3224,6,FALSE)</f>
        <v>Appalachian Basin (Eastern Overthrust Area)</v>
      </c>
      <c r="C7005" s="1" t="s">
        <v>19543</v>
      </c>
      <c r="D7005" s="1"/>
      <c r="E7005" s="1"/>
      <c r="F7005" s="1" t="s">
        <v>18871</v>
      </c>
      <c r="G7005" s="1" t="s">
        <v>1127</v>
      </c>
      <c r="H7005" s="1">
        <v>42125</v>
      </c>
      <c r="I7005" s="1">
        <v>1013386</v>
      </c>
      <c r="J7005" s="1">
        <v>40.294875309226299</v>
      </c>
      <c r="K7005" s="1">
        <v>-80.172716004202201</v>
      </c>
      <c r="L7005" s="1"/>
      <c r="M7005" s="1" t="s">
        <v>1501</v>
      </c>
      <c r="N7005" s="1" t="s">
        <v>18868</v>
      </c>
      <c r="O7005" s="1">
        <v>2022</v>
      </c>
      <c r="P7005" s="1">
        <v>15317</v>
      </c>
      <c r="Q7005" s="1" t="s">
        <v>1084</v>
      </c>
      <c r="R7005" s="1"/>
      <c r="S7005" s="1">
        <v>211130</v>
      </c>
      <c r="T7005" s="1" t="s">
        <v>6826</v>
      </c>
      <c r="U7005" s="1"/>
      <c r="V7005" s="1" t="s">
        <v>19544</v>
      </c>
      <c r="W7005" s="1" t="s">
        <v>6826</v>
      </c>
    </row>
    <row r="7006" spans="1:23" x14ac:dyDescent="0.25">
      <c r="A7006" s="1">
        <v>1014354</v>
      </c>
      <c r="B7006" s="5" t="str">
        <f>VLOOKUP(H7006,'FIPS Basin X-walk'!$A$2:$F$3224,6,FALSE)</f>
        <v>Appalachian Basin (Eastern Overthrust Area)</v>
      </c>
      <c r="C7006" s="1" t="s">
        <v>27044</v>
      </c>
      <c r="D7006" s="1"/>
      <c r="E7006" s="1"/>
      <c r="F7006" s="1" t="s">
        <v>18871</v>
      </c>
      <c r="G7006" s="1" t="s">
        <v>1127</v>
      </c>
      <c r="H7006" s="1">
        <v>42125</v>
      </c>
      <c r="I7006" s="1">
        <v>1014354</v>
      </c>
      <c r="J7006" s="1">
        <v>40.286617567976499</v>
      </c>
      <c r="K7006" s="1">
        <v>-80.179491100502304</v>
      </c>
      <c r="L7006" s="1"/>
      <c r="M7006" s="1" t="s">
        <v>1501</v>
      </c>
      <c r="N7006" s="1" t="s">
        <v>18868</v>
      </c>
      <c r="O7006" s="1">
        <v>2022</v>
      </c>
      <c r="P7006" s="1">
        <v>15317</v>
      </c>
      <c r="Q7006" s="1" t="s">
        <v>27045</v>
      </c>
      <c r="R7006" s="1"/>
      <c r="S7006" s="1">
        <v>211130</v>
      </c>
      <c r="T7006" s="1" t="s">
        <v>6826</v>
      </c>
      <c r="U7006" s="1"/>
      <c r="V7006" s="1" t="s">
        <v>27046</v>
      </c>
      <c r="W7006" s="1" t="s">
        <v>6826</v>
      </c>
    </row>
    <row r="7007" spans="1:23" x14ac:dyDescent="0.25">
      <c r="A7007" s="1">
        <v>1001291</v>
      </c>
      <c r="B7007" s="5" t="str">
        <f>VLOOKUP(H7007,'FIPS Basin X-walk'!$A$2:$F$3224,6,FALSE)</f>
        <v>Sioux Uplift</v>
      </c>
      <c r="C7007" s="1" t="s">
        <v>15167</v>
      </c>
      <c r="D7007" s="1"/>
      <c r="E7007" s="1"/>
      <c r="F7007" s="1" t="s">
        <v>15168</v>
      </c>
      <c r="G7007" s="1" t="s">
        <v>1127</v>
      </c>
      <c r="H7007" s="1">
        <v>27163</v>
      </c>
      <c r="I7007" s="1">
        <v>1001291</v>
      </c>
      <c r="J7007" s="1">
        <v>44.7956</v>
      </c>
      <c r="K7007" s="1">
        <v>-92.911900000000003</v>
      </c>
      <c r="L7007" s="1"/>
      <c r="M7007" s="1" t="s">
        <v>1559</v>
      </c>
      <c r="N7007" s="1" t="s">
        <v>14790</v>
      </c>
      <c r="O7007" s="1">
        <v>2022</v>
      </c>
      <c r="P7007" s="1">
        <v>55016</v>
      </c>
      <c r="Q7007" s="1" t="s">
        <v>15169</v>
      </c>
      <c r="R7007" s="1"/>
      <c r="S7007" s="1" t="s">
        <v>24355</v>
      </c>
      <c r="T7007" s="1" t="s">
        <v>6828</v>
      </c>
      <c r="U7007" s="1"/>
      <c r="V7007" s="1" t="s">
        <v>15170</v>
      </c>
      <c r="W7007" s="1" t="s">
        <v>6828</v>
      </c>
    </row>
    <row r="7008" spans="1:23" x14ac:dyDescent="0.25">
      <c r="A7008" s="1">
        <v>1006633</v>
      </c>
      <c r="B7008" s="5" t="str">
        <f>VLOOKUP(H7008,'FIPS Basin X-walk'!$A$2:$F$3224,6,FALSE)</f>
        <v>Wisconsin Arch</v>
      </c>
      <c r="C7008" s="1" t="s">
        <v>23285</v>
      </c>
      <c r="D7008" s="1"/>
      <c r="E7008" s="1" t="s">
        <v>6828</v>
      </c>
      <c r="F7008" s="1" t="s">
        <v>23286</v>
      </c>
      <c r="G7008" s="1" t="s">
        <v>1127</v>
      </c>
      <c r="H7008" s="1">
        <v>55131</v>
      </c>
      <c r="I7008" s="1">
        <v>1006633</v>
      </c>
      <c r="J7008" s="1">
        <v>43.1952</v>
      </c>
      <c r="K7008" s="1">
        <v>-88.149600000000007</v>
      </c>
      <c r="L7008" s="1"/>
      <c r="M7008" s="1" t="s">
        <v>1517</v>
      </c>
      <c r="N7008" s="1" t="s">
        <v>22991</v>
      </c>
      <c r="O7008" s="1">
        <v>2022</v>
      </c>
      <c r="P7008" s="1">
        <v>53022</v>
      </c>
      <c r="Q7008" s="1" t="s">
        <v>23287</v>
      </c>
      <c r="R7008" s="1"/>
      <c r="S7008" s="1" t="s">
        <v>24355</v>
      </c>
      <c r="T7008" s="1" t="s">
        <v>6826</v>
      </c>
      <c r="U7008" s="1"/>
      <c r="V7008" s="1" t="s">
        <v>10828</v>
      </c>
      <c r="W7008" s="1" t="s">
        <v>6828</v>
      </c>
    </row>
    <row r="7009" spans="1:23" x14ac:dyDescent="0.25">
      <c r="A7009" s="1">
        <v>1001189</v>
      </c>
      <c r="B7009" s="5" t="str">
        <f>VLOOKUP(H7009,'FIPS Basin X-walk'!$A$2:$F$3224,6,FALSE)</f>
        <v>Mid-Gulf Coast Basin</v>
      </c>
      <c r="C7009" s="1" t="s">
        <v>15436</v>
      </c>
      <c r="D7009" s="1"/>
      <c r="E7009" s="1"/>
      <c r="F7009" s="1" t="s">
        <v>15434</v>
      </c>
      <c r="G7009" s="1" t="s">
        <v>1127</v>
      </c>
      <c r="H7009" s="1">
        <v>28151</v>
      </c>
      <c r="I7009" s="1">
        <v>1001189</v>
      </c>
      <c r="J7009" s="1">
        <v>33.350299999999997</v>
      </c>
      <c r="K7009" s="1">
        <v>-91.118099999999998</v>
      </c>
      <c r="L7009" s="1"/>
      <c r="M7009" s="1" t="s">
        <v>1523</v>
      </c>
      <c r="N7009" s="1" t="s">
        <v>15181</v>
      </c>
      <c r="O7009" s="1">
        <v>2022</v>
      </c>
      <c r="P7009" s="1">
        <v>38702</v>
      </c>
      <c r="Q7009" s="1" t="s">
        <v>15437</v>
      </c>
      <c r="R7009" s="1"/>
      <c r="S7009" s="1" t="s">
        <v>24355</v>
      </c>
      <c r="T7009" s="1" t="s">
        <v>6826</v>
      </c>
      <c r="U7009" s="1"/>
      <c r="V7009" s="1" t="s">
        <v>7837</v>
      </c>
      <c r="W7009" s="1" t="s">
        <v>6828</v>
      </c>
    </row>
    <row r="7010" spans="1:23" x14ac:dyDescent="0.25">
      <c r="A7010" s="1">
        <v>1001135</v>
      </c>
      <c r="B7010" s="5" t="str">
        <f>VLOOKUP(H7010,'FIPS Basin X-walk'!$A$2:$F$3224,6,FALSE)</f>
        <v>Mid-Gulf Coast Basin</v>
      </c>
      <c r="C7010" s="1" t="s">
        <v>7332</v>
      </c>
      <c r="D7010" s="1"/>
      <c r="E7010" s="1"/>
      <c r="F7010" s="1" t="s">
        <v>1808</v>
      </c>
      <c r="G7010" s="1" t="s">
        <v>1127</v>
      </c>
      <c r="H7010" s="1">
        <v>1129</v>
      </c>
      <c r="I7010" s="1">
        <v>1001135</v>
      </c>
      <c r="J7010" s="1">
        <v>31.264199999999999</v>
      </c>
      <c r="K7010" s="1">
        <v>-88.002700000000004</v>
      </c>
      <c r="L7010" s="1"/>
      <c r="M7010" s="1" t="s">
        <v>1482</v>
      </c>
      <c r="N7010" s="1" t="s">
        <v>6824</v>
      </c>
      <c r="O7010" s="1">
        <v>2022</v>
      </c>
      <c r="P7010" s="1">
        <v>36553</v>
      </c>
      <c r="Q7010" s="1" t="s">
        <v>7333</v>
      </c>
      <c r="R7010" s="1"/>
      <c r="S7010" s="1" t="s">
        <v>24355</v>
      </c>
      <c r="T7010" s="1" t="s">
        <v>6828</v>
      </c>
      <c r="U7010" s="1"/>
      <c r="V7010" s="1" t="s">
        <v>6827</v>
      </c>
      <c r="W7010" s="1" t="s">
        <v>6828</v>
      </c>
    </row>
    <row r="7011" spans="1:23" x14ac:dyDescent="0.25">
      <c r="A7011" s="1">
        <v>1006426</v>
      </c>
      <c r="B7011" s="5" t="str">
        <f>VLOOKUP(H7011,'FIPS Basin X-walk'!$A$2:$F$3224,6,FALSE)</f>
        <v>Mid-Gulf Coast Basin</v>
      </c>
      <c r="C7011" s="1" t="s">
        <v>7334</v>
      </c>
      <c r="D7011" s="1"/>
      <c r="E7011" s="1"/>
      <c r="F7011" s="1" t="s">
        <v>7335</v>
      </c>
      <c r="G7011" s="1" t="s">
        <v>1127</v>
      </c>
      <c r="H7011" s="1">
        <v>1129</v>
      </c>
      <c r="I7011" s="1">
        <v>1006426</v>
      </c>
      <c r="J7011" s="1">
        <v>31.2546</v>
      </c>
      <c r="K7011" s="1">
        <v>-88.029899999999998</v>
      </c>
      <c r="L7011" s="1"/>
      <c r="M7011" s="1" t="s">
        <v>1482</v>
      </c>
      <c r="N7011" s="1" t="s">
        <v>6824</v>
      </c>
      <c r="O7011" s="1">
        <v>2022</v>
      </c>
      <c r="P7011" s="1">
        <v>36553</v>
      </c>
      <c r="Q7011" s="1" t="s">
        <v>7336</v>
      </c>
      <c r="R7011" s="1"/>
      <c r="S7011" s="1" t="s">
        <v>24355</v>
      </c>
      <c r="T7011" s="1" t="s">
        <v>6826</v>
      </c>
      <c r="U7011" s="1"/>
      <c r="V7011" s="1" t="s">
        <v>6928</v>
      </c>
      <c r="W7011" s="1" t="s">
        <v>6828</v>
      </c>
    </row>
    <row r="7012" spans="1:23" x14ac:dyDescent="0.25">
      <c r="A7012" s="1">
        <v>1010704</v>
      </c>
      <c r="B7012" s="5" t="str">
        <f>VLOOKUP(H7012,'FIPS Basin X-walk'!$A$2:$F$3224,6,FALSE)</f>
        <v>Mid-Gulf Coast Basin</v>
      </c>
      <c r="C7012" s="1" t="s">
        <v>23890</v>
      </c>
      <c r="D7012" s="1"/>
      <c r="E7012" s="1"/>
      <c r="F7012" s="1" t="s">
        <v>1808</v>
      </c>
      <c r="G7012" s="1" t="s">
        <v>1127</v>
      </c>
      <c r="H7012" s="1">
        <v>1129</v>
      </c>
      <c r="I7012" s="1">
        <v>1010704</v>
      </c>
      <c r="J7012" s="1">
        <v>31.225337100000001</v>
      </c>
      <c r="K7012" s="1">
        <v>-88.070531900000006</v>
      </c>
      <c r="L7012" s="1"/>
      <c r="M7012" s="1" t="s">
        <v>1482</v>
      </c>
      <c r="N7012" s="1" t="s">
        <v>6824</v>
      </c>
      <c r="O7012" s="1">
        <v>2022</v>
      </c>
      <c r="P7012" s="1">
        <v>36553</v>
      </c>
      <c r="Q7012" s="1" t="s">
        <v>23891</v>
      </c>
      <c r="R7012" s="1"/>
      <c r="S7012" s="1">
        <v>325199</v>
      </c>
      <c r="T7012" s="1" t="s">
        <v>6826</v>
      </c>
      <c r="U7012" s="1"/>
      <c r="V7012" s="1" t="s">
        <v>26266</v>
      </c>
      <c r="W7012" s="1" t="s">
        <v>6826</v>
      </c>
    </row>
    <row r="7013" spans="1:23" x14ac:dyDescent="0.25">
      <c r="A7013" s="1">
        <v>1000691</v>
      </c>
      <c r="B7013" s="5" t="str">
        <f>VLOOKUP(H7013,'FIPS Basin X-walk'!$A$2:$F$3224,6,FALSE)</f>
        <v>Sioux Uplift</v>
      </c>
      <c r="C7013" s="1" t="s">
        <v>15176</v>
      </c>
      <c r="D7013" s="1"/>
      <c r="E7013" s="1" t="s">
        <v>6828</v>
      </c>
      <c r="F7013" s="1" t="s">
        <v>15177</v>
      </c>
      <c r="G7013" s="1" t="s">
        <v>1127</v>
      </c>
      <c r="H7013" s="1">
        <v>27163</v>
      </c>
      <c r="I7013" s="1">
        <v>1000691</v>
      </c>
      <c r="J7013" s="1">
        <v>45.03</v>
      </c>
      <c r="K7013" s="1">
        <v>-92.778599999999997</v>
      </c>
      <c r="L7013" s="1"/>
      <c r="M7013" s="1" t="s">
        <v>1559</v>
      </c>
      <c r="N7013" s="1" t="s">
        <v>14790</v>
      </c>
      <c r="O7013" s="1">
        <v>2022</v>
      </c>
      <c r="P7013" s="1">
        <v>55003</v>
      </c>
      <c r="Q7013" s="1" t="s">
        <v>15178</v>
      </c>
      <c r="R7013" s="1"/>
      <c r="S7013" s="1" t="s">
        <v>24355</v>
      </c>
      <c r="T7013" s="1" t="s">
        <v>6826</v>
      </c>
      <c r="U7013" s="1"/>
      <c r="V7013" s="1" t="s">
        <v>9094</v>
      </c>
      <c r="W7013" s="1" t="s">
        <v>6828</v>
      </c>
    </row>
    <row r="7014" spans="1:23" x14ac:dyDescent="0.25">
      <c r="A7014" s="1">
        <v>1000791</v>
      </c>
      <c r="B7014" s="5" t="str">
        <f>VLOOKUP(H7014,'FIPS Basin X-walk'!$A$2:$F$3224,6,FALSE)</f>
        <v>S.GA Sedimentary Prov</v>
      </c>
      <c r="C7014" s="1" t="s">
        <v>10565</v>
      </c>
      <c r="D7014" s="1"/>
      <c r="E7014" s="1"/>
      <c r="F7014" s="1" t="s">
        <v>10563</v>
      </c>
      <c r="G7014" s="1" t="s">
        <v>1127</v>
      </c>
      <c r="H7014" s="1">
        <v>13303</v>
      </c>
      <c r="I7014" s="1">
        <v>1000791</v>
      </c>
      <c r="J7014" s="1">
        <v>33.091700000000003</v>
      </c>
      <c r="K7014" s="1">
        <v>-82.9803</v>
      </c>
      <c r="L7014" s="1"/>
      <c r="M7014" s="1" t="s">
        <v>1546</v>
      </c>
      <c r="N7014" s="1" t="s">
        <v>10124</v>
      </c>
      <c r="O7014" s="1">
        <v>2022</v>
      </c>
      <c r="P7014" s="1">
        <v>31082</v>
      </c>
      <c r="Q7014" s="1" t="s">
        <v>24590</v>
      </c>
      <c r="R7014" s="1"/>
      <c r="S7014" s="1" t="s">
        <v>24355</v>
      </c>
      <c r="T7014" s="1" t="s">
        <v>6826</v>
      </c>
      <c r="U7014" s="1"/>
      <c r="V7014" s="1" t="s">
        <v>10566</v>
      </c>
      <c r="W7014" s="1" t="s">
        <v>6828</v>
      </c>
    </row>
    <row r="7015" spans="1:23" x14ac:dyDescent="0.25">
      <c r="A7015" s="1">
        <v>1000487</v>
      </c>
      <c r="B7015" s="5" t="str">
        <f>VLOOKUP(H7015,'FIPS Basin X-walk'!$A$2:$F$3224,6,FALSE)</f>
        <v>Arkoma Basin</v>
      </c>
      <c r="C7015" s="1" t="s">
        <v>8010</v>
      </c>
      <c r="D7015" s="1"/>
      <c r="E7015" s="1"/>
      <c r="F7015" s="1" t="s">
        <v>8011</v>
      </c>
      <c r="G7015" s="1" t="s">
        <v>1127</v>
      </c>
      <c r="H7015" s="1">
        <v>5143</v>
      </c>
      <c r="I7015" s="1">
        <v>1000487</v>
      </c>
      <c r="J7015" s="1">
        <v>36.185499999999998</v>
      </c>
      <c r="K7015" s="1">
        <v>-94.284099999999995</v>
      </c>
      <c r="L7015" s="1"/>
      <c r="M7015" s="1" t="s">
        <v>1520</v>
      </c>
      <c r="N7015" s="1" t="s">
        <v>7740</v>
      </c>
      <c r="O7015" s="1">
        <v>2022</v>
      </c>
      <c r="P7015" s="1">
        <v>72762</v>
      </c>
      <c r="Q7015" s="1" t="s">
        <v>8012</v>
      </c>
      <c r="R7015" s="1"/>
      <c r="S7015" s="1" t="s">
        <v>24355</v>
      </c>
      <c r="T7015" s="1" t="s">
        <v>6826</v>
      </c>
      <c r="U7015" s="1"/>
      <c r="V7015" s="1" t="s">
        <v>8013</v>
      </c>
      <c r="W7015" s="1" t="s">
        <v>6828</v>
      </c>
    </row>
    <row r="7016" spans="1:23" x14ac:dyDescent="0.25">
      <c r="A7016" s="1">
        <v>1000129</v>
      </c>
      <c r="B7016" s="5" t="str">
        <f>VLOOKUP(H7016,'FIPS Basin X-walk'!$A$2:$F$3224,6,FALSE)</f>
        <v>S.GA Sedimentary Prov</v>
      </c>
      <c r="C7016" s="1" t="s">
        <v>10558</v>
      </c>
      <c r="D7016" s="1"/>
      <c r="E7016" s="1"/>
      <c r="F7016" s="1" t="s">
        <v>10559</v>
      </c>
      <c r="G7016" s="1" t="s">
        <v>1127</v>
      </c>
      <c r="H7016" s="1">
        <v>13303</v>
      </c>
      <c r="I7016" s="1">
        <v>1000129</v>
      </c>
      <c r="J7016" s="1">
        <v>33.118899999999996</v>
      </c>
      <c r="K7016" s="1">
        <v>-82.860799999999998</v>
      </c>
      <c r="L7016" s="1"/>
      <c r="M7016" s="1" t="s">
        <v>1546</v>
      </c>
      <c r="N7016" s="1" t="s">
        <v>10124</v>
      </c>
      <c r="O7016" s="1">
        <v>2022</v>
      </c>
      <c r="P7016" s="1">
        <v>31094</v>
      </c>
      <c r="Q7016" s="1" t="s">
        <v>10560</v>
      </c>
      <c r="R7016" s="1"/>
      <c r="S7016" s="1" t="s">
        <v>24355</v>
      </c>
      <c r="T7016" s="1" t="s">
        <v>6826</v>
      </c>
      <c r="U7016" s="1"/>
      <c r="V7016" s="1" t="s">
        <v>10561</v>
      </c>
      <c r="W7016" s="1" t="s">
        <v>6828</v>
      </c>
    </row>
    <row r="7017" spans="1:23" x14ac:dyDescent="0.25">
      <c r="A7017" s="1">
        <v>1000106</v>
      </c>
      <c r="B7017" s="5" t="str">
        <f>VLOOKUP(H7017,'FIPS Basin X-walk'!$A$2:$F$3224,6,FALSE)</f>
        <v>Appalachian Basin (Eastern Overthrust Area)</v>
      </c>
      <c r="C7017" s="1" t="s">
        <v>18301</v>
      </c>
      <c r="D7017" s="1"/>
      <c r="E7017" s="1"/>
      <c r="F7017" s="1" t="s">
        <v>17086</v>
      </c>
      <c r="G7017" s="1" t="s">
        <v>1127</v>
      </c>
      <c r="H7017" s="1">
        <v>39167</v>
      </c>
      <c r="I7017" s="1">
        <v>1000106</v>
      </c>
      <c r="J7017" s="1">
        <v>39.531399999999998</v>
      </c>
      <c r="K7017" s="1">
        <v>-81.717200000000005</v>
      </c>
      <c r="L7017" s="1"/>
      <c r="M7017" s="1" t="s">
        <v>1542</v>
      </c>
      <c r="N7017" s="1" t="s">
        <v>17708</v>
      </c>
      <c r="O7017" s="1">
        <v>2022</v>
      </c>
      <c r="P7017" s="1">
        <v>45786</v>
      </c>
      <c r="Q7017" s="1" t="s">
        <v>18302</v>
      </c>
      <c r="R7017" s="1"/>
      <c r="S7017" s="1" t="s">
        <v>24355</v>
      </c>
      <c r="T7017" s="1" t="s">
        <v>6826</v>
      </c>
      <c r="U7017" s="1"/>
      <c r="V7017" s="1" t="s">
        <v>11520</v>
      </c>
      <c r="W7017" s="1" t="s">
        <v>6828</v>
      </c>
    </row>
    <row r="7018" spans="1:23" x14ac:dyDescent="0.25">
      <c r="A7018" s="1">
        <v>1013914</v>
      </c>
      <c r="B7018" s="5" t="str">
        <f>VLOOKUP(H7018,'FIPS Basin X-walk'!$A$2:$F$3224,6,FALSE)</f>
        <v>Appalachian Basin (Eastern Overthrust Area)</v>
      </c>
      <c r="C7018" s="1" t="s">
        <v>26791</v>
      </c>
      <c r="D7018" s="1"/>
      <c r="E7018" s="1"/>
      <c r="F7018" s="1" t="s">
        <v>19212</v>
      </c>
      <c r="G7018" s="1" t="s">
        <v>1127</v>
      </c>
      <c r="H7018" s="1">
        <v>42125</v>
      </c>
      <c r="I7018" s="1">
        <v>1013914</v>
      </c>
      <c r="J7018" s="1">
        <v>40.262148847228303</v>
      </c>
      <c r="K7018" s="1">
        <v>-80.186036806274302</v>
      </c>
      <c r="L7018" s="1"/>
      <c r="M7018" s="1" t="s">
        <v>1501</v>
      </c>
      <c r="N7018" s="1" t="s">
        <v>18868</v>
      </c>
      <c r="O7018" s="1">
        <v>2022</v>
      </c>
      <c r="P7018" s="1">
        <v>15370</v>
      </c>
      <c r="Q7018" s="1" t="s">
        <v>553</v>
      </c>
      <c r="R7018" s="1"/>
      <c r="S7018" s="1">
        <v>486210</v>
      </c>
      <c r="T7018" s="1" t="s">
        <v>6826</v>
      </c>
      <c r="U7018" s="1"/>
      <c r="V7018" s="1" t="s">
        <v>18873</v>
      </c>
      <c r="W7018" s="1" t="s">
        <v>6826</v>
      </c>
    </row>
    <row r="7019" spans="1:23" x14ac:dyDescent="0.25">
      <c r="A7019" s="1">
        <v>1009606</v>
      </c>
      <c r="B7019" s="5" t="str">
        <f>VLOOKUP(H7019,'FIPS Basin X-walk'!$A$2:$F$3224,6,FALSE)</f>
        <v>Western Columbia Basin</v>
      </c>
      <c r="C7019" s="1" t="s">
        <v>18851</v>
      </c>
      <c r="D7019" s="1"/>
      <c r="E7019" s="1"/>
      <c r="F7019" s="1" t="s">
        <v>18852</v>
      </c>
      <c r="G7019" s="1" t="s">
        <v>7329</v>
      </c>
      <c r="H7019" s="1">
        <v>41067</v>
      </c>
      <c r="I7019" s="1">
        <v>1009606</v>
      </c>
      <c r="J7019" s="1">
        <v>45.493296999999998</v>
      </c>
      <c r="K7019" s="1">
        <v>-122.88506</v>
      </c>
      <c r="L7019" s="1"/>
      <c r="M7019" s="1" t="s">
        <v>1519</v>
      </c>
      <c r="N7019" s="1" t="s">
        <v>18017</v>
      </c>
      <c r="O7019" s="1">
        <v>2022</v>
      </c>
      <c r="P7019" s="1">
        <v>97007</v>
      </c>
      <c r="Q7019" s="1" t="s">
        <v>18853</v>
      </c>
      <c r="R7019" s="1"/>
      <c r="S7019" s="1" t="s">
        <v>24486</v>
      </c>
      <c r="T7019" s="1" t="s">
        <v>6826</v>
      </c>
      <c r="U7019" s="1"/>
      <c r="V7019" s="1" t="s">
        <v>7625</v>
      </c>
      <c r="W7019" s="1" t="s">
        <v>6826</v>
      </c>
    </row>
    <row r="7020" spans="1:23" x14ac:dyDescent="0.25">
      <c r="A7020" s="1">
        <v>1001889</v>
      </c>
      <c r="B7020" s="5" t="str">
        <f>VLOOKUP(H7020,'FIPS Basin X-walk'!$A$2:$F$3224,6,FALSE)</f>
        <v>New England Province</v>
      </c>
      <c r="C7020" s="1" t="s">
        <v>13808</v>
      </c>
      <c r="D7020" s="1"/>
      <c r="E7020" s="1"/>
      <c r="F7020" s="1" t="s">
        <v>13809</v>
      </c>
      <c r="G7020" s="1" t="s">
        <v>7329</v>
      </c>
      <c r="H7020" s="1">
        <v>23029</v>
      </c>
      <c r="I7020" s="1">
        <v>1001889</v>
      </c>
      <c r="J7020" s="1">
        <v>45.156944000000003</v>
      </c>
      <c r="K7020" s="1">
        <v>-67.404722000000007</v>
      </c>
      <c r="L7020" s="1"/>
      <c r="M7020" s="1" t="s">
        <v>1575</v>
      </c>
      <c r="N7020" s="1" t="s">
        <v>13725</v>
      </c>
      <c r="O7020" s="1">
        <v>2022</v>
      </c>
      <c r="P7020" s="1">
        <v>4694</v>
      </c>
      <c r="Q7020" s="1" t="s">
        <v>13810</v>
      </c>
      <c r="R7020" s="1"/>
      <c r="S7020" s="1" t="s">
        <v>24436</v>
      </c>
      <c r="T7020" s="1" t="s">
        <v>6826</v>
      </c>
      <c r="U7020" s="1"/>
      <c r="V7020" s="1" t="s">
        <v>13811</v>
      </c>
      <c r="W7020" s="1" t="s">
        <v>6826</v>
      </c>
    </row>
    <row r="7021" spans="1:23" x14ac:dyDescent="0.25">
      <c r="A7021" s="1">
        <v>1000032</v>
      </c>
      <c r="B7021" s="5" t="str">
        <f>VLOOKUP(H7021,'FIPS Basin X-walk'!$A$2:$F$3224,6,FALSE)</f>
        <v>Appalachian Basin (Eastern Overthrust Area)</v>
      </c>
      <c r="C7021" s="1" t="s">
        <v>18296</v>
      </c>
      <c r="D7021" s="1"/>
      <c r="E7021" s="1"/>
      <c r="F7021" s="1" t="s">
        <v>18297</v>
      </c>
      <c r="G7021" s="1" t="s">
        <v>7329</v>
      </c>
      <c r="H7021" s="1">
        <v>39167</v>
      </c>
      <c r="I7021" s="1">
        <v>1000032</v>
      </c>
      <c r="J7021" s="1">
        <v>39.281072000000002</v>
      </c>
      <c r="K7021" s="1">
        <v>-81.637900999999999</v>
      </c>
      <c r="L7021" s="1" t="s">
        <v>24374</v>
      </c>
      <c r="M7021" s="1" t="s">
        <v>1542</v>
      </c>
      <c r="N7021" s="1" t="s">
        <v>17708</v>
      </c>
      <c r="O7021" s="1">
        <v>2022</v>
      </c>
      <c r="P7021" s="1">
        <v>45714</v>
      </c>
      <c r="Q7021" s="1" t="s">
        <v>24375</v>
      </c>
      <c r="R7021" s="1"/>
      <c r="S7021" s="1" t="s">
        <v>24376</v>
      </c>
      <c r="T7021" s="1" t="s">
        <v>6828</v>
      </c>
      <c r="U7021" s="1"/>
      <c r="V7021" s="1" t="s">
        <v>9636</v>
      </c>
      <c r="W7021" s="1" t="s">
        <v>6826</v>
      </c>
    </row>
    <row r="7022" spans="1:23" x14ac:dyDescent="0.25">
      <c r="A7022" s="1">
        <v>1003790</v>
      </c>
      <c r="B7022" s="5" t="str">
        <f>VLOOKUP(H7022,'FIPS Basin X-walk'!$A$2:$F$3224,6,FALSE)</f>
        <v>Appalachian Basin (Eastern Overthrust Area)</v>
      </c>
      <c r="C7022" s="1" t="s">
        <v>18298</v>
      </c>
      <c r="D7022" s="1"/>
      <c r="E7022" s="1"/>
      <c r="F7022" s="1" t="s">
        <v>18299</v>
      </c>
      <c r="G7022" s="1" t="s">
        <v>7329</v>
      </c>
      <c r="H7022" s="1">
        <v>39167</v>
      </c>
      <c r="I7022" s="1">
        <v>1003790</v>
      </c>
      <c r="J7022" s="1">
        <v>39.304870000000001</v>
      </c>
      <c r="K7022" s="1">
        <v>-81.566909999999993</v>
      </c>
      <c r="L7022" s="1"/>
      <c r="M7022" s="1" t="s">
        <v>1542</v>
      </c>
      <c r="N7022" s="1" t="s">
        <v>17708</v>
      </c>
      <c r="O7022" s="1">
        <v>2022</v>
      </c>
      <c r="P7022" s="1">
        <v>45714</v>
      </c>
      <c r="Q7022" s="1" t="s">
        <v>18300</v>
      </c>
      <c r="R7022" s="1"/>
      <c r="S7022" s="1" t="s">
        <v>24449</v>
      </c>
      <c r="T7022" s="1" t="s">
        <v>6826</v>
      </c>
      <c r="U7022" s="1"/>
      <c r="V7022" s="1" t="s">
        <v>13636</v>
      </c>
      <c r="W7022" s="1" t="s">
        <v>6826</v>
      </c>
    </row>
    <row r="7023" spans="1:23" x14ac:dyDescent="0.25">
      <c r="A7023" s="1">
        <v>1006425</v>
      </c>
      <c r="B7023" s="5" t="str">
        <f>VLOOKUP(H7023,'FIPS Basin X-walk'!$A$2:$F$3224,6,FALSE)</f>
        <v>Salina Basin</v>
      </c>
      <c r="C7023" s="1" t="s">
        <v>16038</v>
      </c>
      <c r="D7023" s="1"/>
      <c r="E7023" s="1"/>
      <c r="F7023" s="1" t="s">
        <v>2159</v>
      </c>
      <c r="G7023" s="1" t="s">
        <v>7329</v>
      </c>
      <c r="H7023" s="1">
        <v>31177</v>
      </c>
      <c r="I7023" s="1">
        <v>1006425</v>
      </c>
      <c r="J7023" s="1">
        <v>41.533969999999997</v>
      </c>
      <c r="K7023" s="1">
        <v>-96.097899999999996</v>
      </c>
      <c r="L7023" s="1"/>
      <c r="M7023" s="1" t="s">
        <v>1491</v>
      </c>
      <c r="N7023" s="1" t="s">
        <v>15841</v>
      </c>
      <c r="O7023" s="1">
        <v>2022</v>
      </c>
      <c r="P7023" s="1">
        <v>68008</v>
      </c>
      <c r="Q7023" s="1" t="s">
        <v>16039</v>
      </c>
      <c r="R7023" s="1"/>
      <c r="S7023" s="1" t="s">
        <v>24454</v>
      </c>
      <c r="T7023" s="1" t="s">
        <v>6826</v>
      </c>
      <c r="U7023" s="1"/>
      <c r="V7023" s="1" t="s">
        <v>7099</v>
      </c>
      <c r="W7023" s="1" t="s">
        <v>6826</v>
      </c>
    </row>
    <row r="7024" spans="1:23" x14ac:dyDescent="0.25">
      <c r="A7024" s="1">
        <v>1013903</v>
      </c>
      <c r="B7024" s="5" t="str">
        <f>VLOOKUP(H7024,'FIPS Basin X-walk'!$A$2:$F$3224,6,FALSE)</f>
        <v>Gulf Coast Basin (LA, TX)</v>
      </c>
      <c r="C7024" s="1" t="s">
        <v>21871</v>
      </c>
      <c r="D7024" s="1"/>
      <c r="E7024" s="1"/>
      <c r="F7024" s="1" t="s">
        <v>21870</v>
      </c>
      <c r="G7024" s="1" t="s">
        <v>7329</v>
      </c>
      <c r="H7024" s="1">
        <v>48477</v>
      </c>
      <c r="I7024" s="1">
        <v>1013903</v>
      </c>
      <c r="J7024" s="1">
        <v>30.161899999999999</v>
      </c>
      <c r="K7024" s="1">
        <v>-96.563149999999993</v>
      </c>
      <c r="L7024" s="1"/>
      <c r="M7024" s="1" t="s">
        <v>1485</v>
      </c>
      <c r="N7024" s="1" t="s">
        <v>9148</v>
      </c>
      <c r="O7024" s="1">
        <v>2022</v>
      </c>
      <c r="P7024" s="1">
        <v>77833</v>
      </c>
      <c r="Q7024" s="1" t="s">
        <v>709</v>
      </c>
      <c r="R7024" s="1"/>
      <c r="S7024" s="1" t="s">
        <v>24399</v>
      </c>
      <c r="T7024" s="1" t="s">
        <v>6826</v>
      </c>
      <c r="U7024" s="1"/>
      <c r="V7024" s="1" t="s">
        <v>26788</v>
      </c>
      <c r="W7024" s="1" t="s">
        <v>6826</v>
      </c>
    </row>
    <row r="7025" spans="1:23" x14ac:dyDescent="0.25">
      <c r="A7025" s="1">
        <v>1013197</v>
      </c>
      <c r="B7025" s="5" t="str">
        <f>VLOOKUP(H7025,'FIPS Basin X-walk'!$A$2:$F$3224,6,FALSE)</f>
        <v>Appalachian Basin (Eastern Overthrust Area)</v>
      </c>
      <c r="C7025" s="1"/>
      <c r="D7025" s="1"/>
      <c r="E7025" s="1"/>
      <c r="F7025" s="1" t="s">
        <v>19530</v>
      </c>
      <c r="G7025" s="1" t="s">
        <v>7329</v>
      </c>
      <c r="H7025" s="1">
        <v>42125</v>
      </c>
      <c r="I7025" s="1">
        <v>1013197</v>
      </c>
      <c r="J7025" s="1">
        <v>40.411785999999999</v>
      </c>
      <c r="K7025" s="1">
        <v>-80.349722</v>
      </c>
      <c r="L7025" s="1"/>
      <c r="M7025" s="1" t="s">
        <v>1501</v>
      </c>
      <c r="N7025" s="1" t="s">
        <v>18868</v>
      </c>
      <c r="O7025" s="1">
        <v>2022</v>
      </c>
      <c r="P7025" s="1">
        <v>15019</v>
      </c>
      <c r="Q7025" s="1" t="s">
        <v>24240</v>
      </c>
      <c r="R7025" s="1"/>
      <c r="S7025" s="1" t="s">
        <v>24399</v>
      </c>
      <c r="T7025" s="1" t="s">
        <v>6826</v>
      </c>
      <c r="U7025" s="1"/>
      <c r="V7025" s="1" t="s">
        <v>7521</v>
      </c>
      <c r="W7025" s="1" t="s">
        <v>6826</v>
      </c>
    </row>
    <row r="7026" spans="1:23" x14ac:dyDescent="0.25">
      <c r="A7026" s="1">
        <v>1013515</v>
      </c>
      <c r="B7026" s="5" t="str">
        <f>VLOOKUP(H7026,'FIPS Basin X-walk'!$A$2:$F$3224,6,FALSE)</f>
        <v>Appalachian Basin (Eastern Overthrust Area)</v>
      </c>
      <c r="C7026" s="1" t="s">
        <v>19529</v>
      </c>
      <c r="D7026" s="1"/>
      <c r="E7026" s="1"/>
      <c r="F7026" s="1" t="s">
        <v>19530</v>
      </c>
      <c r="G7026" s="1" t="s">
        <v>7329</v>
      </c>
      <c r="H7026" s="1">
        <v>42125</v>
      </c>
      <c r="I7026" s="1">
        <v>1013515</v>
      </c>
      <c r="J7026" s="1">
        <v>40.403440000000003</v>
      </c>
      <c r="K7026" s="1">
        <v>-80.353830000000002</v>
      </c>
      <c r="L7026" s="1"/>
      <c r="M7026" s="1" t="s">
        <v>1501</v>
      </c>
      <c r="N7026" s="1" t="s">
        <v>18868</v>
      </c>
      <c r="O7026" s="1">
        <v>2022</v>
      </c>
      <c r="P7026" s="1">
        <v>15019</v>
      </c>
      <c r="Q7026" s="1" t="s">
        <v>455</v>
      </c>
      <c r="R7026" s="1"/>
      <c r="S7026" s="1" t="s">
        <v>24399</v>
      </c>
      <c r="T7026" s="1" t="s">
        <v>6826</v>
      </c>
      <c r="U7026" s="1"/>
      <c r="V7026" s="1" t="s">
        <v>9136</v>
      </c>
      <c r="W7026" s="1" t="s">
        <v>6826</v>
      </c>
    </row>
    <row r="7027" spans="1:23" x14ac:dyDescent="0.25">
      <c r="A7027" s="1">
        <v>1000399</v>
      </c>
      <c r="B7027" s="5" t="str">
        <f>VLOOKUP(H7027,'FIPS Basin X-walk'!$A$2:$F$3224,6,FALSE)</f>
        <v>Appalachian Basin (Eastern Overthrust Area)</v>
      </c>
      <c r="C7027" s="1" t="s">
        <v>19545</v>
      </c>
      <c r="D7027" s="1"/>
      <c r="E7027" s="1"/>
      <c r="F7027" s="1" t="s">
        <v>19546</v>
      </c>
      <c r="G7027" s="1" t="s">
        <v>7329</v>
      </c>
      <c r="H7027" s="1">
        <v>42125</v>
      </c>
      <c r="I7027" s="1">
        <v>1000399</v>
      </c>
      <c r="J7027" s="1">
        <v>40.407699999999998</v>
      </c>
      <c r="K7027" s="1">
        <v>-80.405299999999997</v>
      </c>
      <c r="L7027" s="1"/>
      <c r="M7027" s="1" t="s">
        <v>1501</v>
      </c>
      <c r="N7027" s="1" t="s">
        <v>18868</v>
      </c>
      <c r="O7027" s="1">
        <v>2022</v>
      </c>
      <c r="P7027" s="1">
        <v>15021</v>
      </c>
      <c r="Q7027" s="1" t="s">
        <v>19547</v>
      </c>
      <c r="R7027" s="1"/>
      <c r="S7027" s="1" t="s">
        <v>24372</v>
      </c>
      <c r="T7027" s="1" t="s">
        <v>6826</v>
      </c>
      <c r="U7027" s="1"/>
      <c r="V7027" s="1" t="s">
        <v>19548</v>
      </c>
      <c r="W7027" s="1" t="s">
        <v>6826</v>
      </c>
    </row>
    <row r="7028" spans="1:23" x14ac:dyDescent="0.25">
      <c r="A7028" s="1">
        <v>1012538</v>
      </c>
      <c r="B7028" s="5" t="str">
        <f>VLOOKUP(H7028,'FIPS Basin X-walk'!$A$2:$F$3224,6,FALSE)</f>
        <v>Appalachian Basin (Eastern Overthrust Area)</v>
      </c>
      <c r="C7028" s="1" t="s">
        <v>19549</v>
      </c>
      <c r="D7028" s="1"/>
      <c r="E7028" s="1"/>
      <c r="F7028" s="1" t="s">
        <v>19550</v>
      </c>
      <c r="G7028" s="1" t="s">
        <v>7329</v>
      </c>
      <c r="H7028" s="1">
        <v>42125</v>
      </c>
      <c r="I7028" s="1">
        <v>1012538</v>
      </c>
      <c r="J7028" s="1">
        <v>40.277239999999999</v>
      </c>
      <c r="K7028" s="1">
        <v>-80.166229999999999</v>
      </c>
      <c r="L7028" s="1"/>
      <c r="M7028" s="1" t="s">
        <v>1501</v>
      </c>
      <c r="N7028" s="1" t="s">
        <v>18868</v>
      </c>
      <c r="O7028" s="1">
        <v>2022</v>
      </c>
      <c r="P7028" s="1">
        <v>15317</v>
      </c>
      <c r="Q7028" s="1" t="s">
        <v>24176</v>
      </c>
      <c r="R7028" s="1"/>
      <c r="S7028" s="1" t="s">
        <v>24435</v>
      </c>
      <c r="T7028" s="1" t="s">
        <v>6826</v>
      </c>
      <c r="U7028" s="1"/>
      <c r="V7028" s="1" t="s">
        <v>18455</v>
      </c>
      <c r="W7028" s="1" t="s">
        <v>6826</v>
      </c>
    </row>
    <row r="7029" spans="1:23" x14ac:dyDescent="0.25">
      <c r="A7029" s="1">
        <v>1008051</v>
      </c>
      <c r="B7029" s="5" t="str">
        <f>VLOOKUP(H7029,'FIPS Basin X-walk'!$A$2:$F$3224,6,FALSE)</f>
        <v>Appalachian Basin (Eastern Overthrust Area)</v>
      </c>
      <c r="C7029" s="1" t="s">
        <v>19531</v>
      </c>
      <c r="D7029" s="1"/>
      <c r="E7029" s="1"/>
      <c r="F7029" s="1" t="s">
        <v>18871</v>
      </c>
      <c r="G7029" s="1" t="s">
        <v>7329</v>
      </c>
      <c r="H7029" s="1">
        <v>51191</v>
      </c>
      <c r="I7029" s="1">
        <v>1008051</v>
      </c>
      <c r="J7029" s="1">
        <v>36.71</v>
      </c>
      <c r="K7029" s="1">
        <v>-81.98</v>
      </c>
      <c r="L7029" s="1"/>
      <c r="M7029" s="1" t="s">
        <v>1501</v>
      </c>
      <c r="N7029" s="1" t="s">
        <v>18868</v>
      </c>
      <c r="O7029" s="1">
        <v>2022</v>
      </c>
      <c r="P7029" s="1">
        <v>15317</v>
      </c>
      <c r="Q7029" s="1" t="s">
        <v>25944</v>
      </c>
      <c r="R7029" s="1"/>
      <c r="S7029" s="1" t="s">
        <v>24399</v>
      </c>
      <c r="T7029" s="1" t="s">
        <v>6826</v>
      </c>
      <c r="U7029" s="1"/>
      <c r="V7029" s="1" t="s">
        <v>19532</v>
      </c>
      <c r="W7029" s="1" t="s">
        <v>6826</v>
      </c>
    </row>
    <row r="7030" spans="1:23" x14ac:dyDescent="0.25">
      <c r="A7030" s="1">
        <v>1012762</v>
      </c>
      <c r="B7030" s="5" t="str">
        <f>VLOOKUP(H7030,'FIPS Basin X-walk'!$A$2:$F$3224,6,FALSE)</f>
        <v>Appalachian Basin (Eastern Overthrust Area)</v>
      </c>
      <c r="C7030" s="1" t="s">
        <v>19534</v>
      </c>
      <c r="D7030" s="1"/>
      <c r="E7030" s="1"/>
      <c r="F7030" s="1" t="s">
        <v>18871</v>
      </c>
      <c r="G7030" s="1" t="s">
        <v>7329</v>
      </c>
      <c r="H7030" s="1">
        <v>42125</v>
      </c>
      <c r="I7030" s="1">
        <v>1012762</v>
      </c>
      <c r="J7030" s="1">
        <v>40.277239999999999</v>
      </c>
      <c r="K7030" s="1">
        <v>-80.166229999999999</v>
      </c>
      <c r="L7030" s="1"/>
      <c r="M7030" s="1" t="s">
        <v>1501</v>
      </c>
      <c r="N7030" s="1" t="s">
        <v>18868</v>
      </c>
      <c r="O7030" s="1">
        <v>2022</v>
      </c>
      <c r="P7030" s="1">
        <v>15317</v>
      </c>
      <c r="Q7030" s="1" t="s">
        <v>645</v>
      </c>
      <c r="R7030" s="1"/>
      <c r="S7030" s="1" t="s">
        <v>24435</v>
      </c>
      <c r="T7030" s="1" t="s">
        <v>6826</v>
      </c>
      <c r="U7030" s="1"/>
      <c r="V7030" s="1" t="s">
        <v>19535</v>
      </c>
      <c r="W7030" s="1" t="s">
        <v>6826</v>
      </c>
    </row>
    <row r="7031" spans="1:23" x14ac:dyDescent="0.25">
      <c r="A7031" s="1">
        <v>1012797</v>
      </c>
      <c r="B7031" s="5" t="str">
        <f>VLOOKUP(H7031,'FIPS Basin X-walk'!$A$2:$F$3224,6,FALSE)</f>
        <v>Appalachian Basin (Eastern Overthrust Area)</v>
      </c>
      <c r="C7031" s="1" t="s">
        <v>19531</v>
      </c>
      <c r="D7031" s="1"/>
      <c r="E7031" s="1"/>
      <c r="F7031" s="1" t="s">
        <v>18871</v>
      </c>
      <c r="G7031" s="1" t="s">
        <v>7329</v>
      </c>
      <c r="H7031" s="1">
        <v>42125</v>
      </c>
      <c r="I7031" s="1">
        <v>1012797</v>
      </c>
      <c r="J7031" s="1">
        <v>40.277101000000002</v>
      </c>
      <c r="K7031" s="1">
        <v>-80.164218000000005</v>
      </c>
      <c r="L7031" s="1"/>
      <c r="M7031" s="1" t="s">
        <v>1501</v>
      </c>
      <c r="N7031" s="1" t="s">
        <v>18868</v>
      </c>
      <c r="O7031" s="1">
        <v>2022</v>
      </c>
      <c r="P7031" s="1">
        <v>15317</v>
      </c>
      <c r="Q7031" s="1" t="s">
        <v>24216</v>
      </c>
      <c r="R7031" s="1"/>
      <c r="S7031" s="1" t="s">
        <v>24399</v>
      </c>
      <c r="T7031" s="1" t="s">
        <v>6826</v>
      </c>
      <c r="U7031" s="1"/>
      <c r="V7031" s="1" t="s">
        <v>19532</v>
      </c>
      <c r="W7031" s="1" t="s">
        <v>6826</v>
      </c>
    </row>
    <row r="7032" spans="1:23" x14ac:dyDescent="0.25">
      <c r="A7032" s="1">
        <v>1013573</v>
      </c>
      <c r="B7032" s="5" t="str">
        <f>VLOOKUP(H7032,'FIPS Basin X-walk'!$A$2:$F$3224,6,FALSE)</f>
        <v>Appalachian Basin (Eastern Overthrust Area)</v>
      </c>
      <c r="C7032" s="1" t="s">
        <v>26707</v>
      </c>
      <c r="D7032" s="1"/>
      <c r="E7032" s="1"/>
      <c r="F7032" s="1" t="s">
        <v>18871</v>
      </c>
      <c r="G7032" s="1" t="s">
        <v>7329</v>
      </c>
      <c r="H7032" s="1">
        <v>42125</v>
      </c>
      <c r="I7032" s="1">
        <v>1013573</v>
      </c>
      <c r="J7032" s="1">
        <v>40.293993999999998</v>
      </c>
      <c r="K7032" s="1">
        <v>-80.174312</v>
      </c>
      <c r="L7032" s="1"/>
      <c r="M7032" s="1" t="s">
        <v>1501</v>
      </c>
      <c r="N7032" s="1" t="s">
        <v>18868</v>
      </c>
      <c r="O7032" s="1">
        <v>2022</v>
      </c>
      <c r="P7032" s="1">
        <v>15317</v>
      </c>
      <c r="Q7032" s="1" t="s">
        <v>474</v>
      </c>
      <c r="R7032" s="1"/>
      <c r="S7032" s="1" t="s">
        <v>24399</v>
      </c>
      <c r="T7032" s="1" t="s">
        <v>6826</v>
      </c>
      <c r="U7032" s="1"/>
      <c r="V7032" s="1" t="s">
        <v>19554</v>
      </c>
      <c r="W7032" s="1" t="s">
        <v>6826</v>
      </c>
    </row>
    <row r="7033" spans="1:23" x14ac:dyDescent="0.25">
      <c r="A7033" s="1">
        <v>1002781</v>
      </c>
      <c r="B7033" s="5" t="str">
        <f>VLOOKUP(H7033,'FIPS Basin X-walk'!$A$2:$F$3224,6,FALSE)</f>
        <v>S.GA Sedimentary Prov</v>
      </c>
      <c r="C7033" s="1" t="s">
        <v>10119</v>
      </c>
      <c r="D7033" s="1"/>
      <c r="E7033" s="1"/>
      <c r="F7033" s="1" t="s">
        <v>10120</v>
      </c>
      <c r="G7033" s="1" t="s">
        <v>7329</v>
      </c>
      <c r="H7033" s="1">
        <v>12133</v>
      </c>
      <c r="I7033" s="1">
        <v>1002781</v>
      </c>
      <c r="J7033" s="1">
        <v>30.677240000000001</v>
      </c>
      <c r="K7033" s="1">
        <v>-85.842680000000001</v>
      </c>
      <c r="L7033" s="1"/>
      <c r="M7033" s="1" t="s">
        <v>1506</v>
      </c>
      <c r="N7033" s="1" t="s">
        <v>9619</v>
      </c>
      <c r="O7033" s="1">
        <v>2022</v>
      </c>
      <c r="P7033" s="1">
        <v>32427</v>
      </c>
      <c r="Q7033" s="1" t="s">
        <v>139</v>
      </c>
      <c r="R7033" s="1"/>
      <c r="S7033" s="1" t="s">
        <v>24435</v>
      </c>
      <c r="T7033" s="1" t="s">
        <v>6826</v>
      </c>
      <c r="U7033" s="1"/>
      <c r="V7033" s="1" t="s">
        <v>7125</v>
      </c>
      <c r="W7033" s="1" t="s">
        <v>6826</v>
      </c>
    </row>
    <row r="7034" spans="1:23" x14ac:dyDescent="0.25">
      <c r="A7034" s="1">
        <v>1000039</v>
      </c>
      <c r="B7034" s="5" t="str">
        <f>VLOOKUP(H7034,'FIPS Basin X-walk'!$A$2:$F$3224,6,FALSE)</f>
        <v>Appalachian Basin (Eastern Overthrust Area)</v>
      </c>
      <c r="C7034" s="1" t="s">
        <v>19552</v>
      </c>
      <c r="D7034" s="1"/>
      <c r="E7034" s="1"/>
      <c r="F7034" s="1" t="s">
        <v>19542</v>
      </c>
      <c r="G7034" s="1" t="s">
        <v>7329</v>
      </c>
      <c r="H7034" s="1">
        <v>42125</v>
      </c>
      <c r="I7034" s="1">
        <v>1000039</v>
      </c>
      <c r="J7034" s="1">
        <v>40.124713</v>
      </c>
      <c r="K7034" s="1">
        <v>-79.930463000000003</v>
      </c>
      <c r="L7034" s="1"/>
      <c r="M7034" s="1" t="s">
        <v>1501</v>
      </c>
      <c r="N7034" s="1" t="s">
        <v>18868</v>
      </c>
      <c r="O7034" s="1">
        <v>2022</v>
      </c>
      <c r="P7034" s="1">
        <v>15022</v>
      </c>
      <c r="Q7034" s="1" t="s">
        <v>19553</v>
      </c>
      <c r="R7034" s="1"/>
      <c r="S7034" s="1" t="s">
        <v>24383</v>
      </c>
      <c r="T7034" s="1" t="s">
        <v>6826</v>
      </c>
      <c r="U7034" s="1"/>
      <c r="V7034" s="1" t="s">
        <v>8644</v>
      </c>
      <c r="W7034" s="1" t="s">
        <v>6826</v>
      </c>
    </row>
    <row r="7035" spans="1:23" x14ac:dyDescent="0.25">
      <c r="A7035" s="1">
        <v>1009530</v>
      </c>
      <c r="B7035" s="5" t="str">
        <f>VLOOKUP(H7035,'FIPS Basin X-walk'!$A$2:$F$3224,6,FALSE)</f>
        <v>Appalachian Basin (Eastern Overthrust Area)</v>
      </c>
      <c r="C7035" s="1" t="s">
        <v>19541</v>
      </c>
      <c r="D7035" s="1"/>
      <c r="E7035" s="1"/>
      <c r="F7035" s="1" t="s">
        <v>19542</v>
      </c>
      <c r="G7035" s="1" t="s">
        <v>7329</v>
      </c>
      <c r="H7035" s="1">
        <v>42125</v>
      </c>
      <c r="I7035" s="1">
        <v>1009530</v>
      </c>
      <c r="J7035" s="1">
        <v>40.143112000000002</v>
      </c>
      <c r="K7035" s="1">
        <v>-79.899520999999993</v>
      </c>
      <c r="L7035" s="1"/>
      <c r="M7035" s="1" t="s">
        <v>1501</v>
      </c>
      <c r="N7035" s="1" t="s">
        <v>18868</v>
      </c>
      <c r="O7035" s="1">
        <v>2022</v>
      </c>
      <c r="P7035" s="1">
        <v>15022</v>
      </c>
      <c r="Q7035" s="1" t="s">
        <v>26101</v>
      </c>
      <c r="R7035" s="1"/>
      <c r="S7035" s="1" t="s">
        <v>24485</v>
      </c>
      <c r="T7035" s="1" t="s">
        <v>6826</v>
      </c>
      <c r="U7035" s="1"/>
      <c r="V7035" s="1" t="s">
        <v>26102</v>
      </c>
      <c r="W7035" s="1" t="s">
        <v>6826</v>
      </c>
    </row>
    <row r="7036" spans="1:23" x14ac:dyDescent="0.25">
      <c r="A7036" s="1">
        <v>1011271</v>
      </c>
      <c r="B7036" s="5" t="str">
        <f>VLOOKUP(H7036,'FIPS Basin X-walk'!$A$2:$F$3224,6,FALSE)</f>
        <v>Mid-Gulf Coast Basin</v>
      </c>
      <c r="C7036" s="1" t="s">
        <v>7337</v>
      </c>
      <c r="D7036" s="1"/>
      <c r="E7036" s="1"/>
      <c r="F7036" s="1" t="s">
        <v>7126</v>
      </c>
      <c r="G7036" s="1" t="s">
        <v>7329</v>
      </c>
      <c r="H7036" s="1">
        <v>1129</v>
      </c>
      <c r="I7036" s="1">
        <v>1011271</v>
      </c>
      <c r="J7036" s="1">
        <v>31.147030000000001</v>
      </c>
      <c r="K7036" s="1">
        <v>-88.173640000000006</v>
      </c>
      <c r="L7036" s="1"/>
      <c r="M7036" s="1" t="s">
        <v>1482</v>
      </c>
      <c r="N7036" s="1" t="s">
        <v>6824</v>
      </c>
      <c r="O7036" s="1">
        <v>2022</v>
      </c>
      <c r="P7036" s="1">
        <v>36522</v>
      </c>
      <c r="Q7036" s="1" t="s">
        <v>26346</v>
      </c>
      <c r="R7036" s="1"/>
      <c r="S7036" s="1" t="s">
        <v>24358</v>
      </c>
      <c r="T7036" s="1" t="s">
        <v>6826</v>
      </c>
      <c r="U7036" s="1"/>
      <c r="V7036" s="1" t="s">
        <v>26347</v>
      </c>
      <c r="W7036" s="1" t="s">
        <v>6826</v>
      </c>
    </row>
    <row r="7037" spans="1:23" x14ac:dyDescent="0.25">
      <c r="A7037" s="1">
        <v>1008757</v>
      </c>
      <c r="B7037" s="5" t="str">
        <f>VLOOKUP(H7037,'FIPS Basin X-walk'!$A$2:$F$3224,6,FALSE)</f>
        <v>Appalachian Basin (Eastern Overthrust Area)</v>
      </c>
      <c r="C7037" s="1" t="s">
        <v>19538</v>
      </c>
      <c r="D7037" s="1"/>
      <c r="E7037" s="1"/>
      <c r="F7037" s="1" t="s">
        <v>19539</v>
      </c>
      <c r="G7037" s="1" t="s">
        <v>7329</v>
      </c>
      <c r="H7037" s="1">
        <v>42125</v>
      </c>
      <c r="I7037" s="1">
        <v>1008757</v>
      </c>
      <c r="J7037" s="1">
        <v>40.076034</v>
      </c>
      <c r="K7037" s="1">
        <v>-80.352710000000002</v>
      </c>
      <c r="L7037" s="1"/>
      <c r="M7037" s="1" t="s">
        <v>1501</v>
      </c>
      <c r="N7037" s="1" t="s">
        <v>18868</v>
      </c>
      <c r="O7037" s="1">
        <v>2022</v>
      </c>
      <c r="P7037" s="1">
        <v>15323</v>
      </c>
      <c r="Q7037" s="1" t="s">
        <v>19540</v>
      </c>
      <c r="R7037" s="1"/>
      <c r="S7037" s="1"/>
      <c r="T7037" s="1" t="s">
        <v>6826</v>
      </c>
      <c r="U7037" s="1"/>
      <c r="V7037" s="1" t="s">
        <v>19210</v>
      </c>
      <c r="W7037" s="1" t="s">
        <v>6826</v>
      </c>
    </row>
    <row r="7038" spans="1:23" x14ac:dyDescent="0.25">
      <c r="A7038" s="1">
        <v>1003708</v>
      </c>
      <c r="B7038" s="5" t="str">
        <f>VLOOKUP(H7038,'FIPS Basin X-walk'!$A$2:$F$3224,6,FALSE)</f>
        <v>Appalachian Basin (Eastern Overthrust Area)</v>
      </c>
      <c r="C7038" s="1" t="s">
        <v>18292</v>
      </c>
      <c r="D7038" s="1"/>
      <c r="E7038" s="1"/>
      <c r="F7038" s="1" t="s">
        <v>1545</v>
      </c>
      <c r="G7038" s="1" t="s">
        <v>7329</v>
      </c>
      <c r="H7038" s="1">
        <v>39167</v>
      </c>
      <c r="I7038" s="1">
        <v>1003708</v>
      </c>
      <c r="J7038" s="1">
        <v>39.588493</v>
      </c>
      <c r="K7038" s="1">
        <v>-81.682523000000003</v>
      </c>
      <c r="L7038" s="1"/>
      <c r="M7038" s="1" t="s">
        <v>1542</v>
      </c>
      <c r="N7038" s="1" t="s">
        <v>17708</v>
      </c>
      <c r="O7038" s="1">
        <v>2022</v>
      </c>
      <c r="P7038" s="1">
        <v>43215</v>
      </c>
      <c r="Q7038" s="1" t="s">
        <v>18293</v>
      </c>
      <c r="R7038" s="1"/>
      <c r="S7038" s="1" t="s">
        <v>24355</v>
      </c>
      <c r="T7038" s="1" t="s">
        <v>6826</v>
      </c>
      <c r="U7038" s="1"/>
      <c r="V7038" s="1" t="s">
        <v>25158</v>
      </c>
      <c r="W7038" s="1" t="s">
        <v>6826</v>
      </c>
    </row>
    <row r="7039" spans="1:23" x14ac:dyDescent="0.25">
      <c r="A7039" s="1">
        <v>1004836</v>
      </c>
      <c r="B7039" s="5" t="str">
        <f>VLOOKUP(H7039,'FIPS Basin X-walk'!$A$2:$F$3224,6,FALSE)</f>
        <v>Sioux Uplift</v>
      </c>
      <c r="C7039" s="1" t="s">
        <v>15171</v>
      </c>
      <c r="D7039" s="1"/>
      <c r="E7039" s="1"/>
      <c r="F7039" s="1" t="s">
        <v>15172</v>
      </c>
      <c r="G7039" s="1" t="s">
        <v>7329</v>
      </c>
      <c r="H7039" s="1">
        <v>27163</v>
      </c>
      <c r="I7039" s="1">
        <v>1004836</v>
      </c>
      <c r="J7039" s="1">
        <v>44.789444000000003</v>
      </c>
      <c r="K7039" s="1">
        <v>-92.908332999999999</v>
      </c>
      <c r="L7039" s="1" t="s">
        <v>25405</v>
      </c>
      <c r="M7039" s="1" t="s">
        <v>1559</v>
      </c>
      <c r="N7039" s="1" t="s">
        <v>14790</v>
      </c>
      <c r="O7039" s="1">
        <v>2022</v>
      </c>
      <c r="P7039" s="1">
        <v>55016</v>
      </c>
      <c r="Q7039" s="1" t="s">
        <v>15173</v>
      </c>
      <c r="R7039" s="1"/>
      <c r="S7039" s="1" t="s">
        <v>24453</v>
      </c>
      <c r="T7039" s="1" t="s">
        <v>6826</v>
      </c>
      <c r="U7039" s="1"/>
      <c r="V7039" s="1" t="s">
        <v>7094</v>
      </c>
      <c r="W7039" s="1" t="s">
        <v>6826</v>
      </c>
    </row>
    <row r="7040" spans="1:23" x14ac:dyDescent="0.25">
      <c r="A7040" s="1">
        <v>1004124</v>
      </c>
      <c r="B7040" s="5" t="str">
        <f>VLOOKUP(H7040,'FIPS Basin X-walk'!$A$2:$F$3224,6,FALSE)</f>
        <v>Arkoma Basin</v>
      </c>
      <c r="C7040" s="1" t="s">
        <v>8004</v>
      </c>
      <c r="D7040" s="1"/>
      <c r="E7040" s="1"/>
      <c r="F7040" s="1" t="s">
        <v>8005</v>
      </c>
      <c r="G7040" s="1" t="s">
        <v>7329</v>
      </c>
      <c r="H7040" s="1">
        <v>5143</v>
      </c>
      <c r="I7040" s="1">
        <v>1004124</v>
      </c>
      <c r="J7040" s="1">
        <v>36.066650000000003</v>
      </c>
      <c r="K7040" s="1">
        <v>-94.172319999999999</v>
      </c>
      <c r="L7040" s="1"/>
      <c r="M7040" s="1" t="s">
        <v>1520</v>
      </c>
      <c r="N7040" s="1" t="s">
        <v>7740</v>
      </c>
      <c r="O7040" s="1">
        <v>2022</v>
      </c>
      <c r="P7040" s="1">
        <v>72701</v>
      </c>
      <c r="Q7040" s="1" t="s">
        <v>8006</v>
      </c>
      <c r="R7040" s="1"/>
      <c r="S7040" s="1" t="s">
        <v>24379</v>
      </c>
      <c r="T7040" s="1" t="s">
        <v>6828</v>
      </c>
      <c r="U7040" s="1"/>
      <c r="V7040" s="1" t="s">
        <v>8007</v>
      </c>
      <c r="W7040" s="1" t="s">
        <v>6828</v>
      </c>
    </row>
    <row r="7041" spans="1:23" x14ac:dyDescent="0.25">
      <c r="A7041" s="1">
        <v>1012800</v>
      </c>
      <c r="B7041" s="5" t="str">
        <f>VLOOKUP(H7041,'FIPS Basin X-walk'!$A$2:$F$3224,6,FALSE)</f>
        <v>Arkoma Basin</v>
      </c>
      <c r="C7041" s="1" t="s">
        <v>8008</v>
      </c>
      <c r="D7041" s="1"/>
      <c r="E7041" s="1"/>
      <c r="F7041" s="1" t="s">
        <v>8005</v>
      </c>
      <c r="G7041" s="1" t="s">
        <v>7329</v>
      </c>
      <c r="H7041" s="1">
        <v>5143</v>
      </c>
      <c r="I7041" s="1">
        <v>1012800</v>
      </c>
      <c r="J7041" s="1">
        <v>36.11468</v>
      </c>
      <c r="K7041" s="1">
        <v>-94.148229999999998</v>
      </c>
      <c r="L7041" s="1"/>
      <c r="M7041" s="1" t="s">
        <v>1520</v>
      </c>
      <c r="N7041" s="1" t="s">
        <v>7740</v>
      </c>
      <c r="O7041" s="1">
        <v>2022</v>
      </c>
      <c r="P7041" s="1">
        <v>72703</v>
      </c>
      <c r="Q7041" s="1" t="s">
        <v>149</v>
      </c>
      <c r="R7041" s="1"/>
      <c r="S7041" s="1" t="s">
        <v>24435</v>
      </c>
      <c r="T7041" s="1" t="s">
        <v>6826</v>
      </c>
      <c r="U7041" s="1"/>
      <c r="V7041" s="1" t="s">
        <v>8009</v>
      </c>
      <c r="W7041" s="1" t="s">
        <v>6826</v>
      </c>
    </row>
    <row r="7042" spans="1:23" x14ac:dyDescent="0.25">
      <c r="A7042" s="1">
        <v>1008767</v>
      </c>
      <c r="B7042" s="5" t="str">
        <f>VLOOKUP(H7042,'FIPS Basin X-walk'!$A$2:$F$3224,6,FALSE)</f>
        <v>New England Province</v>
      </c>
      <c r="C7042" s="1" t="s">
        <v>17186</v>
      </c>
      <c r="D7042" s="1"/>
      <c r="E7042" s="1"/>
      <c r="F7042" s="1" t="s">
        <v>17187</v>
      </c>
      <c r="G7042" s="1" t="s">
        <v>7329</v>
      </c>
      <c r="H7042" s="1">
        <v>36115</v>
      </c>
      <c r="I7042" s="1">
        <v>1008767</v>
      </c>
      <c r="J7042" s="1">
        <v>43.2699</v>
      </c>
      <c r="K7042" s="1">
        <v>-73.587689999999995</v>
      </c>
      <c r="L7042" s="1"/>
      <c r="M7042" s="1" t="s">
        <v>1481</v>
      </c>
      <c r="N7042" s="1" t="s">
        <v>16632</v>
      </c>
      <c r="O7042" s="1">
        <v>2022</v>
      </c>
      <c r="P7042" s="1">
        <v>12828</v>
      </c>
      <c r="Q7042" s="1" t="s">
        <v>26034</v>
      </c>
      <c r="R7042" s="1" t="s">
        <v>24564</v>
      </c>
      <c r="S7042" s="1" t="s">
        <v>24431</v>
      </c>
      <c r="T7042" s="1" t="s">
        <v>6826</v>
      </c>
      <c r="U7042" s="1"/>
      <c r="V7042" s="1" t="s">
        <v>17188</v>
      </c>
      <c r="W7042" s="1" t="s">
        <v>6826</v>
      </c>
    </row>
    <row r="7043" spans="1:23" x14ac:dyDescent="0.25">
      <c r="A7043" s="1">
        <v>1001999</v>
      </c>
      <c r="B7043" s="5" t="str">
        <f>VLOOKUP(H7043,'FIPS Basin X-walk'!$A$2:$F$3224,6,FALSE)</f>
        <v>Mid-Gulf Coast Basin</v>
      </c>
      <c r="C7043" s="1" t="s">
        <v>15433</v>
      </c>
      <c r="D7043" s="1"/>
      <c r="E7043" s="1"/>
      <c r="F7043" s="1" t="s">
        <v>15434</v>
      </c>
      <c r="G7043" s="1" t="s">
        <v>7329</v>
      </c>
      <c r="H7043" s="1">
        <v>28151</v>
      </c>
      <c r="I7043" s="1">
        <v>1001999</v>
      </c>
      <c r="J7043" s="1">
        <v>33.422435999999998</v>
      </c>
      <c r="K7043" s="1">
        <v>-91.049391999999997</v>
      </c>
      <c r="L7043" s="1"/>
      <c r="M7043" s="1" t="s">
        <v>1523</v>
      </c>
      <c r="N7043" s="1" t="s">
        <v>15181</v>
      </c>
      <c r="O7043" s="1">
        <v>2022</v>
      </c>
      <c r="P7043" s="1">
        <v>38701</v>
      </c>
      <c r="Q7043" s="1" t="s">
        <v>24820</v>
      </c>
      <c r="R7043" s="1"/>
      <c r="S7043" s="1" t="s">
        <v>24804</v>
      </c>
      <c r="T7043" s="1" t="s">
        <v>6826</v>
      </c>
      <c r="U7043" s="1"/>
      <c r="V7043" s="1" t="s">
        <v>6978</v>
      </c>
      <c r="W7043" s="1" t="s">
        <v>6826</v>
      </c>
    </row>
    <row r="7044" spans="1:23" x14ac:dyDescent="0.25">
      <c r="A7044" s="1">
        <v>1003557</v>
      </c>
      <c r="B7044" s="5" t="str">
        <f>VLOOKUP(H7044,'FIPS Basin X-walk'!$A$2:$F$3224,6,FALSE)</f>
        <v>Mid-Gulf Coast Basin</v>
      </c>
      <c r="C7044" s="1" t="s">
        <v>15438</v>
      </c>
      <c r="D7044" s="1"/>
      <c r="E7044" s="1"/>
      <c r="F7044" s="1" t="s">
        <v>15434</v>
      </c>
      <c r="G7044" s="1" t="s">
        <v>7329</v>
      </c>
      <c r="H7044" s="1">
        <v>28151</v>
      </c>
      <c r="I7044" s="1">
        <v>1003557</v>
      </c>
      <c r="J7044" s="1">
        <v>33.392476000000002</v>
      </c>
      <c r="K7044" s="1">
        <v>-91.017583999999999</v>
      </c>
      <c r="L7044" s="1"/>
      <c r="M7044" s="1" t="s">
        <v>1523</v>
      </c>
      <c r="N7044" s="1" t="s">
        <v>15181</v>
      </c>
      <c r="O7044" s="1">
        <v>2022</v>
      </c>
      <c r="P7044" s="1">
        <v>38701</v>
      </c>
      <c r="Q7044" s="1" t="s">
        <v>72</v>
      </c>
      <c r="R7044" s="1"/>
      <c r="S7044" s="1" t="s">
        <v>24435</v>
      </c>
      <c r="T7044" s="1" t="s">
        <v>6826</v>
      </c>
      <c r="U7044" s="1"/>
      <c r="V7044" s="1" t="s">
        <v>8019</v>
      </c>
      <c r="W7044" s="1" t="s">
        <v>6826</v>
      </c>
    </row>
    <row r="7045" spans="1:23" x14ac:dyDescent="0.25">
      <c r="A7045" s="1">
        <v>1005238</v>
      </c>
      <c r="B7045" s="5" t="str">
        <f>VLOOKUP(H7045,'FIPS Basin X-walk'!$A$2:$F$3224,6,FALSE)</f>
        <v>Mid-Gulf Coast Basin</v>
      </c>
      <c r="C7045" s="1" t="s">
        <v>15435</v>
      </c>
      <c r="D7045" s="1"/>
      <c r="E7045" s="1"/>
      <c r="F7045" s="1" t="s">
        <v>1772</v>
      </c>
      <c r="G7045" s="1" t="s">
        <v>7329</v>
      </c>
      <c r="H7045" s="1">
        <v>28151</v>
      </c>
      <c r="I7045" s="1">
        <v>1005238</v>
      </c>
      <c r="J7045" s="1">
        <v>33.284680000000002</v>
      </c>
      <c r="K7045" s="1">
        <v>-91.019689999999997</v>
      </c>
      <c r="L7045" s="1"/>
      <c r="M7045" s="1" t="s">
        <v>1523</v>
      </c>
      <c r="N7045" s="1" t="s">
        <v>15181</v>
      </c>
      <c r="O7045" s="1">
        <v>2022</v>
      </c>
      <c r="P7045" s="1">
        <v>38703</v>
      </c>
      <c r="Q7045" s="1" t="s">
        <v>357</v>
      </c>
      <c r="R7045" s="1"/>
      <c r="S7045" s="1" t="s">
        <v>24435</v>
      </c>
      <c r="T7045" s="1" t="s">
        <v>6826</v>
      </c>
      <c r="U7045" s="1"/>
      <c r="V7045" s="1" t="s">
        <v>12735</v>
      </c>
      <c r="W7045" s="1" t="s">
        <v>6826</v>
      </c>
    </row>
    <row r="7046" spans="1:23" x14ac:dyDescent="0.25">
      <c r="A7046" s="1">
        <v>1002760</v>
      </c>
      <c r="B7046" s="5" t="str">
        <f>VLOOKUP(H7046,'FIPS Basin X-walk'!$A$2:$F$3224,6,FALSE)</f>
        <v>South Western Overthrust</v>
      </c>
      <c r="C7046" s="1" t="s">
        <v>22093</v>
      </c>
      <c r="D7046" s="1"/>
      <c r="E7046" s="1"/>
      <c r="F7046" s="1" t="s">
        <v>22094</v>
      </c>
      <c r="G7046" s="1" t="s">
        <v>7329</v>
      </c>
      <c r="H7046" s="1">
        <v>49053</v>
      </c>
      <c r="I7046" s="1">
        <v>1002760</v>
      </c>
      <c r="J7046" s="1">
        <v>37.448985</v>
      </c>
      <c r="K7046" s="1">
        <v>-113.739482</v>
      </c>
      <c r="L7046" s="1"/>
      <c r="M7046" s="1" t="s">
        <v>1492</v>
      </c>
      <c r="N7046" s="1" t="s">
        <v>20957</v>
      </c>
      <c r="O7046" s="1">
        <v>2022</v>
      </c>
      <c r="P7046" s="1">
        <v>84733</v>
      </c>
      <c r="Q7046" s="1" t="s">
        <v>133</v>
      </c>
      <c r="R7046" s="1"/>
      <c r="S7046" s="1" t="s">
        <v>24435</v>
      </c>
      <c r="T7046" s="1" t="s">
        <v>6826</v>
      </c>
      <c r="U7046" s="1"/>
      <c r="V7046" s="1" t="s">
        <v>7232</v>
      </c>
      <c r="W7046" s="1" t="s">
        <v>6826</v>
      </c>
    </row>
    <row r="7047" spans="1:23" x14ac:dyDescent="0.25">
      <c r="A7047" s="1">
        <v>1003140</v>
      </c>
      <c r="B7047" s="5" t="str">
        <f>VLOOKUP(H7047,'FIPS Basin X-walk'!$A$2:$F$3224,6,FALSE)</f>
        <v>Salina Basin</v>
      </c>
      <c r="C7047" s="1" t="s">
        <v>12656</v>
      </c>
      <c r="D7047" s="1"/>
      <c r="E7047" s="1"/>
      <c r="F7047" s="1" t="s">
        <v>12657</v>
      </c>
      <c r="G7047" s="1" t="s">
        <v>7329</v>
      </c>
      <c r="H7047" s="1">
        <v>20201</v>
      </c>
      <c r="I7047" s="1">
        <v>1003140</v>
      </c>
      <c r="J7047" s="1">
        <v>39.799075000000002</v>
      </c>
      <c r="K7047" s="1">
        <v>-97.327359000000001</v>
      </c>
      <c r="L7047" s="1"/>
      <c r="M7047" s="1" t="s">
        <v>1490</v>
      </c>
      <c r="N7047" s="1" t="s">
        <v>12401</v>
      </c>
      <c r="O7047" s="1">
        <v>2022</v>
      </c>
      <c r="P7047" s="1">
        <v>66994</v>
      </c>
      <c r="Q7047" s="1" t="s">
        <v>24039</v>
      </c>
      <c r="R7047" s="1"/>
      <c r="S7047" s="1" t="s">
        <v>24435</v>
      </c>
      <c r="T7047" s="1" t="s">
        <v>6826</v>
      </c>
      <c r="U7047" s="1"/>
      <c r="V7047" s="1" t="s">
        <v>7090</v>
      </c>
      <c r="W7047" s="1" t="s">
        <v>6826</v>
      </c>
    </row>
    <row r="7048" spans="1:23" x14ac:dyDescent="0.25">
      <c r="A7048" s="1">
        <v>1004078</v>
      </c>
      <c r="B7048" s="5" t="str">
        <f>VLOOKUP(H7048,'FIPS Basin X-walk'!$A$2:$F$3224,6,FALSE)</f>
        <v>Appalachian Basin (Eastern Overthrust Area)</v>
      </c>
      <c r="C7048" s="1" t="s">
        <v>13946</v>
      </c>
      <c r="D7048" s="1"/>
      <c r="E7048" s="1" t="s">
        <v>6828</v>
      </c>
      <c r="F7048" s="1" t="s">
        <v>13947</v>
      </c>
      <c r="G7048" s="1" t="s">
        <v>7329</v>
      </c>
      <c r="H7048" s="1">
        <v>24043</v>
      </c>
      <c r="I7048" s="1">
        <v>1004078</v>
      </c>
      <c r="J7048" s="1">
        <v>39.6524</v>
      </c>
      <c r="K7048" s="1">
        <v>-77.680499999999995</v>
      </c>
      <c r="L7048" s="1"/>
      <c r="M7048" s="1" t="s">
        <v>1509</v>
      </c>
      <c r="N7048" s="1" t="s">
        <v>13818</v>
      </c>
      <c r="O7048" s="1">
        <v>2022</v>
      </c>
      <c r="P7048" s="1">
        <v>21742</v>
      </c>
      <c r="Q7048" s="1" t="s">
        <v>25217</v>
      </c>
      <c r="R7048" s="1"/>
      <c r="S7048" s="1" t="s">
        <v>24441</v>
      </c>
      <c r="T7048" s="1" t="s">
        <v>6826</v>
      </c>
      <c r="U7048" s="1"/>
      <c r="V7048" s="1" t="s">
        <v>7144</v>
      </c>
      <c r="W7048" s="1" t="s">
        <v>6826</v>
      </c>
    </row>
    <row r="7049" spans="1:23" x14ac:dyDescent="0.25">
      <c r="A7049" s="1">
        <v>1004663</v>
      </c>
      <c r="B7049" s="5" t="str">
        <f>VLOOKUP(H7049,'FIPS Basin X-walk'!$A$2:$F$3224,6,FALSE)</f>
        <v>Appalachian Basin (Eastern Overthrust Area)</v>
      </c>
      <c r="C7049" s="1" t="s">
        <v>13942</v>
      </c>
      <c r="D7049" s="1"/>
      <c r="E7049" s="1"/>
      <c r="F7049" s="1" t="s">
        <v>13943</v>
      </c>
      <c r="G7049" s="1" t="s">
        <v>7329</v>
      </c>
      <c r="H7049" s="1">
        <v>24043</v>
      </c>
      <c r="I7049" s="1">
        <v>1004663</v>
      </c>
      <c r="J7049" s="1">
        <v>39.662630999999998</v>
      </c>
      <c r="K7049" s="1">
        <v>-77.815997999999993</v>
      </c>
      <c r="L7049" s="1"/>
      <c r="M7049" s="1" t="s">
        <v>1509</v>
      </c>
      <c r="N7049" s="1" t="s">
        <v>13818</v>
      </c>
      <c r="O7049" s="1">
        <v>2022</v>
      </c>
      <c r="P7049" s="1">
        <v>21740</v>
      </c>
      <c r="Q7049" s="1" t="s">
        <v>13944</v>
      </c>
      <c r="R7049" s="1"/>
      <c r="S7049" s="1" t="s">
        <v>24358</v>
      </c>
      <c r="T7049" s="1" t="s">
        <v>6826</v>
      </c>
      <c r="U7049" s="1"/>
      <c r="V7049" s="1" t="s">
        <v>25360</v>
      </c>
      <c r="W7049" s="1" t="s">
        <v>6826</v>
      </c>
    </row>
    <row r="7050" spans="1:23" x14ac:dyDescent="0.25">
      <c r="A7050" s="1">
        <v>1004006</v>
      </c>
      <c r="B7050" s="5" t="str">
        <f>VLOOKUP(H7050,'FIPS Basin X-walk'!$A$2:$F$3224,6,FALSE)</f>
        <v>Western Columbia Basin</v>
      </c>
      <c r="C7050" s="1" t="s">
        <v>18854</v>
      </c>
      <c r="D7050" s="1"/>
      <c r="E7050" s="1"/>
      <c r="F7050" s="1" t="s">
        <v>7046</v>
      </c>
      <c r="G7050" s="1" t="s">
        <v>7329</v>
      </c>
      <c r="H7050" s="1">
        <v>41067</v>
      </c>
      <c r="I7050" s="1">
        <v>1004006</v>
      </c>
      <c r="J7050" s="1">
        <v>45.501475999999997</v>
      </c>
      <c r="K7050" s="1">
        <v>-122.91696</v>
      </c>
      <c r="L7050" s="1"/>
      <c r="M7050" s="1" t="s">
        <v>1519</v>
      </c>
      <c r="N7050" s="1" t="s">
        <v>18017</v>
      </c>
      <c r="O7050" s="1">
        <v>2022</v>
      </c>
      <c r="P7050" s="1">
        <v>97124</v>
      </c>
      <c r="Q7050" s="1" t="s">
        <v>18855</v>
      </c>
      <c r="R7050" s="1"/>
      <c r="S7050" s="1" t="s">
        <v>24486</v>
      </c>
      <c r="T7050" s="1" t="s">
        <v>6826</v>
      </c>
      <c r="U7050" s="1"/>
      <c r="V7050" s="1" t="s">
        <v>7625</v>
      </c>
      <c r="W7050" s="1" t="s">
        <v>6826</v>
      </c>
    </row>
    <row r="7051" spans="1:23" x14ac:dyDescent="0.25">
      <c r="A7051" s="1">
        <v>1008262</v>
      </c>
      <c r="B7051" s="5" t="str">
        <f>VLOOKUP(H7051,'FIPS Basin X-walk'!$A$2:$F$3224,6,FALSE)</f>
        <v>Western Columbia Basin</v>
      </c>
      <c r="C7051" s="1" t="s">
        <v>18856</v>
      </c>
      <c r="D7051" s="1"/>
      <c r="E7051" s="1"/>
      <c r="F7051" s="1" t="s">
        <v>11213</v>
      </c>
      <c r="G7051" s="1" t="s">
        <v>7329</v>
      </c>
      <c r="H7051" s="1">
        <v>41067</v>
      </c>
      <c r="I7051" s="1">
        <v>1008262</v>
      </c>
      <c r="J7051" s="1">
        <v>45.547995</v>
      </c>
      <c r="K7051" s="1">
        <v>-122.931363</v>
      </c>
      <c r="L7051" s="1"/>
      <c r="M7051" s="1" t="s">
        <v>1519</v>
      </c>
      <c r="N7051" s="1" t="s">
        <v>18017</v>
      </c>
      <c r="O7051" s="1">
        <v>2022</v>
      </c>
      <c r="P7051" s="1">
        <v>97124</v>
      </c>
      <c r="Q7051" s="1" t="s">
        <v>25970</v>
      </c>
      <c r="R7051" s="1"/>
      <c r="S7051" s="1" t="s">
        <v>24486</v>
      </c>
      <c r="T7051" s="1" t="s">
        <v>6826</v>
      </c>
      <c r="U7051" s="1"/>
      <c r="V7051" s="1" t="s">
        <v>18857</v>
      </c>
      <c r="W7051" s="1" t="s">
        <v>6826</v>
      </c>
    </row>
    <row r="7052" spans="1:23" x14ac:dyDescent="0.25">
      <c r="A7052" s="1">
        <v>1010254</v>
      </c>
      <c r="B7052" s="5" t="str">
        <f>VLOOKUP(H7052,'FIPS Basin X-walk'!$A$2:$F$3224,6,FALSE)</f>
        <v>Western Columbia Basin</v>
      </c>
      <c r="C7052" s="1" t="s">
        <v>18858</v>
      </c>
      <c r="D7052" s="1"/>
      <c r="E7052" s="1"/>
      <c r="F7052" s="1" t="s">
        <v>11213</v>
      </c>
      <c r="G7052" s="1" t="s">
        <v>7329</v>
      </c>
      <c r="H7052" s="1">
        <v>41067</v>
      </c>
      <c r="I7052" s="1">
        <v>1010254</v>
      </c>
      <c r="J7052" s="1">
        <v>45.539681999999999</v>
      </c>
      <c r="K7052" s="1">
        <v>-122.936288</v>
      </c>
      <c r="L7052" s="1"/>
      <c r="M7052" s="1" t="s">
        <v>1519</v>
      </c>
      <c r="N7052" s="1" t="s">
        <v>18017</v>
      </c>
      <c r="O7052" s="1">
        <v>2022</v>
      </c>
      <c r="P7052" s="1">
        <v>97124</v>
      </c>
      <c r="Q7052" s="1" t="s">
        <v>26206</v>
      </c>
      <c r="R7052" s="1"/>
      <c r="S7052" s="1" t="s">
        <v>24486</v>
      </c>
      <c r="T7052" s="1" t="s">
        <v>6826</v>
      </c>
      <c r="U7052" s="1"/>
      <c r="V7052" s="1" t="s">
        <v>17353</v>
      </c>
      <c r="W7052" s="1" t="s">
        <v>6826</v>
      </c>
    </row>
    <row r="7053" spans="1:23" x14ac:dyDescent="0.25">
      <c r="A7053" s="1">
        <v>1004968</v>
      </c>
      <c r="B7053" s="5" t="str">
        <f>VLOOKUP(H7053,'FIPS Basin X-walk'!$A$2:$F$3224,6,FALSE)</f>
        <v>New England Province</v>
      </c>
      <c r="C7053" s="1" t="s">
        <v>17189</v>
      </c>
      <c r="D7053" s="1"/>
      <c r="E7053" s="1"/>
      <c r="F7053" s="1" t="s">
        <v>17190</v>
      </c>
      <c r="G7053" s="1" t="s">
        <v>7329</v>
      </c>
      <c r="H7053" s="1">
        <v>36115</v>
      </c>
      <c r="I7053" s="1">
        <v>1004968</v>
      </c>
      <c r="J7053" s="1">
        <v>43.305734000000001</v>
      </c>
      <c r="K7053" s="1">
        <v>-73.591553000000005</v>
      </c>
      <c r="L7053" s="1"/>
      <c r="M7053" s="1" t="s">
        <v>1481</v>
      </c>
      <c r="N7053" s="1" t="s">
        <v>16632</v>
      </c>
      <c r="O7053" s="1">
        <v>2022</v>
      </c>
      <c r="P7053" s="1">
        <v>12839</v>
      </c>
      <c r="Q7053" s="1" t="s">
        <v>17191</v>
      </c>
      <c r="R7053" s="1"/>
      <c r="S7053" s="1" t="s">
        <v>24389</v>
      </c>
      <c r="T7053" s="1" t="s">
        <v>6826</v>
      </c>
      <c r="U7053" s="1"/>
      <c r="V7053" s="1" t="s">
        <v>9449</v>
      </c>
      <c r="W7053" s="1" t="s">
        <v>6826</v>
      </c>
    </row>
    <row r="7054" spans="1:23" x14ac:dyDescent="0.25">
      <c r="A7054" s="1">
        <v>1003227</v>
      </c>
      <c r="B7054" s="5" t="str">
        <f>VLOOKUP(H7054,'FIPS Basin X-walk'!$A$2:$F$3224,6,FALSE)</f>
        <v>Appalachian Basin (Eastern Overthrust Area)</v>
      </c>
      <c r="C7054" s="1" t="s">
        <v>20298</v>
      </c>
      <c r="D7054" s="1"/>
      <c r="E7054" s="1"/>
      <c r="F7054" s="1" t="s">
        <v>20299</v>
      </c>
      <c r="G7054" s="1" t="s">
        <v>7329</v>
      </c>
      <c r="H7054" s="1">
        <v>47179</v>
      </c>
      <c r="I7054" s="1">
        <v>1003227</v>
      </c>
      <c r="J7054" s="1">
        <v>36.325650000000003</v>
      </c>
      <c r="K7054" s="1">
        <v>-82.329009999999997</v>
      </c>
      <c r="L7054" s="1"/>
      <c r="M7054" s="1" t="s">
        <v>1538</v>
      </c>
      <c r="N7054" s="1" t="s">
        <v>20002</v>
      </c>
      <c r="O7054" s="1">
        <v>2022</v>
      </c>
      <c r="P7054" s="1">
        <v>37601</v>
      </c>
      <c r="Q7054" s="1" t="s">
        <v>20300</v>
      </c>
      <c r="R7054" s="1"/>
      <c r="S7054" s="1" t="s">
        <v>24358</v>
      </c>
      <c r="T7054" s="1" t="s">
        <v>6826</v>
      </c>
      <c r="U7054" s="1"/>
      <c r="V7054" s="1" t="s">
        <v>20301</v>
      </c>
      <c r="W7054" s="1" t="s">
        <v>6826</v>
      </c>
    </row>
    <row r="7055" spans="1:23" x14ac:dyDescent="0.25">
      <c r="A7055" s="1">
        <v>1006223</v>
      </c>
      <c r="B7055" s="5" t="str">
        <f>VLOOKUP(H7055,'FIPS Basin X-walk'!$A$2:$F$3224,6,FALSE)</f>
        <v>Mid-Gulf Coast Basin</v>
      </c>
      <c r="C7055" s="1" t="s">
        <v>15430</v>
      </c>
      <c r="D7055" s="1"/>
      <c r="E7055" s="1"/>
      <c r="F7055" s="1" t="s">
        <v>15431</v>
      </c>
      <c r="G7055" s="1" t="s">
        <v>7329</v>
      </c>
      <c r="H7055" s="1">
        <v>28151</v>
      </c>
      <c r="I7055" s="1">
        <v>1006223</v>
      </c>
      <c r="J7055" s="1">
        <v>33.395499999999998</v>
      </c>
      <c r="K7055" s="1">
        <v>-90.906649999999999</v>
      </c>
      <c r="L7055" s="1"/>
      <c r="M7055" s="1" t="s">
        <v>1523</v>
      </c>
      <c r="N7055" s="1" t="s">
        <v>15181</v>
      </c>
      <c r="O7055" s="1">
        <v>2022</v>
      </c>
      <c r="P7055" s="1">
        <v>38756</v>
      </c>
      <c r="Q7055" s="1" t="s">
        <v>15432</v>
      </c>
      <c r="R7055" s="1"/>
      <c r="S7055" s="1" t="s">
        <v>24358</v>
      </c>
      <c r="T7055" s="1" t="s">
        <v>6826</v>
      </c>
      <c r="U7055" s="1"/>
      <c r="V7055" s="1" t="s">
        <v>6952</v>
      </c>
      <c r="W7055" s="1" t="s">
        <v>6826</v>
      </c>
    </row>
    <row r="7056" spans="1:23" x14ac:dyDescent="0.25">
      <c r="A7056" s="1">
        <v>1004376</v>
      </c>
      <c r="B7056" s="5" t="str">
        <f>VLOOKUP(H7056,'FIPS Basin X-walk'!$A$2:$F$3224,6,FALSE)</f>
        <v>Appalachian Basin (Eastern Overthrust Area)</v>
      </c>
      <c r="C7056" s="1" t="s">
        <v>18287</v>
      </c>
      <c r="D7056" s="1"/>
      <c r="E7056" s="1"/>
      <c r="F7056" s="1" t="s">
        <v>10233</v>
      </c>
      <c r="G7056" s="1" t="s">
        <v>7329</v>
      </c>
      <c r="H7056" s="1">
        <v>39167</v>
      </c>
      <c r="I7056" s="1">
        <v>1004376</v>
      </c>
      <c r="J7056" s="1">
        <v>39.440458</v>
      </c>
      <c r="K7056" s="1">
        <v>-81.449871999999999</v>
      </c>
      <c r="L7056" s="1"/>
      <c r="M7056" s="1" t="s">
        <v>1542</v>
      </c>
      <c r="N7056" s="1" t="s">
        <v>17708</v>
      </c>
      <c r="O7056" s="1">
        <v>2022</v>
      </c>
      <c r="P7056" s="1">
        <v>45750</v>
      </c>
      <c r="Q7056" s="1" t="s">
        <v>18288</v>
      </c>
      <c r="R7056" s="1"/>
      <c r="S7056" s="1" t="s">
        <v>24372</v>
      </c>
      <c r="T7056" s="1" t="s">
        <v>6826</v>
      </c>
      <c r="U7056" s="1"/>
      <c r="V7056" s="1" t="s">
        <v>18289</v>
      </c>
      <c r="W7056" s="1" t="s">
        <v>6826</v>
      </c>
    </row>
    <row r="7057" spans="1:23" x14ac:dyDescent="0.25">
      <c r="A7057" s="1">
        <v>1008750</v>
      </c>
      <c r="B7057" s="5" t="str">
        <f>VLOOKUP(H7057,'FIPS Basin X-walk'!$A$2:$F$3224,6,FALSE)</f>
        <v>Appalachian Basin (Eastern Overthrust Area)</v>
      </c>
      <c r="C7057" s="1" t="s">
        <v>18284</v>
      </c>
      <c r="D7057" s="1"/>
      <c r="E7057" s="1"/>
      <c r="F7057" s="1" t="s">
        <v>64</v>
      </c>
      <c r="G7057" s="1" t="s">
        <v>7329</v>
      </c>
      <c r="H7057" s="1">
        <v>39167</v>
      </c>
      <c r="I7057" s="1">
        <v>1008750</v>
      </c>
      <c r="J7057" s="1">
        <v>39.370494999999998</v>
      </c>
      <c r="K7057" s="1">
        <v>-81.515305999999995</v>
      </c>
      <c r="L7057" s="1"/>
      <c r="M7057" s="1" t="s">
        <v>1542</v>
      </c>
      <c r="N7057" s="1" t="s">
        <v>17708</v>
      </c>
      <c r="O7057" s="1">
        <v>2022</v>
      </c>
      <c r="P7057" s="1">
        <v>45750</v>
      </c>
      <c r="Q7057" s="1" t="s">
        <v>26032</v>
      </c>
      <c r="R7057" s="1"/>
      <c r="S7057" s="1" t="s">
        <v>24414</v>
      </c>
      <c r="T7057" s="1" t="s">
        <v>6828</v>
      </c>
      <c r="U7057" s="1"/>
      <c r="V7057" s="1" t="s">
        <v>10500</v>
      </c>
      <c r="W7057" s="1" t="s">
        <v>6828</v>
      </c>
    </row>
    <row r="7058" spans="1:23" x14ac:dyDescent="0.25">
      <c r="A7058" s="1">
        <v>1011702</v>
      </c>
      <c r="B7058" s="5" t="str">
        <f>VLOOKUP(H7058,'FIPS Basin X-walk'!$A$2:$F$3224,6,FALSE)</f>
        <v>Appalachian Basin (Eastern Overthrust Area)</v>
      </c>
      <c r="C7058" s="1" t="s">
        <v>18290</v>
      </c>
      <c r="D7058" s="1"/>
      <c r="E7058" s="1"/>
      <c r="F7058" s="1" t="s">
        <v>64</v>
      </c>
      <c r="G7058" s="1" t="s">
        <v>7329</v>
      </c>
      <c r="H7058" s="1">
        <v>39167</v>
      </c>
      <c r="I7058" s="1">
        <v>1011702</v>
      </c>
      <c r="J7058" s="1">
        <v>39.36788</v>
      </c>
      <c r="K7058" s="1">
        <v>-81.393299999999996</v>
      </c>
      <c r="L7058" s="1"/>
      <c r="M7058" s="1" t="s">
        <v>1542</v>
      </c>
      <c r="N7058" s="1" t="s">
        <v>17708</v>
      </c>
      <c r="O7058" s="1">
        <v>2022</v>
      </c>
      <c r="P7058" s="1">
        <v>45750</v>
      </c>
      <c r="Q7058" s="1" t="s">
        <v>24129</v>
      </c>
      <c r="R7058" s="1"/>
      <c r="S7058" s="1" t="s">
        <v>24399</v>
      </c>
      <c r="T7058" s="1" t="s">
        <v>6826</v>
      </c>
      <c r="U7058" s="1"/>
      <c r="V7058" s="1" t="s">
        <v>18291</v>
      </c>
      <c r="W7058" s="1" t="s">
        <v>6826</v>
      </c>
    </row>
    <row r="7059" spans="1:23" x14ac:dyDescent="0.25">
      <c r="A7059" s="1">
        <v>1001887</v>
      </c>
      <c r="B7059" s="5" t="str">
        <f>VLOOKUP(H7059,'FIPS Basin X-walk'!$A$2:$F$3224,6,FALSE)</f>
        <v>Illinois Basin</v>
      </c>
      <c r="C7059" s="1" t="s">
        <v>11375</v>
      </c>
      <c r="D7059" s="1"/>
      <c r="E7059" s="1" t="s">
        <v>6828</v>
      </c>
      <c r="F7059" s="1" t="s">
        <v>11306</v>
      </c>
      <c r="G7059" s="1" t="s">
        <v>7329</v>
      </c>
      <c r="H7059" s="1">
        <v>17189</v>
      </c>
      <c r="I7059" s="1">
        <v>1001887</v>
      </c>
      <c r="J7059" s="1">
        <v>38.279200000000003</v>
      </c>
      <c r="K7059" s="1">
        <v>-89.667000000000002</v>
      </c>
      <c r="L7059" s="1"/>
      <c r="M7059" s="1" t="s">
        <v>1488</v>
      </c>
      <c r="N7059" s="1" t="s">
        <v>10805</v>
      </c>
      <c r="O7059" s="1">
        <v>2022</v>
      </c>
      <c r="P7059" s="1">
        <v>62257</v>
      </c>
      <c r="Q7059" s="1" t="s">
        <v>11376</v>
      </c>
      <c r="R7059" s="1" t="s">
        <v>24796</v>
      </c>
      <c r="S7059" s="1" t="s">
        <v>24355</v>
      </c>
      <c r="T7059" s="1" t="s">
        <v>6826</v>
      </c>
      <c r="U7059" s="1"/>
      <c r="V7059" s="1" t="s">
        <v>11377</v>
      </c>
      <c r="W7059" s="1" t="s">
        <v>6828</v>
      </c>
    </row>
    <row r="7060" spans="1:23" x14ac:dyDescent="0.25">
      <c r="A7060" s="1">
        <v>1003551</v>
      </c>
      <c r="B7060" s="5" t="str">
        <f>VLOOKUP(H7060,'FIPS Basin X-walk'!$A$2:$F$3224,6,FALSE)</f>
        <v>Mid-Gulf Coast Basin</v>
      </c>
      <c r="C7060" s="1" t="s">
        <v>7327</v>
      </c>
      <c r="D7060" s="1"/>
      <c r="E7060" s="1"/>
      <c r="F7060" s="1" t="s">
        <v>7328</v>
      </c>
      <c r="G7060" s="1" t="s">
        <v>7329</v>
      </c>
      <c r="H7060" s="1">
        <v>1129</v>
      </c>
      <c r="I7060" s="1">
        <v>1003551</v>
      </c>
      <c r="J7060" s="1">
        <v>31.2789</v>
      </c>
      <c r="K7060" s="1">
        <v>-88.004300000000001</v>
      </c>
      <c r="L7060" s="1"/>
      <c r="M7060" s="1" t="s">
        <v>1482</v>
      </c>
      <c r="N7060" s="1" t="s">
        <v>6824</v>
      </c>
      <c r="O7060" s="1">
        <v>2022</v>
      </c>
      <c r="P7060" s="1">
        <v>36553</v>
      </c>
      <c r="Q7060" s="1" t="s">
        <v>7330</v>
      </c>
      <c r="R7060" s="1"/>
      <c r="S7060" s="1" t="s">
        <v>24367</v>
      </c>
      <c r="T7060" s="1" t="s">
        <v>6826</v>
      </c>
      <c r="U7060" s="1"/>
      <c r="V7060" s="1" t="s">
        <v>7331</v>
      </c>
      <c r="W7060" s="1" t="s">
        <v>6826</v>
      </c>
    </row>
    <row r="7061" spans="1:23" x14ac:dyDescent="0.25">
      <c r="A7061" s="1">
        <v>1003839</v>
      </c>
      <c r="B7061" s="5" t="str">
        <f>VLOOKUP(H7061,'FIPS Basin X-walk'!$A$2:$F$3224,6,FALSE)</f>
        <v>Appalachian Basin (Eastern Overthrust Area)</v>
      </c>
      <c r="C7061" s="1" t="s">
        <v>11665</v>
      </c>
      <c r="D7061" s="1"/>
      <c r="E7061" s="1"/>
      <c r="F7061" s="1" t="s">
        <v>11666</v>
      </c>
      <c r="G7061" s="1" t="s">
        <v>7329</v>
      </c>
      <c r="H7061" s="1">
        <v>42125</v>
      </c>
      <c r="I7061" s="1">
        <v>1003839</v>
      </c>
      <c r="J7061" s="1">
        <v>40.285879999999999</v>
      </c>
      <c r="K7061" s="1">
        <v>-80.178799999999995</v>
      </c>
      <c r="L7061" s="1"/>
      <c r="M7061" s="1" t="s">
        <v>1499</v>
      </c>
      <c r="N7061" s="1" t="s">
        <v>11457</v>
      </c>
      <c r="O7061" s="1">
        <v>2022</v>
      </c>
      <c r="P7061" s="1">
        <v>46410</v>
      </c>
      <c r="Q7061" s="1" t="s">
        <v>1353</v>
      </c>
      <c r="R7061" s="1"/>
      <c r="S7061" s="1" t="s">
        <v>24359</v>
      </c>
      <c r="T7061" s="1" t="s">
        <v>6826</v>
      </c>
      <c r="U7061" s="1"/>
      <c r="V7061" s="1" t="s">
        <v>11621</v>
      </c>
      <c r="W7061" s="1" t="s">
        <v>6826</v>
      </c>
    </row>
    <row r="7062" spans="1:23" x14ac:dyDescent="0.25">
      <c r="A7062" s="1">
        <v>1000338</v>
      </c>
      <c r="B7062" s="5" t="str">
        <f>VLOOKUP(H7062,'FIPS Basin X-walk'!$A$2:$F$3224,6,FALSE)</f>
        <v>New England Province</v>
      </c>
      <c r="C7062" s="1" t="s">
        <v>19637</v>
      </c>
      <c r="D7062" s="1"/>
      <c r="E7062" s="1"/>
      <c r="F7062" s="1" t="s">
        <v>19638</v>
      </c>
      <c r="G7062" s="1" t="s">
        <v>7329</v>
      </c>
      <c r="H7062" s="1">
        <v>44009</v>
      </c>
      <c r="I7062" s="1">
        <v>1000338</v>
      </c>
      <c r="J7062" s="1">
        <v>41.592095999999998</v>
      </c>
      <c r="K7062" s="1">
        <v>-71.427317000000002</v>
      </c>
      <c r="L7062" s="1" t="s">
        <v>24414</v>
      </c>
      <c r="M7062" s="1" t="s">
        <v>1682</v>
      </c>
      <c r="N7062" s="1" t="s">
        <v>19612</v>
      </c>
      <c r="O7062" s="1">
        <v>2022</v>
      </c>
      <c r="P7062" s="1">
        <v>2852</v>
      </c>
      <c r="Q7062" s="1" t="s">
        <v>24478</v>
      </c>
      <c r="R7062" s="1"/>
      <c r="S7062" s="1" t="s">
        <v>24479</v>
      </c>
      <c r="T7062" s="1" t="s">
        <v>6828</v>
      </c>
      <c r="U7062" s="1"/>
      <c r="V7062" s="1" t="s">
        <v>24480</v>
      </c>
      <c r="W7062" s="1" t="s">
        <v>6826</v>
      </c>
    </row>
    <row r="7063" spans="1:23" x14ac:dyDescent="0.25">
      <c r="A7063" s="1">
        <v>1002141</v>
      </c>
      <c r="B7063" s="5" t="str">
        <f>VLOOKUP(H7063,'FIPS Basin X-walk'!$A$2:$F$3224,6,FALSE)</f>
        <v>Ozark Uplift</v>
      </c>
      <c r="C7063" s="1" t="s">
        <v>15723</v>
      </c>
      <c r="D7063" s="1"/>
      <c r="E7063" s="1"/>
      <c r="F7063" s="1" t="s">
        <v>15724</v>
      </c>
      <c r="G7063" s="1" t="s">
        <v>7329</v>
      </c>
      <c r="H7063" s="1">
        <v>29221</v>
      </c>
      <c r="I7063" s="1">
        <v>1002141</v>
      </c>
      <c r="J7063" s="1">
        <v>38.170254</v>
      </c>
      <c r="K7063" s="1">
        <v>-90.763976999999997</v>
      </c>
      <c r="L7063" s="1"/>
      <c r="M7063" s="1" t="s">
        <v>1560</v>
      </c>
      <c r="N7063" s="1" t="s">
        <v>15447</v>
      </c>
      <c r="O7063" s="1">
        <v>2022</v>
      </c>
      <c r="P7063" s="1">
        <v>63071</v>
      </c>
      <c r="Q7063" s="1" t="s">
        <v>15725</v>
      </c>
      <c r="R7063" s="1"/>
      <c r="S7063" s="1" t="s">
        <v>24358</v>
      </c>
      <c r="T7063" s="1" t="s">
        <v>6826</v>
      </c>
      <c r="U7063" s="1"/>
      <c r="V7063" s="1" t="s">
        <v>7813</v>
      </c>
      <c r="W7063" s="1" t="s">
        <v>6826</v>
      </c>
    </row>
    <row r="7064" spans="1:23" x14ac:dyDescent="0.25">
      <c r="A7064" s="1">
        <v>1002045</v>
      </c>
      <c r="B7064" s="5" t="str">
        <f>VLOOKUP(H7064,'FIPS Basin X-walk'!$A$2:$F$3224,6,FALSE)</f>
        <v>S.GA Sedimentary Prov</v>
      </c>
      <c r="C7064" s="1" t="s">
        <v>10567</v>
      </c>
      <c r="D7064" s="1"/>
      <c r="E7064" s="1"/>
      <c r="F7064" s="1" t="s">
        <v>10563</v>
      </c>
      <c r="G7064" s="1" t="s">
        <v>7329</v>
      </c>
      <c r="H7064" s="1">
        <v>13303</v>
      </c>
      <c r="I7064" s="1">
        <v>1002045</v>
      </c>
      <c r="J7064" s="1">
        <v>32.967170000000003</v>
      </c>
      <c r="K7064" s="1">
        <v>-82.817819999999998</v>
      </c>
      <c r="L7064" s="1"/>
      <c r="M7064" s="1" t="s">
        <v>1546</v>
      </c>
      <c r="N7064" s="1" t="s">
        <v>10124</v>
      </c>
      <c r="O7064" s="1">
        <v>2022</v>
      </c>
      <c r="P7064" s="1">
        <v>31082</v>
      </c>
      <c r="Q7064" s="1" t="s">
        <v>10568</v>
      </c>
      <c r="R7064" s="1" t="s">
        <v>24831</v>
      </c>
      <c r="S7064" s="1" t="s">
        <v>24832</v>
      </c>
      <c r="T7064" s="1" t="s">
        <v>6826</v>
      </c>
      <c r="U7064" s="1"/>
      <c r="V7064" s="1" t="s">
        <v>10322</v>
      </c>
      <c r="W7064" s="1" t="s">
        <v>6826</v>
      </c>
    </row>
    <row r="7065" spans="1:23" x14ac:dyDescent="0.25">
      <c r="A7065" s="1">
        <v>1004747</v>
      </c>
      <c r="B7065" s="5" t="str">
        <f>VLOOKUP(H7065,'FIPS Basin X-walk'!$A$2:$F$3224,6,FALSE)</f>
        <v>S.GA Sedimentary Prov</v>
      </c>
      <c r="C7065" s="1" t="s">
        <v>10569</v>
      </c>
      <c r="D7065" s="1"/>
      <c r="E7065" s="1"/>
      <c r="F7065" s="1" t="s">
        <v>10563</v>
      </c>
      <c r="G7065" s="1" t="s">
        <v>7329</v>
      </c>
      <c r="H7065" s="1">
        <v>13303</v>
      </c>
      <c r="I7065" s="1">
        <v>1004747</v>
      </c>
      <c r="J7065" s="1">
        <v>33.006889000000001</v>
      </c>
      <c r="K7065" s="1">
        <v>-82.846833000000004</v>
      </c>
      <c r="L7065" s="1"/>
      <c r="M7065" s="1" t="s">
        <v>1546</v>
      </c>
      <c r="N7065" s="1" t="s">
        <v>10124</v>
      </c>
      <c r="O7065" s="1">
        <v>2022</v>
      </c>
      <c r="P7065" s="1">
        <v>31082</v>
      </c>
      <c r="Q7065" s="1" t="s">
        <v>25390</v>
      </c>
      <c r="R7065" s="1" t="s">
        <v>24831</v>
      </c>
      <c r="S7065" s="1" t="s">
        <v>24832</v>
      </c>
      <c r="T7065" s="1" t="s">
        <v>6826</v>
      </c>
      <c r="U7065" s="1"/>
      <c r="V7065" s="1" t="s">
        <v>10322</v>
      </c>
      <c r="W7065" s="1" t="s">
        <v>6826</v>
      </c>
    </row>
    <row r="7066" spans="1:23" x14ac:dyDescent="0.25">
      <c r="A7066" s="1">
        <v>1004870</v>
      </c>
      <c r="B7066" s="5" t="str">
        <f>VLOOKUP(H7066,'FIPS Basin X-walk'!$A$2:$F$3224,6,FALSE)</f>
        <v>S.GA Sedimentary Prov</v>
      </c>
      <c r="C7066" s="1" t="s">
        <v>10562</v>
      </c>
      <c r="D7066" s="1"/>
      <c r="E7066" s="1"/>
      <c r="F7066" s="1" t="s">
        <v>10563</v>
      </c>
      <c r="G7066" s="1" t="s">
        <v>7329</v>
      </c>
      <c r="H7066" s="1">
        <v>13303</v>
      </c>
      <c r="I7066" s="1">
        <v>1004870</v>
      </c>
      <c r="J7066" s="1">
        <v>32.964840000000002</v>
      </c>
      <c r="K7066" s="1">
        <v>-82.821820000000002</v>
      </c>
      <c r="L7066" s="1"/>
      <c r="M7066" s="1" t="s">
        <v>1546</v>
      </c>
      <c r="N7066" s="1" t="s">
        <v>10124</v>
      </c>
      <c r="O7066" s="1">
        <v>2022</v>
      </c>
      <c r="P7066" s="1">
        <v>31082</v>
      </c>
      <c r="Q7066" s="1" t="s">
        <v>10564</v>
      </c>
      <c r="R7066" s="1"/>
      <c r="S7066" s="1" t="s">
        <v>24831</v>
      </c>
      <c r="T7066" s="1" t="s">
        <v>6826</v>
      </c>
      <c r="U7066" s="1"/>
      <c r="V7066" s="1" t="s">
        <v>7281</v>
      </c>
      <c r="W7066" s="1" t="s">
        <v>6826</v>
      </c>
    </row>
    <row r="7067" spans="1:23" x14ac:dyDescent="0.25">
      <c r="A7067" s="1">
        <v>1003406</v>
      </c>
      <c r="B7067" s="5" t="str">
        <f>VLOOKUP(H7067,'FIPS Basin X-walk'!$A$2:$F$3224,6,FALSE)</f>
        <v>Arkoma Basin</v>
      </c>
      <c r="C7067" s="1" t="s">
        <v>8001</v>
      </c>
      <c r="D7067" s="1"/>
      <c r="E7067" s="1"/>
      <c r="F7067" s="1" t="s">
        <v>8002</v>
      </c>
      <c r="G7067" s="1" t="s">
        <v>7329</v>
      </c>
      <c r="H7067" s="1">
        <v>5143</v>
      </c>
      <c r="I7067" s="1">
        <v>1003406</v>
      </c>
      <c r="J7067" s="1">
        <v>36.137999999999998</v>
      </c>
      <c r="K7067" s="1">
        <v>-94.256299999999996</v>
      </c>
      <c r="L7067" s="1"/>
      <c r="M7067" s="1" t="s">
        <v>1520</v>
      </c>
      <c r="N7067" s="1" t="s">
        <v>7740</v>
      </c>
      <c r="O7067" s="1">
        <v>2022</v>
      </c>
      <c r="P7067" s="1">
        <v>72762</v>
      </c>
      <c r="Q7067" s="1" t="s">
        <v>8003</v>
      </c>
      <c r="R7067" s="1"/>
      <c r="S7067" s="1" t="s">
        <v>24358</v>
      </c>
      <c r="T7067" s="1" t="s">
        <v>6826</v>
      </c>
      <c r="U7067" s="1"/>
      <c r="V7067" s="1" t="s">
        <v>6878</v>
      </c>
      <c r="W7067" s="1" t="s">
        <v>6828</v>
      </c>
    </row>
    <row r="7068" spans="1:23" x14ac:dyDescent="0.25">
      <c r="A7068" s="1">
        <v>1005399</v>
      </c>
      <c r="B7068" s="5" t="str">
        <f>VLOOKUP(H7068,'FIPS Basin X-walk'!$A$2:$F$3224,6,FALSE)</f>
        <v>South Western Overthrust</v>
      </c>
      <c r="C7068" s="1" t="s">
        <v>22095</v>
      </c>
      <c r="D7068" s="1"/>
      <c r="E7068" s="1"/>
      <c r="F7068" s="1" t="s">
        <v>22096</v>
      </c>
      <c r="G7068" s="1" t="s">
        <v>7329</v>
      </c>
      <c r="H7068" s="1">
        <v>49053</v>
      </c>
      <c r="I7068" s="1">
        <v>1005399</v>
      </c>
      <c r="J7068" s="1">
        <v>37.112400000000001</v>
      </c>
      <c r="K7068" s="1">
        <v>-113.5155</v>
      </c>
      <c r="L7068" s="1"/>
      <c r="M7068" s="1" t="s">
        <v>1492</v>
      </c>
      <c r="N7068" s="1" t="s">
        <v>20957</v>
      </c>
      <c r="O7068" s="1">
        <v>2022</v>
      </c>
      <c r="P7068" s="1">
        <v>84770</v>
      </c>
      <c r="Q7068" s="1" t="s">
        <v>22097</v>
      </c>
      <c r="R7068" s="1"/>
      <c r="S7068" s="1" t="s">
        <v>24355</v>
      </c>
      <c r="T7068" s="1" t="s">
        <v>6826</v>
      </c>
      <c r="U7068" s="1"/>
      <c r="V7068" s="1" t="s">
        <v>25518</v>
      </c>
      <c r="W7068" s="1" t="s">
        <v>6828</v>
      </c>
    </row>
    <row r="7069" spans="1:23" x14ac:dyDescent="0.25">
      <c r="A7069" s="1">
        <v>1002027</v>
      </c>
      <c r="B7069" s="5" t="str">
        <f>VLOOKUP(H7069,'FIPS Basin X-walk'!$A$2:$F$3224,6,FALSE)</f>
        <v>Sioux Uplift</v>
      </c>
      <c r="C7069" s="1" t="s">
        <v>15174</v>
      </c>
      <c r="D7069" s="1"/>
      <c r="E7069" s="1"/>
      <c r="F7069" s="1" t="s">
        <v>15175</v>
      </c>
      <c r="G7069" s="1" t="s">
        <v>7329</v>
      </c>
      <c r="H7069" s="1">
        <v>27163</v>
      </c>
      <c r="I7069" s="1">
        <v>1002027</v>
      </c>
      <c r="J7069" s="1">
        <v>44.850583</v>
      </c>
      <c r="K7069" s="1">
        <v>-93.002139</v>
      </c>
      <c r="L7069" s="1"/>
      <c r="M7069" s="1" t="s">
        <v>1559</v>
      </c>
      <c r="N7069" s="1" t="s">
        <v>14790</v>
      </c>
      <c r="O7069" s="1">
        <v>2022</v>
      </c>
      <c r="P7069" s="1">
        <v>55071</v>
      </c>
      <c r="Q7069" s="1" t="s">
        <v>24827</v>
      </c>
      <c r="R7069" s="1"/>
      <c r="S7069" s="1" t="s">
        <v>24369</v>
      </c>
      <c r="T7069" s="1" t="s">
        <v>6826</v>
      </c>
      <c r="U7069" s="1"/>
      <c r="V7069" s="1" t="s">
        <v>7439</v>
      </c>
      <c r="W7069" s="1" t="s">
        <v>6826</v>
      </c>
    </row>
    <row r="7070" spans="1:23" x14ac:dyDescent="0.25">
      <c r="A7070" s="1">
        <v>1003456</v>
      </c>
      <c r="B7070" s="5" t="str">
        <f>VLOOKUP(H7070,'FIPS Basin X-walk'!$A$2:$F$3224,6,FALSE)</f>
        <v>Appalachian Basin (Eastern Overthrust Area)</v>
      </c>
      <c r="C7070" s="1" t="s">
        <v>19536</v>
      </c>
      <c r="D7070" s="1"/>
      <c r="E7070" s="1"/>
      <c r="F7070" s="1" t="s">
        <v>9611</v>
      </c>
      <c r="G7070" s="1" t="s">
        <v>7329</v>
      </c>
      <c r="H7070" s="1">
        <v>42125</v>
      </c>
      <c r="I7070" s="1">
        <v>1003456</v>
      </c>
      <c r="J7070" s="1">
        <v>40.208427</v>
      </c>
      <c r="K7070" s="1">
        <v>-80.264770999999996</v>
      </c>
      <c r="L7070" s="1"/>
      <c r="M7070" s="1" t="s">
        <v>1501</v>
      </c>
      <c r="N7070" s="1" t="s">
        <v>18868</v>
      </c>
      <c r="O7070" s="1">
        <v>2022</v>
      </c>
      <c r="P7070" s="1">
        <v>15301</v>
      </c>
      <c r="Q7070" s="1" t="s">
        <v>19537</v>
      </c>
      <c r="R7070" s="1"/>
      <c r="S7070" s="1" t="s">
        <v>24358</v>
      </c>
      <c r="T7070" s="1" t="s">
        <v>6826</v>
      </c>
      <c r="U7070" s="1"/>
      <c r="V7070" s="1" t="s">
        <v>6878</v>
      </c>
      <c r="W7070" s="1" t="s">
        <v>6828</v>
      </c>
    </row>
    <row r="7071" spans="1:23" x14ac:dyDescent="0.25">
      <c r="A7071" s="1">
        <v>1004524</v>
      </c>
      <c r="B7071" s="5" t="str">
        <f>VLOOKUP(H7071,'FIPS Basin X-walk'!$A$2:$F$3224,6,FALSE)</f>
        <v>Appalachian Basin (Eastern Overthrust Area)</v>
      </c>
      <c r="C7071" s="1" t="s">
        <v>19551</v>
      </c>
      <c r="D7071" s="1"/>
      <c r="E7071" s="1"/>
      <c r="F7071" s="1" t="s">
        <v>1127</v>
      </c>
      <c r="G7071" s="1" t="s">
        <v>7329</v>
      </c>
      <c r="H7071" s="1">
        <v>42125</v>
      </c>
      <c r="I7071" s="1">
        <v>1004524</v>
      </c>
      <c r="J7071" s="1">
        <v>40.25703</v>
      </c>
      <c r="K7071" s="1">
        <v>-80.25403</v>
      </c>
      <c r="L7071" s="1"/>
      <c r="M7071" s="1" t="s">
        <v>1501</v>
      </c>
      <c r="N7071" s="1" t="s">
        <v>18868</v>
      </c>
      <c r="O7071" s="1">
        <v>2022</v>
      </c>
      <c r="P7071" s="1">
        <v>15301</v>
      </c>
      <c r="Q7071" s="1" t="s">
        <v>159</v>
      </c>
      <c r="R7071" s="1"/>
      <c r="S7071" s="1" t="s">
        <v>24399</v>
      </c>
      <c r="T7071" s="1" t="s">
        <v>6826</v>
      </c>
      <c r="U7071" s="1"/>
      <c r="V7071" s="1" t="s">
        <v>9136</v>
      </c>
      <c r="W7071" s="1" t="s">
        <v>6826</v>
      </c>
    </row>
    <row r="7072" spans="1:23" x14ac:dyDescent="0.25">
      <c r="A7072" s="1">
        <v>1004730</v>
      </c>
      <c r="B7072" s="5" t="str">
        <f>VLOOKUP(H7072,'FIPS Basin X-walk'!$A$2:$F$3224,6,FALSE)</f>
        <v>Appalachian Basin (Eastern Overthrust Area)</v>
      </c>
      <c r="C7072" s="1" t="s">
        <v>19533</v>
      </c>
      <c r="D7072" s="1"/>
      <c r="E7072" s="1"/>
      <c r="F7072" s="1" t="s">
        <v>9611</v>
      </c>
      <c r="G7072" s="1" t="s">
        <v>7329</v>
      </c>
      <c r="H7072" s="1">
        <v>42125</v>
      </c>
      <c r="I7072" s="1">
        <v>1004730</v>
      </c>
      <c r="J7072" s="1">
        <v>40.175905</v>
      </c>
      <c r="K7072" s="1">
        <v>-80.274783999999997</v>
      </c>
      <c r="L7072" s="1"/>
      <c r="M7072" s="1" t="s">
        <v>1501</v>
      </c>
      <c r="N7072" s="1" t="s">
        <v>18868</v>
      </c>
      <c r="O7072" s="1">
        <v>2022</v>
      </c>
      <c r="P7072" s="1">
        <v>15301</v>
      </c>
      <c r="Q7072" s="1" t="s">
        <v>25383</v>
      </c>
      <c r="R7072" s="1"/>
      <c r="S7072" s="1" t="s">
        <v>24372</v>
      </c>
      <c r="T7072" s="1" t="s">
        <v>6826</v>
      </c>
      <c r="U7072" s="1"/>
      <c r="V7072" s="1" t="s">
        <v>17526</v>
      </c>
      <c r="W7072" s="1" t="s">
        <v>6826</v>
      </c>
    </row>
    <row r="7073" spans="1:23" x14ac:dyDescent="0.25">
      <c r="A7073" s="1">
        <v>1005064</v>
      </c>
      <c r="B7073" s="5" t="str">
        <f>VLOOKUP(H7073,'FIPS Basin X-walk'!$A$2:$F$3224,6,FALSE)</f>
        <v>South Western Overthrust</v>
      </c>
      <c r="C7073" s="1" t="s">
        <v>22091</v>
      </c>
      <c r="D7073" s="1"/>
      <c r="E7073" s="1"/>
      <c r="F7073" s="1" t="s">
        <v>9611</v>
      </c>
      <c r="G7073" s="1" t="s">
        <v>7329</v>
      </c>
      <c r="H7073" s="1">
        <v>49053</v>
      </c>
      <c r="I7073" s="1">
        <v>1005064</v>
      </c>
      <c r="J7073" s="1">
        <v>37.135849999999998</v>
      </c>
      <c r="K7073" s="1">
        <v>-113.458743</v>
      </c>
      <c r="L7073" s="1"/>
      <c r="M7073" s="1" t="s">
        <v>1492</v>
      </c>
      <c r="N7073" s="1" t="s">
        <v>20957</v>
      </c>
      <c r="O7073" s="1">
        <v>2022</v>
      </c>
      <c r="P7073" s="1">
        <v>84780</v>
      </c>
      <c r="Q7073" s="1" t="s">
        <v>22092</v>
      </c>
      <c r="R7073" s="1"/>
      <c r="S7073" s="1" t="s">
        <v>24358</v>
      </c>
      <c r="T7073" s="1" t="s">
        <v>6826</v>
      </c>
      <c r="U7073" s="1"/>
      <c r="V7073" s="1" t="s">
        <v>13945</v>
      </c>
      <c r="W7073" s="1" t="s">
        <v>6826</v>
      </c>
    </row>
    <row r="7074" spans="1:23" x14ac:dyDescent="0.25">
      <c r="A7074" s="1">
        <v>1006473</v>
      </c>
      <c r="B7074" s="5" t="str">
        <f>VLOOKUP(H7074,'FIPS Basin X-walk'!$A$2:$F$3224,6,FALSE)</f>
        <v>Appalachian Basin (Eastern Overthrust Area)</v>
      </c>
      <c r="C7074" s="1" t="s">
        <v>18285</v>
      </c>
      <c r="D7074" s="1"/>
      <c r="E7074" s="1"/>
      <c r="F7074" s="1" t="s">
        <v>17086</v>
      </c>
      <c r="G7074" s="1" t="s">
        <v>7329</v>
      </c>
      <c r="H7074" s="1">
        <v>39167</v>
      </c>
      <c r="I7074" s="1">
        <v>1006473</v>
      </c>
      <c r="J7074" s="1">
        <v>39.583860000000001</v>
      </c>
      <c r="K7074" s="1">
        <v>-81.680419999999998</v>
      </c>
      <c r="L7074" s="1"/>
      <c r="M7074" s="1" t="s">
        <v>1542</v>
      </c>
      <c r="N7074" s="1" t="s">
        <v>17708</v>
      </c>
      <c r="O7074" s="1">
        <v>2022</v>
      </c>
      <c r="P7074" s="1">
        <v>45786</v>
      </c>
      <c r="Q7074" s="1" t="s">
        <v>18286</v>
      </c>
      <c r="R7074" s="1"/>
      <c r="S7074" s="1" t="s">
        <v>24372</v>
      </c>
      <c r="T7074" s="1" t="s">
        <v>6826</v>
      </c>
      <c r="U7074" s="1"/>
      <c r="V7074" s="1" t="s">
        <v>6947</v>
      </c>
      <c r="W7074" s="1" t="s">
        <v>6826</v>
      </c>
    </row>
    <row r="7075" spans="1:23" x14ac:dyDescent="0.25">
      <c r="A7075" s="1">
        <v>1009982</v>
      </c>
      <c r="B7075" s="5" t="str">
        <f>VLOOKUP(H7075,'FIPS Basin X-walk'!$A$2:$F$3224,6,FALSE)</f>
        <v>Western Columbia Basin</v>
      </c>
      <c r="C7075" s="1" t="s">
        <v>26174</v>
      </c>
      <c r="D7075" s="1"/>
      <c r="E7075" s="1"/>
      <c r="F7075" s="1" t="s">
        <v>26175</v>
      </c>
      <c r="G7075" s="1" t="s">
        <v>7329</v>
      </c>
      <c r="H7075" s="1">
        <v>41067</v>
      </c>
      <c r="I7075" s="1">
        <v>1009982</v>
      </c>
      <c r="J7075" s="1">
        <v>45.502116999999998</v>
      </c>
      <c r="K7075" s="1">
        <v>-122.824922</v>
      </c>
      <c r="L7075" s="1"/>
      <c r="M7075" s="1" t="s">
        <v>1513</v>
      </c>
      <c r="N7075" s="1" t="s">
        <v>13980</v>
      </c>
      <c r="O7075" s="1">
        <v>2022</v>
      </c>
      <c r="P7075" s="1">
        <v>1887</v>
      </c>
      <c r="Q7075" s="1" t="s">
        <v>26176</v>
      </c>
      <c r="R7075" s="1"/>
      <c r="S7075" s="1" t="s">
        <v>24486</v>
      </c>
      <c r="T7075" s="1" t="s">
        <v>6826</v>
      </c>
      <c r="U7075" s="1"/>
      <c r="V7075" s="1" t="s">
        <v>14092</v>
      </c>
      <c r="W7075" s="1" t="s">
        <v>6826</v>
      </c>
    </row>
    <row r="7076" spans="1:23" x14ac:dyDescent="0.25">
      <c r="A7076" s="1">
        <v>1005653</v>
      </c>
      <c r="B7076" s="5" t="str">
        <f>VLOOKUP(H7076,'FIPS Basin X-walk'!$A$2:$F$3224,6,FALSE)</f>
        <v>Mid-Gulf Coast Basin</v>
      </c>
      <c r="C7076" s="1" t="s">
        <v>13681</v>
      </c>
      <c r="D7076" s="1"/>
      <c r="E7076" s="1"/>
      <c r="F7076" s="1" t="s">
        <v>13682</v>
      </c>
      <c r="G7076" s="1" t="s">
        <v>13673</v>
      </c>
      <c r="H7076" s="1">
        <v>22117</v>
      </c>
      <c r="I7076" s="1">
        <v>1005653</v>
      </c>
      <c r="J7076" s="1">
        <v>30.776599999999998</v>
      </c>
      <c r="K7076" s="1">
        <v>-89.857699999999994</v>
      </c>
      <c r="L7076" s="1"/>
      <c r="M7076" s="1" t="s">
        <v>1483</v>
      </c>
      <c r="N7076" s="1" t="s">
        <v>13028</v>
      </c>
      <c r="O7076" s="1">
        <v>2022</v>
      </c>
      <c r="P7076" s="1">
        <v>70427</v>
      </c>
      <c r="Q7076" s="1" t="s">
        <v>13683</v>
      </c>
      <c r="R7076" s="1"/>
      <c r="S7076" s="1" t="s">
        <v>24385</v>
      </c>
      <c r="T7076" s="1" t="s">
        <v>6826</v>
      </c>
      <c r="U7076" s="1"/>
      <c r="V7076" s="1" t="s">
        <v>6836</v>
      </c>
      <c r="W7076" s="1" t="s">
        <v>6826</v>
      </c>
    </row>
    <row r="7077" spans="1:23" x14ac:dyDescent="0.25">
      <c r="A7077" s="1">
        <v>1013864</v>
      </c>
      <c r="B7077" s="5" t="str">
        <f>VLOOKUP(H7077,'FIPS Basin X-walk'!$A$2:$F$3224,6,FALSE)</f>
        <v>Mid-Gulf Coast Basin</v>
      </c>
      <c r="C7077" s="1" t="s">
        <v>13674</v>
      </c>
      <c r="D7077" s="1"/>
      <c r="E7077" s="1"/>
      <c r="F7077" s="1" t="s">
        <v>13675</v>
      </c>
      <c r="G7077" s="1" t="s">
        <v>13673</v>
      </c>
      <c r="H7077" s="1">
        <v>22117</v>
      </c>
      <c r="I7077" s="1">
        <v>1013864</v>
      </c>
      <c r="J7077" s="1">
        <v>30.791399999999999</v>
      </c>
      <c r="K7077" s="1">
        <v>-89.909199999999998</v>
      </c>
      <c r="L7077" s="1"/>
      <c r="M7077" s="1" t="s">
        <v>1483</v>
      </c>
      <c r="N7077" s="1" t="s">
        <v>13028</v>
      </c>
      <c r="O7077" s="1">
        <v>2022</v>
      </c>
      <c r="P7077" s="1">
        <v>70427</v>
      </c>
      <c r="Q7077" s="1" t="s">
        <v>13676</v>
      </c>
      <c r="R7077" s="1"/>
      <c r="S7077" s="1" t="s">
        <v>24355</v>
      </c>
      <c r="T7077" s="1" t="s">
        <v>6826</v>
      </c>
      <c r="U7077" s="1"/>
      <c r="V7077" s="1" t="s">
        <v>7837</v>
      </c>
      <c r="W7077" s="1" t="s">
        <v>6828</v>
      </c>
    </row>
    <row r="7078" spans="1:23" x14ac:dyDescent="0.25">
      <c r="A7078" s="1">
        <v>1001655</v>
      </c>
      <c r="B7078" s="5" t="str">
        <f>VLOOKUP(H7078,'FIPS Basin X-walk'!$A$2:$F$3224,6,FALSE)</f>
        <v>Mid-Gulf Coast Basin</v>
      </c>
      <c r="C7078" s="1" t="s">
        <v>13671</v>
      </c>
      <c r="D7078" s="1"/>
      <c r="E7078" s="1"/>
      <c r="F7078" s="1" t="s">
        <v>13672</v>
      </c>
      <c r="G7078" s="1" t="s">
        <v>13673</v>
      </c>
      <c r="H7078" s="1">
        <v>22117</v>
      </c>
      <c r="I7078" s="1">
        <v>1001655</v>
      </c>
      <c r="J7078" s="1">
        <v>30.817350000000001</v>
      </c>
      <c r="K7078" s="1">
        <v>-90.178730000000002</v>
      </c>
      <c r="L7078" s="1"/>
      <c r="M7078" s="1" t="s">
        <v>1483</v>
      </c>
      <c r="N7078" s="1" t="s">
        <v>13028</v>
      </c>
      <c r="O7078" s="1">
        <v>2022</v>
      </c>
      <c r="P7078" s="1">
        <v>70438</v>
      </c>
      <c r="Q7078" s="1" t="s">
        <v>23984</v>
      </c>
      <c r="R7078" s="1"/>
      <c r="S7078" s="1" t="s">
        <v>24435</v>
      </c>
      <c r="T7078" s="1" t="s">
        <v>6826</v>
      </c>
      <c r="U7078" s="1"/>
      <c r="V7078" s="1" t="s">
        <v>6884</v>
      </c>
      <c r="W7078" s="1" t="s">
        <v>6826</v>
      </c>
    </row>
    <row r="7079" spans="1:23" x14ac:dyDescent="0.25">
      <c r="A7079" s="1">
        <v>1002784</v>
      </c>
      <c r="B7079" s="5" t="str">
        <f>VLOOKUP(H7079,'FIPS Basin X-walk'!$A$2:$F$3224,6,FALSE)</f>
        <v>Mid-Gulf Coast Basin</v>
      </c>
      <c r="C7079" s="1" t="s">
        <v>13680</v>
      </c>
      <c r="D7079" s="1"/>
      <c r="E7079" s="1"/>
      <c r="F7079" s="1" t="s">
        <v>13672</v>
      </c>
      <c r="G7079" s="1" t="s">
        <v>13673</v>
      </c>
      <c r="H7079" s="1">
        <v>22117</v>
      </c>
      <c r="I7079" s="1">
        <v>1002784</v>
      </c>
      <c r="J7079" s="1">
        <v>30.7834</v>
      </c>
      <c r="K7079" s="1">
        <v>-90.061099999999996</v>
      </c>
      <c r="L7079" s="1"/>
      <c r="M7079" s="1" t="s">
        <v>1483</v>
      </c>
      <c r="N7079" s="1" t="s">
        <v>13028</v>
      </c>
      <c r="O7079" s="1">
        <v>2022</v>
      </c>
      <c r="P7079" s="1">
        <v>70438</v>
      </c>
      <c r="Q7079" s="1" t="s">
        <v>621</v>
      </c>
      <c r="R7079" s="1"/>
      <c r="S7079" s="1" t="s">
        <v>24435</v>
      </c>
      <c r="T7079" s="1" t="s">
        <v>6826</v>
      </c>
      <c r="U7079" s="1"/>
      <c r="V7079" s="1" t="s">
        <v>7125</v>
      </c>
      <c r="W7079" s="1" t="s">
        <v>6826</v>
      </c>
    </row>
    <row r="7080" spans="1:23" x14ac:dyDescent="0.25">
      <c r="A7080" s="1">
        <v>1010378</v>
      </c>
      <c r="B7080" s="5" t="str">
        <f>VLOOKUP(H7080,'FIPS Basin X-walk'!$A$2:$F$3224,6,FALSE)</f>
        <v>Mid-Gulf Coast Basin</v>
      </c>
      <c r="C7080" s="1" t="s">
        <v>13677</v>
      </c>
      <c r="D7080" s="1"/>
      <c r="E7080" s="1"/>
      <c r="F7080" s="1" t="s">
        <v>13672</v>
      </c>
      <c r="G7080" s="1" t="s">
        <v>13673</v>
      </c>
      <c r="H7080" s="1">
        <v>22117</v>
      </c>
      <c r="I7080" s="1">
        <v>1010378</v>
      </c>
      <c r="J7080" s="1">
        <v>30.843900000000001</v>
      </c>
      <c r="K7080" s="1">
        <v>-90.044300000000007</v>
      </c>
      <c r="L7080" s="1"/>
      <c r="M7080" s="1" t="s">
        <v>1483</v>
      </c>
      <c r="N7080" s="1" t="s">
        <v>13028</v>
      </c>
      <c r="O7080" s="1">
        <v>2022</v>
      </c>
      <c r="P7080" s="1">
        <v>70438</v>
      </c>
      <c r="Q7080" s="1" t="s">
        <v>13678</v>
      </c>
      <c r="R7080" s="1"/>
      <c r="S7080" s="1" t="s">
        <v>24358</v>
      </c>
      <c r="T7080" s="1" t="s">
        <v>6826</v>
      </c>
      <c r="U7080" s="1"/>
      <c r="V7080" s="1" t="s">
        <v>13679</v>
      </c>
      <c r="W7080" s="1" t="s">
        <v>6826</v>
      </c>
    </row>
    <row r="7081" spans="1:23" x14ac:dyDescent="0.25">
      <c r="A7081" s="1">
        <v>1008725</v>
      </c>
      <c r="B7081" s="5" t="str">
        <f>VLOOKUP(H7081,'FIPS Basin X-walk'!$A$2:$F$3224,6,FALSE)</f>
        <v>Anadarko Basin</v>
      </c>
      <c r="C7081" s="1" t="s">
        <v>23570</v>
      </c>
      <c r="D7081" s="1"/>
      <c r="E7081" s="1"/>
      <c r="F7081" s="1" t="s">
        <v>18401</v>
      </c>
      <c r="G7081" s="1" t="s">
        <v>5334</v>
      </c>
      <c r="H7081" s="1">
        <v>40149</v>
      </c>
      <c r="I7081" s="1">
        <v>1008725</v>
      </c>
      <c r="J7081" s="1">
        <v>35.423479999999998</v>
      </c>
      <c r="K7081" s="1">
        <v>-99.278834000000003</v>
      </c>
      <c r="L7081" s="1"/>
      <c r="M7081" s="1" t="s">
        <v>1495</v>
      </c>
      <c r="N7081" s="1" t="s">
        <v>9115</v>
      </c>
      <c r="O7081" s="1">
        <v>2022</v>
      </c>
      <c r="P7081" s="1">
        <v>73626</v>
      </c>
      <c r="Q7081" s="1" t="s">
        <v>409</v>
      </c>
      <c r="R7081" s="1"/>
      <c r="S7081" s="1">
        <v>486210</v>
      </c>
      <c r="T7081" s="1" t="s">
        <v>6826</v>
      </c>
      <c r="U7081" s="1"/>
      <c r="V7081" s="1" t="s">
        <v>7521</v>
      </c>
      <c r="W7081" s="1" t="s">
        <v>6826</v>
      </c>
    </row>
    <row r="7082" spans="1:23" x14ac:dyDescent="0.25">
      <c r="A7082" s="1">
        <v>1011891</v>
      </c>
      <c r="B7082" s="5" t="str">
        <f>VLOOKUP(H7082,'FIPS Basin X-walk'!$A$2:$F$3224,6,FALSE)</f>
        <v>Anadarko Basin</v>
      </c>
      <c r="C7082" s="1" t="s">
        <v>23559</v>
      </c>
      <c r="D7082" s="1"/>
      <c r="E7082" s="1"/>
      <c r="F7082" s="1" t="s">
        <v>23560</v>
      </c>
      <c r="G7082" s="1" t="s">
        <v>5334</v>
      </c>
      <c r="H7082" s="1">
        <v>40149</v>
      </c>
      <c r="I7082" s="1">
        <v>1011891</v>
      </c>
      <c r="J7082" s="1">
        <v>35.132707431363499</v>
      </c>
      <c r="K7082" s="1">
        <v>-98.740942137432299</v>
      </c>
      <c r="L7082" s="1"/>
      <c r="M7082" s="1" t="s">
        <v>1495</v>
      </c>
      <c r="N7082" s="1" t="s">
        <v>9115</v>
      </c>
      <c r="O7082" s="1">
        <v>2022</v>
      </c>
      <c r="P7082" s="1">
        <v>73062</v>
      </c>
      <c r="Q7082" s="1" t="s">
        <v>24131</v>
      </c>
      <c r="R7082" s="1"/>
      <c r="S7082" s="1">
        <v>486210</v>
      </c>
      <c r="T7082" s="1" t="s">
        <v>6826</v>
      </c>
      <c r="U7082" s="1"/>
      <c r="V7082" s="1" t="s">
        <v>7090</v>
      </c>
      <c r="W7082" s="1" t="s">
        <v>6826</v>
      </c>
    </row>
    <row r="7083" spans="1:23" x14ac:dyDescent="0.25">
      <c r="A7083" s="1">
        <v>1000408</v>
      </c>
      <c r="B7083" s="5" t="str">
        <f>VLOOKUP(H7083,'FIPS Basin X-walk'!$A$2:$F$3224,6,FALSE)</f>
        <v>Michigan Basin</v>
      </c>
      <c r="C7083" s="1" t="s">
        <v>14695</v>
      </c>
      <c r="D7083" s="1"/>
      <c r="E7083" s="1"/>
      <c r="F7083" s="1" t="s">
        <v>14696</v>
      </c>
      <c r="G7083" s="1" t="s">
        <v>1795</v>
      </c>
      <c r="H7083" s="1">
        <v>26161</v>
      </c>
      <c r="I7083" s="1">
        <v>1000408</v>
      </c>
      <c r="J7083" s="1">
        <v>42.280799999999999</v>
      </c>
      <c r="K7083" s="1">
        <v>-83.734200000000001</v>
      </c>
      <c r="L7083" s="1"/>
      <c r="M7083" s="1" t="s">
        <v>1493</v>
      </c>
      <c r="N7083" s="1" t="s">
        <v>14185</v>
      </c>
      <c r="O7083" s="1">
        <v>2022</v>
      </c>
      <c r="P7083" s="1">
        <v>48109</v>
      </c>
      <c r="Q7083" s="1" t="s">
        <v>14697</v>
      </c>
      <c r="R7083" s="1"/>
      <c r="S7083" s="1" t="s">
        <v>24379</v>
      </c>
      <c r="T7083" s="1" t="s">
        <v>6828</v>
      </c>
      <c r="U7083" s="1"/>
      <c r="V7083" s="1" t="s">
        <v>14698</v>
      </c>
      <c r="W7083" s="1" t="s">
        <v>6826</v>
      </c>
    </row>
    <row r="7084" spans="1:23" x14ac:dyDescent="0.25">
      <c r="A7084" s="1">
        <v>1006178</v>
      </c>
      <c r="B7084" s="5" t="str">
        <f>VLOOKUP(H7084,'FIPS Basin X-walk'!$A$2:$F$3224,6,FALSE)</f>
        <v>Michigan Basin</v>
      </c>
      <c r="C7084" s="1" t="s">
        <v>14704</v>
      </c>
      <c r="D7084" s="1"/>
      <c r="E7084" s="1"/>
      <c r="F7084" s="1" t="s">
        <v>14696</v>
      </c>
      <c r="G7084" s="1" t="s">
        <v>14701</v>
      </c>
      <c r="H7084" s="1">
        <v>26161</v>
      </c>
      <c r="I7084" s="1">
        <v>1006178</v>
      </c>
      <c r="J7084" s="1">
        <v>42.227029999999999</v>
      </c>
      <c r="K7084" s="1">
        <v>-83.699759999999998</v>
      </c>
      <c r="L7084" s="1"/>
      <c r="M7084" s="1" t="s">
        <v>1493</v>
      </c>
      <c r="N7084" s="1" t="s">
        <v>14185</v>
      </c>
      <c r="O7084" s="1">
        <v>2022</v>
      </c>
      <c r="P7084" s="1">
        <v>48108</v>
      </c>
      <c r="Q7084" s="1" t="s">
        <v>14705</v>
      </c>
      <c r="R7084" s="1"/>
      <c r="S7084" s="1" t="s">
        <v>24358</v>
      </c>
      <c r="T7084" s="1" t="s">
        <v>6826</v>
      </c>
      <c r="U7084" s="1"/>
      <c r="V7084" s="1" t="s">
        <v>25681</v>
      </c>
      <c r="W7084" s="1" t="s">
        <v>6826</v>
      </c>
    </row>
    <row r="7085" spans="1:23" x14ac:dyDescent="0.25">
      <c r="A7085" s="1">
        <v>1008034</v>
      </c>
      <c r="B7085" s="5" t="str">
        <f>VLOOKUP(H7085,'FIPS Basin X-walk'!$A$2:$F$3224,6,FALSE)</f>
        <v>Michigan Basin</v>
      </c>
      <c r="C7085" s="1" t="s">
        <v>14706</v>
      </c>
      <c r="D7085" s="1"/>
      <c r="E7085" s="1"/>
      <c r="F7085" s="1" t="s">
        <v>14707</v>
      </c>
      <c r="G7085" s="1" t="s">
        <v>14701</v>
      </c>
      <c r="H7085" s="1">
        <v>26161</v>
      </c>
      <c r="I7085" s="1">
        <v>1008034</v>
      </c>
      <c r="J7085" s="1">
        <v>42.406821000000001</v>
      </c>
      <c r="K7085" s="1">
        <v>-83.556248999999994</v>
      </c>
      <c r="L7085" s="1"/>
      <c r="M7085" s="1" t="s">
        <v>1493</v>
      </c>
      <c r="N7085" s="1" t="s">
        <v>14185</v>
      </c>
      <c r="O7085" s="1">
        <v>2022</v>
      </c>
      <c r="P7085" s="1">
        <v>48167</v>
      </c>
      <c r="Q7085" s="1" t="s">
        <v>25941</v>
      </c>
      <c r="R7085" s="1"/>
      <c r="S7085" s="1" t="s">
        <v>24358</v>
      </c>
      <c r="T7085" s="1" t="s">
        <v>6826</v>
      </c>
      <c r="U7085" s="1"/>
      <c r="V7085" s="1" t="s">
        <v>7305</v>
      </c>
      <c r="W7085" s="1" t="s">
        <v>6826</v>
      </c>
    </row>
    <row r="7086" spans="1:23" x14ac:dyDescent="0.25">
      <c r="A7086" s="1">
        <v>1005464</v>
      </c>
      <c r="B7086" s="5" t="str">
        <f>VLOOKUP(H7086,'FIPS Basin X-walk'!$A$2:$F$3224,6,FALSE)</f>
        <v>Michigan Basin</v>
      </c>
      <c r="C7086" s="1" t="s">
        <v>14699</v>
      </c>
      <c r="D7086" s="1"/>
      <c r="E7086" s="1"/>
      <c r="F7086" s="1" t="s">
        <v>14700</v>
      </c>
      <c r="G7086" s="1" t="s">
        <v>14701</v>
      </c>
      <c r="H7086" s="1">
        <v>26161</v>
      </c>
      <c r="I7086" s="1">
        <v>1005464</v>
      </c>
      <c r="J7086" s="1">
        <v>42.251130000000003</v>
      </c>
      <c r="K7086" s="1">
        <v>-83.629347999999993</v>
      </c>
      <c r="L7086" s="1"/>
      <c r="M7086" s="1" t="s">
        <v>1493</v>
      </c>
      <c r="N7086" s="1" t="s">
        <v>14185</v>
      </c>
      <c r="O7086" s="1">
        <v>2022</v>
      </c>
      <c r="P7086" s="1">
        <v>48197</v>
      </c>
      <c r="Q7086" s="1" t="s">
        <v>14702</v>
      </c>
      <c r="R7086" s="1"/>
      <c r="S7086" s="1" t="s">
        <v>24379</v>
      </c>
      <c r="T7086" s="1" t="s">
        <v>6828</v>
      </c>
      <c r="U7086" s="1"/>
      <c r="V7086" s="1" t="s">
        <v>14703</v>
      </c>
      <c r="W7086" s="1" t="s">
        <v>6828</v>
      </c>
    </row>
    <row r="7087" spans="1:23" x14ac:dyDescent="0.25">
      <c r="A7087" s="1">
        <v>1008479</v>
      </c>
      <c r="B7087" s="5" t="str">
        <f>VLOOKUP(H7087,'FIPS Basin X-walk'!$A$2:$F$3224,6,FALSE)</f>
        <v>Michigan Basin</v>
      </c>
      <c r="C7087" s="1" t="s">
        <v>26000</v>
      </c>
      <c r="D7087" s="1"/>
      <c r="E7087" s="1"/>
      <c r="F7087" s="1" t="s">
        <v>14700</v>
      </c>
      <c r="G7087" s="1" t="s">
        <v>14701</v>
      </c>
      <c r="H7087" s="1">
        <v>26161</v>
      </c>
      <c r="I7087" s="1">
        <v>1008479</v>
      </c>
      <c r="J7087" s="1">
        <v>42.252800000000001</v>
      </c>
      <c r="K7087" s="1">
        <v>-83.551699999999997</v>
      </c>
      <c r="L7087" s="1"/>
      <c r="M7087" s="1" t="s">
        <v>1493</v>
      </c>
      <c r="N7087" s="1" t="s">
        <v>14185</v>
      </c>
      <c r="O7087" s="1">
        <v>2022</v>
      </c>
      <c r="P7087" s="1">
        <v>48198</v>
      </c>
      <c r="Q7087" s="1" t="s">
        <v>24084</v>
      </c>
      <c r="R7087" s="1"/>
      <c r="S7087" s="1"/>
      <c r="T7087" s="1" t="s">
        <v>6826</v>
      </c>
      <c r="U7087" s="1"/>
      <c r="V7087" s="1" t="s">
        <v>12920</v>
      </c>
      <c r="W7087" s="1" t="s">
        <v>6826</v>
      </c>
    </row>
    <row r="7088" spans="1:23" x14ac:dyDescent="0.25">
      <c r="A7088" s="1">
        <v>1006876</v>
      </c>
      <c r="B7088" s="5" t="str">
        <f>VLOOKUP(H7088,'FIPS Basin X-walk'!$A$2:$F$3224,6,FALSE)</f>
        <v>Wisconsin Arch</v>
      </c>
      <c r="C7088" s="1" t="s">
        <v>23292</v>
      </c>
      <c r="D7088" s="1"/>
      <c r="E7088" s="1"/>
      <c r="F7088" s="1" t="s">
        <v>23293</v>
      </c>
      <c r="G7088" s="1" t="s">
        <v>23290</v>
      </c>
      <c r="H7088" s="1">
        <v>55133</v>
      </c>
      <c r="I7088" s="1">
        <v>1006876</v>
      </c>
      <c r="J7088" s="1">
        <v>43.149000000000001</v>
      </c>
      <c r="K7088" s="1">
        <v>-88.122100000000003</v>
      </c>
      <c r="L7088" s="1"/>
      <c r="M7088" s="1" t="s">
        <v>1517</v>
      </c>
      <c r="N7088" s="1" t="s">
        <v>22991</v>
      </c>
      <c r="O7088" s="1">
        <v>2022</v>
      </c>
      <c r="P7088" s="1">
        <v>53051</v>
      </c>
      <c r="Q7088" s="1" t="s">
        <v>23294</v>
      </c>
      <c r="R7088" s="1"/>
      <c r="S7088" s="1" t="s">
        <v>24358</v>
      </c>
      <c r="T7088" s="1" t="s">
        <v>6826</v>
      </c>
      <c r="U7088" s="1"/>
      <c r="V7088" s="1" t="s">
        <v>6878</v>
      </c>
      <c r="W7088" s="1" t="s">
        <v>6826</v>
      </c>
    </row>
    <row r="7089" spans="1:23" x14ac:dyDescent="0.25">
      <c r="A7089" s="1">
        <v>1014136</v>
      </c>
      <c r="B7089" s="5" t="str">
        <f>VLOOKUP(H7089,'FIPS Basin X-walk'!$A$2:$F$3224,6,FALSE)</f>
        <v>Wisconsin Arch</v>
      </c>
      <c r="C7089" s="1" t="s">
        <v>26878</v>
      </c>
      <c r="D7089" s="1"/>
      <c r="E7089" s="1"/>
      <c r="F7089" s="1" t="s">
        <v>26879</v>
      </c>
      <c r="G7089" s="1" t="s">
        <v>23297</v>
      </c>
      <c r="H7089" s="1">
        <v>55135</v>
      </c>
      <c r="I7089" s="1">
        <v>1014136</v>
      </c>
      <c r="J7089" s="1">
        <v>44.619689999999999</v>
      </c>
      <c r="K7089" s="1">
        <v>-88.752210000000005</v>
      </c>
      <c r="L7089" s="1"/>
      <c r="M7089" s="1" t="s">
        <v>1517</v>
      </c>
      <c r="N7089" s="1" t="s">
        <v>22991</v>
      </c>
      <c r="O7089" s="1">
        <v>2022</v>
      </c>
      <c r="P7089" s="1">
        <v>54929</v>
      </c>
      <c r="Q7089" s="1" t="s">
        <v>26880</v>
      </c>
      <c r="R7089" s="1"/>
      <c r="S7089" s="1" t="s">
        <v>25387</v>
      </c>
      <c r="T7089" s="1" t="s">
        <v>6826</v>
      </c>
      <c r="U7089" s="1"/>
      <c r="V7089" s="1" t="s">
        <v>26881</v>
      </c>
      <c r="W7089" s="1" t="s">
        <v>6826</v>
      </c>
    </row>
    <row r="7090" spans="1:23" x14ac:dyDescent="0.25">
      <c r="A7090" s="1">
        <v>1001863</v>
      </c>
      <c r="B7090" s="5" t="str">
        <f>VLOOKUP(H7090,'FIPS Basin X-walk'!$A$2:$F$3224,6,FALSE)</f>
        <v>Wisconsin Arch</v>
      </c>
      <c r="C7090" s="1" t="s">
        <v>23299</v>
      </c>
      <c r="D7090" s="1"/>
      <c r="E7090" s="1"/>
      <c r="F7090" s="1" t="s">
        <v>23296</v>
      </c>
      <c r="G7090" s="1" t="s">
        <v>23297</v>
      </c>
      <c r="H7090" s="1">
        <v>55135</v>
      </c>
      <c r="I7090" s="1">
        <v>1001863</v>
      </c>
      <c r="J7090" s="1">
        <v>44.355899999999998</v>
      </c>
      <c r="K7090" s="1">
        <v>-89.054000000000002</v>
      </c>
      <c r="L7090" s="1"/>
      <c r="M7090" s="1" t="s">
        <v>1517</v>
      </c>
      <c r="N7090" s="1" t="s">
        <v>22991</v>
      </c>
      <c r="O7090" s="1">
        <v>2022</v>
      </c>
      <c r="P7090" s="1">
        <v>54981</v>
      </c>
      <c r="Q7090" s="1" t="s">
        <v>24788</v>
      </c>
      <c r="R7090" s="1"/>
      <c r="S7090" s="1" t="s">
        <v>24737</v>
      </c>
      <c r="T7090" s="1" t="s">
        <v>6826</v>
      </c>
      <c r="U7090" s="1"/>
      <c r="V7090" s="1" t="s">
        <v>11785</v>
      </c>
      <c r="W7090" s="1" t="s">
        <v>6826</v>
      </c>
    </row>
    <row r="7091" spans="1:23" x14ac:dyDescent="0.25">
      <c r="A7091" s="1">
        <v>1002200</v>
      </c>
      <c r="B7091" s="5" t="str">
        <f>VLOOKUP(H7091,'FIPS Basin X-walk'!$A$2:$F$3224,6,FALSE)</f>
        <v>Wisconsin Arch</v>
      </c>
      <c r="C7091" s="1" t="s">
        <v>23295</v>
      </c>
      <c r="D7091" s="1"/>
      <c r="E7091" s="1"/>
      <c r="F7091" s="1" t="s">
        <v>23296</v>
      </c>
      <c r="G7091" s="1" t="s">
        <v>23297</v>
      </c>
      <c r="H7091" s="1">
        <v>55135</v>
      </c>
      <c r="I7091" s="1">
        <v>1002200</v>
      </c>
      <c r="J7091" s="1">
        <v>44.362099999999998</v>
      </c>
      <c r="K7091" s="1">
        <v>-89.081699999999998</v>
      </c>
      <c r="L7091" s="1"/>
      <c r="M7091" s="1" t="s">
        <v>1517</v>
      </c>
      <c r="N7091" s="1" t="s">
        <v>22991</v>
      </c>
      <c r="O7091" s="1">
        <v>2022</v>
      </c>
      <c r="P7091" s="1">
        <v>54981</v>
      </c>
      <c r="Q7091" s="1" t="s">
        <v>23298</v>
      </c>
      <c r="R7091" s="1"/>
      <c r="S7091" s="1" t="s">
        <v>24737</v>
      </c>
      <c r="T7091" s="1" t="s">
        <v>6826</v>
      </c>
      <c r="U7091" s="1"/>
      <c r="V7091" s="1" t="s">
        <v>11785</v>
      </c>
      <c r="W7091" s="1" t="s">
        <v>6826</v>
      </c>
    </row>
    <row r="7092" spans="1:23" x14ac:dyDescent="0.25">
      <c r="A7092" s="1">
        <v>1000222</v>
      </c>
      <c r="B7092" s="5" t="str">
        <f>VLOOKUP(H7092,'FIPS Basin X-walk'!$A$2:$F$3224,6,FALSE)</f>
        <v>Michigan Basin</v>
      </c>
      <c r="C7092" s="1" t="s">
        <v>14745</v>
      </c>
      <c r="D7092" s="1"/>
      <c r="E7092" s="1"/>
      <c r="F7092" s="1" t="s">
        <v>14746</v>
      </c>
      <c r="G7092" s="1" t="s">
        <v>1555</v>
      </c>
      <c r="H7092" s="1">
        <v>26163</v>
      </c>
      <c r="I7092" s="1">
        <v>1000222</v>
      </c>
      <c r="J7092" s="1">
        <v>42.167000000000002</v>
      </c>
      <c r="K7092" s="1">
        <v>-83.531800000000004</v>
      </c>
      <c r="L7092" s="1"/>
      <c r="M7092" s="1" t="s">
        <v>1493</v>
      </c>
      <c r="N7092" s="1" t="s">
        <v>14185</v>
      </c>
      <c r="O7092" s="1">
        <v>2022</v>
      </c>
      <c r="P7092" s="1">
        <v>48111</v>
      </c>
      <c r="Q7092" s="1" t="s">
        <v>14747</v>
      </c>
      <c r="R7092" s="1"/>
      <c r="S7092" s="1" t="s">
        <v>24355</v>
      </c>
      <c r="T7092" s="1" t="s">
        <v>6826</v>
      </c>
      <c r="U7092" s="1"/>
      <c r="V7092" s="1" t="s">
        <v>14576</v>
      </c>
      <c r="W7092" s="1" t="s">
        <v>6828</v>
      </c>
    </row>
    <row r="7093" spans="1:23" x14ac:dyDescent="0.25">
      <c r="A7093" s="1">
        <v>1006695</v>
      </c>
      <c r="B7093" s="5" t="str">
        <f>VLOOKUP(H7093,'FIPS Basin X-walk'!$A$2:$F$3224,6,FALSE)</f>
        <v>Michigan Basin</v>
      </c>
      <c r="C7093" s="1" t="s">
        <v>14717</v>
      </c>
      <c r="D7093" s="1"/>
      <c r="E7093" s="1"/>
      <c r="F7093" s="1" t="s">
        <v>14709</v>
      </c>
      <c r="G7093" s="1" t="s">
        <v>1555</v>
      </c>
      <c r="H7093" s="1">
        <v>26163</v>
      </c>
      <c r="I7093" s="1">
        <v>1006695</v>
      </c>
      <c r="J7093" s="1">
        <v>42.302599999999998</v>
      </c>
      <c r="K7093" s="1">
        <v>-83.153999999999996</v>
      </c>
      <c r="L7093" s="1"/>
      <c r="M7093" s="1" t="s">
        <v>1493</v>
      </c>
      <c r="N7093" s="1" t="s">
        <v>14185</v>
      </c>
      <c r="O7093" s="1">
        <v>2022</v>
      </c>
      <c r="P7093" s="1">
        <v>48121</v>
      </c>
      <c r="Q7093" s="1" t="s">
        <v>14718</v>
      </c>
      <c r="R7093" s="1"/>
      <c r="S7093" s="1" t="s">
        <v>25071</v>
      </c>
      <c r="T7093" s="1" t="s">
        <v>6828</v>
      </c>
      <c r="U7093" s="1"/>
      <c r="V7093" s="1" t="s">
        <v>14234</v>
      </c>
      <c r="W7093" s="1" t="s">
        <v>6828</v>
      </c>
    </row>
    <row r="7094" spans="1:23" x14ac:dyDescent="0.25">
      <c r="A7094" s="1">
        <v>1000674</v>
      </c>
      <c r="B7094" s="5" t="str">
        <f>VLOOKUP(H7094,'FIPS Basin X-walk'!$A$2:$F$3224,6,FALSE)</f>
        <v>Michigan Basin</v>
      </c>
      <c r="C7094" s="1" t="s">
        <v>14715</v>
      </c>
      <c r="D7094" s="1"/>
      <c r="E7094" s="1"/>
      <c r="F7094" s="1" t="s">
        <v>14712</v>
      </c>
      <c r="G7094" s="1" t="s">
        <v>1555</v>
      </c>
      <c r="H7094" s="1">
        <v>26163</v>
      </c>
      <c r="I7094" s="1">
        <v>1000674</v>
      </c>
      <c r="J7094" s="1">
        <v>42.294699999999999</v>
      </c>
      <c r="K7094" s="1">
        <v>-83.101900000000001</v>
      </c>
      <c r="L7094" s="1"/>
      <c r="M7094" s="1" t="s">
        <v>1493</v>
      </c>
      <c r="N7094" s="1" t="s">
        <v>14185</v>
      </c>
      <c r="O7094" s="1">
        <v>2022</v>
      </c>
      <c r="P7094" s="1">
        <v>48209</v>
      </c>
      <c r="Q7094" s="1" t="s">
        <v>14716</v>
      </c>
      <c r="R7094" s="1"/>
      <c r="S7094" s="1" t="s">
        <v>24355</v>
      </c>
      <c r="T7094" s="1" t="s">
        <v>6826</v>
      </c>
      <c r="U7094" s="1"/>
      <c r="V7094" s="1" t="s">
        <v>12920</v>
      </c>
      <c r="W7094" s="1" t="s">
        <v>6828</v>
      </c>
    </row>
    <row r="7095" spans="1:23" x14ac:dyDescent="0.25">
      <c r="A7095" s="1">
        <v>1000786</v>
      </c>
      <c r="B7095" s="5" t="str">
        <f>VLOOKUP(H7095,'FIPS Basin X-walk'!$A$2:$F$3224,6,FALSE)</f>
        <v>Atlantic Coast Basin</v>
      </c>
      <c r="C7095" s="1" t="s">
        <v>17541</v>
      </c>
      <c r="D7095" s="1"/>
      <c r="E7095" s="1" t="s">
        <v>6828</v>
      </c>
      <c r="F7095" s="1" t="s">
        <v>17542</v>
      </c>
      <c r="G7095" s="1" t="s">
        <v>1555</v>
      </c>
      <c r="H7095" s="1">
        <v>37191</v>
      </c>
      <c r="I7095" s="1">
        <v>1000786</v>
      </c>
      <c r="J7095" s="1">
        <v>35.377499999999998</v>
      </c>
      <c r="K7095" s="1">
        <v>-78.087500000000006</v>
      </c>
      <c r="L7095" s="1"/>
      <c r="M7095" s="1" t="s">
        <v>1530</v>
      </c>
      <c r="N7095" s="1" t="s">
        <v>17213</v>
      </c>
      <c r="O7095" s="1">
        <v>2022</v>
      </c>
      <c r="P7095" s="1">
        <v>27530</v>
      </c>
      <c r="Q7095" s="1" t="s">
        <v>17543</v>
      </c>
      <c r="R7095" s="1"/>
      <c r="S7095" s="1" t="s">
        <v>24355</v>
      </c>
      <c r="T7095" s="1" t="s">
        <v>6826</v>
      </c>
      <c r="U7095" s="1"/>
      <c r="V7095" s="1" t="s">
        <v>9621</v>
      </c>
      <c r="W7095" s="1" t="s">
        <v>6828</v>
      </c>
    </row>
    <row r="7096" spans="1:23" x14ac:dyDescent="0.25">
      <c r="A7096" s="1">
        <v>1001396</v>
      </c>
      <c r="B7096" s="5" t="str">
        <f>VLOOKUP(H7096,'FIPS Basin X-walk'!$A$2:$F$3224,6,FALSE)</f>
        <v>Appalachian Basin</v>
      </c>
      <c r="C7096" s="1" t="s">
        <v>22969</v>
      </c>
      <c r="D7096" s="1"/>
      <c r="E7096" s="1"/>
      <c r="F7096" s="1" t="s">
        <v>11606</v>
      </c>
      <c r="G7096" s="1" t="s">
        <v>1555</v>
      </c>
      <c r="H7096" s="1">
        <v>54099</v>
      </c>
      <c r="I7096" s="1">
        <v>1001396</v>
      </c>
      <c r="J7096" s="1">
        <v>38.368099999999998</v>
      </c>
      <c r="K7096" s="1">
        <v>-82.533900000000003</v>
      </c>
      <c r="L7096" s="1"/>
      <c r="M7096" s="1" t="s">
        <v>1521</v>
      </c>
      <c r="N7096" s="1" t="s">
        <v>22744</v>
      </c>
      <c r="O7096" s="1">
        <v>2022</v>
      </c>
      <c r="P7096" s="1">
        <v>25704</v>
      </c>
      <c r="Q7096" s="1" t="s">
        <v>22970</v>
      </c>
      <c r="R7096" s="1"/>
      <c r="S7096" s="1" t="s">
        <v>24355</v>
      </c>
      <c r="T7096" s="1" t="s">
        <v>6826</v>
      </c>
      <c r="U7096" s="1"/>
      <c r="V7096" s="1" t="s">
        <v>8013</v>
      </c>
      <c r="W7096" s="1" t="s">
        <v>6828</v>
      </c>
    </row>
    <row r="7097" spans="1:23" x14ac:dyDescent="0.25">
      <c r="A7097" s="1">
        <v>1007358</v>
      </c>
      <c r="B7097" s="5" t="str">
        <f>VLOOKUP(H7097,'FIPS Basin X-walk'!$A$2:$F$3224,6,FALSE)</f>
        <v>Appalachian Basin</v>
      </c>
      <c r="C7097" s="1" t="s">
        <v>22967</v>
      </c>
      <c r="D7097" s="1"/>
      <c r="E7097" s="1"/>
      <c r="F7097" s="1" t="s">
        <v>22965</v>
      </c>
      <c r="G7097" s="1" t="s">
        <v>1555</v>
      </c>
      <c r="H7097" s="1">
        <v>54099</v>
      </c>
      <c r="I7097" s="1">
        <v>1007358</v>
      </c>
      <c r="J7097" s="1">
        <v>38.344099999999997</v>
      </c>
      <c r="K7097" s="1">
        <v>-82.593800000000002</v>
      </c>
      <c r="L7097" s="1"/>
      <c r="M7097" s="1" t="s">
        <v>1521</v>
      </c>
      <c r="N7097" s="1" t="s">
        <v>22744</v>
      </c>
      <c r="O7097" s="1">
        <v>2022</v>
      </c>
      <c r="P7097" s="1">
        <v>25530</v>
      </c>
      <c r="Q7097" s="1" t="s">
        <v>22968</v>
      </c>
      <c r="R7097" s="1"/>
      <c r="S7097" s="1" t="s">
        <v>24355</v>
      </c>
      <c r="T7097" s="1" t="s">
        <v>6826</v>
      </c>
      <c r="U7097" s="1"/>
      <c r="V7097" s="1" t="s">
        <v>8145</v>
      </c>
      <c r="W7097" s="1" t="s">
        <v>6828</v>
      </c>
    </row>
    <row r="7098" spans="1:23" x14ac:dyDescent="0.25">
      <c r="A7098" s="1">
        <v>1005667</v>
      </c>
      <c r="B7098" s="5" t="str">
        <f>VLOOKUP(H7098,'FIPS Basin X-walk'!$A$2:$F$3224,6,FALSE)</f>
        <v>Cincinnati Arch</v>
      </c>
      <c r="C7098" s="1" t="s">
        <v>11950</v>
      </c>
      <c r="D7098" s="1"/>
      <c r="E7098" s="1" t="s">
        <v>6828</v>
      </c>
      <c r="F7098" s="1" t="s">
        <v>8109</v>
      </c>
      <c r="G7098" s="1" t="s">
        <v>1555</v>
      </c>
      <c r="H7098" s="1">
        <v>18177</v>
      </c>
      <c r="I7098" s="1">
        <v>1005667</v>
      </c>
      <c r="J7098" s="1">
        <v>39.802799999999998</v>
      </c>
      <c r="K7098" s="1">
        <v>-84.895300000000006</v>
      </c>
      <c r="L7098" s="1"/>
      <c r="M7098" s="1" t="s">
        <v>1499</v>
      </c>
      <c r="N7098" s="1" t="s">
        <v>11457</v>
      </c>
      <c r="O7098" s="1">
        <v>2022</v>
      </c>
      <c r="P7098" s="1">
        <v>47374</v>
      </c>
      <c r="Q7098" s="1" t="s">
        <v>11951</v>
      </c>
      <c r="R7098" s="1"/>
      <c r="S7098" s="1" t="s">
        <v>24355</v>
      </c>
      <c r="T7098" s="1" t="s">
        <v>6826</v>
      </c>
      <c r="U7098" s="1"/>
      <c r="V7098" s="1" t="s">
        <v>11952</v>
      </c>
      <c r="W7098" s="1" t="s">
        <v>6828</v>
      </c>
    </row>
    <row r="7099" spans="1:23" x14ac:dyDescent="0.25">
      <c r="A7099" s="1">
        <v>1000677</v>
      </c>
      <c r="B7099" s="5" t="str">
        <f>VLOOKUP(H7099,'FIPS Basin X-walk'!$A$2:$F$3224,6,FALSE)</f>
        <v>Michigan Basin</v>
      </c>
      <c r="C7099" s="1" t="s">
        <v>14773</v>
      </c>
      <c r="D7099" s="1"/>
      <c r="E7099" s="1"/>
      <c r="F7099" s="1" t="s">
        <v>14733</v>
      </c>
      <c r="G7099" s="1" t="s">
        <v>1555</v>
      </c>
      <c r="H7099" s="1">
        <v>26163</v>
      </c>
      <c r="I7099" s="1">
        <v>1000677</v>
      </c>
      <c r="J7099" s="1">
        <v>42.273299999999999</v>
      </c>
      <c r="K7099" s="1">
        <v>-83.113100000000003</v>
      </c>
      <c r="L7099" s="1"/>
      <c r="M7099" s="1" t="s">
        <v>1493</v>
      </c>
      <c r="N7099" s="1" t="s">
        <v>14185</v>
      </c>
      <c r="O7099" s="1">
        <v>2022</v>
      </c>
      <c r="P7099" s="1">
        <v>48218</v>
      </c>
      <c r="Q7099" s="1" t="s">
        <v>14774</v>
      </c>
      <c r="R7099" s="1"/>
      <c r="S7099" s="1" t="s">
        <v>24355</v>
      </c>
      <c r="T7099" s="1" t="s">
        <v>6826</v>
      </c>
      <c r="U7099" s="1"/>
      <c r="V7099" s="1" t="s">
        <v>12920</v>
      </c>
      <c r="W7099" s="1" t="s">
        <v>6826</v>
      </c>
    </row>
    <row r="7100" spans="1:23" x14ac:dyDescent="0.25">
      <c r="A7100" s="1">
        <v>1000679</v>
      </c>
      <c r="B7100" s="5" t="str">
        <f>VLOOKUP(H7100,'FIPS Basin X-walk'!$A$2:$F$3224,6,FALSE)</f>
        <v>Michigan Basin</v>
      </c>
      <c r="C7100" s="1" t="s">
        <v>14742</v>
      </c>
      <c r="D7100" s="1"/>
      <c r="E7100" s="1" t="s">
        <v>6828</v>
      </c>
      <c r="F7100" s="1" t="s">
        <v>9737</v>
      </c>
      <c r="G7100" s="1" t="s">
        <v>1555</v>
      </c>
      <c r="H7100" s="1">
        <v>26163</v>
      </c>
      <c r="I7100" s="1">
        <v>1000679</v>
      </c>
      <c r="J7100" s="1">
        <v>42.123600000000003</v>
      </c>
      <c r="K7100" s="1">
        <v>-83.181100000000001</v>
      </c>
      <c r="L7100" s="1"/>
      <c r="M7100" s="1" t="s">
        <v>1493</v>
      </c>
      <c r="N7100" s="1" t="s">
        <v>14185</v>
      </c>
      <c r="O7100" s="1">
        <v>2022</v>
      </c>
      <c r="P7100" s="1">
        <v>48183</v>
      </c>
      <c r="Q7100" s="1" t="s">
        <v>14743</v>
      </c>
      <c r="R7100" s="1"/>
      <c r="S7100" s="1" t="s">
        <v>24355</v>
      </c>
      <c r="T7100" s="1" t="s">
        <v>6826</v>
      </c>
      <c r="U7100" s="1"/>
      <c r="V7100" s="1" t="s">
        <v>12920</v>
      </c>
      <c r="W7100" s="1" t="s">
        <v>6828</v>
      </c>
    </row>
    <row r="7101" spans="1:23" x14ac:dyDescent="0.25">
      <c r="A7101" s="1">
        <v>1013599</v>
      </c>
      <c r="B7101" s="5" t="str">
        <f>VLOOKUP(H7101,'FIPS Basin X-walk'!$A$2:$F$3224,6,FALSE)</f>
        <v>Cincinnati Arch</v>
      </c>
      <c r="C7101" s="1" t="s">
        <v>23585</v>
      </c>
      <c r="D7101" s="1"/>
      <c r="E7101" s="1"/>
      <c r="F7101" s="1" t="s">
        <v>23586</v>
      </c>
      <c r="G7101" s="1" t="s">
        <v>1555</v>
      </c>
      <c r="H7101" s="1">
        <v>47181</v>
      </c>
      <c r="I7101" s="1">
        <v>1013599</v>
      </c>
      <c r="J7101" s="1">
        <v>35.307077</v>
      </c>
      <c r="K7101" s="1">
        <v>-87.903248000000005</v>
      </c>
      <c r="L7101" s="1"/>
      <c r="M7101" s="1" t="s">
        <v>1538</v>
      </c>
      <c r="N7101" s="1" t="s">
        <v>20002</v>
      </c>
      <c r="O7101" s="1">
        <v>2022</v>
      </c>
      <c r="P7101" s="1">
        <v>38485</v>
      </c>
      <c r="Q7101" s="1" t="s">
        <v>18</v>
      </c>
      <c r="R7101" s="1"/>
      <c r="S7101" s="1">
        <v>486210</v>
      </c>
      <c r="T7101" s="1" t="s">
        <v>6826</v>
      </c>
      <c r="U7101" s="1"/>
      <c r="V7101" s="1" t="s">
        <v>12735</v>
      </c>
      <c r="W7101" s="1" t="s">
        <v>6826</v>
      </c>
    </row>
    <row r="7102" spans="1:23" x14ac:dyDescent="0.25">
      <c r="A7102" s="1">
        <v>1003687</v>
      </c>
      <c r="B7102" s="5" t="str">
        <f>VLOOKUP(H7102,'FIPS Basin X-walk'!$A$2:$F$3224,6,FALSE)</f>
        <v>Michigan Basin</v>
      </c>
      <c r="C7102" s="1" t="s">
        <v>14719</v>
      </c>
      <c r="D7102" s="1"/>
      <c r="E7102" s="1"/>
      <c r="F7102" s="1" t="s">
        <v>14720</v>
      </c>
      <c r="G7102" s="1" t="s">
        <v>10572</v>
      </c>
      <c r="H7102" s="1">
        <v>26163</v>
      </c>
      <c r="I7102" s="1">
        <v>1003687</v>
      </c>
      <c r="J7102" s="1">
        <v>42.269854000000002</v>
      </c>
      <c r="K7102" s="1">
        <v>-83.456075999999996</v>
      </c>
      <c r="L7102" s="1"/>
      <c r="M7102" s="1" t="s">
        <v>1493</v>
      </c>
      <c r="N7102" s="1" t="s">
        <v>14185</v>
      </c>
      <c r="O7102" s="1">
        <v>2022</v>
      </c>
      <c r="P7102" s="1">
        <v>48188</v>
      </c>
      <c r="Q7102" s="1" t="s">
        <v>14721</v>
      </c>
      <c r="R7102" s="1"/>
      <c r="S7102" s="1" t="s">
        <v>24358</v>
      </c>
      <c r="T7102" s="1" t="s">
        <v>6826</v>
      </c>
      <c r="U7102" s="1"/>
      <c r="V7102" s="1" t="s">
        <v>6952</v>
      </c>
      <c r="W7102" s="1" t="s">
        <v>6826</v>
      </c>
    </row>
    <row r="7103" spans="1:23" x14ac:dyDescent="0.25">
      <c r="A7103" s="1">
        <v>1012285</v>
      </c>
      <c r="B7103" s="5" t="str">
        <f>VLOOKUP(H7103,'FIPS Basin X-walk'!$A$2:$F$3224,6,FALSE)</f>
        <v>Cincinnati Arch</v>
      </c>
      <c r="C7103" s="1" t="s">
        <v>20302</v>
      </c>
      <c r="D7103" s="1"/>
      <c r="E7103" s="1"/>
      <c r="F7103" s="1" t="s">
        <v>20303</v>
      </c>
      <c r="G7103" s="1" t="s">
        <v>10572</v>
      </c>
      <c r="H7103" s="1">
        <v>47181</v>
      </c>
      <c r="I7103" s="1">
        <v>1012285</v>
      </c>
      <c r="J7103" s="1">
        <v>35.022370000000002</v>
      </c>
      <c r="K7103" s="1">
        <v>-87.757440000000003</v>
      </c>
      <c r="L7103" s="1"/>
      <c r="M7103" s="1" t="s">
        <v>1538</v>
      </c>
      <c r="N7103" s="1" t="s">
        <v>20002</v>
      </c>
      <c r="O7103" s="1">
        <v>2022</v>
      </c>
      <c r="P7103" s="1">
        <v>38452</v>
      </c>
      <c r="Q7103" s="1" t="s">
        <v>24144</v>
      </c>
      <c r="R7103" s="1"/>
      <c r="S7103" s="1" t="s">
        <v>24435</v>
      </c>
      <c r="T7103" s="1" t="s">
        <v>6826</v>
      </c>
      <c r="U7103" s="1"/>
      <c r="V7103" s="1" t="s">
        <v>7090</v>
      </c>
      <c r="W7103" s="1" t="s">
        <v>6826</v>
      </c>
    </row>
    <row r="7104" spans="1:23" x14ac:dyDescent="0.25">
      <c r="A7104" s="1">
        <v>1003403</v>
      </c>
      <c r="B7104" s="5" t="str">
        <f>VLOOKUP(H7104,'FIPS Basin X-walk'!$A$2:$F$3224,6,FALSE)</f>
        <v>Michigan Basin</v>
      </c>
      <c r="C7104" s="1" t="s">
        <v>14708</v>
      </c>
      <c r="D7104" s="1"/>
      <c r="E7104" s="1"/>
      <c r="F7104" s="1" t="s">
        <v>14709</v>
      </c>
      <c r="G7104" s="1" t="s">
        <v>10572</v>
      </c>
      <c r="H7104" s="1">
        <v>26163</v>
      </c>
      <c r="I7104" s="1">
        <v>1003403</v>
      </c>
      <c r="J7104" s="1">
        <v>42.301741999999997</v>
      </c>
      <c r="K7104" s="1">
        <v>-83.162934000000007</v>
      </c>
      <c r="L7104" s="1"/>
      <c r="M7104" s="1" t="s">
        <v>1493</v>
      </c>
      <c r="N7104" s="1" t="s">
        <v>14185</v>
      </c>
      <c r="O7104" s="1">
        <v>2022</v>
      </c>
      <c r="P7104" s="1">
        <v>48120</v>
      </c>
      <c r="Q7104" s="1" t="s">
        <v>14710</v>
      </c>
      <c r="R7104" s="1"/>
      <c r="S7104" s="1" t="s">
        <v>24372</v>
      </c>
      <c r="T7104" s="1" t="s">
        <v>6826</v>
      </c>
      <c r="U7104" s="1"/>
      <c r="V7104" s="1" t="s">
        <v>10904</v>
      </c>
      <c r="W7104" s="1" t="s">
        <v>6826</v>
      </c>
    </row>
    <row r="7105" spans="1:23" x14ac:dyDescent="0.25">
      <c r="A7105" s="1">
        <v>1005668</v>
      </c>
      <c r="B7105" s="5" t="str">
        <f>VLOOKUP(H7105,'FIPS Basin X-walk'!$A$2:$F$3224,6,FALSE)</f>
        <v>Michigan Basin</v>
      </c>
      <c r="C7105" s="1" t="s">
        <v>14724</v>
      </c>
      <c r="D7105" s="1"/>
      <c r="E7105" s="1"/>
      <c r="F7105" s="1" t="s">
        <v>1658</v>
      </c>
      <c r="G7105" s="1" t="s">
        <v>10572</v>
      </c>
      <c r="H7105" s="1">
        <v>26163</v>
      </c>
      <c r="I7105" s="1">
        <v>1005668</v>
      </c>
      <c r="J7105" s="1">
        <v>42.309869999999997</v>
      </c>
      <c r="K7105" s="1">
        <v>-83.157380000000003</v>
      </c>
      <c r="L7105" s="1" t="s">
        <v>25566</v>
      </c>
      <c r="M7105" s="1" t="s">
        <v>1493</v>
      </c>
      <c r="N7105" s="1" t="s">
        <v>14185</v>
      </c>
      <c r="O7105" s="1">
        <v>2022</v>
      </c>
      <c r="P7105" s="1">
        <v>48121</v>
      </c>
      <c r="Q7105" s="1" t="s">
        <v>14725</v>
      </c>
      <c r="R7105" s="1" t="s">
        <v>24778</v>
      </c>
      <c r="S7105" s="1" t="s">
        <v>24419</v>
      </c>
      <c r="T7105" s="1" t="s">
        <v>6826</v>
      </c>
      <c r="U7105" s="1"/>
      <c r="V7105" s="1" t="s">
        <v>10849</v>
      </c>
      <c r="W7105" s="1" t="s">
        <v>6826</v>
      </c>
    </row>
    <row r="7106" spans="1:23" x14ac:dyDescent="0.25">
      <c r="A7106" s="1">
        <v>1006754</v>
      </c>
      <c r="B7106" s="5" t="str">
        <f>VLOOKUP(H7106,'FIPS Basin X-walk'!$A$2:$F$3224,6,FALSE)</f>
        <v>Michigan Basin</v>
      </c>
      <c r="C7106" s="1" t="s">
        <v>14762</v>
      </c>
      <c r="D7106" s="1"/>
      <c r="E7106" s="1"/>
      <c r="F7106" s="1" t="s">
        <v>1658</v>
      </c>
      <c r="G7106" s="1" t="s">
        <v>10572</v>
      </c>
      <c r="H7106" s="1">
        <v>26163</v>
      </c>
      <c r="I7106" s="1">
        <v>1006754</v>
      </c>
      <c r="J7106" s="1">
        <v>42.29701</v>
      </c>
      <c r="K7106" s="1">
        <v>-83.230630000000005</v>
      </c>
      <c r="L7106" s="1"/>
      <c r="M7106" s="1" t="s">
        <v>1493</v>
      </c>
      <c r="N7106" s="1" t="s">
        <v>14185</v>
      </c>
      <c r="O7106" s="1">
        <v>2022</v>
      </c>
      <c r="P7106" s="1">
        <v>48124</v>
      </c>
      <c r="Q7106" s="1" t="s">
        <v>14763</v>
      </c>
      <c r="R7106" s="1" t="s">
        <v>24502</v>
      </c>
      <c r="S7106" s="1" t="s">
        <v>24802</v>
      </c>
      <c r="T7106" s="1" t="s">
        <v>6826</v>
      </c>
      <c r="U7106" s="1"/>
      <c r="V7106" s="1" t="s">
        <v>10849</v>
      </c>
      <c r="W7106" s="1" t="s">
        <v>6826</v>
      </c>
    </row>
    <row r="7107" spans="1:23" x14ac:dyDescent="0.25">
      <c r="A7107" s="1">
        <v>1013875</v>
      </c>
      <c r="B7107" s="5" t="str">
        <f>VLOOKUP(H7107,'FIPS Basin X-walk'!$A$2:$F$3224,6,FALSE)</f>
        <v>Michigan Basin</v>
      </c>
      <c r="C7107" s="1" t="s">
        <v>14768</v>
      </c>
      <c r="D7107" s="1"/>
      <c r="E7107" s="1"/>
      <c r="F7107" s="1" t="s">
        <v>1658</v>
      </c>
      <c r="G7107" s="1" t="s">
        <v>10572</v>
      </c>
      <c r="H7107" s="1">
        <v>26163</v>
      </c>
      <c r="I7107" s="1">
        <v>1013875</v>
      </c>
      <c r="J7107" s="1">
        <v>42.29701</v>
      </c>
      <c r="K7107" s="1">
        <v>-83.230630000000005</v>
      </c>
      <c r="L7107" s="1"/>
      <c r="M7107" s="1" t="s">
        <v>1493</v>
      </c>
      <c r="N7107" s="1" t="s">
        <v>14185</v>
      </c>
      <c r="O7107" s="1">
        <v>2022</v>
      </c>
      <c r="P7107" s="1">
        <v>48124</v>
      </c>
      <c r="Q7107" s="1" t="s">
        <v>14769</v>
      </c>
      <c r="R7107" s="1"/>
      <c r="S7107" s="1" t="s">
        <v>24355</v>
      </c>
      <c r="T7107" s="1" t="s">
        <v>6828</v>
      </c>
      <c r="U7107" s="1"/>
      <c r="V7107" s="1" t="s">
        <v>12920</v>
      </c>
      <c r="W7107" s="1" t="s">
        <v>6826</v>
      </c>
    </row>
    <row r="7108" spans="1:23" x14ac:dyDescent="0.25">
      <c r="A7108" s="1">
        <v>1003225</v>
      </c>
      <c r="B7108" s="5" t="str">
        <f>VLOOKUP(H7108,'FIPS Basin X-walk'!$A$2:$F$3224,6,FALSE)</f>
        <v>Michigan Basin</v>
      </c>
      <c r="C7108" s="1" t="s">
        <v>25076</v>
      </c>
      <c r="D7108" s="1"/>
      <c r="E7108" s="1"/>
      <c r="F7108" s="1" t="s">
        <v>14712</v>
      </c>
      <c r="G7108" s="1" t="s">
        <v>10572</v>
      </c>
      <c r="H7108" s="1">
        <v>26163</v>
      </c>
      <c r="I7108" s="1">
        <v>1003225</v>
      </c>
      <c r="J7108" s="1">
        <v>42.381971</v>
      </c>
      <c r="K7108" s="1">
        <v>-83.044918999999993</v>
      </c>
      <c r="L7108" s="1"/>
      <c r="M7108" s="1" t="s">
        <v>1493</v>
      </c>
      <c r="N7108" s="1" t="s">
        <v>14185</v>
      </c>
      <c r="O7108" s="1">
        <v>2022</v>
      </c>
      <c r="P7108" s="1">
        <v>48211</v>
      </c>
      <c r="Q7108" s="1" t="s">
        <v>25077</v>
      </c>
      <c r="R7108" s="1"/>
      <c r="S7108" s="1" t="s">
        <v>24419</v>
      </c>
      <c r="T7108" s="1" t="s">
        <v>6826</v>
      </c>
      <c r="U7108" s="1"/>
      <c r="V7108" s="1" t="s">
        <v>11472</v>
      </c>
      <c r="W7108" s="1" t="s">
        <v>6826</v>
      </c>
    </row>
    <row r="7109" spans="1:23" x14ac:dyDescent="0.25">
      <c r="A7109" s="1">
        <v>1005551</v>
      </c>
      <c r="B7109" s="5" t="str">
        <f>VLOOKUP(H7109,'FIPS Basin X-walk'!$A$2:$F$3224,6,FALSE)</f>
        <v>Michigan Basin</v>
      </c>
      <c r="C7109" s="1" t="s">
        <v>14766</v>
      </c>
      <c r="D7109" s="1"/>
      <c r="E7109" s="1"/>
      <c r="F7109" s="1" t="s">
        <v>14712</v>
      </c>
      <c r="G7109" s="1" t="s">
        <v>10572</v>
      </c>
      <c r="H7109" s="1">
        <v>26163</v>
      </c>
      <c r="I7109" s="1">
        <v>1005551</v>
      </c>
      <c r="J7109" s="1">
        <v>42.371600000000001</v>
      </c>
      <c r="K7109" s="1">
        <v>-82.968599999999995</v>
      </c>
      <c r="L7109" s="1"/>
      <c r="M7109" s="1" t="s">
        <v>1493</v>
      </c>
      <c r="N7109" s="1" t="s">
        <v>14185</v>
      </c>
      <c r="O7109" s="1">
        <v>2022</v>
      </c>
      <c r="P7109" s="1">
        <v>48215</v>
      </c>
      <c r="Q7109" s="1" t="s">
        <v>14767</v>
      </c>
      <c r="R7109" s="1"/>
      <c r="S7109" s="1" t="s">
        <v>24419</v>
      </c>
      <c r="T7109" s="1" t="s">
        <v>6826</v>
      </c>
      <c r="U7109" s="1"/>
      <c r="V7109" s="1" t="s">
        <v>10816</v>
      </c>
      <c r="W7109" s="1" t="s">
        <v>6826</v>
      </c>
    </row>
    <row r="7110" spans="1:23" x14ac:dyDescent="0.25">
      <c r="A7110" s="1">
        <v>1005556</v>
      </c>
      <c r="B7110" s="5" t="str">
        <f>VLOOKUP(H7110,'FIPS Basin X-walk'!$A$2:$F$3224,6,FALSE)</f>
        <v>Michigan Basin</v>
      </c>
      <c r="C7110" s="1" t="s">
        <v>14711</v>
      </c>
      <c r="D7110" s="1"/>
      <c r="E7110" s="1"/>
      <c r="F7110" s="1" t="s">
        <v>14712</v>
      </c>
      <c r="G7110" s="1" t="s">
        <v>10572</v>
      </c>
      <c r="H7110" s="1">
        <v>26163</v>
      </c>
      <c r="I7110" s="1">
        <v>1005556</v>
      </c>
      <c r="J7110" s="1">
        <v>42.360120000000002</v>
      </c>
      <c r="K7110" s="1">
        <v>-83.069000000000003</v>
      </c>
      <c r="L7110" s="1"/>
      <c r="M7110" s="1" t="s">
        <v>1493</v>
      </c>
      <c r="N7110" s="1" t="s">
        <v>14185</v>
      </c>
      <c r="O7110" s="1">
        <v>2022</v>
      </c>
      <c r="P7110" s="1">
        <v>48202</v>
      </c>
      <c r="Q7110" s="1" t="s">
        <v>14713</v>
      </c>
      <c r="R7110" s="1"/>
      <c r="S7110" s="1" t="s">
        <v>24379</v>
      </c>
      <c r="T7110" s="1" t="s">
        <v>6826</v>
      </c>
      <c r="U7110" s="1"/>
      <c r="V7110" s="1" t="s">
        <v>14714</v>
      </c>
      <c r="W7110" s="1" t="s">
        <v>6826</v>
      </c>
    </row>
    <row r="7111" spans="1:23" x14ac:dyDescent="0.25">
      <c r="A7111" s="1">
        <v>1006281</v>
      </c>
      <c r="B7111" s="5" t="str">
        <f>VLOOKUP(H7111,'FIPS Basin X-walk'!$A$2:$F$3224,6,FALSE)</f>
        <v>Michigan Basin</v>
      </c>
      <c r="C7111" s="1" t="s">
        <v>14729</v>
      </c>
      <c r="D7111" s="1"/>
      <c r="E7111" s="1"/>
      <c r="F7111" s="1" t="s">
        <v>14712</v>
      </c>
      <c r="G7111" s="1" t="s">
        <v>10572</v>
      </c>
      <c r="H7111" s="1">
        <v>26163</v>
      </c>
      <c r="I7111" s="1">
        <v>1006281</v>
      </c>
      <c r="J7111" s="1">
        <v>42.376420000000003</v>
      </c>
      <c r="K7111" s="1">
        <v>-83.261039999999994</v>
      </c>
      <c r="L7111" s="1"/>
      <c r="M7111" s="1" t="s">
        <v>1493</v>
      </c>
      <c r="N7111" s="1" t="s">
        <v>14185</v>
      </c>
      <c r="O7111" s="1">
        <v>2022</v>
      </c>
      <c r="P7111" s="1">
        <v>48239</v>
      </c>
      <c r="Q7111" s="1" t="s">
        <v>14730</v>
      </c>
      <c r="R7111" s="1"/>
      <c r="S7111" s="1" t="s">
        <v>25054</v>
      </c>
      <c r="T7111" s="1" t="s">
        <v>6826</v>
      </c>
      <c r="U7111" s="1"/>
      <c r="V7111" s="1" t="s">
        <v>14731</v>
      </c>
      <c r="W7111" s="1" t="s">
        <v>6826</v>
      </c>
    </row>
    <row r="7112" spans="1:23" x14ac:dyDescent="0.25">
      <c r="A7112" s="1">
        <v>1006384</v>
      </c>
      <c r="B7112" s="5" t="str">
        <f>VLOOKUP(H7112,'FIPS Basin X-walk'!$A$2:$F$3224,6,FALSE)</f>
        <v>Michigan Basin</v>
      </c>
      <c r="C7112" s="1" t="s">
        <v>14775</v>
      </c>
      <c r="D7112" s="1"/>
      <c r="E7112" s="1"/>
      <c r="F7112" s="1" t="s">
        <v>14712</v>
      </c>
      <c r="G7112" s="1" t="s">
        <v>10572</v>
      </c>
      <c r="H7112" s="1">
        <v>26163</v>
      </c>
      <c r="I7112" s="1">
        <v>1006384</v>
      </c>
      <c r="J7112" s="1">
        <v>42.33811</v>
      </c>
      <c r="K7112" s="1">
        <v>-83.043819999999997</v>
      </c>
      <c r="L7112" s="1"/>
      <c r="M7112" s="1" t="s">
        <v>1493</v>
      </c>
      <c r="N7112" s="1" t="s">
        <v>14185</v>
      </c>
      <c r="O7112" s="1">
        <v>2022</v>
      </c>
      <c r="P7112" s="1">
        <v>48226</v>
      </c>
      <c r="Q7112" s="1" t="s">
        <v>14776</v>
      </c>
      <c r="R7112" s="1"/>
      <c r="S7112" s="1" t="s">
        <v>24395</v>
      </c>
      <c r="T7112" s="1" t="s">
        <v>6826</v>
      </c>
      <c r="U7112" s="1"/>
      <c r="V7112" s="1" t="s">
        <v>25708</v>
      </c>
      <c r="W7112" s="1" t="s">
        <v>6826</v>
      </c>
    </row>
    <row r="7113" spans="1:23" x14ac:dyDescent="0.25">
      <c r="A7113" s="1">
        <v>1006388</v>
      </c>
      <c r="B7113" s="5" t="str">
        <f>VLOOKUP(H7113,'FIPS Basin X-walk'!$A$2:$F$3224,6,FALSE)</f>
        <v>Michigan Basin</v>
      </c>
      <c r="C7113" s="1" t="s">
        <v>14779</v>
      </c>
      <c r="D7113" s="1"/>
      <c r="E7113" s="1"/>
      <c r="F7113" s="1" t="s">
        <v>14712</v>
      </c>
      <c r="G7113" s="1" t="s">
        <v>10572</v>
      </c>
      <c r="H7113" s="1">
        <v>26163</v>
      </c>
      <c r="I7113" s="1">
        <v>1006388</v>
      </c>
      <c r="J7113" s="1">
        <v>42.284100000000002</v>
      </c>
      <c r="K7113" s="1">
        <v>-83.152699999999996</v>
      </c>
      <c r="L7113" s="1"/>
      <c r="M7113" s="1" t="s">
        <v>1493</v>
      </c>
      <c r="N7113" s="1" t="s">
        <v>14185</v>
      </c>
      <c r="O7113" s="1">
        <v>2022</v>
      </c>
      <c r="P7113" s="1">
        <v>48217</v>
      </c>
      <c r="Q7113" s="1" t="s">
        <v>14780</v>
      </c>
      <c r="R7113" s="1"/>
      <c r="S7113" s="1" t="s">
        <v>24369</v>
      </c>
      <c r="T7113" s="1" t="s">
        <v>6826</v>
      </c>
      <c r="U7113" s="1"/>
      <c r="V7113" s="1" t="s">
        <v>7439</v>
      </c>
      <c r="W7113" s="1" t="s">
        <v>6826</v>
      </c>
    </row>
    <row r="7114" spans="1:23" x14ac:dyDescent="0.25">
      <c r="A7114" s="1">
        <v>1006503</v>
      </c>
      <c r="B7114" s="5" t="str">
        <f>VLOOKUP(H7114,'FIPS Basin X-walk'!$A$2:$F$3224,6,FALSE)</f>
        <v>Michigan Basin</v>
      </c>
      <c r="C7114" s="1" t="s">
        <v>14376</v>
      </c>
      <c r="D7114" s="1"/>
      <c r="E7114" s="1"/>
      <c r="F7114" s="1" t="s">
        <v>14744</v>
      </c>
      <c r="G7114" s="1" t="s">
        <v>10572</v>
      </c>
      <c r="H7114" s="1">
        <v>26163</v>
      </c>
      <c r="I7114" s="1">
        <v>1006503</v>
      </c>
      <c r="J7114" s="1">
        <v>42.328245000000003</v>
      </c>
      <c r="K7114" s="1">
        <v>-83.049561999999995</v>
      </c>
      <c r="L7114" s="1"/>
      <c r="M7114" s="1" t="s">
        <v>1493</v>
      </c>
      <c r="N7114" s="1" t="s">
        <v>14185</v>
      </c>
      <c r="O7114" s="1">
        <v>2022</v>
      </c>
      <c r="P7114" s="1">
        <v>48226</v>
      </c>
      <c r="Q7114" s="1" t="s">
        <v>1405</v>
      </c>
      <c r="R7114" s="1"/>
      <c r="S7114" s="1" t="s">
        <v>24359</v>
      </c>
      <c r="T7114" s="1" t="s">
        <v>6826</v>
      </c>
      <c r="U7114" s="1"/>
      <c r="V7114" s="1" t="s">
        <v>12920</v>
      </c>
      <c r="W7114" s="1" t="s">
        <v>6826</v>
      </c>
    </row>
    <row r="7115" spans="1:23" x14ac:dyDescent="0.25">
      <c r="A7115" s="1">
        <v>1007149</v>
      </c>
      <c r="B7115" s="5" t="str">
        <f>VLOOKUP(H7115,'FIPS Basin X-walk'!$A$2:$F$3224,6,FALSE)</f>
        <v>Michigan Basin</v>
      </c>
      <c r="C7115" s="1" t="s">
        <v>14752</v>
      </c>
      <c r="D7115" s="1"/>
      <c r="E7115" s="1"/>
      <c r="F7115" s="1" t="s">
        <v>14712</v>
      </c>
      <c r="G7115" s="1" t="s">
        <v>10572</v>
      </c>
      <c r="H7115" s="1">
        <v>26163</v>
      </c>
      <c r="I7115" s="1">
        <v>1007149</v>
      </c>
      <c r="J7115" s="1">
        <v>42.2834</v>
      </c>
      <c r="K7115" s="1">
        <v>-83.125749999999996</v>
      </c>
      <c r="L7115" s="1"/>
      <c r="M7115" s="1" t="s">
        <v>1493</v>
      </c>
      <c r="N7115" s="1" t="s">
        <v>14185</v>
      </c>
      <c r="O7115" s="1">
        <v>2022</v>
      </c>
      <c r="P7115" s="1">
        <v>48209</v>
      </c>
      <c r="Q7115" s="1" t="s">
        <v>14753</v>
      </c>
      <c r="R7115" s="1"/>
      <c r="S7115" s="1" t="s">
        <v>24661</v>
      </c>
      <c r="T7115" s="1" t="s">
        <v>6826</v>
      </c>
      <c r="U7115" s="1"/>
      <c r="V7115" s="1" t="s">
        <v>14754</v>
      </c>
      <c r="W7115" s="1" t="s">
        <v>6826</v>
      </c>
    </row>
    <row r="7116" spans="1:23" x14ac:dyDescent="0.25">
      <c r="A7116" s="1">
        <v>1010625</v>
      </c>
      <c r="B7116" s="5" t="str">
        <f>VLOOKUP(H7116,'FIPS Basin X-walk'!$A$2:$F$3224,6,FALSE)</f>
        <v>Michigan Basin</v>
      </c>
      <c r="C7116" s="1" t="s">
        <v>14777</v>
      </c>
      <c r="D7116" s="1"/>
      <c r="E7116" s="1"/>
      <c r="F7116" s="1" t="s">
        <v>14744</v>
      </c>
      <c r="G7116" s="1" t="s">
        <v>10572</v>
      </c>
      <c r="H7116" s="1">
        <v>26163</v>
      </c>
      <c r="I7116" s="1">
        <v>1010625</v>
      </c>
      <c r="J7116" s="1">
        <v>42.28689</v>
      </c>
      <c r="K7116" s="1">
        <v>-83.156419999999997</v>
      </c>
      <c r="L7116" s="1"/>
      <c r="M7116" s="1" t="s">
        <v>1493</v>
      </c>
      <c r="N7116" s="1" t="s">
        <v>14185</v>
      </c>
      <c r="O7116" s="1">
        <v>2022</v>
      </c>
      <c r="P7116" s="1">
        <v>48217</v>
      </c>
      <c r="Q7116" s="1" t="s">
        <v>14778</v>
      </c>
      <c r="R7116" s="1"/>
      <c r="S7116" s="1" t="s">
        <v>24387</v>
      </c>
      <c r="T7116" s="1" t="s">
        <v>6826</v>
      </c>
      <c r="U7116" s="1"/>
      <c r="V7116" s="1" t="s">
        <v>8088</v>
      </c>
      <c r="W7116" s="1" t="s">
        <v>6826</v>
      </c>
    </row>
    <row r="7117" spans="1:23" x14ac:dyDescent="0.25">
      <c r="A7117" s="1">
        <v>1013694</v>
      </c>
      <c r="B7117" s="5" t="str">
        <f>VLOOKUP(H7117,'FIPS Basin X-walk'!$A$2:$F$3224,6,FALSE)</f>
        <v>Michigan Basin</v>
      </c>
      <c r="C7117" s="1" t="s">
        <v>14748</v>
      </c>
      <c r="D7117" s="1"/>
      <c r="E7117" s="1"/>
      <c r="F7117" s="1" t="s">
        <v>14744</v>
      </c>
      <c r="G7117" s="1" t="s">
        <v>10572</v>
      </c>
      <c r="H7117" s="1">
        <v>26163</v>
      </c>
      <c r="I7117" s="1">
        <v>1013694</v>
      </c>
      <c r="J7117" s="1">
        <v>42.381100000000004</v>
      </c>
      <c r="K7117" s="1">
        <v>-82.979820000000004</v>
      </c>
      <c r="L7117" s="1"/>
      <c r="M7117" s="1" t="s">
        <v>1493</v>
      </c>
      <c r="N7117" s="1" t="s">
        <v>14185</v>
      </c>
      <c r="O7117" s="1">
        <v>2022</v>
      </c>
      <c r="P7117" s="1">
        <v>48214</v>
      </c>
      <c r="Q7117" s="1" t="s">
        <v>14749</v>
      </c>
      <c r="R7117" s="1"/>
      <c r="S7117" s="1" t="s">
        <v>24419</v>
      </c>
      <c r="T7117" s="1" t="s">
        <v>6826</v>
      </c>
      <c r="U7117" s="1"/>
      <c r="V7117" s="1" t="s">
        <v>10816</v>
      </c>
      <c r="W7117" s="1" t="s">
        <v>6826</v>
      </c>
    </row>
    <row r="7118" spans="1:23" x14ac:dyDescent="0.25">
      <c r="A7118" s="1">
        <v>1010623</v>
      </c>
      <c r="B7118" s="5" t="str">
        <f>VLOOKUP(H7118,'FIPS Basin X-walk'!$A$2:$F$3224,6,FALSE)</f>
        <v>Appalachian Basin</v>
      </c>
      <c r="C7118" s="1" t="s">
        <v>18303</v>
      </c>
      <c r="D7118" s="1"/>
      <c r="E7118" s="1"/>
      <c r="F7118" s="1" t="s">
        <v>18304</v>
      </c>
      <c r="G7118" s="1" t="s">
        <v>10572</v>
      </c>
      <c r="H7118" s="1">
        <v>39169</v>
      </c>
      <c r="I7118" s="1">
        <v>1010623</v>
      </c>
      <c r="J7118" s="1">
        <v>40.94229</v>
      </c>
      <c r="K7118" s="1">
        <v>-81.681920000000005</v>
      </c>
      <c r="L7118" s="1"/>
      <c r="M7118" s="1" t="s">
        <v>1542</v>
      </c>
      <c r="N7118" s="1" t="s">
        <v>17708</v>
      </c>
      <c r="O7118" s="1">
        <v>2022</v>
      </c>
      <c r="P7118" s="1">
        <v>44230</v>
      </c>
      <c r="Q7118" s="1" t="s">
        <v>1291</v>
      </c>
      <c r="R7118" s="1"/>
      <c r="S7118" s="1" t="s">
        <v>24359</v>
      </c>
      <c r="T7118" s="1" t="s">
        <v>6826</v>
      </c>
      <c r="U7118" s="1"/>
      <c r="V7118" s="1" t="s">
        <v>13845</v>
      </c>
      <c r="W7118" s="1" t="s">
        <v>6826</v>
      </c>
    </row>
    <row r="7119" spans="1:23" x14ac:dyDescent="0.25">
      <c r="A7119" s="1">
        <v>1005274</v>
      </c>
      <c r="B7119" s="5" t="str">
        <f>VLOOKUP(H7119,'FIPS Basin X-walk'!$A$2:$F$3224,6,FALSE)</f>
        <v>Atlantic Coast Basin</v>
      </c>
      <c r="C7119" s="1" t="s">
        <v>17544</v>
      </c>
      <c r="D7119" s="1"/>
      <c r="E7119" s="1"/>
      <c r="F7119" s="1" t="s">
        <v>17545</v>
      </c>
      <c r="G7119" s="1" t="s">
        <v>10572</v>
      </c>
      <c r="H7119" s="1">
        <v>37191</v>
      </c>
      <c r="I7119" s="1">
        <v>1005274</v>
      </c>
      <c r="J7119" s="1">
        <v>35.288649999999997</v>
      </c>
      <c r="K7119" s="1">
        <v>-78.071430000000007</v>
      </c>
      <c r="L7119" s="1"/>
      <c r="M7119" s="1" t="s">
        <v>1530</v>
      </c>
      <c r="N7119" s="1" t="s">
        <v>17213</v>
      </c>
      <c r="O7119" s="1">
        <v>2022</v>
      </c>
      <c r="P7119" s="1">
        <v>28333</v>
      </c>
      <c r="Q7119" s="1" t="s">
        <v>17546</v>
      </c>
      <c r="R7119" s="1"/>
      <c r="S7119" s="1" t="s">
        <v>24358</v>
      </c>
      <c r="T7119" s="1" t="s">
        <v>6826</v>
      </c>
      <c r="U7119" s="1"/>
      <c r="V7119" s="1" t="s">
        <v>25483</v>
      </c>
      <c r="W7119" s="1" t="s">
        <v>6826</v>
      </c>
    </row>
    <row r="7120" spans="1:23" x14ac:dyDescent="0.25">
      <c r="A7120" s="1">
        <v>1001834</v>
      </c>
      <c r="B7120" s="5" t="str">
        <f>VLOOKUP(H7120,'FIPS Basin X-walk'!$A$2:$F$3224,6,FALSE)</f>
        <v>Michigan Basin</v>
      </c>
      <c r="C7120" s="1" t="s">
        <v>14755</v>
      </c>
      <c r="D7120" s="1"/>
      <c r="E7120" s="1"/>
      <c r="F7120" s="1" t="s">
        <v>14756</v>
      </c>
      <c r="G7120" s="1" t="s">
        <v>10572</v>
      </c>
      <c r="H7120" s="1">
        <v>26163</v>
      </c>
      <c r="I7120" s="1">
        <v>1001834</v>
      </c>
      <c r="J7120" s="1">
        <v>42.258099999999999</v>
      </c>
      <c r="K7120" s="1">
        <v>-83.138589999999994</v>
      </c>
      <c r="L7120" s="1"/>
      <c r="M7120" s="1" t="s">
        <v>1493</v>
      </c>
      <c r="N7120" s="1" t="s">
        <v>14185</v>
      </c>
      <c r="O7120" s="1">
        <v>2022</v>
      </c>
      <c r="P7120" s="1">
        <v>48229</v>
      </c>
      <c r="Q7120" s="1" t="s">
        <v>14757</v>
      </c>
      <c r="R7120" s="1"/>
      <c r="S7120" s="1" t="s">
        <v>24372</v>
      </c>
      <c r="T7120" s="1" t="s">
        <v>6826</v>
      </c>
      <c r="U7120" s="1"/>
      <c r="V7120" s="1" t="s">
        <v>7025</v>
      </c>
      <c r="W7120" s="1" t="s">
        <v>6826</v>
      </c>
    </row>
    <row r="7121" spans="1:23" x14ac:dyDescent="0.25">
      <c r="A7121" s="1">
        <v>1007061</v>
      </c>
      <c r="B7121" s="5" t="str">
        <f>VLOOKUP(H7121,'FIPS Basin X-walk'!$A$2:$F$3224,6,FALSE)</f>
        <v>Illinois Basin</v>
      </c>
      <c r="C7121" s="1"/>
      <c r="D7121" s="1"/>
      <c r="E7121" s="1"/>
      <c r="F7121" s="1" t="s">
        <v>7023</v>
      </c>
      <c r="G7121" s="1" t="s">
        <v>10572</v>
      </c>
      <c r="H7121" s="1">
        <v>17191</v>
      </c>
      <c r="I7121" s="1">
        <v>1007061</v>
      </c>
      <c r="J7121" s="1">
        <v>38.362563999999999</v>
      </c>
      <c r="K7121" s="1">
        <v>-88.366789999999995</v>
      </c>
      <c r="L7121" s="1"/>
      <c r="M7121" s="1" t="s">
        <v>1488</v>
      </c>
      <c r="N7121" s="1" t="s">
        <v>10805</v>
      </c>
      <c r="O7121" s="1">
        <v>2022</v>
      </c>
      <c r="P7121" s="1">
        <v>62837</v>
      </c>
      <c r="Q7121" s="1" t="s">
        <v>11378</v>
      </c>
      <c r="R7121" s="1"/>
      <c r="S7121" s="1" t="s">
        <v>24358</v>
      </c>
      <c r="T7121" s="1" t="s">
        <v>6826</v>
      </c>
      <c r="U7121" s="1"/>
      <c r="V7121" s="1" t="s">
        <v>6952</v>
      </c>
      <c r="W7121" s="1" t="s">
        <v>6826</v>
      </c>
    </row>
    <row r="7122" spans="1:23" x14ac:dyDescent="0.25">
      <c r="A7122" s="1">
        <v>1001722</v>
      </c>
      <c r="B7122" s="5" t="str">
        <f>VLOOKUP(H7122,'FIPS Basin X-walk'!$A$2:$F$3224,6,FALSE)</f>
        <v>Michigan Basin</v>
      </c>
      <c r="C7122" s="1" t="s">
        <v>14726</v>
      </c>
      <c r="D7122" s="1"/>
      <c r="E7122" s="1"/>
      <c r="F7122" s="1" t="s">
        <v>14727</v>
      </c>
      <c r="G7122" s="1" t="s">
        <v>10572</v>
      </c>
      <c r="H7122" s="1">
        <v>26163</v>
      </c>
      <c r="I7122" s="1">
        <v>1001722</v>
      </c>
      <c r="J7122" s="1">
        <v>42.102469999999997</v>
      </c>
      <c r="K7122" s="1">
        <v>-83.243560000000002</v>
      </c>
      <c r="L7122" s="1"/>
      <c r="M7122" s="1" t="s">
        <v>1493</v>
      </c>
      <c r="N7122" s="1" t="s">
        <v>14185</v>
      </c>
      <c r="O7122" s="1">
        <v>2022</v>
      </c>
      <c r="P7122" s="1">
        <v>48134</v>
      </c>
      <c r="Q7122" s="1" t="s">
        <v>14728</v>
      </c>
      <c r="R7122" s="1"/>
      <c r="S7122" s="1" t="s">
        <v>24419</v>
      </c>
      <c r="T7122" s="1" t="s">
        <v>6826</v>
      </c>
      <c r="U7122" s="1"/>
      <c r="V7122" s="1" t="s">
        <v>10849</v>
      </c>
      <c r="W7122" s="1" t="s">
        <v>6826</v>
      </c>
    </row>
    <row r="7123" spans="1:23" x14ac:dyDescent="0.25">
      <c r="A7123" s="1">
        <v>1004031</v>
      </c>
      <c r="B7123" s="5" t="str">
        <f>VLOOKUP(H7123,'FIPS Basin X-walk'!$A$2:$F$3224,6,FALSE)</f>
        <v>Appalachian Basin</v>
      </c>
      <c r="C7123" s="1" t="s">
        <v>22973</v>
      </c>
      <c r="D7123" s="1"/>
      <c r="E7123" s="1"/>
      <c r="F7123" s="1" t="s">
        <v>11606</v>
      </c>
      <c r="G7123" s="1" t="s">
        <v>10572</v>
      </c>
      <c r="H7123" s="1">
        <v>54099</v>
      </c>
      <c r="I7123" s="1">
        <v>1004031</v>
      </c>
      <c r="J7123" s="1">
        <v>38.372270999999998</v>
      </c>
      <c r="K7123" s="1">
        <v>-82.552751999999998</v>
      </c>
      <c r="L7123" s="1"/>
      <c r="M7123" s="1" t="s">
        <v>1521</v>
      </c>
      <c r="N7123" s="1" t="s">
        <v>22744</v>
      </c>
      <c r="O7123" s="1">
        <v>2022</v>
      </c>
      <c r="P7123" s="1">
        <v>25704</v>
      </c>
      <c r="Q7123" s="1" t="s">
        <v>611</v>
      </c>
      <c r="R7123" s="1"/>
      <c r="S7123" s="1" t="s">
        <v>24435</v>
      </c>
      <c r="T7123" s="1" t="s">
        <v>6826</v>
      </c>
      <c r="U7123" s="1"/>
      <c r="V7123" s="1" t="s">
        <v>12735</v>
      </c>
      <c r="W7123" s="1" t="s">
        <v>6826</v>
      </c>
    </row>
    <row r="7124" spans="1:23" x14ac:dyDescent="0.25">
      <c r="A7124" s="1">
        <v>1001807</v>
      </c>
      <c r="B7124" s="5" t="str">
        <f>VLOOKUP(H7124,'FIPS Basin X-walk'!$A$2:$F$3224,6,FALSE)</f>
        <v>S.GA Sedimentary Prov</v>
      </c>
      <c r="C7124" s="1" t="s">
        <v>10570</v>
      </c>
      <c r="D7124" s="1"/>
      <c r="E7124" s="1"/>
      <c r="F7124" s="1" t="s">
        <v>10571</v>
      </c>
      <c r="G7124" s="1" t="s">
        <v>10572</v>
      </c>
      <c r="H7124" s="1">
        <v>13305</v>
      </c>
      <c r="I7124" s="1">
        <v>1001807</v>
      </c>
      <c r="J7124" s="1">
        <v>31.658200000000001</v>
      </c>
      <c r="K7124" s="1">
        <v>-81.840699999999998</v>
      </c>
      <c r="L7124" s="1"/>
      <c r="M7124" s="1" t="s">
        <v>1546</v>
      </c>
      <c r="N7124" s="1" t="s">
        <v>10124</v>
      </c>
      <c r="O7124" s="1">
        <v>2022</v>
      </c>
      <c r="P7124" s="1">
        <v>31545</v>
      </c>
      <c r="Q7124" s="1" t="s">
        <v>24768</v>
      </c>
      <c r="R7124" s="1"/>
      <c r="S7124" s="1" t="s">
        <v>24436</v>
      </c>
      <c r="T7124" s="1" t="s">
        <v>6826</v>
      </c>
      <c r="U7124" s="1"/>
      <c r="V7124" s="1" t="s">
        <v>9904</v>
      </c>
      <c r="W7124" s="1" t="s">
        <v>6828</v>
      </c>
    </row>
    <row r="7125" spans="1:23" x14ac:dyDescent="0.25">
      <c r="A7125" s="1">
        <v>1004356</v>
      </c>
      <c r="B7125" s="5" t="str">
        <f>VLOOKUP(H7125,'FIPS Basin X-walk'!$A$2:$F$3224,6,FALSE)</f>
        <v>Appalachian Basin</v>
      </c>
      <c r="C7125" s="1" t="s">
        <v>22971</v>
      </c>
      <c r="D7125" s="1"/>
      <c r="E7125" s="1"/>
      <c r="F7125" s="1" t="s">
        <v>22972</v>
      </c>
      <c r="G7125" s="1" t="s">
        <v>10572</v>
      </c>
      <c r="H7125" s="1">
        <v>54099</v>
      </c>
      <c r="I7125" s="1">
        <v>1004356</v>
      </c>
      <c r="J7125" s="1">
        <v>38.343046000000001</v>
      </c>
      <c r="K7125" s="1">
        <v>-82.551046999999997</v>
      </c>
      <c r="L7125" s="1"/>
      <c r="M7125" s="1" t="s">
        <v>1521</v>
      </c>
      <c r="N7125" s="1" t="s">
        <v>22744</v>
      </c>
      <c r="O7125" s="1">
        <v>2022</v>
      </c>
      <c r="P7125" s="1">
        <v>25530</v>
      </c>
      <c r="Q7125" s="1" t="s">
        <v>497</v>
      </c>
      <c r="R7125" s="1"/>
      <c r="S7125" s="1" t="s">
        <v>24435</v>
      </c>
      <c r="T7125" s="1" t="s">
        <v>6826</v>
      </c>
      <c r="U7125" s="1"/>
      <c r="V7125" s="1" t="s">
        <v>12735</v>
      </c>
      <c r="W7125" s="1" t="s">
        <v>6826</v>
      </c>
    </row>
    <row r="7126" spans="1:23" x14ac:dyDescent="0.25">
      <c r="A7126" s="1">
        <v>1006214</v>
      </c>
      <c r="B7126" s="5" t="str">
        <f>VLOOKUP(H7126,'FIPS Basin X-walk'!$A$2:$F$3224,6,FALSE)</f>
        <v>Appalachian Basin</v>
      </c>
      <c r="C7126" s="1" t="s">
        <v>22964</v>
      </c>
      <c r="D7126" s="1"/>
      <c r="E7126" s="1"/>
      <c r="F7126" s="1" t="s">
        <v>22965</v>
      </c>
      <c r="G7126" s="1" t="s">
        <v>10572</v>
      </c>
      <c r="H7126" s="1">
        <v>54099</v>
      </c>
      <c r="I7126" s="1">
        <v>1006214</v>
      </c>
      <c r="J7126" s="1">
        <v>38.358133000000002</v>
      </c>
      <c r="K7126" s="1">
        <v>-82.593915999999993</v>
      </c>
      <c r="L7126" s="1"/>
      <c r="M7126" s="1" t="s">
        <v>1521</v>
      </c>
      <c r="N7126" s="1" t="s">
        <v>22744</v>
      </c>
      <c r="O7126" s="1">
        <v>2022</v>
      </c>
      <c r="P7126" s="1">
        <v>25530</v>
      </c>
      <c r="Q7126" s="1" t="s">
        <v>22966</v>
      </c>
      <c r="R7126" s="1"/>
      <c r="S7126" s="1" t="s">
        <v>24414</v>
      </c>
      <c r="T7126" s="1" t="s">
        <v>6826</v>
      </c>
      <c r="U7126" s="1"/>
      <c r="V7126" s="1" t="s">
        <v>20989</v>
      </c>
      <c r="W7126" s="1" t="s">
        <v>6826</v>
      </c>
    </row>
    <row r="7127" spans="1:23" x14ac:dyDescent="0.25">
      <c r="A7127" s="1">
        <v>1005953</v>
      </c>
      <c r="B7127" s="5" t="str">
        <f>VLOOKUP(H7127,'FIPS Basin X-walk'!$A$2:$F$3224,6,FALSE)</f>
        <v>Iowa Shelf</v>
      </c>
      <c r="C7127" s="1" t="s">
        <v>12343</v>
      </c>
      <c r="D7127" s="1"/>
      <c r="E7127" s="1"/>
      <c r="F7127" s="1" t="s">
        <v>12344</v>
      </c>
      <c r="G7127" s="1" t="s">
        <v>10572</v>
      </c>
      <c r="H7127" s="1">
        <v>19185</v>
      </c>
      <c r="I7127" s="1">
        <v>1005953</v>
      </c>
      <c r="J7127" s="1">
        <v>40.630043999999998</v>
      </c>
      <c r="K7127" s="1">
        <v>-93.540108000000004</v>
      </c>
      <c r="L7127" s="1"/>
      <c r="M7127" s="1" t="s">
        <v>1500</v>
      </c>
      <c r="N7127" s="1" t="s">
        <v>11970</v>
      </c>
      <c r="O7127" s="1">
        <v>2022</v>
      </c>
      <c r="P7127" s="1">
        <v>50147</v>
      </c>
      <c r="Q7127" s="1" t="s">
        <v>167</v>
      </c>
      <c r="R7127" s="1"/>
      <c r="S7127" s="1" t="s">
        <v>24435</v>
      </c>
      <c r="T7127" s="1" t="s">
        <v>7005</v>
      </c>
      <c r="U7127" s="1"/>
      <c r="V7127" s="1" t="s">
        <v>12735</v>
      </c>
      <c r="W7127" s="1" t="s">
        <v>6826</v>
      </c>
    </row>
    <row r="7128" spans="1:23" x14ac:dyDescent="0.25">
      <c r="A7128" s="1">
        <v>1003263</v>
      </c>
      <c r="B7128" s="5" t="str">
        <f>VLOOKUP(H7128,'FIPS Basin X-walk'!$A$2:$F$3224,6,FALSE)</f>
        <v>Appalachian Basin</v>
      </c>
      <c r="C7128" s="1" t="s">
        <v>18306</v>
      </c>
      <c r="D7128" s="1"/>
      <c r="E7128" s="1"/>
      <c r="F7128" s="1" t="s">
        <v>18307</v>
      </c>
      <c r="G7128" s="1" t="s">
        <v>10572</v>
      </c>
      <c r="H7128" s="1">
        <v>39169</v>
      </c>
      <c r="I7128" s="1">
        <v>1003263</v>
      </c>
      <c r="J7128" s="1">
        <v>40.851199999999999</v>
      </c>
      <c r="K7128" s="1">
        <v>-81.765900000000002</v>
      </c>
      <c r="L7128" s="1"/>
      <c r="M7128" s="1" t="s">
        <v>1542</v>
      </c>
      <c r="N7128" s="1" t="s">
        <v>17708</v>
      </c>
      <c r="O7128" s="1">
        <v>2022</v>
      </c>
      <c r="P7128" s="1">
        <v>44667</v>
      </c>
      <c r="Q7128" s="1" t="s">
        <v>18308</v>
      </c>
      <c r="R7128" s="1"/>
      <c r="S7128" s="1" t="s">
        <v>24355</v>
      </c>
      <c r="T7128" s="1" t="s">
        <v>6826</v>
      </c>
      <c r="U7128" s="1"/>
      <c r="V7128" s="1" t="s">
        <v>25084</v>
      </c>
      <c r="W7128" s="1" t="s">
        <v>6826</v>
      </c>
    </row>
    <row r="7129" spans="1:23" x14ac:dyDescent="0.25">
      <c r="A7129" s="1">
        <v>1005840</v>
      </c>
      <c r="B7129" s="5" t="str">
        <f>VLOOKUP(H7129,'FIPS Basin X-walk'!$A$2:$F$3224,6,FALSE)</f>
        <v>Cincinnati Arch</v>
      </c>
      <c r="C7129" s="1" t="s">
        <v>11953</v>
      </c>
      <c r="D7129" s="1"/>
      <c r="E7129" s="1"/>
      <c r="F7129" s="1" t="s">
        <v>8109</v>
      </c>
      <c r="G7129" s="1" t="s">
        <v>10572</v>
      </c>
      <c r="H7129" s="1">
        <v>18177</v>
      </c>
      <c r="I7129" s="1">
        <v>1005840</v>
      </c>
      <c r="J7129" s="1">
        <v>39.843539999999997</v>
      </c>
      <c r="K7129" s="1">
        <v>-84.871578</v>
      </c>
      <c r="L7129" s="1"/>
      <c r="M7129" s="1" t="s">
        <v>1499</v>
      </c>
      <c r="N7129" s="1" t="s">
        <v>11457</v>
      </c>
      <c r="O7129" s="1">
        <v>2022</v>
      </c>
      <c r="P7129" s="1">
        <v>47374</v>
      </c>
      <c r="Q7129" s="1" t="s">
        <v>11954</v>
      </c>
      <c r="R7129" s="1"/>
      <c r="S7129" s="1" t="s">
        <v>24358</v>
      </c>
      <c r="T7129" s="1" t="s">
        <v>6826</v>
      </c>
      <c r="U7129" s="1"/>
      <c r="V7129" s="1" t="s">
        <v>11955</v>
      </c>
      <c r="W7129" s="1" t="s">
        <v>6826</v>
      </c>
    </row>
    <row r="7130" spans="1:23" x14ac:dyDescent="0.25">
      <c r="A7130" s="1">
        <v>1002203</v>
      </c>
      <c r="B7130" s="5" t="str">
        <f>VLOOKUP(H7130,'FIPS Basin X-walk'!$A$2:$F$3224,6,FALSE)</f>
        <v>Appalachian Basin</v>
      </c>
      <c r="C7130" s="1" t="s">
        <v>18309</v>
      </c>
      <c r="D7130" s="1"/>
      <c r="E7130" s="1"/>
      <c r="F7130" s="1" t="s">
        <v>18310</v>
      </c>
      <c r="G7130" s="1" t="s">
        <v>10572</v>
      </c>
      <c r="H7130" s="1">
        <v>39169</v>
      </c>
      <c r="I7130" s="1">
        <v>1002203</v>
      </c>
      <c r="J7130" s="1">
        <v>40.976821000000001</v>
      </c>
      <c r="K7130" s="1">
        <v>-81.775436999999997</v>
      </c>
      <c r="L7130" s="1"/>
      <c r="M7130" s="1" t="s">
        <v>1542</v>
      </c>
      <c r="N7130" s="1" t="s">
        <v>17708</v>
      </c>
      <c r="O7130" s="1">
        <v>2022</v>
      </c>
      <c r="P7130" s="1">
        <v>44270</v>
      </c>
      <c r="Q7130" s="1" t="s">
        <v>24867</v>
      </c>
      <c r="R7130" s="1" t="s">
        <v>24738</v>
      </c>
      <c r="S7130" s="1" t="s">
        <v>24453</v>
      </c>
      <c r="T7130" s="1" t="s">
        <v>6826</v>
      </c>
      <c r="U7130" s="1"/>
      <c r="V7130" s="1" t="s">
        <v>24739</v>
      </c>
      <c r="W7130" s="1" t="s">
        <v>6828</v>
      </c>
    </row>
    <row r="7131" spans="1:23" x14ac:dyDescent="0.25">
      <c r="A7131" s="1">
        <v>1006263</v>
      </c>
      <c r="B7131" s="5" t="str">
        <f>VLOOKUP(H7131,'FIPS Basin X-walk'!$A$2:$F$3224,6,FALSE)</f>
        <v>Michigan Basin</v>
      </c>
      <c r="C7131" s="1" t="s">
        <v>14732</v>
      </c>
      <c r="D7131" s="1"/>
      <c r="E7131" s="1"/>
      <c r="F7131" s="1" t="s">
        <v>14733</v>
      </c>
      <c r="G7131" s="1" t="s">
        <v>10572</v>
      </c>
      <c r="H7131" s="1">
        <v>26163</v>
      </c>
      <c r="I7131" s="1">
        <v>1006263</v>
      </c>
      <c r="J7131" s="1">
        <v>42.2774</v>
      </c>
      <c r="K7131" s="1">
        <v>-83.128</v>
      </c>
      <c r="L7131" s="1"/>
      <c r="M7131" s="1" t="s">
        <v>1493</v>
      </c>
      <c r="N7131" s="1" t="s">
        <v>14185</v>
      </c>
      <c r="O7131" s="1">
        <v>2022</v>
      </c>
      <c r="P7131" s="1">
        <v>48218</v>
      </c>
      <c r="Q7131" s="1" t="s">
        <v>14734</v>
      </c>
      <c r="R7131" s="1"/>
      <c r="S7131" s="1" t="s">
        <v>24397</v>
      </c>
      <c r="T7131" s="1" t="s">
        <v>6826</v>
      </c>
      <c r="U7131" s="1"/>
      <c r="V7131" s="1" t="s">
        <v>7261</v>
      </c>
      <c r="W7131" s="1" t="s">
        <v>6826</v>
      </c>
    </row>
    <row r="7132" spans="1:23" x14ac:dyDescent="0.25">
      <c r="A7132" s="1">
        <v>1007392</v>
      </c>
      <c r="B7132" s="5" t="str">
        <f>VLOOKUP(H7132,'FIPS Basin X-walk'!$A$2:$F$3224,6,FALSE)</f>
        <v>Michigan Basin</v>
      </c>
      <c r="C7132" s="1" t="s">
        <v>14750</v>
      </c>
      <c r="D7132" s="1"/>
      <c r="E7132" s="1" t="s">
        <v>6828</v>
      </c>
      <c r="F7132" s="1" t="s">
        <v>14733</v>
      </c>
      <c r="G7132" s="1" t="s">
        <v>10572</v>
      </c>
      <c r="H7132" s="1">
        <v>26163</v>
      </c>
      <c r="I7132" s="1">
        <v>1007392</v>
      </c>
      <c r="J7132" s="1">
        <v>42.282406999999999</v>
      </c>
      <c r="K7132" s="1">
        <v>-83.106752</v>
      </c>
      <c r="L7132" s="1"/>
      <c r="M7132" s="1" t="s">
        <v>1493</v>
      </c>
      <c r="N7132" s="1" t="s">
        <v>14185</v>
      </c>
      <c r="O7132" s="1">
        <v>2022</v>
      </c>
      <c r="P7132" s="1">
        <v>48218</v>
      </c>
      <c r="Q7132" s="1" t="s">
        <v>14751</v>
      </c>
      <c r="R7132" s="1"/>
      <c r="S7132" s="1" t="s">
        <v>24423</v>
      </c>
      <c r="T7132" s="1" t="s">
        <v>6826</v>
      </c>
      <c r="U7132" s="1"/>
      <c r="V7132" s="1" t="s">
        <v>12920</v>
      </c>
      <c r="W7132" s="1" t="s">
        <v>6826</v>
      </c>
    </row>
    <row r="7133" spans="1:23" x14ac:dyDescent="0.25">
      <c r="A7133" s="1">
        <v>1003601</v>
      </c>
      <c r="B7133" s="5" t="str">
        <f>VLOOKUP(H7133,'FIPS Basin X-walk'!$A$2:$F$3224,6,FALSE)</f>
        <v>Michigan Basin</v>
      </c>
      <c r="C7133" s="1" t="s">
        <v>14758</v>
      </c>
      <c r="D7133" s="1"/>
      <c r="E7133" s="1"/>
      <c r="F7133" s="1" t="s">
        <v>14759</v>
      </c>
      <c r="G7133" s="1" t="s">
        <v>10572</v>
      </c>
      <c r="H7133" s="1">
        <v>26163</v>
      </c>
      <c r="I7133" s="1">
        <v>1003601</v>
      </c>
      <c r="J7133" s="1">
        <v>42.156323</v>
      </c>
      <c r="K7133" s="1">
        <v>-83.212121999999994</v>
      </c>
      <c r="L7133" s="1"/>
      <c r="M7133" s="1" t="s">
        <v>1493</v>
      </c>
      <c r="N7133" s="1" t="s">
        <v>14185</v>
      </c>
      <c r="O7133" s="1">
        <v>2022</v>
      </c>
      <c r="P7133" s="1">
        <v>48192</v>
      </c>
      <c r="Q7133" s="1" t="s">
        <v>14760</v>
      </c>
      <c r="R7133" s="1"/>
      <c r="S7133" s="1" t="s">
        <v>24358</v>
      </c>
      <c r="T7133" s="1" t="s">
        <v>6826</v>
      </c>
      <c r="U7133" s="1"/>
      <c r="V7133" s="1" t="s">
        <v>25140</v>
      </c>
      <c r="W7133" s="1" t="s">
        <v>6826</v>
      </c>
    </row>
    <row r="7134" spans="1:23" x14ac:dyDescent="0.25">
      <c r="A7134" s="1">
        <v>1005892</v>
      </c>
      <c r="B7134" s="5" t="str">
        <f>VLOOKUP(H7134,'FIPS Basin X-walk'!$A$2:$F$3224,6,FALSE)</f>
        <v>S.GA Sedimentary Prov</v>
      </c>
      <c r="C7134" s="1" t="s">
        <v>10573</v>
      </c>
      <c r="D7134" s="1"/>
      <c r="E7134" s="1"/>
      <c r="F7134" s="1" t="s">
        <v>2179</v>
      </c>
      <c r="G7134" s="1" t="s">
        <v>10572</v>
      </c>
      <c r="H7134" s="1">
        <v>13305</v>
      </c>
      <c r="I7134" s="1">
        <v>1005892</v>
      </c>
      <c r="J7134" s="1">
        <v>31.4847</v>
      </c>
      <c r="K7134" s="1">
        <v>-81.989800000000002</v>
      </c>
      <c r="L7134" s="1"/>
      <c r="M7134" s="1" t="s">
        <v>1546</v>
      </c>
      <c r="N7134" s="1" t="s">
        <v>10124</v>
      </c>
      <c r="O7134" s="1">
        <v>2022</v>
      </c>
      <c r="P7134" s="1">
        <v>31560</v>
      </c>
      <c r="Q7134" s="1" t="s">
        <v>10574</v>
      </c>
      <c r="R7134" s="1"/>
      <c r="S7134" s="1" t="s">
        <v>24358</v>
      </c>
      <c r="T7134" s="1" t="s">
        <v>6826</v>
      </c>
      <c r="U7134" s="1"/>
      <c r="V7134" s="1" t="s">
        <v>6952</v>
      </c>
      <c r="W7134" s="1" t="s">
        <v>6826</v>
      </c>
    </row>
    <row r="7135" spans="1:23" x14ac:dyDescent="0.25">
      <c r="A7135" s="1">
        <v>1007521</v>
      </c>
      <c r="B7135" s="5" t="str">
        <f>VLOOKUP(H7135,'FIPS Basin X-walk'!$A$2:$F$3224,6,FALSE)</f>
        <v>Michigan Basin</v>
      </c>
      <c r="C7135" s="1" t="s">
        <v>14764</v>
      </c>
      <c r="D7135" s="1"/>
      <c r="E7135" s="1"/>
      <c r="F7135" s="1" t="s">
        <v>14736</v>
      </c>
      <c r="G7135" s="1" t="s">
        <v>10572</v>
      </c>
      <c r="H7135" s="1">
        <v>26163</v>
      </c>
      <c r="I7135" s="1">
        <v>1007521</v>
      </c>
      <c r="J7135" s="1">
        <v>42.093000000000004</v>
      </c>
      <c r="K7135" s="1">
        <v>-83.427999999999997</v>
      </c>
      <c r="L7135" s="1"/>
      <c r="M7135" s="1" t="s">
        <v>1493</v>
      </c>
      <c r="N7135" s="1" t="s">
        <v>14185</v>
      </c>
      <c r="O7135" s="1">
        <v>2022</v>
      </c>
      <c r="P7135" s="1">
        <v>48164</v>
      </c>
      <c r="Q7135" s="1" t="s">
        <v>14765</v>
      </c>
      <c r="R7135" s="1"/>
      <c r="S7135" s="1" t="s">
        <v>24358</v>
      </c>
      <c r="T7135" s="1" t="s">
        <v>6826</v>
      </c>
      <c r="U7135" s="1"/>
      <c r="V7135" s="1" t="s">
        <v>6952</v>
      </c>
      <c r="W7135" s="1" t="s">
        <v>6826</v>
      </c>
    </row>
    <row r="7136" spans="1:23" x14ac:dyDescent="0.25">
      <c r="A7136" s="1">
        <v>1007932</v>
      </c>
      <c r="B7136" s="5" t="str">
        <f>VLOOKUP(H7136,'FIPS Basin X-walk'!$A$2:$F$3224,6,FALSE)</f>
        <v>Michigan Basin</v>
      </c>
      <c r="C7136" s="1" t="s">
        <v>14735</v>
      </c>
      <c r="D7136" s="1"/>
      <c r="E7136" s="1"/>
      <c r="F7136" s="1" t="s">
        <v>14736</v>
      </c>
      <c r="G7136" s="1" t="s">
        <v>10572</v>
      </c>
      <c r="H7136" s="1">
        <v>26163</v>
      </c>
      <c r="I7136" s="1">
        <v>1007932</v>
      </c>
      <c r="J7136" s="1">
        <v>42.110086000000003</v>
      </c>
      <c r="K7136" s="1">
        <v>-83.494310999999996</v>
      </c>
      <c r="L7136" s="1"/>
      <c r="M7136" s="1" t="s">
        <v>1493</v>
      </c>
      <c r="N7136" s="1" t="s">
        <v>14185</v>
      </c>
      <c r="O7136" s="1">
        <v>2022</v>
      </c>
      <c r="P7136" s="1">
        <v>48111</v>
      </c>
      <c r="Q7136" s="1" t="s">
        <v>14737</v>
      </c>
      <c r="R7136" s="1"/>
      <c r="S7136" s="1" t="s">
        <v>24358</v>
      </c>
      <c r="T7136" s="1" t="s">
        <v>6826</v>
      </c>
      <c r="U7136" s="1"/>
      <c r="V7136" s="1" t="s">
        <v>6878</v>
      </c>
      <c r="W7136" s="1" t="s">
        <v>6826</v>
      </c>
    </row>
    <row r="7137" spans="1:23" x14ac:dyDescent="0.25">
      <c r="A7137" s="1">
        <v>1002755</v>
      </c>
      <c r="B7137" s="5" t="str">
        <f>VLOOKUP(H7137,'FIPS Basin X-walk'!$A$2:$F$3224,6,FALSE)</f>
        <v>Michigan Basin</v>
      </c>
      <c r="C7137" s="1" t="s">
        <v>14722</v>
      </c>
      <c r="D7137" s="1"/>
      <c r="E7137" s="1"/>
      <c r="F7137" s="1" t="s">
        <v>1555</v>
      </c>
      <c r="G7137" s="1" t="s">
        <v>10572</v>
      </c>
      <c r="H7137" s="1">
        <v>26163</v>
      </c>
      <c r="I7137" s="1">
        <v>1002755</v>
      </c>
      <c r="J7137" s="1">
        <v>42.278377999999996</v>
      </c>
      <c r="K7137" s="1">
        <v>-83.412204000000003</v>
      </c>
      <c r="L7137" s="1"/>
      <c r="M7137" s="1" t="s">
        <v>1493</v>
      </c>
      <c r="N7137" s="1" t="s">
        <v>14185</v>
      </c>
      <c r="O7137" s="1">
        <v>2022</v>
      </c>
      <c r="P7137" s="1">
        <v>48184</v>
      </c>
      <c r="Q7137" s="1" t="s">
        <v>14723</v>
      </c>
      <c r="R7137" s="1" t="s">
        <v>24986</v>
      </c>
      <c r="S7137" s="1" t="s">
        <v>24419</v>
      </c>
      <c r="T7137" s="1" t="s">
        <v>6826</v>
      </c>
      <c r="U7137" s="1"/>
      <c r="V7137" s="1" t="s">
        <v>10849</v>
      </c>
      <c r="W7137" s="1" t="s">
        <v>6826</v>
      </c>
    </row>
    <row r="7138" spans="1:23" x14ac:dyDescent="0.25">
      <c r="A7138" s="1">
        <v>1003582</v>
      </c>
      <c r="B7138" s="5" t="str">
        <f>VLOOKUP(H7138,'FIPS Basin X-walk'!$A$2:$F$3224,6,FALSE)</f>
        <v>Michigan Basin</v>
      </c>
      <c r="C7138" s="1" t="s">
        <v>14770</v>
      </c>
      <c r="D7138" s="1"/>
      <c r="E7138" s="1"/>
      <c r="F7138" s="1" t="s">
        <v>14771</v>
      </c>
      <c r="G7138" s="1" t="s">
        <v>10572</v>
      </c>
      <c r="H7138" s="1">
        <v>26163</v>
      </c>
      <c r="I7138" s="1">
        <v>1003582</v>
      </c>
      <c r="J7138" s="1">
        <v>42.264144000000002</v>
      </c>
      <c r="K7138" s="1">
        <v>-83.426609999999997</v>
      </c>
      <c r="L7138" s="1"/>
      <c r="M7138" s="1" t="s">
        <v>1493</v>
      </c>
      <c r="N7138" s="1" t="s">
        <v>14185</v>
      </c>
      <c r="O7138" s="1">
        <v>2022</v>
      </c>
      <c r="P7138" s="1">
        <v>48184</v>
      </c>
      <c r="Q7138" s="1" t="s">
        <v>14772</v>
      </c>
      <c r="R7138" s="1"/>
      <c r="S7138" s="1" t="s">
        <v>24358</v>
      </c>
      <c r="T7138" s="1" t="s">
        <v>6826</v>
      </c>
      <c r="U7138" s="1"/>
      <c r="V7138" s="1" t="s">
        <v>6878</v>
      </c>
      <c r="W7138" s="1" t="s">
        <v>6826</v>
      </c>
    </row>
    <row r="7139" spans="1:23" x14ac:dyDescent="0.25">
      <c r="A7139" s="1">
        <v>1013193</v>
      </c>
      <c r="B7139" s="5" t="str">
        <f>VLOOKUP(H7139,'FIPS Basin X-walk'!$A$2:$F$3224,6,FALSE)</f>
        <v>Appalachian Basin</v>
      </c>
      <c r="C7139" s="1"/>
      <c r="D7139" s="1"/>
      <c r="E7139" s="1"/>
      <c r="F7139" s="1" t="s">
        <v>18305</v>
      </c>
      <c r="G7139" s="1" t="s">
        <v>10572</v>
      </c>
      <c r="H7139" s="1">
        <v>39169</v>
      </c>
      <c r="I7139" s="1">
        <v>1013193</v>
      </c>
      <c r="J7139" s="1">
        <v>40.787308000000003</v>
      </c>
      <c r="K7139" s="1">
        <v>-82.095564999999993</v>
      </c>
      <c r="L7139" s="1"/>
      <c r="M7139" s="1" t="s">
        <v>1542</v>
      </c>
      <c r="N7139" s="1" t="s">
        <v>17708</v>
      </c>
      <c r="O7139" s="1">
        <v>2022</v>
      </c>
      <c r="P7139" s="1">
        <v>44840</v>
      </c>
      <c r="Q7139" s="1" t="s">
        <v>230</v>
      </c>
      <c r="R7139" s="1"/>
      <c r="S7139" s="1" t="s">
        <v>24435</v>
      </c>
      <c r="T7139" s="1" t="s">
        <v>6826</v>
      </c>
      <c r="U7139" s="1"/>
      <c r="V7139" s="1" t="s">
        <v>7521</v>
      </c>
      <c r="W7139" s="1" t="s">
        <v>6826</v>
      </c>
    </row>
    <row r="7140" spans="1:23" x14ac:dyDescent="0.25">
      <c r="A7140" s="1">
        <v>1008434</v>
      </c>
      <c r="B7140" s="5" t="str">
        <f>VLOOKUP(H7140,'FIPS Basin X-walk'!$A$2:$F$3224,6,FALSE)</f>
        <v>Michigan Basin</v>
      </c>
      <c r="C7140" s="1" t="s">
        <v>14738</v>
      </c>
      <c r="D7140" s="1"/>
      <c r="E7140" s="1" t="s">
        <v>6828</v>
      </c>
      <c r="F7140" s="1" t="s">
        <v>14739</v>
      </c>
      <c r="G7140" s="1" t="s">
        <v>10572</v>
      </c>
      <c r="H7140" s="1">
        <v>26163</v>
      </c>
      <c r="I7140" s="1">
        <v>1008434</v>
      </c>
      <c r="J7140" s="1">
        <v>42.208100000000002</v>
      </c>
      <c r="K7140" s="1">
        <v>-83.145300000000006</v>
      </c>
      <c r="L7140" s="1"/>
      <c r="M7140" s="1" t="s">
        <v>1493</v>
      </c>
      <c r="N7140" s="1" t="s">
        <v>14185</v>
      </c>
      <c r="O7140" s="1">
        <v>2022</v>
      </c>
      <c r="P7140" s="1">
        <v>48192</v>
      </c>
      <c r="Q7140" s="1" t="s">
        <v>14740</v>
      </c>
      <c r="R7140" s="1"/>
      <c r="S7140" s="1" t="s">
        <v>24355</v>
      </c>
      <c r="T7140" s="1" t="s">
        <v>6826</v>
      </c>
      <c r="U7140" s="1"/>
      <c r="V7140" s="1" t="s">
        <v>14741</v>
      </c>
      <c r="W7140" s="1" t="s">
        <v>6828</v>
      </c>
    </row>
    <row r="7141" spans="1:23" x14ac:dyDescent="0.25">
      <c r="A7141" s="1">
        <v>1013958</v>
      </c>
      <c r="B7141" s="5" t="str">
        <f>VLOOKUP(H7141,'FIPS Basin X-walk'!$A$2:$F$3224,6,FALSE)</f>
        <v>Michigan Basin</v>
      </c>
      <c r="C7141" s="1" t="s">
        <v>14761</v>
      </c>
      <c r="D7141" s="1"/>
      <c r="E7141" s="1"/>
      <c r="F7141" s="1" t="s">
        <v>1973</v>
      </c>
      <c r="G7141" s="1" t="s">
        <v>10572</v>
      </c>
      <c r="H7141" s="1">
        <v>26163</v>
      </c>
      <c r="I7141" s="1">
        <v>1013958</v>
      </c>
      <c r="J7141" s="1">
        <v>42.218299999999999</v>
      </c>
      <c r="K7141" s="1">
        <v>-83.145899999999997</v>
      </c>
      <c r="L7141" s="1" t="s">
        <v>26812</v>
      </c>
      <c r="M7141" s="1" t="s">
        <v>1493</v>
      </c>
      <c r="N7141" s="1" t="s">
        <v>14185</v>
      </c>
      <c r="O7141" s="1">
        <v>2022</v>
      </c>
      <c r="P7141" s="1">
        <v>48192</v>
      </c>
      <c r="Q7141" s="1" t="s">
        <v>9593</v>
      </c>
      <c r="R7141" s="1" t="s">
        <v>24414</v>
      </c>
      <c r="S7141" s="1" t="s">
        <v>24367</v>
      </c>
      <c r="T7141" s="1" t="s">
        <v>6826</v>
      </c>
      <c r="U7141" s="1"/>
      <c r="V7141" s="1" t="s">
        <v>7331</v>
      </c>
      <c r="W7141" s="1" t="s">
        <v>6826</v>
      </c>
    </row>
    <row r="7142" spans="1:23" x14ac:dyDescent="0.25">
      <c r="A7142" s="1">
        <v>1002342</v>
      </c>
      <c r="B7142" s="5" t="str">
        <f>VLOOKUP(H7142,'FIPS Basin X-walk'!$A$2:$F$3224,6,FALSE)</f>
        <v>Atlantic Coast Basin</v>
      </c>
      <c r="C7142" s="1" t="s">
        <v>22495</v>
      </c>
      <c r="D7142" s="1"/>
      <c r="E7142" s="1"/>
      <c r="F7142" s="1" t="s">
        <v>22496</v>
      </c>
      <c r="G7142" s="1" t="s">
        <v>22497</v>
      </c>
      <c r="H7142" s="1">
        <v>51820</v>
      </c>
      <c r="I7142" s="1">
        <v>1002342</v>
      </c>
      <c r="J7142" s="1">
        <v>38.061110999999997</v>
      </c>
      <c r="K7142" s="1">
        <v>-78.883332999999993</v>
      </c>
      <c r="L7142" s="1"/>
      <c r="M7142" s="1" t="s">
        <v>1486</v>
      </c>
      <c r="N7142" s="1" t="s">
        <v>15119</v>
      </c>
      <c r="O7142" s="1">
        <v>2022</v>
      </c>
      <c r="P7142" s="1">
        <v>22980</v>
      </c>
      <c r="Q7142" s="1" t="s">
        <v>24903</v>
      </c>
      <c r="R7142" s="1"/>
      <c r="S7142" s="1" t="s">
        <v>24459</v>
      </c>
      <c r="T7142" s="1" t="s">
        <v>6826</v>
      </c>
      <c r="U7142" s="1"/>
      <c r="V7142" s="1" t="s">
        <v>22498</v>
      </c>
      <c r="W7142" s="1" t="s">
        <v>6826</v>
      </c>
    </row>
    <row r="7143" spans="1:23" x14ac:dyDescent="0.25">
      <c r="A7143" s="1">
        <v>1007660</v>
      </c>
      <c r="B7143" s="5" t="str">
        <f>VLOOKUP(H7143,'FIPS Basin X-walk'!$A$2:$F$3224,6,FALSE)</f>
        <v>Upper Mississippi Embaymnt</v>
      </c>
      <c r="C7143" s="1" t="s">
        <v>20304</v>
      </c>
      <c r="D7143" s="1"/>
      <c r="E7143" s="1"/>
      <c r="F7143" s="1" t="s">
        <v>20305</v>
      </c>
      <c r="G7143" s="1" t="s">
        <v>1936</v>
      </c>
      <c r="H7143" s="1">
        <v>47183</v>
      </c>
      <c r="I7143" s="1">
        <v>1007660</v>
      </c>
      <c r="J7143" s="1">
        <v>36.245399999999997</v>
      </c>
      <c r="K7143" s="1">
        <v>-88.611999999999995</v>
      </c>
      <c r="L7143" s="1"/>
      <c r="M7143" s="1" t="s">
        <v>1538</v>
      </c>
      <c r="N7143" s="1" t="s">
        <v>20002</v>
      </c>
      <c r="O7143" s="1">
        <v>2022</v>
      </c>
      <c r="P7143" s="1">
        <v>38229</v>
      </c>
      <c r="Q7143" s="1" t="s">
        <v>20306</v>
      </c>
      <c r="R7143" s="1"/>
      <c r="S7143" s="1" t="s">
        <v>24355</v>
      </c>
      <c r="T7143" s="1" t="s">
        <v>6826</v>
      </c>
      <c r="U7143" s="1"/>
      <c r="V7143" s="1" t="s">
        <v>24409</v>
      </c>
      <c r="W7143" s="1" t="s">
        <v>6828</v>
      </c>
    </row>
    <row r="7144" spans="1:23" x14ac:dyDescent="0.25">
      <c r="A7144" s="1">
        <v>1006725</v>
      </c>
      <c r="B7144" s="5" t="str">
        <f>VLOOKUP(H7144,'FIPS Basin X-walk'!$A$2:$F$3224,6,FALSE)</f>
        <v>Gulf Coast Basin (LA, TX)</v>
      </c>
      <c r="C7144" s="1" t="s">
        <v>21879</v>
      </c>
      <c r="D7144" s="1"/>
      <c r="E7144" s="1"/>
      <c r="F7144" s="1" t="s">
        <v>21873</v>
      </c>
      <c r="G7144" s="1" t="s">
        <v>2176</v>
      </c>
      <c r="H7144" s="1">
        <v>48479</v>
      </c>
      <c r="I7144" s="1">
        <v>1006725</v>
      </c>
      <c r="J7144" s="1">
        <v>27.566700000000001</v>
      </c>
      <c r="K7144" s="1">
        <v>-99.508300000000006</v>
      </c>
      <c r="L7144" s="1"/>
      <c r="M7144" s="1" t="s">
        <v>1485</v>
      </c>
      <c r="N7144" s="1" t="s">
        <v>9148</v>
      </c>
      <c r="O7144" s="1">
        <v>2022</v>
      </c>
      <c r="P7144" s="1">
        <v>78041</v>
      </c>
      <c r="Q7144" s="1" t="s">
        <v>21873</v>
      </c>
      <c r="R7144" s="1"/>
      <c r="S7144" s="1" t="s">
        <v>24355</v>
      </c>
      <c r="T7144" s="1" t="s">
        <v>6826</v>
      </c>
      <c r="U7144" s="1"/>
      <c r="V7144" s="1" t="s">
        <v>13829</v>
      </c>
      <c r="W7144" s="1" t="s">
        <v>6828</v>
      </c>
    </row>
    <row r="7145" spans="1:23" x14ac:dyDescent="0.25">
      <c r="A7145" s="1">
        <v>1004619</v>
      </c>
      <c r="B7145" s="5" t="str">
        <f>VLOOKUP(H7145,'FIPS Basin X-walk'!$A$2:$F$3224,6,FALSE)</f>
        <v>Gulf Coast Basin (LA, TX)</v>
      </c>
      <c r="C7145" s="1"/>
      <c r="D7145" s="1"/>
      <c r="E7145" s="1"/>
      <c r="F7145" s="1" t="s">
        <v>20691</v>
      </c>
      <c r="G7145" s="1" t="s">
        <v>21874</v>
      </c>
      <c r="H7145" s="1">
        <v>48479</v>
      </c>
      <c r="I7145" s="1">
        <v>1004619</v>
      </c>
      <c r="J7145" s="1">
        <v>27.942678000000001</v>
      </c>
      <c r="K7145" s="1">
        <v>-98.870941999999999</v>
      </c>
      <c r="L7145" s="1"/>
      <c r="M7145" s="1" t="s">
        <v>1485</v>
      </c>
      <c r="N7145" s="1" t="s">
        <v>9148</v>
      </c>
      <c r="O7145" s="1">
        <v>2022</v>
      </c>
      <c r="P7145" s="1">
        <v>78537</v>
      </c>
      <c r="Q7145" s="1" t="s">
        <v>1179</v>
      </c>
      <c r="R7145" s="1"/>
      <c r="S7145" s="1" t="s">
        <v>24399</v>
      </c>
      <c r="T7145" s="1" t="s">
        <v>6826</v>
      </c>
      <c r="U7145" s="1"/>
      <c r="V7145" s="1" t="s">
        <v>9347</v>
      </c>
      <c r="W7145" s="1" t="s">
        <v>6826</v>
      </c>
    </row>
    <row r="7146" spans="1:23" x14ac:dyDescent="0.25">
      <c r="A7146" s="1">
        <v>1004460</v>
      </c>
      <c r="B7146" s="5" t="str">
        <f>VLOOKUP(H7146,'FIPS Basin X-walk'!$A$2:$F$3224,6,FALSE)</f>
        <v>Gulf Coast Basin (LA, TX)</v>
      </c>
      <c r="C7146" s="1" t="s">
        <v>21875</v>
      </c>
      <c r="D7146" s="1"/>
      <c r="E7146" s="1"/>
      <c r="F7146" s="1" t="s">
        <v>21873</v>
      </c>
      <c r="G7146" s="1" t="s">
        <v>21874</v>
      </c>
      <c r="H7146" s="1">
        <v>48479</v>
      </c>
      <c r="I7146" s="1">
        <v>1004460</v>
      </c>
      <c r="J7146" s="1">
        <v>27.496939999999999</v>
      </c>
      <c r="K7146" s="1">
        <v>-99.404439999999994</v>
      </c>
      <c r="L7146" s="1"/>
      <c r="M7146" s="1" t="s">
        <v>1485</v>
      </c>
      <c r="N7146" s="1" t="s">
        <v>9148</v>
      </c>
      <c r="O7146" s="1">
        <v>2022</v>
      </c>
      <c r="P7146" s="1">
        <v>78044</v>
      </c>
      <c r="Q7146" s="1" t="s">
        <v>21876</v>
      </c>
      <c r="R7146" s="1"/>
      <c r="S7146" s="1" t="s">
        <v>24358</v>
      </c>
      <c r="T7146" s="1" t="s">
        <v>6826</v>
      </c>
      <c r="U7146" s="1"/>
      <c r="V7146" s="1" t="s">
        <v>21877</v>
      </c>
      <c r="W7146" s="1" t="s">
        <v>6826</v>
      </c>
    </row>
    <row r="7147" spans="1:23" x14ac:dyDescent="0.25">
      <c r="A7147" s="1">
        <v>1011870</v>
      </c>
      <c r="B7147" s="5" t="str">
        <f>VLOOKUP(H7147,'FIPS Basin X-walk'!$A$2:$F$3224,6,FALSE)</f>
        <v>Gulf Coast Basin (LA, TX)</v>
      </c>
      <c r="C7147" s="1" t="s">
        <v>21872</v>
      </c>
      <c r="D7147" s="1"/>
      <c r="E7147" s="1"/>
      <c r="F7147" s="1" t="s">
        <v>21873</v>
      </c>
      <c r="G7147" s="1" t="s">
        <v>21874</v>
      </c>
      <c r="H7147" s="1">
        <v>48479</v>
      </c>
      <c r="I7147" s="1">
        <v>1011870</v>
      </c>
      <c r="J7147" s="1">
        <v>27.7104</v>
      </c>
      <c r="K7147" s="1">
        <v>-99.727609999999999</v>
      </c>
      <c r="L7147" s="1"/>
      <c r="M7147" s="1" t="s">
        <v>1485</v>
      </c>
      <c r="N7147" s="1" t="s">
        <v>9148</v>
      </c>
      <c r="O7147" s="1">
        <v>2022</v>
      </c>
      <c r="P7147" s="1">
        <v>78045</v>
      </c>
      <c r="Q7147" s="1" t="s">
        <v>146</v>
      </c>
      <c r="R7147" s="1"/>
      <c r="S7147" s="1" t="s">
        <v>24399</v>
      </c>
      <c r="T7147" s="1" t="s">
        <v>6826</v>
      </c>
      <c r="U7147" s="1"/>
      <c r="V7147" s="1" t="s">
        <v>18998</v>
      </c>
      <c r="W7147" s="1" t="s">
        <v>6826</v>
      </c>
    </row>
    <row r="7148" spans="1:23" x14ac:dyDescent="0.25">
      <c r="A7148" s="1">
        <v>1011897</v>
      </c>
      <c r="B7148" s="5" t="str">
        <f>VLOOKUP(H7148,'FIPS Basin X-walk'!$A$2:$F$3224,6,FALSE)</f>
        <v>Gulf Coast Basin (LA, TX)</v>
      </c>
      <c r="C7148" s="1"/>
      <c r="D7148" s="1"/>
      <c r="E7148" s="1"/>
      <c r="F7148" s="1" t="s">
        <v>21873</v>
      </c>
      <c r="G7148" s="1" t="s">
        <v>21874</v>
      </c>
      <c r="H7148" s="1">
        <v>48479</v>
      </c>
      <c r="I7148" s="1">
        <v>1011897</v>
      </c>
      <c r="J7148" s="1">
        <v>27.681419999999999</v>
      </c>
      <c r="K7148" s="1">
        <v>-99.211853000000005</v>
      </c>
      <c r="L7148" s="1"/>
      <c r="M7148" s="1" t="s">
        <v>1485</v>
      </c>
      <c r="N7148" s="1" t="s">
        <v>9148</v>
      </c>
      <c r="O7148" s="1">
        <v>2022</v>
      </c>
      <c r="P7148" s="1">
        <v>78049</v>
      </c>
      <c r="Q7148" s="1" t="s">
        <v>148</v>
      </c>
      <c r="R7148" s="1"/>
      <c r="S7148" s="1" t="s">
        <v>24399</v>
      </c>
      <c r="T7148" s="1" t="s">
        <v>6826</v>
      </c>
      <c r="U7148" s="1"/>
      <c r="V7148" s="1" t="s">
        <v>18998</v>
      </c>
      <c r="W7148" s="1" t="s">
        <v>6826</v>
      </c>
    </row>
    <row r="7149" spans="1:23" x14ac:dyDescent="0.25">
      <c r="A7149" s="1">
        <v>1012665</v>
      </c>
      <c r="B7149" s="5" t="str">
        <f>VLOOKUP(H7149,'FIPS Basin X-walk'!$A$2:$F$3224,6,FALSE)</f>
        <v>Gulf Coast Basin (LA, TX)</v>
      </c>
      <c r="C7149" s="1"/>
      <c r="D7149" s="1"/>
      <c r="E7149" s="1"/>
      <c r="F7149" s="1" t="s">
        <v>21878</v>
      </c>
      <c r="G7149" s="1" t="s">
        <v>21874</v>
      </c>
      <c r="H7149" s="1">
        <v>48479</v>
      </c>
      <c r="I7149" s="1">
        <v>1012665</v>
      </c>
      <c r="J7149" s="1">
        <v>27.790780000000002</v>
      </c>
      <c r="K7149" s="1">
        <v>-99.598230000000001</v>
      </c>
      <c r="L7149" s="1"/>
      <c r="M7149" s="1" t="s">
        <v>1485</v>
      </c>
      <c r="N7149" s="1" t="s">
        <v>9148</v>
      </c>
      <c r="O7149" s="1">
        <v>2022</v>
      </c>
      <c r="P7149" s="1">
        <v>78045</v>
      </c>
      <c r="Q7149" s="1" t="s">
        <v>647</v>
      </c>
      <c r="R7149" s="1"/>
      <c r="S7149" s="1" t="s">
        <v>24399</v>
      </c>
      <c r="T7149" s="1" t="s">
        <v>6826</v>
      </c>
      <c r="U7149" s="1"/>
      <c r="V7149" s="1" t="s">
        <v>18998</v>
      </c>
      <c r="W7149" s="1" t="s">
        <v>6826</v>
      </c>
    </row>
    <row r="7150" spans="1:23" x14ac:dyDescent="0.25">
      <c r="A7150" s="1">
        <v>1003712</v>
      </c>
      <c r="B7150" s="5" t="str">
        <f>VLOOKUP(H7150,'FIPS Basin X-walk'!$A$2:$F$3224,6,FALSE)</f>
        <v>Overthrust&amp;Wasatch Uplift</v>
      </c>
      <c r="C7150" s="1" t="s">
        <v>22098</v>
      </c>
      <c r="D7150" s="1"/>
      <c r="E7150" s="1"/>
      <c r="F7150" s="1" t="s">
        <v>12001</v>
      </c>
      <c r="G7150" s="1" t="s">
        <v>22099</v>
      </c>
      <c r="H7150" s="1">
        <v>49057</v>
      </c>
      <c r="I7150" s="1">
        <v>1003712</v>
      </c>
      <c r="J7150" s="1">
        <v>41.243299999999998</v>
      </c>
      <c r="K7150" s="1">
        <v>-111.989</v>
      </c>
      <c r="L7150" s="1"/>
      <c r="M7150" s="1" t="s">
        <v>1492</v>
      </c>
      <c r="N7150" s="1" t="s">
        <v>20957</v>
      </c>
      <c r="O7150" s="1">
        <v>2022</v>
      </c>
      <c r="P7150" s="1">
        <v>84404</v>
      </c>
      <c r="Q7150" s="1" t="s">
        <v>22100</v>
      </c>
      <c r="R7150" s="1"/>
      <c r="S7150" s="1" t="s">
        <v>24757</v>
      </c>
      <c r="T7150" s="1" t="s">
        <v>6826</v>
      </c>
      <c r="U7150" s="1"/>
      <c r="V7150" s="1" t="s">
        <v>22101</v>
      </c>
      <c r="W7150" s="1" t="s">
        <v>6826</v>
      </c>
    </row>
    <row r="7151" spans="1:23" x14ac:dyDescent="0.25">
      <c r="A7151" s="1">
        <v>1009764</v>
      </c>
      <c r="B7151" s="5" t="str">
        <f>VLOOKUP(H7151,'FIPS Basin X-walk'!$A$2:$F$3224,6,FALSE)</f>
        <v>Overthrust&amp;Wasatch Uplift</v>
      </c>
      <c r="C7151" s="1" t="s">
        <v>22102</v>
      </c>
      <c r="D7151" s="1"/>
      <c r="E7151" s="1"/>
      <c r="F7151" s="1" t="s">
        <v>22103</v>
      </c>
      <c r="G7151" s="1" t="s">
        <v>22099</v>
      </c>
      <c r="H7151" s="1">
        <v>49057</v>
      </c>
      <c r="I7151" s="1">
        <v>1009764</v>
      </c>
      <c r="J7151" s="1">
        <v>41.274320000000003</v>
      </c>
      <c r="K7151" s="1">
        <v>-112.22376</v>
      </c>
      <c r="L7151" s="1"/>
      <c r="M7151" s="1" t="s">
        <v>1492</v>
      </c>
      <c r="N7151" s="1" t="s">
        <v>20957</v>
      </c>
      <c r="O7151" s="1">
        <v>2022</v>
      </c>
      <c r="P7151" s="1">
        <v>84404</v>
      </c>
      <c r="Q7151" s="1" t="s">
        <v>22104</v>
      </c>
      <c r="R7151" s="1"/>
      <c r="S7151" s="1" t="s">
        <v>24731</v>
      </c>
      <c r="T7151" s="1" t="s">
        <v>6826</v>
      </c>
      <c r="U7151" s="1"/>
      <c r="V7151" s="1" t="s">
        <v>12595</v>
      </c>
      <c r="W7151" s="1" t="s">
        <v>6826</v>
      </c>
    </row>
    <row r="7152" spans="1:23" x14ac:dyDescent="0.25">
      <c r="A7152" s="1">
        <v>1011009</v>
      </c>
      <c r="B7152" s="5" t="str">
        <f>VLOOKUP(H7152,'FIPS Basin X-walk'!$A$2:$F$3224,6,FALSE)</f>
        <v>Overthrust&amp;Wasatch Uplift</v>
      </c>
      <c r="C7152" s="1" t="s">
        <v>22105</v>
      </c>
      <c r="D7152" s="1"/>
      <c r="E7152" s="1"/>
      <c r="F7152" s="1" t="s">
        <v>22103</v>
      </c>
      <c r="G7152" s="1" t="s">
        <v>22099</v>
      </c>
      <c r="H7152" s="1">
        <v>49057</v>
      </c>
      <c r="I7152" s="1">
        <v>1011009</v>
      </c>
      <c r="J7152" s="1">
        <v>41.220778000000003</v>
      </c>
      <c r="K7152" s="1">
        <v>-111.988275</v>
      </c>
      <c r="L7152" s="1"/>
      <c r="M7152" s="1" t="s">
        <v>1492</v>
      </c>
      <c r="N7152" s="1" t="s">
        <v>20957</v>
      </c>
      <c r="O7152" s="1">
        <v>2022</v>
      </c>
      <c r="P7152" s="1">
        <v>84401</v>
      </c>
      <c r="Q7152" s="1" t="s">
        <v>22106</v>
      </c>
      <c r="R7152" s="1"/>
      <c r="S7152" s="1" t="s">
        <v>24358</v>
      </c>
      <c r="T7152" s="1" t="s">
        <v>6826</v>
      </c>
      <c r="U7152" s="1"/>
      <c r="V7152" s="1" t="s">
        <v>26310</v>
      </c>
      <c r="W7152" s="1" t="s">
        <v>6826</v>
      </c>
    </row>
    <row r="7153" spans="1:23" x14ac:dyDescent="0.25">
      <c r="A7153" s="1">
        <v>1010979</v>
      </c>
      <c r="B7153" s="5" t="str">
        <f>VLOOKUP(H7153,'FIPS Basin X-walk'!$A$2:$F$3224,6,FALSE)</f>
        <v>Iowa Shelf</v>
      </c>
      <c r="C7153" s="1" t="s">
        <v>26304</v>
      </c>
      <c r="D7153" s="1"/>
      <c r="E7153" s="1"/>
      <c r="F7153" s="1" t="s">
        <v>12350</v>
      </c>
      <c r="G7153" s="1" t="s">
        <v>2022</v>
      </c>
      <c r="H7153" s="1">
        <v>19187</v>
      </c>
      <c r="I7153" s="1">
        <v>1010979</v>
      </c>
      <c r="J7153" s="1">
        <v>42.486184999999999</v>
      </c>
      <c r="K7153" s="1">
        <v>-94.167732999999998</v>
      </c>
      <c r="L7153" s="1"/>
      <c r="M7153" s="1" t="s">
        <v>1500</v>
      </c>
      <c r="N7153" s="1" t="s">
        <v>11970</v>
      </c>
      <c r="O7153" s="1">
        <v>2022</v>
      </c>
      <c r="P7153" s="1">
        <v>50501</v>
      </c>
      <c r="Q7153" s="1" t="s">
        <v>12355</v>
      </c>
      <c r="R7153" s="1"/>
      <c r="S7153" s="1">
        <v>562212</v>
      </c>
      <c r="T7153" s="1" t="s">
        <v>6826</v>
      </c>
      <c r="U7153" s="1"/>
      <c r="V7153" s="1" t="s">
        <v>12356</v>
      </c>
      <c r="W7153" s="1" t="s">
        <v>6826</v>
      </c>
    </row>
    <row r="7154" spans="1:23" x14ac:dyDescent="0.25">
      <c r="A7154" s="1">
        <v>1014241</v>
      </c>
      <c r="B7154" s="5" t="str">
        <f>VLOOKUP(H7154,'FIPS Basin X-walk'!$A$2:$F$3224,6,FALSE)</f>
        <v>Arkla Basin</v>
      </c>
      <c r="C7154" s="1" t="s">
        <v>26932</v>
      </c>
      <c r="D7154" s="1"/>
      <c r="E7154" s="1"/>
      <c r="F7154" s="1" t="s">
        <v>26933</v>
      </c>
      <c r="G7154" s="1" t="s">
        <v>2022</v>
      </c>
      <c r="H7154" s="1">
        <v>22119</v>
      </c>
      <c r="I7154" s="1">
        <v>1014241</v>
      </c>
      <c r="J7154" s="1">
        <v>32.582561767683302</v>
      </c>
      <c r="K7154" s="1">
        <v>-93.251305546770197</v>
      </c>
      <c r="L7154" s="1"/>
      <c r="M7154" s="1" t="s">
        <v>1483</v>
      </c>
      <c r="N7154" s="1" t="s">
        <v>13028</v>
      </c>
      <c r="O7154" s="1">
        <v>2022</v>
      </c>
      <c r="P7154" s="1">
        <v>71032</v>
      </c>
      <c r="Q7154" s="1" t="s">
        <v>26934</v>
      </c>
      <c r="R7154" s="1"/>
      <c r="S7154" s="1">
        <v>213112</v>
      </c>
      <c r="T7154" s="1" t="s">
        <v>6826</v>
      </c>
      <c r="U7154" s="1"/>
      <c r="V7154" s="1" t="s">
        <v>18148</v>
      </c>
      <c r="W7154" s="1" t="s">
        <v>6826</v>
      </c>
    </row>
    <row r="7155" spans="1:23" x14ac:dyDescent="0.25">
      <c r="A7155" s="1">
        <v>1001600</v>
      </c>
      <c r="B7155" s="5" t="str">
        <f>VLOOKUP(H7155,'FIPS Basin X-walk'!$A$2:$F$3224,6,FALSE)</f>
        <v>Illinois Basin</v>
      </c>
      <c r="C7155" s="1" t="s">
        <v>13023</v>
      </c>
      <c r="D7155" s="1"/>
      <c r="E7155" s="1"/>
      <c r="F7155" s="1" t="s">
        <v>12820</v>
      </c>
      <c r="G7155" s="1" t="s">
        <v>2022</v>
      </c>
      <c r="H7155" s="1">
        <v>21233</v>
      </c>
      <c r="I7155" s="1">
        <v>1001600</v>
      </c>
      <c r="J7155" s="1">
        <v>37.646700000000003</v>
      </c>
      <c r="K7155" s="1">
        <v>-87.503299999999996</v>
      </c>
      <c r="L7155" s="1"/>
      <c r="M7155" s="1" t="s">
        <v>1497</v>
      </c>
      <c r="N7155" s="1" t="s">
        <v>12675</v>
      </c>
      <c r="O7155" s="1">
        <v>2022</v>
      </c>
      <c r="P7155" s="1">
        <v>42452</v>
      </c>
      <c r="Q7155" s="1" t="s">
        <v>13024</v>
      </c>
      <c r="R7155" s="1"/>
      <c r="S7155" s="1" t="s">
        <v>24355</v>
      </c>
      <c r="T7155" s="1" t="s">
        <v>6826</v>
      </c>
      <c r="U7155" s="1"/>
      <c r="V7155" s="1" t="s">
        <v>12806</v>
      </c>
      <c r="W7155" s="1" t="s">
        <v>6828</v>
      </c>
    </row>
    <row r="7156" spans="1:23" x14ac:dyDescent="0.25">
      <c r="A7156" s="1">
        <v>1007309</v>
      </c>
      <c r="B7156" s="5" t="str">
        <f>VLOOKUP(H7156,'FIPS Basin X-walk'!$A$2:$F$3224,6,FALSE)</f>
        <v>Illinois Basin</v>
      </c>
      <c r="C7156" s="1" t="s">
        <v>13018</v>
      </c>
      <c r="D7156" s="1"/>
      <c r="E7156" s="1" t="s">
        <v>6828</v>
      </c>
      <c r="F7156" s="1" t="s">
        <v>13019</v>
      </c>
      <c r="G7156" s="1" t="s">
        <v>2022</v>
      </c>
      <c r="H7156" s="1">
        <v>21233</v>
      </c>
      <c r="I7156" s="1">
        <v>1007309</v>
      </c>
      <c r="J7156" s="1">
        <v>37.646700000000003</v>
      </c>
      <c r="K7156" s="1">
        <v>-87.500600000000006</v>
      </c>
      <c r="L7156" s="1"/>
      <c r="M7156" s="1" t="s">
        <v>1497</v>
      </c>
      <c r="N7156" s="1" t="s">
        <v>12675</v>
      </c>
      <c r="O7156" s="1">
        <v>2022</v>
      </c>
      <c r="P7156" s="1">
        <v>42455</v>
      </c>
      <c r="Q7156" s="1" t="s">
        <v>13020</v>
      </c>
      <c r="R7156" s="1"/>
      <c r="S7156" s="1" t="s">
        <v>24355</v>
      </c>
      <c r="T7156" s="1" t="s">
        <v>6826</v>
      </c>
      <c r="U7156" s="1"/>
      <c r="V7156" s="1" t="s">
        <v>12806</v>
      </c>
      <c r="W7156" s="1" t="s">
        <v>6828</v>
      </c>
    </row>
    <row r="7157" spans="1:23" x14ac:dyDescent="0.25">
      <c r="A7157" s="1">
        <v>1007046</v>
      </c>
      <c r="B7157" s="5" t="str">
        <f>VLOOKUP(H7157,'FIPS Basin X-walk'!$A$2:$F$3224,6,FALSE)</f>
        <v>Iowa Shelf</v>
      </c>
      <c r="C7157" s="1" t="s">
        <v>12357</v>
      </c>
      <c r="D7157" s="1"/>
      <c r="E7157" s="1"/>
      <c r="F7157" s="1" t="s">
        <v>12358</v>
      </c>
      <c r="G7157" s="1" t="s">
        <v>12347</v>
      </c>
      <c r="H7157" s="1">
        <v>19187</v>
      </c>
      <c r="I7157" s="1">
        <v>1007046</v>
      </c>
      <c r="J7157" s="1">
        <v>42.499406</v>
      </c>
      <c r="K7157" s="1">
        <v>-94.017177000000004</v>
      </c>
      <c r="L7157" s="1"/>
      <c r="M7157" s="1" t="s">
        <v>1500</v>
      </c>
      <c r="N7157" s="1" t="s">
        <v>11970</v>
      </c>
      <c r="O7157" s="1">
        <v>2022</v>
      </c>
      <c r="P7157" s="1">
        <v>50532</v>
      </c>
      <c r="Q7157" s="1" t="s">
        <v>25808</v>
      </c>
      <c r="R7157" s="1"/>
      <c r="S7157" s="1" t="s">
        <v>24572</v>
      </c>
      <c r="T7157" s="1" t="s">
        <v>6826</v>
      </c>
      <c r="U7157" s="1"/>
      <c r="V7157" s="1" t="s">
        <v>6889</v>
      </c>
      <c r="W7157" s="1" t="s">
        <v>6826</v>
      </c>
    </row>
    <row r="7158" spans="1:23" x14ac:dyDescent="0.25">
      <c r="A7158" s="1">
        <v>1002379</v>
      </c>
      <c r="B7158" s="5" t="str">
        <f>VLOOKUP(H7158,'FIPS Basin X-walk'!$A$2:$F$3224,6,FALSE)</f>
        <v>Iowa Shelf</v>
      </c>
      <c r="C7158" s="1" t="s">
        <v>12359</v>
      </c>
      <c r="D7158" s="1"/>
      <c r="E7158" s="1"/>
      <c r="F7158" s="1" t="s">
        <v>12346</v>
      </c>
      <c r="G7158" s="1" t="s">
        <v>12347</v>
      </c>
      <c r="H7158" s="1">
        <v>19187</v>
      </c>
      <c r="I7158" s="1">
        <v>1002379</v>
      </c>
      <c r="J7158" s="1">
        <v>42.531388999999997</v>
      </c>
      <c r="K7158" s="1">
        <v>-94.293333000000004</v>
      </c>
      <c r="L7158" s="1"/>
      <c r="M7158" s="1" t="s">
        <v>1500</v>
      </c>
      <c r="N7158" s="1" t="s">
        <v>11970</v>
      </c>
      <c r="O7158" s="1">
        <v>2022</v>
      </c>
      <c r="P7158" s="1">
        <v>50501</v>
      </c>
      <c r="Q7158" s="1" t="s">
        <v>12360</v>
      </c>
      <c r="R7158" s="1"/>
      <c r="S7158" s="1" t="s">
        <v>24378</v>
      </c>
      <c r="T7158" s="1" t="s">
        <v>6826</v>
      </c>
      <c r="U7158" s="1"/>
      <c r="V7158" s="1" t="s">
        <v>8406</v>
      </c>
      <c r="W7158" s="1" t="s">
        <v>6826</v>
      </c>
    </row>
    <row r="7159" spans="1:23" x14ac:dyDescent="0.25">
      <c r="A7159" s="1">
        <v>1006231</v>
      </c>
      <c r="B7159" s="5" t="str">
        <f>VLOOKUP(H7159,'FIPS Basin X-walk'!$A$2:$F$3224,6,FALSE)</f>
        <v>Iowa Shelf</v>
      </c>
      <c r="C7159" s="1" t="s">
        <v>12345</v>
      </c>
      <c r="D7159" s="1"/>
      <c r="E7159" s="1"/>
      <c r="F7159" s="1" t="s">
        <v>12346</v>
      </c>
      <c r="G7159" s="1" t="s">
        <v>12347</v>
      </c>
      <c r="H7159" s="1">
        <v>19187</v>
      </c>
      <c r="I7159" s="1">
        <v>1006231</v>
      </c>
      <c r="J7159" s="1">
        <v>42.486632999999998</v>
      </c>
      <c r="K7159" s="1">
        <v>-94.167738999999997</v>
      </c>
      <c r="L7159" s="1"/>
      <c r="M7159" s="1" t="s">
        <v>1500</v>
      </c>
      <c r="N7159" s="1" t="s">
        <v>11970</v>
      </c>
      <c r="O7159" s="1">
        <v>2022</v>
      </c>
      <c r="P7159" s="1">
        <v>50501</v>
      </c>
      <c r="Q7159" s="1" t="s">
        <v>12348</v>
      </c>
      <c r="R7159" s="1"/>
      <c r="S7159" s="1" t="s">
        <v>24357</v>
      </c>
      <c r="T7159" s="1" t="s">
        <v>6826</v>
      </c>
      <c r="U7159" s="1"/>
      <c r="V7159" s="1" t="s">
        <v>24509</v>
      </c>
      <c r="W7159" s="1" t="s">
        <v>6826</v>
      </c>
    </row>
    <row r="7160" spans="1:23" x14ac:dyDescent="0.25">
      <c r="A7160" s="1">
        <v>1011065</v>
      </c>
      <c r="B7160" s="5" t="str">
        <f>VLOOKUP(H7160,'FIPS Basin X-walk'!$A$2:$F$3224,6,FALSE)</f>
        <v>Iowa Shelf</v>
      </c>
      <c r="C7160" s="1" t="s">
        <v>12354</v>
      </c>
      <c r="D7160" s="1"/>
      <c r="E7160" s="1"/>
      <c r="F7160" s="1" t="s">
        <v>12350</v>
      </c>
      <c r="G7160" s="1" t="s">
        <v>12347</v>
      </c>
      <c r="H7160" s="1">
        <v>19187</v>
      </c>
      <c r="I7160" s="1">
        <v>1011065</v>
      </c>
      <c r="J7160" s="1">
        <v>42.50911</v>
      </c>
      <c r="K7160" s="1">
        <v>-94.313829999999996</v>
      </c>
      <c r="L7160" s="1"/>
      <c r="M7160" s="1" t="s">
        <v>1500</v>
      </c>
      <c r="N7160" s="1" t="s">
        <v>11970</v>
      </c>
      <c r="O7160" s="1">
        <v>2022</v>
      </c>
      <c r="P7160" s="1">
        <v>50501</v>
      </c>
      <c r="Q7160" s="1" t="s">
        <v>26318</v>
      </c>
      <c r="R7160" s="1"/>
      <c r="S7160" s="1" t="s">
        <v>24378</v>
      </c>
      <c r="T7160" s="1" t="s">
        <v>6826</v>
      </c>
      <c r="U7160" s="1"/>
      <c r="V7160" s="1" t="s">
        <v>7099</v>
      </c>
      <c r="W7160" s="1" t="s">
        <v>6826</v>
      </c>
    </row>
    <row r="7161" spans="1:23" x14ac:dyDescent="0.25">
      <c r="A7161" s="1">
        <v>1011952</v>
      </c>
      <c r="B7161" s="5" t="str">
        <f>VLOOKUP(H7161,'FIPS Basin X-walk'!$A$2:$F$3224,6,FALSE)</f>
        <v>Iowa Shelf</v>
      </c>
      <c r="C7161" s="1" t="s">
        <v>12349</v>
      </c>
      <c r="D7161" s="1"/>
      <c r="E7161" s="1"/>
      <c r="F7161" s="1" t="s">
        <v>12350</v>
      </c>
      <c r="G7161" s="1" t="s">
        <v>12347</v>
      </c>
      <c r="H7161" s="1">
        <v>19187</v>
      </c>
      <c r="I7161" s="1">
        <v>1011952</v>
      </c>
      <c r="J7161" s="1">
        <v>42.456814000000001</v>
      </c>
      <c r="K7161" s="1">
        <v>-94.176872000000003</v>
      </c>
      <c r="L7161" s="1"/>
      <c r="M7161" s="1" t="s">
        <v>1500</v>
      </c>
      <c r="N7161" s="1" t="s">
        <v>11970</v>
      </c>
      <c r="O7161" s="1">
        <v>2022</v>
      </c>
      <c r="P7161" s="1">
        <v>50501</v>
      </c>
      <c r="Q7161" s="1" t="s">
        <v>12351</v>
      </c>
      <c r="R7161" s="1"/>
      <c r="S7161" s="1" t="s">
        <v>24357</v>
      </c>
      <c r="T7161" s="1" t="s">
        <v>6826</v>
      </c>
      <c r="U7161" s="1"/>
      <c r="V7161" s="1" t="s">
        <v>6889</v>
      </c>
      <c r="W7161" s="1" t="s">
        <v>6826</v>
      </c>
    </row>
    <row r="7162" spans="1:23" x14ac:dyDescent="0.25">
      <c r="A7162" s="1">
        <v>1005727</v>
      </c>
      <c r="B7162" s="5" t="str">
        <f>VLOOKUP(H7162,'FIPS Basin X-walk'!$A$2:$F$3224,6,FALSE)</f>
        <v>Iowa Shelf</v>
      </c>
      <c r="C7162" s="1" t="s">
        <v>12352</v>
      </c>
      <c r="D7162" s="1"/>
      <c r="E7162" s="1"/>
      <c r="F7162" s="1" t="s">
        <v>12353</v>
      </c>
      <c r="G7162" s="1" t="s">
        <v>12347</v>
      </c>
      <c r="H7162" s="1">
        <v>19187</v>
      </c>
      <c r="I7162" s="1">
        <v>1005727</v>
      </c>
      <c r="J7162" s="1">
        <v>42.319600000000001</v>
      </c>
      <c r="K7162" s="1">
        <v>-94.287199999999999</v>
      </c>
      <c r="L7162" s="1"/>
      <c r="M7162" s="1" t="s">
        <v>1500</v>
      </c>
      <c r="N7162" s="1" t="s">
        <v>11970</v>
      </c>
      <c r="O7162" s="1">
        <v>2022</v>
      </c>
      <c r="P7162" s="1">
        <v>50543</v>
      </c>
      <c r="Q7162" s="1" t="s">
        <v>25586</v>
      </c>
      <c r="R7162" s="1"/>
      <c r="S7162" s="1" t="s">
        <v>24378</v>
      </c>
      <c r="T7162" s="1" t="s">
        <v>6826</v>
      </c>
      <c r="U7162" s="1"/>
      <c r="V7162" s="1" t="s">
        <v>11633</v>
      </c>
      <c r="W7162" s="1" t="s">
        <v>6826</v>
      </c>
    </row>
    <row r="7163" spans="1:23" x14ac:dyDescent="0.25">
      <c r="A7163" s="1">
        <v>1003917</v>
      </c>
      <c r="B7163" s="5" t="str">
        <f>VLOOKUP(H7163,'FIPS Basin X-walk'!$A$2:$F$3224,6,FALSE)</f>
        <v>Illinois Basin</v>
      </c>
      <c r="C7163" s="1" t="s">
        <v>13021</v>
      </c>
      <c r="D7163" s="1"/>
      <c r="E7163" s="1"/>
      <c r="F7163" s="1" t="s">
        <v>13022</v>
      </c>
      <c r="G7163" s="1" t="s">
        <v>12347</v>
      </c>
      <c r="H7163" s="1">
        <v>21233</v>
      </c>
      <c r="I7163" s="1">
        <v>1003917</v>
      </c>
      <c r="J7163" s="1">
        <v>37.509721999999996</v>
      </c>
      <c r="K7163" s="1">
        <v>-87.501389000000003</v>
      </c>
      <c r="L7163" s="1"/>
      <c r="M7163" s="1" t="s">
        <v>1497</v>
      </c>
      <c r="N7163" s="1" t="s">
        <v>12675</v>
      </c>
      <c r="O7163" s="1">
        <v>2022</v>
      </c>
      <c r="P7163" s="1">
        <v>42456</v>
      </c>
      <c r="Q7163" s="1" t="s">
        <v>609</v>
      </c>
      <c r="R7163" s="1"/>
      <c r="S7163" s="1" t="s">
        <v>24435</v>
      </c>
      <c r="T7163" s="1" t="s">
        <v>6826</v>
      </c>
      <c r="U7163" s="1"/>
      <c r="V7163" s="1" t="s">
        <v>8019</v>
      </c>
      <c r="W7163" s="1" t="s">
        <v>6826</v>
      </c>
    </row>
    <row r="7164" spans="1:23" x14ac:dyDescent="0.25">
      <c r="A7164" s="1">
        <v>1006270</v>
      </c>
      <c r="B7164" s="5" t="str">
        <f>VLOOKUP(H7164,'FIPS Basin X-walk'!$A$2:$F$3224,6,FALSE)</f>
        <v>Arkla Basin</v>
      </c>
      <c r="C7164" s="1" t="s">
        <v>13688</v>
      </c>
      <c r="D7164" s="1"/>
      <c r="E7164" s="1"/>
      <c r="F7164" s="1" t="s">
        <v>13689</v>
      </c>
      <c r="G7164" s="1" t="s">
        <v>13686</v>
      </c>
      <c r="H7164" s="1">
        <v>22119</v>
      </c>
      <c r="I7164" s="1">
        <v>1006270</v>
      </c>
      <c r="J7164" s="1">
        <v>32.784700000000001</v>
      </c>
      <c r="K7164" s="1">
        <v>-93.374399999999994</v>
      </c>
      <c r="L7164" s="1"/>
      <c r="M7164" s="1" t="s">
        <v>1483</v>
      </c>
      <c r="N7164" s="1" t="s">
        <v>13028</v>
      </c>
      <c r="O7164" s="1">
        <v>2022</v>
      </c>
      <c r="P7164" s="1">
        <v>71018</v>
      </c>
      <c r="Q7164" s="1" t="s">
        <v>1195</v>
      </c>
      <c r="R7164" s="1"/>
      <c r="S7164" s="1" t="s">
        <v>24399</v>
      </c>
      <c r="T7164" s="1" t="s">
        <v>6826</v>
      </c>
      <c r="U7164" s="1"/>
      <c r="V7164" s="1" t="s">
        <v>25694</v>
      </c>
      <c r="W7164" s="1" t="s">
        <v>6826</v>
      </c>
    </row>
    <row r="7165" spans="1:23" x14ac:dyDescent="0.25">
      <c r="A7165" s="1">
        <v>1006499</v>
      </c>
      <c r="B7165" s="5" t="str">
        <f>VLOOKUP(H7165,'FIPS Basin X-walk'!$A$2:$F$3224,6,FALSE)</f>
        <v>Arkla Basin</v>
      </c>
      <c r="C7165" s="1" t="s">
        <v>13684</v>
      </c>
      <c r="D7165" s="1"/>
      <c r="E7165" s="1"/>
      <c r="F7165" s="1" t="s">
        <v>13685</v>
      </c>
      <c r="G7165" s="1" t="s">
        <v>13686</v>
      </c>
      <c r="H7165" s="1">
        <v>22119</v>
      </c>
      <c r="I7165" s="1">
        <v>1006499</v>
      </c>
      <c r="J7165" s="1">
        <v>32.800556</v>
      </c>
      <c r="K7165" s="1">
        <v>-93.412778000000003</v>
      </c>
      <c r="L7165" s="1"/>
      <c r="M7165" s="1" t="s">
        <v>1483</v>
      </c>
      <c r="N7165" s="1" t="s">
        <v>13028</v>
      </c>
      <c r="O7165" s="1">
        <v>2022</v>
      </c>
      <c r="P7165" s="1">
        <v>71018</v>
      </c>
      <c r="Q7165" s="1" t="s">
        <v>13687</v>
      </c>
      <c r="R7165" s="1"/>
      <c r="S7165" s="1" t="s">
        <v>24369</v>
      </c>
      <c r="T7165" s="1" t="s">
        <v>6826</v>
      </c>
      <c r="U7165" s="1"/>
      <c r="V7165" s="1" t="s">
        <v>13128</v>
      </c>
      <c r="W7165" s="1" t="s">
        <v>6826</v>
      </c>
    </row>
    <row r="7166" spans="1:23" x14ac:dyDescent="0.25">
      <c r="A7166" s="1">
        <v>1011948</v>
      </c>
      <c r="B7166" s="5" t="str">
        <f>VLOOKUP(H7166,'FIPS Basin X-walk'!$A$2:$F$3224,6,FALSE)</f>
        <v>Arkla Basin</v>
      </c>
      <c r="C7166" s="1" t="s">
        <v>13690</v>
      </c>
      <c r="D7166" s="1"/>
      <c r="E7166" s="1"/>
      <c r="F7166" s="1" t="s">
        <v>13691</v>
      </c>
      <c r="G7166" s="1" t="s">
        <v>13686</v>
      </c>
      <c r="H7166" s="1">
        <v>22119</v>
      </c>
      <c r="I7166" s="1">
        <v>1011948</v>
      </c>
      <c r="J7166" s="1">
        <v>32.521759000000003</v>
      </c>
      <c r="K7166" s="1">
        <v>-93.214269000000002</v>
      </c>
      <c r="L7166" s="1"/>
      <c r="M7166" s="1" t="s">
        <v>1483</v>
      </c>
      <c r="N7166" s="1" t="s">
        <v>13028</v>
      </c>
      <c r="O7166" s="1">
        <v>2022</v>
      </c>
      <c r="P7166" s="1">
        <v>71024</v>
      </c>
      <c r="Q7166" s="1" t="s">
        <v>184</v>
      </c>
      <c r="R7166" s="1"/>
      <c r="S7166" s="1" t="s">
        <v>24399</v>
      </c>
      <c r="T7166" s="1" t="s">
        <v>6826</v>
      </c>
      <c r="U7166" s="1"/>
      <c r="V7166" s="1" t="s">
        <v>7521</v>
      </c>
      <c r="W7166" s="1" t="s">
        <v>6826</v>
      </c>
    </row>
    <row r="7167" spans="1:23" x14ac:dyDescent="0.25">
      <c r="A7167" s="1">
        <v>1006135</v>
      </c>
      <c r="B7167" s="5" t="str">
        <f>VLOOKUP(H7167,'FIPS Basin X-walk'!$A$2:$F$3224,6,FALSE)</f>
        <v>Arkla Basin</v>
      </c>
      <c r="C7167" s="1" t="s">
        <v>13692</v>
      </c>
      <c r="D7167" s="1"/>
      <c r="E7167" s="1"/>
      <c r="F7167" s="1" t="s">
        <v>13693</v>
      </c>
      <c r="G7167" s="1" t="s">
        <v>13686</v>
      </c>
      <c r="H7167" s="1">
        <v>22119</v>
      </c>
      <c r="I7167" s="1">
        <v>1006135</v>
      </c>
      <c r="J7167" s="1">
        <v>32.632730000000002</v>
      </c>
      <c r="K7167" s="1">
        <v>-93.390450000000001</v>
      </c>
      <c r="L7167" s="1"/>
      <c r="M7167" s="1" t="s">
        <v>1483</v>
      </c>
      <c r="N7167" s="1" t="s">
        <v>13028</v>
      </c>
      <c r="O7167" s="1">
        <v>2022</v>
      </c>
      <c r="P7167" s="1">
        <v>71055</v>
      </c>
      <c r="Q7167" s="1" t="s">
        <v>13694</v>
      </c>
      <c r="R7167" s="1"/>
      <c r="S7167" s="1" t="s">
        <v>24358</v>
      </c>
      <c r="T7167" s="1" t="s">
        <v>6826</v>
      </c>
      <c r="U7167" s="1"/>
      <c r="V7167" s="1" t="s">
        <v>6952</v>
      </c>
      <c r="W7167" s="1" t="s">
        <v>6826</v>
      </c>
    </row>
    <row r="7168" spans="1:23" x14ac:dyDescent="0.25">
      <c r="A7168" s="1">
        <v>1014315</v>
      </c>
      <c r="B7168" s="5" t="str">
        <f>VLOOKUP(H7168,'FIPS Basin X-walk'!$A$2:$F$3224,6,FALSE)</f>
        <v>Arkla Basin</v>
      </c>
      <c r="C7168" s="1" t="s">
        <v>26932</v>
      </c>
      <c r="D7168" s="1"/>
      <c r="E7168" s="1"/>
      <c r="F7168" s="1" t="s">
        <v>26933</v>
      </c>
      <c r="G7168" s="1" t="s">
        <v>13686</v>
      </c>
      <c r="H7168" s="1">
        <v>22119</v>
      </c>
      <c r="I7168" s="1">
        <v>1014315</v>
      </c>
      <c r="J7168" s="1">
        <v>32.583008999999997</v>
      </c>
      <c r="K7168" s="1">
        <v>-93.250748999999999</v>
      </c>
      <c r="L7168" s="1"/>
      <c r="M7168" s="1" t="s">
        <v>1483</v>
      </c>
      <c r="N7168" s="1" t="s">
        <v>13028</v>
      </c>
      <c r="O7168" s="1">
        <v>2022</v>
      </c>
      <c r="P7168" s="1">
        <v>71032</v>
      </c>
      <c r="Q7168" s="1" t="s">
        <v>26984</v>
      </c>
      <c r="R7168" s="1"/>
      <c r="S7168" s="1" t="s">
        <v>24399</v>
      </c>
      <c r="T7168" s="1" t="s">
        <v>6826</v>
      </c>
      <c r="U7168" s="1"/>
      <c r="V7168" s="1" t="s">
        <v>18148</v>
      </c>
      <c r="W7168" s="1" t="s">
        <v>6826</v>
      </c>
    </row>
    <row r="7169" spans="1:23" x14ac:dyDescent="0.25">
      <c r="A7169" s="1">
        <v>1000486</v>
      </c>
      <c r="B7169" s="5" t="str">
        <f>VLOOKUP(H7169,'FIPS Basin X-walk'!$A$2:$F$3224,6,FALSE)</f>
        <v>Denver Basin</v>
      </c>
      <c r="C7169" s="1" t="s">
        <v>9404</v>
      </c>
      <c r="D7169" s="1"/>
      <c r="E7169" s="1"/>
      <c r="F7169" s="1" t="s">
        <v>9385</v>
      </c>
      <c r="G7169" s="1" t="s">
        <v>2068</v>
      </c>
      <c r="H7169" s="1">
        <v>8123</v>
      </c>
      <c r="I7169" s="1">
        <v>1000486</v>
      </c>
      <c r="J7169" s="1">
        <v>40.0914</v>
      </c>
      <c r="K7169" s="1">
        <v>-104.8819</v>
      </c>
      <c r="L7169" s="1"/>
      <c r="M7169" s="1" t="s">
        <v>1507</v>
      </c>
      <c r="N7169" s="1" t="s">
        <v>9093</v>
      </c>
      <c r="O7169" s="1">
        <v>2022</v>
      </c>
      <c r="P7169" s="1">
        <v>80621</v>
      </c>
      <c r="Q7169" s="1" t="s">
        <v>9405</v>
      </c>
      <c r="R7169" s="1"/>
      <c r="S7169" s="1" t="s">
        <v>24355</v>
      </c>
      <c r="T7169" s="1" t="s">
        <v>6826</v>
      </c>
      <c r="U7169" s="1"/>
      <c r="V7169" s="1" t="s">
        <v>24533</v>
      </c>
      <c r="W7169" s="1" t="s">
        <v>6828</v>
      </c>
    </row>
    <row r="7170" spans="1:23" x14ac:dyDescent="0.25">
      <c r="A7170" s="1">
        <v>1000559</v>
      </c>
      <c r="B7170" s="5" t="str">
        <f>VLOOKUP(H7170,'FIPS Basin X-walk'!$A$2:$F$3224,6,FALSE)</f>
        <v>Denver Basin</v>
      </c>
      <c r="C7170" s="1" t="s">
        <v>9420</v>
      </c>
      <c r="D7170" s="1"/>
      <c r="E7170" s="1"/>
      <c r="F7170" s="1" t="s">
        <v>9421</v>
      </c>
      <c r="G7170" s="1" t="s">
        <v>2068</v>
      </c>
      <c r="H7170" s="1">
        <v>8123</v>
      </c>
      <c r="I7170" s="1">
        <v>1000559</v>
      </c>
      <c r="J7170" s="1">
        <v>40.097900000000003</v>
      </c>
      <c r="K7170" s="1">
        <v>-104.7745</v>
      </c>
      <c r="L7170" s="1"/>
      <c r="M7170" s="1" t="s">
        <v>1507</v>
      </c>
      <c r="N7170" s="1" t="s">
        <v>9093</v>
      </c>
      <c r="O7170" s="1">
        <v>2022</v>
      </c>
      <c r="P7170" s="1">
        <v>80621</v>
      </c>
      <c r="Q7170" s="1" t="s">
        <v>9422</v>
      </c>
      <c r="R7170" s="1"/>
      <c r="S7170" s="1" t="s">
        <v>24355</v>
      </c>
      <c r="T7170" s="1" t="s">
        <v>6828</v>
      </c>
      <c r="U7170" s="1"/>
      <c r="V7170" s="1" t="s">
        <v>9109</v>
      </c>
      <c r="W7170" s="1" t="s">
        <v>6828</v>
      </c>
    </row>
    <row r="7171" spans="1:23" x14ac:dyDescent="0.25">
      <c r="A7171" s="1">
        <v>1010489</v>
      </c>
      <c r="B7171" s="5" t="str">
        <f>VLOOKUP(H7171,'FIPS Basin X-walk'!$A$2:$F$3224,6,FALSE)</f>
        <v>Denver Basin</v>
      </c>
      <c r="C7171" s="1" t="s">
        <v>9418</v>
      </c>
      <c r="D7171" s="1"/>
      <c r="E7171" s="1"/>
      <c r="F7171" s="1" t="s">
        <v>9419</v>
      </c>
      <c r="G7171" s="1" t="s">
        <v>2068</v>
      </c>
      <c r="H7171" s="1">
        <v>8123</v>
      </c>
      <c r="I7171" s="1">
        <v>1010489</v>
      </c>
      <c r="J7171" s="1">
        <v>40.130921999999998</v>
      </c>
      <c r="K7171" s="1">
        <v>-104.75894700000001</v>
      </c>
      <c r="L7171" s="1"/>
      <c r="M7171" s="1" t="s">
        <v>1507</v>
      </c>
      <c r="N7171" s="1" t="s">
        <v>9093</v>
      </c>
      <c r="O7171" s="1">
        <v>2022</v>
      </c>
      <c r="P7171" s="1">
        <v>80261</v>
      </c>
      <c r="Q7171" s="1" t="s">
        <v>24100</v>
      </c>
      <c r="R7171" s="1"/>
      <c r="S7171" s="1">
        <v>486210</v>
      </c>
      <c r="T7171" s="1" t="s">
        <v>6826</v>
      </c>
      <c r="U7171" s="1"/>
      <c r="V7171" s="1" t="s">
        <v>7090</v>
      </c>
      <c r="W7171" s="1" t="s">
        <v>6826</v>
      </c>
    </row>
    <row r="7172" spans="1:23" x14ac:dyDescent="0.25">
      <c r="A7172" s="1">
        <v>1010881</v>
      </c>
      <c r="B7172" s="5" t="str">
        <f>VLOOKUP(H7172,'FIPS Basin X-walk'!$A$2:$F$3224,6,FALSE)</f>
        <v>Denver Basin</v>
      </c>
      <c r="C7172" s="1" t="s">
        <v>23899</v>
      </c>
      <c r="D7172" s="1"/>
      <c r="E7172" s="1"/>
      <c r="F7172" s="1" t="s">
        <v>23900</v>
      </c>
      <c r="G7172" s="1" t="s">
        <v>2068</v>
      </c>
      <c r="H7172" s="1">
        <v>8123</v>
      </c>
      <c r="I7172" s="1">
        <v>1010881</v>
      </c>
      <c r="J7172" s="1">
        <v>40.866182581154902</v>
      </c>
      <c r="K7172" s="1">
        <v>-104.232294254835</v>
      </c>
      <c r="L7172" s="1"/>
      <c r="M7172" s="1" t="s">
        <v>1507</v>
      </c>
      <c r="N7172" s="1" t="s">
        <v>9093</v>
      </c>
      <c r="O7172" s="1">
        <v>2022</v>
      </c>
      <c r="P7172" s="1">
        <v>80729</v>
      </c>
      <c r="Q7172" s="1" t="s">
        <v>1224</v>
      </c>
      <c r="R7172" s="1"/>
      <c r="S7172" s="1">
        <v>211130</v>
      </c>
      <c r="T7172" s="1" t="s">
        <v>6826</v>
      </c>
      <c r="U7172" s="1"/>
      <c r="V7172" s="1" t="s">
        <v>9138</v>
      </c>
      <c r="W7172" s="1" t="s">
        <v>6826</v>
      </c>
    </row>
    <row r="7173" spans="1:23" x14ac:dyDescent="0.25">
      <c r="A7173" s="1">
        <v>1000271</v>
      </c>
      <c r="B7173" s="5" t="str">
        <f>VLOOKUP(H7173,'FIPS Basin X-walk'!$A$2:$F$3224,6,FALSE)</f>
        <v>Denver Basin</v>
      </c>
      <c r="C7173" s="1" t="s">
        <v>9428</v>
      </c>
      <c r="D7173" s="1"/>
      <c r="E7173" s="1"/>
      <c r="F7173" s="1" t="s">
        <v>9429</v>
      </c>
      <c r="G7173" s="1" t="s">
        <v>2068</v>
      </c>
      <c r="H7173" s="1">
        <v>8123</v>
      </c>
      <c r="I7173" s="1">
        <v>1000271</v>
      </c>
      <c r="J7173" s="1">
        <v>40.091099999999997</v>
      </c>
      <c r="K7173" s="1">
        <v>-104.5947</v>
      </c>
      <c r="L7173" s="1"/>
      <c r="M7173" s="1" t="s">
        <v>1507</v>
      </c>
      <c r="N7173" s="1" t="s">
        <v>9093</v>
      </c>
      <c r="O7173" s="1">
        <v>2022</v>
      </c>
      <c r="P7173" s="1">
        <v>80643</v>
      </c>
      <c r="Q7173" s="1" t="s">
        <v>9430</v>
      </c>
      <c r="R7173" s="1"/>
      <c r="S7173" s="1" t="s">
        <v>24355</v>
      </c>
      <c r="T7173" s="1" t="s">
        <v>6826</v>
      </c>
      <c r="U7173" s="1"/>
      <c r="V7173" s="1" t="s">
        <v>9094</v>
      </c>
      <c r="W7173" s="1" t="s">
        <v>6828</v>
      </c>
    </row>
    <row r="7174" spans="1:23" x14ac:dyDescent="0.25">
      <c r="A7174" s="1">
        <v>1001029</v>
      </c>
      <c r="B7174" s="5" t="str">
        <f>VLOOKUP(H7174,'FIPS Basin X-walk'!$A$2:$F$3224,6,FALSE)</f>
        <v>Denver Basin</v>
      </c>
      <c r="C7174" s="1" t="s">
        <v>9416</v>
      </c>
      <c r="D7174" s="1"/>
      <c r="E7174" s="1"/>
      <c r="F7174" s="1" t="s">
        <v>9413</v>
      </c>
      <c r="G7174" s="1" t="s">
        <v>2068</v>
      </c>
      <c r="H7174" s="1">
        <v>8123</v>
      </c>
      <c r="I7174" s="1">
        <v>1001029</v>
      </c>
      <c r="J7174" s="1">
        <v>40.246099999999998</v>
      </c>
      <c r="K7174" s="1">
        <v>-104.8742</v>
      </c>
      <c r="L7174" s="1"/>
      <c r="M7174" s="1" t="s">
        <v>1507</v>
      </c>
      <c r="N7174" s="1" t="s">
        <v>9093</v>
      </c>
      <c r="O7174" s="1">
        <v>2022</v>
      </c>
      <c r="P7174" s="1">
        <v>80651</v>
      </c>
      <c r="Q7174" s="1" t="s">
        <v>9417</v>
      </c>
      <c r="R7174" s="1"/>
      <c r="S7174" s="1" t="s">
        <v>24355</v>
      </c>
      <c r="T7174" s="1" t="s">
        <v>6826</v>
      </c>
      <c r="U7174" s="1"/>
      <c r="V7174" s="1" t="s">
        <v>9094</v>
      </c>
      <c r="W7174" s="1" t="s">
        <v>6828</v>
      </c>
    </row>
    <row r="7175" spans="1:23" x14ac:dyDescent="0.25">
      <c r="A7175" s="1">
        <v>1013919</v>
      </c>
      <c r="B7175" s="5" t="str">
        <f>VLOOKUP(H7175,'FIPS Basin X-walk'!$A$2:$F$3224,6,FALSE)</f>
        <v>Denver Basin</v>
      </c>
      <c r="C7175" s="1" t="s">
        <v>23539</v>
      </c>
      <c r="D7175" s="1"/>
      <c r="E7175" s="1"/>
      <c r="F7175" s="1" t="s">
        <v>23540</v>
      </c>
      <c r="G7175" s="1" t="s">
        <v>2068</v>
      </c>
      <c r="H7175" s="1">
        <v>8123</v>
      </c>
      <c r="I7175" s="1">
        <v>1013919</v>
      </c>
      <c r="J7175" s="1">
        <v>40.257651025267698</v>
      </c>
      <c r="K7175" s="1">
        <v>-104.734962230684</v>
      </c>
      <c r="L7175" s="1"/>
      <c r="M7175" s="1" t="s">
        <v>1507</v>
      </c>
      <c r="N7175" s="1" t="s">
        <v>9093</v>
      </c>
      <c r="O7175" s="1">
        <v>2022</v>
      </c>
      <c r="P7175" s="1">
        <v>80651</v>
      </c>
      <c r="Q7175" s="1" t="s">
        <v>548</v>
      </c>
      <c r="R7175" s="1"/>
      <c r="S7175" s="1">
        <v>211130</v>
      </c>
      <c r="T7175" s="1" t="s">
        <v>6826</v>
      </c>
      <c r="U7175" s="1"/>
      <c r="V7175" s="1" t="s">
        <v>9103</v>
      </c>
      <c r="W7175" s="1" t="s">
        <v>6826</v>
      </c>
    </row>
    <row r="7176" spans="1:23" x14ac:dyDescent="0.25">
      <c r="A7176" s="1">
        <v>1007880</v>
      </c>
      <c r="B7176" s="5" t="str">
        <f>VLOOKUP(H7176,'FIPS Basin X-walk'!$A$2:$F$3224,6,FALSE)</f>
        <v>Denver Basin</v>
      </c>
      <c r="C7176" s="1" t="s">
        <v>9406</v>
      </c>
      <c r="D7176" s="1"/>
      <c r="E7176" s="1"/>
      <c r="F7176" s="1" t="s">
        <v>9407</v>
      </c>
      <c r="G7176" s="1" t="s">
        <v>9374</v>
      </c>
      <c r="H7176" s="1">
        <v>8123</v>
      </c>
      <c r="I7176" s="1">
        <v>1007880</v>
      </c>
      <c r="J7176" s="1">
        <v>40.5854</v>
      </c>
      <c r="K7176" s="1">
        <v>-104.83181</v>
      </c>
      <c r="L7176" s="1"/>
      <c r="M7176" s="1" t="s">
        <v>1507</v>
      </c>
      <c r="N7176" s="1" t="s">
        <v>9093</v>
      </c>
      <c r="O7176" s="1">
        <v>2022</v>
      </c>
      <c r="P7176" s="1">
        <v>80610</v>
      </c>
      <c r="Q7176" s="1" t="s">
        <v>9408</v>
      </c>
      <c r="R7176" s="1"/>
      <c r="S7176" s="1" t="s">
        <v>24358</v>
      </c>
      <c r="T7176" s="1" t="s">
        <v>6826</v>
      </c>
      <c r="U7176" s="1"/>
      <c r="V7176" s="1" t="s">
        <v>6878</v>
      </c>
      <c r="W7176" s="1" t="s">
        <v>6826</v>
      </c>
    </row>
    <row r="7177" spans="1:23" x14ac:dyDescent="0.25">
      <c r="A7177" s="1">
        <v>1013979</v>
      </c>
      <c r="B7177" s="5" t="str">
        <f>VLOOKUP(H7177,'FIPS Basin X-walk'!$A$2:$F$3224,6,FALSE)</f>
        <v>Denver Basin</v>
      </c>
      <c r="C7177" s="1"/>
      <c r="D7177" s="1"/>
      <c r="E7177" s="1"/>
      <c r="F7177" s="1" t="s">
        <v>9403</v>
      </c>
      <c r="G7177" s="1" t="s">
        <v>9374</v>
      </c>
      <c r="H7177" s="1">
        <v>8123</v>
      </c>
      <c r="I7177" s="1">
        <v>1013979</v>
      </c>
      <c r="J7177" s="1">
        <v>40.591740000000001</v>
      </c>
      <c r="K7177" s="1">
        <v>-104.80525</v>
      </c>
      <c r="L7177" s="1"/>
      <c r="M7177" s="1" t="s">
        <v>1507</v>
      </c>
      <c r="N7177" s="1" t="s">
        <v>9093</v>
      </c>
      <c r="O7177" s="1">
        <v>2022</v>
      </c>
      <c r="P7177" s="1">
        <v>80610</v>
      </c>
      <c r="Q7177" s="1" t="s">
        <v>399</v>
      </c>
      <c r="R7177" s="1"/>
      <c r="S7177" s="1" t="s">
        <v>24435</v>
      </c>
      <c r="T7177" s="1" t="s">
        <v>6826</v>
      </c>
      <c r="U7177" s="1"/>
      <c r="V7177" s="1" t="s">
        <v>26821</v>
      </c>
      <c r="W7177" s="1" t="s">
        <v>6826</v>
      </c>
    </row>
    <row r="7178" spans="1:23" x14ac:dyDescent="0.25">
      <c r="A7178" s="1">
        <v>1011986</v>
      </c>
      <c r="B7178" s="5" t="str">
        <f>VLOOKUP(H7178,'FIPS Basin X-walk'!$A$2:$F$3224,6,FALSE)</f>
        <v>Denver Basin</v>
      </c>
      <c r="C7178" s="1" t="s">
        <v>23608</v>
      </c>
      <c r="D7178" s="1"/>
      <c r="E7178" s="1"/>
      <c r="F7178" s="1" t="s">
        <v>9414</v>
      </c>
      <c r="G7178" s="1" t="s">
        <v>9374</v>
      </c>
      <c r="H7178" s="1">
        <v>8123</v>
      </c>
      <c r="I7178" s="1">
        <v>1011986</v>
      </c>
      <c r="J7178" s="1">
        <v>40.713645</v>
      </c>
      <c r="K7178" s="1">
        <v>-104.15644399999999</v>
      </c>
      <c r="L7178" s="1"/>
      <c r="M7178" s="1" t="s">
        <v>1507</v>
      </c>
      <c r="N7178" s="1" t="s">
        <v>9093</v>
      </c>
      <c r="O7178" s="1">
        <v>2022</v>
      </c>
      <c r="P7178" s="1">
        <v>80611</v>
      </c>
      <c r="Q7178" s="1" t="s">
        <v>26430</v>
      </c>
      <c r="R7178" s="1"/>
      <c r="S7178" s="1" t="s">
        <v>24435</v>
      </c>
      <c r="T7178" s="1" t="s">
        <v>6826</v>
      </c>
      <c r="U7178" s="1"/>
      <c r="V7178" s="1" t="s">
        <v>9329</v>
      </c>
      <c r="W7178" s="1" t="s">
        <v>6826</v>
      </c>
    </row>
    <row r="7179" spans="1:23" x14ac:dyDescent="0.25">
      <c r="A7179" s="1">
        <v>1013689</v>
      </c>
      <c r="B7179" s="5" t="str">
        <f>VLOOKUP(H7179,'FIPS Basin X-walk'!$A$2:$F$3224,6,FALSE)</f>
        <v>Denver Basin</v>
      </c>
      <c r="C7179" s="1"/>
      <c r="D7179" s="1"/>
      <c r="E7179" s="1"/>
      <c r="F7179" s="1" t="s">
        <v>9414</v>
      </c>
      <c r="G7179" s="1" t="s">
        <v>9374</v>
      </c>
      <c r="H7179" s="1">
        <v>8123</v>
      </c>
      <c r="I7179" s="1">
        <v>1013689</v>
      </c>
      <c r="J7179" s="1">
        <v>40.630147999999998</v>
      </c>
      <c r="K7179" s="1">
        <v>-104.260187</v>
      </c>
      <c r="L7179" s="1"/>
      <c r="M7179" s="1" t="s">
        <v>1507</v>
      </c>
      <c r="N7179" s="1" t="s">
        <v>9093</v>
      </c>
      <c r="O7179" s="1">
        <v>2022</v>
      </c>
      <c r="P7179" s="1">
        <v>80611</v>
      </c>
      <c r="Q7179" s="1" t="s">
        <v>1251</v>
      </c>
      <c r="R7179" s="1"/>
      <c r="S7179" s="1" t="s">
        <v>26730</v>
      </c>
      <c r="T7179" s="1" t="s">
        <v>6826</v>
      </c>
      <c r="U7179" s="1"/>
      <c r="V7179" s="1" t="s">
        <v>9415</v>
      </c>
      <c r="W7179" s="1" t="s">
        <v>6826</v>
      </c>
    </row>
    <row r="7180" spans="1:23" x14ac:dyDescent="0.25">
      <c r="A7180" s="1">
        <v>1013947</v>
      </c>
      <c r="B7180" s="5" t="str">
        <f>VLOOKUP(H7180,'FIPS Basin X-walk'!$A$2:$F$3224,6,FALSE)</f>
        <v>Denver Basin</v>
      </c>
      <c r="C7180" s="1"/>
      <c r="D7180" s="1"/>
      <c r="E7180" s="1"/>
      <c r="F7180" s="1" t="s">
        <v>9414</v>
      </c>
      <c r="G7180" s="1" t="s">
        <v>9374</v>
      </c>
      <c r="H7180" s="1">
        <v>8123</v>
      </c>
      <c r="I7180" s="1">
        <v>1013947</v>
      </c>
      <c r="J7180" s="1">
        <v>40.627989999999997</v>
      </c>
      <c r="K7180" s="1">
        <v>-104.165892</v>
      </c>
      <c r="L7180" s="1"/>
      <c r="M7180" s="1" t="s">
        <v>1507</v>
      </c>
      <c r="N7180" s="1" t="s">
        <v>9093</v>
      </c>
      <c r="O7180" s="1">
        <v>2022</v>
      </c>
      <c r="P7180" s="1">
        <v>80611</v>
      </c>
      <c r="Q7180" s="1" t="s">
        <v>24284</v>
      </c>
      <c r="R7180" s="1"/>
      <c r="S7180" s="1" t="s">
        <v>24399</v>
      </c>
      <c r="T7180" s="1" t="s">
        <v>6826</v>
      </c>
      <c r="U7180" s="1"/>
      <c r="V7180" s="1" t="s">
        <v>9415</v>
      </c>
      <c r="W7180" s="1" t="s">
        <v>6826</v>
      </c>
    </row>
    <row r="7181" spans="1:23" x14ac:dyDescent="0.25">
      <c r="A7181" s="1">
        <v>1001977</v>
      </c>
      <c r="B7181" s="5" t="str">
        <f>VLOOKUP(H7181,'FIPS Basin X-walk'!$A$2:$F$3224,6,FALSE)</f>
        <v>Denver Basin</v>
      </c>
      <c r="C7181" s="1"/>
      <c r="D7181" s="1"/>
      <c r="E7181" s="1"/>
      <c r="F7181" s="1" t="s">
        <v>9394</v>
      </c>
      <c r="G7181" s="1" t="s">
        <v>9374</v>
      </c>
      <c r="H7181" s="1">
        <v>8123</v>
      </c>
      <c r="I7181" s="1">
        <v>1001977</v>
      </c>
      <c r="J7181" s="1">
        <v>40.1434</v>
      </c>
      <c r="K7181" s="1">
        <v>-104.75149999999999</v>
      </c>
      <c r="L7181" s="1"/>
      <c r="M7181" s="1" t="s">
        <v>1507</v>
      </c>
      <c r="N7181" s="1" t="s">
        <v>9093</v>
      </c>
      <c r="O7181" s="1">
        <v>2022</v>
      </c>
      <c r="P7181" s="1">
        <v>80601</v>
      </c>
      <c r="Q7181" s="1" t="s">
        <v>45</v>
      </c>
      <c r="R7181" s="1"/>
      <c r="S7181" s="1" t="s">
        <v>24399</v>
      </c>
      <c r="T7181" s="1" t="s">
        <v>6826</v>
      </c>
      <c r="U7181" s="1"/>
      <c r="V7181" s="1" t="s">
        <v>9103</v>
      </c>
      <c r="W7181" s="1" t="s">
        <v>6826</v>
      </c>
    </row>
    <row r="7182" spans="1:23" x14ac:dyDescent="0.25">
      <c r="A7182" s="1">
        <v>1002127</v>
      </c>
      <c r="B7182" s="5" t="str">
        <f>VLOOKUP(H7182,'FIPS Basin X-walk'!$A$2:$F$3224,6,FALSE)</f>
        <v>Denver Basin</v>
      </c>
      <c r="C7182" s="1" t="s">
        <v>9388</v>
      </c>
      <c r="D7182" s="1"/>
      <c r="E7182" s="1"/>
      <c r="F7182" s="1" t="s">
        <v>9389</v>
      </c>
      <c r="G7182" s="1" t="s">
        <v>9374</v>
      </c>
      <c r="H7182" s="1">
        <v>8123</v>
      </c>
      <c r="I7182" s="1">
        <v>1002127</v>
      </c>
      <c r="J7182" s="1">
        <v>40.908951000000002</v>
      </c>
      <c r="K7182" s="1">
        <v>-104.892167</v>
      </c>
      <c r="L7182" s="1"/>
      <c r="M7182" s="1" t="s">
        <v>1507</v>
      </c>
      <c r="N7182" s="1" t="s">
        <v>9093</v>
      </c>
      <c r="O7182" s="1">
        <v>2022</v>
      </c>
      <c r="P7182" s="1">
        <v>80612</v>
      </c>
      <c r="Q7182" s="1" t="s">
        <v>24010</v>
      </c>
      <c r="R7182" s="1"/>
      <c r="S7182" s="1" t="s">
        <v>24435</v>
      </c>
      <c r="T7182" s="1" t="s">
        <v>6826</v>
      </c>
      <c r="U7182" s="1"/>
      <c r="V7182" s="1" t="s">
        <v>7090</v>
      </c>
      <c r="W7182" s="1" t="s">
        <v>6826</v>
      </c>
    </row>
    <row r="7183" spans="1:23" x14ac:dyDescent="0.25">
      <c r="A7183" s="1">
        <v>1013834</v>
      </c>
      <c r="B7183" s="5" t="str">
        <f>VLOOKUP(H7183,'FIPS Basin X-walk'!$A$2:$F$3224,6,FALSE)</f>
        <v>Denver Basin</v>
      </c>
      <c r="C7183" s="1" t="s">
        <v>26763</v>
      </c>
      <c r="D7183" s="1"/>
      <c r="E7183" s="1"/>
      <c r="F7183" s="1" t="s">
        <v>26764</v>
      </c>
      <c r="G7183" s="1" t="s">
        <v>9374</v>
      </c>
      <c r="H7183" s="1">
        <v>8123</v>
      </c>
      <c r="I7183" s="1">
        <v>1013834</v>
      </c>
      <c r="J7183" s="1">
        <v>40.946933999999999</v>
      </c>
      <c r="K7183" s="1">
        <v>-104.79589</v>
      </c>
      <c r="L7183" s="1"/>
      <c r="M7183" s="1" t="s">
        <v>1507</v>
      </c>
      <c r="N7183" s="1" t="s">
        <v>9093</v>
      </c>
      <c r="O7183" s="1">
        <v>2022</v>
      </c>
      <c r="P7183" s="1">
        <v>80612</v>
      </c>
      <c r="Q7183" s="1" t="s">
        <v>24274</v>
      </c>
      <c r="R7183" s="1"/>
      <c r="S7183" s="1" t="s">
        <v>24435</v>
      </c>
      <c r="T7183" s="1" t="s">
        <v>6826</v>
      </c>
      <c r="U7183" s="1"/>
      <c r="V7183" s="1" t="s">
        <v>9243</v>
      </c>
      <c r="W7183" s="1" t="s">
        <v>6826</v>
      </c>
    </row>
    <row r="7184" spans="1:23" x14ac:dyDescent="0.25">
      <c r="A7184" s="1">
        <v>1003911</v>
      </c>
      <c r="B7184" s="5" t="str">
        <f>VLOOKUP(H7184,'FIPS Basin X-walk'!$A$2:$F$3224,6,FALSE)</f>
        <v>Denver Basin</v>
      </c>
      <c r="C7184" s="1" t="s">
        <v>9409</v>
      </c>
      <c r="D7184" s="1"/>
      <c r="E7184" s="1"/>
      <c r="F7184" s="1" t="s">
        <v>9410</v>
      </c>
      <c r="G7184" s="1" t="s">
        <v>9374</v>
      </c>
      <c r="H7184" s="1">
        <v>8123</v>
      </c>
      <c r="I7184" s="1">
        <v>1003911</v>
      </c>
      <c r="J7184" s="1">
        <v>40.02281</v>
      </c>
      <c r="K7184" s="1">
        <v>-105.01822</v>
      </c>
      <c r="L7184" s="1"/>
      <c r="M7184" s="1" t="s">
        <v>1507</v>
      </c>
      <c r="N7184" s="1" t="s">
        <v>9093</v>
      </c>
      <c r="O7184" s="1">
        <v>2022</v>
      </c>
      <c r="P7184" s="1">
        <v>80516</v>
      </c>
      <c r="Q7184" s="1" t="s">
        <v>9411</v>
      </c>
      <c r="R7184" s="1"/>
      <c r="S7184" s="1" t="s">
        <v>24358</v>
      </c>
      <c r="T7184" s="1" t="s">
        <v>6826</v>
      </c>
      <c r="U7184" s="1"/>
      <c r="V7184" s="1" t="s">
        <v>7813</v>
      </c>
      <c r="W7184" s="1" t="s">
        <v>6826</v>
      </c>
    </row>
    <row r="7185" spans="1:23" x14ac:dyDescent="0.25">
      <c r="A7185" s="1">
        <v>1005633</v>
      </c>
      <c r="B7185" s="5" t="str">
        <f>VLOOKUP(H7185,'FIPS Basin X-walk'!$A$2:$F$3224,6,FALSE)</f>
        <v>Denver Basin</v>
      </c>
      <c r="C7185" s="1" t="s">
        <v>9423</v>
      </c>
      <c r="D7185" s="1"/>
      <c r="E7185" s="1"/>
      <c r="F7185" s="1" t="s">
        <v>9410</v>
      </c>
      <c r="G7185" s="1" t="s">
        <v>9374</v>
      </c>
      <c r="H7185" s="1">
        <v>8123</v>
      </c>
      <c r="I7185" s="1">
        <v>1005633</v>
      </c>
      <c r="J7185" s="1">
        <v>40.024535</v>
      </c>
      <c r="K7185" s="1">
        <v>-105.027726</v>
      </c>
      <c r="L7185" s="1"/>
      <c r="M7185" s="1" t="s">
        <v>1507</v>
      </c>
      <c r="N7185" s="1" t="s">
        <v>9093</v>
      </c>
      <c r="O7185" s="1">
        <v>2022</v>
      </c>
      <c r="P7185" s="1">
        <v>80516</v>
      </c>
      <c r="Q7185" s="1" t="s">
        <v>9424</v>
      </c>
      <c r="R7185" s="1"/>
      <c r="S7185" s="1" t="s">
        <v>24358</v>
      </c>
      <c r="T7185" s="1" t="s">
        <v>6826</v>
      </c>
      <c r="U7185" s="1"/>
      <c r="V7185" s="1" t="s">
        <v>7813</v>
      </c>
      <c r="W7185" s="1" t="s">
        <v>6826</v>
      </c>
    </row>
    <row r="7186" spans="1:23" x14ac:dyDescent="0.25">
      <c r="A7186" s="1">
        <v>1007700</v>
      </c>
      <c r="B7186" s="5" t="str">
        <f>VLOOKUP(H7186,'FIPS Basin X-walk'!$A$2:$F$3224,6,FALSE)</f>
        <v>Denver Basin</v>
      </c>
      <c r="C7186" s="1" t="s">
        <v>9431</v>
      </c>
      <c r="D7186" s="1"/>
      <c r="E7186" s="1"/>
      <c r="F7186" s="1" t="s">
        <v>1770</v>
      </c>
      <c r="G7186" s="1" t="s">
        <v>9374</v>
      </c>
      <c r="H7186" s="1">
        <v>8123</v>
      </c>
      <c r="I7186" s="1">
        <v>1007700</v>
      </c>
      <c r="J7186" s="1">
        <v>40.024535</v>
      </c>
      <c r="K7186" s="1">
        <v>-105.027726</v>
      </c>
      <c r="L7186" s="1"/>
      <c r="M7186" s="1" t="s">
        <v>1507</v>
      </c>
      <c r="N7186" s="1" t="s">
        <v>9093</v>
      </c>
      <c r="O7186" s="1">
        <v>2022</v>
      </c>
      <c r="P7186" s="1">
        <v>80516</v>
      </c>
      <c r="Q7186" s="1" t="s">
        <v>9432</v>
      </c>
      <c r="R7186" s="1"/>
      <c r="S7186" s="1" t="s">
        <v>24358</v>
      </c>
      <c r="T7186" s="1" t="s">
        <v>6826</v>
      </c>
      <c r="U7186" s="1"/>
      <c r="V7186" s="1" t="s">
        <v>6952</v>
      </c>
      <c r="W7186" s="1" t="s">
        <v>6826</v>
      </c>
    </row>
    <row r="7187" spans="1:23" x14ac:dyDescent="0.25">
      <c r="A7187" s="1">
        <v>1013359</v>
      </c>
      <c r="B7187" s="5" t="str">
        <f>VLOOKUP(H7187,'FIPS Basin X-walk'!$A$2:$F$3224,6,FALSE)</f>
        <v>Denver Basin</v>
      </c>
      <c r="C7187" s="1" t="s">
        <v>9384</v>
      </c>
      <c r="D7187" s="1"/>
      <c r="E7187" s="1"/>
      <c r="F7187" s="1" t="s">
        <v>9385</v>
      </c>
      <c r="G7187" s="1" t="s">
        <v>9374</v>
      </c>
      <c r="H7187" s="1">
        <v>8123</v>
      </c>
      <c r="I7187" s="1">
        <v>1013359</v>
      </c>
      <c r="J7187" s="1">
        <v>40.09581</v>
      </c>
      <c r="K7187" s="1">
        <v>-104.80277</v>
      </c>
      <c r="L7187" s="1"/>
      <c r="M7187" s="1" t="s">
        <v>1507</v>
      </c>
      <c r="N7187" s="1" t="s">
        <v>9093</v>
      </c>
      <c r="O7187" s="1">
        <v>2022</v>
      </c>
      <c r="P7187" s="1">
        <v>80621</v>
      </c>
      <c r="Q7187" s="1" t="s">
        <v>9386</v>
      </c>
      <c r="R7187" s="1"/>
      <c r="S7187" s="1" t="s">
        <v>24722</v>
      </c>
      <c r="T7187" s="1" t="s">
        <v>6826</v>
      </c>
      <c r="U7187" s="1"/>
      <c r="V7187" s="1" t="s">
        <v>9387</v>
      </c>
      <c r="W7187" s="1" t="s">
        <v>6826</v>
      </c>
    </row>
    <row r="7188" spans="1:23" x14ac:dyDescent="0.25">
      <c r="A7188" s="1">
        <v>1002415</v>
      </c>
      <c r="B7188" s="5" t="str">
        <f>VLOOKUP(H7188,'FIPS Basin X-walk'!$A$2:$F$3224,6,FALSE)</f>
        <v>Denver Basin</v>
      </c>
      <c r="C7188" s="1" t="s">
        <v>9426</v>
      </c>
      <c r="D7188" s="1"/>
      <c r="E7188" s="1"/>
      <c r="F7188" s="1" t="s">
        <v>9427</v>
      </c>
      <c r="G7188" s="1" t="s">
        <v>9374</v>
      </c>
      <c r="H7188" s="1">
        <v>8123</v>
      </c>
      <c r="I7188" s="1">
        <v>1002415</v>
      </c>
      <c r="J7188" s="1">
        <v>40.088943999999998</v>
      </c>
      <c r="K7188" s="1">
        <v>-104.88419399999999</v>
      </c>
      <c r="L7188" s="1"/>
      <c r="M7188" s="1" t="s">
        <v>1507</v>
      </c>
      <c r="N7188" s="1" t="s">
        <v>9093</v>
      </c>
      <c r="O7188" s="1">
        <v>2022</v>
      </c>
      <c r="P7188" s="1">
        <v>80621</v>
      </c>
      <c r="Q7188" s="1" t="s">
        <v>1161</v>
      </c>
      <c r="R7188" s="1"/>
      <c r="S7188" s="1" t="s">
        <v>24399</v>
      </c>
      <c r="T7188" s="1" t="s">
        <v>6826</v>
      </c>
      <c r="U7188" s="1"/>
      <c r="V7188" s="1" t="s">
        <v>7155</v>
      </c>
      <c r="W7188" s="1" t="s">
        <v>6826</v>
      </c>
    </row>
    <row r="7189" spans="1:23" x14ac:dyDescent="0.25">
      <c r="A7189" s="1">
        <v>1006131</v>
      </c>
      <c r="B7189" s="5" t="str">
        <f>VLOOKUP(H7189,'FIPS Basin X-walk'!$A$2:$F$3224,6,FALSE)</f>
        <v>Denver Basin</v>
      </c>
      <c r="C7189" s="1" t="s">
        <v>9398</v>
      </c>
      <c r="D7189" s="1"/>
      <c r="E7189" s="1"/>
      <c r="F7189" s="1" t="s">
        <v>9399</v>
      </c>
      <c r="G7189" s="1" t="s">
        <v>9374</v>
      </c>
      <c r="H7189" s="1">
        <v>8123</v>
      </c>
      <c r="I7189" s="1">
        <v>1006131</v>
      </c>
      <c r="J7189" s="1">
        <v>40.266582999999997</v>
      </c>
      <c r="K7189" s="1">
        <v>-104.734944</v>
      </c>
      <c r="L7189" s="1"/>
      <c r="M7189" s="1" t="s">
        <v>1507</v>
      </c>
      <c r="N7189" s="1" t="s">
        <v>9093</v>
      </c>
      <c r="O7189" s="1">
        <v>2022</v>
      </c>
      <c r="P7189" s="1">
        <v>80623</v>
      </c>
      <c r="Q7189" s="1" t="s">
        <v>86</v>
      </c>
      <c r="R7189" s="1"/>
      <c r="S7189" s="1" t="s">
        <v>24399</v>
      </c>
      <c r="T7189" s="1" t="s">
        <v>6826</v>
      </c>
      <c r="U7189" s="1"/>
      <c r="V7189" s="1" t="s">
        <v>7155</v>
      </c>
      <c r="W7189" s="1" t="s">
        <v>6826</v>
      </c>
    </row>
    <row r="7190" spans="1:23" x14ac:dyDescent="0.25">
      <c r="A7190" s="1">
        <v>1002355</v>
      </c>
      <c r="B7190" s="5" t="str">
        <f>VLOOKUP(H7190,'FIPS Basin X-walk'!$A$2:$F$3224,6,FALSE)</f>
        <v>Denver Basin</v>
      </c>
      <c r="C7190" s="1" t="s">
        <v>9425</v>
      </c>
      <c r="D7190" s="1"/>
      <c r="E7190" s="1"/>
      <c r="F7190" s="1" t="s">
        <v>9383</v>
      </c>
      <c r="G7190" s="1" t="s">
        <v>9374</v>
      </c>
      <c r="H7190" s="1">
        <v>8123</v>
      </c>
      <c r="I7190" s="1">
        <v>1002355</v>
      </c>
      <c r="J7190" s="1">
        <v>40.457200999999998</v>
      </c>
      <c r="K7190" s="1">
        <v>-104.664686</v>
      </c>
      <c r="L7190" s="1"/>
      <c r="M7190" s="1" t="s">
        <v>1507</v>
      </c>
      <c r="N7190" s="1" t="s">
        <v>9093</v>
      </c>
      <c r="O7190" s="1">
        <v>2022</v>
      </c>
      <c r="P7190" s="1">
        <v>80631</v>
      </c>
      <c r="Q7190" s="1" t="s">
        <v>85</v>
      </c>
      <c r="R7190" s="1"/>
      <c r="S7190" s="1" t="s">
        <v>24399</v>
      </c>
      <c r="T7190" s="1" t="s">
        <v>6826</v>
      </c>
      <c r="U7190" s="1"/>
      <c r="V7190" s="1" t="s">
        <v>7155</v>
      </c>
      <c r="W7190" s="1" t="s">
        <v>6826</v>
      </c>
    </row>
    <row r="7191" spans="1:23" x14ac:dyDescent="0.25">
      <c r="A7191" s="1">
        <v>1004022</v>
      </c>
      <c r="B7191" s="5" t="str">
        <f>VLOOKUP(H7191,'FIPS Basin X-walk'!$A$2:$F$3224,6,FALSE)</f>
        <v>Denver Basin</v>
      </c>
      <c r="C7191" s="1" t="s">
        <v>9400</v>
      </c>
      <c r="D7191" s="1"/>
      <c r="E7191" s="1"/>
      <c r="F7191" s="1" t="s">
        <v>1875</v>
      </c>
      <c r="G7191" s="1" t="s">
        <v>9374</v>
      </c>
      <c r="H7191" s="1">
        <v>8123</v>
      </c>
      <c r="I7191" s="1">
        <v>1004022</v>
      </c>
      <c r="J7191" s="1">
        <v>40.442779999999999</v>
      </c>
      <c r="K7191" s="1">
        <v>-104.69233</v>
      </c>
      <c r="L7191" s="1" t="s">
        <v>25207</v>
      </c>
      <c r="M7191" s="1" t="s">
        <v>1507</v>
      </c>
      <c r="N7191" s="1" t="s">
        <v>9093</v>
      </c>
      <c r="O7191" s="1">
        <v>2022</v>
      </c>
      <c r="P7191" s="1">
        <v>80632</v>
      </c>
      <c r="Q7191" s="1" t="s">
        <v>9401</v>
      </c>
      <c r="R7191" s="1"/>
      <c r="S7191" s="1" t="s">
        <v>24382</v>
      </c>
      <c r="T7191" s="1" t="s">
        <v>6826</v>
      </c>
      <c r="U7191" s="1"/>
      <c r="V7191" s="1" t="s">
        <v>9402</v>
      </c>
      <c r="W7191" s="1" t="s">
        <v>6826</v>
      </c>
    </row>
    <row r="7192" spans="1:23" x14ac:dyDescent="0.25">
      <c r="A7192" s="1">
        <v>1006310</v>
      </c>
      <c r="B7192" s="5" t="str">
        <f>VLOOKUP(H7192,'FIPS Basin X-walk'!$A$2:$F$3224,6,FALSE)</f>
        <v>Denver Basin</v>
      </c>
      <c r="C7192" s="1" t="s">
        <v>9382</v>
      </c>
      <c r="D7192" s="1"/>
      <c r="E7192" s="1"/>
      <c r="F7192" s="1" t="s">
        <v>9383</v>
      </c>
      <c r="G7192" s="1" t="s">
        <v>9374</v>
      </c>
      <c r="H7192" s="1">
        <v>8123</v>
      </c>
      <c r="I7192" s="1">
        <v>1006310</v>
      </c>
      <c r="J7192" s="1">
        <v>40.364235000000001</v>
      </c>
      <c r="K7192" s="1">
        <v>-104.730316</v>
      </c>
      <c r="L7192" s="1"/>
      <c r="M7192" s="1" t="s">
        <v>1507</v>
      </c>
      <c r="N7192" s="1" t="s">
        <v>9093</v>
      </c>
      <c r="O7192" s="1">
        <v>2022</v>
      </c>
      <c r="P7192" s="1">
        <v>80634</v>
      </c>
      <c r="Q7192" s="1" t="s">
        <v>84</v>
      </c>
      <c r="R7192" s="1"/>
      <c r="S7192" s="1" t="s">
        <v>24399</v>
      </c>
      <c r="T7192" s="1" t="s">
        <v>6826</v>
      </c>
      <c r="U7192" s="1"/>
      <c r="V7192" s="1" t="s">
        <v>7155</v>
      </c>
      <c r="W7192" s="1" t="s">
        <v>6826</v>
      </c>
    </row>
    <row r="7193" spans="1:23" x14ac:dyDescent="0.25">
      <c r="A7193" s="1">
        <v>1006479</v>
      </c>
      <c r="B7193" s="5" t="str">
        <f>VLOOKUP(H7193,'FIPS Basin X-walk'!$A$2:$F$3224,6,FALSE)</f>
        <v>Denver Basin</v>
      </c>
      <c r="C7193" s="1" t="s">
        <v>9390</v>
      </c>
      <c r="D7193" s="1"/>
      <c r="E7193" s="1"/>
      <c r="F7193" s="1" t="s">
        <v>1875</v>
      </c>
      <c r="G7193" s="1" t="s">
        <v>9374</v>
      </c>
      <c r="H7193" s="1">
        <v>8123</v>
      </c>
      <c r="I7193" s="1">
        <v>1006479</v>
      </c>
      <c r="J7193" s="1">
        <v>40.416952000000002</v>
      </c>
      <c r="K7193" s="1">
        <v>-104.675853</v>
      </c>
      <c r="L7193" s="1"/>
      <c r="M7193" s="1" t="s">
        <v>1507</v>
      </c>
      <c r="N7193" s="1" t="s">
        <v>9093</v>
      </c>
      <c r="O7193" s="1">
        <v>2022</v>
      </c>
      <c r="P7193" s="1">
        <v>80631</v>
      </c>
      <c r="Q7193" s="1" t="s">
        <v>25726</v>
      </c>
      <c r="R7193" s="1"/>
      <c r="S7193" s="1" t="s">
        <v>24754</v>
      </c>
      <c r="T7193" s="1" t="s">
        <v>6828</v>
      </c>
      <c r="U7193" s="1"/>
      <c r="V7193" s="1" t="s">
        <v>8324</v>
      </c>
      <c r="W7193" s="1" t="s">
        <v>6826</v>
      </c>
    </row>
    <row r="7194" spans="1:23" x14ac:dyDescent="0.25">
      <c r="A7194" s="1">
        <v>1013518</v>
      </c>
      <c r="B7194" s="5" t="str">
        <f>VLOOKUP(H7194,'FIPS Basin X-walk'!$A$2:$F$3224,6,FALSE)</f>
        <v>Denver Basin</v>
      </c>
      <c r="C7194" s="1" t="s">
        <v>26686</v>
      </c>
      <c r="D7194" s="1"/>
      <c r="E7194" s="1"/>
      <c r="F7194" s="1" t="s">
        <v>26687</v>
      </c>
      <c r="G7194" s="1" t="s">
        <v>9374</v>
      </c>
      <c r="H7194" s="1">
        <v>8123</v>
      </c>
      <c r="I7194" s="1">
        <v>1013518</v>
      </c>
      <c r="J7194" s="1">
        <v>40.142499999999998</v>
      </c>
      <c r="K7194" s="1">
        <v>-104.46472</v>
      </c>
      <c r="L7194" s="1"/>
      <c r="M7194" s="1" t="s">
        <v>1507</v>
      </c>
      <c r="N7194" s="1" t="s">
        <v>9093</v>
      </c>
      <c r="O7194" s="1">
        <v>2022</v>
      </c>
      <c r="P7194" s="1">
        <v>80643</v>
      </c>
      <c r="Q7194" s="1" t="s">
        <v>26688</v>
      </c>
      <c r="R7194" s="1"/>
      <c r="S7194" s="1" t="s">
        <v>24399</v>
      </c>
      <c r="T7194" s="1" t="s">
        <v>6826</v>
      </c>
      <c r="U7194" s="1"/>
      <c r="V7194" s="1" t="s">
        <v>26689</v>
      </c>
      <c r="W7194" s="1" t="s">
        <v>6826</v>
      </c>
    </row>
    <row r="7195" spans="1:23" x14ac:dyDescent="0.25">
      <c r="A7195" s="1">
        <v>1013634</v>
      </c>
      <c r="B7195" s="5" t="str">
        <f>VLOOKUP(H7195,'FIPS Basin X-walk'!$A$2:$F$3224,6,FALSE)</f>
        <v>Denver Basin</v>
      </c>
      <c r="C7195" s="1"/>
      <c r="D7195" s="1"/>
      <c r="E7195" s="1"/>
      <c r="F7195" s="1" t="s">
        <v>26720</v>
      </c>
      <c r="G7195" s="1" t="s">
        <v>9374</v>
      </c>
      <c r="H7195" s="1">
        <v>8123</v>
      </c>
      <c r="I7195" s="1">
        <v>1013634</v>
      </c>
      <c r="J7195" s="1">
        <v>40.127056000000003</v>
      </c>
      <c r="K7195" s="1">
        <v>-104.586044</v>
      </c>
      <c r="L7195" s="1"/>
      <c r="M7195" s="1" t="s">
        <v>1507</v>
      </c>
      <c r="N7195" s="1" t="s">
        <v>9093</v>
      </c>
      <c r="O7195" s="1">
        <v>2022</v>
      </c>
      <c r="P7195" s="1">
        <v>80643</v>
      </c>
      <c r="Q7195" s="1" t="s">
        <v>26721</v>
      </c>
      <c r="R7195" s="1"/>
      <c r="S7195" s="1" t="s">
        <v>24399</v>
      </c>
      <c r="T7195" s="1" t="s">
        <v>6826</v>
      </c>
      <c r="U7195" s="1"/>
      <c r="V7195" s="1" t="s">
        <v>26722</v>
      </c>
      <c r="W7195" s="1" t="s">
        <v>6826</v>
      </c>
    </row>
    <row r="7196" spans="1:23" x14ac:dyDescent="0.25">
      <c r="A7196" s="1">
        <v>1010119</v>
      </c>
      <c r="B7196" s="5" t="str">
        <f>VLOOKUP(H7196,'FIPS Basin X-walk'!$A$2:$F$3224,6,FALSE)</f>
        <v>Denver Basin</v>
      </c>
      <c r="C7196" s="1"/>
      <c r="D7196" s="1"/>
      <c r="E7196" s="1"/>
      <c r="F7196" s="1" t="s">
        <v>9375</v>
      </c>
      <c r="G7196" s="1" t="s">
        <v>9374</v>
      </c>
      <c r="H7196" s="1">
        <v>8123</v>
      </c>
      <c r="I7196" s="1">
        <v>1010119</v>
      </c>
      <c r="J7196" s="1">
        <v>40.352206000000002</v>
      </c>
      <c r="K7196" s="1">
        <v>-104.587772</v>
      </c>
      <c r="L7196" s="1"/>
      <c r="M7196" s="1" t="s">
        <v>1507</v>
      </c>
      <c r="N7196" s="1" t="s">
        <v>9093</v>
      </c>
      <c r="O7196" s="1">
        <v>2022</v>
      </c>
      <c r="P7196" s="1">
        <v>80645</v>
      </c>
      <c r="Q7196" s="1" t="s">
        <v>340</v>
      </c>
      <c r="R7196" s="1"/>
      <c r="S7196" s="1" t="s">
        <v>24399</v>
      </c>
      <c r="T7196" s="1" t="s">
        <v>6826</v>
      </c>
      <c r="U7196" s="1"/>
      <c r="V7196" s="1" t="s">
        <v>7155</v>
      </c>
      <c r="W7196" s="1" t="s">
        <v>6826</v>
      </c>
    </row>
    <row r="7197" spans="1:23" x14ac:dyDescent="0.25">
      <c r="A7197" s="1">
        <v>1011538</v>
      </c>
      <c r="B7197" s="5" t="str">
        <f>VLOOKUP(H7197,'FIPS Basin X-walk'!$A$2:$F$3224,6,FALSE)</f>
        <v>Denver Basin</v>
      </c>
      <c r="C7197" s="1" t="s">
        <v>9395</v>
      </c>
      <c r="D7197" s="1"/>
      <c r="E7197" s="1"/>
      <c r="F7197" s="1" t="s">
        <v>9396</v>
      </c>
      <c r="G7197" s="1" t="s">
        <v>9374</v>
      </c>
      <c r="H7197" s="1">
        <v>8123</v>
      </c>
      <c r="I7197" s="1">
        <v>1011538</v>
      </c>
      <c r="J7197" s="1">
        <v>40.826636000000001</v>
      </c>
      <c r="K7197" s="1">
        <v>-103.865291</v>
      </c>
      <c r="L7197" s="1"/>
      <c r="M7197" s="1" t="s">
        <v>1507</v>
      </c>
      <c r="N7197" s="1" t="s">
        <v>9093</v>
      </c>
      <c r="O7197" s="1">
        <v>2022</v>
      </c>
      <c r="P7197" s="1">
        <v>80742</v>
      </c>
      <c r="Q7197" s="1" t="s">
        <v>1235</v>
      </c>
      <c r="R7197" s="1"/>
      <c r="S7197" s="1" t="s">
        <v>24399</v>
      </c>
      <c r="T7197" s="1" t="s">
        <v>6826</v>
      </c>
      <c r="U7197" s="1"/>
      <c r="V7197" s="1" t="s">
        <v>9397</v>
      </c>
      <c r="W7197" s="1" t="s">
        <v>6826</v>
      </c>
    </row>
    <row r="7198" spans="1:23" x14ac:dyDescent="0.25">
      <c r="A7198" s="1">
        <v>1005678</v>
      </c>
      <c r="B7198" s="5" t="str">
        <f>VLOOKUP(H7198,'FIPS Basin X-walk'!$A$2:$F$3224,6,FALSE)</f>
        <v>Denver Basin</v>
      </c>
      <c r="C7198" s="1" t="s">
        <v>9412</v>
      </c>
      <c r="D7198" s="1"/>
      <c r="E7198" s="1"/>
      <c r="F7198" s="1" t="s">
        <v>9413</v>
      </c>
      <c r="G7198" s="1" t="s">
        <v>9374</v>
      </c>
      <c r="H7198" s="1">
        <v>8123</v>
      </c>
      <c r="I7198" s="1">
        <v>1005678</v>
      </c>
      <c r="J7198" s="1">
        <v>40.232044999999999</v>
      </c>
      <c r="K7198" s="1">
        <v>-104.798221</v>
      </c>
      <c r="L7198" s="1"/>
      <c r="M7198" s="1" t="s">
        <v>1507</v>
      </c>
      <c r="N7198" s="1" t="s">
        <v>9093</v>
      </c>
      <c r="O7198" s="1">
        <v>2022</v>
      </c>
      <c r="P7198" s="1">
        <v>80651</v>
      </c>
      <c r="Q7198" s="1" t="s">
        <v>24</v>
      </c>
      <c r="R7198" s="1"/>
      <c r="S7198" s="1" t="s">
        <v>24399</v>
      </c>
      <c r="T7198" s="1" t="s">
        <v>6826</v>
      </c>
      <c r="U7198" s="1"/>
      <c r="V7198" s="1" t="s">
        <v>7155</v>
      </c>
      <c r="W7198" s="1" t="s">
        <v>6826</v>
      </c>
    </row>
    <row r="7199" spans="1:23" x14ac:dyDescent="0.25">
      <c r="A7199" s="1">
        <v>1002031</v>
      </c>
      <c r="B7199" s="5" t="str">
        <f>VLOOKUP(H7199,'FIPS Basin X-walk'!$A$2:$F$3224,6,FALSE)</f>
        <v>Denver Basin</v>
      </c>
      <c r="C7199" s="1" t="s">
        <v>9372</v>
      </c>
      <c r="D7199" s="1"/>
      <c r="E7199" s="1"/>
      <c r="F7199" s="1" t="s">
        <v>9373</v>
      </c>
      <c r="G7199" s="1" t="s">
        <v>9374</v>
      </c>
      <c r="H7199" s="1">
        <v>8123</v>
      </c>
      <c r="I7199" s="1">
        <v>1002031</v>
      </c>
      <c r="J7199" s="1">
        <v>40.117556</v>
      </c>
      <c r="K7199" s="1">
        <v>-104.387444</v>
      </c>
      <c r="L7199" s="1"/>
      <c r="M7199" s="1" t="s">
        <v>1507</v>
      </c>
      <c r="N7199" s="1" t="s">
        <v>9093</v>
      </c>
      <c r="O7199" s="1">
        <v>2022</v>
      </c>
      <c r="P7199" s="1">
        <v>80652</v>
      </c>
      <c r="Q7199" s="1" t="s">
        <v>114</v>
      </c>
      <c r="R7199" s="1"/>
      <c r="S7199" s="1" t="s">
        <v>24399</v>
      </c>
      <c r="T7199" s="1" t="s">
        <v>6826</v>
      </c>
      <c r="U7199" s="1"/>
      <c r="V7199" s="1" t="s">
        <v>7155</v>
      </c>
      <c r="W7199" s="1" t="s">
        <v>6826</v>
      </c>
    </row>
    <row r="7200" spans="1:23" x14ac:dyDescent="0.25">
      <c r="A7200" s="1">
        <v>1001975</v>
      </c>
      <c r="B7200" s="5" t="str">
        <f>VLOOKUP(H7200,'FIPS Basin X-walk'!$A$2:$F$3224,6,FALSE)</f>
        <v>Denver Basin</v>
      </c>
      <c r="C7200" s="1" t="s">
        <v>9376</v>
      </c>
      <c r="D7200" s="1"/>
      <c r="E7200" s="1"/>
      <c r="F7200" s="1" t="s">
        <v>1703</v>
      </c>
      <c r="G7200" s="1" t="s">
        <v>9374</v>
      </c>
      <c r="H7200" s="1">
        <v>8123</v>
      </c>
      <c r="I7200" s="1">
        <v>1001975</v>
      </c>
      <c r="J7200" s="1">
        <v>40.461452000000001</v>
      </c>
      <c r="K7200" s="1">
        <v>-104.849165</v>
      </c>
      <c r="L7200" s="1"/>
      <c r="M7200" s="1" t="s">
        <v>1507</v>
      </c>
      <c r="N7200" s="1" t="s">
        <v>9093</v>
      </c>
      <c r="O7200" s="1">
        <v>2022</v>
      </c>
      <c r="P7200" s="1">
        <v>80550</v>
      </c>
      <c r="Q7200" s="1" t="s">
        <v>9377</v>
      </c>
      <c r="R7200" s="1"/>
      <c r="S7200" s="1" t="s">
        <v>24356</v>
      </c>
      <c r="T7200" s="1" t="s">
        <v>6826</v>
      </c>
      <c r="U7200" s="1"/>
      <c r="V7200" s="1" t="s">
        <v>8390</v>
      </c>
      <c r="W7200" s="1" t="s">
        <v>6826</v>
      </c>
    </row>
    <row r="7201" spans="1:23" x14ac:dyDescent="0.25">
      <c r="A7201" s="1">
        <v>1006942</v>
      </c>
      <c r="B7201" s="5" t="str">
        <f>VLOOKUP(H7201,'FIPS Basin X-walk'!$A$2:$F$3224,6,FALSE)</f>
        <v>Denver Basin</v>
      </c>
      <c r="C7201" s="1" t="s">
        <v>9391</v>
      </c>
      <c r="D7201" s="1"/>
      <c r="E7201" s="1"/>
      <c r="F7201" s="1" t="s">
        <v>9379</v>
      </c>
      <c r="G7201" s="1" t="s">
        <v>9374</v>
      </c>
      <c r="H7201" s="1">
        <v>8123</v>
      </c>
      <c r="I7201" s="1">
        <v>1006942</v>
      </c>
      <c r="J7201" s="1">
        <v>40.457070000000002</v>
      </c>
      <c r="K7201" s="1">
        <v>-104.859464</v>
      </c>
      <c r="L7201" s="1"/>
      <c r="M7201" s="1" t="s">
        <v>1507</v>
      </c>
      <c r="N7201" s="1" t="s">
        <v>9093</v>
      </c>
      <c r="O7201" s="1">
        <v>2022</v>
      </c>
      <c r="P7201" s="1">
        <v>80550</v>
      </c>
      <c r="Q7201" s="1" t="s">
        <v>9392</v>
      </c>
      <c r="R7201" s="1"/>
      <c r="S7201" s="1" t="s">
        <v>24378</v>
      </c>
      <c r="T7201" s="1" t="s">
        <v>6826</v>
      </c>
      <c r="U7201" s="1"/>
      <c r="V7201" s="1" t="s">
        <v>9393</v>
      </c>
      <c r="W7201" s="1" t="s">
        <v>6826</v>
      </c>
    </row>
    <row r="7202" spans="1:23" x14ac:dyDescent="0.25">
      <c r="A7202" s="1">
        <v>1007717</v>
      </c>
      <c r="B7202" s="5" t="str">
        <f>VLOOKUP(H7202,'FIPS Basin X-walk'!$A$2:$F$3224,6,FALSE)</f>
        <v>Denver Basin</v>
      </c>
      <c r="C7202" s="1" t="s">
        <v>9378</v>
      </c>
      <c r="D7202" s="1"/>
      <c r="E7202" s="1"/>
      <c r="F7202" s="1" t="s">
        <v>9379</v>
      </c>
      <c r="G7202" s="1" t="s">
        <v>9374</v>
      </c>
      <c r="H7202" s="1">
        <v>8123</v>
      </c>
      <c r="I7202" s="1">
        <v>1007717</v>
      </c>
      <c r="J7202" s="1">
        <v>40.458399999999997</v>
      </c>
      <c r="K7202" s="1">
        <v>-104.87399000000001</v>
      </c>
      <c r="L7202" s="1"/>
      <c r="M7202" s="1" t="s">
        <v>1507</v>
      </c>
      <c r="N7202" s="1" t="s">
        <v>9093</v>
      </c>
      <c r="O7202" s="1">
        <v>2022</v>
      </c>
      <c r="P7202" s="1">
        <v>80550</v>
      </c>
      <c r="Q7202" s="1" t="s">
        <v>9380</v>
      </c>
      <c r="R7202" s="1"/>
      <c r="S7202" s="1" t="s">
        <v>25503</v>
      </c>
      <c r="T7202" s="1" t="s">
        <v>6826</v>
      </c>
      <c r="U7202" s="1"/>
      <c r="V7202" s="1" t="s">
        <v>9381</v>
      </c>
      <c r="W7202" s="1" t="s">
        <v>6826</v>
      </c>
    </row>
    <row r="7203" spans="1:23" x14ac:dyDescent="0.25">
      <c r="A7203" s="1">
        <v>1001374</v>
      </c>
      <c r="B7203" s="5" t="str">
        <f>VLOOKUP(H7203,'FIPS Basin X-walk'!$A$2:$F$3224,6,FALSE)</f>
        <v>Cincinnati Arch</v>
      </c>
      <c r="C7203" s="1" t="s">
        <v>11956</v>
      </c>
      <c r="D7203" s="1"/>
      <c r="E7203" s="1"/>
      <c r="F7203" s="1" t="s">
        <v>11957</v>
      </c>
      <c r="G7203" s="1" t="s">
        <v>1761</v>
      </c>
      <c r="H7203" s="1">
        <v>18179</v>
      </c>
      <c r="I7203" s="1">
        <v>1001374</v>
      </c>
      <c r="J7203" s="1">
        <v>40.620600000000003</v>
      </c>
      <c r="K7203" s="1">
        <v>-85.305700000000002</v>
      </c>
      <c r="L7203" s="1"/>
      <c r="M7203" s="1" t="s">
        <v>1499</v>
      </c>
      <c r="N7203" s="1" t="s">
        <v>11457</v>
      </c>
      <c r="O7203" s="1">
        <v>2022</v>
      </c>
      <c r="P7203" s="1">
        <v>46781</v>
      </c>
      <c r="Q7203" s="1" t="s">
        <v>11958</v>
      </c>
      <c r="R7203" s="1"/>
      <c r="S7203" s="1" t="s">
        <v>24355</v>
      </c>
      <c r="T7203" s="1" t="s">
        <v>6826</v>
      </c>
      <c r="U7203" s="1"/>
      <c r="V7203" s="1" t="s">
        <v>11959</v>
      </c>
      <c r="W7203" s="1" t="s">
        <v>6828</v>
      </c>
    </row>
    <row r="7204" spans="1:23" x14ac:dyDescent="0.25">
      <c r="A7204" s="1">
        <v>1005791</v>
      </c>
      <c r="B7204" s="5" t="str">
        <f>VLOOKUP(H7204,'FIPS Basin X-walk'!$A$2:$F$3224,6,FALSE)</f>
        <v>Cincinnati Arch</v>
      </c>
      <c r="C7204" s="1" t="s">
        <v>11960</v>
      </c>
      <c r="D7204" s="1"/>
      <c r="E7204" s="1"/>
      <c r="F7204" s="1" t="s">
        <v>11961</v>
      </c>
      <c r="G7204" s="1" t="s">
        <v>11962</v>
      </c>
      <c r="H7204" s="1">
        <v>18179</v>
      </c>
      <c r="I7204" s="1">
        <v>1005791</v>
      </c>
      <c r="J7204" s="1">
        <v>40.722138999999999</v>
      </c>
      <c r="K7204" s="1">
        <v>-85.193721999999994</v>
      </c>
      <c r="L7204" s="1"/>
      <c r="M7204" s="1" t="s">
        <v>1499</v>
      </c>
      <c r="N7204" s="1" t="s">
        <v>11457</v>
      </c>
      <c r="O7204" s="1">
        <v>2022</v>
      </c>
      <c r="P7204" s="1">
        <v>46714</v>
      </c>
      <c r="Q7204" s="1" t="s">
        <v>25597</v>
      </c>
      <c r="R7204" s="1"/>
      <c r="S7204" s="1" t="s">
        <v>24378</v>
      </c>
      <c r="T7204" s="1" t="s">
        <v>6826</v>
      </c>
      <c r="U7204" s="1"/>
      <c r="V7204" s="1" t="s">
        <v>8406</v>
      </c>
      <c r="W7204" s="1" t="s">
        <v>6826</v>
      </c>
    </row>
    <row r="7205" spans="1:23" x14ac:dyDescent="0.25">
      <c r="A7205" s="1">
        <v>1010531</v>
      </c>
      <c r="B7205" s="5" t="str">
        <f>VLOOKUP(H7205,'FIPS Basin X-walk'!$A$2:$F$3224,6,FALSE)</f>
        <v>Cincinnati Arch</v>
      </c>
      <c r="C7205" s="1" t="s">
        <v>26232</v>
      </c>
      <c r="D7205" s="1"/>
      <c r="E7205" s="1"/>
      <c r="F7205" s="1" t="s">
        <v>26233</v>
      </c>
      <c r="G7205" s="1" t="s">
        <v>11962</v>
      </c>
      <c r="H7205" s="1">
        <v>18179</v>
      </c>
      <c r="I7205" s="1">
        <v>1010531</v>
      </c>
      <c r="J7205" s="1">
        <v>40.721330000000002</v>
      </c>
      <c r="K7205" s="1">
        <v>-85.203119999999998</v>
      </c>
      <c r="L7205" s="1"/>
      <c r="M7205" s="1" t="s">
        <v>1499</v>
      </c>
      <c r="N7205" s="1" t="s">
        <v>11457</v>
      </c>
      <c r="O7205" s="1">
        <v>2022</v>
      </c>
      <c r="P7205" s="1">
        <v>46714</v>
      </c>
      <c r="Q7205" s="1" t="s">
        <v>26234</v>
      </c>
      <c r="R7205" s="1"/>
      <c r="S7205" s="1" t="s">
        <v>24753</v>
      </c>
      <c r="T7205" s="1" t="s">
        <v>6826</v>
      </c>
      <c r="U7205" s="1"/>
      <c r="V7205" s="1" t="s">
        <v>26235</v>
      </c>
      <c r="W7205" s="1" t="s">
        <v>6826</v>
      </c>
    </row>
    <row r="7206" spans="1:23" x14ac:dyDescent="0.25">
      <c r="A7206" s="1">
        <v>1000603</v>
      </c>
      <c r="B7206" s="5" t="str">
        <f>VLOOKUP(H7206,'FIPS Basin X-walk'!$A$2:$F$3224,6,FALSE)</f>
        <v>Gulf Coast Basin (LA, TX)</v>
      </c>
      <c r="C7206" s="1" t="s">
        <v>13702</v>
      </c>
      <c r="D7206" s="1"/>
      <c r="E7206" s="1"/>
      <c r="F7206" s="1" t="s">
        <v>13703</v>
      </c>
      <c r="G7206" s="1" t="s">
        <v>13697</v>
      </c>
      <c r="H7206" s="1">
        <v>22121</v>
      </c>
      <c r="I7206" s="1">
        <v>1000603</v>
      </c>
      <c r="J7206" s="1">
        <v>30.328800000000001</v>
      </c>
      <c r="K7206" s="1">
        <v>-91.279200000000003</v>
      </c>
      <c r="L7206" s="1"/>
      <c r="M7206" s="1" t="s">
        <v>1483</v>
      </c>
      <c r="N7206" s="1" t="s">
        <v>13028</v>
      </c>
      <c r="O7206" s="1">
        <v>2022</v>
      </c>
      <c r="P7206" s="1">
        <v>70710</v>
      </c>
      <c r="Q7206" s="1" t="s">
        <v>13704</v>
      </c>
      <c r="R7206" s="1"/>
      <c r="S7206" s="1" t="s">
        <v>24449</v>
      </c>
      <c r="T7206" s="1" t="s">
        <v>6826</v>
      </c>
      <c r="U7206" s="1"/>
      <c r="V7206" s="1" t="s">
        <v>24569</v>
      </c>
      <c r="W7206" s="1" t="s">
        <v>6826</v>
      </c>
    </row>
    <row r="7207" spans="1:23" x14ac:dyDescent="0.25">
      <c r="A7207" s="1">
        <v>1004767</v>
      </c>
      <c r="B7207" s="5" t="str">
        <f>VLOOKUP(H7207,'FIPS Basin X-walk'!$A$2:$F$3224,6,FALSE)</f>
        <v>Gulf Coast Basin (LA, TX)</v>
      </c>
      <c r="C7207" s="1" t="s">
        <v>13699</v>
      </c>
      <c r="D7207" s="1"/>
      <c r="E7207" s="1"/>
      <c r="F7207" s="1" t="s">
        <v>13700</v>
      </c>
      <c r="G7207" s="1" t="s">
        <v>13697</v>
      </c>
      <c r="H7207" s="1">
        <v>22121</v>
      </c>
      <c r="I7207" s="1">
        <v>1004767</v>
      </c>
      <c r="J7207" s="1">
        <v>30.32526</v>
      </c>
      <c r="K7207" s="1">
        <v>-91.264106999999996</v>
      </c>
      <c r="L7207" s="1"/>
      <c r="M7207" s="1" t="s">
        <v>1483</v>
      </c>
      <c r="N7207" s="1" t="s">
        <v>13028</v>
      </c>
      <c r="O7207" s="1">
        <v>2022</v>
      </c>
      <c r="P7207" s="1">
        <v>70710</v>
      </c>
      <c r="Q7207" s="1" t="s">
        <v>13701</v>
      </c>
      <c r="R7207" s="1"/>
      <c r="S7207" s="1" t="s">
        <v>24414</v>
      </c>
      <c r="T7207" s="1" t="s">
        <v>6826</v>
      </c>
      <c r="U7207" s="1"/>
      <c r="V7207" s="1" t="s">
        <v>13299</v>
      </c>
      <c r="W7207" s="1" t="s">
        <v>6826</v>
      </c>
    </row>
    <row r="7208" spans="1:23" x14ac:dyDescent="0.25">
      <c r="A7208" s="1">
        <v>1005833</v>
      </c>
      <c r="B7208" s="5" t="str">
        <f>VLOOKUP(H7208,'FIPS Basin X-walk'!$A$2:$F$3224,6,FALSE)</f>
        <v>Gulf Coast Basin (LA, TX)</v>
      </c>
      <c r="C7208" s="1" t="s">
        <v>13707</v>
      </c>
      <c r="D7208" s="1"/>
      <c r="E7208" s="1"/>
      <c r="F7208" s="1" t="s">
        <v>13708</v>
      </c>
      <c r="G7208" s="1" t="s">
        <v>13697</v>
      </c>
      <c r="H7208" s="1">
        <v>22121</v>
      </c>
      <c r="I7208" s="1">
        <v>1005833</v>
      </c>
      <c r="J7208" s="1">
        <v>30.534915000000002</v>
      </c>
      <c r="K7208" s="1">
        <v>-91.418808999999996</v>
      </c>
      <c r="L7208" s="1"/>
      <c r="M7208" s="1" t="s">
        <v>1483</v>
      </c>
      <c r="N7208" s="1" t="s">
        <v>13028</v>
      </c>
      <c r="O7208" s="1">
        <v>2022</v>
      </c>
      <c r="P7208" s="1">
        <v>70729</v>
      </c>
      <c r="Q7208" s="1" t="s">
        <v>13709</v>
      </c>
      <c r="R7208" s="1"/>
      <c r="S7208" s="1" t="s">
        <v>24831</v>
      </c>
      <c r="T7208" s="1" t="s">
        <v>6826</v>
      </c>
      <c r="U7208" s="1"/>
      <c r="V7208" s="1" t="s">
        <v>7273</v>
      </c>
      <c r="W7208" s="1" t="s">
        <v>6826</v>
      </c>
    </row>
    <row r="7209" spans="1:23" x14ac:dyDescent="0.25">
      <c r="A7209" s="1">
        <v>1000025</v>
      </c>
      <c r="B7209" s="5" t="str">
        <f>VLOOKUP(H7209,'FIPS Basin X-walk'!$A$2:$F$3224,6,FALSE)</f>
        <v>Gulf Coast Basin (LA, TX)</v>
      </c>
      <c r="C7209" s="1" t="s">
        <v>24368</v>
      </c>
      <c r="D7209" s="1"/>
      <c r="E7209" s="1"/>
      <c r="F7209" s="1" t="s">
        <v>13705</v>
      </c>
      <c r="G7209" s="1" t="s">
        <v>13697</v>
      </c>
      <c r="H7209" s="1">
        <v>22121</v>
      </c>
      <c r="I7209" s="1">
        <v>1000025</v>
      </c>
      <c r="J7209" s="1">
        <v>30.475802999999999</v>
      </c>
      <c r="K7209" s="1">
        <v>-91.208106999999998</v>
      </c>
      <c r="L7209" s="1"/>
      <c r="M7209" s="1" t="s">
        <v>1483</v>
      </c>
      <c r="N7209" s="1" t="s">
        <v>13028</v>
      </c>
      <c r="O7209" s="1">
        <v>2022</v>
      </c>
      <c r="P7209" s="1">
        <v>70767</v>
      </c>
      <c r="Q7209" s="1" t="s">
        <v>13706</v>
      </c>
      <c r="R7209" s="1"/>
      <c r="S7209" s="1" t="s">
        <v>24369</v>
      </c>
      <c r="T7209" s="1" t="s">
        <v>6828</v>
      </c>
      <c r="U7209" s="1"/>
      <c r="V7209" s="1" t="s">
        <v>24370</v>
      </c>
      <c r="W7209" s="1" t="s">
        <v>6826</v>
      </c>
    </row>
    <row r="7210" spans="1:23" x14ac:dyDescent="0.25">
      <c r="A7210" s="1">
        <v>1005031</v>
      </c>
      <c r="B7210" s="5" t="str">
        <f>VLOOKUP(H7210,'FIPS Basin X-walk'!$A$2:$F$3224,6,FALSE)</f>
        <v>Gulf Coast Basin (LA, TX)</v>
      </c>
      <c r="C7210" s="1" t="s">
        <v>13710</v>
      </c>
      <c r="D7210" s="1"/>
      <c r="E7210" s="1"/>
      <c r="F7210" s="1" t="s">
        <v>13696</v>
      </c>
      <c r="G7210" s="1" t="s">
        <v>13697</v>
      </c>
      <c r="H7210" s="1">
        <v>22121</v>
      </c>
      <c r="I7210" s="1">
        <v>1005031</v>
      </c>
      <c r="J7210" s="1">
        <v>30.525220000000001</v>
      </c>
      <c r="K7210" s="1">
        <v>-91.38355</v>
      </c>
      <c r="L7210" s="1"/>
      <c r="M7210" s="1" t="s">
        <v>1483</v>
      </c>
      <c r="N7210" s="1" t="s">
        <v>13028</v>
      </c>
      <c r="O7210" s="1">
        <v>2022</v>
      </c>
      <c r="P7210" s="1">
        <v>70767</v>
      </c>
      <c r="Q7210" s="1" t="s">
        <v>1183</v>
      </c>
      <c r="R7210" s="1"/>
      <c r="S7210" s="1" t="s">
        <v>24399</v>
      </c>
      <c r="T7210" s="1" t="s">
        <v>6826</v>
      </c>
      <c r="U7210" s="1"/>
      <c r="V7210" s="1" t="s">
        <v>13711</v>
      </c>
      <c r="W7210" s="1" t="s">
        <v>6826</v>
      </c>
    </row>
    <row r="7211" spans="1:23" x14ac:dyDescent="0.25">
      <c r="A7211" s="1">
        <v>1010792</v>
      </c>
      <c r="B7211" s="5" t="str">
        <f>VLOOKUP(H7211,'FIPS Basin X-walk'!$A$2:$F$3224,6,FALSE)</f>
        <v>Gulf Coast Basin (LA, TX)</v>
      </c>
      <c r="C7211" s="1" t="s">
        <v>13695</v>
      </c>
      <c r="D7211" s="1"/>
      <c r="E7211" s="1"/>
      <c r="F7211" s="1" t="s">
        <v>13696</v>
      </c>
      <c r="G7211" s="1" t="s">
        <v>13697</v>
      </c>
      <c r="H7211" s="1">
        <v>22121</v>
      </c>
      <c r="I7211" s="1">
        <v>1010792</v>
      </c>
      <c r="J7211" s="1">
        <v>30.494299999999999</v>
      </c>
      <c r="K7211" s="1">
        <v>-91.217079999999996</v>
      </c>
      <c r="L7211" s="1"/>
      <c r="M7211" s="1" t="s">
        <v>1483</v>
      </c>
      <c r="N7211" s="1" t="s">
        <v>13028</v>
      </c>
      <c r="O7211" s="1">
        <v>2022</v>
      </c>
      <c r="P7211" s="1">
        <v>70767</v>
      </c>
      <c r="Q7211" s="1" t="s">
        <v>13698</v>
      </c>
      <c r="R7211" s="1"/>
      <c r="S7211" s="1" t="s">
        <v>24449</v>
      </c>
      <c r="T7211" s="1" t="s">
        <v>6826</v>
      </c>
      <c r="U7211" s="1"/>
      <c r="V7211" s="1" t="s">
        <v>7139</v>
      </c>
      <c r="W7211" s="1" t="s">
        <v>6826</v>
      </c>
    </row>
    <row r="7212" spans="1:23" x14ac:dyDescent="0.25">
      <c r="A7212" s="1">
        <v>1003120</v>
      </c>
      <c r="B7212" s="5" t="str">
        <f>VLOOKUP(H7212,'FIPS Basin X-walk'!$A$2:$F$3224,6,FALSE)</f>
        <v>Arkla Basin</v>
      </c>
      <c r="C7212" s="1" t="s">
        <v>13716</v>
      </c>
      <c r="D7212" s="1"/>
      <c r="E7212" s="1"/>
      <c r="F7212" s="1" t="s">
        <v>13717</v>
      </c>
      <c r="G7212" s="1" t="s">
        <v>13714</v>
      </c>
      <c r="H7212" s="1">
        <v>22123</v>
      </c>
      <c r="I7212" s="1">
        <v>1003120</v>
      </c>
      <c r="J7212" s="1">
        <v>32.618250000000003</v>
      </c>
      <c r="K7212" s="1">
        <v>-91.576250000000002</v>
      </c>
      <c r="L7212" s="1"/>
      <c r="M7212" s="1" t="s">
        <v>1483</v>
      </c>
      <c r="N7212" s="1" t="s">
        <v>13028</v>
      </c>
      <c r="O7212" s="1">
        <v>2022</v>
      </c>
      <c r="P7212" s="1">
        <v>71237</v>
      </c>
      <c r="Q7212" s="1" t="s">
        <v>616</v>
      </c>
      <c r="R7212" s="1"/>
      <c r="S7212" s="1" t="s">
        <v>24435</v>
      </c>
      <c r="T7212" s="1" t="s">
        <v>6826</v>
      </c>
      <c r="U7212" s="1"/>
      <c r="V7212" s="1" t="s">
        <v>7521</v>
      </c>
      <c r="W7212" s="1" t="s">
        <v>6826</v>
      </c>
    </row>
    <row r="7213" spans="1:23" x14ac:dyDescent="0.25">
      <c r="A7213" s="1">
        <v>1002846</v>
      </c>
      <c r="B7213" s="5" t="str">
        <f>VLOOKUP(H7213,'FIPS Basin X-walk'!$A$2:$F$3224,6,FALSE)</f>
        <v>Gulf Coast Basin (LA, TX)</v>
      </c>
      <c r="C7213" s="1" t="s">
        <v>13720</v>
      </c>
      <c r="D7213" s="1"/>
      <c r="E7213" s="1"/>
      <c r="F7213" s="1" t="s">
        <v>13721</v>
      </c>
      <c r="G7213" s="1" t="s">
        <v>13719</v>
      </c>
      <c r="H7213" s="1">
        <v>22125</v>
      </c>
      <c r="I7213" s="1">
        <v>1002846</v>
      </c>
      <c r="J7213" s="1">
        <v>30.767700000000001</v>
      </c>
      <c r="K7213" s="1">
        <v>-91.276330000000002</v>
      </c>
      <c r="L7213" s="1"/>
      <c r="M7213" s="1" t="s">
        <v>1483</v>
      </c>
      <c r="N7213" s="1" t="s">
        <v>13028</v>
      </c>
      <c r="O7213" s="1">
        <v>2022</v>
      </c>
      <c r="P7213" s="1">
        <v>70775</v>
      </c>
      <c r="Q7213" s="1" t="s">
        <v>25001</v>
      </c>
      <c r="R7213" s="1"/>
      <c r="S7213" s="1" t="s">
        <v>24385</v>
      </c>
      <c r="T7213" s="1" t="s">
        <v>6826</v>
      </c>
      <c r="U7213" s="1"/>
      <c r="V7213" s="1" t="s">
        <v>13722</v>
      </c>
      <c r="W7213" s="1" t="s">
        <v>6826</v>
      </c>
    </row>
    <row r="7214" spans="1:23" x14ac:dyDescent="0.25">
      <c r="A7214" s="1">
        <v>1002590</v>
      </c>
      <c r="B7214" s="5" t="str">
        <f>VLOOKUP(H7214,'FIPS Basin X-walk'!$A$2:$F$3224,6,FALSE)</f>
        <v>Gulf Coast Basin (LA, TX)</v>
      </c>
      <c r="C7214" s="1" t="s">
        <v>13718</v>
      </c>
      <c r="D7214" s="1"/>
      <c r="E7214" s="1"/>
      <c r="F7214" s="1" t="s">
        <v>350</v>
      </c>
      <c r="G7214" s="1" t="s">
        <v>13719</v>
      </c>
      <c r="H7214" s="1">
        <v>22125</v>
      </c>
      <c r="I7214" s="1">
        <v>1002590</v>
      </c>
      <c r="J7214" s="1">
        <v>30.834859999999999</v>
      </c>
      <c r="K7214" s="1">
        <v>-91.254997000000003</v>
      </c>
      <c r="L7214" s="1"/>
      <c r="M7214" s="1" t="s">
        <v>1483</v>
      </c>
      <c r="N7214" s="1" t="s">
        <v>13028</v>
      </c>
      <c r="O7214" s="1">
        <v>2022</v>
      </c>
      <c r="P7214" s="1">
        <v>70775</v>
      </c>
      <c r="Q7214" s="1" t="s">
        <v>350</v>
      </c>
      <c r="R7214" s="1"/>
      <c r="S7214" s="1" t="s">
        <v>24435</v>
      </c>
      <c r="T7214" s="1" t="s">
        <v>6826</v>
      </c>
      <c r="U7214" s="1"/>
      <c r="V7214" s="1" t="s">
        <v>7297</v>
      </c>
      <c r="W7214" s="1" t="s">
        <v>6826</v>
      </c>
    </row>
    <row r="7215" spans="1:23" x14ac:dyDescent="0.25">
      <c r="A7215" s="1">
        <v>1002186</v>
      </c>
      <c r="B7215" s="5" t="str">
        <f>VLOOKUP(H7215,'FIPS Basin X-walk'!$A$2:$F$3224,6,FALSE)</f>
        <v>New England Province</v>
      </c>
      <c r="C7215" s="1" t="s">
        <v>17202</v>
      </c>
      <c r="D7215" s="1"/>
      <c r="E7215" s="1"/>
      <c r="F7215" s="1" t="s">
        <v>14246</v>
      </c>
      <c r="G7215" s="1" t="s">
        <v>17194</v>
      </c>
      <c r="H7215" s="1">
        <v>36119</v>
      </c>
      <c r="I7215" s="1">
        <v>1002186</v>
      </c>
      <c r="J7215" s="1">
        <v>41.263947999999999</v>
      </c>
      <c r="K7215" s="1">
        <v>-73.949197999999996</v>
      </c>
      <c r="L7215" s="1"/>
      <c r="M7215" s="1" t="s">
        <v>1481</v>
      </c>
      <c r="N7215" s="1" t="s">
        <v>16632</v>
      </c>
      <c r="O7215" s="1">
        <v>2022</v>
      </c>
      <c r="P7215" s="1">
        <v>10511</v>
      </c>
      <c r="Q7215" s="1" t="s">
        <v>24863</v>
      </c>
      <c r="R7215" s="1"/>
      <c r="S7215" s="1" t="s">
        <v>24357</v>
      </c>
      <c r="T7215" s="1" t="s">
        <v>6826</v>
      </c>
      <c r="U7215" s="1"/>
      <c r="V7215" s="1" t="s">
        <v>7844</v>
      </c>
      <c r="W7215" s="1" t="s">
        <v>6826</v>
      </c>
    </row>
    <row r="7216" spans="1:23" x14ac:dyDescent="0.25">
      <c r="A7216" s="1">
        <v>1010845</v>
      </c>
      <c r="B7216" s="5" t="str">
        <f>VLOOKUP(H7216,'FIPS Basin X-walk'!$A$2:$F$3224,6,FALSE)</f>
        <v>New England Province</v>
      </c>
      <c r="C7216" s="1" t="s">
        <v>17192</v>
      </c>
      <c r="D7216" s="1"/>
      <c r="E7216" s="1"/>
      <c r="F7216" s="1" t="s">
        <v>17193</v>
      </c>
      <c r="G7216" s="1" t="s">
        <v>17194</v>
      </c>
      <c r="H7216" s="1">
        <v>36119</v>
      </c>
      <c r="I7216" s="1">
        <v>1010845</v>
      </c>
      <c r="J7216" s="1">
        <v>41.195210000000003</v>
      </c>
      <c r="K7216" s="1">
        <v>-73.888130000000004</v>
      </c>
      <c r="L7216" s="1"/>
      <c r="M7216" s="1" t="s">
        <v>1481</v>
      </c>
      <c r="N7216" s="1" t="s">
        <v>16632</v>
      </c>
      <c r="O7216" s="1">
        <v>2022</v>
      </c>
      <c r="P7216" s="1">
        <v>10520</v>
      </c>
      <c r="Q7216" s="1" t="s">
        <v>17195</v>
      </c>
      <c r="R7216" s="1"/>
      <c r="S7216" s="1" t="s">
        <v>24358</v>
      </c>
      <c r="T7216" s="1" t="s">
        <v>6826</v>
      </c>
      <c r="U7216" s="1"/>
      <c r="V7216" s="1" t="s">
        <v>17196</v>
      </c>
      <c r="W7216" s="1" t="s">
        <v>6826</v>
      </c>
    </row>
    <row r="7217" spans="1:23" x14ac:dyDescent="0.25">
      <c r="A7217" s="1">
        <v>1004244</v>
      </c>
      <c r="B7217" s="5" t="str">
        <f>VLOOKUP(H7217,'FIPS Basin X-walk'!$A$2:$F$3224,6,FALSE)</f>
        <v>New England Province</v>
      </c>
      <c r="C7217" s="1" t="s">
        <v>17197</v>
      </c>
      <c r="D7217" s="1"/>
      <c r="E7217" s="1" t="s">
        <v>6828</v>
      </c>
      <c r="F7217" s="1" t="s">
        <v>17198</v>
      </c>
      <c r="G7217" s="1" t="s">
        <v>17194</v>
      </c>
      <c r="H7217" s="1">
        <v>36119</v>
      </c>
      <c r="I7217" s="1">
        <v>1004244</v>
      </c>
      <c r="J7217" s="1">
        <v>41.277115000000002</v>
      </c>
      <c r="K7217" s="1">
        <v>-73.942428000000007</v>
      </c>
      <c r="L7217" s="1"/>
      <c r="M7217" s="1" t="s">
        <v>1481</v>
      </c>
      <c r="N7217" s="1" t="s">
        <v>16632</v>
      </c>
      <c r="O7217" s="1">
        <v>2022</v>
      </c>
      <c r="P7217" s="1">
        <v>10566</v>
      </c>
      <c r="Q7217" s="1" t="s">
        <v>17199</v>
      </c>
      <c r="R7217" s="1"/>
      <c r="S7217" s="1" t="s">
        <v>24389</v>
      </c>
      <c r="T7217" s="1" t="s">
        <v>6826</v>
      </c>
      <c r="U7217" s="1"/>
      <c r="V7217" s="1" t="s">
        <v>9449</v>
      </c>
      <c r="W7217" s="1" t="s">
        <v>6826</v>
      </c>
    </row>
    <row r="7218" spans="1:23" x14ac:dyDescent="0.25">
      <c r="A7218" s="1">
        <v>1001861</v>
      </c>
      <c r="B7218" s="5" t="str">
        <f>VLOOKUP(H7218,'FIPS Basin X-walk'!$A$2:$F$3224,6,FALSE)</f>
        <v>New England Province</v>
      </c>
      <c r="C7218" s="1" t="s">
        <v>17200</v>
      </c>
      <c r="D7218" s="1"/>
      <c r="E7218" s="1"/>
      <c r="F7218" s="1" t="s">
        <v>17201</v>
      </c>
      <c r="G7218" s="1" t="s">
        <v>17194</v>
      </c>
      <c r="H7218" s="1">
        <v>36119</v>
      </c>
      <c r="I7218" s="1">
        <v>1001861</v>
      </c>
      <c r="J7218" s="1">
        <v>40.925640000000001</v>
      </c>
      <c r="K7218" s="1">
        <v>-73.904650000000004</v>
      </c>
      <c r="L7218" s="1"/>
      <c r="M7218" s="1" t="s">
        <v>1481</v>
      </c>
      <c r="N7218" s="1" t="s">
        <v>16632</v>
      </c>
      <c r="O7218" s="1">
        <v>2022</v>
      </c>
      <c r="P7218" s="1">
        <v>10705</v>
      </c>
      <c r="Q7218" s="1" t="s">
        <v>24786</v>
      </c>
      <c r="R7218" s="1"/>
      <c r="S7218" s="1" t="s">
        <v>24785</v>
      </c>
      <c r="T7218" s="1" t="s">
        <v>6828</v>
      </c>
      <c r="U7218" s="1"/>
      <c r="V7218" s="1" t="s">
        <v>9962</v>
      </c>
      <c r="W7218" s="1" t="s">
        <v>6826</v>
      </c>
    </row>
    <row r="7219" spans="1:23" x14ac:dyDescent="0.25">
      <c r="A7219" s="1">
        <v>1000291</v>
      </c>
      <c r="B7219" s="5" t="str">
        <f>VLOOKUP(H7219,'FIPS Basin X-walk'!$A$2:$F$3224,6,FALSE)</f>
        <v>Appalachian Basin (Eastern Overthrust Area)</v>
      </c>
      <c r="C7219" s="1" t="s">
        <v>19571</v>
      </c>
      <c r="D7219" s="1"/>
      <c r="E7219" s="1"/>
      <c r="F7219" s="1" t="s">
        <v>19572</v>
      </c>
      <c r="G7219" s="1" t="s">
        <v>19558</v>
      </c>
      <c r="H7219" s="1">
        <v>42129</v>
      </c>
      <c r="I7219" s="1">
        <v>1000291</v>
      </c>
      <c r="J7219" s="1">
        <v>40.144280999999999</v>
      </c>
      <c r="K7219" s="1">
        <v>-79.858866000000006</v>
      </c>
      <c r="L7219" s="1"/>
      <c r="M7219" s="1" t="s">
        <v>1501</v>
      </c>
      <c r="N7219" s="1" t="s">
        <v>18868</v>
      </c>
      <c r="O7219" s="1">
        <v>2022</v>
      </c>
      <c r="P7219" s="1">
        <v>15012</v>
      </c>
      <c r="Q7219" s="1" t="s">
        <v>19573</v>
      </c>
      <c r="R7219" s="1"/>
      <c r="S7219" s="1" t="s">
        <v>24358</v>
      </c>
      <c r="T7219" s="1" t="s">
        <v>6826</v>
      </c>
      <c r="U7219" s="1"/>
      <c r="V7219" s="1" t="s">
        <v>19574</v>
      </c>
      <c r="W7219" s="1" t="s">
        <v>6826</v>
      </c>
    </row>
    <row r="7220" spans="1:23" x14ac:dyDescent="0.25">
      <c r="A7220" s="1">
        <v>1003531</v>
      </c>
      <c r="B7220" s="5" t="str">
        <f>VLOOKUP(H7220,'FIPS Basin X-walk'!$A$2:$F$3224,6,FALSE)</f>
        <v>Appalachian Basin (Eastern Overthrust Area)</v>
      </c>
      <c r="C7220" s="1" t="s">
        <v>19560</v>
      </c>
      <c r="D7220" s="1"/>
      <c r="E7220" s="1"/>
      <c r="F7220" s="1" t="s">
        <v>49</v>
      </c>
      <c r="G7220" s="1" t="s">
        <v>19558</v>
      </c>
      <c r="H7220" s="1">
        <v>42129</v>
      </c>
      <c r="I7220" s="1">
        <v>1003531</v>
      </c>
      <c r="J7220" s="1">
        <v>40.303195000000002</v>
      </c>
      <c r="K7220" s="1">
        <v>-79.534661</v>
      </c>
      <c r="L7220" s="1"/>
      <c r="M7220" s="1" t="s">
        <v>1501</v>
      </c>
      <c r="N7220" s="1" t="s">
        <v>18868</v>
      </c>
      <c r="O7220" s="1">
        <v>2022</v>
      </c>
      <c r="P7220" s="1">
        <v>15626</v>
      </c>
      <c r="Q7220" s="1" t="s">
        <v>38</v>
      </c>
      <c r="R7220" s="1"/>
      <c r="S7220" s="1" t="s">
        <v>24435</v>
      </c>
      <c r="T7220" s="1" t="s">
        <v>6826</v>
      </c>
      <c r="U7220" s="1"/>
      <c r="V7220" s="1" t="s">
        <v>7232</v>
      </c>
      <c r="W7220" s="1" t="s">
        <v>6826</v>
      </c>
    </row>
    <row r="7221" spans="1:23" x14ac:dyDescent="0.25">
      <c r="A7221" s="1">
        <v>1006109</v>
      </c>
      <c r="B7221" s="5" t="str">
        <f>VLOOKUP(H7221,'FIPS Basin X-walk'!$A$2:$F$3224,6,FALSE)</f>
        <v>Appalachian Basin (Eastern Overthrust Area)</v>
      </c>
      <c r="C7221" s="1" t="s">
        <v>19584</v>
      </c>
      <c r="D7221" s="1"/>
      <c r="E7221" s="1"/>
      <c r="F7221" s="1" t="s">
        <v>11532</v>
      </c>
      <c r="G7221" s="1" t="s">
        <v>19558</v>
      </c>
      <c r="H7221" s="1">
        <v>42129</v>
      </c>
      <c r="I7221" s="1">
        <v>1006109</v>
      </c>
      <c r="J7221" s="1">
        <v>40.382250999999997</v>
      </c>
      <c r="K7221" s="1">
        <v>-79.549156999999994</v>
      </c>
      <c r="L7221" s="1"/>
      <c r="M7221" s="1" t="s">
        <v>1501</v>
      </c>
      <c r="N7221" s="1" t="s">
        <v>18868</v>
      </c>
      <c r="O7221" s="1">
        <v>2022</v>
      </c>
      <c r="P7221" s="1">
        <v>15601</v>
      </c>
      <c r="Q7221" s="1" t="s">
        <v>49</v>
      </c>
      <c r="R7221" s="1"/>
      <c r="S7221" s="1" t="s">
        <v>24435</v>
      </c>
      <c r="T7221" s="1" t="s">
        <v>6826</v>
      </c>
      <c r="U7221" s="1"/>
      <c r="V7221" s="1" t="s">
        <v>7297</v>
      </c>
      <c r="W7221" s="1" t="s">
        <v>6826</v>
      </c>
    </row>
    <row r="7222" spans="1:23" x14ac:dyDescent="0.25">
      <c r="A7222" s="1">
        <v>1007692</v>
      </c>
      <c r="B7222" s="5" t="str">
        <f>VLOOKUP(H7222,'FIPS Basin X-walk'!$A$2:$F$3224,6,FALSE)</f>
        <v>Appalachian Basin (Eastern Overthrust Area)</v>
      </c>
      <c r="C7222" s="1" t="s">
        <v>19578</v>
      </c>
      <c r="D7222" s="1"/>
      <c r="E7222" s="1"/>
      <c r="F7222" s="1" t="s">
        <v>19579</v>
      </c>
      <c r="G7222" s="1" t="s">
        <v>19558</v>
      </c>
      <c r="H7222" s="1">
        <v>42129</v>
      </c>
      <c r="I7222" s="1">
        <v>1007692</v>
      </c>
      <c r="J7222" s="1">
        <v>40.385173999999999</v>
      </c>
      <c r="K7222" s="1">
        <v>-79.679389999999998</v>
      </c>
      <c r="L7222" s="1"/>
      <c r="M7222" s="1" t="s">
        <v>1501</v>
      </c>
      <c r="N7222" s="1" t="s">
        <v>18868</v>
      </c>
      <c r="O7222" s="1">
        <v>2022</v>
      </c>
      <c r="P7222" s="1">
        <v>15642</v>
      </c>
      <c r="Q7222" s="1" t="s">
        <v>19580</v>
      </c>
      <c r="R7222" s="1"/>
      <c r="S7222" s="1" t="s">
        <v>24358</v>
      </c>
      <c r="T7222" s="1" t="s">
        <v>6826</v>
      </c>
      <c r="U7222" s="1"/>
      <c r="V7222" s="1" t="s">
        <v>6878</v>
      </c>
      <c r="W7222" s="1" t="s">
        <v>6826</v>
      </c>
    </row>
    <row r="7223" spans="1:23" x14ac:dyDescent="0.25">
      <c r="A7223" s="1">
        <v>1004434</v>
      </c>
      <c r="B7223" s="5" t="str">
        <f>VLOOKUP(H7223,'FIPS Basin X-walk'!$A$2:$F$3224,6,FALSE)</f>
        <v>Appalachian Basin (Eastern Overthrust Area)</v>
      </c>
      <c r="C7223" s="1" t="s">
        <v>19575</v>
      </c>
      <c r="D7223" s="1"/>
      <c r="E7223" s="1"/>
      <c r="F7223" s="1" t="s">
        <v>19576</v>
      </c>
      <c r="G7223" s="1" t="s">
        <v>19558</v>
      </c>
      <c r="H7223" s="1">
        <v>42129</v>
      </c>
      <c r="I7223" s="1">
        <v>1004434</v>
      </c>
      <c r="J7223" s="1">
        <v>40.302598000000003</v>
      </c>
      <c r="K7223" s="1">
        <v>-79.372804000000002</v>
      </c>
      <c r="L7223" s="1"/>
      <c r="M7223" s="1" t="s">
        <v>1501</v>
      </c>
      <c r="N7223" s="1" t="s">
        <v>18868</v>
      </c>
      <c r="O7223" s="1">
        <v>2022</v>
      </c>
      <c r="P7223" s="1">
        <v>15650</v>
      </c>
      <c r="Q7223" s="1" t="s">
        <v>19577</v>
      </c>
      <c r="R7223" s="1"/>
      <c r="S7223" s="1" t="s">
        <v>24372</v>
      </c>
      <c r="T7223" s="1" t="s">
        <v>6826</v>
      </c>
      <c r="U7223" s="1"/>
      <c r="V7223" s="1" t="s">
        <v>18969</v>
      </c>
      <c r="W7223" s="1" t="s">
        <v>6826</v>
      </c>
    </row>
    <row r="7224" spans="1:23" x14ac:dyDescent="0.25">
      <c r="A7224" s="1">
        <v>1005025</v>
      </c>
      <c r="B7224" s="5" t="str">
        <f>VLOOKUP(H7224,'FIPS Basin X-walk'!$A$2:$F$3224,6,FALSE)</f>
        <v>Appalachian Basin (Eastern Overthrust Area)</v>
      </c>
      <c r="C7224" s="1" t="s">
        <v>19556</v>
      </c>
      <c r="D7224" s="1"/>
      <c r="E7224" s="1"/>
      <c r="F7224" s="1" t="s">
        <v>19557</v>
      </c>
      <c r="G7224" s="1" t="s">
        <v>19558</v>
      </c>
      <c r="H7224" s="1">
        <v>42129</v>
      </c>
      <c r="I7224" s="1">
        <v>1005025</v>
      </c>
      <c r="J7224" s="1">
        <v>40.163200000000003</v>
      </c>
      <c r="K7224" s="1">
        <v>-79.886099999999999</v>
      </c>
      <c r="L7224" s="1"/>
      <c r="M7224" s="1" t="s">
        <v>1501</v>
      </c>
      <c r="N7224" s="1" t="s">
        <v>18868</v>
      </c>
      <c r="O7224" s="1">
        <v>2022</v>
      </c>
      <c r="P7224" s="1">
        <v>15062</v>
      </c>
      <c r="Q7224" s="1" t="s">
        <v>19559</v>
      </c>
      <c r="R7224" s="1"/>
      <c r="S7224" s="1" t="s">
        <v>24423</v>
      </c>
      <c r="T7224" s="1" t="s">
        <v>6826</v>
      </c>
      <c r="U7224" s="1"/>
      <c r="V7224" s="1" t="s">
        <v>10904</v>
      </c>
      <c r="W7224" s="1" t="s">
        <v>6826</v>
      </c>
    </row>
    <row r="7225" spans="1:23" x14ac:dyDescent="0.25">
      <c r="A7225" s="1">
        <v>1006009</v>
      </c>
      <c r="B7225" s="5" t="str">
        <f>VLOOKUP(H7225,'FIPS Basin X-walk'!$A$2:$F$3224,6,FALSE)</f>
        <v>Appalachian Basin (Eastern Overthrust Area)</v>
      </c>
      <c r="C7225" s="1" t="s">
        <v>19581</v>
      </c>
      <c r="D7225" s="1"/>
      <c r="E7225" s="1"/>
      <c r="F7225" s="1" t="s">
        <v>19582</v>
      </c>
      <c r="G7225" s="1" t="s">
        <v>19558</v>
      </c>
      <c r="H7225" s="1">
        <v>42129</v>
      </c>
      <c r="I7225" s="1">
        <v>1006009</v>
      </c>
      <c r="J7225" s="1">
        <v>40.178109999999997</v>
      </c>
      <c r="K7225" s="1">
        <v>-79.577070000000006</v>
      </c>
      <c r="L7225" s="1"/>
      <c r="M7225" s="1" t="s">
        <v>1501</v>
      </c>
      <c r="N7225" s="1" t="s">
        <v>18868</v>
      </c>
      <c r="O7225" s="1">
        <v>2022</v>
      </c>
      <c r="P7225" s="1">
        <v>15666</v>
      </c>
      <c r="Q7225" s="1" t="s">
        <v>25646</v>
      </c>
      <c r="R7225" s="1"/>
      <c r="S7225" s="1" t="s">
        <v>24383</v>
      </c>
      <c r="T7225" s="1" t="s">
        <v>6826</v>
      </c>
      <c r="U7225" s="1"/>
      <c r="V7225" s="1" t="s">
        <v>19583</v>
      </c>
      <c r="W7225" s="1" t="s">
        <v>6826</v>
      </c>
    </row>
    <row r="7226" spans="1:23" x14ac:dyDescent="0.25">
      <c r="A7226" s="1">
        <v>1007925</v>
      </c>
      <c r="B7226" s="5" t="str">
        <f>VLOOKUP(H7226,'FIPS Basin X-walk'!$A$2:$F$3224,6,FALSE)</f>
        <v>Appalachian Basin (Eastern Overthrust Area)</v>
      </c>
      <c r="C7226" s="1" t="s">
        <v>19568</v>
      </c>
      <c r="D7226" s="1"/>
      <c r="E7226" s="1"/>
      <c r="F7226" s="1" t="s">
        <v>19569</v>
      </c>
      <c r="G7226" s="1" t="s">
        <v>19558</v>
      </c>
      <c r="H7226" s="1">
        <v>42129</v>
      </c>
      <c r="I7226" s="1">
        <v>1007925</v>
      </c>
      <c r="J7226" s="1">
        <v>40.129795000000001</v>
      </c>
      <c r="K7226" s="1">
        <v>-79.582262</v>
      </c>
      <c r="L7226" s="1"/>
      <c r="M7226" s="1" t="s">
        <v>1501</v>
      </c>
      <c r="N7226" s="1" t="s">
        <v>18868</v>
      </c>
      <c r="O7226" s="1">
        <v>2022</v>
      </c>
      <c r="P7226" s="1">
        <v>15683</v>
      </c>
      <c r="Q7226" s="1" t="s">
        <v>19570</v>
      </c>
      <c r="R7226" s="1"/>
      <c r="S7226" s="1" t="s">
        <v>24358</v>
      </c>
      <c r="T7226" s="1" t="s">
        <v>6826</v>
      </c>
      <c r="U7226" s="1"/>
      <c r="V7226" s="1" t="s">
        <v>6952</v>
      </c>
      <c r="W7226" s="1" t="s">
        <v>6826</v>
      </c>
    </row>
    <row r="7227" spans="1:23" x14ac:dyDescent="0.25">
      <c r="A7227" s="1">
        <v>1013277</v>
      </c>
      <c r="B7227" s="5" t="str">
        <f>VLOOKUP(H7227,'FIPS Basin X-walk'!$A$2:$F$3224,6,FALSE)</f>
        <v>Appalachian Basin (Eastern Overthrust Area)</v>
      </c>
      <c r="C7227" s="1" t="s">
        <v>19564</v>
      </c>
      <c r="D7227" s="1"/>
      <c r="E7227" s="1"/>
      <c r="F7227" s="1" t="s">
        <v>19565</v>
      </c>
      <c r="G7227" s="1" t="s">
        <v>19558</v>
      </c>
      <c r="H7227" s="1">
        <v>42129</v>
      </c>
      <c r="I7227" s="1">
        <v>1013277</v>
      </c>
      <c r="J7227" s="1">
        <v>39.330199999999998</v>
      </c>
      <c r="K7227" s="1">
        <v>-89.162999999999997</v>
      </c>
      <c r="L7227" s="1"/>
      <c r="M7227" s="1" t="s">
        <v>1501</v>
      </c>
      <c r="N7227" s="1" t="s">
        <v>18868</v>
      </c>
      <c r="O7227" s="1">
        <v>2022</v>
      </c>
      <c r="P7227" s="1">
        <v>15479</v>
      </c>
      <c r="Q7227" s="1" t="s">
        <v>19566</v>
      </c>
      <c r="R7227" s="1"/>
      <c r="S7227" s="1" t="s">
        <v>24355</v>
      </c>
      <c r="T7227" s="1" t="s">
        <v>6826</v>
      </c>
      <c r="U7227" s="1"/>
      <c r="V7227" s="1" t="s">
        <v>19567</v>
      </c>
      <c r="W7227" s="1" t="s">
        <v>6828</v>
      </c>
    </row>
    <row r="7228" spans="1:23" x14ac:dyDescent="0.25">
      <c r="A7228" s="1">
        <v>1005005</v>
      </c>
      <c r="B7228" s="5" t="str">
        <f>VLOOKUP(H7228,'FIPS Basin X-walk'!$A$2:$F$3224,6,FALSE)</f>
        <v>Appalachian Basin (Eastern Overthrust Area)</v>
      </c>
      <c r="C7228" s="1" t="s">
        <v>19561</v>
      </c>
      <c r="D7228" s="1"/>
      <c r="E7228" s="1"/>
      <c r="F7228" s="1" t="s">
        <v>19562</v>
      </c>
      <c r="G7228" s="1" t="s">
        <v>19558</v>
      </c>
      <c r="H7228" s="1">
        <v>42129</v>
      </c>
      <c r="I7228" s="1">
        <v>1005005</v>
      </c>
      <c r="J7228" s="1">
        <v>40.6</v>
      </c>
      <c r="K7228" s="1">
        <v>-79.567778000000004</v>
      </c>
      <c r="L7228" s="1"/>
      <c r="M7228" s="1" t="s">
        <v>1501</v>
      </c>
      <c r="N7228" s="1" t="s">
        <v>18868</v>
      </c>
      <c r="O7228" s="1">
        <v>2022</v>
      </c>
      <c r="P7228" s="1">
        <v>15690</v>
      </c>
      <c r="Q7228" s="1" t="s">
        <v>19563</v>
      </c>
      <c r="R7228" s="1"/>
      <c r="S7228" s="1" t="s">
        <v>24372</v>
      </c>
      <c r="T7228" s="1" t="s">
        <v>6826</v>
      </c>
      <c r="U7228" s="1"/>
      <c r="V7228" s="1" t="s">
        <v>17526</v>
      </c>
      <c r="W7228" s="1" t="s">
        <v>6826</v>
      </c>
    </row>
    <row r="7229" spans="1:23" x14ac:dyDescent="0.25">
      <c r="A7229" s="1">
        <v>1004459</v>
      </c>
      <c r="B7229" s="5" t="str">
        <f>VLOOKUP(H7229,'FIPS Basin X-walk'!$A$2:$F$3224,6,FALSE)</f>
        <v>Powder River Basin</v>
      </c>
      <c r="C7229" s="1" t="s">
        <v>23455</v>
      </c>
      <c r="D7229" s="1"/>
      <c r="E7229" s="1"/>
      <c r="F7229" s="1" t="s">
        <v>18485</v>
      </c>
      <c r="G7229" s="1" t="s">
        <v>23456</v>
      </c>
      <c r="H7229" s="1">
        <v>56045</v>
      </c>
      <c r="I7229" s="1">
        <v>1004459</v>
      </c>
      <c r="J7229" s="1">
        <v>43.851260000000003</v>
      </c>
      <c r="K7229" s="1">
        <v>-104.21486</v>
      </c>
      <c r="L7229" s="1"/>
      <c r="M7229" s="1" t="s">
        <v>1494</v>
      </c>
      <c r="N7229" s="1" t="s">
        <v>8128</v>
      </c>
      <c r="O7229" s="1">
        <v>2022</v>
      </c>
      <c r="P7229" s="1">
        <v>82701</v>
      </c>
      <c r="Q7229" s="1" t="s">
        <v>23457</v>
      </c>
      <c r="R7229" s="1"/>
      <c r="S7229" s="1" t="s">
        <v>24369</v>
      </c>
      <c r="T7229" s="1" t="s">
        <v>6826</v>
      </c>
      <c r="U7229" s="1"/>
      <c r="V7229" s="1" t="s">
        <v>10638</v>
      </c>
      <c r="W7229" s="1" t="s">
        <v>6826</v>
      </c>
    </row>
    <row r="7230" spans="1:23" x14ac:dyDescent="0.25">
      <c r="A7230" s="1">
        <v>1013365</v>
      </c>
      <c r="B7230" s="5" t="str">
        <f>VLOOKUP(H7230,'FIPS Basin X-walk'!$A$2:$F$3224,6,FALSE)</f>
        <v>Appalachian Basin (Eastern Overthrust Area)</v>
      </c>
      <c r="C7230" s="1" t="s">
        <v>23856</v>
      </c>
      <c r="D7230" s="1"/>
      <c r="E7230" s="1"/>
      <c r="F7230" s="1" t="s">
        <v>22974</v>
      </c>
      <c r="G7230" s="1" t="s">
        <v>6484</v>
      </c>
      <c r="H7230" s="1">
        <v>54103</v>
      </c>
      <c r="I7230" s="1">
        <v>1013365</v>
      </c>
      <c r="J7230" s="1">
        <v>39.517479999999999</v>
      </c>
      <c r="K7230" s="1">
        <v>-80.539648999999997</v>
      </c>
      <c r="L7230" s="1"/>
      <c r="M7230" s="1" t="s">
        <v>1521</v>
      </c>
      <c r="N7230" s="1" t="s">
        <v>22744</v>
      </c>
      <c r="O7230" s="1">
        <v>2022</v>
      </c>
      <c r="P7230" s="1">
        <v>26437</v>
      </c>
      <c r="Q7230" s="1" t="s">
        <v>371</v>
      </c>
      <c r="R7230" s="1"/>
      <c r="S7230" s="1">
        <v>486210</v>
      </c>
      <c r="T7230" s="1" t="s">
        <v>6826</v>
      </c>
      <c r="U7230" s="1"/>
      <c r="V7230" s="1" t="s">
        <v>18873</v>
      </c>
      <c r="W7230" s="1" t="s">
        <v>6826</v>
      </c>
    </row>
    <row r="7231" spans="1:23" x14ac:dyDescent="0.25">
      <c r="A7231" s="1">
        <v>1003535</v>
      </c>
      <c r="B7231" s="5" t="str">
        <f>VLOOKUP(H7231,'FIPS Basin X-walk'!$A$2:$F$3224,6,FALSE)</f>
        <v>Appalachian Basin (Eastern Overthrust Area)</v>
      </c>
      <c r="C7231" s="1" t="s">
        <v>22980</v>
      </c>
      <c r="D7231" s="1"/>
      <c r="E7231" s="1"/>
      <c r="F7231" s="1" t="s">
        <v>22981</v>
      </c>
      <c r="G7231" s="1" t="s">
        <v>22975</v>
      </c>
      <c r="H7231" s="1">
        <v>54103</v>
      </c>
      <c r="I7231" s="1">
        <v>1003535</v>
      </c>
      <c r="J7231" s="1">
        <v>39.551389999999998</v>
      </c>
      <c r="K7231" s="1">
        <v>-80.678060000000002</v>
      </c>
      <c r="L7231" s="1"/>
      <c r="M7231" s="1" t="s">
        <v>1521</v>
      </c>
      <c r="N7231" s="1" t="s">
        <v>22744</v>
      </c>
      <c r="O7231" s="1">
        <v>2022</v>
      </c>
      <c r="P7231" s="1">
        <v>26419</v>
      </c>
      <c r="Q7231" s="1" t="s">
        <v>24044</v>
      </c>
      <c r="R7231" s="1" t="s">
        <v>24435</v>
      </c>
      <c r="S7231" s="1" t="s">
        <v>24399</v>
      </c>
      <c r="T7231" s="1" t="s">
        <v>6826</v>
      </c>
      <c r="U7231" s="1"/>
      <c r="V7231" s="1" t="s">
        <v>7232</v>
      </c>
      <c r="W7231" s="1" t="s">
        <v>6826</v>
      </c>
    </row>
    <row r="7232" spans="1:23" x14ac:dyDescent="0.25">
      <c r="A7232" s="1">
        <v>1006827</v>
      </c>
      <c r="B7232" s="5" t="str">
        <f>VLOOKUP(H7232,'FIPS Basin X-walk'!$A$2:$F$3224,6,FALSE)</f>
        <v>Appalachian Basin (Eastern Overthrust Area)</v>
      </c>
      <c r="C7232" s="1" t="s">
        <v>22976</v>
      </c>
      <c r="D7232" s="1"/>
      <c r="E7232" s="1"/>
      <c r="F7232" s="1" t="s">
        <v>22871</v>
      </c>
      <c r="G7232" s="1" t="s">
        <v>22975</v>
      </c>
      <c r="H7232" s="1">
        <v>54103</v>
      </c>
      <c r="I7232" s="1">
        <v>1006827</v>
      </c>
      <c r="J7232" s="1">
        <v>39.719476999999998</v>
      </c>
      <c r="K7232" s="1">
        <v>-80.827316999999994</v>
      </c>
      <c r="L7232" s="1"/>
      <c r="M7232" s="1" t="s">
        <v>1521</v>
      </c>
      <c r="N7232" s="1" t="s">
        <v>22744</v>
      </c>
      <c r="O7232" s="1">
        <v>2022</v>
      </c>
      <c r="P7232" s="1">
        <v>26055</v>
      </c>
      <c r="Q7232" s="1" t="s">
        <v>22977</v>
      </c>
      <c r="R7232" s="1"/>
      <c r="S7232" s="1" t="s">
        <v>24473</v>
      </c>
      <c r="T7232" s="1" t="s">
        <v>6826</v>
      </c>
      <c r="U7232" s="1"/>
      <c r="V7232" s="1" t="s">
        <v>22978</v>
      </c>
      <c r="W7232" s="1" t="s">
        <v>6826</v>
      </c>
    </row>
    <row r="7233" spans="1:23" x14ac:dyDescent="0.25">
      <c r="A7233" s="1">
        <v>1008827</v>
      </c>
      <c r="B7233" s="5" t="str">
        <f>VLOOKUP(H7233,'FIPS Basin X-walk'!$A$2:$F$3224,6,FALSE)</f>
        <v>Appalachian Basin (Eastern Overthrust Area)</v>
      </c>
      <c r="C7233" s="1" t="s">
        <v>22979</v>
      </c>
      <c r="D7233" s="1"/>
      <c r="E7233" s="1"/>
      <c r="F7233" s="1" t="s">
        <v>22974</v>
      </c>
      <c r="G7233" s="1" t="s">
        <v>22975</v>
      </c>
      <c r="H7233" s="1">
        <v>54103</v>
      </c>
      <c r="I7233" s="1">
        <v>1008827</v>
      </c>
      <c r="J7233" s="1">
        <v>39.499527999999998</v>
      </c>
      <c r="K7233" s="1">
        <v>-80.561761000000004</v>
      </c>
      <c r="L7233" s="1"/>
      <c r="M7233" s="1" t="s">
        <v>1521</v>
      </c>
      <c r="N7233" s="1" t="s">
        <v>22744</v>
      </c>
      <c r="O7233" s="1">
        <v>2022</v>
      </c>
      <c r="P7233" s="1">
        <v>26437</v>
      </c>
      <c r="Q7233" s="1" t="s">
        <v>720</v>
      </c>
      <c r="R7233" s="1"/>
      <c r="S7233" s="1" t="s">
        <v>24399</v>
      </c>
      <c r="T7233" s="1" t="s">
        <v>6826</v>
      </c>
      <c r="U7233" s="1"/>
      <c r="V7233" s="1" t="s">
        <v>9136</v>
      </c>
      <c r="W7233" s="1" t="s">
        <v>6826</v>
      </c>
    </row>
    <row r="7234" spans="1:23" x14ac:dyDescent="0.25">
      <c r="A7234" s="1">
        <v>1006980</v>
      </c>
      <c r="B7234" s="5" t="str">
        <f>VLOOKUP(H7234,'FIPS Basin X-walk'!$A$2:$F$3224,6,FALSE)</f>
        <v>Michigan Basin</v>
      </c>
      <c r="C7234" s="1" t="s">
        <v>14785</v>
      </c>
      <c r="D7234" s="1"/>
      <c r="E7234" s="1"/>
      <c r="F7234" s="1" t="s">
        <v>14786</v>
      </c>
      <c r="G7234" s="1" t="s">
        <v>14783</v>
      </c>
      <c r="H7234" s="1">
        <v>26165</v>
      </c>
      <c r="I7234" s="1">
        <v>1006980</v>
      </c>
      <c r="J7234" s="1">
        <v>44.265500000000003</v>
      </c>
      <c r="K7234" s="1">
        <v>-85.409700000000001</v>
      </c>
      <c r="L7234" s="1"/>
      <c r="M7234" s="1" t="s">
        <v>1493</v>
      </c>
      <c r="N7234" s="1" t="s">
        <v>14185</v>
      </c>
      <c r="O7234" s="1">
        <v>2022</v>
      </c>
      <c r="P7234" s="1">
        <v>49601</v>
      </c>
      <c r="Q7234" s="1" t="s">
        <v>25797</v>
      </c>
      <c r="R7234" s="1"/>
      <c r="S7234" s="1" t="s">
        <v>24737</v>
      </c>
      <c r="T7234" s="1" t="s">
        <v>6826</v>
      </c>
      <c r="U7234" s="1"/>
      <c r="V7234" s="1" t="s">
        <v>14787</v>
      </c>
      <c r="W7234" s="1" t="s">
        <v>6826</v>
      </c>
    </row>
    <row r="7235" spans="1:23" x14ac:dyDescent="0.25">
      <c r="A7235" s="1">
        <v>1003960</v>
      </c>
      <c r="B7235" s="5" t="str">
        <f>VLOOKUP(H7235,'FIPS Basin X-walk'!$A$2:$F$3224,6,FALSE)</f>
        <v>Michigan Basin</v>
      </c>
      <c r="C7235" s="1" t="s">
        <v>14781</v>
      </c>
      <c r="D7235" s="1"/>
      <c r="E7235" s="1"/>
      <c r="F7235" s="1" t="s">
        <v>14782</v>
      </c>
      <c r="G7235" s="1" t="s">
        <v>14783</v>
      </c>
      <c r="H7235" s="1">
        <v>26165</v>
      </c>
      <c r="I7235" s="1">
        <v>1003960</v>
      </c>
      <c r="J7235" s="1">
        <v>44.353149000000002</v>
      </c>
      <c r="K7235" s="1">
        <v>-85.396004000000005</v>
      </c>
      <c r="L7235" s="1"/>
      <c r="M7235" s="1" t="s">
        <v>1493</v>
      </c>
      <c r="N7235" s="1" t="s">
        <v>14185</v>
      </c>
      <c r="O7235" s="1">
        <v>2022</v>
      </c>
      <c r="P7235" s="1">
        <v>49663</v>
      </c>
      <c r="Q7235" s="1" t="s">
        <v>14784</v>
      </c>
      <c r="R7235" s="1"/>
      <c r="S7235" s="1" t="s">
        <v>24358</v>
      </c>
      <c r="T7235" s="1" t="s">
        <v>6826</v>
      </c>
      <c r="U7235" s="1"/>
      <c r="V7235" s="1" t="s">
        <v>7305</v>
      </c>
      <c r="W7235" s="1" t="s">
        <v>6826</v>
      </c>
    </row>
    <row r="7236" spans="1:23" x14ac:dyDescent="0.25">
      <c r="A7236" s="1">
        <v>1013570</v>
      </c>
      <c r="B7236" s="5" t="str">
        <f>VLOOKUP(H7236,'FIPS Basin X-walk'!$A$2:$F$3224,6,FALSE)</f>
        <v>Gulf Coast Basin (LA, TX)</v>
      </c>
      <c r="C7236" s="1" t="s">
        <v>26705</v>
      </c>
      <c r="D7236" s="1"/>
      <c r="E7236" s="1"/>
      <c r="F7236" s="1" t="s">
        <v>26706</v>
      </c>
      <c r="G7236" s="1" t="s">
        <v>1881</v>
      </c>
      <c r="H7236" s="1">
        <v>48481</v>
      </c>
      <c r="I7236" s="1">
        <v>1013570</v>
      </c>
      <c r="J7236" s="1">
        <v>29.532661999999998</v>
      </c>
      <c r="K7236" s="1">
        <v>-96.145544000000001</v>
      </c>
      <c r="L7236" s="1"/>
      <c r="M7236" s="1" t="s">
        <v>1485</v>
      </c>
      <c r="N7236" s="1" t="s">
        <v>9148</v>
      </c>
      <c r="O7236" s="1">
        <v>2022</v>
      </c>
      <c r="P7236" s="1">
        <v>77435</v>
      </c>
      <c r="Q7236" s="1" t="s">
        <v>24262</v>
      </c>
      <c r="R7236" s="1"/>
      <c r="S7236" s="1">
        <v>486210</v>
      </c>
      <c r="T7236" s="1" t="s">
        <v>6826</v>
      </c>
      <c r="U7236" s="1"/>
      <c r="V7236" s="1" t="s">
        <v>7090</v>
      </c>
      <c r="W7236" s="1" t="s">
        <v>6826</v>
      </c>
    </row>
    <row r="7237" spans="1:23" x14ac:dyDescent="0.25">
      <c r="A7237" s="1">
        <v>1009006</v>
      </c>
      <c r="B7237" s="5" t="str">
        <f>VLOOKUP(H7237,'FIPS Basin X-walk'!$A$2:$F$3224,6,FALSE)</f>
        <v>Gulf Coast Basin (LA, TX)</v>
      </c>
      <c r="C7237" s="1" t="s">
        <v>21887</v>
      </c>
      <c r="D7237" s="1"/>
      <c r="E7237" s="1"/>
      <c r="F7237" s="1" t="s">
        <v>21888</v>
      </c>
      <c r="G7237" s="1" t="s">
        <v>1881</v>
      </c>
      <c r="H7237" s="1">
        <v>48481</v>
      </c>
      <c r="I7237" s="1">
        <v>1009006</v>
      </c>
      <c r="J7237" s="1">
        <v>29.279160000000001</v>
      </c>
      <c r="K7237" s="1">
        <v>-96.288880000000006</v>
      </c>
      <c r="L7237" s="1"/>
      <c r="M7237" s="1" t="s">
        <v>1485</v>
      </c>
      <c r="N7237" s="1" t="s">
        <v>9148</v>
      </c>
      <c r="O7237" s="1">
        <v>2022</v>
      </c>
      <c r="P7237" s="1">
        <v>77437</v>
      </c>
      <c r="Q7237" s="1" t="s">
        <v>300</v>
      </c>
      <c r="R7237" s="1"/>
      <c r="S7237" s="1">
        <v>486210</v>
      </c>
      <c r="T7237" s="1" t="s">
        <v>6826</v>
      </c>
      <c r="U7237" s="1"/>
      <c r="V7237" s="1" t="s">
        <v>6881</v>
      </c>
      <c r="W7237" s="1" t="s">
        <v>6826</v>
      </c>
    </row>
    <row r="7238" spans="1:23" x14ac:dyDescent="0.25">
      <c r="A7238" s="1">
        <v>1000483</v>
      </c>
      <c r="B7238" s="5" t="str">
        <f>VLOOKUP(H7238,'FIPS Basin X-walk'!$A$2:$F$3224,6,FALSE)</f>
        <v>Gulf Coast Basin (LA, TX)</v>
      </c>
      <c r="C7238" s="1" t="s">
        <v>21883</v>
      </c>
      <c r="D7238" s="1"/>
      <c r="E7238" s="1"/>
      <c r="F7238" s="1" t="s">
        <v>21884</v>
      </c>
      <c r="G7238" s="1" t="s">
        <v>1881</v>
      </c>
      <c r="H7238" s="1">
        <v>48481</v>
      </c>
      <c r="I7238" s="1">
        <v>1000483</v>
      </c>
      <c r="J7238" s="1">
        <v>29.287800000000001</v>
      </c>
      <c r="K7238" s="1">
        <v>-96.068299999999994</v>
      </c>
      <c r="L7238" s="1"/>
      <c r="M7238" s="1" t="s">
        <v>1485</v>
      </c>
      <c r="N7238" s="1" t="s">
        <v>9148</v>
      </c>
      <c r="O7238" s="1">
        <v>2022</v>
      </c>
      <c r="P7238" s="1">
        <v>77488</v>
      </c>
      <c r="Q7238" s="1" t="s">
        <v>21885</v>
      </c>
      <c r="R7238" s="1"/>
      <c r="S7238" s="1" t="s">
        <v>24355</v>
      </c>
      <c r="T7238" s="1" t="s">
        <v>6826</v>
      </c>
      <c r="U7238" s="1"/>
      <c r="V7238" s="1" t="s">
        <v>21886</v>
      </c>
      <c r="W7238" s="1" t="s">
        <v>6828</v>
      </c>
    </row>
    <row r="7239" spans="1:23" x14ac:dyDescent="0.25">
      <c r="A7239" s="1">
        <v>1013935</v>
      </c>
      <c r="B7239" s="5" t="str">
        <f>VLOOKUP(H7239,'FIPS Basin X-walk'!$A$2:$F$3224,6,FALSE)</f>
        <v>Gulf Coast Basin (LA, TX)</v>
      </c>
      <c r="C7239" s="1" t="s">
        <v>21880</v>
      </c>
      <c r="D7239" s="1"/>
      <c r="E7239" s="1"/>
      <c r="F7239" s="1" t="s">
        <v>21881</v>
      </c>
      <c r="G7239" s="1" t="s">
        <v>21882</v>
      </c>
      <c r="H7239" s="1">
        <v>48481</v>
      </c>
      <c r="I7239" s="1">
        <v>1013935</v>
      </c>
      <c r="J7239" s="1">
        <v>29.295902000000002</v>
      </c>
      <c r="K7239" s="1">
        <v>-95.937332999999995</v>
      </c>
      <c r="L7239" s="1"/>
      <c r="M7239" s="1" t="s">
        <v>1485</v>
      </c>
      <c r="N7239" s="1" t="s">
        <v>9148</v>
      </c>
      <c r="O7239" s="1">
        <v>2022</v>
      </c>
      <c r="P7239" s="1">
        <v>77420</v>
      </c>
      <c r="Q7239" s="1" t="s">
        <v>379</v>
      </c>
      <c r="R7239" s="1"/>
      <c r="S7239" s="1" t="s">
        <v>24435</v>
      </c>
      <c r="T7239" s="1" t="s">
        <v>6826</v>
      </c>
      <c r="U7239" s="1"/>
      <c r="V7239" s="1" t="s">
        <v>8019</v>
      </c>
      <c r="W7239" s="1" t="s">
        <v>6826</v>
      </c>
    </row>
    <row r="7240" spans="1:23" x14ac:dyDescent="0.25">
      <c r="A7240" s="1">
        <v>1013024</v>
      </c>
      <c r="B7240" s="5" t="str">
        <f>VLOOKUP(H7240,'FIPS Basin X-walk'!$A$2:$F$3224,6,FALSE)</f>
        <v>Gulf Coast Basin (LA, TX)</v>
      </c>
      <c r="C7240" s="1" t="s">
        <v>21890</v>
      </c>
      <c r="D7240" s="1"/>
      <c r="E7240" s="1"/>
      <c r="F7240" s="1" t="s">
        <v>1881</v>
      </c>
      <c r="G7240" s="1" t="s">
        <v>21882</v>
      </c>
      <c r="H7240" s="1">
        <v>48481</v>
      </c>
      <c r="I7240" s="1">
        <v>1013024</v>
      </c>
      <c r="J7240" s="1">
        <v>29.287800000000001</v>
      </c>
      <c r="K7240" s="1">
        <v>-96.068299999999994</v>
      </c>
      <c r="L7240" s="1"/>
      <c r="M7240" s="1" t="s">
        <v>1485</v>
      </c>
      <c r="N7240" s="1" t="s">
        <v>9148</v>
      </c>
      <c r="O7240" s="1">
        <v>2022</v>
      </c>
      <c r="P7240" s="1">
        <v>77488</v>
      </c>
      <c r="Q7240" s="1" t="s">
        <v>21891</v>
      </c>
      <c r="R7240" s="1"/>
      <c r="S7240" s="1" t="s">
        <v>24355</v>
      </c>
      <c r="T7240" s="1" t="s">
        <v>6826</v>
      </c>
      <c r="U7240" s="1"/>
      <c r="V7240" s="1" t="s">
        <v>24574</v>
      </c>
      <c r="W7240" s="1" t="s">
        <v>6828</v>
      </c>
    </row>
    <row r="7241" spans="1:23" x14ac:dyDescent="0.25">
      <c r="A7241" s="1">
        <v>1013552</v>
      </c>
      <c r="B7241" s="5" t="str">
        <f>VLOOKUP(H7241,'FIPS Basin X-walk'!$A$2:$F$3224,6,FALSE)</f>
        <v>Gulf Coast Basin (LA, TX)</v>
      </c>
      <c r="C7241" s="1" t="s">
        <v>21889</v>
      </c>
      <c r="D7241" s="1"/>
      <c r="E7241" s="1"/>
      <c r="F7241" s="1" t="s">
        <v>1881</v>
      </c>
      <c r="G7241" s="1" t="s">
        <v>21882</v>
      </c>
      <c r="H7241" s="1">
        <v>48481</v>
      </c>
      <c r="I7241" s="1">
        <v>1013552</v>
      </c>
      <c r="J7241" s="1">
        <v>29.399699999999999</v>
      </c>
      <c r="K7241" s="1">
        <v>-96.128131999999994</v>
      </c>
      <c r="L7241" s="1"/>
      <c r="M7241" s="1" t="s">
        <v>1485</v>
      </c>
      <c r="N7241" s="1" t="s">
        <v>9148</v>
      </c>
      <c r="O7241" s="1">
        <v>2022</v>
      </c>
      <c r="P7241" s="1">
        <v>77488</v>
      </c>
      <c r="Q7241" s="1" t="s">
        <v>24252</v>
      </c>
      <c r="R7241" s="1"/>
      <c r="S7241" s="1" t="s">
        <v>24435</v>
      </c>
      <c r="T7241" s="1" t="s">
        <v>6826</v>
      </c>
      <c r="U7241" s="1"/>
      <c r="V7241" s="1" t="s">
        <v>7090</v>
      </c>
      <c r="W7241" s="1" t="s">
        <v>6826</v>
      </c>
    </row>
    <row r="7242" spans="1:23" x14ac:dyDescent="0.25">
      <c r="A7242" s="1">
        <v>1006502</v>
      </c>
      <c r="B7242" s="5" t="str">
        <f>VLOOKUP(H7242,'FIPS Basin X-walk'!$A$2:$F$3224,6,FALSE)</f>
        <v>Bellingham Basin</v>
      </c>
      <c r="C7242" s="1" t="s">
        <v>22714</v>
      </c>
      <c r="D7242" s="1"/>
      <c r="E7242" s="1"/>
      <c r="F7242" s="1" t="s">
        <v>14104</v>
      </c>
      <c r="G7242" s="1" t="s">
        <v>22709</v>
      </c>
      <c r="H7242" s="1">
        <v>53073</v>
      </c>
      <c r="I7242" s="1">
        <v>1006502</v>
      </c>
      <c r="J7242" s="1">
        <v>48.746000000000002</v>
      </c>
      <c r="K7242" s="1">
        <v>-122.486</v>
      </c>
      <c r="L7242" s="1"/>
      <c r="M7242" s="1" t="s">
        <v>1480</v>
      </c>
      <c r="N7242" s="1" t="s">
        <v>9611</v>
      </c>
      <c r="O7242" s="1">
        <v>2022</v>
      </c>
      <c r="P7242" s="1">
        <v>98225</v>
      </c>
      <c r="Q7242" s="1" t="s">
        <v>22715</v>
      </c>
      <c r="R7242" s="1"/>
      <c r="S7242" s="1" t="s">
        <v>24355</v>
      </c>
      <c r="T7242" s="1" t="s">
        <v>6826</v>
      </c>
      <c r="U7242" s="1"/>
      <c r="V7242" s="1" t="s">
        <v>22550</v>
      </c>
      <c r="W7242" s="1" t="s">
        <v>6828</v>
      </c>
    </row>
    <row r="7243" spans="1:23" x14ac:dyDescent="0.25">
      <c r="A7243" s="1">
        <v>1014561</v>
      </c>
      <c r="B7243" s="5" t="str">
        <f>VLOOKUP(H7243,'FIPS Basin X-walk'!$A$2:$F$3224,6,FALSE)</f>
        <v>Bellingham Basin</v>
      </c>
      <c r="C7243" s="1" t="s">
        <v>27226</v>
      </c>
      <c r="D7243" s="1"/>
      <c r="E7243" s="1" t="s">
        <v>6828</v>
      </c>
      <c r="F7243" s="1" t="s">
        <v>14104</v>
      </c>
      <c r="G7243" s="1" t="s">
        <v>22709</v>
      </c>
      <c r="H7243" s="1">
        <v>53073</v>
      </c>
      <c r="I7243" s="1">
        <v>1014561</v>
      </c>
      <c r="J7243" s="1">
        <v>48.732531000000002</v>
      </c>
      <c r="K7243" s="1">
        <v>-122.487559</v>
      </c>
      <c r="L7243" s="1"/>
      <c r="M7243" s="1" t="s">
        <v>1480</v>
      </c>
      <c r="N7243" s="1" t="s">
        <v>9611</v>
      </c>
      <c r="O7243" s="1">
        <v>2022</v>
      </c>
      <c r="P7243" s="1">
        <v>98225</v>
      </c>
      <c r="Q7243" s="1" t="s">
        <v>27227</v>
      </c>
      <c r="R7243" s="1"/>
      <c r="S7243" s="1" t="s">
        <v>24379</v>
      </c>
      <c r="T7243" s="1" t="s">
        <v>6826</v>
      </c>
      <c r="U7243" s="1"/>
      <c r="V7243" s="1" t="s">
        <v>27228</v>
      </c>
      <c r="W7243" s="1" t="s">
        <v>6826</v>
      </c>
    </row>
    <row r="7244" spans="1:23" x14ac:dyDescent="0.25">
      <c r="A7244" s="1">
        <v>1004176</v>
      </c>
      <c r="B7244" s="5" t="str">
        <f>VLOOKUP(H7244,'FIPS Basin X-walk'!$A$2:$F$3224,6,FALSE)</f>
        <v>Bellingham Basin</v>
      </c>
      <c r="C7244" s="1" t="s">
        <v>22716</v>
      </c>
      <c r="D7244" s="1"/>
      <c r="E7244" s="1"/>
      <c r="F7244" s="1" t="s">
        <v>22712</v>
      </c>
      <c r="G7244" s="1" t="s">
        <v>22709</v>
      </c>
      <c r="H7244" s="1">
        <v>53073</v>
      </c>
      <c r="I7244" s="1">
        <v>1004176</v>
      </c>
      <c r="J7244" s="1">
        <v>48.886533</v>
      </c>
      <c r="K7244" s="1">
        <v>-122.75352700000001</v>
      </c>
      <c r="L7244" s="1"/>
      <c r="M7244" s="1" t="s">
        <v>1480</v>
      </c>
      <c r="N7244" s="1" t="s">
        <v>9611</v>
      </c>
      <c r="O7244" s="1">
        <v>2022</v>
      </c>
      <c r="P7244" s="1">
        <v>98230</v>
      </c>
      <c r="Q7244" s="1" t="s">
        <v>22717</v>
      </c>
      <c r="R7244" s="1"/>
      <c r="S7244" s="1" t="s">
        <v>24355</v>
      </c>
      <c r="T7244" s="1" t="s">
        <v>6826</v>
      </c>
      <c r="U7244" s="1"/>
      <c r="V7244" s="1" t="s">
        <v>22550</v>
      </c>
      <c r="W7244" s="1" t="s">
        <v>6826</v>
      </c>
    </row>
    <row r="7245" spans="1:23" x14ac:dyDescent="0.25">
      <c r="A7245" s="1">
        <v>1006468</v>
      </c>
      <c r="B7245" s="5" t="str">
        <f>VLOOKUP(H7245,'FIPS Basin X-walk'!$A$2:$F$3224,6,FALSE)</f>
        <v>Bellingham Basin</v>
      </c>
      <c r="C7245" s="1" t="s">
        <v>22711</v>
      </c>
      <c r="D7245" s="1"/>
      <c r="E7245" s="1" t="s">
        <v>6828</v>
      </c>
      <c r="F7245" s="1" t="s">
        <v>22712</v>
      </c>
      <c r="G7245" s="1" t="s">
        <v>22709</v>
      </c>
      <c r="H7245" s="1">
        <v>53073</v>
      </c>
      <c r="I7245" s="1">
        <v>1006468</v>
      </c>
      <c r="J7245" s="1">
        <v>48.884</v>
      </c>
      <c r="K7245" s="1">
        <v>-122.735</v>
      </c>
      <c r="L7245" s="1"/>
      <c r="M7245" s="1" t="s">
        <v>1480</v>
      </c>
      <c r="N7245" s="1" t="s">
        <v>9611</v>
      </c>
      <c r="O7245" s="1">
        <v>2022</v>
      </c>
      <c r="P7245" s="1">
        <v>98230</v>
      </c>
      <c r="Q7245" s="1" t="s">
        <v>22713</v>
      </c>
      <c r="R7245" s="1"/>
      <c r="S7245" s="1" t="s">
        <v>24369</v>
      </c>
      <c r="T7245" s="1" t="s">
        <v>6826</v>
      </c>
      <c r="U7245" s="1"/>
      <c r="V7245" s="1" t="s">
        <v>25725</v>
      </c>
      <c r="W7245" s="1" t="s">
        <v>6826</v>
      </c>
    </row>
    <row r="7246" spans="1:23" x14ac:dyDescent="0.25">
      <c r="A7246" s="1">
        <v>1000001</v>
      </c>
      <c r="B7246" s="5" t="str">
        <f>VLOOKUP(H7246,'FIPS Basin X-walk'!$A$2:$F$3224,6,FALSE)</f>
        <v>Bellingham Basin</v>
      </c>
      <c r="C7246" s="1" t="s">
        <v>22718</v>
      </c>
      <c r="D7246" s="1"/>
      <c r="E7246" s="1"/>
      <c r="F7246" s="1" t="s">
        <v>22708</v>
      </c>
      <c r="G7246" s="1" t="s">
        <v>22709</v>
      </c>
      <c r="H7246" s="1">
        <v>53073</v>
      </c>
      <c r="I7246" s="1">
        <v>1000001</v>
      </c>
      <c r="J7246" s="1">
        <v>48.828707000000001</v>
      </c>
      <c r="K7246" s="1">
        <v>-122.68553300000001</v>
      </c>
      <c r="L7246" s="1"/>
      <c r="M7246" s="1" t="s">
        <v>1480</v>
      </c>
      <c r="N7246" s="1" t="s">
        <v>9611</v>
      </c>
      <c r="O7246" s="1">
        <v>2022</v>
      </c>
      <c r="P7246" s="1">
        <v>98248</v>
      </c>
      <c r="Q7246" s="1" t="s">
        <v>22719</v>
      </c>
      <c r="R7246" s="1"/>
      <c r="S7246" s="1" t="s">
        <v>24355</v>
      </c>
      <c r="T7246" s="1" t="s">
        <v>6826</v>
      </c>
      <c r="U7246" s="1"/>
      <c r="V7246" s="1" t="s">
        <v>22550</v>
      </c>
      <c r="W7246" s="1" t="s">
        <v>6828</v>
      </c>
    </row>
    <row r="7247" spans="1:23" x14ac:dyDescent="0.25">
      <c r="A7247" s="1">
        <v>1003562</v>
      </c>
      <c r="B7247" s="5" t="str">
        <f>VLOOKUP(H7247,'FIPS Basin X-walk'!$A$2:$F$3224,6,FALSE)</f>
        <v>Bellingham Basin</v>
      </c>
      <c r="C7247" s="1" t="s">
        <v>22707</v>
      </c>
      <c r="D7247" s="1"/>
      <c r="E7247" s="1"/>
      <c r="F7247" s="1" t="s">
        <v>22708</v>
      </c>
      <c r="G7247" s="1" t="s">
        <v>22709</v>
      </c>
      <c r="H7247" s="1">
        <v>53073</v>
      </c>
      <c r="I7247" s="1">
        <v>1003562</v>
      </c>
      <c r="J7247" s="1">
        <v>48.845500000000001</v>
      </c>
      <c r="K7247" s="1">
        <v>-122.7055</v>
      </c>
      <c r="L7247" s="1"/>
      <c r="M7247" s="1" t="s">
        <v>1480</v>
      </c>
      <c r="N7247" s="1" t="s">
        <v>9611</v>
      </c>
      <c r="O7247" s="1">
        <v>2022</v>
      </c>
      <c r="P7247" s="1">
        <v>98248</v>
      </c>
      <c r="Q7247" s="1" t="s">
        <v>22710</v>
      </c>
      <c r="R7247" s="1"/>
      <c r="S7247" s="1" t="s">
        <v>24790</v>
      </c>
      <c r="T7247" s="1" t="s">
        <v>6826</v>
      </c>
      <c r="U7247" s="1"/>
      <c r="V7247" s="1" t="s">
        <v>7762</v>
      </c>
      <c r="W7247" s="1" t="s">
        <v>6826</v>
      </c>
    </row>
    <row r="7248" spans="1:23" x14ac:dyDescent="0.25">
      <c r="A7248" s="1">
        <v>1008018</v>
      </c>
      <c r="B7248" s="5" t="str">
        <f>VLOOKUP(H7248,'FIPS Basin X-walk'!$A$2:$F$3224,6,FALSE)</f>
        <v>Bellingham Basin</v>
      </c>
      <c r="C7248" s="1" t="s">
        <v>22723</v>
      </c>
      <c r="D7248" s="1"/>
      <c r="E7248" s="1"/>
      <c r="F7248" s="1" t="s">
        <v>22708</v>
      </c>
      <c r="G7248" s="1" t="s">
        <v>22709</v>
      </c>
      <c r="H7248" s="1">
        <v>53073</v>
      </c>
      <c r="I7248" s="1">
        <v>1008018</v>
      </c>
      <c r="J7248" s="1">
        <v>48.830142000000002</v>
      </c>
      <c r="K7248" s="1">
        <v>-122.692114</v>
      </c>
      <c r="L7248" s="1"/>
      <c r="M7248" s="1" t="s">
        <v>1480</v>
      </c>
      <c r="N7248" s="1" t="s">
        <v>9611</v>
      </c>
      <c r="O7248" s="1">
        <v>2022</v>
      </c>
      <c r="P7248" s="1">
        <v>98248</v>
      </c>
      <c r="Q7248" s="1" t="s">
        <v>22724</v>
      </c>
      <c r="R7248" s="1"/>
      <c r="S7248" s="1" t="s">
        <v>24369</v>
      </c>
      <c r="T7248" s="1" t="s">
        <v>6826</v>
      </c>
      <c r="U7248" s="1"/>
      <c r="V7248" s="1" t="s">
        <v>8117</v>
      </c>
      <c r="W7248" s="1" t="s">
        <v>6826</v>
      </c>
    </row>
    <row r="7249" spans="1:23" x14ac:dyDescent="0.25">
      <c r="A7249" s="1">
        <v>1004367</v>
      </c>
      <c r="B7249" s="5" t="str">
        <f>VLOOKUP(H7249,'FIPS Basin X-walk'!$A$2:$F$3224,6,FALSE)</f>
        <v>Bellingham Basin</v>
      </c>
      <c r="C7249" s="1" t="s">
        <v>22720</v>
      </c>
      <c r="D7249" s="1"/>
      <c r="E7249" s="1"/>
      <c r="F7249" s="1" t="s">
        <v>22721</v>
      </c>
      <c r="G7249" s="1" t="s">
        <v>22709</v>
      </c>
      <c r="H7249" s="1">
        <v>53073</v>
      </c>
      <c r="I7249" s="1">
        <v>1004367</v>
      </c>
      <c r="J7249" s="1">
        <v>48.990499999999997</v>
      </c>
      <c r="K7249" s="1">
        <v>-122.27330000000001</v>
      </c>
      <c r="L7249" s="1"/>
      <c r="M7249" s="1" t="s">
        <v>1480</v>
      </c>
      <c r="N7249" s="1" t="s">
        <v>9611</v>
      </c>
      <c r="O7249" s="1">
        <v>2022</v>
      </c>
      <c r="P7249" s="1">
        <v>98295</v>
      </c>
      <c r="Q7249" s="1" t="s">
        <v>22722</v>
      </c>
      <c r="R7249" s="1"/>
      <c r="S7249" s="1" t="s">
        <v>24355</v>
      </c>
      <c r="T7249" s="1" t="s">
        <v>6826</v>
      </c>
      <c r="U7249" s="1"/>
      <c r="V7249" s="1" t="s">
        <v>22550</v>
      </c>
      <c r="W7249" s="1" t="s">
        <v>6828</v>
      </c>
    </row>
    <row r="7250" spans="1:23" x14ac:dyDescent="0.25">
      <c r="A7250" s="1">
        <v>1007513</v>
      </c>
      <c r="B7250" s="5" t="str">
        <f>VLOOKUP(H7250,'FIPS Basin X-walk'!$A$2:$F$3224,6,FALSE)</f>
        <v>Bellingham Basin</v>
      </c>
      <c r="C7250" s="1" t="s">
        <v>22725</v>
      </c>
      <c r="D7250" s="1"/>
      <c r="E7250" s="1"/>
      <c r="F7250" s="1" t="s">
        <v>22721</v>
      </c>
      <c r="G7250" s="1" t="s">
        <v>22709</v>
      </c>
      <c r="H7250" s="1">
        <v>53073</v>
      </c>
      <c r="I7250" s="1">
        <v>1007513</v>
      </c>
      <c r="J7250" s="1">
        <v>49.000999999999998</v>
      </c>
      <c r="K7250" s="1">
        <v>-122.2214</v>
      </c>
      <c r="L7250" s="1"/>
      <c r="M7250" s="1" t="s">
        <v>1480</v>
      </c>
      <c r="N7250" s="1" t="s">
        <v>9611</v>
      </c>
      <c r="O7250" s="1">
        <v>2022</v>
      </c>
      <c r="P7250" s="1">
        <v>98295</v>
      </c>
      <c r="Q7250" s="1" t="s">
        <v>22</v>
      </c>
      <c r="R7250" s="1"/>
      <c r="S7250" s="1" t="s">
        <v>24435</v>
      </c>
      <c r="T7250" s="1" t="s">
        <v>6826</v>
      </c>
      <c r="U7250" s="1"/>
      <c r="V7250" s="1" t="s">
        <v>6881</v>
      </c>
      <c r="W7250" s="1" t="s">
        <v>6826</v>
      </c>
    </row>
    <row r="7251" spans="1:23" x14ac:dyDescent="0.25">
      <c r="A7251" s="1">
        <v>1010475</v>
      </c>
      <c r="B7251" s="5" t="str">
        <f>VLOOKUP(H7251,'FIPS Basin X-walk'!$A$2:$F$3224,6,FALSE)</f>
        <v>Anadarko Basin</v>
      </c>
      <c r="C7251" s="1" t="s">
        <v>21896</v>
      </c>
      <c r="D7251" s="1"/>
      <c r="E7251" s="1"/>
      <c r="F7251" s="1" t="s">
        <v>1926</v>
      </c>
      <c r="G7251" s="1" t="s">
        <v>1926</v>
      </c>
      <c r="H7251" s="1">
        <v>48483</v>
      </c>
      <c r="I7251" s="1">
        <v>1010475</v>
      </c>
      <c r="J7251" s="1">
        <v>35.546399000000001</v>
      </c>
      <c r="K7251" s="1">
        <v>-100.11625600000001</v>
      </c>
      <c r="L7251" s="1"/>
      <c r="M7251" s="1" t="s">
        <v>1485</v>
      </c>
      <c r="N7251" s="1" t="s">
        <v>9148</v>
      </c>
      <c r="O7251" s="1">
        <v>2022</v>
      </c>
      <c r="P7251" s="1">
        <v>79014</v>
      </c>
      <c r="Q7251" s="1" t="s">
        <v>405</v>
      </c>
      <c r="R7251" s="1"/>
      <c r="S7251" s="1">
        <v>211130</v>
      </c>
      <c r="T7251" s="1" t="s">
        <v>6826</v>
      </c>
      <c r="U7251" s="1"/>
      <c r="V7251" s="1" t="s">
        <v>25092</v>
      </c>
      <c r="W7251" s="1" t="s">
        <v>6826</v>
      </c>
    </row>
    <row r="7252" spans="1:23" x14ac:dyDescent="0.25">
      <c r="A7252" s="1">
        <v>1007496</v>
      </c>
      <c r="B7252" s="5" t="str">
        <f>VLOOKUP(H7252,'FIPS Basin X-walk'!$A$2:$F$3224,6,FALSE)</f>
        <v>Anadarko Basin</v>
      </c>
      <c r="C7252" s="1" t="s">
        <v>21894</v>
      </c>
      <c r="D7252" s="1"/>
      <c r="E7252" s="1"/>
      <c r="F7252" s="1" t="s">
        <v>21895</v>
      </c>
      <c r="G7252" s="1" t="s">
        <v>21893</v>
      </c>
      <c r="H7252" s="1">
        <v>48483</v>
      </c>
      <c r="I7252" s="1">
        <v>1007496</v>
      </c>
      <c r="J7252" s="1">
        <v>35.607849999999999</v>
      </c>
      <c r="K7252" s="1">
        <v>-100.10148</v>
      </c>
      <c r="L7252" s="1"/>
      <c r="M7252" s="1" t="s">
        <v>1485</v>
      </c>
      <c r="N7252" s="1" t="s">
        <v>9148</v>
      </c>
      <c r="O7252" s="1">
        <v>2022</v>
      </c>
      <c r="P7252" s="1">
        <v>79003</v>
      </c>
      <c r="Q7252" s="1" t="s">
        <v>280</v>
      </c>
      <c r="R7252" s="1"/>
      <c r="S7252" s="1" t="s">
        <v>24399</v>
      </c>
      <c r="T7252" s="1" t="s">
        <v>6826</v>
      </c>
      <c r="U7252" s="1"/>
      <c r="V7252" s="1" t="s">
        <v>25092</v>
      </c>
      <c r="W7252" s="1" t="s">
        <v>6826</v>
      </c>
    </row>
    <row r="7253" spans="1:23" x14ac:dyDescent="0.25">
      <c r="A7253" s="1">
        <v>1003318</v>
      </c>
      <c r="B7253" s="5" t="str">
        <f>VLOOKUP(H7253,'FIPS Basin X-walk'!$A$2:$F$3224,6,FALSE)</f>
        <v>Anadarko Basin</v>
      </c>
      <c r="C7253" s="1" t="s">
        <v>21892</v>
      </c>
      <c r="D7253" s="1"/>
      <c r="E7253" s="1"/>
      <c r="F7253" s="1" t="s">
        <v>1909</v>
      </c>
      <c r="G7253" s="1" t="s">
        <v>21893</v>
      </c>
      <c r="H7253" s="1">
        <v>48483</v>
      </c>
      <c r="I7253" s="1">
        <v>1003318</v>
      </c>
      <c r="J7253" s="1">
        <v>35.604999999999997</v>
      </c>
      <c r="K7253" s="1">
        <v>-100.14833299999999</v>
      </c>
      <c r="L7253" s="1"/>
      <c r="M7253" s="1" t="s">
        <v>1485</v>
      </c>
      <c r="N7253" s="1" t="s">
        <v>9148</v>
      </c>
      <c r="O7253" s="1">
        <v>2022</v>
      </c>
      <c r="P7253" s="1">
        <v>79011</v>
      </c>
      <c r="Q7253" s="1" t="s">
        <v>555</v>
      </c>
      <c r="R7253" s="1"/>
      <c r="S7253" s="1" t="s">
        <v>24399</v>
      </c>
      <c r="T7253" s="1" t="s">
        <v>6826</v>
      </c>
      <c r="U7253" s="1"/>
      <c r="V7253" s="1" t="s">
        <v>25092</v>
      </c>
      <c r="W7253" s="1" t="s">
        <v>6826</v>
      </c>
    </row>
    <row r="7254" spans="1:23" x14ac:dyDescent="0.25">
      <c r="A7254" s="1">
        <v>1003316</v>
      </c>
      <c r="B7254" s="5" t="str">
        <f>VLOOKUP(H7254,'FIPS Basin X-walk'!$A$2:$F$3224,6,FALSE)</f>
        <v>Anadarko Basin</v>
      </c>
      <c r="C7254" s="1" t="s">
        <v>21897</v>
      </c>
      <c r="D7254" s="1"/>
      <c r="E7254" s="1"/>
      <c r="F7254" s="1" t="s">
        <v>21898</v>
      </c>
      <c r="G7254" s="1" t="s">
        <v>21893</v>
      </c>
      <c r="H7254" s="1">
        <v>48483</v>
      </c>
      <c r="I7254" s="1">
        <v>1003316</v>
      </c>
      <c r="J7254" s="1">
        <v>35.462533000000001</v>
      </c>
      <c r="K7254" s="1">
        <v>-100.396697</v>
      </c>
      <c r="L7254" s="1"/>
      <c r="M7254" s="1" t="s">
        <v>1485</v>
      </c>
      <c r="N7254" s="1" t="s">
        <v>9148</v>
      </c>
      <c r="O7254" s="1">
        <v>2022</v>
      </c>
      <c r="P7254" s="1">
        <v>79096</v>
      </c>
      <c r="Q7254" s="1" t="s">
        <v>1171</v>
      </c>
      <c r="R7254" s="1"/>
      <c r="S7254" s="1" t="s">
        <v>24399</v>
      </c>
      <c r="T7254" s="1" t="s">
        <v>6826</v>
      </c>
      <c r="U7254" s="1"/>
      <c r="V7254" s="1" t="s">
        <v>25092</v>
      </c>
      <c r="W7254" s="1" t="s">
        <v>6826</v>
      </c>
    </row>
    <row r="7255" spans="1:23" x14ac:dyDescent="0.25">
      <c r="A7255" s="1">
        <v>1003681</v>
      </c>
      <c r="B7255" s="5" t="str">
        <f>VLOOKUP(H7255,'FIPS Basin X-walk'!$A$2:$F$3224,6,FALSE)</f>
        <v>Anadarko Basin</v>
      </c>
      <c r="C7255" s="1"/>
      <c r="D7255" s="1"/>
      <c r="E7255" s="1"/>
      <c r="F7255" s="1" t="s">
        <v>21898</v>
      </c>
      <c r="G7255" s="1" t="s">
        <v>21893</v>
      </c>
      <c r="H7255" s="1">
        <v>48483</v>
      </c>
      <c r="I7255" s="1">
        <v>1003681</v>
      </c>
      <c r="J7255" s="1">
        <v>35.414400000000001</v>
      </c>
      <c r="K7255" s="1">
        <v>-100.2286</v>
      </c>
      <c r="L7255" s="1"/>
      <c r="M7255" s="1" t="s">
        <v>1485</v>
      </c>
      <c r="N7255" s="1" t="s">
        <v>9148</v>
      </c>
      <c r="O7255" s="1">
        <v>2022</v>
      </c>
      <c r="P7255" s="1">
        <v>79096</v>
      </c>
      <c r="Q7255" s="1" t="s">
        <v>93</v>
      </c>
      <c r="R7255" s="1"/>
      <c r="S7255" s="1" t="s">
        <v>24435</v>
      </c>
      <c r="T7255" s="1" t="s">
        <v>6826</v>
      </c>
      <c r="U7255" s="1"/>
      <c r="V7255" s="1" t="s">
        <v>11366</v>
      </c>
      <c r="W7255" s="1" t="s">
        <v>6826</v>
      </c>
    </row>
    <row r="7256" spans="1:23" x14ac:dyDescent="0.25">
      <c r="A7256" s="1">
        <v>1010999</v>
      </c>
      <c r="B7256" s="5" t="str">
        <f>VLOOKUP(H7256,'FIPS Basin X-walk'!$A$2:$F$3224,6,FALSE)</f>
        <v>Anadarko Basin</v>
      </c>
      <c r="C7256" s="1"/>
      <c r="D7256" s="1"/>
      <c r="E7256" s="1"/>
      <c r="F7256" s="1" t="s">
        <v>1926</v>
      </c>
      <c r="G7256" s="1" t="s">
        <v>21893</v>
      </c>
      <c r="H7256" s="1">
        <v>48483</v>
      </c>
      <c r="I7256" s="1">
        <v>1010999</v>
      </c>
      <c r="J7256" s="1">
        <v>35.400599999999997</v>
      </c>
      <c r="K7256" s="1">
        <v>-100.1297</v>
      </c>
      <c r="L7256" s="1"/>
      <c r="M7256" s="1" t="s">
        <v>1485</v>
      </c>
      <c r="N7256" s="1" t="s">
        <v>9148</v>
      </c>
      <c r="O7256" s="1">
        <v>2022</v>
      </c>
      <c r="P7256" s="1">
        <v>79096</v>
      </c>
      <c r="Q7256" s="1" t="s">
        <v>24114</v>
      </c>
      <c r="R7256" s="1"/>
      <c r="S7256" s="1" t="s">
        <v>24399</v>
      </c>
      <c r="T7256" s="1" t="s">
        <v>6826</v>
      </c>
      <c r="U7256" s="1"/>
      <c r="V7256" s="1" t="s">
        <v>7521</v>
      </c>
      <c r="W7256" s="1" t="s">
        <v>6826</v>
      </c>
    </row>
    <row r="7257" spans="1:23" x14ac:dyDescent="0.25">
      <c r="A7257" s="1">
        <v>1011000</v>
      </c>
      <c r="B7257" s="5" t="str">
        <f>VLOOKUP(H7257,'FIPS Basin X-walk'!$A$2:$F$3224,6,FALSE)</f>
        <v>Anadarko Basin</v>
      </c>
      <c r="C7257" s="1"/>
      <c r="D7257" s="1"/>
      <c r="E7257" s="1"/>
      <c r="F7257" s="1" t="s">
        <v>1926</v>
      </c>
      <c r="G7257" s="1" t="s">
        <v>21893</v>
      </c>
      <c r="H7257" s="1">
        <v>48483</v>
      </c>
      <c r="I7257" s="1">
        <v>1011000</v>
      </c>
      <c r="J7257" s="1">
        <v>35.411700000000003</v>
      </c>
      <c r="K7257" s="1">
        <v>-100.1297</v>
      </c>
      <c r="L7257" s="1"/>
      <c r="M7257" s="1" t="s">
        <v>1485</v>
      </c>
      <c r="N7257" s="1" t="s">
        <v>9148</v>
      </c>
      <c r="O7257" s="1">
        <v>2022</v>
      </c>
      <c r="P7257" s="1">
        <v>79096</v>
      </c>
      <c r="Q7257" s="1" t="s">
        <v>210</v>
      </c>
      <c r="R7257" s="1"/>
      <c r="S7257" s="1" t="s">
        <v>24435</v>
      </c>
      <c r="T7257" s="1" t="s">
        <v>6826</v>
      </c>
      <c r="U7257" s="1"/>
      <c r="V7257" s="1" t="s">
        <v>7521</v>
      </c>
      <c r="W7257" s="1" t="s">
        <v>6826</v>
      </c>
    </row>
    <row r="7258" spans="1:23" x14ac:dyDescent="0.25">
      <c r="A7258" s="1">
        <v>1013355</v>
      </c>
      <c r="B7258" s="5" t="str">
        <f>VLOOKUP(H7258,'FIPS Basin X-walk'!$A$2:$F$3224,6,FALSE)</f>
        <v>Anadarko Basin</v>
      </c>
      <c r="C7258" s="1" t="s">
        <v>23705</v>
      </c>
      <c r="D7258" s="1"/>
      <c r="E7258" s="1"/>
      <c r="F7258" s="1" t="s">
        <v>1926</v>
      </c>
      <c r="G7258" s="1" t="s">
        <v>21893</v>
      </c>
      <c r="H7258" s="1">
        <v>48483</v>
      </c>
      <c r="I7258" s="1">
        <v>1013355</v>
      </c>
      <c r="J7258" s="1">
        <v>35.444690999999999</v>
      </c>
      <c r="K7258" s="1">
        <v>-100.292914</v>
      </c>
      <c r="L7258" s="1"/>
      <c r="M7258" s="1" t="s">
        <v>1485</v>
      </c>
      <c r="N7258" s="1" t="s">
        <v>9148</v>
      </c>
      <c r="O7258" s="1">
        <v>2022</v>
      </c>
      <c r="P7258" s="1">
        <v>79096</v>
      </c>
      <c r="Q7258" s="1" t="s">
        <v>837</v>
      </c>
      <c r="R7258" s="1"/>
      <c r="S7258" s="1" t="s">
        <v>24399</v>
      </c>
      <c r="T7258" s="1" t="s">
        <v>6826</v>
      </c>
      <c r="U7258" s="1"/>
      <c r="V7258" s="1" t="s">
        <v>9149</v>
      </c>
      <c r="W7258" s="1" t="s">
        <v>6826</v>
      </c>
    </row>
    <row r="7259" spans="1:23" x14ac:dyDescent="0.25">
      <c r="A7259" s="1">
        <v>1006928</v>
      </c>
      <c r="B7259" s="5" t="str">
        <f>VLOOKUP(H7259,'FIPS Basin X-walk'!$A$2:$F$3224,6,FALSE)</f>
        <v>Arkoma Basin</v>
      </c>
      <c r="C7259" s="1" t="s">
        <v>8014</v>
      </c>
      <c r="D7259" s="1"/>
      <c r="E7259" s="1"/>
      <c r="F7259" s="1" t="s">
        <v>8015</v>
      </c>
      <c r="G7259" s="1" t="s">
        <v>8016</v>
      </c>
      <c r="H7259" s="1">
        <v>5145</v>
      </c>
      <c r="I7259" s="1">
        <v>1006928</v>
      </c>
      <c r="J7259" s="1">
        <v>35.344659999999998</v>
      </c>
      <c r="K7259" s="1">
        <v>-91.514300000000006</v>
      </c>
      <c r="L7259" s="1"/>
      <c r="M7259" s="1" t="s">
        <v>1520</v>
      </c>
      <c r="N7259" s="1" t="s">
        <v>7740</v>
      </c>
      <c r="O7259" s="1">
        <v>2022</v>
      </c>
      <c r="P7259" s="1">
        <v>72010</v>
      </c>
      <c r="Q7259" s="1" t="s">
        <v>69</v>
      </c>
      <c r="R7259" s="1"/>
      <c r="S7259" s="1" t="s">
        <v>24435</v>
      </c>
      <c r="T7259" s="1" t="s">
        <v>6826</v>
      </c>
      <c r="U7259" s="1"/>
      <c r="V7259" s="1" t="s">
        <v>7125</v>
      </c>
      <c r="W7259" s="1" t="s">
        <v>6826</v>
      </c>
    </row>
    <row r="7260" spans="1:23" x14ac:dyDescent="0.25">
      <c r="A7260" s="1">
        <v>1007812</v>
      </c>
      <c r="B7260" s="5" t="str">
        <f>VLOOKUP(H7260,'FIPS Basin X-walk'!$A$2:$F$3224,6,FALSE)</f>
        <v>Cincinnati Arch</v>
      </c>
      <c r="C7260" s="1" t="s">
        <v>11963</v>
      </c>
      <c r="D7260" s="1"/>
      <c r="E7260" s="1"/>
      <c r="F7260" s="1" t="s">
        <v>11259</v>
      </c>
      <c r="G7260" s="1" t="s">
        <v>8016</v>
      </c>
      <c r="H7260" s="1">
        <v>18181</v>
      </c>
      <c r="I7260" s="1">
        <v>1007812</v>
      </c>
      <c r="J7260" s="1">
        <v>40.883713999999998</v>
      </c>
      <c r="K7260" s="1">
        <v>-86.704524000000006</v>
      </c>
      <c r="L7260" s="1"/>
      <c r="M7260" s="1" t="s">
        <v>1499</v>
      </c>
      <c r="N7260" s="1" t="s">
        <v>11457</v>
      </c>
      <c r="O7260" s="1">
        <v>2022</v>
      </c>
      <c r="P7260" s="1">
        <v>47960</v>
      </c>
      <c r="Q7260" s="1" t="s">
        <v>11964</v>
      </c>
      <c r="R7260" s="1"/>
      <c r="S7260" s="1" t="s">
        <v>24358</v>
      </c>
      <c r="T7260" s="1" t="s">
        <v>6826</v>
      </c>
      <c r="U7260" s="1"/>
      <c r="V7260" s="1" t="s">
        <v>6878</v>
      </c>
      <c r="W7260" s="1" t="s">
        <v>6828</v>
      </c>
    </row>
    <row r="7261" spans="1:23" x14ac:dyDescent="0.25">
      <c r="A7261" s="1">
        <v>1002918</v>
      </c>
      <c r="B7261" s="5" t="str">
        <f>VLOOKUP(H7261,'FIPS Basin X-walk'!$A$2:$F$3224,6,FALSE)</f>
        <v>Arkoma Basin</v>
      </c>
      <c r="C7261" s="1" t="s">
        <v>8017</v>
      </c>
      <c r="D7261" s="1"/>
      <c r="E7261" s="1"/>
      <c r="F7261" s="1" t="s">
        <v>8018</v>
      </c>
      <c r="G7261" s="1" t="s">
        <v>8016</v>
      </c>
      <c r="H7261" s="1">
        <v>5145</v>
      </c>
      <c r="I7261" s="1">
        <v>1002918</v>
      </c>
      <c r="J7261" s="1">
        <v>35.205472</v>
      </c>
      <c r="K7261" s="1">
        <v>-91.771111000000005</v>
      </c>
      <c r="L7261" s="1"/>
      <c r="M7261" s="1" t="s">
        <v>1520</v>
      </c>
      <c r="N7261" s="1" t="s">
        <v>7740</v>
      </c>
      <c r="O7261" s="1">
        <v>2022</v>
      </c>
      <c r="P7261" s="1">
        <v>72143</v>
      </c>
      <c r="Q7261" s="1" t="s">
        <v>24032</v>
      </c>
      <c r="R7261" s="1"/>
      <c r="S7261" s="1" t="s">
        <v>24435</v>
      </c>
      <c r="T7261" s="1" t="s">
        <v>6826</v>
      </c>
      <c r="U7261" s="1"/>
      <c r="V7261" s="1" t="s">
        <v>7090</v>
      </c>
      <c r="W7261" s="1" t="s">
        <v>6826</v>
      </c>
    </row>
    <row r="7262" spans="1:23" x14ac:dyDescent="0.25">
      <c r="A7262" s="1">
        <v>1008009</v>
      </c>
      <c r="B7262" s="5" t="str">
        <f>VLOOKUP(H7262,'FIPS Basin X-walk'!$A$2:$F$3224,6,FALSE)</f>
        <v>Arkoma Basin</v>
      </c>
      <c r="C7262" s="1" t="s">
        <v>8020</v>
      </c>
      <c r="D7262" s="1"/>
      <c r="E7262" s="1"/>
      <c r="F7262" s="1" t="s">
        <v>2216</v>
      </c>
      <c r="G7262" s="1" t="s">
        <v>8016</v>
      </c>
      <c r="H7262" s="1">
        <v>5145</v>
      </c>
      <c r="I7262" s="1">
        <v>1008009</v>
      </c>
      <c r="J7262" s="1">
        <v>35.255485999999998</v>
      </c>
      <c r="K7262" s="1">
        <v>-91.844772000000006</v>
      </c>
      <c r="L7262" s="1"/>
      <c r="M7262" s="1" t="s">
        <v>1520</v>
      </c>
      <c r="N7262" s="1" t="s">
        <v>7740</v>
      </c>
      <c r="O7262" s="1">
        <v>2022</v>
      </c>
      <c r="P7262" s="1">
        <v>72143</v>
      </c>
      <c r="Q7262" s="1" t="s">
        <v>1202</v>
      </c>
      <c r="R7262" s="1"/>
      <c r="S7262" s="1" t="s">
        <v>24399</v>
      </c>
      <c r="T7262" s="1" t="s">
        <v>6826</v>
      </c>
      <c r="U7262" s="1"/>
      <c r="V7262" s="1" t="s">
        <v>8021</v>
      </c>
      <c r="W7262" s="1" t="s">
        <v>6826</v>
      </c>
    </row>
    <row r="7263" spans="1:23" x14ac:dyDescent="0.25">
      <c r="A7263" s="1">
        <v>1002567</v>
      </c>
      <c r="B7263" s="5" t="str">
        <f>VLOOKUP(H7263,'FIPS Basin X-walk'!$A$2:$F$3224,6,FALSE)</f>
        <v>Wisconsin Arch</v>
      </c>
      <c r="C7263" s="1" t="s">
        <v>11385</v>
      </c>
      <c r="D7263" s="1"/>
      <c r="E7263" s="1"/>
      <c r="F7263" s="1" t="s">
        <v>11386</v>
      </c>
      <c r="G7263" s="1" t="s">
        <v>11380</v>
      </c>
      <c r="H7263" s="1">
        <v>17195</v>
      </c>
      <c r="I7263" s="1">
        <v>1002567</v>
      </c>
      <c r="J7263" s="1">
        <v>41.793235000000003</v>
      </c>
      <c r="K7263" s="1">
        <v>-89.885568000000006</v>
      </c>
      <c r="L7263" s="1"/>
      <c r="M7263" s="1" t="s">
        <v>1488</v>
      </c>
      <c r="N7263" s="1" t="s">
        <v>10805</v>
      </c>
      <c r="O7263" s="1">
        <v>2022</v>
      </c>
      <c r="P7263" s="1">
        <v>61270</v>
      </c>
      <c r="Q7263" s="1" t="s">
        <v>11387</v>
      </c>
      <c r="R7263" s="1"/>
      <c r="S7263" s="1" t="s">
        <v>24358</v>
      </c>
      <c r="T7263" s="1" t="s">
        <v>6826</v>
      </c>
      <c r="U7263" s="1"/>
      <c r="V7263" s="1" t="s">
        <v>24945</v>
      </c>
      <c r="W7263" s="1" t="s">
        <v>6826</v>
      </c>
    </row>
    <row r="7264" spans="1:23" x14ac:dyDescent="0.25">
      <c r="A7264" s="1">
        <v>1006269</v>
      </c>
      <c r="B7264" s="5" t="str">
        <f>VLOOKUP(H7264,'FIPS Basin X-walk'!$A$2:$F$3224,6,FALSE)</f>
        <v>Wisconsin Arch</v>
      </c>
      <c r="C7264" s="1" t="s">
        <v>11379</v>
      </c>
      <c r="D7264" s="1"/>
      <c r="E7264" s="1"/>
      <c r="F7264" s="1" t="s">
        <v>9292</v>
      </c>
      <c r="G7264" s="1" t="s">
        <v>11380</v>
      </c>
      <c r="H7264" s="1">
        <v>17195</v>
      </c>
      <c r="I7264" s="1">
        <v>1006269</v>
      </c>
      <c r="J7264" s="1">
        <v>41.786281000000002</v>
      </c>
      <c r="K7264" s="1">
        <v>-89.709809000000007</v>
      </c>
      <c r="L7264" s="1"/>
      <c r="M7264" s="1" t="s">
        <v>1488</v>
      </c>
      <c r="N7264" s="1" t="s">
        <v>10805</v>
      </c>
      <c r="O7264" s="1">
        <v>2022</v>
      </c>
      <c r="P7264" s="1">
        <v>61081</v>
      </c>
      <c r="Q7264" s="1" t="s">
        <v>11381</v>
      </c>
      <c r="R7264" s="1"/>
      <c r="S7264" s="1" t="s">
        <v>24372</v>
      </c>
      <c r="T7264" s="1" t="s">
        <v>6826</v>
      </c>
      <c r="U7264" s="1"/>
      <c r="V7264" s="1" t="s">
        <v>11382</v>
      </c>
      <c r="W7264" s="1" t="s">
        <v>6826</v>
      </c>
    </row>
    <row r="7265" spans="1:23" x14ac:dyDescent="0.25">
      <c r="A7265" s="1">
        <v>1001560</v>
      </c>
      <c r="B7265" s="5" t="str">
        <f>VLOOKUP(H7265,'FIPS Basin X-walk'!$A$2:$F$3224,6,FALSE)</f>
        <v>Wisconsin Arch</v>
      </c>
      <c r="C7265" s="1" t="s">
        <v>11383</v>
      </c>
      <c r="D7265" s="1"/>
      <c r="E7265" s="1"/>
      <c r="F7265" s="1" t="s">
        <v>11384</v>
      </c>
      <c r="G7265" s="1" t="s">
        <v>11380</v>
      </c>
      <c r="H7265" s="1">
        <v>17195</v>
      </c>
      <c r="I7265" s="1">
        <v>1001560</v>
      </c>
      <c r="J7265" s="1">
        <v>41.592545999999999</v>
      </c>
      <c r="K7265" s="1">
        <v>-89.784244999999999</v>
      </c>
      <c r="L7265" s="1"/>
      <c r="M7265" s="1" t="s">
        <v>1488</v>
      </c>
      <c r="N7265" s="1" t="s">
        <v>10805</v>
      </c>
      <c r="O7265" s="1">
        <v>2022</v>
      </c>
      <c r="P7265" s="1">
        <v>61283</v>
      </c>
      <c r="Q7265" s="1" t="s">
        <v>23980</v>
      </c>
      <c r="R7265" s="1"/>
      <c r="S7265" s="1" t="s">
        <v>24435</v>
      </c>
      <c r="T7265" s="1" t="s">
        <v>6826</v>
      </c>
      <c r="U7265" s="1"/>
      <c r="V7265" s="1" t="s">
        <v>7297</v>
      </c>
      <c r="W7265" s="1" t="s">
        <v>6826</v>
      </c>
    </row>
    <row r="7266" spans="1:23" x14ac:dyDescent="0.25">
      <c r="A7266" s="1">
        <v>1002863</v>
      </c>
      <c r="B7266" s="5" t="str">
        <f>VLOOKUP(H7266,'FIPS Basin X-walk'!$A$2:$F$3224,6,FALSE)</f>
        <v>Appalachian Basin (Eastern Overthrust Area)</v>
      </c>
      <c r="C7266" s="1" t="s">
        <v>10575</v>
      </c>
      <c r="D7266" s="1"/>
      <c r="E7266" s="1"/>
      <c r="F7266" s="1" t="s">
        <v>10468</v>
      </c>
      <c r="G7266" s="1" t="s">
        <v>10576</v>
      </c>
      <c r="H7266" s="1">
        <v>13313</v>
      </c>
      <c r="I7266" s="1">
        <v>1002863</v>
      </c>
      <c r="J7266" s="1">
        <v>34.65119</v>
      </c>
      <c r="K7266" s="1">
        <v>-84.95693</v>
      </c>
      <c r="L7266" s="1"/>
      <c r="M7266" s="1" t="s">
        <v>1546</v>
      </c>
      <c r="N7266" s="1" t="s">
        <v>10124</v>
      </c>
      <c r="O7266" s="1">
        <v>2022</v>
      </c>
      <c r="P7266" s="1">
        <v>30721</v>
      </c>
      <c r="Q7266" s="1" t="s">
        <v>10577</v>
      </c>
      <c r="R7266" s="1"/>
      <c r="S7266" s="1" t="s">
        <v>24358</v>
      </c>
      <c r="T7266" s="1" t="s">
        <v>6826</v>
      </c>
      <c r="U7266" s="1"/>
      <c r="V7266" s="1" t="s">
        <v>10578</v>
      </c>
      <c r="W7266" s="1" t="s">
        <v>6826</v>
      </c>
    </row>
    <row r="7267" spans="1:23" x14ac:dyDescent="0.25">
      <c r="A7267" s="1">
        <v>1005580</v>
      </c>
      <c r="B7267" s="5" t="str">
        <f>VLOOKUP(H7267,'FIPS Basin X-walk'!$A$2:$F$3224,6,FALSE)</f>
        <v>Appalachian Basin (Eastern Overthrust Area)</v>
      </c>
      <c r="C7267" s="1" t="s">
        <v>10581</v>
      </c>
      <c r="D7267" s="1"/>
      <c r="E7267" s="1"/>
      <c r="F7267" s="1" t="s">
        <v>10468</v>
      </c>
      <c r="G7267" s="1" t="s">
        <v>10576</v>
      </c>
      <c r="H7267" s="1">
        <v>13313</v>
      </c>
      <c r="I7267" s="1">
        <v>1005580</v>
      </c>
      <c r="J7267" s="1">
        <v>34.719169999999998</v>
      </c>
      <c r="K7267" s="1">
        <v>-84.967200000000005</v>
      </c>
      <c r="L7267" s="1"/>
      <c r="M7267" s="1" t="s">
        <v>1546</v>
      </c>
      <c r="N7267" s="1" t="s">
        <v>10124</v>
      </c>
      <c r="O7267" s="1">
        <v>2022</v>
      </c>
      <c r="P7267" s="1">
        <v>30720</v>
      </c>
      <c r="Q7267" s="1" t="s">
        <v>10582</v>
      </c>
      <c r="R7267" s="1"/>
      <c r="S7267" s="1" t="s">
        <v>24998</v>
      </c>
      <c r="T7267" s="1" t="s">
        <v>6826</v>
      </c>
      <c r="U7267" s="1"/>
      <c r="V7267" s="1" t="s">
        <v>7232</v>
      </c>
      <c r="W7267" s="1" t="s">
        <v>6826</v>
      </c>
    </row>
    <row r="7268" spans="1:23" x14ac:dyDescent="0.25">
      <c r="A7268" s="1">
        <v>1007272</v>
      </c>
      <c r="B7268" s="5" t="str">
        <f>VLOOKUP(H7268,'FIPS Basin X-walk'!$A$2:$F$3224,6,FALSE)</f>
        <v>Appalachian Basin (Eastern Overthrust Area)</v>
      </c>
      <c r="C7268" s="1" t="s">
        <v>10585</v>
      </c>
      <c r="D7268" s="1"/>
      <c r="E7268" s="1"/>
      <c r="F7268" s="1" t="s">
        <v>10468</v>
      </c>
      <c r="G7268" s="1" t="s">
        <v>10576</v>
      </c>
      <c r="H7268" s="1">
        <v>13313</v>
      </c>
      <c r="I7268" s="1">
        <v>1007272</v>
      </c>
      <c r="J7268" s="1">
        <v>34.733989999999999</v>
      </c>
      <c r="K7268" s="1">
        <v>-84.946460000000002</v>
      </c>
      <c r="L7268" s="1"/>
      <c r="M7268" s="1" t="s">
        <v>1546</v>
      </c>
      <c r="N7268" s="1" t="s">
        <v>10124</v>
      </c>
      <c r="O7268" s="1">
        <v>2022</v>
      </c>
      <c r="P7268" s="1">
        <v>30720</v>
      </c>
      <c r="Q7268" s="1" t="s">
        <v>10586</v>
      </c>
      <c r="R7268" s="1"/>
      <c r="S7268" s="1" t="s">
        <v>24998</v>
      </c>
      <c r="T7268" s="1" t="s">
        <v>6826</v>
      </c>
      <c r="U7268" s="1"/>
      <c r="V7268" s="1" t="s">
        <v>7044</v>
      </c>
      <c r="W7268" s="1" t="s">
        <v>6826</v>
      </c>
    </row>
    <row r="7269" spans="1:23" x14ac:dyDescent="0.25">
      <c r="A7269" s="1">
        <v>1008021</v>
      </c>
      <c r="B7269" s="5" t="str">
        <f>VLOOKUP(H7269,'FIPS Basin X-walk'!$A$2:$F$3224,6,FALSE)</f>
        <v>Appalachian Basin (Eastern Overthrust Area)</v>
      </c>
      <c r="C7269" s="1" t="s">
        <v>10579</v>
      </c>
      <c r="D7269" s="1"/>
      <c r="E7269" s="1"/>
      <c r="F7269" s="1" t="s">
        <v>10468</v>
      </c>
      <c r="G7269" s="1" t="s">
        <v>10576</v>
      </c>
      <c r="H7269" s="1">
        <v>13313</v>
      </c>
      <c r="I7269" s="1">
        <v>1008021</v>
      </c>
      <c r="J7269" s="1">
        <v>34.731380000000001</v>
      </c>
      <c r="K7269" s="1">
        <v>-84.969170000000005</v>
      </c>
      <c r="L7269" s="1"/>
      <c r="M7269" s="1" t="s">
        <v>1546</v>
      </c>
      <c r="N7269" s="1" t="s">
        <v>10124</v>
      </c>
      <c r="O7269" s="1">
        <v>2022</v>
      </c>
      <c r="P7269" s="1">
        <v>30722</v>
      </c>
      <c r="Q7269" s="1" t="s">
        <v>10580</v>
      </c>
      <c r="R7269" s="1"/>
      <c r="S7269" s="1" t="s">
        <v>24998</v>
      </c>
      <c r="T7269" s="1" t="s">
        <v>6826</v>
      </c>
      <c r="U7269" s="1"/>
      <c r="V7269" s="1" t="s">
        <v>7044</v>
      </c>
      <c r="W7269" s="1" t="s">
        <v>6826</v>
      </c>
    </row>
    <row r="7270" spans="1:23" x14ac:dyDescent="0.25">
      <c r="A7270" s="1">
        <v>1012646</v>
      </c>
      <c r="B7270" s="5" t="str">
        <f>VLOOKUP(H7270,'FIPS Basin X-walk'!$A$2:$F$3224,6,FALSE)</f>
        <v>Appalachian Basin (Eastern Overthrust Area)</v>
      </c>
      <c r="C7270" s="1" t="s">
        <v>10583</v>
      </c>
      <c r="D7270" s="1"/>
      <c r="E7270" s="1"/>
      <c r="F7270" s="1" t="s">
        <v>10584</v>
      </c>
      <c r="G7270" s="1" t="s">
        <v>10576</v>
      </c>
      <c r="H7270" s="1">
        <v>13313</v>
      </c>
      <c r="I7270" s="1">
        <v>1012646</v>
      </c>
      <c r="J7270" s="1">
        <v>34.717190000000002</v>
      </c>
      <c r="K7270" s="1">
        <v>-84.967259999999996</v>
      </c>
      <c r="L7270" s="1"/>
      <c r="M7270" s="1" t="s">
        <v>1546</v>
      </c>
      <c r="N7270" s="1" t="s">
        <v>10124</v>
      </c>
      <c r="O7270" s="1">
        <v>2022</v>
      </c>
      <c r="P7270" s="1">
        <v>30720</v>
      </c>
      <c r="Q7270" s="1" t="s">
        <v>26523</v>
      </c>
      <c r="R7270" s="1"/>
      <c r="S7270" s="1" t="s">
        <v>24998</v>
      </c>
      <c r="T7270" s="1" t="s">
        <v>6826</v>
      </c>
      <c r="U7270" s="1"/>
      <c r="V7270" s="1" t="s">
        <v>7232</v>
      </c>
      <c r="W7270" s="1" t="s">
        <v>6826</v>
      </c>
    </row>
    <row r="7271" spans="1:23" x14ac:dyDescent="0.25">
      <c r="A7271" s="1">
        <v>1005602</v>
      </c>
      <c r="B7271" s="5" t="str">
        <f>VLOOKUP(H7271,'FIPS Basin X-walk'!$A$2:$F$3224,6,FALSE)</f>
        <v>Michigan Basin</v>
      </c>
      <c r="C7271" s="1" t="s">
        <v>11965</v>
      </c>
      <c r="D7271" s="1"/>
      <c r="E7271" s="1"/>
      <c r="F7271" s="1" t="s">
        <v>11966</v>
      </c>
      <c r="G7271" s="1" t="s">
        <v>11967</v>
      </c>
      <c r="H7271" s="1">
        <v>18183</v>
      </c>
      <c r="I7271" s="1">
        <v>1005602</v>
      </c>
      <c r="J7271" s="1">
        <v>41.124347999999998</v>
      </c>
      <c r="K7271" s="1">
        <v>-85.395658999999995</v>
      </c>
      <c r="L7271" s="1"/>
      <c r="M7271" s="1" t="s">
        <v>1499</v>
      </c>
      <c r="N7271" s="1" t="s">
        <v>11457</v>
      </c>
      <c r="O7271" s="1">
        <v>2022</v>
      </c>
      <c r="P7271" s="1">
        <v>46725</v>
      </c>
      <c r="Q7271" s="1" t="s">
        <v>25556</v>
      </c>
      <c r="R7271" s="1"/>
      <c r="S7271" s="1" t="s">
        <v>24372</v>
      </c>
      <c r="T7271" s="1" t="s">
        <v>6826</v>
      </c>
      <c r="U7271" s="1"/>
      <c r="V7271" s="1" t="s">
        <v>11466</v>
      </c>
      <c r="W7271" s="1" t="s">
        <v>6826</v>
      </c>
    </row>
    <row r="7272" spans="1:23" x14ac:dyDescent="0.25">
      <c r="A7272" s="1">
        <v>1005091</v>
      </c>
      <c r="B7272" s="5" t="str">
        <f>VLOOKUP(H7272,'FIPS Basin X-walk'!$A$2:$F$3224,6,FALSE)</f>
        <v>Eastern Columbia Basin</v>
      </c>
      <c r="C7272" s="1" t="s">
        <v>22726</v>
      </c>
      <c r="D7272" s="1"/>
      <c r="E7272" s="1"/>
      <c r="F7272" s="1" t="s">
        <v>22727</v>
      </c>
      <c r="G7272" s="1" t="s">
        <v>22728</v>
      </c>
      <c r="H7272" s="1">
        <v>53075</v>
      </c>
      <c r="I7272" s="1">
        <v>1005091</v>
      </c>
      <c r="J7272" s="1">
        <v>46.728721</v>
      </c>
      <c r="K7272" s="1">
        <v>-117.154274</v>
      </c>
      <c r="L7272" s="1"/>
      <c r="M7272" s="1" t="s">
        <v>1480</v>
      </c>
      <c r="N7272" s="1" t="s">
        <v>9611</v>
      </c>
      <c r="O7272" s="1">
        <v>2022</v>
      </c>
      <c r="P7272" s="1">
        <v>99164</v>
      </c>
      <c r="Q7272" s="1" t="s">
        <v>22729</v>
      </c>
      <c r="R7272" s="1"/>
      <c r="S7272" s="1" t="s">
        <v>24379</v>
      </c>
      <c r="T7272" s="1" t="s">
        <v>6826</v>
      </c>
      <c r="U7272" s="1"/>
      <c r="V7272" s="1" t="s">
        <v>22730</v>
      </c>
      <c r="W7272" s="1" t="s">
        <v>6826</v>
      </c>
    </row>
    <row r="7273" spans="1:23" x14ac:dyDescent="0.25">
      <c r="A7273" s="1">
        <v>1008548</v>
      </c>
      <c r="B7273" s="5" t="str">
        <f>VLOOKUP(H7273,'FIPS Basin X-walk'!$A$2:$F$3224,6,FALSE)</f>
        <v>Palo Duro Basin</v>
      </c>
      <c r="C7273" s="1" t="s">
        <v>21899</v>
      </c>
      <c r="D7273" s="1"/>
      <c r="E7273" s="1"/>
      <c r="F7273" s="1" t="s">
        <v>21900</v>
      </c>
      <c r="G7273" s="1" t="s">
        <v>2202</v>
      </c>
      <c r="H7273" s="1">
        <v>48485</v>
      </c>
      <c r="I7273" s="1">
        <v>1008548</v>
      </c>
      <c r="J7273" s="1">
        <v>33.911540000000002</v>
      </c>
      <c r="K7273" s="1">
        <v>-98.492819999999995</v>
      </c>
      <c r="L7273" s="1"/>
      <c r="M7273" s="1" t="s">
        <v>1485</v>
      </c>
      <c r="N7273" s="1" t="s">
        <v>9148</v>
      </c>
      <c r="O7273" s="1">
        <v>2022</v>
      </c>
      <c r="P7273" s="1">
        <v>76301</v>
      </c>
      <c r="Q7273" s="1" t="s">
        <v>929</v>
      </c>
      <c r="R7273" s="1"/>
      <c r="S7273" s="1">
        <v>211120</v>
      </c>
      <c r="T7273" s="1" t="s">
        <v>6826</v>
      </c>
      <c r="U7273" s="1"/>
      <c r="V7273" s="1" t="s">
        <v>21902</v>
      </c>
      <c r="W7273" s="1" t="s">
        <v>6826</v>
      </c>
    </row>
    <row r="7274" spans="1:23" x14ac:dyDescent="0.25">
      <c r="A7274" s="1">
        <v>1003339</v>
      </c>
      <c r="B7274" s="5" t="str">
        <f>VLOOKUP(H7274,'FIPS Basin X-walk'!$A$2:$F$3224,6,FALSE)</f>
        <v>Palo Duro Basin</v>
      </c>
      <c r="C7274" s="1" t="s">
        <v>21905</v>
      </c>
      <c r="D7274" s="1"/>
      <c r="E7274" s="1"/>
      <c r="F7274" s="1" t="s">
        <v>21906</v>
      </c>
      <c r="G7274" s="1" t="s">
        <v>21901</v>
      </c>
      <c r="H7274" s="1">
        <v>48485</v>
      </c>
      <c r="I7274" s="1">
        <v>1003339</v>
      </c>
      <c r="J7274" s="1">
        <v>33.953032999999998</v>
      </c>
      <c r="K7274" s="1">
        <v>-98.684875000000005</v>
      </c>
      <c r="L7274" s="1"/>
      <c r="M7274" s="1" t="s">
        <v>1485</v>
      </c>
      <c r="N7274" s="1" t="s">
        <v>9148</v>
      </c>
      <c r="O7274" s="1">
        <v>2022</v>
      </c>
      <c r="P7274" s="1">
        <v>76367</v>
      </c>
      <c r="Q7274" s="1" t="s">
        <v>21907</v>
      </c>
      <c r="R7274" s="1"/>
      <c r="S7274" s="1" t="s">
        <v>24358</v>
      </c>
      <c r="T7274" s="1" t="s">
        <v>6826</v>
      </c>
      <c r="U7274" s="1"/>
      <c r="V7274" s="1" t="s">
        <v>13447</v>
      </c>
      <c r="W7274" s="1" t="s">
        <v>6826</v>
      </c>
    </row>
    <row r="7275" spans="1:23" x14ac:dyDescent="0.25">
      <c r="A7275" s="1">
        <v>1002964</v>
      </c>
      <c r="B7275" s="5" t="str">
        <f>VLOOKUP(H7275,'FIPS Basin X-walk'!$A$2:$F$3224,6,FALSE)</f>
        <v>Palo Duro Basin</v>
      </c>
      <c r="C7275" s="1" t="s">
        <v>21903</v>
      </c>
      <c r="D7275" s="1"/>
      <c r="E7275" s="1"/>
      <c r="F7275" s="1" t="s">
        <v>21900</v>
      </c>
      <c r="G7275" s="1" t="s">
        <v>21901</v>
      </c>
      <c r="H7275" s="1">
        <v>48485</v>
      </c>
      <c r="I7275" s="1">
        <v>1002964</v>
      </c>
      <c r="J7275" s="1">
        <v>33.873649999999998</v>
      </c>
      <c r="K7275" s="1">
        <v>-98.654769999999999</v>
      </c>
      <c r="L7275" s="1"/>
      <c r="M7275" s="1" t="s">
        <v>1485</v>
      </c>
      <c r="N7275" s="1" t="s">
        <v>9148</v>
      </c>
      <c r="O7275" s="1">
        <v>2022</v>
      </c>
      <c r="P7275" s="1">
        <v>76307</v>
      </c>
      <c r="Q7275" s="1" t="s">
        <v>21904</v>
      </c>
      <c r="R7275" s="1"/>
      <c r="S7275" s="1" t="s">
        <v>24358</v>
      </c>
      <c r="T7275" s="1" t="s">
        <v>6826</v>
      </c>
      <c r="U7275" s="1"/>
      <c r="V7275" s="1" t="s">
        <v>25029</v>
      </c>
      <c r="W7275" s="1" t="s">
        <v>6826</v>
      </c>
    </row>
    <row r="7276" spans="1:23" x14ac:dyDescent="0.25">
      <c r="A7276" s="1">
        <v>1006397</v>
      </c>
      <c r="B7276" s="5" t="str">
        <f>VLOOKUP(H7276,'FIPS Basin X-walk'!$A$2:$F$3224,6,FALSE)</f>
        <v>Palo Duro Basin</v>
      </c>
      <c r="C7276" s="1" t="s">
        <v>25711</v>
      </c>
      <c r="D7276" s="1"/>
      <c r="E7276" s="1"/>
      <c r="F7276" s="1" t="s">
        <v>21900</v>
      </c>
      <c r="G7276" s="1" t="s">
        <v>21901</v>
      </c>
      <c r="H7276" s="1">
        <v>48485</v>
      </c>
      <c r="I7276" s="1">
        <v>1006397</v>
      </c>
      <c r="J7276" s="1">
        <v>33.996428000000002</v>
      </c>
      <c r="K7276" s="1">
        <v>-98.553358000000003</v>
      </c>
      <c r="L7276" s="1"/>
      <c r="M7276" s="1" t="s">
        <v>1485</v>
      </c>
      <c r="N7276" s="1" t="s">
        <v>9148</v>
      </c>
      <c r="O7276" s="1">
        <v>2022</v>
      </c>
      <c r="P7276" s="1">
        <v>76305</v>
      </c>
      <c r="Q7276" s="1" t="s">
        <v>19125</v>
      </c>
      <c r="R7276" s="1"/>
      <c r="S7276" s="1" t="s">
        <v>24476</v>
      </c>
      <c r="T7276" s="1" t="s">
        <v>6826</v>
      </c>
      <c r="U7276" s="1"/>
      <c r="V7276" s="1" t="s">
        <v>19131</v>
      </c>
      <c r="W7276" s="1" t="s">
        <v>6826</v>
      </c>
    </row>
    <row r="7277" spans="1:23" x14ac:dyDescent="0.25">
      <c r="A7277" s="1">
        <v>1002715</v>
      </c>
      <c r="B7277" s="5" t="str">
        <f>VLOOKUP(H7277,'FIPS Basin X-walk'!$A$2:$F$3224,6,FALSE)</f>
        <v>Atlantic Coast Basin</v>
      </c>
      <c r="C7277" s="1" t="s">
        <v>13954</v>
      </c>
      <c r="D7277" s="1"/>
      <c r="E7277" s="1"/>
      <c r="F7277" s="1" t="s">
        <v>13948</v>
      </c>
      <c r="G7277" s="1" t="s">
        <v>13949</v>
      </c>
      <c r="H7277" s="1">
        <v>24045</v>
      </c>
      <c r="I7277" s="1">
        <v>1002715</v>
      </c>
      <c r="J7277" s="1">
        <v>38.382420000000003</v>
      </c>
      <c r="K7277" s="1">
        <v>-75.526089999999996</v>
      </c>
      <c r="L7277" s="1"/>
      <c r="M7277" s="1" t="s">
        <v>1509</v>
      </c>
      <c r="N7277" s="1" t="s">
        <v>13818</v>
      </c>
      <c r="O7277" s="1">
        <v>2022</v>
      </c>
      <c r="P7277" s="1">
        <v>21802</v>
      </c>
      <c r="Q7277" s="1" t="s">
        <v>13955</v>
      </c>
      <c r="R7277" s="1" t="s">
        <v>24853</v>
      </c>
      <c r="S7277" s="1" t="s">
        <v>24377</v>
      </c>
      <c r="T7277" s="1" t="s">
        <v>6826</v>
      </c>
      <c r="U7277" s="1"/>
      <c r="V7277" s="1" t="s">
        <v>9602</v>
      </c>
      <c r="W7277" s="1" t="s">
        <v>6826</v>
      </c>
    </row>
    <row r="7278" spans="1:23" x14ac:dyDescent="0.25">
      <c r="A7278" s="1">
        <v>1007029</v>
      </c>
      <c r="B7278" s="5" t="str">
        <f>VLOOKUP(H7278,'FIPS Basin X-walk'!$A$2:$F$3224,6,FALSE)</f>
        <v>Atlantic Coast Basin</v>
      </c>
      <c r="C7278" s="1" t="s">
        <v>13950</v>
      </c>
      <c r="D7278" s="1"/>
      <c r="E7278" s="1"/>
      <c r="F7278" s="1" t="s">
        <v>13951</v>
      </c>
      <c r="G7278" s="1" t="s">
        <v>13949</v>
      </c>
      <c r="H7278" s="1">
        <v>24045</v>
      </c>
      <c r="I7278" s="1">
        <v>1007029</v>
      </c>
      <c r="J7278" s="1">
        <v>38.388863999999998</v>
      </c>
      <c r="K7278" s="1">
        <v>-75.640253000000001</v>
      </c>
      <c r="L7278" s="1"/>
      <c r="M7278" s="1" t="s">
        <v>1509</v>
      </c>
      <c r="N7278" s="1" t="s">
        <v>13818</v>
      </c>
      <c r="O7278" s="1">
        <v>2022</v>
      </c>
      <c r="P7278" s="1">
        <v>21801</v>
      </c>
      <c r="Q7278" s="1" t="s">
        <v>13952</v>
      </c>
      <c r="R7278" s="1"/>
      <c r="S7278" s="1" t="s">
        <v>24358</v>
      </c>
      <c r="T7278" s="1" t="s">
        <v>6826</v>
      </c>
      <c r="U7278" s="1"/>
      <c r="V7278" s="1" t="s">
        <v>13953</v>
      </c>
      <c r="W7278" s="1" t="s">
        <v>6826</v>
      </c>
    </row>
    <row r="7279" spans="1:23" x14ac:dyDescent="0.25">
      <c r="A7279" s="1">
        <v>1002113</v>
      </c>
      <c r="B7279" s="5" t="str">
        <f>VLOOKUP(H7279,'FIPS Basin X-walk'!$A$2:$F$3224,6,FALSE)</f>
        <v>Mid-Gulf Coast Basin</v>
      </c>
      <c r="C7279" s="1" t="s">
        <v>7338</v>
      </c>
      <c r="D7279" s="1"/>
      <c r="E7279" s="1" t="s">
        <v>6828</v>
      </c>
      <c r="F7279" s="1" t="s">
        <v>7339</v>
      </c>
      <c r="G7279" s="1" t="s">
        <v>7340</v>
      </c>
      <c r="H7279" s="1">
        <v>1131</v>
      </c>
      <c r="I7279" s="1">
        <v>1002113</v>
      </c>
      <c r="J7279" s="1">
        <v>31.969743999999999</v>
      </c>
      <c r="K7279" s="1">
        <v>-87.480694999999997</v>
      </c>
      <c r="L7279" s="1"/>
      <c r="M7279" s="1" t="s">
        <v>1482</v>
      </c>
      <c r="N7279" s="1" t="s">
        <v>6824</v>
      </c>
      <c r="O7279" s="1">
        <v>2022</v>
      </c>
      <c r="P7279" s="1">
        <v>36769</v>
      </c>
      <c r="Q7279" s="1" t="s">
        <v>7341</v>
      </c>
      <c r="R7279" s="1" t="s">
        <v>24436</v>
      </c>
      <c r="S7279" s="1" t="s">
        <v>24385</v>
      </c>
      <c r="T7279" s="1" t="s">
        <v>6826</v>
      </c>
      <c r="U7279" s="1"/>
      <c r="V7279" s="1" t="s">
        <v>6836</v>
      </c>
      <c r="W7279" s="1" t="s">
        <v>6828</v>
      </c>
    </row>
    <row r="7280" spans="1:23" x14ac:dyDescent="0.25">
      <c r="A7280" s="1">
        <v>1006748</v>
      </c>
      <c r="B7280" s="5" t="str">
        <f>VLOOKUP(H7280,'FIPS Basin X-walk'!$A$2:$F$3224,6,FALSE)</f>
        <v>Piedmont-Blue Ridge Prov</v>
      </c>
      <c r="C7280" s="1" t="s">
        <v>17547</v>
      </c>
      <c r="D7280" s="1"/>
      <c r="E7280" s="1"/>
      <c r="F7280" s="1" t="s">
        <v>17548</v>
      </c>
      <c r="G7280" s="1" t="s">
        <v>17549</v>
      </c>
      <c r="H7280" s="1">
        <v>37193</v>
      </c>
      <c r="I7280" s="1">
        <v>1006748</v>
      </c>
      <c r="J7280" s="1">
        <v>36.207954000000001</v>
      </c>
      <c r="K7280" s="1">
        <v>-80.986351999999997</v>
      </c>
      <c r="L7280" s="1"/>
      <c r="M7280" s="1" t="s">
        <v>1530</v>
      </c>
      <c r="N7280" s="1" t="s">
        <v>17213</v>
      </c>
      <c r="O7280" s="1">
        <v>2022</v>
      </c>
      <c r="P7280" s="1">
        <v>28669</v>
      </c>
      <c r="Q7280" s="1" t="s">
        <v>17550</v>
      </c>
      <c r="R7280" s="1"/>
      <c r="S7280" s="1" t="s">
        <v>24358</v>
      </c>
      <c r="T7280" s="1" t="s">
        <v>6826</v>
      </c>
      <c r="U7280" s="1"/>
      <c r="V7280" s="1" t="s">
        <v>25757</v>
      </c>
      <c r="W7280" s="1" t="s">
        <v>6826</v>
      </c>
    </row>
    <row r="7281" spans="1:23" x14ac:dyDescent="0.25">
      <c r="A7281" s="1">
        <v>1000015</v>
      </c>
      <c r="B7281" s="5" t="str">
        <f>VLOOKUP(H7281,'FIPS Basin X-walk'!$A$2:$F$3224,6,FALSE)</f>
        <v>Piedmont-Blue Ridge Prov</v>
      </c>
      <c r="C7281" s="1" t="s">
        <v>17551</v>
      </c>
      <c r="D7281" s="1"/>
      <c r="E7281" s="1"/>
      <c r="F7281" s="1" t="s">
        <v>17552</v>
      </c>
      <c r="G7281" s="1" t="s">
        <v>17549</v>
      </c>
      <c r="H7281" s="1">
        <v>37193</v>
      </c>
      <c r="I7281" s="1">
        <v>1000015</v>
      </c>
      <c r="J7281" s="1">
        <v>36.143889000000001</v>
      </c>
      <c r="K7281" s="1">
        <v>-81.163332999999994</v>
      </c>
      <c r="L7281" s="1"/>
      <c r="M7281" s="1" t="s">
        <v>1530</v>
      </c>
      <c r="N7281" s="1" t="s">
        <v>17213</v>
      </c>
      <c r="O7281" s="1">
        <v>2022</v>
      </c>
      <c r="P7281" s="1">
        <v>28697</v>
      </c>
      <c r="Q7281" s="1" t="s">
        <v>24362</v>
      </c>
      <c r="R7281" s="1"/>
      <c r="S7281" s="1" t="s">
        <v>24363</v>
      </c>
      <c r="T7281" s="1" t="s">
        <v>7005</v>
      </c>
      <c r="U7281" s="1"/>
      <c r="V7281" s="1" t="s">
        <v>6850</v>
      </c>
      <c r="W7281" s="1" t="s">
        <v>6826</v>
      </c>
    </row>
    <row r="7282" spans="1:23" x14ac:dyDescent="0.25">
      <c r="A7282" s="1">
        <v>1006829</v>
      </c>
      <c r="B7282" s="5" t="str">
        <f>VLOOKUP(H7282,'FIPS Basin X-walk'!$A$2:$F$3224,6,FALSE)</f>
        <v>S.GA Sedimentary Prov</v>
      </c>
      <c r="C7282" s="1" t="s">
        <v>10591</v>
      </c>
      <c r="D7282" s="1"/>
      <c r="E7282" s="1"/>
      <c r="F7282" s="1" t="s">
        <v>1568</v>
      </c>
      <c r="G7282" s="1" t="s">
        <v>10589</v>
      </c>
      <c r="H7282" s="1">
        <v>13319</v>
      </c>
      <c r="I7282" s="1">
        <v>1006829</v>
      </c>
      <c r="J7282" s="1">
        <v>32.890393000000003</v>
      </c>
      <c r="K7282" s="1">
        <v>-83.344944999999996</v>
      </c>
      <c r="L7282" s="1"/>
      <c r="M7282" s="1" t="s">
        <v>1546</v>
      </c>
      <c r="N7282" s="1" t="s">
        <v>10124</v>
      </c>
      <c r="O7282" s="1">
        <v>2022</v>
      </c>
      <c r="P7282" s="1">
        <v>31031</v>
      </c>
      <c r="Q7282" s="1" t="s">
        <v>9593</v>
      </c>
      <c r="R7282" s="1"/>
      <c r="S7282" s="1"/>
      <c r="T7282" s="1" t="s">
        <v>6826</v>
      </c>
      <c r="U7282" s="1"/>
      <c r="V7282" s="1" t="s">
        <v>10403</v>
      </c>
      <c r="W7282" s="1" t="s">
        <v>6826</v>
      </c>
    </row>
    <row r="7283" spans="1:23" x14ac:dyDescent="0.25">
      <c r="A7283" s="1">
        <v>1003325</v>
      </c>
      <c r="B7283" s="5" t="str">
        <f>VLOOKUP(H7283,'FIPS Basin X-walk'!$A$2:$F$3224,6,FALSE)</f>
        <v>S.GA Sedimentary Prov</v>
      </c>
      <c r="C7283" s="1" t="s">
        <v>25095</v>
      </c>
      <c r="D7283" s="1"/>
      <c r="E7283" s="1"/>
      <c r="F7283" s="1" t="s">
        <v>10595</v>
      </c>
      <c r="G7283" s="1" t="s">
        <v>10589</v>
      </c>
      <c r="H7283" s="1">
        <v>13319</v>
      </c>
      <c r="I7283" s="1">
        <v>1003325</v>
      </c>
      <c r="J7283" s="1">
        <v>32.852744999999999</v>
      </c>
      <c r="K7283" s="1">
        <v>-83.232552999999996</v>
      </c>
      <c r="L7283" s="1"/>
      <c r="M7283" s="1" t="s">
        <v>1546</v>
      </c>
      <c r="N7283" s="1" t="s">
        <v>10124</v>
      </c>
      <c r="O7283" s="1">
        <v>2022</v>
      </c>
      <c r="P7283" s="1">
        <v>31054</v>
      </c>
      <c r="Q7283" s="1" t="s">
        <v>9593</v>
      </c>
      <c r="R7283" s="1" t="s">
        <v>24831</v>
      </c>
      <c r="S7283" s="1" t="s">
        <v>24832</v>
      </c>
      <c r="T7283" s="1" t="s">
        <v>6826</v>
      </c>
      <c r="U7283" s="1"/>
      <c r="V7283" s="1" t="s">
        <v>7331</v>
      </c>
      <c r="W7283" s="1" t="s">
        <v>6826</v>
      </c>
    </row>
    <row r="7284" spans="1:23" x14ac:dyDescent="0.25">
      <c r="A7284" s="1">
        <v>1004075</v>
      </c>
      <c r="B7284" s="5" t="str">
        <f>VLOOKUP(H7284,'FIPS Basin X-walk'!$A$2:$F$3224,6,FALSE)</f>
        <v>S.GA Sedimentary Prov</v>
      </c>
      <c r="C7284" s="1" t="s">
        <v>10587</v>
      </c>
      <c r="D7284" s="1"/>
      <c r="E7284" s="1"/>
      <c r="F7284" s="1" t="s">
        <v>10588</v>
      </c>
      <c r="G7284" s="1" t="s">
        <v>10589</v>
      </c>
      <c r="H7284" s="1">
        <v>13319</v>
      </c>
      <c r="I7284" s="1">
        <v>1004075</v>
      </c>
      <c r="J7284" s="1">
        <v>32.847479999999997</v>
      </c>
      <c r="K7284" s="1">
        <v>-83.161919999999995</v>
      </c>
      <c r="L7284" s="1"/>
      <c r="M7284" s="1" t="s">
        <v>1546</v>
      </c>
      <c r="N7284" s="1" t="s">
        <v>10124</v>
      </c>
      <c r="O7284" s="1">
        <v>2022</v>
      </c>
      <c r="P7284" s="1">
        <v>31054</v>
      </c>
      <c r="Q7284" s="1" t="s">
        <v>10590</v>
      </c>
      <c r="R7284" s="1"/>
      <c r="S7284" s="1" t="s">
        <v>24921</v>
      </c>
      <c r="T7284" s="1" t="s">
        <v>6826</v>
      </c>
      <c r="U7284" s="1"/>
      <c r="V7284" s="1" t="s">
        <v>25216</v>
      </c>
      <c r="W7284" s="1" t="s">
        <v>6826</v>
      </c>
    </row>
    <row r="7285" spans="1:23" x14ac:dyDescent="0.25">
      <c r="A7285" s="1">
        <v>1004181</v>
      </c>
      <c r="B7285" s="5" t="str">
        <f>VLOOKUP(H7285,'FIPS Basin X-walk'!$A$2:$F$3224,6,FALSE)</f>
        <v>S.GA Sedimentary Prov</v>
      </c>
      <c r="C7285" s="1" t="s">
        <v>10592</v>
      </c>
      <c r="D7285" s="1"/>
      <c r="E7285" s="1"/>
      <c r="F7285" s="1" t="s">
        <v>10593</v>
      </c>
      <c r="G7285" s="1" t="s">
        <v>10589</v>
      </c>
      <c r="H7285" s="1">
        <v>13319</v>
      </c>
      <c r="I7285" s="1">
        <v>1004181</v>
      </c>
      <c r="J7285" s="1">
        <v>32.849510000000002</v>
      </c>
      <c r="K7285" s="1">
        <v>-83.127330000000001</v>
      </c>
      <c r="L7285" s="1"/>
      <c r="M7285" s="1" t="s">
        <v>1546</v>
      </c>
      <c r="N7285" s="1" t="s">
        <v>10124</v>
      </c>
      <c r="O7285" s="1">
        <v>2022</v>
      </c>
      <c r="P7285" s="1">
        <v>31090</v>
      </c>
      <c r="Q7285" s="1" t="s">
        <v>10594</v>
      </c>
      <c r="R7285" s="1"/>
      <c r="S7285" s="1" t="s">
        <v>24921</v>
      </c>
      <c r="T7285" s="1" t="s">
        <v>6826</v>
      </c>
      <c r="U7285" s="1"/>
      <c r="V7285" s="1" t="s">
        <v>25216</v>
      </c>
      <c r="W7285" s="1" t="s">
        <v>6826</v>
      </c>
    </row>
    <row r="7286" spans="1:23" x14ac:dyDescent="0.25">
      <c r="A7286" s="1">
        <v>1009613</v>
      </c>
      <c r="B7286" s="5" t="str">
        <f>VLOOKUP(H7286,'FIPS Basin X-walk'!$A$2:$F$3224,6,FALSE)</f>
        <v>Wisconsin Arch</v>
      </c>
      <c r="C7286" s="1" t="s">
        <v>11415</v>
      </c>
      <c r="D7286" s="1"/>
      <c r="E7286" s="1"/>
      <c r="F7286" s="1" t="s">
        <v>11416</v>
      </c>
      <c r="G7286" s="1" t="s">
        <v>1505</v>
      </c>
      <c r="H7286" s="1">
        <v>17197</v>
      </c>
      <c r="I7286" s="1">
        <v>1009613</v>
      </c>
      <c r="J7286" s="1">
        <v>41.673859999999998</v>
      </c>
      <c r="K7286" s="1">
        <v>-88.074252999999999</v>
      </c>
      <c r="L7286" s="1"/>
      <c r="M7286" s="1" t="s">
        <v>1488</v>
      </c>
      <c r="N7286" s="1" t="s">
        <v>10805</v>
      </c>
      <c r="O7286" s="1">
        <v>2022</v>
      </c>
      <c r="P7286" s="1">
        <v>60440</v>
      </c>
      <c r="Q7286" s="1" t="s">
        <v>11417</v>
      </c>
      <c r="R7286" s="1">
        <v>334515</v>
      </c>
      <c r="S7286" s="1">
        <v>335313</v>
      </c>
      <c r="T7286" s="1" t="s">
        <v>6826</v>
      </c>
      <c r="U7286" s="1"/>
      <c r="V7286" s="1" t="s">
        <v>11418</v>
      </c>
      <c r="W7286" s="1" t="s">
        <v>6826</v>
      </c>
    </row>
    <row r="7287" spans="1:23" x14ac:dyDescent="0.25">
      <c r="A7287" s="1">
        <v>1009505</v>
      </c>
      <c r="B7287" s="5" t="str">
        <f>VLOOKUP(H7287,'FIPS Basin X-walk'!$A$2:$F$3224,6,FALSE)</f>
        <v>Wisconsin Arch</v>
      </c>
      <c r="C7287" s="1" t="s">
        <v>11436</v>
      </c>
      <c r="D7287" s="1"/>
      <c r="E7287" s="1"/>
      <c r="F7287" s="1" t="s">
        <v>11393</v>
      </c>
      <c r="G7287" s="1" t="s">
        <v>1505</v>
      </c>
      <c r="H7287" s="1">
        <v>17197</v>
      </c>
      <c r="I7287" s="1">
        <v>1009505</v>
      </c>
      <c r="J7287" s="1">
        <v>41.441699999999997</v>
      </c>
      <c r="K7287" s="1">
        <v>-88.172799999999995</v>
      </c>
      <c r="L7287" s="1"/>
      <c r="M7287" s="1" t="s">
        <v>1488</v>
      </c>
      <c r="N7287" s="1" t="s">
        <v>10805</v>
      </c>
      <c r="O7287" s="1">
        <v>2022</v>
      </c>
      <c r="P7287" s="1">
        <v>60410</v>
      </c>
      <c r="Q7287" s="1" t="s">
        <v>26100</v>
      </c>
      <c r="R7287" s="1"/>
      <c r="S7287" s="1" t="s">
        <v>24410</v>
      </c>
      <c r="T7287" s="1" t="s">
        <v>6826</v>
      </c>
      <c r="U7287" s="1"/>
      <c r="V7287" s="1" t="s">
        <v>11437</v>
      </c>
      <c r="W7287" s="1" t="s">
        <v>6826</v>
      </c>
    </row>
    <row r="7288" spans="1:23" x14ac:dyDescent="0.25">
      <c r="A7288" s="1">
        <v>1001384</v>
      </c>
      <c r="B7288" s="5" t="str">
        <f>VLOOKUP(H7288,'FIPS Basin X-walk'!$A$2:$F$3224,6,FALSE)</f>
        <v>Wisconsin Arch</v>
      </c>
      <c r="C7288" s="1" t="s">
        <v>11430</v>
      </c>
      <c r="D7288" s="1"/>
      <c r="E7288" s="1"/>
      <c r="F7288" s="1" t="s">
        <v>11431</v>
      </c>
      <c r="G7288" s="1" t="s">
        <v>1505</v>
      </c>
      <c r="H7288" s="1">
        <v>17197</v>
      </c>
      <c r="I7288" s="1">
        <v>1001384</v>
      </c>
      <c r="J7288" s="1">
        <v>41.429699999999997</v>
      </c>
      <c r="K7288" s="1">
        <v>-87.618700000000004</v>
      </c>
      <c r="L7288" s="1"/>
      <c r="M7288" s="1" t="s">
        <v>1488</v>
      </c>
      <c r="N7288" s="1" t="s">
        <v>10805</v>
      </c>
      <c r="O7288" s="1">
        <v>2022</v>
      </c>
      <c r="P7288" s="1">
        <v>60417</v>
      </c>
      <c r="Q7288" s="1" t="s">
        <v>11432</v>
      </c>
      <c r="R7288" s="1"/>
      <c r="S7288" s="1" t="s">
        <v>24355</v>
      </c>
      <c r="T7288" s="1" t="s">
        <v>6826</v>
      </c>
      <c r="U7288" s="1"/>
      <c r="V7288" s="1" t="s">
        <v>24699</v>
      </c>
      <c r="W7288" s="1" t="s">
        <v>6828</v>
      </c>
    </row>
    <row r="7289" spans="1:23" x14ac:dyDescent="0.25">
      <c r="A7289" s="1">
        <v>1001359</v>
      </c>
      <c r="B7289" s="5" t="str">
        <f>VLOOKUP(H7289,'FIPS Basin X-walk'!$A$2:$F$3224,6,FALSE)</f>
        <v>Wisconsin Arch</v>
      </c>
      <c r="C7289" s="1" t="s">
        <v>11419</v>
      </c>
      <c r="D7289" s="1"/>
      <c r="E7289" s="1"/>
      <c r="F7289" s="1" t="s">
        <v>11405</v>
      </c>
      <c r="G7289" s="1" t="s">
        <v>1505</v>
      </c>
      <c r="H7289" s="1">
        <v>17197</v>
      </c>
      <c r="I7289" s="1">
        <v>1001359</v>
      </c>
      <c r="J7289" s="1">
        <v>41.438800000000001</v>
      </c>
      <c r="K7289" s="1">
        <v>-88.123599999999996</v>
      </c>
      <c r="L7289" s="1"/>
      <c r="M7289" s="1" t="s">
        <v>1488</v>
      </c>
      <c r="N7289" s="1" t="s">
        <v>10805</v>
      </c>
      <c r="O7289" s="1">
        <v>2022</v>
      </c>
      <c r="P7289" s="1">
        <v>60421</v>
      </c>
      <c r="Q7289" s="1" t="s">
        <v>11420</v>
      </c>
      <c r="R7289" s="1"/>
      <c r="S7289" s="1" t="s">
        <v>24355</v>
      </c>
      <c r="T7289" s="1" t="s">
        <v>6826</v>
      </c>
      <c r="U7289" s="1"/>
      <c r="V7289" s="1" t="s">
        <v>8783</v>
      </c>
      <c r="W7289" s="1" t="s">
        <v>6828</v>
      </c>
    </row>
    <row r="7290" spans="1:23" x14ac:dyDescent="0.25">
      <c r="A7290" s="1">
        <v>1001453</v>
      </c>
      <c r="B7290" s="5" t="str">
        <f>VLOOKUP(H7290,'FIPS Basin X-walk'!$A$2:$F$3224,6,FALSE)</f>
        <v>Wisconsin Arch</v>
      </c>
      <c r="C7290" s="1" t="s">
        <v>11399</v>
      </c>
      <c r="D7290" s="1"/>
      <c r="E7290" s="1" t="s">
        <v>6828</v>
      </c>
      <c r="F7290" s="1" t="s">
        <v>11400</v>
      </c>
      <c r="G7290" s="1" t="s">
        <v>1505</v>
      </c>
      <c r="H7290" s="1">
        <v>17197</v>
      </c>
      <c r="I7290" s="1">
        <v>1001453</v>
      </c>
      <c r="J7290" s="1">
        <v>41.494700000000002</v>
      </c>
      <c r="K7290" s="1">
        <v>-88.125</v>
      </c>
      <c r="L7290" s="1"/>
      <c r="M7290" s="1" t="s">
        <v>1488</v>
      </c>
      <c r="N7290" s="1" t="s">
        <v>10805</v>
      </c>
      <c r="O7290" s="1">
        <v>2022</v>
      </c>
      <c r="P7290" s="1">
        <v>60436</v>
      </c>
      <c r="Q7290" s="1" t="s">
        <v>11401</v>
      </c>
      <c r="R7290" s="1"/>
      <c r="S7290" s="1" t="s">
        <v>24355</v>
      </c>
      <c r="T7290" s="1" t="s">
        <v>6826</v>
      </c>
      <c r="U7290" s="1"/>
      <c r="V7290" s="1" t="s">
        <v>8209</v>
      </c>
      <c r="W7290" s="1" t="s">
        <v>6828</v>
      </c>
    </row>
    <row r="7291" spans="1:23" x14ac:dyDescent="0.25">
      <c r="A7291" s="1">
        <v>1001519</v>
      </c>
      <c r="B7291" s="5" t="str">
        <f>VLOOKUP(H7291,'FIPS Basin X-walk'!$A$2:$F$3224,6,FALSE)</f>
        <v>Wisconsin Arch</v>
      </c>
      <c r="C7291" s="1" t="s">
        <v>11413</v>
      </c>
      <c r="D7291" s="1"/>
      <c r="E7291" s="1" t="s">
        <v>6828</v>
      </c>
      <c r="F7291" s="1" t="s">
        <v>11400</v>
      </c>
      <c r="G7291" s="1" t="s">
        <v>1505</v>
      </c>
      <c r="H7291" s="1">
        <v>17197</v>
      </c>
      <c r="I7291" s="1">
        <v>1001519</v>
      </c>
      <c r="J7291" s="1">
        <v>41.494700000000002</v>
      </c>
      <c r="K7291" s="1">
        <v>-88.125</v>
      </c>
      <c r="L7291" s="1"/>
      <c r="M7291" s="1" t="s">
        <v>1488</v>
      </c>
      <c r="N7291" s="1" t="s">
        <v>10805</v>
      </c>
      <c r="O7291" s="1">
        <v>2022</v>
      </c>
      <c r="P7291" s="1">
        <v>60436</v>
      </c>
      <c r="Q7291" s="1" t="s">
        <v>11414</v>
      </c>
      <c r="R7291" s="1"/>
      <c r="S7291" s="1" t="s">
        <v>24355</v>
      </c>
      <c r="T7291" s="1" t="s">
        <v>6826</v>
      </c>
      <c r="U7291" s="1"/>
      <c r="V7291" s="1" t="s">
        <v>8209</v>
      </c>
      <c r="W7291" s="1" t="s">
        <v>6828</v>
      </c>
    </row>
    <row r="7292" spans="1:23" x14ac:dyDescent="0.25">
      <c r="A7292" s="1">
        <v>1000343</v>
      </c>
      <c r="B7292" s="5" t="str">
        <f>VLOOKUP(H7292,'FIPS Basin X-walk'!$A$2:$F$3224,6,FALSE)</f>
        <v>Wisconsin Arch</v>
      </c>
      <c r="C7292" s="1" t="s">
        <v>11424</v>
      </c>
      <c r="D7292" s="1"/>
      <c r="E7292" s="1"/>
      <c r="F7292" s="1" t="s">
        <v>10946</v>
      </c>
      <c r="G7292" s="1" t="s">
        <v>1505</v>
      </c>
      <c r="H7292" s="1">
        <v>17197</v>
      </c>
      <c r="I7292" s="1">
        <v>1000343</v>
      </c>
      <c r="J7292" s="1">
        <v>41.643900000000002</v>
      </c>
      <c r="K7292" s="1">
        <v>-88.046700000000001</v>
      </c>
      <c r="L7292" s="1"/>
      <c r="M7292" s="1" t="s">
        <v>1488</v>
      </c>
      <c r="N7292" s="1" t="s">
        <v>10805</v>
      </c>
      <c r="O7292" s="1">
        <v>2022</v>
      </c>
      <c r="P7292" s="1">
        <v>60439</v>
      </c>
      <c r="Q7292" s="1" t="s">
        <v>11425</v>
      </c>
      <c r="R7292" s="1"/>
      <c r="S7292" s="1" t="s">
        <v>24369</v>
      </c>
      <c r="T7292" s="1" t="s">
        <v>6826</v>
      </c>
      <c r="U7292" s="1"/>
      <c r="V7292" s="1" t="s">
        <v>11426</v>
      </c>
      <c r="W7292" s="1" t="s">
        <v>6826</v>
      </c>
    </row>
    <row r="7293" spans="1:23" x14ac:dyDescent="0.25">
      <c r="A7293" s="1">
        <v>1001369</v>
      </c>
      <c r="B7293" s="5" t="str">
        <f>VLOOKUP(H7293,'FIPS Basin X-walk'!$A$2:$F$3224,6,FALSE)</f>
        <v>Wisconsin Arch</v>
      </c>
      <c r="C7293" s="1" t="s">
        <v>11421</v>
      </c>
      <c r="D7293" s="1"/>
      <c r="E7293" s="1"/>
      <c r="F7293" s="1" t="s">
        <v>11422</v>
      </c>
      <c r="G7293" s="1" t="s">
        <v>1505</v>
      </c>
      <c r="H7293" s="1">
        <v>17197</v>
      </c>
      <c r="I7293" s="1">
        <v>1001369</v>
      </c>
      <c r="J7293" s="1">
        <v>41.393700000000003</v>
      </c>
      <c r="K7293" s="1">
        <v>-87.943700000000007</v>
      </c>
      <c r="L7293" s="1"/>
      <c r="M7293" s="1" t="s">
        <v>1488</v>
      </c>
      <c r="N7293" s="1" t="s">
        <v>10805</v>
      </c>
      <c r="O7293" s="1">
        <v>2022</v>
      </c>
      <c r="P7293" s="1">
        <v>60442</v>
      </c>
      <c r="Q7293" s="1" t="s">
        <v>11423</v>
      </c>
      <c r="R7293" s="1"/>
      <c r="S7293" s="1" t="s">
        <v>24355</v>
      </c>
      <c r="T7293" s="1" t="s">
        <v>6826</v>
      </c>
      <c r="U7293" s="1"/>
      <c r="V7293" s="1" t="s">
        <v>24699</v>
      </c>
      <c r="W7293" s="1" t="s">
        <v>6828</v>
      </c>
    </row>
    <row r="7294" spans="1:23" x14ac:dyDescent="0.25">
      <c r="A7294" s="1">
        <v>1001523</v>
      </c>
      <c r="B7294" s="5" t="str">
        <f>VLOOKUP(H7294,'FIPS Basin X-walk'!$A$2:$F$3224,6,FALSE)</f>
        <v>Wisconsin Arch</v>
      </c>
      <c r="C7294" s="1" t="s">
        <v>11402</v>
      </c>
      <c r="D7294" s="1"/>
      <c r="E7294" s="1" t="s">
        <v>6828</v>
      </c>
      <c r="F7294" s="1" t="s">
        <v>11397</v>
      </c>
      <c r="G7294" s="1" t="s">
        <v>1505</v>
      </c>
      <c r="H7294" s="1">
        <v>17197</v>
      </c>
      <c r="I7294" s="1">
        <v>1001523</v>
      </c>
      <c r="J7294" s="1">
        <v>41.633400000000002</v>
      </c>
      <c r="K7294" s="1">
        <v>-88.062600000000003</v>
      </c>
      <c r="L7294" s="1"/>
      <c r="M7294" s="1" t="s">
        <v>1488</v>
      </c>
      <c r="N7294" s="1" t="s">
        <v>10805</v>
      </c>
      <c r="O7294" s="1">
        <v>2022</v>
      </c>
      <c r="P7294" s="1">
        <v>60446</v>
      </c>
      <c r="Q7294" s="1" t="s">
        <v>11403</v>
      </c>
      <c r="R7294" s="1"/>
      <c r="S7294" s="1" t="s">
        <v>24355</v>
      </c>
      <c r="T7294" s="1" t="s">
        <v>6826</v>
      </c>
      <c r="U7294" s="1"/>
      <c r="V7294" s="1" t="s">
        <v>8209</v>
      </c>
      <c r="W7294" s="1" t="s">
        <v>6828</v>
      </c>
    </row>
    <row r="7295" spans="1:23" x14ac:dyDescent="0.25">
      <c r="A7295" s="1">
        <v>1000135</v>
      </c>
      <c r="B7295" s="5" t="str">
        <f>VLOOKUP(H7295,'FIPS Basin X-walk'!$A$2:$F$3224,6,FALSE)</f>
        <v>Wisconsin Arch</v>
      </c>
      <c r="C7295" s="1" t="s">
        <v>11388</v>
      </c>
      <c r="D7295" s="1"/>
      <c r="E7295" s="1"/>
      <c r="F7295" s="1" t="s">
        <v>11389</v>
      </c>
      <c r="G7295" s="1" t="s">
        <v>1505</v>
      </c>
      <c r="H7295" s="1">
        <v>17197</v>
      </c>
      <c r="I7295" s="1">
        <v>1000135</v>
      </c>
      <c r="J7295" s="1">
        <v>41.442599999999999</v>
      </c>
      <c r="K7295" s="1">
        <v>-87.751499999999993</v>
      </c>
      <c r="L7295" s="1"/>
      <c r="M7295" s="1" t="s">
        <v>1488</v>
      </c>
      <c r="N7295" s="1" t="s">
        <v>10805</v>
      </c>
      <c r="O7295" s="1">
        <v>2022</v>
      </c>
      <c r="P7295" s="1">
        <v>60466</v>
      </c>
      <c r="Q7295" s="1" t="s">
        <v>24424</v>
      </c>
      <c r="R7295" s="1"/>
      <c r="S7295" s="1" t="s">
        <v>24355</v>
      </c>
      <c r="T7295" s="1" t="s">
        <v>6826</v>
      </c>
      <c r="U7295" s="1"/>
      <c r="V7295" s="1" t="s">
        <v>24403</v>
      </c>
      <c r="W7295" s="1" t="s">
        <v>6828</v>
      </c>
    </row>
    <row r="7296" spans="1:23" x14ac:dyDescent="0.25">
      <c r="A7296" s="1">
        <v>1006403</v>
      </c>
      <c r="B7296" s="5" t="str">
        <f>VLOOKUP(H7296,'FIPS Basin X-walk'!$A$2:$F$3224,6,FALSE)</f>
        <v>Wisconsin Arch</v>
      </c>
      <c r="C7296" s="1" t="s">
        <v>11390</v>
      </c>
      <c r="D7296" s="1"/>
      <c r="E7296" s="1"/>
      <c r="F7296" s="1" t="s">
        <v>11389</v>
      </c>
      <c r="G7296" s="1" t="s">
        <v>1505</v>
      </c>
      <c r="H7296" s="1">
        <v>17197</v>
      </c>
      <c r="I7296" s="1">
        <v>1006403</v>
      </c>
      <c r="J7296" s="1">
        <v>41.4405</v>
      </c>
      <c r="K7296" s="1">
        <v>-87.752799999999993</v>
      </c>
      <c r="L7296" s="1"/>
      <c r="M7296" s="1" t="s">
        <v>1488</v>
      </c>
      <c r="N7296" s="1" t="s">
        <v>10805</v>
      </c>
      <c r="O7296" s="1">
        <v>2022</v>
      </c>
      <c r="P7296" s="1">
        <v>60466</v>
      </c>
      <c r="Q7296" s="1" t="s">
        <v>11391</v>
      </c>
      <c r="R7296" s="1"/>
      <c r="S7296" s="1" t="s">
        <v>24355</v>
      </c>
      <c r="T7296" s="1" t="s">
        <v>6826</v>
      </c>
      <c r="U7296" s="1"/>
      <c r="V7296" s="1" t="s">
        <v>24403</v>
      </c>
      <c r="W7296" s="1" t="s">
        <v>6828</v>
      </c>
    </row>
    <row r="7297" spans="1:23" x14ac:dyDescent="0.25">
      <c r="A7297" s="1">
        <v>1003744</v>
      </c>
      <c r="B7297" s="5" t="str">
        <f>VLOOKUP(H7297,'FIPS Basin X-walk'!$A$2:$F$3224,6,FALSE)</f>
        <v>Wisconsin Arch</v>
      </c>
      <c r="C7297" s="1" t="s">
        <v>11433</v>
      </c>
      <c r="D7297" s="1"/>
      <c r="E7297" s="1"/>
      <c r="F7297" s="1" t="s">
        <v>11434</v>
      </c>
      <c r="G7297" s="1" t="s">
        <v>11394</v>
      </c>
      <c r="H7297" s="1">
        <v>17197</v>
      </c>
      <c r="I7297" s="1">
        <v>1003744</v>
      </c>
      <c r="J7297" s="1">
        <v>41.384838000000002</v>
      </c>
      <c r="K7297" s="1">
        <v>-87.637077000000005</v>
      </c>
      <c r="L7297" s="1"/>
      <c r="M7297" s="1" t="s">
        <v>1488</v>
      </c>
      <c r="N7297" s="1" t="s">
        <v>10805</v>
      </c>
      <c r="O7297" s="1">
        <v>2022</v>
      </c>
      <c r="P7297" s="1">
        <v>60401</v>
      </c>
      <c r="Q7297" s="1" t="s">
        <v>11435</v>
      </c>
      <c r="R7297" s="1"/>
      <c r="S7297" s="1" t="s">
        <v>24358</v>
      </c>
      <c r="T7297" s="1" t="s">
        <v>6826</v>
      </c>
      <c r="U7297" s="1"/>
      <c r="V7297" s="1" t="s">
        <v>6878</v>
      </c>
      <c r="W7297" s="1" t="s">
        <v>6826</v>
      </c>
    </row>
    <row r="7298" spans="1:23" x14ac:dyDescent="0.25">
      <c r="A7298" s="1">
        <v>1004708</v>
      </c>
      <c r="B7298" s="5" t="str">
        <f>VLOOKUP(H7298,'FIPS Basin X-walk'!$A$2:$F$3224,6,FALSE)</f>
        <v>Wisconsin Arch</v>
      </c>
      <c r="C7298" s="1" t="s">
        <v>11408</v>
      </c>
      <c r="D7298" s="1"/>
      <c r="E7298" s="1"/>
      <c r="F7298" s="1" t="s">
        <v>11409</v>
      </c>
      <c r="G7298" s="1" t="s">
        <v>11394</v>
      </c>
      <c r="H7298" s="1">
        <v>17197</v>
      </c>
      <c r="I7298" s="1">
        <v>1004708</v>
      </c>
      <c r="J7298" s="1">
        <v>41.408977999999998</v>
      </c>
      <c r="K7298" s="1">
        <v>-88.210160999999999</v>
      </c>
      <c r="L7298" s="1"/>
      <c r="M7298" s="1" t="s">
        <v>1488</v>
      </c>
      <c r="N7298" s="1" t="s">
        <v>10805</v>
      </c>
      <c r="O7298" s="1">
        <v>2022</v>
      </c>
      <c r="P7298" s="1">
        <v>60410</v>
      </c>
      <c r="Q7298" s="1" t="s">
        <v>25375</v>
      </c>
      <c r="R7298" s="1"/>
      <c r="S7298" s="1" t="s">
        <v>24853</v>
      </c>
      <c r="T7298" s="1" t="s">
        <v>6826</v>
      </c>
      <c r="U7298" s="1"/>
      <c r="V7298" s="1" t="s">
        <v>11410</v>
      </c>
      <c r="W7298" s="1" t="s">
        <v>6826</v>
      </c>
    </row>
    <row r="7299" spans="1:23" x14ac:dyDescent="0.25">
      <c r="A7299" s="1">
        <v>1005852</v>
      </c>
      <c r="B7299" s="5" t="str">
        <f>VLOOKUP(H7299,'FIPS Basin X-walk'!$A$2:$F$3224,6,FALSE)</f>
        <v>Wisconsin Arch</v>
      </c>
      <c r="C7299" s="1" t="s">
        <v>11392</v>
      </c>
      <c r="D7299" s="1"/>
      <c r="E7299" s="1"/>
      <c r="F7299" s="1" t="s">
        <v>11393</v>
      </c>
      <c r="G7299" s="1" t="s">
        <v>11394</v>
      </c>
      <c r="H7299" s="1">
        <v>17197</v>
      </c>
      <c r="I7299" s="1">
        <v>1005852</v>
      </c>
      <c r="J7299" s="1">
        <v>41.417473000000001</v>
      </c>
      <c r="K7299" s="1">
        <v>-88.216903000000002</v>
      </c>
      <c r="L7299" s="1"/>
      <c r="M7299" s="1" t="s">
        <v>1488</v>
      </c>
      <c r="N7299" s="1" t="s">
        <v>10805</v>
      </c>
      <c r="O7299" s="1">
        <v>2022</v>
      </c>
      <c r="P7299" s="1">
        <v>60410</v>
      </c>
      <c r="Q7299" s="1" t="s">
        <v>25619</v>
      </c>
      <c r="R7299" s="1"/>
      <c r="S7299" s="1" t="s">
        <v>24387</v>
      </c>
      <c r="T7299" s="1" t="s">
        <v>6826</v>
      </c>
      <c r="U7299" s="1"/>
      <c r="V7299" s="1" t="s">
        <v>8088</v>
      </c>
      <c r="W7299" s="1" t="s">
        <v>6826</v>
      </c>
    </row>
    <row r="7300" spans="1:23" x14ac:dyDescent="0.25">
      <c r="A7300" s="1">
        <v>1006068</v>
      </c>
      <c r="B7300" s="5" t="str">
        <f>VLOOKUP(H7300,'FIPS Basin X-walk'!$A$2:$F$3224,6,FALSE)</f>
        <v>Wisconsin Arch</v>
      </c>
      <c r="C7300" s="1" t="s">
        <v>11411</v>
      </c>
      <c r="D7300" s="1"/>
      <c r="E7300" s="1"/>
      <c r="F7300" s="1" t="s">
        <v>11409</v>
      </c>
      <c r="G7300" s="1" t="s">
        <v>11394</v>
      </c>
      <c r="H7300" s="1">
        <v>17197</v>
      </c>
      <c r="I7300" s="1">
        <v>1006068</v>
      </c>
      <c r="J7300" s="1">
        <v>41.416699999999999</v>
      </c>
      <c r="K7300" s="1">
        <v>-88.183300000000003</v>
      </c>
      <c r="L7300" s="1"/>
      <c r="M7300" s="1" t="s">
        <v>1488</v>
      </c>
      <c r="N7300" s="1" t="s">
        <v>10805</v>
      </c>
      <c r="O7300" s="1">
        <v>2022</v>
      </c>
      <c r="P7300" s="1">
        <v>60410</v>
      </c>
      <c r="Q7300" s="1" t="s">
        <v>11412</v>
      </c>
      <c r="R7300" s="1"/>
      <c r="S7300" s="1" t="s">
        <v>24369</v>
      </c>
      <c r="T7300" s="1" t="s">
        <v>6828</v>
      </c>
      <c r="U7300" s="1"/>
      <c r="V7300" s="1" t="s">
        <v>8864</v>
      </c>
      <c r="W7300" s="1" t="s">
        <v>6826</v>
      </c>
    </row>
    <row r="7301" spans="1:23" x14ac:dyDescent="0.25">
      <c r="A7301" s="1">
        <v>1005292</v>
      </c>
      <c r="B7301" s="5" t="str">
        <f>VLOOKUP(H7301,'FIPS Basin X-walk'!$A$2:$F$3224,6,FALSE)</f>
        <v>Wisconsin Arch</v>
      </c>
      <c r="C7301" s="1" t="s">
        <v>11404</v>
      </c>
      <c r="D7301" s="1"/>
      <c r="E7301" s="1"/>
      <c r="F7301" s="1" t="s">
        <v>11405</v>
      </c>
      <c r="G7301" s="1" t="s">
        <v>11394</v>
      </c>
      <c r="H7301" s="1">
        <v>17197</v>
      </c>
      <c r="I7301" s="1">
        <v>1005292</v>
      </c>
      <c r="J7301" s="1">
        <v>41.441667000000002</v>
      </c>
      <c r="K7301" s="1">
        <v>-88.159719999999993</v>
      </c>
      <c r="L7301" s="1" t="s">
        <v>25486</v>
      </c>
      <c r="M7301" s="1" t="s">
        <v>1488</v>
      </c>
      <c r="N7301" s="1" t="s">
        <v>10805</v>
      </c>
      <c r="O7301" s="1">
        <v>2022</v>
      </c>
      <c r="P7301" s="1">
        <v>60421</v>
      </c>
      <c r="Q7301" s="1" t="s">
        <v>11406</v>
      </c>
      <c r="R7301" s="1"/>
      <c r="S7301" s="1" t="s">
        <v>24492</v>
      </c>
      <c r="T7301" s="1" t="s">
        <v>6826</v>
      </c>
      <c r="U7301" s="1"/>
      <c r="V7301" s="1" t="s">
        <v>11407</v>
      </c>
      <c r="W7301" s="1" t="s">
        <v>6826</v>
      </c>
    </row>
    <row r="7302" spans="1:23" x14ac:dyDescent="0.25">
      <c r="A7302" s="1">
        <v>1014443</v>
      </c>
      <c r="B7302" s="5" t="str">
        <f>VLOOKUP(H7302,'FIPS Basin X-walk'!$A$2:$F$3224,6,FALSE)</f>
        <v>Wisconsin Arch</v>
      </c>
      <c r="C7302" s="1" t="s">
        <v>27157</v>
      </c>
      <c r="D7302" s="1"/>
      <c r="E7302" s="1"/>
      <c r="F7302" s="1" t="s">
        <v>27158</v>
      </c>
      <c r="G7302" s="1" t="s">
        <v>11394</v>
      </c>
      <c r="H7302" s="1">
        <v>17197</v>
      </c>
      <c r="I7302" s="1">
        <v>1014443</v>
      </c>
      <c r="J7302" s="1">
        <v>41.438941</v>
      </c>
      <c r="K7302" s="1">
        <v>-88.110701000000006</v>
      </c>
      <c r="L7302" s="1"/>
      <c r="M7302" s="1" t="s">
        <v>1488</v>
      </c>
      <c r="N7302" s="1" t="s">
        <v>10805</v>
      </c>
      <c r="O7302" s="1">
        <v>2022</v>
      </c>
      <c r="P7302" s="1">
        <v>60421</v>
      </c>
      <c r="Q7302" s="1" t="s">
        <v>27159</v>
      </c>
      <c r="R7302" s="1"/>
      <c r="S7302" s="1" t="s">
        <v>24355</v>
      </c>
      <c r="T7302" s="1" t="s">
        <v>6826</v>
      </c>
      <c r="U7302" s="1"/>
      <c r="V7302" s="1" t="s">
        <v>18681</v>
      </c>
      <c r="W7302" s="1" t="s">
        <v>6828</v>
      </c>
    </row>
    <row r="7303" spans="1:23" x14ac:dyDescent="0.25">
      <c r="A7303" s="1">
        <v>1003995</v>
      </c>
      <c r="B7303" s="5" t="str">
        <f>VLOOKUP(H7303,'FIPS Basin X-walk'!$A$2:$F$3224,6,FALSE)</f>
        <v>Wisconsin Arch</v>
      </c>
      <c r="C7303" s="1"/>
      <c r="D7303" s="1"/>
      <c r="E7303" s="1"/>
      <c r="F7303" s="1" t="s">
        <v>11395</v>
      </c>
      <c r="G7303" s="1" t="s">
        <v>11394</v>
      </c>
      <c r="H7303" s="1">
        <v>17197</v>
      </c>
      <c r="I7303" s="1">
        <v>1003995</v>
      </c>
      <c r="J7303" s="1">
        <v>41.450400000000002</v>
      </c>
      <c r="K7303" s="1">
        <v>-88.183300000000003</v>
      </c>
      <c r="L7303" s="1"/>
      <c r="M7303" s="1" t="s">
        <v>1488</v>
      </c>
      <c r="N7303" s="1" t="s">
        <v>10805</v>
      </c>
      <c r="O7303" s="1">
        <v>2022</v>
      </c>
      <c r="P7303" s="1">
        <v>60410</v>
      </c>
      <c r="Q7303" s="1" t="s">
        <v>89</v>
      </c>
      <c r="R7303" s="1"/>
      <c r="S7303" s="1" t="s">
        <v>24435</v>
      </c>
      <c r="T7303" s="1" t="s">
        <v>6826</v>
      </c>
      <c r="U7303" s="1"/>
      <c r="V7303" s="1" t="s">
        <v>11366</v>
      </c>
      <c r="W7303" s="1" t="s">
        <v>6826</v>
      </c>
    </row>
    <row r="7304" spans="1:23" x14ac:dyDescent="0.25">
      <c r="A7304" s="1">
        <v>1006744</v>
      </c>
      <c r="B7304" s="5" t="str">
        <f>VLOOKUP(H7304,'FIPS Basin X-walk'!$A$2:$F$3224,6,FALSE)</f>
        <v>Wisconsin Arch</v>
      </c>
      <c r="C7304" s="1" t="s">
        <v>11427</v>
      </c>
      <c r="D7304" s="1"/>
      <c r="E7304" s="1"/>
      <c r="F7304" s="1" t="s">
        <v>11428</v>
      </c>
      <c r="G7304" s="1" t="s">
        <v>11394</v>
      </c>
      <c r="H7304" s="1">
        <v>17197</v>
      </c>
      <c r="I7304" s="1">
        <v>1006744</v>
      </c>
      <c r="J7304" s="1">
        <v>41.682709000000003</v>
      </c>
      <c r="K7304" s="1">
        <v>-88.238418999999993</v>
      </c>
      <c r="L7304" s="1"/>
      <c r="M7304" s="1" t="s">
        <v>1488</v>
      </c>
      <c r="N7304" s="1" t="s">
        <v>10805</v>
      </c>
      <c r="O7304" s="1">
        <v>2022</v>
      </c>
      <c r="P7304" s="1">
        <v>60585</v>
      </c>
      <c r="Q7304" s="1" t="s">
        <v>11429</v>
      </c>
      <c r="R7304" s="1"/>
      <c r="S7304" s="1" t="s">
        <v>24358</v>
      </c>
      <c r="T7304" s="1" t="s">
        <v>6826</v>
      </c>
      <c r="U7304" s="1"/>
      <c r="V7304" s="1" t="s">
        <v>6878</v>
      </c>
      <c r="W7304" s="1" t="s">
        <v>6826</v>
      </c>
    </row>
    <row r="7305" spans="1:23" x14ac:dyDescent="0.25">
      <c r="A7305" s="1">
        <v>1002044</v>
      </c>
      <c r="B7305" s="5" t="str">
        <f>VLOOKUP(H7305,'FIPS Basin X-walk'!$A$2:$F$3224,6,FALSE)</f>
        <v>Wisconsin Arch</v>
      </c>
      <c r="C7305" s="1" t="s">
        <v>11396</v>
      </c>
      <c r="D7305" s="1"/>
      <c r="E7305" s="1"/>
      <c r="F7305" s="1" t="s">
        <v>11397</v>
      </c>
      <c r="G7305" s="1" t="s">
        <v>11394</v>
      </c>
      <c r="H7305" s="1">
        <v>17197</v>
      </c>
      <c r="I7305" s="1">
        <v>1002044</v>
      </c>
      <c r="J7305" s="1">
        <v>41.642065412011</v>
      </c>
      <c r="K7305" s="1">
        <v>-88.056512049459798</v>
      </c>
      <c r="L7305" s="1"/>
      <c r="M7305" s="1" t="s">
        <v>1488</v>
      </c>
      <c r="N7305" s="1" t="s">
        <v>10805</v>
      </c>
      <c r="O7305" s="1">
        <v>2022</v>
      </c>
      <c r="P7305" s="1">
        <v>60446</v>
      </c>
      <c r="Q7305" s="1" t="s">
        <v>11398</v>
      </c>
      <c r="R7305" s="1"/>
      <c r="S7305" s="1" t="s">
        <v>24387</v>
      </c>
      <c r="T7305" s="1" t="s">
        <v>6826</v>
      </c>
      <c r="U7305" s="1"/>
      <c r="V7305" s="1" t="s">
        <v>7137</v>
      </c>
      <c r="W7305" s="1" t="s">
        <v>6826</v>
      </c>
    </row>
    <row r="7306" spans="1:23" x14ac:dyDescent="0.25">
      <c r="A7306" s="1">
        <v>1006176</v>
      </c>
      <c r="B7306" s="5" t="str">
        <f>VLOOKUP(H7306,'FIPS Basin X-walk'!$A$2:$F$3224,6,FALSE)</f>
        <v>Wisconsin Arch</v>
      </c>
      <c r="C7306" s="1" t="s">
        <v>11438</v>
      </c>
      <c r="D7306" s="1"/>
      <c r="E7306" s="1"/>
      <c r="F7306" s="1" t="s">
        <v>8395</v>
      </c>
      <c r="G7306" s="1" t="s">
        <v>11394</v>
      </c>
      <c r="H7306" s="1">
        <v>17197</v>
      </c>
      <c r="I7306" s="1">
        <v>1006176</v>
      </c>
      <c r="J7306" s="1">
        <v>41.346305000000001</v>
      </c>
      <c r="K7306" s="1">
        <v>-88.104911000000001</v>
      </c>
      <c r="L7306" s="1"/>
      <c r="M7306" s="1" t="s">
        <v>1488</v>
      </c>
      <c r="N7306" s="1" t="s">
        <v>10805</v>
      </c>
      <c r="O7306" s="1">
        <v>2022</v>
      </c>
      <c r="P7306" s="1">
        <v>60481</v>
      </c>
      <c r="Q7306" s="1" t="s">
        <v>11439</v>
      </c>
      <c r="R7306" s="1"/>
      <c r="S7306" s="1" t="s">
        <v>24358</v>
      </c>
      <c r="T7306" s="1" t="s">
        <v>6826</v>
      </c>
      <c r="U7306" s="1"/>
      <c r="V7306" s="1" t="s">
        <v>6878</v>
      </c>
      <c r="W7306" s="1" t="s">
        <v>6828</v>
      </c>
    </row>
    <row r="7307" spans="1:23" x14ac:dyDescent="0.25">
      <c r="A7307" s="1">
        <v>1012059</v>
      </c>
      <c r="B7307" s="5" t="str">
        <f>VLOOKUP(H7307,'FIPS Basin X-walk'!$A$2:$F$3224,6,FALSE)</f>
        <v>Williston Basin</v>
      </c>
      <c r="C7307" s="1" t="s">
        <v>23685</v>
      </c>
      <c r="D7307" s="1"/>
      <c r="E7307" s="1"/>
      <c r="F7307" s="1" t="s">
        <v>1641</v>
      </c>
      <c r="G7307" s="1" t="s">
        <v>1299</v>
      </c>
      <c r="H7307" s="1">
        <v>38105</v>
      </c>
      <c r="I7307" s="1">
        <v>1012059</v>
      </c>
      <c r="J7307" s="1">
        <v>48.407679999999999</v>
      </c>
      <c r="K7307" s="1">
        <v>-102.927547</v>
      </c>
      <c r="L7307" s="1"/>
      <c r="M7307" s="1" t="s">
        <v>1511</v>
      </c>
      <c r="N7307" s="1" t="s">
        <v>17561</v>
      </c>
      <c r="O7307" s="1">
        <v>2022</v>
      </c>
      <c r="P7307" s="1">
        <v>58852</v>
      </c>
      <c r="Q7307" s="1" t="s">
        <v>1041</v>
      </c>
      <c r="R7307" s="1"/>
      <c r="S7307" s="1">
        <v>211120</v>
      </c>
      <c r="T7307" s="1" t="s">
        <v>6826</v>
      </c>
      <c r="U7307" s="1"/>
      <c r="V7307" s="1" t="s">
        <v>23686</v>
      </c>
      <c r="W7307" s="1" t="s">
        <v>6826</v>
      </c>
    </row>
    <row r="7308" spans="1:23" x14ac:dyDescent="0.25">
      <c r="A7308" s="1">
        <v>1003695</v>
      </c>
      <c r="B7308" s="5" t="str">
        <f>VLOOKUP(H7308,'FIPS Basin X-walk'!$A$2:$F$3224,6,FALSE)</f>
        <v>Michigan Basin</v>
      </c>
      <c r="C7308" s="1" t="s">
        <v>18311</v>
      </c>
      <c r="D7308" s="1"/>
      <c r="E7308" s="1"/>
      <c r="F7308" s="1" t="s">
        <v>18312</v>
      </c>
      <c r="G7308" s="1" t="s">
        <v>17696</v>
      </c>
      <c r="H7308" s="1">
        <v>39171</v>
      </c>
      <c r="I7308" s="1">
        <v>1003695</v>
      </c>
      <c r="J7308" s="1">
        <v>41.518000000000001</v>
      </c>
      <c r="K7308" s="1">
        <v>-84.587000000000003</v>
      </c>
      <c r="L7308" s="1"/>
      <c r="M7308" s="1" t="s">
        <v>1542</v>
      </c>
      <c r="N7308" s="1" t="s">
        <v>17708</v>
      </c>
      <c r="O7308" s="1">
        <v>2022</v>
      </c>
      <c r="P7308" s="1">
        <v>43506</v>
      </c>
      <c r="Q7308" s="1" t="s">
        <v>18313</v>
      </c>
      <c r="R7308" s="1"/>
      <c r="S7308" s="1" t="s">
        <v>24358</v>
      </c>
      <c r="T7308" s="1" t="s">
        <v>6826</v>
      </c>
      <c r="U7308" s="1"/>
      <c r="V7308" s="1" t="s">
        <v>6952</v>
      </c>
      <c r="W7308" s="1" t="s">
        <v>6826</v>
      </c>
    </row>
    <row r="7309" spans="1:23" x14ac:dyDescent="0.25">
      <c r="A7309" s="1">
        <v>1001894</v>
      </c>
      <c r="B7309" s="5" t="str">
        <f>VLOOKUP(H7309,'FIPS Basin X-walk'!$A$2:$F$3224,6,FALSE)</f>
        <v>Williston Basin</v>
      </c>
      <c r="C7309" s="1" t="s">
        <v>17699</v>
      </c>
      <c r="D7309" s="1"/>
      <c r="E7309" s="1"/>
      <c r="F7309" s="1" t="s">
        <v>17700</v>
      </c>
      <c r="G7309" s="1" t="s">
        <v>17696</v>
      </c>
      <c r="H7309" s="1">
        <v>38105</v>
      </c>
      <c r="I7309" s="1">
        <v>1001894</v>
      </c>
      <c r="J7309" s="1">
        <v>48.394694999999999</v>
      </c>
      <c r="K7309" s="1">
        <v>-102.91642</v>
      </c>
      <c r="L7309" s="1"/>
      <c r="M7309" s="1" t="s">
        <v>1511</v>
      </c>
      <c r="N7309" s="1" t="s">
        <v>17561</v>
      </c>
      <c r="O7309" s="1">
        <v>2022</v>
      </c>
      <c r="P7309" s="1">
        <v>58852</v>
      </c>
      <c r="Q7309" s="1" t="s">
        <v>1154</v>
      </c>
      <c r="R7309" s="1"/>
      <c r="S7309" s="1" t="s">
        <v>24399</v>
      </c>
      <c r="T7309" s="1" t="s">
        <v>6826</v>
      </c>
      <c r="U7309" s="1"/>
      <c r="V7309" s="1" t="s">
        <v>17698</v>
      </c>
      <c r="W7309" s="1" t="s">
        <v>6826</v>
      </c>
    </row>
    <row r="7310" spans="1:23" x14ac:dyDescent="0.25">
      <c r="A7310" s="1">
        <v>1011470</v>
      </c>
      <c r="B7310" s="5" t="str">
        <f>VLOOKUP(H7310,'FIPS Basin X-walk'!$A$2:$F$3224,6,FALSE)</f>
        <v>Williston Basin</v>
      </c>
      <c r="C7310" s="1" t="s">
        <v>17695</v>
      </c>
      <c r="D7310" s="1"/>
      <c r="E7310" s="1"/>
      <c r="F7310" s="1" t="s">
        <v>1641</v>
      </c>
      <c r="G7310" s="1" t="s">
        <v>17696</v>
      </c>
      <c r="H7310" s="1">
        <v>38105</v>
      </c>
      <c r="I7310" s="1">
        <v>1011470</v>
      </c>
      <c r="J7310" s="1">
        <v>48.387009999999997</v>
      </c>
      <c r="K7310" s="1">
        <v>-102.95173</v>
      </c>
      <c r="L7310" s="1"/>
      <c r="M7310" s="1" t="s">
        <v>1511</v>
      </c>
      <c r="N7310" s="1" t="s">
        <v>17561</v>
      </c>
      <c r="O7310" s="1">
        <v>2022</v>
      </c>
      <c r="P7310" s="1">
        <v>58852</v>
      </c>
      <c r="Q7310" s="1" t="s">
        <v>17697</v>
      </c>
      <c r="R7310" s="1"/>
      <c r="S7310" s="1" t="s">
        <v>25313</v>
      </c>
      <c r="T7310" s="1" t="s">
        <v>6826</v>
      </c>
      <c r="U7310" s="1"/>
      <c r="V7310" s="1" t="s">
        <v>17698</v>
      </c>
      <c r="W7310" s="1" t="s">
        <v>6826</v>
      </c>
    </row>
    <row r="7311" spans="1:23" x14ac:dyDescent="0.25">
      <c r="A7311" s="1">
        <v>1012790</v>
      </c>
      <c r="B7311" s="5" t="str">
        <f>VLOOKUP(H7311,'FIPS Basin X-walk'!$A$2:$F$3224,6,FALSE)</f>
        <v>Williston Basin</v>
      </c>
      <c r="C7311" s="1" t="s">
        <v>23842</v>
      </c>
      <c r="D7311" s="1"/>
      <c r="E7311" s="1"/>
      <c r="F7311" s="1" t="s">
        <v>1641</v>
      </c>
      <c r="G7311" s="1" t="s">
        <v>17696</v>
      </c>
      <c r="H7311" s="1">
        <v>38105</v>
      </c>
      <c r="I7311" s="1">
        <v>1012790</v>
      </c>
      <c r="J7311" s="1">
        <v>48.394694999999999</v>
      </c>
      <c r="K7311" s="1">
        <v>-102.91642</v>
      </c>
      <c r="L7311" s="1"/>
      <c r="M7311" s="1" t="s">
        <v>1511</v>
      </c>
      <c r="N7311" s="1" t="s">
        <v>17561</v>
      </c>
      <c r="O7311" s="1">
        <v>2022</v>
      </c>
      <c r="P7311" s="1">
        <v>58852</v>
      </c>
      <c r="Q7311" s="1" t="s">
        <v>1465</v>
      </c>
      <c r="R7311" s="1"/>
      <c r="S7311" s="1" t="s">
        <v>24399</v>
      </c>
      <c r="T7311" s="1" t="s">
        <v>6826</v>
      </c>
      <c r="U7311" s="1"/>
      <c r="V7311" s="1" t="s">
        <v>17698</v>
      </c>
      <c r="W7311" s="1" t="s">
        <v>6826</v>
      </c>
    </row>
    <row r="7312" spans="1:23" x14ac:dyDescent="0.25">
      <c r="A7312" s="1">
        <v>1010302</v>
      </c>
      <c r="B7312" s="5" t="str">
        <f>VLOOKUP(H7312,'FIPS Basin X-walk'!$A$2:$F$3224,6,FALSE)</f>
        <v>Williston Basin</v>
      </c>
      <c r="C7312" s="1" t="s">
        <v>17701</v>
      </c>
      <c r="D7312" s="1"/>
      <c r="E7312" s="1"/>
      <c r="F7312" s="1" t="s">
        <v>17702</v>
      </c>
      <c r="G7312" s="1" t="s">
        <v>17696</v>
      </c>
      <c r="H7312" s="1">
        <v>38105</v>
      </c>
      <c r="I7312" s="1">
        <v>1010302</v>
      </c>
      <c r="J7312" s="1">
        <v>48.226869999999998</v>
      </c>
      <c r="K7312" s="1">
        <v>-103.94446000000001</v>
      </c>
      <c r="L7312" s="1"/>
      <c r="M7312" s="1" t="s">
        <v>1511</v>
      </c>
      <c r="N7312" s="1" t="s">
        <v>17561</v>
      </c>
      <c r="O7312" s="1">
        <v>2022</v>
      </c>
      <c r="P7312" s="1">
        <v>58801</v>
      </c>
      <c r="Q7312" s="1" t="s">
        <v>1217</v>
      </c>
      <c r="R7312" s="1"/>
      <c r="S7312" s="1" t="s">
        <v>24399</v>
      </c>
      <c r="T7312" s="1" t="s">
        <v>6826</v>
      </c>
      <c r="U7312" s="1"/>
      <c r="V7312" s="1" t="s">
        <v>11366</v>
      </c>
      <c r="W7312" s="1" t="s">
        <v>6826</v>
      </c>
    </row>
    <row r="7313" spans="1:23" x14ac:dyDescent="0.25">
      <c r="A7313" s="1">
        <v>1011315</v>
      </c>
      <c r="B7313" s="5" t="str">
        <f>VLOOKUP(H7313,'FIPS Basin X-walk'!$A$2:$F$3224,6,FALSE)</f>
        <v>Williston Basin</v>
      </c>
      <c r="C7313" s="1" t="s">
        <v>17704</v>
      </c>
      <c r="D7313" s="1"/>
      <c r="E7313" s="1"/>
      <c r="F7313" s="1" t="s">
        <v>17702</v>
      </c>
      <c r="G7313" s="1" t="s">
        <v>17696</v>
      </c>
      <c r="H7313" s="1">
        <v>38105</v>
      </c>
      <c r="I7313" s="1">
        <v>1011315</v>
      </c>
      <c r="J7313" s="1">
        <v>48.233527000000002</v>
      </c>
      <c r="K7313" s="1">
        <v>-103.950951</v>
      </c>
      <c r="L7313" s="1"/>
      <c r="M7313" s="1" t="s">
        <v>1511</v>
      </c>
      <c r="N7313" s="1" t="s">
        <v>17561</v>
      </c>
      <c r="O7313" s="1">
        <v>2022</v>
      </c>
      <c r="P7313" s="1">
        <v>58801</v>
      </c>
      <c r="Q7313" s="1" t="s">
        <v>17705</v>
      </c>
      <c r="R7313" s="1"/>
      <c r="S7313" s="1" t="s">
        <v>24355</v>
      </c>
      <c r="T7313" s="1" t="s">
        <v>6826</v>
      </c>
      <c r="U7313" s="1"/>
      <c r="V7313" s="1" t="s">
        <v>15803</v>
      </c>
      <c r="W7313" s="1" t="s">
        <v>6828</v>
      </c>
    </row>
    <row r="7314" spans="1:23" x14ac:dyDescent="0.25">
      <c r="A7314" s="1">
        <v>1012740</v>
      </c>
      <c r="B7314" s="5" t="str">
        <f>VLOOKUP(H7314,'FIPS Basin X-walk'!$A$2:$F$3224,6,FALSE)</f>
        <v>Williston Basin</v>
      </c>
      <c r="C7314" s="1"/>
      <c r="D7314" s="1"/>
      <c r="E7314" s="1"/>
      <c r="F7314" s="1" t="s">
        <v>17702</v>
      </c>
      <c r="G7314" s="1" t="s">
        <v>17696</v>
      </c>
      <c r="H7314" s="1">
        <v>38105</v>
      </c>
      <c r="I7314" s="1">
        <v>1012740</v>
      </c>
      <c r="J7314" s="1">
        <v>48.229118</v>
      </c>
      <c r="K7314" s="1">
        <v>-103.518843</v>
      </c>
      <c r="L7314" s="1"/>
      <c r="M7314" s="1" t="s">
        <v>1511</v>
      </c>
      <c r="N7314" s="1" t="s">
        <v>17561</v>
      </c>
      <c r="O7314" s="1">
        <v>2022</v>
      </c>
      <c r="P7314" s="1">
        <v>58801</v>
      </c>
      <c r="Q7314" s="1" t="s">
        <v>199</v>
      </c>
      <c r="R7314" s="1"/>
      <c r="S7314" s="1" t="s">
        <v>24399</v>
      </c>
      <c r="T7314" s="1" t="s">
        <v>6826</v>
      </c>
      <c r="U7314" s="1"/>
      <c r="V7314" s="1" t="s">
        <v>17703</v>
      </c>
      <c r="W7314" s="1" t="s">
        <v>6826</v>
      </c>
    </row>
    <row r="7315" spans="1:23" x14ac:dyDescent="0.25">
      <c r="A7315" s="1">
        <v>1014379</v>
      </c>
      <c r="B7315" s="5" t="str">
        <f>VLOOKUP(H7315,'FIPS Basin X-walk'!$A$2:$F$3224,6,FALSE)</f>
        <v>Williston Basin</v>
      </c>
      <c r="C7315" s="1"/>
      <c r="D7315" s="1"/>
      <c r="E7315" s="1"/>
      <c r="F7315" s="1" t="s">
        <v>17702</v>
      </c>
      <c r="G7315" s="1" t="s">
        <v>17696</v>
      </c>
      <c r="H7315" s="1">
        <v>38105</v>
      </c>
      <c r="I7315" s="1">
        <v>1014379</v>
      </c>
      <c r="J7315" s="1">
        <v>48.140703000000002</v>
      </c>
      <c r="K7315" s="1">
        <v>-103.426072</v>
      </c>
      <c r="L7315" s="1"/>
      <c r="M7315" s="1" t="s">
        <v>1511</v>
      </c>
      <c r="N7315" s="1" t="s">
        <v>17561</v>
      </c>
      <c r="O7315" s="1">
        <v>2022</v>
      </c>
      <c r="P7315" s="1">
        <v>58801</v>
      </c>
      <c r="Q7315" s="1" t="s">
        <v>27081</v>
      </c>
      <c r="R7315" s="1"/>
      <c r="S7315" s="1" t="s">
        <v>24399</v>
      </c>
      <c r="T7315" s="1" t="s">
        <v>6826</v>
      </c>
      <c r="U7315" s="1"/>
      <c r="V7315" s="1" t="s">
        <v>17703</v>
      </c>
      <c r="W7315" s="1" t="s">
        <v>6826</v>
      </c>
    </row>
    <row r="7316" spans="1:23" x14ac:dyDescent="0.25">
      <c r="A7316" s="1">
        <v>1009539</v>
      </c>
      <c r="B7316" s="5" t="str">
        <f>VLOOKUP(H7316,'FIPS Basin X-walk'!$A$2:$F$3224,6,FALSE)</f>
        <v>Atlantic Coast Basin</v>
      </c>
      <c r="C7316" s="1" t="s">
        <v>19877</v>
      </c>
      <c r="D7316" s="1"/>
      <c r="E7316" s="1"/>
      <c r="F7316" s="1" t="s">
        <v>19878</v>
      </c>
      <c r="G7316" s="1" t="s">
        <v>5529</v>
      </c>
      <c r="H7316" s="1">
        <v>45089</v>
      </c>
      <c r="I7316" s="1">
        <v>1009539</v>
      </c>
      <c r="J7316" s="1">
        <v>33.730840999999998</v>
      </c>
      <c r="K7316" s="1">
        <v>-79.805201999999994</v>
      </c>
      <c r="L7316" s="1"/>
      <c r="M7316" s="1" t="s">
        <v>1527</v>
      </c>
      <c r="N7316" s="1" t="s">
        <v>19642</v>
      </c>
      <c r="O7316" s="1">
        <v>2022</v>
      </c>
      <c r="P7316" s="1">
        <v>29556</v>
      </c>
      <c r="Q7316" s="1" t="s">
        <v>19879</v>
      </c>
      <c r="R7316" s="1"/>
      <c r="S7316" s="1">
        <v>311224</v>
      </c>
      <c r="T7316" s="1" t="s">
        <v>6826</v>
      </c>
      <c r="U7316" s="1"/>
      <c r="V7316" s="1" t="s">
        <v>16433</v>
      </c>
      <c r="W7316" s="1" t="s">
        <v>6826</v>
      </c>
    </row>
    <row r="7317" spans="1:23" x14ac:dyDescent="0.25">
      <c r="A7317" s="1">
        <v>1005930</v>
      </c>
      <c r="B7317" s="5" t="str">
        <f>VLOOKUP(H7317,'FIPS Basin X-walk'!$A$2:$F$3224,6,FALSE)</f>
        <v>Atlantic Coast Basin</v>
      </c>
      <c r="C7317" s="1" t="s">
        <v>19872</v>
      </c>
      <c r="D7317" s="1"/>
      <c r="E7317" s="1"/>
      <c r="F7317" s="1" t="s">
        <v>19873</v>
      </c>
      <c r="G7317" s="1" t="s">
        <v>19874</v>
      </c>
      <c r="H7317" s="1">
        <v>45089</v>
      </c>
      <c r="I7317" s="1">
        <v>1005930</v>
      </c>
      <c r="J7317" s="1">
        <v>33.793857000000003</v>
      </c>
      <c r="K7317" s="1">
        <v>-79.729855999999998</v>
      </c>
      <c r="L7317" s="1" t="s">
        <v>25630</v>
      </c>
      <c r="M7317" s="1" t="s">
        <v>1527</v>
      </c>
      <c r="N7317" s="1" t="s">
        <v>19642</v>
      </c>
      <c r="O7317" s="1">
        <v>2022</v>
      </c>
      <c r="P7317" s="1">
        <v>29560</v>
      </c>
      <c r="Q7317" s="1" t="s">
        <v>19875</v>
      </c>
      <c r="R7317" s="1"/>
      <c r="S7317" s="1" t="s">
        <v>24414</v>
      </c>
      <c r="T7317" s="1" t="s">
        <v>6826</v>
      </c>
      <c r="U7317" s="1"/>
      <c r="V7317" s="1" t="s">
        <v>19876</v>
      </c>
      <c r="W7317" s="1" t="s">
        <v>6826</v>
      </c>
    </row>
    <row r="7318" spans="1:23" x14ac:dyDescent="0.25">
      <c r="A7318" s="1">
        <v>1001530</v>
      </c>
      <c r="B7318" s="5" t="str">
        <f>VLOOKUP(H7318,'FIPS Basin X-walk'!$A$2:$F$3224,6,FALSE)</f>
        <v>Illinois Basin</v>
      </c>
      <c r="C7318" s="1" t="s">
        <v>11440</v>
      </c>
      <c r="D7318" s="1"/>
      <c r="E7318" s="1" t="s">
        <v>6828</v>
      </c>
      <c r="F7318" s="1" t="s">
        <v>11441</v>
      </c>
      <c r="G7318" s="1" t="s">
        <v>1750</v>
      </c>
      <c r="H7318" s="1">
        <v>17199</v>
      </c>
      <c r="I7318" s="1">
        <v>1001530</v>
      </c>
      <c r="J7318" s="1">
        <v>37.620600000000003</v>
      </c>
      <c r="K7318" s="1">
        <v>-88.954999999999998</v>
      </c>
      <c r="L7318" s="1"/>
      <c r="M7318" s="1" t="s">
        <v>1488</v>
      </c>
      <c r="N7318" s="1" t="s">
        <v>10805</v>
      </c>
      <c r="O7318" s="1">
        <v>2022</v>
      </c>
      <c r="P7318" s="1">
        <v>62959</v>
      </c>
      <c r="Q7318" s="1" t="s">
        <v>1599</v>
      </c>
      <c r="R7318" s="1"/>
      <c r="S7318" s="1" t="s">
        <v>24355</v>
      </c>
      <c r="T7318" s="1" t="s">
        <v>6826</v>
      </c>
      <c r="U7318" s="1"/>
      <c r="V7318" s="1" t="s">
        <v>11442</v>
      </c>
      <c r="W7318" s="1" t="s">
        <v>6828</v>
      </c>
    </row>
    <row r="7319" spans="1:23" x14ac:dyDescent="0.25">
      <c r="A7319" s="1">
        <v>1007799</v>
      </c>
      <c r="B7319" s="5" t="str">
        <f>VLOOKUP(H7319,'FIPS Basin X-walk'!$A$2:$F$3224,6,FALSE)</f>
        <v>Ouachita Folded Belt</v>
      </c>
      <c r="C7319" s="1" t="s">
        <v>21908</v>
      </c>
      <c r="D7319" s="1"/>
      <c r="E7319" s="1"/>
      <c r="F7319" s="1" t="s">
        <v>21909</v>
      </c>
      <c r="G7319" s="1" t="s">
        <v>11444</v>
      </c>
      <c r="H7319" s="1">
        <v>48491</v>
      </c>
      <c r="I7319" s="1">
        <v>1007799</v>
      </c>
      <c r="J7319" s="1">
        <v>30.6036</v>
      </c>
      <c r="K7319" s="1">
        <v>-97.552899999999994</v>
      </c>
      <c r="L7319" s="1"/>
      <c r="M7319" s="1" t="s">
        <v>1485</v>
      </c>
      <c r="N7319" s="1" t="s">
        <v>9148</v>
      </c>
      <c r="O7319" s="1">
        <v>2022</v>
      </c>
      <c r="P7319" s="1">
        <v>78634</v>
      </c>
      <c r="Q7319" s="1" t="s">
        <v>21910</v>
      </c>
      <c r="R7319" s="1"/>
      <c r="S7319" s="1" t="s">
        <v>24358</v>
      </c>
      <c r="T7319" s="1" t="s">
        <v>6826</v>
      </c>
      <c r="U7319" s="1"/>
      <c r="V7319" s="1" t="s">
        <v>6878</v>
      </c>
      <c r="W7319" s="1" t="s">
        <v>6826</v>
      </c>
    </row>
    <row r="7320" spans="1:23" x14ac:dyDescent="0.25">
      <c r="A7320" s="1">
        <v>1010198</v>
      </c>
      <c r="B7320" s="5" t="str">
        <f>VLOOKUP(H7320,'FIPS Basin X-walk'!$A$2:$F$3224,6,FALSE)</f>
        <v>Illinois Basin</v>
      </c>
      <c r="C7320" s="1" t="s">
        <v>11443</v>
      </c>
      <c r="D7320" s="1"/>
      <c r="E7320" s="1"/>
      <c r="F7320" s="1" t="s">
        <v>1599</v>
      </c>
      <c r="G7320" s="1" t="s">
        <v>11444</v>
      </c>
      <c r="H7320" s="1">
        <v>17199</v>
      </c>
      <c r="I7320" s="1">
        <v>1010198</v>
      </c>
      <c r="J7320" s="1">
        <v>37.83464</v>
      </c>
      <c r="K7320" s="1">
        <v>-88.835819999999998</v>
      </c>
      <c r="L7320" s="1"/>
      <c r="M7320" s="1" t="s">
        <v>1488</v>
      </c>
      <c r="N7320" s="1" t="s">
        <v>10805</v>
      </c>
      <c r="O7320" s="1">
        <v>2022</v>
      </c>
      <c r="P7320" s="1">
        <v>62959</v>
      </c>
      <c r="Q7320" s="1" t="s">
        <v>11445</v>
      </c>
      <c r="R7320" s="1"/>
      <c r="S7320" s="1"/>
      <c r="T7320" s="1" t="s">
        <v>6826</v>
      </c>
      <c r="U7320" s="1"/>
      <c r="V7320" s="1" t="s">
        <v>10981</v>
      </c>
      <c r="W7320" s="1" t="s">
        <v>6826</v>
      </c>
    </row>
    <row r="7321" spans="1:23" x14ac:dyDescent="0.25">
      <c r="A7321" s="1">
        <v>1013729</v>
      </c>
      <c r="B7321" s="5" t="str">
        <f>VLOOKUP(H7321,'FIPS Basin X-walk'!$A$2:$F$3224,6,FALSE)</f>
        <v>Ouachita Folded Belt</v>
      </c>
      <c r="C7321" s="1" t="s">
        <v>21911</v>
      </c>
      <c r="D7321" s="1"/>
      <c r="E7321" s="1"/>
      <c r="F7321" s="1" t="s">
        <v>1954</v>
      </c>
      <c r="G7321" s="1" t="s">
        <v>11444</v>
      </c>
      <c r="H7321" s="1">
        <v>48491</v>
      </c>
      <c r="I7321" s="1">
        <v>1013729</v>
      </c>
      <c r="J7321" s="1">
        <v>30.481780000000001</v>
      </c>
      <c r="K7321" s="1">
        <v>-97.398970000000006</v>
      </c>
      <c r="L7321" s="1"/>
      <c r="M7321" s="1" t="s">
        <v>1485</v>
      </c>
      <c r="N7321" s="1" t="s">
        <v>9148</v>
      </c>
      <c r="O7321" s="1">
        <v>2022</v>
      </c>
      <c r="P7321" s="1">
        <v>76574</v>
      </c>
      <c r="Q7321" s="1" t="s">
        <v>21912</v>
      </c>
      <c r="R7321" s="1"/>
      <c r="S7321" s="1" t="s">
        <v>26740</v>
      </c>
      <c r="T7321" s="1" t="s">
        <v>6826</v>
      </c>
      <c r="U7321" s="1"/>
      <c r="V7321" s="1" t="s">
        <v>21913</v>
      </c>
      <c r="W7321" s="1" t="s">
        <v>6826</v>
      </c>
    </row>
    <row r="7322" spans="1:23" x14ac:dyDescent="0.25">
      <c r="A7322" s="1">
        <v>1013318</v>
      </c>
      <c r="B7322" s="5" t="str">
        <f>VLOOKUP(H7322,'FIPS Basin X-walk'!$A$2:$F$3224,6,FALSE)</f>
        <v>Gulf Coast Basin (LA, TX)</v>
      </c>
      <c r="C7322" s="1" t="s">
        <v>26653</v>
      </c>
      <c r="D7322" s="1"/>
      <c r="E7322" s="1"/>
      <c r="F7322" s="1" t="s">
        <v>1484</v>
      </c>
      <c r="G7322" s="1" t="s">
        <v>1655</v>
      </c>
      <c r="H7322" s="1">
        <v>48493</v>
      </c>
      <c r="I7322" s="1">
        <v>1013318</v>
      </c>
      <c r="J7322" s="1">
        <v>29.163740000000001</v>
      </c>
      <c r="K7322" s="1">
        <v>-98.029799999999994</v>
      </c>
      <c r="L7322" s="1"/>
      <c r="M7322" s="1" t="s">
        <v>1485</v>
      </c>
      <c r="N7322" s="1" t="s">
        <v>9148</v>
      </c>
      <c r="O7322" s="1">
        <v>2022</v>
      </c>
      <c r="P7322" s="1">
        <v>77046</v>
      </c>
      <c r="Q7322" s="1" t="s">
        <v>1079</v>
      </c>
      <c r="R7322" s="1"/>
      <c r="S7322" s="1">
        <v>211120</v>
      </c>
      <c r="T7322" s="1" t="s">
        <v>6826</v>
      </c>
      <c r="U7322" s="1"/>
      <c r="V7322" s="1" t="s">
        <v>23886</v>
      </c>
      <c r="W7322" s="1" t="s">
        <v>6826</v>
      </c>
    </row>
    <row r="7323" spans="1:23" x14ac:dyDescent="0.25">
      <c r="A7323" s="1">
        <v>1010605</v>
      </c>
      <c r="B7323" s="5" t="str">
        <f>VLOOKUP(H7323,'FIPS Basin X-walk'!$A$2:$F$3224,6,FALSE)</f>
        <v>Gulf Coast Basin (LA, TX)</v>
      </c>
      <c r="C7323" s="1" t="s">
        <v>26246</v>
      </c>
      <c r="D7323" s="1"/>
      <c r="E7323" s="1"/>
      <c r="F7323" s="1" t="s">
        <v>26247</v>
      </c>
      <c r="G7323" s="1" t="s">
        <v>12659</v>
      </c>
      <c r="H7323" s="1">
        <v>48493</v>
      </c>
      <c r="I7323" s="1">
        <v>1010605</v>
      </c>
      <c r="J7323" s="1">
        <v>29.2606</v>
      </c>
      <c r="K7323" s="1">
        <v>-97.788390000000007</v>
      </c>
      <c r="L7323" s="1"/>
      <c r="M7323" s="1" t="s">
        <v>1485</v>
      </c>
      <c r="N7323" s="1" t="s">
        <v>9148</v>
      </c>
      <c r="O7323" s="1">
        <v>2022</v>
      </c>
      <c r="P7323" s="1">
        <v>78140</v>
      </c>
      <c r="Q7323" s="1" t="s">
        <v>26248</v>
      </c>
      <c r="R7323" s="1"/>
      <c r="S7323" s="1" t="s">
        <v>24369</v>
      </c>
      <c r="T7323" s="1" t="s">
        <v>6826</v>
      </c>
      <c r="U7323" s="1"/>
      <c r="V7323" s="1" t="s">
        <v>26249</v>
      </c>
      <c r="W7323" s="1" t="s">
        <v>6826</v>
      </c>
    </row>
    <row r="7324" spans="1:23" x14ac:dyDescent="0.25">
      <c r="A7324" s="1">
        <v>1000026</v>
      </c>
      <c r="B7324" s="5" t="str">
        <f>VLOOKUP(H7324,'FIPS Basin X-walk'!$A$2:$F$3224,6,FALSE)</f>
        <v>Atlantic Coast Basin</v>
      </c>
      <c r="C7324" s="1" t="s">
        <v>17556</v>
      </c>
      <c r="D7324" s="1"/>
      <c r="E7324" s="1"/>
      <c r="F7324" s="1" t="s">
        <v>17554</v>
      </c>
      <c r="G7324" s="1" t="s">
        <v>12659</v>
      </c>
      <c r="H7324" s="1">
        <v>37195</v>
      </c>
      <c r="I7324" s="1">
        <v>1000026</v>
      </c>
      <c r="J7324" s="1">
        <v>35.760199999999998</v>
      </c>
      <c r="K7324" s="1">
        <v>-77.882599999999996</v>
      </c>
      <c r="L7324" s="1"/>
      <c r="M7324" s="1" t="s">
        <v>1530</v>
      </c>
      <c r="N7324" s="1" t="s">
        <v>17213</v>
      </c>
      <c r="O7324" s="1">
        <v>2022</v>
      </c>
      <c r="P7324" s="1">
        <v>27893</v>
      </c>
      <c r="Q7324" s="1" t="s">
        <v>17557</v>
      </c>
      <c r="R7324" s="1"/>
      <c r="S7324" s="1" t="s">
        <v>24356</v>
      </c>
      <c r="T7324" s="1" t="s">
        <v>6826</v>
      </c>
      <c r="U7324" s="1"/>
      <c r="V7324" s="1" t="s">
        <v>8514</v>
      </c>
      <c r="W7324" s="1" t="s">
        <v>6826</v>
      </c>
    </row>
    <row r="7325" spans="1:23" x14ac:dyDescent="0.25">
      <c r="A7325" s="1">
        <v>1002954</v>
      </c>
      <c r="B7325" s="5" t="str">
        <f>VLOOKUP(H7325,'FIPS Basin X-walk'!$A$2:$F$3224,6,FALSE)</f>
        <v>Atlantic Coast Basin</v>
      </c>
      <c r="C7325" s="1" t="s">
        <v>17553</v>
      </c>
      <c r="D7325" s="1"/>
      <c r="E7325" s="1"/>
      <c r="F7325" s="1" t="s">
        <v>17554</v>
      </c>
      <c r="G7325" s="1" t="s">
        <v>12659</v>
      </c>
      <c r="H7325" s="1">
        <v>37195</v>
      </c>
      <c r="I7325" s="1">
        <v>1002954</v>
      </c>
      <c r="J7325" s="1">
        <v>35.755980000000001</v>
      </c>
      <c r="K7325" s="1">
        <v>-77.869169999999997</v>
      </c>
      <c r="L7325" s="1"/>
      <c r="M7325" s="1" t="s">
        <v>1530</v>
      </c>
      <c r="N7325" s="1" t="s">
        <v>17213</v>
      </c>
      <c r="O7325" s="1">
        <v>2022</v>
      </c>
      <c r="P7325" s="1">
        <v>27893</v>
      </c>
      <c r="Q7325" s="1" t="s">
        <v>17555</v>
      </c>
      <c r="R7325" s="1"/>
      <c r="S7325" s="1" t="s">
        <v>24966</v>
      </c>
      <c r="T7325" s="1" t="s">
        <v>6826</v>
      </c>
      <c r="U7325" s="1"/>
      <c r="V7325" s="1" t="s">
        <v>12256</v>
      </c>
      <c r="W7325" s="1" t="s">
        <v>6826</v>
      </c>
    </row>
    <row r="7326" spans="1:23" x14ac:dyDescent="0.25">
      <c r="A7326" s="1">
        <v>1008080</v>
      </c>
      <c r="B7326" s="5" t="str">
        <f>VLOOKUP(H7326,'FIPS Basin X-walk'!$A$2:$F$3224,6,FALSE)</f>
        <v>Cherokee Basin</v>
      </c>
      <c r="C7326" s="1" t="s">
        <v>12658</v>
      </c>
      <c r="D7326" s="1"/>
      <c r="E7326" s="1"/>
      <c r="F7326" s="1" t="s">
        <v>1655</v>
      </c>
      <c r="G7326" s="1" t="s">
        <v>12659</v>
      </c>
      <c r="H7326" s="1">
        <v>20205</v>
      </c>
      <c r="I7326" s="1">
        <v>1008080</v>
      </c>
      <c r="J7326" s="1">
        <v>37.568800000000003</v>
      </c>
      <c r="K7326" s="1">
        <v>-95.937061999999997</v>
      </c>
      <c r="L7326" s="1"/>
      <c r="M7326" s="1" t="s">
        <v>1490</v>
      </c>
      <c r="N7326" s="1" t="s">
        <v>12401</v>
      </c>
      <c r="O7326" s="1">
        <v>2022</v>
      </c>
      <c r="P7326" s="1">
        <v>67490</v>
      </c>
      <c r="Q7326" s="1" t="s">
        <v>24071</v>
      </c>
      <c r="R7326" s="1"/>
      <c r="S7326" s="1" t="s">
        <v>24435</v>
      </c>
      <c r="T7326" s="1" t="s">
        <v>6826</v>
      </c>
      <c r="U7326" s="1"/>
      <c r="V7326" s="1" t="s">
        <v>7090</v>
      </c>
      <c r="W7326" s="1" t="s">
        <v>6826</v>
      </c>
    </row>
    <row r="7327" spans="1:23" x14ac:dyDescent="0.25">
      <c r="A7327" s="1">
        <v>1001338</v>
      </c>
      <c r="B7327" s="5" t="str">
        <f>VLOOKUP(H7327,'FIPS Basin X-walk'!$A$2:$F$3224,6,FALSE)</f>
        <v>New England Province</v>
      </c>
      <c r="C7327" s="1" t="s">
        <v>9549</v>
      </c>
      <c r="D7327" s="1"/>
      <c r="E7327" s="1"/>
      <c r="F7327" s="1" t="s">
        <v>9550</v>
      </c>
      <c r="G7327" s="1" t="s">
        <v>2187</v>
      </c>
      <c r="H7327" s="1">
        <v>9015</v>
      </c>
      <c r="I7327" s="1">
        <v>1001338</v>
      </c>
      <c r="J7327" s="1">
        <v>41.873600000000003</v>
      </c>
      <c r="K7327" s="1">
        <v>-71.8947</v>
      </c>
      <c r="L7327" s="1"/>
      <c r="M7327" s="1" t="s">
        <v>1592</v>
      </c>
      <c r="N7327" s="1" t="s">
        <v>9438</v>
      </c>
      <c r="O7327" s="1">
        <v>2022</v>
      </c>
      <c r="P7327" s="1">
        <v>6241</v>
      </c>
      <c r="Q7327" s="1" t="s">
        <v>9551</v>
      </c>
      <c r="R7327" s="1"/>
      <c r="S7327" s="1" t="s">
        <v>24355</v>
      </c>
      <c r="T7327" s="1" t="s">
        <v>6826</v>
      </c>
      <c r="U7327" s="1"/>
      <c r="V7327" s="1" t="s">
        <v>8562</v>
      </c>
      <c r="W7327" s="1" t="s">
        <v>6828</v>
      </c>
    </row>
    <row r="7328" spans="1:23" x14ac:dyDescent="0.25">
      <c r="A7328" s="1">
        <v>1008146</v>
      </c>
      <c r="B7328" s="5" t="str">
        <f>VLOOKUP(H7328,'FIPS Basin X-walk'!$A$2:$F$3224,6,FALSE)</f>
        <v>New England Province</v>
      </c>
      <c r="C7328" s="1" t="s">
        <v>9547</v>
      </c>
      <c r="D7328" s="1"/>
      <c r="E7328" s="1"/>
      <c r="F7328" s="1" t="s">
        <v>9548</v>
      </c>
      <c r="G7328" s="1" t="s">
        <v>9545</v>
      </c>
      <c r="H7328" s="1">
        <v>9015</v>
      </c>
      <c r="I7328" s="1">
        <v>1008146</v>
      </c>
      <c r="J7328" s="1">
        <v>41.819927999999997</v>
      </c>
      <c r="K7328" s="1">
        <v>-72.156801000000002</v>
      </c>
      <c r="L7328" s="1"/>
      <c r="M7328" s="1" t="s">
        <v>1592</v>
      </c>
      <c r="N7328" s="1" t="s">
        <v>9438</v>
      </c>
      <c r="O7328" s="1">
        <v>2022</v>
      </c>
      <c r="P7328" s="1">
        <v>6235</v>
      </c>
      <c r="Q7328" s="1" t="s">
        <v>383</v>
      </c>
      <c r="R7328" s="1"/>
      <c r="S7328" s="1" t="s">
        <v>24435</v>
      </c>
      <c r="T7328" s="1" t="s">
        <v>6826</v>
      </c>
      <c r="U7328" s="1"/>
      <c r="V7328" s="1" t="s">
        <v>7297</v>
      </c>
      <c r="W7328" s="1" t="s">
        <v>6826</v>
      </c>
    </row>
    <row r="7329" spans="1:23" x14ac:dyDescent="0.25">
      <c r="A7329" s="1">
        <v>1004983</v>
      </c>
      <c r="B7329" s="5" t="str">
        <f>VLOOKUP(H7329,'FIPS Basin X-walk'!$A$2:$F$3224,6,FALSE)</f>
        <v>New England Province</v>
      </c>
      <c r="C7329" s="1" t="s">
        <v>9543</v>
      </c>
      <c r="D7329" s="1"/>
      <c r="E7329" s="1"/>
      <c r="F7329" s="1" t="s">
        <v>9544</v>
      </c>
      <c r="G7329" s="1" t="s">
        <v>9545</v>
      </c>
      <c r="H7329" s="1">
        <v>9015</v>
      </c>
      <c r="I7329" s="1">
        <v>1004983</v>
      </c>
      <c r="J7329" s="1">
        <v>41.86392</v>
      </c>
      <c r="K7329" s="1">
        <v>-71.893990000000002</v>
      </c>
      <c r="L7329" s="1"/>
      <c r="M7329" s="1" t="s">
        <v>1592</v>
      </c>
      <c r="N7329" s="1" t="s">
        <v>9438</v>
      </c>
      <c r="O7329" s="1">
        <v>2022</v>
      </c>
      <c r="P7329" s="1">
        <v>6241</v>
      </c>
      <c r="Q7329" s="1" t="s">
        <v>9546</v>
      </c>
      <c r="R7329" s="1"/>
      <c r="S7329" s="1" t="s">
        <v>24907</v>
      </c>
      <c r="T7329" s="1" t="s">
        <v>6828</v>
      </c>
      <c r="U7329" s="1"/>
      <c r="V7329" s="1" t="s">
        <v>8249</v>
      </c>
      <c r="W7329" s="1" t="s">
        <v>6826</v>
      </c>
    </row>
    <row r="7330" spans="1:23" x14ac:dyDescent="0.25">
      <c r="A7330" s="1">
        <v>1013274</v>
      </c>
      <c r="B7330" s="5" t="str">
        <f>VLOOKUP(H7330,'FIPS Basin X-walk'!$A$2:$F$3224,6,FALSE)</f>
        <v>Permian Basin</v>
      </c>
      <c r="C7330" s="1" t="s">
        <v>23743</v>
      </c>
      <c r="D7330" s="1"/>
      <c r="E7330" s="1"/>
      <c r="F7330" s="1" t="s">
        <v>21915</v>
      </c>
      <c r="G7330" s="1" t="s">
        <v>6090</v>
      </c>
      <c r="H7330" s="1">
        <v>48495</v>
      </c>
      <c r="I7330" s="1">
        <v>1013274</v>
      </c>
      <c r="J7330" s="1">
        <v>31.861187000000001</v>
      </c>
      <c r="K7330" s="1">
        <v>-103.09271699999999</v>
      </c>
      <c r="L7330" s="1"/>
      <c r="M7330" s="1" t="s">
        <v>1485</v>
      </c>
      <c r="N7330" s="1" t="s">
        <v>9148</v>
      </c>
      <c r="O7330" s="1">
        <v>2022</v>
      </c>
      <c r="P7330" s="1">
        <v>79745</v>
      </c>
      <c r="Q7330" s="1" t="s">
        <v>23744</v>
      </c>
      <c r="R7330" s="1"/>
      <c r="S7330" s="1">
        <v>212322</v>
      </c>
      <c r="T7330" s="1" t="s">
        <v>6826</v>
      </c>
      <c r="U7330" s="1"/>
      <c r="V7330" s="1" t="s">
        <v>23272</v>
      </c>
      <c r="W7330" s="1" t="s">
        <v>6826</v>
      </c>
    </row>
    <row r="7331" spans="1:23" x14ac:dyDescent="0.25">
      <c r="A7331" s="1">
        <v>1013616</v>
      </c>
      <c r="B7331" s="5" t="str">
        <f>VLOOKUP(H7331,'FIPS Basin X-walk'!$A$2:$F$3224,6,FALSE)</f>
        <v>Permian Basin</v>
      </c>
      <c r="C7331" s="1" t="s">
        <v>23629</v>
      </c>
      <c r="D7331" s="1"/>
      <c r="E7331" s="1"/>
      <c r="F7331" s="1" t="s">
        <v>21915</v>
      </c>
      <c r="G7331" s="1" t="s">
        <v>6090</v>
      </c>
      <c r="H7331" s="1">
        <v>48495</v>
      </c>
      <c r="I7331" s="1">
        <v>1013616</v>
      </c>
      <c r="J7331" s="1">
        <v>31.924211</v>
      </c>
      <c r="K7331" s="1">
        <v>-103.085533</v>
      </c>
      <c r="L7331" s="1"/>
      <c r="M7331" s="1" t="s">
        <v>1485</v>
      </c>
      <c r="N7331" s="1" t="s">
        <v>9148</v>
      </c>
      <c r="O7331" s="1">
        <v>2022</v>
      </c>
      <c r="P7331" s="1">
        <v>79745</v>
      </c>
      <c r="Q7331" s="1" t="s">
        <v>23630</v>
      </c>
      <c r="R7331" s="1"/>
      <c r="S7331" s="1">
        <v>212322</v>
      </c>
      <c r="T7331" s="1" t="s">
        <v>6826</v>
      </c>
      <c r="U7331" s="1"/>
      <c r="V7331" s="1" t="s">
        <v>23272</v>
      </c>
      <c r="W7331" s="1" t="s">
        <v>6826</v>
      </c>
    </row>
    <row r="7332" spans="1:23" x14ac:dyDescent="0.25">
      <c r="A7332" s="1">
        <v>1014278</v>
      </c>
      <c r="B7332" s="5" t="str">
        <f>VLOOKUP(H7332,'FIPS Basin X-walk'!$A$2:$F$3224,6,FALSE)</f>
        <v>Permian Basin</v>
      </c>
      <c r="C7332" s="1" t="s">
        <v>26949</v>
      </c>
      <c r="D7332" s="1"/>
      <c r="E7332" s="1"/>
      <c r="F7332" s="1" t="s">
        <v>21915</v>
      </c>
      <c r="G7332" s="1" t="s">
        <v>6090</v>
      </c>
      <c r="H7332" s="1">
        <v>48495</v>
      </c>
      <c r="I7332" s="1">
        <v>1014278</v>
      </c>
      <c r="J7332" s="1">
        <v>31.811303414652599</v>
      </c>
      <c r="K7332" s="1">
        <v>-103.073080593196</v>
      </c>
      <c r="L7332" s="1"/>
      <c r="M7332" s="1" t="s">
        <v>1485</v>
      </c>
      <c r="N7332" s="1" t="s">
        <v>9148</v>
      </c>
      <c r="O7332" s="1">
        <v>2022</v>
      </c>
      <c r="P7332" s="1">
        <v>79745</v>
      </c>
      <c r="Q7332" s="1" t="s">
        <v>26950</v>
      </c>
      <c r="R7332" s="1"/>
      <c r="S7332" s="1">
        <v>212321</v>
      </c>
      <c r="T7332" s="1" t="s">
        <v>6826</v>
      </c>
      <c r="U7332" s="1"/>
      <c r="V7332" s="1" t="s">
        <v>26951</v>
      </c>
      <c r="W7332" s="1" t="s">
        <v>6826</v>
      </c>
    </row>
    <row r="7333" spans="1:23" x14ac:dyDescent="0.25">
      <c r="A7333" s="1">
        <v>1014281</v>
      </c>
      <c r="B7333" s="5" t="str">
        <f>VLOOKUP(H7333,'FIPS Basin X-walk'!$A$2:$F$3224,6,FALSE)</f>
        <v>Permian Basin</v>
      </c>
      <c r="C7333" s="1" t="s">
        <v>26958</v>
      </c>
      <c r="D7333" s="1"/>
      <c r="E7333" s="1"/>
      <c r="F7333" s="1" t="s">
        <v>21915</v>
      </c>
      <c r="G7333" s="1" t="s">
        <v>6090</v>
      </c>
      <c r="H7333" s="1">
        <v>48495</v>
      </c>
      <c r="I7333" s="1">
        <v>1014281</v>
      </c>
      <c r="J7333" s="1">
        <v>31.945990383562702</v>
      </c>
      <c r="K7333" s="1">
        <v>-103.009422789116</v>
      </c>
      <c r="L7333" s="1"/>
      <c r="M7333" s="1" t="s">
        <v>1485</v>
      </c>
      <c r="N7333" s="1" t="s">
        <v>9148</v>
      </c>
      <c r="O7333" s="1">
        <v>2022</v>
      </c>
      <c r="P7333" s="1">
        <v>79745</v>
      </c>
      <c r="Q7333" s="1" t="s">
        <v>26959</v>
      </c>
      <c r="R7333" s="1"/>
      <c r="S7333" s="1">
        <v>212321</v>
      </c>
      <c r="T7333" s="1" t="s">
        <v>6826</v>
      </c>
      <c r="U7333" s="1"/>
      <c r="V7333" s="1" t="s">
        <v>26960</v>
      </c>
      <c r="W7333" s="1" t="s">
        <v>6826</v>
      </c>
    </row>
    <row r="7334" spans="1:23" x14ac:dyDescent="0.25">
      <c r="A7334" s="1">
        <v>1014346</v>
      </c>
      <c r="B7334" s="5" t="str">
        <f>VLOOKUP(H7334,'FIPS Basin X-walk'!$A$2:$F$3224,6,FALSE)</f>
        <v>Permian Basin</v>
      </c>
      <c r="C7334" s="1" t="s">
        <v>27030</v>
      </c>
      <c r="D7334" s="1"/>
      <c r="E7334" s="1"/>
      <c r="F7334" s="1" t="s">
        <v>21915</v>
      </c>
      <c r="G7334" s="1" t="s">
        <v>6090</v>
      </c>
      <c r="H7334" s="1">
        <v>48495</v>
      </c>
      <c r="I7334" s="1">
        <v>1014346</v>
      </c>
      <c r="J7334" s="1">
        <v>31.810768775443901</v>
      </c>
      <c r="K7334" s="1">
        <v>-103.07360843329801</v>
      </c>
      <c r="L7334" s="1"/>
      <c r="M7334" s="1" t="s">
        <v>1485</v>
      </c>
      <c r="N7334" s="1" t="s">
        <v>9148</v>
      </c>
      <c r="O7334" s="1">
        <v>2022</v>
      </c>
      <c r="P7334" s="1">
        <v>79745</v>
      </c>
      <c r="Q7334" s="1" t="s">
        <v>27031</v>
      </c>
      <c r="R7334" s="1"/>
      <c r="S7334" s="1">
        <v>486210</v>
      </c>
      <c r="T7334" s="1" t="s">
        <v>6826</v>
      </c>
      <c r="U7334" s="1"/>
      <c r="V7334" s="1" t="s">
        <v>7232</v>
      </c>
      <c r="W7334" s="1" t="s">
        <v>6826</v>
      </c>
    </row>
    <row r="7335" spans="1:23" x14ac:dyDescent="0.25">
      <c r="A7335" s="1">
        <v>1014638</v>
      </c>
      <c r="B7335" s="5" t="str">
        <f>VLOOKUP(H7335,'FIPS Basin X-walk'!$A$2:$F$3224,6,FALSE)</f>
        <v>Permian Basin</v>
      </c>
      <c r="C7335" s="1" t="s">
        <v>27342</v>
      </c>
      <c r="D7335" s="1"/>
      <c r="E7335" s="1"/>
      <c r="F7335" s="1" t="s">
        <v>21915</v>
      </c>
      <c r="G7335" s="1" t="s">
        <v>6090</v>
      </c>
      <c r="H7335" s="1">
        <v>48495</v>
      </c>
      <c r="I7335" s="1">
        <v>1014638</v>
      </c>
      <c r="J7335" s="1">
        <v>31.9356595850447</v>
      </c>
      <c r="K7335" s="1">
        <v>-102.98383688232499</v>
      </c>
      <c r="L7335" s="1"/>
      <c r="M7335" s="1" t="s">
        <v>1485</v>
      </c>
      <c r="N7335" s="1" t="s">
        <v>9148</v>
      </c>
      <c r="O7335" s="1">
        <v>2022</v>
      </c>
      <c r="P7335" s="1">
        <v>79745</v>
      </c>
      <c r="Q7335" s="1" t="s">
        <v>27343</v>
      </c>
      <c r="R7335" s="1"/>
      <c r="S7335" s="1">
        <v>212322</v>
      </c>
      <c r="T7335" s="1" t="s">
        <v>6826</v>
      </c>
      <c r="U7335" s="1"/>
      <c r="V7335" s="1" t="s">
        <v>27329</v>
      </c>
      <c r="W7335" s="1" t="s">
        <v>6828</v>
      </c>
    </row>
    <row r="7336" spans="1:23" x14ac:dyDescent="0.25">
      <c r="A7336" s="1">
        <v>1001990</v>
      </c>
      <c r="B7336" s="5" t="str">
        <f>VLOOKUP(H7336,'FIPS Basin X-walk'!$A$2:$F$3224,6,FALSE)</f>
        <v>Permian Basin</v>
      </c>
      <c r="C7336" s="1"/>
      <c r="D7336" s="1"/>
      <c r="E7336" s="1"/>
      <c r="F7336" s="1" t="s">
        <v>21915</v>
      </c>
      <c r="G7336" s="1" t="s">
        <v>21916</v>
      </c>
      <c r="H7336" s="1">
        <v>48495</v>
      </c>
      <c r="I7336" s="1">
        <v>1001990</v>
      </c>
      <c r="J7336" s="1">
        <v>31.9499</v>
      </c>
      <c r="K7336" s="1">
        <v>-103.10850000000001</v>
      </c>
      <c r="L7336" s="1"/>
      <c r="M7336" s="1" t="s">
        <v>1485</v>
      </c>
      <c r="N7336" s="1" t="s">
        <v>9148</v>
      </c>
      <c r="O7336" s="1">
        <v>2022</v>
      </c>
      <c r="P7336" s="1">
        <v>79761</v>
      </c>
      <c r="Q7336" s="1" t="s">
        <v>23998</v>
      </c>
      <c r="R7336" s="1"/>
      <c r="S7336" s="1" t="s">
        <v>24435</v>
      </c>
      <c r="T7336" s="1" t="s">
        <v>6826</v>
      </c>
      <c r="U7336" s="1"/>
      <c r="V7336" s="1" t="s">
        <v>7090</v>
      </c>
      <c r="W7336" s="1" t="s">
        <v>6826</v>
      </c>
    </row>
    <row r="7337" spans="1:23" x14ac:dyDescent="0.25">
      <c r="A7337" s="1">
        <v>1005181</v>
      </c>
      <c r="B7337" s="5" t="str">
        <f>VLOOKUP(H7337,'FIPS Basin X-walk'!$A$2:$F$3224,6,FALSE)</f>
        <v>Permian Basin</v>
      </c>
      <c r="C7337" s="1"/>
      <c r="D7337" s="1"/>
      <c r="E7337" s="1"/>
      <c r="F7337" s="1" t="s">
        <v>21915</v>
      </c>
      <c r="G7337" s="1" t="s">
        <v>21916</v>
      </c>
      <c r="H7337" s="1">
        <v>48495</v>
      </c>
      <c r="I7337" s="1">
        <v>1005181</v>
      </c>
      <c r="J7337" s="1">
        <v>31.946926999999999</v>
      </c>
      <c r="K7337" s="1">
        <v>-103.043207</v>
      </c>
      <c r="L7337" s="1"/>
      <c r="M7337" s="1" t="s">
        <v>1485</v>
      </c>
      <c r="N7337" s="1" t="s">
        <v>9148</v>
      </c>
      <c r="O7337" s="1">
        <v>2022</v>
      </c>
      <c r="P7337" s="1">
        <v>79745</v>
      </c>
      <c r="Q7337" s="1" t="s">
        <v>353</v>
      </c>
      <c r="R7337" s="1"/>
      <c r="S7337" s="1" t="s">
        <v>24435</v>
      </c>
      <c r="T7337" s="1" t="s">
        <v>6826</v>
      </c>
      <c r="U7337" s="1"/>
      <c r="V7337" s="1" t="s">
        <v>7521</v>
      </c>
      <c r="W7337" s="1" t="s">
        <v>6826</v>
      </c>
    </row>
    <row r="7338" spans="1:23" x14ac:dyDescent="0.25">
      <c r="A7338" s="1">
        <v>1007537</v>
      </c>
      <c r="B7338" s="5" t="str">
        <f>VLOOKUP(H7338,'FIPS Basin X-walk'!$A$2:$F$3224,6,FALSE)</f>
        <v>Permian Basin</v>
      </c>
      <c r="C7338" s="1" t="s">
        <v>21914</v>
      </c>
      <c r="D7338" s="1"/>
      <c r="E7338" s="1"/>
      <c r="F7338" s="1" t="s">
        <v>21915</v>
      </c>
      <c r="G7338" s="1" t="s">
        <v>21916</v>
      </c>
      <c r="H7338" s="1">
        <v>48495</v>
      </c>
      <c r="I7338" s="1">
        <v>1007537</v>
      </c>
      <c r="J7338" s="1">
        <v>31.747395000000001</v>
      </c>
      <c r="K7338" s="1">
        <v>-102.851484</v>
      </c>
      <c r="L7338" s="1"/>
      <c r="M7338" s="1" t="s">
        <v>1485</v>
      </c>
      <c r="N7338" s="1" t="s">
        <v>9148</v>
      </c>
      <c r="O7338" s="1">
        <v>2022</v>
      </c>
      <c r="P7338" s="1">
        <v>79745</v>
      </c>
      <c r="Q7338" s="1" t="s">
        <v>1199</v>
      </c>
      <c r="R7338" s="1"/>
      <c r="S7338" s="1" t="s">
        <v>24399</v>
      </c>
      <c r="T7338" s="1" t="s">
        <v>6826</v>
      </c>
      <c r="U7338" s="1"/>
      <c r="V7338" s="1" t="s">
        <v>7521</v>
      </c>
      <c r="W7338" s="1" t="s">
        <v>6826</v>
      </c>
    </row>
    <row r="7339" spans="1:23" x14ac:dyDescent="0.25">
      <c r="A7339" s="1">
        <v>1013183</v>
      </c>
      <c r="B7339" s="5" t="str">
        <f>VLOOKUP(H7339,'FIPS Basin X-walk'!$A$2:$F$3224,6,FALSE)</f>
        <v>Permian Basin</v>
      </c>
      <c r="C7339" s="1" t="s">
        <v>23885</v>
      </c>
      <c r="D7339" s="1"/>
      <c r="E7339" s="1"/>
      <c r="F7339" s="1" t="s">
        <v>21915</v>
      </c>
      <c r="G7339" s="1" t="s">
        <v>21916</v>
      </c>
      <c r="H7339" s="1">
        <v>48495</v>
      </c>
      <c r="I7339" s="1">
        <v>1013183</v>
      </c>
      <c r="J7339" s="1">
        <v>31.804743999999999</v>
      </c>
      <c r="K7339" s="1">
        <v>-103.239075</v>
      </c>
      <c r="L7339" s="1"/>
      <c r="M7339" s="1" t="s">
        <v>1485</v>
      </c>
      <c r="N7339" s="1" t="s">
        <v>9148</v>
      </c>
      <c r="O7339" s="1">
        <v>2022</v>
      </c>
      <c r="P7339" s="1">
        <v>79745</v>
      </c>
      <c r="Q7339" s="1" t="s">
        <v>26619</v>
      </c>
      <c r="R7339" s="1"/>
      <c r="S7339" s="1" t="s">
        <v>24399</v>
      </c>
      <c r="T7339" s="1" t="s">
        <v>6826</v>
      </c>
      <c r="U7339" s="1"/>
      <c r="V7339" s="1" t="s">
        <v>13153</v>
      </c>
      <c r="W7339" s="1" t="s">
        <v>6826</v>
      </c>
    </row>
    <row r="7340" spans="1:23" x14ac:dyDescent="0.25">
      <c r="A7340" s="1">
        <v>1008368</v>
      </c>
      <c r="B7340" s="5" t="str">
        <f>VLOOKUP(H7340,'FIPS Basin X-walk'!$A$2:$F$3224,6,FALSE)</f>
        <v>Permian Basin</v>
      </c>
      <c r="C7340" s="1" t="s">
        <v>21917</v>
      </c>
      <c r="D7340" s="1"/>
      <c r="E7340" s="1"/>
      <c r="F7340" s="1" t="s">
        <v>21918</v>
      </c>
      <c r="G7340" s="1" t="s">
        <v>21916</v>
      </c>
      <c r="H7340" s="1">
        <v>48495</v>
      </c>
      <c r="I7340" s="1">
        <v>1008368</v>
      </c>
      <c r="J7340" s="1">
        <v>31.748844999999999</v>
      </c>
      <c r="K7340" s="1">
        <v>-103.16250100000001</v>
      </c>
      <c r="L7340" s="1"/>
      <c r="M7340" s="1" t="s">
        <v>1485</v>
      </c>
      <c r="N7340" s="1" t="s">
        <v>9148</v>
      </c>
      <c r="O7340" s="1">
        <v>2022</v>
      </c>
      <c r="P7340" s="1">
        <v>79789</v>
      </c>
      <c r="Q7340" s="1" t="s">
        <v>24078</v>
      </c>
      <c r="R7340" s="1"/>
      <c r="S7340" s="1" t="s">
        <v>24435</v>
      </c>
      <c r="T7340" s="1" t="s">
        <v>6826</v>
      </c>
      <c r="U7340" s="1"/>
      <c r="V7340" s="1" t="s">
        <v>7090</v>
      </c>
      <c r="W7340" s="1" t="s">
        <v>6826</v>
      </c>
    </row>
    <row r="7341" spans="1:23" x14ac:dyDescent="0.25">
      <c r="A7341" s="1">
        <v>1001332</v>
      </c>
      <c r="B7341" s="5" t="str">
        <f>VLOOKUP(H7341,'FIPS Basin X-walk'!$A$2:$F$3224,6,FALSE)</f>
        <v>Wisconsin Arch</v>
      </c>
      <c r="C7341" s="1" t="s">
        <v>23311</v>
      </c>
      <c r="D7341" s="1"/>
      <c r="E7341" s="1"/>
      <c r="F7341" s="1" t="s">
        <v>23300</v>
      </c>
      <c r="G7341" s="1" t="s">
        <v>2182</v>
      </c>
      <c r="H7341" s="1">
        <v>55139</v>
      </c>
      <c r="I7341" s="1">
        <v>1001332</v>
      </c>
      <c r="J7341" s="1">
        <v>44.193399999999997</v>
      </c>
      <c r="K7341" s="1">
        <v>-88.505499999999998</v>
      </c>
      <c r="L7341" s="1"/>
      <c r="M7341" s="1" t="s">
        <v>1517</v>
      </c>
      <c r="N7341" s="1" t="s">
        <v>22991</v>
      </c>
      <c r="O7341" s="1">
        <v>2022</v>
      </c>
      <c r="P7341" s="1">
        <v>54956</v>
      </c>
      <c r="Q7341" s="1" t="s">
        <v>23312</v>
      </c>
      <c r="R7341" s="1"/>
      <c r="S7341" s="1" t="s">
        <v>24355</v>
      </c>
      <c r="T7341" s="1" t="s">
        <v>6826</v>
      </c>
      <c r="U7341" s="1"/>
      <c r="V7341" s="1" t="s">
        <v>11975</v>
      </c>
      <c r="W7341" s="1" t="s">
        <v>6828</v>
      </c>
    </row>
    <row r="7342" spans="1:23" x14ac:dyDescent="0.25">
      <c r="A7342" s="1">
        <v>1000823</v>
      </c>
      <c r="B7342" s="5" t="str">
        <f>VLOOKUP(H7342,'FIPS Basin X-walk'!$A$2:$F$3224,6,FALSE)</f>
        <v>Wisconsin Arch</v>
      </c>
      <c r="C7342" s="1" t="s">
        <v>11453</v>
      </c>
      <c r="D7342" s="1"/>
      <c r="E7342" s="1"/>
      <c r="F7342" s="1" t="s">
        <v>6923</v>
      </c>
      <c r="G7342" s="1" t="s">
        <v>2182</v>
      </c>
      <c r="H7342" s="1">
        <v>17201</v>
      </c>
      <c r="I7342" s="1">
        <v>1000823</v>
      </c>
      <c r="J7342" s="1">
        <v>42.238300000000002</v>
      </c>
      <c r="K7342" s="1">
        <v>-89.101399999999998</v>
      </c>
      <c r="L7342" s="1"/>
      <c r="M7342" s="1" t="s">
        <v>1488</v>
      </c>
      <c r="N7342" s="1" t="s">
        <v>10805</v>
      </c>
      <c r="O7342" s="1">
        <v>2022</v>
      </c>
      <c r="P7342" s="1">
        <v>61104</v>
      </c>
      <c r="Q7342" s="1" t="s">
        <v>11455</v>
      </c>
      <c r="R7342" s="1"/>
      <c r="S7342" s="1" t="s">
        <v>24355</v>
      </c>
      <c r="T7342" s="1" t="s">
        <v>6826</v>
      </c>
      <c r="U7342" s="1"/>
      <c r="V7342" s="1" t="s">
        <v>24403</v>
      </c>
      <c r="W7342" s="1" t="s">
        <v>6828</v>
      </c>
    </row>
    <row r="7343" spans="1:23" x14ac:dyDescent="0.25">
      <c r="A7343" s="1">
        <v>1006554</v>
      </c>
      <c r="B7343" s="5" t="str">
        <f>VLOOKUP(H7343,'FIPS Basin X-walk'!$A$2:$F$3224,6,FALSE)</f>
        <v>Wisconsin Arch</v>
      </c>
      <c r="C7343" s="1" t="s">
        <v>11453</v>
      </c>
      <c r="D7343" s="1"/>
      <c r="E7343" s="1"/>
      <c r="F7343" s="1" t="s">
        <v>6923</v>
      </c>
      <c r="G7343" s="1" t="s">
        <v>2182</v>
      </c>
      <c r="H7343" s="1">
        <v>17201</v>
      </c>
      <c r="I7343" s="1">
        <v>1006554</v>
      </c>
      <c r="J7343" s="1">
        <v>42.240299999999998</v>
      </c>
      <c r="K7343" s="1">
        <v>-89.102500000000006</v>
      </c>
      <c r="L7343" s="1"/>
      <c r="M7343" s="1" t="s">
        <v>1488</v>
      </c>
      <c r="N7343" s="1" t="s">
        <v>10805</v>
      </c>
      <c r="O7343" s="1">
        <v>2022</v>
      </c>
      <c r="P7343" s="1">
        <v>61104</v>
      </c>
      <c r="Q7343" s="1" t="s">
        <v>11454</v>
      </c>
      <c r="R7343" s="1"/>
      <c r="S7343" s="1" t="s">
        <v>24355</v>
      </c>
      <c r="T7343" s="1" t="s">
        <v>6826</v>
      </c>
      <c r="U7343" s="1"/>
      <c r="V7343" s="1" t="s">
        <v>24403</v>
      </c>
      <c r="W7343" s="1" t="s">
        <v>6828</v>
      </c>
    </row>
    <row r="7344" spans="1:23" x14ac:dyDescent="0.25">
      <c r="A7344" s="1">
        <v>1007673</v>
      </c>
      <c r="B7344" s="5" t="str">
        <f>VLOOKUP(H7344,'FIPS Basin X-walk'!$A$2:$F$3224,6,FALSE)</f>
        <v>Iowa Shelf</v>
      </c>
      <c r="C7344" s="1" t="s">
        <v>12361</v>
      </c>
      <c r="D7344" s="1"/>
      <c r="E7344" s="1"/>
      <c r="F7344" s="1" t="s">
        <v>12362</v>
      </c>
      <c r="G7344" s="1" t="s">
        <v>11448</v>
      </c>
      <c r="H7344" s="1">
        <v>19189</v>
      </c>
      <c r="I7344" s="1">
        <v>1007673</v>
      </c>
      <c r="J7344" s="1">
        <v>43.386330000000001</v>
      </c>
      <c r="K7344" s="1">
        <v>-93.571960000000004</v>
      </c>
      <c r="L7344" s="1"/>
      <c r="M7344" s="1" t="s">
        <v>1500</v>
      </c>
      <c r="N7344" s="1" t="s">
        <v>11970</v>
      </c>
      <c r="O7344" s="1">
        <v>2022</v>
      </c>
      <c r="P7344" s="1">
        <v>50450</v>
      </c>
      <c r="Q7344" s="1" t="s">
        <v>12363</v>
      </c>
      <c r="R7344" s="1"/>
      <c r="S7344" s="1" t="s">
        <v>24358</v>
      </c>
      <c r="T7344" s="1" t="s">
        <v>6826</v>
      </c>
      <c r="U7344" s="1"/>
      <c r="V7344" s="1" t="s">
        <v>6878</v>
      </c>
      <c r="W7344" s="1" t="s">
        <v>6828</v>
      </c>
    </row>
    <row r="7345" spans="1:23" x14ac:dyDescent="0.25">
      <c r="A7345" s="1">
        <v>1002862</v>
      </c>
      <c r="B7345" s="5" t="str">
        <f>VLOOKUP(H7345,'FIPS Basin X-walk'!$A$2:$F$3224,6,FALSE)</f>
        <v>Wisconsin Arch</v>
      </c>
      <c r="C7345" s="1" t="s">
        <v>23304</v>
      </c>
      <c r="D7345" s="1"/>
      <c r="E7345" s="1"/>
      <c r="F7345" s="1" t="s">
        <v>23305</v>
      </c>
      <c r="G7345" s="1" t="s">
        <v>11448</v>
      </c>
      <c r="H7345" s="1">
        <v>55139</v>
      </c>
      <c r="I7345" s="1">
        <v>1002862</v>
      </c>
      <c r="J7345" s="1">
        <v>44.197929999999999</v>
      </c>
      <c r="K7345" s="1">
        <v>-88.453209999999999</v>
      </c>
      <c r="L7345" s="1"/>
      <c r="M7345" s="1" t="s">
        <v>1517</v>
      </c>
      <c r="N7345" s="1" t="s">
        <v>22991</v>
      </c>
      <c r="O7345" s="1">
        <v>2022</v>
      </c>
      <c r="P7345" s="1">
        <v>54952</v>
      </c>
      <c r="Q7345" s="1" t="s">
        <v>23306</v>
      </c>
      <c r="R7345" s="1"/>
      <c r="S7345" s="1" t="s">
        <v>24385</v>
      </c>
      <c r="T7345" s="1" t="s">
        <v>6826</v>
      </c>
      <c r="U7345" s="1"/>
      <c r="V7345" s="1" t="s">
        <v>12571</v>
      </c>
      <c r="W7345" s="1" t="s">
        <v>6826</v>
      </c>
    </row>
    <row r="7346" spans="1:23" x14ac:dyDescent="0.25">
      <c r="A7346" s="1">
        <v>1004222</v>
      </c>
      <c r="B7346" s="5" t="str">
        <f>VLOOKUP(H7346,'FIPS Basin X-walk'!$A$2:$F$3224,6,FALSE)</f>
        <v>Wisconsin Arch</v>
      </c>
      <c r="C7346" s="1"/>
      <c r="D7346" s="1"/>
      <c r="E7346" s="1"/>
      <c r="F7346" s="1" t="s">
        <v>23305</v>
      </c>
      <c r="G7346" s="1" t="s">
        <v>11448</v>
      </c>
      <c r="H7346" s="1">
        <v>55139</v>
      </c>
      <c r="I7346" s="1">
        <v>1004222</v>
      </c>
      <c r="J7346" s="1">
        <v>44.205278</v>
      </c>
      <c r="K7346" s="1">
        <v>-88.455026000000004</v>
      </c>
      <c r="L7346" s="1"/>
      <c r="M7346" s="1" t="s">
        <v>1517</v>
      </c>
      <c r="N7346" s="1" t="s">
        <v>22991</v>
      </c>
      <c r="O7346" s="1">
        <v>2022</v>
      </c>
      <c r="P7346" s="1">
        <v>54952</v>
      </c>
      <c r="Q7346" s="1" t="s">
        <v>23307</v>
      </c>
      <c r="R7346" s="1"/>
      <c r="S7346" s="1" t="s">
        <v>24431</v>
      </c>
      <c r="T7346" s="1" t="s">
        <v>6826</v>
      </c>
      <c r="U7346" s="1"/>
      <c r="V7346" s="1" t="s">
        <v>23308</v>
      </c>
      <c r="W7346" s="1" t="s">
        <v>6826</v>
      </c>
    </row>
    <row r="7347" spans="1:23" x14ac:dyDescent="0.25">
      <c r="A7347" s="1">
        <v>1004885</v>
      </c>
      <c r="B7347" s="5" t="str">
        <f>VLOOKUP(H7347,'FIPS Basin X-walk'!$A$2:$F$3224,6,FALSE)</f>
        <v>Wisconsin Arch</v>
      </c>
      <c r="C7347" s="1" t="s">
        <v>23301</v>
      </c>
      <c r="D7347" s="1"/>
      <c r="E7347" s="1"/>
      <c r="F7347" s="1" t="s">
        <v>23300</v>
      </c>
      <c r="G7347" s="1" t="s">
        <v>11448</v>
      </c>
      <c r="H7347" s="1">
        <v>55139</v>
      </c>
      <c r="I7347" s="1">
        <v>1004885</v>
      </c>
      <c r="J7347" s="1">
        <v>44.162430000000001</v>
      </c>
      <c r="K7347" s="1">
        <v>-88.473489999999998</v>
      </c>
      <c r="L7347" s="1"/>
      <c r="M7347" s="1" t="s">
        <v>1517</v>
      </c>
      <c r="N7347" s="1" t="s">
        <v>22991</v>
      </c>
      <c r="O7347" s="1">
        <v>2022</v>
      </c>
      <c r="P7347" s="1">
        <v>54956</v>
      </c>
      <c r="Q7347" s="1" t="s">
        <v>23302</v>
      </c>
      <c r="R7347" s="1"/>
      <c r="S7347" s="1" t="s">
        <v>24737</v>
      </c>
      <c r="T7347" s="1" t="s">
        <v>6826</v>
      </c>
      <c r="U7347" s="1"/>
      <c r="V7347" s="1" t="s">
        <v>23303</v>
      </c>
      <c r="W7347" s="1" t="s">
        <v>6826</v>
      </c>
    </row>
    <row r="7348" spans="1:23" x14ac:dyDescent="0.25">
      <c r="A7348" s="1">
        <v>1014626</v>
      </c>
      <c r="B7348" s="5" t="str">
        <f>VLOOKUP(H7348,'FIPS Basin X-walk'!$A$2:$F$3224,6,FALSE)</f>
        <v>Wisconsin Arch</v>
      </c>
      <c r="C7348" s="1" t="s">
        <v>27324</v>
      </c>
      <c r="D7348" s="1"/>
      <c r="E7348" s="1"/>
      <c r="F7348" s="1" t="s">
        <v>27325</v>
      </c>
      <c r="G7348" s="1" t="s">
        <v>11448</v>
      </c>
      <c r="H7348" s="1">
        <v>55139</v>
      </c>
      <c r="I7348" s="1">
        <v>1014626</v>
      </c>
      <c r="J7348" s="1">
        <v>44.188073000000003</v>
      </c>
      <c r="K7348" s="1">
        <v>-88.460071999999997</v>
      </c>
      <c r="L7348" s="1"/>
      <c r="M7348" s="1" t="s">
        <v>1517</v>
      </c>
      <c r="N7348" s="1" t="s">
        <v>22991</v>
      </c>
      <c r="O7348" s="1">
        <v>2022</v>
      </c>
      <c r="P7348" s="1">
        <v>54956</v>
      </c>
      <c r="Q7348" s="1" t="s">
        <v>27326</v>
      </c>
      <c r="R7348" s="1"/>
      <c r="S7348" s="1" t="s">
        <v>24431</v>
      </c>
      <c r="T7348" s="1" t="s">
        <v>6826</v>
      </c>
      <c r="U7348" s="1"/>
      <c r="V7348" s="1" t="s">
        <v>14194</v>
      </c>
      <c r="W7348" s="1" t="s">
        <v>6826</v>
      </c>
    </row>
    <row r="7349" spans="1:23" x14ac:dyDescent="0.25">
      <c r="A7349" s="1">
        <v>1007093</v>
      </c>
      <c r="B7349" s="5" t="str">
        <f>VLOOKUP(H7349,'FIPS Basin X-walk'!$A$2:$F$3224,6,FALSE)</f>
        <v>Wisconsin Arch</v>
      </c>
      <c r="C7349" s="1" t="s">
        <v>23309</v>
      </c>
      <c r="D7349" s="1"/>
      <c r="E7349" s="1"/>
      <c r="F7349" s="1" t="s">
        <v>23310</v>
      </c>
      <c r="G7349" s="1" t="s">
        <v>11448</v>
      </c>
      <c r="H7349" s="1">
        <v>55139</v>
      </c>
      <c r="I7349" s="1">
        <v>1007093</v>
      </c>
      <c r="J7349" s="1">
        <v>43.980232999999998</v>
      </c>
      <c r="K7349" s="1">
        <v>-88.651814999999999</v>
      </c>
      <c r="L7349" s="1"/>
      <c r="M7349" s="1" t="s">
        <v>1517</v>
      </c>
      <c r="N7349" s="1" t="s">
        <v>22991</v>
      </c>
      <c r="O7349" s="1">
        <v>2022</v>
      </c>
      <c r="P7349" s="1">
        <v>54904</v>
      </c>
      <c r="Q7349" s="1" t="s">
        <v>25816</v>
      </c>
      <c r="R7349" s="1"/>
      <c r="S7349" s="1" t="s">
        <v>24378</v>
      </c>
      <c r="T7349" s="1" t="s">
        <v>6826</v>
      </c>
      <c r="U7349" s="1"/>
      <c r="V7349" s="1" t="s">
        <v>23029</v>
      </c>
      <c r="W7349" s="1" t="s">
        <v>6826</v>
      </c>
    </row>
    <row r="7350" spans="1:23" x14ac:dyDescent="0.25">
      <c r="A7350" s="1">
        <v>1007224</v>
      </c>
      <c r="B7350" s="5" t="str">
        <f>VLOOKUP(H7350,'FIPS Basin X-walk'!$A$2:$F$3224,6,FALSE)</f>
        <v>Wisconsin Arch</v>
      </c>
      <c r="C7350" s="1" t="s">
        <v>23313</v>
      </c>
      <c r="D7350" s="1"/>
      <c r="E7350" s="1"/>
      <c r="F7350" s="1" t="s">
        <v>23310</v>
      </c>
      <c r="G7350" s="1" t="s">
        <v>11448</v>
      </c>
      <c r="H7350" s="1">
        <v>55139</v>
      </c>
      <c r="I7350" s="1">
        <v>1007224</v>
      </c>
      <c r="J7350" s="1">
        <v>44.086010000000002</v>
      </c>
      <c r="K7350" s="1">
        <v>-88.549349000000007</v>
      </c>
      <c r="L7350" s="1"/>
      <c r="M7350" s="1" t="s">
        <v>1517</v>
      </c>
      <c r="N7350" s="1" t="s">
        <v>22991</v>
      </c>
      <c r="O7350" s="1">
        <v>2022</v>
      </c>
      <c r="P7350" s="1">
        <v>54901</v>
      </c>
      <c r="Q7350" s="1" t="s">
        <v>23314</v>
      </c>
      <c r="R7350" s="1"/>
      <c r="S7350" s="1" t="s">
        <v>24358</v>
      </c>
      <c r="T7350" s="1" t="s">
        <v>6828</v>
      </c>
      <c r="U7350" s="1"/>
      <c r="V7350" s="1" t="s">
        <v>23315</v>
      </c>
      <c r="W7350" s="1" t="s">
        <v>6828</v>
      </c>
    </row>
    <row r="7351" spans="1:23" x14ac:dyDescent="0.25">
      <c r="A7351" s="1">
        <v>1014710</v>
      </c>
      <c r="B7351" s="5" t="str">
        <f>VLOOKUP(H7351,'FIPS Basin X-walk'!$A$2:$F$3224,6,FALSE)</f>
        <v>Wisconsin Arch</v>
      </c>
      <c r="C7351" s="1" t="s">
        <v>27450</v>
      </c>
      <c r="D7351" s="1"/>
      <c r="E7351" s="1"/>
      <c r="F7351" s="1" t="s">
        <v>27451</v>
      </c>
      <c r="G7351" s="1" t="s">
        <v>11448</v>
      </c>
      <c r="H7351" s="1">
        <v>55139</v>
      </c>
      <c r="I7351" s="1">
        <v>1014710</v>
      </c>
      <c r="J7351" s="1">
        <v>43.913550000000001</v>
      </c>
      <c r="K7351" s="1">
        <v>-88.726230000000001</v>
      </c>
      <c r="L7351" s="1"/>
      <c r="M7351" s="1" t="s">
        <v>1517</v>
      </c>
      <c r="N7351" s="1" t="s">
        <v>22991</v>
      </c>
      <c r="O7351" s="1">
        <v>2022</v>
      </c>
      <c r="P7351" s="1">
        <v>54964</v>
      </c>
      <c r="Q7351" s="1" t="s">
        <v>27452</v>
      </c>
      <c r="R7351" s="1"/>
      <c r="S7351" s="1" t="s">
        <v>24378</v>
      </c>
      <c r="T7351" s="1" t="s">
        <v>6826</v>
      </c>
      <c r="U7351" s="1"/>
      <c r="V7351" s="1" t="s">
        <v>23029</v>
      </c>
      <c r="W7351" s="1" t="s">
        <v>6826</v>
      </c>
    </row>
    <row r="7352" spans="1:23" x14ac:dyDescent="0.25">
      <c r="A7352" s="1">
        <v>1006358</v>
      </c>
      <c r="B7352" s="5" t="str">
        <f>VLOOKUP(H7352,'FIPS Basin X-walk'!$A$2:$F$3224,6,FALSE)</f>
        <v>Wisconsin Arch</v>
      </c>
      <c r="C7352" s="1" t="s">
        <v>11451</v>
      </c>
      <c r="D7352" s="1"/>
      <c r="E7352" s="1"/>
      <c r="F7352" s="1" t="s">
        <v>6923</v>
      </c>
      <c r="G7352" s="1" t="s">
        <v>11448</v>
      </c>
      <c r="H7352" s="1">
        <v>17201</v>
      </c>
      <c r="I7352" s="1">
        <v>1006358</v>
      </c>
      <c r="J7352" s="1">
        <v>42.159080000000003</v>
      </c>
      <c r="K7352" s="1">
        <v>-89.062709999999996</v>
      </c>
      <c r="L7352" s="1"/>
      <c r="M7352" s="1" t="s">
        <v>1488</v>
      </c>
      <c r="N7352" s="1" t="s">
        <v>10805</v>
      </c>
      <c r="O7352" s="1">
        <v>2022</v>
      </c>
      <c r="P7352" s="1">
        <v>61109</v>
      </c>
      <c r="Q7352" s="1" t="s">
        <v>11452</v>
      </c>
      <c r="R7352" s="1"/>
      <c r="S7352" s="1" t="s">
        <v>24358</v>
      </c>
      <c r="T7352" s="1" t="s">
        <v>6826</v>
      </c>
      <c r="U7352" s="1"/>
      <c r="V7352" s="1" t="s">
        <v>7813</v>
      </c>
      <c r="W7352" s="1" t="s">
        <v>6826</v>
      </c>
    </row>
    <row r="7353" spans="1:23" x14ac:dyDescent="0.25">
      <c r="A7353" s="1">
        <v>1009622</v>
      </c>
      <c r="B7353" s="5" t="str">
        <f>VLOOKUP(H7353,'FIPS Basin X-walk'!$A$2:$F$3224,6,FALSE)</f>
        <v>Wisconsin Arch</v>
      </c>
      <c r="C7353" s="1" t="s">
        <v>11446</v>
      </c>
      <c r="D7353" s="1"/>
      <c r="E7353" s="1"/>
      <c r="F7353" s="1" t="s">
        <v>11447</v>
      </c>
      <c r="G7353" s="1" t="s">
        <v>11448</v>
      </c>
      <c r="H7353" s="1">
        <v>17201</v>
      </c>
      <c r="I7353" s="1">
        <v>1009622</v>
      </c>
      <c r="J7353" s="1">
        <v>42.242283</v>
      </c>
      <c r="K7353" s="1">
        <v>-89.092825000000005</v>
      </c>
      <c r="L7353" s="1"/>
      <c r="M7353" s="1" t="s">
        <v>1488</v>
      </c>
      <c r="N7353" s="1" t="s">
        <v>10805</v>
      </c>
      <c r="O7353" s="1">
        <v>2022</v>
      </c>
      <c r="P7353" s="1">
        <v>61104</v>
      </c>
      <c r="Q7353" s="1" t="s">
        <v>11449</v>
      </c>
      <c r="R7353" s="1"/>
      <c r="S7353" s="1" t="s">
        <v>24737</v>
      </c>
      <c r="T7353" s="1" t="s">
        <v>6826</v>
      </c>
      <c r="U7353" s="1"/>
      <c r="V7353" s="1" t="s">
        <v>11450</v>
      </c>
      <c r="W7353" s="1" t="s">
        <v>6826</v>
      </c>
    </row>
    <row r="7354" spans="1:23" x14ac:dyDescent="0.25">
      <c r="A7354" s="1">
        <v>1000382</v>
      </c>
      <c r="B7354" s="5" t="str">
        <f>VLOOKUP(H7354,'FIPS Basin X-walk'!$A$2:$F$3224,6,FALSE)</f>
        <v>Iowa Shelf</v>
      </c>
      <c r="C7354" s="1" t="s">
        <v>12364</v>
      </c>
      <c r="D7354" s="1"/>
      <c r="E7354" s="1"/>
      <c r="F7354" s="1" t="s">
        <v>12365</v>
      </c>
      <c r="G7354" s="1" t="s">
        <v>12366</v>
      </c>
      <c r="H7354" s="1">
        <v>19191</v>
      </c>
      <c r="I7354" s="1">
        <v>1000382</v>
      </c>
      <c r="J7354" s="1">
        <v>43.226363999999997</v>
      </c>
      <c r="K7354" s="1">
        <v>-91.672622000000004</v>
      </c>
      <c r="L7354" s="1"/>
      <c r="M7354" s="1" t="s">
        <v>1500</v>
      </c>
      <c r="N7354" s="1" t="s">
        <v>11970</v>
      </c>
      <c r="O7354" s="1">
        <v>2022</v>
      </c>
      <c r="P7354" s="1">
        <v>52101</v>
      </c>
      <c r="Q7354" s="1" t="s">
        <v>12367</v>
      </c>
      <c r="R7354" s="1"/>
      <c r="S7354" s="1" t="s">
        <v>24358</v>
      </c>
      <c r="T7354" s="1" t="s">
        <v>6826</v>
      </c>
      <c r="U7354" s="1"/>
      <c r="V7354" s="1" t="s">
        <v>12368</v>
      </c>
      <c r="W7354" s="1" t="s">
        <v>6826</v>
      </c>
    </row>
    <row r="7355" spans="1:23" x14ac:dyDescent="0.25">
      <c r="A7355" s="1">
        <v>1013018</v>
      </c>
      <c r="B7355" s="5" t="str">
        <f>VLOOKUP(H7355,'FIPS Basin X-walk'!$A$2:$F$3224,6,FALSE)</f>
        <v>Black Warrior Basin</v>
      </c>
      <c r="C7355" s="1" t="s">
        <v>23843</v>
      </c>
      <c r="D7355" s="1"/>
      <c r="E7355" s="1"/>
      <c r="F7355" s="1" t="s">
        <v>12839</v>
      </c>
      <c r="G7355" s="1" t="s">
        <v>2315</v>
      </c>
      <c r="H7355" s="1">
        <v>28159</v>
      </c>
      <c r="I7355" s="1">
        <v>1013018</v>
      </c>
      <c r="J7355" s="1">
        <v>33.119747099999998</v>
      </c>
      <c r="K7355" s="1">
        <v>-88.979677600000002</v>
      </c>
      <c r="L7355" s="1"/>
      <c r="M7355" s="1" t="s">
        <v>1523</v>
      </c>
      <c r="N7355" s="1" t="s">
        <v>15181</v>
      </c>
      <c r="O7355" s="1">
        <v>2022</v>
      </c>
      <c r="P7355" s="1">
        <v>39339</v>
      </c>
      <c r="Q7355" s="1" t="s">
        <v>23844</v>
      </c>
      <c r="R7355" s="1"/>
      <c r="S7355" s="1">
        <v>321212</v>
      </c>
      <c r="T7355" s="1" t="s">
        <v>6826</v>
      </c>
      <c r="U7355" s="1"/>
      <c r="V7355" s="1" t="s">
        <v>23845</v>
      </c>
      <c r="W7355" s="1" t="s">
        <v>6826</v>
      </c>
    </row>
    <row r="7356" spans="1:23" x14ac:dyDescent="0.25">
      <c r="A7356" s="1">
        <v>1009337</v>
      </c>
      <c r="B7356" s="5" t="str">
        <f>VLOOKUP(H7356,'FIPS Basin X-walk'!$A$2:$F$3224,6,FALSE)</f>
        <v>Black Warrior Basin</v>
      </c>
      <c r="C7356" s="1" t="s">
        <v>15439</v>
      </c>
      <c r="D7356" s="1"/>
      <c r="E7356" s="1"/>
      <c r="F7356" s="1" t="s">
        <v>12839</v>
      </c>
      <c r="G7356" s="1" t="s">
        <v>15440</v>
      </c>
      <c r="H7356" s="1">
        <v>28159</v>
      </c>
      <c r="I7356" s="1">
        <v>1009337</v>
      </c>
      <c r="J7356" s="1">
        <v>33.133614000000001</v>
      </c>
      <c r="K7356" s="1">
        <v>-89.068888999999999</v>
      </c>
      <c r="L7356" s="1"/>
      <c r="M7356" s="1" t="s">
        <v>1523</v>
      </c>
      <c r="N7356" s="1" t="s">
        <v>15181</v>
      </c>
      <c r="O7356" s="1">
        <v>2022</v>
      </c>
      <c r="P7356" s="1">
        <v>39339</v>
      </c>
      <c r="Q7356" s="1" t="s">
        <v>24093</v>
      </c>
      <c r="R7356" s="1"/>
      <c r="S7356" s="1" t="s">
        <v>24435</v>
      </c>
      <c r="T7356" s="1" t="s">
        <v>6826</v>
      </c>
      <c r="U7356" s="1"/>
      <c r="V7356" s="1" t="s">
        <v>6884</v>
      </c>
      <c r="W7356" s="1" t="s">
        <v>6826</v>
      </c>
    </row>
    <row r="7357" spans="1:23" x14ac:dyDescent="0.25">
      <c r="A7357" s="1">
        <v>1013965</v>
      </c>
      <c r="B7357" s="5" t="str">
        <f>VLOOKUP(H7357,'FIPS Basin X-walk'!$A$2:$F$3224,6,FALSE)</f>
        <v>Appalachian Basin (Eastern Overthrust Area)</v>
      </c>
      <c r="C7357" s="1" t="s">
        <v>23907</v>
      </c>
      <c r="D7357" s="1"/>
      <c r="E7357" s="1"/>
      <c r="F7357" s="1" t="s">
        <v>23908</v>
      </c>
      <c r="G7357" s="1" t="s">
        <v>26815</v>
      </c>
      <c r="H7357" s="1">
        <v>54105</v>
      </c>
      <c r="I7357" s="1">
        <v>1013965</v>
      </c>
      <c r="J7357" s="1">
        <v>39.03049</v>
      </c>
      <c r="K7357" s="1">
        <v>-81.163560000000004</v>
      </c>
      <c r="L7357" s="1"/>
      <c r="M7357" s="1" t="s">
        <v>1521</v>
      </c>
      <c r="N7357" s="1" t="s">
        <v>22744</v>
      </c>
      <c r="O7357" s="1">
        <v>2022</v>
      </c>
      <c r="P7357" s="1">
        <v>26148</v>
      </c>
      <c r="Q7357" s="1" t="s">
        <v>490</v>
      </c>
      <c r="R7357" s="1"/>
      <c r="S7357" s="1" t="s">
        <v>24435</v>
      </c>
      <c r="T7357" s="1" t="s">
        <v>6826</v>
      </c>
      <c r="U7357" s="1"/>
      <c r="V7357" s="1" t="s">
        <v>12735</v>
      </c>
      <c r="W7357" s="1" t="s">
        <v>6826</v>
      </c>
    </row>
    <row r="7358" spans="1:23" x14ac:dyDescent="0.25">
      <c r="A7358" s="1">
        <v>1013657</v>
      </c>
      <c r="B7358" s="5" t="str">
        <f>VLOOKUP(H7358,'FIPS Basin X-walk'!$A$2:$F$3224,6,FALSE)</f>
        <v>Fort Worth Syncline</v>
      </c>
      <c r="C7358" s="1" t="s">
        <v>23791</v>
      </c>
      <c r="D7358" s="1"/>
      <c r="E7358" s="1"/>
      <c r="F7358" s="1" t="s">
        <v>18556</v>
      </c>
      <c r="G7358" s="1" t="s">
        <v>1756</v>
      </c>
      <c r="H7358" s="1">
        <v>48497</v>
      </c>
      <c r="I7358" s="1">
        <v>1013657</v>
      </c>
      <c r="J7358" s="1">
        <v>33.223764000000003</v>
      </c>
      <c r="K7358" s="1">
        <v>-97.764994000000002</v>
      </c>
      <c r="L7358" s="1"/>
      <c r="M7358" s="1" t="s">
        <v>1485</v>
      </c>
      <c r="N7358" s="1" t="s">
        <v>9148</v>
      </c>
      <c r="O7358" s="1">
        <v>2022</v>
      </c>
      <c r="P7358" s="1">
        <v>76426</v>
      </c>
      <c r="Q7358" s="1" t="s">
        <v>1093</v>
      </c>
      <c r="R7358" s="1"/>
      <c r="S7358" s="1">
        <v>211130</v>
      </c>
      <c r="T7358" s="1" t="s">
        <v>6826</v>
      </c>
      <c r="U7358" s="1"/>
      <c r="V7358" s="1" t="s">
        <v>23792</v>
      </c>
      <c r="W7358" s="1" t="s">
        <v>6826</v>
      </c>
    </row>
    <row r="7359" spans="1:23" x14ac:dyDescent="0.25">
      <c r="A7359" s="1">
        <v>1013677</v>
      </c>
      <c r="B7359" s="5" t="str">
        <f>VLOOKUP(H7359,'FIPS Basin X-walk'!$A$2:$F$3224,6,FALSE)</f>
        <v>Fort Worth Syncline</v>
      </c>
      <c r="C7359" s="1" t="s">
        <v>23791</v>
      </c>
      <c r="D7359" s="1"/>
      <c r="E7359" s="1"/>
      <c r="F7359" s="1" t="s">
        <v>18556</v>
      </c>
      <c r="G7359" s="1" t="s">
        <v>1756</v>
      </c>
      <c r="H7359" s="1">
        <v>48497</v>
      </c>
      <c r="I7359" s="1">
        <v>1013677</v>
      </c>
      <c r="J7359" s="1">
        <v>33.22296</v>
      </c>
      <c r="K7359" s="1">
        <v>-97.764994000000002</v>
      </c>
      <c r="L7359" s="1"/>
      <c r="M7359" s="1" t="s">
        <v>1485</v>
      </c>
      <c r="N7359" s="1" t="s">
        <v>9148</v>
      </c>
      <c r="O7359" s="1">
        <v>2022</v>
      </c>
      <c r="P7359" s="1">
        <v>76426</v>
      </c>
      <c r="Q7359" s="1" t="s">
        <v>1094</v>
      </c>
      <c r="R7359" s="1"/>
      <c r="S7359" s="1">
        <v>211130</v>
      </c>
      <c r="T7359" s="1" t="s">
        <v>6826</v>
      </c>
      <c r="U7359" s="1"/>
      <c r="V7359" s="1" t="s">
        <v>23792</v>
      </c>
      <c r="W7359" s="1" t="s">
        <v>6826</v>
      </c>
    </row>
    <row r="7360" spans="1:23" x14ac:dyDescent="0.25">
      <c r="A7360" s="1">
        <v>1013214</v>
      </c>
      <c r="B7360" s="5" t="str">
        <f>VLOOKUP(H7360,'FIPS Basin X-walk'!$A$2:$F$3224,6,FALSE)</f>
        <v>Fort Worth Syncline</v>
      </c>
      <c r="C7360" s="1" t="s">
        <v>26451</v>
      </c>
      <c r="D7360" s="1"/>
      <c r="E7360" s="1"/>
      <c r="F7360" s="1" t="s">
        <v>1496</v>
      </c>
      <c r="G7360" s="1" t="s">
        <v>1756</v>
      </c>
      <c r="H7360" s="1">
        <v>48497</v>
      </c>
      <c r="I7360" s="1">
        <v>1013214</v>
      </c>
      <c r="J7360" s="1">
        <v>33.081429999999997</v>
      </c>
      <c r="K7360" s="1">
        <v>-97.564800000000005</v>
      </c>
      <c r="L7360" s="1"/>
      <c r="M7360" s="1" t="s">
        <v>1485</v>
      </c>
      <c r="N7360" s="1" t="s">
        <v>9148</v>
      </c>
      <c r="O7360" s="1">
        <v>2022</v>
      </c>
      <c r="P7360" s="1">
        <v>75240</v>
      </c>
      <c r="Q7360" s="1" t="s">
        <v>1072</v>
      </c>
      <c r="R7360" s="1"/>
      <c r="S7360" s="1">
        <v>211120</v>
      </c>
      <c r="T7360" s="1" t="s">
        <v>6826</v>
      </c>
      <c r="U7360" s="1"/>
      <c r="V7360" s="1" t="s">
        <v>20600</v>
      </c>
      <c r="W7360" s="1" t="s">
        <v>6826</v>
      </c>
    </row>
    <row r="7361" spans="1:23" x14ac:dyDescent="0.25">
      <c r="A7361" s="1">
        <v>1000098</v>
      </c>
      <c r="B7361" s="5" t="str">
        <f>VLOOKUP(H7361,'FIPS Basin X-walk'!$A$2:$F$3224,6,FALSE)</f>
        <v>Fort Worth Syncline</v>
      </c>
      <c r="C7361" s="1" t="s">
        <v>21922</v>
      </c>
      <c r="D7361" s="1"/>
      <c r="E7361" s="1"/>
      <c r="F7361" s="1" t="s">
        <v>21923</v>
      </c>
      <c r="G7361" s="1" t="s">
        <v>1756</v>
      </c>
      <c r="H7361" s="1">
        <v>48497</v>
      </c>
      <c r="I7361" s="1">
        <v>1000098</v>
      </c>
      <c r="J7361" s="1">
        <v>33.058300000000003</v>
      </c>
      <c r="K7361" s="1">
        <v>-97.910300000000007</v>
      </c>
      <c r="L7361" s="1"/>
      <c r="M7361" s="1" t="s">
        <v>1485</v>
      </c>
      <c r="N7361" s="1" t="s">
        <v>9148</v>
      </c>
      <c r="O7361" s="1">
        <v>2022</v>
      </c>
      <c r="P7361" s="1">
        <v>76487</v>
      </c>
      <c r="Q7361" s="1" t="s">
        <v>24416</v>
      </c>
      <c r="R7361" s="1"/>
      <c r="S7361" s="1" t="s">
        <v>24355</v>
      </c>
      <c r="T7361" s="1" t="s">
        <v>6826</v>
      </c>
      <c r="U7361" s="1"/>
      <c r="V7361" s="1" t="s">
        <v>8562</v>
      </c>
      <c r="W7361" s="1" t="s">
        <v>6828</v>
      </c>
    </row>
    <row r="7362" spans="1:23" x14ac:dyDescent="0.25">
      <c r="A7362" s="1">
        <v>1000552</v>
      </c>
      <c r="B7362" s="5" t="str">
        <f>VLOOKUP(H7362,'FIPS Basin X-walk'!$A$2:$F$3224,6,FALSE)</f>
        <v>Appalachian Basin (Eastern Overthrust Area)</v>
      </c>
      <c r="C7362" s="1" t="s">
        <v>24555</v>
      </c>
      <c r="D7362" s="1"/>
      <c r="E7362" s="1" t="s">
        <v>6828</v>
      </c>
      <c r="F7362" s="1" t="s">
        <v>22407</v>
      </c>
      <c r="G7362" s="1" t="s">
        <v>1756</v>
      </c>
      <c r="H7362" s="1">
        <v>51195</v>
      </c>
      <c r="I7362" s="1">
        <v>1000552</v>
      </c>
      <c r="J7362" s="1">
        <v>36.9161</v>
      </c>
      <c r="K7362" s="1">
        <v>-82.338099999999997</v>
      </c>
      <c r="L7362" s="1"/>
      <c r="M7362" s="1" t="s">
        <v>1486</v>
      </c>
      <c r="N7362" s="1" t="s">
        <v>15119</v>
      </c>
      <c r="O7362" s="1">
        <v>2022</v>
      </c>
      <c r="P7362" s="1">
        <v>24283</v>
      </c>
      <c r="Q7362" s="1" t="s">
        <v>22408</v>
      </c>
      <c r="R7362" s="1" t="s">
        <v>24532</v>
      </c>
      <c r="S7362" s="1" t="s">
        <v>24355</v>
      </c>
      <c r="T7362" s="1" t="s">
        <v>6826</v>
      </c>
      <c r="U7362" s="1"/>
      <c r="V7362" s="1" t="s">
        <v>13845</v>
      </c>
      <c r="W7362" s="1" t="s">
        <v>6828</v>
      </c>
    </row>
    <row r="7363" spans="1:23" x14ac:dyDescent="0.25">
      <c r="A7363" s="1">
        <v>1006373</v>
      </c>
      <c r="B7363" s="5" t="str">
        <f>VLOOKUP(H7363,'FIPS Basin X-walk'!$A$2:$F$3224,6,FALSE)</f>
        <v>Fort Worth Syncline</v>
      </c>
      <c r="C7363" s="1" t="s">
        <v>25707</v>
      </c>
      <c r="D7363" s="1"/>
      <c r="E7363" s="1"/>
      <c r="F7363" s="1" t="s">
        <v>6975</v>
      </c>
      <c r="G7363" s="1" t="s">
        <v>21919</v>
      </c>
      <c r="H7363" s="1">
        <v>48497</v>
      </c>
      <c r="I7363" s="1">
        <v>1006373</v>
      </c>
      <c r="J7363" s="1">
        <v>33.195661000000001</v>
      </c>
      <c r="K7363" s="1">
        <v>-97.803700000000006</v>
      </c>
      <c r="L7363" s="1"/>
      <c r="M7363" s="1" t="s">
        <v>1485</v>
      </c>
      <c r="N7363" s="1" t="s">
        <v>9148</v>
      </c>
      <c r="O7363" s="1">
        <v>2022</v>
      </c>
      <c r="P7363" s="1">
        <v>76426</v>
      </c>
      <c r="Q7363" s="1" t="s">
        <v>694</v>
      </c>
      <c r="R7363" s="1"/>
      <c r="S7363" s="1" t="s">
        <v>24399</v>
      </c>
      <c r="T7363" s="1" t="s">
        <v>6826</v>
      </c>
      <c r="U7363" s="1"/>
      <c r="V7363" s="1" t="s">
        <v>13029</v>
      </c>
      <c r="W7363" s="1" t="s">
        <v>6826</v>
      </c>
    </row>
    <row r="7364" spans="1:23" x14ac:dyDescent="0.25">
      <c r="A7364" s="1">
        <v>1003764</v>
      </c>
      <c r="B7364" s="5" t="str">
        <f>VLOOKUP(H7364,'FIPS Basin X-walk'!$A$2:$F$3224,6,FALSE)</f>
        <v>Fort Worth Syncline</v>
      </c>
      <c r="C7364" s="1" t="s">
        <v>21920</v>
      </c>
      <c r="D7364" s="1"/>
      <c r="E7364" s="1"/>
      <c r="F7364" s="1" t="s">
        <v>21921</v>
      </c>
      <c r="G7364" s="1" t="s">
        <v>21919</v>
      </c>
      <c r="H7364" s="1">
        <v>48497</v>
      </c>
      <c r="I7364" s="1">
        <v>1003764</v>
      </c>
      <c r="J7364" s="1">
        <v>33.305464999999998</v>
      </c>
      <c r="K7364" s="1">
        <v>-97.883522999999997</v>
      </c>
      <c r="L7364" s="1"/>
      <c r="M7364" s="1" t="s">
        <v>1485</v>
      </c>
      <c r="N7364" s="1" t="s">
        <v>9148</v>
      </c>
      <c r="O7364" s="1">
        <v>2022</v>
      </c>
      <c r="P7364" s="1">
        <v>76431</v>
      </c>
      <c r="Q7364" s="1" t="s">
        <v>25169</v>
      </c>
      <c r="R7364" s="1"/>
      <c r="S7364" s="1" t="s">
        <v>24399</v>
      </c>
      <c r="T7364" s="1" t="s">
        <v>6826</v>
      </c>
      <c r="U7364" s="1"/>
      <c r="V7364" s="1" t="s">
        <v>13153</v>
      </c>
      <c r="W7364" s="1" t="s">
        <v>6826</v>
      </c>
    </row>
    <row r="7365" spans="1:23" x14ac:dyDescent="0.25">
      <c r="A7365" s="1">
        <v>1009821</v>
      </c>
      <c r="B7365" s="5" t="str">
        <f>VLOOKUP(H7365,'FIPS Basin X-walk'!$A$2:$F$3224,6,FALSE)</f>
        <v>Appalachian Basin (Eastern Overthrust Area)</v>
      </c>
      <c r="C7365" s="1" t="s">
        <v>22405</v>
      </c>
      <c r="D7365" s="1"/>
      <c r="E7365" s="1"/>
      <c r="F7365" s="1" t="s">
        <v>1744</v>
      </c>
      <c r="G7365" s="1" t="s">
        <v>21919</v>
      </c>
      <c r="H7365" s="1">
        <v>51195</v>
      </c>
      <c r="I7365" s="1">
        <v>1009821</v>
      </c>
      <c r="J7365" s="1">
        <v>36.970041999999999</v>
      </c>
      <c r="K7365" s="1">
        <v>-82.604399000000001</v>
      </c>
      <c r="L7365" s="1"/>
      <c r="M7365" s="1" t="s">
        <v>1486</v>
      </c>
      <c r="N7365" s="1" t="s">
        <v>15119</v>
      </c>
      <c r="O7365" s="1">
        <v>2022</v>
      </c>
      <c r="P7365" s="1">
        <v>24273</v>
      </c>
      <c r="Q7365" s="1" t="s">
        <v>22406</v>
      </c>
      <c r="R7365" s="1"/>
      <c r="S7365" s="1"/>
      <c r="T7365" s="1" t="s">
        <v>6826</v>
      </c>
      <c r="U7365" s="1"/>
      <c r="V7365" s="1" t="s">
        <v>26150</v>
      </c>
      <c r="W7365" s="1" t="s">
        <v>6826</v>
      </c>
    </row>
    <row r="7366" spans="1:23" x14ac:dyDescent="0.25">
      <c r="A7366" s="1">
        <v>1006715</v>
      </c>
      <c r="B7366" s="5" t="str">
        <f>VLOOKUP(H7366,'FIPS Basin X-walk'!$A$2:$F$3224,6,FALSE)</f>
        <v>Cincinnati Arch</v>
      </c>
      <c r="C7366" s="1" t="s">
        <v>18317</v>
      </c>
      <c r="D7366" s="1"/>
      <c r="E7366" s="1"/>
      <c r="F7366" s="1" t="s">
        <v>18318</v>
      </c>
      <c r="G7366" s="1" t="s">
        <v>2046</v>
      </c>
      <c r="H7366" s="1">
        <v>39173</v>
      </c>
      <c r="I7366" s="1">
        <v>1006715</v>
      </c>
      <c r="J7366" s="1">
        <v>41.477400000000003</v>
      </c>
      <c r="K7366" s="1">
        <v>-83.461600000000004</v>
      </c>
      <c r="L7366" s="1"/>
      <c r="M7366" s="1" t="s">
        <v>1542</v>
      </c>
      <c r="N7366" s="1" t="s">
        <v>17708</v>
      </c>
      <c r="O7366" s="1">
        <v>2022</v>
      </c>
      <c r="P7366" s="1">
        <v>43443</v>
      </c>
      <c r="Q7366" s="1" t="s">
        <v>25754</v>
      </c>
      <c r="R7366" s="1"/>
      <c r="S7366" s="1" t="s">
        <v>24355</v>
      </c>
      <c r="T7366" s="1" t="s">
        <v>6826</v>
      </c>
      <c r="U7366" s="1"/>
      <c r="V7366" s="1" t="s">
        <v>24403</v>
      </c>
      <c r="W7366" s="1" t="s">
        <v>6828</v>
      </c>
    </row>
    <row r="7367" spans="1:23" x14ac:dyDescent="0.25">
      <c r="A7367" s="1">
        <v>1003327</v>
      </c>
      <c r="B7367" s="5" t="str">
        <f>VLOOKUP(H7367,'FIPS Basin X-walk'!$A$2:$F$3224,6,FALSE)</f>
        <v>Wisconsin Arch</v>
      </c>
      <c r="C7367" s="1" t="s">
        <v>23325</v>
      </c>
      <c r="D7367" s="1"/>
      <c r="E7367" s="1" t="s">
        <v>6828</v>
      </c>
      <c r="F7367" s="1" t="s">
        <v>23326</v>
      </c>
      <c r="G7367" s="1" t="s">
        <v>18316</v>
      </c>
      <c r="H7367" s="1">
        <v>55141</v>
      </c>
      <c r="I7367" s="1">
        <v>1003327</v>
      </c>
      <c r="J7367" s="1">
        <v>44.428899999999999</v>
      </c>
      <c r="K7367" s="1">
        <v>-89.781700000000001</v>
      </c>
      <c r="L7367" s="1"/>
      <c r="M7367" s="1" t="s">
        <v>1517</v>
      </c>
      <c r="N7367" s="1" t="s">
        <v>22991</v>
      </c>
      <c r="O7367" s="1">
        <v>2022</v>
      </c>
      <c r="P7367" s="1">
        <v>54494</v>
      </c>
      <c r="Q7367" s="1" t="s">
        <v>23327</v>
      </c>
      <c r="R7367" s="1"/>
      <c r="S7367" s="1"/>
      <c r="T7367" s="1" t="s">
        <v>6826</v>
      </c>
      <c r="U7367" s="1"/>
      <c r="V7367" s="1" t="s">
        <v>13776</v>
      </c>
      <c r="W7367" s="1" t="s">
        <v>6828</v>
      </c>
    </row>
    <row r="7368" spans="1:23" x14ac:dyDescent="0.25">
      <c r="A7368" s="1">
        <v>1002676</v>
      </c>
      <c r="B7368" s="5" t="str">
        <f>VLOOKUP(H7368,'FIPS Basin X-walk'!$A$2:$F$3224,6,FALSE)</f>
        <v>East Texas Basin</v>
      </c>
      <c r="C7368" s="1"/>
      <c r="D7368" s="1"/>
      <c r="E7368" s="1"/>
      <c r="F7368" s="1" t="s">
        <v>21924</v>
      </c>
      <c r="G7368" s="1" t="s">
        <v>18316</v>
      </c>
      <c r="H7368" s="1">
        <v>48499</v>
      </c>
      <c r="I7368" s="1">
        <v>1002676</v>
      </c>
      <c r="J7368" s="1">
        <v>32.610500000000002</v>
      </c>
      <c r="K7368" s="1">
        <v>-95.195700000000002</v>
      </c>
      <c r="L7368" s="1"/>
      <c r="M7368" s="1" t="s">
        <v>1485</v>
      </c>
      <c r="N7368" s="1" t="s">
        <v>9148</v>
      </c>
      <c r="O7368" s="1">
        <v>2022</v>
      </c>
      <c r="P7368" s="1">
        <v>75765</v>
      </c>
      <c r="Q7368" s="1" t="s">
        <v>1166</v>
      </c>
      <c r="R7368" s="1"/>
      <c r="S7368" s="1" t="s">
        <v>24399</v>
      </c>
      <c r="T7368" s="1" t="s">
        <v>6826</v>
      </c>
      <c r="U7368" s="1"/>
      <c r="V7368" s="1" t="s">
        <v>8864</v>
      </c>
      <c r="W7368" s="1" t="s">
        <v>6826</v>
      </c>
    </row>
    <row r="7369" spans="1:23" x14ac:dyDescent="0.25">
      <c r="A7369" s="1">
        <v>1004798</v>
      </c>
      <c r="B7369" s="5" t="str">
        <f>VLOOKUP(H7369,'FIPS Basin X-walk'!$A$2:$F$3224,6,FALSE)</f>
        <v>East Texas Basin</v>
      </c>
      <c r="C7369" s="1" t="s">
        <v>21925</v>
      </c>
      <c r="D7369" s="1"/>
      <c r="E7369" s="1"/>
      <c r="F7369" s="1" t="s">
        <v>1611</v>
      </c>
      <c r="G7369" s="1" t="s">
        <v>18316</v>
      </c>
      <c r="H7369" s="1">
        <v>48499</v>
      </c>
      <c r="I7369" s="1">
        <v>1004798</v>
      </c>
      <c r="J7369" s="1">
        <v>32.607498</v>
      </c>
      <c r="K7369" s="1">
        <v>-95.197220000000002</v>
      </c>
      <c r="L7369" s="1"/>
      <c r="M7369" s="1" t="s">
        <v>1485</v>
      </c>
      <c r="N7369" s="1" t="s">
        <v>9148</v>
      </c>
      <c r="O7369" s="1">
        <v>2022</v>
      </c>
      <c r="P7369" s="1">
        <v>75765</v>
      </c>
      <c r="Q7369" s="1" t="s">
        <v>21926</v>
      </c>
      <c r="R7369" s="1"/>
      <c r="S7369" s="1" t="s">
        <v>24387</v>
      </c>
      <c r="T7369" s="1" t="s">
        <v>6826</v>
      </c>
      <c r="U7369" s="1"/>
      <c r="V7369" s="1" t="s">
        <v>7202</v>
      </c>
      <c r="W7369" s="1" t="s">
        <v>6826</v>
      </c>
    </row>
    <row r="7370" spans="1:23" x14ac:dyDescent="0.25">
      <c r="A7370" s="1">
        <v>1014280</v>
      </c>
      <c r="B7370" s="5" t="str">
        <f>VLOOKUP(H7370,'FIPS Basin X-walk'!$A$2:$F$3224,6,FALSE)</f>
        <v>Cincinnati Arch</v>
      </c>
      <c r="C7370" s="1" t="s">
        <v>26954</v>
      </c>
      <c r="D7370" s="1"/>
      <c r="E7370" s="1" t="s">
        <v>6828</v>
      </c>
      <c r="F7370" s="1" t="s">
        <v>26955</v>
      </c>
      <c r="G7370" s="1" t="s">
        <v>18316</v>
      </c>
      <c r="H7370" s="1">
        <v>39173</v>
      </c>
      <c r="I7370" s="1">
        <v>1014280</v>
      </c>
      <c r="J7370" s="1">
        <v>41.467889999999997</v>
      </c>
      <c r="K7370" s="1">
        <v>-83.453823999999997</v>
      </c>
      <c r="L7370" s="1"/>
      <c r="M7370" s="1" t="s">
        <v>1542</v>
      </c>
      <c r="N7370" s="1" t="s">
        <v>17708</v>
      </c>
      <c r="O7370" s="1">
        <v>2022</v>
      </c>
      <c r="P7370" s="1">
        <v>43443</v>
      </c>
      <c r="Q7370" s="1" t="s">
        <v>26956</v>
      </c>
      <c r="R7370" s="1"/>
      <c r="S7370" s="1" t="s">
        <v>24476</v>
      </c>
      <c r="T7370" s="1" t="s">
        <v>6826</v>
      </c>
      <c r="U7370" s="1"/>
      <c r="V7370" s="1" t="s">
        <v>26957</v>
      </c>
      <c r="W7370" s="1" t="s">
        <v>6826</v>
      </c>
    </row>
    <row r="7371" spans="1:23" x14ac:dyDescent="0.25">
      <c r="A7371" s="1">
        <v>1012407</v>
      </c>
      <c r="B7371" s="5" t="str">
        <f>VLOOKUP(H7371,'FIPS Basin X-walk'!$A$2:$F$3224,6,FALSE)</f>
        <v>Wisconsin Arch</v>
      </c>
      <c r="C7371" s="1" t="s">
        <v>23330</v>
      </c>
      <c r="D7371" s="1"/>
      <c r="E7371" s="1"/>
      <c r="F7371" s="1" t="s">
        <v>23331</v>
      </c>
      <c r="G7371" s="1" t="s">
        <v>18316</v>
      </c>
      <c r="H7371" s="1">
        <v>55141</v>
      </c>
      <c r="I7371" s="1">
        <v>1012407</v>
      </c>
      <c r="J7371" s="1">
        <v>44.657848000000001</v>
      </c>
      <c r="K7371" s="1">
        <v>-90.158240000000006</v>
      </c>
      <c r="L7371" s="1"/>
      <c r="M7371" s="1" t="s">
        <v>1517</v>
      </c>
      <c r="N7371" s="1" t="s">
        <v>22991</v>
      </c>
      <c r="O7371" s="1">
        <v>2022</v>
      </c>
      <c r="P7371" s="1">
        <v>54449</v>
      </c>
      <c r="Q7371" s="1" t="s">
        <v>23332</v>
      </c>
      <c r="R7371" s="1"/>
      <c r="S7371" s="1" t="s">
        <v>26483</v>
      </c>
      <c r="T7371" s="1" t="s">
        <v>6826</v>
      </c>
      <c r="U7371" s="1"/>
      <c r="V7371" s="1" t="s">
        <v>23333</v>
      </c>
      <c r="W7371" s="1" t="s">
        <v>6826</v>
      </c>
    </row>
    <row r="7372" spans="1:23" x14ac:dyDescent="0.25">
      <c r="A7372" s="1">
        <v>1004396</v>
      </c>
      <c r="B7372" s="5" t="str">
        <f>VLOOKUP(H7372,'FIPS Basin X-walk'!$A$2:$F$3224,6,FALSE)</f>
        <v>Wisconsin Arch</v>
      </c>
      <c r="C7372" s="1" t="s">
        <v>23316</v>
      </c>
      <c r="D7372" s="1"/>
      <c r="E7372" s="1"/>
      <c r="F7372" s="1" t="s">
        <v>23317</v>
      </c>
      <c r="G7372" s="1" t="s">
        <v>18316</v>
      </c>
      <c r="H7372" s="1">
        <v>55141</v>
      </c>
      <c r="I7372" s="1">
        <v>1004396</v>
      </c>
      <c r="J7372" s="1">
        <v>44.314300000000003</v>
      </c>
      <c r="K7372" s="1">
        <v>-89.896199999999993</v>
      </c>
      <c r="L7372" s="1"/>
      <c r="M7372" s="1" t="s">
        <v>1517</v>
      </c>
      <c r="N7372" s="1" t="s">
        <v>22991</v>
      </c>
      <c r="O7372" s="1">
        <v>2022</v>
      </c>
      <c r="P7372" s="1">
        <v>54457</v>
      </c>
      <c r="Q7372" s="1" t="s">
        <v>23318</v>
      </c>
      <c r="R7372" s="1"/>
      <c r="S7372" s="1"/>
      <c r="T7372" s="1" t="s">
        <v>6826</v>
      </c>
      <c r="U7372" s="1"/>
      <c r="V7372" s="1" t="s">
        <v>7897</v>
      </c>
      <c r="W7372" s="1" t="s">
        <v>6828</v>
      </c>
    </row>
    <row r="7373" spans="1:23" x14ac:dyDescent="0.25">
      <c r="A7373" s="1">
        <v>1013164</v>
      </c>
      <c r="B7373" s="5" t="str">
        <f>VLOOKUP(H7373,'FIPS Basin X-walk'!$A$2:$F$3224,6,FALSE)</f>
        <v>Wisconsin Arch</v>
      </c>
      <c r="C7373" s="1" t="s">
        <v>23319</v>
      </c>
      <c r="D7373" s="1"/>
      <c r="E7373" s="1"/>
      <c r="F7373" s="1" t="s">
        <v>23320</v>
      </c>
      <c r="G7373" s="1" t="s">
        <v>18316</v>
      </c>
      <c r="H7373" s="1">
        <v>55141</v>
      </c>
      <c r="I7373" s="1">
        <v>1013164</v>
      </c>
      <c r="J7373" s="1">
        <v>44.338099999999997</v>
      </c>
      <c r="K7373" s="1">
        <v>-89.887100000000004</v>
      </c>
      <c r="L7373" s="1"/>
      <c r="M7373" s="1" t="s">
        <v>1517</v>
      </c>
      <c r="N7373" s="1" t="s">
        <v>22991</v>
      </c>
      <c r="O7373" s="1">
        <v>2022</v>
      </c>
      <c r="P7373" s="1">
        <v>54457</v>
      </c>
      <c r="Q7373" s="1" t="s">
        <v>23321</v>
      </c>
      <c r="R7373" s="1"/>
      <c r="S7373" s="1" t="s">
        <v>24449</v>
      </c>
      <c r="T7373" s="1" t="s">
        <v>6826</v>
      </c>
      <c r="U7373" s="1"/>
      <c r="V7373" s="1" t="s">
        <v>26611</v>
      </c>
      <c r="W7373" s="1" t="s">
        <v>6826</v>
      </c>
    </row>
    <row r="7374" spans="1:23" x14ac:dyDescent="0.25">
      <c r="A7374" s="1">
        <v>1007723</v>
      </c>
      <c r="B7374" s="5" t="str">
        <f>VLOOKUP(H7374,'FIPS Basin X-walk'!$A$2:$F$3224,6,FALSE)</f>
        <v>Cincinnati Arch</v>
      </c>
      <c r="C7374" s="1" t="s">
        <v>18319</v>
      </c>
      <c r="D7374" s="1"/>
      <c r="E7374" s="1"/>
      <c r="F7374" s="1" t="s">
        <v>18320</v>
      </c>
      <c r="G7374" s="1" t="s">
        <v>18316</v>
      </c>
      <c r="H7374" s="1">
        <v>39173</v>
      </c>
      <c r="I7374" s="1">
        <v>1007723</v>
      </c>
      <c r="J7374" s="1">
        <v>41.604343999999998</v>
      </c>
      <c r="K7374" s="1">
        <v>-83.453683999999996</v>
      </c>
      <c r="L7374" s="1"/>
      <c r="M7374" s="1" t="s">
        <v>1542</v>
      </c>
      <c r="N7374" s="1" t="s">
        <v>17708</v>
      </c>
      <c r="O7374" s="1">
        <v>2022</v>
      </c>
      <c r="P7374" s="1">
        <v>43619</v>
      </c>
      <c r="Q7374" s="1" t="s">
        <v>18321</v>
      </c>
      <c r="R7374" s="1"/>
      <c r="S7374" s="1" t="s">
        <v>24358</v>
      </c>
      <c r="T7374" s="1" t="s">
        <v>6826</v>
      </c>
      <c r="U7374" s="1"/>
      <c r="V7374" s="1" t="s">
        <v>6878</v>
      </c>
      <c r="W7374" s="1" t="s">
        <v>6826</v>
      </c>
    </row>
    <row r="7375" spans="1:23" x14ac:dyDescent="0.25">
      <c r="A7375" s="1">
        <v>1007587</v>
      </c>
      <c r="B7375" s="5" t="str">
        <f>VLOOKUP(H7375,'FIPS Basin X-walk'!$A$2:$F$3224,6,FALSE)</f>
        <v>Appalachian Basin</v>
      </c>
      <c r="C7375" s="1" t="s">
        <v>22986</v>
      </c>
      <c r="D7375" s="1"/>
      <c r="E7375" s="1"/>
      <c r="F7375" s="1" t="s">
        <v>22987</v>
      </c>
      <c r="G7375" s="1" t="s">
        <v>18316</v>
      </c>
      <c r="H7375" s="1">
        <v>54107</v>
      </c>
      <c r="I7375" s="1">
        <v>1007587</v>
      </c>
      <c r="J7375" s="1">
        <v>39.251849</v>
      </c>
      <c r="K7375" s="1">
        <v>-81.494539000000003</v>
      </c>
      <c r="L7375" s="1"/>
      <c r="M7375" s="1" t="s">
        <v>1521</v>
      </c>
      <c r="N7375" s="1" t="s">
        <v>22744</v>
      </c>
      <c r="O7375" s="1">
        <v>2022</v>
      </c>
      <c r="P7375" s="1">
        <v>26104</v>
      </c>
      <c r="Q7375" s="1" t="s">
        <v>22988</v>
      </c>
      <c r="R7375" s="1"/>
      <c r="S7375" s="1" t="s">
        <v>24358</v>
      </c>
      <c r="T7375" s="1" t="s">
        <v>6826</v>
      </c>
      <c r="U7375" s="1"/>
      <c r="V7375" s="1" t="s">
        <v>6878</v>
      </c>
      <c r="W7375" s="1" t="s">
        <v>6826</v>
      </c>
    </row>
    <row r="7376" spans="1:23" x14ac:dyDescent="0.25">
      <c r="A7376" s="1">
        <v>1002499</v>
      </c>
      <c r="B7376" s="5" t="str">
        <f>VLOOKUP(H7376,'FIPS Basin X-walk'!$A$2:$F$3224,6,FALSE)</f>
        <v>Cincinnati Arch</v>
      </c>
      <c r="C7376" s="1" t="s">
        <v>18314</v>
      </c>
      <c r="D7376" s="1"/>
      <c r="E7376" s="1"/>
      <c r="F7376" s="1" t="s">
        <v>18315</v>
      </c>
      <c r="G7376" s="1" t="s">
        <v>18316</v>
      </c>
      <c r="H7376" s="1">
        <v>39173</v>
      </c>
      <c r="I7376" s="1">
        <v>1002499</v>
      </c>
      <c r="J7376" s="1">
        <v>41.617626000000001</v>
      </c>
      <c r="K7376" s="1">
        <v>-83.555237000000005</v>
      </c>
      <c r="L7376" s="1"/>
      <c r="M7376" s="1" t="s">
        <v>1542</v>
      </c>
      <c r="N7376" s="1" t="s">
        <v>17708</v>
      </c>
      <c r="O7376" s="1">
        <v>2022</v>
      </c>
      <c r="P7376" s="1">
        <v>43460</v>
      </c>
      <c r="Q7376" s="1" t="s">
        <v>24927</v>
      </c>
      <c r="R7376" s="1"/>
      <c r="S7376" s="1" t="s">
        <v>24476</v>
      </c>
      <c r="T7376" s="1" t="s">
        <v>6826</v>
      </c>
      <c r="U7376" s="1"/>
      <c r="V7376" s="1" t="s">
        <v>11090</v>
      </c>
      <c r="W7376" s="1" t="s">
        <v>6826</v>
      </c>
    </row>
    <row r="7377" spans="1:23" x14ac:dyDescent="0.25">
      <c r="A7377" s="1">
        <v>1002176</v>
      </c>
      <c r="B7377" s="5" t="str">
        <f>VLOOKUP(H7377,'FIPS Basin X-walk'!$A$2:$F$3224,6,FALSE)</f>
        <v>Appalachian Basin</v>
      </c>
      <c r="C7377" s="1" t="s">
        <v>22982</v>
      </c>
      <c r="D7377" s="1"/>
      <c r="E7377" s="1"/>
      <c r="F7377" s="1" t="s">
        <v>9611</v>
      </c>
      <c r="G7377" s="1" t="s">
        <v>18316</v>
      </c>
      <c r="H7377" s="1">
        <v>54107</v>
      </c>
      <c r="I7377" s="1">
        <v>1002176</v>
      </c>
      <c r="J7377" s="1">
        <v>39.271943999999998</v>
      </c>
      <c r="K7377" s="1">
        <v>-81.661666999999994</v>
      </c>
      <c r="L7377" s="1"/>
      <c r="M7377" s="1" t="s">
        <v>1521</v>
      </c>
      <c r="N7377" s="1" t="s">
        <v>22744</v>
      </c>
      <c r="O7377" s="1">
        <v>2022</v>
      </c>
      <c r="P7377" s="1">
        <v>26181</v>
      </c>
      <c r="Q7377" s="1" t="s">
        <v>22983</v>
      </c>
      <c r="R7377" s="1" t="s">
        <v>24387</v>
      </c>
      <c r="S7377" s="1" t="s">
        <v>24414</v>
      </c>
      <c r="T7377" s="1" t="s">
        <v>6826</v>
      </c>
      <c r="U7377" s="1"/>
      <c r="V7377" s="1" t="s">
        <v>7998</v>
      </c>
      <c r="W7377" s="1" t="s">
        <v>6826</v>
      </c>
    </row>
    <row r="7378" spans="1:23" x14ac:dyDescent="0.25">
      <c r="A7378" s="1">
        <v>1003275</v>
      </c>
      <c r="B7378" s="5" t="str">
        <f>VLOOKUP(H7378,'FIPS Basin X-walk'!$A$2:$F$3224,6,FALSE)</f>
        <v>Appalachian Basin</v>
      </c>
      <c r="C7378" s="1" t="s">
        <v>22984</v>
      </c>
      <c r="D7378" s="1"/>
      <c r="E7378" s="1"/>
      <c r="F7378" s="1" t="s">
        <v>9611</v>
      </c>
      <c r="G7378" s="1" t="s">
        <v>18316</v>
      </c>
      <c r="H7378" s="1">
        <v>54107</v>
      </c>
      <c r="I7378" s="1">
        <v>1003275</v>
      </c>
      <c r="J7378" s="1">
        <v>39.267178999999999</v>
      </c>
      <c r="K7378" s="1">
        <v>-81.683429000000004</v>
      </c>
      <c r="L7378" s="1"/>
      <c r="M7378" s="1" t="s">
        <v>1521</v>
      </c>
      <c r="N7378" s="1" t="s">
        <v>22744</v>
      </c>
      <c r="O7378" s="1">
        <v>2022</v>
      </c>
      <c r="P7378" s="1">
        <v>26181</v>
      </c>
      <c r="Q7378" s="1" t="s">
        <v>22985</v>
      </c>
      <c r="R7378" s="1"/>
      <c r="S7378" s="1" t="s">
        <v>24414</v>
      </c>
      <c r="T7378" s="1" t="s">
        <v>6826</v>
      </c>
      <c r="U7378" s="1"/>
      <c r="V7378" s="1" t="s">
        <v>7064</v>
      </c>
      <c r="W7378" s="1" t="s">
        <v>6826</v>
      </c>
    </row>
    <row r="7379" spans="1:23" x14ac:dyDescent="0.25">
      <c r="A7379" s="1">
        <v>1001845</v>
      </c>
      <c r="B7379" s="5" t="str">
        <f>VLOOKUP(H7379,'FIPS Basin X-walk'!$A$2:$F$3224,6,FALSE)</f>
        <v>Wisconsin Arch</v>
      </c>
      <c r="C7379" s="1" t="s">
        <v>23328</v>
      </c>
      <c r="D7379" s="1"/>
      <c r="E7379" s="1"/>
      <c r="F7379" s="1" t="s">
        <v>23323</v>
      </c>
      <c r="G7379" s="1" t="s">
        <v>18316</v>
      </c>
      <c r="H7379" s="1">
        <v>55141</v>
      </c>
      <c r="I7379" s="1">
        <v>1001845</v>
      </c>
      <c r="J7379" s="1">
        <v>44.409300000000002</v>
      </c>
      <c r="K7379" s="1">
        <v>-89.854855000000001</v>
      </c>
      <c r="L7379" s="1"/>
      <c r="M7379" s="1" t="s">
        <v>1517</v>
      </c>
      <c r="N7379" s="1" t="s">
        <v>22991</v>
      </c>
      <c r="O7379" s="1">
        <v>2022</v>
      </c>
      <c r="P7379" s="1">
        <v>54495</v>
      </c>
      <c r="Q7379" s="1" t="s">
        <v>23329</v>
      </c>
      <c r="R7379" s="1"/>
      <c r="S7379" s="1" t="s">
        <v>24358</v>
      </c>
      <c r="T7379" s="1" t="s">
        <v>6826</v>
      </c>
      <c r="U7379" s="1"/>
      <c r="V7379" s="1" t="s">
        <v>6878</v>
      </c>
      <c r="W7379" s="1" t="s">
        <v>6826</v>
      </c>
    </row>
    <row r="7380" spans="1:23" x14ac:dyDescent="0.25">
      <c r="A7380" s="1">
        <v>1004874</v>
      </c>
      <c r="B7380" s="5" t="str">
        <f>VLOOKUP(H7380,'FIPS Basin X-walk'!$A$2:$F$3224,6,FALSE)</f>
        <v>Wisconsin Arch</v>
      </c>
      <c r="C7380" s="1" t="s">
        <v>23322</v>
      </c>
      <c r="D7380" s="1"/>
      <c r="E7380" s="1"/>
      <c r="F7380" s="1" t="s">
        <v>23323</v>
      </c>
      <c r="G7380" s="1" t="s">
        <v>18316</v>
      </c>
      <c r="H7380" s="1">
        <v>55141</v>
      </c>
      <c r="I7380" s="1">
        <v>1004874</v>
      </c>
      <c r="J7380" s="1">
        <v>44.398600000000002</v>
      </c>
      <c r="K7380" s="1">
        <v>-89.826300000000003</v>
      </c>
      <c r="L7380" s="1"/>
      <c r="M7380" s="1" t="s">
        <v>1517</v>
      </c>
      <c r="N7380" s="1" t="s">
        <v>22991</v>
      </c>
      <c r="O7380" s="1">
        <v>2022</v>
      </c>
      <c r="P7380" s="1">
        <v>54495</v>
      </c>
      <c r="Q7380" s="1" t="s">
        <v>23324</v>
      </c>
      <c r="R7380" s="1"/>
      <c r="S7380" s="1"/>
      <c r="T7380" s="1" t="s">
        <v>6826</v>
      </c>
      <c r="U7380" s="1"/>
      <c r="V7380" s="1" t="s">
        <v>24801</v>
      </c>
      <c r="W7380" s="1" t="s">
        <v>6826</v>
      </c>
    </row>
    <row r="7381" spans="1:23" x14ac:dyDescent="0.25">
      <c r="A7381" s="1">
        <v>1001117</v>
      </c>
      <c r="B7381" s="5" t="str">
        <f>VLOOKUP(H7381,'FIPS Basin X-walk'!$A$2:$F$3224,6,FALSE)</f>
        <v>Iowa Shelf</v>
      </c>
      <c r="C7381" s="1" t="s">
        <v>12382</v>
      </c>
      <c r="D7381" s="1"/>
      <c r="E7381" s="1" t="s">
        <v>6828</v>
      </c>
      <c r="F7381" s="1" t="s">
        <v>12383</v>
      </c>
      <c r="G7381" s="1" t="s">
        <v>2109</v>
      </c>
      <c r="H7381" s="1">
        <v>19193</v>
      </c>
      <c r="I7381" s="1">
        <v>1001117</v>
      </c>
      <c r="J7381" s="1">
        <v>42.302199999999999</v>
      </c>
      <c r="K7381" s="1">
        <v>-96.362200000000001</v>
      </c>
      <c r="L7381" s="1"/>
      <c r="M7381" s="1" t="s">
        <v>1500</v>
      </c>
      <c r="N7381" s="1" t="s">
        <v>11970</v>
      </c>
      <c r="O7381" s="1">
        <v>2022</v>
      </c>
      <c r="P7381" s="1">
        <v>51052</v>
      </c>
      <c r="Q7381" s="1" t="s">
        <v>12384</v>
      </c>
      <c r="R7381" s="1"/>
      <c r="S7381" s="1" t="s">
        <v>24355</v>
      </c>
      <c r="T7381" s="1" t="s">
        <v>6826</v>
      </c>
      <c r="U7381" s="1"/>
      <c r="V7381" s="1" t="s">
        <v>24632</v>
      </c>
      <c r="W7381" s="1" t="s">
        <v>6828</v>
      </c>
    </row>
    <row r="7382" spans="1:23" x14ac:dyDescent="0.25">
      <c r="A7382" s="1">
        <v>1001612</v>
      </c>
      <c r="B7382" s="5" t="str">
        <f>VLOOKUP(H7382,'FIPS Basin X-walk'!$A$2:$F$3224,6,FALSE)</f>
        <v>Iowa Shelf</v>
      </c>
      <c r="C7382" s="1" t="s">
        <v>12379</v>
      </c>
      <c r="D7382" s="1"/>
      <c r="E7382" s="1" t="s">
        <v>6828</v>
      </c>
      <c r="F7382" s="1" t="s">
        <v>12370</v>
      </c>
      <c r="G7382" s="1" t="s">
        <v>2109</v>
      </c>
      <c r="H7382" s="1">
        <v>19193</v>
      </c>
      <c r="I7382" s="1">
        <v>1001612</v>
      </c>
      <c r="J7382" s="1">
        <v>42.325099999999999</v>
      </c>
      <c r="K7382" s="1">
        <v>-96.3797</v>
      </c>
      <c r="L7382" s="1"/>
      <c r="M7382" s="1" t="s">
        <v>1500</v>
      </c>
      <c r="N7382" s="1" t="s">
        <v>11970</v>
      </c>
      <c r="O7382" s="1">
        <v>2022</v>
      </c>
      <c r="P7382" s="1">
        <v>51054</v>
      </c>
      <c r="Q7382" s="1" t="s">
        <v>12380</v>
      </c>
      <c r="R7382" s="1"/>
      <c r="S7382" s="1" t="s">
        <v>24355</v>
      </c>
      <c r="T7382" s="1" t="s">
        <v>6826</v>
      </c>
      <c r="U7382" s="1"/>
      <c r="V7382" s="1" t="s">
        <v>12381</v>
      </c>
      <c r="W7382" s="1" t="s">
        <v>6828</v>
      </c>
    </row>
    <row r="7383" spans="1:23" x14ac:dyDescent="0.25">
      <c r="A7383" s="1">
        <v>1002365</v>
      </c>
      <c r="B7383" s="5" t="str">
        <f>VLOOKUP(H7383,'FIPS Basin X-walk'!$A$2:$F$3224,6,FALSE)</f>
        <v>Iowa Shelf</v>
      </c>
      <c r="C7383" s="1" t="s">
        <v>12385</v>
      </c>
      <c r="D7383" s="1"/>
      <c r="E7383" s="1"/>
      <c r="F7383" s="1" t="s">
        <v>12374</v>
      </c>
      <c r="G7383" s="1" t="s">
        <v>12371</v>
      </c>
      <c r="H7383" s="1">
        <v>19193</v>
      </c>
      <c r="I7383" s="1">
        <v>1002365</v>
      </c>
      <c r="J7383" s="1">
        <v>42.305176000000003</v>
      </c>
      <c r="K7383" s="1">
        <v>-96.362271000000007</v>
      </c>
      <c r="L7383" s="1"/>
      <c r="M7383" s="1" t="s">
        <v>1500</v>
      </c>
      <c r="N7383" s="1" t="s">
        <v>11970</v>
      </c>
      <c r="O7383" s="1">
        <v>2022</v>
      </c>
      <c r="P7383" s="1">
        <v>51054</v>
      </c>
      <c r="Q7383" s="1" t="s">
        <v>12386</v>
      </c>
      <c r="R7383" s="1"/>
      <c r="S7383" s="1" t="s">
        <v>24377</v>
      </c>
      <c r="T7383" s="1" t="s">
        <v>6826</v>
      </c>
      <c r="U7383" s="1"/>
      <c r="V7383" s="1" t="s">
        <v>12017</v>
      </c>
      <c r="W7383" s="1" t="s">
        <v>6826</v>
      </c>
    </row>
    <row r="7384" spans="1:23" x14ac:dyDescent="0.25">
      <c r="A7384" s="1">
        <v>1006005</v>
      </c>
      <c r="B7384" s="5" t="str">
        <f>VLOOKUP(H7384,'FIPS Basin X-walk'!$A$2:$F$3224,6,FALSE)</f>
        <v>Iowa Shelf</v>
      </c>
      <c r="C7384" s="1" t="s">
        <v>12369</v>
      </c>
      <c r="D7384" s="1"/>
      <c r="E7384" s="1" t="s">
        <v>6828</v>
      </c>
      <c r="F7384" s="1" t="s">
        <v>12370</v>
      </c>
      <c r="G7384" s="1" t="s">
        <v>12371</v>
      </c>
      <c r="H7384" s="1">
        <v>19193</v>
      </c>
      <c r="I7384" s="1">
        <v>1006005</v>
      </c>
      <c r="J7384" s="1">
        <v>42.327860000000001</v>
      </c>
      <c r="K7384" s="1">
        <v>-96.364890000000003</v>
      </c>
      <c r="L7384" s="1"/>
      <c r="M7384" s="1" t="s">
        <v>1500</v>
      </c>
      <c r="N7384" s="1" t="s">
        <v>11970</v>
      </c>
      <c r="O7384" s="1">
        <v>2022</v>
      </c>
      <c r="P7384" s="1">
        <v>51054</v>
      </c>
      <c r="Q7384" s="1" t="s">
        <v>25644</v>
      </c>
      <c r="R7384" s="1"/>
      <c r="S7384" s="1" t="s">
        <v>24572</v>
      </c>
      <c r="T7384" s="1" t="s">
        <v>7005</v>
      </c>
      <c r="U7384" s="1"/>
      <c r="V7384" s="1" t="s">
        <v>12372</v>
      </c>
      <c r="W7384" s="1" t="s">
        <v>6826</v>
      </c>
    </row>
    <row r="7385" spans="1:23" x14ac:dyDescent="0.25">
      <c r="A7385" s="1">
        <v>1006474</v>
      </c>
      <c r="B7385" s="5" t="str">
        <f>VLOOKUP(H7385,'FIPS Basin X-walk'!$A$2:$F$3224,6,FALSE)</f>
        <v>Iowa Shelf</v>
      </c>
      <c r="C7385" s="1" t="s">
        <v>12373</v>
      </c>
      <c r="D7385" s="1"/>
      <c r="E7385" s="1"/>
      <c r="F7385" s="1" t="s">
        <v>12374</v>
      </c>
      <c r="G7385" s="1" t="s">
        <v>12371</v>
      </c>
      <c r="H7385" s="1">
        <v>19193</v>
      </c>
      <c r="I7385" s="1">
        <v>1006474</v>
      </c>
      <c r="J7385" s="1">
        <v>42.349800000000002</v>
      </c>
      <c r="K7385" s="1">
        <v>-96.352900000000005</v>
      </c>
      <c r="L7385" s="1"/>
      <c r="M7385" s="1" t="s">
        <v>1500</v>
      </c>
      <c r="N7385" s="1" t="s">
        <v>11970</v>
      </c>
      <c r="O7385" s="1">
        <v>2022</v>
      </c>
      <c r="P7385" s="1">
        <v>51054</v>
      </c>
      <c r="Q7385" s="1" t="s">
        <v>12375</v>
      </c>
      <c r="R7385" s="1"/>
      <c r="S7385" s="1" t="s">
        <v>24364</v>
      </c>
      <c r="T7385" s="1" t="s">
        <v>6826</v>
      </c>
      <c r="U7385" s="1"/>
      <c r="V7385" s="1" t="s">
        <v>12376</v>
      </c>
      <c r="W7385" s="1" t="s">
        <v>6826</v>
      </c>
    </row>
    <row r="7386" spans="1:23" x14ac:dyDescent="0.25">
      <c r="A7386" s="1">
        <v>1006258</v>
      </c>
      <c r="B7386" s="5" t="str">
        <f>VLOOKUP(H7386,'FIPS Basin X-walk'!$A$2:$F$3224,6,FALSE)</f>
        <v>Iowa Shelf</v>
      </c>
      <c r="C7386" s="1" t="s">
        <v>12377</v>
      </c>
      <c r="D7386" s="1"/>
      <c r="E7386" s="1"/>
      <c r="F7386" s="1" t="s">
        <v>12378</v>
      </c>
      <c r="G7386" s="1" t="s">
        <v>12371</v>
      </c>
      <c r="H7386" s="1">
        <v>19193</v>
      </c>
      <c r="I7386" s="1">
        <v>1006258</v>
      </c>
      <c r="J7386" s="1">
        <v>42.501309999999997</v>
      </c>
      <c r="K7386" s="1">
        <v>-96.391090000000005</v>
      </c>
      <c r="L7386" s="1"/>
      <c r="M7386" s="1" t="s">
        <v>1500</v>
      </c>
      <c r="N7386" s="1" t="s">
        <v>11970</v>
      </c>
      <c r="O7386" s="1">
        <v>2022</v>
      </c>
      <c r="P7386" s="1">
        <v>51102</v>
      </c>
      <c r="Q7386" s="1" t="s">
        <v>12125</v>
      </c>
      <c r="R7386" s="1"/>
      <c r="S7386" s="1" t="s">
        <v>24377</v>
      </c>
      <c r="T7386" s="1" t="s">
        <v>6826</v>
      </c>
      <c r="U7386" s="1"/>
      <c r="V7386" s="1" t="s">
        <v>7099</v>
      </c>
      <c r="W7386" s="1" t="s">
        <v>6826</v>
      </c>
    </row>
    <row r="7387" spans="1:23" x14ac:dyDescent="0.25">
      <c r="A7387" s="1">
        <v>1001434</v>
      </c>
      <c r="B7387" s="5" t="str">
        <f>VLOOKUP(H7387,'FIPS Basin X-walk'!$A$2:$F$3224,6,FALSE)</f>
        <v>Upper Mississippi Embaymnt</v>
      </c>
      <c r="C7387" s="1" t="s">
        <v>8022</v>
      </c>
      <c r="D7387" s="1"/>
      <c r="E7387" s="1" t="s">
        <v>6828</v>
      </c>
      <c r="F7387" s="1" t="s">
        <v>8023</v>
      </c>
      <c r="G7387" s="1" t="s">
        <v>1820</v>
      </c>
      <c r="H7387" s="1">
        <v>5147</v>
      </c>
      <c r="I7387" s="1">
        <v>1001434</v>
      </c>
      <c r="J7387" s="1">
        <v>35.259700000000002</v>
      </c>
      <c r="K7387" s="1">
        <v>-91.363100000000003</v>
      </c>
      <c r="L7387" s="1"/>
      <c r="M7387" s="1" t="s">
        <v>1520</v>
      </c>
      <c r="N7387" s="1" t="s">
        <v>7740</v>
      </c>
      <c r="O7387" s="1">
        <v>2022</v>
      </c>
      <c r="P7387" s="1">
        <v>72006</v>
      </c>
      <c r="Q7387" s="1" t="s">
        <v>8024</v>
      </c>
      <c r="R7387" s="1"/>
      <c r="S7387" s="1" t="s">
        <v>24355</v>
      </c>
      <c r="T7387" s="1" t="s">
        <v>6826</v>
      </c>
      <c r="U7387" s="1"/>
      <c r="V7387" s="1" t="s">
        <v>7808</v>
      </c>
      <c r="W7387" s="1" t="s">
        <v>6828</v>
      </c>
    </row>
    <row r="7388" spans="1:23" x14ac:dyDescent="0.25">
      <c r="A7388" s="1">
        <v>1013339</v>
      </c>
      <c r="B7388" s="5" t="str">
        <f>VLOOKUP(H7388,'FIPS Basin X-walk'!$A$2:$F$3224,6,FALSE)</f>
        <v>Anadarko Basin</v>
      </c>
      <c r="C7388" s="1" t="s">
        <v>23745</v>
      </c>
      <c r="D7388" s="1"/>
      <c r="E7388" s="1"/>
      <c r="F7388" s="1" t="s">
        <v>18542</v>
      </c>
      <c r="G7388" s="1" t="s">
        <v>5336</v>
      </c>
      <c r="H7388" s="1">
        <v>40151</v>
      </c>
      <c r="I7388" s="1">
        <v>1013339</v>
      </c>
      <c r="J7388" s="1">
        <v>36.942079999999997</v>
      </c>
      <c r="K7388" s="1">
        <v>-99.212999999999994</v>
      </c>
      <c r="L7388" s="1"/>
      <c r="M7388" s="1" t="s">
        <v>1495</v>
      </c>
      <c r="N7388" s="1" t="s">
        <v>9115</v>
      </c>
      <c r="O7388" s="1">
        <v>2022</v>
      </c>
      <c r="P7388" s="1">
        <v>73134</v>
      </c>
      <c r="Q7388" s="1" t="s">
        <v>1081</v>
      </c>
      <c r="R7388" s="1"/>
      <c r="S7388" s="1">
        <v>211120</v>
      </c>
      <c r="T7388" s="1" t="s">
        <v>6826</v>
      </c>
      <c r="U7388" s="1"/>
      <c r="V7388" s="1" t="s">
        <v>23773</v>
      </c>
      <c r="W7388" s="1" t="s">
        <v>6826</v>
      </c>
    </row>
    <row r="7389" spans="1:23" x14ac:dyDescent="0.25">
      <c r="A7389" s="1">
        <v>1001635</v>
      </c>
      <c r="B7389" s="5" t="str">
        <f>VLOOKUP(H7389,'FIPS Basin X-walk'!$A$2:$F$3224,6,FALSE)</f>
        <v>Anadarko Basin</v>
      </c>
      <c r="C7389" s="1"/>
      <c r="D7389" s="1"/>
      <c r="E7389" s="1"/>
      <c r="F7389" s="1" t="s">
        <v>18715</v>
      </c>
      <c r="G7389" s="1" t="s">
        <v>18716</v>
      </c>
      <c r="H7389" s="1">
        <v>40151</v>
      </c>
      <c r="I7389" s="1">
        <v>1001635</v>
      </c>
      <c r="J7389" s="1">
        <v>36.6526</v>
      </c>
      <c r="K7389" s="1">
        <v>-98.767300000000006</v>
      </c>
      <c r="L7389" s="1"/>
      <c r="M7389" s="1" t="s">
        <v>1495</v>
      </c>
      <c r="N7389" s="1" t="s">
        <v>9115</v>
      </c>
      <c r="O7389" s="1">
        <v>2022</v>
      </c>
      <c r="P7389" s="1">
        <v>73717</v>
      </c>
      <c r="Q7389" s="1" t="s">
        <v>23981</v>
      </c>
      <c r="R7389" s="1"/>
      <c r="S7389" s="1" t="s">
        <v>24399</v>
      </c>
      <c r="T7389" s="1" t="s">
        <v>6826</v>
      </c>
      <c r="U7389" s="1"/>
      <c r="V7389" s="1" t="s">
        <v>13153</v>
      </c>
      <c r="W7389" s="1" t="s">
        <v>6826</v>
      </c>
    </row>
    <row r="7390" spans="1:23" x14ac:dyDescent="0.25">
      <c r="A7390" s="1">
        <v>1003193</v>
      </c>
      <c r="B7390" s="5" t="str">
        <f>VLOOKUP(H7390,'FIPS Basin X-walk'!$A$2:$F$3224,6,FALSE)</f>
        <v>Anadarko Basin</v>
      </c>
      <c r="C7390" s="1"/>
      <c r="D7390" s="1"/>
      <c r="E7390" s="1"/>
      <c r="F7390" s="1" t="s">
        <v>18715</v>
      </c>
      <c r="G7390" s="1" t="s">
        <v>18716</v>
      </c>
      <c r="H7390" s="1">
        <v>40151</v>
      </c>
      <c r="I7390" s="1">
        <v>1003193</v>
      </c>
      <c r="J7390" s="1">
        <v>36.726100000000002</v>
      </c>
      <c r="K7390" s="1">
        <v>-98.690899999999999</v>
      </c>
      <c r="L7390" s="1"/>
      <c r="M7390" s="1" t="s">
        <v>1495</v>
      </c>
      <c r="N7390" s="1" t="s">
        <v>9115</v>
      </c>
      <c r="O7390" s="1">
        <v>2022</v>
      </c>
      <c r="P7390" s="1">
        <v>73717</v>
      </c>
      <c r="Q7390" s="1" t="s">
        <v>1270</v>
      </c>
      <c r="R7390" s="1"/>
      <c r="S7390" s="1" t="s">
        <v>24435</v>
      </c>
      <c r="T7390" s="1" t="s">
        <v>6826</v>
      </c>
      <c r="U7390" s="1"/>
      <c r="V7390" s="1" t="s">
        <v>7521</v>
      </c>
      <c r="W7390" s="1" t="s">
        <v>6826</v>
      </c>
    </row>
    <row r="7391" spans="1:23" x14ac:dyDescent="0.25">
      <c r="A7391" s="1">
        <v>1011452</v>
      </c>
      <c r="B7391" s="5" t="str">
        <f>VLOOKUP(H7391,'FIPS Basin X-walk'!$A$2:$F$3224,6,FALSE)</f>
        <v>Anadarko Basin</v>
      </c>
      <c r="C7391" s="1"/>
      <c r="D7391" s="1"/>
      <c r="E7391" s="1"/>
      <c r="F7391" s="1" t="s">
        <v>18717</v>
      </c>
      <c r="G7391" s="1" t="s">
        <v>18716</v>
      </c>
      <c r="H7391" s="1">
        <v>40151</v>
      </c>
      <c r="I7391" s="1">
        <v>1011452</v>
      </c>
      <c r="J7391" s="1">
        <v>36.66771</v>
      </c>
      <c r="K7391" s="1">
        <v>-98.753140000000002</v>
      </c>
      <c r="L7391" s="1"/>
      <c r="M7391" s="1" t="s">
        <v>1495</v>
      </c>
      <c r="N7391" s="1" t="s">
        <v>9115</v>
      </c>
      <c r="O7391" s="1">
        <v>2022</v>
      </c>
      <c r="P7391" s="1">
        <v>73717</v>
      </c>
      <c r="Q7391" s="1" t="s">
        <v>1233</v>
      </c>
      <c r="R7391" s="1"/>
      <c r="S7391" s="1" t="s">
        <v>24435</v>
      </c>
      <c r="T7391" s="1" t="s">
        <v>6826</v>
      </c>
      <c r="U7391" s="1"/>
      <c r="V7391" s="1" t="s">
        <v>7521</v>
      </c>
      <c r="W7391" s="1" t="s">
        <v>6826</v>
      </c>
    </row>
    <row r="7392" spans="1:23" x14ac:dyDescent="0.25">
      <c r="A7392" s="1">
        <v>1000866</v>
      </c>
      <c r="B7392" s="5" t="str">
        <f>VLOOKUP(H7392,'FIPS Basin X-walk'!$A$2:$F$3224,6,FALSE)</f>
        <v>Anadarko Basin</v>
      </c>
      <c r="C7392" s="1" t="s">
        <v>18722</v>
      </c>
      <c r="D7392" s="1"/>
      <c r="E7392" s="1"/>
      <c r="F7392" s="1" t="s">
        <v>18723</v>
      </c>
      <c r="G7392" s="1" t="s">
        <v>2060</v>
      </c>
      <c r="H7392" s="1">
        <v>40153</v>
      </c>
      <c r="I7392" s="1">
        <v>1000866</v>
      </c>
      <c r="J7392" s="1">
        <v>36.4375</v>
      </c>
      <c r="K7392" s="1">
        <v>-99.220799999999997</v>
      </c>
      <c r="L7392" s="1"/>
      <c r="M7392" s="1" t="s">
        <v>1495</v>
      </c>
      <c r="N7392" s="1" t="s">
        <v>9115</v>
      </c>
      <c r="O7392" s="1">
        <v>2022</v>
      </c>
      <c r="P7392" s="1">
        <v>73852</v>
      </c>
      <c r="Q7392" s="1" t="s">
        <v>18724</v>
      </c>
      <c r="R7392" s="1"/>
      <c r="S7392" s="1" t="s">
        <v>24355</v>
      </c>
      <c r="T7392" s="1" t="s">
        <v>6826</v>
      </c>
      <c r="U7392" s="1"/>
      <c r="V7392" s="1" t="s">
        <v>16517</v>
      </c>
      <c r="W7392" s="1" t="s">
        <v>6828</v>
      </c>
    </row>
    <row r="7393" spans="1:23" x14ac:dyDescent="0.25">
      <c r="A7393" s="1">
        <v>1014238</v>
      </c>
      <c r="B7393" s="5" t="str">
        <f>VLOOKUP(H7393,'FIPS Basin X-walk'!$A$2:$F$3224,6,FALSE)</f>
        <v>Anadarko Basin</v>
      </c>
      <c r="C7393" s="1" t="s">
        <v>26927</v>
      </c>
      <c r="D7393" s="1"/>
      <c r="E7393" s="1"/>
      <c r="F7393" s="1" t="s">
        <v>26928</v>
      </c>
      <c r="G7393" s="1" t="s">
        <v>18720</v>
      </c>
      <c r="H7393" s="1">
        <v>40153</v>
      </c>
      <c r="I7393" s="1">
        <v>1014238</v>
      </c>
      <c r="J7393" s="1">
        <v>36.234194000000002</v>
      </c>
      <c r="K7393" s="1">
        <v>-99.151128999999997</v>
      </c>
      <c r="L7393" s="1"/>
      <c r="M7393" s="1" t="s">
        <v>1495</v>
      </c>
      <c r="N7393" s="1" t="s">
        <v>9115</v>
      </c>
      <c r="O7393" s="1">
        <v>2022</v>
      </c>
      <c r="P7393" s="1">
        <v>73853</v>
      </c>
      <c r="Q7393" s="1" t="s">
        <v>24294</v>
      </c>
      <c r="R7393" s="1"/>
      <c r="S7393" s="1" t="s">
        <v>24399</v>
      </c>
      <c r="T7393" s="1" t="s">
        <v>6826</v>
      </c>
      <c r="U7393" s="1"/>
      <c r="V7393" s="1" t="s">
        <v>18326</v>
      </c>
      <c r="W7393" s="1" t="s">
        <v>6826</v>
      </c>
    </row>
    <row r="7394" spans="1:23" x14ac:dyDescent="0.25">
      <c r="A7394" s="1">
        <v>1008920</v>
      </c>
      <c r="B7394" s="5" t="str">
        <f>VLOOKUP(H7394,'FIPS Basin X-walk'!$A$2:$F$3224,6,FALSE)</f>
        <v>Anadarko Basin</v>
      </c>
      <c r="C7394" s="1"/>
      <c r="D7394" s="1"/>
      <c r="E7394" s="1"/>
      <c r="F7394" s="1" t="s">
        <v>18721</v>
      </c>
      <c r="G7394" s="1" t="s">
        <v>18720</v>
      </c>
      <c r="H7394" s="1">
        <v>40153</v>
      </c>
      <c r="I7394" s="1">
        <v>1008920</v>
      </c>
      <c r="J7394" s="1">
        <v>36.181899999999999</v>
      </c>
      <c r="K7394" s="1">
        <v>-98.994200000000006</v>
      </c>
      <c r="L7394" s="1"/>
      <c r="M7394" s="1" t="s">
        <v>1495</v>
      </c>
      <c r="N7394" s="1" t="s">
        <v>9115</v>
      </c>
      <c r="O7394" s="1">
        <v>2022</v>
      </c>
      <c r="P7394" s="1">
        <v>73663</v>
      </c>
      <c r="Q7394" s="1" t="s">
        <v>692</v>
      </c>
      <c r="R7394" s="1"/>
      <c r="S7394" s="1" t="s">
        <v>24399</v>
      </c>
      <c r="T7394" s="1" t="s">
        <v>6826</v>
      </c>
      <c r="U7394" s="1"/>
      <c r="V7394" s="1" t="s">
        <v>7155</v>
      </c>
      <c r="W7394" s="1" t="s">
        <v>6826</v>
      </c>
    </row>
    <row r="7395" spans="1:23" x14ac:dyDescent="0.25">
      <c r="A7395" s="1">
        <v>1005788</v>
      </c>
      <c r="B7395" s="5" t="str">
        <f>VLOOKUP(H7395,'FIPS Basin X-walk'!$A$2:$F$3224,6,FALSE)</f>
        <v>Anadarko Basin</v>
      </c>
      <c r="C7395" s="1" t="s">
        <v>18718</v>
      </c>
      <c r="D7395" s="1"/>
      <c r="E7395" s="1"/>
      <c r="F7395" s="1" t="s">
        <v>18719</v>
      </c>
      <c r="G7395" s="1" t="s">
        <v>18720</v>
      </c>
      <c r="H7395" s="1">
        <v>40153</v>
      </c>
      <c r="I7395" s="1">
        <v>1005788</v>
      </c>
      <c r="J7395" s="1">
        <v>36.437220000000003</v>
      </c>
      <c r="K7395" s="1">
        <v>-99.471080000000001</v>
      </c>
      <c r="L7395" s="1"/>
      <c r="M7395" s="1" t="s">
        <v>1495</v>
      </c>
      <c r="N7395" s="1" t="s">
        <v>9115</v>
      </c>
      <c r="O7395" s="1">
        <v>2022</v>
      </c>
      <c r="P7395" s="1">
        <v>73801</v>
      </c>
      <c r="Q7395" s="1" t="s">
        <v>25596</v>
      </c>
      <c r="R7395" s="1"/>
      <c r="S7395" s="1" t="s">
        <v>24572</v>
      </c>
      <c r="T7395" s="1" t="s">
        <v>6826</v>
      </c>
      <c r="U7395" s="1"/>
      <c r="V7395" s="1" t="s">
        <v>12372</v>
      </c>
      <c r="W7395" s="1" t="s">
        <v>6826</v>
      </c>
    </row>
    <row r="7396" spans="1:23" x14ac:dyDescent="0.25">
      <c r="A7396" s="1">
        <v>1006316</v>
      </c>
      <c r="B7396" s="5" t="str">
        <f>VLOOKUP(H7396,'FIPS Basin X-walk'!$A$2:$F$3224,6,FALSE)</f>
        <v>Anadarko Basin</v>
      </c>
      <c r="C7396" s="1"/>
      <c r="D7396" s="1"/>
      <c r="E7396" s="1"/>
      <c r="F7396" s="1" t="s">
        <v>2060</v>
      </c>
      <c r="G7396" s="1" t="s">
        <v>18720</v>
      </c>
      <c r="H7396" s="1">
        <v>40153</v>
      </c>
      <c r="I7396" s="1">
        <v>1006316</v>
      </c>
      <c r="J7396" s="1">
        <v>36.441400000000002</v>
      </c>
      <c r="K7396" s="1">
        <v>-99.477500000000006</v>
      </c>
      <c r="L7396" s="1"/>
      <c r="M7396" s="1" t="s">
        <v>1495</v>
      </c>
      <c r="N7396" s="1" t="s">
        <v>9115</v>
      </c>
      <c r="O7396" s="1">
        <v>2022</v>
      </c>
      <c r="P7396" s="1">
        <v>73801</v>
      </c>
      <c r="Q7396" s="1" t="s">
        <v>111</v>
      </c>
      <c r="R7396" s="1"/>
      <c r="S7396" s="1" t="s">
        <v>24399</v>
      </c>
      <c r="T7396" s="1" t="s">
        <v>6826</v>
      </c>
      <c r="U7396" s="1"/>
      <c r="V7396" s="1" t="s">
        <v>11366</v>
      </c>
      <c r="W7396" s="1" t="s">
        <v>6826</v>
      </c>
    </row>
    <row r="7397" spans="1:23" x14ac:dyDescent="0.25">
      <c r="A7397" s="1">
        <v>1006657</v>
      </c>
      <c r="B7397" s="5" t="str">
        <f>VLOOKUP(H7397,'FIPS Basin X-walk'!$A$2:$F$3224,6,FALSE)</f>
        <v>New England Province</v>
      </c>
      <c r="C7397" s="1" t="s">
        <v>14166</v>
      </c>
      <c r="D7397" s="1"/>
      <c r="E7397" s="1"/>
      <c r="F7397" s="1" t="s">
        <v>14167</v>
      </c>
      <c r="G7397" s="1" t="s">
        <v>1836</v>
      </c>
      <c r="H7397" s="1">
        <v>25027</v>
      </c>
      <c r="I7397" s="1">
        <v>1006657</v>
      </c>
      <c r="J7397" s="1">
        <v>42.057499999999997</v>
      </c>
      <c r="K7397" s="1">
        <v>-71.517200000000003</v>
      </c>
      <c r="L7397" s="1"/>
      <c r="M7397" s="1" t="s">
        <v>1513</v>
      </c>
      <c r="N7397" s="1" t="s">
        <v>13980</v>
      </c>
      <c r="O7397" s="1">
        <v>2022</v>
      </c>
      <c r="P7397" s="1">
        <v>1504</v>
      </c>
      <c r="Q7397" s="1" t="s">
        <v>14168</v>
      </c>
      <c r="R7397" s="1"/>
      <c r="S7397" s="1" t="s">
        <v>24355</v>
      </c>
      <c r="T7397" s="1" t="s">
        <v>6826</v>
      </c>
      <c r="U7397" s="1"/>
      <c r="V7397" s="1" t="s">
        <v>8562</v>
      </c>
      <c r="W7397" s="1" t="s">
        <v>6828</v>
      </c>
    </row>
    <row r="7398" spans="1:23" x14ac:dyDescent="0.25">
      <c r="A7398" s="1">
        <v>1001307</v>
      </c>
      <c r="B7398" s="5" t="str">
        <f>VLOOKUP(H7398,'FIPS Basin X-walk'!$A$2:$F$3224,6,FALSE)</f>
        <v>New England Province</v>
      </c>
      <c r="C7398" s="1" t="s">
        <v>14157</v>
      </c>
      <c r="D7398" s="1"/>
      <c r="E7398" s="1"/>
      <c r="F7398" s="1" t="s">
        <v>14158</v>
      </c>
      <c r="G7398" s="1" t="s">
        <v>1836</v>
      </c>
      <c r="H7398" s="1">
        <v>25027</v>
      </c>
      <c r="I7398" s="1">
        <v>1001307</v>
      </c>
      <c r="J7398" s="1">
        <v>42.112699999999997</v>
      </c>
      <c r="K7398" s="1">
        <v>-72.015199999999993</v>
      </c>
      <c r="L7398" s="1"/>
      <c r="M7398" s="1" t="s">
        <v>1513</v>
      </c>
      <c r="N7398" s="1" t="s">
        <v>13980</v>
      </c>
      <c r="O7398" s="1">
        <v>2022</v>
      </c>
      <c r="P7398" s="1">
        <v>1507</v>
      </c>
      <c r="Q7398" s="1" t="s">
        <v>14159</v>
      </c>
      <c r="R7398" s="1"/>
      <c r="S7398" s="1" t="s">
        <v>24355</v>
      </c>
      <c r="T7398" s="1" t="s">
        <v>6826</v>
      </c>
      <c r="U7398" s="1"/>
      <c r="V7398" s="1" t="s">
        <v>24683</v>
      </c>
      <c r="W7398" s="1" t="s">
        <v>6828</v>
      </c>
    </row>
    <row r="7399" spans="1:23" x14ac:dyDescent="0.25">
      <c r="A7399" s="1">
        <v>1006775</v>
      </c>
      <c r="B7399" s="5" t="str">
        <f>VLOOKUP(H7399,'FIPS Basin X-walk'!$A$2:$F$3224,6,FALSE)</f>
        <v>New England Province</v>
      </c>
      <c r="C7399" s="1" t="s">
        <v>14179</v>
      </c>
      <c r="D7399" s="1"/>
      <c r="E7399" s="1"/>
      <c r="F7399" s="1" t="s">
        <v>9510</v>
      </c>
      <c r="G7399" s="1" t="s">
        <v>1836</v>
      </c>
      <c r="H7399" s="1">
        <v>25027</v>
      </c>
      <c r="I7399" s="1">
        <v>1006775</v>
      </c>
      <c r="J7399" s="1">
        <v>42.129199999999997</v>
      </c>
      <c r="K7399" s="1">
        <v>-71.512200000000007</v>
      </c>
      <c r="L7399" s="1"/>
      <c r="M7399" s="1" t="s">
        <v>1513</v>
      </c>
      <c r="N7399" s="1" t="s">
        <v>13980</v>
      </c>
      <c r="O7399" s="1">
        <v>2022</v>
      </c>
      <c r="P7399" s="1">
        <v>1757</v>
      </c>
      <c r="Q7399" s="1" t="s">
        <v>25762</v>
      </c>
      <c r="R7399" s="1"/>
      <c r="S7399" s="1" t="s">
        <v>24355</v>
      </c>
      <c r="T7399" s="1" t="s">
        <v>6826</v>
      </c>
      <c r="U7399" s="1"/>
      <c r="V7399" s="1" t="s">
        <v>13997</v>
      </c>
      <c r="W7399" s="1" t="s">
        <v>6828</v>
      </c>
    </row>
    <row r="7400" spans="1:23" x14ac:dyDescent="0.25">
      <c r="A7400" s="1">
        <v>1003587</v>
      </c>
      <c r="B7400" s="5" t="str">
        <f>VLOOKUP(H7400,'FIPS Basin X-walk'!$A$2:$F$3224,6,FALSE)</f>
        <v>New England Province</v>
      </c>
      <c r="C7400" s="1" t="s">
        <v>14154</v>
      </c>
      <c r="D7400" s="1"/>
      <c r="E7400" s="1"/>
      <c r="F7400" s="1" t="s">
        <v>14155</v>
      </c>
      <c r="G7400" s="1" t="s">
        <v>13957</v>
      </c>
      <c r="H7400" s="1">
        <v>25027</v>
      </c>
      <c r="I7400" s="1">
        <v>1003587</v>
      </c>
      <c r="J7400" s="1">
        <v>42.3874</v>
      </c>
      <c r="K7400" s="1">
        <v>-72.079490000000007</v>
      </c>
      <c r="L7400" s="1"/>
      <c r="M7400" s="1" t="s">
        <v>1513</v>
      </c>
      <c r="N7400" s="1" t="s">
        <v>13980</v>
      </c>
      <c r="O7400" s="1">
        <v>2022</v>
      </c>
      <c r="P7400" s="1">
        <v>1005</v>
      </c>
      <c r="Q7400" s="1" t="s">
        <v>14156</v>
      </c>
      <c r="R7400" s="1"/>
      <c r="S7400" s="1" t="s">
        <v>24358</v>
      </c>
      <c r="T7400" s="1" t="s">
        <v>6826</v>
      </c>
      <c r="U7400" s="1"/>
      <c r="V7400" s="1" t="s">
        <v>6878</v>
      </c>
      <c r="W7400" s="1" t="s">
        <v>6826</v>
      </c>
    </row>
    <row r="7401" spans="1:23" x14ac:dyDescent="0.25">
      <c r="A7401" s="1">
        <v>1009333</v>
      </c>
      <c r="B7401" s="5" t="str">
        <f>VLOOKUP(H7401,'FIPS Basin X-walk'!$A$2:$F$3224,6,FALSE)</f>
        <v>New England Province</v>
      </c>
      <c r="C7401" s="1" t="s">
        <v>14175</v>
      </c>
      <c r="D7401" s="1"/>
      <c r="E7401" s="1"/>
      <c r="F7401" s="1" t="s">
        <v>2075</v>
      </c>
      <c r="G7401" s="1" t="s">
        <v>13957</v>
      </c>
      <c r="H7401" s="1">
        <v>25027</v>
      </c>
      <c r="I7401" s="1">
        <v>1009333</v>
      </c>
      <c r="J7401" s="1">
        <v>42.1218</v>
      </c>
      <c r="K7401" s="1">
        <v>-72.002099999999999</v>
      </c>
      <c r="L7401" s="1"/>
      <c r="M7401" s="1" t="s">
        <v>1513</v>
      </c>
      <c r="N7401" s="1" t="s">
        <v>13980</v>
      </c>
      <c r="O7401" s="1">
        <v>2022</v>
      </c>
      <c r="P7401" s="1">
        <v>1507</v>
      </c>
      <c r="Q7401" s="1" t="s">
        <v>818</v>
      </c>
      <c r="R7401" s="1"/>
      <c r="S7401" s="1" t="s">
        <v>24435</v>
      </c>
      <c r="T7401" s="1" t="s">
        <v>6826</v>
      </c>
      <c r="U7401" s="1"/>
      <c r="V7401" s="1" t="s">
        <v>7090</v>
      </c>
      <c r="W7401" s="1" t="s">
        <v>6826</v>
      </c>
    </row>
    <row r="7402" spans="1:23" x14ac:dyDescent="0.25">
      <c r="A7402" s="1">
        <v>1005970</v>
      </c>
      <c r="B7402" s="5" t="str">
        <f>VLOOKUP(H7402,'FIPS Basin X-walk'!$A$2:$F$3224,6,FALSE)</f>
        <v>New England Province</v>
      </c>
      <c r="C7402" s="1" t="s">
        <v>14160</v>
      </c>
      <c r="D7402" s="1"/>
      <c r="E7402" s="1"/>
      <c r="F7402" s="1" t="s">
        <v>14161</v>
      </c>
      <c r="G7402" s="1" t="s">
        <v>13957</v>
      </c>
      <c r="H7402" s="1">
        <v>25027</v>
      </c>
      <c r="I7402" s="1">
        <v>1005970</v>
      </c>
      <c r="J7402" s="1">
        <v>42.560572000000001</v>
      </c>
      <c r="K7402" s="1">
        <v>-71.849628999999993</v>
      </c>
      <c r="L7402" s="1"/>
      <c r="M7402" s="1" t="s">
        <v>1513</v>
      </c>
      <c r="N7402" s="1" t="s">
        <v>13980</v>
      </c>
      <c r="O7402" s="1">
        <v>2022</v>
      </c>
      <c r="P7402" s="1">
        <v>1420</v>
      </c>
      <c r="Q7402" s="1" t="s">
        <v>14162</v>
      </c>
      <c r="R7402" s="1"/>
      <c r="S7402" s="1" t="s">
        <v>24385</v>
      </c>
      <c r="T7402" s="1" t="s">
        <v>6826</v>
      </c>
      <c r="U7402" s="1"/>
      <c r="V7402" s="1" t="s">
        <v>7123</v>
      </c>
      <c r="W7402" s="1" t="s">
        <v>6826</v>
      </c>
    </row>
    <row r="7403" spans="1:23" x14ac:dyDescent="0.25">
      <c r="A7403" s="1">
        <v>1006267</v>
      </c>
      <c r="B7403" s="5" t="str">
        <f>VLOOKUP(H7403,'FIPS Basin X-walk'!$A$2:$F$3224,6,FALSE)</f>
        <v>New England Province</v>
      </c>
      <c r="C7403" s="1" t="s">
        <v>14169</v>
      </c>
      <c r="D7403" s="1"/>
      <c r="E7403" s="1" t="s">
        <v>6828</v>
      </c>
      <c r="F7403" s="1" t="s">
        <v>14170</v>
      </c>
      <c r="G7403" s="1" t="s">
        <v>13957</v>
      </c>
      <c r="H7403" s="1">
        <v>25027</v>
      </c>
      <c r="I7403" s="1">
        <v>1006267</v>
      </c>
      <c r="J7403" s="1">
        <v>42.220747000000003</v>
      </c>
      <c r="K7403" s="1">
        <v>-71.765208000000001</v>
      </c>
      <c r="L7403" s="1"/>
      <c r="M7403" s="1" t="s">
        <v>1513</v>
      </c>
      <c r="N7403" s="1" t="s">
        <v>13980</v>
      </c>
      <c r="O7403" s="1">
        <v>2022</v>
      </c>
      <c r="P7403" s="1">
        <v>1527</v>
      </c>
      <c r="Q7403" s="1" t="s">
        <v>14171</v>
      </c>
      <c r="R7403" s="1"/>
      <c r="S7403" s="1" t="s">
        <v>24389</v>
      </c>
      <c r="T7403" s="1" t="s">
        <v>6826</v>
      </c>
      <c r="U7403" s="1"/>
      <c r="V7403" s="1" t="s">
        <v>9449</v>
      </c>
      <c r="W7403" s="1" t="s">
        <v>6826</v>
      </c>
    </row>
    <row r="7404" spans="1:23" x14ac:dyDescent="0.25">
      <c r="A7404" s="1">
        <v>1005295</v>
      </c>
      <c r="B7404" s="5" t="str">
        <f>VLOOKUP(H7404,'FIPS Basin X-walk'!$A$2:$F$3224,6,FALSE)</f>
        <v>Atlantic Coast Basin</v>
      </c>
      <c r="C7404" s="1" t="s">
        <v>13956</v>
      </c>
      <c r="D7404" s="1"/>
      <c r="E7404" s="1"/>
      <c r="F7404" s="1" t="s">
        <v>7850</v>
      </c>
      <c r="G7404" s="1" t="s">
        <v>13957</v>
      </c>
      <c r="H7404" s="1">
        <v>24047</v>
      </c>
      <c r="I7404" s="1">
        <v>1005295</v>
      </c>
      <c r="J7404" s="1">
        <v>38.224046000000001</v>
      </c>
      <c r="K7404" s="1">
        <v>-75.341031000000001</v>
      </c>
      <c r="L7404" s="1"/>
      <c r="M7404" s="1" t="s">
        <v>1509</v>
      </c>
      <c r="N7404" s="1" t="s">
        <v>13818</v>
      </c>
      <c r="O7404" s="1">
        <v>2022</v>
      </c>
      <c r="P7404" s="1">
        <v>21841</v>
      </c>
      <c r="Q7404" s="1" t="s">
        <v>13958</v>
      </c>
      <c r="R7404" s="1"/>
      <c r="S7404" s="1" t="s">
        <v>24358</v>
      </c>
      <c r="T7404" s="1" t="s">
        <v>6826</v>
      </c>
      <c r="U7404" s="1"/>
      <c r="V7404" s="1" t="s">
        <v>13959</v>
      </c>
      <c r="W7404" s="1" t="s">
        <v>6826</v>
      </c>
    </row>
    <row r="7405" spans="1:23" x14ac:dyDescent="0.25">
      <c r="A7405" s="1">
        <v>1004817</v>
      </c>
      <c r="B7405" s="5" t="str">
        <f>VLOOKUP(H7405,'FIPS Basin X-walk'!$A$2:$F$3224,6,FALSE)</f>
        <v>New England Province</v>
      </c>
      <c r="C7405" s="1" t="s">
        <v>14180</v>
      </c>
      <c r="D7405" s="1"/>
      <c r="E7405" s="1"/>
      <c r="F7405" s="1" t="s">
        <v>14181</v>
      </c>
      <c r="G7405" s="1" t="s">
        <v>13957</v>
      </c>
      <c r="H7405" s="1">
        <v>25027</v>
      </c>
      <c r="I7405" s="1">
        <v>1004817</v>
      </c>
      <c r="J7405" s="1">
        <v>42.228549999999998</v>
      </c>
      <c r="K7405" s="1">
        <v>-71.723860000000002</v>
      </c>
      <c r="L7405" s="1"/>
      <c r="M7405" s="1" t="s">
        <v>1513</v>
      </c>
      <c r="N7405" s="1" t="s">
        <v>13980</v>
      </c>
      <c r="O7405" s="1">
        <v>2022</v>
      </c>
      <c r="P7405" s="1">
        <v>1536</v>
      </c>
      <c r="Q7405" s="1" t="s">
        <v>14182</v>
      </c>
      <c r="R7405" s="1" t="s">
        <v>25403</v>
      </c>
      <c r="S7405" s="1" t="s">
        <v>24742</v>
      </c>
      <c r="T7405" s="1" t="s">
        <v>6826</v>
      </c>
      <c r="U7405" s="1"/>
      <c r="V7405" s="1" t="s">
        <v>7232</v>
      </c>
      <c r="W7405" s="1" t="s">
        <v>6826</v>
      </c>
    </row>
    <row r="7406" spans="1:23" x14ac:dyDescent="0.25">
      <c r="A7406" s="1">
        <v>1005254</v>
      </c>
      <c r="B7406" s="5" t="str">
        <f>VLOOKUP(H7406,'FIPS Basin X-walk'!$A$2:$F$3224,6,FALSE)</f>
        <v>New England Province</v>
      </c>
      <c r="C7406" s="1" t="s">
        <v>14176</v>
      </c>
      <c r="D7406" s="1"/>
      <c r="E7406" s="1"/>
      <c r="F7406" s="1" t="s">
        <v>14177</v>
      </c>
      <c r="G7406" s="1" t="s">
        <v>13957</v>
      </c>
      <c r="H7406" s="1">
        <v>25027</v>
      </c>
      <c r="I7406" s="1">
        <v>1005254</v>
      </c>
      <c r="J7406" s="1">
        <v>42.105159999999998</v>
      </c>
      <c r="K7406" s="1">
        <v>-72.031949999999995</v>
      </c>
      <c r="L7406" s="1"/>
      <c r="M7406" s="1" t="s">
        <v>1513</v>
      </c>
      <c r="N7406" s="1" t="s">
        <v>13980</v>
      </c>
      <c r="O7406" s="1">
        <v>2022</v>
      </c>
      <c r="P7406" s="1">
        <v>1550</v>
      </c>
      <c r="Q7406" s="1" t="s">
        <v>14178</v>
      </c>
      <c r="R7406" s="1"/>
      <c r="S7406" s="1" t="s">
        <v>24358</v>
      </c>
      <c r="T7406" s="1" t="s">
        <v>6826</v>
      </c>
      <c r="U7406" s="1"/>
      <c r="V7406" s="1" t="s">
        <v>13784</v>
      </c>
      <c r="W7406" s="1" t="s">
        <v>6828</v>
      </c>
    </row>
    <row r="7407" spans="1:23" x14ac:dyDescent="0.25">
      <c r="A7407" s="1">
        <v>1007753</v>
      </c>
      <c r="B7407" s="5" t="str">
        <f>VLOOKUP(H7407,'FIPS Basin X-walk'!$A$2:$F$3224,6,FALSE)</f>
        <v>New England Province</v>
      </c>
      <c r="C7407" s="1" t="s">
        <v>14163</v>
      </c>
      <c r="D7407" s="1"/>
      <c r="E7407" s="1"/>
      <c r="F7407" s="1" t="s">
        <v>14164</v>
      </c>
      <c r="G7407" s="1" t="s">
        <v>13957</v>
      </c>
      <c r="H7407" s="1">
        <v>25027</v>
      </c>
      <c r="I7407" s="1">
        <v>1007753</v>
      </c>
      <c r="J7407" s="1">
        <v>42.533852000000003</v>
      </c>
      <c r="K7407" s="1">
        <v>-71.845589000000004</v>
      </c>
      <c r="L7407" s="1"/>
      <c r="M7407" s="1" t="s">
        <v>1513</v>
      </c>
      <c r="N7407" s="1" t="s">
        <v>13980</v>
      </c>
      <c r="O7407" s="1">
        <v>2022</v>
      </c>
      <c r="P7407" s="1">
        <v>1473</v>
      </c>
      <c r="Q7407" s="1" t="s">
        <v>14165</v>
      </c>
      <c r="R7407" s="1"/>
      <c r="S7407" s="1" t="s">
        <v>24358</v>
      </c>
      <c r="T7407" s="1" t="s">
        <v>6826</v>
      </c>
      <c r="U7407" s="1"/>
      <c r="V7407" s="1" t="s">
        <v>6878</v>
      </c>
      <c r="W7407" s="1" t="s">
        <v>6828</v>
      </c>
    </row>
    <row r="7408" spans="1:23" x14ac:dyDescent="0.25">
      <c r="A7408" s="1">
        <v>1003840</v>
      </c>
      <c r="B7408" s="5" t="str">
        <f>VLOOKUP(H7408,'FIPS Basin X-walk'!$A$2:$F$3224,6,FALSE)</f>
        <v>New England Province</v>
      </c>
      <c r="C7408" s="1" t="s">
        <v>14151</v>
      </c>
      <c r="D7408" s="1"/>
      <c r="E7408" s="1"/>
      <c r="F7408" s="1" t="s">
        <v>14106</v>
      </c>
      <c r="G7408" s="1" t="s">
        <v>13957</v>
      </c>
      <c r="H7408" s="1">
        <v>25027</v>
      </c>
      <c r="I7408" s="1">
        <v>1003840</v>
      </c>
      <c r="J7408" s="1">
        <v>42.283830999999999</v>
      </c>
      <c r="K7408" s="1">
        <v>-71.583763000000005</v>
      </c>
      <c r="L7408" s="1"/>
      <c r="M7408" s="1" t="s">
        <v>1513</v>
      </c>
      <c r="N7408" s="1" t="s">
        <v>13980</v>
      </c>
      <c r="O7408" s="1">
        <v>2022</v>
      </c>
      <c r="P7408" s="1">
        <v>2090</v>
      </c>
      <c r="Q7408" s="1" t="s">
        <v>1354</v>
      </c>
      <c r="R7408" s="1"/>
      <c r="S7408" s="1" t="s">
        <v>24359</v>
      </c>
      <c r="T7408" s="1" t="s">
        <v>6826</v>
      </c>
      <c r="U7408" s="1"/>
      <c r="V7408" s="1" t="s">
        <v>9462</v>
      </c>
      <c r="W7408" s="1" t="s">
        <v>6826</v>
      </c>
    </row>
    <row r="7409" spans="1:23" x14ac:dyDescent="0.25">
      <c r="A7409" s="1">
        <v>1003037</v>
      </c>
      <c r="B7409" s="5" t="str">
        <f>VLOOKUP(H7409,'FIPS Basin X-walk'!$A$2:$F$3224,6,FALSE)</f>
        <v>New England Province</v>
      </c>
      <c r="C7409" s="1" t="s">
        <v>14152</v>
      </c>
      <c r="D7409" s="1"/>
      <c r="E7409" s="1"/>
      <c r="F7409" s="1" t="s">
        <v>14153</v>
      </c>
      <c r="G7409" s="1" t="s">
        <v>13957</v>
      </c>
      <c r="H7409" s="1">
        <v>25027</v>
      </c>
      <c r="I7409" s="1">
        <v>1003037</v>
      </c>
      <c r="J7409" s="1">
        <v>42.3048</v>
      </c>
      <c r="K7409" s="1">
        <v>-71.801500000000004</v>
      </c>
      <c r="L7409" s="1"/>
      <c r="M7409" s="1" t="s">
        <v>1513</v>
      </c>
      <c r="N7409" s="1" t="s">
        <v>13980</v>
      </c>
      <c r="O7409" s="1">
        <v>2022</v>
      </c>
      <c r="P7409" s="1">
        <v>1615</v>
      </c>
      <c r="Q7409" s="1" t="s">
        <v>25044</v>
      </c>
      <c r="R7409" s="1"/>
      <c r="S7409" s="1" t="s">
        <v>25045</v>
      </c>
      <c r="T7409" s="1" t="s">
        <v>6828</v>
      </c>
      <c r="U7409" s="1"/>
      <c r="V7409" s="1" t="s">
        <v>7844</v>
      </c>
      <c r="W7409" s="1" t="s">
        <v>6828</v>
      </c>
    </row>
    <row r="7410" spans="1:23" x14ac:dyDescent="0.25">
      <c r="A7410" s="1">
        <v>1006902</v>
      </c>
      <c r="B7410" s="5" t="str">
        <f>VLOOKUP(H7410,'FIPS Basin X-walk'!$A$2:$F$3224,6,FALSE)</f>
        <v>New England Province</v>
      </c>
      <c r="C7410" s="1" t="s">
        <v>14172</v>
      </c>
      <c r="D7410" s="1"/>
      <c r="E7410" s="1"/>
      <c r="F7410" s="1" t="s">
        <v>14153</v>
      </c>
      <c r="G7410" s="1" t="s">
        <v>13957</v>
      </c>
      <c r="H7410" s="1">
        <v>25027</v>
      </c>
      <c r="I7410" s="1">
        <v>1006902</v>
      </c>
      <c r="J7410" s="1">
        <v>42.27863</v>
      </c>
      <c r="K7410" s="1">
        <v>-71.759024999999994</v>
      </c>
      <c r="L7410" s="1"/>
      <c r="M7410" s="1" t="s">
        <v>1513</v>
      </c>
      <c r="N7410" s="1" t="s">
        <v>13980</v>
      </c>
      <c r="O7410" s="1">
        <v>2022</v>
      </c>
      <c r="P7410" s="1">
        <v>1655</v>
      </c>
      <c r="Q7410" s="1" t="s">
        <v>14173</v>
      </c>
      <c r="R7410" s="1"/>
      <c r="S7410" s="1" t="s">
        <v>24379</v>
      </c>
      <c r="T7410" s="1" t="s">
        <v>6828</v>
      </c>
      <c r="U7410" s="1"/>
      <c r="V7410" s="1" t="s">
        <v>14174</v>
      </c>
      <c r="W7410" s="1" t="s">
        <v>6828</v>
      </c>
    </row>
    <row r="7411" spans="1:23" x14ac:dyDescent="0.25">
      <c r="A7411" s="1">
        <v>1006007</v>
      </c>
      <c r="B7411" s="5" t="str">
        <f>VLOOKUP(H7411,'FIPS Basin X-walk'!$A$2:$F$3224,6,FALSE)</f>
        <v>Iowa Shelf</v>
      </c>
      <c r="C7411" s="1" t="s">
        <v>12387</v>
      </c>
      <c r="D7411" s="1"/>
      <c r="E7411" s="1"/>
      <c r="F7411" s="1" t="s">
        <v>12388</v>
      </c>
      <c r="G7411" s="1" t="s">
        <v>12389</v>
      </c>
      <c r="H7411" s="1">
        <v>19195</v>
      </c>
      <c r="I7411" s="1">
        <v>1006007</v>
      </c>
      <c r="J7411" s="1">
        <v>43.29083</v>
      </c>
      <c r="K7411" s="1">
        <v>-93.390270000000001</v>
      </c>
      <c r="L7411" s="1"/>
      <c r="M7411" s="1" t="s">
        <v>1500</v>
      </c>
      <c r="N7411" s="1" t="s">
        <v>11970</v>
      </c>
      <c r="O7411" s="1">
        <v>2022</v>
      </c>
      <c r="P7411" s="1">
        <v>50444</v>
      </c>
      <c r="Q7411" s="1" t="s">
        <v>12390</v>
      </c>
      <c r="R7411" s="1"/>
      <c r="S7411" s="1" t="s">
        <v>24378</v>
      </c>
      <c r="T7411" s="1" t="s">
        <v>6828</v>
      </c>
      <c r="U7411" s="1"/>
      <c r="V7411" s="1" t="s">
        <v>11633</v>
      </c>
      <c r="W7411" s="1" t="s">
        <v>6828</v>
      </c>
    </row>
    <row r="7412" spans="1:23" x14ac:dyDescent="0.25">
      <c r="A7412" s="1">
        <v>1006054</v>
      </c>
      <c r="B7412" s="5" t="str">
        <f>VLOOKUP(H7412,'FIPS Basin X-walk'!$A$2:$F$3224,6,FALSE)</f>
        <v>Iowa Shelf</v>
      </c>
      <c r="C7412" s="1" t="s">
        <v>12396</v>
      </c>
      <c r="D7412" s="1"/>
      <c r="E7412" s="1"/>
      <c r="F7412" s="1" t="s">
        <v>12397</v>
      </c>
      <c r="G7412" s="1" t="s">
        <v>12393</v>
      </c>
      <c r="H7412" s="1">
        <v>19197</v>
      </c>
      <c r="I7412" s="1">
        <v>1006054</v>
      </c>
      <c r="J7412" s="1">
        <v>42.669167000000002</v>
      </c>
      <c r="K7412" s="1">
        <v>-93.904443999999998</v>
      </c>
      <c r="L7412" s="1"/>
      <c r="M7412" s="1" t="s">
        <v>1500</v>
      </c>
      <c r="N7412" s="1" t="s">
        <v>11970</v>
      </c>
      <c r="O7412" s="1">
        <v>2022</v>
      </c>
      <c r="P7412" s="1">
        <v>50533</v>
      </c>
      <c r="Q7412" s="1" t="s">
        <v>12398</v>
      </c>
      <c r="R7412" s="1"/>
      <c r="S7412" s="1" t="s">
        <v>24377</v>
      </c>
      <c r="T7412" s="1" t="s">
        <v>6826</v>
      </c>
      <c r="U7412" s="1"/>
      <c r="V7412" s="1" t="s">
        <v>12017</v>
      </c>
      <c r="W7412" s="1" t="s">
        <v>6826</v>
      </c>
    </row>
    <row r="7413" spans="1:23" x14ac:dyDescent="0.25">
      <c r="A7413" s="1">
        <v>1002138</v>
      </c>
      <c r="B7413" s="5" t="str">
        <f>VLOOKUP(H7413,'FIPS Basin X-walk'!$A$2:$F$3224,6,FALSE)</f>
        <v>Iowa Shelf</v>
      </c>
      <c r="C7413" s="1" t="s">
        <v>12391</v>
      </c>
      <c r="D7413" s="1"/>
      <c r="E7413" s="1"/>
      <c r="F7413" s="1" t="s">
        <v>12392</v>
      </c>
      <c r="G7413" s="1" t="s">
        <v>12393</v>
      </c>
      <c r="H7413" s="1">
        <v>19197</v>
      </c>
      <c r="I7413" s="1">
        <v>1002138</v>
      </c>
      <c r="J7413" s="1">
        <v>42.731588000000002</v>
      </c>
      <c r="K7413" s="1">
        <v>-93.911432000000005</v>
      </c>
      <c r="L7413" s="1"/>
      <c r="M7413" s="1" t="s">
        <v>1500</v>
      </c>
      <c r="N7413" s="1" t="s">
        <v>11970</v>
      </c>
      <c r="O7413" s="1">
        <v>2022</v>
      </c>
      <c r="P7413" s="1">
        <v>50542</v>
      </c>
      <c r="Q7413" s="1" t="s">
        <v>12394</v>
      </c>
      <c r="R7413" s="1"/>
      <c r="S7413" s="1" t="s">
        <v>24378</v>
      </c>
      <c r="T7413" s="1" t="s">
        <v>6826</v>
      </c>
      <c r="U7413" s="1"/>
      <c r="V7413" s="1" t="s">
        <v>12395</v>
      </c>
      <c r="W7413" s="1" t="s">
        <v>6826</v>
      </c>
    </row>
    <row r="7414" spans="1:23" x14ac:dyDescent="0.25">
      <c r="A7414" s="1">
        <v>1005518</v>
      </c>
      <c r="B7414" s="5" t="str">
        <f>VLOOKUP(H7414,'FIPS Basin X-walk'!$A$2:$F$3224,6,FALSE)</f>
        <v>Ozark Uplift</v>
      </c>
      <c r="C7414" s="1" t="s">
        <v>15726</v>
      </c>
      <c r="D7414" s="1"/>
      <c r="E7414" s="1"/>
      <c r="F7414" s="1" t="s">
        <v>15727</v>
      </c>
      <c r="G7414" s="1" t="s">
        <v>12393</v>
      </c>
      <c r="H7414" s="1">
        <v>29229</v>
      </c>
      <c r="I7414" s="1">
        <v>1005518</v>
      </c>
      <c r="J7414" s="1">
        <v>37.241300000000003</v>
      </c>
      <c r="K7414" s="1">
        <v>-92.458399999999997</v>
      </c>
      <c r="L7414" s="1"/>
      <c r="M7414" s="1" t="s">
        <v>1560</v>
      </c>
      <c r="N7414" s="1" t="s">
        <v>15447</v>
      </c>
      <c r="O7414" s="1">
        <v>2022</v>
      </c>
      <c r="P7414" s="1">
        <v>65667</v>
      </c>
      <c r="Q7414" s="1" t="s">
        <v>15728</v>
      </c>
      <c r="R7414" s="1"/>
      <c r="S7414" s="1" t="s">
        <v>24358</v>
      </c>
      <c r="T7414" s="1" t="s">
        <v>6826</v>
      </c>
      <c r="U7414" s="1"/>
      <c r="V7414" s="1" t="s">
        <v>7305</v>
      </c>
      <c r="W7414" s="1" t="s">
        <v>6826</v>
      </c>
    </row>
    <row r="7415" spans="1:23" x14ac:dyDescent="0.25">
      <c r="A7415" s="1">
        <v>1002555</v>
      </c>
      <c r="B7415" s="5" t="str">
        <f>VLOOKUP(H7415,'FIPS Basin X-walk'!$A$2:$F$3224,6,FALSE)</f>
        <v>Cincinnati Arch</v>
      </c>
      <c r="C7415" s="1" t="s">
        <v>18322</v>
      </c>
      <c r="D7415" s="1"/>
      <c r="E7415" s="1"/>
      <c r="F7415" s="1" t="s">
        <v>18323</v>
      </c>
      <c r="G7415" s="1" t="s">
        <v>18324</v>
      </c>
      <c r="H7415" s="1">
        <v>39175</v>
      </c>
      <c r="I7415" s="1">
        <v>1002555</v>
      </c>
      <c r="J7415" s="1">
        <v>40.910699999999999</v>
      </c>
      <c r="K7415" s="1">
        <v>-83.328800000000001</v>
      </c>
      <c r="L7415" s="1"/>
      <c r="M7415" s="1" t="s">
        <v>1542</v>
      </c>
      <c r="N7415" s="1" t="s">
        <v>17708</v>
      </c>
      <c r="O7415" s="1">
        <v>2022</v>
      </c>
      <c r="P7415" s="1">
        <v>43316</v>
      </c>
      <c r="Q7415" s="1" t="s">
        <v>18325</v>
      </c>
      <c r="R7415" s="1"/>
      <c r="S7415" s="1" t="s">
        <v>24358</v>
      </c>
      <c r="T7415" s="1" t="s">
        <v>6826</v>
      </c>
      <c r="U7415" s="1"/>
      <c r="V7415" s="1" t="s">
        <v>6952</v>
      </c>
      <c r="W7415" s="1" t="s">
        <v>6826</v>
      </c>
    </row>
    <row r="7416" spans="1:23" x14ac:dyDescent="0.25">
      <c r="A7416" s="1">
        <v>1007019</v>
      </c>
      <c r="B7416" s="5" t="str">
        <f>VLOOKUP(H7416,'FIPS Basin X-walk'!$A$2:$F$3224,6,FALSE)</f>
        <v>Forest City Basin</v>
      </c>
      <c r="C7416" s="1" t="s">
        <v>12664</v>
      </c>
      <c r="D7416" s="1"/>
      <c r="E7416" s="1" t="s">
        <v>6828</v>
      </c>
      <c r="F7416" s="1" t="s">
        <v>12661</v>
      </c>
      <c r="G7416" s="1" t="s">
        <v>1973</v>
      </c>
      <c r="H7416" s="1">
        <v>20209</v>
      </c>
      <c r="I7416" s="1">
        <v>1007019</v>
      </c>
      <c r="J7416" s="1">
        <v>39.171399999999998</v>
      </c>
      <c r="K7416" s="1">
        <v>-94.695800000000006</v>
      </c>
      <c r="L7416" s="1"/>
      <c r="M7416" s="1" t="s">
        <v>1490</v>
      </c>
      <c r="N7416" s="1" t="s">
        <v>12401</v>
      </c>
      <c r="O7416" s="1">
        <v>2022</v>
      </c>
      <c r="P7416" s="1">
        <v>66104</v>
      </c>
      <c r="Q7416" s="1" t="s">
        <v>12665</v>
      </c>
      <c r="R7416" s="1"/>
      <c r="S7416" s="1" t="s">
        <v>24355</v>
      </c>
      <c r="T7416" s="1" t="s">
        <v>6826</v>
      </c>
      <c r="U7416" s="1"/>
      <c r="V7416" s="1" t="s">
        <v>25803</v>
      </c>
      <c r="W7416" s="1" t="s">
        <v>6828</v>
      </c>
    </row>
    <row r="7417" spans="1:23" x14ac:dyDescent="0.25">
      <c r="A7417" s="1">
        <v>1007455</v>
      </c>
      <c r="B7417" s="5" t="str">
        <f>VLOOKUP(H7417,'FIPS Basin X-walk'!$A$2:$F$3224,6,FALSE)</f>
        <v>Forest City Basin</v>
      </c>
      <c r="C7417" s="1" t="s">
        <v>12671</v>
      </c>
      <c r="D7417" s="1"/>
      <c r="E7417" s="1" t="s">
        <v>6828</v>
      </c>
      <c r="F7417" s="1" t="s">
        <v>12661</v>
      </c>
      <c r="G7417" s="1" t="s">
        <v>1973</v>
      </c>
      <c r="H7417" s="1">
        <v>20209</v>
      </c>
      <c r="I7417" s="1">
        <v>1007455</v>
      </c>
      <c r="J7417" s="1">
        <v>39.148600000000002</v>
      </c>
      <c r="K7417" s="1">
        <v>-94.640500000000003</v>
      </c>
      <c r="L7417" s="1"/>
      <c r="M7417" s="1" t="s">
        <v>1490</v>
      </c>
      <c r="N7417" s="1" t="s">
        <v>12401</v>
      </c>
      <c r="O7417" s="1">
        <v>2022</v>
      </c>
      <c r="P7417" s="1">
        <v>66104</v>
      </c>
      <c r="Q7417" s="1" t="s">
        <v>12672</v>
      </c>
      <c r="R7417" s="1"/>
      <c r="S7417" s="1" t="s">
        <v>24355</v>
      </c>
      <c r="T7417" s="1" t="s">
        <v>6826</v>
      </c>
      <c r="U7417" s="1"/>
      <c r="V7417" s="1" t="s">
        <v>25803</v>
      </c>
      <c r="W7417" s="1" t="s">
        <v>6828</v>
      </c>
    </row>
    <row r="7418" spans="1:23" x14ac:dyDescent="0.25">
      <c r="A7418" s="1">
        <v>1002143</v>
      </c>
      <c r="B7418" s="5" t="str">
        <f>VLOOKUP(H7418,'FIPS Basin X-walk'!$A$2:$F$3224,6,FALSE)</f>
        <v>Forest City Basin</v>
      </c>
      <c r="C7418" s="1" t="s">
        <v>12668</v>
      </c>
      <c r="D7418" s="1"/>
      <c r="E7418" s="1"/>
      <c r="F7418" s="1" t="s">
        <v>12661</v>
      </c>
      <c r="G7418" s="1" t="s">
        <v>12662</v>
      </c>
      <c r="H7418" s="1">
        <v>20209</v>
      </c>
      <c r="I7418" s="1">
        <v>1002143</v>
      </c>
      <c r="J7418" s="1">
        <v>39.14658</v>
      </c>
      <c r="K7418" s="1">
        <v>-94.614739999999998</v>
      </c>
      <c r="L7418" s="1"/>
      <c r="M7418" s="1" t="s">
        <v>1490</v>
      </c>
      <c r="N7418" s="1" t="s">
        <v>12401</v>
      </c>
      <c r="O7418" s="1">
        <v>2022</v>
      </c>
      <c r="P7418" s="1">
        <v>66115</v>
      </c>
      <c r="Q7418" s="1" t="s">
        <v>24849</v>
      </c>
      <c r="R7418" s="1"/>
      <c r="S7418" s="1" t="s">
        <v>24804</v>
      </c>
      <c r="T7418" s="1" t="s">
        <v>6826</v>
      </c>
      <c r="U7418" s="1"/>
      <c r="V7418" s="1" t="s">
        <v>10309</v>
      </c>
      <c r="W7418" s="1" t="s">
        <v>6826</v>
      </c>
    </row>
    <row r="7419" spans="1:23" x14ac:dyDescent="0.25">
      <c r="A7419" s="1">
        <v>1002828</v>
      </c>
      <c r="B7419" s="5" t="str">
        <f>VLOOKUP(H7419,'FIPS Basin X-walk'!$A$2:$F$3224,6,FALSE)</f>
        <v>Forest City Basin</v>
      </c>
      <c r="C7419" s="1" t="s">
        <v>12660</v>
      </c>
      <c r="D7419" s="1"/>
      <c r="E7419" s="1"/>
      <c r="F7419" s="1" t="s">
        <v>12661</v>
      </c>
      <c r="G7419" s="1" t="s">
        <v>12662</v>
      </c>
      <c r="H7419" s="1">
        <v>20209</v>
      </c>
      <c r="I7419" s="1">
        <v>1002828</v>
      </c>
      <c r="J7419" s="1">
        <v>39.147533000000003</v>
      </c>
      <c r="K7419" s="1">
        <v>-94.601883999999998</v>
      </c>
      <c r="L7419" s="1"/>
      <c r="M7419" s="1" t="s">
        <v>1490</v>
      </c>
      <c r="N7419" s="1" t="s">
        <v>12401</v>
      </c>
      <c r="O7419" s="1">
        <v>2022</v>
      </c>
      <c r="P7419" s="1">
        <v>66115</v>
      </c>
      <c r="Q7419" s="1" t="s">
        <v>12663</v>
      </c>
      <c r="R7419" s="1"/>
      <c r="S7419" s="1"/>
      <c r="T7419" s="1" t="s">
        <v>6826</v>
      </c>
      <c r="U7419" s="1"/>
      <c r="V7419" s="1" t="s">
        <v>11472</v>
      </c>
      <c r="W7419" s="1" t="s">
        <v>6826</v>
      </c>
    </row>
    <row r="7420" spans="1:23" x14ac:dyDescent="0.25">
      <c r="A7420" s="1">
        <v>1004309</v>
      </c>
      <c r="B7420" s="5" t="str">
        <f>VLOOKUP(H7420,'FIPS Basin X-walk'!$A$2:$F$3224,6,FALSE)</f>
        <v>Forest City Basin</v>
      </c>
      <c r="C7420" s="1" t="s">
        <v>12666</v>
      </c>
      <c r="D7420" s="1"/>
      <c r="E7420" s="1"/>
      <c r="F7420" s="1" t="s">
        <v>12661</v>
      </c>
      <c r="G7420" s="1" t="s">
        <v>12662</v>
      </c>
      <c r="H7420" s="1">
        <v>20209</v>
      </c>
      <c r="I7420" s="1">
        <v>1004309</v>
      </c>
      <c r="J7420" s="1">
        <v>39.112098000000003</v>
      </c>
      <c r="K7420" s="1">
        <v>-94.694104999999993</v>
      </c>
      <c r="L7420" s="1"/>
      <c r="M7420" s="1" t="s">
        <v>1490</v>
      </c>
      <c r="N7420" s="1" t="s">
        <v>12401</v>
      </c>
      <c r="O7420" s="1">
        <v>2022</v>
      </c>
      <c r="P7420" s="1">
        <v>66102</v>
      </c>
      <c r="Q7420" s="1" t="s">
        <v>12667</v>
      </c>
      <c r="R7420" s="1"/>
      <c r="S7420" s="1" t="s">
        <v>24358</v>
      </c>
      <c r="T7420" s="1" t="s">
        <v>6826</v>
      </c>
      <c r="U7420" s="1"/>
      <c r="V7420" s="1" t="s">
        <v>6952</v>
      </c>
      <c r="W7420" s="1" t="s">
        <v>6826</v>
      </c>
    </row>
    <row r="7421" spans="1:23" x14ac:dyDescent="0.25">
      <c r="A7421" s="1">
        <v>1005745</v>
      </c>
      <c r="B7421" s="5" t="str">
        <f>VLOOKUP(H7421,'FIPS Basin X-walk'!$A$2:$F$3224,6,FALSE)</f>
        <v>Forest City Basin</v>
      </c>
      <c r="C7421" s="1" t="s">
        <v>12669</v>
      </c>
      <c r="D7421" s="1"/>
      <c r="E7421" s="1"/>
      <c r="F7421" s="1" t="s">
        <v>12661</v>
      </c>
      <c r="G7421" s="1" t="s">
        <v>12662</v>
      </c>
      <c r="H7421" s="1">
        <v>20209</v>
      </c>
      <c r="I7421" s="1">
        <v>1005745</v>
      </c>
      <c r="J7421" s="1">
        <v>39.142018999999998</v>
      </c>
      <c r="K7421" s="1">
        <v>-94.615314999999995</v>
      </c>
      <c r="L7421" s="1"/>
      <c r="M7421" s="1" t="s">
        <v>1490</v>
      </c>
      <c r="N7421" s="1" t="s">
        <v>12401</v>
      </c>
      <c r="O7421" s="1">
        <v>2022</v>
      </c>
      <c r="P7421" s="1">
        <v>66115</v>
      </c>
      <c r="Q7421" s="1" t="s">
        <v>12670</v>
      </c>
      <c r="R7421" s="1"/>
      <c r="S7421" s="1" t="s">
        <v>24804</v>
      </c>
      <c r="T7421" s="1" t="s">
        <v>6826</v>
      </c>
      <c r="U7421" s="1"/>
      <c r="V7421" s="1" t="s">
        <v>7844</v>
      </c>
      <c r="W7421" s="1" t="s">
        <v>6826</v>
      </c>
    </row>
    <row r="7422" spans="1:23" x14ac:dyDescent="0.25">
      <c r="A7422" s="1">
        <v>1013900</v>
      </c>
      <c r="B7422" s="5" t="str">
        <f>VLOOKUP(H7422,'FIPS Basin X-walk'!$A$2:$F$3224,6,FALSE)</f>
        <v>Appalachian Basin</v>
      </c>
      <c r="C7422" s="1" t="s">
        <v>23770</v>
      </c>
      <c r="D7422" s="1"/>
      <c r="E7422" s="1"/>
      <c r="F7422" s="1" t="s">
        <v>23771</v>
      </c>
      <c r="G7422" s="1" t="s">
        <v>1121</v>
      </c>
      <c r="H7422" s="1">
        <v>54109</v>
      </c>
      <c r="I7422" s="1">
        <v>1013900</v>
      </c>
      <c r="J7422" s="1">
        <v>37.574266907639</v>
      </c>
      <c r="K7422" s="1">
        <v>-81.417918282389806</v>
      </c>
      <c r="L7422" s="1"/>
      <c r="M7422" s="1" t="s">
        <v>1521</v>
      </c>
      <c r="N7422" s="1" t="s">
        <v>22744</v>
      </c>
      <c r="O7422" s="1">
        <v>2022</v>
      </c>
      <c r="P7422" s="1">
        <v>24847</v>
      </c>
      <c r="Q7422" s="1" t="s">
        <v>23772</v>
      </c>
      <c r="R7422" s="1"/>
      <c r="S7422" s="1"/>
      <c r="T7422" s="1" t="s">
        <v>6826</v>
      </c>
      <c r="U7422" s="1"/>
      <c r="V7422" s="1" t="s">
        <v>19210</v>
      </c>
      <c r="W7422" s="1" t="s">
        <v>6826</v>
      </c>
    </row>
    <row r="7423" spans="1:23" x14ac:dyDescent="0.25">
      <c r="A7423" s="1">
        <v>1001244</v>
      </c>
      <c r="B7423" s="5" t="str">
        <f>VLOOKUP(H7423,'FIPS Basin X-walk'!$A$2:$F$3224,6,FALSE)</f>
        <v>Appalachian Basin (Eastern Overthrust Area)</v>
      </c>
      <c r="C7423" s="1" t="s">
        <v>19588</v>
      </c>
      <c r="D7423" s="1"/>
      <c r="E7423" s="1"/>
      <c r="F7423" s="1" t="s">
        <v>19589</v>
      </c>
      <c r="G7423" s="1" t="s">
        <v>1121</v>
      </c>
      <c r="H7423" s="1">
        <v>42131</v>
      </c>
      <c r="I7423" s="1">
        <v>1001244</v>
      </c>
      <c r="J7423" s="1">
        <v>41.573</v>
      </c>
      <c r="K7423" s="1">
        <v>-76.042599999999993</v>
      </c>
      <c r="L7423" s="1"/>
      <c r="M7423" s="1" t="s">
        <v>1501</v>
      </c>
      <c r="N7423" s="1" t="s">
        <v>18868</v>
      </c>
      <c r="O7423" s="1">
        <v>2022</v>
      </c>
      <c r="P7423" s="1">
        <v>18629</v>
      </c>
      <c r="Q7423" s="1" t="s">
        <v>19590</v>
      </c>
      <c r="R7423" s="1" t="s">
        <v>24564</v>
      </c>
      <c r="S7423" s="1" t="s">
        <v>24431</v>
      </c>
      <c r="T7423" s="1" t="s">
        <v>6828</v>
      </c>
      <c r="U7423" s="1"/>
      <c r="V7423" s="1" t="s">
        <v>9047</v>
      </c>
      <c r="W7423" s="1" t="s">
        <v>6828</v>
      </c>
    </row>
    <row r="7424" spans="1:23" x14ac:dyDescent="0.25">
      <c r="A7424" s="1">
        <v>1001240</v>
      </c>
      <c r="B7424" s="5" t="str">
        <f>VLOOKUP(H7424,'FIPS Basin X-walk'!$A$2:$F$3224,6,FALSE)</f>
        <v>Appalachian Basin</v>
      </c>
      <c r="C7424" s="1" t="s">
        <v>17203</v>
      </c>
      <c r="D7424" s="1"/>
      <c r="E7424" s="1"/>
      <c r="F7424" s="1" t="s">
        <v>9864</v>
      </c>
      <c r="G7424" s="1" t="s">
        <v>1121</v>
      </c>
      <c r="H7424" s="1">
        <v>36121</v>
      </c>
      <c r="I7424" s="1">
        <v>1001240</v>
      </c>
      <c r="J7424" s="1">
        <v>42.654400000000003</v>
      </c>
      <c r="K7424" s="1">
        <v>-78.077200000000005</v>
      </c>
      <c r="L7424" s="1"/>
      <c r="M7424" s="1" t="s">
        <v>1481</v>
      </c>
      <c r="N7424" s="1" t="s">
        <v>16632</v>
      </c>
      <c r="O7424" s="1">
        <v>2022</v>
      </c>
      <c r="P7424" s="1">
        <v>14550</v>
      </c>
      <c r="Q7424" s="1" t="s">
        <v>17204</v>
      </c>
      <c r="R7424" s="1"/>
      <c r="S7424" s="1" t="s">
        <v>24355</v>
      </c>
      <c r="T7424" s="1" t="s">
        <v>6828</v>
      </c>
      <c r="U7424" s="1"/>
      <c r="V7424" s="1" t="s">
        <v>16693</v>
      </c>
      <c r="W7424" s="1" t="s">
        <v>6828</v>
      </c>
    </row>
    <row r="7425" spans="1:23" x14ac:dyDescent="0.25">
      <c r="A7425" s="1">
        <v>1013708</v>
      </c>
      <c r="B7425" s="5" t="str">
        <f>VLOOKUP(H7425,'FIPS Basin X-walk'!$A$2:$F$3224,6,FALSE)</f>
        <v>Appalachian Basin (Eastern Overthrust Area)</v>
      </c>
      <c r="C7425" s="1" t="s">
        <v>19585</v>
      </c>
      <c r="D7425" s="1"/>
      <c r="E7425" s="1"/>
      <c r="F7425" s="1" t="s">
        <v>19586</v>
      </c>
      <c r="G7425" s="1" t="s">
        <v>17206</v>
      </c>
      <c r="H7425" s="1">
        <v>42131</v>
      </c>
      <c r="I7425" s="1">
        <v>1013708</v>
      </c>
      <c r="J7425" s="1">
        <v>41.602252</v>
      </c>
      <c r="K7425" s="1">
        <v>-75.868161000000001</v>
      </c>
      <c r="L7425" s="1"/>
      <c r="M7425" s="1" t="s">
        <v>1501</v>
      </c>
      <c r="N7425" s="1" t="s">
        <v>18868</v>
      </c>
      <c r="O7425" s="1">
        <v>2022</v>
      </c>
      <c r="P7425" s="1">
        <v>18419</v>
      </c>
      <c r="Q7425" s="1" t="s">
        <v>19587</v>
      </c>
      <c r="R7425" s="1"/>
      <c r="S7425" s="1" t="s">
        <v>24355</v>
      </c>
      <c r="T7425" s="1" t="s">
        <v>6826</v>
      </c>
      <c r="U7425" s="1"/>
      <c r="V7425" s="1" t="s">
        <v>19006</v>
      </c>
      <c r="W7425" s="1" t="s">
        <v>6826</v>
      </c>
    </row>
    <row r="7426" spans="1:23" x14ac:dyDescent="0.25">
      <c r="A7426" s="1">
        <v>1005297</v>
      </c>
      <c r="B7426" s="5" t="str">
        <f>VLOOKUP(H7426,'FIPS Basin X-walk'!$A$2:$F$3224,6,FALSE)</f>
        <v>Appalachian Basin</v>
      </c>
      <c r="C7426" s="1"/>
      <c r="D7426" s="1"/>
      <c r="E7426" s="1"/>
      <c r="F7426" s="1" t="s">
        <v>19677</v>
      </c>
      <c r="G7426" s="1" t="s">
        <v>17206</v>
      </c>
      <c r="H7426" s="1">
        <v>54109</v>
      </c>
      <c r="I7426" s="1">
        <v>1005297</v>
      </c>
      <c r="J7426" s="1">
        <v>37.576799999999999</v>
      </c>
      <c r="K7426" s="1">
        <v>-81.570099999999996</v>
      </c>
      <c r="L7426" s="1"/>
      <c r="M7426" s="1" t="s">
        <v>1521</v>
      </c>
      <c r="N7426" s="1" t="s">
        <v>22744</v>
      </c>
      <c r="O7426" s="1">
        <v>2022</v>
      </c>
      <c r="P7426" s="1">
        <v>24874</v>
      </c>
      <c r="Q7426" s="1" t="s">
        <v>22989</v>
      </c>
      <c r="R7426" s="1"/>
      <c r="S7426" s="1"/>
      <c r="T7426" s="1" t="s">
        <v>6826</v>
      </c>
      <c r="U7426" s="1"/>
      <c r="V7426" s="1" t="s">
        <v>25487</v>
      </c>
      <c r="W7426" s="1" t="s">
        <v>6826</v>
      </c>
    </row>
    <row r="7427" spans="1:23" x14ac:dyDescent="0.25">
      <c r="A7427" s="1">
        <v>1002333</v>
      </c>
      <c r="B7427" s="5" t="str">
        <f>VLOOKUP(H7427,'FIPS Basin X-walk'!$A$2:$F$3224,6,FALSE)</f>
        <v>Appalachian Basin</v>
      </c>
      <c r="C7427" s="1" t="s">
        <v>17205</v>
      </c>
      <c r="D7427" s="1"/>
      <c r="E7427" s="1"/>
      <c r="F7427" s="1" t="s">
        <v>9864</v>
      </c>
      <c r="G7427" s="1" t="s">
        <v>17206</v>
      </c>
      <c r="H7427" s="1">
        <v>36121</v>
      </c>
      <c r="I7427" s="1">
        <v>1002333</v>
      </c>
      <c r="J7427" s="1">
        <v>42.657389000000002</v>
      </c>
      <c r="K7427" s="1">
        <v>-78.076110999999997</v>
      </c>
      <c r="L7427" s="1"/>
      <c r="M7427" s="1" t="s">
        <v>1481</v>
      </c>
      <c r="N7427" s="1" t="s">
        <v>16632</v>
      </c>
      <c r="O7427" s="1">
        <v>2022</v>
      </c>
      <c r="P7427" s="1">
        <v>14550</v>
      </c>
      <c r="Q7427" s="1" t="s">
        <v>24867</v>
      </c>
      <c r="R7427" s="1"/>
      <c r="S7427" s="1" t="s">
        <v>24738</v>
      </c>
      <c r="T7427" s="1" t="s">
        <v>6826</v>
      </c>
      <c r="U7427" s="1"/>
      <c r="V7427" s="1" t="s">
        <v>24739</v>
      </c>
      <c r="W7427" s="1" t="s">
        <v>6826</v>
      </c>
    </row>
    <row r="7428" spans="1:23" x14ac:dyDescent="0.25">
      <c r="A7428" s="1">
        <v>1010891</v>
      </c>
      <c r="B7428" s="5" t="str">
        <f>VLOOKUP(H7428,'FIPS Basin X-walk'!$A$2:$F$3224,6,FALSE)</f>
        <v>Eastern Columbia Basin</v>
      </c>
      <c r="C7428" s="1" t="s">
        <v>22736</v>
      </c>
      <c r="D7428" s="1"/>
      <c r="E7428" s="1"/>
      <c r="F7428" s="1" t="s">
        <v>21972</v>
      </c>
      <c r="G7428" s="1" t="s">
        <v>22733</v>
      </c>
      <c r="H7428" s="1">
        <v>53077</v>
      </c>
      <c r="I7428" s="1">
        <v>1010891</v>
      </c>
      <c r="J7428" s="1">
        <v>46.300367999999999</v>
      </c>
      <c r="K7428" s="1">
        <v>-120.015979</v>
      </c>
      <c r="L7428" s="1" t="s">
        <v>24475</v>
      </c>
      <c r="M7428" s="1" t="s">
        <v>1480</v>
      </c>
      <c r="N7428" s="1" t="s">
        <v>9611</v>
      </c>
      <c r="O7428" s="1">
        <v>2022</v>
      </c>
      <c r="P7428" s="1">
        <v>98944</v>
      </c>
      <c r="Q7428" s="1" t="s">
        <v>22737</v>
      </c>
      <c r="R7428" s="1"/>
      <c r="S7428" s="1" t="s">
        <v>24754</v>
      </c>
      <c r="T7428" s="1" t="s">
        <v>6826</v>
      </c>
      <c r="U7428" s="1"/>
      <c r="V7428" s="1" t="s">
        <v>22738</v>
      </c>
      <c r="W7428" s="1" t="s">
        <v>6826</v>
      </c>
    </row>
    <row r="7429" spans="1:23" x14ac:dyDescent="0.25">
      <c r="A7429" s="1">
        <v>1004916</v>
      </c>
      <c r="B7429" s="5" t="str">
        <f>VLOOKUP(H7429,'FIPS Basin X-walk'!$A$2:$F$3224,6,FALSE)</f>
        <v>Eastern Columbia Basin</v>
      </c>
      <c r="C7429" s="1" t="s">
        <v>22731</v>
      </c>
      <c r="D7429" s="1"/>
      <c r="E7429" s="1"/>
      <c r="F7429" s="1" t="s">
        <v>22732</v>
      </c>
      <c r="G7429" s="1" t="s">
        <v>22733</v>
      </c>
      <c r="H7429" s="1">
        <v>53077</v>
      </c>
      <c r="I7429" s="1">
        <v>1004916</v>
      </c>
      <c r="J7429" s="1">
        <v>46.606189999999998</v>
      </c>
      <c r="K7429" s="1">
        <v>-120.39197</v>
      </c>
      <c r="L7429" s="1"/>
      <c r="M7429" s="1" t="s">
        <v>1480</v>
      </c>
      <c r="N7429" s="1" t="s">
        <v>9611</v>
      </c>
      <c r="O7429" s="1">
        <v>2022</v>
      </c>
      <c r="P7429" s="1">
        <v>98901</v>
      </c>
      <c r="Q7429" s="1" t="s">
        <v>22734</v>
      </c>
      <c r="R7429" s="1"/>
      <c r="S7429" s="1" t="s">
        <v>24358</v>
      </c>
      <c r="T7429" s="1" t="s">
        <v>6826</v>
      </c>
      <c r="U7429" s="1"/>
      <c r="V7429" s="1" t="s">
        <v>22735</v>
      </c>
      <c r="W7429" s="1" t="s">
        <v>6826</v>
      </c>
    </row>
    <row r="7430" spans="1:23" x14ac:dyDescent="0.25">
      <c r="A7430" s="1">
        <v>1004918</v>
      </c>
      <c r="B7430" s="5" t="str">
        <f>VLOOKUP(H7430,'FIPS Basin X-walk'!$A$2:$F$3224,6,FALSE)</f>
        <v>Eastern Columbia Basin</v>
      </c>
      <c r="C7430" s="1" t="s">
        <v>22739</v>
      </c>
      <c r="D7430" s="1"/>
      <c r="E7430" s="1"/>
      <c r="F7430" s="1" t="s">
        <v>22740</v>
      </c>
      <c r="G7430" s="1" t="s">
        <v>22733</v>
      </c>
      <c r="H7430" s="1">
        <v>53077</v>
      </c>
      <c r="I7430" s="1">
        <v>1004918</v>
      </c>
      <c r="J7430" s="1">
        <v>46.478499999999997</v>
      </c>
      <c r="K7430" s="1">
        <v>-120.2688</v>
      </c>
      <c r="L7430" s="1"/>
      <c r="M7430" s="1" t="s">
        <v>1480</v>
      </c>
      <c r="N7430" s="1" t="s">
        <v>9611</v>
      </c>
      <c r="O7430" s="1">
        <v>2022</v>
      </c>
      <c r="P7430" s="1">
        <v>98953</v>
      </c>
      <c r="Q7430" s="1" t="s">
        <v>22741</v>
      </c>
      <c r="R7430" s="1"/>
      <c r="S7430" s="1" t="s">
        <v>24358</v>
      </c>
      <c r="T7430" s="1" t="s">
        <v>6826</v>
      </c>
      <c r="U7430" s="1"/>
      <c r="V7430" s="1" t="s">
        <v>25429</v>
      </c>
      <c r="W7430" s="1" t="s">
        <v>6826</v>
      </c>
    </row>
    <row r="7431" spans="1:23" x14ac:dyDescent="0.25">
      <c r="A7431" s="1">
        <v>1004167</v>
      </c>
      <c r="B7431" s="5" t="str">
        <f>VLOOKUP(H7431,'FIPS Basin X-walk'!$A$2:$F$3224,6,FALSE)</f>
        <v>Black Warrior Basin</v>
      </c>
      <c r="C7431" s="1" t="s">
        <v>15192</v>
      </c>
      <c r="D7431" s="1"/>
      <c r="E7431" s="1"/>
      <c r="F7431" s="1" t="s">
        <v>15193</v>
      </c>
      <c r="G7431" s="1" t="s">
        <v>25245</v>
      </c>
      <c r="H7431" s="1">
        <v>28161</v>
      </c>
      <c r="I7431" s="1">
        <v>1004167</v>
      </c>
      <c r="J7431" s="1">
        <v>34.108218999999998</v>
      </c>
      <c r="K7431" s="1">
        <v>-89.662811000000005</v>
      </c>
      <c r="L7431" s="1"/>
      <c r="M7431" s="1" t="s">
        <v>1523</v>
      </c>
      <c r="N7431" s="1" t="s">
        <v>15181</v>
      </c>
      <c r="O7431" s="1">
        <v>2022</v>
      </c>
      <c r="P7431" s="1">
        <v>38965</v>
      </c>
      <c r="Q7431" s="1" t="s">
        <v>24050</v>
      </c>
      <c r="R7431" s="1"/>
      <c r="S7431" s="1" t="s">
        <v>24435</v>
      </c>
      <c r="T7431" s="1" t="s">
        <v>6826</v>
      </c>
      <c r="U7431" s="1"/>
      <c r="V7431" s="1" t="s">
        <v>12735</v>
      </c>
      <c r="W7431" s="1" t="s">
        <v>6826</v>
      </c>
    </row>
    <row r="7432" spans="1:23" x14ac:dyDescent="0.25">
      <c r="A7432" s="1">
        <v>1005755</v>
      </c>
      <c r="B7432" s="5" t="str">
        <f>VLOOKUP(H7432,'FIPS Basin X-walk'!$A$2:$F$3224,6,FALSE)</f>
        <v>Western Columbia Basin</v>
      </c>
      <c r="C7432" s="1" t="s">
        <v>18859</v>
      </c>
      <c r="D7432" s="1"/>
      <c r="E7432" s="1"/>
      <c r="F7432" s="1" t="s">
        <v>18860</v>
      </c>
      <c r="G7432" s="1" t="s">
        <v>18861</v>
      </c>
      <c r="H7432" s="1">
        <v>41071</v>
      </c>
      <c r="I7432" s="1">
        <v>1005755</v>
      </c>
      <c r="J7432" s="1">
        <v>45.228630000000003</v>
      </c>
      <c r="K7432" s="1">
        <v>-123.15904999999999</v>
      </c>
      <c r="L7432" s="1"/>
      <c r="M7432" s="1" t="s">
        <v>1519</v>
      </c>
      <c r="N7432" s="1" t="s">
        <v>18017</v>
      </c>
      <c r="O7432" s="1">
        <v>2022</v>
      </c>
      <c r="P7432" s="1">
        <v>97128</v>
      </c>
      <c r="Q7432" s="1" t="s">
        <v>18862</v>
      </c>
      <c r="R7432" s="1"/>
      <c r="S7432" s="1" t="s">
        <v>24372</v>
      </c>
      <c r="T7432" s="1" t="s">
        <v>6826</v>
      </c>
      <c r="U7432" s="1"/>
      <c r="V7432" s="1" t="s">
        <v>18863</v>
      </c>
      <c r="W7432" s="1" t="s">
        <v>6826</v>
      </c>
    </row>
    <row r="7433" spans="1:23" x14ac:dyDescent="0.25">
      <c r="A7433" s="1">
        <v>1007687</v>
      </c>
      <c r="B7433" s="5" t="str">
        <f>VLOOKUP(H7433,'FIPS Basin X-walk'!$A$2:$F$3224,6,FALSE)</f>
        <v>Western Columbia Basin</v>
      </c>
      <c r="C7433" s="1" t="s">
        <v>18864</v>
      </c>
      <c r="D7433" s="1"/>
      <c r="E7433" s="1"/>
      <c r="F7433" s="1" t="s">
        <v>18860</v>
      </c>
      <c r="G7433" s="1" t="s">
        <v>18861</v>
      </c>
      <c r="H7433" s="1">
        <v>41071</v>
      </c>
      <c r="I7433" s="1">
        <v>1007687</v>
      </c>
      <c r="J7433" s="1">
        <v>45.183508000000003</v>
      </c>
      <c r="K7433" s="1">
        <v>-123.284245</v>
      </c>
      <c r="L7433" s="1"/>
      <c r="M7433" s="1" t="s">
        <v>1519</v>
      </c>
      <c r="N7433" s="1" t="s">
        <v>18017</v>
      </c>
      <c r="O7433" s="1">
        <v>2022</v>
      </c>
      <c r="P7433" s="1">
        <v>97128</v>
      </c>
      <c r="Q7433" s="1" t="s">
        <v>18865</v>
      </c>
      <c r="R7433" s="1"/>
      <c r="S7433" s="1" t="s">
        <v>24358</v>
      </c>
      <c r="T7433" s="1" t="s">
        <v>6826</v>
      </c>
      <c r="U7433" s="1"/>
      <c r="V7433" s="1" t="s">
        <v>6878</v>
      </c>
      <c r="W7433" s="1" t="s">
        <v>6828</v>
      </c>
    </row>
    <row r="7434" spans="1:23" x14ac:dyDescent="0.25">
      <c r="A7434" s="1">
        <v>1010619</v>
      </c>
      <c r="B7434" s="5" t="str">
        <f>VLOOKUP(H7434,'FIPS Basin X-walk'!$A$2:$F$3224,6,FALSE)</f>
        <v>Sioux Uplift</v>
      </c>
      <c r="C7434" s="1" t="s">
        <v>19998</v>
      </c>
      <c r="D7434" s="1"/>
      <c r="E7434" s="1"/>
      <c r="F7434" s="1" t="s">
        <v>1652</v>
      </c>
      <c r="G7434" s="1" t="s">
        <v>19999</v>
      </c>
      <c r="H7434" s="1">
        <v>46135</v>
      </c>
      <c r="I7434" s="1">
        <v>1010619</v>
      </c>
      <c r="J7434" s="1">
        <v>42.887129999999999</v>
      </c>
      <c r="K7434" s="1">
        <v>-97.352069999999998</v>
      </c>
      <c r="L7434" s="1"/>
      <c r="M7434" s="1" t="s">
        <v>1562</v>
      </c>
      <c r="N7434" s="1" t="s">
        <v>19888</v>
      </c>
      <c r="O7434" s="1">
        <v>2022</v>
      </c>
      <c r="P7434" s="1">
        <v>57078</v>
      </c>
      <c r="Q7434" s="1" t="s">
        <v>26251</v>
      </c>
      <c r="R7434" s="1" t="s">
        <v>24753</v>
      </c>
      <c r="S7434" s="1" t="s">
        <v>24795</v>
      </c>
      <c r="T7434" s="1" t="s">
        <v>6826</v>
      </c>
      <c r="U7434" s="1"/>
      <c r="V7434" s="1" t="s">
        <v>13498</v>
      </c>
      <c r="W7434" s="1" t="s">
        <v>6826</v>
      </c>
    </row>
    <row r="7435" spans="1:23" x14ac:dyDescent="0.25">
      <c r="A7435" s="1">
        <v>1000774</v>
      </c>
      <c r="B7435" s="5" t="str">
        <f>VLOOKUP(H7435,'FIPS Basin X-walk'!$A$2:$F$3224,6,FALSE)</f>
        <v>Appalachian Basin (Eastern Overthrust Area)</v>
      </c>
      <c r="C7435" s="1" t="s">
        <v>17207</v>
      </c>
      <c r="D7435" s="1"/>
      <c r="E7435" s="1" t="s">
        <v>6828</v>
      </c>
      <c r="F7435" s="1" t="s">
        <v>17208</v>
      </c>
      <c r="G7435" s="1" t="s">
        <v>1920</v>
      </c>
      <c r="H7435" s="1">
        <v>36123</v>
      </c>
      <c r="I7435" s="1">
        <v>1000774</v>
      </c>
      <c r="J7435" s="1">
        <v>42.678899999999999</v>
      </c>
      <c r="K7435" s="1">
        <v>-76.948300000000003</v>
      </c>
      <c r="L7435" s="1"/>
      <c r="M7435" s="1" t="s">
        <v>1481</v>
      </c>
      <c r="N7435" s="1" t="s">
        <v>16632</v>
      </c>
      <c r="O7435" s="1">
        <v>2022</v>
      </c>
      <c r="P7435" s="1">
        <v>14441</v>
      </c>
      <c r="Q7435" s="1" t="s">
        <v>17209</v>
      </c>
      <c r="R7435" s="1"/>
      <c r="S7435" s="1" t="s">
        <v>24355</v>
      </c>
      <c r="T7435" s="1" t="s">
        <v>6826</v>
      </c>
      <c r="U7435" s="1"/>
      <c r="V7435" s="1" t="s">
        <v>17210</v>
      </c>
      <c r="W7435" s="1" t="s">
        <v>6828</v>
      </c>
    </row>
    <row r="7436" spans="1:23" x14ac:dyDescent="0.25">
      <c r="A7436" s="1">
        <v>1003643</v>
      </c>
      <c r="B7436" s="5" t="str">
        <f>VLOOKUP(H7436,'FIPS Basin X-walk'!$A$2:$F$3224,6,FALSE)</f>
        <v>Basin-And-Range Province</v>
      </c>
      <c r="C7436" s="1" t="s">
        <v>7711</v>
      </c>
      <c r="D7436" s="1"/>
      <c r="E7436" s="1" t="s">
        <v>6828</v>
      </c>
      <c r="F7436" s="1" t="s">
        <v>7712</v>
      </c>
      <c r="G7436" s="1" t="s">
        <v>7713</v>
      </c>
      <c r="H7436" s="1">
        <v>4025</v>
      </c>
      <c r="I7436" s="1">
        <v>1003643</v>
      </c>
      <c r="J7436" s="1">
        <v>34.781410000000001</v>
      </c>
      <c r="K7436" s="1">
        <v>-112.08271000000001</v>
      </c>
      <c r="L7436" s="1"/>
      <c r="M7436" s="1" t="s">
        <v>1504</v>
      </c>
      <c r="N7436" s="1" t="s">
        <v>7491</v>
      </c>
      <c r="O7436" s="1">
        <v>2022</v>
      </c>
      <c r="P7436" s="1">
        <v>86324</v>
      </c>
      <c r="Q7436" s="1" t="s">
        <v>7714</v>
      </c>
      <c r="R7436" s="1"/>
      <c r="S7436" s="1" t="s">
        <v>24441</v>
      </c>
      <c r="T7436" s="1" t="s">
        <v>6826</v>
      </c>
      <c r="U7436" s="1"/>
      <c r="V7436" s="1" t="s">
        <v>25145</v>
      </c>
      <c r="W7436" s="1" t="s">
        <v>6826</v>
      </c>
    </row>
    <row r="7437" spans="1:23" x14ac:dyDescent="0.25">
      <c r="A7437" s="1">
        <v>1007862</v>
      </c>
      <c r="B7437" s="5" t="str">
        <f>VLOOKUP(H7437,'FIPS Basin X-walk'!$A$2:$F$3224,6,FALSE)</f>
        <v>Basin-And-Range Province</v>
      </c>
      <c r="C7437" s="1" t="s">
        <v>7717</v>
      </c>
      <c r="D7437" s="1"/>
      <c r="E7437" s="1"/>
      <c r="F7437" s="1" t="s">
        <v>7718</v>
      </c>
      <c r="G7437" s="1" t="s">
        <v>7713</v>
      </c>
      <c r="H7437" s="1">
        <v>4025</v>
      </c>
      <c r="I7437" s="1">
        <v>1007862</v>
      </c>
      <c r="J7437" s="1">
        <v>34.515500000000003</v>
      </c>
      <c r="K7437" s="1">
        <v>-112.0471</v>
      </c>
      <c r="L7437" s="1"/>
      <c r="M7437" s="1" t="s">
        <v>1504</v>
      </c>
      <c r="N7437" s="1" t="s">
        <v>7491</v>
      </c>
      <c r="O7437" s="1">
        <v>2022</v>
      </c>
      <c r="P7437" s="1">
        <v>86327</v>
      </c>
      <c r="Q7437" s="1" t="s">
        <v>7719</v>
      </c>
      <c r="R7437" s="1"/>
      <c r="S7437" s="1" t="s">
        <v>24358</v>
      </c>
      <c r="T7437" s="1" t="s">
        <v>6826</v>
      </c>
      <c r="U7437" s="1"/>
      <c r="V7437" s="1" t="s">
        <v>6878</v>
      </c>
      <c r="W7437" s="1" t="s">
        <v>6826</v>
      </c>
    </row>
    <row r="7438" spans="1:23" x14ac:dyDescent="0.25">
      <c r="A7438" s="1">
        <v>1001689</v>
      </c>
      <c r="B7438" s="5" t="str">
        <f>VLOOKUP(H7438,'FIPS Basin X-walk'!$A$2:$F$3224,6,FALSE)</f>
        <v>Basin-And-Range Province</v>
      </c>
      <c r="C7438" s="1" t="s">
        <v>7720</v>
      </c>
      <c r="D7438" s="1"/>
      <c r="E7438" s="1" t="s">
        <v>6828</v>
      </c>
      <c r="F7438" s="1" t="s">
        <v>7721</v>
      </c>
      <c r="G7438" s="1" t="s">
        <v>7713</v>
      </c>
      <c r="H7438" s="1">
        <v>4025</v>
      </c>
      <c r="I7438" s="1">
        <v>1001689</v>
      </c>
      <c r="J7438" s="1">
        <v>34.985329999999998</v>
      </c>
      <c r="K7438" s="1">
        <v>-112.37044</v>
      </c>
      <c r="L7438" s="1" t="s">
        <v>24745</v>
      </c>
      <c r="M7438" s="1" t="s">
        <v>1504</v>
      </c>
      <c r="N7438" s="1" t="s">
        <v>7491</v>
      </c>
      <c r="O7438" s="1">
        <v>2022</v>
      </c>
      <c r="P7438" s="1">
        <v>86334</v>
      </c>
      <c r="Q7438" s="1" t="s">
        <v>7722</v>
      </c>
      <c r="R7438" s="1"/>
      <c r="S7438" s="1" t="s">
        <v>24441</v>
      </c>
      <c r="T7438" s="1" t="s">
        <v>6826</v>
      </c>
      <c r="U7438" s="1"/>
      <c r="V7438" s="1" t="s">
        <v>7723</v>
      </c>
      <c r="W7438" s="1" t="s">
        <v>6826</v>
      </c>
    </row>
    <row r="7439" spans="1:23" x14ac:dyDescent="0.25">
      <c r="A7439" s="1">
        <v>1006911</v>
      </c>
      <c r="B7439" s="5" t="str">
        <f>VLOOKUP(H7439,'FIPS Basin X-walk'!$A$2:$F$3224,6,FALSE)</f>
        <v>Basin-And-Range Province</v>
      </c>
      <c r="C7439" s="1"/>
      <c r="D7439" s="1"/>
      <c r="E7439" s="1" t="s">
        <v>6828</v>
      </c>
      <c r="F7439" s="1" t="s">
        <v>7715</v>
      </c>
      <c r="G7439" s="1" t="s">
        <v>7713</v>
      </c>
      <c r="H7439" s="1">
        <v>4025</v>
      </c>
      <c r="I7439" s="1">
        <v>1006911</v>
      </c>
      <c r="J7439" s="1">
        <v>35.520499999999998</v>
      </c>
      <c r="K7439" s="1">
        <v>-113.31310000000001</v>
      </c>
      <c r="L7439" s="1"/>
      <c r="M7439" s="1" t="s">
        <v>1504</v>
      </c>
      <c r="N7439" s="1" t="s">
        <v>7491</v>
      </c>
      <c r="O7439" s="1">
        <v>2022</v>
      </c>
      <c r="P7439" s="1">
        <v>86434</v>
      </c>
      <c r="Q7439" s="1" t="s">
        <v>7716</v>
      </c>
      <c r="R7439" s="1"/>
      <c r="S7439" s="1" t="s">
        <v>24397</v>
      </c>
      <c r="T7439" s="1" t="s">
        <v>6826</v>
      </c>
      <c r="U7439" s="1"/>
      <c r="V7439" s="1" t="s">
        <v>24910</v>
      </c>
      <c r="W7439" s="1" t="s">
        <v>6826</v>
      </c>
    </row>
    <row r="7440" spans="1:23" x14ac:dyDescent="0.25">
      <c r="A7440" s="1">
        <v>1004183</v>
      </c>
      <c r="B7440" s="5" t="str">
        <f>VLOOKUP(H7440,'FIPS Basin X-walk'!$A$2:$F$3224,6,FALSE)</f>
        <v>Mid-Gulf Coast Basin</v>
      </c>
      <c r="C7440" s="1" t="s">
        <v>15441</v>
      </c>
      <c r="D7440" s="1"/>
      <c r="E7440" s="1"/>
      <c r="F7440" s="1" t="s">
        <v>15442</v>
      </c>
      <c r="G7440" s="1" t="s">
        <v>15443</v>
      </c>
      <c r="H7440" s="1">
        <v>28163</v>
      </c>
      <c r="I7440" s="1">
        <v>1004183</v>
      </c>
      <c r="J7440" s="1">
        <v>32.904443999999998</v>
      </c>
      <c r="K7440" s="1">
        <v>-90.383055999999996</v>
      </c>
      <c r="L7440" s="1"/>
      <c r="M7440" s="1" t="s">
        <v>1523</v>
      </c>
      <c r="N7440" s="1" t="s">
        <v>15181</v>
      </c>
      <c r="O7440" s="1">
        <v>2022</v>
      </c>
      <c r="P7440" s="1">
        <v>39194</v>
      </c>
      <c r="Q7440" s="1" t="s">
        <v>25246</v>
      </c>
      <c r="R7440" s="1"/>
      <c r="S7440" s="1" t="s">
        <v>24572</v>
      </c>
      <c r="T7440" s="1" t="s">
        <v>6828</v>
      </c>
      <c r="U7440" s="1"/>
      <c r="V7440" s="1" t="s">
        <v>12372</v>
      </c>
      <c r="W7440" s="1" t="s">
        <v>6826</v>
      </c>
    </row>
    <row r="7441" spans="1:23" x14ac:dyDescent="0.25">
      <c r="A7441" s="1">
        <v>1007681</v>
      </c>
      <c r="B7441" s="5" t="str">
        <f>VLOOKUP(H7441,'FIPS Basin X-walk'!$A$2:$F$3224,6,FALSE)</f>
        <v>Arkoma Basin</v>
      </c>
      <c r="C7441" s="1" t="s">
        <v>8025</v>
      </c>
      <c r="D7441" s="1"/>
      <c r="E7441" s="1"/>
      <c r="F7441" s="1" t="s">
        <v>48</v>
      </c>
      <c r="G7441" s="1" t="s">
        <v>8026</v>
      </c>
      <c r="H7441" s="1">
        <v>5149</v>
      </c>
      <c r="I7441" s="1">
        <v>1007681</v>
      </c>
      <c r="J7441" s="1">
        <v>35.089806000000003</v>
      </c>
      <c r="K7441" s="1">
        <v>-93.209193999999997</v>
      </c>
      <c r="L7441" s="1"/>
      <c r="M7441" s="1" t="s">
        <v>1520</v>
      </c>
      <c r="N7441" s="1" t="s">
        <v>7740</v>
      </c>
      <c r="O7441" s="1">
        <v>2022</v>
      </c>
      <c r="P7441" s="1">
        <v>72833</v>
      </c>
      <c r="Q7441" s="1" t="s">
        <v>8027</v>
      </c>
      <c r="R7441" s="1"/>
      <c r="S7441" s="1" t="s">
        <v>24358</v>
      </c>
      <c r="T7441" s="1" t="s">
        <v>6826</v>
      </c>
      <c r="U7441" s="1"/>
      <c r="V7441" s="1" t="s">
        <v>6878</v>
      </c>
      <c r="W7441" s="1" t="s">
        <v>6826</v>
      </c>
    </row>
    <row r="7442" spans="1:23" x14ac:dyDescent="0.25">
      <c r="A7442" s="1">
        <v>1010166</v>
      </c>
      <c r="B7442" s="5" t="str">
        <f>VLOOKUP(H7442,'FIPS Basin X-walk'!$A$2:$F$3224,6,FALSE)</f>
        <v>Arkoma Basin</v>
      </c>
      <c r="C7442" s="1" t="s">
        <v>8028</v>
      </c>
      <c r="D7442" s="1"/>
      <c r="E7442" s="1"/>
      <c r="F7442" s="1" t="s">
        <v>48</v>
      </c>
      <c r="G7442" s="1" t="s">
        <v>8026</v>
      </c>
      <c r="H7442" s="1">
        <v>5149</v>
      </c>
      <c r="I7442" s="1">
        <v>1010166</v>
      </c>
      <c r="J7442" s="1">
        <v>35.05518</v>
      </c>
      <c r="K7442" s="1">
        <v>-93.368920000000003</v>
      </c>
      <c r="L7442" s="1"/>
      <c r="M7442" s="1" t="s">
        <v>1520</v>
      </c>
      <c r="N7442" s="1" t="s">
        <v>7740</v>
      </c>
      <c r="O7442" s="1">
        <v>2022</v>
      </c>
      <c r="P7442" s="1">
        <v>72833</v>
      </c>
      <c r="Q7442" s="1" t="s">
        <v>8029</v>
      </c>
      <c r="R7442" s="1"/>
      <c r="S7442" s="1" t="s">
        <v>24363</v>
      </c>
      <c r="T7442" s="1" t="s">
        <v>6826</v>
      </c>
      <c r="U7442" s="1"/>
      <c r="V7442" s="1" t="s">
        <v>6906</v>
      </c>
      <c r="W7442" s="1" t="s">
        <v>6826</v>
      </c>
    </row>
    <row r="7443" spans="1:23" x14ac:dyDescent="0.25">
      <c r="A7443" s="1">
        <v>1013289</v>
      </c>
      <c r="B7443" s="5" t="str">
        <f>VLOOKUP(H7443,'FIPS Basin X-walk'!$A$2:$F$3224,6,FALSE)</f>
        <v>Montana Folded Belt</v>
      </c>
      <c r="C7443" s="1" t="s">
        <v>23883</v>
      </c>
      <c r="D7443" s="1"/>
      <c r="E7443" s="1"/>
      <c r="F7443" s="1" t="s">
        <v>2131</v>
      </c>
      <c r="G7443" s="1" t="s">
        <v>4582</v>
      </c>
      <c r="H7443" s="1">
        <v>30111</v>
      </c>
      <c r="I7443" s="1">
        <v>1013289</v>
      </c>
      <c r="J7443" s="1">
        <v>45.778517437731502</v>
      </c>
      <c r="K7443" s="1">
        <v>-108.54582604673</v>
      </c>
      <c r="L7443" s="1"/>
      <c r="M7443" s="1" t="s">
        <v>1533</v>
      </c>
      <c r="N7443" s="1" t="s">
        <v>15748</v>
      </c>
      <c r="O7443" s="1">
        <v>2022</v>
      </c>
      <c r="P7443" s="1">
        <v>59102</v>
      </c>
      <c r="Q7443" s="1" t="s">
        <v>1078</v>
      </c>
      <c r="R7443" s="1"/>
      <c r="S7443" s="1">
        <v>211120</v>
      </c>
      <c r="T7443" s="1" t="s">
        <v>6826</v>
      </c>
      <c r="U7443" s="1"/>
      <c r="V7443" s="1" t="s">
        <v>23884</v>
      </c>
      <c r="W7443" s="1" t="s">
        <v>6826</v>
      </c>
    </row>
    <row r="7444" spans="1:23" x14ac:dyDescent="0.25">
      <c r="A7444" s="1">
        <v>1008053</v>
      </c>
      <c r="B7444" s="5" t="str">
        <f>VLOOKUP(H7444,'FIPS Basin X-walk'!$A$2:$F$3224,6,FALSE)</f>
        <v>Montana Folded Belt</v>
      </c>
      <c r="C7444" s="1" t="s">
        <v>25945</v>
      </c>
      <c r="D7444" s="1"/>
      <c r="E7444" s="1"/>
      <c r="F7444" s="1" t="s">
        <v>25946</v>
      </c>
      <c r="G7444" s="1" t="s">
        <v>4582</v>
      </c>
      <c r="H7444" s="1">
        <v>30111</v>
      </c>
      <c r="I7444" s="1">
        <v>1008053</v>
      </c>
      <c r="J7444" s="1">
        <v>45.784129999999998</v>
      </c>
      <c r="K7444" s="1">
        <v>-108.56738</v>
      </c>
      <c r="L7444" s="1"/>
      <c r="M7444" s="1" t="s">
        <v>1507</v>
      </c>
      <c r="N7444" s="1" t="s">
        <v>9093</v>
      </c>
      <c r="O7444" s="1">
        <v>2022</v>
      </c>
      <c r="P7444" s="1">
        <v>80758</v>
      </c>
      <c r="Q7444" s="1" t="s">
        <v>890</v>
      </c>
      <c r="R7444" s="1"/>
      <c r="S7444" s="1">
        <v>211130</v>
      </c>
      <c r="T7444" s="1" t="s">
        <v>6826</v>
      </c>
      <c r="U7444" s="1"/>
      <c r="V7444" s="1" t="s">
        <v>15826</v>
      </c>
      <c r="W7444" s="1" t="s">
        <v>6826</v>
      </c>
    </row>
    <row r="7445" spans="1:23" x14ac:dyDescent="0.25">
      <c r="A7445" s="1">
        <v>1000477</v>
      </c>
      <c r="B7445" s="5" t="str">
        <f>VLOOKUP(H7445,'FIPS Basin X-walk'!$A$2:$F$3224,6,FALSE)</f>
        <v>Montana Folded Belt</v>
      </c>
      <c r="C7445" s="1" t="s">
        <v>15832</v>
      </c>
      <c r="D7445" s="1"/>
      <c r="E7445" s="1"/>
      <c r="F7445" s="1" t="s">
        <v>15828</v>
      </c>
      <c r="G7445" s="1" t="s">
        <v>15823</v>
      </c>
      <c r="H7445" s="1">
        <v>30111</v>
      </c>
      <c r="I7445" s="1">
        <v>1000477</v>
      </c>
      <c r="J7445" s="1">
        <v>45.722949</v>
      </c>
      <c r="K7445" s="1">
        <v>-108.543015</v>
      </c>
      <c r="L7445" s="1"/>
      <c r="M7445" s="1" t="s">
        <v>1533</v>
      </c>
      <c r="N7445" s="1" t="s">
        <v>15748</v>
      </c>
      <c r="O7445" s="1">
        <v>2022</v>
      </c>
      <c r="P7445" s="1">
        <v>59101</v>
      </c>
      <c r="Q7445" s="1" t="s">
        <v>15833</v>
      </c>
      <c r="R7445" s="1"/>
      <c r="S7445" s="1" t="s">
        <v>24358</v>
      </c>
      <c r="T7445" s="1" t="s">
        <v>6826</v>
      </c>
      <c r="U7445" s="1"/>
      <c r="V7445" s="1" t="s">
        <v>15834</v>
      </c>
      <c r="W7445" s="1" t="s">
        <v>6826</v>
      </c>
    </row>
    <row r="7446" spans="1:23" x14ac:dyDescent="0.25">
      <c r="A7446" s="1">
        <v>1001783</v>
      </c>
      <c r="B7446" s="5" t="str">
        <f>VLOOKUP(H7446,'FIPS Basin X-walk'!$A$2:$F$3224,6,FALSE)</f>
        <v>Montana Folded Belt</v>
      </c>
      <c r="C7446" s="1" t="s">
        <v>15830</v>
      </c>
      <c r="D7446" s="1"/>
      <c r="E7446" s="1"/>
      <c r="F7446" s="1" t="s">
        <v>15828</v>
      </c>
      <c r="G7446" s="1" t="s">
        <v>15823</v>
      </c>
      <c r="H7446" s="1">
        <v>30111</v>
      </c>
      <c r="I7446" s="1">
        <v>1001783</v>
      </c>
      <c r="J7446" s="1">
        <v>45.76981</v>
      </c>
      <c r="K7446" s="1">
        <v>-108.49823000000001</v>
      </c>
      <c r="L7446" s="1"/>
      <c r="M7446" s="1" t="s">
        <v>1533</v>
      </c>
      <c r="N7446" s="1" t="s">
        <v>15748</v>
      </c>
      <c r="O7446" s="1">
        <v>2022</v>
      </c>
      <c r="P7446" s="1">
        <v>59101</v>
      </c>
      <c r="Q7446" s="1" t="s">
        <v>15831</v>
      </c>
      <c r="R7446" s="1"/>
      <c r="S7446" s="1" t="s">
        <v>24366</v>
      </c>
      <c r="T7446" s="1" t="s">
        <v>6828</v>
      </c>
      <c r="U7446" s="1"/>
      <c r="V7446" s="1" t="s">
        <v>9326</v>
      </c>
      <c r="W7446" s="1" t="s">
        <v>6828</v>
      </c>
    </row>
    <row r="7447" spans="1:23" x14ac:dyDescent="0.25">
      <c r="A7447" s="1">
        <v>1007000</v>
      </c>
      <c r="B7447" s="5" t="str">
        <f>VLOOKUP(H7447,'FIPS Basin X-walk'!$A$2:$F$3224,6,FALSE)</f>
        <v>Montana Folded Belt</v>
      </c>
      <c r="C7447" s="1" t="s">
        <v>15838</v>
      </c>
      <c r="D7447" s="1"/>
      <c r="E7447" s="1"/>
      <c r="F7447" s="1" t="s">
        <v>2131</v>
      </c>
      <c r="G7447" s="1" t="s">
        <v>15823</v>
      </c>
      <c r="H7447" s="1">
        <v>30111</v>
      </c>
      <c r="I7447" s="1">
        <v>1007000</v>
      </c>
      <c r="J7447" s="1">
        <v>45.813904000000001</v>
      </c>
      <c r="K7447" s="1">
        <v>-108.433295</v>
      </c>
      <c r="L7447" s="1"/>
      <c r="M7447" s="1" t="s">
        <v>1533</v>
      </c>
      <c r="N7447" s="1" t="s">
        <v>15748</v>
      </c>
      <c r="O7447" s="1">
        <v>2022</v>
      </c>
      <c r="P7447" s="1">
        <v>59103</v>
      </c>
      <c r="Q7447" s="1" t="s">
        <v>15839</v>
      </c>
      <c r="R7447" s="1"/>
      <c r="S7447" s="1" t="s">
        <v>24369</v>
      </c>
      <c r="T7447" s="1" t="s">
        <v>6826</v>
      </c>
      <c r="U7447" s="1"/>
      <c r="V7447" s="1" t="s">
        <v>8864</v>
      </c>
      <c r="W7447" s="1" t="s">
        <v>6826</v>
      </c>
    </row>
    <row r="7448" spans="1:23" x14ac:dyDescent="0.25">
      <c r="A7448" s="1">
        <v>1007506</v>
      </c>
      <c r="B7448" s="5" t="str">
        <f>VLOOKUP(H7448,'FIPS Basin X-walk'!$A$2:$F$3224,6,FALSE)</f>
        <v>Montana Folded Belt</v>
      </c>
      <c r="C7448" s="1" t="s">
        <v>15827</v>
      </c>
      <c r="D7448" s="1"/>
      <c r="E7448" s="1"/>
      <c r="F7448" s="1" t="s">
        <v>15828</v>
      </c>
      <c r="G7448" s="1" t="s">
        <v>15823</v>
      </c>
      <c r="H7448" s="1">
        <v>30111</v>
      </c>
      <c r="I7448" s="1">
        <v>1007506</v>
      </c>
      <c r="J7448" s="1">
        <v>45.776389000000002</v>
      </c>
      <c r="K7448" s="1">
        <v>-108.484444</v>
      </c>
      <c r="L7448" s="1"/>
      <c r="M7448" s="1" t="s">
        <v>1533</v>
      </c>
      <c r="N7448" s="1" t="s">
        <v>15748</v>
      </c>
      <c r="O7448" s="1">
        <v>2022</v>
      </c>
      <c r="P7448" s="1">
        <v>59101</v>
      </c>
      <c r="Q7448" s="1" t="s">
        <v>15829</v>
      </c>
      <c r="R7448" s="1"/>
      <c r="S7448" s="1" t="s">
        <v>24369</v>
      </c>
      <c r="T7448" s="1" t="s">
        <v>6826</v>
      </c>
      <c r="U7448" s="1"/>
      <c r="V7448" s="1" t="s">
        <v>8117</v>
      </c>
      <c r="W7448" s="1" t="s">
        <v>6826</v>
      </c>
    </row>
    <row r="7449" spans="1:23" x14ac:dyDescent="0.25">
      <c r="A7449" s="1">
        <v>1007803</v>
      </c>
      <c r="B7449" s="5" t="str">
        <f>VLOOKUP(H7449,'FIPS Basin X-walk'!$A$2:$F$3224,6,FALSE)</f>
        <v>Montana Folded Belt</v>
      </c>
      <c r="C7449" s="1" t="s">
        <v>15835</v>
      </c>
      <c r="D7449" s="1"/>
      <c r="E7449" s="1" t="s">
        <v>6828</v>
      </c>
      <c r="F7449" s="1" t="s">
        <v>15828</v>
      </c>
      <c r="G7449" s="1" t="s">
        <v>15823</v>
      </c>
      <c r="H7449" s="1">
        <v>30111</v>
      </c>
      <c r="I7449" s="1">
        <v>1007803</v>
      </c>
      <c r="J7449" s="1">
        <v>45.811200999999997</v>
      </c>
      <c r="K7449" s="1">
        <v>-108.428833</v>
      </c>
      <c r="L7449" s="1"/>
      <c r="M7449" s="1" t="s">
        <v>1533</v>
      </c>
      <c r="N7449" s="1" t="s">
        <v>15748</v>
      </c>
      <c r="O7449" s="1">
        <v>2022</v>
      </c>
      <c r="P7449" s="1">
        <v>59101</v>
      </c>
      <c r="Q7449" s="1" t="s">
        <v>15836</v>
      </c>
      <c r="R7449" s="1"/>
      <c r="S7449" s="1" t="s">
        <v>24355</v>
      </c>
      <c r="T7449" s="1" t="s">
        <v>6828</v>
      </c>
      <c r="U7449" s="1"/>
      <c r="V7449" s="1" t="s">
        <v>15837</v>
      </c>
      <c r="W7449" s="1" t="s">
        <v>6828</v>
      </c>
    </row>
    <row r="7450" spans="1:23" x14ac:dyDescent="0.25">
      <c r="A7450" s="1">
        <v>1006671</v>
      </c>
      <c r="B7450" s="5" t="str">
        <f>VLOOKUP(H7450,'FIPS Basin X-walk'!$A$2:$F$3224,6,FALSE)</f>
        <v>Montana Folded Belt</v>
      </c>
      <c r="C7450" s="1" t="s">
        <v>15821</v>
      </c>
      <c r="D7450" s="1"/>
      <c r="E7450" s="1" t="s">
        <v>6828</v>
      </c>
      <c r="F7450" s="1" t="s">
        <v>15822</v>
      </c>
      <c r="G7450" s="1" t="s">
        <v>15823</v>
      </c>
      <c r="H7450" s="1">
        <v>30111</v>
      </c>
      <c r="I7450" s="1">
        <v>1006671</v>
      </c>
      <c r="J7450" s="1">
        <v>45.659219999999998</v>
      </c>
      <c r="K7450" s="1">
        <v>-108.76778</v>
      </c>
      <c r="L7450" s="1"/>
      <c r="M7450" s="1" t="s">
        <v>1533</v>
      </c>
      <c r="N7450" s="1" t="s">
        <v>15748</v>
      </c>
      <c r="O7450" s="1">
        <v>2022</v>
      </c>
      <c r="P7450" s="1">
        <v>59044</v>
      </c>
      <c r="Q7450" s="1" t="s">
        <v>15824</v>
      </c>
      <c r="R7450" s="1"/>
      <c r="S7450" s="1" t="s">
        <v>24369</v>
      </c>
      <c r="T7450" s="1" t="s">
        <v>6826</v>
      </c>
      <c r="U7450" s="1"/>
      <c r="V7450" s="1" t="s">
        <v>11228</v>
      </c>
      <c r="W7450" s="1" t="s">
        <v>6826</v>
      </c>
    </row>
    <row r="7451" spans="1:23" x14ac:dyDescent="0.25">
      <c r="A7451" s="1">
        <v>1000470</v>
      </c>
      <c r="B7451" s="5" t="str">
        <f>VLOOKUP(H7451,'FIPS Basin X-walk'!$A$2:$F$3224,6,FALSE)</f>
        <v>Permian Basin</v>
      </c>
      <c r="C7451" s="1" t="s">
        <v>21927</v>
      </c>
      <c r="D7451" s="1"/>
      <c r="E7451" s="1"/>
      <c r="F7451" s="1" t="s">
        <v>21928</v>
      </c>
      <c r="G7451" s="1" t="s">
        <v>1558</v>
      </c>
      <c r="H7451" s="1">
        <v>48501</v>
      </c>
      <c r="I7451" s="1">
        <v>1000470</v>
      </c>
      <c r="J7451" s="1">
        <v>32.974800000000002</v>
      </c>
      <c r="K7451" s="1">
        <v>-102.7432</v>
      </c>
      <c r="L7451" s="1"/>
      <c r="M7451" s="1" t="s">
        <v>1485</v>
      </c>
      <c r="N7451" s="1" t="s">
        <v>9148</v>
      </c>
      <c r="O7451" s="1">
        <v>2022</v>
      </c>
      <c r="P7451" s="1">
        <v>79323</v>
      </c>
      <c r="Q7451" s="1" t="s">
        <v>24530</v>
      </c>
      <c r="R7451" s="1"/>
      <c r="S7451" s="1" t="s">
        <v>24355</v>
      </c>
      <c r="T7451" s="1" t="s">
        <v>6826</v>
      </c>
      <c r="U7451" s="1"/>
      <c r="V7451" s="1" t="s">
        <v>20881</v>
      </c>
      <c r="W7451" s="1" t="s">
        <v>6828</v>
      </c>
    </row>
    <row r="7452" spans="1:23" x14ac:dyDescent="0.25">
      <c r="A7452" s="1">
        <v>1001305</v>
      </c>
      <c r="B7452" s="5" t="str">
        <f>VLOOKUP(H7452,'FIPS Basin X-walk'!$A$2:$F$3224,6,FALSE)</f>
        <v>Permian Basin</v>
      </c>
      <c r="C7452" s="1" t="s">
        <v>21927</v>
      </c>
      <c r="D7452" s="1"/>
      <c r="E7452" s="1"/>
      <c r="F7452" s="1" t="s">
        <v>21928</v>
      </c>
      <c r="G7452" s="1" t="s">
        <v>1558</v>
      </c>
      <c r="H7452" s="1">
        <v>48501</v>
      </c>
      <c r="I7452" s="1">
        <v>1001305</v>
      </c>
      <c r="J7452" s="1">
        <v>32.972799999999999</v>
      </c>
      <c r="K7452" s="1">
        <v>-102.74169999999999</v>
      </c>
      <c r="L7452" s="1"/>
      <c r="M7452" s="1" t="s">
        <v>1485</v>
      </c>
      <c r="N7452" s="1" t="s">
        <v>9148</v>
      </c>
      <c r="O7452" s="1">
        <v>2022</v>
      </c>
      <c r="P7452" s="1">
        <v>79323</v>
      </c>
      <c r="Q7452" s="1" t="s">
        <v>21939</v>
      </c>
      <c r="R7452" s="1"/>
      <c r="S7452" s="1" t="s">
        <v>24355</v>
      </c>
      <c r="T7452" s="1" t="s">
        <v>6826</v>
      </c>
      <c r="U7452" s="1"/>
      <c r="V7452" s="1" t="s">
        <v>20881</v>
      </c>
      <c r="W7452" s="1" t="s">
        <v>6828</v>
      </c>
    </row>
    <row r="7453" spans="1:23" x14ac:dyDescent="0.25">
      <c r="A7453" s="1">
        <v>1012011</v>
      </c>
      <c r="B7453" s="5" t="str">
        <f>VLOOKUP(H7453,'FIPS Basin X-walk'!$A$2:$F$3224,6,FALSE)</f>
        <v>Permian Basin</v>
      </c>
      <c r="C7453" s="1" t="s">
        <v>23756</v>
      </c>
      <c r="D7453" s="1"/>
      <c r="E7453" s="1"/>
      <c r="F7453" s="1" t="s">
        <v>1989</v>
      </c>
      <c r="G7453" s="1" t="s">
        <v>1558</v>
      </c>
      <c r="H7453" s="1">
        <v>48501</v>
      </c>
      <c r="I7453" s="1">
        <v>1012011</v>
      </c>
      <c r="J7453" s="1">
        <v>32.979657000000003</v>
      </c>
      <c r="K7453" s="1">
        <v>-102.819714</v>
      </c>
      <c r="L7453" s="1"/>
      <c r="M7453" s="1" t="s">
        <v>1485</v>
      </c>
      <c r="N7453" s="1" t="s">
        <v>9148</v>
      </c>
      <c r="O7453" s="1">
        <v>2022</v>
      </c>
      <c r="P7453" s="1">
        <v>79714</v>
      </c>
      <c r="Q7453" s="1" t="s">
        <v>1262</v>
      </c>
      <c r="R7453" s="1"/>
      <c r="S7453" s="1">
        <v>486210</v>
      </c>
      <c r="T7453" s="1" t="s">
        <v>6826</v>
      </c>
      <c r="U7453" s="1"/>
      <c r="V7453" s="1" t="s">
        <v>7232</v>
      </c>
      <c r="W7453" s="1" t="s">
        <v>6826</v>
      </c>
    </row>
    <row r="7454" spans="1:23" x14ac:dyDescent="0.25">
      <c r="A7454" s="1">
        <v>1002629</v>
      </c>
      <c r="B7454" s="5" t="str">
        <f>VLOOKUP(H7454,'FIPS Basin X-walk'!$A$2:$F$3224,6,FALSE)</f>
        <v>Permian Basin</v>
      </c>
      <c r="C7454" s="1" t="s">
        <v>21933</v>
      </c>
      <c r="D7454" s="1"/>
      <c r="E7454" s="1"/>
      <c r="F7454" s="1" t="s">
        <v>21928</v>
      </c>
      <c r="G7454" s="1" t="s">
        <v>21930</v>
      </c>
      <c r="H7454" s="1">
        <v>48501</v>
      </c>
      <c r="I7454" s="1">
        <v>1002629</v>
      </c>
      <c r="J7454" s="1">
        <v>32.998249999999999</v>
      </c>
      <c r="K7454" s="1">
        <v>-102.81518</v>
      </c>
      <c r="L7454" s="1"/>
      <c r="M7454" s="1" t="s">
        <v>1485</v>
      </c>
      <c r="N7454" s="1" t="s">
        <v>9148</v>
      </c>
      <c r="O7454" s="1">
        <v>2022</v>
      </c>
      <c r="P7454" s="1">
        <v>79323</v>
      </c>
      <c r="Q7454" s="1" t="s">
        <v>1164</v>
      </c>
      <c r="R7454" s="1"/>
      <c r="S7454" s="1" t="s">
        <v>24489</v>
      </c>
      <c r="T7454" s="1" t="s">
        <v>6826</v>
      </c>
      <c r="U7454" s="1"/>
      <c r="V7454" s="1" t="s">
        <v>21934</v>
      </c>
      <c r="W7454" s="1" t="s">
        <v>6826</v>
      </c>
    </row>
    <row r="7455" spans="1:23" x14ac:dyDescent="0.25">
      <c r="A7455" s="1">
        <v>1002630</v>
      </c>
      <c r="B7455" s="5" t="str">
        <f>VLOOKUP(H7455,'FIPS Basin X-walk'!$A$2:$F$3224,6,FALSE)</f>
        <v>Permian Basin</v>
      </c>
      <c r="C7455" s="1"/>
      <c r="D7455" s="1"/>
      <c r="E7455" s="1"/>
      <c r="F7455" s="1" t="s">
        <v>21928</v>
      </c>
      <c r="G7455" s="1" t="s">
        <v>21930</v>
      </c>
      <c r="H7455" s="1">
        <v>48501</v>
      </c>
      <c r="I7455" s="1">
        <v>1002630</v>
      </c>
      <c r="J7455" s="1">
        <v>33.02778</v>
      </c>
      <c r="K7455" s="1">
        <v>-102.81972</v>
      </c>
      <c r="L7455" s="1"/>
      <c r="M7455" s="1" t="s">
        <v>1485</v>
      </c>
      <c r="N7455" s="1" t="s">
        <v>9148</v>
      </c>
      <c r="O7455" s="1">
        <v>2022</v>
      </c>
      <c r="P7455" s="1">
        <v>79323</v>
      </c>
      <c r="Q7455" s="1" t="s">
        <v>1165</v>
      </c>
      <c r="R7455" s="1"/>
      <c r="S7455" s="1" t="s">
        <v>24489</v>
      </c>
      <c r="T7455" s="1" t="s">
        <v>6826</v>
      </c>
      <c r="U7455" s="1"/>
      <c r="V7455" s="1" t="s">
        <v>21938</v>
      </c>
      <c r="W7455" s="1" t="s">
        <v>6826</v>
      </c>
    </row>
    <row r="7456" spans="1:23" x14ac:dyDescent="0.25">
      <c r="A7456" s="1">
        <v>1005858</v>
      </c>
      <c r="B7456" s="5" t="str">
        <f>VLOOKUP(H7456,'FIPS Basin X-walk'!$A$2:$F$3224,6,FALSE)</f>
        <v>Permian Basin</v>
      </c>
      <c r="C7456" s="1" t="s">
        <v>21929</v>
      </c>
      <c r="D7456" s="1"/>
      <c r="E7456" s="1"/>
      <c r="F7456" s="1" t="s">
        <v>21928</v>
      </c>
      <c r="G7456" s="1" t="s">
        <v>21930</v>
      </c>
      <c r="H7456" s="1">
        <v>48501</v>
      </c>
      <c r="I7456" s="1">
        <v>1005858</v>
      </c>
      <c r="J7456" s="1">
        <v>32.98019</v>
      </c>
      <c r="K7456" s="1">
        <v>-102.8172</v>
      </c>
      <c r="L7456" s="1"/>
      <c r="M7456" s="1" t="s">
        <v>1485</v>
      </c>
      <c r="N7456" s="1" t="s">
        <v>9148</v>
      </c>
      <c r="O7456" s="1">
        <v>2022</v>
      </c>
      <c r="P7456" s="1">
        <v>79323</v>
      </c>
      <c r="Q7456" s="1" t="s">
        <v>1192</v>
      </c>
      <c r="R7456" s="1"/>
      <c r="S7456" s="1" t="s">
        <v>24489</v>
      </c>
      <c r="T7456" s="1" t="s">
        <v>6826</v>
      </c>
      <c r="U7456" s="1"/>
      <c r="V7456" s="1" t="s">
        <v>25620</v>
      </c>
      <c r="W7456" s="1" t="s">
        <v>6826</v>
      </c>
    </row>
    <row r="7457" spans="1:23" x14ac:dyDescent="0.25">
      <c r="A7457" s="1">
        <v>1008240</v>
      </c>
      <c r="B7457" s="5" t="str">
        <f>VLOOKUP(H7457,'FIPS Basin X-walk'!$A$2:$F$3224,6,FALSE)</f>
        <v>Permian Basin</v>
      </c>
      <c r="C7457" s="1" t="s">
        <v>21931</v>
      </c>
      <c r="D7457" s="1"/>
      <c r="E7457" s="1"/>
      <c r="F7457" s="1" t="s">
        <v>21932</v>
      </c>
      <c r="G7457" s="1" t="s">
        <v>21930</v>
      </c>
      <c r="H7457" s="1">
        <v>48501</v>
      </c>
      <c r="I7457" s="1">
        <v>1008240</v>
      </c>
      <c r="J7457" s="1">
        <v>32.9861</v>
      </c>
      <c r="K7457" s="1">
        <v>-102.75013</v>
      </c>
      <c r="L7457" s="1"/>
      <c r="M7457" s="1" t="s">
        <v>1485</v>
      </c>
      <c r="N7457" s="1" t="s">
        <v>9148</v>
      </c>
      <c r="O7457" s="1">
        <v>2022</v>
      </c>
      <c r="P7457" s="1">
        <v>79323</v>
      </c>
      <c r="Q7457" s="1" t="s">
        <v>24075</v>
      </c>
      <c r="R7457" s="1"/>
      <c r="S7457" s="1" t="s">
        <v>24435</v>
      </c>
      <c r="T7457" s="1" t="s">
        <v>6826</v>
      </c>
      <c r="U7457" s="1"/>
      <c r="V7457" s="1" t="s">
        <v>7090</v>
      </c>
      <c r="W7457" s="1" t="s">
        <v>6826</v>
      </c>
    </row>
    <row r="7458" spans="1:23" x14ac:dyDescent="0.25">
      <c r="A7458" s="1">
        <v>1013609</v>
      </c>
      <c r="B7458" s="5" t="str">
        <f>VLOOKUP(H7458,'FIPS Basin X-walk'!$A$2:$F$3224,6,FALSE)</f>
        <v>Permian Basin</v>
      </c>
      <c r="C7458" s="1" t="s">
        <v>21935</v>
      </c>
      <c r="D7458" s="1"/>
      <c r="E7458" s="1"/>
      <c r="F7458" s="1" t="s">
        <v>21936</v>
      </c>
      <c r="G7458" s="1" t="s">
        <v>21930</v>
      </c>
      <c r="H7458" s="1">
        <v>48501</v>
      </c>
      <c r="I7458" s="1">
        <v>1013609</v>
      </c>
      <c r="J7458" s="1">
        <v>33.149918</v>
      </c>
      <c r="K7458" s="1">
        <v>-102.99116600000001</v>
      </c>
      <c r="L7458" s="1"/>
      <c r="M7458" s="1" t="s">
        <v>1485</v>
      </c>
      <c r="N7458" s="1" t="s">
        <v>9148</v>
      </c>
      <c r="O7458" s="1">
        <v>2022</v>
      </c>
      <c r="P7458" s="1">
        <v>79355</v>
      </c>
      <c r="Q7458" s="1" t="s">
        <v>854</v>
      </c>
      <c r="R7458" s="1"/>
      <c r="S7458" s="1" t="s">
        <v>24399</v>
      </c>
      <c r="T7458" s="1" t="s">
        <v>6826</v>
      </c>
      <c r="U7458" s="1"/>
      <c r="V7458" s="1" t="s">
        <v>21937</v>
      </c>
      <c r="W7458" s="1" t="s">
        <v>6826</v>
      </c>
    </row>
    <row r="7459" spans="1:23" x14ac:dyDescent="0.25">
      <c r="A7459" s="1">
        <v>1013701</v>
      </c>
      <c r="B7459" s="5" t="str">
        <f>VLOOKUP(H7459,'FIPS Basin X-walk'!$A$2:$F$3224,6,FALSE)</f>
        <v>Permian Basin</v>
      </c>
      <c r="C7459" s="1" t="s">
        <v>26734</v>
      </c>
      <c r="D7459" s="1"/>
      <c r="E7459" s="1"/>
      <c r="F7459" s="1" t="s">
        <v>21936</v>
      </c>
      <c r="G7459" s="1" t="s">
        <v>21930</v>
      </c>
      <c r="H7459" s="1">
        <v>48501</v>
      </c>
      <c r="I7459" s="1">
        <v>1013701</v>
      </c>
      <c r="J7459" s="1">
        <v>33.051879999999997</v>
      </c>
      <c r="K7459" s="1">
        <v>-102.88791999999999</v>
      </c>
      <c r="L7459" s="1"/>
      <c r="M7459" s="1" t="s">
        <v>1485</v>
      </c>
      <c r="N7459" s="1" t="s">
        <v>9148</v>
      </c>
      <c r="O7459" s="1">
        <v>2022</v>
      </c>
      <c r="P7459" s="1">
        <v>79355</v>
      </c>
      <c r="Q7459" s="1" t="s">
        <v>24268</v>
      </c>
      <c r="R7459" s="1"/>
      <c r="S7459" s="1" t="s">
        <v>24399</v>
      </c>
      <c r="T7459" s="1" t="s">
        <v>6826</v>
      </c>
      <c r="U7459" s="1"/>
      <c r="V7459" s="1" t="s">
        <v>21937</v>
      </c>
      <c r="W7459" s="1" t="s">
        <v>6826</v>
      </c>
    </row>
    <row r="7460" spans="1:23" x14ac:dyDescent="0.25">
      <c r="A7460" s="1">
        <v>1002726</v>
      </c>
      <c r="B7460" s="5" t="str">
        <f>VLOOKUP(H7460,'FIPS Basin X-walk'!$A$2:$F$3224,6,FALSE)</f>
        <v>Sacramento Basin</v>
      </c>
      <c r="C7460" s="1" t="s">
        <v>9076</v>
      </c>
      <c r="D7460" s="1"/>
      <c r="E7460" s="1"/>
      <c r="F7460" s="1" t="s">
        <v>9077</v>
      </c>
      <c r="G7460" s="1" t="s">
        <v>9078</v>
      </c>
      <c r="H7460" s="1">
        <v>6113</v>
      </c>
      <c r="I7460" s="1">
        <v>1002726</v>
      </c>
      <c r="J7460" s="1">
        <v>38.540610000000001</v>
      </c>
      <c r="K7460" s="1">
        <v>-121.74814000000001</v>
      </c>
      <c r="L7460" s="1"/>
      <c r="M7460" s="1" t="s">
        <v>1489</v>
      </c>
      <c r="N7460" s="1" t="s">
        <v>8033</v>
      </c>
      <c r="O7460" s="1">
        <v>2022</v>
      </c>
      <c r="P7460" s="1">
        <v>95616</v>
      </c>
      <c r="Q7460" s="1" t="s">
        <v>9079</v>
      </c>
      <c r="R7460" s="1"/>
      <c r="S7460" s="1" t="s">
        <v>24379</v>
      </c>
      <c r="T7460" s="1" t="s">
        <v>6826</v>
      </c>
      <c r="U7460" s="1"/>
      <c r="V7460" s="1" t="s">
        <v>8465</v>
      </c>
      <c r="W7460" s="1" t="s">
        <v>6826</v>
      </c>
    </row>
    <row r="7461" spans="1:23" x14ac:dyDescent="0.25">
      <c r="A7461" s="1">
        <v>1006104</v>
      </c>
      <c r="B7461" s="5" t="str">
        <f>VLOOKUP(H7461,'FIPS Basin X-walk'!$A$2:$F$3224,6,FALSE)</f>
        <v>Sacramento Basin</v>
      </c>
      <c r="C7461" s="1" t="s">
        <v>9080</v>
      </c>
      <c r="D7461" s="1"/>
      <c r="E7461" s="1"/>
      <c r="F7461" s="1" t="s">
        <v>9081</v>
      </c>
      <c r="G7461" s="1" t="s">
        <v>9078</v>
      </c>
      <c r="H7461" s="1">
        <v>6113</v>
      </c>
      <c r="I7461" s="1">
        <v>1006104</v>
      </c>
      <c r="J7461" s="1">
        <v>38.680340000000001</v>
      </c>
      <c r="K7461" s="1">
        <v>-121.75794</v>
      </c>
      <c r="L7461" s="1"/>
      <c r="M7461" s="1" t="s">
        <v>1489</v>
      </c>
      <c r="N7461" s="1" t="s">
        <v>8033</v>
      </c>
      <c r="O7461" s="1">
        <v>2022</v>
      </c>
      <c r="P7461" s="1">
        <v>95776</v>
      </c>
      <c r="Q7461" s="1" t="s">
        <v>9082</v>
      </c>
      <c r="R7461" s="1"/>
      <c r="S7461" s="1" t="s">
        <v>24401</v>
      </c>
      <c r="T7461" s="1" t="s">
        <v>6826</v>
      </c>
      <c r="U7461" s="1"/>
      <c r="V7461" s="1" t="s">
        <v>9083</v>
      </c>
      <c r="W7461" s="1" t="s">
        <v>6826</v>
      </c>
    </row>
    <row r="7462" spans="1:23" x14ac:dyDescent="0.25">
      <c r="A7462" s="1">
        <v>1011371</v>
      </c>
      <c r="B7462" s="5" t="str">
        <f>VLOOKUP(H7462,'FIPS Basin X-walk'!$A$2:$F$3224,6,FALSE)</f>
        <v>Sacramento Basin</v>
      </c>
      <c r="C7462" s="1" t="s">
        <v>9084</v>
      </c>
      <c r="D7462" s="1"/>
      <c r="E7462" s="1"/>
      <c r="F7462" s="1" t="s">
        <v>9085</v>
      </c>
      <c r="G7462" s="1" t="s">
        <v>9078</v>
      </c>
      <c r="H7462" s="1">
        <v>6113</v>
      </c>
      <c r="I7462" s="1">
        <v>1011371</v>
      </c>
      <c r="J7462" s="1">
        <v>38.590670000000003</v>
      </c>
      <c r="K7462" s="1">
        <v>-121.68481</v>
      </c>
      <c r="L7462" s="1"/>
      <c r="M7462" s="1" t="s">
        <v>1489</v>
      </c>
      <c r="N7462" s="1" t="s">
        <v>8033</v>
      </c>
      <c r="O7462" s="1">
        <v>2022</v>
      </c>
      <c r="P7462" s="1">
        <v>95776</v>
      </c>
      <c r="Q7462" s="1" t="s">
        <v>9086</v>
      </c>
      <c r="R7462" s="1"/>
      <c r="S7462" s="1" t="s">
        <v>24358</v>
      </c>
      <c r="T7462" s="1" t="s">
        <v>6826</v>
      </c>
      <c r="U7462" s="1"/>
      <c r="V7462" s="1" t="s">
        <v>26349</v>
      </c>
      <c r="W7462" s="1" t="s">
        <v>6826</v>
      </c>
    </row>
    <row r="7463" spans="1:23" x14ac:dyDescent="0.25">
      <c r="A7463" s="1">
        <v>1000348</v>
      </c>
      <c r="B7463" s="5" t="str">
        <f>VLOOKUP(H7463,'FIPS Basin X-walk'!$A$2:$F$3224,6,FALSE)</f>
        <v>Piedmont-Blue Ridge Prov</v>
      </c>
      <c r="C7463" s="1" t="s">
        <v>19883</v>
      </c>
      <c r="D7463" s="1"/>
      <c r="E7463" s="1"/>
      <c r="F7463" s="1" t="s">
        <v>19884</v>
      </c>
      <c r="G7463" s="1" t="s">
        <v>1621</v>
      </c>
      <c r="H7463" s="1">
        <v>45091</v>
      </c>
      <c r="I7463" s="1">
        <v>1000348</v>
      </c>
      <c r="J7463" s="1">
        <v>34.845599999999997</v>
      </c>
      <c r="K7463" s="1">
        <v>-80.894199999999998</v>
      </c>
      <c r="L7463" s="1"/>
      <c r="M7463" s="1" t="s">
        <v>1527</v>
      </c>
      <c r="N7463" s="1" t="s">
        <v>19642</v>
      </c>
      <c r="O7463" s="1">
        <v>2022</v>
      </c>
      <c r="P7463" s="1">
        <v>29704</v>
      </c>
      <c r="Q7463" s="1" t="s">
        <v>19885</v>
      </c>
      <c r="R7463" s="1" t="s">
        <v>24436</v>
      </c>
      <c r="S7463" s="1" t="s">
        <v>24431</v>
      </c>
      <c r="T7463" s="1" t="s">
        <v>6826</v>
      </c>
      <c r="U7463" s="1"/>
      <c r="V7463" s="1" t="s">
        <v>8757</v>
      </c>
      <c r="W7463" s="1" t="s">
        <v>6826</v>
      </c>
    </row>
    <row r="7464" spans="1:23" x14ac:dyDescent="0.25">
      <c r="A7464" s="1">
        <v>1000071</v>
      </c>
      <c r="B7464" s="5" t="str">
        <f>VLOOKUP(H7464,'FIPS Basin X-walk'!$A$2:$F$3224,6,FALSE)</f>
        <v>Piedmont-Blue Ridge Prov</v>
      </c>
      <c r="C7464" s="1" t="s">
        <v>19593</v>
      </c>
      <c r="D7464" s="1"/>
      <c r="E7464" s="1"/>
      <c r="F7464" s="1" t="s">
        <v>1708</v>
      </c>
      <c r="G7464" s="1" t="s">
        <v>1621</v>
      </c>
      <c r="H7464" s="1">
        <v>42133</v>
      </c>
      <c r="I7464" s="1">
        <v>1000071</v>
      </c>
      <c r="J7464" s="1">
        <v>39.738</v>
      </c>
      <c r="K7464" s="1">
        <v>-76.307199999999995</v>
      </c>
      <c r="L7464" s="1"/>
      <c r="M7464" s="1" t="s">
        <v>1501</v>
      </c>
      <c r="N7464" s="1" t="s">
        <v>18868</v>
      </c>
      <c r="O7464" s="1">
        <v>2022</v>
      </c>
      <c r="P7464" s="1">
        <v>17314</v>
      </c>
      <c r="Q7464" s="1" t="s">
        <v>19594</v>
      </c>
      <c r="R7464" s="1"/>
      <c r="S7464" s="1" t="s">
        <v>24355</v>
      </c>
      <c r="T7464" s="1" t="s">
        <v>6826</v>
      </c>
      <c r="U7464" s="1"/>
      <c r="V7464" s="1" t="s">
        <v>24404</v>
      </c>
      <c r="W7464" s="1" t="s">
        <v>6828</v>
      </c>
    </row>
    <row r="7465" spans="1:23" x14ac:dyDescent="0.25">
      <c r="A7465" s="1">
        <v>1000886</v>
      </c>
      <c r="B7465" s="5" t="str">
        <f>VLOOKUP(H7465,'FIPS Basin X-walk'!$A$2:$F$3224,6,FALSE)</f>
        <v>Piedmont-Blue Ridge Prov</v>
      </c>
      <c r="C7465" s="1" t="s">
        <v>19591</v>
      </c>
      <c r="D7465" s="1"/>
      <c r="E7465" s="1" t="s">
        <v>6828</v>
      </c>
      <c r="F7465" s="1" t="s">
        <v>19592</v>
      </c>
      <c r="G7465" s="1" t="s">
        <v>1621</v>
      </c>
      <c r="H7465" s="1">
        <v>42133</v>
      </c>
      <c r="I7465" s="1">
        <v>1000886</v>
      </c>
      <c r="J7465" s="1">
        <v>40.097000000000001</v>
      </c>
      <c r="K7465" s="1">
        <v>-76.696200000000005</v>
      </c>
      <c r="L7465" s="1"/>
      <c r="M7465" s="1" t="s">
        <v>1501</v>
      </c>
      <c r="N7465" s="1" t="s">
        <v>18868</v>
      </c>
      <c r="O7465" s="1">
        <v>2022</v>
      </c>
      <c r="P7465" s="1">
        <v>17347</v>
      </c>
      <c r="Q7465" s="1" t="s">
        <v>24608</v>
      </c>
      <c r="R7465" s="1"/>
      <c r="S7465" s="1" t="s">
        <v>24355</v>
      </c>
      <c r="T7465" s="1" t="s">
        <v>6826</v>
      </c>
      <c r="U7465" s="1"/>
      <c r="V7465" s="1" t="s">
        <v>13829</v>
      </c>
      <c r="W7465" s="1" t="s">
        <v>6828</v>
      </c>
    </row>
    <row r="7466" spans="1:23" x14ac:dyDescent="0.25">
      <c r="A7466" s="1">
        <v>1001205</v>
      </c>
      <c r="B7466" s="5" t="str">
        <f>VLOOKUP(H7466,'FIPS Basin X-walk'!$A$2:$F$3224,6,FALSE)</f>
        <v>Atlantic Coast Basin</v>
      </c>
      <c r="C7466" s="1" t="s">
        <v>22409</v>
      </c>
      <c r="D7466" s="1"/>
      <c r="E7466" s="1" t="s">
        <v>6828</v>
      </c>
      <c r="F7466" s="1" t="s">
        <v>22410</v>
      </c>
      <c r="G7466" s="1" t="s">
        <v>1621</v>
      </c>
      <c r="H7466" s="1">
        <v>51199</v>
      </c>
      <c r="I7466" s="1">
        <v>1001205</v>
      </c>
      <c r="J7466" s="1">
        <v>37.214399999999998</v>
      </c>
      <c r="K7466" s="1">
        <v>-76.461100000000002</v>
      </c>
      <c r="L7466" s="1"/>
      <c r="M7466" s="1" t="s">
        <v>1486</v>
      </c>
      <c r="N7466" s="1" t="s">
        <v>15119</v>
      </c>
      <c r="O7466" s="1">
        <v>2022</v>
      </c>
      <c r="P7466" s="1">
        <v>23692</v>
      </c>
      <c r="Q7466" s="1" t="s">
        <v>22411</v>
      </c>
      <c r="R7466" s="1"/>
      <c r="S7466" s="1" t="s">
        <v>24355</v>
      </c>
      <c r="T7466" s="1" t="s">
        <v>6826</v>
      </c>
      <c r="U7466" s="1"/>
      <c r="V7466" s="1" t="s">
        <v>13845</v>
      </c>
      <c r="W7466" s="1" t="s">
        <v>6828</v>
      </c>
    </row>
    <row r="7467" spans="1:23" x14ac:dyDescent="0.25">
      <c r="A7467" s="1">
        <v>1004698</v>
      </c>
      <c r="B7467" s="5" t="str">
        <f>VLOOKUP(H7467,'FIPS Basin X-walk'!$A$2:$F$3224,6,FALSE)</f>
        <v>New England Province</v>
      </c>
      <c r="C7467" s="1" t="s">
        <v>25371</v>
      </c>
      <c r="D7467" s="1"/>
      <c r="E7467" s="1"/>
      <c r="F7467" s="1" t="s">
        <v>13812</v>
      </c>
      <c r="G7467" s="1" t="s">
        <v>13813</v>
      </c>
      <c r="H7467" s="1">
        <v>23031</v>
      </c>
      <c r="I7467" s="1">
        <v>1004698</v>
      </c>
      <c r="J7467" s="1">
        <v>43.115662999999998</v>
      </c>
      <c r="K7467" s="1">
        <v>-70.728741999999997</v>
      </c>
      <c r="L7467" s="1"/>
      <c r="M7467" s="1" t="s">
        <v>1575</v>
      </c>
      <c r="N7467" s="1" t="s">
        <v>13725</v>
      </c>
      <c r="O7467" s="1">
        <v>2022</v>
      </c>
      <c r="P7467" s="1">
        <v>3904</v>
      </c>
      <c r="Q7467" s="1" t="s">
        <v>13814</v>
      </c>
      <c r="R7467" s="1"/>
      <c r="S7467" s="1" t="s">
        <v>24464</v>
      </c>
      <c r="T7467" s="1" t="s">
        <v>6828</v>
      </c>
      <c r="U7467" s="1"/>
      <c r="V7467" s="1" t="s">
        <v>24409</v>
      </c>
      <c r="W7467" s="1" t="s">
        <v>6826</v>
      </c>
    </row>
    <row r="7468" spans="1:23" x14ac:dyDescent="0.25">
      <c r="A7468" s="1">
        <v>1010644</v>
      </c>
      <c r="B7468" s="5" t="str">
        <f>VLOOKUP(H7468,'FIPS Basin X-walk'!$A$2:$F$3224,6,FALSE)</f>
        <v>Piedmont-Blue Ridge Prov</v>
      </c>
      <c r="C7468" s="1" t="s">
        <v>19609</v>
      </c>
      <c r="D7468" s="1"/>
      <c r="E7468" s="1"/>
      <c r="F7468" s="1" t="s">
        <v>18885</v>
      </c>
      <c r="G7468" s="1" t="s">
        <v>13813</v>
      </c>
      <c r="H7468" s="1">
        <v>42133</v>
      </c>
      <c r="I7468" s="1">
        <v>1010644</v>
      </c>
      <c r="J7468" s="1">
        <v>40.063571000000003</v>
      </c>
      <c r="K7468" s="1">
        <v>-76.720493000000005</v>
      </c>
      <c r="L7468" s="1"/>
      <c r="M7468" s="1" t="s">
        <v>1501</v>
      </c>
      <c r="N7468" s="1" t="s">
        <v>18868</v>
      </c>
      <c r="O7468" s="1">
        <v>2022</v>
      </c>
      <c r="P7468" s="1">
        <v>15212</v>
      </c>
      <c r="Q7468" s="1" t="s">
        <v>1437</v>
      </c>
      <c r="R7468" s="1"/>
      <c r="S7468" s="1" t="s">
        <v>24359</v>
      </c>
      <c r="T7468" s="1" t="s">
        <v>6826</v>
      </c>
      <c r="U7468" s="1"/>
      <c r="V7468" s="1" t="s">
        <v>25311</v>
      </c>
      <c r="W7468" s="1" t="s">
        <v>6826</v>
      </c>
    </row>
    <row r="7469" spans="1:23" x14ac:dyDescent="0.25">
      <c r="A7469" s="1">
        <v>1004199</v>
      </c>
      <c r="B7469" s="5" t="str">
        <f>VLOOKUP(H7469,'FIPS Basin X-walk'!$A$2:$F$3224,6,FALSE)</f>
        <v>Piedmont-Blue Ridge Prov</v>
      </c>
      <c r="C7469" s="1" t="s">
        <v>19604</v>
      </c>
      <c r="D7469" s="1"/>
      <c r="E7469" s="1" t="s">
        <v>6828</v>
      </c>
      <c r="F7469" s="1" t="s">
        <v>19605</v>
      </c>
      <c r="G7469" s="1" t="s">
        <v>13813</v>
      </c>
      <c r="H7469" s="1">
        <v>42133</v>
      </c>
      <c r="I7469" s="1">
        <v>1004199</v>
      </c>
      <c r="J7469" s="1">
        <v>39.871699999999997</v>
      </c>
      <c r="K7469" s="1">
        <v>-76.866399999999999</v>
      </c>
      <c r="L7469" s="1"/>
      <c r="M7469" s="1" t="s">
        <v>1501</v>
      </c>
      <c r="N7469" s="1" t="s">
        <v>18868</v>
      </c>
      <c r="O7469" s="1">
        <v>2022</v>
      </c>
      <c r="P7469" s="1">
        <v>17362</v>
      </c>
      <c r="Q7469" s="1" t="s">
        <v>19606</v>
      </c>
      <c r="R7469" s="1"/>
      <c r="S7469" s="1" t="s">
        <v>24431</v>
      </c>
      <c r="T7469" s="1" t="s">
        <v>6828</v>
      </c>
      <c r="U7469" s="1"/>
      <c r="V7469" s="1" t="s">
        <v>25252</v>
      </c>
      <c r="W7469" s="1" t="s">
        <v>6826</v>
      </c>
    </row>
    <row r="7470" spans="1:23" x14ac:dyDescent="0.25">
      <c r="A7470" s="1">
        <v>1000198</v>
      </c>
      <c r="B7470" s="5" t="str">
        <f>VLOOKUP(H7470,'FIPS Basin X-walk'!$A$2:$F$3224,6,FALSE)</f>
        <v>Piedmont-Blue Ridge Prov</v>
      </c>
      <c r="C7470" s="1" t="s">
        <v>19601</v>
      </c>
      <c r="D7470" s="1"/>
      <c r="E7470" s="1" t="s">
        <v>6828</v>
      </c>
      <c r="F7470" s="1" t="s">
        <v>16041</v>
      </c>
      <c r="G7470" s="1" t="s">
        <v>13813</v>
      </c>
      <c r="H7470" s="1">
        <v>42133</v>
      </c>
      <c r="I7470" s="1">
        <v>1000198</v>
      </c>
      <c r="J7470" s="1">
        <v>39.947780000000002</v>
      </c>
      <c r="K7470" s="1">
        <v>-76.769180000000006</v>
      </c>
      <c r="L7470" s="1"/>
      <c r="M7470" s="1" t="s">
        <v>1501</v>
      </c>
      <c r="N7470" s="1" t="s">
        <v>18868</v>
      </c>
      <c r="O7470" s="1">
        <v>2022</v>
      </c>
      <c r="P7470" s="1">
        <v>17404</v>
      </c>
      <c r="Q7470" s="1" t="s">
        <v>19602</v>
      </c>
      <c r="R7470" s="1"/>
      <c r="S7470" s="1" t="s">
        <v>24441</v>
      </c>
      <c r="T7470" s="1" t="s">
        <v>6826</v>
      </c>
      <c r="U7470" s="1"/>
      <c r="V7470" s="1" t="s">
        <v>19603</v>
      </c>
      <c r="W7470" s="1" t="s">
        <v>6826</v>
      </c>
    </row>
    <row r="7471" spans="1:23" x14ac:dyDescent="0.25">
      <c r="A7471" s="1">
        <v>1002115</v>
      </c>
      <c r="B7471" s="5" t="str">
        <f>VLOOKUP(H7471,'FIPS Basin X-walk'!$A$2:$F$3224,6,FALSE)</f>
        <v>Piedmont-Blue Ridge Prov</v>
      </c>
      <c r="C7471" s="1" t="s">
        <v>19598</v>
      </c>
      <c r="D7471" s="1"/>
      <c r="E7471" s="1"/>
      <c r="F7471" s="1" t="s">
        <v>16041</v>
      </c>
      <c r="G7471" s="1" t="s">
        <v>13813</v>
      </c>
      <c r="H7471" s="1">
        <v>42133</v>
      </c>
      <c r="I7471" s="1">
        <v>1002115</v>
      </c>
      <c r="J7471" s="1">
        <v>39.937524000000003</v>
      </c>
      <c r="K7471" s="1">
        <v>-76.810586999999998</v>
      </c>
      <c r="L7471" s="1"/>
      <c r="M7471" s="1" t="s">
        <v>1501</v>
      </c>
      <c r="N7471" s="1" t="s">
        <v>18868</v>
      </c>
      <c r="O7471" s="1">
        <v>2022</v>
      </c>
      <c r="P7471" s="1">
        <v>17408</v>
      </c>
      <c r="Q7471" s="1" t="s">
        <v>19599</v>
      </c>
      <c r="R7471" s="1" t="s">
        <v>24397</v>
      </c>
      <c r="S7471" s="1" t="s">
        <v>24844</v>
      </c>
      <c r="T7471" s="1" t="s">
        <v>6826</v>
      </c>
      <c r="U7471" s="1"/>
      <c r="V7471" s="1" t="s">
        <v>19600</v>
      </c>
      <c r="W7471" s="1" t="s">
        <v>6826</v>
      </c>
    </row>
    <row r="7472" spans="1:23" x14ac:dyDescent="0.25">
      <c r="A7472" s="1">
        <v>1003100</v>
      </c>
      <c r="B7472" s="5" t="str">
        <f>VLOOKUP(H7472,'FIPS Basin X-walk'!$A$2:$F$3224,6,FALSE)</f>
        <v>Piedmont-Blue Ridge Prov</v>
      </c>
      <c r="C7472" s="1" t="s">
        <v>19607</v>
      </c>
      <c r="D7472" s="1"/>
      <c r="E7472" s="1"/>
      <c r="F7472" s="1" t="s">
        <v>16041</v>
      </c>
      <c r="G7472" s="1" t="s">
        <v>13813</v>
      </c>
      <c r="H7472" s="1">
        <v>42133</v>
      </c>
      <c r="I7472" s="1">
        <v>1003100</v>
      </c>
      <c r="J7472" s="1">
        <v>39.960560999999998</v>
      </c>
      <c r="K7472" s="1">
        <v>-76.592500000000001</v>
      </c>
      <c r="L7472" s="1"/>
      <c r="M7472" s="1" t="s">
        <v>1501</v>
      </c>
      <c r="N7472" s="1" t="s">
        <v>18868</v>
      </c>
      <c r="O7472" s="1">
        <v>2022</v>
      </c>
      <c r="P7472" s="1">
        <v>17406</v>
      </c>
      <c r="Q7472" s="1" t="s">
        <v>19608</v>
      </c>
      <c r="R7472" s="1"/>
      <c r="S7472" s="1" t="s">
        <v>24358</v>
      </c>
      <c r="T7472" s="1" t="s">
        <v>6826</v>
      </c>
      <c r="U7472" s="1"/>
      <c r="V7472" s="1" t="s">
        <v>6952</v>
      </c>
      <c r="W7472" s="1" t="s">
        <v>6826</v>
      </c>
    </row>
    <row r="7473" spans="1:23" x14ac:dyDescent="0.25">
      <c r="A7473" s="1">
        <v>1006647</v>
      </c>
      <c r="B7473" s="5" t="str">
        <f>VLOOKUP(H7473,'FIPS Basin X-walk'!$A$2:$F$3224,6,FALSE)</f>
        <v>Piedmont-Blue Ridge Prov</v>
      </c>
      <c r="C7473" s="1" t="s">
        <v>19595</v>
      </c>
      <c r="D7473" s="1"/>
      <c r="E7473" s="1"/>
      <c r="F7473" s="1" t="s">
        <v>16041</v>
      </c>
      <c r="G7473" s="1" t="s">
        <v>13813</v>
      </c>
      <c r="H7473" s="1">
        <v>42133</v>
      </c>
      <c r="I7473" s="1">
        <v>1006647</v>
      </c>
      <c r="J7473" s="1">
        <v>40.0017</v>
      </c>
      <c r="K7473" s="1">
        <v>-76.717500000000001</v>
      </c>
      <c r="L7473" s="1"/>
      <c r="M7473" s="1" t="s">
        <v>1501</v>
      </c>
      <c r="N7473" s="1" t="s">
        <v>18868</v>
      </c>
      <c r="O7473" s="1">
        <v>2022</v>
      </c>
      <c r="P7473" s="1">
        <v>17406</v>
      </c>
      <c r="Q7473" s="1" t="s">
        <v>19596</v>
      </c>
      <c r="R7473" s="1"/>
      <c r="S7473" s="1" t="s">
        <v>24389</v>
      </c>
      <c r="T7473" s="1" t="s">
        <v>6826</v>
      </c>
      <c r="U7473" s="1"/>
      <c r="V7473" s="1" t="s">
        <v>19597</v>
      </c>
      <c r="W7473" s="1" t="s">
        <v>6826</v>
      </c>
    </row>
    <row r="7474" spans="1:23" x14ac:dyDescent="0.25">
      <c r="A7474" s="1">
        <v>1008000</v>
      </c>
      <c r="B7474" s="5" t="str">
        <f>VLOOKUP(H7474,'FIPS Basin X-walk'!$A$2:$F$3224,6,FALSE)</f>
        <v>Piedmont-Blue Ridge Prov</v>
      </c>
      <c r="C7474" s="1" t="s">
        <v>19880</v>
      </c>
      <c r="D7474" s="1"/>
      <c r="E7474" s="1"/>
      <c r="F7474" s="1" t="s">
        <v>16041</v>
      </c>
      <c r="G7474" s="1" t="s">
        <v>13813</v>
      </c>
      <c r="H7474" s="1">
        <v>45091</v>
      </c>
      <c r="I7474" s="1">
        <v>1008000</v>
      </c>
      <c r="J7474" s="1">
        <v>34.973300000000002</v>
      </c>
      <c r="K7474" s="1">
        <v>-81.202200000000005</v>
      </c>
      <c r="L7474" s="1"/>
      <c r="M7474" s="1" t="s">
        <v>1527</v>
      </c>
      <c r="N7474" s="1" t="s">
        <v>19642</v>
      </c>
      <c r="O7474" s="1">
        <v>2022</v>
      </c>
      <c r="P7474" s="1">
        <v>29745</v>
      </c>
      <c r="Q7474" s="1" t="s">
        <v>19881</v>
      </c>
      <c r="R7474" s="1"/>
      <c r="S7474" s="1" t="s">
        <v>24358</v>
      </c>
      <c r="T7474" s="1" t="s">
        <v>6826</v>
      </c>
      <c r="U7474" s="1"/>
      <c r="V7474" s="1" t="s">
        <v>19882</v>
      </c>
      <c r="W7474" s="1" t="s">
        <v>6826</v>
      </c>
    </row>
    <row r="7475" spans="1:23" x14ac:dyDescent="0.25">
      <c r="A7475" s="1">
        <v>1000941</v>
      </c>
      <c r="B7475" s="5" t="str">
        <f>VLOOKUP(H7475,'FIPS Basin X-walk'!$A$2:$F$3224,6,FALSE)</f>
        <v>Bend Arch</v>
      </c>
      <c r="C7475" s="1"/>
      <c r="D7475" s="1"/>
      <c r="E7475" s="1"/>
      <c r="F7475" s="1" t="s">
        <v>1974</v>
      </c>
      <c r="G7475" s="1" t="s">
        <v>2148</v>
      </c>
      <c r="H7475" s="1">
        <v>48503</v>
      </c>
      <c r="I7475" s="1">
        <v>1000941</v>
      </c>
      <c r="J7475" s="1">
        <v>33.134999999999998</v>
      </c>
      <c r="K7475" s="1">
        <v>-98.611699999999999</v>
      </c>
      <c r="L7475" s="1"/>
      <c r="M7475" s="1" t="s">
        <v>1485</v>
      </c>
      <c r="N7475" s="1" t="s">
        <v>9148</v>
      </c>
      <c r="O7475" s="1">
        <v>2022</v>
      </c>
      <c r="P7475" s="1">
        <v>76450</v>
      </c>
      <c r="Q7475" s="1" t="s">
        <v>1974</v>
      </c>
      <c r="R7475" s="1"/>
      <c r="S7475" s="1" t="s">
        <v>24355</v>
      </c>
      <c r="T7475" s="1" t="s">
        <v>6826</v>
      </c>
      <c r="U7475" s="1"/>
      <c r="V7475" s="1" t="s">
        <v>8562</v>
      </c>
      <c r="W7475" s="1" t="s">
        <v>6828</v>
      </c>
    </row>
    <row r="7476" spans="1:23" x14ac:dyDescent="0.25">
      <c r="A7476" s="1">
        <v>1004745</v>
      </c>
      <c r="B7476" s="5" t="str">
        <f>VLOOKUP(H7476,'FIPS Basin X-walk'!$A$2:$F$3224,6,FALSE)</f>
        <v>Sierra Nevada Province</v>
      </c>
      <c r="C7476" s="1" t="s">
        <v>9087</v>
      </c>
      <c r="D7476" s="1"/>
      <c r="E7476" s="1"/>
      <c r="F7476" s="1" t="s">
        <v>9088</v>
      </c>
      <c r="G7476" s="1" t="s">
        <v>9089</v>
      </c>
      <c r="H7476" s="1">
        <v>6115</v>
      </c>
      <c r="I7476" s="1">
        <v>1004745</v>
      </c>
      <c r="J7476" s="1">
        <v>39.075560000000003</v>
      </c>
      <c r="K7476" s="1">
        <v>-121.39926</v>
      </c>
      <c r="L7476" s="1"/>
      <c r="M7476" s="1" t="s">
        <v>1489</v>
      </c>
      <c r="N7476" s="1" t="s">
        <v>8033</v>
      </c>
      <c r="O7476" s="1">
        <v>2022</v>
      </c>
      <c r="P7476" s="1">
        <v>95692</v>
      </c>
      <c r="Q7476" s="1" t="s">
        <v>9090</v>
      </c>
      <c r="R7476" s="1"/>
      <c r="S7476" s="1" t="s">
        <v>24358</v>
      </c>
      <c r="T7476" s="1" t="s">
        <v>6826</v>
      </c>
      <c r="U7476" s="1"/>
      <c r="V7476" s="1" t="s">
        <v>8619</v>
      </c>
      <c r="W7476" s="1" t="s">
        <v>6826</v>
      </c>
    </row>
    <row r="7477" spans="1:23" x14ac:dyDescent="0.25">
      <c r="A7477" s="1">
        <v>1001424</v>
      </c>
      <c r="B7477" s="5" t="str">
        <f>VLOOKUP(H7477,'FIPS Basin X-walk'!$A$2:$F$3224,6,FALSE)</f>
        <v>Basin-And-Range Province</v>
      </c>
      <c r="C7477" s="1" t="s">
        <v>7731</v>
      </c>
      <c r="D7477" s="1"/>
      <c r="E7477" s="1"/>
      <c r="F7477" s="1" t="s">
        <v>7725</v>
      </c>
      <c r="G7477" s="1" t="s">
        <v>2028</v>
      </c>
      <c r="H7477" s="1">
        <v>4027</v>
      </c>
      <c r="I7477" s="1">
        <v>1001424</v>
      </c>
      <c r="J7477" s="1">
        <v>32.721400000000003</v>
      </c>
      <c r="K7477" s="1">
        <v>-114.7097</v>
      </c>
      <c r="L7477" s="1"/>
      <c r="M7477" s="1" t="s">
        <v>1504</v>
      </c>
      <c r="N7477" s="1" t="s">
        <v>7491</v>
      </c>
      <c r="O7477" s="1">
        <v>2022</v>
      </c>
      <c r="P7477" s="1">
        <v>85364</v>
      </c>
      <c r="Q7477" s="1" t="s">
        <v>7732</v>
      </c>
      <c r="R7477" s="1"/>
      <c r="S7477" s="1" t="s">
        <v>24355</v>
      </c>
      <c r="T7477" s="1" t="s">
        <v>6826</v>
      </c>
      <c r="U7477" s="1"/>
      <c r="V7477" s="1" t="s">
        <v>7733</v>
      </c>
      <c r="W7477" s="1" t="s">
        <v>6828</v>
      </c>
    </row>
    <row r="7478" spans="1:23" x14ac:dyDescent="0.25">
      <c r="A7478" s="1">
        <v>1007963</v>
      </c>
      <c r="B7478" s="5" t="str">
        <f>VLOOKUP(H7478,'FIPS Basin X-walk'!$A$2:$F$3224,6,FALSE)</f>
        <v>Basin-And-Range Province</v>
      </c>
      <c r="C7478" s="1" t="s">
        <v>7728</v>
      </c>
      <c r="D7478" s="1"/>
      <c r="E7478" s="1"/>
      <c r="F7478" s="1" t="s">
        <v>7729</v>
      </c>
      <c r="G7478" s="1" t="s">
        <v>7726</v>
      </c>
      <c r="H7478" s="1">
        <v>4027</v>
      </c>
      <c r="I7478" s="1">
        <v>1007963</v>
      </c>
      <c r="J7478" s="1">
        <v>32.649535</v>
      </c>
      <c r="K7478" s="1">
        <v>-114.039174</v>
      </c>
      <c r="L7478" s="1"/>
      <c r="M7478" s="1" t="s">
        <v>1504</v>
      </c>
      <c r="N7478" s="1" t="s">
        <v>7491</v>
      </c>
      <c r="O7478" s="1">
        <v>2022</v>
      </c>
      <c r="P7478" s="1">
        <v>85356</v>
      </c>
      <c r="Q7478" s="1" t="s">
        <v>7730</v>
      </c>
      <c r="R7478" s="1"/>
      <c r="S7478" s="1" t="s">
        <v>24358</v>
      </c>
      <c r="T7478" s="1" t="s">
        <v>6826</v>
      </c>
      <c r="U7478" s="1"/>
      <c r="V7478" s="1" t="s">
        <v>6952</v>
      </c>
      <c r="W7478" s="1" t="s">
        <v>6826</v>
      </c>
    </row>
    <row r="7479" spans="1:23" x14ac:dyDescent="0.25">
      <c r="A7479" s="1">
        <v>1002083</v>
      </c>
      <c r="B7479" s="5" t="str">
        <f>VLOOKUP(H7479,'FIPS Basin X-walk'!$A$2:$F$3224,6,FALSE)</f>
        <v>Denver Basin</v>
      </c>
      <c r="C7479" s="1" t="s">
        <v>9433</v>
      </c>
      <c r="D7479" s="1"/>
      <c r="E7479" s="1"/>
      <c r="F7479" s="1" t="s">
        <v>7725</v>
      </c>
      <c r="G7479" s="1" t="s">
        <v>7726</v>
      </c>
      <c r="H7479" s="1">
        <v>8125</v>
      </c>
      <c r="I7479" s="1">
        <v>1002083</v>
      </c>
      <c r="J7479" s="1">
        <v>40.130000000000003</v>
      </c>
      <c r="K7479" s="1">
        <v>-102.68</v>
      </c>
      <c r="L7479" s="1"/>
      <c r="M7479" s="1" t="s">
        <v>1507</v>
      </c>
      <c r="N7479" s="1" t="s">
        <v>9093</v>
      </c>
      <c r="O7479" s="1">
        <v>2022</v>
      </c>
      <c r="P7479" s="1">
        <v>80759</v>
      </c>
      <c r="Q7479" s="1" t="s">
        <v>24838</v>
      </c>
      <c r="R7479" s="1"/>
      <c r="S7479" s="1" t="s">
        <v>24378</v>
      </c>
      <c r="T7479" s="1" t="s">
        <v>6826</v>
      </c>
      <c r="U7479" s="1"/>
      <c r="V7479" s="1" t="s">
        <v>9434</v>
      </c>
      <c r="W7479" s="1" t="s">
        <v>6826</v>
      </c>
    </row>
    <row r="7480" spans="1:23" x14ac:dyDescent="0.25">
      <c r="A7480" s="1">
        <v>1006485</v>
      </c>
      <c r="B7480" s="5" t="str">
        <f>VLOOKUP(H7480,'FIPS Basin X-walk'!$A$2:$F$3224,6,FALSE)</f>
        <v>Basin-And-Range Province</v>
      </c>
      <c r="C7480" s="1" t="s">
        <v>7734</v>
      </c>
      <c r="D7480" s="1"/>
      <c r="E7480" s="1"/>
      <c r="F7480" s="1" t="s">
        <v>2028</v>
      </c>
      <c r="G7480" s="1" t="s">
        <v>7726</v>
      </c>
      <c r="H7480" s="1">
        <v>4027</v>
      </c>
      <c r="I7480" s="1">
        <v>1006485</v>
      </c>
      <c r="J7480" s="1">
        <v>32.543990000000001</v>
      </c>
      <c r="K7480" s="1">
        <v>-114.61865</v>
      </c>
      <c r="L7480" s="1"/>
      <c r="M7480" s="1" t="s">
        <v>1504</v>
      </c>
      <c r="N7480" s="1" t="s">
        <v>7491</v>
      </c>
      <c r="O7480" s="1">
        <v>2022</v>
      </c>
      <c r="P7480" s="1">
        <v>85365</v>
      </c>
      <c r="Q7480" s="1" t="s">
        <v>7735</v>
      </c>
      <c r="R7480" s="1"/>
      <c r="S7480" s="1" t="s">
        <v>24358</v>
      </c>
      <c r="T7480" s="1" t="s">
        <v>6826</v>
      </c>
      <c r="U7480" s="1"/>
      <c r="V7480" s="1" t="s">
        <v>7736</v>
      </c>
      <c r="W7480" s="1" t="s">
        <v>6826</v>
      </c>
    </row>
    <row r="7481" spans="1:23" x14ac:dyDescent="0.25">
      <c r="A7481" s="1">
        <v>1009168</v>
      </c>
      <c r="B7481" s="5" t="str">
        <f>VLOOKUP(H7481,'FIPS Basin X-walk'!$A$2:$F$3224,6,FALSE)</f>
        <v>Basin-And-Range Province</v>
      </c>
      <c r="C7481" s="1" t="s">
        <v>7724</v>
      </c>
      <c r="D7481" s="1"/>
      <c r="E7481" s="1"/>
      <c r="F7481" s="1" t="s">
        <v>7725</v>
      </c>
      <c r="G7481" s="1" t="s">
        <v>7726</v>
      </c>
      <c r="H7481" s="1">
        <v>4027</v>
      </c>
      <c r="I7481" s="1">
        <v>1009168</v>
      </c>
      <c r="J7481" s="1">
        <v>32.727910000000001</v>
      </c>
      <c r="K7481" s="1">
        <v>-114.65371</v>
      </c>
      <c r="L7481" s="1"/>
      <c r="M7481" s="1" t="s">
        <v>1504</v>
      </c>
      <c r="N7481" s="1" t="s">
        <v>7491</v>
      </c>
      <c r="O7481" s="1">
        <v>2022</v>
      </c>
      <c r="P7481" s="1">
        <v>85364</v>
      </c>
      <c r="Q7481" s="1" t="s">
        <v>7727</v>
      </c>
      <c r="R7481" s="1"/>
      <c r="S7481" s="1" t="s">
        <v>24355</v>
      </c>
      <c r="T7481" s="1" t="s">
        <v>6828</v>
      </c>
      <c r="U7481" s="1"/>
      <c r="V7481" s="1" t="s">
        <v>26076</v>
      </c>
      <c r="W7481" s="1" t="s">
        <v>6828</v>
      </c>
    </row>
  </sheetData>
  <autoFilter ref="M1:M7481" xr:uid="{1F5016BB-4BA9-452C-86EF-73EB3A4ED418}"/>
  <sortState xmlns:xlrd2="http://schemas.microsoft.com/office/spreadsheetml/2017/richdata2" ref="A2:W7481">
    <sortCondition ref="G2:G7481"/>
    <sortCondition ref="F2:F74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C02CF-39E1-4760-96E4-736AB3D21B3E}">
  <dimension ref="A1:O322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RowHeight="15" x14ac:dyDescent="0.25"/>
  <cols>
    <col min="1" max="1" width="41" bestFit="1" customWidth="1"/>
    <col min="2" max="2" width="19.85546875" bestFit="1" customWidth="1"/>
    <col min="3" max="3" width="12" bestFit="1" customWidth="1"/>
    <col min="4" max="4" width="21" bestFit="1" customWidth="1"/>
    <col min="5" max="5" width="19.5703125" bestFit="1" customWidth="1"/>
    <col min="6" max="6" width="40.85546875" bestFit="1" customWidth="1"/>
    <col min="7" max="7" width="49.7109375" bestFit="1" customWidth="1"/>
    <col min="8" max="8" width="41.42578125" bestFit="1" customWidth="1"/>
    <col min="9" max="9" width="45.7109375" bestFit="1" customWidth="1"/>
    <col min="10" max="10" width="46.85546875" bestFit="1" customWidth="1"/>
    <col min="11" max="11" width="51.140625" bestFit="1" customWidth="1"/>
    <col min="12" max="12" width="45" bestFit="1" customWidth="1"/>
    <col min="13" max="13" width="49.28515625" bestFit="1" customWidth="1"/>
    <col min="14" max="14" width="43.42578125" bestFit="1" customWidth="1"/>
    <col min="15" max="15" width="47.7109375" bestFit="1" customWidth="1"/>
  </cols>
  <sheetData>
    <row r="1" spans="1:15" x14ac:dyDescent="0.25">
      <c r="A1" s="11" t="s">
        <v>2218</v>
      </c>
      <c r="B1" s="11" t="s">
        <v>2219</v>
      </c>
      <c r="C1" s="11" t="s">
        <v>2220</v>
      </c>
      <c r="D1" s="11" t="s">
        <v>2221</v>
      </c>
      <c r="E1" s="11" t="s">
        <v>2222</v>
      </c>
      <c r="F1" s="19" t="s">
        <v>6763</v>
      </c>
      <c r="G1" s="19" t="s">
        <v>6764</v>
      </c>
      <c r="H1" s="9" t="s">
        <v>6809</v>
      </c>
      <c r="I1" s="9" t="s">
        <v>6810</v>
      </c>
      <c r="J1" s="9" t="s">
        <v>6811</v>
      </c>
      <c r="K1" s="9" t="s">
        <v>6812</v>
      </c>
      <c r="L1" s="9" t="s">
        <v>6813</v>
      </c>
      <c r="M1" s="9" t="s">
        <v>6814</v>
      </c>
      <c r="N1" s="9" t="s">
        <v>6815</v>
      </c>
      <c r="O1" s="9" t="s">
        <v>6816</v>
      </c>
    </row>
    <row r="2" spans="1:15" x14ac:dyDescent="0.25">
      <c r="A2" s="12" t="s">
        <v>2223</v>
      </c>
      <c r="B2" s="12" t="s">
        <v>2224</v>
      </c>
      <c r="C2" s="12" t="s">
        <v>1482</v>
      </c>
      <c r="D2" s="12" t="s">
        <v>1771</v>
      </c>
      <c r="E2" s="12" t="s">
        <v>2225</v>
      </c>
      <c r="F2" s="1">
        <v>4.9166021347045898</v>
      </c>
      <c r="G2" s="1" t="s">
        <v>2226</v>
      </c>
      <c r="H2" s="1">
        <v>1.52896903455257E-3</v>
      </c>
      <c r="I2" s="1" t="s">
        <v>2226</v>
      </c>
      <c r="J2" s="1">
        <v>3.2169078622246202E-5</v>
      </c>
      <c r="K2" s="1" t="s">
        <v>2226</v>
      </c>
      <c r="L2" s="1">
        <v>5.8346451260149501E-4</v>
      </c>
      <c r="M2" s="1" t="s">
        <v>2226</v>
      </c>
      <c r="N2" s="1">
        <v>4.9385882448404995E-4</v>
      </c>
      <c r="O2" s="1" t="s">
        <v>2226</v>
      </c>
    </row>
    <row r="3" spans="1:15" x14ac:dyDescent="0.25">
      <c r="A3" s="12" t="s">
        <v>2223</v>
      </c>
      <c r="B3" s="12" t="s">
        <v>2227</v>
      </c>
      <c r="C3" s="12" t="s">
        <v>1482</v>
      </c>
      <c r="D3" s="12" t="s">
        <v>2228</v>
      </c>
      <c r="E3" s="12" t="s">
        <v>2225</v>
      </c>
      <c r="F3" s="1">
        <v>4.9166021347045898</v>
      </c>
      <c r="G3" s="1" t="s">
        <v>2226</v>
      </c>
      <c r="H3" s="1">
        <v>1.52896903455257E-3</v>
      </c>
      <c r="I3" s="1" t="s">
        <v>2226</v>
      </c>
      <c r="J3" s="1">
        <v>3.2169078622246202E-5</v>
      </c>
      <c r="K3" s="1" t="s">
        <v>2226</v>
      </c>
      <c r="L3" s="1">
        <v>5.8346451260149501E-4</v>
      </c>
      <c r="M3" s="1" t="s">
        <v>2226</v>
      </c>
      <c r="N3" s="1">
        <v>4.9385882448404995E-4</v>
      </c>
      <c r="O3" s="1" t="s">
        <v>2226</v>
      </c>
    </row>
    <row r="4" spans="1:15" x14ac:dyDescent="0.25">
      <c r="A4" s="12" t="s">
        <v>2229</v>
      </c>
      <c r="B4" s="12" t="s">
        <v>2230</v>
      </c>
      <c r="C4" s="12" t="s">
        <v>1482</v>
      </c>
      <c r="D4" s="12" t="s">
        <v>2231</v>
      </c>
      <c r="E4" s="12" t="s">
        <v>2225</v>
      </c>
      <c r="F4" s="1">
        <v>3.5899999141693102</v>
      </c>
      <c r="G4" s="1" t="s">
        <v>6765</v>
      </c>
      <c r="H4" s="1">
        <v>4.5400001108646401E-3</v>
      </c>
      <c r="I4" s="1" t="s">
        <v>6765</v>
      </c>
      <c r="J4" s="1">
        <v>2.5700000696815599E-4</v>
      </c>
      <c r="K4" s="1" t="s">
        <v>6765</v>
      </c>
      <c r="L4" s="1">
        <v>4.0480000898241997E-3</v>
      </c>
      <c r="M4" s="1" t="s">
        <v>6765</v>
      </c>
      <c r="N4" s="1">
        <v>1.1490000179037499E-3</v>
      </c>
      <c r="O4" s="1" t="s">
        <v>6765</v>
      </c>
    </row>
    <row r="5" spans="1:15" x14ac:dyDescent="0.25">
      <c r="A5" s="12" t="s">
        <v>1015</v>
      </c>
      <c r="B5" s="12" t="s">
        <v>2232</v>
      </c>
      <c r="C5" s="12" t="s">
        <v>1482</v>
      </c>
      <c r="D5" s="12" t="s">
        <v>2233</v>
      </c>
      <c r="E5" s="12" t="s">
        <v>2225</v>
      </c>
      <c r="F5" s="1">
        <v>3.5899999141693102</v>
      </c>
      <c r="G5" s="1" t="s">
        <v>6765</v>
      </c>
      <c r="H5" s="1">
        <v>4.5400001108646401E-3</v>
      </c>
      <c r="I5" s="1" t="s">
        <v>6765</v>
      </c>
      <c r="J5" s="1">
        <v>2.5700000696815599E-4</v>
      </c>
      <c r="K5" s="1" t="s">
        <v>6765</v>
      </c>
      <c r="L5" s="1">
        <v>4.0480000898241997E-3</v>
      </c>
      <c r="M5" s="1" t="s">
        <v>6765</v>
      </c>
      <c r="N5" s="1">
        <v>1.1490000179037499E-3</v>
      </c>
      <c r="O5" s="1" t="s">
        <v>6765</v>
      </c>
    </row>
    <row r="6" spans="1:15" x14ac:dyDescent="0.25">
      <c r="A6" s="12" t="s">
        <v>1015</v>
      </c>
      <c r="B6" s="12" t="s">
        <v>2234</v>
      </c>
      <c r="C6" s="12" t="s">
        <v>1482</v>
      </c>
      <c r="D6" s="12" t="s">
        <v>2235</v>
      </c>
      <c r="E6" s="12" t="s">
        <v>2225</v>
      </c>
      <c r="F6" s="1">
        <v>3.5899999141693102</v>
      </c>
      <c r="G6" s="1" t="s">
        <v>6765</v>
      </c>
      <c r="H6" s="1">
        <v>4.5400001108646401E-3</v>
      </c>
      <c r="I6" s="1" t="s">
        <v>6765</v>
      </c>
      <c r="J6" s="1">
        <v>2.5700000696815599E-4</v>
      </c>
      <c r="K6" s="1" t="s">
        <v>6765</v>
      </c>
      <c r="L6" s="1">
        <v>4.0480000898241997E-3</v>
      </c>
      <c r="M6" s="1" t="s">
        <v>6765</v>
      </c>
      <c r="N6" s="1">
        <v>1.1490000179037499E-3</v>
      </c>
      <c r="O6" s="1" t="s">
        <v>6765</v>
      </c>
    </row>
    <row r="7" spans="1:15" x14ac:dyDescent="0.25">
      <c r="A7" s="12" t="s">
        <v>2223</v>
      </c>
      <c r="B7" s="12" t="s">
        <v>2236</v>
      </c>
      <c r="C7" s="12" t="s">
        <v>1482</v>
      </c>
      <c r="D7" s="12" t="s">
        <v>2237</v>
      </c>
      <c r="E7" s="12" t="s">
        <v>2225</v>
      </c>
      <c r="F7" s="1">
        <v>4.9166021347045898</v>
      </c>
      <c r="G7" s="1" t="s">
        <v>2226</v>
      </c>
      <c r="H7" s="1">
        <v>1.52896903455257E-3</v>
      </c>
      <c r="I7" s="1" t="s">
        <v>2226</v>
      </c>
      <c r="J7" s="1">
        <v>3.2169078622246202E-5</v>
      </c>
      <c r="K7" s="1" t="s">
        <v>2226</v>
      </c>
      <c r="L7" s="1">
        <v>5.8346451260149501E-4</v>
      </c>
      <c r="M7" s="1" t="s">
        <v>2226</v>
      </c>
      <c r="N7" s="1">
        <v>4.9385882448404995E-4</v>
      </c>
      <c r="O7" s="1" t="s">
        <v>2226</v>
      </c>
    </row>
    <row r="8" spans="1:15" x14ac:dyDescent="0.25">
      <c r="A8" s="12" t="s">
        <v>2223</v>
      </c>
      <c r="B8" s="12" t="s">
        <v>2238</v>
      </c>
      <c r="C8" s="12" t="s">
        <v>1482</v>
      </c>
      <c r="D8" s="12" t="s">
        <v>1664</v>
      </c>
      <c r="E8" s="12" t="s">
        <v>2225</v>
      </c>
      <c r="F8" s="1">
        <v>4.9166021347045898</v>
      </c>
      <c r="G8" s="1" t="s">
        <v>2226</v>
      </c>
      <c r="H8" s="1">
        <v>1.52896903455257E-3</v>
      </c>
      <c r="I8" s="1" t="s">
        <v>2226</v>
      </c>
      <c r="J8" s="1">
        <v>3.2169078622246202E-5</v>
      </c>
      <c r="K8" s="1" t="s">
        <v>2226</v>
      </c>
      <c r="L8" s="1">
        <v>5.8346451260149501E-4</v>
      </c>
      <c r="M8" s="1" t="s">
        <v>2226</v>
      </c>
      <c r="N8" s="1">
        <v>4.9385882448404995E-4</v>
      </c>
      <c r="O8" s="1" t="s">
        <v>2226</v>
      </c>
    </row>
    <row r="9" spans="1:15" x14ac:dyDescent="0.25">
      <c r="A9" s="12" t="s">
        <v>1015</v>
      </c>
      <c r="B9" s="12" t="s">
        <v>2239</v>
      </c>
      <c r="C9" s="12" t="s">
        <v>1482</v>
      </c>
      <c r="D9" s="12" t="s">
        <v>1548</v>
      </c>
      <c r="E9" s="12" t="s">
        <v>2225</v>
      </c>
      <c r="F9" s="1">
        <v>3.5899999141693102</v>
      </c>
      <c r="G9" s="1" t="s">
        <v>6765</v>
      </c>
      <c r="H9" s="1">
        <v>4.5400001108646401E-3</v>
      </c>
      <c r="I9" s="1" t="s">
        <v>6765</v>
      </c>
      <c r="J9" s="1">
        <v>2.5700000696815599E-4</v>
      </c>
      <c r="K9" s="1" t="s">
        <v>6765</v>
      </c>
      <c r="L9" s="1">
        <v>4.0480000898241997E-3</v>
      </c>
      <c r="M9" s="1" t="s">
        <v>6765</v>
      </c>
      <c r="N9" s="1">
        <v>1.1490000179037499E-3</v>
      </c>
      <c r="O9" s="1" t="s">
        <v>6765</v>
      </c>
    </row>
    <row r="10" spans="1:15" x14ac:dyDescent="0.25">
      <c r="A10" s="12" t="s">
        <v>2240</v>
      </c>
      <c r="B10" s="12" t="s">
        <v>2241</v>
      </c>
      <c r="C10" s="12" t="s">
        <v>1482</v>
      </c>
      <c r="D10" s="12" t="s">
        <v>1811</v>
      </c>
      <c r="E10" s="12" t="s">
        <v>2225</v>
      </c>
      <c r="F10" s="1">
        <v>3.5899999141693102</v>
      </c>
      <c r="G10" s="1" t="s">
        <v>6765</v>
      </c>
      <c r="H10" s="1">
        <v>4.5400001108646401E-3</v>
      </c>
      <c r="I10" s="1" t="s">
        <v>6765</v>
      </c>
      <c r="J10" s="1">
        <v>2.5700000696815599E-4</v>
      </c>
      <c r="K10" s="1" t="s">
        <v>6765</v>
      </c>
      <c r="L10" s="1">
        <v>4.0480000898241997E-3</v>
      </c>
      <c r="M10" s="1" t="s">
        <v>6765</v>
      </c>
      <c r="N10" s="1">
        <v>1.1490000179037499E-3</v>
      </c>
      <c r="O10" s="1" t="s">
        <v>6765</v>
      </c>
    </row>
    <row r="11" spans="1:15" x14ac:dyDescent="0.25">
      <c r="A11" s="12" t="s">
        <v>1015</v>
      </c>
      <c r="B11" s="12" t="s">
        <v>2242</v>
      </c>
      <c r="C11" s="12" t="s">
        <v>1482</v>
      </c>
      <c r="D11" s="12" t="s">
        <v>1619</v>
      </c>
      <c r="E11" s="12" t="s">
        <v>2225</v>
      </c>
      <c r="F11" s="1">
        <v>3.5899999141693102</v>
      </c>
      <c r="G11" s="1" t="s">
        <v>6765</v>
      </c>
      <c r="H11" s="1">
        <v>4.5400001108646401E-3</v>
      </c>
      <c r="I11" s="1" t="s">
        <v>6765</v>
      </c>
      <c r="J11" s="1">
        <v>2.5700000696815599E-4</v>
      </c>
      <c r="K11" s="1" t="s">
        <v>6765</v>
      </c>
      <c r="L11" s="1">
        <v>4.0480000898241997E-3</v>
      </c>
      <c r="M11" s="1" t="s">
        <v>6765</v>
      </c>
      <c r="N11" s="1">
        <v>1.1490000179037499E-3</v>
      </c>
      <c r="O11" s="1" t="s">
        <v>6765</v>
      </c>
    </row>
    <row r="12" spans="1:15" x14ac:dyDescent="0.25">
      <c r="A12" s="12" t="s">
        <v>2223</v>
      </c>
      <c r="B12" s="12" t="s">
        <v>2243</v>
      </c>
      <c r="C12" s="12" t="s">
        <v>1482</v>
      </c>
      <c r="D12" s="12" t="s">
        <v>2244</v>
      </c>
      <c r="E12" s="12" t="s">
        <v>2225</v>
      </c>
      <c r="F12" s="1">
        <v>4.9166021347045898</v>
      </c>
      <c r="G12" s="1" t="s">
        <v>2226</v>
      </c>
      <c r="H12" s="1">
        <v>1.52896903455257E-3</v>
      </c>
      <c r="I12" s="1" t="s">
        <v>2226</v>
      </c>
      <c r="J12" s="1">
        <v>3.2169078622246202E-5</v>
      </c>
      <c r="K12" s="1" t="s">
        <v>2226</v>
      </c>
      <c r="L12" s="1">
        <v>5.8346451260149501E-4</v>
      </c>
      <c r="M12" s="1" t="s">
        <v>2226</v>
      </c>
      <c r="N12" s="1">
        <v>4.9385882448404995E-4</v>
      </c>
      <c r="O12" s="1" t="s">
        <v>2226</v>
      </c>
    </row>
    <row r="13" spans="1:15" x14ac:dyDescent="0.25">
      <c r="A13" s="12" t="s">
        <v>2223</v>
      </c>
      <c r="B13" s="12" t="s">
        <v>2245</v>
      </c>
      <c r="C13" s="12" t="s">
        <v>1482</v>
      </c>
      <c r="D13" s="12" t="s">
        <v>1779</v>
      </c>
      <c r="E13" s="12" t="s">
        <v>2225</v>
      </c>
      <c r="F13" s="1">
        <v>4.9166021347045898</v>
      </c>
      <c r="G13" s="1" t="s">
        <v>2226</v>
      </c>
      <c r="H13" s="1">
        <v>1.52896903455257E-3</v>
      </c>
      <c r="I13" s="1" t="s">
        <v>2226</v>
      </c>
      <c r="J13" s="1">
        <v>3.2169078622246202E-5</v>
      </c>
      <c r="K13" s="1" t="s">
        <v>2226</v>
      </c>
      <c r="L13" s="1">
        <v>5.8346451260149501E-4</v>
      </c>
      <c r="M13" s="1" t="s">
        <v>2226</v>
      </c>
      <c r="N13" s="1">
        <v>4.9385882448404995E-4</v>
      </c>
      <c r="O13" s="1" t="s">
        <v>2226</v>
      </c>
    </row>
    <row r="14" spans="1:15" x14ac:dyDescent="0.25">
      <c r="A14" s="12" t="s">
        <v>2223</v>
      </c>
      <c r="B14" s="12" t="s">
        <v>2246</v>
      </c>
      <c r="C14" s="12" t="s">
        <v>1482</v>
      </c>
      <c r="D14" s="12" t="s">
        <v>2247</v>
      </c>
      <c r="E14" s="12" t="s">
        <v>2225</v>
      </c>
      <c r="F14" s="1">
        <v>4.9166021347045898</v>
      </c>
      <c r="G14" s="1" t="s">
        <v>2226</v>
      </c>
      <c r="H14" s="1">
        <v>1.52896903455257E-3</v>
      </c>
      <c r="I14" s="1" t="s">
        <v>2226</v>
      </c>
      <c r="J14" s="1">
        <v>3.2169078622246202E-5</v>
      </c>
      <c r="K14" s="1" t="s">
        <v>2226</v>
      </c>
      <c r="L14" s="1">
        <v>5.8346451260149501E-4</v>
      </c>
      <c r="M14" s="1" t="s">
        <v>2226</v>
      </c>
      <c r="N14" s="1">
        <v>4.9385882448404995E-4</v>
      </c>
      <c r="O14" s="1" t="s">
        <v>2226</v>
      </c>
    </row>
    <row r="15" spans="1:15" x14ac:dyDescent="0.25">
      <c r="A15" s="12" t="s">
        <v>2240</v>
      </c>
      <c r="B15" s="12" t="s">
        <v>2248</v>
      </c>
      <c r="C15" s="12" t="s">
        <v>1482</v>
      </c>
      <c r="D15" s="12" t="s">
        <v>1931</v>
      </c>
      <c r="E15" s="12" t="s">
        <v>2225</v>
      </c>
      <c r="F15" s="1">
        <v>3.5899999141693102</v>
      </c>
      <c r="G15" s="1" t="s">
        <v>6765</v>
      </c>
      <c r="H15" s="1">
        <v>4.5400001108646401E-3</v>
      </c>
      <c r="I15" s="1" t="s">
        <v>6765</v>
      </c>
      <c r="J15" s="1">
        <v>2.5700000696815599E-4</v>
      </c>
      <c r="K15" s="1" t="s">
        <v>6765</v>
      </c>
      <c r="L15" s="1">
        <v>4.0480000898241997E-3</v>
      </c>
      <c r="M15" s="1" t="s">
        <v>6765</v>
      </c>
      <c r="N15" s="1">
        <v>1.1490000179037499E-3</v>
      </c>
      <c r="O15" s="1" t="s">
        <v>6765</v>
      </c>
    </row>
    <row r="16" spans="1:15" x14ac:dyDescent="0.25">
      <c r="A16" s="12" t="s">
        <v>2240</v>
      </c>
      <c r="B16" s="12" t="s">
        <v>2249</v>
      </c>
      <c r="C16" s="12" t="s">
        <v>1482</v>
      </c>
      <c r="D16" s="12" t="s">
        <v>1781</v>
      </c>
      <c r="E16" s="12" t="s">
        <v>2225</v>
      </c>
      <c r="F16" s="1">
        <v>3.5899999141693102</v>
      </c>
      <c r="G16" s="1" t="s">
        <v>6765</v>
      </c>
      <c r="H16" s="1">
        <v>4.5400001108646401E-3</v>
      </c>
      <c r="I16" s="1" t="s">
        <v>6765</v>
      </c>
      <c r="J16" s="1">
        <v>2.5700000696815599E-4</v>
      </c>
      <c r="K16" s="1" t="s">
        <v>6765</v>
      </c>
      <c r="L16" s="1">
        <v>4.0480000898241997E-3</v>
      </c>
      <c r="M16" s="1" t="s">
        <v>6765</v>
      </c>
      <c r="N16" s="1">
        <v>1.1490000179037499E-3</v>
      </c>
      <c r="O16" s="1" t="s">
        <v>6765</v>
      </c>
    </row>
    <row r="17" spans="1:15" x14ac:dyDescent="0.25">
      <c r="A17" s="12" t="s">
        <v>2229</v>
      </c>
      <c r="B17" s="12" t="s">
        <v>2250</v>
      </c>
      <c r="C17" s="12" t="s">
        <v>1482</v>
      </c>
      <c r="D17" s="12" t="s">
        <v>2251</v>
      </c>
      <c r="E17" s="12" t="s">
        <v>2225</v>
      </c>
      <c r="F17" s="1">
        <v>3.5899999141693102</v>
      </c>
      <c r="G17" s="1" t="s">
        <v>6765</v>
      </c>
      <c r="H17" s="1">
        <v>4.5400001108646401E-3</v>
      </c>
      <c r="I17" s="1" t="s">
        <v>6765</v>
      </c>
      <c r="J17" s="1">
        <v>2.5700000696815599E-4</v>
      </c>
      <c r="K17" s="1" t="s">
        <v>6765</v>
      </c>
      <c r="L17" s="1">
        <v>4.0480000898241997E-3</v>
      </c>
      <c r="M17" s="1" t="s">
        <v>6765</v>
      </c>
      <c r="N17" s="1">
        <v>1.1490000179037499E-3</v>
      </c>
      <c r="O17" s="1" t="s">
        <v>6765</v>
      </c>
    </row>
    <row r="18" spans="1:15" x14ac:dyDescent="0.25">
      <c r="A18" s="12" t="s">
        <v>2252</v>
      </c>
      <c r="B18" s="12" t="s">
        <v>2253</v>
      </c>
      <c r="C18" s="12" t="s">
        <v>1482</v>
      </c>
      <c r="D18" s="12" t="s">
        <v>1915</v>
      </c>
      <c r="E18" s="12" t="s">
        <v>2225</v>
      </c>
      <c r="F18" s="1">
        <v>3.5899999141693102</v>
      </c>
      <c r="G18" s="1" t="s">
        <v>6765</v>
      </c>
      <c r="H18" s="1">
        <v>4.5400001108646401E-3</v>
      </c>
      <c r="I18" s="1" t="s">
        <v>6765</v>
      </c>
      <c r="J18" s="1">
        <v>2.5700000696815599E-4</v>
      </c>
      <c r="K18" s="1" t="s">
        <v>6765</v>
      </c>
      <c r="L18" s="1">
        <v>4.0480000898241997E-3</v>
      </c>
      <c r="M18" s="1" t="s">
        <v>6765</v>
      </c>
      <c r="N18" s="1">
        <v>1.1490000179037499E-3</v>
      </c>
      <c r="O18" s="1" t="s">
        <v>6765</v>
      </c>
    </row>
    <row r="19" spans="1:15" x14ac:dyDescent="0.25">
      <c r="A19" s="12" t="s">
        <v>2223</v>
      </c>
      <c r="B19" s="12" t="s">
        <v>2254</v>
      </c>
      <c r="C19" s="12" t="s">
        <v>1482</v>
      </c>
      <c r="D19" s="12" t="s">
        <v>2255</v>
      </c>
      <c r="E19" s="12" t="s">
        <v>2225</v>
      </c>
      <c r="F19" s="1">
        <v>4.9166021347045898</v>
      </c>
      <c r="G19" s="1" t="s">
        <v>2226</v>
      </c>
      <c r="H19" s="1">
        <v>1.52896903455257E-3</v>
      </c>
      <c r="I19" s="1" t="s">
        <v>2226</v>
      </c>
      <c r="J19" s="1">
        <v>3.2169078622246202E-5</v>
      </c>
      <c r="K19" s="1" t="s">
        <v>2226</v>
      </c>
      <c r="L19" s="1">
        <v>5.8346451260149501E-4</v>
      </c>
      <c r="M19" s="1" t="s">
        <v>2226</v>
      </c>
      <c r="N19" s="1">
        <v>4.9385882448404995E-4</v>
      </c>
      <c r="O19" s="1" t="s">
        <v>2226</v>
      </c>
    </row>
    <row r="20" spans="1:15" x14ac:dyDescent="0.25">
      <c r="A20" s="12" t="s">
        <v>2240</v>
      </c>
      <c r="B20" s="12" t="s">
        <v>2256</v>
      </c>
      <c r="C20" s="12" t="s">
        <v>1482</v>
      </c>
      <c r="D20" s="12" t="s">
        <v>2257</v>
      </c>
      <c r="E20" s="12" t="s">
        <v>2225</v>
      </c>
      <c r="F20" s="1">
        <v>3.5899999141693102</v>
      </c>
      <c r="G20" s="1" t="s">
        <v>6765</v>
      </c>
      <c r="H20" s="1">
        <v>4.5400001108646401E-3</v>
      </c>
      <c r="I20" s="1" t="s">
        <v>6765</v>
      </c>
      <c r="J20" s="1">
        <v>2.5700000696815599E-4</v>
      </c>
      <c r="K20" s="1" t="s">
        <v>6765</v>
      </c>
      <c r="L20" s="1">
        <v>4.0480000898241997E-3</v>
      </c>
      <c r="M20" s="1" t="s">
        <v>6765</v>
      </c>
      <c r="N20" s="1">
        <v>1.1490000179037499E-3</v>
      </c>
      <c r="O20" s="1" t="s">
        <v>6765</v>
      </c>
    </row>
    <row r="21" spans="1:15" x14ac:dyDescent="0.25">
      <c r="A21" s="12" t="s">
        <v>2223</v>
      </c>
      <c r="B21" s="12" t="s">
        <v>2258</v>
      </c>
      <c r="C21" s="12" t="s">
        <v>1482</v>
      </c>
      <c r="D21" s="12" t="s">
        <v>1732</v>
      </c>
      <c r="E21" s="12" t="s">
        <v>2225</v>
      </c>
      <c r="F21" s="1">
        <v>4.9166021347045898</v>
      </c>
      <c r="G21" s="1" t="s">
        <v>2226</v>
      </c>
      <c r="H21" s="1">
        <v>1.52896903455257E-3</v>
      </c>
      <c r="I21" s="1" t="s">
        <v>2226</v>
      </c>
      <c r="J21" s="1">
        <v>3.2169078622246202E-5</v>
      </c>
      <c r="K21" s="1" t="s">
        <v>2226</v>
      </c>
      <c r="L21" s="1">
        <v>5.8346451260149501E-4</v>
      </c>
      <c r="M21" s="1" t="s">
        <v>2226</v>
      </c>
      <c r="N21" s="1">
        <v>4.9385882448404995E-4</v>
      </c>
      <c r="O21" s="1" t="s">
        <v>2226</v>
      </c>
    </row>
    <row r="22" spans="1:15" x14ac:dyDescent="0.25">
      <c r="A22" s="12" t="s">
        <v>2223</v>
      </c>
      <c r="B22" s="12" t="s">
        <v>2259</v>
      </c>
      <c r="C22" s="12" t="s">
        <v>1482</v>
      </c>
      <c r="D22" s="12" t="s">
        <v>2260</v>
      </c>
      <c r="E22" s="12" t="s">
        <v>2225</v>
      </c>
      <c r="F22" s="1">
        <v>4.9166021347045898</v>
      </c>
      <c r="G22" s="1" t="s">
        <v>2226</v>
      </c>
      <c r="H22" s="1">
        <v>1.52896903455257E-3</v>
      </c>
      <c r="I22" s="1" t="s">
        <v>2226</v>
      </c>
      <c r="J22" s="1">
        <v>3.2169078622246202E-5</v>
      </c>
      <c r="K22" s="1" t="s">
        <v>2226</v>
      </c>
      <c r="L22" s="1">
        <v>5.8346451260149501E-4</v>
      </c>
      <c r="M22" s="1" t="s">
        <v>2226</v>
      </c>
      <c r="N22" s="1">
        <v>4.9385882448404995E-4</v>
      </c>
      <c r="O22" s="1" t="s">
        <v>2226</v>
      </c>
    </row>
    <row r="23" spans="1:15" x14ac:dyDescent="0.25">
      <c r="A23" s="12" t="s">
        <v>2252</v>
      </c>
      <c r="B23" s="12" t="s">
        <v>2261</v>
      </c>
      <c r="C23" s="12" t="s">
        <v>1482</v>
      </c>
      <c r="D23" s="12" t="s">
        <v>2127</v>
      </c>
      <c r="E23" s="12" t="s">
        <v>2225</v>
      </c>
      <c r="F23" s="1">
        <v>3.5899999141693102</v>
      </c>
      <c r="G23" s="1" t="s">
        <v>6765</v>
      </c>
      <c r="H23" s="1">
        <v>4.5400001108646401E-3</v>
      </c>
      <c r="I23" s="1" t="s">
        <v>6765</v>
      </c>
      <c r="J23" s="1">
        <v>2.5700000696815599E-4</v>
      </c>
      <c r="K23" s="1" t="s">
        <v>6765</v>
      </c>
      <c r="L23" s="1">
        <v>4.0480000898241997E-3</v>
      </c>
      <c r="M23" s="1" t="s">
        <v>6765</v>
      </c>
      <c r="N23" s="1">
        <v>1.1490000179037499E-3</v>
      </c>
      <c r="O23" s="1" t="s">
        <v>6765</v>
      </c>
    </row>
    <row r="24" spans="1:15" x14ac:dyDescent="0.25">
      <c r="A24" s="12" t="s">
        <v>2229</v>
      </c>
      <c r="B24" s="12" t="s">
        <v>2262</v>
      </c>
      <c r="C24" s="12" t="s">
        <v>1482</v>
      </c>
      <c r="D24" s="12" t="s">
        <v>2263</v>
      </c>
      <c r="E24" s="12" t="s">
        <v>2225</v>
      </c>
      <c r="F24" s="1">
        <v>3.5899999141693102</v>
      </c>
      <c r="G24" s="1" t="s">
        <v>6765</v>
      </c>
      <c r="H24" s="1">
        <v>4.5400001108646401E-3</v>
      </c>
      <c r="I24" s="1" t="s">
        <v>6765</v>
      </c>
      <c r="J24" s="1">
        <v>2.5700000696815599E-4</v>
      </c>
      <c r="K24" s="1" t="s">
        <v>6765</v>
      </c>
      <c r="L24" s="1">
        <v>4.0480000898241997E-3</v>
      </c>
      <c r="M24" s="1" t="s">
        <v>6765</v>
      </c>
      <c r="N24" s="1">
        <v>1.1490000179037499E-3</v>
      </c>
      <c r="O24" s="1" t="s">
        <v>6765</v>
      </c>
    </row>
    <row r="25" spans="1:15" x14ac:dyDescent="0.25">
      <c r="A25" s="12" t="s">
        <v>2223</v>
      </c>
      <c r="B25" s="12" t="s">
        <v>2264</v>
      </c>
      <c r="C25" s="12" t="s">
        <v>1482</v>
      </c>
      <c r="D25" s="12" t="s">
        <v>1496</v>
      </c>
      <c r="E25" s="12" t="s">
        <v>2225</v>
      </c>
      <c r="F25" s="1">
        <v>4.9166021347045898</v>
      </c>
      <c r="G25" s="1" t="s">
        <v>2226</v>
      </c>
      <c r="H25" s="1">
        <v>1.52896903455257E-3</v>
      </c>
      <c r="I25" s="1" t="s">
        <v>2226</v>
      </c>
      <c r="J25" s="1">
        <v>3.2169078622246202E-5</v>
      </c>
      <c r="K25" s="1" t="s">
        <v>2226</v>
      </c>
      <c r="L25" s="1">
        <v>5.8346451260149501E-4</v>
      </c>
      <c r="M25" s="1" t="s">
        <v>2226</v>
      </c>
      <c r="N25" s="1">
        <v>4.9385882448404995E-4</v>
      </c>
      <c r="O25" s="1" t="s">
        <v>2226</v>
      </c>
    </row>
    <row r="26" spans="1:15" x14ac:dyDescent="0.25">
      <c r="A26" s="12" t="s">
        <v>1015</v>
      </c>
      <c r="B26" s="12" t="s">
        <v>2265</v>
      </c>
      <c r="C26" s="12" t="s">
        <v>1482</v>
      </c>
      <c r="D26" s="12" t="s">
        <v>2266</v>
      </c>
      <c r="E26" s="12" t="s">
        <v>2225</v>
      </c>
      <c r="F26" s="1">
        <v>3.5899999141693102</v>
      </c>
      <c r="G26" s="1" t="s">
        <v>6765</v>
      </c>
      <c r="H26" s="1">
        <v>4.5400001108646401E-3</v>
      </c>
      <c r="I26" s="1" t="s">
        <v>6765</v>
      </c>
      <c r="J26" s="1">
        <v>2.5700000696815599E-4</v>
      </c>
      <c r="K26" s="1" t="s">
        <v>6765</v>
      </c>
      <c r="L26" s="1">
        <v>4.0480000898241997E-3</v>
      </c>
      <c r="M26" s="1" t="s">
        <v>6765</v>
      </c>
      <c r="N26" s="1">
        <v>1.1490000179037499E-3</v>
      </c>
      <c r="O26" s="1" t="s">
        <v>6765</v>
      </c>
    </row>
    <row r="27" spans="1:15" x14ac:dyDescent="0.25">
      <c r="A27" s="12" t="s">
        <v>2223</v>
      </c>
      <c r="B27" s="12" t="s">
        <v>2267</v>
      </c>
      <c r="C27" s="12" t="s">
        <v>1482</v>
      </c>
      <c r="D27" s="12" t="s">
        <v>1705</v>
      </c>
      <c r="E27" s="12" t="s">
        <v>2225</v>
      </c>
      <c r="F27" s="1">
        <v>4.9166021347045898</v>
      </c>
      <c r="G27" s="1" t="s">
        <v>2226</v>
      </c>
      <c r="H27" s="1">
        <v>1.52896903455257E-3</v>
      </c>
      <c r="I27" s="1" t="s">
        <v>2226</v>
      </c>
      <c r="J27" s="1">
        <v>3.2169078622246202E-5</v>
      </c>
      <c r="K27" s="1" t="s">
        <v>2226</v>
      </c>
      <c r="L27" s="1">
        <v>5.8346451260149501E-4</v>
      </c>
      <c r="M27" s="1" t="s">
        <v>2226</v>
      </c>
      <c r="N27" s="1">
        <v>4.9385882448404995E-4</v>
      </c>
      <c r="O27" s="1" t="s">
        <v>2226</v>
      </c>
    </row>
    <row r="28" spans="1:15" x14ac:dyDescent="0.25">
      <c r="A28" s="12" t="s">
        <v>2223</v>
      </c>
      <c r="B28" s="12" t="s">
        <v>2268</v>
      </c>
      <c r="C28" s="12" t="s">
        <v>1482</v>
      </c>
      <c r="D28" s="12" t="s">
        <v>2013</v>
      </c>
      <c r="E28" s="12" t="s">
        <v>2225</v>
      </c>
      <c r="F28" s="1">
        <v>4.9166021347045898</v>
      </c>
      <c r="G28" s="1" t="s">
        <v>2226</v>
      </c>
      <c r="H28" s="1">
        <v>1.52896903455257E-3</v>
      </c>
      <c r="I28" s="1" t="s">
        <v>2226</v>
      </c>
      <c r="J28" s="1">
        <v>3.2169078622246202E-5</v>
      </c>
      <c r="K28" s="1" t="s">
        <v>2226</v>
      </c>
      <c r="L28" s="1">
        <v>5.8346451260149501E-4</v>
      </c>
      <c r="M28" s="1" t="s">
        <v>2226</v>
      </c>
      <c r="N28" s="1">
        <v>4.9385882448404995E-4</v>
      </c>
      <c r="O28" s="1" t="s">
        <v>2226</v>
      </c>
    </row>
    <row r="29" spans="1:15" x14ac:dyDescent="0.25">
      <c r="A29" s="12" t="s">
        <v>1015</v>
      </c>
      <c r="B29" s="12" t="s">
        <v>2269</v>
      </c>
      <c r="C29" s="12" t="s">
        <v>1482</v>
      </c>
      <c r="D29" s="12" t="s">
        <v>1612</v>
      </c>
      <c r="E29" s="12" t="s">
        <v>2225</v>
      </c>
      <c r="F29" s="1">
        <v>3.5899999141693102</v>
      </c>
      <c r="G29" s="1" t="s">
        <v>6765</v>
      </c>
      <c r="H29" s="1">
        <v>4.5400001108646401E-3</v>
      </c>
      <c r="I29" s="1" t="s">
        <v>6765</v>
      </c>
      <c r="J29" s="1">
        <v>2.5700000696815599E-4</v>
      </c>
      <c r="K29" s="1" t="s">
        <v>6765</v>
      </c>
      <c r="L29" s="1">
        <v>4.0480000898241997E-3</v>
      </c>
      <c r="M29" s="1" t="s">
        <v>6765</v>
      </c>
      <c r="N29" s="1">
        <v>1.1490000179037499E-3</v>
      </c>
      <c r="O29" s="1" t="s">
        <v>6765</v>
      </c>
    </row>
    <row r="30" spans="1:15" x14ac:dyDescent="0.25">
      <c r="A30" s="12" t="s">
        <v>2252</v>
      </c>
      <c r="B30" s="12" t="s">
        <v>2270</v>
      </c>
      <c r="C30" s="12" t="s">
        <v>1482</v>
      </c>
      <c r="D30" s="12" t="s">
        <v>1834</v>
      </c>
      <c r="E30" s="12" t="s">
        <v>2225</v>
      </c>
      <c r="F30" s="1">
        <v>3.5899999141693102</v>
      </c>
      <c r="G30" s="1" t="s">
        <v>6765</v>
      </c>
      <c r="H30" s="1">
        <v>4.5400001108646401E-3</v>
      </c>
      <c r="I30" s="1" t="s">
        <v>6765</v>
      </c>
      <c r="J30" s="1">
        <v>2.5700000696815599E-4</v>
      </c>
      <c r="K30" s="1" t="s">
        <v>6765</v>
      </c>
      <c r="L30" s="1">
        <v>4.0480000898241997E-3</v>
      </c>
      <c r="M30" s="1" t="s">
        <v>6765</v>
      </c>
      <c r="N30" s="1">
        <v>1.1490000179037499E-3</v>
      </c>
      <c r="O30" s="1" t="s">
        <v>6765</v>
      </c>
    </row>
    <row r="31" spans="1:15" x14ac:dyDescent="0.25">
      <c r="A31" s="12" t="s">
        <v>2252</v>
      </c>
      <c r="B31" s="12" t="s">
        <v>2271</v>
      </c>
      <c r="C31" s="12" t="s">
        <v>1482</v>
      </c>
      <c r="D31" s="12" t="s">
        <v>1813</v>
      </c>
      <c r="E31" s="12" t="s">
        <v>2225</v>
      </c>
      <c r="F31" s="1">
        <v>3.5899999141693102</v>
      </c>
      <c r="G31" s="1" t="s">
        <v>6765</v>
      </c>
      <c r="H31" s="1">
        <v>4.5400001108646401E-3</v>
      </c>
      <c r="I31" s="1" t="s">
        <v>6765</v>
      </c>
      <c r="J31" s="1">
        <v>2.5700000696815599E-4</v>
      </c>
      <c r="K31" s="1" t="s">
        <v>6765</v>
      </c>
      <c r="L31" s="1">
        <v>4.0480000898241997E-3</v>
      </c>
      <c r="M31" s="1" t="s">
        <v>6765</v>
      </c>
      <c r="N31" s="1">
        <v>1.1490000179037499E-3</v>
      </c>
      <c r="O31" s="1" t="s">
        <v>6765</v>
      </c>
    </row>
    <row r="32" spans="1:15" x14ac:dyDescent="0.25">
      <c r="A32" s="12" t="s">
        <v>2229</v>
      </c>
      <c r="B32" s="12" t="s">
        <v>2272</v>
      </c>
      <c r="C32" s="12" t="s">
        <v>1482</v>
      </c>
      <c r="D32" s="12" t="s">
        <v>1980</v>
      </c>
      <c r="E32" s="12" t="s">
        <v>2225</v>
      </c>
      <c r="F32" s="1">
        <v>3.5899999141693102</v>
      </c>
      <c r="G32" s="1" t="s">
        <v>6765</v>
      </c>
      <c r="H32" s="1">
        <v>4.5400001108646401E-3</v>
      </c>
      <c r="I32" s="1" t="s">
        <v>6765</v>
      </c>
      <c r="J32" s="1">
        <v>2.5700000696815599E-4</v>
      </c>
      <c r="K32" s="1" t="s">
        <v>6765</v>
      </c>
      <c r="L32" s="1">
        <v>4.0480000898241997E-3</v>
      </c>
      <c r="M32" s="1" t="s">
        <v>6765</v>
      </c>
      <c r="N32" s="1">
        <v>1.1490000179037499E-3</v>
      </c>
      <c r="O32" s="1" t="s">
        <v>6765</v>
      </c>
    </row>
    <row r="33" spans="1:15" x14ac:dyDescent="0.25">
      <c r="A33" s="12" t="s">
        <v>2252</v>
      </c>
      <c r="B33" s="12" t="s">
        <v>2273</v>
      </c>
      <c r="C33" s="12" t="s">
        <v>1482</v>
      </c>
      <c r="D33" s="12" t="s">
        <v>1737</v>
      </c>
      <c r="E33" s="12" t="s">
        <v>2225</v>
      </c>
      <c r="F33" s="1">
        <v>3.5899999141693102</v>
      </c>
      <c r="G33" s="1" t="s">
        <v>6765</v>
      </c>
      <c r="H33" s="1">
        <v>4.5400001108646401E-3</v>
      </c>
      <c r="I33" s="1" t="s">
        <v>6765</v>
      </c>
      <c r="J33" s="1">
        <v>2.5700000696815599E-4</v>
      </c>
      <c r="K33" s="1" t="s">
        <v>6765</v>
      </c>
      <c r="L33" s="1">
        <v>4.0480000898241997E-3</v>
      </c>
      <c r="M33" s="1" t="s">
        <v>6765</v>
      </c>
      <c r="N33" s="1">
        <v>1.1490000179037499E-3</v>
      </c>
      <c r="O33" s="1" t="s">
        <v>6765</v>
      </c>
    </row>
    <row r="34" spans="1:15" x14ac:dyDescent="0.25">
      <c r="A34" s="12" t="s">
        <v>2223</v>
      </c>
      <c r="B34" s="12" t="s">
        <v>2274</v>
      </c>
      <c r="C34" s="12" t="s">
        <v>1482</v>
      </c>
      <c r="D34" s="12" t="s">
        <v>1987</v>
      </c>
      <c r="E34" s="12" t="s">
        <v>2225</v>
      </c>
      <c r="F34" s="1">
        <v>4.9166021347045898</v>
      </c>
      <c r="G34" s="1" t="s">
        <v>2226</v>
      </c>
      <c r="H34" s="1">
        <v>1.52896903455257E-3</v>
      </c>
      <c r="I34" s="1" t="s">
        <v>2226</v>
      </c>
      <c r="J34" s="1">
        <v>3.2169078622246202E-5</v>
      </c>
      <c r="K34" s="1" t="s">
        <v>2226</v>
      </c>
      <c r="L34" s="1">
        <v>5.8346451260149501E-4</v>
      </c>
      <c r="M34" s="1" t="s">
        <v>2226</v>
      </c>
      <c r="N34" s="1">
        <v>4.9385882448404995E-4</v>
      </c>
      <c r="O34" s="1" t="s">
        <v>2226</v>
      </c>
    </row>
    <row r="35" spans="1:15" x14ac:dyDescent="0.25">
      <c r="A35" s="12" t="s">
        <v>2229</v>
      </c>
      <c r="B35" s="12" t="s">
        <v>2275</v>
      </c>
      <c r="C35" s="12" t="s">
        <v>1482</v>
      </c>
      <c r="D35" s="12" t="s">
        <v>1733</v>
      </c>
      <c r="E35" s="12" t="s">
        <v>2225</v>
      </c>
      <c r="F35" s="1">
        <v>3.5899999141693102</v>
      </c>
      <c r="G35" s="1" t="s">
        <v>6765</v>
      </c>
      <c r="H35" s="1">
        <v>4.5400001108646401E-3</v>
      </c>
      <c r="I35" s="1" t="s">
        <v>6765</v>
      </c>
      <c r="J35" s="1">
        <v>2.5700000696815599E-4</v>
      </c>
      <c r="K35" s="1" t="s">
        <v>6765</v>
      </c>
      <c r="L35" s="1">
        <v>4.0480000898241997E-3</v>
      </c>
      <c r="M35" s="1" t="s">
        <v>6765</v>
      </c>
      <c r="N35" s="1">
        <v>1.1490000179037499E-3</v>
      </c>
      <c r="O35" s="1" t="s">
        <v>6765</v>
      </c>
    </row>
    <row r="36" spans="1:15" x14ac:dyDescent="0.25">
      <c r="A36" s="12" t="s">
        <v>2229</v>
      </c>
      <c r="B36" s="12" t="s">
        <v>2276</v>
      </c>
      <c r="C36" s="12" t="s">
        <v>1482</v>
      </c>
      <c r="D36" s="12" t="s">
        <v>1484</v>
      </c>
      <c r="E36" s="12" t="s">
        <v>2225</v>
      </c>
      <c r="F36" s="1">
        <v>3.5899999141693102</v>
      </c>
      <c r="G36" s="1" t="s">
        <v>6765</v>
      </c>
      <c r="H36" s="1">
        <v>4.5400001108646401E-3</v>
      </c>
      <c r="I36" s="1" t="s">
        <v>6765</v>
      </c>
      <c r="J36" s="1">
        <v>2.5700000696815599E-4</v>
      </c>
      <c r="K36" s="1" t="s">
        <v>6765</v>
      </c>
      <c r="L36" s="1">
        <v>4.0480000898241997E-3</v>
      </c>
      <c r="M36" s="1" t="s">
        <v>6765</v>
      </c>
      <c r="N36" s="1">
        <v>1.1490000179037499E-3</v>
      </c>
      <c r="O36" s="1" t="s">
        <v>6765</v>
      </c>
    </row>
    <row r="37" spans="1:15" x14ac:dyDescent="0.25">
      <c r="A37" s="12" t="s">
        <v>1015</v>
      </c>
      <c r="B37" s="12" t="s">
        <v>2277</v>
      </c>
      <c r="C37" s="12" t="s">
        <v>1482</v>
      </c>
      <c r="D37" s="12" t="s">
        <v>1584</v>
      </c>
      <c r="E37" s="12" t="s">
        <v>2225</v>
      </c>
      <c r="F37" s="1">
        <v>3.5899999141693102</v>
      </c>
      <c r="G37" s="1" t="s">
        <v>6765</v>
      </c>
      <c r="H37" s="1">
        <v>4.5400001108646401E-3</v>
      </c>
      <c r="I37" s="1" t="s">
        <v>6765</v>
      </c>
      <c r="J37" s="1">
        <v>2.5700000696815599E-4</v>
      </c>
      <c r="K37" s="1" t="s">
        <v>6765</v>
      </c>
      <c r="L37" s="1">
        <v>4.0480000898241997E-3</v>
      </c>
      <c r="M37" s="1" t="s">
        <v>6765</v>
      </c>
      <c r="N37" s="1">
        <v>1.1490000179037499E-3</v>
      </c>
      <c r="O37" s="1" t="s">
        <v>6765</v>
      </c>
    </row>
    <row r="38" spans="1:15" x14ac:dyDescent="0.25">
      <c r="A38" s="12" t="s">
        <v>1015</v>
      </c>
      <c r="B38" s="12" t="s">
        <v>2278</v>
      </c>
      <c r="C38" s="12" t="s">
        <v>1482</v>
      </c>
      <c r="D38" s="12" t="s">
        <v>1502</v>
      </c>
      <c r="E38" s="12" t="s">
        <v>2225</v>
      </c>
      <c r="F38" s="1">
        <v>3.5899999141693102</v>
      </c>
      <c r="G38" s="1" t="s">
        <v>6765</v>
      </c>
      <c r="H38" s="1">
        <v>4.5400001108646401E-3</v>
      </c>
      <c r="I38" s="1" t="s">
        <v>6765</v>
      </c>
      <c r="J38" s="1">
        <v>2.5700000696815599E-4</v>
      </c>
      <c r="K38" s="1" t="s">
        <v>6765</v>
      </c>
      <c r="L38" s="1">
        <v>4.0480000898241997E-3</v>
      </c>
      <c r="M38" s="1" t="s">
        <v>6765</v>
      </c>
      <c r="N38" s="1">
        <v>1.1490000179037499E-3</v>
      </c>
      <c r="O38" s="1" t="s">
        <v>6765</v>
      </c>
    </row>
    <row r="39" spans="1:15" x14ac:dyDescent="0.25">
      <c r="A39" s="12" t="s">
        <v>2252</v>
      </c>
      <c r="B39" s="12" t="s">
        <v>2279</v>
      </c>
      <c r="C39" s="12" t="s">
        <v>1482</v>
      </c>
      <c r="D39" s="12" t="s">
        <v>1635</v>
      </c>
      <c r="E39" s="12" t="s">
        <v>2225</v>
      </c>
      <c r="F39" s="1">
        <v>3.5899999141693102</v>
      </c>
      <c r="G39" s="1" t="s">
        <v>6765</v>
      </c>
      <c r="H39" s="1">
        <v>4.5400001108646401E-3</v>
      </c>
      <c r="I39" s="1" t="s">
        <v>6765</v>
      </c>
      <c r="J39" s="1">
        <v>2.5700000696815599E-4</v>
      </c>
      <c r="K39" s="1" t="s">
        <v>6765</v>
      </c>
      <c r="L39" s="1">
        <v>4.0480000898241997E-3</v>
      </c>
      <c r="M39" s="1" t="s">
        <v>6765</v>
      </c>
      <c r="N39" s="1">
        <v>1.1490000179037499E-3</v>
      </c>
      <c r="O39" s="1" t="s">
        <v>6765</v>
      </c>
    </row>
    <row r="40" spans="1:15" x14ac:dyDescent="0.25">
      <c r="A40" s="12" t="s">
        <v>2280</v>
      </c>
      <c r="B40" s="12" t="s">
        <v>2281</v>
      </c>
      <c r="C40" s="12" t="s">
        <v>1482</v>
      </c>
      <c r="D40" s="12" t="s">
        <v>1981</v>
      </c>
      <c r="E40" s="12" t="s">
        <v>2225</v>
      </c>
      <c r="F40" s="1">
        <v>3.5899999141693102</v>
      </c>
      <c r="G40" s="1" t="s">
        <v>6765</v>
      </c>
      <c r="H40" s="1">
        <v>4.5400001108646401E-3</v>
      </c>
      <c r="I40" s="1" t="s">
        <v>6765</v>
      </c>
      <c r="J40" s="1">
        <v>2.5700000696815599E-4</v>
      </c>
      <c r="K40" s="1" t="s">
        <v>6765</v>
      </c>
      <c r="L40" s="1">
        <v>4.0480000898241997E-3</v>
      </c>
      <c r="M40" s="1" t="s">
        <v>6765</v>
      </c>
      <c r="N40" s="1">
        <v>1.1490000179037499E-3</v>
      </c>
      <c r="O40" s="1" t="s">
        <v>6765</v>
      </c>
    </row>
    <row r="41" spans="1:15" x14ac:dyDescent="0.25">
      <c r="A41" s="12" t="s">
        <v>2252</v>
      </c>
      <c r="B41" s="12" t="s">
        <v>2282</v>
      </c>
      <c r="C41" s="12" t="s">
        <v>1482</v>
      </c>
      <c r="D41" s="12" t="s">
        <v>1632</v>
      </c>
      <c r="E41" s="12" t="s">
        <v>2225</v>
      </c>
      <c r="F41" s="1">
        <v>3.5899999141693102</v>
      </c>
      <c r="G41" s="1" t="s">
        <v>6765</v>
      </c>
      <c r="H41" s="1">
        <v>4.5400001108646401E-3</v>
      </c>
      <c r="I41" s="1" t="s">
        <v>6765</v>
      </c>
      <c r="J41" s="1">
        <v>2.5700000696815599E-4</v>
      </c>
      <c r="K41" s="1" t="s">
        <v>6765</v>
      </c>
      <c r="L41" s="1">
        <v>4.0480000898241997E-3</v>
      </c>
      <c r="M41" s="1" t="s">
        <v>6765</v>
      </c>
      <c r="N41" s="1">
        <v>1.1490000179037499E-3</v>
      </c>
      <c r="O41" s="1" t="s">
        <v>6765</v>
      </c>
    </row>
    <row r="42" spans="1:15" x14ac:dyDescent="0.25">
      <c r="A42" s="12" t="s">
        <v>2240</v>
      </c>
      <c r="B42" s="12" t="s">
        <v>2283</v>
      </c>
      <c r="C42" s="12" t="s">
        <v>1482</v>
      </c>
      <c r="D42" s="12" t="s">
        <v>1585</v>
      </c>
      <c r="E42" s="12" t="s">
        <v>2225</v>
      </c>
      <c r="F42" s="1">
        <v>3.5899999141693102</v>
      </c>
      <c r="G42" s="1" t="s">
        <v>6765</v>
      </c>
      <c r="H42" s="1">
        <v>4.5400001108646401E-3</v>
      </c>
      <c r="I42" s="1" t="s">
        <v>6765</v>
      </c>
      <c r="J42" s="1">
        <v>2.5700000696815599E-4</v>
      </c>
      <c r="K42" s="1" t="s">
        <v>6765</v>
      </c>
      <c r="L42" s="1">
        <v>4.0480000898241997E-3</v>
      </c>
      <c r="M42" s="1" t="s">
        <v>6765</v>
      </c>
      <c r="N42" s="1">
        <v>1.1490000179037499E-3</v>
      </c>
      <c r="O42" s="1" t="s">
        <v>6765</v>
      </c>
    </row>
    <row r="43" spans="1:15" x14ac:dyDescent="0.25">
      <c r="A43" s="12" t="s">
        <v>2280</v>
      </c>
      <c r="B43" s="12" t="s">
        <v>2284</v>
      </c>
      <c r="C43" s="12" t="s">
        <v>1482</v>
      </c>
      <c r="D43" s="12" t="s">
        <v>1610</v>
      </c>
      <c r="E43" s="12" t="s">
        <v>2225</v>
      </c>
      <c r="F43" s="1">
        <v>3.5899999141693102</v>
      </c>
      <c r="G43" s="1" t="s">
        <v>6765</v>
      </c>
      <c r="H43" s="1">
        <v>4.5400001108646401E-3</v>
      </c>
      <c r="I43" s="1" t="s">
        <v>6765</v>
      </c>
      <c r="J43" s="1">
        <v>2.5700000696815599E-4</v>
      </c>
      <c r="K43" s="1" t="s">
        <v>6765</v>
      </c>
      <c r="L43" s="1">
        <v>4.0480000898241997E-3</v>
      </c>
      <c r="M43" s="1" t="s">
        <v>6765</v>
      </c>
      <c r="N43" s="1">
        <v>1.1490000179037499E-3</v>
      </c>
      <c r="O43" s="1" t="s">
        <v>6765</v>
      </c>
    </row>
    <row r="44" spans="1:15" x14ac:dyDescent="0.25">
      <c r="A44" s="12" t="s">
        <v>2223</v>
      </c>
      <c r="B44" s="12" t="s">
        <v>2285</v>
      </c>
      <c r="C44" s="12" t="s">
        <v>1482</v>
      </c>
      <c r="D44" s="12" t="s">
        <v>2033</v>
      </c>
      <c r="E44" s="12" t="s">
        <v>2225</v>
      </c>
      <c r="F44" s="1">
        <v>4.9166021347045898</v>
      </c>
      <c r="G44" s="1" t="s">
        <v>2226</v>
      </c>
      <c r="H44" s="1">
        <v>1.52896903455257E-3</v>
      </c>
      <c r="I44" s="1" t="s">
        <v>2226</v>
      </c>
      <c r="J44" s="1">
        <v>3.2169078622246202E-5</v>
      </c>
      <c r="K44" s="1" t="s">
        <v>2226</v>
      </c>
      <c r="L44" s="1">
        <v>5.8346451260149501E-4</v>
      </c>
      <c r="M44" s="1" t="s">
        <v>2226</v>
      </c>
      <c r="N44" s="1">
        <v>4.9385882448404995E-4</v>
      </c>
      <c r="O44" s="1" t="s">
        <v>2226</v>
      </c>
    </row>
    <row r="45" spans="1:15" x14ac:dyDescent="0.25">
      <c r="A45" s="12" t="s">
        <v>2223</v>
      </c>
      <c r="B45" s="12" t="s">
        <v>2286</v>
      </c>
      <c r="C45" s="12" t="s">
        <v>1482</v>
      </c>
      <c r="D45" s="12" t="s">
        <v>1566</v>
      </c>
      <c r="E45" s="12" t="s">
        <v>2225</v>
      </c>
      <c r="F45" s="1">
        <v>4.9166021347045898</v>
      </c>
      <c r="G45" s="1" t="s">
        <v>2226</v>
      </c>
      <c r="H45" s="1">
        <v>1.52896903455257E-3</v>
      </c>
      <c r="I45" s="1" t="s">
        <v>2226</v>
      </c>
      <c r="J45" s="1">
        <v>3.2169078622246202E-5</v>
      </c>
      <c r="K45" s="1" t="s">
        <v>2226</v>
      </c>
      <c r="L45" s="1">
        <v>5.8346451260149501E-4</v>
      </c>
      <c r="M45" s="1" t="s">
        <v>2226</v>
      </c>
      <c r="N45" s="1">
        <v>4.9385882448404995E-4</v>
      </c>
      <c r="O45" s="1" t="s">
        <v>2226</v>
      </c>
    </row>
    <row r="46" spans="1:15" x14ac:dyDescent="0.25">
      <c r="A46" s="12" t="s">
        <v>1015</v>
      </c>
      <c r="B46" s="12" t="s">
        <v>2287</v>
      </c>
      <c r="C46" s="12" t="s">
        <v>1482</v>
      </c>
      <c r="D46" s="12" t="s">
        <v>2004</v>
      </c>
      <c r="E46" s="12" t="s">
        <v>2225</v>
      </c>
      <c r="F46" s="1">
        <v>3.5899999141693102</v>
      </c>
      <c r="G46" s="1" t="s">
        <v>6765</v>
      </c>
      <c r="H46" s="1">
        <v>4.5400001108646401E-3</v>
      </c>
      <c r="I46" s="1" t="s">
        <v>6765</v>
      </c>
      <c r="J46" s="1">
        <v>2.5700000696815599E-4</v>
      </c>
      <c r="K46" s="1" t="s">
        <v>6765</v>
      </c>
      <c r="L46" s="1">
        <v>4.0480000898241997E-3</v>
      </c>
      <c r="M46" s="1" t="s">
        <v>6765</v>
      </c>
      <c r="N46" s="1">
        <v>1.1490000179037499E-3</v>
      </c>
      <c r="O46" s="1" t="s">
        <v>6765</v>
      </c>
    </row>
    <row r="47" spans="1:15" x14ac:dyDescent="0.25">
      <c r="A47" s="12" t="s">
        <v>2223</v>
      </c>
      <c r="B47" s="12" t="s">
        <v>2288</v>
      </c>
      <c r="C47" s="12" t="s">
        <v>1482</v>
      </c>
      <c r="D47" s="12" t="s">
        <v>2289</v>
      </c>
      <c r="E47" s="12" t="s">
        <v>2225</v>
      </c>
      <c r="F47" s="1">
        <v>4.9166021347045898</v>
      </c>
      <c r="G47" s="1" t="s">
        <v>2226</v>
      </c>
      <c r="H47" s="1">
        <v>1.52896903455257E-3</v>
      </c>
      <c r="I47" s="1" t="s">
        <v>2226</v>
      </c>
      <c r="J47" s="1">
        <v>3.2169078622246202E-5</v>
      </c>
      <c r="K47" s="1" t="s">
        <v>2226</v>
      </c>
      <c r="L47" s="1">
        <v>5.8346451260149501E-4</v>
      </c>
      <c r="M47" s="1" t="s">
        <v>2226</v>
      </c>
      <c r="N47" s="1">
        <v>4.9385882448404995E-4</v>
      </c>
      <c r="O47" s="1" t="s">
        <v>2226</v>
      </c>
    </row>
    <row r="48" spans="1:15" x14ac:dyDescent="0.25">
      <c r="A48" s="12" t="s">
        <v>2252</v>
      </c>
      <c r="B48" s="12" t="s">
        <v>2290</v>
      </c>
      <c r="C48" s="12" t="s">
        <v>1482</v>
      </c>
      <c r="D48" s="12" t="s">
        <v>1599</v>
      </c>
      <c r="E48" s="12" t="s">
        <v>2225</v>
      </c>
      <c r="F48" s="1">
        <v>3.5899999141693102</v>
      </c>
      <c r="G48" s="1" t="s">
        <v>6765</v>
      </c>
      <c r="H48" s="1">
        <v>4.5400001108646401E-3</v>
      </c>
      <c r="I48" s="1" t="s">
        <v>6765</v>
      </c>
      <c r="J48" s="1">
        <v>2.5700000696815599E-4</v>
      </c>
      <c r="K48" s="1" t="s">
        <v>6765</v>
      </c>
      <c r="L48" s="1">
        <v>4.0480000898241997E-3</v>
      </c>
      <c r="M48" s="1" t="s">
        <v>6765</v>
      </c>
      <c r="N48" s="1">
        <v>1.1490000179037499E-3</v>
      </c>
      <c r="O48" s="1" t="s">
        <v>6765</v>
      </c>
    </row>
    <row r="49" spans="1:15" x14ac:dyDescent="0.25">
      <c r="A49" s="12" t="s">
        <v>1015</v>
      </c>
      <c r="B49" s="12" t="s">
        <v>2291</v>
      </c>
      <c r="C49" s="12" t="s">
        <v>1482</v>
      </c>
      <c r="D49" s="12" t="s">
        <v>1723</v>
      </c>
      <c r="E49" s="12" t="s">
        <v>2225</v>
      </c>
      <c r="F49" s="1">
        <v>3.5899999141693102</v>
      </c>
      <c r="G49" s="1" t="s">
        <v>6765</v>
      </c>
      <c r="H49" s="1">
        <v>4.5400001108646401E-3</v>
      </c>
      <c r="I49" s="1" t="s">
        <v>6765</v>
      </c>
      <c r="J49" s="1">
        <v>2.5700000696815599E-4</v>
      </c>
      <c r="K49" s="1" t="s">
        <v>6765</v>
      </c>
      <c r="L49" s="1">
        <v>4.0480000898241997E-3</v>
      </c>
      <c r="M49" s="1" t="s">
        <v>6765</v>
      </c>
      <c r="N49" s="1">
        <v>1.1490000179037499E-3</v>
      </c>
      <c r="O49" s="1" t="s">
        <v>6765</v>
      </c>
    </row>
    <row r="50" spans="1:15" x14ac:dyDescent="0.25">
      <c r="A50" s="12" t="s">
        <v>2223</v>
      </c>
      <c r="B50" s="12" t="s">
        <v>2292</v>
      </c>
      <c r="C50" s="12" t="s">
        <v>1482</v>
      </c>
      <c r="D50" s="12" t="s">
        <v>1565</v>
      </c>
      <c r="E50" s="12" t="s">
        <v>2225</v>
      </c>
      <c r="F50" s="1">
        <v>4.9166021347045898</v>
      </c>
      <c r="G50" s="1" t="s">
        <v>2226</v>
      </c>
      <c r="H50" s="1">
        <v>1.52896903455257E-3</v>
      </c>
      <c r="I50" s="1" t="s">
        <v>2226</v>
      </c>
      <c r="J50" s="1">
        <v>3.2169078622246202E-5</v>
      </c>
      <c r="K50" s="1" t="s">
        <v>2226</v>
      </c>
      <c r="L50" s="1">
        <v>5.8346451260149501E-4</v>
      </c>
      <c r="M50" s="1" t="s">
        <v>2226</v>
      </c>
      <c r="N50" s="1">
        <v>4.9385882448404995E-4</v>
      </c>
      <c r="O50" s="1" t="s">
        <v>2226</v>
      </c>
    </row>
    <row r="51" spans="1:15" x14ac:dyDescent="0.25">
      <c r="A51" s="12" t="s">
        <v>2223</v>
      </c>
      <c r="B51" s="12" t="s">
        <v>2293</v>
      </c>
      <c r="C51" s="12" t="s">
        <v>1482</v>
      </c>
      <c r="D51" s="12" t="s">
        <v>1544</v>
      </c>
      <c r="E51" s="12" t="s">
        <v>2225</v>
      </c>
      <c r="F51" s="1">
        <v>4.9166021347045898</v>
      </c>
      <c r="G51" s="1" t="s">
        <v>2226</v>
      </c>
      <c r="H51" s="1">
        <v>1.52896903455257E-3</v>
      </c>
      <c r="I51" s="1" t="s">
        <v>2226</v>
      </c>
      <c r="J51" s="1">
        <v>3.2169078622246202E-5</v>
      </c>
      <c r="K51" s="1" t="s">
        <v>2226</v>
      </c>
      <c r="L51" s="1">
        <v>5.8346451260149501E-4</v>
      </c>
      <c r="M51" s="1" t="s">
        <v>2226</v>
      </c>
      <c r="N51" s="1">
        <v>4.9385882448404995E-4</v>
      </c>
      <c r="O51" s="1" t="s">
        <v>2226</v>
      </c>
    </row>
    <row r="52" spans="1:15" x14ac:dyDescent="0.25">
      <c r="A52" s="12" t="s">
        <v>2223</v>
      </c>
      <c r="B52" s="12" t="s">
        <v>2294</v>
      </c>
      <c r="C52" s="12" t="s">
        <v>1482</v>
      </c>
      <c r="D52" s="12" t="s">
        <v>1626</v>
      </c>
      <c r="E52" s="12" t="s">
        <v>2225</v>
      </c>
      <c r="F52" s="1">
        <v>4.9166021347045898</v>
      </c>
      <c r="G52" s="1" t="s">
        <v>2226</v>
      </c>
      <c r="H52" s="1">
        <v>1.52896903455257E-3</v>
      </c>
      <c r="I52" s="1" t="s">
        <v>2226</v>
      </c>
      <c r="J52" s="1">
        <v>3.2169078622246202E-5</v>
      </c>
      <c r="K52" s="1" t="s">
        <v>2226</v>
      </c>
      <c r="L52" s="1">
        <v>5.8346451260149501E-4</v>
      </c>
      <c r="M52" s="1" t="s">
        <v>2226</v>
      </c>
      <c r="N52" s="1">
        <v>4.9385882448404995E-4</v>
      </c>
      <c r="O52" s="1" t="s">
        <v>2226</v>
      </c>
    </row>
    <row r="53" spans="1:15" x14ac:dyDescent="0.25">
      <c r="A53" s="12" t="s">
        <v>2252</v>
      </c>
      <c r="B53" s="12" t="s">
        <v>2295</v>
      </c>
      <c r="C53" s="12" t="s">
        <v>1482</v>
      </c>
      <c r="D53" s="12" t="s">
        <v>1776</v>
      </c>
      <c r="E53" s="12" t="s">
        <v>2225</v>
      </c>
      <c r="F53" s="1">
        <v>3.5899999141693102</v>
      </c>
      <c r="G53" s="1" t="s">
        <v>6765</v>
      </c>
      <c r="H53" s="1">
        <v>4.5400001108646401E-3</v>
      </c>
      <c r="I53" s="1" t="s">
        <v>6765</v>
      </c>
      <c r="J53" s="1">
        <v>2.5700000696815599E-4</v>
      </c>
      <c r="K53" s="1" t="s">
        <v>6765</v>
      </c>
      <c r="L53" s="1">
        <v>4.0480000898241997E-3</v>
      </c>
      <c r="M53" s="1" t="s">
        <v>6765</v>
      </c>
      <c r="N53" s="1">
        <v>1.1490000179037499E-3</v>
      </c>
      <c r="O53" s="1" t="s">
        <v>6765</v>
      </c>
    </row>
    <row r="54" spans="1:15" x14ac:dyDescent="0.25">
      <c r="A54" s="12" t="s">
        <v>2223</v>
      </c>
      <c r="B54" s="12" t="s">
        <v>2296</v>
      </c>
      <c r="C54" s="12" t="s">
        <v>1482</v>
      </c>
      <c r="D54" s="12" t="s">
        <v>1676</v>
      </c>
      <c r="E54" s="12" t="s">
        <v>2225</v>
      </c>
      <c r="F54" s="1">
        <v>4.9166021347045898</v>
      </c>
      <c r="G54" s="1" t="s">
        <v>2226</v>
      </c>
      <c r="H54" s="1">
        <v>1.52896903455257E-3</v>
      </c>
      <c r="I54" s="1" t="s">
        <v>2226</v>
      </c>
      <c r="J54" s="1">
        <v>3.2169078622246202E-5</v>
      </c>
      <c r="K54" s="1" t="s">
        <v>2226</v>
      </c>
      <c r="L54" s="1">
        <v>5.8346451260149501E-4</v>
      </c>
      <c r="M54" s="1" t="s">
        <v>2226</v>
      </c>
      <c r="N54" s="1">
        <v>4.9385882448404995E-4</v>
      </c>
      <c r="O54" s="1" t="s">
        <v>2226</v>
      </c>
    </row>
    <row r="55" spans="1:15" x14ac:dyDescent="0.25">
      <c r="A55" s="12" t="s">
        <v>2252</v>
      </c>
      <c r="B55" s="12" t="s">
        <v>2297</v>
      </c>
      <c r="C55" s="12" t="s">
        <v>1482</v>
      </c>
      <c r="D55" s="12" t="s">
        <v>2298</v>
      </c>
      <c r="E55" s="12" t="s">
        <v>2225</v>
      </c>
      <c r="F55" s="1">
        <v>3.5899999141693102</v>
      </c>
      <c r="G55" s="1" t="s">
        <v>6765</v>
      </c>
      <c r="H55" s="1">
        <v>4.5400001108646401E-3</v>
      </c>
      <c r="I55" s="1" t="s">
        <v>6765</v>
      </c>
      <c r="J55" s="1">
        <v>2.5700000696815599E-4</v>
      </c>
      <c r="K55" s="1" t="s">
        <v>6765</v>
      </c>
      <c r="L55" s="1">
        <v>4.0480000898241997E-3</v>
      </c>
      <c r="M55" s="1" t="s">
        <v>6765</v>
      </c>
      <c r="N55" s="1">
        <v>1.1490000179037499E-3</v>
      </c>
      <c r="O55" s="1" t="s">
        <v>6765</v>
      </c>
    </row>
    <row r="56" spans="1:15" x14ac:dyDescent="0.25">
      <c r="A56" s="12" t="s">
        <v>2229</v>
      </c>
      <c r="B56" s="12" t="s">
        <v>2299</v>
      </c>
      <c r="C56" s="12" t="s">
        <v>1482</v>
      </c>
      <c r="D56" s="12" t="s">
        <v>1783</v>
      </c>
      <c r="E56" s="12" t="s">
        <v>2225</v>
      </c>
      <c r="F56" s="1">
        <v>3.5899999141693102</v>
      </c>
      <c r="G56" s="1" t="s">
        <v>6765</v>
      </c>
      <c r="H56" s="1">
        <v>4.5400001108646401E-3</v>
      </c>
      <c r="I56" s="1" t="s">
        <v>6765</v>
      </c>
      <c r="J56" s="1">
        <v>2.5700000696815599E-4</v>
      </c>
      <c r="K56" s="1" t="s">
        <v>6765</v>
      </c>
      <c r="L56" s="1">
        <v>4.0480000898241997E-3</v>
      </c>
      <c r="M56" s="1" t="s">
        <v>6765</v>
      </c>
      <c r="N56" s="1">
        <v>1.1490000179037499E-3</v>
      </c>
      <c r="O56" s="1" t="s">
        <v>6765</v>
      </c>
    </row>
    <row r="57" spans="1:15" x14ac:dyDescent="0.25">
      <c r="A57" s="12" t="s">
        <v>2240</v>
      </c>
      <c r="B57" s="12" t="s">
        <v>2300</v>
      </c>
      <c r="C57" s="12" t="s">
        <v>1482</v>
      </c>
      <c r="D57" s="12" t="s">
        <v>1661</v>
      </c>
      <c r="E57" s="12" t="s">
        <v>2225</v>
      </c>
      <c r="F57" s="1">
        <v>3.5899999141693102</v>
      </c>
      <c r="G57" s="1" t="s">
        <v>6765</v>
      </c>
      <c r="H57" s="1">
        <v>4.5400001108646401E-3</v>
      </c>
      <c r="I57" s="1" t="s">
        <v>6765</v>
      </c>
      <c r="J57" s="1">
        <v>2.5700000696815599E-4</v>
      </c>
      <c r="K57" s="1" t="s">
        <v>6765</v>
      </c>
      <c r="L57" s="1">
        <v>4.0480000898241997E-3</v>
      </c>
      <c r="M57" s="1" t="s">
        <v>6765</v>
      </c>
      <c r="N57" s="1">
        <v>1.1490000179037499E-3</v>
      </c>
      <c r="O57" s="1" t="s">
        <v>6765</v>
      </c>
    </row>
    <row r="58" spans="1:15" x14ac:dyDescent="0.25">
      <c r="A58" s="12" t="s">
        <v>2229</v>
      </c>
      <c r="B58" s="12" t="s">
        <v>2301</v>
      </c>
      <c r="C58" s="12" t="s">
        <v>1482</v>
      </c>
      <c r="D58" s="12" t="s">
        <v>1850</v>
      </c>
      <c r="E58" s="12" t="s">
        <v>2225</v>
      </c>
      <c r="F58" s="1">
        <v>3.5899999141693102</v>
      </c>
      <c r="G58" s="1" t="s">
        <v>6765</v>
      </c>
      <c r="H58" s="1">
        <v>4.5400001108646401E-3</v>
      </c>
      <c r="I58" s="1" t="s">
        <v>6765</v>
      </c>
      <c r="J58" s="1">
        <v>2.5700000696815599E-4</v>
      </c>
      <c r="K58" s="1" t="s">
        <v>6765</v>
      </c>
      <c r="L58" s="1">
        <v>4.0480000898241997E-3</v>
      </c>
      <c r="M58" s="1" t="s">
        <v>6765</v>
      </c>
      <c r="N58" s="1">
        <v>1.1490000179037499E-3</v>
      </c>
      <c r="O58" s="1" t="s">
        <v>6765</v>
      </c>
    </row>
    <row r="59" spans="1:15" x14ac:dyDescent="0.25">
      <c r="A59" s="12" t="s">
        <v>1015</v>
      </c>
      <c r="B59" s="12" t="s">
        <v>2302</v>
      </c>
      <c r="C59" s="12" t="s">
        <v>1482</v>
      </c>
      <c r="D59" s="12" t="s">
        <v>2084</v>
      </c>
      <c r="E59" s="12" t="s">
        <v>2225</v>
      </c>
      <c r="F59" s="1">
        <v>3.5899999141693102</v>
      </c>
      <c r="G59" s="1" t="s">
        <v>6765</v>
      </c>
      <c r="H59" s="1">
        <v>4.5400001108646401E-3</v>
      </c>
      <c r="I59" s="1" t="s">
        <v>6765</v>
      </c>
      <c r="J59" s="1">
        <v>2.5700000696815599E-4</v>
      </c>
      <c r="K59" s="1" t="s">
        <v>6765</v>
      </c>
      <c r="L59" s="1">
        <v>4.0480000898241997E-3</v>
      </c>
      <c r="M59" s="1" t="s">
        <v>6765</v>
      </c>
      <c r="N59" s="1">
        <v>1.1490000179037499E-3</v>
      </c>
      <c r="O59" s="1" t="s">
        <v>6765</v>
      </c>
    </row>
    <row r="60" spans="1:15" x14ac:dyDescent="0.25">
      <c r="A60" s="12" t="s">
        <v>1015</v>
      </c>
      <c r="B60" s="12" t="s">
        <v>2303</v>
      </c>
      <c r="C60" s="12" t="s">
        <v>1482</v>
      </c>
      <c r="D60" s="12" t="s">
        <v>1220</v>
      </c>
      <c r="E60" s="12" t="s">
        <v>2225</v>
      </c>
      <c r="F60" s="1">
        <v>3.5899999141693102</v>
      </c>
      <c r="G60" s="1" t="s">
        <v>6765</v>
      </c>
      <c r="H60" s="1">
        <v>4.5400001108646401E-3</v>
      </c>
      <c r="I60" s="1" t="s">
        <v>6765</v>
      </c>
      <c r="J60" s="1">
        <v>2.5700000696815599E-4</v>
      </c>
      <c r="K60" s="1" t="s">
        <v>6765</v>
      </c>
      <c r="L60" s="1">
        <v>4.0480000898241997E-3</v>
      </c>
      <c r="M60" s="1" t="s">
        <v>6765</v>
      </c>
      <c r="N60" s="1">
        <v>1.1490000179037499E-3</v>
      </c>
      <c r="O60" s="1" t="s">
        <v>6765</v>
      </c>
    </row>
    <row r="61" spans="1:15" x14ac:dyDescent="0.25">
      <c r="A61" s="12" t="s">
        <v>2252</v>
      </c>
      <c r="B61" s="12" t="s">
        <v>2304</v>
      </c>
      <c r="C61" s="12" t="s">
        <v>1482</v>
      </c>
      <c r="D61" s="12" t="s">
        <v>2305</v>
      </c>
      <c r="E61" s="12" t="s">
        <v>2225</v>
      </c>
      <c r="F61" s="1">
        <v>3.5899999141693102</v>
      </c>
      <c r="G61" s="1" t="s">
        <v>6765</v>
      </c>
      <c r="H61" s="1">
        <v>4.5400001108646401E-3</v>
      </c>
      <c r="I61" s="1" t="s">
        <v>6765</v>
      </c>
      <c r="J61" s="1">
        <v>2.5700000696815599E-4</v>
      </c>
      <c r="K61" s="1" t="s">
        <v>6765</v>
      </c>
      <c r="L61" s="1">
        <v>4.0480000898241997E-3</v>
      </c>
      <c r="M61" s="1" t="s">
        <v>6765</v>
      </c>
      <c r="N61" s="1">
        <v>1.1490000179037499E-3</v>
      </c>
      <c r="O61" s="1" t="s">
        <v>6765</v>
      </c>
    </row>
    <row r="62" spans="1:15" x14ac:dyDescent="0.25">
      <c r="A62" s="12" t="s">
        <v>1015</v>
      </c>
      <c r="B62" s="12" t="s">
        <v>2306</v>
      </c>
      <c r="C62" s="12" t="s">
        <v>1482</v>
      </c>
      <c r="D62" s="12" t="s">
        <v>1583</v>
      </c>
      <c r="E62" s="12" t="s">
        <v>2225</v>
      </c>
      <c r="F62" s="1">
        <v>3.5899999141693102</v>
      </c>
      <c r="G62" s="1" t="s">
        <v>6765</v>
      </c>
      <c r="H62" s="1">
        <v>4.5400001108646401E-3</v>
      </c>
      <c r="I62" s="1" t="s">
        <v>6765</v>
      </c>
      <c r="J62" s="1">
        <v>2.5700000696815599E-4</v>
      </c>
      <c r="K62" s="1" t="s">
        <v>6765</v>
      </c>
      <c r="L62" s="1">
        <v>4.0480000898241997E-3</v>
      </c>
      <c r="M62" s="1" t="s">
        <v>6765</v>
      </c>
      <c r="N62" s="1">
        <v>1.1490000179037499E-3</v>
      </c>
      <c r="O62" s="1" t="s">
        <v>6765</v>
      </c>
    </row>
    <row r="63" spans="1:15" x14ac:dyDescent="0.25">
      <c r="A63" s="12" t="s">
        <v>2240</v>
      </c>
      <c r="B63" s="12" t="s">
        <v>2307</v>
      </c>
      <c r="C63" s="12" t="s">
        <v>1482</v>
      </c>
      <c r="D63" s="12" t="s">
        <v>2043</v>
      </c>
      <c r="E63" s="12" t="s">
        <v>2225</v>
      </c>
      <c r="F63" s="1">
        <v>3.5899999141693102</v>
      </c>
      <c r="G63" s="1" t="s">
        <v>6765</v>
      </c>
      <c r="H63" s="1">
        <v>4.5400001108646401E-3</v>
      </c>
      <c r="I63" s="1" t="s">
        <v>6765</v>
      </c>
      <c r="J63" s="1">
        <v>2.5700000696815599E-4</v>
      </c>
      <c r="K63" s="1" t="s">
        <v>6765</v>
      </c>
      <c r="L63" s="1">
        <v>4.0480000898241997E-3</v>
      </c>
      <c r="M63" s="1" t="s">
        <v>6765</v>
      </c>
      <c r="N63" s="1">
        <v>1.1490000179037499E-3</v>
      </c>
      <c r="O63" s="1" t="s">
        <v>6765</v>
      </c>
    </row>
    <row r="64" spans="1:15" x14ac:dyDescent="0.25">
      <c r="A64" s="12" t="s">
        <v>2252</v>
      </c>
      <c r="B64" s="12" t="s">
        <v>2308</v>
      </c>
      <c r="C64" s="12" t="s">
        <v>1482</v>
      </c>
      <c r="D64" s="12" t="s">
        <v>2206</v>
      </c>
      <c r="E64" s="12" t="s">
        <v>2225</v>
      </c>
      <c r="F64" s="1">
        <v>3.5899999141693102</v>
      </c>
      <c r="G64" s="1" t="s">
        <v>6765</v>
      </c>
      <c r="H64" s="1">
        <v>4.5400001108646401E-3</v>
      </c>
      <c r="I64" s="1" t="s">
        <v>6765</v>
      </c>
      <c r="J64" s="1">
        <v>2.5700000696815599E-4</v>
      </c>
      <c r="K64" s="1" t="s">
        <v>6765</v>
      </c>
      <c r="L64" s="1">
        <v>4.0480000898241997E-3</v>
      </c>
      <c r="M64" s="1" t="s">
        <v>6765</v>
      </c>
      <c r="N64" s="1">
        <v>1.1490000179037499E-3</v>
      </c>
      <c r="O64" s="1" t="s">
        <v>6765</v>
      </c>
    </row>
    <row r="65" spans="1:15" x14ac:dyDescent="0.25">
      <c r="A65" s="12" t="s">
        <v>2252</v>
      </c>
      <c r="B65" s="12" t="s">
        <v>2309</v>
      </c>
      <c r="C65" s="12" t="s">
        <v>1482</v>
      </c>
      <c r="D65" s="12" t="s">
        <v>2310</v>
      </c>
      <c r="E65" s="12" t="s">
        <v>2225</v>
      </c>
      <c r="F65" s="1">
        <v>3.5899999141693102</v>
      </c>
      <c r="G65" s="1" t="s">
        <v>6765</v>
      </c>
      <c r="H65" s="1">
        <v>4.5400001108646401E-3</v>
      </c>
      <c r="I65" s="1" t="s">
        <v>6765</v>
      </c>
      <c r="J65" s="1">
        <v>2.5700000696815599E-4</v>
      </c>
      <c r="K65" s="1" t="s">
        <v>6765</v>
      </c>
      <c r="L65" s="1">
        <v>4.0480000898241997E-3</v>
      </c>
      <c r="M65" s="1" t="s">
        <v>6765</v>
      </c>
      <c r="N65" s="1">
        <v>1.1490000179037499E-3</v>
      </c>
      <c r="O65" s="1" t="s">
        <v>6765</v>
      </c>
    </row>
    <row r="66" spans="1:15" x14ac:dyDescent="0.25">
      <c r="A66" s="12" t="s">
        <v>2223</v>
      </c>
      <c r="B66" s="12" t="s">
        <v>2311</v>
      </c>
      <c r="C66" s="12" t="s">
        <v>1482</v>
      </c>
      <c r="D66" s="12" t="s">
        <v>1127</v>
      </c>
      <c r="E66" s="12" t="s">
        <v>2225</v>
      </c>
      <c r="F66" s="1">
        <v>4.9166021347045898</v>
      </c>
      <c r="G66" s="1" t="s">
        <v>2226</v>
      </c>
      <c r="H66" s="1">
        <v>1.52896903455257E-3</v>
      </c>
      <c r="I66" s="1" t="s">
        <v>2226</v>
      </c>
      <c r="J66" s="1">
        <v>3.2169078622246202E-5</v>
      </c>
      <c r="K66" s="1" t="s">
        <v>2226</v>
      </c>
      <c r="L66" s="1">
        <v>5.8346451260149501E-4</v>
      </c>
      <c r="M66" s="1" t="s">
        <v>2226</v>
      </c>
      <c r="N66" s="1">
        <v>4.9385882448404995E-4</v>
      </c>
      <c r="O66" s="1" t="s">
        <v>2226</v>
      </c>
    </row>
    <row r="67" spans="1:15" x14ac:dyDescent="0.25">
      <c r="A67" s="12" t="s">
        <v>2223</v>
      </c>
      <c r="B67" s="12" t="s">
        <v>2312</v>
      </c>
      <c r="C67" s="12" t="s">
        <v>1482</v>
      </c>
      <c r="D67" s="12" t="s">
        <v>2313</v>
      </c>
      <c r="E67" s="12" t="s">
        <v>2225</v>
      </c>
      <c r="F67" s="1">
        <v>4.9166021347045898</v>
      </c>
      <c r="G67" s="1" t="s">
        <v>2226</v>
      </c>
      <c r="H67" s="1">
        <v>1.52896903455257E-3</v>
      </c>
      <c r="I67" s="1" t="s">
        <v>2226</v>
      </c>
      <c r="J67" s="1">
        <v>3.2169078622246202E-5</v>
      </c>
      <c r="K67" s="1" t="s">
        <v>2226</v>
      </c>
      <c r="L67" s="1">
        <v>5.8346451260149501E-4</v>
      </c>
      <c r="M67" s="1" t="s">
        <v>2226</v>
      </c>
      <c r="N67" s="1">
        <v>4.9385882448404995E-4</v>
      </c>
      <c r="O67" s="1" t="s">
        <v>2226</v>
      </c>
    </row>
    <row r="68" spans="1:15" x14ac:dyDescent="0.25">
      <c r="A68" s="12" t="s">
        <v>2252</v>
      </c>
      <c r="B68" s="12" t="s">
        <v>2314</v>
      </c>
      <c r="C68" s="12" t="s">
        <v>1482</v>
      </c>
      <c r="D68" s="12" t="s">
        <v>2315</v>
      </c>
      <c r="E68" s="12" t="s">
        <v>2225</v>
      </c>
      <c r="F68" s="1">
        <v>3.5899999141693102</v>
      </c>
      <c r="G68" s="1" t="s">
        <v>6765</v>
      </c>
      <c r="H68" s="1">
        <v>4.5400001108646401E-3</v>
      </c>
      <c r="I68" s="1" t="s">
        <v>6765</v>
      </c>
      <c r="J68" s="1">
        <v>2.5700000696815599E-4</v>
      </c>
      <c r="K68" s="1" t="s">
        <v>6765</v>
      </c>
      <c r="L68" s="1">
        <v>4.0480000898241997E-3</v>
      </c>
      <c r="M68" s="1" t="s">
        <v>6765</v>
      </c>
      <c r="N68" s="1">
        <v>1.1490000179037499E-3</v>
      </c>
      <c r="O68" s="1" t="s">
        <v>6765</v>
      </c>
    </row>
    <row r="69" spans="1:15" x14ac:dyDescent="0.25">
      <c r="A69" s="12" t="s">
        <v>2316</v>
      </c>
      <c r="B69" s="12" t="s">
        <v>2317</v>
      </c>
      <c r="C69" s="12" t="s">
        <v>1479</v>
      </c>
      <c r="D69" s="12" t="s">
        <v>2318</v>
      </c>
      <c r="E69" s="12" t="s">
        <v>2225</v>
      </c>
      <c r="F69" s="1">
        <v>3.5899999141693102</v>
      </c>
      <c r="G69" s="1" t="s">
        <v>6765</v>
      </c>
      <c r="H69" s="1">
        <v>4.5400001108646401E-3</v>
      </c>
      <c r="I69" s="1" t="s">
        <v>6765</v>
      </c>
      <c r="J69" s="1">
        <v>2.5700000696815599E-4</v>
      </c>
      <c r="K69" s="1" t="s">
        <v>6765</v>
      </c>
      <c r="L69" s="1">
        <v>4.0480000898241997E-3</v>
      </c>
      <c r="M69" s="1" t="s">
        <v>6765</v>
      </c>
      <c r="N69" s="1">
        <v>1.1490000179037499E-3</v>
      </c>
      <c r="O69" s="1" t="s">
        <v>6765</v>
      </c>
    </row>
    <row r="70" spans="1:15" x14ac:dyDescent="0.25">
      <c r="A70" s="12" t="s">
        <v>2316</v>
      </c>
      <c r="B70" s="12" t="s">
        <v>2319</v>
      </c>
      <c r="C70" s="12" t="s">
        <v>1479</v>
      </c>
      <c r="D70" s="12" t="s">
        <v>2320</v>
      </c>
      <c r="E70" s="12" t="s">
        <v>2225</v>
      </c>
      <c r="F70" s="1">
        <v>3.5899999141693102</v>
      </c>
      <c r="G70" s="1" t="s">
        <v>6765</v>
      </c>
      <c r="H70" s="1">
        <v>4.5400001108646401E-3</v>
      </c>
      <c r="I70" s="1" t="s">
        <v>6765</v>
      </c>
      <c r="J70" s="1">
        <v>2.5700000696815599E-4</v>
      </c>
      <c r="K70" s="1" t="s">
        <v>6765</v>
      </c>
      <c r="L70" s="1">
        <v>4.0480000898241997E-3</v>
      </c>
      <c r="M70" s="1" t="s">
        <v>6765</v>
      </c>
      <c r="N70" s="1">
        <v>1.1490000179037499E-3</v>
      </c>
      <c r="O70" s="1" t="s">
        <v>6765</v>
      </c>
    </row>
    <row r="71" spans="1:15" x14ac:dyDescent="0.25">
      <c r="A71" s="12" t="s">
        <v>2321</v>
      </c>
      <c r="B71" s="12" t="s">
        <v>2322</v>
      </c>
      <c r="C71" s="12" t="s">
        <v>1479</v>
      </c>
      <c r="D71" s="12" t="s">
        <v>1709</v>
      </c>
      <c r="E71" s="12" t="s">
        <v>2225</v>
      </c>
      <c r="F71" s="1">
        <v>3.5899999141693102</v>
      </c>
      <c r="G71" s="1" t="s">
        <v>6765</v>
      </c>
      <c r="H71" s="1">
        <v>4.5400001108646401E-3</v>
      </c>
      <c r="I71" s="1" t="s">
        <v>6765</v>
      </c>
      <c r="J71" s="1">
        <v>2.5700000696815599E-4</v>
      </c>
      <c r="K71" s="1" t="s">
        <v>6765</v>
      </c>
      <c r="L71" s="1">
        <v>4.0480000898241997E-3</v>
      </c>
      <c r="M71" s="1" t="s">
        <v>6765</v>
      </c>
      <c r="N71" s="1">
        <v>1.1490000179037499E-3</v>
      </c>
      <c r="O71" s="1" t="s">
        <v>6765</v>
      </c>
    </row>
    <row r="72" spans="1:15" x14ac:dyDescent="0.25">
      <c r="A72" s="12" t="s">
        <v>2323</v>
      </c>
      <c r="B72" s="12" t="s">
        <v>2324</v>
      </c>
      <c r="C72" s="12" t="s">
        <v>1479</v>
      </c>
      <c r="D72" s="12" t="s">
        <v>1593</v>
      </c>
      <c r="E72" s="12" t="s">
        <v>2225</v>
      </c>
      <c r="F72" s="1">
        <v>3.5899999141693102</v>
      </c>
      <c r="G72" s="1" t="s">
        <v>6765</v>
      </c>
      <c r="H72" s="1">
        <v>4.5400001108646401E-3</v>
      </c>
      <c r="I72" s="1" t="s">
        <v>6765</v>
      </c>
      <c r="J72" s="1">
        <v>2.5700000696815599E-4</v>
      </c>
      <c r="K72" s="1" t="s">
        <v>6765</v>
      </c>
      <c r="L72" s="1">
        <v>4.0480000898241997E-3</v>
      </c>
      <c r="M72" s="1" t="s">
        <v>6765</v>
      </c>
      <c r="N72" s="1">
        <v>1.1490000179037499E-3</v>
      </c>
      <c r="O72" s="1" t="s">
        <v>6765</v>
      </c>
    </row>
    <row r="73" spans="1:15" x14ac:dyDescent="0.25">
      <c r="A73" s="12" t="s">
        <v>2325</v>
      </c>
      <c r="B73" s="12" t="s">
        <v>2326</v>
      </c>
      <c r="C73" s="12" t="s">
        <v>1479</v>
      </c>
      <c r="D73" s="12" t="s">
        <v>2327</v>
      </c>
      <c r="E73" s="12" t="s">
        <v>2225</v>
      </c>
      <c r="F73" s="1">
        <v>3.5899999141693102</v>
      </c>
      <c r="G73" s="1" t="s">
        <v>6765</v>
      </c>
      <c r="H73" s="1">
        <v>4.5400001108646401E-3</v>
      </c>
      <c r="I73" s="1" t="s">
        <v>6765</v>
      </c>
      <c r="J73" s="1">
        <v>2.5700000696815599E-4</v>
      </c>
      <c r="K73" s="1" t="s">
        <v>6765</v>
      </c>
      <c r="L73" s="1">
        <v>4.0480000898241997E-3</v>
      </c>
      <c r="M73" s="1" t="s">
        <v>6765</v>
      </c>
      <c r="N73" s="1">
        <v>1.1490000179037499E-3</v>
      </c>
      <c r="O73" s="1" t="s">
        <v>6765</v>
      </c>
    </row>
    <row r="74" spans="1:15" x14ac:dyDescent="0.25">
      <c r="A74" s="12" t="s">
        <v>2316</v>
      </c>
      <c r="B74" s="12" t="s">
        <v>2328</v>
      </c>
      <c r="C74" s="12" t="s">
        <v>1479</v>
      </c>
      <c r="D74" s="12" t="s">
        <v>2329</v>
      </c>
      <c r="E74" s="12" t="s">
        <v>2225</v>
      </c>
      <c r="F74" s="1">
        <v>3.5899999141693102</v>
      </c>
      <c r="G74" s="1" t="s">
        <v>6765</v>
      </c>
      <c r="H74" s="1">
        <v>4.5400001108646401E-3</v>
      </c>
      <c r="I74" s="1" t="s">
        <v>6765</v>
      </c>
      <c r="J74" s="1">
        <v>2.5700000696815599E-4</v>
      </c>
      <c r="K74" s="1" t="s">
        <v>6765</v>
      </c>
      <c r="L74" s="1">
        <v>4.0480000898241997E-3</v>
      </c>
      <c r="M74" s="1" t="s">
        <v>6765</v>
      </c>
      <c r="N74" s="1">
        <v>1.1490000179037499E-3</v>
      </c>
      <c r="O74" s="1" t="s">
        <v>6765</v>
      </c>
    </row>
    <row r="75" spans="1:15" x14ac:dyDescent="0.25">
      <c r="A75" s="12" t="s">
        <v>2323</v>
      </c>
      <c r="B75" s="12" t="s">
        <v>2330</v>
      </c>
      <c r="C75" s="12" t="s">
        <v>1479</v>
      </c>
      <c r="D75" s="12" t="s">
        <v>2331</v>
      </c>
      <c r="E75" s="12" t="s">
        <v>2225</v>
      </c>
      <c r="F75" s="1">
        <v>3.5899999141693102</v>
      </c>
      <c r="G75" s="1" t="s">
        <v>6765</v>
      </c>
      <c r="H75" s="1">
        <v>4.5400001108646401E-3</v>
      </c>
      <c r="I75" s="1" t="s">
        <v>6765</v>
      </c>
      <c r="J75" s="1">
        <v>2.5700000696815599E-4</v>
      </c>
      <c r="K75" s="1" t="s">
        <v>6765</v>
      </c>
      <c r="L75" s="1">
        <v>4.0480000898241997E-3</v>
      </c>
      <c r="M75" s="1" t="s">
        <v>6765</v>
      </c>
      <c r="N75" s="1">
        <v>1.1490000179037499E-3</v>
      </c>
      <c r="O75" s="1" t="s">
        <v>6765</v>
      </c>
    </row>
    <row r="76" spans="1:15" x14ac:dyDescent="0.25">
      <c r="A76" s="12" t="s">
        <v>2332</v>
      </c>
      <c r="B76" s="12" t="s">
        <v>2333</v>
      </c>
      <c r="C76" s="12" t="s">
        <v>1479</v>
      </c>
      <c r="D76" s="12" t="s">
        <v>2334</v>
      </c>
      <c r="E76" s="12" t="s">
        <v>2225</v>
      </c>
      <c r="F76" s="1">
        <v>3.5899999141693102</v>
      </c>
      <c r="G76" s="1" t="s">
        <v>6765</v>
      </c>
      <c r="H76" s="1">
        <v>4.5400001108646401E-3</v>
      </c>
      <c r="I76" s="1" t="s">
        <v>6765</v>
      </c>
      <c r="J76" s="1">
        <v>2.5700000696815599E-4</v>
      </c>
      <c r="K76" s="1" t="s">
        <v>6765</v>
      </c>
      <c r="L76" s="1">
        <v>4.0480000898241997E-3</v>
      </c>
      <c r="M76" s="1" t="s">
        <v>6765</v>
      </c>
      <c r="N76" s="1">
        <v>1.1490000179037499E-3</v>
      </c>
      <c r="O76" s="1" t="s">
        <v>6765</v>
      </c>
    </row>
    <row r="77" spans="1:15" x14ac:dyDescent="0.25">
      <c r="A77" s="12" t="s">
        <v>2316</v>
      </c>
      <c r="B77" s="12" t="s">
        <v>2335</v>
      </c>
      <c r="C77" s="12" t="s">
        <v>1479</v>
      </c>
      <c r="D77" s="12" t="s">
        <v>2336</v>
      </c>
      <c r="E77" s="12" t="s">
        <v>2225</v>
      </c>
      <c r="F77" s="1">
        <v>3.5899999141693102</v>
      </c>
      <c r="G77" s="1" t="s">
        <v>6765</v>
      </c>
      <c r="H77" s="1">
        <v>4.5400001108646401E-3</v>
      </c>
      <c r="I77" s="1" t="s">
        <v>6765</v>
      </c>
      <c r="J77" s="1">
        <v>2.5700000696815599E-4</v>
      </c>
      <c r="K77" s="1" t="s">
        <v>6765</v>
      </c>
      <c r="L77" s="1">
        <v>4.0480000898241997E-3</v>
      </c>
      <c r="M77" s="1" t="s">
        <v>6765</v>
      </c>
      <c r="N77" s="1">
        <v>1.1490000179037499E-3</v>
      </c>
      <c r="O77" s="1" t="s">
        <v>6765</v>
      </c>
    </row>
    <row r="78" spans="1:15" x14ac:dyDescent="0.25">
      <c r="A78" s="12" t="s">
        <v>2316</v>
      </c>
      <c r="B78" s="12" t="s">
        <v>2337</v>
      </c>
      <c r="C78" s="12" t="s">
        <v>1479</v>
      </c>
      <c r="D78" s="12" t="s">
        <v>2338</v>
      </c>
      <c r="E78" s="12" t="s">
        <v>2225</v>
      </c>
      <c r="F78" s="1">
        <v>3.5899999141693102</v>
      </c>
      <c r="G78" s="1" t="s">
        <v>6765</v>
      </c>
      <c r="H78" s="1">
        <v>4.5400001108646401E-3</v>
      </c>
      <c r="I78" s="1" t="s">
        <v>6765</v>
      </c>
      <c r="J78" s="1">
        <v>2.5700000696815599E-4</v>
      </c>
      <c r="K78" s="1" t="s">
        <v>6765</v>
      </c>
      <c r="L78" s="1">
        <v>4.0480000898241997E-3</v>
      </c>
      <c r="M78" s="1" t="s">
        <v>6765</v>
      </c>
      <c r="N78" s="1">
        <v>1.1490000179037499E-3</v>
      </c>
      <c r="O78" s="1" t="s">
        <v>6765</v>
      </c>
    </row>
    <row r="79" spans="1:15" x14ac:dyDescent="0.25">
      <c r="A79" s="12" t="s">
        <v>2339</v>
      </c>
      <c r="B79" s="12" t="s">
        <v>2340</v>
      </c>
      <c r="C79" s="12" t="s">
        <v>1479</v>
      </c>
      <c r="D79" s="12" t="s">
        <v>1804</v>
      </c>
      <c r="E79" s="12" t="s">
        <v>2225</v>
      </c>
      <c r="F79" s="1">
        <v>3.5899999141693102</v>
      </c>
      <c r="G79" s="1" t="s">
        <v>6765</v>
      </c>
      <c r="H79" s="1">
        <v>4.5400001108646401E-3</v>
      </c>
      <c r="I79" s="1" t="s">
        <v>6765</v>
      </c>
      <c r="J79" s="1">
        <v>2.5700000696815599E-4</v>
      </c>
      <c r="K79" s="1" t="s">
        <v>6765</v>
      </c>
      <c r="L79" s="1">
        <v>4.0480000898241997E-3</v>
      </c>
      <c r="M79" s="1" t="s">
        <v>6765</v>
      </c>
      <c r="N79" s="1">
        <v>1.1490000179037499E-3</v>
      </c>
      <c r="O79" s="1" t="s">
        <v>6765</v>
      </c>
    </row>
    <row r="80" spans="1:15" x14ac:dyDescent="0.25">
      <c r="A80" s="12" t="s">
        <v>2321</v>
      </c>
      <c r="B80" s="12" t="s">
        <v>2341</v>
      </c>
      <c r="C80" s="12" t="s">
        <v>1479</v>
      </c>
      <c r="D80" s="12" t="s">
        <v>2342</v>
      </c>
      <c r="E80" s="12" t="s">
        <v>2225</v>
      </c>
      <c r="F80" s="1">
        <v>3.5899999141693102</v>
      </c>
      <c r="G80" s="1" t="s">
        <v>6765</v>
      </c>
      <c r="H80" s="1">
        <v>4.5400001108646401E-3</v>
      </c>
      <c r="I80" s="1" t="s">
        <v>6765</v>
      </c>
      <c r="J80" s="1">
        <v>2.5700000696815599E-4</v>
      </c>
      <c r="K80" s="1" t="s">
        <v>6765</v>
      </c>
      <c r="L80" s="1">
        <v>4.0480000898241997E-3</v>
      </c>
      <c r="M80" s="1" t="s">
        <v>6765</v>
      </c>
      <c r="N80" s="1">
        <v>1.1490000179037499E-3</v>
      </c>
      <c r="O80" s="1" t="s">
        <v>6765</v>
      </c>
    </row>
    <row r="81" spans="1:15" x14ac:dyDescent="0.25">
      <c r="A81" s="12" t="s">
        <v>2339</v>
      </c>
      <c r="B81" s="12" t="s">
        <v>2343</v>
      </c>
      <c r="C81" s="12" t="s">
        <v>1479</v>
      </c>
      <c r="D81" s="12" t="s">
        <v>2344</v>
      </c>
      <c r="E81" s="12" t="s">
        <v>2225</v>
      </c>
      <c r="F81" s="1">
        <v>3.5899999141693102</v>
      </c>
      <c r="G81" s="1" t="s">
        <v>6765</v>
      </c>
      <c r="H81" s="1">
        <v>4.5400001108646401E-3</v>
      </c>
      <c r="I81" s="1" t="s">
        <v>6765</v>
      </c>
      <c r="J81" s="1">
        <v>2.5700000696815599E-4</v>
      </c>
      <c r="K81" s="1" t="s">
        <v>6765</v>
      </c>
      <c r="L81" s="1">
        <v>4.0480000898241997E-3</v>
      </c>
      <c r="M81" s="1" t="s">
        <v>6765</v>
      </c>
      <c r="N81" s="1">
        <v>1.1490000179037499E-3</v>
      </c>
      <c r="O81" s="1" t="s">
        <v>6765</v>
      </c>
    </row>
    <row r="82" spans="1:15" x14ac:dyDescent="0.25">
      <c r="A82" s="12" t="s">
        <v>2345</v>
      </c>
      <c r="B82" s="12" t="s">
        <v>2346</v>
      </c>
      <c r="C82" s="12" t="s">
        <v>1479</v>
      </c>
      <c r="D82" s="12" t="s">
        <v>2347</v>
      </c>
      <c r="E82" s="12" t="s">
        <v>2225</v>
      </c>
      <c r="F82" s="1">
        <v>3.5899999141693102</v>
      </c>
      <c r="G82" s="1" t="s">
        <v>6765</v>
      </c>
      <c r="H82" s="1">
        <v>4.5400001108646401E-3</v>
      </c>
      <c r="I82" s="1" t="s">
        <v>6765</v>
      </c>
      <c r="J82" s="1">
        <v>2.5700000696815599E-4</v>
      </c>
      <c r="K82" s="1" t="s">
        <v>6765</v>
      </c>
      <c r="L82" s="1">
        <v>4.0480000898241997E-3</v>
      </c>
      <c r="M82" s="1" t="s">
        <v>6765</v>
      </c>
      <c r="N82" s="1">
        <v>1.1490000179037499E-3</v>
      </c>
      <c r="O82" s="1" t="s">
        <v>6765</v>
      </c>
    </row>
    <row r="83" spans="1:15" x14ac:dyDescent="0.25">
      <c r="A83" s="12" t="s">
        <v>2316</v>
      </c>
      <c r="B83" s="12" t="s">
        <v>2348</v>
      </c>
      <c r="C83" s="12" t="s">
        <v>1479</v>
      </c>
      <c r="D83" s="12" t="s">
        <v>2349</v>
      </c>
      <c r="E83" s="12" t="s">
        <v>2225</v>
      </c>
      <c r="F83" s="1">
        <v>3.5899999141693102</v>
      </c>
      <c r="G83" s="1" t="s">
        <v>6765</v>
      </c>
      <c r="H83" s="1">
        <v>4.5400001108646401E-3</v>
      </c>
      <c r="I83" s="1" t="s">
        <v>6765</v>
      </c>
      <c r="J83" s="1">
        <v>2.5700000696815599E-4</v>
      </c>
      <c r="K83" s="1" t="s">
        <v>6765</v>
      </c>
      <c r="L83" s="1">
        <v>4.0480000898241997E-3</v>
      </c>
      <c r="M83" s="1" t="s">
        <v>6765</v>
      </c>
      <c r="N83" s="1">
        <v>1.1490000179037499E-3</v>
      </c>
      <c r="O83" s="1" t="s">
        <v>6765</v>
      </c>
    </row>
    <row r="84" spans="1:15" x14ac:dyDescent="0.25">
      <c r="A84" s="12" t="s">
        <v>2316</v>
      </c>
      <c r="B84" s="12" t="s">
        <v>2350</v>
      </c>
      <c r="C84" s="12" t="s">
        <v>1479</v>
      </c>
      <c r="D84" s="12" t="s">
        <v>2351</v>
      </c>
      <c r="E84" s="12" t="s">
        <v>2225</v>
      </c>
      <c r="F84" s="1">
        <v>3.5899999141693102</v>
      </c>
      <c r="G84" s="1" t="s">
        <v>6765</v>
      </c>
      <c r="H84" s="1">
        <v>4.5400001108646401E-3</v>
      </c>
      <c r="I84" s="1" t="s">
        <v>6765</v>
      </c>
      <c r="J84" s="1">
        <v>2.5700000696815599E-4</v>
      </c>
      <c r="K84" s="1" t="s">
        <v>6765</v>
      </c>
      <c r="L84" s="1">
        <v>4.0480000898241997E-3</v>
      </c>
      <c r="M84" s="1" t="s">
        <v>6765</v>
      </c>
      <c r="N84" s="1">
        <v>1.1490000179037499E-3</v>
      </c>
      <c r="O84" s="1" t="s">
        <v>6765</v>
      </c>
    </row>
    <row r="85" spans="1:15" x14ac:dyDescent="0.25">
      <c r="A85" s="12" t="s">
        <v>2352</v>
      </c>
      <c r="B85" s="12" t="s">
        <v>2353</v>
      </c>
      <c r="C85" s="12" t="s">
        <v>1479</v>
      </c>
      <c r="D85" s="12" t="s">
        <v>2354</v>
      </c>
      <c r="E85" s="12" t="s">
        <v>2225</v>
      </c>
      <c r="F85" s="1">
        <v>3.5899999141693102</v>
      </c>
      <c r="G85" s="1" t="s">
        <v>6765</v>
      </c>
      <c r="H85" s="1">
        <v>4.5400001108646401E-3</v>
      </c>
      <c r="I85" s="1" t="s">
        <v>6765</v>
      </c>
      <c r="J85" s="1">
        <v>2.5700000696815599E-4</v>
      </c>
      <c r="K85" s="1" t="s">
        <v>6765</v>
      </c>
      <c r="L85" s="1">
        <v>4.0480000898241997E-3</v>
      </c>
      <c r="M85" s="1" t="s">
        <v>6765</v>
      </c>
      <c r="N85" s="1">
        <v>1.1490000179037499E-3</v>
      </c>
      <c r="O85" s="1" t="s">
        <v>6765</v>
      </c>
    </row>
    <row r="86" spans="1:15" x14ac:dyDescent="0.25">
      <c r="A86" s="12" t="s">
        <v>2323</v>
      </c>
      <c r="B86" s="12" t="s">
        <v>2355</v>
      </c>
      <c r="C86" s="12" t="s">
        <v>1479</v>
      </c>
      <c r="D86" s="12" t="s">
        <v>2356</v>
      </c>
      <c r="E86" s="12" t="s">
        <v>2225</v>
      </c>
      <c r="F86" s="1">
        <v>3.5899999141693102</v>
      </c>
      <c r="G86" s="1" t="s">
        <v>6765</v>
      </c>
      <c r="H86" s="1">
        <v>4.5400001108646401E-3</v>
      </c>
      <c r="I86" s="1" t="s">
        <v>6765</v>
      </c>
      <c r="J86" s="1">
        <v>2.5700000696815599E-4</v>
      </c>
      <c r="K86" s="1" t="s">
        <v>6765</v>
      </c>
      <c r="L86" s="1">
        <v>4.0480000898241997E-3</v>
      </c>
      <c r="M86" s="1" t="s">
        <v>6765</v>
      </c>
      <c r="N86" s="1">
        <v>1.1490000179037499E-3</v>
      </c>
      <c r="O86" s="1" t="s">
        <v>6765</v>
      </c>
    </row>
    <row r="87" spans="1:15" x14ac:dyDescent="0.25">
      <c r="A87" s="12" t="s">
        <v>2357</v>
      </c>
      <c r="B87" s="12" t="s">
        <v>2358</v>
      </c>
      <c r="C87" s="12" t="s">
        <v>1479</v>
      </c>
      <c r="D87" s="12" t="s">
        <v>2083</v>
      </c>
      <c r="E87" s="12" t="s">
        <v>2225</v>
      </c>
      <c r="F87" s="1">
        <v>3.5899999141693102</v>
      </c>
      <c r="G87" s="1" t="s">
        <v>6765</v>
      </c>
      <c r="H87" s="1">
        <v>4.5400001108646401E-3</v>
      </c>
      <c r="I87" s="1" t="s">
        <v>6765</v>
      </c>
      <c r="J87" s="1">
        <v>2.5700000696815599E-4</v>
      </c>
      <c r="K87" s="1" t="s">
        <v>6765</v>
      </c>
      <c r="L87" s="1">
        <v>4.0480000898241997E-3</v>
      </c>
      <c r="M87" s="1" t="s">
        <v>6765</v>
      </c>
      <c r="N87" s="1">
        <v>1.1490000179037499E-3</v>
      </c>
      <c r="O87" s="1" t="s">
        <v>6765</v>
      </c>
    </row>
    <row r="88" spans="1:15" x14ac:dyDescent="0.25">
      <c r="A88" s="12" t="s">
        <v>2316</v>
      </c>
      <c r="B88" s="12" t="s">
        <v>2359</v>
      </c>
      <c r="C88" s="12" t="s">
        <v>1479</v>
      </c>
      <c r="D88" s="12" t="s">
        <v>2360</v>
      </c>
      <c r="E88" s="12" t="s">
        <v>2225</v>
      </c>
      <c r="F88" s="1">
        <v>3.5899999141693102</v>
      </c>
      <c r="G88" s="1" t="s">
        <v>6765</v>
      </c>
      <c r="H88" s="1">
        <v>4.5400001108646401E-3</v>
      </c>
      <c r="I88" s="1" t="s">
        <v>6765</v>
      </c>
      <c r="J88" s="1">
        <v>2.5700000696815599E-4</v>
      </c>
      <c r="K88" s="1" t="s">
        <v>6765</v>
      </c>
      <c r="L88" s="1">
        <v>4.0480000898241997E-3</v>
      </c>
      <c r="M88" s="1" t="s">
        <v>6765</v>
      </c>
      <c r="N88" s="1">
        <v>1.1490000179037499E-3</v>
      </c>
      <c r="O88" s="1" t="s">
        <v>6765</v>
      </c>
    </row>
    <row r="89" spans="1:15" x14ac:dyDescent="0.25">
      <c r="A89" s="12" t="s">
        <v>2316</v>
      </c>
      <c r="B89" s="12" t="s">
        <v>2361</v>
      </c>
      <c r="C89" s="12" t="s">
        <v>1479</v>
      </c>
      <c r="D89" s="12" t="s">
        <v>2086</v>
      </c>
      <c r="E89" s="12" t="s">
        <v>2225</v>
      </c>
      <c r="F89" s="1">
        <v>3.5899999141693102</v>
      </c>
      <c r="G89" s="1" t="s">
        <v>6765</v>
      </c>
      <c r="H89" s="1">
        <v>4.5400001108646401E-3</v>
      </c>
      <c r="I89" s="1" t="s">
        <v>6765</v>
      </c>
      <c r="J89" s="1">
        <v>2.5700000696815599E-4</v>
      </c>
      <c r="K89" s="1" t="s">
        <v>6765</v>
      </c>
      <c r="L89" s="1">
        <v>4.0480000898241997E-3</v>
      </c>
      <c r="M89" s="1" t="s">
        <v>6765</v>
      </c>
      <c r="N89" s="1">
        <v>1.1490000179037499E-3</v>
      </c>
      <c r="O89" s="1" t="s">
        <v>6765</v>
      </c>
    </row>
    <row r="90" spans="1:15" x14ac:dyDescent="0.25">
      <c r="A90" s="12" t="s">
        <v>2316</v>
      </c>
      <c r="B90" s="12" t="s">
        <v>2362</v>
      </c>
      <c r="C90" s="12" t="s">
        <v>1479</v>
      </c>
      <c r="D90" s="12" t="s">
        <v>2363</v>
      </c>
      <c r="E90" s="12" t="s">
        <v>2225</v>
      </c>
      <c r="F90" s="1">
        <v>3.5899999141693102</v>
      </c>
      <c r="G90" s="1" t="s">
        <v>6765</v>
      </c>
      <c r="H90" s="1">
        <v>4.5400001108646401E-3</v>
      </c>
      <c r="I90" s="1" t="s">
        <v>6765</v>
      </c>
      <c r="J90" s="1">
        <v>2.5700000696815599E-4</v>
      </c>
      <c r="K90" s="1" t="s">
        <v>6765</v>
      </c>
      <c r="L90" s="1">
        <v>4.0480000898241997E-3</v>
      </c>
      <c r="M90" s="1" t="s">
        <v>6765</v>
      </c>
      <c r="N90" s="1">
        <v>1.1490000179037499E-3</v>
      </c>
      <c r="O90" s="1" t="s">
        <v>6765</v>
      </c>
    </row>
    <row r="91" spans="1:15" x14ac:dyDescent="0.25">
      <c r="A91" s="12" t="s">
        <v>2339</v>
      </c>
      <c r="B91" s="12" t="s">
        <v>2364</v>
      </c>
      <c r="C91" s="12" t="s">
        <v>1479</v>
      </c>
      <c r="D91" s="12" t="s">
        <v>2365</v>
      </c>
      <c r="E91" s="12" t="s">
        <v>2225</v>
      </c>
      <c r="F91" s="1">
        <v>3.5899999141693102</v>
      </c>
      <c r="G91" s="1" t="s">
        <v>6765</v>
      </c>
      <c r="H91" s="1">
        <v>4.5400001108646401E-3</v>
      </c>
      <c r="I91" s="1" t="s">
        <v>6765</v>
      </c>
      <c r="J91" s="1">
        <v>2.5700000696815599E-4</v>
      </c>
      <c r="K91" s="1" t="s">
        <v>6765</v>
      </c>
      <c r="L91" s="1">
        <v>4.0480000898241997E-3</v>
      </c>
      <c r="M91" s="1" t="s">
        <v>6765</v>
      </c>
      <c r="N91" s="1">
        <v>1.1490000179037499E-3</v>
      </c>
      <c r="O91" s="1" t="s">
        <v>6765</v>
      </c>
    </row>
    <row r="92" spans="1:15" x14ac:dyDescent="0.25">
      <c r="A92" s="12" t="s">
        <v>2316</v>
      </c>
      <c r="B92" s="12" t="s">
        <v>2366</v>
      </c>
      <c r="C92" s="12" t="s">
        <v>1479</v>
      </c>
      <c r="D92" s="12" t="s">
        <v>2367</v>
      </c>
      <c r="E92" s="12" t="s">
        <v>2225</v>
      </c>
      <c r="F92" s="1">
        <v>3.5899999141693102</v>
      </c>
      <c r="G92" s="1" t="s">
        <v>6765</v>
      </c>
      <c r="H92" s="1">
        <v>4.5400001108646401E-3</v>
      </c>
      <c r="I92" s="1" t="s">
        <v>6765</v>
      </c>
      <c r="J92" s="1">
        <v>2.5700000696815599E-4</v>
      </c>
      <c r="K92" s="1" t="s">
        <v>6765</v>
      </c>
      <c r="L92" s="1">
        <v>4.0480000898241997E-3</v>
      </c>
      <c r="M92" s="1" t="s">
        <v>6765</v>
      </c>
      <c r="N92" s="1">
        <v>1.1490000179037499E-3</v>
      </c>
      <c r="O92" s="1" t="s">
        <v>6765</v>
      </c>
    </row>
    <row r="93" spans="1:15" x14ac:dyDescent="0.25">
      <c r="A93" s="12" t="s">
        <v>2316</v>
      </c>
      <c r="B93" s="12" t="s">
        <v>2368</v>
      </c>
      <c r="C93" s="12" t="s">
        <v>1479</v>
      </c>
      <c r="D93" s="12" t="s">
        <v>2369</v>
      </c>
      <c r="E93" s="12" t="s">
        <v>2225</v>
      </c>
      <c r="F93" s="1">
        <v>3.5899999141693102</v>
      </c>
      <c r="G93" s="1" t="s">
        <v>6765</v>
      </c>
      <c r="H93" s="1">
        <v>4.5400001108646401E-3</v>
      </c>
      <c r="I93" s="1" t="s">
        <v>6765</v>
      </c>
      <c r="J93" s="1">
        <v>2.5700000696815599E-4</v>
      </c>
      <c r="K93" s="1" t="s">
        <v>6765</v>
      </c>
      <c r="L93" s="1">
        <v>4.0480000898241997E-3</v>
      </c>
      <c r="M93" s="1" t="s">
        <v>6765</v>
      </c>
      <c r="N93" s="1">
        <v>1.1490000179037499E-3</v>
      </c>
      <c r="O93" s="1" t="s">
        <v>6765</v>
      </c>
    </row>
    <row r="94" spans="1:15" x14ac:dyDescent="0.25">
      <c r="A94" s="12" t="s">
        <v>2352</v>
      </c>
      <c r="B94" s="12" t="s">
        <v>2370</v>
      </c>
      <c r="C94" s="12" t="s">
        <v>1479</v>
      </c>
      <c r="D94" s="12" t="s">
        <v>2371</v>
      </c>
      <c r="E94" s="12" t="s">
        <v>2225</v>
      </c>
      <c r="F94" s="1">
        <v>3.5899999141693102</v>
      </c>
      <c r="G94" s="1" t="s">
        <v>6765</v>
      </c>
      <c r="H94" s="1">
        <v>4.5400001108646401E-3</v>
      </c>
      <c r="I94" s="1" t="s">
        <v>6765</v>
      </c>
      <c r="J94" s="1">
        <v>2.5700000696815599E-4</v>
      </c>
      <c r="K94" s="1" t="s">
        <v>6765</v>
      </c>
      <c r="L94" s="1">
        <v>4.0480000898241997E-3</v>
      </c>
      <c r="M94" s="1" t="s">
        <v>6765</v>
      </c>
      <c r="N94" s="1">
        <v>1.1490000179037499E-3</v>
      </c>
      <c r="O94" s="1" t="s">
        <v>6765</v>
      </c>
    </row>
    <row r="95" spans="1:15" x14ac:dyDescent="0.25">
      <c r="A95" s="12" t="s">
        <v>2316</v>
      </c>
      <c r="B95" s="12" t="s">
        <v>2372</v>
      </c>
      <c r="C95" s="12" t="s">
        <v>1479</v>
      </c>
      <c r="D95" s="12" t="s">
        <v>2373</v>
      </c>
      <c r="E95" s="12" t="s">
        <v>2225</v>
      </c>
      <c r="F95" s="1">
        <v>3.5899999141693102</v>
      </c>
      <c r="G95" s="1" t="s">
        <v>6765</v>
      </c>
      <c r="H95" s="1">
        <v>4.5400001108646401E-3</v>
      </c>
      <c r="I95" s="1" t="s">
        <v>6765</v>
      </c>
      <c r="J95" s="1">
        <v>2.5700000696815599E-4</v>
      </c>
      <c r="K95" s="1" t="s">
        <v>6765</v>
      </c>
      <c r="L95" s="1">
        <v>4.0480000898241997E-3</v>
      </c>
      <c r="M95" s="1" t="s">
        <v>6765</v>
      </c>
      <c r="N95" s="1">
        <v>1.1490000179037499E-3</v>
      </c>
      <c r="O95" s="1" t="s">
        <v>6765</v>
      </c>
    </row>
    <row r="96" spans="1:15" x14ac:dyDescent="0.25">
      <c r="A96" s="12" t="s">
        <v>2374</v>
      </c>
      <c r="B96" s="12" t="s">
        <v>2375</v>
      </c>
      <c r="C96" s="12" t="s">
        <v>1479</v>
      </c>
      <c r="D96" s="12" t="s">
        <v>2376</v>
      </c>
      <c r="E96" s="12" t="s">
        <v>2225</v>
      </c>
      <c r="F96" s="1">
        <v>3.5899999141693102</v>
      </c>
      <c r="G96" s="1" t="s">
        <v>6765</v>
      </c>
      <c r="H96" s="1">
        <v>4.5400001108646401E-3</v>
      </c>
      <c r="I96" s="1" t="s">
        <v>6765</v>
      </c>
      <c r="J96" s="1">
        <v>2.5700000696815599E-4</v>
      </c>
      <c r="K96" s="1" t="s">
        <v>6765</v>
      </c>
      <c r="L96" s="1">
        <v>4.0480000898241997E-3</v>
      </c>
      <c r="M96" s="1" t="s">
        <v>6765</v>
      </c>
      <c r="N96" s="1">
        <v>1.1490000179037499E-3</v>
      </c>
      <c r="O96" s="1" t="s">
        <v>6765</v>
      </c>
    </row>
    <row r="97" spans="1:15" x14ac:dyDescent="0.25">
      <c r="A97" s="12" t="s">
        <v>2316</v>
      </c>
      <c r="B97" s="12" t="s">
        <v>2377</v>
      </c>
      <c r="C97" s="12" t="s">
        <v>1479</v>
      </c>
      <c r="D97" s="12" t="s">
        <v>2378</v>
      </c>
      <c r="E97" s="12" t="s">
        <v>2225</v>
      </c>
      <c r="F97" s="1">
        <v>3.5899999141693102</v>
      </c>
      <c r="G97" s="1" t="s">
        <v>6765</v>
      </c>
      <c r="H97" s="1">
        <v>4.5400001108646401E-3</v>
      </c>
      <c r="I97" s="1" t="s">
        <v>6765</v>
      </c>
      <c r="J97" s="1">
        <v>2.5700000696815599E-4</v>
      </c>
      <c r="K97" s="1" t="s">
        <v>6765</v>
      </c>
      <c r="L97" s="1">
        <v>4.0480000898241997E-3</v>
      </c>
      <c r="M97" s="1" t="s">
        <v>6765</v>
      </c>
      <c r="N97" s="1">
        <v>1.1490000179037499E-3</v>
      </c>
      <c r="O97" s="1" t="s">
        <v>6765</v>
      </c>
    </row>
    <row r="98" spans="1:15" x14ac:dyDescent="0.25">
      <c r="A98" s="12" t="s">
        <v>2379</v>
      </c>
      <c r="B98" s="12" t="s">
        <v>2380</v>
      </c>
      <c r="C98" s="12" t="s">
        <v>1504</v>
      </c>
      <c r="D98" s="12" t="s">
        <v>1702</v>
      </c>
      <c r="E98" s="12" t="s">
        <v>2225</v>
      </c>
      <c r="F98" s="1">
        <v>3.5899999141693102</v>
      </c>
      <c r="G98" s="1" t="s">
        <v>6765</v>
      </c>
      <c r="H98" s="1">
        <v>4.5400001108646401E-3</v>
      </c>
      <c r="I98" s="1" t="s">
        <v>6765</v>
      </c>
      <c r="J98" s="1">
        <v>2.5700000696815599E-4</v>
      </c>
      <c r="K98" s="1" t="s">
        <v>6765</v>
      </c>
      <c r="L98" s="1">
        <v>4.0480000898241997E-3</v>
      </c>
      <c r="M98" s="1" t="s">
        <v>6765</v>
      </c>
      <c r="N98" s="1">
        <v>1.1490000179037499E-3</v>
      </c>
      <c r="O98" s="1" t="s">
        <v>6765</v>
      </c>
    </row>
    <row r="99" spans="1:15" x14ac:dyDescent="0.25">
      <c r="A99" s="12" t="s">
        <v>2381</v>
      </c>
      <c r="B99" s="12" t="s">
        <v>2382</v>
      </c>
      <c r="C99" s="12" t="s">
        <v>1504</v>
      </c>
      <c r="D99" s="12" t="s">
        <v>1789</v>
      </c>
      <c r="E99" s="12" t="s">
        <v>2225</v>
      </c>
      <c r="F99" s="1">
        <v>3.5899999141693102</v>
      </c>
      <c r="G99" s="1" t="s">
        <v>6765</v>
      </c>
      <c r="H99" s="1">
        <v>4.5400001108646401E-3</v>
      </c>
      <c r="I99" s="1" t="s">
        <v>6765</v>
      </c>
      <c r="J99" s="1">
        <v>2.5700000696815599E-4</v>
      </c>
      <c r="K99" s="1" t="s">
        <v>6765</v>
      </c>
      <c r="L99" s="1">
        <v>4.0480000898241997E-3</v>
      </c>
      <c r="M99" s="1" t="s">
        <v>6765</v>
      </c>
      <c r="N99" s="1">
        <v>1.1490000179037499E-3</v>
      </c>
      <c r="O99" s="1" t="s">
        <v>6765</v>
      </c>
    </row>
    <row r="100" spans="1:15" x14ac:dyDescent="0.25">
      <c r="A100" s="12" t="s">
        <v>2383</v>
      </c>
      <c r="B100" s="12" t="s">
        <v>2384</v>
      </c>
      <c r="C100" s="12" t="s">
        <v>1504</v>
      </c>
      <c r="D100" s="12" t="s">
        <v>2385</v>
      </c>
      <c r="E100" s="12" t="s">
        <v>2225</v>
      </c>
      <c r="F100" s="1">
        <v>3.5899999141693102</v>
      </c>
      <c r="G100" s="1" t="s">
        <v>6765</v>
      </c>
      <c r="H100" s="1">
        <v>4.5400001108646401E-3</v>
      </c>
      <c r="I100" s="1" t="s">
        <v>6765</v>
      </c>
      <c r="J100" s="1">
        <v>2.5700000696815599E-4</v>
      </c>
      <c r="K100" s="1" t="s">
        <v>6765</v>
      </c>
      <c r="L100" s="1">
        <v>4.0480000898241997E-3</v>
      </c>
      <c r="M100" s="1" t="s">
        <v>6765</v>
      </c>
      <c r="N100" s="1">
        <v>1.1490000179037499E-3</v>
      </c>
      <c r="O100" s="1" t="s">
        <v>6765</v>
      </c>
    </row>
    <row r="101" spans="1:15" x14ac:dyDescent="0.25">
      <c r="A101" s="12" t="s">
        <v>2386</v>
      </c>
      <c r="B101" s="12" t="s">
        <v>2387</v>
      </c>
      <c r="C101" s="12" t="s">
        <v>1504</v>
      </c>
      <c r="D101" s="12" t="s">
        <v>2388</v>
      </c>
      <c r="E101" s="12" t="s">
        <v>2225</v>
      </c>
      <c r="F101" s="1">
        <v>3.5899999141693102</v>
      </c>
      <c r="G101" s="1" t="s">
        <v>6765</v>
      </c>
      <c r="H101" s="1">
        <v>4.5400001108646401E-3</v>
      </c>
      <c r="I101" s="1" t="s">
        <v>6765</v>
      </c>
      <c r="J101" s="1">
        <v>2.5700000696815599E-4</v>
      </c>
      <c r="K101" s="1" t="s">
        <v>6765</v>
      </c>
      <c r="L101" s="1">
        <v>4.0480000898241997E-3</v>
      </c>
      <c r="M101" s="1" t="s">
        <v>6765</v>
      </c>
      <c r="N101" s="1">
        <v>1.1490000179037499E-3</v>
      </c>
      <c r="O101" s="1" t="s">
        <v>6765</v>
      </c>
    </row>
    <row r="102" spans="1:15" x14ac:dyDescent="0.25">
      <c r="A102" s="12" t="s">
        <v>2386</v>
      </c>
      <c r="B102" s="12" t="s">
        <v>2389</v>
      </c>
      <c r="C102" s="12" t="s">
        <v>1504</v>
      </c>
      <c r="D102" s="12" t="s">
        <v>1974</v>
      </c>
      <c r="E102" s="12" t="s">
        <v>2225</v>
      </c>
      <c r="F102" s="1">
        <v>3.5899999141693102</v>
      </c>
      <c r="G102" s="1" t="s">
        <v>6765</v>
      </c>
      <c r="H102" s="1">
        <v>4.5400001108646401E-3</v>
      </c>
      <c r="I102" s="1" t="s">
        <v>6765</v>
      </c>
      <c r="J102" s="1">
        <v>2.5700000696815599E-4</v>
      </c>
      <c r="K102" s="1" t="s">
        <v>6765</v>
      </c>
      <c r="L102" s="1">
        <v>4.0480000898241997E-3</v>
      </c>
      <c r="M102" s="1" t="s">
        <v>6765</v>
      </c>
      <c r="N102" s="1">
        <v>1.1490000179037499E-3</v>
      </c>
      <c r="O102" s="1" t="s">
        <v>6765</v>
      </c>
    </row>
    <row r="103" spans="1:15" x14ac:dyDescent="0.25">
      <c r="A103" s="12" t="s">
        <v>2386</v>
      </c>
      <c r="B103" s="12" t="s">
        <v>2390</v>
      </c>
      <c r="C103" s="12" t="s">
        <v>1504</v>
      </c>
      <c r="D103" s="12" t="s">
        <v>2391</v>
      </c>
      <c r="E103" s="12" t="s">
        <v>2225</v>
      </c>
      <c r="F103" s="1">
        <v>3.5899999141693102</v>
      </c>
      <c r="G103" s="1" t="s">
        <v>6765</v>
      </c>
      <c r="H103" s="1">
        <v>4.5400001108646401E-3</v>
      </c>
      <c r="I103" s="1" t="s">
        <v>6765</v>
      </c>
      <c r="J103" s="1">
        <v>2.5700000696815599E-4</v>
      </c>
      <c r="K103" s="1" t="s">
        <v>6765</v>
      </c>
      <c r="L103" s="1">
        <v>4.0480000898241997E-3</v>
      </c>
      <c r="M103" s="1" t="s">
        <v>6765</v>
      </c>
      <c r="N103" s="1">
        <v>1.1490000179037499E-3</v>
      </c>
      <c r="O103" s="1" t="s">
        <v>6765</v>
      </c>
    </row>
    <row r="104" spans="1:15" x14ac:dyDescent="0.25">
      <c r="A104" s="12" t="s">
        <v>2386</v>
      </c>
      <c r="B104" s="12" t="s">
        <v>2392</v>
      </c>
      <c r="C104" s="12" t="s">
        <v>1504</v>
      </c>
      <c r="D104" s="12" t="s">
        <v>2393</v>
      </c>
      <c r="E104" s="12" t="s">
        <v>2225</v>
      </c>
      <c r="F104" s="1">
        <v>3.5899999141693102</v>
      </c>
      <c r="G104" s="1" t="s">
        <v>6765</v>
      </c>
      <c r="H104" s="1">
        <v>4.5400001108646401E-3</v>
      </c>
      <c r="I104" s="1" t="s">
        <v>6765</v>
      </c>
      <c r="J104" s="1">
        <v>2.5700000696815599E-4</v>
      </c>
      <c r="K104" s="1" t="s">
        <v>6765</v>
      </c>
      <c r="L104" s="1">
        <v>4.0480000898241997E-3</v>
      </c>
      <c r="M104" s="1" t="s">
        <v>6765</v>
      </c>
      <c r="N104" s="1">
        <v>1.1490000179037499E-3</v>
      </c>
      <c r="O104" s="1" t="s">
        <v>6765</v>
      </c>
    </row>
    <row r="105" spans="1:15" x14ac:dyDescent="0.25">
      <c r="A105" s="12" t="s">
        <v>2386</v>
      </c>
      <c r="B105" s="12" t="s">
        <v>2394</v>
      </c>
      <c r="C105" s="12" t="s">
        <v>1504</v>
      </c>
      <c r="D105" s="12" t="s">
        <v>1508</v>
      </c>
      <c r="E105" s="12" t="s">
        <v>2225</v>
      </c>
      <c r="F105" s="1">
        <v>3.5899999141693102</v>
      </c>
      <c r="G105" s="1" t="s">
        <v>6765</v>
      </c>
      <c r="H105" s="1">
        <v>4.5400001108646401E-3</v>
      </c>
      <c r="I105" s="1" t="s">
        <v>6765</v>
      </c>
      <c r="J105" s="1">
        <v>2.5700000696815599E-4</v>
      </c>
      <c r="K105" s="1" t="s">
        <v>6765</v>
      </c>
      <c r="L105" s="1">
        <v>4.0480000898241997E-3</v>
      </c>
      <c r="M105" s="1" t="s">
        <v>6765</v>
      </c>
      <c r="N105" s="1">
        <v>1.1490000179037499E-3</v>
      </c>
      <c r="O105" s="1" t="s">
        <v>6765</v>
      </c>
    </row>
    <row r="106" spans="1:15" x14ac:dyDescent="0.25">
      <c r="A106" s="12" t="s">
        <v>2383</v>
      </c>
      <c r="B106" s="12" t="s">
        <v>2395</v>
      </c>
      <c r="C106" s="12" t="s">
        <v>1504</v>
      </c>
      <c r="D106" s="12" t="s">
        <v>1755</v>
      </c>
      <c r="E106" s="12" t="s">
        <v>2225</v>
      </c>
      <c r="F106" s="1">
        <v>3.5899999141693102</v>
      </c>
      <c r="G106" s="1" t="s">
        <v>6765</v>
      </c>
      <c r="H106" s="1">
        <v>4.5400001108646401E-3</v>
      </c>
      <c r="I106" s="1" t="s">
        <v>6765</v>
      </c>
      <c r="J106" s="1">
        <v>2.5700000696815599E-4</v>
      </c>
      <c r="K106" s="1" t="s">
        <v>6765</v>
      </c>
      <c r="L106" s="1">
        <v>4.0480000898241997E-3</v>
      </c>
      <c r="M106" s="1" t="s">
        <v>6765</v>
      </c>
      <c r="N106" s="1">
        <v>1.1490000179037499E-3</v>
      </c>
      <c r="O106" s="1" t="s">
        <v>6765</v>
      </c>
    </row>
    <row r="107" spans="1:15" x14ac:dyDescent="0.25">
      <c r="A107" s="12" t="s">
        <v>2379</v>
      </c>
      <c r="B107" s="12" t="s">
        <v>2396</v>
      </c>
      <c r="C107" s="12" t="s">
        <v>1504</v>
      </c>
      <c r="D107" s="12" t="s">
        <v>1503</v>
      </c>
      <c r="E107" s="12" t="s">
        <v>2225</v>
      </c>
      <c r="F107" s="1">
        <v>3.5899999141693102</v>
      </c>
      <c r="G107" s="1" t="s">
        <v>6765</v>
      </c>
      <c r="H107" s="1">
        <v>4.5400001108646401E-3</v>
      </c>
      <c r="I107" s="1" t="s">
        <v>6765</v>
      </c>
      <c r="J107" s="1">
        <v>2.5700000696815599E-4</v>
      </c>
      <c r="K107" s="1" t="s">
        <v>6765</v>
      </c>
      <c r="L107" s="1">
        <v>4.0480000898241997E-3</v>
      </c>
      <c r="M107" s="1" t="s">
        <v>6765</v>
      </c>
      <c r="N107" s="1">
        <v>1.1490000179037499E-3</v>
      </c>
      <c r="O107" s="1" t="s">
        <v>6765</v>
      </c>
    </row>
    <row r="108" spans="1:15" x14ac:dyDescent="0.25">
      <c r="A108" s="12" t="s">
        <v>2386</v>
      </c>
      <c r="B108" s="12" t="s">
        <v>2397</v>
      </c>
      <c r="C108" s="12" t="s">
        <v>1504</v>
      </c>
      <c r="D108" s="12" t="s">
        <v>1727</v>
      </c>
      <c r="E108" s="12" t="s">
        <v>2225</v>
      </c>
      <c r="F108" s="1">
        <v>3.5899999141693102</v>
      </c>
      <c r="G108" s="1" t="s">
        <v>6765</v>
      </c>
      <c r="H108" s="1">
        <v>4.5400001108646401E-3</v>
      </c>
      <c r="I108" s="1" t="s">
        <v>6765</v>
      </c>
      <c r="J108" s="1">
        <v>2.5700000696815599E-4</v>
      </c>
      <c r="K108" s="1" t="s">
        <v>6765</v>
      </c>
      <c r="L108" s="1">
        <v>4.0480000898241997E-3</v>
      </c>
      <c r="M108" s="1" t="s">
        <v>6765</v>
      </c>
      <c r="N108" s="1">
        <v>1.1490000179037499E-3</v>
      </c>
      <c r="O108" s="1" t="s">
        <v>6765</v>
      </c>
    </row>
    <row r="109" spans="1:15" x14ac:dyDescent="0.25">
      <c r="A109" s="12" t="s">
        <v>2386</v>
      </c>
      <c r="B109" s="12" t="s">
        <v>2398</v>
      </c>
      <c r="C109" s="12" t="s">
        <v>1504</v>
      </c>
      <c r="D109" s="12" t="s">
        <v>1986</v>
      </c>
      <c r="E109" s="12" t="s">
        <v>2225</v>
      </c>
      <c r="F109" s="1">
        <v>3.5899999141693102</v>
      </c>
      <c r="G109" s="1" t="s">
        <v>6765</v>
      </c>
      <c r="H109" s="1">
        <v>4.5400001108646401E-3</v>
      </c>
      <c r="I109" s="1" t="s">
        <v>6765</v>
      </c>
      <c r="J109" s="1">
        <v>2.5700000696815599E-4</v>
      </c>
      <c r="K109" s="1" t="s">
        <v>6765</v>
      </c>
      <c r="L109" s="1">
        <v>4.0480000898241997E-3</v>
      </c>
      <c r="M109" s="1" t="s">
        <v>6765</v>
      </c>
      <c r="N109" s="1">
        <v>1.1490000179037499E-3</v>
      </c>
      <c r="O109" s="1" t="s">
        <v>6765</v>
      </c>
    </row>
    <row r="110" spans="1:15" x14ac:dyDescent="0.25">
      <c r="A110" s="12" t="s">
        <v>2386</v>
      </c>
      <c r="B110" s="12" t="s">
        <v>2399</v>
      </c>
      <c r="C110" s="12" t="s">
        <v>1504</v>
      </c>
      <c r="D110" s="12" t="s">
        <v>2400</v>
      </c>
      <c r="E110" s="12" t="s">
        <v>2225</v>
      </c>
      <c r="F110" s="1">
        <v>3.5899999141693102</v>
      </c>
      <c r="G110" s="1" t="s">
        <v>6765</v>
      </c>
      <c r="H110" s="1">
        <v>4.5400001108646401E-3</v>
      </c>
      <c r="I110" s="1" t="s">
        <v>6765</v>
      </c>
      <c r="J110" s="1">
        <v>2.5700000696815599E-4</v>
      </c>
      <c r="K110" s="1" t="s">
        <v>6765</v>
      </c>
      <c r="L110" s="1">
        <v>4.0480000898241997E-3</v>
      </c>
      <c r="M110" s="1" t="s">
        <v>6765</v>
      </c>
      <c r="N110" s="1">
        <v>1.1490000179037499E-3</v>
      </c>
      <c r="O110" s="1" t="s">
        <v>6765</v>
      </c>
    </row>
    <row r="111" spans="1:15" x14ac:dyDescent="0.25">
      <c r="A111" s="12" t="s">
        <v>2386</v>
      </c>
      <c r="B111" s="12" t="s">
        <v>2401</v>
      </c>
      <c r="C111" s="12" t="s">
        <v>1504</v>
      </c>
      <c r="D111" s="12" t="s">
        <v>2402</v>
      </c>
      <c r="E111" s="12" t="s">
        <v>2225</v>
      </c>
      <c r="F111" s="1">
        <v>3.5899999141693102</v>
      </c>
      <c r="G111" s="1" t="s">
        <v>6765</v>
      </c>
      <c r="H111" s="1">
        <v>4.5400001108646401E-3</v>
      </c>
      <c r="I111" s="1" t="s">
        <v>6765</v>
      </c>
      <c r="J111" s="1">
        <v>2.5700000696815599E-4</v>
      </c>
      <c r="K111" s="1" t="s">
        <v>6765</v>
      </c>
      <c r="L111" s="1">
        <v>4.0480000898241997E-3</v>
      </c>
      <c r="M111" s="1" t="s">
        <v>6765</v>
      </c>
      <c r="N111" s="1">
        <v>1.1490000179037499E-3</v>
      </c>
      <c r="O111" s="1" t="s">
        <v>6765</v>
      </c>
    </row>
    <row r="112" spans="1:15" x14ac:dyDescent="0.25">
      <c r="A112" s="12" t="s">
        <v>2386</v>
      </c>
      <c r="B112" s="12" t="s">
        <v>2403</v>
      </c>
      <c r="C112" s="12" t="s">
        <v>1504</v>
      </c>
      <c r="D112" s="12" t="s">
        <v>2028</v>
      </c>
      <c r="E112" s="12" t="s">
        <v>2225</v>
      </c>
      <c r="F112" s="1">
        <v>3.5899999141693102</v>
      </c>
      <c r="G112" s="1" t="s">
        <v>6765</v>
      </c>
      <c r="H112" s="1">
        <v>4.5400001108646401E-3</v>
      </c>
      <c r="I112" s="1" t="s">
        <v>6765</v>
      </c>
      <c r="J112" s="1">
        <v>2.5700000696815599E-4</v>
      </c>
      <c r="K112" s="1" t="s">
        <v>6765</v>
      </c>
      <c r="L112" s="1">
        <v>4.0480000898241997E-3</v>
      </c>
      <c r="M112" s="1" t="s">
        <v>6765</v>
      </c>
      <c r="N112" s="1">
        <v>1.1490000179037499E-3</v>
      </c>
      <c r="O112" s="1" t="s">
        <v>6765</v>
      </c>
    </row>
    <row r="113" spans="1:15" x14ac:dyDescent="0.25">
      <c r="A113" s="12" t="s">
        <v>2404</v>
      </c>
      <c r="B113" s="12" t="s">
        <v>2405</v>
      </c>
      <c r="C113" s="12" t="s">
        <v>1520</v>
      </c>
      <c r="D113" s="12" t="s">
        <v>1120</v>
      </c>
      <c r="E113" s="12" t="s">
        <v>2225</v>
      </c>
      <c r="F113" s="1">
        <v>6.48220014572144</v>
      </c>
      <c r="G113" s="1" t="s">
        <v>2406</v>
      </c>
      <c r="H113" s="1">
        <v>8.5017681121826207E-3</v>
      </c>
      <c r="I113" s="1" t="s">
        <v>2406</v>
      </c>
      <c r="J113" s="1">
        <v>0</v>
      </c>
      <c r="K113" s="1" t="s">
        <v>2406</v>
      </c>
      <c r="L113" s="1">
        <v>8.3573692245408903E-4</v>
      </c>
      <c r="M113" s="1" t="s">
        <v>2406</v>
      </c>
      <c r="N113" s="1">
        <v>1.4444900443777401E-3</v>
      </c>
      <c r="O113" s="1" t="s">
        <v>2406</v>
      </c>
    </row>
    <row r="114" spans="1:15" x14ac:dyDescent="0.25">
      <c r="A114" s="12" t="s">
        <v>2404</v>
      </c>
      <c r="B114" s="12" t="s">
        <v>2407</v>
      </c>
      <c r="C114" s="12" t="s">
        <v>1520</v>
      </c>
      <c r="D114" s="12" t="s">
        <v>2408</v>
      </c>
      <c r="E114" s="12" t="s">
        <v>2225</v>
      </c>
      <c r="F114" s="1">
        <v>6.48220014572144</v>
      </c>
      <c r="G114" s="1" t="s">
        <v>2406</v>
      </c>
      <c r="H114" s="1">
        <v>8.5017681121826207E-3</v>
      </c>
      <c r="I114" s="1" t="s">
        <v>2406</v>
      </c>
      <c r="J114" s="1">
        <v>0</v>
      </c>
      <c r="K114" s="1" t="s">
        <v>2406</v>
      </c>
      <c r="L114" s="1">
        <v>8.3573692245408903E-4</v>
      </c>
      <c r="M114" s="1" t="s">
        <v>2406</v>
      </c>
      <c r="N114" s="1">
        <v>1.4444900443777401E-3</v>
      </c>
      <c r="O114" s="1" t="s">
        <v>2406</v>
      </c>
    </row>
    <row r="115" spans="1:15" x14ac:dyDescent="0.25">
      <c r="A115" s="12" t="s">
        <v>2409</v>
      </c>
      <c r="B115" s="12" t="s">
        <v>2410</v>
      </c>
      <c r="C115" s="12" t="s">
        <v>1520</v>
      </c>
      <c r="D115" s="12" t="s">
        <v>2411</v>
      </c>
      <c r="E115" s="12" t="s">
        <v>2225</v>
      </c>
      <c r="F115" s="1">
        <v>4.9166021347045898</v>
      </c>
      <c r="G115" s="1" t="s">
        <v>2406</v>
      </c>
      <c r="H115" s="1">
        <v>1.52896903455257E-3</v>
      </c>
      <c r="I115" s="1" t="s">
        <v>2406</v>
      </c>
      <c r="J115" s="1">
        <v>3.2169078622246202E-5</v>
      </c>
      <c r="K115" s="1" t="s">
        <v>2406</v>
      </c>
      <c r="L115" s="1">
        <v>5.8346451260149501E-4</v>
      </c>
      <c r="M115" s="1" t="s">
        <v>2406</v>
      </c>
      <c r="N115" s="1">
        <v>4.9385882448404995E-4</v>
      </c>
      <c r="O115" s="1" t="s">
        <v>2406</v>
      </c>
    </row>
    <row r="116" spans="1:15" x14ac:dyDescent="0.25">
      <c r="A116" s="12" t="s">
        <v>2409</v>
      </c>
      <c r="B116" s="12" t="s">
        <v>2412</v>
      </c>
      <c r="C116" s="12" t="s">
        <v>1520</v>
      </c>
      <c r="D116" s="12" t="s">
        <v>1665</v>
      </c>
      <c r="E116" s="12" t="s">
        <v>2225</v>
      </c>
      <c r="F116" s="1">
        <v>4.9166021347045898</v>
      </c>
      <c r="G116" s="1" t="s">
        <v>2406</v>
      </c>
      <c r="H116" s="1">
        <v>1.52896903455257E-3</v>
      </c>
      <c r="I116" s="1" t="s">
        <v>2406</v>
      </c>
      <c r="J116" s="1">
        <v>3.2169078622246202E-5</v>
      </c>
      <c r="K116" s="1" t="s">
        <v>2406</v>
      </c>
      <c r="L116" s="1">
        <v>5.8346451260149501E-4</v>
      </c>
      <c r="M116" s="1" t="s">
        <v>2406</v>
      </c>
      <c r="N116" s="1">
        <v>4.9385882448404995E-4</v>
      </c>
      <c r="O116" s="1" t="s">
        <v>2406</v>
      </c>
    </row>
    <row r="117" spans="1:15" x14ac:dyDescent="0.25">
      <c r="A117" s="12" t="s">
        <v>2409</v>
      </c>
      <c r="B117" s="12" t="s">
        <v>2413</v>
      </c>
      <c r="C117" s="12" t="s">
        <v>1520</v>
      </c>
      <c r="D117" s="12" t="s">
        <v>1700</v>
      </c>
      <c r="E117" s="12" t="s">
        <v>2225</v>
      </c>
      <c r="F117" s="1">
        <v>4.9166021347045898</v>
      </c>
      <c r="G117" s="1" t="s">
        <v>2406</v>
      </c>
      <c r="H117" s="1">
        <v>1.52896903455257E-3</v>
      </c>
      <c r="I117" s="1" t="s">
        <v>2406</v>
      </c>
      <c r="J117" s="1">
        <v>3.2169078622246202E-5</v>
      </c>
      <c r="K117" s="1" t="s">
        <v>2406</v>
      </c>
      <c r="L117" s="1">
        <v>5.8346451260149501E-4</v>
      </c>
      <c r="M117" s="1" t="s">
        <v>2406</v>
      </c>
      <c r="N117" s="1">
        <v>4.9385882448404995E-4</v>
      </c>
      <c r="O117" s="1" t="s">
        <v>2406</v>
      </c>
    </row>
    <row r="118" spans="1:15" x14ac:dyDescent="0.25">
      <c r="A118" s="12" t="s">
        <v>2404</v>
      </c>
      <c r="B118" s="12" t="s">
        <v>2414</v>
      </c>
      <c r="C118" s="12" t="s">
        <v>1520</v>
      </c>
      <c r="D118" s="12" t="s">
        <v>2032</v>
      </c>
      <c r="E118" s="12" t="s">
        <v>2225</v>
      </c>
      <c r="F118" s="1">
        <v>6.48220014572144</v>
      </c>
      <c r="G118" s="1" t="s">
        <v>2406</v>
      </c>
      <c r="H118" s="1">
        <v>8.5017681121826207E-3</v>
      </c>
      <c r="I118" s="1" t="s">
        <v>2406</v>
      </c>
      <c r="J118" s="1">
        <v>0</v>
      </c>
      <c r="K118" s="1" t="s">
        <v>2406</v>
      </c>
      <c r="L118" s="1">
        <v>8.3573692245408903E-4</v>
      </c>
      <c r="M118" s="1" t="s">
        <v>2406</v>
      </c>
      <c r="N118" s="1">
        <v>1.4444900443777401E-3</v>
      </c>
      <c r="O118" s="1" t="s">
        <v>2406</v>
      </c>
    </row>
    <row r="119" spans="1:15" x14ac:dyDescent="0.25">
      <c r="A119" s="12" t="s">
        <v>2404</v>
      </c>
      <c r="B119" s="12" t="s">
        <v>2415</v>
      </c>
      <c r="C119" s="12" t="s">
        <v>1520</v>
      </c>
      <c r="D119" s="12" t="s">
        <v>1548</v>
      </c>
      <c r="E119" s="12" t="s">
        <v>2225</v>
      </c>
      <c r="F119" s="1">
        <v>6.48220014572144</v>
      </c>
      <c r="G119" s="1" t="s">
        <v>2406</v>
      </c>
      <c r="H119" s="1">
        <v>8.5017681121826207E-3</v>
      </c>
      <c r="I119" s="1" t="s">
        <v>2406</v>
      </c>
      <c r="J119" s="1">
        <v>0</v>
      </c>
      <c r="K119" s="1" t="s">
        <v>2406</v>
      </c>
      <c r="L119" s="1">
        <v>8.3573692245408903E-4</v>
      </c>
      <c r="M119" s="1" t="s">
        <v>2406</v>
      </c>
      <c r="N119" s="1">
        <v>1.4444900443777401E-3</v>
      </c>
      <c r="O119" s="1" t="s">
        <v>2406</v>
      </c>
    </row>
    <row r="120" spans="1:15" x14ac:dyDescent="0.25">
      <c r="A120" s="12" t="s">
        <v>2409</v>
      </c>
      <c r="B120" s="12" t="s">
        <v>2416</v>
      </c>
      <c r="C120" s="12" t="s">
        <v>1520</v>
      </c>
      <c r="D120" s="12" t="s">
        <v>2417</v>
      </c>
      <c r="E120" s="12" t="s">
        <v>2225</v>
      </c>
      <c r="F120" s="1">
        <v>4.9166021347045898</v>
      </c>
      <c r="G120" s="1" t="s">
        <v>2406</v>
      </c>
      <c r="H120" s="1">
        <v>1.52896903455257E-3</v>
      </c>
      <c r="I120" s="1" t="s">
        <v>2406</v>
      </c>
      <c r="J120" s="1">
        <v>3.2169078622246202E-5</v>
      </c>
      <c r="K120" s="1" t="s">
        <v>2406</v>
      </c>
      <c r="L120" s="1">
        <v>5.8346451260149501E-4</v>
      </c>
      <c r="M120" s="1" t="s">
        <v>2406</v>
      </c>
      <c r="N120" s="1">
        <v>4.9385882448404995E-4</v>
      </c>
      <c r="O120" s="1" t="s">
        <v>2406</v>
      </c>
    </row>
    <row r="121" spans="1:15" x14ac:dyDescent="0.25">
      <c r="A121" s="12" t="s">
        <v>2404</v>
      </c>
      <c r="B121" s="12" t="s">
        <v>2418</v>
      </c>
      <c r="C121" s="12" t="s">
        <v>1520</v>
      </c>
      <c r="D121" s="12" t="s">
        <v>2419</v>
      </c>
      <c r="E121" s="12" t="s">
        <v>2225</v>
      </c>
      <c r="F121" s="1">
        <v>6.48220014572144</v>
      </c>
      <c r="G121" s="1" t="s">
        <v>2406</v>
      </c>
      <c r="H121" s="1">
        <v>8.5017681121826207E-3</v>
      </c>
      <c r="I121" s="1" t="s">
        <v>2406</v>
      </c>
      <c r="J121" s="1">
        <v>0</v>
      </c>
      <c r="K121" s="1" t="s">
        <v>2406</v>
      </c>
      <c r="L121" s="1">
        <v>8.3573692245408903E-4</v>
      </c>
      <c r="M121" s="1" t="s">
        <v>2406</v>
      </c>
      <c r="N121" s="1">
        <v>1.4444900443777401E-3</v>
      </c>
      <c r="O121" s="1" t="s">
        <v>2406</v>
      </c>
    </row>
    <row r="122" spans="1:15" x14ac:dyDescent="0.25">
      <c r="A122" s="12" t="s">
        <v>2404</v>
      </c>
      <c r="B122" s="12" t="s">
        <v>2420</v>
      </c>
      <c r="C122" s="12" t="s">
        <v>1520</v>
      </c>
      <c r="D122" s="12" t="s">
        <v>1553</v>
      </c>
      <c r="E122" s="12" t="s">
        <v>2225</v>
      </c>
      <c r="F122" s="1">
        <v>6.48220014572144</v>
      </c>
      <c r="G122" s="1" t="s">
        <v>2406</v>
      </c>
      <c r="H122" s="1">
        <v>8.5017681121826207E-3</v>
      </c>
      <c r="I122" s="1" t="s">
        <v>2406</v>
      </c>
      <c r="J122" s="1">
        <v>0</v>
      </c>
      <c r="K122" s="1" t="s">
        <v>2406</v>
      </c>
      <c r="L122" s="1">
        <v>8.3573692245408903E-4</v>
      </c>
      <c r="M122" s="1" t="s">
        <v>2406</v>
      </c>
      <c r="N122" s="1">
        <v>1.4444900443777401E-3</v>
      </c>
      <c r="O122" s="1" t="s">
        <v>2406</v>
      </c>
    </row>
    <row r="123" spans="1:15" x14ac:dyDescent="0.25">
      <c r="A123" s="12" t="s">
        <v>2421</v>
      </c>
      <c r="B123" s="12" t="s">
        <v>2422</v>
      </c>
      <c r="C123" s="12" t="s">
        <v>1520</v>
      </c>
      <c r="D123" s="12" t="s">
        <v>1931</v>
      </c>
      <c r="E123" s="12" t="s">
        <v>2225</v>
      </c>
      <c r="F123" s="1">
        <v>25.404619216918899</v>
      </c>
      <c r="G123" s="1" t="s">
        <v>2406</v>
      </c>
      <c r="H123" s="1">
        <v>0</v>
      </c>
      <c r="I123" s="1" t="s">
        <v>2406</v>
      </c>
      <c r="J123" s="1">
        <v>0</v>
      </c>
      <c r="K123" s="1" t="s">
        <v>2406</v>
      </c>
      <c r="L123" s="1">
        <v>0</v>
      </c>
      <c r="M123" s="1" t="s">
        <v>2406</v>
      </c>
      <c r="N123" s="1">
        <v>0</v>
      </c>
      <c r="O123" s="1" t="s">
        <v>2406</v>
      </c>
    </row>
    <row r="124" spans="1:15" x14ac:dyDescent="0.25">
      <c r="A124" s="12" t="s">
        <v>1006</v>
      </c>
      <c r="B124" s="12" t="s">
        <v>2423</v>
      </c>
      <c r="C124" s="12" t="s">
        <v>1520</v>
      </c>
      <c r="D124" s="12" t="s">
        <v>1781</v>
      </c>
      <c r="E124" s="12" t="s">
        <v>2225</v>
      </c>
      <c r="F124" s="1">
        <v>25.404619216918899</v>
      </c>
      <c r="G124" s="1" t="s">
        <v>2406</v>
      </c>
      <c r="H124" s="1">
        <v>0</v>
      </c>
      <c r="I124" s="1" t="s">
        <v>2406</v>
      </c>
      <c r="J124" s="1">
        <v>0</v>
      </c>
      <c r="K124" s="1" t="s">
        <v>2406</v>
      </c>
      <c r="L124" s="1">
        <v>0</v>
      </c>
      <c r="M124" s="1" t="s">
        <v>2406</v>
      </c>
      <c r="N124" s="1">
        <v>0</v>
      </c>
      <c r="O124" s="1" t="s">
        <v>2406</v>
      </c>
    </row>
    <row r="125" spans="1:15" x14ac:dyDescent="0.25">
      <c r="A125" s="12" t="s">
        <v>2404</v>
      </c>
      <c r="B125" s="12" t="s">
        <v>2424</v>
      </c>
      <c r="C125" s="12" t="s">
        <v>1520</v>
      </c>
      <c r="D125" s="12" t="s">
        <v>1793</v>
      </c>
      <c r="E125" s="12" t="s">
        <v>2225</v>
      </c>
      <c r="F125" s="1">
        <v>6.48220014572144</v>
      </c>
      <c r="G125" s="1" t="s">
        <v>2406</v>
      </c>
      <c r="H125" s="1">
        <v>8.5017681121826207E-3</v>
      </c>
      <c r="I125" s="1" t="s">
        <v>2406</v>
      </c>
      <c r="J125" s="1">
        <v>0</v>
      </c>
      <c r="K125" s="1" t="s">
        <v>2406</v>
      </c>
      <c r="L125" s="1">
        <v>8.3573692245408903E-4</v>
      </c>
      <c r="M125" s="1" t="s">
        <v>2406</v>
      </c>
      <c r="N125" s="1">
        <v>1.4444900443777401E-3</v>
      </c>
      <c r="O125" s="1" t="s">
        <v>2406</v>
      </c>
    </row>
    <row r="126" spans="1:15" x14ac:dyDescent="0.25">
      <c r="A126" s="12" t="s">
        <v>2404</v>
      </c>
      <c r="B126" s="12" t="s">
        <v>2425</v>
      </c>
      <c r="C126" s="12" t="s">
        <v>1520</v>
      </c>
      <c r="D126" s="12" t="s">
        <v>1742</v>
      </c>
      <c r="E126" s="12" t="s">
        <v>2225</v>
      </c>
      <c r="F126" s="1">
        <v>6.48220014572144</v>
      </c>
      <c r="G126" s="1" t="s">
        <v>2406</v>
      </c>
      <c r="H126" s="1">
        <v>8.5017681121826207E-3</v>
      </c>
      <c r="I126" s="1" t="s">
        <v>2406</v>
      </c>
      <c r="J126" s="1">
        <v>0</v>
      </c>
      <c r="K126" s="1" t="s">
        <v>2406</v>
      </c>
      <c r="L126" s="1">
        <v>8.3573692245408903E-4</v>
      </c>
      <c r="M126" s="1" t="s">
        <v>2406</v>
      </c>
      <c r="N126" s="1">
        <v>1.4444900443777401E-3</v>
      </c>
      <c r="O126" s="1" t="s">
        <v>2406</v>
      </c>
    </row>
    <row r="127" spans="1:15" x14ac:dyDescent="0.25">
      <c r="A127" s="12" t="s">
        <v>1006</v>
      </c>
      <c r="B127" s="12" t="s">
        <v>2426</v>
      </c>
      <c r="C127" s="12" t="s">
        <v>1520</v>
      </c>
      <c r="D127" s="12" t="s">
        <v>2427</v>
      </c>
      <c r="E127" s="12" t="s">
        <v>2225</v>
      </c>
      <c r="F127" s="1">
        <v>25.404619216918899</v>
      </c>
      <c r="G127" s="1" t="s">
        <v>2406</v>
      </c>
      <c r="H127" s="1">
        <v>0</v>
      </c>
      <c r="I127" s="1" t="s">
        <v>2406</v>
      </c>
      <c r="J127" s="1">
        <v>0</v>
      </c>
      <c r="K127" s="1" t="s">
        <v>2406</v>
      </c>
      <c r="L127" s="1">
        <v>0</v>
      </c>
      <c r="M127" s="1" t="s">
        <v>2406</v>
      </c>
      <c r="N127" s="1">
        <v>0</v>
      </c>
      <c r="O127" s="1" t="s">
        <v>2406</v>
      </c>
    </row>
    <row r="128" spans="1:15" x14ac:dyDescent="0.25">
      <c r="A128" s="12" t="s">
        <v>2421</v>
      </c>
      <c r="B128" s="12" t="s">
        <v>2428</v>
      </c>
      <c r="C128" s="12" t="s">
        <v>1520</v>
      </c>
      <c r="D128" s="12" t="s">
        <v>2185</v>
      </c>
      <c r="E128" s="12" t="s">
        <v>2225</v>
      </c>
      <c r="F128" s="1">
        <v>25.404619216918899</v>
      </c>
      <c r="G128" s="1" t="s">
        <v>2406</v>
      </c>
      <c r="H128" s="1">
        <v>0</v>
      </c>
      <c r="I128" s="1" t="s">
        <v>2406</v>
      </c>
      <c r="J128" s="1">
        <v>0</v>
      </c>
      <c r="K128" s="1" t="s">
        <v>2406</v>
      </c>
      <c r="L128" s="1">
        <v>0</v>
      </c>
      <c r="M128" s="1" t="s">
        <v>2406</v>
      </c>
      <c r="N128" s="1">
        <v>0</v>
      </c>
      <c r="O128" s="1" t="s">
        <v>2406</v>
      </c>
    </row>
    <row r="129" spans="1:15" x14ac:dyDescent="0.25">
      <c r="A129" s="12" t="s">
        <v>1006</v>
      </c>
      <c r="B129" s="12" t="s">
        <v>2429</v>
      </c>
      <c r="C129" s="12" t="s">
        <v>1520</v>
      </c>
      <c r="D129" s="12" t="s">
        <v>1591</v>
      </c>
      <c r="E129" s="12" t="s">
        <v>2225</v>
      </c>
      <c r="F129" s="1">
        <v>25.404619216918899</v>
      </c>
      <c r="G129" s="1" t="s">
        <v>2406</v>
      </c>
      <c r="H129" s="1">
        <v>0</v>
      </c>
      <c r="I129" s="1" t="s">
        <v>2406</v>
      </c>
      <c r="J129" s="1">
        <v>0</v>
      </c>
      <c r="K129" s="1" t="s">
        <v>2406</v>
      </c>
      <c r="L129" s="1">
        <v>0</v>
      </c>
      <c r="M129" s="1" t="s">
        <v>2406</v>
      </c>
      <c r="N129" s="1">
        <v>0</v>
      </c>
      <c r="O129" s="1" t="s">
        <v>2406</v>
      </c>
    </row>
    <row r="130" spans="1:15" x14ac:dyDescent="0.25">
      <c r="A130" s="12" t="s">
        <v>2421</v>
      </c>
      <c r="B130" s="12" t="s">
        <v>2430</v>
      </c>
      <c r="C130" s="12" t="s">
        <v>1520</v>
      </c>
      <c r="D130" s="12" t="s">
        <v>2431</v>
      </c>
      <c r="E130" s="12" t="s">
        <v>2225</v>
      </c>
      <c r="F130" s="1">
        <v>25.404619216918899</v>
      </c>
      <c r="G130" s="1" t="s">
        <v>2406</v>
      </c>
      <c r="H130" s="1">
        <v>0</v>
      </c>
      <c r="I130" s="1" t="s">
        <v>2406</v>
      </c>
      <c r="J130" s="1">
        <v>0</v>
      </c>
      <c r="K130" s="1" t="s">
        <v>2406</v>
      </c>
      <c r="L130" s="1">
        <v>0</v>
      </c>
      <c r="M130" s="1" t="s">
        <v>2406</v>
      </c>
      <c r="N130" s="1">
        <v>0</v>
      </c>
      <c r="O130" s="1" t="s">
        <v>2406</v>
      </c>
    </row>
    <row r="131" spans="1:15" x14ac:dyDescent="0.25">
      <c r="A131" s="12" t="s">
        <v>2421</v>
      </c>
      <c r="B131" s="12" t="s">
        <v>2432</v>
      </c>
      <c r="C131" s="12" t="s">
        <v>1520</v>
      </c>
      <c r="D131" s="12" t="s">
        <v>1934</v>
      </c>
      <c r="E131" s="12" t="s">
        <v>2225</v>
      </c>
      <c r="F131" s="1">
        <v>25.404619216918899</v>
      </c>
      <c r="G131" s="1" t="s">
        <v>2406</v>
      </c>
      <c r="H131" s="1">
        <v>0</v>
      </c>
      <c r="I131" s="1" t="s">
        <v>2406</v>
      </c>
      <c r="J131" s="1">
        <v>0</v>
      </c>
      <c r="K131" s="1" t="s">
        <v>2406</v>
      </c>
      <c r="L131" s="1">
        <v>0</v>
      </c>
      <c r="M131" s="1" t="s">
        <v>2406</v>
      </c>
      <c r="N131" s="1">
        <v>0</v>
      </c>
      <c r="O131" s="1" t="s">
        <v>2406</v>
      </c>
    </row>
    <row r="132" spans="1:15" x14ac:dyDescent="0.25">
      <c r="A132" s="12" t="s">
        <v>2404</v>
      </c>
      <c r="B132" s="12" t="s">
        <v>2433</v>
      </c>
      <c r="C132" s="12" t="s">
        <v>1520</v>
      </c>
      <c r="D132" s="12" t="s">
        <v>1496</v>
      </c>
      <c r="E132" s="12" t="s">
        <v>2225</v>
      </c>
      <c r="F132" s="1">
        <v>6.48220014572144</v>
      </c>
      <c r="G132" s="1" t="s">
        <v>2406</v>
      </c>
      <c r="H132" s="1">
        <v>8.5017681121826207E-3</v>
      </c>
      <c r="I132" s="1" t="s">
        <v>2406</v>
      </c>
      <c r="J132" s="1">
        <v>0</v>
      </c>
      <c r="K132" s="1" t="s">
        <v>2406</v>
      </c>
      <c r="L132" s="1">
        <v>8.3573692245408903E-4</v>
      </c>
      <c r="M132" s="1" t="s">
        <v>2406</v>
      </c>
      <c r="N132" s="1">
        <v>1.4444900443777401E-3</v>
      </c>
      <c r="O132" s="1" t="s">
        <v>2406</v>
      </c>
    </row>
    <row r="133" spans="1:15" x14ac:dyDescent="0.25">
      <c r="A133" s="12" t="s">
        <v>2404</v>
      </c>
      <c r="B133" s="12" t="s">
        <v>2434</v>
      </c>
      <c r="C133" s="12" t="s">
        <v>1520</v>
      </c>
      <c r="D133" s="12" t="s">
        <v>2435</v>
      </c>
      <c r="E133" s="12" t="s">
        <v>2225</v>
      </c>
      <c r="F133" s="1">
        <v>6.48220014572144</v>
      </c>
      <c r="G133" s="1" t="s">
        <v>2406</v>
      </c>
      <c r="H133" s="1">
        <v>8.5017681121826207E-3</v>
      </c>
      <c r="I133" s="1" t="s">
        <v>2406</v>
      </c>
      <c r="J133" s="1">
        <v>0</v>
      </c>
      <c r="K133" s="1" t="s">
        <v>2406</v>
      </c>
      <c r="L133" s="1">
        <v>8.3573692245408903E-4</v>
      </c>
      <c r="M133" s="1" t="s">
        <v>2406</v>
      </c>
      <c r="N133" s="1">
        <v>1.4444900443777401E-3</v>
      </c>
      <c r="O133" s="1" t="s">
        <v>2406</v>
      </c>
    </row>
    <row r="134" spans="1:15" x14ac:dyDescent="0.25">
      <c r="A134" s="12" t="s">
        <v>2404</v>
      </c>
      <c r="B134" s="12" t="s">
        <v>2436</v>
      </c>
      <c r="C134" s="12" t="s">
        <v>1520</v>
      </c>
      <c r="D134" s="12" t="s">
        <v>2437</v>
      </c>
      <c r="E134" s="12" t="s">
        <v>2225</v>
      </c>
      <c r="F134" s="1">
        <v>6.48220014572144</v>
      </c>
      <c r="G134" s="1" t="s">
        <v>2406</v>
      </c>
      <c r="H134" s="1">
        <v>8.5017681121826207E-3</v>
      </c>
      <c r="I134" s="1" t="s">
        <v>2406</v>
      </c>
      <c r="J134" s="1">
        <v>0</v>
      </c>
      <c r="K134" s="1" t="s">
        <v>2406</v>
      </c>
      <c r="L134" s="1">
        <v>8.3573692245408903E-4</v>
      </c>
      <c r="M134" s="1" t="s">
        <v>2406</v>
      </c>
      <c r="N134" s="1">
        <v>1.4444900443777401E-3</v>
      </c>
      <c r="O134" s="1" t="s">
        <v>2406</v>
      </c>
    </row>
    <row r="135" spans="1:15" x14ac:dyDescent="0.25">
      <c r="A135" s="12" t="s">
        <v>1006</v>
      </c>
      <c r="B135" s="12" t="s">
        <v>2438</v>
      </c>
      <c r="C135" s="12" t="s">
        <v>1520</v>
      </c>
      <c r="D135" s="12" t="s">
        <v>2439</v>
      </c>
      <c r="E135" s="12" t="s">
        <v>2225</v>
      </c>
      <c r="F135" s="1">
        <v>25.404619216918899</v>
      </c>
      <c r="G135" s="1" t="s">
        <v>2406</v>
      </c>
      <c r="H135" s="1">
        <v>0</v>
      </c>
      <c r="I135" s="1" t="s">
        <v>2406</v>
      </c>
      <c r="J135" s="1">
        <v>0</v>
      </c>
      <c r="K135" s="1" t="s">
        <v>2406</v>
      </c>
      <c r="L135" s="1">
        <v>0</v>
      </c>
      <c r="M135" s="1" t="s">
        <v>2406</v>
      </c>
      <c r="N135" s="1">
        <v>0</v>
      </c>
      <c r="O135" s="1" t="s">
        <v>2406</v>
      </c>
    </row>
    <row r="136" spans="1:15" x14ac:dyDescent="0.25">
      <c r="A136" s="12" t="s">
        <v>1006</v>
      </c>
      <c r="B136" s="12" t="s">
        <v>2440</v>
      </c>
      <c r="C136" s="12" t="s">
        <v>1520</v>
      </c>
      <c r="D136" s="12" t="s">
        <v>1813</v>
      </c>
      <c r="E136" s="12" t="s">
        <v>2225</v>
      </c>
      <c r="F136" s="1">
        <v>25.404619216918899</v>
      </c>
      <c r="G136" s="1" t="s">
        <v>2406</v>
      </c>
      <c r="H136" s="1">
        <v>0</v>
      </c>
      <c r="I136" s="1" t="s">
        <v>2406</v>
      </c>
      <c r="J136" s="1">
        <v>0</v>
      </c>
      <c r="K136" s="1" t="s">
        <v>2406</v>
      </c>
      <c r="L136" s="1">
        <v>0</v>
      </c>
      <c r="M136" s="1" t="s">
        <v>2406</v>
      </c>
      <c r="N136" s="1">
        <v>0</v>
      </c>
      <c r="O136" s="1" t="s">
        <v>2406</v>
      </c>
    </row>
    <row r="137" spans="1:15" x14ac:dyDescent="0.25">
      <c r="A137" s="12" t="s">
        <v>2409</v>
      </c>
      <c r="B137" s="12" t="s">
        <v>2441</v>
      </c>
      <c r="C137" s="12" t="s">
        <v>1520</v>
      </c>
      <c r="D137" s="12" t="s">
        <v>1673</v>
      </c>
      <c r="E137" s="12" t="s">
        <v>2225</v>
      </c>
      <c r="F137" s="1">
        <v>4.9166021347045898</v>
      </c>
      <c r="G137" s="1" t="s">
        <v>2406</v>
      </c>
      <c r="H137" s="1">
        <v>1.52896903455257E-3</v>
      </c>
      <c r="I137" s="1" t="s">
        <v>2406</v>
      </c>
      <c r="J137" s="1">
        <v>3.2169078622246202E-5</v>
      </c>
      <c r="K137" s="1" t="s">
        <v>2406</v>
      </c>
      <c r="L137" s="1">
        <v>5.8346451260149501E-4</v>
      </c>
      <c r="M137" s="1" t="s">
        <v>2406</v>
      </c>
      <c r="N137" s="1">
        <v>4.9385882448404995E-4</v>
      </c>
      <c r="O137" s="1" t="s">
        <v>2406</v>
      </c>
    </row>
    <row r="138" spans="1:15" x14ac:dyDescent="0.25">
      <c r="A138" s="12" t="s">
        <v>1006</v>
      </c>
      <c r="B138" s="12" t="s">
        <v>2442</v>
      </c>
      <c r="C138" s="12" t="s">
        <v>1520</v>
      </c>
      <c r="D138" s="12" t="s">
        <v>2443</v>
      </c>
      <c r="E138" s="12" t="s">
        <v>2225</v>
      </c>
      <c r="F138" s="1">
        <v>25.404619216918899</v>
      </c>
      <c r="G138" s="1" t="s">
        <v>2406</v>
      </c>
      <c r="H138" s="1">
        <v>0</v>
      </c>
      <c r="I138" s="1" t="s">
        <v>2406</v>
      </c>
      <c r="J138" s="1">
        <v>0</v>
      </c>
      <c r="K138" s="1" t="s">
        <v>2406</v>
      </c>
      <c r="L138" s="1">
        <v>0</v>
      </c>
      <c r="M138" s="1" t="s">
        <v>2406</v>
      </c>
      <c r="N138" s="1">
        <v>0</v>
      </c>
      <c r="O138" s="1" t="s">
        <v>2406</v>
      </c>
    </row>
    <row r="139" spans="1:15" x14ac:dyDescent="0.25">
      <c r="A139" s="12" t="s">
        <v>2404</v>
      </c>
      <c r="B139" s="12" t="s">
        <v>2444</v>
      </c>
      <c r="C139" s="12" t="s">
        <v>1520</v>
      </c>
      <c r="D139" s="12" t="s">
        <v>1948</v>
      </c>
      <c r="E139" s="12" t="s">
        <v>2225</v>
      </c>
      <c r="F139" s="1">
        <v>6.48220014572144</v>
      </c>
      <c r="G139" s="1" t="s">
        <v>2406</v>
      </c>
      <c r="H139" s="1">
        <v>8.5017681121826207E-3</v>
      </c>
      <c r="I139" s="1" t="s">
        <v>2406</v>
      </c>
      <c r="J139" s="1">
        <v>0</v>
      </c>
      <c r="K139" s="1" t="s">
        <v>2406</v>
      </c>
      <c r="L139" s="1">
        <v>8.3573692245408903E-4</v>
      </c>
      <c r="M139" s="1" t="s">
        <v>2406</v>
      </c>
      <c r="N139" s="1">
        <v>1.4444900443777401E-3</v>
      </c>
      <c r="O139" s="1" t="s">
        <v>2406</v>
      </c>
    </row>
    <row r="140" spans="1:15" x14ac:dyDescent="0.25">
      <c r="A140" s="12" t="s">
        <v>2421</v>
      </c>
      <c r="B140" s="12" t="s">
        <v>2445</v>
      </c>
      <c r="C140" s="12" t="s">
        <v>1520</v>
      </c>
      <c r="D140" s="12" t="s">
        <v>1737</v>
      </c>
      <c r="E140" s="12" t="s">
        <v>2225</v>
      </c>
      <c r="F140" s="1">
        <v>25.404619216918899</v>
      </c>
      <c r="G140" s="1" t="s">
        <v>2406</v>
      </c>
      <c r="H140" s="1">
        <v>0</v>
      </c>
      <c r="I140" s="1" t="s">
        <v>2406</v>
      </c>
      <c r="J140" s="1">
        <v>0</v>
      </c>
      <c r="K140" s="1" t="s">
        <v>2406</v>
      </c>
      <c r="L140" s="1">
        <v>0</v>
      </c>
      <c r="M140" s="1" t="s">
        <v>2406</v>
      </c>
      <c r="N140" s="1">
        <v>0</v>
      </c>
      <c r="O140" s="1" t="s">
        <v>2406</v>
      </c>
    </row>
    <row r="141" spans="1:15" x14ac:dyDescent="0.25">
      <c r="A141" s="12" t="s">
        <v>2404</v>
      </c>
      <c r="B141" s="12" t="s">
        <v>2446</v>
      </c>
      <c r="C141" s="12" t="s">
        <v>1520</v>
      </c>
      <c r="D141" s="12" t="s">
        <v>1902</v>
      </c>
      <c r="E141" s="12" t="s">
        <v>2225</v>
      </c>
      <c r="F141" s="1">
        <v>6.48220014572144</v>
      </c>
      <c r="G141" s="1" t="s">
        <v>2406</v>
      </c>
      <c r="H141" s="1">
        <v>8.5017681121826207E-3</v>
      </c>
      <c r="I141" s="1" t="s">
        <v>2406</v>
      </c>
      <c r="J141" s="1">
        <v>0</v>
      </c>
      <c r="K141" s="1" t="s">
        <v>2406</v>
      </c>
      <c r="L141" s="1">
        <v>8.3573692245408903E-4</v>
      </c>
      <c r="M141" s="1" t="s">
        <v>2406</v>
      </c>
      <c r="N141" s="1">
        <v>1.4444900443777401E-3</v>
      </c>
      <c r="O141" s="1" t="s">
        <v>2406</v>
      </c>
    </row>
    <row r="142" spans="1:15" x14ac:dyDescent="0.25">
      <c r="A142" s="12" t="s">
        <v>2404</v>
      </c>
      <c r="B142" s="12" t="s">
        <v>2447</v>
      </c>
      <c r="C142" s="12" t="s">
        <v>1520</v>
      </c>
      <c r="D142" s="12" t="s">
        <v>1668</v>
      </c>
      <c r="E142" s="12" t="s">
        <v>2225</v>
      </c>
      <c r="F142" s="1">
        <v>6.48220014572144</v>
      </c>
      <c r="G142" s="1" t="s">
        <v>2406</v>
      </c>
      <c r="H142" s="1">
        <v>8.5017681121826207E-3</v>
      </c>
      <c r="I142" s="1" t="s">
        <v>2406</v>
      </c>
      <c r="J142" s="1">
        <v>0</v>
      </c>
      <c r="K142" s="1" t="s">
        <v>2406</v>
      </c>
      <c r="L142" s="1">
        <v>8.3573692245408903E-4</v>
      </c>
      <c r="M142" s="1" t="s">
        <v>2406</v>
      </c>
      <c r="N142" s="1">
        <v>1.4444900443777401E-3</v>
      </c>
      <c r="O142" s="1" t="s">
        <v>2406</v>
      </c>
    </row>
    <row r="143" spans="1:15" x14ac:dyDescent="0.25">
      <c r="A143" s="12" t="s">
        <v>2404</v>
      </c>
      <c r="B143" s="12" t="s">
        <v>2448</v>
      </c>
      <c r="C143" s="12" t="s">
        <v>1520</v>
      </c>
      <c r="D143" s="12" t="s">
        <v>2181</v>
      </c>
      <c r="E143" s="12" t="s">
        <v>2225</v>
      </c>
      <c r="F143" s="1">
        <v>6.48220014572144</v>
      </c>
      <c r="G143" s="1" t="s">
        <v>2406</v>
      </c>
      <c r="H143" s="1">
        <v>8.5017681121826207E-3</v>
      </c>
      <c r="I143" s="1" t="s">
        <v>2406</v>
      </c>
      <c r="J143" s="1">
        <v>0</v>
      </c>
      <c r="K143" s="1" t="s">
        <v>2406</v>
      </c>
      <c r="L143" s="1">
        <v>8.3573692245408903E-4</v>
      </c>
      <c r="M143" s="1" t="s">
        <v>2406</v>
      </c>
      <c r="N143" s="1">
        <v>1.4444900443777401E-3</v>
      </c>
      <c r="O143" s="1" t="s">
        <v>2406</v>
      </c>
    </row>
    <row r="144" spans="1:15" x14ac:dyDescent="0.25">
      <c r="A144" s="12" t="s">
        <v>1006</v>
      </c>
      <c r="B144" s="12" t="s">
        <v>2449</v>
      </c>
      <c r="C144" s="12" t="s">
        <v>1520</v>
      </c>
      <c r="D144" s="12" t="s">
        <v>1778</v>
      </c>
      <c r="E144" s="12" t="s">
        <v>2225</v>
      </c>
      <c r="F144" s="1">
        <v>25.404619216918899</v>
      </c>
      <c r="G144" s="1" t="s">
        <v>2406</v>
      </c>
      <c r="H144" s="1">
        <v>0</v>
      </c>
      <c r="I144" s="1" t="s">
        <v>2406</v>
      </c>
      <c r="J144" s="1">
        <v>0</v>
      </c>
      <c r="K144" s="1" t="s">
        <v>2406</v>
      </c>
      <c r="L144" s="1">
        <v>0</v>
      </c>
      <c r="M144" s="1" t="s">
        <v>2406</v>
      </c>
      <c r="N144" s="1">
        <v>0</v>
      </c>
      <c r="O144" s="1" t="s">
        <v>2406</v>
      </c>
    </row>
    <row r="145" spans="1:15" x14ac:dyDescent="0.25">
      <c r="A145" s="12" t="s">
        <v>2409</v>
      </c>
      <c r="B145" s="12" t="s">
        <v>2450</v>
      </c>
      <c r="C145" s="12" t="s">
        <v>1520</v>
      </c>
      <c r="D145" s="12" t="s">
        <v>2451</v>
      </c>
      <c r="E145" s="12" t="s">
        <v>2225</v>
      </c>
      <c r="F145" s="1">
        <v>4.9166021347045898</v>
      </c>
      <c r="G145" s="1" t="s">
        <v>2406</v>
      </c>
      <c r="H145" s="1">
        <v>1.52896903455257E-3</v>
      </c>
      <c r="I145" s="1" t="s">
        <v>2406</v>
      </c>
      <c r="J145" s="1">
        <v>3.2169078622246202E-5</v>
      </c>
      <c r="K145" s="1" t="s">
        <v>2406</v>
      </c>
      <c r="L145" s="1">
        <v>5.8346451260149501E-4</v>
      </c>
      <c r="M145" s="1" t="s">
        <v>2406</v>
      </c>
      <c r="N145" s="1">
        <v>4.9385882448404995E-4</v>
      </c>
      <c r="O145" s="1" t="s">
        <v>2406</v>
      </c>
    </row>
    <row r="146" spans="1:15" x14ac:dyDescent="0.25">
      <c r="A146" s="12" t="s">
        <v>2421</v>
      </c>
      <c r="B146" s="12" t="s">
        <v>2452</v>
      </c>
      <c r="C146" s="12" t="s">
        <v>1520</v>
      </c>
      <c r="D146" s="12" t="s">
        <v>1584</v>
      </c>
      <c r="E146" s="12" t="s">
        <v>2225</v>
      </c>
      <c r="F146" s="1">
        <v>25.404619216918899</v>
      </c>
      <c r="G146" s="1" t="s">
        <v>2406</v>
      </c>
      <c r="H146" s="1">
        <v>0</v>
      </c>
      <c r="I146" s="1" t="s">
        <v>2406</v>
      </c>
      <c r="J146" s="1">
        <v>0</v>
      </c>
      <c r="K146" s="1" t="s">
        <v>2406</v>
      </c>
      <c r="L146" s="1">
        <v>0</v>
      </c>
      <c r="M146" s="1" t="s">
        <v>2406</v>
      </c>
      <c r="N146" s="1">
        <v>0</v>
      </c>
      <c r="O146" s="1" t="s">
        <v>2406</v>
      </c>
    </row>
    <row r="147" spans="1:15" x14ac:dyDescent="0.25">
      <c r="A147" s="12" t="s">
        <v>2404</v>
      </c>
      <c r="B147" s="12" t="s">
        <v>2453</v>
      </c>
      <c r="C147" s="12" t="s">
        <v>1520</v>
      </c>
      <c r="D147" s="12" t="s">
        <v>1502</v>
      </c>
      <c r="E147" s="12" t="s">
        <v>2225</v>
      </c>
      <c r="F147" s="1">
        <v>6.48220014572144</v>
      </c>
      <c r="G147" s="1" t="s">
        <v>2406</v>
      </c>
      <c r="H147" s="1">
        <v>8.5017681121826207E-3</v>
      </c>
      <c r="I147" s="1" t="s">
        <v>2406</v>
      </c>
      <c r="J147" s="1">
        <v>0</v>
      </c>
      <c r="K147" s="1" t="s">
        <v>2406</v>
      </c>
      <c r="L147" s="1">
        <v>8.3573692245408903E-4</v>
      </c>
      <c r="M147" s="1" t="s">
        <v>2406</v>
      </c>
      <c r="N147" s="1">
        <v>1.4444900443777401E-3</v>
      </c>
      <c r="O147" s="1" t="s">
        <v>2406</v>
      </c>
    </row>
    <row r="148" spans="1:15" x14ac:dyDescent="0.25">
      <c r="A148" s="12" t="s">
        <v>1006</v>
      </c>
      <c r="B148" s="12" t="s">
        <v>2454</v>
      </c>
      <c r="C148" s="12" t="s">
        <v>1520</v>
      </c>
      <c r="D148" s="12" t="s">
        <v>1699</v>
      </c>
      <c r="E148" s="12" t="s">
        <v>2225</v>
      </c>
      <c r="F148" s="1">
        <v>25.404619216918899</v>
      </c>
      <c r="G148" s="1" t="s">
        <v>2406</v>
      </c>
      <c r="H148" s="1">
        <v>0</v>
      </c>
      <c r="I148" s="1" t="s">
        <v>2406</v>
      </c>
      <c r="J148" s="1">
        <v>0</v>
      </c>
      <c r="K148" s="1" t="s">
        <v>2406</v>
      </c>
      <c r="L148" s="1">
        <v>0</v>
      </c>
      <c r="M148" s="1" t="s">
        <v>2406</v>
      </c>
      <c r="N148" s="1">
        <v>0</v>
      </c>
      <c r="O148" s="1" t="s">
        <v>2406</v>
      </c>
    </row>
    <row r="149" spans="1:15" x14ac:dyDescent="0.25">
      <c r="A149" s="12" t="s">
        <v>2404</v>
      </c>
      <c r="B149" s="12" t="s">
        <v>2455</v>
      </c>
      <c r="C149" s="12" t="s">
        <v>1520</v>
      </c>
      <c r="D149" s="12" t="s">
        <v>1799</v>
      </c>
      <c r="E149" s="12" t="s">
        <v>2225</v>
      </c>
      <c r="F149" s="1">
        <v>6.48220014572144</v>
      </c>
      <c r="G149" s="1" t="s">
        <v>2406</v>
      </c>
      <c r="H149" s="1">
        <v>8.5017681121826207E-3</v>
      </c>
      <c r="I149" s="1" t="s">
        <v>2406</v>
      </c>
      <c r="J149" s="1">
        <v>0</v>
      </c>
      <c r="K149" s="1" t="s">
        <v>2406</v>
      </c>
      <c r="L149" s="1">
        <v>8.3573692245408903E-4</v>
      </c>
      <c r="M149" s="1" t="s">
        <v>2406</v>
      </c>
      <c r="N149" s="1">
        <v>1.4444900443777401E-3</v>
      </c>
      <c r="O149" s="1" t="s">
        <v>2406</v>
      </c>
    </row>
    <row r="150" spans="1:15" x14ac:dyDescent="0.25">
      <c r="A150" s="12" t="s">
        <v>2409</v>
      </c>
      <c r="B150" s="12" t="s">
        <v>2456</v>
      </c>
      <c r="C150" s="12" t="s">
        <v>1520</v>
      </c>
      <c r="D150" s="12" t="s">
        <v>1632</v>
      </c>
      <c r="E150" s="12" t="s">
        <v>2225</v>
      </c>
      <c r="F150" s="1">
        <v>4.9166021347045898</v>
      </c>
      <c r="G150" s="1" t="s">
        <v>2406</v>
      </c>
      <c r="H150" s="1">
        <v>1.52896903455257E-3</v>
      </c>
      <c r="I150" s="1" t="s">
        <v>2406</v>
      </c>
      <c r="J150" s="1">
        <v>3.2169078622246202E-5</v>
      </c>
      <c r="K150" s="1" t="s">
        <v>2406</v>
      </c>
      <c r="L150" s="1">
        <v>5.8346451260149501E-4</v>
      </c>
      <c r="M150" s="1" t="s">
        <v>2406</v>
      </c>
      <c r="N150" s="1">
        <v>4.9385882448404995E-4</v>
      </c>
      <c r="O150" s="1" t="s">
        <v>2406</v>
      </c>
    </row>
    <row r="151" spans="1:15" x14ac:dyDescent="0.25">
      <c r="A151" s="12" t="s">
        <v>2421</v>
      </c>
      <c r="B151" s="12" t="s">
        <v>2457</v>
      </c>
      <c r="C151" s="12" t="s">
        <v>1520</v>
      </c>
      <c r="D151" s="12" t="s">
        <v>1585</v>
      </c>
      <c r="E151" s="12" t="s">
        <v>2225</v>
      </c>
      <c r="F151" s="1">
        <v>25.404619216918899</v>
      </c>
      <c r="G151" s="1" t="s">
        <v>2406</v>
      </c>
      <c r="H151" s="1">
        <v>0</v>
      </c>
      <c r="I151" s="1" t="s">
        <v>2406</v>
      </c>
      <c r="J151" s="1">
        <v>0</v>
      </c>
      <c r="K151" s="1" t="s">
        <v>2406</v>
      </c>
      <c r="L151" s="1">
        <v>0</v>
      </c>
      <c r="M151" s="1" t="s">
        <v>2406</v>
      </c>
      <c r="N151" s="1">
        <v>0</v>
      </c>
      <c r="O151" s="1" t="s">
        <v>2406</v>
      </c>
    </row>
    <row r="152" spans="1:15" x14ac:dyDescent="0.25">
      <c r="A152" s="12" t="s">
        <v>2404</v>
      </c>
      <c r="B152" s="12" t="s">
        <v>2458</v>
      </c>
      <c r="C152" s="12" t="s">
        <v>1520</v>
      </c>
      <c r="D152" s="12" t="s">
        <v>1788</v>
      </c>
      <c r="E152" s="12" t="s">
        <v>2225</v>
      </c>
      <c r="F152" s="1">
        <v>6.48220014572144</v>
      </c>
      <c r="G152" s="1" t="s">
        <v>2406</v>
      </c>
      <c r="H152" s="1">
        <v>8.5017681121826207E-3</v>
      </c>
      <c r="I152" s="1" t="s">
        <v>2406</v>
      </c>
      <c r="J152" s="1">
        <v>0</v>
      </c>
      <c r="K152" s="1" t="s">
        <v>2406</v>
      </c>
      <c r="L152" s="1">
        <v>8.3573692245408903E-4</v>
      </c>
      <c r="M152" s="1" t="s">
        <v>2406</v>
      </c>
      <c r="N152" s="1">
        <v>1.4444900443777401E-3</v>
      </c>
      <c r="O152" s="1" t="s">
        <v>2406</v>
      </c>
    </row>
    <row r="153" spans="1:15" x14ac:dyDescent="0.25">
      <c r="A153" s="12" t="s">
        <v>2404</v>
      </c>
      <c r="B153" s="12" t="s">
        <v>2459</v>
      </c>
      <c r="C153" s="12" t="s">
        <v>1520</v>
      </c>
      <c r="D153" s="12" t="s">
        <v>2460</v>
      </c>
      <c r="E153" s="12" t="s">
        <v>2225</v>
      </c>
      <c r="F153" s="1">
        <v>6.48220014572144</v>
      </c>
      <c r="G153" s="1" t="s">
        <v>2406</v>
      </c>
      <c r="H153" s="1">
        <v>8.5017681121826207E-3</v>
      </c>
      <c r="I153" s="1" t="s">
        <v>2406</v>
      </c>
      <c r="J153" s="1">
        <v>0</v>
      </c>
      <c r="K153" s="1" t="s">
        <v>2406</v>
      </c>
      <c r="L153" s="1">
        <v>8.3573692245408903E-4</v>
      </c>
      <c r="M153" s="1" t="s">
        <v>2406</v>
      </c>
      <c r="N153" s="1">
        <v>1.4444900443777401E-3</v>
      </c>
      <c r="O153" s="1" t="s">
        <v>2406</v>
      </c>
    </row>
    <row r="154" spans="1:15" x14ac:dyDescent="0.25">
      <c r="A154" s="12" t="s">
        <v>1006</v>
      </c>
      <c r="B154" s="12" t="s">
        <v>2461</v>
      </c>
      <c r="C154" s="12" t="s">
        <v>1520</v>
      </c>
      <c r="D154" s="12" t="s">
        <v>2462</v>
      </c>
      <c r="E154" s="12" t="s">
        <v>2225</v>
      </c>
      <c r="F154" s="1">
        <v>25.404619216918899</v>
      </c>
      <c r="G154" s="1" t="s">
        <v>2406</v>
      </c>
      <c r="H154" s="1">
        <v>0</v>
      </c>
      <c r="I154" s="1" t="s">
        <v>2406</v>
      </c>
      <c r="J154" s="1">
        <v>0</v>
      </c>
      <c r="K154" s="1" t="s">
        <v>2406</v>
      </c>
      <c r="L154" s="1">
        <v>0</v>
      </c>
      <c r="M154" s="1" t="s">
        <v>2406</v>
      </c>
      <c r="N154" s="1">
        <v>0</v>
      </c>
      <c r="O154" s="1" t="s">
        <v>2406</v>
      </c>
    </row>
    <row r="155" spans="1:15" x14ac:dyDescent="0.25">
      <c r="A155" s="12" t="s">
        <v>1006</v>
      </c>
      <c r="B155" s="12" t="s">
        <v>2463</v>
      </c>
      <c r="C155" s="12" t="s">
        <v>1520</v>
      </c>
      <c r="D155" s="12" t="s">
        <v>2464</v>
      </c>
      <c r="E155" s="12" t="s">
        <v>2225</v>
      </c>
      <c r="F155" s="1">
        <v>25.404619216918899</v>
      </c>
      <c r="G155" s="1" t="s">
        <v>2406</v>
      </c>
      <c r="H155" s="1">
        <v>0</v>
      </c>
      <c r="I155" s="1" t="s">
        <v>2406</v>
      </c>
      <c r="J155" s="1">
        <v>0</v>
      </c>
      <c r="K155" s="1" t="s">
        <v>2406</v>
      </c>
      <c r="L155" s="1">
        <v>0</v>
      </c>
      <c r="M155" s="1" t="s">
        <v>2406</v>
      </c>
      <c r="N155" s="1">
        <v>0</v>
      </c>
      <c r="O155" s="1" t="s">
        <v>2406</v>
      </c>
    </row>
    <row r="156" spans="1:15" x14ac:dyDescent="0.25">
      <c r="A156" s="12" t="s">
        <v>1006</v>
      </c>
      <c r="B156" s="12" t="s">
        <v>2465</v>
      </c>
      <c r="C156" s="12" t="s">
        <v>1520</v>
      </c>
      <c r="D156" s="12" t="s">
        <v>2004</v>
      </c>
      <c r="E156" s="12" t="s">
        <v>2225</v>
      </c>
      <c r="F156" s="1">
        <v>25.404619216918899</v>
      </c>
      <c r="G156" s="1" t="s">
        <v>2406</v>
      </c>
      <c r="H156" s="1">
        <v>0</v>
      </c>
      <c r="I156" s="1" t="s">
        <v>2406</v>
      </c>
      <c r="J156" s="1">
        <v>0</v>
      </c>
      <c r="K156" s="1" t="s">
        <v>2406</v>
      </c>
      <c r="L156" s="1">
        <v>0</v>
      </c>
      <c r="M156" s="1" t="s">
        <v>2406</v>
      </c>
      <c r="N156" s="1">
        <v>0</v>
      </c>
      <c r="O156" s="1" t="s">
        <v>2406</v>
      </c>
    </row>
    <row r="157" spans="1:15" x14ac:dyDescent="0.25">
      <c r="A157" s="12" t="s">
        <v>2409</v>
      </c>
      <c r="B157" s="12" t="s">
        <v>2466</v>
      </c>
      <c r="C157" s="12" t="s">
        <v>1520</v>
      </c>
      <c r="D157" s="12" t="s">
        <v>1599</v>
      </c>
      <c r="E157" s="12" t="s">
        <v>2225</v>
      </c>
      <c r="F157" s="1">
        <v>4.9166021347045898</v>
      </c>
      <c r="G157" s="1" t="s">
        <v>2406</v>
      </c>
      <c r="H157" s="1">
        <v>1.52896903455257E-3</v>
      </c>
      <c r="I157" s="1" t="s">
        <v>2406</v>
      </c>
      <c r="J157" s="1">
        <v>3.2169078622246202E-5</v>
      </c>
      <c r="K157" s="1" t="s">
        <v>2406</v>
      </c>
      <c r="L157" s="1">
        <v>5.8346451260149501E-4</v>
      </c>
      <c r="M157" s="1" t="s">
        <v>2406</v>
      </c>
      <c r="N157" s="1">
        <v>4.9385882448404995E-4</v>
      </c>
      <c r="O157" s="1" t="s">
        <v>2406</v>
      </c>
    </row>
    <row r="158" spans="1:15" x14ac:dyDescent="0.25">
      <c r="A158" s="12" t="s">
        <v>2404</v>
      </c>
      <c r="B158" s="12" t="s">
        <v>2467</v>
      </c>
      <c r="C158" s="12" t="s">
        <v>1520</v>
      </c>
      <c r="D158" s="12" t="s">
        <v>2468</v>
      </c>
      <c r="E158" s="12" t="s">
        <v>2225</v>
      </c>
      <c r="F158" s="1">
        <v>6.48220014572144</v>
      </c>
      <c r="G158" s="1" t="s">
        <v>2406</v>
      </c>
      <c r="H158" s="1">
        <v>8.5017681121826207E-3</v>
      </c>
      <c r="I158" s="1" t="s">
        <v>2406</v>
      </c>
      <c r="J158" s="1">
        <v>0</v>
      </c>
      <c r="K158" s="1" t="s">
        <v>2406</v>
      </c>
      <c r="L158" s="1">
        <v>8.3573692245408903E-4</v>
      </c>
      <c r="M158" s="1" t="s">
        <v>2406</v>
      </c>
      <c r="N158" s="1">
        <v>1.4444900443777401E-3</v>
      </c>
      <c r="O158" s="1" t="s">
        <v>2406</v>
      </c>
    </row>
    <row r="159" spans="1:15" x14ac:dyDescent="0.25">
      <c r="A159" s="12" t="s">
        <v>2421</v>
      </c>
      <c r="B159" s="12" t="s">
        <v>2469</v>
      </c>
      <c r="C159" s="12" t="s">
        <v>1520</v>
      </c>
      <c r="D159" s="12" t="s">
        <v>1117</v>
      </c>
      <c r="E159" s="12" t="s">
        <v>2225</v>
      </c>
      <c r="F159" s="1">
        <v>25.404619216918899</v>
      </c>
      <c r="G159" s="1" t="s">
        <v>2406</v>
      </c>
      <c r="H159" s="1">
        <v>0</v>
      </c>
      <c r="I159" s="1" t="s">
        <v>2406</v>
      </c>
      <c r="J159" s="1">
        <v>0</v>
      </c>
      <c r="K159" s="1" t="s">
        <v>2406</v>
      </c>
      <c r="L159" s="1">
        <v>0</v>
      </c>
      <c r="M159" s="1" t="s">
        <v>2406</v>
      </c>
      <c r="N159" s="1">
        <v>0</v>
      </c>
      <c r="O159" s="1" t="s">
        <v>2406</v>
      </c>
    </row>
    <row r="160" spans="1:15" x14ac:dyDescent="0.25">
      <c r="A160" s="12" t="s">
        <v>2421</v>
      </c>
      <c r="B160" s="12" t="s">
        <v>2470</v>
      </c>
      <c r="C160" s="12" t="s">
        <v>1520</v>
      </c>
      <c r="D160" s="12" t="s">
        <v>1544</v>
      </c>
      <c r="E160" s="12" t="s">
        <v>2225</v>
      </c>
      <c r="F160" s="1">
        <v>25.404619216918899</v>
      </c>
      <c r="G160" s="1" t="s">
        <v>2406</v>
      </c>
      <c r="H160" s="1">
        <v>0</v>
      </c>
      <c r="I160" s="1" t="s">
        <v>2406</v>
      </c>
      <c r="J160" s="1">
        <v>0</v>
      </c>
      <c r="K160" s="1" t="s">
        <v>2406</v>
      </c>
      <c r="L160" s="1">
        <v>0</v>
      </c>
      <c r="M160" s="1" t="s">
        <v>2406</v>
      </c>
      <c r="N160" s="1">
        <v>0</v>
      </c>
      <c r="O160" s="1" t="s">
        <v>2406</v>
      </c>
    </row>
    <row r="161" spans="1:15" x14ac:dyDescent="0.25">
      <c r="A161" s="12" t="s">
        <v>1006</v>
      </c>
      <c r="B161" s="12" t="s">
        <v>2471</v>
      </c>
      <c r="C161" s="12" t="s">
        <v>1520</v>
      </c>
      <c r="D161" s="12" t="s">
        <v>1626</v>
      </c>
      <c r="E161" s="12" t="s">
        <v>2225</v>
      </c>
      <c r="F161" s="1">
        <v>25.404619216918899</v>
      </c>
      <c r="G161" s="1" t="s">
        <v>2406</v>
      </c>
      <c r="H161" s="1">
        <v>0</v>
      </c>
      <c r="I161" s="1" t="s">
        <v>2406</v>
      </c>
      <c r="J161" s="1">
        <v>0</v>
      </c>
      <c r="K161" s="1" t="s">
        <v>2406</v>
      </c>
      <c r="L161" s="1">
        <v>0</v>
      </c>
      <c r="M161" s="1" t="s">
        <v>2406</v>
      </c>
      <c r="N161" s="1">
        <v>0</v>
      </c>
      <c r="O161" s="1" t="s">
        <v>2406</v>
      </c>
    </row>
    <row r="162" spans="1:15" x14ac:dyDescent="0.25">
      <c r="A162" s="12" t="s">
        <v>2404</v>
      </c>
      <c r="B162" s="12" t="s">
        <v>2472</v>
      </c>
      <c r="C162" s="12" t="s">
        <v>1520</v>
      </c>
      <c r="D162" s="12" t="s">
        <v>1124</v>
      </c>
      <c r="E162" s="12" t="s">
        <v>2225</v>
      </c>
      <c r="F162" s="1">
        <v>6.48220014572144</v>
      </c>
      <c r="G162" s="1" t="s">
        <v>2406</v>
      </c>
      <c r="H162" s="1">
        <v>8.5017681121826207E-3</v>
      </c>
      <c r="I162" s="1" t="s">
        <v>2406</v>
      </c>
      <c r="J162" s="1">
        <v>0</v>
      </c>
      <c r="K162" s="1" t="s">
        <v>2406</v>
      </c>
      <c r="L162" s="1">
        <v>8.3573692245408903E-4</v>
      </c>
      <c r="M162" s="1" t="s">
        <v>2406</v>
      </c>
      <c r="N162" s="1">
        <v>1.4444900443777401E-3</v>
      </c>
      <c r="O162" s="1" t="s">
        <v>2406</v>
      </c>
    </row>
    <row r="163" spans="1:15" x14ac:dyDescent="0.25">
      <c r="A163" s="12" t="s">
        <v>1006</v>
      </c>
      <c r="B163" s="12" t="s">
        <v>2473</v>
      </c>
      <c r="C163" s="12" t="s">
        <v>1520</v>
      </c>
      <c r="D163" s="12" t="s">
        <v>1674</v>
      </c>
      <c r="E163" s="12" t="s">
        <v>2225</v>
      </c>
      <c r="F163" s="1">
        <v>25.404619216918899</v>
      </c>
      <c r="G163" s="1" t="s">
        <v>2406</v>
      </c>
      <c r="H163" s="1">
        <v>0</v>
      </c>
      <c r="I163" s="1" t="s">
        <v>2406</v>
      </c>
      <c r="J163" s="1">
        <v>0</v>
      </c>
      <c r="K163" s="1" t="s">
        <v>2406</v>
      </c>
      <c r="L163" s="1">
        <v>0</v>
      </c>
      <c r="M163" s="1" t="s">
        <v>2406</v>
      </c>
      <c r="N163" s="1">
        <v>0</v>
      </c>
      <c r="O163" s="1" t="s">
        <v>2406</v>
      </c>
    </row>
    <row r="164" spans="1:15" x14ac:dyDescent="0.25">
      <c r="A164" s="12" t="s">
        <v>2404</v>
      </c>
      <c r="B164" s="12" t="s">
        <v>2474</v>
      </c>
      <c r="C164" s="12" t="s">
        <v>1520</v>
      </c>
      <c r="D164" s="12" t="s">
        <v>2134</v>
      </c>
      <c r="E164" s="12" t="s">
        <v>2225</v>
      </c>
      <c r="F164" s="1">
        <v>6.48220014572144</v>
      </c>
      <c r="G164" s="1" t="s">
        <v>2406</v>
      </c>
      <c r="H164" s="1">
        <v>8.5017681121826207E-3</v>
      </c>
      <c r="I164" s="1" t="s">
        <v>2406</v>
      </c>
      <c r="J164" s="1">
        <v>0</v>
      </c>
      <c r="K164" s="1" t="s">
        <v>2406</v>
      </c>
      <c r="L164" s="1">
        <v>8.3573692245408903E-4</v>
      </c>
      <c r="M164" s="1" t="s">
        <v>2406</v>
      </c>
      <c r="N164" s="1">
        <v>1.4444900443777401E-3</v>
      </c>
      <c r="O164" s="1" t="s">
        <v>2406</v>
      </c>
    </row>
    <row r="165" spans="1:15" x14ac:dyDescent="0.25">
      <c r="A165" s="12" t="s">
        <v>1006</v>
      </c>
      <c r="B165" s="12" t="s">
        <v>2475</v>
      </c>
      <c r="C165" s="12" t="s">
        <v>1520</v>
      </c>
      <c r="D165" s="12" t="s">
        <v>1676</v>
      </c>
      <c r="E165" s="12" t="s">
        <v>2225</v>
      </c>
      <c r="F165" s="1">
        <v>25.404619216918899</v>
      </c>
      <c r="G165" s="1" t="s">
        <v>2406</v>
      </c>
      <c r="H165" s="1">
        <v>0</v>
      </c>
      <c r="I165" s="1" t="s">
        <v>2406</v>
      </c>
      <c r="J165" s="1">
        <v>0</v>
      </c>
      <c r="K165" s="1" t="s">
        <v>2406</v>
      </c>
      <c r="L165" s="1">
        <v>0</v>
      </c>
      <c r="M165" s="1" t="s">
        <v>2406</v>
      </c>
      <c r="N165" s="1">
        <v>0</v>
      </c>
      <c r="O165" s="1" t="s">
        <v>2406</v>
      </c>
    </row>
    <row r="166" spans="1:15" x14ac:dyDescent="0.25">
      <c r="A166" s="12" t="s">
        <v>2421</v>
      </c>
      <c r="B166" s="12" t="s">
        <v>2476</v>
      </c>
      <c r="C166" s="12" t="s">
        <v>1520</v>
      </c>
      <c r="D166" s="12" t="s">
        <v>2477</v>
      </c>
      <c r="E166" s="12" t="s">
        <v>2225</v>
      </c>
      <c r="F166" s="1">
        <v>25.404619216918899</v>
      </c>
      <c r="G166" s="1" t="s">
        <v>2406</v>
      </c>
      <c r="H166" s="1">
        <v>0</v>
      </c>
      <c r="I166" s="1" t="s">
        <v>2406</v>
      </c>
      <c r="J166" s="1">
        <v>0</v>
      </c>
      <c r="K166" s="1" t="s">
        <v>2406</v>
      </c>
      <c r="L166" s="1">
        <v>0</v>
      </c>
      <c r="M166" s="1" t="s">
        <v>2406</v>
      </c>
      <c r="N166" s="1">
        <v>0</v>
      </c>
      <c r="O166" s="1" t="s">
        <v>2406</v>
      </c>
    </row>
    <row r="167" spans="1:15" x14ac:dyDescent="0.25">
      <c r="A167" s="12" t="s">
        <v>2404</v>
      </c>
      <c r="B167" s="12" t="s">
        <v>2478</v>
      </c>
      <c r="C167" s="12" t="s">
        <v>1520</v>
      </c>
      <c r="D167" s="12" t="s">
        <v>1783</v>
      </c>
      <c r="E167" s="12" t="s">
        <v>2225</v>
      </c>
      <c r="F167" s="1">
        <v>6.48220014572144</v>
      </c>
      <c r="G167" s="1" t="s">
        <v>2406</v>
      </c>
      <c r="H167" s="1">
        <v>8.5017681121826207E-3</v>
      </c>
      <c r="I167" s="1" t="s">
        <v>2406</v>
      </c>
      <c r="J167" s="1">
        <v>0</v>
      </c>
      <c r="K167" s="1" t="s">
        <v>2406</v>
      </c>
      <c r="L167" s="1">
        <v>8.3573692245408903E-4</v>
      </c>
      <c r="M167" s="1" t="s">
        <v>2406</v>
      </c>
      <c r="N167" s="1">
        <v>1.4444900443777401E-3</v>
      </c>
      <c r="O167" s="1" t="s">
        <v>2406</v>
      </c>
    </row>
    <row r="168" spans="1:15" x14ac:dyDescent="0.25">
      <c r="A168" s="12" t="s">
        <v>2421</v>
      </c>
      <c r="B168" s="12" t="s">
        <v>2479</v>
      </c>
      <c r="C168" s="12" t="s">
        <v>1520</v>
      </c>
      <c r="D168" s="12" t="s">
        <v>2480</v>
      </c>
      <c r="E168" s="12" t="s">
        <v>2225</v>
      </c>
      <c r="F168" s="1">
        <v>25.404619216918899</v>
      </c>
      <c r="G168" s="1" t="s">
        <v>2406</v>
      </c>
      <c r="H168" s="1">
        <v>0</v>
      </c>
      <c r="I168" s="1" t="s">
        <v>2406</v>
      </c>
      <c r="J168" s="1">
        <v>0</v>
      </c>
      <c r="K168" s="1" t="s">
        <v>2406</v>
      </c>
      <c r="L168" s="1">
        <v>0</v>
      </c>
      <c r="M168" s="1" t="s">
        <v>2406</v>
      </c>
      <c r="N168" s="1">
        <v>0</v>
      </c>
      <c r="O168" s="1" t="s">
        <v>2406</v>
      </c>
    </row>
    <row r="169" spans="1:15" x14ac:dyDescent="0.25">
      <c r="A169" s="12" t="s">
        <v>1006</v>
      </c>
      <c r="B169" s="12" t="s">
        <v>2481</v>
      </c>
      <c r="C169" s="12" t="s">
        <v>1520</v>
      </c>
      <c r="D169" s="12" t="s">
        <v>1569</v>
      </c>
      <c r="E169" s="12" t="s">
        <v>2225</v>
      </c>
      <c r="F169" s="1">
        <v>25.404619216918899</v>
      </c>
      <c r="G169" s="1" t="s">
        <v>2406</v>
      </c>
      <c r="H169" s="1">
        <v>0</v>
      </c>
      <c r="I169" s="1" t="s">
        <v>2406</v>
      </c>
      <c r="J169" s="1">
        <v>0</v>
      </c>
      <c r="K169" s="1" t="s">
        <v>2406</v>
      </c>
      <c r="L169" s="1">
        <v>0</v>
      </c>
      <c r="M169" s="1" t="s">
        <v>2406</v>
      </c>
      <c r="N169" s="1">
        <v>0</v>
      </c>
      <c r="O169" s="1" t="s">
        <v>2406</v>
      </c>
    </row>
    <row r="170" spans="1:15" x14ac:dyDescent="0.25">
      <c r="A170" s="12" t="s">
        <v>1006</v>
      </c>
      <c r="B170" s="12" t="s">
        <v>2482</v>
      </c>
      <c r="C170" s="12" t="s">
        <v>1520</v>
      </c>
      <c r="D170" s="12" t="s">
        <v>2483</v>
      </c>
      <c r="E170" s="12" t="s">
        <v>2225</v>
      </c>
      <c r="F170" s="1">
        <v>25.404619216918899</v>
      </c>
      <c r="G170" s="1" t="s">
        <v>2406</v>
      </c>
      <c r="H170" s="1">
        <v>0</v>
      </c>
      <c r="I170" s="1" t="s">
        <v>2406</v>
      </c>
      <c r="J170" s="1">
        <v>0</v>
      </c>
      <c r="K170" s="1" t="s">
        <v>2406</v>
      </c>
      <c r="L170" s="1">
        <v>0</v>
      </c>
      <c r="M170" s="1" t="s">
        <v>2406</v>
      </c>
      <c r="N170" s="1">
        <v>0</v>
      </c>
      <c r="O170" s="1" t="s">
        <v>2406</v>
      </c>
    </row>
    <row r="171" spans="1:15" x14ac:dyDescent="0.25">
      <c r="A171" s="12" t="s">
        <v>1006</v>
      </c>
      <c r="B171" s="12" t="s">
        <v>2484</v>
      </c>
      <c r="C171" s="12" t="s">
        <v>1520</v>
      </c>
      <c r="D171" s="12" t="s">
        <v>2485</v>
      </c>
      <c r="E171" s="12" t="s">
        <v>2225</v>
      </c>
      <c r="F171" s="1">
        <v>25.404619216918899</v>
      </c>
      <c r="G171" s="1" t="s">
        <v>2406</v>
      </c>
      <c r="H171" s="1">
        <v>0</v>
      </c>
      <c r="I171" s="1" t="s">
        <v>2406</v>
      </c>
      <c r="J171" s="1">
        <v>0</v>
      </c>
      <c r="K171" s="1" t="s">
        <v>2406</v>
      </c>
      <c r="L171" s="1">
        <v>0</v>
      </c>
      <c r="M171" s="1" t="s">
        <v>2406</v>
      </c>
      <c r="N171" s="1">
        <v>0</v>
      </c>
      <c r="O171" s="1" t="s">
        <v>2406</v>
      </c>
    </row>
    <row r="172" spans="1:15" x14ac:dyDescent="0.25">
      <c r="A172" s="12" t="s">
        <v>1006</v>
      </c>
      <c r="B172" s="12" t="s">
        <v>2486</v>
      </c>
      <c r="C172" s="12" t="s">
        <v>1520</v>
      </c>
      <c r="D172" s="12" t="s">
        <v>1691</v>
      </c>
      <c r="E172" s="12" t="s">
        <v>2225</v>
      </c>
      <c r="F172" s="1">
        <v>25.404619216918899</v>
      </c>
      <c r="G172" s="1" t="s">
        <v>2406</v>
      </c>
      <c r="H172" s="1">
        <v>0</v>
      </c>
      <c r="I172" s="1" t="s">
        <v>2406</v>
      </c>
      <c r="J172" s="1">
        <v>0</v>
      </c>
      <c r="K172" s="1" t="s">
        <v>2406</v>
      </c>
      <c r="L172" s="1">
        <v>0</v>
      </c>
      <c r="M172" s="1" t="s">
        <v>2406</v>
      </c>
      <c r="N172" s="1">
        <v>0</v>
      </c>
      <c r="O172" s="1" t="s">
        <v>2406</v>
      </c>
    </row>
    <row r="173" spans="1:15" x14ac:dyDescent="0.25">
      <c r="A173" s="12" t="s">
        <v>2409</v>
      </c>
      <c r="B173" s="12" t="s">
        <v>2487</v>
      </c>
      <c r="C173" s="12" t="s">
        <v>1520</v>
      </c>
      <c r="D173" s="12" t="s">
        <v>1661</v>
      </c>
      <c r="E173" s="12" t="s">
        <v>2225</v>
      </c>
      <c r="F173" s="1">
        <v>4.9166021347045898</v>
      </c>
      <c r="G173" s="1" t="s">
        <v>2406</v>
      </c>
      <c r="H173" s="1">
        <v>1.52896903455257E-3</v>
      </c>
      <c r="I173" s="1" t="s">
        <v>2406</v>
      </c>
      <c r="J173" s="1">
        <v>3.2169078622246202E-5</v>
      </c>
      <c r="K173" s="1" t="s">
        <v>2406</v>
      </c>
      <c r="L173" s="1">
        <v>5.8346451260149501E-4</v>
      </c>
      <c r="M173" s="1" t="s">
        <v>2406</v>
      </c>
      <c r="N173" s="1">
        <v>4.9385882448404995E-4</v>
      </c>
      <c r="O173" s="1" t="s">
        <v>2406</v>
      </c>
    </row>
    <row r="174" spans="1:15" x14ac:dyDescent="0.25">
      <c r="A174" s="12" t="s">
        <v>2421</v>
      </c>
      <c r="B174" s="12" t="s">
        <v>2488</v>
      </c>
      <c r="C174" s="12" t="s">
        <v>1520</v>
      </c>
      <c r="D174" s="12" t="s">
        <v>2489</v>
      </c>
      <c r="E174" s="12" t="s">
        <v>2225</v>
      </c>
      <c r="F174" s="1">
        <v>25.404619216918899</v>
      </c>
      <c r="G174" s="1" t="s">
        <v>2406</v>
      </c>
      <c r="H174" s="1">
        <v>0</v>
      </c>
      <c r="I174" s="1" t="s">
        <v>2406</v>
      </c>
      <c r="J174" s="1">
        <v>0</v>
      </c>
      <c r="K174" s="1" t="s">
        <v>2406</v>
      </c>
      <c r="L174" s="1">
        <v>0</v>
      </c>
      <c r="M174" s="1" t="s">
        <v>2406</v>
      </c>
      <c r="N174" s="1">
        <v>0</v>
      </c>
      <c r="O174" s="1" t="s">
        <v>2406</v>
      </c>
    </row>
    <row r="175" spans="1:15" x14ac:dyDescent="0.25">
      <c r="A175" s="12" t="s">
        <v>1006</v>
      </c>
      <c r="B175" s="12" t="s">
        <v>2490</v>
      </c>
      <c r="C175" s="12" t="s">
        <v>1520</v>
      </c>
      <c r="D175" s="12" t="s">
        <v>2491</v>
      </c>
      <c r="E175" s="12" t="s">
        <v>2225</v>
      </c>
      <c r="F175" s="1">
        <v>25.404619216918899</v>
      </c>
      <c r="G175" s="1" t="s">
        <v>2406</v>
      </c>
      <c r="H175" s="1">
        <v>0</v>
      </c>
      <c r="I175" s="1" t="s">
        <v>2406</v>
      </c>
      <c r="J175" s="1">
        <v>0</v>
      </c>
      <c r="K175" s="1" t="s">
        <v>2406</v>
      </c>
      <c r="L175" s="1">
        <v>0</v>
      </c>
      <c r="M175" s="1" t="s">
        <v>2406</v>
      </c>
      <c r="N175" s="1">
        <v>0</v>
      </c>
      <c r="O175" s="1" t="s">
        <v>2406</v>
      </c>
    </row>
    <row r="176" spans="1:15" x14ac:dyDescent="0.25">
      <c r="A176" s="12" t="s">
        <v>1006</v>
      </c>
      <c r="B176" s="12" t="s">
        <v>2492</v>
      </c>
      <c r="C176" s="12" t="s">
        <v>1520</v>
      </c>
      <c r="D176" s="12" t="s">
        <v>1622</v>
      </c>
      <c r="E176" s="12" t="s">
        <v>2225</v>
      </c>
      <c r="F176" s="1">
        <v>25.404619216918899</v>
      </c>
      <c r="G176" s="1" t="s">
        <v>2406</v>
      </c>
      <c r="H176" s="1">
        <v>0</v>
      </c>
      <c r="I176" s="1" t="s">
        <v>2406</v>
      </c>
      <c r="J176" s="1">
        <v>0</v>
      </c>
      <c r="K176" s="1" t="s">
        <v>2406</v>
      </c>
      <c r="L176" s="1">
        <v>0</v>
      </c>
      <c r="M176" s="1" t="s">
        <v>2406</v>
      </c>
      <c r="N176" s="1">
        <v>0</v>
      </c>
      <c r="O176" s="1" t="s">
        <v>2406</v>
      </c>
    </row>
    <row r="177" spans="1:15" x14ac:dyDescent="0.25">
      <c r="A177" s="12" t="s">
        <v>1006</v>
      </c>
      <c r="B177" s="12" t="s">
        <v>2493</v>
      </c>
      <c r="C177" s="12" t="s">
        <v>1520</v>
      </c>
      <c r="D177" s="12" t="s">
        <v>2216</v>
      </c>
      <c r="E177" s="12" t="s">
        <v>2225</v>
      </c>
      <c r="F177" s="1">
        <v>25.404619216918899</v>
      </c>
      <c r="G177" s="1" t="s">
        <v>2406</v>
      </c>
      <c r="H177" s="1">
        <v>0</v>
      </c>
      <c r="I177" s="1" t="s">
        <v>2406</v>
      </c>
      <c r="J177" s="1">
        <v>0</v>
      </c>
      <c r="K177" s="1" t="s">
        <v>2406</v>
      </c>
      <c r="L177" s="1">
        <v>0</v>
      </c>
      <c r="M177" s="1" t="s">
        <v>2406</v>
      </c>
      <c r="N177" s="1">
        <v>0</v>
      </c>
      <c r="O177" s="1" t="s">
        <v>2406</v>
      </c>
    </row>
    <row r="178" spans="1:15" x14ac:dyDescent="0.25">
      <c r="A178" s="12" t="s">
        <v>1006</v>
      </c>
      <c r="B178" s="12" t="s">
        <v>2494</v>
      </c>
      <c r="C178" s="12" t="s">
        <v>1520</v>
      </c>
      <c r="D178" s="12" t="s">
        <v>2495</v>
      </c>
      <c r="E178" s="12" t="s">
        <v>2225</v>
      </c>
      <c r="F178" s="1">
        <v>25.404619216918899</v>
      </c>
      <c r="G178" s="1" t="s">
        <v>2406</v>
      </c>
      <c r="H178" s="1">
        <v>0</v>
      </c>
      <c r="I178" s="1" t="s">
        <v>2406</v>
      </c>
      <c r="J178" s="1">
        <v>0</v>
      </c>
      <c r="K178" s="1" t="s">
        <v>2406</v>
      </c>
      <c r="L178" s="1">
        <v>0</v>
      </c>
      <c r="M178" s="1" t="s">
        <v>2406</v>
      </c>
      <c r="N178" s="1">
        <v>0</v>
      </c>
      <c r="O178" s="1" t="s">
        <v>2406</v>
      </c>
    </row>
    <row r="179" spans="1:15" x14ac:dyDescent="0.25">
      <c r="A179" s="12" t="s">
        <v>2404</v>
      </c>
      <c r="B179" s="12" t="s">
        <v>2496</v>
      </c>
      <c r="C179" s="12" t="s">
        <v>1520</v>
      </c>
      <c r="D179" s="12" t="s">
        <v>2497</v>
      </c>
      <c r="E179" s="12" t="s">
        <v>2225</v>
      </c>
      <c r="F179" s="1">
        <v>6.48220014572144</v>
      </c>
      <c r="G179" s="1" t="s">
        <v>2406</v>
      </c>
      <c r="H179" s="1">
        <v>8.5017681121826207E-3</v>
      </c>
      <c r="I179" s="1" t="s">
        <v>2406</v>
      </c>
      <c r="J179" s="1">
        <v>0</v>
      </c>
      <c r="K179" s="1" t="s">
        <v>2406</v>
      </c>
      <c r="L179" s="1">
        <v>8.3573692245408903E-4</v>
      </c>
      <c r="M179" s="1" t="s">
        <v>2406</v>
      </c>
      <c r="N179" s="1">
        <v>1.4444900443777401E-3</v>
      </c>
      <c r="O179" s="1" t="s">
        <v>2406</v>
      </c>
    </row>
    <row r="180" spans="1:15" x14ac:dyDescent="0.25">
      <c r="A180" s="12" t="s">
        <v>2409</v>
      </c>
      <c r="B180" s="12" t="s">
        <v>2498</v>
      </c>
      <c r="C180" s="12" t="s">
        <v>1520</v>
      </c>
      <c r="D180" s="12" t="s">
        <v>2499</v>
      </c>
      <c r="E180" s="12" t="s">
        <v>2225</v>
      </c>
      <c r="F180" s="1">
        <v>4.9166021347045898</v>
      </c>
      <c r="G180" s="1" t="s">
        <v>2406</v>
      </c>
      <c r="H180" s="1">
        <v>1.52896903455257E-3</v>
      </c>
      <c r="I180" s="1" t="s">
        <v>2406</v>
      </c>
      <c r="J180" s="1">
        <v>3.2169078622246202E-5</v>
      </c>
      <c r="K180" s="1" t="s">
        <v>2406</v>
      </c>
      <c r="L180" s="1">
        <v>5.8346451260149501E-4</v>
      </c>
      <c r="M180" s="1" t="s">
        <v>2406</v>
      </c>
      <c r="N180" s="1">
        <v>4.9385882448404995E-4</v>
      </c>
      <c r="O180" s="1" t="s">
        <v>2406</v>
      </c>
    </row>
    <row r="181" spans="1:15" x14ac:dyDescent="0.25">
      <c r="A181" s="12" t="s">
        <v>1006</v>
      </c>
      <c r="B181" s="12" t="s">
        <v>2500</v>
      </c>
      <c r="C181" s="12" t="s">
        <v>1520</v>
      </c>
      <c r="D181" s="12" t="s">
        <v>2501</v>
      </c>
      <c r="E181" s="12" t="s">
        <v>2225</v>
      </c>
      <c r="F181" s="1">
        <v>25.404619216918899</v>
      </c>
      <c r="G181" s="1" t="s">
        <v>2406</v>
      </c>
      <c r="H181" s="1">
        <v>0</v>
      </c>
      <c r="I181" s="1" t="s">
        <v>2406</v>
      </c>
      <c r="J181" s="1">
        <v>0</v>
      </c>
      <c r="K181" s="1" t="s">
        <v>2406</v>
      </c>
      <c r="L181" s="1">
        <v>0</v>
      </c>
      <c r="M181" s="1" t="s">
        <v>2406</v>
      </c>
      <c r="N181" s="1">
        <v>0</v>
      </c>
      <c r="O181" s="1" t="s">
        <v>2406</v>
      </c>
    </row>
    <row r="182" spans="1:15" x14ac:dyDescent="0.25">
      <c r="A182" s="12" t="s">
        <v>2404</v>
      </c>
      <c r="B182" s="12" t="s">
        <v>2502</v>
      </c>
      <c r="C182" s="12" t="s">
        <v>1520</v>
      </c>
      <c r="D182" s="12" t="s">
        <v>1717</v>
      </c>
      <c r="E182" s="12" t="s">
        <v>2225</v>
      </c>
      <c r="F182" s="1">
        <v>6.48220014572144</v>
      </c>
      <c r="G182" s="1" t="s">
        <v>2406</v>
      </c>
      <c r="H182" s="1">
        <v>8.5017681121826207E-3</v>
      </c>
      <c r="I182" s="1" t="s">
        <v>2406</v>
      </c>
      <c r="J182" s="1">
        <v>0</v>
      </c>
      <c r="K182" s="1" t="s">
        <v>2406</v>
      </c>
      <c r="L182" s="1">
        <v>8.3573692245408903E-4</v>
      </c>
      <c r="M182" s="1" t="s">
        <v>2406</v>
      </c>
      <c r="N182" s="1">
        <v>1.4444900443777401E-3</v>
      </c>
      <c r="O182" s="1" t="s">
        <v>2406</v>
      </c>
    </row>
    <row r="183" spans="1:15" x14ac:dyDescent="0.25">
      <c r="A183" s="12" t="s">
        <v>1006</v>
      </c>
      <c r="B183" s="12" t="s">
        <v>2503</v>
      </c>
      <c r="C183" s="12" t="s">
        <v>1520</v>
      </c>
      <c r="D183" s="12" t="s">
        <v>1889</v>
      </c>
      <c r="E183" s="12" t="s">
        <v>2225</v>
      </c>
      <c r="F183" s="1">
        <v>25.404619216918899</v>
      </c>
      <c r="G183" s="1" t="s">
        <v>2406</v>
      </c>
      <c r="H183" s="1">
        <v>0</v>
      </c>
      <c r="I183" s="1" t="s">
        <v>2406</v>
      </c>
      <c r="J183" s="1">
        <v>0</v>
      </c>
      <c r="K183" s="1" t="s">
        <v>2406</v>
      </c>
      <c r="L183" s="1">
        <v>0</v>
      </c>
      <c r="M183" s="1" t="s">
        <v>2406</v>
      </c>
      <c r="N183" s="1">
        <v>0</v>
      </c>
      <c r="O183" s="1" t="s">
        <v>2406</v>
      </c>
    </row>
    <row r="184" spans="1:15" x14ac:dyDescent="0.25">
      <c r="A184" s="12" t="s">
        <v>1006</v>
      </c>
      <c r="B184" s="12" t="s">
        <v>2504</v>
      </c>
      <c r="C184" s="12" t="s">
        <v>1520</v>
      </c>
      <c r="D184" s="12" t="s">
        <v>1127</v>
      </c>
      <c r="E184" s="12" t="s">
        <v>2225</v>
      </c>
      <c r="F184" s="1">
        <v>25.404619216918899</v>
      </c>
      <c r="G184" s="1" t="s">
        <v>2406</v>
      </c>
      <c r="H184" s="1">
        <v>0</v>
      </c>
      <c r="I184" s="1" t="s">
        <v>2406</v>
      </c>
      <c r="J184" s="1">
        <v>0</v>
      </c>
      <c r="K184" s="1" t="s">
        <v>2406</v>
      </c>
      <c r="L184" s="1">
        <v>0</v>
      </c>
      <c r="M184" s="1" t="s">
        <v>2406</v>
      </c>
      <c r="N184" s="1">
        <v>0</v>
      </c>
      <c r="O184" s="1" t="s">
        <v>2406</v>
      </c>
    </row>
    <row r="185" spans="1:15" x14ac:dyDescent="0.25">
      <c r="A185" s="12" t="s">
        <v>1006</v>
      </c>
      <c r="B185" s="12" t="s">
        <v>2505</v>
      </c>
      <c r="C185" s="12" t="s">
        <v>1520</v>
      </c>
      <c r="D185" s="12" t="s">
        <v>2506</v>
      </c>
      <c r="E185" s="12" t="s">
        <v>2225</v>
      </c>
      <c r="F185" s="1">
        <v>25.404619216918899</v>
      </c>
      <c r="G185" s="1" t="s">
        <v>2406</v>
      </c>
      <c r="H185" s="1">
        <v>0</v>
      </c>
      <c r="I185" s="1" t="s">
        <v>2406</v>
      </c>
      <c r="J185" s="1">
        <v>0</v>
      </c>
      <c r="K185" s="1" t="s">
        <v>2406</v>
      </c>
      <c r="L185" s="1">
        <v>0</v>
      </c>
      <c r="M185" s="1" t="s">
        <v>2406</v>
      </c>
      <c r="N185" s="1">
        <v>0</v>
      </c>
      <c r="O185" s="1" t="s">
        <v>2406</v>
      </c>
    </row>
    <row r="186" spans="1:15" x14ac:dyDescent="0.25">
      <c r="A186" s="12" t="s">
        <v>2421</v>
      </c>
      <c r="B186" s="12" t="s">
        <v>2507</v>
      </c>
      <c r="C186" s="12" t="s">
        <v>1520</v>
      </c>
      <c r="D186" s="12" t="s">
        <v>1820</v>
      </c>
      <c r="E186" s="12" t="s">
        <v>2225</v>
      </c>
      <c r="F186" s="1">
        <v>25.404619216918899</v>
      </c>
      <c r="G186" s="1" t="s">
        <v>2406</v>
      </c>
      <c r="H186" s="1">
        <v>0</v>
      </c>
      <c r="I186" s="1" t="s">
        <v>2406</v>
      </c>
      <c r="J186" s="1">
        <v>0</v>
      </c>
      <c r="K186" s="1" t="s">
        <v>2406</v>
      </c>
      <c r="L186" s="1">
        <v>0</v>
      </c>
      <c r="M186" s="1" t="s">
        <v>2406</v>
      </c>
      <c r="N186" s="1">
        <v>0</v>
      </c>
      <c r="O186" s="1" t="s">
        <v>2406</v>
      </c>
    </row>
    <row r="187" spans="1:15" x14ac:dyDescent="0.25">
      <c r="A187" s="12" t="s">
        <v>1006</v>
      </c>
      <c r="B187" s="12" t="s">
        <v>2508</v>
      </c>
      <c r="C187" s="12" t="s">
        <v>1520</v>
      </c>
      <c r="D187" s="12" t="s">
        <v>2509</v>
      </c>
      <c r="E187" s="12" t="s">
        <v>2225</v>
      </c>
      <c r="F187" s="1">
        <v>25.404619216918899</v>
      </c>
      <c r="G187" s="1" t="s">
        <v>2406</v>
      </c>
      <c r="H187" s="1">
        <v>0</v>
      </c>
      <c r="I187" s="1" t="s">
        <v>2406</v>
      </c>
      <c r="J187" s="1">
        <v>0</v>
      </c>
      <c r="K187" s="1" t="s">
        <v>2406</v>
      </c>
      <c r="L187" s="1">
        <v>0</v>
      </c>
      <c r="M187" s="1" t="s">
        <v>2406</v>
      </c>
      <c r="N187" s="1">
        <v>0</v>
      </c>
      <c r="O187" s="1" t="s">
        <v>2406</v>
      </c>
    </row>
    <row r="188" spans="1:15" x14ac:dyDescent="0.25">
      <c r="A188" s="12" t="s">
        <v>2510</v>
      </c>
      <c r="B188" s="12" t="s">
        <v>2511</v>
      </c>
      <c r="C188" s="12" t="s">
        <v>1489</v>
      </c>
      <c r="D188" s="12" t="s">
        <v>2110</v>
      </c>
      <c r="E188" s="12" t="s">
        <v>2225</v>
      </c>
      <c r="F188" s="1">
        <v>3.5899999141693102</v>
      </c>
      <c r="G188" s="1" t="s">
        <v>6765</v>
      </c>
      <c r="H188" s="1">
        <v>4.5400001108646401E-3</v>
      </c>
      <c r="I188" s="1" t="s">
        <v>6765</v>
      </c>
      <c r="J188" s="1">
        <v>2.5700000696815599E-4</v>
      </c>
      <c r="K188" s="1" t="s">
        <v>6765</v>
      </c>
      <c r="L188" s="1">
        <v>4.0480000898241997E-3</v>
      </c>
      <c r="M188" s="1" t="s">
        <v>6765</v>
      </c>
      <c r="N188" s="1">
        <v>1.1490000179037499E-3</v>
      </c>
      <c r="O188" s="1" t="s">
        <v>6765</v>
      </c>
    </row>
    <row r="189" spans="1:15" x14ac:dyDescent="0.25">
      <c r="A189" s="12" t="s">
        <v>2512</v>
      </c>
      <c r="B189" s="12" t="s">
        <v>2513</v>
      </c>
      <c r="C189" s="12" t="s">
        <v>1489</v>
      </c>
      <c r="D189" s="12" t="s">
        <v>2514</v>
      </c>
      <c r="E189" s="12" t="s">
        <v>2225</v>
      </c>
      <c r="F189" s="1">
        <v>3.5899999141693102</v>
      </c>
      <c r="G189" s="1" t="s">
        <v>6765</v>
      </c>
      <c r="H189" s="1">
        <v>4.5400001108646401E-3</v>
      </c>
      <c r="I189" s="1" t="s">
        <v>6765</v>
      </c>
      <c r="J189" s="1">
        <v>2.5700000696815599E-4</v>
      </c>
      <c r="K189" s="1" t="s">
        <v>6765</v>
      </c>
      <c r="L189" s="1">
        <v>4.0480000898241997E-3</v>
      </c>
      <c r="M189" s="1" t="s">
        <v>6765</v>
      </c>
      <c r="N189" s="1">
        <v>1.1490000179037499E-3</v>
      </c>
      <c r="O189" s="1" t="s">
        <v>6765</v>
      </c>
    </row>
    <row r="190" spans="1:15" x14ac:dyDescent="0.25">
      <c r="A190" s="12" t="s">
        <v>2512</v>
      </c>
      <c r="B190" s="12" t="s">
        <v>2515</v>
      </c>
      <c r="C190" s="12" t="s">
        <v>1489</v>
      </c>
      <c r="D190" s="12" t="s">
        <v>2516</v>
      </c>
      <c r="E190" s="12" t="s">
        <v>2225</v>
      </c>
      <c r="F190" s="1">
        <v>3.5899999141693102</v>
      </c>
      <c r="G190" s="1" t="s">
        <v>6765</v>
      </c>
      <c r="H190" s="1">
        <v>4.5400001108646401E-3</v>
      </c>
      <c r="I190" s="1" t="s">
        <v>6765</v>
      </c>
      <c r="J190" s="1">
        <v>2.5700000696815599E-4</v>
      </c>
      <c r="K190" s="1" t="s">
        <v>6765</v>
      </c>
      <c r="L190" s="1">
        <v>4.0480000898241997E-3</v>
      </c>
      <c r="M190" s="1" t="s">
        <v>6765</v>
      </c>
      <c r="N190" s="1">
        <v>1.1490000179037499E-3</v>
      </c>
      <c r="O190" s="1" t="s">
        <v>6765</v>
      </c>
    </row>
    <row r="191" spans="1:15" x14ac:dyDescent="0.25">
      <c r="A191" s="12" t="s">
        <v>2517</v>
      </c>
      <c r="B191" s="12" t="s">
        <v>2518</v>
      </c>
      <c r="C191" s="12" t="s">
        <v>1489</v>
      </c>
      <c r="D191" s="12" t="s">
        <v>2119</v>
      </c>
      <c r="E191" s="12" t="s">
        <v>2225</v>
      </c>
      <c r="F191" s="1">
        <v>3.5899999141693102</v>
      </c>
      <c r="G191" s="1" t="s">
        <v>6765</v>
      </c>
      <c r="H191" s="1">
        <v>4.5400001108646401E-3</v>
      </c>
      <c r="I191" s="1" t="s">
        <v>6765</v>
      </c>
      <c r="J191" s="1">
        <v>2.5700000696815599E-4</v>
      </c>
      <c r="K191" s="1" t="s">
        <v>6765</v>
      </c>
      <c r="L191" s="1">
        <v>4.0480000898241997E-3</v>
      </c>
      <c r="M191" s="1" t="s">
        <v>6765</v>
      </c>
      <c r="N191" s="1">
        <v>1.1490000179037499E-3</v>
      </c>
      <c r="O191" s="1" t="s">
        <v>6765</v>
      </c>
    </row>
    <row r="192" spans="1:15" x14ac:dyDescent="0.25">
      <c r="A192" s="12" t="s">
        <v>2512</v>
      </c>
      <c r="B192" s="12" t="s">
        <v>2519</v>
      </c>
      <c r="C192" s="12" t="s">
        <v>1489</v>
      </c>
      <c r="D192" s="12" t="s">
        <v>2520</v>
      </c>
      <c r="E192" s="12" t="s">
        <v>2225</v>
      </c>
      <c r="F192" s="1">
        <v>3.5899999141693102</v>
      </c>
      <c r="G192" s="1" t="s">
        <v>6765</v>
      </c>
      <c r="H192" s="1">
        <v>4.5400001108646401E-3</v>
      </c>
      <c r="I192" s="1" t="s">
        <v>6765</v>
      </c>
      <c r="J192" s="1">
        <v>2.5700000696815599E-4</v>
      </c>
      <c r="K192" s="1" t="s">
        <v>6765</v>
      </c>
      <c r="L192" s="1">
        <v>4.0480000898241997E-3</v>
      </c>
      <c r="M192" s="1" t="s">
        <v>6765</v>
      </c>
      <c r="N192" s="1">
        <v>1.1490000179037499E-3</v>
      </c>
      <c r="O192" s="1" t="s">
        <v>6765</v>
      </c>
    </row>
    <row r="193" spans="1:15" x14ac:dyDescent="0.25">
      <c r="A193" s="12" t="s">
        <v>2517</v>
      </c>
      <c r="B193" s="12" t="s">
        <v>2521</v>
      </c>
      <c r="C193" s="12" t="s">
        <v>1489</v>
      </c>
      <c r="D193" s="12" t="s">
        <v>2065</v>
      </c>
      <c r="E193" s="12" t="s">
        <v>2225</v>
      </c>
      <c r="F193" s="1">
        <v>3.5899999141693102</v>
      </c>
      <c r="G193" s="1" t="s">
        <v>6765</v>
      </c>
      <c r="H193" s="1">
        <v>4.5400001108646401E-3</v>
      </c>
      <c r="I193" s="1" t="s">
        <v>6765</v>
      </c>
      <c r="J193" s="1">
        <v>2.5700000696815599E-4</v>
      </c>
      <c r="K193" s="1" t="s">
        <v>6765</v>
      </c>
      <c r="L193" s="1">
        <v>4.0480000898241997E-3</v>
      </c>
      <c r="M193" s="1" t="s">
        <v>6765</v>
      </c>
      <c r="N193" s="1">
        <v>1.1490000179037499E-3</v>
      </c>
      <c r="O193" s="1" t="s">
        <v>6765</v>
      </c>
    </row>
    <row r="194" spans="1:15" x14ac:dyDescent="0.25">
      <c r="A194" s="12" t="s">
        <v>2517</v>
      </c>
      <c r="B194" s="12" t="s">
        <v>2522</v>
      </c>
      <c r="C194" s="12" t="s">
        <v>1489</v>
      </c>
      <c r="D194" s="12" t="s">
        <v>1683</v>
      </c>
      <c r="E194" s="12" t="s">
        <v>2225</v>
      </c>
      <c r="F194" s="1">
        <v>3.5899999141693102</v>
      </c>
      <c r="G194" s="1" t="s">
        <v>6765</v>
      </c>
      <c r="H194" s="1">
        <v>4.5400001108646401E-3</v>
      </c>
      <c r="I194" s="1" t="s">
        <v>6765</v>
      </c>
      <c r="J194" s="1">
        <v>2.5700000696815599E-4</v>
      </c>
      <c r="K194" s="1" t="s">
        <v>6765</v>
      </c>
      <c r="L194" s="1">
        <v>4.0480000898241997E-3</v>
      </c>
      <c r="M194" s="1" t="s">
        <v>6765</v>
      </c>
      <c r="N194" s="1">
        <v>1.1490000179037499E-3</v>
      </c>
      <c r="O194" s="1" t="s">
        <v>6765</v>
      </c>
    </row>
    <row r="195" spans="1:15" x14ac:dyDescent="0.25">
      <c r="A195" s="12" t="s">
        <v>2523</v>
      </c>
      <c r="B195" s="12" t="s">
        <v>2524</v>
      </c>
      <c r="C195" s="12" t="s">
        <v>1489</v>
      </c>
      <c r="D195" s="12" t="s">
        <v>2525</v>
      </c>
      <c r="E195" s="12" t="s">
        <v>2225</v>
      </c>
      <c r="F195" s="1">
        <v>3.5899999141693102</v>
      </c>
      <c r="G195" s="1" t="s">
        <v>6765</v>
      </c>
      <c r="H195" s="1">
        <v>4.5400001108646401E-3</v>
      </c>
      <c r="I195" s="1" t="s">
        <v>6765</v>
      </c>
      <c r="J195" s="1">
        <v>2.5700000696815599E-4</v>
      </c>
      <c r="K195" s="1" t="s">
        <v>6765</v>
      </c>
      <c r="L195" s="1">
        <v>4.0480000898241997E-3</v>
      </c>
      <c r="M195" s="1" t="s">
        <v>6765</v>
      </c>
      <c r="N195" s="1">
        <v>1.1490000179037499E-3</v>
      </c>
      <c r="O195" s="1" t="s">
        <v>6765</v>
      </c>
    </row>
    <row r="196" spans="1:15" x14ac:dyDescent="0.25">
      <c r="A196" s="12" t="s">
        <v>2512</v>
      </c>
      <c r="B196" s="12" t="s">
        <v>2526</v>
      </c>
      <c r="C196" s="12" t="s">
        <v>1489</v>
      </c>
      <c r="D196" s="12" t="s">
        <v>1627</v>
      </c>
      <c r="E196" s="12" t="s">
        <v>2225</v>
      </c>
      <c r="F196" s="1">
        <v>3.5899999141693102</v>
      </c>
      <c r="G196" s="1" t="s">
        <v>6765</v>
      </c>
      <c r="H196" s="1">
        <v>4.5400001108646401E-3</v>
      </c>
      <c r="I196" s="1" t="s">
        <v>6765</v>
      </c>
      <c r="J196" s="1">
        <v>2.5700000696815599E-4</v>
      </c>
      <c r="K196" s="1" t="s">
        <v>6765</v>
      </c>
      <c r="L196" s="1">
        <v>4.0480000898241997E-3</v>
      </c>
      <c r="M196" s="1" t="s">
        <v>6765</v>
      </c>
      <c r="N196" s="1">
        <v>1.1490000179037499E-3</v>
      </c>
      <c r="O196" s="1" t="s">
        <v>6765</v>
      </c>
    </row>
    <row r="197" spans="1:15" x14ac:dyDescent="0.25">
      <c r="A197" s="12" t="s">
        <v>2527</v>
      </c>
      <c r="B197" s="12" t="s">
        <v>2528</v>
      </c>
      <c r="C197" s="12" t="s">
        <v>1489</v>
      </c>
      <c r="D197" s="12" t="s">
        <v>1722</v>
      </c>
      <c r="E197" s="12" t="s">
        <v>2225</v>
      </c>
      <c r="F197" s="1">
        <v>60.366500854492202</v>
      </c>
      <c r="G197" s="1" t="s">
        <v>6766</v>
      </c>
      <c r="H197" s="1">
        <v>7.0957802236080196E-3</v>
      </c>
      <c r="I197" s="1" t="s">
        <v>6766</v>
      </c>
      <c r="J197" s="1">
        <v>2.5700000696815599E-4</v>
      </c>
      <c r="K197" s="1" t="s">
        <v>6765</v>
      </c>
      <c r="L197" s="1">
        <v>4.0480000898241997E-3</v>
      </c>
      <c r="M197" s="1" t="s">
        <v>6765</v>
      </c>
      <c r="N197" s="1">
        <v>1.1490000179037499E-3</v>
      </c>
      <c r="O197" s="1" t="s">
        <v>6765</v>
      </c>
    </row>
    <row r="198" spans="1:15" x14ac:dyDescent="0.25">
      <c r="A198" s="12" t="s">
        <v>2517</v>
      </c>
      <c r="B198" s="12" t="s">
        <v>2529</v>
      </c>
      <c r="C198" s="12" t="s">
        <v>1489</v>
      </c>
      <c r="D198" s="12" t="s">
        <v>2530</v>
      </c>
      <c r="E198" s="12" t="s">
        <v>2225</v>
      </c>
      <c r="F198" s="1">
        <v>3.5899999141693102</v>
      </c>
      <c r="G198" s="1" t="s">
        <v>6765</v>
      </c>
      <c r="H198" s="1">
        <v>4.5400001108646401E-3</v>
      </c>
      <c r="I198" s="1" t="s">
        <v>6765</v>
      </c>
      <c r="J198" s="1">
        <v>2.5700000696815599E-4</v>
      </c>
      <c r="K198" s="1" t="s">
        <v>6765</v>
      </c>
      <c r="L198" s="1">
        <v>4.0480000898241997E-3</v>
      </c>
      <c r="M198" s="1" t="s">
        <v>6765</v>
      </c>
      <c r="N198" s="1">
        <v>1.1490000179037499E-3</v>
      </c>
      <c r="O198" s="1" t="s">
        <v>6765</v>
      </c>
    </row>
    <row r="199" spans="1:15" x14ac:dyDescent="0.25">
      <c r="A199" s="12" t="s">
        <v>2531</v>
      </c>
      <c r="B199" s="12" t="s">
        <v>2532</v>
      </c>
      <c r="C199" s="12" t="s">
        <v>1489</v>
      </c>
      <c r="D199" s="12" t="s">
        <v>1790</v>
      </c>
      <c r="E199" s="12" t="s">
        <v>2225</v>
      </c>
      <c r="F199" s="1">
        <v>3.5899999141693102</v>
      </c>
      <c r="G199" s="1" t="s">
        <v>6765</v>
      </c>
      <c r="H199" s="1">
        <v>4.5400001108646401E-3</v>
      </c>
      <c r="I199" s="1" t="s">
        <v>6765</v>
      </c>
      <c r="J199" s="1">
        <v>2.5700000696815599E-4</v>
      </c>
      <c r="K199" s="1" t="s">
        <v>6765</v>
      </c>
      <c r="L199" s="1">
        <v>4.0480000898241997E-3</v>
      </c>
      <c r="M199" s="1" t="s">
        <v>6765</v>
      </c>
      <c r="N199" s="1">
        <v>1.1490000179037499E-3</v>
      </c>
      <c r="O199" s="1" t="s">
        <v>6765</v>
      </c>
    </row>
    <row r="200" spans="1:15" x14ac:dyDescent="0.25">
      <c r="A200" s="12" t="s">
        <v>2533</v>
      </c>
      <c r="B200" s="12" t="s">
        <v>2534</v>
      </c>
      <c r="C200" s="12" t="s">
        <v>1489</v>
      </c>
      <c r="D200" s="12" t="s">
        <v>2036</v>
      </c>
      <c r="E200" s="12" t="s">
        <v>2225</v>
      </c>
      <c r="F200" s="1">
        <v>3.5899999141693102</v>
      </c>
      <c r="G200" s="1" t="s">
        <v>6765</v>
      </c>
      <c r="H200" s="1">
        <v>4.5400001108646401E-3</v>
      </c>
      <c r="I200" s="1" t="s">
        <v>6765</v>
      </c>
      <c r="J200" s="1">
        <v>2.5700000696815599E-4</v>
      </c>
      <c r="K200" s="1" t="s">
        <v>6765</v>
      </c>
      <c r="L200" s="1">
        <v>4.0480000898241997E-3</v>
      </c>
      <c r="M200" s="1" t="s">
        <v>6765</v>
      </c>
      <c r="N200" s="1">
        <v>1.1490000179037499E-3</v>
      </c>
      <c r="O200" s="1" t="s">
        <v>6765</v>
      </c>
    </row>
    <row r="201" spans="1:15" x14ac:dyDescent="0.25">
      <c r="A201" s="12" t="s">
        <v>2535</v>
      </c>
      <c r="B201" s="12" t="s">
        <v>2536</v>
      </c>
      <c r="C201" s="12" t="s">
        <v>1489</v>
      </c>
      <c r="D201" s="12" t="s">
        <v>2537</v>
      </c>
      <c r="E201" s="12" t="s">
        <v>2225</v>
      </c>
      <c r="F201" s="1">
        <v>3.5899999141693102</v>
      </c>
      <c r="G201" s="1" t="s">
        <v>6765</v>
      </c>
      <c r="H201" s="1">
        <v>4.5400001108646401E-3</v>
      </c>
      <c r="I201" s="1" t="s">
        <v>6765</v>
      </c>
      <c r="J201" s="1">
        <v>2.5700000696815599E-4</v>
      </c>
      <c r="K201" s="1" t="s">
        <v>6765</v>
      </c>
      <c r="L201" s="1">
        <v>4.0480000898241997E-3</v>
      </c>
      <c r="M201" s="1" t="s">
        <v>6765</v>
      </c>
      <c r="N201" s="1">
        <v>1.1490000179037499E-3</v>
      </c>
      <c r="O201" s="1" t="s">
        <v>6765</v>
      </c>
    </row>
    <row r="202" spans="1:15" x14ac:dyDescent="0.25">
      <c r="A202" s="12" t="s">
        <v>2527</v>
      </c>
      <c r="B202" s="12" t="s">
        <v>2538</v>
      </c>
      <c r="C202" s="12" t="s">
        <v>1489</v>
      </c>
      <c r="D202" s="12" t="s">
        <v>1629</v>
      </c>
      <c r="E202" s="12" t="s">
        <v>2225</v>
      </c>
      <c r="F202" s="1">
        <v>60.366500854492202</v>
      </c>
      <c r="G202" s="1" t="s">
        <v>6766</v>
      </c>
      <c r="H202" s="1">
        <v>7.0957802236080196E-3</v>
      </c>
      <c r="I202" s="1" t="s">
        <v>6766</v>
      </c>
      <c r="J202" s="1">
        <v>2.5700000696815599E-4</v>
      </c>
      <c r="K202" s="1" t="s">
        <v>6765</v>
      </c>
      <c r="L202" s="1">
        <v>4.0480000898241997E-3</v>
      </c>
      <c r="M202" s="1" t="s">
        <v>6765</v>
      </c>
      <c r="N202" s="1">
        <v>1.1490000179037499E-3</v>
      </c>
      <c r="O202" s="1" t="s">
        <v>6765</v>
      </c>
    </row>
    <row r="203" spans="1:15" x14ac:dyDescent="0.25">
      <c r="A203" s="12" t="s">
        <v>2527</v>
      </c>
      <c r="B203" s="12" t="s">
        <v>2539</v>
      </c>
      <c r="C203" s="12" t="s">
        <v>1489</v>
      </c>
      <c r="D203" s="12" t="s">
        <v>1827</v>
      </c>
      <c r="E203" s="12" t="s">
        <v>2225</v>
      </c>
      <c r="F203" s="1">
        <v>60.366500854492202</v>
      </c>
      <c r="G203" s="1" t="s">
        <v>6766</v>
      </c>
      <c r="H203" s="1">
        <v>7.0957802236080196E-3</v>
      </c>
      <c r="I203" s="1" t="s">
        <v>6766</v>
      </c>
      <c r="J203" s="1">
        <v>2.5700000696815599E-4</v>
      </c>
      <c r="K203" s="1" t="s">
        <v>6765</v>
      </c>
      <c r="L203" s="1">
        <v>4.0480000898241997E-3</v>
      </c>
      <c r="M203" s="1" t="s">
        <v>6765</v>
      </c>
      <c r="N203" s="1">
        <v>1.1490000179037499E-3</v>
      </c>
      <c r="O203" s="1" t="s">
        <v>6765</v>
      </c>
    </row>
    <row r="204" spans="1:15" x14ac:dyDescent="0.25">
      <c r="A204" s="12" t="s">
        <v>2510</v>
      </c>
      <c r="B204" s="12" t="s">
        <v>2540</v>
      </c>
      <c r="C204" s="12" t="s">
        <v>1489</v>
      </c>
      <c r="D204" s="12" t="s">
        <v>1498</v>
      </c>
      <c r="E204" s="12" t="s">
        <v>2225</v>
      </c>
      <c r="F204" s="1">
        <v>3.5899999141693102</v>
      </c>
      <c r="G204" s="1" t="s">
        <v>6765</v>
      </c>
      <c r="H204" s="1">
        <v>4.5400001108646401E-3</v>
      </c>
      <c r="I204" s="1" t="s">
        <v>6765</v>
      </c>
      <c r="J204" s="1">
        <v>2.5700000696815599E-4</v>
      </c>
      <c r="K204" s="1" t="s">
        <v>6765</v>
      </c>
      <c r="L204" s="1">
        <v>4.0480000898241997E-3</v>
      </c>
      <c r="M204" s="1" t="s">
        <v>6765</v>
      </c>
      <c r="N204" s="1">
        <v>1.1490000179037499E-3</v>
      </c>
      <c r="O204" s="1" t="s">
        <v>6765</v>
      </c>
    </row>
    <row r="205" spans="1:15" x14ac:dyDescent="0.25">
      <c r="A205" s="12" t="s">
        <v>2541</v>
      </c>
      <c r="B205" s="12" t="s">
        <v>2542</v>
      </c>
      <c r="C205" s="12" t="s">
        <v>1489</v>
      </c>
      <c r="D205" s="12" t="s">
        <v>2543</v>
      </c>
      <c r="E205" s="12" t="s">
        <v>2225</v>
      </c>
      <c r="F205" s="1">
        <v>3.5899999141693102</v>
      </c>
      <c r="G205" s="1" t="s">
        <v>6765</v>
      </c>
      <c r="H205" s="1">
        <v>4.5400001108646401E-3</v>
      </c>
      <c r="I205" s="1" t="s">
        <v>6765</v>
      </c>
      <c r="J205" s="1">
        <v>2.5700000696815599E-4</v>
      </c>
      <c r="K205" s="1" t="s">
        <v>6765</v>
      </c>
      <c r="L205" s="1">
        <v>4.0480000898241997E-3</v>
      </c>
      <c r="M205" s="1" t="s">
        <v>6765</v>
      </c>
      <c r="N205" s="1">
        <v>1.1490000179037499E-3</v>
      </c>
      <c r="O205" s="1" t="s">
        <v>6765</v>
      </c>
    </row>
    <row r="206" spans="1:15" x14ac:dyDescent="0.25">
      <c r="A206" s="12" t="s">
        <v>2544</v>
      </c>
      <c r="B206" s="12" t="s">
        <v>2545</v>
      </c>
      <c r="C206" s="12" t="s">
        <v>1489</v>
      </c>
      <c r="D206" s="12" t="s">
        <v>1847</v>
      </c>
      <c r="E206" s="12" t="s">
        <v>2225</v>
      </c>
      <c r="F206" s="1">
        <v>3.5899999141693102</v>
      </c>
      <c r="G206" s="1" t="s">
        <v>6765</v>
      </c>
      <c r="H206" s="1">
        <v>4.5400001108646401E-3</v>
      </c>
      <c r="I206" s="1" t="s">
        <v>6765</v>
      </c>
      <c r="J206" s="1">
        <v>2.5700000696815599E-4</v>
      </c>
      <c r="K206" s="1" t="s">
        <v>6765</v>
      </c>
      <c r="L206" s="1">
        <v>4.0480000898241997E-3</v>
      </c>
      <c r="M206" s="1" t="s">
        <v>6765</v>
      </c>
      <c r="N206" s="1">
        <v>1.1490000179037499E-3</v>
      </c>
      <c r="O206" s="1" t="s">
        <v>6765</v>
      </c>
    </row>
    <row r="207" spans="1:15" x14ac:dyDescent="0.25">
      <c r="A207" s="12" t="s">
        <v>2527</v>
      </c>
      <c r="B207" s="12" t="s">
        <v>2546</v>
      </c>
      <c r="C207" s="12" t="s">
        <v>1489</v>
      </c>
      <c r="D207" s="12" t="s">
        <v>2057</v>
      </c>
      <c r="E207" s="12" t="s">
        <v>2225</v>
      </c>
      <c r="F207" s="1">
        <v>60.366500854492202</v>
      </c>
      <c r="G207" s="1" t="s">
        <v>6766</v>
      </c>
      <c r="H207" s="1">
        <v>7.0957802236080196E-3</v>
      </c>
      <c r="I207" s="1" t="s">
        <v>6766</v>
      </c>
      <c r="J207" s="1">
        <v>2.5700000696815599E-4</v>
      </c>
      <c r="K207" s="1" t="s">
        <v>6765</v>
      </c>
      <c r="L207" s="1">
        <v>4.0480000898241997E-3</v>
      </c>
      <c r="M207" s="1" t="s">
        <v>6765</v>
      </c>
      <c r="N207" s="1">
        <v>1.1490000179037499E-3</v>
      </c>
      <c r="O207" s="1" t="s">
        <v>6765</v>
      </c>
    </row>
    <row r="208" spans="1:15" x14ac:dyDescent="0.25">
      <c r="A208" s="12" t="s">
        <v>2547</v>
      </c>
      <c r="B208" s="12" t="s">
        <v>2548</v>
      </c>
      <c r="C208" s="12" t="s">
        <v>1489</v>
      </c>
      <c r="D208" s="12" t="s">
        <v>2549</v>
      </c>
      <c r="E208" s="12" t="s">
        <v>2225</v>
      </c>
      <c r="F208" s="1">
        <v>3.5899999141693102</v>
      </c>
      <c r="G208" s="1" t="s">
        <v>6765</v>
      </c>
      <c r="H208" s="1">
        <v>4.5400001108646401E-3</v>
      </c>
      <c r="I208" s="1" t="s">
        <v>6765</v>
      </c>
      <c r="J208" s="1">
        <v>2.5700000696815599E-4</v>
      </c>
      <c r="K208" s="1" t="s">
        <v>6765</v>
      </c>
      <c r="L208" s="1">
        <v>4.0480000898241997E-3</v>
      </c>
      <c r="M208" s="1" t="s">
        <v>6765</v>
      </c>
      <c r="N208" s="1">
        <v>1.1490000179037499E-3</v>
      </c>
      <c r="O208" s="1" t="s">
        <v>6765</v>
      </c>
    </row>
    <row r="209" spans="1:15" x14ac:dyDescent="0.25">
      <c r="A209" s="12" t="s">
        <v>2512</v>
      </c>
      <c r="B209" s="12" t="s">
        <v>2550</v>
      </c>
      <c r="C209" s="12" t="s">
        <v>1489</v>
      </c>
      <c r="D209" s="12" t="s">
        <v>2551</v>
      </c>
      <c r="E209" s="12" t="s">
        <v>2225</v>
      </c>
      <c r="F209" s="1">
        <v>3.5899999141693102</v>
      </c>
      <c r="G209" s="1" t="s">
        <v>6765</v>
      </c>
      <c r="H209" s="1">
        <v>4.5400001108646401E-3</v>
      </c>
      <c r="I209" s="1" t="s">
        <v>6765</v>
      </c>
      <c r="J209" s="1">
        <v>2.5700000696815599E-4</v>
      </c>
      <c r="K209" s="1" t="s">
        <v>6765</v>
      </c>
      <c r="L209" s="1">
        <v>4.0480000898241997E-3</v>
      </c>
      <c r="M209" s="1" t="s">
        <v>6765</v>
      </c>
      <c r="N209" s="1">
        <v>1.1490000179037499E-3</v>
      </c>
      <c r="O209" s="1" t="s">
        <v>6765</v>
      </c>
    </row>
    <row r="210" spans="1:15" x14ac:dyDescent="0.25">
      <c r="A210" s="12" t="s">
        <v>2510</v>
      </c>
      <c r="B210" s="12" t="s">
        <v>2552</v>
      </c>
      <c r="C210" s="12" t="s">
        <v>1489</v>
      </c>
      <c r="D210" s="12" t="s">
        <v>2553</v>
      </c>
      <c r="E210" s="12" t="s">
        <v>2225</v>
      </c>
      <c r="F210" s="1">
        <v>3.5899999141693102</v>
      </c>
      <c r="G210" s="1" t="s">
        <v>6765</v>
      </c>
      <c r="H210" s="1">
        <v>4.5400001108646401E-3</v>
      </c>
      <c r="I210" s="1" t="s">
        <v>6765</v>
      </c>
      <c r="J210" s="1">
        <v>2.5700000696815599E-4</v>
      </c>
      <c r="K210" s="1" t="s">
        <v>6765</v>
      </c>
      <c r="L210" s="1">
        <v>4.0480000898241997E-3</v>
      </c>
      <c r="M210" s="1" t="s">
        <v>6765</v>
      </c>
      <c r="N210" s="1">
        <v>1.1490000179037499E-3</v>
      </c>
      <c r="O210" s="1" t="s">
        <v>6765</v>
      </c>
    </row>
    <row r="211" spans="1:15" x14ac:dyDescent="0.25">
      <c r="A211" s="12" t="s">
        <v>2527</v>
      </c>
      <c r="B211" s="12" t="s">
        <v>2554</v>
      </c>
      <c r="C211" s="12" t="s">
        <v>1489</v>
      </c>
      <c r="D211" s="12" t="s">
        <v>2207</v>
      </c>
      <c r="E211" s="12" t="s">
        <v>2225</v>
      </c>
      <c r="F211" s="1">
        <v>60.366500854492202</v>
      </c>
      <c r="G211" s="1" t="s">
        <v>6766</v>
      </c>
      <c r="H211" s="1">
        <v>7.0957802236080196E-3</v>
      </c>
      <c r="I211" s="1" t="s">
        <v>6766</v>
      </c>
      <c r="J211" s="1">
        <v>2.5700000696815599E-4</v>
      </c>
      <c r="K211" s="1" t="s">
        <v>6765</v>
      </c>
      <c r="L211" s="1">
        <v>4.0480000898241997E-3</v>
      </c>
      <c r="M211" s="1" t="s">
        <v>6765</v>
      </c>
      <c r="N211" s="1">
        <v>1.1490000179037499E-3</v>
      </c>
      <c r="O211" s="1" t="s">
        <v>6765</v>
      </c>
    </row>
    <row r="212" spans="1:15" x14ac:dyDescent="0.25">
      <c r="A212" s="12" t="s">
        <v>2541</v>
      </c>
      <c r="B212" s="12" t="s">
        <v>2555</v>
      </c>
      <c r="C212" s="12" t="s">
        <v>1489</v>
      </c>
      <c r="D212" s="12" t="s">
        <v>2556</v>
      </c>
      <c r="E212" s="12" t="s">
        <v>2225</v>
      </c>
      <c r="F212" s="1">
        <v>3.5899999141693102</v>
      </c>
      <c r="G212" s="1" t="s">
        <v>6765</v>
      </c>
      <c r="H212" s="1">
        <v>4.5400001108646401E-3</v>
      </c>
      <c r="I212" s="1" t="s">
        <v>6765</v>
      </c>
      <c r="J212" s="1">
        <v>2.5700000696815599E-4</v>
      </c>
      <c r="K212" s="1" t="s">
        <v>6765</v>
      </c>
      <c r="L212" s="1">
        <v>4.0480000898241997E-3</v>
      </c>
      <c r="M212" s="1" t="s">
        <v>6765</v>
      </c>
      <c r="N212" s="1">
        <v>1.1490000179037499E-3</v>
      </c>
      <c r="O212" s="1" t="s">
        <v>6765</v>
      </c>
    </row>
    <row r="213" spans="1:15" x14ac:dyDescent="0.25">
      <c r="A213" s="12" t="s">
        <v>2535</v>
      </c>
      <c r="B213" s="12" t="s">
        <v>2557</v>
      </c>
      <c r="C213" s="12" t="s">
        <v>1489</v>
      </c>
      <c r="D213" s="12" t="s">
        <v>2558</v>
      </c>
      <c r="E213" s="12" t="s">
        <v>2225</v>
      </c>
      <c r="F213" s="1">
        <v>3.5899999141693102</v>
      </c>
      <c r="G213" s="1" t="s">
        <v>6765</v>
      </c>
      <c r="H213" s="1">
        <v>4.5400001108646401E-3</v>
      </c>
      <c r="I213" s="1" t="s">
        <v>6765</v>
      </c>
      <c r="J213" s="1">
        <v>2.5700000696815599E-4</v>
      </c>
      <c r="K213" s="1" t="s">
        <v>6765</v>
      </c>
      <c r="L213" s="1">
        <v>4.0480000898241997E-3</v>
      </c>
      <c r="M213" s="1" t="s">
        <v>6765</v>
      </c>
      <c r="N213" s="1">
        <v>1.1490000179037499E-3</v>
      </c>
      <c r="O213" s="1" t="s">
        <v>6765</v>
      </c>
    </row>
    <row r="214" spans="1:15" x14ac:dyDescent="0.25">
      <c r="A214" s="12" t="s">
        <v>2559</v>
      </c>
      <c r="B214" s="12" t="s">
        <v>2560</v>
      </c>
      <c r="C214" s="12" t="s">
        <v>1489</v>
      </c>
      <c r="D214" s="12" t="s">
        <v>1715</v>
      </c>
      <c r="E214" s="12" t="s">
        <v>2225</v>
      </c>
      <c r="F214" s="1">
        <v>3.5899999141693102</v>
      </c>
      <c r="G214" s="1" t="s">
        <v>6765</v>
      </c>
      <c r="H214" s="1">
        <v>4.5400001108646401E-3</v>
      </c>
      <c r="I214" s="1" t="s">
        <v>6765</v>
      </c>
      <c r="J214" s="1">
        <v>2.5700000696815599E-4</v>
      </c>
      <c r="K214" s="1" t="s">
        <v>6765</v>
      </c>
      <c r="L214" s="1">
        <v>4.0480000898241997E-3</v>
      </c>
      <c r="M214" s="1" t="s">
        <v>6765</v>
      </c>
      <c r="N214" s="1">
        <v>1.1490000179037499E-3</v>
      </c>
      <c r="O214" s="1" t="s">
        <v>6765</v>
      </c>
    </row>
    <row r="215" spans="1:15" x14ac:dyDescent="0.25">
      <c r="A215" s="12" t="s">
        <v>2510</v>
      </c>
      <c r="B215" s="12" t="s">
        <v>2561</v>
      </c>
      <c r="C215" s="12" t="s">
        <v>1489</v>
      </c>
      <c r="D215" s="12" t="s">
        <v>2562</v>
      </c>
      <c r="E215" s="12" t="s">
        <v>2225</v>
      </c>
      <c r="F215" s="1">
        <v>3.5899999141693102</v>
      </c>
      <c r="G215" s="1" t="s">
        <v>6765</v>
      </c>
      <c r="H215" s="1">
        <v>4.5400001108646401E-3</v>
      </c>
      <c r="I215" s="1" t="s">
        <v>6765</v>
      </c>
      <c r="J215" s="1">
        <v>2.5700000696815599E-4</v>
      </c>
      <c r="K215" s="1" t="s">
        <v>6765</v>
      </c>
      <c r="L215" s="1">
        <v>4.0480000898241997E-3</v>
      </c>
      <c r="M215" s="1" t="s">
        <v>6765</v>
      </c>
      <c r="N215" s="1">
        <v>1.1490000179037499E-3</v>
      </c>
      <c r="O215" s="1" t="s">
        <v>6765</v>
      </c>
    </row>
    <row r="216" spans="1:15" x14ac:dyDescent="0.25">
      <c r="A216" s="12" t="s">
        <v>2512</v>
      </c>
      <c r="B216" s="12" t="s">
        <v>2563</v>
      </c>
      <c r="C216" s="12" t="s">
        <v>1489</v>
      </c>
      <c r="D216" s="12" t="s">
        <v>1124</v>
      </c>
      <c r="E216" s="12" t="s">
        <v>2225</v>
      </c>
      <c r="F216" s="1">
        <v>3.5899999141693102</v>
      </c>
      <c r="G216" s="1" t="s">
        <v>6765</v>
      </c>
      <c r="H216" s="1">
        <v>4.5400001108646401E-3</v>
      </c>
      <c r="I216" s="1" t="s">
        <v>6765</v>
      </c>
      <c r="J216" s="1">
        <v>2.5700000696815599E-4</v>
      </c>
      <c r="K216" s="1" t="s">
        <v>6765</v>
      </c>
      <c r="L216" s="1">
        <v>4.0480000898241997E-3</v>
      </c>
      <c r="M216" s="1" t="s">
        <v>6765</v>
      </c>
      <c r="N216" s="1">
        <v>1.1490000179037499E-3</v>
      </c>
      <c r="O216" s="1" t="s">
        <v>6765</v>
      </c>
    </row>
    <row r="217" spans="1:15" x14ac:dyDescent="0.25">
      <c r="A217" s="12" t="s">
        <v>2544</v>
      </c>
      <c r="B217" s="12" t="s">
        <v>2564</v>
      </c>
      <c r="C217" s="12" t="s">
        <v>1489</v>
      </c>
      <c r="D217" s="12" t="s">
        <v>1549</v>
      </c>
      <c r="E217" s="12" t="s">
        <v>2225</v>
      </c>
      <c r="F217" s="1">
        <v>3.5899999141693102</v>
      </c>
      <c r="G217" s="1" t="s">
        <v>6765</v>
      </c>
      <c r="H217" s="1">
        <v>4.5400001108646401E-3</v>
      </c>
      <c r="I217" s="1" t="s">
        <v>6765</v>
      </c>
      <c r="J217" s="1">
        <v>2.5700000696815599E-4</v>
      </c>
      <c r="K217" s="1" t="s">
        <v>6765</v>
      </c>
      <c r="L217" s="1">
        <v>4.0480000898241997E-3</v>
      </c>
      <c r="M217" s="1" t="s">
        <v>6765</v>
      </c>
      <c r="N217" s="1">
        <v>1.1490000179037499E-3</v>
      </c>
      <c r="O217" s="1" t="s">
        <v>6765</v>
      </c>
    </row>
    <row r="218" spans="1:15" x14ac:dyDescent="0.25">
      <c r="A218" s="12" t="s">
        <v>2512</v>
      </c>
      <c r="B218" s="12" t="s">
        <v>2565</v>
      </c>
      <c r="C218" s="12" t="s">
        <v>1489</v>
      </c>
      <c r="D218" s="12" t="s">
        <v>2195</v>
      </c>
      <c r="E218" s="12" t="s">
        <v>2225</v>
      </c>
      <c r="F218" s="1">
        <v>3.5899999141693102</v>
      </c>
      <c r="G218" s="1" t="s">
        <v>6765</v>
      </c>
      <c r="H218" s="1">
        <v>4.5400001108646401E-3</v>
      </c>
      <c r="I218" s="1" t="s">
        <v>6765</v>
      </c>
      <c r="J218" s="1">
        <v>2.5700000696815599E-4</v>
      </c>
      <c r="K218" s="1" t="s">
        <v>6765</v>
      </c>
      <c r="L218" s="1">
        <v>4.0480000898241997E-3</v>
      </c>
      <c r="M218" s="1" t="s">
        <v>6765</v>
      </c>
      <c r="N218" s="1">
        <v>1.1490000179037499E-3</v>
      </c>
      <c r="O218" s="1" t="s">
        <v>6765</v>
      </c>
    </row>
    <row r="219" spans="1:15" x14ac:dyDescent="0.25">
      <c r="A219" s="12" t="s">
        <v>2512</v>
      </c>
      <c r="B219" s="12" t="s">
        <v>2566</v>
      </c>
      <c r="C219" s="12" t="s">
        <v>1489</v>
      </c>
      <c r="D219" s="12" t="s">
        <v>2567</v>
      </c>
      <c r="E219" s="12" t="s">
        <v>2225</v>
      </c>
      <c r="F219" s="1">
        <v>3.5899999141693102</v>
      </c>
      <c r="G219" s="1" t="s">
        <v>6765</v>
      </c>
      <c r="H219" s="1">
        <v>4.5400001108646401E-3</v>
      </c>
      <c r="I219" s="1" t="s">
        <v>6765</v>
      </c>
      <c r="J219" s="1">
        <v>2.5700000696815599E-4</v>
      </c>
      <c r="K219" s="1" t="s">
        <v>6765</v>
      </c>
      <c r="L219" s="1">
        <v>4.0480000898241997E-3</v>
      </c>
      <c r="M219" s="1" t="s">
        <v>6765</v>
      </c>
      <c r="N219" s="1">
        <v>1.1490000179037499E-3</v>
      </c>
      <c r="O219" s="1" t="s">
        <v>6765</v>
      </c>
    </row>
    <row r="220" spans="1:15" x14ac:dyDescent="0.25">
      <c r="A220" s="12" t="s">
        <v>2533</v>
      </c>
      <c r="B220" s="12" t="s">
        <v>2568</v>
      </c>
      <c r="C220" s="12" t="s">
        <v>1489</v>
      </c>
      <c r="D220" s="12" t="s">
        <v>1949</v>
      </c>
      <c r="E220" s="12" t="s">
        <v>2225</v>
      </c>
      <c r="F220" s="1">
        <v>3.5899999141693102</v>
      </c>
      <c r="G220" s="1" t="s">
        <v>6765</v>
      </c>
      <c r="H220" s="1">
        <v>4.5400001108646401E-3</v>
      </c>
      <c r="I220" s="1" t="s">
        <v>6765</v>
      </c>
      <c r="J220" s="1">
        <v>2.5700000696815599E-4</v>
      </c>
      <c r="K220" s="1" t="s">
        <v>6765</v>
      </c>
      <c r="L220" s="1">
        <v>4.0480000898241997E-3</v>
      </c>
      <c r="M220" s="1" t="s">
        <v>6765</v>
      </c>
      <c r="N220" s="1">
        <v>1.1490000179037499E-3</v>
      </c>
      <c r="O220" s="1" t="s">
        <v>6765</v>
      </c>
    </row>
    <row r="221" spans="1:15" x14ac:dyDescent="0.25">
      <c r="A221" s="12" t="s">
        <v>2517</v>
      </c>
      <c r="B221" s="12" t="s">
        <v>2569</v>
      </c>
      <c r="C221" s="12" t="s">
        <v>1489</v>
      </c>
      <c r="D221" s="12" t="s">
        <v>1648</v>
      </c>
      <c r="E221" s="12" t="s">
        <v>2225</v>
      </c>
      <c r="F221" s="1">
        <v>3.5899999141693102</v>
      </c>
      <c r="G221" s="1" t="s">
        <v>6765</v>
      </c>
      <c r="H221" s="1">
        <v>4.5400001108646401E-3</v>
      </c>
      <c r="I221" s="1" t="s">
        <v>6765</v>
      </c>
      <c r="J221" s="1">
        <v>2.5700000696815599E-4</v>
      </c>
      <c r="K221" s="1" t="s">
        <v>6765</v>
      </c>
      <c r="L221" s="1">
        <v>4.0480000898241997E-3</v>
      </c>
      <c r="M221" s="1" t="s">
        <v>6765</v>
      </c>
      <c r="N221" s="1">
        <v>1.1490000179037499E-3</v>
      </c>
      <c r="O221" s="1" t="s">
        <v>6765</v>
      </c>
    </row>
    <row r="222" spans="1:15" x14ac:dyDescent="0.25">
      <c r="A222" s="12" t="s">
        <v>2527</v>
      </c>
      <c r="B222" s="12" t="s">
        <v>2570</v>
      </c>
      <c r="C222" s="12" t="s">
        <v>1489</v>
      </c>
      <c r="D222" s="12" t="s">
        <v>2571</v>
      </c>
      <c r="E222" s="12" t="s">
        <v>2225</v>
      </c>
      <c r="F222" s="1">
        <v>60.366500854492202</v>
      </c>
      <c r="G222" s="1" t="s">
        <v>6766</v>
      </c>
      <c r="H222" s="1">
        <v>7.0957802236080196E-3</v>
      </c>
      <c r="I222" s="1" t="s">
        <v>6766</v>
      </c>
      <c r="J222" s="1">
        <v>2.5700000696815599E-4</v>
      </c>
      <c r="K222" s="1" t="s">
        <v>6765</v>
      </c>
      <c r="L222" s="1">
        <v>4.0480000898241997E-3</v>
      </c>
      <c r="M222" s="1" t="s">
        <v>6765</v>
      </c>
      <c r="N222" s="1">
        <v>1.1490000179037499E-3</v>
      </c>
      <c r="O222" s="1" t="s">
        <v>6765</v>
      </c>
    </row>
    <row r="223" spans="1:15" x14ac:dyDescent="0.25">
      <c r="A223" s="12" t="s">
        <v>2572</v>
      </c>
      <c r="B223" s="12" t="s">
        <v>2573</v>
      </c>
      <c r="C223" s="12" t="s">
        <v>1489</v>
      </c>
      <c r="D223" s="12" t="s">
        <v>1855</v>
      </c>
      <c r="E223" s="12" t="s">
        <v>2225</v>
      </c>
      <c r="F223" s="1">
        <v>3.5899999141693102</v>
      </c>
      <c r="G223" s="1" t="s">
        <v>6765</v>
      </c>
      <c r="H223" s="1">
        <v>4.5400001108646401E-3</v>
      </c>
      <c r="I223" s="1" t="s">
        <v>6765</v>
      </c>
      <c r="J223" s="1">
        <v>2.5700000696815599E-4</v>
      </c>
      <c r="K223" s="1" t="s">
        <v>6765</v>
      </c>
      <c r="L223" s="1">
        <v>4.0480000898241997E-3</v>
      </c>
      <c r="M223" s="1" t="s">
        <v>6765</v>
      </c>
      <c r="N223" s="1">
        <v>1.1490000179037499E-3</v>
      </c>
      <c r="O223" s="1" t="s">
        <v>6765</v>
      </c>
    </row>
    <row r="224" spans="1:15" x14ac:dyDescent="0.25">
      <c r="A224" s="12" t="s">
        <v>2574</v>
      </c>
      <c r="B224" s="12" t="s">
        <v>2575</v>
      </c>
      <c r="C224" s="12" t="s">
        <v>1489</v>
      </c>
      <c r="D224" s="12" t="s">
        <v>1867</v>
      </c>
      <c r="E224" s="12" t="s">
        <v>2225</v>
      </c>
      <c r="F224" s="1">
        <v>3.5899999141693102</v>
      </c>
      <c r="G224" s="1" t="s">
        <v>6765</v>
      </c>
      <c r="H224" s="1">
        <v>4.5400001108646401E-3</v>
      </c>
      <c r="I224" s="1" t="s">
        <v>6765</v>
      </c>
      <c r="J224" s="1">
        <v>2.5700000696815599E-4</v>
      </c>
      <c r="K224" s="1" t="s">
        <v>6765</v>
      </c>
      <c r="L224" s="1">
        <v>4.0480000898241997E-3</v>
      </c>
      <c r="M224" s="1" t="s">
        <v>6765</v>
      </c>
      <c r="N224" s="1">
        <v>1.1490000179037499E-3</v>
      </c>
      <c r="O224" s="1" t="s">
        <v>6765</v>
      </c>
    </row>
    <row r="225" spans="1:15" x14ac:dyDescent="0.25">
      <c r="A225" s="12" t="s">
        <v>2547</v>
      </c>
      <c r="B225" s="12" t="s">
        <v>2576</v>
      </c>
      <c r="C225" s="12" t="s">
        <v>1489</v>
      </c>
      <c r="D225" s="12" t="s">
        <v>2051</v>
      </c>
      <c r="E225" s="12" t="s">
        <v>2225</v>
      </c>
      <c r="F225" s="1">
        <v>3.5899999141693102</v>
      </c>
      <c r="G225" s="1" t="s">
        <v>6765</v>
      </c>
      <c r="H225" s="1">
        <v>4.5400001108646401E-3</v>
      </c>
      <c r="I225" s="1" t="s">
        <v>6765</v>
      </c>
      <c r="J225" s="1">
        <v>2.5700000696815599E-4</v>
      </c>
      <c r="K225" s="1" t="s">
        <v>6765</v>
      </c>
      <c r="L225" s="1">
        <v>4.0480000898241997E-3</v>
      </c>
      <c r="M225" s="1" t="s">
        <v>6765</v>
      </c>
      <c r="N225" s="1">
        <v>1.1490000179037499E-3</v>
      </c>
      <c r="O225" s="1" t="s">
        <v>6765</v>
      </c>
    </row>
    <row r="226" spans="1:15" x14ac:dyDescent="0.25">
      <c r="A226" s="12" t="s">
        <v>2517</v>
      </c>
      <c r="B226" s="12" t="s">
        <v>2577</v>
      </c>
      <c r="C226" s="12" t="s">
        <v>1489</v>
      </c>
      <c r="D226" s="12" t="s">
        <v>1791</v>
      </c>
      <c r="E226" s="12" t="s">
        <v>2225</v>
      </c>
      <c r="F226" s="1">
        <v>3.5899999141693102</v>
      </c>
      <c r="G226" s="1" t="s">
        <v>6765</v>
      </c>
      <c r="H226" s="1">
        <v>4.5400001108646401E-3</v>
      </c>
      <c r="I226" s="1" t="s">
        <v>6765</v>
      </c>
      <c r="J226" s="1">
        <v>2.5700000696815599E-4</v>
      </c>
      <c r="K226" s="1" t="s">
        <v>6765</v>
      </c>
      <c r="L226" s="1">
        <v>4.0480000898241997E-3</v>
      </c>
      <c r="M226" s="1" t="s">
        <v>6765</v>
      </c>
      <c r="N226" s="1">
        <v>1.1490000179037499E-3</v>
      </c>
      <c r="O226" s="1" t="s">
        <v>6765</v>
      </c>
    </row>
    <row r="227" spans="1:15" x14ac:dyDescent="0.25">
      <c r="A227" s="12" t="s">
        <v>2559</v>
      </c>
      <c r="B227" s="12" t="s">
        <v>2578</v>
      </c>
      <c r="C227" s="12" t="s">
        <v>1489</v>
      </c>
      <c r="D227" s="12" t="s">
        <v>2579</v>
      </c>
      <c r="E227" s="12" t="s">
        <v>2225</v>
      </c>
      <c r="F227" s="1">
        <v>3.5899999141693102</v>
      </c>
      <c r="G227" s="1" t="s">
        <v>6765</v>
      </c>
      <c r="H227" s="1">
        <v>4.5400001108646401E-3</v>
      </c>
      <c r="I227" s="1" t="s">
        <v>6765</v>
      </c>
      <c r="J227" s="1">
        <v>2.5700000696815599E-4</v>
      </c>
      <c r="K227" s="1" t="s">
        <v>6765</v>
      </c>
      <c r="L227" s="1">
        <v>4.0480000898241997E-3</v>
      </c>
      <c r="M227" s="1" t="s">
        <v>6765</v>
      </c>
      <c r="N227" s="1">
        <v>1.1490000179037499E-3</v>
      </c>
      <c r="O227" s="1" t="s">
        <v>6765</v>
      </c>
    </row>
    <row r="228" spans="1:15" x14ac:dyDescent="0.25">
      <c r="A228" s="12" t="s">
        <v>2547</v>
      </c>
      <c r="B228" s="12" t="s">
        <v>2580</v>
      </c>
      <c r="C228" s="12" t="s">
        <v>1489</v>
      </c>
      <c r="D228" s="12" t="s">
        <v>2581</v>
      </c>
      <c r="E228" s="12" t="s">
        <v>2225</v>
      </c>
      <c r="F228" s="1">
        <v>3.5899999141693102</v>
      </c>
      <c r="G228" s="1" t="s">
        <v>6765</v>
      </c>
      <c r="H228" s="1">
        <v>4.5400001108646401E-3</v>
      </c>
      <c r="I228" s="1" t="s">
        <v>6765</v>
      </c>
      <c r="J228" s="1">
        <v>2.5700000696815599E-4</v>
      </c>
      <c r="K228" s="1" t="s">
        <v>6765</v>
      </c>
      <c r="L228" s="1">
        <v>4.0480000898241997E-3</v>
      </c>
      <c r="M228" s="1" t="s">
        <v>6765</v>
      </c>
      <c r="N228" s="1">
        <v>1.1490000179037499E-3</v>
      </c>
      <c r="O228" s="1" t="s">
        <v>6765</v>
      </c>
    </row>
    <row r="229" spans="1:15" x14ac:dyDescent="0.25">
      <c r="A229" s="12" t="s">
        <v>2582</v>
      </c>
      <c r="B229" s="12" t="s">
        <v>2583</v>
      </c>
      <c r="C229" s="12" t="s">
        <v>1489</v>
      </c>
      <c r="D229" s="12" t="s">
        <v>2584</v>
      </c>
      <c r="E229" s="12" t="s">
        <v>2225</v>
      </c>
      <c r="F229" s="1">
        <v>3.5899999141693102</v>
      </c>
      <c r="G229" s="1" t="s">
        <v>6765</v>
      </c>
      <c r="H229" s="1">
        <v>4.5400001108646401E-3</v>
      </c>
      <c r="I229" s="1" t="s">
        <v>6765</v>
      </c>
      <c r="J229" s="1">
        <v>2.5700000696815599E-4</v>
      </c>
      <c r="K229" s="1" t="s">
        <v>6765</v>
      </c>
      <c r="L229" s="1">
        <v>4.0480000898241997E-3</v>
      </c>
      <c r="M229" s="1" t="s">
        <v>6765</v>
      </c>
      <c r="N229" s="1">
        <v>1.1490000179037499E-3</v>
      </c>
      <c r="O229" s="1" t="s">
        <v>6765</v>
      </c>
    </row>
    <row r="230" spans="1:15" x14ac:dyDescent="0.25">
      <c r="A230" s="12" t="s">
        <v>2510</v>
      </c>
      <c r="B230" s="12" t="s">
        <v>2585</v>
      </c>
      <c r="C230" s="12" t="s">
        <v>1489</v>
      </c>
      <c r="D230" s="12" t="s">
        <v>1745</v>
      </c>
      <c r="E230" s="12" t="s">
        <v>2225</v>
      </c>
      <c r="F230" s="1">
        <v>3.5899999141693102</v>
      </c>
      <c r="G230" s="1" t="s">
        <v>6765</v>
      </c>
      <c r="H230" s="1">
        <v>4.5400001108646401E-3</v>
      </c>
      <c r="I230" s="1" t="s">
        <v>6765</v>
      </c>
      <c r="J230" s="1">
        <v>2.5700000696815599E-4</v>
      </c>
      <c r="K230" s="1" t="s">
        <v>6765</v>
      </c>
      <c r="L230" s="1">
        <v>4.0480000898241997E-3</v>
      </c>
      <c r="M230" s="1" t="s">
        <v>6765</v>
      </c>
      <c r="N230" s="1">
        <v>1.1490000179037499E-3</v>
      </c>
      <c r="O230" s="1" t="s">
        <v>6765</v>
      </c>
    </row>
    <row r="231" spans="1:15" x14ac:dyDescent="0.25">
      <c r="A231" s="12" t="s">
        <v>2547</v>
      </c>
      <c r="B231" s="12" t="s">
        <v>2586</v>
      </c>
      <c r="C231" s="12" t="s">
        <v>1489</v>
      </c>
      <c r="D231" s="12" t="s">
        <v>2400</v>
      </c>
      <c r="E231" s="12" t="s">
        <v>2225</v>
      </c>
      <c r="F231" s="1">
        <v>3.5899999141693102</v>
      </c>
      <c r="G231" s="1" t="s">
        <v>6765</v>
      </c>
      <c r="H231" s="1">
        <v>4.5400001108646401E-3</v>
      </c>
      <c r="I231" s="1" t="s">
        <v>6765</v>
      </c>
      <c r="J231" s="1">
        <v>2.5700000696815599E-4</v>
      </c>
      <c r="K231" s="1" t="s">
        <v>6765</v>
      </c>
      <c r="L231" s="1">
        <v>4.0480000898241997E-3</v>
      </c>
      <c r="M231" s="1" t="s">
        <v>6765</v>
      </c>
      <c r="N231" s="1">
        <v>1.1490000179037499E-3</v>
      </c>
      <c r="O231" s="1" t="s">
        <v>6765</v>
      </c>
    </row>
    <row r="232" spans="1:15" x14ac:dyDescent="0.25">
      <c r="A232" s="12" t="s">
        <v>2523</v>
      </c>
      <c r="B232" s="12" t="s">
        <v>2587</v>
      </c>
      <c r="C232" s="12" t="s">
        <v>1489</v>
      </c>
      <c r="D232" s="12" t="s">
        <v>2151</v>
      </c>
      <c r="E232" s="12" t="s">
        <v>2225</v>
      </c>
      <c r="F232" s="1">
        <v>3.5899999141693102</v>
      </c>
      <c r="G232" s="1" t="s">
        <v>6765</v>
      </c>
      <c r="H232" s="1">
        <v>4.5400001108646401E-3</v>
      </c>
      <c r="I232" s="1" t="s">
        <v>6765</v>
      </c>
      <c r="J232" s="1">
        <v>2.5700000696815599E-4</v>
      </c>
      <c r="K232" s="1" t="s">
        <v>6765</v>
      </c>
      <c r="L232" s="1">
        <v>4.0480000898241997E-3</v>
      </c>
      <c r="M232" s="1" t="s">
        <v>6765</v>
      </c>
      <c r="N232" s="1">
        <v>1.1490000179037499E-3</v>
      </c>
      <c r="O232" s="1" t="s">
        <v>6765</v>
      </c>
    </row>
    <row r="233" spans="1:15" x14ac:dyDescent="0.25">
      <c r="A233" s="12" t="s">
        <v>2512</v>
      </c>
      <c r="B233" s="12" t="s">
        <v>2588</v>
      </c>
      <c r="C233" s="12" t="s">
        <v>1489</v>
      </c>
      <c r="D233" s="12" t="s">
        <v>2589</v>
      </c>
      <c r="E233" s="12" t="s">
        <v>2225</v>
      </c>
      <c r="F233" s="1">
        <v>3.5899999141693102</v>
      </c>
      <c r="G233" s="1" t="s">
        <v>6765</v>
      </c>
      <c r="H233" s="1">
        <v>4.5400001108646401E-3</v>
      </c>
      <c r="I233" s="1" t="s">
        <v>6765</v>
      </c>
      <c r="J233" s="1">
        <v>2.5700000696815599E-4</v>
      </c>
      <c r="K233" s="1" t="s">
        <v>6765</v>
      </c>
      <c r="L233" s="1">
        <v>4.0480000898241997E-3</v>
      </c>
      <c r="M233" s="1" t="s">
        <v>6765</v>
      </c>
      <c r="N233" s="1">
        <v>1.1490000179037499E-3</v>
      </c>
      <c r="O233" s="1" t="s">
        <v>6765</v>
      </c>
    </row>
    <row r="234" spans="1:15" x14ac:dyDescent="0.25">
      <c r="A234" s="12" t="s">
        <v>2523</v>
      </c>
      <c r="B234" s="12" t="s">
        <v>2590</v>
      </c>
      <c r="C234" s="12" t="s">
        <v>1489</v>
      </c>
      <c r="D234" s="12" t="s">
        <v>2591</v>
      </c>
      <c r="E234" s="12" t="s">
        <v>2225</v>
      </c>
      <c r="F234" s="1">
        <v>3.5899999141693102</v>
      </c>
      <c r="G234" s="1" t="s">
        <v>6765</v>
      </c>
      <c r="H234" s="1">
        <v>4.5400001108646401E-3</v>
      </c>
      <c r="I234" s="1" t="s">
        <v>6765</v>
      </c>
      <c r="J234" s="1">
        <v>2.5700000696815599E-4</v>
      </c>
      <c r="K234" s="1" t="s">
        <v>6765</v>
      </c>
      <c r="L234" s="1">
        <v>4.0480000898241997E-3</v>
      </c>
      <c r="M234" s="1" t="s">
        <v>6765</v>
      </c>
      <c r="N234" s="1">
        <v>1.1490000179037499E-3</v>
      </c>
      <c r="O234" s="1" t="s">
        <v>6765</v>
      </c>
    </row>
    <row r="235" spans="1:15" x14ac:dyDescent="0.25">
      <c r="A235" s="12" t="s">
        <v>2517</v>
      </c>
      <c r="B235" s="12" t="s">
        <v>2592</v>
      </c>
      <c r="C235" s="12" t="s">
        <v>1489</v>
      </c>
      <c r="D235" s="12" t="s">
        <v>2593</v>
      </c>
      <c r="E235" s="12" t="s">
        <v>2225</v>
      </c>
      <c r="F235" s="1">
        <v>3.5899999141693102</v>
      </c>
      <c r="G235" s="1" t="s">
        <v>6765</v>
      </c>
      <c r="H235" s="1">
        <v>4.5400001108646401E-3</v>
      </c>
      <c r="I235" s="1" t="s">
        <v>6765</v>
      </c>
      <c r="J235" s="1">
        <v>2.5700000696815599E-4</v>
      </c>
      <c r="K235" s="1" t="s">
        <v>6765</v>
      </c>
      <c r="L235" s="1">
        <v>4.0480000898241997E-3</v>
      </c>
      <c r="M235" s="1" t="s">
        <v>6765</v>
      </c>
      <c r="N235" s="1">
        <v>1.1490000179037499E-3</v>
      </c>
      <c r="O235" s="1" t="s">
        <v>6765</v>
      </c>
    </row>
    <row r="236" spans="1:15" x14ac:dyDescent="0.25">
      <c r="A236" s="12" t="s">
        <v>2510</v>
      </c>
      <c r="B236" s="12" t="s">
        <v>2594</v>
      </c>
      <c r="C236" s="12" t="s">
        <v>1489</v>
      </c>
      <c r="D236" s="12" t="s">
        <v>2595</v>
      </c>
      <c r="E236" s="12" t="s">
        <v>2225</v>
      </c>
      <c r="F236" s="1">
        <v>3.5899999141693102</v>
      </c>
      <c r="G236" s="1" t="s">
        <v>6765</v>
      </c>
      <c r="H236" s="1">
        <v>4.5400001108646401E-3</v>
      </c>
      <c r="I236" s="1" t="s">
        <v>6765</v>
      </c>
      <c r="J236" s="1">
        <v>2.5700000696815599E-4</v>
      </c>
      <c r="K236" s="1" t="s">
        <v>6765</v>
      </c>
      <c r="L236" s="1">
        <v>4.0480000898241997E-3</v>
      </c>
      <c r="M236" s="1" t="s">
        <v>6765</v>
      </c>
      <c r="N236" s="1">
        <v>1.1490000179037499E-3</v>
      </c>
      <c r="O236" s="1" t="s">
        <v>6765</v>
      </c>
    </row>
    <row r="237" spans="1:15" x14ac:dyDescent="0.25">
      <c r="A237" s="12" t="s">
        <v>2527</v>
      </c>
      <c r="B237" s="12" t="s">
        <v>2596</v>
      </c>
      <c r="C237" s="12" t="s">
        <v>1489</v>
      </c>
      <c r="D237" s="12" t="s">
        <v>1660</v>
      </c>
      <c r="E237" s="12" t="s">
        <v>2225</v>
      </c>
      <c r="F237" s="1">
        <v>60.366500854492202</v>
      </c>
      <c r="G237" s="1" t="s">
        <v>6766</v>
      </c>
      <c r="H237" s="1">
        <v>7.0957802236080196E-3</v>
      </c>
      <c r="I237" s="1" t="s">
        <v>6766</v>
      </c>
      <c r="J237" s="1">
        <v>2.5700000696815599E-4</v>
      </c>
      <c r="K237" s="1" t="s">
        <v>6765</v>
      </c>
      <c r="L237" s="1">
        <v>4.0480000898241997E-3</v>
      </c>
      <c r="M237" s="1" t="s">
        <v>6765</v>
      </c>
      <c r="N237" s="1">
        <v>1.1490000179037499E-3</v>
      </c>
      <c r="O237" s="1" t="s">
        <v>6765</v>
      </c>
    </row>
    <row r="238" spans="1:15" x14ac:dyDescent="0.25">
      <c r="A238" s="12" t="s">
        <v>2517</v>
      </c>
      <c r="B238" s="12" t="s">
        <v>2597</v>
      </c>
      <c r="C238" s="12" t="s">
        <v>1489</v>
      </c>
      <c r="D238" s="12" t="s">
        <v>1785</v>
      </c>
      <c r="E238" s="12" t="s">
        <v>2225</v>
      </c>
      <c r="F238" s="1">
        <v>3.5899999141693102</v>
      </c>
      <c r="G238" s="1" t="s">
        <v>6765</v>
      </c>
      <c r="H238" s="1">
        <v>4.5400001108646401E-3</v>
      </c>
      <c r="I238" s="1" t="s">
        <v>6765</v>
      </c>
      <c r="J238" s="1">
        <v>2.5700000696815599E-4</v>
      </c>
      <c r="K238" s="1" t="s">
        <v>6765</v>
      </c>
      <c r="L238" s="1">
        <v>4.0480000898241997E-3</v>
      </c>
      <c r="M238" s="1" t="s">
        <v>6765</v>
      </c>
      <c r="N238" s="1">
        <v>1.1490000179037499E-3</v>
      </c>
      <c r="O238" s="1" t="s">
        <v>6765</v>
      </c>
    </row>
    <row r="239" spans="1:15" x14ac:dyDescent="0.25">
      <c r="A239" s="12" t="s">
        <v>2517</v>
      </c>
      <c r="B239" s="12" t="s">
        <v>2598</v>
      </c>
      <c r="C239" s="12" t="s">
        <v>1489</v>
      </c>
      <c r="D239" s="12" t="s">
        <v>2599</v>
      </c>
      <c r="E239" s="12" t="s">
        <v>2225</v>
      </c>
      <c r="F239" s="1">
        <v>3.5899999141693102</v>
      </c>
      <c r="G239" s="1" t="s">
        <v>6765</v>
      </c>
      <c r="H239" s="1">
        <v>4.5400001108646401E-3</v>
      </c>
      <c r="I239" s="1" t="s">
        <v>6765</v>
      </c>
      <c r="J239" s="1">
        <v>2.5700000696815599E-4</v>
      </c>
      <c r="K239" s="1" t="s">
        <v>6765</v>
      </c>
      <c r="L239" s="1">
        <v>4.0480000898241997E-3</v>
      </c>
      <c r="M239" s="1" t="s">
        <v>6765</v>
      </c>
      <c r="N239" s="1">
        <v>1.1490000179037499E-3</v>
      </c>
      <c r="O239" s="1" t="s">
        <v>6765</v>
      </c>
    </row>
    <row r="240" spans="1:15" x14ac:dyDescent="0.25">
      <c r="A240" s="12" t="s">
        <v>2523</v>
      </c>
      <c r="B240" s="12" t="s">
        <v>2600</v>
      </c>
      <c r="C240" s="12" t="s">
        <v>1489</v>
      </c>
      <c r="D240" s="12" t="s">
        <v>2601</v>
      </c>
      <c r="E240" s="12" t="s">
        <v>2225</v>
      </c>
      <c r="F240" s="1">
        <v>3.5899999141693102</v>
      </c>
      <c r="G240" s="1" t="s">
        <v>6765</v>
      </c>
      <c r="H240" s="1">
        <v>4.5400001108646401E-3</v>
      </c>
      <c r="I240" s="1" t="s">
        <v>6765</v>
      </c>
      <c r="J240" s="1">
        <v>2.5700000696815599E-4</v>
      </c>
      <c r="K240" s="1" t="s">
        <v>6765</v>
      </c>
      <c r="L240" s="1">
        <v>4.0480000898241997E-3</v>
      </c>
      <c r="M240" s="1" t="s">
        <v>6765</v>
      </c>
      <c r="N240" s="1">
        <v>1.1490000179037499E-3</v>
      </c>
      <c r="O240" s="1" t="s">
        <v>6765</v>
      </c>
    </row>
    <row r="241" spans="1:15" x14ac:dyDescent="0.25">
      <c r="A241" s="12" t="s">
        <v>2527</v>
      </c>
      <c r="B241" s="12" t="s">
        <v>2602</v>
      </c>
      <c r="C241" s="12" t="s">
        <v>1489</v>
      </c>
      <c r="D241" s="12" t="s">
        <v>1718</v>
      </c>
      <c r="E241" s="12" t="s">
        <v>2225</v>
      </c>
      <c r="F241" s="1">
        <v>60.366500854492202</v>
      </c>
      <c r="G241" s="1" t="s">
        <v>6766</v>
      </c>
      <c r="H241" s="1">
        <v>7.0957802236080196E-3</v>
      </c>
      <c r="I241" s="1" t="s">
        <v>6766</v>
      </c>
      <c r="J241" s="1">
        <v>2.5700000696815599E-4</v>
      </c>
      <c r="K241" s="1" t="s">
        <v>6765</v>
      </c>
      <c r="L241" s="1">
        <v>4.0480000898241997E-3</v>
      </c>
      <c r="M241" s="1" t="s">
        <v>6765</v>
      </c>
      <c r="N241" s="1">
        <v>1.1490000179037499E-3</v>
      </c>
      <c r="O241" s="1" t="s">
        <v>6765</v>
      </c>
    </row>
    <row r="242" spans="1:15" x14ac:dyDescent="0.25">
      <c r="A242" s="12" t="s">
        <v>2512</v>
      </c>
      <c r="B242" s="12" t="s">
        <v>2603</v>
      </c>
      <c r="C242" s="12" t="s">
        <v>1489</v>
      </c>
      <c r="D242" s="12" t="s">
        <v>2604</v>
      </c>
      <c r="E242" s="12" t="s">
        <v>2225</v>
      </c>
      <c r="F242" s="1">
        <v>3.5899999141693102</v>
      </c>
      <c r="G242" s="1" t="s">
        <v>6765</v>
      </c>
      <c r="H242" s="1">
        <v>4.5400001108646401E-3</v>
      </c>
      <c r="I242" s="1" t="s">
        <v>6765</v>
      </c>
      <c r="J242" s="1">
        <v>2.5700000696815599E-4</v>
      </c>
      <c r="K242" s="1" t="s">
        <v>6765</v>
      </c>
      <c r="L242" s="1">
        <v>4.0480000898241997E-3</v>
      </c>
      <c r="M242" s="1" t="s">
        <v>6765</v>
      </c>
      <c r="N242" s="1">
        <v>1.1490000179037499E-3</v>
      </c>
      <c r="O242" s="1" t="s">
        <v>6765</v>
      </c>
    </row>
    <row r="243" spans="1:15" x14ac:dyDescent="0.25">
      <c r="A243" s="12" t="s">
        <v>2605</v>
      </c>
      <c r="B243" s="12" t="s">
        <v>2606</v>
      </c>
      <c r="C243" s="12" t="s">
        <v>1489</v>
      </c>
      <c r="D243" s="12" t="s">
        <v>1729</v>
      </c>
      <c r="E243" s="12" t="s">
        <v>2225</v>
      </c>
      <c r="F243" s="1">
        <v>3.5899999141693102</v>
      </c>
      <c r="G243" s="1" t="s">
        <v>6765</v>
      </c>
      <c r="H243" s="1">
        <v>4.5400001108646401E-3</v>
      </c>
      <c r="I243" s="1" t="s">
        <v>6765</v>
      </c>
      <c r="J243" s="1">
        <v>2.5700000696815599E-4</v>
      </c>
      <c r="K243" s="1" t="s">
        <v>6765</v>
      </c>
      <c r="L243" s="1">
        <v>4.0480000898241997E-3</v>
      </c>
      <c r="M243" s="1" t="s">
        <v>6765</v>
      </c>
      <c r="N243" s="1">
        <v>1.1490000179037499E-3</v>
      </c>
      <c r="O243" s="1" t="s">
        <v>6765</v>
      </c>
    </row>
    <row r="244" spans="1:15" x14ac:dyDescent="0.25">
      <c r="A244" s="12" t="s">
        <v>2517</v>
      </c>
      <c r="B244" s="12" t="s">
        <v>2607</v>
      </c>
      <c r="C244" s="12" t="s">
        <v>1489</v>
      </c>
      <c r="D244" s="12" t="s">
        <v>2608</v>
      </c>
      <c r="E244" s="12" t="s">
        <v>2225</v>
      </c>
      <c r="F244" s="1">
        <v>3.5899999141693102</v>
      </c>
      <c r="G244" s="1" t="s">
        <v>6765</v>
      </c>
      <c r="H244" s="1">
        <v>4.5400001108646401E-3</v>
      </c>
      <c r="I244" s="1" t="s">
        <v>6765</v>
      </c>
      <c r="J244" s="1">
        <v>2.5700000696815599E-4</v>
      </c>
      <c r="K244" s="1" t="s">
        <v>6765</v>
      </c>
      <c r="L244" s="1">
        <v>4.0480000898241997E-3</v>
      </c>
      <c r="M244" s="1" t="s">
        <v>6765</v>
      </c>
      <c r="N244" s="1">
        <v>1.1490000179037499E-3</v>
      </c>
      <c r="O244" s="1" t="s">
        <v>6765</v>
      </c>
    </row>
    <row r="245" spans="1:15" x14ac:dyDescent="0.25">
      <c r="A245" s="12" t="s">
        <v>2512</v>
      </c>
      <c r="B245" s="12" t="s">
        <v>2609</v>
      </c>
      <c r="C245" s="12" t="s">
        <v>1489</v>
      </c>
      <c r="D245" s="12" t="s">
        <v>2610</v>
      </c>
      <c r="E245" s="12" t="s">
        <v>2225</v>
      </c>
      <c r="F245" s="1">
        <v>3.5899999141693102</v>
      </c>
      <c r="G245" s="1" t="s">
        <v>6765</v>
      </c>
      <c r="H245" s="1">
        <v>4.5400001108646401E-3</v>
      </c>
      <c r="I245" s="1" t="s">
        <v>6765</v>
      </c>
      <c r="J245" s="1">
        <v>2.5700000696815599E-4</v>
      </c>
      <c r="K245" s="1" t="s">
        <v>6765</v>
      </c>
      <c r="L245" s="1">
        <v>4.0480000898241997E-3</v>
      </c>
      <c r="M245" s="1" t="s">
        <v>6765</v>
      </c>
      <c r="N245" s="1">
        <v>1.1490000179037499E-3</v>
      </c>
      <c r="O245" s="1" t="s">
        <v>6765</v>
      </c>
    </row>
    <row r="246" spans="1:15" x14ac:dyDescent="0.25">
      <c r="A246" s="12" t="s">
        <v>2611</v>
      </c>
      <c r="B246" s="12" t="s">
        <v>2612</v>
      </c>
      <c r="C246" s="12" t="s">
        <v>1507</v>
      </c>
      <c r="D246" s="12" t="s">
        <v>1618</v>
      </c>
      <c r="E246" s="12" t="s">
        <v>2225</v>
      </c>
      <c r="F246" s="1">
        <v>3.07563304901123</v>
      </c>
      <c r="G246" s="1" t="s">
        <v>6767</v>
      </c>
      <c r="H246" s="1">
        <v>2.4010150227695699E-3</v>
      </c>
      <c r="I246" s="1" t="s">
        <v>6767</v>
      </c>
      <c r="J246" s="1">
        <v>1.19223303045146E-4</v>
      </c>
      <c r="K246" s="1" t="s">
        <v>6767</v>
      </c>
      <c r="L246" s="1">
        <v>3.0379830859601502E-3</v>
      </c>
      <c r="M246" s="1" t="s">
        <v>6767</v>
      </c>
      <c r="N246" s="1">
        <v>9.6028979169204799E-4</v>
      </c>
      <c r="O246" s="1" t="s">
        <v>6767</v>
      </c>
    </row>
    <row r="247" spans="1:15" x14ac:dyDescent="0.25">
      <c r="A247" s="12" t="s">
        <v>2614</v>
      </c>
      <c r="B247" s="12" t="s">
        <v>2615</v>
      </c>
      <c r="C247" s="12" t="s">
        <v>1507</v>
      </c>
      <c r="D247" s="12" t="s">
        <v>2616</v>
      </c>
      <c r="E247" s="12" t="s">
        <v>2225</v>
      </c>
      <c r="F247" s="1">
        <v>3.5899999141693102</v>
      </c>
      <c r="G247" s="1" t="s">
        <v>6765</v>
      </c>
      <c r="H247" s="1">
        <v>4.5400001108646401E-3</v>
      </c>
      <c r="I247" s="1" t="s">
        <v>6765</v>
      </c>
      <c r="J247" s="1">
        <v>2.5700000696815599E-4</v>
      </c>
      <c r="K247" s="1" t="s">
        <v>6765</v>
      </c>
      <c r="L247" s="1">
        <v>4.0480000898241997E-3</v>
      </c>
      <c r="M247" s="1" t="s">
        <v>6765</v>
      </c>
      <c r="N247" s="1">
        <v>1.1490000179037499E-3</v>
      </c>
      <c r="O247" s="1" t="s">
        <v>6765</v>
      </c>
    </row>
    <row r="248" spans="1:15" x14ac:dyDescent="0.25">
      <c r="A248" s="12" t="s">
        <v>2611</v>
      </c>
      <c r="B248" s="12" t="s">
        <v>2617</v>
      </c>
      <c r="C248" s="12" t="s">
        <v>1507</v>
      </c>
      <c r="D248" s="12" t="s">
        <v>2618</v>
      </c>
      <c r="E248" s="12" t="s">
        <v>2225</v>
      </c>
      <c r="F248" s="1">
        <v>3.07563304901123</v>
      </c>
      <c r="G248" s="1" t="s">
        <v>6767</v>
      </c>
      <c r="H248" s="1">
        <v>2.4010150227695699E-3</v>
      </c>
      <c r="I248" s="1" t="s">
        <v>6767</v>
      </c>
      <c r="J248" s="1">
        <v>1.19223303045146E-4</v>
      </c>
      <c r="K248" s="1" t="s">
        <v>6767</v>
      </c>
      <c r="L248" s="1">
        <v>3.0379830859601502E-3</v>
      </c>
      <c r="M248" s="1" t="s">
        <v>6767</v>
      </c>
      <c r="N248" s="1">
        <v>9.6028979169204799E-4</v>
      </c>
      <c r="O248" s="1" t="s">
        <v>6767</v>
      </c>
    </row>
    <row r="249" spans="1:15" x14ac:dyDescent="0.25">
      <c r="A249" s="12" t="s">
        <v>961</v>
      </c>
      <c r="B249" s="12" t="s">
        <v>2619</v>
      </c>
      <c r="C249" s="12" t="s">
        <v>1507</v>
      </c>
      <c r="D249" s="12" t="s">
        <v>2620</v>
      </c>
      <c r="E249" s="12" t="s">
        <v>2225</v>
      </c>
      <c r="F249" s="1">
        <v>3.5899999141693102</v>
      </c>
      <c r="G249" s="1" t="s">
        <v>6765</v>
      </c>
      <c r="H249" s="1">
        <v>4.5400001108646401E-3</v>
      </c>
      <c r="I249" s="1" t="s">
        <v>6765</v>
      </c>
      <c r="J249" s="1">
        <v>2.5700000696815599E-4</v>
      </c>
      <c r="K249" s="1" t="s">
        <v>6765</v>
      </c>
      <c r="L249" s="1">
        <v>4.0480000898241997E-3</v>
      </c>
      <c r="M249" s="1" t="s">
        <v>6765</v>
      </c>
      <c r="N249" s="1">
        <v>1.1490000179037499E-3</v>
      </c>
      <c r="O249" s="1" t="s">
        <v>6765</v>
      </c>
    </row>
    <row r="250" spans="1:15" x14ac:dyDescent="0.25">
      <c r="A250" s="12" t="s">
        <v>996</v>
      </c>
      <c r="B250" s="12" t="s">
        <v>2621</v>
      </c>
      <c r="C250" s="12" t="s">
        <v>1507</v>
      </c>
      <c r="D250" s="12" t="s">
        <v>2622</v>
      </c>
      <c r="E250" s="12" t="s">
        <v>2225</v>
      </c>
      <c r="F250" s="1">
        <v>2.5644600391387899</v>
      </c>
      <c r="G250" s="1" t="s">
        <v>2226</v>
      </c>
      <c r="H250" s="1">
        <v>2.1679799829144001E-4</v>
      </c>
      <c r="I250" s="1" t="s">
        <v>2226</v>
      </c>
      <c r="J250" s="1">
        <v>1.05396400613245E-4</v>
      </c>
      <c r="K250" s="1" t="s">
        <v>2226</v>
      </c>
      <c r="L250" s="1">
        <v>9.0908649144694198E-4</v>
      </c>
      <c r="M250" s="1" t="s">
        <v>2226</v>
      </c>
      <c r="N250" s="1">
        <v>7.57133588194847E-4</v>
      </c>
      <c r="O250" s="1" t="s">
        <v>2226</v>
      </c>
    </row>
    <row r="251" spans="1:15" x14ac:dyDescent="0.25">
      <c r="A251" s="12" t="s">
        <v>2623</v>
      </c>
      <c r="B251" s="12" t="s">
        <v>2624</v>
      </c>
      <c r="C251" s="12" t="s">
        <v>1507</v>
      </c>
      <c r="D251" s="12" t="s">
        <v>2625</v>
      </c>
      <c r="E251" s="12" t="s">
        <v>2225</v>
      </c>
      <c r="F251" s="1">
        <v>16.949659347534201</v>
      </c>
      <c r="G251" s="1" t="s">
        <v>2226</v>
      </c>
      <c r="H251" s="1">
        <v>4.6045999624766403E-5</v>
      </c>
      <c r="I251" s="1" t="s">
        <v>2226</v>
      </c>
      <c r="J251" s="1">
        <v>6.2587430875282694E-5</v>
      </c>
      <c r="K251" s="1" t="s">
        <v>2226</v>
      </c>
      <c r="L251" s="1">
        <v>5.4316718888003399E-5</v>
      </c>
      <c r="M251" s="1" t="s">
        <v>2226</v>
      </c>
      <c r="N251" s="1">
        <v>1.2517490540631099E-4</v>
      </c>
      <c r="O251" s="1" t="s">
        <v>2226</v>
      </c>
    </row>
    <row r="252" spans="1:15" x14ac:dyDescent="0.25">
      <c r="A252" s="12" t="s">
        <v>2611</v>
      </c>
      <c r="B252" s="12" t="s">
        <v>2626</v>
      </c>
      <c r="C252" s="12" t="s">
        <v>1507</v>
      </c>
      <c r="D252" s="12" t="s">
        <v>1900</v>
      </c>
      <c r="E252" s="12" t="s">
        <v>2225</v>
      </c>
      <c r="F252" s="1">
        <v>3.07563304901123</v>
      </c>
      <c r="G252" s="1" t="s">
        <v>6767</v>
      </c>
      <c r="H252" s="1">
        <v>2.4010150227695699E-3</v>
      </c>
      <c r="I252" s="1" t="s">
        <v>6767</v>
      </c>
      <c r="J252" s="1">
        <v>1.19223303045146E-4</v>
      </c>
      <c r="K252" s="1" t="s">
        <v>6767</v>
      </c>
      <c r="L252" s="1">
        <v>3.0379830859601502E-3</v>
      </c>
      <c r="M252" s="1" t="s">
        <v>6767</v>
      </c>
      <c r="N252" s="1">
        <v>9.6028979169204799E-4</v>
      </c>
      <c r="O252" s="1" t="s">
        <v>6767</v>
      </c>
    </row>
    <row r="253" spans="1:15" x14ac:dyDescent="0.25">
      <c r="A253" s="12" t="s">
        <v>2611</v>
      </c>
      <c r="B253" s="12" t="s">
        <v>2627</v>
      </c>
      <c r="C253" s="12" t="s">
        <v>1507</v>
      </c>
      <c r="D253" s="12" t="s">
        <v>2628</v>
      </c>
      <c r="E253" s="12" t="s">
        <v>2225</v>
      </c>
      <c r="F253" s="1">
        <v>3.07563304901123</v>
      </c>
      <c r="G253" s="1" t="s">
        <v>6767</v>
      </c>
      <c r="H253" s="1">
        <v>2.4010150227695699E-3</v>
      </c>
      <c r="I253" s="1" t="s">
        <v>6767</v>
      </c>
      <c r="J253" s="1">
        <v>1.19223303045146E-4</v>
      </c>
      <c r="K253" s="1" t="s">
        <v>6767</v>
      </c>
      <c r="L253" s="1">
        <v>3.0379830859601502E-3</v>
      </c>
      <c r="M253" s="1" t="s">
        <v>6767</v>
      </c>
      <c r="N253" s="1">
        <v>9.6028979169204799E-4</v>
      </c>
      <c r="O253" s="1" t="s">
        <v>6767</v>
      </c>
    </row>
    <row r="254" spans="1:15" x14ac:dyDescent="0.25">
      <c r="A254" s="12" t="s">
        <v>2629</v>
      </c>
      <c r="B254" s="12" t="s">
        <v>2630</v>
      </c>
      <c r="C254" s="12" t="s">
        <v>1507</v>
      </c>
      <c r="D254" s="12" t="s">
        <v>2631</v>
      </c>
      <c r="E254" s="12" t="s">
        <v>2225</v>
      </c>
      <c r="F254" s="1">
        <v>9.1121368408203107</v>
      </c>
      <c r="G254" s="1" t="s">
        <v>2613</v>
      </c>
      <c r="H254" s="1">
        <v>5.3311060182750199E-3</v>
      </c>
      <c r="I254" s="1" t="s">
        <v>2613</v>
      </c>
      <c r="J254" s="1">
        <v>2.0014790061395599E-4</v>
      </c>
      <c r="K254" s="1" t="s">
        <v>2613</v>
      </c>
      <c r="L254" s="1">
        <v>9.4693284481763805E-3</v>
      </c>
      <c r="M254" s="1" t="s">
        <v>2613</v>
      </c>
      <c r="N254" s="1">
        <v>2.5171129964292002E-3</v>
      </c>
      <c r="O254" s="1" t="s">
        <v>2613</v>
      </c>
    </row>
    <row r="255" spans="1:15" x14ac:dyDescent="0.25">
      <c r="A255" s="12" t="s">
        <v>2623</v>
      </c>
      <c r="B255" s="12" t="s">
        <v>2632</v>
      </c>
      <c r="C255" s="12" t="s">
        <v>1507</v>
      </c>
      <c r="D255" s="12" t="s">
        <v>1697</v>
      </c>
      <c r="E255" s="12" t="s">
        <v>2225</v>
      </c>
      <c r="F255" s="1">
        <v>16.949659347534201</v>
      </c>
      <c r="G255" s="1" t="s">
        <v>2226</v>
      </c>
      <c r="H255" s="1">
        <v>4.6045999624766403E-5</v>
      </c>
      <c r="I255" s="1" t="s">
        <v>2226</v>
      </c>
      <c r="J255" s="1">
        <v>6.2587430875282694E-5</v>
      </c>
      <c r="K255" s="1" t="s">
        <v>2226</v>
      </c>
      <c r="L255" s="1">
        <v>5.4316718888003399E-5</v>
      </c>
      <c r="M255" s="1" t="s">
        <v>2226</v>
      </c>
      <c r="N255" s="1">
        <v>1.2517490540631099E-4</v>
      </c>
      <c r="O255" s="1" t="s">
        <v>2226</v>
      </c>
    </row>
    <row r="256" spans="1:15" x14ac:dyDescent="0.25">
      <c r="A256" s="12" t="s">
        <v>2629</v>
      </c>
      <c r="B256" s="12" t="s">
        <v>2633</v>
      </c>
      <c r="C256" s="12" t="s">
        <v>1507</v>
      </c>
      <c r="D256" s="12" t="s">
        <v>2634</v>
      </c>
      <c r="E256" s="12" t="s">
        <v>2225</v>
      </c>
      <c r="F256" s="1">
        <v>3.5899999141693102</v>
      </c>
      <c r="G256" s="1" t="s">
        <v>6765</v>
      </c>
      <c r="H256" s="1">
        <v>4.5400001108646401E-3</v>
      </c>
      <c r="I256" s="1" t="s">
        <v>6765</v>
      </c>
      <c r="J256" s="1">
        <v>2.5700000696815599E-4</v>
      </c>
      <c r="K256" s="1" t="s">
        <v>6765</v>
      </c>
      <c r="L256" s="1">
        <v>4.0480000898241997E-3</v>
      </c>
      <c r="M256" s="1" t="s">
        <v>6765</v>
      </c>
      <c r="N256" s="1">
        <v>1.1490000179037499E-3</v>
      </c>
      <c r="O256" s="1" t="s">
        <v>6765</v>
      </c>
    </row>
    <row r="257" spans="1:15" x14ac:dyDescent="0.25">
      <c r="A257" s="12" t="s">
        <v>2614</v>
      </c>
      <c r="B257" s="12" t="s">
        <v>2635</v>
      </c>
      <c r="C257" s="12" t="s">
        <v>1507</v>
      </c>
      <c r="D257" s="12" t="s">
        <v>2636</v>
      </c>
      <c r="E257" s="12" t="s">
        <v>2225</v>
      </c>
      <c r="F257" s="1">
        <v>3.5899999141693102</v>
      </c>
      <c r="G257" s="1" t="s">
        <v>6765</v>
      </c>
      <c r="H257" s="1">
        <v>4.5400001108646401E-3</v>
      </c>
      <c r="I257" s="1" t="s">
        <v>6765</v>
      </c>
      <c r="J257" s="1">
        <v>2.5700000696815599E-4</v>
      </c>
      <c r="K257" s="1" t="s">
        <v>6765</v>
      </c>
      <c r="L257" s="1">
        <v>4.0480000898241997E-3</v>
      </c>
      <c r="M257" s="1" t="s">
        <v>6765</v>
      </c>
      <c r="N257" s="1">
        <v>1.1490000179037499E-3</v>
      </c>
      <c r="O257" s="1" t="s">
        <v>6765</v>
      </c>
    </row>
    <row r="258" spans="1:15" x14ac:dyDescent="0.25">
      <c r="A258" s="12" t="s">
        <v>2614</v>
      </c>
      <c r="B258" s="12" t="s">
        <v>2637</v>
      </c>
      <c r="C258" s="12" t="s">
        <v>1507</v>
      </c>
      <c r="D258" s="12" t="s">
        <v>2638</v>
      </c>
      <c r="E258" s="12" t="s">
        <v>2225</v>
      </c>
      <c r="F258" s="1">
        <v>3.5899999141693102</v>
      </c>
      <c r="G258" s="1" t="s">
        <v>6765</v>
      </c>
      <c r="H258" s="1">
        <v>4.5400001108646401E-3</v>
      </c>
      <c r="I258" s="1" t="s">
        <v>6765</v>
      </c>
      <c r="J258" s="1">
        <v>2.5700000696815599E-4</v>
      </c>
      <c r="K258" s="1" t="s">
        <v>6765</v>
      </c>
      <c r="L258" s="1">
        <v>4.0480000898241997E-3</v>
      </c>
      <c r="M258" s="1" t="s">
        <v>6765</v>
      </c>
      <c r="N258" s="1">
        <v>1.1490000179037499E-3</v>
      </c>
      <c r="O258" s="1" t="s">
        <v>6765</v>
      </c>
    </row>
    <row r="259" spans="1:15" x14ac:dyDescent="0.25">
      <c r="A259" s="12" t="s">
        <v>2611</v>
      </c>
      <c r="B259" s="12" t="s">
        <v>2639</v>
      </c>
      <c r="C259" s="12" t="s">
        <v>1507</v>
      </c>
      <c r="D259" s="12" t="s">
        <v>2640</v>
      </c>
      <c r="E259" s="12" t="s">
        <v>2225</v>
      </c>
      <c r="F259" s="1">
        <v>3.07563304901123</v>
      </c>
      <c r="G259" s="1" t="s">
        <v>6767</v>
      </c>
      <c r="H259" s="1">
        <v>2.4010150227695699E-3</v>
      </c>
      <c r="I259" s="1" t="s">
        <v>6767</v>
      </c>
      <c r="J259" s="1">
        <v>1.19223303045146E-4</v>
      </c>
      <c r="K259" s="1" t="s">
        <v>6767</v>
      </c>
      <c r="L259" s="1">
        <v>3.0379830859601502E-3</v>
      </c>
      <c r="M259" s="1" t="s">
        <v>6767</v>
      </c>
      <c r="N259" s="1">
        <v>9.6028979169204799E-4</v>
      </c>
      <c r="O259" s="1" t="s">
        <v>6767</v>
      </c>
    </row>
    <row r="260" spans="1:15" x14ac:dyDescent="0.25">
      <c r="A260" s="12" t="s">
        <v>2641</v>
      </c>
      <c r="B260" s="12" t="s">
        <v>2642</v>
      </c>
      <c r="C260" s="12" t="s">
        <v>1507</v>
      </c>
      <c r="D260" s="12" t="s">
        <v>2643</v>
      </c>
      <c r="E260" s="12" t="s">
        <v>2225</v>
      </c>
      <c r="F260" s="1">
        <v>3.5899999141693102</v>
      </c>
      <c r="G260" s="1" t="s">
        <v>6765</v>
      </c>
      <c r="H260" s="1">
        <v>4.5400001108646401E-3</v>
      </c>
      <c r="I260" s="1" t="s">
        <v>6765</v>
      </c>
      <c r="J260" s="1">
        <v>2.5700000696815599E-4</v>
      </c>
      <c r="K260" s="1" t="s">
        <v>6765</v>
      </c>
      <c r="L260" s="1">
        <v>4.0480000898241997E-3</v>
      </c>
      <c r="M260" s="1" t="s">
        <v>6765</v>
      </c>
      <c r="N260" s="1">
        <v>1.1490000179037499E-3</v>
      </c>
      <c r="O260" s="1" t="s">
        <v>6765</v>
      </c>
    </row>
    <row r="261" spans="1:15" x14ac:dyDescent="0.25">
      <c r="A261" s="12" t="s">
        <v>2644</v>
      </c>
      <c r="B261" s="12" t="s">
        <v>2645</v>
      </c>
      <c r="C261" s="12" t="s">
        <v>1507</v>
      </c>
      <c r="D261" s="12" t="s">
        <v>1708</v>
      </c>
      <c r="E261" s="12" t="s">
        <v>2225</v>
      </c>
      <c r="F261" s="1">
        <v>9.10455417633057</v>
      </c>
      <c r="G261" s="1" t="s">
        <v>6768</v>
      </c>
      <c r="H261" s="1">
        <v>5.3217038512229902E-3</v>
      </c>
      <c r="I261" s="1" t="s">
        <v>6768</v>
      </c>
      <c r="J261" s="1">
        <v>2.0780799968633801E-4</v>
      </c>
      <c r="K261" s="1" t="s">
        <v>6768</v>
      </c>
      <c r="L261" s="1">
        <v>9.4742607325315493E-3</v>
      </c>
      <c r="M261" s="1" t="s">
        <v>6768</v>
      </c>
      <c r="N261" s="1">
        <v>2.5578490458428899E-3</v>
      </c>
      <c r="O261" s="1" t="s">
        <v>6768</v>
      </c>
    </row>
    <row r="262" spans="1:15" x14ac:dyDescent="0.25">
      <c r="A262" s="12" t="s">
        <v>2611</v>
      </c>
      <c r="B262" s="12" t="s">
        <v>2646</v>
      </c>
      <c r="C262" s="12" t="s">
        <v>1507</v>
      </c>
      <c r="D262" s="12" t="s">
        <v>1522</v>
      </c>
      <c r="E262" s="12" t="s">
        <v>2225</v>
      </c>
      <c r="F262" s="1">
        <v>3.07563304901123</v>
      </c>
      <c r="G262" s="1" t="s">
        <v>6767</v>
      </c>
      <c r="H262" s="1">
        <v>2.4010150227695699E-3</v>
      </c>
      <c r="I262" s="1" t="s">
        <v>6767</v>
      </c>
      <c r="J262" s="1">
        <v>1.19223303045146E-4</v>
      </c>
      <c r="K262" s="1" t="s">
        <v>6767</v>
      </c>
      <c r="L262" s="1">
        <v>3.0379830859601502E-3</v>
      </c>
      <c r="M262" s="1" t="s">
        <v>6767</v>
      </c>
      <c r="N262" s="1">
        <v>9.6028979169204799E-4</v>
      </c>
      <c r="O262" s="1" t="s">
        <v>6767</v>
      </c>
    </row>
    <row r="263" spans="1:15" x14ac:dyDescent="0.25">
      <c r="A263" s="12" t="s">
        <v>2647</v>
      </c>
      <c r="B263" s="12" t="s">
        <v>2648</v>
      </c>
      <c r="C263" s="12" t="s">
        <v>1507</v>
      </c>
      <c r="D263" s="12" t="s">
        <v>2649</v>
      </c>
      <c r="E263" s="12" t="s">
        <v>2225</v>
      </c>
      <c r="F263" s="1">
        <v>3.5899999141693102</v>
      </c>
      <c r="G263" s="1" t="s">
        <v>6765</v>
      </c>
      <c r="H263" s="1">
        <v>4.5400001108646401E-3</v>
      </c>
      <c r="I263" s="1" t="s">
        <v>6765</v>
      </c>
      <c r="J263" s="1">
        <v>2.5700000696815599E-4</v>
      </c>
      <c r="K263" s="1" t="s">
        <v>6765</v>
      </c>
      <c r="L263" s="1">
        <v>4.0480000898241997E-3</v>
      </c>
      <c r="M263" s="1" t="s">
        <v>6765</v>
      </c>
      <c r="N263" s="1">
        <v>1.1490000179037499E-3</v>
      </c>
      <c r="O263" s="1" t="s">
        <v>6765</v>
      </c>
    </row>
    <row r="264" spans="1:15" x14ac:dyDescent="0.25">
      <c r="A264" s="12" t="s">
        <v>2611</v>
      </c>
      <c r="B264" s="12" t="s">
        <v>2650</v>
      </c>
      <c r="C264" s="12" t="s">
        <v>1507</v>
      </c>
      <c r="D264" s="12" t="s">
        <v>1685</v>
      </c>
      <c r="E264" s="12" t="s">
        <v>2225</v>
      </c>
      <c r="F264" s="1">
        <v>3.07563304901123</v>
      </c>
      <c r="G264" s="1" t="s">
        <v>6767</v>
      </c>
      <c r="H264" s="1">
        <v>2.4010150227695699E-3</v>
      </c>
      <c r="I264" s="1" t="s">
        <v>6767</v>
      </c>
      <c r="J264" s="1">
        <v>1.19223303045146E-4</v>
      </c>
      <c r="K264" s="1" t="s">
        <v>6767</v>
      </c>
      <c r="L264" s="1">
        <v>3.0379830859601502E-3</v>
      </c>
      <c r="M264" s="1" t="s">
        <v>6767</v>
      </c>
      <c r="N264" s="1">
        <v>9.6028979169204799E-4</v>
      </c>
      <c r="O264" s="1" t="s">
        <v>6767</v>
      </c>
    </row>
    <row r="265" spans="1:15" x14ac:dyDescent="0.25">
      <c r="A265" s="12" t="s">
        <v>2629</v>
      </c>
      <c r="B265" s="12" t="s">
        <v>2651</v>
      </c>
      <c r="C265" s="12" t="s">
        <v>1507</v>
      </c>
      <c r="D265" s="12" t="s">
        <v>2170</v>
      </c>
      <c r="E265" s="12" t="s">
        <v>2225</v>
      </c>
      <c r="F265" s="1">
        <v>9.1121368408203107</v>
      </c>
      <c r="G265" s="1" t="s">
        <v>2613</v>
      </c>
      <c r="H265" s="1">
        <v>5.3311060182750199E-3</v>
      </c>
      <c r="I265" s="1" t="s">
        <v>2613</v>
      </c>
      <c r="J265" s="1">
        <v>2.0014790061395599E-4</v>
      </c>
      <c r="K265" s="1" t="s">
        <v>2613</v>
      </c>
      <c r="L265" s="1">
        <v>9.4693284481763805E-3</v>
      </c>
      <c r="M265" s="1" t="s">
        <v>2613</v>
      </c>
      <c r="N265" s="1">
        <v>2.5171129964292002E-3</v>
      </c>
      <c r="O265" s="1" t="s">
        <v>2613</v>
      </c>
    </row>
    <row r="266" spans="1:15" x14ac:dyDescent="0.25">
      <c r="A266" s="12" t="s">
        <v>2611</v>
      </c>
      <c r="B266" s="12" t="s">
        <v>2652</v>
      </c>
      <c r="C266" s="12" t="s">
        <v>1507</v>
      </c>
      <c r="D266" s="12" t="s">
        <v>2653</v>
      </c>
      <c r="E266" s="12" t="s">
        <v>2225</v>
      </c>
      <c r="F266" s="1">
        <v>3.07563304901123</v>
      </c>
      <c r="G266" s="1" t="s">
        <v>6767</v>
      </c>
      <c r="H266" s="1">
        <v>2.4010150227695699E-3</v>
      </c>
      <c r="I266" s="1" t="s">
        <v>6767</v>
      </c>
      <c r="J266" s="1">
        <v>1.19223303045146E-4</v>
      </c>
      <c r="K266" s="1" t="s">
        <v>6767</v>
      </c>
      <c r="L266" s="1">
        <v>3.0379830859601502E-3</v>
      </c>
      <c r="M266" s="1" t="s">
        <v>6767</v>
      </c>
      <c r="N266" s="1">
        <v>9.6028979169204799E-4</v>
      </c>
      <c r="O266" s="1" t="s">
        <v>6767</v>
      </c>
    </row>
    <row r="267" spans="1:15" x14ac:dyDescent="0.25">
      <c r="A267" s="12" t="s">
        <v>2611</v>
      </c>
      <c r="B267" s="12" t="s">
        <v>2654</v>
      </c>
      <c r="C267" s="12" t="s">
        <v>1507</v>
      </c>
      <c r="D267" s="12" t="s">
        <v>1600</v>
      </c>
      <c r="E267" s="12" t="s">
        <v>2225</v>
      </c>
      <c r="F267" s="1">
        <v>3.07563304901123</v>
      </c>
      <c r="G267" s="1" t="s">
        <v>6767</v>
      </c>
      <c r="H267" s="1">
        <v>2.4010150227695699E-3</v>
      </c>
      <c r="I267" s="1" t="s">
        <v>6767</v>
      </c>
      <c r="J267" s="1">
        <v>1.19223303045146E-4</v>
      </c>
      <c r="K267" s="1" t="s">
        <v>6767</v>
      </c>
      <c r="L267" s="1">
        <v>3.0379830859601502E-3</v>
      </c>
      <c r="M267" s="1" t="s">
        <v>6767</v>
      </c>
      <c r="N267" s="1">
        <v>9.6028979169204799E-4</v>
      </c>
      <c r="O267" s="1" t="s">
        <v>6767</v>
      </c>
    </row>
    <row r="268" spans="1:15" x14ac:dyDescent="0.25">
      <c r="A268" s="12" t="s">
        <v>2611</v>
      </c>
      <c r="B268" s="12" t="s">
        <v>2655</v>
      </c>
      <c r="C268" s="12" t="s">
        <v>1507</v>
      </c>
      <c r="D268" s="12" t="s">
        <v>1653</v>
      </c>
      <c r="E268" s="12" t="s">
        <v>2225</v>
      </c>
      <c r="F268" s="1">
        <v>3.07563304901123</v>
      </c>
      <c r="G268" s="1" t="s">
        <v>6767</v>
      </c>
      <c r="H268" s="1">
        <v>2.4010150227695699E-3</v>
      </c>
      <c r="I268" s="1" t="s">
        <v>6767</v>
      </c>
      <c r="J268" s="1">
        <v>1.19223303045146E-4</v>
      </c>
      <c r="K268" s="1" t="s">
        <v>6767</v>
      </c>
      <c r="L268" s="1">
        <v>3.0379830859601502E-3</v>
      </c>
      <c r="M268" s="1" t="s">
        <v>6767</v>
      </c>
      <c r="N268" s="1">
        <v>9.6028979169204799E-4</v>
      </c>
      <c r="O268" s="1" t="s">
        <v>6767</v>
      </c>
    </row>
    <row r="269" spans="1:15" x14ac:dyDescent="0.25">
      <c r="A269" s="12" t="s">
        <v>2644</v>
      </c>
      <c r="B269" s="12" t="s">
        <v>2656</v>
      </c>
      <c r="C269" s="12" t="s">
        <v>1507</v>
      </c>
      <c r="D269" s="12" t="s">
        <v>2657</v>
      </c>
      <c r="E269" s="12" t="s">
        <v>2225</v>
      </c>
      <c r="F269" s="1">
        <v>9.10455417633057</v>
      </c>
      <c r="G269" s="1" t="s">
        <v>6768</v>
      </c>
      <c r="H269" s="1">
        <v>5.3217038512229902E-3</v>
      </c>
      <c r="I269" s="1" t="s">
        <v>6768</v>
      </c>
      <c r="J269" s="1">
        <v>2.0780799968633801E-4</v>
      </c>
      <c r="K269" s="1" t="s">
        <v>6768</v>
      </c>
      <c r="L269" s="1">
        <v>9.4742607325315493E-3</v>
      </c>
      <c r="M269" s="1" t="s">
        <v>6768</v>
      </c>
      <c r="N269" s="1">
        <v>2.5578490458428899E-3</v>
      </c>
      <c r="O269" s="1" t="s">
        <v>6768</v>
      </c>
    </row>
    <row r="270" spans="1:15" x14ac:dyDescent="0.25">
      <c r="A270" s="12" t="s">
        <v>2611</v>
      </c>
      <c r="B270" s="12" t="s">
        <v>2658</v>
      </c>
      <c r="C270" s="12" t="s">
        <v>1507</v>
      </c>
      <c r="D270" s="12" t="s">
        <v>2659</v>
      </c>
      <c r="E270" s="12" t="s">
        <v>2225</v>
      </c>
      <c r="F270" s="1">
        <v>3.07563304901123</v>
      </c>
      <c r="G270" s="1" t="s">
        <v>6767</v>
      </c>
      <c r="H270" s="1">
        <v>2.4010150227695699E-3</v>
      </c>
      <c r="I270" s="1" t="s">
        <v>6767</v>
      </c>
      <c r="J270" s="1">
        <v>1.19223303045146E-4</v>
      </c>
      <c r="K270" s="1" t="s">
        <v>6767</v>
      </c>
      <c r="L270" s="1">
        <v>3.0379830859601502E-3</v>
      </c>
      <c r="M270" s="1" t="s">
        <v>6767</v>
      </c>
      <c r="N270" s="1">
        <v>9.6028979169204799E-4</v>
      </c>
      <c r="O270" s="1" t="s">
        <v>6767</v>
      </c>
    </row>
    <row r="271" spans="1:15" x14ac:dyDescent="0.25">
      <c r="A271" s="12" t="s">
        <v>2660</v>
      </c>
      <c r="B271" s="12" t="s">
        <v>2661</v>
      </c>
      <c r="C271" s="12" t="s">
        <v>1507</v>
      </c>
      <c r="D271" s="12" t="s">
        <v>2662</v>
      </c>
      <c r="E271" s="12" t="s">
        <v>2225</v>
      </c>
      <c r="F271" s="1">
        <v>3.5899999141693102</v>
      </c>
      <c r="G271" s="1" t="s">
        <v>6765</v>
      </c>
      <c r="H271" s="1">
        <v>4.5400001108646401E-3</v>
      </c>
      <c r="I271" s="1" t="s">
        <v>6765</v>
      </c>
      <c r="J271" s="1">
        <v>2.5700000696815599E-4</v>
      </c>
      <c r="K271" s="1" t="s">
        <v>6765</v>
      </c>
      <c r="L271" s="1">
        <v>4.0480000898241997E-3</v>
      </c>
      <c r="M271" s="1" t="s">
        <v>6765</v>
      </c>
      <c r="N271" s="1">
        <v>1.1490000179037499E-3</v>
      </c>
      <c r="O271" s="1" t="s">
        <v>6765</v>
      </c>
    </row>
    <row r="272" spans="1:15" x14ac:dyDescent="0.25">
      <c r="A272" s="12" t="s">
        <v>2644</v>
      </c>
      <c r="B272" s="12" t="s">
        <v>2663</v>
      </c>
      <c r="C272" s="12" t="s">
        <v>1507</v>
      </c>
      <c r="D272" s="12" t="s">
        <v>2664</v>
      </c>
      <c r="E272" s="12" t="s">
        <v>2225</v>
      </c>
      <c r="F272" s="1">
        <v>9.10455417633057</v>
      </c>
      <c r="G272" s="1" t="s">
        <v>6768</v>
      </c>
      <c r="H272" s="1">
        <v>5.3217038512229902E-3</v>
      </c>
      <c r="I272" s="1" t="s">
        <v>6768</v>
      </c>
      <c r="J272" s="1">
        <v>2.0780799968633801E-4</v>
      </c>
      <c r="K272" s="1" t="s">
        <v>6768</v>
      </c>
      <c r="L272" s="1">
        <v>9.4742607325315493E-3</v>
      </c>
      <c r="M272" s="1" t="s">
        <v>6768</v>
      </c>
      <c r="N272" s="1">
        <v>2.5578490458428899E-3</v>
      </c>
      <c r="O272" s="1" t="s">
        <v>6768</v>
      </c>
    </row>
    <row r="273" spans="1:15" x14ac:dyDescent="0.25">
      <c r="A273" s="12" t="s">
        <v>2665</v>
      </c>
      <c r="B273" s="12" t="s">
        <v>2666</v>
      </c>
      <c r="C273" s="12" t="s">
        <v>1507</v>
      </c>
      <c r="D273" s="12" t="s">
        <v>2133</v>
      </c>
      <c r="E273" s="12" t="s">
        <v>2225</v>
      </c>
      <c r="F273" s="1">
        <v>3.5899999141693102</v>
      </c>
      <c r="G273" s="1" t="s">
        <v>6765</v>
      </c>
      <c r="H273" s="1">
        <v>4.5400001108646401E-3</v>
      </c>
      <c r="I273" s="1" t="s">
        <v>6765</v>
      </c>
      <c r="J273" s="1">
        <v>2.5700000696815599E-4</v>
      </c>
      <c r="K273" s="1" t="s">
        <v>6765</v>
      </c>
      <c r="L273" s="1">
        <v>4.0480000898241997E-3</v>
      </c>
      <c r="M273" s="1" t="s">
        <v>6765</v>
      </c>
      <c r="N273" s="1">
        <v>1.1490000179037499E-3</v>
      </c>
      <c r="O273" s="1" t="s">
        <v>6765</v>
      </c>
    </row>
    <row r="274" spans="1:15" x14ac:dyDescent="0.25">
      <c r="A274" s="12" t="s">
        <v>2641</v>
      </c>
      <c r="B274" s="12" t="s">
        <v>2667</v>
      </c>
      <c r="C274" s="12" t="s">
        <v>1507</v>
      </c>
      <c r="D274" s="12" t="s">
        <v>2668</v>
      </c>
      <c r="E274" s="12" t="s">
        <v>2225</v>
      </c>
      <c r="F274" s="1">
        <v>3.5899999141693102</v>
      </c>
      <c r="G274" s="1" t="s">
        <v>6765</v>
      </c>
      <c r="H274" s="1">
        <v>4.5400001108646401E-3</v>
      </c>
      <c r="I274" s="1" t="s">
        <v>6765</v>
      </c>
      <c r="J274" s="1">
        <v>2.5700000696815599E-4</v>
      </c>
      <c r="K274" s="1" t="s">
        <v>6765</v>
      </c>
      <c r="L274" s="1">
        <v>4.0480000898241997E-3</v>
      </c>
      <c r="M274" s="1" t="s">
        <v>6765</v>
      </c>
      <c r="N274" s="1">
        <v>1.1490000179037499E-3</v>
      </c>
      <c r="O274" s="1" t="s">
        <v>6765</v>
      </c>
    </row>
    <row r="275" spans="1:15" x14ac:dyDescent="0.25">
      <c r="A275" s="12" t="s">
        <v>2660</v>
      </c>
      <c r="B275" s="12" t="s">
        <v>2669</v>
      </c>
      <c r="C275" s="12" t="s">
        <v>1507</v>
      </c>
      <c r="D275" s="12" t="s">
        <v>1584</v>
      </c>
      <c r="E275" s="12" t="s">
        <v>2225</v>
      </c>
      <c r="F275" s="1">
        <v>3.5899999141693102</v>
      </c>
      <c r="G275" s="1" t="s">
        <v>6765</v>
      </c>
      <c r="H275" s="1">
        <v>4.5400001108646401E-3</v>
      </c>
      <c r="I275" s="1" t="s">
        <v>6765</v>
      </c>
      <c r="J275" s="1">
        <v>2.5700000696815599E-4</v>
      </c>
      <c r="K275" s="1" t="s">
        <v>6765</v>
      </c>
      <c r="L275" s="1">
        <v>4.0480000898241997E-3</v>
      </c>
      <c r="M275" s="1" t="s">
        <v>6765</v>
      </c>
      <c r="N275" s="1">
        <v>1.1490000179037499E-3</v>
      </c>
      <c r="O275" s="1" t="s">
        <v>6765</v>
      </c>
    </row>
    <row r="276" spans="1:15" x14ac:dyDescent="0.25">
      <c r="A276" s="12" t="s">
        <v>2611</v>
      </c>
      <c r="B276" s="12" t="s">
        <v>2670</v>
      </c>
      <c r="C276" s="12" t="s">
        <v>1507</v>
      </c>
      <c r="D276" s="12" t="s">
        <v>1502</v>
      </c>
      <c r="E276" s="12" t="s">
        <v>2225</v>
      </c>
      <c r="F276" s="1">
        <v>3.07563304901123</v>
      </c>
      <c r="G276" s="1" t="s">
        <v>6767</v>
      </c>
      <c r="H276" s="1">
        <v>2.4010150227695699E-3</v>
      </c>
      <c r="I276" s="1" t="s">
        <v>6767</v>
      </c>
      <c r="J276" s="1">
        <v>1.19223303045146E-4</v>
      </c>
      <c r="K276" s="1" t="s">
        <v>6767</v>
      </c>
      <c r="L276" s="1">
        <v>3.0379830859601502E-3</v>
      </c>
      <c r="M276" s="1" t="s">
        <v>6767</v>
      </c>
      <c r="N276" s="1">
        <v>9.6028979169204799E-4</v>
      </c>
      <c r="O276" s="1" t="s">
        <v>6767</v>
      </c>
    </row>
    <row r="277" spans="1:15" x14ac:dyDescent="0.25">
      <c r="A277" s="12" t="s">
        <v>2623</v>
      </c>
      <c r="B277" s="12" t="s">
        <v>2671</v>
      </c>
      <c r="C277" s="12" t="s">
        <v>1507</v>
      </c>
      <c r="D277" s="12" t="s">
        <v>2672</v>
      </c>
      <c r="E277" s="12" t="s">
        <v>2225</v>
      </c>
      <c r="F277" s="1">
        <v>16.949659347534201</v>
      </c>
      <c r="G277" s="1" t="s">
        <v>2226</v>
      </c>
      <c r="H277" s="1">
        <v>4.6045999624766403E-5</v>
      </c>
      <c r="I277" s="1" t="s">
        <v>2226</v>
      </c>
      <c r="J277" s="1">
        <v>6.2587430875282694E-5</v>
      </c>
      <c r="K277" s="1" t="s">
        <v>2226</v>
      </c>
      <c r="L277" s="1">
        <v>5.4316718888003399E-5</v>
      </c>
      <c r="M277" s="1" t="s">
        <v>2226</v>
      </c>
      <c r="N277" s="1">
        <v>1.2517490540631099E-4</v>
      </c>
      <c r="O277" s="1" t="s">
        <v>2226</v>
      </c>
    </row>
    <row r="278" spans="1:15" x14ac:dyDescent="0.25">
      <c r="A278" s="12" t="s">
        <v>2623</v>
      </c>
      <c r="B278" s="12" t="s">
        <v>2673</v>
      </c>
      <c r="C278" s="12" t="s">
        <v>1507</v>
      </c>
      <c r="D278" s="12" t="s">
        <v>2674</v>
      </c>
      <c r="E278" s="12" t="s">
        <v>2225</v>
      </c>
      <c r="F278" s="1">
        <v>3.0756320953369101</v>
      </c>
      <c r="G278" s="1" t="s">
        <v>2613</v>
      </c>
      <c r="H278" s="1">
        <v>2.4010150227695699E-3</v>
      </c>
      <c r="I278" s="1" t="s">
        <v>2613</v>
      </c>
      <c r="J278" s="1">
        <v>1.19223303045146E-4</v>
      </c>
      <c r="K278" s="1" t="s">
        <v>2613</v>
      </c>
      <c r="L278" s="1">
        <v>3.0379830859601502E-3</v>
      </c>
      <c r="M278" s="1" t="s">
        <v>2613</v>
      </c>
      <c r="N278" s="1">
        <v>9.6028967527672605E-4</v>
      </c>
      <c r="O278" s="1" t="s">
        <v>2613</v>
      </c>
    </row>
    <row r="279" spans="1:15" x14ac:dyDescent="0.25">
      <c r="A279" s="12" t="s">
        <v>2629</v>
      </c>
      <c r="B279" s="12" t="s">
        <v>2675</v>
      </c>
      <c r="C279" s="12" t="s">
        <v>1507</v>
      </c>
      <c r="D279" s="12" t="s">
        <v>1498</v>
      </c>
      <c r="E279" s="12" t="s">
        <v>2225</v>
      </c>
      <c r="F279" s="1">
        <v>9.1121368408203107</v>
      </c>
      <c r="G279" s="1" t="s">
        <v>2613</v>
      </c>
      <c r="H279" s="1">
        <v>5.3311060182750199E-3</v>
      </c>
      <c r="I279" s="1" t="s">
        <v>2613</v>
      </c>
      <c r="J279" s="1">
        <v>2.0014790061395599E-4</v>
      </c>
      <c r="K279" s="1" t="s">
        <v>2613</v>
      </c>
      <c r="L279" s="1">
        <v>9.4693284481763805E-3</v>
      </c>
      <c r="M279" s="1" t="s">
        <v>2613</v>
      </c>
      <c r="N279" s="1">
        <v>2.5171129964292002E-3</v>
      </c>
      <c r="O279" s="1" t="s">
        <v>2613</v>
      </c>
    </row>
    <row r="280" spans="1:15" x14ac:dyDescent="0.25">
      <c r="A280" s="12" t="s">
        <v>961</v>
      </c>
      <c r="B280" s="12" t="s">
        <v>2676</v>
      </c>
      <c r="C280" s="12" t="s">
        <v>1507</v>
      </c>
      <c r="D280" s="12" t="s">
        <v>2677</v>
      </c>
      <c r="E280" s="12" t="s">
        <v>2225</v>
      </c>
      <c r="F280" s="1">
        <v>3.5899999141693102</v>
      </c>
      <c r="G280" s="1" t="s">
        <v>6765</v>
      </c>
      <c r="H280" s="1">
        <v>4.5400001108646401E-3</v>
      </c>
      <c r="I280" s="1" t="s">
        <v>6765</v>
      </c>
      <c r="J280" s="1">
        <v>2.5700000696815599E-4</v>
      </c>
      <c r="K280" s="1" t="s">
        <v>6765</v>
      </c>
      <c r="L280" s="1">
        <v>4.0480000898241997E-3</v>
      </c>
      <c r="M280" s="1" t="s">
        <v>6765</v>
      </c>
      <c r="N280" s="1">
        <v>1.1490000179037499E-3</v>
      </c>
      <c r="O280" s="1" t="s">
        <v>6765</v>
      </c>
    </row>
    <row r="281" spans="1:15" x14ac:dyDescent="0.25">
      <c r="A281" s="12" t="s">
        <v>2611</v>
      </c>
      <c r="B281" s="12" t="s">
        <v>2678</v>
      </c>
      <c r="C281" s="12" t="s">
        <v>1507</v>
      </c>
      <c r="D281" s="12" t="s">
        <v>2041</v>
      </c>
      <c r="E281" s="12" t="s">
        <v>2225</v>
      </c>
      <c r="F281" s="1">
        <v>3.07563304901123</v>
      </c>
      <c r="G281" s="1" t="s">
        <v>6767</v>
      </c>
      <c r="H281" s="1">
        <v>2.4010150227695699E-3</v>
      </c>
      <c r="I281" s="1" t="s">
        <v>6767</v>
      </c>
      <c r="J281" s="1">
        <v>1.19223303045146E-4</v>
      </c>
      <c r="K281" s="1" t="s">
        <v>6767</v>
      </c>
      <c r="L281" s="1">
        <v>3.0379830859601502E-3</v>
      </c>
      <c r="M281" s="1" t="s">
        <v>6767</v>
      </c>
      <c r="N281" s="1">
        <v>9.6028979169204799E-4</v>
      </c>
      <c r="O281" s="1" t="s">
        <v>6767</v>
      </c>
    </row>
    <row r="282" spans="1:15" x14ac:dyDescent="0.25">
      <c r="A282" s="12" t="s">
        <v>2641</v>
      </c>
      <c r="B282" s="12" t="s">
        <v>2679</v>
      </c>
      <c r="C282" s="12" t="s">
        <v>1507</v>
      </c>
      <c r="D282" s="12" t="s">
        <v>2680</v>
      </c>
      <c r="E282" s="12" t="s">
        <v>2225</v>
      </c>
      <c r="F282" s="1">
        <v>3.5899999141693102</v>
      </c>
      <c r="G282" s="1" t="s">
        <v>6765</v>
      </c>
      <c r="H282" s="1">
        <v>4.5400001108646401E-3</v>
      </c>
      <c r="I282" s="1" t="s">
        <v>6765</v>
      </c>
      <c r="J282" s="1">
        <v>2.5700000696815599E-4</v>
      </c>
      <c r="K282" s="1" t="s">
        <v>6765</v>
      </c>
      <c r="L282" s="1">
        <v>4.0480000898241997E-3</v>
      </c>
      <c r="M282" s="1" t="s">
        <v>6765</v>
      </c>
      <c r="N282" s="1">
        <v>1.1490000179037499E-3</v>
      </c>
      <c r="O282" s="1" t="s">
        <v>6765</v>
      </c>
    </row>
    <row r="283" spans="1:15" x14ac:dyDescent="0.25">
      <c r="A283" s="12" t="s">
        <v>2611</v>
      </c>
      <c r="B283" s="12" t="s">
        <v>2681</v>
      </c>
      <c r="C283" s="12" t="s">
        <v>1507</v>
      </c>
      <c r="D283" s="12" t="s">
        <v>1788</v>
      </c>
      <c r="E283" s="12" t="s">
        <v>2225</v>
      </c>
      <c r="F283" s="1">
        <v>3.07563304901123</v>
      </c>
      <c r="G283" s="1" t="s">
        <v>6767</v>
      </c>
      <c r="H283" s="1">
        <v>2.4010150227695699E-3</v>
      </c>
      <c r="I283" s="1" t="s">
        <v>6767</v>
      </c>
      <c r="J283" s="1">
        <v>1.19223303045146E-4</v>
      </c>
      <c r="K283" s="1" t="s">
        <v>6767</v>
      </c>
      <c r="L283" s="1">
        <v>3.0379830859601502E-3</v>
      </c>
      <c r="M283" s="1" t="s">
        <v>6767</v>
      </c>
      <c r="N283" s="1">
        <v>9.6028979169204799E-4</v>
      </c>
      <c r="O283" s="1" t="s">
        <v>6767</v>
      </c>
    </row>
    <row r="284" spans="1:15" x14ac:dyDescent="0.25">
      <c r="A284" s="12" t="s">
        <v>2611</v>
      </c>
      <c r="B284" s="12" t="s">
        <v>2682</v>
      </c>
      <c r="C284" s="12" t="s">
        <v>1507</v>
      </c>
      <c r="D284" s="12" t="s">
        <v>2462</v>
      </c>
      <c r="E284" s="12" t="s">
        <v>2225</v>
      </c>
      <c r="F284" s="1">
        <v>3.07563304901123</v>
      </c>
      <c r="G284" s="1" t="s">
        <v>6767</v>
      </c>
      <c r="H284" s="1">
        <v>2.4010150227695699E-3</v>
      </c>
      <c r="I284" s="1" t="s">
        <v>6767</v>
      </c>
      <c r="J284" s="1">
        <v>1.19223303045146E-4</v>
      </c>
      <c r="K284" s="1" t="s">
        <v>6767</v>
      </c>
      <c r="L284" s="1">
        <v>3.0379830859601502E-3</v>
      </c>
      <c r="M284" s="1" t="s">
        <v>6767</v>
      </c>
      <c r="N284" s="1">
        <v>9.6028979169204799E-4</v>
      </c>
      <c r="O284" s="1" t="s">
        <v>6767</v>
      </c>
    </row>
    <row r="285" spans="1:15" x14ac:dyDescent="0.25">
      <c r="A285" s="12" t="s">
        <v>2644</v>
      </c>
      <c r="B285" s="12" t="s">
        <v>2683</v>
      </c>
      <c r="C285" s="12" t="s">
        <v>1507</v>
      </c>
      <c r="D285" s="12" t="s">
        <v>1927</v>
      </c>
      <c r="E285" s="12" t="s">
        <v>2225</v>
      </c>
      <c r="F285" s="1">
        <v>9.10455417633057</v>
      </c>
      <c r="G285" s="1" t="s">
        <v>6768</v>
      </c>
      <c r="H285" s="1">
        <v>5.3217038512229902E-3</v>
      </c>
      <c r="I285" s="1" t="s">
        <v>6768</v>
      </c>
      <c r="J285" s="1">
        <v>2.0780799968633801E-4</v>
      </c>
      <c r="K285" s="1" t="s">
        <v>6768</v>
      </c>
      <c r="L285" s="1">
        <v>9.4742607325315493E-3</v>
      </c>
      <c r="M285" s="1" t="s">
        <v>6768</v>
      </c>
      <c r="N285" s="1">
        <v>2.5578490458428899E-3</v>
      </c>
      <c r="O285" s="1" t="s">
        <v>6768</v>
      </c>
    </row>
    <row r="286" spans="1:15" x14ac:dyDescent="0.25">
      <c r="A286" s="12" t="s">
        <v>2665</v>
      </c>
      <c r="B286" s="12" t="s">
        <v>2684</v>
      </c>
      <c r="C286" s="12" t="s">
        <v>1507</v>
      </c>
      <c r="D286" s="12" t="s">
        <v>2685</v>
      </c>
      <c r="E286" s="12" t="s">
        <v>2225</v>
      </c>
      <c r="F286" s="1">
        <v>3.5899999141693102</v>
      </c>
      <c r="G286" s="1" t="s">
        <v>6765</v>
      </c>
      <c r="H286" s="1">
        <v>4.5400001108646401E-3</v>
      </c>
      <c r="I286" s="1" t="s">
        <v>6765</v>
      </c>
      <c r="J286" s="1">
        <v>2.5700000696815599E-4</v>
      </c>
      <c r="K286" s="1" t="s">
        <v>6765</v>
      </c>
      <c r="L286" s="1">
        <v>4.0480000898241997E-3</v>
      </c>
      <c r="M286" s="1" t="s">
        <v>6765</v>
      </c>
      <c r="N286" s="1">
        <v>1.1490000179037499E-3</v>
      </c>
      <c r="O286" s="1" t="s">
        <v>6765</v>
      </c>
    </row>
    <row r="287" spans="1:15" x14ac:dyDescent="0.25">
      <c r="A287" s="12" t="s">
        <v>2686</v>
      </c>
      <c r="B287" s="12" t="s">
        <v>2687</v>
      </c>
      <c r="C287" s="12" t="s">
        <v>1507</v>
      </c>
      <c r="D287" s="12" t="s">
        <v>1644</v>
      </c>
      <c r="E287" s="12" t="s">
        <v>2225</v>
      </c>
      <c r="F287" s="1">
        <v>9.1121368408203107</v>
      </c>
      <c r="G287" s="1" t="s">
        <v>2613</v>
      </c>
      <c r="H287" s="1">
        <v>5.3311060182750199E-3</v>
      </c>
      <c r="I287" s="1" t="s">
        <v>2613</v>
      </c>
      <c r="J287" s="1">
        <v>2.0014790061395599E-4</v>
      </c>
      <c r="K287" s="1" t="s">
        <v>2613</v>
      </c>
      <c r="L287" s="1">
        <v>9.4693284481763805E-3</v>
      </c>
      <c r="M287" s="1" t="s">
        <v>2613</v>
      </c>
      <c r="N287" s="1">
        <v>2.5171129964292002E-3</v>
      </c>
      <c r="O287" s="1" t="s">
        <v>2613</v>
      </c>
    </row>
    <row r="288" spans="1:15" x14ac:dyDescent="0.25">
      <c r="A288" s="12" t="s">
        <v>2647</v>
      </c>
      <c r="B288" s="12" t="s">
        <v>2688</v>
      </c>
      <c r="C288" s="12" t="s">
        <v>1507</v>
      </c>
      <c r="D288" s="12" t="s">
        <v>2105</v>
      </c>
      <c r="E288" s="12" t="s">
        <v>2225</v>
      </c>
      <c r="F288" s="1">
        <v>3.5899999141693102</v>
      </c>
      <c r="G288" s="1" t="s">
        <v>6765</v>
      </c>
      <c r="H288" s="1">
        <v>4.5400001108646401E-3</v>
      </c>
      <c r="I288" s="1" t="s">
        <v>6765</v>
      </c>
      <c r="J288" s="1">
        <v>2.5700000696815599E-4</v>
      </c>
      <c r="K288" s="1" t="s">
        <v>6765</v>
      </c>
      <c r="L288" s="1">
        <v>4.0480000898241997E-3</v>
      </c>
      <c r="M288" s="1" t="s">
        <v>6765</v>
      </c>
      <c r="N288" s="1">
        <v>1.1490000179037499E-3</v>
      </c>
      <c r="O288" s="1" t="s">
        <v>6765</v>
      </c>
    </row>
    <row r="289" spans="1:15" x14ac:dyDescent="0.25">
      <c r="A289" s="12" t="s">
        <v>2647</v>
      </c>
      <c r="B289" s="12" t="s">
        <v>2689</v>
      </c>
      <c r="C289" s="12" t="s">
        <v>1507</v>
      </c>
      <c r="D289" s="12" t="s">
        <v>2690</v>
      </c>
      <c r="E289" s="12" t="s">
        <v>2225</v>
      </c>
      <c r="F289" s="1">
        <v>3.5899999141693102</v>
      </c>
      <c r="G289" s="1" t="s">
        <v>6765</v>
      </c>
      <c r="H289" s="1">
        <v>4.5400001108646401E-3</v>
      </c>
      <c r="I289" s="1" t="s">
        <v>6765</v>
      </c>
      <c r="J289" s="1">
        <v>2.5700000696815599E-4</v>
      </c>
      <c r="K289" s="1" t="s">
        <v>6765</v>
      </c>
      <c r="L289" s="1">
        <v>4.0480000898241997E-3</v>
      </c>
      <c r="M289" s="1" t="s">
        <v>6765</v>
      </c>
      <c r="N289" s="1">
        <v>1.1490000179037499E-3</v>
      </c>
      <c r="O289" s="1" t="s">
        <v>6765</v>
      </c>
    </row>
    <row r="290" spans="1:15" x14ac:dyDescent="0.25">
      <c r="A290" s="12" t="s">
        <v>2611</v>
      </c>
      <c r="B290" s="12" t="s">
        <v>2691</v>
      </c>
      <c r="C290" s="12" t="s">
        <v>1507</v>
      </c>
      <c r="D290" s="12" t="s">
        <v>1776</v>
      </c>
      <c r="E290" s="12" t="s">
        <v>2225</v>
      </c>
      <c r="F290" s="1">
        <v>3.07563304901123</v>
      </c>
      <c r="G290" s="1" t="s">
        <v>6767</v>
      </c>
      <c r="H290" s="1">
        <v>2.4010150227695699E-3</v>
      </c>
      <c r="I290" s="1" t="s">
        <v>6767</v>
      </c>
      <c r="J290" s="1">
        <v>1.19223303045146E-4</v>
      </c>
      <c r="K290" s="1" t="s">
        <v>6767</v>
      </c>
      <c r="L290" s="1">
        <v>3.0379830859601502E-3</v>
      </c>
      <c r="M290" s="1" t="s">
        <v>6767</v>
      </c>
      <c r="N290" s="1">
        <v>9.6028979169204799E-4</v>
      </c>
      <c r="O290" s="1" t="s">
        <v>6767</v>
      </c>
    </row>
    <row r="291" spans="1:15" x14ac:dyDescent="0.25">
      <c r="A291" s="12" t="s">
        <v>2623</v>
      </c>
      <c r="B291" s="12" t="s">
        <v>2692</v>
      </c>
      <c r="C291" s="12" t="s">
        <v>1507</v>
      </c>
      <c r="D291" s="12" t="s">
        <v>2693</v>
      </c>
      <c r="E291" s="12" t="s">
        <v>2225</v>
      </c>
      <c r="F291" s="1">
        <v>16.949659347534201</v>
      </c>
      <c r="G291" s="1" t="s">
        <v>2226</v>
      </c>
      <c r="H291" s="1">
        <v>4.6045999624766403E-5</v>
      </c>
      <c r="I291" s="1" t="s">
        <v>2226</v>
      </c>
      <c r="J291" s="1">
        <v>6.2587430875282694E-5</v>
      </c>
      <c r="K291" s="1" t="s">
        <v>2226</v>
      </c>
      <c r="L291" s="1">
        <v>5.4316718888003399E-5</v>
      </c>
      <c r="M291" s="1" t="s">
        <v>2226</v>
      </c>
      <c r="N291" s="1">
        <v>1.2517490540631099E-4</v>
      </c>
      <c r="O291" s="1" t="s">
        <v>2226</v>
      </c>
    </row>
    <row r="292" spans="1:15" x14ac:dyDescent="0.25">
      <c r="A292" s="12" t="s">
        <v>2665</v>
      </c>
      <c r="B292" s="12" t="s">
        <v>2694</v>
      </c>
      <c r="C292" s="12" t="s">
        <v>1507</v>
      </c>
      <c r="D292" s="12" t="s">
        <v>2695</v>
      </c>
      <c r="E292" s="12" t="s">
        <v>2225</v>
      </c>
      <c r="F292" s="1">
        <v>3.5899999141693102</v>
      </c>
      <c r="G292" s="1" t="s">
        <v>6765</v>
      </c>
      <c r="H292" s="1">
        <v>4.5400001108646401E-3</v>
      </c>
      <c r="I292" s="1" t="s">
        <v>6765</v>
      </c>
      <c r="J292" s="1">
        <v>2.5700000696815599E-4</v>
      </c>
      <c r="K292" s="1" t="s">
        <v>6765</v>
      </c>
      <c r="L292" s="1">
        <v>4.0480000898241997E-3</v>
      </c>
      <c r="M292" s="1" t="s">
        <v>6765</v>
      </c>
      <c r="N292" s="1">
        <v>1.1490000179037499E-3</v>
      </c>
      <c r="O292" s="1" t="s">
        <v>6765</v>
      </c>
    </row>
    <row r="293" spans="1:15" x14ac:dyDescent="0.25">
      <c r="A293" s="12" t="s">
        <v>2696</v>
      </c>
      <c r="B293" s="12" t="s">
        <v>2697</v>
      </c>
      <c r="C293" s="12" t="s">
        <v>1507</v>
      </c>
      <c r="D293" s="12" t="s">
        <v>2698</v>
      </c>
      <c r="E293" s="12" t="s">
        <v>2225</v>
      </c>
      <c r="F293" s="1">
        <v>3.5899999141693102</v>
      </c>
      <c r="G293" s="1" t="s">
        <v>6765</v>
      </c>
      <c r="H293" s="1">
        <v>4.5400001108646401E-3</v>
      </c>
      <c r="I293" s="1" t="s">
        <v>6765</v>
      </c>
      <c r="J293" s="1">
        <v>2.5700000696815599E-4</v>
      </c>
      <c r="K293" s="1" t="s">
        <v>6765</v>
      </c>
      <c r="L293" s="1">
        <v>4.0480000898241997E-3</v>
      </c>
      <c r="M293" s="1" t="s">
        <v>6765</v>
      </c>
      <c r="N293" s="1">
        <v>1.1490000179037499E-3</v>
      </c>
      <c r="O293" s="1" t="s">
        <v>6765</v>
      </c>
    </row>
    <row r="294" spans="1:15" x14ac:dyDescent="0.25">
      <c r="A294" s="12" t="s">
        <v>2611</v>
      </c>
      <c r="B294" s="12" t="s">
        <v>2699</v>
      </c>
      <c r="C294" s="12" t="s">
        <v>1507</v>
      </c>
      <c r="D294" s="12" t="s">
        <v>2477</v>
      </c>
      <c r="E294" s="12" t="s">
        <v>2225</v>
      </c>
      <c r="F294" s="1">
        <v>3.07563304901123</v>
      </c>
      <c r="G294" s="1" t="s">
        <v>6767</v>
      </c>
      <c r="H294" s="1">
        <v>2.4010150227695699E-3</v>
      </c>
      <c r="I294" s="1" t="s">
        <v>6767</v>
      </c>
      <c r="J294" s="1">
        <v>1.19223303045146E-4</v>
      </c>
      <c r="K294" s="1" t="s">
        <v>6767</v>
      </c>
      <c r="L294" s="1">
        <v>3.0379830859601502E-3</v>
      </c>
      <c r="M294" s="1" t="s">
        <v>6767</v>
      </c>
      <c r="N294" s="1">
        <v>9.6028979169204799E-4</v>
      </c>
      <c r="O294" s="1" t="s">
        <v>6767</v>
      </c>
    </row>
    <row r="295" spans="1:15" x14ac:dyDescent="0.25">
      <c r="A295" s="12" t="s">
        <v>2644</v>
      </c>
      <c r="B295" s="12" t="s">
        <v>2700</v>
      </c>
      <c r="C295" s="12" t="s">
        <v>1507</v>
      </c>
      <c r="D295" s="12" t="s">
        <v>2701</v>
      </c>
      <c r="E295" s="12" t="s">
        <v>2225</v>
      </c>
      <c r="F295" s="1">
        <v>9.10455417633057</v>
      </c>
      <c r="G295" s="1" t="s">
        <v>6768</v>
      </c>
      <c r="H295" s="1">
        <v>5.3217038512229902E-3</v>
      </c>
      <c r="I295" s="1" t="s">
        <v>6768</v>
      </c>
      <c r="J295" s="1">
        <v>2.0780799968633801E-4</v>
      </c>
      <c r="K295" s="1" t="s">
        <v>6768</v>
      </c>
      <c r="L295" s="1">
        <v>9.4742607325315493E-3</v>
      </c>
      <c r="M295" s="1" t="s">
        <v>6768</v>
      </c>
      <c r="N295" s="1">
        <v>2.5578490458428899E-3</v>
      </c>
      <c r="O295" s="1" t="s">
        <v>6768</v>
      </c>
    </row>
    <row r="296" spans="1:15" x14ac:dyDescent="0.25">
      <c r="A296" s="12" t="s">
        <v>996</v>
      </c>
      <c r="B296" s="12" t="s">
        <v>2702</v>
      </c>
      <c r="C296" s="12" t="s">
        <v>1507</v>
      </c>
      <c r="D296" s="12" t="s">
        <v>2703</v>
      </c>
      <c r="E296" s="12" t="s">
        <v>2225</v>
      </c>
      <c r="F296" s="1">
        <v>2.5644600391387899</v>
      </c>
      <c r="G296" s="1" t="s">
        <v>2226</v>
      </c>
      <c r="H296" s="1">
        <v>2.1679799829144001E-4</v>
      </c>
      <c r="I296" s="1" t="s">
        <v>2226</v>
      </c>
      <c r="J296" s="1">
        <v>1.05396400613245E-4</v>
      </c>
      <c r="K296" s="1" t="s">
        <v>2226</v>
      </c>
      <c r="L296" s="1">
        <v>9.0908649144694198E-4</v>
      </c>
      <c r="M296" s="1" t="s">
        <v>2226</v>
      </c>
      <c r="N296" s="1">
        <v>7.57133588194847E-4</v>
      </c>
      <c r="O296" s="1" t="s">
        <v>2226</v>
      </c>
    </row>
    <row r="297" spans="1:15" x14ac:dyDescent="0.25">
      <c r="A297" s="12" t="s">
        <v>2611</v>
      </c>
      <c r="B297" s="12" t="s">
        <v>2704</v>
      </c>
      <c r="C297" s="12" t="s">
        <v>1507</v>
      </c>
      <c r="D297" s="12" t="s">
        <v>1603</v>
      </c>
      <c r="E297" s="12" t="s">
        <v>2225</v>
      </c>
      <c r="F297" s="1">
        <v>3.07563304901123</v>
      </c>
      <c r="G297" s="1" t="s">
        <v>6767</v>
      </c>
      <c r="H297" s="1">
        <v>2.4010150227695699E-3</v>
      </c>
      <c r="I297" s="1" t="s">
        <v>6767</v>
      </c>
      <c r="J297" s="1">
        <v>1.19223303045146E-4</v>
      </c>
      <c r="K297" s="1" t="s">
        <v>6767</v>
      </c>
      <c r="L297" s="1">
        <v>3.0379830859601502E-3</v>
      </c>
      <c r="M297" s="1" t="s">
        <v>6767</v>
      </c>
      <c r="N297" s="1">
        <v>9.6028979169204799E-4</v>
      </c>
      <c r="O297" s="1" t="s">
        <v>6767</v>
      </c>
    </row>
    <row r="298" spans="1:15" x14ac:dyDescent="0.25">
      <c r="A298" s="12" t="s">
        <v>2644</v>
      </c>
      <c r="B298" s="12" t="s">
        <v>2705</v>
      </c>
      <c r="C298" s="12" t="s">
        <v>1507</v>
      </c>
      <c r="D298" s="12" t="s">
        <v>2706</v>
      </c>
      <c r="E298" s="12" t="s">
        <v>2225</v>
      </c>
      <c r="F298" s="1">
        <v>9.10455417633057</v>
      </c>
      <c r="G298" s="1" t="s">
        <v>6768</v>
      </c>
      <c r="H298" s="1">
        <v>5.3217038512229902E-3</v>
      </c>
      <c r="I298" s="1" t="s">
        <v>6768</v>
      </c>
      <c r="J298" s="1">
        <v>2.0780799968633801E-4</v>
      </c>
      <c r="K298" s="1" t="s">
        <v>6768</v>
      </c>
      <c r="L298" s="1">
        <v>9.4742607325315493E-3</v>
      </c>
      <c r="M298" s="1" t="s">
        <v>6768</v>
      </c>
      <c r="N298" s="1">
        <v>2.5578490458428899E-3</v>
      </c>
      <c r="O298" s="1" t="s">
        <v>6768</v>
      </c>
    </row>
    <row r="299" spans="1:15" x14ac:dyDescent="0.25">
      <c r="A299" s="12" t="s">
        <v>2614</v>
      </c>
      <c r="B299" s="12" t="s">
        <v>2707</v>
      </c>
      <c r="C299" s="12" t="s">
        <v>1507</v>
      </c>
      <c r="D299" s="12" t="s">
        <v>2010</v>
      </c>
      <c r="E299" s="12" t="s">
        <v>2225</v>
      </c>
      <c r="F299" s="1">
        <v>3.5899999141693102</v>
      </c>
      <c r="G299" s="1" t="s">
        <v>6765</v>
      </c>
      <c r="H299" s="1">
        <v>4.5400001108646401E-3</v>
      </c>
      <c r="I299" s="1" t="s">
        <v>6765</v>
      </c>
      <c r="J299" s="1">
        <v>2.5700000696815599E-4</v>
      </c>
      <c r="K299" s="1" t="s">
        <v>6765</v>
      </c>
      <c r="L299" s="1">
        <v>4.0480000898241997E-3</v>
      </c>
      <c r="M299" s="1" t="s">
        <v>6765</v>
      </c>
      <c r="N299" s="1">
        <v>1.1490000179037499E-3</v>
      </c>
      <c r="O299" s="1" t="s">
        <v>6765</v>
      </c>
    </row>
    <row r="300" spans="1:15" x14ac:dyDescent="0.25">
      <c r="A300" s="12" t="s">
        <v>2686</v>
      </c>
      <c r="B300" s="12" t="s">
        <v>2708</v>
      </c>
      <c r="C300" s="12" t="s">
        <v>1507</v>
      </c>
      <c r="D300" s="12" t="s">
        <v>1651</v>
      </c>
      <c r="E300" s="12" t="s">
        <v>2225</v>
      </c>
      <c r="F300" s="1">
        <v>9.1121368408203107</v>
      </c>
      <c r="G300" s="1" t="s">
        <v>2613</v>
      </c>
      <c r="H300" s="1">
        <v>5.3311060182750199E-3</v>
      </c>
      <c r="I300" s="1" t="s">
        <v>2613</v>
      </c>
      <c r="J300" s="1">
        <v>2.0014790061395599E-4</v>
      </c>
      <c r="K300" s="1" t="s">
        <v>2613</v>
      </c>
      <c r="L300" s="1">
        <v>9.4693284481763805E-3</v>
      </c>
      <c r="M300" s="1" t="s">
        <v>2613</v>
      </c>
      <c r="N300" s="1">
        <v>2.5171129964292002E-3</v>
      </c>
      <c r="O300" s="1" t="s">
        <v>2613</v>
      </c>
    </row>
    <row r="301" spans="1:15" x14ac:dyDescent="0.25">
      <c r="A301" s="12" t="s">
        <v>2614</v>
      </c>
      <c r="B301" s="12" t="s">
        <v>2709</v>
      </c>
      <c r="C301" s="12" t="s">
        <v>1507</v>
      </c>
      <c r="D301" s="12" t="s">
        <v>2710</v>
      </c>
      <c r="E301" s="12" t="s">
        <v>2225</v>
      </c>
      <c r="F301" s="1">
        <v>3.5899999141693102</v>
      </c>
      <c r="G301" s="1" t="s">
        <v>6765</v>
      </c>
      <c r="H301" s="1">
        <v>4.5400001108646401E-3</v>
      </c>
      <c r="I301" s="1" t="s">
        <v>6765</v>
      </c>
      <c r="J301" s="1">
        <v>2.5700000696815599E-4</v>
      </c>
      <c r="K301" s="1" t="s">
        <v>6765</v>
      </c>
      <c r="L301" s="1">
        <v>4.0480000898241997E-3</v>
      </c>
      <c r="M301" s="1" t="s">
        <v>6765</v>
      </c>
      <c r="N301" s="1">
        <v>1.1490000179037499E-3</v>
      </c>
      <c r="O301" s="1" t="s">
        <v>6765</v>
      </c>
    </row>
    <row r="302" spans="1:15" x14ac:dyDescent="0.25">
      <c r="A302" s="12" t="s">
        <v>2665</v>
      </c>
      <c r="B302" s="12" t="s">
        <v>2711</v>
      </c>
      <c r="C302" s="12" t="s">
        <v>1507</v>
      </c>
      <c r="D302" s="12" t="s">
        <v>1814</v>
      </c>
      <c r="E302" s="12" t="s">
        <v>2225</v>
      </c>
      <c r="F302" s="1">
        <v>3.5899999141693102</v>
      </c>
      <c r="G302" s="1" t="s">
        <v>6765</v>
      </c>
      <c r="H302" s="1">
        <v>4.5400001108646401E-3</v>
      </c>
      <c r="I302" s="1" t="s">
        <v>6765</v>
      </c>
      <c r="J302" s="1">
        <v>2.5700000696815599E-4</v>
      </c>
      <c r="K302" s="1" t="s">
        <v>6765</v>
      </c>
      <c r="L302" s="1">
        <v>4.0480000898241997E-3</v>
      </c>
      <c r="M302" s="1" t="s">
        <v>6765</v>
      </c>
      <c r="N302" s="1">
        <v>1.1490000179037499E-3</v>
      </c>
      <c r="O302" s="1" t="s">
        <v>6765</v>
      </c>
    </row>
    <row r="303" spans="1:15" x14ac:dyDescent="0.25">
      <c r="A303" s="12" t="s">
        <v>2647</v>
      </c>
      <c r="B303" s="12" t="s">
        <v>2712</v>
      </c>
      <c r="C303" s="12" t="s">
        <v>1507</v>
      </c>
      <c r="D303" s="12" t="s">
        <v>1965</v>
      </c>
      <c r="E303" s="12" t="s">
        <v>2225</v>
      </c>
      <c r="F303" s="1">
        <v>3.5899999141693102</v>
      </c>
      <c r="G303" s="1" t="s">
        <v>6765</v>
      </c>
      <c r="H303" s="1">
        <v>4.5400001108646401E-3</v>
      </c>
      <c r="I303" s="1" t="s">
        <v>6765</v>
      </c>
      <c r="J303" s="1">
        <v>2.5700000696815599E-4</v>
      </c>
      <c r="K303" s="1" t="s">
        <v>6765</v>
      </c>
      <c r="L303" s="1">
        <v>4.0480000898241997E-3</v>
      </c>
      <c r="M303" s="1" t="s">
        <v>6765</v>
      </c>
      <c r="N303" s="1">
        <v>1.1490000179037499E-3</v>
      </c>
      <c r="O303" s="1" t="s">
        <v>6765</v>
      </c>
    </row>
    <row r="304" spans="1:15" x14ac:dyDescent="0.25">
      <c r="A304" s="12" t="s">
        <v>2611</v>
      </c>
      <c r="B304" s="12" t="s">
        <v>2713</v>
      </c>
      <c r="C304" s="12" t="s">
        <v>1507</v>
      </c>
      <c r="D304" s="12" t="s">
        <v>2714</v>
      </c>
      <c r="E304" s="12" t="s">
        <v>2225</v>
      </c>
      <c r="F304" s="1">
        <v>3.07563304901123</v>
      </c>
      <c r="G304" s="1" t="s">
        <v>6767</v>
      </c>
      <c r="H304" s="1">
        <v>2.4010150227695699E-3</v>
      </c>
      <c r="I304" s="1" t="s">
        <v>6767</v>
      </c>
      <c r="J304" s="1">
        <v>1.19223303045146E-4</v>
      </c>
      <c r="K304" s="1" t="s">
        <v>6767</v>
      </c>
      <c r="L304" s="1">
        <v>3.0379830859601502E-3</v>
      </c>
      <c r="M304" s="1" t="s">
        <v>6767</v>
      </c>
      <c r="N304" s="1">
        <v>9.6028979169204799E-4</v>
      </c>
      <c r="O304" s="1" t="s">
        <v>6767</v>
      </c>
    </row>
    <row r="305" spans="1:15" x14ac:dyDescent="0.25">
      <c r="A305" s="12" t="s">
        <v>2629</v>
      </c>
      <c r="B305" s="12" t="s">
        <v>2715</v>
      </c>
      <c r="C305" s="12" t="s">
        <v>1507</v>
      </c>
      <c r="D305" s="12" t="s">
        <v>1696</v>
      </c>
      <c r="E305" s="12" t="s">
        <v>2225</v>
      </c>
      <c r="F305" s="1">
        <v>3.5899999141693102</v>
      </c>
      <c r="G305" s="1" t="s">
        <v>6765</v>
      </c>
      <c r="H305" s="1">
        <v>4.5400001108646401E-3</v>
      </c>
      <c r="I305" s="1" t="s">
        <v>6765</v>
      </c>
      <c r="J305" s="1">
        <v>2.5700000696815599E-4</v>
      </c>
      <c r="K305" s="1" t="s">
        <v>6765</v>
      </c>
      <c r="L305" s="1">
        <v>4.0480000898241997E-3</v>
      </c>
      <c r="M305" s="1" t="s">
        <v>6765</v>
      </c>
      <c r="N305" s="1">
        <v>1.1490000179037499E-3</v>
      </c>
      <c r="O305" s="1" t="s">
        <v>6765</v>
      </c>
    </row>
    <row r="306" spans="1:15" x14ac:dyDescent="0.25">
      <c r="A306" s="12" t="s">
        <v>2611</v>
      </c>
      <c r="B306" s="12" t="s">
        <v>2716</v>
      </c>
      <c r="C306" s="12" t="s">
        <v>1507</v>
      </c>
      <c r="D306" s="12" t="s">
        <v>2717</v>
      </c>
      <c r="E306" s="12" t="s">
        <v>2225</v>
      </c>
      <c r="F306" s="1">
        <v>3.07563304901123</v>
      </c>
      <c r="G306" s="1" t="s">
        <v>6767</v>
      </c>
      <c r="H306" s="1">
        <v>2.4010150227695699E-3</v>
      </c>
      <c r="I306" s="1" t="s">
        <v>6767</v>
      </c>
      <c r="J306" s="1">
        <v>1.19223303045146E-4</v>
      </c>
      <c r="K306" s="1" t="s">
        <v>6767</v>
      </c>
      <c r="L306" s="1">
        <v>3.0379830859601502E-3</v>
      </c>
      <c r="M306" s="1" t="s">
        <v>6767</v>
      </c>
      <c r="N306" s="1">
        <v>9.6028979169204799E-4</v>
      </c>
      <c r="O306" s="1" t="s">
        <v>6767</v>
      </c>
    </row>
    <row r="307" spans="1:15" x14ac:dyDescent="0.25">
      <c r="A307" s="12" t="s">
        <v>2611</v>
      </c>
      <c r="B307" s="12" t="s">
        <v>2718</v>
      </c>
      <c r="C307" s="12" t="s">
        <v>1507</v>
      </c>
      <c r="D307" s="12" t="s">
        <v>1127</v>
      </c>
      <c r="E307" s="12" t="s">
        <v>2225</v>
      </c>
      <c r="F307" s="1">
        <v>3.07563304901123</v>
      </c>
      <c r="G307" s="1" t="s">
        <v>6767</v>
      </c>
      <c r="H307" s="1">
        <v>2.4010150227695699E-3</v>
      </c>
      <c r="I307" s="1" t="s">
        <v>6767</v>
      </c>
      <c r="J307" s="1">
        <v>1.19223303045146E-4</v>
      </c>
      <c r="K307" s="1" t="s">
        <v>6767</v>
      </c>
      <c r="L307" s="1">
        <v>3.0379830859601502E-3</v>
      </c>
      <c r="M307" s="1" t="s">
        <v>6767</v>
      </c>
      <c r="N307" s="1">
        <v>9.6028979169204799E-4</v>
      </c>
      <c r="O307" s="1" t="s">
        <v>6767</v>
      </c>
    </row>
    <row r="308" spans="1:15" x14ac:dyDescent="0.25">
      <c r="A308" s="12" t="s">
        <v>2611</v>
      </c>
      <c r="B308" s="12" t="s">
        <v>2719</v>
      </c>
      <c r="C308" s="12" t="s">
        <v>1507</v>
      </c>
      <c r="D308" s="12" t="s">
        <v>2068</v>
      </c>
      <c r="E308" s="12" t="s">
        <v>2225</v>
      </c>
      <c r="F308" s="1">
        <v>3.07563304901123</v>
      </c>
      <c r="G308" s="1" t="s">
        <v>6767</v>
      </c>
      <c r="H308" s="1">
        <v>2.4010150227695699E-3</v>
      </c>
      <c r="I308" s="1" t="s">
        <v>6767</v>
      </c>
      <c r="J308" s="1">
        <v>1.19223303045146E-4</v>
      </c>
      <c r="K308" s="1" t="s">
        <v>6767</v>
      </c>
      <c r="L308" s="1">
        <v>3.0379830859601502E-3</v>
      </c>
      <c r="M308" s="1" t="s">
        <v>6767</v>
      </c>
      <c r="N308" s="1">
        <v>9.6028979169204799E-4</v>
      </c>
      <c r="O308" s="1" t="s">
        <v>6767</v>
      </c>
    </row>
    <row r="309" spans="1:15" x14ac:dyDescent="0.25">
      <c r="A309" s="12" t="s">
        <v>2611</v>
      </c>
      <c r="B309" s="12" t="s">
        <v>2720</v>
      </c>
      <c r="C309" s="12" t="s">
        <v>1507</v>
      </c>
      <c r="D309" s="12" t="s">
        <v>2028</v>
      </c>
      <c r="E309" s="12" t="s">
        <v>2225</v>
      </c>
      <c r="F309" s="1">
        <v>3.07563304901123</v>
      </c>
      <c r="G309" s="1" t="s">
        <v>6767</v>
      </c>
      <c r="H309" s="1">
        <v>2.4010150227695699E-3</v>
      </c>
      <c r="I309" s="1" t="s">
        <v>6767</v>
      </c>
      <c r="J309" s="1">
        <v>1.19223303045146E-4</v>
      </c>
      <c r="K309" s="1" t="s">
        <v>6767</v>
      </c>
      <c r="L309" s="1">
        <v>3.0379830859601502E-3</v>
      </c>
      <c r="M309" s="1" t="s">
        <v>6767</v>
      </c>
      <c r="N309" s="1">
        <v>9.6028979169204799E-4</v>
      </c>
      <c r="O309" s="1" t="s">
        <v>6767</v>
      </c>
    </row>
    <row r="310" spans="1:15" x14ac:dyDescent="0.25">
      <c r="A310" s="12" t="s">
        <v>2721</v>
      </c>
      <c r="B310" s="12" t="s">
        <v>2722</v>
      </c>
      <c r="C310" s="12" t="s">
        <v>1592</v>
      </c>
      <c r="D310" s="12" t="s">
        <v>1895</v>
      </c>
      <c r="E310" s="12" t="s">
        <v>2225</v>
      </c>
      <c r="F310" s="1">
        <v>3.5899999141693102</v>
      </c>
      <c r="G310" s="1" t="s">
        <v>6765</v>
      </c>
      <c r="H310" s="1">
        <v>4.5400001108646401E-3</v>
      </c>
      <c r="I310" s="1" t="s">
        <v>6765</v>
      </c>
      <c r="J310" s="1">
        <v>2.5700000696815599E-4</v>
      </c>
      <c r="K310" s="1" t="s">
        <v>6765</v>
      </c>
      <c r="L310" s="1">
        <v>4.0480000898241997E-3</v>
      </c>
      <c r="M310" s="1" t="s">
        <v>6765</v>
      </c>
      <c r="N310" s="1">
        <v>1.1490000179037499E-3</v>
      </c>
      <c r="O310" s="1" t="s">
        <v>6765</v>
      </c>
    </row>
    <row r="311" spans="1:15" x14ac:dyDescent="0.25">
      <c r="A311" s="12" t="s">
        <v>2721</v>
      </c>
      <c r="B311" s="12" t="s">
        <v>2723</v>
      </c>
      <c r="C311" s="12" t="s">
        <v>1592</v>
      </c>
      <c r="D311" s="12" t="s">
        <v>1564</v>
      </c>
      <c r="E311" s="12" t="s">
        <v>2225</v>
      </c>
      <c r="F311" s="1">
        <v>3.5899999141693102</v>
      </c>
      <c r="G311" s="1" t="s">
        <v>6765</v>
      </c>
      <c r="H311" s="1">
        <v>4.5400001108646401E-3</v>
      </c>
      <c r="I311" s="1" t="s">
        <v>6765</v>
      </c>
      <c r="J311" s="1">
        <v>2.5700000696815599E-4</v>
      </c>
      <c r="K311" s="1" t="s">
        <v>6765</v>
      </c>
      <c r="L311" s="1">
        <v>4.0480000898241997E-3</v>
      </c>
      <c r="M311" s="1" t="s">
        <v>6765</v>
      </c>
      <c r="N311" s="1">
        <v>1.1490000179037499E-3</v>
      </c>
      <c r="O311" s="1" t="s">
        <v>6765</v>
      </c>
    </row>
    <row r="312" spans="1:15" x14ac:dyDescent="0.25">
      <c r="A312" s="12" t="s">
        <v>2721</v>
      </c>
      <c r="B312" s="12" t="s">
        <v>2724</v>
      </c>
      <c r="C312" s="12" t="s">
        <v>1592</v>
      </c>
      <c r="D312" s="12" t="s">
        <v>2725</v>
      </c>
      <c r="E312" s="12" t="s">
        <v>2225</v>
      </c>
      <c r="F312" s="1">
        <v>3.5899999141693102</v>
      </c>
      <c r="G312" s="1" t="s">
        <v>6765</v>
      </c>
      <c r="H312" s="1">
        <v>4.5400001108646401E-3</v>
      </c>
      <c r="I312" s="1" t="s">
        <v>6765</v>
      </c>
      <c r="J312" s="1">
        <v>2.5700000696815599E-4</v>
      </c>
      <c r="K312" s="1" t="s">
        <v>6765</v>
      </c>
      <c r="L312" s="1">
        <v>4.0480000898241997E-3</v>
      </c>
      <c r="M312" s="1" t="s">
        <v>6765</v>
      </c>
      <c r="N312" s="1">
        <v>1.1490000179037499E-3</v>
      </c>
      <c r="O312" s="1" t="s">
        <v>6765</v>
      </c>
    </row>
    <row r="313" spans="1:15" x14ac:dyDescent="0.25">
      <c r="A313" s="12" t="s">
        <v>2721</v>
      </c>
      <c r="B313" s="12" t="s">
        <v>2726</v>
      </c>
      <c r="C313" s="12" t="s">
        <v>1592</v>
      </c>
      <c r="D313" s="12" t="s">
        <v>1512</v>
      </c>
      <c r="E313" s="12" t="s">
        <v>2225</v>
      </c>
      <c r="F313" s="1">
        <v>3.5899999141693102</v>
      </c>
      <c r="G313" s="1" t="s">
        <v>6765</v>
      </c>
      <c r="H313" s="1">
        <v>4.5400001108646401E-3</v>
      </c>
      <c r="I313" s="1" t="s">
        <v>6765</v>
      </c>
      <c r="J313" s="1">
        <v>2.5700000696815599E-4</v>
      </c>
      <c r="K313" s="1" t="s">
        <v>6765</v>
      </c>
      <c r="L313" s="1">
        <v>4.0480000898241997E-3</v>
      </c>
      <c r="M313" s="1" t="s">
        <v>6765</v>
      </c>
      <c r="N313" s="1">
        <v>1.1490000179037499E-3</v>
      </c>
      <c r="O313" s="1" t="s">
        <v>6765</v>
      </c>
    </row>
    <row r="314" spans="1:15" x14ac:dyDescent="0.25">
      <c r="A314" s="12" t="s">
        <v>2721</v>
      </c>
      <c r="B314" s="12" t="s">
        <v>2727</v>
      </c>
      <c r="C314" s="12" t="s">
        <v>1592</v>
      </c>
      <c r="D314" s="12" t="s">
        <v>2117</v>
      </c>
      <c r="E314" s="12" t="s">
        <v>2225</v>
      </c>
      <c r="F314" s="1">
        <v>3.5899999141693102</v>
      </c>
      <c r="G314" s="1" t="s">
        <v>6765</v>
      </c>
      <c r="H314" s="1">
        <v>4.5400001108646401E-3</v>
      </c>
      <c r="I314" s="1" t="s">
        <v>6765</v>
      </c>
      <c r="J314" s="1">
        <v>2.5700000696815599E-4</v>
      </c>
      <c r="K314" s="1" t="s">
        <v>6765</v>
      </c>
      <c r="L314" s="1">
        <v>4.0480000898241997E-3</v>
      </c>
      <c r="M314" s="1" t="s">
        <v>6765</v>
      </c>
      <c r="N314" s="1">
        <v>1.1490000179037499E-3</v>
      </c>
      <c r="O314" s="1" t="s">
        <v>6765</v>
      </c>
    </row>
    <row r="315" spans="1:15" x14ac:dyDescent="0.25">
      <c r="A315" s="12" t="s">
        <v>2721</v>
      </c>
      <c r="B315" s="12" t="s">
        <v>2728</v>
      </c>
      <c r="C315" s="12" t="s">
        <v>1592</v>
      </c>
      <c r="D315" s="12" t="s">
        <v>1877</v>
      </c>
      <c r="E315" s="12" t="s">
        <v>2225</v>
      </c>
      <c r="F315" s="1">
        <v>3.5899999141693102</v>
      </c>
      <c r="G315" s="1" t="s">
        <v>6765</v>
      </c>
      <c r="H315" s="1">
        <v>4.5400001108646401E-3</v>
      </c>
      <c r="I315" s="1" t="s">
        <v>6765</v>
      </c>
      <c r="J315" s="1">
        <v>2.5700000696815599E-4</v>
      </c>
      <c r="K315" s="1" t="s">
        <v>6765</v>
      </c>
      <c r="L315" s="1">
        <v>4.0480000898241997E-3</v>
      </c>
      <c r="M315" s="1" t="s">
        <v>6765</v>
      </c>
      <c r="N315" s="1">
        <v>1.1490000179037499E-3</v>
      </c>
      <c r="O315" s="1" t="s">
        <v>6765</v>
      </c>
    </row>
    <row r="316" spans="1:15" x14ac:dyDescent="0.25">
      <c r="A316" s="12" t="s">
        <v>2721</v>
      </c>
      <c r="B316" s="12" t="s">
        <v>2729</v>
      </c>
      <c r="C316" s="12" t="s">
        <v>1592</v>
      </c>
      <c r="D316" s="12" t="s">
        <v>2730</v>
      </c>
      <c r="E316" s="12" t="s">
        <v>2225</v>
      </c>
      <c r="F316" s="1">
        <v>3.5899999141693102</v>
      </c>
      <c r="G316" s="1" t="s">
        <v>6765</v>
      </c>
      <c r="H316" s="1">
        <v>4.5400001108646401E-3</v>
      </c>
      <c r="I316" s="1" t="s">
        <v>6765</v>
      </c>
      <c r="J316" s="1">
        <v>2.5700000696815599E-4</v>
      </c>
      <c r="K316" s="1" t="s">
        <v>6765</v>
      </c>
      <c r="L316" s="1">
        <v>4.0480000898241997E-3</v>
      </c>
      <c r="M316" s="1" t="s">
        <v>6765</v>
      </c>
      <c r="N316" s="1">
        <v>1.1490000179037499E-3</v>
      </c>
      <c r="O316" s="1" t="s">
        <v>6765</v>
      </c>
    </row>
    <row r="317" spans="1:15" x14ac:dyDescent="0.25">
      <c r="A317" s="12" t="s">
        <v>2721</v>
      </c>
      <c r="B317" s="12" t="s">
        <v>2731</v>
      </c>
      <c r="C317" s="12" t="s">
        <v>1592</v>
      </c>
      <c r="D317" s="12" t="s">
        <v>2187</v>
      </c>
      <c r="E317" s="12" t="s">
        <v>2225</v>
      </c>
      <c r="F317" s="1">
        <v>3.5899999141693102</v>
      </c>
      <c r="G317" s="1" t="s">
        <v>6765</v>
      </c>
      <c r="H317" s="1">
        <v>4.5400001108646401E-3</v>
      </c>
      <c r="I317" s="1" t="s">
        <v>6765</v>
      </c>
      <c r="J317" s="1">
        <v>2.5700000696815599E-4</v>
      </c>
      <c r="K317" s="1" t="s">
        <v>6765</v>
      </c>
      <c r="L317" s="1">
        <v>4.0480000898241997E-3</v>
      </c>
      <c r="M317" s="1" t="s">
        <v>6765</v>
      </c>
      <c r="N317" s="1">
        <v>1.1490000179037499E-3</v>
      </c>
      <c r="O317" s="1" t="s">
        <v>6765</v>
      </c>
    </row>
    <row r="318" spans="1:15" x14ac:dyDescent="0.25">
      <c r="A318" s="12" t="s">
        <v>2732</v>
      </c>
      <c r="B318" s="12" t="s">
        <v>2733</v>
      </c>
      <c r="C318" s="12" t="s">
        <v>1662</v>
      </c>
      <c r="D318" s="12" t="s">
        <v>2006</v>
      </c>
      <c r="E318" s="12" t="s">
        <v>2225</v>
      </c>
      <c r="F318" s="1">
        <v>3.5899999141693102</v>
      </c>
      <c r="G318" s="1" t="s">
        <v>6765</v>
      </c>
      <c r="H318" s="1">
        <v>4.5400001108646401E-3</v>
      </c>
      <c r="I318" s="1" t="s">
        <v>6765</v>
      </c>
      <c r="J318" s="1">
        <v>2.5700000696815599E-4</v>
      </c>
      <c r="K318" s="1" t="s">
        <v>6765</v>
      </c>
      <c r="L318" s="1">
        <v>4.0480000898241997E-3</v>
      </c>
      <c r="M318" s="1" t="s">
        <v>6765</v>
      </c>
      <c r="N318" s="1">
        <v>1.1490000179037499E-3</v>
      </c>
      <c r="O318" s="1" t="s">
        <v>6765</v>
      </c>
    </row>
    <row r="319" spans="1:15" x14ac:dyDescent="0.25">
      <c r="A319" s="12" t="s">
        <v>2732</v>
      </c>
      <c r="B319" s="12" t="s">
        <v>2734</v>
      </c>
      <c r="C319" s="12" t="s">
        <v>1662</v>
      </c>
      <c r="D319" s="12" t="s">
        <v>1749</v>
      </c>
      <c r="E319" s="12" t="s">
        <v>2225</v>
      </c>
      <c r="F319" s="1">
        <v>3.5899999141693102</v>
      </c>
      <c r="G319" s="1" t="s">
        <v>6765</v>
      </c>
      <c r="H319" s="1">
        <v>4.5400001108646401E-3</v>
      </c>
      <c r="I319" s="1" t="s">
        <v>6765</v>
      </c>
      <c r="J319" s="1">
        <v>2.5700000696815599E-4</v>
      </c>
      <c r="K319" s="1" t="s">
        <v>6765</v>
      </c>
      <c r="L319" s="1">
        <v>4.0480000898241997E-3</v>
      </c>
      <c r="M319" s="1" t="s">
        <v>6765</v>
      </c>
      <c r="N319" s="1">
        <v>1.1490000179037499E-3</v>
      </c>
      <c r="O319" s="1" t="s">
        <v>6765</v>
      </c>
    </row>
    <row r="320" spans="1:15" x14ac:dyDescent="0.25">
      <c r="A320" s="12" t="s">
        <v>2732</v>
      </c>
      <c r="B320" s="12" t="s">
        <v>2735</v>
      </c>
      <c r="C320" s="12" t="s">
        <v>1662</v>
      </c>
      <c r="D320" s="12" t="s">
        <v>1996</v>
      </c>
      <c r="E320" s="12" t="s">
        <v>2225</v>
      </c>
      <c r="F320" s="1">
        <v>3.5899999141693102</v>
      </c>
      <c r="G320" s="1" t="s">
        <v>6765</v>
      </c>
      <c r="H320" s="1">
        <v>4.5400001108646401E-3</v>
      </c>
      <c r="I320" s="1" t="s">
        <v>6765</v>
      </c>
      <c r="J320" s="1">
        <v>2.5700000696815599E-4</v>
      </c>
      <c r="K320" s="1" t="s">
        <v>6765</v>
      </c>
      <c r="L320" s="1">
        <v>4.0480000898241997E-3</v>
      </c>
      <c r="M320" s="1" t="s">
        <v>6765</v>
      </c>
      <c r="N320" s="1">
        <v>1.1490000179037499E-3</v>
      </c>
      <c r="O320" s="1" t="s">
        <v>6765</v>
      </c>
    </row>
    <row r="321" spans="1:15" x14ac:dyDescent="0.25">
      <c r="A321" s="12" t="s">
        <v>2732</v>
      </c>
      <c r="B321" s="12" t="s">
        <v>2736</v>
      </c>
      <c r="C321" s="12" t="s">
        <v>1541</v>
      </c>
      <c r="D321" s="12" t="s">
        <v>2737</v>
      </c>
      <c r="E321" s="12" t="s">
        <v>2225</v>
      </c>
      <c r="F321" s="1">
        <v>3.5899999141693102</v>
      </c>
      <c r="G321" s="1" t="s">
        <v>6765</v>
      </c>
      <c r="H321" s="1">
        <v>4.5400001108646401E-3</v>
      </c>
      <c r="I321" s="1" t="s">
        <v>6765</v>
      </c>
      <c r="J321" s="1">
        <v>2.5700000696815599E-4</v>
      </c>
      <c r="K321" s="1" t="s">
        <v>6765</v>
      </c>
      <c r="L321" s="1">
        <v>4.0480000898241997E-3</v>
      </c>
      <c r="M321" s="1" t="s">
        <v>6765</v>
      </c>
      <c r="N321" s="1">
        <v>1.1490000179037499E-3</v>
      </c>
      <c r="O321" s="1" t="s">
        <v>6765</v>
      </c>
    </row>
    <row r="322" spans="1:15" x14ac:dyDescent="0.25">
      <c r="A322" s="12" t="s">
        <v>2738</v>
      </c>
      <c r="B322" s="12" t="s">
        <v>2739</v>
      </c>
      <c r="C322" s="12" t="s">
        <v>1506</v>
      </c>
      <c r="D322" s="12" t="s">
        <v>1945</v>
      </c>
      <c r="E322" s="12" t="s">
        <v>2225</v>
      </c>
      <c r="F322" s="1">
        <v>3.5899999141693102</v>
      </c>
      <c r="G322" s="1" t="s">
        <v>6765</v>
      </c>
      <c r="H322" s="1">
        <v>4.5400001108646401E-3</v>
      </c>
      <c r="I322" s="1" t="s">
        <v>6765</v>
      </c>
      <c r="J322" s="1">
        <v>2.5700000696815599E-4</v>
      </c>
      <c r="K322" s="1" t="s">
        <v>6765</v>
      </c>
      <c r="L322" s="1">
        <v>4.0480000898241997E-3</v>
      </c>
      <c r="M322" s="1" t="s">
        <v>6765</v>
      </c>
      <c r="N322" s="1">
        <v>1.1490000179037499E-3</v>
      </c>
      <c r="O322" s="1" t="s">
        <v>6765</v>
      </c>
    </row>
    <row r="323" spans="1:15" x14ac:dyDescent="0.25">
      <c r="A323" s="12" t="s">
        <v>2738</v>
      </c>
      <c r="B323" s="12" t="s">
        <v>2740</v>
      </c>
      <c r="C323" s="12" t="s">
        <v>1506</v>
      </c>
      <c r="D323" s="12" t="s">
        <v>1956</v>
      </c>
      <c r="E323" s="12" t="s">
        <v>2225</v>
      </c>
      <c r="F323" s="1">
        <v>3.5899999141693102</v>
      </c>
      <c r="G323" s="1" t="s">
        <v>6765</v>
      </c>
      <c r="H323" s="1">
        <v>4.5400001108646401E-3</v>
      </c>
      <c r="I323" s="1" t="s">
        <v>6765</v>
      </c>
      <c r="J323" s="1">
        <v>2.5700000696815599E-4</v>
      </c>
      <c r="K323" s="1" t="s">
        <v>6765</v>
      </c>
      <c r="L323" s="1">
        <v>4.0480000898241997E-3</v>
      </c>
      <c r="M323" s="1" t="s">
        <v>6765</v>
      </c>
      <c r="N323" s="1">
        <v>1.1490000179037499E-3</v>
      </c>
      <c r="O323" s="1" t="s">
        <v>6765</v>
      </c>
    </row>
    <row r="324" spans="1:15" x14ac:dyDescent="0.25">
      <c r="A324" s="12" t="s">
        <v>2229</v>
      </c>
      <c r="B324" s="12" t="s">
        <v>2741</v>
      </c>
      <c r="C324" s="12" t="s">
        <v>1506</v>
      </c>
      <c r="D324" s="12" t="s">
        <v>2001</v>
      </c>
      <c r="E324" s="12" t="s">
        <v>2225</v>
      </c>
      <c r="F324" s="1">
        <v>3.5899999141693102</v>
      </c>
      <c r="G324" s="1" t="s">
        <v>6765</v>
      </c>
      <c r="H324" s="1">
        <v>4.5400001108646401E-3</v>
      </c>
      <c r="I324" s="1" t="s">
        <v>6765</v>
      </c>
      <c r="J324" s="1">
        <v>2.5700000696815599E-4</v>
      </c>
      <c r="K324" s="1" t="s">
        <v>6765</v>
      </c>
      <c r="L324" s="1">
        <v>4.0480000898241997E-3</v>
      </c>
      <c r="M324" s="1" t="s">
        <v>6765</v>
      </c>
      <c r="N324" s="1">
        <v>1.1490000179037499E-3</v>
      </c>
      <c r="O324" s="1" t="s">
        <v>6765</v>
      </c>
    </row>
    <row r="325" spans="1:15" x14ac:dyDescent="0.25">
      <c r="A325" s="12" t="s">
        <v>2738</v>
      </c>
      <c r="B325" s="12" t="s">
        <v>2742</v>
      </c>
      <c r="C325" s="12" t="s">
        <v>1506</v>
      </c>
      <c r="D325" s="12" t="s">
        <v>2743</v>
      </c>
      <c r="E325" s="12" t="s">
        <v>2225</v>
      </c>
      <c r="F325" s="1">
        <v>3.5899999141693102</v>
      </c>
      <c r="G325" s="1" t="s">
        <v>6765</v>
      </c>
      <c r="H325" s="1">
        <v>4.5400001108646401E-3</v>
      </c>
      <c r="I325" s="1" t="s">
        <v>6765</v>
      </c>
      <c r="J325" s="1">
        <v>2.5700000696815599E-4</v>
      </c>
      <c r="K325" s="1" t="s">
        <v>6765</v>
      </c>
      <c r="L325" s="1">
        <v>4.0480000898241997E-3</v>
      </c>
      <c r="M325" s="1" t="s">
        <v>6765</v>
      </c>
      <c r="N325" s="1">
        <v>1.1490000179037499E-3</v>
      </c>
      <c r="O325" s="1" t="s">
        <v>6765</v>
      </c>
    </row>
    <row r="326" spans="1:15" x14ac:dyDescent="0.25">
      <c r="A326" s="12" t="s">
        <v>2738</v>
      </c>
      <c r="B326" s="12" t="s">
        <v>2744</v>
      </c>
      <c r="C326" s="12" t="s">
        <v>1506</v>
      </c>
      <c r="D326" s="12" t="s">
        <v>1654</v>
      </c>
      <c r="E326" s="12" t="s">
        <v>2225</v>
      </c>
      <c r="F326" s="1">
        <v>3.5899999141693102</v>
      </c>
      <c r="G326" s="1" t="s">
        <v>6765</v>
      </c>
      <c r="H326" s="1">
        <v>4.5400001108646401E-3</v>
      </c>
      <c r="I326" s="1" t="s">
        <v>6765</v>
      </c>
      <c r="J326" s="1">
        <v>2.5700000696815599E-4</v>
      </c>
      <c r="K326" s="1" t="s">
        <v>6765</v>
      </c>
      <c r="L326" s="1">
        <v>4.0480000898241997E-3</v>
      </c>
      <c r="M326" s="1" t="s">
        <v>6765</v>
      </c>
      <c r="N326" s="1">
        <v>1.1490000179037499E-3</v>
      </c>
      <c r="O326" s="1" t="s">
        <v>6765</v>
      </c>
    </row>
    <row r="327" spans="1:15" x14ac:dyDescent="0.25">
      <c r="A327" s="12" t="s">
        <v>2738</v>
      </c>
      <c r="B327" s="12" t="s">
        <v>2745</v>
      </c>
      <c r="C327" s="12" t="s">
        <v>1506</v>
      </c>
      <c r="D327" s="12" t="s">
        <v>2015</v>
      </c>
      <c r="E327" s="12" t="s">
        <v>2225</v>
      </c>
      <c r="F327" s="1">
        <v>3.5899999141693102</v>
      </c>
      <c r="G327" s="1" t="s">
        <v>6765</v>
      </c>
      <c r="H327" s="1">
        <v>4.5400001108646401E-3</v>
      </c>
      <c r="I327" s="1" t="s">
        <v>6765</v>
      </c>
      <c r="J327" s="1">
        <v>2.5700000696815599E-4</v>
      </c>
      <c r="K327" s="1" t="s">
        <v>6765</v>
      </c>
      <c r="L327" s="1">
        <v>4.0480000898241997E-3</v>
      </c>
      <c r="M327" s="1" t="s">
        <v>6765</v>
      </c>
      <c r="N327" s="1">
        <v>1.1490000179037499E-3</v>
      </c>
      <c r="O327" s="1" t="s">
        <v>6765</v>
      </c>
    </row>
    <row r="328" spans="1:15" x14ac:dyDescent="0.25">
      <c r="A328" s="12" t="s">
        <v>2229</v>
      </c>
      <c r="B328" s="12" t="s">
        <v>2746</v>
      </c>
      <c r="C328" s="12" t="s">
        <v>1506</v>
      </c>
      <c r="D328" s="12" t="s">
        <v>1548</v>
      </c>
      <c r="E328" s="12" t="s">
        <v>2225</v>
      </c>
      <c r="F328" s="1">
        <v>3.5899999141693102</v>
      </c>
      <c r="G328" s="1" t="s">
        <v>6765</v>
      </c>
      <c r="H328" s="1">
        <v>4.5400001108646401E-3</v>
      </c>
      <c r="I328" s="1" t="s">
        <v>6765</v>
      </c>
      <c r="J328" s="1">
        <v>2.5700000696815599E-4</v>
      </c>
      <c r="K328" s="1" t="s">
        <v>6765</v>
      </c>
      <c r="L328" s="1">
        <v>4.0480000898241997E-3</v>
      </c>
      <c r="M328" s="1" t="s">
        <v>6765</v>
      </c>
      <c r="N328" s="1">
        <v>1.1490000179037499E-3</v>
      </c>
      <c r="O328" s="1" t="s">
        <v>6765</v>
      </c>
    </row>
    <row r="329" spans="1:15" x14ac:dyDescent="0.25">
      <c r="A329" s="12" t="s">
        <v>2738</v>
      </c>
      <c r="B329" s="12" t="s">
        <v>2747</v>
      </c>
      <c r="C329" s="12" t="s">
        <v>1506</v>
      </c>
      <c r="D329" s="12" t="s">
        <v>1529</v>
      </c>
      <c r="E329" s="12" t="s">
        <v>2225</v>
      </c>
      <c r="F329" s="1">
        <v>3.5899999141693102</v>
      </c>
      <c r="G329" s="1" t="s">
        <v>6765</v>
      </c>
      <c r="H329" s="1">
        <v>4.5400001108646401E-3</v>
      </c>
      <c r="I329" s="1" t="s">
        <v>6765</v>
      </c>
      <c r="J329" s="1">
        <v>2.5700000696815599E-4</v>
      </c>
      <c r="K329" s="1" t="s">
        <v>6765</v>
      </c>
      <c r="L329" s="1">
        <v>4.0480000898241997E-3</v>
      </c>
      <c r="M329" s="1" t="s">
        <v>6765</v>
      </c>
      <c r="N329" s="1">
        <v>1.1490000179037499E-3</v>
      </c>
      <c r="O329" s="1" t="s">
        <v>6765</v>
      </c>
    </row>
    <row r="330" spans="1:15" x14ac:dyDescent="0.25">
      <c r="A330" s="12" t="s">
        <v>2738</v>
      </c>
      <c r="B330" s="12" t="s">
        <v>2748</v>
      </c>
      <c r="C330" s="12" t="s">
        <v>1506</v>
      </c>
      <c r="D330" s="12" t="s">
        <v>1864</v>
      </c>
      <c r="E330" s="12" t="s">
        <v>2225</v>
      </c>
      <c r="F330" s="1">
        <v>3.5899999141693102</v>
      </c>
      <c r="G330" s="1" t="s">
        <v>6765</v>
      </c>
      <c r="H330" s="1">
        <v>4.5400001108646401E-3</v>
      </c>
      <c r="I330" s="1" t="s">
        <v>6765</v>
      </c>
      <c r="J330" s="1">
        <v>2.5700000696815599E-4</v>
      </c>
      <c r="K330" s="1" t="s">
        <v>6765</v>
      </c>
      <c r="L330" s="1">
        <v>4.0480000898241997E-3</v>
      </c>
      <c r="M330" s="1" t="s">
        <v>6765</v>
      </c>
      <c r="N330" s="1">
        <v>1.1490000179037499E-3</v>
      </c>
      <c r="O330" s="1" t="s">
        <v>6765</v>
      </c>
    </row>
    <row r="331" spans="1:15" x14ac:dyDescent="0.25">
      <c r="A331" s="12" t="s">
        <v>2738</v>
      </c>
      <c r="B331" s="12" t="s">
        <v>2749</v>
      </c>
      <c r="C331" s="12" t="s">
        <v>1506</v>
      </c>
      <c r="D331" s="12" t="s">
        <v>1931</v>
      </c>
      <c r="E331" s="12" t="s">
        <v>2225</v>
      </c>
      <c r="F331" s="1">
        <v>3.5899999141693102</v>
      </c>
      <c r="G331" s="1" t="s">
        <v>6765</v>
      </c>
      <c r="H331" s="1">
        <v>4.5400001108646401E-3</v>
      </c>
      <c r="I331" s="1" t="s">
        <v>6765</v>
      </c>
      <c r="J331" s="1">
        <v>2.5700000696815599E-4</v>
      </c>
      <c r="K331" s="1" t="s">
        <v>6765</v>
      </c>
      <c r="L331" s="1">
        <v>4.0480000898241997E-3</v>
      </c>
      <c r="M331" s="1" t="s">
        <v>6765</v>
      </c>
      <c r="N331" s="1">
        <v>1.1490000179037499E-3</v>
      </c>
      <c r="O331" s="1" t="s">
        <v>6765</v>
      </c>
    </row>
    <row r="332" spans="1:15" x14ac:dyDescent="0.25">
      <c r="A332" s="12" t="s">
        <v>2738</v>
      </c>
      <c r="B332" s="12" t="s">
        <v>2750</v>
      </c>
      <c r="C332" s="12" t="s">
        <v>1506</v>
      </c>
      <c r="D332" s="12" t="s">
        <v>2751</v>
      </c>
      <c r="E332" s="12" t="s">
        <v>2225</v>
      </c>
      <c r="F332" s="1">
        <v>3.5899999141693102</v>
      </c>
      <c r="G332" s="1" t="s">
        <v>6765</v>
      </c>
      <c r="H332" s="1">
        <v>4.5400001108646401E-3</v>
      </c>
      <c r="I332" s="1" t="s">
        <v>6765</v>
      </c>
      <c r="J332" s="1">
        <v>2.5700000696815599E-4</v>
      </c>
      <c r="K332" s="1" t="s">
        <v>6765</v>
      </c>
      <c r="L332" s="1">
        <v>4.0480000898241997E-3</v>
      </c>
      <c r="M332" s="1" t="s">
        <v>6765</v>
      </c>
      <c r="N332" s="1">
        <v>1.1490000179037499E-3</v>
      </c>
      <c r="O332" s="1" t="s">
        <v>6765</v>
      </c>
    </row>
    <row r="333" spans="1:15" x14ac:dyDescent="0.25">
      <c r="A333" s="12" t="s">
        <v>2738</v>
      </c>
      <c r="B333" s="12" t="s">
        <v>2752</v>
      </c>
      <c r="C333" s="12" t="s">
        <v>1506</v>
      </c>
      <c r="D333" s="12" t="s">
        <v>1742</v>
      </c>
      <c r="E333" s="12" t="s">
        <v>2225</v>
      </c>
      <c r="F333" s="1">
        <v>3.5899999141693102</v>
      </c>
      <c r="G333" s="1" t="s">
        <v>6765</v>
      </c>
      <c r="H333" s="1">
        <v>4.5400001108646401E-3</v>
      </c>
      <c r="I333" s="1" t="s">
        <v>6765</v>
      </c>
      <c r="J333" s="1">
        <v>2.5700000696815599E-4</v>
      </c>
      <c r="K333" s="1" t="s">
        <v>6765</v>
      </c>
      <c r="L333" s="1">
        <v>4.0480000898241997E-3</v>
      </c>
      <c r="M333" s="1" t="s">
        <v>6765</v>
      </c>
      <c r="N333" s="1">
        <v>1.1490000179037499E-3</v>
      </c>
      <c r="O333" s="1" t="s">
        <v>6765</v>
      </c>
    </row>
    <row r="334" spans="1:15" x14ac:dyDescent="0.25">
      <c r="A334" s="12" t="s">
        <v>2738</v>
      </c>
      <c r="B334" s="12" t="s">
        <v>2753</v>
      </c>
      <c r="C334" s="12" t="s">
        <v>1506</v>
      </c>
      <c r="D334" s="12" t="s">
        <v>2168</v>
      </c>
      <c r="E334" s="12" t="s">
        <v>2225</v>
      </c>
      <c r="F334" s="1">
        <v>3.5899999141693102</v>
      </c>
      <c r="G334" s="1" t="s">
        <v>6765</v>
      </c>
      <c r="H334" s="1">
        <v>4.5400001108646401E-3</v>
      </c>
      <c r="I334" s="1" t="s">
        <v>6765</v>
      </c>
      <c r="J334" s="1">
        <v>2.5700000696815599E-4</v>
      </c>
      <c r="K334" s="1" t="s">
        <v>6765</v>
      </c>
      <c r="L334" s="1">
        <v>4.0480000898241997E-3</v>
      </c>
      <c r="M334" s="1" t="s">
        <v>6765</v>
      </c>
      <c r="N334" s="1">
        <v>1.1490000179037499E-3</v>
      </c>
      <c r="O334" s="1" t="s">
        <v>6765</v>
      </c>
    </row>
    <row r="335" spans="1:15" x14ac:dyDescent="0.25">
      <c r="A335" s="12" t="s">
        <v>2738</v>
      </c>
      <c r="B335" s="12" t="s">
        <v>2754</v>
      </c>
      <c r="C335" s="12" t="s">
        <v>1506</v>
      </c>
      <c r="D335" s="12" t="s">
        <v>2755</v>
      </c>
      <c r="E335" s="12" t="s">
        <v>2225</v>
      </c>
      <c r="F335" s="1">
        <v>3.5899999141693102</v>
      </c>
      <c r="G335" s="1" t="s">
        <v>6765</v>
      </c>
      <c r="H335" s="1">
        <v>4.5400001108646401E-3</v>
      </c>
      <c r="I335" s="1" t="s">
        <v>6765</v>
      </c>
      <c r="J335" s="1">
        <v>2.5700000696815599E-4</v>
      </c>
      <c r="K335" s="1" t="s">
        <v>6765</v>
      </c>
      <c r="L335" s="1">
        <v>4.0480000898241997E-3</v>
      </c>
      <c r="M335" s="1" t="s">
        <v>6765</v>
      </c>
      <c r="N335" s="1">
        <v>1.1490000179037499E-3</v>
      </c>
      <c r="O335" s="1" t="s">
        <v>6765</v>
      </c>
    </row>
    <row r="336" spans="1:15" x14ac:dyDescent="0.25">
      <c r="A336" s="12" t="s">
        <v>2738</v>
      </c>
      <c r="B336" s="12" t="s">
        <v>2756</v>
      </c>
      <c r="C336" s="12" t="s">
        <v>1506</v>
      </c>
      <c r="D336" s="12" t="s">
        <v>1938</v>
      </c>
      <c r="E336" s="12" t="s">
        <v>2225</v>
      </c>
      <c r="F336" s="1">
        <v>3.5899999141693102</v>
      </c>
      <c r="G336" s="1" t="s">
        <v>6765</v>
      </c>
      <c r="H336" s="1">
        <v>4.5400001108646401E-3</v>
      </c>
      <c r="I336" s="1" t="s">
        <v>6765</v>
      </c>
      <c r="J336" s="1">
        <v>2.5700000696815599E-4</v>
      </c>
      <c r="K336" s="1" t="s">
        <v>6765</v>
      </c>
      <c r="L336" s="1">
        <v>4.0480000898241997E-3</v>
      </c>
      <c r="M336" s="1" t="s">
        <v>6765</v>
      </c>
      <c r="N336" s="1">
        <v>1.1490000179037499E-3</v>
      </c>
      <c r="O336" s="1" t="s">
        <v>6765</v>
      </c>
    </row>
    <row r="337" spans="1:15" x14ac:dyDescent="0.25">
      <c r="A337" s="12" t="s">
        <v>2223</v>
      </c>
      <c r="B337" s="12" t="s">
        <v>2757</v>
      </c>
      <c r="C337" s="12" t="s">
        <v>1506</v>
      </c>
      <c r="D337" s="12" t="s">
        <v>2013</v>
      </c>
      <c r="E337" s="12" t="s">
        <v>2225</v>
      </c>
      <c r="F337" s="1">
        <v>4.9166021347045898</v>
      </c>
      <c r="G337" s="1" t="s">
        <v>2226</v>
      </c>
      <c r="H337" s="1">
        <v>1.52896903455257E-3</v>
      </c>
      <c r="I337" s="1" t="s">
        <v>2226</v>
      </c>
      <c r="J337" s="1">
        <v>3.2169078622246202E-5</v>
      </c>
      <c r="K337" s="1" t="s">
        <v>2226</v>
      </c>
      <c r="L337" s="1">
        <v>5.8346451260149501E-4</v>
      </c>
      <c r="M337" s="1" t="s">
        <v>2226</v>
      </c>
      <c r="N337" s="1">
        <v>4.9385882448404995E-4</v>
      </c>
      <c r="O337" s="1" t="s">
        <v>2226</v>
      </c>
    </row>
    <row r="338" spans="1:15" x14ac:dyDescent="0.25">
      <c r="A338" s="12" t="s">
        <v>2738</v>
      </c>
      <c r="B338" s="12" t="s">
        <v>2758</v>
      </c>
      <c r="C338" s="12" t="s">
        <v>1506</v>
      </c>
      <c r="D338" s="12" t="s">
        <v>2759</v>
      </c>
      <c r="E338" s="12" t="s">
        <v>2225</v>
      </c>
      <c r="F338" s="1">
        <v>3.5899999141693102</v>
      </c>
      <c r="G338" s="1" t="s">
        <v>6765</v>
      </c>
      <c r="H338" s="1">
        <v>4.5400001108646401E-3</v>
      </c>
      <c r="I338" s="1" t="s">
        <v>6765</v>
      </c>
      <c r="J338" s="1">
        <v>2.5700000696815599E-4</v>
      </c>
      <c r="K338" s="1" t="s">
        <v>6765</v>
      </c>
      <c r="L338" s="1">
        <v>4.0480000898241997E-3</v>
      </c>
      <c r="M338" s="1" t="s">
        <v>6765</v>
      </c>
      <c r="N338" s="1">
        <v>1.1490000179037499E-3</v>
      </c>
      <c r="O338" s="1" t="s">
        <v>6765</v>
      </c>
    </row>
    <row r="339" spans="1:15" x14ac:dyDescent="0.25">
      <c r="A339" s="12" t="s">
        <v>2229</v>
      </c>
      <c r="B339" s="12" t="s">
        <v>2760</v>
      </c>
      <c r="C339" s="12" t="s">
        <v>1506</v>
      </c>
      <c r="D339" s="12" t="s">
        <v>1813</v>
      </c>
      <c r="E339" s="12" t="s">
        <v>2225</v>
      </c>
      <c r="F339" s="1">
        <v>3.5899999141693102</v>
      </c>
      <c r="G339" s="1" t="s">
        <v>6765</v>
      </c>
      <c r="H339" s="1">
        <v>4.5400001108646401E-3</v>
      </c>
      <c r="I339" s="1" t="s">
        <v>6765</v>
      </c>
      <c r="J339" s="1">
        <v>2.5700000696815599E-4</v>
      </c>
      <c r="K339" s="1" t="s">
        <v>6765</v>
      </c>
      <c r="L339" s="1">
        <v>4.0480000898241997E-3</v>
      </c>
      <c r="M339" s="1" t="s">
        <v>6765</v>
      </c>
      <c r="N339" s="1">
        <v>1.1490000179037499E-3</v>
      </c>
      <c r="O339" s="1" t="s">
        <v>6765</v>
      </c>
    </row>
    <row r="340" spans="1:15" x14ac:dyDescent="0.25">
      <c r="A340" s="12" t="s">
        <v>2229</v>
      </c>
      <c r="B340" s="12" t="s">
        <v>2761</v>
      </c>
      <c r="C340" s="12" t="s">
        <v>1506</v>
      </c>
      <c r="D340" s="12" t="s">
        <v>1613</v>
      </c>
      <c r="E340" s="12" t="s">
        <v>2225</v>
      </c>
      <c r="F340" s="1">
        <v>3.5899999141693102</v>
      </c>
      <c r="G340" s="1" t="s">
        <v>6765</v>
      </c>
      <c r="H340" s="1">
        <v>4.5400001108646401E-3</v>
      </c>
      <c r="I340" s="1" t="s">
        <v>6765</v>
      </c>
      <c r="J340" s="1">
        <v>2.5700000696815599E-4</v>
      </c>
      <c r="K340" s="1" t="s">
        <v>6765</v>
      </c>
      <c r="L340" s="1">
        <v>4.0480000898241997E-3</v>
      </c>
      <c r="M340" s="1" t="s">
        <v>6765</v>
      </c>
      <c r="N340" s="1">
        <v>1.1490000179037499E-3</v>
      </c>
      <c r="O340" s="1" t="s">
        <v>6765</v>
      </c>
    </row>
    <row r="341" spans="1:15" x14ac:dyDescent="0.25">
      <c r="A341" s="12" t="s">
        <v>2738</v>
      </c>
      <c r="B341" s="12" t="s">
        <v>2762</v>
      </c>
      <c r="C341" s="12" t="s">
        <v>1506</v>
      </c>
      <c r="D341" s="12" t="s">
        <v>2763</v>
      </c>
      <c r="E341" s="12" t="s">
        <v>2225</v>
      </c>
      <c r="F341" s="1">
        <v>3.5899999141693102</v>
      </c>
      <c r="G341" s="1" t="s">
        <v>6765</v>
      </c>
      <c r="H341" s="1">
        <v>4.5400001108646401E-3</v>
      </c>
      <c r="I341" s="1" t="s">
        <v>6765</v>
      </c>
      <c r="J341" s="1">
        <v>2.5700000696815599E-4</v>
      </c>
      <c r="K341" s="1" t="s">
        <v>6765</v>
      </c>
      <c r="L341" s="1">
        <v>4.0480000898241997E-3</v>
      </c>
      <c r="M341" s="1" t="s">
        <v>6765</v>
      </c>
      <c r="N341" s="1">
        <v>1.1490000179037499E-3</v>
      </c>
      <c r="O341" s="1" t="s">
        <v>6765</v>
      </c>
    </row>
    <row r="342" spans="1:15" x14ac:dyDescent="0.25">
      <c r="A342" s="12" t="s">
        <v>2738</v>
      </c>
      <c r="B342" s="12" t="s">
        <v>2764</v>
      </c>
      <c r="C342" s="12" t="s">
        <v>1506</v>
      </c>
      <c r="D342" s="12" t="s">
        <v>2765</v>
      </c>
      <c r="E342" s="12" t="s">
        <v>2225</v>
      </c>
      <c r="F342" s="1">
        <v>3.5899999141693102</v>
      </c>
      <c r="G342" s="1" t="s">
        <v>6765</v>
      </c>
      <c r="H342" s="1">
        <v>4.5400001108646401E-3</v>
      </c>
      <c r="I342" s="1" t="s">
        <v>6765</v>
      </c>
      <c r="J342" s="1">
        <v>2.5700000696815599E-4</v>
      </c>
      <c r="K342" s="1" t="s">
        <v>6765</v>
      </c>
      <c r="L342" s="1">
        <v>4.0480000898241997E-3</v>
      </c>
      <c r="M342" s="1" t="s">
        <v>6765</v>
      </c>
      <c r="N342" s="1">
        <v>1.1490000179037499E-3</v>
      </c>
      <c r="O342" s="1" t="s">
        <v>6765</v>
      </c>
    </row>
    <row r="343" spans="1:15" x14ac:dyDescent="0.25">
      <c r="A343" s="12" t="s">
        <v>2229</v>
      </c>
      <c r="B343" s="12" t="s">
        <v>2766</v>
      </c>
      <c r="C343" s="12" t="s">
        <v>1506</v>
      </c>
      <c r="D343" s="12" t="s">
        <v>2767</v>
      </c>
      <c r="E343" s="12" t="s">
        <v>2225</v>
      </c>
      <c r="F343" s="1">
        <v>3.5899999141693102</v>
      </c>
      <c r="G343" s="1" t="s">
        <v>6765</v>
      </c>
      <c r="H343" s="1">
        <v>4.5400001108646401E-3</v>
      </c>
      <c r="I343" s="1" t="s">
        <v>6765</v>
      </c>
      <c r="J343" s="1">
        <v>2.5700000696815599E-4</v>
      </c>
      <c r="K343" s="1" t="s">
        <v>6765</v>
      </c>
      <c r="L343" s="1">
        <v>4.0480000898241997E-3</v>
      </c>
      <c r="M343" s="1" t="s">
        <v>6765</v>
      </c>
      <c r="N343" s="1">
        <v>1.1490000179037499E-3</v>
      </c>
      <c r="O343" s="1" t="s">
        <v>6765</v>
      </c>
    </row>
    <row r="344" spans="1:15" x14ac:dyDescent="0.25">
      <c r="A344" s="12" t="s">
        <v>2738</v>
      </c>
      <c r="B344" s="12" t="s">
        <v>2768</v>
      </c>
      <c r="C344" s="12" t="s">
        <v>1506</v>
      </c>
      <c r="D344" s="12" t="s">
        <v>2007</v>
      </c>
      <c r="E344" s="12" t="s">
        <v>2225</v>
      </c>
      <c r="F344" s="1">
        <v>3.5899999141693102</v>
      </c>
      <c r="G344" s="1" t="s">
        <v>6765</v>
      </c>
      <c r="H344" s="1">
        <v>4.5400001108646401E-3</v>
      </c>
      <c r="I344" s="1" t="s">
        <v>6765</v>
      </c>
      <c r="J344" s="1">
        <v>2.5700000696815599E-4</v>
      </c>
      <c r="K344" s="1" t="s">
        <v>6765</v>
      </c>
      <c r="L344" s="1">
        <v>4.0480000898241997E-3</v>
      </c>
      <c r="M344" s="1" t="s">
        <v>6765</v>
      </c>
      <c r="N344" s="1">
        <v>1.1490000179037499E-3</v>
      </c>
      <c r="O344" s="1" t="s">
        <v>6765</v>
      </c>
    </row>
    <row r="345" spans="1:15" x14ac:dyDescent="0.25">
      <c r="A345" s="12" t="s">
        <v>2738</v>
      </c>
      <c r="B345" s="12" t="s">
        <v>2769</v>
      </c>
      <c r="C345" s="12" t="s">
        <v>1506</v>
      </c>
      <c r="D345" s="12" t="s">
        <v>1602</v>
      </c>
      <c r="E345" s="12" t="s">
        <v>2225</v>
      </c>
      <c r="F345" s="1">
        <v>3.5899999141693102</v>
      </c>
      <c r="G345" s="1" t="s">
        <v>6765</v>
      </c>
      <c r="H345" s="1">
        <v>4.5400001108646401E-3</v>
      </c>
      <c r="I345" s="1" t="s">
        <v>6765</v>
      </c>
      <c r="J345" s="1">
        <v>2.5700000696815599E-4</v>
      </c>
      <c r="K345" s="1" t="s">
        <v>6765</v>
      </c>
      <c r="L345" s="1">
        <v>4.0480000898241997E-3</v>
      </c>
      <c r="M345" s="1" t="s">
        <v>6765</v>
      </c>
      <c r="N345" s="1">
        <v>1.1490000179037499E-3</v>
      </c>
      <c r="O345" s="1" t="s">
        <v>6765</v>
      </c>
    </row>
    <row r="346" spans="1:15" x14ac:dyDescent="0.25">
      <c r="A346" s="12" t="s">
        <v>2738</v>
      </c>
      <c r="B346" s="12" t="s">
        <v>2770</v>
      </c>
      <c r="C346" s="12" t="s">
        <v>1506</v>
      </c>
      <c r="D346" s="12" t="s">
        <v>2771</v>
      </c>
      <c r="E346" s="12" t="s">
        <v>2225</v>
      </c>
      <c r="F346" s="1">
        <v>3.5899999141693102</v>
      </c>
      <c r="G346" s="1" t="s">
        <v>6765</v>
      </c>
      <c r="H346" s="1">
        <v>4.5400001108646401E-3</v>
      </c>
      <c r="I346" s="1" t="s">
        <v>6765</v>
      </c>
      <c r="J346" s="1">
        <v>2.5700000696815599E-4</v>
      </c>
      <c r="K346" s="1" t="s">
        <v>6765</v>
      </c>
      <c r="L346" s="1">
        <v>4.0480000898241997E-3</v>
      </c>
      <c r="M346" s="1" t="s">
        <v>6765</v>
      </c>
      <c r="N346" s="1">
        <v>1.1490000179037499E-3</v>
      </c>
      <c r="O346" s="1" t="s">
        <v>6765</v>
      </c>
    </row>
    <row r="347" spans="1:15" x14ac:dyDescent="0.25">
      <c r="A347" s="12" t="s">
        <v>2738</v>
      </c>
      <c r="B347" s="12" t="s">
        <v>2772</v>
      </c>
      <c r="C347" s="12" t="s">
        <v>1506</v>
      </c>
      <c r="D347" s="12" t="s">
        <v>2773</v>
      </c>
      <c r="E347" s="12" t="s">
        <v>2225</v>
      </c>
      <c r="F347" s="1">
        <v>3.5899999141693102</v>
      </c>
      <c r="G347" s="1" t="s">
        <v>6765</v>
      </c>
      <c r="H347" s="1">
        <v>4.5400001108646401E-3</v>
      </c>
      <c r="I347" s="1" t="s">
        <v>6765</v>
      </c>
      <c r="J347" s="1">
        <v>2.5700000696815599E-4</v>
      </c>
      <c r="K347" s="1" t="s">
        <v>6765</v>
      </c>
      <c r="L347" s="1">
        <v>4.0480000898241997E-3</v>
      </c>
      <c r="M347" s="1" t="s">
        <v>6765</v>
      </c>
      <c r="N347" s="1">
        <v>1.1490000179037499E-3</v>
      </c>
      <c r="O347" s="1" t="s">
        <v>6765</v>
      </c>
    </row>
    <row r="348" spans="1:15" x14ac:dyDescent="0.25">
      <c r="A348" s="12" t="s">
        <v>2738</v>
      </c>
      <c r="B348" s="12" t="s">
        <v>2774</v>
      </c>
      <c r="C348" s="12" t="s">
        <v>1506</v>
      </c>
      <c r="D348" s="12" t="s">
        <v>2775</v>
      </c>
      <c r="E348" s="12" t="s">
        <v>2225</v>
      </c>
      <c r="F348" s="1">
        <v>3.5899999141693102</v>
      </c>
      <c r="G348" s="1" t="s">
        <v>6765</v>
      </c>
      <c r="H348" s="1">
        <v>4.5400001108646401E-3</v>
      </c>
      <c r="I348" s="1" t="s">
        <v>6765</v>
      </c>
      <c r="J348" s="1">
        <v>2.5700000696815599E-4</v>
      </c>
      <c r="K348" s="1" t="s">
        <v>6765</v>
      </c>
      <c r="L348" s="1">
        <v>4.0480000898241997E-3</v>
      </c>
      <c r="M348" s="1" t="s">
        <v>6765</v>
      </c>
      <c r="N348" s="1">
        <v>1.1490000179037499E-3</v>
      </c>
      <c r="O348" s="1" t="s">
        <v>6765</v>
      </c>
    </row>
    <row r="349" spans="1:15" x14ac:dyDescent="0.25">
      <c r="A349" s="12" t="s">
        <v>2738</v>
      </c>
      <c r="B349" s="12" t="s">
        <v>2776</v>
      </c>
      <c r="C349" s="12" t="s">
        <v>1506</v>
      </c>
      <c r="D349" s="12" t="s">
        <v>2210</v>
      </c>
      <c r="E349" s="12" t="s">
        <v>2225</v>
      </c>
      <c r="F349" s="1">
        <v>3.5899999141693102</v>
      </c>
      <c r="G349" s="1" t="s">
        <v>6765</v>
      </c>
      <c r="H349" s="1">
        <v>4.5400001108646401E-3</v>
      </c>
      <c r="I349" s="1" t="s">
        <v>6765</v>
      </c>
      <c r="J349" s="1">
        <v>2.5700000696815599E-4</v>
      </c>
      <c r="K349" s="1" t="s">
        <v>6765</v>
      </c>
      <c r="L349" s="1">
        <v>4.0480000898241997E-3</v>
      </c>
      <c r="M349" s="1" t="s">
        <v>6765</v>
      </c>
      <c r="N349" s="1">
        <v>1.1490000179037499E-3</v>
      </c>
      <c r="O349" s="1" t="s">
        <v>6765</v>
      </c>
    </row>
    <row r="350" spans="1:15" x14ac:dyDescent="0.25">
      <c r="A350" s="12" t="s">
        <v>2229</v>
      </c>
      <c r="B350" s="12" t="s">
        <v>2777</v>
      </c>
      <c r="C350" s="12" t="s">
        <v>1506</v>
      </c>
      <c r="D350" s="12" t="s">
        <v>2778</v>
      </c>
      <c r="E350" s="12" t="s">
        <v>2225</v>
      </c>
      <c r="F350" s="1">
        <v>3.5899999141693102</v>
      </c>
      <c r="G350" s="1" t="s">
        <v>6765</v>
      </c>
      <c r="H350" s="1">
        <v>4.5400001108646401E-3</v>
      </c>
      <c r="I350" s="1" t="s">
        <v>6765</v>
      </c>
      <c r="J350" s="1">
        <v>2.5700000696815599E-4</v>
      </c>
      <c r="K350" s="1" t="s">
        <v>6765</v>
      </c>
      <c r="L350" s="1">
        <v>4.0480000898241997E-3</v>
      </c>
      <c r="M350" s="1" t="s">
        <v>6765</v>
      </c>
      <c r="N350" s="1">
        <v>1.1490000179037499E-3</v>
      </c>
      <c r="O350" s="1" t="s">
        <v>6765</v>
      </c>
    </row>
    <row r="351" spans="1:15" x14ac:dyDescent="0.25">
      <c r="A351" s="12" t="s">
        <v>2738</v>
      </c>
      <c r="B351" s="12" t="s">
        <v>2779</v>
      </c>
      <c r="C351" s="12" t="s">
        <v>1506</v>
      </c>
      <c r="D351" s="12" t="s">
        <v>1997</v>
      </c>
      <c r="E351" s="12" t="s">
        <v>2225</v>
      </c>
      <c r="F351" s="1">
        <v>3.5899999141693102</v>
      </c>
      <c r="G351" s="1" t="s">
        <v>6765</v>
      </c>
      <c r="H351" s="1">
        <v>4.5400001108646401E-3</v>
      </c>
      <c r="I351" s="1" t="s">
        <v>6765</v>
      </c>
      <c r="J351" s="1">
        <v>2.5700000696815599E-4</v>
      </c>
      <c r="K351" s="1" t="s">
        <v>6765</v>
      </c>
      <c r="L351" s="1">
        <v>4.0480000898241997E-3</v>
      </c>
      <c r="M351" s="1" t="s">
        <v>6765</v>
      </c>
      <c r="N351" s="1">
        <v>1.1490000179037499E-3</v>
      </c>
      <c r="O351" s="1" t="s">
        <v>6765</v>
      </c>
    </row>
    <row r="352" spans="1:15" x14ac:dyDescent="0.25">
      <c r="A352" s="12" t="s">
        <v>2229</v>
      </c>
      <c r="B352" s="12" t="s">
        <v>2780</v>
      </c>
      <c r="C352" s="12" t="s">
        <v>1506</v>
      </c>
      <c r="D352" s="12" t="s">
        <v>1584</v>
      </c>
      <c r="E352" s="12" t="s">
        <v>2225</v>
      </c>
      <c r="F352" s="1">
        <v>3.5899999141693102</v>
      </c>
      <c r="G352" s="1" t="s">
        <v>6765</v>
      </c>
      <c r="H352" s="1">
        <v>4.5400001108646401E-3</v>
      </c>
      <c r="I352" s="1" t="s">
        <v>6765</v>
      </c>
      <c r="J352" s="1">
        <v>2.5700000696815599E-4</v>
      </c>
      <c r="K352" s="1" t="s">
        <v>6765</v>
      </c>
      <c r="L352" s="1">
        <v>4.0480000898241997E-3</v>
      </c>
      <c r="M352" s="1" t="s">
        <v>6765</v>
      </c>
      <c r="N352" s="1">
        <v>1.1490000179037499E-3</v>
      </c>
      <c r="O352" s="1" t="s">
        <v>6765</v>
      </c>
    </row>
    <row r="353" spans="1:15" x14ac:dyDescent="0.25">
      <c r="A353" s="12" t="s">
        <v>2229</v>
      </c>
      <c r="B353" s="12" t="s">
        <v>2781</v>
      </c>
      <c r="C353" s="12" t="s">
        <v>1506</v>
      </c>
      <c r="D353" s="12" t="s">
        <v>1502</v>
      </c>
      <c r="E353" s="12" t="s">
        <v>2225</v>
      </c>
      <c r="F353" s="1">
        <v>3.5899999141693102</v>
      </c>
      <c r="G353" s="1" t="s">
        <v>6765</v>
      </c>
      <c r="H353" s="1">
        <v>4.5400001108646401E-3</v>
      </c>
      <c r="I353" s="1" t="s">
        <v>6765</v>
      </c>
      <c r="J353" s="1">
        <v>2.5700000696815599E-4</v>
      </c>
      <c r="K353" s="1" t="s">
        <v>6765</v>
      </c>
      <c r="L353" s="1">
        <v>4.0480000898241997E-3</v>
      </c>
      <c r="M353" s="1" t="s">
        <v>6765</v>
      </c>
      <c r="N353" s="1">
        <v>1.1490000179037499E-3</v>
      </c>
      <c r="O353" s="1" t="s">
        <v>6765</v>
      </c>
    </row>
    <row r="354" spans="1:15" x14ac:dyDescent="0.25">
      <c r="A354" s="12" t="s">
        <v>2738</v>
      </c>
      <c r="B354" s="12" t="s">
        <v>2782</v>
      </c>
      <c r="C354" s="12" t="s">
        <v>1506</v>
      </c>
      <c r="D354" s="12" t="s">
        <v>1799</v>
      </c>
      <c r="E354" s="12" t="s">
        <v>2225</v>
      </c>
      <c r="F354" s="1">
        <v>3.5899999141693102</v>
      </c>
      <c r="G354" s="1" t="s">
        <v>6765</v>
      </c>
      <c r="H354" s="1">
        <v>4.5400001108646401E-3</v>
      </c>
      <c r="I354" s="1" t="s">
        <v>6765</v>
      </c>
      <c r="J354" s="1">
        <v>2.5700000696815599E-4</v>
      </c>
      <c r="K354" s="1" t="s">
        <v>6765</v>
      </c>
      <c r="L354" s="1">
        <v>4.0480000898241997E-3</v>
      </c>
      <c r="M354" s="1" t="s">
        <v>6765</v>
      </c>
      <c r="N354" s="1">
        <v>1.1490000179037499E-3</v>
      </c>
      <c r="O354" s="1" t="s">
        <v>6765</v>
      </c>
    </row>
    <row r="355" spans="1:15" x14ac:dyDescent="0.25">
      <c r="A355" s="12" t="s">
        <v>2738</v>
      </c>
      <c r="B355" s="12" t="s">
        <v>2783</v>
      </c>
      <c r="C355" s="12" t="s">
        <v>1506</v>
      </c>
      <c r="D355" s="12" t="s">
        <v>1498</v>
      </c>
      <c r="E355" s="12" t="s">
        <v>2225</v>
      </c>
      <c r="F355" s="1">
        <v>3.5899999141693102</v>
      </c>
      <c r="G355" s="1" t="s">
        <v>6765</v>
      </c>
      <c r="H355" s="1">
        <v>4.5400001108646401E-3</v>
      </c>
      <c r="I355" s="1" t="s">
        <v>6765</v>
      </c>
      <c r="J355" s="1">
        <v>2.5700000696815599E-4</v>
      </c>
      <c r="K355" s="1" t="s">
        <v>6765</v>
      </c>
      <c r="L355" s="1">
        <v>4.0480000898241997E-3</v>
      </c>
      <c r="M355" s="1" t="s">
        <v>6765</v>
      </c>
      <c r="N355" s="1">
        <v>1.1490000179037499E-3</v>
      </c>
      <c r="O355" s="1" t="s">
        <v>6765</v>
      </c>
    </row>
    <row r="356" spans="1:15" x14ac:dyDescent="0.25">
      <c r="A356" s="12" t="s">
        <v>2738</v>
      </c>
      <c r="B356" s="12" t="s">
        <v>2784</v>
      </c>
      <c r="C356" s="12" t="s">
        <v>1506</v>
      </c>
      <c r="D356" s="12" t="s">
        <v>1585</v>
      </c>
      <c r="E356" s="12" t="s">
        <v>2225</v>
      </c>
      <c r="F356" s="1">
        <v>3.5899999141693102</v>
      </c>
      <c r="G356" s="1" t="s">
        <v>6765</v>
      </c>
      <c r="H356" s="1">
        <v>4.5400001108646401E-3</v>
      </c>
      <c r="I356" s="1" t="s">
        <v>6765</v>
      </c>
      <c r="J356" s="1">
        <v>2.5700000696815599E-4</v>
      </c>
      <c r="K356" s="1" t="s">
        <v>6765</v>
      </c>
      <c r="L356" s="1">
        <v>4.0480000898241997E-3</v>
      </c>
      <c r="M356" s="1" t="s">
        <v>6765</v>
      </c>
      <c r="N356" s="1">
        <v>1.1490000179037499E-3</v>
      </c>
      <c r="O356" s="1" t="s">
        <v>6765</v>
      </c>
    </row>
    <row r="357" spans="1:15" x14ac:dyDescent="0.25">
      <c r="A357" s="12" t="s">
        <v>2229</v>
      </c>
      <c r="B357" s="12" t="s">
        <v>2785</v>
      </c>
      <c r="C357" s="12" t="s">
        <v>1506</v>
      </c>
      <c r="D357" s="12" t="s">
        <v>1929</v>
      </c>
      <c r="E357" s="12" t="s">
        <v>2225</v>
      </c>
      <c r="F357" s="1">
        <v>3.5899999141693102</v>
      </c>
      <c r="G357" s="1" t="s">
        <v>6765</v>
      </c>
      <c r="H357" s="1">
        <v>4.5400001108646401E-3</v>
      </c>
      <c r="I357" s="1" t="s">
        <v>6765</v>
      </c>
      <c r="J357" s="1">
        <v>2.5700000696815599E-4</v>
      </c>
      <c r="K357" s="1" t="s">
        <v>6765</v>
      </c>
      <c r="L357" s="1">
        <v>4.0480000898241997E-3</v>
      </c>
      <c r="M357" s="1" t="s">
        <v>6765</v>
      </c>
      <c r="N357" s="1">
        <v>1.1490000179037499E-3</v>
      </c>
      <c r="O357" s="1" t="s">
        <v>6765</v>
      </c>
    </row>
    <row r="358" spans="1:15" x14ac:dyDescent="0.25">
      <c r="A358" s="12" t="s">
        <v>2738</v>
      </c>
      <c r="B358" s="12" t="s">
        <v>2786</v>
      </c>
      <c r="C358" s="12" t="s">
        <v>1506</v>
      </c>
      <c r="D358" s="12" t="s">
        <v>2787</v>
      </c>
      <c r="E358" s="12" t="s">
        <v>2225</v>
      </c>
      <c r="F358" s="1">
        <v>3.5899999141693102</v>
      </c>
      <c r="G358" s="1" t="s">
        <v>6765</v>
      </c>
      <c r="H358" s="1">
        <v>4.5400001108646401E-3</v>
      </c>
      <c r="I358" s="1" t="s">
        <v>6765</v>
      </c>
      <c r="J358" s="1">
        <v>2.5700000696815599E-4</v>
      </c>
      <c r="K358" s="1" t="s">
        <v>6765</v>
      </c>
      <c r="L358" s="1">
        <v>4.0480000898241997E-3</v>
      </c>
      <c r="M358" s="1" t="s">
        <v>6765</v>
      </c>
      <c r="N358" s="1">
        <v>1.1490000179037499E-3</v>
      </c>
      <c r="O358" s="1" t="s">
        <v>6765</v>
      </c>
    </row>
    <row r="359" spans="1:15" x14ac:dyDescent="0.25">
      <c r="A359" s="12" t="s">
        <v>2229</v>
      </c>
      <c r="B359" s="12" t="s">
        <v>2788</v>
      </c>
      <c r="C359" s="12" t="s">
        <v>1506</v>
      </c>
      <c r="D359" s="12" t="s">
        <v>2789</v>
      </c>
      <c r="E359" s="12" t="s">
        <v>2225</v>
      </c>
      <c r="F359" s="1">
        <v>3.5899999141693102</v>
      </c>
      <c r="G359" s="1" t="s">
        <v>6765</v>
      </c>
      <c r="H359" s="1">
        <v>4.5400001108646401E-3</v>
      </c>
      <c r="I359" s="1" t="s">
        <v>6765</v>
      </c>
      <c r="J359" s="1">
        <v>2.5700000696815599E-4</v>
      </c>
      <c r="K359" s="1" t="s">
        <v>6765</v>
      </c>
      <c r="L359" s="1">
        <v>4.0480000898241997E-3</v>
      </c>
      <c r="M359" s="1" t="s">
        <v>6765</v>
      </c>
      <c r="N359" s="1">
        <v>1.1490000179037499E-3</v>
      </c>
      <c r="O359" s="1" t="s">
        <v>6765</v>
      </c>
    </row>
    <row r="360" spans="1:15" x14ac:dyDescent="0.25">
      <c r="A360" s="12" t="s">
        <v>2738</v>
      </c>
      <c r="B360" s="12" t="s">
        <v>2790</v>
      </c>
      <c r="C360" s="12" t="s">
        <v>1506</v>
      </c>
      <c r="D360" s="12" t="s">
        <v>2004</v>
      </c>
      <c r="E360" s="12" t="s">
        <v>2225</v>
      </c>
      <c r="F360" s="1">
        <v>3.5899999141693102</v>
      </c>
      <c r="G360" s="1" t="s">
        <v>6765</v>
      </c>
      <c r="H360" s="1">
        <v>4.5400001108646401E-3</v>
      </c>
      <c r="I360" s="1" t="s">
        <v>6765</v>
      </c>
      <c r="J360" s="1">
        <v>2.5700000696815599E-4</v>
      </c>
      <c r="K360" s="1" t="s">
        <v>6765</v>
      </c>
      <c r="L360" s="1">
        <v>4.0480000898241997E-3</v>
      </c>
      <c r="M360" s="1" t="s">
        <v>6765</v>
      </c>
      <c r="N360" s="1">
        <v>1.1490000179037499E-3</v>
      </c>
      <c r="O360" s="1" t="s">
        <v>6765</v>
      </c>
    </row>
    <row r="361" spans="1:15" x14ac:dyDescent="0.25">
      <c r="A361" s="12" t="s">
        <v>2738</v>
      </c>
      <c r="B361" s="12" t="s">
        <v>2791</v>
      </c>
      <c r="C361" s="12" t="s">
        <v>1506</v>
      </c>
      <c r="D361" s="12" t="s">
        <v>2190</v>
      </c>
      <c r="E361" s="12" t="s">
        <v>2225</v>
      </c>
      <c r="F361" s="1">
        <v>3.5899999141693102</v>
      </c>
      <c r="G361" s="1" t="s">
        <v>6765</v>
      </c>
      <c r="H361" s="1">
        <v>4.5400001108646401E-3</v>
      </c>
      <c r="I361" s="1" t="s">
        <v>6765</v>
      </c>
      <c r="J361" s="1">
        <v>2.5700000696815599E-4</v>
      </c>
      <c r="K361" s="1" t="s">
        <v>6765</v>
      </c>
      <c r="L361" s="1">
        <v>4.0480000898241997E-3</v>
      </c>
      <c r="M361" s="1" t="s">
        <v>6765</v>
      </c>
      <c r="N361" s="1">
        <v>1.1490000179037499E-3</v>
      </c>
      <c r="O361" s="1" t="s">
        <v>6765</v>
      </c>
    </row>
    <row r="362" spans="1:15" x14ac:dyDescent="0.25">
      <c r="A362" s="12" t="s">
        <v>2738</v>
      </c>
      <c r="B362" s="12" t="s">
        <v>2792</v>
      </c>
      <c r="C362" s="12" t="s">
        <v>1506</v>
      </c>
      <c r="D362" s="12" t="s">
        <v>1599</v>
      </c>
      <c r="E362" s="12" t="s">
        <v>2225</v>
      </c>
      <c r="F362" s="1">
        <v>3.5899999141693102</v>
      </c>
      <c r="G362" s="1" t="s">
        <v>6765</v>
      </c>
      <c r="H362" s="1">
        <v>4.5400001108646401E-3</v>
      </c>
      <c r="I362" s="1" t="s">
        <v>6765</v>
      </c>
      <c r="J362" s="1">
        <v>2.5700000696815599E-4</v>
      </c>
      <c r="K362" s="1" t="s">
        <v>6765</v>
      </c>
      <c r="L362" s="1">
        <v>4.0480000898241997E-3</v>
      </c>
      <c r="M362" s="1" t="s">
        <v>6765</v>
      </c>
      <c r="N362" s="1">
        <v>1.1490000179037499E-3</v>
      </c>
      <c r="O362" s="1" t="s">
        <v>6765</v>
      </c>
    </row>
    <row r="363" spans="1:15" x14ac:dyDescent="0.25">
      <c r="A363" s="12" t="s">
        <v>2738</v>
      </c>
      <c r="B363" s="12" t="s">
        <v>2793</v>
      </c>
      <c r="C363" s="12" t="s">
        <v>1506</v>
      </c>
      <c r="D363" s="12" t="s">
        <v>1953</v>
      </c>
      <c r="E363" s="12" t="s">
        <v>2225</v>
      </c>
      <c r="F363" s="1">
        <v>3.5899999141693102</v>
      </c>
      <c r="G363" s="1" t="s">
        <v>6765</v>
      </c>
      <c r="H363" s="1">
        <v>4.5400001108646401E-3</v>
      </c>
      <c r="I363" s="1" t="s">
        <v>6765</v>
      </c>
      <c r="J363" s="1">
        <v>2.5700000696815599E-4</v>
      </c>
      <c r="K363" s="1" t="s">
        <v>6765</v>
      </c>
      <c r="L363" s="1">
        <v>4.0480000898241997E-3</v>
      </c>
      <c r="M363" s="1" t="s">
        <v>6765</v>
      </c>
      <c r="N363" s="1">
        <v>1.1490000179037499E-3</v>
      </c>
      <c r="O363" s="1" t="s">
        <v>6765</v>
      </c>
    </row>
    <row r="364" spans="1:15" x14ac:dyDescent="0.25">
      <c r="A364" s="12" t="s">
        <v>2738</v>
      </c>
      <c r="B364" s="12" t="s">
        <v>2794</v>
      </c>
      <c r="C364" s="12" t="s">
        <v>1506</v>
      </c>
      <c r="D364" s="12" t="s">
        <v>2016</v>
      </c>
      <c r="E364" s="12" t="s">
        <v>2225</v>
      </c>
      <c r="F364" s="1">
        <v>3.5899999141693102</v>
      </c>
      <c r="G364" s="1" t="s">
        <v>6765</v>
      </c>
      <c r="H364" s="1">
        <v>4.5400001108646401E-3</v>
      </c>
      <c r="I364" s="1" t="s">
        <v>6765</v>
      </c>
      <c r="J364" s="1">
        <v>2.5700000696815599E-4</v>
      </c>
      <c r="K364" s="1" t="s">
        <v>6765</v>
      </c>
      <c r="L364" s="1">
        <v>4.0480000898241997E-3</v>
      </c>
      <c r="M364" s="1" t="s">
        <v>6765</v>
      </c>
      <c r="N364" s="1">
        <v>1.1490000179037499E-3</v>
      </c>
      <c r="O364" s="1" t="s">
        <v>6765</v>
      </c>
    </row>
    <row r="365" spans="1:15" x14ac:dyDescent="0.25">
      <c r="A365" s="12" t="s">
        <v>2738</v>
      </c>
      <c r="B365" s="12" t="s">
        <v>2795</v>
      </c>
      <c r="C365" s="12" t="s">
        <v>1506</v>
      </c>
      <c r="D365" s="12" t="s">
        <v>1544</v>
      </c>
      <c r="E365" s="12" t="s">
        <v>2225</v>
      </c>
      <c r="F365" s="1">
        <v>3.5899999141693102</v>
      </c>
      <c r="G365" s="1" t="s">
        <v>6765</v>
      </c>
      <c r="H365" s="1">
        <v>4.5400001108646401E-3</v>
      </c>
      <c r="I365" s="1" t="s">
        <v>6765</v>
      </c>
      <c r="J365" s="1">
        <v>2.5700000696815599E-4</v>
      </c>
      <c r="K365" s="1" t="s">
        <v>6765</v>
      </c>
      <c r="L365" s="1">
        <v>4.0480000898241997E-3</v>
      </c>
      <c r="M365" s="1" t="s">
        <v>6765</v>
      </c>
      <c r="N365" s="1">
        <v>1.1490000179037499E-3</v>
      </c>
      <c r="O365" s="1" t="s">
        <v>6765</v>
      </c>
    </row>
    <row r="366" spans="1:15" x14ac:dyDescent="0.25">
      <c r="A366" s="12" t="s">
        <v>2738</v>
      </c>
      <c r="B366" s="12" t="s">
        <v>2796</v>
      </c>
      <c r="C366" s="12" t="s">
        <v>1506</v>
      </c>
      <c r="D366" s="12" t="s">
        <v>1528</v>
      </c>
      <c r="E366" s="12" t="s">
        <v>2225</v>
      </c>
      <c r="F366" s="1">
        <v>3.5899999141693102</v>
      </c>
      <c r="G366" s="1" t="s">
        <v>6765</v>
      </c>
      <c r="H366" s="1">
        <v>4.5400001108646401E-3</v>
      </c>
      <c r="I366" s="1" t="s">
        <v>6765</v>
      </c>
      <c r="J366" s="1">
        <v>2.5700000696815599E-4</v>
      </c>
      <c r="K366" s="1" t="s">
        <v>6765</v>
      </c>
      <c r="L366" s="1">
        <v>4.0480000898241997E-3</v>
      </c>
      <c r="M366" s="1" t="s">
        <v>6765</v>
      </c>
      <c r="N366" s="1">
        <v>1.1490000179037499E-3</v>
      </c>
      <c r="O366" s="1" t="s">
        <v>6765</v>
      </c>
    </row>
    <row r="367" spans="1:15" x14ac:dyDescent="0.25">
      <c r="A367" s="12" t="s">
        <v>2223</v>
      </c>
      <c r="B367" s="12" t="s">
        <v>2797</v>
      </c>
      <c r="C367" s="12" t="s">
        <v>1506</v>
      </c>
      <c r="D367" s="12" t="s">
        <v>2798</v>
      </c>
      <c r="E367" s="12" t="s">
        <v>2225</v>
      </c>
      <c r="F367" s="1">
        <v>4.9166021347045898</v>
      </c>
      <c r="G367" s="1" t="s">
        <v>2226</v>
      </c>
      <c r="H367" s="1">
        <v>1.52896903455257E-3</v>
      </c>
      <c r="I367" s="1" t="s">
        <v>2226</v>
      </c>
      <c r="J367" s="1">
        <v>3.2169078622246202E-5</v>
      </c>
      <c r="K367" s="1" t="s">
        <v>2226</v>
      </c>
      <c r="L367" s="1">
        <v>5.8346451260149501E-4</v>
      </c>
      <c r="M367" s="1" t="s">
        <v>2226</v>
      </c>
      <c r="N367" s="1">
        <v>4.9385882448404995E-4</v>
      </c>
      <c r="O367" s="1" t="s">
        <v>2226</v>
      </c>
    </row>
    <row r="368" spans="1:15" x14ac:dyDescent="0.25">
      <c r="A368" s="12" t="s">
        <v>2738</v>
      </c>
      <c r="B368" s="12" t="s">
        <v>2799</v>
      </c>
      <c r="C368" s="12" t="s">
        <v>1506</v>
      </c>
      <c r="D368" s="12" t="s">
        <v>1647</v>
      </c>
      <c r="E368" s="12" t="s">
        <v>2225</v>
      </c>
      <c r="F368" s="1">
        <v>3.5899999141693102</v>
      </c>
      <c r="G368" s="1" t="s">
        <v>6765</v>
      </c>
      <c r="H368" s="1">
        <v>4.5400001108646401E-3</v>
      </c>
      <c r="I368" s="1" t="s">
        <v>6765</v>
      </c>
      <c r="J368" s="1">
        <v>2.5700000696815599E-4</v>
      </c>
      <c r="K368" s="1" t="s">
        <v>6765</v>
      </c>
      <c r="L368" s="1">
        <v>4.0480000898241997E-3</v>
      </c>
      <c r="M368" s="1" t="s">
        <v>6765</v>
      </c>
      <c r="N368" s="1">
        <v>1.1490000179037499E-3</v>
      </c>
      <c r="O368" s="1" t="s">
        <v>6765</v>
      </c>
    </row>
    <row r="369" spans="1:15" x14ac:dyDescent="0.25">
      <c r="A369" s="12" t="s">
        <v>2738</v>
      </c>
      <c r="B369" s="12" t="s">
        <v>2800</v>
      </c>
      <c r="C369" s="12" t="s">
        <v>1506</v>
      </c>
      <c r="D369" s="12" t="s">
        <v>1549</v>
      </c>
      <c r="E369" s="12" t="s">
        <v>2225</v>
      </c>
      <c r="F369" s="1">
        <v>3.5899999141693102</v>
      </c>
      <c r="G369" s="1" t="s">
        <v>6765</v>
      </c>
      <c r="H369" s="1">
        <v>4.5400001108646401E-3</v>
      </c>
      <c r="I369" s="1" t="s">
        <v>6765</v>
      </c>
      <c r="J369" s="1">
        <v>2.5700000696815599E-4</v>
      </c>
      <c r="K369" s="1" t="s">
        <v>6765</v>
      </c>
      <c r="L369" s="1">
        <v>4.0480000898241997E-3</v>
      </c>
      <c r="M369" s="1" t="s">
        <v>6765</v>
      </c>
      <c r="N369" s="1">
        <v>1.1490000179037499E-3</v>
      </c>
      <c r="O369" s="1" t="s">
        <v>6765</v>
      </c>
    </row>
    <row r="370" spans="1:15" x14ac:dyDescent="0.25">
      <c r="A370" s="12" t="s">
        <v>2738</v>
      </c>
      <c r="B370" s="12" t="s">
        <v>2801</v>
      </c>
      <c r="C370" s="12" t="s">
        <v>1506</v>
      </c>
      <c r="D370" s="12" t="s">
        <v>2049</v>
      </c>
      <c r="E370" s="12" t="s">
        <v>2225</v>
      </c>
      <c r="F370" s="1">
        <v>3.5899999141693102</v>
      </c>
      <c r="G370" s="1" t="s">
        <v>6765</v>
      </c>
      <c r="H370" s="1">
        <v>4.5400001108646401E-3</v>
      </c>
      <c r="I370" s="1" t="s">
        <v>6765</v>
      </c>
      <c r="J370" s="1">
        <v>2.5700000696815599E-4</v>
      </c>
      <c r="K370" s="1" t="s">
        <v>6765</v>
      </c>
      <c r="L370" s="1">
        <v>4.0480000898241997E-3</v>
      </c>
      <c r="M370" s="1" t="s">
        <v>6765</v>
      </c>
      <c r="N370" s="1">
        <v>1.1490000179037499E-3</v>
      </c>
      <c r="O370" s="1" t="s">
        <v>6765</v>
      </c>
    </row>
    <row r="371" spans="1:15" x14ac:dyDescent="0.25">
      <c r="A371" s="12" t="s">
        <v>2738</v>
      </c>
      <c r="B371" s="12" t="s">
        <v>2802</v>
      </c>
      <c r="C371" s="12" t="s">
        <v>1506</v>
      </c>
      <c r="D371" s="12" t="s">
        <v>1812</v>
      </c>
      <c r="E371" s="12" t="s">
        <v>2225</v>
      </c>
      <c r="F371" s="1">
        <v>3.5899999141693102</v>
      </c>
      <c r="G371" s="1" t="s">
        <v>6765</v>
      </c>
      <c r="H371" s="1">
        <v>4.5400001108646401E-3</v>
      </c>
      <c r="I371" s="1" t="s">
        <v>6765</v>
      </c>
      <c r="J371" s="1">
        <v>2.5700000696815599E-4</v>
      </c>
      <c r="K371" s="1" t="s">
        <v>6765</v>
      </c>
      <c r="L371" s="1">
        <v>4.0480000898241997E-3</v>
      </c>
      <c r="M371" s="1" t="s">
        <v>6765</v>
      </c>
      <c r="N371" s="1">
        <v>1.1490000179037499E-3</v>
      </c>
      <c r="O371" s="1" t="s">
        <v>6765</v>
      </c>
    </row>
    <row r="372" spans="1:15" x14ac:dyDescent="0.25">
      <c r="A372" s="12" t="s">
        <v>2738</v>
      </c>
      <c r="B372" s="12" t="s">
        <v>2803</v>
      </c>
      <c r="C372" s="12" t="s">
        <v>1506</v>
      </c>
      <c r="D372" s="12" t="s">
        <v>1869</v>
      </c>
      <c r="E372" s="12" t="s">
        <v>2225</v>
      </c>
      <c r="F372" s="1">
        <v>3.5899999141693102</v>
      </c>
      <c r="G372" s="1" t="s">
        <v>6765</v>
      </c>
      <c r="H372" s="1">
        <v>4.5400001108646401E-3</v>
      </c>
      <c r="I372" s="1" t="s">
        <v>6765</v>
      </c>
      <c r="J372" s="1">
        <v>2.5700000696815599E-4</v>
      </c>
      <c r="K372" s="1" t="s">
        <v>6765</v>
      </c>
      <c r="L372" s="1">
        <v>4.0480000898241997E-3</v>
      </c>
      <c r="M372" s="1" t="s">
        <v>6765</v>
      </c>
      <c r="N372" s="1">
        <v>1.1490000179037499E-3</v>
      </c>
      <c r="O372" s="1" t="s">
        <v>6765</v>
      </c>
    </row>
    <row r="373" spans="1:15" x14ac:dyDescent="0.25">
      <c r="A373" s="12" t="s">
        <v>2738</v>
      </c>
      <c r="B373" s="12" t="s">
        <v>2804</v>
      </c>
      <c r="C373" s="12" t="s">
        <v>1506</v>
      </c>
      <c r="D373" s="12" t="s">
        <v>2112</v>
      </c>
      <c r="E373" s="12" t="s">
        <v>2225</v>
      </c>
      <c r="F373" s="1">
        <v>3.5899999141693102</v>
      </c>
      <c r="G373" s="1" t="s">
        <v>6765</v>
      </c>
      <c r="H373" s="1">
        <v>4.5400001108646401E-3</v>
      </c>
      <c r="I373" s="1" t="s">
        <v>6765</v>
      </c>
      <c r="J373" s="1">
        <v>2.5700000696815599E-4</v>
      </c>
      <c r="K373" s="1" t="s">
        <v>6765</v>
      </c>
      <c r="L373" s="1">
        <v>4.0480000898241997E-3</v>
      </c>
      <c r="M373" s="1" t="s">
        <v>6765</v>
      </c>
      <c r="N373" s="1">
        <v>1.1490000179037499E-3</v>
      </c>
      <c r="O373" s="1" t="s">
        <v>6765</v>
      </c>
    </row>
    <row r="374" spans="1:15" x14ac:dyDescent="0.25">
      <c r="A374" s="12" t="s">
        <v>2738</v>
      </c>
      <c r="B374" s="12" t="s">
        <v>2805</v>
      </c>
      <c r="C374" s="12" t="s">
        <v>1506</v>
      </c>
      <c r="D374" s="12" t="s">
        <v>1569</v>
      </c>
      <c r="E374" s="12" t="s">
        <v>2225</v>
      </c>
      <c r="F374" s="1">
        <v>3.5899999141693102</v>
      </c>
      <c r="G374" s="1" t="s">
        <v>6765</v>
      </c>
      <c r="H374" s="1">
        <v>4.5400001108646401E-3</v>
      </c>
      <c r="I374" s="1" t="s">
        <v>6765</v>
      </c>
      <c r="J374" s="1">
        <v>2.5700000696815599E-4</v>
      </c>
      <c r="K374" s="1" t="s">
        <v>6765</v>
      </c>
      <c r="L374" s="1">
        <v>4.0480000898241997E-3</v>
      </c>
      <c r="M374" s="1" t="s">
        <v>6765</v>
      </c>
      <c r="N374" s="1">
        <v>1.1490000179037499E-3</v>
      </c>
      <c r="O374" s="1" t="s">
        <v>6765</v>
      </c>
    </row>
    <row r="375" spans="1:15" x14ac:dyDescent="0.25">
      <c r="A375" s="12" t="s">
        <v>2738</v>
      </c>
      <c r="B375" s="12" t="s">
        <v>2806</v>
      </c>
      <c r="C375" s="12" t="s">
        <v>1506</v>
      </c>
      <c r="D375" s="12" t="s">
        <v>1616</v>
      </c>
      <c r="E375" s="12" t="s">
        <v>2225</v>
      </c>
      <c r="F375" s="1">
        <v>3.5899999141693102</v>
      </c>
      <c r="G375" s="1" t="s">
        <v>6765</v>
      </c>
      <c r="H375" s="1">
        <v>4.5400001108646401E-3</v>
      </c>
      <c r="I375" s="1" t="s">
        <v>6765</v>
      </c>
      <c r="J375" s="1">
        <v>2.5700000696815599E-4</v>
      </c>
      <c r="K375" s="1" t="s">
        <v>6765</v>
      </c>
      <c r="L375" s="1">
        <v>4.0480000898241997E-3</v>
      </c>
      <c r="M375" s="1" t="s">
        <v>6765</v>
      </c>
      <c r="N375" s="1">
        <v>1.1490000179037499E-3</v>
      </c>
      <c r="O375" s="1" t="s">
        <v>6765</v>
      </c>
    </row>
    <row r="376" spans="1:15" x14ac:dyDescent="0.25">
      <c r="A376" s="12" t="s">
        <v>2738</v>
      </c>
      <c r="B376" s="12" t="s">
        <v>2807</v>
      </c>
      <c r="C376" s="12" t="s">
        <v>1506</v>
      </c>
      <c r="D376" s="12" t="s">
        <v>2808</v>
      </c>
      <c r="E376" s="12" t="s">
        <v>2225</v>
      </c>
      <c r="F376" s="1">
        <v>3.5899999141693102</v>
      </c>
      <c r="G376" s="1" t="s">
        <v>6765</v>
      </c>
      <c r="H376" s="1">
        <v>4.5400001108646401E-3</v>
      </c>
      <c r="I376" s="1" t="s">
        <v>6765</v>
      </c>
      <c r="J376" s="1">
        <v>2.5700000696815599E-4</v>
      </c>
      <c r="K376" s="1" t="s">
        <v>6765</v>
      </c>
      <c r="L376" s="1">
        <v>4.0480000898241997E-3</v>
      </c>
      <c r="M376" s="1" t="s">
        <v>6765</v>
      </c>
      <c r="N376" s="1">
        <v>1.1490000179037499E-3</v>
      </c>
      <c r="O376" s="1" t="s">
        <v>6765</v>
      </c>
    </row>
    <row r="377" spans="1:15" x14ac:dyDescent="0.25">
      <c r="A377" s="12" t="s">
        <v>2738</v>
      </c>
      <c r="B377" s="12" t="s">
        <v>2809</v>
      </c>
      <c r="C377" s="12" t="s">
        <v>1506</v>
      </c>
      <c r="D377" s="12" t="s">
        <v>2810</v>
      </c>
      <c r="E377" s="12" t="s">
        <v>2225</v>
      </c>
      <c r="F377" s="1">
        <v>3.5899999141693102</v>
      </c>
      <c r="G377" s="1" t="s">
        <v>6765</v>
      </c>
      <c r="H377" s="1">
        <v>4.5400001108646401E-3</v>
      </c>
      <c r="I377" s="1" t="s">
        <v>6765</v>
      </c>
      <c r="J377" s="1">
        <v>2.5700000696815599E-4</v>
      </c>
      <c r="K377" s="1" t="s">
        <v>6765</v>
      </c>
      <c r="L377" s="1">
        <v>4.0480000898241997E-3</v>
      </c>
      <c r="M377" s="1" t="s">
        <v>6765</v>
      </c>
      <c r="N377" s="1">
        <v>1.1490000179037499E-3</v>
      </c>
      <c r="O377" s="1" t="s">
        <v>6765</v>
      </c>
    </row>
    <row r="378" spans="1:15" x14ac:dyDescent="0.25">
      <c r="A378" s="12" t="s">
        <v>2223</v>
      </c>
      <c r="B378" s="12" t="s">
        <v>2811</v>
      </c>
      <c r="C378" s="12" t="s">
        <v>1506</v>
      </c>
      <c r="D378" s="12" t="s">
        <v>1885</v>
      </c>
      <c r="E378" s="12" t="s">
        <v>2225</v>
      </c>
      <c r="F378" s="1">
        <v>4.9166021347045898</v>
      </c>
      <c r="G378" s="1" t="s">
        <v>2226</v>
      </c>
      <c r="H378" s="1">
        <v>1.52896903455257E-3</v>
      </c>
      <c r="I378" s="1" t="s">
        <v>2226</v>
      </c>
      <c r="J378" s="1">
        <v>3.2169078622246202E-5</v>
      </c>
      <c r="K378" s="1" t="s">
        <v>2226</v>
      </c>
      <c r="L378" s="1">
        <v>5.8346451260149501E-4</v>
      </c>
      <c r="M378" s="1" t="s">
        <v>2226</v>
      </c>
      <c r="N378" s="1">
        <v>4.9385882448404995E-4</v>
      </c>
      <c r="O378" s="1" t="s">
        <v>2226</v>
      </c>
    </row>
    <row r="379" spans="1:15" x14ac:dyDescent="0.25">
      <c r="A379" s="12" t="s">
        <v>2738</v>
      </c>
      <c r="B379" s="12" t="s">
        <v>2812</v>
      </c>
      <c r="C379" s="12" t="s">
        <v>1506</v>
      </c>
      <c r="D379" s="12" t="s">
        <v>2201</v>
      </c>
      <c r="E379" s="12" t="s">
        <v>2225</v>
      </c>
      <c r="F379" s="1">
        <v>3.5899999141693102</v>
      </c>
      <c r="G379" s="1" t="s">
        <v>6765</v>
      </c>
      <c r="H379" s="1">
        <v>4.5400001108646401E-3</v>
      </c>
      <c r="I379" s="1" t="s">
        <v>6765</v>
      </c>
      <c r="J379" s="1">
        <v>2.5700000696815599E-4</v>
      </c>
      <c r="K379" s="1" t="s">
        <v>6765</v>
      </c>
      <c r="L379" s="1">
        <v>4.0480000898241997E-3</v>
      </c>
      <c r="M379" s="1" t="s">
        <v>6765</v>
      </c>
      <c r="N379" s="1">
        <v>1.1490000179037499E-3</v>
      </c>
      <c r="O379" s="1" t="s">
        <v>6765</v>
      </c>
    </row>
    <row r="380" spans="1:15" x14ac:dyDescent="0.25">
      <c r="A380" s="12" t="s">
        <v>2738</v>
      </c>
      <c r="B380" s="12" t="s">
        <v>2813</v>
      </c>
      <c r="C380" s="12" t="s">
        <v>1506</v>
      </c>
      <c r="D380" s="12" t="s">
        <v>1774</v>
      </c>
      <c r="E380" s="12" t="s">
        <v>2225</v>
      </c>
      <c r="F380" s="1">
        <v>3.5899999141693102</v>
      </c>
      <c r="G380" s="1" t="s">
        <v>6765</v>
      </c>
      <c r="H380" s="1">
        <v>4.5400001108646401E-3</v>
      </c>
      <c r="I380" s="1" t="s">
        <v>6765</v>
      </c>
      <c r="J380" s="1">
        <v>2.5700000696815599E-4</v>
      </c>
      <c r="K380" s="1" t="s">
        <v>6765</v>
      </c>
      <c r="L380" s="1">
        <v>4.0480000898241997E-3</v>
      </c>
      <c r="M380" s="1" t="s">
        <v>6765</v>
      </c>
      <c r="N380" s="1">
        <v>1.1490000179037499E-3</v>
      </c>
      <c r="O380" s="1" t="s">
        <v>6765</v>
      </c>
    </row>
    <row r="381" spans="1:15" x14ac:dyDescent="0.25">
      <c r="A381" s="12" t="s">
        <v>2738</v>
      </c>
      <c r="B381" s="12" t="s">
        <v>2814</v>
      </c>
      <c r="C381" s="12" t="s">
        <v>1506</v>
      </c>
      <c r="D381" s="12" t="s">
        <v>2305</v>
      </c>
      <c r="E381" s="12" t="s">
        <v>2225</v>
      </c>
      <c r="F381" s="1">
        <v>3.5899999141693102</v>
      </c>
      <c r="G381" s="1" t="s">
        <v>6765</v>
      </c>
      <c r="H381" s="1">
        <v>4.5400001108646401E-3</v>
      </c>
      <c r="I381" s="1" t="s">
        <v>6765</v>
      </c>
      <c r="J381" s="1">
        <v>2.5700000696815599E-4</v>
      </c>
      <c r="K381" s="1" t="s">
        <v>6765</v>
      </c>
      <c r="L381" s="1">
        <v>4.0480000898241997E-3</v>
      </c>
      <c r="M381" s="1" t="s">
        <v>6765</v>
      </c>
      <c r="N381" s="1">
        <v>1.1490000179037499E-3</v>
      </c>
      <c r="O381" s="1" t="s">
        <v>6765</v>
      </c>
    </row>
    <row r="382" spans="1:15" x14ac:dyDescent="0.25">
      <c r="A382" s="12" t="s">
        <v>2738</v>
      </c>
      <c r="B382" s="12" t="s">
        <v>2815</v>
      </c>
      <c r="C382" s="12" t="s">
        <v>1506</v>
      </c>
      <c r="D382" s="12" t="s">
        <v>1940</v>
      </c>
      <c r="E382" s="12" t="s">
        <v>2225</v>
      </c>
      <c r="F382" s="1">
        <v>3.5899999141693102</v>
      </c>
      <c r="G382" s="1" t="s">
        <v>6765</v>
      </c>
      <c r="H382" s="1">
        <v>4.5400001108646401E-3</v>
      </c>
      <c r="I382" s="1" t="s">
        <v>6765</v>
      </c>
      <c r="J382" s="1">
        <v>2.5700000696815599E-4</v>
      </c>
      <c r="K382" s="1" t="s">
        <v>6765</v>
      </c>
      <c r="L382" s="1">
        <v>4.0480000898241997E-3</v>
      </c>
      <c r="M382" s="1" t="s">
        <v>6765</v>
      </c>
      <c r="N382" s="1">
        <v>1.1490000179037499E-3</v>
      </c>
      <c r="O382" s="1" t="s">
        <v>6765</v>
      </c>
    </row>
    <row r="383" spans="1:15" x14ac:dyDescent="0.25">
      <c r="A383" s="12" t="s">
        <v>2738</v>
      </c>
      <c r="B383" s="12" t="s">
        <v>2816</v>
      </c>
      <c r="C383" s="12" t="s">
        <v>1506</v>
      </c>
      <c r="D383" s="12" t="s">
        <v>1954</v>
      </c>
      <c r="E383" s="12" t="s">
        <v>2225</v>
      </c>
      <c r="F383" s="1">
        <v>3.5899999141693102</v>
      </c>
      <c r="G383" s="1" t="s">
        <v>6765</v>
      </c>
      <c r="H383" s="1">
        <v>4.5400001108646401E-3</v>
      </c>
      <c r="I383" s="1" t="s">
        <v>6765</v>
      </c>
      <c r="J383" s="1">
        <v>2.5700000696815599E-4</v>
      </c>
      <c r="K383" s="1" t="s">
        <v>6765</v>
      </c>
      <c r="L383" s="1">
        <v>4.0480000898241997E-3</v>
      </c>
      <c r="M383" s="1" t="s">
        <v>6765</v>
      </c>
      <c r="N383" s="1">
        <v>1.1490000179037499E-3</v>
      </c>
      <c r="O383" s="1" t="s">
        <v>6765</v>
      </c>
    </row>
    <row r="384" spans="1:15" x14ac:dyDescent="0.25">
      <c r="A384" s="12" t="s">
        <v>2738</v>
      </c>
      <c r="B384" s="12" t="s">
        <v>2817</v>
      </c>
      <c r="C384" s="12" t="s">
        <v>1506</v>
      </c>
      <c r="D384" s="12" t="s">
        <v>1717</v>
      </c>
      <c r="E384" s="12" t="s">
        <v>2225</v>
      </c>
      <c r="F384" s="1">
        <v>3.5899999141693102</v>
      </c>
      <c r="G384" s="1" t="s">
        <v>6765</v>
      </c>
      <c r="H384" s="1">
        <v>4.5400001108646401E-3</v>
      </c>
      <c r="I384" s="1" t="s">
        <v>6765</v>
      </c>
      <c r="J384" s="1">
        <v>2.5700000696815599E-4</v>
      </c>
      <c r="K384" s="1" t="s">
        <v>6765</v>
      </c>
      <c r="L384" s="1">
        <v>4.0480000898241997E-3</v>
      </c>
      <c r="M384" s="1" t="s">
        <v>6765</v>
      </c>
      <c r="N384" s="1">
        <v>1.1490000179037499E-3</v>
      </c>
      <c r="O384" s="1" t="s">
        <v>6765</v>
      </c>
    </row>
    <row r="385" spans="1:15" x14ac:dyDescent="0.25">
      <c r="A385" s="12" t="s">
        <v>2738</v>
      </c>
      <c r="B385" s="12" t="s">
        <v>2818</v>
      </c>
      <c r="C385" s="12" t="s">
        <v>1506</v>
      </c>
      <c r="D385" s="12" t="s">
        <v>1880</v>
      </c>
      <c r="E385" s="12" t="s">
        <v>2225</v>
      </c>
      <c r="F385" s="1">
        <v>3.5899999141693102</v>
      </c>
      <c r="G385" s="1" t="s">
        <v>6765</v>
      </c>
      <c r="H385" s="1">
        <v>4.5400001108646401E-3</v>
      </c>
      <c r="I385" s="1" t="s">
        <v>6765</v>
      </c>
      <c r="J385" s="1">
        <v>2.5700000696815599E-4</v>
      </c>
      <c r="K385" s="1" t="s">
        <v>6765</v>
      </c>
      <c r="L385" s="1">
        <v>4.0480000898241997E-3</v>
      </c>
      <c r="M385" s="1" t="s">
        <v>6765</v>
      </c>
      <c r="N385" s="1">
        <v>1.1490000179037499E-3</v>
      </c>
      <c r="O385" s="1" t="s">
        <v>6765</v>
      </c>
    </row>
    <row r="386" spans="1:15" x14ac:dyDescent="0.25">
      <c r="A386" s="12" t="s">
        <v>2229</v>
      </c>
      <c r="B386" s="12" t="s">
        <v>2819</v>
      </c>
      <c r="C386" s="12" t="s">
        <v>1506</v>
      </c>
      <c r="D386" s="12" t="s">
        <v>1960</v>
      </c>
      <c r="E386" s="12" t="s">
        <v>2225</v>
      </c>
      <c r="F386" s="1">
        <v>3.5899999141693102</v>
      </c>
      <c r="G386" s="1" t="s">
        <v>6765</v>
      </c>
      <c r="H386" s="1">
        <v>4.5400001108646401E-3</v>
      </c>
      <c r="I386" s="1" t="s">
        <v>6765</v>
      </c>
      <c r="J386" s="1">
        <v>2.5700000696815599E-4</v>
      </c>
      <c r="K386" s="1" t="s">
        <v>6765</v>
      </c>
      <c r="L386" s="1">
        <v>4.0480000898241997E-3</v>
      </c>
      <c r="M386" s="1" t="s">
        <v>6765</v>
      </c>
      <c r="N386" s="1">
        <v>1.1490000179037499E-3</v>
      </c>
      <c r="O386" s="1" t="s">
        <v>6765</v>
      </c>
    </row>
    <row r="387" spans="1:15" x14ac:dyDescent="0.25">
      <c r="A387" s="12" t="s">
        <v>2223</v>
      </c>
      <c r="B387" s="12" t="s">
        <v>2820</v>
      </c>
      <c r="C387" s="12" t="s">
        <v>1506</v>
      </c>
      <c r="D387" s="12" t="s">
        <v>1688</v>
      </c>
      <c r="E387" s="12" t="s">
        <v>2225</v>
      </c>
      <c r="F387" s="1">
        <v>4.9166021347045898</v>
      </c>
      <c r="G387" s="1" t="s">
        <v>2226</v>
      </c>
      <c r="H387" s="1">
        <v>1.52896903455257E-3</v>
      </c>
      <c r="I387" s="1" t="s">
        <v>2226</v>
      </c>
      <c r="J387" s="1">
        <v>3.2169078622246202E-5</v>
      </c>
      <c r="K387" s="1" t="s">
        <v>2226</v>
      </c>
      <c r="L387" s="1">
        <v>5.8346451260149501E-4</v>
      </c>
      <c r="M387" s="1" t="s">
        <v>2226</v>
      </c>
      <c r="N387" s="1">
        <v>4.9385882448404995E-4</v>
      </c>
      <c r="O387" s="1" t="s">
        <v>2226</v>
      </c>
    </row>
    <row r="388" spans="1:15" x14ac:dyDescent="0.25">
      <c r="A388" s="12" t="s">
        <v>2229</v>
      </c>
      <c r="B388" s="12" t="s">
        <v>2821</v>
      </c>
      <c r="C388" s="12" t="s">
        <v>1506</v>
      </c>
      <c r="D388" s="12" t="s">
        <v>1127</v>
      </c>
      <c r="E388" s="12" t="s">
        <v>2225</v>
      </c>
      <c r="F388" s="1">
        <v>3.5899999141693102</v>
      </c>
      <c r="G388" s="1" t="s">
        <v>6765</v>
      </c>
      <c r="H388" s="1">
        <v>4.5400001108646401E-3</v>
      </c>
      <c r="I388" s="1" t="s">
        <v>6765</v>
      </c>
      <c r="J388" s="1">
        <v>2.5700000696815599E-4</v>
      </c>
      <c r="K388" s="1" t="s">
        <v>6765</v>
      </c>
      <c r="L388" s="1">
        <v>4.0480000898241997E-3</v>
      </c>
      <c r="M388" s="1" t="s">
        <v>6765</v>
      </c>
      <c r="N388" s="1">
        <v>1.1490000179037499E-3</v>
      </c>
      <c r="O388" s="1" t="s">
        <v>6765</v>
      </c>
    </row>
    <row r="389" spans="1:15" x14ac:dyDescent="0.25">
      <c r="A389" s="12" t="s">
        <v>2229</v>
      </c>
      <c r="B389" s="12" t="s">
        <v>2822</v>
      </c>
      <c r="C389" s="12" t="s">
        <v>1546</v>
      </c>
      <c r="D389" s="12" t="s">
        <v>2823</v>
      </c>
      <c r="E389" s="12" t="s">
        <v>2225</v>
      </c>
      <c r="F389" s="1">
        <v>3.5899999141693102</v>
      </c>
      <c r="G389" s="1" t="s">
        <v>6765</v>
      </c>
      <c r="H389" s="1">
        <v>4.5400001108646401E-3</v>
      </c>
      <c r="I389" s="1" t="s">
        <v>6765</v>
      </c>
      <c r="J389" s="1">
        <v>2.5700000696815599E-4</v>
      </c>
      <c r="K389" s="1" t="s">
        <v>6765</v>
      </c>
      <c r="L389" s="1">
        <v>4.0480000898241997E-3</v>
      </c>
      <c r="M389" s="1" t="s">
        <v>6765</v>
      </c>
      <c r="N389" s="1">
        <v>1.1490000179037499E-3</v>
      </c>
      <c r="O389" s="1" t="s">
        <v>6765</v>
      </c>
    </row>
    <row r="390" spans="1:15" x14ac:dyDescent="0.25">
      <c r="A390" s="12" t="s">
        <v>2229</v>
      </c>
      <c r="B390" s="12" t="s">
        <v>2824</v>
      </c>
      <c r="C390" s="12" t="s">
        <v>1546</v>
      </c>
      <c r="D390" s="12" t="s">
        <v>2825</v>
      </c>
      <c r="E390" s="12" t="s">
        <v>2225</v>
      </c>
      <c r="F390" s="1">
        <v>3.5899999141693102</v>
      </c>
      <c r="G390" s="1" t="s">
        <v>6765</v>
      </c>
      <c r="H390" s="1">
        <v>4.5400001108646401E-3</v>
      </c>
      <c r="I390" s="1" t="s">
        <v>6765</v>
      </c>
      <c r="J390" s="1">
        <v>2.5700000696815599E-4</v>
      </c>
      <c r="K390" s="1" t="s">
        <v>6765</v>
      </c>
      <c r="L390" s="1">
        <v>4.0480000898241997E-3</v>
      </c>
      <c r="M390" s="1" t="s">
        <v>6765</v>
      </c>
      <c r="N390" s="1">
        <v>1.1490000179037499E-3</v>
      </c>
      <c r="O390" s="1" t="s">
        <v>6765</v>
      </c>
    </row>
    <row r="391" spans="1:15" x14ac:dyDescent="0.25">
      <c r="A391" s="12" t="s">
        <v>2229</v>
      </c>
      <c r="B391" s="12" t="s">
        <v>2826</v>
      </c>
      <c r="C391" s="12" t="s">
        <v>1546</v>
      </c>
      <c r="D391" s="12" t="s">
        <v>2827</v>
      </c>
      <c r="E391" s="12" t="s">
        <v>2225</v>
      </c>
      <c r="F391" s="1">
        <v>3.5899999141693102</v>
      </c>
      <c r="G391" s="1" t="s">
        <v>6765</v>
      </c>
      <c r="H391" s="1">
        <v>4.5400001108646401E-3</v>
      </c>
      <c r="I391" s="1" t="s">
        <v>6765</v>
      </c>
      <c r="J391" s="1">
        <v>2.5700000696815599E-4</v>
      </c>
      <c r="K391" s="1" t="s">
        <v>6765</v>
      </c>
      <c r="L391" s="1">
        <v>4.0480000898241997E-3</v>
      </c>
      <c r="M391" s="1" t="s">
        <v>6765</v>
      </c>
      <c r="N391" s="1">
        <v>1.1490000179037499E-3</v>
      </c>
      <c r="O391" s="1" t="s">
        <v>6765</v>
      </c>
    </row>
    <row r="392" spans="1:15" x14ac:dyDescent="0.25">
      <c r="A392" s="12" t="s">
        <v>2229</v>
      </c>
      <c r="B392" s="12" t="s">
        <v>2828</v>
      </c>
      <c r="C392" s="12" t="s">
        <v>1546</v>
      </c>
      <c r="D392" s="12" t="s">
        <v>1956</v>
      </c>
      <c r="E392" s="12" t="s">
        <v>2225</v>
      </c>
      <c r="F392" s="1">
        <v>3.5899999141693102</v>
      </c>
      <c r="G392" s="1" t="s">
        <v>6765</v>
      </c>
      <c r="H392" s="1">
        <v>4.5400001108646401E-3</v>
      </c>
      <c r="I392" s="1" t="s">
        <v>6765</v>
      </c>
      <c r="J392" s="1">
        <v>2.5700000696815599E-4</v>
      </c>
      <c r="K392" s="1" t="s">
        <v>6765</v>
      </c>
      <c r="L392" s="1">
        <v>4.0480000898241997E-3</v>
      </c>
      <c r="M392" s="1" t="s">
        <v>6765</v>
      </c>
      <c r="N392" s="1">
        <v>1.1490000179037499E-3</v>
      </c>
      <c r="O392" s="1" t="s">
        <v>6765</v>
      </c>
    </row>
    <row r="393" spans="1:15" x14ac:dyDescent="0.25">
      <c r="A393" s="12" t="s">
        <v>2240</v>
      </c>
      <c r="B393" s="12" t="s">
        <v>2829</v>
      </c>
      <c r="C393" s="12" t="s">
        <v>1546</v>
      </c>
      <c r="D393" s="12" t="s">
        <v>2228</v>
      </c>
      <c r="E393" s="12" t="s">
        <v>2225</v>
      </c>
      <c r="F393" s="1">
        <v>3.5899999141693102</v>
      </c>
      <c r="G393" s="1" t="s">
        <v>6765</v>
      </c>
      <c r="H393" s="1">
        <v>4.5400001108646401E-3</v>
      </c>
      <c r="I393" s="1" t="s">
        <v>6765</v>
      </c>
      <c r="J393" s="1">
        <v>2.5700000696815599E-4</v>
      </c>
      <c r="K393" s="1" t="s">
        <v>6765</v>
      </c>
      <c r="L393" s="1">
        <v>4.0480000898241997E-3</v>
      </c>
      <c r="M393" s="1" t="s">
        <v>6765</v>
      </c>
      <c r="N393" s="1">
        <v>1.1490000179037499E-3</v>
      </c>
      <c r="O393" s="1" t="s">
        <v>6765</v>
      </c>
    </row>
    <row r="394" spans="1:15" x14ac:dyDescent="0.25">
      <c r="A394" s="12" t="s">
        <v>2240</v>
      </c>
      <c r="B394" s="12" t="s">
        <v>2830</v>
      </c>
      <c r="C394" s="12" t="s">
        <v>1546</v>
      </c>
      <c r="D394" s="12" t="s">
        <v>2831</v>
      </c>
      <c r="E394" s="12" t="s">
        <v>2225</v>
      </c>
      <c r="F394" s="1">
        <v>3.5899999141693102</v>
      </c>
      <c r="G394" s="1" t="s">
        <v>6765</v>
      </c>
      <c r="H394" s="1">
        <v>4.5400001108646401E-3</v>
      </c>
      <c r="I394" s="1" t="s">
        <v>6765</v>
      </c>
      <c r="J394" s="1">
        <v>2.5700000696815599E-4</v>
      </c>
      <c r="K394" s="1" t="s">
        <v>6765</v>
      </c>
      <c r="L394" s="1">
        <v>4.0480000898241997E-3</v>
      </c>
      <c r="M394" s="1" t="s">
        <v>6765</v>
      </c>
      <c r="N394" s="1">
        <v>1.1490000179037499E-3</v>
      </c>
      <c r="O394" s="1" t="s">
        <v>6765</v>
      </c>
    </row>
    <row r="395" spans="1:15" x14ac:dyDescent="0.25">
      <c r="A395" s="12" t="s">
        <v>2240</v>
      </c>
      <c r="B395" s="12" t="s">
        <v>2832</v>
      </c>
      <c r="C395" s="12" t="s">
        <v>1546</v>
      </c>
      <c r="D395" s="12" t="s">
        <v>2833</v>
      </c>
      <c r="E395" s="12" t="s">
        <v>2225</v>
      </c>
      <c r="F395" s="1">
        <v>3.5899999141693102</v>
      </c>
      <c r="G395" s="1" t="s">
        <v>6765</v>
      </c>
      <c r="H395" s="1">
        <v>4.5400001108646401E-3</v>
      </c>
      <c r="I395" s="1" t="s">
        <v>6765</v>
      </c>
      <c r="J395" s="1">
        <v>2.5700000696815599E-4</v>
      </c>
      <c r="K395" s="1" t="s">
        <v>6765</v>
      </c>
      <c r="L395" s="1">
        <v>4.0480000898241997E-3</v>
      </c>
      <c r="M395" s="1" t="s">
        <v>6765</v>
      </c>
      <c r="N395" s="1">
        <v>1.1490000179037499E-3</v>
      </c>
      <c r="O395" s="1" t="s">
        <v>6765</v>
      </c>
    </row>
    <row r="396" spans="1:15" x14ac:dyDescent="0.25">
      <c r="A396" s="12" t="s">
        <v>1015</v>
      </c>
      <c r="B396" s="12" t="s">
        <v>2834</v>
      </c>
      <c r="C396" s="12" t="s">
        <v>1546</v>
      </c>
      <c r="D396" s="12" t="s">
        <v>1640</v>
      </c>
      <c r="E396" s="12" t="s">
        <v>2225</v>
      </c>
      <c r="F396" s="1">
        <v>3.5899999141693102</v>
      </c>
      <c r="G396" s="1" t="s">
        <v>6765</v>
      </c>
      <c r="H396" s="1">
        <v>4.5400001108646401E-3</v>
      </c>
      <c r="I396" s="1" t="s">
        <v>6765</v>
      </c>
      <c r="J396" s="1">
        <v>2.5700000696815599E-4</v>
      </c>
      <c r="K396" s="1" t="s">
        <v>6765</v>
      </c>
      <c r="L396" s="1">
        <v>4.0480000898241997E-3</v>
      </c>
      <c r="M396" s="1" t="s">
        <v>6765</v>
      </c>
      <c r="N396" s="1">
        <v>1.1490000179037499E-3</v>
      </c>
      <c r="O396" s="1" t="s">
        <v>6765</v>
      </c>
    </row>
    <row r="397" spans="1:15" x14ac:dyDescent="0.25">
      <c r="A397" s="12" t="s">
        <v>2229</v>
      </c>
      <c r="B397" s="12" t="s">
        <v>2835</v>
      </c>
      <c r="C397" s="12" t="s">
        <v>1546</v>
      </c>
      <c r="D397" s="12" t="s">
        <v>2836</v>
      </c>
      <c r="E397" s="12" t="s">
        <v>2225</v>
      </c>
      <c r="F397" s="1">
        <v>3.5899999141693102</v>
      </c>
      <c r="G397" s="1" t="s">
        <v>6765</v>
      </c>
      <c r="H397" s="1">
        <v>4.5400001108646401E-3</v>
      </c>
      <c r="I397" s="1" t="s">
        <v>6765</v>
      </c>
      <c r="J397" s="1">
        <v>2.5700000696815599E-4</v>
      </c>
      <c r="K397" s="1" t="s">
        <v>6765</v>
      </c>
      <c r="L397" s="1">
        <v>4.0480000898241997E-3</v>
      </c>
      <c r="M397" s="1" t="s">
        <v>6765</v>
      </c>
      <c r="N397" s="1">
        <v>1.1490000179037499E-3</v>
      </c>
      <c r="O397" s="1" t="s">
        <v>6765</v>
      </c>
    </row>
    <row r="398" spans="1:15" x14ac:dyDescent="0.25">
      <c r="A398" s="12" t="s">
        <v>2229</v>
      </c>
      <c r="B398" s="12" t="s">
        <v>2837</v>
      </c>
      <c r="C398" s="12" t="s">
        <v>1546</v>
      </c>
      <c r="D398" s="12" t="s">
        <v>2838</v>
      </c>
      <c r="E398" s="12" t="s">
        <v>2225</v>
      </c>
      <c r="F398" s="1">
        <v>3.5899999141693102</v>
      </c>
      <c r="G398" s="1" t="s">
        <v>6765</v>
      </c>
      <c r="H398" s="1">
        <v>4.5400001108646401E-3</v>
      </c>
      <c r="I398" s="1" t="s">
        <v>6765</v>
      </c>
      <c r="J398" s="1">
        <v>2.5700000696815599E-4</v>
      </c>
      <c r="K398" s="1" t="s">
        <v>6765</v>
      </c>
      <c r="L398" s="1">
        <v>4.0480000898241997E-3</v>
      </c>
      <c r="M398" s="1" t="s">
        <v>6765</v>
      </c>
      <c r="N398" s="1">
        <v>1.1490000179037499E-3</v>
      </c>
      <c r="O398" s="1" t="s">
        <v>6765</v>
      </c>
    </row>
    <row r="399" spans="1:15" x14ac:dyDescent="0.25">
      <c r="A399" s="12" t="s">
        <v>2229</v>
      </c>
      <c r="B399" s="12" t="s">
        <v>2839</v>
      </c>
      <c r="C399" s="12" t="s">
        <v>1546</v>
      </c>
      <c r="D399" s="12" t="s">
        <v>2233</v>
      </c>
      <c r="E399" s="12" t="s">
        <v>2225</v>
      </c>
      <c r="F399" s="1">
        <v>3.5899999141693102</v>
      </c>
      <c r="G399" s="1" t="s">
        <v>6765</v>
      </c>
      <c r="H399" s="1">
        <v>4.5400001108646401E-3</v>
      </c>
      <c r="I399" s="1" t="s">
        <v>6765</v>
      </c>
      <c r="J399" s="1">
        <v>2.5700000696815599E-4</v>
      </c>
      <c r="K399" s="1" t="s">
        <v>6765</v>
      </c>
      <c r="L399" s="1">
        <v>4.0480000898241997E-3</v>
      </c>
      <c r="M399" s="1" t="s">
        <v>6765</v>
      </c>
      <c r="N399" s="1">
        <v>1.1490000179037499E-3</v>
      </c>
      <c r="O399" s="1" t="s">
        <v>6765</v>
      </c>
    </row>
    <row r="400" spans="1:15" x14ac:dyDescent="0.25">
      <c r="A400" s="12" t="s">
        <v>2229</v>
      </c>
      <c r="B400" s="12" t="s">
        <v>2840</v>
      </c>
      <c r="C400" s="12" t="s">
        <v>1546</v>
      </c>
      <c r="D400" s="12" t="s">
        <v>2841</v>
      </c>
      <c r="E400" s="12" t="s">
        <v>2225</v>
      </c>
      <c r="F400" s="1">
        <v>3.5899999141693102</v>
      </c>
      <c r="G400" s="1" t="s">
        <v>6765</v>
      </c>
      <c r="H400" s="1">
        <v>4.5400001108646401E-3</v>
      </c>
      <c r="I400" s="1" t="s">
        <v>6765</v>
      </c>
      <c r="J400" s="1">
        <v>2.5700000696815599E-4</v>
      </c>
      <c r="K400" s="1" t="s">
        <v>6765</v>
      </c>
      <c r="L400" s="1">
        <v>4.0480000898241997E-3</v>
      </c>
      <c r="M400" s="1" t="s">
        <v>6765</v>
      </c>
      <c r="N400" s="1">
        <v>1.1490000179037499E-3</v>
      </c>
      <c r="O400" s="1" t="s">
        <v>6765</v>
      </c>
    </row>
    <row r="401" spans="1:15" x14ac:dyDescent="0.25">
      <c r="A401" s="12" t="s">
        <v>2229</v>
      </c>
      <c r="B401" s="12" t="s">
        <v>2842</v>
      </c>
      <c r="C401" s="12" t="s">
        <v>1546</v>
      </c>
      <c r="D401" s="12" t="s">
        <v>2843</v>
      </c>
      <c r="E401" s="12" t="s">
        <v>2225</v>
      </c>
      <c r="F401" s="1">
        <v>3.5899999141693102</v>
      </c>
      <c r="G401" s="1" t="s">
        <v>6765</v>
      </c>
      <c r="H401" s="1">
        <v>4.5400001108646401E-3</v>
      </c>
      <c r="I401" s="1" t="s">
        <v>6765</v>
      </c>
      <c r="J401" s="1">
        <v>2.5700000696815599E-4</v>
      </c>
      <c r="K401" s="1" t="s">
        <v>6765</v>
      </c>
      <c r="L401" s="1">
        <v>4.0480000898241997E-3</v>
      </c>
      <c r="M401" s="1" t="s">
        <v>6765</v>
      </c>
      <c r="N401" s="1">
        <v>1.1490000179037499E-3</v>
      </c>
      <c r="O401" s="1" t="s">
        <v>6765</v>
      </c>
    </row>
    <row r="402" spans="1:15" x14ac:dyDescent="0.25">
      <c r="A402" s="12" t="s">
        <v>2229</v>
      </c>
      <c r="B402" s="12" t="s">
        <v>2844</v>
      </c>
      <c r="C402" s="12" t="s">
        <v>1546</v>
      </c>
      <c r="D402" s="12" t="s">
        <v>2845</v>
      </c>
      <c r="E402" s="12" t="s">
        <v>2225</v>
      </c>
      <c r="F402" s="1">
        <v>3.5899999141693102</v>
      </c>
      <c r="G402" s="1" t="s">
        <v>6765</v>
      </c>
      <c r="H402" s="1">
        <v>4.5400001108646401E-3</v>
      </c>
      <c r="I402" s="1" t="s">
        <v>6765</v>
      </c>
      <c r="J402" s="1">
        <v>2.5700000696815599E-4</v>
      </c>
      <c r="K402" s="1" t="s">
        <v>6765</v>
      </c>
      <c r="L402" s="1">
        <v>4.0480000898241997E-3</v>
      </c>
      <c r="M402" s="1" t="s">
        <v>6765</v>
      </c>
      <c r="N402" s="1">
        <v>1.1490000179037499E-3</v>
      </c>
      <c r="O402" s="1" t="s">
        <v>6765</v>
      </c>
    </row>
    <row r="403" spans="1:15" x14ac:dyDescent="0.25">
      <c r="A403" s="12" t="s">
        <v>2229</v>
      </c>
      <c r="B403" s="12" t="s">
        <v>2846</v>
      </c>
      <c r="C403" s="12" t="s">
        <v>1546</v>
      </c>
      <c r="D403" s="12" t="s">
        <v>2847</v>
      </c>
      <c r="E403" s="12" t="s">
        <v>2225</v>
      </c>
      <c r="F403" s="1">
        <v>3.5899999141693102</v>
      </c>
      <c r="G403" s="1" t="s">
        <v>6765</v>
      </c>
      <c r="H403" s="1">
        <v>4.5400001108646401E-3</v>
      </c>
      <c r="I403" s="1" t="s">
        <v>6765</v>
      </c>
      <c r="J403" s="1">
        <v>2.5700000696815599E-4</v>
      </c>
      <c r="K403" s="1" t="s">
        <v>6765</v>
      </c>
      <c r="L403" s="1">
        <v>4.0480000898241997E-3</v>
      </c>
      <c r="M403" s="1" t="s">
        <v>6765</v>
      </c>
      <c r="N403" s="1">
        <v>1.1490000179037499E-3</v>
      </c>
      <c r="O403" s="1" t="s">
        <v>6765</v>
      </c>
    </row>
    <row r="404" spans="1:15" x14ac:dyDescent="0.25">
      <c r="A404" s="12" t="s">
        <v>2229</v>
      </c>
      <c r="B404" s="12" t="s">
        <v>2848</v>
      </c>
      <c r="C404" s="12" t="s">
        <v>1546</v>
      </c>
      <c r="D404" s="12" t="s">
        <v>2849</v>
      </c>
      <c r="E404" s="12" t="s">
        <v>2225</v>
      </c>
      <c r="F404" s="1">
        <v>3.5899999141693102</v>
      </c>
      <c r="G404" s="1" t="s">
        <v>6765</v>
      </c>
      <c r="H404" s="1">
        <v>4.5400001108646401E-3</v>
      </c>
      <c r="I404" s="1" t="s">
        <v>6765</v>
      </c>
      <c r="J404" s="1">
        <v>2.5700000696815599E-4</v>
      </c>
      <c r="K404" s="1" t="s">
        <v>6765</v>
      </c>
      <c r="L404" s="1">
        <v>4.0480000898241997E-3</v>
      </c>
      <c r="M404" s="1" t="s">
        <v>6765</v>
      </c>
      <c r="N404" s="1">
        <v>1.1490000179037499E-3</v>
      </c>
      <c r="O404" s="1" t="s">
        <v>6765</v>
      </c>
    </row>
    <row r="405" spans="1:15" x14ac:dyDescent="0.25">
      <c r="A405" s="12" t="s">
        <v>2229</v>
      </c>
      <c r="B405" s="12" t="s">
        <v>2850</v>
      </c>
      <c r="C405" s="12" t="s">
        <v>1546</v>
      </c>
      <c r="D405" s="12" t="s">
        <v>2851</v>
      </c>
      <c r="E405" s="12" t="s">
        <v>2225</v>
      </c>
      <c r="F405" s="1">
        <v>3.5899999141693102</v>
      </c>
      <c r="G405" s="1" t="s">
        <v>6765</v>
      </c>
      <c r="H405" s="1">
        <v>4.5400001108646401E-3</v>
      </c>
      <c r="I405" s="1" t="s">
        <v>6765</v>
      </c>
      <c r="J405" s="1">
        <v>2.5700000696815599E-4</v>
      </c>
      <c r="K405" s="1" t="s">
        <v>6765</v>
      </c>
      <c r="L405" s="1">
        <v>4.0480000898241997E-3</v>
      </c>
      <c r="M405" s="1" t="s">
        <v>6765</v>
      </c>
      <c r="N405" s="1">
        <v>1.1490000179037499E-3</v>
      </c>
      <c r="O405" s="1" t="s">
        <v>6765</v>
      </c>
    </row>
    <row r="406" spans="1:15" x14ac:dyDescent="0.25">
      <c r="A406" s="12" t="s">
        <v>2240</v>
      </c>
      <c r="B406" s="12" t="s">
        <v>2852</v>
      </c>
      <c r="C406" s="12" t="s">
        <v>1546</v>
      </c>
      <c r="D406" s="12" t="s">
        <v>2853</v>
      </c>
      <c r="E406" s="12" t="s">
        <v>2225</v>
      </c>
      <c r="F406" s="1">
        <v>3.5899999141693102</v>
      </c>
      <c r="G406" s="1" t="s">
        <v>6765</v>
      </c>
      <c r="H406" s="1">
        <v>4.5400001108646401E-3</v>
      </c>
      <c r="I406" s="1" t="s">
        <v>6765</v>
      </c>
      <c r="J406" s="1">
        <v>2.5700000696815599E-4</v>
      </c>
      <c r="K406" s="1" t="s">
        <v>6765</v>
      </c>
      <c r="L406" s="1">
        <v>4.0480000898241997E-3</v>
      </c>
      <c r="M406" s="1" t="s">
        <v>6765</v>
      </c>
      <c r="N406" s="1">
        <v>1.1490000179037499E-3</v>
      </c>
      <c r="O406" s="1" t="s">
        <v>6765</v>
      </c>
    </row>
    <row r="407" spans="1:15" x14ac:dyDescent="0.25">
      <c r="A407" s="12" t="s">
        <v>2229</v>
      </c>
      <c r="B407" s="12" t="s">
        <v>2854</v>
      </c>
      <c r="C407" s="12" t="s">
        <v>1546</v>
      </c>
      <c r="D407" s="12" t="s">
        <v>1548</v>
      </c>
      <c r="E407" s="12" t="s">
        <v>2225</v>
      </c>
      <c r="F407" s="1">
        <v>3.5899999141693102</v>
      </c>
      <c r="G407" s="1" t="s">
        <v>6765</v>
      </c>
      <c r="H407" s="1">
        <v>4.5400001108646401E-3</v>
      </c>
      <c r="I407" s="1" t="s">
        <v>6765</v>
      </c>
      <c r="J407" s="1">
        <v>2.5700000696815599E-4</v>
      </c>
      <c r="K407" s="1" t="s">
        <v>6765</v>
      </c>
      <c r="L407" s="1">
        <v>4.0480000898241997E-3</v>
      </c>
      <c r="M407" s="1" t="s">
        <v>6765</v>
      </c>
      <c r="N407" s="1">
        <v>1.1490000179037499E-3</v>
      </c>
      <c r="O407" s="1" t="s">
        <v>6765</v>
      </c>
    </row>
    <row r="408" spans="1:15" x14ac:dyDescent="0.25">
      <c r="A408" s="12" t="s">
        <v>2229</v>
      </c>
      <c r="B408" s="12" t="s">
        <v>2855</v>
      </c>
      <c r="C408" s="12" t="s">
        <v>1546</v>
      </c>
      <c r="D408" s="12" t="s">
        <v>2093</v>
      </c>
      <c r="E408" s="12" t="s">
        <v>2225</v>
      </c>
      <c r="F408" s="1">
        <v>3.5899999141693102</v>
      </c>
      <c r="G408" s="1" t="s">
        <v>6765</v>
      </c>
      <c r="H408" s="1">
        <v>4.5400001108646401E-3</v>
      </c>
      <c r="I408" s="1" t="s">
        <v>6765</v>
      </c>
      <c r="J408" s="1">
        <v>2.5700000696815599E-4</v>
      </c>
      <c r="K408" s="1" t="s">
        <v>6765</v>
      </c>
      <c r="L408" s="1">
        <v>4.0480000898241997E-3</v>
      </c>
      <c r="M408" s="1" t="s">
        <v>6765</v>
      </c>
      <c r="N408" s="1">
        <v>1.1490000179037499E-3</v>
      </c>
      <c r="O408" s="1" t="s">
        <v>6765</v>
      </c>
    </row>
    <row r="409" spans="1:15" x14ac:dyDescent="0.25">
      <c r="A409" s="12" t="s">
        <v>2229</v>
      </c>
      <c r="B409" s="12" t="s">
        <v>2856</v>
      </c>
      <c r="C409" s="12" t="s">
        <v>1546</v>
      </c>
      <c r="D409" s="12" t="s">
        <v>2857</v>
      </c>
      <c r="E409" s="12" t="s">
        <v>2225</v>
      </c>
      <c r="F409" s="1">
        <v>3.5899999141693102</v>
      </c>
      <c r="G409" s="1" t="s">
        <v>6765</v>
      </c>
      <c r="H409" s="1">
        <v>4.5400001108646401E-3</v>
      </c>
      <c r="I409" s="1" t="s">
        <v>6765</v>
      </c>
      <c r="J409" s="1">
        <v>2.5700000696815599E-4</v>
      </c>
      <c r="K409" s="1" t="s">
        <v>6765</v>
      </c>
      <c r="L409" s="1">
        <v>4.0480000898241997E-3</v>
      </c>
      <c r="M409" s="1" t="s">
        <v>6765</v>
      </c>
      <c r="N409" s="1">
        <v>1.1490000179037499E-3</v>
      </c>
      <c r="O409" s="1" t="s">
        <v>6765</v>
      </c>
    </row>
    <row r="410" spans="1:15" x14ac:dyDescent="0.25">
      <c r="A410" s="12" t="s">
        <v>2240</v>
      </c>
      <c r="B410" s="12" t="s">
        <v>2858</v>
      </c>
      <c r="C410" s="12" t="s">
        <v>1546</v>
      </c>
      <c r="D410" s="12" t="s">
        <v>2417</v>
      </c>
      <c r="E410" s="12" t="s">
        <v>2225</v>
      </c>
      <c r="F410" s="1">
        <v>3.5899999141693102</v>
      </c>
      <c r="G410" s="1" t="s">
        <v>6765</v>
      </c>
      <c r="H410" s="1">
        <v>4.5400001108646401E-3</v>
      </c>
      <c r="I410" s="1" t="s">
        <v>6765</v>
      </c>
      <c r="J410" s="1">
        <v>2.5700000696815599E-4</v>
      </c>
      <c r="K410" s="1" t="s">
        <v>6765</v>
      </c>
      <c r="L410" s="1">
        <v>4.0480000898241997E-3</v>
      </c>
      <c r="M410" s="1" t="s">
        <v>6765</v>
      </c>
      <c r="N410" s="1">
        <v>1.1490000179037499E-3</v>
      </c>
      <c r="O410" s="1" t="s">
        <v>6765</v>
      </c>
    </row>
    <row r="411" spans="1:15" x14ac:dyDescent="0.25">
      <c r="A411" s="12" t="s">
        <v>1015</v>
      </c>
      <c r="B411" s="12" t="s">
        <v>2859</v>
      </c>
      <c r="C411" s="12" t="s">
        <v>1546</v>
      </c>
      <c r="D411" s="12" t="s">
        <v>2860</v>
      </c>
      <c r="E411" s="12" t="s">
        <v>2225</v>
      </c>
      <c r="F411" s="1">
        <v>3.5899999141693102</v>
      </c>
      <c r="G411" s="1" t="s">
        <v>6765</v>
      </c>
      <c r="H411" s="1">
        <v>4.5400001108646401E-3</v>
      </c>
      <c r="I411" s="1" t="s">
        <v>6765</v>
      </c>
      <c r="J411" s="1">
        <v>2.5700000696815599E-4</v>
      </c>
      <c r="K411" s="1" t="s">
        <v>6765</v>
      </c>
      <c r="L411" s="1">
        <v>4.0480000898241997E-3</v>
      </c>
      <c r="M411" s="1" t="s">
        <v>6765</v>
      </c>
      <c r="N411" s="1">
        <v>1.1490000179037499E-3</v>
      </c>
      <c r="O411" s="1" t="s">
        <v>6765</v>
      </c>
    </row>
    <row r="412" spans="1:15" x14ac:dyDescent="0.25">
      <c r="A412" s="12" t="s">
        <v>2229</v>
      </c>
      <c r="B412" s="12" t="s">
        <v>2861</v>
      </c>
      <c r="C412" s="12" t="s">
        <v>1546</v>
      </c>
      <c r="D412" s="12" t="s">
        <v>2075</v>
      </c>
      <c r="E412" s="12" t="s">
        <v>2225</v>
      </c>
      <c r="F412" s="1">
        <v>3.5899999141693102</v>
      </c>
      <c r="G412" s="1" t="s">
        <v>6765</v>
      </c>
      <c r="H412" s="1">
        <v>4.5400001108646401E-3</v>
      </c>
      <c r="I412" s="1" t="s">
        <v>6765</v>
      </c>
      <c r="J412" s="1">
        <v>2.5700000696815599E-4</v>
      </c>
      <c r="K412" s="1" t="s">
        <v>6765</v>
      </c>
      <c r="L412" s="1">
        <v>4.0480000898241997E-3</v>
      </c>
      <c r="M412" s="1" t="s">
        <v>6765</v>
      </c>
      <c r="N412" s="1">
        <v>1.1490000179037499E-3</v>
      </c>
      <c r="O412" s="1" t="s">
        <v>6765</v>
      </c>
    </row>
    <row r="413" spans="1:15" x14ac:dyDescent="0.25">
      <c r="A413" s="12" t="s">
        <v>2229</v>
      </c>
      <c r="B413" s="12" t="s">
        <v>2862</v>
      </c>
      <c r="C413" s="12" t="s">
        <v>1546</v>
      </c>
      <c r="D413" s="12" t="s">
        <v>2863</v>
      </c>
      <c r="E413" s="12" t="s">
        <v>2225</v>
      </c>
      <c r="F413" s="1">
        <v>3.5899999141693102</v>
      </c>
      <c r="G413" s="1" t="s">
        <v>6765</v>
      </c>
      <c r="H413" s="1">
        <v>4.5400001108646401E-3</v>
      </c>
      <c r="I413" s="1" t="s">
        <v>6765</v>
      </c>
      <c r="J413" s="1">
        <v>2.5700000696815599E-4</v>
      </c>
      <c r="K413" s="1" t="s">
        <v>6765</v>
      </c>
      <c r="L413" s="1">
        <v>4.0480000898241997E-3</v>
      </c>
      <c r="M413" s="1" t="s">
        <v>6765</v>
      </c>
      <c r="N413" s="1">
        <v>1.1490000179037499E-3</v>
      </c>
      <c r="O413" s="1" t="s">
        <v>6765</v>
      </c>
    </row>
    <row r="414" spans="1:15" x14ac:dyDescent="0.25">
      <c r="A414" s="12" t="s">
        <v>2229</v>
      </c>
      <c r="B414" s="12" t="s">
        <v>2864</v>
      </c>
      <c r="C414" s="12" t="s">
        <v>1546</v>
      </c>
      <c r="D414" s="12" t="s">
        <v>2865</v>
      </c>
      <c r="E414" s="12" t="s">
        <v>2225</v>
      </c>
      <c r="F414" s="1">
        <v>3.5899999141693102</v>
      </c>
      <c r="G414" s="1" t="s">
        <v>6765</v>
      </c>
      <c r="H414" s="1">
        <v>4.5400001108646401E-3</v>
      </c>
      <c r="I414" s="1" t="s">
        <v>6765</v>
      </c>
      <c r="J414" s="1">
        <v>2.5700000696815599E-4</v>
      </c>
      <c r="K414" s="1" t="s">
        <v>6765</v>
      </c>
      <c r="L414" s="1">
        <v>4.0480000898241997E-3</v>
      </c>
      <c r="M414" s="1" t="s">
        <v>6765</v>
      </c>
      <c r="N414" s="1">
        <v>1.1490000179037499E-3</v>
      </c>
      <c r="O414" s="1" t="s">
        <v>6765</v>
      </c>
    </row>
    <row r="415" spans="1:15" x14ac:dyDescent="0.25">
      <c r="A415" s="12" t="s">
        <v>1015</v>
      </c>
      <c r="B415" s="12" t="s">
        <v>2866</v>
      </c>
      <c r="C415" s="12" t="s">
        <v>1546</v>
      </c>
      <c r="D415" s="12" t="s">
        <v>2867</v>
      </c>
      <c r="E415" s="12" t="s">
        <v>2225</v>
      </c>
      <c r="F415" s="1">
        <v>3.5899999141693102</v>
      </c>
      <c r="G415" s="1" t="s">
        <v>6765</v>
      </c>
      <c r="H415" s="1">
        <v>4.5400001108646401E-3</v>
      </c>
      <c r="I415" s="1" t="s">
        <v>6765</v>
      </c>
      <c r="J415" s="1">
        <v>2.5700000696815599E-4</v>
      </c>
      <c r="K415" s="1" t="s">
        <v>6765</v>
      </c>
      <c r="L415" s="1">
        <v>4.0480000898241997E-3</v>
      </c>
      <c r="M415" s="1" t="s">
        <v>6765</v>
      </c>
      <c r="N415" s="1">
        <v>1.1490000179037499E-3</v>
      </c>
      <c r="O415" s="1" t="s">
        <v>6765</v>
      </c>
    </row>
    <row r="416" spans="1:15" x14ac:dyDescent="0.25">
      <c r="A416" s="12" t="s">
        <v>2240</v>
      </c>
      <c r="B416" s="12" t="s">
        <v>2868</v>
      </c>
      <c r="C416" s="12" t="s">
        <v>1546</v>
      </c>
      <c r="D416" s="12" t="s">
        <v>1619</v>
      </c>
      <c r="E416" s="12" t="s">
        <v>2225</v>
      </c>
      <c r="F416" s="1">
        <v>3.5899999141693102</v>
      </c>
      <c r="G416" s="1" t="s">
        <v>6765</v>
      </c>
      <c r="H416" s="1">
        <v>4.5400001108646401E-3</v>
      </c>
      <c r="I416" s="1" t="s">
        <v>6765</v>
      </c>
      <c r="J416" s="1">
        <v>2.5700000696815599E-4</v>
      </c>
      <c r="K416" s="1" t="s">
        <v>6765</v>
      </c>
      <c r="L416" s="1">
        <v>4.0480000898241997E-3</v>
      </c>
      <c r="M416" s="1" t="s">
        <v>6765</v>
      </c>
      <c r="N416" s="1">
        <v>1.1490000179037499E-3</v>
      </c>
      <c r="O416" s="1" t="s">
        <v>6765</v>
      </c>
    </row>
    <row r="417" spans="1:15" x14ac:dyDescent="0.25">
      <c r="A417" s="12" t="s">
        <v>2240</v>
      </c>
      <c r="B417" s="12" t="s">
        <v>2869</v>
      </c>
      <c r="C417" s="12" t="s">
        <v>1546</v>
      </c>
      <c r="D417" s="12" t="s">
        <v>2247</v>
      </c>
      <c r="E417" s="12" t="s">
        <v>2225</v>
      </c>
      <c r="F417" s="1">
        <v>3.5899999141693102</v>
      </c>
      <c r="G417" s="1" t="s">
        <v>6765</v>
      </c>
      <c r="H417" s="1">
        <v>4.5400001108646401E-3</v>
      </c>
      <c r="I417" s="1" t="s">
        <v>6765</v>
      </c>
      <c r="J417" s="1">
        <v>2.5700000696815599E-4</v>
      </c>
      <c r="K417" s="1" t="s">
        <v>6765</v>
      </c>
      <c r="L417" s="1">
        <v>4.0480000898241997E-3</v>
      </c>
      <c r="M417" s="1" t="s">
        <v>6765</v>
      </c>
      <c r="N417" s="1">
        <v>1.1490000179037499E-3</v>
      </c>
      <c r="O417" s="1" t="s">
        <v>6765</v>
      </c>
    </row>
    <row r="418" spans="1:15" x14ac:dyDescent="0.25">
      <c r="A418" s="12" t="s">
        <v>2229</v>
      </c>
      <c r="B418" s="12" t="s">
        <v>2870</v>
      </c>
      <c r="C418" s="12" t="s">
        <v>1546</v>
      </c>
      <c r="D418" s="12" t="s">
        <v>1931</v>
      </c>
      <c r="E418" s="12" t="s">
        <v>2225</v>
      </c>
      <c r="F418" s="1">
        <v>3.5899999141693102</v>
      </c>
      <c r="G418" s="1" t="s">
        <v>6765</v>
      </c>
      <c r="H418" s="1">
        <v>4.5400001108646401E-3</v>
      </c>
      <c r="I418" s="1" t="s">
        <v>6765</v>
      </c>
      <c r="J418" s="1">
        <v>2.5700000696815599E-4</v>
      </c>
      <c r="K418" s="1" t="s">
        <v>6765</v>
      </c>
      <c r="L418" s="1">
        <v>4.0480000898241997E-3</v>
      </c>
      <c r="M418" s="1" t="s">
        <v>6765</v>
      </c>
      <c r="N418" s="1">
        <v>1.1490000179037499E-3</v>
      </c>
      <c r="O418" s="1" t="s">
        <v>6765</v>
      </c>
    </row>
    <row r="419" spans="1:15" x14ac:dyDescent="0.25">
      <c r="A419" s="12" t="s">
        <v>2240</v>
      </c>
      <c r="B419" s="12" t="s">
        <v>2871</v>
      </c>
      <c r="C419" s="12" t="s">
        <v>1546</v>
      </c>
      <c r="D419" s="12" t="s">
        <v>2872</v>
      </c>
      <c r="E419" s="12" t="s">
        <v>2225</v>
      </c>
      <c r="F419" s="1">
        <v>3.5899999141693102</v>
      </c>
      <c r="G419" s="1" t="s">
        <v>6765</v>
      </c>
      <c r="H419" s="1">
        <v>4.5400001108646401E-3</v>
      </c>
      <c r="I419" s="1" t="s">
        <v>6765</v>
      </c>
      <c r="J419" s="1">
        <v>2.5700000696815599E-4</v>
      </c>
      <c r="K419" s="1" t="s">
        <v>6765</v>
      </c>
      <c r="L419" s="1">
        <v>4.0480000898241997E-3</v>
      </c>
      <c r="M419" s="1" t="s">
        <v>6765</v>
      </c>
      <c r="N419" s="1">
        <v>1.1490000179037499E-3</v>
      </c>
      <c r="O419" s="1" t="s">
        <v>6765</v>
      </c>
    </row>
    <row r="420" spans="1:15" x14ac:dyDescent="0.25">
      <c r="A420" s="12" t="s">
        <v>2229</v>
      </c>
      <c r="B420" s="12" t="s">
        <v>2873</v>
      </c>
      <c r="C420" s="12" t="s">
        <v>1546</v>
      </c>
      <c r="D420" s="12" t="s">
        <v>2874</v>
      </c>
      <c r="E420" s="12" t="s">
        <v>2225</v>
      </c>
      <c r="F420" s="1">
        <v>3.5899999141693102</v>
      </c>
      <c r="G420" s="1" t="s">
        <v>6765</v>
      </c>
      <c r="H420" s="1">
        <v>4.5400001108646401E-3</v>
      </c>
      <c r="I420" s="1" t="s">
        <v>6765</v>
      </c>
      <c r="J420" s="1">
        <v>2.5700000696815599E-4</v>
      </c>
      <c r="K420" s="1" t="s">
        <v>6765</v>
      </c>
      <c r="L420" s="1">
        <v>4.0480000898241997E-3</v>
      </c>
      <c r="M420" s="1" t="s">
        <v>6765</v>
      </c>
      <c r="N420" s="1">
        <v>1.1490000179037499E-3</v>
      </c>
      <c r="O420" s="1" t="s">
        <v>6765</v>
      </c>
    </row>
    <row r="421" spans="1:15" x14ac:dyDescent="0.25">
      <c r="A421" s="12" t="s">
        <v>2240</v>
      </c>
      <c r="B421" s="12" t="s">
        <v>2875</v>
      </c>
      <c r="C421" s="12" t="s">
        <v>1546</v>
      </c>
      <c r="D421" s="12" t="s">
        <v>1917</v>
      </c>
      <c r="E421" s="12" t="s">
        <v>2225</v>
      </c>
      <c r="F421" s="1">
        <v>3.5899999141693102</v>
      </c>
      <c r="G421" s="1" t="s">
        <v>6765</v>
      </c>
      <c r="H421" s="1">
        <v>4.5400001108646401E-3</v>
      </c>
      <c r="I421" s="1" t="s">
        <v>6765</v>
      </c>
      <c r="J421" s="1">
        <v>2.5700000696815599E-4</v>
      </c>
      <c r="K421" s="1" t="s">
        <v>6765</v>
      </c>
      <c r="L421" s="1">
        <v>4.0480000898241997E-3</v>
      </c>
      <c r="M421" s="1" t="s">
        <v>6765</v>
      </c>
      <c r="N421" s="1">
        <v>1.1490000179037499E-3</v>
      </c>
      <c r="O421" s="1" t="s">
        <v>6765</v>
      </c>
    </row>
    <row r="422" spans="1:15" x14ac:dyDescent="0.25">
      <c r="A422" s="12" t="s">
        <v>2229</v>
      </c>
      <c r="B422" s="12" t="s">
        <v>2876</v>
      </c>
      <c r="C422" s="12" t="s">
        <v>1546</v>
      </c>
      <c r="D422" s="12" t="s">
        <v>2251</v>
      </c>
      <c r="E422" s="12" t="s">
        <v>2225</v>
      </c>
      <c r="F422" s="1">
        <v>3.5899999141693102</v>
      </c>
      <c r="G422" s="1" t="s">
        <v>6765</v>
      </c>
      <c r="H422" s="1">
        <v>4.5400001108646401E-3</v>
      </c>
      <c r="I422" s="1" t="s">
        <v>6765</v>
      </c>
      <c r="J422" s="1">
        <v>2.5700000696815599E-4</v>
      </c>
      <c r="K422" s="1" t="s">
        <v>6765</v>
      </c>
      <c r="L422" s="1">
        <v>4.0480000898241997E-3</v>
      </c>
      <c r="M422" s="1" t="s">
        <v>6765</v>
      </c>
      <c r="N422" s="1">
        <v>1.1490000179037499E-3</v>
      </c>
      <c r="O422" s="1" t="s">
        <v>6765</v>
      </c>
    </row>
    <row r="423" spans="1:15" x14ac:dyDescent="0.25">
      <c r="A423" s="12" t="s">
        <v>2229</v>
      </c>
      <c r="B423" s="12" t="s">
        <v>2877</v>
      </c>
      <c r="C423" s="12" t="s">
        <v>1546</v>
      </c>
      <c r="D423" s="12" t="s">
        <v>2878</v>
      </c>
      <c r="E423" s="12" t="s">
        <v>2225</v>
      </c>
      <c r="F423" s="1">
        <v>3.5899999141693102</v>
      </c>
      <c r="G423" s="1" t="s">
        <v>6765</v>
      </c>
      <c r="H423" s="1">
        <v>4.5400001108646401E-3</v>
      </c>
      <c r="I423" s="1" t="s">
        <v>6765</v>
      </c>
      <c r="J423" s="1">
        <v>2.5700000696815599E-4</v>
      </c>
      <c r="K423" s="1" t="s">
        <v>6765</v>
      </c>
      <c r="L423" s="1">
        <v>4.0480000898241997E-3</v>
      </c>
      <c r="M423" s="1" t="s">
        <v>6765</v>
      </c>
      <c r="N423" s="1">
        <v>1.1490000179037499E-3</v>
      </c>
      <c r="O423" s="1" t="s">
        <v>6765</v>
      </c>
    </row>
    <row r="424" spans="1:15" x14ac:dyDescent="0.25">
      <c r="A424" s="12" t="s">
        <v>2240</v>
      </c>
      <c r="B424" s="12" t="s">
        <v>2879</v>
      </c>
      <c r="C424" s="12" t="s">
        <v>1546</v>
      </c>
      <c r="D424" s="12" t="s">
        <v>1742</v>
      </c>
      <c r="E424" s="12" t="s">
        <v>2225</v>
      </c>
      <c r="F424" s="1">
        <v>3.5899999141693102</v>
      </c>
      <c r="G424" s="1" t="s">
        <v>6765</v>
      </c>
      <c r="H424" s="1">
        <v>4.5400001108646401E-3</v>
      </c>
      <c r="I424" s="1" t="s">
        <v>6765</v>
      </c>
      <c r="J424" s="1">
        <v>2.5700000696815599E-4</v>
      </c>
      <c r="K424" s="1" t="s">
        <v>6765</v>
      </c>
      <c r="L424" s="1">
        <v>4.0480000898241997E-3</v>
      </c>
      <c r="M424" s="1" t="s">
        <v>6765</v>
      </c>
      <c r="N424" s="1">
        <v>1.1490000179037499E-3</v>
      </c>
      <c r="O424" s="1" t="s">
        <v>6765</v>
      </c>
    </row>
    <row r="425" spans="1:15" x14ac:dyDescent="0.25">
      <c r="A425" s="12" t="s">
        <v>2229</v>
      </c>
      <c r="B425" s="12" t="s">
        <v>2880</v>
      </c>
      <c r="C425" s="12" t="s">
        <v>1546</v>
      </c>
      <c r="D425" s="12" t="s">
        <v>1687</v>
      </c>
      <c r="E425" s="12" t="s">
        <v>2225</v>
      </c>
      <c r="F425" s="1">
        <v>3.5899999141693102</v>
      </c>
      <c r="G425" s="1" t="s">
        <v>6765</v>
      </c>
      <c r="H425" s="1">
        <v>4.5400001108646401E-3</v>
      </c>
      <c r="I425" s="1" t="s">
        <v>6765</v>
      </c>
      <c r="J425" s="1">
        <v>2.5700000696815599E-4</v>
      </c>
      <c r="K425" s="1" t="s">
        <v>6765</v>
      </c>
      <c r="L425" s="1">
        <v>4.0480000898241997E-3</v>
      </c>
      <c r="M425" s="1" t="s">
        <v>6765</v>
      </c>
      <c r="N425" s="1">
        <v>1.1490000179037499E-3</v>
      </c>
      <c r="O425" s="1" t="s">
        <v>6765</v>
      </c>
    </row>
    <row r="426" spans="1:15" x14ac:dyDescent="0.25">
      <c r="A426" s="12" t="s">
        <v>2240</v>
      </c>
      <c r="B426" s="12" t="s">
        <v>2881</v>
      </c>
      <c r="C426" s="12" t="s">
        <v>1546</v>
      </c>
      <c r="D426" s="12" t="s">
        <v>1919</v>
      </c>
      <c r="E426" s="12" t="s">
        <v>2225</v>
      </c>
      <c r="F426" s="1">
        <v>3.5899999141693102</v>
      </c>
      <c r="G426" s="1" t="s">
        <v>6765</v>
      </c>
      <c r="H426" s="1">
        <v>4.5400001108646401E-3</v>
      </c>
      <c r="I426" s="1" t="s">
        <v>6765</v>
      </c>
      <c r="J426" s="1">
        <v>2.5700000696815599E-4</v>
      </c>
      <c r="K426" s="1" t="s">
        <v>6765</v>
      </c>
      <c r="L426" s="1">
        <v>4.0480000898241997E-3</v>
      </c>
      <c r="M426" s="1" t="s">
        <v>6765</v>
      </c>
      <c r="N426" s="1">
        <v>1.1490000179037499E-3</v>
      </c>
      <c r="O426" s="1" t="s">
        <v>6765</v>
      </c>
    </row>
    <row r="427" spans="1:15" x14ac:dyDescent="0.25">
      <c r="A427" s="12" t="s">
        <v>2229</v>
      </c>
      <c r="B427" s="12" t="s">
        <v>2882</v>
      </c>
      <c r="C427" s="12" t="s">
        <v>1546</v>
      </c>
      <c r="D427" s="12" t="s">
        <v>1591</v>
      </c>
      <c r="E427" s="12" t="s">
        <v>2225</v>
      </c>
      <c r="F427" s="1">
        <v>3.5899999141693102</v>
      </c>
      <c r="G427" s="1" t="s">
        <v>6765</v>
      </c>
      <c r="H427" s="1">
        <v>4.5400001108646401E-3</v>
      </c>
      <c r="I427" s="1" t="s">
        <v>6765</v>
      </c>
      <c r="J427" s="1">
        <v>2.5700000696815599E-4</v>
      </c>
      <c r="K427" s="1" t="s">
        <v>6765</v>
      </c>
      <c r="L427" s="1">
        <v>4.0480000898241997E-3</v>
      </c>
      <c r="M427" s="1" t="s">
        <v>6765</v>
      </c>
      <c r="N427" s="1">
        <v>1.1490000179037499E-3</v>
      </c>
      <c r="O427" s="1" t="s">
        <v>6765</v>
      </c>
    </row>
    <row r="428" spans="1:15" x14ac:dyDescent="0.25">
      <c r="A428" s="12" t="s">
        <v>2229</v>
      </c>
      <c r="B428" s="12" t="s">
        <v>2883</v>
      </c>
      <c r="C428" s="12" t="s">
        <v>1546</v>
      </c>
      <c r="D428" s="12" t="s">
        <v>2884</v>
      </c>
      <c r="E428" s="12" t="s">
        <v>2225</v>
      </c>
      <c r="F428" s="1">
        <v>3.5899999141693102</v>
      </c>
      <c r="G428" s="1" t="s">
        <v>6765</v>
      </c>
      <c r="H428" s="1">
        <v>4.5400001108646401E-3</v>
      </c>
      <c r="I428" s="1" t="s">
        <v>6765</v>
      </c>
      <c r="J428" s="1">
        <v>2.5700000696815599E-4</v>
      </c>
      <c r="K428" s="1" t="s">
        <v>6765</v>
      </c>
      <c r="L428" s="1">
        <v>4.0480000898241997E-3</v>
      </c>
      <c r="M428" s="1" t="s">
        <v>6765</v>
      </c>
      <c r="N428" s="1">
        <v>1.1490000179037499E-3</v>
      </c>
      <c r="O428" s="1" t="s">
        <v>6765</v>
      </c>
    </row>
    <row r="429" spans="1:15" x14ac:dyDescent="0.25">
      <c r="A429" s="12" t="s">
        <v>1015</v>
      </c>
      <c r="B429" s="12" t="s">
        <v>2885</v>
      </c>
      <c r="C429" s="12" t="s">
        <v>1546</v>
      </c>
      <c r="D429" s="12" t="s">
        <v>2886</v>
      </c>
      <c r="E429" s="12" t="s">
        <v>2225</v>
      </c>
      <c r="F429" s="1">
        <v>3.5899999141693102</v>
      </c>
      <c r="G429" s="1" t="s">
        <v>6765</v>
      </c>
      <c r="H429" s="1">
        <v>4.5400001108646401E-3</v>
      </c>
      <c r="I429" s="1" t="s">
        <v>6765</v>
      </c>
      <c r="J429" s="1">
        <v>2.5700000696815599E-4</v>
      </c>
      <c r="K429" s="1" t="s">
        <v>6765</v>
      </c>
      <c r="L429" s="1">
        <v>4.0480000898241997E-3</v>
      </c>
      <c r="M429" s="1" t="s">
        <v>6765</v>
      </c>
      <c r="N429" s="1">
        <v>1.1490000179037499E-3</v>
      </c>
      <c r="O429" s="1" t="s">
        <v>6765</v>
      </c>
    </row>
    <row r="430" spans="1:15" x14ac:dyDescent="0.25">
      <c r="A430" s="12" t="s">
        <v>2240</v>
      </c>
      <c r="B430" s="12" t="s">
        <v>2887</v>
      </c>
      <c r="C430" s="12" t="s">
        <v>1546</v>
      </c>
      <c r="D430" s="12" t="s">
        <v>2888</v>
      </c>
      <c r="E430" s="12" t="s">
        <v>2225</v>
      </c>
      <c r="F430" s="1">
        <v>3.5899999141693102</v>
      </c>
      <c r="G430" s="1" t="s">
        <v>6765</v>
      </c>
      <c r="H430" s="1">
        <v>4.5400001108646401E-3</v>
      </c>
      <c r="I430" s="1" t="s">
        <v>6765</v>
      </c>
      <c r="J430" s="1">
        <v>2.5700000696815599E-4</v>
      </c>
      <c r="K430" s="1" t="s">
        <v>6765</v>
      </c>
      <c r="L430" s="1">
        <v>4.0480000898241997E-3</v>
      </c>
      <c r="M430" s="1" t="s">
        <v>6765</v>
      </c>
      <c r="N430" s="1">
        <v>1.1490000179037499E-3</v>
      </c>
      <c r="O430" s="1" t="s">
        <v>6765</v>
      </c>
    </row>
    <row r="431" spans="1:15" x14ac:dyDescent="0.25">
      <c r="A431" s="12" t="s">
        <v>2229</v>
      </c>
      <c r="B431" s="12" t="s">
        <v>2889</v>
      </c>
      <c r="C431" s="12" t="s">
        <v>1546</v>
      </c>
      <c r="D431" s="12" t="s">
        <v>1746</v>
      </c>
      <c r="E431" s="12" t="s">
        <v>2225</v>
      </c>
      <c r="F431" s="1">
        <v>3.5899999141693102</v>
      </c>
      <c r="G431" s="1" t="s">
        <v>6765</v>
      </c>
      <c r="H431" s="1">
        <v>4.5400001108646401E-3</v>
      </c>
      <c r="I431" s="1" t="s">
        <v>6765</v>
      </c>
      <c r="J431" s="1">
        <v>2.5700000696815599E-4</v>
      </c>
      <c r="K431" s="1" t="s">
        <v>6765</v>
      </c>
      <c r="L431" s="1">
        <v>4.0480000898241997E-3</v>
      </c>
      <c r="M431" s="1" t="s">
        <v>6765</v>
      </c>
      <c r="N431" s="1">
        <v>1.1490000179037499E-3</v>
      </c>
      <c r="O431" s="1" t="s">
        <v>6765</v>
      </c>
    </row>
    <row r="432" spans="1:15" x14ac:dyDescent="0.25">
      <c r="A432" s="12" t="s">
        <v>2240</v>
      </c>
      <c r="B432" s="12" t="s">
        <v>2890</v>
      </c>
      <c r="C432" s="12" t="s">
        <v>1546</v>
      </c>
      <c r="D432" s="12" t="s">
        <v>2266</v>
      </c>
      <c r="E432" s="12" t="s">
        <v>2225</v>
      </c>
      <c r="F432" s="1">
        <v>3.5899999141693102</v>
      </c>
      <c r="G432" s="1" t="s">
        <v>6765</v>
      </c>
      <c r="H432" s="1">
        <v>4.5400001108646401E-3</v>
      </c>
      <c r="I432" s="1" t="s">
        <v>6765</v>
      </c>
      <c r="J432" s="1">
        <v>2.5700000696815599E-4</v>
      </c>
      <c r="K432" s="1" t="s">
        <v>6765</v>
      </c>
      <c r="L432" s="1">
        <v>4.0480000898241997E-3</v>
      </c>
      <c r="M432" s="1" t="s">
        <v>6765</v>
      </c>
      <c r="N432" s="1">
        <v>1.1490000179037499E-3</v>
      </c>
      <c r="O432" s="1" t="s">
        <v>6765</v>
      </c>
    </row>
    <row r="433" spans="1:15" x14ac:dyDescent="0.25">
      <c r="A433" s="12" t="s">
        <v>2229</v>
      </c>
      <c r="B433" s="12" t="s">
        <v>2891</v>
      </c>
      <c r="C433" s="12" t="s">
        <v>1546</v>
      </c>
      <c r="D433" s="12" t="s">
        <v>2173</v>
      </c>
      <c r="E433" s="12" t="s">
        <v>2225</v>
      </c>
      <c r="F433" s="1">
        <v>3.5899999141693102</v>
      </c>
      <c r="G433" s="1" t="s">
        <v>6765</v>
      </c>
      <c r="H433" s="1">
        <v>4.5400001108646401E-3</v>
      </c>
      <c r="I433" s="1" t="s">
        <v>6765</v>
      </c>
      <c r="J433" s="1">
        <v>2.5700000696815599E-4</v>
      </c>
      <c r="K433" s="1" t="s">
        <v>6765</v>
      </c>
      <c r="L433" s="1">
        <v>4.0480000898241997E-3</v>
      </c>
      <c r="M433" s="1" t="s">
        <v>6765</v>
      </c>
      <c r="N433" s="1">
        <v>1.1490000179037499E-3</v>
      </c>
      <c r="O433" s="1" t="s">
        <v>6765</v>
      </c>
    </row>
    <row r="434" spans="1:15" x14ac:dyDescent="0.25">
      <c r="A434" s="12" t="s">
        <v>2229</v>
      </c>
      <c r="B434" s="12" t="s">
        <v>2892</v>
      </c>
      <c r="C434" s="12" t="s">
        <v>1546</v>
      </c>
      <c r="D434" s="12" t="s">
        <v>2893</v>
      </c>
      <c r="E434" s="12" t="s">
        <v>2225</v>
      </c>
      <c r="F434" s="1">
        <v>3.5899999141693102</v>
      </c>
      <c r="G434" s="1" t="s">
        <v>6765</v>
      </c>
      <c r="H434" s="1">
        <v>4.5400001108646401E-3</v>
      </c>
      <c r="I434" s="1" t="s">
        <v>6765</v>
      </c>
      <c r="J434" s="1">
        <v>2.5700000696815599E-4</v>
      </c>
      <c r="K434" s="1" t="s">
        <v>6765</v>
      </c>
      <c r="L434" s="1">
        <v>4.0480000898241997E-3</v>
      </c>
      <c r="M434" s="1" t="s">
        <v>6765</v>
      </c>
      <c r="N434" s="1">
        <v>1.1490000179037499E-3</v>
      </c>
      <c r="O434" s="1" t="s">
        <v>6765</v>
      </c>
    </row>
    <row r="435" spans="1:15" x14ac:dyDescent="0.25">
      <c r="A435" s="12" t="s">
        <v>2229</v>
      </c>
      <c r="B435" s="12" t="s">
        <v>2894</v>
      </c>
      <c r="C435" s="12" t="s">
        <v>1546</v>
      </c>
      <c r="D435" s="12" t="s">
        <v>2090</v>
      </c>
      <c r="E435" s="12" t="s">
        <v>2225</v>
      </c>
      <c r="F435" s="1">
        <v>3.5899999141693102</v>
      </c>
      <c r="G435" s="1" t="s">
        <v>6765</v>
      </c>
      <c r="H435" s="1">
        <v>4.5400001108646401E-3</v>
      </c>
      <c r="I435" s="1" t="s">
        <v>6765</v>
      </c>
      <c r="J435" s="1">
        <v>2.5700000696815599E-4</v>
      </c>
      <c r="K435" s="1" t="s">
        <v>6765</v>
      </c>
      <c r="L435" s="1">
        <v>4.0480000898241997E-3</v>
      </c>
      <c r="M435" s="1" t="s">
        <v>6765</v>
      </c>
      <c r="N435" s="1">
        <v>1.1490000179037499E-3</v>
      </c>
      <c r="O435" s="1" t="s">
        <v>6765</v>
      </c>
    </row>
    <row r="436" spans="1:15" x14ac:dyDescent="0.25">
      <c r="A436" s="12" t="s">
        <v>2240</v>
      </c>
      <c r="B436" s="12" t="s">
        <v>2895</v>
      </c>
      <c r="C436" s="12" t="s">
        <v>1546</v>
      </c>
      <c r="D436" s="12" t="s">
        <v>1685</v>
      </c>
      <c r="E436" s="12" t="s">
        <v>2225</v>
      </c>
      <c r="F436" s="1">
        <v>3.5899999141693102</v>
      </c>
      <c r="G436" s="1" t="s">
        <v>6765</v>
      </c>
      <c r="H436" s="1">
        <v>4.5400001108646401E-3</v>
      </c>
      <c r="I436" s="1" t="s">
        <v>6765</v>
      </c>
      <c r="J436" s="1">
        <v>2.5700000696815599E-4</v>
      </c>
      <c r="K436" s="1" t="s">
        <v>6765</v>
      </c>
      <c r="L436" s="1">
        <v>4.0480000898241997E-3</v>
      </c>
      <c r="M436" s="1" t="s">
        <v>6765</v>
      </c>
      <c r="N436" s="1">
        <v>1.1490000179037499E-3</v>
      </c>
      <c r="O436" s="1" t="s">
        <v>6765</v>
      </c>
    </row>
    <row r="437" spans="1:15" x14ac:dyDescent="0.25">
      <c r="A437" s="12" t="s">
        <v>2229</v>
      </c>
      <c r="B437" s="12" t="s">
        <v>2896</v>
      </c>
      <c r="C437" s="12" t="s">
        <v>1546</v>
      </c>
      <c r="D437" s="12" t="s">
        <v>2897</v>
      </c>
      <c r="E437" s="12" t="s">
        <v>2225</v>
      </c>
      <c r="F437" s="1">
        <v>3.5899999141693102</v>
      </c>
      <c r="G437" s="1" t="s">
        <v>6765</v>
      </c>
      <c r="H437" s="1">
        <v>4.5400001108646401E-3</v>
      </c>
      <c r="I437" s="1" t="s">
        <v>6765</v>
      </c>
      <c r="J437" s="1">
        <v>2.5700000696815599E-4</v>
      </c>
      <c r="K437" s="1" t="s">
        <v>6765</v>
      </c>
      <c r="L437" s="1">
        <v>4.0480000898241997E-3</v>
      </c>
      <c r="M437" s="1" t="s">
        <v>6765</v>
      </c>
      <c r="N437" s="1">
        <v>1.1490000179037499E-3</v>
      </c>
      <c r="O437" s="1" t="s">
        <v>6765</v>
      </c>
    </row>
    <row r="438" spans="1:15" x14ac:dyDescent="0.25">
      <c r="A438" s="12" t="s">
        <v>2229</v>
      </c>
      <c r="B438" s="12" t="s">
        <v>2898</v>
      </c>
      <c r="C438" s="12" t="s">
        <v>1546</v>
      </c>
      <c r="D438" s="12" t="s">
        <v>2899</v>
      </c>
      <c r="E438" s="12" t="s">
        <v>2225</v>
      </c>
      <c r="F438" s="1">
        <v>3.5899999141693102</v>
      </c>
      <c r="G438" s="1" t="s">
        <v>6765</v>
      </c>
      <c r="H438" s="1">
        <v>4.5400001108646401E-3</v>
      </c>
      <c r="I438" s="1" t="s">
        <v>6765</v>
      </c>
      <c r="J438" s="1">
        <v>2.5700000696815599E-4</v>
      </c>
      <c r="K438" s="1" t="s">
        <v>6765</v>
      </c>
      <c r="L438" s="1">
        <v>4.0480000898241997E-3</v>
      </c>
      <c r="M438" s="1" t="s">
        <v>6765</v>
      </c>
      <c r="N438" s="1">
        <v>1.1490000179037499E-3</v>
      </c>
      <c r="O438" s="1" t="s">
        <v>6765</v>
      </c>
    </row>
    <row r="439" spans="1:15" x14ac:dyDescent="0.25">
      <c r="A439" s="12" t="s">
        <v>2229</v>
      </c>
      <c r="B439" s="12" t="s">
        <v>2900</v>
      </c>
      <c r="C439" s="12" t="s">
        <v>1546</v>
      </c>
      <c r="D439" s="12" t="s">
        <v>1572</v>
      </c>
      <c r="E439" s="12" t="s">
        <v>2225</v>
      </c>
      <c r="F439" s="1">
        <v>3.5899999141693102</v>
      </c>
      <c r="G439" s="1" t="s">
        <v>6765</v>
      </c>
      <c r="H439" s="1">
        <v>4.5400001108646401E-3</v>
      </c>
      <c r="I439" s="1" t="s">
        <v>6765</v>
      </c>
      <c r="J439" s="1">
        <v>2.5700000696815599E-4</v>
      </c>
      <c r="K439" s="1" t="s">
        <v>6765</v>
      </c>
      <c r="L439" s="1">
        <v>4.0480000898241997E-3</v>
      </c>
      <c r="M439" s="1" t="s">
        <v>6765</v>
      </c>
      <c r="N439" s="1">
        <v>1.1490000179037499E-3</v>
      </c>
      <c r="O439" s="1" t="s">
        <v>6765</v>
      </c>
    </row>
    <row r="440" spans="1:15" x14ac:dyDescent="0.25">
      <c r="A440" s="12" t="s">
        <v>2240</v>
      </c>
      <c r="B440" s="12" t="s">
        <v>2901</v>
      </c>
      <c r="C440" s="12" t="s">
        <v>1546</v>
      </c>
      <c r="D440" s="12" t="s">
        <v>2653</v>
      </c>
      <c r="E440" s="12" t="s">
        <v>2225</v>
      </c>
      <c r="F440" s="1">
        <v>3.5899999141693102</v>
      </c>
      <c r="G440" s="1" t="s">
        <v>6765</v>
      </c>
      <c r="H440" s="1">
        <v>4.5400001108646401E-3</v>
      </c>
      <c r="I440" s="1" t="s">
        <v>6765</v>
      </c>
      <c r="J440" s="1">
        <v>2.5700000696815599E-4</v>
      </c>
      <c r="K440" s="1" t="s">
        <v>6765</v>
      </c>
      <c r="L440" s="1">
        <v>4.0480000898241997E-3</v>
      </c>
      <c r="M440" s="1" t="s">
        <v>6765</v>
      </c>
      <c r="N440" s="1">
        <v>1.1490000179037499E-3</v>
      </c>
      <c r="O440" s="1" t="s">
        <v>6765</v>
      </c>
    </row>
    <row r="441" spans="1:15" x14ac:dyDescent="0.25">
      <c r="A441" s="12" t="s">
        <v>2229</v>
      </c>
      <c r="B441" s="12" t="s">
        <v>2902</v>
      </c>
      <c r="C441" s="12" t="s">
        <v>1546</v>
      </c>
      <c r="D441" s="12" t="s">
        <v>2903</v>
      </c>
      <c r="E441" s="12" t="s">
        <v>2225</v>
      </c>
      <c r="F441" s="1">
        <v>3.5899999141693102</v>
      </c>
      <c r="G441" s="1" t="s">
        <v>6765</v>
      </c>
      <c r="H441" s="1">
        <v>4.5400001108646401E-3</v>
      </c>
      <c r="I441" s="1" t="s">
        <v>6765</v>
      </c>
      <c r="J441" s="1">
        <v>2.5700000696815599E-4</v>
      </c>
      <c r="K441" s="1" t="s">
        <v>6765</v>
      </c>
      <c r="L441" s="1">
        <v>4.0480000898241997E-3</v>
      </c>
      <c r="M441" s="1" t="s">
        <v>6765</v>
      </c>
      <c r="N441" s="1">
        <v>1.1490000179037499E-3</v>
      </c>
      <c r="O441" s="1" t="s">
        <v>6765</v>
      </c>
    </row>
    <row r="442" spans="1:15" x14ac:dyDescent="0.25">
      <c r="A442" s="12" t="s">
        <v>2229</v>
      </c>
      <c r="B442" s="12" t="s">
        <v>2904</v>
      </c>
      <c r="C442" s="12" t="s">
        <v>1546</v>
      </c>
      <c r="D442" s="12" t="s">
        <v>2905</v>
      </c>
      <c r="E442" s="12" t="s">
        <v>2225</v>
      </c>
      <c r="F442" s="1">
        <v>3.5899999141693102</v>
      </c>
      <c r="G442" s="1" t="s">
        <v>6765</v>
      </c>
      <c r="H442" s="1">
        <v>4.5400001108646401E-3</v>
      </c>
      <c r="I442" s="1" t="s">
        <v>6765</v>
      </c>
      <c r="J442" s="1">
        <v>2.5700000696815599E-4</v>
      </c>
      <c r="K442" s="1" t="s">
        <v>6765</v>
      </c>
      <c r="L442" s="1">
        <v>4.0480000898241997E-3</v>
      </c>
      <c r="M442" s="1" t="s">
        <v>6765</v>
      </c>
      <c r="N442" s="1">
        <v>1.1490000179037499E-3</v>
      </c>
      <c r="O442" s="1" t="s">
        <v>6765</v>
      </c>
    </row>
    <row r="443" spans="1:15" x14ac:dyDescent="0.25">
      <c r="A443" s="12" t="s">
        <v>2240</v>
      </c>
      <c r="B443" s="12" t="s">
        <v>2906</v>
      </c>
      <c r="C443" s="12" t="s">
        <v>1546</v>
      </c>
      <c r="D443" s="12" t="s">
        <v>2907</v>
      </c>
      <c r="E443" s="12" t="s">
        <v>2225</v>
      </c>
      <c r="F443" s="1">
        <v>3.5899999141693102</v>
      </c>
      <c r="G443" s="1" t="s">
        <v>6765</v>
      </c>
      <c r="H443" s="1">
        <v>4.5400001108646401E-3</v>
      </c>
      <c r="I443" s="1" t="s">
        <v>6765</v>
      </c>
      <c r="J443" s="1">
        <v>2.5700000696815599E-4</v>
      </c>
      <c r="K443" s="1" t="s">
        <v>6765</v>
      </c>
      <c r="L443" s="1">
        <v>4.0480000898241997E-3</v>
      </c>
      <c r="M443" s="1" t="s">
        <v>6765</v>
      </c>
      <c r="N443" s="1">
        <v>1.1490000179037499E-3</v>
      </c>
      <c r="O443" s="1" t="s">
        <v>6765</v>
      </c>
    </row>
    <row r="444" spans="1:15" x14ac:dyDescent="0.25">
      <c r="A444" s="12" t="s">
        <v>2240</v>
      </c>
      <c r="B444" s="12" t="s">
        <v>2908</v>
      </c>
      <c r="C444" s="12" t="s">
        <v>1546</v>
      </c>
      <c r="D444" s="12" t="s">
        <v>1834</v>
      </c>
      <c r="E444" s="12" t="s">
        <v>2225</v>
      </c>
      <c r="F444" s="1">
        <v>3.5899999141693102</v>
      </c>
      <c r="G444" s="1" t="s">
        <v>6765</v>
      </c>
      <c r="H444" s="1">
        <v>4.5400001108646401E-3</v>
      </c>
      <c r="I444" s="1" t="s">
        <v>6765</v>
      </c>
      <c r="J444" s="1">
        <v>2.5700000696815599E-4</v>
      </c>
      <c r="K444" s="1" t="s">
        <v>6765</v>
      </c>
      <c r="L444" s="1">
        <v>4.0480000898241997E-3</v>
      </c>
      <c r="M444" s="1" t="s">
        <v>6765</v>
      </c>
      <c r="N444" s="1">
        <v>1.1490000179037499E-3</v>
      </c>
      <c r="O444" s="1" t="s">
        <v>6765</v>
      </c>
    </row>
    <row r="445" spans="1:15" x14ac:dyDescent="0.25">
      <c r="A445" s="12" t="s">
        <v>1015</v>
      </c>
      <c r="B445" s="12" t="s">
        <v>2909</v>
      </c>
      <c r="C445" s="12" t="s">
        <v>1546</v>
      </c>
      <c r="D445" s="12" t="s">
        <v>2014</v>
      </c>
      <c r="E445" s="12" t="s">
        <v>2225</v>
      </c>
      <c r="F445" s="1">
        <v>3.5899999141693102</v>
      </c>
      <c r="G445" s="1" t="s">
        <v>6765</v>
      </c>
      <c r="H445" s="1">
        <v>4.5400001108646401E-3</v>
      </c>
      <c r="I445" s="1" t="s">
        <v>6765</v>
      </c>
      <c r="J445" s="1">
        <v>2.5700000696815599E-4</v>
      </c>
      <c r="K445" s="1" t="s">
        <v>6765</v>
      </c>
      <c r="L445" s="1">
        <v>4.0480000898241997E-3</v>
      </c>
      <c r="M445" s="1" t="s">
        <v>6765</v>
      </c>
      <c r="N445" s="1">
        <v>1.1490000179037499E-3</v>
      </c>
      <c r="O445" s="1" t="s">
        <v>6765</v>
      </c>
    </row>
    <row r="446" spans="1:15" x14ac:dyDescent="0.25">
      <c r="A446" s="12" t="s">
        <v>2240</v>
      </c>
      <c r="B446" s="12" t="s">
        <v>2910</v>
      </c>
      <c r="C446" s="12" t="s">
        <v>1546</v>
      </c>
      <c r="D446" s="12" t="s">
        <v>2911</v>
      </c>
      <c r="E446" s="12" t="s">
        <v>2225</v>
      </c>
      <c r="F446" s="1">
        <v>3.5899999141693102</v>
      </c>
      <c r="G446" s="1" t="s">
        <v>6765</v>
      </c>
      <c r="H446" s="1">
        <v>4.5400001108646401E-3</v>
      </c>
      <c r="I446" s="1" t="s">
        <v>6765</v>
      </c>
      <c r="J446" s="1">
        <v>2.5700000696815599E-4</v>
      </c>
      <c r="K446" s="1" t="s">
        <v>6765</v>
      </c>
      <c r="L446" s="1">
        <v>4.0480000898241997E-3</v>
      </c>
      <c r="M446" s="1" t="s">
        <v>6765</v>
      </c>
      <c r="N446" s="1">
        <v>1.1490000179037499E-3</v>
      </c>
      <c r="O446" s="1" t="s">
        <v>6765</v>
      </c>
    </row>
    <row r="447" spans="1:15" x14ac:dyDescent="0.25">
      <c r="A447" s="12" t="s">
        <v>2240</v>
      </c>
      <c r="B447" s="12" t="s">
        <v>2912</v>
      </c>
      <c r="C447" s="12" t="s">
        <v>1546</v>
      </c>
      <c r="D447" s="12" t="s">
        <v>1813</v>
      </c>
      <c r="E447" s="12" t="s">
        <v>2225</v>
      </c>
      <c r="F447" s="1">
        <v>3.5899999141693102</v>
      </c>
      <c r="G447" s="1" t="s">
        <v>6765</v>
      </c>
      <c r="H447" s="1">
        <v>4.5400001108646401E-3</v>
      </c>
      <c r="I447" s="1" t="s">
        <v>6765</v>
      </c>
      <c r="J447" s="1">
        <v>2.5700000696815599E-4</v>
      </c>
      <c r="K447" s="1" t="s">
        <v>6765</v>
      </c>
      <c r="L447" s="1">
        <v>4.0480000898241997E-3</v>
      </c>
      <c r="M447" s="1" t="s">
        <v>6765</v>
      </c>
      <c r="N447" s="1">
        <v>1.1490000179037499E-3</v>
      </c>
      <c r="O447" s="1" t="s">
        <v>6765</v>
      </c>
    </row>
    <row r="448" spans="1:15" x14ac:dyDescent="0.25">
      <c r="A448" s="12" t="s">
        <v>2240</v>
      </c>
      <c r="B448" s="12" t="s">
        <v>2913</v>
      </c>
      <c r="C448" s="12" t="s">
        <v>1546</v>
      </c>
      <c r="D448" s="12" t="s">
        <v>1673</v>
      </c>
      <c r="E448" s="12" t="s">
        <v>2225</v>
      </c>
      <c r="F448" s="1">
        <v>3.5899999141693102</v>
      </c>
      <c r="G448" s="1" t="s">
        <v>6765</v>
      </c>
      <c r="H448" s="1">
        <v>4.5400001108646401E-3</v>
      </c>
      <c r="I448" s="1" t="s">
        <v>6765</v>
      </c>
      <c r="J448" s="1">
        <v>2.5700000696815599E-4</v>
      </c>
      <c r="K448" s="1" t="s">
        <v>6765</v>
      </c>
      <c r="L448" s="1">
        <v>4.0480000898241997E-3</v>
      </c>
      <c r="M448" s="1" t="s">
        <v>6765</v>
      </c>
      <c r="N448" s="1">
        <v>1.1490000179037499E-3</v>
      </c>
      <c r="O448" s="1" t="s">
        <v>6765</v>
      </c>
    </row>
    <row r="449" spans="1:15" x14ac:dyDescent="0.25">
      <c r="A449" s="12" t="s">
        <v>2240</v>
      </c>
      <c r="B449" s="12" t="s">
        <v>2914</v>
      </c>
      <c r="C449" s="12" t="s">
        <v>1546</v>
      </c>
      <c r="D449" s="12" t="s">
        <v>2915</v>
      </c>
      <c r="E449" s="12" t="s">
        <v>2225</v>
      </c>
      <c r="F449" s="1">
        <v>3.5899999141693102</v>
      </c>
      <c r="G449" s="1" t="s">
        <v>6765</v>
      </c>
      <c r="H449" s="1">
        <v>4.5400001108646401E-3</v>
      </c>
      <c r="I449" s="1" t="s">
        <v>6765</v>
      </c>
      <c r="J449" s="1">
        <v>2.5700000696815599E-4</v>
      </c>
      <c r="K449" s="1" t="s">
        <v>6765</v>
      </c>
      <c r="L449" s="1">
        <v>4.0480000898241997E-3</v>
      </c>
      <c r="M449" s="1" t="s">
        <v>6765</v>
      </c>
      <c r="N449" s="1">
        <v>1.1490000179037499E-3</v>
      </c>
      <c r="O449" s="1" t="s">
        <v>6765</v>
      </c>
    </row>
    <row r="450" spans="1:15" x14ac:dyDescent="0.25">
      <c r="A450" s="12" t="s">
        <v>2229</v>
      </c>
      <c r="B450" s="12" t="s">
        <v>2916</v>
      </c>
      <c r="C450" s="12" t="s">
        <v>1546</v>
      </c>
      <c r="D450" s="12" t="s">
        <v>2917</v>
      </c>
      <c r="E450" s="12" t="s">
        <v>2225</v>
      </c>
      <c r="F450" s="1">
        <v>3.5899999141693102</v>
      </c>
      <c r="G450" s="1" t="s">
        <v>6765</v>
      </c>
      <c r="H450" s="1">
        <v>4.5400001108646401E-3</v>
      </c>
      <c r="I450" s="1" t="s">
        <v>6765</v>
      </c>
      <c r="J450" s="1">
        <v>2.5700000696815599E-4</v>
      </c>
      <c r="K450" s="1" t="s">
        <v>6765</v>
      </c>
      <c r="L450" s="1">
        <v>4.0480000898241997E-3</v>
      </c>
      <c r="M450" s="1" t="s">
        <v>6765</v>
      </c>
      <c r="N450" s="1">
        <v>1.1490000179037499E-3</v>
      </c>
      <c r="O450" s="1" t="s">
        <v>6765</v>
      </c>
    </row>
    <row r="451" spans="1:15" x14ac:dyDescent="0.25">
      <c r="A451" s="12" t="s">
        <v>2229</v>
      </c>
      <c r="B451" s="12" t="s">
        <v>2918</v>
      </c>
      <c r="C451" s="12" t="s">
        <v>1546</v>
      </c>
      <c r="D451" s="12" t="s">
        <v>2919</v>
      </c>
      <c r="E451" s="12" t="s">
        <v>2225</v>
      </c>
      <c r="F451" s="1">
        <v>3.5899999141693102</v>
      </c>
      <c r="G451" s="1" t="s">
        <v>6765</v>
      </c>
      <c r="H451" s="1">
        <v>4.5400001108646401E-3</v>
      </c>
      <c r="I451" s="1" t="s">
        <v>6765</v>
      </c>
      <c r="J451" s="1">
        <v>2.5700000696815599E-4</v>
      </c>
      <c r="K451" s="1" t="s">
        <v>6765</v>
      </c>
      <c r="L451" s="1">
        <v>4.0480000898241997E-3</v>
      </c>
      <c r="M451" s="1" t="s">
        <v>6765</v>
      </c>
      <c r="N451" s="1">
        <v>1.1490000179037499E-3</v>
      </c>
      <c r="O451" s="1" t="s">
        <v>6765</v>
      </c>
    </row>
    <row r="452" spans="1:15" x14ac:dyDescent="0.25">
      <c r="A452" s="12" t="s">
        <v>1015</v>
      </c>
      <c r="B452" s="12" t="s">
        <v>2920</v>
      </c>
      <c r="C452" s="12" t="s">
        <v>1546</v>
      </c>
      <c r="D452" s="12" t="s">
        <v>1568</v>
      </c>
      <c r="E452" s="12" t="s">
        <v>2225</v>
      </c>
      <c r="F452" s="1">
        <v>3.5899999141693102</v>
      </c>
      <c r="G452" s="1" t="s">
        <v>6765</v>
      </c>
      <c r="H452" s="1">
        <v>4.5400001108646401E-3</v>
      </c>
      <c r="I452" s="1" t="s">
        <v>6765</v>
      </c>
      <c r="J452" s="1">
        <v>2.5700000696815599E-4</v>
      </c>
      <c r="K452" s="1" t="s">
        <v>6765</v>
      </c>
      <c r="L452" s="1">
        <v>4.0480000898241997E-3</v>
      </c>
      <c r="M452" s="1" t="s">
        <v>6765</v>
      </c>
      <c r="N452" s="1">
        <v>1.1490000179037499E-3</v>
      </c>
      <c r="O452" s="1" t="s">
        <v>6765</v>
      </c>
    </row>
    <row r="453" spans="1:15" x14ac:dyDescent="0.25">
      <c r="A453" s="12" t="s">
        <v>2229</v>
      </c>
      <c r="B453" s="12" t="s">
        <v>2921</v>
      </c>
      <c r="C453" s="12" t="s">
        <v>1546</v>
      </c>
      <c r="D453" s="12" t="s">
        <v>2922</v>
      </c>
      <c r="E453" s="12" t="s">
        <v>2225</v>
      </c>
      <c r="F453" s="1">
        <v>3.5899999141693102</v>
      </c>
      <c r="G453" s="1" t="s">
        <v>6765</v>
      </c>
      <c r="H453" s="1">
        <v>4.5400001108646401E-3</v>
      </c>
      <c r="I453" s="1" t="s">
        <v>6765</v>
      </c>
      <c r="J453" s="1">
        <v>2.5700000696815599E-4</v>
      </c>
      <c r="K453" s="1" t="s">
        <v>6765</v>
      </c>
      <c r="L453" s="1">
        <v>4.0480000898241997E-3</v>
      </c>
      <c r="M453" s="1" t="s">
        <v>6765</v>
      </c>
      <c r="N453" s="1">
        <v>1.1490000179037499E-3</v>
      </c>
      <c r="O453" s="1" t="s">
        <v>6765</v>
      </c>
    </row>
    <row r="454" spans="1:15" x14ac:dyDescent="0.25">
      <c r="A454" s="12" t="s">
        <v>2240</v>
      </c>
      <c r="B454" s="12" t="s">
        <v>2923</v>
      </c>
      <c r="C454" s="12" t="s">
        <v>1546</v>
      </c>
      <c r="D454" s="12" t="s">
        <v>1737</v>
      </c>
      <c r="E454" s="12" t="s">
        <v>2225</v>
      </c>
      <c r="F454" s="1">
        <v>3.5899999141693102</v>
      </c>
      <c r="G454" s="1" t="s">
        <v>6765</v>
      </c>
      <c r="H454" s="1">
        <v>4.5400001108646401E-3</v>
      </c>
      <c r="I454" s="1" t="s">
        <v>6765</v>
      </c>
      <c r="J454" s="1">
        <v>2.5700000696815599E-4</v>
      </c>
      <c r="K454" s="1" t="s">
        <v>6765</v>
      </c>
      <c r="L454" s="1">
        <v>4.0480000898241997E-3</v>
      </c>
      <c r="M454" s="1" t="s">
        <v>6765</v>
      </c>
      <c r="N454" s="1">
        <v>1.1490000179037499E-3</v>
      </c>
      <c r="O454" s="1" t="s">
        <v>6765</v>
      </c>
    </row>
    <row r="455" spans="1:15" x14ac:dyDescent="0.25">
      <c r="A455" s="12" t="s">
        <v>2240</v>
      </c>
      <c r="B455" s="12" t="s">
        <v>2924</v>
      </c>
      <c r="C455" s="12" t="s">
        <v>1546</v>
      </c>
      <c r="D455" s="12" t="s">
        <v>2925</v>
      </c>
      <c r="E455" s="12" t="s">
        <v>2225</v>
      </c>
      <c r="F455" s="1">
        <v>3.5899999141693102</v>
      </c>
      <c r="G455" s="1" t="s">
        <v>6765</v>
      </c>
      <c r="H455" s="1">
        <v>4.5400001108646401E-3</v>
      </c>
      <c r="I455" s="1" t="s">
        <v>6765</v>
      </c>
      <c r="J455" s="1">
        <v>2.5700000696815599E-4</v>
      </c>
      <c r="K455" s="1" t="s">
        <v>6765</v>
      </c>
      <c r="L455" s="1">
        <v>4.0480000898241997E-3</v>
      </c>
      <c r="M455" s="1" t="s">
        <v>6765</v>
      </c>
      <c r="N455" s="1">
        <v>1.1490000179037499E-3</v>
      </c>
      <c r="O455" s="1" t="s">
        <v>6765</v>
      </c>
    </row>
    <row r="456" spans="1:15" x14ac:dyDescent="0.25">
      <c r="A456" s="12" t="s">
        <v>2240</v>
      </c>
      <c r="B456" s="12" t="s">
        <v>2926</v>
      </c>
      <c r="C456" s="12" t="s">
        <v>1546</v>
      </c>
      <c r="D456" s="12" t="s">
        <v>2927</v>
      </c>
      <c r="E456" s="12" t="s">
        <v>2225</v>
      </c>
      <c r="F456" s="1">
        <v>3.5899999141693102</v>
      </c>
      <c r="G456" s="1" t="s">
        <v>6765</v>
      </c>
      <c r="H456" s="1">
        <v>4.5400001108646401E-3</v>
      </c>
      <c r="I456" s="1" t="s">
        <v>6765</v>
      </c>
      <c r="J456" s="1">
        <v>2.5700000696815599E-4</v>
      </c>
      <c r="K456" s="1" t="s">
        <v>6765</v>
      </c>
      <c r="L456" s="1">
        <v>4.0480000898241997E-3</v>
      </c>
      <c r="M456" s="1" t="s">
        <v>6765</v>
      </c>
      <c r="N456" s="1">
        <v>1.1490000179037499E-3</v>
      </c>
      <c r="O456" s="1" t="s">
        <v>6765</v>
      </c>
    </row>
    <row r="457" spans="1:15" x14ac:dyDescent="0.25">
      <c r="A457" s="12" t="s">
        <v>2240</v>
      </c>
      <c r="B457" s="12" t="s">
        <v>2928</v>
      </c>
      <c r="C457" s="12" t="s">
        <v>1546</v>
      </c>
      <c r="D457" s="12" t="s">
        <v>1882</v>
      </c>
      <c r="E457" s="12" t="s">
        <v>2225</v>
      </c>
      <c r="F457" s="1">
        <v>3.5899999141693102</v>
      </c>
      <c r="G457" s="1" t="s">
        <v>6765</v>
      </c>
      <c r="H457" s="1">
        <v>4.5400001108646401E-3</v>
      </c>
      <c r="I457" s="1" t="s">
        <v>6765</v>
      </c>
      <c r="J457" s="1">
        <v>2.5700000696815599E-4</v>
      </c>
      <c r="K457" s="1" t="s">
        <v>6765</v>
      </c>
      <c r="L457" s="1">
        <v>4.0480000898241997E-3</v>
      </c>
      <c r="M457" s="1" t="s">
        <v>6765</v>
      </c>
      <c r="N457" s="1">
        <v>1.1490000179037499E-3</v>
      </c>
      <c r="O457" s="1" t="s">
        <v>6765</v>
      </c>
    </row>
    <row r="458" spans="1:15" x14ac:dyDescent="0.25">
      <c r="A458" s="12" t="s">
        <v>2240</v>
      </c>
      <c r="B458" s="12" t="s">
        <v>2929</v>
      </c>
      <c r="C458" s="12" t="s">
        <v>1546</v>
      </c>
      <c r="D458" s="12" t="s">
        <v>2067</v>
      </c>
      <c r="E458" s="12" t="s">
        <v>2225</v>
      </c>
      <c r="F458" s="1">
        <v>3.5899999141693102</v>
      </c>
      <c r="G458" s="1" t="s">
        <v>6765</v>
      </c>
      <c r="H458" s="1">
        <v>4.5400001108646401E-3</v>
      </c>
      <c r="I458" s="1" t="s">
        <v>6765</v>
      </c>
      <c r="J458" s="1">
        <v>2.5700000696815599E-4</v>
      </c>
      <c r="K458" s="1" t="s">
        <v>6765</v>
      </c>
      <c r="L458" s="1">
        <v>4.0480000898241997E-3</v>
      </c>
      <c r="M458" s="1" t="s">
        <v>6765</v>
      </c>
      <c r="N458" s="1">
        <v>1.1490000179037499E-3</v>
      </c>
      <c r="O458" s="1" t="s">
        <v>6765</v>
      </c>
    </row>
    <row r="459" spans="1:15" x14ac:dyDescent="0.25">
      <c r="A459" s="12" t="s">
        <v>2240</v>
      </c>
      <c r="B459" s="12" t="s">
        <v>2930</v>
      </c>
      <c r="C459" s="12" t="s">
        <v>1546</v>
      </c>
      <c r="D459" s="12" t="s">
        <v>2931</v>
      </c>
      <c r="E459" s="12" t="s">
        <v>2225</v>
      </c>
      <c r="F459" s="1">
        <v>3.5899999141693102</v>
      </c>
      <c r="G459" s="1" t="s">
        <v>6765</v>
      </c>
      <c r="H459" s="1">
        <v>4.5400001108646401E-3</v>
      </c>
      <c r="I459" s="1" t="s">
        <v>6765</v>
      </c>
      <c r="J459" s="1">
        <v>2.5700000696815599E-4</v>
      </c>
      <c r="K459" s="1" t="s">
        <v>6765</v>
      </c>
      <c r="L459" s="1">
        <v>4.0480000898241997E-3</v>
      </c>
      <c r="M459" s="1" t="s">
        <v>6765</v>
      </c>
      <c r="N459" s="1">
        <v>1.1490000179037499E-3</v>
      </c>
      <c r="O459" s="1" t="s">
        <v>6765</v>
      </c>
    </row>
    <row r="460" spans="1:15" x14ac:dyDescent="0.25">
      <c r="A460" s="12" t="s">
        <v>2240</v>
      </c>
      <c r="B460" s="12" t="s">
        <v>2932</v>
      </c>
      <c r="C460" s="12" t="s">
        <v>1546</v>
      </c>
      <c r="D460" s="12" t="s">
        <v>1914</v>
      </c>
      <c r="E460" s="12" t="s">
        <v>2225</v>
      </c>
      <c r="F460" s="1">
        <v>3.5899999141693102</v>
      </c>
      <c r="G460" s="1" t="s">
        <v>6765</v>
      </c>
      <c r="H460" s="1">
        <v>4.5400001108646401E-3</v>
      </c>
      <c r="I460" s="1" t="s">
        <v>6765</v>
      </c>
      <c r="J460" s="1">
        <v>2.5700000696815599E-4</v>
      </c>
      <c r="K460" s="1" t="s">
        <v>6765</v>
      </c>
      <c r="L460" s="1">
        <v>4.0480000898241997E-3</v>
      </c>
      <c r="M460" s="1" t="s">
        <v>6765</v>
      </c>
      <c r="N460" s="1">
        <v>1.1490000179037499E-3</v>
      </c>
      <c r="O460" s="1" t="s">
        <v>6765</v>
      </c>
    </row>
    <row r="461" spans="1:15" x14ac:dyDescent="0.25">
      <c r="A461" s="12" t="s">
        <v>2240</v>
      </c>
      <c r="B461" s="12" t="s">
        <v>2933</v>
      </c>
      <c r="C461" s="12" t="s">
        <v>1546</v>
      </c>
      <c r="D461" s="12" t="s">
        <v>2205</v>
      </c>
      <c r="E461" s="12" t="s">
        <v>2225</v>
      </c>
      <c r="F461" s="1">
        <v>3.5899999141693102</v>
      </c>
      <c r="G461" s="1" t="s">
        <v>6765</v>
      </c>
      <c r="H461" s="1">
        <v>4.5400001108646401E-3</v>
      </c>
      <c r="I461" s="1" t="s">
        <v>6765</v>
      </c>
      <c r="J461" s="1">
        <v>2.5700000696815599E-4</v>
      </c>
      <c r="K461" s="1" t="s">
        <v>6765</v>
      </c>
      <c r="L461" s="1">
        <v>4.0480000898241997E-3</v>
      </c>
      <c r="M461" s="1" t="s">
        <v>6765</v>
      </c>
      <c r="N461" s="1">
        <v>1.1490000179037499E-3</v>
      </c>
      <c r="O461" s="1" t="s">
        <v>6765</v>
      </c>
    </row>
    <row r="462" spans="1:15" x14ac:dyDescent="0.25">
      <c r="A462" s="12" t="s">
        <v>2240</v>
      </c>
      <c r="B462" s="12" t="s">
        <v>2934</v>
      </c>
      <c r="C462" s="12" t="s">
        <v>1546</v>
      </c>
      <c r="D462" s="12" t="s">
        <v>1690</v>
      </c>
      <c r="E462" s="12" t="s">
        <v>2225</v>
      </c>
      <c r="F462" s="1">
        <v>3.5899999141693102</v>
      </c>
      <c r="G462" s="1" t="s">
        <v>6765</v>
      </c>
      <c r="H462" s="1">
        <v>4.5400001108646401E-3</v>
      </c>
      <c r="I462" s="1" t="s">
        <v>6765</v>
      </c>
      <c r="J462" s="1">
        <v>2.5700000696815599E-4</v>
      </c>
      <c r="K462" s="1" t="s">
        <v>6765</v>
      </c>
      <c r="L462" s="1">
        <v>4.0480000898241997E-3</v>
      </c>
      <c r="M462" s="1" t="s">
        <v>6765</v>
      </c>
      <c r="N462" s="1">
        <v>1.1490000179037499E-3</v>
      </c>
      <c r="O462" s="1" t="s">
        <v>6765</v>
      </c>
    </row>
    <row r="463" spans="1:15" x14ac:dyDescent="0.25">
      <c r="A463" s="12" t="s">
        <v>2240</v>
      </c>
      <c r="B463" s="12" t="s">
        <v>2935</v>
      </c>
      <c r="C463" s="12" t="s">
        <v>1546</v>
      </c>
      <c r="D463" s="12" t="s">
        <v>1733</v>
      </c>
      <c r="E463" s="12" t="s">
        <v>2225</v>
      </c>
      <c r="F463" s="1">
        <v>3.5899999141693102</v>
      </c>
      <c r="G463" s="1" t="s">
        <v>6765</v>
      </c>
      <c r="H463" s="1">
        <v>4.5400001108646401E-3</v>
      </c>
      <c r="I463" s="1" t="s">
        <v>6765</v>
      </c>
      <c r="J463" s="1">
        <v>2.5700000696815599E-4</v>
      </c>
      <c r="K463" s="1" t="s">
        <v>6765</v>
      </c>
      <c r="L463" s="1">
        <v>4.0480000898241997E-3</v>
      </c>
      <c r="M463" s="1" t="s">
        <v>6765</v>
      </c>
      <c r="N463" s="1">
        <v>1.1490000179037499E-3</v>
      </c>
      <c r="O463" s="1" t="s">
        <v>6765</v>
      </c>
    </row>
    <row r="464" spans="1:15" x14ac:dyDescent="0.25">
      <c r="A464" s="12" t="s">
        <v>2229</v>
      </c>
      <c r="B464" s="12" t="s">
        <v>2936</v>
      </c>
      <c r="C464" s="12" t="s">
        <v>1546</v>
      </c>
      <c r="D464" s="12" t="s">
        <v>1484</v>
      </c>
      <c r="E464" s="12" t="s">
        <v>2225</v>
      </c>
      <c r="F464" s="1">
        <v>3.5899999141693102</v>
      </c>
      <c r="G464" s="1" t="s">
        <v>6765</v>
      </c>
      <c r="H464" s="1">
        <v>4.5400001108646401E-3</v>
      </c>
      <c r="I464" s="1" t="s">
        <v>6765</v>
      </c>
      <c r="J464" s="1">
        <v>2.5700000696815599E-4</v>
      </c>
      <c r="K464" s="1" t="s">
        <v>6765</v>
      </c>
      <c r="L464" s="1">
        <v>4.0480000898241997E-3</v>
      </c>
      <c r="M464" s="1" t="s">
        <v>6765</v>
      </c>
      <c r="N464" s="1">
        <v>1.1490000179037499E-3</v>
      </c>
      <c r="O464" s="1" t="s">
        <v>6765</v>
      </c>
    </row>
    <row r="465" spans="1:15" x14ac:dyDescent="0.25">
      <c r="A465" s="12" t="s">
        <v>2229</v>
      </c>
      <c r="B465" s="12" t="s">
        <v>2937</v>
      </c>
      <c r="C465" s="12" t="s">
        <v>1546</v>
      </c>
      <c r="D465" s="12" t="s">
        <v>2938</v>
      </c>
      <c r="E465" s="12" t="s">
        <v>2225</v>
      </c>
      <c r="F465" s="1">
        <v>3.5899999141693102</v>
      </c>
      <c r="G465" s="1" t="s">
        <v>6765</v>
      </c>
      <c r="H465" s="1">
        <v>4.5400001108646401E-3</v>
      </c>
      <c r="I465" s="1" t="s">
        <v>6765</v>
      </c>
      <c r="J465" s="1">
        <v>2.5700000696815599E-4</v>
      </c>
      <c r="K465" s="1" t="s">
        <v>6765</v>
      </c>
      <c r="L465" s="1">
        <v>4.0480000898241997E-3</v>
      </c>
      <c r="M465" s="1" t="s">
        <v>6765</v>
      </c>
      <c r="N465" s="1">
        <v>1.1490000179037499E-3</v>
      </c>
      <c r="O465" s="1" t="s">
        <v>6765</v>
      </c>
    </row>
    <row r="466" spans="1:15" x14ac:dyDescent="0.25">
      <c r="A466" s="12" t="s">
        <v>2240</v>
      </c>
      <c r="B466" s="12" t="s">
        <v>2939</v>
      </c>
      <c r="C466" s="12" t="s">
        <v>1546</v>
      </c>
      <c r="D466" s="12" t="s">
        <v>1584</v>
      </c>
      <c r="E466" s="12" t="s">
        <v>2225</v>
      </c>
      <c r="F466" s="1">
        <v>3.5899999141693102</v>
      </c>
      <c r="G466" s="1" t="s">
        <v>6765</v>
      </c>
      <c r="H466" s="1">
        <v>4.5400001108646401E-3</v>
      </c>
      <c r="I466" s="1" t="s">
        <v>6765</v>
      </c>
      <c r="J466" s="1">
        <v>2.5700000696815599E-4</v>
      </c>
      <c r="K466" s="1" t="s">
        <v>6765</v>
      </c>
      <c r="L466" s="1">
        <v>4.0480000898241997E-3</v>
      </c>
      <c r="M466" s="1" t="s">
        <v>6765</v>
      </c>
      <c r="N466" s="1">
        <v>1.1490000179037499E-3</v>
      </c>
      <c r="O466" s="1" t="s">
        <v>6765</v>
      </c>
    </row>
    <row r="467" spans="1:15" x14ac:dyDescent="0.25">
      <c r="A467" s="12" t="s">
        <v>2240</v>
      </c>
      <c r="B467" s="12" t="s">
        <v>2940</v>
      </c>
      <c r="C467" s="12" t="s">
        <v>1546</v>
      </c>
      <c r="D467" s="12" t="s">
        <v>1526</v>
      </c>
      <c r="E467" s="12" t="s">
        <v>2225</v>
      </c>
      <c r="F467" s="1">
        <v>3.5899999141693102</v>
      </c>
      <c r="G467" s="1" t="s">
        <v>6765</v>
      </c>
      <c r="H467" s="1">
        <v>4.5400001108646401E-3</v>
      </c>
      <c r="I467" s="1" t="s">
        <v>6765</v>
      </c>
      <c r="J467" s="1">
        <v>2.5700000696815599E-4</v>
      </c>
      <c r="K467" s="1" t="s">
        <v>6765</v>
      </c>
      <c r="L467" s="1">
        <v>4.0480000898241997E-3</v>
      </c>
      <c r="M467" s="1" t="s">
        <v>6765</v>
      </c>
      <c r="N467" s="1">
        <v>1.1490000179037499E-3</v>
      </c>
      <c r="O467" s="1" t="s">
        <v>6765</v>
      </c>
    </row>
    <row r="468" spans="1:15" x14ac:dyDescent="0.25">
      <c r="A468" s="12" t="s">
        <v>2229</v>
      </c>
      <c r="B468" s="12" t="s">
        <v>2941</v>
      </c>
      <c r="C468" s="12" t="s">
        <v>1546</v>
      </c>
      <c r="D468" s="12" t="s">
        <v>2942</v>
      </c>
      <c r="E468" s="12" t="s">
        <v>2225</v>
      </c>
      <c r="F468" s="1">
        <v>3.5899999141693102</v>
      </c>
      <c r="G468" s="1" t="s">
        <v>6765</v>
      </c>
      <c r="H468" s="1">
        <v>4.5400001108646401E-3</v>
      </c>
      <c r="I468" s="1" t="s">
        <v>6765</v>
      </c>
      <c r="J468" s="1">
        <v>2.5700000696815599E-4</v>
      </c>
      <c r="K468" s="1" t="s">
        <v>6765</v>
      </c>
      <c r="L468" s="1">
        <v>4.0480000898241997E-3</v>
      </c>
      <c r="M468" s="1" t="s">
        <v>6765</v>
      </c>
      <c r="N468" s="1">
        <v>1.1490000179037499E-3</v>
      </c>
      <c r="O468" s="1" t="s">
        <v>6765</v>
      </c>
    </row>
    <row r="469" spans="1:15" x14ac:dyDescent="0.25">
      <c r="A469" s="12" t="s">
        <v>2229</v>
      </c>
      <c r="B469" s="12" t="s">
        <v>2943</v>
      </c>
      <c r="C469" s="12" t="s">
        <v>1546</v>
      </c>
      <c r="D469" s="12" t="s">
        <v>1502</v>
      </c>
      <c r="E469" s="12" t="s">
        <v>2225</v>
      </c>
      <c r="F469" s="1">
        <v>3.5899999141693102</v>
      </c>
      <c r="G469" s="1" t="s">
        <v>6765</v>
      </c>
      <c r="H469" s="1">
        <v>4.5400001108646401E-3</v>
      </c>
      <c r="I469" s="1" t="s">
        <v>6765</v>
      </c>
      <c r="J469" s="1">
        <v>2.5700000696815599E-4</v>
      </c>
      <c r="K469" s="1" t="s">
        <v>6765</v>
      </c>
      <c r="L469" s="1">
        <v>4.0480000898241997E-3</v>
      </c>
      <c r="M469" s="1" t="s">
        <v>6765</v>
      </c>
      <c r="N469" s="1">
        <v>1.1490000179037499E-3</v>
      </c>
      <c r="O469" s="1" t="s">
        <v>6765</v>
      </c>
    </row>
    <row r="470" spans="1:15" x14ac:dyDescent="0.25">
      <c r="A470" s="12" t="s">
        <v>2229</v>
      </c>
      <c r="B470" s="12" t="s">
        <v>2944</v>
      </c>
      <c r="C470" s="12" t="s">
        <v>1546</v>
      </c>
      <c r="D470" s="12" t="s">
        <v>2945</v>
      </c>
      <c r="E470" s="12" t="s">
        <v>2225</v>
      </c>
      <c r="F470" s="1">
        <v>3.5899999141693102</v>
      </c>
      <c r="G470" s="1" t="s">
        <v>6765</v>
      </c>
      <c r="H470" s="1">
        <v>4.5400001108646401E-3</v>
      </c>
      <c r="I470" s="1" t="s">
        <v>6765</v>
      </c>
      <c r="J470" s="1">
        <v>2.5700000696815599E-4</v>
      </c>
      <c r="K470" s="1" t="s">
        <v>6765</v>
      </c>
      <c r="L470" s="1">
        <v>4.0480000898241997E-3</v>
      </c>
      <c r="M470" s="1" t="s">
        <v>6765</v>
      </c>
      <c r="N470" s="1">
        <v>1.1490000179037499E-3</v>
      </c>
      <c r="O470" s="1" t="s">
        <v>6765</v>
      </c>
    </row>
    <row r="471" spans="1:15" x14ac:dyDescent="0.25">
      <c r="A471" s="12" t="s">
        <v>2229</v>
      </c>
      <c r="B471" s="12" t="s">
        <v>2946</v>
      </c>
      <c r="C471" s="12" t="s">
        <v>1546</v>
      </c>
      <c r="D471" s="12" t="s">
        <v>1699</v>
      </c>
      <c r="E471" s="12" t="s">
        <v>2225</v>
      </c>
      <c r="F471" s="1">
        <v>3.5899999141693102</v>
      </c>
      <c r="G471" s="1" t="s">
        <v>6765</v>
      </c>
      <c r="H471" s="1">
        <v>4.5400001108646401E-3</v>
      </c>
      <c r="I471" s="1" t="s">
        <v>6765</v>
      </c>
      <c r="J471" s="1">
        <v>2.5700000696815599E-4</v>
      </c>
      <c r="K471" s="1" t="s">
        <v>6765</v>
      </c>
      <c r="L471" s="1">
        <v>4.0480000898241997E-3</v>
      </c>
      <c r="M471" s="1" t="s">
        <v>6765</v>
      </c>
      <c r="N471" s="1">
        <v>1.1490000179037499E-3</v>
      </c>
      <c r="O471" s="1" t="s">
        <v>6765</v>
      </c>
    </row>
    <row r="472" spans="1:15" x14ac:dyDescent="0.25">
      <c r="A472" s="12" t="s">
        <v>2240</v>
      </c>
      <c r="B472" s="12" t="s">
        <v>2947</v>
      </c>
      <c r="C472" s="12" t="s">
        <v>1546</v>
      </c>
      <c r="D472" s="12" t="s">
        <v>1913</v>
      </c>
      <c r="E472" s="12" t="s">
        <v>2225</v>
      </c>
      <c r="F472" s="1">
        <v>3.5899999141693102</v>
      </c>
      <c r="G472" s="1" t="s">
        <v>6765</v>
      </c>
      <c r="H472" s="1">
        <v>4.5400001108646401E-3</v>
      </c>
      <c r="I472" s="1" t="s">
        <v>6765</v>
      </c>
      <c r="J472" s="1">
        <v>2.5700000696815599E-4</v>
      </c>
      <c r="K472" s="1" t="s">
        <v>6765</v>
      </c>
      <c r="L472" s="1">
        <v>4.0480000898241997E-3</v>
      </c>
      <c r="M472" s="1" t="s">
        <v>6765</v>
      </c>
      <c r="N472" s="1">
        <v>1.1490000179037499E-3</v>
      </c>
      <c r="O472" s="1" t="s">
        <v>6765</v>
      </c>
    </row>
    <row r="473" spans="1:15" x14ac:dyDescent="0.25">
      <c r="A473" s="12" t="s">
        <v>2240</v>
      </c>
      <c r="B473" s="12" t="s">
        <v>2948</v>
      </c>
      <c r="C473" s="12" t="s">
        <v>1546</v>
      </c>
      <c r="D473" s="12" t="s">
        <v>1635</v>
      </c>
      <c r="E473" s="12" t="s">
        <v>2225</v>
      </c>
      <c r="F473" s="1">
        <v>3.5899999141693102</v>
      </c>
      <c r="G473" s="1" t="s">
        <v>6765</v>
      </c>
      <c r="H473" s="1">
        <v>4.5400001108646401E-3</v>
      </c>
      <c r="I473" s="1" t="s">
        <v>6765</v>
      </c>
      <c r="J473" s="1">
        <v>2.5700000696815599E-4</v>
      </c>
      <c r="K473" s="1" t="s">
        <v>6765</v>
      </c>
      <c r="L473" s="1">
        <v>4.0480000898241997E-3</v>
      </c>
      <c r="M473" s="1" t="s">
        <v>6765</v>
      </c>
      <c r="N473" s="1">
        <v>1.1490000179037499E-3</v>
      </c>
      <c r="O473" s="1" t="s">
        <v>6765</v>
      </c>
    </row>
    <row r="474" spans="1:15" x14ac:dyDescent="0.25">
      <c r="A474" s="12" t="s">
        <v>2229</v>
      </c>
      <c r="B474" s="12" t="s">
        <v>2949</v>
      </c>
      <c r="C474" s="12" t="s">
        <v>1546</v>
      </c>
      <c r="D474" s="12" t="s">
        <v>2950</v>
      </c>
      <c r="E474" s="12" t="s">
        <v>2225</v>
      </c>
      <c r="F474" s="1">
        <v>3.5899999141693102</v>
      </c>
      <c r="G474" s="1" t="s">
        <v>6765</v>
      </c>
      <c r="H474" s="1">
        <v>4.5400001108646401E-3</v>
      </c>
      <c r="I474" s="1" t="s">
        <v>6765</v>
      </c>
      <c r="J474" s="1">
        <v>2.5700000696815599E-4</v>
      </c>
      <c r="K474" s="1" t="s">
        <v>6765</v>
      </c>
      <c r="L474" s="1">
        <v>4.0480000898241997E-3</v>
      </c>
      <c r="M474" s="1" t="s">
        <v>6765</v>
      </c>
      <c r="N474" s="1">
        <v>1.1490000179037499E-3</v>
      </c>
      <c r="O474" s="1" t="s">
        <v>6765</v>
      </c>
    </row>
    <row r="475" spans="1:15" x14ac:dyDescent="0.25">
      <c r="A475" s="12" t="s">
        <v>2229</v>
      </c>
      <c r="B475" s="12" t="s">
        <v>2951</v>
      </c>
      <c r="C475" s="12" t="s">
        <v>1546</v>
      </c>
      <c r="D475" s="12" t="s">
        <v>2952</v>
      </c>
      <c r="E475" s="12" t="s">
        <v>2225</v>
      </c>
      <c r="F475" s="1">
        <v>3.5899999141693102</v>
      </c>
      <c r="G475" s="1" t="s">
        <v>6765</v>
      </c>
      <c r="H475" s="1">
        <v>4.5400001108646401E-3</v>
      </c>
      <c r="I475" s="1" t="s">
        <v>6765</v>
      </c>
      <c r="J475" s="1">
        <v>2.5700000696815599E-4</v>
      </c>
      <c r="K475" s="1" t="s">
        <v>6765</v>
      </c>
      <c r="L475" s="1">
        <v>4.0480000898241997E-3</v>
      </c>
      <c r="M475" s="1" t="s">
        <v>6765</v>
      </c>
      <c r="N475" s="1">
        <v>1.1490000179037499E-3</v>
      </c>
      <c r="O475" s="1" t="s">
        <v>6765</v>
      </c>
    </row>
    <row r="476" spans="1:15" x14ac:dyDescent="0.25">
      <c r="A476" s="12" t="s">
        <v>2229</v>
      </c>
      <c r="B476" s="12" t="s">
        <v>2953</v>
      </c>
      <c r="C476" s="12" t="s">
        <v>1546</v>
      </c>
      <c r="D476" s="12" t="s">
        <v>1585</v>
      </c>
      <c r="E476" s="12" t="s">
        <v>2225</v>
      </c>
      <c r="F476" s="1">
        <v>3.5899999141693102</v>
      </c>
      <c r="G476" s="1" t="s">
        <v>6765</v>
      </c>
      <c r="H476" s="1">
        <v>4.5400001108646401E-3</v>
      </c>
      <c r="I476" s="1" t="s">
        <v>6765</v>
      </c>
      <c r="J476" s="1">
        <v>2.5700000696815599E-4</v>
      </c>
      <c r="K476" s="1" t="s">
        <v>6765</v>
      </c>
      <c r="L476" s="1">
        <v>4.0480000898241997E-3</v>
      </c>
      <c r="M476" s="1" t="s">
        <v>6765</v>
      </c>
      <c r="N476" s="1">
        <v>1.1490000179037499E-3</v>
      </c>
      <c r="O476" s="1" t="s">
        <v>6765</v>
      </c>
    </row>
    <row r="477" spans="1:15" x14ac:dyDescent="0.25">
      <c r="A477" s="12" t="s">
        <v>2229</v>
      </c>
      <c r="B477" s="12" t="s">
        <v>2954</v>
      </c>
      <c r="C477" s="12" t="s">
        <v>1546</v>
      </c>
      <c r="D477" s="12" t="s">
        <v>2789</v>
      </c>
      <c r="E477" s="12" t="s">
        <v>2225</v>
      </c>
      <c r="F477" s="1">
        <v>3.5899999141693102</v>
      </c>
      <c r="G477" s="1" t="s">
        <v>6765</v>
      </c>
      <c r="H477" s="1">
        <v>4.5400001108646401E-3</v>
      </c>
      <c r="I477" s="1" t="s">
        <v>6765</v>
      </c>
      <c r="J477" s="1">
        <v>2.5700000696815599E-4</v>
      </c>
      <c r="K477" s="1" t="s">
        <v>6765</v>
      </c>
      <c r="L477" s="1">
        <v>4.0480000898241997E-3</v>
      </c>
      <c r="M477" s="1" t="s">
        <v>6765</v>
      </c>
      <c r="N477" s="1">
        <v>1.1490000179037499E-3</v>
      </c>
      <c r="O477" s="1" t="s">
        <v>6765</v>
      </c>
    </row>
    <row r="478" spans="1:15" x14ac:dyDescent="0.25">
      <c r="A478" s="12" t="s">
        <v>2240</v>
      </c>
      <c r="B478" s="12" t="s">
        <v>2955</v>
      </c>
      <c r="C478" s="12" t="s">
        <v>1546</v>
      </c>
      <c r="D478" s="12" t="s">
        <v>1788</v>
      </c>
      <c r="E478" s="12" t="s">
        <v>2225</v>
      </c>
      <c r="F478" s="1">
        <v>3.5899999141693102</v>
      </c>
      <c r="G478" s="1" t="s">
        <v>6765</v>
      </c>
      <c r="H478" s="1">
        <v>4.5400001108646401E-3</v>
      </c>
      <c r="I478" s="1" t="s">
        <v>6765</v>
      </c>
      <c r="J478" s="1">
        <v>2.5700000696815599E-4</v>
      </c>
      <c r="K478" s="1" t="s">
        <v>6765</v>
      </c>
      <c r="L478" s="1">
        <v>4.0480000898241997E-3</v>
      </c>
      <c r="M478" s="1" t="s">
        <v>6765</v>
      </c>
      <c r="N478" s="1">
        <v>1.1490000179037499E-3</v>
      </c>
      <c r="O478" s="1" t="s">
        <v>6765</v>
      </c>
    </row>
    <row r="479" spans="1:15" x14ac:dyDescent="0.25">
      <c r="A479" s="12" t="s">
        <v>2229</v>
      </c>
      <c r="B479" s="12" t="s">
        <v>2956</v>
      </c>
      <c r="C479" s="12" t="s">
        <v>1546</v>
      </c>
      <c r="D479" s="12" t="s">
        <v>2957</v>
      </c>
      <c r="E479" s="12" t="s">
        <v>2225</v>
      </c>
      <c r="F479" s="1">
        <v>3.5899999141693102</v>
      </c>
      <c r="G479" s="1" t="s">
        <v>6765</v>
      </c>
      <c r="H479" s="1">
        <v>4.5400001108646401E-3</v>
      </c>
      <c r="I479" s="1" t="s">
        <v>6765</v>
      </c>
      <c r="J479" s="1">
        <v>2.5700000696815599E-4</v>
      </c>
      <c r="K479" s="1" t="s">
        <v>6765</v>
      </c>
      <c r="L479" s="1">
        <v>4.0480000898241997E-3</v>
      </c>
      <c r="M479" s="1" t="s">
        <v>6765</v>
      </c>
      <c r="N479" s="1">
        <v>1.1490000179037499E-3</v>
      </c>
      <c r="O479" s="1" t="s">
        <v>6765</v>
      </c>
    </row>
    <row r="480" spans="1:15" x14ac:dyDescent="0.25">
      <c r="A480" s="12" t="s">
        <v>2229</v>
      </c>
      <c r="B480" s="12" t="s">
        <v>2958</v>
      </c>
      <c r="C480" s="12" t="s">
        <v>1546</v>
      </c>
      <c r="D480" s="12" t="s">
        <v>2033</v>
      </c>
      <c r="E480" s="12" t="s">
        <v>2225</v>
      </c>
      <c r="F480" s="1">
        <v>3.5899999141693102</v>
      </c>
      <c r="G480" s="1" t="s">
        <v>6765</v>
      </c>
      <c r="H480" s="1">
        <v>4.5400001108646401E-3</v>
      </c>
      <c r="I480" s="1" t="s">
        <v>6765</v>
      </c>
      <c r="J480" s="1">
        <v>2.5700000696815599E-4</v>
      </c>
      <c r="K480" s="1" t="s">
        <v>6765</v>
      </c>
      <c r="L480" s="1">
        <v>4.0480000898241997E-3</v>
      </c>
      <c r="M480" s="1" t="s">
        <v>6765</v>
      </c>
      <c r="N480" s="1">
        <v>1.1490000179037499E-3</v>
      </c>
      <c r="O480" s="1" t="s">
        <v>6765</v>
      </c>
    </row>
    <row r="481" spans="1:15" x14ac:dyDescent="0.25">
      <c r="A481" s="12" t="s">
        <v>2240</v>
      </c>
      <c r="B481" s="12" t="s">
        <v>2959</v>
      </c>
      <c r="C481" s="12" t="s">
        <v>1546</v>
      </c>
      <c r="D481" s="12" t="s">
        <v>2960</v>
      </c>
      <c r="E481" s="12" t="s">
        <v>2225</v>
      </c>
      <c r="F481" s="1">
        <v>3.5899999141693102</v>
      </c>
      <c r="G481" s="1" t="s">
        <v>6765</v>
      </c>
      <c r="H481" s="1">
        <v>4.5400001108646401E-3</v>
      </c>
      <c r="I481" s="1" t="s">
        <v>6765</v>
      </c>
      <c r="J481" s="1">
        <v>2.5700000696815599E-4</v>
      </c>
      <c r="K481" s="1" t="s">
        <v>6765</v>
      </c>
      <c r="L481" s="1">
        <v>4.0480000898241997E-3</v>
      </c>
      <c r="M481" s="1" t="s">
        <v>6765</v>
      </c>
      <c r="N481" s="1">
        <v>1.1490000179037499E-3</v>
      </c>
      <c r="O481" s="1" t="s">
        <v>6765</v>
      </c>
    </row>
    <row r="482" spans="1:15" x14ac:dyDescent="0.25">
      <c r="A482" s="12" t="s">
        <v>2240</v>
      </c>
      <c r="B482" s="12" t="s">
        <v>2961</v>
      </c>
      <c r="C482" s="12" t="s">
        <v>1546</v>
      </c>
      <c r="D482" s="12" t="s">
        <v>2962</v>
      </c>
      <c r="E482" s="12" t="s">
        <v>2225</v>
      </c>
      <c r="F482" s="1">
        <v>3.5899999141693102</v>
      </c>
      <c r="G482" s="1" t="s">
        <v>6765</v>
      </c>
      <c r="H482" s="1">
        <v>4.5400001108646401E-3</v>
      </c>
      <c r="I482" s="1" t="s">
        <v>6765</v>
      </c>
      <c r="J482" s="1">
        <v>2.5700000696815599E-4</v>
      </c>
      <c r="K482" s="1" t="s">
        <v>6765</v>
      </c>
      <c r="L482" s="1">
        <v>4.0480000898241997E-3</v>
      </c>
      <c r="M482" s="1" t="s">
        <v>6765</v>
      </c>
      <c r="N482" s="1">
        <v>1.1490000179037499E-3</v>
      </c>
      <c r="O482" s="1" t="s">
        <v>6765</v>
      </c>
    </row>
    <row r="483" spans="1:15" x14ac:dyDescent="0.25">
      <c r="A483" s="12" t="s">
        <v>2229</v>
      </c>
      <c r="B483" s="12" t="s">
        <v>2963</v>
      </c>
      <c r="C483" s="12" t="s">
        <v>1546</v>
      </c>
      <c r="D483" s="12" t="s">
        <v>1808</v>
      </c>
      <c r="E483" s="12" t="s">
        <v>2225</v>
      </c>
      <c r="F483" s="1">
        <v>3.5899999141693102</v>
      </c>
      <c r="G483" s="1" t="s">
        <v>6765</v>
      </c>
      <c r="H483" s="1">
        <v>4.5400001108646401E-3</v>
      </c>
      <c r="I483" s="1" t="s">
        <v>6765</v>
      </c>
      <c r="J483" s="1">
        <v>2.5700000696815599E-4</v>
      </c>
      <c r="K483" s="1" t="s">
        <v>6765</v>
      </c>
      <c r="L483" s="1">
        <v>4.0480000898241997E-3</v>
      </c>
      <c r="M483" s="1" t="s">
        <v>6765</v>
      </c>
      <c r="N483" s="1">
        <v>1.1490000179037499E-3</v>
      </c>
      <c r="O483" s="1" t="s">
        <v>6765</v>
      </c>
    </row>
    <row r="484" spans="1:15" x14ac:dyDescent="0.25">
      <c r="A484" s="12" t="s">
        <v>2229</v>
      </c>
      <c r="B484" s="12" t="s">
        <v>2964</v>
      </c>
      <c r="C484" s="12" t="s">
        <v>1546</v>
      </c>
      <c r="D484" s="12" t="s">
        <v>1566</v>
      </c>
      <c r="E484" s="12" t="s">
        <v>2225</v>
      </c>
      <c r="F484" s="1">
        <v>3.5899999141693102</v>
      </c>
      <c r="G484" s="1" t="s">
        <v>6765</v>
      </c>
      <c r="H484" s="1">
        <v>4.5400001108646401E-3</v>
      </c>
      <c r="I484" s="1" t="s">
        <v>6765</v>
      </c>
      <c r="J484" s="1">
        <v>2.5700000696815599E-4</v>
      </c>
      <c r="K484" s="1" t="s">
        <v>6765</v>
      </c>
      <c r="L484" s="1">
        <v>4.0480000898241997E-3</v>
      </c>
      <c r="M484" s="1" t="s">
        <v>6765</v>
      </c>
      <c r="N484" s="1">
        <v>1.1490000179037499E-3</v>
      </c>
      <c r="O484" s="1" t="s">
        <v>6765</v>
      </c>
    </row>
    <row r="485" spans="1:15" x14ac:dyDescent="0.25">
      <c r="A485" s="12" t="s">
        <v>2240</v>
      </c>
      <c r="B485" s="12" t="s">
        <v>2965</v>
      </c>
      <c r="C485" s="12" t="s">
        <v>1546</v>
      </c>
      <c r="D485" s="12" t="s">
        <v>2004</v>
      </c>
      <c r="E485" s="12" t="s">
        <v>2225</v>
      </c>
      <c r="F485" s="1">
        <v>3.5899999141693102</v>
      </c>
      <c r="G485" s="1" t="s">
        <v>6765</v>
      </c>
      <c r="H485" s="1">
        <v>4.5400001108646401E-3</v>
      </c>
      <c r="I485" s="1" t="s">
        <v>6765</v>
      </c>
      <c r="J485" s="1">
        <v>2.5700000696815599E-4</v>
      </c>
      <c r="K485" s="1" t="s">
        <v>6765</v>
      </c>
      <c r="L485" s="1">
        <v>4.0480000898241997E-3</v>
      </c>
      <c r="M485" s="1" t="s">
        <v>6765</v>
      </c>
      <c r="N485" s="1">
        <v>1.1490000179037499E-3</v>
      </c>
      <c r="O485" s="1" t="s">
        <v>6765</v>
      </c>
    </row>
    <row r="486" spans="1:15" x14ac:dyDescent="0.25">
      <c r="A486" s="12" t="s">
        <v>2229</v>
      </c>
      <c r="B486" s="12" t="s">
        <v>2966</v>
      </c>
      <c r="C486" s="12" t="s">
        <v>1546</v>
      </c>
      <c r="D486" s="12" t="s">
        <v>1599</v>
      </c>
      <c r="E486" s="12" t="s">
        <v>2225</v>
      </c>
      <c r="F486" s="1">
        <v>3.5899999141693102</v>
      </c>
      <c r="G486" s="1" t="s">
        <v>6765</v>
      </c>
      <c r="H486" s="1">
        <v>4.5400001108646401E-3</v>
      </c>
      <c r="I486" s="1" t="s">
        <v>6765</v>
      </c>
      <c r="J486" s="1">
        <v>2.5700000696815599E-4</v>
      </c>
      <c r="K486" s="1" t="s">
        <v>6765</v>
      </c>
      <c r="L486" s="1">
        <v>4.0480000898241997E-3</v>
      </c>
      <c r="M486" s="1" t="s">
        <v>6765</v>
      </c>
      <c r="N486" s="1">
        <v>1.1490000179037499E-3</v>
      </c>
      <c r="O486" s="1" t="s">
        <v>6765</v>
      </c>
    </row>
    <row r="487" spans="1:15" x14ac:dyDescent="0.25">
      <c r="A487" s="12" t="s">
        <v>2240</v>
      </c>
      <c r="B487" s="12" t="s">
        <v>2967</v>
      </c>
      <c r="C487" s="12" t="s">
        <v>1546</v>
      </c>
      <c r="D487" s="12" t="s">
        <v>2968</v>
      </c>
      <c r="E487" s="12" t="s">
        <v>2225</v>
      </c>
      <c r="F487" s="1">
        <v>3.5899999141693102</v>
      </c>
      <c r="G487" s="1" t="s">
        <v>6765</v>
      </c>
      <c r="H487" s="1">
        <v>4.5400001108646401E-3</v>
      </c>
      <c r="I487" s="1" t="s">
        <v>6765</v>
      </c>
      <c r="J487" s="1">
        <v>2.5700000696815599E-4</v>
      </c>
      <c r="K487" s="1" t="s">
        <v>6765</v>
      </c>
      <c r="L487" s="1">
        <v>4.0480000898241997E-3</v>
      </c>
      <c r="M487" s="1" t="s">
        <v>6765</v>
      </c>
      <c r="N487" s="1">
        <v>1.1490000179037499E-3</v>
      </c>
      <c r="O487" s="1" t="s">
        <v>6765</v>
      </c>
    </row>
    <row r="488" spans="1:15" x14ac:dyDescent="0.25">
      <c r="A488" s="12" t="s">
        <v>2229</v>
      </c>
      <c r="B488" s="12" t="s">
        <v>2969</v>
      </c>
      <c r="C488" s="12" t="s">
        <v>1546</v>
      </c>
      <c r="D488" s="12" t="s">
        <v>2468</v>
      </c>
      <c r="E488" s="12" t="s">
        <v>2225</v>
      </c>
      <c r="F488" s="1">
        <v>3.5899999141693102</v>
      </c>
      <c r="G488" s="1" t="s">
        <v>6765</v>
      </c>
      <c r="H488" s="1">
        <v>4.5400001108646401E-3</v>
      </c>
      <c r="I488" s="1" t="s">
        <v>6765</v>
      </c>
      <c r="J488" s="1">
        <v>2.5700000696815599E-4</v>
      </c>
      <c r="K488" s="1" t="s">
        <v>6765</v>
      </c>
      <c r="L488" s="1">
        <v>4.0480000898241997E-3</v>
      </c>
      <c r="M488" s="1" t="s">
        <v>6765</v>
      </c>
      <c r="N488" s="1">
        <v>1.1490000179037499E-3</v>
      </c>
      <c r="O488" s="1" t="s">
        <v>6765</v>
      </c>
    </row>
    <row r="489" spans="1:15" x14ac:dyDescent="0.25">
      <c r="A489" s="12" t="s">
        <v>2229</v>
      </c>
      <c r="B489" s="12" t="s">
        <v>2970</v>
      </c>
      <c r="C489" s="12" t="s">
        <v>1546</v>
      </c>
      <c r="D489" s="12" t="s">
        <v>1580</v>
      </c>
      <c r="E489" s="12" t="s">
        <v>2225</v>
      </c>
      <c r="F489" s="1">
        <v>3.5899999141693102</v>
      </c>
      <c r="G489" s="1" t="s">
        <v>6765</v>
      </c>
      <c r="H489" s="1">
        <v>4.5400001108646401E-3</v>
      </c>
      <c r="I489" s="1" t="s">
        <v>6765</v>
      </c>
      <c r="J489" s="1">
        <v>2.5700000696815599E-4</v>
      </c>
      <c r="K489" s="1" t="s">
        <v>6765</v>
      </c>
      <c r="L489" s="1">
        <v>4.0480000898241997E-3</v>
      </c>
      <c r="M489" s="1" t="s">
        <v>6765</v>
      </c>
      <c r="N489" s="1">
        <v>1.1490000179037499E-3</v>
      </c>
      <c r="O489" s="1" t="s">
        <v>6765</v>
      </c>
    </row>
    <row r="490" spans="1:15" x14ac:dyDescent="0.25">
      <c r="A490" s="12" t="s">
        <v>2240</v>
      </c>
      <c r="B490" s="12" t="s">
        <v>2971</v>
      </c>
      <c r="C490" s="12" t="s">
        <v>1546</v>
      </c>
      <c r="D490" s="12" t="s">
        <v>1544</v>
      </c>
      <c r="E490" s="12" t="s">
        <v>2225</v>
      </c>
      <c r="F490" s="1">
        <v>3.5899999141693102</v>
      </c>
      <c r="G490" s="1" t="s">
        <v>6765</v>
      </c>
      <c r="H490" s="1">
        <v>4.5400001108646401E-3</v>
      </c>
      <c r="I490" s="1" t="s">
        <v>6765</v>
      </c>
      <c r="J490" s="1">
        <v>2.5700000696815599E-4</v>
      </c>
      <c r="K490" s="1" t="s">
        <v>6765</v>
      </c>
      <c r="L490" s="1">
        <v>4.0480000898241997E-3</v>
      </c>
      <c r="M490" s="1" t="s">
        <v>6765</v>
      </c>
      <c r="N490" s="1">
        <v>1.1490000179037499E-3</v>
      </c>
      <c r="O490" s="1" t="s">
        <v>6765</v>
      </c>
    </row>
    <row r="491" spans="1:15" x14ac:dyDescent="0.25">
      <c r="A491" s="12" t="s">
        <v>2229</v>
      </c>
      <c r="B491" s="12" t="s">
        <v>2972</v>
      </c>
      <c r="C491" s="12" t="s">
        <v>1546</v>
      </c>
      <c r="D491" s="12" t="s">
        <v>1626</v>
      </c>
      <c r="E491" s="12" t="s">
        <v>2225</v>
      </c>
      <c r="F491" s="1">
        <v>3.5899999141693102</v>
      </c>
      <c r="G491" s="1" t="s">
        <v>6765</v>
      </c>
      <c r="H491" s="1">
        <v>4.5400001108646401E-3</v>
      </c>
      <c r="I491" s="1" t="s">
        <v>6765</v>
      </c>
      <c r="J491" s="1">
        <v>2.5700000696815599E-4</v>
      </c>
      <c r="K491" s="1" t="s">
        <v>6765</v>
      </c>
      <c r="L491" s="1">
        <v>4.0480000898241997E-3</v>
      </c>
      <c r="M491" s="1" t="s">
        <v>6765</v>
      </c>
      <c r="N491" s="1">
        <v>1.1490000179037499E-3</v>
      </c>
      <c r="O491" s="1" t="s">
        <v>6765</v>
      </c>
    </row>
    <row r="492" spans="1:15" x14ac:dyDescent="0.25">
      <c r="A492" s="12" t="s">
        <v>2240</v>
      </c>
      <c r="B492" s="12" t="s">
        <v>2973</v>
      </c>
      <c r="C492" s="12" t="s">
        <v>1546</v>
      </c>
      <c r="D492" s="12" t="s">
        <v>1776</v>
      </c>
      <c r="E492" s="12" t="s">
        <v>2225</v>
      </c>
      <c r="F492" s="1">
        <v>3.5899999141693102</v>
      </c>
      <c r="G492" s="1" t="s">
        <v>6765</v>
      </c>
      <c r="H492" s="1">
        <v>4.5400001108646401E-3</v>
      </c>
      <c r="I492" s="1" t="s">
        <v>6765</v>
      </c>
      <c r="J492" s="1">
        <v>2.5700000696815599E-4</v>
      </c>
      <c r="K492" s="1" t="s">
        <v>6765</v>
      </c>
      <c r="L492" s="1">
        <v>4.0480000898241997E-3</v>
      </c>
      <c r="M492" s="1" t="s">
        <v>6765</v>
      </c>
      <c r="N492" s="1">
        <v>1.1490000179037499E-3</v>
      </c>
      <c r="O492" s="1" t="s">
        <v>6765</v>
      </c>
    </row>
    <row r="493" spans="1:15" x14ac:dyDescent="0.25">
      <c r="A493" s="12" t="s">
        <v>1015</v>
      </c>
      <c r="B493" s="12" t="s">
        <v>2974</v>
      </c>
      <c r="C493" s="12" t="s">
        <v>1546</v>
      </c>
      <c r="D493" s="12" t="s">
        <v>1801</v>
      </c>
      <c r="E493" s="12" t="s">
        <v>2225</v>
      </c>
      <c r="F493" s="1">
        <v>3.5899999141693102</v>
      </c>
      <c r="G493" s="1" t="s">
        <v>6765</v>
      </c>
      <c r="H493" s="1">
        <v>4.5400001108646401E-3</v>
      </c>
      <c r="I493" s="1" t="s">
        <v>6765</v>
      </c>
      <c r="J493" s="1">
        <v>2.5700000696815599E-4</v>
      </c>
      <c r="K493" s="1" t="s">
        <v>6765</v>
      </c>
      <c r="L493" s="1">
        <v>4.0480000898241997E-3</v>
      </c>
      <c r="M493" s="1" t="s">
        <v>6765</v>
      </c>
      <c r="N493" s="1">
        <v>1.1490000179037499E-3</v>
      </c>
      <c r="O493" s="1" t="s">
        <v>6765</v>
      </c>
    </row>
    <row r="494" spans="1:15" x14ac:dyDescent="0.25">
      <c r="A494" s="12" t="s">
        <v>2229</v>
      </c>
      <c r="B494" s="12" t="s">
        <v>2975</v>
      </c>
      <c r="C494" s="12" t="s">
        <v>1546</v>
      </c>
      <c r="D494" s="12" t="s">
        <v>2976</v>
      </c>
      <c r="E494" s="12" t="s">
        <v>2225</v>
      </c>
      <c r="F494" s="1">
        <v>3.5899999141693102</v>
      </c>
      <c r="G494" s="1" t="s">
        <v>6765</v>
      </c>
      <c r="H494" s="1">
        <v>4.5400001108646401E-3</v>
      </c>
      <c r="I494" s="1" t="s">
        <v>6765</v>
      </c>
      <c r="J494" s="1">
        <v>2.5700000696815599E-4</v>
      </c>
      <c r="K494" s="1" t="s">
        <v>6765</v>
      </c>
      <c r="L494" s="1">
        <v>4.0480000898241997E-3</v>
      </c>
      <c r="M494" s="1" t="s">
        <v>6765</v>
      </c>
      <c r="N494" s="1">
        <v>1.1490000179037499E-3</v>
      </c>
      <c r="O494" s="1" t="s">
        <v>6765</v>
      </c>
    </row>
    <row r="495" spans="1:15" x14ac:dyDescent="0.25">
      <c r="A495" s="12" t="s">
        <v>2240</v>
      </c>
      <c r="B495" s="12" t="s">
        <v>2977</v>
      </c>
      <c r="C495" s="12" t="s">
        <v>1546</v>
      </c>
      <c r="D495" s="12" t="s">
        <v>1674</v>
      </c>
      <c r="E495" s="12" t="s">
        <v>2225</v>
      </c>
      <c r="F495" s="1">
        <v>3.5899999141693102</v>
      </c>
      <c r="G495" s="1" t="s">
        <v>6765</v>
      </c>
      <c r="H495" s="1">
        <v>4.5400001108646401E-3</v>
      </c>
      <c r="I495" s="1" t="s">
        <v>6765</v>
      </c>
      <c r="J495" s="1">
        <v>2.5700000696815599E-4</v>
      </c>
      <c r="K495" s="1" t="s">
        <v>6765</v>
      </c>
      <c r="L495" s="1">
        <v>4.0480000898241997E-3</v>
      </c>
      <c r="M495" s="1" t="s">
        <v>6765</v>
      </c>
      <c r="N495" s="1">
        <v>1.1490000179037499E-3</v>
      </c>
      <c r="O495" s="1" t="s">
        <v>6765</v>
      </c>
    </row>
    <row r="496" spans="1:15" x14ac:dyDescent="0.25">
      <c r="A496" s="12" t="s">
        <v>2240</v>
      </c>
      <c r="B496" s="12" t="s">
        <v>2978</v>
      </c>
      <c r="C496" s="12" t="s">
        <v>1546</v>
      </c>
      <c r="D496" s="12" t="s">
        <v>2979</v>
      </c>
      <c r="E496" s="12" t="s">
        <v>2225</v>
      </c>
      <c r="F496" s="1">
        <v>3.5899999141693102</v>
      </c>
      <c r="G496" s="1" t="s">
        <v>6765</v>
      </c>
      <c r="H496" s="1">
        <v>4.5400001108646401E-3</v>
      </c>
      <c r="I496" s="1" t="s">
        <v>6765</v>
      </c>
      <c r="J496" s="1">
        <v>2.5700000696815599E-4</v>
      </c>
      <c r="K496" s="1" t="s">
        <v>6765</v>
      </c>
      <c r="L496" s="1">
        <v>4.0480000898241997E-3</v>
      </c>
      <c r="M496" s="1" t="s">
        <v>6765</v>
      </c>
      <c r="N496" s="1">
        <v>1.1490000179037499E-3</v>
      </c>
      <c r="O496" s="1" t="s">
        <v>6765</v>
      </c>
    </row>
    <row r="497" spans="1:15" x14ac:dyDescent="0.25">
      <c r="A497" s="12" t="s">
        <v>2240</v>
      </c>
      <c r="B497" s="12" t="s">
        <v>2980</v>
      </c>
      <c r="C497" s="12" t="s">
        <v>1546</v>
      </c>
      <c r="D497" s="12" t="s">
        <v>2153</v>
      </c>
      <c r="E497" s="12" t="s">
        <v>2225</v>
      </c>
      <c r="F497" s="1">
        <v>3.5899999141693102</v>
      </c>
      <c r="G497" s="1" t="s">
        <v>6765</v>
      </c>
      <c r="H497" s="1">
        <v>4.5400001108646401E-3</v>
      </c>
      <c r="I497" s="1" t="s">
        <v>6765</v>
      </c>
      <c r="J497" s="1">
        <v>2.5700000696815599E-4</v>
      </c>
      <c r="K497" s="1" t="s">
        <v>6765</v>
      </c>
      <c r="L497" s="1">
        <v>4.0480000898241997E-3</v>
      </c>
      <c r="M497" s="1" t="s">
        <v>6765</v>
      </c>
      <c r="N497" s="1">
        <v>1.1490000179037499E-3</v>
      </c>
      <c r="O497" s="1" t="s">
        <v>6765</v>
      </c>
    </row>
    <row r="498" spans="1:15" x14ac:dyDescent="0.25">
      <c r="A498" s="12" t="s">
        <v>2240</v>
      </c>
      <c r="B498" s="12" t="s">
        <v>2981</v>
      </c>
      <c r="C498" s="12" t="s">
        <v>1546</v>
      </c>
      <c r="D498" s="12" t="s">
        <v>2982</v>
      </c>
      <c r="E498" s="12" t="s">
        <v>2225</v>
      </c>
      <c r="F498" s="1">
        <v>3.5899999141693102</v>
      </c>
      <c r="G498" s="1" t="s">
        <v>6765</v>
      </c>
      <c r="H498" s="1">
        <v>4.5400001108646401E-3</v>
      </c>
      <c r="I498" s="1" t="s">
        <v>6765</v>
      </c>
      <c r="J498" s="1">
        <v>2.5700000696815599E-4</v>
      </c>
      <c r="K498" s="1" t="s">
        <v>6765</v>
      </c>
      <c r="L498" s="1">
        <v>4.0480000898241997E-3</v>
      </c>
      <c r="M498" s="1" t="s">
        <v>6765</v>
      </c>
      <c r="N498" s="1">
        <v>1.1490000179037499E-3</v>
      </c>
      <c r="O498" s="1" t="s">
        <v>6765</v>
      </c>
    </row>
    <row r="499" spans="1:15" x14ac:dyDescent="0.25">
      <c r="A499" s="12" t="s">
        <v>2229</v>
      </c>
      <c r="B499" s="12" t="s">
        <v>2983</v>
      </c>
      <c r="C499" s="12" t="s">
        <v>1546</v>
      </c>
      <c r="D499" s="12" t="s">
        <v>2984</v>
      </c>
      <c r="E499" s="12" t="s">
        <v>2225</v>
      </c>
      <c r="F499" s="1">
        <v>3.5899999141693102</v>
      </c>
      <c r="G499" s="1" t="s">
        <v>6765</v>
      </c>
      <c r="H499" s="1">
        <v>4.5400001108646401E-3</v>
      </c>
      <c r="I499" s="1" t="s">
        <v>6765</v>
      </c>
      <c r="J499" s="1">
        <v>2.5700000696815599E-4</v>
      </c>
      <c r="K499" s="1" t="s">
        <v>6765</v>
      </c>
      <c r="L499" s="1">
        <v>4.0480000898241997E-3</v>
      </c>
      <c r="M499" s="1" t="s">
        <v>6765</v>
      </c>
      <c r="N499" s="1">
        <v>1.1490000179037499E-3</v>
      </c>
      <c r="O499" s="1" t="s">
        <v>6765</v>
      </c>
    </row>
    <row r="500" spans="1:15" x14ac:dyDescent="0.25">
      <c r="A500" s="12" t="s">
        <v>2240</v>
      </c>
      <c r="B500" s="12" t="s">
        <v>2985</v>
      </c>
      <c r="C500" s="12" t="s">
        <v>1546</v>
      </c>
      <c r="D500" s="12" t="s">
        <v>2298</v>
      </c>
      <c r="E500" s="12" t="s">
        <v>2225</v>
      </c>
      <c r="F500" s="1">
        <v>3.5899999141693102</v>
      </c>
      <c r="G500" s="1" t="s">
        <v>6765</v>
      </c>
      <c r="H500" s="1">
        <v>4.5400001108646401E-3</v>
      </c>
      <c r="I500" s="1" t="s">
        <v>6765</v>
      </c>
      <c r="J500" s="1">
        <v>2.5700000696815599E-4</v>
      </c>
      <c r="K500" s="1" t="s">
        <v>6765</v>
      </c>
      <c r="L500" s="1">
        <v>4.0480000898241997E-3</v>
      </c>
      <c r="M500" s="1" t="s">
        <v>6765</v>
      </c>
      <c r="N500" s="1">
        <v>1.1490000179037499E-3</v>
      </c>
      <c r="O500" s="1" t="s">
        <v>6765</v>
      </c>
    </row>
    <row r="501" spans="1:15" x14ac:dyDescent="0.25">
      <c r="A501" s="12" t="s">
        <v>2229</v>
      </c>
      <c r="B501" s="12" t="s">
        <v>2986</v>
      </c>
      <c r="C501" s="12" t="s">
        <v>1546</v>
      </c>
      <c r="D501" s="12" t="s">
        <v>2139</v>
      </c>
      <c r="E501" s="12" t="s">
        <v>2225</v>
      </c>
      <c r="F501" s="1">
        <v>3.5899999141693102</v>
      </c>
      <c r="G501" s="1" t="s">
        <v>6765</v>
      </c>
      <c r="H501" s="1">
        <v>4.5400001108646401E-3</v>
      </c>
      <c r="I501" s="1" t="s">
        <v>6765</v>
      </c>
      <c r="J501" s="1">
        <v>2.5700000696815599E-4</v>
      </c>
      <c r="K501" s="1" t="s">
        <v>6765</v>
      </c>
      <c r="L501" s="1">
        <v>4.0480000898241997E-3</v>
      </c>
      <c r="M501" s="1" t="s">
        <v>6765</v>
      </c>
      <c r="N501" s="1">
        <v>1.1490000179037499E-3</v>
      </c>
      <c r="O501" s="1" t="s">
        <v>6765</v>
      </c>
    </row>
    <row r="502" spans="1:15" x14ac:dyDescent="0.25">
      <c r="A502" s="12" t="s">
        <v>2240</v>
      </c>
      <c r="B502" s="12" t="s">
        <v>2987</v>
      </c>
      <c r="C502" s="12" t="s">
        <v>1546</v>
      </c>
      <c r="D502" s="12" t="s">
        <v>1783</v>
      </c>
      <c r="E502" s="12" t="s">
        <v>2225</v>
      </c>
      <c r="F502" s="1">
        <v>3.5899999141693102</v>
      </c>
      <c r="G502" s="1" t="s">
        <v>6765</v>
      </c>
      <c r="H502" s="1">
        <v>4.5400001108646401E-3</v>
      </c>
      <c r="I502" s="1" t="s">
        <v>6765</v>
      </c>
      <c r="J502" s="1">
        <v>2.5700000696815599E-4</v>
      </c>
      <c r="K502" s="1" t="s">
        <v>6765</v>
      </c>
      <c r="L502" s="1">
        <v>4.0480000898241997E-3</v>
      </c>
      <c r="M502" s="1" t="s">
        <v>6765</v>
      </c>
      <c r="N502" s="1">
        <v>1.1490000179037499E-3</v>
      </c>
      <c r="O502" s="1" t="s">
        <v>6765</v>
      </c>
    </row>
    <row r="503" spans="1:15" x14ac:dyDescent="0.25">
      <c r="A503" s="12" t="s">
        <v>1015</v>
      </c>
      <c r="B503" s="12" t="s">
        <v>2988</v>
      </c>
      <c r="C503" s="12" t="s">
        <v>1546</v>
      </c>
      <c r="D503" s="12" t="s">
        <v>1569</v>
      </c>
      <c r="E503" s="12" t="s">
        <v>2225</v>
      </c>
      <c r="F503" s="1">
        <v>3.5899999141693102</v>
      </c>
      <c r="G503" s="1" t="s">
        <v>6765</v>
      </c>
      <c r="H503" s="1">
        <v>4.5400001108646401E-3</v>
      </c>
      <c r="I503" s="1" t="s">
        <v>6765</v>
      </c>
      <c r="J503" s="1">
        <v>2.5700000696815599E-4</v>
      </c>
      <c r="K503" s="1" t="s">
        <v>6765</v>
      </c>
      <c r="L503" s="1">
        <v>4.0480000898241997E-3</v>
      </c>
      <c r="M503" s="1" t="s">
        <v>6765</v>
      </c>
      <c r="N503" s="1">
        <v>1.1490000179037499E-3</v>
      </c>
      <c r="O503" s="1" t="s">
        <v>6765</v>
      </c>
    </row>
    <row r="504" spans="1:15" x14ac:dyDescent="0.25">
      <c r="A504" s="12" t="s">
        <v>2229</v>
      </c>
      <c r="B504" s="12" t="s">
        <v>2989</v>
      </c>
      <c r="C504" s="12" t="s">
        <v>1546</v>
      </c>
      <c r="D504" s="12" t="s">
        <v>1691</v>
      </c>
      <c r="E504" s="12" t="s">
        <v>2225</v>
      </c>
      <c r="F504" s="1">
        <v>3.5899999141693102</v>
      </c>
      <c r="G504" s="1" t="s">
        <v>6765</v>
      </c>
      <c r="H504" s="1">
        <v>4.5400001108646401E-3</v>
      </c>
      <c r="I504" s="1" t="s">
        <v>6765</v>
      </c>
      <c r="J504" s="1">
        <v>2.5700000696815599E-4</v>
      </c>
      <c r="K504" s="1" t="s">
        <v>6765</v>
      </c>
      <c r="L504" s="1">
        <v>4.0480000898241997E-3</v>
      </c>
      <c r="M504" s="1" t="s">
        <v>6765</v>
      </c>
      <c r="N504" s="1">
        <v>1.1490000179037499E-3</v>
      </c>
      <c r="O504" s="1" t="s">
        <v>6765</v>
      </c>
    </row>
    <row r="505" spans="1:15" x14ac:dyDescent="0.25">
      <c r="A505" s="12" t="s">
        <v>2240</v>
      </c>
      <c r="B505" s="12" t="s">
        <v>2990</v>
      </c>
      <c r="C505" s="12" t="s">
        <v>1546</v>
      </c>
      <c r="D505" s="12" t="s">
        <v>1616</v>
      </c>
      <c r="E505" s="12" t="s">
        <v>2225</v>
      </c>
      <c r="F505" s="1">
        <v>3.5899999141693102</v>
      </c>
      <c r="G505" s="1" t="s">
        <v>6765</v>
      </c>
      <c r="H505" s="1">
        <v>4.5400001108646401E-3</v>
      </c>
      <c r="I505" s="1" t="s">
        <v>6765</v>
      </c>
      <c r="J505" s="1">
        <v>2.5700000696815599E-4</v>
      </c>
      <c r="K505" s="1" t="s">
        <v>6765</v>
      </c>
      <c r="L505" s="1">
        <v>4.0480000898241997E-3</v>
      </c>
      <c r="M505" s="1" t="s">
        <v>6765</v>
      </c>
      <c r="N505" s="1">
        <v>1.1490000179037499E-3</v>
      </c>
      <c r="O505" s="1" t="s">
        <v>6765</v>
      </c>
    </row>
    <row r="506" spans="1:15" x14ac:dyDescent="0.25">
      <c r="A506" s="12" t="s">
        <v>2229</v>
      </c>
      <c r="B506" s="12" t="s">
        <v>2991</v>
      </c>
      <c r="C506" s="12" t="s">
        <v>1546</v>
      </c>
      <c r="D506" s="12" t="s">
        <v>2992</v>
      </c>
      <c r="E506" s="12" t="s">
        <v>2225</v>
      </c>
      <c r="F506" s="1">
        <v>3.5899999141693102</v>
      </c>
      <c r="G506" s="1" t="s">
        <v>6765</v>
      </c>
      <c r="H506" s="1">
        <v>4.5400001108646401E-3</v>
      </c>
      <c r="I506" s="1" t="s">
        <v>6765</v>
      </c>
      <c r="J506" s="1">
        <v>2.5700000696815599E-4</v>
      </c>
      <c r="K506" s="1" t="s">
        <v>6765</v>
      </c>
      <c r="L506" s="1">
        <v>4.0480000898241997E-3</v>
      </c>
      <c r="M506" s="1" t="s">
        <v>6765</v>
      </c>
      <c r="N506" s="1">
        <v>1.1490000179037499E-3</v>
      </c>
      <c r="O506" s="1" t="s">
        <v>6765</v>
      </c>
    </row>
    <row r="507" spans="1:15" x14ac:dyDescent="0.25">
      <c r="A507" s="12" t="s">
        <v>2240</v>
      </c>
      <c r="B507" s="12" t="s">
        <v>2993</v>
      </c>
      <c r="C507" s="12" t="s">
        <v>1546</v>
      </c>
      <c r="D507" s="12" t="s">
        <v>2994</v>
      </c>
      <c r="E507" s="12" t="s">
        <v>2225</v>
      </c>
      <c r="F507" s="1">
        <v>3.5899999141693102</v>
      </c>
      <c r="G507" s="1" t="s">
        <v>6765</v>
      </c>
      <c r="H507" s="1">
        <v>4.5400001108646401E-3</v>
      </c>
      <c r="I507" s="1" t="s">
        <v>6765</v>
      </c>
      <c r="J507" s="1">
        <v>2.5700000696815599E-4</v>
      </c>
      <c r="K507" s="1" t="s">
        <v>6765</v>
      </c>
      <c r="L507" s="1">
        <v>4.0480000898241997E-3</v>
      </c>
      <c r="M507" s="1" t="s">
        <v>6765</v>
      </c>
      <c r="N507" s="1">
        <v>1.1490000179037499E-3</v>
      </c>
      <c r="O507" s="1" t="s">
        <v>6765</v>
      </c>
    </row>
    <row r="508" spans="1:15" x14ac:dyDescent="0.25">
      <c r="A508" s="12" t="s">
        <v>2229</v>
      </c>
      <c r="B508" s="12" t="s">
        <v>2995</v>
      </c>
      <c r="C508" s="12" t="s">
        <v>1546</v>
      </c>
      <c r="D508" s="12" t="s">
        <v>1661</v>
      </c>
      <c r="E508" s="12" t="s">
        <v>2225</v>
      </c>
      <c r="F508" s="1">
        <v>3.5899999141693102</v>
      </c>
      <c r="G508" s="1" t="s">
        <v>6765</v>
      </c>
      <c r="H508" s="1">
        <v>4.5400001108646401E-3</v>
      </c>
      <c r="I508" s="1" t="s">
        <v>6765</v>
      </c>
      <c r="J508" s="1">
        <v>2.5700000696815599E-4</v>
      </c>
      <c r="K508" s="1" t="s">
        <v>6765</v>
      </c>
      <c r="L508" s="1">
        <v>4.0480000898241997E-3</v>
      </c>
      <c r="M508" s="1" t="s">
        <v>6765</v>
      </c>
      <c r="N508" s="1">
        <v>1.1490000179037499E-3</v>
      </c>
      <c r="O508" s="1" t="s">
        <v>6765</v>
      </c>
    </row>
    <row r="509" spans="1:15" x14ac:dyDescent="0.25">
      <c r="A509" s="12" t="s">
        <v>2229</v>
      </c>
      <c r="B509" s="12" t="s">
        <v>2996</v>
      </c>
      <c r="C509" s="12" t="s">
        <v>1546</v>
      </c>
      <c r="D509" s="12" t="s">
        <v>1514</v>
      </c>
      <c r="E509" s="12" t="s">
        <v>2225</v>
      </c>
      <c r="F509" s="1">
        <v>3.5899999141693102</v>
      </c>
      <c r="G509" s="1" t="s">
        <v>6765</v>
      </c>
      <c r="H509" s="1">
        <v>4.5400001108646401E-3</v>
      </c>
      <c r="I509" s="1" t="s">
        <v>6765</v>
      </c>
      <c r="J509" s="1">
        <v>2.5700000696815599E-4</v>
      </c>
      <c r="K509" s="1" t="s">
        <v>6765</v>
      </c>
      <c r="L509" s="1">
        <v>4.0480000898241997E-3</v>
      </c>
      <c r="M509" s="1" t="s">
        <v>6765</v>
      </c>
      <c r="N509" s="1">
        <v>1.1490000179037499E-3</v>
      </c>
      <c r="O509" s="1" t="s">
        <v>6765</v>
      </c>
    </row>
    <row r="510" spans="1:15" x14ac:dyDescent="0.25">
      <c r="A510" s="12" t="s">
        <v>2240</v>
      </c>
      <c r="B510" s="12" t="s">
        <v>2997</v>
      </c>
      <c r="C510" s="12" t="s">
        <v>1546</v>
      </c>
      <c r="D510" s="12" t="s">
        <v>2998</v>
      </c>
      <c r="E510" s="12" t="s">
        <v>2225</v>
      </c>
      <c r="F510" s="1">
        <v>3.5899999141693102</v>
      </c>
      <c r="G510" s="1" t="s">
        <v>6765</v>
      </c>
      <c r="H510" s="1">
        <v>4.5400001108646401E-3</v>
      </c>
      <c r="I510" s="1" t="s">
        <v>6765</v>
      </c>
      <c r="J510" s="1">
        <v>2.5700000696815599E-4</v>
      </c>
      <c r="K510" s="1" t="s">
        <v>6765</v>
      </c>
      <c r="L510" s="1">
        <v>4.0480000898241997E-3</v>
      </c>
      <c r="M510" s="1" t="s">
        <v>6765</v>
      </c>
      <c r="N510" s="1">
        <v>1.1490000179037499E-3</v>
      </c>
      <c r="O510" s="1" t="s">
        <v>6765</v>
      </c>
    </row>
    <row r="511" spans="1:15" x14ac:dyDescent="0.25">
      <c r="A511" s="12" t="s">
        <v>2229</v>
      </c>
      <c r="B511" s="12" t="s">
        <v>2999</v>
      </c>
      <c r="C511" s="12" t="s">
        <v>1546</v>
      </c>
      <c r="D511" s="12" t="s">
        <v>3000</v>
      </c>
      <c r="E511" s="12" t="s">
        <v>2225</v>
      </c>
      <c r="F511" s="1">
        <v>3.5899999141693102</v>
      </c>
      <c r="G511" s="1" t="s">
        <v>6765</v>
      </c>
      <c r="H511" s="1">
        <v>4.5400001108646401E-3</v>
      </c>
      <c r="I511" s="1" t="s">
        <v>6765</v>
      </c>
      <c r="J511" s="1">
        <v>2.5700000696815599E-4</v>
      </c>
      <c r="K511" s="1" t="s">
        <v>6765</v>
      </c>
      <c r="L511" s="1">
        <v>4.0480000898241997E-3</v>
      </c>
      <c r="M511" s="1" t="s">
        <v>6765</v>
      </c>
      <c r="N511" s="1">
        <v>1.1490000179037499E-3</v>
      </c>
      <c r="O511" s="1" t="s">
        <v>6765</v>
      </c>
    </row>
    <row r="512" spans="1:15" x14ac:dyDescent="0.25">
      <c r="A512" s="12" t="s">
        <v>2229</v>
      </c>
      <c r="B512" s="12" t="s">
        <v>3001</v>
      </c>
      <c r="C512" s="12" t="s">
        <v>1546</v>
      </c>
      <c r="D512" s="12" t="s">
        <v>2179</v>
      </c>
      <c r="E512" s="12" t="s">
        <v>2225</v>
      </c>
      <c r="F512" s="1">
        <v>3.5899999141693102</v>
      </c>
      <c r="G512" s="1" t="s">
        <v>6765</v>
      </c>
      <c r="H512" s="1">
        <v>4.5400001108646401E-3</v>
      </c>
      <c r="I512" s="1" t="s">
        <v>6765</v>
      </c>
      <c r="J512" s="1">
        <v>2.5700000696815599E-4</v>
      </c>
      <c r="K512" s="1" t="s">
        <v>6765</v>
      </c>
      <c r="L512" s="1">
        <v>4.0480000898241997E-3</v>
      </c>
      <c r="M512" s="1" t="s">
        <v>6765</v>
      </c>
      <c r="N512" s="1">
        <v>1.1490000179037499E-3</v>
      </c>
      <c r="O512" s="1" t="s">
        <v>6765</v>
      </c>
    </row>
    <row r="513" spans="1:15" x14ac:dyDescent="0.25">
      <c r="A513" s="12" t="s">
        <v>2229</v>
      </c>
      <c r="B513" s="12" t="s">
        <v>3002</v>
      </c>
      <c r="C513" s="12" t="s">
        <v>1546</v>
      </c>
      <c r="D513" s="12" t="s">
        <v>1774</v>
      </c>
      <c r="E513" s="12" t="s">
        <v>2225</v>
      </c>
      <c r="F513" s="1">
        <v>3.5899999141693102</v>
      </c>
      <c r="G513" s="1" t="s">
        <v>6765</v>
      </c>
      <c r="H513" s="1">
        <v>4.5400001108646401E-3</v>
      </c>
      <c r="I513" s="1" t="s">
        <v>6765</v>
      </c>
      <c r="J513" s="1">
        <v>2.5700000696815599E-4</v>
      </c>
      <c r="K513" s="1" t="s">
        <v>6765</v>
      </c>
      <c r="L513" s="1">
        <v>4.0480000898241997E-3</v>
      </c>
      <c r="M513" s="1" t="s">
        <v>6765</v>
      </c>
      <c r="N513" s="1">
        <v>1.1490000179037499E-3</v>
      </c>
      <c r="O513" s="1" t="s">
        <v>6765</v>
      </c>
    </row>
    <row r="514" spans="1:15" x14ac:dyDescent="0.25">
      <c r="A514" s="12" t="s">
        <v>2240</v>
      </c>
      <c r="B514" s="12" t="s">
        <v>3003</v>
      </c>
      <c r="C514" s="12" t="s">
        <v>1546</v>
      </c>
      <c r="D514" s="12" t="s">
        <v>3004</v>
      </c>
      <c r="E514" s="12" t="s">
        <v>2225</v>
      </c>
      <c r="F514" s="1">
        <v>3.5899999141693102</v>
      </c>
      <c r="G514" s="1" t="s">
        <v>6765</v>
      </c>
      <c r="H514" s="1">
        <v>4.5400001108646401E-3</v>
      </c>
      <c r="I514" s="1" t="s">
        <v>6765</v>
      </c>
      <c r="J514" s="1">
        <v>2.5700000696815599E-4</v>
      </c>
      <c r="K514" s="1" t="s">
        <v>6765</v>
      </c>
      <c r="L514" s="1">
        <v>4.0480000898241997E-3</v>
      </c>
      <c r="M514" s="1" t="s">
        <v>6765</v>
      </c>
      <c r="N514" s="1">
        <v>1.1490000179037499E-3</v>
      </c>
      <c r="O514" s="1" t="s">
        <v>6765</v>
      </c>
    </row>
    <row r="515" spans="1:15" x14ac:dyDescent="0.25">
      <c r="A515" s="12" t="s">
        <v>2240</v>
      </c>
      <c r="B515" s="12" t="s">
        <v>3005</v>
      </c>
      <c r="C515" s="12" t="s">
        <v>1546</v>
      </c>
      <c r="D515" s="12" t="s">
        <v>3006</v>
      </c>
      <c r="E515" s="12" t="s">
        <v>2225</v>
      </c>
      <c r="F515" s="1">
        <v>3.5899999141693102</v>
      </c>
      <c r="G515" s="1" t="s">
        <v>6765</v>
      </c>
      <c r="H515" s="1">
        <v>4.5400001108646401E-3</v>
      </c>
      <c r="I515" s="1" t="s">
        <v>6765</v>
      </c>
      <c r="J515" s="1">
        <v>2.5700000696815599E-4</v>
      </c>
      <c r="K515" s="1" t="s">
        <v>6765</v>
      </c>
      <c r="L515" s="1">
        <v>4.0480000898241997E-3</v>
      </c>
      <c r="M515" s="1" t="s">
        <v>6765</v>
      </c>
      <c r="N515" s="1">
        <v>1.1490000179037499E-3</v>
      </c>
      <c r="O515" s="1" t="s">
        <v>6765</v>
      </c>
    </row>
    <row r="516" spans="1:15" x14ac:dyDescent="0.25">
      <c r="A516" s="12" t="s">
        <v>2229</v>
      </c>
      <c r="B516" s="12" t="s">
        <v>3007</v>
      </c>
      <c r="C516" s="12" t="s">
        <v>1546</v>
      </c>
      <c r="D516" s="12" t="s">
        <v>2099</v>
      </c>
      <c r="E516" s="12" t="s">
        <v>2225</v>
      </c>
      <c r="F516" s="1">
        <v>3.5899999141693102</v>
      </c>
      <c r="G516" s="1" t="s">
        <v>6765</v>
      </c>
      <c r="H516" s="1">
        <v>4.5400001108646401E-3</v>
      </c>
      <c r="I516" s="1" t="s">
        <v>6765</v>
      </c>
      <c r="J516" s="1">
        <v>2.5700000696815599E-4</v>
      </c>
      <c r="K516" s="1" t="s">
        <v>6765</v>
      </c>
      <c r="L516" s="1">
        <v>4.0480000898241997E-3</v>
      </c>
      <c r="M516" s="1" t="s">
        <v>6765</v>
      </c>
      <c r="N516" s="1">
        <v>1.1490000179037499E-3</v>
      </c>
      <c r="O516" s="1" t="s">
        <v>6765</v>
      </c>
    </row>
    <row r="517" spans="1:15" x14ac:dyDescent="0.25">
      <c r="A517" s="12" t="s">
        <v>2229</v>
      </c>
      <c r="B517" s="12" t="s">
        <v>3008</v>
      </c>
      <c r="C517" s="12" t="s">
        <v>1546</v>
      </c>
      <c r="D517" s="12" t="s">
        <v>2305</v>
      </c>
      <c r="E517" s="12" t="s">
        <v>2225</v>
      </c>
      <c r="F517" s="1">
        <v>3.5899999141693102</v>
      </c>
      <c r="G517" s="1" t="s">
        <v>6765</v>
      </c>
      <c r="H517" s="1">
        <v>4.5400001108646401E-3</v>
      </c>
      <c r="I517" s="1" t="s">
        <v>6765</v>
      </c>
      <c r="J517" s="1">
        <v>2.5700000696815599E-4</v>
      </c>
      <c r="K517" s="1" t="s">
        <v>6765</v>
      </c>
      <c r="L517" s="1">
        <v>4.0480000898241997E-3</v>
      </c>
      <c r="M517" s="1" t="s">
        <v>6765</v>
      </c>
      <c r="N517" s="1">
        <v>1.1490000179037499E-3</v>
      </c>
      <c r="O517" s="1" t="s">
        <v>6765</v>
      </c>
    </row>
    <row r="518" spans="1:15" x14ac:dyDescent="0.25">
      <c r="A518" s="12" t="s">
        <v>2240</v>
      </c>
      <c r="B518" s="12" t="s">
        <v>3009</v>
      </c>
      <c r="C518" s="12" t="s">
        <v>1546</v>
      </c>
      <c r="D518" s="12" t="s">
        <v>1935</v>
      </c>
      <c r="E518" s="12" t="s">
        <v>2225</v>
      </c>
      <c r="F518" s="1">
        <v>3.5899999141693102</v>
      </c>
      <c r="G518" s="1" t="s">
        <v>6765</v>
      </c>
      <c r="H518" s="1">
        <v>4.5400001108646401E-3</v>
      </c>
      <c r="I518" s="1" t="s">
        <v>6765</v>
      </c>
      <c r="J518" s="1">
        <v>2.5700000696815599E-4</v>
      </c>
      <c r="K518" s="1" t="s">
        <v>6765</v>
      </c>
      <c r="L518" s="1">
        <v>4.0480000898241997E-3</v>
      </c>
      <c r="M518" s="1" t="s">
        <v>6765</v>
      </c>
      <c r="N518" s="1">
        <v>1.1490000179037499E-3</v>
      </c>
      <c r="O518" s="1" t="s">
        <v>6765</v>
      </c>
    </row>
    <row r="519" spans="1:15" x14ac:dyDescent="0.25">
      <c r="A519" s="12" t="s">
        <v>2240</v>
      </c>
      <c r="B519" s="12" t="s">
        <v>3010</v>
      </c>
      <c r="C519" s="12" t="s">
        <v>1546</v>
      </c>
      <c r="D519" s="12" t="s">
        <v>3011</v>
      </c>
      <c r="E519" s="12" t="s">
        <v>2225</v>
      </c>
      <c r="F519" s="1">
        <v>3.5899999141693102</v>
      </c>
      <c r="G519" s="1" t="s">
        <v>6765</v>
      </c>
      <c r="H519" s="1">
        <v>4.5400001108646401E-3</v>
      </c>
      <c r="I519" s="1" t="s">
        <v>6765</v>
      </c>
      <c r="J519" s="1">
        <v>2.5700000696815599E-4</v>
      </c>
      <c r="K519" s="1" t="s">
        <v>6765</v>
      </c>
      <c r="L519" s="1">
        <v>4.0480000898241997E-3</v>
      </c>
      <c r="M519" s="1" t="s">
        <v>6765</v>
      </c>
      <c r="N519" s="1">
        <v>1.1490000179037499E-3</v>
      </c>
      <c r="O519" s="1" t="s">
        <v>6765</v>
      </c>
    </row>
    <row r="520" spans="1:15" x14ac:dyDescent="0.25">
      <c r="A520" s="12" t="s">
        <v>2229</v>
      </c>
      <c r="B520" s="12" t="s">
        <v>3012</v>
      </c>
      <c r="C520" s="12" t="s">
        <v>1546</v>
      </c>
      <c r="D520" s="12" t="s">
        <v>3013</v>
      </c>
      <c r="E520" s="12" t="s">
        <v>2225</v>
      </c>
      <c r="F520" s="1">
        <v>3.5899999141693102</v>
      </c>
      <c r="G520" s="1" t="s">
        <v>6765</v>
      </c>
      <c r="H520" s="1">
        <v>4.5400001108646401E-3</v>
      </c>
      <c r="I520" s="1" t="s">
        <v>6765</v>
      </c>
      <c r="J520" s="1">
        <v>2.5700000696815599E-4</v>
      </c>
      <c r="K520" s="1" t="s">
        <v>6765</v>
      </c>
      <c r="L520" s="1">
        <v>4.0480000898241997E-3</v>
      </c>
      <c r="M520" s="1" t="s">
        <v>6765</v>
      </c>
      <c r="N520" s="1">
        <v>1.1490000179037499E-3</v>
      </c>
      <c r="O520" s="1" t="s">
        <v>6765</v>
      </c>
    </row>
    <row r="521" spans="1:15" x14ac:dyDescent="0.25">
      <c r="A521" s="12" t="s">
        <v>2229</v>
      </c>
      <c r="B521" s="12" t="s">
        <v>3014</v>
      </c>
      <c r="C521" s="12" t="s">
        <v>1546</v>
      </c>
      <c r="D521" s="12" t="s">
        <v>1954</v>
      </c>
      <c r="E521" s="12" t="s">
        <v>2225</v>
      </c>
      <c r="F521" s="1">
        <v>3.5899999141693102</v>
      </c>
      <c r="G521" s="1" t="s">
        <v>6765</v>
      </c>
      <c r="H521" s="1">
        <v>4.5400001108646401E-3</v>
      </c>
      <c r="I521" s="1" t="s">
        <v>6765</v>
      </c>
      <c r="J521" s="1">
        <v>2.5700000696815599E-4</v>
      </c>
      <c r="K521" s="1" t="s">
        <v>6765</v>
      </c>
      <c r="L521" s="1">
        <v>4.0480000898241997E-3</v>
      </c>
      <c r="M521" s="1" t="s">
        <v>6765</v>
      </c>
      <c r="N521" s="1">
        <v>1.1490000179037499E-3</v>
      </c>
      <c r="O521" s="1" t="s">
        <v>6765</v>
      </c>
    </row>
    <row r="522" spans="1:15" x14ac:dyDescent="0.25">
      <c r="A522" s="12" t="s">
        <v>2229</v>
      </c>
      <c r="B522" s="12" t="s">
        <v>3015</v>
      </c>
      <c r="C522" s="12" t="s">
        <v>1546</v>
      </c>
      <c r="D522" s="12" t="s">
        <v>3016</v>
      </c>
      <c r="E522" s="12" t="s">
        <v>2225</v>
      </c>
      <c r="F522" s="1">
        <v>3.5899999141693102</v>
      </c>
      <c r="G522" s="1" t="s">
        <v>6765</v>
      </c>
      <c r="H522" s="1">
        <v>4.5400001108646401E-3</v>
      </c>
      <c r="I522" s="1" t="s">
        <v>6765</v>
      </c>
      <c r="J522" s="1">
        <v>2.5700000696815599E-4</v>
      </c>
      <c r="K522" s="1" t="s">
        <v>6765</v>
      </c>
      <c r="L522" s="1">
        <v>4.0480000898241997E-3</v>
      </c>
      <c r="M522" s="1" t="s">
        <v>6765</v>
      </c>
      <c r="N522" s="1">
        <v>1.1490000179037499E-3</v>
      </c>
      <c r="O522" s="1" t="s">
        <v>6765</v>
      </c>
    </row>
    <row r="523" spans="1:15" x14ac:dyDescent="0.25">
      <c r="A523" s="12" t="s">
        <v>2229</v>
      </c>
      <c r="B523" s="12" t="s">
        <v>3017</v>
      </c>
      <c r="C523" s="12" t="s">
        <v>1546</v>
      </c>
      <c r="D523" s="12" t="s">
        <v>3018</v>
      </c>
      <c r="E523" s="12" t="s">
        <v>2225</v>
      </c>
      <c r="F523" s="1">
        <v>3.5899999141693102</v>
      </c>
      <c r="G523" s="1" t="s">
        <v>6765</v>
      </c>
      <c r="H523" s="1">
        <v>4.5400001108646401E-3</v>
      </c>
      <c r="I523" s="1" t="s">
        <v>6765</v>
      </c>
      <c r="J523" s="1">
        <v>2.5700000696815599E-4</v>
      </c>
      <c r="K523" s="1" t="s">
        <v>6765</v>
      </c>
      <c r="L523" s="1">
        <v>4.0480000898241997E-3</v>
      </c>
      <c r="M523" s="1" t="s">
        <v>6765</v>
      </c>
      <c r="N523" s="1">
        <v>1.1490000179037499E-3</v>
      </c>
      <c r="O523" s="1" t="s">
        <v>6765</v>
      </c>
    </row>
    <row r="524" spans="1:15" x14ac:dyDescent="0.25">
      <c r="A524" s="12" t="s">
        <v>2229</v>
      </c>
      <c r="B524" s="12" t="s">
        <v>3019</v>
      </c>
      <c r="C524" s="12" t="s">
        <v>1546</v>
      </c>
      <c r="D524" s="12" t="s">
        <v>3020</v>
      </c>
      <c r="E524" s="12" t="s">
        <v>2225</v>
      </c>
      <c r="F524" s="1">
        <v>3.5899999141693102</v>
      </c>
      <c r="G524" s="1" t="s">
        <v>6765</v>
      </c>
      <c r="H524" s="1">
        <v>4.5400001108646401E-3</v>
      </c>
      <c r="I524" s="1" t="s">
        <v>6765</v>
      </c>
      <c r="J524" s="1">
        <v>2.5700000696815599E-4</v>
      </c>
      <c r="K524" s="1" t="s">
        <v>6765</v>
      </c>
      <c r="L524" s="1">
        <v>4.0480000898241997E-3</v>
      </c>
      <c r="M524" s="1" t="s">
        <v>6765</v>
      </c>
      <c r="N524" s="1">
        <v>1.1490000179037499E-3</v>
      </c>
      <c r="O524" s="1" t="s">
        <v>6765</v>
      </c>
    </row>
    <row r="525" spans="1:15" x14ac:dyDescent="0.25">
      <c r="A525" s="12" t="s">
        <v>2229</v>
      </c>
      <c r="B525" s="12" t="s">
        <v>3021</v>
      </c>
      <c r="C525" s="12" t="s">
        <v>1546</v>
      </c>
      <c r="D525" s="12" t="s">
        <v>3022</v>
      </c>
      <c r="E525" s="12" t="s">
        <v>2225</v>
      </c>
      <c r="F525" s="1">
        <v>3.5899999141693102</v>
      </c>
      <c r="G525" s="1" t="s">
        <v>6765</v>
      </c>
      <c r="H525" s="1">
        <v>4.5400001108646401E-3</v>
      </c>
      <c r="I525" s="1" t="s">
        <v>6765</v>
      </c>
      <c r="J525" s="1">
        <v>2.5700000696815599E-4</v>
      </c>
      <c r="K525" s="1" t="s">
        <v>6765</v>
      </c>
      <c r="L525" s="1">
        <v>4.0480000898241997E-3</v>
      </c>
      <c r="M525" s="1" t="s">
        <v>6765</v>
      </c>
      <c r="N525" s="1">
        <v>1.1490000179037499E-3</v>
      </c>
      <c r="O525" s="1" t="s">
        <v>6765</v>
      </c>
    </row>
    <row r="526" spans="1:15" x14ac:dyDescent="0.25">
      <c r="A526" s="12" t="s">
        <v>2229</v>
      </c>
      <c r="B526" s="12" t="s">
        <v>3023</v>
      </c>
      <c r="C526" s="12" t="s">
        <v>1546</v>
      </c>
      <c r="D526" s="12" t="s">
        <v>3024</v>
      </c>
      <c r="E526" s="12" t="s">
        <v>2225</v>
      </c>
      <c r="F526" s="1">
        <v>3.5899999141693102</v>
      </c>
      <c r="G526" s="1" t="s">
        <v>6765</v>
      </c>
      <c r="H526" s="1">
        <v>4.5400001108646401E-3</v>
      </c>
      <c r="I526" s="1" t="s">
        <v>6765</v>
      </c>
      <c r="J526" s="1">
        <v>2.5700000696815599E-4</v>
      </c>
      <c r="K526" s="1" t="s">
        <v>6765</v>
      </c>
      <c r="L526" s="1">
        <v>4.0480000898241997E-3</v>
      </c>
      <c r="M526" s="1" t="s">
        <v>6765</v>
      </c>
      <c r="N526" s="1">
        <v>1.1490000179037499E-3</v>
      </c>
      <c r="O526" s="1" t="s">
        <v>6765</v>
      </c>
    </row>
    <row r="527" spans="1:15" x14ac:dyDescent="0.25">
      <c r="A527" s="12" t="s">
        <v>2240</v>
      </c>
      <c r="B527" s="12" t="s">
        <v>3025</v>
      </c>
      <c r="C527" s="12" t="s">
        <v>1546</v>
      </c>
      <c r="D527" s="12" t="s">
        <v>3026</v>
      </c>
      <c r="E527" s="12" t="s">
        <v>2225</v>
      </c>
      <c r="F527" s="1">
        <v>3.5899999141693102</v>
      </c>
      <c r="G527" s="1" t="s">
        <v>6765</v>
      </c>
      <c r="H527" s="1">
        <v>4.5400001108646401E-3</v>
      </c>
      <c r="I527" s="1" t="s">
        <v>6765</v>
      </c>
      <c r="J527" s="1">
        <v>2.5700000696815599E-4</v>
      </c>
      <c r="K527" s="1" t="s">
        <v>6765</v>
      </c>
      <c r="L527" s="1">
        <v>4.0480000898241997E-3</v>
      </c>
      <c r="M527" s="1" t="s">
        <v>6765</v>
      </c>
      <c r="N527" s="1">
        <v>1.1490000179037499E-3</v>
      </c>
      <c r="O527" s="1" t="s">
        <v>6765</v>
      </c>
    </row>
    <row r="528" spans="1:15" x14ac:dyDescent="0.25">
      <c r="A528" s="12" t="s">
        <v>2229</v>
      </c>
      <c r="B528" s="12" t="s">
        <v>3027</v>
      </c>
      <c r="C528" s="12" t="s">
        <v>1546</v>
      </c>
      <c r="D528" s="12" t="s">
        <v>3028</v>
      </c>
      <c r="E528" s="12" t="s">
        <v>2225</v>
      </c>
      <c r="F528" s="1">
        <v>3.5899999141693102</v>
      </c>
      <c r="G528" s="1" t="s">
        <v>6765</v>
      </c>
      <c r="H528" s="1">
        <v>4.5400001108646401E-3</v>
      </c>
      <c r="I528" s="1" t="s">
        <v>6765</v>
      </c>
      <c r="J528" s="1">
        <v>2.5700000696815599E-4</v>
      </c>
      <c r="K528" s="1" t="s">
        <v>6765</v>
      </c>
      <c r="L528" s="1">
        <v>4.0480000898241997E-3</v>
      </c>
      <c r="M528" s="1" t="s">
        <v>6765</v>
      </c>
      <c r="N528" s="1">
        <v>1.1490000179037499E-3</v>
      </c>
      <c r="O528" s="1" t="s">
        <v>6765</v>
      </c>
    </row>
    <row r="529" spans="1:15" x14ac:dyDescent="0.25">
      <c r="A529" s="12" t="s">
        <v>2240</v>
      </c>
      <c r="B529" s="12" t="s">
        <v>3029</v>
      </c>
      <c r="C529" s="12" t="s">
        <v>1546</v>
      </c>
      <c r="D529" s="12" t="s">
        <v>3030</v>
      </c>
      <c r="E529" s="12" t="s">
        <v>2225</v>
      </c>
      <c r="F529" s="1">
        <v>3.5899999141693102</v>
      </c>
      <c r="G529" s="1" t="s">
        <v>6765</v>
      </c>
      <c r="H529" s="1">
        <v>4.5400001108646401E-3</v>
      </c>
      <c r="I529" s="1" t="s">
        <v>6765</v>
      </c>
      <c r="J529" s="1">
        <v>2.5700000696815599E-4</v>
      </c>
      <c r="K529" s="1" t="s">
        <v>6765</v>
      </c>
      <c r="L529" s="1">
        <v>4.0480000898241997E-3</v>
      </c>
      <c r="M529" s="1" t="s">
        <v>6765</v>
      </c>
      <c r="N529" s="1">
        <v>1.1490000179037499E-3</v>
      </c>
      <c r="O529" s="1" t="s">
        <v>6765</v>
      </c>
    </row>
    <row r="530" spans="1:15" x14ac:dyDescent="0.25">
      <c r="A530" s="12" t="s">
        <v>2229</v>
      </c>
      <c r="B530" s="12" t="s">
        <v>3031</v>
      </c>
      <c r="C530" s="12" t="s">
        <v>1546</v>
      </c>
      <c r="D530" s="12" t="s">
        <v>3032</v>
      </c>
      <c r="E530" s="12" t="s">
        <v>2225</v>
      </c>
      <c r="F530" s="1">
        <v>3.5899999141693102</v>
      </c>
      <c r="G530" s="1" t="s">
        <v>6765</v>
      </c>
      <c r="H530" s="1">
        <v>4.5400001108646401E-3</v>
      </c>
      <c r="I530" s="1" t="s">
        <v>6765</v>
      </c>
      <c r="J530" s="1">
        <v>2.5700000696815599E-4</v>
      </c>
      <c r="K530" s="1" t="s">
        <v>6765</v>
      </c>
      <c r="L530" s="1">
        <v>4.0480000898241997E-3</v>
      </c>
      <c r="M530" s="1" t="s">
        <v>6765</v>
      </c>
      <c r="N530" s="1">
        <v>1.1490000179037499E-3</v>
      </c>
      <c r="O530" s="1" t="s">
        <v>6765</v>
      </c>
    </row>
    <row r="531" spans="1:15" x14ac:dyDescent="0.25">
      <c r="A531" s="12" t="s">
        <v>2229</v>
      </c>
      <c r="B531" s="12" t="s">
        <v>3033</v>
      </c>
      <c r="C531" s="12" t="s">
        <v>1546</v>
      </c>
      <c r="D531" s="12" t="s">
        <v>3034</v>
      </c>
      <c r="E531" s="12" t="s">
        <v>2225</v>
      </c>
      <c r="F531" s="1">
        <v>3.5899999141693102</v>
      </c>
      <c r="G531" s="1" t="s">
        <v>6765</v>
      </c>
      <c r="H531" s="1">
        <v>4.5400001108646401E-3</v>
      </c>
      <c r="I531" s="1" t="s">
        <v>6765</v>
      </c>
      <c r="J531" s="1">
        <v>2.5700000696815599E-4</v>
      </c>
      <c r="K531" s="1" t="s">
        <v>6765</v>
      </c>
      <c r="L531" s="1">
        <v>4.0480000898241997E-3</v>
      </c>
      <c r="M531" s="1" t="s">
        <v>6765</v>
      </c>
      <c r="N531" s="1">
        <v>1.1490000179037499E-3</v>
      </c>
      <c r="O531" s="1" t="s">
        <v>6765</v>
      </c>
    </row>
    <row r="532" spans="1:15" x14ac:dyDescent="0.25">
      <c r="A532" s="12" t="s">
        <v>2240</v>
      </c>
      <c r="B532" s="12" t="s">
        <v>3035</v>
      </c>
      <c r="C532" s="12" t="s">
        <v>1546</v>
      </c>
      <c r="D532" s="12" t="s">
        <v>1717</v>
      </c>
      <c r="E532" s="12" t="s">
        <v>2225</v>
      </c>
      <c r="F532" s="1">
        <v>3.5899999141693102</v>
      </c>
      <c r="G532" s="1" t="s">
        <v>6765</v>
      </c>
      <c r="H532" s="1">
        <v>4.5400001108646401E-3</v>
      </c>
      <c r="I532" s="1" t="s">
        <v>6765</v>
      </c>
      <c r="J532" s="1">
        <v>2.5700000696815599E-4</v>
      </c>
      <c r="K532" s="1" t="s">
        <v>6765</v>
      </c>
      <c r="L532" s="1">
        <v>4.0480000898241997E-3</v>
      </c>
      <c r="M532" s="1" t="s">
        <v>6765</v>
      </c>
      <c r="N532" s="1">
        <v>1.1490000179037499E-3</v>
      </c>
      <c r="O532" s="1" t="s">
        <v>6765</v>
      </c>
    </row>
    <row r="533" spans="1:15" x14ac:dyDescent="0.25">
      <c r="A533" s="12" t="s">
        <v>2240</v>
      </c>
      <c r="B533" s="12" t="s">
        <v>3036</v>
      </c>
      <c r="C533" s="12" t="s">
        <v>1546</v>
      </c>
      <c r="D533" s="12" t="s">
        <v>1859</v>
      </c>
      <c r="E533" s="12" t="s">
        <v>2225</v>
      </c>
      <c r="F533" s="1">
        <v>3.5899999141693102</v>
      </c>
      <c r="G533" s="1" t="s">
        <v>6765</v>
      </c>
      <c r="H533" s="1">
        <v>4.5400001108646401E-3</v>
      </c>
      <c r="I533" s="1" t="s">
        <v>6765</v>
      </c>
      <c r="J533" s="1">
        <v>2.5700000696815599E-4</v>
      </c>
      <c r="K533" s="1" t="s">
        <v>6765</v>
      </c>
      <c r="L533" s="1">
        <v>4.0480000898241997E-3</v>
      </c>
      <c r="M533" s="1" t="s">
        <v>6765</v>
      </c>
      <c r="N533" s="1">
        <v>1.1490000179037499E-3</v>
      </c>
      <c r="O533" s="1" t="s">
        <v>6765</v>
      </c>
    </row>
    <row r="534" spans="1:15" x14ac:dyDescent="0.25">
      <c r="A534" s="12" t="s">
        <v>1015</v>
      </c>
      <c r="B534" s="12" t="s">
        <v>3037</v>
      </c>
      <c r="C534" s="12" t="s">
        <v>1546</v>
      </c>
      <c r="D534" s="12" t="s">
        <v>2310</v>
      </c>
      <c r="E534" s="12" t="s">
        <v>2225</v>
      </c>
      <c r="F534" s="1">
        <v>3.5899999141693102</v>
      </c>
      <c r="G534" s="1" t="s">
        <v>6765</v>
      </c>
      <c r="H534" s="1">
        <v>4.5400001108646401E-3</v>
      </c>
      <c r="I534" s="1" t="s">
        <v>6765</v>
      </c>
      <c r="J534" s="1">
        <v>2.5700000696815599E-4</v>
      </c>
      <c r="K534" s="1" t="s">
        <v>6765</v>
      </c>
      <c r="L534" s="1">
        <v>4.0480000898241997E-3</v>
      </c>
      <c r="M534" s="1" t="s">
        <v>6765</v>
      </c>
      <c r="N534" s="1">
        <v>1.1490000179037499E-3</v>
      </c>
      <c r="O534" s="1" t="s">
        <v>6765</v>
      </c>
    </row>
    <row r="535" spans="1:15" x14ac:dyDescent="0.25">
      <c r="A535" s="12" t="s">
        <v>2240</v>
      </c>
      <c r="B535" s="12" t="s">
        <v>3038</v>
      </c>
      <c r="C535" s="12" t="s">
        <v>1546</v>
      </c>
      <c r="D535" s="12" t="s">
        <v>1688</v>
      </c>
      <c r="E535" s="12" t="s">
        <v>2225</v>
      </c>
      <c r="F535" s="1">
        <v>3.5899999141693102</v>
      </c>
      <c r="G535" s="1" t="s">
        <v>6765</v>
      </c>
      <c r="H535" s="1">
        <v>4.5400001108646401E-3</v>
      </c>
      <c r="I535" s="1" t="s">
        <v>6765</v>
      </c>
      <c r="J535" s="1">
        <v>2.5700000696815599E-4</v>
      </c>
      <c r="K535" s="1" t="s">
        <v>6765</v>
      </c>
      <c r="L535" s="1">
        <v>4.0480000898241997E-3</v>
      </c>
      <c r="M535" s="1" t="s">
        <v>6765</v>
      </c>
      <c r="N535" s="1">
        <v>1.1490000179037499E-3</v>
      </c>
      <c r="O535" s="1" t="s">
        <v>6765</v>
      </c>
    </row>
    <row r="536" spans="1:15" x14ac:dyDescent="0.25">
      <c r="A536" s="12" t="s">
        <v>2229</v>
      </c>
      <c r="B536" s="12" t="s">
        <v>3039</v>
      </c>
      <c r="C536" s="12" t="s">
        <v>1546</v>
      </c>
      <c r="D536" s="12" t="s">
        <v>3040</v>
      </c>
      <c r="E536" s="12" t="s">
        <v>2225</v>
      </c>
      <c r="F536" s="1">
        <v>3.5899999141693102</v>
      </c>
      <c r="G536" s="1" t="s">
        <v>6765</v>
      </c>
      <c r="H536" s="1">
        <v>4.5400001108646401E-3</v>
      </c>
      <c r="I536" s="1" t="s">
        <v>6765</v>
      </c>
      <c r="J536" s="1">
        <v>2.5700000696815599E-4</v>
      </c>
      <c r="K536" s="1" t="s">
        <v>6765</v>
      </c>
      <c r="L536" s="1">
        <v>4.0480000898241997E-3</v>
      </c>
      <c r="M536" s="1" t="s">
        <v>6765</v>
      </c>
      <c r="N536" s="1">
        <v>1.1490000179037499E-3</v>
      </c>
      <c r="O536" s="1" t="s">
        <v>6765</v>
      </c>
    </row>
    <row r="537" spans="1:15" x14ac:dyDescent="0.25">
      <c r="A537" s="12" t="s">
        <v>2240</v>
      </c>
      <c r="B537" s="12" t="s">
        <v>3041</v>
      </c>
      <c r="C537" s="12" t="s">
        <v>1546</v>
      </c>
      <c r="D537" s="12" t="s">
        <v>1588</v>
      </c>
      <c r="E537" s="12" t="s">
        <v>2225</v>
      </c>
      <c r="F537" s="1">
        <v>3.5899999141693102</v>
      </c>
      <c r="G537" s="1" t="s">
        <v>6765</v>
      </c>
      <c r="H537" s="1">
        <v>4.5400001108646401E-3</v>
      </c>
      <c r="I537" s="1" t="s">
        <v>6765</v>
      </c>
      <c r="J537" s="1">
        <v>2.5700000696815599E-4</v>
      </c>
      <c r="K537" s="1" t="s">
        <v>6765</v>
      </c>
      <c r="L537" s="1">
        <v>4.0480000898241997E-3</v>
      </c>
      <c r="M537" s="1" t="s">
        <v>6765</v>
      </c>
      <c r="N537" s="1">
        <v>1.1490000179037499E-3</v>
      </c>
      <c r="O537" s="1" t="s">
        <v>6765</v>
      </c>
    </row>
    <row r="538" spans="1:15" x14ac:dyDescent="0.25">
      <c r="A538" s="12" t="s">
        <v>2229</v>
      </c>
      <c r="B538" s="12" t="s">
        <v>3042</v>
      </c>
      <c r="C538" s="12" t="s">
        <v>1546</v>
      </c>
      <c r="D538" s="12" t="s">
        <v>1127</v>
      </c>
      <c r="E538" s="12" t="s">
        <v>2225</v>
      </c>
      <c r="F538" s="1">
        <v>3.5899999141693102</v>
      </c>
      <c r="G538" s="1" t="s">
        <v>6765</v>
      </c>
      <c r="H538" s="1">
        <v>4.5400001108646401E-3</v>
      </c>
      <c r="I538" s="1" t="s">
        <v>6765</v>
      </c>
      <c r="J538" s="1">
        <v>2.5700000696815599E-4</v>
      </c>
      <c r="K538" s="1" t="s">
        <v>6765</v>
      </c>
      <c r="L538" s="1">
        <v>4.0480000898241997E-3</v>
      </c>
      <c r="M538" s="1" t="s">
        <v>6765</v>
      </c>
      <c r="N538" s="1">
        <v>1.1490000179037499E-3</v>
      </c>
      <c r="O538" s="1" t="s">
        <v>6765</v>
      </c>
    </row>
    <row r="539" spans="1:15" x14ac:dyDescent="0.25">
      <c r="A539" s="12" t="s">
        <v>2229</v>
      </c>
      <c r="B539" s="12" t="s">
        <v>3043</v>
      </c>
      <c r="C539" s="12" t="s">
        <v>1546</v>
      </c>
      <c r="D539" s="12" t="s">
        <v>1555</v>
      </c>
      <c r="E539" s="12" t="s">
        <v>2225</v>
      </c>
      <c r="F539" s="1">
        <v>3.5899999141693102</v>
      </c>
      <c r="G539" s="1" t="s">
        <v>6765</v>
      </c>
      <c r="H539" s="1">
        <v>4.5400001108646401E-3</v>
      </c>
      <c r="I539" s="1" t="s">
        <v>6765</v>
      </c>
      <c r="J539" s="1">
        <v>2.5700000696815599E-4</v>
      </c>
      <c r="K539" s="1" t="s">
        <v>6765</v>
      </c>
      <c r="L539" s="1">
        <v>4.0480000898241997E-3</v>
      </c>
      <c r="M539" s="1" t="s">
        <v>6765</v>
      </c>
      <c r="N539" s="1">
        <v>1.1490000179037499E-3</v>
      </c>
      <c r="O539" s="1" t="s">
        <v>6765</v>
      </c>
    </row>
    <row r="540" spans="1:15" x14ac:dyDescent="0.25">
      <c r="A540" s="12" t="s">
        <v>2229</v>
      </c>
      <c r="B540" s="12" t="s">
        <v>3044</v>
      </c>
      <c r="C540" s="12" t="s">
        <v>1546</v>
      </c>
      <c r="D540" s="12" t="s">
        <v>2022</v>
      </c>
      <c r="E540" s="12" t="s">
        <v>2225</v>
      </c>
      <c r="F540" s="1">
        <v>3.5899999141693102</v>
      </c>
      <c r="G540" s="1" t="s">
        <v>6765</v>
      </c>
      <c r="H540" s="1">
        <v>4.5400001108646401E-3</v>
      </c>
      <c r="I540" s="1" t="s">
        <v>6765</v>
      </c>
      <c r="J540" s="1">
        <v>2.5700000696815599E-4</v>
      </c>
      <c r="K540" s="1" t="s">
        <v>6765</v>
      </c>
      <c r="L540" s="1">
        <v>4.0480000898241997E-3</v>
      </c>
      <c r="M540" s="1" t="s">
        <v>6765</v>
      </c>
      <c r="N540" s="1">
        <v>1.1490000179037499E-3</v>
      </c>
      <c r="O540" s="1" t="s">
        <v>6765</v>
      </c>
    </row>
    <row r="541" spans="1:15" x14ac:dyDescent="0.25">
      <c r="A541" s="12" t="s">
        <v>2229</v>
      </c>
      <c r="B541" s="12" t="s">
        <v>3045</v>
      </c>
      <c r="C541" s="12" t="s">
        <v>1546</v>
      </c>
      <c r="D541" s="12" t="s">
        <v>1926</v>
      </c>
      <c r="E541" s="12" t="s">
        <v>2225</v>
      </c>
      <c r="F541" s="1">
        <v>3.5899999141693102</v>
      </c>
      <c r="G541" s="1" t="s">
        <v>6765</v>
      </c>
      <c r="H541" s="1">
        <v>4.5400001108646401E-3</v>
      </c>
      <c r="I541" s="1" t="s">
        <v>6765</v>
      </c>
      <c r="J541" s="1">
        <v>2.5700000696815599E-4</v>
      </c>
      <c r="K541" s="1" t="s">
        <v>6765</v>
      </c>
      <c r="L541" s="1">
        <v>4.0480000898241997E-3</v>
      </c>
      <c r="M541" s="1" t="s">
        <v>6765</v>
      </c>
      <c r="N541" s="1">
        <v>1.1490000179037499E-3</v>
      </c>
      <c r="O541" s="1" t="s">
        <v>6765</v>
      </c>
    </row>
    <row r="542" spans="1:15" x14ac:dyDescent="0.25">
      <c r="A542" s="12" t="s">
        <v>2240</v>
      </c>
      <c r="B542" s="12" t="s">
        <v>3046</v>
      </c>
      <c r="C542" s="12" t="s">
        <v>1546</v>
      </c>
      <c r="D542" s="12" t="s">
        <v>2506</v>
      </c>
      <c r="E542" s="12" t="s">
        <v>2225</v>
      </c>
      <c r="F542" s="1">
        <v>3.5899999141693102</v>
      </c>
      <c r="G542" s="1" t="s">
        <v>6765</v>
      </c>
      <c r="H542" s="1">
        <v>4.5400001108646401E-3</v>
      </c>
      <c r="I542" s="1" t="s">
        <v>6765</v>
      </c>
      <c r="J542" s="1">
        <v>2.5700000696815599E-4</v>
      </c>
      <c r="K542" s="1" t="s">
        <v>6765</v>
      </c>
      <c r="L542" s="1">
        <v>4.0480000898241997E-3</v>
      </c>
      <c r="M542" s="1" t="s">
        <v>6765</v>
      </c>
      <c r="N542" s="1">
        <v>1.1490000179037499E-3</v>
      </c>
      <c r="O542" s="1" t="s">
        <v>6765</v>
      </c>
    </row>
    <row r="543" spans="1:15" x14ac:dyDescent="0.25">
      <c r="A543" s="12" t="s">
        <v>1015</v>
      </c>
      <c r="B543" s="12" t="s">
        <v>3047</v>
      </c>
      <c r="C543" s="12" t="s">
        <v>1546</v>
      </c>
      <c r="D543" s="12" t="s">
        <v>3048</v>
      </c>
      <c r="E543" s="12" t="s">
        <v>2225</v>
      </c>
      <c r="F543" s="1">
        <v>3.5899999141693102</v>
      </c>
      <c r="G543" s="1" t="s">
        <v>6765</v>
      </c>
      <c r="H543" s="1">
        <v>4.5400001108646401E-3</v>
      </c>
      <c r="I543" s="1" t="s">
        <v>6765</v>
      </c>
      <c r="J543" s="1">
        <v>2.5700000696815599E-4</v>
      </c>
      <c r="K543" s="1" t="s">
        <v>6765</v>
      </c>
      <c r="L543" s="1">
        <v>4.0480000898241997E-3</v>
      </c>
      <c r="M543" s="1" t="s">
        <v>6765</v>
      </c>
      <c r="N543" s="1">
        <v>1.1490000179037499E-3</v>
      </c>
      <c r="O543" s="1" t="s">
        <v>6765</v>
      </c>
    </row>
    <row r="544" spans="1:15" x14ac:dyDescent="0.25">
      <c r="A544" s="12" t="s">
        <v>2229</v>
      </c>
      <c r="B544" s="12" t="s">
        <v>3049</v>
      </c>
      <c r="C544" s="12" t="s">
        <v>1546</v>
      </c>
      <c r="D544" s="12" t="s">
        <v>2313</v>
      </c>
      <c r="E544" s="12" t="s">
        <v>2225</v>
      </c>
      <c r="F544" s="1">
        <v>3.5899999141693102</v>
      </c>
      <c r="G544" s="1" t="s">
        <v>6765</v>
      </c>
      <c r="H544" s="1">
        <v>4.5400001108646401E-3</v>
      </c>
      <c r="I544" s="1" t="s">
        <v>6765</v>
      </c>
      <c r="J544" s="1">
        <v>2.5700000696815599E-4</v>
      </c>
      <c r="K544" s="1" t="s">
        <v>6765</v>
      </c>
      <c r="L544" s="1">
        <v>4.0480000898241997E-3</v>
      </c>
      <c r="M544" s="1" t="s">
        <v>6765</v>
      </c>
      <c r="N544" s="1">
        <v>1.1490000179037499E-3</v>
      </c>
      <c r="O544" s="1" t="s">
        <v>6765</v>
      </c>
    </row>
    <row r="545" spans="1:15" x14ac:dyDescent="0.25">
      <c r="A545" s="12" t="s">
        <v>2240</v>
      </c>
      <c r="B545" s="12" t="s">
        <v>3050</v>
      </c>
      <c r="C545" s="12" t="s">
        <v>1546</v>
      </c>
      <c r="D545" s="12" t="s">
        <v>3051</v>
      </c>
      <c r="E545" s="12" t="s">
        <v>2225</v>
      </c>
      <c r="F545" s="1">
        <v>3.5899999141693102</v>
      </c>
      <c r="G545" s="1" t="s">
        <v>6765</v>
      </c>
      <c r="H545" s="1">
        <v>4.5400001108646401E-3</v>
      </c>
      <c r="I545" s="1" t="s">
        <v>6765</v>
      </c>
      <c r="J545" s="1">
        <v>2.5700000696815599E-4</v>
      </c>
      <c r="K545" s="1" t="s">
        <v>6765</v>
      </c>
      <c r="L545" s="1">
        <v>4.0480000898241997E-3</v>
      </c>
      <c r="M545" s="1" t="s">
        <v>6765</v>
      </c>
      <c r="N545" s="1">
        <v>1.1490000179037499E-3</v>
      </c>
      <c r="O545" s="1" t="s">
        <v>6765</v>
      </c>
    </row>
    <row r="546" spans="1:15" x14ac:dyDescent="0.25">
      <c r="A546" s="12" t="s">
        <v>2229</v>
      </c>
      <c r="B546" s="12" t="s">
        <v>3052</v>
      </c>
      <c r="C546" s="12" t="s">
        <v>1546</v>
      </c>
      <c r="D546" s="12" t="s">
        <v>3053</v>
      </c>
      <c r="E546" s="12" t="s">
        <v>2225</v>
      </c>
      <c r="F546" s="1">
        <v>3.5899999141693102</v>
      </c>
      <c r="G546" s="1" t="s">
        <v>6765</v>
      </c>
      <c r="H546" s="1">
        <v>4.5400001108646401E-3</v>
      </c>
      <c r="I546" s="1" t="s">
        <v>6765</v>
      </c>
      <c r="J546" s="1">
        <v>2.5700000696815599E-4</v>
      </c>
      <c r="K546" s="1" t="s">
        <v>6765</v>
      </c>
      <c r="L546" s="1">
        <v>4.0480000898241997E-3</v>
      </c>
      <c r="M546" s="1" t="s">
        <v>6765</v>
      </c>
      <c r="N546" s="1">
        <v>1.1490000179037499E-3</v>
      </c>
      <c r="O546" s="1" t="s">
        <v>6765</v>
      </c>
    </row>
    <row r="547" spans="1:15" x14ac:dyDescent="0.25">
      <c r="A547" s="12" t="s">
        <v>2229</v>
      </c>
      <c r="B547" s="12" t="s">
        <v>3054</v>
      </c>
      <c r="C547" s="12" t="s">
        <v>1546</v>
      </c>
      <c r="D547" s="12" t="s">
        <v>3055</v>
      </c>
      <c r="E547" s="12" t="s">
        <v>2225</v>
      </c>
      <c r="F547" s="1">
        <v>3.5899999141693102</v>
      </c>
      <c r="G547" s="1" t="s">
        <v>6765</v>
      </c>
      <c r="H547" s="1">
        <v>4.5400001108646401E-3</v>
      </c>
      <c r="I547" s="1" t="s">
        <v>6765</v>
      </c>
      <c r="J547" s="1">
        <v>2.5700000696815599E-4</v>
      </c>
      <c r="K547" s="1" t="s">
        <v>6765</v>
      </c>
      <c r="L547" s="1">
        <v>4.0480000898241997E-3</v>
      </c>
      <c r="M547" s="1" t="s">
        <v>6765</v>
      </c>
      <c r="N547" s="1">
        <v>1.1490000179037499E-3</v>
      </c>
      <c r="O547" s="1" t="s">
        <v>6765</v>
      </c>
    </row>
    <row r="548" spans="1:15" x14ac:dyDescent="0.25">
      <c r="A548" s="12" t="s">
        <v>2316</v>
      </c>
      <c r="B548" s="12" t="s">
        <v>3056</v>
      </c>
      <c r="C548" s="12" t="s">
        <v>1525</v>
      </c>
      <c r="D548" s="12" t="s">
        <v>3057</v>
      </c>
      <c r="E548" s="12" t="s">
        <v>2225</v>
      </c>
      <c r="F548" s="1">
        <v>3.5899999141693102</v>
      </c>
      <c r="G548" s="1" t="s">
        <v>6765</v>
      </c>
      <c r="H548" s="1">
        <v>4.5400001108646401E-3</v>
      </c>
      <c r="I548" s="1" t="s">
        <v>6765</v>
      </c>
      <c r="J548" s="1">
        <v>2.5700000696815599E-4</v>
      </c>
      <c r="K548" s="1" t="s">
        <v>6765</v>
      </c>
      <c r="L548" s="1">
        <v>4.0480000898241997E-3</v>
      </c>
      <c r="M548" s="1" t="s">
        <v>6765</v>
      </c>
      <c r="N548" s="1">
        <v>1.1490000179037499E-3</v>
      </c>
      <c r="O548" s="1" t="s">
        <v>6765</v>
      </c>
    </row>
    <row r="549" spans="1:15" x14ac:dyDescent="0.25">
      <c r="A549" s="12" t="s">
        <v>2316</v>
      </c>
      <c r="B549" s="12" t="s">
        <v>3058</v>
      </c>
      <c r="C549" s="12" t="s">
        <v>1525</v>
      </c>
      <c r="D549" s="12" t="s">
        <v>2136</v>
      </c>
      <c r="E549" s="12" t="s">
        <v>2225</v>
      </c>
      <c r="F549" s="1">
        <v>3.5899999141693102</v>
      </c>
      <c r="G549" s="1" t="s">
        <v>6765</v>
      </c>
      <c r="H549" s="1">
        <v>4.5400001108646401E-3</v>
      </c>
      <c r="I549" s="1" t="s">
        <v>6765</v>
      </c>
      <c r="J549" s="1">
        <v>2.5700000696815599E-4</v>
      </c>
      <c r="K549" s="1" t="s">
        <v>6765</v>
      </c>
      <c r="L549" s="1">
        <v>4.0480000898241997E-3</v>
      </c>
      <c r="M549" s="1" t="s">
        <v>6765</v>
      </c>
      <c r="N549" s="1">
        <v>1.1490000179037499E-3</v>
      </c>
      <c r="O549" s="1" t="s">
        <v>6765</v>
      </c>
    </row>
    <row r="550" spans="1:15" x14ac:dyDescent="0.25">
      <c r="A550" s="12" t="s">
        <v>2316</v>
      </c>
      <c r="B550" s="12" t="s">
        <v>3059</v>
      </c>
      <c r="C550" s="12" t="s">
        <v>1525</v>
      </c>
      <c r="D550" s="12" t="s">
        <v>3060</v>
      </c>
      <c r="E550" s="12" t="s">
        <v>2225</v>
      </c>
      <c r="F550" s="1">
        <v>3.5899999141693102</v>
      </c>
      <c r="G550" s="1" t="s">
        <v>6765</v>
      </c>
      <c r="H550" s="1">
        <v>4.5400001108646401E-3</v>
      </c>
      <c r="I550" s="1" t="s">
        <v>6765</v>
      </c>
      <c r="J550" s="1">
        <v>2.5700000696815599E-4</v>
      </c>
      <c r="K550" s="1" t="s">
        <v>6765</v>
      </c>
      <c r="L550" s="1">
        <v>4.0480000898241997E-3</v>
      </c>
      <c r="M550" s="1" t="s">
        <v>6765</v>
      </c>
      <c r="N550" s="1">
        <v>1.1490000179037499E-3</v>
      </c>
      <c r="O550" s="1" t="s">
        <v>6765</v>
      </c>
    </row>
    <row r="551" spans="1:15" x14ac:dyDescent="0.25">
      <c r="A551" s="12" t="s">
        <v>2316</v>
      </c>
      <c r="B551" s="12" t="s">
        <v>3061</v>
      </c>
      <c r="C551" s="12" t="s">
        <v>1525</v>
      </c>
      <c r="D551" s="12" t="s">
        <v>3062</v>
      </c>
      <c r="E551" s="12" t="s">
        <v>2225</v>
      </c>
      <c r="F551" s="1">
        <v>3.5899999141693102</v>
      </c>
      <c r="G551" s="1" t="s">
        <v>6765</v>
      </c>
      <c r="H551" s="1">
        <v>4.5400001108646401E-3</v>
      </c>
      <c r="I551" s="1" t="s">
        <v>6765</v>
      </c>
      <c r="J551" s="1">
        <v>2.5700000696815599E-4</v>
      </c>
      <c r="K551" s="1" t="s">
        <v>6765</v>
      </c>
      <c r="L551" s="1">
        <v>4.0480000898241997E-3</v>
      </c>
      <c r="M551" s="1" t="s">
        <v>6765</v>
      </c>
      <c r="N551" s="1">
        <v>1.1490000179037499E-3</v>
      </c>
      <c r="O551" s="1" t="s">
        <v>6765</v>
      </c>
    </row>
    <row r="552" spans="1:15" x14ac:dyDescent="0.25">
      <c r="A552" s="12" t="s">
        <v>2316</v>
      </c>
      <c r="B552" s="12" t="s">
        <v>3063</v>
      </c>
      <c r="C552" s="12" t="s">
        <v>1525</v>
      </c>
      <c r="D552" s="12" t="s">
        <v>3064</v>
      </c>
      <c r="E552" s="12" t="s">
        <v>2225</v>
      </c>
      <c r="F552" s="1">
        <v>3.5899999141693102</v>
      </c>
      <c r="G552" s="1" t="s">
        <v>6765</v>
      </c>
      <c r="H552" s="1">
        <v>4.5400001108646401E-3</v>
      </c>
      <c r="I552" s="1" t="s">
        <v>6765</v>
      </c>
      <c r="J552" s="1">
        <v>2.5700000696815599E-4</v>
      </c>
      <c r="K552" s="1" t="s">
        <v>6765</v>
      </c>
      <c r="L552" s="1">
        <v>4.0480000898241997E-3</v>
      </c>
      <c r="M552" s="1" t="s">
        <v>6765</v>
      </c>
      <c r="N552" s="1">
        <v>1.1490000179037499E-3</v>
      </c>
      <c r="O552" s="1" t="s">
        <v>6765</v>
      </c>
    </row>
    <row r="553" spans="1:15" x14ac:dyDescent="0.25">
      <c r="A553" s="12" t="s">
        <v>3065</v>
      </c>
      <c r="B553" s="12" t="s">
        <v>3066</v>
      </c>
      <c r="C553" s="12" t="s">
        <v>1552</v>
      </c>
      <c r="D553" s="12" t="s">
        <v>3067</v>
      </c>
      <c r="E553" s="12" t="s">
        <v>2225</v>
      </c>
      <c r="F553" s="1">
        <v>3.5899999141693102</v>
      </c>
      <c r="G553" s="1" t="s">
        <v>6765</v>
      </c>
      <c r="H553" s="1">
        <v>4.5400001108646401E-3</v>
      </c>
      <c r="I553" s="1" t="s">
        <v>6765</v>
      </c>
      <c r="J553" s="1">
        <v>2.5700000696815599E-4</v>
      </c>
      <c r="K553" s="1" t="s">
        <v>6765</v>
      </c>
      <c r="L553" s="1">
        <v>4.0480000898241997E-3</v>
      </c>
      <c r="M553" s="1" t="s">
        <v>6765</v>
      </c>
      <c r="N553" s="1">
        <v>1.1490000179037499E-3</v>
      </c>
      <c r="O553" s="1" t="s">
        <v>6765</v>
      </c>
    </row>
    <row r="554" spans="1:15" x14ac:dyDescent="0.25">
      <c r="A554" s="12" t="s">
        <v>3065</v>
      </c>
      <c r="B554" s="12" t="s">
        <v>3068</v>
      </c>
      <c r="C554" s="12" t="s">
        <v>1552</v>
      </c>
      <c r="D554" s="12" t="s">
        <v>1618</v>
      </c>
      <c r="E554" s="12" t="s">
        <v>2225</v>
      </c>
      <c r="F554" s="1">
        <v>3.5899999141693102</v>
      </c>
      <c r="G554" s="1" t="s">
        <v>6765</v>
      </c>
      <c r="H554" s="1">
        <v>4.5400001108646401E-3</v>
      </c>
      <c r="I554" s="1" t="s">
        <v>6765</v>
      </c>
      <c r="J554" s="1">
        <v>2.5700000696815599E-4</v>
      </c>
      <c r="K554" s="1" t="s">
        <v>6765</v>
      </c>
      <c r="L554" s="1">
        <v>4.0480000898241997E-3</v>
      </c>
      <c r="M554" s="1" t="s">
        <v>6765</v>
      </c>
      <c r="N554" s="1">
        <v>1.1490000179037499E-3</v>
      </c>
      <c r="O554" s="1" t="s">
        <v>6765</v>
      </c>
    </row>
    <row r="555" spans="1:15" x14ac:dyDescent="0.25">
      <c r="A555" s="12" t="s">
        <v>3065</v>
      </c>
      <c r="B555" s="12" t="s">
        <v>3069</v>
      </c>
      <c r="C555" s="12" t="s">
        <v>1552</v>
      </c>
      <c r="D555" s="12" t="s">
        <v>3070</v>
      </c>
      <c r="E555" s="12" t="s">
        <v>2225</v>
      </c>
      <c r="F555" s="1">
        <v>3.5899999141693102</v>
      </c>
      <c r="G555" s="1" t="s">
        <v>6765</v>
      </c>
      <c r="H555" s="1">
        <v>4.5400001108646401E-3</v>
      </c>
      <c r="I555" s="1" t="s">
        <v>6765</v>
      </c>
      <c r="J555" s="1">
        <v>2.5700000696815599E-4</v>
      </c>
      <c r="K555" s="1" t="s">
        <v>6765</v>
      </c>
      <c r="L555" s="1">
        <v>4.0480000898241997E-3</v>
      </c>
      <c r="M555" s="1" t="s">
        <v>6765</v>
      </c>
      <c r="N555" s="1">
        <v>1.1490000179037499E-3</v>
      </c>
      <c r="O555" s="1" t="s">
        <v>6765</v>
      </c>
    </row>
    <row r="556" spans="1:15" x14ac:dyDescent="0.25">
      <c r="A556" s="12" t="s">
        <v>3071</v>
      </c>
      <c r="B556" s="12" t="s">
        <v>3072</v>
      </c>
      <c r="C556" s="12" t="s">
        <v>1552</v>
      </c>
      <c r="D556" s="12" t="s">
        <v>3073</v>
      </c>
      <c r="E556" s="12" t="s">
        <v>2225</v>
      </c>
      <c r="F556" s="1">
        <v>3.5899999141693102</v>
      </c>
      <c r="G556" s="1" t="s">
        <v>6765</v>
      </c>
      <c r="H556" s="1">
        <v>4.5400001108646401E-3</v>
      </c>
      <c r="I556" s="1" t="s">
        <v>6765</v>
      </c>
      <c r="J556" s="1">
        <v>2.5700000696815599E-4</v>
      </c>
      <c r="K556" s="1" t="s">
        <v>6765</v>
      </c>
      <c r="L556" s="1">
        <v>4.0480000898241997E-3</v>
      </c>
      <c r="M556" s="1" t="s">
        <v>6765</v>
      </c>
      <c r="N556" s="1">
        <v>1.1490000179037499E-3</v>
      </c>
      <c r="O556" s="1" t="s">
        <v>6765</v>
      </c>
    </row>
    <row r="557" spans="1:15" x14ac:dyDescent="0.25">
      <c r="A557" s="12" t="s">
        <v>3074</v>
      </c>
      <c r="B557" s="12" t="s">
        <v>3075</v>
      </c>
      <c r="C557" s="12" t="s">
        <v>1552</v>
      </c>
      <c r="D557" s="12" t="s">
        <v>3076</v>
      </c>
      <c r="E557" s="12" t="s">
        <v>2225</v>
      </c>
      <c r="F557" s="1">
        <v>3.5899999141693102</v>
      </c>
      <c r="G557" s="1" t="s">
        <v>6765</v>
      </c>
      <c r="H557" s="1">
        <v>4.5400001108646401E-3</v>
      </c>
      <c r="I557" s="1" t="s">
        <v>6765</v>
      </c>
      <c r="J557" s="1">
        <v>2.5700000696815599E-4</v>
      </c>
      <c r="K557" s="1" t="s">
        <v>6765</v>
      </c>
      <c r="L557" s="1">
        <v>4.0480000898241997E-3</v>
      </c>
      <c r="M557" s="1" t="s">
        <v>6765</v>
      </c>
      <c r="N557" s="1">
        <v>1.1490000179037499E-3</v>
      </c>
      <c r="O557" s="1" t="s">
        <v>6765</v>
      </c>
    </row>
    <row r="558" spans="1:15" x14ac:dyDescent="0.25">
      <c r="A558" s="12" t="s">
        <v>3065</v>
      </c>
      <c r="B558" s="12" t="s">
        <v>3077</v>
      </c>
      <c r="C558" s="12" t="s">
        <v>1552</v>
      </c>
      <c r="D558" s="12" t="s">
        <v>3078</v>
      </c>
      <c r="E558" s="12" t="s">
        <v>2225</v>
      </c>
      <c r="F558" s="1">
        <v>3.5899999141693102</v>
      </c>
      <c r="G558" s="1" t="s">
        <v>6765</v>
      </c>
      <c r="H558" s="1">
        <v>4.5400001108646401E-3</v>
      </c>
      <c r="I558" s="1" t="s">
        <v>6765</v>
      </c>
      <c r="J558" s="1">
        <v>2.5700000696815599E-4</v>
      </c>
      <c r="K558" s="1" t="s">
        <v>6765</v>
      </c>
      <c r="L558" s="1">
        <v>4.0480000898241997E-3</v>
      </c>
      <c r="M558" s="1" t="s">
        <v>6765</v>
      </c>
      <c r="N558" s="1">
        <v>1.1490000179037499E-3</v>
      </c>
      <c r="O558" s="1" t="s">
        <v>6765</v>
      </c>
    </row>
    <row r="559" spans="1:15" x14ac:dyDescent="0.25">
      <c r="A559" s="12" t="s">
        <v>3065</v>
      </c>
      <c r="B559" s="12" t="s">
        <v>3079</v>
      </c>
      <c r="C559" s="12" t="s">
        <v>1552</v>
      </c>
      <c r="D559" s="12" t="s">
        <v>3080</v>
      </c>
      <c r="E559" s="12" t="s">
        <v>2225</v>
      </c>
      <c r="F559" s="1">
        <v>3.5899999141693102</v>
      </c>
      <c r="G559" s="1" t="s">
        <v>6765</v>
      </c>
      <c r="H559" s="1">
        <v>4.5400001108646401E-3</v>
      </c>
      <c r="I559" s="1" t="s">
        <v>6765</v>
      </c>
      <c r="J559" s="1">
        <v>2.5700000696815599E-4</v>
      </c>
      <c r="K559" s="1" t="s">
        <v>6765</v>
      </c>
      <c r="L559" s="1">
        <v>4.0480000898241997E-3</v>
      </c>
      <c r="M559" s="1" t="s">
        <v>6765</v>
      </c>
      <c r="N559" s="1">
        <v>1.1490000179037499E-3</v>
      </c>
      <c r="O559" s="1" t="s">
        <v>6765</v>
      </c>
    </row>
    <row r="560" spans="1:15" x14ac:dyDescent="0.25">
      <c r="A560" s="12" t="s">
        <v>3074</v>
      </c>
      <c r="B560" s="12" t="s">
        <v>3081</v>
      </c>
      <c r="C560" s="12" t="s">
        <v>1552</v>
      </c>
      <c r="D560" s="12" t="s">
        <v>1897</v>
      </c>
      <c r="E560" s="12" t="s">
        <v>2225</v>
      </c>
      <c r="F560" s="1">
        <v>3.5899999141693102</v>
      </c>
      <c r="G560" s="1" t="s">
        <v>6765</v>
      </c>
      <c r="H560" s="1">
        <v>4.5400001108646401E-3</v>
      </c>
      <c r="I560" s="1" t="s">
        <v>6765</v>
      </c>
      <c r="J560" s="1">
        <v>2.5700000696815599E-4</v>
      </c>
      <c r="K560" s="1" t="s">
        <v>6765</v>
      </c>
      <c r="L560" s="1">
        <v>4.0480000898241997E-3</v>
      </c>
      <c r="M560" s="1" t="s">
        <v>6765</v>
      </c>
      <c r="N560" s="1">
        <v>1.1490000179037499E-3</v>
      </c>
      <c r="O560" s="1" t="s">
        <v>6765</v>
      </c>
    </row>
    <row r="561" spans="1:15" x14ac:dyDescent="0.25">
      <c r="A561" s="12" t="s">
        <v>3074</v>
      </c>
      <c r="B561" s="12" t="s">
        <v>3082</v>
      </c>
      <c r="C561" s="12" t="s">
        <v>1552</v>
      </c>
      <c r="D561" s="12" t="s">
        <v>3083</v>
      </c>
      <c r="E561" s="12" t="s">
        <v>2225</v>
      </c>
      <c r="F561" s="1">
        <v>3.5899999141693102</v>
      </c>
      <c r="G561" s="1" t="s">
        <v>6765</v>
      </c>
      <c r="H561" s="1">
        <v>4.5400001108646401E-3</v>
      </c>
      <c r="I561" s="1" t="s">
        <v>6765</v>
      </c>
      <c r="J561" s="1">
        <v>2.5700000696815599E-4</v>
      </c>
      <c r="K561" s="1" t="s">
        <v>6765</v>
      </c>
      <c r="L561" s="1">
        <v>4.0480000898241997E-3</v>
      </c>
      <c r="M561" s="1" t="s">
        <v>6765</v>
      </c>
      <c r="N561" s="1">
        <v>1.1490000179037499E-3</v>
      </c>
      <c r="O561" s="1" t="s">
        <v>6765</v>
      </c>
    </row>
    <row r="562" spans="1:15" x14ac:dyDescent="0.25">
      <c r="A562" s="12" t="s">
        <v>3071</v>
      </c>
      <c r="B562" s="12" t="s">
        <v>3084</v>
      </c>
      <c r="C562" s="12" t="s">
        <v>1552</v>
      </c>
      <c r="D562" s="12" t="s">
        <v>3085</v>
      </c>
      <c r="E562" s="12" t="s">
        <v>2225</v>
      </c>
      <c r="F562" s="1">
        <v>3.5899999141693102</v>
      </c>
      <c r="G562" s="1" t="s">
        <v>6765</v>
      </c>
      <c r="H562" s="1">
        <v>4.5400001108646401E-3</v>
      </c>
      <c r="I562" s="1" t="s">
        <v>6765</v>
      </c>
      <c r="J562" s="1">
        <v>2.5700000696815599E-4</v>
      </c>
      <c r="K562" s="1" t="s">
        <v>6765</v>
      </c>
      <c r="L562" s="1">
        <v>4.0480000898241997E-3</v>
      </c>
      <c r="M562" s="1" t="s">
        <v>6765</v>
      </c>
      <c r="N562" s="1">
        <v>1.1490000179037499E-3</v>
      </c>
      <c r="O562" s="1" t="s">
        <v>6765</v>
      </c>
    </row>
    <row r="563" spans="1:15" x14ac:dyDescent="0.25">
      <c r="A563" s="12" t="s">
        <v>3074</v>
      </c>
      <c r="B563" s="12" t="s">
        <v>3086</v>
      </c>
      <c r="C563" s="12" t="s">
        <v>1552</v>
      </c>
      <c r="D563" s="12" t="s">
        <v>3087</v>
      </c>
      <c r="E563" s="12" t="s">
        <v>2225</v>
      </c>
      <c r="F563" s="1">
        <v>3.5899999141693102</v>
      </c>
      <c r="G563" s="1" t="s">
        <v>6765</v>
      </c>
      <c r="H563" s="1">
        <v>4.5400001108646401E-3</v>
      </c>
      <c r="I563" s="1" t="s">
        <v>6765</v>
      </c>
      <c r="J563" s="1">
        <v>2.5700000696815599E-4</v>
      </c>
      <c r="K563" s="1" t="s">
        <v>6765</v>
      </c>
      <c r="L563" s="1">
        <v>4.0480000898241997E-3</v>
      </c>
      <c r="M563" s="1" t="s">
        <v>6765</v>
      </c>
      <c r="N563" s="1">
        <v>1.1490000179037499E-3</v>
      </c>
      <c r="O563" s="1" t="s">
        <v>6765</v>
      </c>
    </row>
    <row r="564" spans="1:15" x14ac:dyDescent="0.25">
      <c r="A564" s="12" t="s">
        <v>3065</v>
      </c>
      <c r="B564" s="12" t="s">
        <v>3088</v>
      </c>
      <c r="C564" s="12" t="s">
        <v>1552</v>
      </c>
      <c r="D564" s="12" t="s">
        <v>2119</v>
      </c>
      <c r="E564" s="12" t="s">
        <v>2225</v>
      </c>
      <c r="F564" s="1">
        <v>3.5899999141693102</v>
      </c>
      <c r="G564" s="1" t="s">
        <v>6765</v>
      </c>
      <c r="H564" s="1">
        <v>4.5400001108646401E-3</v>
      </c>
      <c r="I564" s="1" t="s">
        <v>6765</v>
      </c>
      <c r="J564" s="1">
        <v>2.5700000696815599E-4</v>
      </c>
      <c r="K564" s="1" t="s">
        <v>6765</v>
      </c>
      <c r="L564" s="1">
        <v>4.0480000898241997E-3</v>
      </c>
      <c r="M564" s="1" t="s">
        <v>6765</v>
      </c>
      <c r="N564" s="1">
        <v>1.1490000179037499E-3</v>
      </c>
      <c r="O564" s="1" t="s">
        <v>6765</v>
      </c>
    </row>
    <row r="565" spans="1:15" x14ac:dyDescent="0.25">
      <c r="A565" s="12" t="s">
        <v>3065</v>
      </c>
      <c r="B565" s="12" t="s">
        <v>3089</v>
      </c>
      <c r="C565" s="12" t="s">
        <v>1552</v>
      </c>
      <c r="D565" s="12" t="s">
        <v>2091</v>
      </c>
      <c r="E565" s="12" t="s">
        <v>2225</v>
      </c>
      <c r="F565" s="1">
        <v>3.5899999141693102</v>
      </c>
      <c r="G565" s="1" t="s">
        <v>6765</v>
      </c>
      <c r="H565" s="1">
        <v>4.5400001108646401E-3</v>
      </c>
      <c r="I565" s="1" t="s">
        <v>6765</v>
      </c>
      <c r="J565" s="1">
        <v>2.5700000696815599E-4</v>
      </c>
      <c r="K565" s="1" t="s">
        <v>6765</v>
      </c>
      <c r="L565" s="1">
        <v>4.0480000898241997E-3</v>
      </c>
      <c r="M565" s="1" t="s">
        <v>6765</v>
      </c>
      <c r="N565" s="1">
        <v>1.1490000179037499E-3</v>
      </c>
      <c r="O565" s="1" t="s">
        <v>6765</v>
      </c>
    </row>
    <row r="566" spans="1:15" x14ac:dyDescent="0.25">
      <c r="A566" s="12" t="s">
        <v>3065</v>
      </c>
      <c r="B566" s="12" t="s">
        <v>3090</v>
      </c>
      <c r="C566" s="12" t="s">
        <v>1552</v>
      </c>
      <c r="D566" s="12" t="s">
        <v>3091</v>
      </c>
      <c r="E566" s="12" t="s">
        <v>2225</v>
      </c>
      <c r="F566" s="1">
        <v>3.5899999141693102</v>
      </c>
      <c r="G566" s="1" t="s">
        <v>6765</v>
      </c>
      <c r="H566" s="1">
        <v>4.5400001108646401E-3</v>
      </c>
      <c r="I566" s="1" t="s">
        <v>6765</v>
      </c>
      <c r="J566" s="1">
        <v>2.5700000696815599E-4</v>
      </c>
      <c r="K566" s="1" t="s">
        <v>6765</v>
      </c>
      <c r="L566" s="1">
        <v>4.0480000898241997E-3</v>
      </c>
      <c r="M566" s="1" t="s">
        <v>6765</v>
      </c>
      <c r="N566" s="1">
        <v>1.1490000179037499E-3</v>
      </c>
      <c r="O566" s="1" t="s">
        <v>6765</v>
      </c>
    </row>
    <row r="567" spans="1:15" x14ac:dyDescent="0.25">
      <c r="A567" s="12" t="s">
        <v>3071</v>
      </c>
      <c r="B567" s="12" t="s">
        <v>3092</v>
      </c>
      <c r="C567" s="12" t="s">
        <v>1552</v>
      </c>
      <c r="D567" s="12" t="s">
        <v>3093</v>
      </c>
      <c r="E567" s="12" t="s">
        <v>2225</v>
      </c>
      <c r="F567" s="1">
        <v>3.5899999141693102</v>
      </c>
      <c r="G567" s="1" t="s">
        <v>6765</v>
      </c>
      <c r="H567" s="1">
        <v>4.5400001108646401E-3</v>
      </c>
      <c r="I567" s="1" t="s">
        <v>6765</v>
      </c>
      <c r="J567" s="1">
        <v>2.5700000696815599E-4</v>
      </c>
      <c r="K567" s="1" t="s">
        <v>6765</v>
      </c>
      <c r="L567" s="1">
        <v>4.0480000898241997E-3</v>
      </c>
      <c r="M567" s="1" t="s">
        <v>6765</v>
      </c>
      <c r="N567" s="1">
        <v>1.1490000179037499E-3</v>
      </c>
      <c r="O567" s="1" t="s">
        <v>6765</v>
      </c>
    </row>
    <row r="568" spans="1:15" x14ac:dyDescent="0.25">
      <c r="A568" s="12" t="s">
        <v>2535</v>
      </c>
      <c r="B568" s="12" t="s">
        <v>3094</v>
      </c>
      <c r="C568" s="12" t="s">
        <v>1552</v>
      </c>
      <c r="D568" s="12" t="s">
        <v>3095</v>
      </c>
      <c r="E568" s="12" t="s">
        <v>2225</v>
      </c>
      <c r="F568" s="1">
        <v>3.5899999141693102</v>
      </c>
      <c r="G568" s="1" t="s">
        <v>6765</v>
      </c>
      <c r="H568" s="1">
        <v>4.5400001108646401E-3</v>
      </c>
      <c r="I568" s="1" t="s">
        <v>6765</v>
      </c>
      <c r="J568" s="1">
        <v>2.5700000696815599E-4</v>
      </c>
      <c r="K568" s="1" t="s">
        <v>6765</v>
      </c>
      <c r="L568" s="1">
        <v>4.0480000898241997E-3</v>
      </c>
      <c r="M568" s="1" t="s">
        <v>6765</v>
      </c>
      <c r="N568" s="1">
        <v>1.1490000179037499E-3</v>
      </c>
      <c r="O568" s="1" t="s">
        <v>6765</v>
      </c>
    </row>
    <row r="569" spans="1:15" x14ac:dyDescent="0.25">
      <c r="A569" s="12" t="s">
        <v>3071</v>
      </c>
      <c r="B569" s="12" t="s">
        <v>3096</v>
      </c>
      <c r="C569" s="12" t="s">
        <v>1552</v>
      </c>
      <c r="D569" s="12" t="s">
        <v>1553</v>
      </c>
      <c r="E569" s="12" t="s">
        <v>2225</v>
      </c>
      <c r="F569" s="1">
        <v>3.5899999141693102</v>
      </c>
      <c r="G569" s="1" t="s">
        <v>6765</v>
      </c>
      <c r="H569" s="1">
        <v>4.5400001108646401E-3</v>
      </c>
      <c r="I569" s="1" t="s">
        <v>6765</v>
      </c>
      <c r="J569" s="1">
        <v>2.5700000696815599E-4</v>
      </c>
      <c r="K569" s="1" t="s">
        <v>6765</v>
      </c>
      <c r="L569" s="1">
        <v>4.0480000898241997E-3</v>
      </c>
      <c r="M569" s="1" t="s">
        <v>6765</v>
      </c>
      <c r="N569" s="1">
        <v>1.1490000179037499E-3</v>
      </c>
      <c r="O569" s="1" t="s">
        <v>6765</v>
      </c>
    </row>
    <row r="570" spans="1:15" x14ac:dyDescent="0.25">
      <c r="A570" s="12" t="s">
        <v>3074</v>
      </c>
      <c r="B570" s="12" t="s">
        <v>3097</v>
      </c>
      <c r="C570" s="12" t="s">
        <v>1552</v>
      </c>
      <c r="D570" s="12" t="s">
        <v>3098</v>
      </c>
      <c r="E570" s="12" t="s">
        <v>2225</v>
      </c>
      <c r="F570" s="1">
        <v>3.5899999141693102</v>
      </c>
      <c r="G570" s="1" t="s">
        <v>6765</v>
      </c>
      <c r="H570" s="1">
        <v>4.5400001108646401E-3</v>
      </c>
      <c r="I570" s="1" t="s">
        <v>6765</v>
      </c>
      <c r="J570" s="1">
        <v>2.5700000696815599E-4</v>
      </c>
      <c r="K570" s="1" t="s">
        <v>6765</v>
      </c>
      <c r="L570" s="1">
        <v>4.0480000898241997E-3</v>
      </c>
      <c r="M570" s="1" t="s">
        <v>6765</v>
      </c>
      <c r="N570" s="1">
        <v>1.1490000179037499E-3</v>
      </c>
      <c r="O570" s="1" t="s">
        <v>6765</v>
      </c>
    </row>
    <row r="571" spans="1:15" x14ac:dyDescent="0.25">
      <c r="A571" s="12" t="s">
        <v>3074</v>
      </c>
      <c r="B571" s="12" t="s">
        <v>3099</v>
      </c>
      <c r="C571" s="12" t="s">
        <v>1552</v>
      </c>
      <c r="D571" s="12" t="s">
        <v>2643</v>
      </c>
      <c r="E571" s="12" t="s">
        <v>2225</v>
      </c>
      <c r="F571" s="1">
        <v>3.5899999141693102</v>
      </c>
      <c r="G571" s="1" t="s">
        <v>6765</v>
      </c>
      <c r="H571" s="1">
        <v>4.5400001108646401E-3</v>
      </c>
      <c r="I571" s="1" t="s">
        <v>6765</v>
      </c>
      <c r="J571" s="1">
        <v>2.5700000696815599E-4</v>
      </c>
      <c r="K571" s="1" t="s">
        <v>6765</v>
      </c>
      <c r="L571" s="1">
        <v>4.0480000898241997E-3</v>
      </c>
      <c r="M571" s="1" t="s">
        <v>6765</v>
      </c>
      <c r="N571" s="1">
        <v>1.1490000179037499E-3</v>
      </c>
      <c r="O571" s="1" t="s">
        <v>6765</v>
      </c>
    </row>
    <row r="572" spans="1:15" x14ac:dyDescent="0.25">
      <c r="A572" s="12" t="s">
        <v>3065</v>
      </c>
      <c r="B572" s="12" t="s">
        <v>3100</v>
      </c>
      <c r="C572" s="12" t="s">
        <v>1552</v>
      </c>
      <c r="D572" s="12" t="s">
        <v>1705</v>
      </c>
      <c r="E572" s="12" t="s">
        <v>2225</v>
      </c>
      <c r="F572" s="1">
        <v>3.5899999141693102</v>
      </c>
      <c r="G572" s="1" t="s">
        <v>6765</v>
      </c>
      <c r="H572" s="1">
        <v>4.5400001108646401E-3</v>
      </c>
      <c r="I572" s="1" t="s">
        <v>6765</v>
      </c>
      <c r="J572" s="1">
        <v>2.5700000696815599E-4</v>
      </c>
      <c r="K572" s="1" t="s">
        <v>6765</v>
      </c>
      <c r="L572" s="1">
        <v>4.0480000898241997E-3</v>
      </c>
      <c r="M572" s="1" t="s">
        <v>6765</v>
      </c>
      <c r="N572" s="1">
        <v>1.1490000179037499E-3</v>
      </c>
      <c r="O572" s="1" t="s">
        <v>6765</v>
      </c>
    </row>
    <row r="573" spans="1:15" x14ac:dyDescent="0.25">
      <c r="A573" s="12" t="s">
        <v>2535</v>
      </c>
      <c r="B573" s="12" t="s">
        <v>3101</v>
      </c>
      <c r="C573" s="12" t="s">
        <v>1552</v>
      </c>
      <c r="D573" s="12" t="s">
        <v>1813</v>
      </c>
      <c r="E573" s="12" t="s">
        <v>2225</v>
      </c>
      <c r="F573" s="1">
        <v>3.5899999141693102</v>
      </c>
      <c r="G573" s="1" t="s">
        <v>6765</v>
      </c>
      <c r="H573" s="1">
        <v>4.5400001108646401E-3</v>
      </c>
      <c r="I573" s="1" t="s">
        <v>6765</v>
      </c>
      <c r="J573" s="1">
        <v>2.5700000696815599E-4</v>
      </c>
      <c r="K573" s="1" t="s">
        <v>6765</v>
      </c>
      <c r="L573" s="1">
        <v>4.0480000898241997E-3</v>
      </c>
      <c r="M573" s="1" t="s">
        <v>6765</v>
      </c>
      <c r="N573" s="1">
        <v>1.1490000179037499E-3</v>
      </c>
      <c r="O573" s="1" t="s">
        <v>6765</v>
      </c>
    </row>
    <row r="574" spans="1:15" x14ac:dyDescent="0.25">
      <c r="A574" s="12" t="s">
        <v>3071</v>
      </c>
      <c r="B574" s="12" t="s">
        <v>3102</v>
      </c>
      <c r="C574" s="12" t="s">
        <v>1552</v>
      </c>
      <c r="D574" s="12" t="s">
        <v>1653</v>
      </c>
      <c r="E574" s="12" t="s">
        <v>2225</v>
      </c>
      <c r="F574" s="1">
        <v>3.5899999141693102</v>
      </c>
      <c r="G574" s="1" t="s">
        <v>6765</v>
      </c>
      <c r="H574" s="1">
        <v>4.5400001108646401E-3</v>
      </c>
      <c r="I574" s="1" t="s">
        <v>6765</v>
      </c>
      <c r="J574" s="1">
        <v>2.5700000696815599E-4</v>
      </c>
      <c r="K574" s="1" t="s">
        <v>6765</v>
      </c>
      <c r="L574" s="1">
        <v>4.0480000898241997E-3</v>
      </c>
      <c r="M574" s="1" t="s">
        <v>6765</v>
      </c>
      <c r="N574" s="1">
        <v>1.1490000179037499E-3</v>
      </c>
      <c r="O574" s="1" t="s">
        <v>6765</v>
      </c>
    </row>
    <row r="575" spans="1:15" x14ac:dyDescent="0.25">
      <c r="A575" s="12" t="s">
        <v>3065</v>
      </c>
      <c r="B575" s="12" t="s">
        <v>3103</v>
      </c>
      <c r="C575" s="12" t="s">
        <v>1552</v>
      </c>
      <c r="D575" s="12" t="s">
        <v>3104</v>
      </c>
      <c r="E575" s="12" t="s">
        <v>2225</v>
      </c>
      <c r="F575" s="1">
        <v>3.5899999141693102</v>
      </c>
      <c r="G575" s="1" t="s">
        <v>6765</v>
      </c>
      <c r="H575" s="1">
        <v>4.5400001108646401E-3</v>
      </c>
      <c r="I575" s="1" t="s">
        <v>6765</v>
      </c>
      <c r="J575" s="1">
        <v>2.5700000696815599E-4</v>
      </c>
      <c r="K575" s="1" t="s">
        <v>6765</v>
      </c>
      <c r="L575" s="1">
        <v>4.0480000898241997E-3</v>
      </c>
      <c r="M575" s="1" t="s">
        <v>6765</v>
      </c>
      <c r="N575" s="1">
        <v>1.1490000179037499E-3</v>
      </c>
      <c r="O575" s="1" t="s">
        <v>6765</v>
      </c>
    </row>
    <row r="576" spans="1:15" x14ac:dyDescent="0.25">
      <c r="A576" s="12" t="s">
        <v>3065</v>
      </c>
      <c r="B576" s="12" t="s">
        <v>3105</v>
      </c>
      <c r="C576" s="12" t="s">
        <v>1552</v>
      </c>
      <c r="D576" s="12" t="s">
        <v>1894</v>
      </c>
      <c r="E576" s="12" t="s">
        <v>2225</v>
      </c>
      <c r="F576" s="1">
        <v>3.5899999141693102</v>
      </c>
      <c r="G576" s="1" t="s">
        <v>6765</v>
      </c>
      <c r="H576" s="1">
        <v>4.5400001108646401E-3</v>
      </c>
      <c r="I576" s="1" t="s">
        <v>6765</v>
      </c>
      <c r="J576" s="1">
        <v>2.5700000696815599E-4</v>
      </c>
      <c r="K576" s="1" t="s">
        <v>6765</v>
      </c>
      <c r="L576" s="1">
        <v>4.0480000898241997E-3</v>
      </c>
      <c r="M576" s="1" t="s">
        <v>6765</v>
      </c>
      <c r="N576" s="1">
        <v>1.1490000179037499E-3</v>
      </c>
      <c r="O576" s="1" t="s">
        <v>6765</v>
      </c>
    </row>
    <row r="577" spans="1:15" x14ac:dyDescent="0.25">
      <c r="A577" s="12" t="s">
        <v>3074</v>
      </c>
      <c r="B577" s="12" t="s">
        <v>3106</v>
      </c>
      <c r="C577" s="12" t="s">
        <v>1552</v>
      </c>
      <c r="D577" s="12" t="s">
        <v>1126</v>
      </c>
      <c r="E577" s="12" t="s">
        <v>2225</v>
      </c>
      <c r="F577" s="1">
        <v>3.5899999141693102</v>
      </c>
      <c r="G577" s="1" t="s">
        <v>6765</v>
      </c>
      <c r="H577" s="1">
        <v>4.5400001108646401E-3</v>
      </c>
      <c r="I577" s="1" t="s">
        <v>6765</v>
      </c>
      <c r="J577" s="1">
        <v>2.5700000696815599E-4</v>
      </c>
      <c r="K577" s="1" t="s">
        <v>6765</v>
      </c>
      <c r="L577" s="1">
        <v>4.0480000898241997E-3</v>
      </c>
      <c r="M577" s="1" t="s">
        <v>6765</v>
      </c>
      <c r="N577" s="1">
        <v>1.1490000179037499E-3</v>
      </c>
      <c r="O577" s="1" t="s">
        <v>6765</v>
      </c>
    </row>
    <row r="578" spans="1:15" x14ac:dyDescent="0.25">
      <c r="A578" s="12" t="s">
        <v>3071</v>
      </c>
      <c r="B578" s="12" t="s">
        <v>3107</v>
      </c>
      <c r="C578" s="12" t="s">
        <v>1552</v>
      </c>
      <c r="D578" s="12" t="s">
        <v>1502</v>
      </c>
      <c r="E578" s="12" t="s">
        <v>2225</v>
      </c>
      <c r="F578" s="1">
        <v>3.5899999141693102</v>
      </c>
      <c r="G578" s="1" t="s">
        <v>6765</v>
      </c>
      <c r="H578" s="1">
        <v>4.5400001108646401E-3</v>
      </c>
      <c r="I578" s="1" t="s">
        <v>6765</v>
      </c>
      <c r="J578" s="1">
        <v>2.5700000696815599E-4</v>
      </c>
      <c r="K578" s="1" t="s">
        <v>6765</v>
      </c>
      <c r="L578" s="1">
        <v>4.0480000898241997E-3</v>
      </c>
      <c r="M578" s="1" t="s">
        <v>6765</v>
      </c>
      <c r="N578" s="1">
        <v>1.1490000179037499E-3</v>
      </c>
      <c r="O578" s="1" t="s">
        <v>6765</v>
      </c>
    </row>
    <row r="579" spans="1:15" x14ac:dyDescent="0.25">
      <c r="A579" s="12" t="s">
        <v>3065</v>
      </c>
      <c r="B579" s="12" t="s">
        <v>3108</v>
      </c>
      <c r="C579" s="12" t="s">
        <v>1552</v>
      </c>
      <c r="D579" s="12" t="s">
        <v>3109</v>
      </c>
      <c r="E579" s="12" t="s">
        <v>2225</v>
      </c>
      <c r="F579" s="1">
        <v>3.5899999141693102</v>
      </c>
      <c r="G579" s="1" t="s">
        <v>6765</v>
      </c>
      <c r="H579" s="1">
        <v>4.5400001108646401E-3</v>
      </c>
      <c r="I579" s="1" t="s">
        <v>6765</v>
      </c>
      <c r="J579" s="1">
        <v>2.5700000696815599E-4</v>
      </c>
      <c r="K579" s="1" t="s">
        <v>6765</v>
      </c>
      <c r="L579" s="1">
        <v>4.0480000898241997E-3</v>
      </c>
      <c r="M579" s="1" t="s">
        <v>6765</v>
      </c>
      <c r="N579" s="1">
        <v>1.1490000179037499E-3</v>
      </c>
      <c r="O579" s="1" t="s">
        <v>6765</v>
      </c>
    </row>
    <row r="580" spans="1:15" x14ac:dyDescent="0.25">
      <c r="A580" s="12" t="s">
        <v>3074</v>
      </c>
      <c r="B580" s="12" t="s">
        <v>3110</v>
      </c>
      <c r="C580" s="12" t="s">
        <v>1552</v>
      </c>
      <c r="D580" s="12" t="s">
        <v>1551</v>
      </c>
      <c r="E580" s="12" t="s">
        <v>2225</v>
      </c>
      <c r="F580" s="1">
        <v>3.5899999141693102</v>
      </c>
      <c r="G580" s="1" t="s">
        <v>6765</v>
      </c>
      <c r="H580" s="1">
        <v>4.5400001108646401E-3</v>
      </c>
      <c r="I580" s="1" t="s">
        <v>6765</v>
      </c>
      <c r="J580" s="1">
        <v>2.5700000696815599E-4</v>
      </c>
      <c r="K580" s="1" t="s">
        <v>6765</v>
      </c>
      <c r="L580" s="1">
        <v>4.0480000898241997E-3</v>
      </c>
      <c r="M580" s="1" t="s">
        <v>6765</v>
      </c>
      <c r="N580" s="1">
        <v>1.1490000179037499E-3</v>
      </c>
      <c r="O580" s="1" t="s">
        <v>6765</v>
      </c>
    </row>
    <row r="581" spans="1:15" x14ac:dyDescent="0.25">
      <c r="A581" s="12" t="s">
        <v>3111</v>
      </c>
      <c r="B581" s="12" t="s">
        <v>3112</v>
      </c>
      <c r="C581" s="12" t="s">
        <v>1552</v>
      </c>
      <c r="D581" s="12" t="s">
        <v>3113</v>
      </c>
      <c r="E581" s="12" t="s">
        <v>2225</v>
      </c>
      <c r="F581" s="1">
        <v>3.5899999141693102</v>
      </c>
      <c r="G581" s="1" t="s">
        <v>6765</v>
      </c>
      <c r="H581" s="1">
        <v>4.5400001108646401E-3</v>
      </c>
      <c r="I581" s="1" t="s">
        <v>6765</v>
      </c>
      <c r="J581" s="1">
        <v>2.5700000696815599E-4</v>
      </c>
      <c r="K581" s="1" t="s">
        <v>6765</v>
      </c>
      <c r="L581" s="1">
        <v>4.0480000898241997E-3</v>
      </c>
      <c r="M581" s="1" t="s">
        <v>6765</v>
      </c>
      <c r="N581" s="1">
        <v>1.1490000179037499E-3</v>
      </c>
      <c r="O581" s="1" t="s">
        <v>6765</v>
      </c>
    </row>
    <row r="582" spans="1:15" x14ac:dyDescent="0.25">
      <c r="A582" s="12" t="s">
        <v>3074</v>
      </c>
      <c r="B582" s="12" t="s">
        <v>3114</v>
      </c>
      <c r="C582" s="12" t="s">
        <v>1552</v>
      </c>
      <c r="D582" s="12" t="s">
        <v>3115</v>
      </c>
      <c r="E582" s="12" t="s">
        <v>2225</v>
      </c>
      <c r="F582" s="1">
        <v>3.5899999141693102</v>
      </c>
      <c r="G582" s="1" t="s">
        <v>6765</v>
      </c>
      <c r="H582" s="1">
        <v>4.5400001108646401E-3</v>
      </c>
      <c r="I582" s="1" t="s">
        <v>6765</v>
      </c>
      <c r="J582" s="1">
        <v>2.5700000696815599E-4</v>
      </c>
      <c r="K582" s="1" t="s">
        <v>6765</v>
      </c>
      <c r="L582" s="1">
        <v>4.0480000898241997E-3</v>
      </c>
      <c r="M582" s="1" t="s">
        <v>6765</v>
      </c>
      <c r="N582" s="1">
        <v>1.1490000179037499E-3</v>
      </c>
      <c r="O582" s="1" t="s">
        <v>6765</v>
      </c>
    </row>
    <row r="583" spans="1:15" x14ac:dyDescent="0.25">
      <c r="A583" s="12" t="s">
        <v>3111</v>
      </c>
      <c r="B583" s="12" t="s">
        <v>3116</v>
      </c>
      <c r="C583" s="12" t="s">
        <v>1552</v>
      </c>
      <c r="D583" s="12" t="s">
        <v>1639</v>
      </c>
      <c r="E583" s="12" t="s">
        <v>2225</v>
      </c>
      <c r="F583" s="1">
        <v>3.5899999141693102</v>
      </c>
      <c r="G583" s="1" t="s">
        <v>6765</v>
      </c>
      <c r="H583" s="1">
        <v>4.5400001108646401E-3</v>
      </c>
      <c r="I583" s="1" t="s">
        <v>6765</v>
      </c>
      <c r="J583" s="1">
        <v>2.5700000696815599E-4</v>
      </c>
      <c r="K583" s="1" t="s">
        <v>6765</v>
      </c>
      <c r="L583" s="1">
        <v>4.0480000898241997E-3</v>
      </c>
      <c r="M583" s="1" t="s">
        <v>6765</v>
      </c>
      <c r="N583" s="1">
        <v>1.1490000179037499E-3</v>
      </c>
      <c r="O583" s="1" t="s">
        <v>6765</v>
      </c>
    </row>
    <row r="584" spans="1:15" x14ac:dyDescent="0.25">
      <c r="A584" s="12" t="s">
        <v>3065</v>
      </c>
      <c r="B584" s="12" t="s">
        <v>3117</v>
      </c>
      <c r="C584" s="12" t="s">
        <v>1552</v>
      </c>
      <c r="D584" s="12" t="s">
        <v>1788</v>
      </c>
      <c r="E584" s="12" t="s">
        <v>2225</v>
      </c>
      <c r="F584" s="1">
        <v>3.5899999141693102</v>
      </c>
      <c r="G584" s="1" t="s">
        <v>6765</v>
      </c>
      <c r="H584" s="1">
        <v>4.5400001108646401E-3</v>
      </c>
      <c r="I584" s="1" t="s">
        <v>6765</v>
      </c>
      <c r="J584" s="1">
        <v>2.5700000696815599E-4</v>
      </c>
      <c r="K584" s="1" t="s">
        <v>6765</v>
      </c>
      <c r="L584" s="1">
        <v>4.0480000898241997E-3</v>
      </c>
      <c r="M584" s="1" t="s">
        <v>6765</v>
      </c>
      <c r="N584" s="1">
        <v>1.1490000179037499E-3</v>
      </c>
      <c r="O584" s="1" t="s">
        <v>6765</v>
      </c>
    </row>
    <row r="585" spans="1:15" x14ac:dyDescent="0.25">
      <c r="A585" s="12" t="s">
        <v>3071</v>
      </c>
      <c r="B585" s="12" t="s">
        <v>3118</v>
      </c>
      <c r="C585" s="12" t="s">
        <v>1552</v>
      </c>
      <c r="D585" s="12" t="s">
        <v>2004</v>
      </c>
      <c r="E585" s="12" t="s">
        <v>2225</v>
      </c>
      <c r="F585" s="1">
        <v>3.5899999141693102</v>
      </c>
      <c r="G585" s="1" t="s">
        <v>6765</v>
      </c>
      <c r="H585" s="1">
        <v>4.5400001108646401E-3</v>
      </c>
      <c r="I585" s="1" t="s">
        <v>6765</v>
      </c>
      <c r="J585" s="1">
        <v>2.5700000696815599E-4</v>
      </c>
      <c r="K585" s="1" t="s">
        <v>6765</v>
      </c>
      <c r="L585" s="1">
        <v>4.0480000898241997E-3</v>
      </c>
      <c r="M585" s="1" t="s">
        <v>6765</v>
      </c>
      <c r="N585" s="1">
        <v>1.1490000179037499E-3</v>
      </c>
      <c r="O585" s="1" t="s">
        <v>6765</v>
      </c>
    </row>
    <row r="586" spans="1:15" x14ac:dyDescent="0.25">
      <c r="A586" s="12" t="s">
        <v>3065</v>
      </c>
      <c r="B586" s="12" t="s">
        <v>3119</v>
      </c>
      <c r="C586" s="12" t="s">
        <v>1552</v>
      </c>
      <c r="D586" s="12" t="s">
        <v>3120</v>
      </c>
      <c r="E586" s="12" t="s">
        <v>2225</v>
      </c>
      <c r="F586" s="1">
        <v>3.5899999141693102</v>
      </c>
      <c r="G586" s="1" t="s">
        <v>6765</v>
      </c>
      <c r="H586" s="1">
        <v>4.5400001108646401E-3</v>
      </c>
      <c r="I586" s="1" t="s">
        <v>6765</v>
      </c>
      <c r="J586" s="1">
        <v>2.5700000696815599E-4</v>
      </c>
      <c r="K586" s="1" t="s">
        <v>6765</v>
      </c>
      <c r="L586" s="1">
        <v>4.0480000898241997E-3</v>
      </c>
      <c r="M586" s="1" t="s">
        <v>6765</v>
      </c>
      <c r="N586" s="1">
        <v>1.1490000179037499E-3</v>
      </c>
      <c r="O586" s="1" t="s">
        <v>6765</v>
      </c>
    </row>
    <row r="587" spans="1:15" x14ac:dyDescent="0.25">
      <c r="A587" s="12" t="s">
        <v>3111</v>
      </c>
      <c r="B587" s="12" t="s">
        <v>3121</v>
      </c>
      <c r="C587" s="12" t="s">
        <v>1552</v>
      </c>
      <c r="D587" s="12" t="s">
        <v>3122</v>
      </c>
      <c r="E587" s="12" t="s">
        <v>2225</v>
      </c>
      <c r="F587" s="1">
        <v>3.5899999141693102</v>
      </c>
      <c r="G587" s="1" t="s">
        <v>6765</v>
      </c>
      <c r="H587" s="1">
        <v>4.5400001108646401E-3</v>
      </c>
      <c r="I587" s="1" t="s">
        <v>6765</v>
      </c>
      <c r="J587" s="1">
        <v>2.5700000696815599E-4</v>
      </c>
      <c r="K587" s="1" t="s">
        <v>6765</v>
      </c>
      <c r="L587" s="1">
        <v>4.0480000898241997E-3</v>
      </c>
      <c r="M587" s="1" t="s">
        <v>6765</v>
      </c>
      <c r="N587" s="1">
        <v>1.1490000179037499E-3</v>
      </c>
      <c r="O587" s="1" t="s">
        <v>6765</v>
      </c>
    </row>
    <row r="588" spans="1:15" x14ac:dyDescent="0.25">
      <c r="A588" s="12" t="s">
        <v>2535</v>
      </c>
      <c r="B588" s="12" t="s">
        <v>3123</v>
      </c>
      <c r="C588" s="12" t="s">
        <v>1552</v>
      </c>
      <c r="D588" s="12" t="s">
        <v>1487</v>
      </c>
      <c r="E588" s="12" t="s">
        <v>2225</v>
      </c>
      <c r="F588" s="1">
        <v>3.5899999141693102</v>
      </c>
      <c r="G588" s="1" t="s">
        <v>6765</v>
      </c>
      <c r="H588" s="1">
        <v>4.5400001108646401E-3</v>
      </c>
      <c r="I588" s="1" t="s">
        <v>6765</v>
      </c>
      <c r="J588" s="1">
        <v>2.5700000696815599E-4</v>
      </c>
      <c r="K588" s="1" t="s">
        <v>6765</v>
      </c>
      <c r="L588" s="1">
        <v>4.0480000898241997E-3</v>
      </c>
      <c r="M588" s="1" t="s">
        <v>6765</v>
      </c>
      <c r="N588" s="1">
        <v>1.1490000179037499E-3</v>
      </c>
      <c r="O588" s="1" t="s">
        <v>6765</v>
      </c>
    </row>
    <row r="589" spans="1:15" x14ac:dyDescent="0.25">
      <c r="A589" s="12" t="s">
        <v>3065</v>
      </c>
      <c r="B589" s="12" t="s">
        <v>3124</v>
      </c>
      <c r="C589" s="12" t="s">
        <v>1552</v>
      </c>
      <c r="D589" s="12" t="s">
        <v>3125</v>
      </c>
      <c r="E589" s="12" t="s">
        <v>2225</v>
      </c>
      <c r="F589" s="1">
        <v>3.5899999141693102</v>
      </c>
      <c r="G589" s="1" t="s">
        <v>6765</v>
      </c>
      <c r="H589" s="1">
        <v>4.5400001108646401E-3</v>
      </c>
      <c r="I589" s="1" t="s">
        <v>6765</v>
      </c>
      <c r="J589" s="1">
        <v>2.5700000696815599E-4</v>
      </c>
      <c r="K589" s="1" t="s">
        <v>6765</v>
      </c>
      <c r="L589" s="1">
        <v>4.0480000898241997E-3</v>
      </c>
      <c r="M589" s="1" t="s">
        <v>6765</v>
      </c>
      <c r="N589" s="1">
        <v>1.1490000179037499E-3</v>
      </c>
      <c r="O589" s="1" t="s">
        <v>6765</v>
      </c>
    </row>
    <row r="590" spans="1:15" x14ac:dyDescent="0.25">
      <c r="A590" s="12" t="s">
        <v>3065</v>
      </c>
      <c r="B590" s="12" t="s">
        <v>3126</v>
      </c>
      <c r="C590" s="12" t="s">
        <v>1552</v>
      </c>
      <c r="D590" s="12" t="s">
        <v>2125</v>
      </c>
      <c r="E590" s="12" t="s">
        <v>2225</v>
      </c>
      <c r="F590" s="1">
        <v>3.5899999141693102</v>
      </c>
      <c r="G590" s="1" t="s">
        <v>6765</v>
      </c>
      <c r="H590" s="1">
        <v>4.5400001108646401E-3</v>
      </c>
      <c r="I590" s="1" t="s">
        <v>6765</v>
      </c>
      <c r="J590" s="1">
        <v>2.5700000696815599E-4</v>
      </c>
      <c r="K590" s="1" t="s">
        <v>6765</v>
      </c>
      <c r="L590" s="1">
        <v>4.0480000898241997E-3</v>
      </c>
      <c r="M590" s="1" t="s">
        <v>6765</v>
      </c>
      <c r="N590" s="1">
        <v>1.1490000179037499E-3</v>
      </c>
      <c r="O590" s="1" t="s">
        <v>6765</v>
      </c>
    </row>
    <row r="591" spans="1:15" x14ac:dyDescent="0.25">
      <c r="A591" s="12" t="s">
        <v>3065</v>
      </c>
      <c r="B591" s="12" t="s">
        <v>3127</v>
      </c>
      <c r="C591" s="12" t="s">
        <v>1552</v>
      </c>
      <c r="D591" s="12" t="s">
        <v>3128</v>
      </c>
      <c r="E591" s="12" t="s">
        <v>2225</v>
      </c>
      <c r="F591" s="1">
        <v>3.5899999141693102</v>
      </c>
      <c r="G591" s="1" t="s">
        <v>6765</v>
      </c>
      <c r="H591" s="1">
        <v>4.5400001108646401E-3</v>
      </c>
      <c r="I591" s="1" t="s">
        <v>6765</v>
      </c>
      <c r="J591" s="1">
        <v>2.5700000696815599E-4</v>
      </c>
      <c r="K591" s="1" t="s">
        <v>6765</v>
      </c>
      <c r="L591" s="1">
        <v>4.0480000898241997E-3</v>
      </c>
      <c r="M591" s="1" t="s">
        <v>6765</v>
      </c>
      <c r="N591" s="1">
        <v>1.1490000179037499E-3</v>
      </c>
      <c r="O591" s="1" t="s">
        <v>6765</v>
      </c>
    </row>
    <row r="592" spans="1:15" x14ac:dyDescent="0.25">
      <c r="A592" s="12" t="s">
        <v>3074</v>
      </c>
      <c r="B592" s="12" t="s">
        <v>3129</v>
      </c>
      <c r="C592" s="12" t="s">
        <v>1552</v>
      </c>
      <c r="D592" s="12" t="s">
        <v>3130</v>
      </c>
      <c r="E592" s="12" t="s">
        <v>2225</v>
      </c>
      <c r="F592" s="1">
        <v>3.5899999141693102</v>
      </c>
      <c r="G592" s="1" t="s">
        <v>6765</v>
      </c>
      <c r="H592" s="1">
        <v>4.5400001108646401E-3</v>
      </c>
      <c r="I592" s="1" t="s">
        <v>6765</v>
      </c>
      <c r="J592" s="1">
        <v>2.5700000696815599E-4</v>
      </c>
      <c r="K592" s="1" t="s">
        <v>6765</v>
      </c>
      <c r="L592" s="1">
        <v>4.0480000898241997E-3</v>
      </c>
      <c r="M592" s="1" t="s">
        <v>6765</v>
      </c>
      <c r="N592" s="1">
        <v>1.1490000179037499E-3</v>
      </c>
      <c r="O592" s="1" t="s">
        <v>6765</v>
      </c>
    </row>
    <row r="593" spans="1:15" x14ac:dyDescent="0.25">
      <c r="A593" s="12" t="s">
        <v>3071</v>
      </c>
      <c r="B593" s="12" t="s">
        <v>3131</v>
      </c>
      <c r="C593" s="12" t="s">
        <v>1552</v>
      </c>
      <c r="D593" s="12" t="s">
        <v>3132</v>
      </c>
      <c r="E593" s="12" t="s">
        <v>2225</v>
      </c>
      <c r="F593" s="1">
        <v>3.5899999141693102</v>
      </c>
      <c r="G593" s="1" t="s">
        <v>6765</v>
      </c>
      <c r="H593" s="1">
        <v>4.5400001108646401E-3</v>
      </c>
      <c r="I593" s="1" t="s">
        <v>6765</v>
      </c>
      <c r="J593" s="1">
        <v>2.5700000696815599E-4</v>
      </c>
      <c r="K593" s="1" t="s">
        <v>6765</v>
      </c>
      <c r="L593" s="1">
        <v>4.0480000898241997E-3</v>
      </c>
      <c r="M593" s="1" t="s">
        <v>6765</v>
      </c>
      <c r="N593" s="1">
        <v>1.1490000179037499E-3</v>
      </c>
      <c r="O593" s="1" t="s">
        <v>6765</v>
      </c>
    </row>
    <row r="594" spans="1:15" x14ac:dyDescent="0.25">
      <c r="A594" s="12" t="s">
        <v>3065</v>
      </c>
      <c r="B594" s="12" t="s">
        <v>3133</v>
      </c>
      <c r="C594" s="12" t="s">
        <v>1552</v>
      </c>
      <c r="D594" s="12" t="s">
        <v>1872</v>
      </c>
      <c r="E594" s="12" t="s">
        <v>2225</v>
      </c>
      <c r="F594" s="1">
        <v>3.5899999141693102</v>
      </c>
      <c r="G594" s="1" t="s">
        <v>6765</v>
      </c>
      <c r="H594" s="1">
        <v>4.5400001108646401E-3</v>
      </c>
      <c r="I594" s="1" t="s">
        <v>6765</v>
      </c>
      <c r="J594" s="1">
        <v>2.5700000696815599E-4</v>
      </c>
      <c r="K594" s="1" t="s">
        <v>6765</v>
      </c>
      <c r="L594" s="1">
        <v>4.0480000898241997E-3</v>
      </c>
      <c r="M594" s="1" t="s">
        <v>6765</v>
      </c>
      <c r="N594" s="1">
        <v>1.1490000179037499E-3</v>
      </c>
      <c r="O594" s="1" t="s">
        <v>6765</v>
      </c>
    </row>
    <row r="595" spans="1:15" x14ac:dyDescent="0.25">
      <c r="A595" s="12" t="s">
        <v>3074</v>
      </c>
      <c r="B595" s="12" t="s">
        <v>3134</v>
      </c>
      <c r="C595" s="12" t="s">
        <v>1552</v>
      </c>
      <c r="D595" s="12" t="s">
        <v>3135</v>
      </c>
      <c r="E595" s="12" t="s">
        <v>2225</v>
      </c>
      <c r="F595" s="1">
        <v>3.5899999141693102</v>
      </c>
      <c r="G595" s="1" t="s">
        <v>6765</v>
      </c>
      <c r="H595" s="1">
        <v>4.5400001108646401E-3</v>
      </c>
      <c r="I595" s="1" t="s">
        <v>6765</v>
      </c>
      <c r="J595" s="1">
        <v>2.5700000696815599E-4</v>
      </c>
      <c r="K595" s="1" t="s">
        <v>6765</v>
      </c>
      <c r="L595" s="1">
        <v>4.0480000898241997E-3</v>
      </c>
      <c r="M595" s="1" t="s">
        <v>6765</v>
      </c>
      <c r="N595" s="1">
        <v>1.1490000179037499E-3</v>
      </c>
      <c r="O595" s="1" t="s">
        <v>6765</v>
      </c>
    </row>
    <row r="596" spans="1:15" x14ac:dyDescent="0.25">
      <c r="A596" s="12" t="s">
        <v>3065</v>
      </c>
      <c r="B596" s="12" t="s">
        <v>3136</v>
      </c>
      <c r="C596" s="12" t="s">
        <v>1552</v>
      </c>
      <c r="D596" s="12" t="s">
        <v>1127</v>
      </c>
      <c r="E596" s="12" t="s">
        <v>2225</v>
      </c>
      <c r="F596" s="1">
        <v>3.5899999141693102</v>
      </c>
      <c r="G596" s="1" t="s">
        <v>6765</v>
      </c>
      <c r="H596" s="1">
        <v>4.5400001108646401E-3</v>
      </c>
      <c r="I596" s="1" t="s">
        <v>6765</v>
      </c>
      <c r="J596" s="1">
        <v>2.5700000696815599E-4</v>
      </c>
      <c r="K596" s="1" t="s">
        <v>6765</v>
      </c>
      <c r="L596" s="1">
        <v>4.0480000898241997E-3</v>
      </c>
      <c r="M596" s="1" t="s">
        <v>6765</v>
      </c>
      <c r="N596" s="1">
        <v>1.1490000179037499E-3</v>
      </c>
      <c r="O596" s="1" t="s">
        <v>6765</v>
      </c>
    </row>
    <row r="597" spans="1:15" x14ac:dyDescent="0.25">
      <c r="A597" s="12" t="s">
        <v>2421</v>
      </c>
      <c r="B597" s="12" t="s">
        <v>3137</v>
      </c>
      <c r="C597" s="12" t="s">
        <v>1488</v>
      </c>
      <c r="D597" s="12" t="s">
        <v>1618</v>
      </c>
      <c r="E597" s="12" t="s">
        <v>2225</v>
      </c>
      <c r="F597" s="1">
        <v>25.404619216918899</v>
      </c>
      <c r="G597" s="1" t="s">
        <v>2226</v>
      </c>
      <c r="H597" s="1">
        <v>0</v>
      </c>
      <c r="I597" s="1" t="s">
        <v>2226</v>
      </c>
      <c r="J597" s="1">
        <v>0</v>
      </c>
      <c r="K597" s="1" t="s">
        <v>2226</v>
      </c>
      <c r="L597" s="1">
        <v>0</v>
      </c>
      <c r="M597" s="1" t="s">
        <v>2226</v>
      </c>
      <c r="N597" s="1">
        <v>0</v>
      </c>
      <c r="O597" s="1" t="s">
        <v>2226</v>
      </c>
    </row>
    <row r="598" spans="1:15" x14ac:dyDescent="0.25">
      <c r="A598" s="12" t="s">
        <v>2421</v>
      </c>
      <c r="B598" s="12" t="s">
        <v>3138</v>
      </c>
      <c r="C598" s="12" t="s">
        <v>1488</v>
      </c>
      <c r="D598" s="12" t="s">
        <v>1878</v>
      </c>
      <c r="E598" s="12" t="s">
        <v>2225</v>
      </c>
      <c r="F598" s="1">
        <v>25.404619216918899</v>
      </c>
      <c r="G598" s="1" t="s">
        <v>2226</v>
      </c>
      <c r="H598" s="1">
        <v>0</v>
      </c>
      <c r="I598" s="1" t="s">
        <v>2226</v>
      </c>
      <c r="J598" s="1">
        <v>0</v>
      </c>
      <c r="K598" s="1" t="s">
        <v>2226</v>
      </c>
      <c r="L598" s="1">
        <v>0</v>
      </c>
      <c r="M598" s="1" t="s">
        <v>2226</v>
      </c>
      <c r="N598" s="1">
        <v>0</v>
      </c>
      <c r="O598" s="1" t="s">
        <v>2226</v>
      </c>
    </row>
    <row r="599" spans="1:15" x14ac:dyDescent="0.25">
      <c r="A599" s="12" t="s">
        <v>2421</v>
      </c>
      <c r="B599" s="12" t="s">
        <v>3139</v>
      </c>
      <c r="C599" s="12" t="s">
        <v>1488</v>
      </c>
      <c r="D599" s="12" t="s">
        <v>3140</v>
      </c>
      <c r="E599" s="12" t="s">
        <v>2225</v>
      </c>
      <c r="F599" s="1">
        <v>25.404619216918899</v>
      </c>
      <c r="G599" s="1" t="s">
        <v>2226</v>
      </c>
      <c r="H599" s="1">
        <v>0</v>
      </c>
      <c r="I599" s="1" t="s">
        <v>2226</v>
      </c>
      <c r="J599" s="1">
        <v>0</v>
      </c>
      <c r="K599" s="1" t="s">
        <v>2226</v>
      </c>
      <c r="L599" s="1">
        <v>0</v>
      </c>
      <c r="M599" s="1" t="s">
        <v>2226</v>
      </c>
      <c r="N599" s="1">
        <v>0</v>
      </c>
      <c r="O599" s="1" t="s">
        <v>2226</v>
      </c>
    </row>
    <row r="600" spans="1:15" x14ac:dyDescent="0.25">
      <c r="A600" s="12" t="s">
        <v>3141</v>
      </c>
      <c r="B600" s="12" t="s">
        <v>3142</v>
      </c>
      <c r="C600" s="12" t="s">
        <v>1488</v>
      </c>
      <c r="D600" s="12" t="s">
        <v>1700</v>
      </c>
      <c r="E600" s="12" t="s">
        <v>2225</v>
      </c>
      <c r="F600" s="1">
        <v>3.5899999141693102</v>
      </c>
      <c r="G600" s="1" t="s">
        <v>6765</v>
      </c>
      <c r="H600" s="1">
        <v>4.5400001108646401E-3</v>
      </c>
      <c r="I600" s="1" t="s">
        <v>6765</v>
      </c>
      <c r="J600" s="1">
        <v>2.5700000696815599E-4</v>
      </c>
      <c r="K600" s="1" t="s">
        <v>6765</v>
      </c>
      <c r="L600" s="1">
        <v>4.0480000898241997E-3</v>
      </c>
      <c r="M600" s="1" t="s">
        <v>6765</v>
      </c>
      <c r="N600" s="1">
        <v>1.1490000179037499E-3</v>
      </c>
      <c r="O600" s="1" t="s">
        <v>6765</v>
      </c>
    </row>
    <row r="601" spans="1:15" x14ac:dyDescent="0.25">
      <c r="A601" s="12" t="s">
        <v>2421</v>
      </c>
      <c r="B601" s="12" t="s">
        <v>3143</v>
      </c>
      <c r="C601" s="12" t="s">
        <v>1488</v>
      </c>
      <c r="D601" s="12" t="s">
        <v>1633</v>
      </c>
      <c r="E601" s="12" t="s">
        <v>2225</v>
      </c>
      <c r="F601" s="1">
        <v>25.404619216918899</v>
      </c>
      <c r="G601" s="1" t="s">
        <v>2226</v>
      </c>
      <c r="H601" s="1">
        <v>0</v>
      </c>
      <c r="I601" s="1" t="s">
        <v>2226</v>
      </c>
      <c r="J601" s="1">
        <v>0</v>
      </c>
      <c r="K601" s="1" t="s">
        <v>2226</v>
      </c>
      <c r="L601" s="1">
        <v>0</v>
      </c>
      <c r="M601" s="1" t="s">
        <v>2226</v>
      </c>
      <c r="N601" s="1">
        <v>0</v>
      </c>
      <c r="O601" s="1" t="s">
        <v>2226</v>
      </c>
    </row>
    <row r="602" spans="1:15" x14ac:dyDescent="0.25">
      <c r="A602" s="12" t="s">
        <v>2421</v>
      </c>
      <c r="B602" s="12" t="s">
        <v>3144</v>
      </c>
      <c r="C602" s="12" t="s">
        <v>1488</v>
      </c>
      <c r="D602" s="12" t="s">
        <v>3145</v>
      </c>
      <c r="E602" s="12" t="s">
        <v>2225</v>
      </c>
      <c r="F602" s="1">
        <v>25.404619216918899</v>
      </c>
      <c r="G602" s="1" t="s">
        <v>2226</v>
      </c>
      <c r="H602" s="1">
        <v>0</v>
      </c>
      <c r="I602" s="1" t="s">
        <v>2226</v>
      </c>
      <c r="J602" s="1">
        <v>0</v>
      </c>
      <c r="K602" s="1" t="s">
        <v>2226</v>
      </c>
      <c r="L602" s="1">
        <v>0</v>
      </c>
      <c r="M602" s="1" t="s">
        <v>2226</v>
      </c>
      <c r="N602" s="1">
        <v>0</v>
      </c>
      <c r="O602" s="1" t="s">
        <v>2226</v>
      </c>
    </row>
    <row r="603" spans="1:15" x14ac:dyDescent="0.25">
      <c r="A603" s="12" t="s">
        <v>2421</v>
      </c>
      <c r="B603" s="12" t="s">
        <v>3146</v>
      </c>
      <c r="C603" s="12" t="s">
        <v>1488</v>
      </c>
      <c r="D603" s="12" t="s">
        <v>1548</v>
      </c>
      <c r="E603" s="12" t="s">
        <v>2225</v>
      </c>
      <c r="F603" s="1">
        <v>25.404619216918899</v>
      </c>
      <c r="G603" s="1" t="s">
        <v>2226</v>
      </c>
      <c r="H603" s="1">
        <v>0</v>
      </c>
      <c r="I603" s="1" t="s">
        <v>2226</v>
      </c>
      <c r="J603" s="1">
        <v>0</v>
      </c>
      <c r="K603" s="1" t="s">
        <v>2226</v>
      </c>
      <c r="L603" s="1">
        <v>0</v>
      </c>
      <c r="M603" s="1" t="s">
        <v>2226</v>
      </c>
      <c r="N603" s="1">
        <v>0</v>
      </c>
      <c r="O603" s="1" t="s">
        <v>2226</v>
      </c>
    </row>
    <row r="604" spans="1:15" x14ac:dyDescent="0.25">
      <c r="A604" s="12" t="s">
        <v>3141</v>
      </c>
      <c r="B604" s="12" t="s">
        <v>3147</v>
      </c>
      <c r="C604" s="12" t="s">
        <v>1488</v>
      </c>
      <c r="D604" s="12" t="s">
        <v>2417</v>
      </c>
      <c r="E604" s="12" t="s">
        <v>2225</v>
      </c>
      <c r="F604" s="1">
        <v>3.5899999141693102</v>
      </c>
      <c r="G604" s="1" t="s">
        <v>6765</v>
      </c>
      <c r="H604" s="1">
        <v>4.5400001108646401E-3</v>
      </c>
      <c r="I604" s="1" t="s">
        <v>6765</v>
      </c>
      <c r="J604" s="1">
        <v>2.5700000696815599E-4</v>
      </c>
      <c r="K604" s="1" t="s">
        <v>6765</v>
      </c>
      <c r="L604" s="1">
        <v>4.0480000898241997E-3</v>
      </c>
      <c r="M604" s="1" t="s">
        <v>6765</v>
      </c>
      <c r="N604" s="1">
        <v>1.1490000179037499E-3</v>
      </c>
      <c r="O604" s="1" t="s">
        <v>6765</v>
      </c>
    </row>
    <row r="605" spans="1:15" x14ac:dyDescent="0.25">
      <c r="A605" s="12" t="s">
        <v>2421</v>
      </c>
      <c r="B605" s="12" t="s">
        <v>3148</v>
      </c>
      <c r="C605" s="12" t="s">
        <v>1488</v>
      </c>
      <c r="D605" s="12" t="s">
        <v>2031</v>
      </c>
      <c r="E605" s="12" t="s">
        <v>2225</v>
      </c>
      <c r="F605" s="1">
        <v>25.404619216918899</v>
      </c>
      <c r="G605" s="1" t="s">
        <v>2226</v>
      </c>
      <c r="H605" s="1">
        <v>0</v>
      </c>
      <c r="I605" s="1" t="s">
        <v>2226</v>
      </c>
      <c r="J605" s="1">
        <v>0</v>
      </c>
      <c r="K605" s="1" t="s">
        <v>2226</v>
      </c>
      <c r="L605" s="1">
        <v>0</v>
      </c>
      <c r="M605" s="1" t="s">
        <v>2226</v>
      </c>
      <c r="N605" s="1">
        <v>0</v>
      </c>
      <c r="O605" s="1" t="s">
        <v>2226</v>
      </c>
    </row>
    <row r="606" spans="1:15" x14ac:dyDescent="0.25">
      <c r="A606" s="12" t="s">
        <v>2421</v>
      </c>
      <c r="B606" s="12" t="s">
        <v>3149</v>
      </c>
      <c r="C606" s="12" t="s">
        <v>1488</v>
      </c>
      <c r="D606" s="12" t="s">
        <v>3150</v>
      </c>
      <c r="E606" s="12" t="s">
        <v>2225</v>
      </c>
      <c r="F606" s="1">
        <v>25.404619216918899</v>
      </c>
      <c r="G606" s="1" t="s">
        <v>2226</v>
      </c>
      <c r="H606" s="1">
        <v>0</v>
      </c>
      <c r="I606" s="1" t="s">
        <v>2226</v>
      </c>
      <c r="J606" s="1">
        <v>0</v>
      </c>
      <c r="K606" s="1" t="s">
        <v>2226</v>
      </c>
      <c r="L606" s="1">
        <v>0</v>
      </c>
      <c r="M606" s="1" t="s">
        <v>2226</v>
      </c>
      <c r="N606" s="1">
        <v>0</v>
      </c>
      <c r="O606" s="1" t="s">
        <v>2226</v>
      </c>
    </row>
    <row r="607" spans="1:15" x14ac:dyDescent="0.25">
      <c r="A607" s="12" t="s">
        <v>2421</v>
      </c>
      <c r="B607" s="12" t="s">
        <v>3151</v>
      </c>
      <c r="C607" s="12" t="s">
        <v>1488</v>
      </c>
      <c r="D607" s="12" t="s">
        <v>2172</v>
      </c>
      <c r="E607" s="12" t="s">
        <v>2225</v>
      </c>
      <c r="F607" s="1">
        <v>25.404619216918899</v>
      </c>
      <c r="G607" s="1" t="s">
        <v>2226</v>
      </c>
      <c r="H607" s="1">
        <v>0</v>
      </c>
      <c r="I607" s="1" t="s">
        <v>2226</v>
      </c>
      <c r="J607" s="1">
        <v>0</v>
      </c>
      <c r="K607" s="1" t="s">
        <v>2226</v>
      </c>
      <c r="L607" s="1">
        <v>0</v>
      </c>
      <c r="M607" s="1" t="s">
        <v>2226</v>
      </c>
      <c r="N607" s="1">
        <v>0</v>
      </c>
      <c r="O607" s="1" t="s">
        <v>2226</v>
      </c>
    </row>
    <row r="608" spans="1:15" x14ac:dyDescent="0.25">
      <c r="A608" s="12" t="s">
        <v>2421</v>
      </c>
      <c r="B608" s="12" t="s">
        <v>3152</v>
      </c>
      <c r="C608" s="12" t="s">
        <v>1488</v>
      </c>
      <c r="D608" s="12" t="s">
        <v>1553</v>
      </c>
      <c r="E608" s="12" t="s">
        <v>2225</v>
      </c>
      <c r="F608" s="1">
        <v>25.404619216918899</v>
      </c>
      <c r="G608" s="1" t="s">
        <v>2226</v>
      </c>
      <c r="H608" s="1">
        <v>0</v>
      </c>
      <c r="I608" s="1" t="s">
        <v>2226</v>
      </c>
      <c r="J608" s="1">
        <v>0</v>
      </c>
      <c r="K608" s="1" t="s">
        <v>2226</v>
      </c>
      <c r="L608" s="1">
        <v>0</v>
      </c>
      <c r="M608" s="1" t="s">
        <v>2226</v>
      </c>
      <c r="N608" s="1">
        <v>0</v>
      </c>
      <c r="O608" s="1" t="s">
        <v>2226</v>
      </c>
    </row>
    <row r="609" spans="1:15" x14ac:dyDescent="0.25">
      <c r="A609" s="12" t="s">
        <v>2421</v>
      </c>
      <c r="B609" s="12" t="s">
        <v>3153</v>
      </c>
      <c r="C609" s="12" t="s">
        <v>1488</v>
      </c>
      <c r="D609" s="12" t="s">
        <v>1931</v>
      </c>
      <c r="E609" s="12" t="s">
        <v>2225</v>
      </c>
      <c r="F609" s="1">
        <v>25.404619216918899</v>
      </c>
      <c r="G609" s="1" t="s">
        <v>2226</v>
      </c>
      <c r="H609" s="1">
        <v>0</v>
      </c>
      <c r="I609" s="1" t="s">
        <v>2226</v>
      </c>
      <c r="J609" s="1">
        <v>0</v>
      </c>
      <c r="K609" s="1" t="s">
        <v>2226</v>
      </c>
      <c r="L609" s="1">
        <v>0</v>
      </c>
      <c r="M609" s="1" t="s">
        <v>2226</v>
      </c>
      <c r="N609" s="1">
        <v>0</v>
      </c>
      <c r="O609" s="1" t="s">
        <v>2226</v>
      </c>
    </row>
    <row r="610" spans="1:15" x14ac:dyDescent="0.25">
      <c r="A610" s="12" t="s">
        <v>2421</v>
      </c>
      <c r="B610" s="12" t="s">
        <v>3154</v>
      </c>
      <c r="C610" s="12" t="s">
        <v>1488</v>
      </c>
      <c r="D610" s="12" t="s">
        <v>863</v>
      </c>
      <c r="E610" s="12" t="s">
        <v>2225</v>
      </c>
      <c r="F610" s="1">
        <v>25.404619216918899</v>
      </c>
      <c r="G610" s="1" t="s">
        <v>2226</v>
      </c>
      <c r="H610" s="1">
        <v>0</v>
      </c>
      <c r="I610" s="1" t="s">
        <v>2226</v>
      </c>
      <c r="J610" s="1">
        <v>0</v>
      </c>
      <c r="K610" s="1" t="s">
        <v>2226</v>
      </c>
      <c r="L610" s="1">
        <v>0</v>
      </c>
      <c r="M610" s="1" t="s">
        <v>2226</v>
      </c>
      <c r="N610" s="1">
        <v>0</v>
      </c>
      <c r="O610" s="1" t="s">
        <v>2226</v>
      </c>
    </row>
    <row r="611" spans="1:15" x14ac:dyDescent="0.25">
      <c r="A611" s="12" t="s">
        <v>2421</v>
      </c>
      <c r="B611" s="12" t="s">
        <v>3155</v>
      </c>
      <c r="C611" s="12" t="s">
        <v>1488</v>
      </c>
      <c r="D611" s="12" t="s">
        <v>3156</v>
      </c>
      <c r="E611" s="12" t="s">
        <v>2225</v>
      </c>
      <c r="F611" s="1">
        <v>25.404619216918899</v>
      </c>
      <c r="G611" s="1" t="s">
        <v>2226</v>
      </c>
      <c r="H611" s="1">
        <v>0</v>
      </c>
      <c r="I611" s="1" t="s">
        <v>2226</v>
      </c>
      <c r="J611" s="1">
        <v>0</v>
      </c>
      <c r="K611" s="1" t="s">
        <v>2226</v>
      </c>
      <c r="L611" s="1">
        <v>0</v>
      </c>
      <c r="M611" s="1" t="s">
        <v>2226</v>
      </c>
      <c r="N611" s="1">
        <v>0</v>
      </c>
      <c r="O611" s="1" t="s">
        <v>2226</v>
      </c>
    </row>
    <row r="612" spans="1:15" x14ac:dyDescent="0.25">
      <c r="A612" s="12" t="s">
        <v>3157</v>
      </c>
      <c r="B612" s="12" t="s">
        <v>3158</v>
      </c>
      <c r="C612" s="12" t="s">
        <v>1488</v>
      </c>
      <c r="D612" s="12" t="s">
        <v>1687</v>
      </c>
      <c r="E612" s="12" t="s">
        <v>2225</v>
      </c>
      <c r="F612" s="1">
        <v>3.5899999141693102</v>
      </c>
      <c r="G612" s="1" t="s">
        <v>6765</v>
      </c>
      <c r="H612" s="1">
        <v>4.5400001108646401E-3</v>
      </c>
      <c r="I612" s="1" t="s">
        <v>6765</v>
      </c>
      <c r="J612" s="1">
        <v>2.5700000696815599E-4</v>
      </c>
      <c r="K612" s="1" t="s">
        <v>6765</v>
      </c>
      <c r="L612" s="1">
        <v>4.0480000898241997E-3</v>
      </c>
      <c r="M612" s="1" t="s">
        <v>6765</v>
      </c>
      <c r="N612" s="1">
        <v>1.1490000179037499E-3</v>
      </c>
      <c r="O612" s="1" t="s">
        <v>6765</v>
      </c>
    </row>
    <row r="613" spans="1:15" x14ac:dyDescent="0.25">
      <c r="A613" s="12" t="s">
        <v>2421</v>
      </c>
      <c r="B613" s="12" t="s">
        <v>3159</v>
      </c>
      <c r="C613" s="12" t="s">
        <v>1488</v>
      </c>
      <c r="D613" s="12" t="s">
        <v>1591</v>
      </c>
      <c r="E613" s="12" t="s">
        <v>2225</v>
      </c>
      <c r="F613" s="1">
        <v>25.404619216918899</v>
      </c>
      <c r="G613" s="1" t="s">
        <v>2226</v>
      </c>
      <c r="H613" s="1">
        <v>0</v>
      </c>
      <c r="I613" s="1" t="s">
        <v>2226</v>
      </c>
      <c r="J613" s="1">
        <v>0</v>
      </c>
      <c r="K613" s="1" t="s">
        <v>2226</v>
      </c>
      <c r="L613" s="1">
        <v>0</v>
      </c>
      <c r="M613" s="1" t="s">
        <v>2226</v>
      </c>
      <c r="N613" s="1">
        <v>0</v>
      </c>
      <c r="O613" s="1" t="s">
        <v>2226</v>
      </c>
    </row>
    <row r="614" spans="1:15" x14ac:dyDescent="0.25">
      <c r="A614" s="12" t="s">
        <v>2421</v>
      </c>
      <c r="B614" s="12" t="s">
        <v>3160</v>
      </c>
      <c r="C614" s="12" t="s">
        <v>1488</v>
      </c>
      <c r="D614" s="12" t="s">
        <v>1576</v>
      </c>
      <c r="E614" s="12" t="s">
        <v>2225</v>
      </c>
      <c r="F614" s="1">
        <v>25.404619216918899</v>
      </c>
      <c r="G614" s="1" t="s">
        <v>2226</v>
      </c>
      <c r="H614" s="1">
        <v>0</v>
      </c>
      <c r="I614" s="1" t="s">
        <v>2226</v>
      </c>
      <c r="J614" s="1">
        <v>0</v>
      </c>
      <c r="K614" s="1" t="s">
        <v>2226</v>
      </c>
      <c r="L614" s="1">
        <v>0</v>
      </c>
      <c r="M614" s="1" t="s">
        <v>2226</v>
      </c>
      <c r="N614" s="1">
        <v>0</v>
      </c>
      <c r="O614" s="1" t="s">
        <v>2226</v>
      </c>
    </row>
    <row r="615" spans="1:15" x14ac:dyDescent="0.25">
      <c r="A615" s="12" t="s">
        <v>3141</v>
      </c>
      <c r="B615" s="12" t="s">
        <v>3161</v>
      </c>
      <c r="C615" s="12" t="s">
        <v>1488</v>
      </c>
      <c r="D615" s="12" t="s">
        <v>2266</v>
      </c>
      <c r="E615" s="12" t="s">
        <v>2225</v>
      </c>
      <c r="F615" s="1">
        <v>3.5899999141693102</v>
      </c>
      <c r="G615" s="1" t="s">
        <v>6765</v>
      </c>
      <c r="H615" s="1">
        <v>4.5400001108646401E-3</v>
      </c>
      <c r="I615" s="1" t="s">
        <v>6765</v>
      </c>
      <c r="J615" s="1">
        <v>2.5700000696815599E-4</v>
      </c>
      <c r="K615" s="1" t="s">
        <v>6765</v>
      </c>
      <c r="L615" s="1">
        <v>4.0480000898241997E-3</v>
      </c>
      <c r="M615" s="1" t="s">
        <v>6765</v>
      </c>
      <c r="N615" s="1">
        <v>1.1490000179037499E-3</v>
      </c>
      <c r="O615" s="1" t="s">
        <v>6765</v>
      </c>
    </row>
    <row r="616" spans="1:15" x14ac:dyDescent="0.25">
      <c r="A616" s="12" t="s">
        <v>2421</v>
      </c>
      <c r="B616" s="12" t="s">
        <v>3162</v>
      </c>
      <c r="C616" s="12" t="s">
        <v>1488</v>
      </c>
      <c r="D616" s="12" t="s">
        <v>3163</v>
      </c>
      <c r="E616" s="12" t="s">
        <v>2225</v>
      </c>
      <c r="F616" s="1">
        <v>25.404619216918899</v>
      </c>
      <c r="G616" s="1" t="s">
        <v>2226</v>
      </c>
      <c r="H616" s="1">
        <v>0</v>
      </c>
      <c r="I616" s="1" t="s">
        <v>2226</v>
      </c>
      <c r="J616" s="1">
        <v>0</v>
      </c>
      <c r="K616" s="1" t="s">
        <v>2226</v>
      </c>
      <c r="L616" s="1">
        <v>0</v>
      </c>
      <c r="M616" s="1" t="s">
        <v>2226</v>
      </c>
      <c r="N616" s="1">
        <v>0</v>
      </c>
      <c r="O616" s="1" t="s">
        <v>2226</v>
      </c>
    </row>
    <row r="617" spans="1:15" x14ac:dyDescent="0.25">
      <c r="A617" s="12" t="s">
        <v>2421</v>
      </c>
      <c r="B617" s="12" t="s">
        <v>3164</v>
      </c>
      <c r="C617" s="12" t="s">
        <v>1488</v>
      </c>
      <c r="D617" s="12" t="s">
        <v>1685</v>
      </c>
      <c r="E617" s="12" t="s">
        <v>2225</v>
      </c>
      <c r="F617" s="1">
        <v>25.404619216918899</v>
      </c>
      <c r="G617" s="1" t="s">
        <v>2226</v>
      </c>
      <c r="H617" s="1">
        <v>0</v>
      </c>
      <c r="I617" s="1" t="s">
        <v>2226</v>
      </c>
      <c r="J617" s="1">
        <v>0</v>
      </c>
      <c r="K617" s="1" t="s">
        <v>2226</v>
      </c>
      <c r="L617" s="1">
        <v>0</v>
      </c>
      <c r="M617" s="1" t="s">
        <v>2226</v>
      </c>
      <c r="N617" s="1">
        <v>0</v>
      </c>
      <c r="O617" s="1" t="s">
        <v>2226</v>
      </c>
    </row>
    <row r="618" spans="1:15" x14ac:dyDescent="0.25">
      <c r="A618" s="12" t="s">
        <v>3141</v>
      </c>
      <c r="B618" s="12" t="s">
        <v>3165</v>
      </c>
      <c r="C618" s="12" t="s">
        <v>1488</v>
      </c>
      <c r="D618" s="12" t="s">
        <v>3166</v>
      </c>
      <c r="E618" s="12" t="s">
        <v>2225</v>
      </c>
      <c r="F618" s="1">
        <v>3.5899999141693102</v>
      </c>
      <c r="G618" s="1" t="s">
        <v>6765</v>
      </c>
      <c r="H618" s="1">
        <v>4.5400001108646401E-3</v>
      </c>
      <c r="I618" s="1" t="s">
        <v>6765</v>
      </c>
      <c r="J618" s="1">
        <v>2.5700000696815599E-4</v>
      </c>
      <c r="K618" s="1" t="s">
        <v>6765</v>
      </c>
      <c r="L618" s="1">
        <v>4.0480000898241997E-3</v>
      </c>
      <c r="M618" s="1" t="s">
        <v>6765</v>
      </c>
      <c r="N618" s="1">
        <v>1.1490000179037499E-3</v>
      </c>
      <c r="O618" s="1" t="s">
        <v>6765</v>
      </c>
    </row>
    <row r="619" spans="1:15" x14ac:dyDescent="0.25">
      <c r="A619" s="12" t="s">
        <v>2421</v>
      </c>
      <c r="B619" s="12" t="s">
        <v>3167</v>
      </c>
      <c r="C619" s="12" t="s">
        <v>1488</v>
      </c>
      <c r="D619" s="12" t="s">
        <v>3168</v>
      </c>
      <c r="E619" s="12" t="s">
        <v>2225</v>
      </c>
      <c r="F619" s="1">
        <v>25.404619216918899</v>
      </c>
      <c r="G619" s="1" t="s">
        <v>2226</v>
      </c>
      <c r="H619" s="1">
        <v>0</v>
      </c>
      <c r="I619" s="1" t="s">
        <v>2226</v>
      </c>
      <c r="J619" s="1">
        <v>0</v>
      </c>
      <c r="K619" s="1" t="s">
        <v>2226</v>
      </c>
      <c r="L619" s="1">
        <v>0</v>
      </c>
      <c r="M619" s="1" t="s">
        <v>2226</v>
      </c>
      <c r="N619" s="1">
        <v>0</v>
      </c>
      <c r="O619" s="1" t="s">
        <v>2226</v>
      </c>
    </row>
    <row r="620" spans="1:15" x14ac:dyDescent="0.25">
      <c r="A620" s="12" t="s">
        <v>2421</v>
      </c>
      <c r="B620" s="12" t="s">
        <v>3169</v>
      </c>
      <c r="C620" s="12" t="s">
        <v>1488</v>
      </c>
      <c r="D620" s="12" t="s">
        <v>3170</v>
      </c>
      <c r="E620" s="12" t="s">
        <v>2225</v>
      </c>
      <c r="F620" s="1">
        <v>25.404619216918899</v>
      </c>
      <c r="G620" s="1" t="s">
        <v>2226</v>
      </c>
      <c r="H620" s="1">
        <v>0</v>
      </c>
      <c r="I620" s="1" t="s">
        <v>2226</v>
      </c>
      <c r="J620" s="1">
        <v>0</v>
      </c>
      <c r="K620" s="1" t="s">
        <v>2226</v>
      </c>
      <c r="L620" s="1">
        <v>0</v>
      </c>
      <c r="M620" s="1" t="s">
        <v>2226</v>
      </c>
      <c r="N620" s="1">
        <v>0</v>
      </c>
      <c r="O620" s="1" t="s">
        <v>2226</v>
      </c>
    </row>
    <row r="621" spans="1:15" x14ac:dyDescent="0.25">
      <c r="A621" s="12" t="s">
        <v>2421</v>
      </c>
      <c r="B621" s="12" t="s">
        <v>3171</v>
      </c>
      <c r="C621" s="12" t="s">
        <v>1488</v>
      </c>
      <c r="D621" s="12" t="s">
        <v>1572</v>
      </c>
      <c r="E621" s="12" t="s">
        <v>2225</v>
      </c>
      <c r="F621" s="1">
        <v>25.404619216918899</v>
      </c>
      <c r="G621" s="1" t="s">
        <v>2226</v>
      </c>
      <c r="H621" s="1">
        <v>0</v>
      </c>
      <c r="I621" s="1" t="s">
        <v>2226</v>
      </c>
      <c r="J621" s="1">
        <v>0</v>
      </c>
      <c r="K621" s="1" t="s">
        <v>2226</v>
      </c>
      <c r="L621" s="1">
        <v>0</v>
      </c>
      <c r="M621" s="1" t="s">
        <v>2226</v>
      </c>
      <c r="N621" s="1">
        <v>0</v>
      </c>
      <c r="O621" s="1" t="s">
        <v>2226</v>
      </c>
    </row>
    <row r="622" spans="1:15" x14ac:dyDescent="0.25">
      <c r="A622" s="12" t="s">
        <v>2421</v>
      </c>
      <c r="B622" s="12" t="s">
        <v>3172</v>
      </c>
      <c r="C622" s="12" t="s">
        <v>1488</v>
      </c>
      <c r="D622" s="12" t="s">
        <v>1834</v>
      </c>
      <c r="E622" s="12" t="s">
        <v>2225</v>
      </c>
      <c r="F622" s="1">
        <v>25.404619216918899</v>
      </c>
      <c r="G622" s="1" t="s">
        <v>2226</v>
      </c>
      <c r="H622" s="1">
        <v>0</v>
      </c>
      <c r="I622" s="1" t="s">
        <v>2226</v>
      </c>
      <c r="J622" s="1">
        <v>0</v>
      </c>
      <c r="K622" s="1" t="s">
        <v>2226</v>
      </c>
      <c r="L622" s="1">
        <v>0</v>
      </c>
      <c r="M622" s="1" t="s">
        <v>2226</v>
      </c>
      <c r="N622" s="1">
        <v>0</v>
      </c>
      <c r="O622" s="1" t="s">
        <v>2226</v>
      </c>
    </row>
    <row r="623" spans="1:15" x14ac:dyDescent="0.25">
      <c r="A623" s="12" t="s">
        <v>2421</v>
      </c>
      <c r="B623" s="12" t="s">
        <v>3173</v>
      </c>
      <c r="C623" s="12" t="s">
        <v>1488</v>
      </c>
      <c r="D623" s="12" t="s">
        <v>2104</v>
      </c>
      <c r="E623" s="12" t="s">
        <v>2225</v>
      </c>
      <c r="F623" s="1">
        <v>25.404619216918899</v>
      </c>
      <c r="G623" s="1" t="s">
        <v>2226</v>
      </c>
      <c r="H623" s="1">
        <v>0</v>
      </c>
      <c r="I623" s="1" t="s">
        <v>2226</v>
      </c>
      <c r="J623" s="1">
        <v>0</v>
      </c>
      <c r="K623" s="1" t="s">
        <v>2226</v>
      </c>
      <c r="L623" s="1">
        <v>0</v>
      </c>
      <c r="M623" s="1" t="s">
        <v>2226</v>
      </c>
      <c r="N623" s="1">
        <v>0</v>
      </c>
      <c r="O623" s="1" t="s">
        <v>2226</v>
      </c>
    </row>
    <row r="624" spans="1:15" x14ac:dyDescent="0.25">
      <c r="A624" s="12" t="s">
        <v>2421</v>
      </c>
      <c r="B624" s="12" t="s">
        <v>3174</v>
      </c>
      <c r="C624" s="12" t="s">
        <v>1488</v>
      </c>
      <c r="D624" s="12" t="s">
        <v>1813</v>
      </c>
      <c r="E624" s="12" t="s">
        <v>2225</v>
      </c>
      <c r="F624" s="1">
        <v>25.404619216918899</v>
      </c>
      <c r="G624" s="1" t="s">
        <v>2226</v>
      </c>
      <c r="H624" s="1">
        <v>0</v>
      </c>
      <c r="I624" s="1" t="s">
        <v>2226</v>
      </c>
      <c r="J624" s="1">
        <v>0</v>
      </c>
      <c r="K624" s="1" t="s">
        <v>2226</v>
      </c>
      <c r="L624" s="1">
        <v>0</v>
      </c>
      <c r="M624" s="1" t="s">
        <v>2226</v>
      </c>
      <c r="N624" s="1">
        <v>0</v>
      </c>
      <c r="O624" s="1" t="s">
        <v>2226</v>
      </c>
    </row>
    <row r="625" spans="1:15" x14ac:dyDescent="0.25">
      <c r="A625" s="12" t="s">
        <v>2421</v>
      </c>
      <c r="B625" s="12" t="s">
        <v>3175</v>
      </c>
      <c r="C625" s="12" t="s">
        <v>1488</v>
      </c>
      <c r="D625" s="12" t="s">
        <v>1673</v>
      </c>
      <c r="E625" s="12" t="s">
        <v>2225</v>
      </c>
      <c r="F625" s="1">
        <v>25.404619216918899</v>
      </c>
      <c r="G625" s="1" t="s">
        <v>2226</v>
      </c>
      <c r="H625" s="1">
        <v>0</v>
      </c>
      <c r="I625" s="1" t="s">
        <v>2226</v>
      </c>
      <c r="J625" s="1">
        <v>0</v>
      </c>
      <c r="K625" s="1" t="s">
        <v>2226</v>
      </c>
      <c r="L625" s="1">
        <v>0</v>
      </c>
      <c r="M625" s="1" t="s">
        <v>2226</v>
      </c>
      <c r="N625" s="1">
        <v>0</v>
      </c>
      <c r="O625" s="1" t="s">
        <v>2226</v>
      </c>
    </row>
    <row r="626" spans="1:15" x14ac:dyDescent="0.25">
      <c r="A626" s="12" t="s">
        <v>2421</v>
      </c>
      <c r="B626" s="12" t="s">
        <v>3176</v>
      </c>
      <c r="C626" s="12" t="s">
        <v>1488</v>
      </c>
      <c r="D626" s="12" t="s">
        <v>2150</v>
      </c>
      <c r="E626" s="12" t="s">
        <v>2225</v>
      </c>
      <c r="F626" s="1">
        <v>25.404619216918899</v>
      </c>
      <c r="G626" s="1" t="s">
        <v>2226</v>
      </c>
      <c r="H626" s="1">
        <v>0</v>
      </c>
      <c r="I626" s="1" t="s">
        <v>2226</v>
      </c>
      <c r="J626" s="1">
        <v>0</v>
      </c>
      <c r="K626" s="1" t="s">
        <v>2226</v>
      </c>
      <c r="L626" s="1">
        <v>0</v>
      </c>
      <c r="M626" s="1" t="s">
        <v>2226</v>
      </c>
      <c r="N626" s="1">
        <v>0</v>
      </c>
      <c r="O626" s="1" t="s">
        <v>2226</v>
      </c>
    </row>
    <row r="627" spans="1:15" x14ac:dyDescent="0.25">
      <c r="A627" s="12" t="s">
        <v>2421</v>
      </c>
      <c r="B627" s="12" t="s">
        <v>3177</v>
      </c>
      <c r="C627" s="12" t="s">
        <v>1488</v>
      </c>
      <c r="D627" s="12" t="s">
        <v>1737</v>
      </c>
      <c r="E627" s="12" t="s">
        <v>2225</v>
      </c>
      <c r="F627" s="1">
        <v>25.404619216918899</v>
      </c>
      <c r="G627" s="1" t="s">
        <v>2226</v>
      </c>
      <c r="H627" s="1">
        <v>0</v>
      </c>
      <c r="I627" s="1" t="s">
        <v>2226</v>
      </c>
      <c r="J627" s="1">
        <v>0</v>
      </c>
      <c r="K627" s="1" t="s">
        <v>2226</v>
      </c>
      <c r="L627" s="1">
        <v>0</v>
      </c>
      <c r="M627" s="1" t="s">
        <v>2226</v>
      </c>
      <c r="N627" s="1">
        <v>0</v>
      </c>
      <c r="O627" s="1" t="s">
        <v>2226</v>
      </c>
    </row>
    <row r="628" spans="1:15" x14ac:dyDescent="0.25">
      <c r="A628" s="12" t="s">
        <v>3141</v>
      </c>
      <c r="B628" s="12" t="s">
        <v>3178</v>
      </c>
      <c r="C628" s="12" t="s">
        <v>1488</v>
      </c>
      <c r="D628" s="12" t="s">
        <v>1615</v>
      </c>
      <c r="E628" s="12" t="s">
        <v>2225</v>
      </c>
      <c r="F628" s="1">
        <v>3.5899999141693102</v>
      </c>
      <c r="G628" s="1" t="s">
        <v>6765</v>
      </c>
      <c r="H628" s="1">
        <v>4.5400001108646401E-3</v>
      </c>
      <c r="I628" s="1" t="s">
        <v>6765</v>
      </c>
      <c r="J628" s="1">
        <v>2.5700000696815599E-4</v>
      </c>
      <c r="K628" s="1" t="s">
        <v>6765</v>
      </c>
      <c r="L628" s="1">
        <v>4.0480000898241997E-3</v>
      </c>
      <c r="M628" s="1" t="s">
        <v>6765</v>
      </c>
      <c r="N628" s="1">
        <v>1.1490000179037499E-3</v>
      </c>
      <c r="O628" s="1" t="s">
        <v>6765</v>
      </c>
    </row>
    <row r="629" spans="1:15" x14ac:dyDescent="0.25">
      <c r="A629" s="12" t="s">
        <v>2421</v>
      </c>
      <c r="B629" s="12" t="s">
        <v>3179</v>
      </c>
      <c r="C629" s="12" t="s">
        <v>1488</v>
      </c>
      <c r="D629" s="12" t="s">
        <v>2007</v>
      </c>
      <c r="E629" s="12" t="s">
        <v>2225</v>
      </c>
      <c r="F629" s="1">
        <v>25.404619216918899</v>
      </c>
      <c r="G629" s="1" t="s">
        <v>2226</v>
      </c>
      <c r="H629" s="1">
        <v>0</v>
      </c>
      <c r="I629" s="1" t="s">
        <v>2226</v>
      </c>
      <c r="J629" s="1">
        <v>0</v>
      </c>
      <c r="K629" s="1" t="s">
        <v>2226</v>
      </c>
      <c r="L629" s="1">
        <v>0</v>
      </c>
      <c r="M629" s="1" t="s">
        <v>2226</v>
      </c>
      <c r="N629" s="1">
        <v>0</v>
      </c>
      <c r="O629" s="1" t="s">
        <v>2226</v>
      </c>
    </row>
    <row r="630" spans="1:15" x14ac:dyDescent="0.25">
      <c r="A630" s="12" t="s">
        <v>2421</v>
      </c>
      <c r="B630" s="12" t="s">
        <v>3180</v>
      </c>
      <c r="C630" s="12" t="s">
        <v>1488</v>
      </c>
      <c r="D630" s="12" t="s">
        <v>2067</v>
      </c>
      <c r="E630" s="12" t="s">
        <v>2225</v>
      </c>
      <c r="F630" s="1">
        <v>25.404619216918899</v>
      </c>
      <c r="G630" s="1" t="s">
        <v>2226</v>
      </c>
      <c r="H630" s="1">
        <v>0</v>
      </c>
      <c r="I630" s="1" t="s">
        <v>2226</v>
      </c>
      <c r="J630" s="1">
        <v>0</v>
      </c>
      <c r="K630" s="1" t="s">
        <v>2226</v>
      </c>
      <c r="L630" s="1">
        <v>0</v>
      </c>
      <c r="M630" s="1" t="s">
        <v>2226</v>
      </c>
      <c r="N630" s="1">
        <v>0</v>
      </c>
      <c r="O630" s="1" t="s">
        <v>2226</v>
      </c>
    </row>
    <row r="631" spans="1:15" x14ac:dyDescent="0.25">
      <c r="A631" s="12" t="s">
        <v>2421</v>
      </c>
      <c r="B631" s="12" t="s">
        <v>3181</v>
      </c>
      <c r="C631" s="12" t="s">
        <v>1488</v>
      </c>
      <c r="D631" s="12" t="s">
        <v>1975</v>
      </c>
      <c r="E631" s="12" t="s">
        <v>2225</v>
      </c>
      <c r="F631" s="1">
        <v>25.404619216918899</v>
      </c>
      <c r="G631" s="1" t="s">
        <v>2226</v>
      </c>
      <c r="H631" s="1">
        <v>0</v>
      </c>
      <c r="I631" s="1" t="s">
        <v>2226</v>
      </c>
      <c r="J631" s="1">
        <v>0</v>
      </c>
      <c r="K631" s="1" t="s">
        <v>2226</v>
      </c>
      <c r="L631" s="1">
        <v>0</v>
      </c>
      <c r="M631" s="1" t="s">
        <v>2226</v>
      </c>
      <c r="N631" s="1">
        <v>0</v>
      </c>
      <c r="O631" s="1" t="s">
        <v>2226</v>
      </c>
    </row>
    <row r="632" spans="1:15" x14ac:dyDescent="0.25">
      <c r="A632" s="12" t="s">
        <v>2421</v>
      </c>
      <c r="B632" s="12" t="s">
        <v>3182</v>
      </c>
      <c r="C632" s="12" t="s">
        <v>1488</v>
      </c>
      <c r="D632" s="12" t="s">
        <v>1570</v>
      </c>
      <c r="E632" s="12" t="s">
        <v>2225</v>
      </c>
      <c r="F632" s="1">
        <v>25.404619216918899</v>
      </c>
      <c r="G632" s="1" t="s">
        <v>2226</v>
      </c>
      <c r="H632" s="1">
        <v>0</v>
      </c>
      <c r="I632" s="1" t="s">
        <v>2226</v>
      </c>
      <c r="J632" s="1">
        <v>0</v>
      </c>
      <c r="K632" s="1" t="s">
        <v>2226</v>
      </c>
      <c r="L632" s="1">
        <v>0</v>
      </c>
      <c r="M632" s="1" t="s">
        <v>2226</v>
      </c>
      <c r="N632" s="1">
        <v>0</v>
      </c>
      <c r="O632" s="1" t="s">
        <v>2226</v>
      </c>
    </row>
    <row r="633" spans="1:15" x14ac:dyDescent="0.25">
      <c r="A633" s="12" t="s">
        <v>2421</v>
      </c>
      <c r="B633" s="12" t="s">
        <v>3183</v>
      </c>
      <c r="C633" s="12" t="s">
        <v>1488</v>
      </c>
      <c r="D633" s="12" t="s">
        <v>1733</v>
      </c>
      <c r="E633" s="12" t="s">
        <v>2225</v>
      </c>
      <c r="F633" s="1">
        <v>25.404619216918899</v>
      </c>
      <c r="G633" s="1" t="s">
        <v>2226</v>
      </c>
      <c r="H633" s="1">
        <v>0</v>
      </c>
      <c r="I633" s="1" t="s">
        <v>2226</v>
      </c>
      <c r="J633" s="1">
        <v>0</v>
      </c>
      <c r="K633" s="1" t="s">
        <v>2226</v>
      </c>
      <c r="L633" s="1">
        <v>0</v>
      </c>
      <c r="M633" s="1" t="s">
        <v>2226</v>
      </c>
      <c r="N633" s="1">
        <v>0</v>
      </c>
      <c r="O633" s="1" t="s">
        <v>2226</v>
      </c>
    </row>
    <row r="634" spans="1:15" x14ac:dyDescent="0.25">
      <c r="A634" s="12" t="s">
        <v>2421</v>
      </c>
      <c r="B634" s="12" t="s">
        <v>3184</v>
      </c>
      <c r="C634" s="12" t="s">
        <v>1488</v>
      </c>
      <c r="D634" s="12" t="s">
        <v>3185</v>
      </c>
      <c r="E634" s="12" t="s">
        <v>2225</v>
      </c>
      <c r="F634" s="1">
        <v>25.404619216918899</v>
      </c>
      <c r="G634" s="1" t="s">
        <v>2226</v>
      </c>
      <c r="H634" s="1">
        <v>0</v>
      </c>
      <c r="I634" s="1" t="s">
        <v>2226</v>
      </c>
      <c r="J634" s="1">
        <v>0</v>
      </c>
      <c r="K634" s="1" t="s">
        <v>2226</v>
      </c>
      <c r="L634" s="1">
        <v>0</v>
      </c>
      <c r="M634" s="1" t="s">
        <v>2226</v>
      </c>
      <c r="N634" s="1">
        <v>0</v>
      </c>
      <c r="O634" s="1" t="s">
        <v>2226</v>
      </c>
    </row>
    <row r="635" spans="1:15" x14ac:dyDescent="0.25">
      <c r="A635" s="12" t="s">
        <v>2421</v>
      </c>
      <c r="B635" s="12" t="s">
        <v>3186</v>
      </c>
      <c r="C635" s="12" t="s">
        <v>1488</v>
      </c>
      <c r="D635" s="12" t="s">
        <v>1584</v>
      </c>
      <c r="E635" s="12" t="s">
        <v>2225</v>
      </c>
      <c r="F635" s="1">
        <v>25.404619216918899</v>
      </c>
      <c r="G635" s="1" t="s">
        <v>2226</v>
      </c>
      <c r="H635" s="1">
        <v>0</v>
      </c>
      <c r="I635" s="1" t="s">
        <v>2226</v>
      </c>
      <c r="J635" s="1">
        <v>0</v>
      </c>
      <c r="K635" s="1" t="s">
        <v>2226</v>
      </c>
      <c r="L635" s="1">
        <v>0</v>
      </c>
      <c r="M635" s="1" t="s">
        <v>2226</v>
      </c>
      <c r="N635" s="1">
        <v>0</v>
      </c>
      <c r="O635" s="1" t="s">
        <v>2226</v>
      </c>
    </row>
    <row r="636" spans="1:15" x14ac:dyDescent="0.25">
      <c r="A636" s="12" t="s">
        <v>2421</v>
      </c>
      <c r="B636" s="12" t="s">
        <v>3187</v>
      </c>
      <c r="C636" s="12" t="s">
        <v>1488</v>
      </c>
      <c r="D636" s="12" t="s">
        <v>1526</v>
      </c>
      <c r="E636" s="12" t="s">
        <v>2225</v>
      </c>
      <c r="F636" s="1">
        <v>25.404619216918899</v>
      </c>
      <c r="G636" s="1" t="s">
        <v>2226</v>
      </c>
      <c r="H636" s="1">
        <v>0</v>
      </c>
      <c r="I636" s="1" t="s">
        <v>2226</v>
      </c>
      <c r="J636" s="1">
        <v>0</v>
      </c>
      <c r="K636" s="1" t="s">
        <v>2226</v>
      </c>
      <c r="L636" s="1">
        <v>0</v>
      </c>
      <c r="M636" s="1" t="s">
        <v>2226</v>
      </c>
      <c r="N636" s="1">
        <v>0</v>
      </c>
      <c r="O636" s="1" t="s">
        <v>2226</v>
      </c>
    </row>
    <row r="637" spans="1:15" x14ac:dyDescent="0.25">
      <c r="A637" s="12" t="s">
        <v>2421</v>
      </c>
      <c r="B637" s="12" t="s">
        <v>3188</v>
      </c>
      <c r="C637" s="12" t="s">
        <v>1488</v>
      </c>
      <c r="D637" s="12" t="s">
        <v>1502</v>
      </c>
      <c r="E637" s="12" t="s">
        <v>2225</v>
      </c>
      <c r="F637" s="1">
        <v>25.404619216918899</v>
      </c>
      <c r="G637" s="1" t="s">
        <v>2226</v>
      </c>
      <c r="H637" s="1">
        <v>0</v>
      </c>
      <c r="I637" s="1" t="s">
        <v>2226</v>
      </c>
      <c r="J637" s="1">
        <v>0</v>
      </c>
      <c r="K637" s="1" t="s">
        <v>2226</v>
      </c>
      <c r="L637" s="1">
        <v>0</v>
      </c>
      <c r="M637" s="1" t="s">
        <v>2226</v>
      </c>
      <c r="N637" s="1">
        <v>0</v>
      </c>
      <c r="O637" s="1" t="s">
        <v>2226</v>
      </c>
    </row>
    <row r="638" spans="1:15" x14ac:dyDescent="0.25">
      <c r="A638" s="12" t="s">
        <v>2421</v>
      </c>
      <c r="B638" s="12" t="s">
        <v>3189</v>
      </c>
      <c r="C638" s="12" t="s">
        <v>1488</v>
      </c>
      <c r="D638" s="12" t="s">
        <v>3190</v>
      </c>
      <c r="E638" s="12" t="s">
        <v>2225</v>
      </c>
      <c r="F638" s="1">
        <v>25.404619216918899</v>
      </c>
      <c r="G638" s="1" t="s">
        <v>2226</v>
      </c>
      <c r="H638" s="1">
        <v>0</v>
      </c>
      <c r="I638" s="1" t="s">
        <v>2226</v>
      </c>
      <c r="J638" s="1">
        <v>0</v>
      </c>
      <c r="K638" s="1" t="s">
        <v>2226</v>
      </c>
      <c r="L638" s="1">
        <v>0</v>
      </c>
      <c r="M638" s="1" t="s">
        <v>2226</v>
      </c>
      <c r="N638" s="1">
        <v>0</v>
      </c>
      <c r="O638" s="1" t="s">
        <v>2226</v>
      </c>
    </row>
    <row r="639" spans="1:15" x14ac:dyDescent="0.25">
      <c r="A639" s="12" t="s">
        <v>3141</v>
      </c>
      <c r="B639" s="12" t="s">
        <v>3191</v>
      </c>
      <c r="C639" s="12" t="s">
        <v>1488</v>
      </c>
      <c r="D639" s="12" t="s">
        <v>3192</v>
      </c>
      <c r="E639" s="12" t="s">
        <v>2225</v>
      </c>
      <c r="F639" s="1">
        <v>3.5899999141693102</v>
      </c>
      <c r="G639" s="1" t="s">
        <v>6765</v>
      </c>
      <c r="H639" s="1">
        <v>4.5400001108646401E-3</v>
      </c>
      <c r="I639" s="1" t="s">
        <v>6765</v>
      </c>
      <c r="J639" s="1">
        <v>2.5700000696815599E-4</v>
      </c>
      <c r="K639" s="1" t="s">
        <v>6765</v>
      </c>
      <c r="L639" s="1">
        <v>4.0480000898241997E-3</v>
      </c>
      <c r="M639" s="1" t="s">
        <v>6765</v>
      </c>
      <c r="N639" s="1">
        <v>1.1490000179037499E-3</v>
      </c>
      <c r="O639" s="1" t="s">
        <v>6765</v>
      </c>
    </row>
    <row r="640" spans="1:15" x14ac:dyDescent="0.25">
      <c r="A640" s="12" t="s">
        <v>2421</v>
      </c>
      <c r="B640" s="12" t="s">
        <v>3193</v>
      </c>
      <c r="C640" s="12" t="s">
        <v>1488</v>
      </c>
      <c r="D640" s="12" t="s">
        <v>1699</v>
      </c>
      <c r="E640" s="12" t="s">
        <v>2225</v>
      </c>
      <c r="F640" s="1">
        <v>25.404619216918899</v>
      </c>
      <c r="G640" s="1" t="s">
        <v>2226</v>
      </c>
      <c r="H640" s="1">
        <v>0</v>
      </c>
      <c r="I640" s="1" t="s">
        <v>2226</v>
      </c>
      <c r="J640" s="1">
        <v>0</v>
      </c>
      <c r="K640" s="1" t="s">
        <v>2226</v>
      </c>
      <c r="L640" s="1">
        <v>0</v>
      </c>
      <c r="M640" s="1" t="s">
        <v>2226</v>
      </c>
      <c r="N640" s="1">
        <v>0</v>
      </c>
      <c r="O640" s="1" t="s">
        <v>2226</v>
      </c>
    </row>
    <row r="641" spans="1:15" x14ac:dyDescent="0.25">
      <c r="A641" s="12" t="s">
        <v>3141</v>
      </c>
      <c r="B641" s="12" t="s">
        <v>3194</v>
      </c>
      <c r="C641" s="12" t="s">
        <v>1488</v>
      </c>
      <c r="D641" s="12" t="s">
        <v>2211</v>
      </c>
      <c r="E641" s="12" t="s">
        <v>2225</v>
      </c>
      <c r="F641" s="1">
        <v>3.5899999141693102</v>
      </c>
      <c r="G641" s="1" t="s">
        <v>6765</v>
      </c>
      <c r="H641" s="1">
        <v>4.5400001108646401E-3</v>
      </c>
      <c r="I641" s="1" t="s">
        <v>6765</v>
      </c>
      <c r="J641" s="1">
        <v>2.5700000696815599E-4</v>
      </c>
      <c r="K641" s="1" t="s">
        <v>6765</v>
      </c>
      <c r="L641" s="1">
        <v>4.0480000898241997E-3</v>
      </c>
      <c r="M641" s="1" t="s">
        <v>6765</v>
      </c>
      <c r="N641" s="1">
        <v>1.1490000179037499E-3</v>
      </c>
      <c r="O641" s="1" t="s">
        <v>6765</v>
      </c>
    </row>
    <row r="642" spans="1:15" x14ac:dyDescent="0.25">
      <c r="A642" s="12" t="s">
        <v>3141</v>
      </c>
      <c r="B642" s="12" t="s">
        <v>3195</v>
      </c>
      <c r="C642" s="12" t="s">
        <v>1488</v>
      </c>
      <c r="D642" s="12" t="s">
        <v>3196</v>
      </c>
      <c r="E642" s="12" t="s">
        <v>2225</v>
      </c>
      <c r="F642" s="1">
        <v>3.5899999141693102</v>
      </c>
      <c r="G642" s="1" t="s">
        <v>6765</v>
      </c>
      <c r="H642" s="1">
        <v>4.5400001108646401E-3</v>
      </c>
      <c r="I642" s="1" t="s">
        <v>6765</v>
      </c>
      <c r="J642" s="1">
        <v>2.5700000696815599E-4</v>
      </c>
      <c r="K642" s="1" t="s">
        <v>6765</v>
      </c>
      <c r="L642" s="1">
        <v>4.0480000898241997E-3</v>
      </c>
      <c r="M642" s="1" t="s">
        <v>6765</v>
      </c>
      <c r="N642" s="1">
        <v>1.1490000179037499E-3</v>
      </c>
      <c r="O642" s="1" t="s">
        <v>6765</v>
      </c>
    </row>
    <row r="643" spans="1:15" x14ac:dyDescent="0.25">
      <c r="A643" s="12" t="s">
        <v>3141</v>
      </c>
      <c r="B643" s="12" t="s">
        <v>3197</v>
      </c>
      <c r="C643" s="12" t="s">
        <v>1488</v>
      </c>
      <c r="D643" s="12" t="s">
        <v>1759</v>
      </c>
      <c r="E643" s="12" t="s">
        <v>2225</v>
      </c>
      <c r="F643" s="1">
        <v>3.5899999141693102</v>
      </c>
      <c r="G643" s="1" t="s">
        <v>6765</v>
      </c>
      <c r="H643" s="1">
        <v>4.5400001108646401E-3</v>
      </c>
      <c r="I643" s="1" t="s">
        <v>6765</v>
      </c>
      <c r="J643" s="1">
        <v>2.5700000696815599E-4</v>
      </c>
      <c r="K643" s="1" t="s">
        <v>6765</v>
      </c>
      <c r="L643" s="1">
        <v>4.0480000898241997E-3</v>
      </c>
      <c r="M643" s="1" t="s">
        <v>6765</v>
      </c>
      <c r="N643" s="1">
        <v>1.1490000179037499E-3</v>
      </c>
      <c r="O643" s="1" t="s">
        <v>6765</v>
      </c>
    </row>
    <row r="644" spans="1:15" x14ac:dyDescent="0.25">
      <c r="A644" s="12" t="s">
        <v>2421</v>
      </c>
      <c r="B644" s="12" t="s">
        <v>3198</v>
      </c>
      <c r="C644" s="12" t="s">
        <v>1488</v>
      </c>
      <c r="D644" s="12" t="s">
        <v>1941</v>
      </c>
      <c r="E644" s="12" t="s">
        <v>2225</v>
      </c>
      <c r="F644" s="1">
        <v>25.404619216918899</v>
      </c>
      <c r="G644" s="1" t="s">
        <v>2226</v>
      </c>
      <c r="H644" s="1">
        <v>0</v>
      </c>
      <c r="I644" s="1" t="s">
        <v>2226</v>
      </c>
      <c r="J644" s="1">
        <v>0</v>
      </c>
      <c r="K644" s="1" t="s">
        <v>2226</v>
      </c>
      <c r="L644" s="1">
        <v>0</v>
      </c>
      <c r="M644" s="1" t="s">
        <v>2226</v>
      </c>
      <c r="N644" s="1">
        <v>0</v>
      </c>
      <c r="O644" s="1" t="s">
        <v>2226</v>
      </c>
    </row>
    <row r="645" spans="1:15" x14ac:dyDescent="0.25">
      <c r="A645" s="12" t="s">
        <v>3157</v>
      </c>
      <c r="B645" s="12" t="s">
        <v>3199</v>
      </c>
      <c r="C645" s="12" t="s">
        <v>1488</v>
      </c>
      <c r="D645" s="12" t="s">
        <v>1498</v>
      </c>
      <c r="E645" s="12" t="s">
        <v>2225</v>
      </c>
      <c r="F645" s="1">
        <v>3.5899999141693102</v>
      </c>
      <c r="G645" s="1" t="s">
        <v>6765</v>
      </c>
      <c r="H645" s="1">
        <v>4.5400001108646401E-3</v>
      </c>
      <c r="I645" s="1" t="s">
        <v>6765</v>
      </c>
      <c r="J645" s="1">
        <v>2.5700000696815599E-4</v>
      </c>
      <c r="K645" s="1" t="s">
        <v>6765</v>
      </c>
      <c r="L645" s="1">
        <v>4.0480000898241997E-3</v>
      </c>
      <c r="M645" s="1" t="s">
        <v>6765</v>
      </c>
      <c r="N645" s="1">
        <v>1.1490000179037499E-3</v>
      </c>
      <c r="O645" s="1" t="s">
        <v>6765</v>
      </c>
    </row>
    <row r="646" spans="1:15" x14ac:dyDescent="0.25">
      <c r="A646" s="12" t="s">
        <v>3141</v>
      </c>
      <c r="B646" s="12" t="s">
        <v>3200</v>
      </c>
      <c r="C646" s="12" t="s">
        <v>1488</v>
      </c>
      <c r="D646" s="12" t="s">
        <v>3201</v>
      </c>
      <c r="E646" s="12" t="s">
        <v>2225</v>
      </c>
      <c r="F646" s="1">
        <v>3.5899999141693102</v>
      </c>
      <c r="G646" s="1" t="s">
        <v>6765</v>
      </c>
      <c r="H646" s="1">
        <v>4.5400001108646401E-3</v>
      </c>
      <c r="I646" s="1" t="s">
        <v>6765</v>
      </c>
      <c r="J646" s="1">
        <v>2.5700000696815599E-4</v>
      </c>
      <c r="K646" s="1" t="s">
        <v>6765</v>
      </c>
      <c r="L646" s="1">
        <v>4.0480000898241997E-3</v>
      </c>
      <c r="M646" s="1" t="s">
        <v>6765</v>
      </c>
      <c r="N646" s="1">
        <v>1.1490000179037499E-3</v>
      </c>
      <c r="O646" s="1" t="s">
        <v>6765</v>
      </c>
    </row>
    <row r="647" spans="1:15" x14ac:dyDescent="0.25">
      <c r="A647" s="12" t="s">
        <v>2421</v>
      </c>
      <c r="B647" s="12" t="s">
        <v>3202</v>
      </c>
      <c r="C647" s="12" t="s">
        <v>1488</v>
      </c>
      <c r="D647" s="12" t="s">
        <v>1632</v>
      </c>
      <c r="E647" s="12" t="s">
        <v>2225</v>
      </c>
      <c r="F647" s="1">
        <v>25.404619216918899</v>
      </c>
      <c r="G647" s="1" t="s">
        <v>2226</v>
      </c>
      <c r="H647" s="1">
        <v>0</v>
      </c>
      <c r="I647" s="1" t="s">
        <v>2226</v>
      </c>
      <c r="J647" s="1">
        <v>0</v>
      </c>
      <c r="K647" s="1" t="s">
        <v>2226</v>
      </c>
      <c r="L647" s="1">
        <v>0</v>
      </c>
      <c r="M647" s="1" t="s">
        <v>2226</v>
      </c>
      <c r="N647" s="1">
        <v>0</v>
      </c>
      <c r="O647" s="1" t="s">
        <v>2226</v>
      </c>
    </row>
    <row r="648" spans="1:15" x14ac:dyDescent="0.25">
      <c r="A648" s="12" t="s">
        <v>3141</v>
      </c>
      <c r="B648" s="12" t="s">
        <v>3203</v>
      </c>
      <c r="C648" s="12" t="s">
        <v>1488</v>
      </c>
      <c r="D648" s="12" t="s">
        <v>1585</v>
      </c>
      <c r="E648" s="12" t="s">
        <v>2225</v>
      </c>
      <c r="F648" s="1">
        <v>3.5899999141693102</v>
      </c>
      <c r="G648" s="1" t="s">
        <v>6765</v>
      </c>
      <c r="H648" s="1">
        <v>4.5400001108646401E-3</v>
      </c>
      <c r="I648" s="1" t="s">
        <v>6765</v>
      </c>
      <c r="J648" s="1">
        <v>2.5700000696815599E-4</v>
      </c>
      <c r="K648" s="1" t="s">
        <v>6765</v>
      </c>
      <c r="L648" s="1">
        <v>4.0480000898241997E-3</v>
      </c>
      <c r="M648" s="1" t="s">
        <v>6765</v>
      </c>
      <c r="N648" s="1">
        <v>1.1490000179037499E-3</v>
      </c>
      <c r="O648" s="1" t="s">
        <v>6765</v>
      </c>
    </row>
    <row r="649" spans="1:15" x14ac:dyDescent="0.25">
      <c r="A649" s="12" t="s">
        <v>2421</v>
      </c>
      <c r="B649" s="12" t="s">
        <v>3204</v>
      </c>
      <c r="C649" s="12" t="s">
        <v>1488</v>
      </c>
      <c r="D649" s="12" t="s">
        <v>3205</v>
      </c>
      <c r="E649" s="12" t="s">
        <v>2225</v>
      </c>
      <c r="F649" s="1">
        <v>25.404619216918899</v>
      </c>
      <c r="G649" s="1" t="s">
        <v>2226</v>
      </c>
      <c r="H649" s="1">
        <v>0</v>
      </c>
      <c r="I649" s="1" t="s">
        <v>2226</v>
      </c>
      <c r="J649" s="1">
        <v>0</v>
      </c>
      <c r="K649" s="1" t="s">
        <v>2226</v>
      </c>
      <c r="L649" s="1">
        <v>0</v>
      </c>
      <c r="M649" s="1" t="s">
        <v>2226</v>
      </c>
      <c r="N649" s="1">
        <v>0</v>
      </c>
      <c r="O649" s="1" t="s">
        <v>2226</v>
      </c>
    </row>
    <row r="650" spans="1:15" x14ac:dyDescent="0.25">
      <c r="A650" s="12" t="s">
        <v>2421</v>
      </c>
      <c r="B650" s="12" t="s">
        <v>3206</v>
      </c>
      <c r="C650" s="12" t="s">
        <v>1488</v>
      </c>
      <c r="D650" s="12" t="s">
        <v>2462</v>
      </c>
      <c r="E650" s="12" t="s">
        <v>2225</v>
      </c>
      <c r="F650" s="1">
        <v>25.404619216918899</v>
      </c>
      <c r="G650" s="1" t="s">
        <v>2226</v>
      </c>
      <c r="H650" s="1">
        <v>0</v>
      </c>
      <c r="I650" s="1" t="s">
        <v>2226</v>
      </c>
      <c r="J650" s="1">
        <v>0</v>
      </c>
      <c r="K650" s="1" t="s">
        <v>2226</v>
      </c>
      <c r="L650" s="1">
        <v>0</v>
      </c>
      <c r="M650" s="1" t="s">
        <v>2226</v>
      </c>
      <c r="N650" s="1">
        <v>0</v>
      </c>
      <c r="O650" s="1" t="s">
        <v>2226</v>
      </c>
    </row>
    <row r="651" spans="1:15" x14ac:dyDescent="0.25">
      <c r="A651" s="12" t="s">
        <v>2421</v>
      </c>
      <c r="B651" s="12" t="s">
        <v>3207</v>
      </c>
      <c r="C651" s="12" t="s">
        <v>1488</v>
      </c>
      <c r="D651" s="12" t="s">
        <v>3208</v>
      </c>
      <c r="E651" s="12" t="s">
        <v>2225</v>
      </c>
      <c r="F651" s="1">
        <v>25.404619216918899</v>
      </c>
      <c r="G651" s="1" t="s">
        <v>2226</v>
      </c>
      <c r="H651" s="1">
        <v>0</v>
      </c>
      <c r="I651" s="1" t="s">
        <v>2226</v>
      </c>
      <c r="J651" s="1">
        <v>0</v>
      </c>
      <c r="K651" s="1" t="s">
        <v>2226</v>
      </c>
      <c r="L651" s="1">
        <v>0</v>
      </c>
      <c r="M651" s="1" t="s">
        <v>2226</v>
      </c>
      <c r="N651" s="1">
        <v>0</v>
      </c>
      <c r="O651" s="1" t="s">
        <v>2226</v>
      </c>
    </row>
    <row r="652" spans="1:15" x14ac:dyDescent="0.25">
      <c r="A652" s="12" t="s">
        <v>3141</v>
      </c>
      <c r="B652" s="12" t="s">
        <v>3209</v>
      </c>
      <c r="C652" s="12" t="s">
        <v>1488</v>
      </c>
      <c r="D652" s="12" t="s">
        <v>3210</v>
      </c>
      <c r="E652" s="12" t="s">
        <v>2225</v>
      </c>
      <c r="F652" s="1">
        <v>3.5899999141693102</v>
      </c>
      <c r="G652" s="1" t="s">
        <v>6765</v>
      </c>
      <c r="H652" s="1">
        <v>4.5400001108646401E-3</v>
      </c>
      <c r="I652" s="1" t="s">
        <v>6765</v>
      </c>
      <c r="J652" s="1">
        <v>2.5700000696815599E-4</v>
      </c>
      <c r="K652" s="1" t="s">
        <v>6765</v>
      </c>
      <c r="L652" s="1">
        <v>4.0480000898241997E-3</v>
      </c>
      <c r="M652" s="1" t="s">
        <v>6765</v>
      </c>
      <c r="N652" s="1">
        <v>1.1490000179037499E-3</v>
      </c>
      <c r="O652" s="1" t="s">
        <v>6765</v>
      </c>
    </row>
    <row r="653" spans="1:15" x14ac:dyDescent="0.25">
      <c r="A653" s="12" t="s">
        <v>2421</v>
      </c>
      <c r="B653" s="12" t="s">
        <v>3211</v>
      </c>
      <c r="C653" s="12" t="s">
        <v>1488</v>
      </c>
      <c r="D653" s="12" t="s">
        <v>2115</v>
      </c>
      <c r="E653" s="12" t="s">
        <v>2225</v>
      </c>
      <c r="F653" s="1">
        <v>25.404619216918899</v>
      </c>
      <c r="G653" s="1" t="s">
        <v>2226</v>
      </c>
      <c r="H653" s="1">
        <v>0</v>
      </c>
      <c r="I653" s="1" t="s">
        <v>2226</v>
      </c>
      <c r="J653" s="1">
        <v>0</v>
      </c>
      <c r="K653" s="1" t="s">
        <v>2226</v>
      </c>
      <c r="L653" s="1">
        <v>0</v>
      </c>
      <c r="M653" s="1" t="s">
        <v>2226</v>
      </c>
      <c r="N653" s="1">
        <v>0</v>
      </c>
      <c r="O653" s="1" t="s">
        <v>2226</v>
      </c>
    </row>
    <row r="654" spans="1:15" x14ac:dyDescent="0.25">
      <c r="A654" s="12" t="s">
        <v>2421</v>
      </c>
      <c r="B654" s="12" t="s">
        <v>3212</v>
      </c>
      <c r="C654" s="12" t="s">
        <v>1488</v>
      </c>
      <c r="D654" s="12" t="s">
        <v>1566</v>
      </c>
      <c r="E654" s="12" t="s">
        <v>2225</v>
      </c>
      <c r="F654" s="1">
        <v>25.404619216918899</v>
      </c>
      <c r="G654" s="1" t="s">
        <v>2226</v>
      </c>
      <c r="H654" s="1">
        <v>0</v>
      </c>
      <c r="I654" s="1" t="s">
        <v>2226</v>
      </c>
      <c r="J654" s="1">
        <v>0</v>
      </c>
      <c r="K654" s="1" t="s">
        <v>2226</v>
      </c>
      <c r="L654" s="1">
        <v>0</v>
      </c>
      <c r="M654" s="1" t="s">
        <v>2226</v>
      </c>
      <c r="N654" s="1">
        <v>0</v>
      </c>
      <c r="O654" s="1" t="s">
        <v>2226</v>
      </c>
    </row>
    <row r="655" spans="1:15" x14ac:dyDescent="0.25">
      <c r="A655" s="12" t="s">
        <v>2421</v>
      </c>
      <c r="B655" s="12" t="s">
        <v>3213</v>
      </c>
      <c r="C655" s="12" t="s">
        <v>1488</v>
      </c>
      <c r="D655" s="12" t="s">
        <v>3214</v>
      </c>
      <c r="E655" s="12" t="s">
        <v>2225</v>
      </c>
      <c r="F655" s="1">
        <v>25.404619216918899</v>
      </c>
      <c r="G655" s="1" t="s">
        <v>2226</v>
      </c>
      <c r="H655" s="1">
        <v>0</v>
      </c>
      <c r="I655" s="1" t="s">
        <v>2226</v>
      </c>
      <c r="J655" s="1">
        <v>0</v>
      </c>
      <c r="K655" s="1" t="s">
        <v>2226</v>
      </c>
      <c r="L655" s="1">
        <v>0</v>
      </c>
      <c r="M655" s="1" t="s">
        <v>2226</v>
      </c>
      <c r="N655" s="1">
        <v>0</v>
      </c>
      <c r="O655" s="1" t="s">
        <v>2226</v>
      </c>
    </row>
    <row r="656" spans="1:15" x14ac:dyDescent="0.25">
      <c r="A656" s="12" t="s">
        <v>2421</v>
      </c>
      <c r="B656" s="12" t="s">
        <v>3215</v>
      </c>
      <c r="C656" s="12" t="s">
        <v>1488</v>
      </c>
      <c r="D656" s="12" t="s">
        <v>2004</v>
      </c>
      <c r="E656" s="12" t="s">
        <v>2225</v>
      </c>
      <c r="F656" s="1">
        <v>25.404619216918899</v>
      </c>
      <c r="G656" s="1" t="s">
        <v>2226</v>
      </c>
      <c r="H656" s="1">
        <v>0</v>
      </c>
      <c r="I656" s="1" t="s">
        <v>2226</v>
      </c>
      <c r="J656" s="1">
        <v>0</v>
      </c>
      <c r="K656" s="1" t="s">
        <v>2226</v>
      </c>
      <c r="L656" s="1">
        <v>0</v>
      </c>
      <c r="M656" s="1" t="s">
        <v>2226</v>
      </c>
      <c r="N656" s="1">
        <v>0</v>
      </c>
      <c r="O656" s="1" t="s">
        <v>2226</v>
      </c>
    </row>
    <row r="657" spans="1:15" x14ac:dyDescent="0.25">
      <c r="A657" s="12" t="s">
        <v>2421</v>
      </c>
      <c r="B657" s="12" t="s">
        <v>3216</v>
      </c>
      <c r="C657" s="12" t="s">
        <v>1488</v>
      </c>
      <c r="D657" s="12" t="s">
        <v>1599</v>
      </c>
      <c r="E657" s="12" t="s">
        <v>2225</v>
      </c>
      <c r="F657" s="1">
        <v>25.404619216918899</v>
      </c>
      <c r="G657" s="1" t="s">
        <v>2226</v>
      </c>
      <c r="H657" s="1">
        <v>0</v>
      </c>
      <c r="I657" s="1" t="s">
        <v>2226</v>
      </c>
      <c r="J657" s="1">
        <v>0</v>
      </c>
      <c r="K657" s="1" t="s">
        <v>2226</v>
      </c>
      <c r="L657" s="1">
        <v>0</v>
      </c>
      <c r="M657" s="1" t="s">
        <v>2226</v>
      </c>
      <c r="N657" s="1">
        <v>0</v>
      </c>
      <c r="O657" s="1" t="s">
        <v>2226</v>
      </c>
    </row>
    <row r="658" spans="1:15" x14ac:dyDescent="0.25">
      <c r="A658" s="12" t="s">
        <v>2421</v>
      </c>
      <c r="B658" s="12" t="s">
        <v>3217</v>
      </c>
      <c r="C658" s="12" t="s">
        <v>1488</v>
      </c>
      <c r="D658" s="12" t="s">
        <v>1723</v>
      </c>
      <c r="E658" s="12" t="s">
        <v>2225</v>
      </c>
      <c r="F658" s="1">
        <v>25.404619216918899</v>
      </c>
      <c r="G658" s="1" t="s">
        <v>2226</v>
      </c>
      <c r="H658" s="1">
        <v>0</v>
      </c>
      <c r="I658" s="1" t="s">
        <v>2226</v>
      </c>
      <c r="J658" s="1">
        <v>0</v>
      </c>
      <c r="K658" s="1" t="s">
        <v>2226</v>
      </c>
      <c r="L658" s="1">
        <v>0</v>
      </c>
      <c r="M658" s="1" t="s">
        <v>2226</v>
      </c>
      <c r="N658" s="1">
        <v>0</v>
      </c>
      <c r="O658" s="1" t="s">
        <v>2226</v>
      </c>
    </row>
    <row r="659" spans="1:15" x14ac:dyDescent="0.25">
      <c r="A659" s="12" t="s">
        <v>2421</v>
      </c>
      <c r="B659" s="12" t="s">
        <v>3218</v>
      </c>
      <c r="C659" s="12" t="s">
        <v>1488</v>
      </c>
      <c r="D659" s="12" t="s">
        <v>1833</v>
      </c>
      <c r="E659" s="12" t="s">
        <v>2225</v>
      </c>
      <c r="F659" s="1">
        <v>25.404619216918899</v>
      </c>
      <c r="G659" s="1" t="s">
        <v>2226</v>
      </c>
      <c r="H659" s="1">
        <v>0</v>
      </c>
      <c r="I659" s="1" t="s">
        <v>2226</v>
      </c>
      <c r="J659" s="1">
        <v>0</v>
      </c>
      <c r="K659" s="1" t="s">
        <v>2226</v>
      </c>
      <c r="L659" s="1">
        <v>0</v>
      </c>
      <c r="M659" s="1" t="s">
        <v>2226</v>
      </c>
      <c r="N659" s="1">
        <v>0</v>
      </c>
      <c r="O659" s="1" t="s">
        <v>2226</v>
      </c>
    </row>
    <row r="660" spans="1:15" x14ac:dyDescent="0.25">
      <c r="A660" s="12" t="s">
        <v>2421</v>
      </c>
      <c r="B660" s="12" t="s">
        <v>3219</v>
      </c>
      <c r="C660" s="12" t="s">
        <v>1488</v>
      </c>
      <c r="D660" s="12" t="s">
        <v>1663</v>
      </c>
      <c r="E660" s="12" t="s">
        <v>2225</v>
      </c>
      <c r="F660" s="1">
        <v>25.404619216918899</v>
      </c>
      <c r="G660" s="1" t="s">
        <v>2226</v>
      </c>
      <c r="H660" s="1">
        <v>0</v>
      </c>
      <c r="I660" s="1" t="s">
        <v>2226</v>
      </c>
      <c r="J660" s="1">
        <v>0</v>
      </c>
      <c r="K660" s="1" t="s">
        <v>2226</v>
      </c>
      <c r="L660" s="1">
        <v>0</v>
      </c>
      <c r="M660" s="1" t="s">
        <v>2226</v>
      </c>
      <c r="N660" s="1">
        <v>0</v>
      </c>
      <c r="O660" s="1" t="s">
        <v>2226</v>
      </c>
    </row>
    <row r="661" spans="1:15" x14ac:dyDescent="0.25">
      <c r="A661" s="12" t="s">
        <v>2421</v>
      </c>
      <c r="B661" s="12" t="s">
        <v>3220</v>
      </c>
      <c r="C661" s="12" t="s">
        <v>1488</v>
      </c>
      <c r="D661" s="12" t="s">
        <v>3221</v>
      </c>
      <c r="E661" s="12" t="s">
        <v>2225</v>
      </c>
      <c r="F661" s="1">
        <v>25.404619216918899</v>
      </c>
      <c r="G661" s="1" t="s">
        <v>2226</v>
      </c>
      <c r="H661" s="1">
        <v>0</v>
      </c>
      <c r="I661" s="1" t="s">
        <v>2226</v>
      </c>
      <c r="J661" s="1">
        <v>0</v>
      </c>
      <c r="K661" s="1" t="s">
        <v>2226</v>
      </c>
      <c r="L661" s="1">
        <v>0</v>
      </c>
      <c r="M661" s="1" t="s">
        <v>2226</v>
      </c>
      <c r="N661" s="1">
        <v>0</v>
      </c>
      <c r="O661" s="1" t="s">
        <v>2226</v>
      </c>
    </row>
    <row r="662" spans="1:15" x14ac:dyDescent="0.25">
      <c r="A662" s="12" t="s">
        <v>2421</v>
      </c>
      <c r="B662" s="12" t="s">
        <v>3222</v>
      </c>
      <c r="C662" s="12" t="s">
        <v>1488</v>
      </c>
      <c r="D662" s="12" t="s">
        <v>1630</v>
      </c>
      <c r="E662" s="12" t="s">
        <v>2225</v>
      </c>
      <c r="F662" s="1">
        <v>25.404619216918899</v>
      </c>
      <c r="G662" s="1" t="s">
        <v>2226</v>
      </c>
      <c r="H662" s="1">
        <v>0</v>
      </c>
      <c r="I662" s="1" t="s">
        <v>2226</v>
      </c>
      <c r="J662" s="1">
        <v>0</v>
      </c>
      <c r="K662" s="1" t="s">
        <v>2226</v>
      </c>
      <c r="L662" s="1">
        <v>0</v>
      </c>
      <c r="M662" s="1" t="s">
        <v>2226</v>
      </c>
      <c r="N662" s="1">
        <v>0</v>
      </c>
      <c r="O662" s="1" t="s">
        <v>2226</v>
      </c>
    </row>
    <row r="663" spans="1:15" x14ac:dyDescent="0.25">
      <c r="A663" s="12" t="s">
        <v>2421</v>
      </c>
      <c r="B663" s="12" t="s">
        <v>3223</v>
      </c>
      <c r="C663" s="12" t="s">
        <v>1488</v>
      </c>
      <c r="D663" s="12" t="s">
        <v>1544</v>
      </c>
      <c r="E663" s="12" t="s">
        <v>2225</v>
      </c>
      <c r="F663" s="1">
        <v>25.404619216918899</v>
      </c>
      <c r="G663" s="1" t="s">
        <v>2226</v>
      </c>
      <c r="H663" s="1">
        <v>0</v>
      </c>
      <c r="I663" s="1" t="s">
        <v>2226</v>
      </c>
      <c r="J663" s="1">
        <v>0</v>
      </c>
      <c r="K663" s="1" t="s">
        <v>2226</v>
      </c>
      <c r="L663" s="1">
        <v>0</v>
      </c>
      <c r="M663" s="1" t="s">
        <v>2226</v>
      </c>
      <c r="N663" s="1">
        <v>0</v>
      </c>
      <c r="O663" s="1" t="s">
        <v>2226</v>
      </c>
    </row>
    <row r="664" spans="1:15" x14ac:dyDescent="0.25">
      <c r="A664" s="12" t="s">
        <v>2421</v>
      </c>
      <c r="B664" s="12" t="s">
        <v>3224</v>
      </c>
      <c r="C664" s="12" t="s">
        <v>1488</v>
      </c>
      <c r="D664" s="12" t="s">
        <v>1626</v>
      </c>
      <c r="E664" s="12" t="s">
        <v>2225</v>
      </c>
      <c r="F664" s="1">
        <v>25.404619216918899</v>
      </c>
      <c r="G664" s="1" t="s">
        <v>2226</v>
      </c>
      <c r="H664" s="1">
        <v>0</v>
      </c>
      <c r="I664" s="1" t="s">
        <v>2226</v>
      </c>
      <c r="J664" s="1">
        <v>0</v>
      </c>
      <c r="K664" s="1" t="s">
        <v>2226</v>
      </c>
      <c r="L664" s="1">
        <v>0</v>
      </c>
      <c r="M664" s="1" t="s">
        <v>2226</v>
      </c>
      <c r="N664" s="1">
        <v>0</v>
      </c>
      <c r="O664" s="1" t="s">
        <v>2226</v>
      </c>
    </row>
    <row r="665" spans="1:15" x14ac:dyDescent="0.25">
      <c r="A665" s="12" t="s">
        <v>2421</v>
      </c>
      <c r="B665" s="12" t="s">
        <v>3225</v>
      </c>
      <c r="C665" s="12" t="s">
        <v>1488</v>
      </c>
      <c r="D665" s="12" t="s">
        <v>1776</v>
      </c>
      <c r="E665" s="12" t="s">
        <v>2225</v>
      </c>
      <c r="F665" s="1">
        <v>25.404619216918899</v>
      </c>
      <c r="G665" s="1" t="s">
        <v>2226</v>
      </c>
      <c r="H665" s="1">
        <v>0</v>
      </c>
      <c r="I665" s="1" t="s">
        <v>2226</v>
      </c>
      <c r="J665" s="1">
        <v>0</v>
      </c>
      <c r="K665" s="1" t="s">
        <v>2226</v>
      </c>
      <c r="L665" s="1">
        <v>0</v>
      </c>
      <c r="M665" s="1" t="s">
        <v>2226</v>
      </c>
      <c r="N665" s="1">
        <v>0</v>
      </c>
      <c r="O665" s="1" t="s">
        <v>2226</v>
      </c>
    </row>
    <row r="666" spans="1:15" x14ac:dyDescent="0.25">
      <c r="A666" s="12" t="s">
        <v>2421</v>
      </c>
      <c r="B666" s="12" t="s">
        <v>3226</v>
      </c>
      <c r="C666" s="12" t="s">
        <v>1488</v>
      </c>
      <c r="D666" s="12" t="s">
        <v>3227</v>
      </c>
      <c r="E666" s="12" t="s">
        <v>2225</v>
      </c>
      <c r="F666" s="1">
        <v>25.404619216918899</v>
      </c>
      <c r="G666" s="1" t="s">
        <v>2226</v>
      </c>
      <c r="H666" s="1">
        <v>0</v>
      </c>
      <c r="I666" s="1" t="s">
        <v>2226</v>
      </c>
      <c r="J666" s="1">
        <v>0</v>
      </c>
      <c r="K666" s="1" t="s">
        <v>2226</v>
      </c>
      <c r="L666" s="1">
        <v>0</v>
      </c>
      <c r="M666" s="1" t="s">
        <v>2226</v>
      </c>
      <c r="N666" s="1">
        <v>0</v>
      </c>
      <c r="O666" s="1" t="s">
        <v>2226</v>
      </c>
    </row>
    <row r="667" spans="1:15" x14ac:dyDescent="0.25">
      <c r="A667" s="12" t="s">
        <v>3141</v>
      </c>
      <c r="B667" s="12" t="s">
        <v>3228</v>
      </c>
      <c r="C667" s="12" t="s">
        <v>1488</v>
      </c>
      <c r="D667" s="12" t="s">
        <v>3229</v>
      </c>
      <c r="E667" s="12" t="s">
        <v>2225</v>
      </c>
      <c r="F667" s="1">
        <v>3.5899999141693102</v>
      </c>
      <c r="G667" s="1" t="s">
        <v>6765</v>
      </c>
      <c r="H667" s="1">
        <v>4.5400001108646401E-3</v>
      </c>
      <c r="I667" s="1" t="s">
        <v>6765</v>
      </c>
      <c r="J667" s="1">
        <v>2.5700000696815599E-4</v>
      </c>
      <c r="K667" s="1" t="s">
        <v>6765</v>
      </c>
      <c r="L667" s="1">
        <v>4.0480000898241997E-3</v>
      </c>
      <c r="M667" s="1" t="s">
        <v>6765</v>
      </c>
      <c r="N667" s="1">
        <v>1.1490000179037499E-3</v>
      </c>
      <c r="O667" s="1" t="s">
        <v>6765</v>
      </c>
    </row>
    <row r="668" spans="1:15" x14ac:dyDescent="0.25">
      <c r="A668" s="12" t="s">
        <v>2421</v>
      </c>
      <c r="B668" s="12" t="s">
        <v>3230</v>
      </c>
      <c r="C668" s="12" t="s">
        <v>1488</v>
      </c>
      <c r="D668" s="12" t="s">
        <v>2021</v>
      </c>
      <c r="E668" s="12" t="s">
        <v>2225</v>
      </c>
      <c r="F668" s="1">
        <v>25.404619216918899</v>
      </c>
      <c r="G668" s="1" t="s">
        <v>2226</v>
      </c>
      <c r="H668" s="1">
        <v>0</v>
      </c>
      <c r="I668" s="1" t="s">
        <v>2226</v>
      </c>
      <c r="J668" s="1">
        <v>0</v>
      </c>
      <c r="K668" s="1" t="s">
        <v>2226</v>
      </c>
      <c r="L668" s="1">
        <v>0</v>
      </c>
      <c r="M668" s="1" t="s">
        <v>2226</v>
      </c>
      <c r="N668" s="1">
        <v>0</v>
      </c>
      <c r="O668" s="1" t="s">
        <v>2226</v>
      </c>
    </row>
    <row r="669" spans="1:15" x14ac:dyDescent="0.25">
      <c r="A669" s="12" t="s">
        <v>2421</v>
      </c>
      <c r="B669" s="12" t="s">
        <v>3231</v>
      </c>
      <c r="C669" s="12" t="s">
        <v>1488</v>
      </c>
      <c r="D669" s="12" t="s">
        <v>1676</v>
      </c>
      <c r="E669" s="12" t="s">
        <v>2225</v>
      </c>
      <c r="F669" s="1">
        <v>25.404619216918899</v>
      </c>
      <c r="G669" s="1" t="s">
        <v>2226</v>
      </c>
      <c r="H669" s="1">
        <v>0</v>
      </c>
      <c r="I669" s="1" t="s">
        <v>2226</v>
      </c>
      <c r="J669" s="1">
        <v>0</v>
      </c>
      <c r="K669" s="1" t="s">
        <v>2226</v>
      </c>
      <c r="L669" s="1">
        <v>0</v>
      </c>
      <c r="M669" s="1" t="s">
        <v>2226</v>
      </c>
      <c r="N669" s="1">
        <v>0</v>
      </c>
      <c r="O669" s="1" t="s">
        <v>2226</v>
      </c>
    </row>
    <row r="670" spans="1:15" x14ac:dyDescent="0.25">
      <c r="A670" s="12" t="s">
        <v>2421</v>
      </c>
      <c r="B670" s="12" t="s">
        <v>3232</v>
      </c>
      <c r="C670" s="12" t="s">
        <v>1488</v>
      </c>
      <c r="D670" s="12" t="s">
        <v>1861</v>
      </c>
      <c r="E670" s="12" t="s">
        <v>2225</v>
      </c>
      <c r="F670" s="1">
        <v>25.404619216918899</v>
      </c>
      <c r="G670" s="1" t="s">
        <v>2226</v>
      </c>
      <c r="H670" s="1">
        <v>0</v>
      </c>
      <c r="I670" s="1" t="s">
        <v>2226</v>
      </c>
      <c r="J670" s="1">
        <v>0</v>
      </c>
      <c r="K670" s="1" t="s">
        <v>2226</v>
      </c>
      <c r="L670" s="1">
        <v>0</v>
      </c>
      <c r="M670" s="1" t="s">
        <v>2226</v>
      </c>
      <c r="N670" s="1">
        <v>0</v>
      </c>
      <c r="O670" s="1" t="s">
        <v>2226</v>
      </c>
    </row>
    <row r="671" spans="1:15" x14ac:dyDescent="0.25">
      <c r="A671" s="12" t="s">
        <v>2421</v>
      </c>
      <c r="B671" s="12" t="s">
        <v>3233</v>
      </c>
      <c r="C671" s="12" t="s">
        <v>1488</v>
      </c>
      <c r="D671" s="12" t="s">
        <v>1783</v>
      </c>
      <c r="E671" s="12" t="s">
        <v>2225</v>
      </c>
      <c r="F671" s="1">
        <v>25.404619216918899</v>
      </c>
      <c r="G671" s="1" t="s">
        <v>2226</v>
      </c>
      <c r="H671" s="1">
        <v>0</v>
      </c>
      <c r="I671" s="1" t="s">
        <v>2226</v>
      </c>
      <c r="J671" s="1">
        <v>0</v>
      </c>
      <c r="K671" s="1" t="s">
        <v>2226</v>
      </c>
      <c r="L671" s="1">
        <v>0</v>
      </c>
      <c r="M671" s="1" t="s">
        <v>2226</v>
      </c>
      <c r="N671" s="1">
        <v>0</v>
      </c>
      <c r="O671" s="1" t="s">
        <v>2226</v>
      </c>
    </row>
    <row r="672" spans="1:15" x14ac:dyDescent="0.25">
      <c r="A672" s="12" t="s">
        <v>2421</v>
      </c>
      <c r="B672" s="12" t="s">
        <v>3234</v>
      </c>
      <c r="C672" s="12" t="s">
        <v>1488</v>
      </c>
      <c r="D672" s="12" t="s">
        <v>2483</v>
      </c>
      <c r="E672" s="12" t="s">
        <v>2225</v>
      </c>
      <c r="F672" s="1">
        <v>25.404619216918899</v>
      </c>
      <c r="G672" s="1" t="s">
        <v>2226</v>
      </c>
      <c r="H672" s="1">
        <v>0</v>
      </c>
      <c r="I672" s="1" t="s">
        <v>2226</v>
      </c>
      <c r="J672" s="1">
        <v>0</v>
      </c>
      <c r="K672" s="1" t="s">
        <v>2226</v>
      </c>
      <c r="L672" s="1">
        <v>0</v>
      </c>
      <c r="M672" s="1" t="s">
        <v>2226</v>
      </c>
      <c r="N672" s="1">
        <v>0</v>
      </c>
      <c r="O672" s="1" t="s">
        <v>2226</v>
      </c>
    </row>
    <row r="673" spans="1:15" x14ac:dyDescent="0.25">
      <c r="A673" s="12" t="s">
        <v>2421</v>
      </c>
      <c r="B673" s="12" t="s">
        <v>3235</v>
      </c>
      <c r="C673" s="12" t="s">
        <v>1488</v>
      </c>
      <c r="D673" s="12" t="s">
        <v>1691</v>
      </c>
      <c r="E673" s="12" t="s">
        <v>2225</v>
      </c>
      <c r="F673" s="1">
        <v>25.404619216918899</v>
      </c>
      <c r="G673" s="1" t="s">
        <v>2226</v>
      </c>
      <c r="H673" s="1">
        <v>0</v>
      </c>
      <c r="I673" s="1" t="s">
        <v>2226</v>
      </c>
      <c r="J673" s="1">
        <v>0</v>
      </c>
      <c r="K673" s="1" t="s">
        <v>2226</v>
      </c>
      <c r="L673" s="1">
        <v>0</v>
      </c>
      <c r="M673" s="1" t="s">
        <v>2226</v>
      </c>
      <c r="N673" s="1">
        <v>0</v>
      </c>
      <c r="O673" s="1" t="s">
        <v>2226</v>
      </c>
    </row>
    <row r="674" spans="1:15" x14ac:dyDescent="0.25">
      <c r="A674" s="12" t="s">
        <v>2421</v>
      </c>
      <c r="B674" s="12" t="s">
        <v>3236</v>
      </c>
      <c r="C674" s="12" t="s">
        <v>1488</v>
      </c>
      <c r="D674" s="12" t="s">
        <v>1616</v>
      </c>
      <c r="E674" s="12" t="s">
        <v>2225</v>
      </c>
      <c r="F674" s="1">
        <v>25.404619216918899</v>
      </c>
      <c r="G674" s="1" t="s">
        <v>2226</v>
      </c>
      <c r="H674" s="1">
        <v>0</v>
      </c>
      <c r="I674" s="1" t="s">
        <v>2226</v>
      </c>
      <c r="J674" s="1">
        <v>0</v>
      </c>
      <c r="K674" s="1" t="s">
        <v>2226</v>
      </c>
      <c r="L674" s="1">
        <v>0</v>
      </c>
      <c r="M674" s="1" t="s">
        <v>2226</v>
      </c>
      <c r="N674" s="1">
        <v>0</v>
      </c>
      <c r="O674" s="1" t="s">
        <v>2226</v>
      </c>
    </row>
    <row r="675" spans="1:15" x14ac:dyDescent="0.25">
      <c r="A675" s="12" t="s">
        <v>2421</v>
      </c>
      <c r="B675" s="12" t="s">
        <v>3237</v>
      </c>
      <c r="C675" s="12" t="s">
        <v>1488</v>
      </c>
      <c r="D675" s="12" t="s">
        <v>1661</v>
      </c>
      <c r="E675" s="12" t="s">
        <v>2225</v>
      </c>
      <c r="F675" s="1">
        <v>25.404619216918899</v>
      </c>
      <c r="G675" s="1" t="s">
        <v>2226</v>
      </c>
      <c r="H675" s="1">
        <v>0</v>
      </c>
      <c r="I675" s="1" t="s">
        <v>2226</v>
      </c>
      <c r="J675" s="1">
        <v>0</v>
      </c>
      <c r="K675" s="1" t="s">
        <v>2226</v>
      </c>
      <c r="L675" s="1">
        <v>0</v>
      </c>
      <c r="M675" s="1" t="s">
        <v>2226</v>
      </c>
      <c r="N675" s="1">
        <v>0</v>
      </c>
      <c r="O675" s="1" t="s">
        <v>2226</v>
      </c>
    </row>
    <row r="676" spans="1:15" x14ac:dyDescent="0.25">
      <c r="A676" s="12" t="s">
        <v>2421</v>
      </c>
      <c r="B676" s="12" t="s">
        <v>3238</v>
      </c>
      <c r="C676" s="12" t="s">
        <v>1488</v>
      </c>
      <c r="D676" s="12" t="s">
        <v>1792</v>
      </c>
      <c r="E676" s="12" t="s">
        <v>2225</v>
      </c>
      <c r="F676" s="1">
        <v>25.404619216918899</v>
      </c>
      <c r="G676" s="1" t="s">
        <v>2226</v>
      </c>
      <c r="H676" s="1">
        <v>0</v>
      </c>
      <c r="I676" s="1" t="s">
        <v>2226</v>
      </c>
      <c r="J676" s="1">
        <v>0</v>
      </c>
      <c r="K676" s="1" t="s">
        <v>2226</v>
      </c>
      <c r="L676" s="1">
        <v>0</v>
      </c>
      <c r="M676" s="1" t="s">
        <v>2226</v>
      </c>
      <c r="N676" s="1">
        <v>0</v>
      </c>
      <c r="O676" s="1" t="s">
        <v>2226</v>
      </c>
    </row>
    <row r="677" spans="1:15" x14ac:dyDescent="0.25">
      <c r="A677" s="12" t="s">
        <v>3141</v>
      </c>
      <c r="B677" s="12" t="s">
        <v>3239</v>
      </c>
      <c r="C677" s="12" t="s">
        <v>1488</v>
      </c>
      <c r="D677" s="12" t="s">
        <v>2044</v>
      </c>
      <c r="E677" s="12" t="s">
        <v>2225</v>
      </c>
      <c r="F677" s="1">
        <v>3.5899999141693102</v>
      </c>
      <c r="G677" s="1" t="s">
        <v>6765</v>
      </c>
      <c r="H677" s="1">
        <v>4.5400001108646401E-3</v>
      </c>
      <c r="I677" s="1" t="s">
        <v>6765</v>
      </c>
      <c r="J677" s="1">
        <v>2.5700000696815599E-4</v>
      </c>
      <c r="K677" s="1" t="s">
        <v>6765</v>
      </c>
      <c r="L677" s="1">
        <v>4.0480000898241997E-3</v>
      </c>
      <c r="M677" s="1" t="s">
        <v>6765</v>
      </c>
      <c r="N677" s="1">
        <v>1.1490000179037499E-3</v>
      </c>
      <c r="O677" s="1" t="s">
        <v>6765</v>
      </c>
    </row>
    <row r="678" spans="1:15" x14ac:dyDescent="0.25">
      <c r="A678" s="12" t="s">
        <v>2421</v>
      </c>
      <c r="B678" s="12" t="s">
        <v>3240</v>
      </c>
      <c r="C678" s="12" t="s">
        <v>1488</v>
      </c>
      <c r="D678" s="12" t="s">
        <v>2084</v>
      </c>
      <c r="E678" s="12" t="s">
        <v>2225</v>
      </c>
      <c r="F678" s="1">
        <v>25.404619216918899</v>
      </c>
      <c r="G678" s="1" t="s">
        <v>2226</v>
      </c>
      <c r="H678" s="1">
        <v>0</v>
      </c>
      <c r="I678" s="1" t="s">
        <v>2226</v>
      </c>
      <c r="J678" s="1">
        <v>0</v>
      </c>
      <c r="K678" s="1" t="s">
        <v>2226</v>
      </c>
      <c r="L678" s="1">
        <v>0</v>
      </c>
      <c r="M678" s="1" t="s">
        <v>2226</v>
      </c>
      <c r="N678" s="1">
        <v>0</v>
      </c>
      <c r="O678" s="1" t="s">
        <v>2226</v>
      </c>
    </row>
    <row r="679" spans="1:15" x14ac:dyDescent="0.25">
      <c r="A679" s="12" t="s">
        <v>2421</v>
      </c>
      <c r="B679" s="12" t="s">
        <v>3241</v>
      </c>
      <c r="C679" s="12" t="s">
        <v>1488</v>
      </c>
      <c r="D679" s="12" t="s">
        <v>2491</v>
      </c>
      <c r="E679" s="12" t="s">
        <v>2225</v>
      </c>
      <c r="F679" s="1">
        <v>25.404619216918899</v>
      </c>
      <c r="G679" s="1" t="s">
        <v>2226</v>
      </c>
      <c r="H679" s="1">
        <v>0</v>
      </c>
      <c r="I679" s="1" t="s">
        <v>2226</v>
      </c>
      <c r="J679" s="1">
        <v>0</v>
      </c>
      <c r="K679" s="1" t="s">
        <v>2226</v>
      </c>
      <c r="L679" s="1">
        <v>0</v>
      </c>
      <c r="M679" s="1" t="s">
        <v>2226</v>
      </c>
      <c r="N679" s="1">
        <v>0</v>
      </c>
      <c r="O679" s="1" t="s">
        <v>2226</v>
      </c>
    </row>
    <row r="680" spans="1:15" x14ac:dyDescent="0.25">
      <c r="A680" s="12" t="s">
        <v>2421</v>
      </c>
      <c r="B680" s="12" t="s">
        <v>3242</v>
      </c>
      <c r="C680" s="12" t="s">
        <v>1488</v>
      </c>
      <c r="D680" s="12" t="s">
        <v>2058</v>
      </c>
      <c r="E680" s="12" t="s">
        <v>2225</v>
      </c>
      <c r="F680" s="1">
        <v>25.404619216918899</v>
      </c>
      <c r="G680" s="1" t="s">
        <v>2226</v>
      </c>
      <c r="H680" s="1">
        <v>0</v>
      </c>
      <c r="I680" s="1" t="s">
        <v>2226</v>
      </c>
      <c r="J680" s="1">
        <v>0</v>
      </c>
      <c r="K680" s="1" t="s">
        <v>2226</v>
      </c>
      <c r="L680" s="1">
        <v>0</v>
      </c>
      <c r="M680" s="1" t="s">
        <v>2226</v>
      </c>
      <c r="N680" s="1">
        <v>0</v>
      </c>
      <c r="O680" s="1" t="s">
        <v>2226</v>
      </c>
    </row>
    <row r="681" spans="1:15" x14ac:dyDescent="0.25">
      <c r="A681" s="12" t="s">
        <v>2421</v>
      </c>
      <c r="B681" s="12" t="s">
        <v>3243</v>
      </c>
      <c r="C681" s="12" t="s">
        <v>1488</v>
      </c>
      <c r="D681" s="12" t="s">
        <v>3244</v>
      </c>
      <c r="E681" s="12" t="s">
        <v>2225</v>
      </c>
      <c r="F681" s="1">
        <v>25.404619216918899</v>
      </c>
      <c r="G681" s="1" t="s">
        <v>2226</v>
      </c>
      <c r="H681" s="1">
        <v>0</v>
      </c>
      <c r="I681" s="1" t="s">
        <v>2226</v>
      </c>
      <c r="J681" s="1">
        <v>0</v>
      </c>
      <c r="K681" s="1" t="s">
        <v>2226</v>
      </c>
      <c r="L681" s="1">
        <v>0</v>
      </c>
      <c r="M681" s="1" t="s">
        <v>2226</v>
      </c>
      <c r="N681" s="1">
        <v>0</v>
      </c>
      <c r="O681" s="1" t="s">
        <v>2226</v>
      </c>
    </row>
    <row r="682" spans="1:15" x14ac:dyDescent="0.25">
      <c r="A682" s="12" t="s">
        <v>2421</v>
      </c>
      <c r="B682" s="12" t="s">
        <v>3245</v>
      </c>
      <c r="C682" s="12" t="s">
        <v>1488</v>
      </c>
      <c r="D682" s="12" t="s">
        <v>1622</v>
      </c>
      <c r="E682" s="12" t="s">
        <v>2225</v>
      </c>
      <c r="F682" s="1">
        <v>25.404619216918899</v>
      </c>
      <c r="G682" s="1" t="s">
        <v>2226</v>
      </c>
      <c r="H682" s="1">
        <v>0</v>
      </c>
      <c r="I682" s="1" t="s">
        <v>2226</v>
      </c>
      <c r="J682" s="1">
        <v>0</v>
      </c>
      <c r="K682" s="1" t="s">
        <v>2226</v>
      </c>
      <c r="L682" s="1">
        <v>0</v>
      </c>
      <c r="M682" s="1" t="s">
        <v>2226</v>
      </c>
      <c r="N682" s="1">
        <v>0</v>
      </c>
      <c r="O682" s="1" t="s">
        <v>2226</v>
      </c>
    </row>
    <row r="683" spans="1:15" x14ac:dyDescent="0.25">
      <c r="A683" s="12" t="s">
        <v>2421</v>
      </c>
      <c r="B683" s="12" t="s">
        <v>3246</v>
      </c>
      <c r="C683" s="12" t="s">
        <v>1488</v>
      </c>
      <c r="D683" s="12" t="s">
        <v>1220</v>
      </c>
      <c r="E683" s="12" t="s">
        <v>2225</v>
      </c>
      <c r="F683" s="1">
        <v>25.404619216918899</v>
      </c>
      <c r="G683" s="1" t="s">
        <v>2226</v>
      </c>
      <c r="H683" s="1">
        <v>0</v>
      </c>
      <c r="I683" s="1" t="s">
        <v>2226</v>
      </c>
      <c r="J683" s="1">
        <v>0</v>
      </c>
      <c r="K683" s="1" t="s">
        <v>2226</v>
      </c>
      <c r="L683" s="1">
        <v>0</v>
      </c>
      <c r="M683" s="1" t="s">
        <v>2226</v>
      </c>
      <c r="N683" s="1">
        <v>0</v>
      </c>
      <c r="O683" s="1" t="s">
        <v>2226</v>
      </c>
    </row>
    <row r="684" spans="1:15" x14ac:dyDescent="0.25">
      <c r="A684" s="12" t="s">
        <v>2421</v>
      </c>
      <c r="B684" s="12" t="s">
        <v>3247</v>
      </c>
      <c r="C684" s="12" t="s">
        <v>1488</v>
      </c>
      <c r="D684" s="12" t="s">
        <v>3248</v>
      </c>
      <c r="E684" s="12" t="s">
        <v>2225</v>
      </c>
      <c r="F684" s="1">
        <v>25.404619216918899</v>
      </c>
      <c r="G684" s="1" t="s">
        <v>2226</v>
      </c>
      <c r="H684" s="1">
        <v>0</v>
      </c>
      <c r="I684" s="1" t="s">
        <v>2226</v>
      </c>
      <c r="J684" s="1">
        <v>0</v>
      </c>
      <c r="K684" s="1" t="s">
        <v>2226</v>
      </c>
      <c r="L684" s="1">
        <v>0</v>
      </c>
      <c r="M684" s="1" t="s">
        <v>2226</v>
      </c>
      <c r="N684" s="1">
        <v>0</v>
      </c>
      <c r="O684" s="1" t="s">
        <v>2226</v>
      </c>
    </row>
    <row r="685" spans="1:15" x14ac:dyDescent="0.25">
      <c r="A685" s="12" t="s">
        <v>3141</v>
      </c>
      <c r="B685" s="12" t="s">
        <v>3249</v>
      </c>
      <c r="C685" s="12" t="s">
        <v>1488</v>
      </c>
      <c r="D685" s="12" t="s">
        <v>3250</v>
      </c>
      <c r="E685" s="12" t="s">
        <v>2225</v>
      </c>
      <c r="F685" s="1">
        <v>3.5899999141693102</v>
      </c>
      <c r="G685" s="1" t="s">
        <v>6765</v>
      </c>
      <c r="H685" s="1">
        <v>4.5400001108646401E-3</v>
      </c>
      <c r="I685" s="1" t="s">
        <v>6765</v>
      </c>
      <c r="J685" s="1">
        <v>2.5700000696815599E-4</v>
      </c>
      <c r="K685" s="1" t="s">
        <v>6765</v>
      </c>
      <c r="L685" s="1">
        <v>4.0480000898241997E-3</v>
      </c>
      <c r="M685" s="1" t="s">
        <v>6765</v>
      </c>
      <c r="N685" s="1">
        <v>1.1490000179037499E-3</v>
      </c>
      <c r="O685" s="1" t="s">
        <v>6765</v>
      </c>
    </row>
    <row r="686" spans="1:15" x14ac:dyDescent="0.25">
      <c r="A686" s="12" t="s">
        <v>2421</v>
      </c>
      <c r="B686" s="12" t="s">
        <v>3251</v>
      </c>
      <c r="C686" s="12" t="s">
        <v>1488</v>
      </c>
      <c r="D686" s="12" t="s">
        <v>1636</v>
      </c>
      <c r="E686" s="12" t="s">
        <v>2225</v>
      </c>
      <c r="F686" s="1">
        <v>25.404619216918899</v>
      </c>
      <c r="G686" s="1" t="s">
        <v>2226</v>
      </c>
      <c r="H686" s="1">
        <v>0</v>
      </c>
      <c r="I686" s="1" t="s">
        <v>2226</v>
      </c>
      <c r="J686" s="1">
        <v>0</v>
      </c>
      <c r="K686" s="1" t="s">
        <v>2226</v>
      </c>
      <c r="L686" s="1">
        <v>0</v>
      </c>
      <c r="M686" s="1" t="s">
        <v>2226</v>
      </c>
      <c r="N686" s="1">
        <v>0</v>
      </c>
      <c r="O686" s="1" t="s">
        <v>2226</v>
      </c>
    </row>
    <row r="687" spans="1:15" x14ac:dyDescent="0.25">
      <c r="A687" s="12" t="s">
        <v>2421</v>
      </c>
      <c r="B687" s="12" t="s">
        <v>3252</v>
      </c>
      <c r="C687" s="12" t="s">
        <v>1488</v>
      </c>
      <c r="D687" s="12" t="s">
        <v>1717</v>
      </c>
      <c r="E687" s="12" t="s">
        <v>2225</v>
      </c>
      <c r="F687" s="1">
        <v>25.404619216918899</v>
      </c>
      <c r="G687" s="1" t="s">
        <v>2226</v>
      </c>
      <c r="H687" s="1">
        <v>0</v>
      </c>
      <c r="I687" s="1" t="s">
        <v>2226</v>
      </c>
      <c r="J687" s="1">
        <v>0</v>
      </c>
      <c r="K687" s="1" t="s">
        <v>2226</v>
      </c>
      <c r="L687" s="1">
        <v>0</v>
      </c>
      <c r="M687" s="1" t="s">
        <v>2226</v>
      </c>
      <c r="N687" s="1">
        <v>0</v>
      </c>
      <c r="O687" s="1" t="s">
        <v>2226</v>
      </c>
    </row>
    <row r="688" spans="1:15" x14ac:dyDescent="0.25">
      <c r="A688" s="12" t="s">
        <v>2421</v>
      </c>
      <c r="B688" s="12" t="s">
        <v>3253</v>
      </c>
      <c r="C688" s="12" t="s">
        <v>1488</v>
      </c>
      <c r="D688" s="12" t="s">
        <v>2142</v>
      </c>
      <c r="E688" s="12" t="s">
        <v>2225</v>
      </c>
      <c r="F688" s="1">
        <v>25.404619216918899</v>
      </c>
      <c r="G688" s="1" t="s">
        <v>2226</v>
      </c>
      <c r="H688" s="1">
        <v>0</v>
      </c>
      <c r="I688" s="1" t="s">
        <v>2226</v>
      </c>
      <c r="J688" s="1">
        <v>0</v>
      </c>
      <c r="K688" s="1" t="s">
        <v>2226</v>
      </c>
      <c r="L688" s="1">
        <v>0</v>
      </c>
      <c r="M688" s="1" t="s">
        <v>2226</v>
      </c>
      <c r="N688" s="1">
        <v>0</v>
      </c>
      <c r="O688" s="1" t="s">
        <v>2226</v>
      </c>
    </row>
    <row r="689" spans="1:15" x14ac:dyDescent="0.25">
      <c r="A689" s="12" t="s">
        <v>2421</v>
      </c>
      <c r="B689" s="12" t="s">
        <v>3254</v>
      </c>
      <c r="C689" s="12" t="s">
        <v>1488</v>
      </c>
      <c r="D689" s="12" t="s">
        <v>3255</v>
      </c>
      <c r="E689" s="12" t="s">
        <v>2225</v>
      </c>
      <c r="F689" s="1">
        <v>25.404619216918899</v>
      </c>
      <c r="G689" s="1" t="s">
        <v>2226</v>
      </c>
      <c r="H689" s="1">
        <v>0</v>
      </c>
      <c r="I689" s="1" t="s">
        <v>2226</v>
      </c>
      <c r="J689" s="1">
        <v>0</v>
      </c>
      <c r="K689" s="1" t="s">
        <v>2226</v>
      </c>
      <c r="L689" s="1">
        <v>0</v>
      </c>
      <c r="M689" s="1" t="s">
        <v>2226</v>
      </c>
      <c r="N689" s="1">
        <v>0</v>
      </c>
      <c r="O689" s="1" t="s">
        <v>2226</v>
      </c>
    </row>
    <row r="690" spans="1:15" x14ac:dyDescent="0.25">
      <c r="A690" s="12" t="s">
        <v>2421</v>
      </c>
      <c r="B690" s="12" t="s">
        <v>3256</v>
      </c>
      <c r="C690" s="12" t="s">
        <v>1488</v>
      </c>
      <c r="D690" s="12" t="s">
        <v>1588</v>
      </c>
      <c r="E690" s="12" t="s">
        <v>2225</v>
      </c>
      <c r="F690" s="1">
        <v>25.404619216918899</v>
      </c>
      <c r="G690" s="1" t="s">
        <v>2226</v>
      </c>
      <c r="H690" s="1">
        <v>0</v>
      </c>
      <c r="I690" s="1" t="s">
        <v>2226</v>
      </c>
      <c r="J690" s="1">
        <v>0</v>
      </c>
      <c r="K690" s="1" t="s">
        <v>2226</v>
      </c>
      <c r="L690" s="1">
        <v>0</v>
      </c>
      <c r="M690" s="1" t="s">
        <v>2226</v>
      </c>
      <c r="N690" s="1">
        <v>0</v>
      </c>
      <c r="O690" s="1" t="s">
        <v>2226</v>
      </c>
    </row>
    <row r="691" spans="1:15" x14ac:dyDescent="0.25">
      <c r="A691" s="12" t="s">
        <v>2421</v>
      </c>
      <c r="B691" s="12" t="s">
        <v>3257</v>
      </c>
      <c r="C691" s="12" t="s">
        <v>1488</v>
      </c>
      <c r="D691" s="12" t="s">
        <v>1127</v>
      </c>
      <c r="E691" s="12" t="s">
        <v>2225</v>
      </c>
      <c r="F691" s="1">
        <v>25.404619216918899</v>
      </c>
      <c r="G691" s="1" t="s">
        <v>2226</v>
      </c>
      <c r="H691" s="1">
        <v>0</v>
      </c>
      <c r="I691" s="1" t="s">
        <v>2226</v>
      </c>
      <c r="J691" s="1">
        <v>0</v>
      </c>
      <c r="K691" s="1" t="s">
        <v>2226</v>
      </c>
      <c r="L691" s="1">
        <v>0</v>
      </c>
      <c r="M691" s="1" t="s">
        <v>2226</v>
      </c>
      <c r="N691" s="1">
        <v>0</v>
      </c>
      <c r="O691" s="1" t="s">
        <v>2226</v>
      </c>
    </row>
    <row r="692" spans="1:15" x14ac:dyDescent="0.25">
      <c r="A692" s="12" t="s">
        <v>2421</v>
      </c>
      <c r="B692" s="12" t="s">
        <v>3258</v>
      </c>
      <c r="C692" s="12" t="s">
        <v>1488</v>
      </c>
      <c r="D692" s="12" t="s">
        <v>1555</v>
      </c>
      <c r="E692" s="12" t="s">
        <v>2225</v>
      </c>
      <c r="F692" s="1">
        <v>25.404619216918899</v>
      </c>
      <c r="G692" s="1" t="s">
        <v>2226</v>
      </c>
      <c r="H692" s="1">
        <v>0</v>
      </c>
      <c r="I692" s="1" t="s">
        <v>2226</v>
      </c>
      <c r="J692" s="1">
        <v>0</v>
      </c>
      <c r="K692" s="1" t="s">
        <v>2226</v>
      </c>
      <c r="L692" s="1">
        <v>0</v>
      </c>
      <c r="M692" s="1" t="s">
        <v>2226</v>
      </c>
      <c r="N692" s="1">
        <v>0</v>
      </c>
      <c r="O692" s="1" t="s">
        <v>2226</v>
      </c>
    </row>
    <row r="693" spans="1:15" x14ac:dyDescent="0.25">
      <c r="A693" s="12" t="s">
        <v>2421</v>
      </c>
      <c r="B693" s="12" t="s">
        <v>3259</v>
      </c>
      <c r="C693" s="12" t="s">
        <v>1488</v>
      </c>
      <c r="D693" s="12" t="s">
        <v>2506</v>
      </c>
      <c r="E693" s="12" t="s">
        <v>2225</v>
      </c>
      <c r="F693" s="1">
        <v>25.404619216918899</v>
      </c>
      <c r="G693" s="1" t="s">
        <v>2226</v>
      </c>
      <c r="H693" s="1">
        <v>0</v>
      </c>
      <c r="I693" s="1" t="s">
        <v>2226</v>
      </c>
      <c r="J693" s="1">
        <v>0</v>
      </c>
      <c r="K693" s="1" t="s">
        <v>2226</v>
      </c>
      <c r="L693" s="1">
        <v>0</v>
      </c>
      <c r="M693" s="1" t="s">
        <v>2226</v>
      </c>
      <c r="N693" s="1">
        <v>0</v>
      </c>
      <c r="O693" s="1" t="s">
        <v>2226</v>
      </c>
    </row>
    <row r="694" spans="1:15" x14ac:dyDescent="0.25">
      <c r="A694" s="12" t="s">
        <v>3141</v>
      </c>
      <c r="B694" s="12" t="s">
        <v>3260</v>
      </c>
      <c r="C694" s="12" t="s">
        <v>1488</v>
      </c>
      <c r="D694" s="12" t="s">
        <v>3261</v>
      </c>
      <c r="E694" s="12" t="s">
        <v>2225</v>
      </c>
      <c r="F694" s="1">
        <v>3.5899999141693102</v>
      </c>
      <c r="G694" s="1" t="s">
        <v>6765</v>
      </c>
      <c r="H694" s="1">
        <v>4.5400001108646401E-3</v>
      </c>
      <c r="I694" s="1" t="s">
        <v>6765</v>
      </c>
      <c r="J694" s="1">
        <v>2.5700000696815599E-4</v>
      </c>
      <c r="K694" s="1" t="s">
        <v>6765</v>
      </c>
      <c r="L694" s="1">
        <v>4.0480000898241997E-3</v>
      </c>
      <c r="M694" s="1" t="s">
        <v>6765</v>
      </c>
      <c r="N694" s="1">
        <v>1.1490000179037499E-3</v>
      </c>
      <c r="O694" s="1" t="s">
        <v>6765</v>
      </c>
    </row>
    <row r="695" spans="1:15" x14ac:dyDescent="0.25">
      <c r="A695" s="12" t="s">
        <v>3141</v>
      </c>
      <c r="B695" s="12" t="s">
        <v>3262</v>
      </c>
      <c r="C695" s="12" t="s">
        <v>1488</v>
      </c>
      <c r="D695" s="12" t="s">
        <v>1505</v>
      </c>
      <c r="E695" s="12" t="s">
        <v>2225</v>
      </c>
      <c r="F695" s="1">
        <v>3.5899999141693102</v>
      </c>
      <c r="G695" s="1" t="s">
        <v>6765</v>
      </c>
      <c r="H695" s="1">
        <v>4.5400001108646401E-3</v>
      </c>
      <c r="I695" s="1" t="s">
        <v>6765</v>
      </c>
      <c r="J695" s="1">
        <v>2.5700000696815599E-4</v>
      </c>
      <c r="K695" s="1" t="s">
        <v>6765</v>
      </c>
      <c r="L695" s="1">
        <v>4.0480000898241997E-3</v>
      </c>
      <c r="M695" s="1" t="s">
        <v>6765</v>
      </c>
      <c r="N695" s="1">
        <v>1.1490000179037499E-3</v>
      </c>
      <c r="O695" s="1" t="s">
        <v>6765</v>
      </c>
    </row>
    <row r="696" spans="1:15" x14ac:dyDescent="0.25">
      <c r="A696" s="12" t="s">
        <v>2421</v>
      </c>
      <c r="B696" s="12" t="s">
        <v>3263</v>
      </c>
      <c r="C696" s="12" t="s">
        <v>1488</v>
      </c>
      <c r="D696" s="12" t="s">
        <v>1750</v>
      </c>
      <c r="E696" s="12" t="s">
        <v>2225</v>
      </c>
      <c r="F696" s="1">
        <v>25.404619216918899</v>
      </c>
      <c r="G696" s="1" t="s">
        <v>2226</v>
      </c>
      <c r="H696" s="1">
        <v>0</v>
      </c>
      <c r="I696" s="1" t="s">
        <v>2226</v>
      </c>
      <c r="J696" s="1">
        <v>0</v>
      </c>
      <c r="K696" s="1" t="s">
        <v>2226</v>
      </c>
      <c r="L696" s="1">
        <v>0</v>
      </c>
      <c r="M696" s="1" t="s">
        <v>2226</v>
      </c>
      <c r="N696" s="1">
        <v>0</v>
      </c>
      <c r="O696" s="1" t="s">
        <v>2226</v>
      </c>
    </row>
    <row r="697" spans="1:15" x14ac:dyDescent="0.25">
      <c r="A697" s="12" t="s">
        <v>3141</v>
      </c>
      <c r="B697" s="12" t="s">
        <v>3264</v>
      </c>
      <c r="C697" s="12" t="s">
        <v>1488</v>
      </c>
      <c r="D697" s="12" t="s">
        <v>2182</v>
      </c>
      <c r="E697" s="12" t="s">
        <v>2225</v>
      </c>
      <c r="F697" s="1">
        <v>3.5899999141693102</v>
      </c>
      <c r="G697" s="1" t="s">
        <v>6765</v>
      </c>
      <c r="H697" s="1">
        <v>4.5400001108646401E-3</v>
      </c>
      <c r="I697" s="1" t="s">
        <v>6765</v>
      </c>
      <c r="J697" s="1">
        <v>2.5700000696815599E-4</v>
      </c>
      <c r="K697" s="1" t="s">
        <v>6765</v>
      </c>
      <c r="L697" s="1">
        <v>4.0480000898241997E-3</v>
      </c>
      <c r="M697" s="1" t="s">
        <v>6765</v>
      </c>
      <c r="N697" s="1">
        <v>1.1490000179037499E-3</v>
      </c>
      <c r="O697" s="1" t="s">
        <v>6765</v>
      </c>
    </row>
    <row r="698" spans="1:15" x14ac:dyDescent="0.25">
      <c r="A698" s="12" t="s">
        <v>2421</v>
      </c>
      <c r="B698" s="12" t="s">
        <v>3265</v>
      </c>
      <c r="C698" s="12" t="s">
        <v>1488</v>
      </c>
      <c r="D698" s="12" t="s">
        <v>3266</v>
      </c>
      <c r="E698" s="12" t="s">
        <v>2225</v>
      </c>
      <c r="F698" s="1">
        <v>25.404619216918899</v>
      </c>
      <c r="G698" s="1" t="s">
        <v>2226</v>
      </c>
      <c r="H698" s="1">
        <v>0</v>
      </c>
      <c r="I698" s="1" t="s">
        <v>2226</v>
      </c>
      <c r="J698" s="1">
        <v>0</v>
      </c>
      <c r="K698" s="1" t="s">
        <v>2226</v>
      </c>
      <c r="L698" s="1">
        <v>0</v>
      </c>
      <c r="M698" s="1" t="s">
        <v>2226</v>
      </c>
      <c r="N698" s="1">
        <v>0</v>
      </c>
      <c r="O698" s="1" t="s">
        <v>2226</v>
      </c>
    </row>
    <row r="699" spans="1:15" x14ac:dyDescent="0.25">
      <c r="A699" s="12" t="s">
        <v>2280</v>
      </c>
      <c r="B699" s="12" t="s">
        <v>3267</v>
      </c>
      <c r="C699" s="12" t="s">
        <v>1499</v>
      </c>
      <c r="D699" s="12" t="s">
        <v>1618</v>
      </c>
      <c r="E699" s="12" t="s">
        <v>2225</v>
      </c>
      <c r="F699" s="1">
        <v>3.5899999141693102</v>
      </c>
      <c r="G699" s="1" t="s">
        <v>6765</v>
      </c>
      <c r="H699" s="1">
        <v>4.5400001108646401E-3</v>
      </c>
      <c r="I699" s="1" t="s">
        <v>6765</v>
      </c>
      <c r="J699" s="1">
        <v>2.5700000696815599E-4</v>
      </c>
      <c r="K699" s="1" t="s">
        <v>6765</v>
      </c>
      <c r="L699" s="1">
        <v>4.0480000898241997E-3</v>
      </c>
      <c r="M699" s="1" t="s">
        <v>6765</v>
      </c>
      <c r="N699" s="1">
        <v>1.1490000179037499E-3</v>
      </c>
      <c r="O699" s="1" t="s">
        <v>6765</v>
      </c>
    </row>
    <row r="700" spans="1:15" x14ac:dyDescent="0.25">
      <c r="A700" s="12" t="s">
        <v>3157</v>
      </c>
      <c r="B700" s="12" t="s">
        <v>3268</v>
      </c>
      <c r="C700" s="12" t="s">
        <v>1499</v>
      </c>
      <c r="D700" s="12" t="s">
        <v>654</v>
      </c>
      <c r="E700" s="12" t="s">
        <v>2225</v>
      </c>
      <c r="F700" s="1">
        <v>3.5899999141693102</v>
      </c>
      <c r="G700" s="1" t="s">
        <v>6765</v>
      </c>
      <c r="H700" s="1">
        <v>4.5400001108646401E-3</v>
      </c>
      <c r="I700" s="1" t="s">
        <v>6765</v>
      </c>
      <c r="J700" s="1">
        <v>2.5700000696815599E-4</v>
      </c>
      <c r="K700" s="1" t="s">
        <v>6765</v>
      </c>
      <c r="L700" s="1">
        <v>4.0480000898241997E-3</v>
      </c>
      <c r="M700" s="1" t="s">
        <v>6765</v>
      </c>
      <c r="N700" s="1">
        <v>1.1490000179037499E-3</v>
      </c>
      <c r="O700" s="1" t="s">
        <v>6765</v>
      </c>
    </row>
    <row r="701" spans="1:15" x14ac:dyDescent="0.25">
      <c r="A701" s="12" t="s">
        <v>2421</v>
      </c>
      <c r="B701" s="12" t="s">
        <v>3269</v>
      </c>
      <c r="C701" s="12" t="s">
        <v>1499</v>
      </c>
      <c r="D701" s="12" t="s">
        <v>3270</v>
      </c>
      <c r="E701" s="12" t="s">
        <v>2225</v>
      </c>
      <c r="F701" s="1">
        <v>25.404619216918899</v>
      </c>
      <c r="G701" s="1" t="s">
        <v>2226</v>
      </c>
      <c r="H701" s="1">
        <v>0</v>
      </c>
      <c r="I701" s="1" t="s">
        <v>2226</v>
      </c>
      <c r="J701" s="1">
        <v>0</v>
      </c>
      <c r="K701" s="1" t="s">
        <v>2226</v>
      </c>
      <c r="L701" s="1">
        <v>0</v>
      </c>
      <c r="M701" s="1" t="s">
        <v>2226</v>
      </c>
      <c r="N701" s="1">
        <v>0</v>
      </c>
      <c r="O701" s="1" t="s">
        <v>2226</v>
      </c>
    </row>
    <row r="702" spans="1:15" x14ac:dyDescent="0.25">
      <c r="A702" s="12" t="s">
        <v>2421</v>
      </c>
      <c r="B702" s="12" t="s">
        <v>3271</v>
      </c>
      <c r="C702" s="12" t="s">
        <v>1499</v>
      </c>
      <c r="D702" s="12" t="s">
        <v>1665</v>
      </c>
      <c r="E702" s="12" t="s">
        <v>2225</v>
      </c>
      <c r="F702" s="1">
        <v>25.404619216918899</v>
      </c>
      <c r="G702" s="1" t="s">
        <v>2226</v>
      </c>
      <c r="H702" s="1">
        <v>0</v>
      </c>
      <c r="I702" s="1" t="s">
        <v>2226</v>
      </c>
      <c r="J702" s="1">
        <v>0</v>
      </c>
      <c r="K702" s="1" t="s">
        <v>2226</v>
      </c>
      <c r="L702" s="1">
        <v>0</v>
      </c>
      <c r="M702" s="1" t="s">
        <v>2226</v>
      </c>
      <c r="N702" s="1">
        <v>0</v>
      </c>
      <c r="O702" s="1" t="s">
        <v>2226</v>
      </c>
    </row>
    <row r="703" spans="1:15" x14ac:dyDescent="0.25">
      <c r="A703" s="12" t="s">
        <v>2280</v>
      </c>
      <c r="B703" s="12" t="s">
        <v>3272</v>
      </c>
      <c r="C703" s="12" t="s">
        <v>1499</v>
      </c>
      <c r="D703" s="12" t="s">
        <v>3273</v>
      </c>
      <c r="E703" s="12" t="s">
        <v>2225</v>
      </c>
      <c r="F703" s="1">
        <v>3.5899999141693102</v>
      </c>
      <c r="G703" s="1" t="s">
        <v>6765</v>
      </c>
      <c r="H703" s="1">
        <v>4.5400001108646401E-3</v>
      </c>
      <c r="I703" s="1" t="s">
        <v>6765</v>
      </c>
      <c r="J703" s="1">
        <v>2.5700000696815599E-4</v>
      </c>
      <c r="K703" s="1" t="s">
        <v>6765</v>
      </c>
      <c r="L703" s="1">
        <v>4.0480000898241997E-3</v>
      </c>
      <c r="M703" s="1" t="s">
        <v>6765</v>
      </c>
      <c r="N703" s="1">
        <v>1.1490000179037499E-3</v>
      </c>
      <c r="O703" s="1" t="s">
        <v>6765</v>
      </c>
    </row>
    <row r="704" spans="1:15" x14ac:dyDescent="0.25">
      <c r="A704" s="12" t="s">
        <v>2280</v>
      </c>
      <c r="B704" s="12" t="s">
        <v>3274</v>
      </c>
      <c r="C704" s="12" t="s">
        <v>1499</v>
      </c>
      <c r="D704" s="12" t="s">
        <v>1700</v>
      </c>
      <c r="E704" s="12" t="s">
        <v>2225</v>
      </c>
      <c r="F704" s="1">
        <v>3.5899999141693102</v>
      </c>
      <c r="G704" s="1" t="s">
        <v>6765</v>
      </c>
      <c r="H704" s="1">
        <v>4.5400001108646401E-3</v>
      </c>
      <c r="I704" s="1" t="s">
        <v>6765</v>
      </c>
      <c r="J704" s="1">
        <v>2.5700000696815599E-4</v>
      </c>
      <c r="K704" s="1" t="s">
        <v>6765</v>
      </c>
      <c r="L704" s="1">
        <v>4.0480000898241997E-3</v>
      </c>
      <c r="M704" s="1" t="s">
        <v>6765</v>
      </c>
      <c r="N704" s="1">
        <v>1.1490000179037499E-3</v>
      </c>
      <c r="O704" s="1" t="s">
        <v>6765</v>
      </c>
    </row>
    <row r="705" spans="1:15" x14ac:dyDescent="0.25">
      <c r="A705" s="12" t="s">
        <v>2421</v>
      </c>
      <c r="B705" s="12" t="s">
        <v>3275</v>
      </c>
      <c r="C705" s="12" t="s">
        <v>1499</v>
      </c>
      <c r="D705" s="12" t="s">
        <v>1633</v>
      </c>
      <c r="E705" s="12" t="s">
        <v>2225</v>
      </c>
      <c r="F705" s="1">
        <v>25.404619216918899</v>
      </c>
      <c r="G705" s="1" t="s">
        <v>2226</v>
      </c>
      <c r="H705" s="1">
        <v>0</v>
      </c>
      <c r="I705" s="1" t="s">
        <v>2226</v>
      </c>
      <c r="J705" s="1">
        <v>0</v>
      </c>
      <c r="K705" s="1" t="s">
        <v>2226</v>
      </c>
      <c r="L705" s="1">
        <v>0</v>
      </c>
      <c r="M705" s="1" t="s">
        <v>2226</v>
      </c>
      <c r="N705" s="1">
        <v>0</v>
      </c>
      <c r="O705" s="1" t="s">
        <v>2226</v>
      </c>
    </row>
    <row r="706" spans="1:15" x14ac:dyDescent="0.25">
      <c r="A706" s="12" t="s">
        <v>2280</v>
      </c>
      <c r="B706" s="12" t="s">
        <v>3276</v>
      </c>
      <c r="C706" s="12" t="s">
        <v>1499</v>
      </c>
      <c r="D706" s="12" t="s">
        <v>2417</v>
      </c>
      <c r="E706" s="12" t="s">
        <v>2225</v>
      </c>
      <c r="F706" s="1">
        <v>3.5899999141693102</v>
      </c>
      <c r="G706" s="1" t="s">
        <v>6765</v>
      </c>
      <c r="H706" s="1">
        <v>4.5400001108646401E-3</v>
      </c>
      <c r="I706" s="1" t="s">
        <v>6765</v>
      </c>
      <c r="J706" s="1">
        <v>2.5700000696815599E-4</v>
      </c>
      <c r="K706" s="1" t="s">
        <v>6765</v>
      </c>
      <c r="L706" s="1">
        <v>4.0480000898241997E-3</v>
      </c>
      <c r="M706" s="1" t="s">
        <v>6765</v>
      </c>
      <c r="N706" s="1">
        <v>1.1490000179037499E-3</v>
      </c>
      <c r="O706" s="1" t="s">
        <v>6765</v>
      </c>
    </row>
    <row r="707" spans="1:15" x14ac:dyDescent="0.25">
      <c r="A707" s="12" t="s">
        <v>2280</v>
      </c>
      <c r="B707" s="12" t="s">
        <v>3277</v>
      </c>
      <c r="C707" s="12" t="s">
        <v>1499</v>
      </c>
      <c r="D707" s="12" t="s">
        <v>2031</v>
      </c>
      <c r="E707" s="12" t="s">
        <v>2225</v>
      </c>
      <c r="F707" s="1">
        <v>3.5899999141693102</v>
      </c>
      <c r="G707" s="1" t="s">
        <v>6765</v>
      </c>
      <c r="H707" s="1">
        <v>4.5400001108646401E-3</v>
      </c>
      <c r="I707" s="1" t="s">
        <v>6765</v>
      </c>
      <c r="J707" s="1">
        <v>2.5700000696815599E-4</v>
      </c>
      <c r="K707" s="1" t="s">
        <v>6765</v>
      </c>
      <c r="L707" s="1">
        <v>4.0480000898241997E-3</v>
      </c>
      <c r="M707" s="1" t="s">
        <v>6765</v>
      </c>
      <c r="N707" s="1">
        <v>1.1490000179037499E-3</v>
      </c>
      <c r="O707" s="1" t="s">
        <v>6765</v>
      </c>
    </row>
    <row r="708" spans="1:15" x14ac:dyDescent="0.25">
      <c r="A708" s="12" t="s">
        <v>2280</v>
      </c>
      <c r="B708" s="12" t="s">
        <v>3278</v>
      </c>
      <c r="C708" s="12" t="s">
        <v>1499</v>
      </c>
      <c r="D708" s="12" t="s">
        <v>1553</v>
      </c>
      <c r="E708" s="12" t="s">
        <v>2225</v>
      </c>
      <c r="F708" s="1">
        <v>3.5899999141693102</v>
      </c>
      <c r="G708" s="1" t="s">
        <v>6765</v>
      </c>
      <c r="H708" s="1">
        <v>4.5400001108646401E-3</v>
      </c>
      <c r="I708" s="1" t="s">
        <v>6765</v>
      </c>
      <c r="J708" s="1">
        <v>2.5700000696815599E-4</v>
      </c>
      <c r="K708" s="1" t="s">
        <v>6765</v>
      </c>
      <c r="L708" s="1">
        <v>4.0480000898241997E-3</v>
      </c>
      <c r="M708" s="1" t="s">
        <v>6765</v>
      </c>
      <c r="N708" s="1">
        <v>1.1490000179037499E-3</v>
      </c>
      <c r="O708" s="1" t="s">
        <v>6765</v>
      </c>
    </row>
    <row r="709" spans="1:15" x14ac:dyDescent="0.25">
      <c r="A709" s="12" t="s">
        <v>2421</v>
      </c>
      <c r="B709" s="12" t="s">
        <v>3279</v>
      </c>
      <c r="C709" s="12" t="s">
        <v>1499</v>
      </c>
      <c r="D709" s="12" t="s">
        <v>1931</v>
      </c>
      <c r="E709" s="12" t="s">
        <v>2225</v>
      </c>
      <c r="F709" s="1">
        <v>25.404619216918899</v>
      </c>
      <c r="G709" s="1" t="s">
        <v>2226</v>
      </c>
      <c r="H709" s="1">
        <v>0</v>
      </c>
      <c r="I709" s="1" t="s">
        <v>2226</v>
      </c>
      <c r="J709" s="1">
        <v>0</v>
      </c>
      <c r="K709" s="1" t="s">
        <v>2226</v>
      </c>
      <c r="L709" s="1">
        <v>0</v>
      </c>
      <c r="M709" s="1" t="s">
        <v>2226</v>
      </c>
      <c r="N709" s="1">
        <v>0</v>
      </c>
      <c r="O709" s="1" t="s">
        <v>2226</v>
      </c>
    </row>
    <row r="710" spans="1:15" x14ac:dyDescent="0.25">
      <c r="A710" s="12" t="s">
        <v>2280</v>
      </c>
      <c r="B710" s="12" t="s">
        <v>3280</v>
      </c>
      <c r="C710" s="12" t="s">
        <v>1499</v>
      </c>
      <c r="D710" s="12" t="s">
        <v>863</v>
      </c>
      <c r="E710" s="12" t="s">
        <v>2225</v>
      </c>
      <c r="F710" s="1">
        <v>3.5899999141693102</v>
      </c>
      <c r="G710" s="1" t="s">
        <v>6765</v>
      </c>
      <c r="H710" s="1">
        <v>4.5400001108646401E-3</v>
      </c>
      <c r="I710" s="1" t="s">
        <v>6765</v>
      </c>
      <c r="J710" s="1">
        <v>2.5700000696815599E-4</v>
      </c>
      <c r="K710" s="1" t="s">
        <v>6765</v>
      </c>
      <c r="L710" s="1">
        <v>4.0480000898241997E-3</v>
      </c>
      <c r="M710" s="1" t="s">
        <v>6765</v>
      </c>
      <c r="N710" s="1">
        <v>1.1490000179037499E-3</v>
      </c>
      <c r="O710" s="1" t="s">
        <v>6765</v>
      </c>
    </row>
    <row r="711" spans="1:15" x14ac:dyDescent="0.25">
      <c r="A711" s="12" t="s">
        <v>2421</v>
      </c>
      <c r="B711" s="12" t="s">
        <v>3281</v>
      </c>
      <c r="C711" s="12" t="s">
        <v>1499</v>
      </c>
      <c r="D711" s="12" t="s">
        <v>1591</v>
      </c>
      <c r="E711" s="12" t="s">
        <v>2225</v>
      </c>
      <c r="F711" s="1">
        <v>25.404619216918899</v>
      </c>
      <c r="G711" s="1" t="s">
        <v>2226</v>
      </c>
      <c r="H711" s="1">
        <v>0</v>
      </c>
      <c r="I711" s="1" t="s">
        <v>2226</v>
      </c>
      <c r="J711" s="1">
        <v>0</v>
      </c>
      <c r="K711" s="1" t="s">
        <v>2226</v>
      </c>
      <c r="L711" s="1">
        <v>0</v>
      </c>
      <c r="M711" s="1" t="s">
        <v>2226</v>
      </c>
      <c r="N711" s="1">
        <v>0</v>
      </c>
      <c r="O711" s="1" t="s">
        <v>2226</v>
      </c>
    </row>
    <row r="712" spans="1:15" x14ac:dyDescent="0.25">
      <c r="A712" s="12" t="s">
        <v>2421</v>
      </c>
      <c r="B712" s="12" t="s">
        <v>3282</v>
      </c>
      <c r="C712" s="12" t="s">
        <v>1499</v>
      </c>
      <c r="D712" s="12" t="s">
        <v>1844</v>
      </c>
      <c r="E712" s="12" t="s">
        <v>2225</v>
      </c>
      <c r="F712" s="1">
        <v>25.404619216918899</v>
      </c>
      <c r="G712" s="1" t="s">
        <v>2226</v>
      </c>
      <c r="H712" s="1">
        <v>0</v>
      </c>
      <c r="I712" s="1" t="s">
        <v>2226</v>
      </c>
      <c r="J712" s="1">
        <v>0</v>
      </c>
      <c r="K712" s="1" t="s">
        <v>2226</v>
      </c>
      <c r="L712" s="1">
        <v>0</v>
      </c>
      <c r="M712" s="1" t="s">
        <v>2226</v>
      </c>
      <c r="N712" s="1">
        <v>0</v>
      </c>
      <c r="O712" s="1" t="s">
        <v>2226</v>
      </c>
    </row>
    <row r="713" spans="1:15" x14ac:dyDescent="0.25">
      <c r="A713" s="12" t="s">
        <v>2280</v>
      </c>
      <c r="B713" s="12" t="s">
        <v>3283</v>
      </c>
      <c r="C713" s="12" t="s">
        <v>1499</v>
      </c>
      <c r="D713" s="12" t="s">
        <v>1658</v>
      </c>
      <c r="E713" s="12" t="s">
        <v>2225</v>
      </c>
      <c r="F713" s="1">
        <v>3.5899999141693102</v>
      </c>
      <c r="G713" s="1" t="s">
        <v>6765</v>
      </c>
      <c r="H713" s="1">
        <v>4.5400001108646401E-3</v>
      </c>
      <c r="I713" s="1" t="s">
        <v>6765</v>
      </c>
      <c r="J713" s="1">
        <v>2.5700000696815599E-4</v>
      </c>
      <c r="K713" s="1" t="s">
        <v>6765</v>
      </c>
      <c r="L713" s="1">
        <v>4.0480000898241997E-3</v>
      </c>
      <c r="M713" s="1" t="s">
        <v>6765</v>
      </c>
      <c r="N713" s="1">
        <v>1.1490000179037499E-3</v>
      </c>
      <c r="O713" s="1" t="s">
        <v>6765</v>
      </c>
    </row>
    <row r="714" spans="1:15" x14ac:dyDescent="0.25">
      <c r="A714" s="12" t="s">
        <v>2280</v>
      </c>
      <c r="B714" s="12" t="s">
        <v>3284</v>
      </c>
      <c r="C714" s="12" t="s">
        <v>1499</v>
      </c>
      <c r="D714" s="12" t="s">
        <v>1746</v>
      </c>
      <c r="E714" s="12" t="s">
        <v>2225</v>
      </c>
      <c r="F714" s="1">
        <v>3.5899999141693102</v>
      </c>
      <c r="G714" s="1" t="s">
        <v>6765</v>
      </c>
      <c r="H714" s="1">
        <v>4.5400001108646401E-3</v>
      </c>
      <c r="I714" s="1" t="s">
        <v>6765</v>
      </c>
      <c r="J714" s="1">
        <v>2.5700000696815599E-4</v>
      </c>
      <c r="K714" s="1" t="s">
        <v>6765</v>
      </c>
      <c r="L714" s="1">
        <v>4.0480000898241997E-3</v>
      </c>
      <c r="M714" s="1" t="s">
        <v>6765</v>
      </c>
      <c r="N714" s="1">
        <v>1.1490000179037499E-3</v>
      </c>
      <c r="O714" s="1" t="s">
        <v>6765</v>
      </c>
    </row>
    <row r="715" spans="1:15" x14ac:dyDescent="0.25">
      <c r="A715" s="12" t="s">
        <v>3157</v>
      </c>
      <c r="B715" s="12" t="s">
        <v>3285</v>
      </c>
      <c r="C715" s="12" t="s">
        <v>1499</v>
      </c>
      <c r="D715" s="12" t="s">
        <v>1657</v>
      </c>
      <c r="E715" s="12" t="s">
        <v>2225</v>
      </c>
      <c r="F715" s="1">
        <v>3.5899999141693102</v>
      </c>
      <c r="G715" s="1" t="s">
        <v>6765</v>
      </c>
      <c r="H715" s="1">
        <v>4.5400001108646401E-3</v>
      </c>
      <c r="I715" s="1" t="s">
        <v>6765</v>
      </c>
      <c r="J715" s="1">
        <v>2.5700000696815599E-4</v>
      </c>
      <c r="K715" s="1" t="s">
        <v>6765</v>
      </c>
      <c r="L715" s="1">
        <v>4.0480000898241997E-3</v>
      </c>
      <c r="M715" s="1" t="s">
        <v>6765</v>
      </c>
      <c r="N715" s="1">
        <v>1.1490000179037499E-3</v>
      </c>
      <c r="O715" s="1" t="s">
        <v>6765</v>
      </c>
    </row>
    <row r="716" spans="1:15" x14ac:dyDescent="0.25">
      <c r="A716" s="12" t="s">
        <v>2280</v>
      </c>
      <c r="B716" s="12" t="s">
        <v>3286</v>
      </c>
      <c r="C716" s="12" t="s">
        <v>1499</v>
      </c>
      <c r="D716" s="12" t="s">
        <v>1125</v>
      </c>
      <c r="E716" s="12" t="s">
        <v>2225</v>
      </c>
      <c r="F716" s="1">
        <v>3.5899999141693102</v>
      </c>
      <c r="G716" s="1" t="s">
        <v>6765</v>
      </c>
      <c r="H716" s="1">
        <v>4.5400001108646401E-3</v>
      </c>
      <c r="I716" s="1" t="s">
        <v>6765</v>
      </c>
      <c r="J716" s="1">
        <v>2.5700000696815599E-4</v>
      </c>
      <c r="K716" s="1" t="s">
        <v>6765</v>
      </c>
      <c r="L716" s="1">
        <v>4.0480000898241997E-3</v>
      </c>
      <c r="M716" s="1" t="s">
        <v>6765</v>
      </c>
      <c r="N716" s="1">
        <v>1.1490000179037499E-3</v>
      </c>
      <c r="O716" s="1" t="s">
        <v>6765</v>
      </c>
    </row>
    <row r="717" spans="1:15" x14ac:dyDescent="0.25">
      <c r="A717" s="12" t="s">
        <v>2421</v>
      </c>
      <c r="B717" s="12" t="s">
        <v>3287</v>
      </c>
      <c r="C717" s="12" t="s">
        <v>1499</v>
      </c>
      <c r="D717" s="12" t="s">
        <v>3288</v>
      </c>
      <c r="E717" s="12" t="s">
        <v>2225</v>
      </c>
      <c r="F717" s="1">
        <v>25.404619216918899</v>
      </c>
      <c r="G717" s="1" t="s">
        <v>2226</v>
      </c>
      <c r="H717" s="1">
        <v>0</v>
      </c>
      <c r="I717" s="1" t="s">
        <v>2226</v>
      </c>
      <c r="J717" s="1">
        <v>0</v>
      </c>
      <c r="K717" s="1" t="s">
        <v>2226</v>
      </c>
      <c r="L717" s="1">
        <v>0</v>
      </c>
      <c r="M717" s="1" t="s">
        <v>2226</v>
      </c>
      <c r="N717" s="1">
        <v>0</v>
      </c>
      <c r="O717" s="1" t="s">
        <v>2226</v>
      </c>
    </row>
    <row r="718" spans="1:15" x14ac:dyDescent="0.25">
      <c r="A718" s="12" t="s">
        <v>3157</v>
      </c>
      <c r="B718" s="12" t="s">
        <v>3289</v>
      </c>
      <c r="C718" s="12" t="s">
        <v>1499</v>
      </c>
      <c r="D718" s="12" t="s">
        <v>3290</v>
      </c>
      <c r="E718" s="12" t="s">
        <v>2225</v>
      </c>
      <c r="F718" s="1">
        <v>3.5899999141693102</v>
      </c>
      <c r="G718" s="1" t="s">
        <v>6765</v>
      </c>
      <c r="H718" s="1">
        <v>4.5400001108646401E-3</v>
      </c>
      <c r="I718" s="1" t="s">
        <v>6765</v>
      </c>
      <c r="J718" s="1">
        <v>2.5700000696815599E-4</v>
      </c>
      <c r="K718" s="1" t="s">
        <v>6765</v>
      </c>
      <c r="L718" s="1">
        <v>4.0480000898241997E-3</v>
      </c>
      <c r="M718" s="1" t="s">
        <v>6765</v>
      </c>
      <c r="N718" s="1">
        <v>1.1490000179037499E-3</v>
      </c>
      <c r="O718" s="1" t="s">
        <v>6765</v>
      </c>
    </row>
    <row r="719" spans="1:15" x14ac:dyDescent="0.25">
      <c r="A719" s="12" t="s">
        <v>2280</v>
      </c>
      <c r="B719" s="12" t="s">
        <v>3291</v>
      </c>
      <c r="C719" s="12" t="s">
        <v>1499</v>
      </c>
      <c r="D719" s="12" t="s">
        <v>1834</v>
      </c>
      <c r="E719" s="12" t="s">
        <v>2225</v>
      </c>
      <c r="F719" s="1">
        <v>3.5899999141693102</v>
      </c>
      <c r="G719" s="1" t="s">
        <v>6765</v>
      </c>
      <c r="H719" s="1">
        <v>4.5400001108646401E-3</v>
      </c>
      <c r="I719" s="1" t="s">
        <v>6765</v>
      </c>
      <c r="J719" s="1">
        <v>2.5700000696815599E-4</v>
      </c>
      <c r="K719" s="1" t="s">
        <v>6765</v>
      </c>
      <c r="L719" s="1">
        <v>4.0480000898241997E-3</v>
      </c>
      <c r="M719" s="1" t="s">
        <v>6765</v>
      </c>
      <c r="N719" s="1">
        <v>1.1490000179037499E-3</v>
      </c>
      <c r="O719" s="1" t="s">
        <v>6765</v>
      </c>
    </row>
    <row r="720" spans="1:15" x14ac:dyDescent="0.25">
      <c r="A720" s="12" t="s">
        <v>2280</v>
      </c>
      <c r="B720" s="12" t="s">
        <v>3292</v>
      </c>
      <c r="C720" s="12" t="s">
        <v>1499</v>
      </c>
      <c r="D720" s="12" t="s">
        <v>2014</v>
      </c>
      <c r="E720" s="12" t="s">
        <v>2225</v>
      </c>
      <c r="F720" s="1">
        <v>3.5899999141693102</v>
      </c>
      <c r="G720" s="1" t="s">
        <v>6765</v>
      </c>
      <c r="H720" s="1">
        <v>4.5400001108646401E-3</v>
      </c>
      <c r="I720" s="1" t="s">
        <v>6765</v>
      </c>
      <c r="J720" s="1">
        <v>2.5700000696815599E-4</v>
      </c>
      <c r="K720" s="1" t="s">
        <v>6765</v>
      </c>
      <c r="L720" s="1">
        <v>4.0480000898241997E-3</v>
      </c>
      <c r="M720" s="1" t="s">
        <v>6765</v>
      </c>
      <c r="N720" s="1">
        <v>1.1490000179037499E-3</v>
      </c>
      <c r="O720" s="1" t="s">
        <v>6765</v>
      </c>
    </row>
    <row r="721" spans="1:15" x14ac:dyDescent="0.25">
      <c r="A721" s="12" t="s">
        <v>2421</v>
      </c>
      <c r="B721" s="12" t="s">
        <v>3293</v>
      </c>
      <c r="C721" s="12" t="s">
        <v>1499</v>
      </c>
      <c r="D721" s="12" t="s">
        <v>1623</v>
      </c>
      <c r="E721" s="12" t="s">
        <v>2225</v>
      </c>
      <c r="F721" s="1">
        <v>25.404619216918899</v>
      </c>
      <c r="G721" s="1" t="s">
        <v>2226</v>
      </c>
      <c r="H721" s="1">
        <v>0</v>
      </c>
      <c r="I721" s="1" t="s">
        <v>2226</v>
      </c>
      <c r="J721" s="1">
        <v>0</v>
      </c>
      <c r="K721" s="1" t="s">
        <v>2226</v>
      </c>
      <c r="L721" s="1">
        <v>0</v>
      </c>
      <c r="M721" s="1" t="s">
        <v>2226</v>
      </c>
      <c r="N721" s="1">
        <v>0</v>
      </c>
      <c r="O721" s="1" t="s">
        <v>2226</v>
      </c>
    </row>
    <row r="722" spans="1:15" x14ac:dyDescent="0.25">
      <c r="A722" s="12" t="s">
        <v>2280</v>
      </c>
      <c r="B722" s="12" t="s">
        <v>3294</v>
      </c>
      <c r="C722" s="12" t="s">
        <v>1499</v>
      </c>
      <c r="D722" s="12" t="s">
        <v>1813</v>
      </c>
      <c r="E722" s="12" t="s">
        <v>2225</v>
      </c>
      <c r="F722" s="1">
        <v>3.5899999141693102</v>
      </c>
      <c r="G722" s="1" t="s">
        <v>6765</v>
      </c>
      <c r="H722" s="1">
        <v>4.5400001108646401E-3</v>
      </c>
      <c r="I722" s="1" t="s">
        <v>6765</v>
      </c>
      <c r="J722" s="1">
        <v>2.5700000696815599E-4</v>
      </c>
      <c r="K722" s="1" t="s">
        <v>6765</v>
      </c>
      <c r="L722" s="1">
        <v>4.0480000898241997E-3</v>
      </c>
      <c r="M722" s="1" t="s">
        <v>6765</v>
      </c>
      <c r="N722" s="1">
        <v>1.1490000179037499E-3</v>
      </c>
      <c r="O722" s="1" t="s">
        <v>6765</v>
      </c>
    </row>
    <row r="723" spans="1:15" x14ac:dyDescent="0.25">
      <c r="A723" s="12" t="s">
        <v>2280</v>
      </c>
      <c r="B723" s="12" t="s">
        <v>3295</v>
      </c>
      <c r="C723" s="12" t="s">
        <v>1499</v>
      </c>
      <c r="D723" s="12" t="s">
        <v>1673</v>
      </c>
      <c r="E723" s="12" t="s">
        <v>2225</v>
      </c>
      <c r="F723" s="1">
        <v>3.5899999141693102</v>
      </c>
      <c r="G723" s="1" t="s">
        <v>6765</v>
      </c>
      <c r="H723" s="1">
        <v>4.5400001108646401E-3</v>
      </c>
      <c r="I723" s="1" t="s">
        <v>6765</v>
      </c>
      <c r="J723" s="1">
        <v>2.5700000696815599E-4</v>
      </c>
      <c r="K723" s="1" t="s">
        <v>6765</v>
      </c>
      <c r="L723" s="1">
        <v>4.0480000898241997E-3</v>
      </c>
      <c r="M723" s="1" t="s">
        <v>6765</v>
      </c>
      <c r="N723" s="1">
        <v>1.1490000179037499E-3</v>
      </c>
      <c r="O723" s="1" t="s">
        <v>6765</v>
      </c>
    </row>
    <row r="724" spans="1:15" x14ac:dyDescent="0.25">
      <c r="A724" s="12" t="s">
        <v>2421</v>
      </c>
      <c r="B724" s="12" t="s">
        <v>3296</v>
      </c>
      <c r="C724" s="12" t="s">
        <v>1499</v>
      </c>
      <c r="D724" s="12" t="s">
        <v>1891</v>
      </c>
      <c r="E724" s="12" t="s">
        <v>2225</v>
      </c>
      <c r="F724" s="1">
        <v>25.404619216918899</v>
      </c>
      <c r="G724" s="1" t="s">
        <v>2226</v>
      </c>
      <c r="H724" s="1">
        <v>0</v>
      </c>
      <c r="I724" s="1" t="s">
        <v>2226</v>
      </c>
      <c r="J724" s="1">
        <v>0</v>
      </c>
      <c r="K724" s="1" t="s">
        <v>2226</v>
      </c>
      <c r="L724" s="1">
        <v>0</v>
      </c>
      <c r="M724" s="1" t="s">
        <v>2226</v>
      </c>
      <c r="N724" s="1">
        <v>0</v>
      </c>
      <c r="O724" s="1" t="s">
        <v>2226</v>
      </c>
    </row>
    <row r="725" spans="1:15" x14ac:dyDescent="0.25">
      <c r="A725" s="12" t="s">
        <v>2280</v>
      </c>
      <c r="B725" s="12" t="s">
        <v>3297</v>
      </c>
      <c r="C725" s="12" t="s">
        <v>1499</v>
      </c>
      <c r="D725" s="12" t="s">
        <v>1948</v>
      </c>
      <c r="E725" s="12" t="s">
        <v>2225</v>
      </c>
      <c r="F725" s="1">
        <v>3.5899999141693102</v>
      </c>
      <c r="G725" s="1" t="s">
        <v>6765</v>
      </c>
      <c r="H725" s="1">
        <v>4.5400001108646401E-3</v>
      </c>
      <c r="I725" s="1" t="s">
        <v>6765</v>
      </c>
      <c r="J725" s="1">
        <v>2.5700000696815599E-4</v>
      </c>
      <c r="K725" s="1" t="s">
        <v>6765</v>
      </c>
      <c r="L725" s="1">
        <v>4.0480000898241997E-3</v>
      </c>
      <c r="M725" s="1" t="s">
        <v>6765</v>
      </c>
      <c r="N725" s="1">
        <v>1.1490000179037499E-3</v>
      </c>
      <c r="O725" s="1" t="s">
        <v>6765</v>
      </c>
    </row>
    <row r="726" spans="1:15" x14ac:dyDescent="0.25">
      <c r="A726" s="12" t="s">
        <v>2421</v>
      </c>
      <c r="B726" s="12" t="s">
        <v>3298</v>
      </c>
      <c r="C726" s="12" t="s">
        <v>1499</v>
      </c>
      <c r="D726" s="12" t="s">
        <v>1737</v>
      </c>
      <c r="E726" s="12" t="s">
        <v>2225</v>
      </c>
      <c r="F726" s="1">
        <v>25.404619216918899</v>
      </c>
      <c r="G726" s="1" t="s">
        <v>2226</v>
      </c>
      <c r="H726" s="1">
        <v>0</v>
      </c>
      <c r="I726" s="1" t="s">
        <v>2226</v>
      </c>
      <c r="J726" s="1">
        <v>0</v>
      </c>
      <c r="K726" s="1" t="s">
        <v>2226</v>
      </c>
      <c r="L726" s="1">
        <v>0</v>
      </c>
      <c r="M726" s="1" t="s">
        <v>2226</v>
      </c>
      <c r="N726" s="1">
        <v>0</v>
      </c>
      <c r="O726" s="1" t="s">
        <v>2226</v>
      </c>
    </row>
    <row r="727" spans="1:15" x14ac:dyDescent="0.25">
      <c r="A727" s="12" t="s">
        <v>2280</v>
      </c>
      <c r="B727" s="12" t="s">
        <v>3299</v>
      </c>
      <c r="C727" s="12" t="s">
        <v>1499</v>
      </c>
      <c r="D727" s="12" t="s">
        <v>2007</v>
      </c>
      <c r="E727" s="12" t="s">
        <v>2225</v>
      </c>
      <c r="F727" s="1">
        <v>3.5899999141693102</v>
      </c>
      <c r="G727" s="1" t="s">
        <v>6765</v>
      </c>
      <c r="H727" s="1">
        <v>4.5400001108646401E-3</v>
      </c>
      <c r="I727" s="1" t="s">
        <v>6765</v>
      </c>
      <c r="J727" s="1">
        <v>2.5700000696815599E-4</v>
      </c>
      <c r="K727" s="1" t="s">
        <v>6765</v>
      </c>
      <c r="L727" s="1">
        <v>4.0480000898241997E-3</v>
      </c>
      <c r="M727" s="1" t="s">
        <v>6765</v>
      </c>
      <c r="N727" s="1">
        <v>1.1490000179037499E-3</v>
      </c>
      <c r="O727" s="1" t="s">
        <v>6765</v>
      </c>
    </row>
    <row r="728" spans="1:15" x14ac:dyDescent="0.25">
      <c r="A728" s="12" t="s">
        <v>2280</v>
      </c>
      <c r="B728" s="12" t="s">
        <v>3300</v>
      </c>
      <c r="C728" s="12" t="s">
        <v>1499</v>
      </c>
      <c r="D728" s="12" t="s">
        <v>2067</v>
      </c>
      <c r="E728" s="12" t="s">
        <v>2225</v>
      </c>
      <c r="F728" s="1">
        <v>3.5899999141693102</v>
      </c>
      <c r="G728" s="1" t="s">
        <v>6765</v>
      </c>
      <c r="H728" s="1">
        <v>4.5400001108646401E-3</v>
      </c>
      <c r="I728" s="1" t="s">
        <v>6765</v>
      </c>
      <c r="J728" s="1">
        <v>2.5700000696815599E-4</v>
      </c>
      <c r="K728" s="1" t="s">
        <v>6765</v>
      </c>
      <c r="L728" s="1">
        <v>4.0480000898241997E-3</v>
      </c>
      <c r="M728" s="1" t="s">
        <v>6765</v>
      </c>
      <c r="N728" s="1">
        <v>1.1490000179037499E-3</v>
      </c>
      <c r="O728" s="1" t="s">
        <v>6765</v>
      </c>
    </row>
    <row r="729" spans="1:15" x14ac:dyDescent="0.25">
      <c r="A729" s="12" t="s">
        <v>2421</v>
      </c>
      <c r="B729" s="12" t="s">
        <v>3301</v>
      </c>
      <c r="C729" s="12" t="s">
        <v>1499</v>
      </c>
      <c r="D729" s="12" t="s">
        <v>1594</v>
      </c>
      <c r="E729" s="12" t="s">
        <v>2225</v>
      </c>
      <c r="F729" s="1">
        <v>25.404619216918899</v>
      </c>
      <c r="G729" s="1" t="s">
        <v>2226</v>
      </c>
      <c r="H729" s="1">
        <v>0</v>
      </c>
      <c r="I729" s="1" t="s">
        <v>2226</v>
      </c>
      <c r="J729" s="1">
        <v>0</v>
      </c>
      <c r="K729" s="1" t="s">
        <v>2226</v>
      </c>
      <c r="L729" s="1">
        <v>0</v>
      </c>
      <c r="M729" s="1" t="s">
        <v>2226</v>
      </c>
      <c r="N729" s="1">
        <v>0</v>
      </c>
      <c r="O729" s="1" t="s">
        <v>2226</v>
      </c>
    </row>
    <row r="730" spans="1:15" x14ac:dyDescent="0.25">
      <c r="A730" s="12" t="s">
        <v>2421</v>
      </c>
      <c r="B730" s="12" t="s">
        <v>3302</v>
      </c>
      <c r="C730" s="12" t="s">
        <v>1499</v>
      </c>
      <c r="D730" s="12" t="s">
        <v>3303</v>
      </c>
      <c r="E730" s="12" t="s">
        <v>2225</v>
      </c>
      <c r="F730" s="1">
        <v>25.404619216918899</v>
      </c>
      <c r="G730" s="1" t="s">
        <v>2226</v>
      </c>
      <c r="H730" s="1">
        <v>0</v>
      </c>
      <c r="I730" s="1" t="s">
        <v>2226</v>
      </c>
      <c r="J730" s="1">
        <v>0</v>
      </c>
      <c r="K730" s="1" t="s">
        <v>2226</v>
      </c>
      <c r="L730" s="1">
        <v>0</v>
      </c>
      <c r="M730" s="1" t="s">
        <v>2226</v>
      </c>
      <c r="N730" s="1">
        <v>0</v>
      </c>
      <c r="O730" s="1" t="s">
        <v>2226</v>
      </c>
    </row>
    <row r="731" spans="1:15" x14ac:dyDescent="0.25">
      <c r="A731" s="12" t="s">
        <v>2280</v>
      </c>
      <c r="B731" s="12" t="s">
        <v>3304</v>
      </c>
      <c r="C731" s="12" t="s">
        <v>1499</v>
      </c>
      <c r="D731" s="12" t="s">
        <v>1733</v>
      </c>
      <c r="E731" s="12" t="s">
        <v>2225</v>
      </c>
      <c r="F731" s="1">
        <v>3.5899999141693102</v>
      </c>
      <c r="G731" s="1" t="s">
        <v>6765</v>
      </c>
      <c r="H731" s="1">
        <v>4.5400001108646401E-3</v>
      </c>
      <c r="I731" s="1" t="s">
        <v>6765</v>
      </c>
      <c r="J731" s="1">
        <v>2.5700000696815599E-4</v>
      </c>
      <c r="K731" s="1" t="s">
        <v>6765</v>
      </c>
      <c r="L731" s="1">
        <v>4.0480000898241997E-3</v>
      </c>
      <c r="M731" s="1" t="s">
        <v>6765</v>
      </c>
      <c r="N731" s="1">
        <v>1.1490000179037499E-3</v>
      </c>
      <c r="O731" s="1" t="s">
        <v>6765</v>
      </c>
    </row>
    <row r="732" spans="1:15" x14ac:dyDescent="0.25">
      <c r="A732" s="12" t="s">
        <v>2280</v>
      </c>
      <c r="B732" s="12" t="s">
        <v>3305</v>
      </c>
      <c r="C732" s="12" t="s">
        <v>1499</v>
      </c>
      <c r="D732" s="12" t="s">
        <v>2181</v>
      </c>
      <c r="E732" s="12" t="s">
        <v>2225</v>
      </c>
      <c r="F732" s="1">
        <v>3.5899999141693102</v>
      </c>
      <c r="G732" s="1" t="s">
        <v>6765</v>
      </c>
      <c r="H732" s="1">
        <v>4.5400001108646401E-3</v>
      </c>
      <c r="I732" s="1" t="s">
        <v>6765</v>
      </c>
      <c r="J732" s="1">
        <v>2.5700000696815599E-4</v>
      </c>
      <c r="K732" s="1" t="s">
        <v>6765</v>
      </c>
      <c r="L732" s="1">
        <v>4.0480000898241997E-3</v>
      </c>
      <c r="M732" s="1" t="s">
        <v>6765</v>
      </c>
      <c r="N732" s="1">
        <v>1.1490000179037499E-3</v>
      </c>
      <c r="O732" s="1" t="s">
        <v>6765</v>
      </c>
    </row>
    <row r="733" spans="1:15" x14ac:dyDescent="0.25">
      <c r="A733" s="12" t="s">
        <v>2280</v>
      </c>
      <c r="B733" s="12" t="s">
        <v>3306</v>
      </c>
      <c r="C733" s="12" t="s">
        <v>1499</v>
      </c>
      <c r="D733" s="12" t="s">
        <v>2157</v>
      </c>
      <c r="E733" s="12" t="s">
        <v>2225</v>
      </c>
      <c r="F733" s="1">
        <v>3.5899999141693102</v>
      </c>
      <c r="G733" s="1" t="s">
        <v>6765</v>
      </c>
      <c r="H733" s="1">
        <v>4.5400001108646401E-3</v>
      </c>
      <c r="I733" s="1" t="s">
        <v>6765</v>
      </c>
      <c r="J733" s="1">
        <v>2.5700000696815599E-4</v>
      </c>
      <c r="K733" s="1" t="s">
        <v>6765</v>
      </c>
      <c r="L733" s="1">
        <v>4.0480000898241997E-3</v>
      </c>
      <c r="M733" s="1" t="s">
        <v>6765</v>
      </c>
      <c r="N733" s="1">
        <v>1.1490000179037499E-3</v>
      </c>
      <c r="O733" s="1" t="s">
        <v>6765</v>
      </c>
    </row>
    <row r="734" spans="1:15" x14ac:dyDescent="0.25">
      <c r="A734" s="12" t="s">
        <v>2421</v>
      </c>
      <c r="B734" s="12" t="s">
        <v>3307</v>
      </c>
      <c r="C734" s="12" t="s">
        <v>1499</v>
      </c>
      <c r="D734" s="12" t="s">
        <v>1584</v>
      </c>
      <c r="E734" s="12" t="s">
        <v>2225</v>
      </c>
      <c r="F734" s="1">
        <v>25.404619216918899</v>
      </c>
      <c r="G734" s="1" t="s">
        <v>2226</v>
      </c>
      <c r="H734" s="1">
        <v>0</v>
      </c>
      <c r="I734" s="1" t="s">
        <v>2226</v>
      </c>
      <c r="J734" s="1">
        <v>0</v>
      </c>
      <c r="K734" s="1" t="s">
        <v>2226</v>
      </c>
      <c r="L734" s="1">
        <v>0</v>
      </c>
      <c r="M734" s="1" t="s">
        <v>2226</v>
      </c>
      <c r="N734" s="1">
        <v>0</v>
      </c>
      <c r="O734" s="1" t="s">
        <v>2226</v>
      </c>
    </row>
    <row r="735" spans="1:15" x14ac:dyDescent="0.25">
      <c r="A735" s="12" t="s">
        <v>2280</v>
      </c>
      <c r="B735" s="12" t="s">
        <v>3308</v>
      </c>
      <c r="C735" s="12" t="s">
        <v>1499</v>
      </c>
      <c r="D735" s="12" t="s">
        <v>1526</v>
      </c>
      <c r="E735" s="12" t="s">
        <v>2225</v>
      </c>
      <c r="F735" s="1">
        <v>3.5899999141693102</v>
      </c>
      <c r="G735" s="1" t="s">
        <v>6765</v>
      </c>
      <c r="H735" s="1">
        <v>4.5400001108646401E-3</v>
      </c>
      <c r="I735" s="1" t="s">
        <v>6765</v>
      </c>
      <c r="J735" s="1">
        <v>2.5700000696815599E-4</v>
      </c>
      <c r="K735" s="1" t="s">
        <v>6765</v>
      </c>
      <c r="L735" s="1">
        <v>4.0480000898241997E-3</v>
      </c>
      <c r="M735" s="1" t="s">
        <v>6765</v>
      </c>
      <c r="N735" s="1">
        <v>1.1490000179037499E-3</v>
      </c>
      <c r="O735" s="1" t="s">
        <v>6765</v>
      </c>
    </row>
    <row r="736" spans="1:15" x14ac:dyDescent="0.25">
      <c r="A736" s="12" t="s">
        <v>2280</v>
      </c>
      <c r="B736" s="12" t="s">
        <v>3309</v>
      </c>
      <c r="C736" s="12" t="s">
        <v>1499</v>
      </c>
      <c r="D736" s="12" t="s">
        <v>3310</v>
      </c>
      <c r="E736" s="12" t="s">
        <v>2225</v>
      </c>
      <c r="F736" s="1">
        <v>3.5899999141693102</v>
      </c>
      <c r="G736" s="1" t="s">
        <v>6765</v>
      </c>
      <c r="H736" s="1">
        <v>4.5400001108646401E-3</v>
      </c>
      <c r="I736" s="1" t="s">
        <v>6765</v>
      </c>
      <c r="J736" s="1">
        <v>2.5700000696815599E-4</v>
      </c>
      <c r="K736" s="1" t="s">
        <v>6765</v>
      </c>
      <c r="L736" s="1">
        <v>4.0480000898241997E-3</v>
      </c>
      <c r="M736" s="1" t="s">
        <v>6765</v>
      </c>
      <c r="N736" s="1">
        <v>1.1490000179037499E-3</v>
      </c>
      <c r="O736" s="1" t="s">
        <v>6765</v>
      </c>
    </row>
    <row r="737" spans="1:15" x14ac:dyDescent="0.25">
      <c r="A737" s="12" t="s">
        <v>2280</v>
      </c>
      <c r="B737" s="12" t="s">
        <v>3311</v>
      </c>
      <c r="C737" s="12" t="s">
        <v>1499</v>
      </c>
      <c r="D737" s="12" t="s">
        <v>1502</v>
      </c>
      <c r="E737" s="12" t="s">
        <v>2225</v>
      </c>
      <c r="F737" s="1">
        <v>3.5899999141693102</v>
      </c>
      <c r="G737" s="1" t="s">
        <v>6765</v>
      </c>
      <c r="H737" s="1">
        <v>4.5400001108646401E-3</v>
      </c>
      <c r="I737" s="1" t="s">
        <v>6765</v>
      </c>
      <c r="J737" s="1">
        <v>2.5700000696815599E-4</v>
      </c>
      <c r="K737" s="1" t="s">
        <v>6765</v>
      </c>
      <c r="L737" s="1">
        <v>4.0480000898241997E-3</v>
      </c>
      <c r="M737" s="1" t="s">
        <v>6765</v>
      </c>
      <c r="N737" s="1">
        <v>1.1490000179037499E-3</v>
      </c>
      <c r="O737" s="1" t="s">
        <v>6765</v>
      </c>
    </row>
    <row r="738" spans="1:15" x14ac:dyDescent="0.25">
      <c r="A738" s="12" t="s">
        <v>2280</v>
      </c>
      <c r="B738" s="12" t="s">
        <v>3312</v>
      </c>
      <c r="C738" s="12" t="s">
        <v>1499</v>
      </c>
      <c r="D738" s="12" t="s">
        <v>3313</v>
      </c>
      <c r="E738" s="12" t="s">
        <v>2225</v>
      </c>
      <c r="F738" s="1">
        <v>3.5899999141693102</v>
      </c>
      <c r="G738" s="1" t="s">
        <v>6765</v>
      </c>
      <c r="H738" s="1">
        <v>4.5400001108646401E-3</v>
      </c>
      <c r="I738" s="1" t="s">
        <v>6765</v>
      </c>
      <c r="J738" s="1">
        <v>2.5700000696815599E-4</v>
      </c>
      <c r="K738" s="1" t="s">
        <v>6765</v>
      </c>
      <c r="L738" s="1">
        <v>4.0480000898241997E-3</v>
      </c>
      <c r="M738" s="1" t="s">
        <v>6765</v>
      </c>
      <c r="N738" s="1">
        <v>1.1490000179037499E-3</v>
      </c>
      <c r="O738" s="1" t="s">
        <v>6765</v>
      </c>
    </row>
    <row r="739" spans="1:15" x14ac:dyDescent="0.25">
      <c r="A739" s="12" t="s">
        <v>2421</v>
      </c>
      <c r="B739" s="12" t="s">
        <v>3314</v>
      </c>
      <c r="C739" s="12" t="s">
        <v>1499</v>
      </c>
      <c r="D739" s="12" t="s">
        <v>1699</v>
      </c>
      <c r="E739" s="12" t="s">
        <v>2225</v>
      </c>
      <c r="F739" s="1">
        <v>25.404619216918899</v>
      </c>
      <c r="G739" s="1" t="s">
        <v>2226</v>
      </c>
      <c r="H739" s="1">
        <v>0</v>
      </c>
      <c r="I739" s="1" t="s">
        <v>2226</v>
      </c>
      <c r="J739" s="1">
        <v>0</v>
      </c>
      <c r="K739" s="1" t="s">
        <v>2226</v>
      </c>
      <c r="L739" s="1">
        <v>0</v>
      </c>
      <c r="M739" s="1" t="s">
        <v>2226</v>
      </c>
      <c r="N739" s="1">
        <v>0</v>
      </c>
      <c r="O739" s="1" t="s">
        <v>2226</v>
      </c>
    </row>
    <row r="740" spans="1:15" x14ac:dyDescent="0.25">
      <c r="A740" s="12" t="s">
        <v>2421</v>
      </c>
      <c r="B740" s="12" t="s">
        <v>3315</v>
      </c>
      <c r="C740" s="12" t="s">
        <v>1499</v>
      </c>
      <c r="D740" s="12" t="s">
        <v>1941</v>
      </c>
      <c r="E740" s="12" t="s">
        <v>2225</v>
      </c>
      <c r="F740" s="1">
        <v>25.404619216918899</v>
      </c>
      <c r="G740" s="1" t="s">
        <v>2226</v>
      </c>
      <c r="H740" s="1">
        <v>0</v>
      </c>
      <c r="I740" s="1" t="s">
        <v>2226</v>
      </c>
      <c r="J740" s="1">
        <v>0</v>
      </c>
      <c r="K740" s="1" t="s">
        <v>2226</v>
      </c>
      <c r="L740" s="1">
        <v>0</v>
      </c>
      <c r="M740" s="1" t="s">
        <v>2226</v>
      </c>
      <c r="N740" s="1">
        <v>0</v>
      </c>
      <c r="O740" s="1" t="s">
        <v>2226</v>
      </c>
    </row>
    <row r="741" spans="1:15" x14ac:dyDescent="0.25">
      <c r="A741" s="12" t="s">
        <v>3157</v>
      </c>
      <c r="B741" s="12" t="s">
        <v>3316</v>
      </c>
      <c r="C741" s="12" t="s">
        <v>1499</v>
      </c>
      <c r="D741" s="12" t="s">
        <v>61</v>
      </c>
      <c r="E741" s="12" t="s">
        <v>2225</v>
      </c>
      <c r="F741" s="1">
        <v>3.5899999141693102</v>
      </c>
      <c r="G741" s="1" t="s">
        <v>6765</v>
      </c>
      <c r="H741" s="1">
        <v>4.5400001108646401E-3</v>
      </c>
      <c r="I741" s="1" t="s">
        <v>6765</v>
      </c>
      <c r="J741" s="1">
        <v>2.5700000696815599E-4</v>
      </c>
      <c r="K741" s="1" t="s">
        <v>6765</v>
      </c>
      <c r="L741" s="1">
        <v>4.0480000898241997E-3</v>
      </c>
      <c r="M741" s="1" t="s">
        <v>6765</v>
      </c>
      <c r="N741" s="1">
        <v>1.1490000179037499E-3</v>
      </c>
      <c r="O741" s="1" t="s">
        <v>6765</v>
      </c>
    </row>
    <row r="742" spans="1:15" x14ac:dyDescent="0.25">
      <c r="A742" s="12" t="s">
        <v>3157</v>
      </c>
      <c r="B742" s="12" t="s">
        <v>3317</v>
      </c>
      <c r="C742" s="12" t="s">
        <v>1499</v>
      </c>
      <c r="D742" s="12" t="s">
        <v>3318</v>
      </c>
      <c r="E742" s="12" t="s">
        <v>2225</v>
      </c>
      <c r="F742" s="1">
        <v>3.5899999141693102</v>
      </c>
      <c r="G742" s="1" t="s">
        <v>6765</v>
      </c>
      <c r="H742" s="1">
        <v>4.5400001108646401E-3</v>
      </c>
      <c r="I742" s="1" t="s">
        <v>6765</v>
      </c>
      <c r="J742" s="1">
        <v>2.5700000696815599E-4</v>
      </c>
      <c r="K742" s="1" t="s">
        <v>6765</v>
      </c>
      <c r="L742" s="1">
        <v>4.0480000898241997E-3</v>
      </c>
      <c r="M742" s="1" t="s">
        <v>6765</v>
      </c>
      <c r="N742" s="1">
        <v>1.1490000179037499E-3</v>
      </c>
      <c r="O742" s="1" t="s">
        <v>6765</v>
      </c>
    </row>
    <row r="743" spans="1:15" x14ac:dyDescent="0.25">
      <c r="A743" s="12" t="s">
        <v>2280</v>
      </c>
      <c r="B743" s="12" t="s">
        <v>3319</v>
      </c>
      <c r="C743" s="12" t="s">
        <v>1499</v>
      </c>
      <c r="D743" s="12" t="s">
        <v>1498</v>
      </c>
      <c r="E743" s="12" t="s">
        <v>2225</v>
      </c>
      <c r="F743" s="1">
        <v>3.5899999141693102</v>
      </c>
      <c r="G743" s="1" t="s">
        <v>6765</v>
      </c>
      <c r="H743" s="1">
        <v>4.5400001108646401E-3</v>
      </c>
      <c r="I743" s="1" t="s">
        <v>6765</v>
      </c>
      <c r="J743" s="1">
        <v>2.5700000696815599E-4</v>
      </c>
      <c r="K743" s="1" t="s">
        <v>6765</v>
      </c>
      <c r="L743" s="1">
        <v>4.0480000898241997E-3</v>
      </c>
      <c r="M743" s="1" t="s">
        <v>6765</v>
      </c>
      <c r="N743" s="1">
        <v>1.1490000179037499E-3</v>
      </c>
      <c r="O743" s="1" t="s">
        <v>6765</v>
      </c>
    </row>
    <row r="744" spans="1:15" x14ac:dyDescent="0.25">
      <c r="A744" s="12" t="s">
        <v>3157</v>
      </c>
      <c r="B744" s="12" t="s">
        <v>3320</v>
      </c>
      <c r="C744" s="12" t="s">
        <v>1499</v>
      </c>
      <c r="D744" s="12" t="s">
        <v>1670</v>
      </c>
      <c r="E744" s="12" t="s">
        <v>2225</v>
      </c>
      <c r="F744" s="1">
        <v>3.5899999141693102</v>
      </c>
      <c r="G744" s="1" t="s">
        <v>6765</v>
      </c>
      <c r="H744" s="1">
        <v>4.5400001108646401E-3</v>
      </c>
      <c r="I744" s="1" t="s">
        <v>6765</v>
      </c>
      <c r="J744" s="1">
        <v>2.5700000696815599E-4</v>
      </c>
      <c r="K744" s="1" t="s">
        <v>6765</v>
      </c>
      <c r="L744" s="1">
        <v>4.0480000898241997E-3</v>
      </c>
      <c r="M744" s="1" t="s">
        <v>6765</v>
      </c>
      <c r="N744" s="1">
        <v>1.1490000179037499E-3</v>
      </c>
      <c r="O744" s="1" t="s">
        <v>6765</v>
      </c>
    </row>
    <row r="745" spans="1:15" x14ac:dyDescent="0.25">
      <c r="A745" s="12" t="s">
        <v>2421</v>
      </c>
      <c r="B745" s="12" t="s">
        <v>3321</v>
      </c>
      <c r="C745" s="12" t="s">
        <v>1499</v>
      </c>
      <c r="D745" s="12" t="s">
        <v>1632</v>
      </c>
      <c r="E745" s="12" t="s">
        <v>2225</v>
      </c>
      <c r="F745" s="1">
        <v>25.404619216918899</v>
      </c>
      <c r="G745" s="1" t="s">
        <v>2226</v>
      </c>
      <c r="H745" s="1">
        <v>0</v>
      </c>
      <c r="I745" s="1" t="s">
        <v>2226</v>
      </c>
      <c r="J745" s="1">
        <v>0</v>
      </c>
      <c r="K745" s="1" t="s">
        <v>2226</v>
      </c>
      <c r="L745" s="1">
        <v>0</v>
      </c>
      <c r="M745" s="1" t="s">
        <v>2226</v>
      </c>
      <c r="N745" s="1">
        <v>0</v>
      </c>
      <c r="O745" s="1" t="s">
        <v>2226</v>
      </c>
    </row>
    <row r="746" spans="1:15" x14ac:dyDescent="0.25">
      <c r="A746" s="12" t="s">
        <v>2280</v>
      </c>
      <c r="B746" s="12" t="s">
        <v>3322</v>
      </c>
      <c r="C746" s="12" t="s">
        <v>1499</v>
      </c>
      <c r="D746" s="12" t="s">
        <v>2004</v>
      </c>
      <c r="E746" s="12" t="s">
        <v>2225</v>
      </c>
      <c r="F746" s="1">
        <v>3.5899999141693102</v>
      </c>
      <c r="G746" s="1" t="s">
        <v>6765</v>
      </c>
      <c r="H746" s="1">
        <v>4.5400001108646401E-3</v>
      </c>
      <c r="I746" s="1" t="s">
        <v>6765</v>
      </c>
      <c r="J746" s="1">
        <v>2.5700000696815599E-4</v>
      </c>
      <c r="K746" s="1" t="s">
        <v>6765</v>
      </c>
      <c r="L746" s="1">
        <v>4.0480000898241997E-3</v>
      </c>
      <c r="M746" s="1" t="s">
        <v>6765</v>
      </c>
      <c r="N746" s="1">
        <v>1.1490000179037499E-3</v>
      </c>
      <c r="O746" s="1" t="s">
        <v>6765</v>
      </c>
    </row>
    <row r="747" spans="1:15" x14ac:dyDescent="0.25">
      <c r="A747" s="12" t="s">
        <v>2280</v>
      </c>
      <c r="B747" s="12" t="s">
        <v>3323</v>
      </c>
      <c r="C747" s="12" t="s">
        <v>1499</v>
      </c>
      <c r="D747" s="12" t="s">
        <v>1599</v>
      </c>
      <c r="E747" s="12" t="s">
        <v>2225</v>
      </c>
      <c r="F747" s="1">
        <v>3.5899999141693102</v>
      </c>
      <c r="G747" s="1" t="s">
        <v>6765</v>
      </c>
      <c r="H747" s="1">
        <v>4.5400001108646401E-3</v>
      </c>
      <c r="I747" s="1" t="s">
        <v>6765</v>
      </c>
      <c r="J747" s="1">
        <v>2.5700000696815599E-4</v>
      </c>
      <c r="K747" s="1" t="s">
        <v>6765</v>
      </c>
      <c r="L747" s="1">
        <v>4.0480000898241997E-3</v>
      </c>
      <c r="M747" s="1" t="s">
        <v>6765</v>
      </c>
      <c r="N747" s="1">
        <v>1.1490000179037499E-3</v>
      </c>
      <c r="O747" s="1" t="s">
        <v>6765</v>
      </c>
    </row>
    <row r="748" spans="1:15" x14ac:dyDescent="0.25">
      <c r="A748" s="12" t="s">
        <v>3157</v>
      </c>
      <c r="B748" s="12" t="s">
        <v>3324</v>
      </c>
      <c r="C748" s="12" t="s">
        <v>1499</v>
      </c>
      <c r="D748" s="12" t="s">
        <v>1723</v>
      </c>
      <c r="E748" s="12" t="s">
        <v>2225</v>
      </c>
      <c r="F748" s="1">
        <v>3.5899999141693102</v>
      </c>
      <c r="G748" s="1" t="s">
        <v>6765</v>
      </c>
      <c r="H748" s="1">
        <v>4.5400001108646401E-3</v>
      </c>
      <c r="I748" s="1" t="s">
        <v>6765</v>
      </c>
      <c r="J748" s="1">
        <v>2.5700000696815599E-4</v>
      </c>
      <c r="K748" s="1" t="s">
        <v>6765</v>
      </c>
      <c r="L748" s="1">
        <v>4.0480000898241997E-3</v>
      </c>
      <c r="M748" s="1" t="s">
        <v>6765</v>
      </c>
      <c r="N748" s="1">
        <v>1.1490000179037499E-3</v>
      </c>
      <c r="O748" s="1" t="s">
        <v>6765</v>
      </c>
    </row>
    <row r="749" spans="1:15" x14ac:dyDescent="0.25">
      <c r="A749" s="12" t="s">
        <v>2421</v>
      </c>
      <c r="B749" s="12" t="s">
        <v>3325</v>
      </c>
      <c r="C749" s="12" t="s">
        <v>1499</v>
      </c>
      <c r="D749" s="12" t="s">
        <v>1953</v>
      </c>
      <c r="E749" s="12" t="s">
        <v>2225</v>
      </c>
      <c r="F749" s="1">
        <v>25.404619216918899</v>
      </c>
      <c r="G749" s="1" t="s">
        <v>2226</v>
      </c>
      <c r="H749" s="1">
        <v>0</v>
      </c>
      <c r="I749" s="1" t="s">
        <v>2226</v>
      </c>
      <c r="J749" s="1">
        <v>0</v>
      </c>
      <c r="K749" s="1" t="s">
        <v>2226</v>
      </c>
      <c r="L749" s="1">
        <v>0</v>
      </c>
      <c r="M749" s="1" t="s">
        <v>2226</v>
      </c>
      <c r="N749" s="1">
        <v>0</v>
      </c>
      <c r="O749" s="1" t="s">
        <v>2226</v>
      </c>
    </row>
    <row r="750" spans="1:15" x14ac:dyDescent="0.25">
      <c r="A750" s="12" t="s">
        <v>2280</v>
      </c>
      <c r="B750" s="12" t="s">
        <v>3326</v>
      </c>
      <c r="C750" s="12" t="s">
        <v>1499</v>
      </c>
      <c r="D750" s="12" t="s">
        <v>3327</v>
      </c>
      <c r="E750" s="12" t="s">
        <v>2225</v>
      </c>
      <c r="F750" s="1">
        <v>3.5899999141693102</v>
      </c>
      <c r="G750" s="1" t="s">
        <v>6765</v>
      </c>
      <c r="H750" s="1">
        <v>4.5400001108646401E-3</v>
      </c>
      <c r="I750" s="1" t="s">
        <v>6765</v>
      </c>
      <c r="J750" s="1">
        <v>2.5700000696815599E-4</v>
      </c>
      <c r="K750" s="1" t="s">
        <v>6765</v>
      </c>
      <c r="L750" s="1">
        <v>4.0480000898241997E-3</v>
      </c>
      <c r="M750" s="1" t="s">
        <v>6765</v>
      </c>
      <c r="N750" s="1">
        <v>1.1490000179037499E-3</v>
      </c>
      <c r="O750" s="1" t="s">
        <v>6765</v>
      </c>
    </row>
    <row r="751" spans="1:15" x14ac:dyDescent="0.25">
      <c r="A751" s="12" t="s">
        <v>2421</v>
      </c>
      <c r="B751" s="12" t="s">
        <v>3328</v>
      </c>
      <c r="C751" s="12" t="s">
        <v>1499</v>
      </c>
      <c r="D751" s="12" t="s">
        <v>1544</v>
      </c>
      <c r="E751" s="12" t="s">
        <v>2225</v>
      </c>
      <c r="F751" s="1">
        <v>25.404619216918899</v>
      </c>
      <c r="G751" s="1" t="s">
        <v>2226</v>
      </c>
      <c r="H751" s="1">
        <v>0</v>
      </c>
      <c r="I751" s="1" t="s">
        <v>2226</v>
      </c>
      <c r="J751" s="1">
        <v>0</v>
      </c>
      <c r="K751" s="1" t="s">
        <v>2226</v>
      </c>
      <c r="L751" s="1">
        <v>0</v>
      </c>
      <c r="M751" s="1" t="s">
        <v>2226</v>
      </c>
      <c r="N751" s="1">
        <v>0</v>
      </c>
      <c r="O751" s="1" t="s">
        <v>2226</v>
      </c>
    </row>
    <row r="752" spans="1:15" x14ac:dyDescent="0.25">
      <c r="A752" s="12" t="s">
        <v>2421</v>
      </c>
      <c r="B752" s="12" t="s">
        <v>3329</v>
      </c>
      <c r="C752" s="12" t="s">
        <v>1499</v>
      </c>
      <c r="D752" s="12" t="s">
        <v>1626</v>
      </c>
      <c r="E752" s="12" t="s">
        <v>2225</v>
      </c>
      <c r="F752" s="1">
        <v>25.404619216918899</v>
      </c>
      <c r="G752" s="1" t="s">
        <v>2226</v>
      </c>
      <c r="H752" s="1">
        <v>0</v>
      </c>
      <c r="I752" s="1" t="s">
        <v>2226</v>
      </c>
      <c r="J752" s="1">
        <v>0</v>
      </c>
      <c r="K752" s="1" t="s">
        <v>2226</v>
      </c>
      <c r="L752" s="1">
        <v>0</v>
      </c>
      <c r="M752" s="1" t="s">
        <v>2226</v>
      </c>
      <c r="N752" s="1">
        <v>0</v>
      </c>
      <c r="O752" s="1" t="s">
        <v>2226</v>
      </c>
    </row>
    <row r="753" spans="1:15" x14ac:dyDescent="0.25">
      <c r="A753" s="12" t="s">
        <v>2421</v>
      </c>
      <c r="B753" s="12" t="s">
        <v>3330</v>
      </c>
      <c r="C753" s="12" t="s">
        <v>1499</v>
      </c>
      <c r="D753" s="12" t="s">
        <v>1776</v>
      </c>
      <c r="E753" s="12" t="s">
        <v>2225</v>
      </c>
      <c r="F753" s="1">
        <v>25.404619216918899</v>
      </c>
      <c r="G753" s="1" t="s">
        <v>2226</v>
      </c>
      <c r="H753" s="1">
        <v>0</v>
      </c>
      <c r="I753" s="1" t="s">
        <v>2226</v>
      </c>
      <c r="J753" s="1">
        <v>0</v>
      </c>
      <c r="K753" s="1" t="s">
        <v>2226</v>
      </c>
      <c r="L753" s="1">
        <v>0</v>
      </c>
      <c r="M753" s="1" t="s">
        <v>2226</v>
      </c>
      <c r="N753" s="1">
        <v>0</v>
      </c>
      <c r="O753" s="1" t="s">
        <v>2226</v>
      </c>
    </row>
    <row r="754" spans="1:15" x14ac:dyDescent="0.25">
      <c r="A754" s="12" t="s">
        <v>2280</v>
      </c>
      <c r="B754" s="12" t="s">
        <v>3331</v>
      </c>
      <c r="C754" s="12" t="s">
        <v>1499</v>
      </c>
      <c r="D754" s="12" t="s">
        <v>1674</v>
      </c>
      <c r="E754" s="12" t="s">
        <v>2225</v>
      </c>
      <c r="F754" s="1">
        <v>3.5899999141693102</v>
      </c>
      <c r="G754" s="1" t="s">
        <v>6765</v>
      </c>
      <c r="H754" s="1">
        <v>4.5400001108646401E-3</v>
      </c>
      <c r="I754" s="1" t="s">
        <v>6765</v>
      </c>
      <c r="J754" s="1">
        <v>2.5700000696815599E-4</v>
      </c>
      <c r="K754" s="1" t="s">
        <v>6765</v>
      </c>
      <c r="L754" s="1">
        <v>4.0480000898241997E-3</v>
      </c>
      <c r="M754" s="1" t="s">
        <v>6765</v>
      </c>
      <c r="N754" s="1">
        <v>1.1490000179037499E-3</v>
      </c>
      <c r="O754" s="1" t="s">
        <v>6765</v>
      </c>
    </row>
    <row r="755" spans="1:15" x14ac:dyDescent="0.25">
      <c r="A755" s="12" t="s">
        <v>3157</v>
      </c>
      <c r="B755" s="12" t="s">
        <v>3332</v>
      </c>
      <c r="C755" s="12" t="s">
        <v>1499</v>
      </c>
      <c r="D755" s="12" t="s">
        <v>2062</v>
      </c>
      <c r="E755" s="12" t="s">
        <v>2225</v>
      </c>
      <c r="F755" s="1">
        <v>3.5899999141693102</v>
      </c>
      <c r="G755" s="1" t="s">
        <v>6765</v>
      </c>
      <c r="H755" s="1">
        <v>4.5400001108646401E-3</v>
      </c>
      <c r="I755" s="1" t="s">
        <v>6765</v>
      </c>
      <c r="J755" s="1">
        <v>2.5700000696815599E-4</v>
      </c>
      <c r="K755" s="1" t="s">
        <v>6765</v>
      </c>
      <c r="L755" s="1">
        <v>4.0480000898241997E-3</v>
      </c>
      <c r="M755" s="1" t="s">
        <v>6765</v>
      </c>
      <c r="N755" s="1">
        <v>1.1490000179037499E-3</v>
      </c>
      <c r="O755" s="1" t="s">
        <v>6765</v>
      </c>
    </row>
    <row r="756" spans="1:15" x14ac:dyDescent="0.25">
      <c r="A756" s="12" t="s">
        <v>2280</v>
      </c>
      <c r="B756" s="12" t="s">
        <v>3333</v>
      </c>
      <c r="C756" s="12" t="s">
        <v>1499</v>
      </c>
      <c r="D756" s="12" t="s">
        <v>1114</v>
      </c>
      <c r="E756" s="12" t="s">
        <v>2225</v>
      </c>
      <c r="F756" s="1">
        <v>3.5899999141693102</v>
      </c>
      <c r="G756" s="1" t="s">
        <v>6765</v>
      </c>
      <c r="H756" s="1">
        <v>4.5400001108646401E-3</v>
      </c>
      <c r="I756" s="1" t="s">
        <v>6765</v>
      </c>
      <c r="J756" s="1">
        <v>2.5700000696815599E-4</v>
      </c>
      <c r="K756" s="1" t="s">
        <v>6765</v>
      </c>
      <c r="L756" s="1">
        <v>4.0480000898241997E-3</v>
      </c>
      <c r="M756" s="1" t="s">
        <v>6765</v>
      </c>
      <c r="N756" s="1">
        <v>1.1490000179037499E-3</v>
      </c>
      <c r="O756" s="1" t="s">
        <v>6765</v>
      </c>
    </row>
    <row r="757" spans="1:15" x14ac:dyDescent="0.25">
      <c r="A757" s="12" t="s">
        <v>2421</v>
      </c>
      <c r="B757" s="12" t="s">
        <v>3334</v>
      </c>
      <c r="C757" s="12" t="s">
        <v>1499</v>
      </c>
      <c r="D757" s="12" t="s">
        <v>1549</v>
      </c>
      <c r="E757" s="12" t="s">
        <v>2225</v>
      </c>
      <c r="F757" s="1">
        <v>25.404619216918899</v>
      </c>
      <c r="G757" s="1" t="s">
        <v>2226</v>
      </c>
      <c r="H757" s="1">
        <v>0</v>
      </c>
      <c r="I757" s="1" t="s">
        <v>2226</v>
      </c>
      <c r="J757" s="1">
        <v>0</v>
      </c>
      <c r="K757" s="1" t="s">
        <v>2226</v>
      </c>
      <c r="L757" s="1">
        <v>0</v>
      </c>
      <c r="M757" s="1" t="s">
        <v>2226</v>
      </c>
      <c r="N757" s="1">
        <v>0</v>
      </c>
      <c r="O757" s="1" t="s">
        <v>2226</v>
      </c>
    </row>
    <row r="758" spans="1:15" x14ac:dyDescent="0.25">
      <c r="A758" s="12" t="s">
        <v>2421</v>
      </c>
      <c r="B758" s="12" t="s">
        <v>3335</v>
      </c>
      <c r="C758" s="12" t="s">
        <v>1499</v>
      </c>
      <c r="D758" s="12" t="s">
        <v>3336</v>
      </c>
      <c r="E758" s="12" t="s">
        <v>2225</v>
      </c>
      <c r="F758" s="1">
        <v>25.404619216918899</v>
      </c>
      <c r="G758" s="1" t="s">
        <v>2226</v>
      </c>
      <c r="H758" s="1">
        <v>0</v>
      </c>
      <c r="I758" s="1" t="s">
        <v>2226</v>
      </c>
      <c r="J758" s="1">
        <v>0</v>
      </c>
      <c r="K758" s="1" t="s">
        <v>2226</v>
      </c>
      <c r="L758" s="1">
        <v>0</v>
      </c>
      <c r="M758" s="1" t="s">
        <v>2226</v>
      </c>
      <c r="N758" s="1">
        <v>0</v>
      </c>
      <c r="O758" s="1" t="s">
        <v>2226</v>
      </c>
    </row>
    <row r="759" spans="1:15" x14ac:dyDescent="0.25">
      <c r="A759" s="12" t="s">
        <v>2421</v>
      </c>
      <c r="B759" s="12" t="s">
        <v>3337</v>
      </c>
      <c r="C759" s="12" t="s">
        <v>1499</v>
      </c>
      <c r="D759" s="12" t="s">
        <v>3338</v>
      </c>
      <c r="E759" s="12" t="s">
        <v>2225</v>
      </c>
      <c r="F759" s="1">
        <v>25.404619216918899</v>
      </c>
      <c r="G759" s="1" t="s">
        <v>2226</v>
      </c>
      <c r="H759" s="1">
        <v>0</v>
      </c>
      <c r="I759" s="1" t="s">
        <v>2226</v>
      </c>
      <c r="J759" s="1">
        <v>0</v>
      </c>
      <c r="K759" s="1" t="s">
        <v>2226</v>
      </c>
      <c r="L759" s="1">
        <v>0</v>
      </c>
      <c r="M759" s="1" t="s">
        <v>2226</v>
      </c>
      <c r="N759" s="1">
        <v>0</v>
      </c>
      <c r="O759" s="1" t="s">
        <v>2226</v>
      </c>
    </row>
    <row r="760" spans="1:15" x14ac:dyDescent="0.25">
      <c r="A760" s="12" t="s">
        <v>2421</v>
      </c>
      <c r="B760" s="12" t="s">
        <v>3339</v>
      </c>
      <c r="C760" s="12" t="s">
        <v>1499</v>
      </c>
      <c r="D760" s="12" t="s">
        <v>1676</v>
      </c>
      <c r="E760" s="12" t="s">
        <v>2225</v>
      </c>
      <c r="F760" s="1">
        <v>25.404619216918899</v>
      </c>
      <c r="G760" s="1" t="s">
        <v>2226</v>
      </c>
      <c r="H760" s="1">
        <v>0</v>
      </c>
      <c r="I760" s="1" t="s">
        <v>2226</v>
      </c>
      <c r="J760" s="1">
        <v>0</v>
      </c>
      <c r="K760" s="1" t="s">
        <v>2226</v>
      </c>
      <c r="L760" s="1">
        <v>0</v>
      </c>
      <c r="M760" s="1" t="s">
        <v>2226</v>
      </c>
      <c r="N760" s="1">
        <v>0</v>
      </c>
      <c r="O760" s="1" t="s">
        <v>2226</v>
      </c>
    </row>
    <row r="761" spans="1:15" x14ac:dyDescent="0.25">
      <c r="A761" s="12" t="s">
        <v>2421</v>
      </c>
      <c r="B761" s="12" t="s">
        <v>3340</v>
      </c>
      <c r="C761" s="12" t="s">
        <v>1499</v>
      </c>
      <c r="D761" s="12" t="s">
        <v>1783</v>
      </c>
      <c r="E761" s="12" t="s">
        <v>2225</v>
      </c>
      <c r="F761" s="1">
        <v>25.404619216918899</v>
      </c>
      <c r="G761" s="1" t="s">
        <v>2226</v>
      </c>
      <c r="H761" s="1">
        <v>0</v>
      </c>
      <c r="I761" s="1" t="s">
        <v>2226</v>
      </c>
      <c r="J761" s="1">
        <v>0</v>
      </c>
      <c r="K761" s="1" t="s">
        <v>2226</v>
      </c>
      <c r="L761" s="1">
        <v>0</v>
      </c>
      <c r="M761" s="1" t="s">
        <v>2226</v>
      </c>
      <c r="N761" s="1">
        <v>0</v>
      </c>
      <c r="O761" s="1" t="s">
        <v>2226</v>
      </c>
    </row>
    <row r="762" spans="1:15" x14ac:dyDescent="0.25">
      <c r="A762" s="12" t="s">
        <v>2280</v>
      </c>
      <c r="B762" s="12" t="s">
        <v>3341</v>
      </c>
      <c r="C762" s="12" t="s">
        <v>1499</v>
      </c>
      <c r="D762" s="12" t="s">
        <v>1952</v>
      </c>
      <c r="E762" s="12" t="s">
        <v>2225</v>
      </c>
      <c r="F762" s="1">
        <v>3.5899999141693102</v>
      </c>
      <c r="G762" s="1" t="s">
        <v>6765</v>
      </c>
      <c r="H762" s="1">
        <v>4.5400001108646401E-3</v>
      </c>
      <c r="I762" s="1" t="s">
        <v>6765</v>
      </c>
      <c r="J762" s="1">
        <v>2.5700000696815599E-4</v>
      </c>
      <c r="K762" s="1" t="s">
        <v>6765</v>
      </c>
      <c r="L762" s="1">
        <v>4.0480000898241997E-3</v>
      </c>
      <c r="M762" s="1" t="s">
        <v>6765</v>
      </c>
      <c r="N762" s="1">
        <v>1.1490000179037499E-3</v>
      </c>
      <c r="O762" s="1" t="s">
        <v>6765</v>
      </c>
    </row>
    <row r="763" spans="1:15" x14ac:dyDescent="0.25">
      <c r="A763" s="12" t="s">
        <v>2421</v>
      </c>
      <c r="B763" s="12" t="s">
        <v>3342</v>
      </c>
      <c r="C763" s="12" t="s">
        <v>1499</v>
      </c>
      <c r="D763" s="12" t="s">
        <v>1848</v>
      </c>
      <c r="E763" s="12" t="s">
        <v>2225</v>
      </c>
      <c r="F763" s="1">
        <v>25.404619216918899</v>
      </c>
      <c r="G763" s="1" t="s">
        <v>2226</v>
      </c>
      <c r="H763" s="1">
        <v>0</v>
      </c>
      <c r="I763" s="1" t="s">
        <v>2226</v>
      </c>
      <c r="J763" s="1">
        <v>0</v>
      </c>
      <c r="K763" s="1" t="s">
        <v>2226</v>
      </c>
      <c r="L763" s="1">
        <v>0</v>
      </c>
      <c r="M763" s="1" t="s">
        <v>2226</v>
      </c>
      <c r="N763" s="1">
        <v>0</v>
      </c>
      <c r="O763" s="1" t="s">
        <v>2226</v>
      </c>
    </row>
    <row r="764" spans="1:15" x14ac:dyDescent="0.25">
      <c r="A764" s="12" t="s">
        <v>2280</v>
      </c>
      <c r="B764" s="12" t="s">
        <v>3343</v>
      </c>
      <c r="C764" s="12" t="s">
        <v>1499</v>
      </c>
      <c r="D764" s="12" t="s">
        <v>1691</v>
      </c>
      <c r="E764" s="12" t="s">
        <v>2225</v>
      </c>
      <c r="F764" s="1">
        <v>3.5899999141693102</v>
      </c>
      <c r="G764" s="1" t="s">
        <v>6765</v>
      </c>
      <c r="H764" s="1">
        <v>4.5400001108646401E-3</v>
      </c>
      <c r="I764" s="1" t="s">
        <v>6765</v>
      </c>
      <c r="J764" s="1">
        <v>2.5700000696815599E-4</v>
      </c>
      <c r="K764" s="1" t="s">
        <v>6765</v>
      </c>
      <c r="L764" s="1">
        <v>4.0480000898241997E-3</v>
      </c>
      <c r="M764" s="1" t="s">
        <v>6765</v>
      </c>
      <c r="N764" s="1">
        <v>1.1490000179037499E-3</v>
      </c>
      <c r="O764" s="1" t="s">
        <v>6765</v>
      </c>
    </row>
    <row r="765" spans="1:15" x14ac:dyDescent="0.25">
      <c r="A765" s="12" t="s">
        <v>2421</v>
      </c>
      <c r="B765" s="12" t="s">
        <v>3344</v>
      </c>
      <c r="C765" s="12" t="s">
        <v>1499</v>
      </c>
      <c r="D765" s="12" t="s">
        <v>1616</v>
      </c>
      <c r="E765" s="12" t="s">
        <v>2225</v>
      </c>
      <c r="F765" s="1">
        <v>25.404619216918899</v>
      </c>
      <c r="G765" s="1" t="s">
        <v>2226</v>
      </c>
      <c r="H765" s="1">
        <v>0</v>
      </c>
      <c r="I765" s="1" t="s">
        <v>2226</v>
      </c>
      <c r="J765" s="1">
        <v>0</v>
      </c>
      <c r="K765" s="1" t="s">
        <v>2226</v>
      </c>
      <c r="L765" s="1">
        <v>0</v>
      </c>
      <c r="M765" s="1" t="s">
        <v>2226</v>
      </c>
      <c r="N765" s="1">
        <v>0</v>
      </c>
      <c r="O765" s="1" t="s">
        <v>2226</v>
      </c>
    </row>
    <row r="766" spans="1:15" x14ac:dyDescent="0.25">
      <c r="A766" s="12" t="s">
        <v>2280</v>
      </c>
      <c r="B766" s="12" t="s">
        <v>3345</v>
      </c>
      <c r="C766" s="12" t="s">
        <v>1499</v>
      </c>
      <c r="D766" s="12" t="s">
        <v>1661</v>
      </c>
      <c r="E766" s="12" t="s">
        <v>2225</v>
      </c>
      <c r="F766" s="1">
        <v>3.5899999141693102</v>
      </c>
      <c r="G766" s="1" t="s">
        <v>6765</v>
      </c>
      <c r="H766" s="1">
        <v>4.5400001108646401E-3</v>
      </c>
      <c r="I766" s="1" t="s">
        <v>6765</v>
      </c>
      <c r="J766" s="1">
        <v>2.5700000696815599E-4</v>
      </c>
      <c r="K766" s="1" t="s">
        <v>6765</v>
      </c>
      <c r="L766" s="1">
        <v>4.0480000898241997E-3</v>
      </c>
      <c r="M766" s="1" t="s">
        <v>6765</v>
      </c>
      <c r="N766" s="1">
        <v>1.1490000179037499E-3</v>
      </c>
      <c r="O766" s="1" t="s">
        <v>6765</v>
      </c>
    </row>
    <row r="767" spans="1:15" x14ac:dyDescent="0.25">
      <c r="A767" s="12" t="s">
        <v>2280</v>
      </c>
      <c r="B767" s="12" t="s">
        <v>3346</v>
      </c>
      <c r="C767" s="12" t="s">
        <v>1499</v>
      </c>
      <c r="D767" s="12" t="s">
        <v>3347</v>
      </c>
      <c r="E767" s="12" t="s">
        <v>2225</v>
      </c>
      <c r="F767" s="1">
        <v>3.5899999141693102</v>
      </c>
      <c r="G767" s="1" t="s">
        <v>6765</v>
      </c>
      <c r="H767" s="1">
        <v>4.5400001108646401E-3</v>
      </c>
      <c r="I767" s="1" t="s">
        <v>6765</v>
      </c>
      <c r="J767" s="1">
        <v>2.5700000696815599E-4</v>
      </c>
      <c r="K767" s="1" t="s">
        <v>6765</v>
      </c>
      <c r="L767" s="1">
        <v>4.0480000898241997E-3</v>
      </c>
      <c r="M767" s="1" t="s">
        <v>6765</v>
      </c>
      <c r="N767" s="1">
        <v>1.1490000179037499E-3</v>
      </c>
      <c r="O767" s="1" t="s">
        <v>6765</v>
      </c>
    </row>
    <row r="768" spans="1:15" x14ac:dyDescent="0.25">
      <c r="A768" s="12" t="s">
        <v>2280</v>
      </c>
      <c r="B768" s="12" t="s">
        <v>3348</v>
      </c>
      <c r="C768" s="12" t="s">
        <v>1499</v>
      </c>
      <c r="D768" s="12" t="s">
        <v>3349</v>
      </c>
      <c r="E768" s="12" t="s">
        <v>2225</v>
      </c>
      <c r="F768" s="1">
        <v>3.5899999141693102</v>
      </c>
      <c r="G768" s="1" t="s">
        <v>6765</v>
      </c>
      <c r="H768" s="1">
        <v>4.5400001108646401E-3</v>
      </c>
      <c r="I768" s="1" t="s">
        <v>6765</v>
      </c>
      <c r="J768" s="1">
        <v>2.5700000696815599E-4</v>
      </c>
      <c r="K768" s="1" t="s">
        <v>6765</v>
      </c>
      <c r="L768" s="1">
        <v>4.0480000898241997E-3</v>
      </c>
      <c r="M768" s="1" t="s">
        <v>6765</v>
      </c>
      <c r="N768" s="1">
        <v>1.1490000179037499E-3</v>
      </c>
      <c r="O768" s="1" t="s">
        <v>6765</v>
      </c>
    </row>
    <row r="769" spans="1:15" x14ac:dyDescent="0.25">
      <c r="A769" s="12" t="s">
        <v>3157</v>
      </c>
      <c r="B769" s="12" t="s">
        <v>3350</v>
      </c>
      <c r="C769" s="12" t="s">
        <v>1499</v>
      </c>
      <c r="D769" s="12" t="s">
        <v>2204</v>
      </c>
      <c r="E769" s="12" t="s">
        <v>2225</v>
      </c>
      <c r="F769" s="1">
        <v>3.5899999141693102</v>
      </c>
      <c r="G769" s="1" t="s">
        <v>6765</v>
      </c>
      <c r="H769" s="1">
        <v>4.5400001108646401E-3</v>
      </c>
      <c r="I769" s="1" t="s">
        <v>6765</v>
      </c>
      <c r="J769" s="1">
        <v>2.5700000696815599E-4</v>
      </c>
      <c r="K769" s="1" t="s">
        <v>6765</v>
      </c>
      <c r="L769" s="1">
        <v>4.0480000898241997E-3</v>
      </c>
      <c r="M769" s="1" t="s">
        <v>6765</v>
      </c>
      <c r="N769" s="1">
        <v>1.1490000179037499E-3</v>
      </c>
      <c r="O769" s="1" t="s">
        <v>6765</v>
      </c>
    </row>
    <row r="770" spans="1:15" x14ac:dyDescent="0.25">
      <c r="A770" s="12" t="s">
        <v>2280</v>
      </c>
      <c r="B770" s="12" t="s">
        <v>3351</v>
      </c>
      <c r="C770" s="12" t="s">
        <v>1499</v>
      </c>
      <c r="D770" s="12" t="s">
        <v>1622</v>
      </c>
      <c r="E770" s="12" t="s">
        <v>2225</v>
      </c>
      <c r="F770" s="1">
        <v>3.5899999141693102</v>
      </c>
      <c r="G770" s="1" t="s">
        <v>6765</v>
      </c>
      <c r="H770" s="1">
        <v>4.5400001108646401E-3</v>
      </c>
      <c r="I770" s="1" t="s">
        <v>6765</v>
      </c>
      <c r="J770" s="1">
        <v>2.5700000696815599E-4</v>
      </c>
      <c r="K770" s="1" t="s">
        <v>6765</v>
      </c>
      <c r="L770" s="1">
        <v>4.0480000898241997E-3</v>
      </c>
      <c r="M770" s="1" t="s">
        <v>6765</v>
      </c>
      <c r="N770" s="1">
        <v>1.1490000179037499E-3</v>
      </c>
      <c r="O770" s="1" t="s">
        <v>6765</v>
      </c>
    </row>
    <row r="771" spans="1:15" x14ac:dyDescent="0.25">
      <c r="A771" s="12" t="s">
        <v>2280</v>
      </c>
      <c r="B771" s="12" t="s">
        <v>3352</v>
      </c>
      <c r="C771" s="12" t="s">
        <v>1499</v>
      </c>
      <c r="D771" s="12" t="s">
        <v>1220</v>
      </c>
      <c r="E771" s="12" t="s">
        <v>2225</v>
      </c>
      <c r="F771" s="1">
        <v>3.5899999141693102</v>
      </c>
      <c r="G771" s="1" t="s">
        <v>6765</v>
      </c>
      <c r="H771" s="1">
        <v>4.5400001108646401E-3</v>
      </c>
      <c r="I771" s="1" t="s">
        <v>6765</v>
      </c>
      <c r="J771" s="1">
        <v>2.5700000696815599E-4</v>
      </c>
      <c r="K771" s="1" t="s">
        <v>6765</v>
      </c>
      <c r="L771" s="1">
        <v>4.0480000898241997E-3</v>
      </c>
      <c r="M771" s="1" t="s">
        <v>6765</v>
      </c>
      <c r="N771" s="1">
        <v>1.1490000179037499E-3</v>
      </c>
      <c r="O771" s="1" t="s">
        <v>6765</v>
      </c>
    </row>
    <row r="772" spans="1:15" x14ac:dyDescent="0.25">
      <c r="A772" s="12" t="s">
        <v>2421</v>
      </c>
      <c r="B772" s="12" t="s">
        <v>3353</v>
      </c>
      <c r="C772" s="12" t="s">
        <v>1499</v>
      </c>
      <c r="D772" s="12" t="s">
        <v>1692</v>
      </c>
      <c r="E772" s="12" t="s">
        <v>2225</v>
      </c>
      <c r="F772" s="1">
        <v>25.404619216918899</v>
      </c>
      <c r="G772" s="1" t="s">
        <v>2226</v>
      </c>
      <c r="H772" s="1">
        <v>0</v>
      </c>
      <c r="I772" s="1" t="s">
        <v>2226</v>
      </c>
      <c r="J772" s="1">
        <v>0</v>
      </c>
      <c r="K772" s="1" t="s">
        <v>2226</v>
      </c>
      <c r="L772" s="1">
        <v>0</v>
      </c>
      <c r="M772" s="1" t="s">
        <v>2226</v>
      </c>
      <c r="N772" s="1">
        <v>0</v>
      </c>
      <c r="O772" s="1" t="s">
        <v>2226</v>
      </c>
    </row>
    <row r="773" spans="1:15" x14ac:dyDescent="0.25">
      <c r="A773" s="12" t="s">
        <v>3157</v>
      </c>
      <c r="B773" s="12" t="s">
        <v>3354</v>
      </c>
      <c r="C773" s="12" t="s">
        <v>1499</v>
      </c>
      <c r="D773" s="12" t="s">
        <v>3355</v>
      </c>
      <c r="E773" s="12" t="s">
        <v>2225</v>
      </c>
      <c r="F773" s="1">
        <v>3.5899999141693102</v>
      </c>
      <c r="G773" s="1" t="s">
        <v>6765</v>
      </c>
      <c r="H773" s="1">
        <v>4.5400001108646401E-3</v>
      </c>
      <c r="I773" s="1" t="s">
        <v>6765</v>
      </c>
      <c r="J773" s="1">
        <v>2.5700000696815599E-4</v>
      </c>
      <c r="K773" s="1" t="s">
        <v>6765</v>
      </c>
      <c r="L773" s="1">
        <v>4.0480000898241997E-3</v>
      </c>
      <c r="M773" s="1" t="s">
        <v>6765</v>
      </c>
      <c r="N773" s="1">
        <v>1.1490000179037499E-3</v>
      </c>
      <c r="O773" s="1" t="s">
        <v>6765</v>
      </c>
    </row>
    <row r="774" spans="1:15" x14ac:dyDescent="0.25">
      <c r="A774" s="12" t="s">
        <v>3157</v>
      </c>
      <c r="B774" s="12" t="s">
        <v>3356</v>
      </c>
      <c r="C774" s="12" t="s">
        <v>1499</v>
      </c>
      <c r="D774" s="12" t="s">
        <v>3357</v>
      </c>
      <c r="E774" s="12" t="s">
        <v>2225</v>
      </c>
      <c r="F774" s="1">
        <v>3.5899999141693102</v>
      </c>
      <c r="G774" s="1" t="s">
        <v>6765</v>
      </c>
      <c r="H774" s="1">
        <v>4.5400001108646401E-3</v>
      </c>
      <c r="I774" s="1" t="s">
        <v>6765</v>
      </c>
      <c r="J774" s="1">
        <v>2.5700000696815599E-4</v>
      </c>
      <c r="K774" s="1" t="s">
        <v>6765</v>
      </c>
      <c r="L774" s="1">
        <v>4.0480000898241997E-3</v>
      </c>
      <c r="M774" s="1" t="s">
        <v>6765</v>
      </c>
      <c r="N774" s="1">
        <v>1.1490000179037499E-3</v>
      </c>
      <c r="O774" s="1" t="s">
        <v>6765</v>
      </c>
    </row>
    <row r="775" spans="1:15" x14ac:dyDescent="0.25">
      <c r="A775" s="12" t="s">
        <v>2421</v>
      </c>
      <c r="B775" s="12" t="s">
        <v>3358</v>
      </c>
      <c r="C775" s="12" t="s">
        <v>1499</v>
      </c>
      <c r="D775" s="12" t="s">
        <v>2149</v>
      </c>
      <c r="E775" s="12" t="s">
        <v>2225</v>
      </c>
      <c r="F775" s="1">
        <v>25.404619216918899</v>
      </c>
      <c r="G775" s="1" t="s">
        <v>2226</v>
      </c>
      <c r="H775" s="1">
        <v>0</v>
      </c>
      <c r="I775" s="1" t="s">
        <v>2226</v>
      </c>
      <c r="J775" s="1">
        <v>0</v>
      </c>
      <c r="K775" s="1" t="s">
        <v>2226</v>
      </c>
      <c r="L775" s="1">
        <v>0</v>
      </c>
      <c r="M775" s="1" t="s">
        <v>2226</v>
      </c>
      <c r="N775" s="1">
        <v>0</v>
      </c>
      <c r="O775" s="1" t="s">
        <v>2226</v>
      </c>
    </row>
    <row r="776" spans="1:15" x14ac:dyDescent="0.25">
      <c r="A776" s="12" t="s">
        <v>2280</v>
      </c>
      <c r="B776" s="12" t="s">
        <v>3359</v>
      </c>
      <c r="C776" s="12" t="s">
        <v>1499</v>
      </c>
      <c r="D776" s="12" t="s">
        <v>3360</v>
      </c>
      <c r="E776" s="12" t="s">
        <v>2225</v>
      </c>
      <c r="F776" s="1">
        <v>3.5899999141693102</v>
      </c>
      <c r="G776" s="1" t="s">
        <v>6765</v>
      </c>
      <c r="H776" s="1">
        <v>4.5400001108646401E-3</v>
      </c>
      <c r="I776" s="1" t="s">
        <v>6765</v>
      </c>
      <c r="J776" s="1">
        <v>2.5700000696815599E-4</v>
      </c>
      <c r="K776" s="1" t="s">
        <v>6765</v>
      </c>
      <c r="L776" s="1">
        <v>4.0480000898241997E-3</v>
      </c>
      <c r="M776" s="1" t="s">
        <v>6765</v>
      </c>
      <c r="N776" s="1">
        <v>1.1490000179037499E-3</v>
      </c>
      <c r="O776" s="1" t="s">
        <v>6765</v>
      </c>
    </row>
    <row r="777" spans="1:15" x14ac:dyDescent="0.25">
      <c r="A777" s="12" t="s">
        <v>2421</v>
      </c>
      <c r="B777" s="12" t="s">
        <v>3361</v>
      </c>
      <c r="C777" s="12" t="s">
        <v>1499</v>
      </c>
      <c r="D777" s="12" t="s">
        <v>2079</v>
      </c>
      <c r="E777" s="12" t="s">
        <v>2225</v>
      </c>
      <c r="F777" s="1">
        <v>25.404619216918899</v>
      </c>
      <c r="G777" s="1" t="s">
        <v>2226</v>
      </c>
      <c r="H777" s="1">
        <v>0</v>
      </c>
      <c r="I777" s="1" t="s">
        <v>2226</v>
      </c>
      <c r="J777" s="1">
        <v>0</v>
      </c>
      <c r="K777" s="1" t="s">
        <v>2226</v>
      </c>
      <c r="L777" s="1">
        <v>0</v>
      </c>
      <c r="M777" s="1" t="s">
        <v>2226</v>
      </c>
      <c r="N777" s="1">
        <v>0</v>
      </c>
      <c r="O777" s="1" t="s">
        <v>2226</v>
      </c>
    </row>
    <row r="778" spans="1:15" x14ac:dyDescent="0.25">
      <c r="A778" s="12" t="s">
        <v>2280</v>
      </c>
      <c r="B778" s="12" t="s">
        <v>3362</v>
      </c>
      <c r="C778" s="12" t="s">
        <v>1499</v>
      </c>
      <c r="D778" s="12" t="s">
        <v>3363</v>
      </c>
      <c r="E778" s="12" t="s">
        <v>2225</v>
      </c>
      <c r="F778" s="1">
        <v>3.5899999141693102</v>
      </c>
      <c r="G778" s="1" t="s">
        <v>6765</v>
      </c>
      <c r="H778" s="1">
        <v>4.5400001108646401E-3</v>
      </c>
      <c r="I778" s="1" t="s">
        <v>6765</v>
      </c>
      <c r="J778" s="1">
        <v>2.5700000696815599E-4</v>
      </c>
      <c r="K778" s="1" t="s">
        <v>6765</v>
      </c>
      <c r="L778" s="1">
        <v>4.0480000898241997E-3</v>
      </c>
      <c r="M778" s="1" t="s">
        <v>6765</v>
      </c>
      <c r="N778" s="1">
        <v>1.1490000179037499E-3</v>
      </c>
      <c r="O778" s="1" t="s">
        <v>6765</v>
      </c>
    </row>
    <row r="779" spans="1:15" x14ac:dyDescent="0.25">
      <c r="A779" s="12" t="s">
        <v>2280</v>
      </c>
      <c r="B779" s="12" t="s">
        <v>3364</v>
      </c>
      <c r="C779" s="12" t="s">
        <v>1499</v>
      </c>
      <c r="D779" s="12" t="s">
        <v>1717</v>
      </c>
      <c r="E779" s="12" t="s">
        <v>2225</v>
      </c>
      <c r="F779" s="1">
        <v>3.5899999141693102</v>
      </c>
      <c r="G779" s="1" t="s">
        <v>6765</v>
      </c>
      <c r="H779" s="1">
        <v>4.5400001108646401E-3</v>
      </c>
      <c r="I779" s="1" t="s">
        <v>6765</v>
      </c>
      <c r="J779" s="1">
        <v>2.5700000696815599E-4</v>
      </c>
      <c r="K779" s="1" t="s">
        <v>6765</v>
      </c>
      <c r="L779" s="1">
        <v>4.0480000898241997E-3</v>
      </c>
      <c r="M779" s="1" t="s">
        <v>6765</v>
      </c>
      <c r="N779" s="1">
        <v>1.1490000179037499E-3</v>
      </c>
      <c r="O779" s="1" t="s">
        <v>6765</v>
      </c>
    </row>
    <row r="780" spans="1:15" x14ac:dyDescent="0.25">
      <c r="A780" s="12" t="s">
        <v>2421</v>
      </c>
      <c r="B780" s="12" t="s">
        <v>3365</v>
      </c>
      <c r="C780" s="12" t="s">
        <v>1499</v>
      </c>
      <c r="D780" s="12" t="s">
        <v>3366</v>
      </c>
      <c r="E780" s="12" t="s">
        <v>2225</v>
      </c>
      <c r="F780" s="1">
        <v>25.404619216918899</v>
      </c>
      <c r="G780" s="1" t="s">
        <v>2226</v>
      </c>
      <c r="H780" s="1">
        <v>0</v>
      </c>
      <c r="I780" s="1" t="s">
        <v>2226</v>
      </c>
      <c r="J780" s="1">
        <v>0</v>
      </c>
      <c r="K780" s="1" t="s">
        <v>2226</v>
      </c>
      <c r="L780" s="1">
        <v>0</v>
      </c>
      <c r="M780" s="1" t="s">
        <v>2226</v>
      </c>
      <c r="N780" s="1">
        <v>0</v>
      </c>
      <c r="O780" s="1" t="s">
        <v>2226</v>
      </c>
    </row>
    <row r="781" spans="1:15" x14ac:dyDescent="0.25">
      <c r="A781" s="12" t="s">
        <v>2421</v>
      </c>
      <c r="B781" s="12" t="s">
        <v>3367</v>
      </c>
      <c r="C781" s="12" t="s">
        <v>1499</v>
      </c>
      <c r="D781" s="12" t="s">
        <v>1831</v>
      </c>
      <c r="E781" s="12" t="s">
        <v>2225</v>
      </c>
      <c r="F781" s="1">
        <v>25.404619216918899</v>
      </c>
      <c r="G781" s="1" t="s">
        <v>2226</v>
      </c>
      <c r="H781" s="1">
        <v>0</v>
      </c>
      <c r="I781" s="1" t="s">
        <v>2226</v>
      </c>
      <c r="J781" s="1">
        <v>0</v>
      </c>
      <c r="K781" s="1" t="s">
        <v>2226</v>
      </c>
      <c r="L781" s="1">
        <v>0</v>
      </c>
      <c r="M781" s="1" t="s">
        <v>2226</v>
      </c>
      <c r="N781" s="1">
        <v>0</v>
      </c>
      <c r="O781" s="1" t="s">
        <v>2226</v>
      </c>
    </row>
    <row r="782" spans="1:15" x14ac:dyDescent="0.25">
      <c r="A782" s="12" t="s">
        <v>2421</v>
      </c>
      <c r="B782" s="12" t="s">
        <v>3368</v>
      </c>
      <c r="C782" s="12" t="s">
        <v>1499</v>
      </c>
      <c r="D782" s="12" t="s">
        <v>2053</v>
      </c>
      <c r="E782" s="12" t="s">
        <v>2225</v>
      </c>
      <c r="F782" s="1">
        <v>25.404619216918899</v>
      </c>
      <c r="G782" s="1" t="s">
        <v>2226</v>
      </c>
      <c r="H782" s="1">
        <v>0</v>
      </c>
      <c r="I782" s="1" t="s">
        <v>2226</v>
      </c>
      <c r="J782" s="1">
        <v>0</v>
      </c>
      <c r="K782" s="1" t="s">
        <v>2226</v>
      </c>
      <c r="L782" s="1">
        <v>0</v>
      </c>
      <c r="M782" s="1" t="s">
        <v>2226</v>
      </c>
      <c r="N782" s="1">
        <v>0</v>
      </c>
      <c r="O782" s="1" t="s">
        <v>2226</v>
      </c>
    </row>
    <row r="783" spans="1:15" x14ac:dyDescent="0.25">
      <c r="A783" s="12" t="s">
        <v>2280</v>
      </c>
      <c r="B783" s="12" t="s">
        <v>3369</v>
      </c>
      <c r="C783" s="12" t="s">
        <v>1499</v>
      </c>
      <c r="D783" s="12" t="s">
        <v>3255</v>
      </c>
      <c r="E783" s="12" t="s">
        <v>2225</v>
      </c>
      <c r="F783" s="1">
        <v>3.5899999141693102</v>
      </c>
      <c r="G783" s="1" t="s">
        <v>6765</v>
      </c>
      <c r="H783" s="1">
        <v>4.5400001108646401E-3</v>
      </c>
      <c r="I783" s="1" t="s">
        <v>6765</v>
      </c>
      <c r="J783" s="1">
        <v>2.5700000696815599E-4</v>
      </c>
      <c r="K783" s="1" t="s">
        <v>6765</v>
      </c>
      <c r="L783" s="1">
        <v>4.0480000898241997E-3</v>
      </c>
      <c r="M783" s="1" t="s">
        <v>6765</v>
      </c>
      <c r="N783" s="1">
        <v>1.1490000179037499E-3</v>
      </c>
      <c r="O783" s="1" t="s">
        <v>6765</v>
      </c>
    </row>
    <row r="784" spans="1:15" x14ac:dyDescent="0.25">
      <c r="A784" s="12" t="s">
        <v>2421</v>
      </c>
      <c r="B784" s="12" t="s">
        <v>3370</v>
      </c>
      <c r="C784" s="12" t="s">
        <v>1499</v>
      </c>
      <c r="D784" s="12" t="s">
        <v>1588</v>
      </c>
      <c r="E784" s="12" t="s">
        <v>2225</v>
      </c>
      <c r="F784" s="1">
        <v>25.404619216918899</v>
      </c>
      <c r="G784" s="1" t="s">
        <v>2226</v>
      </c>
      <c r="H784" s="1">
        <v>0</v>
      </c>
      <c r="I784" s="1" t="s">
        <v>2226</v>
      </c>
      <c r="J784" s="1">
        <v>0</v>
      </c>
      <c r="K784" s="1" t="s">
        <v>2226</v>
      </c>
      <c r="L784" s="1">
        <v>0</v>
      </c>
      <c r="M784" s="1" t="s">
        <v>2226</v>
      </c>
      <c r="N784" s="1">
        <v>0</v>
      </c>
      <c r="O784" s="1" t="s">
        <v>2226</v>
      </c>
    </row>
    <row r="785" spans="1:15" x14ac:dyDescent="0.25">
      <c r="A785" s="12" t="s">
        <v>2421</v>
      </c>
      <c r="B785" s="12" t="s">
        <v>3371</v>
      </c>
      <c r="C785" s="12" t="s">
        <v>1499</v>
      </c>
      <c r="D785" s="12" t="s">
        <v>2141</v>
      </c>
      <c r="E785" s="12" t="s">
        <v>2225</v>
      </c>
      <c r="F785" s="1">
        <v>25.404619216918899</v>
      </c>
      <c r="G785" s="1" t="s">
        <v>2226</v>
      </c>
      <c r="H785" s="1">
        <v>0</v>
      </c>
      <c r="I785" s="1" t="s">
        <v>2226</v>
      </c>
      <c r="J785" s="1">
        <v>0</v>
      </c>
      <c r="K785" s="1" t="s">
        <v>2226</v>
      </c>
      <c r="L785" s="1">
        <v>0</v>
      </c>
      <c r="M785" s="1" t="s">
        <v>2226</v>
      </c>
      <c r="N785" s="1">
        <v>0</v>
      </c>
      <c r="O785" s="1" t="s">
        <v>2226</v>
      </c>
    </row>
    <row r="786" spans="1:15" x14ac:dyDescent="0.25">
      <c r="A786" s="12" t="s">
        <v>2421</v>
      </c>
      <c r="B786" s="12" t="s">
        <v>3372</v>
      </c>
      <c r="C786" s="12" t="s">
        <v>1499</v>
      </c>
      <c r="D786" s="12" t="s">
        <v>1127</v>
      </c>
      <c r="E786" s="12" t="s">
        <v>2225</v>
      </c>
      <c r="F786" s="1">
        <v>25.404619216918899</v>
      </c>
      <c r="G786" s="1" t="s">
        <v>2226</v>
      </c>
      <c r="H786" s="1">
        <v>0</v>
      </c>
      <c r="I786" s="1" t="s">
        <v>2226</v>
      </c>
      <c r="J786" s="1">
        <v>0</v>
      </c>
      <c r="K786" s="1" t="s">
        <v>2226</v>
      </c>
      <c r="L786" s="1">
        <v>0</v>
      </c>
      <c r="M786" s="1" t="s">
        <v>2226</v>
      </c>
      <c r="N786" s="1">
        <v>0</v>
      </c>
      <c r="O786" s="1" t="s">
        <v>2226</v>
      </c>
    </row>
    <row r="787" spans="1:15" x14ac:dyDescent="0.25">
      <c r="A787" s="12" t="s">
        <v>2280</v>
      </c>
      <c r="B787" s="12" t="s">
        <v>3373</v>
      </c>
      <c r="C787" s="12" t="s">
        <v>1499</v>
      </c>
      <c r="D787" s="12" t="s">
        <v>1555</v>
      </c>
      <c r="E787" s="12" t="s">
        <v>2225</v>
      </c>
      <c r="F787" s="1">
        <v>3.5899999141693102</v>
      </c>
      <c r="G787" s="1" t="s">
        <v>6765</v>
      </c>
      <c r="H787" s="1">
        <v>4.5400001108646401E-3</v>
      </c>
      <c r="I787" s="1" t="s">
        <v>6765</v>
      </c>
      <c r="J787" s="1">
        <v>2.5700000696815599E-4</v>
      </c>
      <c r="K787" s="1" t="s">
        <v>6765</v>
      </c>
      <c r="L787" s="1">
        <v>4.0480000898241997E-3</v>
      </c>
      <c r="M787" s="1" t="s">
        <v>6765</v>
      </c>
      <c r="N787" s="1">
        <v>1.1490000179037499E-3</v>
      </c>
      <c r="O787" s="1" t="s">
        <v>6765</v>
      </c>
    </row>
    <row r="788" spans="1:15" x14ac:dyDescent="0.25">
      <c r="A788" s="12" t="s">
        <v>2280</v>
      </c>
      <c r="B788" s="12" t="s">
        <v>3374</v>
      </c>
      <c r="C788" s="12" t="s">
        <v>1499</v>
      </c>
      <c r="D788" s="12" t="s">
        <v>1761</v>
      </c>
      <c r="E788" s="12" t="s">
        <v>2225</v>
      </c>
      <c r="F788" s="1">
        <v>3.5899999141693102</v>
      </c>
      <c r="G788" s="1" t="s">
        <v>6765</v>
      </c>
      <c r="H788" s="1">
        <v>4.5400001108646401E-3</v>
      </c>
      <c r="I788" s="1" t="s">
        <v>6765</v>
      </c>
      <c r="J788" s="1">
        <v>2.5700000696815599E-4</v>
      </c>
      <c r="K788" s="1" t="s">
        <v>6765</v>
      </c>
      <c r="L788" s="1">
        <v>4.0480000898241997E-3</v>
      </c>
      <c r="M788" s="1" t="s">
        <v>6765</v>
      </c>
      <c r="N788" s="1">
        <v>1.1490000179037499E-3</v>
      </c>
      <c r="O788" s="1" t="s">
        <v>6765</v>
      </c>
    </row>
    <row r="789" spans="1:15" x14ac:dyDescent="0.25">
      <c r="A789" s="12" t="s">
        <v>2280</v>
      </c>
      <c r="B789" s="12" t="s">
        <v>3375</v>
      </c>
      <c r="C789" s="12" t="s">
        <v>1499</v>
      </c>
      <c r="D789" s="12" t="s">
        <v>2506</v>
      </c>
      <c r="E789" s="12" t="s">
        <v>2225</v>
      </c>
      <c r="F789" s="1">
        <v>3.5899999141693102</v>
      </c>
      <c r="G789" s="1" t="s">
        <v>6765</v>
      </c>
      <c r="H789" s="1">
        <v>4.5400001108646401E-3</v>
      </c>
      <c r="I789" s="1" t="s">
        <v>6765</v>
      </c>
      <c r="J789" s="1">
        <v>2.5700000696815599E-4</v>
      </c>
      <c r="K789" s="1" t="s">
        <v>6765</v>
      </c>
      <c r="L789" s="1">
        <v>4.0480000898241997E-3</v>
      </c>
      <c r="M789" s="1" t="s">
        <v>6765</v>
      </c>
      <c r="N789" s="1">
        <v>1.1490000179037499E-3</v>
      </c>
      <c r="O789" s="1" t="s">
        <v>6765</v>
      </c>
    </row>
    <row r="790" spans="1:15" x14ac:dyDescent="0.25">
      <c r="A790" s="12" t="s">
        <v>3157</v>
      </c>
      <c r="B790" s="12" t="s">
        <v>3376</v>
      </c>
      <c r="C790" s="12" t="s">
        <v>1499</v>
      </c>
      <c r="D790" s="12" t="s">
        <v>3377</v>
      </c>
      <c r="E790" s="12" t="s">
        <v>2225</v>
      </c>
      <c r="F790" s="1">
        <v>3.5899999141693102</v>
      </c>
      <c r="G790" s="1" t="s">
        <v>6765</v>
      </c>
      <c r="H790" s="1">
        <v>4.5400001108646401E-3</v>
      </c>
      <c r="I790" s="1" t="s">
        <v>6765</v>
      </c>
      <c r="J790" s="1">
        <v>2.5700000696815599E-4</v>
      </c>
      <c r="K790" s="1" t="s">
        <v>6765</v>
      </c>
      <c r="L790" s="1">
        <v>4.0480000898241997E-3</v>
      </c>
      <c r="M790" s="1" t="s">
        <v>6765</v>
      </c>
      <c r="N790" s="1">
        <v>1.1490000179037499E-3</v>
      </c>
      <c r="O790" s="1" t="s">
        <v>6765</v>
      </c>
    </row>
    <row r="791" spans="1:15" x14ac:dyDescent="0.25">
      <c r="A791" s="12" t="s">
        <v>3378</v>
      </c>
      <c r="B791" s="12" t="s">
        <v>3379</v>
      </c>
      <c r="C791" s="12" t="s">
        <v>1500</v>
      </c>
      <c r="D791" s="12" t="s">
        <v>3380</v>
      </c>
      <c r="E791" s="12" t="s">
        <v>2225</v>
      </c>
      <c r="F791" s="1">
        <v>5.1165800094604501</v>
      </c>
      <c r="G791" s="1" t="s">
        <v>2226</v>
      </c>
      <c r="H791" s="1">
        <v>9.6181652043014797E-4</v>
      </c>
      <c r="I791" s="1" t="s">
        <v>2226</v>
      </c>
      <c r="J791" s="1">
        <v>1.07776395452674E-5</v>
      </c>
      <c r="K791" s="1" t="s">
        <v>2226</v>
      </c>
      <c r="L791" s="1">
        <v>6.8448722595348998E-4</v>
      </c>
      <c r="M791" s="1" t="s">
        <v>2226</v>
      </c>
      <c r="N791" s="1">
        <v>2.8086701058782599E-4</v>
      </c>
      <c r="O791" s="1" t="s">
        <v>2226</v>
      </c>
    </row>
    <row r="792" spans="1:15" x14ac:dyDescent="0.25">
      <c r="A792" s="12" t="s">
        <v>3378</v>
      </c>
      <c r="B792" s="12" t="s">
        <v>3381</v>
      </c>
      <c r="C792" s="12" t="s">
        <v>1500</v>
      </c>
      <c r="D792" s="12" t="s">
        <v>1618</v>
      </c>
      <c r="E792" s="12" t="s">
        <v>2225</v>
      </c>
      <c r="F792" s="1">
        <v>5.1165800094604501</v>
      </c>
      <c r="G792" s="1" t="s">
        <v>2226</v>
      </c>
      <c r="H792" s="1">
        <v>9.6181652043014797E-4</v>
      </c>
      <c r="I792" s="1" t="s">
        <v>2226</v>
      </c>
      <c r="J792" s="1">
        <v>1.07776395452674E-5</v>
      </c>
      <c r="K792" s="1" t="s">
        <v>2226</v>
      </c>
      <c r="L792" s="1">
        <v>6.8448722595348998E-4</v>
      </c>
      <c r="M792" s="1" t="s">
        <v>2226</v>
      </c>
      <c r="N792" s="1">
        <v>2.8086701058782599E-4</v>
      </c>
      <c r="O792" s="1" t="s">
        <v>2226</v>
      </c>
    </row>
    <row r="793" spans="1:15" x14ac:dyDescent="0.25">
      <c r="A793" s="12" t="s">
        <v>3382</v>
      </c>
      <c r="B793" s="12" t="s">
        <v>3383</v>
      </c>
      <c r="C793" s="12" t="s">
        <v>1500</v>
      </c>
      <c r="D793" s="12" t="s">
        <v>2162</v>
      </c>
      <c r="E793" s="12" t="s">
        <v>2225</v>
      </c>
      <c r="F793" s="1">
        <v>3.5899999141693102</v>
      </c>
      <c r="G793" s="1" t="s">
        <v>6765</v>
      </c>
      <c r="H793" s="1">
        <v>4.5400001108646401E-3</v>
      </c>
      <c r="I793" s="1" t="s">
        <v>6765</v>
      </c>
      <c r="J793" s="1">
        <v>2.5700000696815599E-4</v>
      </c>
      <c r="K793" s="1" t="s">
        <v>6765</v>
      </c>
      <c r="L793" s="1">
        <v>4.0480000898241997E-3</v>
      </c>
      <c r="M793" s="1" t="s">
        <v>6765</v>
      </c>
      <c r="N793" s="1">
        <v>1.1490000179037499E-3</v>
      </c>
      <c r="O793" s="1" t="s">
        <v>6765</v>
      </c>
    </row>
    <row r="794" spans="1:15" x14ac:dyDescent="0.25">
      <c r="A794" s="12" t="s">
        <v>3382</v>
      </c>
      <c r="B794" s="12" t="s">
        <v>3384</v>
      </c>
      <c r="C794" s="12" t="s">
        <v>1500</v>
      </c>
      <c r="D794" s="12" t="s">
        <v>3385</v>
      </c>
      <c r="E794" s="12" t="s">
        <v>2225</v>
      </c>
      <c r="F794" s="1">
        <v>3.5899999141693102</v>
      </c>
      <c r="G794" s="1" t="s">
        <v>6765</v>
      </c>
      <c r="H794" s="1">
        <v>4.5400001108646401E-3</v>
      </c>
      <c r="I794" s="1" t="s">
        <v>6765</v>
      </c>
      <c r="J794" s="1">
        <v>2.5700000696815599E-4</v>
      </c>
      <c r="K794" s="1" t="s">
        <v>6765</v>
      </c>
      <c r="L794" s="1">
        <v>4.0480000898241997E-3</v>
      </c>
      <c r="M794" s="1" t="s">
        <v>6765</v>
      </c>
      <c r="N794" s="1">
        <v>1.1490000179037499E-3</v>
      </c>
      <c r="O794" s="1" t="s">
        <v>6765</v>
      </c>
    </row>
    <row r="795" spans="1:15" x14ac:dyDescent="0.25">
      <c r="A795" s="12" t="s">
        <v>3382</v>
      </c>
      <c r="B795" s="12" t="s">
        <v>3386</v>
      </c>
      <c r="C795" s="12" t="s">
        <v>1500</v>
      </c>
      <c r="D795" s="12" t="s">
        <v>2200</v>
      </c>
      <c r="E795" s="12" t="s">
        <v>2225</v>
      </c>
      <c r="F795" s="1">
        <v>3.5899999141693102</v>
      </c>
      <c r="G795" s="1" t="s">
        <v>6765</v>
      </c>
      <c r="H795" s="1">
        <v>4.5400001108646401E-3</v>
      </c>
      <c r="I795" s="1" t="s">
        <v>6765</v>
      </c>
      <c r="J795" s="1">
        <v>2.5700000696815599E-4</v>
      </c>
      <c r="K795" s="1" t="s">
        <v>6765</v>
      </c>
      <c r="L795" s="1">
        <v>4.0480000898241997E-3</v>
      </c>
      <c r="M795" s="1" t="s">
        <v>6765</v>
      </c>
      <c r="N795" s="1">
        <v>1.1490000179037499E-3</v>
      </c>
      <c r="O795" s="1" t="s">
        <v>6765</v>
      </c>
    </row>
    <row r="796" spans="1:15" x14ac:dyDescent="0.25">
      <c r="A796" s="12" t="s">
        <v>3382</v>
      </c>
      <c r="B796" s="12" t="s">
        <v>3387</v>
      </c>
      <c r="C796" s="12" t="s">
        <v>1500</v>
      </c>
      <c r="D796" s="12" t="s">
        <v>1665</v>
      </c>
      <c r="E796" s="12" t="s">
        <v>2225</v>
      </c>
      <c r="F796" s="1">
        <v>3.5899999141693102</v>
      </c>
      <c r="G796" s="1" t="s">
        <v>6765</v>
      </c>
      <c r="H796" s="1">
        <v>4.5400001108646401E-3</v>
      </c>
      <c r="I796" s="1" t="s">
        <v>6765</v>
      </c>
      <c r="J796" s="1">
        <v>2.5700000696815599E-4</v>
      </c>
      <c r="K796" s="1" t="s">
        <v>6765</v>
      </c>
      <c r="L796" s="1">
        <v>4.0480000898241997E-3</v>
      </c>
      <c r="M796" s="1" t="s">
        <v>6765</v>
      </c>
      <c r="N796" s="1">
        <v>1.1490000179037499E-3</v>
      </c>
      <c r="O796" s="1" t="s">
        <v>6765</v>
      </c>
    </row>
    <row r="797" spans="1:15" x14ac:dyDescent="0.25">
      <c r="A797" s="12" t="s">
        <v>3382</v>
      </c>
      <c r="B797" s="12" t="s">
        <v>3388</v>
      </c>
      <c r="C797" s="12" t="s">
        <v>1500</v>
      </c>
      <c r="D797" s="12" t="s">
        <v>2183</v>
      </c>
      <c r="E797" s="12" t="s">
        <v>2225</v>
      </c>
      <c r="F797" s="1">
        <v>3.5899999141693102</v>
      </c>
      <c r="G797" s="1" t="s">
        <v>6765</v>
      </c>
      <c r="H797" s="1">
        <v>4.5400001108646401E-3</v>
      </c>
      <c r="I797" s="1" t="s">
        <v>6765</v>
      </c>
      <c r="J797" s="1">
        <v>2.5700000696815599E-4</v>
      </c>
      <c r="K797" s="1" t="s">
        <v>6765</v>
      </c>
      <c r="L797" s="1">
        <v>4.0480000898241997E-3</v>
      </c>
      <c r="M797" s="1" t="s">
        <v>6765</v>
      </c>
      <c r="N797" s="1">
        <v>1.1490000179037499E-3</v>
      </c>
      <c r="O797" s="1" t="s">
        <v>6765</v>
      </c>
    </row>
    <row r="798" spans="1:15" x14ac:dyDescent="0.25">
      <c r="A798" s="12" t="s">
        <v>3382</v>
      </c>
      <c r="B798" s="12" t="s">
        <v>3389</v>
      </c>
      <c r="C798" s="12" t="s">
        <v>1500</v>
      </c>
      <c r="D798" s="12" t="s">
        <v>1700</v>
      </c>
      <c r="E798" s="12" t="s">
        <v>2225</v>
      </c>
      <c r="F798" s="1">
        <v>3.5899999141693102</v>
      </c>
      <c r="G798" s="1" t="s">
        <v>6765</v>
      </c>
      <c r="H798" s="1">
        <v>4.5400001108646401E-3</v>
      </c>
      <c r="I798" s="1" t="s">
        <v>6765</v>
      </c>
      <c r="J798" s="1">
        <v>2.5700000696815599E-4</v>
      </c>
      <c r="K798" s="1" t="s">
        <v>6765</v>
      </c>
      <c r="L798" s="1">
        <v>4.0480000898241997E-3</v>
      </c>
      <c r="M798" s="1" t="s">
        <v>6765</v>
      </c>
      <c r="N798" s="1">
        <v>1.1490000179037499E-3</v>
      </c>
      <c r="O798" s="1" t="s">
        <v>6765</v>
      </c>
    </row>
    <row r="799" spans="1:15" x14ac:dyDescent="0.25">
      <c r="A799" s="12" t="s">
        <v>3382</v>
      </c>
      <c r="B799" s="12" t="s">
        <v>3390</v>
      </c>
      <c r="C799" s="12" t="s">
        <v>1500</v>
      </c>
      <c r="D799" s="12" t="s">
        <v>3391</v>
      </c>
      <c r="E799" s="12" t="s">
        <v>2225</v>
      </c>
      <c r="F799" s="1">
        <v>3.5899999141693102</v>
      </c>
      <c r="G799" s="1" t="s">
        <v>6765</v>
      </c>
      <c r="H799" s="1">
        <v>4.5400001108646401E-3</v>
      </c>
      <c r="I799" s="1" t="s">
        <v>6765</v>
      </c>
      <c r="J799" s="1">
        <v>2.5700000696815599E-4</v>
      </c>
      <c r="K799" s="1" t="s">
        <v>6765</v>
      </c>
      <c r="L799" s="1">
        <v>4.0480000898241997E-3</v>
      </c>
      <c r="M799" s="1" t="s">
        <v>6765</v>
      </c>
      <c r="N799" s="1">
        <v>1.1490000179037499E-3</v>
      </c>
      <c r="O799" s="1" t="s">
        <v>6765</v>
      </c>
    </row>
    <row r="800" spans="1:15" x14ac:dyDescent="0.25">
      <c r="A800" s="12" t="s">
        <v>3382</v>
      </c>
      <c r="B800" s="12" t="s">
        <v>3392</v>
      </c>
      <c r="C800" s="12" t="s">
        <v>1500</v>
      </c>
      <c r="D800" s="12" t="s">
        <v>1671</v>
      </c>
      <c r="E800" s="12" t="s">
        <v>2225</v>
      </c>
      <c r="F800" s="1">
        <v>3.5899999141693102</v>
      </c>
      <c r="G800" s="1" t="s">
        <v>6765</v>
      </c>
      <c r="H800" s="1">
        <v>4.5400001108646401E-3</v>
      </c>
      <c r="I800" s="1" t="s">
        <v>6765</v>
      </c>
      <c r="J800" s="1">
        <v>2.5700000696815599E-4</v>
      </c>
      <c r="K800" s="1" t="s">
        <v>6765</v>
      </c>
      <c r="L800" s="1">
        <v>4.0480000898241997E-3</v>
      </c>
      <c r="M800" s="1" t="s">
        <v>6765</v>
      </c>
      <c r="N800" s="1">
        <v>1.1490000179037499E-3</v>
      </c>
      <c r="O800" s="1" t="s">
        <v>6765</v>
      </c>
    </row>
    <row r="801" spans="1:15" x14ac:dyDescent="0.25">
      <c r="A801" s="12" t="s">
        <v>3382</v>
      </c>
      <c r="B801" s="12" t="s">
        <v>3393</v>
      </c>
      <c r="C801" s="12" t="s">
        <v>1500</v>
      </c>
      <c r="D801" s="12" t="s">
        <v>1930</v>
      </c>
      <c r="E801" s="12" t="s">
        <v>2225</v>
      </c>
      <c r="F801" s="1">
        <v>3.5899999141693102</v>
      </c>
      <c r="G801" s="1" t="s">
        <v>6765</v>
      </c>
      <c r="H801" s="1">
        <v>4.5400001108646401E-3</v>
      </c>
      <c r="I801" s="1" t="s">
        <v>6765</v>
      </c>
      <c r="J801" s="1">
        <v>2.5700000696815599E-4</v>
      </c>
      <c r="K801" s="1" t="s">
        <v>6765</v>
      </c>
      <c r="L801" s="1">
        <v>4.0480000898241997E-3</v>
      </c>
      <c r="M801" s="1" t="s">
        <v>6765</v>
      </c>
      <c r="N801" s="1">
        <v>1.1490000179037499E-3</v>
      </c>
      <c r="O801" s="1" t="s">
        <v>6765</v>
      </c>
    </row>
    <row r="802" spans="1:15" x14ac:dyDescent="0.25">
      <c r="A802" s="12" t="s">
        <v>3382</v>
      </c>
      <c r="B802" s="12" t="s">
        <v>3394</v>
      </c>
      <c r="C802" s="12" t="s">
        <v>1500</v>
      </c>
      <c r="D802" s="12" t="s">
        <v>1664</v>
      </c>
      <c r="E802" s="12" t="s">
        <v>2225</v>
      </c>
      <c r="F802" s="1">
        <v>3.5899999141693102</v>
      </c>
      <c r="G802" s="1" t="s">
        <v>6765</v>
      </c>
      <c r="H802" s="1">
        <v>4.5400001108646401E-3</v>
      </c>
      <c r="I802" s="1" t="s">
        <v>6765</v>
      </c>
      <c r="J802" s="1">
        <v>2.5700000696815599E-4</v>
      </c>
      <c r="K802" s="1" t="s">
        <v>6765</v>
      </c>
      <c r="L802" s="1">
        <v>4.0480000898241997E-3</v>
      </c>
      <c r="M802" s="1" t="s">
        <v>6765</v>
      </c>
      <c r="N802" s="1">
        <v>1.1490000179037499E-3</v>
      </c>
      <c r="O802" s="1" t="s">
        <v>6765</v>
      </c>
    </row>
    <row r="803" spans="1:15" x14ac:dyDescent="0.25">
      <c r="A803" s="12" t="s">
        <v>3382</v>
      </c>
      <c r="B803" s="12" t="s">
        <v>3395</v>
      </c>
      <c r="C803" s="12" t="s">
        <v>1500</v>
      </c>
      <c r="D803" s="12" t="s">
        <v>1548</v>
      </c>
      <c r="E803" s="12" t="s">
        <v>2225</v>
      </c>
      <c r="F803" s="1">
        <v>3.5899999141693102</v>
      </c>
      <c r="G803" s="1" t="s">
        <v>6765</v>
      </c>
      <c r="H803" s="1">
        <v>4.5400001108646401E-3</v>
      </c>
      <c r="I803" s="1" t="s">
        <v>6765</v>
      </c>
      <c r="J803" s="1">
        <v>2.5700000696815599E-4</v>
      </c>
      <c r="K803" s="1" t="s">
        <v>6765</v>
      </c>
      <c r="L803" s="1">
        <v>4.0480000898241997E-3</v>
      </c>
      <c r="M803" s="1" t="s">
        <v>6765</v>
      </c>
      <c r="N803" s="1">
        <v>1.1490000179037499E-3</v>
      </c>
      <c r="O803" s="1" t="s">
        <v>6765</v>
      </c>
    </row>
    <row r="804" spans="1:15" x14ac:dyDescent="0.25">
      <c r="A804" s="12" t="s">
        <v>3382</v>
      </c>
      <c r="B804" s="12" t="s">
        <v>3396</v>
      </c>
      <c r="C804" s="12" t="s">
        <v>1500</v>
      </c>
      <c r="D804" s="12" t="s">
        <v>2417</v>
      </c>
      <c r="E804" s="12" t="s">
        <v>2225</v>
      </c>
      <c r="F804" s="1">
        <v>3.5899999141693102</v>
      </c>
      <c r="G804" s="1" t="s">
        <v>6765</v>
      </c>
      <c r="H804" s="1">
        <v>4.5400001108646401E-3</v>
      </c>
      <c r="I804" s="1" t="s">
        <v>6765</v>
      </c>
      <c r="J804" s="1">
        <v>2.5700000696815599E-4</v>
      </c>
      <c r="K804" s="1" t="s">
        <v>6765</v>
      </c>
      <c r="L804" s="1">
        <v>4.0480000898241997E-3</v>
      </c>
      <c r="M804" s="1" t="s">
        <v>6765</v>
      </c>
      <c r="N804" s="1">
        <v>1.1490000179037499E-3</v>
      </c>
      <c r="O804" s="1" t="s">
        <v>6765</v>
      </c>
    </row>
    <row r="805" spans="1:15" x14ac:dyDescent="0.25">
      <c r="A805" s="12" t="s">
        <v>3378</v>
      </c>
      <c r="B805" s="12" t="s">
        <v>3397</v>
      </c>
      <c r="C805" s="12" t="s">
        <v>1500</v>
      </c>
      <c r="D805" s="12" t="s">
        <v>2031</v>
      </c>
      <c r="E805" s="12" t="s">
        <v>2225</v>
      </c>
      <c r="F805" s="1">
        <v>5.1165800094604501</v>
      </c>
      <c r="G805" s="1" t="s">
        <v>2226</v>
      </c>
      <c r="H805" s="1">
        <v>9.6181652043014797E-4</v>
      </c>
      <c r="I805" s="1" t="s">
        <v>2226</v>
      </c>
      <c r="J805" s="1">
        <v>1.07776395452674E-5</v>
      </c>
      <c r="K805" s="1" t="s">
        <v>2226</v>
      </c>
      <c r="L805" s="1">
        <v>6.8448722595348998E-4</v>
      </c>
      <c r="M805" s="1" t="s">
        <v>2226</v>
      </c>
      <c r="N805" s="1">
        <v>2.8086701058782599E-4</v>
      </c>
      <c r="O805" s="1" t="s">
        <v>2226</v>
      </c>
    </row>
    <row r="806" spans="1:15" x14ac:dyDescent="0.25">
      <c r="A806" s="12" t="s">
        <v>3382</v>
      </c>
      <c r="B806" s="12" t="s">
        <v>3398</v>
      </c>
      <c r="C806" s="12" t="s">
        <v>1500</v>
      </c>
      <c r="D806" s="12" t="s">
        <v>3399</v>
      </c>
      <c r="E806" s="12" t="s">
        <v>2225</v>
      </c>
      <c r="F806" s="1">
        <v>3.5899999141693102</v>
      </c>
      <c r="G806" s="1" t="s">
        <v>6765</v>
      </c>
      <c r="H806" s="1">
        <v>4.5400001108646401E-3</v>
      </c>
      <c r="I806" s="1" t="s">
        <v>6765</v>
      </c>
      <c r="J806" s="1">
        <v>2.5700000696815599E-4</v>
      </c>
      <c r="K806" s="1" t="s">
        <v>6765</v>
      </c>
      <c r="L806" s="1">
        <v>4.0480000898241997E-3</v>
      </c>
      <c r="M806" s="1" t="s">
        <v>6765</v>
      </c>
      <c r="N806" s="1">
        <v>1.1490000179037499E-3</v>
      </c>
      <c r="O806" s="1" t="s">
        <v>6765</v>
      </c>
    </row>
    <row r="807" spans="1:15" x14ac:dyDescent="0.25">
      <c r="A807" s="12" t="s">
        <v>3382</v>
      </c>
      <c r="B807" s="12" t="s">
        <v>3400</v>
      </c>
      <c r="C807" s="12" t="s">
        <v>1500</v>
      </c>
      <c r="D807" s="12" t="s">
        <v>1826</v>
      </c>
      <c r="E807" s="12" t="s">
        <v>2225</v>
      </c>
      <c r="F807" s="1">
        <v>3.5899999141693102</v>
      </c>
      <c r="G807" s="1" t="s">
        <v>6765</v>
      </c>
      <c r="H807" s="1">
        <v>4.5400001108646401E-3</v>
      </c>
      <c r="I807" s="1" t="s">
        <v>6765</v>
      </c>
      <c r="J807" s="1">
        <v>2.5700000696815599E-4</v>
      </c>
      <c r="K807" s="1" t="s">
        <v>6765</v>
      </c>
      <c r="L807" s="1">
        <v>4.0480000898241997E-3</v>
      </c>
      <c r="M807" s="1" t="s">
        <v>6765</v>
      </c>
      <c r="N807" s="1">
        <v>1.1490000179037499E-3</v>
      </c>
      <c r="O807" s="1" t="s">
        <v>6765</v>
      </c>
    </row>
    <row r="808" spans="1:15" x14ac:dyDescent="0.25">
      <c r="A808" s="12" t="s">
        <v>3382</v>
      </c>
      <c r="B808" s="12" t="s">
        <v>3401</v>
      </c>
      <c r="C808" s="12" t="s">
        <v>1500</v>
      </c>
      <c r="D808" s="12" t="s">
        <v>1619</v>
      </c>
      <c r="E808" s="12" t="s">
        <v>2225</v>
      </c>
      <c r="F808" s="1">
        <v>3.5899999141693102</v>
      </c>
      <c r="G808" s="1" t="s">
        <v>6765</v>
      </c>
      <c r="H808" s="1">
        <v>4.5400001108646401E-3</v>
      </c>
      <c r="I808" s="1" t="s">
        <v>6765</v>
      </c>
      <c r="J808" s="1">
        <v>2.5700000696815599E-4</v>
      </c>
      <c r="K808" s="1" t="s">
        <v>6765</v>
      </c>
      <c r="L808" s="1">
        <v>4.0480000898241997E-3</v>
      </c>
      <c r="M808" s="1" t="s">
        <v>6765</v>
      </c>
      <c r="N808" s="1">
        <v>1.1490000179037499E-3</v>
      </c>
      <c r="O808" s="1" t="s">
        <v>6765</v>
      </c>
    </row>
    <row r="809" spans="1:15" x14ac:dyDescent="0.25">
      <c r="A809" s="12" t="s">
        <v>3382</v>
      </c>
      <c r="B809" s="12" t="s">
        <v>3402</v>
      </c>
      <c r="C809" s="12" t="s">
        <v>1500</v>
      </c>
      <c r="D809" s="12" t="s">
        <v>3403</v>
      </c>
      <c r="E809" s="12" t="s">
        <v>2225</v>
      </c>
      <c r="F809" s="1">
        <v>3.5899999141693102</v>
      </c>
      <c r="G809" s="1" t="s">
        <v>6765</v>
      </c>
      <c r="H809" s="1">
        <v>4.5400001108646401E-3</v>
      </c>
      <c r="I809" s="1" t="s">
        <v>6765</v>
      </c>
      <c r="J809" s="1">
        <v>2.5700000696815599E-4</v>
      </c>
      <c r="K809" s="1" t="s">
        <v>6765</v>
      </c>
      <c r="L809" s="1">
        <v>4.0480000898241997E-3</v>
      </c>
      <c r="M809" s="1" t="s">
        <v>6765</v>
      </c>
      <c r="N809" s="1">
        <v>1.1490000179037499E-3</v>
      </c>
      <c r="O809" s="1" t="s">
        <v>6765</v>
      </c>
    </row>
    <row r="810" spans="1:15" x14ac:dyDescent="0.25">
      <c r="A810" s="12" t="s">
        <v>3382</v>
      </c>
      <c r="B810" s="12" t="s">
        <v>3404</v>
      </c>
      <c r="C810" s="12" t="s">
        <v>1500</v>
      </c>
      <c r="D810" s="12" t="s">
        <v>2247</v>
      </c>
      <c r="E810" s="12" t="s">
        <v>2225</v>
      </c>
      <c r="F810" s="1">
        <v>3.5899999141693102</v>
      </c>
      <c r="G810" s="1" t="s">
        <v>6765</v>
      </c>
      <c r="H810" s="1">
        <v>4.5400001108646401E-3</v>
      </c>
      <c r="I810" s="1" t="s">
        <v>6765</v>
      </c>
      <c r="J810" s="1">
        <v>2.5700000696815599E-4</v>
      </c>
      <c r="K810" s="1" t="s">
        <v>6765</v>
      </c>
      <c r="L810" s="1">
        <v>4.0480000898241997E-3</v>
      </c>
      <c r="M810" s="1" t="s">
        <v>6765</v>
      </c>
      <c r="N810" s="1">
        <v>1.1490000179037499E-3</v>
      </c>
      <c r="O810" s="1" t="s">
        <v>6765</v>
      </c>
    </row>
    <row r="811" spans="1:15" x14ac:dyDescent="0.25">
      <c r="A811" s="12" t="s">
        <v>3382</v>
      </c>
      <c r="B811" s="12" t="s">
        <v>3405</v>
      </c>
      <c r="C811" s="12" t="s">
        <v>1500</v>
      </c>
      <c r="D811" s="12" t="s">
        <v>1931</v>
      </c>
      <c r="E811" s="12" t="s">
        <v>2225</v>
      </c>
      <c r="F811" s="1">
        <v>3.5899999141693102</v>
      </c>
      <c r="G811" s="1" t="s">
        <v>6765</v>
      </c>
      <c r="H811" s="1">
        <v>4.5400001108646401E-3</v>
      </c>
      <c r="I811" s="1" t="s">
        <v>6765</v>
      </c>
      <c r="J811" s="1">
        <v>2.5700000696815599E-4</v>
      </c>
      <c r="K811" s="1" t="s">
        <v>6765</v>
      </c>
      <c r="L811" s="1">
        <v>4.0480000898241997E-3</v>
      </c>
      <c r="M811" s="1" t="s">
        <v>6765</v>
      </c>
      <c r="N811" s="1">
        <v>1.1490000179037499E-3</v>
      </c>
      <c r="O811" s="1" t="s">
        <v>6765</v>
      </c>
    </row>
    <row r="812" spans="1:15" x14ac:dyDescent="0.25">
      <c r="A812" s="12" t="s">
        <v>3382</v>
      </c>
      <c r="B812" s="12" t="s">
        <v>3406</v>
      </c>
      <c r="C812" s="12" t="s">
        <v>1500</v>
      </c>
      <c r="D812" s="12" t="s">
        <v>2872</v>
      </c>
      <c r="E812" s="12" t="s">
        <v>2225</v>
      </c>
      <c r="F812" s="1">
        <v>3.5899999141693102</v>
      </c>
      <c r="G812" s="1" t="s">
        <v>6765</v>
      </c>
      <c r="H812" s="1">
        <v>4.5400001108646401E-3</v>
      </c>
      <c r="I812" s="1" t="s">
        <v>6765</v>
      </c>
      <c r="J812" s="1">
        <v>2.5700000696815599E-4</v>
      </c>
      <c r="K812" s="1" t="s">
        <v>6765</v>
      </c>
      <c r="L812" s="1">
        <v>4.0480000898241997E-3</v>
      </c>
      <c r="M812" s="1" t="s">
        <v>6765</v>
      </c>
      <c r="N812" s="1">
        <v>1.1490000179037499E-3</v>
      </c>
      <c r="O812" s="1" t="s">
        <v>6765</v>
      </c>
    </row>
    <row r="813" spans="1:15" x14ac:dyDescent="0.25">
      <c r="A813" s="12" t="s">
        <v>3382</v>
      </c>
      <c r="B813" s="12" t="s">
        <v>3407</v>
      </c>
      <c r="C813" s="12" t="s">
        <v>1500</v>
      </c>
      <c r="D813" s="12" t="s">
        <v>863</v>
      </c>
      <c r="E813" s="12" t="s">
        <v>2225</v>
      </c>
      <c r="F813" s="1">
        <v>3.5899999141693102</v>
      </c>
      <c r="G813" s="1" t="s">
        <v>6765</v>
      </c>
      <c r="H813" s="1">
        <v>4.5400001108646401E-3</v>
      </c>
      <c r="I813" s="1" t="s">
        <v>6765</v>
      </c>
      <c r="J813" s="1">
        <v>2.5700000696815599E-4</v>
      </c>
      <c r="K813" s="1" t="s">
        <v>6765</v>
      </c>
      <c r="L813" s="1">
        <v>4.0480000898241997E-3</v>
      </c>
      <c r="M813" s="1" t="s">
        <v>6765</v>
      </c>
      <c r="N813" s="1">
        <v>1.1490000179037499E-3</v>
      </c>
      <c r="O813" s="1" t="s">
        <v>6765</v>
      </c>
    </row>
    <row r="814" spans="1:15" x14ac:dyDescent="0.25">
      <c r="A814" s="12" t="s">
        <v>3382</v>
      </c>
      <c r="B814" s="12" t="s">
        <v>3408</v>
      </c>
      <c r="C814" s="12" t="s">
        <v>1500</v>
      </c>
      <c r="D814" s="12" t="s">
        <v>1591</v>
      </c>
      <c r="E814" s="12" t="s">
        <v>2225</v>
      </c>
      <c r="F814" s="1">
        <v>3.5899999141693102</v>
      </c>
      <c r="G814" s="1" t="s">
        <v>6765</v>
      </c>
      <c r="H814" s="1">
        <v>4.5400001108646401E-3</v>
      </c>
      <c r="I814" s="1" t="s">
        <v>6765</v>
      </c>
      <c r="J814" s="1">
        <v>2.5700000696815599E-4</v>
      </c>
      <c r="K814" s="1" t="s">
        <v>6765</v>
      </c>
      <c r="L814" s="1">
        <v>4.0480000898241997E-3</v>
      </c>
      <c r="M814" s="1" t="s">
        <v>6765</v>
      </c>
      <c r="N814" s="1">
        <v>1.1490000179037499E-3</v>
      </c>
      <c r="O814" s="1" t="s">
        <v>6765</v>
      </c>
    </row>
    <row r="815" spans="1:15" x14ac:dyDescent="0.25">
      <c r="A815" s="12" t="s">
        <v>3382</v>
      </c>
      <c r="B815" s="12" t="s">
        <v>3409</v>
      </c>
      <c r="C815" s="12" t="s">
        <v>1500</v>
      </c>
      <c r="D815" s="12" t="s">
        <v>1496</v>
      </c>
      <c r="E815" s="12" t="s">
        <v>2225</v>
      </c>
      <c r="F815" s="1">
        <v>3.5899999141693102</v>
      </c>
      <c r="G815" s="1" t="s">
        <v>6765</v>
      </c>
      <c r="H815" s="1">
        <v>4.5400001108646401E-3</v>
      </c>
      <c r="I815" s="1" t="s">
        <v>6765</v>
      </c>
      <c r="J815" s="1">
        <v>2.5700000696815599E-4</v>
      </c>
      <c r="K815" s="1" t="s">
        <v>6765</v>
      </c>
      <c r="L815" s="1">
        <v>4.0480000898241997E-3</v>
      </c>
      <c r="M815" s="1" t="s">
        <v>6765</v>
      </c>
      <c r="N815" s="1">
        <v>1.1490000179037499E-3</v>
      </c>
      <c r="O815" s="1" t="s">
        <v>6765</v>
      </c>
    </row>
    <row r="816" spans="1:15" x14ac:dyDescent="0.25">
      <c r="A816" s="12" t="s">
        <v>3382</v>
      </c>
      <c r="B816" s="12" t="s">
        <v>3410</v>
      </c>
      <c r="C816" s="12" t="s">
        <v>1500</v>
      </c>
      <c r="D816" s="12" t="s">
        <v>3411</v>
      </c>
      <c r="E816" s="12" t="s">
        <v>2225</v>
      </c>
      <c r="F816" s="1">
        <v>3.5899999141693102</v>
      </c>
      <c r="G816" s="1" t="s">
        <v>6765</v>
      </c>
      <c r="H816" s="1">
        <v>4.5400001108646401E-3</v>
      </c>
      <c r="I816" s="1" t="s">
        <v>6765</v>
      </c>
      <c r="J816" s="1">
        <v>2.5700000696815599E-4</v>
      </c>
      <c r="K816" s="1" t="s">
        <v>6765</v>
      </c>
      <c r="L816" s="1">
        <v>4.0480000898241997E-3</v>
      </c>
      <c r="M816" s="1" t="s">
        <v>6765</v>
      </c>
      <c r="N816" s="1">
        <v>1.1490000179037499E-3</v>
      </c>
      <c r="O816" s="1" t="s">
        <v>6765</v>
      </c>
    </row>
    <row r="817" spans="1:15" x14ac:dyDescent="0.25">
      <c r="A817" s="12" t="s">
        <v>3382</v>
      </c>
      <c r="B817" s="12" t="s">
        <v>3412</v>
      </c>
      <c r="C817" s="12" t="s">
        <v>1500</v>
      </c>
      <c r="D817" s="12" t="s">
        <v>1746</v>
      </c>
      <c r="E817" s="12" t="s">
        <v>2225</v>
      </c>
      <c r="F817" s="1">
        <v>3.5899999141693102</v>
      </c>
      <c r="G817" s="1" t="s">
        <v>6765</v>
      </c>
      <c r="H817" s="1">
        <v>4.5400001108646401E-3</v>
      </c>
      <c r="I817" s="1" t="s">
        <v>6765</v>
      </c>
      <c r="J817" s="1">
        <v>2.5700000696815599E-4</v>
      </c>
      <c r="K817" s="1" t="s">
        <v>6765</v>
      </c>
      <c r="L817" s="1">
        <v>4.0480000898241997E-3</v>
      </c>
      <c r="M817" s="1" t="s">
        <v>6765</v>
      </c>
      <c r="N817" s="1">
        <v>1.1490000179037499E-3</v>
      </c>
      <c r="O817" s="1" t="s">
        <v>6765</v>
      </c>
    </row>
    <row r="818" spans="1:15" x14ac:dyDescent="0.25">
      <c r="A818" s="12" t="s">
        <v>3382</v>
      </c>
      <c r="B818" s="12" t="s">
        <v>3413</v>
      </c>
      <c r="C818" s="12" t="s">
        <v>1500</v>
      </c>
      <c r="D818" s="12" t="s">
        <v>1125</v>
      </c>
      <c r="E818" s="12" t="s">
        <v>2225</v>
      </c>
      <c r="F818" s="1">
        <v>3.5899999141693102</v>
      </c>
      <c r="G818" s="1" t="s">
        <v>6765</v>
      </c>
      <c r="H818" s="1">
        <v>4.5400001108646401E-3</v>
      </c>
      <c r="I818" s="1" t="s">
        <v>6765</v>
      </c>
      <c r="J818" s="1">
        <v>2.5700000696815599E-4</v>
      </c>
      <c r="K818" s="1" t="s">
        <v>6765</v>
      </c>
      <c r="L818" s="1">
        <v>4.0480000898241997E-3</v>
      </c>
      <c r="M818" s="1" t="s">
        <v>6765</v>
      </c>
      <c r="N818" s="1">
        <v>1.1490000179037499E-3</v>
      </c>
      <c r="O818" s="1" t="s">
        <v>6765</v>
      </c>
    </row>
    <row r="819" spans="1:15" x14ac:dyDescent="0.25">
      <c r="A819" s="12" t="s">
        <v>3382</v>
      </c>
      <c r="B819" s="12" t="s">
        <v>3414</v>
      </c>
      <c r="C819" s="12" t="s">
        <v>1500</v>
      </c>
      <c r="D819" s="12" t="s">
        <v>1720</v>
      </c>
      <c r="E819" s="12" t="s">
        <v>2225</v>
      </c>
      <c r="F819" s="1">
        <v>3.5899999141693102</v>
      </c>
      <c r="G819" s="1" t="s">
        <v>6765</v>
      </c>
      <c r="H819" s="1">
        <v>4.5400001108646401E-3</v>
      </c>
      <c r="I819" s="1" t="s">
        <v>6765</v>
      </c>
      <c r="J819" s="1">
        <v>2.5700000696815599E-4</v>
      </c>
      <c r="K819" s="1" t="s">
        <v>6765</v>
      </c>
      <c r="L819" s="1">
        <v>4.0480000898241997E-3</v>
      </c>
      <c r="M819" s="1" t="s">
        <v>6765</v>
      </c>
      <c r="N819" s="1">
        <v>1.1490000179037499E-3</v>
      </c>
      <c r="O819" s="1" t="s">
        <v>6765</v>
      </c>
    </row>
    <row r="820" spans="1:15" x14ac:dyDescent="0.25">
      <c r="A820" s="12" t="s">
        <v>3382</v>
      </c>
      <c r="B820" s="12" t="s">
        <v>3415</v>
      </c>
      <c r="C820" s="12" t="s">
        <v>1500</v>
      </c>
      <c r="D820" s="12" t="s">
        <v>1969</v>
      </c>
      <c r="E820" s="12" t="s">
        <v>2225</v>
      </c>
      <c r="F820" s="1">
        <v>3.5899999141693102</v>
      </c>
      <c r="G820" s="1" t="s">
        <v>6765</v>
      </c>
      <c r="H820" s="1">
        <v>4.5400001108646401E-3</v>
      </c>
      <c r="I820" s="1" t="s">
        <v>6765</v>
      </c>
      <c r="J820" s="1">
        <v>2.5700000696815599E-4</v>
      </c>
      <c r="K820" s="1" t="s">
        <v>6765</v>
      </c>
      <c r="L820" s="1">
        <v>4.0480000898241997E-3</v>
      </c>
      <c r="M820" s="1" t="s">
        <v>6765</v>
      </c>
      <c r="N820" s="1">
        <v>1.1490000179037499E-3</v>
      </c>
      <c r="O820" s="1" t="s">
        <v>6765</v>
      </c>
    </row>
    <row r="821" spans="1:15" x14ac:dyDescent="0.25">
      <c r="A821" s="12" t="s">
        <v>3382</v>
      </c>
      <c r="B821" s="12" t="s">
        <v>3416</v>
      </c>
      <c r="C821" s="12" t="s">
        <v>1500</v>
      </c>
      <c r="D821" s="12" t="s">
        <v>2054</v>
      </c>
      <c r="E821" s="12" t="s">
        <v>2225</v>
      </c>
      <c r="F821" s="1">
        <v>3.5899999141693102</v>
      </c>
      <c r="G821" s="1" t="s">
        <v>6765</v>
      </c>
      <c r="H821" s="1">
        <v>4.5400001108646401E-3</v>
      </c>
      <c r="I821" s="1" t="s">
        <v>6765</v>
      </c>
      <c r="J821" s="1">
        <v>2.5700000696815599E-4</v>
      </c>
      <c r="K821" s="1" t="s">
        <v>6765</v>
      </c>
      <c r="L821" s="1">
        <v>4.0480000898241997E-3</v>
      </c>
      <c r="M821" s="1" t="s">
        <v>6765</v>
      </c>
      <c r="N821" s="1">
        <v>1.1490000179037499E-3</v>
      </c>
      <c r="O821" s="1" t="s">
        <v>6765</v>
      </c>
    </row>
    <row r="822" spans="1:15" x14ac:dyDescent="0.25">
      <c r="A822" s="12" t="s">
        <v>3382</v>
      </c>
      <c r="B822" s="12" t="s">
        <v>3417</v>
      </c>
      <c r="C822" s="12" t="s">
        <v>1500</v>
      </c>
      <c r="D822" s="12" t="s">
        <v>3418</v>
      </c>
      <c r="E822" s="12" t="s">
        <v>2225</v>
      </c>
      <c r="F822" s="1">
        <v>3.5899999141693102</v>
      </c>
      <c r="G822" s="1" t="s">
        <v>6765</v>
      </c>
      <c r="H822" s="1">
        <v>4.5400001108646401E-3</v>
      </c>
      <c r="I822" s="1" t="s">
        <v>6765</v>
      </c>
      <c r="J822" s="1">
        <v>2.5700000696815599E-4</v>
      </c>
      <c r="K822" s="1" t="s">
        <v>6765</v>
      </c>
      <c r="L822" s="1">
        <v>4.0480000898241997E-3</v>
      </c>
      <c r="M822" s="1" t="s">
        <v>6765</v>
      </c>
      <c r="N822" s="1">
        <v>1.1490000179037499E-3</v>
      </c>
      <c r="O822" s="1" t="s">
        <v>6765</v>
      </c>
    </row>
    <row r="823" spans="1:15" x14ac:dyDescent="0.25">
      <c r="A823" s="12" t="s">
        <v>3382</v>
      </c>
      <c r="B823" s="12" t="s">
        <v>3419</v>
      </c>
      <c r="C823" s="12" t="s">
        <v>1500</v>
      </c>
      <c r="D823" s="12" t="s">
        <v>1834</v>
      </c>
      <c r="E823" s="12" t="s">
        <v>2225</v>
      </c>
      <c r="F823" s="1">
        <v>3.5899999141693102</v>
      </c>
      <c r="G823" s="1" t="s">
        <v>6765</v>
      </c>
      <c r="H823" s="1">
        <v>4.5400001108646401E-3</v>
      </c>
      <c r="I823" s="1" t="s">
        <v>6765</v>
      </c>
      <c r="J823" s="1">
        <v>2.5700000696815599E-4</v>
      </c>
      <c r="K823" s="1" t="s">
        <v>6765</v>
      </c>
      <c r="L823" s="1">
        <v>4.0480000898241997E-3</v>
      </c>
      <c r="M823" s="1" t="s">
        <v>6765</v>
      </c>
      <c r="N823" s="1">
        <v>1.1490000179037499E-3</v>
      </c>
      <c r="O823" s="1" t="s">
        <v>6765</v>
      </c>
    </row>
    <row r="824" spans="1:15" x14ac:dyDescent="0.25">
      <c r="A824" s="12" t="s">
        <v>3382</v>
      </c>
      <c r="B824" s="12" t="s">
        <v>3420</v>
      </c>
      <c r="C824" s="12" t="s">
        <v>1500</v>
      </c>
      <c r="D824" s="12" t="s">
        <v>2014</v>
      </c>
      <c r="E824" s="12" t="s">
        <v>2225</v>
      </c>
      <c r="F824" s="1">
        <v>3.5899999141693102</v>
      </c>
      <c r="G824" s="1" t="s">
        <v>6765</v>
      </c>
      <c r="H824" s="1">
        <v>4.5400001108646401E-3</v>
      </c>
      <c r="I824" s="1" t="s">
        <v>6765</v>
      </c>
      <c r="J824" s="1">
        <v>2.5700000696815599E-4</v>
      </c>
      <c r="K824" s="1" t="s">
        <v>6765</v>
      </c>
      <c r="L824" s="1">
        <v>4.0480000898241997E-3</v>
      </c>
      <c r="M824" s="1" t="s">
        <v>6765</v>
      </c>
      <c r="N824" s="1">
        <v>1.1490000179037499E-3</v>
      </c>
      <c r="O824" s="1" t="s">
        <v>6765</v>
      </c>
    </row>
    <row r="825" spans="1:15" x14ac:dyDescent="0.25">
      <c r="A825" s="12" t="s">
        <v>3382</v>
      </c>
      <c r="B825" s="12" t="s">
        <v>3421</v>
      </c>
      <c r="C825" s="12" t="s">
        <v>1500</v>
      </c>
      <c r="D825" s="12" t="s">
        <v>1813</v>
      </c>
      <c r="E825" s="12" t="s">
        <v>2225</v>
      </c>
      <c r="F825" s="1">
        <v>3.5899999141693102</v>
      </c>
      <c r="G825" s="1" t="s">
        <v>6765</v>
      </c>
      <c r="H825" s="1">
        <v>4.5400001108646401E-3</v>
      </c>
      <c r="I825" s="1" t="s">
        <v>6765</v>
      </c>
      <c r="J825" s="1">
        <v>2.5700000696815599E-4</v>
      </c>
      <c r="K825" s="1" t="s">
        <v>6765</v>
      </c>
      <c r="L825" s="1">
        <v>4.0480000898241997E-3</v>
      </c>
      <c r="M825" s="1" t="s">
        <v>6765</v>
      </c>
      <c r="N825" s="1">
        <v>1.1490000179037499E-3</v>
      </c>
      <c r="O825" s="1" t="s">
        <v>6765</v>
      </c>
    </row>
    <row r="826" spans="1:15" x14ac:dyDescent="0.25">
      <c r="A826" s="12" t="s">
        <v>3378</v>
      </c>
      <c r="B826" s="12" t="s">
        <v>3422</v>
      </c>
      <c r="C826" s="12" t="s">
        <v>1500</v>
      </c>
      <c r="D826" s="12" t="s">
        <v>1653</v>
      </c>
      <c r="E826" s="12" t="s">
        <v>2225</v>
      </c>
      <c r="F826" s="1">
        <v>5.1165800094604501</v>
      </c>
      <c r="G826" s="1" t="s">
        <v>2226</v>
      </c>
      <c r="H826" s="1">
        <v>9.6181652043014797E-4</v>
      </c>
      <c r="I826" s="1" t="s">
        <v>2226</v>
      </c>
      <c r="J826" s="1">
        <v>1.07776395452674E-5</v>
      </c>
      <c r="K826" s="1" t="s">
        <v>2226</v>
      </c>
      <c r="L826" s="1">
        <v>6.8448722595348998E-4</v>
      </c>
      <c r="M826" s="1" t="s">
        <v>2226</v>
      </c>
      <c r="N826" s="1">
        <v>2.8086701058782599E-4</v>
      </c>
      <c r="O826" s="1" t="s">
        <v>2226</v>
      </c>
    </row>
    <row r="827" spans="1:15" x14ac:dyDescent="0.25">
      <c r="A827" s="12" t="s">
        <v>3382</v>
      </c>
      <c r="B827" s="12" t="s">
        <v>3423</v>
      </c>
      <c r="C827" s="12" t="s">
        <v>1500</v>
      </c>
      <c r="D827" s="12" t="s">
        <v>1737</v>
      </c>
      <c r="E827" s="12" t="s">
        <v>2225</v>
      </c>
      <c r="F827" s="1">
        <v>3.5899999141693102</v>
      </c>
      <c r="G827" s="1" t="s">
        <v>6765</v>
      </c>
      <c r="H827" s="1">
        <v>4.5400001108646401E-3</v>
      </c>
      <c r="I827" s="1" t="s">
        <v>6765</v>
      </c>
      <c r="J827" s="1">
        <v>2.5700000696815599E-4</v>
      </c>
      <c r="K827" s="1" t="s">
        <v>6765</v>
      </c>
      <c r="L827" s="1">
        <v>4.0480000898241997E-3</v>
      </c>
      <c r="M827" s="1" t="s">
        <v>6765</v>
      </c>
      <c r="N827" s="1">
        <v>1.1490000179037499E-3</v>
      </c>
      <c r="O827" s="1" t="s">
        <v>6765</v>
      </c>
    </row>
    <row r="828" spans="1:15" x14ac:dyDescent="0.25">
      <c r="A828" s="12" t="s">
        <v>3382</v>
      </c>
      <c r="B828" s="12" t="s">
        <v>3424</v>
      </c>
      <c r="C828" s="12" t="s">
        <v>1500</v>
      </c>
      <c r="D828" s="12" t="s">
        <v>1615</v>
      </c>
      <c r="E828" s="12" t="s">
        <v>2225</v>
      </c>
      <c r="F828" s="1">
        <v>3.5899999141693102</v>
      </c>
      <c r="G828" s="1" t="s">
        <v>6765</v>
      </c>
      <c r="H828" s="1">
        <v>4.5400001108646401E-3</v>
      </c>
      <c r="I828" s="1" t="s">
        <v>6765</v>
      </c>
      <c r="J828" s="1">
        <v>2.5700000696815599E-4</v>
      </c>
      <c r="K828" s="1" t="s">
        <v>6765</v>
      </c>
      <c r="L828" s="1">
        <v>4.0480000898241997E-3</v>
      </c>
      <c r="M828" s="1" t="s">
        <v>6765</v>
      </c>
      <c r="N828" s="1">
        <v>1.1490000179037499E-3</v>
      </c>
      <c r="O828" s="1" t="s">
        <v>6765</v>
      </c>
    </row>
    <row r="829" spans="1:15" x14ac:dyDescent="0.25">
      <c r="A829" s="12" t="s">
        <v>3382</v>
      </c>
      <c r="B829" s="12" t="s">
        <v>3425</v>
      </c>
      <c r="C829" s="12" t="s">
        <v>1500</v>
      </c>
      <c r="D829" s="12" t="s">
        <v>3426</v>
      </c>
      <c r="E829" s="12" t="s">
        <v>2225</v>
      </c>
      <c r="F829" s="1">
        <v>3.5899999141693102</v>
      </c>
      <c r="G829" s="1" t="s">
        <v>6765</v>
      </c>
      <c r="H829" s="1">
        <v>4.5400001108646401E-3</v>
      </c>
      <c r="I829" s="1" t="s">
        <v>6765</v>
      </c>
      <c r="J829" s="1">
        <v>2.5700000696815599E-4</v>
      </c>
      <c r="K829" s="1" t="s">
        <v>6765</v>
      </c>
      <c r="L829" s="1">
        <v>4.0480000898241997E-3</v>
      </c>
      <c r="M829" s="1" t="s">
        <v>6765</v>
      </c>
      <c r="N829" s="1">
        <v>1.1490000179037499E-3</v>
      </c>
      <c r="O829" s="1" t="s">
        <v>6765</v>
      </c>
    </row>
    <row r="830" spans="1:15" x14ac:dyDescent="0.25">
      <c r="A830" s="12" t="s">
        <v>3382</v>
      </c>
      <c r="B830" s="12" t="s">
        <v>3427</v>
      </c>
      <c r="C830" s="12" t="s">
        <v>1500</v>
      </c>
      <c r="D830" s="12" t="s">
        <v>2007</v>
      </c>
      <c r="E830" s="12" t="s">
        <v>2225</v>
      </c>
      <c r="F830" s="1">
        <v>3.5899999141693102</v>
      </c>
      <c r="G830" s="1" t="s">
        <v>6765</v>
      </c>
      <c r="H830" s="1">
        <v>4.5400001108646401E-3</v>
      </c>
      <c r="I830" s="1" t="s">
        <v>6765</v>
      </c>
      <c r="J830" s="1">
        <v>2.5700000696815599E-4</v>
      </c>
      <c r="K830" s="1" t="s">
        <v>6765</v>
      </c>
      <c r="L830" s="1">
        <v>4.0480000898241997E-3</v>
      </c>
      <c r="M830" s="1" t="s">
        <v>6765</v>
      </c>
      <c r="N830" s="1">
        <v>1.1490000179037499E-3</v>
      </c>
      <c r="O830" s="1" t="s">
        <v>6765</v>
      </c>
    </row>
    <row r="831" spans="1:15" x14ac:dyDescent="0.25">
      <c r="A831" s="12" t="s">
        <v>3382</v>
      </c>
      <c r="B831" s="12" t="s">
        <v>3428</v>
      </c>
      <c r="C831" s="12" t="s">
        <v>1500</v>
      </c>
      <c r="D831" s="12" t="s">
        <v>2067</v>
      </c>
      <c r="E831" s="12" t="s">
        <v>2225</v>
      </c>
      <c r="F831" s="1">
        <v>3.5899999141693102</v>
      </c>
      <c r="G831" s="1" t="s">
        <v>6765</v>
      </c>
      <c r="H831" s="1">
        <v>4.5400001108646401E-3</v>
      </c>
      <c r="I831" s="1" t="s">
        <v>6765</v>
      </c>
      <c r="J831" s="1">
        <v>2.5700000696815599E-4</v>
      </c>
      <c r="K831" s="1" t="s">
        <v>6765</v>
      </c>
      <c r="L831" s="1">
        <v>4.0480000898241997E-3</v>
      </c>
      <c r="M831" s="1" t="s">
        <v>6765</v>
      </c>
      <c r="N831" s="1">
        <v>1.1490000179037499E-3</v>
      </c>
      <c r="O831" s="1" t="s">
        <v>6765</v>
      </c>
    </row>
    <row r="832" spans="1:15" x14ac:dyDescent="0.25">
      <c r="A832" s="12" t="s">
        <v>3382</v>
      </c>
      <c r="B832" s="12" t="s">
        <v>3429</v>
      </c>
      <c r="C832" s="12" t="s">
        <v>1500</v>
      </c>
      <c r="D832" s="12" t="s">
        <v>1975</v>
      </c>
      <c r="E832" s="12" t="s">
        <v>2225</v>
      </c>
      <c r="F832" s="1">
        <v>3.5899999141693102</v>
      </c>
      <c r="G832" s="1" t="s">
        <v>6765</v>
      </c>
      <c r="H832" s="1">
        <v>4.5400001108646401E-3</v>
      </c>
      <c r="I832" s="1" t="s">
        <v>6765</v>
      </c>
      <c r="J832" s="1">
        <v>2.5700000696815599E-4</v>
      </c>
      <c r="K832" s="1" t="s">
        <v>6765</v>
      </c>
      <c r="L832" s="1">
        <v>4.0480000898241997E-3</v>
      </c>
      <c r="M832" s="1" t="s">
        <v>6765</v>
      </c>
      <c r="N832" s="1">
        <v>1.1490000179037499E-3</v>
      </c>
      <c r="O832" s="1" t="s">
        <v>6765</v>
      </c>
    </row>
    <row r="833" spans="1:15" x14ac:dyDescent="0.25">
      <c r="A833" s="12" t="s">
        <v>3382</v>
      </c>
      <c r="B833" s="12" t="s">
        <v>3430</v>
      </c>
      <c r="C833" s="12" t="s">
        <v>1500</v>
      </c>
      <c r="D833" s="12" t="s">
        <v>1594</v>
      </c>
      <c r="E833" s="12" t="s">
        <v>2225</v>
      </c>
      <c r="F833" s="1">
        <v>3.5899999141693102</v>
      </c>
      <c r="G833" s="1" t="s">
        <v>6765</v>
      </c>
      <c r="H833" s="1">
        <v>4.5400001108646401E-3</v>
      </c>
      <c r="I833" s="1" t="s">
        <v>6765</v>
      </c>
      <c r="J833" s="1">
        <v>2.5700000696815599E-4</v>
      </c>
      <c r="K833" s="1" t="s">
        <v>6765</v>
      </c>
      <c r="L833" s="1">
        <v>4.0480000898241997E-3</v>
      </c>
      <c r="M833" s="1" t="s">
        <v>6765</v>
      </c>
      <c r="N833" s="1">
        <v>1.1490000179037499E-3</v>
      </c>
      <c r="O833" s="1" t="s">
        <v>6765</v>
      </c>
    </row>
    <row r="834" spans="1:15" x14ac:dyDescent="0.25">
      <c r="A834" s="12" t="s">
        <v>3382</v>
      </c>
      <c r="B834" s="12" t="s">
        <v>3431</v>
      </c>
      <c r="C834" s="12" t="s">
        <v>1500</v>
      </c>
      <c r="D834" s="12" t="s">
        <v>1733</v>
      </c>
      <c r="E834" s="12" t="s">
        <v>2225</v>
      </c>
      <c r="F834" s="1">
        <v>3.5899999141693102</v>
      </c>
      <c r="G834" s="1" t="s">
        <v>6765</v>
      </c>
      <c r="H834" s="1">
        <v>4.5400001108646401E-3</v>
      </c>
      <c r="I834" s="1" t="s">
        <v>6765</v>
      </c>
      <c r="J834" s="1">
        <v>2.5700000696815599E-4</v>
      </c>
      <c r="K834" s="1" t="s">
        <v>6765</v>
      </c>
      <c r="L834" s="1">
        <v>4.0480000898241997E-3</v>
      </c>
      <c r="M834" s="1" t="s">
        <v>6765</v>
      </c>
      <c r="N834" s="1">
        <v>1.1490000179037499E-3</v>
      </c>
      <c r="O834" s="1" t="s">
        <v>6765</v>
      </c>
    </row>
    <row r="835" spans="1:15" x14ac:dyDescent="0.25">
      <c r="A835" s="12" t="s">
        <v>3382</v>
      </c>
      <c r="B835" s="12" t="s">
        <v>3432</v>
      </c>
      <c r="C835" s="12" t="s">
        <v>1500</v>
      </c>
      <c r="D835" s="12" t="s">
        <v>2181</v>
      </c>
      <c r="E835" s="12" t="s">
        <v>2225</v>
      </c>
      <c r="F835" s="1">
        <v>3.5899999141693102</v>
      </c>
      <c r="G835" s="1" t="s">
        <v>6765</v>
      </c>
      <c r="H835" s="1">
        <v>4.5400001108646401E-3</v>
      </c>
      <c r="I835" s="1" t="s">
        <v>6765</v>
      </c>
      <c r="J835" s="1">
        <v>2.5700000696815599E-4</v>
      </c>
      <c r="K835" s="1" t="s">
        <v>6765</v>
      </c>
      <c r="L835" s="1">
        <v>4.0480000898241997E-3</v>
      </c>
      <c r="M835" s="1" t="s">
        <v>6765</v>
      </c>
      <c r="N835" s="1">
        <v>1.1490000179037499E-3</v>
      </c>
      <c r="O835" s="1" t="s">
        <v>6765</v>
      </c>
    </row>
    <row r="836" spans="1:15" x14ac:dyDescent="0.25">
      <c r="A836" s="12" t="s">
        <v>3382</v>
      </c>
      <c r="B836" s="12" t="s">
        <v>3433</v>
      </c>
      <c r="C836" s="12" t="s">
        <v>1500</v>
      </c>
      <c r="D836" s="12" t="s">
        <v>1790</v>
      </c>
      <c r="E836" s="12" t="s">
        <v>2225</v>
      </c>
      <c r="F836" s="1">
        <v>3.5899999141693102</v>
      </c>
      <c r="G836" s="1" t="s">
        <v>6765</v>
      </c>
      <c r="H836" s="1">
        <v>4.5400001108646401E-3</v>
      </c>
      <c r="I836" s="1" t="s">
        <v>6765</v>
      </c>
      <c r="J836" s="1">
        <v>2.5700000696815599E-4</v>
      </c>
      <c r="K836" s="1" t="s">
        <v>6765</v>
      </c>
      <c r="L836" s="1">
        <v>4.0480000898241997E-3</v>
      </c>
      <c r="M836" s="1" t="s">
        <v>6765</v>
      </c>
      <c r="N836" s="1">
        <v>1.1490000179037499E-3</v>
      </c>
      <c r="O836" s="1" t="s">
        <v>6765</v>
      </c>
    </row>
    <row r="837" spans="1:15" x14ac:dyDescent="0.25">
      <c r="A837" s="12" t="s">
        <v>3382</v>
      </c>
      <c r="B837" s="12" t="s">
        <v>3434</v>
      </c>
      <c r="C837" s="12" t="s">
        <v>1500</v>
      </c>
      <c r="D837" s="12" t="s">
        <v>1704</v>
      </c>
      <c r="E837" s="12" t="s">
        <v>2225</v>
      </c>
      <c r="F837" s="1">
        <v>3.5899999141693102</v>
      </c>
      <c r="G837" s="1" t="s">
        <v>6765</v>
      </c>
      <c r="H837" s="1">
        <v>4.5400001108646401E-3</v>
      </c>
      <c r="I837" s="1" t="s">
        <v>6765</v>
      </c>
      <c r="J837" s="1">
        <v>2.5700000696815599E-4</v>
      </c>
      <c r="K837" s="1" t="s">
        <v>6765</v>
      </c>
      <c r="L837" s="1">
        <v>4.0480000898241997E-3</v>
      </c>
      <c r="M837" s="1" t="s">
        <v>6765</v>
      </c>
      <c r="N837" s="1">
        <v>1.1490000179037499E-3</v>
      </c>
      <c r="O837" s="1" t="s">
        <v>6765</v>
      </c>
    </row>
    <row r="838" spans="1:15" x14ac:dyDescent="0.25">
      <c r="A838" s="12" t="s">
        <v>3382</v>
      </c>
      <c r="B838" s="12" t="s">
        <v>3435</v>
      </c>
      <c r="C838" s="12" t="s">
        <v>1500</v>
      </c>
      <c r="D838" s="12" t="s">
        <v>1119</v>
      </c>
      <c r="E838" s="12" t="s">
        <v>2225</v>
      </c>
      <c r="F838" s="1">
        <v>3.5899999141693102</v>
      </c>
      <c r="G838" s="1" t="s">
        <v>6765</v>
      </c>
      <c r="H838" s="1">
        <v>4.5400001108646401E-3</v>
      </c>
      <c r="I838" s="1" t="s">
        <v>6765</v>
      </c>
      <c r="J838" s="1">
        <v>2.5700000696815599E-4</v>
      </c>
      <c r="K838" s="1" t="s">
        <v>6765</v>
      </c>
      <c r="L838" s="1">
        <v>4.0480000898241997E-3</v>
      </c>
      <c r="M838" s="1" t="s">
        <v>6765</v>
      </c>
      <c r="N838" s="1">
        <v>1.1490000179037499E-3</v>
      </c>
      <c r="O838" s="1" t="s">
        <v>6765</v>
      </c>
    </row>
    <row r="839" spans="1:15" x14ac:dyDescent="0.25">
      <c r="A839" s="12" t="s">
        <v>3382</v>
      </c>
      <c r="B839" s="12" t="s">
        <v>3436</v>
      </c>
      <c r="C839" s="12" t="s">
        <v>1500</v>
      </c>
      <c r="D839" s="12" t="s">
        <v>1584</v>
      </c>
      <c r="E839" s="12" t="s">
        <v>2225</v>
      </c>
      <c r="F839" s="1">
        <v>3.5899999141693102</v>
      </c>
      <c r="G839" s="1" t="s">
        <v>6765</v>
      </c>
      <c r="H839" s="1">
        <v>4.5400001108646401E-3</v>
      </c>
      <c r="I839" s="1" t="s">
        <v>6765</v>
      </c>
      <c r="J839" s="1">
        <v>2.5700000696815599E-4</v>
      </c>
      <c r="K839" s="1" t="s">
        <v>6765</v>
      </c>
      <c r="L839" s="1">
        <v>4.0480000898241997E-3</v>
      </c>
      <c r="M839" s="1" t="s">
        <v>6765</v>
      </c>
      <c r="N839" s="1">
        <v>1.1490000179037499E-3</v>
      </c>
      <c r="O839" s="1" t="s">
        <v>6765</v>
      </c>
    </row>
    <row r="840" spans="1:15" x14ac:dyDescent="0.25">
      <c r="A840" s="12" t="s">
        <v>3382</v>
      </c>
      <c r="B840" s="12" t="s">
        <v>3437</v>
      </c>
      <c r="C840" s="12" t="s">
        <v>1500</v>
      </c>
      <c r="D840" s="12" t="s">
        <v>1526</v>
      </c>
      <c r="E840" s="12" t="s">
        <v>2225</v>
      </c>
      <c r="F840" s="1">
        <v>3.5899999141693102</v>
      </c>
      <c r="G840" s="1" t="s">
        <v>6765</v>
      </c>
      <c r="H840" s="1">
        <v>4.5400001108646401E-3</v>
      </c>
      <c r="I840" s="1" t="s">
        <v>6765</v>
      </c>
      <c r="J840" s="1">
        <v>2.5700000696815599E-4</v>
      </c>
      <c r="K840" s="1" t="s">
        <v>6765</v>
      </c>
      <c r="L840" s="1">
        <v>4.0480000898241997E-3</v>
      </c>
      <c r="M840" s="1" t="s">
        <v>6765</v>
      </c>
      <c r="N840" s="1">
        <v>1.1490000179037499E-3</v>
      </c>
      <c r="O840" s="1" t="s">
        <v>6765</v>
      </c>
    </row>
    <row r="841" spans="1:15" x14ac:dyDescent="0.25">
      <c r="A841" s="12" t="s">
        <v>3382</v>
      </c>
      <c r="B841" s="12" t="s">
        <v>3438</v>
      </c>
      <c r="C841" s="12" t="s">
        <v>1500</v>
      </c>
      <c r="D841" s="12" t="s">
        <v>1502</v>
      </c>
      <c r="E841" s="12" t="s">
        <v>2225</v>
      </c>
      <c r="F841" s="1">
        <v>3.5899999141693102</v>
      </c>
      <c r="G841" s="1" t="s">
        <v>6765</v>
      </c>
      <c r="H841" s="1">
        <v>4.5400001108646401E-3</v>
      </c>
      <c r="I841" s="1" t="s">
        <v>6765</v>
      </c>
      <c r="J841" s="1">
        <v>2.5700000696815599E-4</v>
      </c>
      <c r="K841" s="1" t="s">
        <v>6765</v>
      </c>
      <c r="L841" s="1">
        <v>4.0480000898241997E-3</v>
      </c>
      <c r="M841" s="1" t="s">
        <v>6765</v>
      </c>
      <c r="N841" s="1">
        <v>1.1490000179037499E-3</v>
      </c>
      <c r="O841" s="1" t="s">
        <v>6765</v>
      </c>
    </row>
    <row r="842" spans="1:15" x14ac:dyDescent="0.25">
      <c r="A842" s="12" t="s">
        <v>3382</v>
      </c>
      <c r="B842" s="12" t="s">
        <v>3439</v>
      </c>
      <c r="C842" s="12" t="s">
        <v>1500</v>
      </c>
      <c r="D842" s="12" t="s">
        <v>1699</v>
      </c>
      <c r="E842" s="12" t="s">
        <v>2225</v>
      </c>
      <c r="F842" s="1">
        <v>3.5899999141693102</v>
      </c>
      <c r="G842" s="1" t="s">
        <v>6765</v>
      </c>
      <c r="H842" s="1">
        <v>4.5400001108646401E-3</v>
      </c>
      <c r="I842" s="1" t="s">
        <v>6765</v>
      </c>
      <c r="J842" s="1">
        <v>2.5700000696815599E-4</v>
      </c>
      <c r="K842" s="1" t="s">
        <v>6765</v>
      </c>
      <c r="L842" s="1">
        <v>4.0480000898241997E-3</v>
      </c>
      <c r="M842" s="1" t="s">
        <v>6765</v>
      </c>
      <c r="N842" s="1">
        <v>1.1490000179037499E-3</v>
      </c>
      <c r="O842" s="1" t="s">
        <v>6765</v>
      </c>
    </row>
    <row r="843" spans="1:15" x14ac:dyDescent="0.25">
      <c r="A843" s="12" t="s">
        <v>3382</v>
      </c>
      <c r="B843" s="12" t="s">
        <v>3440</v>
      </c>
      <c r="C843" s="12" t="s">
        <v>1500</v>
      </c>
      <c r="D843" s="12" t="s">
        <v>1913</v>
      </c>
      <c r="E843" s="12" t="s">
        <v>2225</v>
      </c>
      <c r="F843" s="1">
        <v>3.5899999141693102</v>
      </c>
      <c r="G843" s="1" t="s">
        <v>6765</v>
      </c>
      <c r="H843" s="1">
        <v>4.5400001108646401E-3</v>
      </c>
      <c r="I843" s="1" t="s">
        <v>6765</v>
      </c>
      <c r="J843" s="1">
        <v>2.5700000696815599E-4</v>
      </c>
      <c r="K843" s="1" t="s">
        <v>6765</v>
      </c>
      <c r="L843" s="1">
        <v>4.0480000898241997E-3</v>
      </c>
      <c r="M843" s="1" t="s">
        <v>6765</v>
      </c>
      <c r="N843" s="1">
        <v>1.1490000179037499E-3</v>
      </c>
      <c r="O843" s="1" t="s">
        <v>6765</v>
      </c>
    </row>
    <row r="844" spans="1:15" x14ac:dyDescent="0.25">
      <c r="A844" s="12" t="s">
        <v>3382</v>
      </c>
      <c r="B844" s="12" t="s">
        <v>3441</v>
      </c>
      <c r="C844" s="12" t="s">
        <v>1500</v>
      </c>
      <c r="D844" s="12" t="s">
        <v>3442</v>
      </c>
      <c r="E844" s="12" t="s">
        <v>2225</v>
      </c>
      <c r="F844" s="1">
        <v>3.5899999141693102</v>
      </c>
      <c r="G844" s="1" t="s">
        <v>6765</v>
      </c>
      <c r="H844" s="1">
        <v>4.5400001108646401E-3</v>
      </c>
      <c r="I844" s="1" t="s">
        <v>6765</v>
      </c>
      <c r="J844" s="1">
        <v>2.5700000696815599E-4</v>
      </c>
      <c r="K844" s="1" t="s">
        <v>6765</v>
      </c>
      <c r="L844" s="1">
        <v>4.0480000898241997E-3</v>
      </c>
      <c r="M844" s="1" t="s">
        <v>6765</v>
      </c>
      <c r="N844" s="1">
        <v>1.1490000179037499E-3</v>
      </c>
      <c r="O844" s="1" t="s">
        <v>6765</v>
      </c>
    </row>
    <row r="845" spans="1:15" x14ac:dyDescent="0.25">
      <c r="A845" s="12" t="s">
        <v>3382</v>
      </c>
      <c r="B845" s="12" t="s">
        <v>3443</v>
      </c>
      <c r="C845" s="12" t="s">
        <v>1500</v>
      </c>
      <c r="D845" s="12" t="s">
        <v>3444</v>
      </c>
      <c r="E845" s="12" t="s">
        <v>2225</v>
      </c>
      <c r="F845" s="1">
        <v>3.5899999141693102</v>
      </c>
      <c r="G845" s="1" t="s">
        <v>6765</v>
      </c>
      <c r="H845" s="1">
        <v>4.5400001108646401E-3</v>
      </c>
      <c r="I845" s="1" t="s">
        <v>6765</v>
      </c>
      <c r="J845" s="1">
        <v>2.5700000696815599E-4</v>
      </c>
      <c r="K845" s="1" t="s">
        <v>6765</v>
      </c>
      <c r="L845" s="1">
        <v>4.0480000898241997E-3</v>
      </c>
      <c r="M845" s="1" t="s">
        <v>6765</v>
      </c>
      <c r="N845" s="1">
        <v>1.1490000179037499E-3</v>
      </c>
      <c r="O845" s="1" t="s">
        <v>6765</v>
      </c>
    </row>
    <row r="846" spans="1:15" x14ac:dyDescent="0.25">
      <c r="A846" s="12" t="s">
        <v>3382</v>
      </c>
      <c r="B846" s="12" t="s">
        <v>3445</v>
      </c>
      <c r="C846" s="12" t="s">
        <v>1500</v>
      </c>
      <c r="D846" s="12" t="s">
        <v>1585</v>
      </c>
      <c r="E846" s="12" t="s">
        <v>2225</v>
      </c>
      <c r="F846" s="1">
        <v>3.5899999141693102</v>
      </c>
      <c r="G846" s="1" t="s">
        <v>6765</v>
      </c>
      <c r="H846" s="1">
        <v>4.5400001108646401E-3</v>
      </c>
      <c r="I846" s="1" t="s">
        <v>6765</v>
      </c>
      <c r="J846" s="1">
        <v>2.5700000696815599E-4</v>
      </c>
      <c r="K846" s="1" t="s">
        <v>6765</v>
      </c>
      <c r="L846" s="1">
        <v>4.0480000898241997E-3</v>
      </c>
      <c r="M846" s="1" t="s">
        <v>6765</v>
      </c>
      <c r="N846" s="1">
        <v>1.1490000179037499E-3</v>
      </c>
      <c r="O846" s="1" t="s">
        <v>6765</v>
      </c>
    </row>
    <row r="847" spans="1:15" x14ac:dyDescent="0.25">
      <c r="A847" s="12" t="s">
        <v>3382</v>
      </c>
      <c r="B847" s="12" t="s">
        <v>3446</v>
      </c>
      <c r="C847" s="12" t="s">
        <v>1500</v>
      </c>
      <c r="D847" s="12" t="s">
        <v>1815</v>
      </c>
      <c r="E847" s="12" t="s">
        <v>2225</v>
      </c>
      <c r="F847" s="1">
        <v>3.5899999141693102</v>
      </c>
      <c r="G847" s="1" t="s">
        <v>6765</v>
      </c>
      <c r="H847" s="1">
        <v>4.5400001108646401E-3</v>
      </c>
      <c r="I847" s="1" t="s">
        <v>6765</v>
      </c>
      <c r="J847" s="1">
        <v>2.5700000696815599E-4</v>
      </c>
      <c r="K847" s="1" t="s">
        <v>6765</v>
      </c>
      <c r="L847" s="1">
        <v>4.0480000898241997E-3</v>
      </c>
      <c r="M847" s="1" t="s">
        <v>6765</v>
      </c>
      <c r="N847" s="1">
        <v>1.1490000179037499E-3</v>
      </c>
      <c r="O847" s="1" t="s">
        <v>6765</v>
      </c>
    </row>
    <row r="848" spans="1:15" x14ac:dyDescent="0.25">
      <c r="A848" s="12" t="s">
        <v>3382</v>
      </c>
      <c r="B848" s="12" t="s">
        <v>3447</v>
      </c>
      <c r="C848" s="12" t="s">
        <v>1500</v>
      </c>
      <c r="D848" s="12" t="s">
        <v>2094</v>
      </c>
      <c r="E848" s="12" t="s">
        <v>2225</v>
      </c>
      <c r="F848" s="1">
        <v>3.5899999141693102</v>
      </c>
      <c r="G848" s="1" t="s">
        <v>6765</v>
      </c>
      <c r="H848" s="1">
        <v>4.5400001108646401E-3</v>
      </c>
      <c r="I848" s="1" t="s">
        <v>6765</v>
      </c>
      <c r="J848" s="1">
        <v>2.5700000696815599E-4</v>
      </c>
      <c r="K848" s="1" t="s">
        <v>6765</v>
      </c>
      <c r="L848" s="1">
        <v>4.0480000898241997E-3</v>
      </c>
      <c r="M848" s="1" t="s">
        <v>6765</v>
      </c>
      <c r="N848" s="1">
        <v>1.1490000179037499E-3</v>
      </c>
      <c r="O848" s="1" t="s">
        <v>6765</v>
      </c>
    </row>
    <row r="849" spans="1:15" x14ac:dyDescent="0.25">
      <c r="A849" s="12" t="s">
        <v>3382</v>
      </c>
      <c r="B849" s="12" t="s">
        <v>3448</v>
      </c>
      <c r="C849" s="12" t="s">
        <v>1500</v>
      </c>
      <c r="D849" s="12" t="s">
        <v>2066</v>
      </c>
      <c r="E849" s="12" t="s">
        <v>2225</v>
      </c>
      <c r="F849" s="1">
        <v>3.5899999141693102</v>
      </c>
      <c r="G849" s="1" t="s">
        <v>6765</v>
      </c>
      <c r="H849" s="1">
        <v>4.5400001108646401E-3</v>
      </c>
      <c r="I849" s="1" t="s">
        <v>6765</v>
      </c>
      <c r="J849" s="1">
        <v>2.5700000696815599E-4</v>
      </c>
      <c r="K849" s="1" t="s">
        <v>6765</v>
      </c>
      <c r="L849" s="1">
        <v>4.0480000898241997E-3</v>
      </c>
      <c r="M849" s="1" t="s">
        <v>6765</v>
      </c>
      <c r="N849" s="1">
        <v>1.1490000179037499E-3</v>
      </c>
      <c r="O849" s="1" t="s">
        <v>6765</v>
      </c>
    </row>
    <row r="850" spans="1:15" x14ac:dyDescent="0.25">
      <c r="A850" s="12" t="s">
        <v>3382</v>
      </c>
      <c r="B850" s="12" t="s">
        <v>3449</v>
      </c>
      <c r="C850" s="12" t="s">
        <v>1500</v>
      </c>
      <c r="D850" s="12" t="s">
        <v>2184</v>
      </c>
      <c r="E850" s="12" t="s">
        <v>2225</v>
      </c>
      <c r="F850" s="1">
        <v>3.5899999141693102</v>
      </c>
      <c r="G850" s="1" t="s">
        <v>6765</v>
      </c>
      <c r="H850" s="1">
        <v>4.5400001108646401E-3</v>
      </c>
      <c r="I850" s="1" t="s">
        <v>6765</v>
      </c>
      <c r="J850" s="1">
        <v>2.5700000696815599E-4</v>
      </c>
      <c r="K850" s="1" t="s">
        <v>6765</v>
      </c>
      <c r="L850" s="1">
        <v>4.0480000898241997E-3</v>
      </c>
      <c r="M850" s="1" t="s">
        <v>6765</v>
      </c>
      <c r="N850" s="1">
        <v>1.1490000179037499E-3</v>
      </c>
      <c r="O850" s="1" t="s">
        <v>6765</v>
      </c>
    </row>
    <row r="851" spans="1:15" x14ac:dyDescent="0.25">
      <c r="A851" s="12" t="s">
        <v>3382</v>
      </c>
      <c r="B851" s="12" t="s">
        <v>3450</v>
      </c>
      <c r="C851" s="12" t="s">
        <v>1500</v>
      </c>
      <c r="D851" s="12" t="s">
        <v>2004</v>
      </c>
      <c r="E851" s="12" t="s">
        <v>2225</v>
      </c>
      <c r="F851" s="1">
        <v>3.5899999141693102</v>
      </c>
      <c r="G851" s="1" t="s">
        <v>6765</v>
      </c>
      <c r="H851" s="1">
        <v>4.5400001108646401E-3</v>
      </c>
      <c r="I851" s="1" t="s">
        <v>6765</v>
      </c>
      <c r="J851" s="1">
        <v>2.5700000696815599E-4</v>
      </c>
      <c r="K851" s="1" t="s">
        <v>6765</v>
      </c>
      <c r="L851" s="1">
        <v>4.0480000898241997E-3</v>
      </c>
      <c r="M851" s="1" t="s">
        <v>6765</v>
      </c>
      <c r="N851" s="1">
        <v>1.1490000179037499E-3</v>
      </c>
      <c r="O851" s="1" t="s">
        <v>6765</v>
      </c>
    </row>
    <row r="852" spans="1:15" x14ac:dyDescent="0.25">
      <c r="A852" s="12" t="s">
        <v>3382</v>
      </c>
      <c r="B852" s="12" t="s">
        <v>3451</v>
      </c>
      <c r="C852" s="12" t="s">
        <v>1500</v>
      </c>
      <c r="D852" s="12" t="s">
        <v>3452</v>
      </c>
      <c r="E852" s="12" t="s">
        <v>2225</v>
      </c>
      <c r="F852" s="1">
        <v>3.5899999141693102</v>
      </c>
      <c r="G852" s="1" t="s">
        <v>6765</v>
      </c>
      <c r="H852" s="1">
        <v>4.5400001108646401E-3</v>
      </c>
      <c r="I852" s="1" t="s">
        <v>6765</v>
      </c>
      <c r="J852" s="1">
        <v>2.5700000696815599E-4</v>
      </c>
      <c r="K852" s="1" t="s">
        <v>6765</v>
      </c>
      <c r="L852" s="1">
        <v>4.0480000898241997E-3</v>
      </c>
      <c r="M852" s="1" t="s">
        <v>6765</v>
      </c>
      <c r="N852" s="1">
        <v>1.1490000179037499E-3</v>
      </c>
      <c r="O852" s="1" t="s">
        <v>6765</v>
      </c>
    </row>
    <row r="853" spans="1:15" x14ac:dyDescent="0.25">
      <c r="A853" s="12" t="s">
        <v>3382</v>
      </c>
      <c r="B853" s="12" t="s">
        <v>3453</v>
      </c>
      <c r="C853" s="12" t="s">
        <v>1500</v>
      </c>
      <c r="D853" s="12" t="s">
        <v>1599</v>
      </c>
      <c r="E853" s="12" t="s">
        <v>2225</v>
      </c>
      <c r="F853" s="1">
        <v>3.5899999141693102</v>
      </c>
      <c r="G853" s="1" t="s">
        <v>6765</v>
      </c>
      <c r="H853" s="1">
        <v>4.5400001108646401E-3</v>
      </c>
      <c r="I853" s="1" t="s">
        <v>6765</v>
      </c>
      <c r="J853" s="1">
        <v>2.5700000696815599E-4</v>
      </c>
      <c r="K853" s="1" t="s">
        <v>6765</v>
      </c>
      <c r="L853" s="1">
        <v>4.0480000898241997E-3</v>
      </c>
      <c r="M853" s="1" t="s">
        <v>6765</v>
      </c>
      <c r="N853" s="1">
        <v>1.1490000179037499E-3</v>
      </c>
      <c r="O853" s="1" t="s">
        <v>6765</v>
      </c>
    </row>
    <row r="854" spans="1:15" x14ac:dyDescent="0.25">
      <c r="A854" s="12" t="s">
        <v>3382</v>
      </c>
      <c r="B854" s="12" t="s">
        <v>3454</v>
      </c>
      <c r="C854" s="12" t="s">
        <v>1500</v>
      </c>
      <c r="D854" s="12" t="s">
        <v>1723</v>
      </c>
      <c r="E854" s="12" t="s">
        <v>2225</v>
      </c>
      <c r="F854" s="1">
        <v>3.5899999141693102</v>
      </c>
      <c r="G854" s="1" t="s">
        <v>6765</v>
      </c>
      <c r="H854" s="1">
        <v>4.5400001108646401E-3</v>
      </c>
      <c r="I854" s="1" t="s">
        <v>6765</v>
      </c>
      <c r="J854" s="1">
        <v>2.5700000696815599E-4</v>
      </c>
      <c r="K854" s="1" t="s">
        <v>6765</v>
      </c>
      <c r="L854" s="1">
        <v>4.0480000898241997E-3</v>
      </c>
      <c r="M854" s="1" t="s">
        <v>6765</v>
      </c>
      <c r="N854" s="1">
        <v>1.1490000179037499E-3</v>
      </c>
      <c r="O854" s="1" t="s">
        <v>6765</v>
      </c>
    </row>
    <row r="855" spans="1:15" x14ac:dyDescent="0.25">
      <c r="A855" s="12" t="s">
        <v>3378</v>
      </c>
      <c r="B855" s="12" t="s">
        <v>3455</v>
      </c>
      <c r="C855" s="12" t="s">
        <v>1500</v>
      </c>
      <c r="D855" s="12" t="s">
        <v>3456</v>
      </c>
      <c r="E855" s="12" t="s">
        <v>2225</v>
      </c>
      <c r="F855" s="1">
        <v>5.1165800094604501</v>
      </c>
      <c r="G855" s="1" t="s">
        <v>2226</v>
      </c>
      <c r="H855" s="1">
        <v>9.6181652043014797E-4</v>
      </c>
      <c r="I855" s="1" t="s">
        <v>2226</v>
      </c>
      <c r="J855" s="1">
        <v>1.07776395452674E-5</v>
      </c>
      <c r="K855" s="1" t="s">
        <v>2226</v>
      </c>
      <c r="L855" s="1">
        <v>6.8448722595348998E-4</v>
      </c>
      <c r="M855" s="1" t="s">
        <v>2226</v>
      </c>
      <c r="N855" s="1">
        <v>2.8086701058782599E-4</v>
      </c>
      <c r="O855" s="1" t="s">
        <v>2226</v>
      </c>
    </row>
    <row r="856" spans="1:15" x14ac:dyDescent="0.25">
      <c r="A856" s="12" t="s">
        <v>3382</v>
      </c>
      <c r="B856" s="12" t="s">
        <v>3457</v>
      </c>
      <c r="C856" s="12" t="s">
        <v>1500</v>
      </c>
      <c r="D856" s="12" t="s">
        <v>1580</v>
      </c>
      <c r="E856" s="12" t="s">
        <v>2225</v>
      </c>
      <c r="F856" s="1">
        <v>3.5899999141693102</v>
      </c>
      <c r="G856" s="1" t="s">
        <v>6765</v>
      </c>
      <c r="H856" s="1">
        <v>4.5400001108646401E-3</v>
      </c>
      <c r="I856" s="1" t="s">
        <v>6765</v>
      </c>
      <c r="J856" s="1">
        <v>2.5700000696815599E-4</v>
      </c>
      <c r="K856" s="1" t="s">
        <v>6765</v>
      </c>
      <c r="L856" s="1">
        <v>4.0480000898241997E-3</v>
      </c>
      <c r="M856" s="1" t="s">
        <v>6765</v>
      </c>
      <c r="N856" s="1">
        <v>1.1490000179037499E-3</v>
      </c>
      <c r="O856" s="1" t="s">
        <v>6765</v>
      </c>
    </row>
    <row r="857" spans="1:15" x14ac:dyDescent="0.25">
      <c r="A857" s="12" t="s">
        <v>3382</v>
      </c>
      <c r="B857" s="12" t="s">
        <v>3458</v>
      </c>
      <c r="C857" s="12" t="s">
        <v>1500</v>
      </c>
      <c r="D857" s="12" t="s">
        <v>3459</v>
      </c>
      <c r="E857" s="12" t="s">
        <v>2225</v>
      </c>
      <c r="F857" s="1">
        <v>3.5899999141693102</v>
      </c>
      <c r="G857" s="1" t="s">
        <v>6765</v>
      </c>
      <c r="H857" s="1">
        <v>4.5400001108646401E-3</v>
      </c>
      <c r="I857" s="1" t="s">
        <v>6765</v>
      </c>
      <c r="J857" s="1">
        <v>2.5700000696815599E-4</v>
      </c>
      <c r="K857" s="1" t="s">
        <v>6765</v>
      </c>
      <c r="L857" s="1">
        <v>4.0480000898241997E-3</v>
      </c>
      <c r="M857" s="1" t="s">
        <v>6765</v>
      </c>
      <c r="N857" s="1">
        <v>1.1490000179037499E-3</v>
      </c>
      <c r="O857" s="1" t="s">
        <v>6765</v>
      </c>
    </row>
    <row r="858" spans="1:15" x14ac:dyDescent="0.25">
      <c r="A858" s="12" t="s">
        <v>3382</v>
      </c>
      <c r="B858" s="12" t="s">
        <v>3460</v>
      </c>
      <c r="C858" s="12" t="s">
        <v>1500</v>
      </c>
      <c r="D858" s="12" t="s">
        <v>1544</v>
      </c>
      <c r="E858" s="12" t="s">
        <v>2225</v>
      </c>
      <c r="F858" s="1">
        <v>3.5899999141693102</v>
      </c>
      <c r="G858" s="1" t="s">
        <v>6765</v>
      </c>
      <c r="H858" s="1">
        <v>4.5400001108646401E-3</v>
      </c>
      <c r="I858" s="1" t="s">
        <v>6765</v>
      </c>
      <c r="J858" s="1">
        <v>2.5700000696815599E-4</v>
      </c>
      <c r="K858" s="1" t="s">
        <v>6765</v>
      </c>
      <c r="L858" s="1">
        <v>4.0480000898241997E-3</v>
      </c>
      <c r="M858" s="1" t="s">
        <v>6765</v>
      </c>
      <c r="N858" s="1">
        <v>1.1490000179037499E-3</v>
      </c>
      <c r="O858" s="1" t="s">
        <v>6765</v>
      </c>
    </row>
    <row r="859" spans="1:15" x14ac:dyDescent="0.25">
      <c r="A859" s="12" t="s">
        <v>3378</v>
      </c>
      <c r="B859" s="12" t="s">
        <v>3461</v>
      </c>
      <c r="C859" s="12" t="s">
        <v>1500</v>
      </c>
      <c r="D859" s="12" t="s">
        <v>1626</v>
      </c>
      <c r="E859" s="12" t="s">
        <v>2225</v>
      </c>
      <c r="F859" s="1">
        <v>5.1165800094604501</v>
      </c>
      <c r="G859" s="1" t="s">
        <v>2226</v>
      </c>
      <c r="H859" s="1">
        <v>9.6181652043014797E-4</v>
      </c>
      <c r="I859" s="1" t="s">
        <v>2226</v>
      </c>
      <c r="J859" s="1">
        <v>1.07776395452674E-5</v>
      </c>
      <c r="K859" s="1" t="s">
        <v>2226</v>
      </c>
      <c r="L859" s="1">
        <v>6.8448722595348998E-4</v>
      </c>
      <c r="M859" s="1" t="s">
        <v>2226</v>
      </c>
      <c r="N859" s="1">
        <v>2.8086701058782599E-4</v>
      </c>
      <c r="O859" s="1" t="s">
        <v>2226</v>
      </c>
    </row>
    <row r="860" spans="1:15" x14ac:dyDescent="0.25">
      <c r="A860" s="12" t="s">
        <v>3382</v>
      </c>
      <c r="B860" s="12" t="s">
        <v>3462</v>
      </c>
      <c r="C860" s="12" t="s">
        <v>1500</v>
      </c>
      <c r="D860" s="12" t="s">
        <v>1719</v>
      </c>
      <c r="E860" s="12" t="s">
        <v>2225</v>
      </c>
      <c r="F860" s="1">
        <v>3.5899999141693102</v>
      </c>
      <c r="G860" s="1" t="s">
        <v>6765</v>
      </c>
      <c r="H860" s="1">
        <v>4.5400001108646401E-3</v>
      </c>
      <c r="I860" s="1" t="s">
        <v>6765</v>
      </c>
      <c r="J860" s="1">
        <v>2.5700000696815599E-4</v>
      </c>
      <c r="K860" s="1" t="s">
        <v>6765</v>
      </c>
      <c r="L860" s="1">
        <v>4.0480000898241997E-3</v>
      </c>
      <c r="M860" s="1" t="s">
        <v>6765</v>
      </c>
      <c r="N860" s="1">
        <v>1.1490000179037499E-3</v>
      </c>
      <c r="O860" s="1" t="s">
        <v>6765</v>
      </c>
    </row>
    <row r="861" spans="1:15" x14ac:dyDescent="0.25">
      <c r="A861" s="12" t="s">
        <v>3382</v>
      </c>
      <c r="B861" s="12" t="s">
        <v>3463</v>
      </c>
      <c r="C861" s="12" t="s">
        <v>1500</v>
      </c>
      <c r="D861" s="12" t="s">
        <v>1581</v>
      </c>
      <c r="E861" s="12" t="s">
        <v>2225</v>
      </c>
      <c r="F861" s="1">
        <v>3.5899999141693102</v>
      </c>
      <c r="G861" s="1" t="s">
        <v>6765</v>
      </c>
      <c r="H861" s="1">
        <v>4.5400001108646401E-3</v>
      </c>
      <c r="I861" s="1" t="s">
        <v>6765</v>
      </c>
      <c r="J861" s="1">
        <v>2.5700000696815599E-4</v>
      </c>
      <c r="K861" s="1" t="s">
        <v>6765</v>
      </c>
      <c r="L861" s="1">
        <v>4.0480000898241997E-3</v>
      </c>
      <c r="M861" s="1" t="s">
        <v>6765</v>
      </c>
      <c r="N861" s="1">
        <v>1.1490000179037499E-3</v>
      </c>
      <c r="O861" s="1" t="s">
        <v>6765</v>
      </c>
    </row>
    <row r="862" spans="1:15" x14ac:dyDescent="0.25">
      <c r="A862" s="12" t="s">
        <v>3382</v>
      </c>
      <c r="B862" s="12" t="s">
        <v>3464</v>
      </c>
      <c r="C862" s="12" t="s">
        <v>1500</v>
      </c>
      <c r="D862" s="12" t="s">
        <v>2049</v>
      </c>
      <c r="E862" s="12" t="s">
        <v>2225</v>
      </c>
      <c r="F862" s="1">
        <v>3.5899999141693102</v>
      </c>
      <c r="G862" s="1" t="s">
        <v>6765</v>
      </c>
      <c r="H862" s="1">
        <v>4.5400001108646401E-3</v>
      </c>
      <c r="I862" s="1" t="s">
        <v>6765</v>
      </c>
      <c r="J862" s="1">
        <v>2.5700000696815599E-4</v>
      </c>
      <c r="K862" s="1" t="s">
        <v>6765</v>
      </c>
      <c r="L862" s="1">
        <v>4.0480000898241997E-3</v>
      </c>
      <c r="M862" s="1" t="s">
        <v>6765</v>
      </c>
      <c r="N862" s="1">
        <v>1.1490000179037499E-3</v>
      </c>
      <c r="O862" s="1" t="s">
        <v>6765</v>
      </c>
    </row>
    <row r="863" spans="1:15" x14ac:dyDescent="0.25">
      <c r="A863" s="12" t="s">
        <v>3378</v>
      </c>
      <c r="B863" s="12" t="s">
        <v>3465</v>
      </c>
      <c r="C863" s="12" t="s">
        <v>1500</v>
      </c>
      <c r="D863" s="12" t="s">
        <v>3466</v>
      </c>
      <c r="E863" s="12" t="s">
        <v>2225</v>
      </c>
      <c r="F863" s="1">
        <v>5.1165800094604501</v>
      </c>
      <c r="G863" s="1" t="s">
        <v>2226</v>
      </c>
      <c r="H863" s="1">
        <v>9.6181652043014797E-4</v>
      </c>
      <c r="I863" s="1" t="s">
        <v>2226</v>
      </c>
      <c r="J863" s="1">
        <v>1.07776395452674E-5</v>
      </c>
      <c r="K863" s="1" t="s">
        <v>2226</v>
      </c>
      <c r="L863" s="1">
        <v>6.8448722595348998E-4</v>
      </c>
      <c r="M863" s="1" t="s">
        <v>2226</v>
      </c>
      <c r="N863" s="1">
        <v>2.8086701058782599E-4</v>
      </c>
      <c r="O863" s="1" t="s">
        <v>2226</v>
      </c>
    </row>
    <row r="864" spans="1:15" x14ac:dyDescent="0.25">
      <c r="A864" s="12" t="s">
        <v>3382</v>
      </c>
      <c r="B864" s="12" t="s">
        <v>3467</v>
      </c>
      <c r="C864" s="12" t="s">
        <v>1500</v>
      </c>
      <c r="D864" s="12" t="s">
        <v>1625</v>
      </c>
      <c r="E864" s="12" t="s">
        <v>2225</v>
      </c>
      <c r="F864" s="1">
        <v>3.5899999141693102</v>
      </c>
      <c r="G864" s="1" t="s">
        <v>6765</v>
      </c>
      <c r="H864" s="1">
        <v>4.5400001108646401E-3</v>
      </c>
      <c r="I864" s="1" t="s">
        <v>6765</v>
      </c>
      <c r="J864" s="1">
        <v>2.5700000696815599E-4</v>
      </c>
      <c r="K864" s="1" t="s">
        <v>6765</v>
      </c>
      <c r="L864" s="1">
        <v>4.0480000898241997E-3</v>
      </c>
      <c r="M864" s="1" t="s">
        <v>6765</v>
      </c>
      <c r="N864" s="1">
        <v>1.1490000179037499E-3</v>
      </c>
      <c r="O864" s="1" t="s">
        <v>6765</v>
      </c>
    </row>
    <row r="865" spans="1:15" x14ac:dyDescent="0.25">
      <c r="A865" s="12" t="s">
        <v>3382</v>
      </c>
      <c r="B865" s="12" t="s">
        <v>3468</v>
      </c>
      <c r="C865" s="12" t="s">
        <v>1500</v>
      </c>
      <c r="D865" s="12" t="s">
        <v>1642</v>
      </c>
      <c r="E865" s="12" t="s">
        <v>2225</v>
      </c>
      <c r="F865" s="1">
        <v>3.5899999141693102</v>
      </c>
      <c r="G865" s="1" t="s">
        <v>6765</v>
      </c>
      <c r="H865" s="1">
        <v>4.5400001108646401E-3</v>
      </c>
      <c r="I865" s="1" t="s">
        <v>6765</v>
      </c>
      <c r="J865" s="1">
        <v>2.5700000696815599E-4</v>
      </c>
      <c r="K865" s="1" t="s">
        <v>6765</v>
      </c>
      <c r="L865" s="1">
        <v>4.0480000898241997E-3</v>
      </c>
      <c r="M865" s="1" t="s">
        <v>6765</v>
      </c>
      <c r="N865" s="1">
        <v>1.1490000179037499E-3</v>
      </c>
      <c r="O865" s="1" t="s">
        <v>6765</v>
      </c>
    </row>
    <row r="866" spans="1:15" x14ac:dyDescent="0.25">
      <c r="A866" s="12" t="s">
        <v>3382</v>
      </c>
      <c r="B866" s="12" t="s">
        <v>3469</v>
      </c>
      <c r="C866" s="12" t="s">
        <v>1500</v>
      </c>
      <c r="D866" s="12" t="s">
        <v>1684</v>
      </c>
      <c r="E866" s="12" t="s">
        <v>2225</v>
      </c>
      <c r="F866" s="1">
        <v>3.5899999141693102</v>
      </c>
      <c r="G866" s="1" t="s">
        <v>6765</v>
      </c>
      <c r="H866" s="1">
        <v>4.5400001108646401E-3</v>
      </c>
      <c r="I866" s="1" t="s">
        <v>6765</v>
      </c>
      <c r="J866" s="1">
        <v>2.5700000696815599E-4</v>
      </c>
      <c r="K866" s="1" t="s">
        <v>6765</v>
      </c>
      <c r="L866" s="1">
        <v>4.0480000898241997E-3</v>
      </c>
      <c r="M866" s="1" t="s">
        <v>6765</v>
      </c>
      <c r="N866" s="1">
        <v>1.1490000179037499E-3</v>
      </c>
      <c r="O866" s="1" t="s">
        <v>6765</v>
      </c>
    </row>
    <row r="867" spans="1:15" x14ac:dyDescent="0.25">
      <c r="A867" s="12" t="s">
        <v>3382</v>
      </c>
      <c r="B867" s="12" t="s">
        <v>3470</v>
      </c>
      <c r="C867" s="12" t="s">
        <v>1500</v>
      </c>
      <c r="D867" s="12" t="s">
        <v>1569</v>
      </c>
      <c r="E867" s="12" t="s">
        <v>2225</v>
      </c>
      <c r="F867" s="1">
        <v>3.5899999141693102</v>
      </c>
      <c r="G867" s="1" t="s">
        <v>6765</v>
      </c>
      <c r="H867" s="1">
        <v>4.5400001108646401E-3</v>
      </c>
      <c r="I867" s="1" t="s">
        <v>6765</v>
      </c>
      <c r="J867" s="1">
        <v>2.5700000696815599E-4</v>
      </c>
      <c r="K867" s="1" t="s">
        <v>6765</v>
      </c>
      <c r="L867" s="1">
        <v>4.0480000898241997E-3</v>
      </c>
      <c r="M867" s="1" t="s">
        <v>6765</v>
      </c>
      <c r="N867" s="1">
        <v>1.1490000179037499E-3</v>
      </c>
      <c r="O867" s="1" t="s">
        <v>6765</v>
      </c>
    </row>
    <row r="868" spans="1:15" x14ac:dyDescent="0.25">
      <c r="A868" s="12" t="s">
        <v>3378</v>
      </c>
      <c r="B868" s="12" t="s">
        <v>3471</v>
      </c>
      <c r="C868" s="12" t="s">
        <v>1500</v>
      </c>
      <c r="D868" s="12" t="s">
        <v>2158</v>
      </c>
      <c r="E868" s="12" t="s">
        <v>2225</v>
      </c>
      <c r="F868" s="1">
        <v>5.1165800094604501</v>
      </c>
      <c r="G868" s="1" t="s">
        <v>2226</v>
      </c>
      <c r="H868" s="1">
        <v>9.6181652043014797E-4</v>
      </c>
      <c r="I868" s="1" t="s">
        <v>2226</v>
      </c>
      <c r="J868" s="1">
        <v>1.07776395452674E-5</v>
      </c>
      <c r="K868" s="1" t="s">
        <v>2226</v>
      </c>
      <c r="L868" s="1">
        <v>6.8448722595348998E-4</v>
      </c>
      <c r="M868" s="1" t="s">
        <v>2226</v>
      </c>
      <c r="N868" s="1">
        <v>2.8086701058782599E-4</v>
      </c>
      <c r="O868" s="1" t="s">
        <v>2226</v>
      </c>
    </row>
    <row r="869" spans="1:15" x14ac:dyDescent="0.25">
      <c r="A869" s="12" t="s">
        <v>3382</v>
      </c>
      <c r="B869" s="12" t="s">
        <v>3472</v>
      </c>
      <c r="C869" s="12" t="s">
        <v>1500</v>
      </c>
      <c r="D869" s="12" t="s">
        <v>3473</v>
      </c>
      <c r="E869" s="12" t="s">
        <v>2225</v>
      </c>
      <c r="F869" s="1">
        <v>3.5899999141693102</v>
      </c>
      <c r="G869" s="1" t="s">
        <v>6765</v>
      </c>
      <c r="H869" s="1">
        <v>4.5400001108646401E-3</v>
      </c>
      <c r="I869" s="1" t="s">
        <v>6765</v>
      </c>
      <c r="J869" s="1">
        <v>2.5700000696815599E-4</v>
      </c>
      <c r="K869" s="1" t="s">
        <v>6765</v>
      </c>
      <c r="L869" s="1">
        <v>4.0480000898241997E-3</v>
      </c>
      <c r="M869" s="1" t="s">
        <v>6765</v>
      </c>
      <c r="N869" s="1">
        <v>1.1490000179037499E-3</v>
      </c>
      <c r="O869" s="1" t="s">
        <v>6765</v>
      </c>
    </row>
    <row r="870" spans="1:15" x14ac:dyDescent="0.25">
      <c r="A870" s="12" t="s">
        <v>3378</v>
      </c>
      <c r="B870" s="12" t="s">
        <v>3474</v>
      </c>
      <c r="C870" s="12" t="s">
        <v>1500</v>
      </c>
      <c r="D870" s="12" t="s">
        <v>1816</v>
      </c>
      <c r="E870" s="12" t="s">
        <v>2225</v>
      </c>
      <c r="F870" s="1">
        <v>5.1165800094604501</v>
      </c>
      <c r="G870" s="1" t="s">
        <v>2226</v>
      </c>
      <c r="H870" s="1">
        <v>9.6181652043014797E-4</v>
      </c>
      <c r="I870" s="1" t="s">
        <v>2226</v>
      </c>
      <c r="J870" s="1">
        <v>1.07776395452674E-5</v>
      </c>
      <c r="K870" s="1" t="s">
        <v>2226</v>
      </c>
      <c r="L870" s="1">
        <v>6.8448722595348998E-4</v>
      </c>
      <c r="M870" s="1" t="s">
        <v>2226</v>
      </c>
      <c r="N870" s="1">
        <v>2.8086701058782599E-4</v>
      </c>
      <c r="O870" s="1" t="s">
        <v>2226</v>
      </c>
    </row>
    <row r="871" spans="1:15" x14ac:dyDescent="0.25">
      <c r="A871" s="12" t="s">
        <v>3382</v>
      </c>
      <c r="B871" s="12" t="s">
        <v>3475</v>
      </c>
      <c r="C871" s="12" t="s">
        <v>1500</v>
      </c>
      <c r="D871" s="12" t="s">
        <v>3476</v>
      </c>
      <c r="E871" s="12" t="s">
        <v>2225</v>
      </c>
      <c r="F871" s="1">
        <v>3.5899999141693102</v>
      </c>
      <c r="G871" s="1" t="s">
        <v>6765</v>
      </c>
      <c r="H871" s="1">
        <v>4.5400001108646401E-3</v>
      </c>
      <c r="I871" s="1" t="s">
        <v>6765</v>
      </c>
      <c r="J871" s="1">
        <v>2.5700000696815599E-4</v>
      </c>
      <c r="K871" s="1" t="s">
        <v>6765</v>
      </c>
      <c r="L871" s="1">
        <v>4.0480000898241997E-3</v>
      </c>
      <c r="M871" s="1" t="s">
        <v>6765</v>
      </c>
      <c r="N871" s="1">
        <v>1.1490000179037499E-3</v>
      </c>
      <c r="O871" s="1" t="s">
        <v>6765</v>
      </c>
    </row>
    <row r="872" spans="1:15" x14ac:dyDescent="0.25">
      <c r="A872" s="12" t="s">
        <v>3382</v>
      </c>
      <c r="B872" s="12" t="s">
        <v>3477</v>
      </c>
      <c r="C872" s="12" t="s">
        <v>1500</v>
      </c>
      <c r="D872" s="12" t="s">
        <v>1622</v>
      </c>
      <c r="E872" s="12" t="s">
        <v>2225</v>
      </c>
      <c r="F872" s="1">
        <v>3.5899999141693102</v>
      </c>
      <c r="G872" s="1" t="s">
        <v>6765</v>
      </c>
      <c r="H872" s="1">
        <v>4.5400001108646401E-3</v>
      </c>
      <c r="I872" s="1" t="s">
        <v>6765</v>
      </c>
      <c r="J872" s="1">
        <v>2.5700000696815599E-4</v>
      </c>
      <c r="K872" s="1" t="s">
        <v>6765</v>
      </c>
      <c r="L872" s="1">
        <v>4.0480000898241997E-3</v>
      </c>
      <c r="M872" s="1" t="s">
        <v>6765</v>
      </c>
      <c r="N872" s="1">
        <v>1.1490000179037499E-3</v>
      </c>
      <c r="O872" s="1" t="s">
        <v>6765</v>
      </c>
    </row>
    <row r="873" spans="1:15" x14ac:dyDescent="0.25">
      <c r="A873" s="12" t="s">
        <v>3382</v>
      </c>
      <c r="B873" s="12" t="s">
        <v>3478</v>
      </c>
      <c r="C873" s="12" t="s">
        <v>1500</v>
      </c>
      <c r="D873" s="12" t="s">
        <v>1220</v>
      </c>
      <c r="E873" s="12" t="s">
        <v>2225</v>
      </c>
      <c r="F873" s="1">
        <v>3.5899999141693102</v>
      </c>
      <c r="G873" s="1" t="s">
        <v>6765</v>
      </c>
      <c r="H873" s="1">
        <v>4.5400001108646401E-3</v>
      </c>
      <c r="I873" s="1" t="s">
        <v>6765</v>
      </c>
      <c r="J873" s="1">
        <v>2.5700000696815599E-4</v>
      </c>
      <c r="K873" s="1" t="s">
        <v>6765</v>
      </c>
      <c r="L873" s="1">
        <v>4.0480000898241997E-3</v>
      </c>
      <c r="M873" s="1" t="s">
        <v>6765</v>
      </c>
      <c r="N873" s="1">
        <v>1.1490000179037499E-3</v>
      </c>
      <c r="O873" s="1" t="s">
        <v>6765</v>
      </c>
    </row>
    <row r="874" spans="1:15" x14ac:dyDescent="0.25">
      <c r="A874" s="12" t="s">
        <v>3382</v>
      </c>
      <c r="B874" s="12" t="s">
        <v>3479</v>
      </c>
      <c r="C874" s="12" t="s">
        <v>1500</v>
      </c>
      <c r="D874" s="12" t="s">
        <v>1912</v>
      </c>
      <c r="E874" s="12" t="s">
        <v>2225</v>
      </c>
      <c r="F874" s="1">
        <v>3.5899999141693102</v>
      </c>
      <c r="G874" s="1" t="s">
        <v>6765</v>
      </c>
      <c r="H874" s="1">
        <v>4.5400001108646401E-3</v>
      </c>
      <c r="I874" s="1" t="s">
        <v>6765</v>
      </c>
      <c r="J874" s="1">
        <v>2.5700000696815599E-4</v>
      </c>
      <c r="K874" s="1" t="s">
        <v>6765</v>
      </c>
      <c r="L874" s="1">
        <v>4.0480000898241997E-3</v>
      </c>
      <c r="M874" s="1" t="s">
        <v>6765</v>
      </c>
      <c r="N874" s="1">
        <v>1.1490000179037499E-3</v>
      </c>
      <c r="O874" s="1" t="s">
        <v>6765</v>
      </c>
    </row>
    <row r="875" spans="1:15" x14ac:dyDescent="0.25">
      <c r="A875" s="12" t="s">
        <v>3382</v>
      </c>
      <c r="B875" s="12" t="s">
        <v>3480</v>
      </c>
      <c r="C875" s="12" t="s">
        <v>1500</v>
      </c>
      <c r="D875" s="12" t="s">
        <v>1835</v>
      </c>
      <c r="E875" s="12" t="s">
        <v>2225</v>
      </c>
      <c r="F875" s="1">
        <v>3.5899999141693102</v>
      </c>
      <c r="G875" s="1" t="s">
        <v>6765</v>
      </c>
      <c r="H875" s="1">
        <v>4.5400001108646401E-3</v>
      </c>
      <c r="I875" s="1" t="s">
        <v>6765</v>
      </c>
      <c r="J875" s="1">
        <v>2.5700000696815599E-4</v>
      </c>
      <c r="K875" s="1" t="s">
        <v>6765</v>
      </c>
      <c r="L875" s="1">
        <v>4.0480000898241997E-3</v>
      </c>
      <c r="M875" s="1" t="s">
        <v>6765</v>
      </c>
      <c r="N875" s="1">
        <v>1.1490000179037499E-3</v>
      </c>
      <c r="O875" s="1" t="s">
        <v>6765</v>
      </c>
    </row>
    <row r="876" spans="1:15" x14ac:dyDescent="0.25">
      <c r="A876" s="12" t="s">
        <v>3382</v>
      </c>
      <c r="B876" s="12" t="s">
        <v>3481</v>
      </c>
      <c r="C876" s="12" t="s">
        <v>1500</v>
      </c>
      <c r="D876" s="12" t="s">
        <v>2000</v>
      </c>
      <c r="E876" s="12" t="s">
        <v>2225</v>
      </c>
      <c r="F876" s="1">
        <v>3.5899999141693102</v>
      </c>
      <c r="G876" s="1" t="s">
        <v>6765</v>
      </c>
      <c r="H876" s="1">
        <v>4.5400001108646401E-3</v>
      </c>
      <c r="I876" s="1" t="s">
        <v>6765</v>
      </c>
      <c r="J876" s="1">
        <v>2.5700000696815599E-4</v>
      </c>
      <c r="K876" s="1" t="s">
        <v>6765</v>
      </c>
      <c r="L876" s="1">
        <v>4.0480000898241997E-3</v>
      </c>
      <c r="M876" s="1" t="s">
        <v>6765</v>
      </c>
      <c r="N876" s="1">
        <v>1.1490000179037499E-3</v>
      </c>
      <c r="O876" s="1" t="s">
        <v>6765</v>
      </c>
    </row>
    <row r="877" spans="1:15" x14ac:dyDescent="0.25">
      <c r="A877" s="12" t="s">
        <v>3378</v>
      </c>
      <c r="B877" s="12" t="s">
        <v>3482</v>
      </c>
      <c r="C877" s="12" t="s">
        <v>1500</v>
      </c>
      <c r="D877" s="12" t="s">
        <v>1954</v>
      </c>
      <c r="E877" s="12" t="s">
        <v>2225</v>
      </c>
      <c r="F877" s="1">
        <v>5.1165800094604501</v>
      </c>
      <c r="G877" s="1" t="s">
        <v>2226</v>
      </c>
      <c r="H877" s="1">
        <v>9.6181652043014797E-4</v>
      </c>
      <c r="I877" s="1" t="s">
        <v>2226</v>
      </c>
      <c r="J877" s="1">
        <v>1.07776395452674E-5</v>
      </c>
      <c r="K877" s="1" t="s">
        <v>2226</v>
      </c>
      <c r="L877" s="1">
        <v>6.8448722595348998E-4</v>
      </c>
      <c r="M877" s="1" t="s">
        <v>2226</v>
      </c>
      <c r="N877" s="1">
        <v>2.8086701058782599E-4</v>
      </c>
      <c r="O877" s="1" t="s">
        <v>2226</v>
      </c>
    </row>
    <row r="878" spans="1:15" x14ac:dyDescent="0.25">
      <c r="A878" s="12" t="s">
        <v>3378</v>
      </c>
      <c r="B878" s="12" t="s">
        <v>3483</v>
      </c>
      <c r="C878" s="12" t="s">
        <v>1500</v>
      </c>
      <c r="D878" s="12" t="s">
        <v>1717</v>
      </c>
      <c r="E878" s="12" t="s">
        <v>2225</v>
      </c>
      <c r="F878" s="1">
        <v>5.1165800094604501</v>
      </c>
      <c r="G878" s="1" t="s">
        <v>2226</v>
      </c>
      <c r="H878" s="1">
        <v>9.6181652043014797E-4</v>
      </c>
      <c r="I878" s="1" t="s">
        <v>2226</v>
      </c>
      <c r="J878" s="1">
        <v>1.07776395452674E-5</v>
      </c>
      <c r="K878" s="1" t="s">
        <v>2226</v>
      </c>
      <c r="L878" s="1">
        <v>6.8448722595348998E-4</v>
      </c>
      <c r="M878" s="1" t="s">
        <v>2226</v>
      </c>
      <c r="N878" s="1">
        <v>2.8086701058782599E-4</v>
      </c>
      <c r="O878" s="1" t="s">
        <v>2226</v>
      </c>
    </row>
    <row r="879" spans="1:15" x14ac:dyDescent="0.25">
      <c r="A879" s="12" t="s">
        <v>3382</v>
      </c>
      <c r="B879" s="12" t="s">
        <v>3484</v>
      </c>
      <c r="C879" s="12" t="s">
        <v>1500</v>
      </c>
      <c r="D879" s="12" t="s">
        <v>1889</v>
      </c>
      <c r="E879" s="12" t="s">
        <v>2225</v>
      </c>
      <c r="F879" s="1">
        <v>3.5899999141693102</v>
      </c>
      <c r="G879" s="1" t="s">
        <v>6765</v>
      </c>
      <c r="H879" s="1">
        <v>4.5400001108646401E-3</v>
      </c>
      <c r="I879" s="1" t="s">
        <v>6765</v>
      </c>
      <c r="J879" s="1">
        <v>2.5700000696815599E-4</v>
      </c>
      <c r="K879" s="1" t="s">
        <v>6765</v>
      </c>
      <c r="L879" s="1">
        <v>4.0480000898241997E-3</v>
      </c>
      <c r="M879" s="1" t="s">
        <v>6765</v>
      </c>
      <c r="N879" s="1">
        <v>1.1490000179037499E-3</v>
      </c>
      <c r="O879" s="1" t="s">
        <v>6765</v>
      </c>
    </row>
    <row r="880" spans="1:15" x14ac:dyDescent="0.25">
      <c r="A880" s="12" t="s">
        <v>3382</v>
      </c>
      <c r="B880" s="12" t="s">
        <v>3485</v>
      </c>
      <c r="C880" s="12" t="s">
        <v>1500</v>
      </c>
      <c r="D880" s="12" t="s">
        <v>1672</v>
      </c>
      <c r="E880" s="12" t="s">
        <v>2225</v>
      </c>
      <c r="F880" s="1">
        <v>3.5899999141693102</v>
      </c>
      <c r="G880" s="1" t="s">
        <v>6765</v>
      </c>
      <c r="H880" s="1">
        <v>4.5400001108646401E-3</v>
      </c>
      <c r="I880" s="1" t="s">
        <v>6765</v>
      </c>
      <c r="J880" s="1">
        <v>2.5700000696815599E-4</v>
      </c>
      <c r="K880" s="1" t="s">
        <v>6765</v>
      </c>
      <c r="L880" s="1">
        <v>4.0480000898241997E-3</v>
      </c>
      <c r="M880" s="1" t="s">
        <v>6765</v>
      </c>
      <c r="N880" s="1">
        <v>1.1490000179037499E-3</v>
      </c>
      <c r="O880" s="1" t="s">
        <v>6765</v>
      </c>
    </row>
    <row r="881" spans="1:15" x14ac:dyDescent="0.25">
      <c r="A881" s="12" t="s">
        <v>3382</v>
      </c>
      <c r="B881" s="12" t="s">
        <v>3486</v>
      </c>
      <c r="C881" s="12" t="s">
        <v>1500</v>
      </c>
      <c r="D881" s="12" t="s">
        <v>1588</v>
      </c>
      <c r="E881" s="12" t="s">
        <v>2225</v>
      </c>
      <c r="F881" s="1">
        <v>3.5899999141693102</v>
      </c>
      <c r="G881" s="1" t="s">
        <v>6765</v>
      </c>
      <c r="H881" s="1">
        <v>4.5400001108646401E-3</v>
      </c>
      <c r="I881" s="1" t="s">
        <v>6765</v>
      </c>
      <c r="J881" s="1">
        <v>2.5700000696815599E-4</v>
      </c>
      <c r="K881" s="1" t="s">
        <v>6765</v>
      </c>
      <c r="L881" s="1">
        <v>4.0480000898241997E-3</v>
      </c>
      <c r="M881" s="1" t="s">
        <v>6765</v>
      </c>
      <c r="N881" s="1">
        <v>1.1490000179037499E-3</v>
      </c>
      <c r="O881" s="1" t="s">
        <v>6765</v>
      </c>
    </row>
    <row r="882" spans="1:15" x14ac:dyDescent="0.25">
      <c r="A882" s="12" t="s">
        <v>3382</v>
      </c>
      <c r="B882" s="12" t="s">
        <v>3487</v>
      </c>
      <c r="C882" s="12" t="s">
        <v>1500</v>
      </c>
      <c r="D882" s="12" t="s">
        <v>1127</v>
      </c>
      <c r="E882" s="12" t="s">
        <v>2225</v>
      </c>
      <c r="F882" s="1">
        <v>3.5899999141693102</v>
      </c>
      <c r="G882" s="1" t="s">
        <v>6765</v>
      </c>
      <c r="H882" s="1">
        <v>4.5400001108646401E-3</v>
      </c>
      <c r="I882" s="1" t="s">
        <v>6765</v>
      </c>
      <c r="J882" s="1">
        <v>2.5700000696815599E-4</v>
      </c>
      <c r="K882" s="1" t="s">
        <v>6765</v>
      </c>
      <c r="L882" s="1">
        <v>4.0480000898241997E-3</v>
      </c>
      <c r="M882" s="1" t="s">
        <v>6765</v>
      </c>
      <c r="N882" s="1">
        <v>1.1490000179037499E-3</v>
      </c>
      <c r="O882" s="1" t="s">
        <v>6765</v>
      </c>
    </row>
    <row r="883" spans="1:15" x14ac:dyDescent="0.25">
      <c r="A883" s="12" t="s">
        <v>3382</v>
      </c>
      <c r="B883" s="12" t="s">
        <v>3488</v>
      </c>
      <c r="C883" s="12" t="s">
        <v>1500</v>
      </c>
      <c r="D883" s="12" t="s">
        <v>1555</v>
      </c>
      <c r="E883" s="12" t="s">
        <v>2225</v>
      </c>
      <c r="F883" s="1">
        <v>3.5899999141693102</v>
      </c>
      <c r="G883" s="1" t="s">
        <v>6765</v>
      </c>
      <c r="H883" s="1">
        <v>4.5400001108646401E-3</v>
      </c>
      <c r="I883" s="1" t="s">
        <v>6765</v>
      </c>
      <c r="J883" s="1">
        <v>2.5700000696815599E-4</v>
      </c>
      <c r="K883" s="1" t="s">
        <v>6765</v>
      </c>
      <c r="L883" s="1">
        <v>4.0480000898241997E-3</v>
      </c>
      <c r="M883" s="1" t="s">
        <v>6765</v>
      </c>
      <c r="N883" s="1">
        <v>1.1490000179037499E-3</v>
      </c>
      <c r="O883" s="1" t="s">
        <v>6765</v>
      </c>
    </row>
    <row r="884" spans="1:15" x14ac:dyDescent="0.25">
      <c r="A884" s="12" t="s">
        <v>3382</v>
      </c>
      <c r="B884" s="12" t="s">
        <v>3489</v>
      </c>
      <c r="C884" s="12" t="s">
        <v>1500</v>
      </c>
      <c r="D884" s="12" t="s">
        <v>2022</v>
      </c>
      <c r="E884" s="12" t="s">
        <v>2225</v>
      </c>
      <c r="F884" s="1">
        <v>3.5899999141693102</v>
      </c>
      <c r="G884" s="1" t="s">
        <v>6765</v>
      </c>
      <c r="H884" s="1">
        <v>4.5400001108646401E-3</v>
      </c>
      <c r="I884" s="1" t="s">
        <v>6765</v>
      </c>
      <c r="J884" s="1">
        <v>2.5700000696815599E-4</v>
      </c>
      <c r="K884" s="1" t="s">
        <v>6765</v>
      </c>
      <c r="L884" s="1">
        <v>4.0480000898241997E-3</v>
      </c>
      <c r="M884" s="1" t="s">
        <v>6765</v>
      </c>
      <c r="N884" s="1">
        <v>1.1490000179037499E-3</v>
      </c>
      <c r="O884" s="1" t="s">
        <v>6765</v>
      </c>
    </row>
    <row r="885" spans="1:15" x14ac:dyDescent="0.25">
      <c r="A885" s="12" t="s">
        <v>3382</v>
      </c>
      <c r="B885" s="12" t="s">
        <v>3490</v>
      </c>
      <c r="C885" s="12" t="s">
        <v>1500</v>
      </c>
      <c r="D885" s="12" t="s">
        <v>2182</v>
      </c>
      <c r="E885" s="12" t="s">
        <v>2225</v>
      </c>
      <c r="F885" s="1">
        <v>3.5899999141693102</v>
      </c>
      <c r="G885" s="1" t="s">
        <v>6765</v>
      </c>
      <c r="H885" s="1">
        <v>4.5400001108646401E-3</v>
      </c>
      <c r="I885" s="1" t="s">
        <v>6765</v>
      </c>
      <c r="J885" s="1">
        <v>2.5700000696815599E-4</v>
      </c>
      <c r="K885" s="1" t="s">
        <v>6765</v>
      </c>
      <c r="L885" s="1">
        <v>4.0480000898241997E-3</v>
      </c>
      <c r="M885" s="1" t="s">
        <v>6765</v>
      </c>
      <c r="N885" s="1">
        <v>1.1490000179037499E-3</v>
      </c>
      <c r="O885" s="1" t="s">
        <v>6765</v>
      </c>
    </row>
    <row r="886" spans="1:15" x14ac:dyDescent="0.25">
      <c r="A886" s="12" t="s">
        <v>3382</v>
      </c>
      <c r="B886" s="12" t="s">
        <v>3491</v>
      </c>
      <c r="C886" s="12" t="s">
        <v>1500</v>
      </c>
      <c r="D886" s="12" t="s">
        <v>3492</v>
      </c>
      <c r="E886" s="12" t="s">
        <v>2225</v>
      </c>
      <c r="F886" s="1">
        <v>3.5899999141693102</v>
      </c>
      <c r="G886" s="1" t="s">
        <v>6765</v>
      </c>
      <c r="H886" s="1">
        <v>4.5400001108646401E-3</v>
      </c>
      <c r="I886" s="1" t="s">
        <v>6765</v>
      </c>
      <c r="J886" s="1">
        <v>2.5700000696815599E-4</v>
      </c>
      <c r="K886" s="1" t="s">
        <v>6765</v>
      </c>
      <c r="L886" s="1">
        <v>4.0480000898241997E-3</v>
      </c>
      <c r="M886" s="1" t="s">
        <v>6765</v>
      </c>
      <c r="N886" s="1">
        <v>1.1490000179037499E-3</v>
      </c>
      <c r="O886" s="1" t="s">
        <v>6765</v>
      </c>
    </row>
    <row r="887" spans="1:15" x14ac:dyDescent="0.25">
      <c r="A887" s="12" t="s">
        <v>3382</v>
      </c>
      <c r="B887" s="12" t="s">
        <v>3493</v>
      </c>
      <c r="C887" s="12" t="s">
        <v>1500</v>
      </c>
      <c r="D887" s="12" t="s">
        <v>2109</v>
      </c>
      <c r="E887" s="12" t="s">
        <v>2225</v>
      </c>
      <c r="F887" s="1">
        <v>3.5899999141693102</v>
      </c>
      <c r="G887" s="1" t="s">
        <v>6765</v>
      </c>
      <c r="H887" s="1">
        <v>4.5400001108646401E-3</v>
      </c>
      <c r="I887" s="1" t="s">
        <v>6765</v>
      </c>
      <c r="J887" s="1">
        <v>2.5700000696815599E-4</v>
      </c>
      <c r="K887" s="1" t="s">
        <v>6765</v>
      </c>
      <c r="L887" s="1">
        <v>4.0480000898241997E-3</v>
      </c>
      <c r="M887" s="1" t="s">
        <v>6765</v>
      </c>
      <c r="N887" s="1">
        <v>1.1490000179037499E-3</v>
      </c>
      <c r="O887" s="1" t="s">
        <v>6765</v>
      </c>
    </row>
    <row r="888" spans="1:15" x14ac:dyDescent="0.25">
      <c r="A888" s="12" t="s">
        <v>3382</v>
      </c>
      <c r="B888" s="12" t="s">
        <v>3494</v>
      </c>
      <c r="C888" s="12" t="s">
        <v>1500</v>
      </c>
      <c r="D888" s="12" t="s">
        <v>3055</v>
      </c>
      <c r="E888" s="12" t="s">
        <v>2225</v>
      </c>
      <c r="F888" s="1">
        <v>3.5899999141693102</v>
      </c>
      <c r="G888" s="1" t="s">
        <v>6765</v>
      </c>
      <c r="H888" s="1">
        <v>4.5400001108646401E-3</v>
      </c>
      <c r="I888" s="1" t="s">
        <v>6765</v>
      </c>
      <c r="J888" s="1">
        <v>2.5700000696815599E-4</v>
      </c>
      <c r="K888" s="1" t="s">
        <v>6765</v>
      </c>
      <c r="L888" s="1">
        <v>4.0480000898241997E-3</v>
      </c>
      <c r="M888" s="1" t="s">
        <v>6765</v>
      </c>
      <c r="N888" s="1">
        <v>1.1490000179037499E-3</v>
      </c>
      <c r="O888" s="1" t="s">
        <v>6765</v>
      </c>
    </row>
    <row r="889" spans="1:15" x14ac:dyDescent="0.25">
      <c r="A889" s="12" t="s">
        <v>3382</v>
      </c>
      <c r="B889" s="12" t="s">
        <v>3495</v>
      </c>
      <c r="C889" s="12" t="s">
        <v>1500</v>
      </c>
      <c r="D889" s="12" t="s">
        <v>1955</v>
      </c>
      <c r="E889" s="12" t="s">
        <v>2225</v>
      </c>
      <c r="F889" s="1">
        <v>3.5899999141693102</v>
      </c>
      <c r="G889" s="1" t="s">
        <v>6765</v>
      </c>
      <c r="H889" s="1">
        <v>4.5400001108646401E-3</v>
      </c>
      <c r="I889" s="1" t="s">
        <v>6765</v>
      </c>
      <c r="J889" s="1">
        <v>2.5700000696815599E-4</v>
      </c>
      <c r="K889" s="1" t="s">
        <v>6765</v>
      </c>
      <c r="L889" s="1">
        <v>4.0480000898241997E-3</v>
      </c>
      <c r="M889" s="1" t="s">
        <v>6765</v>
      </c>
      <c r="N889" s="1">
        <v>1.1490000179037499E-3</v>
      </c>
      <c r="O889" s="1" t="s">
        <v>6765</v>
      </c>
    </row>
    <row r="890" spans="1:15" x14ac:dyDescent="0.25">
      <c r="A890" s="12" t="s">
        <v>3496</v>
      </c>
      <c r="B890" s="12" t="s">
        <v>3497</v>
      </c>
      <c r="C890" s="12" t="s">
        <v>1490</v>
      </c>
      <c r="D890" s="12" t="s">
        <v>654</v>
      </c>
      <c r="E890" s="12" t="s">
        <v>2225</v>
      </c>
      <c r="F890" s="1">
        <v>42.154350280761697</v>
      </c>
      <c r="G890" s="1" t="s">
        <v>6769</v>
      </c>
      <c r="H890" s="1">
        <v>1.5362399863079199E-3</v>
      </c>
      <c r="I890" s="1" t="s">
        <v>6769</v>
      </c>
      <c r="J890" s="1">
        <v>6.5187770815100494E-5</v>
      </c>
      <c r="K890" s="1" t="s">
        <v>6769</v>
      </c>
      <c r="L890" s="1">
        <v>8.1715738633647604E-4</v>
      </c>
      <c r="M890" s="1" t="s">
        <v>6769</v>
      </c>
      <c r="N890" s="1">
        <v>2.7260341448709401E-4</v>
      </c>
      <c r="O890" s="1" t="s">
        <v>6769</v>
      </c>
    </row>
    <row r="891" spans="1:15" x14ac:dyDescent="0.25">
      <c r="A891" s="12" t="s">
        <v>3378</v>
      </c>
      <c r="B891" s="12" t="s">
        <v>3498</v>
      </c>
      <c r="C891" s="12" t="s">
        <v>1490</v>
      </c>
      <c r="D891" s="12" t="s">
        <v>1631</v>
      </c>
      <c r="E891" s="12" t="s">
        <v>2225</v>
      </c>
      <c r="F891" s="1">
        <v>25.387609481811499</v>
      </c>
      <c r="G891" s="1" t="s">
        <v>6769</v>
      </c>
      <c r="H891" s="1">
        <v>2.8765310999005998E-3</v>
      </c>
      <c r="I891" s="1" t="s">
        <v>6769</v>
      </c>
      <c r="J891" s="1">
        <v>0</v>
      </c>
      <c r="K891" s="1" t="s">
        <v>6769</v>
      </c>
      <c r="L891" s="1">
        <v>1.01765105500817E-3</v>
      </c>
      <c r="M891" s="1" t="s">
        <v>6769</v>
      </c>
      <c r="N891" s="1">
        <v>1.95574597455561E-4</v>
      </c>
      <c r="O891" s="1" t="s">
        <v>6769</v>
      </c>
    </row>
    <row r="892" spans="1:15" x14ac:dyDescent="0.25">
      <c r="A892" s="12" t="s">
        <v>3378</v>
      </c>
      <c r="B892" s="12" t="s">
        <v>3499</v>
      </c>
      <c r="C892" s="12" t="s">
        <v>1490</v>
      </c>
      <c r="D892" s="12" t="s">
        <v>3500</v>
      </c>
      <c r="E892" s="12" t="s">
        <v>2225</v>
      </c>
      <c r="F892" s="1">
        <v>25.387609481811499</v>
      </c>
      <c r="G892" s="1" t="s">
        <v>6769</v>
      </c>
      <c r="H892" s="1">
        <v>2.8765310999005998E-3</v>
      </c>
      <c r="I892" s="1" t="s">
        <v>6769</v>
      </c>
      <c r="J892" s="1">
        <v>0</v>
      </c>
      <c r="K892" s="1" t="s">
        <v>6769</v>
      </c>
      <c r="L892" s="1">
        <v>1.01765105500817E-3</v>
      </c>
      <c r="M892" s="1" t="s">
        <v>6769</v>
      </c>
      <c r="N892" s="1">
        <v>1.95574597455561E-4</v>
      </c>
      <c r="O892" s="1" t="s">
        <v>6769</v>
      </c>
    </row>
    <row r="893" spans="1:15" x14ac:dyDescent="0.25">
      <c r="A893" s="12" t="s">
        <v>3501</v>
      </c>
      <c r="B893" s="12" t="s">
        <v>3502</v>
      </c>
      <c r="C893" s="12" t="s">
        <v>1490</v>
      </c>
      <c r="D893" s="12" t="s">
        <v>3503</v>
      </c>
      <c r="E893" s="12" t="s">
        <v>2225</v>
      </c>
      <c r="F893" s="1">
        <v>2.97412109375</v>
      </c>
      <c r="G893" s="1" t="s">
        <v>6769</v>
      </c>
      <c r="H893" s="1">
        <v>1.67169002816081E-3</v>
      </c>
      <c r="I893" s="1" t="s">
        <v>6769</v>
      </c>
      <c r="J893" s="1">
        <v>1.91147206351161E-4</v>
      </c>
      <c r="K893" s="1" t="s">
        <v>6769</v>
      </c>
      <c r="L893" s="1">
        <v>1.6441580373793799E-3</v>
      </c>
      <c r="M893" s="1" t="s">
        <v>6769</v>
      </c>
      <c r="N893" s="1">
        <v>6.9615687243640401E-4</v>
      </c>
      <c r="O893" s="1" t="s">
        <v>6769</v>
      </c>
    </row>
    <row r="894" spans="1:15" x14ac:dyDescent="0.25">
      <c r="A894" s="12" t="s">
        <v>3504</v>
      </c>
      <c r="B894" s="12" t="s">
        <v>3505</v>
      </c>
      <c r="C894" s="12" t="s">
        <v>1490</v>
      </c>
      <c r="D894" s="12" t="s">
        <v>3506</v>
      </c>
      <c r="E894" s="12" t="s">
        <v>2225</v>
      </c>
      <c r="F894" s="1">
        <v>7.9902358055114702</v>
      </c>
      <c r="G894" s="1" t="s">
        <v>6769</v>
      </c>
      <c r="H894" s="1">
        <v>1.78659695666283E-3</v>
      </c>
      <c r="I894" s="1" t="s">
        <v>6769</v>
      </c>
      <c r="J894" s="1">
        <v>8.3416368579491995E-4</v>
      </c>
      <c r="K894" s="1" t="s">
        <v>6769</v>
      </c>
      <c r="L894" s="1">
        <v>2.09950096905231E-3</v>
      </c>
      <c r="M894" s="1" t="s">
        <v>6769</v>
      </c>
      <c r="N894" s="1">
        <v>1.90867995843291E-3</v>
      </c>
      <c r="O894" s="1" t="s">
        <v>6769</v>
      </c>
    </row>
    <row r="895" spans="1:15" x14ac:dyDescent="0.25">
      <c r="A895" s="12" t="s">
        <v>3496</v>
      </c>
      <c r="B895" s="12" t="s">
        <v>3507</v>
      </c>
      <c r="C895" s="12" t="s">
        <v>1490</v>
      </c>
      <c r="D895" s="12" t="s">
        <v>3508</v>
      </c>
      <c r="E895" s="12" t="s">
        <v>2225</v>
      </c>
      <c r="F895" s="1">
        <v>42.154350280761697</v>
      </c>
      <c r="G895" s="1" t="s">
        <v>6769</v>
      </c>
      <c r="H895" s="1">
        <v>1.5362399863079199E-3</v>
      </c>
      <c r="I895" s="1" t="s">
        <v>6769</v>
      </c>
      <c r="J895" s="1">
        <v>6.5187770815100494E-5</v>
      </c>
      <c r="K895" s="1" t="s">
        <v>6769</v>
      </c>
      <c r="L895" s="1">
        <v>8.1715738633647604E-4</v>
      </c>
      <c r="M895" s="1" t="s">
        <v>6769</v>
      </c>
      <c r="N895" s="1">
        <v>2.7260341448709401E-4</v>
      </c>
      <c r="O895" s="1" t="s">
        <v>6769</v>
      </c>
    </row>
    <row r="896" spans="1:15" x14ac:dyDescent="0.25">
      <c r="A896" s="12" t="s">
        <v>3378</v>
      </c>
      <c r="B896" s="12" t="s">
        <v>3509</v>
      </c>
      <c r="C896" s="12" t="s">
        <v>1490</v>
      </c>
      <c r="D896" s="12" t="s">
        <v>1633</v>
      </c>
      <c r="E896" s="12" t="s">
        <v>2225</v>
      </c>
      <c r="F896" s="1">
        <v>25.387609481811499</v>
      </c>
      <c r="G896" s="1" t="s">
        <v>6769</v>
      </c>
      <c r="H896" s="1">
        <v>2.8765310999005998E-3</v>
      </c>
      <c r="I896" s="1" t="s">
        <v>6769</v>
      </c>
      <c r="J896" s="1">
        <v>0</v>
      </c>
      <c r="K896" s="1" t="s">
        <v>6769</v>
      </c>
      <c r="L896" s="1">
        <v>1.01765105500817E-3</v>
      </c>
      <c r="M896" s="1" t="s">
        <v>6769</v>
      </c>
      <c r="N896" s="1">
        <v>1.95574597455561E-4</v>
      </c>
      <c r="O896" s="1" t="s">
        <v>6769</v>
      </c>
    </row>
    <row r="897" spans="1:15" x14ac:dyDescent="0.25">
      <c r="A897" s="12" t="s">
        <v>3510</v>
      </c>
      <c r="B897" s="12" t="s">
        <v>3511</v>
      </c>
      <c r="C897" s="12" t="s">
        <v>1490</v>
      </c>
      <c r="D897" s="12" t="s">
        <v>1664</v>
      </c>
      <c r="E897" s="12" t="s">
        <v>2225</v>
      </c>
      <c r="F897" s="1">
        <v>7.86688280105591</v>
      </c>
      <c r="G897" s="1" t="s">
        <v>6769</v>
      </c>
      <c r="H897" s="1">
        <v>1.6451040282845499E-3</v>
      </c>
      <c r="I897" s="1" t="s">
        <v>6769</v>
      </c>
      <c r="J897" s="1">
        <v>1.78917893208563E-4</v>
      </c>
      <c r="K897" s="1" t="s">
        <v>6769</v>
      </c>
      <c r="L897" s="1">
        <v>1.6933130100369499E-3</v>
      </c>
      <c r="M897" s="1" t="s">
        <v>6769</v>
      </c>
      <c r="N897" s="1">
        <v>7.0904777385294405E-4</v>
      </c>
      <c r="O897" s="1" t="s">
        <v>6769</v>
      </c>
    </row>
    <row r="898" spans="1:15" x14ac:dyDescent="0.25">
      <c r="A898" s="12" t="s">
        <v>3510</v>
      </c>
      <c r="B898" s="12" t="s">
        <v>3512</v>
      </c>
      <c r="C898" s="12" t="s">
        <v>1490</v>
      </c>
      <c r="D898" s="12" t="s">
        <v>3513</v>
      </c>
      <c r="E898" s="12" t="s">
        <v>2225</v>
      </c>
      <c r="F898" s="1">
        <v>7.86688280105591</v>
      </c>
      <c r="G898" s="1" t="s">
        <v>6769</v>
      </c>
      <c r="H898" s="1">
        <v>1.6451040282845499E-3</v>
      </c>
      <c r="I898" s="1" t="s">
        <v>6769</v>
      </c>
      <c r="J898" s="1">
        <v>1.78917893208563E-4</v>
      </c>
      <c r="K898" s="1" t="s">
        <v>6769</v>
      </c>
      <c r="L898" s="1">
        <v>1.6933130100369499E-3</v>
      </c>
      <c r="M898" s="1" t="s">
        <v>6769</v>
      </c>
      <c r="N898" s="1">
        <v>7.0904777385294405E-4</v>
      </c>
      <c r="O898" s="1" t="s">
        <v>6769</v>
      </c>
    </row>
    <row r="899" spans="1:15" x14ac:dyDescent="0.25">
      <c r="A899" s="12" t="s">
        <v>3496</v>
      </c>
      <c r="B899" s="12" t="s">
        <v>3514</v>
      </c>
      <c r="C899" s="12" t="s">
        <v>1490</v>
      </c>
      <c r="D899" s="12" t="s">
        <v>2143</v>
      </c>
      <c r="E899" s="12" t="s">
        <v>2225</v>
      </c>
      <c r="F899" s="1">
        <v>42.154350280761697</v>
      </c>
      <c r="G899" s="1" t="s">
        <v>6769</v>
      </c>
      <c r="H899" s="1">
        <v>1.5362399863079199E-3</v>
      </c>
      <c r="I899" s="1" t="s">
        <v>6769</v>
      </c>
      <c r="J899" s="1">
        <v>6.5187770815100494E-5</v>
      </c>
      <c r="K899" s="1" t="s">
        <v>6769</v>
      </c>
      <c r="L899" s="1">
        <v>8.1715738633647604E-4</v>
      </c>
      <c r="M899" s="1" t="s">
        <v>6769</v>
      </c>
      <c r="N899" s="1">
        <v>2.7260341448709401E-4</v>
      </c>
      <c r="O899" s="1" t="s">
        <v>6769</v>
      </c>
    </row>
    <row r="900" spans="1:15" x14ac:dyDescent="0.25">
      <c r="A900" s="12" t="s">
        <v>3496</v>
      </c>
      <c r="B900" s="12" t="s">
        <v>3515</v>
      </c>
      <c r="C900" s="12" t="s">
        <v>1490</v>
      </c>
      <c r="D900" s="12" t="s">
        <v>1619</v>
      </c>
      <c r="E900" s="12" t="s">
        <v>2225</v>
      </c>
      <c r="F900" s="1">
        <v>42.154350280761697</v>
      </c>
      <c r="G900" s="1" t="s">
        <v>6769</v>
      </c>
      <c r="H900" s="1">
        <v>1.5362399863079199E-3</v>
      </c>
      <c r="I900" s="1" t="s">
        <v>6769</v>
      </c>
      <c r="J900" s="1">
        <v>6.5187770815100494E-5</v>
      </c>
      <c r="K900" s="1" t="s">
        <v>6769</v>
      </c>
      <c r="L900" s="1">
        <v>8.1715738633647604E-4</v>
      </c>
      <c r="M900" s="1" t="s">
        <v>6769</v>
      </c>
      <c r="N900" s="1">
        <v>2.7260341448709401E-4</v>
      </c>
      <c r="O900" s="1" t="s">
        <v>6769</v>
      </c>
    </row>
    <row r="901" spans="1:15" x14ac:dyDescent="0.25">
      <c r="A901" s="12" t="s">
        <v>3504</v>
      </c>
      <c r="B901" s="12" t="s">
        <v>3516</v>
      </c>
      <c r="C901" s="12" t="s">
        <v>1490</v>
      </c>
      <c r="D901" s="12" t="s">
        <v>1697</v>
      </c>
      <c r="E901" s="12" t="s">
        <v>2225</v>
      </c>
      <c r="F901" s="1">
        <v>7.9902358055114702</v>
      </c>
      <c r="G901" s="1" t="s">
        <v>6769</v>
      </c>
      <c r="H901" s="1">
        <v>1.78659695666283E-3</v>
      </c>
      <c r="I901" s="1" t="s">
        <v>6769</v>
      </c>
      <c r="J901" s="1">
        <v>8.3416368579491995E-4</v>
      </c>
      <c r="K901" s="1" t="s">
        <v>6769</v>
      </c>
      <c r="L901" s="1">
        <v>2.09950096905231E-3</v>
      </c>
      <c r="M901" s="1" t="s">
        <v>6769</v>
      </c>
      <c r="N901" s="1">
        <v>1.90867995843291E-3</v>
      </c>
      <c r="O901" s="1" t="s">
        <v>6769</v>
      </c>
    </row>
    <row r="902" spans="1:15" x14ac:dyDescent="0.25">
      <c r="A902" s="12" t="s">
        <v>996</v>
      </c>
      <c r="B902" s="12" t="s">
        <v>3517</v>
      </c>
      <c r="C902" s="12" t="s">
        <v>1490</v>
      </c>
      <c r="D902" s="12" t="s">
        <v>1553</v>
      </c>
      <c r="E902" s="12" t="s">
        <v>2225</v>
      </c>
      <c r="F902" s="1">
        <v>3.2294800281524698</v>
      </c>
      <c r="G902" s="1" t="s">
        <v>6769</v>
      </c>
      <c r="H902" s="1">
        <v>1.98040110990405E-3</v>
      </c>
      <c r="I902" s="1" t="s">
        <v>6769</v>
      </c>
      <c r="J902" s="1">
        <v>1.91706494661048E-4</v>
      </c>
      <c r="K902" s="1" t="s">
        <v>6769</v>
      </c>
      <c r="L902" s="1">
        <v>1.0518699418753401E-3</v>
      </c>
      <c r="M902" s="1" t="s">
        <v>6769</v>
      </c>
      <c r="N902" s="1">
        <v>4.2124019819311798E-4</v>
      </c>
      <c r="O902" s="1" t="s">
        <v>6769</v>
      </c>
    </row>
    <row r="903" spans="1:15" x14ac:dyDescent="0.25">
      <c r="A903" s="12" t="s">
        <v>3518</v>
      </c>
      <c r="B903" s="12" t="s">
        <v>3519</v>
      </c>
      <c r="C903" s="12" t="s">
        <v>1490</v>
      </c>
      <c r="D903" s="12" t="s">
        <v>1931</v>
      </c>
      <c r="E903" s="12" t="s">
        <v>2225</v>
      </c>
      <c r="F903" s="1">
        <v>17.0883903503418</v>
      </c>
      <c r="G903" s="1" t="s">
        <v>6769</v>
      </c>
      <c r="H903" s="1">
        <v>0</v>
      </c>
      <c r="I903" s="1" t="s">
        <v>6769</v>
      </c>
      <c r="J903" s="1">
        <v>0</v>
      </c>
      <c r="K903" s="1" t="s">
        <v>6769</v>
      </c>
      <c r="L903" s="1">
        <v>0</v>
      </c>
      <c r="M903" s="1" t="s">
        <v>6769</v>
      </c>
      <c r="N903" s="1">
        <v>0</v>
      </c>
      <c r="O903" s="1" t="s">
        <v>6769</v>
      </c>
    </row>
    <row r="904" spans="1:15" x14ac:dyDescent="0.25">
      <c r="A904" s="12" t="s">
        <v>3518</v>
      </c>
      <c r="B904" s="12" t="s">
        <v>3520</v>
      </c>
      <c r="C904" s="12" t="s">
        <v>1490</v>
      </c>
      <c r="D904" s="12" t="s">
        <v>3521</v>
      </c>
      <c r="E904" s="12" t="s">
        <v>2225</v>
      </c>
      <c r="F904" s="1">
        <v>17.0883903503418</v>
      </c>
      <c r="G904" s="1" t="s">
        <v>6769</v>
      </c>
      <c r="H904" s="1">
        <v>0</v>
      </c>
      <c r="I904" s="1" t="s">
        <v>6769</v>
      </c>
      <c r="J904" s="1">
        <v>0</v>
      </c>
      <c r="K904" s="1" t="s">
        <v>6769</v>
      </c>
      <c r="L904" s="1">
        <v>0</v>
      </c>
      <c r="M904" s="1" t="s">
        <v>6769</v>
      </c>
      <c r="N904" s="1">
        <v>0</v>
      </c>
      <c r="O904" s="1" t="s">
        <v>6769</v>
      </c>
    </row>
    <row r="905" spans="1:15" x14ac:dyDescent="0.25">
      <c r="A905" s="12" t="s">
        <v>3378</v>
      </c>
      <c r="B905" s="12" t="s">
        <v>3522</v>
      </c>
      <c r="C905" s="12" t="s">
        <v>1490</v>
      </c>
      <c r="D905" s="12" t="s">
        <v>3523</v>
      </c>
      <c r="E905" s="12" t="s">
        <v>2225</v>
      </c>
      <c r="F905" s="1">
        <v>25.387609481811499</v>
      </c>
      <c r="G905" s="1" t="s">
        <v>6769</v>
      </c>
      <c r="H905" s="1">
        <v>2.8765310999005998E-3</v>
      </c>
      <c r="I905" s="1" t="s">
        <v>6769</v>
      </c>
      <c r="J905" s="1">
        <v>0</v>
      </c>
      <c r="K905" s="1" t="s">
        <v>6769</v>
      </c>
      <c r="L905" s="1">
        <v>1.01765105500817E-3</v>
      </c>
      <c r="M905" s="1" t="s">
        <v>6769</v>
      </c>
      <c r="N905" s="1">
        <v>1.95574597455561E-4</v>
      </c>
      <c r="O905" s="1" t="s">
        <v>6769</v>
      </c>
    </row>
    <row r="906" spans="1:15" x14ac:dyDescent="0.25">
      <c r="A906" s="12" t="s">
        <v>996</v>
      </c>
      <c r="B906" s="12" t="s">
        <v>3524</v>
      </c>
      <c r="C906" s="12" t="s">
        <v>1490</v>
      </c>
      <c r="D906" s="12" t="s">
        <v>1887</v>
      </c>
      <c r="E906" s="12" t="s">
        <v>2225</v>
      </c>
      <c r="F906" s="1">
        <v>3.2294800281524698</v>
      </c>
      <c r="G906" s="1" t="s">
        <v>6769</v>
      </c>
      <c r="H906" s="1">
        <v>1.98040110990405E-3</v>
      </c>
      <c r="I906" s="1" t="s">
        <v>6769</v>
      </c>
      <c r="J906" s="1">
        <v>1.91706494661048E-4</v>
      </c>
      <c r="K906" s="1" t="s">
        <v>6769</v>
      </c>
      <c r="L906" s="1">
        <v>1.0518699418753401E-3</v>
      </c>
      <c r="M906" s="1" t="s">
        <v>6769</v>
      </c>
      <c r="N906" s="1">
        <v>4.2124019819311798E-4</v>
      </c>
      <c r="O906" s="1" t="s">
        <v>6769</v>
      </c>
    </row>
    <row r="907" spans="1:15" x14ac:dyDescent="0.25">
      <c r="A907" s="12" t="s">
        <v>3510</v>
      </c>
      <c r="B907" s="12" t="s">
        <v>3525</v>
      </c>
      <c r="C907" s="12" t="s">
        <v>1490</v>
      </c>
      <c r="D907" s="12" t="s">
        <v>3526</v>
      </c>
      <c r="E907" s="12" t="s">
        <v>2225</v>
      </c>
      <c r="F907" s="1">
        <v>7.86688280105591</v>
      </c>
      <c r="G907" s="1" t="s">
        <v>6769</v>
      </c>
      <c r="H907" s="1">
        <v>1.6451040282845499E-3</v>
      </c>
      <c r="I907" s="1" t="s">
        <v>6769</v>
      </c>
      <c r="J907" s="1">
        <v>1.78917893208563E-4</v>
      </c>
      <c r="K907" s="1" t="s">
        <v>6769</v>
      </c>
      <c r="L907" s="1">
        <v>1.6933130100369499E-3</v>
      </c>
      <c r="M907" s="1" t="s">
        <v>6769</v>
      </c>
      <c r="N907" s="1">
        <v>7.0904777385294405E-4</v>
      </c>
      <c r="O907" s="1" t="s">
        <v>6769</v>
      </c>
    </row>
    <row r="908" spans="1:15" x14ac:dyDescent="0.25">
      <c r="A908" s="12" t="s">
        <v>3496</v>
      </c>
      <c r="B908" s="12" t="s">
        <v>3527</v>
      </c>
      <c r="C908" s="12" t="s">
        <v>1490</v>
      </c>
      <c r="D908" s="12" t="s">
        <v>1591</v>
      </c>
      <c r="E908" s="12" t="s">
        <v>2225</v>
      </c>
      <c r="F908" s="1">
        <v>42.154350280761697</v>
      </c>
      <c r="G908" s="1" t="s">
        <v>6769</v>
      </c>
      <c r="H908" s="1">
        <v>1.5362399863079199E-3</v>
      </c>
      <c r="I908" s="1" t="s">
        <v>6769</v>
      </c>
      <c r="J908" s="1">
        <v>6.5187770815100494E-5</v>
      </c>
      <c r="K908" s="1" t="s">
        <v>6769</v>
      </c>
      <c r="L908" s="1">
        <v>8.1715738633647604E-4</v>
      </c>
      <c r="M908" s="1" t="s">
        <v>6769</v>
      </c>
      <c r="N908" s="1">
        <v>2.7260341448709401E-4</v>
      </c>
      <c r="O908" s="1" t="s">
        <v>6769</v>
      </c>
    </row>
    <row r="909" spans="1:15" x14ac:dyDescent="0.25">
      <c r="A909" s="12" t="s">
        <v>3504</v>
      </c>
      <c r="B909" s="12" t="s">
        <v>3528</v>
      </c>
      <c r="C909" s="12" t="s">
        <v>1490</v>
      </c>
      <c r="D909" s="12" t="s">
        <v>1746</v>
      </c>
      <c r="E909" s="12" t="s">
        <v>2225</v>
      </c>
      <c r="F909" s="1">
        <v>7.9902358055114702</v>
      </c>
      <c r="G909" s="1" t="s">
        <v>6769</v>
      </c>
      <c r="H909" s="1">
        <v>1.78659695666283E-3</v>
      </c>
      <c r="I909" s="1" t="s">
        <v>6769</v>
      </c>
      <c r="J909" s="1">
        <v>8.3416368579491995E-4</v>
      </c>
      <c r="K909" s="1" t="s">
        <v>6769</v>
      </c>
      <c r="L909" s="1">
        <v>2.09950096905231E-3</v>
      </c>
      <c r="M909" s="1" t="s">
        <v>6769</v>
      </c>
      <c r="N909" s="1">
        <v>1.90867995843291E-3</v>
      </c>
      <c r="O909" s="1" t="s">
        <v>6769</v>
      </c>
    </row>
    <row r="910" spans="1:15" x14ac:dyDescent="0.25">
      <c r="A910" s="12" t="s">
        <v>3518</v>
      </c>
      <c r="B910" s="12" t="s">
        <v>3529</v>
      </c>
      <c r="C910" s="12" t="s">
        <v>1490</v>
      </c>
      <c r="D910" s="12" t="s">
        <v>1969</v>
      </c>
      <c r="E910" s="12" t="s">
        <v>2225</v>
      </c>
      <c r="F910" s="1">
        <v>17.0883903503418</v>
      </c>
      <c r="G910" s="1" t="s">
        <v>6769</v>
      </c>
      <c r="H910" s="1">
        <v>0</v>
      </c>
      <c r="I910" s="1" t="s">
        <v>6769</v>
      </c>
      <c r="J910" s="1">
        <v>0</v>
      </c>
      <c r="K910" s="1" t="s">
        <v>6769</v>
      </c>
      <c r="L910" s="1">
        <v>0</v>
      </c>
      <c r="M910" s="1" t="s">
        <v>6769</v>
      </c>
      <c r="N910" s="1">
        <v>0</v>
      </c>
      <c r="O910" s="1" t="s">
        <v>6769</v>
      </c>
    </row>
    <row r="911" spans="1:15" x14ac:dyDescent="0.25">
      <c r="A911" s="12" t="s">
        <v>3378</v>
      </c>
      <c r="B911" s="12" t="s">
        <v>3530</v>
      </c>
      <c r="C911" s="12" t="s">
        <v>1490</v>
      </c>
      <c r="D911" s="12" t="s">
        <v>3531</v>
      </c>
      <c r="E911" s="12" t="s">
        <v>2225</v>
      </c>
      <c r="F911" s="1">
        <v>25.387609481811499</v>
      </c>
      <c r="G911" s="1" t="s">
        <v>6769</v>
      </c>
      <c r="H911" s="1">
        <v>2.8765310999005998E-3</v>
      </c>
      <c r="I911" s="1" t="s">
        <v>6769</v>
      </c>
      <c r="J911" s="1">
        <v>0</v>
      </c>
      <c r="K911" s="1" t="s">
        <v>6769</v>
      </c>
      <c r="L911" s="1">
        <v>1.01765105500817E-3</v>
      </c>
      <c r="M911" s="1" t="s">
        <v>6769</v>
      </c>
      <c r="N911" s="1">
        <v>1.95574597455561E-4</v>
      </c>
      <c r="O911" s="1" t="s">
        <v>6769</v>
      </c>
    </row>
    <row r="912" spans="1:15" x14ac:dyDescent="0.25">
      <c r="A912" s="12" t="s">
        <v>3378</v>
      </c>
      <c r="B912" s="12" t="s">
        <v>3532</v>
      </c>
      <c r="C912" s="12" t="s">
        <v>1490</v>
      </c>
      <c r="D912" s="12" t="s">
        <v>1685</v>
      </c>
      <c r="E912" s="12" t="s">
        <v>2225</v>
      </c>
      <c r="F912" s="1">
        <v>25.387609481811499</v>
      </c>
      <c r="G912" s="1" t="s">
        <v>6769</v>
      </c>
      <c r="H912" s="1">
        <v>2.8765310999005998E-3</v>
      </c>
      <c r="I912" s="1" t="s">
        <v>6769</v>
      </c>
      <c r="J912" s="1">
        <v>0</v>
      </c>
      <c r="K912" s="1" t="s">
        <v>6769</v>
      </c>
      <c r="L912" s="1">
        <v>1.01765105500817E-3</v>
      </c>
      <c r="M912" s="1" t="s">
        <v>6769</v>
      </c>
      <c r="N912" s="1">
        <v>1.95574597455561E-4</v>
      </c>
      <c r="O912" s="1" t="s">
        <v>6769</v>
      </c>
    </row>
    <row r="913" spans="1:15" x14ac:dyDescent="0.25">
      <c r="A913" s="12" t="s">
        <v>996</v>
      </c>
      <c r="B913" s="12" t="s">
        <v>3533</v>
      </c>
      <c r="C913" s="12" t="s">
        <v>1490</v>
      </c>
      <c r="D913" s="12" t="s">
        <v>3170</v>
      </c>
      <c r="E913" s="12" t="s">
        <v>2225</v>
      </c>
      <c r="F913" s="1">
        <v>3.2294800281524698</v>
      </c>
      <c r="G913" s="1" t="s">
        <v>6769</v>
      </c>
      <c r="H913" s="1">
        <v>1.98040110990405E-3</v>
      </c>
      <c r="I913" s="1" t="s">
        <v>6769</v>
      </c>
      <c r="J913" s="1">
        <v>1.91706494661048E-4</v>
      </c>
      <c r="K913" s="1" t="s">
        <v>6769</v>
      </c>
      <c r="L913" s="1">
        <v>1.0518699418753401E-3</v>
      </c>
      <c r="M913" s="1" t="s">
        <v>6769</v>
      </c>
      <c r="N913" s="1">
        <v>4.2124019819311798E-4</v>
      </c>
      <c r="O913" s="1" t="s">
        <v>6769</v>
      </c>
    </row>
    <row r="914" spans="1:15" x14ac:dyDescent="0.25">
      <c r="A914" s="12" t="s">
        <v>3496</v>
      </c>
      <c r="B914" s="12" t="s">
        <v>3534</v>
      </c>
      <c r="C914" s="12" t="s">
        <v>1490</v>
      </c>
      <c r="D914" s="12" t="s">
        <v>1757</v>
      </c>
      <c r="E914" s="12" t="s">
        <v>2225</v>
      </c>
      <c r="F914" s="1">
        <v>42.154350280761697</v>
      </c>
      <c r="G914" s="1" t="s">
        <v>6769</v>
      </c>
      <c r="H914" s="1">
        <v>1.5362399863079199E-3</v>
      </c>
      <c r="I914" s="1" t="s">
        <v>6769</v>
      </c>
      <c r="J914" s="1">
        <v>6.5187770815100494E-5</v>
      </c>
      <c r="K914" s="1" t="s">
        <v>6769</v>
      </c>
      <c r="L914" s="1">
        <v>8.1715738633647604E-4</v>
      </c>
      <c r="M914" s="1" t="s">
        <v>6769</v>
      </c>
      <c r="N914" s="1">
        <v>2.7260341448709401E-4</v>
      </c>
      <c r="O914" s="1" t="s">
        <v>6769</v>
      </c>
    </row>
    <row r="915" spans="1:15" x14ac:dyDescent="0.25">
      <c r="A915" s="12" t="s">
        <v>3504</v>
      </c>
      <c r="B915" s="12" t="s">
        <v>3535</v>
      </c>
      <c r="C915" s="12" t="s">
        <v>1490</v>
      </c>
      <c r="D915" s="12" t="s">
        <v>1991</v>
      </c>
      <c r="E915" s="12" t="s">
        <v>2225</v>
      </c>
      <c r="F915" s="1">
        <v>7.9902358055114702</v>
      </c>
      <c r="G915" s="1" t="s">
        <v>6769</v>
      </c>
      <c r="H915" s="1">
        <v>1.78659695666283E-3</v>
      </c>
      <c r="I915" s="1" t="s">
        <v>6769</v>
      </c>
      <c r="J915" s="1">
        <v>8.3416368579491995E-4</v>
      </c>
      <c r="K915" s="1" t="s">
        <v>6769</v>
      </c>
      <c r="L915" s="1">
        <v>2.09950096905231E-3</v>
      </c>
      <c r="M915" s="1" t="s">
        <v>6769</v>
      </c>
      <c r="N915" s="1">
        <v>1.90867995843291E-3</v>
      </c>
      <c r="O915" s="1" t="s">
        <v>6769</v>
      </c>
    </row>
    <row r="916" spans="1:15" x14ac:dyDescent="0.25">
      <c r="A916" s="12" t="s">
        <v>3504</v>
      </c>
      <c r="B916" s="12" t="s">
        <v>3536</v>
      </c>
      <c r="C916" s="12" t="s">
        <v>1490</v>
      </c>
      <c r="D916" s="12" t="s">
        <v>3537</v>
      </c>
      <c r="E916" s="12" t="s">
        <v>2225</v>
      </c>
      <c r="F916" s="1">
        <v>7.9902358055114702</v>
      </c>
      <c r="G916" s="1" t="s">
        <v>6769</v>
      </c>
      <c r="H916" s="1">
        <v>1.78659695666283E-3</v>
      </c>
      <c r="I916" s="1" t="s">
        <v>6769</v>
      </c>
      <c r="J916" s="1">
        <v>8.3416368579491995E-4</v>
      </c>
      <c r="K916" s="1" t="s">
        <v>6769</v>
      </c>
      <c r="L916" s="1">
        <v>2.09950096905231E-3</v>
      </c>
      <c r="M916" s="1" t="s">
        <v>6769</v>
      </c>
      <c r="N916" s="1">
        <v>1.90867995843291E-3</v>
      </c>
      <c r="O916" s="1" t="s">
        <v>6769</v>
      </c>
    </row>
    <row r="917" spans="1:15" x14ac:dyDescent="0.25">
      <c r="A917" s="12" t="s">
        <v>996</v>
      </c>
      <c r="B917" s="12" t="s">
        <v>3538</v>
      </c>
      <c r="C917" s="12" t="s">
        <v>1490</v>
      </c>
      <c r="D917" s="12" t="s">
        <v>1787</v>
      </c>
      <c r="E917" s="12" t="s">
        <v>2225</v>
      </c>
      <c r="F917" s="1">
        <v>3.2294800281524698</v>
      </c>
      <c r="G917" s="1" t="s">
        <v>6769</v>
      </c>
      <c r="H917" s="1">
        <v>1.98040110990405E-3</v>
      </c>
      <c r="I917" s="1" t="s">
        <v>6769</v>
      </c>
      <c r="J917" s="1">
        <v>1.91706494661048E-4</v>
      </c>
      <c r="K917" s="1" t="s">
        <v>6769</v>
      </c>
      <c r="L917" s="1">
        <v>1.0518699418753401E-3</v>
      </c>
      <c r="M917" s="1" t="s">
        <v>6769</v>
      </c>
      <c r="N917" s="1">
        <v>4.2124019819311798E-4</v>
      </c>
      <c r="O917" s="1" t="s">
        <v>6769</v>
      </c>
    </row>
    <row r="918" spans="1:15" x14ac:dyDescent="0.25">
      <c r="A918" s="12" t="s">
        <v>996</v>
      </c>
      <c r="B918" s="12" t="s">
        <v>3539</v>
      </c>
      <c r="C918" s="12" t="s">
        <v>1490</v>
      </c>
      <c r="D918" s="12" t="s">
        <v>2104</v>
      </c>
      <c r="E918" s="12" t="s">
        <v>2225</v>
      </c>
      <c r="F918" s="1">
        <v>3.2294800281524698</v>
      </c>
      <c r="G918" s="1" t="s">
        <v>6769</v>
      </c>
      <c r="H918" s="1">
        <v>1.98040110990405E-3</v>
      </c>
      <c r="I918" s="1" t="s">
        <v>6769</v>
      </c>
      <c r="J918" s="1">
        <v>1.91706494661048E-4</v>
      </c>
      <c r="K918" s="1" t="s">
        <v>6769</v>
      </c>
      <c r="L918" s="1">
        <v>1.0518699418753401E-3</v>
      </c>
      <c r="M918" s="1" t="s">
        <v>6769</v>
      </c>
      <c r="N918" s="1">
        <v>4.2124019819311798E-4</v>
      </c>
      <c r="O918" s="1" t="s">
        <v>6769</v>
      </c>
    </row>
    <row r="919" spans="1:15" x14ac:dyDescent="0.25">
      <c r="A919" s="12" t="s">
        <v>3378</v>
      </c>
      <c r="B919" s="12" t="s">
        <v>3540</v>
      </c>
      <c r="C919" s="12" t="s">
        <v>1490</v>
      </c>
      <c r="D919" s="12" t="s">
        <v>1813</v>
      </c>
      <c r="E919" s="12" t="s">
        <v>2225</v>
      </c>
      <c r="F919" s="1">
        <v>25.387609481811499</v>
      </c>
      <c r="G919" s="1" t="s">
        <v>6769</v>
      </c>
      <c r="H919" s="1">
        <v>2.8765310999005998E-3</v>
      </c>
      <c r="I919" s="1" t="s">
        <v>6769</v>
      </c>
      <c r="J919" s="1">
        <v>0</v>
      </c>
      <c r="K919" s="1" t="s">
        <v>6769</v>
      </c>
      <c r="L919" s="1">
        <v>1.01765105500817E-3</v>
      </c>
      <c r="M919" s="1" t="s">
        <v>6769</v>
      </c>
      <c r="N919" s="1">
        <v>1.95574597455561E-4</v>
      </c>
      <c r="O919" s="1" t="s">
        <v>6769</v>
      </c>
    </row>
    <row r="920" spans="1:15" x14ac:dyDescent="0.25">
      <c r="A920" s="12" t="s">
        <v>3510</v>
      </c>
      <c r="B920" s="12" t="s">
        <v>3541</v>
      </c>
      <c r="C920" s="12" t="s">
        <v>1490</v>
      </c>
      <c r="D920" s="12" t="s">
        <v>3542</v>
      </c>
      <c r="E920" s="12" t="s">
        <v>2225</v>
      </c>
      <c r="F920" s="1">
        <v>7.86688280105591</v>
      </c>
      <c r="G920" s="1" t="s">
        <v>6769</v>
      </c>
      <c r="H920" s="1">
        <v>1.6451040282845499E-3</v>
      </c>
      <c r="I920" s="1" t="s">
        <v>6769</v>
      </c>
      <c r="J920" s="1">
        <v>1.78917893208563E-4</v>
      </c>
      <c r="K920" s="1" t="s">
        <v>6769</v>
      </c>
      <c r="L920" s="1">
        <v>1.6933130100369499E-3</v>
      </c>
      <c r="M920" s="1" t="s">
        <v>6769</v>
      </c>
      <c r="N920" s="1">
        <v>7.0904777385294405E-4</v>
      </c>
      <c r="O920" s="1" t="s">
        <v>6769</v>
      </c>
    </row>
    <row r="921" spans="1:15" x14ac:dyDescent="0.25">
      <c r="A921" s="12" t="s">
        <v>996</v>
      </c>
      <c r="B921" s="12" t="s">
        <v>3543</v>
      </c>
      <c r="C921" s="12" t="s">
        <v>1490</v>
      </c>
      <c r="D921" s="12" t="s">
        <v>3544</v>
      </c>
      <c r="E921" s="12" t="s">
        <v>2225</v>
      </c>
      <c r="F921" s="1">
        <v>3.2294800281524698</v>
      </c>
      <c r="G921" s="1" t="s">
        <v>6769</v>
      </c>
      <c r="H921" s="1">
        <v>1.98040110990405E-3</v>
      </c>
      <c r="I921" s="1" t="s">
        <v>6769</v>
      </c>
      <c r="J921" s="1">
        <v>1.91706494661048E-4</v>
      </c>
      <c r="K921" s="1" t="s">
        <v>6769</v>
      </c>
      <c r="L921" s="1">
        <v>1.0518699418753401E-3</v>
      </c>
      <c r="M921" s="1" t="s">
        <v>6769</v>
      </c>
      <c r="N921" s="1">
        <v>4.2124019819311798E-4</v>
      </c>
      <c r="O921" s="1" t="s">
        <v>6769</v>
      </c>
    </row>
    <row r="922" spans="1:15" x14ac:dyDescent="0.25">
      <c r="A922" s="12" t="s">
        <v>3504</v>
      </c>
      <c r="B922" s="12" t="s">
        <v>3545</v>
      </c>
      <c r="C922" s="12" t="s">
        <v>1490</v>
      </c>
      <c r="D922" s="12" t="s">
        <v>1974</v>
      </c>
      <c r="E922" s="12" t="s">
        <v>2225</v>
      </c>
      <c r="F922" s="1">
        <v>7.9902358055114702</v>
      </c>
      <c r="G922" s="1" t="s">
        <v>6769</v>
      </c>
      <c r="H922" s="1">
        <v>1.78659695666283E-3</v>
      </c>
      <c r="I922" s="1" t="s">
        <v>6769</v>
      </c>
      <c r="J922" s="1">
        <v>8.3416368579491995E-4</v>
      </c>
      <c r="K922" s="1" t="s">
        <v>6769</v>
      </c>
      <c r="L922" s="1">
        <v>2.09950096905231E-3</v>
      </c>
      <c r="M922" s="1" t="s">
        <v>6769</v>
      </c>
      <c r="N922" s="1">
        <v>1.90867995843291E-3</v>
      </c>
      <c r="O922" s="1" t="s">
        <v>6769</v>
      </c>
    </row>
    <row r="923" spans="1:15" x14ac:dyDescent="0.25">
      <c r="A923" s="12" t="s">
        <v>996</v>
      </c>
      <c r="B923" s="12" t="s">
        <v>3546</v>
      </c>
      <c r="C923" s="12" t="s">
        <v>1490</v>
      </c>
      <c r="D923" s="12" t="s">
        <v>1948</v>
      </c>
      <c r="E923" s="12" t="s">
        <v>2225</v>
      </c>
      <c r="F923" s="1">
        <v>3.2294800281524698</v>
      </c>
      <c r="G923" s="1" t="s">
        <v>6769</v>
      </c>
      <c r="H923" s="1">
        <v>1.98040110990405E-3</v>
      </c>
      <c r="I923" s="1" t="s">
        <v>6769</v>
      </c>
      <c r="J923" s="1">
        <v>1.91706494661048E-4</v>
      </c>
      <c r="K923" s="1" t="s">
        <v>6769</v>
      </c>
      <c r="L923" s="1">
        <v>1.0518699418753401E-3</v>
      </c>
      <c r="M923" s="1" t="s">
        <v>6769</v>
      </c>
      <c r="N923" s="1">
        <v>4.2124019819311798E-4</v>
      </c>
      <c r="O923" s="1" t="s">
        <v>6769</v>
      </c>
    </row>
    <row r="924" spans="1:15" x14ac:dyDescent="0.25">
      <c r="A924" s="12" t="s">
        <v>996</v>
      </c>
      <c r="B924" s="12" t="s">
        <v>3547</v>
      </c>
      <c r="C924" s="12" t="s">
        <v>1490</v>
      </c>
      <c r="D924" s="12" t="s">
        <v>3548</v>
      </c>
      <c r="E924" s="12" t="s">
        <v>2225</v>
      </c>
      <c r="F924" s="1">
        <v>3.2294800281524698</v>
      </c>
      <c r="G924" s="1" t="s">
        <v>6769</v>
      </c>
      <c r="H924" s="1">
        <v>1.98040110990405E-3</v>
      </c>
      <c r="I924" s="1" t="s">
        <v>6769</v>
      </c>
      <c r="J924" s="1">
        <v>1.91706494661048E-4</v>
      </c>
      <c r="K924" s="1" t="s">
        <v>6769</v>
      </c>
      <c r="L924" s="1">
        <v>1.0518699418753401E-3</v>
      </c>
      <c r="M924" s="1" t="s">
        <v>6769</v>
      </c>
      <c r="N924" s="1">
        <v>4.2124019819311798E-4</v>
      </c>
      <c r="O924" s="1" t="s">
        <v>6769</v>
      </c>
    </row>
    <row r="925" spans="1:15" x14ac:dyDescent="0.25">
      <c r="A925" s="12" t="s">
        <v>996</v>
      </c>
      <c r="B925" s="12" t="s">
        <v>3549</v>
      </c>
      <c r="C925" s="12" t="s">
        <v>1490</v>
      </c>
      <c r="D925" s="12" t="s">
        <v>1875</v>
      </c>
      <c r="E925" s="12" t="s">
        <v>2225</v>
      </c>
      <c r="F925" s="1">
        <v>3.2294800281524698</v>
      </c>
      <c r="G925" s="1" t="s">
        <v>6769</v>
      </c>
      <c r="H925" s="1">
        <v>1.98040110990405E-3</v>
      </c>
      <c r="I925" s="1" t="s">
        <v>6769</v>
      </c>
      <c r="J925" s="1">
        <v>1.91706494661048E-4</v>
      </c>
      <c r="K925" s="1" t="s">
        <v>6769</v>
      </c>
      <c r="L925" s="1">
        <v>1.0518699418753401E-3</v>
      </c>
      <c r="M925" s="1" t="s">
        <v>6769</v>
      </c>
      <c r="N925" s="1">
        <v>4.2124019819311798E-4</v>
      </c>
      <c r="O925" s="1" t="s">
        <v>6769</v>
      </c>
    </row>
    <row r="926" spans="1:15" x14ac:dyDescent="0.25">
      <c r="A926" s="12" t="s">
        <v>3496</v>
      </c>
      <c r="B926" s="12" t="s">
        <v>3550</v>
      </c>
      <c r="C926" s="12" t="s">
        <v>1490</v>
      </c>
      <c r="D926" s="12" t="s">
        <v>1828</v>
      </c>
      <c r="E926" s="12" t="s">
        <v>2225</v>
      </c>
      <c r="F926" s="1">
        <v>42.154350280761697</v>
      </c>
      <c r="G926" s="1" t="s">
        <v>6769</v>
      </c>
      <c r="H926" s="1">
        <v>1.5362399863079199E-3</v>
      </c>
      <c r="I926" s="1" t="s">
        <v>6769</v>
      </c>
      <c r="J926" s="1">
        <v>6.5187770815100494E-5</v>
      </c>
      <c r="K926" s="1" t="s">
        <v>6769</v>
      </c>
      <c r="L926" s="1">
        <v>8.1715738633647604E-4</v>
      </c>
      <c r="M926" s="1" t="s">
        <v>6769</v>
      </c>
      <c r="N926" s="1">
        <v>2.7260341448709401E-4</v>
      </c>
      <c r="O926" s="1" t="s">
        <v>6769</v>
      </c>
    </row>
    <row r="927" spans="1:15" x14ac:dyDescent="0.25">
      <c r="A927" s="12" t="s">
        <v>996</v>
      </c>
      <c r="B927" s="12" t="s">
        <v>3551</v>
      </c>
      <c r="C927" s="12" t="s">
        <v>1490</v>
      </c>
      <c r="D927" s="12" t="s">
        <v>2007</v>
      </c>
      <c r="E927" s="12" t="s">
        <v>2225</v>
      </c>
      <c r="F927" s="1">
        <v>3.2294800281524698</v>
      </c>
      <c r="G927" s="1" t="s">
        <v>6769</v>
      </c>
      <c r="H927" s="1">
        <v>1.98040110990405E-3</v>
      </c>
      <c r="I927" s="1" t="s">
        <v>6769</v>
      </c>
      <c r="J927" s="1">
        <v>1.91706494661048E-4</v>
      </c>
      <c r="K927" s="1" t="s">
        <v>6769</v>
      </c>
      <c r="L927" s="1">
        <v>1.0518699418753401E-3</v>
      </c>
      <c r="M927" s="1" t="s">
        <v>6769</v>
      </c>
      <c r="N927" s="1">
        <v>4.2124019819311798E-4</v>
      </c>
      <c r="O927" s="1" t="s">
        <v>6769</v>
      </c>
    </row>
    <row r="928" spans="1:15" x14ac:dyDescent="0.25">
      <c r="A928" s="12" t="s">
        <v>3501</v>
      </c>
      <c r="B928" s="12" t="s">
        <v>3552</v>
      </c>
      <c r="C928" s="12" t="s">
        <v>1490</v>
      </c>
      <c r="D928" s="12" t="s">
        <v>3553</v>
      </c>
      <c r="E928" s="12" t="s">
        <v>2225</v>
      </c>
      <c r="F928" s="1">
        <v>2.97412109375</v>
      </c>
      <c r="G928" s="1" t="s">
        <v>6769</v>
      </c>
      <c r="H928" s="1">
        <v>1.67169002816081E-3</v>
      </c>
      <c r="I928" s="1" t="s">
        <v>6769</v>
      </c>
      <c r="J928" s="1">
        <v>1.91147206351161E-4</v>
      </c>
      <c r="K928" s="1" t="s">
        <v>6769</v>
      </c>
      <c r="L928" s="1">
        <v>1.6441580373793799E-3</v>
      </c>
      <c r="M928" s="1" t="s">
        <v>6769</v>
      </c>
      <c r="N928" s="1">
        <v>6.9615687243640401E-4</v>
      </c>
      <c r="O928" s="1" t="s">
        <v>6769</v>
      </c>
    </row>
    <row r="929" spans="1:15" x14ac:dyDescent="0.25">
      <c r="A929" s="12" t="s">
        <v>3501</v>
      </c>
      <c r="B929" s="12" t="s">
        <v>3554</v>
      </c>
      <c r="C929" s="12" t="s">
        <v>1490</v>
      </c>
      <c r="D929" s="12" t="s">
        <v>3555</v>
      </c>
      <c r="E929" s="12" t="s">
        <v>2225</v>
      </c>
      <c r="F929" s="1">
        <v>2.97412109375</v>
      </c>
      <c r="G929" s="1" t="s">
        <v>6769</v>
      </c>
      <c r="H929" s="1">
        <v>1.67169002816081E-3</v>
      </c>
      <c r="I929" s="1" t="s">
        <v>6769</v>
      </c>
      <c r="J929" s="1">
        <v>1.91147206351161E-4</v>
      </c>
      <c r="K929" s="1" t="s">
        <v>6769</v>
      </c>
      <c r="L929" s="1">
        <v>1.6441580373793799E-3</v>
      </c>
      <c r="M929" s="1" t="s">
        <v>6769</v>
      </c>
      <c r="N929" s="1">
        <v>6.9615687243640401E-4</v>
      </c>
      <c r="O929" s="1" t="s">
        <v>6769</v>
      </c>
    </row>
    <row r="930" spans="1:15" x14ac:dyDescent="0.25">
      <c r="A930" s="12" t="s">
        <v>996</v>
      </c>
      <c r="B930" s="12" t="s">
        <v>3556</v>
      </c>
      <c r="C930" s="12" t="s">
        <v>1490</v>
      </c>
      <c r="D930" s="12" t="s">
        <v>3557</v>
      </c>
      <c r="E930" s="12" t="s">
        <v>2225</v>
      </c>
      <c r="F930" s="1">
        <v>3.2294800281524698</v>
      </c>
      <c r="G930" s="1" t="s">
        <v>6769</v>
      </c>
      <c r="H930" s="1">
        <v>1.98040110990405E-3</v>
      </c>
      <c r="I930" s="1" t="s">
        <v>6769</v>
      </c>
      <c r="J930" s="1">
        <v>1.91706494661048E-4</v>
      </c>
      <c r="K930" s="1" t="s">
        <v>6769</v>
      </c>
      <c r="L930" s="1">
        <v>1.0518699418753401E-3</v>
      </c>
      <c r="M930" s="1" t="s">
        <v>6769</v>
      </c>
      <c r="N930" s="1">
        <v>4.2124019819311798E-4</v>
      </c>
      <c r="O930" s="1" t="s">
        <v>6769</v>
      </c>
    </row>
    <row r="931" spans="1:15" x14ac:dyDescent="0.25">
      <c r="A931" s="12" t="s">
        <v>996</v>
      </c>
      <c r="B931" s="12" t="s">
        <v>3558</v>
      </c>
      <c r="C931" s="12" t="s">
        <v>1490</v>
      </c>
      <c r="D931" s="12" t="s">
        <v>3559</v>
      </c>
      <c r="E931" s="12" t="s">
        <v>2225</v>
      </c>
      <c r="F931" s="1">
        <v>3.2294800281524698</v>
      </c>
      <c r="G931" s="1" t="s">
        <v>6769</v>
      </c>
      <c r="H931" s="1">
        <v>1.98040110990405E-3</v>
      </c>
      <c r="I931" s="1" t="s">
        <v>6769</v>
      </c>
      <c r="J931" s="1">
        <v>1.91706494661048E-4</v>
      </c>
      <c r="K931" s="1" t="s">
        <v>6769</v>
      </c>
      <c r="L931" s="1">
        <v>1.0518699418753401E-3</v>
      </c>
      <c r="M931" s="1" t="s">
        <v>6769</v>
      </c>
      <c r="N931" s="1">
        <v>4.2124019819311798E-4</v>
      </c>
      <c r="O931" s="1" t="s">
        <v>6769</v>
      </c>
    </row>
    <row r="932" spans="1:15" x14ac:dyDescent="0.25">
      <c r="A932" s="12" t="s">
        <v>3378</v>
      </c>
      <c r="B932" s="12" t="s">
        <v>3560</v>
      </c>
      <c r="C932" s="12" t="s">
        <v>1490</v>
      </c>
      <c r="D932" s="12" t="s">
        <v>1584</v>
      </c>
      <c r="E932" s="12" t="s">
        <v>2225</v>
      </c>
      <c r="F932" s="1">
        <v>25.387609481811499</v>
      </c>
      <c r="G932" s="1" t="s">
        <v>6769</v>
      </c>
      <c r="H932" s="1">
        <v>2.8765310999005998E-3</v>
      </c>
      <c r="I932" s="1" t="s">
        <v>6769</v>
      </c>
      <c r="J932" s="1">
        <v>0</v>
      </c>
      <c r="K932" s="1" t="s">
        <v>6769</v>
      </c>
      <c r="L932" s="1">
        <v>1.01765105500817E-3</v>
      </c>
      <c r="M932" s="1" t="s">
        <v>6769</v>
      </c>
      <c r="N932" s="1">
        <v>1.95574597455561E-4</v>
      </c>
      <c r="O932" s="1" t="s">
        <v>6769</v>
      </c>
    </row>
    <row r="933" spans="1:15" x14ac:dyDescent="0.25">
      <c r="A933" s="12" t="s">
        <v>3378</v>
      </c>
      <c r="B933" s="12" t="s">
        <v>3561</v>
      </c>
      <c r="C933" s="12" t="s">
        <v>1490</v>
      </c>
      <c r="D933" s="12" t="s">
        <v>1502</v>
      </c>
      <c r="E933" s="12" t="s">
        <v>2225</v>
      </c>
      <c r="F933" s="1">
        <v>25.387609481811499</v>
      </c>
      <c r="G933" s="1" t="s">
        <v>6769</v>
      </c>
      <c r="H933" s="1">
        <v>2.8765310999005998E-3</v>
      </c>
      <c r="I933" s="1" t="s">
        <v>6769</v>
      </c>
      <c r="J933" s="1">
        <v>0</v>
      </c>
      <c r="K933" s="1" t="s">
        <v>6769</v>
      </c>
      <c r="L933" s="1">
        <v>1.01765105500817E-3</v>
      </c>
      <c r="M933" s="1" t="s">
        <v>6769</v>
      </c>
      <c r="N933" s="1">
        <v>1.95574597455561E-4</v>
      </c>
      <c r="O933" s="1" t="s">
        <v>6769</v>
      </c>
    </row>
    <row r="934" spans="1:15" x14ac:dyDescent="0.25">
      <c r="A934" s="12" t="s">
        <v>3518</v>
      </c>
      <c r="B934" s="12" t="s">
        <v>3562</v>
      </c>
      <c r="C934" s="12" t="s">
        <v>1490</v>
      </c>
      <c r="D934" s="12" t="s">
        <v>3563</v>
      </c>
      <c r="E934" s="12" t="s">
        <v>2225</v>
      </c>
      <c r="F934" s="1">
        <v>17.0883903503418</v>
      </c>
      <c r="G934" s="1" t="s">
        <v>6769</v>
      </c>
      <c r="H934" s="1">
        <v>0</v>
      </c>
      <c r="I934" s="1" t="s">
        <v>6769</v>
      </c>
      <c r="J934" s="1">
        <v>0</v>
      </c>
      <c r="K934" s="1" t="s">
        <v>6769</v>
      </c>
      <c r="L934" s="1">
        <v>0</v>
      </c>
      <c r="M934" s="1" t="s">
        <v>6769</v>
      </c>
      <c r="N934" s="1">
        <v>0</v>
      </c>
      <c r="O934" s="1" t="s">
        <v>6769</v>
      </c>
    </row>
    <row r="935" spans="1:15" x14ac:dyDescent="0.25">
      <c r="A935" s="12" t="s">
        <v>3378</v>
      </c>
      <c r="B935" s="12" t="s">
        <v>3564</v>
      </c>
      <c r="C935" s="12" t="s">
        <v>1490</v>
      </c>
      <c r="D935" s="12" t="s">
        <v>1699</v>
      </c>
      <c r="E935" s="12" t="s">
        <v>2225</v>
      </c>
      <c r="F935" s="1">
        <v>25.387609481811499</v>
      </c>
      <c r="G935" s="1" t="s">
        <v>6769</v>
      </c>
      <c r="H935" s="1">
        <v>2.8765310999005998E-3</v>
      </c>
      <c r="I935" s="1" t="s">
        <v>6769</v>
      </c>
      <c r="J935" s="1">
        <v>0</v>
      </c>
      <c r="K935" s="1" t="s">
        <v>6769</v>
      </c>
      <c r="L935" s="1">
        <v>1.01765105500817E-3</v>
      </c>
      <c r="M935" s="1" t="s">
        <v>6769</v>
      </c>
      <c r="N935" s="1">
        <v>1.95574597455561E-4</v>
      </c>
      <c r="O935" s="1" t="s">
        <v>6769</v>
      </c>
    </row>
    <row r="936" spans="1:15" x14ac:dyDescent="0.25">
      <c r="A936" s="12" t="s">
        <v>996</v>
      </c>
      <c r="B936" s="12" t="s">
        <v>3565</v>
      </c>
      <c r="C936" s="12" t="s">
        <v>1490</v>
      </c>
      <c r="D936" s="12" t="s">
        <v>3566</v>
      </c>
      <c r="E936" s="12" t="s">
        <v>2225</v>
      </c>
      <c r="F936" s="1">
        <v>3.2294800281524698</v>
      </c>
      <c r="G936" s="1" t="s">
        <v>6769</v>
      </c>
      <c r="H936" s="1">
        <v>1.98040110990405E-3</v>
      </c>
      <c r="I936" s="1" t="s">
        <v>6769</v>
      </c>
      <c r="J936" s="1">
        <v>1.91706494661048E-4</v>
      </c>
      <c r="K936" s="1" t="s">
        <v>6769</v>
      </c>
      <c r="L936" s="1">
        <v>1.0518699418753401E-3</v>
      </c>
      <c r="M936" s="1" t="s">
        <v>6769</v>
      </c>
      <c r="N936" s="1">
        <v>4.2124019819311798E-4</v>
      </c>
      <c r="O936" s="1" t="s">
        <v>6769</v>
      </c>
    </row>
    <row r="937" spans="1:15" x14ac:dyDescent="0.25">
      <c r="A937" s="12" t="s">
        <v>3501</v>
      </c>
      <c r="B937" s="12" t="s">
        <v>3567</v>
      </c>
      <c r="C937" s="12" t="s">
        <v>1490</v>
      </c>
      <c r="D937" s="12" t="s">
        <v>3568</v>
      </c>
      <c r="E937" s="12" t="s">
        <v>2225</v>
      </c>
      <c r="F937" s="1">
        <v>2.97412109375</v>
      </c>
      <c r="G937" s="1" t="s">
        <v>6769</v>
      </c>
      <c r="H937" s="1">
        <v>1.67169002816081E-3</v>
      </c>
      <c r="I937" s="1" t="s">
        <v>6769</v>
      </c>
      <c r="J937" s="1">
        <v>1.91147206351161E-4</v>
      </c>
      <c r="K937" s="1" t="s">
        <v>6769</v>
      </c>
      <c r="L937" s="1">
        <v>1.6441580373793799E-3</v>
      </c>
      <c r="M937" s="1" t="s">
        <v>6769</v>
      </c>
      <c r="N937" s="1">
        <v>6.9615687243640401E-4</v>
      </c>
      <c r="O937" s="1" t="s">
        <v>6769</v>
      </c>
    </row>
    <row r="938" spans="1:15" x14ac:dyDescent="0.25">
      <c r="A938" s="12" t="s">
        <v>996</v>
      </c>
      <c r="B938" s="12" t="s">
        <v>3569</v>
      </c>
      <c r="C938" s="12" t="s">
        <v>1490</v>
      </c>
      <c r="D938" s="12" t="s">
        <v>2672</v>
      </c>
      <c r="E938" s="12" t="s">
        <v>2225</v>
      </c>
      <c r="F938" s="1">
        <v>3.2294800281524698</v>
      </c>
      <c r="G938" s="1" t="s">
        <v>6769</v>
      </c>
      <c r="H938" s="1">
        <v>1.98040110990405E-3</v>
      </c>
      <c r="I938" s="1" t="s">
        <v>6769</v>
      </c>
      <c r="J938" s="1">
        <v>1.91706494661048E-4</v>
      </c>
      <c r="K938" s="1" t="s">
        <v>6769</v>
      </c>
      <c r="L938" s="1">
        <v>1.0518699418753401E-3</v>
      </c>
      <c r="M938" s="1" t="s">
        <v>6769</v>
      </c>
      <c r="N938" s="1">
        <v>4.2124019819311798E-4</v>
      </c>
      <c r="O938" s="1" t="s">
        <v>6769</v>
      </c>
    </row>
    <row r="939" spans="1:15" x14ac:dyDescent="0.25">
      <c r="A939" s="12" t="s">
        <v>3496</v>
      </c>
      <c r="B939" s="12" t="s">
        <v>3570</v>
      </c>
      <c r="C939" s="12" t="s">
        <v>1490</v>
      </c>
      <c r="D939" s="12" t="s">
        <v>3571</v>
      </c>
      <c r="E939" s="12" t="s">
        <v>2225</v>
      </c>
      <c r="F939" s="1">
        <v>42.154350280761697</v>
      </c>
      <c r="G939" s="1" t="s">
        <v>6769</v>
      </c>
      <c r="H939" s="1">
        <v>1.5362399863079199E-3</v>
      </c>
      <c r="I939" s="1" t="s">
        <v>6769</v>
      </c>
      <c r="J939" s="1">
        <v>6.5187770815100494E-5</v>
      </c>
      <c r="K939" s="1" t="s">
        <v>6769</v>
      </c>
      <c r="L939" s="1">
        <v>8.1715738633647604E-4</v>
      </c>
      <c r="M939" s="1" t="s">
        <v>6769</v>
      </c>
      <c r="N939" s="1">
        <v>2.7260341448709401E-4</v>
      </c>
      <c r="O939" s="1" t="s">
        <v>6769</v>
      </c>
    </row>
    <row r="940" spans="1:15" x14ac:dyDescent="0.25">
      <c r="A940" s="12" t="s">
        <v>996</v>
      </c>
      <c r="B940" s="12" t="s">
        <v>3572</v>
      </c>
      <c r="C940" s="12" t="s">
        <v>1490</v>
      </c>
      <c r="D940" s="12" t="s">
        <v>3573</v>
      </c>
      <c r="E940" s="12" t="s">
        <v>2225</v>
      </c>
      <c r="F940" s="1">
        <v>3.2294800281524698</v>
      </c>
      <c r="G940" s="1" t="s">
        <v>6769</v>
      </c>
      <c r="H940" s="1">
        <v>1.98040110990405E-3</v>
      </c>
      <c r="I940" s="1" t="s">
        <v>6769</v>
      </c>
      <c r="J940" s="1">
        <v>1.91706494661048E-4</v>
      </c>
      <c r="K940" s="1" t="s">
        <v>6769</v>
      </c>
      <c r="L940" s="1">
        <v>1.0518699418753401E-3</v>
      </c>
      <c r="M940" s="1" t="s">
        <v>6769</v>
      </c>
      <c r="N940" s="1">
        <v>4.2124019819311798E-4</v>
      </c>
      <c r="O940" s="1" t="s">
        <v>6769</v>
      </c>
    </row>
    <row r="941" spans="1:15" x14ac:dyDescent="0.25">
      <c r="A941" s="12" t="s">
        <v>3378</v>
      </c>
      <c r="B941" s="12" t="s">
        <v>3574</v>
      </c>
      <c r="C941" s="12" t="s">
        <v>1490</v>
      </c>
      <c r="D941" s="12" t="s">
        <v>3575</v>
      </c>
      <c r="E941" s="12" t="s">
        <v>2225</v>
      </c>
      <c r="F941" s="1">
        <v>25.387609481811499</v>
      </c>
      <c r="G941" s="1" t="s">
        <v>6769</v>
      </c>
      <c r="H941" s="1">
        <v>2.8765310999005998E-3</v>
      </c>
      <c r="I941" s="1" t="s">
        <v>6769</v>
      </c>
      <c r="J941" s="1">
        <v>0</v>
      </c>
      <c r="K941" s="1" t="s">
        <v>6769</v>
      </c>
      <c r="L941" s="1">
        <v>1.01765105500817E-3</v>
      </c>
      <c r="M941" s="1" t="s">
        <v>6769</v>
      </c>
      <c r="N941" s="1">
        <v>1.95574597455561E-4</v>
      </c>
      <c r="O941" s="1" t="s">
        <v>6769</v>
      </c>
    </row>
    <row r="942" spans="1:15" x14ac:dyDescent="0.25">
      <c r="A942" s="12" t="s">
        <v>3518</v>
      </c>
      <c r="B942" s="12" t="s">
        <v>3576</v>
      </c>
      <c r="C942" s="12" t="s">
        <v>1490</v>
      </c>
      <c r="D942" s="12" t="s">
        <v>1788</v>
      </c>
      <c r="E942" s="12" t="s">
        <v>2225</v>
      </c>
      <c r="F942" s="1">
        <v>17.0883903503418</v>
      </c>
      <c r="G942" s="1" t="s">
        <v>6769</v>
      </c>
      <c r="H942" s="1">
        <v>0</v>
      </c>
      <c r="I942" s="1" t="s">
        <v>6769</v>
      </c>
      <c r="J942" s="1">
        <v>0</v>
      </c>
      <c r="K942" s="1" t="s">
        <v>6769</v>
      </c>
      <c r="L942" s="1">
        <v>0</v>
      </c>
      <c r="M942" s="1" t="s">
        <v>6769</v>
      </c>
      <c r="N942" s="1">
        <v>0</v>
      </c>
      <c r="O942" s="1" t="s">
        <v>6769</v>
      </c>
    </row>
    <row r="943" spans="1:15" x14ac:dyDescent="0.25">
      <c r="A943" s="12" t="s">
        <v>3378</v>
      </c>
      <c r="B943" s="12" t="s">
        <v>3577</v>
      </c>
      <c r="C943" s="12" t="s">
        <v>1490</v>
      </c>
      <c r="D943" s="12" t="s">
        <v>1815</v>
      </c>
      <c r="E943" s="12" t="s">
        <v>2225</v>
      </c>
      <c r="F943" s="1">
        <v>25.387609481811499</v>
      </c>
      <c r="G943" s="1" t="s">
        <v>6769</v>
      </c>
      <c r="H943" s="1">
        <v>2.8765310999005998E-3</v>
      </c>
      <c r="I943" s="1" t="s">
        <v>6769</v>
      </c>
      <c r="J943" s="1">
        <v>0</v>
      </c>
      <c r="K943" s="1" t="s">
        <v>6769</v>
      </c>
      <c r="L943" s="1">
        <v>1.01765105500817E-3</v>
      </c>
      <c r="M943" s="1" t="s">
        <v>6769</v>
      </c>
      <c r="N943" s="1">
        <v>1.95574597455561E-4</v>
      </c>
      <c r="O943" s="1" t="s">
        <v>6769</v>
      </c>
    </row>
    <row r="944" spans="1:15" x14ac:dyDescent="0.25">
      <c r="A944" s="12" t="s">
        <v>996</v>
      </c>
      <c r="B944" s="12" t="s">
        <v>3578</v>
      </c>
      <c r="C944" s="12" t="s">
        <v>1490</v>
      </c>
      <c r="D944" s="12" t="s">
        <v>2462</v>
      </c>
      <c r="E944" s="12" t="s">
        <v>2225</v>
      </c>
      <c r="F944" s="1">
        <v>3.2294800281524698</v>
      </c>
      <c r="G944" s="1" t="s">
        <v>6769</v>
      </c>
      <c r="H944" s="1">
        <v>1.98040110990405E-3</v>
      </c>
      <c r="I944" s="1" t="s">
        <v>6769</v>
      </c>
      <c r="J944" s="1">
        <v>1.91706494661048E-4</v>
      </c>
      <c r="K944" s="1" t="s">
        <v>6769</v>
      </c>
      <c r="L944" s="1">
        <v>1.0518699418753401E-3</v>
      </c>
      <c r="M944" s="1" t="s">
        <v>6769</v>
      </c>
      <c r="N944" s="1">
        <v>4.2124019819311798E-4</v>
      </c>
      <c r="O944" s="1" t="s">
        <v>6769</v>
      </c>
    </row>
    <row r="945" spans="1:15" x14ac:dyDescent="0.25">
      <c r="A945" s="12" t="s">
        <v>3378</v>
      </c>
      <c r="B945" s="12" t="s">
        <v>3579</v>
      </c>
      <c r="C945" s="12" t="s">
        <v>1490</v>
      </c>
      <c r="D945" s="12" t="s">
        <v>2184</v>
      </c>
      <c r="E945" s="12" t="s">
        <v>2225</v>
      </c>
      <c r="F945" s="1">
        <v>25.387609481811499</v>
      </c>
      <c r="G945" s="1" t="s">
        <v>6769</v>
      </c>
      <c r="H945" s="1">
        <v>2.8765310999005998E-3</v>
      </c>
      <c r="I945" s="1" t="s">
        <v>6769</v>
      </c>
      <c r="J945" s="1">
        <v>0</v>
      </c>
      <c r="K945" s="1" t="s">
        <v>6769</v>
      </c>
      <c r="L945" s="1">
        <v>1.01765105500817E-3</v>
      </c>
      <c r="M945" s="1" t="s">
        <v>6769</v>
      </c>
      <c r="N945" s="1">
        <v>1.95574597455561E-4</v>
      </c>
      <c r="O945" s="1" t="s">
        <v>6769</v>
      </c>
    </row>
    <row r="946" spans="1:15" x14ac:dyDescent="0.25">
      <c r="A946" s="12" t="s">
        <v>3501</v>
      </c>
      <c r="B946" s="12" t="s">
        <v>3580</v>
      </c>
      <c r="C946" s="12" t="s">
        <v>1490</v>
      </c>
      <c r="D946" s="12" t="s">
        <v>3581</v>
      </c>
      <c r="E946" s="12" t="s">
        <v>2225</v>
      </c>
      <c r="F946" s="1">
        <v>2.97412109375</v>
      </c>
      <c r="G946" s="1" t="s">
        <v>6769</v>
      </c>
      <c r="H946" s="1">
        <v>1.67169002816081E-3</v>
      </c>
      <c r="I946" s="1" t="s">
        <v>6769</v>
      </c>
      <c r="J946" s="1">
        <v>1.91147206351161E-4</v>
      </c>
      <c r="K946" s="1" t="s">
        <v>6769</v>
      </c>
      <c r="L946" s="1">
        <v>1.6441580373793799E-3</v>
      </c>
      <c r="M946" s="1" t="s">
        <v>6769</v>
      </c>
      <c r="N946" s="1">
        <v>6.9615687243640401E-4</v>
      </c>
      <c r="O946" s="1" t="s">
        <v>6769</v>
      </c>
    </row>
    <row r="947" spans="1:15" x14ac:dyDescent="0.25">
      <c r="A947" s="12" t="s">
        <v>3501</v>
      </c>
      <c r="B947" s="12" t="s">
        <v>3582</v>
      </c>
      <c r="C947" s="12" t="s">
        <v>1490</v>
      </c>
      <c r="D947" s="12" t="s">
        <v>1599</v>
      </c>
      <c r="E947" s="12" t="s">
        <v>2225</v>
      </c>
      <c r="F947" s="1">
        <v>2.97412109375</v>
      </c>
      <c r="G947" s="1" t="s">
        <v>6769</v>
      </c>
      <c r="H947" s="1">
        <v>1.67169002816081E-3</v>
      </c>
      <c r="I947" s="1" t="s">
        <v>6769</v>
      </c>
      <c r="J947" s="1">
        <v>1.91147206351161E-4</v>
      </c>
      <c r="K947" s="1" t="s">
        <v>6769</v>
      </c>
      <c r="L947" s="1">
        <v>1.6441580373793799E-3</v>
      </c>
      <c r="M947" s="1" t="s">
        <v>6769</v>
      </c>
      <c r="N947" s="1">
        <v>6.9615687243640401E-4</v>
      </c>
      <c r="O947" s="1" t="s">
        <v>6769</v>
      </c>
    </row>
    <row r="948" spans="1:15" x14ac:dyDescent="0.25">
      <c r="A948" s="12" t="s">
        <v>3510</v>
      </c>
      <c r="B948" s="12" t="s">
        <v>3583</v>
      </c>
      <c r="C948" s="12" t="s">
        <v>1490</v>
      </c>
      <c r="D948" s="12" t="s">
        <v>1723</v>
      </c>
      <c r="E948" s="12" t="s">
        <v>2225</v>
      </c>
      <c r="F948" s="1">
        <v>7.86688280105591</v>
      </c>
      <c r="G948" s="1" t="s">
        <v>6769</v>
      </c>
      <c r="H948" s="1">
        <v>1.6451040282845499E-3</v>
      </c>
      <c r="I948" s="1" t="s">
        <v>6769</v>
      </c>
      <c r="J948" s="1">
        <v>1.78917893208563E-4</v>
      </c>
      <c r="K948" s="1" t="s">
        <v>6769</v>
      </c>
      <c r="L948" s="1">
        <v>1.6933130100369499E-3</v>
      </c>
      <c r="M948" s="1" t="s">
        <v>6769</v>
      </c>
      <c r="N948" s="1">
        <v>7.0904777385294405E-4</v>
      </c>
      <c r="O948" s="1" t="s">
        <v>6769</v>
      </c>
    </row>
    <row r="949" spans="1:15" x14ac:dyDescent="0.25">
      <c r="A949" s="12" t="s">
        <v>996</v>
      </c>
      <c r="B949" s="12" t="s">
        <v>3584</v>
      </c>
      <c r="C949" s="12" t="s">
        <v>1490</v>
      </c>
      <c r="D949" s="12" t="s">
        <v>2024</v>
      </c>
      <c r="E949" s="12" t="s">
        <v>2225</v>
      </c>
      <c r="F949" s="1">
        <v>3.2294800281524698</v>
      </c>
      <c r="G949" s="1" t="s">
        <v>6769</v>
      </c>
      <c r="H949" s="1">
        <v>1.98040110990405E-3</v>
      </c>
      <c r="I949" s="1" t="s">
        <v>6769</v>
      </c>
      <c r="J949" s="1">
        <v>1.91706494661048E-4</v>
      </c>
      <c r="K949" s="1" t="s">
        <v>6769</v>
      </c>
      <c r="L949" s="1">
        <v>1.0518699418753401E-3</v>
      </c>
      <c r="M949" s="1" t="s">
        <v>6769</v>
      </c>
      <c r="N949" s="1">
        <v>4.2124019819311798E-4</v>
      </c>
      <c r="O949" s="1" t="s">
        <v>6769</v>
      </c>
    </row>
    <row r="950" spans="1:15" x14ac:dyDescent="0.25">
      <c r="A950" s="12" t="s">
        <v>3378</v>
      </c>
      <c r="B950" s="12" t="s">
        <v>3585</v>
      </c>
      <c r="C950" s="12" t="s">
        <v>1490</v>
      </c>
      <c r="D950" s="12" t="s">
        <v>3327</v>
      </c>
      <c r="E950" s="12" t="s">
        <v>2225</v>
      </c>
      <c r="F950" s="1">
        <v>25.387609481811499</v>
      </c>
      <c r="G950" s="1" t="s">
        <v>6769</v>
      </c>
      <c r="H950" s="1">
        <v>2.8765310999005998E-3</v>
      </c>
      <c r="I950" s="1" t="s">
        <v>6769</v>
      </c>
      <c r="J950" s="1">
        <v>0</v>
      </c>
      <c r="K950" s="1" t="s">
        <v>6769</v>
      </c>
      <c r="L950" s="1">
        <v>1.01765105500817E-3</v>
      </c>
      <c r="M950" s="1" t="s">
        <v>6769</v>
      </c>
      <c r="N950" s="1">
        <v>1.95574597455561E-4</v>
      </c>
      <c r="O950" s="1" t="s">
        <v>6769</v>
      </c>
    </row>
    <row r="951" spans="1:15" x14ac:dyDescent="0.25">
      <c r="A951" s="12" t="s">
        <v>3518</v>
      </c>
      <c r="B951" s="12" t="s">
        <v>3586</v>
      </c>
      <c r="C951" s="12" t="s">
        <v>1490</v>
      </c>
      <c r="D951" s="12" t="s">
        <v>1580</v>
      </c>
      <c r="E951" s="12" t="s">
        <v>2225</v>
      </c>
      <c r="F951" s="1">
        <v>17.0883903503418</v>
      </c>
      <c r="G951" s="1" t="s">
        <v>6769</v>
      </c>
      <c r="H951" s="1">
        <v>0</v>
      </c>
      <c r="I951" s="1" t="s">
        <v>6769</v>
      </c>
      <c r="J951" s="1">
        <v>0</v>
      </c>
      <c r="K951" s="1" t="s">
        <v>6769</v>
      </c>
      <c r="L951" s="1">
        <v>0</v>
      </c>
      <c r="M951" s="1" t="s">
        <v>6769</v>
      </c>
      <c r="N951" s="1">
        <v>0</v>
      </c>
      <c r="O951" s="1" t="s">
        <v>6769</v>
      </c>
    </row>
    <row r="952" spans="1:15" x14ac:dyDescent="0.25">
      <c r="A952" s="12" t="s">
        <v>3496</v>
      </c>
      <c r="B952" s="12" t="s">
        <v>3587</v>
      </c>
      <c r="C952" s="12" t="s">
        <v>1490</v>
      </c>
      <c r="D952" s="12" t="s">
        <v>1626</v>
      </c>
      <c r="E952" s="12" t="s">
        <v>2225</v>
      </c>
      <c r="F952" s="1">
        <v>42.154350280761697</v>
      </c>
      <c r="G952" s="1" t="s">
        <v>6769</v>
      </c>
      <c r="H952" s="1">
        <v>1.5362399863079199E-3</v>
      </c>
      <c r="I952" s="1" t="s">
        <v>6769</v>
      </c>
      <c r="J952" s="1">
        <v>6.5187770815100494E-5</v>
      </c>
      <c r="K952" s="1" t="s">
        <v>6769</v>
      </c>
      <c r="L952" s="1">
        <v>8.1715738633647604E-4</v>
      </c>
      <c r="M952" s="1" t="s">
        <v>6769</v>
      </c>
      <c r="N952" s="1">
        <v>2.7260341448709401E-4</v>
      </c>
      <c r="O952" s="1" t="s">
        <v>6769</v>
      </c>
    </row>
    <row r="953" spans="1:15" x14ac:dyDescent="0.25">
      <c r="A953" s="12" t="s">
        <v>3510</v>
      </c>
      <c r="B953" s="12" t="s">
        <v>3588</v>
      </c>
      <c r="C953" s="12" t="s">
        <v>1490</v>
      </c>
      <c r="D953" s="12" t="s">
        <v>1988</v>
      </c>
      <c r="E953" s="12" t="s">
        <v>2225</v>
      </c>
      <c r="F953" s="1">
        <v>7.86688280105591</v>
      </c>
      <c r="G953" s="1" t="s">
        <v>6769</v>
      </c>
      <c r="H953" s="1">
        <v>1.6451040282845499E-3</v>
      </c>
      <c r="I953" s="1" t="s">
        <v>6769</v>
      </c>
      <c r="J953" s="1">
        <v>1.78917893208563E-4</v>
      </c>
      <c r="K953" s="1" t="s">
        <v>6769</v>
      </c>
      <c r="L953" s="1">
        <v>1.6933130100369499E-3</v>
      </c>
      <c r="M953" s="1" t="s">
        <v>6769</v>
      </c>
      <c r="N953" s="1">
        <v>7.0904777385294405E-4</v>
      </c>
      <c r="O953" s="1" t="s">
        <v>6769</v>
      </c>
    </row>
    <row r="954" spans="1:15" x14ac:dyDescent="0.25">
      <c r="A954" s="12" t="s">
        <v>996</v>
      </c>
      <c r="B954" s="12" t="s">
        <v>3589</v>
      </c>
      <c r="C954" s="12" t="s">
        <v>1490</v>
      </c>
      <c r="D954" s="12" t="s">
        <v>1675</v>
      </c>
      <c r="E954" s="12" t="s">
        <v>2225</v>
      </c>
      <c r="F954" s="1">
        <v>3.2294800281524698</v>
      </c>
      <c r="G954" s="1" t="s">
        <v>6769</v>
      </c>
      <c r="H954" s="1">
        <v>1.98040110990405E-3</v>
      </c>
      <c r="I954" s="1" t="s">
        <v>6769</v>
      </c>
      <c r="J954" s="1">
        <v>1.91706494661048E-4</v>
      </c>
      <c r="K954" s="1" t="s">
        <v>6769</v>
      </c>
      <c r="L954" s="1">
        <v>1.0518699418753401E-3</v>
      </c>
      <c r="M954" s="1" t="s">
        <v>6769</v>
      </c>
      <c r="N954" s="1">
        <v>4.2124019819311798E-4</v>
      </c>
      <c r="O954" s="1" t="s">
        <v>6769</v>
      </c>
    </row>
    <row r="955" spans="1:15" x14ac:dyDescent="0.25">
      <c r="A955" s="12" t="s">
        <v>3510</v>
      </c>
      <c r="B955" s="12" t="s">
        <v>3590</v>
      </c>
      <c r="C955" s="12" t="s">
        <v>1490</v>
      </c>
      <c r="D955" s="12" t="s">
        <v>3591</v>
      </c>
      <c r="E955" s="12" t="s">
        <v>2225</v>
      </c>
      <c r="F955" s="1">
        <v>7.86688280105591</v>
      </c>
      <c r="G955" s="1" t="s">
        <v>6769</v>
      </c>
      <c r="H955" s="1">
        <v>1.6451040282845499E-3</v>
      </c>
      <c r="I955" s="1" t="s">
        <v>6769</v>
      </c>
      <c r="J955" s="1">
        <v>1.78917893208563E-4</v>
      </c>
      <c r="K955" s="1" t="s">
        <v>6769</v>
      </c>
      <c r="L955" s="1">
        <v>1.6933130100369499E-3</v>
      </c>
      <c r="M955" s="1" t="s">
        <v>6769</v>
      </c>
      <c r="N955" s="1">
        <v>7.0904777385294405E-4</v>
      </c>
      <c r="O955" s="1" t="s">
        <v>6769</v>
      </c>
    </row>
    <row r="956" spans="1:15" x14ac:dyDescent="0.25">
      <c r="A956" s="12" t="s">
        <v>3496</v>
      </c>
      <c r="B956" s="12" t="s">
        <v>3592</v>
      </c>
      <c r="C956" s="12" t="s">
        <v>1490</v>
      </c>
      <c r="D956" s="12" t="s">
        <v>1856</v>
      </c>
      <c r="E956" s="12" t="s">
        <v>2225</v>
      </c>
      <c r="F956" s="1">
        <v>42.154350280761697</v>
      </c>
      <c r="G956" s="1" t="s">
        <v>6769</v>
      </c>
      <c r="H956" s="1">
        <v>1.5362399863079199E-3</v>
      </c>
      <c r="I956" s="1" t="s">
        <v>6769</v>
      </c>
      <c r="J956" s="1">
        <v>6.5187770815100494E-5</v>
      </c>
      <c r="K956" s="1" t="s">
        <v>6769</v>
      </c>
      <c r="L956" s="1">
        <v>8.1715738633647604E-4</v>
      </c>
      <c r="M956" s="1" t="s">
        <v>6769</v>
      </c>
      <c r="N956" s="1">
        <v>2.7260341448709401E-4</v>
      </c>
      <c r="O956" s="1" t="s">
        <v>6769</v>
      </c>
    </row>
    <row r="957" spans="1:15" x14ac:dyDescent="0.25">
      <c r="A957" s="12" t="s">
        <v>996</v>
      </c>
      <c r="B957" s="12" t="s">
        <v>3593</v>
      </c>
      <c r="C957" s="12" t="s">
        <v>1490</v>
      </c>
      <c r="D957" s="12" t="s">
        <v>3594</v>
      </c>
      <c r="E957" s="12" t="s">
        <v>2225</v>
      </c>
      <c r="F957" s="1">
        <v>3.2294800281524698</v>
      </c>
      <c r="G957" s="1" t="s">
        <v>6769</v>
      </c>
      <c r="H957" s="1">
        <v>1.98040110990405E-3</v>
      </c>
      <c r="I957" s="1" t="s">
        <v>6769</v>
      </c>
      <c r="J957" s="1">
        <v>1.91706494661048E-4</v>
      </c>
      <c r="K957" s="1" t="s">
        <v>6769</v>
      </c>
      <c r="L957" s="1">
        <v>1.0518699418753401E-3</v>
      </c>
      <c r="M957" s="1" t="s">
        <v>6769</v>
      </c>
      <c r="N957" s="1">
        <v>4.2124019819311798E-4</v>
      </c>
      <c r="O957" s="1" t="s">
        <v>6769</v>
      </c>
    </row>
    <row r="958" spans="1:15" x14ac:dyDescent="0.25">
      <c r="A958" s="12" t="s">
        <v>3504</v>
      </c>
      <c r="B958" s="12" t="s">
        <v>3595</v>
      </c>
      <c r="C958" s="12" t="s">
        <v>1490</v>
      </c>
      <c r="D958" s="12" t="s">
        <v>1744</v>
      </c>
      <c r="E958" s="12" t="s">
        <v>2225</v>
      </c>
      <c r="F958" s="1">
        <v>7.9902358055114702</v>
      </c>
      <c r="G958" s="1" t="s">
        <v>6769</v>
      </c>
      <c r="H958" s="1">
        <v>1.78659695666283E-3</v>
      </c>
      <c r="I958" s="1" t="s">
        <v>6769</v>
      </c>
      <c r="J958" s="1">
        <v>8.3416368579491995E-4</v>
      </c>
      <c r="K958" s="1" t="s">
        <v>6769</v>
      </c>
      <c r="L958" s="1">
        <v>2.09950096905231E-3</v>
      </c>
      <c r="M958" s="1" t="s">
        <v>6769</v>
      </c>
      <c r="N958" s="1">
        <v>1.90867995843291E-3</v>
      </c>
      <c r="O958" s="1" t="s">
        <v>6769</v>
      </c>
    </row>
    <row r="959" spans="1:15" x14ac:dyDescent="0.25">
      <c r="A959" s="12" t="s">
        <v>3378</v>
      </c>
      <c r="B959" s="12" t="s">
        <v>3596</v>
      </c>
      <c r="C959" s="12" t="s">
        <v>1490</v>
      </c>
      <c r="D959" s="12" t="s">
        <v>3597</v>
      </c>
      <c r="E959" s="12" t="s">
        <v>2225</v>
      </c>
      <c r="F959" s="1">
        <v>25.387609481811499</v>
      </c>
      <c r="G959" s="1" t="s">
        <v>6769</v>
      </c>
      <c r="H959" s="1">
        <v>2.8765310999005998E-3</v>
      </c>
      <c r="I959" s="1" t="s">
        <v>6769</v>
      </c>
      <c r="J959" s="1">
        <v>0</v>
      </c>
      <c r="K959" s="1" t="s">
        <v>6769</v>
      </c>
      <c r="L959" s="1">
        <v>1.01765105500817E-3</v>
      </c>
      <c r="M959" s="1" t="s">
        <v>6769</v>
      </c>
      <c r="N959" s="1">
        <v>1.95574597455561E-4</v>
      </c>
      <c r="O959" s="1" t="s">
        <v>6769</v>
      </c>
    </row>
    <row r="960" spans="1:15" x14ac:dyDescent="0.25">
      <c r="A960" s="12" t="s">
        <v>3518</v>
      </c>
      <c r="B960" s="12" t="s">
        <v>3598</v>
      </c>
      <c r="C960" s="12" t="s">
        <v>1490</v>
      </c>
      <c r="D960" s="12" t="s">
        <v>3599</v>
      </c>
      <c r="E960" s="12" t="s">
        <v>2225</v>
      </c>
      <c r="F960" s="1">
        <v>17.0883903503418</v>
      </c>
      <c r="G960" s="1" t="s">
        <v>6769</v>
      </c>
      <c r="H960" s="1">
        <v>0</v>
      </c>
      <c r="I960" s="1" t="s">
        <v>6769</v>
      </c>
      <c r="J960" s="1">
        <v>0</v>
      </c>
      <c r="K960" s="1" t="s">
        <v>6769</v>
      </c>
      <c r="L960" s="1">
        <v>0</v>
      </c>
      <c r="M960" s="1" t="s">
        <v>6769</v>
      </c>
      <c r="N960" s="1">
        <v>0</v>
      </c>
      <c r="O960" s="1" t="s">
        <v>6769</v>
      </c>
    </row>
    <row r="961" spans="1:15" x14ac:dyDescent="0.25">
      <c r="A961" s="12" t="s">
        <v>3518</v>
      </c>
      <c r="B961" s="12" t="s">
        <v>3600</v>
      </c>
      <c r="C961" s="12" t="s">
        <v>1490</v>
      </c>
      <c r="D961" s="12" t="s">
        <v>2002</v>
      </c>
      <c r="E961" s="12" t="s">
        <v>2225</v>
      </c>
      <c r="F961" s="1">
        <v>17.0883903503418</v>
      </c>
      <c r="G961" s="1" t="s">
        <v>6769</v>
      </c>
      <c r="H961" s="1">
        <v>0</v>
      </c>
      <c r="I961" s="1" t="s">
        <v>6769</v>
      </c>
      <c r="J961" s="1">
        <v>0</v>
      </c>
      <c r="K961" s="1" t="s">
        <v>6769</v>
      </c>
      <c r="L961" s="1">
        <v>0</v>
      </c>
      <c r="M961" s="1" t="s">
        <v>6769</v>
      </c>
      <c r="N961" s="1">
        <v>0</v>
      </c>
      <c r="O961" s="1" t="s">
        <v>6769</v>
      </c>
    </row>
    <row r="962" spans="1:15" x14ac:dyDescent="0.25">
      <c r="A962" s="12" t="s">
        <v>3504</v>
      </c>
      <c r="B962" s="12" t="s">
        <v>3601</v>
      </c>
      <c r="C962" s="12" t="s">
        <v>1490</v>
      </c>
      <c r="D962" s="12" t="s">
        <v>1985</v>
      </c>
      <c r="E962" s="12" t="s">
        <v>2225</v>
      </c>
      <c r="F962" s="1">
        <v>7.9902358055114702</v>
      </c>
      <c r="G962" s="1" t="s">
        <v>6769</v>
      </c>
      <c r="H962" s="1">
        <v>1.78659695666283E-3</v>
      </c>
      <c r="I962" s="1" t="s">
        <v>6769</v>
      </c>
      <c r="J962" s="1">
        <v>8.3416368579491995E-4</v>
      </c>
      <c r="K962" s="1" t="s">
        <v>6769</v>
      </c>
      <c r="L962" s="1">
        <v>2.09950096905231E-3</v>
      </c>
      <c r="M962" s="1" t="s">
        <v>6769</v>
      </c>
      <c r="N962" s="1">
        <v>1.90867995843291E-3</v>
      </c>
      <c r="O962" s="1" t="s">
        <v>6769</v>
      </c>
    </row>
    <row r="963" spans="1:15" x14ac:dyDescent="0.25">
      <c r="A963" s="12" t="s">
        <v>3504</v>
      </c>
      <c r="B963" s="12" t="s">
        <v>3602</v>
      </c>
      <c r="C963" s="12" t="s">
        <v>1490</v>
      </c>
      <c r="D963" s="12" t="s">
        <v>2477</v>
      </c>
      <c r="E963" s="12" t="s">
        <v>2225</v>
      </c>
      <c r="F963" s="1">
        <v>7.9902358055114702</v>
      </c>
      <c r="G963" s="1" t="s">
        <v>6769</v>
      </c>
      <c r="H963" s="1">
        <v>1.78659695666283E-3</v>
      </c>
      <c r="I963" s="1" t="s">
        <v>6769</v>
      </c>
      <c r="J963" s="1">
        <v>8.3416368579491995E-4</v>
      </c>
      <c r="K963" s="1" t="s">
        <v>6769</v>
      </c>
      <c r="L963" s="1">
        <v>2.09950096905231E-3</v>
      </c>
      <c r="M963" s="1" t="s">
        <v>6769</v>
      </c>
      <c r="N963" s="1">
        <v>1.90867995843291E-3</v>
      </c>
      <c r="O963" s="1" t="s">
        <v>6769</v>
      </c>
    </row>
    <row r="964" spans="1:15" x14ac:dyDescent="0.25">
      <c r="A964" s="12" t="s">
        <v>3510</v>
      </c>
      <c r="B964" s="12" t="s">
        <v>3603</v>
      </c>
      <c r="C964" s="12" t="s">
        <v>1490</v>
      </c>
      <c r="D964" s="12" t="s">
        <v>3604</v>
      </c>
      <c r="E964" s="12" t="s">
        <v>2225</v>
      </c>
      <c r="F964" s="1">
        <v>7.86688280105591</v>
      </c>
      <c r="G964" s="1" t="s">
        <v>6769</v>
      </c>
      <c r="H964" s="1">
        <v>1.6451040282845499E-3</v>
      </c>
      <c r="I964" s="1" t="s">
        <v>6769</v>
      </c>
      <c r="J964" s="1">
        <v>1.78917893208563E-4</v>
      </c>
      <c r="K964" s="1" t="s">
        <v>6769</v>
      </c>
      <c r="L964" s="1">
        <v>1.6933130100369499E-3</v>
      </c>
      <c r="M964" s="1" t="s">
        <v>6769</v>
      </c>
      <c r="N964" s="1">
        <v>7.0904777385294405E-4</v>
      </c>
      <c r="O964" s="1" t="s">
        <v>6769</v>
      </c>
    </row>
    <row r="965" spans="1:15" x14ac:dyDescent="0.25">
      <c r="A965" s="12" t="s">
        <v>3504</v>
      </c>
      <c r="B965" s="12" t="s">
        <v>3605</v>
      </c>
      <c r="C965" s="12" t="s">
        <v>1490</v>
      </c>
      <c r="D965" s="12" t="s">
        <v>1614</v>
      </c>
      <c r="E965" s="12" t="s">
        <v>2225</v>
      </c>
      <c r="F965" s="1">
        <v>7.9902358055114702</v>
      </c>
      <c r="G965" s="1" t="s">
        <v>6769</v>
      </c>
      <c r="H965" s="1">
        <v>1.78659695666283E-3</v>
      </c>
      <c r="I965" s="1" t="s">
        <v>6769</v>
      </c>
      <c r="J965" s="1">
        <v>8.3416368579491995E-4</v>
      </c>
      <c r="K965" s="1" t="s">
        <v>6769</v>
      </c>
      <c r="L965" s="1">
        <v>2.09950096905231E-3</v>
      </c>
      <c r="M965" s="1" t="s">
        <v>6769</v>
      </c>
      <c r="N965" s="1">
        <v>1.90867995843291E-3</v>
      </c>
      <c r="O965" s="1" t="s">
        <v>6769</v>
      </c>
    </row>
    <row r="966" spans="1:15" x14ac:dyDescent="0.25">
      <c r="A966" s="12" t="s">
        <v>3504</v>
      </c>
      <c r="B966" s="12" t="s">
        <v>3606</v>
      </c>
      <c r="C966" s="12" t="s">
        <v>1490</v>
      </c>
      <c r="D966" s="12" t="s">
        <v>3607</v>
      </c>
      <c r="E966" s="12" t="s">
        <v>2225</v>
      </c>
      <c r="F966" s="1">
        <v>7.9902358055114702</v>
      </c>
      <c r="G966" s="1" t="s">
        <v>6769</v>
      </c>
      <c r="H966" s="1">
        <v>1.78659695666283E-3</v>
      </c>
      <c r="I966" s="1" t="s">
        <v>6769</v>
      </c>
      <c r="J966" s="1">
        <v>8.3416368579491995E-4</v>
      </c>
      <c r="K966" s="1" t="s">
        <v>6769</v>
      </c>
      <c r="L966" s="1">
        <v>2.09950096905231E-3</v>
      </c>
      <c r="M966" s="1" t="s">
        <v>6769</v>
      </c>
      <c r="N966" s="1">
        <v>1.90867995843291E-3</v>
      </c>
      <c r="O966" s="1" t="s">
        <v>6769</v>
      </c>
    </row>
    <row r="967" spans="1:15" x14ac:dyDescent="0.25">
      <c r="A967" s="12" t="s">
        <v>3501</v>
      </c>
      <c r="B967" s="12" t="s">
        <v>3608</v>
      </c>
      <c r="C967" s="12" t="s">
        <v>1490</v>
      </c>
      <c r="D967" s="12" t="s">
        <v>3609</v>
      </c>
      <c r="E967" s="12" t="s">
        <v>2225</v>
      </c>
      <c r="F967" s="1">
        <v>2.97412109375</v>
      </c>
      <c r="G967" s="1" t="s">
        <v>6769</v>
      </c>
      <c r="H967" s="1">
        <v>1.67169002816081E-3</v>
      </c>
      <c r="I967" s="1" t="s">
        <v>6769</v>
      </c>
      <c r="J967" s="1">
        <v>1.91147206351161E-4</v>
      </c>
      <c r="K967" s="1" t="s">
        <v>6769</v>
      </c>
      <c r="L967" s="1">
        <v>1.6441580373793799E-3</v>
      </c>
      <c r="M967" s="1" t="s">
        <v>6769</v>
      </c>
      <c r="N967" s="1">
        <v>6.9615687243640401E-4</v>
      </c>
      <c r="O967" s="1" t="s">
        <v>6769</v>
      </c>
    </row>
    <row r="968" spans="1:15" x14ac:dyDescent="0.25">
      <c r="A968" s="12" t="s">
        <v>3518</v>
      </c>
      <c r="B968" s="12" t="s">
        <v>3610</v>
      </c>
      <c r="C968" s="12" t="s">
        <v>1490</v>
      </c>
      <c r="D968" s="12" t="s">
        <v>3611</v>
      </c>
      <c r="E968" s="12" t="s">
        <v>2225</v>
      </c>
      <c r="F968" s="1">
        <v>17.0883903503418</v>
      </c>
      <c r="G968" s="1" t="s">
        <v>6769</v>
      </c>
      <c r="H968" s="1">
        <v>0</v>
      </c>
      <c r="I968" s="1" t="s">
        <v>6769</v>
      </c>
      <c r="J968" s="1">
        <v>0</v>
      </c>
      <c r="K968" s="1" t="s">
        <v>6769</v>
      </c>
      <c r="L968" s="1">
        <v>0</v>
      </c>
      <c r="M968" s="1" t="s">
        <v>6769</v>
      </c>
      <c r="N968" s="1">
        <v>0</v>
      </c>
      <c r="O968" s="1" t="s">
        <v>6769</v>
      </c>
    </row>
    <row r="969" spans="1:15" x14ac:dyDescent="0.25">
      <c r="A969" s="12" t="s">
        <v>3504</v>
      </c>
      <c r="B969" s="12" t="s">
        <v>3612</v>
      </c>
      <c r="C969" s="12" t="s">
        <v>1490</v>
      </c>
      <c r="D969" s="12" t="s">
        <v>2111</v>
      </c>
      <c r="E969" s="12" t="s">
        <v>2225</v>
      </c>
      <c r="F969" s="1">
        <v>7.9902358055114702</v>
      </c>
      <c r="G969" s="1" t="s">
        <v>6769</v>
      </c>
      <c r="H969" s="1">
        <v>1.78659695666283E-3</v>
      </c>
      <c r="I969" s="1" t="s">
        <v>6769</v>
      </c>
      <c r="J969" s="1">
        <v>8.3416368579491995E-4</v>
      </c>
      <c r="K969" s="1" t="s">
        <v>6769</v>
      </c>
      <c r="L969" s="1">
        <v>2.09950096905231E-3</v>
      </c>
      <c r="M969" s="1" t="s">
        <v>6769</v>
      </c>
      <c r="N969" s="1">
        <v>1.90867995843291E-3</v>
      </c>
      <c r="O969" s="1" t="s">
        <v>6769</v>
      </c>
    </row>
    <row r="970" spans="1:15" x14ac:dyDescent="0.25">
      <c r="A970" s="12" t="s">
        <v>3510</v>
      </c>
      <c r="B970" s="12" t="s">
        <v>3613</v>
      </c>
      <c r="C970" s="12" t="s">
        <v>1490</v>
      </c>
      <c r="D970" s="12" t="s">
        <v>3614</v>
      </c>
      <c r="E970" s="12" t="s">
        <v>2225</v>
      </c>
      <c r="F970" s="1">
        <v>7.86688280105591</v>
      </c>
      <c r="G970" s="1" t="s">
        <v>6769</v>
      </c>
      <c r="H970" s="1">
        <v>1.6451040282845499E-3</v>
      </c>
      <c r="I970" s="1" t="s">
        <v>6769</v>
      </c>
      <c r="J970" s="1">
        <v>1.78917893208563E-4</v>
      </c>
      <c r="K970" s="1" t="s">
        <v>6769</v>
      </c>
      <c r="L970" s="1">
        <v>1.6933130100369499E-3</v>
      </c>
      <c r="M970" s="1" t="s">
        <v>6769</v>
      </c>
      <c r="N970" s="1">
        <v>7.0904777385294405E-4</v>
      </c>
      <c r="O970" s="1" t="s">
        <v>6769</v>
      </c>
    </row>
    <row r="971" spans="1:15" x14ac:dyDescent="0.25">
      <c r="A971" s="12" t="s">
        <v>3504</v>
      </c>
      <c r="B971" s="12" t="s">
        <v>3615</v>
      </c>
      <c r="C971" s="12" t="s">
        <v>1490</v>
      </c>
      <c r="D971" s="12" t="s">
        <v>3616</v>
      </c>
      <c r="E971" s="12" t="s">
        <v>2225</v>
      </c>
      <c r="F971" s="1">
        <v>7.9902358055114702</v>
      </c>
      <c r="G971" s="1" t="s">
        <v>6769</v>
      </c>
      <c r="H971" s="1">
        <v>1.78659695666283E-3</v>
      </c>
      <c r="I971" s="1" t="s">
        <v>6769</v>
      </c>
      <c r="J971" s="1">
        <v>8.3416368579491995E-4</v>
      </c>
      <c r="K971" s="1" t="s">
        <v>6769</v>
      </c>
      <c r="L971" s="1">
        <v>2.09950096905231E-3</v>
      </c>
      <c r="M971" s="1" t="s">
        <v>6769</v>
      </c>
      <c r="N971" s="1">
        <v>1.90867995843291E-3</v>
      </c>
      <c r="O971" s="1" t="s">
        <v>6769</v>
      </c>
    </row>
    <row r="972" spans="1:15" x14ac:dyDescent="0.25">
      <c r="A972" s="12" t="s">
        <v>3504</v>
      </c>
      <c r="B972" s="12" t="s">
        <v>3617</v>
      </c>
      <c r="C972" s="12" t="s">
        <v>1490</v>
      </c>
      <c r="D972" s="12" t="s">
        <v>3349</v>
      </c>
      <c r="E972" s="12" t="s">
        <v>2225</v>
      </c>
      <c r="F972" s="1">
        <v>7.9902358055114702</v>
      </c>
      <c r="G972" s="1" t="s">
        <v>6769</v>
      </c>
      <c r="H972" s="1">
        <v>1.78659695666283E-3</v>
      </c>
      <c r="I972" s="1" t="s">
        <v>6769</v>
      </c>
      <c r="J972" s="1">
        <v>8.3416368579491995E-4</v>
      </c>
      <c r="K972" s="1" t="s">
        <v>6769</v>
      </c>
      <c r="L972" s="1">
        <v>2.09950096905231E-3</v>
      </c>
      <c r="M972" s="1" t="s">
        <v>6769</v>
      </c>
      <c r="N972" s="1">
        <v>1.90867995843291E-3</v>
      </c>
      <c r="O972" s="1" t="s">
        <v>6769</v>
      </c>
    </row>
    <row r="973" spans="1:15" x14ac:dyDescent="0.25">
      <c r="A973" s="12" t="s">
        <v>3504</v>
      </c>
      <c r="B973" s="12" t="s">
        <v>3618</v>
      </c>
      <c r="C973" s="12" t="s">
        <v>1490</v>
      </c>
      <c r="D973" s="12" t="s">
        <v>1850</v>
      </c>
      <c r="E973" s="12" t="s">
        <v>2225</v>
      </c>
      <c r="F973" s="1">
        <v>7.9902358055114702</v>
      </c>
      <c r="G973" s="1" t="s">
        <v>6769</v>
      </c>
      <c r="H973" s="1">
        <v>1.78659695666283E-3</v>
      </c>
      <c r="I973" s="1" t="s">
        <v>6769</v>
      </c>
      <c r="J973" s="1">
        <v>8.3416368579491995E-4</v>
      </c>
      <c r="K973" s="1" t="s">
        <v>6769</v>
      </c>
      <c r="L973" s="1">
        <v>2.09950096905231E-3</v>
      </c>
      <c r="M973" s="1" t="s">
        <v>6769</v>
      </c>
      <c r="N973" s="1">
        <v>1.90867995843291E-3</v>
      </c>
      <c r="O973" s="1" t="s">
        <v>6769</v>
      </c>
    </row>
    <row r="974" spans="1:15" x14ac:dyDescent="0.25">
      <c r="A974" s="12" t="s">
        <v>3518</v>
      </c>
      <c r="B974" s="12" t="s">
        <v>3619</v>
      </c>
      <c r="C974" s="12" t="s">
        <v>1490</v>
      </c>
      <c r="D974" s="12" t="s">
        <v>2491</v>
      </c>
      <c r="E974" s="12" t="s">
        <v>2225</v>
      </c>
      <c r="F974" s="1">
        <v>17.0883903503418</v>
      </c>
      <c r="G974" s="1" t="s">
        <v>6769</v>
      </c>
      <c r="H974" s="1">
        <v>0</v>
      </c>
      <c r="I974" s="1" t="s">
        <v>6769</v>
      </c>
      <c r="J974" s="1">
        <v>0</v>
      </c>
      <c r="K974" s="1" t="s">
        <v>6769</v>
      </c>
      <c r="L974" s="1">
        <v>0</v>
      </c>
      <c r="M974" s="1" t="s">
        <v>6769</v>
      </c>
      <c r="N974" s="1">
        <v>0</v>
      </c>
      <c r="O974" s="1" t="s">
        <v>6769</v>
      </c>
    </row>
    <row r="975" spans="1:15" x14ac:dyDescent="0.25">
      <c r="A975" s="12" t="s">
        <v>996</v>
      </c>
      <c r="B975" s="12" t="s">
        <v>3620</v>
      </c>
      <c r="C975" s="12" t="s">
        <v>1490</v>
      </c>
      <c r="D975" s="12" t="s">
        <v>1622</v>
      </c>
      <c r="E975" s="12" t="s">
        <v>2225</v>
      </c>
      <c r="F975" s="1">
        <v>3.2294800281524698</v>
      </c>
      <c r="G975" s="1" t="s">
        <v>6769</v>
      </c>
      <c r="H975" s="1">
        <v>1.98040110990405E-3</v>
      </c>
      <c r="I975" s="1" t="s">
        <v>6769</v>
      </c>
      <c r="J975" s="1">
        <v>1.91706494661048E-4</v>
      </c>
      <c r="K975" s="1" t="s">
        <v>6769</v>
      </c>
      <c r="L975" s="1">
        <v>1.0518699418753401E-3</v>
      </c>
      <c r="M975" s="1" t="s">
        <v>6769</v>
      </c>
      <c r="N975" s="1">
        <v>4.2124019819311798E-4</v>
      </c>
      <c r="O975" s="1" t="s">
        <v>6769</v>
      </c>
    </row>
    <row r="976" spans="1:15" x14ac:dyDescent="0.25">
      <c r="A976" s="12" t="s">
        <v>3501</v>
      </c>
      <c r="B976" s="12" t="s">
        <v>3621</v>
      </c>
      <c r="C976" s="12" t="s">
        <v>1490</v>
      </c>
      <c r="D976" s="12" t="s">
        <v>2714</v>
      </c>
      <c r="E976" s="12" t="s">
        <v>2225</v>
      </c>
      <c r="F976" s="1">
        <v>2.97412109375</v>
      </c>
      <c r="G976" s="1" t="s">
        <v>6769</v>
      </c>
      <c r="H976" s="1">
        <v>1.67169002816081E-3</v>
      </c>
      <c r="I976" s="1" t="s">
        <v>6769</v>
      </c>
      <c r="J976" s="1">
        <v>1.91147206351161E-4</v>
      </c>
      <c r="K976" s="1" t="s">
        <v>6769</v>
      </c>
      <c r="L976" s="1">
        <v>1.6441580373793799E-3</v>
      </c>
      <c r="M976" s="1" t="s">
        <v>6769</v>
      </c>
      <c r="N976" s="1">
        <v>6.9615687243640401E-4</v>
      </c>
      <c r="O976" s="1" t="s">
        <v>6769</v>
      </c>
    </row>
    <row r="977" spans="1:15" x14ac:dyDescent="0.25">
      <c r="A977" s="12" t="s">
        <v>996</v>
      </c>
      <c r="B977" s="12" t="s">
        <v>3622</v>
      </c>
      <c r="C977" s="12" t="s">
        <v>1490</v>
      </c>
      <c r="D977" s="12" t="s">
        <v>2197</v>
      </c>
      <c r="E977" s="12" t="s">
        <v>2225</v>
      </c>
      <c r="F977" s="1">
        <v>3.2294800281524698</v>
      </c>
      <c r="G977" s="1" t="s">
        <v>6769</v>
      </c>
      <c r="H977" s="1">
        <v>1.98040110990405E-3</v>
      </c>
      <c r="I977" s="1" t="s">
        <v>6769</v>
      </c>
      <c r="J977" s="1">
        <v>1.91706494661048E-4</v>
      </c>
      <c r="K977" s="1" t="s">
        <v>6769</v>
      </c>
      <c r="L977" s="1">
        <v>1.0518699418753401E-3</v>
      </c>
      <c r="M977" s="1" t="s">
        <v>6769</v>
      </c>
      <c r="N977" s="1">
        <v>4.2124019819311798E-4</v>
      </c>
      <c r="O977" s="1" t="s">
        <v>6769</v>
      </c>
    </row>
    <row r="978" spans="1:15" x14ac:dyDescent="0.25">
      <c r="A978" s="12" t="s">
        <v>3378</v>
      </c>
      <c r="B978" s="12" t="s">
        <v>3623</v>
      </c>
      <c r="C978" s="12" t="s">
        <v>1490</v>
      </c>
      <c r="D978" s="12" t="s">
        <v>1959</v>
      </c>
      <c r="E978" s="12" t="s">
        <v>2225</v>
      </c>
      <c r="F978" s="1">
        <v>25.387609481811499</v>
      </c>
      <c r="G978" s="1" t="s">
        <v>6769</v>
      </c>
      <c r="H978" s="1">
        <v>2.8765310999005998E-3</v>
      </c>
      <c r="I978" s="1" t="s">
        <v>6769</v>
      </c>
      <c r="J978" s="1">
        <v>0</v>
      </c>
      <c r="K978" s="1" t="s">
        <v>6769</v>
      </c>
      <c r="L978" s="1">
        <v>1.01765105500817E-3</v>
      </c>
      <c r="M978" s="1" t="s">
        <v>6769</v>
      </c>
      <c r="N978" s="1">
        <v>1.95574597455561E-4</v>
      </c>
      <c r="O978" s="1" t="s">
        <v>6769</v>
      </c>
    </row>
    <row r="979" spans="1:15" x14ac:dyDescent="0.25">
      <c r="A979" s="12" t="s">
        <v>3504</v>
      </c>
      <c r="B979" s="12" t="s">
        <v>3624</v>
      </c>
      <c r="C979" s="12" t="s">
        <v>1490</v>
      </c>
      <c r="D979" s="12" t="s">
        <v>2101</v>
      </c>
      <c r="E979" s="12" t="s">
        <v>2225</v>
      </c>
      <c r="F979" s="1">
        <v>7.9902358055114702</v>
      </c>
      <c r="G979" s="1" t="s">
        <v>6769</v>
      </c>
      <c r="H979" s="1">
        <v>1.78659695666283E-3</v>
      </c>
      <c r="I979" s="1" t="s">
        <v>6769</v>
      </c>
      <c r="J979" s="1">
        <v>8.3416368579491995E-4</v>
      </c>
      <c r="K979" s="1" t="s">
        <v>6769</v>
      </c>
      <c r="L979" s="1">
        <v>2.09950096905231E-3</v>
      </c>
      <c r="M979" s="1" t="s">
        <v>6769</v>
      </c>
      <c r="N979" s="1">
        <v>1.90867995843291E-3</v>
      </c>
      <c r="O979" s="1" t="s">
        <v>6769</v>
      </c>
    </row>
    <row r="980" spans="1:15" x14ac:dyDescent="0.25">
      <c r="A980" s="12" t="s">
        <v>3504</v>
      </c>
      <c r="B980" s="12" t="s">
        <v>3625</v>
      </c>
      <c r="C980" s="12" t="s">
        <v>1490</v>
      </c>
      <c r="D980" s="12" t="s">
        <v>1904</v>
      </c>
      <c r="E980" s="12" t="s">
        <v>2225</v>
      </c>
      <c r="F980" s="1">
        <v>7.9902358055114702</v>
      </c>
      <c r="G980" s="1" t="s">
        <v>6769</v>
      </c>
      <c r="H980" s="1">
        <v>1.78659695666283E-3</v>
      </c>
      <c r="I980" s="1" t="s">
        <v>6769</v>
      </c>
      <c r="J980" s="1">
        <v>8.3416368579491995E-4</v>
      </c>
      <c r="K980" s="1" t="s">
        <v>6769</v>
      </c>
      <c r="L980" s="1">
        <v>2.09950096905231E-3</v>
      </c>
      <c r="M980" s="1" t="s">
        <v>6769</v>
      </c>
      <c r="N980" s="1">
        <v>1.90867995843291E-3</v>
      </c>
      <c r="O980" s="1" t="s">
        <v>6769</v>
      </c>
    </row>
    <row r="981" spans="1:15" x14ac:dyDescent="0.25">
      <c r="A981" s="12" t="s">
        <v>3518</v>
      </c>
      <c r="B981" s="12" t="s">
        <v>3626</v>
      </c>
      <c r="C981" s="12" t="s">
        <v>1490</v>
      </c>
      <c r="D981" s="12" t="s">
        <v>2074</v>
      </c>
      <c r="E981" s="12" t="s">
        <v>2225</v>
      </c>
      <c r="F981" s="1">
        <v>17.0883903503418</v>
      </c>
      <c r="G981" s="1" t="s">
        <v>6769</v>
      </c>
      <c r="H981" s="1">
        <v>0</v>
      </c>
      <c r="I981" s="1" t="s">
        <v>6769</v>
      </c>
      <c r="J981" s="1">
        <v>0</v>
      </c>
      <c r="K981" s="1" t="s">
        <v>6769</v>
      </c>
      <c r="L981" s="1">
        <v>0</v>
      </c>
      <c r="M981" s="1" t="s">
        <v>6769</v>
      </c>
      <c r="N981" s="1">
        <v>0</v>
      </c>
      <c r="O981" s="1" t="s">
        <v>6769</v>
      </c>
    </row>
    <row r="982" spans="1:15" x14ac:dyDescent="0.25">
      <c r="A982" s="12" t="s">
        <v>3504</v>
      </c>
      <c r="B982" s="12" t="s">
        <v>3627</v>
      </c>
      <c r="C982" s="12" t="s">
        <v>1490</v>
      </c>
      <c r="D982" s="12" t="s">
        <v>3628</v>
      </c>
      <c r="E982" s="12" t="s">
        <v>2225</v>
      </c>
      <c r="F982" s="1">
        <v>7.9902358055114702</v>
      </c>
      <c r="G982" s="1" t="s">
        <v>6769</v>
      </c>
      <c r="H982" s="1">
        <v>1.78659695666283E-3</v>
      </c>
      <c r="I982" s="1" t="s">
        <v>6769</v>
      </c>
      <c r="J982" s="1">
        <v>8.3416368579491995E-4</v>
      </c>
      <c r="K982" s="1" t="s">
        <v>6769</v>
      </c>
      <c r="L982" s="1">
        <v>2.09950096905231E-3</v>
      </c>
      <c r="M982" s="1" t="s">
        <v>6769</v>
      </c>
      <c r="N982" s="1">
        <v>1.90867995843291E-3</v>
      </c>
      <c r="O982" s="1" t="s">
        <v>6769</v>
      </c>
    </row>
    <row r="983" spans="1:15" x14ac:dyDescent="0.25">
      <c r="A983" s="12" t="s">
        <v>996</v>
      </c>
      <c r="B983" s="12" t="s">
        <v>3629</v>
      </c>
      <c r="C983" s="12" t="s">
        <v>1490</v>
      </c>
      <c r="D983" s="12" t="s">
        <v>1841</v>
      </c>
      <c r="E983" s="12" t="s">
        <v>2225</v>
      </c>
      <c r="F983" s="1">
        <v>3.2294800281524698</v>
      </c>
      <c r="G983" s="1" t="s">
        <v>6769</v>
      </c>
      <c r="H983" s="1">
        <v>1.98040110990405E-3</v>
      </c>
      <c r="I983" s="1" t="s">
        <v>6769</v>
      </c>
      <c r="J983" s="1">
        <v>1.91706494661048E-4</v>
      </c>
      <c r="K983" s="1" t="s">
        <v>6769</v>
      </c>
      <c r="L983" s="1">
        <v>1.0518699418753401E-3</v>
      </c>
      <c r="M983" s="1" t="s">
        <v>6769</v>
      </c>
      <c r="N983" s="1">
        <v>4.2124019819311798E-4</v>
      </c>
      <c r="O983" s="1" t="s">
        <v>6769</v>
      </c>
    </row>
    <row r="984" spans="1:15" x14ac:dyDescent="0.25">
      <c r="A984" s="12" t="s">
        <v>996</v>
      </c>
      <c r="B984" s="12" t="s">
        <v>3630</v>
      </c>
      <c r="C984" s="12" t="s">
        <v>1490</v>
      </c>
      <c r="D984" s="12" t="s">
        <v>3631</v>
      </c>
      <c r="E984" s="12" t="s">
        <v>2225</v>
      </c>
      <c r="F984" s="1">
        <v>3.2294800281524698</v>
      </c>
      <c r="G984" s="1" t="s">
        <v>6769</v>
      </c>
      <c r="H984" s="1">
        <v>1.98040110990405E-3</v>
      </c>
      <c r="I984" s="1" t="s">
        <v>6769</v>
      </c>
      <c r="J984" s="1">
        <v>1.91706494661048E-4</v>
      </c>
      <c r="K984" s="1" t="s">
        <v>6769</v>
      </c>
      <c r="L984" s="1">
        <v>1.0518699418753401E-3</v>
      </c>
      <c r="M984" s="1" t="s">
        <v>6769</v>
      </c>
      <c r="N984" s="1">
        <v>4.2124019819311798E-4</v>
      </c>
      <c r="O984" s="1" t="s">
        <v>6769</v>
      </c>
    </row>
    <row r="985" spans="1:15" x14ac:dyDescent="0.25">
      <c r="A985" s="12" t="s">
        <v>3501</v>
      </c>
      <c r="B985" s="12" t="s">
        <v>3632</v>
      </c>
      <c r="C985" s="12" t="s">
        <v>1490</v>
      </c>
      <c r="D985" s="12" t="s">
        <v>1984</v>
      </c>
      <c r="E985" s="12" t="s">
        <v>2225</v>
      </c>
      <c r="F985" s="1">
        <v>2.97412109375</v>
      </c>
      <c r="G985" s="1" t="s">
        <v>6769</v>
      </c>
      <c r="H985" s="1">
        <v>1.67169002816081E-3</v>
      </c>
      <c r="I985" s="1" t="s">
        <v>6769</v>
      </c>
      <c r="J985" s="1">
        <v>1.91147206351161E-4</v>
      </c>
      <c r="K985" s="1" t="s">
        <v>6769</v>
      </c>
      <c r="L985" s="1">
        <v>1.6441580373793799E-3</v>
      </c>
      <c r="M985" s="1" t="s">
        <v>6769</v>
      </c>
      <c r="N985" s="1">
        <v>6.9615687243640401E-4</v>
      </c>
      <c r="O985" s="1" t="s">
        <v>6769</v>
      </c>
    </row>
    <row r="986" spans="1:15" x14ac:dyDescent="0.25">
      <c r="A986" s="12" t="s">
        <v>3504</v>
      </c>
      <c r="B986" s="12" t="s">
        <v>3633</v>
      </c>
      <c r="C986" s="12" t="s">
        <v>1490</v>
      </c>
      <c r="D986" s="12" t="s">
        <v>3020</v>
      </c>
      <c r="E986" s="12" t="s">
        <v>2225</v>
      </c>
      <c r="F986" s="1">
        <v>7.9902358055114702</v>
      </c>
      <c r="G986" s="1" t="s">
        <v>6769</v>
      </c>
      <c r="H986" s="1">
        <v>1.78659695666283E-3</v>
      </c>
      <c r="I986" s="1" t="s">
        <v>6769</v>
      </c>
      <c r="J986" s="1">
        <v>8.3416368579491995E-4</v>
      </c>
      <c r="K986" s="1" t="s">
        <v>6769</v>
      </c>
      <c r="L986" s="1">
        <v>2.09950096905231E-3</v>
      </c>
      <c r="M986" s="1" t="s">
        <v>6769</v>
      </c>
      <c r="N986" s="1">
        <v>1.90867995843291E-3</v>
      </c>
      <c r="O986" s="1" t="s">
        <v>6769</v>
      </c>
    </row>
    <row r="987" spans="1:15" x14ac:dyDescent="0.25">
      <c r="A987" s="12" t="s">
        <v>3504</v>
      </c>
      <c r="B987" s="12" t="s">
        <v>3634</v>
      </c>
      <c r="C987" s="12" t="s">
        <v>1490</v>
      </c>
      <c r="D987" s="12" t="s">
        <v>3635</v>
      </c>
      <c r="E987" s="12" t="s">
        <v>2225</v>
      </c>
      <c r="F987" s="1">
        <v>7.9902358055114702</v>
      </c>
      <c r="G987" s="1" t="s">
        <v>6769</v>
      </c>
      <c r="H987" s="1">
        <v>1.78659695666283E-3</v>
      </c>
      <c r="I987" s="1" t="s">
        <v>6769</v>
      </c>
      <c r="J987" s="1">
        <v>8.3416368579491995E-4</v>
      </c>
      <c r="K987" s="1" t="s">
        <v>6769</v>
      </c>
      <c r="L987" s="1">
        <v>2.09950096905231E-3</v>
      </c>
      <c r="M987" s="1" t="s">
        <v>6769</v>
      </c>
      <c r="N987" s="1">
        <v>1.90867995843291E-3</v>
      </c>
      <c r="O987" s="1" t="s">
        <v>6769</v>
      </c>
    </row>
    <row r="988" spans="1:15" x14ac:dyDescent="0.25">
      <c r="A988" s="12" t="s">
        <v>3510</v>
      </c>
      <c r="B988" s="12" t="s">
        <v>3636</v>
      </c>
      <c r="C988" s="12" t="s">
        <v>1490</v>
      </c>
      <c r="D988" s="12" t="s">
        <v>3637</v>
      </c>
      <c r="E988" s="12" t="s">
        <v>2225</v>
      </c>
      <c r="F988" s="1">
        <v>7.86688280105591</v>
      </c>
      <c r="G988" s="1" t="s">
        <v>6769</v>
      </c>
      <c r="H988" s="1">
        <v>1.6451040282845499E-3</v>
      </c>
      <c r="I988" s="1" t="s">
        <v>6769</v>
      </c>
      <c r="J988" s="1">
        <v>1.78917893208563E-4</v>
      </c>
      <c r="K988" s="1" t="s">
        <v>6769</v>
      </c>
      <c r="L988" s="1">
        <v>1.6933130100369499E-3</v>
      </c>
      <c r="M988" s="1" t="s">
        <v>6769</v>
      </c>
      <c r="N988" s="1">
        <v>7.0904777385294405E-4</v>
      </c>
      <c r="O988" s="1" t="s">
        <v>6769</v>
      </c>
    </row>
    <row r="989" spans="1:15" x14ac:dyDescent="0.25">
      <c r="A989" s="12" t="s">
        <v>996</v>
      </c>
      <c r="B989" s="12" t="s">
        <v>3638</v>
      </c>
      <c r="C989" s="12" t="s">
        <v>1490</v>
      </c>
      <c r="D989" s="12" t="s">
        <v>3639</v>
      </c>
      <c r="E989" s="12" t="s">
        <v>2225</v>
      </c>
      <c r="F989" s="1">
        <v>3.2294800281524698</v>
      </c>
      <c r="G989" s="1" t="s">
        <v>6769</v>
      </c>
      <c r="H989" s="1">
        <v>1.98040110990405E-3</v>
      </c>
      <c r="I989" s="1" t="s">
        <v>6769</v>
      </c>
      <c r="J989" s="1">
        <v>1.91706494661048E-4</v>
      </c>
      <c r="K989" s="1" t="s">
        <v>6769</v>
      </c>
      <c r="L989" s="1">
        <v>1.0518699418753401E-3</v>
      </c>
      <c r="M989" s="1" t="s">
        <v>6769</v>
      </c>
      <c r="N989" s="1">
        <v>4.2124019819311798E-4</v>
      </c>
      <c r="O989" s="1" t="s">
        <v>6769</v>
      </c>
    </row>
    <row r="990" spans="1:15" x14ac:dyDescent="0.25">
      <c r="A990" s="12" t="s">
        <v>3518</v>
      </c>
      <c r="B990" s="12" t="s">
        <v>3640</v>
      </c>
      <c r="C990" s="12" t="s">
        <v>1490</v>
      </c>
      <c r="D990" s="12" t="s">
        <v>1127</v>
      </c>
      <c r="E990" s="12" t="s">
        <v>2225</v>
      </c>
      <c r="F990" s="1">
        <v>17.0883903503418</v>
      </c>
      <c r="G990" s="1" t="s">
        <v>6769</v>
      </c>
      <c r="H990" s="1">
        <v>0</v>
      </c>
      <c r="I990" s="1" t="s">
        <v>6769</v>
      </c>
      <c r="J990" s="1">
        <v>0</v>
      </c>
      <c r="K990" s="1" t="s">
        <v>6769</v>
      </c>
      <c r="L990" s="1">
        <v>0</v>
      </c>
      <c r="M990" s="1" t="s">
        <v>6769</v>
      </c>
      <c r="N990" s="1">
        <v>0</v>
      </c>
      <c r="O990" s="1" t="s">
        <v>6769</v>
      </c>
    </row>
    <row r="991" spans="1:15" x14ac:dyDescent="0.25">
      <c r="A991" s="12" t="s">
        <v>996</v>
      </c>
      <c r="B991" s="12" t="s">
        <v>3641</v>
      </c>
      <c r="C991" s="12" t="s">
        <v>1490</v>
      </c>
      <c r="D991" s="12" t="s">
        <v>2202</v>
      </c>
      <c r="E991" s="12" t="s">
        <v>2225</v>
      </c>
      <c r="F991" s="1">
        <v>3.2294800281524698</v>
      </c>
      <c r="G991" s="1" t="s">
        <v>6769</v>
      </c>
      <c r="H991" s="1">
        <v>1.98040110990405E-3</v>
      </c>
      <c r="I991" s="1" t="s">
        <v>6769</v>
      </c>
      <c r="J991" s="1">
        <v>1.91706494661048E-4</v>
      </c>
      <c r="K991" s="1" t="s">
        <v>6769</v>
      </c>
      <c r="L991" s="1">
        <v>1.0518699418753401E-3</v>
      </c>
      <c r="M991" s="1" t="s">
        <v>6769</v>
      </c>
      <c r="N991" s="1">
        <v>4.2124019819311798E-4</v>
      </c>
      <c r="O991" s="1" t="s">
        <v>6769</v>
      </c>
    </row>
    <row r="992" spans="1:15" x14ac:dyDescent="0.25">
      <c r="A992" s="12" t="s">
        <v>3496</v>
      </c>
      <c r="B992" s="12" t="s">
        <v>3642</v>
      </c>
      <c r="C992" s="12" t="s">
        <v>1490</v>
      </c>
      <c r="D992" s="12" t="s">
        <v>1655</v>
      </c>
      <c r="E992" s="12" t="s">
        <v>2225</v>
      </c>
      <c r="F992" s="1">
        <v>42.154350280761697</v>
      </c>
      <c r="G992" s="1" t="s">
        <v>6769</v>
      </c>
      <c r="H992" s="1">
        <v>1.5362399863079199E-3</v>
      </c>
      <c r="I992" s="1" t="s">
        <v>6769</v>
      </c>
      <c r="J992" s="1">
        <v>6.5187770815100494E-5</v>
      </c>
      <c r="K992" s="1" t="s">
        <v>6769</v>
      </c>
      <c r="L992" s="1">
        <v>8.1715738633647604E-4</v>
      </c>
      <c r="M992" s="1" t="s">
        <v>6769</v>
      </c>
      <c r="N992" s="1">
        <v>2.7260341448709401E-4</v>
      </c>
      <c r="O992" s="1" t="s">
        <v>6769</v>
      </c>
    </row>
    <row r="993" spans="1:15" x14ac:dyDescent="0.25">
      <c r="A993" s="12" t="s">
        <v>3496</v>
      </c>
      <c r="B993" s="12" t="s">
        <v>3643</v>
      </c>
      <c r="C993" s="12" t="s">
        <v>1490</v>
      </c>
      <c r="D993" s="12" t="s">
        <v>3644</v>
      </c>
      <c r="E993" s="12" t="s">
        <v>2225</v>
      </c>
      <c r="F993" s="1">
        <v>42.154350280761697</v>
      </c>
      <c r="G993" s="1" t="s">
        <v>6769</v>
      </c>
      <c r="H993" s="1">
        <v>1.5362399863079199E-3</v>
      </c>
      <c r="I993" s="1" t="s">
        <v>6769</v>
      </c>
      <c r="J993" s="1">
        <v>6.5187770815100494E-5</v>
      </c>
      <c r="K993" s="1" t="s">
        <v>6769</v>
      </c>
      <c r="L993" s="1">
        <v>8.1715738633647604E-4</v>
      </c>
      <c r="M993" s="1" t="s">
        <v>6769</v>
      </c>
      <c r="N993" s="1">
        <v>2.7260341448709401E-4</v>
      </c>
      <c r="O993" s="1" t="s">
        <v>6769</v>
      </c>
    </row>
    <row r="994" spans="1:15" x14ac:dyDescent="0.25">
      <c r="A994" s="12" t="s">
        <v>3378</v>
      </c>
      <c r="B994" s="12" t="s">
        <v>3645</v>
      </c>
      <c r="C994" s="12" t="s">
        <v>1490</v>
      </c>
      <c r="D994" s="12" t="s">
        <v>1973</v>
      </c>
      <c r="E994" s="12" t="s">
        <v>2225</v>
      </c>
      <c r="F994" s="1">
        <v>25.387609481811499</v>
      </c>
      <c r="G994" s="1" t="s">
        <v>6769</v>
      </c>
      <c r="H994" s="1">
        <v>2.8765310999005998E-3</v>
      </c>
      <c r="I994" s="1" t="s">
        <v>6769</v>
      </c>
      <c r="J994" s="1">
        <v>0</v>
      </c>
      <c r="K994" s="1" t="s">
        <v>6769</v>
      </c>
      <c r="L994" s="1">
        <v>1.01765105500817E-3</v>
      </c>
      <c r="M994" s="1" t="s">
        <v>6769</v>
      </c>
      <c r="N994" s="1">
        <v>1.95574597455561E-4</v>
      </c>
      <c r="O994" s="1" t="s">
        <v>6769</v>
      </c>
    </row>
    <row r="995" spans="1:15" x14ac:dyDescent="0.25">
      <c r="A995" s="12" t="s">
        <v>2280</v>
      </c>
      <c r="B995" s="12" t="s">
        <v>3646</v>
      </c>
      <c r="C995" s="12" t="s">
        <v>1497</v>
      </c>
      <c r="D995" s="12" t="s">
        <v>3380</v>
      </c>
      <c r="E995" s="12" t="s">
        <v>2225</v>
      </c>
      <c r="F995" s="1">
        <v>3.5899999141693102</v>
      </c>
      <c r="G995" s="1" t="s">
        <v>6765</v>
      </c>
      <c r="H995" s="1">
        <v>4.5400001108646401E-3</v>
      </c>
      <c r="I995" s="1" t="s">
        <v>6765</v>
      </c>
      <c r="J995" s="1">
        <v>2.5700000696815599E-4</v>
      </c>
      <c r="K995" s="1" t="s">
        <v>6765</v>
      </c>
      <c r="L995" s="1">
        <v>4.0480000898241997E-3</v>
      </c>
      <c r="M995" s="1" t="s">
        <v>6765</v>
      </c>
      <c r="N995" s="1">
        <v>1.1490000179037499E-3</v>
      </c>
      <c r="O995" s="1" t="s">
        <v>6765</v>
      </c>
    </row>
    <row r="996" spans="1:15" x14ac:dyDescent="0.25">
      <c r="A996" s="12" t="s">
        <v>2280</v>
      </c>
      <c r="B996" s="12" t="s">
        <v>3647</v>
      </c>
      <c r="C996" s="12" t="s">
        <v>1497</v>
      </c>
      <c r="D996" s="12" t="s">
        <v>654</v>
      </c>
      <c r="E996" s="12" t="s">
        <v>2225</v>
      </c>
      <c r="F996" s="1">
        <v>3.5899999141693102</v>
      </c>
      <c r="G996" s="1" t="s">
        <v>6765</v>
      </c>
      <c r="H996" s="1">
        <v>4.5400001108646401E-3</v>
      </c>
      <c r="I996" s="1" t="s">
        <v>6765</v>
      </c>
      <c r="J996" s="1">
        <v>2.5700000696815599E-4</v>
      </c>
      <c r="K996" s="1" t="s">
        <v>6765</v>
      </c>
      <c r="L996" s="1">
        <v>4.0480000898241997E-3</v>
      </c>
      <c r="M996" s="1" t="s">
        <v>6765</v>
      </c>
      <c r="N996" s="1">
        <v>1.1490000179037499E-3</v>
      </c>
      <c r="O996" s="1" t="s">
        <v>6765</v>
      </c>
    </row>
    <row r="997" spans="1:15" x14ac:dyDescent="0.25">
      <c r="A997" s="12" t="s">
        <v>2280</v>
      </c>
      <c r="B997" s="12" t="s">
        <v>3648</v>
      </c>
      <c r="C997" s="12" t="s">
        <v>1497</v>
      </c>
      <c r="D997" s="12" t="s">
        <v>1631</v>
      </c>
      <c r="E997" s="12" t="s">
        <v>2225</v>
      </c>
      <c r="F997" s="1">
        <v>3.5899999141693102</v>
      </c>
      <c r="G997" s="1" t="s">
        <v>6765</v>
      </c>
      <c r="H997" s="1">
        <v>4.5400001108646401E-3</v>
      </c>
      <c r="I997" s="1" t="s">
        <v>6765</v>
      </c>
      <c r="J997" s="1">
        <v>2.5700000696815599E-4</v>
      </c>
      <c r="K997" s="1" t="s">
        <v>6765</v>
      </c>
      <c r="L997" s="1">
        <v>4.0480000898241997E-3</v>
      </c>
      <c r="M997" s="1" t="s">
        <v>6765</v>
      </c>
      <c r="N997" s="1">
        <v>1.1490000179037499E-3</v>
      </c>
      <c r="O997" s="1" t="s">
        <v>6765</v>
      </c>
    </row>
    <row r="998" spans="1:15" x14ac:dyDescent="0.25">
      <c r="A998" s="12" t="s">
        <v>3649</v>
      </c>
      <c r="B998" s="12" t="s">
        <v>3650</v>
      </c>
      <c r="C998" s="12" t="s">
        <v>1497</v>
      </c>
      <c r="D998" s="12" t="s">
        <v>1769</v>
      </c>
      <c r="E998" s="12" t="s">
        <v>2225</v>
      </c>
      <c r="F998" s="1">
        <v>25.404619216918899</v>
      </c>
      <c r="G998" s="1" t="s">
        <v>2226</v>
      </c>
      <c r="H998" s="1">
        <v>0</v>
      </c>
      <c r="I998" s="1" t="s">
        <v>2226</v>
      </c>
      <c r="J998" s="1">
        <v>0</v>
      </c>
      <c r="K998" s="1" t="s">
        <v>2226</v>
      </c>
      <c r="L998" s="1">
        <v>0</v>
      </c>
      <c r="M998" s="1" t="s">
        <v>2226</v>
      </c>
      <c r="N998" s="1">
        <v>0</v>
      </c>
      <c r="O998" s="1" t="s">
        <v>2226</v>
      </c>
    </row>
    <row r="999" spans="1:15" x14ac:dyDescent="0.25">
      <c r="A999" s="12" t="s">
        <v>2280</v>
      </c>
      <c r="B999" s="12" t="s">
        <v>3651</v>
      </c>
      <c r="C999" s="12" t="s">
        <v>1497</v>
      </c>
      <c r="D999" s="12" t="s">
        <v>3652</v>
      </c>
      <c r="E999" s="12" t="s">
        <v>2225</v>
      </c>
      <c r="F999" s="1">
        <v>3.5899999141693102</v>
      </c>
      <c r="G999" s="1" t="s">
        <v>6765</v>
      </c>
      <c r="H999" s="1">
        <v>4.5400001108646401E-3</v>
      </c>
      <c r="I999" s="1" t="s">
        <v>6765</v>
      </c>
      <c r="J999" s="1">
        <v>2.5700000696815599E-4</v>
      </c>
      <c r="K999" s="1" t="s">
        <v>6765</v>
      </c>
      <c r="L999" s="1">
        <v>4.0480000898241997E-3</v>
      </c>
      <c r="M999" s="1" t="s">
        <v>6765</v>
      </c>
      <c r="N999" s="1">
        <v>1.1490000179037499E-3</v>
      </c>
      <c r="O999" s="1" t="s">
        <v>6765</v>
      </c>
    </row>
    <row r="1000" spans="1:15" x14ac:dyDescent="0.25">
      <c r="A1000" s="12" t="s">
        <v>2280</v>
      </c>
      <c r="B1000" s="12" t="s">
        <v>3653</v>
      </c>
      <c r="C1000" s="12" t="s">
        <v>1497</v>
      </c>
      <c r="D1000" s="12" t="s">
        <v>3654</v>
      </c>
      <c r="E1000" s="12" t="s">
        <v>2225</v>
      </c>
      <c r="F1000" s="1">
        <v>3.5899999141693102</v>
      </c>
      <c r="G1000" s="1" t="s">
        <v>6765</v>
      </c>
      <c r="H1000" s="1">
        <v>4.5400001108646401E-3</v>
      </c>
      <c r="I1000" s="1" t="s">
        <v>6765</v>
      </c>
      <c r="J1000" s="1">
        <v>2.5700000696815599E-4</v>
      </c>
      <c r="K1000" s="1" t="s">
        <v>6765</v>
      </c>
      <c r="L1000" s="1">
        <v>4.0480000898241997E-3</v>
      </c>
      <c r="M1000" s="1" t="s">
        <v>6765</v>
      </c>
      <c r="N1000" s="1">
        <v>1.1490000179037499E-3</v>
      </c>
      <c r="O1000" s="1" t="s">
        <v>6765</v>
      </c>
    </row>
    <row r="1001" spans="1:15" x14ac:dyDescent="0.25">
      <c r="A1001" s="12" t="s">
        <v>1015</v>
      </c>
      <c r="B1001" s="12" t="s">
        <v>3655</v>
      </c>
      <c r="C1001" s="12" t="s">
        <v>1497</v>
      </c>
      <c r="D1001" s="12" t="s">
        <v>3656</v>
      </c>
      <c r="E1001" s="12" t="s">
        <v>2225</v>
      </c>
      <c r="F1001" s="1">
        <v>3.5899999141693102</v>
      </c>
      <c r="G1001" s="1" t="s">
        <v>6765</v>
      </c>
      <c r="H1001" s="1">
        <v>4.5400001108646401E-3</v>
      </c>
      <c r="I1001" s="1" t="s">
        <v>6765</v>
      </c>
      <c r="J1001" s="1">
        <v>2.5700000696815599E-4</v>
      </c>
      <c r="K1001" s="1" t="s">
        <v>6765</v>
      </c>
      <c r="L1001" s="1">
        <v>4.0480000898241997E-3</v>
      </c>
      <c r="M1001" s="1" t="s">
        <v>6765</v>
      </c>
      <c r="N1001" s="1">
        <v>1.1490000179037499E-3</v>
      </c>
      <c r="O1001" s="1" t="s">
        <v>6765</v>
      </c>
    </row>
    <row r="1002" spans="1:15" x14ac:dyDescent="0.25">
      <c r="A1002" s="12" t="s">
        <v>2280</v>
      </c>
      <c r="B1002" s="12" t="s">
        <v>3657</v>
      </c>
      <c r="C1002" s="12" t="s">
        <v>1497</v>
      </c>
      <c r="D1002" s="12" t="s">
        <v>1700</v>
      </c>
      <c r="E1002" s="12" t="s">
        <v>2225</v>
      </c>
      <c r="F1002" s="1">
        <v>3.5899999141693102</v>
      </c>
      <c r="G1002" s="1" t="s">
        <v>6765</v>
      </c>
      <c r="H1002" s="1">
        <v>4.5400001108646401E-3</v>
      </c>
      <c r="I1002" s="1" t="s">
        <v>6765</v>
      </c>
      <c r="J1002" s="1">
        <v>2.5700000696815599E-4</v>
      </c>
      <c r="K1002" s="1" t="s">
        <v>6765</v>
      </c>
      <c r="L1002" s="1">
        <v>4.0480000898241997E-3</v>
      </c>
      <c r="M1002" s="1" t="s">
        <v>6765</v>
      </c>
      <c r="N1002" s="1">
        <v>1.1490000179037499E-3</v>
      </c>
      <c r="O1002" s="1" t="s">
        <v>6765</v>
      </c>
    </row>
    <row r="1003" spans="1:15" x14ac:dyDescent="0.25">
      <c r="A1003" s="12" t="s">
        <v>2280</v>
      </c>
      <c r="B1003" s="12" t="s">
        <v>3658</v>
      </c>
      <c r="C1003" s="12" t="s">
        <v>1497</v>
      </c>
      <c r="D1003" s="12" t="s">
        <v>3508</v>
      </c>
      <c r="E1003" s="12" t="s">
        <v>2225</v>
      </c>
      <c r="F1003" s="1">
        <v>3.5899999141693102</v>
      </c>
      <c r="G1003" s="1" t="s">
        <v>6765</v>
      </c>
      <c r="H1003" s="1">
        <v>4.5400001108646401E-3</v>
      </c>
      <c r="I1003" s="1" t="s">
        <v>6765</v>
      </c>
      <c r="J1003" s="1">
        <v>2.5700000696815599E-4</v>
      </c>
      <c r="K1003" s="1" t="s">
        <v>6765</v>
      </c>
      <c r="L1003" s="1">
        <v>4.0480000898241997E-3</v>
      </c>
      <c r="M1003" s="1" t="s">
        <v>6765</v>
      </c>
      <c r="N1003" s="1">
        <v>1.1490000179037499E-3</v>
      </c>
      <c r="O1003" s="1" t="s">
        <v>6765</v>
      </c>
    </row>
    <row r="1004" spans="1:15" x14ac:dyDescent="0.25">
      <c r="A1004" s="12" t="s">
        <v>3659</v>
      </c>
      <c r="B1004" s="12" t="s">
        <v>3660</v>
      </c>
      <c r="C1004" s="12" t="s">
        <v>1497</v>
      </c>
      <c r="D1004" s="12" t="s">
        <v>3661</v>
      </c>
      <c r="E1004" s="12" t="s">
        <v>2225</v>
      </c>
      <c r="F1004" s="1">
        <v>3.5899999141693102</v>
      </c>
      <c r="G1004" s="1" t="s">
        <v>6765</v>
      </c>
      <c r="H1004" s="1">
        <v>4.5400001108646401E-3</v>
      </c>
      <c r="I1004" s="1" t="s">
        <v>6765</v>
      </c>
      <c r="J1004" s="1">
        <v>2.5700000696815599E-4</v>
      </c>
      <c r="K1004" s="1" t="s">
        <v>6765</v>
      </c>
      <c r="L1004" s="1">
        <v>4.0480000898241997E-3</v>
      </c>
      <c r="M1004" s="1" t="s">
        <v>6765</v>
      </c>
      <c r="N1004" s="1">
        <v>1.1490000179037499E-3</v>
      </c>
      <c r="O1004" s="1" t="s">
        <v>6765</v>
      </c>
    </row>
    <row r="1005" spans="1:15" x14ac:dyDescent="0.25">
      <c r="A1005" s="12" t="s">
        <v>2280</v>
      </c>
      <c r="B1005" s="12" t="s">
        <v>3662</v>
      </c>
      <c r="C1005" s="12" t="s">
        <v>1497</v>
      </c>
      <c r="D1005" s="12" t="s">
        <v>3663</v>
      </c>
      <c r="E1005" s="12" t="s">
        <v>2225</v>
      </c>
      <c r="F1005" s="1">
        <v>3.5899999141693102</v>
      </c>
      <c r="G1005" s="1" t="s">
        <v>6765</v>
      </c>
      <c r="H1005" s="1">
        <v>4.5400001108646401E-3</v>
      </c>
      <c r="I1005" s="1" t="s">
        <v>6765</v>
      </c>
      <c r="J1005" s="1">
        <v>2.5700000696815599E-4</v>
      </c>
      <c r="K1005" s="1" t="s">
        <v>6765</v>
      </c>
      <c r="L1005" s="1">
        <v>4.0480000898241997E-3</v>
      </c>
      <c r="M1005" s="1" t="s">
        <v>6765</v>
      </c>
      <c r="N1005" s="1">
        <v>1.1490000179037499E-3</v>
      </c>
      <c r="O1005" s="1" t="s">
        <v>6765</v>
      </c>
    </row>
    <row r="1006" spans="1:15" x14ac:dyDescent="0.25">
      <c r="A1006" s="12" t="s">
        <v>2280</v>
      </c>
      <c r="B1006" s="12" t="s">
        <v>3664</v>
      </c>
      <c r="C1006" s="12" t="s">
        <v>1497</v>
      </c>
      <c r="D1006" s="12" t="s">
        <v>3665</v>
      </c>
      <c r="E1006" s="12" t="s">
        <v>2225</v>
      </c>
      <c r="F1006" s="1">
        <v>3.5899999141693102</v>
      </c>
      <c r="G1006" s="1" t="s">
        <v>6765</v>
      </c>
      <c r="H1006" s="1">
        <v>4.5400001108646401E-3</v>
      </c>
      <c r="I1006" s="1" t="s">
        <v>6765</v>
      </c>
      <c r="J1006" s="1">
        <v>2.5700000696815599E-4</v>
      </c>
      <c r="K1006" s="1" t="s">
        <v>6765</v>
      </c>
      <c r="L1006" s="1">
        <v>4.0480000898241997E-3</v>
      </c>
      <c r="M1006" s="1" t="s">
        <v>6765</v>
      </c>
      <c r="N1006" s="1">
        <v>1.1490000179037499E-3</v>
      </c>
      <c r="O1006" s="1" t="s">
        <v>6765</v>
      </c>
    </row>
    <row r="1007" spans="1:15" x14ac:dyDescent="0.25">
      <c r="A1007" s="12" t="s">
        <v>3659</v>
      </c>
      <c r="B1007" s="12" t="s">
        <v>3666</v>
      </c>
      <c r="C1007" s="12" t="s">
        <v>1497</v>
      </c>
      <c r="D1007" s="12" t="s">
        <v>3667</v>
      </c>
      <c r="E1007" s="12" t="s">
        <v>2225</v>
      </c>
      <c r="F1007" s="1">
        <v>3.5899999141693102</v>
      </c>
      <c r="G1007" s="1" t="s">
        <v>6765</v>
      </c>
      <c r="H1007" s="1">
        <v>4.5400001108646401E-3</v>
      </c>
      <c r="I1007" s="1" t="s">
        <v>6765</v>
      </c>
      <c r="J1007" s="1">
        <v>2.5700000696815599E-4</v>
      </c>
      <c r="K1007" s="1" t="s">
        <v>6765</v>
      </c>
      <c r="L1007" s="1">
        <v>4.0480000898241997E-3</v>
      </c>
      <c r="M1007" s="1" t="s">
        <v>6765</v>
      </c>
      <c r="N1007" s="1">
        <v>1.1490000179037499E-3</v>
      </c>
      <c r="O1007" s="1" t="s">
        <v>6765</v>
      </c>
    </row>
    <row r="1008" spans="1:15" x14ac:dyDescent="0.25">
      <c r="A1008" s="12" t="s">
        <v>2421</v>
      </c>
      <c r="B1008" s="12" t="s">
        <v>3668</v>
      </c>
      <c r="C1008" s="12" t="s">
        <v>1497</v>
      </c>
      <c r="D1008" s="12" t="s">
        <v>3669</v>
      </c>
      <c r="E1008" s="12" t="s">
        <v>2225</v>
      </c>
      <c r="F1008" s="1">
        <v>25.404619216918899</v>
      </c>
      <c r="G1008" s="1" t="s">
        <v>2226</v>
      </c>
      <c r="H1008" s="1">
        <v>0</v>
      </c>
      <c r="I1008" s="1" t="s">
        <v>2226</v>
      </c>
      <c r="J1008" s="1">
        <v>0</v>
      </c>
      <c r="K1008" s="1" t="s">
        <v>2226</v>
      </c>
      <c r="L1008" s="1">
        <v>0</v>
      </c>
      <c r="M1008" s="1" t="s">
        <v>2226</v>
      </c>
      <c r="N1008" s="1">
        <v>0</v>
      </c>
      <c r="O1008" s="1" t="s">
        <v>2226</v>
      </c>
    </row>
    <row r="1009" spans="1:15" x14ac:dyDescent="0.25">
      <c r="A1009" s="12" t="s">
        <v>2280</v>
      </c>
      <c r="B1009" s="12" t="s">
        <v>3670</v>
      </c>
      <c r="C1009" s="12" t="s">
        <v>1497</v>
      </c>
      <c r="D1009" s="12" t="s">
        <v>3671</v>
      </c>
      <c r="E1009" s="12" t="s">
        <v>2225</v>
      </c>
      <c r="F1009" s="1">
        <v>3.5899999141693102</v>
      </c>
      <c r="G1009" s="1" t="s">
        <v>6765</v>
      </c>
      <c r="H1009" s="1">
        <v>4.5400001108646401E-3</v>
      </c>
      <c r="I1009" s="1" t="s">
        <v>6765</v>
      </c>
      <c r="J1009" s="1">
        <v>2.5700000696815599E-4</v>
      </c>
      <c r="K1009" s="1" t="s">
        <v>6765</v>
      </c>
      <c r="L1009" s="1">
        <v>4.0480000898241997E-3</v>
      </c>
      <c r="M1009" s="1" t="s">
        <v>6765</v>
      </c>
      <c r="N1009" s="1">
        <v>1.1490000179037499E-3</v>
      </c>
      <c r="O1009" s="1" t="s">
        <v>6765</v>
      </c>
    </row>
    <row r="1010" spans="1:15" x14ac:dyDescent="0.25">
      <c r="A1010" s="12" t="s">
        <v>2421</v>
      </c>
      <c r="B1010" s="12" t="s">
        <v>3672</v>
      </c>
      <c r="C1010" s="12" t="s">
        <v>1497</v>
      </c>
      <c r="D1010" s="12" t="s">
        <v>1664</v>
      </c>
      <c r="E1010" s="12" t="s">
        <v>2225</v>
      </c>
      <c r="F1010" s="1">
        <v>25.404619216918899</v>
      </c>
      <c r="G1010" s="1" t="s">
        <v>2226</v>
      </c>
      <c r="H1010" s="1">
        <v>0</v>
      </c>
      <c r="I1010" s="1" t="s">
        <v>2226</v>
      </c>
      <c r="J1010" s="1">
        <v>0</v>
      </c>
      <c r="K1010" s="1" t="s">
        <v>2226</v>
      </c>
      <c r="L1010" s="1">
        <v>0</v>
      </c>
      <c r="M1010" s="1" t="s">
        <v>2226</v>
      </c>
      <c r="N1010" s="1">
        <v>0</v>
      </c>
      <c r="O1010" s="1" t="s">
        <v>2226</v>
      </c>
    </row>
    <row r="1011" spans="1:15" x14ac:dyDescent="0.25">
      <c r="A1011" s="12" t="s">
        <v>2421</v>
      </c>
      <c r="B1011" s="12" t="s">
        <v>3673</v>
      </c>
      <c r="C1011" s="12" t="s">
        <v>1497</v>
      </c>
      <c r="D1011" s="12" t="s">
        <v>3674</v>
      </c>
      <c r="E1011" s="12" t="s">
        <v>2225</v>
      </c>
      <c r="F1011" s="1">
        <v>25.404619216918899</v>
      </c>
      <c r="G1011" s="1" t="s">
        <v>2226</v>
      </c>
      <c r="H1011" s="1">
        <v>0</v>
      </c>
      <c r="I1011" s="1" t="s">
        <v>2226</v>
      </c>
      <c r="J1011" s="1">
        <v>0</v>
      </c>
      <c r="K1011" s="1" t="s">
        <v>2226</v>
      </c>
      <c r="L1011" s="1">
        <v>0</v>
      </c>
      <c r="M1011" s="1" t="s">
        <v>2226</v>
      </c>
      <c r="N1011" s="1">
        <v>0</v>
      </c>
      <c r="O1011" s="1" t="s">
        <v>2226</v>
      </c>
    </row>
    <row r="1012" spans="1:15" x14ac:dyDescent="0.25">
      <c r="A1012" s="12" t="s">
        <v>3649</v>
      </c>
      <c r="B1012" s="12" t="s">
        <v>3675</v>
      </c>
      <c r="C1012" s="12" t="s">
        <v>1497</v>
      </c>
      <c r="D1012" s="12" t="s">
        <v>3676</v>
      </c>
      <c r="E1012" s="12" t="s">
        <v>2225</v>
      </c>
      <c r="F1012" s="1">
        <v>25.404619216918899</v>
      </c>
      <c r="G1012" s="1" t="s">
        <v>2226</v>
      </c>
      <c r="H1012" s="1">
        <v>0</v>
      </c>
      <c r="I1012" s="1" t="s">
        <v>2226</v>
      </c>
      <c r="J1012" s="1">
        <v>0</v>
      </c>
      <c r="K1012" s="1" t="s">
        <v>2226</v>
      </c>
      <c r="L1012" s="1">
        <v>0</v>
      </c>
      <c r="M1012" s="1" t="s">
        <v>2226</v>
      </c>
      <c r="N1012" s="1">
        <v>0</v>
      </c>
      <c r="O1012" s="1" t="s">
        <v>2226</v>
      </c>
    </row>
    <row r="1013" spans="1:15" x14ac:dyDescent="0.25">
      <c r="A1013" s="12" t="s">
        <v>2280</v>
      </c>
      <c r="B1013" s="12" t="s">
        <v>3677</v>
      </c>
      <c r="C1013" s="12" t="s">
        <v>1497</v>
      </c>
      <c r="D1013" s="12" t="s">
        <v>1534</v>
      </c>
      <c r="E1013" s="12" t="s">
        <v>2225</v>
      </c>
      <c r="F1013" s="1">
        <v>3.5899999141693102</v>
      </c>
      <c r="G1013" s="1" t="s">
        <v>6765</v>
      </c>
      <c r="H1013" s="1">
        <v>4.5400001108646401E-3</v>
      </c>
      <c r="I1013" s="1" t="s">
        <v>6765</v>
      </c>
      <c r="J1013" s="1">
        <v>2.5700000696815599E-4</v>
      </c>
      <c r="K1013" s="1" t="s">
        <v>6765</v>
      </c>
      <c r="L1013" s="1">
        <v>4.0480000898241997E-3</v>
      </c>
      <c r="M1013" s="1" t="s">
        <v>6765</v>
      </c>
      <c r="N1013" s="1">
        <v>1.1490000179037499E-3</v>
      </c>
      <c r="O1013" s="1" t="s">
        <v>6765</v>
      </c>
    </row>
    <row r="1014" spans="1:15" x14ac:dyDescent="0.25">
      <c r="A1014" s="12" t="s">
        <v>3649</v>
      </c>
      <c r="B1014" s="12" t="s">
        <v>3678</v>
      </c>
      <c r="C1014" s="12" t="s">
        <v>1497</v>
      </c>
      <c r="D1014" s="12" t="s">
        <v>1760</v>
      </c>
      <c r="E1014" s="12" t="s">
        <v>2225</v>
      </c>
      <c r="F1014" s="1">
        <v>25.404619216918899</v>
      </c>
      <c r="G1014" s="1" t="s">
        <v>2226</v>
      </c>
      <c r="H1014" s="1">
        <v>0</v>
      </c>
      <c r="I1014" s="1" t="s">
        <v>2226</v>
      </c>
      <c r="J1014" s="1">
        <v>0</v>
      </c>
      <c r="K1014" s="1" t="s">
        <v>2226</v>
      </c>
      <c r="L1014" s="1">
        <v>0</v>
      </c>
      <c r="M1014" s="1" t="s">
        <v>2226</v>
      </c>
      <c r="N1014" s="1">
        <v>0</v>
      </c>
      <c r="O1014" s="1" t="s">
        <v>2226</v>
      </c>
    </row>
    <row r="1015" spans="1:15" x14ac:dyDescent="0.25">
      <c r="A1015" s="12" t="s">
        <v>2280</v>
      </c>
      <c r="B1015" s="12" t="s">
        <v>3679</v>
      </c>
      <c r="C1015" s="12" t="s">
        <v>1497</v>
      </c>
      <c r="D1015" s="12" t="s">
        <v>2417</v>
      </c>
      <c r="E1015" s="12" t="s">
        <v>2225</v>
      </c>
      <c r="F1015" s="1">
        <v>3.5899999141693102</v>
      </c>
      <c r="G1015" s="1" t="s">
        <v>6765</v>
      </c>
      <c r="H1015" s="1">
        <v>4.5400001108646401E-3</v>
      </c>
      <c r="I1015" s="1" t="s">
        <v>6765</v>
      </c>
      <c r="J1015" s="1">
        <v>2.5700000696815599E-4</v>
      </c>
      <c r="K1015" s="1" t="s">
        <v>6765</v>
      </c>
      <c r="L1015" s="1">
        <v>4.0480000898241997E-3</v>
      </c>
      <c r="M1015" s="1" t="s">
        <v>6765</v>
      </c>
      <c r="N1015" s="1">
        <v>1.1490000179037499E-3</v>
      </c>
      <c r="O1015" s="1" t="s">
        <v>6765</v>
      </c>
    </row>
    <row r="1016" spans="1:15" x14ac:dyDescent="0.25">
      <c r="A1016" s="12" t="s">
        <v>3659</v>
      </c>
      <c r="B1016" s="12" t="s">
        <v>3680</v>
      </c>
      <c r="C1016" s="12" t="s">
        <v>1497</v>
      </c>
      <c r="D1016" s="12" t="s">
        <v>3681</v>
      </c>
      <c r="E1016" s="12" t="s">
        <v>2225</v>
      </c>
      <c r="F1016" s="1">
        <v>3.5899999141693102</v>
      </c>
      <c r="G1016" s="1" t="s">
        <v>6765</v>
      </c>
      <c r="H1016" s="1">
        <v>4.5400001108646401E-3</v>
      </c>
      <c r="I1016" s="1" t="s">
        <v>6765</v>
      </c>
      <c r="J1016" s="1">
        <v>2.5700000696815599E-4</v>
      </c>
      <c r="K1016" s="1" t="s">
        <v>6765</v>
      </c>
      <c r="L1016" s="1">
        <v>4.0480000898241997E-3</v>
      </c>
      <c r="M1016" s="1" t="s">
        <v>6765</v>
      </c>
      <c r="N1016" s="1">
        <v>1.1490000179037499E-3</v>
      </c>
      <c r="O1016" s="1" t="s">
        <v>6765</v>
      </c>
    </row>
    <row r="1017" spans="1:15" x14ac:dyDescent="0.25">
      <c r="A1017" s="12" t="s">
        <v>2280</v>
      </c>
      <c r="B1017" s="12" t="s">
        <v>3682</v>
      </c>
      <c r="C1017" s="12" t="s">
        <v>1497</v>
      </c>
      <c r="D1017" s="12" t="s">
        <v>3683</v>
      </c>
      <c r="E1017" s="12" t="s">
        <v>2225</v>
      </c>
      <c r="F1017" s="1">
        <v>3.5899999141693102</v>
      </c>
      <c r="G1017" s="1" t="s">
        <v>6765</v>
      </c>
      <c r="H1017" s="1">
        <v>4.5400001108646401E-3</v>
      </c>
      <c r="I1017" s="1" t="s">
        <v>6765</v>
      </c>
      <c r="J1017" s="1">
        <v>2.5700000696815599E-4</v>
      </c>
      <c r="K1017" s="1" t="s">
        <v>6765</v>
      </c>
      <c r="L1017" s="1">
        <v>4.0480000898241997E-3</v>
      </c>
      <c r="M1017" s="1" t="s">
        <v>6765</v>
      </c>
      <c r="N1017" s="1">
        <v>1.1490000179037499E-3</v>
      </c>
      <c r="O1017" s="1" t="s">
        <v>6765</v>
      </c>
    </row>
    <row r="1018" spans="1:15" x14ac:dyDescent="0.25">
      <c r="A1018" s="12" t="s">
        <v>2421</v>
      </c>
      <c r="B1018" s="12" t="s">
        <v>3684</v>
      </c>
      <c r="C1018" s="12" t="s">
        <v>1497</v>
      </c>
      <c r="D1018" s="12" t="s">
        <v>2172</v>
      </c>
      <c r="E1018" s="12" t="s">
        <v>2225</v>
      </c>
      <c r="F1018" s="1">
        <v>25.404619216918899</v>
      </c>
      <c r="G1018" s="1" t="s">
        <v>2226</v>
      </c>
      <c r="H1018" s="1">
        <v>0</v>
      </c>
      <c r="I1018" s="1" t="s">
        <v>2226</v>
      </c>
      <c r="J1018" s="1">
        <v>0</v>
      </c>
      <c r="K1018" s="1" t="s">
        <v>2226</v>
      </c>
      <c r="L1018" s="1">
        <v>0</v>
      </c>
      <c r="M1018" s="1" t="s">
        <v>2226</v>
      </c>
      <c r="N1018" s="1">
        <v>0</v>
      </c>
      <c r="O1018" s="1" t="s">
        <v>2226</v>
      </c>
    </row>
    <row r="1019" spans="1:15" x14ac:dyDescent="0.25">
      <c r="A1019" s="12" t="s">
        <v>2280</v>
      </c>
      <c r="B1019" s="12" t="s">
        <v>3685</v>
      </c>
      <c r="C1019" s="12" t="s">
        <v>1497</v>
      </c>
      <c r="D1019" s="12" t="s">
        <v>1553</v>
      </c>
      <c r="E1019" s="12" t="s">
        <v>2225</v>
      </c>
      <c r="F1019" s="1">
        <v>3.5899999141693102</v>
      </c>
      <c r="G1019" s="1" t="s">
        <v>6765</v>
      </c>
      <c r="H1019" s="1">
        <v>4.5400001108646401E-3</v>
      </c>
      <c r="I1019" s="1" t="s">
        <v>6765</v>
      </c>
      <c r="J1019" s="1">
        <v>2.5700000696815599E-4</v>
      </c>
      <c r="K1019" s="1" t="s">
        <v>6765</v>
      </c>
      <c r="L1019" s="1">
        <v>4.0480000898241997E-3</v>
      </c>
      <c r="M1019" s="1" t="s">
        <v>6765</v>
      </c>
      <c r="N1019" s="1">
        <v>1.1490000179037499E-3</v>
      </c>
      <c r="O1019" s="1" t="s">
        <v>6765</v>
      </c>
    </row>
    <row r="1020" spans="1:15" x14ac:dyDescent="0.25">
      <c r="A1020" s="12" t="s">
        <v>3659</v>
      </c>
      <c r="B1020" s="12" t="s">
        <v>3686</v>
      </c>
      <c r="C1020" s="12" t="s">
        <v>1497</v>
      </c>
      <c r="D1020" s="12" t="s">
        <v>1931</v>
      </c>
      <c r="E1020" s="12" t="s">
        <v>2225</v>
      </c>
      <c r="F1020" s="1">
        <v>3.5899999141693102</v>
      </c>
      <c r="G1020" s="1" t="s">
        <v>6765</v>
      </c>
      <c r="H1020" s="1">
        <v>4.5400001108646401E-3</v>
      </c>
      <c r="I1020" s="1" t="s">
        <v>6765</v>
      </c>
      <c r="J1020" s="1">
        <v>2.5700000696815599E-4</v>
      </c>
      <c r="K1020" s="1" t="s">
        <v>6765</v>
      </c>
      <c r="L1020" s="1">
        <v>4.0480000898241997E-3</v>
      </c>
      <c r="M1020" s="1" t="s">
        <v>6765</v>
      </c>
      <c r="N1020" s="1">
        <v>1.1490000179037499E-3</v>
      </c>
      <c r="O1020" s="1" t="s">
        <v>6765</v>
      </c>
    </row>
    <row r="1021" spans="1:15" x14ac:dyDescent="0.25">
      <c r="A1021" s="12" t="s">
        <v>2280</v>
      </c>
      <c r="B1021" s="12" t="s">
        <v>3687</v>
      </c>
      <c r="C1021" s="12" t="s">
        <v>1497</v>
      </c>
      <c r="D1021" s="12" t="s">
        <v>863</v>
      </c>
      <c r="E1021" s="12" t="s">
        <v>2225</v>
      </c>
      <c r="F1021" s="1">
        <v>3.5899999141693102</v>
      </c>
      <c r="G1021" s="1" t="s">
        <v>6765</v>
      </c>
      <c r="H1021" s="1">
        <v>4.5400001108646401E-3</v>
      </c>
      <c r="I1021" s="1" t="s">
        <v>6765</v>
      </c>
      <c r="J1021" s="1">
        <v>2.5700000696815599E-4</v>
      </c>
      <c r="K1021" s="1" t="s">
        <v>6765</v>
      </c>
      <c r="L1021" s="1">
        <v>4.0480000898241997E-3</v>
      </c>
      <c r="M1021" s="1" t="s">
        <v>6765</v>
      </c>
      <c r="N1021" s="1">
        <v>1.1490000179037499E-3</v>
      </c>
      <c r="O1021" s="1" t="s">
        <v>6765</v>
      </c>
    </row>
    <row r="1022" spans="1:15" x14ac:dyDescent="0.25">
      <c r="A1022" s="12" t="s">
        <v>2421</v>
      </c>
      <c r="B1022" s="12" t="s">
        <v>3688</v>
      </c>
      <c r="C1022" s="12" t="s">
        <v>1497</v>
      </c>
      <c r="D1022" s="12" t="s">
        <v>2431</v>
      </c>
      <c r="E1022" s="12" t="s">
        <v>2225</v>
      </c>
      <c r="F1022" s="1">
        <v>25.404619216918899</v>
      </c>
      <c r="G1022" s="1" t="s">
        <v>2226</v>
      </c>
      <c r="H1022" s="1">
        <v>0</v>
      </c>
      <c r="I1022" s="1" t="s">
        <v>2226</v>
      </c>
      <c r="J1022" s="1">
        <v>0</v>
      </c>
      <c r="K1022" s="1" t="s">
        <v>2226</v>
      </c>
      <c r="L1022" s="1">
        <v>0</v>
      </c>
      <c r="M1022" s="1" t="s">
        <v>2226</v>
      </c>
      <c r="N1022" s="1">
        <v>0</v>
      </c>
      <c r="O1022" s="1" t="s">
        <v>2226</v>
      </c>
    </row>
    <row r="1023" spans="1:15" x14ac:dyDescent="0.25">
      <c r="A1023" s="12" t="s">
        <v>2280</v>
      </c>
      <c r="B1023" s="12" t="s">
        <v>3689</v>
      </c>
      <c r="C1023" s="12" t="s">
        <v>1497</v>
      </c>
      <c r="D1023" s="12" t="s">
        <v>1576</v>
      </c>
      <c r="E1023" s="12" t="s">
        <v>2225</v>
      </c>
      <c r="F1023" s="1">
        <v>3.5899999141693102</v>
      </c>
      <c r="G1023" s="1" t="s">
        <v>6765</v>
      </c>
      <c r="H1023" s="1">
        <v>4.5400001108646401E-3</v>
      </c>
      <c r="I1023" s="1" t="s">
        <v>6765</v>
      </c>
      <c r="J1023" s="1">
        <v>2.5700000696815599E-4</v>
      </c>
      <c r="K1023" s="1" t="s">
        <v>6765</v>
      </c>
      <c r="L1023" s="1">
        <v>4.0480000898241997E-3</v>
      </c>
      <c r="M1023" s="1" t="s">
        <v>6765</v>
      </c>
      <c r="N1023" s="1">
        <v>1.1490000179037499E-3</v>
      </c>
      <c r="O1023" s="1" t="s">
        <v>6765</v>
      </c>
    </row>
    <row r="1024" spans="1:15" x14ac:dyDescent="0.25">
      <c r="A1024" s="12" t="s">
        <v>2421</v>
      </c>
      <c r="B1024" s="12" t="s">
        <v>3690</v>
      </c>
      <c r="C1024" s="12" t="s">
        <v>1497</v>
      </c>
      <c r="D1024" s="12" t="s">
        <v>1844</v>
      </c>
      <c r="E1024" s="12" t="s">
        <v>2225</v>
      </c>
      <c r="F1024" s="1">
        <v>25.404619216918899</v>
      </c>
      <c r="G1024" s="1" t="s">
        <v>2226</v>
      </c>
      <c r="H1024" s="1">
        <v>0</v>
      </c>
      <c r="I1024" s="1" t="s">
        <v>2226</v>
      </c>
      <c r="J1024" s="1">
        <v>0</v>
      </c>
      <c r="K1024" s="1" t="s">
        <v>2226</v>
      </c>
      <c r="L1024" s="1">
        <v>0</v>
      </c>
      <c r="M1024" s="1" t="s">
        <v>2226</v>
      </c>
      <c r="N1024" s="1">
        <v>0</v>
      </c>
      <c r="O1024" s="1" t="s">
        <v>2226</v>
      </c>
    </row>
    <row r="1025" spans="1:15" x14ac:dyDescent="0.25">
      <c r="A1025" s="12" t="s">
        <v>2280</v>
      </c>
      <c r="B1025" s="12" t="s">
        <v>3691</v>
      </c>
      <c r="C1025" s="12" t="s">
        <v>1497</v>
      </c>
      <c r="D1025" s="12" t="s">
        <v>3692</v>
      </c>
      <c r="E1025" s="12" t="s">
        <v>2225</v>
      </c>
      <c r="F1025" s="1">
        <v>3.5899999141693102</v>
      </c>
      <c r="G1025" s="1" t="s">
        <v>6765</v>
      </c>
      <c r="H1025" s="1">
        <v>4.5400001108646401E-3</v>
      </c>
      <c r="I1025" s="1" t="s">
        <v>6765</v>
      </c>
      <c r="J1025" s="1">
        <v>2.5700000696815599E-4</v>
      </c>
      <c r="K1025" s="1" t="s">
        <v>6765</v>
      </c>
      <c r="L1025" s="1">
        <v>4.0480000898241997E-3</v>
      </c>
      <c r="M1025" s="1" t="s">
        <v>6765</v>
      </c>
      <c r="N1025" s="1">
        <v>1.1490000179037499E-3</v>
      </c>
      <c r="O1025" s="1" t="s">
        <v>6765</v>
      </c>
    </row>
    <row r="1026" spans="1:15" x14ac:dyDescent="0.25">
      <c r="A1026" s="12" t="s">
        <v>3659</v>
      </c>
      <c r="B1026" s="12" t="s">
        <v>3693</v>
      </c>
      <c r="C1026" s="12" t="s">
        <v>1497</v>
      </c>
      <c r="D1026" s="12" t="s">
        <v>3694</v>
      </c>
      <c r="E1026" s="12" t="s">
        <v>2225</v>
      </c>
      <c r="F1026" s="1">
        <v>3.5899999141693102</v>
      </c>
      <c r="G1026" s="1" t="s">
        <v>6765</v>
      </c>
      <c r="H1026" s="1">
        <v>4.5400001108646401E-3</v>
      </c>
      <c r="I1026" s="1" t="s">
        <v>6765</v>
      </c>
      <c r="J1026" s="1">
        <v>2.5700000696815599E-4</v>
      </c>
      <c r="K1026" s="1" t="s">
        <v>6765</v>
      </c>
      <c r="L1026" s="1">
        <v>4.0480000898241997E-3</v>
      </c>
      <c r="M1026" s="1" t="s">
        <v>6765</v>
      </c>
      <c r="N1026" s="1">
        <v>1.1490000179037499E-3</v>
      </c>
      <c r="O1026" s="1" t="s">
        <v>6765</v>
      </c>
    </row>
    <row r="1027" spans="1:15" x14ac:dyDescent="0.25">
      <c r="A1027" s="12" t="s">
        <v>3659</v>
      </c>
      <c r="B1027" s="12" t="s">
        <v>3695</v>
      </c>
      <c r="C1027" s="12" t="s">
        <v>1497</v>
      </c>
      <c r="D1027" s="12" t="s">
        <v>3696</v>
      </c>
      <c r="E1027" s="12" t="s">
        <v>2225</v>
      </c>
      <c r="F1027" s="1">
        <v>3.5899999141693102</v>
      </c>
      <c r="G1027" s="1" t="s">
        <v>6765</v>
      </c>
      <c r="H1027" s="1">
        <v>4.5400001108646401E-3</v>
      </c>
      <c r="I1027" s="1" t="s">
        <v>6765</v>
      </c>
      <c r="J1027" s="1">
        <v>2.5700000696815599E-4</v>
      </c>
      <c r="K1027" s="1" t="s">
        <v>6765</v>
      </c>
      <c r="L1027" s="1">
        <v>4.0480000898241997E-3</v>
      </c>
      <c r="M1027" s="1" t="s">
        <v>6765</v>
      </c>
      <c r="N1027" s="1">
        <v>1.1490000179037499E-3</v>
      </c>
      <c r="O1027" s="1" t="s">
        <v>6765</v>
      </c>
    </row>
    <row r="1028" spans="1:15" x14ac:dyDescent="0.25">
      <c r="A1028" s="12" t="s">
        <v>2280</v>
      </c>
      <c r="B1028" s="12" t="s">
        <v>3697</v>
      </c>
      <c r="C1028" s="12" t="s">
        <v>1497</v>
      </c>
      <c r="D1028" s="12" t="s">
        <v>1834</v>
      </c>
      <c r="E1028" s="12" t="s">
        <v>2225</v>
      </c>
      <c r="F1028" s="1">
        <v>3.5899999141693102</v>
      </c>
      <c r="G1028" s="1" t="s">
        <v>6765</v>
      </c>
      <c r="H1028" s="1">
        <v>4.5400001108646401E-3</v>
      </c>
      <c r="I1028" s="1" t="s">
        <v>6765</v>
      </c>
      <c r="J1028" s="1">
        <v>2.5700000696815599E-4</v>
      </c>
      <c r="K1028" s="1" t="s">
        <v>6765</v>
      </c>
      <c r="L1028" s="1">
        <v>4.0480000898241997E-3</v>
      </c>
      <c r="M1028" s="1" t="s">
        <v>6765</v>
      </c>
      <c r="N1028" s="1">
        <v>1.1490000179037499E-3</v>
      </c>
      <c r="O1028" s="1" t="s">
        <v>6765</v>
      </c>
    </row>
    <row r="1029" spans="1:15" x14ac:dyDescent="0.25">
      <c r="A1029" s="12" t="s">
        <v>2280</v>
      </c>
      <c r="B1029" s="12" t="s">
        <v>3698</v>
      </c>
      <c r="C1029" s="12" t="s">
        <v>1497</v>
      </c>
      <c r="D1029" s="12" t="s">
        <v>3699</v>
      </c>
      <c r="E1029" s="12" t="s">
        <v>2225</v>
      </c>
      <c r="F1029" s="1">
        <v>3.5899999141693102</v>
      </c>
      <c r="G1029" s="1" t="s">
        <v>6765</v>
      </c>
      <c r="H1029" s="1">
        <v>4.5400001108646401E-3</v>
      </c>
      <c r="I1029" s="1" t="s">
        <v>6765</v>
      </c>
      <c r="J1029" s="1">
        <v>2.5700000696815599E-4</v>
      </c>
      <c r="K1029" s="1" t="s">
        <v>6765</v>
      </c>
      <c r="L1029" s="1">
        <v>4.0480000898241997E-3</v>
      </c>
      <c r="M1029" s="1" t="s">
        <v>6765</v>
      </c>
      <c r="N1029" s="1">
        <v>1.1490000179037499E-3</v>
      </c>
      <c r="O1029" s="1" t="s">
        <v>6765</v>
      </c>
    </row>
    <row r="1030" spans="1:15" x14ac:dyDescent="0.25">
      <c r="A1030" s="12" t="s">
        <v>3659</v>
      </c>
      <c r="B1030" s="12" t="s">
        <v>3700</v>
      </c>
      <c r="C1030" s="12" t="s">
        <v>1497</v>
      </c>
      <c r="D1030" s="12" t="s">
        <v>2014</v>
      </c>
      <c r="E1030" s="12" t="s">
        <v>2225</v>
      </c>
      <c r="F1030" s="1">
        <v>3.5899999141693102</v>
      </c>
      <c r="G1030" s="1" t="s">
        <v>6765</v>
      </c>
      <c r="H1030" s="1">
        <v>4.5400001108646401E-3</v>
      </c>
      <c r="I1030" s="1" t="s">
        <v>6765</v>
      </c>
      <c r="J1030" s="1">
        <v>2.5700000696815599E-4</v>
      </c>
      <c r="K1030" s="1" t="s">
        <v>6765</v>
      </c>
      <c r="L1030" s="1">
        <v>4.0480000898241997E-3</v>
      </c>
      <c r="M1030" s="1" t="s">
        <v>6765</v>
      </c>
      <c r="N1030" s="1">
        <v>1.1490000179037499E-3</v>
      </c>
      <c r="O1030" s="1" t="s">
        <v>6765</v>
      </c>
    </row>
    <row r="1031" spans="1:15" x14ac:dyDescent="0.25">
      <c r="A1031" s="12" t="s">
        <v>2280</v>
      </c>
      <c r="B1031" s="12" t="s">
        <v>3701</v>
      </c>
      <c r="C1031" s="12" t="s">
        <v>1497</v>
      </c>
      <c r="D1031" s="12" t="s">
        <v>1813</v>
      </c>
      <c r="E1031" s="12" t="s">
        <v>2225</v>
      </c>
      <c r="F1031" s="1">
        <v>3.5899999141693102</v>
      </c>
      <c r="G1031" s="1" t="s">
        <v>6765</v>
      </c>
      <c r="H1031" s="1">
        <v>4.5400001108646401E-3</v>
      </c>
      <c r="I1031" s="1" t="s">
        <v>6765</v>
      </c>
      <c r="J1031" s="1">
        <v>2.5700000696815599E-4</v>
      </c>
      <c r="K1031" s="1" t="s">
        <v>6765</v>
      </c>
      <c r="L1031" s="1">
        <v>4.0480000898241997E-3</v>
      </c>
      <c r="M1031" s="1" t="s">
        <v>6765</v>
      </c>
      <c r="N1031" s="1">
        <v>1.1490000179037499E-3</v>
      </c>
      <c r="O1031" s="1" t="s">
        <v>6765</v>
      </c>
    </row>
    <row r="1032" spans="1:15" x14ac:dyDescent="0.25">
      <c r="A1032" s="12" t="s">
        <v>3649</v>
      </c>
      <c r="B1032" s="12" t="s">
        <v>3702</v>
      </c>
      <c r="C1032" s="12" t="s">
        <v>1497</v>
      </c>
      <c r="D1032" s="12" t="s">
        <v>1673</v>
      </c>
      <c r="E1032" s="12" t="s">
        <v>2225</v>
      </c>
      <c r="F1032" s="1">
        <v>25.404619216918899</v>
      </c>
      <c r="G1032" s="1" t="s">
        <v>2226</v>
      </c>
      <c r="H1032" s="1">
        <v>0</v>
      </c>
      <c r="I1032" s="1" t="s">
        <v>2226</v>
      </c>
      <c r="J1032" s="1">
        <v>0</v>
      </c>
      <c r="K1032" s="1" t="s">
        <v>2226</v>
      </c>
      <c r="L1032" s="1">
        <v>0</v>
      </c>
      <c r="M1032" s="1" t="s">
        <v>2226</v>
      </c>
      <c r="N1032" s="1">
        <v>0</v>
      </c>
      <c r="O1032" s="1" t="s">
        <v>2226</v>
      </c>
    </row>
    <row r="1033" spans="1:15" x14ac:dyDescent="0.25">
      <c r="A1033" s="12" t="s">
        <v>2280</v>
      </c>
      <c r="B1033" s="12" t="s">
        <v>3703</v>
      </c>
      <c r="C1033" s="12" t="s">
        <v>1497</v>
      </c>
      <c r="D1033" s="12" t="s">
        <v>2150</v>
      </c>
      <c r="E1033" s="12" t="s">
        <v>2225</v>
      </c>
      <c r="F1033" s="1">
        <v>3.5899999141693102</v>
      </c>
      <c r="G1033" s="1" t="s">
        <v>6765</v>
      </c>
      <c r="H1033" s="1">
        <v>4.5400001108646401E-3</v>
      </c>
      <c r="I1033" s="1" t="s">
        <v>6765</v>
      </c>
      <c r="J1033" s="1">
        <v>2.5700000696815599E-4</v>
      </c>
      <c r="K1033" s="1" t="s">
        <v>6765</v>
      </c>
      <c r="L1033" s="1">
        <v>4.0480000898241997E-3</v>
      </c>
      <c r="M1033" s="1" t="s">
        <v>6765</v>
      </c>
      <c r="N1033" s="1">
        <v>1.1490000179037499E-3</v>
      </c>
      <c r="O1033" s="1" t="s">
        <v>6765</v>
      </c>
    </row>
    <row r="1034" spans="1:15" x14ac:dyDescent="0.25">
      <c r="A1034" s="12" t="s">
        <v>2280</v>
      </c>
      <c r="B1034" s="12" t="s">
        <v>3704</v>
      </c>
      <c r="C1034" s="12" t="s">
        <v>1497</v>
      </c>
      <c r="D1034" s="12" t="s">
        <v>3705</v>
      </c>
      <c r="E1034" s="12" t="s">
        <v>2225</v>
      </c>
      <c r="F1034" s="1">
        <v>3.5899999141693102</v>
      </c>
      <c r="G1034" s="1" t="s">
        <v>6765</v>
      </c>
      <c r="H1034" s="1">
        <v>4.5400001108646401E-3</v>
      </c>
      <c r="I1034" s="1" t="s">
        <v>6765</v>
      </c>
      <c r="J1034" s="1">
        <v>2.5700000696815599E-4</v>
      </c>
      <c r="K1034" s="1" t="s">
        <v>6765</v>
      </c>
      <c r="L1034" s="1">
        <v>4.0480000898241997E-3</v>
      </c>
      <c r="M1034" s="1" t="s">
        <v>6765</v>
      </c>
      <c r="N1034" s="1">
        <v>1.1490000179037499E-3</v>
      </c>
      <c r="O1034" s="1" t="s">
        <v>6765</v>
      </c>
    </row>
    <row r="1035" spans="1:15" x14ac:dyDescent="0.25">
      <c r="A1035" s="12" t="s">
        <v>2280</v>
      </c>
      <c r="B1035" s="12" t="s">
        <v>3706</v>
      </c>
      <c r="C1035" s="12" t="s">
        <v>1497</v>
      </c>
      <c r="D1035" s="12" t="s">
        <v>1948</v>
      </c>
      <c r="E1035" s="12" t="s">
        <v>2225</v>
      </c>
      <c r="F1035" s="1">
        <v>3.5899999141693102</v>
      </c>
      <c r="G1035" s="1" t="s">
        <v>6765</v>
      </c>
      <c r="H1035" s="1">
        <v>4.5400001108646401E-3</v>
      </c>
      <c r="I1035" s="1" t="s">
        <v>6765</v>
      </c>
      <c r="J1035" s="1">
        <v>2.5700000696815599E-4</v>
      </c>
      <c r="K1035" s="1" t="s">
        <v>6765</v>
      </c>
      <c r="L1035" s="1">
        <v>4.0480000898241997E-3</v>
      </c>
      <c r="M1035" s="1" t="s">
        <v>6765</v>
      </c>
      <c r="N1035" s="1">
        <v>1.1490000179037499E-3</v>
      </c>
      <c r="O1035" s="1" t="s">
        <v>6765</v>
      </c>
    </row>
    <row r="1036" spans="1:15" x14ac:dyDescent="0.25">
      <c r="A1036" s="12" t="s">
        <v>3649</v>
      </c>
      <c r="B1036" s="12" t="s">
        <v>3707</v>
      </c>
      <c r="C1036" s="12" t="s">
        <v>1497</v>
      </c>
      <c r="D1036" s="12" t="s">
        <v>3708</v>
      </c>
      <c r="E1036" s="12" t="s">
        <v>2225</v>
      </c>
      <c r="F1036" s="1">
        <v>25.404619216918899</v>
      </c>
      <c r="G1036" s="1" t="s">
        <v>2226</v>
      </c>
      <c r="H1036" s="1">
        <v>0</v>
      </c>
      <c r="I1036" s="1" t="s">
        <v>2226</v>
      </c>
      <c r="J1036" s="1">
        <v>0</v>
      </c>
      <c r="K1036" s="1" t="s">
        <v>2226</v>
      </c>
      <c r="L1036" s="1">
        <v>0</v>
      </c>
      <c r="M1036" s="1" t="s">
        <v>2226</v>
      </c>
      <c r="N1036" s="1">
        <v>0</v>
      </c>
      <c r="O1036" s="1" t="s">
        <v>2226</v>
      </c>
    </row>
    <row r="1037" spans="1:15" x14ac:dyDescent="0.25">
      <c r="A1037" s="12" t="s">
        <v>2421</v>
      </c>
      <c r="B1037" s="12" t="s">
        <v>3709</v>
      </c>
      <c r="C1037" s="12" t="s">
        <v>1497</v>
      </c>
      <c r="D1037" s="12" t="s">
        <v>1824</v>
      </c>
      <c r="E1037" s="12" t="s">
        <v>2225</v>
      </c>
      <c r="F1037" s="1">
        <v>25.404619216918899</v>
      </c>
      <c r="G1037" s="1" t="s">
        <v>2226</v>
      </c>
      <c r="H1037" s="1">
        <v>0</v>
      </c>
      <c r="I1037" s="1" t="s">
        <v>2226</v>
      </c>
      <c r="J1037" s="1">
        <v>0</v>
      </c>
      <c r="K1037" s="1" t="s">
        <v>2226</v>
      </c>
      <c r="L1037" s="1">
        <v>0</v>
      </c>
      <c r="M1037" s="1" t="s">
        <v>2226</v>
      </c>
      <c r="N1037" s="1">
        <v>0</v>
      </c>
      <c r="O1037" s="1" t="s">
        <v>2226</v>
      </c>
    </row>
    <row r="1038" spans="1:15" x14ac:dyDescent="0.25">
      <c r="A1038" s="12" t="s">
        <v>2280</v>
      </c>
      <c r="B1038" s="12" t="s">
        <v>3710</v>
      </c>
      <c r="C1038" s="12" t="s">
        <v>1497</v>
      </c>
      <c r="D1038" s="12" t="s">
        <v>3711</v>
      </c>
      <c r="E1038" s="12" t="s">
        <v>2225</v>
      </c>
      <c r="F1038" s="1">
        <v>3.5899999141693102</v>
      </c>
      <c r="G1038" s="1" t="s">
        <v>6765</v>
      </c>
      <c r="H1038" s="1">
        <v>4.5400001108646401E-3</v>
      </c>
      <c r="I1038" s="1" t="s">
        <v>6765</v>
      </c>
      <c r="J1038" s="1">
        <v>2.5700000696815599E-4</v>
      </c>
      <c r="K1038" s="1" t="s">
        <v>6765</v>
      </c>
      <c r="L1038" s="1">
        <v>4.0480000898241997E-3</v>
      </c>
      <c r="M1038" s="1" t="s">
        <v>6765</v>
      </c>
      <c r="N1038" s="1">
        <v>1.1490000179037499E-3</v>
      </c>
      <c r="O1038" s="1" t="s">
        <v>6765</v>
      </c>
    </row>
    <row r="1039" spans="1:15" x14ac:dyDescent="0.25">
      <c r="A1039" s="12" t="s">
        <v>3659</v>
      </c>
      <c r="B1039" s="12" t="s">
        <v>3712</v>
      </c>
      <c r="C1039" s="12" t="s">
        <v>1497</v>
      </c>
      <c r="D1039" s="12" t="s">
        <v>3713</v>
      </c>
      <c r="E1039" s="12" t="s">
        <v>2225</v>
      </c>
      <c r="F1039" s="1">
        <v>3.5899999141693102</v>
      </c>
      <c r="G1039" s="1" t="s">
        <v>6765</v>
      </c>
      <c r="H1039" s="1">
        <v>4.5400001108646401E-3</v>
      </c>
      <c r="I1039" s="1" t="s">
        <v>6765</v>
      </c>
      <c r="J1039" s="1">
        <v>2.5700000696815599E-4</v>
      </c>
      <c r="K1039" s="1" t="s">
        <v>6765</v>
      </c>
      <c r="L1039" s="1">
        <v>4.0480000898241997E-3</v>
      </c>
      <c r="M1039" s="1" t="s">
        <v>6765</v>
      </c>
      <c r="N1039" s="1">
        <v>1.1490000179037499E-3</v>
      </c>
      <c r="O1039" s="1" t="s">
        <v>6765</v>
      </c>
    </row>
    <row r="1040" spans="1:15" x14ac:dyDescent="0.25">
      <c r="A1040" s="12" t="s">
        <v>2421</v>
      </c>
      <c r="B1040" s="12" t="s">
        <v>3714</v>
      </c>
      <c r="C1040" s="12" t="s">
        <v>1497</v>
      </c>
      <c r="D1040" s="12" t="s">
        <v>2067</v>
      </c>
      <c r="E1040" s="12" t="s">
        <v>2225</v>
      </c>
      <c r="F1040" s="1">
        <v>25.404619216918899</v>
      </c>
      <c r="G1040" s="1" t="s">
        <v>2226</v>
      </c>
      <c r="H1040" s="1">
        <v>0</v>
      </c>
      <c r="I1040" s="1" t="s">
        <v>2226</v>
      </c>
      <c r="J1040" s="1">
        <v>0</v>
      </c>
      <c r="K1040" s="1" t="s">
        <v>2226</v>
      </c>
      <c r="L1040" s="1">
        <v>0</v>
      </c>
      <c r="M1040" s="1" t="s">
        <v>2226</v>
      </c>
      <c r="N1040" s="1">
        <v>0</v>
      </c>
      <c r="O1040" s="1" t="s">
        <v>2226</v>
      </c>
    </row>
    <row r="1041" spans="1:15" x14ac:dyDescent="0.25">
      <c r="A1041" s="12" t="s">
        <v>2280</v>
      </c>
      <c r="B1041" s="12" t="s">
        <v>3715</v>
      </c>
      <c r="C1041" s="12" t="s">
        <v>1497</v>
      </c>
      <c r="D1041" s="12" t="s">
        <v>1975</v>
      </c>
      <c r="E1041" s="12" t="s">
        <v>2225</v>
      </c>
      <c r="F1041" s="1">
        <v>3.5899999141693102</v>
      </c>
      <c r="G1041" s="1" t="s">
        <v>6765</v>
      </c>
      <c r="H1041" s="1">
        <v>4.5400001108646401E-3</v>
      </c>
      <c r="I1041" s="1" t="s">
        <v>6765</v>
      </c>
      <c r="J1041" s="1">
        <v>2.5700000696815599E-4</v>
      </c>
      <c r="K1041" s="1" t="s">
        <v>6765</v>
      </c>
      <c r="L1041" s="1">
        <v>4.0480000898241997E-3</v>
      </c>
      <c r="M1041" s="1" t="s">
        <v>6765</v>
      </c>
      <c r="N1041" s="1">
        <v>1.1490000179037499E-3</v>
      </c>
      <c r="O1041" s="1" t="s">
        <v>6765</v>
      </c>
    </row>
    <row r="1042" spans="1:15" x14ac:dyDescent="0.25">
      <c r="A1042" s="12" t="s">
        <v>1015</v>
      </c>
      <c r="B1042" s="12" t="s">
        <v>3716</v>
      </c>
      <c r="C1042" s="12" t="s">
        <v>1497</v>
      </c>
      <c r="D1042" s="12" t="s">
        <v>3717</v>
      </c>
      <c r="E1042" s="12" t="s">
        <v>2225</v>
      </c>
      <c r="F1042" s="1">
        <v>3.5899999141693102</v>
      </c>
      <c r="G1042" s="1" t="s">
        <v>6765</v>
      </c>
      <c r="H1042" s="1">
        <v>4.5400001108646401E-3</v>
      </c>
      <c r="I1042" s="1" t="s">
        <v>6765</v>
      </c>
      <c r="J1042" s="1">
        <v>2.5700000696815599E-4</v>
      </c>
      <c r="K1042" s="1" t="s">
        <v>6765</v>
      </c>
      <c r="L1042" s="1">
        <v>4.0480000898241997E-3</v>
      </c>
      <c r="M1042" s="1" t="s">
        <v>6765</v>
      </c>
      <c r="N1042" s="1">
        <v>1.1490000179037499E-3</v>
      </c>
      <c r="O1042" s="1" t="s">
        <v>6765</v>
      </c>
    </row>
    <row r="1043" spans="1:15" x14ac:dyDescent="0.25">
      <c r="A1043" s="12" t="s">
        <v>2280</v>
      </c>
      <c r="B1043" s="12" t="s">
        <v>3718</v>
      </c>
      <c r="C1043" s="12" t="s">
        <v>1497</v>
      </c>
      <c r="D1043" s="12" t="s">
        <v>1594</v>
      </c>
      <c r="E1043" s="12" t="s">
        <v>2225</v>
      </c>
      <c r="F1043" s="1">
        <v>3.5899999141693102</v>
      </c>
      <c r="G1043" s="1" t="s">
        <v>6765</v>
      </c>
      <c r="H1043" s="1">
        <v>4.5400001108646401E-3</v>
      </c>
      <c r="I1043" s="1" t="s">
        <v>6765</v>
      </c>
      <c r="J1043" s="1">
        <v>2.5700000696815599E-4</v>
      </c>
      <c r="K1043" s="1" t="s">
        <v>6765</v>
      </c>
      <c r="L1043" s="1">
        <v>4.0480000898241997E-3</v>
      </c>
      <c r="M1043" s="1" t="s">
        <v>6765</v>
      </c>
      <c r="N1043" s="1">
        <v>1.1490000179037499E-3</v>
      </c>
      <c r="O1043" s="1" t="s">
        <v>6765</v>
      </c>
    </row>
    <row r="1044" spans="1:15" x14ac:dyDescent="0.25">
      <c r="A1044" s="12" t="s">
        <v>2280</v>
      </c>
      <c r="B1044" s="12" t="s">
        <v>3719</v>
      </c>
      <c r="C1044" s="12" t="s">
        <v>1497</v>
      </c>
      <c r="D1044" s="12" t="s">
        <v>2205</v>
      </c>
      <c r="E1044" s="12" t="s">
        <v>2225</v>
      </c>
      <c r="F1044" s="1">
        <v>3.5899999141693102</v>
      </c>
      <c r="G1044" s="1" t="s">
        <v>6765</v>
      </c>
      <c r="H1044" s="1">
        <v>4.5400001108646401E-3</v>
      </c>
      <c r="I1044" s="1" t="s">
        <v>6765</v>
      </c>
      <c r="J1044" s="1">
        <v>2.5700000696815599E-4</v>
      </c>
      <c r="K1044" s="1" t="s">
        <v>6765</v>
      </c>
      <c r="L1044" s="1">
        <v>4.0480000898241997E-3</v>
      </c>
      <c r="M1044" s="1" t="s">
        <v>6765</v>
      </c>
      <c r="N1044" s="1">
        <v>1.1490000179037499E-3</v>
      </c>
      <c r="O1044" s="1" t="s">
        <v>6765</v>
      </c>
    </row>
    <row r="1045" spans="1:15" x14ac:dyDescent="0.25">
      <c r="A1045" s="12" t="s">
        <v>2421</v>
      </c>
      <c r="B1045" s="12" t="s">
        <v>3720</v>
      </c>
      <c r="C1045" s="12" t="s">
        <v>1497</v>
      </c>
      <c r="D1045" s="12" t="s">
        <v>1570</v>
      </c>
      <c r="E1045" s="12" t="s">
        <v>2225</v>
      </c>
      <c r="F1045" s="1">
        <v>25.404619216918899</v>
      </c>
      <c r="G1045" s="1" t="s">
        <v>2226</v>
      </c>
      <c r="H1045" s="1">
        <v>0</v>
      </c>
      <c r="I1045" s="1" t="s">
        <v>2226</v>
      </c>
      <c r="J1045" s="1">
        <v>0</v>
      </c>
      <c r="K1045" s="1" t="s">
        <v>2226</v>
      </c>
      <c r="L1045" s="1">
        <v>0</v>
      </c>
      <c r="M1045" s="1" t="s">
        <v>2226</v>
      </c>
      <c r="N1045" s="1">
        <v>0</v>
      </c>
      <c r="O1045" s="1" t="s">
        <v>2226</v>
      </c>
    </row>
    <row r="1046" spans="1:15" x14ac:dyDescent="0.25">
      <c r="A1046" s="12" t="s">
        <v>2280</v>
      </c>
      <c r="B1046" s="12" t="s">
        <v>3721</v>
      </c>
      <c r="C1046" s="12" t="s">
        <v>1497</v>
      </c>
      <c r="D1046" s="12" t="s">
        <v>1733</v>
      </c>
      <c r="E1046" s="12" t="s">
        <v>2225</v>
      </c>
      <c r="F1046" s="1">
        <v>3.5899999141693102</v>
      </c>
      <c r="G1046" s="1" t="s">
        <v>6765</v>
      </c>
      <c r="H1046" s="1">
        <v>4.5400001108646401E-3</v>
      </c>
      <c r="I1046" s="1" t="s">
        <v>6765</v>
      </c>
      <c r="J1046" s="1">
        <v>2.5700000696815599E-4</v>
      </c>
      <c r="K1046" s="1" t="s">
        <v>6765</v>
      </c>
      <c r="L1046" s="1">
        <v>4.0480000898241997E-3</v>
      </c>
      <c r="M1046" s="1" t="s">
        <v>6765</v>
      </c>
      <c r="N1046" s="1">
        <v>1.1490000179037499E-3</v>
      </c>
      <c r="O1046" s="1" t="s">
        <v>6765</v>
      </c>
    </row>
    <row r="1047" spans="1:15" x14ac:dyDescent="0.25">
      <c r="A1047" s="12" t="s">
        <v>3649</v>
      </c>
      <c r="B1047" s="12" t="s">
        <v>3722</v>
      </c>
      <c r="C1047" s="12" t="s">
        <v>1497</v>
      </c>
      <c r="D1047" s="12" t="s">
        <v>3723</v>
      </c>
      <c r="E1047" s="12" t="s">
        <v>2225</v>
      </c>
      <c r="F1047" s="1">
        <v>25.404619216918899</v>
      </c>
      <c r="G1047" s="1" t="s">
        <v>2226</v>
      </c>
      <c r="H1047" s="1">
        <v>0</v>
      </c>
      <c r="I1047" s="1" t="s">
        <v>2226</v>
      </c>
      <c r="J1047" s="1">
        <v>0</v>
      </c>
      <c r="K1047" s="1" t="s">
        <v>2226</v>
      </c>
      <c r="L1047" s="1">
        <v>0</v>
      </c>
      <c r="M1047" s="1" t="s">
        <v>2226</v>
      </c>
      <c r="N1047" s="1">
        <v>0</v>
      </c>
      <c r="O1047" s="1" t="s">
        <v>2226</v>
      </c>
    </row>
    <row r="1048" spans="1:15" x14ac:dyDescent="0.25">
      <c r="A1048" s="12" t="s">
        <v>2421</v>
      </c>
      <c r="B1048" s="12" t="s">
        <v>3724</v>
      </c>
      <c r="C1048" s="12" t="s">
        <v>1497</v>
      </c>
      <c r="D1048" s="12" t="s">
        <v>3725</v>
      </c>
      <c r="E1048" s="12" t="s">
        <v>2225</v>
      </c>
      <c r="F1048" s="1">
        <v>25.404619216918899</v>
      </c>
      <c r="G1048" s="1" t="s">
        <v>2226</v>
      </c>
      <c r="H1048" s="1">
        <v>0</v>
      </c>
      <c r="I1048" s="1" t="s">
        <v>2226</v>
      </c>
      <c r="J1048" s="1">
        <v>0</v>
      </c>
      <c r="K1048" s="1" t="s">
        <v>2226</v>
      </c>
      <c r="L1048" s="1">
        <v>0</v>
      </c>
      <c r="M1048" s="1" t="s">
        <v>2226</v>
      </c>
      <c r="N1048" s="1">
        <v>0</v>
      </c>
      <c r="O1048" s="1" t="s">
        <v>2226</v>
      </c>
    </row>
    <row r="1049" spans="1:15" x14ac:dyDescent="0.25">
      <c r="A1049" s="12" t="s">
        <v>3659</v>
      </c>
      <c r="B1049" s="12" t="s">
        <v>3726</v>
      </c>
      <c r="C1049" s="12" t="s">
        <v>1497</v>
      </c>
      <c r="D1049" s="12" t="s">
        <v>1584</v>
      </c>
      <c r="E1049" s="12" t="s">
        <v>2225</v>
      </c>
      <c r="F1049" s="1">
        <v>3.5899999141693102</v>
      </c>
      <c r="G1049" s="1" t="s">
        <v>6765</v>
      </c>
      <c r="H1049" s="1">
        <v>4.5400001108646401E-3</v>
      </c>
      <c r="I1049" s="1" t="s">
        <v>6765</v>
      </c>
      <c r="J1049" s="1">
        <v>2.5700000696815599E-4</v>
      </c>
      <c r="K1049" s="1" t="s">
        <v>6765</v>
      </c>
      <c r="L1049" s="1">
        <v>4.0480000898241997E-3</v>
      </c>
      <c r="M1049" s="1" t="s">
        <v>6765</v>
      </c>
      <c r="N1049" s="1">
        <v>1.1490000179037499E-3</v>
      </c>
      <c r="O1049" s="1" t="s">
        <v>6765</v>
      </c>
    </row>
    <row r="1050" spans="1:15" x14ac:dyDescent="0.25">
      <c r="A1050" s="12" t="s">
        <v>2280</v>
      </c>
      <c r="B1050" s="12" t="s">
        <v>3727</v>
      </c>
      <c r="C1050" s="12" t="s">
        <v>1497</v>
      </c>
      <c r="D1050" s="12" t="s">
        <v>1502</v>
      </c>
      <c r="E1050" s="12" t="s">
        <v>2225</v>
      </c>
      <c r="F1050" s="1">
        <v>3.5899999141693102</v>
      </c>
      <c r="G1050" s="1" t="s">
        <v>6765</v>
      </c>
      <c r="H1050" s="1">
        <v>4.5400001108646401E-3</v>
      </c>
      <c r="I1050" s="1" t="s">
        <v>6765</v>
      </c>
      <c r="J1050" s="1">
        <v>2.5700000696815599E-4</v>
      </c>
      <c r="K1050" s="1" t="s">
        <v>6765</v>
      </c>
      <c r="L1050" s="1">
        <v>4.0480000898241997E-3</v>
      </c>
      <c r="M1050" s="1" t="s">
        <v>6765</v>
      </c>
      <c r="N1050" s="1">
        <v>1.1490000179037499E-3</v>
      </c>
      <c r="O1050" s="1" t="s">
        <v>6765</v>
      </c>
    </row>
    <row r="1051" spans="1:15" x14ac:dyDescent="0.25">
      <c r="A1051" s="12" t="s">
        <v>2280</v>
      </c>
      <c r="B1051" s="12" t="s">
        <v>3728</v>
      </c>
      <c r="C1051" s="12" t="s">
        <v>1497</v>
      </c>
      <c r="D1051" s="12" t="s">
        <v>3729</v>
      </c>
      <c r="E1051" s="12" t="s">
        <v>2225</v>
      </c>
      <c r="F1051" s="1">
        <v>3.5899999141693102</v>
      </c>
      <c r="G1051" s="1" t="s">
        <v>6765</v>
      </c>
      <c r="H1051" s="1">
        <v>4.5400001108646401E-3</v>
      </c>
      <c r="I1051" s="1" t="s">
        <v>6765</v>
      </c>
      <c r="J1051" s="1">
        <v>2.5700000696815599E-4</v>
      </c>
      <c r="K1051" s="1" t="s">
        <v>6765</v>
      </c>
      <c r="L1051" s="1">
        <v>4.0480000898241997E-3</v>
      </c>
      <c r="M1051" s="1" t="s">
        <v>6765</v>
      </c>
      <c r="N1051" s="1">
        <v>1.1490000179037499E-3</v>
      </c>
      <c r="O1051" s="1" t="s">
        <v>6765</v>
      </c>
    </row>
    <row r="1052" spans="1:15" x14ac:dyDescent="0.25">
      <c r="A1052" s="12" t="s">
        <v>3659</v>
      </c>
      <c r="B1052" s="12" t="s">
        <v>3730</v>
      </c>
      <c r="C1052" s="12" t="s">
        <v>1497</v>
      </c>
      <c r="D1052" s="12" t="s">
        <v>1699</v>
      </c>
      <c r="E1052" s="12" t="s">
        <v>2225</v>
      </c>
      <c r="F1052" s="1">
        <v>3.5899999141693102</v>
      </c>
      <c r="G1052" s="1" t="s">
        <v>6765</v>
      </c>
      <c r="H1052" s="1">
        <v>4.5400001108646401E-3</v>
      </c>
      <c r="I1052" s="1" t="s">
        <v>6765</v>
      </c>
      <c r="J1052" s="1">
        <v>2.5700000696815599E-4</v>
      </c>
      <c r="K1052" s="1" t="s">
        <v>6765</v>
      </c>
      <c r="L1052" s="1">
        <v>4.0480000898241997E-3</v>
      </c>
      <c r="M1052" s="1" t="s">
        <v>6765</v>
      </c>
      <c r="N1052" s="1">
        <v>1.1490000179037499E-3</v>
      </c>
      <c r="O1052" s="1" t="s">
        <v>6765</v>
      </c>
    </row>
    <row r="1053" spans="1:15" x14ac:dyDescent="0.25">
      <c r="A1053" s="12" t="s">
        <v>2280</v>
      </c>
      <c r="B1053" s="12" t="s">
        <v>3731</v>
      </c>
      <c r="C1053" s="12" t="s">
        <v>1497</v>
      </c>
      <c r="D1053" s="12" t="s">
        <v>3732</v>
      </c>
      <c r="E1053" s="12" t="s">
        <v>2225</v>
      </c>
      <c r="F1053" s="1">
        <v>3.5899999141693102</v>
      </c>
      <c r="G1053" s="1" t="s">
        <v>6765</v>
      </c>
      <c r="H1053" s="1">
        <v>4.5400001108646401E-3</v>
      </c>
      <c r="I1053" s="1" t="s">
        <v>6765</v>
      </c>
      <c r="J1053" s="1">
        <v>2.5700000696815599E-4</v>
      </c>
      <c r="K1053" s="1" t="s">
        <v>6765</v>
      </c>
      <c r="L1053" s="1">
        <v>4.0480000898241997E-3</v>
      </c>
      <c r="M1053" s="1" t="s">
        <v>6765</v>
      </c>
      <c r="N1053" s="1">
        <v>1.1490000179037499E-3</v>
      </c>
      <c r="O1053" s="1" t="s">
        <v>6765</v>
      </c>
    </row>
    <row r="1054" spans="1:15" x14ac:dyDescent="0.25">
      <c r="A1054" s="12" t="s">
        <v>3659</v>
      </c>
      <c r="B1054" s="12" t="s">
        <v>3733</v>
      </c>
      <c r="C1054" s="12" t="s">
        <v>1497</v>
      </c>
      <c r="D1054" s="12" t="s">
        <v>3734</v>
      </c>
      <c r="E1054" s="12" t="s">
        <v>2225</v>
      </c>
      <c r="F1054" s="1">
        <v>3.5899999141693102</v>
      </c>
      <c r="G1054" s="1" t="s">
        <v>6765</v>
      </c>
      <c r="H1054" s="1">
        <v>4.5400001108646401E-3</v>
      </c>
      <c r="I1054" s="1" t="s">
        <v>6765</v>
      </c>
      <c r="J1054" s="1">
        <v>2.5700000696815599E-4</v>
      </c>
      <c r="K1054" s="1" t="s">
        <v>6765</v>
      </c>
      <c r="L1054" s="1">
        <v>4.0480000898241997E-3</v>
      </c>
      <c r="M1054" s="1" t="s">
        <v>6765</v>
      </c>
      <c r="N1054" s="1">
        <v>1.1490000179037499E-3</v>
      </c>
      <c r="O1054" s="1" t="s">
        <v>6765</v>
      </c>
    </row>
    <row r="1055" spans="1:15" x14ac:dyDescent="0.25">
      <c r="A1055" s="12" t="s">
        <v>3659</v>
      </c>
      <c r="B1055" s="12" t="s">
        <v>3735</v>
      </c>
      <c r="C1055" s="12" t="s">
        <v>1497</v>
      </c>
      <c r="D1055" s="12" t="s">
        <v>1941</v>
      </c>
      <c r="E1055" s="12" t="s">
        <v>2225</v>
      </c>
      <c r="F1055" s="1">
        <v>3.5899999141693102</v>
      </c>
      <c r="G1055" s="1" t="s">
        <v>6765</v>
      </c>
      <c r="H1055" s="1">
        <v>4.5400001108646401E-3</v>
      </c>
      <c r="I1055" s="1" t="s">
        <v>6765</v>
      </c>
      <c r="J1055" s="1">
        <v>2.5700000696815599E-4</v>
      </c>
      <c r="K1055" s="1" t="s">
        <v>6765</v>
      </c>
      <c r="L1055" s="1">
        <v>4.0480000898241997E-3</v>
      </c>
      <c r="M1055" s="1" t="s">
        <v>6765</v>
      </c>
      <c r="N1055" s="1">
        <v>1.1490000179037499E-3</v>
      </c>
      <c r="O1055" s="1" t="s">
        <v>6765</v>
      </c>
    </row>
    <row r="1056" spans="1:15" x14ac:dyDescent="0.25">
      <c r="A1056" s="12" t="s">
        <v>2280</v>
      </c>
      <c r="B1056" s="12" t="s">
        <v>3736</v>
      </c>
      <c r="C1056" s="12" t="s">
        <v>1497</v>
      </c>
      <c r="D1056" s="12" t="s">
        <v>3737</v>
      </c>
      <c r="E1056" s="12" t="s">
        <v>2225</v>
      </c>
      <c r="F1056" s="1">
        <v>3.5899999141693102</v>
      </c>
      <c r="G1056" s="1" t="s">
        <v>6765</v>
      </c>
      <c r="H1056" s="1">
        <v>4.5400001108646401E-3</v>
      </c>
      <c r="I1056" s="1" t="s">
        <v>6765</v>
      </c>
      <c r="J1056" s="1">
        <v>2.5700000696815599E-4</v>
      </c>
      <c r="K1056" s="1" t="s">
        <v>6765</v>
      </c>
      <c r="L1056" s="1">
        <v>4.0480000898241997E-3</v>
      </c>
      <c r="M1056" s="1" t="s">
        <v>6765</v>
      </c>
      <c r="N1056" s="1">
        <v>1.1490000179037499E-3</v>
      </c>
      <c r="O1056" s="1" t="s">
        <v>6765</v>
      </c>
    </row>
    <row r="1057" spans="1:15" x14ac:dyDescent="0.25">
      <c r="A1057" s="12" t="s">
        <v>3659</v>
      </c>
      <c r="B1057" s="12" t="s">
        <v>3738</v>
      </c>
      <c r="C1057" s="12" t="s">
        <v>1497</v>
      </c>
      <c r="D1057" s="12" t="s">
        <v>3739</v>
      </c>
      <c r="E1057" s="12" t="s">
        <v>2225</v>
      </c>
      <c r="F1057" s="1">
        <v>3.5899999141693102</v>
      </c>
      <c r="G1057" s="1" t="s">
        <v>6765</v>
      </c>
      <c r="H1057" s="1">
        <v>4.5400001108646401E-3</v>
      </c>
      <c r="I1057" s="1" t="s">
        <v>6765</v>
      </c>
      <c r="J1057" s="1">
        <v>2.5700000696815599E-4</v>
      </c>
      <c r="K1057" s="1" t="s">
        <v>6765</v>
      </c>
      <c r="L1057" s="1">
        <v>4.0480000898241997E-3</v>
      </c>
      <c r="M1057" s="1" t="s">
        <v>6765</v>
      </c>
      <c r="N1057" s="1">
        <v>1.1490000179037499E-3</v>
      </c>
      <c r="O1057" s="1" t="s">
        <v>6765</v>
      </c>
    </row>
    <row r="1058" spans="1:15" x14ac:dyDescent="0.25">
      <c r="A1058" s="12" t="s">
        <v>3659</v>
      </c>
      <c r="B1058" s="12" t="s">
        <v>3740</v>
      </c>
      <c r="C1058" s="12" t="s">
        <v>1497</v>
      </c>
      <c r="D1058" s="12" t="s">
        <v>1632</v>
      </c>
      <c r="E1058" s="12" t="s">
        <v>2225</v>
      </c>
      <c r="F1058" s="1">
        <v>3.5899999141693102</v>
      </c>
      <c r="G1058" s="1" t="s">
        <v>6765</v>
      </c>
      <c r="H1058" s="1">
        <v>4.5400001108646401E-3</v>
      </c>
      <c r="I1058" s="1" t="s">
        <v>6765</v>
      </c>
      <c r="J1058" s="1">
        <v>2.5700000696815599E-4</v>
      </c>
      <c r="K1058" s="1" t="s">
        <v>6765</v>
      </c>
      <c r="L1058" s="1">
        <v>4.0480000898241997E-3</v>
      </c>
      <c r="M1058" s="1" t="s">
        <v>6765</v>
      </c>
      <c r="N1058" s="1">
        <v>1.1490000179037499E-3</v>
      </c>
      <c r="O1058" s="1" t="s">
        <v>6765</v>
      </c>
    </row>
    <row r="1059" spans="1:15" x14ac:dyDescent="0.25">
      <c r="A1059" s="12" t="s">
        <v>3659</v>
      </c>
      <c r="B1059" s="12" t="s">
        <v>3741</v>
      </c>
      <c r="C1059" s="12" t="s">
        <v>1497</v>
      </c>
      <c r="D1059" s="12" t="s">
        <v>1585</v>
      </c>
      <c r="E1059" s="12" t="s">
        <v>2225</v>
      </c>
      <c r="F1059" s="1">
        <v>3.5899999141693102</v>
      </c>
      <c r="G1059" s="1" t="s">
        <v>6765</v>
      </c>
      <c r="H1059" s="1">
        <v>4.5400001108646401E-3</v>
      </c>
      <c r="I1059" s="1" t="s">
        <v>6765</v>
      </c>
      <c r="J1059" s="1">
        <v>2.5700000696815599E-4</v>
      </c>
      <c r="K1059" s="1" t="s">
        <v>6765</v>
      </c>
      <c r="L1059" s="1">
        <v>4.0480000898241997E-3</v>
      </c>
      <c r="M1059" s="1" t="s">
        <v>6765</v>
      </c>
      <c r="N1059" s="1">
        <v>1.1490000179037499E-3</v>
      </c>
      <c r="O1059" s="1" t="s">
        <v>6765</v>
      </c>
    </row>
    <row r="1060" spans="1:15" x14ac:dyDescent="0.25">
      <c r="A1060" s="12" t="s">
        <v>3659</v>
      </c>
      <c r="B1060" s="12" t="s">
        <v>3742</v>
      </c>
      <c r="C1060" s="12" t="s">
        <v>1497</v>
      </c>
      <c r="D1060" s="12" t="s">
        <v>3743</v>
      </c>
      <c r="E1060" s="12" t="s">
        <v>2225</v>
      </c>
      <c r="F1060" s="1">
        <v>3.5899999141693102</v>
      </c>
      <c r="G1060" s="1" t="s">
        <v>6765</v>
      </c>
      <c r="H1060" s="1">
        <v>4.5400001108646401E-3</v>
      </c>
      <c r="I1060" s="1" t="s">
        <v>6765</v>
      </c>
      <c r="J1060" s="1">
        <v>2.5700000696815599E-4</v>
      </c>
      <c r="K1060" s="1" t="s">
        <v>6765</v>
      </c>
      <c r="L1060" s="1">
        <v>4.0480000898241997E-3</v>
      </c>
      <c r="M1060" s="1" t="s">
        <v>6765</v>
      </c>
      <c r="N1060" s="1">
        <v>1.1490000179037499E-3</v>
      </c>
      <c r="O1060" s="1" t="s">
        <v>6765</v>
      </c>
    </row>
    <row r="1061" spans="1:15" x14ac:dyDescent="0.25">
      <c r="A1061" s="12" t="s">
        <v>1015</v>
      </c>
      <c r="B1061" s="12" t="s">
        <v>3744</v>
      </c>
      <c r="C1061" s="12" t="s">
        <v>1497</v>
      </c>
      <c r="D1061" s="12" t="s">
        <v>3745</v>
      </c>
      <c r="E1061" s="12" t="s">
        <v>2225</v>
      </c>
      <c r="F1061" s="1">
        <v>3.5899999141693102</v>
      </c>
      <c r="G1061" s="1" t="s">
        <v>6765</v>
      </c>
      <c r="H1061" s="1">
        <v>4.5400001108646401E-3</v>
      </c>
      <c r="I1061" s="1" t="s">
        <v>6765</v>
      </c>
      <c r="J1061" s="1">
        <v>2.5700000696815599E-4</v>
      </c>
      <c r="K1061" s="1" t="s">
        <v>6765</v>
      </c>
      <c r="L1061" s="1">
        <v>4.0480000898241997E-3</v>
      </c>
      <c r="M1061" s="1" t="s">
        <v>6765</v>
      </c>
      <c r="N1061" s="1">
        <v>1.1490000179037499E-3</v>
      </c>
      <c r="O1061" s="1" t="s">
        <v>6765</v>
      </c>
    </row>
    <row r="1062" spans="1:15" x14ac:dyDescent="0.25">
      <c r="A1062" s="12" t="s">
        <v>3659</v>
      </c>
      <c r="B1062" s="12" t="s">
        <v>3746</v>
      </c>
      <c r="C1062" s="12" t="s">
        <v>1497</v>
      </c>
      <c r="D1062" s="12" t="s">
        <v>1639</v>
      </c>
      <c r="E1062" s="12" t="s">
        <v>2225</v>
      </c>
      <c r="F1062" s="1">
        <v>3.5899999141693102</v>
      </c>
      <c r="G1062" s="1" t="s">
        <v>6765</v>
      </c>
      <c r="H1062" s="1">
        <v>4.5400001108646401E-3</v>
      </c>
      <c r="I1062" s="1" t="s">
        <v>6765</v>
      </c>
      <c r="J1062" s="1">
        <v>2.5700000696815599E-4</v>
      </c>
      <c r="K1062" s="1" t="s">
        <v>6765</v>
      </c>
      <c r="L1062" s="1">
        <v>4.0480000898241997E-3</v>
      </c>
      <c r="M1062" s="1" t="s">
        <v>6765</v>
      </c>
      <c r="N1062" s="1">
        <v>1.1490000179037499E-3</v>
      </c>
      <c r="O1062" s="1" t="s">
        <v>6765</v>
      </c>
    </row>
    <row r="1063" spans="1:15" x14ac:dyDescent="0.25">
      <c r="A1063" s="12" t="s">
        <v>2280</v>
      </c>
      <c r="B1063" s="12" t="s">
        <v>3747</v>
      </c>
      <c r="C1063" s="12" t="s">
        <v>1497</v>
      </c>
      <c r="D1063" s="12" t="s">
        <v>1788</v>
      </c>
      <c r="E1063" s="12" t="s">
        <v>2225</v>
      </c>
      <c r="F1063" s="1">
        <v>3.5899999141693102</v>
      </c>
      <c r="G1063" s="1" t="s">
        <v>6765</v>
      </c>
      <c r="H1063" s="1">
        <v>4.5400001108646401E-3</v>
      </c>
      <c r="I1063" s="1" t="s">
        <v>6765</v>
      </c>
      <c r="J1063" s="1">
        <v>2.5700000696815599E-4</v>
      </c>
      <c r="K1063" s="1" t="s">
        <v>6765</v>
      </c>
      <c r="L1063" s="1">
        <v>4.0480000898241997E-3</v>
      </c>
      <c r="M1063" s="1" t="s">
        <v>6765</v>
      </c>
      <c r="N1063" s="1">
        <v>1.1490000179037499E-3</v>
      </c>
      <c r="O1063" s="1" t="s">
        <v>6765</v>
      </c>
    </row>
    <row r="1064" spans="1:15" x14ac:dyDescent="0.25">
      <c r="A1064" s="12" t="s">
        <v>2421</v>
      </c>
      <c r="B1064" s="12" t="s">
        <v>3748</v>
      </c>
      <c r="C1064" s="12" t="s">
        <v>1497</v>
      </c>
      <c r="D1064" s="12" t="s">
        <v>3205</v>
      </c>
      <c r="E1064" s="12" t="s">
        <v>2225</v>
      </c>
      <c r="F1064" s="1">
        <v>25.404619216918899</v>
      </c>
      <c r="G1064" s="1" t="s">
        <v>2226</v>
      </c>
      <c r="H1064" s="1">
        <v>0</v>
      </c>
      <c r="I1064" s="1" t="s">
        <v>2226</v>
      </c>
      <c r="J1064" s="1">
        <v>0</v>
      </c>
      <c r="K1064" s="1" t="s">
        <v>2226</v>
      </c>
      <c r="L1064" s="1">
        <v>0</v>
      </c>
      <c r="M1064" s="1" t="s">
        <v>2226</v>
      </c>
      <c r="N1064" s="1">
        <v>0</v>
      </c>
      <c r="O1064" s="1" t="s">
        <v>2226</v>
      </c>
    </row>
    <row r="1065" spans="1:15" x14ac:dyDescent="0.25">
      <c r="A1065" s="12" t="s">
        <v>2421</v>
      </c>
      <c r="B1065" s="12" t="s">
        <v>3749</v>
      </c>
      <c r="C1065" s="12" t="s">
        <v>1497</v>
      </c>
      <c r="D1065" s="12" t="s">
        <v>2462</v>
      </c>
      <c r="E1065" s="12" t="s">
        <v>2225</v>
      </c>
      <c r="F1065" s="1">
        <v>25.404619216918899</v>
      </c>
      <c r="G1065" s="1" t="s">
        <v>2226</v>
      </c>
      <c r="H1065" s="1">
        <v>0</v>
      </c>
      <c r="I1065" s="1" t="s">
        <v>2226</v>
      </c>
      <c r="J1065" s="1">
        <v>0</v>
      </c>
      <c r="K1065" s="1" t="s">
        <v>2226</v>
      </c>
      <c r="L1065" s="1">
        <v>0</v>
      </c>
      <c r="M1065" s="1" t="s">
        <v>2226</v>
      </c>
      <c r="N1065" s="1">
        <v>0</v>
      </c>
      <c r="O1065" s="1" t="s">
        <v>2226</v>
      </c>
    </row>
    <row r="1066" spans="1:15" x14ac:dyDescent="0.25">
      <c r="A1066" s="12" t="s">
        <v>2421</v>
      </c>
      <c r="B1066" s="12" t="s">
        <v>3750</v>
      </c>
      <c r="C1066" s="12" t="s">
        <v>1497</v>
      </c>
      <c r="D1066" s="12" t="s">
        <v>2184</v>
      </c>
      <c r="E1066" s="12" t="s">
        <v>2225</v>
      </c>
      <c r="F1066" s="1">
        <v>25.404619216918899</v>
      </c>
      <c r="G1066" s="1" t="s">
        <v>2226</v>
      </c>
      <c r="H1066" s="1">
        <v>0</v>
      </c>
      <c r="I1066" s="1" t="s">
        <v>2226</v>
      </c>
      <c r="J1066" s="1">
        <v>0</v>
      </c>
      <c r="K1066" s="1" t="s">
        <v>2226</v>
      </c>
      <c r="L1066" s="1">
        <v>0</v>
      </c>
      <c r="M1066" s="1" t="s">
        <v>2226</v>
      </c>
      <c r="N1066" s="1">
        <v>0</v>
      </c>
      <c r="O1066" s="1" t="s">
        <v>2226</v>
      </c>
    </row>
    <row r="1067" spans="1:15" x14ac:dyDescent="0.25">
      <c r="A1067" s="12" t="s">
        <v>3649</v>
      </c>
      <c r="B1067" s="12" t="s">
        <v>3751</v>
      </c>
      <c r="C1067" s="12" t="s">
        <v>1497</v>
      </c>
      <c r="D1067" s="12" t="s">
        <v>1958</v>
      </c>
      <c r="E1067" s="12" t="s">
        <v>2225</v>
      </c>
      <c r="F1067" s="1">
        <v>25.404619216918899</v>
      </c>
      <c r="G1067" s="1" t="s">
        <v>2226</v>
      </c>
      <c r="H1067" s="1">
        <v>0</v>
      </c>
      <c r="I1067" s="1" t="s">
        <v>2226</v>
      </c>
      <c r="J1067" s="1">
        <v>0</v>
      </c>
      <c r="K1067" s="1" t="s">
        <v>2226</v>
      </c>
      <c r="L1067" s="1">
        <v>0</v>
      </c>
      <c r="M1067" s="1" t="s">
        <v>2226</v>
      </c>
      <c r="N1067" s="1">
        <v>0</v>
      </c>
      <c r="O1067" s="1" t="s">
        <v>2226</v>
      </c>
    </row>
    <row r="1068" spans="1:15" x14ac:dyDescent="0.25">
      <c r="A1068" s="12" t="s">
        <v>3659</v>
      </c>
      <c r="B1068" s="12" t="s">
        <v>3752</v>
      </c>
      <c r="C1068" s="12" t="s">
        <v>1497</v>
      </c>
      <c r="D1068" s="12" t="s">
        <v>3753</v>
      </c>
      <c r="E1068" s="12" t="s">
        <v>2225</v>
      </c>
      <c r="F1068" s="1">
        <v>3.5899999141693102</v>
      </c>
      <c r="G1068" s="1" t="s">
        <v>6765</v>
      </c>
      <c r="H1068" s="1">
        <v>4.5400001108646401E-3</v>
      </c>
      <c r="I1068" s="1" t="s">
        <v>6765</v>
      </c>
      <c r="J1068" s="1">
        <v>2.5700000696815599E-4</v>
      </c>
      <c r="K1068" s="1" t="s">
        <v>6765</v>
      </c>
      <c r="L1068" s="1">
        <v>4.0480000898241997E-3</v>
      </c>
      <c r="M1068" s="1" t="s">
        <v>6765</v>
      </c>
      <c r="N1068" s="1">
        <v>1.1490000179037499E-3</v>
      </c>
      <c r="O1068" s="1" t="s">
        <v>6765</v>
      </c>
    </row>
    <row r="1069" spans="1:15" x14ac:dyDescent="0.25">
      <c r="A1069" s="12" t="s">
        <v>2421</v>
      </c>
      <c r="B1069" s="12" t="s">
        <v>3754</v>
      </c>
      <c r="C1069" s="12" t="s">
        <v>1497</v>
      </c>
      <c r="D1069" s="12" t="s">
        <v>2115</v>
      </c>
      <c r="E1069" s="12" t="s">
        <v>2225</v>
      </c>
      <c r="F1069" s="1">
        <v>25.404619216918899</v>
      </c>
      <c r="G1069" s="1" t="s">
        <v>2226</v>
      </c>
      <c r="H1069" s="1">
        <v>0</v>
      </c>
      <c r="I1069" s="1" t="s">
        <v>2226</v>
      </c>
      <c r="J1069" s="1">
        <v>0</v>
      </c>
      <c r="K1069" s="1" t="s">
        <v>2226</v>
      </c>
      <c r="L1069" s="1">
        <v>0</v>
      </c>
      <c r="M1069" s="1" t="s">
        <v>2226</v>
      </c>
      <c r="N1069" s="1">
        <v>0</v>
      </c>
      <c r="O1069" s="1" t="s">
        <v>2226</v>
      </c>
    </row>
    <row r="1070" spans="1:15" x14ac:dyDescent="0.25">
      <c r="A1070" s="12" t="s">
        <v>2280</v>
      </c>
      <c r="B1070" s="12" t="s">
        <v>3755</v>
      </c>
      <c r="C1070" s="12" t="s">
        <v>1497</v>
      </c>
      <c r="D1070" s="12" t="s">
        <v>2004</v>
      </c>
      <c r="E1070" s="12" t="s">
        <v>2225</v>
      </c>
      <c r="F1070" s="1">
        <v>3.5899999141693102</v>
      </c>
      <c r="G1070" s="1" t="s">
        <v>6765</v>
      </c>
      <c r="H1070" s="1">
        <v>4.5400001108646401E-3</v>
      </c>
      <c r="I1070" s="1" t="s">
        <v>6765</v>
      </c>
      <c r="J1070" s="1">
        <v>2.5700000696815599E-4</v>
      </c>
      <c r="K1070" s="1" t="s">
        <v>6765</v>
      </c>
      <c r="L1070" s="1">
        <v>4.0480000898241997E-3</v>
      </c>
      <c r="M1070" s="1" t="s">
        <v>6765</v>
      </c>
      <c r="N1070" s="1">
        <v>1.1490000179037499E-3</v>
      </c>
      <c r="O1070" s="1" t="s">
        <v>6765</v>
      </c>
    </row>
    <row r="1071" spans="1:15" x14ac:dyDescent="0.25">
      <c r="A1071" s="12" t="s">
        <v>3659</v>
      </c>
      <c r="B1071" s="12" t="s">
        <v>3756</v>
      </c>
      <c r="C1071" s="12" t="s">
        <v>1497</v>
      </c>
      <c r="D1071" s="12" t="s">
        <v>3757</v>
      </c>
      <c r="E1071" s="12" t="s">
        <v>2225</v>
      </c>
      <c r="F1071" s="1">
        <v>3.5899999141693102</v>
      </c>
      <c r="G1071" s="1" t="s">
        <v>6765</v>
      </c>
      <c r="H1071" s="1">
        <v>4.5400001108646401E-3</v>
      </c>
      <c r="I1071" s="1" t="s">
        <v>6765</v>
      </c>
      <c r="J1071" s="1">
        <v>2.5700000696815599E-4</v>
      </c>
      <c r="K1071" s="1" t="s">
        <v>6765</v>
      </c>
      <c r="L1071" s="1">
        <v>4.0480000898241997E-3</v>
      </c>
      <c r="M1071" s="1" t="s">
        <v>6765</v>
      </c>
      <c r="N1071" s="1">
        <v>1.1490000179037499E-3</v>
      </c>
      <c r="O1071" s="1" t="s">
        <v>6765</v>
      </c>
    </row>
    <row r="1072" spans="1:15" x14ac:dyDescent="0.25">
      <c r="A1072" s="12" t="s">
        <v>2280</v>
      </c>
      <c r="B1072" s="12" t="s">
        <v>3758</v>
      </c>
      <c r="C1072" s="12" t="s">
        <v>1497</v>
      </c>
      <c r="D1072" s="12" t="s">
        <v>1599</v>
      </c>
      <c r="E1072" s="12" t="s">
        <v>2225</v>
      </c>
      <c r="F1072" s="1">
        <v>3.5899999141693102</v>
      </c>
      <c r="G1072" s="1" t="s">
        <v>6765</v>
      </c>
      <c r="H1072" s="1">
        <v>4.5400001108646401E-3</v>
      </c>
      <c r="I1072" s="1" t="s">
        <v>6765</v>
      </c>
      <c r="J1072" s="1">
        <v>2.5700000696815599E-4</v>
      </c>
      <c r="K1072" s="1" t="s">
        <v>6765</v>
      </c>
      <c r="L1072" s="1">
        <v>4.0480000898241997E-3</v>
      </c>
      <c r="M1072" s="1" t="s">
        <v>6765</v>
      </c>
      <c r="N1072" s="1">
        <v>1.1490000179037499E-3</v>
      </c>
      <c r="O1072" s="1" t="s">
        <v>6765</v>
      </c>
    </row>
    <row r="1073" spans="1:15" x14ac:dyDescent="0.25">
      <c r="A1073" s="12" t="s">
        <v>3649</v>
      </c>
      <c r="B1073" s="12" t="s">
        <v>3759</v>
      </c>
      <c r="C1073" s="12" t="s">
        <v>1497</v>
      </c>
      <c r="D1073" s="12" t="s">
        <v>1723</v>
      </c>
      <c r="E1073" s="12" t="s">
        <v>2225</v>
      </c>
      <c r="F1073" s="1">
        <v>25.404619216918899</v>
      </c>
      <c r="G1073" s="1" t="s">
        <v>2226</v>
      </c>
      <c r="H1073" s="1">
        <v>0</v>
      </c>
      <c r="I1073" s="1" t="s">
        <v>2226</v>
      </c>
      <c r="J1073" s="1">
        <v>0</v>
      </c>
      <c r="K1073" s="1" t="s">
        <v>2226</v>
      </c>
      <c r="L1073" s="1">
        <v>0</v>
      </c>
      <c r="M1073" s="1" t="s">
        <v>2226</v>
      </c>
      <c r="N1073" s="1">
        <v>0</v>
      </c>
      <c r="O1073" s="1" t="s">
        <v>2226</v>
      </c>
    </row>
    <row r="1074" spans="1:15" x14ac:dyDescent="0.25">
      <c r="A1074" s="12" t="s">
        <v>3659</v>
      </c>
      <c r="B1074" s="12" t="s">
        <v>3760</v>
      </c>
      <c r="C1074" s="12" t="s">
        <v>1497</v>
      </c>
      <c r="D1074" s="12" t="s">
        <v>1953</v>
      </c>
      <c r="E1074" s="12" t="s">
        <v>2225</v>
      </c>
      <c r="F1074" s="1">
        <v>3.5899999141693102</v>
      </c>
      <c r="G1074" s="1" t="s">
        <v>6765</v>
      </c>
      <c r="H1074" s="1">
        <v>4.5400001108646401E-3</v>
      </c>
      <c r="I1074" s="1" t="s">
        <v>6765</v>
      </c>
      <c r="J1074" s="1">
        <v>2.5700000696815599E-4</v>
      </c>
      <c r="K1074" s="1" t="s">
        <v>6765</v>
      </c>
      <c r="L1074" s="1">
        <v>4.0480000898241997E-3</v>
      </c>
      <c r="M1074" s="1" t="s">
        <v>6765</v>
      </c>
      <c r="N1074" s="1">
        <v>1.1490000179037499E-3</v>
      </c>
      <c r="O1074" s="1" t="s">
        <v>6765</v>
      </c>
    </row>
    <row r="1075" spans="1:15" x14ac:dyDescent="0.25">
      <c r="A1075" s="12" t="s">
        <v>2280</v>
      </c>
      <c r="B1075" s="12" t="s">
        <v>3761</v>
      </c>
      <c r="C1075" s="12" t="s">
        <v>1497</v>
      </c>
      <c r="D1075" s="12" t="s">
        <v>1833</v>
      </c>
      <c r="E1075" s="12" t="s">
        <v>2225</v>
      </c>
      <c r="F1075" s="1">
        <v>3.5899999141693102</v>
      </c>
      <c r="G1075" s="1" t="s">
        <v>6765</v>
      </c>
      <c r="H1075" s="1">
        <v>4.5400001108646401E-3</v>
      </c>
      <c r="I1075" s="1" t="s">
        <v>6765</v>
      </c>
      <c r="J1075" s="1">
        <v>2.5700000696815599E-4</v>
      </c>
      <c r="K1075" s="1" t="s">
        <v>6765</v>
      </c>
      <c r="L1075" s="1">
        <v>4.0480000898241997E-3</v>
      </c>
      <c r="M1075" s="1" t="s">
        <v>6765</v>
      </c>
      <c r="N1075" s="1">
        <v>1.1490000179037499E-3</v>
      </c>
      <c r="O1075" s="1" t="s">
        <v>6765</v>
      </c>
    </row>
    <row r="1076" spans="1:15" x14ac:dyDescent="0.25">
      <c r="A1076" s="12" t="s">
        <v>2280</v>
      </c>
      <c r="B1076" s="12" t="s">
        <v>3762</v>
      </c>
      <c r="C1076" s="12" t="s">
        <v>1497</v>
      </c>
      <c r="D1076" s="12" t="s">
        <v>2024</v>
      </c>
      <c r="E1076" s="12" t="s">
        <v>2225</v>
      </c>
      <c r="F1076" s="1">
        <v>3.5899999141693102</v>
      </c>
      <c r="G1076" s="1" t="s">
        <v>6765</v>
      </c>
      <c r="H1076" s="1">
        <v>4.5400001108646401E-3</v>
      </c>
      <c r="I1076" s="1" t="s">
        <v>6765</v>
      </c>
      <c r="J1076" s="1">
        <v>2.5700000696815599E-4</v>
      </c>
      <c r="K1076" s="1" t="s">
        <v>6765</v>
      </c>
      <c r="L1076" s="1">
        <v>4.0480000898241997E-3</v>
      </c>
      <c r="M1076" s="1" t="s">
        <v>6765</v>
      </c>
      <c r="N1076" s="1">
        <v>1.1490000179037499E-3</v>
      </c>
      <c r="O1076" s="1" t="s">
        <v>6765</v>
      </c>
    </row>
    <row r="1077" spans="1:15" x14ac:dyDescent="0.25">
      <c r="A1077" s="12" t="s">
        <v>3659</v>
      </c>
      <c r="B1077" s="12" t="s">
        <v>3763</v>
      </c>
      <c r="C1077" s="12" t="s">
        <v>1497</v>
      </c>
      <c r="D1077" s="12" t="s">
        <v>3764</v>
      </c>
      <c r="E1077" s="12" t="s">
        <v>2225</v>
      </c>
      <c r="F1077" s="1">
        <v>3.5899999141693102</v>
      </c>
      <c r="G1077" s="1" t="s">
        <v>6765</v>
      </c>
      <c r="H1077" s="1">
        <v>4.5400001108646401E-3</v>
      </c>
      <c r="I1077" s="1" t="s">
        <v>6765</v>
      </c>
      <c r="J1077" s="1">
        <v>2.5700000696815599E-4</v>
      </c>
      <c r="K1077" s="1" t="s">
        <v>6765</v>
      </c>
      <c r="L1077" s="1">
        <v>4.0480000898241997E-3</v>
      </c>
      <c r="M1077" s="1" t="s">
        <v>6765</v>
      </c>
      <c r="N1077" s="1">
        <v>1.1490000179037499E-3</v>
      </c>
      <c r="O1077" s="1" t="s">
        <v>6765</v>
      </c>
    </row>
    <row r="1078" spans="1:15" x14ac:dyDescent="0.25">
      <c r="A1078" s="12" t="s">
        <v>2280</v>
      </c>
      <c r="B1078" s="12" t="s">
        <v>3765</v>
      </c>
      <c r="C1078" s="12" t="s">
        <v>1497</v>
      </c>
      <c r="D1078" s="12" t="s">
        <v>1630</v>
      </c>
      <c r="E1078" s="12" t="s">
        <v>2225</v>
      </c>
      <c r="F1078" s="1">
        <v>3.5899999141693102</v>
      </c>
      <c r="G1078" s="1" t="s">
        <v>6765</v>
      </c>
      <c r="H1078" s="1">
        <v>4.5400001108646401E-3</v>
      </c>
      <c r="I1078" s="1" t="s">
        <v>6765</v>
      </c>
      <c r="J1078" s="1">
        <v>2.5700000696815599E-4</v>
      </c>
      <c r="K1078" s="1" t="s">
        <v>6765</v>
      </c>
      <c r="L1078" s="1">
        <v>4.0480000898241997E-3</v>
      </c>
      <c r="M1078" s="1" t="s">
        <v>6765</v>
      </c>
      <c r="N1078" s="1">
        <v>1.1490000179037499E-3</v>
      </c>
      <c r="O1078" s="1" t="s">
        <v>6765</v>
      </c>
    </row>
    <row r="1079" spans="1:15" x14ac:dyDescent="0.25">
      <c r="A1079" s="12" t="s">
        <v>2280</v>
      </c>
      <c r="B1079" s="12" t="s">
        <v>3766</v>
      </c>
      <c r="C1079" s="12" t="s">
        <v>1497</v>
      </c>
      <c r="D1079" s="12" t="s">
        <v>3767</v>
      </c>
      <c r="E1079" s="12" t="s">
        <v>2225</v>
      </c>
      <c r="F1079" s="1">
        <v>3.5899999141693102</v>
      </c>
      <c r="G1079" s="1" t="s">
        <v>6765</v>
      </c>
      <c r="H1079" s="1">
        <v>4.5400001108646401E-3</v>
      </c>
      <c r="I1079" s="1" t="s">
        <v>6765</v>
      </c>
      <c r="J1079" s="1">
        <v>2.5700000696815599E-4</v>
      </c>
      <c r="K1079" s="1" t="s">
        <v>6765</v>
      </c>
      <c r="L1079" s="1">
        <v>4.0480000898241997E-3</v>
      </c>
      <c r="M1079" s="1" t="s">
        <v>6765</v>
      </c>
      <c r="N1079" s="1">
        <v>1.1490000179037499E-3</v>
      </c>
      <c r="O1079" s="1" t="s">
        <v>6765</v>
      </c>
    </row>
    <row r="1080" spans="1:15" x14ac:dyDescent="0.25">
      <c r="A1080" s="12" t="s">
        <v>2280</v>
      </c>
      <c r="B1080" s="12" t="s">
        <v>3768</v>
      </c>
      <c r="C1080" s="12" t="s">
        <v>1497</v>
      </c>
      <c r="D1080" s="12" t="s">
        <v>1544</v>
      </c>
      <c r="E1080" s="12" t="s">
        <v>2225</v>
      </c>
      <c r="F1080" s="1">
        <v>3.5899999141693102</v>
      </c>
      <c r="G1080" s="1" t="s">
        <v>6765</v>
      </c>
      <c r="H1080" s="1">
        <v>4.5400001108646401E-3</v>
      </c>
      <c r="I1080" s="1" t="s">
        <v>6765</v>
      </c>
      <c r="J1080" s="1">
        <v>2.5700000696815599E-4</v>
      </c>
      <c r="K1080" s="1" t="s">
        <v>6765</v>
      </c>
      <c r="L1080" s="1">
        <v>4.0480000898241997E-3</v>
      </c>
      <c r="M1080" s="1" t="s">
        <v>6765</v>
      </c>
      <c r="N1080" s="1">
        <v>1.1490000179037499E-3</v>
      </c>
      <c r="O1080" s="1" t="s">
        <v>6765</v>
      </c>
    </row>
    <row r="1081" spans="1:15" x14ac:dyDescent="0.25">
      <c r="A1081" s="12" t="s">
        <v>2280</v>
      </c>
      <c r="B1081" s="12" t="s">
        <v>3769</v>
      </c>
      <c r="C1081" s="12" t="s">
        <v>1497</v>
      </c>
      <c r="D1081" s="12" t="s">
        <v>1626</v>
      </c>
      <c r="E1081" s="12" t="s">
        <v>2225</v>
      </c>
      <c r="F1081" s="1">
        <v>3.5899999141693102</v>
      </c>
      <c r="G1081" s="1" t="s">
        <v>6765</v>
      </c>
      <c r="H1081" s="1">
        <v>4.5400001108646401E-3</v>
      </c>
      <c r="I1081" s="1" t="s">
        <v>6765</v>
      </c>
      <c r="J1081" s="1">
        <v>2.5700000696815599E-4</v>
      </c>
      <c r="K1081" s="1" t="s">
        <v>6765</v>
      </c>
      <c r="L1081" s="1">
        <v>4.0480000898241997E-3</v>
      </c>
      <c r="M1081" s="1" t="s">
        <v>6765</v>
      </c>
      <c r="N1081" s="1">
        <v>1.1490000179037499E-3</v>
      </c>
      <c r="O1081" s="1" t="s">
        <v>6765</v>
      </c>
    </row>
    <row r="1082" spans="1:15" x14ac:dyDescent="0.25">
      <c r="A1082" s="12" t="s">
        <v>3659</v>
      </c>
      <c r="B1082" s="12" t="s">
        <v>3770</v>
      </c>
      <c r="C1082" s="12" t="s">
        <v>1497</v>
      </c>
      <c r="D1082" s="12" t="s">
        <v>1776</v>
      </c>
      <c r="E1082" s="12" t="s">
        <v>2225</v>
      </c>
      <c r="F1082" s="1">
        <v>3.5899999141693102</v>
      </c>
      <c r="G1082" s="1" t="s">
        <v>6765</v>
      </c>
      <c r="H1082" s="1">
        <v>4.5400001108646401E-3</v>
      </c>
      <c r="I1082" s="1" t="s">
        <v>6765</v>
      </c>
      <c r="J1082" s="1">
        <v>2.5700000696815599E-4</v>
      </c>
      <c r="K1082" s="1" t="s">
        <v>6765</v>
      </c>
      <c r="L1082" s="1">
        <v>4.0480000898241997E-3</v>
      </c>
      <c r="M1082" s="1" t="s">
        <v>6765</v>
      </c>
      <c r="N1082" s="1">
        <v>1.1490000179037499E-3</v>
      </c>
      <c r="O1082" s="1" t="s">
        <v>6765</v>
      </c>
    </row>
    <row r="1083" spans="1:15" x14ac:dyDescent="0.25">
      <c r="A1083" s="12" t="s">
        <v>2421</v>
      </c>
      <c r="B1083" s="12" t="s">
        <v>3771</v>
      </c>
      <c r="C1083" s="12" t="s">
        <v>1497</v>
      </c>
      <c r="D1083" s="12" t="s">
        <v>1977</v>
      </c>
      <c r="E1083" s="12" t="s">
        <v>2225</v>
      </c>
      <c r="F1083" s="1">
        <v>25.404619216918899</v>
      </c>
      <c r="G1083" s="1" t="s">
        <v>2226</v>
      </c>
      <c r="H1083" s="1">
        <v>0</v>
      </c>
      <c r="I1083" s="1" t="s">
        <v>2226</v>
      </c>
      <c r="J1083" s="1">
        <v>0</v>
      </c>
      <c r="K1083" s="1" t="s">
        <v>2226</v>
      </c>
      <c r="L1083" s="1">
        <v>0</v>
      </c>
      <c r="M1083" s="1" t="s">
        <v>2226</v>
      </c>
      <c r="N1083" s="1">
        <v>0</v>
      </c>
      <c r="O1083" s="1" t="s">
        <v>2226</v>
      </c>
    </row>
    <row r="1084" spans="1:15" x14ac:dyDescent="0.25">
      <c r="A1084" s="12" t="s">
        <v>2280</v>
      </c>
      <c r="B1084" s="12" t="s">
        <v>3772</v>
      </c>
      <c r="C1084" s="12" t="s">
        <v>1497</v>
      </c>
      <c r="D1084" s="12" t="s">
        <v>3773</v>
      </c>
      <c r="E1084" s="12" t="s">
        <v>2225</v>
      </c>
      <c r="F1084" s="1">
        <v>3.5899999141693102</v>
      </c>
      <c r="G1084" s="1" t="s">
        <v>6765</v>
      </c>
      <c r="H1084" s="1">
        <v>4.5400001108646401E-3</v>
      </c>
      <c r="I1084" s="1" t="s">
        <v>6765</v>
      </c>
      <c r="J1084" s="1">
        <v>2.5700000696815599E-4</v>
      </c>
      <c r="K1084" s="1" t="s">
        <v>6765</v>
      </c>
      <c r="L1084" s="1">
        <v>4.0480000898241997E-3</v>
      </c>
      <c r="M1084" s="1" t="s">
        <v>6765</v>
      </c>
      <c r="N1084" s="1">
        <v>1.1490000179037499E-3</v>
      </c>
      <c r="O1084" s="1" t="s">
        <v>6765</v>
      </c>
    </row>
    <row r="1085" spans="1:15" x14ac:dyDescent="0.25">
      <c r="A1085" s="12" t="s">
        <v>2280</v>
      </c>
      <c r="B1085" s="12" t="s">
        <v>3774</v>
      </c>
      <c r="C1085" s="12" t="s">
        <v>1497</v>
      </c>
      <c r="D1085" s="12" t="s">
        <v>3775</v>
      </c>
      <c r="E1085" s="12" t="s">
        <v>2225</v>
      </c>
      <c r="F1085" s="1">
        <v>3.5899999141693102</v>
      </c>
      <c r="G1085" s="1" t="s">
        <v>6765</v>
      </c>
      <c r="H1085" s="1">
        <v>4.5400001108646401E-3</v>
      </c>
      <c r="I1085" s="1" t="s">
        <v>6765</v>
      </c>
      <c r="J1085" s="1">
        <v>2.5700000696815599E-4</v>
      </c>
      <c r="K1085" s="1" t="s">
        <v>6765</v>
      </c>
      <c r="L1085" s="1">
        <v>4.0480000898241997E-3</v>
      </c>
      <c r="M1085" s="1" t="s">
        <v>6765</v>
      </c>
      <c r="N1085" s="1">
        <v>1.1490000179037499E-3</v>
      </c>
      <c r="O1085" s="1" t="s">
        <v>6765</v>
      </c>
    </row>
    <row r="1086" spans="1:15" x14ac:dyDescent="0.25">
      <c r="A1086" s="12" t="s">
        <v>2421</v>
      </c>
      <c r="B1086" s="12" t="s">
        <v>3776</v>
      </c>
      <c r="C1086" s="12" t="s">
        <v>1497</v>
      </c>
      <c r="D1086" s="12" t="s">
        <v>1114</v>
      </c>
      <c r="E1086" s="12" t="s">
        <v>2225</v>
      </c>
      <c r="F1086" s="1">
        <v>25.404619216918899</v>
      </c>
      <c r="G1086" s="1" t="s">
        <v>2226</v>
      </c>
      <c r="H1086" s="1">
        <v>0</v>
      </c>
      <c r="I1086" s="1" t="s">
        <v>2226</v>
      </c>
      <c r="J1086" s="1">
        <v>0</v>
      </c>
      <c r="K1086" s="1" t="s">
        <v>2226</v>
      </c>
      <c r="L1086" s="1">
        <v>0</v>
      </c>
      <c r="M1086" s="1" t="s">
        <v>2226</v>
      </c>
      <c r="N1086" s="1">
        <v>0</v>
      </c>
      <c r="O1086" s="1" t="s">
        <v>2226</v>
      </c>
    </row>
    <row r="1087" spans="1:15" x14ac:dyDescent="0.25">
      <c r="A1087" s="12" t="s">
        <v>2280</v>
      </c>
      <c r="B1087" s="12" t="s">
        <v>3777</v>
      </c>
      <c r="C1087" s="12" t="s">
        <v>1497</v>
      </c>
      <c r="D1087" s="12" t="s">
        <v>2163</v>
      </c>
      <c r="E1087" s="12" t="s">
        <v>2225</v>
      </c>
      <c r="F1087" s="1">
        <v>3.5899999141693102</v>
      </c>
      <c r="G1087" s="1" t="s">
        <v>6765</v>
      </c>
      <c r="H1087" s="1">
        <v>4.5400001108646401E-3</v>
      </c>
      <c r="I1087" s="1" t="s">
        <v>6765</v>
      </c>
      <c r="J1087" s="1">
        <v>2.5700000696815599E-4</v>
      </c>
      <c r="K1087" s="1" t="s">
        <v>6765</v>
      </c>
      <c r="L1087" s="1">
        <v>4.0480000898241997E-3</v>
      </c>
      <c r="M1087" s="1" t="s">
        <v>6765</v>
      </c>
      <c r="N1087" s="1">
        <v>1.1490000179037499E-3</v>
      </c>
      <c r="O1087" s="1" t="s">
        <v>6765</v>
      </c>
    </row>
    <row r="1088" spans="1:15" x14ac:dyDescent="0.25">
      <c r="A1088" s="12" t="s">
        <v>2280</v>
      </c>
      <c r="B1088" s="12" t="s">
        <v>3778</v>
      </c>
      <c r="C1088" s="12" t="s">
        <v>1497</v>
      </c>
      <c r="D1088" s="12" t="s">
        <v>3336</v>
      </c>
      <c r="E1088" s="12" t="s">
        <v>2225</v>
      </c>
      <c r="F1088" s="1">
        <v>3.5899999141693102</v>
      </c>
      <c r="G1088" s="1" t="s">
        <v>6765</v>
      </c>
      <c r="H1088" s="1">
        <v>4.5400001108646401E-3</v>
      </c>
      <c r="I1088" s="1" t="s">
        <v>6765</v>
      </c>
      <c r="J1088" s="1">
        <v>2.5700000696815599E-4</v>
      </c>
      <c r="K1088" s="1" t="s">
        <v>6765</v>
      </c>
      <c r="L1088" s="1">
        <v>4.0480000898241997E-3</v>
      </c>
      <c r="M1088" s="1" t="s">
        <v>6765</v>
      </c>
      <c r="N1088" s="1">
        <v>1.1490000179037499E-3</v>
      </c>
      <c r="O1088" s="1" t="s">
        <v>6765</v>
      </c>
    </row>
    <row r="1089" spans="1:15" x14ac:dyDescent="0.25">
      <c r="A1089" s="12" t="s">
        <v>3659</v>
      </c>
      <c r="B1089" s="12" t="s">
        <v>3779</v>
      </c>
      <c r="C1089" s="12" t="s">
        <v>1497</v>
      </c>
      <c r="D1089" s="12" t="s">
        <v>3780</v>
      </c>
      <c r="E1089" s="12" t="s">
        <v>2225</v>
      </c>
      <c r="F1089" s="1">
        <v>3.5899999141693102</v>
      </c>
      <c r="G1089" s="1" t="s">
        <v>6765</v>
      </c>
      <c r="H1089" s="1">
        <v>4.5400001108646401E-3</v>
      </c>
      <c r="I1089" s="1" t="s">
        <v>6765</v>
      </c>
      <c r="J1089" s="1">
        <v>2.5700000696815599E-4</v>
      </c>
      <c r="K1089" s="1" t="s">
        <v>6765</v>
      </c>
      <c r="L1089" s="1">
        <v>4.0480000898241997E-3</v>
      </c>
      <c r="M1089" s="1" t="s">
        <v>6765</v>
      </c>
      <c r="N1089" s="1">
        <v>1.1490000179037499E-3</v>
      </c>
      <c r="O1089" s="1" t="s">
        <v>6765</v>
      </c>
    </row>
    <row r="1090" spans="1:15" x14ac:dyDescent="0.25">
      <c r="A1090" s="12" t="s">
        <v>2280</v>
      </c>
      <c r="B1090" s="12" t="s">
        <v>3781</v>
      </c>
      <c r="C1090" s="12" t="s">
        <v>1497</v>
      </c>
      <c r="D1090" s="12" t="s">
        <v>3782</v>
      </c>
      <c r="E1090" s="12" t="s">
        <v>2225</v>
      </c>
      <c r="F1090" s="1">
        <v>3.5899999141693102</v>
      </c>
      <c r="G1090" s="1" t="s">
        <v>6765</v>
      </c>
      <c r="H1090" s="1">
        <v>4.5400001108646401E-3</v>
      </c>
      <c r="I1090" s="1" t="s">
        <v>6765</v>
      </c>
      <c r="J1090" s="1">
        <v>2.5700000696815599E-4</v>
      </c>
      <c r="K1090" s="1" t="s">
        <v>6765</v>
      </c>
      <c r="L1090" s="1">
        <v>4.0480000898241997E-3</v>
      </c>
      <c r="M1090" s="1" t="s">
        <v>6765</v>
      </c>
      <c r="N1090" s="1">
        <v>1.1490000179037499E-3</v>
      </c>
      <c r="O1090" s="1" t="s">
        <v>6765</v>
      </c>
    </row>
    <row r="1091" spans="1:15" x14ac:dyDescent="0.25">
      <c r="A1091" s="12" t="s">
        <v>3659</v>
      </c>
      <c r="B1091" s="12" t="s">
        <v>3783</v>
      </c>
      <c r="C1091" s="12" t="s">
        <v>1497</v>
      </c>
      <c r="D1091" s="12" t="s">
        <v>1676</v>
      </c>
      <c r="E1091" s="12" t="s">
        <v>2225</v>
      </c>
      <c r="F1091" s="1">
        <v>3.5899999141693102</v>
      </c>
      <c r="G1091" s="1" t="s">
        <v>6765</v>
      </c>
      <c r="H1091" s="1">
        <v>4.5400001108646401E-3</v>
      </c>
      <c r="I1091" s="1" t="s">
        <v>6765</v>
      </c>
      <c r="J1091" s="1">
        <v>2.5700000696815599E-4</v>
      </c>
      <c r="K1091" s="1" t="s">
        <v>6765</v>
      </c>
      <c r="L1091" s="1">
        <v>4.0480000898241997E-3</v>
      </c>
      <c r="M1091" s="1" t="s">
        <v>6765</v>
      </c>
      <c r="N1091" s="1">
        <v>1.1490000179037499E-3</v>
      </c>
      <c r="O1091" s="1" t="s">
        <v>6765</v>
      </c>
    </row>
    <row r="1092" spans="1:15" x14ac:dyDescent="0.25">
      <c r="A1092" s="12" t="s">
        <v>3659</v>
      </c>
      <c r="B1092" s="12" t="s">
        <v>3784</v>
      </c>
      <c r="C1092" s="12" t="s">
        <v>1497</v>
      </c>
      <c r="D1092" s="12" t="s">
        <v>1783</v>
      </c>
      <c r="E1092" s="12" t="s">
        <v>2225</v>
      </c>
      <c r="F1092" s="1">
        <v>3.5899999141693102</v>
      </c>
      <c r="G1092" s="1" t="s">
        <v>6765</v>
      </c>
      <c r="H1092" s="1">
        <v>4.5400001108646401E-3</v>
      </c>
      <c r="I1092" s="1" t="s">
        <v>6765</v>
      </c>
      <c r="J1092" s="1">
        <v>2.5700000696815599E-4</v>
      </c>
      <c r="K1092" s="1" t="s">
        <v>6765</v>
      </c>
      <c r="L1092" s="1">
        <v>4.0480000898241997E-3</v>
      </c>
      <c r="M1092" s="1" t="s">
        <v>6765</v>
      </c>
      <c r="N1092" s="1">
        <v>1.1490000179037499E-3</v>
      </c>
      <c r="O1092" s="1" t="s">
        <v>6765</v>
      </c>
    </row>
    <row r="1093" spans="1:15" x14ac:dyDescent="0.25">
      <c r="A1093" s="12" t="s">
        <v>3659</v>
      </c>
      <c r="B1093" s="12" t="s">
        <v>3785</v>
      </c>
      <c r="C1093" s="12" t="s">
        <v>1497</v>
      </c>
      <c r="D1093" s="12" t="s">
        <v>3786</v>
      </c>
      <c r="E1093" s="12" t="s">
        <v>2225</v>
      </c>
      <c r="F1093" s="1">
        <v>3.5899999141693102</v>
      </c>
      <c r="G1093" s="1" t="s">
        <v>6765</v>
      </c>
      <c r="H1093" s="1">
        <v>4.5400001108646401E-3</v>
      </c>
      <c r="I1093" s="1" t="s">
        <v>6765</v>
      </c>
      <c r="J1093" s="1">
        <v>2.5700000696815599E-4</v>
      </c>
      <c r="K1093" s="1" t="s">
        <v>6765</v>
      </c>
      <c r="L1093" s="1">
        <v>4.0480000898241997E-3</v>
      </c>
      <c r="M1093" s="1" t="s">
        <v>6765</v>
      </c>
      <c r="N1093" s="1">
        <v>1.1490000179037499E-3</v>
      </c>
      <c r="O1093" s="1" t="s">
        <v>6765</v>
      </c>
    </row>
    <row r="1094" spans="1:15" x14ac:dyDescent="0.25">
      <c r="A1094" s="12" t="s">
        <v>2280</v>
      </c>
      <c r="B1094" s="12" t="s">
        <v>3787</v>
      </c>
      <c r="C1094" s="12" t="s">
        <v>1497</v>
      </c>
      <c r="D1094" s="12" t="s">
        <v>1691</v>
      </c>
      <c r="E1094" s="12" t="s">
        <v>2225</v>
      </c>
      <c r="F1094" s="1">
        <v>3.5899999141693102</v>
      </c>
      <c r="G1094" s="1" t="s">
        <v>6765</v>
      </c>
      <c r="H1094" s="1">
        <v>4.5400001108646401E-3</v>
      </c>
      <c r="I1094" s="1" t="s">
        <v>6765</v>
      </c>
      <c r="J1094" s="1">
        <v>2.5700000696815599E-4</v>
      </c>
      <c r="K1094" s="1" t="s">
        <v>6765</v>
      </c>
      <c r="L1094" s="1">
        <v>4.0480000898241997E-3</v>
      </c>
      <c r="M1094" s="1" t="s">
        <v>6765</v>
      </c>
      <c r="N1094" s="1">
        <v>1.1490000179037499E-3</v>
      </c>
      <c r="O1094" s="1" t="s">
        <v>6765</v>
      </c>
    </row>
    <row r="1095" spans="1:15" x14ac:dyDescent="0.25">
      <c r="A1095" s="12" t="s">
        <v>2280</v>
      </c>
      <c r="B1095" s="12" t="s">
        <v>3788</v>
      </c>
      <c r="C1095" s="12" t="s">
        <v>1497</v>
      </c>
      <c r="D1095" s="12" t="s">
        <v>1726</v>
      </c>
      <c r="E1095" s="12" t="s">
        <v>2225</v>
      </c>
      <c r="F1095" s="1">
        <v>3.5899999141693102</v>
      </c>
      <c r="G1095" s="1" t="s">
        <v>6765</v>
      </c>
      <c r="H1095" s="1">
        <v>4.5400001108646401E-3</v>
      </c>
      <c r="I1095" s="1" t="s">
        <v>6765</v>
      </c>
      <c r="J1095" s="1">
        <v>2.5700000696815599E-4</v>
      </c>
      <c r="K1095" s="1" t="s">
        <v>6765</v>
      </c>
      <c r="L1095" s="1">
        <v>4.0480000898241997E-3</v>
      </c>
      <c r="M1095" s="1" t="s">
        <v>6765</v>
      </c>
      <c r="N1095" s="1">
        <v>1.1490000179037499E-3</v>
      </c>
      <c r="O1095" s="1" t="s">
        <v>6765</v>
      </c>
    </row>
    <row r="1096" spans="1:15" x14ac:dyDescent="0.25">
      <c r="A1096" s="12" t="s">
        <v>3659</v>
      </c>
      <c r="B1096" s="12" t="s">
        <v>3789</v>
      </c>
      <c r="C1096" s="12" t="s">
        <v>1497</v>
      </c>
      <c r="D1096" s="12" t="s">
        <v>3790</v>
      </c>
      <c r="E1096" s="12" t="s">
        <v>2225</v>
      </c>
      <c r="F1096" s="1">
        <v>3.5899999141693102</v>
      </c>
      <c r="G1096" s="1" t="s">
        <v>6765</v>
      </c>
      <c r="H1096" s="1">
        <v>4.5400001108646401E-3</v>
      </c>
      <c r="I1096" s="1" t="s">
        <v>6765</v>
      </c>
      <c r="J1096" s="1">
        <v>2.5700000696815599E-4</v>
      </c>
      <c r="K1096" s="1" t="s">
        <v>6765</v>
      </c>
      <c r="L1096" s="1">
        <v>4.0480000898241997E-3</v>
      </c>
      <c r="M1096" s="1" t="s">
        <v>6765</v>
      </c>
      <c r="N1096" s="1">
        <v>1.1490000179037499E-3</v>
      </c>
      <c r="O1096" s="1" t="s">
        <v>6765</v>
      </c>
    </row>
    <row r="1097" spans="1:15" x14ac:dyDescent="0.25">
      <c r="A1097" s="12" t="s">
        <v>3659</v>
      </c>
      <c r="B1097" s="12" t="s">
        <v>3791</v>
      </c>
      <c r="C1097" s="12" t="s">
        <v>1497</v>
      </c>
      <c r="D1097" s="12" t="s">
        <v>1646</v>
      </c>
      <c r="E1097" s="12" t="s">
        <v>2225</v>
      </c>
      <c r="F1097" s="1">
        <v>3.5899999141693102</v>
      </c>
      <c r="G1097" s="1" t="s">
        <v>6765</v>
      </c>
      <c r="H1097" s="1">
        <v>4.5400001108646401E-3</v>
      </c>
      <c r="I1097" s="1" t="s">
        <v>6765</v>
      </c>
      <c r="J1097" s="1">
        <v>2.5700000696815599E-4</v>
      </c>
      <c r="K1097" s="1" t="s">
        <v>6765</v>
      </c>
      <c r="L1097" s="1">
        <v>4.0480000898241997E-3</v>
      </c>
      <c r="M1097" s="1" t="s">
        <v>6765</v>
      </c>
      <c r="N1097" s="1">
        <v>1.1490000179037499E-3</v>
      </c>
      <c r="O1097" s="1" t="s">
        <v>6765</v>
      </c>
    </row>
    <row r="1098" spans="1:15" x14ac:dyDescent="0.25">
      <c r="A1098" s="12" t="s">
        <v>2280</v>
      </c>
      <c r="B1098" s="12" t="s">
        <v>3792</v>
      </c>
      <c r="C1098" s="12" t="s">
        <v>1497</v>
      </c>
      <c r="D1098" s="12" t="s">
        <v>1850</v>
      </c>
      <c r="E1098" s="12" t="s">
        <v>2225</v>
      </c>
      <c r="F1098" s="1">
        <v>3.5899999141693102</v>
      </c>
      <c r="G1098" s="1" t="s">
        <v>6765</v>
      </c>
      <c r="H1098" s="1">
        <v>4.5400001108646401E-3</v>
      </c>
      <c r="I1098" s="1" t="s">
        <v>6765</v>
      </c>
      <c r="J1098" s="1">
        <v>2.5700000696815599E-4</v>
      </c>
      <c r="K1098" s="1" t="s">
        <v>6765</v>
      </c>
      <c r="L1098" s="1">
        <v>4.0480000898241997E-3</v>
      </c>
      <c r="M1098" s="1" t="s">
        <v>6765</v>
      </c>
      <c r="N1098" s="1">
        <v>1.1490000179037499E-3</v>
      </c>
      <c r="O1098" s="1" t="s">
        <v>6765</v>
      </c>
    </row>
    <row r="1099" spans="1:15" x14ac:dyDescent="0.25">
      <c r="A1099" s="12" t="s">
        <v>2280</v>
      </c>
      <c r="B1099" s="12" t="s">
        <v>3793</v>
      </c>
      <c r="C1099" s="12" t="s">
        <v>1497</v>
      </c>
      <c r="D1099" s="12" t="s">
        <v>1622</v>
      </c>
      <c r="E1099" s="12" t="s">
        <v>2225</v>
      </c>
      <c r="F1099" s="1">
        <v>3.5899999141693102</v>
      </c>
      <c r="G1099" s="1" t="s">
        <v>6765</v>
      </c>
      <c r="H1099" s="1">
        <v>4.5400001108646401E-3</v>
      </c>
      <c r="I1099" s="1" t="s">
        <v>6765</v>
      </c>
      <c r="J1099" s="1">
        <v>2.5700000696815599E-4</v>
      </c>
      <c r="K1099" s="1" t="s">
        <v>6765</v>
      </c>
      <c r="L1099" s="1">
        <v>4.0480000898241997E-3</v>
      </c>
      <c r="M1099" s="1" t="s">
        <v>6765</v>
      </c>
      <c r="N1099" s="1">
        <v>1.1490000179037499E-3</v>
      </c>
      <c r="O1099" s="1" t="s">
        <v>6765</v>
      </c>
    </row>
    <row r="1100" spans="1:15" x14ac:dyDescent="0.25">
      <c r="A1100" s="12" t="s">
        <v>2280</v>
      </c>
      <c r="B1100" s="12" t="s">
        <v>3794</v>
      </c>
      <c r="C1100" s="12" t="s">
        <v>1497</v>
      </c>
      <c r="D1100" s="12" t="s">
        <v>1220</v>
      </c>
      <c r="E1100" s="12" t="s">
        <v>2225</v>
      </c>
      <c r="F1100" s="1">
        <v>3.5899999141693102</v>
      </c>
      <c r="G1100" s="1" t="s">
        <v>6765</v>
      </c>
      <c r="H1100" s="1">
        <v>4.5400001108646401E-3</v>
      </c>
      <c r="I1100" s="1" t="s">
        <v>6765</v>
      </c>
      <c r="J1100" s="1">
        <v>2.5700000696815599E-4</v>
      </c>
      <c r="K1100" s="1" t="s">
        <v>6765</v>
      </c>
      <c r="L1100" s="1">
        <v>4.0480000898241997E-3</v>
      </c>
      <c r="M1100" s="1" t="s">
        <v>6765</v>
      </c>
      <c r="N1100" s="1">
        <v>1.1490000179037499E-3</v>
      </c>
      <c r="O1100" s="1" t="s">
        <v>6765</v>
      </c>
    </row>
    <row r="1101" spans="1:15" x14ac:dyDescent="0.25">
      <c r="A1101" s="12" t="s">
        <v>2280</v>
      </c>
      <c r="B1101" s="12" t="s">
        <v>3795</v>
      </c>
      <c r="C1101" s="12" t="s">
        <v>1497</v>
      </c>
      <c r="D1101" s="12" t="s">
        <v>3796</v>
      </c>
      <c r="E1101" s="12" t="s">
        <v>2225</v>
      </c>
      <c r="F1101" s="1">
        <v>3.5899999141693102</v>
      </c>
      <c r="G1101" s="1" t="s">
        <v>6765</v>
      </c>
      <c r="H1101" s="1">
        <v>4.5400001108646401E-3</v>
      </c>
      <c r="I1101" s="1" t="s">
        <v>6765</v>
      </c>
      <c r="J1101" s="1">
        <v>2.5700000696815599E-4</v>
      </c>
      <c r="K1101" s="1" t="s">
        <v>6765</v>
      </c>
      <c r="L1101" s="1">
        <v>4.0480000898241997E-3</v>
      </c>
      <c r="M1101" s="1" t="s">
        <v>6765</v>
      </c>
      <c r="N1101" s="1">
        <v>1.1490000179037499E-3</v>
      </c>
      <c r="O1101" s="1" t="s">
        <v>6765</v>
      </c>
    </row>
    <row r="1102" spans="1:15" x14ac:dyDescent="0.25">
      <c r="A1102" s="12" t="s">
        <v>2280</v>
      </c>
      <c r="B1102" s="12" t="s">
        <v>3797</v>
      </c>
      <c r="C1102" s="12" t="s">
        <v>1497</v>
      </c>
      <c r="D1102" s="12" t="s">
        <v>1692</v>
      </c>
      <c r="E1102" s="12" t="s">
        <v>2225</v>
      </c>
      <c r="F1102" s="1">
        <v>3.5899999141693102</v>
      </c>
      <c r="G1102" s="1" t="s">
        <v>6765</v>
      </c>
      <c r="H1102" s="1">
        <v>4.5400001108646401E-3</v>
      </c>
      <c r="I1102" s="1" t="s">
        <v>6765</v>
      </c>
      <c r="J1102" s="1">
        <v>2.5700000696815599E-4</v>
      </c>
      <c r="K1102" s="1" t="s">
        <v>6765</v>
      </c>
      <c r="L1102" s="1">
        <v>4.0480000898241997E-3</v>
      </c>
      <c r="M1102" s="1" t="s">
        <v>6765</v>
      </c>
      <c r="N1102" s="1">
        <v>1.1490000179037499E-3</v>
      </c>
      <c r="O1102" s="1" t="s">
        <v>6765</v>
      </c>
    </row>
    <row r="1103" spans="1:15" x14ac:dyDescent="0.25">
      <c r="A1103" s="12" t="s">
        <v>2280</v>
      </c>
      <c r="B1103" s="12" t="s">
        <v>3798</v>
      </c>
      <c r="C1103" s="12" t="s">
        <v>1497</v>
      </c>
      <c r="D1103" s="12" t="s">
        <v>1954</v>
      </c>
      <c r="E1103" s="12" t="s">
        <v>2225</v>
      </c>
      <c r="F1103" s="1">
        <v>3.5899999141693102</v>
      </c>
      <c r="G1103" s="1" t="s">
        <v>6765</v>
      </c>
      <c r="H1103" s="1">
        <v>4.5400001108646401E-3</v>
      </c>
      <c r="I1103" s="1" t="s">
        <v>6765</v>
      </c>
      <c r="J1103" s="1">
        <v>2.5700000696815599E-4</v>
      </c>
      <c r="K1103" s="1" t="s">
        <v>6765</v>
      </c>
      <c r="L1103" s="1">
        <v>4.0480000898241997E-3</v>
      </c>
      <c r="M1103" s="1" t="s">
        <v>6765</v>
      </c>
      <c r="N1103" s="1">
        <v>1.1490000179037499E-3</v>
      </c>
      <c r="O1103" s="1" t="s">
        <v>6765</v>
      </c>
    </row>
    <row r="1104" spans="1:15" x14ac:dyDescent="0.25">
      <c r="A1104" s="12" t="s">
        <v>2421</v>
      </c>
      <c r="B1104" s="12" t="s">
        <v>3799</v>
      </c>
      <c r="C1104" s="12" t="s">
        <v>1497</v>
      </c>
      <c r="D1104" s="12" t="s">
        <v>3800</v>
      </c>
      <c r="E1104" s="12" t="s">
        <v>2225</v>
      </c>
      <c r="F1104" s="1">
        <v>25.404619216918899</v>
      </c>
      <c r="G1104" s="1" t="s">
        <v>2226</v>
      </c>
      <c r="H1104" s="1">
        <v>0</v>
      </c>
      <c r="I1104" s="1" t="s">
        <v>2226</v>
      </c>
      <c r="J1104" s="1">
        <v>0</v>
      </c>
      <c r="K1104" s="1" t="s">
        <v>2226</v>
      </c>
      <c r="L1104" s="1">
        <v>0</v>
      </c>
      <c r="M1104" s="1" t="s">
        <v>2226</v>
      </c>
      <c r="N1104" s="1">
        <v>0</v>
      </c>
      <c r="O1104" s="1" t="s">
        <v>2226</v>
      </c>
    </row>
    <row r="1105" spans="1:15" x14ac:dyDescent="0.25">
      <c r="A1105" s="12" t="s">
        <v>2421</v>
      </c>
      <c r="B1105" s="12" t="s">
        <v>3801</v>
      </c>
      <c r="C1105" s="12" t="s">
        <v>1497</v>
      </c>
      <c r="D1105" s="12" t="s">
        <v>3802</v>
      </c>
      <c r="E1105" s="12" t="s">
        <v>2225</v>
      </c>
      <c r="F1105" s="1">
        <v>25.404619216918899</v>
      </c>
      <c r="G1105" s="1" t="s">
        <v>2226</v>
      </c>
      <c r="H1105" s="1">
        <v>0</v>
      </c>
      <c r="I1105" s="1" t="s">
        <v>2226</v>
      </c>
      <c r="J1105" s="1">
        <v>0</v>
      </c>
      <c r="K1105" s="1" t="s">
        <v>2226</v>
      </c>
      <c r="L1105" s="1">
        <v>0</v>
      </c>
      <c r="M1105" s="1" t="s">
        <v>2226</v>
      </c>
      <c r="N1105" s="1">
        <v>0</v>
      </c>
      <c r="O1105" s="1" t="s">
        <v>2226</v>
      </c>
    </row>
    <row r="1106" spans="1:15" x14ac:dyDescent="0.25">
      <c r="A1106" s="12" t="s">
        <v>2280</v>
      </c>
      <c r="B1106" s="12" t="s">
        <v>3803</v>
      </c>
      <c r="C1106" s="12" t="s">
        <v>1497</v>
      </c>
      <c r="D1106" s="12" t="s">
        <v>2165</v>
      </c>
      <c r="E1106" s="12" t="s">
        <v>2225</v>
      </c>
      <c r="F1106" s="1">
        <v>3.5899999141693102</v>
      </c>
      <c r="G1106" s="1" t="s">
        <v>6765</v>
      </c>
      <c r="H1106" s="1">
        <v>4.5400001108646401E-3</v>
      </c>
      <c r="I1106" s="1" t="s">
        <v>6765</v>
      </c>
      <c r="J1106" s="1">
        <v>2.5700000696815599E-4</v>
      </c>
      <c r="K1106" s="1" t="s">
        <v>6765</v>
      </c>
      <c r="L1106" s="1">
        <v>4.0480000898241997E-3</v>
      </c>
      <c r="M1106" s="1" t="s">
        <v>6765</v>
      </c>
      <c r="N1106" s="1">
        <v>1.1490000179037499E-3</v>
      </c>
      <c r="O1106" s="1" t="s">
        <v>6765</v>
      </c>
    </row>
    <row r="1107" spans="1:15" x14ac:dyDescent="0.25">
      <c r="A1107" s="12" t="s">
        <v>2421</v>
      </c>
      <c r="B1107" s="12" t="s">
        <v>3804</v>
      </c>
      <c r="C1107" s="12" t="s">
        <v>1497</v>
      </c>
      <c r="D1107" s="12" t="s">
        <v>1717</v>
      </c>
      <c r="E1107" s="12" t="s">
        <v>2225</v>
      </c>
      <c r="F1107" s="1">
        <v>25.404619216918899</v>
      </c>
      <c r="G1107" s="1" t="s">
        <v>2226</v>
      </c>
      <c r="H1107" s="1">
        <v>0</v>
      </c>
      <c r="I1107" s="1" t="s">
        <v>2226</v>
      </c>
      <c r="J1107" s="1">
        <v>0</v>
      </c>
      <c r="K1107" s="1" t="s">
        <v>2226</v>
      </c>
      <c r="L1107" s="1">
        <v>0</v>
      </c>
      <c r="M1107" s="1" t="s">
        <v>2226</v>
      </c>
      <c r="N1107" s="1">
        <v>0</v>
      </c>
      <c r="O1107" s="1" t="s">
        <v>2226</v>
      </c>
    </row>
    <row r="1108" spans="1:15" x14ac:dyDescent="0.25">
      <c r="A1108" s="12" t="s">
        <v>2280</v>
      </c>
      <c r="B1108" s="12" t="s">
        <v>3805</v>
      </c>
      <c r="C1108" s="12" t="s">
        <v>1497</v>
      </c>
      <c r="D1108" s="12" t="s">
        <v>1588</v>
      </c>
      <c r="E1108" s="12" t="s">
        <v>2225</v>
      </c>
      <c r="F1108" s="1">
        <v>3.5899999141693102</v>
      </c>
      <c r="G1108" s="1" t="s">
        <v>6765</v>
      </c>
      <c r="H1108" s="1">
        <v>4.5400001108646401E-3</v>
      </c>
      <c r="I1108" s="1" t="s">
        <v>6765</v>
      </c>
      <c r="J1108" s="1">
        <v>2.5700000696815599E-4</v>
      </c>
      <c r="K1108" s="1" t="s">
        <v>6765</v>
      </c>
      <c r="L1108" s="1">
        <v>4.0480000898241997E-3</v>
      </c>
      <c r="M1108" s="1" t="s">
        <v>6765</v>
      </c>
      <c r="N1108" s="1">
        <v>1.1490000179037499E-3</v>
      </c>
      <c r="O1108" s="1" t="s">
        <v>6765</v>
      </c>
    </row>
    <row r="1109" spans="1:15" x14ac:dyDescent="0.25">
      <c r="A1109" s="12" t="s">
        <v>2280</v>
      </c>
      <c r="B1109" s="12" t="s">
        <v>3806</v>
      </c>
      <c r="C1109" s="12" t="s">
        <v>1497</v>
      </c>
      <c r="D1109" s="12" t="s">
        <v>1127</v>
      </c>
      <c r="E1109" s="12" t="s">
        <v>2225</v>
      </c>
      <c r="F1109" s="1">
        <v>3.5899999141693102</v>
      </c>
      <c r="G1109" s="1" t="s">
        <v>6765</v>
      </c>
      <c r="H1109" s="1">
        <v>4.5400001108646401E-3</v>
      </c>
      <c r="I1109" s="1" t="s">
        <v>6765</v>
      </c>
      <c r="J1109" s="1">
        <v>2.5700000696815599E-4</v>
      </c>
      <c r="K1109" s="1" t="s">
        <v>6765</v>
      </c>
      <c r="L1109" s="1">
        <v>4.0480000898241997E-3</v>
      </c>
      <c r="M1109" s="1" t="s">
        <v>6765</v>
      </c>
      <c r="N1109" s="1">
        <v>1.1490000179037499E-3</v>
      </c>
      <c r="O1109" s="1" t="s">
        <v>6765</v>
      </c>
    </row>
    <row r="1110" spans="1:15" x14ac:dyDescent="0.25">
      <c r="A1110" s="12" t="s">
        <v>2280</v>
      </c>
      <c r="B1110" s="12" t="s">
        <v>3807</v>
      </c>
      <c r="C1110" s="12" t="s">
        <v>1497</v>
      </c>
      <c r="D1110" s="12" t="s">
        <v>1555</v>
      </c>
      <c r="E1110" s="12" t="s">
        <v>2225</v>
      </c>
      <c r="F1110" s="1">
        <v>3.5899999141693102</v>
      </c>
      <c r="G1110" s="1" t="s">
        <v>6765</v>
      </c>
      <c r="H1110" s="1">
        <v>4.5400001108646401E-3</v>
      </c>
      <c r="I1110" s="1" t="s">
        <v>6765</v>
      </c>
      <c r="J1110" s="1">
        <v>2.5700000696815599E-4</v>
      </c>
      <c r="K1110" s="1" t="s">
        <v>6765</v>
      </c>
      <c r="L1110" s="1">
        <v>4.0480000898241997E-3</v>
      </c>
      <c r="M1110" s="1" t="s">
        <v>6765</v>
      </c>
      <c r="N1110" s="1">
        <v>1.1490000179037499E-3</v>
      </c>
      <c r="O1110" s="1" t="s">
        <v>6765</v>
      </c>
    </row>
    <row r="1111" spans="1:15" x14ac:dyDescent="0.25">
      <c r="A1111" s="12" t="s">
        <v>2421</v>
      </c>
      <c r="B1111" s="12" t="s">
        <v>3808</v>
      </c>
      <c r="C1111" s="12" t="s">
        <v>1497</v>
      </c>
      <c r="D1111" s="12" t="s">
        <v>2022</v>
      </c>
      <c r="E1111" s="12" t="s">
        <v>2225</v>
      </c>
      <c r="F1111" s="1">
        <v>25.404619216918899</v>
      </c>
      <c r="G1111" s="1" t="s">
        <v>2226</v>
      </c>
      <c r="H1111" s="1">
        <v>0</v>
      </c>
      <c r="I1111" s="1" t="s">
        <v>2226</v>
      </c>
      <c r="J1111" s="1">
        <v>0</v>
      </c>
      <c r="K1111" s="1" t="s">
        <v>2226</v>
      </c>
      <c r="L1111" s="1">
        <v>0</v>
      </c>
      <c r="M1111" s="1" t="s">
        <v>2226</v>
      </c>
      <c r="N1111" s="1">
        <v>0</v>
      </c>
      <c r="O1111" s="1" t="s">
        <v>2226</v>
      </c>
    </row>
    <row r="1112" spans="1:15" x14ac:dyDescent="0.25">
      <c r="A1112" s="12" t="s">
        <v>3659</v>
      </c>
      <c r="B1112" s="12" t="s">
        <v>3809</v>
      </c>
      <c r="C1112" s="12" t="s">
        <v>1497</v>
      </c>
      <c r="D1112" s="12" t="s">
        <v>3377</v>
      </c>
      <c r="E1112" s="12" t="s">
        <v>2225</v>
      </c>
      <c r="F1112" s="1">
        <v>3.5899999141693102</v>
      </c>
      <c r="G1112" s="1" t="s">
        <v>6765</v>
      </c>
      <c r="H1112" s="1">
        <v>4.5400001108646401E-3</v>
      </c>
      <c r="I1112" s="1" t="s">
        <v>6765</v>
      </c>
      <c r="J1112" s="1">
        <v>2.5700000696815599E-4</v>
      </c>
      <c r="K1112" s="1" t="s">
        <v>6765</v>
      </c>
      <c r="L1112" s="1">
        <v>4.0480000898241997E-3</v>
      </c>
      <c r="M1112" s="1" t="s">
        <v>6765</v>
      </c>
      <c r="N1112" s="1">
        <v>1.1490000179037499E-3</v>
      </c>
      <c r="O1112" s="1" t="s">
        <v>6765</v>
      </c>
    </row>
    <row r="1113" spans="1:15" x14ac:dyDescent="0.25">
      <c r="A1113" s="12" t="s">
        <v>3659</v>
      </c>
      <c r="B1113" s="12" t="s">
        <v>3810</v>
      </c>
      <c r="C1113" s="12" t="s">
        <v>1497</v>
      </c>
      <c r="D1113" s="12" t="s">
        <v>3811</v>
      </c>
      <c r="E1113" s="12" t="s">
        <v>2225</v>
      </c>
      <c r="F1113" s="1">
        <v>3.5899999141693102</v>
      </c>
      <c r="G1113" s="1" t="s">
        <v>6765</v>
      </c>
      <c r="H1113" s="1">
        <v>4.5400001108646401E-3</v>
      </c>
      <c r="I1113" s="1" t="s">
        <v>6765</v>
      </c>
      <c r="J1113" s="1">
        <v>2.5700000696815599E-4</v>
      </c>
      <c r="K1113" s="1" t="s">
        <v>6765</v>
      </c>
      <c r="L1113" s="1">
        <v>4.0480000898241997E-3</v>
      </c>
      <c r="M1113" s="1" t="s">
        <v>6765</v>
      </c>
      <c r="N1113" s="1">
        <v>1.1490000179037499E-3</v>
      </c>
      <c r="O1113" s="1" t="s">
        <v>6765</v>
      </c>
    </row>
    <row r="1114" spans="1:15" x14ac:dyDescent="0.25">
      <c r="A1114" s="12" t="s">
        <v>2280</v>
      </c>
      <c r="B1114" s="12" t="s">
        <v>3812</v>
      </c>
      <c r="C1114" s="12" t="s">
        <v>1497</v>
      </c>
      <c r="D1114" s="12" t="s">
        <v>3266</v>
      </c>
      <c r="E1114" s="12" t="s">
        <v>2225</v>
      </c>
      <c r="F1114" s="1">
        <v>3.5899999141693102</v>
      </c>
      <c r="G1114" s="1" t="s">
        <v>6765</v>
      </c>
      <c r="H1114" s="1">
        <v>4.5400001108646401E-3</v>
      </c>
      <c r="I1114" s="1" t="s">
        <v>6765</v>
      </c>
      <c r="J1114" s="1">
        <v>2.5700000696815599E-4</v>
      </c>
      <c r="K1114" s="1" t="s">
        <v>6765</v>
      </c>
      <c r="L1114" s="1">
        <v>4.0480000898241997E-3</v>
      </c>
      <c r="M1114" s="1" t="s">
        <v>6765</v>
      </c>
      <c r="N1114" s="1">
        <v>1.1490000179037499E-3</v>
      </c>
      <c r="O1114" s="1" t="s">
        <v>6765</v>
      </c>
    </row>
    <row r="1115" spans="1:15" x14ac:dyDescent="0.25">
      <c r="A1115" s="12" t="s">
        <v>3813</v>
      </c>
      <c r="B1115" s="12" t="s">
        <v>3814</v>
      </c>
      <c r="C1115" s="12" t="s">
        <v>1483</v>
      </c>
      <c r="D1115" s="12" t="s">
        <v>1830</v>
      </c>
      <c r="E1115" s="12" t="s">
        <v>2225</v>
      </c>
      <c r="F1115" s="1">
        <v>4.9166021347045898</v>
      </c>
      <c r="G1115" s="1" t="s">
        <v>2406</v>
      </c>
      <c r="H1115" s="1">
        <v>1.52896903455257E-3</v>
      </c>
      <c r="I1115" s="1" t="s">
        <v>2406</v>
      </c>
      <c r="J1115" s="1">
        <v>3.2169078622246202E-5</v>
      </c>
      <c r="K1115" s="1" t="s">
        <v>2406</v>
      </c>
      <c r="L1115" s="1">
        <v>5.8346451260149501E-4</v>
      </c>
      <c r="M1115" s="1" t="s">
        <v>2406</v>
      </c>
      <c r="N1115" s="1">
        <v>4.9385882448404995E-4</v>
      </c>
      <c r="O1115" s="1" t="s">
        <v>2406</v>
      </c>
    </row>
    <row r="1116" spans="1:15" x14ac:dyDescent="0.25">
      <c r="A1116" s="12" t="s">
        <v>3813</v>
      </c>
      <c r="B1116" s="12" t="s">
        <v>3815</v>
      </c>
      <c r="C1116" s="12" t="s">
        <v>1483</v>
      </c>
      <c r="D1116" s="12" t="s">
        <v>654</v>
      </c>
      <c r="E1116" s="12" t="s">
        <v>2225</v>
      </c>
      <c r="F1116" s="1">
        <v>4.9166021347045898</v>
      </c>
      <c r="G1116" s="1" t="s">
        <v>2406</v>
      </c>
      <c r="H1116" s="1">
        <v>1.52896903455257E-3</v>
      </c>
      <c r="I1116" s="1" t="s">
        <v>2406</v>
      </c>
      <c r="J1116" s="1">
        <v>3.2169078622246202E-5</v>
      </c>
      <c r="K1116" s="1" t="s">
        <v>2406</v>
      </c>
      <c r="L1116" s="1">
        <v>5.8346451260149501E-4</v>
      </c>
      <c r="M1116" s="1" t="s">
        <v>2406</v>
      </c>
      <c r="N1116" s="1">
        <v>4.9385882448404995E-4</v>
      </c>
      <c r="O1116" s="1" t="s">
        <v>2406</v>
      </c>
    </row>
    <row r="1117" spans="1:15" x14ac:dyDescent="0.25">
      <c r="A1117" s="12" t="s">
        <v>3813</v>
      </c>
      <c r="B1117" s="12" t="s">
        <v>3816</v>
      </c>
      <c r="C1117" s="12" t="s">
        <v>1483</v>
      </c>
      <c r="D1117" s="12" t="s">
        <v>3817</v>
      </c>
      <c r="E1117" s="12" t="s">
        <v>2225</v>
      </c>
      <c r="F1117" s="1">
        <v>4.9166021347045898</v>
      </c>
      <c r="G1117" s="1" t="s">
        <v>2406</v>
      </c>
      <c r="H1117" s="1">
        <v>1.52896903455257E-3</v>
      </c>
      <c r="I1117" s="1" t="s">
        <v>2406</v>
      </c>
      <c r="J1117" s="1">
        <v>3.2169078622246202E-5</v>
      </c>
      <c r="K1117" s="1" t="s">
        <v>2406</v>
      </c>
      <c r="L1117" s="1">
        <v>5.8346451260149501E-4</v>
      </c>
      <c r="M1117" s="1" t="s">
        <v>2406</v>
      </c>
      <c r="N1117" s="1">
        <v>4.9385882448404995E-4</v>
      </c>
      <c r="O1117" s="1" t="s">
        <v>2406</v>
      </c>
    </row>
    <row r="1118" spans="1:15" x14ac:dyDescent="0.25">
      <c r="A1118" s="12" t="s">
        <v>3813</v>
      </c>
      <c r="B1118" s="12" t="s">
        <v>3818</v>
      </c>
      <c r="C1118" s="12" t="s">
        <v>1483</v>
      </c>
      <c r="D1118" s="12" t="s">
        <v>3819</v>
      </c>
      <c r="E1118" s="12" t="s">
        <v>2225</v>
      </c>
      <c r="F1118" s="1">
        <v>4.9166021347045898</v>
      </c>
      <c r="G1118" s="1" t="s">
        <v>2406</v>
      </c>
      <c r="H1118" s="1">
        <v>1.52896903455257E-3</v>
      </c>
      <c r="I1118" s="1" t="s">
        <v>2406</v>
      </c>
      <c r="J1118" s="1">
        <v>3.2169078622246202E-5</v>
      </c>
      <c r="K1118" s="1" t="s">
        <v>2406</v>
      </c>
      <c r="L1118" s="1">
        <v>5.8346451260149501E-4</v>
      </c>
      <c r="M1118" s="1" t="s">
        <v>2406</v>
      </c>
      <c r="N1118" s="1">
        <v>4.9385882448404995E-4</v>
      </c>
      <c r="O1118" s="1" t="s">
        <v>2406</v>
      </c>
    </row>
    <row r="1119" spans="1:15" x14ac:dyDescent="0.25">
      <c r="A1119" s="12" t="s">
        <v>3813</v>
      </c>
      <c r="B1119" s="12" t="s">
        <v>3820</v>
      </c>
      <c r="C1119" s="12" t="s">
        <v>1483</v>
      </c>
      <c r="D1119" s="12" t="s">
        <v>3821</v>
      </c>
      <c r="E1119" s="12" t="s">
        <v>2225</v>
      </c>
      <c r="F1119" s="1">
        <v>4.9166021347045898</v>
      </c>
      <c r="G1119" s="1" t="s">
        <v>2406</v>
      </c>
      <c r="H1119" s="1">
        <v>1.52896903455257E-3</v>
      </c>
      <c r="I1119" s="1" t="s">
        <v>2406</v>
      </c>
      <c r="J1119" s="1">
        <v>3.2169078622246202E-5</v>
      </c>
      <c r="K1119" s="1" t="s">
        <v>2406</v>
      </c>
      <c r="L1119" s="1">
        <v>5.8346451260149501E-4</v>
      </c>
      <c r="M1119" s="1" t="s">
        <v>2406</v>
      </c>
      <c r="N1119" s="1">
        <v>4.9385882448404995E-4</v>
      </c>
      <c r="O1119" s="1" t="s">
        <v>2406</v>
      </c>
    </row>
    <row r="1120" spans="1:15" x14ac:dyDescent="0.25">
      <c r="A1120" s="12" t="s">
        <v>3813</v>
      </c>
      <c r="B1120" s="12" t="s">
        <v>3822</v>
      </c>
      <c r="C1120" s="12" t="s">
        <v>1483</v>
      </c>
      <c r="D1120" s="12" t="s">
        <v>3823</v>
      </c>
      <c r="E1120" s="12" t="s">
        <v>2225</v>
      </c>
      <c r="F1120" s="1">
        <v>4.9166021347045898</v>
      </c>
      <c r="G1120" s="1" t="s">
        <v>2406</v>
      </c>
      <c r="H1120" s="1">
        <v>1.52896903455257E-3</v>
      </c>
      <c r="I1120" s="1" t="s">
        <v>2406</v>
      </c>
      <c r="J1120" s="1">
        <v>3.2169078622246202E-5</v>
      </c>
      <c r="K1120" s="1" t="s">
        <v>2406</v>
      </c>
      <c r="L1120" s="1">
        <v>5.8346451260149501E-4</v>
      </c>
      <c r="M1120" s="1" t="s">
        <v>2406</v>
      </c>
      <c r="N1120" s="1">
        <v>4.9385882448404995E-4</v>
      </c>
      <c r="O1120" s="1" t="s">
        <v>2406</v>
      </c>
    </row>
    <row r="1121" spans="1:15" x14ac:dyDescent="0.25">
      <c r="A1121" s="12" t="s">
        <v>2404</v>
      </c>
      <c r="B1121" s="12" t="s">
        <v>3824</v>
      </c>
      <c r="C1121" s="12" t="s">
        <v>1483</v>
      </c>
      <c r="D1121" s="12" t="s">
        <v>3825</v>
      </c>
      <c r="E1121" s="12" t="s">
        <v>2225</v>
      </c>
      <c r="F1121" s="1">
        <v>6.48220014572144</v>
      </c>
      <c r="G1121" s="1" t="s">
        <v>2406</v>
      </c>
      <c r="H1121" s="1">
        <v>8.5017681121826207E-3</v>
      </c>
      <c r="I1121" s="1" t="s">
        <v>2406</v>
      </c>
      <c r="J1121" s="1">
        <v>0</v>
      </c>
      <c r="K1121" s="1" t="s">
        <v>2406</v>
      </c>
      <c r="L1121" s="1">
        <v>8.3573692245408903E-4</v>
      </c>
      <c r="M1121" s="1" t="s">
        <v>2406</v>
      </c>
      <c r="N1121" s="1">
        <v>1.4444900443777401E-3</v>
      </c>
      <c r="O1121" s="1" t="s">
        <v>2406</v>
      </c>
    </row>
    <row r="1122" spans="1:15" x14ac:dyDescent="0.25">
      <c r="A1122" s="12" t="s">
        <v>2404</v>
      </c>
      <c r="B1122" s="12" t="s">
        <v>3826</v>
      </c>
      <c r="C1122" s="12" t="s">
        <v>1483</v>
      </c>
      <c r="D1122" s="12" t="s">
        <v>3827</v>
      </c>
      <c r="E1122" s="12" t="s">
        <v>2225</v>
      </c>
      <c r="F1122" s="1">
        <v>6.48220014572144</v>
      </c>
      <c r="G1122" s="1" t="s">
        <v>2406</v>
      </c>
      <c r="H1122" s="1">
        <v>8.5017681121826207E-3</v>
      </c>
      <c r="I1122" s="1" t="s">
        <v>2406</v>
      </c>
      <c r="J1122" s="1">
        <v>0</v>
      </c>
      <c r="K1122" s="1" t="s">
        <v>2406</v>
      </c>
      <c r="L1122" s="1">
        <v>8.3573692245408903E-4</v>
      </c>
      <c r="M1122" s="1" t="s">
        <v>2406</v>
      </c>
      <c r="N1122" s="1">
        <v>1.4444900443777401E-3</v>
      </c>
      <c r="O1122" s="1" t="s">
        <v>2406</v>
      </c>
    </row>
    <row r="1123" spans="1:15" x14ac:dyDescent="0.25">
      <c r="A1123" s="12" t="s">
        <v>2404</v>
      </c>
      <c r="B1123" s="12" t="s">
        <v>3828</v>
      </c>
      <c r="C1123" s="12" t="s">
        <v>1483</v>
      </c>
      <c r="D1123" s="12" t="s">
        <v>1823</v>
      </c>
      <c r="E1123" s="12" t="s">
        <v>2225</v>
      </c>
      <c r="F1123" s="1">
        <v>6.48220014572144</v>
      </c>
      <c r="G1123" s="1" t="s">
        <v>2406</v>
      </c>
      <c r="H1123" s="1">
        <v>8.5017681121826207E-3</v>
      </c>
      <c r="I1123" s="1" t="s">
        <v>2406</v>
      </c>
      <c r="J1123" s="1">
        <v>0</v>
      </c>
      <c r="K1123" s="1" t="s">
        <v>2406</v>
      </c>
      <c r="L1123" s="1">
        <v>8.3573692245408903E-4</v>
      </c>
      <c r="M1123" s="1" t="s">
        <v>2406</v>
      </c>
      <c r="N1123" s="1">
        <v>1.4444900443777401E-3</v>
      </c>
      <c r="O1123" s="1" t="s">
        <v>2406</v>
      </c>
    </row>
    <row r="1124" spans="1:15" x14ac:dyDescent="0.25">
      <c r="A1124" s="12" t="s">
        <v>3813</v>
      </c>
      <c r="B1124" s="12" t="s">
        <v>3829</v>
      </c>
      <c r="C1124" s="12" t="s">
        <v>1483</v>
      </c>
      <c r="D1124" s="12" t="s">
        <v>1758</v>
      </c>
      <c r="E1124" s="12" t="s">
        <v>2225</v>
      </c>
      <c r="F1124" s="1">
        <v>4.9166021347045898</v>
      </c>
      <c r="G1124" s="1" t="s">
        <v>2406</v>
      </c>
      <c r="H1124" s="1">
        <v>1.52896903455257E-3</v>
      </c>
      <c r="I1124" s="1" t="s">
        <v>2406</v>
      </c>
      <c r="J1124" s="1">
        <v>3.2169078622246202E-5</v>
      </c>
      <c r="K1124" s="1" t="s">
        <v>2406</v>
      </c>
      <c r="L1124" s="1">
        <v>5.8346451260149501E-4</v>
      </c>
      <c r="M1124" s="1" t="s">
        <v>2406</v>
      </c>
      <c r="N1124" s="1">
        <v>4.9385882448404995E-4</v>
      </c>
      <c r="O1124" s="1" t="s">
        <v>2406</v>
      </c>
    </row>
    <row r="1125" spans="1:15" x14ac:dyDescent="0.25">
      <c r="A1125" s="12" t="s">
        <v>2404</v>
      </c>
      <c r="B1125" s="12" t="s">
        <v>3830</v>
      </c>
      <c r="C1125" s="12" t="s">
        <v>1483</v>
      </c>
      <c r="D1125" s="12" t="s">
        <v>3674</v>
      </c>
      <c r="E1125" s="12" t="s">
        <v>2225</v>
      </c>
      <c r="F1125" s="1">
        <v>6.48220014572144</v>
      </c>
      <c r="G1125" s="1" t="s">
        <v>2406</v>
      </c>
      <c r="H1125" s="1">
        <v>8.5017681121826207E-3</v>
      </c>
      <c r="I1125" s="1" t="s">
        <v>2406</v>
      </c>
      <c r="J1125" s="1">
        <v>0</v>
      </c>
      <c r="K1125" s="1" t="s">
        <v>2406</v>
      </c>
      <c r="L1125" s="1">
        <v>8.3573692245408903E-4</v>
      </c>
      <c r="M1125" s="1" t="s">
        <v>2406</v>
      </c>
      <c r="N1125" s="1">
        <v>1.4444900443777401E-3</v>
      </c>
      <c r="O1125" s="1" t="s">
        <v>2406</v>
      </c>
    </row>
    <row r="1126" spans="1:15" x14ac:dyDescent="0.25">
      <c r="A1126" s="12" t="s">
        <v>3813</v>
      </c>
      <c r="B1126" s="12" t="s">
        <v>3831</v>
      </c>
      <c r="C1126" s="12" t="s">
        <v>1483</v>
      </c>
      <c r="D1126" s="12" t="s">
        <v>1710</v>
      </c>
      <c r="E1126" s="12" t="s">
        <v>2225</v>
      </c>
      <c r="F1126" s="1">
        <v>4.9166021347045898</v>
      </c>
      <c r="G1126" s="1" t="s">
        <v>2406</v>
      </c>
      <c r="H1126" s="1">
        <v>1.52896903455257E-3</v>
      </c>
      <c r="I1126" s="1" t="s">
        <v>2406</v>
      </c>
      <c r="J1126" s="1">
        <v>3.2169078622246202E-5</v>
      </c>
      <c r="K1126" s="1" t="s">
        <v>2406</v>
      </c>
      <c r="L1126" s="1">
        <v>5.8346451260149501E-4</v>
      </c>
      <c r="M1126" s="1" t="s">
        <v>2406</v>
      </c>
      <c r="N1126" s="1">
        <v>4.9385882448404995E-4</v>
      </c>
      <c r="O1126" s="1" t="s">
        <v>2406</v>
      </c>
    </row>
    <row r="1127" spans="1:15" x14ac:dyDescent="0.25">
      <c r="A1127" s="12" t="s">
        <v>2404</v>
      </c>
      <c r="B1127" s="12" t="s">
        <v>3832</v>
      </c>
      <c r="C1127" s="12" t="s">
        <v>1483</v>
      </c>
      <c r="D1127" s="12" t="s">
        <v>3833</v>
      </c>
      <c r="E1127" s="12" t="s">
        <v>2225</v>
      </c>
      <c r="F1127" s="1">
        <v>6.48220014572144</v>
      </c>
      <c r="G1127" s="1" t="s">
        <v>2406</v>
      </c>
      <c r="H1127" s="1">
        <v>8.5017681121826207E-3</v>
      </c>
      <c r="I1127" s="1" t="s">
        <v>2406</v>
      </c>
      <c r="J1127" s="1">
        <v>0</v>
      </c>
      <c r="K1127" s="1" t="s">
        <v>2406</v>
      </c>
      <c r="L1127" s="1">
        <v>8.3573692245408903E-4</v>
      </c>
      <c r="M1127" s="1" t="s">
        <v>2406</v>
      </c>
      <c r="N1127" s="1">
        <v>1.4444900443777401E-3</v>
      </c>
      <c r="O1127" s="1" t="s">
        <v>2406</v>
      </c>
    </row>
    <row r="1128" spans="1:15" x14ac:dyDescent="0.25">
      <c r="A1128" s="12" t="s">
        <v>2404</v>
      </c>
      <c r="B1128" s="12" t="s">
        <v>3834</v>
      </c>
      <c r="C1128" s="12" t="s">
        <v>1483</v>
      </c>
      <c r="D1128" s="12" t="s">
        <v>3835</v>
      </c>
      <c r="E1128" s="12" t="s">
        <v>2225</v>
      </c>
      <c r="F1128" s="1">
        <v>6.48220014572144</v>
      </c>
      <c r="G1128" s="1" t="s">
        <v>2406</v>
      </c>
      <c r="H1128" s="1">
        <v>8.5017681121826207E-3</v>
      </c>
      <c r="I1128" s="1" t="s">
        <v>2406</v>
      </c>
      <c r="J1128" s="1">
        <v>0</v>
      </c>
      <c r="K1128" s="1" t="s">
        <v>2406</v>
      </c>
      <c r="L1128" s="1">
        <v>8.3573692245408903E-4</v>
      </c>
      <c r="M1128" s="1" t="s">
        <v>2406</v>
      </c>
      <c r="N1128" s="1">
        <v>1.4444900443777401E-3</v>
      </c>
      <c r="O1128" s="1" t="s">
        <v>2406</v>
      </c>
    </row>
    <row r="1129" spans="1:15" x14ac:dyDescent="0.25">
      <c r="A1129" s="12" t="s">
        <v>2404</v>
      </c>
      <c r="B1129" s="12" t="s">
        <v>3836</v>
      </c>
      <c r="C1129" s="12" t="s">
        <v>1483</v>
      </c>
      <c r="D1129" s="12" t="s">
        <v>3837</v>
      </c>
      <c r="E1129" s="12" t="s">
        <v>2225</v>
      </c>
      <c r="F1129" s="1">
        <v>6.48220014572144</v>
      </c>
      <c r="G1129" s="1" t="s">
        <v>2406</v>
      </c>
      <c r="H1129" s="1">
        <v>8.5017681121826207E-3</v>
      </c>
      <c r="I1129" s="1" t="s">
        <v>2406</v>
      </c>
      <c r="J1129" s="1">
        <v>0</v>
      </c>
      <c r="K1129" s="1" t="s">
        <v>2406</v>
      </c>
      <c r="L1129" s="1">
        <v>8.3573692245408903E-4</v>
      </c>
      <c r="M1129" s="1" t="s">
        <v>2406</v>
      </c>
      <c r="N1129" s="1">
        <v>1.4444900443777401E-3</v>
      </c>
      <c r="O1129" s="1" t="s">
        <v>2406</v>
      </c>
    </row>
    <row r="1130" spans="1:15" x14ac:dyDescent="0.25">
      <c r="A1130" s="12" t="s">
        <v>2404</v>
      </c>
      <c r="B1130" s="12" t="s">
        <v>3838</v>
      </c>
      <c r="C1130" s="12" t="s">
        <v>1483</v>
      </c>
      <c r="D1130" s="12" t="s">
        <v>1617</v>
      </c>
      <c r="E1130" s="12" t="s">
        <v>2225</v>
      </c>
      <c r="F1130" s="1">
        <v>6.48220014572144</v>
      </c>
      <c r="G1130" s="1" t="s">
        <v>2406</v>
      </c>
      <c r="H1130" s="1">
        <v>8.5017681121826207E-3</v>
      </c>
      <c r="I1130" s="1" t="s">
        <v>2406</v>
      </c>
      <c r="J1130" s="1">
        <v>0</v>
      </c>
      <c r="K1130" s="1" t="s">
        <v>2406</v>
      </c>
      <c r="L1130" s="1">
        <v>8.3573692245408903E-4</v>
      </c>
      <c r="M1130" s="1" t="s">
        <v>2406</v>
      </c>
      <c r="N1130" s="1">
        <v>1.4444900443777401E-3</v>
      </c>
      <c r="O1130" s="1" t="s">
        <v>2406</v>
      </c>
    </row>
    <row r="1131" spans="1:15" x14ac:dyDescent="0.25">
      <c r="A1131" s="12" t="s">
        <v>3813</v>
      </c>
      <c r="B1131" s="12" t="s">
        <v>3839</v>
      </c>
      <c r="C1131" s="12" t="s">
        <v>1483</v>
      </c>
      <c r="D1131" s="12" t="s">
        <v>1624</v>
      </c>
      <c r="E1131" s="12" t="s">
        <v>2225</v>
      </c>
      <c r="F1131" s="1">
        <v>4.9166021347045898</v>
      </c>
      <c r="G1131" s="1" t="s">
        <v>2406</v>
      </c>
      <c r="H1131" s="1">
        <v>1.52896903455257E-3</v>
      </c>
      <c r="I1131" s="1" t="s">
        <v>2406</v>
      </c>
      <c r="J1131" s="1">
        <v>3.2169078622246202E-5</v>
      </c>
      <c r="K1131" s="1" t="s">
        <v>2406</v>
      </c>
      <c r="L1131" s="1">
        <v>5.8346451260149501E-4</v>
      </c>
      <c r="M1131" s="1" t="s">
        <v>2406</v>
      </c>
      <c r="N1131" s="1">
        <v>4.9385882448404995E-4</v>
      </c>
      <c r="O1131" s="1" t="s">
        <v>2406</v>
      </c>
    </row>
    <row r="1132" spans="1:15" x14ac:dyDescent="0.25">
      <c r="A1132" s="12" t="s">
        <v>2404</v>
      </c>
      <c r="B1132" s="12" t="s">
        <v>3840</v>
      </c>
      <c r="C1132" s="12" t="s">
        <v>1483</v>
      </c>
      <c r="D1132" s="12" t="s">
        <v>3841</v>
      </c>
      <c r="E1132" s="12" t="s">
        <v>2225</v>
      </c>
      <c r="F1132" s="1">
        <v>6.48220014572144</v>
      </c>
      <c r="G1132" s="1" t="s">
        <v>2406</v>
      </c>
      <c r="H1132" s="1">
        <v>8.5017681121826207E-3</v>
      </c>
      <c r="I1132" s="1" t="s">
        <v>2406</v>
      </c>
      <c r="J1132" s="1">
        <v>0</v>
      </c>
      <c r="K1132" s="1" t="s">
        <v>2406</v>
      </c>
      <c r="L1132" s="1">
        <v>8.3573692245408903E-4</v>
      </c>
      <c r="M1132" s="1" t="s">
        <v>2406</v>
      </c>
      <c r="N1132" s="1">
        <v>1.4444900443777401E-3</v>
      </c>
      <c r="O1132" s="1" t="s">
        <v>2406</v>
      </c>
    </row>
    <row r="1133" spans="1:15" x14ac:dyDescent="0.25">
      <c r="A1133" s="12" t="s">
        <v>3813</v>
      </c>
      <c r="B1133" s="12" t="s">
        <v>3842</v>
      </c>
      <c r="C1133" s="12" t="s">
        <v>1483</v>
      </c>
      <c r="D1133" s="12" t="s">
        <v>3843</v>
      </c>
      <c r="E1133" s="12" t="s">
        <v>2225</v>
      </c>
      <c r="F1133" s="1">
        <v>4.9166021347045898</v>
      </c>
      <c r="G1133" s="1" t="s">
        <v>2406</v>
      </c>
      <c r="H1133" s="1">
        <v>1.52896903455257E-3</v>
      </c>
      <c r="I1133" s="1" t="s">
        <v>2406</v>
      </c>
      <c r="J1133" s="1">
        <v>3.2169078622246202E-5</v>
      </c>
      <c r="K1133" s="1" t="s">
        <v>2406</v>
      </c>
      <c r="L1133" s="1">
        <v>5.8346451260149501E-4</v>
      </c>
      <c r="M1133" s="1" t="s">
        <v>2406</v>
      </c>
      <c r="N1133" s="1">
        <v>4.9385882448404995E-4</v>
      </c>
      <c r="O1133" s="1" t="s">
        <v>2406</v>
      </c>
    </row>
    <row r="1134" spans="1:15" x14ac:dyDescent="0.25">
      <c r="A1134" s="12" t="s">
        <v>3813</v>
      </c>
      <c r="B1134" s="12" t="s">
        <v>3844</v>
      </c>
      <c r="C1134" s="12" t="s">
        <v>1483</v>
      </c>
      <c r="D1134" s="12" t="s">
        <v>1608</v>
      </c>
      <c r="E1134" s="12" t="s">
        <v>2225</v>
      </c>
      <c r="F1134" s="1">
        <v>4.9166021347045898</v>
      </c>
      <c r="G1134" s="1" t="s">
        <v>2406</v>
      </c>
      <c r="H1134" s="1">
        <v>1.52896903455257E-3</v>
      </c>
      <c r="I1134" s="1" t="s">
        <v>2406</v>
      </c>
      <c r="J1134" s="1">
        <v>3.2169078622246202E-5</v>
      </c>
      <c r="K1134" s="1" t="s">
        <v>2406</v>
      </c>
      <c r="L1134" s="1">
        <v>5.8346451260149501E-4</v>
      </c>
      <c r="M1134" s="1" t="s">
        <v>2406</v>
      </c>
      <c r="N1134" s="1">
        <v>4.9385882448404995E-4</v>
      </c>
      <c r="O1134" s="1" t="s">
        <v>2406</v>
      </c>
    </row>
    <row r="1135" spans="1:15" x14ac:dyDescent="0.25">
      <c r="A1135" s="12" t="s">
        <v>2404</v>
      </c>
      <c r="B1135" s="12" t="s">
        <v>3845</v>
      </c>
      <c r="C1135" s="12" t="s">
        <v>1483</v>
      </c>
      <c r="D1135" s="12" t="s">
        <v>1813</v>
      </c>
      <c r="E1135" s="12" t="s">
        <v>2225</v>
      </c>
      <c r="F1135" s="1">
        <v>6.48220014572144</v>
      </c>
      <c r="G1135" s="1" t="s">
        <v>2406</v>
      </c>
      <c r="H1135" s="1">
        <v>8.5017681121826207E-3</v>
      </c>
      <c r="I1135" s="1" t="s">
        <v>2406</v>
      </c>
      <c r="J1135" s="1">
        <v>0</v>
      </c>
      <c r="K1135" s="1" t="s">
        <v>2406</v>
      </c>
      <c r="L1135" s="1">
        <v>8.3573692245408903E-4</v>
      </c>
      <c r="M1135" s="1" t="s">
        <v>2406</v>
      </c>
      <c r="N1135" s="1">
        <v>1.4444900443777401E-3</v>
      </c>
      <c r="O1135" s="1" t="s">
        <v>2406</v>
      </c>
    </row>
    <row r="1136" spans="1:15" x14ac:dyDescent="0.25">
      <c r="A1136" s="12" t="s">
        <v>2404</v>
      </c>
      <c r="B1136" s="12" t="s">
        <v>3846</v>
      </c>
      <c r="C1136" s="12" t="s">
        <v>1483</v>
      </c>
      <c r="D1136" s="12" t="s">
        <v>1948</v>
      </c>
      <c r="E1136" s="12" t="s">
        <v>2225</v>
      </c>
      <c r="F1136" s="1">
        <v>6.48220014572144</v>
      </c>
      <c r="G1136" s="1" t="s">
        <v>2406</v>
      </c>
      <c r="H1136" s="1">
        <v>8.5017681121826207E-3</v>
      </c>
      <c r="I1136" s="1" t="s">
        <v>2406</v>
      </c>
      <c r="J1136" s="1">
        <v>0</v>
      </c>
      <c r="K1136" s="1" t="s">
        <v>2406</v>
      </c>
      <c r="L1136" s="1">
        <v>8.3573692245408903E-4</v>
      </c>
      <c r="M1136" s="1" t="s">
        <v>2406</v>
      </c>
      <c r="N1136" s="1">
        <v>1.4444900443777401E-3</v>
      </c>
      <c r="O1136" s="1" t="s">
        <v>2406</v>
      </c>
    </row>
    <row r="1137" spans="1:15" x14ac:dyDescent="0.25">
      <c r="A1137" s="12" t="s">
        <v>3813</v>
      </c>
      <c r="B1137" s="12" t="s">
        <v>3847</v>
      </c>
      <c r="C1137" s="12" t="s">
        <v>1483</v>
      </c>
      <c r="D1137" s="12" t="s">
        <v>3848</v>
      </c>
      <c r="E1137" s="12" t="s">
        <v>2225</v>
      </c>
      <c r="F1137" s="1">
        <v>4.9166021347045898</v>
      </c>
      <c r="G1137" s="1" t="s">
        <v>2406</v>
      </c>
      <c r="H1137" s="1">
        <v>1.52896903455257E-3</v>
      </c>
      <c r="I1137" s="1" t="s">
        <v>2406</v>
      </c>
      <c r="J1137" s="1">
        <v>3.2169078622246202E-5</v>
      </c>
      <c r="K1137" s="1" t="s">
        <v>2406</v>
      </c>
      <c r="L1137" s="1">
        <v>5.8346451260149501E-4</v>
      </c>
      <c r="M1137" s="1" t="s">
        <v>2406</v>
      </c>
      <c r="N1137" s="1">
        <v>4.9385882448404995E-4</v>
      </c>
      <c r="O1137" s="1" t="s">
        <v>2406</v>
      </c>
    </row>
    <row r="1138" spans="1:15" x14ac:dyDescent="0.25">
      <c r="A1138" s="12" t="s">
        <v>3813</v>
      </c>
      <c r="B1138" s="12" t="s">
        <v>3849</v>
      </c>
      <c r="C1138" s="12" t="s">
        <v>1483</v>
      </c>
      <c r="D1138" s="12" t="s">
        <v>2121</v>
      </c>
      <c r="E1138" s="12" t="s">
        <v>2225</v>
      </c>
      <c r="F1138" s="1">
        <v>4.9166021347045898</v>
      </c>
      <c r="G1138" s="1" t="s">
        <v>2406</v>
      </c>
      <c r="H1138" s="1">
        <v>1.52896903455257E-3</v>
      </c>
      <c r="I1138" s="1" t="s">
        <v>2406</v>
      </c>
      <c r="J1138" s="1">
        <v>3.2169078622246202E-5</v>
      </c>
      <c r="K1138" s="1" t="s">
        <v>2406</v>
      </c>
      <c r="L1138" s="1">
        <v>5.8346451260149501E-4</v>
      </c>
      <c r="M1138" s="1" t="s">
        <v>2406</v>
      </c>
      <c r="N1138" s="1">
        <v>4.9385882448404995E-4</v>
      </c>
      <c r="O1138" s="1" t="s">
        <v>2406</v>
      </c>
    </row>
    <row r="1139" spans="1:15" x14ac:dyDescent="0.25">
      <c r="A1139" s="12" t="s">
        <v>2404</v>
      </c>
      <c r="B1139" s="12" t="s">
        <v>3850</v>
      </c>
      <c r="C1139" s="12" t="s">
        <v>1483</v>
      </c>
      <c r="D1139" s="12" t="s">
        <v>1584</v>
      </c>
      <c r="E1139" s="12" t="s">
        <v>2225</v>
      </c>
      <c r="F1139" s="1">
        <v>6.48220014572144</v>
      </c>
      <c r="G1139" s="1" t="s">
        <v>2406</v>
      </c>
      <c r="H1139" s="1">
        <v>8.5017681121826207E-3</v>
      </c>
      <c r="I1139" s="1" t="s">
        <v>2406</v>
      </c>
      <c r="J1139" s="1">
        <v>0</v>
      </c>
      <c r="K1139" s="1" t="s">
        <v>2406</v>
      </c>
      <c r="L1139" s="1">
        <v>8.3573692245408903E-4</v>
      </c>
      <c r="M1139" s="1" t="s">
        <v>2406</v>
      </c>
      <c r="N1139" s="1">
        <v>1.4444900443777401E-3</v>
      </c>
      <c r="O1139" s="1" t="s">
        <v>2406</v>
      </c>
    </row>
    <row r="1140" spans="1:15" x14ac:dyDescent="0.25">
      <c r="A1140" s="12" t="s">
        <v>3813</v>
      </c>
      <c r="B1140" s="12" t="s">
        <v>3851</v>
      </c>
      <c r="C1140" s="12" t="s">
        <v>1483</v>
      </c>
      <c r="D1140" s="12" t="s">
        <v>1502</v>
      </c>
      <c r="E1140" s="12" t="s">
        <v>2225</v>
      </c>
      <c r="F1140" s="1">
        <v>4.9166021347045898</v>
      </c>
      <c r="G1140" s="1" t="s">
        <v>2406</v>
      </c>
      <c r="H1140" s="1">
        <v>1.52896903455257E-3</v>
      </c>
      <c r="I1140" s="1" t="s">
        <v>2406</v>
      </c>
      <c r="J1140" s="1">
        <v>3.2169078622246202E-5</v>
      </c>
      <c r="K1140" s="1" t="s">
        <v>2406</v>
      </c>
      <c r="L1140" s="1">
        <v>5.8346451260149501E-4</v>
      </c>
      <c r="M1140" s="1" t="s">
        <v>2406</v>
      </c>
      <c r="N1140" s="1">
        <v>4.9385882448404995E-4</v>
      </c>
      <c r="O1140" s="1" t="s">
        <v>2406</v>
      </c>
    </row>
    <row r="1141" spans="1:15" x14ac:dyDescent="0.25">
      <c r="A1141" s="12" t="s">
        <v>3813</v>
      </c>
      <c r="B1141" s="12" t="s">
        <v>3852</v>
      </c>
      <c r="C1141" s="12" t="s">
        <v>1483</v>
      </c>
      <c r="D1141" s="12" t="s">
        <v>2048</v>
      </c>
      <c r="E1141" s="12" t="s">
        <v>2225</v>
      </c>
      <c r="F1141" s="1">
        <v>4.9166021347045898</v>
      </c>
      <c r="G1141" s="1" t="s">
        <v>2406</v>
      </c>
      <c r="H1141" s="1">
        <v>1.52896903455257E-3</v>
      </c>
      <c r="I1141" s="1" t="s">
        <v>2406</v>
      </c>
      <c r="J1141" s="1">
        <v>3.2169078622246202E-5</v>
      </c>
      <c r="K1141" s="1" t="s">
        <v>2406</v>
      </c>
      <c r="L1141" s="1">
        <v>5.8346451260149501E-4</v>
      </c>
      <c r="M1141" s="1" t="s">
        <v>2406</v>
      </c>
      <c r="N1141" s="1">
        <v>4.9385882448404995E-4</v>
      </c>
      <c r="O1141" s="1" t="s">
        <v>2406</v>
      </c>
    </row>
    <row r="1142" spans="1:15" x14ac:dyDescent="0.25">
      <c r="A1142" s="12" t="s">
        <v>3813</v>
      </c>
      <c r="B1142" s="12" t="s">
        <v>3853</v>
      </c>
      <c r="C1142" s="12" t="s">
        <v>1483</v>
      </c>
      <c r="D1142" s="12" t="s">
        <v>1799</v>
      </c>
      <c r="E1142" s="12" t="s">
        <v>2225</v>
      </c>
      <c r="F1142" s="1">
        <v>4.9166021347045898</v>
      </c>
      <c r="G1142" s="1" t="s">
        <v>2406</v>
      </c>
      <c r="H1142" s="1">
        <v>1.52896903455257E-3</v>
      </c>
      <c r="I1142" s="1" t="s">
        <v>2406</v>
      </c>
      <c r="J1142" s="1">
        <v>3.2169078622246202E-5</v>
      </c>
      <c r="K1142" s="1" t="s">
        <v>2406</v>
      </c>
      <c r="L1142" s="1">
        <v>5.8346451260149501E-4</v>
      </c>
      <c r="M1142" s="1" t="s">
        <v>2406</v>
      </c>
      <c r="N1142" s="1">
        <v>4.9385882448404995E-4</v>
      </c>
      <c r="O1142" s="1" t="s">
        <v>2406</v>
      </c>
    </row>
    <row r="1143" spans="1:15" x14ac:dyDescent="0.25">
      <c r="A1143" s="12" t="s">
        <v>3813</v>
      </c>
      <c r="B1143" s="12" t="s">
        <v>3854</v>
      </c>
      <c r="C1143" s="12" t="s">
        <v>1483</v>
      </c>
      <c r="D1143" s="12" t="s">
        <v>3855</v>
      </c>
      <c r="E1143" s="12" t="s">
        <v>2225</v>
      </c>
      <c r="F1143" s="1">
        <v>4.9166021347045898</v>
      </c>
      <c r="G1143" s="1" t="s">
        <v>2406</v>
      </c>
      <c r="H1143" s="1">
        <v>1.52896903455257E-3</v>
      </c>
      <c r="I1143" s="1" t="s">
        <v>2406</v>
      </c>
      <c r="J1143" s="1">
        <v>3.2169078622246202E-5</v>
      </c>
      <c r="K1143" s="1" t="s">
        <v>2406</v>
      </c>
      <c r="L1143" s="1">
        <v>5.8346451260149501E-4</v>
      </c>
      <c r="M1143" s="1" t="s">
        <v>2406</v>
      </c>
      <c r="N1143" s="1">
        <v>4.9385882448404995E-4</v>
      </c>
      <c r="O1143" s="1" t="s">
        <v>2406</v>
      </c>
    </row>
    <row r="1144" spans="1:15" x14ac:dyDescent="0.25">
      <c r="A1144" s="12" t="s">
        <v>2404</v>
      </c>
      <c r="B1144" s="12" t="s">
        <v>3856</v>
      </c>
      <c r="C1144" s="12" t="s">
        <v>1483</v>
      </c>
      <c r="D1144" s="12" t="s">
        <v>3201</v>
      </c>
      <c r="E1144" s="12" t="s">
        <v>2225</v>
      </c>
      <c r="F1144" s="1">
        <v>6.48220014572144</v>
      </c>
      <c r="G1144" s="1" t="s">
        <v>2406</v>
      </c>
      <c r="H1144" s="1">
        <v>8.5017681121826207E-3</v>
      </c>
      <c r="I1144" s="1" t="s">
        <v>2406</v>
      </c>
      <c r="J1144" s="1">
        <v>0</v>
      </c>
      <c r="K1144" s="1" t="s">
        <v>2406</v>
      </c>
      <c r="L1144" s="1">
        <v>8.3573692245408903E-4</v>
      </c>
      <c r="M1144" s="1" t="s">
        <v>2406</v>
      </c>
      <c r="N1144" s="1">
        <v>1.4444900443777401E-3</v>
      </c>
      <c r="O1144" s="1" t="s">
        <v>2406</v>
      </c>
    </row>
    <row r="1145" spans="1:15" x14ac:dyDescent="0.25">
      <c r="A1145" s="12" t="s">
        <v>2404</v>
      </c>
      <c r="B1145" s="12" t="s">
        <v>3857</v>
      </c>
      <c r="C1145" s="12" t="s">
        <v>1483</v>
      </c>
      <c r="D1145" s="12" t="s">
        <v>1788</v>
      </c>
      <c r="E1145" s="12" t="s">
        <v>2225</v>
      </c>
      <c r="F1145" s="1">
        <v>6.48220014572144</v>
      </c>
      <c r="G1145" s="1" t="s">
        <v>2406</v>
      </c>
      <c r="H1145" s="1">
        <v>8.5017681121826207E-3</v>
      </c>
      <c r="I1145" s="1" t="s">
        <v>2406</v>
      </c>
      <c r="J1145" s="1">
        <v>0</v>
      </c>
      <c r="K1145" s="1" t="s">
        <v>2406</v>
      </c>
      <c r="L1145" s="1">
        <v>8.3573692245408903E-4</v>
      </c>
      <c r="M1145" s="1" t="s">
        <v>2406</v>
      </c>
      <c r="N1145" s="1">
        <v>1.4444900443777401E-3</v>
      </c>
      <c r="O1145" s="1" t="s">
        <v>2406</v>
      </c>
    </row>
    <row r="1146" spans="1:15" x14ac:dyDescent="0.25">
      <c r="A1146" s="12" t="s">
        <v>3813</v>
      </c>
      <c r="B1146" s="12" t="s">
        <v>3858</v>
      </c>
      <c r="C1146" s="12" t="s">
        <v>1483</v>
      </c>
      <c r="D1146" s="12" t="s">
        <v>3205</v>
      </c>
      <c r="E1146" s="12" t="s">
        <v>2225</v>
      </c>
      <c r="F1146" s="1">
        <v>4.9166021347045898</v>
      </c>
      <c r="G1146" s="1" t="s">
        <v>2406</v>
      </c>
      <c r="H1146" s="1">
        <v>1.52896903455257E-3</v>
      </c>
      <c r="I1146" s="1" t="s">
        <v>2406</v>
      </c>
      <c r="J1146" s="1">
        <v>3.2169078622246202E-5</v>
      </c>
      <c r="K1146" s="1" t="s">
        <v>2406</v>
      </c>
      <c r="L1146" s="1">
        <v>5.8346451260149501E-4</v>
      </c>
      <c r="M1146" s="1" t="s">
        <v>2406</v>
      </c>
      <c r="N1146" s="1">
        <v>4.9385882448404995E-4</v>
      </c>
      <c r="O1146" s="1" t="s">
        <v>2406</v>
      </c>
    </row>
    <row r="1147" spans="1:15" x14ac:dyDescent="0.25">
      <c r="A1147" s="12" t="s">
        <v>2404</v>
      </c>
      <c r="B1147" s="12" t="s">
        <v>3859</v>
      </c>
      <c r="C1147" s="12" t="s">
        <v>1483</v>
      </c>
      <c r="D1147" s="12" t="s">
        <v>2004</v>
      </c>
      <c r="E1147" s="12" t="s">
        <v>2225</v>
      </c>
      <c r="F1147" s="1">
        <v>6.48220014572144</v>
      </c>
      <c r="G1147" s="1" t="s">
        <v>2406</v>
      </c>
      <c r="H1147" s="1">
        <v>8.5017681121826207E-3</v>
      </c>
      <c r="I1147" s="1" t="s">
        <v>2406</v>
      </c>
      <c r="J1147" s="1">
        <v>0</v>
      </c>
      <c r="K1147" s="1" t="s">
        <v>2406</v>
      </c>
      <c r="L1147" s="1">
        <v>8.3573692245408903E-4</v>
      </c>
      <c r="M1147" s="1" t="s">
        <v>2406</v>
      </c>
      <c r="N1147" s="1">
        <v>1.4444900443777401E-3</v>
      </c>
      <c r="O1147" s="1" t="s">
        <v>2406</v>
      </c>
    </row>
    <row r="1148" spans="1:15" x14ac:dyDescent="0.25">
      <c r="A1148" s="12" t="s">
        <v>2404</v>
      </c>
      <c r="B1148" s="12" t="s">
        <v>3860</v>
      </c>
      <c r="C1148" s="12" t="s">
        <v>1483</v>
      </c>
      <c r="D1148" s="12" t="s">
        <v>3861</v>
      </c>
      <c r="E1148" s="12" t="s">
        <v>2225</v>
      </c>
      <c r="F1148" s="1">
        <v>6.48220014572144</v>
      </c>
      <c r="G1148" s="1" t="s">
        <v>2406</v>
      </c>
      <c r="H1148" s="1">
        <v>8.5017681121826207E-3</v>
      </c>
      <c r="I1148" s="1" t="s">
        <v>2406</v>
      </c>
      <c r="J1148" s="1">
        <v>0</v>
      </c>
      <c r="K1148" s="1" t="s">
        <v>2406</v>
      </c>
      <c r="L1148" s="1">
        <v>8.3573692245408903E-4</v>
      </c>
      <c r="M1148" s="1" t="s">
        <v>2406</v>
      </c>
      <c r="N1148" s="1">
        <v>1.4444900443777401E-3</v>
      </c>
      <c r="O1148" s="1" t="s">
        <v>2406</v>
      </c>
    </row>
    <row r="1149" spans="1:15" x14ac:dyDescent="0.25">
      <c r="A1149" s="12" t="s">
        <v>2404</v>
      </c>
      <c r="B1149" s="12" t="s">
        <v>3862</v>
      </c>
      <c r="C1149" s="12" t="s">
        <v>1483</v>
      </c>
      <c r="D1149" s="12" t="s">
        <v>1873</v>
      </c>
      <c r="E1149" s="12" t="s">
        <v>2225</v>
      </c>
      <c r="F1149" s="1">
        <v>6.48220014572144</v>
      </c>
      <c r="G1149" s="1" t="s">
        <v>2406</v>
      </c>
      <c r="H1149" s="1">
        <v>8.5017681121826207E-3</v>
      </c>
      <c r="I1149" s="1" t="s">
        <v>2406</v>
      </c>
      <c r="J1149" s="1">
        <v>0</v>
      </c>
      <c r="K1149" s="1" t="s">
        <v>2406</v>
      </c>
      <c r="L1149" s="1">
        <v>8.3573692245408903E-4</v>
      </c>
      <c r="M1149" s="1" t="s">
        <v>2406</v>
      </c>
      <c r="N1149" s="1">
        <v>1.4444900443777401E-3</v>
      </c>
      <c r="O1149" s="1" t="s">
        <v>2406</v>
      </c>
    </row>
    <row r="1150" spans="1:15" x14ac:dyDescent="0.25">
      <c r="A1150" s="12" t="s">
        <v>3813</v>
      </c>
      <c r="B1150" s="12" t="s">
        <v>3863</v>
      </c>
      <c r="C1150" s="12" t="s">
        <v>1483</v>
      </c>
      <c r="D1150" s="12" t="s">
        <v>3864</v>
      </c>
      <c r="E1150" s="12" t="s">
        <v>2225</v>
      </c>
      <c r="F1150" s="1">
        <v>4.9166021347045898</v>
      </c>
      <c r="G1150" s="1" t="s">
        <v>2406</v>
      </c>
      <c r="H1150" s="1">
        <v>1.52896903455257E-3</v>
      </c>
      <c r="I1150" s="1" t="s">
        <v>2406</v>
      </c>
      <c r="J1150" s="1">
        <v>3.2169078622246202E-5</v>
      </c>
      <c r="K1150" s="1" t="s">
        <v>2406</v>
      </c>
      <c r="L1150" s="1">
        <v>5.8346451260149501E-4</v>
      </c>
      <c r="M1150" s="1" t="s">
        <v>2406</v>
      </c>
      <c r="N1150" s="1">
        <v>4.9385882448404995E-4</v>
      </c>
      <c r="O1150" s="1" t="s">
        <v>2406</v>
      </c>
    </row>
    <row r="1151" spans="1:15" x14ac:dyDescent="0.25">
      <c r="A1151" s="12" t="s">
        <v>2404</v>
      </c>
      <c r="B1151" s="12" t="s">
        <v>3865</v>
      </c>
      <c r="C1151" s="12" t="s">
        <v>1483</v>
      </c>
      <c r="D1151" s="12" t="s">
        <v>2134</v>
      </c>
      <c r="E1151" s="12" t="s">
        <v>2225</v>
      </c>
      <c r="F1151" s="1">
        <v>6.48220014572144</v>
      </c>
      <c r="G1151" s="1" t="s">
        <v>2406</v>
      </c>
      <c r="H1151" s="1">
        <v>8.5017681121826207E-3</v>
      </c>
      <c r="I1151" s="1" t="s">
        <v>2406</v>
      </c>
      <c r="J1151" s="1">
        <v>0</v>
      </c>
      <c r="K1151" s="1" t="s">
        <v>2406</v>
      </c>
      <c r="L1151" s="1">
        <v>8.3573692245408903E-4</v>
      </c>
      <c r="M1151" s="1" t="s">
        <v>2406</v>
      </c>
      <c r="N1151" s="1">
        <v>1.4444900443777401E-3</v>
      </c>
      <c r="O1151" s="1" t="s">
        <v>2406</v>
      </c>
    </row>
    <row r="1152" spans="1:15" x14ac:dyDescent="0.25">
      <c r="A1152" s="12" t="s">
        <v>3813</v>
      </c>
      <c r="B1152" s="12" t="s">
        <v>3866</v>
      </c>
      <c r="C1152" s="12" t="s">
        <v>1483</v>
      </c>
      <c r="D1152" s="12" t="s">
        <v>3867</v>
      </c>
      <c r="E1152" s="12" t="s">
        <v>2225</v>
      </c>
      <c r="F1152" s="1">
        <v>4.9166021347045898</v>
      </c>
      <c r="G1152" s="1" t="s">
        <v>2406</v>
      </c>
      <c r="H1152" s="1">
        <v>1.52896903455257E-3</v>
      </c>
      <c r="I1152" s="1" t="s">
        <v>2406</v>
      </c>
      <c r="J1152" s="1">
        <v>3.2169078622246202E-5</v>
      </c>
      <c r="K1152" s="1" t="s">
        <v>2406</v>
      </c>
      <c r="L1152" s="1">
        <v>5.8346451260149501E-4</v>
      </c>
      <c r="M1152" s="1" t="s">
        <v>2406</v>
      </c>
      <c r="N1152" s="1">
        <v>4.9385882448404995E-4</v>
      </c>
      <c r="O1152" s="1" t="s">
        <v>2406</v>
      </c>
    </row>
    <row r="1153" spans="1:15" x14ac:dyDescent="0.25">
      <c r="A1153" s="12" t="s">
        <v>3813</v>
      </c>
      <c r="B1153" s="12" t="s">
        <v>3868</v>
      </c>
      <c r="C1153" s="12" t="s">
        <v>1483</v>
      </c>
      <c r="D1153" s="12" t="s">
        <v>2017</v>
      </c>
      <c r="E1153" s="12" t="s">
        <v>2225</v>
      </c>
      <c r="F1153" s="1">
        <v>4.9166021347045898</v>
      </c>
      <c r="G1153" s="1" t="s">
        <v>2406</v>
      </c>
      <c r="H1153" s="1">
        <v>1.52896903455257E-3</v>
      </c>
      <c r="I1153" s="1" t="s">
        <v>2406</v>
      </c>
      <c r="J1153" s="1">
        <v>3.2169078622246202E-5</v>
      </c>
      <c r="K1153" s="1" t="s">
        <v>2406</v>
      </c>
      <c r="L1153" s="1">
        <v>5.8346451260149501E-4</v>
      </c>
      <c r="M1153" s="1" t="s">
        <v>2406</v>
      </c>
      <c r="N1153" s="1">
        <v>4.9385882448404995E-4</v>
      </c>
      <c r="O1153" s="1" t="s">
        <v>2406</v>
      </c>
    </row>
    <row r="1154" spans="1:15" x14ac:dyDescent="0.25">
      <c r="A1154" s="12" t="s">
        <v>3813</v>
      </c>
      <c r="B1154" s="12" t="s">
        <v>3869</v>
      </c>
      <c r="C1154" s="12" t="s">
        <v>1483</v>
      </c>
      <c r="D1154" s="12" t="s">
        <v>2120</v>
      </c>
      <c r="E1154" s="12" t="s">
        <v>2225</v>
      </c>
      <c r="F1154" s="1">
        <v>4.9166021347045898</v>
      </c>
      <c r="G1154" s="1" t="s">
        <v>2406</v>
      </c>
      <c r="H1154" s="1">
        <v>1.52896903455257E-3</v>
      </c>
      <c r="I1154" s="1" t="s">
        <v>2406</v>
      </c>
      <c r="J1154" s="1">
        <v>3.2169078622246202E-5</v>
      </c>
      <c r="K1154" s="1" t="s">
        <v>2406</v>
      </c>
      <c r="L1154" s="1">
        <v>5.8346451260149501E-4</v>
      </c>
      <c r="M1154" s="1" t="s">
        <v>2406</v>
      </c>
      <c r="N1154" s="1">
        <v>4.9385882448404995E-4</v>
      </c>
      <c r="O1154" s="1" t="s">
        <v>2406</v>
      </c>
    </row>
    <row r="1155" spans="1:15" x14ac:dyDescent="0.25">
      <c r="A1155" s="12" t="s">
        <v>2404</v>
      </c>
      <c r="B1155" s="12" t="s">
        <v>3870</v>
      </c>
      <c r="C1155" s="12" t="s">
        <v>1483</v>
      </c>
      <c r="D1155" s="12" t="s">
        <v>3871</v>
      </c>
      <c r="E1155" s="12" t="s">
        <v>2225</v>
      </c>
      <c r="F1155" s="1">
        <v>6.48220014572144</v>
      </c>
      <c r="G1155" s="1" t="s">
        <v>2406</v>
      </c>
      <c r="H1155" s="1">
        <v>8.5017681121826207E-3</v>
      </c>
      <c r="I1155" s="1" t="s">
        <v>2406</v>
      </c>
      <c r="J1155" s="1">
        <v>0</v>
      </c>
      <c r="K1155" s="1" t="s">
        <v>2406</v>
      </c>
      <c r="L1155" s="1">
        <v>8.3573692245408903E-4</v>
      </c>
      <c r="M1155" s="1" t="s">
        <v>2406</v>
      </c>
      <c r="N1155" s="1">
        <v>1.4444900443777401E-3</v>
      </c>
      <c r="O1155" s="1" t="s">
        <v>2406</v>
      </c>
    </row>
    <row r="1156" spans="1:15" x14ac:dyDescent="0.25">
      <c r="A1156" s="12" t="s">
        <v>2404</v>
      </c>
      <c r="B1156" s="12" t="s">
        <v>3872</v>
      </c>
      <c r="C1156" s="12" t="s">
        <v>1483</v>
      </c>
      <c r="D1156" s="12" t="s">
        <v>1792</v>
      </c>
      <c r="E1156" s="12" t="s">
        <v>2225</v>
      </c>
      <c r="F1156" s="1">
        <v>6.48220014572144</v>
      </c>
      <c r="G1156" s="1" t="s">
        <v>2406</v>
      </c>
      <c r="H1156" s="1">
        <v>8.5017681121826207E-3</v>
      </c>
      <c r="I1156" s="1" t="s">
        <v>2406</v>
      </c>
      <c r="J1156" s="1">
        <v>0</v>
      </c>
      <c r="K1156" s="1" t="s">
        <v>2406</v>
      </c>
      <c r="L1156" s="1">
        <v>8.3573692245408903E-4</v>
      </c>
      <c r="M1156" s="1" t="s">
        <v>2406</v>
      </c>
      <c r="N1156" s="1">
        <v>1.4444900443777401E-3</v>
      </c>
      <c r="O1156" s="1" t="s">
        <v>2406</v>
      </c>
    </row>
    <row r="1157" spans="1:15" x14ac:dyDescent="0.25">
      <c r="A1157" s="12" t="s">
        <v>2404</v>
      </c>
      <c r="B1157" s="12" t="s">
        <v>3873</v>
      </c>
      <c r="C1157" s="12" t="s">
        <v>1483</v>
      </c>
      <c r="D1157" s="12" t="s">
        <v>2040</v>
      </c>
      <c r="E1157" s="12" t="s">
        <v>2225</v>
      </c>
      <c r="F1157" s="1">
        <v>6.48220014572144</v>
      </c>
      <c r="G1157" s="1" t="s">
        <v>2406</v>
      </c>
      <c r="H1157" s="1">
        <v>8.5017681121826207E-3</v>
      </c>
      <c r="I1157" s="1" t="s">
        <v>2406</v>
      </c>
      <c r="J1157" s="1">
        <v>0</v>
      </c>
      <c r="K1157" s="1" t="s">
        <v>2406</v>
      </c>
      <c r="L1157" s="1">
        <v>8.3573692245408903E-4</v>
      </c>
      <c r="M1157" s="1" t="s">
        <v>2406</v>
      </c>
      <c r="N1157" s="1">
        <v>1.4444900443777401E-3</v>
      </c>
      <c r="O1157" s="1" t="s">
        <v>2406</v>
      </c>
    </row>
    <row r="1158" spans="1:15" x14ac:dyDescent="0.25">
      <c r="A1158" s="12" t="s">
        <v>3813</v>
      </c>
      <c r="B1158" s="12" t="s">
        <v>3874</v>
      </c>
      <c r="C1158" s="12" t="s">
        <v>1483</v>
      </c>
      <c r="D1158" s="12" t="s">
        <v>3875</v>
      </c>
      <c r="E1158" s="12" t="s">
        <v>2225</v>
      </c>
      <c r="F1158" s="1">
        <v>4.9166021347045898</v>
      </c>
      <c r="G1158" s="1" t="s">
        <v>2406</v>
      </c>
      <c r="H1158" s="1">
        <v>1.52896903455257E-3</v>
      </c>
      <c r="I1158" s="1" t="s">
        <v>2406</v>
      </c>
      <c r="J1158" s="1">
        <v>3.2169078622246202E-5</v>
      </c>
      <c r="K1158" s="1" t="s">
        <v>2406</v>
      </c>
      <c r="L1158" s="1">
        <v>5.8346451260149501E-4</v>
      </c>
      <c r="M1158" s="1" t="s">
        <v>2406</v>
      </c>
      <c r="N1158" s="1">
        <v>4.9385882448404995E-4</v>
      </c>
      <c r="O1158" s="1" t="s">
        <v>2406</v>
      </c>
    </row>
    <row r="1159" spans="1:15" x14ac:dyDescent="0.25">
      <c r="A1159" s="12" t="s">
        <v>3813</v>
      </c>
      <c r="B1159" s="12" t="s">
        <v>3876</v>
      </c>
      <c r="C1159" s="12" t="s">
        <v>1483</v>
      </c>
      <c r="D1159" s="12" t="s">
        <v>1736</v>
      </c>
      <c r="E1159" s="12" t="s">
        <v>2225</v>
      </c>
      <c r="F1159" s="1">
        <v>4.9166021347045898</v>
      </c>
      <c r="G1159" s="1" t="s">
        <v>2406</v>
      </c>
      <c r="H1159" s="1">
        <v>1.52896903455257E-3</v>
      </c>
      <c r="I1159" s="1" t="s">
        <v>2406</v>
      </c>
      <c r="J1159" s="1">
        <v>3.2169078622246202E-5</v>
      </c>
      <c r="K1159" s="1" t="s">
        <v>2406</v>
      </c>
      <c r="L1159" s="1">
        <v>5.8346451260149501E-4</v>
      </c>
      <c r="M1159" s="1" t="s">
        <v>2406</v>
      </c>
      <c r="N1159" s="1">
        <v>4.9385882448404995E-4</v>
      </c>
      <c r="O1159" s="1" t="s">
        <v>2406</v>
      </c>
    </row>
    <row r="1160" spans="1:15" x14ac:dyDescent="0.25">
      <c r="A1160" s="12" t="s">
        <v>3813</v>
      </c>
      <c r="B1160" s="12" t="s">
        <v>3877</v>
      </c>
      <c r="C1160" s="12" t="s">
        <v>1483</v>
      </c>
      <c r="D1160" s="12" t="s">
        <v>3878</v>
      </c>
      <c r="E1160" s="12" t="s">
        <v>2225</v>
      </c>
      <c r="F1160" s="1">
        <v>4.9166021347045898</v>
      </c>
      <c r="G1160" s="1" t="s">
        <v>2406</v>
      </c>
      <c r="H1160" s="1">
        <v>1.52896903455257E-3</v>
      </c>
      <c r="I1160" s="1" t="s">
        <v>2406</v>
      </c>
      <c r="J1160" s="1">
        <v>3.2169078622246202E-5</v>
      </c>
      <c r="K1160" s="1" t="s">
        <v>2406</v>
      </c>
      <c r="L1160" s="1">
        <v>5.8346451260149501E-4</v>
      </c>
      <c r="M1160" s="1" t="s">
        <v>2406</v>
      </c>
      <c r="N1160" s="1">
        <v>4.9385882448404995E-4</v>
      </c>
      <c r="O1160" s="1" t="s">
        <v>2406</v>
      </c>
    </row>
    <row r="1161" spans="1:15" x14ac:dyDescent="0.25">
      <c r="A1161" s="12" t="s">
        <v>3813</v>
      </c>
      <c r="B1161" s="12" t="s">
        <v>3879</v>
      </c>
      <c r="C1161" s="12" t="s">
        <v>1483</v>
      </c>
      <c r="D1161" s="12" t="s">
        <v>2129</v>
      </c>
      <c r="E1161" s="12" t="s">
        <v>2225</v>
      </c>
      <c r="F1161" s="1">
        <v>4.9166021347045898</v>
      </c>
      <c r="G1161" s="1" t="s">
        <v>2406</v>
      </c>
      <c r="H1161" s="1">
        <v>1.52896903455257E-3</v>
      </c>
      <c r="I1161" s="1" t="s">
        <v>2406</v>
      </c>
      <c r="J1161" s="1">
        <v>3.2169078622246202E-5</v>
      </c>
      <c r="K1161" s="1" t="s">
        <v>2406</v>
      </c>
      <c r="L1161" s="1">
        <v>5.8346451260149501E-4</v>
      </c>
      <c r="M1161" s="1" t="s">
        <v>2406</v>
      </c>
      <c r="N1161" s="1">
        <v>4.9385882448404995E-4</v>
      </c>
      <c r="O1161" s="1" t="s">
        <v>2406</v>
      </c>
    </row>
    <row r="1162" spans="1:15" x14ac:dyDescent="0.25">
      <c r="A1162" s="12" t="s">
        <v>3813</v>
      </c>
      <c r="B1162" s="12" t="s">
        <v>3880</v>
      </c>
      <c r="C1162" s="12" t="s">
        <v>1483</v>
      </c>
      <c r="D1162" s="12" t="s">
        <v>3881</v>
      </c>
      <c r="E1162" s="12" t="s">
        <v>2225</v>
      </c>
      <c r="F1162" s="1">
        <v>4.9166021347045898</v>
      </c>
      <c r="G1162" s="1" t="s">
        <v>2406</v>
      </c>
      <c r="H1162" s="1">
        <v>1.52896903455257E-3</v>
      </c>
      <c r="I1162" s="1" t="s">
        <v>2406</v>
      </c>
      <c r="J1162" s="1">
        <v>3.2169078622246202E-5</v>
      </c>
      <c r="K1162" s="1" t="s">
        <v>2406</v>
      </c>
      <c r="L1162" s="1">
        <v>5.8346451260149501E-4</v>
      </c>
      <c r="M1162" s="1" t="s">
        <v>2406</v>
      </c>
      <c r="N1162" s="1">
        <v>4.9385882448404995E-4</v>
      </c>
      <c r="O1162" s="1" t="s">
        <v>2406</v>
      </c>
    </row>
    <row r="1163" spans="1:15" x14ac:dyDescent="0.25">
      <c r="A1163" s="12" t="s">
        <v>3813</v>
      </c>
      <c r="B1163" s="12" t="s">
        <v>3882</v>
      </c>
      <c r="C1163" s="12" t="s">
        <v>1483</v>
      </c>
      <c r="D1163" s="12" t="s">
        <v>3883</v>
      </c>
      <c r="E1163" s="12" t="s">
        <v>2225</v>
      </c>
      <c r="F1163" s="1">
        <v>4.9166021347045898</v>
      </c>
      <c r="G1163" s="1" t="s">
        <v>2406</v>
      </c>
      <c r="H1163" s="1">
        <v>1.52896903455257E-3</v>
      </c>
      <c r="I1163" s="1" t="s">
        <v>2406</v>
      </c>
      <c r="J1163" s="1">
        <v>3.2169078622246202E-5</v>
      </c>
      <c r="K1163" s="1" t="s">
        <v>2406</v>
      </c>
      <c r="L1163" s="1">
        <v>5.8346451260149501E-4</v>
      </c>
      <c r="M1163" s="1" t="s">
        <v>2406</v>
      </c>
      <c r="N1163" s="1">
        <v>4.9385882448404995E-4</v>
      </c>
      <c r="O1163" s="1" t="s">
        <v>2406</v>
      </c>
    </row>
    <row r="1164" spans="1:15" x14ac:dyDescent="0.25">
      <c r="A1164" s="12" t="s">
        <v>3813</v>
      </c>
      <c r="B1164" s="12" t="s">
        <v>3884</v>
      </c>
      <c r="C1164" s="12" t="s">
        <v>1483</v>
      </c>
      <c r="D1164" s="12" t="s">
        <v>3885</v>
      </c>
      <c r="E1164" s="12" t="s">
        <v>2225</v>
      </c>
      <c r="F1164" s="1">
        <v>4.9166021347045898</v>
      </c>
      <c r="G1164" s="1" t="s">
        <v>2406</v>
      </c>
      <c r="H1164" s="1">
        <v>1.52896903455257E-3</v>
      </c>
      <c r="I1164" s="1" t="s">
        <v>2406</v>
      </c>
      <c r="J1164" s="1">
        <v>3.2169078622246202E-5</v>
      </c>
      <c r="K1164" s="1" t="s">
        <v>2406</v>
      </c>
      <c r="L1164" s="1">
        <v>5.8346451260149501E-4</v>
      </c>
      <c r="M1164" s="1" t="s">
        <v>2406</v>
      </c>
      <c r="N1164" s="1">
        <v>4.9385882448404995E-4</v>
      </c>
      <c r="O1164" s="1" t="s">
        <v>2406</v>
      </c>
    </row>
    <row r="1165" spans="1:15" x14ac:dyDescent="0.25">
      <c r="A1165" s="12" t="s">
        <v>3813</v>
      </c>
      <c r="B1165" s="12" t="s">
        <v>3886</v>
      </c>
      <c r="C1165" s="12" t="s">
        <v>1483</v>
      </c>
      <c r="D1165" s="12" t="s">
        <v>3887</v>
      </c>
      <c r="E1165" s="12" t="s">
        <v>2225</v>
      </c>
      <c r="F1165" s="1">
        <v>4.9166021347045898</v>
      </c>
      <c r="G1165" s="1" t="s">
        <v>2406</v>
      </c>
      <c r="H1165" s="1">
        <v>1.52896903455257E-3</v>
      </c>
      <c r="I1165" s="1" t="s">
        <v>2406</v>
      </c>
      <c r="J1165" s="1">
        <v>3.2169078622246202E-5</v>
      </c>
      <c r="K1165" s="1" t="s">
        <v>2406</v>
      </c>
      <c r="L1165" s="1">
        <v>5.8346451260149501E-4</v>
      </c>
      <c r="M1165" s="1" t="s">
        <v>2406</v>
      </c>
      <c r="N1165" s="1">
        <v>4.9385882448404995E-4</v>
      </c>
      <c r="O1165" s="1" t="s">
        <v>2406</v>
      </c>
    </row>
    <row r="1166" spans="1:15" x14ac:dyDescent="0.25">
      <c r="A1166" s="12" t="s">
        <v>3813</v>
      </c>
      <c r="B1166" s="12" t="s">
        <v>3888</v>
      </c>
      <c r="C1166" s="12" t="s">
        <v>1483</v>
      </c>
      <c r="D1166" s="12" t="s">
        <v>3889</v>
      </c>
      <c r="E1166" s="12" t="s">
        <v>2225</v>
      </c>
      <c r="F1166" s="1">
        <v>4.9166021347045898</v>
      </c>
      <c r="G1166" s="1" t="s">
        <v>2406</v>
      </c>
      <c r="H1166" s="1">
        <v>1.52896903455257E-3</v>
      </c>
      <c r="I1166" s="1" t="s">
        <v>2406</v>
      </c>
      <c r="J1166" s="1">
        <v>3.2169078622246202E-5</v>
      </c>
      <c r="K1166" s="1" t="s">
        <v>2406</v>
      </c>
      <c r="L1166" s="1">
        <v>5.8346451260149501E-4</v>
      </c>
      <c r="M1166" s="1" t="s">
        <v>2406</v>
      </c>
      <c r="N1166" s="1">
        <v>4.9385882448404995E-4</v>
      </c>
      <c r="O1166" s="1" t="s">
        <v>2406</v>
      </c>
    </row>
    <row r="1167" spans="1:15" x14ac:dyDescent="0.25">
      <c r="A1167" s="12" t="s">
        <v>3813</v>
      </c>
      <c r="B1167" s="12" t="s">
        <v>3890</v>
      </c>
      <c r="C1167" s="12" t="s">
        <v>1483</v>
      </c>
      <c r="D1167" s="12" t="s">
        <v>3891</v>
      </c>
      <c r="E1167" s="12" t="s">
        <v>2225</v>
      </c>
      <c r="F1167" s="1">
        <v>4.9166021347045898</v>
      </c>
      <c r="G1167" s="1" t="s">
        <v>2406</v>
      </c>
      <c r="H1167" s="1">
        <v>1.52896903455257E-3</v>
      </c>
      <c r="I1167" s="1" t="s">
        <v>2406</v>
      </c>
      <c r="J1167" s="1">
        <v>3.2169078622246202E-5</v>
      </c>
      <c r="K1167" s="1" t="s">
        <v>2406</v>
      </c>
      <c r="L1167" s="1">
        <v>5.8346451260149501E-4</v>
      </c>
      <c r="M1167" s="1" t="s">
        <v>2406</v>
      </c>
      <c r="N1167" s="1">
        <v>4.9385882448404995E-4</v>
      </c>
      <c r="O1167" s="1" t="s">
        <v>2406</v>
      </c>
    </row>
    <row r="1168" spans="1:15" x14ac:dyDescent="0.25">
      <c r="A1168" s="12" t="s">
        <v>2404</v>
      </c>
      <c r="B1168" s="12" t="s">
        <v>3892</v>
      </c>
      <c r="C1168" s="12" t="s">
        <v>1483</v>
      </c>
      <c r="D1168" s="12" t="s">
        <v>3893</v>
      </c>
      <c r="E1168" s="12" t="s">
        <v>2225</v>
      </c>
      <c r="F1168" s="1">
        <v>6.48220014572144</v>
      </c>
      <c r="G1168" s="1" t="s">
        <v>2406</v>
      </c>
      <c r="H1168" s="1">
        <v>8.5017681121826207E-3</v>
      </c>
      <c r="I1168" s="1" t="s">
        <v>2406</v>
      </c>
      <c r="J1168" s="1">
        <v>0</v>
      </c>
      <c r="K1168" s="1" t="s">
        <v>2406</v>
      </c>
      <c r="L1168" s="1">
        <v>8.3573692245408903E-4</v>
      </c>
      <c r="M1168" s="1" t="s">
        <v>2406</v>
      </c>
      <c r="N1168" s="1">
        <v>1.4444900443777401E-3</v>
      </c>
      <c r="O1168" s="1" t="s">
        <v>2406</v>
      </c>
    </row>
    <row r="1169" spans="1:15" x14ac:dyDescent="0.25">
      <c r="A1169" s="12" t="s">
        <v>3813</v>
      </c>
      <c r="B1169" s="12" t="s">
        <v>3894</v>
      </c>
      <c r="C1169" s="12" t="s">
        <v>1483</v>
      </c>
      <c r="D1169" s="12" t="s">
        <v>1972</v>
      </c>
      <c r="E1169" s="12" t="s">
        <v>2225</v>
      </c>
      <c r="F1169" s="1">
        <v>4.9166021347045898</v>
      </c>
      <c r="G1169" s="1" t="s">
        <v>2406</v>
      </c>
      <c r="H1169" s="1">
        <v>1.52896903455257E-3</v>
      </c>
      <c r="I1169" s="1" t="s">
        <v>2406</v>
      </c>
      <c r="J1169" s="1">
        <v>3.2169078622246202E-5</v>
      </c>
      <c r="K1169" s="1" t="s">
        <v>2406</v>
      </c>
      <c r="L1169" s="1">
        <v>5.8346451260149501E-4</v>
      </c>
      <c r="M1169" s="1" t="s">
        <v>2406</v>
      </c>
      <c r="N1169" s="1">
        <v>4.9385882448404995E-4</v>
      </c>
      <c r="O1169" s="1" t="s">
        <v>2406</v>
      </c>
    </row>
    <row r="1170" spans="1:15" x14ac:dyDescent="0.25">
      <c r="A1170" s="12" t="s">
        <v>2404</v>
      </c>
      <c r="B1170" s="12" t="s">
        <v>3895</v>
      </c>
      <c r="C1170" s="12" t="s">
        <v>1483</v>
      </c>
      <c r="D1170" s="12" t="s">
        <v>1717</v>
      </c>
      <c r="E1170" s="12" t="s">
        <v>2225</v>
      </c>
      <c r="F1170" s="1">
        <v>6.48220014572144</v>
      </c>
      <c r="G1170" s="1" t="s">
        <v>2406</v>
      </c>
      <c r="H1170" s="1">
        <v>8.5017681121826207E-3</v>
      </c>
      <c r="I1170" s="1" t="s">
        <v>2406</v>
      </c>
      <c r="J1170" s="1">
        <v>0</v>
      </c>
      <c r="K1170" s="1" t="s">
        <v>2406</v>
      </c>
      <c r="L1170" s="1">
        <v>8.3573692245408903E-4</v>
      </c>
      <c r="M1170" s="1" t="s">
        <v>2406</v>
      </c>
      <c r="N1170" s="1">
        <v>1.4444900443777401E-3</v>
      </c>
      <c r="O1170" s="1" t="s">
        <v>2406</v>
      </c>
    </row>
    <row r="1171" spans="1:15" x14ac:dyDescent="0.25">
      <c r="A1171" s="12" t="s">
        <v>3813</v>
      </c>
      <c r="B1171" s="12" t="s">
        <v>3896</v>
      </c>
      <c r="C1171" s="12" t="s">
        <v>1483</v>
      </c>
      <c r="D1171" s="12" t="s">
        <v>2142</v>
      </c>
      <c r="E1171" s="12" t="s">
        <v>2225</v>
      </c>
      <c r="F1171" s="1">
        <v>4.9166021347045898</v>
      </c>
      <c r="G1171" s="1" t="s">
        <v>2406</v>
      </c>
      <c r="H1171" s="1">
        <v>1.52896903455257E-3</v>
      </c>
      <c r="I1171" s="1" t="s">
        <v>2406</v>
      </c>
      <c r="J1171" s="1">
        <v>3.2169078622246202E-5</v>
      </c>
      <c r="K1171" s="1" t="s">
        <v>2406</v>
      </c>
      <c r="L1171" s="1">
        <v>5.8346451260149501E-4</v>
      </c>
      <c r="M1171" s="1" t="s">
        <v>2406</v>
      </c>
      <c r="N1171" s="1">
        <v>4.9385882448404995E-4</v>
      </c>
      <c r="O1171" s="1" t="s">
        <v>2406</v>
      </c>
    </row>
    <row r="1172" spans="1:15" x14ac:dyDescent="0.25">
      <c r="A1172" s="12" t="s">
        <v>3813</v>
      </c>
      <c r="B1172" s="12" t="s">
        <v>3897</v>
      </c>
      <c r="C1172" s="12" t="s">
        <v>1483</v>
      </c>
      <c r="D1172" s="12" t="s">
        <v>2082</v>
      </c>
      <c r="E1172" s="12" t="s">
        <v>2225</v>
      </c>
      <c r="F1172" s="1">
        <v>4.9166021347045898</v>
      </c>
      <c r="G1172" s="1" t="s">
        <v>2406</v>
      </c>
      <c r="H1172" s="1">
        <v>1.52896903455257E-3</v>
      </c>
      <c r="I1172" s="1" t="s">
        <v>2406</v>
      </c>
      <c r="J1172" s="1">
        <v>3.2169078622246202E-5</v>
      </c>
      <c r="K1172" s="1" t="s">
        <v>2406</v>
      </c>
      <c r="L1172" s="1">
        <v>5.8346451260149501E-4</v>
      </c>
      <c r="M1172" s="1" t="s">
        <v>2406</v>
      </c>
      <c r="N1172" s="1">
        <v>4.9385882448404995E-4</v>
      </c>
      <c r="O1172" s="1" t="s">
        <v>2406</v>
      </c>
    </row>
    <row r="1173" spans="1:15" x14ac:dyDescent="0.25">
      <c r="A1173" s="12" t="s">
        <v>3813</v>
      </c>
      <c r="B1173" s="12" t="s">
        <v>3898</v>
      </c>
      <c r="C1173" s="12" t="s">
        <v>1483</v>
      </c>
      <c r="D1173" s="12" t="s">
        <v>1127</v>
      </c>
      <c r="E1173" s="12" t="s">
        <v>2225</v>
      </c>
      <c r="F1173" s="1">
        <v>4.9166021347045898</v>
      </c>
      <c r="G1173" s="1" t="s">
        <v>2406</v>
      </c>
      <c r="H1173" s="1">
        <v>1.52896903455257E-3</v>
      </c>
      <c r="I1173" s="1" t="s">
        <v>2406</v>
      </c>
      <c r="J1173" s="1">
        <v>3.2169078622246202E-5</v>
      </c>
      <c r="K1173" s="1" t="s">
        <v>2406</v>
      </c>
      <c r="L1173" s="1">
        <v>5.8346451260149501E-4</v>
      </c>
      <c r="M1173" s="1" t="s">
        <v>2406</v>
      </c>
      <c r="N1173" s="1">
        <v>4.9385882448404995E-4</v>
      </c>
      <c r="O1173" s="1" t="s">
        <v>2406</v>
      </c>
    </row>
    <row r="1174" spans="1:15" x14ac:dyDescent="0.25">
      <c r="A1174" s="12" t="s">
        <v>2404</v>
      </c>
      <c r="B1174" s="12" t="s">
        <v>3899</v>
      </c>
      <c r="C1174" s="12" t="s">
        <v>1483</v>
      </c>
      <c r="D1174" s="12" t="s">
        <v>2022</v>
      </c>
      <c r="E1174" s="12" t="s">
        <v>2225</v>
      </c>
      <c r="F1174" s="1">
        <v>6.48220014572144</v>
      </c>
      <c r="G1174" s="1" t="s">
        <v>2406</v>
      </c>
      <c r="H1174" s="1">
        <v>8.5017681121826207E-3</v>
      </c>
      <c r="I1174" s="1" t="s">
        <v>2406</v>
      </c>
      <c r="J1174" s="1">
        <v>0</v>
      </c>
      <c r="K1174" s="1" t="s">
        <v>2406</v>
      </c>
      <c r="L1174" s="1">
        <v>8.3573692245408903E-4</v>
      </c>
      <c r="M1174" s="1" t="s">
        <v>2406</v>
      </c>
      <c r="N1174" s="1">
        <v>1.4444900443777401E-3</v>
      </c>
      <c r="O1174" s="1" t="s">
        <v>2406</v>
      </c>
    </row>
    <row r="1175" spans="1:15" x14ac:dyDescent="0.25">
      <c r="A1175" s="12" t="s">
        <v>3813</v>
      </c>
      <c r="B1175" s="12" t="s">
        <v>3900</v>
      </c>
      <c r="C1175" s="12" t="s">
        <v>1483</v>
      </c>
      <c r="D1175" s="12" t="s">
        <v>3901</v>
      </c>
      <c r="E1175" s="12" t="s">
        <v>2225</v>
      </c>
      <c r="F1175" s="1">
        <v>4.9166021347045898</v>
      </c>
      <c r="G1175" s="1" t="s">
        <v>2406</v>
      </c>
      <c r="H1175" s="1">
        <v>1.52896903455257E-3</v>
      </c>
      <c r="I1175" s="1" t="s">
        <v>2406</v>
      </c>
      <c r="J1175" s="1">
        <v>3.2169078622246202E-5</v>
      </c>
      <c r="K1175" s="1" t="s">
        <v>2406</v>
      </c>
      <c r="L1175" s="1">
        <v>5.8346451260149501E-4</v>
      </c>
      <c r="M1175" s="1" t="s">
        <v>2406</v>
      </c>
      <c r="N1175" s="1">
        <v>4.9385882448404995E-4</v>
      </c>
      <c r="O1175" s="1" t="s">
        <v>2406</v>
      </c>
    </row>
    <row r="1176" spans="1:15" x14ac:dyDescent="0.25">
      <c r="A1176" s="12" t="s">
        <v>2404</v>
      </c>
      <c r="B1176" s="12" t="s">
        <v>3902</v>
      </c>
      <c r="C1176" s="12" t="s">
        <v>1483</v>
      </c>
      <c r="D1176" s="12" t="s">
        <v>3903</v>
      </c>
      <c r="E1176" s="12" t="s">
        <v>2225</v>
      </c>
      <c r="F1176" s="1">
        <v>6.48220014572144</v>
      </c>
      <c r="G1176" s="1" t="s">
        <v>2406</v>
      </c>
      <c r="H1176" s="1">
        <v>8.5017681121826207E-3</v>
      </c>
      <c r="I1176" s="1" t="s">
        <v>2406</v>
      </c>
      <c r="J1176" s="1">
        <v>0</v>
      </c>
      <c r="K1176" s="1" t="s">
        <v>2406</v>
      </c>
      <c r="L1176" s="1">
        <v>8.3573692245408903E-4</v>
      </c>
      <c r="M1176" s="1" t="s">
        <v>2406</v>
      </c>
      <c r="N1176" s="1">
        <v>1.4444900443777401E-3</v>
      </c>
      <c r="O1176" s="1" t="s">
        <v>2406</v>
      </c>
    </row>
    <row r="1177" spans="1:15" x14ac:dyDescent="0.25">
      <c r="A1177" s="12" t="s">
        <v>3813</v>
      </c>
      <c r="B1177" s="12" t="s">
        <v>3904</v>
      </c>
      <c r="C1177" s="12" t="s">
        <v>1483</v>
      </c>
      <c r="D1177" s="12" t="s">
        <v>3905</v>
      </c>
      <c r="E1177" s="12" t="s">
        <v>2225</v>
      </c>
      <c r="F1177" s="1">
        <v>4.9166021347045898</v>
      </c>
      <c r="G1177" s="1" t="s">
        <v>2406</v>
      </c>
      <c r="H1177" s="1">
        <v>1.52896903455257E-3</v>
      </c>
      <c r="I1177" s="1" t="s">
        <v>2406</v>
      </c>
      <c r="J1177" s="1">
        <v>3.2169078622246202E-5</v>
      </c>
      <c r="K1177" s="1" t="s">
        <v>2406</v>
      </c>
      <c r="L1177" s="1">
        <v>5.8346451260149501E-4</v>
      </c>
      <c r="M1177" s="1" t="s">
        <v>2406</v>
      </c>
      <c r="N1177" s="1">
        <v>4.9385882448404995E-4</v>
      </c>
      <c r="O1177" s="1" t="s">
        <v>2406</v>
      </c>
    </row>
    <row r="1178" spans="1:15" x14ac:dyDescent="0.25">
      <c r="A1178" s="12" t="s">
        <v>2404</v>
      </c>
      <c r="B1178" s="12" t="s">
        <v>3906</v>
      </c>
      <c r="C1178" s="12" t="s">
        <v>1483</v>
      </c>
      <c r="D1178" s="12" t="s">
        <v>3907</v>
      </c>
      <c r="E1178" s="12" t="s">
        <v>2225</v>
      </c>
      <c r="F1178" s="1">
        <v>6.48220014572144</v>
      </c>
      <c r="G1178" s="1" t="s">
        <v>2406</v>
      </c>
      <c r="H1178" s="1">
        <v>8.5017681121826207E-3</v>
      </c>
      <c r="I1178" s="1" t="s">
        <v>2406</v>
      </c>
      <c r="J1178" s="1">
        <v>0</v>
      </c>
      <c r="K1178" s="1" t="s">
        <v>2406</v>
      </c>
      <c r="L1178" s="1">
        <v>8.3573692245408903E-4</v>
      </c>
      <c r="M1178" s="1" t="s">
        <v>2406</v>
      </c>
      <c r="N1178" s="1">
        <v>1.4444900443777401E-3</v>
      </c>
      <c r="O1178" s="1" t="s">
        <v>2406</v>
      </c>
    </row>
    <row r="1179" spans="1:15" x14ac:dyDescent="0.25">
      <c r="A1179" s="12" t="s">
        <v>2721</v>
      </c>
      <c r="B1179" s="12" t="s">
        <v>3908</v>
      </c>
      <c r="C1179" s="12" t="s">
        <v>1575</v>
      </c>
      <c r="D1179" s="12" t="s">
        <v>3909</v>
      </c>
      <c r="E1179" s="12" t="s">
        <v>2225</v>
      </c>
      <c r="F1179" s="1">
        <v>3.5899999141693102</v>
      </c>
      <c r="G1179" s="1" t="s">
        <v>6765</v>
      </c>
      <c r="H1179" s="1">
        <v>4.5400001108646401E-3</v>
      </c>
      <c r="I1179" s="1" t="s">
        <v>6765</v>
      </c>
      <c r="J1179" s="1">
        <v>2.5700000696815599E-4</v>
      </c>
      <c r="K1179" s="1" t="s">
        <v>6765</v>
      </c>
      <c r="L1179" s="1">
        <v>4.0480000898241997E-3</v>
      </c>
      <c r="M1179" s="1" t="s">
        <v>6765</v>
      </c>
      <c r="N1179" s="1">
        <v>1.1490000179037499E-3</v>
      </c>
      <c r="O1179" s="1" t="s">
        <v>6765</v>
      </c>
    </row>
    <row r="1180" spans="1:15" x14ac:dyDescent="0.25">
      <c r="A1180" s="12" t="s">
        <v>2721</v>
      </c>
      <c r="B1180" s="12" t="s">
        <v>3910</v>
      </c>
      <c r="C1180" s="12" t="s">
        <v>1575</v>
      </c>
      <c r="D1180" s="12" t="s">
        <v>3911</v>
      </c>
      <c r="E1180" s="12" t="s">
        <v>2225</v>
      </c>
      <c r="F1180" s="1">
        <v>3.5899999141693102</v>
      </c>
      <c r="G1180" s="1" t="s">
        <v>6765</v>
      </c>
      <c r="H1180" s="1">
        <v>4.5400001108646401E-3</v>
      </c>
      <c r="I1180" s="1" t="s">
        <v>6765</v>
      </c>
      <c r="J1180" s="1">
        <v>2.5700000696815599E-4</v>
      </c>
      <c r="K1180" s="1" t="s">
        <v>6765</v>
      </c>
      <c r="L1180" s="1">
        <v>4.0480000898241997E-3</v>
      </c>
      <c r="M1180" s="1" t="s">
        <v>6765</v>
      </c>
      <c r="N1180" s="1">
        <v>1.1490000179037499E-3</v>
      </c>
      <c r="O1180" s="1" t="s">
        <v>6765</v>
      </c>
    </row>
    <row r="1181" spans="1:15" x14ac:dyDescent="0.25">
      <c r="A1181" s="12" t="s">
        <v>2721</v>
      </c>
      <c r="B1181" s="12" t="s">
        <v>3912</v>
      </c>
      <c r="C1181" s="12" t="s">
        <v>1575</v>
      </c>
      <c r="D1181" s="12" t="s">
        <v>1576</v>
      </c>
      <c r="E1181" s="12" t="s">
        <v>2225</v>
      </c>
      <c r="F1181" s="1">
        <v>3.5899999141693102</v>
      </c>
      <c r="G1181" s="1" t="s">
        <v>6765</v>
      </c>
      <c r="H1181" s="1">
        <v>4.5400001108646401E-3</v>
      </c>
      <c r="I1181" s="1" t="s">
        <v>6765</v>
      </c>
      <c r="J1181" s="1">
        <v>2.5700000696815599E-4</v>
      </c>
      <c r="K1181" s="1" t="s">
        <v>6765</v>
      </c>
      <c r="L1181" s="1">
        <v>4.0480000898241997E-3</v>
      </c>
      <c r="M1181" s="1" t="s">
        <v>6765</v>
      </c>
      <c r="N1181" s="1">
        <v>1.1490000179037499E-3</v>
      </c>
      <c r="O1181" s="1" t="s">
        <v>6765</v>
      </c>
    </row>
    <row r="1182" spans="1:15" x14ac:dyDescent="0.25">
      <c r="A1182" s="12" t="s">
        <v>2721</v>
      </c>
      <c r="B1182" s="12" t="s">
        <v>3913</v>
      </c>
      <c r="C1182" s="12" t="s">
        <v>1575</v>
      </c>
      <c r="D1182" s="12" t="s">
        <v>1813</v>
      </c>
      <c r="E1182" s="12" t="s">
        <v>2225</v>
      </c>
      <c r="F1182" s="1">
        <v>3.5899999141693102</v>
      </c>
      <c r="G1182" s="1" t="s">
        <v>6765</v>
      </c>
      <c r="H1182" s="1">
        <v>4.5400001108646401E-3</v>
      </c>
      <c r="I1182" s="1" t="s">
        <v>6765</v>
      </c>
      <c r="J1182" s="1">
        <v>2.5700000696815599E-4</v>
      </c>
      <c r="K1182" s="1" t="s">
        <v>6765</v>
      </c>
      <c r="L1182" s="1">
        <v>4.0480000898241997E-3</v>
      </c>
      <c r="M1182" s="1" t="s">
        <v>6765</v>
      </c>
      <c r="N1182" s="1">
        <v>1.1490000179037499E-3</v>
      </c>
      <c r="O1182" s="1" t="s">
        <v>6765</v>
      </c>
    </row>
    <row r="1183" spans="1:15" x14ac:dyDescent="0.25">
      <c r="A1183" s="12" t="s">
        <v>2721</v>
      </c>
      <c r="B1183" s="12" t="s">
        <v>3914</v>
      </c>
      <c r="C1183" s="12" t="s">
        <v>1575</v>
      </c>
      <c r="D1183" s="12" t="s">
        <v>2067</v>
      </c>
      <c r="E1183" s="12" t="s">
        <v>2225</v>
      </c>
      <c r="F1183" s="1">
        <v>3.5899999141693102</v>
      </c>
      <c r="G1183" s="1" t="s">
        <v>6765</v>
      </c>
      <c r="H1183" s="1">
        <v>4.5400001108646401E-3</v>
      </c>
      <c r="I1183" s="1" t="s">
        <v>6765</v>
      </c>
      <c r="J1183" s="1">
        <v>2.5700000696815599E-4</v>
      </c>
      <c r="K1183" s="1" t="s">
        <v>6765</v>
      </c>
      <c r="L1183" s="1">
        <v>4.0480000898241997E-3</v>
      </c>
      <c r="M1183" s="1" t="s">
        <v>6765</v>
      </c>
      <c r="N1183" s="1">
        <v>1.1490000179037499E-3</v>
      </c>
      <c r="O1183" s="1" t="s">
        <v>6765</v>
      </c>
    </row>
    <row r="1184" spans="1:15" x14ac:dyDescent="0.25">
      <c r="A1184" s="12" t="s">
        <v>2721</v>
      </c>
      <c r="B1184" s="12" t="s">
        <v>3915</v>
      </c>
      <c r="C1184" s="12" t="s">
        <v>1575</v>
      </c>
      <c r="D1184" s="12" t="s">
        <v>3916</v>
      </c>
      <c r="E1184" s="12" t="s">
        <v>2225</v>
      </c>
      <c r="F1184" s="1">
        <v>3.5899999141693102</v>
      </c>
      <c r="G1184" s="1" t="s">
        <v>6765</v>
      </c>
      <c r="H1184" s="1">
        <v>4.5400001108646401E-3</v>
      </c>
      <c r="I1184" s="1" t="s">
        <v>6765</v>
      </c>
      <c r="J1184" s="1">
        <v>2.5700000696815599E-4</v>
      </c>
      <c r="K1184" s="1" t="s">
        <v>6765</v>
      </c>
      <c r="L1184" s="1">
        <v>4.0480000898241997E-3</v>
      </c>
      <c r="M1184" s="1" t="s">
        <v>6765</v>
      </c>
      <c r="N1184" s="1">
        <v>1.1490000179037499E-3</v>
      </c>
      <c r="O1184" s="1" t="s">
        <v>6765</v>
      </c>
    </row>
    <row r="1185" spans="1:15" x14ac:dyDescent="0.25">
      <c r="A1185" s="12" t="s">
        <v>2721</v>
      </c>
      <c r="B1185" s="12" t="s">
        <v>3917</v>
      </c>
      <c r="C1185" s="12" t="s">
        <v>1575</v>
      </c>
      <c r="D1185" s="12" t="s">
        <v>1941</v>
      </c>
      <c r="E1185" s="12" t="s">
        <v>2225</v>
      </c>
      <c r="F1185" s="1">
        <v>3.5899999141693102</v>
      </c>
      <c r="G1185" s="1" t="s">
        <v>6765</v>
      </c>
      <c r="H1185" s="1">
        <v>4.5400001108646401E-3</v>
      </c>
      <c r="I1185" s="1" t="s">
        <v>6765</v>
      </c>
      <c r="J1185" s="1">
        <v>2.5700000696815599E-4</v>
      </c>
      <c r="K1185" s="1" t="s">
        <v>6765</v>
      </c>
      <c r="L1185" s="1">
        <v>4.0480000898241997E-3</v>
      </c>
      <c r="M1185" s="1" t="s">
        <v>6765</v>
      </c>
      <c r="N1185" s="1">
        <v>1.1490000179037499E-3</v>
      </c>
      <c r="O1185" s="1" t="s">
        <v>6765</v>
      </c>
    </row>
    <row r="1186" spans="1:15" x14ac:dyDescent="0.25">
      <c r="A1186" s="12" t="s">
        <v>2721</v>
      </c>
      <c r="B1186" s="12" t="s">
        <v>3918</v>
      </c>
      <c r="C1186" s="12" t="s">
        <v>1575</v>
      </c>
      <c r="D1186" s="12" t="s">
        <v>1788</v>
      </c>
      <c r="E1186" s="12" t="s">
        <v>2225</v>
      </c>
      <c r="F1186" s="1">
        <v>3.5899999141693102</v>
      </c>
      <c r="G1186" s="1" t="s">
        <v>6765</v>
      </c>
      <c r="H1186" s="1">
        <v>4.5400001108646401E-3</v>
      </c>
      <c r="I1186" s="1" t="s">
        <v>6765</v>
      </c>
      <c r="J1186" s="1">
        <v>2.5700000696815599E-4</v>
      </c>
      <c r="K1186" s="1" t="s">
        <v>6765</v>
      </c>
      <c r="L1186" s="1">
        <v>4.0480000898241997E-3</v>
      </c>
      <c r="M1186" s="1" t="s">
        <v>6765</v>
      </c>
      <c r="N1186" s="1">
        <v>1.1490000179037499E-3</v>
      </c>
      <c r="O1186" s="1" t="s">
        <v>6765</v>
      </c>
    </row>
    <row r="1187" spans="1:15" x14ac:dyDescent="0.25">
      <c r="A1187" s="12" t="s">
        <v>2721</v>
      </c>
      <c r="B1187" s="12" t="s">
        <v>3919</v>
      </c>
      <c r="C1187" s="12" t="s">
        <v>1575</v>
      </c>
      <c r="D1187" s="12" t="s">
        <v>1863</v>
      </c>
      <c r="E1187" s="12" t="s">
        <v>2225</v>
      </c>
      <c r="F1187" s="1">
        <v>3.5899999141693102</v>
      </c>
      <c r="G1187" s="1" t="s">
        <v>6765</v>
      </c>
      <c r="H1187" s="1">
        <v>4.5400001108646401E-3</v>
      </c>
      <c r="I1187" s="1" t="s">
        <v>6765</v>
      </c>
      <c r="J1187" s="1">
        <v>2.5700000696815599E-4</v>
      </c>
      <c r="K1187" s="1" t="s">
        <v>6765</v>
      </c>
      <c r="L1187" s="1">
        <v>4.0480000898241997E-3</v>
      </c>
      <c r="M1187" s="1" t="s">
        <v>6765</v>
      </c>
      <c r="N1187" s="1">
        <v>1.1490000179037499E-3</v>
      </c>
      <c r="O1187" s="1" t="s">
        <v>6765</v>
      </c>
    </row>
    <row r="1188" spans="1:15" x14ac:dyDescent="0.25">
      <c r="A1188" s="12" t="s">
        <v>2721</v>
      </c>
      <c r="B1188" s="12" t="s">
        <v>3920</v>
      </c>
      <c r="C1188" s="12" t="s">
        <v>1575</v>
      </c>
      <c r="D1188" s="12" t="s">
        <v>1853</v>
      </c>
      <c r="E1188" s="12" t="s">
        <v>2225</v>
      </c>
      <c r="F1188" s="1">
        <v>3.5899999141693102</v>
      </c>
      <c r="G1188" s="1" t="s">
        <v>6765</v>
      </c>
      <c r="H1188" s="1">
        <v>4.5400001108646401E-3</v>
      </c>
      <c r="I1188" s="1" t="s">
        <v>6765</v>
      </c>
      <c r="J1188" s="1">
        <v>2.5700000696815599E-4</v>
      </c>
      <c r="K1188" s="1" t="s">
        <v>6765</v>
      </c>
      <c r="L1188" s="1">
        <v>4.0480000898241997E-3</v>
      </c>
      <c r="M1188" s="1" t="s">
        <v>6765</v>
      </c>
      <c r="N1188" s="1">
        <v>1.1490000179037499E-3</v>
      </c>
      <c r="O1188" s="1" t="s">
        <v>6765</v>
      </c>
    </row>
    <row r="1189" spans="1:15" x14ac:dyDescent="0.25">
      <c r="A1189" s="12" t="s">
        <v>2721</v>
      </c>
      <c r="B1189" s="12" t="s">
        <v>3921</v>
      </c>
      <c r="C1189" s="12" t="s">
        <v>1575</v>
      </c>
      <c r="D1189" s="12" t="s">
        <v>3922</v>
      </c>
      <c r="E1189" s="12" t="s">
        <v>2225</v>
      </c>
      <c r="F1189" s="1">
        <v>3.5899999141693102</v>
      </c>
      <c r="G1189" s="1" t="s">
        <v>6765</v>
      </c>
      <c r="H1189" s="1">
        <v>4.5400001108646401E-3</v>
      </c>
      <c r="I1189" s="1" t="s">
        <v>6765</v>
      </c>
      <c r="J1189" s="1">
        <v>2.5700000696815599E-4</v>
      </c>
      <c r="K1189" s="1" t="s">
        <v>6765</v>
      </c>
      <c r="L1189" s="1">
        <v>4.0480000898241997E-3</v>
      </c>
      <c r="M1189" s="1" t="s">
        <v>6765</v>
      </c>
      <c r="N1189" s="1">
        <v>1.1490000179037499E-3</v>
      </c>
      <c r="O1189" s="1" t="s">
        <v>6765</v>
      </c>
    </row>
    <row r="1190" spans="1:15" x14ac:dyDescent="0.25">
      <c r="A1190" s="12" t="s">
        <v>2721</v>
      </c>
      <c r="B1190" s="12" t="s">
        <v>3923</v>
      </c>
      <c r="C1190" s="12" t="s">
        <v>1575</v>
      </c>
      <c r="D1190" s="12" t="s">
        <v>3924</v>
      </c>
      <c r="E1190" s="12" t="s">
        <v>2225</v>
      </c>
      <c r="F1190" s="1">
        <v>3.5899999141693102</v>
      </c>
      <c r="G1190" s="1" t="s">
        <v>6765</v>
      </c>
      <c r="H1190" s="1">
        <v>4.5400001108646401E-3</v>
      </c>
      <c r="I1190" s="1" t="s">
        <v>6765</v>
      </c>
      <c r="J1190" s="1">
        <v>2.5700000696815599E-4</v>
      </c>
      <c r="K1190" s="1" t="s">
        <v>6765</v>
      </c>
      <c r="L1190" s="1">
        <v>4.0480000898241997E-3</v>
      </c>
      <c r="M1190" s="1" t="s">
        <v>6765</v>
      </c>
      <c r="N1190" s="1">
        <v>1.1490000179037499E-3</v>
      </c>
      <c r="O1190" s="1" t="s">
        <v>6765</v>
      </c>
    </row>
    <row r="1191" spans="1:15" x14ac:dyDescent="0.25">
      <c r="A1191" s="12" t="s">
        <v>2721</v>
      </c>
      <c r="B1191" s="12" t="s">
        <v>3925</v>
      </c>
      <c r="C1191" s="12" t="s">
        <v>1575</v>
      </c>
      <c r="D1191" s="12" t="s">
        <v>256</v>
      </c>
      <c r="E1191" s="12" t="s">
        <v>2225</v>
      </c>
      <c r="F1191" s="1">
        <v>3.5899999141693102</v>
      </c>
      <c r="G1191" s="1" t="s">
        <v>6765</v>
      </c>
      <c r="H1191" s="1">
        <v>4.5400001108646401E-3</v>
      </c>
      <c r="I1191" s="1" t="s">
        <v>6765</v>
      </c>
      <c r="J1191" s="1">
        <v>2.5700000696815599E-4</v>
      </c>
      <c r="K1191" s="1" t="s">
        <v>6765</v>
      </c>
      <c r="L1191" s="1">
        <v>4.0480000898241997E-3</v>
      </c>
      <c r="M1191" s="1" t="s">
        <v>6765</v>
      </c>
      <c r="N1191" s="1">
        <v>1.1490000179037499E-3</v>
      </c>
      <c r="O1191" s="1" t="s">
        <v>6765</v>
      </c>
    </row>
    <row r="1192" spans="1:15" x14ac:dyDescent="0.25">
      <c r="A1192" s="12" t="s">
        <v>2721</v>
      </c>
      <c r="B1192" s="12" t="s">
        <v>3926</v>
      </c>
      <c r="C1192" s="12" t="s">
        <v>1575</v>
      </c>
      <c r="D1192" s="12" t="s">
        <v>3927</v>
      </c>
      <c r="E1192" s="12" t="s">
        <v>2225</v>
      </c>
      <c r="F1192" s="1">
        <v>3.5899999141693102</v>
      </c>
      <c r="G1192" s="1" t="s">
        <v>6765</v>
      </c>
      <c r="H1192" s="1">
        <v>4.5400001108646401E-3</v>
      </c>
      <c r="I1192" s="1" t="s">
        <v>6765</v>
      </c>
      <c r="J1192" s="1">
        <v>2.5700000696815599E-4</v>
      </c>
      <c r="K1192" s="1" t="s">
        <v>6765</v>
      </c>
      <c r="L1192" s="1">
        <v>4.0480000898241997E-3</v>
      </c>
      <c r="M1192" s="1" t="s">
        <v>6765</v>
      </c>
      <c r="N1192" s="1">
        <v>1.1490000179037499E-3</v>
      </c>
      <c r="O1192" s="1" t="s">
        <v>6765</v>
      </c>
    </row>
    <row r="1193" spans="1:15" x14ac:dyDescent="0.25">
      <c r="A1193" s="12" t="s">
        <v>2721</v>
      </c>
      <c r="B1193" s="12" t="s">
        <v>3928</v>
      </c>
      <c r="C1193" s="12" t="s">
        <v>1575</v>
      </c>
      <c r="D1193" s="12" t="s">
        <v>1127</v>
      </c>
      <c r="E1193" s="12" t="s">
        <v>2225</v>
      </c>
      <c r="F1193" s="1">
        <v>3.5899999141693102</v>
      </c>
      <c r="G1193" s="1" t="s">
        <v>6765</v>
      </c>
      <c r="H1193" s="1">
        <v>4.5400001108646401E-3</v>
      </c>
      <c r="I1193" s="1" t="s">
        <v>6765</v>
      </c>
      <c r="J1193" s="1">
        <v>2.5700000696815599E-4</v>
      </c>
      <c r="K1193" s="1" t="s">
        <v>6765</v>
      </c>
      <c r="L1193" s="1">
        <v>4.0480000898241997E-3</v>
      </c>
      <c r="M1193" s="1" t="s">
        <v>6765</v>
      </c>
      <c r="N1193" s="1">
        <v>1.1490000179037499E-3</v>
      </c>
      <c r="O1193" s="1" t="s">
        <v>6765</v>
      </c>
    </row>
    <row r="1194" spans="1:15" x14ac:dyDescent="0.25">
      <c r="A1194" s="12" t="s">
        <v>2721</v>
      </c>
      <c r="B1194" s="12" t="s">
        <v>3929</v>
      </c>
      <c r="C1194" s="12" t="s">
        <v>1575</v>
      </c>
      <c r="D1194" s="12" t="s">
        <v>1621</v>
      </c>
      <c r="E1194" s="12" t="s">
        <v>2225</v>
      </c>
      <c r="F1194" s="1">
        <v>3.5899999141693102</v>
      </c>
      <c r="G1194" s="1" t="s">
        <v>6765</v>
      </c>
      <c r="H1194" s="1">
        <v>4.5400001108646401E-3</v>
      </c>
      <c r="I1194" s="1" t="s">
        <v>6765</v>
      </c>
      <c r="J1194" s="1">
        <v>2.5700000696815599E-4</v>
      </c>
      <c r="K1194" s="1" t="s">
        <v>6765</v>
      </c>
      <c r="L1194" s="1">
        <v>4.0480000898241997E-3</v>
      </c>
      <c r="M1194" s="1" t="s">
        <v>6765</v>
      </c>
      <c r="N1194" s="1">
        <v>1.1490000179037499E-3</v>
      </c>
      <c r="O1194" s="1" t="s">
        <v>6765</v>
      </c>
    </row>
    <row r="1195" spans="1:15" x14ac:dyDescent="0.25">
      <c r="A1195" s="12" t="s">
        <v>1015</v>
      </c>
      <c r="B1195" s="12" t="s">
        <v>3930</v>
      </c>
      <c r="C1195" s="12" t="s">
        <v>1509</v>
      </c>
      <c r="D1195" s="12" t="s">
        <v>1797</v>
      </c>
      <c r="E1195" s="12" t="s">
        <v>2225</v>
      </c>
      <c r="F1195" s="1">
        <v>3.5899999141693102</v>
      </c>
      <c r="G1195" s="1" t="s">
        <v>6765</v>
      </c>
      <c r="H1195" s="1">
        <v>4.5400001108646401E-3</v>
      </c>
      <c r="I1195" s="1" t="s">
        <v>6765</v>
      </c>
      <c r="J1195" s="1">
        <v>2.5700000696815599E-4</v>
      </c>
      <c r="K1195" s="1" t="s">
        <v>6765</v>
      </c>
      <c r="L1195" s="1">
        <v>4.0480000898241997E-3</v>
      </c>
      <c r="M1195" s="1" t="s">
        <v>6765</v>
      </c>
      <c r="N1195" s="1">
        <v>1.1490000179037499E-3</v>
      </c>
      <c r="O1195" s="1" t="s">
        <v>6765</v>
      </c>
    </row>
    <row r="1196" spans="1:15" x14ac:dyDescent="0.25">
      <c r="A1196" s="12" t="s">
        <v>2732</v>
      </c>
      <c r="B1196" s="12" t="s">
        <v>3931</v>
      </c>
      <c r="C1196" s="12" t="s">
        <v>1509</v>
      </c>
      <c r="D1196" s="12" t="s">
        <v>1763</v>
      </c>
      <c r="E1196" s="12" t="s">
        <v>2225</v>
      </c>
      <c r="F1196" s="1">
        <v>3.5899999141693102</v>
      </c>
      <c r="G1196" s="1" t="s">
        <v>6765</v>
      </c>
      <c r="H1196" s="1">
        <v>4.5400001108646401E-3</v>
      </c>
      <c r="I1196" s="1" t="s">
        <v>6765</v>
      </c>
      <c r="J1196" s="1">
        <v>2.5700000696815599E-4</v>
      </c>
      <c r="K1196" s="1" t="s">
        <v>6765</v>
      </c>
      <c r="L1196" s="1">
        <v>4.0480000898241997E-3</v>
      </c>
      <c r="M1196" s="1" t="s">
        <v>6765</v>
      </c>
      <c r="N1196" s="1">
        <v>1.1490000179037499E-3</v>
      </c>
      <c r="O1196" s="1" t="s">
        <v>6765</v>
      </c>
    </row>
    <row r="1197" spans="1:15" x14ac:dyDescent="0.25">
      <c r="A1197" s="12" t="s">
        <v>2240</v>
      </c>
      <c r="B1197" s="12" t="s">
        <v>3932</v>
      </c>
      <c r="C1197" s="12" t="s">
        <v>1509</v>
      </c>
      <c r="D1197" s="12" t="s">
        <v>1762</v>
      </c>
      <c r="E1197" s="12" t="s">
        <v>2225</v>
      </c>
      <c r="F1197" s="1">
        <v>3.5899999141693102</v>
      </c>
      <c r="G1197" s="1" t="s">
        <v>6765</v>
      </c>
      <c r="H1197" s="1">
        <v>4.5400001108646401E-3</v>
      </c>
      <c r="I1197" s="1" t="s">
        <v>6765</v>
      </c>
      <c r="J1197" s="1">
        <v>2.5700000696815599E-4</v>
      </c>
      <c r="K1197" s="1" t="s">
        <v>6765</v>
      </c>
      <c r="L1197" s="1">
        <v>4.0480000898241997E-3</v>
      </c>
      <c r="M1197" s="1" t="s">
        <v>6765</v>
      </c>
      <c r="N1197" s="1">
        <v>1.1490000179037499E-3</v>
      </c>
      <c r="O1197" s="1" t="s">
        <v>6765</v>
      </c>
    </row>
    <row r="1198" spans="1:15" x14ac:dyDescent="0.25">
      <c r="A1198" s="12" t="s">
        <v>2732</v>
      </c>
      <c r="B1198" s="12" t="s">
        <v>3933</v>
      </c>
      <c r="C1198" s="12" t="s">
        <v>1509</v>
      </c>
      <c r="D1198" s="12" t="s">
        <v>1990</v>
      </c>
      <c r="E1198" s="12" t="s">
        <v>2225</v>
      </c>
      <c r="F1198" s="1">
        <v>3.5899999141693102</v>
      </c>
      <c r="G1198" s="1" t="s">
        <v>6765</v>
      </c>
      <c r="H1198" s="1">
        <v>4.5400001108646401E-3</v>
      </c>
      <c r="I1198" s="1" t="s">
        <v>6765</v>
      </c>
      <c r="J1198" s="1">
        <v>2.5700000696815599E-4</v>
      </c>
      <c r="K1198" s="1" t="s">
        <v>6765</v>
      </c>
      <c r="L1198" s="1">
        <v>4.0480000898241997E-3</v>
      </c>
      <c r="M1198" s="1" t="s">
        <v>6765</v>
      </c>
      <c r="N1198" s="1">
        <v>1.1490000179037499E-3</v>
      </c>
      <c r="O1198" s="1" t="s">
        <v>6765</v>
      </c>
    </row>
    <row r="1199" spans="1:15" x14ac:dyDescent="0.25">
      <c r="A1199" s="12" t="s">
        <v>2732</v>
      </c>
      <c r="B1199" s="12" t="s">
        <v>3934</v>
      </c>
      <c r="C1199" s="12" t="s">
        <v>1509</v>
      </c>
      <c r="D1199" s="12" t="s">
        <v>2116</v>
      </c>
      <c r="E1199" s="12" t="s">
        <v>2225</v>
      </c>
      <c r="F1199" s="1">
        <v>3.5899999141693102</v>
      </c>
      <c r="G1199" s="1" t="s">
        <v>6765</v>
      </c>
      <c r="H1199" s="1">
        <v>4.5400001108646401E-3</v>
      </c>
      <c r="I1199" s="1" t="s">
        <v>6765</v>
      </c>
      <c r="J1199" s="1">
        <v>2.5700000696815599E-4</v>
      </c>
      <c r="K1199" s="1" t="s">
        <v>6765</v>
      </c>
      <c r="L1199" s="1">
        <v>4.0480000898241997E-3</v>
      </c>
      <c r="M1199" s="1" t="s">
        <v>6765</v>
      </c>
      <c r="N1199" s="1">
        <v>1.1490000179037499E-3</v>
      </c>
      <c r="O1199" s="1" t="s">
        <v>6765</v>
      </c>
    </row>
    <row r="1200" spans="1:15" x14ac:dyDescent="0.25">
      <c r="A1200" s="12" t="s">
        <v>2240</v>
      </c>
      <c r="B1200" s="12" t="s">
        <v>3935</v>
      </c>
      <c r="C1200" s="12" t="s">
        <v>1509</v>
      </c>
      <c r="D1200" s="12" t="s">
        <v>2417</v>
      </c>
      <c r="E1200" s="12" t="s">
        <v>2225</v>
      </c>
      <c r="F1200" s="1">
        <v>3.5899999141693102</v>
      </c>
      <c r="G1200" s="1" t="s">
        <v>6765</v>
      </c>
      <c r="H1200" s="1">
        <v>4.5400001108646401E-3</v>
      </c>
      <c r="I1200" s="1" t="s">
        <v>6765</v>
      </c>
      <c r="J1200" s="1">
        <v>2.5700000696815599E-4</v>
      </c>
      <c r="K1200" s="1" t="s">
        <v>6765</v>
      </c>
      <c r="L1200" s="1">
        <v>4.0480000898241997E-3</v>
      </c>
      <c r="M1200" s="1" t="s">
        <v>6765</v>
      </c>
      <c r="N1200" s="1">
        <v>1.1490000179037499E-3</v>
      </c>
      <c r="O1200" s="1" t="s">
        <v>6765</v>
      </c>
    </row>
    <row r="1201" spans="1:15" x14ac:dyDescent="0.25">
      <c r="A1201" s="12" t="s">
        <v>2732</v>
      </c>
      <c r="B1201" s="12" t="s">
        <v>3936</v>
      </c>
      <c r="C1201" s="12" t="s">
        <v>1509</v>
      </c>
      <c r="D1201" s="12" t="s">
        <v>1907</v>
      </c>
      <c r="E1201" s="12" t="s">
        <v>2225</v>
      </c>
      <c r="F1201" s="1">
        <v>3.5899999141693102</v>
      </c>
      <c r="G1201" s="1" t="s">
        <v>6765</v>
      </c>
      <c r="H1201" s="1">
        <v>4.5400001108646401E-3</v>
      </c>
      <c r="I1201" s="1" t="s">
        <v>6765</v>
      </c>
      <c r="J1201" s="1">
        <v>2.5700000696815599E-4</v>
      </c>
      <c r="K1201" s="1" t="s">
        <v>6765</v>
      </c>
      <c r="L1201" s="1">
        <v>4.0480000898241997E-3</v>
      </c>
      <c r="M1201" s="1" t="s">
        <v>6765</v>
      </c>
      <c r="N1201" s="1">
        <v>1.1490000179037499E-3</v>
      </c>
      <c r="O1201" s="1" t="s">
        <v>6765</v>
      </c>
    </row>
    <row r="1202" spans="1:15" x14ac:dyDescent="0.25">
      <c r="A1202" s="12" t="s">
        <v>2732</v>
      </c>
      <c r="B1202" s="12" t="s">
        <v>3937</v>
      </c>
      <c r="C1202" s="12" t="s">
        <v>1509</v>
      </c>
      <c r="D1202" s="12" t="s">
        <v>2050</v>
      </c>
      <c r="E1202" s="12" t="s">
        <v>2225</v>
      </c>
      <c r="F1202" s="1">
        <v>3.5899999141693102</v>
      </c>
      <c r="G1202" s="1" t="s">
        <v>6765</v>
      </c>
      <c r="H1202" s="1">
        <v>4.5400001108646401E-3</v>
      </c>
      <c r="I1202" s="1" t="s">
        <v>6765</v>
      </c>
      <c r="J1202" s="1">
        <v>2.5700000696815599E-4</v>
      </c>
      <c r="K1202" s="1" t="s">
        <v>6765</v>
      </c>
      <c r="L1202" s="1">
        <v>4.0480000898241997E-3</v>
      </c>
      <c r="M1202" s="1" t="s">
        <v>6765</v>
      </c>
      <c r="N1202" s="1">
        <v>1.1490000179037499E-3</v>
      </c>
      <c r="O1202" s="1" t="s">
        <v>6765</v>
      </c>
    </row>
    <row r="1203" spans="1:15" x14ac:dyDescent="0.25">
      <c r="A1203" s="12" t="s">
        <v>2732</v>
      </c>
      <c r="B1203" s="12" t="s">
        <v>3938</v>
      </c>
      <c r="C1203" s="12" t="s">
        <v>1509</v>
      </c>
      <c r="D1203" s="12" t="s">
        <v>3939</v>
      </c>
      <c r="E1203" s="12" t="s">
        <v>2225</v>
      </c>
      <c r="F1203" s="1">
        <v>3.5899999141693102</v>
      </c>
      <c r="G1203" s="1" t="s">
        <v>6765</v>
      </c>
      <c r="H1203" s="1">
        <v>4.5400001108646401E-3</v>
      </c>
      <c r="I1203" s="1" t="s">
        <v>6765</v>
      </c>
      <c r="J1203" s="1">
        <v>2.5700000696815599E-4</v>
      </c>
      <c r="K1203" s="1" t="s">
        <v>6765</v>
      </c>
      <c r="L1203" s="1">
        <v>4.0480000898241997E-3</v>
      </c>
      <c r="M1203" s="1" t="s">
        <v>6765</v>
      </c>
      <c r="N1203" s="1">
        <v>1.1490000179037499E-3</v>
      </c>
      <c r="O1203" s="1" t="s">
        <v>6765</v>
      </c>
    </row>
    <row r="1204" spans="1:15" x14ac:dyDescent="0.25">
      <c r="A1204" s="12" t="s">
        <v>2240</v>
      </c>
      <c r="B1204" s="12" t="s">
        <v>3940</v>
      </c>
      <c r="C1204" s="12" t="s">
        <v>1509</v>
      </c>
      <c r="D1204" s="12" t="s">
        <v>3941</v>
      </c>
      <c r="E1204" s="12" t="s">
        <v>2225</v>
      </c>
      <c r="F1204" s="1">
        <v>3.5899999141693102</v>
      </c>
      <c r="G1204" s="1" t="s">
        <v>6765</v>
      </c>
      <c r="H1204" s="1">
        <v>4.5400001108646401E-3</v>
      </c>
      <c r="I1204" s="1" t="s">
        <v>6765</v>
      </c>
      <c r="J1204" s="1">
        <v>2.5700000696815599E-4</v>
      </c>
      <c r="K1204" s="1" t="s">
        <v>6765</v>
      </c>
      <c r="L1204" s="1">
        <v>4.0480000898241997E-3</v>
      </c>
      <c r="M1204" s="1" t="s">
        <v>6765</v>
      </c>
      <c r="N1204" s="1">
        <v>1.1490000179037499E-3</v>
      </c>
      <c r="O1204" s="1" t="s">
        <v>6765</v>
      </c>
    </row>
    <row r="1205" spans="1:15" x14ac:dyDescent="0.25">
      <c r="A1205" s="12" t="s">
        <v>1015</v>
      </c>
      <c r="B1205" s="12" t="s">
        <v>3942</v>
      </c>
      <c r="C1205" s="12" t="s">
        <v>1509</v>
      </c>
      <c r="D1205" s="12" t="s">
        <v>3943</v>
      </c>
      <c r="E1205" s="12" t="s">
        <v>2225</v>
      </c>
      <c r="F1205" s="1">
        <v>3.5899999141693102</v>
      </c>
      <c r="G1205" s="1" t="s">
        <v>6765</v>
      </c>
      <c r="H1205" s="1">
        <v>4.5400001108646401E-3</v>
      </c>
      <c r="I1205" s="1" t="s">
        <v>6765</v>
      </c>
      <c r="J1205" s="1">
        <v>2.5700000696815599E-4</v>
      </c>
      <c r="K1205" s="1" t="s">
        <v>6765</v>
      </c>
      <c r="L1205" s="1">
        <v>4.0480000898241997E-3</v>
      </c>
      <c r="M1205" s="1" t="s">
        <v>6765</v>
      </c>
      <c r="N1205" s="1">
        <v>1.1490000179037499E-3</v>
      </c>
      <c r="O1205" s="1" t="s">
        <v>6765</v>
      </c>
    </row>
    <row r="1206" spans="1:15" x14ac:dyDescent="0.25">
      <c r="A1206" s="12" t="s">
        <v>2240</v>
      </c>
      <c r="B1206" s="12" t="s">
        <v>3944</v>
      </c>
      <c r="C1206" s="12" t="s">
        <v>1509</v>
      </c>
      <c r="D1206" s="12" t="s">
        <v>2180</v>
      </c>
      <c r="E1206" s="12" t="s">
        <v>2225</v>
      </c>
      <c r="F1206" s="1">
        <v>3.5899999141693102</v>
      </c>
      <c r="G1206" s="1" t="s">
        <v>6765</v>
      </c>
      <c r="H1206" s="1">
        <v>4.5400001108646401E-3</v>
      </c>
      <c r="I1206" s="1" t="s">
        <v>6765</v>
      </c>
      <c r="J1206" s="1">
        <v>2.5700000696815599E-4</v>
      </c>
      <c r="K1206" s="1" t="s">
        <v>6765</v>
      </c>
      <c r="L1206" s="1">
        <v>4.0480000898241997E-3</v>
      </c>
      <c r="M1206" s="1" t="s">
        <v>6765</v>
      </c>
      <c r="N1206" s="1">
        <v>1.1490000179037499E-3</v>
      </c>
      <c r="O1206" s="1" t="s">
        <v>6765</v>
      </c>
    </row>
    <row r="1207" spans="1:15" x14ac:dyDescent="0.25">
      <c r="A1207" s="12" t="s">
        <v>2240</v>
      </c>
      <c r="B1207" s="12" t="s">
        <v>3945</v>
      </c>
      <c r="C1207" s="12" t="s">
        <v>1509</v>
      </c>
      <c r="D1207" s="12" t="s">
        <v>2181</v>
      </c>
      <c r="E1207" s="12" t="s">
        <v>2225</v>
      </c>
      <c r="F1207" s="1">
        <v>3.5899999141693102</v>
      </c>
      <c r="G1207" s="1" t="s">
        <v>6765</v>
      </c>
      <c r="H1207" s="1">
        <v>4.5400001108646401E-3</v>
      </c>
      <c r="I1207" s="1" t="s">
        <v>6765</v>
      </c>
      <c r="J1207" s="1">
        <v>2.5700000696815599E-4</v>
      </c>
      <c r="K1207" s="1" t="s">
        <v>6765</v>
      </c>
      <c r="L1207" s="1">
        <v>4.0480000898241997E-3</v>
      </c>
      <c r="M1207" s="1" t="s">
        <v>6765</v>
      </c>
      <c r="N1207" s="1">
        <v>1.1490000179037499E-3</v>
      </c>
      <c r="O1207" s="1" t="s">
        <v>6765</v>
      </c>
    </row>
    <row r="1208" spans="1:15" x14ac:dyDescent="0.25">
      <c r="A1208" s="12" t="s">
        <v>2732</v>
      </c>
      <c r="B1208" s="12" t="s">
        <v>3946</v>
      </c>
      <c r="C1208" s="12" t="s">
        <v>1509</v>
      </c>
      <c r="D1208" s="12" t="s">
        <v>2006</v>
      </c>
      <c r="E1208" s="12" t="s">
        <v>2225</v>
      </c>
      <c r="F1208" s="1">
        <v>3.5899999141693102</v>
      </c>
      <c r="G1208" s="1" t="s">
        <v>6765</v>
      </c>
      <c r="H1208" s="1">
        <v>4.5400001108646401E-3</v>
      </c>
      <c r="I1208" s="1" t="s">
        <v>6765</v>
      </c>
      <c r="J1208" s="1">
        <v>2.5700000696815599E-4</v>
      </c>
      <c r="K1208" s="1" t="s">
        <v>6765</v>
      </c>
      <c r="L1208" s="1">
        <v>4.0480000898241997E-3</v>
      </c>
      <c r="M1208" s="1" t="s">
        <v>6765</v>
      </c>
      <c r="N1208" s="1">
        <v>1.1490000179037499E-3</v>
      </c>
      <c r="O1208" s="1" t="s">
        <v>6765</v>
      </c>
    </row>
    <row r="1209" spans="1:15" x14ac:dyDescent="0.25">
      <c r="A1209" s="12" t="s">
        <v>2240</v>
      </c>
      <c r="B1209" s="12" t="s">
        <v>3947</v>
      </c>
      <c r="C1209" s="12" t="s">
        <v>1509</v>
      </c>
      <c r="D1209" s="12" t="s">
        <v>1626</v>
      </c>
      <c r="E1209" s="12" t="s">
        <v>2225</v>
      </c>
      <c r="F1209" s="1">
        <v>3.5899999141693102</v>
      </c>
      <c r="G1209" s="1" t="s">
        <v>6765</v>
      </c>
      <c r="H1209" s="1">
        <v>4.5400001108646401E-3</v>
      </c>
      <c r="I1209" s="1" t="s">
        <v>6765</v>
      </c>
      <c r="J1209" s="1">
        <v>2.5700000696815599E-4</v>
      </c>
      <c r="K1209" s="1" t="s">
        <v>6765</v>
      </c>
      <c r="L1209" s="1">
        <v>4.0480000898241997E-3</v>
      </c>
      <c r="M1209" s="1" t="s">
        <v>6765</v>
      </c>
      <c r="N1209" s="1">
        <v>1.1490000179037499E-3</v>
      </c>
      <c r="O1209" s="1" t="s">
        <v>6765</v>
      </c>
    </row>
    <row r="1210" spans="1:15" x14ac:dyDescent="0.25">
      <c r="A1210" s="12" t="s">
        <v>2732</v>
      </c>
      <c r="B1210" s="12" t="s">
        <v>3948</v>
      </c>
      <c r="C1210" s="12" t="s">
        <v>1509</v>
      </c>
      <c r="D1210" s="12" t="s">
        <v>2008</v>
      </c>
      <c r="E1210" s="12" t="s">
        <v>2225</v>
      </c>
      <c r="F1210" s="1">
        <v>3.5899999141693102</v>
      </c>
      <c r="G1210" s="1" t="s">
        <v>6765</v>
      </c>
      <c r="H1210" s="1">
        <v>4.5400001108646401E-3</v>
      </c>
      <c r="I1210" s="1" t="s">
        <v>6765</v>
      </c>
      <c r="J1210" s="1">
        <v>2.5700000696815599E-4</v>
      </c>
      <c r="K1210" s="1" t="s">
        <v>6765</v>
      </c>
      <c r="L1210" s="1">
        <v>4.0480000898241997E-3</v>
      </c>
      <c r="M1210" s="1" t="s">
        <v>6765</v>
      </c>
      <c r="N1210" s="1">
        <v>1.1490000179037499E-3</v>
      </c>
      <c r="O1210" s="1" t="s">
        <v>6765</v>
      </c>
    </row>
    <row r="1211" spans="1:15" x14ac:dyDescent="0.25">
      <c r="A1211" s="12" t="s">
        <v>2732</v>
      </c>
      <c r="B1211" s="12" t="s">
        <v>3949</v>
      </c>
      <c r="C1211" s="12" t="s">
        <v>1509</v>
      </c>
      <c r="D1211" s="12" t="s">
        <v>3950</v>
      </c>
      <c r="E1211" s="12" t="s">
        <v>2225</v>
      </c>
      <c r="F1211" s="1">
        <v>3.5899999141693102</v>
      </c>
      <c r="G1211" s="1" t="s">
        <v>6765</v>
      </c>
      <c r="H1211" s="1">
        <v>4.5400001108646401E-3</v>
      </c>
      <c r="I1211" s="1" t="s">
        <v>6765</v>
      </c>
      <c r="J1211" s="1">
        <v>2.5700000696815599E-4</v>
      </c>
      <c r="K1211" s="1" t="s">
        <v>6765</v>
      </c>
      <c r="L1211" s="1">
        <v>4.0480000898241997E-3</v>
      </c>
      <c r="M1211" s="1" t="s">
        <v>6765</v>
      </c>
      <c r="N1211" s="1">
        <v>1.1490000179037499E-3</v>
      </c>
      <c r="O1211" s="1" t="s">
        <v>6765</v>
      </c>
    </row>
    <row r="1212" spans="1:15" x14ac:dyDescent="0.25">
      <c r="A1212" s="12" t="s">
        <v>2732</v>
      </c>
      <c r="B1212" s="12" t="s">
        <v>3951</v>
      </c>
      <c r="C1212" s="12" t="s">
        <v>1509</v>
      </c>
      <c r="D1212" s="12" t="s">
        <v>3952</v>
      </c>
      <c r="E1212" s="12" t="s">
        <v>2225</v>
      </c>
      <c r="F1212" s="1">
        <v>3.5899999141693102</v>
      </c>
      <c r="G1212" s="1" t="s">
        <v>6765</v>
      </c>
      <c r="H1212" s="1">
        <v>4.5400001108646401E-3</v>
      </c>
      <c r="I1212" s="1" t="s">
        <v>6765</v>
      </c>
      <c r="J1212" s="1">
        <v>2.5700000696815599E-4</v>
      </c>
      <c r="K1212" s="1" t="s">
        <v>6765</v>
      </c>
      <c r="L1212" s="1">
        <v>4.0480000898241997E-3</v>
      </c>
      <c r="M1212" s="1" t="s">
        <v>6765</v>
      </c>
      <c r="N1212" s="1">
        <v>1.1490000179037499E-3</v>
      </c>
      <c r="O1212" s="1" t="s">
        <v>6765</v>
      </c>
    </row>
    <row r="1213" spans="1:15" x14ac:dyDescent="0.25">
      <c r="A1213" s="12" t="s">
        <v>2732</v>
      </c>
      <c r="B1213" s="12" t="s">
        <v>3953</v>
      </c>
      <c r="C1213" s="12" t="s">
        <v>1509</v>
      </c>
      <c r="D1213" s="12" t="s">
        <v>256</v>
      </c>
      <c r="E1213" s="12" t="s">
        <v>2225</v>
      </c>
      <c r="F1213" s="1">
        <v>3.5899999141693102</v>
      </c>
      <c r="G1213" s="1" t="s">
        <v>6765</v>
      </c>
      <c r="H1213" s="1">
        <v>4.5400001108646401E-3</v>
      </c>
      <c r="I1213" s="1" t="s">
        <v>6765</v>
      </c>
      <c r="J1213" s="1">
        <v>2.5700000696815599E-4</v>
      </c>
      <c r="K1213" s="1" t="s">
        <v>6765</v>
      </c>
      <c r="L1213" s="1">
        <v>4.0480000898241997E-3</v>
      </c>
      <c r="M1213" s="1" t="s">
        <v>6765</v>
      </c>
      <c r="N1213" s="1">
        <v>1.1490000179037499E-3</v>
      </c>
      <c r="O1213" s="1" t="s">
        <v>6765</v>
      </c>
    </row>
    <row r="1214" spans="1:15" x14ac:dyDescent="0.25">
      <c r="A1214" s="12" t="s">
        <v>2732</v>
      </c>
      <c r="B1214" s="12" t="s">
        <v>3954</v>
      </c>
      <c r="C1214" s="12" t="s">
        <v>1509</v>
      </c>
      <c r="D1214" s="12" t="s">
        <v>1935</v>
      </c>
      <c r="E1214" s="12" t="s">
        <v>2225</v>
      </c>
      <c r="F1214" s="1">
        <v>3.5899999141693102</v>
      </c>
      <c r="G1214" s="1" t="s">
        <v>6765</v>
      </c>
      <c r="H1214" s="1">
        <v>4.5400001108646401E-3</v>
      </c>
      <c r="I1214" s="1" t="s">
        <v>6765</v>
      </c>
      <c r="J1214" s="1">
        <v>2.5700000696815599E-4</v>
      </c>
      <c r="K1214" s="1" t="s">
        <v>6765</v>
      </c>
      <c r="L1214" s="1">
        <v>4.0480000898241997E-3</v>
      </c>
      <c r="M1214" s="1" t="s">
        <v>6765</v>
      </c>
      <c r="N1214" s="1">
        <v>1.1490000179037499E-3</v>
      </c>
      <c r="O1214" s="1" t="s">
        <v>6765</v>
      </c>
    </row>
    <row r="1215" spans="1:15" x14ac:dyDescent="0.25">
      <c r="A1215" s="12" t="s">
        <v>1015</v>
      </c>
      <c r="B1215" s="12" t="s">
        <v>3955</v>
      </c>
      <c r="C1215" s="12" t="s">
        <v>1509</v>
      </c>
      <c r="D1215" s="12" t="s">
        <v>1127</v>
      </c>
      <c r="E1215" s="12" t="s">
        <v>2225</v>
      </c>
      <c r="F1215" s="1">
        <v>3.5899999141693102</v>
      </c>
      <c r="G1215" s="1" t="s">
        <v>6765</v>
      </c>
      <c r="H1215" s="1">
        <v>4.5400001108646401E-3</v>
      </c>
      <c r="I1215" s="1" t="s">
        <v>6765</v>
      </c>
      <c r="J1215" s="1">
        <v>2.5700000696815599E-4</v>
      </c>
      <c r="K1215" s="1" t="s">
        <v>6765</v>
      </c>
      <c r="L1215" s="1">
        <v>4.0480000898241997E-3</v>
      </c>
      <c r="M1215" s="1" t="s">
        <v>6765</v>
      </c>
      <c r="N1215" s="1">
        <v>1.1490000179037499E-3</v>
      </c>
      <c r="O1215" s="1" t="s">
        <v>6765</v>
      </c>
    </row>
    <row r="1216" spans="1:15" x14ac:dyDescent="0.25">
      <c r="A1216" s="12" t="s">
        <v>2732</v>
      </c>
      <c r="B1216" s="12" t="s">
        <v>3956</v>
      </c>
      <c r="C1216" s="12" t="s">
        <v>1509</v>
      </c>
      <c r="D1216" s="12" t="s">
        <v>3957</v>
      </c>
      <c r="E1216" s="12" t="s">
        <v>2225</v>
      </c>
      <c r="F1216" s="1">
        <v>3.5899999141693102</v>
      </c>
      <c r="G1216" s="1" t="s">
        <v>6765</v>
      </c>
      <c r="H1216" s="1">
        <v>4.5400001108646401E-3</v>
      </c>
      <c r="I1216" s="1" t="s">
        <v>6765</v>
      </c>
      <c r="J1216" s="1">
        <v>2.5700000696815599E-4</v>
      </c>
      <c r="K1216" s="1" t="s">
        <v>6765</v>
      </c>
      <c r="L1216" s="1">
        <v>4.0480000898241997E-3</v>
      </c>
      <c r="M1216" s="1" t="s">
        <v>6765</v>
      </c>
      <c r="N1216" s="1">
        <v>1.1490000179037499E-3</v>
      </c>
      <c r="O1216" s="1" t="s">
        <v>6765</v>
      </c>
    </row>
    <row r="1217" spans="1:15" x14ac:dyDescent="0.25">
      <c r="A1217" s="12" t="s">
        <v>2732</v>
      </c>
      <c r="B1217" s="12" t="s">
        <v>3958</v>
      </c>
      <c r="C1217" s="12" t="s">
        <v>1509</v>
      </c>
      <c r="D1217" s="12" t="s">
        <v>1836</v>
      </c>
      <c r="E1217" s="12" t="s">
        <v>2225</v>
      </c>
      <c r="F1217" s="1">
        <v>3.5899999141693102</v>
      </c>
      <c r="G1217" s="1" t="s">
        <v>6765</v>
      </c>
      <c r="H1217" s="1">
        <v>4.5400001108646401E-3</v>
      </c>
      <c r="I1217" s="1" t="s">
        <v>6765</v>
      </c>
      <c r="J1217" s="1">
        <v>2.5700000696815599E-4</v>
      </c>
      <c r="K1217" s="1" t="s">
        <v>6765</v>
      </c>
      <c r="L1217" s="1">
        <v>4.0480000898241997E-3</v>
      </c>
      <c r="M1217" s="1" t="s">
        <v>6765</v>
      </c>
      <c r="N1217" s="1">
        <v>1.1490000179037499E-3</v>
      </c>
      <c r="O1217" s="1" t="s">
        <v>6765</v>
      </c>
    </row>
    <row r="1218" spans="1:15" x14ac:dyDescent="0.25">
      <c r="A1218" s="12" t="s">
        <v>2732</v>
      </c>
      <c r="B1218" s="12" t="s">
        <v>3959</v>
      </c>
      <c r="C1218" s="12" t="s">
        <v>1509</v>
      </c>
      <c r="D1218" s="12" t="s">
        <v>3960</v>
      </c>
      <c r="E1218" s="12" t="s">
        <v>2225</v>
      </c>
      <c r="F1218" s="1">
        <v>3.5899999141693102</v>
      </c>
      <c r="G1218" s="1" t="s">
        <v>6765</v>
      </c>
      <c r="H1218" s="1">
        <v>4.5400001108646401E-3</v>
      </c>
      <c r="I1218" s="1" t="s">
        <v>6765</v>
      </c>
      <c r="J1218" s="1">
        <v>2.5700000696815599E-4</v>
      </c>
      <c r="K1218" s="1" t="s">
        <v>6765</v>
      </c>
      <c r="L1218" s="1">
        <v>4.0480000898241997E-3</v>
      </c>
      <c r="M1218" s="1" t="s">
        <v>6765</v>
      </c>
      <c r="N1218" s="1">
        <v>1.1490000179037499E-3</v>
      </c>
      <c r="O1218" s="1" t="s">
        <v>6765</v>
      </c>
    </row>
    <row r="1219" spans="1:15" x14ac:dyDescent="0.25">
      <c r="A1219" s="12" t="s">
        <v>2732</v>
      </c>
      <c r="B1219" s="12" t="s">
        <v>3961</v>
      </c>
      <c r="C1219" s="12" t="s">
        <v>1513</v>
      </c>
      <c r="D1219" s="12" t="s">
        <v>2106</v>
      </c>
      <c r="E1219" s="12" t="s">
        <v>2225</v>
      </c>
      <c r="F1219" s="1">
        <v>3.5899999141693102</v>
      </c>
      <c r="G1219" s="1" t="s">
        <v>6765</v>
      </c>
      <c r="H1219" s="1">
        <v>4.5400001108646401E-3</v>
      </c>
      <c r="I1219" s="1" t="s">
        <v>6765</v>
      </c>
      <c r="J1219" s="1">
        <v>2.5700000696815599E-4</v>
      </c>
      <c r="K1219" s="1" t="s">
        <v>6765</v>
      </c>
      <c r="L1219" s="1">
        <v>4.0480000898241997E-3</v>
      </c>
      <c r="M1219" s="1" t="s">
        <v>6765</v>
      </c>
      <c r="N1219" s="1">
        <v>1.1490000179037499E-3</v>
      </c>
      <c r="O1219" s="1" t="s">
        <v>6765</v>
      </c>
    </row>
    <row r="1220" spans="1:15" x14ac:dyDescent="0.25">
      <c r="A1220" s="12" t="s">
        <v>2721</v>
      </c>
      <c r="B1220" s="12" t="s">
        <v>3962</v>
      </c>
      <c r="C1220" s="12" t="s">
        <v>1513</v>
      </c>
      <c r="D1220" s="12" t="s">
        <v>2126</v>
      </c>
      <c r="E1220" s="12" t="s">
        <v>2225</v>
      </c>
      <c r="F1220" s="1">
        <v>3.5899999141693102</v>
      </c>
      <c r="G1220" s="1" t="s">
        <v>6765</v>
      </c>
      <c r="H1220" s="1">
        <v>4.5400001108646401E-3</v>
      </c>
      <c r="I1220" s="1" t="s">
        <v>6765</v>
      </c>
      <c r="J1220" s="1">
        <v>2.5700000696815599E-4</v>
      </c>
      <c r="K1220" s="1" t="s">
        <v>6765</v>
      </c>
      <c r="L1220" s="1">
        <v>4.0480000898241997E-3</v>
      </c>
      <c r="M1220" s="1" t="s">
        <v>6765</v>
      </c>
      <c r="N1220" s="1">
        <v>1.1490000179037499E-3</v>
      </c>
      <c r="O1220" s="1" t="s">
        <v>6765</v>
      </c>
    </row>
    <row r="1221" spans="1:15" x14ac:dyDescent="0.25">
      <c r="A1221" s="12" t="s">
        <v>2721</v>
      </c>
      <c r="B1221" s="12" t="s">
        <v>3963</v>
      </c>
      <c r="C1221" s="12" t="s">
        <v>1513</v>
      </c>
      <c r="D1221" s="12" t="s">
        <v>1587</v>
      </c>
      <c r="E1221" s="12" t="s">
        <v>2225</v>
      </c>
      <c r="F1221" s="1">
        <v>3.5899999141693102</v>
      </c>
      <c r="G1221" s="1" t="s">
        <v>6765</v>
      </c>
      <c r="H1221" s="1">
        <v>4.5400001108646401E-3</v>
      </c>
      <c r="I1221" s="1" t="s">
        <v>6765</v>
      </c>
      <c r="J1221" s="1">
        <v>2.5700000696815599E-4</v>
      </c>
      <c r="K1221" s="1" t="s">
        <v>6765</v>
      </c>
      <c r="L1221" s="1">
        <v>4.0480000898241997E-3</v>
      </c>
      <c r="M1221" s="1" t="s">
        <v>6765</v>
      </c>
      <c r="N1221" s="1">
        <v>1.1490000179037499E-3</v>
      </c>
      <c r="O1221" s="1" t="s">
        <v>6765</v>
      </c>
    </row>
    <row r="1222" spans="1:15" x14ac:dyDescent="0.25">
      <c r="A1222" s="12" t="s">
        <v>2732</v>
      </c>
      <c r="B1222" s="12" t="s">
        <v>3964</v>
      </c>
      <c r="C1222" s="12" t="s">
        <v>1513</v>
      </c>
      <c r="D1222" s="12" t="s">
        <v>3965</v>
      </c>
      <c r="E1222" s="12" t="s">
        <v>2225</v>
      </c>
      <c r="F1222" s="1">
        <v>3.5899999141693102</v>
      </c>
      <c r="G1222" s="1" t="s">
        <v>6765</v>
      </c>
      <c r="H1222" s="1">
        <v>4.5400001108646401E-3</v>
      </c>
      <c r="I1222" s="1" t="s">
        <v>6765</v>
      </c>
      <c r="J1222" s="1">
        <v>2.5700000696815599E-4</v>
      </c>
      <c r="K1222" s="1" t="s">
        <v>6765</v>
      </c>
      <c r="L1222" s="1">
        <v>4.0480000898241997E-3</v>
      </c>
      <c r="M1222" s="1" t="s">
        <v>6765</v>
      </c>
      <c r="N1222" s="1">
        <v>1.1490000179037499E-3</v>
      </c>
      <c r="O1222" s="1" t="s">
        <v>6765</v>
      </c>
    </row>
    <row r="1223" spans="1:15" x14ac:dyDescent="0.25">
      <c r="A1223" s="12" t="s">
        <v>2721</v>
      </c>
      <c r="B1223" s="12" t="s">
        <v>3966</v>
      </c>
      <c r="C1223" s="12" t="s">
        <v>1513</v>
      </c>
      <c r="D1223" s="12" t="s">
        <v>1995</v>
      </c>
      <c r="E1223" s="12" t="s">
        <v>2225</v>
      </c>
      <c r="F1223" s="1">
        <v>3.5899999141693102</v>
      </c>
      <c r="G1223" s="1" t="s">
        <v>6765</v>
      </c>
      <c r="H1223" s="1">
        <v>4.5400001108646401E-3</v>
      </c>
      <c r="I1223" s="1" t="s">
        <v>6765</v>
      </c>
      <c r="J1223" s="1">
        <v>2.5700000696815599E-4</v>
      </c>
      <c r="K1223" s="1" t="s">
        <v>6765</v>
      </c>
      <c r="L1223" s="1">
        <v>4.0480000898241997E-3</v>
      </c>
      <c r="M1223" s="1" t="s">
        <v>6765</v>
      </c>
      <c r="N1223" s="1">
        <v>1.1490000179037499E-3</v>
      </c>
      <c r="O1223" s="1" t="s">
        <v>6765</v>
      </c>
    </row>
    <row r="1224" spans="1:15" x14ac:dyDescent="0.25">
      <c r="A1224" s="12" t="s">
        <v>2721</v>
      </c>
      <c r="B1224" s="12" t="s">
        <v>3967</v>
      </c>
      <c r="C1224" s="12" t="s">
        <v>1513</v>
      </c>
      <c r="D1224" s="12" t="s">
        <v>1813</v>
      </c>
      <c r="E1224" s="12" t="s">
        <v>2225</v>
      </c>
      <c r="F1224" s="1">
        <v>3.5899999141693102</v>
      </c>
      <c r="G1224" s="1" t="s">
        <v>6765</v>
      </c>
      <c r="H1224" s="1">
        <v>4.5400001108646401E-3</v>
      </c>
      <c r="I1224" s="1" t="s">
        <v>6765</v>
      </c>
      <c r="J1224" s="1">
        <v>2.5700000696815599E-4</v>
      </c>
      <c r="K1224" s="1" t="s">
        <v>6765</v>
      </c>
      <c r="L1224" s="1">
        <v>4.0480000898241997E-3</v>
      </c>
      <c r="M1224" s="1" t="s">
        <v>6765</v>
      </c>
      <c r="N1224" s="1">
        <v>1.1490000179037499E-3</v>
      </c>
      <c r="O1224" s="1" t="s">
        <v>6765</v>
      </c>
    </row>
    <row r="1225" spans="1:15" x14ac:dyDescent="0.25">
      <c r="A1225" s="12" t="s">
        <v>2721</v>
      </c>
      <c r="B1225" s="12" t="s">
        <v>3968</v>
      </c>
      <c r="C1225" s="12" t="s">
        <v>1513</v>
      </c>
      <c r="D1225" s="12" t="s">
        <v>1862</v>
      </c>
      <c r="E1225" s="12" t="s">
        <v>2225</v>
      </c>
      <c r="F1225" s="1">
        <v>3.5899999141693102</v>
      </c>
      <c r="G1225" s="1" t="s">
        <v>6765</v>
      </c>
      <c r="H1225" s="1">
        <v>4.5400001108646401E-3</v>
      </c>
      <c r="I1225" s="1" t="s">
        <v>6765</v>
      </c>
      <c r="J1225" s="1">
        <v>2.5700000696815599E-4</v>
      </c>
      <c r="K1225" s="1" t="s">
        <v>6765</v>
      </c>
      <c r="L1225" s="1">
        <v>4.0480000898241997E-3</v>
      </c>
      <c r="M1225" s="1" t="s">
        <v>6765</v>
      </c>
      <c r="N1225" s="1">
        <v>1.1490000179037499E-3</v>
      </c>
      <c r="O1225" s="1" t="s">
        <v>6765</v>
      </c>
    </row>
    <row r="1226" spans="1:15" x14ac:dyDescent="0.25">
      <c r="A1226" s="12" t="s">
        <v>2721</v>
      </c>
      <c r="B1226" s="12" t="s">
        <v>3969</v>
      </c>
      <c r="C1226" s="12" t="s">
        <v>1513</v>
      </c>
      <c r="D1226" s="12" t="s">
        <v>3970</v>
      </c>
      <c r="E1226" s="12" t="s">
        <v>2225</v>
      </c>
      <c r="F1226" s="1">
        <v>3.5899999141693102</v>
      </c>
      <c r="G1226" s="1" t="s">
        <v>6765</v>
      </c>
      <c r="H1226" s="1">
        <v>4.5400001108646401E-3</v>
      </c>
      <c r="I1226" s="1" t="s">
        <v>6765</v>
      </c>
      <c r="J1226" s="1">
        <v>2.5700000696815599E-4</v>
      </c>
      <c r="K1226" s="1" t="s">
        <v>6765</v>
      </c>
      <c r="L1226" s="1">
        <v>4.0480000898241997E-3</v>
      </c>
      <c r="M1226" s="1" t="s">
        <v>6765</v>
      </c>
      <c r="N1226" s="1">
        <v>1.1490000179037499E-3</v>
      </c>
      <c r="O1226" s="1" t="s">
        <v>6765</v>
      </c>
    </row>
    <row r="1227" spans="1:15" x14ac:dyDescent="0.25">
      <c r="A1227" s="12" t="s">
        <v>2721</v>
      </c>
      <c r="B1227" s="12" t="s">
        <v>3971</v>
      </c>
      <c r="C1227" s="12" t="s">
        <v>1513</v>
      </c>
      <c r="D1227" s="12" t="s">
        <v>1512</v>
      </c>
      <c r="E1227" s="12" t="s">
        <v>2225</v>
      </c>
      <c r="F1227" s="1">
        <v>3.5899999141693102</v>
      </c>
      <c r="G1227" s="1" t="s">
        <v>6765</v>
      </c>
      <c r="H1227" s="1">
        <v>4.5400001108646401E-3</v>
      </c>
      <c r="I1227" s="1" t="s">
        <v>6765</v>
      </c>
      <c r="J1227" s="1">
        <v>2.5700000696815599E-4</v>
      </c>
      <c r="K1227" s="1" t="s">
        <v>6765</v>
      </c>
      <c r="L1227" s="1">
        <v>4.0480000898241997E-3</v>
      </c>
      <c r="M1227" s="1" t="s">
        <v>6765</v>
      </c>
      <c r="N1227" s="1">
        <v>1.1490000179037499E-3</v>
      </c>
      <c r="O1227" s="1" t="s">
        <v>6765</v>
      </c>
    </row>
    <row r="1228" spans="1:15" x14ac:dyDescent="0.25">
      <c r="A1228" s="12" t="s">
        <v>2732</v>
      </c>
      <c r="B1228" s="12" t="s">
        <v>3972</v>
      </c>
      <c r="C1228" s="12" t="s">
        <v>1513</v>
      </c>
      <c r="D1228" s="12" t="s">
        <v>3973</v>
      </c>
      <c r="E1228" s="12" t="s">
        <v>2225</v>
      </c>
      <c r="F1228" s="1">
        <v>3.5899999141693102</v>
      </c>
      <c r="G1228" s="1" t="s">
        <v>6765</v>
      </c>
      <c r="H1228" s="1">
        <v>4.5400001108646401E-3</v>
      </c>
      <c r="I1228" s="1" t="s">
        <v>6765</v>
      </c>
      <c r="J1228" s="1">
        <v>2.5700000696815599E-4</v>
      </c>
      <c r="K1228" s="1" t="s">
        <v>6765</v>
      </c>
      <c r="L1228" s="1">
        <v>4.0480000898241997E-3</v>
      </c>
      <c r="M1228" s="1" t="s">
        <v>6765</v>
      </c>
      <c r="N1228" s="1">
        <v>1.1490000179037499E-3</v>
      </c>
      <c r="O1228" s="1" t="s">
        <v>6765</v>
      </c>
    </row>
    <row r="1229" spans="1:15" x14ac:dyDescent="0.25">
      <c r="A1229" s="12" t="s">
        <v>2721</v>
      </c>
      <c r="B1229" s="12" t="s">
        <v>3974</v>
      </c>
      <c r="C1229" s="12" t="s">
        <v>1513</v>
      </c>
      <c r="D1229" s="12" t="s">
        <v>1842</v>
      </c>
      <c r="E1229" s="12" t="s">
        <v>2225</v>
      </c>
      <c r="F1229" s="1">
        <v>3.5899999141693102</v>
      </c>
      <c r="G1229" s="1" t="s">
        <v>6765</v>
      </c>
      <c r="H1229" s="1">
        <v>4.5400001108646401E-3</v>
      </c>
      <c r="I1229" s="1" t="s">
        <v>6765</v>
      </c>
      <c r="J1229" s="1">
        <v>2.5700000696815599E-4</v>
      </c>
      <c r="K1229" s="1" t="s">
        <v>6765</v>
      </c>
      <c r="L1229" s="1">
        <v>4.0480000898241997E-3</v>
      </c>
      <c r="M1229" s="1" t="s">
        <v>6765</v>
      </c>
      <c r="N1229" s="1">
        <v>1.1490000179037499E-3</v>
      </c>
      <c r="O1229" s="1" t="s">
        <v>6765</v>
      </c>
    </row>
    <row r="1230" spans="1:15" x14ac:dyDescent="0.25">
      <c r="A1230" s="12" t="s">
        <v>2721</v>
      </c>
      <c r="B1230" s="12" t="s">
        <v>3975</v>
      </c>
      <c r="C1230" s="12" t="s">
        <v>1513</v>
      </c>
      <c r="D1230" s="12" t="s">
        <v>1642</v>
      </c>
      <c r="E1230" s="12" t="s">
        <v>2225</v>
      </c>
      <c r="F1230" s="1">
        <v>3.5899999141693102</v>
      </c>
      <c r="G1230" s="1" t="s">
        <v>6765</v>
      </c>
      <c r="H1230" s="1">
        <v>4.5400001108646401E-3</v>
      </c>
      <c r="I1230" s="1" t="s">
        <v>6765</v>
      </c>
      <c r="J1230" s="1">
        <v>2.5700000696815599E-4</v>
      </c>
      <c r="K1230" s="1" t="s">
        <v>6765</v>
      </c>
      <c r="L1230" s="1">
        <v>4.0480000898241997E-3</v>
      </c>
      <c r="M1230" s="1" t="s">
        <v>6765</v>
      </c>
      <c r="N1230" s="1">
        <v>1.1490000179037499E-3</v>
      </c>
      <c r="O1230" s="1" t="s">
        <v>6765</v>
      </c>
    </row>
    <row r="1231" spans="1:15" x14ac:dyDescent="0.25">
      <c r="A1231" s="12" t="s">
        <v>2721</v>
      </c>
      <c r="B1231" s="12" t="s">
        <v>3976</v>
      </c>
      <c r="C1231" s="12" t="s">
        <v>1513</v>
      </c>
      <c r="D1231" s="12" t="s">
        <v>1595</v>
      </c>
      <c r="E1231" s="12" t="s">
        <v>2225</v>
      </c>
      <c r="F1231" s="1">
        <v>3.5899999141693102</v>
      </c>
      <c r="G1231" s="1" t="s">
        <v>6765</v>
      </c>
      <c r="H1231" s="1">
        <v>4.5400001108646401E-3</v>
      </c>
      <c r="I1231" s="1" t="s">
        <v>6765</v>
      </c>
      <c r="J1231" s="1">
        <v>2.5700000696815599E-4</v>
      </c>
      <c r="K1231" s="1" t="s">
        <v>6765</v>
      </c>
      <c r="L1231" s="1">
        <v>4.0480000898241997E-3</v>
      </c>
      <c r="M1231" s="1" t="s">
        <v>6765</v>
      </c>
      <c r="N1231" s="1">
        <v>1.1490000179037499E-3</v>
      </c>
      <c r="O1231" s="1" t="s">
        <v>6765</v>
      </c>
    </row>
    <row r="1232" spans="1:15" x14ac:dyDescent="0.25">
      <c r="A1232" s="12" t="s">
        <v>2721</v>
      </c>
      <c r="B1232" s="12" t="s">
        <v>3977</v>
      </c>
      <c r="C1232" s="12" t="s">
        <v>1513</v>
      </c>
      <c r="D1232" s="12" t="s">
        <v>1836</v>
      </c>
      <c r="E1232" s="12" t="s">
        <v>2225</v>
      </c>
      <c r="F1232" s="1">
        <v>3.5899999141693102</v>
      </c>
      <c r="G1232" s="1" t="s">
        <v>6765</v>
      </c>
      <c r="H1232" s="1">
        <v>4.5400001108646401E-3</v>
      </c>
      <c r="I1232" s="1" t="s">
        <v>6765</v>
      </c>
      <c r="J1232" s="1">
        <v>2.5700000696815599E-4</v>
      </c>
      <c r="K1232" s="1" t="s">
        <v>6765</v>
      </c>
      <c r="L1232" s="1">
        <v>4.0480000898241997E-3</v>
      </c>
      <c r="M1232" s="1" t="s">
        <v>6765</v>
      </c>
      <c r="N1232" s="1">
        <v>1.1490000179037499E-3</v>
      </c>
      <c r="O1232" s="1" t="s">
        <v>6765</v>
      </c>
    </row>
    <row r="1233" spans="1:15" x14ac:dyDescent="0.25">
      <c r="A1233" s="12" t="s">
        <v>3157</v>
      </c>
      <c r="B1233" s="12" t="s">
        <v>3978</v>
      </c>
      <c r="C1233" s="12" t="s">
        <v>1493</v>
      </c>
      <c r="D1233" s="12" t="s">
        <v>3979</v>
      </c>
      <c r="E1233" s="12" t="s">
        <v>2225</v>
      </c>
      <c r="F1233" s="1">
        <v>3.5899999141693102</v>
      </c>
      <c r="G1233" s="1" t="s">
        <v>6765</v>
      </c>
      <c r="H1233" s="1">
        <v>4.5400001108646401E-3</v>
      </c>
      <c r="I1233" s="1" t="s">
        <v>6765</v>
      </c>
      <c r="J1233" s="1">
        <v>2.5700000696815599E-4</v>
      </c>
      <c r="K1233" s="1" t="s">
        <v>6765</v>
      </c>
      <c r="L1233" s="1">
        <v>4.0480000898241997E-3</v>
      </c>
      <c r="M1233" s="1" t="s">
        <v>6765</v>
      </c>
      <c r="N1233" s="1">
        <v>1.1490000179037499E-3</v>
      </c>
      <c r="O1233" s="1" t="s">
        <v>6765</v>
      </c>
    </row>
    <row r="1234" spans="1:15" x14ac:dyDescent="0.25">
      <c r="A1234" s="12" t="s">
        <v>3157</v>
      </c>
      <c r="B1234" s="12" t="s">
        <v>3980</v>
      </c>
      <c r="C1234" s="12" t="s">
        <v>1493</v>
      </c>
      <c r="D1234" s="12" t="s">
        <v>3981</v>
      </c>
      <c r="E1234" s="12" t="s">
        <v>2225</v>
      </c>
      <c r="F1234" s="1">
        <v>3.5899999141693102</v>
      </c>
      <c r="G1234" s="1" t="s">
        <v>6765</v>
      </c>
      <c r="H1234" s="1">
        <v>4.5400001108646401E-3</v>
      </c>
      <c r="I1234" s="1" t="s">
        <v>6765</v>
      </c>
      <c r="J1234" s="1">
        <v>2.5700000696815599E-4</v>
      </c>
      <c r="K1234" s="1" t="s">
        <v>6765</v>
      </c>
      <c r="L1234" s="1">
        <v>4.0480000898241997E-3</v>
      </c>
      <c r="M1234" s="1" t="s">
        <v>6765</v>
      </c>
      <c r="N1234" s="1">
        <v>1.1490000179037499E-3</v>
      </c>
      <c r="O1234" s="1" t="s">
        <v>6765</v>
      </c>
    </row>
    <row r="1235" spans="1:15" x14ac:dyDescent="0.25">
      <c r="A1235" s="12" t="s">
        <v>3157</v>
      </c>
      <c r="B1235" s="12" t="s">
        <v>3982</v>
      </c>
      <c r="C1235" s="12" t="s">
        <v>1493</v>
      </c>
      <c r="D1235" s="12" t="s">
        <v>2146</v>
      </c>
      <c r="E1235" s="12" t="s">
        <v>2225</v>
      </c>
      <c r="F1235" s="1">
        <v>3.5899999141693102</v>
      </c>
      <c r="G1235" s="1" t="s">
        <v>6765</v>
      </c>
      <c r="H1235" s="1">
        <v>4.5400001108646401E-3</v>
      </c>
      <c r="I1235" s="1" t="s">
        <v>6765</v>
      </c>
      <c r="J1235" s="1">
        <v>2.5700000696815599E-4</v>
      </c>
      <c r="K1235" s="1" t="s">
        <v>6765</v>
      </c>
      <c r="L1235" s="1">
        <v>4.0480000898241997E-3</v>
      </c>
      <c r="M1235" s="1" t="s">
        <v>6765</v>
      </c>
      <c r="N1235" s="1">
        <v>1.1490000179037499E-3</v>
      </c>
      <c r="O1235" s="1" t="s">
        <v>6765</v>
      </c>
    </row>
    <row r="1236" spans="1:15" x14ac:dyDescent="0.25">
      <c r="A1236" s="12" t="s">
        <v>3157</v>
      </c>
      <c r="B1236" s="12" t="s">
        <v>3983</v>
      </c>
      <c r="C1236" s="12" t="s">
        <v>1493</v>
      </c>
      <c r="D1236" s="12" t="s">
        <v>3984</v>
      </c>
      <c r="E1236" s="12" t="s">
        <v>2225</v>
      </c>
      <c r="F1236" s="1">
        <v>3.5899999141693102</v>
      </c>
      <c r="G1236" s="1" t="s">
        <v>6765</v>
      </c>
      <c r="H1236" s="1">
        <v>4.5400001108646401E-3</v>
      </c>
      <c r="I1236" s="1" t="s">
        <v>6765</v>
      </c>
      <c r="J1236" s="1">
        <v>2.5700000696815599E-4</v>
      </c>
      <c r="K1236" s="1" t="s">
        <v>6765</v>
      </c>
      <c r="L1236" s="1">
        <v>4.0480000898241997E-3</v>
      </c>
      <c r="M1236" s="1" t="s">
        <v>6765</v>
      </c>
      <c r="N1236" s="1">
        <v>1.1490000179037499E-3</v>
      </c>
      <c r="O1236" s="1" t="s">
        <v>6765</v>
      </c>
    </row>
    <row r="1237" spans="1:15" x14ac:dyDescent="0.25">
      <c r="A1237" s="12" t="s">
        <v>3157</v>
      </c>
      <c r="B1237" s="12" t="s">
        <v>3985</v>
      </c>
      <c r="C1237" s="12" t="s">
        <v>1493</v>
      </c>
      <c r="D1237" s="12" t="s">
        <v>3986</v>
      </c>
      <c r="E1237" s="12" t="s">
        <v>2225</v>
      </c>
      <c r="F1237" s="1">
        <v>3.5899999141693102</v>
      </c>
      <c r="G1237" s="1" t="s">
        <v>6765</v>
      </c>
      <c r="H1237" s="1">
        <v>4.5400001108646401E-3</v>
      </c>
      <c r="I1237" s="1" t="s">
        <v>6765</v>
      </c>
      <c r="J1237" s="1">
        <v>2.5700000696815599E-4</v>
      </c>
      <c r="K1237" s="1" t="s">
        <v>6765</v>
      </c>
      <c r="L1237" s="1">
        <v>4.0480000898241997E-3</v>
      </c>
      <c r="M1237" s="1" t="s">
        <v>6765</v>
      </c>
      <c r="N1237" s="1">
        <v>1.1490000179037499E-3</v>
      </c>
      <c r="O1237" s="1" t="s">
        <v>6765</v>
      </c>
    </row>
    <row r="1238" spans="1:15" x14ac:dyDescent="0.25">
      <c r="A1238" s="12" t="s">
        <v>3157</v>
      </c>
      <c r="B1238" s="12" t="s">
        <v>3987</v>
      </c>
      <c r="C1238" s="12" t="s">
        <v>1493</v>
      </c>
      <c r="D1238" s="12" t="s">
        <v>3988</v>
      </c>
      <c r="E1238" s="12" t="s">
        <v>2225</v>
      </c>
      <c r="F1238" s="1">
        <v>3.5899999141693102</v>
      </c>
      <c r="G1238" s="1" t="s">
        <v>6765</v>
      </c>
      <c r="H1238" s="1">
        <v>4.5400001108646401E-3</v>
      </c>
      <c r="I1238" s="1" t="s">
        <v>6765</v>
      </c>
      <c r="J1238" s="1">
        <v>2.5700000696815599E-4</v>
      </c>
      <c r="K1238" s="1" t="s">
        <v>6765</v>
      </c>
      <c r="L1238" s="1">
        <v>4.0480000898241997E-3</v>
      </c>
      <c r="M1238" s="1" t="s">
        <v>6765</v>
      </c>
      <c r="N1238" s="1">
        <v>1.1490000179037499E-3</v>
      </c>
      <c r="O1238" s="1" t="s">
        <v>6765</v>
      </c>
    </row>
    <row r="1239" spans="1:15" x14ac:dyDescent="0.25">
      <c r="A1239" s="12" t="s">
        <v>3141</v>
      </c>
      <c r="B1239" s="12" t="s">
        <v>3989</v>
      </c>
      <c r="C1239" s="12" t="s">
        <v>1493</v>
      </c>
      <c r="D1239" s="12" t="s">
        <v>3990</v>
      </c>
      <c r="E1239" s="12" t="s">
        <v>2225</v>
      </c>
      <c r="F1239" s="1">
        <v>3.5899999141693102</v>
      </c>
      <c r="G1239" s="1" t="s">
        <v>6765</v>
      </c>
      <c r="H1239" s="1">
        <v>4.5400001108646401E-3</v>
      </c>
      <c r="I1239" s="1" t="s">
        <v>6765</v>
      </c>
      <c r="J1239" s="1">
        <v>2.5700000696815599E-4</v>
      </c>
      <c r="K1239" s="1" t="s">
        <v>6765</v>
      </c>
      <c r="L1239" s="1">
        <v>4.0480000898241997E-3</v>
      </c>
      <c r="M1239" s="1" t="s">
        <v>6765</v>
      </c>
      <c r="N1239" s="1">
        <v>1.1490000179037499E-3</v>
      </c>
      <c r="O1239" s="1" t="s">
        <v>6765</v>
      </c>
    </row>
    <row r="1240" spans="1:15" x14ac:dyDescent="0.25">
      <c r="A1240" s="12" t="s">
        <v>3157</v>
      </c>
      <c r="B1240" s="12" t="s">
        <v>3991</v>
      </c>
      <c r="C1240" s="12" t="s">
        <v>1493</v>
      </c>
      <c r="D1240" s="12" t="s">
        <v>2018</v>
      </c>
      <c r="E1240" s="12" t="s">
        <v>2225</v>
      </c>
      <c r="F1240" s="1">
        <v>3.5899999141693102</v>
      </c>
      <c r="G1240" s="1" t="s">
        <v>6765</v>
      </c>
      <c r="H1240" s="1">
        <v>4.5400001108646401E-3</v>
      </c>
      <c r="I1240" s="1" t="s">
        <v>6765</v>
      </c>
      <c r="J1240" s="1">
        <v>2.5700000696815599E-4</v>
      </c>
      <c r="K1240" s="1" t="s">
        <v>6765</v>
      </c>
      <c r="L1240" s="1">
        <v>4.0480000898241997E-3</v>
      </c>
      <c r="M1240" s="1" t="s">
        <v>6765</v>
      </c>
      <c r="N1240" s="1">
        <v>1.1490000179037499E-3</v>
      </c>
      <c r="O1240" s="1" t="s">
        <v>6765</v>
      </c>
    </row>
    <row r="1241" spans="1:15" x14ac:dyDescent="0.25">
      <c r="A1241" s="12" t="s">
        <v>3157</v>
      </c>
      <c r="B1241" s="12" t="s">
        <v>3992</v>
      </c>
      <c r="C1241" s="12" t="s">
        <v>1493</v>
      </c>
      <c r="D1241" s="12" t="s">
        <v>2001</v>
      </c>
      <c r="E1241" s="12" t="s">
        <v>2225</v>
      </c>
      <c r="F1241" s="1">
        <v>3.5899999141693102</v>
      </c>
      <c r="G1241" s="1" t="s">
        <v>6765</v>
      </c>
      <c r="H1241" s="1">
        <v>4.5400001108646401E-3</v>
      </c>
      <c r="I1241" s="1" t="s">
        <v>6765</v>
      </c>
      <c r="J1241" s="1">
        <v>2.5700000696815599E-4</v>
      </c>
      <c r="K1241" s="1" t="s">
        <v>6765</v>
      </c>
      <c r="L1241" s="1">
        <v>4.0480000898241997E-3</v>
      </c>
      <c r="M1241" s="1" t="s">
        <v>6765</v>
      </c>
      <c r="N1241" s="1">
        <v>1.1490000179037499E-3</v>
      </c>
      <c r="O1241" s="1" t="s">
        <v>6765</v>
      </c>
    </row>
    <row r="1242" spans="1:15" x14ac:dyDescent="0.25">
      <c r="A1242" s="12" t="s">
        <v>3157</v>
      </c>
      <c r="B1242" s="12" t="s">
        <v>3993</v>
      </c>
      <c r="C1242" s="12" t="s">
        <v>1493</v>
      </c>
      <c r="D1242" s="12" t="s">
        <v>3994</v>
      </c>
      <c r="E1242" s="12" t="s">
        <v>2225</v>
      </c>
      <c r="F1242" s="1">
        <v>3.5899999141693102</v>
      </c>
      <c r="G1242" s="1" t="s">
        <v>6765</v>
      </c>
      <c r="H1242" s="1">
        <v>4.5400001108646401E-3</v>
      </c>
      <c r="I1242" s="1" t="s">
        <v>6765</v>
      </c>
      <c r="J1242" s="1">
        <v>2.5700000696815599E-4</v>
      </c>
      <c r="K1242" s="1" t="s">
        <v>6765</v>
      </c>
      <c r="L1242" s="1">
        <v>4.0480000898241997E-3</v>
      </c>
      <c r="M1242" s="1" t="s">
        <v>6765</v>
      </c>
      <c r="N1242" s="1">
        <v>1.1490000179037499E-3</v>
      </c>
      <c r="O1242" s="1" t="s">
        <v>6765</v>
      </c>
    </row>
    <row r="1243" spans="1:15" x14ac:dyDescent="0.25">
      <c r="A1243" s="12" t="s">
        <v>3157</v>
      </c>
      <c r="B1243" s="12" t="s">
        <v>3995</v>
      </c>
      <c r="C1243" s="12" t="s">
        <v>1493</v>
      </c>
      <c r="D1243" s="12" t="s">
        <v>2838</v>
      </c>
      <c r="E1243" s="12" t="s">
        <v>2225</v>
      </c>
      <c r="F1243" s="1">
        <v>3.5899999141693102</v>
      </c>
      <c r="G1243" s="1" t="s">
        <v>6765</v>
      </c>
      <c r="H1243" s="1">
        <v>4.5400001108646401E-3</v>
      </c>
      <c r="I1243" s="1" t="s">
        <v>6765</v>
      </c>
      <c r="J1243" s="1">
        <v>2.5700000696815599E-4</v>
      </c>
      <c r="K1243" s="1" t="s">
        <v>6765</v>
      </c>
      <c r="L1243" s="1">
        <v>4.0480000898241997E-3</v>
      </c>
      <c r="M1243" s="1" t="s">
        <v>6765</v>
      </c>
      <c r="N1243" s="1">
        <v>1.1490000179037499E-3</v>
      </c>
      <c r="O1243" s="1" t="s">
        <v>6765</v>
      </c>
    </row>
    <row r="1244" spans="1:15" x14ac:dyDescent="0.25">
      <c r="A1244" s="12" t="s">
        <v>3157</v>
      </c>
      <c r="B1244" s="12" t="s">
        <v>3996</v>
      </c>
      <c r="C1244" s="12" t="s">
        <v>1493</v>
      </c>
      <c r="D1244" s="12" t="s">
        <v>3997</v>
      </c>
      <c r="E1244" s="12" t="s">
        <v>2225</v>
      </c>
      <c r="F1244" s="1">
        <v>3.5899999141693102</v>
      </c>
      <c r="G1244" s="1" t="s">
        <v>6765</v>
      </c>
      <c r="H1244" s="1">
        <v>4.5400001108646401E-3</v>
      </c>
      <c r="I1244" s="1" t="s">
        <v>6765</v>
      </c>
      <c r="J1244" s="1">
        <v>2.5700000696815599E-4</v>
      </c>
      <c r="K1244" s="1" t="s">
        <v>6765</v>
      </c>
      <c r="L1244" s="1">
        <v>4.0480000898241997E-3</v>
      </c>
      <c r="M1244" s="1" t="s">
        <v>6765</v>
      </c>
      <c r="N1244" s="1">
        <v>1.1490000179037499E-3</v>
      </c>
      <c r="O1244" s="1" t="s">
        <v>6765</v>
      </c>
    </row>
    <row r="1245" spans="1:15" x14ac:dyDescent="0.25">
      <c r="A1245" s="12" t="s">
        <v>3157</v>
      </c>
      <c r="B1245" s="12" t="s">
        <v>3998</v>
      </c>
      <c r="C1245" s="12" t="s">
        <v>1493</v>
      </c>
      <c r="D1245" s="12" t="s">
        <v>1548</v>
      </c>
      <c r="E1245" s="12" t="s">
        <v>2225</v>
      </c>
      <c r="F1245" s="1">
        <v>3.5899999141693102</v>
      </c>
      <c r="G1245" s="1" t="s">
        <v>6765</v>
      </c>
      <c r="H1245" s="1">
        <v>4.5400001108646401E-3</v>
      </c>
      <c r="I1245" s="1" t="s">
        <v>6765</v>
      </c>
      <c r="J1245" s="1">
        <v>2.5700000696815599E-4</v>
      </c>
      <c r="K1245" s="1" t="s">
        <v>6765</v>
      </c>
      <c r="L1245" s="1">
        <v>4.0480000898241997E-3</v>
      </c>
      <c r="M1245" s="1" t="s">
        <v>6765</v>
      </c>
      <c r="N1245" s="1">
        <v>1.1490000179037499E-3</v>
      </c>
      <c r="O1245" s="1" t="s">
        <v>6765</v>
      </c>
    </row>
    <row r="1246" spans="1:15" x14ac:dyDescent="0.25">
      <c r="A1246" s="12" t="s">
        <v>3157</v>
      </c>
      <c r="B1246" s="12" t="s">
        <v>3999</v>
      </c>
      <c r="C1246" s="12" t="s">
        <v>1493</v>
      </c>
      <c r="D1246" s="12" t="s">
        <v>2031</v>
      </c>
      <c r="E1246" s="12" t="s">
        <v>2225</v>
      </c>
      <c r="F1246" s="1">
        <v>3.5899999141693102</v>
      </c>
      <c r="G1246" s="1" t="s">
        <v>6765</v>
      </c>
      <c r="H1246" s="1">
        <v>4.5400001108646401E-3</v>
      </c>
      <c r="I1246" s="1" t="s">
        <v>6765</v>
      </c>
      <c r="J1246" s="1">
        <v>2.5700000696815599E-4</v>
      </c>
      <c r="K1246" s="1" t="s">
        <v>6765</v>
      </c>
      <c r="L1246" s="1">
        <v>4.0480000898241997E-3</v>
      </c>
      <c r="M1246" s="1" t="s">
        <v>6765</v>
      </c>
      <c r="N1246" s="1">
        <v>1.1490000179037499E-3</v>
      </c>
      <c r="O1246" s="1" t="s">
        <v>6765</v>
      </c>
    </row>
    <row r="1247" spans="1:15" x14ac:dyDescent="0.25">
      <c r="A1247" s="12" t="s">
        <v>3157</v>
      </c>
      <c r="B1247" s="12" t="s">
        <v>4000</v>
      </c>
      <c r="C1247" s="12" t="s">
        <v>1493</v>
      </c>
      <c r="D1247" s="12" t="s">
        <v>4001</v>
      </c>
      <c r="E1247" s="12" t="s">
        <v>2225</v>
      </c>
      <c r="F1247" s="1">
        <v>3.5899999141693102</v>
      </c>
      <c r="G1247" s="1" t="s">
        <v>6765</v>
      </c>
      <c r="H1247" s="1">
        <v>4.5400001108646401E-3</v>
      </c>
      <c r="I1247" s="1" t="s">
        <v>6765</v>
      </c>
      <c r="J1247" s="1">
        <v>2.5700000696815599E-4</v>
      </c>
      <c r="K1247" s="1" t="s">
        <v>6765</v>
      </c>
      <c r="L1247" s="1">
        <v>4.0480000898241997E-3</v>
      </c>
      <c r="M1247" s="1" t="s">
        <v>6765</v>
      </c>
      <c r="N1247" s="1">
        <v>1.1490000179037499E-3</v>
      </c>
      <c r="O1247" s="1" t="s">
        <v>6765</v>
      </c>
    </row>
    <row r="1248" spans="1:15" x14ac:dyDescent="0.25">
      <c r="A1248" s="12" t="s">
        <v>3157</v>
      </c>
      <c r="B1248" s="12" t="s">
        <v>4002</v>
      </c>
      <c r="C1248" s="12" t="s">
        <v>1493</v>
      </c>
      <c r="D1248" s="12" t="s">
        <v>4003</v>
      </c>
      <c r="E1248" s="12" t="s">
        <v>2225</v>
      </c>
      <c r="F1248" s="1">
        <v>3.5899999141693102</v>
      </c>
      <c r="G1248" s="1" t="s">
        <v>6765</v>
      </c>
      <c r="H1248" s="1">
        <v>4.5400001108646401E-3</v>
      </c>
      <c r="I1248" s="1" t="s">
        <v>6765</v>
      </c>
      <c r="J1248" s="1">
        <v>2.5700000696815599E-4</v>
      </c>
      <c r="K1248" s="1" t="s">
        <v>6765</v>
      </c>
      <c r="L1248" s="1">
        <v>4.0480000898241997E-3</v>
      </c>
      <c r="M1248" s="1" t="s">
        <v>6765</v>
      </c>
      <c r="N1248" s="1">
        <v>1.1490000179037499E-3</v>
      </c>
      <c r="O1248" s="1" t="s">
        <v>6765</v>
      </c>
    </row>
    <row r="1249" spans="1:15" x14ac:dyDescent="0.25">
      <c r="A1249" s="12" t="s">
        <v>3157</v>
      </c>
      <c r="B1249" s="12" t="s">
        <v>4004</v>
      </c>
      <c r="C1249" s="12" t="s">
        <v>1493</v>
      </c>
      <c r="D1249" s="12" t="s">
        <v>1775</v>
      </c>
      <c r="E1249" s="12" t="s">
        <v>2225</v>
      </c>
      <c r="F1249" s="1">
        <v>3.5899999141693102</v>
      </c>
      <c r="G1249" s="1" t="s">
        <v>6765</v>
      </c>
      <c r="H1249" s="1">
        <v>4.5400001108646401E-3</v>
      </c>
      <c r="I1249" s="1" t="s">
        <v>6765</v>
      </c>
      <c r="J1249" s="1">
        <v>2.5700000696815599E-4</v>
      </c>
      <c r="K1249" s="1" t="s">
        <v>6765</v>
      </c>
      <c r="L1249" s="1">
        <v>4.0480000898241997E-3</v>
      </c>
      <c r="M1249" s="1" t="s">
        <v>6765</v>
      </c>
      <c r="N1249" s="1">
        <v>1.1490000179037499E-3</v>
      </c>
      <c r="O1249" s="1" t="s">
        <v>6765</v>
      </c>
    </row>
    <row r="1250" spans="1:15" x14ac:dyDescent="0.25">
      <c r="A1250" s="12" t="s">
        <v>3157</v>
      </c>
      <c r="B1250" s="12" t="s">
        <v>4005</v>
      </c>
      <c r="C1250" s="12" t="s">
        <v>1493</v>
      </c>
      <c r="D1250" s="12" t="s">
        <v>4006</v>
      </c>
      <c r="E1250" s="12" t="s">
        <v>2225</v>
      </c>
      <c r="F1250" s="1">
        <v>3.5899999141693102</v>
      </c>
      <c r="G1250" s="1" t="s">
        <v>6765</v>
      </c>
      <c r="H1250" s="1">
        <v>4.5400001108646401E-3</v>
      </c>
      <c r="I1250" s="1" t="s">
        <v>6765</v>
      </c>
      <c r="J1250" s="1">
        <v>2.5700000696815599E-4</v>
      </c>
      <c r="K1250" s="1" t="s">
        <v>6765</v>
      </c>
      <c r="L1250" s="1">
        <v>4.0480000898241997E-3</v>
      </c>
      <c r="M1250" s="1" t="s">
        <v>6765</v>
      </c>
      <c r="N1250" s="1">
        <v>1.1490000179037499E-3</v>
      </c>
      <c r="O1250" s="1" t="s">
        <v>6765</v>
      </c>
    </row>
    <row r="1251" spans="1:15" x14ac:dyDescent="0.25">
      <c r="A1251" s="12" t="s">
        <v>3157</v>
      </c>
      <c r="B1251" s="12" t="s">
        <v>4007</v>
      </c>
      <c r="C1251" s="12" t="s">
        <v>1493</v>
      </c>
      <c r="D1251" s="12" t="s">
        <v>863</v>
      </c>
      <c r="E1251" s="12" t="s">
        <v>2225</v>
      </c>
      <c r="F1251" s="1">
        <v>3.5899999141693102</v>
      </c>
      <c r="G1251" s="1" t="s">
        <v>6765</v>
      </c>
      <c r="H1251" s="1">
        <v>4.5400001108646401E-3</v>
      </c>
      <c r="I1251" s="1" t="s">
        <v>6765</v>
      </c>
      <c r="J1251" s="1">
        <v>2.5700000696815599E-4</v>
      </c>
      <c r="K1251" s="1" t="s">
        <v>6765</v>
      </c>
      <c r="L1251" s="1">
        <v>4.0480000898241997E-3</v>
      </c>
      <c r="M1251" s="1" t="s">
        <v>6765</v>
      </c>
      <c r="N1251" s="1">
        <v>1.1490000179037499E-3</v>
      </c>
      <c r="O1251" s="1" t="s">
        <v>6765</v>
      </c>
    </row>
    <row r="1252" spans="1:15" x14ac:dyDescent="0.25">
      <c r="A1252" s="12" t="s">
        <v>3157</v>
      </c>
      <c r="B1252" s="12" t="s">
        <v>4008</v>
      </c>
      <c r="C1252" s="12" t="s">
        <v>1493</v>
      </c>
      <c r="D1252" s="12" t="s">
        <v>1591</v>
      </c>
      <c r="E1252" s="12" t="s">
        <v>2225</v>
      </c>
      <c r="F1252" s="1">
        <v>3.5899999141693102</v>
      </c>
      <c r="G1252" s="1" t="s">
        <v>6765</v>
      </c>
      <c r="H1252" s="1">
        <v>4.5400001108646401E-3</v>
      </c>
      <c r="I1252" s="1" t="s">
        <v>6765</v>
      </c>
      <c r="J1252" s="1">
        <v>2.5700000696815599E-4</v>
      </c>
      <c r="K1252" s="1" t="s">
        <v>6765</v>
      </c>
      <c r="L1252" s="1">
        <v>4.0480000898241997E-3</v>
      </c>
      <c r="M1252" s="1" t="s">
        <v>6765</v>
      </c>
      <c r="N1252" s="1">
        <v>1.1490000179037499E-3</v>
      </c>
      <c r="O1252" s="1" t="s">
        <v>6765</v>
      </c>
    </row>
    <row r="1253" spans="1:15" x14ac:dyDescent="0.25">
      <c r="A1253" s="12" t="s">
        <v>3157</v>
      </c>
      <c r="B1253" s="12" t="s">
        <v>4009</v>
      </c>
      <c r="C1253" s="12" t="s">
        <v>1493</v>
      </c>
      <c r="D1253" s="12" t="s">
        <v>1708</v>
      </c>
      <c r="E1253" s="12" t="s">
        <v>2225</v>
      </c>
      <c r="F1253" s="1">
        <v>3.5899999141693102</v>
      </c>
      <c r="G1253" s="1" t="s">
        <v>6765</v>
      </c>
      <c r="H1253" s="1">
        <v>4.5400001108646401E-3</v>
      </c>
      <c r="I1253" s="1" t="s">
        <v>6765</v>
      </c>
      <c r="J1253" s="1">
        <v>2.5700000696815599E-4</v>
      </c>
      <c r="K1253" s="1" t="s">
        <v>6765</v>
      </c>
      <c r="L1253" s="1">
        <v>4.0480000898241997E-3</v>
      </c>
      <c r="M1253" s="1" t="s">
        <v>6765</v>
      </c>
      <c r="N1253" s="1">
        <v>1.1490000179037499E-3</v>
      </c>
      <c r="O1253" s="1" t="s">
        <v>6765</v>
      </c>
    </row>
    <row r="1254" spans="1:15" x14ac:dyDescent="0.25">
      <c r="A1254" s="12" t="s">
        <v>3141</v>
      </c>
      <c r="B1254" s="12" t="s">
        <v>4010</v>
      </c>
      <c r="C1254" s="12" t="s">
        <v>1493</v>
      </c>
      <c r="D1254" s="12" t="s">
        <v>1969</v>
      </c>
      <c r="E1254" s="12" t="s">
        <v>2225</v>
      </c>
      <c r="F1254" s="1">
        <v>3.5899999141693102</v>
      </c>
      <c r="G1254" s="1" t="s">
        <v>6765</v>
      </c>
      <c r="H1254" s="1">
        <v>4.5400001108646401E-3</v>
      </c>
      <c r="I1254" s="1" t="s">
        <v>6765</v>
      </c>
      <c r="J1254" s="1">
        <v>2.5700000696815599E-4</v>
      </c>
      <c r="K1254" s="1" t="s">
        <v>6765</v>
      </c>
      <c r="L1254" s="1">
        <v>4.0480000898241997E-3</v>
      </c>
      <c r="M1254" s="1" t="s">
        <v>6765</v>
      </c>
      <c r="N1254" s="1">
        <v>1.1490000179037499E-3</v>
      </c>
      <c r="O1254" s="1" t="s">
        <v>6765</v>
      </c>
    </row>
    <row r="1255" spans="1:15" x14ac:dyDescent="0.25">
      <c r="A1255" s="12" t="s">
        <v>3157</v>
      </c>
      <c r="B1255" s="12" t="s">
        <v>4011</v>
      </c>
      <c r="C1255" s="12" t="s">
        <v>1493</v>
      </c>
      <c r="D1255" s="12" t="s">
        <v>2081</v>
      </c>
      <c r="E1255" s="12" t="s">
        <v>2225</v>
      </c>
      <c r="F1255" s="1">
        <v>3.5899999141693102</v>
      </c>
      <c r="G1255" s="1" t="s">
        <v>6765</v>
      </c>
      <c r="H1255" s="1">
        <v>4.5400001108646401E-3</v>
      </c>
      <c r="I1255" s="1" t="s">
        <v>6765</v>
      </c>
      <c r="J1255" s="1">
        <v>2.5700000696815599E-4</v>
      </c>
      <c r="K1255" s="1" t="s">
        <v>6765</v>
      </c>
      <c r="L1255" s="1">
        <v>4.0480000898241997E-3</v>
      </c>
      <c r="M1255" s="1" t="s">
        <v>6765</v>
      </c>
      <c r="N1255" s="1">
        <v>1.1490000179037499E-3</v>
      </c>
      <c r="O1255" s="1" t="s">
        <v>6765</v>
      </c>
    </row>
    <row r="1256" spans="1:15" x14ac:dyDescent="0.25">
      <c r="A1256" s="12" t="s">
        <v>3157</v>
      </c>
      <c r="B1256" s="12" t="s">
        <v>4012</v>
      </c>
      <c r="C1256" s="12" t="s">
        <v>1493</v>
      </c>
      <c r="D1256" s="12" t="s">
        <v>3418</v>
      </c>
      <c r="E1256" s="12" t="s">
        <v>2225</v>
      </c>
      <c r="F1256" s="1">
        <v>3.5899999141693102</v>
      </c>
      <c r="G1256" s="1" t="s">
        <v>6765</v>
      </c>
      <c r="H1256" s="1">
        <v>4.5400001108646401E-3</v>
      </c>
      <c r="I1256" s="1" t="s">
        <v>6765</v>
      </c>
      <c r="J1256" s="1">
        <v>2.5700000696815599E-4</v>
      </c>
      <c r="K1256" s="1" t="s">
        <v>6765</v>
      </c>
      <c r="L1256" s="1">
        <v>4.0480000898241997E-3</v>
      </c>
      <c r="M1256" s="1" t="s">
        <v>6765</v>
      </c>
      <c r="N1256" s="1">
        <v>1.1490000179037499E-3</v>
      </c>
      <c r="O1256" s="1" t="s">
        <v>6765</v>
      </c>
    </row>
    <row r="1257" spans="1:15" x14ac:dyDescent="0.25">
      <c r="A1257" s="12" t="s">
        <v>3157</v>
      </c>
      <c r="B1257" s="12" t="s">
        <v>4013</v>
      </c>
      <c r="C1257" s="12" t="s">
        <v>1493</v>
      </c>
      <c r="D1257" s="12" t="s">
        <v>4014</v>
      </c>
      <c r="E1257" s="12" t="s">
        <v>2225</v>
      </c>
      <c r="F1257" s="1">
        <v>3.5899999141693102</v>
      </c>
      <c r="G1257" s="1" t="s">
        <v>6765</v>
      </c>
      <c r="H1257" s="1">
        <v>4.5400001108646401E-3</v>
      </c>
      <c r="I1257" s="1" t="s">
        <v>6765</v>
      </c>
      <c r="J1257" s="1">
        <v>2.5700000696815599E-4</v>
      </c>
      <c r="K1257" s="1" t="s">
        <v>6765</v>
      </c>
      <c r="L1257" s="1">
        <v>4.0480000898241997E-3</v>
      </c>
      <c r="M1257" s="1" t="s">
        <v>6765</v>
      </c>
      <c r="N1257" s="1">
        <v>1.1490000179037499E-3</v>
      </c>
      <c r="O1257" s="1" t="s">
        <v>6765</v>
      </c>
    </row>
    <row r="1258" spans="1:15" x14ac:dyDescent="0.25">
      <c r="A1258" s="12" t="s">
        <v>3157</v>
      </c>
      <c r="B1258" s="12" t="s">
        <v>4015</v>
      </c>
      <c r="C1258" s="12" t="s">
        <v>1493</v>
      </c>
      <c r="D1258" s="12" t="s">
        <v>4016</v>
      </c>
      <c r="E1258" s="12" t="s">
        <v>2225</v>
      </c>
      <c r="F1258" s="1">
        <v>3.5899999141693102</v>
      </c>
      <c r="G1258" s="1" t="s">
        <v>6765</v>
      </c>
      <c r="H1258" s="1">
        <v>4.5400001108646401E-3</v>
      </c>
      <c r="I1258" s="1" t="s">
        <v>6765</v>
      </c>
      <c r="J1258" s="1">
        <v>2.5700000696815599E-4</v>
      </c>
      <c r="K1258" s="1" t="s">
        <v>6765</v>
      </c>
      <c r="L1258" s="1">
        <v>4.0480000898241997E-3</v>
      </c>
      <c r="M1258" s="1" t="s">
        <v>6765</v>
      </c>
      <c r="N1258" s="1">
        <v>1.1490000179037499E-3</v>
      </c>
      <c r="O1258" s="1" t="s">
        <v>6765</v>
      </c>
    </row>
    <row r="1259" spans="1:15" x14ac:dyDescent="0.25">
      <c r="A1259" s="12" t="s">
        <v>3141</v>
      </c>
      <c r="B1259" s="12" t="s">
        <v>4017</v>
      </c>
      <c r="C1259" s="12" t="s">
        <v>1493</v>
      </c>
      <c r="D1259" s="12" t="s">
        <v>4018</v>
      </c>
      <c r="E1259" s="12" t="s">
        <v>2225</v>
      </c>
      <c r="F1259" s="1">
        <v>3.5899999141693102</v>
      </c>
      <c r="G1259" s="1" t="s">
        <v>6765</v>
      </c>
      <c r="H1259" s="1">
        <v>4.5400001108646401E-3</v>
      </c>
      <c r="I1259" s="1" t="s">
        <v>6765</v>
      </c>
      <c r="J1259" s="1">
        <v>2.5700000696815599E-4</v>
      </c>
      <c r="K1259" s="1" t="s">
        <v>6765</v>
      </c>
      <c r="L1259" s="1">
        <v>4.0480000898241997E-3</v>
      </c>
      <c r="M1259" s="1" t="s">
        <v>6765</v>
      </c>
      <c r="N1259" s="1">
        <v>1.1490000179037499E-3</v>
      </c>
      <c r="O1259" s="1" t="s">
        <v>6765</v>
      </c>
    </row>
    <row r="1260" spans="1:15" x14ac:dyDescent="0.25">
      <c r="A1260" s="12" t="s">
        <v>3157</v>
      </c>
      <c r="B1260" s="12" t="s">
        <v>4019</v>
      </c>
      <c r="C1260" s="12" t="s">
        <v>1493</v>
      </c>
      <c r="D1260" s="12" t="s">
        <v>4020</v>
      </c>
      <c r="E1260" s="12" t="s">
        <v>2225</v>
      </c>
      <c r="F1260" s="1">
        <v>3.5899999141693102</v>
      </c>
      <c r="G1260" s="1" t="s">
        <v>6765</v>
      </c>
      <c r="H1260" s="1">
        <v>4.5400001108646401E-3</v>
      </c>
      <c r="I1260" s="1" t="s">
        <v>6765</v>
      </c>
      <c r="J1260" s="1">
        <v>2.5700000696815599E-4</v>
      </c>
      <c r="K1260" s="1" t="s">
        <v>6765</v>
      </c>
      <c r="L1260" s="1">
        <v>4.0480000898241997E-3</v>
      </c>
      <c r="M1260" s="1" t="s">
        <v>6765</v>
      </c>
      <c r="N1260" s="1">
        <v>1.1490000179037499E-3</v>
      </c>
      <c r="O1260" s="1" t="s">
        <v>6765</v>
      </c>
    </row>
    <row r="1261" spans="1:15" x14ac:dyDescent="0.25">
      <c r="A1261" s="12" t="s">
        <v>3157</v>
      </c>
      <c r="B1261" s="12" t="s">
        <v>4021</v>
      </c>
      <c r="C1261" s="12" t="s">
        <v>1493</v>
      </c>
      <c r="D1261" s="12" t="s">
        <v>4022</v>
      </c>
      <c r="E1261" s="12" t="s">
        <v>2225</v>
      </c>
      <c r="F1261" s="1">
        <v>3.5899999141693102</v>
      </c>
      <c r="G1261" s="1" t="s">
        <v>6765</v>
      </c>
      <c r="H1261" s="1">
        <v>4.5400001108646401E-3</v>
      </c>
      <c r="I1261" s="1" t="s">
        <v>6765</v>
      </c>
      <c r="J1261" s="1">
        <v>2.5700000696815599E-4</v>
      </c>
      <c r="K1261" s="1" t="s">
        <v>6765</v>
      </c>
      <c r="L1261" s="1">
        <v>4.0480000898241997E-3</v>
      </c>
      <c r="M1261" s="1" t="s">
        <v>6765</v>
      </c>
      <c r="N1261" s="1">
        <v>1.1490000179037499E-3</v>
      </c>
      <c r="O1261" s="1" t="s">
        <v>6765</v>
      </c>
    </row>
    <row r="1262" spans="1:15" x14ac:dyDescent="0.25">
      <c r="A1262" s="12" t="s">
        <v>3157</v>
      </c>
      <c r="B1262" s="12" t="s">
        <v>4023</v>
      </c>
      <c r="C1262" s="12" t="s">
        <v>1493</v>
      </c>
      <c r="D1262" s="12" t="s">
        <v>2169</v>
      </c>
      <c r="E1262" s="12" t="s">
        <v>2225</v>
      </c>
      <c r="F1262" s="1">
        <v>3.5899999141693102</v>
      </c>
      <c r="G1262" s="1" t="s">
        <v>6765</v>
      </c>
      <c r="H1262" s="1">
        <v>4.5400001108646401E-3</v>
      </c>
      <c r="I1262" s="1" t="s">
        <v>6765</v>
      </c>
      <c r="J1262" s="1">
        <v>2.5700000696815599E-4</v>
      </c>
      <c r="K1262" s="1" t="s">
        <v>6765</v>
      </c>
      <c r="L1262" s="1">
        <v>4.0480000898241997E-3</v>
      </c>
      <c r="M1262" s="1" t="s">
        <v>6765</v>
      </c>
      <c r="N1262" s="1">
        <v>1.1490000179037499E-3</v>
      </c>
      <c r="O1262" s="1" t="s">
        <v>6765</v>
      </c>
    </row>
    <row r="1263" spans="1:15" x14ac:dyDescent="0.25">
      <c r="A1263" s="12" t="s">
        <v>3141</v>
      </c>
      <c r="B1263" s="12" t="s">
        <v>4024</v>
      </c>
      <c r="C1263" s="12" t="s">
        <v>1493</v>
      </c>
      <c r="D1263" s="12" t="s">
        <v>4025</v>
      </c>
      <c r="E1263" s="12" t="s">
        <v>2225</v>
      </c>
      <c r="F1263" s="1">
        <v>3.5899999141693102</v>
      </c>
      <c r="G1263" s="1" t="s">
        <v>6765</v>
      </c>
      <c r="H1263" s="1">
        <v>4.5400001108646401E-3</v>
      </c>
      <c r="I1263" s="1" t="s">
        <v>6765</v>
      </c>
      <c r="J1263" s="1">
        <v>2.5700000696815599E-4</v>
      </c>
      <c r="K1263" s="1" t="s">
        <v>6765</v>
      </c>
      <c r="L1263" s="1">
        <v>4.0480000898241997E-3</v>
      </c>
      <c r="M1263" s="1" t="s">
        <v>6765</v>
      </c>
      <c r="N1263" s="1">
        <v>1.1490000179037499E-3</v>
      </c>
      <c r="O1263" s="1" t="s">
        <v>6765</v>
      </c>
    </row>
    <row r="1264" spans="1:15" x14ac:dyDescent="0.25">
      <c r="A1264" s="12" t="s">
        <v>3157</v>
      </c>
      <c r="B1264" s="12" t="s">
        <v>4026</v>
      </c>
      <c r="C1264" s="12" t="s">
        <v>1493</v>
      </c>
      <c r="D1264" s="12" t="s">
        <v>1866</v>
      </c>
      <c r="E1264" s="12" t="s">
        <v>2225</v>
      </c>
      <c r="F1264" s="1">
        <v>3.5899999141693102</v>
      </c>
      <c r="G1264" s="1" t="s">
        <v>6765</v>
      </c>
      <c r="H1264" s="1">
        <v>4.5400001108646401E-3</v>
      </c>
      <c r="I1264" s="1" t="s">
        <v>6765</v>
      </c>
      <c r="J1264" s="1">
        <v>2.5700000696815599E-4</v>
      </c>
      <c r="K1264" s="1" t="s">
        <v>6765</v>
      </c>
      <c r="L1264" s="1">
        <v>4.0480000898241997E-3</v>
      </c>
      <c r="M1264" s="1" t="s">
        <v>6765</v>
      </c>
      <c r="N1264" s="1">
        <v>1.1490000179037499E-3</v>
      </c>
      <c r="O1264" s="1" t="s">
        <v>6765</v>
      </c>
    </row>
    <row r="1265" spans="1:15" x14ac:dyDescent="0.25">
      <c r="A1265" s="12" t="s">
        <v>3157</v>
      </c>
      <c r="B1265" s="12" t="s">
        <v>4027</v>
      </c>
      <c r="C1265" s="12" t="s">
        <v>1493</v>
      </c>
      <c r="D1265" s="12" t="s">
        <v>1858</v>
      </c>
      <c r="E1265" s="12" t="s">
        <v>2225</v>
      </c>
      <c r="F1265" s="1">
        <v>3.5899999141693102</v>
      </c>
      <c r="G1265" s="1" t="s">
        <v>6765</v>
      </c>
      <c r="H1265" s="1">
        <v>4.5400001108646401E-3</v>
      </c>
      <c r="I1265" s="1" t="s">
        <v>6765</v>
      </c>
      <c r="J1265" s="1">
        <v>2.5700000696815599E-4</v>
      </c>
      <c r="K1265" s="1" t="s">
        <v>6765</v>
      </c>
      <c r="L1265" s="1">
        <v>4.0480000898241997E-3</v>
      </c>
      <c r="M1265" s="1" t="s">
        <v>6765</v>
      </c>
      <c r="N1265" s="1">
        <v>1.1490000179037499E-3</v>
      </c>
      <c r="O1265" s="1" t="s">
        <v>6765</v>
      </c>
    </row>
    <row r="1266" spans="1:15" x14ac:dyDescent="0.25">
      <c r="A1266" s="12" t="s">
        <v>3157</v>
      </c>
      <c r="B1266" s="12" t="s">
        <v>4028</v>
      </c>
      <c r="C1266" s="12" t="s">
        <v>1493</v>
      </c>
      <c r="D1266" s="12" t="s">
        <v>4029</v>
      </c>
      <c r="E1266" s="12" t="s">
        <v>2225</v>
      </c>
      <c r="F1266" s="1">
        <v>3.5899999141693102</v>
      </c>
      <c r="G1266" s="1" t="s">
        <v>6765</v>
      </c>
      <c r="H1266" s="1">
        <v>4.5400001108646401E-3</v>
      </c>
      <c r="I1266" s="1" t="s">
        <v>6765</v>
      </c>
      <c r="J1266" s="1">
        <v>2.5700000696815599E-4</v>
      </c>
      <c r="K1266" s="1" t="s">
        <v>6765</v>
      </c>
      <c r="L1266" s="1">
        <v>4.0480000898241997E-3</v>
      </c>
      <c r="M1266" s="1" t="s">
        <v>6765</v>
      </c>
      <c r="N1266" s="1">
        <v>1.1490000179037499E-3</v>
      </c>
      <c r="O1266" s="1" t="s">
        <v>6765</v>
      </c>
    </row>
    <row r="1267" spans="1:15" x14ac:dyDescent="0.25">
      <c r="A1267" s="12" t="s">
        <v>3157</v>
      </c>
      <c r="B1267" s="12" t="s">
        <v>4030</v>
      </c>
      <c r="C1267" s="12" t="s">
        <v>1493</v>
      </c>
      <c r="D1267" s="12" t="s">
        <v>4031</v>
      </c>
      <c r="E1267" s="12" t="s">
        <v>2225</v>
      </c>
      <c r="F1267" s="1">
        <v>3.5899999141693102</v>
      </c>
      <c r="G1267" s="1" t="s">
        <v>6765</v>
      </c>
      <c r="H1267" s="1">
        <v>4.5400001108646401E-3</v>
      </c>
      <c r="I1267" s="1" t="s">
        <v>6765</v>
      </c>
      <c r="J1267" s="1">
        <v>2.5700000696815599E-4</v>
      </c>
      <c r="K1267" s="1" t="s">
        <v>6765</v>
      </c>
      <c r="L1267" s="1">
        <v>4.0480000898241997E-3</v>
      </c>
      <c r="M1267" s="1" t="s">
        <v>6765</v>
      </c>
      <c r="N1267" s="1">
        <v>1.1490000179037499E-3</v>
      </c>
      <c r="O1267" s="1" t="s">
        <v>6765</v>
      </c>
    </row>
    <row r="1268" spans="1:15" x14ac:dyDescent="0.25">
      <c r="A1268" s="12" t="s">
        <v>3141</v>
      </c>
      <c r="B1268" s="12" t="s">
        <v>4032</v>
      </c>
      <c r="C1268" s="12" t="s">
        <v>1493</v>
      </c>
      <c r="D1268" s="12" t="s">
        <v>4033</v>
      </c>
      <c r="E1268" s="12" t="s">
        <v>2225</v>
      </c>
      <c r="F1268" s="1">
        <v>3.5899999141693102</v>
      </c>
      <c r="G1268" s="1" t="s">
        <v>6765</v>
      </c>
      <c r="H1268" s="1">
        <v>4.5400001108646401E-3</v>
      </c>
      <c r="I1268" s="1" t="s">
        <v>6765</v>
      </c>
      <c r="J1268" s="1">
        <v>2.5700000696815599E-4</v>
      </c>
      <c r="K1268" s="1" t="s">
        <v>6765</v>
      </c>
      <c r="L1268" s="1">
        <v>4.0480000898241997E-3</v>
      </c>
      <c r="M1268" s="1" t="s">
        <v>6765</v>
      </c>
      <c r="N1268" s="1">
        <v>1.1490000179037499E-3</v>
      </c>
      <c r="O1268" s="1" t="s">
        <v>6765</v>
      </c>
    </row>
    <row r="1269" spans="1:15" x14ac:dyDescent="0.25">
      <c r="A1269" s="12" t="s">
        <v>3157</v>
      </c>
      <c r="B1269" s="12" t="s">
        <v>4034</v>
      </c>
      <c r="C1269" s="12" t="s">
        <v>1493</v>
      </c>
      <c r="D1269" s="12" t="s">
        <v>4035</v>
      </c>
      <c r="E1269" s="12" t="s">
        <v>2225</v>
      </c>
      <c r="F1269" s="1">
        <v>3.5899999141693102</v>
      </c>
      <c r="G1269" s="1" t="s">
        <v>6765</v>
      </c>
      <c r="H1269" s="1">
        <v>4.5400001108646401E-3</v>
      </c>
      <c r="I1269" s="1" t="s">
        <v>6765</v>
      </c>
      <c r="J1269" s="1">
        <v>2.5700000696815599E-4</v>
      </c>
      <c r="K1269" s="1" t="s">
        <v>6765</v>
      </c>
      <c r="L1269" s="1">
        <v>4.0480000898241997E-3</v>
      </c>
      <c r="M1269" s="1" t="s">
        <v>6765</v>
      </c>
      <c r="N1269" s="1">
        <v>1.1490000179037499E-3</v>
      </c>
      <c r="O1269" s="1" t="s">
        <v>6765</v>
      </c>
    </row>
    <row r="1270" spans="1:15" x14ac:dyDescent="0.25">
      <c r="A1270" s="12" t="s">
        <v>3157</v>
      </c>
      <c r="B1270" s="12" t="s">
        <v>4036</v>
      </c>
      <c r="C1270" s="12" t="s">
        <v>1493</v>
      </c>
      <c r="D1270" s="12" t="s">
        <v>1584</v>
      </c>
      <c r="E1270" s="12" t="s">
        <v>2225</v>
      </c>
      <c r="F1270" s="1">
        <v>3.5899999141693102</v>
      </c>
      <c r="G1270" s="1" t="s">
        <v>6765</v>
      </c>
      <c r="H1270" s="1">
        <v>4.5400001108646401E-3</v>
      </c>
      <c r="I1270" s="1" t="s">
        <v>6765</v>
      </c>
      <c r="J1270" s="1">
        <v>2.5700000696815599E-4</v>
      </c>
      <c r="K1270" s="1" t="s">
        <v>6765</v>
      </c>
      <c r="L1270" s="1">
        <v>4.0480000898241997E-3</v>
      </c>
      <c r="M1270" s="1" t="s">
        <v>6765</v>
      </c>
      <c r="N1270" s="1">
        <v>1.1490000179037499E-3</v>
      </c>
      <c r="O1270" s="1" t="s">
        <v>6765</v>
      </c>
    </row>
    <row r="1271" spans="1:15" x14ac:dyDescent="0.25">
      <c r="A1271" s="12" t="s">
        <v>3157</v>
      </c>
      <c r="B1271" s="12" t="s">
        <v>4037</v>
      </c>
      <c r="C1271" s="12" t="s">
        <v>1493</v>
      </c>
      <c r="D1271" s="12" t="s">
        <v>2061</v>
      </c>
      <c r="E1271" s="12" t="s">
        <v>2225</v>
      </c>
      <c r="F1271" s="1">
        <v>3.5899999141693102</v>
      </c>
      <c r="G1271" s="1" t="s">
        <v>6765</v>
      </c>
      <c r="H1271" s="1">
        <v>4.5400001108646401E-3</v>
      </c>
      <c r="I1271" s="1" t="s">
        <v>6765</v>
      </c>
      <c r="J1271" s="1">
        <v>2.5700000696815599E-4</v>
      </c>
      <c r="K1271" s="1" t="s">
        <v>6765</v>
      </c>
      <c r="L1271" s="1">
        <v>4.0480000898241997E-3</v>
      </c>
      <c r="M1271" s="1" t="s">
        <v>6765</v>
      </c>
      <c r="N1271" s="1">
        <v>1.1490000179037499E-3</v>
      </c>
      <c r="O1271" s="1" t="s">
        <v>6765</v>
      </c>
    </row>
    <row r="1272" spans="1:15" x14ac:dyDescent="0.25">
      <c r="A1272" s="12" t="s">
        <v>3157</v>
      </c>
      <c r="B1272" s="12" t="s">
        <v>4038</v>
      </c>
      <c r="C1272" s="12" t="s">
        <v>1493</v>
      </c>
      <c r="D1272" s="12" t="s">
        <v>1649</v>
      </c>
      <c r="E1272" s="12" t="s">
        <v>2225</v>
      </c>
      <c r="F1272" s="1">
        <v>3.5899999141693102</v>
      </c>
      <c r="G1272" s="1" t="s">
        <v>6765</v>
      </c>
      <c r="H1272" s="1">
        <v>4.5400001108646401E-3</v>
      </c>
      <c r="I1272" s="1" t="s">
        <v>6765</v>
      </c>
      <c r="J1272" s="1">
        <v>2.5700000696815599E-4</v>
      </c>
      <c r="K1272" s="1" t="s">
        <v>6765</v>
      </c>
      <c r="L1272" s="1">
        <v>4.0480000898241997E-3</v>
      </c>
      <c r="M1272" s="1" t="s">
        <v>6765</v>
      </c>
      <c r="N1272" s="1">
        <v>1.1490000179037499E-3</v>
      </c>
      <c r="O1272" s="1" t="s">
        <v>6765</v>
      </c>
    </row>
    <row r="1273" spans="1:15" x14ac:dyDescent="0.25">
      <c r="A1273" s="12" t="s">
        <v>3157</v>
      </c>
      <c r="B1273" s="12" t="s">
        <v>4039</v>
      </c>
      <c r="C1273" s="12" t="s">
        <v>1493</v>
      </c>
      <c r="D1273" s="12" t="s">
        <v>2006</v>
      </c>
      <c r="E1273" s="12" t="s">
        <v>2225</v>
      </c>
      <c r="F1273" s="1">
        <v>3.5899999141693102</v>
      </c>
      <c r="G1273" s="1" t="s">
        <v>6765</v>
      </c>
      <c r="H1273" s="1">
        <v>4.5400001108646401E-3</v>
      </c>
      <c r="I1273" s="1" t="s">
        <v>6765</v>
      </c>
      <c r="J1273" s="1">
        <v>2.5700000696815599E-4</v>
      </c>
      <c r="K1273" s="1" t="s">
        <v>6765</v>
      </c>
      <c r="L1273" s="1">
        <v>4.0480000898241997E-3</v>
      </c>
      <c r="M1273" s="1" t="s">
        <v>6765</v>
      </c>
      <c r="N1273" s="1">
        <v>1.1490000179037499E-3</v>
      </c>
      <c r="O1273" s="1" t="s">
        <v>6765</v>
      </c>
    </row>
    <row r="1274" spans="1:15" x14ac:dyDescent="0.25">
      <c r="A1274" s="12" t="s">
        <v>3141</v>
      </c>
      <c r="B1274" s="12" t="s">
        <v>4040</v>
      </c>
      <c r="C1274" s="12" t="s">
        <v>1493</v>
      </c>
      <c r="D1274" s="12" t="s">
        <v>4041</v>
      </c>
      <c r="E1274" s="12" t="s">
        <v>2225</v>
      </c>
      <c r="F1274" s="1">
        <v>3.5899999141693102</v>
      </c>
      <c r="G1274" s="1" t="s">
        <v>6765</v>
      </c>
      <c r="H1274" s="1">
        <v>4.5400001108646401E-3</v>
      </c>
      <c r="I1274" s="1" t="s">
        <v>6765</v>
      </c>
      <c r="J1274" s="1">
        <v>2.5700000696815599E-4</v>
      </c>
      <c r="K1274" s="1" t="s">
        <v>6765</v>
      </c>
      <c r="L1274" s="1">
        <v>4.0480000898241997E-3</v>
      </c>
      <c r="M1274" s="1" t="s">
        <v>6765</v>
      </c>
      <c r="N1274" s="1">
        <v>1.1490000179037499E-3</v>
      </c>
      <c r="O1274" s="1" t="s">
        <v>6765</v>
      </c>
    </row>
    <row r="1275" spans="1:15" x14ac:dyDescent="0.25">
      <c r="A1275" s="12" t="s">
        <v>3157</v>
      </c>
      <c r="B1275" s="12" t="s">
        <v>4042</v>
      </c>
      <c r="C1275" s="12" t="s">
        <v>1493</v>
      </c>
      <c r="D1275" s="12" t="s">
        <v>1498</v>
      </c>
      <c r="E1275" s="12" t="s">
        <v>2225</v>
      </c>
      <c r="F1275" s="1">
        <v>3.5899999141693102</v>
      </c>
      <c r="G1275" s="1" t="s">
        <v>6765</v>
      </c>
      <c r="H1275" s="1">
        <v>4.5400001108646401E-3</v>
      </c>
      <c r="I1275" s="1" t="s">
        <v>6765</v>
      </c>
      <c r="J1275" s="1">
        <v>2.5700000696815599E-4</v>
      </c>
      <c r="K1275" s="1" t="s">
        <v>6765</v>
      </c>
      <c r="L1275" s="1">
        <v>4.0480000898241997E-3</v>
      </c>
      <c r="M1275" s="1" t="s">
        <v>6765</v>
      </c>
      <c r="N1275" s="1">
        <v>1.1490000179037499E-3</v>
      </c>
      <c r="O1275" s="1" t="s">
        <v>6765</v>
      </c>
    </row>
    <row r="1276" spans="1:15" x14ac:dyDescent="0.25">
      <c r="A1276" s="12" t="s">
        <v>3157</v>
      </c>
      <c r="B1276" s="12" t="s">
        <v>4043</v>
      </c>
      <c r="C1276" s="12" t="s">
        <v>1493</v>
      </c>
      <c r="D1276" s="12" t="s">
        <v>4044</v>
      </c>
      <c r="E1276" s="12" t="s">
        <v>2225</v>
      </c>
      <c r="F1276" s="1">
        <v>3.5899999141693102</v>
      </c>
      <c r="G1276" s="1" t="s">
        <v>6765</v>
      </c>
      <c r="H1276" s="1">
        <v>4.5400001108646401E-3</v>
      </c>
      <c r="I1276" s="1" t="s">
        <v>6765</v>
      </c>
      <c r="J1276" s="1">
        <v>2.5700000696815599E-4</v>
      </c>
      <c r="K1276" s="1" t="s">
        <v>6765</v>
      </c>
      <c r="L1276" s="1">
        <v>4.0480000898241997E-3</v>
      </c>
      <c r="M1276" s="1" t="s">
        <v>6765</v>
      </c>
      <c r="N1276" s="1">
        <v>1.1490000179037499E-3</v>
      </c>
      <c r="O1276" s="1" t="s">
        <v>6765</v>
      </c>
    </row>
    <row r="1277" spans="1:15" x14ac:dyDescent="0.25">
      <c r="A1277" s="12" t="s">
        <v>3157</v>
      </c>
      <c r="B1277" s="12" t="s">
        <v>4045</v>
      </c>
      <c r="C1277" s="12" t="s">
        <v>1493</v>
      </c>
      <c r="D1277" s="12" t="s">
        <v>4046</v>
      </c>
      <c r="E1277" s="12" t="s">
        <v>2225</v>
      </c>
      <c r="F1277" s="1">
        <v>3.5899999141693102</v>
      </c>
      <c r="G1277" s="1" t="s">
        <v>6765</v>
      </c>
      <c r="H1277" s="1">
        <v>4.5400001108646401E-3</v>
      </c>
      <c r="I1277" s="1" t="s">
        <v>6765</v>
      </c>
      <c r="J1277" s="1">
        <v>2.5700000696815599E-4</v>
      </c>
      <c r="K1277" s="1" t="s">
        <v>6765</v>
      </c>
      <c r="L1277" s="1">
        <v>4.0480000898241997E-3</v>
      </c>
      <c r="M1277" s="1" t="s">
        <v>6765</v>
      </c>
      <c r="N1277" s="1">
        <v>1.1490000179037499E-3</v>
      </c>
      <c r="O1277" s="1" t="s">
        <v>6765</v>
      </c>
    </row>
    <row r="1278" spans="1:15" x14ac:dyDescent="0.25">
      <c r="A1278" s="12" t="s">
        <v>3157</v>
      </c>
      <c r="B1278" s="12" t="s">
        <v>4047</v>
      </c>
      <c r="C1278" s="12" t="s">
        <v>1493</v>
      </c>
      <c r="D1278" s="12" t="s">
        <v>4048</v>
      </c>
      <c r="E1278" s="12" t="s">
        <v>2225</v>
      </c>
      <c r="F1278" s="1">
        <v>3.5899999141693102</v>
      </c>
      <c r="G1278" s="1" t="s">
        <v>6765</v>
      </c>
      <c r="H1278" s="1">
        <v>4.5400001108646401E-3</v>
      </c>
      <c r="I1278" s="1" t="s">
        <v>6765</v>
      </c>
      <c r="J1278" s="1">
        <v>2.5700000696815599E-4</v>
      </c>
      <c r="K1278" s="1" t="s">
        <v>6765</v>
      </c>
      <c r="L1278" s="1">
        <v>4.0480000898241997E-3</v>
      </c>
      <c r="M1278" s="1" t="s">
        <v>6765</v>
      </c>
      <c r="N1278" s="1">
        <v>1.1490000179037499E-3</v>
      </c>
      <c r="O1278" s="1" t="s">
        <v>6765</v>
      </c>
    </row>
    <row r="1279" spans="1:15" x14ac:dyDescent="0.25">
      <c r="A1279" s="12" t="s">
        <v>3157</v>
      </c>
      <c r="B1279" s="12" t="s">
        <v>4049</v>
      </c>
      <c r="C1279" s="12" t="s">
        <v>1493</v>
      </c>
      <c r="D1279" s="12" t="s">
        <v>3205</v>
      </c>
      <c r="E1279" s="12" t="s">
        <v>2225</v>
      </c>
      <c r="F1279" s="1">
        <v>3.5899999141693102</v>
      </c>
      <c r="G1279" s="1" t="s">
        <v>6765</v>
      </c>
      <c r="H1279" s="1">
        <v>4.5400001108646401E-3</v>
      </c>
      <c r="I1279" s="1" t="s">
        <v>6765</v>
      </c>
      <c r="J1279" s="1">
        <v>2.5700000696815599E-4</v>
      </c>
      <c r="K1279" s="1" t="s">
        <v>6765</v>
      </c>
      <c r="L1279" s="1">
        <v>4.0480000898241997E-3</v>
      </c>
      <c r="M1279" s="1" t="s">
        <v>6765</v>
      </c>
      <c r="N1279" s="1">
        <v>1.1490000179037499E-3</v>
      </c>
      <c r="O1279" s="1" t="s">
        <v>6765</v>
      </c>
    </row>
    <row r="1280" spans="1:15" x14ac:dyDescent="0.25">
      <c r="A1280" s="12" t="s">
        <v>3157</v>
      </c>
      <c r="B1280" s="12" t="s">
        <v>4050</v>
      </c>
      <c r="C1280" s="12" t="s">
        <v>1493</v>
      </c>
      <c r="D1280" s="12" t="s">
        <v>4051</v>
      </c>
      <c r="E1280" s="12" t="s">
        <v>2225</v>
      </c>
      <c r="F1280" s="1">
        <v>3.5899999141693102</v>
      </c>
      <c r="G1280" s="1" t="s">
        <v>6765</v>
      </c>
      <c r="H1280" s="1">
        <v>4.5400001108646401E-3</v>
      </c>
      <c r="I1280" s="1" t="s">
        <v>6765</v>
      </c>
      <c r="J1280" s="1">
        <v>2.5700000696815599E-4</v>
      </c>
      <c r="K1280" s="1" t="s">
        <v>6765</v>
      </c>
      <c r="L1280" s="1">
        <v>4.0480000898241997E-3</v>
      </c>
      <c r="M1280" s="1" t="s">
        <v>6765</v>
      </c>
      <c r="N1280" s="1">
        <v>1.1490000179037499E-3</v>
      </c>
      <c r="O1280" s="1" t="s">
        <v>6765</v>
      </c>
    </row>
    <row r="1281" spans="1:15" x14ac:dyDescent="0.25">
      <c r="A1281" s="12" t="s">
        <v>3157</v>
      </c>
      <c r="B1281" s="12" t="s">
        <v>4052</v>
      </c>
      <c r="C1281" s="12" t="s">
        <v>1493</v>
      </c>
      <c r="D1281" s="12" t="s">
        <v>4053</v>
      </c>
      <c r="E1281" s="12" t="s">
        <v>2225</v>
      </c>
      <c r="F1281" s="1">
        <v>3.5899999141693102</v>
      </c>
      <c r="G1281" s="1" t="s">
        <v>6765</v>
      </c>
      <c r="H1281" s="1">
        <v>4.5400001108646401E-3</v>
      </c>
      <c r="I1281" s="1" t="s">
        <v>6765</v>
      </c>
      <c r="J1281" s="1">
        <v>2.5700000696815599E-4</v>
      </c>
      <c r="K1281" s="1" t="s">
        <v>6765</v>
      </c>
      <c r="L1281" s="1">
        <v>4.0480000898241997E-3</v>
      </c>
      <c r="M1281" s="1" t="s">
        <v>6765</v>
      </c>
      <c r="N1281" s="1">
        <v>1.1490000179037499E-3</v>
      </c>
      <c r="O1281" s="1" t="s">
        <v>6765</v>
      </c>
    </row>
    <row r="1282" spans="1:15" x14ac:dyDescent="0.25">
      <c r="A1282" s="12" t="s">
        <v>3157</v>
      </c>
      <c r="B1282" s="12" t="s">
        <v>4054</v>
      </c>
      <c r="C1282" s="12" t="s">
        <v>1493</v>
      </c>
      <c r="D1282" s="12" t="s">
        <v>4055</v>
      </c>
      <c r="E1282" s="12" t="s">
        <v>2225</v>
      </c>
      <c r="F1282" s="1">
        <v>3.5899999141693102</v>
      </c>
      <c r="G1282" s="1" t="s">
        <v>6765</v>
      </c>
      <c r="H1282" s="1">
        <v>4.5400001108646401E-3</v>
      </c>
      <c r="I1282" s="1" t="s">
        <v>6765</v>
      </c>
      <c r="J1282" s="1">
        <v>2.5700000696815599E-4</v>
      </c>
      <c r="K1282" s="1" t="s">
        <v>6765</v>
      </c>
      <c r="L1282" s="1">
        <v>4.0480000898241997E-3</v>
      </c>
      <c r="M1282" s="1" t="s">
        <v>6765</v>
      </c>
      <c r="N1282" s="1">
        <v>1.1490000179037499E-3</v>
      </c>
      <c r="O1282" s="1" t="s">
        <v>6765</v>
      </c>
    </row>
    <row r="1283" spans="1:15" x14ac:dyDescent="0.25">
      <c r="A1283" s="12" t="s">
        <v>3157</v>
      </c>
      <c r="B1283" s="12" t="s">
        <v>4056</v>
      </c>
      <c r="C1283" s="12" t="s">
        <v>1493</v>
      </c>
      <c r="D1283" s="12" t="s">
        <v>2078</v>
      </c>
      <c r="E1283" s="12" t="s">
        <v>2225</v>
      </c>
      <c r="F1283" s="1">
        <v>3.5899999141693102</v>
      </c>
      <c r="G1283" s="1" t="s">
        <v>6765</v>
      </c>
      <c r="H1283" s="1">
        <v>4.5400001108646401E-3</v>
      </c>
      <c r="I1283" s="1" t="s">
        <v>6765</v>
      </c>
      <c r="J1283" s="1">
        <v>2.5700000696815599E-4</v>
      </c>
      <c r="K1283" s="1" t="s">
        <v>6765</v>
      </c>
      <c r="L1283" s="1">
        <v>4.0480000898241997E-3</v>
      </c>
      <c r="M1283" s="1" t="s">
        <v>6765</v>
      </c>
      <c r="N1283" s="1">
        <v>1.1490000179037499E-3</v>
      </c>
      <c r="O1283" s="1" t="s">
        <v>6765</v>
      </c>
    </row>
    <row r="1284" spans="1:15" x14ac:dyDescent="0.25">
      <c r="A1284" s="12" t="s">
        <v>3141</v>
      </c>
      <c r="B1284" s="12" t="s">
        <v>4057</v>
      </c>
      <c r="C1284" s="12" t="s">
        <v>1493</v>
      </c>
      <c r="D1284" s="12" t="s">
        <v>2072</v>
      </c>
      <c r="E1284" s="12" t="s">
        <v>2225</v>
      </c>
      <c r="F1284" s="1">
        <v>3.5899999141693102</v>
      </c>
      <c r="G1284" s="1" t="s">
        <v>6765</v>
      </c>
      <c r="H1284" s="1">
        <v>4.5400001108646401E-3</v>
      </c>
      <c r="I1284" s="1" t="s">
        <v>6765</v>
      </c>
      <c r="J1284" s="1">
        <v>2.5700000696815599E-4</v>
      </c>
      <c r="K1284" s="1" t="s">
        <v>6765</v>
      </c>
      <c r="L1284" s="1">
        <v>4.0480000898241997E-3</v>
      </c>
      <c r="M1284" s="1" t="s">
        <v>6765</v>
      </c>
      <c r="N1284" s="1">
        <v>1.1490000179037499E-3</v>
      </c>
      <c r="O1284" s="1" t="s">
        <v>6765</v>
      </c>
    </row>
    <row r="1285" spans="1:15" x14ac:dyDescent="0.25">
      <c r="A1285" s="12" t="s">
        <v>3157</v>
      </c>
      <c r="B1285" s="12" t="s">
        <v>4058</v>
      </c>
      <c r="C1285" s="12" t="s">
        <v>1493</v>
      </c>
      <c r="D1285" s="12" t="s">
        <v>1833</v>
      </c>
      <c r="E1285" s="12" t="s">
        <v>2225</v>
      </c>
      <c r="F1285" s="1">
        <v>3.5899999141693102</v>
      </c>
      <c r="G1285" s="1" t="s">
        <v>6765</v>
      </c>
      <c r="H1285" s="1">
        <v>4.5400001108646401E-3</v>
      </c>
      <c r="I1285" s="1" t="s">
        <v>6765</v>
      </c>
      <c r="J1285" s="1">
        <v>2.5700000696815599E-4</v>
      </c>
      <c r="K1285" s="1" t="s">
        <v>6765</v>
      </c>
      <c r="L1285" s="1">
        <v>4.0480000898241997E-3</v>
      </c>
      <c r="M1285" s="1" t="s">
        <v>6765</v>
      </c>
      <c r="N1285" s="1">
        <v>1.1490000179037499E-3</v>
      </c>
      <c r="O1285" s="1" t="s">
        <v>6765</v>
      </c>
    </row>
    <row r="1286" spans="1:15" x14ac:dyDescent="0.25">
      <c r="A1286" s="12" t="s">
        <v>3157</v>
      </c>
      <c r="B1286" s="12" t="s">
        <v>4059</v>
      </c>
      <c r="C1286" s="12" t="s">
        <v>1493</v>
      </c>
      <c r="D1286" s="12" t="s">
        <v>4060</v>
      </c>
      <c r="E1286" s="12" t="s">
        <v>2225</v>
      </c>
      <c r="F1286" s="1">
        <v>3.5899999141693102</v>
      </c>
      <c r="G1286" s="1" t="s">
        <v>6765</v>
      </c>
      <c r="H1286" s="1">
        <v>4.5400001108646401E-3</v>
      </c>
      <c r="I1286" s="1" t="s">
        <v>6765</v>
      </c>
      <c r="J1286" s="1">
        <v>2.5700000696815599E-4</v>
      </c>
      <c r="K1286" s="1" t="s">
        <v>6765</v>
      </c>
      <c r="L1286" s="1">
        <v>4.0480000898241997E-3</v>
      </c>
      <c r="M1286" s="1" t="s">
        <v>6765</v>
      </c>
      <c r="N1286" s="1">
        <v>1.1490000179037499E-3</v>
      </c>
      <c r="O1286" s="1" t="s">
        <v>6765</v>
      </c>
    </row>
    <row r="1287" spans="1:15" x14ac:dyDescent="0.25">
      <c r="A1287" s="12" t="s">
        <v>3141</v>
      </c>
      <c r="B1287" s="12" t="s">
        <v>4061</v>
      </c>
      <c r="C1287" s="12" t="s">
        <v>1493</v>
      </c>
      <c r="D1287" s="12" t="s">
        <v>4062</v>
      </c>
      <c r="E1287" s="12" t="s">
        <v>2225</v>
      </c>
      <c r="F1287" s="1">
        <v>3.5899999141693102</v>
      </c>
      <c r="G1287" s="1" t="s">
        <v>6765</v>
      </c>
      <c r="H1287" s="1">
        <v>4.5400001108646401E-3</v>
      </c>
      <c r="I1287" s="1" t="s">
        <v>6765</v>
      </c>
      <c r="J1287" s="1">
        <v>2.5700000696815599E-4</v>
      </c>
      <c r="K1287" s="1" t="s">
        <v>6765</v>
      </c>
      <c r="L1287" s="1">
        <v>4.0480000898241997E-3</v>
      </c>
      <c r="M1287" s="1" t="s">
        <v>6765</v>
      </c>
      <c r="N1287" s="1">
        <v>1.1490000179037499E-3</v>
      </c>
      <c r="O1287" s="1" t="s">
        <v>6765</v>
      </c>
    </row>
    <row r="1288" spans="1:15" x14ac:dyDescent="0.25">
      <c r="A1288" s="12" t="s">
        <v>3157</v>
      </c>
      <c r="B1288" s="12" t="s">
        <v>4063</v>
      </c>
      <c r="C1288" s="12" t="s">
        <v>1493</v>
      </c>
      <c r="D1288" s="12" t="s">
        <v>1577</v>
      </c>
      <c r="E1288" s="12" t="s">
        <v>2225</v>
      </c>
      <c r="F1288" s="1">
        <v>3.5899999141693102</v>
      </c>
      <c r="G1288" s="1" t="s">
        <v>6765</v>
      </c>
      <c r="H1288" s="1">
        <v>4.5400001108646401E-3</v>
      </c>
      <c r="I1288" s="1" t="s">
        <v>6765</v>
      </c>
      <c r="J1288" s="1">
        <v>2.5700000696815599E-4</v>
      </c>
      <c r="K1288" s="1" t="s">
        <v>6765</v>
      </c>
      <c r="L1288" s="1">
        <v>4.0480000898241997E-3</v>
      </c>
      <c r="M1288" s="1" t="s">
        <v>6765</v>
      </c>
      <c r="N1288" s="1">
        <v>1.1490000179037499E-3</v>
      </c>
      <c r="O1288" s="1" t="s">
        <v>6765</v>
      </c>
    </row>
    <row r="1289" spans="1:15" x14ac:dyDescent="0.25">
      <c r="A1289" s="12" t="s">
        <v>3157</v>
      </c>
      <c r="B1289" s="12" t="s">
        <v>4064</v>
      </c>
      <c r="C1289" s="12" t="s">
        <v>1493</v>
      </c>
      <c r="D1289" s="12" t="s">
        <v>4065</v>
      </c>
      <c r="E1289" s="12" t="s">
        <v>2225</v>
      </c>
      <c r="F1289" s="1">
        <v>3.5899999141693102</v>
      </c>
      <c r="G1289" s="1" t="s">
        <v>6765</v>
      </c>
      <c r="H1289" s="1">
        <v>4.5400001108646401E-3</v>
      </c>
      <c r="I1289" s="1" t="s">
        <v>6765</v>
      </c>
      <c r="J1289" s="1">
        <v>2.5700000696815599E-4</v>
      </c>
      <c r="K1289" s="1" t="s">
        <v>6765</v>
      </c>
      <c r="L1289" s="1">
        <v>4.0480000898241997E-3</v>
      </c>
      <c r="M1289" s="1" t="s">
        <v>6765</v>
      </c>
      <c r="N1289" s="1">
        <v>1.1490000179037499E-3</v>
      </c>
      <c r="O1289" s="1" t="s">
        <v>6765</v>
      </c>
    </row>
    <row r="1290" spans="1:15" x14ac:dyDescent="0.25">
      <c r="A1290" s="12" t="s">
        <v>3157</v>
      </c>
      <c r="B1290" s="12" t="s">
        <v>4066</v>
      </c>
      <c r="C1290" s="12" t="s">
        <v>1493</v>
      </c>
      <c r="D1290" s="12" t="s">
        <v>1544</v>
      </c>
      <c r="E1290" s="12" t="s">
        <v>2225</v>
      </c>
      <c r="F1290" s="1">
        <v>3.5899999141693102</v>
      </c>
      <c r="G1290" s="1" t="s">
        <v>6765</v>
      </c>
      <c r="H1290" s="1">
        <v>4.5400001108646401E-3</v>
      </c>
      <c r="I1290" s="1" t="s">
        <v>6765</v>
      </c>
      <c r="J1290" s="1">
        <v>2.5700000696815599E-4</v>
      </c>
      <c r="K1290" s="1" t="s">
        <v>6765</v>
      </c>
      <c r="L1290" s="1">
        <v>4.0480000898241997E-3</v>
      </c>
      <c r="M1290" s="1" t="s">
        <v>6765</v>
      </c>
      <c r="N1290" s="1">
        <v>1.1490000179037499E-3</v>
      </c>
      <c r="O1290" s="1" t="s">
        <v>6765</v>
      </c>
    </row>
    <row r="1291" spans="1:15" x14ac:dyDescent="0.25">
      <c r="A1291" s="12" t="s">
        <v>3157</v>
      </c>
      <c r="B1291" s="12" t="s">
        <v>4067</v>
      </c>
      <c r="C1291" s="12" t="s">
        <v>1493</v>
      </c>
      <c r="D1291" s="12" t="s">
        <v>1743</v>
      </c>
      <c r="E1291" s="12" t="s">
        <v>2225</v>
      </c>
      <c r="F1291" s="1">
        <v>3.5899999141693102</v>
      </c>
      <c r="G1291" s="1" t="s">
        <v>6765</v>
      </c>
      <c r="H1291" s="1">
        <v>4.5400001108646401E-3</v>
      </c>
      <c r="I1291" s="1" t="s">
        <v>6765</v>
      </c>
      <c r="J1291" s="1">
        <v>2.5700000696815599E-4</v>
      </c>
      <c r="K1291" s="1" t="s">
        <v>6765</v>
      </c>
      <c r="L1291" s="1">
        <v>4.0480000898241997E-3</v>
      </c>
      <c r="M1291" s="1" t="s">
        <v>6765</v>
      </c>
      <c r="N1291" s="1">
        <v>1.1490000179037499E-3</v>
      </c>
      <c r="O1291" s="1" t="s">
        <v>6765</v>
      </c>
    </row>
    <row r="1292" spans="1:15" x14ac:dyDescent="0.25">
      <c r="A1292" s="12" t="s">
        <v>3157</v>
      </c>
      <c r="B1292" s="12" t="s">
        <v>4068</v>
      </c>
      <c r="C1292" s="12" t="s">
        <v>1493</v>
      </c>
      <c r="D1292" s="12" t="s">
        <v>4069</v>
      </c>
      <c r="E1292" s="12" t="s">
        <v>2225</v>
      </c>
      <c r="F1292" s="1">
        <v>3.5899999141693102</v>
      </c>
      <c r="G1292" s="1" t="s">
        <v>6765</v>
      </c>
      <c r="H1292" s="1">
        <v>4.5400001108646401E-3</v>
      </c>
      <c r="I1292" s="1" t="s">
        <v>6765</v>
      </c>
      <c r="J1292" s="1">
        <v>2.5700000696815599E-4</v>
      </c>
      <c r="K1292" s="1" t="s">
        <v>6765</v>
      </c>
      <c r="L1292" s="1">
        <v>4.0480000898241997E-3</v>
      </c>
      <c r="M1292" s="1" t="s">
        <v>6765</v>
      </c>
      <c r="N1292" s="1">
        <v>1.1490000179037499E-3</v>
      </c>
      <c r="O1292" s="1" t="s">
        <v>6765</v>
      </c>
    </row>
    <row r="1293" spans="1:15" x14ac:dyDescent="0.25">
      <c r="A1293" s="12" t="s">
        <v>3157</v>
      </c>
      <c r="B1293" s="12" t="s">
        <v>4070</v>
      </c>
      <c r="C1293" s="12" t="s">
        <v>1493</v>
      </c>
      <c r="D1293" s="12" t="s">
        <v>4071</v>
      </c>
      <c r="E1293" s="12" t="s">
        <v>2225</v>
      </c>
      <c r="F1293" s="1">
        <v>3.5899999141693102</v>
      </c>
      <c r="G1293" s="1" t="s">
        <v>6765</v>
      </c>
      <c r="H1293" s="1">
        <v>4.5400001108646401E-3</v>
      </c>
      <c r="I1293" s="1" t="s">
        <v>6765</v>
      </c>
      <c r="J1293" s="1">
        <v>2.5700000696815599E-4</v>
      </c>
      <c r="K1293" s="1" t="s">
        <v>6765</v>
      </c>
      <c r="L1293" s="1">
        <v>4.0480000898241997E-3</v>
      </c>
      <c r="M1293" s="1" t="s">
        <v>6765</v>
      </c>
      <c r="N1293" s="1">
        <v>1.1490000179037499E-3</v>
      </c>
      <c r="O1293" s="1" t="s">
        <v>6765</v>
      </c>
    </row>
    <row r="1294" spans="1:15" x14ac:dyDescent="0.25">
      <c r="A1294" s="12" t="s">
        <v>3157</v>
      </c>
      <c r="B1294" s="12" t="s">
        <v>4072</v>
      </c>
      <c r="C1294" s="12" t="s">
        <v>1493</v>
      </c>
      <c r="D1294" s="12" t="s">
        <v>4073</v>
      </c>
      <c r="E1294" s="12" t="s">
        <v>2225</v>
      </c>
      <c r="F1294" s="1">
        <v>3.5899999141693102</v>
      </c>
      <c r="G1294" s="1" t="s">
        <v>6765</v>
      </c>
      <c r="H1294" s="1">
        <v>4.5400001108646401E-3</v>
      </c>
      <c r="I1294" s="1" t="s">
        <v>6765</v>
      </c>
      <c r="J1294" s="1">
        <v>2.5700000696815599E-4</v>
      </c>
      <c r="K1294" s="1" t="s">
        <v>6765</v>
      </c>
      <c r="L1294" s="1">
        <v>4.0480000898241997E-3</v>
      </c>
      <c r="M1294" s="1" t="s">
        <v>6765</v>
      </c>
      <c r="N1294" s="1">
        <v>1.1490000179037499E-3</v>
      </c>
      <c r="O1294" s="1" t="s">
        <v>6765</v>
      </c>
    </row>
    <row r="1295" spans="1:15" x14ac:dyDescent="0.25">
      <c r="A1295" s="12" t="s">
        <v>3157</v>
      </c>
      <c r="B1295" s="12" t="s">
        <v>4074</v>
      </c>
      <c r="C1295" s="12" t="s">
        <v>1493</v>
      </c>
      <c r="D1295" s="12" t="s">
        <v>1829</v>
      </c>
      <c r="E1295" s="12" t="s">
        <v>2225</v>
      </c>
      <c r="F1295" s="1">
        <v>3.5899999141693102</v>
      </c>
      <c r="G1295" s="1" t="s">
        <v>6765</v>
      </c>
      <c r="H1295" s="1">
        <v>4.5400001108646401E-3</v>
      </c>
      <c r="I1295" s="1" t="s">
        <v>6765</v>
      </c>
      <c r="J1295" s="1">
        <v>2.5700000696815599E-4</v>
      </c>
      <c r="K1295" s="1" t="s">
        <v>6765</v>
      </c>
      <c r="L1295" s="1">
        <v>4.0480000898241997E-3</v>
      </c>
      <c r="M1295" s="1" t="s">
        <v>6765</v>
      </c>
      <c r="N1295" s="1">
        <v>1.1490000179037499E-3</v>
      </c>
      <c r="O1295" s="1" t="s">
        <v>6765</v>
      </c>
    </row>
    <row r="1296" spans="1:15" x14ac:dyDescent="0.25">
      <c r="A1296" s="12" t="s">
        <v>3157</v>
      </c>
      <c r="B1296" s="12" t="s">
        <v>4075</v>
      </c>
      <c r="C1296" s="12" t="s">
        <v>1493</v>
      </c>
      <c r="D1296" s="12" t="s">
        <v>4076</v>
      </c>
      <c r="E1296" s="12" t="s">
        <v>2225</v>
      </c>
      <c r="F1296" s="1">
        <v>3.5899999141693102</v>
      </c>
      <c r="G1296" s="1" t="s">
        <v>6765</v>
      </c>
      <c r="H1296" s="1">
        <v>4.5400001108646401E-3</v>
      </c>
      <c r="I1296" s="1" t="s">
        <v>6765</v>
      </c>
      <c r="J1296" s="1">
        <v>2.5700000696815599E-4</v>
      </c>
      <c r="K1296" s="1" t="s">
        <v>6765</v>
      </c>
      <c r="L1296" s="1">
        <v>4.0480000898241997E-3</v>
      </c>
      <c r="M1296" s="1" t="s">
        <v>6765</v>
      </c>
      <c r="N1296" s="1">
        <v>1.1490000179037499E-3</v>
      </c>
      <c r="O1296" s="1" t="s">
        <v>6765</v>
      </c>
    </row>
    <row r="1297" spans="1:15" x14ac:dyDescent="0.25">
      <c r="A1297" s="12" t="s">
        <v>3157</v>
      </c>
      <c r="B1297" s="12" t="s">
        <v>4077</v>
      </c>
      <c r="C1297" s="12" t="s">
        <v>1493</v>
      </c>
      <c r="D1297" s="12" t="s">
        <v>4078</v>
      </c>
      <c r="E1297" s="12" t="s">
        <v>2225</v>
      </c>
      <c r="F1297" s="1">
        <v>3.5899999141693102</v>
      </c>
      <c r="G1297" s="1" t="s">
        <v>6765</v>
      </c>
      <c r="H1297" s="1">
        <v>4.5400001108646401E-3</v>
      </c>
      <c r="I1297" s="1" t="s">
        <v>6765</v>
      </c>
      <c r="J1297" s="1">
        <v>2.5700000696815599E-4</v>
      </c>
      <c r="K1297" s="1" t="s">
        <v>6765</v>
      </c>
      <c r="L1297" s="1">
        <v>4.0480000898241997E-3</v>
      </c>
      <c r="M1297" s="1" t="s">
        <v>6765</v>
      </c>
      <c r="N1297" s="1">
        <v>1.1490000179037499E-3</v>
      </c>
      <c r="O1297" s="1" t="s">
        <v>6765</v>
      </c>
    </row>
    <row r="1298" spans="1:15" x14ac:dyDescent="0.25">
      <c r="A1298" s="12" t="s">
        <v>3141</v>
      </c>
      <c r="B1298" s="12" t="s">
        <v>4079</v>
      </c>
      <c r="C1298" s="12" t="s">
        <v>1493</v>
      </c>
      <c r="D1298" s="12" t="s">
        <v>4080</v>
      </c>
      <c r="E1298" s="12" t="s">
        <v>2225</v>
      </c>
      <c r="F1298" s="1">
        <v>3.5899999141693102</v>
      </c>
      <c r="G1298" s="1" t="s">
        <v>6765</v>
      </c>
      <c r="H1298" s="1">
        <v>4.5400001108646401E-3</v>
      </c>
      <c r="I1298" s="1" t="s">
        <v>6765</v>
      </c>
      <c r="J1298" s="1">
        <v>2.5700000696815599E-4</v>
      </c>
      <c r="K1298" s="1" t="s">
        <v>6765</v>
      </c>
      <c r="L1298" s="1">
        <v>4.0480000898241997E-3</v>
      </c>
      <c r="M1298" s="1" t="s">
        <v>6765</v>
      </c>
      <c r="N1298" s="1">
        <v>1.1490000179037499E-3</v>
      </c>
      <c r="O1298" s="1" t="s">
        <v>6765</v>
      </c>
    </row>
    <row r="1299" spans="1:15" x14ac:dyDescent="0.25">
      <c r="A1299" s="12" t="s">
        <v>3157</v>
      </c>
      <c r="B1299" s="12" t="s">
        <v>4081</v>
      </c>
      <c r="C1299" s="12" t="s">
        <v>1493</v>
      </c>
      <c r="D1299" s="12" t="s">
        <v>2049</v>
      </c>
      <c r="E1299" s="12" t="s">
        <v>2225</v>
      </c>
      <c r="F1299" s="1">
        <v>3.5899999141693102</v>
      </c>
      <c r="G1299" s="1" t="s">
        <v>6765</v>
      </c>
      <c r="H1299" s="1">
        <v>4.5400001108646401E-3</v>
      </c>
      <c r="I1299" s="1" t="s">
        <v>6765</v>
      </c>
      <c r="J1299" s="1">
        <v>2.5700000696815599E-4</v>
      </c>
      <c r="K1299" s="1" t="s">
        <v>6765</v>
      </c>
      <c r="L1299" s="1">
        <v>4.0480000898241997E-3</v>
      </c>
      <c r="M1299" s="1" t="s">
        <v>6765</v>
      </c>
      <c r="N1299" s="1">
        <v>1.1490000179037499E-3</v>
      </c>
      <c r="O1299" s="1" t="s">
        <v>6765</v>
      </c>
    </row>
    <row r="1300" spans="1:15" x14ac:dyDescent="0.25">
      <c r="A1300" s="12" t="s">
        <v>3157</v>
      </c>
      <c r="B1300" s="12" t="s">
        <v>4082</v>
      </c>
      <c r="C1300" s="12" t="s">
        <v>1493</v>
      </c>
      <c r="D1300" s="12" t="s">
        <v>4083</v>
      </c>
      <c r="E1300" s="12" t="s">
        <v>2225</v>
      </c>
      <c r="F1300" s="1">
        <v>3.5899999141693102</v>
      </c>
      <c r="G1300" s="1" t="s">
        <v>6765</v>
      </c>
      <c r="H1300" s="1">
        <v>4.5400001108646401E-3</v>
      </c>
      <c r="I1300" s="1" t="s">
        <v>6765</v>
      </c>
      <c r="J1300" s="1">
        <v>2.5700000696815599E-4</v>
      </c>
      <c r="K1300" s="1" t="s">
        <v>6765</v>
      </c>
      <c r="L1300" s="1">
        <v>4.0480000898241997E-3</v>
      </c>
      <c r="M1300" s="1" t="s">
        <v>6765</v>
      </c>
      <c r="N1300" s="1">
        <v>1.1490000179037499E-3</v>
      </c>
      <c r="O1300" s="1" t="s">
        <v>6765</v>
      </c>
    </row>
    <row r="1301" spans="1:15" x14ac:dyDescent="0.25">
      <c r="A1301" s="12" t="s">
        <v>3157</v>
      </c>
      <c r="B1301" s="12" t="s">
        <v>4084</v>
      </c>
      <c r="C1301" s="12" t="s">
        <v>1493</v>
      </c>
      <c r="D1301" s="12" t="s">
        <v>2089</v>
      </c>
      <c r="E1301" s="12" t="s">
        <v>2225</v>
      </c>
      <c r="F1301" s="1">
        <v>3.5899999141693102</v>
      </c>
      <c r="G1301" s="1" t="s">
        <v>6765</v>
      </c>
      <c r="H1301" s="1">
        <v>4.5400001108646401E-3</v>
      </c>
      <c r="I1301" s="1" t="s">
        <v>6765</v>
      </c>
      <c r="J1301" s="1">
        <v>2.5700000696815599E-4</v>
      </c>
      <c r="K1301" s="1" t="s">
        <v>6765</v>
      </c>
      <c r="L1301" s="1">
        <v>4.0480000898241997E-3</v>
      </c>
      <c r="M1301" s="1" t="s">
        <v>6765</v>
      </c>
      <c r="N1301" s="1">
        <v>1.1490000179037499E-3</v>
      </c>
      <c r="O1301" s="1" t="s">
        <v>6765</v>
      </c>
    </row>
    <row r="1302" spans="1:15" x14ac:dyDescent="0.25">
      <c r="A1302" s="12" t="s">
        <v>3157</v>
      </c>
      <c r="B1302" s="12" t="s">
        <v>4085</v>
      </c>
      <c r="C1302" s="12" t="s">
        <v>1493</v>
      </c>
      <c r="D1302" s="12" t="s">
        <v>2002</v>
      </c>
      <c r="E1302" s="12" t="s">
        <v>2225</v>
      </c>
      <c r="F1302" s="1">
        <v>3.5899999141693102</v>
      </c>
      <c r="G1302" s="1" t="s">
        <v>6765</v>
      </c>
      <c r="H1302" s="1">
        <v>4.5400001108646401E-3</v>
      </c>
      <c r="I1302" s="1" t="s">
        <v>6765</v>
      </c>
      <c r="J1302" s="1">
        <v>2.5700000696815599E-4</v>
      </c>
      <c r="K1302" s="1" t="s">
        <v>6765</v>
      </c>
      <c r="L1302" s="1">
        <v>4.0480000898241997E-3</v>
      </c>
      <c r="M1302" s="1" t="s">
        <v>6765</v>
      </c>
      <c r="N1302" s="1">
        <v>1.1490000179037499E-3</v>
      </c>
      <c r="O1302" s="1" t="s">
        <v>6765</v>
      </c>
    </row>
    <row r="1303" spans="1:15" x14ac:dyDescent="0.25">
      <c r="A1303" s="12" t="s">
        <v>3157</v>
      </c>
      <c r="B1303" s="12" t="s">
        <v>4086</v>
      </c>
      <c r="C1303" s="12" t="s">
        <v>1493</v>
      </c>
      <c r="D1303" s="12" t="s">
        <v>4087</v>
      </c>
      <c r="E1303" s="12" t="s">
        <v>2225</v>
      </c>
      <c r="F1303" s="1">
        <v>3.5899999141693102</v>
      </c>
      <c r="G1303" s="1" t="s">
        <v>6765</v>
      </c>
      <c r="H1303" s="1">
        <v>4.5400001108646401E-3</v>
      </c>
      <c r="I1303" s="1" t="s">
        <v>6765</v>
      </c>
      <c r="J1303" s="1">
        <v>2.5700000696815599E-4</v>
      </c>
      <c r="K1303" s="1" t="s">
        <v>6765</v>
      </c>
      <c r="L1303" s="1">
        <v>4.0480000898241997E-3</v>
      </c>
      <c r="M1303" s="1" t="s">
        <v>6765</v>
      </c>
      <c r="N1303" s="1">
        <v>1.1490000179037499E-3</v>
      </c>
      <c r="O1303" s="1" t="s">
        <v>6765</v>
      </c>
    </row>
    <row r="1304" spans="1:15" x14ac:dyDescent="0.25">
      <c r="A1304" s="12" t="s">
        <v>3157</v>
      </c>
      <c r="B1304" s="12" t="s">
        <v>4088</v>
      </c>
      <c r="C1304" s="12" t="s">
        <v>1493</v>
      </c>
      <c r="D1304" s="12" t="s">
        <v>4089</v>
      </c>
      <c r="E1304" s="12" t="s">
        <v>2225</v>
      </c>
      <c r="F1304" s="1">
        <v>3.5899999141693102</v>
      </c>
      <c r="G1304" s="1" t="s">
        <v>6765</v>
      </c>
      <c r="H1304" s="1">
        <v>4.5400001108646401E-3</v>
      </c>
      <c r="I1304" s="1" t="s">
        <v>6765</v>
      </c>
      <c r="J1304" s="1">
        <v>2.5700000696815599E-4</v>
      </c>
      <c r="K1304" s="1" t="s">
        <v>6765</v>
      </c>
      <c r="L1304" s="1">
        <v>4.0480000898241997E-3</v>
      </c>
      <c r="M1304" s="1" t="s">
        <v>6765</v>
      </c>
      <c r="N1304" s="1">
        <v>1.1490000179037499E-3</v>
      </c>
      <c r="O1304" s="1" t="s">
        <v>6765</v>
      </c>
    </row>
    <row r="1305" spans="1:15" x14ac:dyDescent="0.25">
      <c r="A1305" s="12" t="s">
        <v>3157</v>
      </c>
      <c r="B1305" s="12" t="s">
        <v>4090</v>
      </c>
      <c r="C1305" s="12" t="s">
        <v>1493</v>
      </c>
      <c r="D1305" s="12" t="s">
        <v>1796</v>
      </c>
      <c r="E1305" s="12" t="s">
        <v>2225</v>
      </c>
      <c r="F1305" s="1">
        <v>3.5899999141693102</v>
      </c>
      <c r="G1305" s="1" t="s">
        <v>6765</v>
      </c>
      <c r="H1305" s="1">
        <v>4.5400001108646401E-3</v>
      </c>
      <c r="I1305" s="1" t="s">
        <v>6765</v>
      </c>
      <c r="J1305" s="1">
        <v>2.5700000696815599E-4</v>
      </c>
      <c r="K1305" s="1" t="s">
        <v>6765</v>
      </c>
      <c r="L1305" s="1">
        <v>4.0480000898241997E-3</v>
      </c>
      <c r="M1305" s="1" t="s">
        <v>6765</v>
      </c>
      <c r="N1305" s="1">
        <v>1.1490000179037499E-3</v>
      </c>
      <c r="O1305" s="1" t="s">
        <v>6765</v>
      </c>
    </row>
    <row r="1306" spans="1:15" x14ac:dyDescent="0.25">
      <c r="A1306" s="12" t="s">
        <v>3157</v>
      </c>
      <c r="B1306" s="12" t="s">
        <v>4091</v>
      </c>
      <c r="C1306" s="12" t="s">
        <v>1493</v>
      </c>
      <c r="D1306" s="12" t="s">
        <v>2084</v>
      </c>
      <c r="E1306" s="12" t="s">
        <v>2225</v>
      </c>
      <c r="F1306" s="1">
        <v>3.5899999141693102</v>
      </c>
      <c r="G1306" s="1" t="s">
        <v>6765</v>
      </c>
      <c r="H1306" s="1">
        <v>4.5400001108646401E-3</v>
      </c>
      <c r="I1306" s="1" t="s">
        <v>6765</v>
      </c>
      <c r="J1306" s="1">
        <v>2.5700000696815599E-4</v>
      </c>
      <c r="K1306" s="1" t="s">
        <v>6765</v>
      </c>
      <c r="L1306" s="1">
        <v>4.0480000898241997E-3</v>
      </c>
      <c r="M1306" s="1" t="s">
        <v>6765</v>
      </c>
      <c r="N1306" s="1">
        <v>1.1490000179037499E-3</v>
      </c>
      <c r="O1306" s="1" t="s">
        <v>6765</v>
      </c>
    </row>
    <row r="1307" spans="1:15" x14ac:dyDescent="0.25">
      <c r="A1307" s="12" t="s">
        <v>3157</v>
      </c>
      <c r="B1307" s="12" t="s">
        <v>4092</v>
      </c>
      <c r="C1307" s="12" t="s">
        <v>1493</v>
      </c>
      <c r="D1307" s="12" t="s">
        <v>2204</v>
      </c>
      <c r="E1307" s="12" t="s">
        <v>2225</v>
      </c>
      <c r="F1307" s="1">
        <v>3.5899999141693102</v>
      </c>
      <c r="G1307" s="1" t="s">
        <v>6765</v>
      </c>
      <c r="H1307" s="1">
        <v>4.5400001108646401E-3</v>
      </c>
      <c r="I1307" s="1" t="s">
        <v>6765</v>
      </c>
      <c r="J1307" s="1">
        <v>2.5700000696815599E-4</v>
      </c>
      <c r="K1307" s="1" t="s">
        <v>6765</v>
      </c>
      <c r="L1307" s="1">
        <v>4.0480000898241997E-3</v>
      </c>
      <c r="M1307" s="1" t="s">
        <v>6765</v>
      </c>
      <c r="N1307" s="1">
        <v>1.1490000179037499E-3</v>
      </c>
      <c r="O1307" s="1" t="s">
        <v>6765</v>
      </c>
    </row>
    <row r="1308" spans="1:15" x14ac:dyDescent="0.25">
      <c r="A1308" s="12" t="s">
        <v>3157</v>
      </c>
      <c r="B1308" s="12" t="s">
        <v>4093</v>
      </c>
      <c r="C1308" s="12" t="s">
        <v>1493</v>
      </c>
      <c r="D1308" s="12" t="s">
        <v>4094</v>
      </c>
      <c r="E1308" s="12" t="s">
        <v>2225</v>
      </c>
      <c r="F1308" s="1">
        <v>3.5899999141693102</v>
      </c>
      <c r="G1308" s="1" t="s">
        <v>6765</v>
      </c>
      <c r="H1308" s="1">
        <v>4.5400001108646401E-3</v>
      </c>
      <c r="I1308" s="1" t="s">
        <v>6765</v>
      </c>
      <c r="J1308" s="1">
        <v>2.5700000696815599E-4</v>
      </c>
      <c r="K1308" s="1" t="s">
        <v>6765</v>
      </c>
      <c r="L1308" s="1">
        <v>4.0480000898241997E-3</v>
      </c>
      <c r="M1308" s="1" t="s">
        <v>6765</v>
      </c>
      <c r="N1308" s="1">
        <v>1.1490000179037499E-3</v>
      </c>
      <c r="O1308" s="1" t="s">
        <v>6765</v>
      </c>
    </row>
    <row r="1309" spans="1:15" x14ac:dyDescent="0.25">
      <c r="A1309" s="12" t="s">
        <v>3157</v>
      </c>
      <c r="B1309" s="12" t="s">
        <v>4095</v>
      </c>
      <c r="C1309" s="12" t="s">
        <v>1493</v>
      </c>
      <c r="D1309" s="12" t="s">
        <v>4096</v>
      </c>
      <c r="E1309" s="12" t="s">
        <v>2225</v>
      </c>
      <c r="F1309" s="1">
        <v>3.5899999141693102</v>
      </c>
      <c r="G1309" s="1" t="s">
        <v>6765</v>
      </c>
      <c r="H1309" s="1">
        <v>4.5400001108646401E-3</v>
      </c>
      <c r="I1309" s="1" t="s">
        <v>6765</v>
      </c>
      <c r="J1309" s="1">
        <v>2.5700000696815599E-4</v>
      </c>
      <c r="K1309" s="1" t="s">
        <v>6765</v>
      </c>
      <c r="L1309" s="1">
        <v>4.0480000898241997E-3</v>
      </c>
      <c r="M1309" s="1" t="s">
        <v>6765</v>
      </c>
      <c r="N1309" s="1">
        <v>1.1490000179037499E-3</v>
      </c>
      <c r="O1309" s="1" t="s">
        <v>6765</v>
      </c>
    </row>
    <row r="1310" spans="1:15" x14ac:dyDescent="0.25">
      <c r="A1310" s="12" t="s">
        <v>3157</v>
      </c>
      <c r="B1310" s="12" t="s">
        <v>4097</v>
      </c>
      <c r="C1310" s="12" t="s">
        <v>1493</v>
      </c>
      <c r="D1310" s="12" t="s">
        <v>4098</v>
      </c>
      <c r="E1310" s="12" t="s">
        <v>2225</v>
      </c>
      <c r="F1310" s="1">
        <v>3.5899999141693102</v>
      </c>
      <c r="G1310" s="1" t="s">
        <v>6765</v>
      </c>
      <c r="H1310" s="1">
        <v>4.5400001108646401E-3</v>
      </c>
      <c r="I1310" s="1" t="s">
        <v>6765</v>
      </c>
      <c r="J1310" s="1">
        <v>2.5700000696815599E-4</v>
      </c>
      <c r="K1310" s="1" t="s">
        <v>6765</v>
      </c>
      <c r="L1310" s="1">
        <v>4.0480000898241997E-3</v>
      </c>
      <c r="M1310" s="1" t="s">
        <v>6765</v>
      </c>
      <c r="N1310" s="1">
        <v>1.1490000179037499E-3</v>
      </c>
      <c r="O1310" s="1" t="s">
        <v>6765</v>
      </c>
    </row>
    <row r="1311" spans="1:15" x14ac:dyDescent="0.25">
      <c r="A1311" s="12" t="s">
        <v>3157</v>
      </c>
      <c r="B1311" s="12" t="s">
        <v>4099</v>
      </c>
      <c r="C1311" s="12" t="s">
        <v>1493</v>
      </c>
      <c r="D1311" s="12" t="s">
        <v>4100</v>
      </c>
      <c r="E1311" s="12" t="s">
        <v>2225</v>
      </c>
      <c r="F1311" s="1">
        <v>3.5899999141693102</v>
      </c>
      <c r="G1311" s="1" t="s">
        <v>6765</v>
      </c>
      <c r="H1311" s="1">
        <v>4.5400001108646401E-3</v>
      </c>
      <c r="I1311" s="1" t="s">
        <v>6765</v>
      </c>
      <c r="J1311" s="1">
        <v>2.5700000696815599E-4</v>
      </c>
      <c r="K1311" s="1" t="s">
        <v>6765</v>
      </c>
      <c r="L1311" s="1">
        <v>4.0480000898241997E-3</v>
      </c>
      <c r="M1311" s="1" t="s">
        <v>6765</v>
      </c>
      <c r="N1311" s="1">
        <v>1.1490000179037499E-3</v>
      </c>
      <c r="O1311" s="1" t="s">
        <v>6765</v>
      </c>
    </row>
    <row r="1312" spans="1:15" x14ac:dyDescent="0.25">
      <c r="A1312" s="12" t="s">
        <v>3157</v>
      </c>
      <c r="B1312" s="12" t="s">
        <v>4101</v>
      </c>
      <c r="C1312" s="12" t="s">
        <v>1493</v>
      </c>
      <c r="D1312" s="12" t="s">
        <v>1889</v>
      </c>
      <c r="E1312" s="12" t="s">
        <v>2225</v>
      </c>
      <c r="F1312" s="1">
        <v>3.5899999141693102</v>
      </c>
      <c r="G1312" s="1" t="s">
        <v>6765</v>
      </c>
      <c r="H1312" s="1">
        <v>4.5400001108646401E-3</v>
      </c>
      <c r="I1312" s="1" t="s">
        <v>6765</v>
      </c>
      <c r="J1312" s="1">
        <v>2.5700000696815599E-4</v>
      </c>
      <c r="K1312" s="1" t="s">
        <v>6765</v>
      </c>
      <c r="L1312" s="1">
        <v>4.0480000898241997E-3</v>
      </c>
      <c r="M1312" s="1" t="s">
        <v>6765</v>
      </c>
      <c r="N1312" s="1">
        <v>1.1490000179037499E-3</v>
      </c>
      <c r="O1312" s="1" t="s">
        <v>6765</v>
      </c>
    </row>
    <row r="1313" spans="1:15" x14ac:dyDescent="0.25">
      <c r="A1313" s="12" t="s">
        <v>3157</v>
      </c>
      <c r="B1313" s="12" t="s">
        <v>4102</v>
      </c>
      <c r="C1313" s="12" t="s">
        <v>1493</v>
      </c>
      <c r="D1313" s="12" t="s">
        <v>1795</v>
      </c>
      <c r="E1313" s="12" t="s">
        <v>2225</v>
      </c>
      <c r="F1313" s="1">
        <v>3.5899999141693102</v>
      </c>
      <c r="G1313" s="1" t="s">
        <v>6765</v>
      </c>
      <c r="H1313" s="1">
        <v>4.5400001108646401E-3</v>
      </c>
      <c r="I1313" s="1" t="s">
        <v>6765</v>
      </c>
      <c r="J1313" s="1">
        <v>2.5700000696815599E-4</v>
      </c>
      <c r="K1313" s="1" t="s">
        <v>6765</v>
      </c>
      <c r="L1313" s="1">
        <v>4.0480000898241997E-3</v>
      </c>
      <c r="M1313" s="1" t="s">
        <v>6765</v>
      </c>
      <c r="N1313" s="1">
        <v>1.1490000179037499E-3</v>
      </c>
      <c r="O1313" s="1" t="s">
        <v>6765</v>
      </c>
    </row>
    <row r="1314" spans="1:15" x14ac:dyDescent="0.25">
      <c r="A1314" s="12" t="s">
        <v>3157</v>
      </c>
      <c r="B1314" s="12" t="s">
        <v>4103</v>
      </c>
      <c r="C1314" s="12" t="s">
        <v>1493</v>
      </c>
      <c r="D1314" s="12" t="s">
        <v>1555</v>
      </c>
      <c r="E1314" s="12" t="s">
        <v>2225</v>
      </c>
      <c r="F1314" s="1">
        <v>3.5899999141693102</v>
      </c>
      <c r="G1314" s="1" t="s">
        <v>6765</v>
      </c>
      <c r="H1314" s="1">
        <v>4.5400001108646401E-3</v>
      </c>
      <c r="I1314" s="1" t="s">
        <v>6765</v>
      </c>
      <c r="J1314" s="1">
        <v>2.5700000696815599E-4</v>
      </c>
      <c r="K1314" s="1" t="s">
        <v>6765</v>
      </c>
      <c r="L1314" s="1">
        <v>4.0480000898241997E-3</v>
      </c>
      <c r="M1314" s="1" t="s">
        <v>6765</v>
      </c>
      <c r="N1314" s="1">
        <v>1.1490000179037499E-3</v>
      </c>
      <c r="O1314" s="1" t="s">
        <v>6765</v>
      </c>
    </row>
    <row r="1315" spans="1:15" x14ac:dyDescent="0.25">
      <c r="A1315" s="12" t="s">
        <v>3157</v>
      </c>
      <c r="B1315" s="12" t="s">
        <v>4104</v>
      </c>
      <c r="C1315" s="12" t="s">
        <v>1493</v>
      </c>
      <c r="D1315" s="12" t="s">
        <v>1582</v>
      </c>
      <c r="E1315" s="12" t="s">
        <v>2225</v>
      </c>
      <c r="F1315" s="1">
        <v>3.5899999141693102</v>
      </c>
      <c r="G1315" s="1" t="s">
        <v>6765</v>
      </c>
      <c r="H1315" s="1">
        <v>4.5400001108646401E-3</v>
      </c>
      <c r="I1315" s="1" t="s">
        <v>6765</v>
      </c>
      <c r="J1315" s="1">
        <v>2.5700000696815599E-4</v>
      </c>
      <c r="K1315" s="1" t="s">
        <v>6765</v>
      </c>
      <c r="L1315" s="1">
        <v>4.0480000898241997E-3</v>
      </c>
      <c r="M1315" s="1" t="s">
        <v>6765</v>
      </c>
      <c r="N1315" s="1">
        <v>1.1490000179037499E-3</v>
      </c>
      <c r="O1315" s="1" t="s">
        <v>6765</v>
      </c>
    </row>
    <row r="1316" spans="1:15" x14ac:dyDescent="0.25">
      <c r="A1316" s="12" t="s">
        <v>4105</v>
      </c>
      <c r="B1316" s="12" t="s">
        <v>4106</v>
      </c>
      <c r="C1316" s="12" t="s">
        <v>1559</v>
      </c>
      <c r="D1316" s="12" t="s">
        <v>4107</v>
      </c>
      <c r="E1316" s="12" t="s">
        <v>2225</v>
      </c>
      <c r="F1316" s="1">
        <v>3.5899999141693102</v>
      </c>
      <c r="G1316" s="1" t="s">
        <v>6765</v>
      </c>
      <c r="H1316" s="1">
        <v>4.5400001108646401E-3</v>
      </c>
      <c r="I1316" s="1" t="s">
        <v>6765</v>
      </c>
      <c r="J1316" s="1">
        <v>2.5700000696815599E-4</v>
      </c>
      <c r="K1316" s="1" t="s">
        <v>6765</v>
      </c>
      <c r="L1316" s="1">
        <v>4.0480000898241997E-3</v>
      </c>
      <c r="M1316" s="1" t="s">
        <v>6765</v>
      </c>
      <c r="N1316" s="1">
        <v>1.1490000179037499E-3</v>
      </c>
      <c r="O1316" s="1" t="s">
        <v>6765</v>
      </c>
    </row>
    <row r="1317" spans="1:15" x14ac:dyDescent="0.25">
      <c r="A1317" s="12" t="s">
        <v>4105</v>
      </c>
      <c r="B1317" s="12" t="s">
        <v>4108</v>
      </c>
      <c r="C1317" s="12" t="s">
        <v>1559</v>
      </c>
      <c r="D1317" s="12" t="s">
        <v>4109</v>
      </c>
      <c r="E1317" s="12" t="s">
        <v>2225</v>
      </c>
      <c r="F1317" s="1">
        <v>3.5899999141693102</v>
      </c>
      <c r="G1317" s="1" t="s">
        <v>6765</v>
      </c>
      <c r="H1317" s="1">
        <v>4.5400001108646401E-3</v>
      </c>
      <c r="I1317" s="1" t="s">
        <v>6765</v>
      </c>
      <c r="J1317" s="1">
        <v>2.5700000696815599E-4</v>
      </c>
      <c r="K1317" s="1" t="s">
        <v>6765</v>
      </c>
      <c r="L1317" s="1">
        <v>4.0480000898241997E-3</v>
      </c>
      <c r="M1317" s="1" t="s">
        <v>6765</v>
      </c>
      <c r="N1317" s="1">
        <v>1.1490000179037499E-3</v>
      </c>
      <c r="O1317" s="1" t="s">
        <v>6765</v>
      </c>
    </row>
    <row r="1318" spans="1:15" x14ac:dyDescent="0.25">
      <c r="A1318" s="12" t="s">
        <v>4105</v>
      </c>
      <c r="B1318" s="12" t="s">
        <v>4110</v>
      </c>
      <c r="C1318" s="12" t="s">
        <v>1559</v>
      </c>
      <c r="D1318" s="12" t="s">
        <v>1978</v>
      </c>
      <c r="E1318" s="12" t="s">
        <v>2225</v>
      </c>
      <c r="F1318" s="1">
        <v>3.5899999141693102</v>
      </c>
      <c r="G1318" s="1" t="s">
        <v>6765</v>
      </c>
      <c r="H1318" s="1">
        <v>4.5400001108646401E-3</v>
      </c>
      <c r="I1318" s="1" t="s">
        <v>6765</v>
      </c>
      <c r="J1318" s="1">
        <v>2.5700000696815599E-4</v>
      </c>
      <c r="K1318" s="1" t="s">
        <v>6765</v>
      </c>
      <c r="L1318" s="1">
        <v>4.0480000898241997E-3</v>
      </c>
      <c r="M1318" s="1" t="s">
        <v>6765</v>
      </c>
      <c r="N1318" s="1">
        <v>1.1490000179037499E-3</v>
      </c>
      <c r="O1318" s="1" t="s">
        <v>6765</v>
      </c>
    </row>
    <row r="1319" spans="1:15" x14ac:dyDescent="0.25">
      <c r="A1319" s="12" t="s">
        <v>4105</v>
      </c>
      <c r="B1319" s="12" t="s">
        <v>4111</v>
      </c>
      <c r="C1319" s="12" t="s">
        <v>1559</v>
      </c>
      <c r="D1319" s="12" t="s">
        <v>2045</v>
      </c>
      <c r="E1319" s="12" t="s">
        <v>2225</v>
      </c>
      <c r="F1319" s="1">
        <v>3.5899999141693102</v>
      </c>
      <c r="G1319" s="1" t="s">
        <v>6765</v>
      </c>
      <c r="H1319" s="1">
        <v>4.5400001108646401E-3</v>
      </c>
      <c r="I1319" s="1" t="s">
        <v>6765</v>
      </c>
      <c r="J1319" s="1">
        <v>2.5700000696815599E-4</v>
      </c>
      <c r="K1319" s="1" t="s">
        <v>6765</v>
      </c>
      <c r="L1319" s="1">
        <v>4.0480000898241997E-3</v>
      </c>
      <c r="M1319" s="1" t="s">
        <v>6765</v>
      </c>
      <c r="N1319" s="1">
        <v>1.1490000179037499E-3</v>
      </c>
      <c r="O1319" s="1" t="s">
        <v>6765</v>
      </c>
    </row>
    <row r="1320" spans="1:15" x14ac:dyDescent="0.25">
      <c r="A1320" s="12" t="s">
        <v>4105</v>
      </c>
      <c r="B1320" s="12" t="s">
        <v>4112</v>
      </c>
      <c r="C1320" s="12" t="s">
        <v>1559</v>
      </c>
      <c r="D1320" s="12" t="s">
        <v>1665</v>
      </c>
      <c r="E1320" s="12" t="s">
        <v>2225</v>
      </c>
      <c r="F1320" s="1">
        <v>3.5899999141693102</v>
      </c>
      <c r="G1320" s="1" t="s">
        <v>6765</v>
      </c>
      <c r="H1320" s="1">
        <v>4.5400001108646401E-3</v>
      </c>
      <c r="I1320" s="1" t="s">
        <v>6765</v>
      </c>
      <c r="J1320" s="1">
        <v>2.5700000696815599E-4</v>
      </c>
      <c r="K1320" s="1" t="s">
        <v>6765</v>
      </c>
      <c r="L1320" s="1">
        <v>4.0480000898241997E-3</v>
      </c>
      <c r="M1320" s="1" t="s">
        <v>6765</v>
      </c>
      <c r="N1320" s="1">
        <v>1.1490000179037499E-3</v>
      </c>
      <c r="O1320" s="1" t="s">
        <v>6765</v>
      </c>
    </row>
    <row r="1321" spans="1:15" x14ac:dyDescent="0.25">
      <c r="A1321" s="12" t="s">
        <v>4105</v>
      </c>
      <c r="B1321" s="12" t="s">
        <v>4113</v>
      </c>
      <c r="C1321" s="12" t="s">
        <v>1559</v>
      </c>
      <c r="D1321" s="12" t="s">
        <v>2212</v>
      </c>
      <c r="E1321" s="12" t="s">
        <v>2225</v>
      </c>
      <c r="F1321" s="1">
        <v>3.5899999141693102</v>
      </c>
      <c r="G1321" s="1" t="s">
        <v>6765</v>
      </c>
      <c r="H1321" s="1">
        <v>4.5400001108646401E-3</v>
      </c>
      <c r="I1321" s="1" t="s">
        <v>6765</v>
      </c>
      <c r="J1321" s="1">
        <v>2.5700000696815599E-4</v>
      </c>
      <c r="K1321" s="1" t="s">
        <v>6765</v>
      </c>
      <c r="L1321" s="1">
        <v>4.0480000898241997E-3</v>
      </c>
      <c r="M1321" s="1" t="s">
        <v>6765</v>
      </c>
      <c r="N1321" s="1">
        <v>1.1490000179037499E-3</v>
      </c>
      <c r="O1321" s="1" t="s">
        <v>6765</v>
      </c>
    </row>
    <row r="1322" spans="1:15" x14ac:dyDescent="0.25">
      <c r="A1322" s="12" t="s">
        <v>4105</v>
      </c>
      <c r="B1322" s="12" t="s">
        <v>4114</v>
      </c>
      <c r="C1322" s="12" t="s">
        <v>1559</v>
      </c>
      <c r="D1322" s="12" t="s">
        <v>2095</v>
      </c>
      <c r="E1322" s="12" t="s">
        <v>2225</v>
      </c>
      <c r="F1322" s="1">
        <v>3.5899999141693102</v>
      </c>
      <c r="G1322" s="1" t="s">
        <v>6765</v>
      </c>
      <c r="H1322" s="1">
        <v>4.5400001108646401E-3</v>
      </c>
      <c r="I1322" s="1" t="s">
        <v>6765</v>
      </c>
      <c r="J1322" s="1">
        <v>2.5700000696815599E-4</v>
      </c>
      <c r="K1322" s="1" t="s">
        <v>6765</v>
      </c>
      <c r="L1322" s="1">
        <v>4.0480000898241997E-3</v>
      </c>
      <c r="M1322" s="1" t="s">
        <v>6765</v>
      </c>
      <c r="N1322" s="1">
        <v>1.1490000179037499E-3</v>
      </c>
      <c r="O1322" s="1" t="s">
        <v>6765</v>
      </c>
    </row>
    <row r="1323" spans="1:15" x14ac:dyDescent="0.25">
      <c r="A1323" s="12" t="s">
        <v>4105</v>
      </c>
      <c r="B1323" s="12" t="s">
        <v>4115</v>
      </c>
      <c r="C1323" s="12" t="s">
        <v>1559</v>
      </c>
      <c r="D1323" s="12" t="s">
        <v>1633</v>
      </c>
      <c r="E1323" s="12" t="s">
        <v>2225</v>
      </c>
      <c r="F1323" s="1">
        <v>3.5899999141693102</v>
      </c>
      <c r="G1323" s="1" t="s">
        <v>6765</v>
      </c>
      <c r="H1323" s="1">
        <v>4.5400001108646401E-3</v>
      </c>
      <c r="I1323" s="1" t="s">
        <v>6765</v>
      </c>
      <c r="J1323" s="1">
        <v>2.5700000696815599E-4</v>
      </c>
      <c r="K1323" s="1" t="s">
        <v>6765</v>
      </c>
      <c r="L1323" s="1">
        <v>4.0480000898241997E-3</v>
      </c>
      <c r="M1323" s="1" t="s">
        <v>6765</v>
      </c>
      <c r="N1323" s="1">
        <v>1.1490000179037499E-3</v>
      </c>
      <c r="O1323" s="1" t="s">
        <v>6765</v>
      </c>
    </row>
    <row r="1324" spans="1:15" x14ac:dyDescent="0.25">
      <c r="A1324" s="12" t="s">
        <v>4105</v>
      </c>
      <c r="B1324" s="12" t="s">
        <v>4116</v>
      </c>
      <c r="C1324" s="12" t="s">
        <v>1559</v>
      </c>
      <c r="D1324" s="12" t="s">
        <v>4117</v>
      </c>
      <c r="E1324" s="12" t="s">
        <v>2225</v>
      </c>
      <c r="F1324" s="1">
        <v>3.5899999141693102</v>
      </c>
      <c r="G1324" s="1" t="s">
        <v>6765</v>
      </c>
      <c r="H1324" s="1">
        <v>4.5400001108646401E-3</v>
      </c>
      <c r="I1324" s="1" t="s">
        <v>6765</v>
      </c>
      <c r="J1324" s="1">
        <v>2.5700000696815599E-4</v>
      </c>
      <c r="K1324" s="1" t="s">
        <v>6765</v>
      </c>
      <c r="L1324" s="1">
        <v>4.0480000898241997E-3</v>
      </c>
      <c r="M1324" s="1" t="s">
        <v>6765</v>
      </c>
      <c r="N1324" s="1">
        <v>1.1490000179037499E-3</v>
      </c>
      <c r="O1324" s="1" t="s">
        <v>6765</v>
      </c>
    </row>
    <row r="1325" spans="1:15" x14ac:dyDescent="0.25">
      <c r="A1325" s="12" t="s">
        <v>4105</v>
      </c>
      <c r="B1325" s="12" t="s">
        <v>4118</v>
      </c>
      <c r="C1325" s="12" t="s">
        <v>1559</v>
      </c>
      <c r="D1325" s="12" t="s">
        <v>2144</v>
      </c>
      <c r="E1325" s="12" t="s">
        <v>2225</v>
      </c>
      <c r="F1325" s="1">
        <v>3.5899999141693102</v>
      </c>
      <c r="G1325" s="1" t="s">
        <v>6765</v>
      </c>
      <c r="H1325" s="1">
        <v>4.5400001108646401E-3</v>
      </c>
      <c r="I1325" s="1" t="s">
        <v>6765</v>
      </c>
      <c r="J1325" s="1">
        <v>2.5700000696815599E-4</v>
      </c>
      <c r="K1325" s="1" t="s">
        <v>6765</v>
      </c>
      <c r="L1325" s="1">
        <v>4.0480000898241997E-3</v>
      </c>
      <c r="M1325" s="1" t="s">
        <v>6765</v>
      </c>
      <c r="N1325" s="1">
        <v>1.1490000179037499E-3</v>
      </c>
      <c r="O1325" s="1" t="s">
        <v>6765</v>
      </c>
    </row>
    <row r="1326" spans="1:15" x14ac:dyDescent="0.25">
      <c r="A1326" s="12" t="s">
        <v>4105</v>
      </c>
      <c r="B1326" s="12" t="s">
        <v>4119</v>
      </c>
      <c r="C1326" s="12" t="s">
        <v>1559</v>
      </c>
      <c r="D1326" s="12" t="s">
        <v>2031</v>
      </c>
      <c r="E1326" s="12" t="s">
        <v>2225</v>
      </c>
      <c r="F1326" s="1">
        <v>3.5899999141693102</v>
      </c>
      <c r="G1326" s="1" t="s">
        <v>6765</v>
      </c>
      <c r="H1326" s="1">
        <v>4.5400001108646401E-3</v>
      </c>
      <c r="I1326" s="1" t="s">
        <v>6765</v>
      </c>
      <c r="J1326" s="1">
        <v>2.5700000696815599E-4</v>
      </c>
      <c r="K1326" s="1" t="s">
        <v>6765</v>
      </c>
      <c r="L1326" s="1">
        <v>4.0480000898241997E-3</v>
      </c>
      <c r="M1326" s="1" t="s">
        <v>6765</v>
      </c>
      <c r="N1326" s="1">
        <v>1.1490000179037499E-3</v>
      </c>
      <c r="O1326" s="1" t="s">
        <v>6765</v>
      </c>
    </row>
    <row r="1327" spans="1:15" x14ac:dyDescent="0.25">
      <c r="A1327" s="12" t="s">
        <v>4105</v>
      </c>
      <c r="B1327" s="12" t="s">
        <v>4120</v>
      </c>
      <c r="C1327" s="12" t="s">
        <v>1559</v>
      </c>
      <c r="D1327" s="12" t="s">
        <v>1775</v>
      </c>
      <c r="E1327" s="12" t="s">
        <v>2225</v>
      </c>
      <c r="F1327" s="1">
        <v>3.5899999141693102</v>
      </c>
      <c r="G1327" s="1" t="s">
        <v>6765</v>
      </c>
      <c r="H1327" s="1">
        <v>4.5400001108646401E-3</v>
      </c>
      <c r="I1327" s="1" t="s">
        <v>6765</v>
      </c>
      <c r="J1327" s="1">
        <v>2.5700000696815599E-4</v>
      </c>
      <c r="K1327" s="1" t="s">
        <v>6765</v>
      </c>
      <c r="L1327" s="1">
        <v>4.0480000898241997E-3</v>
      </c>
      <c r="M1327" s="1" t="s">
        <v>6765</v>
      </c>
      <c r="N1327" s="1">
        <v>1.1490000179037499E-3</v>
      </c>
      <c r="O1327" s="1" t="s">
        <v>6765</v>
      </c>
    </row>
    <row r="1328" spans="1:15" x14ac:dyDescent="0.25">
      <c r="A1328" s="12" t="s">
        <v>4105</v>
      </c>
      <c r="B1328" s="12" t="s">
        <v>4121</v>
      </c>
      <c r="C1328" s="12" t="s">
        <v>1559</v>
      </c>
      <c r="D1328" s="12" t="s">
        <v>4122</v>
      </c>
      <c r="E1328" s="12" t="s">
        <v>2225</v>
      </c>
      <c r="F1328" s="1">
        <v>3.5899999141693102</v>
      </c>
      <c r="G1328" s="1" t="s">
        <v>6765</v>
      </c>
      <c r="H1328" s="1">
        <v>4.5400001108646401E-3</v>
      </c>
      <c r="I1328" s="1" t="s">
        <v>6765</v>
      </c>
      <c r="J1328" s="1">
        <v>2.5700000696815599E-4</v>
      </c>
      <c r="K1328" s="1" t="s">
        <v>6765</v>
      </c>
      <c r="L1328" s="1">
        <v>4.0480000898241997E-3</v>
      </c>
      <c r="M1328" s="1" t="s">
        <v>6765</v>
      </c>
      <c r="N1328" s="1">
        <v>1.1490000179037499E-3</v>
      </c>
      <c r="O1328" s="1" t="s">
        <v>6765</v>
      </c>
    </row>
    <row r="1329" spans="1:15" x14ac:dyDescent="0.25">
      <c r="A1329" s="12" t="s">
        <v>4105</v>
      </c>
      <c r="B1329" s="12" t="s">
        <v>4123</v>
      </c>
      <c r="C1329" s="12" t="s">
        <v>1559</v>
      </c>
      <c r="D1329" s="12" t="s">
        <v>1931</v>
      </c>
      <c r="E1329" s="12" t="s">
        <v>2225</v>
      </c>
      <c r="F1329" s="1">
        <v>3.5899999141693102</v>
      </c>
      <c r="G1329" s="1" t="s">
        <v>6765</v>
      </c>
      <c r="H1329" s="1">
        <v>4.5400001108646401E-3</v>
      </c>
      <c r="I1329" s="1" t="s">
        <v>6765</v>
      </c>
      <c r="J1329" s="1">
        <v>2.5700000696815599E-4</v>
      </c>
      <c r="K1329" s="1" t="s">
        <v>6765</v>
      </c>
      <c r="L1329" s="1">
        <v>4.0480000898241997E-3</v>
      </c>
      <c r="M1329" s="1" t="s">
        <v>6765</v>
      </c>
      <c r="N1329" s="1">
        <v>1.1490000179037499E-3</v>
      </c>
      <c r="O1329" s="1" t="s">
        <v>6765</v>
      </c>
    </row>
    <row r="1330" spans="1:15" x14ac:dyDescent="0.25">
      <c r="A1330" s="12" t="s">
        <v>4105</v>
      </c>
      <c r="B1330" s="12" t="s">
        <v>4124</v>
      </c>
      <c r="C1330" s="12" t="s">
        <v>1559</v>
      </c>
      <c r="D1330" s="12" t="s">
        <v>3098</v>
      </c>
      <c r="E1330" s="12" t="s">
        <v>2225</v>
      </c>
      <c r="F1330" s="1">
        <v>3.5899999141693102</v>
      </c>
      <c r="G1330" s="1" t="s">
        <v>6765</v>
      </c>
      <c r="H1330" s="1">
        <v>4.5400001108646401E-3</v>
      </c>
      <c r="I1330" s="1" t="s">
        <v>6765</v>
      </c>
      <c r="J1330" s="1">
        <v>2.5700000696815599E-4</v>
      </c>
      <c r="K1330" s="1" t="s">
        <v>6765</v>
      </c>
      <c r="L1330" s="1">
        <v>4.0480000898241997E-3</v>
      </c>
      <c r="M1330" s="1" t="s">
        <v>6765</v>
      </c>
      <c r="N1330" s="1">
        <v>1.1490000179037499E-3</v>
      </c>
      <c r="O1330" s="1" t="s">
        <v>6765</v>
      </c>
    </row>
    <row r="1331" spans="1:15" x14ac:dyDescent="0.25">
      <c r="A1331" s="12" t="s">
        <v>4105</v>
      </c>
      <c r="B1331" s="12" t="s">
        <v>4125</v>
      </c>
      <c r="C1331" s="12" t="s">
        <v>1559</v>
      </c>
      <c r="D1331" s="12" t="s">
        <v>1687</v>
      </c>
      <c r="E1331" s="12" t="s">
        <v>2225</v>
      </c>
      <c r="F1331" s="1">
        <v>3.5899999141693102</v>
      </c>
      <c r="G1331" s="1" t="s">
        <v>6765</v>
      </c>
      <c r="H1331" s="1">
        <v>4.5400001108646401E-3</v>
      </c>
      <c r="I1331" s="1" t="s">
        <v>6765</v>
      </c>
      <c r="J1331" s="1">
        <v>2.5700000696815599E-4</v>
      </c>
      <c r="K1331" s="1" t="s">
        <v>6765</v>
      </c>
      <c r="L1331" s="1">
        <v>4.0480000898241997E-3</v>
      </c>
      <c r="M1331" s="1" t="s">
        <v>6765</v>
      </c>
      <c r="N1331" s="1">
        <v>1.1490000179037499E-3</v>
      </c>
      <c r="O1331" s="1" t="s">
        <v>6765</v>
      </c>
    </row>
    <row r="1332" spans="1:15" x14ac:dyDescent="0.25">
      <c r="A1332" s="12" t="s">
        <v>4105</v>
      </c>
      <c r="B1332" s="12" t="s">
        <v>4126</v>
      </c>
      <c r="C1332" s="12" t="s">
        <v>1559</v>
      </c>
      <c r="D1332" s="12" t="s">
        <v>4127</v>
      </c>
      <c r="E1332" s="12" t="s">
        <v>2225</v>
      </c>
      <c r="F1332" s="1">
        <v>3.5899999141693102</v>
      </c>
      <c r="G1332" s="1" t="s">
        <v>6765</v>
      </c>
      <c r="H1332" s="1">
        <v>4.5400001108646401E-3</v>
      </c>
      <c r="I1332" s="1" t="s">
        <v>6765</v>
      </c>
      <c r="J1332" s="1">
        <v>2.5700000696815599E-4</v>
      </c>
      <c r="K1332" s="1" t="s">
        <v>6765</v>
      </c>
      <c r="L1332" s="1">
        <v>4.0480000898241997E-3</v>
      </c>
      <c r="M1332" s="1" t="s">
        <v>6765</v>
      </c>
      <c r="N1332" s="1">
        <v>1.1490000179037499E-3</v>
      </c>
      <c r="O1332" s="1" t="s">
        <v>6765</v>
      </c>
    </row>
    <row r="1333" spans="1:15" x14ac:dyDescent="0.25">
      <c r="A1333" s="12" t="s">
        <v>4105</v>
      </c>
      <c r="B1333" s="12" t="s">
        <v>4128</v>
      </c>
      <c r="C1333" s="12" t="s">
        <v>1559</v>
      </c>
      <c r="D1333" s="12" t="s">
        <v>4129</v>
      </c>
      <c r="E1333" s="12" t="s">
        <v>2225</v>
      </c>
      <c r="F1333" s="1">
        <v>3.5899999141693102</v>
      </c>
      <c r="G1333" s="1" t="s">
        <v>6765</v>
      </c>
      <c r="H1333" s="1">
        <v>4.5400001108646401E-3</v>
      </c>
      <c r="I1333" s="1" t="s">
        <v>6765</v>
      </c>
      <c r="J1333" s="1">
        <v>2.5700000696815599E-4</v>
      </c>
      <c r="K1333" s="1" t="s">
        <v>6765</v>
      </c>
      <c r="L1333" s="1">
        <v>4.0480000898241997E-3</v>
      </c>
      <c r="M1333" s="1" t="s">
        <v>6765</v>
      </c>
      <c r="N1333" s="1">
        <v>1.1490000179037499E-3</v>
      </c>
      <c r="O1333" s="1" t="s">
        <v>6765</v>
      </c>
    </row>
    <row r="1334" spans="1:15" x14ac:dyDescent="0.25">
      <c r="A1334" s="12" t="s">
        <v>4105</v>
      </c>
      <c r="B1334" s="12" t="s">
        <v>4130</v>
      </c>
      <c r="C1334" s="12" t="s">
        <v>1559</v>
      </c>
      <c r="D1334" s="12" t="s">
        <v>1943</v>
      </c>
      <c r="E1334" s="12" t="s">
        <v>2225</v>
      </c>
      <c r="F1334" s="1">
        <v>3.5899999141693102</v>
      </c>
      <c r="G1334" s="1" t="s">
        <v>6765</v>
      </c>
      <c r="H1334" s="1">
        <v>4.5400001108646401E-3</v>
      </c>
      <c r="I1334" s="1" t="s">
        <v>6765</v>
      </c>
      <c r="J1334" s="1">
        <v>2.5700000696815599E-4</v>
      </c>
      <c r="K1334" s="1" t="s">
        <v>6765</v>
      </c>
      <c r="L1334" s="1">
        <v>4.0480000898241997E-3</v>
      </c>
      <c r="M1334" s="1" t="s">
        <v>6765</v>
      </c>
      <c r="N1334" s="1">
        <v>1.1490000179037499E-3</v>
      </c>
      <c r="O1334" s="1" t="s">
        <v>6765</v>
      </c>
    </row>
    <row r="1335" spans="1:15" x14ac:dyDescent="0.25">
      <c r="A1335" s="12" t="s">
        <v>3382</v>
      </c>
      <c r="B1335" s="12" t="s">
        <v>4131</v>
      </c>
      <c r="C1335" s="12" t="s">
        <v>1559</v>
      </c>
      <c r="D1335" s="12" t="s">
        <v>2173</v>
      </c>
      <c r="E1335" s="12" t="s">
        <v>2225</v>
      </c>
      <c r="F1335" s="1">
        <v>3.5899999141693102</v>
      </c>
      <c r="G1335" s="1" t="s">
        <v>6765</v>
      </c>
      <c r="H1335" s="1">
        <v>4.5400001108646401E-3</v>
      </c>
      <c r="I1335" s="1" t="s">
        <v>6765</v>
      </c>
      <c r="J1335" s="1">
        <v>2.5700000696815599E-4</v>
      </c>
      <c r="K1335" s="1" t="s">
        <v>6765</v>
      </c>
      <c r="L1335" s="1">
        <v>4.0480000898241997E-3</v>
      </c>
      <c r="M1335" s="1" t="s">
        <v>6765</v>
      </c>
      <c r="N1335" s="1">
        <v>1.1490000179037499E-3</v>
      </c>
      <c r="O1335" s="1" t="s">
        <v>6765</v>
      </c>
    </row>
    <row r="1336" spans="1:15" x14ac:dyDescent="0.25">
      <c r="A1336" s="12" t="s">
        <v>4105</v>
      </c>
      <c r="B1336" s="12" t="s">
        <v>4132</v>
      </c>
      <c r="C1336" s="12" t="s">
        <v>1559</v>
      </c>
      <c r="D1336" s="12" t="s">
        <v>1685</v>
      </c>
      <c r="E1336" s="12" t="s">
        <v>2225</v>
      </c>
      <c r="F1336" s="1">
        <v>3.5899999141693102</v>
      </c>
      <c r="G1336" s="1" t="s">
        <v>6765</v>
      </c>
      <c r="H1336" s="1">
        <v>4.5400001108646401E-3</v>
      </c>
      <c r="I1336" s="1" t="s">
        <v>6765</v>
      </c>
      <c r="J1336" s="1">
        <v>2.5700000696815599E-4</v>
      </c>
      <c r="K1336" s="1" t="s">
        <v>6765</v>
      </c>
      <c r="L1336" s="1">
        <v>4.0480000898241997E-3</v>
      </c>
      <c r="M1336" s="1" t="s">
        <v>6765</v>
      </c>
      <c r="N1336" s="1">
        <v>1.1490000179037499E-3</v>
      </c>
      <c r="O1336" s="1" t="s">
        <v>6765</v>
      </c>
    </row>
    <row r="1337" spans="1:15" x14ac:dyDescent="0.25">
      <c r="A1337" s="12" t="s">
        <v>3382</v>
      </c>
      <c r="B1337" s="12" t="s">
        <v>4133</v>
      </c>
      <c r="C1337" s="12" t="s">
        <v>1559</v>
      </c>
      <c r="D1337" s="12" t="s">
        <v>2122</v>
      </c>
      <c r="E1337" s="12" t="s">
        <v>2225</v>
      </c>
      <c r="F1337" s="1">
        <v>3.5899999141693102</v>
      </c>
      <c r="G1337" s="1" t="s">
        <v>6765</v>
      </c>
      <c r="H1337" s="1">
        <v>4.5400001108646401E-3</v>
      </c>
      <c r="I1337" s="1" t="s">
        <v>6765</v>
      </c>
      <c r="J1337" s="1">
        <v>2.5700000696815599E-4</v>
      </c>
      <c r="K1337" s="1" t="s">
        <v>6765</v>
      </c>
      <c r="L1337" s="1">
        <v>4.0480000898241997E-3</v>
      </c>
      <c r="M1337" s="1" t="s">
        <v>6765</v>
      </c>
      <c r="N1337" s="1">
        <v>1.1490000179037499E-3</v>
      </c>
      <c r="O1337" s="1" t="s">
        <v>6765</v>
      </c>
    </row>
    <row r="1338" spans="1:15" x14ac:dyDescent="0.25">
      <c r="A1338" s="12" t="s">
        <v>3382</v>
      </c>
      <c r="B1338" s="12" t="s">
        <v>4134</v>
      </c>
      <c r="C1338" s="12" t="s">
        <v>1559</v>
      </c>
      <c r="D1338" s="12" t="s">
        <v>4135</v>
      </c>
      <c r="E1338" s="12" t="s">
        <v>2225</v>
      </c>
      <c r="F1338" s="1">
        <v>3.5899999141693102</v>
      </c>
      <c r="G1338" s="1" t="s">
        <v>6765</v>
      </c>
      <c r="H1338" s="1">
        <v>4.5400001108646401E-3</v>
      </c>
      <c r="I1338" s="1" t="s">
        <v>6765</v>
      </c>
      <c r="J1338" s="1">
        <v>2.5700000696815599E-4</v>
      </c>
      <c r="K1338" s="1" t="s">
        <v>6765</v>
      </c>
      <c r="L1338" s="1">
        <v>4.0480000898241997E-3</v>
      </c>
      <c r="M1338" s="1" t="s">
        <v>6765</v>
      </c>
      <c r="N1338" s="1">
        <v>1.1490000179037499E-3</v>
      </c>
      <c r="O1338" s="1" t="s">
        <v>6765</v>
      </c>
    </row>
    <row r="1339" spans="1:15" x14ac:dyDescent="0.25">
      <c r="A1339" s="12" t="s">
        <v>3382</v>
      </c>
      <c r="B1339" s="12" t="s">
        <v>4136</v>
      </c>
      <c r="C1339" s="12" t="s">
        <v>1559</v>
      </c>
      <c r="D1339" s="12" t="s">
        <v>4137</v>
      </c>
      <c r="E1339" s="12" t="s">
        <v>2225</v>
      </c>
      <c r="F1339" s="1">
        <v>3.5899999141693102</v>
      </c>
      <c r="G1339" s="1" t="s">
        <v>6765</v>
      </c>
      <c r="H1339" s="1">
        <v>4.5400001108646401E-3</v>
      </c>
      <c r="I1339" s="1" t="s">
        <v>6765</v>
      </c>
      <c r="J1339" s="1">
        <v>2.5700000696815599E-4</v>
      </c>
      <c r="K1339" s="1" t="s">
        <v>6765</v>
      </c>
      <c r="L1339" s="1">
        <v>4.0480000898241997E-3</v>
      </c>
      <c r="M1339" s="1" t="s">
        <v>6765</v>
      </c>
      <c r="N1339" s="1">
        <v>1.1490000179037499E-3</v>
      </c>
      <c r="O1339" s="1" t="s">
        <v>6765</v>
      </c>
    </row>
    <row r="1340" spans="1:15" x14ac:dyDescent="0.25">
      <c r="A1340" s="12" t="s">
        <v>3382</v>
      </c>
      <c r="B1340" s="12" t="s">
        <v>4138</v>
      </c>
      <c r="C1340" s="12" t="s">
        <v>1559</v>
      </c>
      <c r="D1340" s="12" t="s">
        <v>2087</v>
      </c>
      <c r="E1340" s="12" t="s">
        <v>2225</v>
      </c>
      <c r="F1340" s="1">
        <v>3.5899999141693102</v>
      </c>
      <c r="G1340" s="1" t="s">
        <v>6765</v>
      </c>
      <c r="H1340" s="1">
        <v>4.5400001108646401E-3</v>
      </c>
      <c r="I1340" s="1" t="s">
        <v>6765</v>
      </c>
      <c r="J1340" s="1">
        <v>2.5700000696815599E-4</v>
      </c>
      <c r="K1340" s="1" t="s">
        <v>6765</v>
      </c>
      <c r="L1340" s="1">
        <v>4.0480000898241997E-3</v>
      </c>
      <c r="M1340" s="1" t="s">
        <v>6765</v>
      </c>
      <c r="N1340" s="1">
        <v>1.1490000179037499E-3</v>
      </c>
      <c r="O1340" s="1" t="s">
        <v>6765</v>
      </c>
    </row>
    <row r="1341" spans="1:15" x14ac:dyDescent="0.25">
      <c r="A1341" s="12" t="s">
        <v>4105</v>
      </c>
      <c r="B1341" s="12" t="s">
        <v>4139</v>
      </c>
      <c r="C1341" s="12" t="s">
        <v>1559</v>
      </c>
      <c r="D1341" s="12" t="s">
        <v>1948</v>
      </c>
      <c r="E1341" s="12" t="s">
        <v>2225</v>
      </c>
      <c r="F1341" s="1">
        <v>3.5899999141693102</v>
      </c>
      <c r="G1341" s="1" t="s">
        <v>6765</v>
      </c>
      <c r="H1341" s="1">
        <v>4.5400001108646401E-3</v>
      </c>
      <c r="I1341" s="1" t="s">
        <v>6765</v>
      </c>
      <c r="J1341" s="1">
        <v>2.5700000696815599E-4</v>
      </c>
      <c r="K1341" s="1" t="s">
        <v>6765</v>
      </c>
      <c r="L1341" s="1">
        <v>4.0480000898241997E-3</v>
      </c>
      <c r="M1341" s="1" t="s">
        <v>6765</v>
      </c>
      <c r="N1341" s="1">
        <v>1.1490000179037499E-3</v>
      </c>
      <c r="O1341" s="1" t="s">
        <v>6765</v>
      </c>
    </row>
    <row r="1342" spans="1:15" x14ac:dyDescent="0.25">
      <c r="A1342" s="12" t="s">
        <v>4105</v>
      </c>
      <c r="B1342" s="12" t="s">
        <v>4140</v>
      </c>
      <c r="C1342" s="12" t="s">
        <v>1559</v>
      </c>
      <c r="D1342" s="12" t="s">
        <v>1905</v>
      </c>
      <c r="E1342" s="12" t="s">
        <v>2225</v>
      </c>
      <c r="F1342" s="1">
        <v>3.5899999141693102</v>
      </c>
      <c r="G1342" s="1" t="s">
        <v>6765</v>
      </c>
      <c r="H1342" s="1">
        <v>4.5400001108646401E-3</v>
      </c>
      <c r="I1342" s="1" t="s">
        <v>6765</v>
      </c>
      <c r="J1342" s="1">
        <v>2.5700000696815599E-4</v>
      </c>
      <c r="K1342" s="1" t="s">
        <v>6765</v>
      </c>
      <c r="L1342" s="1">
        <v>4.0480000898241997E-3</v>
      </c>
      <c r="M1342" s="1" t="s">
        <v>6765</v>
      </c>
      <c r="N1342" s="1">
        <v>1.1490000179037499E-3</v>
      </c>
      <c r="O1342" s="1" t="s">
        <v>6765</v>
      </c>
    </row>
    <row r="1343" spans="1:15" x14ac:dyDescent="0.25">
      <c r="A1343" s="12" t="s">
        <v>3382</v>
      </c>
      <c r="B1343" s="12" t="s">
        <v>4141</v>
      </c>
      <c r="C1343" s="12" t="s">
        <v>1559</v>
      </c>
      <c r="D1343" s="12" t="s">
        <v>1484</v>
      </c>
      <c r="E1343" s="12" t="s">
        <v>2225</v>
      </c>
      <c r="F1343" s="1">
        <v>3.5899999141693102</v>
      </c>
      <c r="G1343" s="1" t="s">
        <v>6765</v>
      </c>
      <c r="H1343" s="1">
        <v>4.5400001108646401E-3</v>
      </c>
      <c r="I1343" s="1" t="s">
        <v>6765</v>
      </c>
      <c r="J1343" s="1">
        <v>2.5700000696815599E-4</v>
      </c>
      <c r="K1343" s="1" t="s">
        <v>6765</v>
      </c>
      <c r="L1343" s="1">
        <v>4.0480000898241997E-3</v>
      </c>
      <c r="M1343" s="1" t="s">
        <v>6765</v>
      </c>
      <c r="N1343" s="1">
        <v>1.1490000179037499E-3</v>
      </c>
      <c r="O1343" s="1" t="s">
        <v>6765</v>
      </c>
    </row>
    <row r="1344" spans="1:15" x14ac:dyDescent="0.25">
      <c r="A1344" s="12" t="s">
        <v>4105</v>
      </c>
      <c r="B1344" s="12" t="s">
        <v>4142</v>
      </c>
      <c r="C1344" s="12" t="s">
        <v>1559</v>
      </c>
      <c r="D1344" s="12" t="s">
        <v>4143</v>
      </c>
      <c r="E1344" s="12" t="s">
        <v>2225</v>
      </c>
      <c r="F1344" s="1">
        <v>3.5899999141693102</v>
      </c>
      <c r="G1344" s="1" t="s">
        <v>6765</v>
      </c>
      <c r="H1344" s="1">
        <v>4.5400001108646401E-3</v>
      </c>
      <c r="I1344" s="1" t="s">
        <v>6765</v>
      </c>
      <c r="J1344" s="1">
        <v>2.5700000696815599E-4</v>
      </c>
      <c r="K1344" s="1" t="s">
        <v>6765</v>
      </c>
      <c r="L1344" s="1">
        <v>4.0480000898241997E-3</v>
      </c>
      <c r="M1344" s="1" t="s">
        <v>6765</v>
      </c>
      <c r="N1344" s="1">
        <v>1.1490000179037499E-3</v>
      </c>
      <c r="O1344" s="1" t="s">
        <v>6765</v>
      </c>
    </row>
    <row r="1345" spans="1:15" x14ac:dyDescent="0.25">
      <c r="A1345" s="12" t="s">
        <v>4105</v>
      </c>
      <c r="B1345" s="12" t="s">
        <v>4144</v>
      </c>
      <c r="C1345" s="12" t="s">
        <v>1559</v>
      </c>
      <c r="D1345" s="12" t="s">
        <v>1803</v>
      </c>
      <c r="E1345" s="12" t="s">
        <v>2225</v>
      </c>
      <c r="F1345" s="1">
        <v>3.5899999141693102</v>
      </c>
      <c r="G1345" s="1" t="s">
        <v>6765</v>
      </c>
      <c r="H1345" s="1">
        <v>4.5400001108646401E-3</v>
      </c>
      <c r="I1345" s="1" t="s">
        <v>6765</v>
      </c>
      <c r="J1345" s="1">
        <v>2.5700000696815599E-4</v>
      </c>
      <c r="K1345" s="1" t="s">
        <v>6765</v>
      </c>
      <c r="L1345" s="1">
        <v>4.0480000898241997E-3</v>
      </c>
      <c r="M1345" s="1" t="s">
        <v>6765</v>
      </c>
      <c r="N1345" s="1">
        <v>1.1490000179037499E-3</v>
      </c>
      <c r="O1345" s="1" t="s">
        <v>6765</v>
      </c>
    </row>
    <row r="1346" spans="1:15" x14ac:dyDescent="0.25">
      <c r="A1346" s="12" t="s">
        <v>4105</v>
      </c>
      <c r="B1346" s="12" t="s">
        <v>4145</v>
      </c>
      <c r="C1346" s="12" t="s">
        <v>1559</v>
      </c>
      <c r="D1346" s="12" t="s">
        <v>2005</v>
      </c>
      <c r="E1346" s="12" t="s">
        <v>2225</v>
      </c>
      <c r="F1346" s="1">
        <v>3.5899999141693102</v>
      </c>
      <c r="G1346" s="1" t="s">
        <v>6765</v>
      </c>
      <c r="H1346" s="1">
        <v>4.5400001108646401E-3</v>
      </c>
      <c r="I1346" s="1" t="s">
        <v>6765</v>
      </c>
      <c r="J1346" s="1">
        <v>2.5700000696815599E-4</v>
      </c>
      <c r="K1346" s="1" t="s">
        <v>6765</v>
      </c>
      <c r="L1346" s="1">
        <v>4.0480000898241997E-3</v>
      </c>
      <c r="M1346" s="1" t="s">
        <v>6765</v>
      </c>
      <c r="N1346" s="1">
        <v>1.1490000179037499E-3</v>
      </c>
      <c r="O1346" s="1" t="s">
        <v>6765</v>
      </c>
    </row>
    <row r="1347" spans="1:15" x14ac:dyDescent="0.25">
      <c r="A1347" s="12" t="s">
        <v>4105</v>
      </c>
      <c r="B1347" s="12" t="s">
        <v>4146</v>
      </c>
      <c r="C1347" s="12" t="s">
        <v>1559</v>
      </c>
      <c r="D1347" s="12" t="s">
        <v>1584</v>
      </c>
      <c r="E1347" s="12" t="s">
        <v>2225</v>
      </c>
      <c r="F1347" s="1">
        <v>3.5899999141693102</v>
      </c>
      <c r="G1347" s="1" t="s">
        <v>6765</v>
      </c>
      <c r="H1347" s="1">
        <v>4.5400001108646401E-3</v>
      </c>
      <c r="I1347" s="1" t="s">
        <v>6765</v>
      </c>
      <c r="J1347" s="1">
        <v>2.5700000696815599E-4</v>
      </c>
      <c r="K1347" s="1" t="s">
        <v>6765</v>
      </c>
      <c r="L1347" s="1">
        <v>4.0480000898241997E-3</v>
      </c>
      <c r="M1347" s="1" t="s">
        <v>6765</v>
      </c>
      <c r="N1347" s="1">
        <v>1.1490000179037499E-3</v>
      </c>
      <c r="O1347" s="1" t="s">
        <v>6765</v>
      </c>
    </row>
    <row r="1348" spans="1:15" x14ac:dyDescent="0.25">
      <c r="A1348" s="12" t="s">
        <v>4105</v>
      </c>
      <c r="B1348" s="12" t="s">
        <v>4147</v>
      </c>
      <c r="C1348" s="12" t="s">
        <v>1559</v>
      </c>
      <c r="D1348" s="12" t="s">
        <v>4148</v>
      </c>
      <c r="E1348" s="12" t="s">
        <v>2225</v>
      </c>
      <c r="F1348" s="1">
        <v>3.5899999141693102</v>
      </c>
      <c r="G1348" s="1" t="s">
        <v>6765</v>
      </c>
      <c r="H1348" s="1">
        <v>4.5400001108646401E-3</v>
      </c>
      <c r="I1348" s="1" t="s">
        <v>6765</v>
      </c>
      <c r="J1348" s="1">
        <v>2.5700000696815599E-4</v>
      </c>
      <c r="K1348" s="1" t="s">
        <v>6765</v>
      </c>
      <c r="L1348" s="1">
        <v>4.0480000898241997E-3</v>
      </c>
      <c r="M1348" s="1" t="s">
        <v>6765</v>
      </c>
      <c r="N1348" s="1">
        <v>1.1490000179037499E-3</v>
      </c>
      <c r="O1348" s="1" t="s">
        <v>6765</v>
      </c>
    </row>
    <row r="1349" spans="1:15" x14ac:dyDescent="0.25">
      <c r="A1349" s="12" t="s">
        <v>4105</v>
      </c>
      <c r="B1349" s="12" t="s">
        <v>4149</v>
      </c>
      <c r="C1349" s="12" t="s">
        <v>1559</v>
      </c>
      <c r="D1349" s="12" t="s">
        <v>4150</v>
      </c>
      <c r="E1349" s="12" t="s">
        <v>2225</v>
      </c>
      <c r="F1349" s="1">
        <v>3.5899999141693102</v>
      </c>
      <c r="G1349" s="1" t="s">
        <v>6765</v>
      </c>
      <c r="H1349" s="1">
        <v>4.5400001108646401E-3</v>
      </c>
      <c r="I1349" s="1" t="s">
        <v>6765</v>
      </c>
      <c r="J1349" s="1">
        <v>2.5700000696815599E-4</v>
      </c>
      <c r="K1349" s="1" t="s">
        <v>6765</v>
      </c>
      <c r="L1349" s="1">
        <v>4.0480000898241997E-3</v>
      </c>
      <c r="M1349" s="1" t="s">
        <v>6765</v>
      </c>
      <c r="N1349" s="1">
        <v>1.1490000179037499E-3</v>
      </c>
      <c r="O1349" s="1" t="s">
        <v>6765</v>
      </c>
    </row>
    <row r="1350" spans="1:15" x14ac:dyDescent="0.25">
      <c r="A1350" s="12" t="s">
        <v>4105</v>
      </c>
      <c r="B1350" s="12" t="s">
        <v>4151</v>
      </c>
      <c r="C1350" s="12" t="s">
        <v>1559</v>
      </c>
      <c r="D1350" s="12" t="s">
        <v>4152</v>
      </c>
      <c r="E1350" s="12" t="s">
        <v>2225</v>
      </c>
      <c r="F1350" s="1">
        <v>3.5899999141693102</v>
      </c>
      <c r="G1350" s="1" t="s">
        <v>6765</v>
      </c>
      <c r="H1350" s="1">
        <v>4.5400001108646401E-3</v>
      </c>
      <c r="I1350" s="1" t="s">
        <v>6765</v>
      </c>
      <c r="J1350" s="1">
        <v>2.5700000696815599E-4</v>
      </c>
      <c r="K1350" s="1" t="s">
        <v>6765</v>
      </c>
      <c r="L1350" s="1">
        <v>4.0480000898241997E-3</v>
      </c>
      <c r="M1350" s="1" t="s">
        <v>6765</v>
      </c>
      <c r="N1350" s="1">
        <v>1.1490000179037499E-3</v>
      </c>
      <c r="O1350" s="1" t="s">
        <v>6765</v>
      </c>
    </row>
    <row r="1351" spans="1:15" x14ac:dyDescent="0.25">
      <c r="A1351" s="12" t="s">
        <v>4105</v>
      </c>
      <c r="B1351" s="12" t="s">
        <v>4153</v>
      </c>
      <c r="C1351" s="12" t="s">
        <v>1559</v>
      </c>
      <c r="D1351" s="12" t="s">
        <v>4154</v>
      </c>
      <c r="E1351" s="12" t="s">
        <v>2225</v>
      </c>
      <c r="F1351" s="1">
        <v>3.5899999141693102</v>
      </c>
      <c r="G1351" s="1" t="s">
        <v>6765</v>
      </c>
      <c r="H1351" s="1">
        <v>4.5400001108646401E-3</v>
      </c>
      <c r="I1351" s="1" t="s">
        <v>6765</v>
      </c>
      <c r="J1351" s="1">
        <v>2.5700000696815599E-4</v>
      </c>
      <c r="K1351" s="1" t="s">
        <v>6765</v>
      </c>
      <c r="L1351" s="1">
        <v>4.0480000898241997E-3</v>
      </c>
      <c r="M1351" s="1" t="s">
        <v>6765</v>
      </c>
      <c r="N1351" s="1">
        <v>1.1490000179037499E-3</v>
      </c>
      <c r="O1351" s="1" t="s">
        <v>6765</v>
      </c>
    </row>
    <row r="1352" spans="1:15" x14ac:dyDescent="0.25">
      <c r="A1352" s="12" t="s">
        <v>4105</v>
      </c>
      <c r="B1352" s="12" t="s">
        <v>4155</v>
      </c>
      <c r="C1352" s="12" t="s">
        <v>1559</v>
      </c>
      <c r="D1352" s="12" t="s">
        <v>4156</v>
      </c>
      <c r="E1352" s="12" t="s">
        <v>2225</v>
      </c>
      <c r="F1352" s="1">
        <v>3.5899999141693102</v>
      </c>
      <c r="G1352" s="1" t="s">
        <v>6765</v>
      </c>
      <c r="H1352" s="1">
        <v>4.5400001108646401E-3</v>
      </c>
      <c r="I1352" s="1" t="s">
        <v>6765</v>
      </c>
      <c r="J1352" s="1">
        <v>2.5700000696815599E-4</v>
      </c>
      <c r="K1352" s="1" t="s">
        <v>6765</v>
      </c>
      <c r="L1352" s="1">
        <v>4.0480000898241997E-3</v>
      </c>
      <c r="M1352" s="1" t="s">
        <v>6765</v>
      </c>
      <c r="N1352" s="1">
        <v>1.1490000179037499E-3</v>
      </c>
      <c r="O1352" s="1" t="s">
        <v>6765</v>
      </c>
    </row>
    <row r="1353" spans="1:15" x14ac:dyDescent="0.25">
      <c r="A1353" s="12" t="s">
        <v>4105</v>
      </c>
      <c r="B1353" s="12" t="s">
        <v>4157</v>
      </c>
      <c r="C1353" s="12" t="s">
        <v>1559</v>
      </c>
      <c r="D1353" s="12" t="s">
        <v>1498</v>
      </c>
      <c r="E1353" s="12" t="s">
        <v>2225</v>
      </c>
      <c r="F1353" s="1">
        <v>3.5899999141693102</v>
      </c>
      <c r="G1353" s="1" t="s">
        <v>6765</v>
      </c>
      <c r="H1353" s="1">
        <v>4.5400001108646401E-3</v>
      </c>
      <c r="I1353" s="1" t="s">
        <v>6765</v>
      </c>
      <c r="J1353" s="1">
        <v>2.5700000696815599E-4</v>
      </c>
      <c r="K1353" s="1" t="s">
        <v>6765</v>
      </c>
      <c r="L1353" s="1">
        <v>4.0480000898241997E-3</v>
      </c>
      <c r="M1353" s="1" t="s">
        <v>6765</v>
      </c>
      <c r="N1353" s="1">
        <v>1.1490000179037499E-3</v>
      </c>
      <c r="O1353" s="1" t="s">
        <v>6765</v>
      </c>
    </row>
    <row r="1354" spans="1:15" x14ac:dyDescent="0.25">
      <c r="A1354" s="12" t="s">
        <v>4105</v>
      </c>
      <c r="B1354" s="12" t="s">
        <v>4158</v>
      </c>
      <c r="C1354" s="12" t="s">
        <v>1559</v>
      </c>
      <c r="D1354" s="12" t="s">
        <v>4159</v>
      </c>
      <c r="E1354" s="12" t="s">
        <v>2225</v>
      </c>
      <c r="F1354" s="1">
        <v>3.5899999141693102</v>
      </c>
      <c r="G1354" s="1" t="s">
        <v>6765</v>
      </c>
      <c r="H1354" s="1">
        <v>4.5400001108646401E-3</v>
      </c>
      <c r="I1354" s="1" t="s">
        <v>6765</v>
      </c>
      <c r="J1354" s="1">
        <v>2.5700000696815599E-4</v>
      </c>
      <c r="K1354" s="1" t="s">
        <v>6765</v>
      </c>
      <c r="L1354" s="1">
        <v>4.0480000898241997E-3</v>
      </c>
      <c r="M1354" s="1" t="s">
        <v>6765</v>
      </c>
      <c r="N1354" s="1">
        <v>1.1490000179037499E-3</v>
      </c>
      <c r="O1354" s="1" t="s">
        <v>6765</v>
      </c>
    </row>
    <row r="1355" spans="1:15" x14ac:dyDescent="0.25">
      <c r="A1355" s="12" t="s">
        <v>4105</v>
      </c>
      <c r="B1355" s="12" t="s">
        <v>4160</v>
      </c>
      <c r="C1355" s="12" t="s">
        <v>1559</v>
      </c>
      <c r="D1355" s="12" t="s">
        <v>4161</v>
      </c>
      <c r="E1355" s="12" t="s">
        <v>2225</v>
      </c>
      <c r="F1355" s="1">
        <v>3.5899999141693102</v>
      </c>
      <c r="G1355" s="1" t="s">
        <v>6765</v>
      </c>
      <c r="H1355" s="1">
        <v>4.5400001108646401E-3</v>
      </c>
      <c r="I1355" s="1" t="s">
        <v>6765</v>
      </c>
      <c r="J1355" s="1">
        <v>2.5700000696815599E-4</v>
      </c>
      <c r="K1355" s="1" t="s">
        <v>6765</v>
      </c>
      <c r="L1355" s="1">
        <v>4.0480000898241997E-3</v>
      </c>
      <c r="M1355" s="1" t="s">
        <v>6765</v>
      </c>
      <c r="N1355" s="1">
        <v>1.1490000179037499E-3</v>
      </c>
      <c r="O1355" s="1" t="s">
        <v>6765</v>
      </c>
    </row>
    <row r="1356" spans="1:15" x14ac:dyDescent="0.25">
      <c r="A1356" s="12" t="s">
        <v>4105</v>
      </c>
      <c r="B1356" s="12" t="s">
        <v>4162</v>
      </c>
      <c r="C1356" s="12" t="s">
        <v>1559</v>
      </c>
      <c r="D1356" s="12" t="s">
        <v>1788</v>
      </c>
      <c r="E1356" s="12" t="s">
        <v>2225</v>
      </c>
      <c r="F1356" s="1">
        <v>3.5899999141693102</v>
      </c>
      <c r="G1356" s="1" t="s">
        <v>6765</v>
      </c>
      <c r="H1356" s="1">
        <v>4.5400001108646401E-3</v>
      </c>
      <c r="I1356" s="1" t="s">
        <v>6765</v>
      </c>
      <c r="J1356" s="1">
        <v>2.5700000696815599E-4</v>
      </c>
      <c r="K1356" s="1" t="s">
        <v>6765</v>
      </c>
      <c r="L1356" s="1">
        <v>4.0480000898241997E-3</v>
      </c>
      <c r="M1356" s="1" t="s">
        <v>6765</v>
      </c>
      <c r="N1356" s="1">
        <v>1.1490000179037499E-3</v>
      </c>
      <c r="O1356" s="1" t="s">
        <v>6765</v>
      </c>
    </row>
    <row r="1357" spans="1:15" x14ac:dyDescent="0.25">
      <c r="A1357" s="12" t="s">
        <v>4105</v>
      </c>
      <c r="B1357" s="12" t="s">
        <v>4163</v>
      </c>
      <c r="C1357" s="12" t="s">
        <v>1559</v>
      </c>
      <c r="D1357" s="12" t="s">
        <v>2184</v>
      </c>
      <c r="E1357" s="12" t="s">
        <v>2225</v>
      </c>
      <c r="F1357" s="1">
        <v>3.5899999141693102</v>
      </c>
      <c r="G1357" s="1" t="s">
        <v>6765</v>
      </c>
      <c r="H1357" s="1">
        <v>4.5400001108646401E-3</v>
      </c>
      <c r="I1357" s="1" t="s">
        <v>6765</v>
      </c>
      <c r="J1357" s="1">
        <v>2.5700000696815599E-4</v>
      </c>
      <c r="K1357" s="1" t="s">
        <v>6765</v>
      </c>
      <c r="L1357" s="1">
        <v>4.0480000898241997E-3</v>
      </c>
      <c r="M1357" s="1" t="s">
        <v>6765</v>
      </c>
      <c r="N1357" s="1">
        <v>1.1490000179037499E-3</v>
      </c>
      <c r="O1357" s="1" t="s">
        <v>6765</v>
      </c>
    </row>
    <row r="1358" spans="1:15" x14ac:dyDescent="0.25">
      <c r="A1358" s="12" t="s">
        <v>4105</v>
      </c>
      <c r="B1358" s="12" t="s">
        <v>4164</v>
      </c>
      <c r="C1358" s="12" t="s">
        <v>1559</v>
      </c>
      <c r="D1358" s="12" t="s">
        <v>4165</v>
      </c>
      <c r="E1358" s="12" t="s">
        <v>2225</v>
      </c>
      <c r="F1358" s="1">
        <v>3.5899999141693102</v>
      </c>
      <c r="G1358" s="1" t="s">
        <v>6765</v>
      </c>
      <c r="H1358" s="1">
        <v>4.5400001108646401E-3</v>
      </c>
      <c r="I1358" s="1" t="s">
        <v>6765</v>
      </c>
      <c r="J1358" s="1">
        <v>2.5700000696815599E-4</v>
      </c>
      <c r="K1358" s="1" t="s">
        <v>6765</v>
      </c>
      <c r="L1358" s="1">
        <v>4.0480000898241997E-3</v>
      </c>
      <c r="M1358" s="1" t="s">
        <v>6765</v>
      </c>
      <c r="N1358" s="1">
        <v>1.1490000179037499E-3</v>
      </c>
      <c r="O1358" s="1" t="s">
        <v>6765</v>
      </c>
    </row>
    <row r="1359" spans="1:15" x14ac:dyDescent="0.25">
      <c r="A1359" s="12" t="s">
        <v>4105</v>
      </c>
      <c r="B1359" s="12" t="s">
        <v>4166</v>
      </c>
      <c r="C1359" s="12" t="s">
        <v>1559</v>
      </c>
      <c r="D1359" s="12" t="s">
        <v>4167</v>
      </c>
      <c r="E1359" s="12" t="s">
        <v>2225</v>
      </c>
      <c r="F1359" s="1">
        <v>3.5899999141693102</v>
      </c>
      <c r="G1359" s="1" t="s">
        <v>6765</v>
      </c>
      <c r="H1359" s="1">
        <v>4.5400001108646401E-3</v>
      </c>
      <c r="I1359" s="1" t="s">
        <v>6765</v>
      </c>
      <c r="J1359" s="1">
        <v>2.5700000696815599E-4</v>
      </c>
      <c r="K1359" s="1" t="s">
        <v>6765</v>
      </c>
      <c r="L1359" s="1">
        <v>4.0480000898241997E-3</v>
      </c>
      <c r="M1359" s="1" t="s">
        <v>6765</v>
      </c>
      <c r="N1359" s="1">
        <v>1.1490000179037499E-3</v>
      </c>
      <c r="O1359" s="1" t="s">
        <v>6765</v>
      </c>
    </row>
    <row r="1360" spans="1:15" x14ac:dyDescent="0.25">
      <c r="A1360" s="12" t="s">
        <v>4105</v>
      </c>
      <c r="B1360" s="12" t="s">
        <v>4168</v>
      </c>
      <c r="C1360" s="12" t="s">
        <v>1559</v>
      </c>
      <c r="D1360" s="12" t="s">
        <v>1723</v>
      </c>
      <c r="E1360" s="12" t="s">
        <v>2225</v>
      </c>
      <c r="F1360" s="1">
        <v>3.5899999141693102</v>
      </c>
      <c r="G1360" s="1" t="s">
        <v>6765</v>
      </c>
      <c r="H1360" s="1">
        <v>4.5400001108646401E-3</v>
      </c>
      <c r="I1360" s="1" t="s">
        <v>6765</v>
      </c>
      <c r="J1360" s="1">
        <v>2.5700000696815599E-4</v>
      </c>
      <c r="K1360" s="1" t="s">
        <v>6765</v>
      </c>
      <c r="L1360" s="1">
        <v>4.0480000898241997E-3</v>
      </c>
      <c r="M1360" s="1" t="s">
        <v>6765</v>
      </c>
      <c r="N1360" s="1">
        <v>1.1490000179037499E-3</v>
      </c>
      <c r="O1360" s="1" t="s">
        <v>6765</v>
      </c>
    </row>
    <row r="1361" spans="1:15" x14ac:dyDescent="0.25">
      <c r="A1361" s="12" t="s">
        <v>3382</v>
      </c>
      <c r="B1361" s="12" t="s">
        <v>4169</v>
      </c>
      <c r="C1361" s="12" t="s">
        <v>1559</v>
      </c>
      <c r="D1361" s="12" t="s">
        <v>1953</v>
      </c>
      <c r="E1361" s="12" t="s">
        <v>2225</v>
      </c>
      <c r="F1361" s="1">
        <v>3.5899999141693102</v>
      </c>
      <c r="G1361" s="1" t="s">
        <v>6765</v>
      </c>
      <c r="H1361" s="1">
        <v>4.5400001108646401E-3</v>
      </c>
      <c r="I1361" s="1" t="s">
        <v>6765</v>
      </c>
      <c r="J1361" s="1">
        <v>2.5700000696815599E-4</v>
      </c>
      <c r="K1361" s="1" t="s">
        <v>6765</v>
      </c>
      <c r="L1361" s="1">
        <v>4.0480000898241997E-3</v>
      </c>
      <c r="M1361" s="1" t="s">
        <v>6765</v>
      </c>
      <c r="N1361" s="1">
        <v>1.1490000179037499E-3</v>
      </c>
      <c r="O1361" s="1" t="s">
        <v>6765</v>
      </c>
    </row>
    <row r="1362" spans="1:15" x14ac:dyDescent="0.25">
      <c r="A1362" s="12" t="s">
        <v>4105</v>
      </c>
      <c r="B1362" s="12" t="s">
        <v>4170</v>
      </c>
      <c r="C1362" s="12" t="s">
        <v>1559</v>
      </c>
      <c r="D1362" s="12" t="s">
        <v>1701</v>
      </c>
      <c r="E1362" s="12" t="s">
        <v>2225</v>
      </c>
      <c r="F1362" s="1">
        <v>3.5899999141693102</v>
      </c>
      <c r="G1362" s="1" t="s">
        <v>6765</v>
      </c>
      <c r="H1362" s="1">
        <v>4.5400001108646401E-3</v>
      </c>
      <c r="I1362" s="1" t="s">
        <v>6765</v>
      </c>
      <c r="J1362" s="1">
        <v>2.5700000696815599E-4</v>
      </c>
      <c r="K1362" s="1" t="s">
        <v>6765</v>
      </c>
      <c r="L1362" s="1">
        <v>4.0480000898241997E-3</v>
      </c>
      <c r="M1362" s="1" t="s">
        <v>6765</v>
      </c>
      <c r="N1362" s="1">
        <v>1.1490000179037499E-3</v>
      </c>
      <c r="O1362" s="1" t="s">
        <v>6765</v>
      </c>
    </row>
    <row r="1363" spans="1:15" x14ac:dyDescent="0.25">
      <c r="A1363" s="12" t="s">
        <v>4105</v>
      </c>
      <c r="B1363" s="12" t="s">
        <v>4171</v>
      </c>
      <c r="C1363" s="12" t="s">
        <v>1559</v>
      </c>
      <c r="D1363" s="12" t="s">
        <v>4172</v>
      </c>
      <c r="E1363" s="12" t="s">
        <v>2225</v>
      </c>
      <c r="F1363" s="1">
        <v>3.5899999141693102</v>
      </c>
      <c r="G1363" s="1" t="s">
        <v>6765</v>
      </c>
      <c r="H1363" s="1">
        <v>4.5400001108646401E-3</v>
      </c>
      <c r="I1363" s="1" t="s">
        <v>6765</v>
      </c>
      <c r="J1363" s="1">
        <v>2.5700000696815599E-4</v>
      </c>
      <c r="K1363" s="1" t="s">
        <v>6765</v>
      </c>
      <c r="L1363" s="1">
        <v>4.0480000898241997E-3</v>
      </c>
      <c r="M1363" s="1" t="s">
        <v>6765</v>
      </c>
      <c r="N1363" s="1">
        <v>1.1490000179037499E-3</v>
      </c>
      <c r="O1363" s="1" t="s">
        <v>6765</v>
      </c>
    </row>
    <row r="1364" spans="1:15" x14ac:dyDescent="0.25">
      <c r="A1364" s="12" t="s">
        <v>4105</v>
      </c>
      <c r="B1364" s="12" t="s">
        <v>4173</v>
      </c>
      <c r="C1364" s="12" t="s">
        <v>1559</v>
      </c>
      <c r="D1364" s="12" t="s">
        <v>4174</v>
      </c>
      <c r="E1364" s="12" t="s">
        <v>2225</v>
      </c>
      <c r="F1364" s="1">
        <v>3.5899999141693102</v>
      </c>
      <c r="G1364" s="1" t="s">
        <v>6765</v>
      </c>
      <c r="H1364" s="1">
        <v>4.5400001108646401E-3</v>
      </c>
      <c r="I1364" s="1" t="s">
        <v>6765</v>
      </c>
      <c r="J1364" s="1">
        <v>2.5700000696815599E-4</v>
      </c>
      <c r="K1364" s="1" t="s">
        <v>6765</v>
      </c>
      <c r="L1364" s="1">
        <v>4.0480000898241997E-3</v>
      </c>
      <c r="M1364" s="1" t="s">
        <v>6765</v>
      </c>
      <c r="N1364" s="1">
        <v>1.1490000179037499E-3</v>
      </c>
      <c r="O1364" s="1" t="s">
        <v>6765</v>
      </c>
    </row>
    <row r="1365" spans="1:15" x14ac:dyDescent="0.25">
      <c r="A1365" s="12" t="s">
        <v>3382</v>
      </c>
      <c r="B1365" s="12" t="s">
        <v>4175</v>
      </c>
      <c r="C1365" s="12" t="s">
        <v>1559</v>
      </c>
      <c r="D1365" s="12" t="s">
        <v>1925</v>
      </c>
      <c r="E1365" s="12" t="s">
        <v>2225</v>
      </c>
      <c r="F1365" s="1">
        <v>3.5899999141693102</v>
      </c>
      <c r="G1365" s="1" t="s">
        <v>6765</v>
      </c>
      <c r="H1365" s="1">
        <v>4.5400001108646401E-3</v>
      </c>
      <c r="I1365" s="1" t="s">
        <v>6765</v>
      </c>
      <c r="J1365" s="1">
        <v>2.5700000696815599E-4</v>
      </c>
      <c r="K1365" s="1" t="s">
        <v>6765</v>
      </c>
      <c r="L1365" s="1">
        <v>4.0480000898241997E-3</v>
      </c>
      <c r="M1365" s="1" t="s">
        <v>6765</v>
      </c>
      <c r="N1365" s="1">
        <v>1.1490000179037499E-3</v>
      </c>
      <c r="O1365" s="1" t="s">
        <v>6765</v>
      </c>
    </row>
    <row r="1366" spans="1:15" x14ac:dyDescent="0.25">
      <c r="A1366" s="12" t="s">
        <v>4105</v>
      </c>
      <c r="B1366" s="12" t="s">
        <v>4176</v>
      </c>
      <c r="C1366" s="12" t="s">
        <v>1559</v>
      </c>
      <c r="D1366" s="12" t="s">
        <v>1801</v>
      </c>
      <c r="E1366" s="12" t="s">
        <v>2225</v>
      </c>
      <c r="F1366" s="1">
        <v>3.5899999141693102</v>
      </c>
      <c r="G1366" s="1" t="s">
        <v>6765</v>
      </c>
      <c r="H1366" s="1">
        <v>4.5400001108646401E-3</v>
      </c>
      <c r="I1366" s="1" t="s">
        <v>6765</v>
      </c>
      <c r="J1366" s="1">
        <v>2.5700000696815599E-4</v>
      </c>
      <c r="K1366" s="1" t="s">
        <v>6765</v>
      </c>
      <c r="L1366" s="1">
        <v>4.0480000898241997E-3</v>
      </c>
      <c r="M1366" s="1" t="s">
        <v>6765</v>
      </c>
      <c r="N1366" s="1">
        <v>1.1490000179037499E-3</v>
      </c>
      <c r="O1366" s="1" t="s">
        <v>6765</v>
      </c>
    </row>
    <row r="1367" spans="1:15" x14ac:dyDescent="0.25">
      <c r="A1367" s="12" t="s">
        <v>4105</v>
      </c>
      <c r="B1367" s="12" t="s">
        <v>4177</v>
      </c>
      <c r="C1367" s="12" t="s">
        <v>1559</v>
      </c>
      <c r="D1367" s="12" t="s">
        <v>4178</v>
      </c>
      <c r="E1367" s="12" t="s">
        <v>2225</v>
      </c>
      <c r="F1367" s="1">
        <v>3.5899999141693102</v>
      </c>
      <c r="G1367" s="1" t="s">
        <v>6765</v>
      </c>
      <c r="H1367" s="1">
        <v>4.5400001108646401E-3</v>
      </c>
      <c r="I1367" s="1" t="s">
        <v>6765</v>
      </c>
      <c r="J1367" s="1">
        <v>2.5700000696815599E-4</v>
      </c>
      <c r="K1367" s="1" t="s">
        <v>6765</v>
      </c>
      <c r="L1367" s="1">
        <v>4.0480000898241997E-3</v>
      </c>
      <c r="M1367" s="1" t="s">
        <v>6765</v>
      </c>
      <c r="N1367" s="1">
        <v>1.1490000179037499E-3</v>
      </c>
      <c r="O1367" s="1" t="s">
        <v>6765</v>
      </c>
    </row>
    <row r="1368" spans="1:15" x14ac:dyDescent="0.25">
      <c r="A1368" s="12" t="s">
        <v>4105</v>
      </c>
      <c r="B1368" s="12" t="s">
        <v>4179</v>
      </c>
      <c r="C1368" s="12" t="s">
        <v>1559</v>
      </c>
      <c r="D1368" s="12" t="s">
        <v>4180</v>
      </c>
      <c r="E1368" s="12" t="s">
        <v>2225</v>
      </c>
      <c r="F1368" s="1">
        <v>3.5899999141693102</v>
      </c>
      <c r="G1368" s="1" t="s">
        <v>6765</v>
      </c>
      <c r="H1368" s="1">
        <v>4.5400001108646401E-3</v>
      </c>
      <c r="I1368" s="1" t="s">
        <v>6765</v>
      </c>
      <c r="J1368" s="1">
        <v>2.5700000696815599E-4</v>
      </c>
      <c r="K1368" s="1" t="s">
        <v>6765</v>
      </c>
      <c r="L1368" s="1">
        <v>4.0480000898241997E-3</v>
      </c>
      <c r="M1368" s="1" t="s">
        <v>6765</v>
      </c>
      <c r="N1368" s="1">
        <v>1.1490000179037499E-3</v>
      </c>
      <c r="O1368" s="1" t="s">
        <v>6765</v>
      </c>
    </row>
    <row r="1369" spans="1:15" x14ac:dyDescent="0.25">
      <c r="A1369" s="12" t="s">
        <v>4105</v>
      </c>
      <c r="B1369" s="12" t="s">
        <v>4181</v>
      </c>
      <c r="C1369" s="12" t="s">
        <v>1559</v>
      </c>
      <c r="D1369" s="12" t="s">
        <v>4182</v>
      </c>
      <c r="E1369" s="12" t="s">
        <v>2225</v>
      </c>
      <c r="F1369" s="1">
        <v>3.5899999141693102</v>
      </c>
      <c r="G1369" s="1" t="s">
        <v>6765</v>
      </c>
      <c r="H1369" s="1">
        <v>4.5400001108646401E-3</v>
      </c>
      <c r="I1369" s="1" t="s">
        <v>6765</v>
      </c>
      <c r="J1369" s="1">
        <v>2.5700000696815599E-4</v>
      </c>
      <c r="K1369" s="1" t="s">
        <v>6765</v>
      </c>
      <c r="L1369" s="1">
        <v>4.0480000898241997E-3</v>
      </c>
      <c r="M1369" s="1" t="s">
        <v>6765</v>
      </c>
      <c r="N1369" s="1">
        <v>1.1490000179037499E-3</v>
      </c>
      <c r="O1369" s="1" t="s">
        <v>6765</v>
      </c>
    </row>
    <row r="1370" spans="1:15" x14ac:dyDescent="0.25">
      <c r="A1370" s="12" t="s">
        <v>3382</v>
      </c>
      <c r="B1370" s="12" t="s">
        <v>4183</v>
      </c>
      <c r="C1370" s="12" t="s">
        <v>1559</v>
      </c>
      <c r="D1370" s="12" t="s">
        <v>1962</v>
      </c>
      <c r="E1370" s="12" t="s">
        <v>2225</v>
      </c>
      <c r="F1370" s="1">
        <v>3.5899999141693102</v>
      </c>
      <c r="G1370" s="1" t="s">
        <v>6765</v>
      </c>
      <c r="H1370" s="1">
        <v>4.5400001108646401E-3</v>
      </c>
      <c r="I1370" s="1" t="s">
        <v>6765</v>
      </c>
      <c r="J1370" s="1">
        <v>2.5700000696815599E-4</v>
      </c>
      <c r="K1370" s="1" t="s">
        <v>6765</v>
      </c>
      <c r="L1370" s="1">
        <v>4.0480000898241997E-3</v>
      </c>
      <c r="M1370" s="1" t="s">
        <v>6765</v>
      </c>
      <c r="N1370" s="1">
        <v>1.1490000179037499E-3</v>
      </c>
      <c r="O1370" s="1" t="s">
        <v>6765</v>
      </c>
    </row>
    <row r="1371" spans="1:15" x14ac:dyDescent="0.25">
      <c r="A1371" s="12" t="s">
        <v>4105</v>
      </c>
      <c r="B1371" s="12" t="s">
        <v>4184</v>
      </c>
      <c r="C1371" s="12" t="s">
        <v>1559</v>
      </c>
      <c r="D1371" s="12" t="s">
        <v>2213</v>
      </c>
      <c r="E1371" s="12" t="s">
        <v>2225</v>
      </c>
      <c r="F1371" s="1">
        <v>3.5899999141693102</v>
      </c>
      <c r="G1371" s="1" t="s">
        <v>6765</v>
      </c>
      <c r="H1371" s="1">
        <v>4.5400001108646401E-3</v>
      </c>
      <c r="I1371" s="1" t="s">
        <v>6765</v>
      </c>
      <c r="J1371" s="1">
        <v>2.5700000696815599E-4</v>
      </c>
      <c r="K1371" s="1" t="s">
        <v>6765</v>
      </c>
      <c r="L1371" s="1">
        <v>4.0480000898241997E-3</v>
      </c>
      <c r="M1371" s="1" t="s">
        <v>6765</v>
      </c>
      <c r="N1371" s="1">
        <v>1.1490000179037499E-3</v>
      </c>
      <c r="O1371" s="1" t="s">
        <v>6765</v>
      </c>
    </row>
    <row r="1372" spans="1:15" x14ac:dyDescent="0.25">
      <c r="A1372" s="12" t="s">
        <v>4105</v>
      </c>
      <c r="B1372" s="12" t="s">
        <v>4185</v>
      </c>
      <c r="C1372" s="12" t="s">
        <v>1559</v>
      </c>
      <c r="D1372" s="12" t="s">
        <v>1874</v>
      </c>
      <c r="E1372" s="12" t="s">
        <v>2225</v>
      </c>
      <c r="F1372" s="1">
        <v>3.5899999141693102</v>
      </c>
      <c r="G1372" s="1" t="s">
        <v>6765</v>
      </c>
      <c r="H1372" s="1">
        <v>4.5400001108646401E-3</v>
      </c>
      <c r="I1372" s="1" t="s">
        <v>6765</v>
      </c>
      <c r="J1372" s="1">
        <v>2.5700000696815599E-4</v>
      </c>
      <c r="K1372" s="1" t="s">
        <v>6765</v>
      </c>
      <c r="L1372" s="1">
        <v>4.0480000898241997E-3</v>
      </c>
      <c r="M1372" s="1" t="s">
        <v>6765</v>
      </c>
      <c r="N1372" s="1">
        <v>1.1490000179037499E-3</v>
      </c>
      <c r="O1372" s="1" t="s">
        <v>6765</v>
      </c>
    </row>
    <row r="1373" spans="1:15" x14ac:dyDescent="0.25">
      <c r="A1373" s="12" t="s">
        <v>4105</v>
      </c>
      <c r="B1373" s="12" t="s">
        <v>4186</v>
      </c>
      <c r="C1373" s="12" t="s">
        <v>1559</v>
      </c>
      <c r="D1373" s="12" t="s">
        <v>4187</v>
      </c>
      <c r="E1373" s="12" t="s">
        <v>2225</v>
      </c>
      <c r="F1373" s="1">
        <v>3.5899999141693102</v>
      </c>
      <c r="G1373" s="1" t="s">
        <v>6765</v>
      </c>
      <c r="H1373" s="1">
        <v>4.5400001108646401E-3</v>
      </c>
      <c r="I1373" s="1" t="s">
        <v>6765</v>
      </c>
      <c r="J1373" s="1">
        <v>2.5700000696815599E-4</v>
      </c>
      <c r="K1373" s="1" t="s">
        <v>6765</v>
      </c>
      <c r="L1373" s="1">
        <v>4.0480000898241997E-3</v>
      </c>
      <c r="M1373" s="1" t="s">
        <v>6765</v>
      </c>
      <c r="N1373" s="1">
        <v>1.1490000179037499E-3</v>
      </c>
      <c r="O1373" s="1" t="s">
        <v>6765</v>
      </c>
    </row>
    <row r="1374" spans="1:15" x14ac:dyDescent="0.25">
      <c r="A1374" s="12" t="s">
        <v>4105</v>
      </c>
      <c r="B1374" s="12" t="s">
        <v>4188</v>
      </c>
      <c r="C1374" s="12" t="s">
        <v>1559</v>
      </c>
      <c r="D1374" s="12" t="s">
        <v>4189</v>
      </c>
      <c r="E1374" s="12" t="s">
        <v>2225</v>
      </c>
      <c r="F1374" s="1">
        <v>3.5899999141693102</v>
      </c>
      <c r="G1374" s="1" t="s">
        <v>6765</v>
      </c>
      <c r="H1374" s="1">
        <v>4.5400001108646401E-3</v>
      </c>
      <c r="I1374" s="1" t="s">
        <v>6765</v>
      </c>
      <c r="J1374" s="1">
        <v>2.5700000696815599E-4</v>
      </c>
      <c r="K1374" s="1" t="s">
        <v>6765</v>
      </c>
      <c r="L1374" s="1">
        <v>4.0480000898241997E-3</v>
      </c>
      <c r="M1374" s="1" t="s">
        <v>6765</v>
      </c>
      <c r="N1374" s="1">
        <v>1.1490000179037499E-3</v>
      </c>
      <c r="O1374" s="1" t="s">
        <v>6765</v>
      </c>
    </row>
    <row r="1375" spans="1:15" x14ac:dyDescent="0.25">
      <c r="A1375" s="12" t="s">
        <v>4105</v>
      </c>
      <c r="B1375" s="12" t="s">
        <v>4190</v>
      </c>
      <c r="C1375" s="12" t="s">
        <v>1559</v>
      </c>
      <c r="D1375" s="12" t="s">
        <v>1569</v>
      </c>
      <c r="E1375" s="12" t="s">
        <v>2225</v>
      </c>
      <c r="F1375" s="1">
        <v>3.5899999141693102</v>
      </c>
      <c r="G1375" s="1" t="s">
        <v>6765</v>
      </c>
      <c r="H1375" s="1">
        <v>4.5400001108646401E-3</v>
      </c>
      <c r="I1375" s="1" t="s">
        <v>6765</v>
      </c>
      <c r="J1375" s="1">
        <v>2.5700000696815599E-4</v>
      </c>
      <c r="K1375" s="1" t="s">
        <v>6765</v>
      </c>
      <c r="L1375" s="1">
        <v>4.0480000898241997E-3</v>
      </c>
      <c r="M1375" s="1" t="s">
        <v>6765</v>
      </c>
      <c r="N1375" s="1">
        <v>1.1490000179037499E-3</v>
      </c>
      <c r="O1375" s="1" t="s">
        <v>6765</v>
      </c>
    </row>
    <row r="1376" spans="1:15" x14ac:dyDescent="0.25">
      <c r="A1376" s="12" t="s">
        <v>4105</v>
      </c>
      <c r="B1376" s="12" t="s">
        <v>4191</v>
      </c>
      <c r="C1376" s="12" t="s">
        <v>1559</v>
      </c>
      <c r="D1376" s="12" t="s">
        <v>2483</v>
      </c>
      <c r="E1376" s="12" t="s">
        <v>2225</v>
      </c>
      <c r="F1376" s="1">
        <v>3.5899999141693102</v>
      </c>
      <c r="G1376" s="1" t="s">
        <v>6765</v>
      </c>
      <c r="H1376" s="1">
        <v>4.5400001108646401E-3</v>
      </c>
      <c r="I1376" s="1" t="s">
        <v>6765</v>
      </c>
      <c r="J1376" s="1">
        <v>2.5700000696815599E-4</v>
      </c>
      <c r="K1376" s="1" t="s">
        <v>6765</v>
      </c>
      <c r="L1376" s="1">
        <v>4.0480000898241997E-3</v>
      </c>
      <c r="M1376" s="1" t="s">
        <v>6765</v>
      </c>
      <c r="N1376" s="1">
        <v>1.1490000179037499E-3</v>
      </c>
      <c r="O1376" s="1" t="s">
        <v>6765</v>
      </c>
    </row>
    <row r="1377" spans="1:15" x14ac:dyDescent="0.25">
      <c r="A1377" s="12" t="s">
        <v>4105</v>
      </c>
      <c r="B1377" s="12" t="s">
        <v>4192</v>
      </c>
      <c r="C1377" s="12" t="s">
        <v>1559</v>
      </c>
      <c r="D1377" s="12" t="s">
        <v>1728</v>
      </c>
      <c r="E1377" s="12" t="s">
        <v>2225</v>
      </c>
      <c r="F1377" s="1">
        <v>3.5899999141693102</v>
      </c>
      <c r="G1377" s="1" t="s">
        <v>6765</v>
      </c>
      <c r="H1377" s="1">
        <v>4.5400001108646401E-3</v>
      </c>
      <c r="I1377" s="1" t="s">
        <v>6765</v>
      </c>
      <c r="J1377" s="1">
        <v>2.5700000696815599E-4</v>
      </c>
      <c r="K1377" s="1" t="s">
        <v>6765</v>
      </c>
      <c r="L1377" s="1">
        <v>4.0480000898241997E-3</v>
      </c>
      <c r="M1377" s="1" t="s">
        <v>6765</v>
      </c>
      <c r="N1377" s="1">
        <v>1.1490000179037499E-3</v>
      </c>
      <c r="O1377" s="1" t="s">
        <v>6765</v>
      </c>
    </row>
    <row r="1378" spans="1:15" x14ac:dyDescent="0.25">
      <c r="A1378" s="12" t="s">
        <v>4105</v>
      </c>
      <c r="B1378" s="12" t="s">
        <v>4193</v>
      </c>
      <c r="C1378" s="12" t="s">
        <v>1559</v>
      </c>
      <c r="D1378" s="12" t="s">
        <v>4194</v>
      </c>
      <c r="E1378" s="12" t="s">
        <v>2225</v>
      </c>
      <c r="F1378" s="1">
        <v>3.5899999141693102</v>
      </c>
      <c r="G1378" s="1" t="s">
        <v>6765</v>
      </c>
      <c r="H1378" s="1">
        <v>4.5400001108646401E-3</v>
      </c>
      <c r="I1378" s="1" t="s">
        <v>6765</v>
      </c>
      <c r="J1378" s="1">
        <v>2.5700000696815599E-4</v>
      </c>
      <c r="K1378" s="1" t="s">
        <v>6765</v>
      </c>
      <c r="L1378" s="1">
        <v>4.0480000898241997E-3</v>
      </c>
      <c r="M1378" s="1" t="s">
        <v>6765</v>
      </c>
      <c r="N1378" s="1">
        <v>1.1490000179037499E-3</v>
      </c>
      <c r="O1378" s="1" t="s">
        <v>6765</v>
      </c>
    </row>
    <row r="1379" spans="1:15" x14ac:dyDescent="0.25">
      <c r="A1379" s="12" t="s">
        <v>4105</v>
      </c>
      <c r="B1379" s="12" t="s">
        <v>4195</v>
      </c>
      <c r="C1379" s="12" t="s">
        <v>1559</v>
      </c>
      <c r="D1379" s="12" t="s">
        <v>4196</v>
      </c>
      <c r="E1379" s="12" t="s">
        <v>2225</v>
      </c>
      <c r="F1379" s="1">
        <v>3.5899999141693102</v>
      </c>
      <c r="G1379" s="1" t="s">
        <v>6765</v>
      </c>
      <c r="H1379" s="1">
        <v>4.5400001108646401E-3</v>
      </c>
      <c r="I1379" s="1" t="s">
        <v>6765</v>
      </c>
      <c r="J1379" s="1">
        <v>2.5700000696815599E-4</v>
      </c>
      <c r="K1379" s="1" t="s">
        <v>6765</v>
      </c>
      <c r="L1379" s="1">
        <v>4.0480000898241997E-3</v>
      </c>
      <c r="M1379" s="1" t="s">
        <v>6765</v>
      </c>
      <c r="N1379" s="1">
        <v>1.1490000179037499E-3</v>
      </c>
      <c r="O1379" s="1" t="s">
        <v>6765</v>
      </c>
    </row>
    <row r="1380" spans="1:15" x14ac:dyDescent="0.25">
      <c r="A1380" s="12" t="s">
        <v>4105</v>
      </c>
      <c r="B1380" s="12" t="s">
        <v>4197</v>
      </c>
      <c r="C1380" s="12" t="s">
        <v>1559</v>
      </c>
      <c r="D1380" s="12" t="s">
        <v>4198</v>
      </c>
      <c r="E1380" s="12" t="s">
        <v>2225</v>
      </c>
      <c r="F1380" s="1">
        <v>3.5899999141693102</v>
      </c>
      <c r="G1380" s="1" t="s">
        <v>6765</v>
      </c>
      <c r="H1380" s="1">
        <v>4.5400001108646401E-3</v>
      </c>
      <c r="I1380" s="1" t="s">
        <v>6765</v>
      </c>
      <c r="J1380" s="1">
        <v>2.5700000696815599E-4</v>
      </c>
      <c r="K1380" s="1" t="s">
        <v>6765</v>
      </c>
      <c r="L1380" s="1">
        <v>4.0480000898241997E-3</v>
      </c>
      <c r="M1380" s="1" t="s">
        <v>6765</v>
      </c>
      <c r="N1380" s="1">
        <v>1.1490000179037499E-3</v>
      </c>
      <c r="O1380" s="1" t="s">
        <v>6765</v>
      </c>
    </row>
    <row r="1381" spans="1:15" x14ac:dyDescent="0.25">
      <c r="A1381" s="12" t="s">
        <v>3382</v>
      </c>
      <c r="B1381" s="12" t="s">
        <v>4199</v>
      </c>
      <c r="C1381" s="12" t="s">
        <v>1559</v>
      </c>
      <c r="D1381" s="12" t="s">
        <v>2111</v>
      </c>
      <c r="E1381" s="12" t="s">
        <v>2225</v>
      </c>
      <c r="F1381" s="1">
        <v>3.5899999141693102</v>
      </c>
      <c r="G1381" s="1" t="s">
        <v>6765</v>
      </c>
      <c r="H1381" s="1">
        <v>4.5400001108646401E-3</v>
      </c>
      <c r="I1381" s="1" t="s">
        <v>6765</v>
      </c>
      <c r="J1381" s="1">
        <v>2.5700000696815599E-4</v>
      </c>
      <c r="K1381" s="1" t="s">
        <v>6765</v>
      </c>
      <c r="L1381" s="1">
        <v>4.0480000898241997E-3</v>
      </c>
      <c r="M1381" s="1" t="s">
        <v>6765</v>
      </c>
      <c r="N1381" s="1">
        <v>1.1490000179037499E-3</v>
      </c>
      <c r="O1381" s="1" t="s">
        <v>6765</v>
      </c>
    </row>
    <row r="1382" spans="1:15" x14ac:dyDescent="0.25">
      <c r="A1382" s="12" t="s">
        <v>4105</v>
      </c>
      <c r="B1382" s="12" t="s">
        <v>4200</v>
      </c>
      <c r="C1382" s="12" t="s">
        <v>1559</v>
      </c>
      <c r="D1382" s="12" t="s">
        <v>1516</v>
      </c>
      <c r="E1382" s="12" t="s">
        <v>2225</v>
      </c>
      <c r="F1382" s="1">
        <v>3.5899999141693102</v>
      </c>
      <c r="G1382" s="1" t="s">
        <v>6765</v>
      </c>
      <c r="H1382" s="1">
        <v>4.5400001108646401E-3</v>
      </c>
      <c r="I1382" s="1" t="s">
        <v>6765</v>
      </c>
      <c r="J1382" s="1">
        <v>2.5700000696815599E-4</v>
      </c>
      <c r="K1382" s="1" t="s">
        <v>6765</v>
      </c>
      <c r="L1382" s="1">
        <v>4.0480000898241997E-3</v>
      </c>
      <c r="M1382" s="1" t="s">
        <v>6765</v>
      </c>
      <c r="N1382" s="1">
        <v>1.1490000179037499E-3</v>
      </c>
      <c r="O1382" s="1" t="s">
        <v>6765</v>
      </c>
    </row>
    <row r="1383" spans="1:15" x14ac:dyDescent="0.25">
      <c r="A1383" s="12" t="s">
        <v>4105</v>
      </c>
      <c r="B1383" s="12" t="s">
        <v>4201</v>
      </c>
      <c r="C1383" s="12" t="s">
        <v>1559</v>
      </c>
      <c r="D1383" s="12" t="s">
        <v>4202</v>
      </c>
      <c r="E1383" s="12" t="s">
        <v>2225</v>
      </c>
      <c r="F1383" s="1">
        <v>3.5899999141693102</v>
      </c>
      <c r="G1383" s="1" t="s">
        <v>6765</v>
      </c>
      <c r="H1383" s="1">
        <v>4.5400001108646401E-3</v>
      </c>
      <c r="I1383" s="1" t="s">
        <v>6765</v>
      </c>
      <c r="J1383" s="1">
        <v>2.5700000696815599E-4</v>
      </c>
      <c r="K1383" s="1" t="s">
        <v>6765</v>
      </c>
      <c r="L1383" s="1">
        <v>4.0480000898241997E-3</v>
      </c>
      <c r="M1383" s="1" t="s">
        <v>6765</v>
      </c>
      <c r="N1383" s="1">
        <v>1.1490000179037499E-3</v>
      </c>
      <c r="O1383" s="1" t="s">
        <v>6765</v>
      </c>
    </row>
    <row r="1384" spans="1:15" x14ac:dyDescent="0.25">
      <c r="A1384" s="12" t="s">
        <v>4105</v>
      </c>
      <c r="B1384" s="12" t="s">
        <v>4203</v>
      </c>
      <c r="C1384" s="12" t="s">
        <v>1559</v>
      </c>
      <c r="D1384" s="12" t="s">
        <v>1857</v>
      </c>
      <c r="E1384" s="12" t="s">
        <v>2225</v>
      </c>
      <c r="F1384" s="1">
        <v>3.5899999141693102</v>
      </c>
      <c r="G1384" s="1" t="s">
        <v>6765</v>
      </c>
      <c r="H1384" s="1">
        <v>4.5400001108646401E-3</v>
      </c>
      <c r="I1384" s="1" t="s">
        <v>6765</v>
      </c>
      <c r="J1384" s="1">
        <v>2.5700000696815599E-4</v>
      </c>
      <c r="K1384" s="1" t="s">
        <v>6765</v>
      </c>
      <c r="L1384" s="1">
        <v>4.0480000898241997E-3</v>
      </c>
      <c r="M1384" s="1" t="s">
        <v>6765</v>
      </c>
      <c r="N1384" s="1">
        <v>1.1490000179037499E-3</v>
      </c>
      <c r="O1384" s="1" t="s">
        <v>6765</v>
      </c>
    </row>
    <row r="1385" spans="1:15" x14ac:dyDescent="0.25">
      <c r="A1385" s="12" t="s">
        <v>4105</v>
      </c>
      <c r="B1385" s="12" t="s">
        <v>4204</v>
      </c>
      <c r="C1385" s="12" t="s">
        <v>1559</v>
      </c>
      <c r="D1385" s="12" t="s">
        <v>1622</v>
      </c>
      <c r="E1385" s="12" t="s">
        <v>2225</v>
      </c>
      <c r="F1385" s="1">
        <v>3.5899999141693102</v>
      </c>
      <c r="G1385" s="1" t="s">
        <v>6765</v>
      </c>
      <c r="H1385" s="1">
        <v>4.5400001108646401E-3</v>
      </c>
      <c r="I1385" s="1" t="s">
        <v>6765</v>
      </c>
      <c r="J1385" s="1">
        <v>2.5700000696815599E-4</v>
      </c>
      <c r="K1385" s="1" t="s">
        <v>6765</v>
      </c>
      <c r="L1385" s="1">
        <v>4.0480000898241997E-3</v>
      </c>
      <c r="M1385" s="1" t="s">
        <v>6765</v>
      </c>
      <c r="N1385" s="1">
        <v>1.1490000179037499E-3</v>
      </c>
      <c r="O1385" s="1" t="s">
        <v>6765</v>
      </c>
    </row>
    <row r="1386" spans="1:15" x14ac:dyDescent="0.25">
      <c r="A1386" s="12" t="s">
        <v>4105</v>
      </c>
      <c r="B1386" s="12" t="s">
        <v>4205</v>
      </c>
      <c r="C1386" s="12" t="s">
        <v>1559</v>
      </c>
      <c r="D1386" s="12" t="s">
        <v>2186</v>
      </c>
      <c r="E1386" s="12" t="s">
        <v>2225</v>
      </c>
      <c r="F1386" s="1">
        <v>3.5899999141693102</v>
      </c>
      <c r="G1386" s="1" t="s">
        <v>6765</v>
      </c>
      <c r="H1386" s="1">
        <v>4.5400001108646401E-3</v>
      </c>
      <c r="I1386" s="1" t="s">
        <v>6765</v>
      </c>
      <c r="J1386" s="1">
        <v>2.5700000696815599E-4</v>
      </c>
      <c r="K1386" s="1" t="s">
        <v>6765</v>
      </c>
      <c r="L1386" s="1">
        <v>4.0480000898241997E-3</v>
      </c>
      <c r="M1386" s="1" t="s">
        <v>6765</v>
      </c>
      <c r="N1386" s="1">
        <v>1.1490000179037499E-3</v>
      </c>
      <c r="O1386" s="1" t="s">
        <v>6765</v>
      </c>
    </row>
    <row r="1387" spans="1:15" x14ac:dyDescent="0.25">
      <c r="A1387" s="12" t="s">
        <v>4105</v>
      </c>
      <c r="B1387" s="12" t="s">
        <v>4206</v>
      </c>
      <c r="C1387" s="12" t="s">
        <v>1559</v>
      </c>
      <c r="D1387" s="12" t="s">
        <v>4207</v>
      </c>
      <c r="E1387" s="12" t="s">
        <v>2225</v>
      </c>
      <c r="F1387" s="1">
        <v>3.5899999141693102</v>
      </c>
      <c r="G1387" s="1" t="s">
        <v>6765</v>
      </c>
      <c r="H1387" s="1">
        <v>4.5400001108646401E-3</v>
      </c>
      <c r="I1387" s="1" t="s">
        <v>6765</v>
      </c>
      <c r="J1387" s="1">
        <v>2.5700000696815599E-4</v>
      </c>
      <c r="K1387" s="1" t="s">
        <v>6765</v>
      </c>
      <c r="L1387" s="1">
        <v>4.0480000898241997E-3</v>
      </c>
      <c r="M1387" s="1" t="s">
        <v>6765</v>
      </c>
      <c r="N1387" s="1">
        <v>1.1490000179037499E-3</v>
      </c>
      <c r="O1387" s="1" t="s">
        <v>6765</v>
      </c>
    </row>
    <row r="1388" spans="1:15" x14ac:dyDescent="0.25">
      <c r="A1388" s="12" t="s">
        <v>4105</v>
      </c>
      <c r="B1388" s="12" t="s">
        <v>4208</v>
      </c>
      <c r="C1388" s="12" t="s">
        <v>1559</v>
      </c>
      <c r="D1388" s="12" t="s">
        <v>4209</v>
      </c>
      <c r="E1388" s="12" t="s">
        <v>2225</v>
      </c>
      <c r="F1388" s="1">
        <v>3.5899999141693102</v>
      </c>
      <c r="G1388" s="1" t="s">
        <v>6765</v>
      </c>
      <c r="H1388" s="1">
        <v>4.5400001108646401E-3</v>
      </c>
      <c r="I1388" s="1" t="s">
        <v>6765</v>
      </c>
      <c r="J1388" s="1">
        <v>2.5700000696815599E-4</v>
      </c>
      <c r="K1388" s="1" t="s">
        <v>6765</v>
      </c>
      <c r="L1388" s="1">
        <v>4.0480000898241997E-3</v>
      </c>
      <c r="M1388" s="1" t="s">
        <v>6765</v>
      </c>
      <c r="N1388" s="1">
        <v>1.1490000179037499E-3</v>
      </c>
      <c r="O1388" s="1" t="s">
        <v>6765</v>
      </c>
    </row>
    <row r="1389" spans="1:15" x14ac:dyDescent="0.25">
      <c r="A1389" s="12" t="s">
        <v>3382</v>
      </c>
      <c r="B1389" s="12" t="s">
        <v>4210</v>
      </c>
      <c r="C1389" s="12" t="s">
        <v>1559</v>
      </c>
      <c r="D1389" s="12" t="s">
        <v>4211</v>
      </c>
      <c r="E1389" s="12" t="s">
        <v>2225</v>
      </c>
      <c r="F1389" s="1">
        <v>3.5899999141693102</v>
      </c>
      <c r="G1389" s="1" t="s">
        <v>6765</v>
      </c>
      <c r="H1389" s="1">
        <v>4.5400001108646401E-3</v>
      </c>
      <c r="I1389" s="1" t="s">
        <v>6765</v>
      </c>
      <c r="J1389" s="1">
        <v>2.5700000696815599E-4</v>
      </c>
      <c r="K1389" s="1" t="s">
        <v>6765</v>
      </c>
      <c r="L1389" s="1">
        <v>4.0480000898241997E-3</v>
      </c>
      <c r="M1389" s="1" t="s">
        <v>6765</v>
      </c>
      <c r="N1389" s="1">
        <v>1.1490000179037499E-3</v>
      </c>
      <c r="O1389" s="1" t="s">
        <v>6765</v>
      </c>
    </row>
    <row r="1390" spans="1:15" x14ac:dyDescent="0.25">
      <c r="A1390" s="12" t="s">
        <v>4105</v>
      </c>
      <c r="B1390" s="12" t="s">
        <v>4212</v>
      </c>
      <c r="C1390" s="12" t="s">
        <v>1559</v>
      </c>
      <c r="D1390" s="12" t="s">
        <v>3631</v>
      </c>
      <c r="E1390" s="12" t="s">
        <v>2225</v>
      </c>
      <c r="F1390" s="1">
        <v>3.5899999141693102</v>
      </c>
      <c r="G1390" s="1" t="s">
        <v>6765</v>
      </c>
      <c r="H1390" s="1">
        <v>4.5400001108646401E-3</v>
      </c>
      <c r="I1390" s="1" t="s">
        <v>6765</v>
      </c>
      <c r="J1390" s="1">
        <v>2.5700000696815599E-4</v>
      </c>
      <c r="K1390" s="1" t="s">
        <v>6765</v>
      </c>
      <c r="L1390" s="1">
        <v>4.0480000898241997E-3</v>
      </c>
      <c r="M1390" s="1" t="s">
        <v>6765</v>
      </c>
      <c r="N1390" s="1">
        <v>1.1490000179037499E-3</v>
      </c>
      <c r="O1390" s="1" t="s">
        <v>6765</v>
      </c>
    </row>
    <row r="1391" spans="1:15" x14ac:dyDescent="0.25">
      <c r="A1391" s="12" t="s">
        <v>4105</v>
      </c>
      <c r="B1391" s="12" t="s">
        <v>4213</v>
      </c>
      <c r="C1391" s="12" t="s">
        <v>1559</v>
      </c>
      <c r="D1391" s="12" t="s">
        <v>4214</v>
      </c>
      <c r="E1391" s="12" t="s">
        <v>2225</v>
      </c>
      <c r="F1391" s="1">
        <v>3.5899999141693102</v>
      </c>
      <c r="G1391" s="1" t="s">
        <v>6765</v>
      </c>
      <c r="H1391" s="1">
        <v>4.5400001108646401E-3</v>
      </c>
      <c r="I1391" s="1" t="s">
        <v>6765</v>
      </c>
      <c r="J1391" s="1">
        <v>2.5700000696815599E-4</v>
      </c>
      <c r="K1391" s="1" t="s">
        <v>6765</v>
      </c>
      <c r="L1391" s="1">
        <v>4.0480000898241997E-3</v>
      </c>
      <c r="M1391" s="1" t="s">
        <v>6765</v>
      </c>
      <c r="N1391" s="1">
        <v>1.1490000179037499E-3</v>
      </c>
      <c r="O1391" s="1" t="s">
        <v>6765</v>
      </c>
    </row>
    <row r="1392" spans="1:15" x14ac:dyDescent="0.25">
      <c r="A1392" s="12" t="s">
        <v>4105</v>
      </c>
      <c r="B1392" s="12" t="s">
        <v>4215</v>
      </c>
      <c r="C1392" s="12" t="s">
        <v>1559</v>
      </c>
      <c r="D1392" s="12" t="s">
        <v>3800</v>
      </c>
      <c r="E1392" s="12" t="s">
        <v>2225</v>
      </c>
      <c r="F1392" s="1">
        <v>3.5899999141693102</v>
      </c>
      <c r="G1392" s="1" t="s">
        <v>6765</v>
      </c>
      <c r="H1392" s="1">
        <v>4.5400001108646401E-3</v>
      </c>
      <c r="I1392" s="1" t="s">
        <v>6765</v>
      </c>
      <c r="J1392" s="1">
        <v>2.5700000696815599E-4</v>
      </c>
      <c r="K1392" s="1" t="s">
        <v>6765</v>
      </c>
      <c r="L1392" s="1">
        <v>4.0480000898241997E-3</v>
      </c>
      <c r="M1392" s="1" t="s">
        <v>6765</v>
      </c>
      <c r="N1392" s="1">
        <v>1.1490000179037499E-3</v>
      </c>
      <c r="O1392" s="1" t="s">
        <v>6765</v>
      </c>
    </row>
    <row r="1393" spans="1:15" x14ac:dyDescent="0.25">
      <c r="A1393" s="12" t="s">
        <v>4105</v>
      </c>
      <c r="B1393" s="12" t="s">
        <v>4216</v>
      </c>
      <c r="C1393" s="12" t="s">
        <v>1559</v>
      </c>
      <c r="D1393" s="12" t="s">
        <v>4217</v>
      </c>
      <c r="E1393" s="12" t="s">
        <v>2225</v>
      </c>
      <c r="F1393" s="1">
        <v>3.5899999141693102</v>
      </c>
      <c r="G1393" s="1" t="s">
        <v>6765</v>
      </c>
      <c r="H1393" s="1">
        <v>4.5400001108646401E-3</v>
      </c>
      <c r="I1393" s="1" t="s">
        <v>6765</v>
      </c>
      <c r="J1393" s="1">
        <v>2.5700000696815599E-4</v>
      </c>
      <c r="K1393" s="1" t="s">
        <v>6765</v>
      </c>
      <c r="L1393" s="1">
        <v>4.0480000898241997E-3</v>
      </c>
      <c r="M1393" s="1" t="s">
        <v>6765</v>
      </c>
      <c r="N1393" s="1">
        <v>1.1490000179037499E-3</v>
      </c>
      <c r="O1393" s="1" t="s">
        <v>6765</v>
      </c>
    </row>
    <row r="1394" spans="1:15" x14ac:dyDescent="0.25">
      <c r="A1394" s="12" t="s">
        <v>3382</v>
      </c>
      <c r="B1394" s="12" t="s">
        <v>4218</v>
      </c>
      <c r="C1394" s="12" t="s">
        <v>1559</v>
      </c>
      <c r="D1394" s="12" t="s">
        <v>4219</v>
      </c>
      <c r="E1394" s="12" t="s">
        <v>2225</v>
      </c>
      <c r="F1394" s="1">
        <v>3.5899999141693102</v>
      </c>
      <c r="G1394" s="1" t="s">
        <v>6765</v>
      </c>
      <c r="H1394" s="1">
        <v>4.5400001108646401E-3</v>
      </c>
      <c r="I1394" s="1" t="s">
        <v>6765</v>
      </c>
      <c r="J1394" s="1">
        <v>2.5700000696815599E-4</v>
      </c>
      <c r="K1394" s="1" t="s">
        <v>6765</v>
      </c>
      <c r="L1394" s="1">
        <v>4.0480000898241997E-3</v>
      </c>
      <c r="M1394" s="1" t="s">
        <v>6765</v>
      </c>
      <c r="N1394" s="1">
        <v>1.1490000179037499E-3</v>
      </c>
      <c r="O1394" s="1" t="s">
        <v>6765</v>
      </c>
    </row>
    <row r="1395" spans="1:15" x14ac:dyDescent="0.25">
      <c r="A1395" s="12" t="s">
        <v>4105</v>
      </c>
      <c r="B1395" s="12" t="s">
        <v>4220</v>
      </c>
      <c r="C1395" s="12" t="s">
        <v>1559</v>
      </c>
      <c r="D1395" s="12" t="s">
        <v>4221</v>
      </c>
      <c r="E1395" s="12" t="s">
        <v>2225</v>
      </c>
      <c r="F1395" s="1">
        <v>3.5899999141693102</v>
      </c>
      <c r="G1395" s="1" t="s">
        <v>6765</v>
      </c>
      <c r="H1395" s="1">
        <v>4.5400001108646401E-3</v>
      </c>
      <c r="I1395" s="1" t="s">
        <v>6765</v>
      </c>
      <c r="J1395" s="1">
        <v>2.5700000696815599E-4</v>
      </c>
      <c r="K1395" s="1" t="s">
        <v>6765</v>
      </c>
      <c r="L1395" s="1">
        <v>4.0480000898241997E-3</v>
      </c>
      <c r="M1395" s="1" t="s">
        <v>6765</v>
      </c>
      <c r="N1395" s="1">
        <v>1.1490000179037499E-3</v>
      </c>
      <c r="O1395" s="1" t="s">
        <v>6765</v>
      </c>
    </row>
    <row r="1396" spans="1:15" x14ac:dyDescent="0.25">
      <c r="A1396" s="12" t="s">
        <v>3382</v>
      </c>
      <c r="B1396" s="12" t="s">
        <v>4222</v>
      </c>
      <c r="C1396" s="12" t="s">
        <v>1559</v>
      </c>
      <c r="D1396" s="12" t="s">
        <v>4223</v>
      </c>
      <c r="E1396" s="12" t="s">
        <v>2225</v>
      </c>
      <c r="F1396" s="1">
        <v>3.5899999141693102</v>
      </c>
      <c r="G1396" s="1" t="s">
        <v>6765</v>
      </c>
      <c r="H1396" s="1">
        <v>4.5400001108646401E-3</v>
      </c>
      <c r="I1396" s="1" t="s">
        <v>6765</v>
      </c>
      <c r="J1396" s="1">
        <v>2.5700000696815599E-4</v>
      </c>
      <c r="K1396" s="1" t="s">
        <v>6765</v>
      </c>
      <c r="L1396" s="1">
        <v>4.0480000898241997E-3</v>
      </c>
      <c r="M1396" s="1" t="s">
        <v>6765</v>
      </c>
      <c r="N1396" s="1">
        <v>1.1490000179037499E-3</v>
      </c>
      <c r="O1396" s="1" t="s">
        <v>6765</v>
      </c>
    </row>
    <row r="1397" spans="1:15" x14ac:dyDescent="0.25">
      <c r="A1397" s="12" t="s">
        <v>4105</v>
      </c>
      <c r="B1397" s="12" t="s">
        <v>4224</v>
      </c>
      <c r="C1397" s="12" t="s">
        <v>1559</v>
      </c>
      <c r="D1397" s="12" t="s">
        <v>1127</v>
      </c>
      <c r="E1397" s="12" t="s">
        <v>2225</v>
      </c>
      <c r="F1397" s="1">
        <v>3.5899999141693102</v>
      </c>
      <c r="G1397" s="1" t="s">
        <v>6765</v>
      </c>
      <c r="H1397" s="1">
        <v>4.5400001108646401E-3</v>
      </c>
      <c r="I1397" s="1" t="s">
        <v>6765</v>
      </c>
      <c r="J1397" s="1">
        <v>2.5700000696815599E-4</v>
      </c>
      <c r="K1397" s="1" t="s">
        <v>6765</v>
      </c>
      <c r="L1397" s="1">
        <v>4.0480000898241997E-3</v>
      </c>
      <c r="M1397" s="1" t="s">
        <v>6765</v>
      </c>
      <c r="N1397" s="1">
        <v>1.1490000179037499E-3</v>
      </c>
      <c r="O1397" s="1" t="s">
        <v>6765</v>
      </c>
    </row>
    <row r="1398" spans="1:15" x14ac:dyDescent="0.25">
      <c r="A1398" s="12" t="s">
        <v>4105</v>
      </c>
      <c r="B1398" s="12" t="s">
        <v>4225</v>
      </c>
      <c r="C1398" s="12" t="s">
        <v>1559</v>
      </c>
      <c r="D1398" s="12" t="s">
        <v>4226</v>
      </c>
      <c r="E1398" s="12" t="s">
        <v>2225</v>
      </c>
      <c r="F1398" s="1">
        <v>3.5899999141693102</v>
      </c>
      <c r="G1398" s="1" t="s">
        <v>6765</v>
      </c>
      <c r="H1398" s="1">
        <v>4.5400001108646401E-3</v>
      </c>
      <c r="I1398" s="1" t="s">
        <v>6765</v>
      </c>
      <c r="J1398" s="1">
        <v>2.5700000696815599E-4</v>
      </c>
      <c r="K1398" s="1" t="s">
        <v>6765</v>
      </c>
      <c r="L1398" s="1">
        <v>4.0480000898241997E-3</v>
      </c>
      <c r="M1398" s="1" t="s">
        <v>6765</v>
      </c>
      <c r="N1398" s="1">
        <v>1.1490000179037499E-3</v>
      </c>
      <c r="O1398" s="1" t="s">
        <v>6765</v>
      </c>
    </row>
    <row r="1399" spans="1:15" x14ac:dyDescent="0.25">
      <c r="A1399" s="12" t="s">
        <v>4105</v>
      </c>
      <c r="B1399" s="12" t="s">
        <v>4227</v>
      </c>
      <c r="C1399" s="12" t="s">
        <v>1559</v>
      </c>
      <c r="D1399" s="12" t="s">
        <v>4228</v>
      </c>
      <c r="E1399" s="12" t="s">
        <v>2225</v>
      </c>
      <c r="F1399" s="1">
        <v>3.5899999141693102</v>
      </c>
      <c r="G1399" s="1" t="s">
        <v>6765</v>
      </c>
      <c r="H1399" s="1">
        <v>4.5400001108646401E-3</v>
      </c>
      <c r="I1399" s="1" t="s">
        <v>6765</v>
      </c>
      <c r="J1399" s="1">
        <v>2.5700000696815599E-4</v>
      </c>
      <c r="K1399" s="1" t="s">
        <v>6765</v>
      </c>
      <c r="L1399" s="1">
        <v>4.0480000898241997E-3</v>
      </c>
      <c r="M1399" s="1" t="s">
        <v>6765</v>
      </c>
      <c r="N1399" s="1">
        <v>1.1490000179037499E-3</v>
      </c>
      <c r="O1399" s="1" t="s">
        <v>6765</v>
      </c>
    </row>
    <row r="1400" spans="1:15" x14ac:dyDescent="0.25">
      <c r="A1400" s="12" t="s">
        <v>3382</v>
      </c>
      <c r="B1400" s="12" t="s">
        <v>4229</v>
      </c>
      <c r="C1400" s="12" t="s">
        <v>1559</v>
      </c>
      <c r="D1400" s="12" t="s">
        <v>4230</v>
      </c>
      <c r="E1400" s="12" t="s">
        <v>2225</v>
      </c>
      <c r="F1400" s="1">
        <v>3.5899999141693102</v>
      </c>
      <c r="G1400" s="1" t="s">
        <v>6765</v>
      </c>
      <c r="H1400" s="1">
        <v>4.5400001108646401E-3</v>
      </c>
      <c r="I1400" s="1" t="s">
        <v>6765</v>
      </c>
      <c r="J1400" s="1">
        <v>2.5700000696815599E-4</v>
      </c>
      <c r="K1400" s="1" t="s">
        <v>6765</v>
      </c>
      <c r="L1400" s="1">
        <v>4.0480000898241997E-3</v>
      </c>
      <c r="M1400" s="1" t="s">
        <v>6765</v>
      </c>
      <c r="N1400" s="1">
        <v>1.1490000179037499E-3</v>
      </c>
      <c r="O1400" s="1" t="s">
        <v>6765</v>
      </c>
    </row>
    <row r="1401" spans="1:15" x14ac:dyDescent="0.25">
      <c r="A1401" s="12" t="s">
        <v>4105</v>
      </c>
      <c r="B1401" s="12" t="s">
        <v>4231</v>
      </c>
      <c r="C1401" s="12" t="s">
        <v>1559</v>
      </c>
      <c r="D1401" s="12" t="s">
        <v>1955</v>
      </c>
      <c r="E1401" s="12" t="s">
        <v>2225</v>
      </c>
      <c r="F1401" s="1">
        <v>3.5899999141693102</v>
      </c>
      <c r="G1401" s="1" t="s">
        <v>6765</v>
      </c>
      <c r="H1401" s="1">
        <v>4.5400001108646401E-3</v>
      </c>
      <c r="I1401" s="1" t="s">
        <v>6765</v>
      </c>
      <c r="J1401" s="1">
        <v>2.5700000696815599E-4</v>
      </c>
      <c r="K1401" s="1" t="s">
        <v>6765</v>
      </c>
      <c r="L1401" s="1">
        <v>4.0480000898241997E-3</v>
      </c>
      <c r="M1401" s="1" t="s">
        <v>6765</v>
      </c>
      <c r="N1401" s="1">
        <v>1.1490000179037499E-3</v>
      </c>
      <c r="O1401" s="1" t="s">
        <v>6765</v>
      </c>
    </row>
    <row r="1402" spans="1:15" x14ac:dyDescent="0.25">
      <c r="A1402" s="12" t="s">
        <v>4105</v>
      </c>
      <c r="B1402" s="12" t="s">
        <v>4232</v>
      </c>
      <c r="C1402" s="12" t="s">
        <v>1559</v>
      </c>
      <c r="D1402" s="12" t="s">
        <v>4233</v>
      </c>
      <c r="E1402" s="12" t="s">
        <v>2225</v>
      </c>
      <c r="F1402" s="1">
        <v>3.5899999141693102</v>
      </c>
      <c r="G1402" s="1" t="s">
        <v>6765</v>
      </c>
      <c r="H1402" s="1">
        <v>4.5400001108646401E-3</v>
      </c>
      <c r="I1402" s="1" t="s">
        <v>6765</v>
      </c>
      <c r="J1402" s="1">
        <v>2.5700000696815599E-4</v>
      </c>
      <c r="K1402" s="1" t="s">
        <v>6765</v>
      </c>
      <c r="L1402" s="1">
        <v>4.0480000898241997E-3</v>
      </c>
      <c r="M1402" s="1" t="s">
        <v>6765</v>
      </c>
      <c r="N1402" s="1">
        <v>1.1490000179037499E-3</v>
      </c>
      <c r="O1402" s="1" t="s">
        <v>6765</v>
      </c>
    </row>
    <row r="1403" spans="1:15" x14ac:dyDescent="0.25">
      <c r="A1403" s="12" t="s">
        <v>2223</v>
      </c>
      <c r="B1403" s="12" t="s">
        <v>4234</v>
      </c>
      <c r="C1403" s="12" t="s">
        <v>1523</v>
      </c>
      <c r="D1403" s="12" t="s">
        <v>1618</v>
      </c>
      <c r="E1403" s="12" t="s">
        <v>2225</v>
      </c>
      <c r="F1403" s="1">
        <v>4.9166021347045898</v>
      </c>
      <c r="G1403" s="1" t="s">
        <v>2226</v>
      </c>
      <c r="H1403" s="1">
        <v>1.52896903455257E-3</v>
      </c>
      <c r="I1403" s="1" t="s">
        <v>2226</v>
      </c>
      <c r="J1403" s="1">
        <v>3.2169078622246202E-5</v>
      </c>
      <c r="K1403" s="1" t="s">
        <v>2226</v>
      </c>
      <c r="L1403" s="1">
        <v>5.8346451260149501E-4</v>
      </c>
      <c r="M1403" s="1" t="s">
        <v>2226</v>
      </c>
      <c r="N1403" s="1">
        <v>4.9385882448404995E-4</v>
      </c>
      <c r="O1403" s="1" t="s">
        <v>2226</v>
      </c>
    </row>
    <row r="1404" spans="1:15" x14ac:dyDescent="0.25">
      <c r="A1404" s="12" t="s">
        <v>3649</v>
      </c>
      <c r="B1404" s="12" t="s">
        <v>4235</v>
      </c>
      <c r="C1404" s="12" t="s">
        <v>1523</v>
      </c>
      <c r="D1404" s="12" t="s">
        <v>4236</v>
      </c>
      <c r="E1404" s="12" t="s">
        <v>2225</v>
      </c>
      <c r="F1404" s="1">
        <v>25.404619216918899</v>
      </c>
      <c r="G1404" s="1" t="s">
        <v>2226</v>
      </c>
      <c r="H1404" s="1">
        <v>0</v>
      </c>
      <c r="I1404" s="1" t="s">
        <v>2226</v>
      </c>
      <c r="J1404" s="1">
        <v>0</v>
      </c>
      <c r="K1404" s="1" t="s">
        <v>2226</v>
      </c>
      <c r="L1404" s="1">
        <v>0</v>
      </c>
      <c r="M1404" s="1" t="s">
        <v>2226</v>
      </c>
      <c r="N1404" s="1">
        <v>0</v>
      </c>
      <c r="O1404" s="1" t="s">
        <v>2226</v>
      </c>
    </row>
    <row r="1405" spans="1:15" x14ac:dyDescent="0.25">
      <c r="A1405" s="12" t="s">
        <v>2223</v>
      </c>
      <c r="B1405" s="12" t="s">
        <v>4237</v>
      </c>
      <c r="C1405" s="12" t="s">
        <v>1523</v>
      </c>
      <c r="D1405" s="12" t="s">
        <v>4238</v>
      </c>
      <c r="E1405" s="12" t="s">
        <v>2225</v>
      </c>
      <c r="F1405" s="1">
        <v>4.9166021347045898</v>
      </c>
      <c r="G1405" s="1" t="s">
        <v>2226</v>
      </c>
      <c r="H1405" s="1">
        <v>1.52896903455257E-3</v>
      </c>
      <c r="I1405" s="1" t="s">
        <v>2226</v>
      </c>
      <c r="J1405" s="1">
        <v>3.2169078622246202E-5</v>
      </c>
      <c r="K1405" s="1" t="s">
        <v>2226</v>
      </c>
      <c r="L1405" s="1">
        <v>5.8346451260149501E-4</v>
      </c>
      <c r="M1405" s="1" t="s">
        <v>2226</v>
      </c>
      <c r="N1405" s="1">
        <v>4.9385882448404995E-4</v>
      </c>
      <c r="O1405" s="1" t="s">
        <v>2226</v>
      </c>
    </row>
    <row r="1406" spans="1:15" x14ac:dyDescent="0.25">
      <c r="A1406" s="12" t="s">
        <v>2223</v>
      </c>
      <c r="B1406" s="12" t="s">
        <v>4239</v>
      </c>
      <c r="C1406" s="12" t="s">
        <v>1523</v>
      </c>
      <c r="D1406" s="12" t="s">
        <v>2069</v>
      </c>
      <c r="E1406" s="12" t="s">
        <v>2225</v>
      </c>
      <c r="F1406" s="1">
        <v>4.9166021347045898</v>
      </c>
      <c r="G1406" s="1" t="s">
        <v>2226</v>
      </c>
      <c r="H1406" s="1">
        <v>1.52896903455257E-3</v>
      </c>
      <c r="I1406" s="1" t="s">
        <v>2226</v>
      </c>
      <c r="J1406" s="1">
        <v>3.2169078622246202E-5</v>
      </c>
      <c r="K1406" s="1" t="s">
        <v>2226</v>
      </c>
      <c r="L1406" s="1">
        <v>5.8346451260149501E-4</v>
      </c>
      <c r="M1406" s="1" t="s">
        <v>2226</v>
      </c>
      <c r="N1406" s="1">
        <v>4.9385882448404995E-4</v>
      </c>
      <c r="O1406" s="1" t="s">
        <v>2226</v>
      </c>
    </row>
    <row r="1407" spans="1:15" x14ac:dyDescent="0.25">
      <c r="A1407" s="12" t="s">
        <v>3649</v>
      </c>
      <c r="B1407" s="12" t="s">
        <v>4240</v>
      </c>
      <c r="C1407" s="12" t="s">
        <v>1523</v>
      </c>
      <c r="D1407" s="12" t="s">
        <v>1665</v>
      </c>
      <c r="E1407" s="12" t="s">
        <v>2225</v>
      </c>
      <c r="F1407" s="1">
        <v>25.404619216918899</v>
      </c>
      <c r="G1407" s="1" t="s">
        <v>2226</v>
      </c>
      <c r="H1407" s="1">
        <v>0</v>
      </c>
      <c r="I1407" s="1" t="s">
        <v>2226</v>
      </c>
      <c r="J1407" s="1">
        <v>0</v>
      </c>
      <c r="K1407" s="1" t="s">
        <v>2226</v>
      </c>
      <c r="L1407" s="1">
        <v>0</v>
      </c>
      <c r="M1407" s="1" t="s">
        <v>2226</v>
      </c>
      <c r="N1407" s="1">
        <v>0</v>
      </c>
      <c r="O1407" s="1" t="s">
        <v>2226</v>
      </c>
    </row>
    <row r="1408" spans="1:15" x14ac:dyDescent="0.25">
      <c r="A1408" s="12" t="s">
        <v>4241</v>
      </c>
      <c r="B1408" s="12" t="s">
        <v>4242</v>
      </c>
      <c r="C1408" s="12" t="s">
        <v>1523</v>
      </c>
      <c r="D1408" s="12" t="s">
        <v>4243</v>
      </c>
      <c r="E1408" s="12" t="s">
        <v>2225</v>
      </c>
      <c r="F1408" s="1">
        <v>6.48220014572144</v>
      </c>
      <c r="G1408" s="1" t="s">
        <v>2226</v>
      </c>
      <c r="H1408" s="1">
        <v>8.5017681121826207E-3</v>
      </c>
      <c r="I1408" s="1" t="s">
        <v>2226</v>
      </c>
      <c r="J1408" s="1">
        <v>0</v>
      </c>
      <c r="K1408" s="1" t="s">
        <v>2226</v>
      </c>
      <c r="L1408" s="1">
        <v>8.3573692245408903E-4</v>
      </c>
      <c r="M1408" s="1" t="s">
        <v>2226</v>
      </c>
      <c r="N1408" s="1">
        <v>1.4444900443777401E-3</v>
      </c>
      <c r="O1408" s="1" t="s">
        <v>2226</v>
      </c>
    </row>
    <row r="1409" spans="1:15" x14ac:dyDescent="0.25">
      <c r="A1409" s="12" t="s">
        <v>2252</v>
      </c>
      <c r="B1409" s="12" t="s">
        <v>4244</v>
      </c>
      <c r="C1409" s="12" t="s">
        <v>1523</v>
      </c>
      <c r="D1409" s="12" t="s">
        <v>1548</v>
      </c>
      <c r="E1409" s="12" t="s">
        <v>2225</v>
      </c>
      <c r="F1409" s="1">
        <v>3.5899999141693102</v>
      </c>
      <c r="G1409" s="1" t="s">
        <v>6765</v>
      </c>
      <c r="H1409" s="1">
        <v>4.5400001108646401E-3</v>
      </c>
      <c r="I1409" s="1" t="s">
        <v>6765</v>
      </c>
      <c r="J1409" s="1">
        <v>2.5700000696815599E-4</v>
      </c>
      <c r="K1409" s="1" t="s">
        <v>6765</v>
      </c>
      <c r="L1409" s="1">
        <v>4.0480000898241997E-3</v>
      </c>
      <c r="M1409" s="1" t="s">
        <v>6765</v>
      </c>
      <c r="N1409" s="1">
        <v>1.1490000179037499E-3</v>
      </c>
      <c r="O1409" s="1" t="s">
        <v>6765</v>
      </c>
    </row>
    <row r="1410" spans="1:15" x14ac:dyDescent="0.25">
      <c r="A1410" s="12" t="s">
        <v>2223</v>
      </c>
      <c r="B1410" s="12" t="s">
        <v>4245</v>
      </c>
      <c r="C1410" s="12" t="s">
        <v>1523</v>
      </c>
      <c r="D1410" s="12" t="s">
        <v>2417</v>
      </c>
      <c r="E1410" s="12" t="s">
        <v>2225</v>
      </c>
      <c r="F1410" s="1">
        <v>4.9166021347045898</v>
      </c>
      <c r="G1410" s="1" t="s">
        <v>2226</v>
      </c>
      <c r="H1410" s="1">
        <v>1.52896903455257E-3</v>
      </c>
      <c r="I1410" s="1" t="s">
        <v>2226</v>
      </c>
      <c r="J1410" s="1">
        <v>3.2169078622246202E-5</v>
      </c>
      <c r="K1410" s="1" t="s">
        <v>2226</v>
      </c>
      <c r="L1410" s="1">
        <v>5.8346451260149501E-4</v>
      </c>
      <c r="M1410" s="1" t="s">
        <v>2226</v>
      </c>
      <c r="N1410" s="1">
        <v>4.9385882448404995E-4</v>
      </c>
      <c r="O1410" s="1" t="s">
        <v>2226</v>
      </c>
    </row>
    <row r="1411" spans="1:15" x14ac:dyDescent="0.25">
      <c r="A1411" s="12" t="s">
        <v>2252</v>
      </c>
      <c r="B1411" s="12" t="s">
        <v>4246</v>
      </c>
      <c r="C1411" s="12" t="s">
        <v>1523</v>
      </c>
      <c r="D1411" s="12" t="s">
        <v>3403</v>
      </c>
      <c r="E1411" s="12" t="s">
        <v>2225</v>
      </c>
      <c r="F1411" s="1">
        <v>3.5899999141693102</v>
      </c>
      <c r="G1411" s="1" t="s">
        <v>6765</v>
      </c>
      <c r="H1411" s="1">
        <v>4.5400001108646401E-3</v>
      </c>
      <c r="I1411" s="1" t="s">
        <v>6765</v>
      </c>
      <c r="J1411" s="1">
        <v>2.5700000696815599E-4</v>
      </c>
      <c r="K1411" s="1" t="s">
        <v>6765</v>
      </c>
      <c r="L1411" s="1">
        <v>4.0480000898241997E-3</v>
      </c>
      <c r="M1411" s="1" t="s">
        <v>6765</v>
      </c>
      <c r="N1411" s="1">
        <v>1.1490000179037499E-3</v>
      </c>
      <c r="O1411" s="1" t="s">
        <v>6765</v>
      </c>
    </row>
    <row r="1412" spans="1:15" x14ac:dyDescent="0.25">
      <c r="A1412" s="12" t="s">
        <v>2252</v>
      </c>
      <c r="B1412" s="12" t="s">
        <v>4247</v>
      </c>
      <c r="C1412" s="12" t="s">
        <v>1523</v>
      </c>
      <c r="D1412" s="12" t="s">
        <v>1779</v>
      </c>
      <c r="E1412" s="12" t="s">
        <v>2225</v>
      </c>
      <c r="F1412" s="1">
        <v>3.5899999141693102</v>
      </c>
      <c r="G1412" s="1" t="s">
        <v>6765</v>
      </c>
      <c r="H1412" s="1">
        <v>4.5400001108646401E-3</v>
      </c>
      <c r="I1412" s="1" t="s">
        <v>6765</v>
      </c>
      <c r="J1412" s="1">
        <v>2.5700000696815599E-4</v>
      </c>
      <c r="K1412" s="1" t="s">
        <v>6765</v>
      </c>
      <c r="L1412" s="1">
        <v>4.0480000898241997E-3</v>
      </c>
      <c r="M1412" s="1" t="s">
        <v>6765</v>
      </c>
      <c r="N1412" s="1">
        <v>1.1490000179037499E-3</v>
      </c>
      <c r="O1412" s="1" t="s">
        <v>6765</v>
      </c>
    </row>
    <row r="1413" spans="1:15" x14ac:dyDescent="0.25">
      <c r="A1413" s="12" t="s">
        <v>2223</v>
      </c>
      <c r="B1413" s="12" t="s">
        <v>4248</v>
      </c>
      <c r="C1413" s="12" t="s">
        <v>1523</v>
      </c>
      <c r="D1413" s="12" t="s">
        <v>3835</v>
      </c>
      <c r="E1413" s="12" t="s">
        <v>2225</v>
      </c>
      <c r="F1413" s="1">
        <v>4.9166021347045898</v>
      </c>
      <c r="G1413" s="1" t="s">
        <v>2226</v>
      </c>
      <c r="H1413" s="1">
        <v>1.52896903455257E-3</v>
      </c>
      <c r="I1413" s="1" t="s">
        <v>2226</v>
      </c>
      <c r="J1413" s="1">
        <v>3.2169078622246202E-5</v>
      </c>
      <c r="K1413" s="1" t="s">
        <v>2226</v>
      </c>
      <c r="L1413" s="1">
        <v>5.8346451260149501E-4</v>
      </c>
      <c r="M1413" s="1" t="s">
        <v>2226</v>
      </c>
      <c r="N1413" s="1">
        <v>4.9385882448404995E-4</v>
      </c>
      <c r="O1413" s="1" t="s">
        <v>2226</v>
      </c>
    </row>
    <row r="1414" spans="1:15" x14ac:dyDescent="0.25">
      <c r="A1414" s="12" t="s">
        <v>2223</v>
      </c>
      <c r="B1414" s="12" t="s">
        <v>4249</v>
      </c>
      <c r="C1414" s="12" t="s">
        <v>1523</v>
      </c>
      <c r="D1414" s="12" t="s">
        <v>2247</v>
      </c>
      <c r="E1414" s="12" t="s">
        <v>2225</v>
      </c>
      <c r="F1414" s="1">
        <v>4.9166021347045898</v>
      </c>
      <c r="G1414" s="1" t="s">
        <v>2226</v>
      </c>
      <c r="H1414" s="1">
        <v>1.52896903455257E-3</v>
      </c>
      <c r="I1414" s="1" t="s">
        <v>2226</v>
      </c>
      <c r="J1414" s="1">
        <v>3.2169078622246202E-5</v>
      </c>
      <c r="K1414" s="1" t="s">
        <v>2226</v>
      </c>
      <c r="L1414" s="1">
        <v>5.8346451260149501E-4</v>
      </c>
      <c r="M1414" s="1" t="s">
        <v>2226</v>
      </c>
      <c r="N1414" s="1">
        <v>4.9385882448404995E-4</v>
      </c>
      <c r="O1414" s="1" t="s">
        <v>2226</v>
      </c>
    </row>
    <row r="1415" spans="1:15" x14ac:dyDescent="0.25">
      <c r="A1415" s="12" t="s">
        <v>2252</v>
      </c>
      <c r="B1415" s="12" t="s">
        <v>4250</v>
      </c>
      <c r="C1415" s="12" t="s">
        <v>1523</v>
      </c>
      <c r="D1415" s="12" t="s">
        <v>1931</v>
      </c>
      <c r="E1415" s="12" t="s">
        <v>2225</v>
      </c>
      <c r="F1415" s="1">
        <v>3.5899999141693102</v>
      </c>
      <c r="G1415" s="1" t="s">
        <v>6765</v>
      </c>
      <c r="H1415" s="1">
        <v>4.5400001108646401E-3</v>
      </c>
      <c r="I1415" s="1" t="s">
        <v>6765</v>
      </c>
      <c r="J1415" s="1">
        <v>2.5700000696815599E-4</v>
      </c>
      <c r="K1415" s="1" t="s">
        <v>6765</v>
      </c>
      <c r="L1415" s="1">
        <v>4.0480000898241997E-3</v>
      </c>
      <c r="M1415" s="1" t="s">
        <v>6765</v>
      </c>
      <c r="N1415" s="1">
        <v>1.1490000179037499E-3</v>
      </c>
      <c r="O1415" s="1" t="s">
        <v>6765</v>
      </c>
    </row>
    <row r="1416" spans="1:15" x14ac:dyDescent="0.25">
      <c r="A1416" s="12" t="s">
        <v>4241</v>
      </c>
      <c r="B1416" s="12" t="s">
        <v>4251</v>
      </c>
      <c r="C1416" s="12" t="s">
        <v>1523</v>
      </c>
      <c r="D1416" s="12" t="s">
        <v>2092</v>
      </c>
      <c r="E1416" s="12" t="s">
        <v>2225</v>
      </c>
      <c r="F1416" s="1">
        <v>6.48220014572144</v>
      </c>
      <c r="G1416" s="1" t="s">
        <v>2226</v>
      </c>
      <c r="H1416" s="1">
        <v>8.5017681121826207E-3</v>
      </c>
      <c r="I1416" s="1" t="s">
        <v>2226</v>
      </c>
      <c r="J1416" s="1">
        <v>0</v>
      </c>
      <c r="K1416" s="1" t="s">
        <v>2226</v>
      </c>
      <c r="L1416" s="1">
        <v>8.3573692245408903E-4</v>
      </c>
      <c r="M1416" s="1" t="s">
        <v>2226</v>
      </c>
      <c r="N1416" s="1">
        <v>1.4444900443777401E-3</v>
      </c>
      <c r="O1416" s="1" t="s">
        <v>2226</v>
      </c>
    </row>
    <row r="1417" spans="1:15" x14ac:dyDescent="0.25">
      <c r="A1417" s="12" t="s">
        <v>2223</v>
      </c>
      <c r="B1417" s="12" t="s">
        <v>4252</v>
      </c>
      <c r="C1417" s="12" t="s">
        <v>1523</v>
      </c>
      <c r="D1417" s="12" t="s">
        <v>4253</v>
      </c>
      <c r="E1417" s="12" t="s">
        <v>2225</v>
      </c>
      <c r="F1417" s="1">
        <v>4.9166021347045898</v>
      </c>
      <c r="G1417" s="1" t="s">
        <v>2226</v>
      </c>
      <c r="H1417" s="1">
        <v>1.52896903455257E-3</v>
      </c>
      <c r="I1417" s="1" t="s">
        <v>2226</v>
      </c>
      <c r="J1417" s="1">
        <v>3.2169078622246202E-5</v>
      </c>
      <c r="K1417" s="1" t="s">
        <v>2226</v>
      </c>
      <c r="L1417" s="1">
        <v>5.8346451260149501E-4</v>
      </c>
      <c r="M1417" s="1" t="s">
        <v>2226</v>
      </c>
      <c r="N1417" s="1">
        <v>4.9385882448404995E-4</v>
      </c>
      <c r="O1417" s="1" t="s">
        <v>2226</v>
      </c>
    </row>
    <row r="1418" spans="1:15" x14ac:dyDescent="0.25">
      <c r="A1418" s="12" t="s">
        <v>2223</v>
      </c>
      <c r="B1418" s="12" t="s">
        <v>4254</v>
      </c>
      <c r="C1418" s="12" t="s">
        <v>1523</v>
      </c>
      <c r="D1418" s="12" t="s">
        <v>1732</v>
      </c>
      <c r="E1418" s="12" t="s">
        <v>2225</v>
      </c>
      <c r="F1418" s="1">
        <v>4.9166021347045898</v>
      </c>
      <c r="G1418" s="1" t="s">
        <v>2226</v>
      </c>
      <c r="H1418" s="1">
        <v>1.52896903455257E-3</v>
      </c>
      <c r="I1418" s="1" t="s">
        <v>2226</v>
      </c>
      <c r="J1418" s="1">
        <v>3.2169078622246202E-5</v>
      </c>
      <c r="K1418" s="1" t="s">
        <v>2226</v>
      </c>
      <c r="L1418" s="1">
        <v>5.8346451260149501E-4</v>
      </c>
      <c r="M1418" s="1" t="s">
        <v>2226</v>
      </c>
      <c r="N1418" s="1">
        <v>4.9385882448404995E-4</v>
      </c>
      <c r="O1418" s="1" t="s">
        <v>2226</v>
      </c>
    </row>
    <row r="1419" spans="1:15" x14ac:dyDescent="0.25">
      <c r="A1419" s="12" t="s">
        <v>3649</v>
      </c>
      <c r="B1419" s="12" t="s">
        <v>4255</v>
      </c>
      <c r="C1419" s="12" t="s">
        <v>1523</v>
      </c>
      <c r="D1419" s="12" t="s">
        <v>2168</v>
      </c>
      <c r="E1419" s="12" t="s">
        <v>2225</v>
      </c>
      <c r="F1419" s="1">
        <v>25.404619216918899</v>
      </c>
      <c r="G1419" s="1" t="s">
        <v>2226</v>
      </c>
      <c r="H1419" s="1">
        <v>0</v>
      </c>
      <c r="I1419" s="1" t="s">
        <v>2226</v>
      </c>
      <c r="J1419" s="1">
        <v>0</v>
      </c>
      <c r="K1419" s="1" t="s">
        <v>2226</v>
      </c>
      <c r="L1419" s="1">
        <v>0</v>
      </c>
      <c r="M1419" s="1" t="s">
        <v>2226</v>
      </c>
      <c r="N1419" s="1">
        <v>0</v>
      </c>
      <c r="O1419" s="1" t="s">
        <v>2226</v>
      </c>
    </row>
    <row r="1420" spans="1:15" x14ac:dyDescent="0.25">
      <c r="A1420" s="12" t="s">
        <v>2223</v>
      </c>
      <c r="B1420" s="12" t="s">
        <v>4256</v>
      </c>
      <c r="C1420" s="12" t="s">
        <v>1523</v>
      </c>
      <c r="D1420" s="12" t="s">
        <v>4257</v>
      </c>
      <c r="E1420" s="12" t="s">
        <v>2225</v>
      </c>
      <c r="F1420" s="1">
        <v>4.9166021347045898</v>
      </c>
      <c r="G1420" s="1" t="s">
        <v>2226</v>
      </c>
      <c r="H1420" s="1">
        <v>1.52896903455257E-3</v>
      </c>
      <c r="I1420" s="1" t="s">
        <v>2226</v>
      </c>
      <c r="J1420" s="1">
        <v>3.2169078622246202E-5</v>
      </c>
      <c r="K1420" s="1" t="s">
        <v>2226</v>
      </c>
      <c r="L1420" s="1">
        <v>5.8346451260149501E-4</v>
      </c>
      <c r="M1420" s="1" t="s">
        <v>2226</v>
      </c>
      <c r="N1420" s="1">
        <v>4.9385882448404995E-4</v>
      </c>
      <c r="O1420" s="1" t="s">
        <v>2226</v>
      </c>
    </row>
    <row r="1421" spans="1:15" x14ac:dyDescent="0.25">
      <c r="A1421" s="12" t="s">
        <v>2223</v>
      </c>
      <c r="B1421" s="12" t="s">
        <v>4258</v>
      </c>
      <c r="C1421" s="12" t="s">
        <v>1523</v>
      </c>
      <c r="D1421" s="12" t="s">
        <v>1813</v>
      </c>
      <c r="E1421" s="12" t="s">
        <v>2225</v>
      </c>
      <c r="F1421" s="1">
        <v>4.9166021347045898</v>
      </c>
      <c r="G1421" s="1" t="s">
        <v>2226</v>
      </c>
      <c r="H1421" s="1">
        <v>1.52896903455257E-3</v>
      </c>
      <c r="I1421" s="1" t="s">
        <v>2226</v>
      </c>
      <c r="J1421" s="1">
        <v>3.2169078622246202E-5</v>
      </c>
      <c r="K1421" s="1" t="s">
        <v>2226</v>
      </c>
      <c r="L1421" s="1">
        <v>5.8346451260149501E-4</v>
      </c>
      <c r="M1421" s="1" t="s">
        <v>2226</v>
      </c>
      <c r="N1421" s="1">
        <v>4.9385882448404995E-4</v>
      </c>
      <c r="O1421" s="1" t="s">
        <v>2226</v>
      </c>
    </row>
    <row r="1422" spans="1:15" x14ac:dyDescent="0.25">
      <c r="A1422" s="12" t="s">
        <v>2223</v>
      </c>
      <c r="B1422" s="12" t="s">
        <v>4259</v>
      </c>
      <c r="C1422" s="12" t="s">
        <v>1523</v>
      </c>
      <c r="D1422" s="12" t="s">
        <v>4260</v>
      </c>
      <c r="E1422" s="12" t="s">
        <v>2225</v>
      </c>
      <c r="F1422" s="1">
        <v>4.9166021347045898</v>
      </c>
      <c r="G1422" s="1" t="s">
        <v>2226</v>
      </c>
      <c r="H1422" s="1">
        <v>1.52896903455257E-3</v>
      </c>
      <c r="I1422" s="1" t="s">
        <v>2226</v>
      </c>
      <c r="J1422" s="1">
        <v>3.2169078622246202E-5</v>
      </c>
      <c r="K1422" s="1" t="s">
        <v>2226</v>
      </c>
      <c r="L1422" s="1">
        <v>5.8346451260149501E-4</v>
      </c>
      <c r="M1422" s="1" t="s">
        <v>2226</v>
      </c>
      <c r="N1422" s="1">
        <v>4.9385882448404995E-4</v>
      </c>
      <c r="O1422" s="1" t="s">
        <v>2226</v>
      </c>
    </row>
    <row r="1423" spans="1:15" x14ac:dyDescent="0.25">
      <c r="A1423" s="12" t="s">
        <v>2223</v>
      </c>
      <c r="B1423" s="12" t="s">
        <v>4261</v>
      </c>
      <c r="C1423" s="12" t="s">
        <v>1523</v>
      </c>
      <c r="D1423" s="12" t="s">
        <v>1737</v>
      </c>
      <c r="E1423" s="12" t="s">
        <v>2225</v>
      </c>
      <c r="F1423" s="1">
        <v>4.9166021347045898</v>
      </c>
      <c r="G1423" s="1" t="s">
        <v>2226</v>
      </c>
      <c r="H1423" s="1">
        <v>1.52896903455257E-3</v>
      </c>
      <c r="I1423" s="1" t="s">
        <v>2226</v>
      </c>
      <c r="J1423" s="1">
        <v>3.2169078622246202E-5</v>
      </c>
      <c r="K1423" s="1" t="s">
        <v>2226</v>
      </c>
      <c r="L1423" s="1">
        <v>5.8346451260149501E-4</v>
      </c>
      <c r="M1423" s="1" t="s">
        <v>2226</v>
      </c>
      <c r="N1423" s="1">
        <v>4.9385882448404995E-4</v>
      </c>
      <c r="O1423" s="1" t="s">
        <v>2226</v>
      </c>
    </row>
    <row r="1424" spans="1:15" x14ac:dyDescent="0.25">
      <c r="A1424" s="12" t="s">
        <v>2252</v>
      </c>
      <c r="B1424" s="12" t="s">
        <v>4262</v>
      </c>
      <c r="C1424" s="12" t="s">
        <v>1523</v>
      </c>
      <c r="D1424" s="12" t="s">
        <v>4263</v>
      </c>
      <c r="E1424" s="12" t="s">
        <v>2225</v>
      </c>
      <c r="F1424" s="1">
        <v>3.5899999141693102</v>
      </c>
      <c r="G1424" s="1" t="s">
        <v>6765</v>
      </c>
      <c r="H1424" s="1">
        <v>4.5400001108646401E-3</v>
      </c>
      <c r="I1424" s="1" t="s">
        <v>6765</v>
      </c>
      <c r="J1424" s="1">
        <v>2.5700000696815599E-4</v>
      </c>
      <c r="K1424" s="1" t="s">
        <v>6765</v>
      </c>
      <c r="L1424" s="1">
        <v>4.0480000898241997E-3</v>
      </c>
      <c r="M1424" s="1" t="s">
        <v>6765</v>
      </c>
      <c r="N1424" s="1">
        <v>1.1490000179037499E-3</v>
      </c>
      <c r="O1424" s="1" t="s">
        <v>6765</v>
      </c>
    </row>
    <row r="1425" spans="1:15" x14ac:dyDescent="0.25">
      <c r="A1425" s="12" t="s">
        <v>2223</v>
      </c>
      <c r="B1425" s="12" t="s">
        <v>4264</v>
      </c>
      <c r="C1425" s="12" t="s">
        <v>1523</v>
      </c>
      <c r="D1425" s="12" t="s">
        <v>2067</v>
      </c>
      <c r="E1425" s="12" t="s">
        <v>2225</v>
      </c>
      <c r="F1425" s="1">
        <v>4.9166021347045898</v>
      </c>
      <c r="G1425" s="1" t="s">
        <v>2226</v>
      </c>
      <c r="H1425" s="1">
        <v>1.52896903455257E-3</v>
      </c>
      <c r="I1425" s="1" t="s">
        <v>2226</v>
      </c>
      <c r="J1425" s="1">
        <v>3.2169078622246202E-5</v>
      </c>
      <c r="K1425" s="1" t="s">
        <v>2226</v>
      </c>
      <c r="L1425" s="1">
        <v>5.8346451260149501E-4</v>
      </c>
      <c r="M1425" s="1" t="s">
        <v>2226</v>
      </c>
      <c r="N1425" s="1">
        <v>4.9385882448404995E-4</v>
      </c>
      <c r="O1425" s="1" t="s">
        <v>2226</v>
      </c>
    </row>
    <row r="1426" spans="1:15" x14ac:dyDescent="0.25">
      <c r="A1426" s="12" t="s">
        <v>2223</v>
      </c>
      <c r="B1426" s="12" t="s">
        <v>4265</v>
      </c>
      <c r="C1426" s="12" t="s">
        <v>1523</v>
      </c>
      <c r="D1426" s="12" t="s">
        <v>1594</v>
      </c>
      <c r="E1426" s="12" t="s">
        <v>2225</v>
      </c>
      <c r="F1426" s="1">
        <v>4.9166021347045898</v>
      </c>
      <c r="G1426" s="1" t="s">
        <v>2226</v>
      </c>
      <c r="H1426" s="1">
        <v>1.52896903455257E-3</v>
      </c>
      <c r="I1426" s="1" t="s">
        <v>2226</v>
      </c>
      <c r="J1426" s="1">
        <v>3.2169078622246202E-5</v>
      </c>
      <c r="K1426" s="1" t="s">
        <v>2226</v>
      </c>
      <c r="L1426" s="1">
        <v>5.8346451260149501E-4</v>
      </c>
      <c r="M1426" s="1" t="s">
        <v>2226</v>
      </c>
      <c r="N1426" s="1">
        <v>4.9385882448404995E-4</v>
      </c>
      <c r="O1426" s="1" t="s">
        <v>2226</v>
      </c>
    </row>
    <row r="1427" spans="1:15" x14ac:dyDescent="0.25">
      <c r="A1427" s="12" t="s">
        <v>2223</v>
      </c>
      <c r="B1427" s="12" t="s">
        <v>4266</v>
      </c>
      <c r="C1427" s="12" t="s">
        <v>1523</v>
      </c>
      <c r="D1427" s="12" t="s">
        <v>1598</v>
      </c>
      <c r="E1427" s="12" t="s">
        <v>2225</v>
      </c>
      <c r="F1427" s="1">
        <v>4.9166021347045898</v>
      </c>
      <c r="G1427" s="1" t="s">
        <v>2226</v>
      </c>
      <c r="H1427" s="1">
        <v>1.52896903455257E-3</v>
      </c>
      <c r="I1427" s="1" t="s">
        <v>2226</v>
      </c>
      <c r="J1427" s="1">
        <v>3.2169078622246202E-5</v>
      </c>
      <c r="K1427" s="1" t="s">
        <v>2226</v>
      </c>
      <c r="L1427" s="1">
        <v>5.8346451260149501E-4</v>
      </c>
      <c r="M1427" s="1" t="s">
        <v>2226</v>
      </c>
      <c r="N1427" s="1">
        <v>4.9385882448404995E-4</v>
      </c>
      <c r="O1427" s="1" t="s">
        <v>2226</v>
      </c>
    </row>
    <row r="1428" spans="1:15" x14ac:dyDescent="0.25">
      <c r="A1428" s="12" t="s">
        <v>2223</v>
      </c>
      <c r="B1428" s="12" t="s">
        <v>4267</v>
      </c>
      <c r="C1428" s="12" t="s">
        <v>1523</v>
      </c>
      <c r="D1428" s="12" t="s">
        <v>2778</v>
      </c>
      <c r="E1428" s="12" t="s">
        <v>2225</v>
      </c>
      <c r="F1428" s="1">
        <v>4.9166021347045898</v>
      </c>
      <c r="G1428" s="1" t="s">
        <v>2226</v>
      </c>
      <c r="H1428" s="1">
        <v>1.52896903455257E-3</v>
      </c>
      <c r="I1428" s="1" t="s">
        <v>2226</v>
      </c>
      <c r="J1428" s="1">
        <v>3.2169078622246202E-5</v>
      </c>
      <c r="K1428" s="1" t="s">
        <v>2226</v>
      </c>
      <c r="L1428" s="1">
        <v>5.8346451260149501E-4</v>
      </c>
      <c r="M1428" s="1" t="s">
        <v>2226</v>
      </c>
      <c r="N1428" s="1">
        <v>4.9385882448404995E-4</v>
      </c>
      <c r="O1428" s="1" t="s">
        <v>2226</v>
      </c>
    </row>
    <row r="1429" spans="1:15" x14ac:dyDescent="0.25">
      <c r="A1429" s="12" t="s">
        <v>2223</v>
      </c>
      <c r="B1429" s="12" t="s">
        <v>4268</v>
      </c>
      <c r="C1429" s="12" t="s">
        <v>1523</v>
      </c>
      <c r="D1429" s="12" t="s">
        <v>1998</v>
      </c>
      <c r="E1429" s="12" t="s">
        <v>2225</v>
      </c>
      <c r="F1429" s="1">
        <v>4.9166021347045898</v>
      </c>
      <c r="G1429" s="1" t="s">
        <v>2226</v>
      </c>
      <c r="H1429" s="1">
        <v>1.52896903455257E-3</v>
      </c>
      <c r="I1429" s="1" t="s">
        <v>2226</v>
      </c>
      <c r="J1429" s="1">
        <v>3.2169078622246202E-5</v>
      </c>
      <c r="K1429" s="1" t="s">
        <v>2226</v>
      </c>
      <c r="L1429" s="1">
        <v>5.8346451260149501E-4</v>
      </c>
      <c r="M1429" s="1" t="s">
        <v>2226</v>
      </c>
      <c r="N1429" s="1">
        <v>4.9385882448404995E-4</v>
      </c>
      <c r="O1429" s="1" t="s">
        <v>2226</v>
      </c>
    </row>
    <row r="1430" spans="1:15" x14ac:dyDescent="0.25">
      <c r="A1430" s="12" t="s">
        <v>2223</v>
      </c>
      <c r="B1430" s="12" t="s">
        <v>4269</v>
      </c>
      <c r="C1430" s="12" t="s">
        <v>1523</v>
      </c>
      <c r="D1430" s="12" t="s">
        <v>4270</v>
      </c>
      <c r="E1430" s="12" t="s">
        <v>2225</v>
      </c>
      <c r="F1430" s="1">
        <v>4.9166021347045898</v>
      </c>
      <c r="G1430" s="1" t="s">
        <v>2226</v>
      </c>
      <c r="H1430" s="1">
        <v>1.52896903455257E-3</v>
      </c>
      <c r="I1430" s="1" t="s">
        <v>2226</v>
      </c>
      <c r="J1430" s="1">
        <v>3.2169078622246202E-5</v>
      </c>
      <c r="K1430" s="1" t="s">
        <v>2226</v>
      </c>
      <c r="L1430" s="1">
        <v>5.8346451260149501E-4</v>
      </c>
      <c r="M1430" s="1" t="s">
        <v>2226</v>
      </c>
      <c r="N1430" s="1">
        <v>4.9385882448404995E-4</v>
      </c>
      <c r="O1430" s="1" t="s">
        <v>2226</v>
      </c>
    </row>
    <row r="1431" spans="1:15" x14ac:dyDescent="0.25">
      <c r="A1431" s="12" t="s">
        <v>2252</v>
      </c>
      <c r="B1431" s="12" t="s">
        <v>4271</v>
      </c>
      <c r="C1431" s="12" t="s">
        <v>1523</v>
      </c>
      <c r="D1431" s="12" t="s">
        <v>4272</v>
      </c>
      <c r="E1431" s="12" t="s">
        <v>2225</v>
      </c>
      <c r="F1431" s="1">
        <v>3.5899999141693102</v>
      </c>
      <c r="G1431" s="1" t="s">
        <v>6765</v>
      </c>
      <c r="H1431" s="1">
        <v>4.5400001108646401E-3</v>
      </c>
      <c r="I1431" s="1" t="s">
        <v>6765</v>
      </c>
      <c r="J1431" s="1">
        <v>2.5700000696815599E-4</v>
      </c>
      <c r="K1431" s="1" t="s">
        <v>6765</v>
      </c>
      <c r="L1431" s="1">
        <v>4.0480000898241997E-3</v>
      </c>
      <c r="M1431" s="1" t="s">
        <v>6765</v>
      </c>
      <c r="N1431" s="1">
        <v>1.1490000179037499E-3</v>
      </c>
      <c r="O1431" s="1" t="s">
        <v>6765</v>
      </c>
    </row>
    <row r="1432" spans="1:15" x14ac:dyDescent="0.25">
      <c r="A1432" s="12" t="s">
        <v>2223</v>
      </c>
      <c r="B1432" s="12" t="s">
        <v>4273</v>
      </c>
      <c r="C1432" s="12" t="s">
        <v>1523</v>
      </c>
      <c r="D1432" s="12" t="s">
        <v>1584</v>
      </c>
      <c r="E1432" s="12" t="s">
        <v>2225</v>
      </c>
      <c r="F1432" s="1">
        <v>4.9166021347045898</v>
      </c>
      <c r="G1432" s="1" t="s">
        <v>2226</v>
      </c>
      <c r="H1432" s="1">
        <v>1.52896903455257E-3</v>
      </c>
      <c r="I1432" s="1" t="s">
        <v>2226</v>
      </c>
      <c r="J1432" s="1">
        <v>3.2169078622246202E-5</v>
      </c>
      <c r="K1432" s="1" t="s">
        <v>2226</v>
      </c>
      <c r="L1432" s="1">
        <v>5.8346451260149501E-4</v>
      </c>
      <c r="M1432" s="1" t="s">
        <v>2226</v>
      </c>
      <c r="N1432" s="1">
        <v>4.9385882448404995E-4</v>
      </c>
      <c r="O1432" s="1" t="s">
        <v>2226</v>
      </c>
    </row>
    <row r="1433" spans="1:15" x14ac:dyDescent="0.25">
      <c r="A1433" s="12" t="s">
        <v>2223</v>
      </c>
      <c r="B1433" s="12" t="s">
        <v>4274</v>
      </c>
      <c r="C1433" s="12" t="s">
        <v>1523</v>
      </c>
      <c r="D1433" s="12" t="s">
        <v>1526</v>
      </c>
      <c r="E1433" s="12" t="s">
        <v>2225</v>
      </c>
      <c r="F1433" s="1">
        <v>4.9166021347045898</v>
      </c>
      <c r="G1433" s="1" t="s">
        <v>2226</v>
      </c>
      <c r="H1433" s="1">
        <v>1.52896903455257E-3</v>
      </c>
      <c r="I1433" s="1" t="s">
        <v>2226</v>
      </c>
      <c r="J1433" s="1">
        <v>3.2169078622246202E-5</v>
      </c>
      <c r="K1433" s="1" t="s">
        <v>2226</v>
      </c>
      <c r="L1433" s="1">
        <v>5.8346451260149501E-4</v>
      </c>
      <c r="M1433" s="1" t="s">
        <v>2226</v>
      </c>
      <c r="N1433" s="1">
        <v>4.9385882448404995E-4</v>
      </c>
      <c r="O1433" s="1" t="s">
        <v>2226</v>
      </c>
    </row>
    <row r="1434" spans="1:15" x14ac:dyDescent="0.25">
      <c r="A1434" s="12" t="s">
        <v>2223</v>
      </c>
      <c r="B1434" s="12" t="s">
        <v>4275</v>
      </c>
      <c r="C1434" s="12" t="s">
        <v>1523</v>
      </c>
      <c r="D1434" s="12" t="s">
        <v>1502</v>
      </c>
      <c r="E1434" s="12" t="s">
        <v>2225</v>
      </c>
      <c r="F1434" s="1">
        <v>4.9166021347045898</v>
      </c>
      <c r="G1434" s="1" t="s">
        <v>2226</v>
      </c>
      <c r="H1434" s="1">
        <v>1.52896903455257E-3</v>
      </c>
      <c r="I1434" s="1" t="s">
        <v>2226</v>
      </c>
      <c r="J1434" s="1">
        <v>3.2169078622246202E-5</v>
      </c>
      <c r="K1434" s="1" t="s">
        <v>2226</v>
      </c>
      <c r="L1434" s="1">
        <v>5.8346451260149501E-4</v>
      </c>
      <c r="M1434" s="1" t="s">
        <v>2226</v>
      </c>
      <c r="N1434" s="1">
        <v>4.9385882448404995E-4</v>
      </c>
      <c r="O1434" s="1" t="s">
        <v>2226</v>
      </c>
    </row>
    <row r="1435" spans="1:15" x14ac:dyDescent="0.25">
      <c r="A1435" s="12" t="s">
        <v>2223</v>
      </c>
      <c r="B1435" s="12" t="s">
        <v>4276</v>
      </c>
      <c r="C1435" s="12" t="s">
        <v>1523</v>
      </c>
      <c r="D1435" s="12" t="s">
        <v>2048</v>
      </c>
      <c r="E1435" s="12" t="s">
        <v>2225</v>
      </c>
      <c r="F1435" s="1">
        <v>4.9166021347045898</v>
      </c>
      <c r="G1435" s="1" t="s">
        <v>2226</v>
      </c>
      <c r="H1435" s="1">
        <v>1.52896903455257E-3</v>
      </c>
      <c r="I1435" s="1" t="s">
        <v>2226</v>
      </c>
      <c r="J1435" s="1">
        <v>3.2169078622246202E-5</v>
      </c>
      <c r="K1435" s="1" t="s">
        <v>2226</v>
      </c>
      <c r="L1435" s="1">
        <v>5.8346451260149501E-4</v>
      </c>
      <c r="M1435" s="1" t="s">
        <v>2226</v>
      </c>
      <c r="N1435" s="1">
        <v>4.9385882448404995E-4</v>
      </c>
      <c r="O1435" s="1" t="s">
        <v>2226</v>
      </c>
    </row>
    <row r="1436" spans="1:15" x14ac:dyDescent="0.25">
      <c r="A1436" s="12" t="s">
        <v>2223</v>
      </c>
      <c r="B1436" s="12" t="s">
        <v>4277</v>
      </c>
      <c r="C1436" s="12" t="s">
        <v>1523</v>
      </c>
      <c r="D1436" s="12" t="s">
        <v>1913</v>
      </c>
      <c r="E1436" s="12" t="s">
        <v>2225</v>
      </c>
      <c r="F1436" s="1">
        <v>4.9166021347045898</v>
      </c>
      <c r="G1436" s="1" t="s">
        <v>2226</v>
      </c>
      <c r="H1436" s="1">
        <v>1.52896903455257E-3</v>
      </c>
      <c r="I1436" s="1" t="s">
        <v>2226</v>
      </c>
      <c r="J1436" s="1">
        <v>3.2169078622246202E-5</v>
      </c>
      <c r="K1436" s="1" t="s">
        <v>2226</v>
      </c>
      <c r="L1436" s="1">
        <v>5.8346451260149501E-4</v>
      </c>
      <c r="M1436" s="1" t="s">
        <v>2226</v>
      </c>
      <c r="N1436" s="1">
        <v>4.9385882448404995E-4</v>
      </c>
      <c r="O1436" s="1" t="s">
        <v>2226</v>
      </c>
    </row>
    <row r="1437" spans="1:15" x14ac:dyDescent="0.25">
      <c r="A1437" s="12" t="s">
        <v>2252</v>
      </c>
      <c r="B1437" s="12" t="s">
        <v>4278</v>
      </c>
      <c r="C1437" s="12" t="s">
        <v>1523</v>
      </c>
      <c r="D1437" s="12" t="s">
        <v>2042</v>
      </c>
      <c r="E1437" s="12" t="s">
        <v>2225</v>
      </c>
      <c r="F1437" s="1">
        <v>3.5899999141693102</v>
      </c>
      <c r="G1437" s="1" t="s">
        <v>6765</v>
      </c>
      <c r="H1437" s="1">
        <v>4.5400001108646401E-3</v>
      </c>
      <c r="I1437" s="1" t="s">
        <v>6765</v>
      </c>
      <c r="J1437" s="1">
        <v>2.5700000696815599E-4</v>
      </c>
      <c r="K1437" s="1" t="s">
        <v>6765</v>
      </c>
      <c r="L1437" s="1">
        <v>4.0480000898241997E-3</v>
      </c>
      <c r="M1437" s="1" t="s">
        <v>6765</v>
      </c>
      <c r="N1437" s="1">
        <v>1.1490000179037499E-3</v>
      </c>
      <c r="O1437" s="1" t="s">
        <v>6765</v>
      </c>
    </row>
    <row r="1438" spans="1:15" x14ac:dyDescent="0.25">
      <c r="A1438" s="12" t="s">
        <v>2252</v>
      </c>
      <c r="B1438" s="12" t="s">
        <v>4279</v>
      </c>
      <c r="C1438" s="12" t="s">
        <v>1523</v>
      </c>
      <c r="D1438" s="12" t="s">
        <v>1799</v>
      </c>
      <c r="E1438" s="12" t="s">
        <v>2225</v>
      </c>
      <c r="F1438" s="1">
        <v>3.5899999141693102</v>
      </c>
      <c r="G1438" s="1" t="s">
        <v>6765</v>
      </c>
      <c r="H1438" s="1">
        <v>4.5400001108646401E-3</v>
      </c>
      <c r="I1438" s="1" t="s">
        <v>6765</v>
      </c>
      <c r="J1438" s="1">
        <v>2.5700000696815599E-4</v>
      </c>
      <c r="K1438" s="1" t="s">
        <v>6765</v>
      </c>
      <c r="L1438" s="1">
        <v>4.0480000898241997E-3</v>
      </c>
      <c r="M1438" s="1" t="s">
        <v>6765</v>
      </c>
      <c r="N1438" s="1">
        <v>1.1490000179037499E-3</v>
      </c>
      <c r="O1438" s="1" t="s">
        <v>6765</v>
      </c>
    </row>
    <row r="1439" spans="1:15" x14ac:dyDescent="0.25">
      <c r="A1439" s="12" t="s">
        <v>2223</v>
      </c>
      <c r="B1439" s="12" t="s">
        <v>4280</v>
      </c>
      <c r="C1439" s="12" t="s">
        <v>1523</v>
      </c>
      <c r="D1439" s="12" t="s">
        <v>1635</v>
      </c>
      <c r="E1439" s="12" t="s">
        <v>2225</v>
      </c>
      <c r="F1439" s="1">
        <v>4.9166021347045898</v>
      </c>
      <c r="G1439" s="1" t="s">
        <v>2226</v>
      </c>
      <c r="H1439" s="1">
        <v>1.52896903455257E-3</v>
      </c>
      <c r="I1439" s="1" t="s">
        <v>2226</v>
      </c>
      <c r="J1439" s="1">
        <v>3.2169078622246202E-5</v>
      </c>
      <c r="K1439" s="1" t="s">
        <v>2226</v>
      </c>
      <c r="L1439" s="1">
        <v>5.8346451260149501E-4</v>
      </c>
      <c r="M1439" s="1" t="s">
        <v>2226</v>
      </c>
      <c r="N1439" s="1">
        <v>4.9385882448404995E-4</v>
      </c>
      <c r="O1439" s="1" t="s">
        <v>2226</v>
      </c>
    </row>
    <row r="1440" spans="1:15" x14ac:dyDescent="0.25">
      <c r="A1440" s="12" t="s">
        <v>2223</v>
      </c>
      <c r="B1440" s="12" t="s">
        <v>4281</v>
      </c>
      <c r="C1440" s="12" t="s">
        <v>1523</v>
      </c>
      <c r="D1440" s="12" t="s">
        <v>1981</v>
      </c>
      <c r="E1440" s="12" t="s">
        <v>2225</v>
      </c>
      <c r="F1440" s="1">
        <v>4.9166021347045898</v>
      </c>
      <c r="G1440" s="1" t="s">
        <v>2226</v>
      </c>
      <c r="H1440" s="1">
        <v>1.52896903455257E-3</v>
      </c>
      <c r="I1440" s="1" t="s">
        <v>2226</v>
      </c>
      <c r="J1440" s="1">
        <v>3.2169078622246202E-5</v>
      </c>
      <c r="K1440" s="1" t="s">
        <v>2226</v>
      </c>
      <c r="L1440" s="1">
        <v>5.8346451260149501E-4</v>
      </c>
      <c r="M1440" s="1" t="s">
        <v>2226</v>
      </c>
      <c r="N1440" s="1">
        <v>4.9385882448404995E-4</v>
      </c>
      <c r="O1440" s="1" t="s">
        <v>2226</v>
      </c>
    </row>
    <row r="1441" spans="1:15" x14ac:dyDescent="0.25">
      <c r="A1441" s="12" t="s">
        <v>2223</v>
      </c>
      <c r="B1441" s="12" t="s">
        <v>4282</v>
      </c>
      <c r="C1441" s="12" t="s">
        <v>1523</v>
      </c>
      <c r="D1441" s="12" t="s">
        <v>1632</v>
      </c>
      <c r="E1441" s="12" t="s">
        <v>2225</v>
      </c>
      <c r="F1441" s="1">
        <v>4.9166021347045898</v>
      </c>
      <c r="G1441" s="1" t="s">
        <v>2226</v>
      </c>
      <c r="H1441" s="1">
        <v>1.52896903455257E-3</v>
      </c>
      <c r="I1441" s="1" t="s">
        <v>2226</v>
      </c>
      <c r="J1441" s="1">
        <v>3.2169078622246202E-5</v>
      </c>
      <c r="K1441" s="1" t="s">
        <v>2226</v>
      </c>
      <c r="L1441" s="1">
        <v>5.8346451260149501E-4</v>
      </c>
      <c r="M1441" s="1" t="s">
        <v>2226</v>
      </c>
      <c r="N1441" s="1">
        <v>4.9385882448404995E-4</v>
      </c>
      <c r="O1441" s="1" t="s">
        <v>2226</v>
      </c>
    </row>
    <row r="1442" spans="1:15" x14ac:dyDescent="0.25">
      <c r="A1442" s="12" t="s">
        <v>2223</v>
      </c>
      <c r="B1442" s="12" t="s">
        <v>4283</v>
      </c>
      <c r="C1442" s="12" t="s">
        <v>1523</v>
      </c>
      <c r="D1442" s="12" t="s">
        <v>4284</v>
      </c>
      <c r="E1442" s="12" t="s">
        <v>2225</v>
      </c>
      <c r="F1442" s="1">
        <v>4.9166021347045898</v>
      </c>
      <c r="G1442" s="1" t="s">
        <v>2226</v>
      </c>
      <c r="H1442" s="1">
        <v>1.52896903455257E-3</v>
      </c>
      <c r="I1442" s="1" t="s">
        <v>2226</v>
      </c>
      <c r="J1442" s="1">
        <v>3.2169078622246202E-5</v>
      </c>
      <c r="K1442" s="1" t="s">
        <v>2226</v>
      </c>
      <c r="L1442" s="1">
        <v>5.8346451260149501E-4</v>
      </c>
      <c r="M1442" s="1" t="s">
        <v>2226</v>
      </c>
      <c r="N1442" s="1">
        <v>4.9385882448404995E-4</v>
      </c>
      <c r="O1442" s="1" t="s">
        <v>2226</v>
      </c>
    </row>
    <row r="1443" spans="1:15" x14ac:dyDescent="0.25">
      <c r="A1443" s="12" t="s">
        <v>2252</v>
      </c>
      <c r="B1443" s="12" t="s">
        <v>4285</v>
      </c>
      <c r="C1443" s="12" t="s">
        <v>1523</v>
      </c>
      <c r="D1443" s="12" t="s">
        <v>1585</v>
      </c>
      <c r="E1443" s="12" t="s">
        <v>2225</v>
      </c>
      <c r="F1443" s="1">
        <v>3.5899999141693102</v>
      </c>
      <c r="G1443" s="1" t="s">
        <v>6765</v>
      </c>
      <c r="H1443" s="1">
        <v>4.5400001108646401E-3</v>
      </c>
      <c r="I1443" s="1" t="s">
        <v>6765</v>
      </c>
      <c r="J1443" s="1">
        <v>2.5700000696815599E-4</v>
      </c>
      <c r="K1443" s="1" t="s">
        <v>6765</v>
      </c>
      <c r="L1443" s="1">
        <v>4.0480000898241997E-3</v>
      </c>
      <c r="M1443" s="1" t="s">
        <v>6765</v>
      </c>
      <c r="N1443" s="1">
        <v>1.1490000179037499E-3</v>
      </c>
      <c r="O1443" s="1" t="s">
        <v>6765</v>
      </c>
    </row>
    <row r="1444" spans="1:15" x14ac:dyDescent="0.25">
      <c r="A1444" s="12" t="s">
        <v>2223</v>
      </c>
      <c r="B1444" s="12" t="s">
        <v>4286</v>
      </c>
      <c r="C1444" s="12" t="s">
        <v>1523</v>
      </c>
      <c r="D1444" s="12" t="s">
        <v>4287</v>
      </c>
      <c r="E1444" s="12" t="s">
        <v>2225</v>
      </c>
      <c r="F1444" s="1">
        <v>4.9166021347045898</v>
      </c>
      <c r="G1444" s="1" t="s">
        <v>2226</v>
      </c>
      <c r="H1444" s="1">
        <v>1.52896903455257E-3</v>
      </c>
      <c r="I1444" s="1" t="s">
        <v>2226</v>
      </c>
      <c r="J1444" s="1">
        <v>3.2169078622246202E-5</v>
      </c>
      <c r="K1444" s="1" t="s">
        <v>2226</v>
      </c>
      <c r="L1444" s="1">
        <v>5.8346451260149501E-4</v>
      </c>
      <c r="M1444" s="1" t="s">
        <v>2226</v>
      </c>
      <c r="N1444" s="1">
        <v>4.9385882448404995E-4</v>
      </c>
      <c r="O1444" s="1" t="s">
        <v>2226</v>
      </c>
    </row>
    <row r="1445" spans="1:15" x14ac:dyDescent="0.25">
      <c r="A1445" s="12" t="s">
        <v>2223</v>
      </c>
      <c r="B1445" s="12" t="s">
        <v>4288</v>
      </c>
      <c r="C1445" s="12" t="s">
        <v>1523</v>
      </c>
      <c r="D1445" s="12" t="s">
        <v>1788</v>
      </c>
      <c r="E1445" s="12" t="s">
        <v>2225</v>
      </c>
      <c r="F1445" s="1">
        <v>4.9166021347045898</v>
      </c>
      <c r="G1445" s="1" t="s">
        <v>2226</v>
      </c>
      <c r="H1445" s="1">
        <v>1.52896903455257E-3</v>
      </c>
      <c r="I1445" s="1" t="s">
        <v>2226</v>
      </c>
      <c r="J1445" s="1">
        <v>3.2169078622246202E-5</v>
      </c>
      <c r="K1445" s="1" t="s">
        <v>2226</v>
      </c>
      <c r="L1445" s="1">
        <v>5.8346451260149501E-4</v>
      </c>
      <c r="M1445" s="1" t="s">
        <v>2226</v>
      </c>
      <c r="N1445" s="1">
        <v>4.9385882448404995E-4</v>
      </c>
      <c r="O1445" s="1" t="s">
        <v>2226</v>
      </c>
    </row>
    <row r="1446" spans="1:15" x14ac:dyDescent="0.25">
      <c r="A1446" s="12" t="s">
        <v>2252</v>
      </c>
      <c r="B1446" s="12" t="s">
        <v>4289</v>
      </c>
      <c r="C1446" s="12" t="s">
        <v>1523</v>
      </c>
      <c r="D1446" s="12" t="s">
        <v>2033</v>
      </c>
      <c r="E1446" s="12" t="s">
        <v>2225</v>
      </c>
      <c r="F1446" s="1">
        <v>3.5899999141693102</v>
      </c>
      <c r="G1446" s="1" t="s">
        <v>6765</v>
      </c>
      <c r="H1446" s="1">
        <v>4.5400001108646401E-3</v>
      </c>
      <c r="I1446" s="1" t="s">
        <v>6765</v>
      </c>
      <c r="J1446" s="1">
        <v>2.5700000696815599E-4</v>
      </c>
      <c r="K1446" s="1" t="s">
        <v>6765</v>
      </c>
      <c r="L1446" s="1">
        <v>4.0480000898241997E-3</v>
      </c>
      <c r="M1446" s="1" t="s">
        <v>6765</v>
      </c>
      <c r="N1446" s="1">
        <v>1.1490000179037499E-3</v>
      </c>
      <c r="O1446" s="1" t="s">
        <v>6765</v>
      </c>
    </row>
    <row r="1447" spans="1:15" x14ac:dyDescent="0.25">
      <c r="A1447" s="12" t="s">
        <v>2223</v>
      </c>
      <c r="B1447" s="12" t="s">
        <v>4290</v>
      </c>
      <c r="C1447" s="12" t="s">
        <v>1523</v>
      </c>
      <c r="D1447" s="12" t="s">
        <v>2004</v>
      </c>
      <c r="E1447" s="12" t="s">
        <v>2225</v>
      </c>
      <c r="F1447" s="1">
        <v>4.9166021347045898</v>
      </c>
      <c r="G1447" s="1" t="s">
        <v>2226</v>
      </c>
      <c r="H1447" s="1">
        <v>1.52896903455257E-3</v>
      </c>
      <c r="I1447" s="1" t="s">
        <v>2226</v>
      </c>
      <c r="J1447" s="1">
        <v>3.2169078622246202E-5</v>
      </c>
      <c r="K1447" s="1" t="s">
        <v>2226</v>
      </c>
      <c r="L1447" s="1">
        <v>5.8346451260149501E-4</v>
      </c>
      <c r="M1447" s="1" t="s">
        <v>2226</v>
      </c>
      <c r="N1447" s="1">
        <v>4.9385882448404995E-4</v>
      </c>
      <c r="O1447" s="1" t="s">
        <v>2226</v>
      </c>
    </row>
    <row r="1448" spans="1:15" x14ac:dyDescent="0.25">
      <c r="A1448" s="12" t="s">
        <v>2223</v>
      </c>
      <c r="B1448" s="12" t="s">
        <v>4291</v>
      </c>
      <c r="C1448" s="12" t="s">
        <v>1523</v>
      </c>
      <c r="D1448" s="12" t="s">
        <v>1599</v>
      </c>
      <c r="E1448" s="12" t="s">
        <v>2225</v>
      </c>
      <c r="F1448" s="1">
        <v>4.9166021347045898</v>
      </c>
      <c r="G1448" s="1" t="s">
        <v>2226</v>
      </c>
      <c r="H1448" s="1">
        <v>1.52896903455257E-3</v>
      </c>
      <c r="I1448" s="1" t="s">
        <v>2226</v>
      </c>
      <c r="J1448" s="1">
        <v>3.2169078622246202E-5</v>
      </c>
      <c r="K1448" s="1" t="s">
        <v>2226</v>
      </c>
      <c r="L1448" s="1">
        <v>5.8346451260149501E-4</v>
      </c>
      <c r="M1448" s="1" t="s">
        <v>2226</v>
      </c>
      <c r="N1448" s="1">
        <v>4.9385882448404995E-4</v>
      </c>
      <c r="O1448" s="1" t="s">
        <v>2226</v>
      </c>
    </row>
    <row r="1449" spans="1:15" x14ac:dyDescent="0.25">
      <c r="A1449" s="12" t="s">
        <v>3649</v>
      </c>
      <c r="B1449" s="12" t="s">
        <v>4292</v>
      </c>
      <c r="C1449" s="12" t="s">
        <v>1523</v>
      </c>
      <c r="D1449" s="12" t="s">
        <v>1723</v>
      </c>
      <c r="E1449" s="12" t="s">
        <v>2225</v>
      </c>
      <c r="F1449" s="1">
        <v>25.404619216918899</v>
      </c>
      <c r="G1449" s="1" t="s">
        <v>2226</v>
      </c>
      <c r="H1449" s="1">
        <v>0</v>
      </c>
      <c r="I1449" s="1" t="s">
        <v>2226</v>
      </c>
      <c r="J1449" s="1">
        <v>0</v>
      </c>
      <c r="K1449" s="1" t="s">
        <v>2226</v>
      </c>
      <c r="L1449" s="1">
        <v>0</v>
      </c>
      <c r="M1449" s="1" t="s">
        <v>2226</v>
      </c>
      <c r="N1449" s="1">
        <v>0</v>
      </c>
      <c r="O1449" s="1" t="s">
        <v>2226</v>
      </c>
    </row>
    <row r="1450" spans="1:15" x14ac:dyDescent="0.25">
      <c r="A1450" s="12" t="s">
        <v>2252</v>
      </c>
      <c r="B1450" s="12" t="s">
        <v>4293</v>
      </c>
      <c r="C1450" s="12" t="s">
        <v>1523</v>
      </c>
      <c r="D1450" s="12" t="s">
        <v>1544</v>
      </c>
      <c r="E1450" s="12" t="s">
        <v>2225</v>
      </c>
      <c r="F1450" s="1">
        <v>3.5899999141693102</v>
      </c>
      <c r="G1450" s="1" t="s">
        <v>6765</v>
      </c>
      <c r="H1450" s="1">
        <v>4.5400001108646401E-3</v>
      </c>
      <c r="I1450" s="1" t="s">
        <v>6765</v>
      </c>
      <c r="J1450" s="1">
        <v>2.5700000696815599E-4</v>
      </c>
      <c r="K1450" s="1" t="s">
        <v>6765</v>
      </c>
      <c r="L1450" s="1">
        <v>4.0480000898241997E-3</v>
      </c>
      <c r="M1450" s="1" t="s">
        <v>6765</v>
      </c>
      <c r="N1450" s="1">
        <v>1.1490000179037499E-3</v>
      </c>
      <c r="O1450" s="1" t="s">
        <v>6765</v>
      </c>
    </row>
    <row r="1451" spans="1:15" x14ac:dyDescent="0.25">
      <c r="A1451" s="12" t="s">
        <v>2223</v>
      </c>
      <c r="B1451" s="12" t="s">
        <v>4294</v>
      </c>
      <c r="C1451" s="12" t="s">
        <v>1523</v>
      </c>
      <c r="D1451" s="12" t="s">
        <v>1626</v>
      </c>
      <c r="E1451" s="12" t="s">
        <v>2225</v>
      </c>
      <c r="F1451" s="1">
        <v>4.9166021347045898</v>
      </c>
      <c r="G1451" s="1" t="s">
        <v>2226</v>
      </c>
      <c r="H1451" s="1">
        <v>1.52896903455257E-3</v>
      </c>
      <c r="I1451" s="1" t="s">
        <v>2226</v>
      </c>
      <c r="J1451" s="1">
        <v>3.2169078622246202E-5</v>
      </c>
      <c r="K1451" s="1" t="s">
        <v>2226</v>
      </c>
      <c r="L1451" s="1">
        <v>5.8346451260149501E-4</v>
      </c>
      <c r="M1451" s="1" t="s">
        <v>2226</v>
      </c>
      <c r="N1451" s="1">
        <v>4.9385882448404995E-4</v>
      </c>
      <c r="O1451" s="1" t="s">
        <v>2226</v>
      </c>
    </row>
    <row r="1452" spans="1:15" x14ac:dyDescent="0.25">
      <c r="A1452" s="12" t="s">
        <v>2223</v>
      </c>
      <c r="B1452" s="12" t="s">
        <v>4295</v>
      </c>
      <c r="C1452" s="12" t="s">
        <v>1523</v>
      </c>
      <c r="D1452" s="12" t="s">
        <v>4296</v>
      </c>
      <c r="E1452" s="12" t="s">
        <v>2225</v>
      </c>
      <c r="F1452" s="1">
        <v>4.9166021347045898</v>
      </c>
      <c r="G1452" s="1" t="s">
        <v>2226</v>
      </c>
      <c r="H1452" s="1">
        <v>1.52896903455257E-3</v>
      </c>
      <c r="I1452" s="1" t="s">
        <v>2226</v>
      </c>
      <c r="J1452" s="1">
        <v>3.2169078622246202E-5</v>
      </c>
      <c r="K1452" s="1" t="s">
        <v>2226</v>
      </c>
      <c r="L1452" s="1">
        <v>5.8346451260149501E-4</v>
      </c>
      <c r="M1452" s="1" t="s">
        <v>2226</v>
      </c>
      <c r="N1452" s="1">
        <v>4.9385882448404995E-4</v>
      </c>
      <c r="O1452" s="1" t="s">
        <v>2226</v>
      </c>
    </row>
    <row r="1453" spans="1:15" x14ac:dyDescent="0.25">
      <c r="A1453" s="12" t="s">
        <v>2223</v>
      </c>
      <c r="B1453" s="12" t="s">
        <v>4297</v>
      </c>
      <c r="C1453" s="12" t="s">
        <v>1523</v>
      </c>
      <c r="D1453" s="12" t="s">
        <v>1674</v>
      </c>
      <c r="E1453" s="12" t="s">
        <v>2225</v>
      </c>
      <c r="F1453" s="1">
        <v>4.9166021347045898</v>
      </c>
      <c r="G1453" s="1" t="s">
        <v>2226</v>
      </c>
      <c r="H1453" s="1">
        <v>1.52896903455257E-3</v>
      </c>
      <c r="I1453" s="1" t="s">
        <v>2226</v>
      </c>
      <c r="J1453" s="1">
        <v>3.2169078622246202E-5</v>
      </c>
      <c r="K1453" s="1" t="s">
        <v>2226</v>
      </c>
      <c r="L1453" s="1">
        <v>5.8346451260149501E-4</v>
      </c>
      <c r="M1453" s="1" t="s">
        <v>2226</v>
      </c>
      <c r="N1453" s="1">
        <v>4.9385882448404995E-4</v>
      </c>
      <c r="O1453" s="1" t="s">
        <v>2226</v>
      </c>
    </row>
    <row r="1454" spans="1:15" x14ac:dyDescent="0.25">
      <c r="A1454" s="12" t="s">
        <v>2252</v>
      </c>
      <c r="B1454" s="12" t="s">
        <v>4298</v>
      </c>
      <c r="C1454" s="12" t="s">
        <v>1523</v>
      </c>
      <c r="D1454" s="12" t="s">
        <v>4299</v>
      </c>
      <c r="E1454" s="12" t="s">
        <v>2225</v>
      </c>
      <c r="F1454" s="1">
        <v>3.5899999141693102</v>
      </c>
      <c r="G1454" s="1" t="s">
        <v>6765</v>
      </c>
      <c r="H1454" s="1">
        <v>4.5400001108646401E-3</v>
      </c>
      <c r="I1454" s="1" t="s">
        <v>6765</v>
      </c>
      <c r="J1454" s="1">
        <v>2.5700000696815599E-4</v>
      </c>
      <c r="K1454" s="1" t="s">
        <v>6765</v>
      </c>
      <c r="L1454" s="1">
        <v>4.0480000898241997E-3</v>
      </c>
      <c r="M1454" s="1" t="s">
        <v>6765</v>
      </c>
      <c r="N1454" s="1">
        <v>1.1490000179037499E-3</v>
      </c>
      <c r="O1454" s="1" t="s">
        <v>6765</v>
      </c>
    </row>
    <row r="1455" spans="1:15" x14ac:dyDescent="0.25">
      <c r="A1455" s="12" t="s">
        <v>2252</v>
      </c>
      <c r="B1455" s="12" t="s">
        <v>4300</v>
      </c>
      <c r="C1455" s="12" t="s">
        <v>1523</v>
      </c>
      <c r="D1455" s="12" t="s">
        <v>4301</v>
      </c>
      <c r="E1455" s="12" t="s">
        <v>2225</v>
      </c>
      <c r="F1455" s="1">
        <v>3.5899999141693102</v>
      </c>
      <c r="G1455" s="1" t="s">
        <v>6765</v>
      </c>
      <c r="H1455" s="1">
        <v>4.5400001108646401E-3</v>
      </c>
      <c r="I1455" s="1" t="s">
        <v>6765</v>
      </c>
      <c r="J1455" s="1">
        <v>2.5700000696815599E-4</v>
      </c>
      <c r="K1455" s="1" t="s">
        <v>6765</v>
      </c>
      <c r="L1455" s="1">
        <v>4.0480000898241997E-3</v>
      </c>
      <c r="M1455" s="1" t="s">
        <v>6765</v>
      </c>
      <c r="N1455" s="1">
        <v>1.1490000179037499E-3</v>
      </c>
      <c r="O1455" s="1" t="s">
        <v>6765</v>
      </c>
    </row>
    <row r="1456" spans="1:15" x14ac:dyDescent="0.25">
      <c r="A1456" s="12" t="s">
        <v>2252</v>
      </c>
      <c r="B1456" s="12" t="s">
        <v>4302</v>
      </c>
      <c r="C1456" s="12" t="s">
        <v>1523</v>
      </c>
      <c r="D1456" s="12" t="s">
        <v>1963</v>
      </c>
      <c r="E1456" s="12" t="s">
        <v>2225</v>
      </c>
      <c r="F1456" s="1">
        <v>3.5899999141693102</v>
      </c>
      <c r="G1456" s="1" t="s">
        <v>6765</v>
      </c>
      <c r="H1456" s="1">
        <v>4.5400001108646401E-3</v>
      </c>
      <c r="I1456" s="1" t="s">
        <v>6765</v>
      </c>
      <c r="J1456" s="1">
        <v>2.5700000696815599E-4</v>
      </c>
      <c r="K1456" s="1" t="s">
        <v>6765</v>
      </c>
      <c r="L1456" s="1">
        <v>4.0480000898241997E-3</v>
      </c>
      <c r="M1456" s="1" t="s">
        <v>6765</v>
      </c>
      <c r="N1456" s="1">
        <v>1.1490000179037499E-3</v>
      </c>
      <c r="O1456" s="1" t="s">
        <v>6765</v>
      </c>
    </row>
    <row r="1457" spans="1:15" x14ac:dyDescent="0.25">
      <c r="A1457" s="12" t="s">
        <v>2223</v>
      </c>
      <c r="B1457" s="12" t="s">
        <v>4303</v>
      </c>
      <c r="C1457" s="12" t="s">
        <v>1523</v>
      </c>
      <c r="D1457" s="12" t="s">
        <v>4304</v>
      </c>
      <c r="E1457" s="12" t="s">
        <v>2225</v>
      </c>
      <c r="F1457" s="1">
        <v>4.9166021347045898</v>
      </c>
      <c r="G1457" s="1" t="s">
        <v>2226</v>
      </c>
      <c r="H1457" s="1">
        <v>1.52896903455257E-3</v>
      </c>
      <c r="I1457" s="1" t="s">
        <v>2226</v>
      </c>
      <c r="J1457" s="1">
        <v>3.2169078622246202E-5</v>
      </c>
      <c r="K1457" s="1" t="s">
        <v>2226</v>
      </c>
      <c r="L1457" s="1">
        <v>5.8346451260149501E-4</v>
      </c>
      <c r="M1457" s="1" t="s">
        <v>2226</v>
      </c>
      <c r="N1457" s="1">
        <v>4.9385882448404995E-4</v>
      </c>
      <c r="O1457" s="1" t="s">
        <v>2226</v>
      </c>
    </row>
    <row r="1458" spans="1:15" x14ac:dyDescent="0.25">
      <c r="A1458" s="12" t="s">
        <v>2223</v>
      </c>
      <c r="B1458" s="12" t="s">
        <v>4305</v>
      </c>
      <c r="C1458" s="12" t="s">
        <v>1523</v>
      </c>
      <c r="D1458" s="12" t="s">
        <v>1676</v>
      </c>
      <c r="E1458" s="12" t="s">
        <v>2225</v>
      </c>
      <c r="F1458" s="1">
        <v>4.9166021347045898</v>
      </c>
      <c r="G1458" s="1" t="s">
        <v>2226</v>
      </c>
      <c r="H1458" s="1">
        <v>1.52896903455257E-3</v>
      </c>
      <c r="I1458" s="1" t="s">
        <v>2226</v>
      </c>
      <c r="J1458" s="1">
        <v>3.2169078622246202E-5</v>
      </c>
      <c r="K1458" s="1" t="s">
        <v>2226</v>
      </c>
      <c r="L1458" s="1">
        <v>5.8346451260149501E-4</v>
      </c>
      <c r="M1458" s="1" t="s">
        <v>2226</v>
      </c>
      <c r="N1458" s="1">
        <v>4.9385882448404995E-4</v>
      </c>
      <c r="O1458" s="1" t="s">
        <v>2226</v>
      </c>
    </row>
    <row r="1459" spans="1:15" x14ac:dyDescent="0.25">
      <c r="A1459" s="12" t="s">
        <v>2223</v>
      </c>
      <c r="B1459" s="12" t="s">
        <v>4306</v>
      </c>
      <c r="C1459" s="12" t="s">
        <v>1523</v>
      </c>
      <c r="D1459" s="12" t="s">
        <v>1783</v>
      </c>
      <c r="E1459" s="12" t="s">
        <v>2225</v>
      </c>
      <c r="F1459" s="1">
        <v>4.9166021347045898</v>
      </c>
      <c r="G1459" s="1" t="s">
        <v>2226</v>
      </c>
      <c r="H1459" s="1">
        <v>1.52896903455257E-3</v>
      </c>
      <c r="I1459" s="1" t="s">
        <v>2226</v>
      </c>
      <c r="J1459" s="1">
        <v>3.2169078622246202E-5</v>
      </c>
      <c r="K1459" s="1" t="s">
        <v>2226</v>
      </c>
      <c r="L1459" s="1">
        <v>5.8346451260149501E-4</v>
      </c>
      <c r="M1459" s="1" t="s">
        <v>2226</v>
      </c>
      <c r="N1459" s="1">
        <v>4.9385882448404995E-4</v>
      </c>
      <c r="O1459" s="1" t="s">
        <v>2226</v>
      </c>
    </row>
    <row r="1460" spans="1:15" x14ac:dyDescent="0.25">
      <c r="A1460" s="12" t="s">
        <v>2252</v>
      </c>
      <c r="B1460" s="12" t="s">
        <v>4307</v>
      </c>
      <c r="C1460" s="12" t="s">
        <v>1523</v>
      </c>
      <c r="D1460" s="12" t="s">
        <v>4308</v>
      </c>
      <c r="E1460" s="12" t="s">
        <v>2225</v>
      </c>
      <c r="F1460" s="1">
        <v>3.5899999141693102</v>
      </c>
      <c r="G1460" s="1" t="s">
        <v>6765</v>
      </c>
      <c r="H1460" s="1">
        <v>4.5400001108646401E-3</v>
      </c>
      <c r="I1460" s="1" t="s">
        <v>6765</v>
      </c>
      <c r="J1460" s="1">
        <v>2.5700000696815599E-4</v>
      </c>
      <c r="K1460" s="1" t="s">
        <v>6765</v>
      </c>
      <c r="L1460" s="1">
        <v>4.0480000898241997E-3</v>
      </c>
      <c r="M1460" s="1" t="s">
        <v>6765</v>
      </c>
      <c r="N1460" s="1">
        <v>1.1490000179037499E-3</v>
      </c>
      <c r="O1460" s="1" t="s">
        <v>6765</v>
      </c>
    </row>
    <row r="1461" spans="1:15" x14ac:dyDescent="0.25">
      <c r="A1461" s="12" t="s">
        <v>2252</v>
      </c>
      <c r="B1461" s="12" t="s">
        <v>4309</v>
      </c>
      <c r="C1461" s="12" t="s">
        <v>1523</v>
      </c>
      <c r="D1461" s="12" t="s">
        <v>4310</v>
      </c>
      <c r="E1461" s="12" t="s">
        <v>2225</v>
      </c>
      <c r="F1461" s="1">
        <v>3.5899999141693102</v>
      </c>
      <c r="G1461" s="1" t="s">
        <v>6765</v>
      </c>
      <c r="H1461" s="1">
        <v>4.5400001108646401E-3</v>
      </c>
      <c r="I1461" s="1" t="s">
        <v>6765</v>
      </c>
      <c r="J1461" s="1">
        <v>2.5700000696815599E-4</v>
      </c>
      <c r="K1461" s="1" t="s">
        <v>6765</v>
      </c>
      <c r="L1461" s="1">
        <v>4.0480000898241997E-3</v>
      </c>
      <c r="M1461" s="1" t="s">
        <v>6765</v>
      </c>
      <c r="N1461" s="1">
        <v>1.1490000179037499E-3</v>
      </c>
      <c r="O1461" s="1" t="s">
        <v>6765</v>
      </c>
    </row>
    <row r="1462" spans="1:15" x14ac:dyDescent="0.25">
      <c r="A1462" s="12" t="s">
        <v>2252</v>
      </c>
      <c r="B1462" s="12" t="s">
        <v>4311</v>
      </c>
      <c r="C1462" s="12" t="s">
        <v>1523</v>
      </c>
      <c r="D1462" s="12" t="s">
        <v>2992</v>
      </c>
      <c r="E1462" s="12" t="s">
        <v>2225</v>
      </c>
      <c r="F1462" s="1">
        <v>3.5899999141693102</v>
      </c>
      <c r="G1462" s="1" t="s">
        <v>6765</v>
      </c>
      <c r="H1462" s="1">
        <v>4.5400001108646401E-3</v>
      </c>
      <c r="I1462" s="1" t="s">
        <v>6765</v>
      </c>
      <c r="J1462" s="1">
        <v>2.5700000696815599E-4</v>
      </c>
      <c r="K1462" s="1" t="s">
        <v>6765</v>
      </c>
      <c r="L1462" s="1">
        <v>4.0480000898241997E-3</v>
      </c>
      <c r="M1462" s="1" t="s">
        <v>6765</v>
      </c>
      <c r="N1462" s="1">
        <v>1.1490000179037499E-3</v>
      </c>
      <c r="O1462" s="1" t="s">
        <v>6765</v>
      </c>
    </row>
    <row r="1463" spans="1:15" x14ac:dyDescent="0.25">
      <c r="A1463" s="12" t="s">
        <v>2223</v>
      </c>
      <c r="B1463" s="12" t="s">
        <v>4312</v>
      </c>
      <c r="C1463" s="12" t="s">
        <v>1523</v>
      </c>
      <c r="D1463" s="12" t="s">
        <v>1908</v>
      </c>
      <c r="E1463" s="12" t="s">
        <v>2225</v>
      </c>
      <c r="F1463" s="1">
        <v>4.9166021347045898</v>
      </c>
      <c r="G1463" s="1" t="s">
        <v>2226</v>
      </c>
      <c r="H1463" s="1">
        <v>1.52896903455257E-3</v>
      </c>
      <c r="I1463" s="1" t="s">
        <v>2226</v>
      </c>
      <c r="J1463" s="1">
        <v>3.2169078622246202E-5</v>
      </c>
      <c r="K1463" s="1" t="s">
        <v>2226</v>
      </c>
      <c r="L1463" s="1">
        <v>5.8346451260149501E-4</v>
      </c>
      <c r="M1463" s="1" t="s">
        <v>2226</v>
      </c>
      <c r="N1463" s="1">
        <v>4.9385882448404995E-4</v>
      </c>
      <c r="O1463" s="1" t="s">
        <v>2226</v>
      </c>
    </row>
    <row r="1464" spans="1:15" x14ac:dyDescent="0.25">
      <c r="A1464" s="12" t="s">
        <v>2223</v>
      </c>
      <c r="B1464" s="12" t="s">
        <v>4313</v>
      </c>
      <c r="C1464" s="12" t="s">
        <v>1523</v>
      </c>
      <c r="D1464" s="12" t="s">
        <v>1622</v>
      </c>
      <c r="E1464" s="12" t="s">
        <v>2225</v>
      </c>
      <c r="F1464" s="1">
        <v>4.9166021347045898</v>
      </c>
      <c r="G1464" s="1" t="s">
        <v>2226</v>
      </c>
      <c r="H1464" s="1">
        <v>1.52896903455257E-3</v>
      </c>
      <c r="I1464" s="1" t="s">
        <v>2226</v>
      </c>
      <c r="J1464" s="1">
        <v>3.2169078622246202E-5</v>
      </c>
      <c r="K1464" s="1" t="s">
        <v>2226</v>
      </c>
      <c r="L1464" s="1">
        <v>5.8346451260149501E-4</v>
      </c>
      <c r="M1464" s="1" t="s">
        <v>2226</v>
      </c>
      <c r="N1464" s="1">
        <v>4.9385882448404995E-4</v>
      </c>
      <c r="O1464" s="1" t="s">
        <v>2226</v>
      </c>
    </row>
    <row r="1465" spans="1:15" x14ac:dyDescent="0.25">
      <c r="A1465" s="12" t="s">
        <v>2223</v>
      </c>
      <c r="B1465" s="12" t="s">
        <v>4314</v>
      </c>
      <c r="C1465" s="12" t="s">
        <v>1523</v>
      </c>
      <c r="D1465" s="12" t="s">
        <v>4315</v>
      </c>
      <c r="E1465" s="12" t="s">
        <v>2225</v>
      </c>
      <c r="F1465" s="1">
        <v>4.9166021347045898</v>
      </c>
      <c r="G1465" s="1" t="s">
        <v>2226</v>
      </c>
      <c r="H1465" s="1">
        <v>1.52896903455257E-3</v>
      </c>
      <c r="I1465" s="1" t="s">
        <v>2226</v>
      </c>
      <c r="J1465" s="1">
        <v>3.2169078622246202E-5</v>
      </c>
      <c r="K1465" s="1" t="s">
        <v>2226</v>
      </c>
      <c r="L1465" s="1">
        <v>5.8346451260149501E-4</v>
      </c>
      <c r="M1465" s="1" t="s">
        <v>2226</v>
      </c>
      <c r="N1465" s="1">
        <v>4.9385882448404995E-4</v>
      </c>
      <c r="O1465" s="1" t="s">
        <v>2226</v>
      </c>
    </row>
    <row r="1466" spans="1:15" x14ac:dyDescent="0.25">
      <c r="A1466" s="12" t="s">
        <v>2223</v>
      </c>
      <c r="B1466" s="12" t="s">
        <v>4316</v>
      </c>
      <c r="C1466" s="12" t="s">
        <v>1523</v>
      </c>
      <c r="D1466" s="12" t="s">
        <v>3796</v>
      </c>
      <c r="E1466" s="12" t="s">
        <v>2225</v>
      </c>
      <c r="F1466" s="1">
        <v>4.9166021347045898</v>
      </c>
      <c r="G1466" s="1" t="s">
        <v>2226</v>
      </c>
      <c r="H1466" s="1">
        <v>1.52896903455257E-3</v>
      </c>
      <c r="I1466" s="1" t="s">
        <v>2226</v>
      </c>
      <c r="J1466" s="1">
        <v>3.2169078622246202E-5</v>
      </c>
      <c r="K1466" s="1" t="s">
        <v>2226</v>
      </c>
      <c r="L1466" s="1">
        <v>5.8346451260149501E-4</v>
      </c>
      <c r="M1466" s="1" t="s">
        <v>2226</v>
      </c>
      <c r="N1466" s="1">
        <v>4.9385882448404995E-4</v>
      </c>
      <c r="O1466" s="1" t="s">
        <v>2226</v>
      </c>
    </row>
    <row r="1467" spans="1:15" x14ac:dyDescent="0.25">
      <c r="A1467" s="12" t="s">
        <v>2223</v>
      </c>
      <c r="B1467" s="12" t="s">
        <v>4317</v>
      </c>
      <c r="C1467" s="12" t="s">
        <v>1523</v>
      </c>
      <c r="D1467" s="12" t="s">
        <v>2074</v>
      </c>
      <c r="E1467" s="12" t="s">
        <v>2225</v>
      </c>
      <c r="F1467" s="1">
        <v>4.9166021347045898</v>
      </c>
      <c r="G1467" s="1" t="s">
        <v>2226</v>
      </c>
      <c r="H1467" s="1">
        <v>1.52896903455257E-3</v>
      </c>
      <c r="I1467" s="1" t="s">
        <v>2226</v>
      </c>
      <c r="J1467" s="1">
        <v>3.2169078622246202E-5</v>
      </c>
      <c r="K1467" s="1" t="s">
        <v>2226</v>
      </c>
      <c r="L1467" s="1">
        <v>5.8346451260149501E-4</v>
      </c>
      <c r="M1467" s="1" t="s">
        <v>2226</v>
      </c>
      <c r="N1467" s="1">
        <v>4.9385882448404995E-4</v>
      </c>
      <c r="O1467" s="1" t="s">
        <v>2226</v>
      </c>
    </row>
    <row r="1468" spans="1:15" x14ac:dyDescent="0.25">
      <c r="A1468" s="12" t="s">
        <v>2223</v>
      </c>
      <c r="B1468" s="12" t="s">
        <v>4318</v>
      </c>
      <c r="C1468" s="12" t="s">
        <v>1523</v>
      </c>
      <c r="D1468" s="12" t="s">
        <v>2501</v>
      </c>
      <c r="E1468" s="12" t="s">
        <v>2225</v>
      </c>
      <c r="F1468" s="1">
        <v>4.9166021347045898</v>
      </c>
      <c r="G1468" s="1" t="s">
        <v>2226</v>
      </c>
      <c r="H1468" s="1">
        <v>1.52896903455257E-3</v>
      </c>
      <c r="I1468" s="1" t="s">
        <v>2226</v>
      </c>
      <c r="J1468" s="1">
        <v>3.2169078622246202E-5</v>
      </c>
      <c r="K1468" s="1" t="s">
        <v>2226</v>
      </c>
      <c r="L1468" s="1">
        <v>5.8346451260149501E-4</v>
      </c>
      <c r="M1468" s="1" t="s">
        <v>2226</v>
      </c>
      <c r="N1468" s="1">
        <v>4.9385882448404995E-4</v>
      </c>
      <c r="O1468" s="1" t="s">
        <v>2226</v>
      </c>
    </row>
    <row r="1469" spans="1:15" x14ac:dyDescent="0.25">
      <c r="A1469" s="12" t="s">
        <v>4241</v>
      </c>
      <c r="B1469" s="12" t="s">
        <v>4319</v>
      </c>
      <c r="C1469" s="12" t="s">
        <v>1523</v>
      </c>
      <c r="D1469" s="12" t="s">
        <v>2192</v>
      </c>
      <c r="E1469" s="12" t="s">
        <v>2225</v>
      </c>
      <c r="F1469" s="1">
        <v>6.48220014572144</v>
      </c>
      <c r="G1469" s="1" t="s">
        <v>2226</v>
      </c>
      <c r="H1469" s="1">
        <v>8.5017681121826207E-3</v>
      </c>
      <c r="I1469" s="1" t="s">
        <v>2226</v>
      </c>
      <c r="J1469" s="1">
        <v>0</v>
      </c>
      <c r="K1469" s="1" t="s">
        <v>2226</v>
      </c>
      <c r="L1469" s="1">
        <v>8.3573692245408903E-4</v>
      </c>
      <c r="M1469" s="1" t="s">
        <v>2226</v>
      </c>
      <c r="N1469" s="1">
        <v>1.4444900443777401E-3</v>
      </c>
      <c r="O1469" s="1" t="s">
        <v>2226</v>
      </c>
    </row>
    <row r="1470" spans="1:15" x14ac:dyDescent="0.25">
      <c r="A1470" s="12" t="s">
        <v>2252</v>
      </c>
      <c r="B1470" s="12" t="s">
        <v>4320</v>
      </c>
      <c r="C1470" s="12" t="s">
        <v>1523</v>
      </c>
      <c r="D1470" s="12" t="s">
        <v>4321</v>
      </c>
      <c r="E1470" s="12" t="s">
        <v>2225</v>
      </c>
      <c r="F1470" s="1">
        <v>3.5899999141693102</v>
      </c>
      <c r="G1470" s="1" t="s">
        <v>6765</v>
      </c>
      <c r="H1470" s="1">
        <v>4.5400001108646401E-3</v>
      </c>
      <c r="I1470" s="1" t="s">
        <v>6765</v>
      </c>
      <c r="J1470" s="1">
        <v>2.5700000696815599E-4</v>
      </c>
      <c r="K1470" s="1" t="s">
        <v>6765</v>
      </c>
      <c r="L1470" s="1">
        <v>4.0480000898241997E-3</v>
      </c>
      <c r="M1470" s="1" t="s">
        <v>6765</v>
      </c>
      <c r="N1470" s="1">
        <v>1.1490000179037499E-3</v>
      </c>
      <c r="O1470" s="1" t="s">
        <v>6765</v>
      </c>
    </row>
    <row r="1471" spans="1:15" x14ac:dyDescent="0.25">
      <c r="A1471" s="12" t="s">
        <v>3649</v>
      </c>
      <c r="B1471" s="12" t="s">
        <v>4322</v>
      </c>
      <c r="C1471" s="12" t="s">
        <v>1523</v>
      </c>
      <c r="D1471" s="12" t="s">
        <v>4323</v>
      </c>
      <c r="E1471" s="12" t="s">
        <v>2225</v>
      </c>
      <c r="F1471" s="1">
        <v>25.404619216918899</v>
      </c>
      <c r="G1471" s="1" t="s">
        <v>2226</v>
      </c>
      <c r="H1471" s="1">
        <v>0</v>
      </c>
      <c r="I1471" s="1" t="s">
        <v>2226</v>
      </c>
      <c r="J1471" s="1">
        <v>0</v>
      </c>
      <c r="K1471" s="1" t="s">
        <v>2226</v>
      </c>
      <c r="L1471" s="1">
        <v>0</v>
      </c>
      <c r="M1471" s="1" t="s">
        <v>2226</v>
      </c>
      <c r="N1471" s="1">
        <v>0</v>
      </c>
      <c r="O1471" s="1" t="s">
        <v>2226</v>
      </c>
    </row>
    <row r="1472" spans="1:15" x14ac:dyDescent="0.25">
      <c r="A1472" s="12" t="s">
        <v>3649</v>
      </c>
      <c r="B1472" s="12" t="s">
        <v>4324</v>
      </c>
      <c r="C1472" s="12" t="s">
        <v>1523</v>
      </c>
      <c r="D1472" s="12" t="s">
        <v>4325</v>
      </c>
      <c r="E1472" s="12" t="s">
        <v>2225</v>
      </c>
      <c r="F1472" s="1">
        <v>25.404619216918899</v>
      </c>
      <c r="G1472" s="1" t="s">
        <v>2226</v>
      </c>
      <c r="H1472" s="1">
        <v>0</v>
      </c>
      <c r="I1472" s="1" t="s">
        <v>2226</v>
      </c>
      <c r="J1472" s="1">
        <v>0</v>
      </c>
      <c r="K1472" s="1" t="s">
        <v>2226</v>
      </c>
      <c r="L1472" s="1">
        <v>0</v>
      </c>
      <c r="M1472" s="1" t="s">
        <v>2226</v>
      </c>
      <c r="N1472" s="1">
        <v>0</v>
      </c>
      <c r="O1472" s="1" t="s">
        <v>2226</v>
      </c>
    </row>
    <row r="1473" spans="1:15" x14ac:dyDescent="0.25">
      <c r="A1473" s="12" t="s">
        <v>2252</v>
      </c>
      <c r="B1473" s="12" t="s">
        <v>4326</v>
      </c>
      <c r="C1473" s="12" t="s">
        <v>1523</v>
      </c>
      <c r="D1473" s="12" t="s">
        <v>4327</v>
      </c>
      <c r="E1473" s="12" t="s">
        <v>2225</v>
      </c>
      <c r="F1473" s="1">
        <v>3.5899999141693102</v>
      </c>
      <c r="G1473" s="1" t="s">
        <v>6765</v>
      </c>
      <c r="H1473" s="1">
        <v>4.5400001108646401E-3</v>
      </c>
      <c r="I1473" s="1" t="s">
        <v>6765</v>
      </c>
      <c r="J1473" s="1">
        <v>2.5700000696815599E-4</v>
      </c>
      <c r="K1473" s="1" t="s">
        <v>6765</v>
      </c>
      <c r="L1473" s="1">
        <v>4.0480000898241997E-3</v>
      </c>
      <c r="M1473" s="1" t="s">
        <v>6765</v>
      </c>
      <c r="N1473" s="1">
        <v>1.1490000179037499E-3</v>
      </c>
      <c r="O1473" s="1" t="s">
        <v>6765</v>
      </c>
    </row>
    <row r="1474" spans="1:15" x14ac:dyDescent="0.25">
      <c r="A1474" s="12" t="s">
        <v>3649</v>
      </c>
      <c r="B1474" s="12" t="s">
        <v>4328</v>
      </c>
      <c r="C1474" s="12" t="s">
        <v>1523</v>
      </c>
      <c r="D1474" s="12" t="s">
        <v>4329</v>
      </c>
      <c r="E1474" s="12" t="s">
        <v>2225</v>
      </c>
      <c r="F1474" s="1">
        <v>25.404619216918899</v>
      </c>
      <c r="G1474" s="1" t="s">
        <v>2226</v>
      </c>
      <c r="H1474" s="1">
        <v>0</v>
      </c>
      <c r="I1474" s="1" t="s">
        <v>2226</v>
      </c>
      <c r="J1474" s="1">
        <v>0</v>
      </c>
      <c r="K1474" s="1" t="s">
        <v>2226</v>
      </c>
      <c r="L1474" s="1">
        <v>0</v>
      </c>
      <c r="M1474" s="1" t="s">
        <v>2226</v>
      </c>
      <c r="N1474" s="1">
        <v>0</v>
      </c>
      <c r="O1474" s="1" t="s">
        <v>2226</v>
      </c>
    </row>
    <row r="1475" spans="1:15" x14ac:dyDescent="0.25">
      <c r="A1475" s="12" t="s">
        <v>2252</v>
      </c>
      <c r="B1475" s="12" t="s">
        <v>4330</v>
      </c>
      <c r="C1475" s="12" t="s">
        <v>1523</v>
      </c>
      <c r="D1475" s="12" t="s">
        <v>1717</v>
      </c>
      <c r="E1475" s="12" t="s">
        <v>2225</v>
      </c>
      <c r="F1475" s="1">
        <v>3.5899999141693102</v>
      </c>
      <c r="G1475" s="1" t="s">
        <v>6765</v>
      </c>
      <c r="H1475" s="1">
        <v>4.5400001108646401E-3</v>
      </c>
      <c r="I1475" s="1" t="s">
        <v>6765</v>
      </c>
      <c r="J1475" s="1">
        <v>2.5700000696815599E-4</v>
      </c>
      <c r="K1475" s="1" t="s">
        <v>6765</v>
      </c>
      <c r="L1475" s="1">
        <v>4.0480000898241997E-3</v>
      </c>
      <c r="M1475" s="1" t="s">
        <v>6765</v>
      </c>
      <c r="N1475" s="1">
        <v>1.1490000179037499E-3</v>
      </c>
      <c r="O1475" s="1" t="s">
        <v>6765</v>
      </c>
    </row>
    <row r="1476" spans="1:15" x14ac:dyDescent="0.25">
      <c r="A1476" s="12" t="s">
        <v>2223</v>
      </c>
      <c r="B1476" s="12" t="s">
        <v>4331</v>
      </c>
      <c r="C1476" s="12" t="s">
        <v>1523</v>
      </c>
      <c r="D1476" s="12" t="s">
        <v>4332</v>
      </c>
      <c r="E1476" s="12" t="s">
        <v>2225</v>
      </c>
      <c r="F1476" s="1">
        <v>4.9166021347045898</v>
      </c>
      <c r="G1476" s="1" t="s">
        <v>2226</v>
      </c>
      <c r="H1476" s="1">
        <v>1.52896903455257E-3</v>
      </c>
      <c r="I1476" s="1" t="s">
        <v>2226</v>
      </c>
      <c r="J1476" s="1">
        <v>3.2169078622246202E-5</v>
      </c>
      <c r="K1476" s="1" t="s">
        <v>2226</v>
      </c>
      <c r="L1476" s="1">
        <v>5.8346451260149501E-4</v>
      </c>
      <c r="M1476" s="1" t="s">
        <v>2226</v>
      </c>
      <c r="N1476" s="1">
        <v>4.9385882448404995E-4</v>
      </c>
      <c r="O1476" s="1" t="s">
        <v>2226</v>
      </c>
    </row>
    <row r="1477" spans="1:15" x14ac:dyDescent="0.25">
      <c r="A1477" s="12" t="s">
        <v>2223</v>
      </c>
      <c r="B1477" s="12" t="s">
        <v>4333</v>
      </c>
      <c r="C1477" s="12" t="s">
        <v>1523</v>
      </c>
      <c r="D1477" s="12" t="s">
        <v>1588</v>
      </c>
      <c r="E1477" s="12" t="s">
        <v>2225</v>
      </c>
      <c r="F1477" s="1">
        <v>4.9166021347045898</v>
      </c>
      <c r="G1477" s="1" t="s">
        <v>2226</v>
      </c>
      <c r="H1477" s="1">
        <v>1.52896903455257E-3</v>
      </c>
      <c r="I1477" s="1" t="s">
        <v>2226</v>
      </c>
      <c r="J1477" s="1">
        <v>3.2169078622246202E-5</v>
      </c>
      <c r="K1477" s="1" t="s">
        <v>2226</v>
      </c>
      <c r="L1477" s="1">
        <v>5.8346451260149501E-4</v>
      </c>
      <c r="M1477" s="1" t="s">
        <v>2226</v>
      </c>
      <c r="N1477" s="1">
        <v>4.9385882448404995E-4</v>
      </c>
      <c r="O1477" s="1" t="s">
        <v>2226</v>
      </c>
    </row>
    <row r="1478" spans="1:15" x14ac:dyDescent="0.25">
      <c r="A1478" s="12" t="s">
        <v>2223</v>
      </c>
      <c r="B1478" s="12" t="s">
        <v>4334</v>
      </c>
      <c r="C1478" s="12" t="s">
        <v>1523</v>
      </c>
      <c r="D1478" s="12" t="s">
        <v>1127</v>
      </c>
      <c r="E1478" s="12" t="s">
        <v>2225</v>
      </c>
      <c r="F1478" s="1">
        <v>4.9166021347045898</v>
      </c>
      <c r="G1478" s="1" t="s">
        <v>2226</v>
      </c>
      <c r="H1478" s="1">
        <v>1.52896903455257E-3</v>
      </c>
      <c r="I1478" s="1" t="s">
        <v>2226</v>
      </c>
      <c r="J1478" s="1">
        <v>3.2169078622246202E-5</v>
      </c>
      <c r="K1478" s="1" t="s">
        <v>2226</v>
      </c>
      <c r="L1478" s="1">
        <v>5.8346451260149501E-4</v>
      </c>
      <c r="M1478" s="1" t="s">
        <v>2226</v>
      </c>
      <c r="N1478" s="1">
        <v>4.9385882448404995E-4</v>
      </c>
      <c r="O1478" s="1" t="s">
        <v>2226</v>
      </c>
    </row>
    <row r="1479" spans="1:15" x14ac:dyDescent="0.25">
      <c r="A1479" s="12" t="s">
        <v>2223</v>
      </c>
      <c r="B1479" s="12" t="s">
        <v>4335</v>
      </c>
      <c r="C1479" s="12" t="s">
        <v>1523</v>
      </c>
      <c r="D1479" s="12" t="s">
        <v>1555</v>
      </c>
      <c r="E1479" s="12" t="s">
        <v>2225</v>
      </c>
      <c r="F1479" s="1">
        <v>4.9166021347045898</v>
      </c>
      <c r="G1479" s="1" t="s">
        <v>2226</v>
      </c>
      <c r="H1479" s="1">
        <v>1.52896903455257E-3</v>
      </c>
      <c r="I1479" s="1" t="s">
        <v>2226</v>
      </c>
      <c r="J1479" s="1">
        <v>3.2169078622246202E-5</v>
      </c>
      <c r="K1479" s="1" t="s">
        <v>2226</v>
      </c>
      <c r="L1479" s="1">
        <v>5.8346451260149501E-4</v>
      </c>
      <c r="M1479" s="1" t="s">
        <v>2226</v>
      </c>
      <c r="N1479" s="1">
        <v>4.9385882448404995E-4</v>
      </c>
      <c r="O1479" s="1" t="s">
        <v>2226</v>
      </c>
    </row>
    <row r="1480" spans="1:15" x14ac:dyDescent="0.25">
      <c r="A1480" s="12" t="s">
        <v>2252</v>
      </c>
      <c r="B1480" s="12" t="s">
        <v>4336</v>
      </c>
      <c r="C1480" s="12" t="s">
        <v>1523</v>
      </c>
      <c r="D1480" s="12" t="s">
        <v>2022</v>
      </c>
      <c r="E1480" s="12" t="s">
        <v>2225</v>
      </c>
      <c r="F1480" s="1">
        <v>3.5899999141693102</v>
      </c>
      <c r="G1480" s="1" t="s">
        <v>6765</v>
      </c>
      <c r="H1480" s="1">
        <v>4.5400001108646401E-3</v>
      </c>
      <c r="I1480" s="1" t="s">
        <v>6765</v>
      </c>
      <c r="J1480" s="1">
        <v>2.5700000696815599E-4</v>
      </c>
      <c r="K1480" s="1" t="s">
        <v>6765</v>
      </c>
      <c r="L1480" s="1">
        <v>4.0480000898241997E-3</v>
      </c>
      <c r="M1480" s="1" t="s">
        <v>6765</v>
      </c>
      <c r="N1480" s="1">
        <v>1.1490000179037499E-3</v>
      </c>
      <c r="O1480" s="1" t="s">
        <v>6765</v>
      </c>
    </row>
    <row r="1481" spans="1:15" x14ac:dyDescent="0.25">
      <c r="A1481" s="12" t="s">
        <v>2223</v>
      </c>
      <c r="B1481" s="12" t="s">
        <v>4337</v>
      </c>
      <c r="C1481" s="12" t="s">
        <v>1523</v>
      </c>
      <c r="D1481" s="12" t="s">
        <v>3053</v>
      </c>
      <c r="E1481" s="12" t="s">
        <v>2225</v>
      </c>
      <c r="F1481" s="1">
        <v>4.9166021347045898</v>
      </c>
      <c r="G1481" s="1" t="s">
        <v>2226</v>
      </c>
      <c r="H1481" s="1">
        <v>1.52896903455257E-3</v>
      </c>
      <c r="I1481" s="1" t="s">
        <v>2226</v>
      </c>
      <c r="J1481" s="1">
        <v>3.2169078622246202E-5</v>
      </c>
      <c r="K1481" s="1" t="s">
        <v>2226</v>
      </c>
      <c r="L1481" s="1">
        <v>5.8346451260149501E-4</v>
      </c>
      <c r="M1481" s="1" t="s">
        <v>2226</v>
      </c>
      <c r="N1481" s="1">
        <v>4.9385882448404995E-4</v>
      </c>
      <c r="O1481" s="1" t="s">
        <v>2226</v>
      </c>
    </row>
    <row r="1482" spans="1:15" x14ac:dyDescent="0.25">
      <c r="A1482" s="12" t="s">
        <v>2252</v>
      </c>
      <c r="B1482" s="12" t="s">
        <v>4338</v>
      </c>
      <c r="C1482" s="12" t="s">
        <v>1523</v>
      </c>
      <c r="D1482" s="12" t="s">
        <v>2315</v>
      </c>
      <c r="E1482" s="12" t="s">
        <v>2225</v>
      </c>
      <c r="F1482" s="1">
        <v>3.5899999141693102</v>
      </c>
      <c r="G1482" s="1" t="s">
        <v>6765</v>
      </c>
      <c r="H1482" s="1">
        <v>4.5400001108646401E-3</v>
      </c>
      <c r="I1482" s="1" t="s">
        <v>6765</v>
      </c>
      <c r="J1482" s="1">
        <v>2.5700000696815599E-4</v>
      </c>
      <c r="K1482" s="1" t="s">
        <v>6765</v>
      </c>
      <c r="L1482" s="1">
        <v>4.0480000898241997E-3</v>
      </c>
      <c r="M1482" s="1" t="s">
        <v>6765</v>
      </c>
      <c r="N1482" s="1">
        <v>1.1490000179037499E-3</v>
      </c>
      <c r="O1482" s="1" t="s">
        <v>6765</v>
      </c>
    </row>
    <row r="1483" spans="1:15" x14ac:dyDescent="0.25">
      <c r="A1483" s="12" t="s">
        <v>2252</v>
      </c>
      <c r="B1483" s="12" t="s">
        <v>4339</v>
      </c>
      <c r="C1483" s="12" t="s">
        <v>1523</v>
      </c>
      <c r="D1483" s="12" t="s">
        <v>4340</v>
      </c>
      <c r="E1483" s="12" t="s">
        <v>2225</v>
      </c>
      <c r="F1483" s="1">
        <v>3.5899999141693102</v>
      </c>
      <c r="G1483" s="1" t="s">
        <v>6765</v>
      </c>
      <c r="H1483" s="1">
        <v>4.5400001108646401E-3</v>
      </c>
      <c r="I1483" s="1" t="s">
        <v>6765</v>
      </c>
      <c r="J1483" s="1">
        <v>2.5700000696815599E-4</v>
      </c>
      <c r="K1483" s="1" t="s">
        <v>6765</v>
      </c>
      <c r="L1483" s="1">
        <v>4.0480000898241997E-3</v>
      </c>
      <c r="M1483" s="1" t="s">
        <v>6765</v>
      </c>
      <c r="N1483" s="1">
        <v>1.1490000179037499E-3</v>
      </c>
      <c r="O1483" s="1" t="s">
        <v>6765</v>
      </c>
    </row>
    <row r="1484" spans="1:15" x14ac:dyDescent="0.25">
      <c r="A1484" s="12" t="s">
        <v>2223</v>
      </c>
      <c r="B1484" s="12" t="s">
        <v>4341</v>
      </c>
      <c r="C1484" s="12" t="s">
        <v>1523</v>
      </c>
      <c r="D1484" s="12" t="s">
        <v>4342</v>
      </c>
      <c r="E1484" s="12" t="s">
        <v>2225</v>
      </c>
      <c r="F1484" s="1">
        <v>4.9166021347045898</v>
      </c>
      <c r="G1484" s="1" t="s">
        <v>2226</v>
      </c>
      <c r="H1484" s="1">
        <v>1.52896903455257E-3</v>
      </c>
      <c r="I1484" s="1" t="s">
        <v>2226</v>
      </c>
      <c r="J1484" s="1">
        <v>3.2169078622246202E-5</v>
      </c>
      <c r="K1484" s="1" t="s">
        <v>2226</v>
      </c>
      <c r="L1484" s="1">
        <v>5.8346451260149501E-4</v>
      </c>
      <c r="M1484" s="1" t="s">
        <v>2226</v>
      </c>
      <c r="N1484" s="1">
        <v>4.9385882448404995E-4</v>
      </c>
      <c r="O1484" s="1" t="s">
        <v>2226</v>
      </c>
    </row>
    <row r="1485" spans="1:15" x14ac:dyDescent="0.25">
      <c r="A1485" s="12" t="s">
        <v>2409</v>
      </c>
      <c r="B1485" s="12" t="s">
        <v>4343</v>
      </c>
      <c r="C1485" s="12" t="s">
        <v>1560</v>
      </c>
      <c r="D1485" s="12" t="s">
        <v>3380</v>
      </c>
      <c r="E1485" s="12" t="s">
        <v>2225</v>
      </c>
      <c r="F1485" s="1">
        <v>4.9166021347045898</v>
      </c>
      <c r="G1485" s="1" t="s">
        <v>2406</v>
      </c>
      <c r="H1485" s="1">
        <v>1.52896903455257E-3</v>
      </c>
      <c r="I1485" s="1" t="s">
        <v>2406</v>
      </c>
      <c r="J1485" s="1">
        <v>3.2169078622246202E-5</v>
      </c>
      <c r="K1485" s="1" t="s">
        <v>2406</v>
      </c>
      <c r="L1485" s="1">
        <v>5.8346451260149501E-4</v>
      </c>
      <c r="M1485" s="1" t="s">
        <v>2406</v>
      </c>
      <c r="N1485" s="1">
        <v>4.9385882448404995E-4</v>
      </c>
      <c r="O1485" s="1" t="s">
        <v>2406</v>
      </c>
    </row>
    <row r="1486" spans="1:15" x14ac:dyDescent="0.25">
      <c r="A1486" s="12" t="s">
        <v>3378</v>
      </c>
      <c r="B1486" s="12" t="s">
        <v>4344</v>
      </c>
      <c r="C1486" s="12" t="s">
        <v>1560</v>
      </c>
      <c r="D1486" s="12" t="s">
        <v>4345</v>
      </c>
      <c r="E1486" s="12" t="s">
        <v>2225</v>
      </c>
      <c r="F1486" s="1">
        <v>5.1165800094604501</v>
      </c>
      <c r="G1486" s="1" t="s">
        <v>2406</v>
      </c>
      <c r="H1486" s="1">
        <v>9.6181652043014797E-4</v>
      </c>
      <c r="I1486" s="1" t="s">
        <v>2406</v>
      </c>
      <c r="J1486" s="1">
        <v>1.07776395452674E-5</v>
      </c>
      <c r="K1486" s="1" t="s">
        <v>2406</v>
      </c>
      <c r="L1486" s="1">
        <v>6.8448722595348998E-4</v>
      </c>
      <c r="M1486" s="1" t="s">
        <v>2406</v>
      </c>
      <c r="N1486" s="1">
        <v>2.8086701058782599E-4</v>
      </c>
      <c r="O1486" s="1" t="s">
        <v>2406</v>
      </c>
    </row>
    <row r="1487" spans="1:15" x14ac:dyDescent="0.25">
      <c r="A1487" s="12" t="s">
        <v>3378</v>
      </c>
      <c r="B1487" s="12" t="s">
        <v>4346</v>
      </c>
      <c r="C1487" s="12" t="s">
        <v>1560</v>
      </c>
      <c r="D1487" s="12" t="s">
        <v>3500</v>
      </c>
      <c r="E1487" s="12" t="s">
        <v>2225</v>
      </c>
      <c r="F1487" s="1">
        <v>5.1165800094604501</v>
      </c>
      <c r="G1487" s="1" t="s">
        <v>2406</v>
      </c>
      <c r="H1487" s="1">
        <v>9.6181652043014797E-4</v>
      </c>
      <c r="I1487" s="1" t="s">
        <v>2406</v>
      </c>
      <c r="J1487" s="1">
        <v>1.07776395452674E-5</v>
      </c>
      <c r="K1487" s="1" t="s">
        <v>2406</v>
      </c>
      <c r="L1487" s="1">
        <v>6.8448722595348998E-4</v>
      </c>
      <c r="M1487" s="1" t="s">
        <v>2406</v>
      </c>
      <c r="N1487" s="1">
        <v>2.8086701058782599E-4</v>
      </c>
      <c r="O1487" s="1" t="s">
        <v>2406</v>
      </c>
    </row>
    <row r="1488" spans="1:15" x14ac:dyDescent="0.25">
      <c r="A1488" s="12" t="s">
        <v>2409</v>
      </c>
      <c r="B1488" s="12" t="s">
        <v>4347</v>
      </c>
      <c r="C1488" s="12" t="s">
        <v>1560</v>
      </c>
      <c r="D1488" s="12" t="s">
        <v>1870</v>
      </c>
      <c r="E1488" s="12" t="s">
        <v>2225</v>
      </c>
      <c r="F1488" s="1">
        <v>4.9166021347045898</v>
      </c>
      <c r="G1488" s="1" t="s">
        <v>2406</v>
      </c>
      <c r="H1488" s="1">
        <v>1.52896903455257E-3</v>
      </c>
      <c r="I1488" s="1" t="s">
        <v>2406</v>
      </c>
      <c r="J1488" s="1">
        <v>3.2169078622246202E-5</v>
      </c>
      <c r="K1488" s="1" t="s">
        <v>2406</v>
      </c>
      <c r="L1488" s="1">
        <v>5.8346451260149501E-4</v>
      </c>
      <c r="M1488" s="1" t="s">
        <v>2406</v>
      </c>
      <c r="N1488" s="1">
        <v>4.9385882448404995E-4</v>
      </c>
      <c r="O1488" s="1" t="s">
        <v>2406</v>
      </c>
    </row>
    <row r="1489" spans="1:15" x14ac:dyDescent="0.25">
      <c r="A1489" s="12" t="s">
        <v>2409</v>
      </c>
      <c r="B1489" s="12" t="s">
        <v>4348</v>
      </c>
      <c r="C1489" s="12" t="s">
        <v>1560</v>
      </c>
      <c r="D1489" s="12" t="s">
        <v>2018</v>
      </c>
      <c r="E1489" s="12" t="s">
        <v>2225</v>
      </c>
      <c r="F1489" s="1">
        <v>4.9166021347045898</v>
      </c>
      <c r="G1489" s="1" t="s">
        <v>2406</v>
      </c>
      <c r="H1489" s="1">
        <v>1.52896903455257E-3</v>
      </c>
      <c r="I1489" s="1" t="s">
        <v>2406</v>
      </c>
      <c r="J1489" s="1">
        <v>3.2169078622246202E-5</v>
      </c>
      <c r="K1489" s="1" t="s">
        <v>2406</v>
      </c>
      <c r="L1489" s="1">
        <v>5.8346451260149501E-4</v>
      </c>
      <c r="M1489" s="1" t="s">
        <v>2406</v>
      </c>
      <c r="N1489" s="1">
        <v>4.9385882448404995E-4</v>
      </c>
      <c r="O1489" s="1" t="s">
        <v>2406</v>
      </c>
    </row>
    <row r="1490" spans="1:15" x14ac:dyDescent="0.25">
      <c r="A1490" s="12" t="s">
        <v>3496</v>
      </c>
      <c r="B1490" s="12" t="s">
        <v>4349</v>
      </c>
      <c r="C1490" s="12" t="s">
        <v>1560</v>
      </c>
      <c r="D1490" s="12" t="s">
        <v>3506</v>
      </c>
      <c r="E1490" s="12" t="s">
        <v>2225</v>
      </c>
      <c r="F1490" s="1">
        <v>4.9166021347045898</v>
      </c>
      <c r="G1490" s="1" t="s">
        <v>2406</v>
      </c>
      <c r="H1490" s="1">
        <v>1.52896903455257E-3</v>
      </c>
      <c r="I1490" s="1" t="s">
        <v>2406</v>
      </c>
      <c r="J1490" s="1">
        <v>3.2169078622246202E-5</v>
      </c>
      <c r="K1490" s="1" t="s">
        <v>2406</v>
      </c>
      <c r="L1490" s="1">
        <v>5.8346451260149501E-4</v>
      </c>
      <c r="M1490" s="1" t="s">
        <v>2406</v>
      </c>
      <c r="N1490" s="1">
        <v>4.9385882448404995E-4</v>
      </c>
      <c r="O1490" s="1" t="s">
        <v>2406</v>
      </c>
    </row>
    <row r="1491" spans="1:15" x14ac:dyDescent="0.25">
      <c r="A1491" s="12" t="s">
        <v>3378</v>
      </c>
      <c r="B1491" s="12" t="s">
        <v>4350</v>
      </c>
      <c r="C1491" s="12" t="s">
        <v>1560</v>
      </c>
      <c r="D1491" s="12" t="s">
        <v>4351</v>
      </c>
      <c r="E1491" s="12" t="s">
        <v>2225</v>
      </c>
      <c r="F1491" s="1">
        <v>5.1165800094604501</v>
      </c>
      <c r="G1491" s="1" t="s">
        <v>2406</v>
      </c>
      <c r="H1491" s="1">
        <v>9.6181652043014797E-4</v>
      </c>
      <c r="I1491" s="1" t="s">
        <v>2406</v>
      </c>
      <c r="J1491" s="1">
        <v>1.07776395452674E-5</v>
      </c>
      <c r="K1491" s="1" t="s">
        <v>2406</v>
      </c>
      <c r="L1491" s="1">
        <v>6.8448722595348998E-4</v>
      </c>
      <c r="M1491" s="1" t="s">
        <v>2406</v>
      </c>
      <c r="N1491" s="1">
        <v>2.8086701058782599E-4</v>
      </c>
      <c r="O1491" s="1" t="s">
        <v>2406</v>
      </c>
    </row>
    <row r="1492" spans="1:15" x14ac:dyDescent="0.25">
      <c r="A1492" s="12" t="s">
        <v>2409</v>
      </c>
      <c r="B1492" s="12" t="s">
        <v>4352</v>
      </c>
      <c r="C1492" s="12" t="s">
        <v>1560</v>
      </c>
      <c r="D1492" s="12" t="s">
        <v>1665</v>
      </c>
      <c r="E1492" s="12" t="s">
        <v>2225</v>
      </c>
      <c r="F1492" s="1">
        <v>4.9166021347045898</v>
      </c>
      <c r="G1492" s="1" t="s">
        <v>2406</v>
      </c>
      <c r="H1492" s="1">
        <v>1.52896903455257E-3</v>
      </c>
      <c r="I1492" s="1" t="s">
        <v>2406</v>
      </c>
      <c r="J1492" s="1">
        <v>3.2169078622246202E-5</v>
      </c>
      <c r="K1492" s="1" t="s">
        <v>2406</v>
      </c>
      <c r="L1492" s="1">
        <v>5.8346451260149501E-4</v>
      </c>
      <c r="M1492" s="1" t="s">
        <v>2406</v>
      </c>
      <c r="N1492" s="1">
        <v>4.9385882448404995E-4</v>
      </c>
      <c r="O1492" s="1" t="s">
        <v>2406</v>
      </c>
    </row>
    <row r="1493" spans="1:15" x14ac:dyDescent="0.25">
      <c r="A1493" s="12" t="s">
        <v>2409</v>
      </c>
      <c r="B1493" s="12" t="s">
        <v>4353</v>
      </c>
      <c r="C1493" s="12" t="s">
        <v>1560</v>
      </c>
      <c r="D1493" s="12" t="s">
        <v>4354</v>
      </c>
      <c r="E1493" s="12" t="s">
        <v>2225</v>
      </c>
      <c r="F1493" s="1">
        <v>4.9166021347045898</v>
      </c>
      <c r="G1493" s="1" t="s">
        <v>2406</v>
      </c>
      <c r="H1493" s="1">
        <v>1.52896903455257E-3</v>
      </c>
      <c r="I1493" s="1" t="s">
        <v>2406</v>
      </c>
      <c r="J1493" s="1">
        <v>3.2169078622246202E-5</v>
      </c>
      <c r="K1493" s="1" t="s">
        <v>2406</v>
      </c>
      <c r="L1493" s="1">
        <v>5.8346451260149501E-4</v>
      </c>
      <c r="M1493" s="1" t="s">
        <v>2406</v>
      </c>
      <c r="N1493" s="1">
        <v>4.9385882448404995E-4</v>
      </c>
      <c r="O1493" s="1" t="s">
        <v>2406</v>
      </c>
    </row>
    <row r="1494" spans="1:15" x14ac:dyDescent="0.25">
      <c r="A1494" s="12" t="s">
        <v>2409</v>
      </c>
      <c r="B1494" s="12" t="s">
        <v>4355</v>
      </c>
      <c r="C1494" s="12" t="s">
        <v>1560</v>
      </c>
      <c r="D1494" s="12" t="s">
        <v>1700</v>
      </c>
      <c r="E1494" s="12" t="s">
        <v>2225</v>
      </c>
      <c r="F1494" s="1">
        <v>4.9166021347045898</v>
      </c>
      <c r="G1494" s="1" t="s">
        <v>2406</v>
      </c>
      <c r="H1494" s="1">
        <v>1.52896903455257E-3</v>
      </c>
      <c r="I1494" s="1" t="s">
        <v>2406</v>
      </c>
      <c r="J1494" s="1">
        <v>3.2169078622246202E-5</v>
      </c>
      <c r="K1494" s="1" t="s">
        <v>2406</v>
      </c>
      <c r="L1494" s="1">
        <v>5.8346451260149501E-4</v>
      </c>
      <c r="M1494" s="1" t="s">
        <v>2406</v>
      </c>
      <c r="N1494" s="1">
        <v>4.9385882448404995E-4</v>
      </c>
      <c r="O1494" s="1" t="s">
        <v>2406</v>
      </c>
    </row>
    <row r="1495" spans="1:15" x14ac:dyDescent="0.25">
      <c r="A1495" s="12" t="s">
        <v>3378</v>
      </c>
      <c r="B1495" s="12" t="s">
        <v>4356</v>
      </c>
      <c r="C1495" s="12" t="s">
        <v>1560</v>
      </c>
      <c r="D1495" s="12" t="s">
        <v>1671</v>
      </c>
      <c r="E1495" s="12" t="s">
        <v>2225</v>
      </c>
      <c r="F1495" s="1">
        <v>5.1165800094604501</v>
      </c>
      <c r="G1495" s="1" t="s">
        <v>2406</v>
      </c>
      <c r="H1495" s="1">
        <v>9.6181652043014797E-4</v>
      </c>
      <c r="I1495" s="1" t="s">
        <v>2406</v>
      </c>
      <c r="J1495" s="1">
        <v>1.07776395452674E-5</v>
      </c>
      <c r="K1495" s="1" t="s">
        <v>2406</v>
      </c>
      <c r="L1495" s="1">
        <v>6.8448722595348998E-4</v>
      </c>
      <c r="M1495" s="1" t="s">
        <v>2406</v>
      </c>
      <c r="N1495" s="1">
        <v>2.8086701058782599E-4</v>
      </c>
      <c r="O1495" s="1" t="s">
        <v>2406</v>
      </c>
    </row>
    <row r="1496" spans="1:15" x14ac:dyDescent="0.25">
      <c r="A1496" s="12" t="s">
        <v>2409</v>
      </c>
      <c r="B1496" s="12" t="s">
        <v>4357</v>
      </c>
      <c r="C1496" s="12" t="s">
        <v>1560</v>
      </c>
      <c r="D1496" s="12" t="s">
        <v>1664</v>
      </c>
      <c r="E1496" s="12" t="s">
        <v>2225</v>
      </c>
      <c r="F1496" s="1">
        <v>4.9166021347045898</v>
      </c>
      <c r="G1496" s="1" t="s">
        <v>2406</v>
      </c>
      <c r="H1496" s="1">
        <v>1.52896903455257E-3</v>
      </c>
      <c r="I1496" s="1" t="s">
        <v>2406</v>
      </c>
      <c r="J1496" s="1">
        <v>3.2169078622246202E-5</v>
      </c>
      <c r="K1496" s="1" t="s">
        <v>2406</v>
      </c>
      <c r="L1496" s="1">
        <v>5.8346451260149501E-4</v>
      </c>
      <c r="M1496" s="1" t="s">
        <v>2406</v>
      </c>
      <c r="N1496" s="1">
        <v>4.9385882448404995E-4</v>
      </c>
      <c r="O1496" s="1" t="s">
        <v>2406</v>
      </c>
    </row>
    <row r="1497" spans="1:15" x14ac:dyDescent="0.25">
      <c r="A1497" s="12" t="s">
        <v>3378</v>
      </c>
      <c r="B1497" s="12" t="s">
        <v>4358</v>
      </c>
      <c r="C1497" s="12" t="s">
        <v>1560</v>
      </c>
      <c r="D1497" s="12" t="s">
        <v>3674</v>
      </c>
      <c r="E1497" s="12" t="s">
        <v>2225</v>
      </c>
      <c r="F1497" s="1">
        <v>5.1165800094604501</v>
      </c>
      <c r="G1497" s="1" t="s">
        <v>2406</v>
      </c>
      <c r="H1497" s="1">
        <v>9.6181652043014797E-4</v>
      </c>
      <c r="I1497" s="1" t="s">
        <v>2406</v>
      </c>
      <c r="J1497" s="1">
        <v>1.07776395452674E-5</v>
      </c>
      <c r="K1497" s="1" t="s">
        <v>2406</v>
      </c>
      <c r="L1497" s="1">
        <v>6.8448722595348998E-4</v>
      </c>
      <c r="M1497" s="1" t="s">
        <v>2406</v>
      </c>
      <c r="N1497" s="1">
        <v>2.8086701058782599E-4</v>
      </c>
      <c r="O1497" s="1" t="s">
        <v>2406</v>
      </c>
    </row>
    <row r="1498" spans="1:15" x14ac:dyDescent="0.25">
      <c r="A1498" s="12" t="s">
        <v>2409</v>
      </c>
      <c r="B1498" s="12" t="s">
        <v>4359</v>
      </c>
      <c r="C1498" s="12" t="s">
        <v>1560</v>
      </c>
      <c r="D1498" s="12" t="s">
        <v>4360</v>
      </c>
      <c r="E1498" s="12" t="s">
        <v>2225</v>
      </c>
      <c r="F1498" s="1">
        <v>4.9166021347045898</v>
      </c>
      <c r="G1498" s="1" t="s">
        <v>2406</v>
      </c>
      <c r="H1498" s="1">
        <v>1.52896903455257E-3</v>
      </c>
      <c r="I1498" s="1" t="s">
        <v>2406</v>
      </c>
      <c r="J1498" s="1">
        <v>3.2169078622246202E-5</v>
      </c>
      <c r="K1498" s="1" t="s">
        <v>2406</v>
      </c>
      <c r="L1498" s="1">
        <v>5.8346451260149501E-4</v>
      </c>
      <c r="M1498" s="1" t="s">
        <v>2406</v>
      </c>
      <c r="N1498" s="1">
        <v>4.9385882448404995E-4</v>
      </c>
      <c r="O1498" s="1" t="s">
        <v>2406</v>
      </c>
    </row>
    <row r="1499" spans="1:15" x14ac:dyDescent="0.25">
      <c r="A1499" s="12" t="s">
        <v>2409</v>
      </c>
      <c r="B1499" s="12" t="s">
        <v>4361</v>
      </c>
      <c r="C1499" s="12" t="s">
        <v>1560</v>
      </c>
      <c r="D1499" s="12" t="s">
        <v>2093</v>
      </c>
      <c r="E1499" s="12" t="s">
        <v>2225</v>
      </c>
      <c r="F1499" s="1">
        <v>4.9166021347045898</v>
      </c>
      <c r="G1499" s="1" t="s">
        <v>2406</v>
      </c>
      <c r="H1499" s="1">
        <v>1.52896903455257E-3</v>
      </c>
      <c r="I1499" s="1" t="s">
        <v>2406</v>
      </c>
      <c r="J1499" s="1">
        <v>3.2169078622246202E-5</v>
      </c>
      <c r="K1499" s="1" t="s">
        <v>2406</v>
      </c>
      <c r="L1499" s="1">
        <v>5.8346451260149501E-4</v>
      </c>
      <c r="M1499" s="1" t="s">
        <v>2406</v>
      </c>
      <c r="N1499" s="1">
        <v>4.9385882448404995E-4</v>
      </c>
      <c r="O1499" s="1" t="s">
        <v>2406</v>
      </c>
    </row>
    <row r="1500" spans="1:15" x14ac:dyDescent="0.25">
      <c r="A1500" s="12" t="s">
        <v>2409</v>
      </c>
      <c r="B1500" s="12" t="s">
        <v>4362</v>
      </c>
      <c r="C1500" s="12" t="s">
        <v>1560</v>
      </c>
      <c r="D1500" s="12" t="s">
        <v>4363</v>
      </c>
      <c r="E1500" s="12" t="s">
        <v>2225</v>
      </c>
      <c r="F1500" s="1">
        <v>4.9166021347045898</v>
      </c>
      <c r="G1500" s="1" t="s">
        <v>2406</v>
      </c>
      <c r="H1500" s="1">
        <v>1.52896903455257E-3</v>
      </c>
      <c r="I1500" s="1" t="s">
        <v>2406</v>
      </c>
      <c r="J1500" s="1">
        <v>3.2169078622246202E-5</v>
      </c>
      <c r="K1500" s="1" t="s">
        <v>2406</v>
      </c>
      <c r="L1500" s="1">
        <v>5.8346451260149501E-4</v>
      </c>
      <c r="M1500" s="1" t="s">
        <v>2406</v>
      </c>
      <c r="N1500" s="1">
        <v>4.9385882448404995E-4</v>
      </c>
      <c r="O1500" s="1" t="s">
        <v>2406</v>
      </c>
    </row>
    <row r="1501" spans="1:15" x14ac:dyDescent="0.25">
      <c r="A1501" s="12" t="s">
        <v>3378</v>
      </c>
      <c r="B1501" s="12" t="s">
        <v>4364</v>
      </c>
      <c r="C1501" s="12" t="s">
        <v>1560</v>
      </c>
      <c r="D1501" s="12" t="s">
        <v>2417</v>
      </c>
      <c r="E1501" s="12" t="s">
        <v>2225</v>
      </c>
      <c r="F1501" s="1">
        <v>5.1165800094604501</v>
      </c>
      <c r="G1501" s="1" t="s">
        <v>2406</v>
      </c>
      <c r="H1501" s="1">
        <v>9.6181652043014797E-4</v>
      </c>
      <c r="I1501" s="1" t="s">
        <v>2406</v>
      </c>
      <c r="J1501" s="1">
        <v>1.07776395452674E-5</v>
      </c>
      <c r="K1501" s="1" t="s">
        <v>2406</v>
      </c>
      <c r="L1501" s="1">
        <v>6.8448722595348998E-4</v>
      </c>
      <c r="M1501" s="1" t="s">
        <v>2406</v>
      </c>
      <c r="N1501" s="1">
        <v>2.8086701058782599E-4</v>
      </c>
      <c r="O1501" s="1" t="s">
        <v>2406</v>
      </c>
    </row>
    <row r="1502" spans="1:15" x14ac:dyDescent="0.25">
      <c r="A1502" s="12" t="s">
        <v>2409</v>
      </c>
      <c r="B1502" s="12" t="s">
        <v>4365</v>
      </c>
      <c r="C1502" s="12" t="s">
        <v>1560</v>
      </c>
      <c r="D1502" s="12" t="s">
        <v>3681</v>
      </c>
      <c r="E1502" s="12" t="s">
        <v>2225</v>
      </c>
      <c r="F1502" s="1">
        <v>4.9166021347045898</v>
      </c>
      <c r="G1502" s="1" t="s">
        <v>2406</v>
      </c>
      <c r="H1502" s="1">
        <v>1.52896903455257E-3</v>
      </c>
      <c r="I1502" s="1" t="s">
        <v>2406</v>
      </c>
      <c r="J1502" s="1">
        <v>3.2169078622246202E-5</v>
      </c>
      <c r="K1502" s="1" t="s">
        <v>2406</v>
      </c>
      <c r="L1502" s="1">
        <v>5.8346451260149501E-4</v>
      </c>
      <c r="M1502" s="1" t="s">
        <v>2406</v>
      </c>
      <c r="N1502" s="1">
        <v>4.9385882448404995E-4</v>
      </c>
      <c r="O1502" s="1" t="s">
        <v>2406</v>
      </c>
    </row>
    <row r="1503" spans="1:15" x14ac:dyDescent="0.25">
      <c r="A1503" s="12" t="s">
        <v>3378</v>
      </c>
      <c r="B1503" s="12" t="s">
        <v>4366</v>
      </c>
      <c r="C1503" s="12" t="s">
        <v>1560</v>
      </c>
      <c r="D1503" s="12" t="s">
        <v>2031</v>
      </c>
      <c r="E1503" s="12" t="s">
        <v>2225</v>
      </c>
      <c r="F1503" s="1">
        <v>5.1165800094604501</v>
      </c>
      <c r="G1503" s="1" t="s">
        <v>2406</v>
      </c>
      <c r="H1503" s="1">
        <v>9.6181652043014797E-4</v>
      </c>
      <c r="I1503" s="1" t="s">
        <v>2406</v>
      </c>
      <c r="J1503" s="1">
        <v>1.07776395452674E-5</v>
      </c>
      <c r="K1503" s="1" t="s">
        <v>2406</v>
      </c>
      <c r="L1503" s="1">
        <v>6.8448722595348998E-4</v>
      </c>
      <c r="M1503" s="1" t="s">
        <v>2406</v>
      </c>
      <c r="N1503" s="1">
        <v>2.8086701058782599E-4</v>
      </c>
      <c r="O1503" s="1" t="s">
        <v>2406</v>
      </c>
    </row>
    <row r="1504" spans="1:15" x14ac:dyDescent="0.25">
      <c r="A1504" s="12" t="s">
        <v>3496</v>
      </c>
      <c r="B1504" s="12" t="s">
        <v>4367</v>
      </c>
      <c r="C1504" s="12" t="s">
        <v>1560</v>
      </c>
      <c r="D1504" s="12" t="s">
        <v>3399</v>
      </c>
      <c r="E1504" s="12" t="s">
        <v>2225</v>
      </c>
      <c r="F1504" s="1">
        <v>4.9166021347045898</v>
      </c>
      <c r="G1504" s="1" t="s">
        <v>2406</v>
      </c>
      <c r="H1504" s="1">
        <v>1.52896903455257E-3</v>
      </c>
      <c r="I1504" s="1" t="s">
        <v>2406</v>
      </c>
      <c r="J1504" s="1">
        <v>3.2169078622246202E-5</v>
      </c>
      <c r="K1504" s="1" t="s">
        <v>2406</v>
      </c>
      <c r="L1504" s="1">
        <v>5.8346451260149501E-4</v>
      </c>
      <c r="M1504" s="1" t="s">
        <v>2406</v>
      </c>
      <c r="N1504" s="1">
        <v>4.9385882448404995E-4</v>
      </c>
      <c r="O1504" s="1" t="s">
        <v>2406</v>
      </c>
    </row>
    <row r="1505" spans="1:15" x14ac:dyDescent="0.25">
      <c r="A1505" s="12" t="s">
        <v>2409</v>
      </c>
      <c r="B1505" s="12" t="s">
        <v>4368</v>
      </c>
      <c r="C1505" s="12" t="s">
        <v>1560</v>
      </c>
      <c r="D1505" s="12" t="s">
        <v>4369</v>
      </c>
      <c r="E1505" s="12" t="s">
        <v>2225</v>
      </c>
      <c r="F1505" s="1">
        <v>4.9166021347045898</v>
      </c>
      <c r="G1505" s="1" t="s">
        <v>2406</v>
      </c>
      <c r="H1505" s="1">
        <v>1.52896903455257E-3</v>
      </c>
      <c r="I1505" s="1" t="s">
        <v>2406</v>
      </c>
      <c r="J1505" s="1">
        <v>3.2169078622246202E-5</v>
      </c>
      <c r="K1505" s="1" t="s">
        <v>2406</v>
      </c>
      <c r="L1505" s="1">
        <v>5.8346451260149501E-4</v>
      </c>
      <c r="M1505" s="1" t="s">
        <v>2406</v>
      </c>
      <c r="N1505" s="1">
        <v>4.9385882448404995E-4</v>
      </c>
      <c r="O1505" s="1" t="s">
        <v>2406</v>
      </c>
    </row>
    <row r="1506" spans="1:15" x14ac:dyDescent="0.25">
      <c r="A1506" s="12" t="s">
        <v>2409</v>
      </c>
      <c r="B1506" s="12" t="s">
        <v>4370</v>
      </c>
      <c r="C1506" s="12" t="s">
        <v>1560</v>
      </c>
      <c r="D1506" s="12" t="s">
        <v>2172</v>
      </c>
      <c r="E1506" s="12" t="s">
        <v>2225</v>
      </c>
      <c r="F1506" s="1">
        <v>4.9166021347045898</v>
      </c>
      <c r="G1506" s="1" t="s">
        <v>2406</v>
      </c>
      <c r="H1506" s="1">
        <v>1.52896903455257E-3</v>
      </c>
      <c r="I1506" s="1" t="s">
        <v>2406</v>
      </c>
      <c r="J1506" s="1">
        <v>3.2169078622246202E-5</v>
      </c>
      <c r="K1506" s="1" t="s">
        <v>2406</v>
      </c>
      <c r="L1506" s="1">
        <v>5.8346451260149501E-4</v>
      </c>
      <c r="M1506" s="1" t="s">
        <v>2406</v>
      </c>
      <c r="N1506" s="1">
        <v>4.9385882448404995E-4</v>
      </c>
      <c r="O1506" s="1" t="s">
        <v>2406</v>
      </c>
    </row>
    <row r="1507" spans="1:15" x14ac:dyDescent="0.25">
      <c r="A1507" s="12" t="s">
        <v>2409</v>
      </c>
      <c r="B1507" s="12" t="s">
        <v>4371</v>
      </c>
      <c r="C1507" s="12" t="s">
        <v>1560</v>
      </c>
      <c r="D1507" s="12" t="s">
        <v>1553</v>
      </c>
      <c r="E1507" s="12" t="s">
        <v>2225</v>
      </c>
      <c r="F1507" s="1">
        <v>4.9166021347045898</v>
      </c>
      <c r="G1507" s="1" t="s">
        <v>2406</v>
      </c>
      <c r="H1507" s="1">
        <v>1.52896903455257E-3</v>
      </c>
      <c r="I1507" s="1" t="s">
        <v>2406</v>
      </c>
      <c r="J1507" s="1">
        <v>3.2169078622246202E-5</v>
      </c>
      <c r="K1507" s="1" t="s">
        <v>2406</v>
      </c>
      <c r="L1507" s="1">
        <v>5.8346451260149501E-4</v>
      </c>
      <c r="M1507" s="1" t="s">
        <v>2406</v>
      </c>
      <c r="N1507" s="1">
        <v>4.9385882448404995E-4</v>
      </c>
      <c r="O1507" s="1" t="s">
        <v>2406</v>
      </c>
    </row>
    <row r="1508" spans="1:15" x14ac:dyDescent="0.25">
      <c r="A1508" s="12" t="s">
        <v>3378</v>
      </c>
      <c r="B1508" s="12" t="s">
        <v>4372</v>
      </c>
      <c r="C1508" s="12" t="s">
        <v>1560</v>
      </c>
      <c r="D1508" s="12" t="s">
        <v>1931</v>
      </c>
      <c r="E1508" s="12" t="s">
        <v>2225</v>
      </c>
      <c r="F1508" s="1">
        <v>5.1165800094604501</v>
      </c>
      <c r="G1508" s="1" t="s">
        <v>2406</v>
      </c>
      <c r="H1508" s="1">
        <v>9.6181652043014797E-4</v>
      </c>
      <c r="I1508" s="1" t="s">
        <v>2406</v>
      </c>
      <c r="J1508" s="1">
        <v>1.07776395452674E-5</v>
      </c>
      <c r="K1508" s="1" t="s">
        <v>2406</v>
      </c>
      <c r="L1508" s="1">
        <v>6.8448722595348998E-4</v>
      </c>
      <c r="M1508" s="1" t="s">
        <v>2406</v>
      </c>
      <c r="N1508" s="1">
        <v>2.8086701058782599E-4</v>
      </c>
      <c r="O1508" s="1" t="s">
        <v>2406</v>
      </c>
    </row>
    <row r="1509" spans="1:15" x14ac:dyDescent="0.25">
      <c r="A1509" s="12" t="s">
        <v>3378</v>
      </c>
      <c r="B1509" s="12" t="s">
        <v>4373</v>
      </c>
      <c r="C1509" s="12" t="s">
        <v>1560</v>
      </c>
      <c r="D1509" s="12" t="s">
        <v>863</v>
      </c>
      <c r="E1509" s="12" t="s">
        <v>2225</v>
      </c>
      <c r="F1509" s="1">
        <v>5.1165800094604501</v>
      </c>
      <c r="G1509" s="1" t="s">
        <v>2406</v>
      </c>
      <c r="H1509" s="1">
        <v>9.6181652043014797E-4</v>
      </c>
      <c r="I1509" s="1" t="s">
        <v>2406</v>
      </c>
      <c r="J1509" s="1">
        <v>1.07776395452674E-5</v>
      </c>
      <c r="K1509" s="1" t="s">
        <v>2406</v>
      </c>
      <c r="L1509" s="1">
        <v>6.8448722595348998E-4</v>
      </c>
      <c r="M1509" s="1" t="s">
        <v>2406</v>
      </c>
      <c r="N1509" s="1">
        <v>2.8086701058782599E-4</v>
      </c>
      <c r="O1509" s="1" t="s">
        <v>2406</v>
      </c>
    </row>
    <row r="1510" spans="1:15" x14ac:dyDescent="0.25">
      <c r="A1510" s="12" t="s">
        <v>2409</v>
      </c>
      <c r="B1510" s="12" t="s">
        <v>4374</v>
      </c>
      <c r="C1510" s="12" t="s">
        <v>1560</v>
      </c>
      <c r="D1510" s="12" t="s">
        <v>4375</v>
      </c>
      <c r="E1510" s="12" t="s">
        <v>2225</v>
      </c>
      <c r="F1510" s="1">
        <v>4.9166021347045898</v>
      </c>
      <c r="G1510" s="1" t="s">
        <v>2406</v>
      </c>
      <c r="H1510" s="1">
        <v>1.52896903455257E-3</v>
      </c>
      <c r="I1510" s="1" t="s">
        <v>2406</v>
      </c>
      <c r="J1510" s="1">
        <v>3.2169078622246202E-5</v>
      </c>
      <c r="K1510" s="1" t="s">
        <v>2406</v>
      </c>
      <c r="L1510" s="1">
        <v>5.8346451260149501E-4</v>
      </c>
      <c r="M1510" s="1" t="s">
        <v>2406</v>
      </c>
      <c r="N1510" s="1">
        <v>4.9385882448404995E-4</v>
      </c>
      <c r="O1510" s="1" t="s">
        <v>2406</v>
      </c>
    </row>
    <row r="1511" spans="1:15" x14ac:dyDescent="0.25">
      <c r="A1511" s="12" t="s">
        <v>2409</v>
      </c>
      <c r="B1511" s="12" t="s">
        <v>4376</v>
      </c>
      <c r="C1511" s="12" t="s">
        <v>1560</v>
      </c>
      <c r="D1511" s="12" t="s">
        <v>4377</v>
      </c>
      <c r="E1511" s="12" t="s">
        <v>2225</v>
      </c>
      <c r="F1511" s="1">
        <v>4.9166021347045898</v>
      </c>
      <c r="G1511" s="1" t="s">
        <v>2406</v>
      </c>
      <c r="H1511" s="1">
        <v>1.52896903455257E-3</v>
      </c>
      <c r="I1511" s="1" t="s">
        <v>2406</v>
      </c>
      <c r="J1511" s="1">
        <v>3.2169078622246202E-5</v>
      </c>
      <c r="K1511" s="1" t="s">
        <v>2406</v>
      </c>
      <c r="L1511" s="1">
        <v>5.8346451260149501E-4</v>
      </c>
      <c r="M1511" s="1" t="s">
        <v>2406</v>
      </c>
      <c r="N1511" s="1">
        <v>4.9385882448404995E-4</v>
      </c>
      <c r="O1511" s="1" t="s">
        <v>2406</v>
      </c>
    </row>
    <row r="1512" spans="1:15" x14ac:dyDescent="0.25">
      <c r="A1512" s="12" t="s">
        <v>2409</v>
      </c>
      <c r="B1512" s="12" t="s">
        <v>4378</v>
      </c>
      <c r="C1512" s="12" t="s">
        <v>1560</v>
      </c>
      <c r="D1512" s="12" t="s">
        <v>1591</v>
      </c>
      <c r="E1512" s="12" t="s">
        <v>2225</v>
      </c>
      <c r="F1512" s="1">
        <v>4.9166021347045898</v>
      </c>
      <c r="G1512" s="1" t="s">
        <v>2406</v>
      </c>
      <c r="H1512" s="1">
        <v>1.52896903455257E-3</v>
      </c>
      <c r="I1512" s="1" t="s">
        <v>2406</v>
      </c>
      <c r="J1512" s="1">
        <v>3.2169078622246202E-5</v>
      </c>
      <c r="K1512" s="1" t="s">
        <v>2406</v>
      </c>
      <c r="L1512" s="1">
        <v>5.8346451260149501E-4</v>
      </c>
      <c r="M1512" s="1" t="s">
        <v>2406</v>
      </c>
      <c r="N1512" s="1">
        <v>4.9385882448404995E-4</v>
      </c>
      <c r="O1512" s="1" t="s">
        <v>2406</v>
      </c>
    </row>
    <row r="1513" spans="1:15" x14ac:dyDescent="0.25">
      <c r="A1513" s="12" t="s">
        <v>2409</v>
      </c>
      <c r="B1513" s="12" t="s">
        <v>4379</v>
      </c>
      <c r="C1513" s="12" t="s">
        <v>1560</v>
      </c>
      <c r="D1513" s="12" t="s">
        <v>2886</v>
      </c>
      <c r="E1513" s="12" t="s">
        <v>2225</v>
      </c>
      <c r="F1513" s="1">
        <v>4.9166021347045898</v>
      </c>
      <c r="G1513" s="1" t="s">
        <v>2406</v>
      </c>
      <c r="H1513" s="1">
        <v>1.52896903455257E-3</v>
      </c>
      <c r="I1513" s="1" t="s">
        <v>2406</v>
      </c>
      <c r="J1513" s="1">
        <v>3.2169078622246202E-5</v>
      </c>
      <c r="K1513" s="1" t="s">
        <v>2406</v>
      </c>
      <c r="L1513" s="1">
        <v>5.8346451260149501E-4</v>
      </c>
      <c r="M1513" s="1" t="s">
        <v>2406</v>
      </c>
      <c r="N1513" s="1">
        <v>4.9385882448404995E-4</v>
      </c>
      <c r="O1513" s="1" t="s">
        <v>2406</v>
      </c>
    </row>
    <row r="1514" spans="1:15" x14ac:dyDescent="0.25">
      <c r="A1514" s="12" t="s">
        <v>2409</v>
      </c>
      <c r="B1514" s="12" t="s">
        <v>4380</v>
      </c>
      <c r="C1514" s="12" t="s">
        <v>1560</v>
      </c>
      <c r="D1514" s="12" t="s">
        <v>1496</v>
      </c>
      <c r="E1514" s="12" t="s">
        <v>2225</v>
      </c>
      <c r="F1514" s="1">
        <v>4.9166021347045898</v>
      </c>
      <c r="G1514" s="1" t="s">
        <v>2406</v>
      </c>
      <c r="H1514" s="1">
        <v>1.52896903455257E-3</v>
      </c>
      <c r="I1514" s="1" t="s">
        <v>2406</v>
      </c>
      <c r="J1514" s="1">
        <v>3.2169078622246202E-5</v>
      </c>
      <c r="K1514" s="1" t="s">
        <v>2406</v>
      </c>
      <c r="L1514" s="1">
        <v>5.8346451260149501E-4</v>
      </c>
      <c r="M1514" s="1" t="s">
        <v>2406</v>
      </c>
      <c r="N1514" s="1">
        <v>4.9385882448404995E-4</v>
      </c>
      <c r="O1514" s="1" t="s">
        <v>2406</v>
      </c>
    </row>
    <row r="1515" spans="1:15" x14ac:dyDescent="0.25">
      <c r="A1515" s="12" t="s">
        <v>3378</v>
      </c>
      <c r="B1515" s="12" t="s">
        <v>4381</v>
      </c>
      <c r="C1515" s="12" t="s">
        <v>1560</v>
      </c>
      <c r="D1515" s="12" t="s">
        <v>1844</v>
      </c>
      <c r="E1515" s="12" t="s">
        <v>2225</v>
      </c>
      <c r="F1515" s="1">
        <v>5.1165800094604501</v>
      </c>
      <c r="G1515" s="1" t="s">
        <v>2406</v>
      </c>
      <c r="H1515" s="1">
        <v>9.6181652043014797E-4</v>
      </c>
      <c r="I1515" s="1" t="s">
        <v>2406</v>
      </c>
      <c r="J1515" s="1">
        <v>1.07776395452674E-5</v>
      </c>
      <c r="K1515" s="1" t="s">
        <v>2406</v>
      </c>
      <c r="L1515" s="1">
        <v>6.8448722595348998E-4</v>
      </c>
      <c r="M1515" s="1" t="s">
        <v>2406</v>
      </c>
      <c r="N1515" s="1">
        <v>2.8086701058782599E-4</v>
      </c>
      <c r="O1515" s="1" t="s">
        <v>2406</v>
      </c>
    </row>
    <row r="1516" spans="1:15" x14ac:dyDescent="0.25">
      <c r="A1516" s="12" t="s">
        <v>3378</v>
      </c>
      <c r="B1516" s="12" t="s">
        <v>4382</v>
      </c>
      <c r="C1516" s="12" t="s">
        <v>1560</v>
      </c>
      <c r="D1516" s="12" t="s">
        <v>2266</v>
      </c>
      <c r="E1516" s="12" t="s">
        <v>2225</v>
      </c>
      <c r="F1516" s="1">
        <v>5.1165800094604501</v>
      </c>
      <c r="G1516" s="1" t="s">
        <v>2406</v>
      </c>
      <c r="H1516" s="1">
        <v>9.6181652043014797E-4</v>
      </c>
      <c r="I1516" s="1" t="s">
        <v>2406</v>
      </c>
      <c r="J1516" s="1">
        <v>1.07776395452674E-5</v>
      </c>
      <c r="K1516" s="1" t="s">
        <v>2406</v>
      </c>
      <c r="L1516" s="1">
        <v>6.8448722595348998E-4</v>
      </c>
      <c r="M1516" s="1" t="s">
        <v>2406</v>
      </c>
      <c r="N1516" s="1">
        <v>2.8086701058782599E-4</v>
      </c>
      <c r="O1516" s="1" t="s">
        <v>2406</v>
      </c>
    </row>
    <row r="1517" spans="1:15" x14ac:dyDescent="0.25">
      <c r="A1517" s="12" t="s">
        <v>2409</v>
      </c>
      <c r="B1517" s="12" t="s">
        <v>4383</v>
      </c>
      <c r="C1517" s="12" t="s">
        <v>1560</v>
      </c>
      <c r="D1517" s="12" t="s">
        <v>4384</v>
      </c>
      <c r="E1517" s="12" t="s">
        <v>2225</v>
      </c>
      <c r="F1517" s="1">
        <v>4.9166021347045898</v>
      </c>
      <c r="G1517" s="1" t="s">
        <v>2406</v>
      </c>
      <c r="H1517" s="1">
        <v>1.52896903455257E-3</v>
      </c>
      <c r="I1517" s="1" t="s">
        <v>2406</v>
      </c>
      <c r="J1517" s="1">
        <v>3.2169078622246202E-5</v>
      </c>
      <c r="K1517" s="1" t="s">
        <v>2406</v>
      </c>
      <c r="L1517" s="1">
        <v>5.8346451260149501E-4</v>
      </c>
      <c r="M1517" s="1" t="s">
        <v>2406</v>
      </c>
      <c r="N1517" s="1">
        <v>4.9385882448404995E-4</v>
      </c>
      <c r="O1517" s="1" t="s">
        <v>2406</v>
      </c>
    </row>
    <row r="1518" spans="1:15" x14ac:dyDescent="0.25">
      <c r="A1518" s="12" t="s">
        <v>2409</v>
      </c>
      <c r="B1518" s="12" t="s">
        <v>4385</v>
      </c>
      <c r="C1518" s="12" t="s">
        <v>1560</v>
      </c>
      <c r="D1518" s="12" t="s">
        <v>1685</v>
      </c>
      <c r="E1518" s="12" t="s">
        <v>2225</v>
      </c>
      <c r="F1518" s="1">
        <v>4.9166021347045898</v>
      </c>
      <c r="G1518" s="1" t="s">
        <v>2406</v>
      </c>
      <c r="H1518" s="1">
        <v>1.52896903455257E-3</v>
      </c>
      <c r="I1518" s="1" t="s">
        <v>2406</v>
      </c>
      <c r="J1518" s="1">
        <v>3.2169078622246202E-5</v>
      </c>
      <c r="K1518" s="1" t="s">
        <v>2406</v>
      </c>
      <c r="L1518" s="1">
        <v>5.8346451260149501E-4</v>
      </c>
      <c r="M1518" s="1" t="s">
        <v>2406</v>
      </c>
      <c r="N1518" s="1">
        <v>4.9385882448404995E-4</v>
      </c>
      <c r="O1518" s="1" t="s">
        <v>2406</v>
      </c>
    </row>
    <row r="1519" spans="1:15" x14ac:dyDescent="0.25">
      <c r="A1519" s="12" t="s">
        <v>2421</v>
      </c>
      <c r="B1519" s="12" t="s">
        <v>4386</v>
      </c>
      <c r="C1519" s="12" t="s">
        <v>1560</v>
      </c>
      <c r="D1519" s="12" t="s">
        <v>2088</v>
      </c>
      <c r="E1519" s="12" t="s">
        <v>2225</v>
      </c>
      <c r="F1519" s="1">
        <v>25.404619216918899</v>
      </c>
      <c r="G1519" s="1" t="s">
        <v>2406</v>
      </c>
      <c r="H1519" s="1">
        <v>0</v>
      </c>
      <c r="I1519" s="1" t="s">
        <v>2406</v>
      </c>
      <c r="J1519" s="1">
        <v>0</v>
      </c>
      <c r="K1519" s="1" t="s">
        <v>2406</v>
      </c>
      <c r="L1519" s="1">
        <v>0</v>
      </c>
      <c r="M1519" s="1" t="s">
        <v>2406</v>
      </c>
      <c r="N1519" s="1">
        <v>0</v>
      </c>
      <c r="O1519" s="1" t="s">
        <v>2406</v>
      </c>
    </row>
    <row r="1520" spans="1:15" x14ac:dyDescent="0.25">
      <c r="A1520" s="12" t="s">
        <v>2409</v>
      </c>
      <c r="B1520" s="12" t="s">
        <v>4387</v>
      </c>
      <c r="C1520" s="12" t="s">
        <v>1560</v>
      </c>
      <c r="D1520" s="12" t="s">
        <v>1813</v>
      </c>
      <c r="E1520" s="12" t="s">
        <v>2225</v>
      </c>
      <c r="F1520" s="1">
        <v>4.9166021347045898</v>
      </c>
      <c r="G1520" s="1" t="s">
        <v>2406</v>
      </c>
      <c r="H1520" s="1">
        <v>1.52896903455257E-3</v>
      </c>
      <c r="I1520" s="1" t="s">
        <v>2406</v>
      </c>
      <c r="J1520" s="1">
        <v>3.2169078622246202E-5</v>
      </c>
      <c r="K1520" s="1" t="s">
        <v>2406</v>
      </c>
      <c r="L1520" s="1">
        <v>5.8346451260149501E-4</v>
      </c>
      <c r="M1520" s="1" t="s">
        <v>2406</v>
      </c>
      <c r="N1520" s="1">
        <v>4.9385882448404995E-4</v>
      </c>
      <c r="O1520" s="1" t="s">
        <v>2406</v>
      </c>
    </row>
    <row r="1521" spans="1:15" x14ac:dyDescent="0.25">
      <c r="A1521" s="12" t="s">
        <v>2409</v>
      </c>
      <c r="B1521" s="12" t="s">
        <v>4388</v>
      </c>
      <c r="C1521" s="12" t="s">
        <v>1560</v>
      </c>
      <c r="D1521" s="12" t="s">
        <v>4389</v>
      </c>
      <c r="E1521" s="12" t="s">
        <v>2225</v>
      </c>
      <c r="F1521" s="1">
        <v>4.9166021347045898</v>
      </c>
      <c r="G1521" s="1" t="s">
        <v>2406</v>
      </c>
      <c r="H1521" s="1">
        <v>1.52896903455257E-3</v>
      </c>
      <c r="I1521" s="1" t="s">
        <v>2406</v>
      </c>
      <c r="J1521" s="1">
        <v>3.2169078622246202E-5</v>
      </c>
      <c r="K1521" s="1" t="s">
        <v>2406</v>
      </c>
      <c r="L1521" s="1">
        <v>5.8346451260149501E-4</v>
      </c>
      <c r="M1521" s="1" t="s">
        <v>2406</v>
      </c>
      <c r="N1521" s="1">
        <v>4.9385882448404995E-4</v>
      </c>
      <c r="O1521" s="1" t="s">
        <v>2406</v>
      </c>
    </row>
    <row r="1522" spans="1:15" x14ac:dyDescent="0.25">
      <c r="A1522" s="12" t="s">
        <v>3378</v>
      </c>
      <c r="B1522" s="12" t="s">
        <v>4390</v>
      </c>
      <c r="C1522" s="12" t="s">
        <v>1560</v>
      </c>
      <c r="D1522" s="12" t="s">
        <v>4391</v>
      </c>
      <c r="E1522" s="12" t="s">
        <v>2225</v>
      </c>
      <c r="F1522" s="1">
        <v>5.1165800094604501</v>
      </c>
      <c r="G1522" s="1" t="s">
        <v>2406</v>
      </c>
      <c r="H1522" s="1">
        <v>9.6181652043014797E-4</v>
      </c>
      <c r="I1522" s="1" t="s">
        <v>2406</v>
      </c>
      <c r="J1522" s="1">
        <v>1.07776395452674E-5</v>
      </c>
      <c r="K1522" s="1" t="s">
        <v>2406</v>
      </c>
      <c r="L1522" s="1">
        <v>6.8448722595348998E-4</v>
      </c>
      <c r="M1522" s="1" t="s">
        <v>2406</v>
      </c>
      <c r="N1522" s="1">
        <v>2.8086701058782599E-4</v>
      </c>
      <c r="O1522" s="1" t="s">
        <v>2406</v>
      </c>
    </row>
    <row r="1523" spans="1:15" x14ac:dyDescent="0.25">
      <c r="A1523" s="12" t="s">
        <v>2409</v>
      </c>
      <c r="B1523" s="12" t="s">
        <v>4392</v>
      </c>
      <c r="C1523" s="12" t="s">
        <v>1560</v>
      </c>
      <c r="D1523" s="12" t="s">
        <v>1737</v>
      </c>
      <c r="E1523" s="12" t="s">
        <v>2225</v>
      </c>
      <c r="F1523" s="1">
        <v>4.9166021347045898</v>
      </c>
      <c r="G1523" s="1" t="s">
        <v>2406</v>
      </c>
      <c r="H1523" s="1">
        <v>1.52896903455257E-3</v>
      </c>
      <c r="I1523" s="1" t="s">
        <v>2406</v>
      </c>
      <c r="J1523" s="1">
        <v>3.2169078622246202E-5</v>
      </c>
      <c r="K1523" s="1" t="s">
        <v>2406</v>
      </c>
      <c r="L1523" s="1">
        <v>5.8346451260149501E-4</v>
      </c>
      <c r="M1523" s="1" t="s">
        <v>2406</v>
      </c>
      <c r="N1523" s="1">
        <v>4.9385882448404995E-4</v>
      </c>
      <c r="O1523" s="1" t="s">
        <v>2406</v>
      </c>
    </row>
    <row r="1524" spans="1:15" x14ac:dyDescent="0.25">
      <c r="A1524" s="12" t="s">
        <v>3378</v>
      </c>
      <c r="B1524" s="12" t="s">
        <v>4393</v>
      </c>
      <c r="C1524" s="12" t="s">
        <v>1560</v>
      </c>
      <c r="D1524" s="12" t="s">
        <v>1615</v>
      </c>
      <c r="E1524" s="12" t="s">
        <v>2225</v>
      </c>
      <c r="F1524" s="1">
        <v>5.1165800094604501</v>
      </c>
      <c r="G1524" s="1" t="s">
        <v>2406</v>
      </c>
      <c r="H1524" s="1">
        <v>9.6181652043014797E-4</v>
      </c>
      <c r="I1524" s="1" t="s">
        <v>2406</v>
      </c>
      <c r="J1524" s="1">
        <v>1.07776395452674E-5</v>
      </c>
      <c r="K1524" s="1" t="s">
        <v>2406</v>
      </c>
      <c r="L1524" s="1">
        <v>6.8448722595348998E-4</v>
      </c>
      <c r="M1524" s="1" t="s">
        <v>2406</v>
      </c>
      <c r="N1524" s="1">
        <v>2.8086701058782599E-4</v>
      </c>
      <c r="O1524" s="1" t="s">
        <v>2406</v>
      </c>
    </row>
    <row r="1525" spans="1:15" x14ac:dyDescent="0.25">
      <c r="A1525" s="12" t="s">
        <v>3378</v>
      </c>
      <c r="B1525" s="12" t="s">
        <v>4394</v>
      </c>
      <c r="C1525" s="12" t="s">
        <v>1560</v>
      </c>
      <c r="D1525" s="12" t="s">
        <v>1594</v>
      </c>
      <c r="E1525" s="12" t="s">
        <v>2225</v>
      </c>
      <c r="F1525" s="1">
        <v>5.1165800094604501</v>
      </c>
      <c r="G1525" s="1" t="s">
        <v>2406</v>
      </c>
      <c r="H1525" s="1">
        <v>9.6181652043014797E-4</v>
      </c>
      <c r="I1525" s="1" t="s">
        <v>2406</v>
      </c>
      <c r="J1525" s="1">
        <v>1.07776395452674E-5</v>
      </c>
      <c r="K1525" s="1" t="s">
        <v>2406</v>
      </c>
      <c r="L1525" s="1">
        <v>6.8448722595348998E-4</v>
      </c>
      <c r="M1525" s="1" t="s">
        <v>2406</v>
      </c>
      <c r="N1525" s="1">
        <v>2.8086701058782599E-4</v>
      </c>
      <c r="O1525" s="1" t="s">
        <v>2406</v>
      </c>
    </row>
    <row r="1526" spans="1:15" x14ac:dyDescent="0.25">
      <c r="A1526" s="12" t="s">
        <v>3378</v>
      </c>
      <c r="B1526" s="12" t="s">
        <v>4395</v>
      </c>
      <c r="C1526" s="12" t="s">
        <v>1560</v>
      </c>
      <c r="D1526" s="12" t="s">
        <v>1733</v>
      </c>
      <c r="E1526" s="12" t="s">
        <v>2225</v>
      </c>
      <c r="F1526" s="1">
        <v>5.1165800094604501</v>
      </c>
      <c r="G1526" s="1" t="s">
        <v>2406</v>
      </c>
      <c r="H1526" s="1">
        <v>9.6181652043014797E-4</v>
      </c>
      <c r="I1526" s="1" t="s">
        <v>2406</v>
      </c>
      <c r="J1526" s="1">
        <v>1.07776395452674E-5</v>
      </c>
      <c r="K1526" s="1" t="s">
        <v>2406</v>
      </c>
      <c r="L1526" s="1">
        <v>6.8448722595348998E-4</v>
      </c>
      <c r="M1526" s="1" t="s">
        <v>2406</v>
      </c>
      <c r="N1526" s="1">
        <v>2.8086701058782599E-4</v>
      </c>
      <c r="O1526" s="1" t="s">
        <v>2406</v>
      </c>
    </row>
    <row r="1527" spans="1:15" x14ac:dyDescent="0.25">
      <c r="A1527" s="12" t="s">
        <v>2409</v>
      </c>
      <c r="B1527" s="12" t="s">
        <v>4396</v>
      </c>
      <c r="C1527" s="12" t="s">
        <v>1560</v>
      </c>
      <c r="D1527" s="12" t="s">
        <v>4397</v>
      </c>
      <c r="E1527" s="12" t="s">
        <v>2225</v>
      </c>
      <c r="F1527" s="1">
        <v>4.9166021347045898</v>
      </c>
      <c r="G1527" s="1" t="s">
        <v>2406</v>
      </c>
      <c r="H1527" s="1">
        <v>1.52896903455257E-3</v>
      </c>
      <c r="I1527" s="1" t="s">
        <v>2406</v>
      </c>
      <c r="J1527" s="1">
        <v>3.2169078622246202E-5</v>
      </c>
      <c r="K1527" s="1" t="s">
        <v>2406</v>
      </c>
      <c r="L1527" s="1">
        <v>5.8346451260149501E-4</v>
      </c>
      <c r="M1527" s="1" t="s">
        <v>2406</v>
      </c>
      <c r="N1527" s="1">
        <v>4.9385882448404995E-4</v>
      </c>
      <c r="O1527" s="1" t="s">
        <v>2406</v>
      </c>
    </row>
    <row r="1528" spans="1:15" x14ac:dyDescent="0.25">
      <c r="A1528" s="12" t="s">
        <v>3378</v>
      </c>
      <c r="B1528" s="12" t="s">
        <v>4398</v>
      </c>
      <c r="C1528" s="12" t="s">
        <v>1560</v>
      </c>
      <c r="D1528" s="12" t="s">
        <v>4399</v>
      </c>
      <c r="E1528" s="12" t="s">
        <v>2225</v>
      </c>
      <c r="F1528" s="1">
        <v>5.1165800094604501</v>
      </c>
      <c r="G1528" s="1" t="s">
        <v>2406</v>
      </c>
      <c r="H1528" s="1">
        <v>9.6181652043014797E-4</v>
      </c>
      <c r="I1528" s="1" t="s">
        <v>2406</v>
      </c>
      <c r="J1528" s="1">
        <v>1.07776395452674E-5</v>
      </c>
      <c r="K1528" s="1" t="s">
        <v>2406</v>
      </c>
      <c r="L1528" s="1">
        <v>6.8448722595348998E-4</v>
      </c>
      <c r="M1528" s="1" t="s">
        <v>2406</v>
      </c>
      <c r="N1528" s="1">
        <v>2.8086701058782599E-4</v>
      </c>
      <c r="O1528" s="1" t="s">
        <v>2406</v>
      </c>
    </row>
    <row r="1529" spans="1:15" x14ac:dyDescent="0.25">
      <c r="A1529" s="12" t="s">
        <v>2409</v>
      </c>
      <c r="B1529" s="12" t="s">
        <v>4400</v>
      </c>
      <c r="C1529" s="12" t="s">
        <v>1560</v>
      </c>
      <c r="D1529" s="12" t="s">
        <v>2181</v>
      </c>
      <c r="E1529" s="12" t="s">
        <v>2225</v>
      </c>
      <c r="F1529" s="1">
        <v>4.9166021347045898</v>
      </c>
      <c r="G1529" s="1" t="s">
        <v>2406</v>
      </c>
      <c r="H1529" s="1">
        <v>1.52896903455257E-3</v>
      </c>
      <c r="I1529" s="1" t="s">
        <v>2406</v>
      </c>
      <c r="J1529" s="1">
        <v>3.2169078622246202E-5</v>
      </c>
      <c r="K1529" s="1" t="s">
        <v>2406</v>
      </c>
      <c r="L1529" s="1">
        <v>5.8346451260149501E-4</v>
      </c>
      <c r="M1529" s="1" t="s">
        <v>2406</v>
      </c>
      <c r="N1529" s="1">
        <v>4.9385882448404995E-4</v>
      </c>
      <c r="O1529" s="1" t="s">
        <v>2406</v>
      </c>
    </row>
    <row r="1530" spans="1:15" x14ac:dyDescent="0.25">
      <c r="A1530" s="12" t="s">
        <v>2409</v>
      </c>
      <c r="B1530" s="12" t="s">
        <v>4401</v>
      </c>
      <c r="C1530" s="12" t="s">
        <v>1560</v>
      </c>
      <c r="D1530" s="12" t="s">
        <v>4402</v>
      </c>
      <c r="E1530" s="12" t="s">
        <v>2225</v>
      </c>
      <c r="F1530" s="1">
        <v>4.9166021347045898</v>
      </c>
      <c r="G1530" s="1" t="s">
        <v>2406</v>
      </c>
      <c r="H1530" s="1">
        <v>1.52896903455257E-3</v>
      </c>
      <c r="I1530" s="1" t="s">
        <v>2406</v>
      </c>
      <c r="J1530" s="1">
        <v>3.2169078622246202E-5</v>
      </c>
      <c r="K1530" s="1" t="s">
        <v>2406</v>
      </c>
      <c r="L1530" s="1">
        <v>5.8346451260149501E-4</v>
      </c>
      <c r="M1530" s="1" t="s">
        <v>2406</v>
      </c>
      <c r="N1530" s="1">
        <v>4.9385882448404995E-4</v>
      </c>
      <c r="O1530" s="1" t="s">
        <v>2406</v>
      </c>
    </row>
    <row r="1531" spans="1:15" x14ac:dyDescent="0.25">
      <c r="A1531" s="12" t="s">
        <v>2409</v>
      </c>
      <c r="B1531" s="12" t="s">
        <v>4403</v>
      </c>
      <c r="C1531" s="12" t="s">
        <v>1560</v>
      </c>
      <c r="D1531" s="12" t="s">
        <v>4033</v>
      </c>
      <c r="E1531" s="12" t="s">
        <v>2225</v>
      </c>
      <c r="F1531" s="1">
        <v>4.9166021347045898</v>
      </c>
      <c r="G1531" s="1" t="s">
        <v>2406</v>
      </c>
      <c r="H1531" s="1">
        <v>1.52896903455257E-3</v>
      </c>
      <c r="I1531" s="1" t="s">
        <v>2406</v>
      </c>
      <c r="J1531" s="1">
        <v>3.2169078622246202E-5</v>
      </c>
      <c r="K1531" s="1" t="s">
        <v>2406</v>
      </c>
      <c r="L1531" s="1">
        <v>5.8346451260149501E-4</v>
      </c>
      <c r="M1531" s="1" t="s">
        <v>2406</v>
      </c>
      <c r="N1531" s="1">
        <v>4.9385882448404995E-4</v>
      </c>
      <c r="O1531" s="1" t="s">
        <v>2406</v>
      </c>
    </row>
    <row r="1532" spans="1:15" x14ac:dyDescent="0.25">
      <c r="A1532" s="12" t="s">
        <v>3378</v>
      </c>
      <c r="B1532" s="12" t="s">
        <v>4404</v>
      </c>
      <c r="C1532" s="12" t="s">
        <v>1560</v>
      </c>
      <c r="D1532" s="12" t="s">
        <v>1584</v>
      </c>
      <c r="E1532" s="12" t="s">
        <v>2225</v>
      </c>
      <c r="F1532" s="1">
        <v>5.1165800094604501</v>
      </c>
      <c r="G1532" s="1" t="s">
        <v>2406</v>
      </c>
      <c r="H1532" s="1">
        <v>9.6181652043014797E-4</v>
      </c>
      <c r="I1532" s="1" t="s">
        <v>2406</v>
      </c>
      <c r="J1532" s="1">
        <v>1.07776395452674E-5</v>
      </c>
      <c r="K1532" s="1" t="s">
        <v>2406</v>
      </c>
      <c r="L1532" s="1">
        <v>6.8448722595348998E-4</v>
      </c>
      <c r="M1532" s="1" t="s">
        <v>2406</v>
      </c>
      <c r="N1532" s="1">
        <v>2.8086701058782599E-4</v>
      </c>
      <c r="O1532" s="1" t="s">
        <v>2406</v>
      </c>
    </row>
    <row r="1533" spans="1:15" x14ac:dyDescent="0.25">
      <c r="A1533" s="12" t="s">
        <v>2409</v>
      </c>
      <c r="B1533" s="12" t="s">
        <v>4405</v>
      </c>
      <c r="C1533" s="12" t="s">
        <v>1560</v>
      </c>
      <c r="D1533" s="12" t="s">
        <v>1526</v>
      </c>
      <c r="E1533" s="12" t="s">
        <v>2225</v>
      </c>
      <c r="F1533" s="1">
        <v>4.9166021347045898</v>
      </c>
      <c r="G1533" s="1" t="s">
        <v>2406</v>
      </c>
      <c r="H1533" s="1">
        <v>1.52896903455257E-3</v>
      </c>
      <c r="I1533" s="1" t="s">
        <v>2406</v>
      </c>
      <c r="J1533" s="1">
        <v>3.2169078622246202E-5</v>
      </c>
      <c r="K1533" s="1" t="s">
        <v>2406</v>
      </c>
      <c r="L1533" s="1">
        <v>5.8346451260149501E-4</v>
      </c>
      <c r="M1533" s="1" t="s">
        <v>2406</v>
      </c>
      <c r="N1533" s="1">
        <v>4.9385882448404995E-4</v>
      </c>
      <c r="O1533" s="1" t="s">
        <v>2406</v>
      </c>
    </row>
    <row r="1534" spans="1:15" x14ac:dyDescent="0.25">
      <c r="A1534" s="12" t="s">
        <v>2409</v>
      </c>
      <c r="B1534" s="12" t="s">
        <v>4406</v>
      </c>
      <c r="C1534" s="12" t="s">
        <v>1560</v>
      </c>
      <c r="D1534" s="12" t="s">
        <v>1502</v>
      </c>
      <c r="E1534" s="12" t="s">
        <v>2225</v>
      </c>
      <c r="F1534" s="1">
        <v>4.9166021347045898</v>
      </c>
      <c r="G1534" s="1" t="s">
        <v>2406</v>
      </c>
      <c r="H1534" s="1">
        <v>1.52896903455257E-3</v>
      </c>
      <c r="I1534" s="1" t="s">
        <v>2406</v>
      </c>
      <c r="J1534" s="1">
        <v>3.2169078622246202E-5</v>
      </c>
      <c r="K1534" s="1" t="s">
        <v>2406</v>
      </c>
      <c r="L1534" s="1">
        <v>5.8346451260149501E-4</v>
      </c>
      <c r="M1534" s="1" t="s">
        <v>2406</v>
      </c>
      <c r="N1534" s="1">
        <v>4.9385882448404995E-4</v>
      </c>
      <c r="O1534" s="1" t="s">
        <v>2406</v>
      </c>
    </row>
    <row r="1535" spans="1:15" x14ac:dyDescent="0.25">
      <c r="A1535" s="12" t="s">
        <v>3378</v>
      </c>
      <c r="B1535" s="12" t="s">
        <v>4407</v>
      </c>
      <c r="C1535" s="12" t="s">
        <v>1560</v>
      </c>
      <c r="D1535" s="12" t="s">
        <v>1699</v>
      </c>
      <c r="E1535" s="12" t="s">
        <v>2225</v>
      </c>
      <c r="F1535" s="1">
        <v>5.1165800094604501</v>
      </c>
      <c r="G1535" s="1" t="s">
        <v>2406</v>
      </c>
      <c r="H1535" s="1">
        <v>9.6181652043014797E-4</v>
      </c>
      <c r="I1535" s="1" t="s">
        <v>2406</v>
      </c>
      <c r="J1535" s="1">
        <v>1.07776395452674E-5</v>
      </c>
      <c r="K1535" s="1" t="s">
        <v>2406</v>
      </c>
      <c r="L1535" s="1">
        <v>6.8448722595348998E-4</v>
      </c>
      <c r="M1535" s="1" t="s">
        <v>2406</v>
      </c>
      <c r="N1535" s="1">
        <v>2.8086701058782599E-4</v>
      </c>
      <c r="O1535" s="1" t="s">
        <v>2406</v>
      </c>
    </row>
    <row r="1536" spans="1:15" x14ac:dyDescent="0.25">
      <c r="A1536" s="12" t="s">
        <v>2409</v>
      </c>
      <c r="B1536" s="12" t="s">
        <v>4408</v>
      </c>
      <c r="C1536" s="12" t="s">
        <v>1560</v>
      </c>
      <c r="D1536" s="12" t="s">
        <v>1941</v>
      </c>
      <c r="E1536" s="12" t="s">
        <v>2225</v>
      </c>
      <c r="F1536" s="1">
        <v>4.9166021347045898</v>
      </c>
      <c r="G1536" s="1" t="s">
        <v>2406</v>
      </c>
      <c r="H1536" s="1">
        <v>1.52896903455257E-3</v>
      </c>
      <c r="I1536" s="1" t="s">
        <v>2406</v>
      </c>
      <c r="J1536" s="1">
        <v>3.2169078622246202E-5</v>
      </c>
      <c r="K1536" s="1" t="s">
        <v>2406</v>
      </c>
      <c r="L1536" s="1">
        <v>5.8346451260149501E-4</v>
      </c>
      <c r="M1536" s="1" t="s">
        <v>2406</v>
      </c>
      <c r="N1536" s="1">
        <v>4.9385882448404995E-4</v>
      </c>
      <c r="O1536" s="1" t="s">
        <v>2406</v>
      </c>
    </row>
    <row r="1537" spans="1:15" x14ac:dyDescent="0.25">
      <c r="A1537" s="12" t="s">
        <v>2409</v>
      </c>
      <c r="B1537" s="12" t="s">
        <v>4409</v>
      </c>
      <c r="C1537" s="12" t="s">
        <v>1560</v>
      </c>
      <c r="D1537" s="12" t="s">
        <v>4410</v>
      </c>
      <c r="E1537" s="12" t="s">
        <v>2225</v>
      </c>
      <c r="F1537" s="1">
        <v>4.9166021347045898</v>
      </c>
      <c r="G1537" s="1" t="s">
        <v>2406</v>
      </c>
      <c r="H1537" s="1">
        <v>1.52896903455257E-3</v>
      </c>
      <c r="I1537" s="1" t="s">
        <v>2406</v>
      </c>
      <c r="J1537" s="1">
        <v>3.2169078622246202E-5</v>
      </c>
      <c r="K1537" s="1" t="s">
        <v>2406</v>
      </c>
      <c r="L1537" s="1">
        <v>5.8346451260149501E-4</v>
      </c>
      <c r="M1537" s="1" t="s">
        <v>2406</v>
      </c>
      <c r="N1537" s="1">
        <v>4.9385882448404995E-4</v>
      </c>
      <c r="O1537" s="1" t="s">
        <v>2406</v>
      </c>
    </row>
    <row r="1538" spans="1:15" x14ac:dyDescent="0.25">
      <c r="A1538" s="12" t="s">
        <v>3378</v>
      </c>
      <c r="B1538" s="12" t="s">
        <v>4411</v>
      </c>
      <c r="C1538" s="12" t="s">
        <v>1560</v>
      </c>
      <c r="D1538" s="12" t="s">
        <v>1799</v>
      </c>
      <c r="E1538" s="12" t="s">
        <v>2225</v>
      </c>
      <c r="F1538" s="1">
        <v>5.1165800094604501</v>
      </c>
      <c r="G1538" s="1" t="s">
        <v>2406</v>
      </c>
      <c r="H1538" s="1">
        <v>9.6181652043014797E-4</v>
      </c>
      <c r="I1538" s="1" t="s">
        <v>2406</v>
      </c>
      <c r="J1538" s="1">
        <v>1.07776395452674E-5</v>
      </c>
      <c r="K1538" s="1" t="s">
        <v>2406</v>
      </c>
      <c r="L1538" s="1">
        <v>6.8448722595348998E-4</v>
      </c>
      <c r="M1538" s="1" t="s">
        <v>2406</v>
      </c>
      <c r="N1538" s="1">
        <v>2.8086701058782599E-4</v>
      </c>
      <c r="O1538" s="1" t="s">
        <v>2406</v>
      </c>
    </row>
    <row r="1539" spans="1:15" x14ac:dyDescent="0.25">
      <c r="A1539" s="12" t="s">
        <v>2409</v>
      </c>
      <c r="B1539" s="12" t="s">
        <v>4412</v>
      </c>
      <c r="C1539" s="12" t="s">
        <v>1560</v>
      </c>
      <c r="D1539" s="12" t="s">
        <v>1632</v>
      </c>
      <c r="E1539" s="12" t="s">
        <v>2225</v>
      </c>
      <c r="F1539" s="1">
        <v>4.9166021347045898</v>
      </c>
      <c r="G1539" s="1" t="s">
        <v>2406</v>
      </c>
      <c r="H1539" s="1">
        <v>1.52896903455257E-3</v>
      </c>
      <c r="I1539" s="1" t="s">
        <v>2406</v>
      </c>
      <c r="J1539" s="1">
        <v>3.2169078622246202E-5</v>
      </c>
      <c r="K1539" s="1" t="s">
        <v>2406</v>
      </c>
      <c r="L1539" s="1">
        <v>5.8346451260149501E-4</v>
      </c>
      <c r="M1539" s="1" t="s">
        <v>2406</v>
      </c>
      <c r="N1539" s="1">
        <v>4.9385882448404995E-4</v>
      </c>
      <c r="O1539" s="1" t="s">
        <v>2406</v>
      </c>
    </row>
    <row r="1540" spans="1:15" x14ac:dyDescent="0.25">
      <c r="A1540" s="12" t="s">
        <v>2409</v>
      </c>
      <c r="B1540" s="12" t="s">
        <v>4413</v>
      </c>
      <c r="C1540" s="12" t="s">
        <v>1560</v>
      </c>
      <c r="D1540" s="12" t="s">
        <v>1639</v>
      </c>
      <c r="E1540" s="12" t="s">
        <v>2225</v>
      </c>
      <c r="F1540" s="1">
        <v>4.9166021347045898</v>
      </c>
      <c r="G1540" s="1" t="s">
        <v>2406</v>
      </c>
      <c r="H1540" s="1">
        <v>1.52896903455257E-3</v>
      </c>
      <c r="I1540" s="1" t="s">
        <v>2406</v>
      </c>
      <c r="J1540" s="1">
        <v>3.2169078622246202E-5</v>
      </c>
      <c r="K1540" s="1" t="s">
        <v>2406</v>
      </c>
      <c r="L1540" s="1">
        <v>5.8346451260149501E-4</v>
      </c>
      <c r="M1540" s="1" t="s">
        <v>2406</v>
      </c>
      <c r="N1540" s="1">
        <v>4.9385882448404995E-4</v>
      </c>
      <c r="O1540" s="1" t="s">
        <v>2406</v>
      </c>
    </row>
    <row r="1541" spans="1:15" x14ac:dyDescent="0.25">
      <c r="A1541" s="12" t="s">
        <v>2409</v>
      </c>
      <c r="B1541" s="12" t="s">
        <v>4414</v>
      </c>
      <c r="C1541" s="12" t="s">
        <v>1560</v>
      </c>
      <c r="D1541" s="12" t="s">
        <v>1788</v>
      </c>
      <c r="E1541" s="12" t="s">
        <v>2225</v>
      </c>
      <c r="F1541" s="1">
        <v>4.9166021347045898</v>
      </c>
      <c r="G1541" s="1" t="s">
        <v>2406</v>
      </c>
      <c r="H1541" s="1">
        <v>1.52896903455257E-3</v>
      </c>
      <c r="I1541" s="1" t="s">
        <v>2406</v>
      </c>
      <c r="J1541" s="1">
        <v>3.2169078622246202E-5</v>
      </c>
      <c r="K1541" s="1" t="s">
        <v>2406</v>
      </c>
      <c r="L1541" s="1">
        <v>5.8346451260149501E-4</v>
      </c>
      <c r="M1541" s="1" t="s">
        <v>2406</v>
      </c>
      <c r="N1541" s="1">
        <v>4.9385882448404995E-4</v>
      </c>
      <c r="O1541" s="1" t="s">
        <v>2406</v>
      </c>
    </row>
    <row r="1542" spans="1:15" x14ac:dyDescent="0.25">
      <c r="A1542" s="12" t="s">
        <v>3378</v>
      </c>
      <c r="B1542" s="12" t="s">
        <v>4415</v>
      </c>
      <c r="C1542" s="12" t="s">
        <v>1560</v>
      </c>
      <c r="D1542" s="12" t="s">
        <v>1815</v>
      </c>
      <c r="E1542" s="12" t="s">
        <v>2225</v>
      </c>
      <c r="F1542" s="1">
        <v>5.1165800094604501</v>
      </c>
      <c r="G1542" s="1" t="s">
        <v>2406</v>
      </c>
      <c r="H1542" s="1">
        <v>9.6181652043014797E-4</v>
      </c>
      <c r="I1542" s="1" t="s">
        <v>2406</v>
      </c>
      <c r="J1542" s="1">
        <v>1.07776395452674E-5</v>
      </c>
      <c r="K1542" s="1" t="s">
        <v>2406</v>
      </c>
      <c r="L1542" s="1">
        <v>6.8448722595348998E-4</v>
      </c>
      <c r="M1542" s="1" t="s">
        <v>2406</v>
      </c>
      <c r="N1542" s="1">
        <v>2.8086701058782599E-4</v>
      </c>
      <c r="O1542" s="1" t="s">
        <v>2406</v>
      </c>
    </row>
    <row r="1543" spans="1:15" x14ac:dyDescent="0.25">
      <c r="A1543" s="12" t="s">
        <v>3378</v>
      </c>
      <c r="B1543" s="12" t="s">
        <v>4416</v>
      </c>
      <c r="C1543" s="12" t="s">
        <v>1560</v>
      </c>
      <c r="D1543" s="12" t="s">
        <v>3205</v>
      </c>
      <c r="E1543" s="12" t="s">
        <v>2225</v>
      </c>
      <c r="F1543" s="1">
        <v>5.1165800094604501</v>
      </c>
      <c r="G1543" s="1" t="s">
        <v>2406</v>
      </c>
      <c r="H1543" s="1">
        <v>9.6181652043014797E-4</v>
      </c>
      <c r="I1543" s="1" t="s">
        <v>2406</v>
      </c>
      <c r="J1543" s="1">
        <v>1.07776395452674E-5</v>
      </c>
      <c r="K1543" s="1" t="s">
        <v>2406</v>
      </c>
      <c r="L1543" s="1">
        <v>6.8448722595348998E-4</v>
      </c>
      <c r="M1543" s="1" t="s">
        <v>2406</v>
      </c>
      <c r="N1543" s="1">
        <v>2.8086701058782599E-4</v>
      </c>
      <c r="O1543" s="1" t="s">
        <v>2406</v>
      </c>
    </row>
    <row r="1544" spans="1:15" x14ac:dyDescent="0.25">
      <c r="A1544" s="12" t="s">
        <v>2409</v>
      </c>
      <c r="B1544" s="12" t="s">
        <v>4417</v>
      </c>
      <c r="C1544" s="12" t="s">
        <v>1560</v>
      </c>
      <c r="D1544" s="12" t="s">
        <v>4418</v>
      </c>
      <c r="E1544" s="12" t="s">
        <v>2225</v>
      </c>
      <c r="F1544" s="1">
        <v>4.9166021347045898</v>
      </c>
      <c r="G1544" s="1" t="s">
        <v>2406</v>
      </c>
      <c r="H1544" s="1">
        <v>1.52896903455257E-3</v>
      </c>
      <c r="I1544" s="1" t="s">
        <v>2406</v>
      </c>
      <c r="J1544" s="1">
        <v>3.2169078622246202E-5</v>
      </c>
      <c r="K1544" s="1" t="s">
        <v>2406</v>
      </c>
      <c r="L1544" s="1">
        <v>5.8346451260149501E-4</v>
      </c>
      <c r="M1544" s="1" t="s">
        <v>2406</v>
      </c>
      <c r="N1544" s="1">
        <v>4.9385882448404995E-4</v>
      </c>
      <c r="O1544" s="1" t="s">
        <v>2406</v>
      </c>
    </row>
    <row r="1545" spans="1:15" x14ac:dyDescent="0.25">
      <c r="A1545" s="12" t="s">
        <v>2409</v>
      </c>
      <c r="B1545" s="12" t="s">
        <v>4419</v>
      </c>
      <c r="C1545" s="12" t="s">
        <v>1560</v>
      </c>
      <c r="D1545" s="12" t="s">
        <v>1566</v>
      </c>
      <c r="E1545" s="12" t="s">
        <v>2225</v>
      </c>
      <c r="F1545" s="1">
        <v>4.9166021347045898</v>
      </c>
      <c r="G1545" s="1" t="s">
        <v>2406</v>
      </c>
      <c r="H1545" s="1">
        <v>1.52896903455257E-3</v>
      </c>
      <c r="I1545" s="1" t="s">
        <v>2406</v>
      </c>
      <c r="J1545" s="1">
        <v>3.2169078622246202E-5</v>
      </c>
      <c r="K1545" s="1" t="s">
        <v>2406</v>
      </c>
      <c r="L1545" s="1">
        <v>5.8346451260149501E-4</v>
      </c>
      <c r="M1545" s="1" t="s">
        <v>2406</v>
      </c>
      <c r="N1545" s="1">
        <v>4.9385882448404995E-4</v>
      </c>
      <c r="O1545" s="1" t="s">
        <v>2406</v>
      </c>
    </row>
    <row r="1546" spans="1:15" x14ac:dyDescent="0.25">
      <c r="A1546" s="12" t="s">
        <v>2409</v>
      </c>
      <c r="B1546" s="12" t="s">
        <v>4420</v>
      </c>
      <c r="C1546" s="12" t="s">
        <v>1560</v>
      </c>
      <c r="D1546" s="12" t="s">
        <v>2004</v>
      </c>
      <c r="E1546" s="12" t="s">
        <v>2225</v>
      </c>
      <c r="F1546" s="1">
        <v>4.9166021347045898</v>
      </c>
      <c r="G1546" s="1" t="s">
        <v>2406</v>
      </c>
      <c r="H1546" s="1">
        <v>1.52896903455257E-3</v>
      </c>
      <c r="I1546" s="1" t="s">
        <v>2406</v>
      </c>
      <c r="J1546" s="1">
        <v>3.2169078622246202E-5</v>
      </c>
      <c r="K1546" s="1" t="s">
        <v>2406</v>
      </c>
      <c r="L1546" s="1">
        <v>5.8346451260149501E-4</v>
      </c>
      <c r="M1546" s="1" t="s">
        <v>2406</v>
      </c>
      <c r="N1546" s="1">
        <v>4.9385882448404995E-4</v>
      </c>
      <c r="O1546" s="1" t="s">
        <v>2406</v>
      </c>
    </row>
    <row r="1547" spans="1:15" x14ac:dyDescent="0.25">
      <c r="A1547" s="12" t="s">
        <v>2409</v>
      </c>
      <c r="B1547" s="12" t="s">
        <v>4421</v>
      </c>
      <c r="C1547" s="12" t="s">
        <v>1560</v>
      </c>
      <c r="D1547" s="12" t="s">
        <v>4422</v>
      </c>
      <c r="E1547" s="12" t="s">
        <v>2225</v>
      </c>
      <c r="F1547" s="1">
        <v>4.9166021347045898</v>
      </c>
      <c r="G1547" s="1" t="s">
        <v>2406</v>
      </c>
      <c r="H1547" s="1">
        <v>1.52896903455257E-3</v>
      </c>
      <c r="I1547" s="1" t="s">
        <v>2406</v>
      </c>
      <c r="J1547" s="1">
        <v>3.2169078622246202E-5</v>
      </c>
      <c r="K1547" s="1" t="s">
        <v>2406</v>
      </c>
      <c r="L1547" s="1">
        <v>5.8346451260149501E-4</v>
      </c>
      <c r="M1547" s="1" t="s">
        <v>2406</v>
      </c>
      <c r="N1547" s="1">
        <v>4.9385882448404995E-4</v>
      </c>
      <c r="O1547" s="1" t="s">
        <v>2406</v>
      </c>
    </row>
    <row r="1548" spans="1:15" x14ac:dyDescent="0.25">
      <c r="A1548" s="12" t="s">
        <v>2409</v>
      </c>
      <c r="B1548" s="12" t="s">
        <v>4423</v>
      </c>
      <c r="C1548" s="12" t="s">
        <v>1560</v>
      </c>
      <c r="D1548" s="12" t="s">
        <v>1599</v>
      </c>
      <c r="E1548" s="12" t="s">
        <v>2225</v>
      </c>
      <c r="F1548" s="1">
        <v>4.9166021347045898</v>
      </c>
      <c r="G1548" s="1" t="s">
        <v>2406</v>
      </c>
      <c r="H1548" s="1">
        <v>1.52896903455257E-3</v>
      </c>
      <c r="I1548" s="1" t="s">
        <v>2406</v>
      </c>
      <c r="J1548" s="1">
        <v>3.2169078622246202E-5</v>
      </c>
      <c r="K1548" s="1" t="s">
        <v>2406</v>
      </c>
      <c r="L1548" s="1">
        <v>5.8346451260149501E-4</v>
      </c>
      <c r="M1548" s="1" t="s">
        <v>2406</v>
      </c>
      <c r="N1548" s="1">
        <v>4.9385882448404995E-4</v>
      </c>
      <c r="O1548" s="1" t="s">
        <v>2406</v>
      </c>
    </row>
    <row r="1549" spans="1:15" x14ac:dyDescent="0.25">
      <c r="A1549" s="12" t="s">
        <v>3378</v>
      </c>
      <c r="B1549" s="12" t="s">
        <v>4424</v>
      </c>
      <c r="C1549" s="12" t="s">
        <v>1560</v>
      </c>
      <c r="D1549" s="12" t="s">
        <v>1630</v>
      </c>
      <c r="E1549" s="12" t="s">
        <v>2225</v>
      </c>
      <c r="F1549" s="1">
        <v>5.1165800094604501</v>
      </c>
      <c r="G1549" s="1" t="s">
        <v>2406</v>
      </c>
      <c r="H1549" s="1">
        <v>9.6181652043014797E-4</v>
      </c>
      <c r="I1549" s="1" t="s">
        <v>2406</v>
      </c>
      <c r="J1549" s="1">
        <v>1.07776395452674E-5</v>
      </c>
      <c r="K1549" s="1" t="s">
        <v>2406</v>
      </c>
      <c r="L1549" s="1">
        <v>6.8448722595348998E-4</v>
      </c>
      <c r="M1549" s="1" t="s">
        <v>2406</v>
      </c>
      <c r="N1549" s="1">
        <v>2.8086701058782599E-4</v>
      </c>
      <c r="O1549" s="1" t="s">
        <v>2406</v>
      </c>
    </row>
    <row r="1550" spans="1:15" x14ac:dyDescent="0.25">
      <c r="A1550" s="12" t="s">
        <v>2409</v>
      </c>
      <c r="B1550" s="12" t="s">
        <v>4425</v>
      </c>
      <c r="C1550" s="12" t="s">
        <v>1560</v>
      </c>
      <c r="D1550" s="12" t="s">
        <v>2468</v>
      </c>
      <c r="E1550" s="12" t="s">
        <v>2225</v>
      </c>
      <c r="F1550" s="1">
        <v>4.9166021347045898</v>
      </c>
      <c r="G1550" s="1" t="s">
        <v>2406</v>
      </c>
      <c r="H1550" s="1">
        <v>1.52896903455257E-3</v>
      </c>
      <c r="I1550" s="1" t="s">
        <v>2406</v>
      </c>
      <c r="J1550" s="1">
        <v>3.2169078622246202E-5</v>
      </c>
      <c r="K1550" s="1" t="s">
        <v>2406</v>
      </c>
      <c r="L1550" s="1">
        <v>5.8346451260149501E-4</v>
      </c>
      <c r="M1550" s="1" t="s">
        <v>2406</v>
      </c>
      <c r="N1550" s="1">
        <v>4.9385882448404995E-4</v>
      </c>
      <c r="O1550" s="1" t="s">
        <v>2406</v>
      </c>
    </row>
    <row r="1551" spans="1:15" x14ac:dyDescent="0.25">
      <c r="A1551" s="12" t="s">
        <v>2421</v>
      </c>
      <c r="B1551" s="12" t="s">
        <v>4426</v>
      </c>
      <c r="C1551" s="12" t="s">
        <v>1560</v>
      </c>
      <c r="D1551" s="12" t="s">
        <v>1117</v>
      </c>
      <c r="E1551" s="12" t="s">
        <v>2225</v>
      </c>
      <c r="F1551" s="1">
        <v>25.404619216918899</v>
      </c>
      <c r="G1551" s="1" t="s">
        <v>2406</v>
      </c>
      <c r="H1551" s="1">
        <v>0</v>
      </c>
      <c r="I1551" s="1" t="s">
        <v>2406</v>
      </c>
      <c r="J1551" s="1">
        <v>0</v>
      </c>
      <c r="K1551" s="1" t="s">
        <v>2406</v>
      </c>
      <c r="L1551" s="1">
        <v>0</v>
      </c>
      <c r="M1551" s="1" t="s">
        <v>2406</v>
      </c>
      <c r="N1551" s="1">
        <v>0</v>
      </c>
      <c r="O1551" s="1" t="s">
        <v>2406</v>
      </c>
    </row>
    <row r="1552" spans="1:15" x14ac:dyDescent="0.25">
      <c r="A1552" s="12" t="s">
        <v>2409</v>
      </c>
      <c r="B1552" s="12" t="s">
        <v>4427</v>
      </c>
      <c r="C1552" s="12" t="s">
        <v>1560</v>
      </c>
      <c r="D1552" s="12" t="s">
        <v>4428</v>
      </c>
      <c r="E1552" s="12" t="s">
        <v>2225</v>
      </c>
      <c r="F1552" s="1">
        <v>4.9166021347045898</v>
      </c>
      <c r="G1552" s="1" t="s">
        <v>2406</v>
      </c>
      <c r="H1552" s="1">
        <v>1.52896903455257E-3</v>
      </c>
      <c r="I1552" s="1" t="s">
        <v>2406</v>
      </c>
      <c r="J1552" s="1">
        <v>3.2169078622246202E-5</v>
      </c>
      <c r="K1552" s="1" t="s">
        <v>2406</v>
      </c>
      <c r="L1552" s="1">
        <v>5.8346451260149501E-4</v>
      </c>
      <c r="M1552" s="1" t="s">
        <v>2406</v>
      </c>
      <c r="N1552" s="1">
        <v>4.9385882448404995E-4</v>
      </c>
      <c r="O1552" s="1" t="s">
        <v>2406</v>
      </c>
    </row>
    <row r="1553" spans="1:15" x14ac:dyDescent="0.25">
      <c r="A1553" s="12" t="s">
        <v>2409</v>
      </c>
      <c r="B1553" s="12" t="s">
        <v>4429</v>
      </c>
      <c r="C1553" s="12" t="s">
        <v>1560</v>
      </c>
      <c r="D1553" s="12" t="s">
        <v>1544</v>
      </c>
      <c r="E1553" s="12" t="s">
        <v>2225</v>
      </c>
      <c r="F1553" s="1">
        <v>4.9166021347045898</v>
      </c>
      <c r="G1553" s="1" t="s">
        <v>2406</v>
      </c>
      <c r="H1553" s="1">
        <v>1.52896903455257E-3</v>
      </c>
      <c r="I1553" s="1" t="s">
        <v>2406</v>
      </c>
      <c r="J1553" s="1">
        <v>3.2169078622246202E-5</v>
      </c>
      <c r="K1553" s="1" t="s">
        <v>2406</v>
      </c>
      <c r="L1553" s="1">
        <v>5.8346451260149501E-4</v>
      </c>
      <c r="M1553" s="1" t="s">
        <v>2406</v>
      </c>
      <c r="N1553" s="1">
        <v>4.9385882448404995E-4</v>
      </c>
      <c r="O1553" s="1" t="s">
        <v>2406</v>
      </c>
    </row>
    <row r="1554" spans="1:15" x14ac:dyDescent="0.25">
      <c r="A1554" s="12" t="s">
        <v>2409</v>
      </c>
      <c r="B1554" s="12" t="s">
        <v>4430</v>
      </c>
      <c r="C1554" s="12" t="s">
        <v>1560</v>
      </c>
      <c r="D1554" s="12" t="s">
        <v>1626</v>
      </c>
      <c r="E1554" s="12" t="s">
        <v>2225</v>
      </c>
      <c r="F1554" s="1">
        <v>4.9166021347045898</v>
      </c>
      <c r="G1554" s="1" t="s">
        <v>2406</v>
      </c>
      <c r="H1554" s="1">
        <v>1.52896903455257E-3</v>
      </c>
      <c r="I1554" s="1" t="s">
        <v>2406</v>
      </c>
      <c r="J1554" s="1">
        <v>3.2169078622246202E-5</v>
      </c>
      <c r="K1554" s="1" t="s">
        <v>2406</v>
      </c>
      <c r="L1554" s="1">
        <v>5.8346451260149501E-4</v>
      </c>
      <c r="M1554" s="1" t="s">
        <v>2406</v>
      </c>
      <c r="N1554" s="1">
        <v>4.9385882448404995E-4</v>
      </c>
      <c r="O1554" s="1" t="s">
        <v>2406</v>
      </c>
    </row>
    <row r="1555" spans="1:15" x14ac:dyDescent="0.25">
      <c r="A1555" s="12" t="s">
        <v>2409</v>
      </c>
      <c r="B1555" s="12" t="s">
        <v>4431</v>
      </c>
      <c r="C1555" s="12" t="s">
        <v>1560</v>
      </c>
      <c r="D1555" s="12" t="s">
        <v>1776</v>
      </c>
      <c r="E1555" s="12" t="s">
        <v>2225</v>
      </c>
      <c r="F1555" s="1">
        <v>4.9166021347045898</v>
      </c>
      <c r="G1555" s="1" t="s">
        <v>2406</v>
      </c>
      <c r="H1555" s="1">
        <v>1.52896903455257E-3</v>
      </c>
      <c r="I1555" s="1" t="s">
        <v>2406</v>
      </c>
      <c r="J1555" s="1">
        <v>3.2169078622246202E-5</v>
      </c>
      <c r="K1555" s="1" t="s">
        <v>2406</v>
      </c>
      <c r="L1555" s="1">
        <v>5.8346451260149501E-4</v>
      </c>
      <c r="M1555" s="1" t="s">
        <v>2406</v>
      </c>
      <c r="N1555" s="1">
        <v>4.9385882448404995E-4</v>
      </c>
      <c r="O1555" s="1" t="s">
        <v>2406</v>
      </c>
    </row>
    <row r="1556" spans="1:15" x14ac:dyDescent="0.25">
      <c r="A1556" s="12" t="s">
        <v>2421</v>
      </c>
      <c r="B1556" s="12" t="s">
        <v>4432</v>
      </c>
      <c r="C1556" s="12" t="s">
        <v>1560</v>
      </c>
      <c r="D1556" s="12" t="s">
        <v>2130</v>
      </c>
      <c r="E1556" s="12" t="s">
        <v>2225</v>
      </c>
      <c r="F1556" s="1">
        <v>25.404619216918899</v>
      </c>
      <c r="G1556" s="1" t="s">
        <v>2406</v>
      </c>
      <c r="H1556" s="1">
        <v>0</v>
      </c>
      <c r="I1556" s="1" t="s">
        <v>2406</v>
      </c>
      <c r="J1556" s="1">
        <v>0</v>
      </c>
      <c r="K1556" s="1" t="s">
        <v>2406</v>
      </c>
      <c r="L1556" s="1">
        <v>0</v>
      </c>
      <c r="M1556" s="1" t="s">
        <v>2406</v>
      </c>
      <c r="N1556" s="1">
        <v>0</v>
      </c>
      <c r="O1556" s="1" t="s">
        <v>2406</v>
      </c>
    </row>
    <row r="1557" spans="1:15" x14ac:dyDescent="0.25">
      <c r="A1557" s="12" t="s">
        <v>2409</v>
      </c>
      <c r="B1557" s="12" t="s">
        <v>4433</v>
      </c>
      <c r="C1557" s="12" t="s">
        <v>1560</v>
      </c>
      <c r="D1557" s="12" t="s">
        <v>1674</v>
      </c>
      <c r="E1557" s="12" t="s">
        <v>2225</v>
      </c>
      <c r="F1557" s="1">
        <v>4.9166021347045898</v>
      </c>
      <c r="G1557" s="1" t="s">
        <v>2406</v>
      </c>
      <c r="H1557" s="1">
        <v>1.52896903455257E-3</v>
      </c>
      <c r="I1557" s="1" t="s">
        <v>2406</v>
      </c>
      <c r="J1557" s="1">
        <v>3.2169078622246202E-5</v>
      </c>
      <c r="K1557" s="1" t="s">
        <v>2406</v>
      </c>
      <c r="L1557" s="1">
        <v>5.8346451260149501E-4</v>
      </c>
      <c r="M1557" s="1" t="s">
        <v>2406</v>
      </c>
      <c r="N1557" s="1">
        <v>4.9385882448404995E-4</v>
      </c>
      <c r="O1557" s="1" t="s">
        <v>2406</v>
      </c>
    </row>
    <row r="1558" spans="1:15" x14ac:dyDescent="0.25">
      <c r="A1558" s="12" t="s">
        <v>3378</v>
      </c>
      <c r="B1558" s="12" t="s">
        <v>4434</v>
      </c>
      <c r="C1558" s="12" t="s">
        <v>1560</v>
      </c>
      <c r="D1558" s="12" t="s">
        <v>4435</v>
      </c>
      <c r="E1558" s="12" t="s">
        <v>2225</v>
      </c>
      <c r="F1558" s="1">
        <v>5.1165800094604501</v>
      </c>
      <c r="G1558" s="1" t="s">
        <v>2406</v>
      </c>
      <c r="H1558" s="1">
        <v>9.6181652043014797E-4</v>
      </c>
      <c r="I1558" s="1" t="s">
        <v>2406</v>
      </c>
      <c r="J1558" s="1">
        <v>1.07776395452674E-5</v>
      </c>
      <c r="K1558" s="1" t="s">
        <v>2406</v>
      </c>
      <c r="L1558" s="1">
        <v>6.8448722595348998E-4</v>
      </c>
      <c r="M1558" s="1" t="s">
        <v>2406</v>
      </c>
      <c r="N1558" s="1">
        <v>2.8086701058782599E-4</v>
      </c>
      <c r="O1558" s="1" t="s">
        <v>2406</v>
      </c>
    </row>
    <row r="1559" spans="1:15" x14ac:dyDescent="0.25">
      <c r="A1559" s="12" t="s">
        <v>2409</v>
      </c>
      <c r="B1559" s="12" t="s">
        <v>4436</v>
      </c>
      <c r="C1559" s="12" t="s">
        <v>1560</v>
      </c>
      <c r="D1559" s="12" t="s">
        <v>1123</v>
      </c>
      <c r="E1559" s="12" t="s">
        <v>2225</v>
      </c>
      <c r="F1559" s="1">
        <v>4.9166021347045898</v>
      </c>
      <c r="G1559" s="1" t="s">
        <v>2406</v>
      </c>
      <c r="H1559" s="1">
        <v>1.52896903455257E-3</v>
      </c>
      <c r="I1559" s="1" t="s">
        <v>2406</v>
      </c>
      <c r="J1559" s="1">
        <v>3.2169078622246202E-5</v>
      </c>
      <c r="K1559" s="1" t="s">
        <v>2406</v>
      </c>
      <c r="L1559" s="1">
        <v>5.8346451260149501E-4</v>
      </c>
      <c r="M1559" s="1" t="s">
        <v>2406</v>
      </c>
      <c r="N1559" s="1">
        <v>4.9385882448404995E-4</v>
      </c>
      <c r="O1559" s="1" t="s">
        <v>2406</v>
      </c>
    </row>
    <row r="1560" spans="1:15" x14ac:dyDescent="0.25">
      <c r="A1560" s="12" t="s">
        <v>2409</v>
      </c>
      <c r="B1560" s="12" t="s">
        <v>4437</v>
      </c>
      <c r="C1560" s="12" t="s">
        <v>1560</v>
      </c>
      <c r="D1560" s="12" t="s">
        <v>3597</v>
      </c>
      <c r="E1560" s="12" t="s">
        <v>2225</v>
      </c>
      <c r="F1560" s="1">
        <v>4.9166021347045898</v>
      </c>
      <c r="G1560" s="1" t="s">
        <v>2406</v>
      </c>
      <c r="H1560" s="1">
        <v>1.52896903455257E-3</v>
      </c>
      <c r="I1560" s="1" t="s">
        <v>2406</v>
      </c>
      <c r="J1560" s="1">
        <v>3.2169078622246202E-5</v>
      </c>
      <c r="K1560" s="1" t="s">
        <v>2406</v>
      </c>
      <c r="L1560" s="1">
        <v>5.8346451260149501E-4</v>
      </c>
      <c r="M1560" s="1" t="s">
        <v>2406</v>
      </c>
      <c r="N1560" s="1">
        <v>4.9385882448404995E-4</v>
      </c>
      <c r="O1560" s="1" t="s">
        <v>2406</v>
      </c>
    </row>
    <row r="1561" spans="1:15" x14ac:dyDescent="0.25">
      <c r="A1561" s="12" t="s">
        <v>2409</v>
      </c>
      <c r="B1561" s="12" t="s">
        <v>4438</v>
      </c>
      <c r="C1561" s="12" t="s">
        <v>1560</v>
      </c>
      <c r="D1561" s="12" t="s">
        <v>4439</v>
      </c>
      <c r="E1561" s="12" t="s">
        <v>2225</v>
      </c>
      <c r="F1561" s="1">
        <v>4.9166021347045898</v>
      </c>
      <c r="G1561" s="1" t="s">
        <v>2406</v>
      </c>
      <c r="H1561" s="1">
        <v>1.52896903455257E-3</v>
      </c>
      <c r="I1561" s="1" t="s">
        <v>2406</v>
      </c>
      <c r="J1561" s="1">
        <v>3.2169078622246202E-5</v>
      </c>
      <c r="K1561" s="1" t="s">
        <v>2406</v>
      </c>
      <c r="L1561" s="1">
        <v>5.8346451260149501E-4</v>
      </c>
      <c r="M1561" s="1" t="s">
        <v>2406</v>
      </c>
      <c r="N1561" s="1">
        <v>4.9385882448404995E-4</v>
      </c>
      <c r="O1561" s="1" t="s">
        <v>2406</v>
      </c>
    </row>
    <row r="1562" spans="1:15" x14ac:dyDescent="0.25">
      <c r="A1562" s="12" t="s">
        <v>2421</v>
      </c>
      <c r="B1562" s="12" t="s">
        <v>4440</v>
      </c>
      <c r="C1562" s="12" t="s">
        <v>1560</v>
      </c>
      <c r="D1562" s="12" t="s">
        <v>4441</v>
      </c>
      <c r="E1562" s="12" t="s">
        <v>2225</v>
      </c>
      <c r="F1562" s="1">
        <v>25.404619216918899</v>
      </c>
      <c r="G1562" s="1" t="s">
        <v>2406</v>
      </c>
      <c r="H1562" s="1">
        <v>0</v>
      </c>
      <c r="I1562" s="1" t="s">
        <v>2406</v>
      </c>
      <c r="J1562" s="1">
        <v>0</v>
      </c>
      <c r="K1562" s="1" t="s">
        <v>2406</v>
      </c>
      <c r="L1562" s="1">
        <v>0</v>
      </c>
      <c r="M1562" s="1" t="s">
        <v>2406</v>
      </c>
      <c r="N1562" s="1">
        <v>0</v>
      </c>
      <c r="O1562" s="1" t="s">
        <v>2406</v>
      </c>
    </row>
    <row r="1563" spans="1:15" x14ac:dyDescent="0.25">
      <c r="A1563" s="12" t="s">
        <v>2409</v>
      </c>
      <c r="B1563" s="12" t="s">
        <v>4442</v>
      </c>
      <c r="C1563" s="12" t="s">
        <v>1560</v>
      </c>
      <c r="D1563" s="12" t="s">
        <v>1676</v>
      </c>
      <c r="E1563" s="12" t="s">
        <v>2225</v>
      </c>
      <c r="F1563" s="1">
        <v>4.9166021347045898</v>
      </c>
      <c r="G1563" s="1" t="s">
        <v>2406</v>
      </c>
      <c r="H1563" s="1">
        <v>1.52896903455257E-3</v>
      </c>
      <c r="I1563" s="1" t="s">
        <v>2406</v>
      </c>
      <c r="J1563" s="1">
        <v>3.2169078622246202E-5</v>
      </c>
      <c r="K1563" s="1" t="s">
        <v>2406</v>
      </c>
      <c r="L1563" s="1">
        <v>5.8346451260149501E-4</v>
      </c>
      <c r="M1563" s="1" t="s">
        <v>2406</v>
      </c>
      <c r="N1563" s="1">
        <v>4.9385882448404995E-4</v>
      </c>
      <c r="O1563" s="1" t="s">
        <v>2406</v>
      </c>
    </row>
    <row r="1564" spans="1:15" x14ac:dyDescent="0.25">
      <c r="A1564" s="12" t="s">
        <v>2409</v>
      </c>
      <c r="B1564" s="12" t="s">
        <v>4443</v>
      </c>
      <c r="C1564" s="12" t="s">
        <v>1560</v>
      </c>
      <c r="D1564" s="12" t="s">
        <v>4444</v>
      </c>
      <c r="E1564" s="12" t="s">
        <v>2225</v>
      </c>
      <c r="F1564" s="1">
        <v>4.9166021347045898</v>
      </c>
      <c r="G1564" s="1" t="s">
        <v>2406</v>
      </c>
      <c r="H1564" s="1">
        <v>1.52896903455257E-3</v>
      </c>
      <c r="I1564" s="1" t="s">
        <v>2406</v>
      </c>
      <c r="J1564" s="1">
        <v>3.2169078622246202E-5</v>
      </c>
      <c r="K1564" s="1" t="s">
        <v>2406</v>
      </c>
      <c r="L1564" s="1">
        <v>5.8346451260149501E-4</v>
      </c>
      <c r="M1564" s="1" t="s">
        <v>2406</v>
      </c>
      <c r="N1564" s="1">
        <v>4.9385882448404995E-4</v>
      </c>
      <c r="O1564" s="1" t="s">
        <v>2406</v>
      </c>
    </row>
    <row r="1565" spans="1:15" x14ac:dyDescent="0.25">
      <c r="A1565" s="12" t="s">
        <v>2409</v>
      </c>
      <c r="B1565" s="12" t="s">
        <v>4445</v>
      </c>
      <c r="C1565" s="12" t="s">
        <v>1560</v>
      </c>
      <c r="D1565" s="12" t="s">
        <v>4446</v>
      </c>
      <c r="E1565" s="12" t="s">
        <v>2225</v>
      </c>
      <c r="F1565" s="1">
        <v>4.9166021347045898</v>
      </c>
      <c r="G1565" s="1" t="s">
        <v>2406</v>
      </c>
      <c r="H1565" s="1">
        <v>1.52896903455257E-3</v>
      </c>
      <c r="I1565" s="1" t="s">
        <v>2406</v>
      </c>
      <c r="J1565" s="1">
        <v>3.2169078622246202E-5</v>
      </c>
      <c r="K1565" s="1" t="s">
        <v>2406</v>
      </c>
      <c r="L1565" s="1">
        <v>5.8346451260149501E-4</v>
      </c>
      <c r="M1565" s="1" t="s">
        <v>2406</v>
      </c>
      <c r="N1565" s="1">
        <v>4.9385882448404995E-4</v>
      </c>
      <c r="O1565" s="1" t="s">
        <v>2406</v>
      </c>
    </row>
    <row r="1566" spans="1:15" x14ac:dyDescent="0.25">
      <c r="A1566" s="12" t="s">
        <v>2409</v>
      </c>
      <c r="B1566" s="12" t="s">
        <v>4447</v>
      </c>
      <c r="C1566" s="12" t="s">
        <v>1560</v>
      </c>
      <c r="D1566" s="12" t="s">
        <v>1783</v>
      </c>
      <c r="E1566" s="12" t="s">
        <v>2225</v>
      </c>
      <c r="F1566" s="1">
        <v>4.9166021347045898</v>
      </c>
      <c r="G1566" s="1" t="s">
        <v>2406</v>
      </c>
      <c r="H1566" s="1">
        <v>1.52896903455257E-3</v>
      </c>
      <c r="I1566" s="1" t="s">
        <v>2406</v>
      </c>
      <c r="J1566" s="1">
        <v>3.2169078622246202E-5</v>
      </c>
      <c r="K1566" s="1" t="s">
        <v>2406</v>
      </c>
      <c r="L1566" s="1">
        <v>5.8346451260149501E-4</v>
      </c>
      <c r="M1566" s="1" t="s">
        <v>2406</v>
      </c>
      <c r="N1566" s="1">
        <v>4.9385882448404995E-4</v>
      </c>
      <c r="O1566" s="1" t="s">
        <v>2406</v>
      </c>
    </row>
    <row r="1567" spans="1:15" x14ac:dyDescent="0.25">
      <c r="A1567" s="12" t="s">
        <v>3378</v>
      </c>
      <c r="B1567" s="12" t="s">
        <v>4448</v>
      </c>
      <c r="C1567" s="12" t="s">
        <v>1560</v>
      </c>
      <c r="D1567" s="12" t="s">
        <v>1883</v>
      </c>
      <c r="E1567" s="12" t="s">
        <v>2225</v>
      </c>
      <c r="F1567" s="1">
        <v>5.1165800094604501</v>
      </c>
      <c r="G1567" s="1" t="s">
        <v>2406</v>
      </c>
      <c r="H1567" s="1">
        <v>9.6181652043014797E-4</v>
      </c>
      <c r="I1567" s="1" t="s">
        <v>2406</v>
      </c>
      <c r="J1567" s="1">
        <v>1.07776395452674E-5</v>
      </c>
      <c r="K1567" s="1" t="s">
        <v>2406</v>
      </c>
      <c r="L1567" s="1">
        <v>6.8448722595348998E-4</v>
      </c>
      <c r="M1567" s="1" t="s">
        <v>2406</v>
      </c>
      <c r="N1567" s="1">
        <v>2.8086701058782599E-4</v>
      </c>
      <c r="O1567" s="1" t="s">
        <v>2406</v>
      </c>
    </row>
    <row r="1568" spans="1:15" x14ac:dyDescent="0.25">
      <c r="A1568" s="12" t="s">
        <v>2409</v>
      </c>
      <c r="B1568" s="12" t="s">
        <v>4449</v>
      </c>
      <c r="C1568" s="12" t="s">
        <v>1560</v>
      </c>
      <c r="D1568" s="12" t="s">
        <v>1569</v>
      </c>
      <c r="E1568" s="12" t="s">
        <v>2225</v>
      </c>
      <c r="F1568" s="1">
        <v>4.9166021347045898</v>
      </c>
      <c r="G1568" s="1" t="s">
        <v>2406</v>
      </c>
      <c r="H1568" s="1">
        <v>1.52896903455257E-3</v>
      </c>
      <c r="I1568" s="1" t="s">
        <v>2406</v>
      </c>
      <c r="J1568" s="1">
        <v>3.2169078622246202E-5</v>
      </c>
      <c r="K1568" s="1" t="s">
        <v>2406</v>
      </c>
      <c r="L1568" s="1">
        <v>5.8346451260149501E-4</v>
      </c>
      <c r="M1568" s="1" t="s">
        <v>2406</v>
      </c>
      <c r="N1568" s="1">
        <v>4.9385882448404995E-4</v>
      </c>
      <c r="O1568" s="1" t="s">
        <v>2406</v>
      </c>
    </row>
    <row r="1569" spans="1:15" x14ac:dyDescent="0.25">
      <c r="A1569" s="12" t="s">
        <v>2409</v>
      </c>
      <c r="B1569" s="12" t="s">
        <v>4450</v>
      </c>
      <c r="C1569" s="12" t="s">
        <v>1560</v>
      </c>
      <c r="D1569" s="12" t="s">
        <v>1691</v>
      </c>
      <c r="E1569" s="12" t="s">
        <v>2225</v>
      </c>
      <c r="F1569" s="1">
        <v>4.9166021347045898</v>
      </c>
      <c r="G1569" s="1" t="s">
        <v>2406</v>
      </c>
      <c r="H1569" s="1">
        <v>1.52896903455257E-3</v>
      </c>
      <c r="I1569" s="1" t="s">
        <v>2406</v>
      </c>
      <c r="J1569" s="1">
        <v>3.2169078622246202E-5</v>
      </c>
      <c r="K1569" s="1" t="s">
        <v>2406</v>
      </c>
      <c r="L1569" s="1">
        <v>5.8346451260149501E-4</v>
      </c>
      <c r="M1569" s="1" t="s">
        <v>2406</v>
      </c>
      <c r="N1569" s="1">
        <v>4.9385882448404995E-4</v>
      </c>
      <c r="O1569" s="1" t="s">
        <v>2406</v>
      </c>
    </row>
    <row r="1570" spans="1:15" x14ac:dyDescent="0.25">
      <c r="A1570" s="12" t="s">
        <v>3378</v>
      </c>
      <c r="B1570" s="12" t="s">
        <v>4451</v>
      </c>
      <c r="C1570" s="12" t="s">
        <v>1560</v>
      </c>
      <c r="D1570" s="12" t="s">
        <v>1616</v>
      </c>
      <c r="E1570" s="12" t="s">
        <v>2225</v>
      </c>
      <c r="F1570" s="1">
        <v>5.1165800094604501</v>
      </c>
      <c r="G1570" s="1" t="s">
        <v>2406</v>
      </c>
      <c r="H1570" s="1">
        <v>9.6181652043014797E-4</v>
      </c>
      <c r="I1570" s="1" t="s">
        <v>2406</v>
      </c>
      <c r="J1570" s="1">
        <v>1.07776395452674E-5</v>
      </c>
      <c r="K1570" s="1" t="s">
        <v>2406</v>
      </c>
      <c r="L1570" s="1">
        <v>6.8448722595348998E-4</v>
      </c>
      <c r="M1570" s="1" t="s">
        <v>2406</v>
      </c>
      <c r="N1570" s="1">
        <v>2.8086701058782599E-4</v>
      </c>
      <c r="O1570" s="1" t="s">
        <v>2406</v>
      </c>
    </row>
    <row r="1571" spans="1:15" x14ac:dyDescent="0.25">
      <c r="A1571" s="12" t="s">
        <v>2409</v>
      </c>
      <c r="B1571" s="12" t="s">
        <v>4452</v>
      </c>
      <c r="C1571" s="12" t="s">
        <v>1560</v>
      </c>
      <c r="D1571" s="12" t="s">
        <v>4453</v>
      </c>
      <c r="E1571" s="12" t="s">
        <v>2225</v>
      </c>
      <c r="F1571" s="1">
        <v>4.9166021347045898</v>
      </c>
      <c r="G1571" s="1" t="s">
        <v>2406</v>
      </c>
      <c r="H1571" s="1">
        <v>1.52896903455257E-3</v>
      </c>
      <c r="I1571" s="1" t="s">
        <v>2406</v>
      </c>
      <c r="J1571" s="1">
        <v>3.2169078622246202E-5</v>
      </c>
      <c r="K1571" s="1" t="s">
        <v>2406</v>
      </c>
      <c r="L1571" s="1">
        <v>5.8346451260149501E-4</v>
      </c>
      <c r="M1571" s="1" t="s">
        <v>2406</v>
      </c>
      <c r="N1571" s="1">
        <v>4.9385882448404995E-4</v>
      </c>
      <c r="O1571" s="1" t="s">
        <v>2406</v>
      </c>
    </row>
    <row r="1572" spans="1:15" x14ac:dyDescent="0.25">
      <c r="A1572" s="12" t="s">
        <v>2409</v>
      </c>
      <c r="B1572" s="12" t="s">
        <v>4454</v>
      </c>
      <c r="C1572" s="12" t="s">
        <v>1560</v>
      </c>
      <c r="D1572" s="12" t="s">
        <v>1661</v>
      </c>
      <c r="E1572" s="12" t="s">
        <v>2225</v>
      </c>
      <c r="F1572" s="1">
        <v>4.9166021347045898</v>
      </c>
      <c r="G1572" s="1" t="s">
        <v>2406</v>
      </c>
      <c r="H1572" s="1">
        <v>1.52896903455257E-3</v>
      </c>
      <c r="I1572" s="1" t="s">
        <v>2406</v>
      </c>
      <c r="J1572" s="1">
        <v>3.2169078622246202E-5</v>
      </c>
      <c r="K1572" s="1" t="s">
        <v>2406</v>
      </c>
      <c r="L1572" s="1">
        <v>5.8346451260149501E-4</v>
      </c>
      <c r="M1572" s="1" t="s">
        <v>2406</v>
      </c>
      <c r="N1572" s="1">
        <v>4.9385882448404995E-4</v>
      </c>
      <c r="O1572" s="1" t="s">
        <v>2406</v>
      </c>
    </row>
    <row r="1573" spans="1:15" x14ac:dyDescent="0.25">
      <c r="A1573" s="12" t="s">
        <v>3378</v>
      </c>
      <c r="B1573" s="12" t="s">
        <v>4455</v>
      </c>
      <c r="C1573" s="12" t="s">
        <v>1560</v>
      </c>
      <c r="D1573" s="12" t="s">
        <v>4456</v>
      </c>
      <c r="E1573" s="12" t="s">
        <v>2225</v>
      </c>
      <c r="F1573" s="1">
        <v>5.1165800094604501</v>
      </c>
      <c r="G1573" s="1" t="s">
        <v>2406</v>
      </c>
      <c r="H1573" s="1">
        <v>9.6181652043014797E-4</v>
      </c>
      <c r="I1573" s="1" t="s">
        <v>2406</v>
      </c>
      <c r="J1573" s="1">
        <v>1.07776395452674E-5</v>
      </c>
      <c r="K1573" s="1" t="s">
        <v>2406</v>
      </c>
      <c r="L1573" s="1">
        <v>6.8448722595348998E-4</v>
      </c>
      <c r="M1573" s="1" t="s">
        <v>2406</v>
      </c>
      <c r="N1573" s="1">
        <v>2.8086701058782599E-4</v>
      </c>
      <c r="O1573" s="1" t="s">
        <v>2406</v>
      </c>
    </row>
    <row r="1574" spans="1:15" x14ac:dyDescent="0.25">
      <c r="A1574" s="12" t="s">
        <v>2409</v>
      </c>
      <c r="B1574" s="12" t="s">
        <v>4457</v>
      </c>
      <c r="C1574" s="12" t="s">
        <v>1560</v>
      </c>
      <c r="D1574" s="12" t="s">
        <v>4458</v>
      </c>
      <c r="E1574" s="12" t="s">
        <v>2225</v>
      </c>
      <c r="F1574" s="1">
        <v>4.9166021347045898</v>
      </c>
      <c r="G1574" s="1" t="s">
        <v>2406</v>
      </c>
      <c r="H1574" s="1">
        <v>1.52896903455257E-3</v>
      </c>
      <c r="I1574" s="1" t="s">
        <v>2406</v>
      </c>
      <c r="J1574" s="1">
        <v>3.2169078622246202E-5</v>
      </c>
      <c r="K1574" s="1" t="s">
        <v>2406</v>
      </c>
      <c r="L1574" s="1">
        <v>5.8346451260149501E-4</v>
      </c>
      <c r="M1574" s="1" t="s">
        <v>2406</v>
      </c>
      <c r="N1574" s="1">
        <v>4.9385882448404995E-4</v>
      </c>
      <c r="O1574" s="1" t="s">
        <v>2406</v>
      </c>
    </row>
    <row r="1575" spans="1:15" x14ac:dyDescent="0.25">
      <c r="A1575" s="12" t="s">
        <v>2409</v>
      </c>
      <c r="B1575" s="12" t="s">
        <v>4459</v>
      </c>
      <c r="C1575" s="12" t="s">
        <v>1560</v>
      </c>
      <c r="D1575" s="12" t="s">
        <v>3347</v>
      </c>
      <c r="E1575" s="12" t="s">
        <v>2225</v>
      </c>
      <c r="F1575" s="1">
        <v>4.9166021347045898</v>
      </c>
      <c r="G1575" s="1" t="s">
        <v>2406</v>
      </c>
      <c r="H1575" s="1">
        <v>1.52896903455257E-3</v>
      </c>
      <c r="I1575" s="1" t="s">
        <v>2406</v>
      </c>
      <c r="J1575" s="1">
        <v>3.2169078622246202E-5</v>
      </c>
      <c r="K1575" s="1" t="s">
        <v>2406</v>
      </c>
      <c r="L1575" s="1">
        <v>5.8346451260149501E-4</v>
      </c>
      <c r="M1575" s="1" t="s">
        <v>2406</v>
      </c>
      <c r="N1575" s="1">
        <v>4.9385882448404995E-4</v>
      </c>
      <c r="O1575" s="1" t="s">
        <v>2406</v>
      </c>
    </row>
    <row r="1576" spans="1:15" x14ac:dyDescent="0.25">
      <c r="A1576" s="12" t="s">
        <v>2409</v>
      </c>
      <c r="B1576" s="12" t="s">
        <v>4460</v>
      </c>
      <c r="C1576" s="12" t="s">
        <v>1560</v>
      </c>
      <c r="D1576" s="12" t="s">
        <v>1736</v>
      </c>
      <c r="E1576" s="12" t="s">
        <v>2225</v>
      </c>
      <c r="F1576" s="1">
        <v>4.9166021347045898</v>
      </c>
      <c r="G1576" s="1" t="s">
        <v>2406</v>
      </c>
      <c r="H1576" s="1">
        <v>1.52896903455257E-3</v>
      </c>
      <c r="I1576" s="1" t="s">
        <v>2406</v>
      </c>
      <c r="J1576" s="1">
        <v>3.2169078622246202E-5</v>
      </c>
      <c r="K1576" s="1" t="s">
        <v>2406</v>
      </c>
      <c r="L1576" s="1">
        <v>5.8346451260149501E-4</v>
      </c>
      <c r="M1576" s="1" t="s">
        <v>2406</v>
      </c>
      <c r="N1576" s="1">
        <v>4.9385882448404995E-4</v>
      </c>
      <c r="O1576" s="1" t="s">
        <v>2406</v>
      </c>
    </row>
    <row r="1577" spans="1:15" x14ac:dyDescent="0.25">
      <c r="A1577" s="12" t="s">
        <v>3496</v>
      </c>
      <c r="B1577" s="12" t="s">
        <v>4461</v>
      </c>
      <c r="C1577" s="12" t="s">
        <v>1560</v>
      </c>
      <c r="D1577" s="12" t="s">
        <v>2084</v>
      </c>
      <c r="E1577" s="12" t="s">
        <v>2225</v>
      </c>
      <c r="F1577" s="1">
        <v>4.9166021347045898</v>
      </c>
      <c r="G1577" s="1" t="s">
        <v>2406</v>
      </c>
      <c r="H1577" s="1">
        <v>1.52896903455257E-3</v>
      </c>
      <c r="I1577" s="1" t="s">
        <v>2406</v>
      </c>
      <c r="J1577" s="1">
        <v>3.2169078622246202E-5</v>
      </c>
      <c r="K1577" s="1" t="s">
        <v>2406</v>
      </c>
      <c r="L1577" s="1">
        <v>5.8346451260149501E-4</v>
      </c>
      <c r="M1577" s="1" t="s">
        <v>2406</v>
      </c>
      <c r="N1577" s="1">
        <v>4.9385882448404995E-4</v>
      </c>
      <c r="O1577" s="1" t="s">
        <v>2406</v>
      </c>
    </row>
    <row r="1578" spans="1:15" x14ac:dyDescent="0.25">
      <c r="A1578" s="12" t="s">
        <v>2409</v>
      </c>
      <c r="B1578" s="12" t="s">
        <v>4462</v>
      </c>
      <c r="C1578" s="12" t="s">
        <v>1560</v>
      </c>
      <c r="D1578" s="12" t="s">
        <v>4463</v>
      </c>
      <c r="E1578" s="12" t="s">
        <v>2225</v>
      </c>
      <c r="F1578" s="1">
        <v>4.9166021347045898</v>
      </c>
      <c r="G1578" s="1" t="s">
        <v>2406</v>
      </c>
      <c r="H1578" s="1">
        <v>1.52896903455257E-3</v>
      </c>
      <c r="I1578" s="1" t="s">
        <v>2406</v>
      </c>
      <c r="J1578" s="1">
        <v>3.2169078622246202E-5</v>
      </c>
      <c r="K1578" s="1" t="s">
        <v>2406</v>
      </c>
      <c r="L1578" s="1">
        <v>5.8346451260149501E-4</v>
      </c>
      <c r="M1578" s="1" t="s">
        <v>2406</v>
      </c>
      <c r="N1578" s="1">
        <v>4.9385882448404995E-4</v>
      </c>
      <c r="O1578" s="1" t="s">
        <v>2406</v>
      </c>
    </row>
    <row r="1579" spans="1:15" x14ac:dyDescent="0.25">
      <c r="A1579" s="12" t="s">
        <v>2409</v>
      </c>
      <c r="B1579" s="12" t="s">
        <v>4464</v>
      </c>
      <c r="C1579" s="12" t="s">
        <v>1560</v>
      </c>
      <c r="D1579" s="12" t="s">
        <v>4465</v>
      </c>
      <c r="E1579" s="12" t="s">
        <v>2225</v>
      </c>
      <c r="F1579" s="1">
        <v>4.9166021347045898</v>
      </c>
      <c r="G1579" s="1" t="s">
        <v>2406</v>
      </c>
      <c r="H1579" s="1">
        <v>1.52896903455257E-3</v>
      </c>
      <c r="I1579" s="1" t="s">
        <v>2406</v>
      </c>
      <c r="J1579" s="1">
        <v>3.2169078622246202E-5</v>
      </c>
      <c r="K1579" s="1" t="s">
        <v>2406</v>
      </c>
      <c r="L1579" s="1">
        <v>5.8346451260149501E-4</v>
      </c>
      <c r="M1579" s="1" t="s">
        <v>2406</v>
      </c>
      <c r="N1579" s="1">
        <v>4.9385882448404995E-4</v>
      </c>
      <c r="O1579" s="1" t="s">
        <v>2406</v>
      </c>
    </row>
    <row r="1580" spans="1:15" x14ac:dyDescent="0.25">
      <c r="A1580" s="12" t="s">
        <v>2409</v>
      </c>
      <c r="B1580" s="12" t="s">
        <v>4466</v>
      </c>
      <c r="C1580" s="12" t="s">
        <v>1560</v>
      </c>
      <c r="D1580" s="12" t="s">
        <v>1857</v>
      </c>
      <c r="E1580" s="12" t="s">
        <v>2225</v>
      </c>
      <c r="F1580" s="1">
        <v>4.9166021347045898</v>
      </c>
      <c r="G1580" s="1" t="s">
        <v>2406</v>
      </c>
      <c r="H1580" s="1">
        <v>1.52896903455257E-3</v>
      </c>
      <c r="I1580" s="1" t="s">
        <v>2406</v>
      </c>
      <c r="J1580" s="1">
        <v>3.2169078622246202E-5</v>
      </c>
      <c r="K1580" s="1" t="s">
        <v>2406</v>
      </c>
      <c r="L1580" s="1">
        <v>5.8346451260149501E-4</v>
      </c>
      <c r="M1580" s="1" t="s">
        <v>2406</v>
      </c>
      <c r="N1580" s="1">
        <v>4.9385882448404995E-4</v>
      </c>
      <c r="O1580" s="1" t="s">
        <v>2406</v>
      </c>
    </row>
    <row r="1581" spans="1:15" x14ac:dyDescent="0.25">
      <c r="A1581" s="12" t="s">
        <v>2409</v>
      </c>
      <c r="B1581" s="12" t="s">
        <v>4467</v>
      </c>
      <c r="C1581" s="12" t="s">
        <v>1560</v>
      </c>
      <c r="D1581" s="12" t="s">
        <v>2491</v>
      </c>
      <c r="E1581" s="12" t="s">
        <v>2225</v>
      </c>
      <c r="F1581" s="1">
        <v>4.9166021347045898</v>
      </c>
      <c r="G1581" s="1" t="s">
        <v>2406</v>
      </c>
      <c r="H1581" s="1">
        <v>1.52896903455257E-3</v>
      </c>
      <c r="I1581" s="1" t="s">
        <v>2406</v>
      </c>
      <c r="J1581" s="1">
        <v>3.2169078622246202E-5</v>
      </c>
      <c r="K1581" s="1" t="s">
        <v>2406</v>
      </c>
      <c r="L1581" s="1">
        <v>5.8346451260149501E-4</v>
      </c>
      <c r="M1581" s="1" t="s">
        <v>2406</v>
      </c>
      <c r="N1581" s="1">
        <v>4.9385882448404995E-4</v>
      </c>
      <c r="O1581" s="1" t="s">
        <v>2406</v>
      </c>
    </row>
    <row r="1582" spans="1:15" x14ac:dyDescent="0.25">
      <c r="A1582" s="12" t="s">
        <v>2409</v>
      </c>
      <c r="B1582" s="12" t="s">
        <v>4468</v>
      </c>
      <c r="C1582" s="12" t="s">
        <v>1560</v>
      </c>
      <c r="D1582" s="12" t="s">
        <v>3244</v>
      </c>
      <c r="E1582" s="12" t="s">
        <v>2225</v>
      </c>
      <c r="F1582" s="1">
        <v>4.9166021347045898</v>
      </c>
      <c r="G1582" s="1" t="s">
        <v>2406</v>
      </c>
      <c r="H1582" s="1">
        <v>1.52896903455257E-3</v>
      </c>
      <c r="I1582" s="1" t="s">
        <v>2406</v>
      </c>
      <c r="J1582" s="1">
        <v>3.2169078622246202E-5</v>
      </c>
      <c r="K1582" s="1" t="s">
        <v>2406</v>
      </c>
      <c r="L1582" s="1">
        <v>5.8346451260149501E-4</v>
      </c>
      <c r="M1582" s="1" t="s">
        <v>2406</v>
      </c>
      <c r="N1582" s="1">
        <v>4.9385882448404995E-4</v>
      </c>
      <c r="O1582" s="1" t="s">
        <v>2406</v>
      </c>
    </row>
    <row r="1583" spans="1:15" x14ac:dyDescent="0.25">
      <c r="A1583" s="12" t="s">
        <v>2409</v>
      </c>
      <c r="B1583" s="12" t="s">
        <v>4469</v>
      </c>
      <c r="C1583" s="12" t="s">
        <v>1560</v>
      </c>
      <c r="D1583" s="12" t="s">
        <v>4470</v>
      </c>
      <c r="E1583" s="12" t="s">
        <v>2225</v>
      </c>
      <c r="F1583" s="1">
        <v>4.9166021347045898</v>
      </c>
      <c r="G1583" s="1" t="s">
        <v>2406</v>
      </c>
      <c r="H1583" s="1">
        <v>1.52896903455257E-3</v>
      </c>
      <c r="I1583" s="1" t="s">
        <v>2406</v>
      </c>
      <c r="J1583" s="1">
        <v>3.2169078622246202E-5</v>
      </c>
      <c r="K1583" s="1" t="s">
        <v>2406</v>
      </c>
      <c r="L1583" s="1">
        <v>5.8346451260149501E-4</v>
      </c>
      <c r="M1583" s="1" t="s">
        <v>2406</v>
      </c>
      <c r="N1583" s="1">
        <v>4.9385882448404995E-4</v>
      </c>
      <c r="O1583" s="1" t="s">
        <v>2406</v>
      </c>
    </row>
    <row r="1584" spans="1:15" x14ac:dyDescent="0.25">
      <c r="A1584" s="12" t="s">
        <v>2421</v>
      </c>
      <c r="B1584" s="12" t="s">
        <v>4471</v>
      </c>
      <c r="C1584" s="12" t="s">
        <v>1560</v>
      </c>
      <c r="D1584" s="12" t="s">
        <v>1622</v>
      </c>
      <c r="E1584" s="12" t="s">
        <v>2225</v>
      </c>
      <c r="F1584" s="1">
        <v>25.404619216918899</v>
      </c>
      <c r="G1584" s="1" t="s">
        <v>2406</v>
      </c>
      <c r="H1584" s="1">
        <v>0</v>
      </c>
      <c r="I1584" s="1" t="s">
        <v>2406</v>
      </c>
      <c r="J1584" s="1">
        <v>0</v>
      </c>
      <c r="K1584" s="1" t="s">
        <v>2406</v>
      </c>
      <c r="L1584" s="1">
        <v>0</v>
      </c>
      <c r="M1584" s="1" t="s">
        <v>2406</v>
      </c>
      <c r="N1584" s="1">
        <v>0</v>
      </c>
      <c r="O1584" s="1" t="s">
        <v>2406</v>
      </c>
    </row>
    <row r="1585" spans="1:15" x14ac:dyDescent="0.25">
      <c r="A1585" s="12" t="s">
        <v>2409</v>
      </c>
      <c r="B1585" s="12" t="s">
        <v>4472</v>
      </c>
      <c r="C1585" s="12" t="s">
        <v>1560</v>
      </c>
      <c r="D1585" s="12" t="s">
        <v>4473</v>
      </c>
      <c r="E1585" s="12" t="s">
        <v>2225</v>
      </c>
      <c r="F1585" s="1">
        <v>4.9166021347045898</v>
      </c>
      <c r="G1585" s="1" t="s">
        <v>2406</v>
      </c>
      <c r="H1585" s="1">
        <v>1.52896903455257E-3</v>
      </c>
      <c r="I1585" s="1" t="s">
        <v>2406</v>
      </c>
      <c r="J1585" s="1">
        <v>3.2169078622246202E-5</v>
      </c>
      <c r="K1585" s="1" t="s">
        <v>2406</v>
      </c>
      <c r="L1585" s="1">
        <v>5.8346451260149501E-4</v>
      </c>
      <c r="M1585" s="1" t="s">
        <v>2406</v>
      </c>
      <c r="N1585" s="1">
        <v>4.9385882448404995E-4</v>
      </c>
      <c r="O1585" s="1" t="s">
        <v>2406</v>
      </c>
    </row>
    <row r="1586" spans="1:15" x14ac:dyDescent="0.25">
      <c r="A1586" s="12" t="s">
        <v>2409</v>
      </c>
      <c r="B1586" s="12" t="s">
        <v>4474</v>
      </c>
      <c r="C1586" s="12" t="s">
        <v>1560</v>
      </c>
      <c r="D1586" s="12" t="s">
        <v>1220</v>
      </c>
      <c r="E1586" s="12" t="s">
        <v>2225</v>
      </c>
      <c r="F1586" s="1">
        <v>4.9166021347045898</v>
      </c>
      <c r="G1586" s="1" t="s">
        <v>2406</v>
      </c>
      <c r="H1586" s="1">
        <v>1.52896903455257E-3</v>
      </c>
      <c r="I1586" s="1" t="s">
        <v>2406</v>
      </c>
      <c r="J1586" s="1">
        <v>3.2169078622246202E-5</v>
      </c>
      <c r="K1586" s="1" t="s">
        <v>2406</v>
      </c>
      <c r="L1586" s="1">
        <v>5.8346451260149501E-4</v>
      </c>
      <c r="M1586" s="1" t="s">
        <v>2406</v>
      </c>
      <c r="N1586" s="1">
        <v>4.9385882448404995E-4</v>
      </c>
      <c r="O1586" s="1" t="s">
        <v>2406</v>
      </c>
    </row>
    <row r="1587" spans="1:15" x14ac:dyDescent="0.25">
      <c r="A1587" s="12" t="s">
        <v>2421</v>
      </c>
      <c r="B1587" s="12" t="s">
        <v>4475</v>
      </c>
      <c r="C1587" s="12" t="s">
        <v>1560</v>
      </c>
      <c r="D1587" s="12" t="s">
        <v>1838</v>
      </c>
      <c r="E1587" s="12" t="s">
        <v>2225</v>
      </c>
      <c r="F1587" s="1">
        <v>25.404619216918899</v>
      </c>
      <c r="G1587" s="1" t="s">
        <v>2406</v>
      </c>
      <c r="H1587" s="1">
        <v>0</v>
      </c>
      <c r="I1587" s="1" t="s">
        <v>2406</v>
      </c>
      <c r="J1587" s="1">
        <v>0</v>
      </c>
      <c r="K1587" s="1" t="s">
        <v>2406</v>
      </c>
      <c r="L1587" s="1">
        <v>0</v>
      </c>
      <c r="M1587" s="1" t="s">
        <v>2406</v>
      </c>
      <c r="N1587" s="1">
        <v>0</v>
      </c>
      <c r="O1587" s="1" t="s">
        <v>2406</v>
      </c>
    </row>
    <row r="1588" spans="1:15" x14ac:dyDescent="0.25">
      <c r="A1588" s="12" t="s">
        <v>2409</v>
      </c>
      <c r="B1588" s="12" t="s">
        <v>4476</v>
      </c>
      <c r="C1588" s="12" t="s">
        <v>1560</v>
      </c>
      <c r="D1588" s="12" t="s">
        <v>2501</v>
      </c>
      <c r="E1588" s="12" t="s">
        <v>2225</v>
      </c>
      <c r="F1588" s="1">
        <v>4.9166021347045898</v>
      </c>
      <c r="G1588" s="1" t="s">
        <v>2406</v>
      </c>
      <c r="H1588" s="1">
        <v>1.52896903455257E-3</v>
      </c>
      <c r="I1588" s="1" t="s">
        <v>2406</v>
      </c>
      <c r="J1588" s="1">
        <v>3.2169078622246202E-5</v>
      </c>
      <c r="K1588" s="1" t="s">
        <v>2406</v>
      </c>
      <c r="L1588" s="1">
        <v>5.8346451260149501E-4</v>
      </c>
      <c r="M1588" s="1" t="s">
        <v>2406</v>
      </c>
      <c r="N1588" s="1">
        <v>4.9385882448404995E-4</v>
      </c>
      <c r="O1588" s="1" t="s">
        <v>2406</v>
      </c>
    </row>
    <row r="1589" spans="1:15" x14ac:dyDescent="0.25">
      <c r="A1589" s="12" t="s">
        <v>3378</v>
      </c>
      <c r="B1589" s="12" t="s">
        <v>4477</v>
      </c>
      <c r="C1589" s="12" t="s">
        <v>1560</v>
      </c>
      <c r="D1589" s="12" t="s">
        <v>2149</v>
      </c>
      <c r="E1589" s="12" t="s">
        <v>2225</v>
      </c>
      <c r="F1589" s="1">
        <v>5.1165800094604501</v>
      </c>
      <c r="G1589" s="1" t="s">
        <v>2406</v>
      </c>
      <c r="H1589" s="1">
        <v>9.6181652043014797E-4</v>
      </c>
      <c r="I1589" s="1" t="s">
        <v>2406</v>
      </c>
      <c r="J1589" s="1">
        <v>1.07776395452674E-5</v>
      </c>
      <c r="K1589" s="1" t="s">
        <v>2406</v>
      </c>
      <c r="L1589" s="1">
        <v>6.8448722595348998E-4</v>
      </c>
      <c r="M1589" s="1" t="s">
        <v>2406</v>
      </c>
      <c r="N1589" s="1">
        <v>2.8086701058782599E-4</v>
      </c>
      <c r="O1589" s="1" t="s">
        <v>2406</v>
      </c>
    </row>
    <row r="1590" spans="1:15" x14ac:dyDescent="0.25">
      <c r="A1590" s="12" t="s">
        <v>2409</v>
      </c>
      <c r="B1590" s="12" t="s">
        <v>4478</v>
      </c>
      <c r="C1590" s="12" t="s">
        <v>1560</v>
      </c>
      <c r="D1590" s="12" t="s">
        <v>4479</v>
      </c>
      <c r="E1590" s="12" t="s">
        <v>2225</v>
      </c>
      <c r="F1590" s="1">
        <v>4.9166021347045898</v>
      </c>
      <c r="G1590" s="1" t="s">
        <v>2406</v>
      </c>
      <c r="H1590" s="1">
        <v>1.52896903455257E-3</v>
      </c>
      <c r="I1590" s="1" t="s">
        <v>2406</v>
      </c>
      <c r="J1590" s="1">
        <v>3.2169078622246202E-5</v>
      </c>
      <c r="K1590" s="1" t="s">
        <v>2406</v>
      </c>
      <c r="L1590" s="1">
        <v>5.8346451260149501E-4</v>
      </c>
      <c r="M1590" s="1" t="s">
        <v>2406</v>
      </c>
      <c r="N1590" s="1">
        <v>4.9385882448404995E-4</v>
      </c>
      <c r="O1590" s="1" t="s">
        <v>2406</v>
      </c>
    </row>
    <row r="1591" spans="1:15" x14ac:dyDescent="0.25">
      <c r="A1591" s="12" t="s">
        <v>2409</v>
      </c>
      <c r="B1591" s="12" t="s">
        <v>4480</v>
      </c>
      <c r="C1591" s="12" t="s">
        <v>1560</v>
      </c>
      <c r="D1591" s="12" t="s">
        <v>1112</v>
      </c>
      <c r="E1591" s="12" t="s">
        <v>2225</v>
      </c>
      <c r="F1591" s="1">
        <v>4.9166021347045898</v>
      </c>
      <c r="G1591" s="1" t="s">
        <v>2406</v>
      </c>
      <c r="H1591" s="1">
        <v>1.52896903455257E-3</v>
      </c>
      <c r="I1591" s="1" t="s">
        <v>2406</v>
      </c>
      <c r="J1591" s="1">
        <v>3.2169078622246202E-5</v>
      </c>
      <c r="K1591" s="1" t="s">
        <v>2406</v>
      </c>
      <c r="L1591" s="1">
        <v>5.8346451260149501E-4</v>
      </c>
      <c r="M1591" s="1" t="s">
        <v>2406</v>
      </c>
      <c r="N1591" s="1">
        <v>4.9385882448404995E-4</v>
      </c>
      <c r="O1591" s="1" t="s">
        <v>2406</v>
      </c>
    </row>
    <row r="1592" spans="1:15" x14ac:dyDescent="0.25">
      <c r="A1592" s="12" t="s">
        <v>3496</v>
      </c>
      <c r="B1592" s="12" t="s">
        <v>4481</v>
      </c>
      <c r="C1592" s="12" t="s">
        <v>1560</v>
      </c>
      <c r="D1592" s="12" t="s">
        <v>2082</v>
      </c>
      <c r="E1592" s="12" t="s">
        <v>2225</v>
      </c>
      <c r="F1592" s="1">
        <v>4.9166021347045898</v>
      </c>
      <c r="G1592" s="1" t="s">
        <v>2406</v>
      </c>
      <c r="H1592" s="1">
        <v>1.52896903455257E-3</v>
      </c>
      <c r="I1592" s="1" t="s">
        <v>2406</v>
      </c>
      <c r="J1592" s="1">
        <v>3.2169078622246202E-5</v>
      </c>
      <c r="K1592" s="1" t="s">
        <v>2406</v>
      </c>
      <c r="L1592" s="1">
        <v>5.8346451260149501E-4</v>
      </c>
      <c r="M1592" s="1" t="s">
        <v>2406</v>
      </c>
      <c r="N1592" s="1">
        <v>4.9385882448404995E-4</v>
      </c>
      <c r="O1592" s="1" t="s">
        <v>2406</v>
      </c>
    </row>
    <row r="1593" spans="1:15" x14ac:dyDescent="0.25">
      <c r="A1593" s="12" t="s">
        <v>2409</v>
      </c>
      <c r="B1593" s="12" t="s">
        <v>4482</v>
      </c>
      <c r="C1593" s="12" t="s">
        <v>1560</v>
      </c>
      <c r="D1593" s="12" t="s">
        <v>1588</v>
      </c>
      <c r="E1593" s="12" t="s">
        <v>2225</v>
      </c>
      <c r="F1593" s="1">
        <v>4.9166021347045898</v>
      </c>
      <c r="G1593" s="1" t="s">
        <v>2406</v>
      </c>
      <c r="H1593" s="1">
        <v>1.52896903455257E-3</v>
      </c>
      <c r="I1593" s="1" t="s">
        <v>2406</v>
      </c>
      <c r="J1593" s="1">
        <v>3.2169078622246202E-5</v>
      </c>
      <c r="K1593" s="1" t="s">
        <v>2406</v>
      </c>
      <c r="L1593" s="1">
        <v>5.8346451260149501E-4</v>
      </c>
      <c r="M1593" s="1" t="s">
        <v>2406</v>
      </c>
      <c r="N1593" s="1">
        <v>4.9385882448404995E-4</v>
      </c>
      <c r="O1593" s="1" t="s">
        <v>2406</v>
      </c>
    </row>
    <row r="1594" spans="1:15" x14ac:dyDescent="0.25">
      <c r="A1594" s="12" t="s">
        <v>2409</v>
      </c>
      <c r="B1594" s="12" t="s">
        <v>4483</v>
      </c>
      <c r="C1594" s="12" t="s">
        <v>1560</v>
      </c>
      <c r="D1594" s="12" t="s">
        <v>1127</v>
      </c>
      <c r="E1594" s="12" t="s">
        <v>2225</v>
      </c>
      <c r="F1594" s="1">
        <v>4.9166021347045898</v>
      </c>
      <c r="G1594" s="1" t="s">
        <v>2406</v>
      </c>
      <c r="H1594" s="1">
        <v>1.52896903455257E-3</v>
      </c>
      <c r="I1594" s="1" t="s">
        <v>2406</v>
      </c>
      <c r="J1594" s="1">
        <v>3.2169078622246202E-5</v>
      </c>
      <c r="K1594" s="1" t="s">
        <v>2406</v>
      </c>
      <c r="L1594" s="1">
        <v>5.8346451260149501E-4</v>
      </c>
      <c r="M1594" s="1" t="s">
        <v>2406</v>
      </c>
      <c r="N1594" s="1">
        <v>4.9385882448404995E-4</v>
      </c>
      <c r="O1594" s="1" t="s">
        <v>2406</v>
      </c>
    </row>
    <row r="1595" spans="1:15" x14ac:dyDescent="0.25">
      <c r="A1595" s="12" t="s">
        <v>2409</v>
      </c>
      <c r="B1595" s="12" t="s">
        <v>4484</v>
      </c>
      <c r="C1595" s="12" t="s">
        <v>1560</v>
      </c>
      <c r="D1595" s="12" t="s">
        <v>1555</v>
      </c>
      <c r="E1595" s="12" t="s">
        <v>2225</v>
      </c>
      <c r="F1595" s="1">
        <v>4.9166021347045898</v>
      </c>
      <c r="G1595" s="1" t="s">
        <v>2406</v>
      </c>
      <c r="H1595" s="1">
        <v>1.52896903455257E-3</v>
      </c>
      <c r="I1595" s="1" t="s">
        <v>2406</v>
      </c>
      <c r="J1595" s="1">
        <v>3.2169078622246202E-5</v>
      </c>
      <c r="K1595" s="1" t="s">
        <v>2406</v>
      </c>
      <c r="L1595" s="1">
        <v>5.8346451260149501E-4</v>
      </c>
      <c r="M1595" s="1" t="s">
        <v>2406</v>
      </c>
      <c r="N1595" s="1">
        <v>4.9385882448404995E-4</v>
      </c>
      <c r="O1595" s="1" t="s">
        <v>2406</v>
      </c>
    </row>
    <row r="1596" spans="1:15" x14ac:dyDescent="0.25">
      <c r="A1596" s="12" t="s">
        <v>2409</v>
      </c>
      <c r="B1596" s="12" t="s">
        <v>4485</v>
      </c>
      <c r="C1596" s="12" t="s">
        <v>1560</v>
      </c>
      <c r="D1596" s="12" t="s">
        <v>2022</v>
      </c>
      <c r="E1596" s="12" t="s">
        <v>2225</v>
      </c>
      <c r="F1596" s="1">
        <v>4.9166021347045898</v>
      </c>
      <c r="G1596" s="1" t="s">
        <v>2406</v>
      </c>
      <c r="H1596" s="1">
        <v>1.52896903455257E-3</v>
      </c>
      <c r="I1596" s="1" t="s">
        <v>2406</v>
      </c>
      <c r="J1596" s="1">
        <v>3.2169078622246202E-5</v>
      </c>
      <c r="K1596" s="1" t="s">
        <v>2406</v>
      </c>
      <c r="L1596" s="1">
        <v>5.8346451260149501E-4</v>
      </c>
      <c r="M1596" s="1" t="s">
        <v>2406</v>
      </c>
      <c r="N1596" s="1">
        <v>4.9385882448404995E-4</v>
      </c>
      <c r="O1596" s="1" t="s">
        <v>2406</v>
      </c>
    </row>
    <row r="1597" spans="1:15" x14ac:dyDescent="0.25">
      <c r="A1597" s="12" t="s">
        <v>3378</v>
      </c>
      <c r="B1597" s="12" t="s">
        <v>4486</v>
      </c>
      <c r="C1597" s="12" t="s">
        <v>1560</v>
      </c>
      <c r="D1597" s="12" t="s">
        <v>3055</v>
      </c>
      <c r="E1597" s="12" t="s">
        <v>2225</v>
      </c>
      <c r="F1597" s="1">
        <v>5.1165800094604501</v>
      </c>
      <c r="G1597" s="1" t="s">
        <v>2406</v>
      </c>
      <c r="H1597" s="1">
        <v>9.6181652043014797E-4</v>
      </c>
      <c r="I1597" s="1" t="s">
        <v>2406</v>
      </c>
      <c r="J1597" s="1">
        <v>1.07776395452674E-5</v>
      </c>
      <c r="K1597" s="1" t="s">
        <v>2406</v>
      </c>
      <c r="L1597" s="1">
        <v>6.8448722595348998E-4</v>
      </c>
      <c r="M1597" s="1" t="s">
        <v>2406</v>
      </c>
      <c r="N1597" s="1">
        <v>2.8086701058782599E-4</v>
      </c>
      <c r="O1597" s="1" t="s">
        <v>2406</v>
      </c>
    </row>
    <row r="1598" spans="1:15" x14ac:dyDescent="0.25">
      <c r="A1598" s="12" t="s">
        <v>2409</v>
      </c>
      <c r="B1598" s="12" t="s">
        <v>4487</v>
      </c>
      <c r="C1598" s="12" t="s">
        <v>1560</v>
      </c>
      <c r="D1598" s="12" t="s">
        <v>1955</v>
      </c>
      <c r="E1598" s="12" t="s">
        <v>2225</v>
      </c>
      <c r="F1598" s="1">
        <v>4.9166021347045898</v>
      </c>
      <c r="G1598" s="1" t="s">
        <v>2406</v>
      </c>
      <c r="H1598" s="1">
        <v>1.52896903455257E-3</v>
      </c>
      <c r="I1598" s="1" t="s">
        <v>2406</v>
      </c>
      <c r="J1598" s="1">
        <v>3.2169078622246202E-5</v>
      </c>
      <c r="K1598" s="1" t="s">
        <v>2406</v>
      </c>
      <c r="L1598" s="1">
        <v>5.8346451260149501E-4</v>
      </c>
      <c r="M1598" s="1" t="s">
        <v>2406</v>
      </c>
      <c r="N1598" s="1">
        <v>4.9385882448404995E-4</v>
      </c>
      <c r="O1598" s="1" t="s">
        <v>2406</v>
      </c>
    </row>
    <row r="1599" spans="1:15" x14ac:dyDescent="0.25">
      <c r="A1599" s="12" t="s">
        <v>2409</v>
      </c>
      <c r="B1599" s="12" t="s">
        <v>4488</v>
      </c>
      <c r="C1599" s="12" t="s">
        <v>1560</v>
      </c>
      <c r="D1599" s="12" t="s">
        <v>4489</v>
      </c>
      <c r="E1599" s="12" t="s">
        <v>2225</v>
      </c>
      <c r="F1599" s="1">
        <v>4.9166021347045898</v>
      </c>
      <c r="G1599" s="1" t="s">
        <v>2406</v>
      </c>
      <c r="H1599" s="1">
        <v>1.52896903455257E-3</v>
      </c>
      <c r="I1599" s="1" t="s">
        <v>2406</v>
      </c>
      <c r="J1599" s="1">
        <v>3.2169078622246202E-5</v>
      </c>
      <c r="K1599" s="1" t="s">
        <v>2406</v>
      </c>
      <c r="L1599" s="1">
        <v>5.8346451260149501E-4</v>
      </c>
      <c r="M1599" s="1" t="s">
        <v>2406</v>
      </c>
      <c r="N1599" s="1">
        <v>4.9385882448404995E-4</v>
      </c>
      <c r="O1599" s="1" t="s">
        <v>2406</v>
      </c>
    </row>
    <row r="1600" spans="1:15" x14ac:dyDescent="0.25">
      <c r="A1600" s="12" t="s">
        <v>4490</v>
      </c>
      <c r="B1600" s="12" t="s">
        <v>4491</v>
      </c>
      <c r="C1600" s="12" t="s">
        <v>1533</v>
      </c>
      <c r="D1600" s="12" t="s">
        <v>4492</v>
      </c>
      <c r="E1600" s="12" t="s">
        <v>2225</v>
      </c>
      <c r="F1600" s="1">
        <v>3.5899999141693102</v>
      </c>
      <c r="G1600" s="1" t="s">
        <v>6765</v>
      </c>
      <c r="H1600" s="1">
        <v>4.5400001108646401E-3</v>
      </c>
      <c r="I1600" s="1" t="s">
        <v>6765</v>
      </c>
      <c r="J1600" s="1">
        <v>2.5700000696815599E-4</v>
      </c>
      <c r="K1600" s="1" t="s">
        <v>6765</v>
      </c>
      <c r="L1600" s="1">
        <v>4.0480000898241997E-3</v>
      </c>
      <c r="M1600" s="1" t="s">
        <v>6765</v>
      </c>
      <c r="N1600" s="1">
        <v>1.1490000179037499E-3</v>
      </c>
      <c r="O1600" s="1" t="s">
        <v>6765</v>
      </c>
    </row>
    <row r="1601" spans="1:15" x14ac:dyDescent="0.25">
      <c r="A1601" s="12" t="s">
        <v>4493</v>
      </c>
      <c r="B1601" s="12" t="s">
        <v>4494</v>
      </c>
      <c r="C1601" s="12" t="s">
        <v>1533</v>
      </c>
      <c r="D1601" s="12" t="s">
        <v>2063</v>
      </c>
      <c r="E1601" s="12" t="s">
        <v>2225</v>
      </c>
      <c r="F1601" s="1">
        <v>5.2682189941406303</v>
      </c>
      <c r="G1601" s="1" t="s">
        <v>6770</v>
      </c>
      <c r="H1601" s="1">
        <v>9.8222475498914701E-3</v>
      </c>
      <c r="I1601" s="1" t="s">
        <v>6770</v>
      </c>
      <c r="J1601" s="1">
        <v>4.28589410148561E-4</v>
      </c>
      <c r="K1601" s="1" t="s">
        <v>6770</v>
      </c>
      <c r="L1601" s="1">
        <v>5.5172998690977703E-4</v>
      </c>
      <c r="M1601" s="1" t="s">
        <v>6770</v>
      </c>
      <c r="N1601" s="1">
        <v>2.5001049507409299E-3</v>
      </c>
      <c r="O1601" s="1" t="s">
        <v>6770</v>
      </c>
    </row>
    <row r="1602" spans="1:15" x14ac:dyDescent="0.25">
      <c r="A1602" s="12" t="s">
        <v>4495</v>
      </c>
      <c r="B1602" s="12" t="s">
        <v>4496</v>
      </c>
      <c r="C1602" s="12" t="s">
        <v>1533</v>
      </c>
      <c r="D1602" s="12" t="s">
        <v>3080</v>
      </c>
      <c r="E1602" s="12" t="s">
        <v>2225</v>
      </c>
      <c r="F1602" s="1">
        <v>3.5899999141693102</v>
      </c>
      <c r="G1602" s="1" t="s">
        <v>4497</v>
      </c>
      <c r="H1602" s="1">
        <v>4.5400001108646401E-3</v>
      </c>
      <c r="I1602" s="1" t="s">
        <v>4497</v>
      </c>
      <c r="J1602" s="1">
        <v>2.5700000696815599E-4</v>
      </c>
      <c r="K1602" s="1" t="s">
        <v>4497</v>
      </c>
      <c r="L1602" s="1">
        <v>4.0480000898241997E-3</v>
      </c>
      <c r="M1602" s="1" t="s">
        <v>4497</v>
      </c>
      <c r="N1602" s="1">
        <v>1.1490000179037499E-3</v>
      </c>
      <c r="O1602" s="1" t="s">
        <v>4497</v>
      </c>
    </row>
    <row r="1603" spans="1:15" x14ac:dyDescent="0.25">
      <c r="A1603" s="12" t="s">
        <v>4490</v>
      </c>
      <c r="B1603" s="12" t="s">
        <v>4498</v>
      </c>
      <c r="C1603" s="12" t="s">
        <v>1533</v>
      </c>
      <c r="D1603" s="12" t="s">
        <v>4499</v>
      </c>
      <c r="E1603" s="12" t="s">
        <v>2225</v>
      </c>
      <c r="F1603" s="1">
        <v>3.5899999141693102</v>
      </c>
      <c r="G1603" s="1" t="s">
        <v>6765</v>
      </c>
      <c r="H1603" s="1">
        <v>4.5400001108646401E-3</v>
      </c>
      <c r="I1603" s="1" t="s">
        <v>6765</v>
      </c>
      <c r="J1603" s="1">
        <v>2.5700000696815599E-4</v>
      </c>
      <c r="K1603" s="1" t="s">
        <v>6765</v>
      </c>
      <c r="L1603" s="1">
        <v>4.0480000898241997E-3</v>
      </c>
      <c r="M1603" s="1" t="s">
        <v>6765</v>
      </c>
      <c r="N1603" s="1">
        <v>1.1490000179037499E-3</v>
      </c>
      <c r="O1603" s="1" t="s">
        <v>6765</v>
      </c>
    </row>
    <row r="1604" spans="1:15" x14ac:dyDescent="0.25">
      <c r="A1604" s="12" t="s">
        <v>4500</v>
      </c>
      <c r="B1604" s="12" t="s">
        <v>4501</v>
      </c>
      <c r="C1604" s="12" t="s">
        <v>1533</v>
      </c>
      <c r="D1604" s="12" t="s">
        <v>2076</v>
      </c>
      <c r="E1604" s="12" t="s">
        <v>2225</v>
      </c>
      <c r="F1604" s="1">
        <v>3.5899999141693102</v>
      </c>
      <c r="G1604" s="1" t="s">
        <v>6765</v>
      </c>
      <c r="H1604" s="1">
        <v>4.5400001108646401E-3</v>
      </c>
      <c r="I1604" s="1" t="s">
        <v>6765</v>
      </c>
      <c r="J1604" s="1">
        <v>2.5700000696815599E-4</v>
      </c>
      <c r="K1604" s="1" t="s">
        <v>6765</v>
      </c>
      <c r="L1604" s="1">
        <v>4.0480000898241997E-3</v>
      </c>
      <c r="M1604" s="1" t="s">
        <v>6765</v>
      </c>
      <c r="N1604" s="1">
        <v>1.1490000179037499E-3</v>
      </c>
      <c r="O1604" s="1" t="s">
        <v>6765</v>
      </c>
    </row>
    <row r="1605" spans="1:15" x14ac:dyDescent="0.25">
      <c r="A1605" s="12" t="s">
        <v>4493</v>
      </c>
      <c r="B1605" s="12" t="s">
        <v>4502</v>
      </c>
      <c r="C1605" s="12" t="s">
        <v>1533</v>
      </c>
      <c r="D1605" s="12" t="s">
        <v>3681</v>
      </c>
      <c r="E1605" s="12" t="s">
        <v>2225</v>
      </c>
      <c r="F1605" s="1">
        <v>5.2682189941406303</v>
      </c>
      <c r="G1605" s="1" t="s">
        <v>6770</v>
      </c>
      <c r="H1605" s="1">
        <v>9.8222475498914701E-3</v>
      </c>
      <c r="I1605" s="1" t="s">
        <v>6770</v>
      </c>
      <c r="J1605" s="1">
        <v>4.28589410148561E-4</v>
      </c>
      <c r="K1605" s="1" t="s">
        <v>6770</v>
      </c>
      <c r="L1605" s="1">
        <v>5.5172998690977703E-4</v>
      </c>
      <c r="M1605" s="1" t="s">
        <v>6770</v>
      </c>
      <c r="N1605" s="1">
        <v>2.5001049507409299E-3</v>
      </c>
      <c r="O1605" s="1" t="s">
        <v>6770</v>
      </c>
    </row>
    <row r="1606" spans="1:15" x14ac:dyDescent="0.25">
      <c r="A1606" s="12" t="s">
        <v>4503</v>
      </c>
      <c r="B1606" s="12" t="s">
        <v>4504</v>
      </c>
      <c r="C1606" s="12" t="s">
        <v>1533</v>
      </c>
      <c r="D1606" s="12" t="s">
        <v>4505</v>
      </c>
      <c r="E1606" s="12" t="s">
        <v>2225</v>
      </c>
      <c r="F1606" s="1">
        <v>3.5899999141693102</v>
      </c>
      <c r="G1606" s="1" t="s">
        <v>4497</v>
      </c>
      <c r="H1606" s="1">
        <v>4.5400001108646401E-3</v>
      </c>
      <c r="I1606" s="1" t="s">
        <v>4497</v>
      </c>
      <c r="J1606" s="1">
        <v>2.5700000696815599E-4</v>
      </c>
      <c r="K1606" s="1" t="s">
        <v>4497</v>
      </c>
      <c r="L1606" s="1">
        <v>4.0480000898241997E-3</v>
      </c>
      <c r="M1606" s="1" t="s">
        <v>4497</v>
      </c>
      <c r="N1606" s="1">
        <v>1.1490000179037499E-3</v>
      </c>
      <c r="O1606" s="1" t="s">
        <v>4497</v>
      </c>
    </row>
    <row r="1607" spans="1:15" x14ac:dyDescent="0.25">
      <c r="A1607" s="12" t="s">
        <v>4503</v>
      </c>
      <c r="B1607" s="12" t="s">
        <v>4506</v>
      </c>
      <c r="C1607" s="12" t="s">
        <v>1533</v>
      </c>
      <c r="D1607" s="12" t="s">
        <v>4507</v>
      </c>
      <c r="E1607" s="12" t="s">
        <v>2225</v>
      </c>
      <c r="F1607" s="1">
        <v>3.5899999141693102</v>
      </c>
      <c r="G1607" s="1" t="s">
        <v>4497</v>
      </c>
      <c r="H1607" s="1">
        <v>4.5400001108646401E-3</v>
      </c>
      <c r="I1607" s="1" t="s">
        <v>4497</v>
      </c>
      <c r="J1607" s="1">
        <v>2.5700000696815599E-4</v>
      </c>
      <c r="K1607" s="1" t="s">
        <v>4497</v>
      </c>
      <c r="L1607" s="1">
        <v>4.0480000898241997E-3</v>
      </c>
      <c r="M1607" s="1" t="s">
        <v>4497</v>
      </c>
      <c r="N1607" s="1">
        <v>1.1490000179037499E-3</v>
      </c>
      <c r="O1607" s="1" t="s">
        <v>4497</v>
      </c>
    </row>
    <row r="1608" spans="1:15" x14ac:dyDescent="0.25">
      <c r="A1608" s="12" t="s">
        <v>4493</v>
      </c>
      <c r="B1608" s="12" t="s">
        <v>4508</v>
      </c>
      <c r="C1608" s="12" t="s">
        <v>1533</v>
      </c>
      <c r="D1608" s="12" t="s">
        <v>2643</v>
      </c>
      <c r="E1608" s="12" t="s">
        <v>2225</v>
      </c>
      <c r="F1608" s="1">
        <v>5.2682189941406303</v>
      </c>
      <c r="G1608" s="1" t="s">
        <v>6770</v>
      </c>
      <c r="H1608" s="1">
        <v>9.8222475498914701E-3</v>
      </c>
      <c r="I1608" s="1" t="s">
        <v>6770</v>
      </c>
      <c r="J1608" s="1">
        <v>4.28589410148561E-4</v>
      </c>
      <c r="K1608" s="1" t="s">
        <v>6770</v>
      </c>
      <c r="L1608" s="1">
        <v>5.5172998690977703E-4</v>
      </c>
      <c r="M1608" s="1" t="s">
        <v>6770</v>
      </c>
      <c r="N1608" s="1">
        <v>2.5001049507409299E-3</v>
      </c>
      <c r="O1608" s="1" t="s">
        <v>6770</v>
      </c>
    </row>
    <row r="1609" spans="1:15" x14ac:dyDescent="0.25">
      <c r="A1609" s="12" t="s">
        <v>4509</v>
      </c>
      <c r="B1609" s="12" t="s">
        <v>4510</v>
      </c>
      <c r="C1609" s="12" t="s">
        <v>1533</v>
      </c>
      <c r="D1609" s="12" t="s">
        <v>4511</v>
      </c>
      <c r="E1609" s="12" t="s">
        <v>2225</v>
      </c>
      <c r="F1609" s="1">
        <v>3.5899999141693102</v>
      </c>
      <c r="G1609" s="1" t="s">
        <v>4497</v>
      </c>
      <c r="H1609" s="1">
        <v>4.5400001108646401E-3</v>
      </c>
      <c r="I1609" s="1" t="s">
        <v>4497</v>
      </c>
      <c r="J1609" s="1">
        <v>2.5700000696815599E-4</v>
      </c>
      <c r="K1609" s="1" t="s">
        <v>4497</v>
      </c>
      <c r="L1609" s="1">
        <v>4.0480000898241997E-3</v>
      </c>
      <c r="M1609" s="1" t="s">
        <v>4497</v>
      </c>
      <c r="N1609" s="1">
        <v>1.1490000179037499E-3</v>
      </c>
      <c r="O1609" s="1" t="s">
        <v>4497</v>
      </c>
    </row>
    <row r="1610" spans="1:15" x14ac:dyDescent="0.25">
      <c r="A1610" s="12" t="s">
        <v>4509</v>
      </c>
      <c r="B1610" s="12" t="s">
        <v>4512</v>
      </c>
      <c r="C1610" s="12" t="s">
        <v>1533</v>
      </c>
      <c r="D1610" s="12" t="s">
        <v>2888</v>
      </c>
      <c r="E1610" s="12" t="s">
        <v>2225</v>
      </c>
      <c r="F1610" s="1">
        <v>3.5899999141693102</v>
      </c>
      <c r="G1610" s="1" t="s">
        <v>4497</v>
      </c>
      <c r="H1610" s="1">
        <v>4.5400001108646401E-3</v>
      </c>
      <c r="I1610" s="1" t="s">
        <v>4497</v>
      </c>
      <c r="J1610" s="1">
        <v>2.5700000696815599E-4</v>
      </c>
      <c r="K1610" s="1" t="s">
        <v>4497</v>
      </c>
      <c r="L1610" s="1">
        <v>4.0480000898241997E-3</v>
      </c>
      <c r="M1610" s="1" t="s">
        <v>4497</v>
      </c>
      <c r="N1610" s="1">
        <v>1.1490000179037499E-3</v>
      </c>
      <c r="O1610" s="1" t="s">
        <v>4497</v>
      </c>
    </row>
    <row r="1611" spans="1:15" x14ac:dyDescent="0.25">
      <c r="A1611" s="12" t="s">
        <v>4490</v>
      </c>
      <c r="B1611" s="12" t="s">
        <v>4513</v>
      </c>
      <c r="C1611" s="12" t="s">
        <v>1533</v>
      </c>
      <c r="D1611" s="12" t="s">
        <v>1970</v>
      </c>
      <c r="E1611" s="12" t="s">
        <v>2225</v>
      </c>
      <c r="F1611" s="1">
        <v>3.5899999141693102</v>
      </c>
      <c r="G1611" s="1" t="s">
        <v>6765</v>
      </c>
      <c r="H1611" s="1">
        <v>4.5400001108646401E-3</v>
      </c>
      <c r="I1611" s="1" t="s">
        <v>6765</v>
      </c>
      <c r="J1611" s="1">
        <v>2.5700000696815599E-4</v>
      </c>
      <c r="K1611" s="1" t="s">
        <v>6765</v>
      </c>
      <c r="L1611" s="1">
        <v>4.0480000898241997E-3</v>
      </c>
      <c r="M1611" s="1" t="s">
        <v>6765</v>
      </c>
      <c r="N1611" s="1">
        <v>1.1490000179037499E-3</v>
      </c>
      <c r="O1611" s="1" t="s">
        <v>6765</v>
      </c>
    </row>
    <row r="1612" spans="1:15" x14ac:dyDescent="0.25">
      <c r="A1612" s="12" t="s">
        <v>4509</v>
      </c>
      <c r="B1612" s="12" t="s">
        <v>4514</v>
      </c>
      <c r="C1612" s="12" t="s">
        <v>1533</v>
      </c>
      <c r="D1612" s="12" t="s">
        <v>4515</v>
      </c>
      <c r="E1612" s="12" t="s">
        <v>2225</v>
      </c>
      <c r="F1612" s="1">
        <v>3.5899999141693102</v>
      </c>
      <c r="G1612" s="1" t="s">
        <v>4497</v>
      </c>
      <c r="H1612" s="1">
        <v>4.5400001108646401E-3</v>
      </c>
      <c r="I1612" s="1" t="s">
        <v>4497</v>
      </c>
      <c r="J1612" s="1">
        <v>2.5700000696815599E-4</v>
      </c>
      <c r="K1612" s="1" t="s">
        <v>4497</v>
      </c>
      <c r="L1612" s="1">
        <v>4.0480000898241997E-3</v>
      </c>
      <c r="M1612" s="1" t="s">
        <v>4497</v>
      </c>
      <c r="N1612" s="1">
        <v>1.1490000179037499E-3</v>
      </c>
      <c r="O1612" s="1" t="s">
        <v>4497</v>
      </c>
    </row>
    <row r="1613" spans="1:15" x14ac:dyDescent="0.25">
      <c r="A1613" s="12" t="s">
        <v>4495</v>
      </c>
      <c r="B1613" s="12" t="s">
        <v>4516</v>
      </c>
      <c r="C1613" s="12" t="s">
        <v>1533</v>
      </c>
      <c r="D1613" s="12" t="s">
        <v>4517</v>
      </c>
      <c r="E1613" s="12" t="s">
        <v>2225</v>
      </c>
      <c r="F1613" s="1">
        <v>3.5899999141693102</v>
      </c>
      <c r="G1613" s="1" t="s">
        <v>4497</v>
      </c>
      <c r="H1613" s="1">
        <v>4.5400001108646401E-3</v>
      </c>
      <c r="I1613" s="1" t="s">
        <v>4497</v>
      </c>
      <c r="J1613" s="1">
        <v>2.5700000696815599E-4</v>
      </c>
      <c r="K1613" s="1" t="s">
        <v>4497</v>
      </c>
      <c r="L1613" s="1">
        <v>4.0480000898241997E-3</v>
      </c>
      <c r="M1613" s="1" t="s">
        <v>4497</v>
      </c>
      <c r="N1613" s="1">
        <v>1.1490000179037499E-3</v>
      </c>
      <c r="O1613" s="1" t="s">
        <v>4497</v>
      </c>
    </row>
    <row r="1614" spans="1:15" x14ac:dyDescent="0.25">
      <c r="A1614" s="12" t="s">
        <v>4518</v>
      </c>
      <c r="B1614" s="12" t="s">
        <v>4519</v>
      </c>
      <c r="C1614" s="12" t="s">
        <v>1533</v>
      </c>
      <c r="D1614" s="12" t="s">
        <v>4520</v>
      </c>
      <c r="E1614" s="12" t="s">
        <v>2225</v>
      </c>
      <c r="F1614" s="1">
        <v>3.5899999141693102</v>
      </c>
      <c r="G1614" s="1" t="s">
        <v>6765</v>
      </c>
      <c r="H1614" s="1">
        <v>4.5400001108646401E-3</v>
      </c>
      <c r="I1614" s="1" t="s">
        <v>6765</v>
      </c>
      <c r="J1614" s="1">
        <v>2.5700000696815599E-4</v>
      </c>
      <c r="K1614" s="1" t="s">
        <v>6765</v>
      </c>
      <c r="L1614" s="1">
        <v>4.0480000898241997E-3</v>
      </c>
      <c r="M1614" s="1" t="s">
        <v>6765</v>
      </c>
      <c r="N1614" s="1">
        <v>1.1490000179037499E-3</v>
      </c>
      <c r="O1614" s="1" t="s">
        <v>6765</v>
      </c>
    </row>
    <row r="1615" spans="1:15" x14ac:dyDescent="0.25">
      <c r="A1615" s="12" t="s">
        <v>4490</v>
      </c>
      <c r="B1615" s="12" t="s">
        <v>4521</v>
      </c>
      <c r="C1615" s="12" t="s">
        <v>1533</v>
      </c>
      <c r="D1615" s="12" t="s">
        <v>2150</v>
      </c>
      <c r="E1615" s="12" t="s">
        <v>2225</v>
      </c>
      <c r="F1615" s="1">
        <v>3.5899999141693102</v>
      </c>
      <c r="G1615" s="1" t="s">
        <v>6765</v>
      </c>
      <c r="H1615" s="1">
        <v>4.5400001108646401E-3</v>
      </c>
      <c r="I1615" s="1" t="s">
        <v>6765</v>
      </c>
      <c r="J1615" s="1">
        <v>2.5700000696815599E-4</v>
      </c>
      <c r="K1615" s="1" t="s">
        <v>6765</v>
      </c>
      <c r="L1615" s="1">
        <v>4.0480000898241997E-3</v>
      </c>
      <c r="M1615" s="1" t="s">
        <v>6765</v>
      </c>
      <c r="N1615" s="1">
        <v>1.1490000179037499E-3</v>
      </c>
      <c r="O1615" s="1" t="s">
        <v>6765</v>
      </c>
    </row>
    <row r="1616" spans="1:15" x14ac:dyDescent="0.25">
      <c r="A1616" s="12" t="s">
        <v>4509</v>
      </c>
      <c r="B1616" s="12" t="s">
        <v>4522</v>
      </c>
      <c r="C1616" s="12" t="s">
        <v>1533</v>
      </c>
      <c r="D1616" s="12" t="s">
        <v>2657</v>
      </c>
      <c r="E1616" s="12" t="s">
        <v>2225</v>
      </c>
      <c r="F1616" s="1">
        <v>3.5899999141693102</v>
      </c>
      <c r="G1616" s="1" t="s">
        <v>4497</v>
      </c>
      <c r="H1616" s="1">
        <v>4.5400001108646401E-3</v>
      </c>
      <c r="I1616" s="1" t="s">
        <v>4497</v>
      </c>
      <c r="J1616" s="1">
        <v>2.5700000696815599E-4</v>
      </c>
      <c r="K1616" s="1" t="s">
        <v>4497</v>
      </c>
      <c r="L1616" s="1">
        <v>4.0480000898241997E-3</v>
      </c>
      <c r="M1616" s="1" t="s">
        <v>4497</v>
      </c>
      <c r="N1616" s="1">
        <v>1.1490000179037499E-3</v>
      </c>
      <c r="O1616" s="1" t="s">
        <v>4497</v>
      </c>
    </row>
    <row r="1617" spans="1:15" x14ac:dyDescent="0.25">
      <c r="A1617" s="12" t="s">
        <v>4503</v>
      </c>
      <c r="B1617" s="12" t="s">
        <v>4523</v>
      </c>
      <c r="C1617" s="12" t="s">
        <v>1533</v>
      </c>
      <c r="D1617" s="12" t="s">
        <v>4524</v>
      </c>
      <c r="E1617" s="12" t="s">
        <v>2225</v>
      </c>
      <c r="F1617" s="1">
        <v>3.5899999141693102</v>
      </c>
      <c r="G1617" s="1" t="s">
        <v>4497</v>
      </c>
      <c r="H1617" s="1">
        <v>4.5400001108646401E-3</v>
      </c>
      <c r="I1617" s="1" t="s">
        <v>4497</v>
      </c>
      <c r="J1617" s="1">
        <v>2.5700000696815599E-4</v>
      </c>
      <c r="K1617" s="1" t="s">
        <v>4497</v>
      </c>
      <c r="L1617" s="1">
        <v>4.0480000898241997E-3</v>
      </c>
      <c r="M1617" s="1" t="s">
        <v>4497</v>
      </c>
      <c r="N1617" s="1">
        <v>1.1490000179037499E-3</v>
      </c>
      <c r="O1617" s="1" t="s">
        <v>4497</v>
      </c>
    </row>
    <row r="1618" spans="1:15" x14ac:dyDescent="0.25">
      <c r="A1618" s="12" t="s">
        <v>4495</v>
      </c>
      <c r="B1618" s="12" t="s">
        <v>4525</v>
      </c>
      <c r="C1618" s="12" t="s">
        <v>1533</v>
      </c>
      <c r="D1618" s="12" t="s">
        <v>1754</v>
      </c>
      <c r="E1618" s="12" t="s">
        <v>2225</v>
      </c>
      <c r="F1618" s="1">
        <v>3.5899999141693102</v>
      </c>
      <c r="G1618" s="1" t="s">
        <v>4497</v>
      </c>
      <c r="H1618" s="1">
        <v>4.5400001108646401E-3</v>
      </c>
      <c r="I1618" s="1" t="s">
        <v>4497</v>
      </c>
      <c r="J1618" s="1">
        <v>2.5700000696815599E-4</v>
      </c>
      <c r="K1618" s="1" t="s">
        <v>4497</v>
      </c>
      <c r="L1618" s="1">
        <v>4.0480000898241997E-3</v>
      </c>
      <c r="M1618" s="1" t="s">
        <v>4497</v>
      </c>
      <c r="N1618" s="1">
        <v>1.1490000179037499E-3</v>
      </c>
      <c r="O1618" s="1" t="s">
        <v>4497</v>
      </c>
    </row>
    <row r="1619" spans="1:15" x14ac:dyDescent="0.25">
      <c r="A1619" s="12" t="s">
        <v>4490</v>
      </c>
      <c r="B1619" s="12" t="s">
        <v>4526</v>
      </c>
      <c r="C1619" s="12" t="s">
        <v>1533</v>
      </c>
      <c r="D1619" s="12" t="s">
        <v>4527</v>
      </c>
      <c r="E1619" s="12" t="s">
        <v>2225</v>
      </c>
      <c r="F1619" s="1">
        <v>3.5899999141693102</v>
      </c>
      <c r="G1619" s="1" t="s">
        <v>6765</v>
      </c>
      <c r="H1619" s="1">
        <v>4.5400001108646401E-3</v>
      </c>
      <c r="I1619" s="1" t="s">
        <v>6765</v>
      </c>
      <c r="J1619" s="1">
        <v>2.5700000696815599E-4</v>
      </c>
      <c r="K1619" s="1" t="s">
        <v>6765</v>
      </c>
      <c r="L1619" s="1">
        <v>4.0480000898241997E-3</v>
      </c>
      <c r="M1619" s="1" t="s">
        <v>6765</v>
      </c>
      <c r="N1619" s="1">
        <v>1.1490000179037499E-3</v>
      </c>
      <c r="O1619" s="1" t="s">
        <v>6765</v>
      </c>
    </row>
    <row r="1620" spans="1:15" x14ac:dyDescent="0.25">
      <c r="A1620" s="12" t="s">
        <v>4503</v>
      </c>
      <c r="B1620" s="12" t="s">
        <v>4528</v>
      </c>
      <c r="C1620" s="12" t="s">
        <v>1533</v>
      </c>
      <c r="D1620" s="12" t="s">
        <v>4529</v>
      </c>
      <c r="E1620" s="12" t="s">
        <v>2225</v>
      </c>
      <c r="F1620" s="1">
        <v>3.5899999141693102</v>
      </c>
      <c r="G1620" s="1" t="s">
        <v>4497</v>
      </c>
      <c r="H1620" s="1">
        <v>4.5400001108646401E-3</v>
      </c>
      <c r="I1620" s="1" t="s">
        <v>4497</v>
      </c>
      <c r="J1620" s="1">
        <v>2.5700000696815599E-4</v>
      </c>
      <c r="K1620" s="1" t="s">
        <v>4497</v>
      </c>
      <c r="L1620" s="1">
        <v>4.0480000898241997E-3</v>
      </c>
      <c r="M1620" s="1" t="s">
        <v>4497</v>
      </c>
      <c r="N1620" s="1">
        <v>1.1490000179037499E-3</v>
      </c>
      <c r="O1620" s="1" t="s">
        <v>4497</v>
      </c>
    </row>
    <row r="1621" spans="1:15" x14ac:dyDescent="0.25">
      <c r="A1621" s="12" t="s">
        <v>4490</v>
      </c>
      <c r="B1621" s="12" t="s">
        <v>4530</v>
      </c>
      <c r="C1621" s="12" t="s">
        <v>1533</v>
      </c>
      <c r="D1621" s="12" t="s">
        <v>1502</v>
      </c>
      <c r="E1621" s="12" t="s">
        <v>2225</v>
      </c>
      <c r="F1621" s="1">
        <v>3.5899999141693102</v>
      </c>
      <c r="G1621" s="1" t="s">
        <v>6765</v>
      </c>
      <c r="H1621" s="1">
        <v>4.5400001108646401E-3</v>
      </c>
      <c r="I1621" s="1" t="s">
        <v>6765</v>
      </c>
      <c r="J1621" s="1">
        <v>2.5700000696815599E-4</v>
      </c>
      <c r="K1621" s="1" t="s">
        <v>6765</v>
      </c>
      <c r="L1621" s="1">
        <v>4.0480000898241997E-3</v>
      </c>
      <c r="M1621" s="1" t="s">
        <v>6765</v>
      </c>
      <c r="N1621" s="1">
        <v>1.1490000179037499E-3</v>
      </c>
      <c r="O1621" s="1" t="s">
        <v>6765</v>
      </c>
    </row>
    <row r="1622" spans="1:15" x14ac:dyDescent="0.25">
      <c r="A1622" s="12" t="s">
        <v>4503</v>
      </c>
      <c r="B1622" s="12" t="s">
        <v>4531</v>
      </c>
      <c r="C1622" s="12" t="s">
        <v>1533</v>
      </c>
      <c r="D1622" s="12" t="s">
        <v>4532</v>
      </c>
      <c r="E1622" s="12" t="s">
        <v>2225</v>
      </c>
      <c r="F1622" s="1">
        <v>3.5899999141693102</v>
      </c>
      <c r="G1622" s="1" t="s">
        <v>4497</v>
      </c>
      <c r="H1622" s="1">
        <v>4.5400001108646401E-3</v>
      </c>
      <c r="I1622" s="1" t="s">
        <v>4497</v>
      </c>
      <c r="J1622" s="1">
        <v>2.5700000696815599E-4</v>
      </c>
      <c r="K1622" s="1" t="s">
        <v>4497</v>
      </c>
      <c r="L1622" s="1">
        <v>4.0480000898241997E-3</v>
      </c>
      <c r="M1622" s="1" t="s">
        <v>4497</v>
      </c>
      <c r="N1622" s="1">
        <v>1.1490000179037499E-3</v>
      </c>
      <c r="O1622" s="1" t="s">
        <v>4497</v>
      </c>
    </row>
    <row r="1623" spans="1:15" x14ac:dyDescent="0.25">
      <c r="A1623" s="12" t="s">
        <v>4490</v>
      </c>
      <c r="B1623" s="12" t="s">
        <v>4533</v>
      </c>
      <c r="C1623" s="12" t="s">
        <v>1533</v>
      </c>
      <c r="D1623" s="12" t="s">
        <v>1498</v>
      </c>
      <c r="E1623" s="12" t="s">
        <v>2225</v>
      </c>
      <c r="F1623" s="1">
        <v>3.5899999141693102</v>
      </c>
      <c r="G1623" s="1" t="s">
        <v>6765</v>
      </c>
      <c r="H1623" s="1">
        <v>4.5400001108646401E-3</v>
      </c>
      <c r="I1623" s="1" t="s">
        <v>6765</v>
      </c>
      <c r="J1623" s="1">
        <v>2.5700000696815599E-4</v>
      </c>
      <c r="K1623" s="1" t="s">
        <v>6765</v>
      </c>
      <c r="L1623" s="1">
        <v>4.0480000898241997E-3</v>
      </c>
      <c r="M1623" s="1" t="s">
        <v>6765</v>
      </c>
      <c r="N1623" s="1">
        <v>1.1490000179037499E-3</v>
      </c>
      <c r="O1623" s="1" t="s">
        <v>6765</v>
      </c>
    </row>
    <row r="1624" spans="1:15" x14ac:dyDescent="0.25">
      <c r="A1624" s="12" t="s">
        <v>4518</v>
      </c>
      <c r="B1624" s="12" t="s">
        <v>4534</v>
      </c>
      <c r="C1624" s="12" t="s">
        <v>1533</v>
      </c>
      <c r="D1624" s="12" t="s">
        <v>4535</v>
      </c>
      <c r="E1624" s="12" t="s">
        <v>2225</v>
      </c>
      <c r="F1624" s="1">
        <v>3.5899999141693102</v>
      </c>
      <c r="G1624" s="1" t="s">
        <v>6765</v>
      </c>
      <c r="H1624" s="1">
        <v>4.5400001108646401E-3</v>
      </c>
      <c r="I1624" s="1" t="s">
        <v>6765</v>
      </c>
      <c r="J1624" s="1">
        <v>2.5700000696815599E-4</v>
      </c>
      <c r="K1624" s="1" t="s">
        <v>6765</v>
      </c>
      <c r="L1624" s="1">
        <v>4.0480000898241997E-3</v>
      </c>
      <c r="M1624" s="1" t="s">
        <v>6765</v>
      </c>
      <c r="N1624" s="1">
        <v>1.1490000179037499E-3</v>
      </c>
      <c r="O1624" s="1" t="s">
        <v>6765</v>
      </c>
    </row>
    <row r="1625" spans="1:15" x14ac:dyDescent="0.25">
      <c r="A1625" s="12" t="s">
        <v>4503</v>
      </c>
      <c r="B1625" s="12" t="s">
        <v>4536</v>
      </c>
      <c r="C1625" s="12" t="s">
        <v>1533</v>
      </c>
      <c r="D1625" s="12" t="s">
        <v>2789</v>
      </c>
      <c r="E1625" s="12" t="s">
        <v>2225</v>
      </c>
      <c r="F1625" s="1">
        <v>3.5899999141693102</v>
      </c>
      <c r="G1625" s="1" t="s">
        <v>4497</v>
      </c>
      <c r="H1625" s="1">
        <v>4.5400001108646401E-3</v>
      </c>
      <c r="I1625" s="1" t="s">
        <v>4497</v>
      </c>
      <c r="J1625" s="1">
        <v>2.5700000696815599E-4</v>
      </c>
      <c r="K1625" s="1" t="s">
        <v>4497</v>
      </c>
      <c r="L1625" s="1">
        <v>4.0480000898241997E-3</v>
      </c>
      <c r="M1625" s="1" t="s">
        <v>4497</v>
      </c>
      <c r="N1625" s="1">
        <v>1.1490000179037499E-3</v>
      </c>
      <c r="O1625" s="1" t="s">
        <v>4497</v>
      </c>
    </row>
    <row r="1626" spans="1:15" x14ac:dyDescent="0.25">
      <c r="A1626" s="12" t="s">
        <v>4490</v>
      </c>
      <c r="B1626" s="12" t="s">
        <v>4537</v>
      </c>
      <c r="C1626" s="12" t="s">
        <v>1533</v>
      </c>
      <c r="D1626" s="12" t="s">
        <v>1788</v>
      </c>
      <c r="E1626" s="12" t="s">
        <v>2225</v>
      </c>
      <c r="F1626" s="1">
        <v>3.5899999141693102</v>
      </c>
      <c r="G1626" s="1" t="s">
        <v>6765</v>
      </c>
      <c r="H1626" s="1">
        <v>4.5400001108646401E-3</v>
      </c>
      <c r="I1626" s="1" t="s">
        <v>6765</v>
      </c>
      <c r="J1626" s="1">
        <v>2.5700000696815599E-4</v>
      </c>
      <c r="K1626" s="1" t="s">
        <v>6765</v>
      </c>
      <c r="L1626" s="1">
        <v>4.0480000898241997E-3</v>
      </c>
      <c r="M1626" s="1" t="s">
        <v>6765</v>
      </c>
      <c r="N1626" s="1">
        <v>1.1490000179037499E-3</v>
      </c>
      <c r="O1626" s="1" t="s">
        <v>6765</v>
      </c>
    </row>
    <row r="1627" spans="1:15" x14ac:dyDescent="0.25">
      <c r="A1627" s="12" t="s">
        <v>4509</v>
      </c>
      <c r="B1627" s="12" t="s">
        <v>4538</v>
      </c>
      <c r="C1627" s="12" t="s">
        <v>1533</v>
      </c>
      <c r="D1627" s="12" t="s">
        <v>4539</v>
      </c>
      <c r="E1627" s="12" t="s">
        <v>2225</v>
      </c>
      <c r="F1627" s="1">
        <v>3.5899999141693102</v>
      </c>
      <c r="G1627" s="1" t="s">
        <v>4497</v>
      </c>
      <c r="H1627" s="1">
        <v>4.5400001108646401E-3</v>
      </c>
      <c r="I1627" s="1" t="s">
        <v>4497</v>
      </c>
      <c r="J1627" s="1">
        <v>2.5700000696815599E-4</v>
      </c>
      <c r="K1627" s="1" t="s">
        <v>4497</v>
      </c>
      <c r="L1627" s="1">
        <v>4.0480000898241997E-3</v>
      </c>
      <c r="M1627" s="1" t="s">
        <v>4497</v>
      </c>
      <c r="N1627" s="1">
        <v>1.1490000179037499E-3</v>
      </c>
      <c r="O1627" s="1" t="s">
        <v>4497</v>
      </c>
    </row>
    <row r="1628" spans="1:15" x14ac:dyDescent="0.25">
      <c r="A1628" s="12" t="s">
        <v>4490</v>
      </c>
      <c r="B1628" s="12" t="s">
        <v>4540</v>
      </c>
      <c r="C1628" s="12" t="s">
        <v>1533</v>
      </c>
      <c r="D1628" s="12" t="s">
        <v>2004</v>
      </c>
      <c r="E1628" s="12" t="s">
        <v>2225</v>
      </c>
      <c r="F1628" s="1">
        <v>3.5899999141693102</v>
      </c>
      <c r="G1628" s="1" t="s">
        <v>6765</v>
      </c>
      <c r="H1628" s="1">
        <v>4.5400001108646401E-3</v>
      </c>
      <c r="I1628" s="1" t="s">
        <v>6765</v>
      </c>
      <c r="J1628" s="1">
        <v>2.5700000696815599E-4</v>
      </c>
      <c r="K1628" s="1" t="s">
        <v>6765</v>
      </c>
      <c r="L1628" s="1">
        <v>4.0480000898241997E-3</v>
      </c>
      <c r="M1628" s="1" t="s">
        <v>6765</v>
      </c>
      <c r="N1628" s="1">
        <v>1.1490000179037499E-3</v>
      </c>
      <c r="O1628" s="1" t="s">
        <v>6765</v>
      </c>
    </row>
    <row r="1629" spans="1:15" x14ac:dyDescent="0.25">
      <c r="A1629" s="12" t="s">
        <v>4490</v>
      </c>
      <c r="B1629" s="12" t="s">
        <v>4541</v>
      </c>
      <c r="C1629" s="12" t="s">
        <v>1533</v>
      </c>
      <c r="D1629" s="12" t="s">
        <v>4542</v>
      </c>
      <c r="E1629" s="12" t="s">
        <v>2225</v>
      </c>
      <c r="F1629" s="1">
        <v>3.5899999141693102</v>
      </c>
      <c r="G1629" s="1" t="s">
        <v>6765</v>
      </c>
      <c r="H1629" s="1">
        <v>4.5400001108646401E-3</v>
      </c>
      <c r="I1629" s="1" t="s">
        <v>6765</v>
      </c>
      <c r="J1629" s="1">
        <v>2.5700000696815599E-4</v>
      </c>
      <c r="K1629" s="1" t="s">
        <v>6765</v>
      </c>
      <c r="L1629" s="1">
        <v>4.0480000898241997E-3</v>
      </c>
      <c r="M1629" s="1" t="s">
        <v>6765</v>
      </c>
      <c r="N1629" s="1">
        <v>1.1490000179037499E-3</v>
      </c>
      <c r="O1629" s="1" t="s">
        <v>6765</v>
      </c>
    </row>
    <row r="1630" spans="1:15" x14ac:dyDescent="0.25">
      <c r="A1630" s="12" t="s">
        <v>4490</v>
      </c>
      <c r="B1630" s="12" t="s">
        <v>4543</v>
      </c>
      <c r="C1630" s="12" t="s">
        <v>1533</v>
      </c>
      <c r="D1630" s="12" t="s">
        <v>2685</v>
      </c>
      <c r="E1630" s="12" t="s">
        <v>2225</v>
      </c>
      <c r="F1630" s="1">
        <v>3.5899999141693102</v>
      </c>
      <c r="G1630" s="1" t="s">
        <v>6765</v>
      </c>
      <c r="H1630" s="1">
        <v>4.5400001108646401E-3</v>
      </c>
      <c r="I1630" s="1" t="s">
        <v>6765</v>
      </c>
      <c r="J1630" s="1">
        <v>2.5700000696815599E-4</v>
      </c>
      <c r="K1630" s="1" t="s">
        <v>6765</v>
      </c>
      <c r="L1630" s="1">
        <v>4.0480000898241997E-3</v>
      </c>
      <c r="M1630" s="1" t="s">
        <v>6765</v>
      </c>
      <c r="N1630" s="1">
        <v>1.1490000179037499E-3</v>
      </c>
      <c r="O1630" s="1" t="s">
        <v>6765</v>
      </c>
    </row>
    <row r="1631" spans="1:15" x14ac:dyDescent="0.25">
      <c r="A1631" s="12" t="s">
        <v>4490</v>
      </c>
      <c r="B1631" s="12" t="s">
        <v>4544</v>
      </c>
      <c r="C1631" s="12" t="s">
        <v>1533</v>
      </c>
      <c r="D1631" s="12" t="s">
        <v>4545</v>
      </c>
      <c r="E1631" s="12" t="s">
        <v>2225</v>
      </c>
      <c r="F1631" s="1">
        <v>3.5899999141693102</v>
      </c>
      <c r="G1631" s="1" t="s">
        <v>6765</v>
      </c>
      <c r="H1631" s="1">
        <v>4.5400001108646401E-3</v>
      </c>
      <c r="I1631" s="1" t="s">
        <v>6765</v>
      </c>
      <c r="J1631" s="1">
        <v>2.5700000696815599E-4</v>
      </c>
      <c r="K1631" s="1" t="s">
        <v>6765</v>
      </c>
      <c r="L1631" s="1">
        <v>4.0480000898241997E-3</v>
      </c>
      <c r="M1631" s="1" t="s">
        <v>6765</v>
      </c>
      <c r="N1631" s="1">
        <v>1.1490000179037499E-3</v>
      </c>
      <c r="O1631" s="1" t="s">
        <v>6765</v>
      </c>
    </row>
    <row r="1632" spans="1:15" x14ac:dyDescent="0.25">
      <c r="A1632" s="12" t="s">
        <v>4495</v>
      </c>
      <c r="B1632" s="12" t="s">
        <v>4546</v>
      </c>
      <c r="C1632" s="12" t="s">
        <v>1533</v>
      </c>
      <c r="D1632" s="12" t="s">
        <v>4547</v>
      </c>
      <c r="E1632" s="12" t="s">
        <v>2225</v>
      </c>
      <c r="F1632" s="1">
        <v>3.5899999141693102</v>
      </c>
      <c r="G1632" s="1" t="s">
        <v>4497</v>
      </c>
      <c r="H1632" s="1">
        <v>4.5400001108646401E-3</v>
      </c>
      <c r="I1632" s="1" t="s">
        <v>4497</v>
      </c>
      <c r="J1632" s="1">
        <v>2.5700000696815599E-4</v>
      </c>
      <c r="K1632" s="1" t="s">
        <v>4497</v>
      </c>
      <c r="L1632" s="1">
        <v>4.0480000898241997E-3</v>
      </c>
      <c r="M1632" s="1" t="s">
        <v>4497</v>
      </c>
      <c r="N1632" s="1">
        <v>1.1490000179037499E-3</v>
      </c>
      <c r="O1632" s="1" t="s">
        <v>4497</v>
      </c>
    </row>
    <row r="1633" spans="1:15" x14ac:dyDescent="0.25">
      <c r="A1633" s="12" t="s">
        <v>4490</v>
      </c>
      <c r="B1633" s="12" t="s">
        <v>4548</v>
      </c>
      <c r="C1633" s="12" t="s">
        <v>1533</v>
      </c>
      <c r="D1633" s="12" t="s">
        <v>2698</v>
      </c>
      <c r="E1633" s="12" t="s">
        <v>2225</v>
      </c>
      <c r="F1633" s="1">
        <v>3.5899999141693102</v>
      </c>
      <c r="G1633" s="1" t="s">
        <v>6765</v>
      </c>
      <c r="H1633" s="1">
        <v>4.5400001108646401E-3</v>
      </c>
      <c r="I1633" s="1" t="s">
        <v>6765</v>
      </c>
      <c r="J1633" s="1">
        <v>2.5700000696815599E-4</v>
      </c>
      <c r="K1633" s="1" t="s">
        <v>6765</v>
      </c>
      <c r="L1633" s="1">
        <v>4.0480000898241997E-3</v>
      </c>
      <c r="M1633" s="1" t="s">
        <v>6765</v>
      </c>
      <c r="N1633" s="1">
        <v>1.1490000179037499E-3</v>
      </c>
      <c r="O1633" s="1" t="s">
        <v>6765</v>
      </c>
    </row>
    <row r="1634" spans="1:15" x14ac:dyDescent="0.25">
      <c r="A1634" s="12" t="s">
        <v>4495</v>
      </c>
      <c r="B1634" s="12" t="s">
        <v>4549</v>
      </c>
      <c r="C1634" s="12" t="s">
        <v>1533</v>
      </c>
      <c r="D1634" s="12" t="s">
        <v>4550</v>
      </c>
      <c r="E1634" s="12" t="s">
        <v>2225</v>
      </c>
      <c r="F1634" s="1">
        <v>3.5899999141693102</v>
      </c>
      <c r="G1634" s="1" t="s">
        <v>4497</v>
      </c>
      <c r="H1634" s="1">
        <v>4.5400001108646401E-3</v>
      </c>
      <c r="I1634" s="1" t="s">
        <v>4497</v>
      </c>
      <c r="J1634" s="1">
        <v>2.5700000696815599E-4</v>
      </c>
      <c r="K1634" s="1" t="s">
        <v>4497</v>
      </c>
      <c r="L1634" s="1">
        <v>4.0480000898241997E-3</v>
      </c>
      <c r="M1634" s="1" t="s">
        <v>4497</v>
      </c>
      <c r="N1634" s="1">
        <v>1.1490000179037499E-3</v>
      </c>
      <c r="O1634" s="1" t="s">
        <v>4497</v>
      </c>
    </row>
    <row r="1635" spans="1:15" x14ac:dyDescent="0.25">
      <c r="A1635" s="12" t="s">
        <v>4509</v>
      </c>
      <c r="B1635" s="12" t="s">
        <v>4551</v>
      </c>
      <c r="C1635" s="12" t="s">
        <v>1533</v>
      </c>
      <c r="D1635" s="12" t="s">
        <v>2477</v>
      </c>
      <c r="E1635" s="12" t="s">
        <v>2225</v>
      </c>
      <c r="F1635" s="1">
        <v>3.5899999141693102</v>
      </c>
      <c r="G1635" s="1" t="s">
        <v>4497</v>
      </c>
      <c r="H1635" s="1">
        <v>4.5400001108646401E-3</v>
      </c>
      <c r="I1635" s="1" t="s">
        <v>4497</v>
      </c>
      <c r="J1635" s="1">
        <v>2.5700000696815599E-4</v>
      </c>
      <c r="K1635" s="1" t="s">
        <v>4497</v>
      </c>
      <c r="L1635" s="1">
        <v>4.0480000898241997E-3</v>
      </c>
      <c r="M1635" s="1" t="s">
        <v>4497</v>
      </c>
      <c r="N1635" s="1">
        <v>1.1490000179037499E-3</v>
      </c>
      <c r="O1635" s="1" t="s">
        <v>4497</v>
      </c>
    </row>
    <row r="1636" spans="1:15" x14ac:dyDescent="0.25">
      <c r="A1636" s="12" t="s">
        <v>4503</v>
      </c>
      <c r="B1636" s="12" t="s">
        <v>4552</v>
      </c>
      <c r="C1636" s="12" t="s">
        <v>1533</v>
      </c>
      <c r="D1636" s="12" t="s">
        <v>4553</v>
      </c>
      <c r="E1636" s="12" t="s">
        <v>2225</v>
      </c>
      <c r="F1636" s="1">
        <v>3.5899999141693102</v>
      </c>
      <c r="G1636" s="1" t="s">
        <v>4497</v>
      </c>
      <c r="H1636" s="1">
        <v>4.5400001108646401E-3</v>
      </c>
      <c r="I1636" s="1" t="s">
        <v>4497</v>
      </c>
      <c r="J1636" s="1">
        <v>2.5700000696815599E-4</v>
      </c>
      <c r="K1636" s="1" t="s">
        <v>4497</v>
      </c>
      <c r="L1636" s="1">
        <v>4.0480000898241997E-3</v>
      </c>
      <c r="M1636" s="1" t="s">
        <v>4497</v>
      </c>
      <c r="N1636" s="1">
        <v>1.1490000179037499E-3</v>
      </c>
      <c r="O1636" s="1" t="s">
        <v>4497</v>
      </c>
    </row>
    <row r="1637" spans="1:15" x14ac:dyDescent="0.25">
      <c r="A1637" s="12" t="s">
        <v>4493</v>
      </c>
      <c r="B1637" s="12" t="s">
        <v>4554</v>
      </c>
      <c r="C1637" s="12" t="s">
        <v>1533</v>
      </c>
      <c r="D1637" s="12" t="s">
        <v>4555</v>
      </c>
      <c r="E1637" s="12" t="s">
        <v>2225</v>
      </c>
      <c r="F1637" s="1">
        <v>5.2682189941406303</v>
      </c>
      <c r="G1637" s="1" t="s">
        <v>6770</v>
      </c>
      <c r="H1637" s="1">
        <v>9.8222475498914701E-3</v>
      </c>
      <c r="I1637" s="1" t="s">
        <v>6770</v>
      </c>
      <c r="J1637" s="1">
        <v>4.28589410148561E-4</v>
      </c>
      <c r="K1637" s="1" t="s">
        <v>6770</v>
      </c>
      <c r="L1637" s="1">
        <v>5.5172998690977703E-4</v>
      </c>
      <c r="M1637" s="1" t="s">
        <v>6770</v>
      </c>
      <c r="N1637" s="1">
        <v>2.5001049507409299E-3</v>
      </c>
      <c r="O1637" s="1" t="s">
        <v>6770</v>
      </c>
    </row>
    <row r="1638" spans="1:15" x14ac:dyDescent="0.25">
      <c r="A1638" s="12" t="s">
        <v>4490</v>
      </c>
      <c r="B1638" s="12" t="s">
        <v>4556</v>
      </c>
      <c r="C1638" s="12" t="s">
        <v>1533</v>
      </c>
      <c r="D1638" s="12" t="s">
        <v>3786</v>
      </c>
      <c r="E1638" s="12" t="s">
        <v>2225</v>
      </c>
      <c r="F1638" s="1">
        <v>3.5899999141693102</v>
      </c>
      <c r="G1638" s="1" t="s">
        <v>6765</v>
      </c>
      <c r="H1638" s="1">
        <v>4.5400001108646401E-3</v>
      </c>
      <c r="I1638" s="1" t="s">
        <v>6765</v>
      </c>
      <c r="J1638" s="1">
        <v>2.5700000696815599E-4</v>
      </c>
      <c r="K1638" s="1" t="s">
        <v>6765</v>
      </c>
      <c r="L1638" s="1">
        <v>4.0480000898241997E-3</v>
      </c>
      <c r="M1638" s="1" t="s">
        <v>6765</v>
      </c>
      <c r="N1638" s="1">
        <v>1.1490000179037499E-3</v>
      </c>
      <c r="O1638" s="1" t="s">
        <v>6765</v>
      </c>
    </row>
    <row r="1639" spans="1:15" x14ac:dyDescent="0.25">
      <c r="A1639" s="12" t="s">
        <v>4509</v>
      </c>
      <c r="B1639" s="12" t="s">
        <v>4557</v>
      </c>
      <c r="C1639" s="12" t="s">
        <v>1533</v>
      </c>
      <c r="D1639" s="12" t="s">
        <v>2485</v>
      </c>
      <c r="E1639" s="12" t="s">
        <v>2225</v>
      </c>
      <c r="F1639" s="1">
        <v>3.5899999141693102</v>
      </c>
      <c r="G1639" s="1" t="s">
        <v>4497</v>
      </c>
      <c r="H1639" s="1">
        <v>4.5400001108646401E-3</v>
      </c>
      <c r="I1639" s="1" t="s">
        <v>4497</v>
      </c>
      <c r="J1639" s="1">
        <v>2.5700000696815599E-4</v>
      </c>
      <c r="K1639" s="1" t="s">
        <v>4497</v>
      </c>
      <c r="L1639" s="1">
        <v>4.0480000898241997E-3</v>
      </c>
      <c r="M1639" s="1" t="s">
        <v>4497</v>
      </c>
      <c r="N1639" s="1">
        <v>1.1490000179037499E-3</v>
      </c>
      <c r="O1639" s="1" t="s">
        <v>4497</v>
      </c>
    </row>
    <row r="1640" spans="1:15" x14ac:dyDescent="0.25">
      <c r="A1640" s="12" t="s">
        <v>4490</v>
      </c>
      <c r="B1640" s="12" t="s">
        <v>4558</v>
      </c>
      <c r="C1640" s="12" t="s">
        <v>1533</v>
      </c>
      <c r="D1640" s="12" t="s">
        <v>4559</v>
      </c>
      <c r="E1640" s="12" t="s">
        <v>2225</v>
      </c>
      <c r="F1640" s="1">
        <v>3.5899999141693102</v>
      </c>
      <c r="G1640" s="1" t="s">
        <v>6765</v>
      </c>
      <c r="H1640" s="1">
        <v>4.5400001108646401E-3</v>
      </c>
      <c r="I1640" s="1" t="s">
        <v>6765</v>
      </c>
      <c r="J1640" s="1">
        <v>2.5700000696815599E-4</v>
      </c>
      <c r="K1640" s="1" t="s">
        <v>6765</v>
      </c>
      <c r="L1640" s="1">
        <v>4.0480000898241997E-3</v>
      </c>
      <c r="M1640" s="1" t="s">
        <v>6765</v>
      </c>
      <c r="N1640" s="1">
        <v>1.1490000179037499E-3</v>
      </c>
      <c r="O1640" s="1" t="s">
        <v>6765</v>
      </c>
    </row>
    <row r="1641" spans="1:15" x14ac:dyDescent="0.25">
      <c r="A1641" s="12" t="s">
        <v>4509</v>
      </c>
      <c r="B1641" s="12" t="s">
        <v>4560</v>
      </c>
      <c r="C1641" s="12" t="s">
        <v>1533</v>
      </c>
      <c r="D1641" s="12" t="s">
        <v>1792</v>
      </c>
      <c r="E1641" s="12" t="s">
        <v>2225</v>
      </c>
      <c r="F1641" s="1">
        <v>3.5899999141693102</v>
      </c>
      <c r="G1641" s="1" t="s">
        <v>4497</v>
      </c>
      <c r="H1641" s="1">
        <v>4.5400001108646401E-3</v>
      </c>
      <c r="I1641" s="1" t="s">
        <v>4497</v>
      </c>
      <c r="J1641" s="1">
        <v>2.5700000696815599E-4</v>
      </c>
      <c r="K1641" s="1" t="s">
        <v>4497</v>
      </c>
      <c r="L1641" s="1">
        <v>4.0480000898241997E-3</v>
      </c>
      <c r="M1641" s="1" t="s">
        <v>4497</v>
      </c>
      <c r="N1641" s="1">
        <v>1.1490000179037499E-3</v>
      </c>
      <c r="O1641" s="1" t="s">
        <v>4497</v>
      </c>
    </row>
    <row r="1642" spans="1:15" x14ac:dyDescent="0.25">
      <c r="A1642" s="12" t="s">
        <v>4509</v>
      </c>
      <c r="B1642" s="12" t="s">
        <v>4561</v>
      </c>
      <c r="C1642" s="12" t="s">
        <v>1533</v>
      </c>
      <c r="D1642" s="12" t="s">
        <v>1825</v>
      </c>
      <c r="E1642" s="12" t="s">
        <v>2225</v>
      </c>
      <c r="F1642" s="1">
        <v>3.5899999141693102</v>
      </c>
      <c r="G1642" s="1" t="s">
        <v>4497</v>
      </c>
      <c r="H1642" s="1">
        <v>4.5400001108646401E-3</v>
      </c>
      <c r="I1642" s="1" t="s">
        <v>4497</v>
      </c>
      <c r="J1642" s="1">
        <v>2.5700000696815599E-4</v>
      </c>
      <c r="K1642" s="1" t="s">
        <v>4497</v>
      </c>
      <c r="L1642" s="1">
        <v>4.0480000898241997E-3</v>
      </c>
      <c r="M1642" s="1" t="s">
        <v>4497</v>
      </c>
      <c r="N1642" s="1">
        <v>1.1490000179037499E-3</v>
      </c>
      <c r="O1642" s="1" t="s">
        <v>4497</v>
      </c>
    </row>
    <row r="1643" spans="1:15" x14ac:dyDescent="0.25">
      <c r="A1643" s="12" t="s">
        <v>4495</v>
      </c>
      <c r="B1643" s="12" t="s">
        <v>4562</v>
      </c>
      <c r="C1643" s="12" t="s">
        <v>1533</v>
      </c>
      <c r="D1643" s="12" t="s">
        <v>1532</v>
      </c>
      <c r="E1643" s="12" t="s">
        <v>2225</v>
      </c>
      <c r="F1643" s="1">
        <v>3.5899999141693102</v>
      </c>
      <c r="G1643" s="1" t="s">
        <v>4497</v>
      </c>
      <c r="H1643" s="1">
        <v>4.5400001108646401E-3</v>
      </c>
      <c r="I1643" s="1" t="s">
        <v>4497</v>
      </c>
      <c r="J1643" s="1">
        <v>2.5700000696815599E-4</v>
      </c>
      <c r="K1643" s="1" t="s">
        <v>4497</v>
      </c>
      <c r="L1643" s="1">
        <v>4.0480000898241997E-3</v>
      </c>
      <c r="M1643" s="1" t="s">
        <v>4497</v>
      </c>
      <c r="N1643" s="1">
        <v>1.1490000179037499E-3</v>
      </c>
      <c r="O1643" s="1" t="s">
        <v>4497</v>
      </c>
    </row>
    <row r="1644" spans="1:15" x14ac:dyDescent="0.25">
      <c r="A1644" s="12" t="s">
        <v>4490</v>
      </c>
      <c r="B1644" s="12" t="s">
        <v>4563</v>
      </c>
      <c r="C1644" s="12" t="s">
        <v>1533</v>
      </c>
      <c r="D1644" s="12" t="s">
        <v>4564</v>
      </c>
      <c r="E1644" s="12" t="s">
        <v>2225</v>
      </c>
      <c r="F1644" s="1">
        <v>3.5899999141693102</v>
      </c>
      <c r="G1644" s="1" t="s">
        <v>6765</v>
      </c>
      <c r="H1644" s="1">
        <v>4.5400001108646401E-3</v>
      </c>
      <c r="I1644" s="1" t="s">
        <v>6765</v>
      </c>
      <c r="J1644" s="1">
        <v>2.5700000696815599E-4</v>
      </c>
      <c r="K1644" s="1" t="s">
        <v>6765</v>
      </c>
      <c r="L1644" s="1">
        <v>4.0480000898241997E-3</v>
      </c>
      <c r="M1644" s="1" t="s">
        <v>6765</v>
      </c>
      <c r="N1644" s="1">
        <v>1.1490000179037499E-3</v>
      </c>
      <c r="O1644" s="1" t="s">
        <v>6765</v>
      </c>
    </row>
    <row r="1645" spans="1:15" x14ac:dyDescent="0.25">
      <c r="A1645" s="12" t="s">
        <v>4509</v>
      </c>
      <c r="B1645" s="12" t="s">
        <v>4565</v>
      </c>
      <c r="C1645" s="12" t="s">
        <v>1533</v>
      </c>
      <c r="D1645" s="12" t="s">
        <v>2101</v>
      </c>
      <c r="E1645" s="12" t="s">
        <v>2225</v>
      </c>
      <c r="F1645" s="1">
        <v>3.5899999141693102</v>
      </c>
      <c r="G1645" s="1" t="s">
        <v>4497</v>
      </c>
      <c r="H1645" s="1">
        <v>4.5400001108646401E-3</v>
      </c>
      <c r="I1645" s="1" t="s">
        <v>4497</v>
      </c>
      <c r="J1645" s="1">
        <v>2.5700000696815599E-4</v>
      </c>
      <c r="K1645" s="1" t="s">
        <v>4497</v>
      </c>
      <c r="L1645" s="1">
        <v>4.0480000898241997E-3</v>
      </c>
      <c r="M1645" s="1" t="s">
        <v>4497</v>
      </c>
      <c r="N1645" s="1">
        <v>1.1490000179037499E-3</v>
      </c>
      <c r="O1645" s="1" t="s">
        <v>4497</v>
      </c>
    </row>
    <row r="1646" spans="1:15" x14ac:dyDescent="0.25">
      <c r="A1646" s="12" t="s">
        <v>4490</v>
      </c>
      <c r="B1646" s="12" t="s">
        <v>4566</v>
      </c>
      <c r="C1646" s="12" t="s">
        <v>1533</v>
      </c>
      <c r="D1646" s="12" t="s">
        <v>2203</v>
      </c>
      <c r="E1646" s="12" t="s">
        <v>2225</v>
      </c>
      <c r="F1646" s="1">
        <v>3.5899999141693102</v>
      </c>
      <c r="G1646" s="1" t="s">
        <v>6765</v>
      </c>
      <c r="H1646" s="1">
        <v>4.5400001108646401E-3</v>
      </c>
      <c r="I1646" s="1" t="s">
        <v>6765</v>
      </c>
      <c r="J1646" s="1">
        <v>2.5700000696815599E-4</v>
      </c>
      <c r="K1646" s="1" t="s">
        <v>6765</v>
      </c>
      <c r="L1646" s="1">
        <v>4.0480000898241997E-3</v>
      </c>
      <c r="M1646" s="1" t="s">
        <v>6765</v>
      </c>
      <c r="N1646" s="1">
        <v>1.1490000179037499E-3</v>
      </c>
      <c r="O1646" s="1" t="s">
        <v>6765</v>
      </c>
    </row>
    <row r="1647" spans="1:15" x14ac:dyDescent="0.25">
      <c r="A1647" s="12" t="s">
        <v>4495</v>
      </c>
      <c r="B1647" s="12" t="s">
        <v>4567</v>
      </c>
      <c r="C1647" s="12" t="s">
        <v>1533</v>
      </c>
      <c r="D1647" s="12" t="s">
        <v>4568</v>
      </c>
      <c r="E1647" s="12" t="s">
        <v>2225</v>
      </c>
      <c r="F1647" s="1">
        <v>3.5899999141693102</v>
      </c>
      <c r="G1647" s="1" t="s">
        <v>6765</v>
      </c>
      <c r="H1647" s="1">
        <v>4.5400001108646401E-3</v>
      </c>
      <c r="I1647" s="1" t="s">
        <v>6765</v>
      </c>
      <c r="J1647" s="1">
        <v>2.5700000696815599E-4</v>
      </c>
      <c r="K1647" s="1" t="s">
        <v>6765</v>
      </c>
      <c r="L1647" s="1">
        <v>4.0480000898241997E-3</v>
      </c>
      <c r="M1647" s="1" t="s">
        <v>6765</v>
      </c>
      <c r="N1647" s="1">
        <v>1.1490000179037499E-3</v>
      </c>
      <c r="O1647" s="1" t="s">
        <v>6765</v>
      </c>
    </row>
    <row r="1648" spans="1:15" x14ac:dyDescent="0.25">
      <c r="A1648" s="12" t="s">
        <v>4495</v>
      </c>
      <c r="B1648" s="12" t="s">
        <v>4569</v>
      </c>
      <c r="C1648" s="12" t="s">
        <v>1533</v>
      </c>
      <c r="D1648" s="12" t="s">
        <v>4570</v>
      </c>
      <c r="E1648" s="12" t="s">
        <v>2225</v>
      </c>
      <c r="F1648" s="1">
        <v>3.5899999141693102</v>
      </c>
      <c r="G1648" s="1" t="s">
        <v>6765</v>
      </c>
      <c r="H1648" s="1">
        <v>4.5400001108646401E-3</v>
      </c>
      <c r="I1648" s="1" t="s">
        <v>6765</v>
      </c>
      <c r="J1648" s="1">
        <v>2.5700000696815599E-4</v>
      </c>
      <c r="K1648" s="1" t="s">
        <v>6765</v>
      </c>
      <c r="L1648" s="1">
        <v>4.0480000898241997E-3</v>
      </c>
      <c r="M1648" s="1" t="s">
        <v>6765</v>
      </c>
      <c r="N1648" s="1">
        <v>1.1490000179037499E-3</v>
      </c>
      <c r="O1648" s="1" t="s">
        <v>6765</v>
      </c>
    </row>
    <row r="1649" spans="1:15" x14ac:dyDescent="0.25">
      <c r="A1649" s="12" t="s">
        <v>4503</v>
      </c>
      <c r="B1649" s="12" t="s">
        <v>4571</v>
      </c>
      <c r="C1649" s="12" t="s">
        <v>1533</v>
      </c>
      <c r="D1649" s="12" t="s">
        <v>3132</v>
      </c>
      <c r="E1649" s="12" t="s">
        <v>2225</v>
      </c>
      <c r="F1649" s="1">
        <v>3.5899999141693102</v>
      </c>
      <c r="G1649" s="1" t="s">
        <v>4497</v>
      </c>
      <c r="H1649" s="1">
        <v>4.5400001108646401E-3</v>
      </c>
      <c r="I1649" s="1" t="s">
        <v>4497</v>
      </c>
      <c r="J1649" s="1">
        <v>2.5700000696815599E-4</v>
      </c>
      <c r="K1649" s="1" t="s">
        <v>4497</v>
      </c>
      <c r="L1649" s="1">
        <v>4.0480000898241997E-3</v>
      </c>
      <c r="M1649" s="1" t="s">
        <v>4497</v>
      </c>
      <c r="N1649" s="1">
        <v>1.1490000179037499E-3</v>
      </c>
      <c r="O1649" s="1" t="s">
        <v>4497</v>
      </c>
    </row>
    <row r="1650" spans="1:15" x14ac:dyDescent="0.25">
      <c r="A1650" s="12" t="s">
        <v>4503</v>
      </c>
      <c r="B1650" s="12" t="s">
        <v>4572</v>
      </c>
      <c r="C1650" s="12" t="s">
        <v>1533</v>
      </c>
      <c r="D1650" s="12" t="s">
        <v>4573</v>
      </c>
      <c r="E1650" s="12" t="s">
        <v>2225</v>
      </c>
      <c r="F1650" s="1">
        <v>3.5899999141693102</v>
      </c>
      <c r="G1650" s="1" t="s">
        <v>4497</v>
      </c>
      <c r="H1650" s="1">
        <v>4.5400001108646401E-3</v>
      </c>
      <c r="I1650" s="1" t="s">
        <v>4497</v>
      </c>
      <c r="J1650" s="1">
        <v>2.5700000696815599E-4</v>
      </c>
      <c r="K1650" s="1" t="s">
        <v>4497</v>
      </c>
      <c r="L1650" s="1">
        <v>4.0480000898241997E-3</v>
      </c>
      <c r="M1650" s="1" t="s">
        <v>4497</v>
      </c>
      <c r="N1650" s="1">
        <v>1.1490000179037499E-3</v>
      </c>
      <c r="O1650" s="1" t="s">
        <v>4497</v>
      </c>
    </row>
    <row r="1651" spans="1:15" x14ac:dyDescent="0.25">
      <c r="A1651" s="12" t="s">
        <v>4495</v>
      </c>
      <c r="B1651" s="12" t="s">
        <v>4574</v>
      </c>
      <c r="C1651" s="12" t="s">
        <v>1533</v>
      </c>
      <c r="D1651" s="12" t="s">
        <v>4575</v>
      </c>
      <c r="E1651" s="12" t="s">
        <v>2225</v>
      </c>
      <c r="F1651" s="1">
        <v>3.5899999141693102</v>
      </c>
      <c r="G1651" s="1" t="s">
        <v>4497</v>
      </c>
      <c r="H1651" s="1">
        <v>4.5400001108646401E-3</v>
      </c>
      <c r="I1651" s="1" t="s">
        <v>4497</v>
      </c>
      <c r="J1651" s="1">
        <v>2.5700000696815599E-4</v>
      </c>
      <c r="K1651" s="1" t="s">
        <v>4497</v>
      </c>
      <c r="L1651" s="1">
        <v>4.0480000898241997E-3</v>
      </c>
      <c r="M1651" s="1" t="s">
        <v>4497</v>
      </c>
      <c r="N1651" s="1">
        <v>1.1490000179037499E-3</v>
      </c>
      <c r="O1651" s="1" t="s">
        <v>4497</v>
      </c>
    </row>
    <row r="1652" spans="1:15" x14ac:dyDescent="0.25">
      <c r="A1652" s="12" t="s">
        <v>4509</v>
      </c>
      <c r="B1652" s="12" t="s">
        <v>4576</v>
      </c>
      <c r="C1652" s="12" t="s">
        <v>1533</v>
      </c>
      <c r="D1652" s="12" t="s">
        <v>3135</v>
      </c>
      <c r="E1652" s="12" t="s">
        <v>2225</v>
      </c>
      <c r="F1652" s="1">
        <v>3.5899999141693102</v>
      </c>
      <c r="G1652" s="1" t="s">
        <v>4497</v>
      </c>
      <c r="H1652" s="1">
        <v>4.5400001108646401E-3</v>
      </c>
      <c r="I1652" s="1" t="s">
        <v>4497</v>
      </c>
      <c r="J1652" s="1">
        <v>2.5700000696815599E-4</v>
      </c>
      <c r="K1652" s="1" t="s">
        <v>4497</v>
      </c>
      <c r="L1652" s="1">
        <v>4.0480000898241997E-3</v>
      </c>
      <c r="M1652" s="1" t="s">
        <v>4497</v>
      </c>
      <c r="N1652" s="1">
        <v>1.1490000179037499E-3</v>
      </c>
      <c r="O1652" s="1" t="s">
        <v>4497</v>
      </c>
    </row>
    <row r="1653" spans="1:15" x14ac:dyDescent="0.25">
      <c r="A1653" s="12" t="s">
        <v>4495</v>
      </c>
      <c r="B1653" s="12" t="s">
        <v>4577</v>
      </c>
      <c r="C1653" s="12" t="s">
        <v>1533</v>
      </c>
      <c r="D1653" s="12" t="s">
        <v>4578</v>
      </c>
      <c r="E1653" s="12" t="s">
        <v>2225</v>
      </c>
      <c r="F1653" s="1">
        <v>3.5899999141693102</v>
      </c>
      <c r="G1653" s="1" t="s">
        <v>4497</v>
      </c>
      <c r="H1653" s="1">
        <v>4.5400001108646401E-3</v>
      </c>
      <c r="I1653" s="1" t="s">
        <v>4497</v>
      </c>
      <c r="J1653" s="1">
        <v>2.5700000696815599E-4</v>
      </c>
      <c r="K1653" s="1" t="s">
        <v>4497</v>
      </c>
      <c r="L1653" s="1">
        <v>4.0480000898241997E-3</v>
      </c>
      <c r="M1653" s="1" t="s">
        <v>4497</v>
      </c>
      <c r="N1653" s="1">
        <v>1.1490000179037499E-3</v>
      </c>
      <c r="O1653" s="1" t="s">
        <v>4497</v>
      </c>
    </row>
    <row r="1654" spans="1:15" x14ac:dyDescent="0.25">
      <c r="A1654" s="12" t="s">
        <v>4509</v>
      </c>
      <c r="B1654" s="12" t="s">
        <v>4579</v>
      </c>
      <c r="C1654" s="12" t="s">
        <v>1533</v>
      </c>
      <c r="D1654" s="12" t="s">
        <v>4580</v>
      </c>
      <c r="E1654" s="12" t="s">
        <v>2225</v>
      </c>
      <c r="F1654" s="1">
        <v>3.5899999141693102</v>
      </c>
      <c r="G1654" s="1" t="s">
        <v>4497</v>
      </c>
      <c r="H1654" s="1">
        <v>4.5400001108646401E-3</v>
      </c>
      <c r="I1654" s="1" t="s">
        <v>4497</v>
      </c>
      <c r="J1654" s="1">
        <v>2.5700000696815599E-4</v>
      </c>
      <c r="K1654" s="1" t="s">
        <v>4497</v>
      </c>
      <c r="L1654" s="1">
        <v>4.0480000898241997E-3</v>
      </c>
      <c r="M1654" s="1" t="s">
        <v>4497</v>
      </c>
      <c r="N1654" s="1">
        <v>1.1490000179037499E-3</v>
      </c>
      <c r="O1654" s="1" t="s">
        <v>4497</v>
      </c>
    </row>
    <row r="1655" spans="1:15" x14ac:dyDescent="0.25">
      <c r="A1655" s="12" t="s">
        <v>4490</v>
      </c>
      <c r="B1655" s="12" t="s">
        <v>4581</v>
      </c>
      <c r="C1655" s="12" t="s">
        <v>1533</v>
      </c>
      <c r="D1655" s="12" t="s">
        <v>4582</v>
      </c>
      <c r="E1655" s="12" t="s">
        <v>2225</v>
      </c>
      <c r="F1655" s="1">
        <v>3.5899999141693102</v>
      </c>
      <c r="G1655" s="1" t="s">
        <v>4497</v>
      </c>
      <c r="H1655" s="1">
        <v>4.5400001108646401E-3</v>
      </c>
      <c r="I1655" s="1" t="s">
        <v>4497</v>
      </c>
      <c r="J1655" s="1">
        <v>2.5700000696815599E-4</v>
      </c>
      <c r="K1655" s="1" t="s">
        <v>4497</v>
      </c>
      <c r="L1655" s="1">
        <v>4.0480000898241997E-3</v>
      </c>
      <c r="M1655" s="1" t="s">
        <v>4497</v>
      </c>
      <c r="N1655" s="1">
        <v>1.1490000179037499E-3</v>
      </c>
      <c r="O1655" s="1" t="s">
        <v>4497</v>
      </c>
    </row>
    <row r="1656" spans="1:15" x14ac:dyDescent="0.25">
      <c r="A1656" s="12" t="s">
        <v>3518</v>
      </c>
      <c r="B1656" s="12" t="s">
        <v>4583</v>
      </c>
      <c r="C1656" s="12" t="s">
        <v>1491</v>
      </c>
      <c r="D1656" s="12" t="s">
        <v>1618</v>
      </c>
      <c r="E1656" s="12" t="s">
        <v>2225</v>
      </c>
      <c r="F1656" s="1">
        <v>16.949659347534201</v>
      </c>
      <c r="G1656" s="1" t="s">
        <v>2406</v>
      </c>
      <c r="H1656" s="1">
        <v>4.6045999624766403E-5</v>
      </c>
      <c r="I1656" s="1" t="s">
        <v>2406</v>
      </c>
      <c r="J1656" s="1">
        <v>6.2587430875282694E-5</v>
      </c>
      <c r="K1656" s="1" t="s">
        <v>2406</v>
      </c>
      <c r="L1656" s="1">
        <v>5.4316718888003399E-5</v>
      </c>
      <c r="M1656" s="1" t="s">
        <v>2406</v>
      </c>
      <c r="N1656" s="1">
        <v>1.2517490540631099E-4</v>
      </c>
      <c r="O1656" s="1" t="s">
        <v>2406</v>
      </c>
    </row>
    <row r="1657" spans="1:15" x14ac:dyDescent="0.25">
      <c r="A1657" s="12" t="s">
        <v>3518</v>
      </c>
      <c r="B1657" s="12" t="s">
        <v>4584</v>
      </c>
      <c r="C1657" s="12" t="s">
        <v>1491</v>
      </c>
      <c r="D1657" s="12" t="s">
        <v>4585</v>
      </c>
      <c r="E1657" s="12" t="s">
        <v>2225</v>
      </c>
      <c r="F1657" s="1">
        <v>16.949659347534201</v>
      </c>
      <c r="G1657" s="1" t="s">
        <v>2406</v>
      </c>
      <c r="H1657" s="1">
        <v>4.6045999624766403E-5</v>
      </c>
      <c r="I1657" s="1" t="s">
        <v>2406</v>
      </c>
      <c r="J1657" s="1">
        <v>6.2587430875282694E-5</v>
      </c>
      <c r="K1657" s="1" t="s">
        <v>2406</v>
      </c>
      <c r="L1657" s="1">
        <v>5.4316718888003399E-5</v>
      </c>
      <c r="M1657" s="1" t="s">
        <v>2406</v>
      </c>
      <c r="N1657" s="1">
        <v>1.2517490540631099E-4</v>
      </c>
      <c r="O1657" s="1" t="s">
        <v>2406</v>
      </c>
    </row>
    <row r="1658" spans="1:15" x14ac:dyDescent="0.25">
      <c r="A1658" s="12" t="s">
        <v>3504</v>
      </c>
      <c r="B1658" s="12" t="s">
        <v>4586</v>
      </c>
      <c r="C1658" s="12" t="s">
        <v>1491</v>
      </c>
      <c r="D1658" s="12" t="s">
        <v>4587</v>
      </c>
      <c r="E1658" s="12" t="s">
        <v>2225</v>
      </c>
      <c r="F1658" s="1">
        <v>16.949659347534201</v>
      </c>
      <c r="G1658" s="1" t="s">
        <v>2406</v>
      </c>
      <c r="H1658" s="1">
        <v>4.6045999624766403E-5</v>
      </c>
      <c r="I1658" s="1" t="s">
        <v>2406</v>
      </c>
      <c r="J1658" s="1">
        <v>6.2587430875282694E-5</v>
      </c>
      <c r="K1658" s="1" t="s">
        <v>2406</v>
      </c>
      <c r="L1658" s="1">
        <v>5.4316718888003399E-5</v>
      </c>
      <c r="M1658" s="1" t="s">
        <v>2406</v>
      </c>
      <c r="N1658" s="1">
        <v>1.2517490540631099E-4</v>
      </c>
      <c r="O1658" s="1" t="s">
        <v>2406</v>
      </c>
    </row>
    <row r="1659" spans="1:15" x14ac:dyDescent="0.25">
      <c r="A1659" s="12" t="s">
        <v>2611</v>
      </c>
      <c r="B1659" s="12" t="s">
        <v>4588</v>
      </c>
      <c r="C1659" s="12" t="s">
        <v>1491</v>
      </c>
      <c r="D1659" s="12" t="s">
        <v>4589</v>
      </c>
      <c r="E1659" s="12" t="s">
        <v>2225</v>
      </c>
      <c r="F1659" s="1">
        <v>3.07563304901123</v>
      </c>
      <c r="G1659" s="1" t="s">
        <v>6767</v>
      </c>
      <c r="H1659" s="1">
        <v>2.4010150227695699E-3</v>
      </c>
      <c r="I1659" s="1" t="s">
        <v>6767</v>
      </c>
      <c r="J1659" s="1">
        <v>1.19223303045146E-4</v>
      </c>
      <c r="K1659" s="1" t="s">
        <v>6767</v>
      </c>
      <c r="L1659" s="1">
        <v>3.0379830859601502E-3</v>
      </c>
      <c r="M1659" s="1" t="s">
        <v>6767</v>
      </c>
      <c r="N1659" s="1">
        <v>9.6028979169204799E-4</v>
      </c>
      <c r="O1659" s="1" t="s">
        <v>6767</v>
      </c>
    </row>
    <row r="1660" spans="1:15" x14ac:dyDescent="0.25">
      <c r="A1660" s="12" t="s">
        <v>3518</v>
      </c>
      <c r="B1660" s="12" t="s">
        <v>4590</v>
      </c>
      <c r="C1660" s="12" t="s">
        <v>1491</v>
      </c>
      <c r="D1660" s="12" t="s">
        <v>3080</v>
      </c>
      <c r="E1660" s="12" t="s">
        <v>2225</v>
      </c>
      <c r="F1660" s="1">
        <v>16.949659347534201</v>
      </c>
      <c r="G1660" s="1" t="s">
        <v>2406</v>
      </c>
      <c r="H1660" s="1">
        <v>4.6045999624766403E-5</v>
      </c>
      <c r="I1660" s="1" t="s">
        <v>2406</v>
      </c>
      <c r="J1660" s="1">
        <v>6.2587430875282694E-5</v>
      </c>
      <c r="K1660" s="1" t="s">
        <v>2406</v>
      </c>
      <c r="L1660" s="1">
        <v>5.4316718888003399E-5</v>
      </c>
      <c r="M1660" s="1" t="s">
        <v>2406</v>
      </c>
      <c r="N1660" s="1">
        <v>1.2517490540631099E-4</v>
      </c>
      <c r="O1660" s="1" t="s">
        <v>2406</v>
      </c>
    </row>
    <row r="1661" spans="1:15" x14ac:dyDescent="0.25">
      <c r="A1661" s="12" t="s">
        <v>3518</v>
      </c>
      <c r="B1661" s="12" t="s">
        <v>4591</v>
      </c>
      <c r="C1661" s="12" t="s">
        <v>1491</v>
      </c>
      <c r="D1661" s="12" t="s">
        <v>1700</v>
      </c>
      <c r="E1661" s="12" t="s">
        <v>2225</v>
      </c>
      <c r="F1661" s="1">
        <v>16.949659347534201</v>
      </c>
      <c r="G1661" s="1" t="s">
        <v>2406</v>
      </c>
      <c r="H1661" s="1">
        <v>4.6045999624766403E-5</v>
      </c>
      <c r="I1661" s="1" t="s">
        <v>2406</v>
      </c>
      <c r="J1661" s="1">
        <v>6.2587430875282694E-5</v>
      </c>
      <c r="K1661" s="1" t="s">
        <v>2406</v>
      </c>
      <c r="L1661" s="1">
        <v>5.4316718888003399E-5</v>
      </c>
      <c r="M1661" s="1" t="s">
        <v>2406</v>
      </c>
      <c r="N1661" s="1">
        <v>1.2517490540631099E-4</v>
      </c>
      <c r="O1661" s="1" t="s">
        <v>2406</v>
      </c>
    </row>
    <row r="1662" spans="1:15" x14ac:dyDescent="0.25">
      <c r="A1662" s="12" t="s">
        <v>2611</v>
      </c>
      <c r="B1662" s="12" t="s">
        <v>4592</v>
      </c>
      <c r="C1662" s="12" t="s">
        <v>1491</v>
      </c>
      <c r="D1662" s="12" t="s">
        <v>4593</v>
      </c>
      <c r="E1662" s="12" t="s">
        <v>2225</v>
      </c>
      <c r="F1662" s="1">
        <v>3.07563304901123</v>
      </c>
      <c r="G1662" s="1" t="s">
        <v>6767</v>
      </c>
      <c r="H1662" s="1">
        <v>2.4010150227695699E-3</v>
      </c>
      <c r="I1662" s="1" t="s">
        <v>6767</v>
      </c>
      <c r="J1662" s="1">
        <v>1.19223303045146E-4</v>
      </c>
      <c r="K1662" s="1" t="s">
        <v>6767</v>
      </c>
      <c r="L1662" s="1">
        <v>3.0379830859601502E-3</v>
      </c>
      <c r="M1662" s="1" t="s">
        <v>6767</v>
      </c>
      <c r="N1662" s="1">
        <v>9.6028979169204799E-4</v>
      </c>
      <c r="O1662" s="1" t="s">
        <v>6767</v>
      </c>
    </row>
    <row r="1663" spans="1:15" x14ac:dyDescent="0.25">
      <c r="A1663" s="12" t="s">
        <v>3518</v>
      </c>
      <c r="B1663" s="12" t="s">
        <v>4594</v>
      </c>
      <c r="C1663" s="12" t="s">
        <v>1491</v>
      </c>
      <c r="D1663" s="12" t="s">
        <v>3661</v>
      </c>
      <c r="E1663" s="12" t="s">
        <v>2225</v>
      </c>
      <c r="F1663" s="1">
        <v>16.949659347534201</v>
      </c>
      <c r="G1663" s="1" t="s">
        <v>2406</v>
      </c>
      <c r="H1663" s="1">
        <v>4.6045999624766403E-5</v>
      </c>
      <c r="I1663" s="1" t="s">
        <v>2406</v>
      </c>
      <c r="J1663" s="1">
        <v>6.2587430875282694E-5</v>
      </c>
      <c r="K1663" s="1" t="s">
        <v>2406</v>
      </c>
      <c r="L1663" s="1">
        <v>5.4316718888003399E-5</v>
      </c>
      <c r="M1663" s="1" t="s">
        <v>2406</v>
      </c>
      <c r="N1663" s="1">
        <v>1.2517490540631099E-4</v>
      </c>
      <c r="O1663" s="1" t="s">
        <v>2406</v>
      </c>
    </row>
    <row r="1664" spans="1:15" x14ac:dyDescent="0.25">
      <c r="A1664" s="12" t="s">
        <v>3518</v>
      </c>
      <c r="B1664" s="12" t="s">
        <v>4595</v>
      </c>
      <c r="C1664" s="12" t="s">
        <v>1491</v>
      </c>
      <c r="D1664" s="12" t="s">
        <v>1633</v>
      </c>
      <c r="E1664" s="12" t="s">
        <v>2225</v>
      </c>
      <c r="F1664" s="1">
        <v>16.949659347534201</v>
      </c>
      <c r="G1664" s="1" t="s">
        <v>2406</v>
      </c>
      <c r="H1664" s="1">
        <v>4.6045999624766403E-5</v>
      </c>
      <c r="I1664" s="1" t="s">
        <v>2406</v>
      </c>
      <c r="J1664" s="1">
        <v>6.2587430875282694E-5</v>
      </c>
      <c r="K1664" s="1" t="s">
        <v>2406</v>
      </c>
      <c r="L1664" s="1">
        <v>5.4316718888003399E-5</v>
      </c>
      <c r="M1664" s="1" t="s">
        <v>2406</v>
      </c>
      <c r="N1664" s="1">
        <v>1.2517490540631099E-4</v>
      </c>
      <c r="O1664" s="1" t="s">
        <v>2406</v>
      </c>
    </row>
    <row r="1665" spans="1:15" x14ac:dyDescent="0.25">
      <c r="A1665" s="12" t="s">
        <v>3518</v>
      </c>
      <c r="B1665" s="12" t="s">
        <v>4596</v>
      </c>
      <c r="C1665" s="12" t="s">
        <v>1491</v>
      </c>
      <c r="D1665" s="12" t="s">
        <v>1821</v>
      </c>
      <c r="E1665" s="12" t="s">
        <v>2225</v>
      </c>
      <c r="F1665" s="1">
        <v>16.949659347534201</v>
      </c>
      <c r="G1665" s="1" t="s">
        <v>2406</v>
      </c>
      <c r="H1665" s="1">
        <v>4.6045999624766403E-5</v>
      </c>
      <c r="I1665" s="1" t="s">
        <v>2406</v>
      </c>
      <c r="J1665" s="1">
        <v>6.2587430875282694E-5</v>
      </c>
      <c r="K1665" s="1" t="s">
        <v>2406</v>
      </c>
      <c r="L1665" s="1">
        <v>5.4316718888003399E-5</v>
      </c>
      <c r="M1665" s="1" t="s">
        <v>2406</v>
      </c>
      <c r="N1665" s="1">
        <v>1.2517490540631099E-4</v>
      </c>
      <c r="O1665" s="1" t="s">
        <v>2406</v>
      </c>
    </row>
    <row r="1666" spans="1:15" x14ac:dyDescent="0.25">
      <c r="A1666" s="12" t="s">
        <v>3518</v>
      </c>
      <c r="B1666" s="12" t="s">
        <v>4597</v>
      </c>
      <c r="C1666" s="12" t="s">
        <v>1491</v>
      </c>
      <c r="D1666" s="12" t="s">
        <v>4598</v>
      </c>
      <c r="E1666" s="12" t="s">
        <v>2225</v>
      </c>
      <c r="F1666" s="1">
        <v>16.949659347534201</v>
      </c>
      <c r="G1666" s="1" t="s">
        <v>2406</v>
      </c>
      <c r="H1666" s="1">
        <v>4.6045999624766403E-5</v>
      </c>
      <c r="I1666" s="1" t="s">
        <v>2406</v>
      </c>
      <c r="J1666" s="1">
        <v>6.2587430875282694E-5</v>
      </c>
      <c r="K1666" s="1" t="s">
        <v>2406</v>
      </c>
      <c r="L1666" s="1">
        <v>5.4316718888003399E-5</v>
      </c>
      <c r="M1666" s="1" t="s">
        <v>2406</v>
      </c>
      <c r="N1666" s="1">
        <v>1.2517490540631099E-4</v>
      </c>
      <c r="O1666" s="1" t="s">
        <v>2406</v>
      </c>
    </row>
    <row r="1667" spans="1:15" x14ac:dyDescent="0.25">
      <c r="A1667" s="12" t="s">
        <v>3518</v>
      </c>
      <c r="B1667" s="12" t="s">
        <v>4599</v>
      </c>
      <c r="C1667" s="12" t="s">
        <v>1491</v>
      </c>
      <c r="D1667" s="12" t="s">
        <v>1664</v>
      </c>
      <c r="E1667" s="12" t="s">
        <v>2225</v>
      </c>
      <c r="F1667" s="1">
        <v>16.949659347534201</v>
      </c>
      <c r="G1667" s="1" t="s">
        <v>2406</v>
      </c>
      <c r="H1667" s="1">
        <v>4.6045999624766403E-5</v>
      </c>
      <c r="I1667" s="1" t="s">
        <v>2406</v>
      </c>
      <c r="J1667" s="1">
        <v>6.2587430875282694E-5</v>
      </c>
      <c r="K1667" s="1" t="s">
        <v>2406</v>
      </c>
      <c r="L1667" s="1">
        <v>5.4316718888003399E-5</v>
      </c>
      <c r="M1667" s="1" t="s">
        <v>2406</v>
      </c>
      <c r="N1667" s="1">
        <v>1.2517490540631099E-4</v>
      </c>
      <c r="O1667" s="1" t="s">
        <v>2406</v>
      </c>
    </row>
    <row r="1668" spans="1:15" x14ac:dyDescent="0.25">
      <c r="A1668" s="12" t="s">
        <v>3510</v>
      </c>
      <c r="B1668" s="12" t="s">
        <v>4600</v>
      </c>
      <c r="C1668" s="12" t="s">
        <v>1491</v>
      </c>
      <c r="D1668" s="12" t="s">
        <v>2031</v>
      </c>
      <c r="E1668" s="12" t="s">
        <v>2225</v>
      </c>
      <c r="F1668" s="1">
        <v>5.1165800094604501</v>
      </c>
      <c r="G1668" s="1" t="s">
        <v>2406</v>
      </c>
      <c r="H1668" s="1">
        <v>9.6181652043014797E-4</v>
      </c>
      <c r="I1668" s="1" t="s">
        <v>2406</v>
      </c>
      <c r="J1668" s="1">
        <v>1.07776395452674E-5</v>
      </c>
      <c r="K1668" s="1" t="s">
        <v>2406</v>
      </c>
      <c r="L1668" s="1">
        <v>6.8448722595348998E-4</v>
      </c>
      <c r="M1668" s="1" t="s">
        <v>2406</v>
      </c>
      <c r="N1668" s="1">
        <v>2.8086701058782599E-4</v>
      </c>
      <c r="O1668" s="1" t="s">
        <v>2406</v>
      </c>
    </row>
    <row r="1669" spans="1:15" x14ac:dyDescent="0.25">
      <c r="A1669" s="12" t="s">
        <v>3518</v>
      </c>
      <c r="B1669" s="12" t="s">
        <v>4601</v>
      </c>
      <c r="C1669" s="12" t="s">
        <v>1491</v>
      </c>
      <c r="D1669" s="12" t="s">
        <v>3399</v>
      </c>
      <c r="E1669" s="12" t="s">
        <v>2225</v>
      </c>
      <c r="F1669" s="1">
        <v>16.949659347534201</v>
      </c>
      <c r="G1669" s="1" t="s">
        <v>2406</v>
      </c>
      <c r="H1669" s="1">
        <v>4.6045999624766403E-5</v>
      </c>
      <c r="I1669" s="1" t="s">
        <v>2406</v>
      </c>
      <c r="J1669" s="1">
        <v>6.2587430875282694E-5</v>
      </c>
      <c r="K1669" s="1" t="s">
        <v>2406</v>
      </c>
      <c r="L1669" s="1">
        <v>5.4316718888003399E-5</v>
      </c>
      <c r="M1669" s="1" t="s">
        <v>2406</v>
      </c>
      <c r="N1669" s="1">
        <v>1.2517490540631099E-4</v>
      </c>
      <c r="O1669" s="1" t="s">
        <v>2406</v>
      </c>
    </row>
    <row r="1670" spans="1:15" x14ac:dyDescent="0.25">
      <c r="A1670" s="12" t="s">
        <v>3504</v>
      </c>
      <c r="B1670" s="12" t="s">
        <v>4602</v>
      </c>
      <c r="C1670" s="12" t="s">
        <v>1491</v>
      </c>
      <c r="D1670" s="12" t="s">
        <v>3513</v>
      </c>
      <c r="E1670" s="12" t="s">
        <v>2225</v>
      </c>
      <c r="F1670" s="1">
        <v>16.949659347534201</v>
      </c>
      <c r="G1670" s="1" t="s">
        <v>2406</v>
      </c>
      <c r="H1670" s="1">
        <v>4.6045999624766403E-5</v>
      </c>
      <c r="I1670" s="1" t="s">
        <v>2406</v>
      </c>
      <c r="J1670" s="1">
        <v>6.2587430875282694E-5</v>
      </c>
      <c r="K1670" s="1" t="s">
        <v>2406</v>
      </c>
      <c r="L1670" s="1">
        <v>5.4316718888003399E-5</v>
      </c>
      <c r="M1670" s="1" t="s">
        <v>2406</v>
      </c>
      <c r="N1670" s="1">
        <v>1.2517490540631099E-4</v>
      </c>
      <c r="O1670" s="1" t="s">
        <v>2406</v>
      </c>
    </row>
    <row r="1671" spans="1:15" x14ac:dyDescent="0.25">
      <c r="A1671" s="12" t="s">
        <v>3504</v>
      </c>
      <c r="B1671" s="12" t="s">
        <v>4603</v>
      </c>
      <c r="C1671" s="12" t="s">
        <v>1491</v>
      </c>
      <c r="D1671" s="12" t="s">
        <v>4604</v>
      </c>
      <c r="E1671" s="12" t="s">
        <v>2225</v>
      </c>
      <c r="F1671" s="1">
        <v>16.949659347534201</v>
      </c>
      <c r="G1671" s="1" t="s">
        <v>2406</v>
      </c>
      <c r="H1671" s="1">
        <v>4.6045999624766403E-5</v>
      </c>
      <c r="I1671" s="1" t="s">
        <v>2406</v>
      </c>
      <c r="J1671" s="1">
        <v>6.2587430875282694E-5</v>
      </c>
      <c r="K1671" s="1" t="s">
        <v>2406</v>
      </c>
      <c r="L1671" s="1">
        <v>5.4316718888003399E-5</v>
      </c>
      <c r="M1671" s="1" t="s">
        <v>2406</v>
      </c>
      <c r="N1671" s="1">
        <v>1.2517490540631099E-4</v>
      </c>
      <c r="O1671" s="1" t="s">
        <v>2406</v>
      </c>
    </row>
    <row r="1672" spans="1:15" x14ac:dyDescent="0.25">
      <c r="A1672" s="12" t="s">
        <v>2611</v>
      </c>
      <c r="B1672" s="12" t="s">
        <v>4605</v>
      </c>
      <c r="C1672" s="12" t="s">
        <v>1491</v>
      </c>
      <c r="D1672" s="12" t="s">
        <v>1697</v>
      </c>
      <c r="E1672" s="12" t="s">
        <v>2225</v>
      </c>
      <c r="F1672" s="1">
        <v>3.07563304901123</v>
      </c>
      <c r="G1672" s="1" t="s">
        <v>6767</v>
      </c>
      <c r="H1672" s="1">
        <v>2.4010150227695699E-3</v>
      </c>
      <c r="I1672" s="1" t="s">
        <v>6767</v>
      </c>
      <c r="J1672" s="1">
        <v>1.19223303045146E-4</v>
      </c>
      <c r="K1672" s="1" t="s">
        <v>6767</v>
      </c>
      <c r="L1672" s="1">
        <v>3.0379830859601502E-3</v>
      </c>
      <c r="M1672" s="1" t="s">
        <v>6767</v>
      </c>
      <c r="N1672" s="1">
        <v>9.6028979169204799E-4</v>
      </c>
      <c r="O1672" s="1" t="s">
        <v>6767</v>
      </c>
    </row>
    <row r="1673" spans="1:15" x14ac:dyDescent="0.25">
      <c r="A1673" s="12" t="s">
        <v>3518</v>
      </c>
      <c r="B1673" s="12" t="s">
        <v>4606</v>
      </c>
      <c r="C1673" s="12" t="s">
        <v>1491</v>
      </c>
      <c r="D1673" s="12" t="s">
        <v>1931</v>
      </c>
      <c r="E1673" s="12" t="s">
        <v>2225</v>
      </c>
      <c r="F1673" s="1">
        <v>16.949659347534201</v>
      </c>
      <c r="G1673" s="1" t="s">
        <v>2406</v>
      </c>
      <c r="H1673" s="1">
        <v>4.6045999624766403E-5</v>
      </c>
      <c r="I1673" s="1" t="s">
        <v>2406</v>
      </c>
      <c r="J1673" s="1">
        <v>6.2587430875282694E-5</v>
      </c>
      <c r="K1673" s="1" t="s">
        <v>2406</v>
      </c>
      <c r="L1673" s="1">
        <v>5.4316718888003399E-5</v>
      </c>
      <c r="M1673" s="1" t="s">
        <v>2406</v>
      </c>
      <c r="N1673" s="1">
        <v>1.2517490540631099E-4</v>
      </c>
      <c r="O1673" s="1" t="s">
        <v>2406</v>
      </c>
    </row>
    <row r="1674" spans="1:15" x14ac:dyDescent="0.25">
      <c r="A1674" s="12" t="s">
        <v>3518</v>
      </c>
      <c r="B1674" s="12" t="s">
        <v>4607</v>
      </c>
      <c r="C1674" s="12" t="s">
        <v>1491</v>
      </c>
      <c r="D1674" s="12" t="s">
        <v>4608</v>
      </c>
      <c r="E1674" s="12" t="s">
        <v>2225</v>
      </c>
      <c r="F1674" s="1">
        <v>16.949659347534201</v>
      </c>
      <c r="G1674" s="1" t="s">
        <v>2406</v>
      </c>
      <c r="H1674" s="1">
        <v>4.6045999624766403E-5</v>
      </c>
      <c r="I1674" s="1" t="s">
        <v>2406</v>
      </c>
      <c r="J1674" s="1">
        <v>6.2587430875282694E-5</v>
      </c>
      <c r="K1674" s="1" t="s">
        <v>2406</v>
      </c>
      <c r="L1674" s="1">
        <v>5.4316718888003399E-5</v>
      </c>
      <c r="M1674" s="1" t="s">
        <v>2406</v>
      </c>
      <c r="N1674" s="1">
        <v>1.2517490540631099E-4</v>
      </c>
      <c r="O1674" s="1" t="s">
        <v>2406</v>
      </c>
    </row>
    <row r="1675" spans="1:15" x14ac:dyDescent="0.25">
      <c r="A1675" s="12" t="s">
        <v>3518</v>
      </c>
      <c r="B1675" s="12" t="s">
        <v>4609</v>
      </c>
      <c r="C1675" s="12" t="s">
        <v>1491</v>
      </c>
      <c r="D1675" s="12" t="s">
        <v>4610</v>
      </c>
      <c r="E1675" s="12" t="s">
        <v>2225</v>
      </c>
      <c r="F1675" s="1">
        <v>16.949659347534201</v>
      </c>
      <c r="G1675" s="1" t="s">
        <v>2406</v>
      </c>
      <c r="H1675" s="1">
        <v>4.6045999624766403E-5</v>
      </c>
      <c r="I1675" s="1" t="s">
        <v>2406</v>
      </c>
      <c r="J1675" s="1">
        <v>6.2587430875282694E-5</v>
      </c>
      <c r="K1675" s="1" t="s">
        <v>2406</v>
      </c>
      <c r="L1675" s="1">
        <v>5.4316718888003399E-5</v>
      </c>
      <c r="M1675" s="1" t="s">
        <v>2406</v>
      </c>
      <c r="N1675" s="1">
        <v>1.2517490540631099E-4</v>
      </c>
      <c r="O1675" s="1" t="s">
        <v>2406</v>
      </c>
    </row>
    <row r="1676" spans="1:15" x14ac:dyDescent="0.25">
      <c r="A1676" s="12" t="s">
        <v>3518</v>
      </c>
      <c r="B1676" s="12" t="s">
        <v>4611</v>
      </c>
      <c r="C1676" s="12" t="s">
        <v>1491</v>
      </c>
      <c r="D1676" s="12" t="s">
        <v>2643</v>
      </c>
      <c r="E1676" s="12" t="s">
        <v>2225</v>
      </c>
      <c r="F1676" s="1">
        <v>16.949659347534201</v>
      </c>
      <c r="G1676" s="1" t="s">
        <v>2406</v>
      </c>
      <c r="H1676" s="1">
        <v>4.6045999624766403E-5</v>
      </c>
      <c r="I1676" s="1" t="s">
        <v>2406</v>
      </c>
      <c r="J1676" s="1">
        <v>6.2587430875282694E-5</v>
      </c>
      <c r="K1676" s="1" t="s">
        <v>2406</v>
      </c>
      <c r="L1676" s="1">
        <v>5.4316718888003399E-5</v>
      </c>
      <c r="M1676" s="1" t="s">
        <v>2406</v>
      </c>
      <c r="N1676" s="1">
        <v>1.2517490540631099E-4</v>
      </c>
      <c r="O1676" s="1" t="s">
        <v>2406</v>
      </c>
    </row>
    <row r="1677" spans="1:15" x14ac:dyDescent="0.25">
      <c r="A1677" s="12" t="s">
        <v>3518</v>
      </c>
      <c r="B1677" s="12" t="s">
        <v>4612</v>
      </c>
      <c r="C1677" s="12" t="s">
        <v>1491</v>
      </c>
      <c r="D1677" s="12" t="s">
        <v>1943</v>
      </c>
      <c r="E1677" s="12" t="s">
        <v>2225</v>
      </c>
      <c r="F1677" s="1">
        <v>16.949659347534201</v>
      </c>
      <c r="G1677" s="1" t="s">
        <v>2406</v>
      </c>
      <c r="H1677" s="1">
        <v>4.6045999624766403E-5</v>
      </c>
      <c r="I1677" s="1" t="s">
        <v>2406</v>
      </c>
      <c r="J1677" s="1">
        <v>6.2587430875282694E-5</v>
      </c>
      <c r="K1677" s="1" t="s">
        <v>2406</v>
      </c>
      <c r="L1677" s="1">
        <v>5.4316718888003399E-5</v>
      </c>
      <c r="M1677" s="1" t="s">
        <v>2406</v>
      </c>
      <c r="N1677" s="1">
        <v>1.2517490540631099E-4</v>
      </c>
      <c r="O1677" s="1" t="s">
        <v>2406</v>
      </c>
    </row>
    <row r="1678" spans="1:15" x14ac:dyDescent="0.25">
      <c r="A1678" s="12" t="s">
        <v>2611</v>
      </c>
      <c r="B1678" s="12" t="s">
        <v>4613</v>
      </c>
      <c r="C1678" s="12" t="s">
        <v>1491</v>
      </c>
      <c r="D1678" s="12" t="s">
        <v>4614</v>
      </c>
      <c r="E1678" s="12" t="s">
        <v>2225</v>
      </c>
      <c r="F1678" s="1">
        <v>3.07563304901123</v>
      </c>
      <c r="G1678" s="1" t="s">
        <v>6767</v>
      </c>
      <c r="H1678" s="1">
        <v>2.4010150227695699E-3</v>
      </c>
      <c r="I1678" s="1" t="s">
        <v>6767</v>
      </c>
      <c r="J1678" s="1">
        <v>1.19223303045146E-4</v>
      </c>
      <c r="K1678" s="1" t="s">
        <v>6767</v>
      </c>
      <c r="L1678" s="1">
        <v>3.0379830859601502E-3</v>
      </c>
      <c r="M1678" s="1" t="s">
        <v>6767</v>
      </c>
      <c r="N1678" s="1">
        <v>9.6028979169204799E-4</v>
      </c>
      <c r="O1678" s="1" t="s">
        <v>6767</v>
      </c>
    </row>
    <row r="1679" spans="1:15" x14ac:dyDescent="0.25">
      <c r="A1679" s="12" t="s">
        <v>3504</v>
      </c>
      <c r="B1679" s="12" t="s">
        <v>4615</v>
      </c>
      <c r="C1679" s="12" t="s">
        <v>1491</v>
      </c>
      <c r="D1679" s="12" t="s">
        <v>2888</v>
      </c>
      <c r="E1679" s="12" t="s">
        <v>2225</v>
      </c>
      <c r="F1679" s="1">
        <v>16.949659347534201</v>
      </c>
      <c r="G1679" s="1" t="s">
        <v>2406</v>
      </c>
      <c r="H1679" s="1">
        <v>4.6045999624766403E-5</v>
      </c>
      <c r="I1679" s="1" t="s">
        <v>2406</v>
      </c>
      <c r="J1679" s="1">
        <v>6.2587430875282694E-5</v>
      </c>
      <c r="K1679" s="1" t="s">
        <v>2406</v>
      </c>
      <c r="L1679" s="1">
        <v>5.4316718888003399E-5</v>
      </c>
      <c r="M1679" s="1" t="s">
        <v>2406</v>
      </c>
      <c r="N1679" s="1">
        <v>1.2517490540631099E-4</v>
      </c>
      <c r="O1679" s="1" t="s">
        <v>2406</v>
      </c>
    </row>
    <row r="1680" spans="1:15" x14ac:dyDescent="0.25">
      <c r="A1680" s="12" t="s">
        <v>2611</v>
      </c>
      <c r="B1680" s="12" t="s">
        <v>4616</v>
      </c>
      <c r="C1680" s="12" t="s">
        <v>1491</v>
      </c>
      <c r="D1680" s="12" t="s">
        <v>4617</v>
      </c>
      <c r="E1680" s="12" t="s">
        <v>2225</v>
      </c>
      <c r="F1680" s="1">
        <v>3.07563304901123</v>
      </c>
      <c r="G1680" s="1" t="s">
        <v>6767</v>
      </c>
      <c r="H1680" s="1">
        <v>2.4010150227695699E-3</v>
      </c>
      <c r="I1680" s="1" t="s">
        <v>6767</v>
      </c>
      <c r="J1680" s="1">
        <v>1.19223303045146E-4</v>
      </c>
      <c r="K1680" s="1" t="s">
        <v>6767</v>
      </c>
      <c r="L1680" s="1">
        <v>3.0379830859601502E-3</v>
      </c>
      <c r="M1680" s="1" t="s">
        <v>6767</v>
      </c>
      <c r="N1680" s="1">
        <v>9.6028979169204799E-4</v>
      </c>
      <c r="O1680" s="1" t="s">
        <v>6767</v>
      </c>
    </row>
    <row r="1681" spans="1:15" x14ac:dyDescent="0.25">
      <c r="A1681" s="12" t="s">
        <v>3518</v>
      </c>
      <c r="B1681" s="12" t="s">
        <v>4618</v>
      </c>
      <c r="C1681" s="12" t="s">
        <v>1491</v>
      </c>
      <c r="D1681" s="12" t="s">
        <v>4619</v>
      </c>
      <c r="E1681" s="12" t="s">
        <v>2225</v>
      </c>
      <c r="F1681" s="1">
        <v>16.949659347534201</v>
      </c>
      <c r="G1681" s="1" t="s">
        <v>2406</v>
      </c>
      <c r="H1681" s="1">
        <v>4.6045999624766403E-5</v>
      </c>
      <c r="I1681" s="1" t="s">
        <v>2406</v>
      </c>
      <c r="J1681" s="1">
        <v>6.2587430875282694E-5</v>
      </c>
      <c r="K1681" s="1" t="s">
        <v>2406</v>
      </c>
      <c r="L1681" s="1">
        <v>5.4316718888003399E-5</v>
      </c>
      <c r="M1681" s="1" t="s">
        <v>2406</v>
      </c>
      <c r="N1681" s="1">
        <v>1.2517490540631099E-4</v>
      </c>
      <c r="O1681" s="1" t="s">
        <v>2406</v>
      </c>
    </row>
    <row r="1682" spans="1:15" x14ac:dyDescent="0.25">
      <c r="A1682" s="12" t="s">
        <v>3518</v>
      </c>
      <c r="B1682" s="12" t="s">
        <v>4620</v>
      </c>
      <c r="C1682" s="12" t="s">
        <v>1491</v>
      </c>
      <c r="D1682" s="12" t="s">
        <v>2173</v>
      </c>
      <c r="E1682" s="12" t="s">
        <v>2225</v>
      </c>
      <c r="F1682" s="1">
        <v>16.949659347534201</v>
      </c>
      <c r="G1682" s="1" t="s">
        <v>2406</v>
      </c>
      <c r="H1682" s="1">
        <v>4.6045999624766403E-5</v>
      </c>
      <c r="I1682" s="1" t="s">
        <v>2406</v>
      </c>
      <c r="J1682" s="1">
        <v>6.2587430875282694E-5</v>
      </c>
      <c r="K1682" s="1" t="s">
        <v>2406</v>
      </c>
      <c r="L1682" s="1">
        <v>5.4316718888003399E-5</v>
      </c>
      <c r="M1682" s="1" t="s">
        <v>2406</v>
      </c>
      <c r="N1682" s="1">
        <v>1.2517490540631099E-4</v>
      </c>
      <c r="O1682" s="1" t="s">
        <v>2406</v>
      </c>
    </row>
    <row r="1683" spans="1:15" x14ac:dyDescent="0.25">
      <c r="A1683" s="12" t="s">
        <v>3510</v>
      </c>
      <c r="B1683" s="12" t="s">
        <v>4621</v>
      </c>
      <c r="C1683" s="12" t="s">
        <v>1491</v>
      </c>
      <c r="D1683" s="12" t="s">
        <v>1685</v>
      </c>
      <c r="E1683" s="12" t="s">
        <v>2225</v>
      </c>
      <c r="F1683" s="1">
        <v>5.1165800094604501</v>
      </c>
      <c r="G1683" s="1" t="s">
        <v>2406</v>
      </c>
      <c r="H1683" s="1">
        <v>9.6181652043014797E-4</v>
      </c>
      <c r="I1683" s="1" t="s">
        <v>2406</v>
      </c>
      <c r="J1683" s="1">
        <v>1.07776395452674E-5</v>
      </c>
      <c r="K1683" s="1" t="s">
        <v>2406</v>
      </c>
      <c r="L1683" s="1">
        <v>6.8448722595348998E-4</v>
      </c>
      <c r="M1683" s="1" t="s">
        <v>2406</v>
      </c>
      <c r="N1683" s="1">
        <v>2.8086701058782599E-4</v>
      </c>
      <c r="O1683" s="1" t="s">
        <v>2406</v>
      </c>
    </row>
    <row r="1684" spans="1:15" x14ac:dyDescent="0.25">
      <c r="A1684" s="12" t="s">
        <v>3504</v>
      </c>
      <c r="B1684" s="12" t="s">
        <v>4622</v>
      </c>
      <c r="C1684" s="12" t="s">
        <v>1491</v>
      </c>
      <c r="D1684" s="12" t="s">
        <v>4623</v>
      </c>
      <c r="E1684" s="12" t="s">
        <v>2225</v>
      </c>
      <c r="F1684" s="1">
        <v>16.949659347534201</v>
      </c>
      <c r="G1684" s="1" t="s">
        <v>2406</v>
      </c>
      <c r="H1684" s="1">
        <v>4.6045999624766403E-5</v>
      </c>
      <c r="I1684" s="1" t="s">
        <v>2406</v>
      </c>
      <c r="J1684" s="1">
        <v>6.2587430875282694E-5</v>
      </c>
      <c r="K1684" s="1" t="s">
        <v>2406</v>
      </c>
      <c r="L1684" s="1">
        <v>5.4316718888003399E-5</v>
      </c>
      <c r="M1684" s="1" t="s">
        <v>2406</v>
      </c>
      <c r="N1684" s="1">
        <v>1.2517490540631099E-4</v>
      </c>
      <c r="O1684" s="1" t="s">
        <v>2406</v>
      </c>
    </row>
    <row r="1685" spans="1:15" x14ac:dyDescent="0.25">
      <c r="A1685" s="12" t="s">
        <v>3518</v>
      </c>
      <c r="B1685" s="12" t="s">
        <v>4624</v>
      </c>
      <c r="C1685" s="12" t="s">
        <v>1491</v>
      </c>
      <c r="D1685" s="12" t="s">
        <v>4135</v>
      </c>
      <c r="E1685" s="12" t="s">
        <v>2225</v>
      </c>
      <c r="F1685" s="1">
        <v>16.949659347534201</v>
      </c>
      <c r="G1685" s="1" t="s">
        <v>2406</v>
      </c>
      <c r="H1685" s="1">
        <v>4.6045999624766403E-5</v>
      </c>
      <c r="I1685" s="1" t="s">
        <v>2406</v>
      </c>
      <c r="J1685" s="1">
        <v>6.2587430875282694E-5</v>
      </c>
      <c r="K1685" s="1" t="s">
        <v>2406</v>
      </c>
      <c r="L1685" s="1">
        <v>5.4316718888003399E-5</v>
      </c>
      <c r="M1685" s="1" t="s">
        <v>2406</v>
      </c>
      <c r="N1685" s="1">
        <v>1.2517490540631099E-4</v>
      </c>
      <c r="O1685" s="1" t="s">
        <v>2406</v>
      </c>
    </row>
    <row r="1686" spans="1:15" x14ac:dyDescent="0.25">
      <c r="A1686" s="12" t="s">
        <v>3518</v>
      </c>
      <c r="B1686" s="12" t="s">
        <v>4625</v>
      </c>
      <c r="C1686" s="12" t="s">
        <v>1491</v>
      </c>
      <c r="D1686" s="12" t="s">
        <v>1813</v>
      </c>
      <c r="E1686" s="12" t="s">
        <v>2225</v>
      </c>
      <c r="F1686" s="1">
        <v>16.949659347534201</v>
      </c>
      <c r="G1686" s="1" t="s">
        <v>2406</v>
      </c>
      <c r="H1686" s="1">
        <v>4.6045999624766403E-5</v>
      </c>
      <c r="I1686" s="1" t="s">
        <v>2406</v>
      </c>
      <c r="J1686" s="1">
        <v>6.2587430875282694E-5</v>
      </c>
      <c r="K1686" s="1" t="s">
        <v>2406</v>
      </c>
      <c r="L1686" s="1">
        <v>5.4316718888003399E-5</v>
      </c>
      <c r="M1686" s="1" t="s">
        <v>2406</v>
      </c>
      <c r="N1686" s="1">
        <v>1.2517490540631099E-4</v>
      </c>
      <c r="O1686" s="1" t="s">
        <v>2406</v>
      </c>
    </row>
    <row r="1687" spans="1:15" x14ac:dyDescent="0.25">
      <c r="A1687" s="12" t="s">
        <v>3504</v>
      </c>
      <c r="B1687" s="12" t="s">
        <v>4626</v>
      </c>
      <c r="C1687" s="12" t="s">
        <v>1491</v>
      </c>
      <c r="D1687" s="12" t="s">
        <v>4627</v>
      </c>
      <c r="E1687" s="12" t="s">
        <v>2225</v>
      </c>
      <c r="F1687" s="1">
        <v>16.949659347534201</v>
      </c>
      <c r="G1687" s="1" t="s">
        <v>2406</v>
      </c>
      <c r="H1687" s="1">
        <v>4.6045999624766403E-5</v>
      </c>
      <c r="I1687" s="1" t="s">
        <v>2406</v>
      </c>
      <c r="J1687" s="1">
        <v>6.2587430875282694E-5</v>
      </c>
      <c r="K1687" s="1" t="s">
        <v>2406</v>
      </c>
      <c r="L1687" s="1">
        <v>5.4316718888003399E-5</v>
      </c>
      <c r="M1687" s="1" t="s">
        <v>2406</v>
      </c>
      <c r="N1687" s="1">
        <v>1.2517490540631099E-4</v>
      </c>
      <c r="O1687" s="1" t="s">
        <v>2406</v>
      </c>
    </row>
    <row r="1688" spans="1:15" x14ac:dyDescent="0.25">
      <c r="A1688" s="12" t="s">
        <v>3504</v>
      </c>
      <c r="B1688" s="12" t="s">
        <v>4628</v>
      </c>
      <c r="C1688" s="12" t="s">
        <v>1491</v>
      </c>
      <c r="D1688" s="12" t="s">
        <v>4629</v>
      </c>
      <c r="E1688" s="12" t="s">
        <v>2225</v>
      </c>
      <c r="F1688" s="1">
        <v>16.949659347534201</v>
      </c>
      <c r="G1688" s="1" t="s">
        <v>2406</v>
      </c>
      <c r="H1688" s="1">
        <v>4.6045999624766403E-5</v>
      </c>
      <c r="I1688" s="1" t="s">
        <v>2406</v>
      </c>
      <c r="J1688" s="1">
        <v>6.2587430875282694E-5</v>
      </c>
      <c r="K1688" s="1" t="s">
        <v>2406</v>
      </c>
      <c r="L1688" s="1">
        <v>5.4316718888003399E-5</v>
      </c>
      <c r="M1688" s="1" t="s">
        <v>2406</v>
      </c>
      <c r="N1688" s="1">
        <v>1.2517490540631099E-4</v>
      </c>
      <c r="O1688" s="1" t="s">
        <v>2406</v>
      </c>
    </row>
    <row r="1689" spans="1:15" x14ac:dyDescent="0.25">
      <c r="A1689" s="12" t="s">
        <v>3510</v>
      </c>
      <c r="B1689" s="12" t="s">
        <v>4630</v>
      </c>
      <c r="C1689" s="12" t="s">
        <v>1491</v>
      </c>
      <c r="D1689" s="12" t="s">
        <v>2152</v>
      </c>
      <c r="E1689" s="12" t="s">
        <v>2225</v>
      </c>
      <c r="F1689" s="1">
        <v>5.1165800094604501</v>
      </c>
      <c r="G1689" s="1" t="s">
        <v>2406</v>
      </c>
      <c r="H1689" s="1">
        <v>9.6181652043014797E-4</v>
      </c>
      <c r="I1689" s="1" t="s">
        <v>2406</v>
      </c>
      <c r="J1689" s="1">
        <v>1.07776395452674E-5</v>
      </c>
      <c r="K1689" s="1" t="s">
        <v>2406</v>
      </c>
      <c r="L1689" s="1">
        <v>6.8448722595348998E-4</v>
      </c>
      <c r="M1689" s="1" t="s">
        <v>2406</v>
      </c>
      <c r="N1689" s="1">
        <v>2.8086701058782599E-4</v>
      </c>
      <c r="O1689" s="1" t="s">
        <v>2406</v>
      </c>
    </row>
    <row r="1690" spans="1:15" x14ac:dyDescent="0.25">
      <c r="A1690" s="12" t="s">
        <v>2611</v>
      </c>
      <c r="B1690" s="12" t="s">
        <v>4631</v>
      </c>
      <c r="C1690" s="12" t="s">
        <v>1491</v>
      </c>
      <c r="D1690" s="12" t="s">
        <v>4632</v>
      </c>
      <c r="E1690" s="12" t="s">
        <v>2225</v>
      </c>
      <c r="F1690" s="1">
        <v>3.07563304901123</v>
      </c>
      <c r="G1690" s="1" t="s">
        <v>6767</v>
      </c>
      <c r="H1690" s="1">
        <v>2.4010150227695699E-3</v>
      </c>
      <c r="I1690" s="1" t="s">
        <v>6767</v>
      </c>
      <c r="J1690" s="1">
        <v>1.19223303045146E-4</v>
      </c>
      <c r="K1690" s="1" t="s">
        <v>6767</v>
      </c>
      <c r="L1690" s="1">
        <v>3.0379830859601502E-3</v>
      </c>
      <c r="M1690" s="1" t="s">
        <v>6767</v>
      </c>
      <c r="N1690" s="1">
        <v>9.6028979169204799E-4</v>
      </c>
      <c r="O1690" s="1" t="s">
        <v>6767</v>
      </c>
    </row>
    <row r="1691" spans="1:15" x14ac:dyDescent="0.25">
      <c r="A1691" s="12" t="s">
        <v>3518</v>
      </c>
      <c r="B1691" s="12" t="s">
        <v>4633</v>
      </c>
      <c r="C1691" s="12" t="s">
        <v>1491</v>
      </c>
      <c r="D1691" s="12" t="s">
        <v>2657</v>
      </c>
      <c r="E1691" s="12" t="s">
        <v>2225</v>
      </c>
      <c r="F1691" s="1">
        <v>16.949659347534201</v>
      </c>
      <c r="G1691" s="1" t="s">
        <v>2406</v>
      </c>
      <c r="H1691" s="1">
        <v>4.6045999624766403E-5</v>
      </c>
      <c r="I1691" s="1" t="s">
        <v>2406</v>
      </c>
      <c r="J1691" s="1">
        <v>6.2587430875282694E-5</v>
      </c>
      <c r="K1691" s="1" t="s">
        <v>2406</v>
      </c>
      <c r="L1691" s="1">
        <v>5.4316718888003399E-5</v>
      </c>
      <c r="M1691" s="1" t="s">
        <v>2406</v>
      </c>
      <c r="N1691" s="1">
        <v>1.2517490540631099E-4</v>
      </c>
      <c r="O1691" s="1" t="s">
        <v>2406</v>
      </c>
    </row>
    <row r="1692" spans="1:15" x14ac:dyDescent="0.25">
      <c r="A1692" s="12" t="s">
        <v>3504</v>
      </c>
      <c r="B1692" s="12" t="s">
        <v>4634</v>
      </c>
      <c r="C1692" s="12" t="s">
        <v>1491</v>
      </c>
      <c r="D1692" s="12" t="s">
        <v>1753</v>
      </c>
      <c r="E1692" s="12" t="s">
        <v>2225</v>
      </c>
      <c r="F1692" s="1">
        <v>16.949659347534201</v>
      </c>
      <c r="G1692" s="1" t="s">
        <v>2406</v>
      </c>
      <c r="H1692" s="1">
        <v>4.6045999624766403E-5</v>
      </c>
      <c r="I1692" s="1" t="s">
        <v>2406</v>
      </c>
      <c r="J1692" s="1">
        <v>6.2587430875282694E-5</v>
      </c>
      <c r="K1692" s="1" t="s">
        <v>2406</v>
      </c>
      <c r="L1692" s="1">
        <v>5.4316718888003399E-5</v>
      </c>
      <c r="M1692" s="1" t="s">
        <v>2406</v>
      </c>
      <c r="N1692" s="1">
        <v>1.2517490540631099E-4</v>
      </c>
      <c r="O1692" s="1" t="s">
        <v>2406</v>
      </c>
    </row>
    <row r="1693" spans="1:15" x14ac:dyDescent="0.25">
      <c r="A1693" s="12" t="s">
        <v>3504</v>
      </c>
      <c r="B1693" s="12" t="s">
        <v>4635</v>
      </c>
      <c r="C1693" s="12" t="s">
        <v>1491</v>
      </c>
      <c r="D1693" s="12" t="s">
        <v>1948</v>
      </c>
      <c r="E1693" s="12" t="s">
        <v>2225</v>
      </c>
      <c r="F1693" s="1">
        <v>16.949659347534201</v>
      </c>
      <c r="G1693" s="1" t="s">
        <v>2406</v>
      </c>
      <c r="H1693" s="1">
        <v>4.6045999624766403E-5</v>
      </c>
      <c r="I1693" s="1" t="s">
        <v>2406</v>
      </c>
      <c r="J1693" s="1">
        <v>6.2587430875282694E-5</v>
      </c>
      <c r="K1693" s="1" t="s">
        <v>2406</v>
      </c>
      <c r="L1693" s="1">
        <v>5.4316718888003399E-5</v>
      </c>
      <c r="M1693" s="1" t="s">
        <v>2406</v>
      </c>
      <c r="N1693" s="1">
        <v>1.2517490540631099E-4</v>
      </c>
      <c r="O1693" s="1" t="s">
        <v>2406</v>
      </c>
    </row>
    <row r="1694" spans="1:15" x14ac:dyDescent="0.25">
      <c r="A1694" s="12" t="s">
        <v>3518</v>
      </c>
      <c r="B1694" s="12" t="s">
        <v>4636</v>
      </c>
      <c r="C1694" s="12" t="s">
        <v>1491</v>
      </c>
      <c r="D1694" s="12" t="s">
        <v>1875</v>
      </c>
      <c r="E1694" s="12" t="s">
        <v>2225</v>
      </c>
      <c r="F1694" s="1">
        <v>16.949659347534201</v>
      </c>
      <c r="G1694" s="1" t="s">
        <v>2406</v>
      </c>
      <c r="H1694" s="1">
        <v>4.6045999624766403E-5</v>
      </c>
      <c r="I1694" s="1" t="s">
        <v>2406</v>
      </c>
      <c r="J1694" s="1">
        <v>6.2587430875282694E-5</v>
      </c>
      <c r="K1694" s="1" t="s">
        <v>2406</v>
      </c>
      <c r="L1694" s="1">
        <v>5.4316718888003399E-5</v>
      </c>
      <c r="M1694" s="1" t="s">
        <v>2406</v>
      </c>
      <c r="N1694" s="1">
        <v>1.2517490540631099E-4</v>
      </c>
      <c r="O1694" s="1" t="s">
        <v>2406</v>
      </c>
    </row>
    <row r="1695" spans="1:15" x14ac:dyDescent="0.25">
      <c r="A1695" s="12" t="s">
        <v>3518</v>
      </c>
      <c r="B1695" s="12" t="s">
        <v>4637</v>
      </c>
      <c r="C1695" s="12" t="s">
        <v>1491</v>
      </c>
      <c r="D1695" s="12" t="s">
        <v>1882</v>
      </c>
      <c r="E1695" s="12" t="s">
        <v>2225</v>
      </c>
      <c r="F1695" s="1">
        <v>16.949659347534201</v>
      </c>
      <c r="G1695" s="1" t="s">
        <v>2406</v>
      </c>
      <c r="H1695" s="1">
        <v>4.6045999624766403E-5</v>
      </c>
      <c r="I1695" s="1" t="s">
        <v>2406</v>
      </c>
      <c r="J1695" s="1">
        <v>6.2587430875282694E-5</v>
      </c>
      <c r="K1695" s="1" t="s">
        <v>2406</v>
      </c>
      <c r="L1695" s="1">
        <v>5.4316718888003399E-5</v>
      </c>
      <c r="M1695" s="1" t="s">
        <v>2406</v>
      </c>
      <c r="N1695" s="1">
        <v>1.2517490540631099E-4</v>
      </c>
      <c r="O1695" s="1" t="s">
        <v>2406</v>
      </c>
    </row>
    <row r="1696" spans="1:15" x14ac:dyDescent="0.25">
      <c r="A1696" s="12" t="s">
        <v>3518</v>
      </c>
      <c r="B1696" s="12" t="s">
        <v>4638</v>
      </c>
      <c r="C1696" s="12" t="s">
        <v>1491</v>
      </c>
      <c r="D1696" s="12" t="s">
        <v>2007</v>
      </c>
      <c r="E1696" s="12" t="s">
        <v>2225</v>
      </c>
      <c r="F1696" s="1">
        <v>16.949659347534201</v>
      </c>
      <c r="G1696" s="1" t="s">
        <v>2406</v>
      </c>
      <c r="H1696" s="1">
        <v>4.6045999624766403E-5</v>
      </c>
      <c r="I1696" s="1" t="s">
        <v>2406</v>
      </c>
      <c r="J1696" s="1">
        <v>6.2587430875282694E-5</v>
      </c>
      <c r="K1696" s="1" t="s">
        <v>2406</v>
      </c>
      <c r="L1696" s="1">
        <v>5.4316718888003399E-5</v>
      </c>
      <c r="M1696" s="1" t="s">
        <v>2406</v>
      </c>
      <c r="N1696" s="1">
        <v>1.2517490540631099E-4</v>
      </c>
      <c r="O1696" s="1" t="s">
        <v>2406</v>
      </c>
    </row>
    <row r="1697" spans="1:15" x14ac:dyDescent="0.25">
      <c r="A1697" s="12" t="s">
        <v>3518</v>
      </c>
      <c r="B1697" s="12" t="s">
        <v>4639</v>
      </c>
      <c r="C1697" s="12" t="s">
        <v>1491</v>
      </c>
      <c r="D1697" s="12" t="s">
        <v>3717</v>
      </c>
      <c r="E1697" s="12" t="s">
        <v>2225</v>
      </c>
      <c r="F1697" s="1">
        <v>16.949659347534201</v>
      </c>
      <c r="G1697" s="1" t="s">
        <v>2406</v>
      </c>
      <c r="H1697" s="1">
        <v>4.6045999624766403E-5</v>
      </c>
      <c r="I1697" s="1" t="s">
        <v>2406</v>
      </c>
      <c r="J1697" s="1">
        <v>6.2587430875282694E-5</v>
      </c>
      <c r="K1697" s="1" t="s">
        <v>2406</v>
      </c>
      <c r="L1697" s="1">
        <v>5.4316718888003399E-5</v>
      </c>
      <c r="M1697" s="1" t="s">
        <v>2406</v>
      </c>
      <c r="N1697" s="1">
        <v>1.2517490540631099E-4</v>
      </c>
      <c r="O1697" s="1" t="s">
        <v>2406</v>
      </c>
    </row>
    <row r="1698" spans="1:15" x14ac:dyDescent="0.25">
      <c r="A1698" s="12" t="s">
        <v>3504</v>
      </c>
      <c r="B1698" s="12" t="s">
        <v>4640</v>
      </c>
      <c r="C1698" s="12" t="s">
        <v>1491</v>
      </c>
      <c r="D1698" s="12" t="s">
        <v>4641</v>
      </c>
      <c r="E1698" s="12" t="s">
        <v>2225</v>
      </c>
      <c r="F1698" s="1">
        <v>16.949659347534201</v>
      </c>
      <c r="G1698" s="1" t="s">
        <v>2406</v>
      </c>
      <c r="H1698" s="1">
        <v>4.6045999624766403E-5</v>
      </c>
      <c r="I1698" s="1" t="s">
        <v>2406</v>
      </c>
      <c r="J1698" s="1">
        <v>6.2587430875282694E-5</v>
      </c>
      <c r="K1698" s="1" t="s">
        <v>2406</v>
      </c>
      <c r="L1698" s="1">
        <v>5.4316718888003399E-5</v>
      </c>
      <c r="M1698" s="1" t="s">
        <v>2406</v>
      </c>
      <c r="N1698" s="1">
        <v>1.2517490540631099E-4</v>
      </c>
      <c r="O1698" s="1" t="s">
        <v>2406</v>
      </c>
    </row>
    <row r="1699" spans="1:15" x14ac:dyDescent="0.25">
      <c r="A1699" s="12" t="s">
        <v>3504</v>
      </c>
      <c r="B1699" s="12" t="s">
        <v>4642</v>
      </c>
      <c r="C1699" s="12" t="s">
        <v>1491</v>
      </c>
      <c r="D1699" s="12" t="s">
        <v>4643</v>
      </c>
      <c r="E1699" s="12" t="s">
        <v>2225</v>
      </c>
      <c r="F1699" s="1">
        <v>16.949659347534201</v>
      </c>
      <c r="G1699" s="1" t="s">
        <v>2406</v>
      </c>
      <c r="H1699" s="1">
        <v>4.6045999624766403E-5</v>
      </c>
      <c r="I1699" s="1" t="s">
        <v>2406</v>
      </c>
      <c r="J1699" s="1">
        <v>6.2587430875282694E-5</v>
      </c>
      <c r="K1699" s="1" t="s">
        <v>2406</v>
      </c>
      <c r="L1699" s="1">
        <v>5.4316718888003399E-5</v>
      </c>
      <c r="M1699" s="1" t="s">
        <v>2406</v>
      </c>
      <c r="N1699" s="1">
        <v>1.2517490540631099E-4</v>
      </c>
      <c r="O1699" s="1" t="s">
        <v>2406</v>
      </c>
    </row>
    <row r="1700" spans="1:15" x14ac:dyDescent="0.25">
      <c r="A1700" s="12" t="s">
        <v>3518</v>
      </c>
      <c r="B1700" s="12" t="s">
        <v>4644</v>
      </c>
      <c r="C1700" s="12" t="s">
        <v>1491</v>
      </c>
      <c r="D1700" s="12" t="s">
        <v>4399</v>
      </c>
      <c r="E1700" s="12" t="s">
        <v>2225</v>
      </c>
      <c r="F1700" s="1">
        <v>16.949659347534201</v>
      </c>
      <c r="G1700" s="1" t="s">
        <v>2406</v>
      </c>
      <c r="H1700" s="1">
        <v>4.6045999624766403E-5</v>
      </c>
      <c r="I1700" s="1" t="s">
        <v>2406</v>
      </c>
      <c r="J1700" s="1">
        <v>6.2587430875282694E-5</v>
      </c>
      <c r="K1700" s="1" t="s">
        <v>2406</v>
      </c>
      <c r="L1700" s="1">
        <v>5.4316718888003399E-5</v>
      </c>
      <c r="M1700" s="1" t="s">
        <v>2406</v>
      </c>
      <c r="N1700" s="1">
        <v>1.2517490540631099E-4</v>
      </c>
      <c r="O1700" s="1" t="s">
        <v>2406</v>
      </c>
    </row>
    <row r="1701" spans="1:15" x14ac:dyDescent="0.25">
      <c r="A1701" s="12" t="s">
        <v>3504</v>
      </c>
      <c r="B1701" s="12" t="s">
        <v>4645</v>
      </c>
      <c r="C1701" s="12" t="s">
        <v>1491</v>
      </c>
      <c r="D1701" s="12" t="s">
        <v>4646</v>
      </c>
      <c r="E1701" s="12" t="s">
        <v>2225</v>
      </c>
      <c r="F1701" s="1">
        <v>16.949659347534201</v>
      </c>
      <c r="G1701" s="1" t="s">
        <v>2406</v>
      </c>
      <c r="H1701" s="1">
        <v>4.6045999624766403E-5</v>
      </c>
      <c r="I1701" s="1" t="s">
        <v>2406</v>
      </c>
      <c r="J1701" s="1">
        <v>6.2587430875282694E-5</v>
      </c>
      <c r="K1701" s="1" t="s">
        <v>2406</v>
      </c>
      <c r="L1701" s="1">
        <v>5.4316718888003399E-5</v>
      </c>
      <c r="M1701" s="1" t="s">
        <v>2406</v>
      </c>
      <c r="N1701" s="1">
        <v>1.2517490540631099E-4</v>
      </c>
      <c r="O1701" s="1" t="s">
        <v>2406</v>
      </c>
    </row>
    <row r="1702" spans="1:15" x14ac:dyDescent="0.25">
      <c r="A1702" s="12" t="s">
        <v>3518</v>
      </c>
      <c r="B1702" s="12" t="s">
        <v>4647</v>
      </c>
      <c r="C1702" s="12" t="s">
        <v>1491</v>
      </c>
      <c r="D1702" s="12" t="s">
        <v>2181</v>
      </c>
      <c r="E1702" s="12" t="s">
        <v>2225</v>
      </c>
      <c r="F1702" s="1">
        <v>16.949659347534201</v>
      </c>
      <c r="G1702" s="1" t="s">
        <v>2406</v>
      </c>
      <c r="H1702" s="1">
        <v>4.6045999624766403E-5</v>
      </c>
      <c r="I1702" s="1" t="s">
        <v>2406</v>
      </c>
      <c r="J1702" s="1">
        <v>6.2587430875282694E-5</v>
      </c>
      <c r="K1702" s="1" t="s">
        <v>2406</v>
      </c>
      <c r="L1702" s="1">
        <v>5.4316718888003399E-5</v>
      </c>
      <c r="M1702" s="1" t="s">
        <v>2406</v>
      </c>
      <c r="N1702" s="1">
        <v>1.2517490540631099E-4</v>
      </c>
      <c r="O1702" s="1" t="s">
        <v>2406</v>
      </c>
    </row>
    <row r="1703" spans="1:15" x14ac:dyDescent="0.25">
      <c r="A1703" s="12" t="s">
        <v>3518</v>
      </c>
      <c r="B1703" s="12" t="s">
        <v>4648</v>
      </c>
      <c r="C1703" s="12" t="s">
        <v>1491</v>
      </c>
      <c r="D1703" s="12" t="s">
        <v>1502</v>
      </c>
      <c r="E1703" s="12" t="s">
        <v>2225</v>
      </c>
      <c r="F1703" s="1">
        <v>16.949659347534201</v>
      </c>
      <c r="G1703" s="1" t="s">
        <v>2406</v>
      </c>
      <c r="H1703" s="1">
        <v>4.6045999624766403E-5</v>
      </c>
      <c r="I1703" s="1" t="s">
        <v>2406</v>
      </c>
      <c r="J1703" s="1">
        <v>6.2587430875282694E-5</v>
      </c>
      <c r="K1703" s="1" t="s">
        <v>2406</v>
      </c>
      <c r="L1703" s="1">
        <v>5.4316718888003399E-5</v>
      </c>
      <c r="M1703" s="1" t="s">
        <v>2406</v>
      </c>
      <c r="N1703" s="1">
        <v>1.2517490540631099E-4</v>
      </c>
      <c r="O1703" s="1" t="s">
        <v>2406</v>
      </c>
    </row>
    <row r="1704" spans="1:15" x14ac:dyDescent="0.25">
      <c r="A1704" s="12" t="s">
        <v>3510</v>
      </c>
      <c r="B1704" s="12" t="s">
        <v>4649</v>
      </c>
      <c r="C1704" s="12" t="s">
        <v>1491</v>
      </c>
      <c r="D1704" s="12" t="s">
        <v>1699</v>
      </c>
      <c r="E1704" s="12" t="s">
        <v>2225</v>
      </c>
      <c r="F1704" s="1">
        <v>5.1165800094604501</v>
      </c>
      <c r="G1704" s="1" t="s">
        <v>2406</v>
      </c>
      <c r="H1704" s="1">
        <v>9.6181652043014797E-4</v>
      </c>
      <c r="I1704" s="1" t="s">
        <v>2406</v>
      </c>
      <c r="J1704" s="1">
        <v>1.07776395452674E-5</v>
      </c>
      <c r="K1704" s="1" t="s">
        <v>2406</v>
      </c>
      <c r="L1704" s="1">
        <v>6.8448722595348998E-4</v>
      </c>
      <c r="M1704" s="1" t="s">
        <v>2406</v>
      </c>
      <c r="N1704" s="1">
        <v>2.8086701058782599E-4</v>
      </c>
      <c r="O1704" s="1" t="s">
        <v>2406</v>
      </c>
    </row>
    <row r="1705" spans="1:15" x14ac:dyDescent="0.25">
      <c r="A1705" s="12" t="s">
        <v>3518</v>
      </c>
      <c r="B1705" s="12" t="s">
        <v>4650</v>
      </c>
      <c r="C1705" s="12" t="s">
        <v>1491</v>
      </c>
      <c r="D1705" s="12" t="s">
        <v>4651</v>
      </c>
      <c r="E1705" s="12" t="s">
        <v>2225</v>
      </c>
      <c r="F1705" s="1">
        <v>16.949659347534201</v>
      </c>
      <c r="G1705" s="1" t="s">
        <v>2406</v>
      </c>
      <c r="H1705" s="1">
        <v>4.6045999624766403E-5</v>
      </c>
      <c r="I1705" s="1" t="s">
        <v>2406</v>
      </c>
      <c r="J1705" s="1">
        <v>6.2587430875282694E-5</v>
      </c>
      <c r="K1705" s="1" t="s">
        <v>2406</v>
      </c>
      <c r="L1705" s="1">
        <v>5.4316718888003399E-5</v>
      </c>
      <c r="M1705" s="1" t="s">
        <v>2406</v>
      </c>
      <c r="N1705" s="1">
        <v>1.2517490540631099E-4</v>
      </c>
      <c r="O1705" s="1" t="s">
        <v>2406</v>
      </c>
    </row>
    <row r="1706" spans="1:15" x14ac:dyDescent="0.25">
      <c r="A1706" s="12" t="s">
        <v>3504</v>
      </c>
      <c r="B1706" s="12" t="s">
        <v>4652</v>
      </c>
      <c r="C1706" s="12" t="s">
        <v>1491</v>
      </c>
      <c r="D1706" s="12" t="s">
        <v>4653</v>
      </c>
      <c r="E1706" s="12" t="s">
        <v>2225</v>
      </c>
      <c r="F1706" s="1">
        <v>16.949659347534201</v>
      </c>
      <c r="G1706" s="1" t="s">
        <v>2406</v>
      </c>
      <c r="H1706" s="1">
        <v>4.6045999624766403E-5</v>
      </c>
      <c r="I1706" s="1" t="s">
        <v>2406</v>
      </c>
      <c r="J1706" s="1">
        <v>6.2587430875282694E-5</v>
      </c>
      <c r="K1706" s="1" t="s">
        <v>2406</v>
      </c>
      <c r="L1706" s="1">
        <v>5.4316718888003399E-5</v>
      </c>
      <c r="M1706" s="1" t="s">
        <v>2406</v>
      </c>
      <c r="N1706" s="1">
        <v>1.2517490540631099E-4</v>
      </c>
      <c r="O1706" s="1" t="s">
        <v>2406</v>
      </c>
    </row>
    <row r="1707" spans="1:15" x14ac:dyDescent="0.25">
      <c r="A1707" s="12" t="s">
        <v>3518</v>
      </c>
      <c r="B1707" s="12" t="s">
        <v>4654</v>
      </c>
      <c r="C1707" s="12" t="s">
        <v>1491</v>
      </c>
      <c r="D1707" s="12" t="s">
        <v>4655</v>
      </c>
      <c r="E1707" s="12" t="s">
        <v>2225</v>
      </c>
      <c r="F1707" s="1">
        <v>16.949659347534201</v>
      </c>
      <c r="G1707" s="1" t="s">
        <v>2406</v>
      </c>
      <c r="H1707" s="1">
        <v>4.6045999624766403E-5</v>
      </c>
      <c r="I1707" s="1" t="s">
        <v>2406</v>
      </c>
      <c r="J1707" s="1">
        <v>6.2587430875282694E-5</v>
      </c>
      <c r="K1707" s="1" t="s">
        <v>2406</v>
      </c>
      <c r="L1707" s="1">
        <v>5.4316718888003399E-5</v>
      </c>
      <c r="M1707" s="1" t="s">
        <v>2406</v>
      </c>
      <c r="N1707" s="1">
        <v>1.2517490540631099E-4</v>
      </c>
      <c r="O1707" s="1" t="s">
        <v>2406</v>
      </c>
    </row>
    <row r="1708" spans="1:15" x14ac:dyDescent="0.25">
      <c r="A1708" s="12" t="s">
        <v>2611</v>
      </c>
      <c r="B1708" s="12" t="s">
        <v>4656</v>
      </c>
      <c r="C1708" s="12" t="s">
        <v>1491</v>
      </c>
      <c r="D1708" s="12" t="s">
        <v>4657</v>
      </c>
      <c r="E1708" s="12" t="s">
        <v>2225</v>
      </c>
      <c r="F1708" s="1">
        <v>3.07563304901123</v>
      </c>
      <c r="G1708" s="1" t="s">
        <v>6767</v>
      </c>
      <c r="H1708" s="1">
        <v>2.4010150227695699E-3</v>
      </c>
      <c r="I1708" s="1" t="s">
        <v>6767</v>
      </c>
      <c r="J1708" s="1">
        <v>1.19223303045146E-4</v>
      </c>
      <c r="K1708" s="1" t="s">
        <v>6767</v>
      </c>
      <c r="L1708" s="1">
        <v>3.0379830859601502E-3</v>
      </c>
      <c r="M1708" s="1" t="s">
        <v>6767</v>
      </c>
      <c r="N1708" s="1">
        <v>9.6028979169204799E-4</v>
      </c>
      <c r="O1708" s="1" t="s">
        <v>6767</v>
      </c>
    </row>
    <row r="1709" spans="1:15" x14ac:dyDescent="0.25">
      <c r="A1709" s="12" t="s">
        <v>3518</v>
      </c>
      <c r="B1709" s="12" t="s">
        <v>4658</v>
      </c>
      <c r="C1709" s="12" t="s">
        <v>1491</v>
      </c>
      <c r="D1709" s="12" t="s">
        <v>1941</v>
      </c>
      <c r="E1709" s="12" t="s">
        <v>2225</v>
      </c>
      <c r="F1709" s="1">
        <v>16.949659347534201</v>
      </c>
      <c r="G1709" s="1" t="s">
        <v>2406</v>
      </c>
      <c r="H1709" s="1">
        <v>4.6045999624766403E-5</v>
      </c>
      <c r="I1709" s="1" t="s">
        <v>2406</v>
      </c>
      <c r="J1709" s="1">
        <v>6.2587430875282694E-5</v>
      </c>
      <c r="K1709" s="1" t="s">
        <v>2406</v>
      </c>
      <c r="L1709" s="1">
        <v>5.4316718888003399E-5</v>
      </c>
      <c r="M1709" s="1" t="s">
        <v>2406</v>
      </c>
      <c r="N1709" s="1">
        <v>1.2517490540631099E-4</v>
      </c>
      <c r="O1709" s="1" t="s">
        <v>2406</v>
      </c>
    </row>
    <row r="1710" spans="1:15" x14ac:dyDescent="0.25">
      <c r="A1710" s="12" t="s">
        <v>3518</v>
      </c>
      <c r="B1710" s="12" t="s">
        <v>4659</v>
      </c>
      <c r="C1710" s="12" t="s">
        <v>1491</v>
      </c>
      <c r="D1710" s="12" t="s">
        <v>1669</v>
      </c>
      <c r="E1710" s="12" t="s">
        <v>2225</v>
      </c>
      <c r="F1710" s="1">
        <v>16.949659347534201</v>
      </c>
      <c r="G1710" s="1" t="s">
        <v>2406</v>
      </c>
      <c r="H1710" s="1">
        <v>4.6045999624766403E-5</v>
      </c>
      <c r="I1710" s="1" t="s">
        <v>2406</v>
      </c>
      <c r="J1710" s="1">
        <v>6.2587430875282694E-5</v>
      </c>
      <c r="K1710" s="1" t="s">
        <v>2406</v>
      </c>
      <c r="L1710" s="1">
        <v>5.4316718888003399E-5</v>
      </c>
      <c r="M1710" s="1" t="s">
        <v>2406</v>
      </c>
      <c r="N1710" s="1">
        <v>1.2517490540631099E-4</v>
      </c>
      <c r="O1710" s="1" t="s">
        <v>2406</v>
      </c>
    </row>
    <row r="1711" spans="1:15" x14ac:dyDescent="0.25">
      <c r="A1711" s="12" t="s">
        <v>3504</v>
      </c>
      <c r="B1711" s="12" t="s">
        <v>4660</v>
      </c>
      <c r="C1711" s="12" t="s">
        <v>1491</v>
      </c>
      <c r="D1711" s="12" t="s">
        <v>1788</v>
      </c>
      <c r="E1711" s="12" t="s">
        <v>2225</v>
      </c>
      <c r="F1711" s="1">
        <v>16.949659347534201</v>
      </c>
      <c r="G1711" s="1" t="s">
        <v>2406</v>
      </c>
      <c r="H1711" s="1">
        <v>4.6045999624766403E-5</v>
      </c>
      <c r="I1711" s="1" t="s">
        <v>2406</v>
      </c>
      <c r="J1711" s="1">
        <v>6.2587430875282694E-5</v>
      </c>
      <c r="K1711" s="1" t="s">
        <v>2406</v>
      </c>
      <c r="L1711" s="1">
        <v>5.4316718888003399E-5</v>
      </c>
      <c r="M1711" s="1" t="s">
        <v>2406</v>
      </c>
      <c r="N1711" s="1">
        <v>1.2517490540631099E-4</v>
      </c>
      <c r="O1711" s="1" t="s">
        <v>2406</v>
      </c>
    </row>
    <row r="1712" spans="1:15" x14ac:dyDescent="0.25">
      <c r="A1712" s="12" t="s">
        <v>3504</v>
      </c>
      <c r="B1712" s="12" t="s">
        <v>4661</v>
      </c>
      <c r="C1712" s="12" t="s">
        <v>1491</v>
      </c>
      <c r="D1712" s="12" t="s">
        <v>2462</v>
      </c>
      <c r="E1712" s="12" t="s">
        <v>2225</v>
      </c>
      <c r="F1712" s="1">
        <v>16.949659347534201</v>
      </c>
      <c r="G1712" s="1" t="s">
        <v>2406</v>
      </c>
      <c r="H1712" s="1">
        <v>4.6045999624766403E-5</v>
      </c>
      <c r="I1712" s="1" t="s">
        <v>2406</v>
      </c>
      <c r="J1712" s="1">
        <v>6.2587430875282694E-5</v>
      </c>
      <c r="K1712" s="1" t="s">
        <v>2406</v>
      </c>
      <c r="L1712" s="1">
        <v>5.4316718888003399E-5</v>
      </c>
      <c r="M1712" s="1" t="s">
        <v>2406</v>
      </c>
      <c r="N1712" s="1">
        <v>1.2517490540631099E-4</v>
      </c>
      <c r="O1712" s="1" t="s">
        <v>2406</v>
      </c>
    </row>
    <row r="1713" spans="1:15" x14ac:dyDescent="0.25">
      <c r="A1713" s="12" t="s">
        <v>3518</v>
      </c>
      <c r="B1713" s="12" t="s">
        <v>4662</v>
      </c>
      <c r="C1713" s="12" t="s">
        <v>1491</v>
      </c>
      <c r="D1713" s="12" t="s">
        <v>4663</v>
      </c>
      <c r="E1713" s="12" t="s">
        <v>2225</v>
      </c>
      <c r="F1713" s="1">
        <v>16.949659347534201</v>
      </c>
      <c r="G1713" s="1" t="s">
        <v>2406</v>
      </c>
      <c r="H1713" s="1">
        <v>4.6045999624766403E-5</v>
      </c>
      <c r="I1713" s="1" t="s">
        <v>2406</v>
      </c>
      <c r="J1713" s="1">
        <v>6.2587430875282694E-5</v>
      </c>
      <c r="K1713" s="1" t="s">
        <v>2406</v>
      </c>
      <c r="L1713" s="1">
        <v>5.4316718888003399E-5</v>
      </c>
      <c r="M1713" s="1" t="s">
        <v>2406</v>
      </c>
      <c r="N1713" s="1">
        <v>1.2517490540631099E-4</v>
      </c>
      <c r="O1713" s="1" t="s">
        <v>2406</v>
      </c>
    </row>
    <row r="1714" spans="1:15" x14ac:dyDescent="0.25">
      <c r="A1714" s="12" t="s">
        <v>3504</v>
      </c>
      <c r="B1714" s="12" t="s">
        <v>4664</v>
      </c>
      <c r="C1714" s="12" t="s">
        <v>1491</v>
      </c>
      <c r="D1714" s="12" t="s">
        <v>3581</v>
      </c>
      <c r="E1714" s="12" t="s">
        <v>2225</v>
      </c>
      <c r="F1714" s="1">
        <v>16.949659347534201</v>
      </c>
      <c r="G1714" s="1" t="s">
        <v>2406</v>
      </c>
      <c r="H1714" s="1">
        <v>4.6045999624766403E-5</v>
      </c>
      <c r="I1714" s="1" t="s">
        <v>2406</v>
      </c>
      <c r="J1714" s="1">
        <v>6.2587430875282694E-5</v>
      </c>
      <c r="K1714" s="1" t="s">
        <v>2406</v>
      </c>
      <c r="L1714" s="1">
        <v>5.4316718888003399E-5</v>
      </c>
      <c r="M1714" s="1" t="s">
        <v>2406</v>
      </c>
      <c r="N1714" s="1">
        <v>1.2517490540631099E-4</v>
      </c>
      <c r="O1714" s="1" t="s">
        <v>2406</v>
      </c>
    </row>
    <row r="1715" spans="1:15" x14ac:dyDescent="0.25">
      <c r="A1715" s="12" t="s">
        <v>3518</v>
      </c>
      <c r="B1715" s="12" t="s">
        <v>4665</v>
      </c>
      <c r="C1715" s="12" t="s">
        <v>1491</v>
      </c>
      <c r="D1715" s="12" t="s">
        <v>2004</v>
      </c>
      <c r="E1715" s="12" t="s">
        <v>2225</v>
      </c>
      <c r="F1715" s="1">
        <v>16.949659347534201</v>
      </c>
      <c r="G1715" s="1" t="s">
        <v>2406</v>
      </c>
      <c r="H1715" s="1">
        <v>4.6045999624766403E-5</v>
      </c>
      <c r="I1715" s="1" t="s">
        <v>2406</v>
      </c>
      <c r="J1715" s="1">
        <v>6.2587430875282694E-5</v>
      </c>
      <c r="K1715" s="1" t="s">
        <v>2406</v>
      </c>
      <c r="L1715" s="1">
        <v>5.4316718888003399E-5</v>
      </c>
      <c r="M1715" s="1" t="s">
        <v>2406</v>
      </c>
      <c r="N1715" s="1">
        <v>1.2517490540631099E-4</v>
      </c>
      <c r="O1715" s="1" t="s">
        <v>2406</v>
      </c>
    </row>
    <row r="1716" spans="1:15" x14ac:dyDescent="0.25">
      <c r="A1716" s="12" t="s">
        <v>3518</v>
      </c>
      <c r="B1716" s="12" t="s">
        <v>4666</v>
      </c>
      <c r="C1716" s="12" t="s">
        <v>1491</v>
      </c>
      <c r="D1716" s="12" t="s">
        <v>4667</v>
      </c>
      <c r="E1716" s="12" t="s">
        <v>2225</v>
      </c>
      <c r="F1716" s="1">
        <v>16.949659347534201</v>
      </c>
      <c r="G1716" s="1" t="s">
        <v>2406</v>
      </c>
      <c r="H1716" s="1">
        <v>4.6045999624766403E-5</v>
      </c>
      <c r="I1716" s="1" t="s">
        <v>2406</v>
      </c>
      <c r="J1716" s="1">
        <v>6.2587430875282694E-5</v>
      </c>
      <c r="K1716" s="1" t="s">
        <v>2406</v>
      </c>
      <c r="L1716" s="1">
        <v>5.4316718888003399E-5</v>
      </c>
      <c r="M1716" s="1" t="s">
        <v>2406</v>
      </c>
      <c r="N1716" s="1">
        <v>1.2517490540631099E-4</v>
      </c>
      <c r="O1716" s="1" t="s">
        <v>2406</v>
      </c>
    </row>
    <row r="1717" spans="1:15" x14ac:dyDescent="0.25">
      <c r="A1717" s="12" t="s">
        <v>2611</v>
      </c>
      <c r="B1717" s="12" t="s">
        <v>4668</v>
      </c>
      <c r="C1717" s="12" t="s">
        <v>1491</v>
      </c>
      <c r="D1717" s="12" t="s">
        <v>4669</v>
      </c>
      <c r="E1717" s="12" t="s">
        <v>2225</v>
      </c>
      <c r="F1717" s="1">
        <v>3.07563304901123</v>
      </c>
      <c r="G1717" s="1" t="s">
        <v>6767</v>
      </c>
      <c r="H1717" s="1">
        <v>2.4010150227695699E-3</v>
      </c>
      <c r="I1717" s="1" t="s">
        <v>6767</v>
      </c>
      <c r="J1717" s="1">
        <v>1.19223303045146E-4</v>
      </c>
      <c r="K1717" s="1" t="s">
        <v>6767</v>
      </c>
      <c r="L1717" s="1">
        <v>3.0379830859601502E-3</v>
      </c>
      <c r="M1717" s="1" t="s">
        <v>6767</v>
      </c>
      <c r="N1717" s="1">
        <v>9.6028979169204799E-4</v>
      </c>
      <c r="O1717" s="1" t="s">
        <v>6767</v>
      </c>
    </row>
    <row r="1718" spans="1:15" x14ac:dyDescent="0.25">
      <c r="A1718" s="12" t="s">
        <v>3518</v>
      </c>
      <c r="B1718" s="12" t="s">
        <v>4670</v>
      </c>
      <c r="C1718" s="12" t="s">
        <v>1491</v>
      </c>
      <c r="D1718" s="12" t="s">
        <v>4671</v>
      </c>
      <c r="E1718" s="12" t="s">
        <v>2225</v>
      </c>
      <c r="F1718" s="1">
        <v>16.949659347534201</v>
      </c>
      <c r="G1718" s="1" t="s">
        <v>2406</v>
      </c>
      <c r="H1718" s="1">
        <v>4.6045999624766403E-5</v>
      </c>
      <c r="I1718" s="1" t="s">
        <v>2406</v>
      </c>
      <c r="J1718" s="1">
        <v>6.2587430875282694E-5</v>
      </c>
      <c r="K1718" s="1" t="s">
        <v>2406</v>
      </c>
      <c r="L1718" s="1">
        <v>5.4316718888003399E-5</v>
      </c>
      <c r="M1718" s="1" t="s">
        <v>2406</v>
      </c>
      <c r="N1718" s="1">
        <v>1.2517490540631099E-4</v>
      </c>
      <c r="O1718" s="1" t="s">
        <v>2406</v>
      </c>
    </row>
    <row r="1719" spans="1:15" x14ac:dyDescent="0.25">
      <c r="A1719" s="12" t="s">
        <v>3378</v>
      </c>
      <c r="B1719" s="12" t="s">
        <v>4672</v>
      </c>
      <c r="C1719" s="12" t="s">
        <v>1491</v>
      </c>
      <c r="D1719" s="12" t="s">
        <v>3591</v>
      </c>
      <c r="E1719" s="12" t="s">
        <v>2225</v>
      </c>
      <c r="F1719" s="1">
        <v>5.1165800094604501</v>
      </c>
      <c r="G1719" s="1" t="s">
        <v>2406</v>
      </c>
      <c r="H1719" s="1">
        <v>9.6181652043014797E-4</v>
      </c>
      <c r="I1719" s="1" t="s">
        <v>2406</v>
      </c>
      <c r="J1719" s="1">
        <v>1.07776395452674E-5</v>
      </c>
      <c r="K1719" s="1" t="s">
        <v>2406</v>
      </c>
      <c r="L1719" s="1">
        <v>6.8448722595348998E-4</v>
      </c>
      <c r="M1719" s="1" t="s">
        <v>2406</v>
      </c>
      <c r="N1719" s="1">
        <v>2.8086701058782599E-4</v>
      </c>
      <c r="O1719" s="1" t="s">
        <v>2406</v>
      </c>
    </row>
    <row r="1720" spans="1:15" x14ac:dyDescent="0.25">
      <c r="A1720" s="12" t="s">
        <v>3518</v>
      </c>
      <c r="B1720" s="12" t="s">
        <v>4673</v>
      </c>
      <c r="C1720" s="12" t="s">
        <v>1491</v>
      </c>
      <c r="D1720" s="12" t="s">
        <v>4674</v>
      </c>
      <c r="E1720" s="12" t="s">
        <v>2225</v>
      </c>
      <c r="F1720" s="1">
        <v>16.949659347534201</v>
      </c>
      <c r="G1720" s="1" t="s">
        <v>2406</v>
      </c>
      <c r="H1720" s="1">
        <v>4.6045999624766403E-5</v>
      </c>
      <c r="I1720" s="1" t="s">
        <v>2406</v>
      </c>
      <c r="J1720" s="1">
        <v>6.2587430875282694E-5</v>
      </c>
      <c r="K1720" s="1" t="s">
        <v>2406</v>
      </c>
      <c r="L1720" s="1">
        <v>5.4316718888003399E-5</v>
      </c>
      <c r="M1720" s="1" t="s">
        <v>2406</v>
      </c>
      <c r="N1720" s="1">
        <v>1.2517490540631099E-4</v>
      </c>
      <c r="O1720" s="1" t="s">
        <v>2406</v>
      </c>
    </row>
    <row r="1721" spans="1:15" x14ac:dyDescent="0.25">
      <c r="A1721" s="12" t="s">
        <v>3510</v>
      </c>
      <c r="B1721" s="12" t="s">
        <v>4675</v>
      </c>
      <c r="C1721" s="12" t="s">
        <v>1491</v>
      </c>
      <c r="D1721" s="12" t="s">
        <v>2038</v>
      </c>
      <c r="E1721" s="12" t="s">
        <v>2225</v>
      </c>
      <c r="F1721" s="1">
        <v>5.1165800094604501</v>
      </c>
      <c r="G1721" s="1" t="s">
        <v>2406</v>
      </c>
      <c r="H1721" s="1">
        <v>9.6181652043014797E-4</v>
      </c>
      <c r="I1721" s="1" t="s">
        <v>2406</v>
      </c>
      <c r="J1721" s="1">
        <v>1.07776395452674E-5</v>
      </c>
      <c r="K1721" s="1" t="s">
        <v>2406</v>
      </c>
      <c r="L1721" s="1">
        <v>6.8448722595348998E-4</v>
      </c>
      <c r="M1721" s="1" t="s">
        <v>2406</v>
      </c>
      <c r="N1721" s="1">
        <v>2.8086701058782599E-4</v>
      </c>
      <c r="O1721" s="1" t="s">
        <v>2406</v>
      </c>
    </row>
    <row r="1722" spans="1:15" x14ac:dyDescent="0.25">
      <c r="A1722" s="12" t="s">
        <v>3510</v>
      </c>
      <c r="B1722" s="12" t="s">
        <v>4676</v>
      </c>
      <c r="C1722" s="12" t="s">
        <v>1491</v>
      </c>
      <c r="D1722" s="12" t="s">
        <v>1985</v>
      </c>
      <c r="E1722" s="12" t="s">
        <v>2225</v>
      </c>
      <c r="F1722" s="1">
        <v>5.1165800094604501</v>
      </c>
      <c r="G1722" s="1" t="s">
        <v>2406</v>
      </c>
      <c r="H1722" s="1">
        <v>9.6181652043014797E-4</v>
      </c>
      <c r="I1722" s="1" t="s">
        <v>2406</v>
      </c>
      <c r="J1722" s="1">
        <v>1.07776395452674E-5</v>
      </c>
      <c r="K1722" s="1" t="s">
        <v>2406</v>
      </c>
      <c r="L1722" s="1">
        <v>6.8448722595348998E-4</v>
      </c>
      <c r="M1722" s="1" t="s">
        <v>2406</v>
      </c>
      <c r="N1722" s="1">
        <v>2.8086701058782599E-4</v>
      </c>
      <c r="O1722" s="1" t="s">
        <v>2406</v>
      </c>
    </row>
    <row r="1723" spans="1:15" x14ac:dyDescent="0.25">
      <c r="A1723" s="12" t="s">
        <v>3504</v>
      </c>
      <c r="B1723" s="12" t="s">
        <v>4677</v>
      </c>
      <c r="C1723" s="12" t="s">
        <v>1491</v>
      </c>
      <c r="D1723" s="12" t="s">
        <v>4678</v>
      </c>
      <c r="E1723" s="12" t="s">
        <v>2225</v>
      </c>
      <c r="F1723" s="1">
        <v>16.949659347534201</v>
      </c>
      <c r="G1723" s="1" t="s">
        <v>2406</v>
      </c>
      <c r="H1723" s="1">
        <v>4.6045999624766403E-5</v>
      </c>
      <c r="I1723" s="1" t="s">
        <v>2406</v>
      </c>
      <c r="J1723" s="1">
        <v>6.2587430875282694E-5</v>
      </c>
      <c r="K1723" s="1" t="s">
        <v>2406</v>
      </c>
      <c r="L1723" s="1">
        <v>5.4316718888003399E-5</v>
      </c>
      <c r="M1723" s="1" t="s">
        <v>2406</v>
      </c>
      <c r="N1723" s="1">
        <v>1.2517490540631099E-4</v>
      </c>
      <c r="O1723" s="1" t="s">
        <v>2406</v>
      </c>
    </row>
    <row r="1724" spans="1:15" x14ac:dyDescent="0.25">
      <c r="A1724" s="12" t="s">
        <v>3518</v>
      </c>
      <c r="B1724" s="12" t="s">
        <v>4679</v>
      </c>
      <c r="C1724" s="12" t="s">
        <v>1491</v>
      </c>
      <c r="D1724" s="12" t="s">
        <v>4446</v>
      </c>
      <c r="E1724" s="12" t="s">
        <v>2225</v>
      </c>
      <c r="F1724" s="1">
        <v>16.949659347534201</v>
      </c>
      <c r="G1724" s="1" t="s">
        <v>2406</v>
      </c>
      <c r="H1724" s="1">
        <v>4.6045999624766403E-5</v>
      </c>
      <c r="I1724" s="1" t="s">
        <v>2406</v>
      </c>
      <c r="J1724" s="1">
        <v>6.2587430875282694E-5</v>
      </c>
      <c r="K1724" s="1" t="s">
        <v>2406</v>
      </c>
      <c r="L1724" s="1">
        <v>5.4316718888003399E-5</v>
      </c>
      <c r="M1724" s="1" t="s">
        <v>2406</v>
      </c>
      <c r="N1724" s="1">
        <v>1.2517490540631099E-4</v>
      </c>
      <c r="O1724" s="1" t="s">
        <v>2406</v>
      </c>
    </row>
    <row r="1725" spans="1:15" x14ac:dyDescent="0.25">
      <c r="A1725" s="12" t="s">
        <v>3518</v>
      </c>
      <c r="B1725" s="12" t="s">
        <v>4680</v>
      </c>
      <c r="C1725" s="12" t="s">
        <v>1491</v>
      </c>
      <c r="D1725" s="12" t="s">
        <v>2139</v>
      </c>
      <c r="E1725" s="12" t="s">
        <v>2225</v>
      </c>
      <c r="F1725" s="1">
        <v>16.949659347534201</v>
      </c>
      <c r="G1725" s="1" t="s">
        <v>2406</v>
      </c>
      <c r="H1725" s="1">
        <v>4.6045999624766403E-5</v>
      </c>
      <c r="I1725" s="1" t="s">
        <v>2406</v>
      </c>
      <c r="J1725" s="1">
        <v>6.2587430875282694E-5</v>
      </c>
      <c r="K1725" s="1" t="s">
        <v>2406</v>
      </c>
      <c r="L1725" s="1">
        <v>5.4316718888003399E-5</v>
      </c>
      <c r="M1725" s="1" t="s">
        <v>2406</v>
      </c>
      <c r="N1725" s="1">
        <v>1.2517490540631099E-4</v>
      </c>
      <c r="O1725" s="1" t="s">
        <v>2406</v>
      </c>
    </row>
    <row r="1726" spans="1:15" x14ac:dyDescent="0.25">
      <c r="A1726" s="12" t="s">
        <v>3518</v>
      </c>
      <c r="B1726" s="12" t="s">
        <v>4681</v>
      </c>
      <c r="C1726" s="12" t="s">
        <v>1491</v>
      </c>
      <c r="D1726" s="12" t="s">
        <v>1883</v>
      </c>
      <c r="E1726" s="12" t="s">
        <v>2225</v>
      </c>
      <c r="F1726" s="1">
        <v>16.949659347534201</v>
      </c>
      <c r="G1726" s="1" t="s">
        <v>2406</v>
      </c>
      <c r="H1726" s="1">
        <v>4.6045999624766403E-5</v>
      </c>
      <c r="I1726" s="1" t="s">
        <v>2406</v>
      </c>
      <c r="J1726" s="1">
        <v>6.2587430875282694E-5</v>
      </c>
      <c r="K1726" s="1" t="s">
        <v>2406</v>
      </c>
      <c r="L1726" s="1">
        <v>5.4316718888003399E-5</v>
      </c>
      <c r="M1726" s="1" t="s">
        <v>2406</v>
      </c>
      <c r="N1726" s="1">
        <v>1.2517490540631099E-4</v>
      </c>
      <c r="O1726" s="1" t="s">
        <v>2406</v>
      </c>
    </row>
    <row r="1727" spans="1:15" x14ac:dyDescent="0.25">
      <c r="A1727" s="12" t="s">
        <v>3518</v>
      </c>
      <c r="B1727" s="12" t="s">
        <v>4682</v>
      </c>
      <c r="C1727" s="12" t="s">
        <v>1491</v>
      </c>
      <c r="D1727" s="12" t="s">
        <v>1569</v>
      </c>
      <c r="E1727" s="12" t="s">
        <v>2225</v>
      </c>
      <c r="F1727" s="1">
        <v>16.949659347534201</v>
      </c>
      <c r="G1727" s="1" t="s">
        <v>2406</v>
      </c>
      <c r="H1727" s="1">
        <v>4.6045999624766403E-5</v>
      </c>
      <c r="I1727" s="1" t="s">
        <v>2406</v>
      </c>
      <c r="J1727" s="1">
        <v>6.2587430875282694E-5</v>
      </c>
      <c r="K1727" s="1" t="s">
        <v>2406</v>
      </c>
      <c r="L1727" s="1">
        <v>5.4316718888003399E-5</v>
      </c>
      <c r="M1727" s="1" t="s">
        <v>2406</v>
      </c>
      <c r="N1727" s="1">
        <v>1.2517490540631099E-4</v>
      </c>
      <c r="O1727" s="1" t="s">
        <v>2406</v>
      </c>
    </row>
    <row r="1728" spans="1:15" x14ac:dyDescent="0.25">
      <c r="A1728" s="12" t="s">
        <v>3504</v>
      </c>
      <c r="B1728" s="12" t="s">
        <v>4683</v>
      </c>
      <c r="C1728" s="12" t="s">
        <v>1491</v>
      </c>
      <c r="D1728" s="12" t="s">
        <v>4684</v>
      </c>
      <c r="E1728" s="12" t="s">
        <v>2225</v>
      </c>
      <c r="F1728" s="1">
        <v>16.949659347534201</v>
      </c>
      <c r="G1728" s="1" t="s">
        <v>2406</v>
      </c>
      <c r="H1728" s="1">
        <v>4.6045999624766403E-5</v>
      </c>
      <c r="I1728" s="1" t="s">
        <v>2406</v>
      </c>
      <c r="J1728" s="1">
        <v>6.2587430875282694E-5</v>
      </c>
      <c r="K1728" s="1" t="s">
        <v>2406</v>
      </c>
      <c r="L1728" s="1">
        <v>5.4316718888003399E-5</v>
      </c>
      <c r="M1728" s="1" t="s">
        <v>2406</v>
      </c>
      <c r="N1728" s="1">
        <v>1.2517490540631099E-4</v>
      </c>
      <c r="O1728" s="1" t="s">
        <v>2406</v>
      </c>
    </row>
    <row r="1729" spans="1:15" x14ac:dyDescent="0.25">
      <c r="A1729" s="12" t="s">
        <v>3378</v>
      </c>
      <c r="B1729" s="12" t="s">
        <v>4685</v>
      </c>
      <c r="C1729" s="12" t="s">
        <v>1491</v>
      </c>
      <c r="D1729" s="12" t="s">
        <v>1809</v>
      </c>
      <c r="E1729" s="12" t="s">
        <v>2225</v>
      </c>
      <c r="F1729" s="1">
        <v>5.1165800094604501</v>
      </c>
      <c r="G1729" s="1" t="s">
        <v>2406</v>
      </c>
      <c r="H1729" s="1">
        <v>9.6181652043014797E-4</v>
      </c>
      <c r="I1729" s="1" t="s">
        <v>2406</v>
      </c>
      <c r="J1729" s="1">
        <v>1.07776395452674E-5</v>
      </c>
      <c r="K1729" s="1" t="s">
        <v>2406</v>
      </c>
      <c r="L1729" s="1">
        <v>6.8448722595348998E-4</v>
      </c>
      <c r="M1729" s="1" t="s">
        <v>2406</v>
      </c>
      <c r="N1729" s="1">
        <v>2.8086701058782599E-4</v>
      </c>
      <c r="O1729" s="1" t="s">
        <v>2406</v>
      </c>
    </row>
    <row r="1730" spans="1:15" x14ac:dyDescent="0.25">
      <c r="A1730" s="12" t="s">
        <v>3518</v>
      </c>
      <c r="B1730" s="12" t="s">
        <v>4686</v>
      </c>
      <c r="C1730" s="12" t="s">
        <v>1491</v>
      </c>
      <c r="D1730" s="12" t="s">
        <v>1516</v>
      </c>
      <c r="E1730" s="12" t="s">
        <v>2225</v>
      </c>
      <c r="F1730" s="1">
        <v>16.949659347534201</v>
      </c>
      <c r="G1730" s="1" t="s">
        <v>2406</v>
      </c>
      <c r="H1730" s="1">
        <v>4.6045999624766403E-5</v>
      </c>
      <c r="I1730" s="1" t="s">
        <v>2406</v>
      </c>
      <c r="J1730" s="1">
        <v>6.2587430875282694E-5</v>
      </c>
      <c r="K1730" s="1" t="s">
        <v>2406</v>
      </c>
      <c r="L1730" s="1">
        <v>5.4316718888003399E-5</v>
      </c>
      <c r="M1730" s="1" t="s">
        <v>2406</v>
      </c>
      <c r="N1730" s="1">
        <v>1.2517490540631099E-4</v>
      </c>
      <c r="O1730" s="1" t="s">
        <v>2406</v>
      </c>
    </row>
    <row r="1731" spans="1:15" x14ac:dyDescent="0.25">
      <c r="A1731" s="12" t="s">
        <v>3518</v>
      </c>
      <c r="B1731" s="12" t="s">
        <v>4687</v>
      </c>
      <c r="C1731" s="12" t="s">
        <v>1491</v>
      </c>
      <c r="D1731" s="12" t="s">
        <v>2491</v>
      </c>
      <c r="E1731" s="12" t="s">
        <v>2225</v>
      </c>
      <c r="F1731" s="1">
        <v>16.949659347534201</v>
      </c>
      <c r="G1731" s="1" t="s">
        <v>2406</v>
      </c>
      <c r="H1731" s="1">
        <v>4.6045999624766403E-5</v>
      </c>
      <c r="I1731" s="1" t="s">
        <v>2406</v>
      </c>
      <c r="J1731" s="1">
        <v>6.2587430875282694E-5</v>
      </c>
      <c r="K1731" s="1" t="s">
        <v>2406</v>
      </c>
      <c r="L1731" s="1">
        <v>5.4316718888003399E-5</v>
      </c>
      <c r="M1731" s="1" t="s">
        <v>2406</v>
      </c>
      <c r="N1731" s="1">
        <v>1.2517490540631099E-4</v>
      </c>
      <c r="O1731" s="1" t="s">
        <v>2406</v>
      </c>
    </row>
    <row r="1732" spans="1:15" x14ac:dyDescent="0.25">
      <c r="A1732" s="12" t="s">
        <v>3510</v>
      </c>
      <c r="B1732" s="12" t="s">
        <v>4688</v>
      </c>
      <c r="C1732" s="12" t="s">
        <v>1491</v>
      </c>
      <c r="D1732" s="12" t="s">
        <v>1694</v>
      </c>
      <c r="E1732" s="12" t="s">
        <v>2225</v>
      </c>
      <c r="F1732" s="1">
        <v>5.1165800094604501</v>
      </c>
      <c r="G1732" s="1" t="s">
        <v>2406</v>
      </c>
      <c r="H1732" s="1">
        <v>9.6181652043014797E-4</v>
      </c>
      <c r="I1732" s="1" t="s">
        <v>2406</v>
      </c>
      <c r="J1732" s="1">
        <v>1.07776395452674E-5</v>
      </c>
      <c r="K1732" s="1" t="s">
        <v>2406</v>
      </c>
      <c r="L1732" s="1">
        <v>6.8448722595348998E-4</v>
      </c>
      <c r="M1732" s="1" t="s">
        <v>2406</v>
      </c>
      <c r="N1732" s="1">
        <v>2.8086701058782599E-4</v>
      </c>
      <c r="O1732" s="1" t="s">
        <v>2406</v>
      </c>
    </row>
    <row r="1733" spans="1:15" x14ac:dyDescent="0.25">
      <c r="A1733" s="12" t="s">
        <v>3518</v>
      </c>
      <c r="B1733" s="12" t="s">
        <v>4689</v>
      </c>
      <c r="C1733" s="12" t="s">
        <v>1491</v>
      </c>
      <c r="D1733" s="12" t="s">
        <v>4690</v>
      </c>
      <c r="E1733" s="12" t="s">
        <v>2225</v>
      </c>
      <c r="F1733" s="1">
        <v>16.949659347534201</v>
      </c>
      <c r="G1733" s="1" t="s">
        <v>2406</v>
      </c>
      <c r="H1733" s="1">
        <v>4.6045999624766403E-5</v>
      </c>
      <c r="I1733" s="1" t="s">
        <v>2406</v>
      </c>
      <c r="J1733" s="1">
        <v>6.2587430875282694E-5</v>
      </c>
      <c r="K1733" s="1" t="s">
        <v>2406</v>
      </c>
      <c r="L1733" s="1">
        <v>5.4316718888003399E-5</v>
      </c>
      <c r="M1733" s="1" t="s">
        <v>2406</v>
      </c>
      <c r="N1733" s="1">
        <v>1.2517490540631099E-4</v>
      </c>
      <c r="O1733" s="1" t="s">
        <v>2406</v>
      </c>
    </row>
    <row r="1734" spans="1:15" x14ac:dyDescent="0.25">
      <c r="A1734" s="12" t="s">
        <v>2611</v>
      </c>
      <c r="B1734" s="12" t="s">
        <v>4691</v>
      </c>
      <c r="C1734" s="12" t="s">
        <v>1491</v>
      </c>
      <c r="D1734" s="12" t="s">
        <v>4692</v>
      </c>
      <c r="E1734" s="12" t="s">
        <v>2225</v>
      </c>
      <c r="F1734" s="1">
        <v>3.07563304901123</v>
      </c>
      <c r="G1734" s="1" t="s">
        <v>6767</v>
      </c>
      <c r="H1734" s="1">
        <v>2.4010150227695699E-3</v>
      </c>
      <c r="I1734" s="1" t="s">
        <v>6767</v>
      </c>
      <c r="J1734" s="1">
        <v>1.19223303045146E-4</v>
      </c>
      <c r="K1734" s="1" t="s">
        <v>6767</v>
      </c>
      <c r="L1734" s="1">
        <v>3.0379830859601502E-3</v>
      </c>
      <c r="M1734" s="1" t="s">
        <v>6767</v>
      </c>
      <c r="N1734" s="1">
        <v>9.6028979169204799E-4</v>
      </c>
      <c r="O1734" s="1" t="s">
        <v>6767</v>
      </c>
    </row>
    <row r="1735" spans="1:15" x14ac:dyDescent="0.25">
      <c r="A1735" s="12" t="s">
        <v>3518</v>
      </c>
      <c r="B1735" s="12" t="s">
        <v>4693</v>
      </c>
      <c r="C1735" s="12" t="s">
        <v>1491</v>
      </c>
      <c r="D1735" s="12" t="s">
        <v>2197</v>
      </c>
      <c r="E1735" s="12" t="s">
        <v>2225</v>
      </c>
      <c r="F1735" s="1">
        <v>16.949659347534201</v>
      </c>
      <c r="G1735" s="1" t="s">
        <v>2406</v>
      </c>
      <c r="H1735" s="1">
        <v>4.6045999624766403E-5</v>
      </c>
      <c r="I1735" s="1" t="s">
        <v>2406</v>
      </c>
      <c r="J1735" s="1">
        <v>6.2587430875282694E-5</v>
      </c>
      <c r="K1735" s="1" t="s">
        <v>2406</v>
      </c>
      <c r="L1735" s="1">
        <v>5.4316718888003399E-5</v>
      </c>
      <c r="M1735" s="1" t="s">
        <v>2406</v>
      </c>
      <c r="N1735" s="1">
        <v>1.2517490540631099E-4</v>
      </c>
      <c r="O1735" s="1" t="s">
        <v>2406</v>
      </c>
    </row>
    <row r="1736" spans="1:15" x14ac:dyDescent="0.25">
      <c r="A1736" s="12" t="s">
        <v>2611</v>
      </c>
      <c r="B1736" s="12" t="s">
        <v>4694</v>
      </c>
      <c r="C1736" s="12" t="s">
        <v>1491</v>
      </c>
      <c r="D1736" s="12" t="s">
        <v>2101</v>
      </c>
      <c r="E1736" s="12" t="s">
        <v>2225</v>
      </c>
      <c r="F1736" s="1">
        <v>3.07563304901123</v>
      </c>
      <c r="G1736" s="1" t="s">
        <v>6767</v>
      </c>
      <c r="H1736" s="1">
        <v>2.4010150227695699E-3</v>
      </c>
      <c r="I1736" s="1" t="s">
        <v>6767</v>
      </c>
      <c r="J1736" s="1">
        <v>1.19223303045146E-4</v>
      </c>
      <c r="K1736" s="1" t="s">
        <v>6767</v>
      </c>
      <c r="L1736" s="1">
        <v>3.0379830859601502E-3</v>
      </c>
      <c r="M1736" s="1" t="s">
        <v>6767</v>
      </c>
      <c r="N1736" s="1">
        <v>9.6028979169204799E-4</v>
      </c>
      <c r="O1736" s="1" t="s">
        <v>6767</v>
      </c>
    </row>
    <row r="1737" spans="1:15" x14ac:dyDescent="0.25">
      <c r="A1737" s="12" t="s">
        <v>3518</v>
      </c>
      <c r="B1737" s="12" t="s">
        <v>4695</v>
      </c>
      <c r="C1737" s="12" t="s">
        <v>1491</v>
      </c>
      <c r="D1737" s="12" t="s">
        <v>1904</v>
      </c>
      <c r="E1737" s="12" t="s">
        <v>2225</v>
      </c>
      <c r="F1737" s="1">
        <v>16.949659347534201</v>
      </c>
      <c r="G1737" s="1" t="s">
        <v>2406</v>
      </c>
      <c r="H1737" s="1">
        <v>4.6045999624766403E-5</v>
      </c>
      <c r="I1737" s="1" t="s">
        <v>2406</v>
      </c>
      <c r="J1737" s="1">
        <v>6.2587430875282694E-5</v>
      </c>
      <c r="K1737" s="1" t="s">
        <v>2406</v>
      </c>
      <c r="L1737" s="1">
        <v>5.4316718888003399E-5</v>
      </c>
      <c r="M1737" s="1" t="s">
        <v>2406</v>
      </c>
      <c r="N1737" s="1">
        <v>1.2517490540631099E-4</v>
      </c>
      <c r="O1737" s="1" t="s">
        <v>2406</v>
      </c>
    </row>
    <row r="1738" spans="1:15" x14ac:dyDescent="0.25">
      <c r="A1738" s="12" t="s">
        <v>2611</v>
      </c>
      <c r="B1738" s="12" t="s">
        <v>4696</v>
      </c>
      <c r="C1738" s="12" t="s">
        <v>1491</v>
      </c>
      <c r="D1738" s="12" t="s">
        <v>1912</v>
      </c>
      <c r="E1738" s="12" t="s">
        <v>2225</v>
      </c>
      <c r="F1738" s="1">
        <v>3.07563304901123</v>
      </c>
      <c r="G1738" s="1" t="s">
        <v>6767</v>
      </c>
      <c r="H1738" s="1">
        <v>2.4010150227695699E-3</v>
      </c>
      <c r="I1738" s="1" t="s">
        <v>6767</v>
      </c>
      <c r="J1738" s="1">
        <v>1.19223303045146E-4</v>
      </c>
      <c r="K1738" s="1" t="s">
        <v>6767</v>
      </c>
      <c r="L1738" s="1">
        <v>3.0379830859601502E-3</v>
      </c>
      <c r="M1738" s="1" t="s">
        <v>6767</v>
      </c>
      <c r="N1738" s="1">
        <v>9.6028979169204799E-4</v>
      </c>
      <c r="O1738" s="1" t="s">
        <v>6767</v>
      </c>
    </row>
    <row r="1739" spans="1:15" x14ac:dyDescent="0.25">
      <c r="A1739" s="12" t="s">
        <v>3518</v>
      </c>
      <c r="B1739" s="12" t="s">
        <v>4697</v>
      </c>
      <c r="C1739" s="12" t="s">
        <v>1491</v>
      </c>
      <c r="D1739" s="12" t="s">
        <v>1841</v>
      </c>
      <c r="E1739" s="12" t="s">
        <v>2225</v>
      </c>
      <c r="F1739" s="1">
        <v>16.949659347534201</v>
      </c>
      <c r="G1739" s="1" t="s">
        <v>2406</v>
      </c>
      <c r="H1739" s="1">
        <v>4.6045999624766403E-5</v>
      </c>
      <c r="I1739" s="1" t="s">
        <v>2406</v>
      </c>
      <c r="J1739" s="1">
        <v>6.2587430875282694E-5</v>
      </c>
      <c r="K1739" s="1" t="s">
        <v>2406</v>
      </c>
      <c r="L1739" s="1">
        <v>5.4316718888003399E-5</v>
      </c>
      <c r="M1739" s="1" t="s">
        <v>2406</v>
      </c>
      <c r="N1739" s="1">
        <v>1.2517490540631099E-4</v>
      </c>
      <c r="O1739" s="1" t="s">
        <v>2406</v>
      </c>
    </row>
    <row r="1740" spans="1:15" x14ac:dyDescent="0.25">
      <c r="A1740" s="12" t="s">
        <v>3518</v>
      </c>
      <c r="B1740" s="12" t="s">
        <v>4698</v>
      </c>
      <c r="C1740" s="12" t="s">
        <v>1491</v>
      </c>
      <c r="D1740" s="12" t="s">
        <v>4699</v>
      </c>
      <c r="E1740" s="12" t="s">
        <v>2225</v>
      </c>
      <c r="F1740" s="1">
        <v>16.949659347534201</v>
      </c>
      <c r="G1740" s="1" t="s">
        <v>2406</v>
      </c>
      <c r="H1740" s="1">
        <v>4.6045999624766403E-5</v>
      </c>
      <c r="I1740" s="1" t="s">
        <v>2406</v>
      </c>
      <c r="J1740" s="1">
        <v>6.2587430875282694E-5</v>
      </c>
      <c r="K1740" s="1" t="s">
        <v>2406</v>
      </c>
      <c r="L1740" s="1">
        <v>5.4316718888003399E-5</v>
      </c>
      <c r="M1740" s="1" t="s">
        <v>2406</v>
      </c>
      <c r="N1740" s="1">
        <v>1.2517490540631099E-4</v>
      </c>
      <c r="O1740" s="1" t="s">
        <v>2406</v>
      </c>
    </row>
    <row r="1741" spans="1:15" x14ac:dyDescent="0.25">
      <c r="A1741" s="12" t="s">
        <v>3504</v>
      </c>
      <c r="B1741" s="12" t="s">
        <v>4700</v>
      </c>
      <c r="C1741" s="12" t="s">
        <v>1491</v>
      </c>
      <c r="D1741" s="12" t="s">
        <v>3020</v>
      </c>
      <c r="E1741" s="12" t="s">
        <v>2225</v>
      </c>
      <c r="F1741" s="1">
        <v>16.949659347534201</v>
      </c>
      <c r="G1741" s="1" t="s">
        <v>2406</v>
      </c>
      <c r="H1741" s="1">
        <v>4.6045999624766403E-5</v>
      </c>
      <c r="I1741" s="1" t="s">
        <v>2406</v>
      </c>
      <c r="J1741" s="1">
        <v>6.2587430875282694E-5</v>
      </c>
      <c r="K1741" s="1" t="s">
        <v>2406</v>
      </c>
      <c r="L1741" s="1">
        <v>5.4316718888003399E-5</v>
      </c>
      <c r="M1741" s="1" t="s">
        <v>2406</v>
      </c>
      <c r="N1741" s="1">
        <v>1.2517490540631099E-4</v>
      </c>
      <c r="O1741" s="1" t="s">
        <v>2406</v>
      </c>
    </row>
    <row r="1742" spans="1:15" x14ac:dyDescent="0.25">
      <c r="A1742" s="12" t="s">
        <v>3518</v>
      </c>
      <c r="B1742" s="12" t="s">
        <v>4701</v>
      </c>
      <c r="C1742" s="12" t="s">
        <v>1491</v>
      </c>
      <c r="D1742" s="12" t="s">
        <v>4702</v>
      </c>
      <c r="E1742" s="12" t="s">
        <v>2225</v>
      </c>
      <c r="F1742" s="1">
        <v>16.949659347534201</v>
      </c>
      <c r="G1742" s="1" t="s">
        <v>2406</v>
      </c>
      <c r="H1742" s="1">
        <v>4.6045999624766403E-5</v>
      </c>
      <c r="I1742" s="1" t="s">
        <v>2406</v>
      </c>
      <c r="J1742" s="1">
        <v>6.2587430875282694E-5</v>
      </c>
      <c r="K1742" s="1" t="s">
        <v>2406</v>
      </c>
      <c r="L1742" s="1">
        <v>5.4316718888003399E-5</v>
      </c>
      <c r="M1742" s="1" t="s">
        <v>2406</v>
      </c>
      <c r="N1742" s="1">
        <v>1.2517490540631099E-4</v>
      </c>
      <c r="O1742" s="1" t="s">
        <v>2406</v>
      </c>
    </row>
    <row r="1743" spans="1:15" x14ac:dyDescent="0.25">
      <c r="A1743" s="12" t="s">
        <v>3518</v>
      </c>
      <c r="B1743" s="12" t="s">
        <v>4703</v>
      </c>
      <c r="C1743" s="12" t="s">
        <v>1491</v>
      </c>
      <c r="D1743" s="12" t="s">
        <v>3135</v>
      </c>
      <c r="E1743" s="12" t="s">
        <v>2225</v>
      </c>
      <c r="F1743" s="1">
        <v>16.949659347534201</v>
      </c>
      <c r="G1743" s="1" t="s">
        <v>2406</v>
      </c>
      <c r="H1743" s="1">
        <v>4.6045999624766403E-5</v>
      </c>
      <c r="I1743" s="1" t="s">
        <v>2406</v>
      </c>
      <c r="J1743" s="1">
        <v>6.2587430875282694E-5</v>
      </c>
      <c r="K1743" s="1" t="s">
        <v>2406</v>
      </c>
      <c r="L1743" s="1">
        <v>5.4316718888003399E-5</v>
      </c>
      <c r="M1743" s="1" t="s">
        <v>2406</v>
      </c>
      <c r="N1743" s="1">
        <v>1.2517490540631099E-4</v>
      </c>
      <c r="O1743" s="1" t="s">
        <v>2406</v>
      </c>
    </row>
    <row r="1744" spans="1:15" x14ac:dyDescent="0.25">
      <c r="A1744" s="12" t="s">
        <v>3518</v>
      </c>
      <c r="B1744" s="12" t="s">
        <v>4704</v>
      </c>
      <c r="C1744" s="12" t="s">
        <v>1491</v>
      </c>
      <c r="D1744" s="12" t="s">
        <v>1127</v>
      </c>
      <c r="E1744" s="12" t="s">
        <v>2225</v>
      </c>
      <c r="F1744" s="1">
        <v>16.949659347534201</v>
      </c>
      <c r="G1744" s="1" t="s">
        <v>2406</v>
      </c>
      <c r="H1744" s="1">
        <v>4.6045999624766403E-5</v>
      </c>
      <c r="I1744" s="1" t="s">
        <v>2406</v>
      </c>
      <c r="J1744" s="1">
        <v>6.2587430875282694E-5</v>
      </c>
      <c r="K1744" s="1" t="s">
        <v>2406</v>
      </c>
      <c r="L1744" s="1">
        <v>5.4316718888003399E-5</v>
      </c>
      <c r="M1744" s="1" t="s">
        <v>2406</v>
      </c>
      <c r="N1744" s="1">
        <v>1.2517490540631099E-4</v>
      </c>
      <c r="O1744" s="1" t="s">
        <v>2406</v>
      </c>
    </row>
    <row r="1745" spans="1:15" x14ac:dyDescent="0.25">
      <c r="A1745" s="12" t="s">
        <v>3518</v>
      </c>
      <c r="B1745" s="12" t="s">
        <v>4705</v>
      </c>
      <c r="C1745" s="12" t="s">
        <v>1491</v>
      </c>
      <c r="D1745" s="12" t="s">
        <v>1555</v>
      </c>
      <c r="E1745" s="12" t="s">
        <v>2225</v>
      </c>
      <c r="F1745" s="1">
        <v>16.949659347534201</v>
      </c>
      <c r="G1745" s="1" t="s">
        <v>2406</v>
      </c>
      <c r="H1745" s="1">
        <v>4.6045999624766403E-5</v>
      </c>
      <c r="I1745" s="1" t="s">
        <v>2406</v>
      </c>
      <c r="J1745" s="1">
        <v>6.2587430875282694E-5</v>
      </c>
      <c r="K1745" s="1" t="s">
        <v>2406</v>
      </c>
      <c r="L1745" s="1">
        <v>5.4316718888003399E-5</v>
      </c>
      <c r="M1745" s="1" t="s">
        <v>2406</v>
      </c>
      <c r="N1745" s="1">
        <v>1.2517490540631099E-4</v>
      </c>
      <c r="O1745" s="1" t="s">
        <v>2406</v>
      </c>
    </row>
    <row r="1746" spans="1:15" x14ac:dyDescent="0.25">
      <c r="A1746" s="12" t="s">
        <v>3518</v>
      </c>
      <c r="B1746" s="12" t="s">
        <v>4706</v>
      </c>
      <c r="C1746" s="12" t="s">
        <v>1491</v>
      </c>
      <c r="D1746" s="12" t="s">
        <v>2022</v>
      </c>
      <c r="E1746" s="12" t="s">
        <v>2225</v>
      </c>
      <c r="F1746" s="1">
        <v>16.949659347534201</v>
      </c>
      <c r="G1746" s="1" t="s">
        <v>2406</v>
      </c>
      <c r="H1746" s="1">
        <v>4.6045999624766403E-5</v>
      </c>
      <c r="I1746" s="1" t="s">
        <v>2406</v>
      </c>
      <c r="J1746" s="1">
        <v>6.2587430875282694E-5</v>
      </c>
      <c r="K1746" s="1" t="s">
        <v>2406</v>
      </c>
      <c r="L1746" s="1">
        <v>5.4316718888003399E-5</v>
      </c>
      <c r="M1746" s="1" t="s">
        <v>2406</v>
      </c>
      <c r="N1746" s="1">
        <v>1.2517490540631099E-4</v>
      </c>
      <c r="O1746" s="1" t="s">
        <v>2406</v>
      </c>
    </row>
    <row r="1747" spans="1:15" x14ac:dyDescent="0.25">
      <c r="A1747" s="12" t="s">
        <v>3518</v>
      </c>
      <c r="B1747" s="12" t="s">
        <v>4707</v>
      </c>
      <c r="C1747" s="12" t="s">
        <v>1491</v>
      </c>
      <c r="D1747" s="12" t="s">
        <v>1926</v>
      </c>
      <c r="E1747" s="12" t="s">
        <v>2225</v>
      </c>
      <c r="F1747" s="1">
        <v>16.949659347534201</v>
      </c>
      <c r="G1747" s="1" t="s">
        <v>2406</v>
      </c>
      <c r="H1747" s="1">
        <v>4.6045999624766403E-5</v>
      </c>
      <c r="I1747" s="1" t="s">
        <v>2406</v>
      </c>
      <c r="J1747" s="1">
        <v>6.2587430875282694E-5</v>
      </c>
      <c r="K1747" s="1" t="s">
        <v>2406</v>
      </c>
      <c r="L1747" s="1">
        <v>5.4316718888003399E-5</v>
      </c>
      <c r="M1747" s="1" t="s">
        <v>2406</v>
      </c>
      <c r="N1747" s="1">
        <v>1.2517490540631099E-4</v>
      </c>
      <c r="O1747" s="1" t="s">
        <v>2406</v>
      </c>
    </row>
    <row r="1748" spans="1:15" x14ac:dyDescent="0.25">
      <c r="A1748" s="12" t="s">
        <v>3518</v>
      </c>
      <c r="B1748" s="12" t="s">
        <v>4708</v>
      </c>
      <c r="C1748" s="12" t="s">
        <v>1491</v>
      </c>
      <c r="D1748" s="12" t="s">
        <v>1621</v>
      </c>
      <c r="E1748" s="12" t="s">
        <v>2225</v>
      </c>
      <c r="F1748" s="1">
        <v>16.949659347534201</v>
      </c>
      <c r="G1748" s="1" t="s">
        <v>2406</v>
      </c>
      <c r="H1748" s="1">
        <v>4.6045999624766403E-5</v>
      </c>
      <c r="I1748" s="1" t="s">
        <v>2406</v>
      </c>
      <c r="J1748" s="1">
        <v>6.2587430875282694E-5</v>
      </c>
      <c r="K1748" s="1" t="s">
        <v>2406</v>
      </c>
      <c r="L1748" s="1">
        <v>5.4316718888003399E-5</v>
      </c>
      <c r="M1748" s="1" t="s">
        <v>2406</v>
      </c>
      <c r="N1748" s="1">
        <v>1.2517490540631099E-4</v>
      </c>
      <c r="O1748" s="1" t="s">
        <v>2406</v>
      </c>
    </row>
    <row r="1749" spans="1:15" x14ac:dyDescent="0.25">
      <c r="A1749" s="12" t="s">
        <v>2535</v>
      </c>
      <c r="B1749" s="12" t="s">
        <v>4709</v>
      </c>
      <c r="C1749" s="12" t="s">
        <v>1550</v>
      </c>
      <c r="D1749" s="12" t="s">
        <v>4710</v>
      </c>
      <c r="E1749" s="12" t="s">
        <v>2225</v>
      </c>
      <c r="F1749" s="1">
        <v>3.5899999141693102</v>
      </c>
      <c r="G1749" s="1" t="s">
        <v>6765</v>
      </c>
      <c r="H1749" s="1">
        <v>4.5400001108646401E-3</v>
      </c>
      <c r="I1749" s="1" t="s">
        <v>6765</v>
      </c>
      <c r="J1749" s="1">
        <v>2.5700000696815599E-4</v>
      </c>
      <c r="K1749" s="1" t="s">
        <v>6765</v>
      </c>
      <c r="L1749" s="1">
        <v>4.0480000898241997E-3</v>
      </c>
      <c r="M1749" s="1" t="s">
        <v>6765</v>
      </c>
      <c r="N1749" s="1">
        <v>1.1490000179037499E-3</v>
      </c>
      <c r="O1749" s="1" t="s">
        <v>6765</v>
      </c>
    </row>
    <row r="1750" spans="1:15" x14ac:dyDescent="0.25">
      <c r="A1750" s="12" t="s">
        <v>4711</v>
      </c>
      <c r="B1750" s="12" t="s">
        <v>4712</v>
      </c>
      <c r="C1750" s="12" t="s">
        <v>1550</v>
      </c>
      <c r="D1750" s="12" t="s">
        <v>1553</v>
      </c>
      <c r="E1750" s="12" t="s">
        <v>2225</v>
      </c>
      <c r="F1750" s="1">
        <v>3.5899999141693102</v>
      </c>
      <c r="G1750" s="1" t="s">
        <v>6765</v>
      </c>
      <c r="H1750" s="1">
        <v>4.5400001108646401E-3</v>
      </c>
      <c r="I1750" s="1" t="s">
        <v>6765</v>
      </c>
      <c r="J1750" s="1">
        <v>2.5700000696815599E-4</v>
      </c>
      <c r="K1750" s="1" t="s">
        <v>6765</v>
      </c>
      <c r="L1750" s="1">
        <v>4.0480000898241997E-3</v>
      </c>
      <c r="M1750" s="1" t="s">
        <v>6765</v>
      </c>
      <c r="N1750" s="1">
        <v>1.1490000179037499E-3</v>
      </c>
      <c r="O1750" s="1" t="s">
        <v>6765</v>
      </c>
    </row>
    <row r="1751" spans="1:15" x14ac:dyDescent="0.25">
      <c r="A1751" s="12" t="s">
        <v>2535</v>
      </c>
      <c r="B1751" s="12" t="s">
        <v>4713</v>
      </c>
      <c r="C1751" s="12" t="s">
        <v>1550</v>
      </c>
      <c r="D1751" s="12" t="s">
        <v>1685</v>
      </c>
      <c r="E1751" s="12" t="s">
        <v>2225</v>
      </c>
      <c r="F1751" s="1">
        <v>3.5899999141693102</v>
      </c>
      <c r="G1751" s="1" t="s">
        <v>6765</v>
      </c>
      <c r="H1751" s="1">
        <v>4.5400001108646401E-3</v>
      </c>
      <c r="I1751" s="1" t="s">
        <v>6765</v>
      </c>
      <c r="J1751" s="1">
        <v>2.5700000696815599E-4</v>
      </c>
      <c r="K1751" s="1" t="s">
        <v>6765</v>
      </c>
      <c r="L1751" s="1">
        <v>4.0480000898241997E-3</v>
      </c>
      <c r="M1751" s="1" t="s">
        <v>6765</v>
      </c>
      <c r="N1751" s="1">
        <v>1.1490000179037499E-3</v>
      </c>
      <c r="O1751" s="1" t="s">
        <v>6765</v>
      </c>
    </row>
    <row r="1752" spans="1:15" x14ac:dyDescent="0.25">
      <c r="A1752" s="12" t="s">
        <v>2535</v>
      </c>
      <c r="B1752" s="12" t="s">
        <v>4714</v>
      </c>
      <c r="C1752" s="12" t="s">
        <v>1550</v>
      </c>
      <c r="D1752" s="12" t="s">
        <v>4715</v>
      </c>
      <c r="E1752" s="12" t="s">
        <v>2225</v>
      </c>
      <c r="F1752" s="1">
        <v>3.5899999141693102</v>
      </c>
      <c r="G1752" s="1" t="s">
        <v>6765</v>
      </c>
      <c r="H1752" s="1">
        <v>4.5400001108646401E-3</v>
      </c>
      <c r="I1752" s="1" t="s">
        <v>6765</v>
      </c>
      <c r="J1752" s="1">
        <v>2.5700000696815599E-4</v>
      </c>
      <c r="K1752" s="1" t="s">
        <v>6765</v>
      </c>
      <c r="L1752" s="1">
        <v>4.0480000898241997E-3</v>
      </c>
      <c r="M1752" s="1" t="s">
        <v>6765</v>
      </c>
      <c r="N1752" s="1">
        <v>1.1490000179037499E-3</v>
      </c>
      <c r="O1752" s="1" t="s">
        <v>6765</v>
      </c>
    </row>
    <row r="1753" spans="1:15" x14ac:dyDescent="0.25">
      <c r="A1753" s="12" t="s">
        <v>2535</v>
      </c>
      <c r="B1753" s="12" t="s">
        <v>4716</v>
      </c>
      <c r="C1753" s="12" t="s">
        <v>1550</v>
      </c>
      <c r="D1753" s="12" t="s">
        <v>4717</v>
      </c>
      <c r="E1753" s="12" t="s">
        <v>2225</v>
      </c>
      <c r="F1753" s="1">
        <v>3.5899999141693102</v>
      </c>
      <c r="G1753" s="1" t="s">
        <v>6765</v>
      </c>
      <c r="H1753" s="1">
        <v>4.5400001108646401E-3</v>
      </c>
      <c r="I1753" s="1" t="s">
        <v>6765</v>
      </c>
      <c r="J1753" s="1">
        <v>2.5700000696815599E-4</v>
      </c>
      <c r="K1753" s="1" t="s">
        <v>6765</v>
      </c>
      <c r="L1753" s="1">
        <v>4.0480000898241997E-3</v>
      </c>
      <c r="M1753" s="1" t="s">
        <v>6765</v>
      </c>
      <c r="N1753" s="1">
        <v>1.1490000179037499E-3</v>
      </c>
      <c r="O1753" s="1" t="s">
        <v>6765</v>
      </c>
    </row>
    <row r="1754" spans="1:15" x14ac:dyDescent="0.25">
      <c r="A1754" s="12" t="s">
        <v>2535</v>
      </c>
      <c r="B1754" s="12" t="s">
        <v>4718</v>
      </c>
      <c r="C1754" s="12" t="s">
        <v>1550</v>
      </c>
      <c r="D1754" s="12" t="s">
        <v>2194</v>
      </c>
      <c r="E1754" s="12" t="s">
        <v>2225</v>
      </c>
      <c r="F1754" s="1">
        <v>3.5899999141693102</v>
      </c>
      <c r="G1754" s="1" t="s">
        <v>6765</v>
      </c>
      <c r="H1754" s="1">
        <v>4.5400001108646401E-3</v>
      </c>
      <c r="I1754" s="1" t="s">
        <v>6765</v>
      </c>
      <c r="J1754" s="1">
        <v>2.5700000696815599E-4</v>
      </c>
      <c r="K1754" s="1" t="s">
        <v>6765</v>
      </c>
      <c r="L1754" s="1">
        <v>4.0480000898241997E-3</v>
      </c>
      <c r="M1754" s="1" t="s">
        <v>6765</v>
      </c>
      <c r="N1754" s="1">
        <v>1.1490000179037499E-3</v>
      </c>
      <c r="O1754" s="1" t="s">
        <v>6765</v>
      </c>
    </row>
    <row r="1755" spans="1:15" x14ac:dyDescent="0.25">
      <c r="A1755" s="12" t="s">
        <v>2535</v>
      </c>
      <c r="B1755" s="12" t="s">
        <v>4719</v>
      </c>
      <c r="C1755" s="12" t="s">
        <v>1550</v>
      </c>
      <c r="D1755" s="12" t="s">
        <v>1790</v>
      </c>
      <c r="E1755" s="12" t="s">
        <v>2225</v>
      </c>
      <c r="F1755" s="1">
        <v>3.5899999141693102</v>
      </c>
      <c r="G1755" s="1" t="s">
        <v>6765</v>
      </c>
      <c r="H1755" s="1">
        <v>4.5400001108646401E-3</v>
      </c>
      <c r="I1755" s="1" t="s">
        <v>6765</v>
      </c>
      <c r="J1755" s="1">
        <v>2.5700000696815599E-4</v>
      </c>
      <c r="K1755" s="1" t="s">
        <v>6765</v>
      </c>
      <c r="L1755" s="1">
        <v>4.0480000898241997E-3</v>
      </c>
      <c r="M1755" s="1" t="s">
        <v>6765</v>
      </c>
      <c r="N1755" s="1">
        <v>1.1490000179037499E-3</v>
      </c>
      <c r="O1755" s="1" t="s">
        <v>6765</v>
      </c>
    </row>
    <row r="1756" spans="1:15" x14ac:dyDescent="0.25">
      <c r="A1756" s="12" t="s">
        <v>2535</v>
      </c>
      <c r="B1756" s="12" t="s">
        <v>4720</v>
      </c>
      <c r="C1756" s="12" t="s">
        <v>1550</v>
      </c>
      <c r="D1756" s="12" t="s">
        <v>4721</v>
      </c>
      <c r="E1756" s="12" t="s">
        <v>2225</v>
      </c>
      <c r="F1756" s="1">
        <v>3.5899999141693102</v>
      </c>
      <c r="G1756" s="1" t="s">
        <v>6765</v>
      </c>
      <c r="H1756" s="1">
        <v>4.5400001108646401E-3</v>
      </c>
      <c r="I1756" s="1" t="s">
        <v>6765</v>
      </c>
      <c r="J1756" s="1">
        <v>2.5700000696815599E-4</v>
      </c>
      <c r="K1756" s="1" t="s">
        <v>6765</v>
      </c>
      <c r="L1756" s="1">
        <v>4.0480000898241997E-3</v>
      </c>
      <c r="M1756" s="1" t="s">
        <v>6765</v>
      </c>
      <c r="N1756" s="1">
        <v>1.1490000179037499E-3</v>
      </c>
      <c r="O1756" s="1" t="s">
        <v>6765</v>
      </c>
    </row>
    <row r="1757" spans="1:15" x14ac:dyDescent="0.25">
      <c r="A1757" s="12" t="s">
        <v>4711</v>
      </c>
      <c r="B1757" s="12" t="s">
        <v>4722</v>
      </c>
      <c r="C1757" s="12" t="s">
        <v>1550</v>
      </c>
      <c r="D1757" s="12" t="s">
        <v>1788</v>
      </c>
      <c r="E1757" s="12" t="s">
        <v>2225</v>
      </c>
      <c r="F1757" s="1">
        <v>3.5899999141693102</v>
      </c>
      <c r="G1757" s="1" t="s">
        <v>6765</v>
      </c>
      <c r="H1757" s="1">
        <v>4.5400001108646401E-3</v>
      </c>
      <c r="I1757" s="1" t="s">
        <v>6765</v>
      </c>
      <c r="J1757" s="1">
        <v>2.5700000696815599E-4</v>
      </c>
      <c r="K1757" s="1" t="s">
        <v>6765</v>
      </c>
      <c r="L1757" s="1">
        <v>4.0480000898241997E-3</v>
      </c>
      <c r="M1757" s="1" t="s">
        <v>6765</v>
      </c>
      <c r="N1757" s="1">
        <v>1.1490000179037499E-3</v>
      </c>
      <c r="O1757" s="1" t="s">
        <v>6765</v>
      </c>
    </row>
    <row r="1758" spans="1:15" x14ac:dyDescent="0.25">
      <c r="A1758" s="12" t="s">
        <v>2535</v>
      </c>
      <c r="B1758" s="12" t="s">
        <v>4723</v>
      </c>
      <c r="C1758" s="12" t="s">
        <v>1550</v>
      </c>
      <c r="D1758" s="12" t="s">
        <v>2184</v>
      </c>
      <c r="E1758" s="12" t="s">
        <v>2225</v>
      </c>
      <c r="F1758" s="1">
        <v>3.5899999141693102</v>
      </c>
      <c r="G1758" s="1" t="s">
        <v>6765</v>
      </c>
      <c r="H1758" s="1">
        <v>4.5400001108646401E-3</v>
      </c>
      <c r="I1758" s="1" t="s">
        <v>6765</v>
      </c>
      <c r="J1758" s="1">
        <v>2.5700000696815599E-4</v>
      </c>
      <c r="K1758" s="1" t="s">
        <v>6765</v>
      </c>
      <c r="L1758" s="1">
        <v>4.0480000898241997E-3</v>
      </c>
      <c r="M1758" s="1" t="s">
        <v>6765</v>
      </c>
      <c r="N1758" s="1">
        <v>1.1490000179037499E-3</v>
      </c>
      <c r="O1758" s="1" t="s">
        <v>6765</v>
      </c>
    </row>
    <row r="1759" spans="1:15" x14ac:dyDescent="0.25">
      <c r="A1759" s="12" t="s">
        <v>2535</v>
      </c>
      <c r="B1759" s="12" t="s">
        <v>4724</v>
      </c>
      <c r="C1759" s="12" t="s">
        <v>1550</v>
      </c>
      <c r="D1759" s="12" t="s">
        <v>2685</v>
      </c>
      <c r="E1759" s="12" t="s">
        <v>2225</v>
      </c>
      <c r="F1759" s="1">
        <v>3.5899999141693102</v>
      </c>
      <c r="G1759" s="1" t="s">
        <v>6765</v>
      </c>
      <c r="H1759" s="1">
        <v>4.5400001108646401E-3</v>
      </c>
      <c r="I1759" s="1" t="s">
        <v>6765</v>
      </c>
      <c r="J1759" s="1">
        <v>2.5700000696815599E-4</v>
      </c>
      <c r="K1759" s="1" t="s">
        <v>6765</v>
      </c>
      <c r="L1759" s="1">
        <v>4.0480000898241997E-3</v>
      </c>
      <c r="M1759" s="1" t="s">
        <v>6765</v>
      </c>
      <c r="N1759" s="1">
        <v>1.1490000179037499E-3</v>
      </c>
      <c r="O1759" s="1" t="s">
        <v>6765</v>
      </c>
    </row>
    <row r="1760" spans="1:15" x14ac:dyDescent="0.25">
      <c r="A1760" s="12" t="s">
        <v>2535</v>
      </c>
      <c r="B1760" s="12" t="s">
        <v>4725</v>
      </c>
      <c r="C1760" s="12" t="s">
        <v>1550</v>
      </c>
      <c r="D1760" s="12" t="s">
        <v>4726</v>
      </c>
      <c r="E1760" s="12" t="s">
        <v>2225</v>
      </c>
      <c r="F1760" s="1">
        <v>3.5899999141693102</v>
      </c>
      <c r="G1760" s="1" t="s">
        <v>6765</v>
      </c>
      <c r="H1760" s="1">
        <v>4.5400001108646401E-3</v>
      </c>
      <c r="I1760" s="1" t="s">
        <v>6765</v>
      </c>
      <c r="J1760" s="1">
        <v>2.5700000696815599E-4</v>
      </c>
      <c r="K1760" s="1" t="s">
        <v>6765</v>
      </c>
      <c r="L1760" s="1">
        <v>4.0480000898241997E-3</v>
      </c>
      <c r="M1760" s="1" t="s">
        <v>6765</v>
      </c>
      <c r="N1760" s="1">
        <v>1.1490000179037499E-3</v>
      </c>
      <c r="O1760" s="1" t="s">
        <v>6765</v>
      </c>
    </row>
    <row r="1761" spans="1:15" x14ac:dyDescent="0.25">
      <c r="A1761" s="12" t="s">
        <v>2535</v>
      </c>
      <c r="B1761" s="12" t="s">
        <v>4727</v>
      </c>
      <c r="C1761" s="12" t="s">
        <v>1550</v>
      </c>
      <c r="D1761" s="12" t="s">
        <v>4728</v>
      </c>
      <c r="E1761" s="12" t="s">
        <v>2225</v>
      </c>
      <c r="F1761" s="1">
        <v>3.5899999141693102</v>
      </c>
      <c r="G1761" s="1" t="s">
        <v>6765</v>
      </c>
      <c r="H1761" s="1">
        <v>4.5400001108646401E-3</v>
      </c>
      <c r="I1761" s="1" t="s">
        <v>6765</v>
      </c>
      <c r="J1761" s="1">
        <v>2.5700000696815599E-4</v>
      </c>
      <c r="K1761" s="1" t="s">
        <v>6765</v>
      </c>
      <c r="L1761" s="1">
        <v>4.0480000898241997E-3</v>
      </c>
      <c r="M1761" s="1" t="s">
        <v>6765</v>
      </c>
      <c r="N1761" s="1">
        <v>1.1490000179037499E-3</v>
      </c>
      <c r="O1761" s="1" t="s">
        <v>6765</v>
      </c>
    </row>
    <row r="1762" spans="1:15" x14ac:dyDescent="0.25">
      <c r="A1762" s="12" t="s">
        <v>2535</v>
      </c>
      <c r="B1762" s="12" t="s">
        <v>4729</v>
      </c>
      <c r="C1762" s="12" t="s">
        <v>1550</v>
      </c>
      <c r="D1762" s="12" t="s">
        <v>1937</v>
      </c>
      <c r="E1762" s="12" t="s">
        <v>2225</v>
      </c>
      <c r="F1762" s="1">
        <v>3.5899999141693102</v>
      </c>
      <c r="G1762" s="1" t="s">
        <v>6765</v>
      </c>
      <c r="H1762" s="1">
        <v>4.5400001108646401E-3</v>
      </c>
      <c r="I1762" s="1" t="s">
        <v>6765</v>
      </c>
      <c r="J1762" s="1">
        <v>2.5700000696815599E-4</v>
      </c>
      <c r="K1762" s="1" t="s">
        <v>6765</v>
      </c>
      <c r="L1762" s="1">
        <v>4.0480000898241997E-3</v>
      </c>
      <c r="M1762" s="1" t="s">
        <v>6765</v>
      </c>
      <c r="N1762" s="1">
        <v>1.1490000179037499E-3</v>
      </c>
      <c r="O1762" s="1" t="s">
        <v>6765</v>
      </c>
    </row>
    <row r="1763" spans="1:15" x14ac:dyDescent="0.25">
      <c r="A1763" s="12" t="s">
        <v>2541</v>
      </c>
      <c r="B1763" s="12" t="s">
        <v>4730</v>
      </c>
      <c r="C1763" s="12" t="s">
        <v>1550</v>
      </c>
      <c r="D1763" s="12" t="s">
        <v>4731</v>
      </c>
      <c r="E1763" s="12" t="s">
        <v>2225</v>
      </c>
      <c r="F1763" s="1">
        <v>3.5899999141693102</v>
      </c>
      <c r="G1763" s="1" t="s">
        <v>6765</v>
      </c>
      <c r="H1763" s="1">
        <v>4.5400001108646401E-3</v>
      </c>
      <c r="I1763" s="1" t="s">
        <v>6765</v>
      </c>
      <c r="J1763" s="1">
        <v>2.5700000696815599E-4</v>
      </c>
      <c r="K1763" s="1" t="s">
        <v>6765</v>
      </c>
      <c r="L1763" s="1">
        <v>4.0480000898241997E-3</v>
      </c>
      <c r="M1763" s="1" t="s">
        <v>6765</v>
      </c>
      <c r="N1763" s="1">
        <v>1.1490000179037499E-3</v>
      </c>
      <c r="O1763" s="1" t="s">
        <v>6765</v>
      </c>
    </row>
    <row r="1764" spans="1:15" x14ac:dyDescent="0.25">
      <c r="A1764" s="12" t="s">
        <v>2535</v>
      </c>
      <c r="B1764" s="12" t="s">
        <v>4732</v>
      </c>
      <c r="C1764" s="12" t="s">
        <v>1550</v>
      </c>
      <c r="D1764" s="12" t="s">
        <v>4733</v>
      </c>
      <c r="E1764" s="12" t="s">
        <v>2225</v>
      </c>
      <c r="F1764" s="1">
        <v>3.5899999141693102</v>
      </c>
      <c r="G1764" s="1" t="s">
        <v>6765</v>
      </c>
      <c r="H1764" s="1">
        <v>4.5400001108646401E-3</v>
      </c>
      <c r="I1764" s="1" t="s">
        <v>6765</v>
      </c>
      <c r="J1764" s="1">
        <v>2.5700000696815599E-4</v>
      </c>
      <c r="K1764" s="1" t="s">
        <v>6765</v>
      </c>
      <c r="L1764" s="1">
        <v>4.0480000898241997E-3</v>
      </c>
      <c r="M1764" s="1" t="s">
        <v>6765</v>
      </c>
      <c r="N1764" s="1">
        <v>1.1490000179037499E-3</v>
      </c>
      <c r="O1764" s="1" t="s">
        <v>6765</v>
      </c>
    </row>
    <row r="1765" spans="1:15" x14ac:dyDescent="0.25">
      <c r="A1765" s="12" t="s">
        <v>2535</v>
      </c>
      <c r="B1765" s="12" t="s">
        <v>4734</v>
      </c>
      <c r="C1765" s="12" t="s">
        <v>1550</v>
      </c>
      <c r="D1765" s="12" t="s">
        <v>4735</v>
      </c>
      <c r="E1765" s="12" t="s">
        <v>2225</v>
      </c>
      <c r="F1765" s="1">
        <v>3.5899999141693102</v>
      </c>
      <c r="G1765" s="1" t="s">
        <v>6765</v>
      </c>
      <c r="H1765" s="1">
        <v>4.5400001108646401E-3</v>
      </c>
      <c r="I1765" s="1" t="s">
        <v>6765</v>
      </c>
      <c r="J1765" s="1">
        <v>2.5700000696815599E-4</v>
      </c>
      <c r="K1765" s="1" t="s">
        <v>6765</v>
      </c>
      <c r="L1765" s="1">
        <v>4.0480000898241997E-3</v>
      </c>
      <c r="M1765" s="1" t="s">
        <v>6765</v>
      </c>
      <c r="N1765" s="1">
        <v>1.1490000179037499E-3</v>
      </c>
      <c r="O1765" s="1" t="s">
        <v>6765</v>
      </c>
    </row>
    <row r="1766" spans="1:15" x14ac:dyDescent="0.25">
      <c r="A1766" s="12" t="s">
        <v>2721</v>
      </c>
      <c r="B1766" s="12" t="s">
        <v>4736</v>
      </c>
      <c r="C1766" s="12" t="s">
        <v>1667</v>
      </c>
      <c r="D1766" s="12" t="s">
        <v>4737</v>
      </c>
      <c r="E1766" s="12" t="s">
        <v>2225</v>
      </c>
      <c r="F1766" s="1">
        <v>3.5899999141693102</v>
      </c>
      <c r="G1766" s="1" t="s">
        <v>6765</v>
      </c>
      <c r="H1766" s="1">
        <v>4.5400001108646401E-3</v>
      </c>
      <c r="I1766" s="1" t="s">
        <v>6765</v>
      </c>
      <c r="J1766" s="1">
        <v>2.5700000696815599E-4</v>
      </c>
      <c r="K1766" s="1" t="s">
        <v>6765</v>
      </c>
      <c r="L1766" s="1">
        <v>4.0480000898241997E-3</v>
      </c>
      <c r="M1766" s="1" t="s">
        <v>6765</v>
      </c>
      <c r="N1766" s="1">
        <v>1.1490000179037499E-3</v>
      </c>
      <c r="O1766" s="1" t="s">
        <v>6765</v>
      </c>
    </row>
    <row r="1767" spans="1:15" x14ac:dyDescent="0.25">
      <c r="A1767" s="12" t="s">
        <v>2721</v>
      </c>
      <c r="B1767" s="12" t="s">
        <v>4738</v>
      </c>
      <c r="C1767" s="12" t="s">
        <v>1667</v>
      </c>
      <c r="D1767" s="12" t="s">
        <v>2417</v>
      </c>
      <c r="E1767" s="12" t="s">
        <v>2225</v>
      </c>
      <c r="F1767" s="1">
        <v>3.5899999141693102</v>
      </c>
      <c r="G1767" s="1" t="s">
        <v>6765</v>
      </c>
      <c r="H1767" s="1">
        <v>4.5400001108646401E-3</v>
      </c>
      <c r="I1767" s="1" t="s">
        <v>6765</v>
      </c>
      <c r="J1767" s="1">
        <v>2.5700000696815599E-4</v>
      </c>
      <c r="K1767" s="1" t="s">
        <v>6765</v>
      </c>
      <c r="L1767" s="1">
        <v>4.0480000898241997E-3</v>
      </c>
      <c r="M1767" s="1" t="s">
        <v>6765</v>
      </c>
      <c r="N1767" s="1">
        <v>1.1490000179037499E-3</v>
      </c>
      <c r="O1767" s="1" t="s">
        <v>6765</v>
      </c>
    </row>
    <row r="1768" spans="1:15" x14ac:dyDescent="0.25">
      <c r="A1768" s="12" t="s">
        <v>2721</v>
      </c>
      <c r="B1768" s="12" t="s">
        <v>4739</v>
      </c>
      <c r="C1768" s="12" t="s">
        <v>1667</v>
      </c>
      <c r="D1768" s="12" t="s">
        <v>4740</v>
      </c>
      <c r="E1768" s="12" t="s">
        <v>2225</v>
      </c>
      <c r="F1768" s="1">
        <v>3.5899999141693102</v>
      </c>
      <c r="G1768" s="1" t="s">
        <v>6765</v>
      </c>
      <c r="H1768" s="1">
        <v>4.5400001108646401E-3</v>
      </c>
      <c r="I1768" s="1" t="s">
        <v>6765</v>
      </c>
      <c r="J1768" s="1">
        <v>2.5700000696815599E-4</v>
      </c>
      <c r="K1768" s="1" t="s">
        <v>6765</v>
      </c>
      <c r="L1768" s="1">
        <v>4.0480000898241997E-3</v>
      </c>
      <c r="M1768" s="1" t="s">
        <v>6765</v>
      </c>
      <c r="N1768" s="1">
        <v>1.1490000179037499E-3</v>
      </c>
      <c r="O1768" s="1" t="s">
        <v>6765</v>
      </c>
    </row>
    <row r="1769" spans="1:15" x14ac:dyDescent="0.25">
      <c r="A1769" s="12" t="s">
        <v>2721</v>
      </c>
      <c r="B1769" s="12" t="s">
        <v>4741</v>
      </c>
      <c r="C1769" s="12" t="s">
        <v>1667</v>
      </c>
      <c r="D1769" s="12" t="s">
        <v>4742</v>
      </c>
      <c r="E1769" s="12" t="s">
        <v>2225</v>
      </c>
      <c r="F1769" s="1">
        <v>3.5899999141693102</v>
      </c>
      <c r="G1769" s="1" t="s">
        <v>6765</v>
      </c>
      <c r="H1769" s="1">
        <v>4.5400001108646401E-3</v>
      </c>
      <c r="I1769" s="1" t="s">
        <v>6765</v>
      </c>
      <c r="J1769" s="1">
        <v>2.5700000696815599E-4</v>
      </c>
      <c r="K1769" s="1" t="s">
        <v>6765</v>
      </c>
      <c r="L1769" s="1">
        <v>4.0480000898241997E-3</v>
      </c>
      <c r="M1769" s="1" t="s">
        <v>6765</v>
      </c>
      <c r="N1769" s="1">
        <v>1.1490000179037499E-3</v>
      </c>
      <c r="O1769" s="1" t="s">
        <v>6765</v>
      </c>
    </row>
    <row r="1770" spans="1:15" x14ac:dyDescent="0.25">
      <c r="A1770" s="12" t="s">
        <v>2721</v>
      </c>
      <c r="B1770" s="12" t="s">
        <v>4743</v>
      </c>
      <c r="C1770" s="12" t="s">
        <v>1667</v>
      </c>
      <c r="D1770" s="12" t="s">
        <v>2166</v>
      </c>
      <c r="E1770" s="12" t="s">
        <v>2225</v>
      </c>
      <c r="F1770" s="1">
        <v>3.5899999141693102</v>
      </c>
      <c r="G1770" s="1" t="s">
        <v>6765</v>
      </c>
      <c r="H1770" s="1">
        <v>4.5400001108646401E-3</v>
      </c>
      <c r="I1770" s="1" t="s">
        <v>6765</v>
      </c>
      <c r="J1770" s="1">
        <v>2.5700000696815599E-4</v>
      </c>
      <c r="K1770" s="1" t="s">
        <v>6765</v>
      </c>
      <c r="L1770" s="1">
        <v>4.0480000898241997E-3</v>
      </c>
      <c r="M1770" s="1" t="s">
        <v>6765</v>
      </c>
      <c r="N1770" s="1">
        <v>1.1490000179037499E-3</v>
      </c>
      <c r="O1770" s="1" t="s">
        <v>6765</v>
      </c>
    </row>
    <row r="1771" spans="1:15" x14ac:dyDescent="0.25">
      <c r="A1771" s="12" t="s">
        <v>2721</v>
      </c>
      <c r="B1771" s="12" t="s">
        <v>4744</v>
      </c>
      <c r="C1771" s="12" t="s">
        <v>1667</v>
      </c>
      <c r="D1771" s="12" t="s">
        <v>2210</v>
      </c>
      <c r="E1771" s="12" t="s">
        <v>2225</v>
      </c>
      <c r="F1771" s="1">
        <v>3.5899999141693102</v>
      </c>
      <c r="G1771" s="1" t="s">
        <v>6765</v>
      </c>
      <c r="H1771" s="1">
        <v>4.5400001108646401E-3</v>
      </c>
      <c r="I1771" s="1" t="s">
        <v>6765</v>
      </c>
      <c r="J1771" s="1">
        <v>2.5700000696815599E-4</v>
      </c>
      <c r="K1771" s="1" t="s">
        <v>6765</v>
      </c>
      <c r="L1771" s="1">
        <v>4.0480000898241997E-3</v>
      </c>
      <c r="M1771" s="1" t="s">
        <v>6765</v>
      </c>
      <c r="N1771" s="1">
        <v>1.1490000179037499E-3</v>
      </c>
      <c r="O1771" s="1" t="s">
        <v>6765</v>
      </c>
    </row>
    <row r="1772" spans="1:15" x14ac:dyDescent="0.25">
      <c r="A1772" s="12" t="s">
        <v>2721</v>
      </c>
      <c r="B1772" s="12" t="s">
        <v>4745</v>
      </c>
      <c r="C1772" s="12" t="s">
        <v>1667</v>
      </c>
      <c r="D1772" s="12" t="s">
        <v>2064</v>
      </c>
      <c r="E1772" s="12" t="s">
        <v>2225</v>
      </c>
      <c r="F1772" s="1">
        <v>3.5899999141693102</v>
      </c>
      <c r="G1772" s="1" t="s">
        <v>6765</v>
      </c>
      <c r="H1772" s="1">
        <v>4.5400001108646401E-3</v>
      </c>
      <c r="I1772" s="1" t="s">
        <v>6765</v>
      </c>
      <c r="J1772" s="1">
        <v>2.5700000696815599E-4</v>
      </c>
      <c r="K1772" s="1" t="s">
        <v>6765</v>
      </c>
      <c r="L1772" s="1">
        <v>4.0480000898241997E-3</v>
      </c>
      <c r="M1772" s="1" t="s">
        <v>6765</v>
      </c>
      <c r="N1772" s="1">
        <v>1.1490000179037499E-3</v>
      </c>
      <c r="O1772" s="1" t="s">
        <v>6765</v>
      </c>
    </row>
    <row r="1773" spans="1:15" x14ac:dyDescent="0.25">
      <c r="A1773" s="12" t="s">
        <v>2721</v>
      </c>
      <c r="B1773" s="12" t="s">
        <v>4746</v>
      </c>
      <c r="C1773" s="12" t="s">
        <v>1667</v>
      </c>
      <c r="D1773" s="12" t="s">
        <v>1748</v>
      </c>
      <c r="E1773" s="12" t="s">
        <v>2225</v>
      </c>
      <c r="F1773" s="1">
        <v>3.5899999141693102</v>
      </c>
      <c r="G1773" s="1" t="s">
        <v>6765</v>
      </c>
      <c r="H1773" s="1">
        <v>4.5400001108646401E-3</v>
      </c>
      <c r="I1773" s="1" t="s">
        <v>6765</v>
      </c>
      <c r="J1773" s="1">
        <v>2.5700000696815599E-4</v>
      </c>
      <c r="K1773" s="1" t="s">
        <v>6765</v>
      </c>
      <c r="L1773" s="1">
        <v>4.0480000898241997E-3</v>
      </c>
      <c r="M1773" s="1" t="s">
        <v>6765</v>
      </c>
      <c r="N1773" s="1">
        <v>1.1490000179037499E-3</v>
      </c>
      <c r="O1773" s="1" t="s">
        <v>6765</v>
      </c>
    </row>
    <row r="1774" spans="1:15" x14ac:dyDescent="0.25">
      <c r="A1774" s="12" t="s">
        <v>2721</v>
      </c>
      <c r="B1774" s="12" t="s">
        <v>4747</v>
      </c>
      <c r="C1774" s="12" t="s">
        <v>1667</v>
      </c>
      <c r="D1774" s="12" t="s">
        <v>4748</v>
      </c>
      <c r="E1774" s="12" t="s">
        <v>2225</v>
      </c>
      <c r="F1774" s="1">
        <v>3.5899999141693102</v>
      </c>
      <c r="G1774" s="1" t="s">
        <v>6765</v>
      </c>
      <c r="H1774" s="1">
        <v>4.5400001108646401E-3</v>
      </c>
      <c r="I1774" s="1" t="s">
        <v>6765</v>
      </c>
      <c r="J1774" s="1">
        <v>2.5700000696815599E-4</v>
      </c>
      <c r="K1774" s="1" t="s">
        <v>6765</v>
      </c>
      <c r="L1774" s="1">
        <v>4.0480000898241997E-3</v>
      </c>
      <c r="M1774" s="1" t="s">
        <v>6765</v>
      </c>
      <c r="N1774" s="1">
        <v>1.1490000179037499E-3</v>
      </c>
      <c r="O1774" s="1" t="s">
        <v>6765</v>
      </c>
    </row>
    <row r="1775" spans="1:15" x14ac:dyDescent="0.25">
      <c r="A1775" s="12" t="s">
        <v>2721</v>
      </c>
      <c r="B1775" s="12" t="s">
        <v>4749</v>
      </c>
      <c r="C1775" s="12" t="s">
        <v>1667</v>
      </c>
      <c r="D1775" s="12" t="s">
        <v>2149</v>
      </c>
      <c r="E1775" s="12" t="s">
        <v>2225</v>
      </c>
      <c r="F1775" s="1">
        <v>3.5899999141693102</v>
      </c>
      <c r="G1775" s="1" t="s">
        <v>6765</v>
      </c>
      <c r="H1775" s="1">
        <v>4.5400001108646401E-3</v>
      </c>
      <c r="I1775" s="1" t="s">
        <v>6765</v>
      </c>
      <c r="J1775" s="1">
        <v>2.5700000696815599E-4</v>
      </c>
      <c r="K1775" s="1" t="s">
        <v>6765</v>
      </c>
      <c r="L1775" s="1">
        <v>4.0480000898241997E-3</v>
      </c>
      <c r="M1775" s="1" t="s">
        <v>6765</v>
      </c>
      <c r="N1775" s="1">
        <v>1.1490000179037499E-3</v>
      </c>
      <c r="O1775" s="1" t="s">
        <v>6765</v>
      </c>
    </row>
    <row r="1776" spans="1:15" x14ac:dyDescent="0.25">
      <c r="A1776" s="12" t="s">
        <v>2732</v>
      </c>
      <c r="B1776" s="12" t="s">
        <v>4750</v>
      </c>
      <c r="C1776" s="12" t="s">
        <v>1536</v>
      </c>
      <c r="D1776" s="12" t="s">
        <v>1924</v>
      </c>
      <c r="E1776" s="12" t="s">
        <v>2225</v>
      </c>
      <c r="F1776" s="1">
        <v>3.5899999141693102</v>
      </c>
      <c r="G1776" s="1" t="s">
        <v>6765</v>
      </c>
      <c r="H1776" s="1">
        <v>4.5400001108646401E-3</v>
      </c>
      <c r="I1776" s="1" t="s">
        <v>6765</v>
      </c>
      <c r="J1776" s="1">
        <v>2.5700000696815599E-4</v>
      </c>
      <c r="K1776" s="1" t="s">
        <v>6765</v>
      </c>
      <c r="L1776" s="1">
        <v>4.0480000898241997E-3</v>
      </c>
      <c r="M1776" s="1" t="s">
        <v>6765</v>
      </c>
      <c r="N1776" s="1">
        <v>1.1490000179037499E-3</v>
      </c>
      <c r="O1776" s="1" t="s">
        <v>6765</v>
      </c>
    </row>
    <row r="1777" spans="1:15" x14ac:dyDescent="0.25">
      <c r="A1777" s="12" t="s">
        <v>2240</v>
      </c>
      <c r="B1777" s="12" t="s">
        <v>4751</v>
      </c>
      <c r="C1777" s="12" t="s">
        <v>1536</v>
      </c>
      <c r="D1777" s="12" t="s">
        <v>1979</v>
      </c>
      <c r="E1777" s="12" t="s">
        <v>2225</v>
      </c>
      <c r="F1777" s="1">
        <v>3.5899999141693102</v>
      </c>
      <c r="G1777" s="1" t="s">
        <v>6765</v>
      </c>
      <c r="H1777" s="1">
        <v>4.5400001108646401E-3</v>
      </c>
      <c r="I1777" s="1" t="s">
        <v>6765</v>
      </c>
      <c r="J1777" s="1">
        <v>2.5700000696815599E-4</v>
      </c>
      <c r="K1777" s="1" t="s">
        <v>6765</v>
      </c>
      <c r="L1777" s="1">
        <v>4.0480000898241997E-3</v>
      </c>
      <c r="M1777" s="1" t="s">
        <v>6765</v>
      </c>
      <c r="N1777" s="1">
        <v>1.1490000179037499E-3</v>
      </c>
      <c r="O1777" s="1" t="s">
        <v>6765</v>
      </c>
    </row>
    <row r="1778" spans="1:15" x14ac:dyDescent="0.25">
      <c r="A1778" s="12" t="s">
        <v>2732</v>
      </c>
      <c r="B1778" s="12" t="s">
        <v>4752</v>
      </c>
      <c r="C1778" s="12" t="s">
        <v>1536</v>
      </c>
      <c r="D1778" s="12" t="s">
        <v>1693</v>
      </c>
      <c r="E1778" s="12" t="s">
        <v>2225</v>
      </c>
      <c r="F1778" s="1">
        <v>3.5899999141693102</v>
      </c>
      <c r="G1778" s="1" t="s">
        <v>6765</v>
      </c>
      <c r="H1778" s="1">
        <v>4.5400001108646401E-3</v>
      </c>
      <c r="I1778" s="1" t="s">
        <v>6765</v>
      </c>
      <c r="J1778" s="1">
        <v>2.5700000696815599E-4</v>
      </c>
      <c r="K1778" s="1" t="s">
        <v>6765</v>
      </c>
      <c r="L1778" s="1">
        <v>4.0480000898241997E-3</v>
      </c>
      <c r="M1778" s="1" t="s">
        <v>6765</v>
      </c>
      <c r="N1778" s="1">
        <v>1.1490000179037499E-3</v>
      </c>
      <c r="O1778" s="1" t="s">
        <v>6765</v>
      </c>
    </row>
    <row r="1779" spans="1:15" x14ac:dyDescent="0.25">
      <c r="A1779" s="12" t="s">
        <v>2732</v>
      </c>
      <c r="B1779" s="12" t="s">
        <v>4753</v>
      </c>
      <c r="C1779" s="12" t="s">
        <v>1536</v>
      </c>
      <c r="D1779" s="12" t="s">
        <v>2093</v>
      </c>
      <c r="E1779" s="12" t="s">
        <v>2225</v>
      </c>
      <c r="F1779" s="1">
        <v>3.5899999141693102</v>
      </c>
      <c r="G1779" s="1" t="s">
        <v>6765</v>
      </c>
      <c r="H1779" s="1">
        <v>4.5400001108646401E-3</v>
      </c>
      <c r="I1779" s="1" t="s">
        <v>6765</v>
      </c>
      <c r="J1779" s="1">
        <v>2.5700000696815599E-4</v>
      </c>
      <c r="K1779" s="1" t="s">
        <v>6765</v>
      </c>
      <c r="L1779" s="1">
        <v>4.0480000898241997E-3</v>
      </c>
      <c r="M1779" s="1" t="s">
        <v>6765</v>
      </c>
      <c r="N1779" s="1">
        <v>1.1490000179037499E-3</v>
      </c>
      <c r="O1779" s="1" t="s">
        <v>6765</v>
      </c>
    </row>
    <row r="1780" spans="1:15" x14ac:dyDescent="0.25">
      <c r="A1780" s="12" t="s">
        <v>2732</v>
      </c>
      <c r="B1780" s="12" t="s">
        <v>4754</v>
      </c>
      <c r="C1780" s="12" t="s">
        <v>1536</v>
      </c>
      <c r="D1780" s="12" t="s">
        <v>4755</v>
      </c>
      <c r="E1780" s="12" t="s">
        <v>2225</v>
      </c>
      <c r="F1780" s="1">
        <v>3.5899999141693102</v>
      </c>
      <c r="G1780" s="1" t="s">
        <v>6765</v>
      </c>
      <c r="H1780" s="1">
        <v>4.5400001108646401E-3</v>
      </c>
      <c r="I1780" s="1" t="s">
        <v>6765</v>
      </c>
      <c r="J1780" s="1">
        <v>2.5700000696815599E-4</v>
      </c>
      <c r="K1780" s="1" t="s">
        <v>6765</v>
      </c>
      <c r="L1780" s="1">
        <v>4.0480000898241997E-3</v>
      </c>
      <c r="M1780" s="1" t="s">
        <v>6765</v>
      </c>
      <c r="N1780" s="1">
        <v>1.1490000179037499E-3</v>
      </c>
      <c r="O1780" s="1" t="s">
        <v>6765</v>
      </c>
    </row>
    <row r="1781" spans="1:15" x14ac:dyDescent="0.25">
      <c r="A1781" s="12" t="s">
        <v>2732</v>
      </c>
      <c r="B1781" s="12" t="s">
        <v>4756</v>
      </c>
      <c r="C1781" s="12" t="s">
        <v>1536</v>
      </c>
      <c r="D1781" s="12" t="s">
        <v>1576</v>
      </c>
      <c r="E1781" s="12" t="s">
        <v>2225</v>
      </c>
      <c r="F1781" s="1">
        <v>3.5899999141693102</v>
      </c>
      <c r="G1781" s="1" t="s">
        <v>6765</v>
      </c>
      <c r="H1781" s="1">
        <v>4.5400001108646401E-3</v>
      </c>
      <c r="I1781" s="1" t="s">
        <v>6765</v>
      </c>
      <c r="J1781" s="1">
        <v>2.5700000696815599E-4</v>
      </c>
      <c r="K1781" s="1" t="s">
        <v>6765</v>
      </c>
      <c r="L1781" s="1">
        <v>4.0480000898241997E-3</v>
      </c>
      <c r="M1781" s="1" t="s">
        <v>6765</v>
      </c>
      <c r="N1781" s="1">
        <v>1.1490000179037499E-3</v>
      </c>
      <c r="O1781" s="1" t="s">
        <v>6765</v>
      </c>
    </row>
    <row r="1782" spans="1:15" x14ac:dyDescent="0.25">
      <c r="A1782" s="12" t="s">
        <v>2240</v>
      </c>
      <c r="B1782" s="12" t="s">
        <v>4757</v>
      </c>
      <c r="C1782" s="12" t="s">
        <v>1536</v>
      </c>
      <c r="D1782" s="12" t="s">
        <v>1995</v>
      </c>
      <c r="E1782" s="12" t="s">
        <v>2225</v>
      </c>
      <c r="F1782" s="1">
        <v>3.5899999141693102</v>
      </c>
      <c r="G1782" s="1" t="s">
        <v>6765</v>
      </c>
      <c r="H1782" s="1">
        <v>4.5400001108646401E-3</v>
      </c>
      <c r="I1782" s="1" t="s">
        <v>6765</v>
      </c>
      <c r="J1782" s="1">
        <v>2.5700000696815599E-4</v>
      </c>
      <c r="K1782" s="1" t="s">
        <v>6765</v>
      </c>
      <c r="L1782" s="1">
        <v>4.0480000898241997E-3</v>
      </c>
      <c r="M1782" s="1" t="s">
        <v>6765</v>
      </c>
      <c r="N1782" s="1">
        <v>1.1490000179037499E-3</v>
      </c>
      <c r="O1782" s="1" t="s">
        <v>6765</v>
      </c>
    </row>
    <row r="1783" spans="1:15" x14ac:dyDescent="0.25">
      <c r="A1783" s="12" t="s">
        <v>2732</v>
      </c>
      <c r="B1783" s="12" t="s">
        <v>4758</v>
      </c>
      <c r="C1783" s="12" t="s">
        <v>1536</v>
      </c>
      <c r="D1783" s="12" t="s">
        <v>1556</v>
      </c>
      <c r="E1783" s="12" t="s">
        <v>2225</v>
      </c>
      <c r="F1783" s="1">
        <v>3.5899999141693102</v>
      </c>
      <c r="G1783" s="1" t="s">
        <v>6765</v>
      </c>
      <c r="H1783" s="1">
        <v>4.5400001108646401E-3</v>
      </c>
      <c r="I1783" s="1" t="s">
        <v>6765</v>
      </c>
      <c r="J1783" s="1">
        <v>2.5700000696815599E-4</v>
      </c>
      <c r="K1783" s="1" t="s">
        <v>6765</v>
      </c>
      <c r="L1783" s="1">
        <v>4.0480000898241997E-3</v>
      </c>
      <c r="M1783" s="1" t="s">
        <v>6765</v>
      </c>
      <c r="N1783" s="1">
        <v>1.1490000179037499E-3</v>
      </c>
      <c r="O1783" s="1" t="s">
        <v>6765</v>
      </c>
    </row>
    <row r="1784" spans="1:15" x14ac:dyDescent="0.25">
      <c r="A1784" s="12" t="s">
        <v>2240</v>
      </c>
      <c r="B1784" s="12" t="s">
        <v>4759</v>
      </c>
      <c r="C1784" s="12" t="s">
        <v>1536</v>
      </c>
      <c r="D1784" s="12" t="s">
        <v>1798</v>
      </c>
      <c r="E1784" s="12" t="s">
        <v>2225</v>
      </c>
      <c r="F1784" s="1">
        <v>3.5899999141693102</v>
      </c>
      <c r="G1784" s="1" t="s">
        <v>6765</v>
      </c>
      <c r="H1784" s="1">
        <v>4.5400001108646401E-3</v>
      </c>
      <c r="I1784" s="1" t="s">
        <v>6765</v>
      </c>
      <c r="J1784" s="1">
        <v>2.5700000696815599E-4</v>
      </c>
      <c r="K1784" s="1" t="s">
        <v>6765</v>
      </c>
      <c r="L1784" s="1">
        <v>4.0480000898241997E-3</v>
      </c>
      <c r="M1784" s="1" t="s">
        <v>6765</v>
      </c>
      <c r="N1784" s="1">
        <v>1.1490000179037499E-3</v>
      </c>
      <c r="O1784" s="1" t="s">
        <v>6765</v>
      </c>
    </row>
    <row r="1785" spans="1:15" x14ac:dyDescent="0.25">
      <c r="A1785" s="12" t="s">
        <v>2240</v>
      </c>
      <c r="B1785" s="12" t="s">
        <v>4760</v>
      </c>
      <c r="C1785" s="12" t="s">
        <v>1536</v>
      </c>
      <c r="D1785" s="12" t="s">
        <v>1876</v>
      </c>
      <c r="E1785" s="12" t="s">
        <v>2225</v>
      </c>
      <c r="F1785" s="1">
        <v>3.5899999141693102</v>
      </c>
      <c r="G1785" s="1" t="s">
        <v>6765</v>
      </c>
      <c r="H1785" s="1">
        <v>4.5400001108646401E-3</v>
      </c>
      <c r="I1785" s="1" t="s">
        <v>6765</v>
      </c>
      <c r="J1785" s="1">
        <v>2.5700000696815599E-4</v>
      </c>
      <c r="K1785" s="1" t="s">
        <v>6765</v>
      </c>
      <c r="L1785" s="1">
        <v>4.0480000898241997E-3</v>
      </c>
      <c r="M1785" s="1" t="s">
        <v>6765</v>
      </c>
      <c r="N1785" s="1">
        <v>1.1490000179037499E-3</v>
      </c>
      <c r="O1785" s="1" t="s">
        <v>6765</v>
      </c>
    </row>
    <row r="1786" spans="1:15" x14ac:dyDescent="0.25">
      <c r="A1786" s="12" t="s">
        <v>2240</v>
      </c>
      <c r="B1786" s="12" t="s">
        <v>4761</v>
      </c>
      <c r="C1786" s="12" t="s">
        <v>1536</v>
      </c>
      <c r="D1786" s="12" t="s">
        <v>1630</v>
      </c>
      <c r="E1786" s="12" t="s">
        <v>2225</v>
      </c>
      <c r="F1786" s="1">
        <v>3.5899999141693102</v>
      </c>
      <c r="G1786" s="1" t="s">
        <v>6765</v>
      </c>
      <c r="H1786" s="1">
        <v>4.5400001108646401E-3</v>
      </c>
      <c r="I1786" s="1" t="s">
        <v>6765</v>
      </c>
      <c r="J1786" s="1">
        <v>2.5700000696815599E-4</v>
      </c>
      <c r="K1786" s="1" t="s">
        <v>6765</v>
      </c>
      <c r="L1786" s="1">
        <v>4.0480000898241997E-3</v>
      </c>
      <c r="M1786" s="1" t="s">
        <v>6765</v>
      </c>
      <c r="N1786" s="1">
        <v>1.1490000179037499E-3</v>
      </c>
      <c r="O1786" s="1" t="s">
        <v>6765</v>
      </c>
    </row>
    <row r="1787" spans="1:15" x14ac:dyDescent="0.25">
      <c r="A1787" s="12" t="s">
        <v>2240</v>
      </c>
      <c r="B1787" s="12" t="s">
        <v>4762</v>
      </c>
      <c r="C1787" s="12" t="s">
        <v>1536</v>
      </c>
      <c r="D1787" s="12" t="s">
        <v>1512</v>
      </c>
      <c r="E1787" s="12" t="s">
        <v>2225</v>
      </c>
      <c r="F1787" s="1">
        <v>3.5899999141693102</v>
      </c>
      <c r="G1787" s="1" t="s">
        <v>6765</v>
      </c>
      <c r="H1787" s="1">
        <v>4.5400001108646401E-3</v>
      </c>
      <c r="I1787" s="1" t="s">
        <v>6765</v>
      </c>
      <c r="J1787" s="1">
        <v>2.5700000696815599E-4</v>
      </c>
      <c r="K1787" s="1" t="s">
        <v>6765</v>
      </c>
      <c r="L1787" s="1">
        <v>4.0480000898241997E-3</v>
      </c>
      <c r="M1787" s="1" t="s">
        <v>6765</v>
      </c>
      <c r="N1787" s="1">
        <v>1.1490000179037499E-3</v>
      </c>
      <c r="O1787" s="1" t="s">
        <v>6765</v>
      </c>
    </row>
    <row r="1788" spans="1:15" x14ac:dyDescent="0.25">
      <c r="A1788" s="12" t="s">
        <v>2732</v>
      </c>
      <c r="B1788" s="12" t="s">
        <v>4763</v>
      </c>
      <c r="C1788" s="12" t="s">
        <v>1536</v>
      </c>
      <c r="D1788" s="12" t="s">
        <v>4764</v>
      </c>
      <c r="E1788" s="12" t="s">
        <v>2225</v>
      </c>
      <c r="F1788" s="1">
        <v>3.5899999141693102</v>
      </c>
      <c r="G1788" s="1" t="s">
        <v>6765</v>
      </c>
      <c r="H1788" s="1">
        <v>4.5400001108646401E-3</v>
      </c>
      <c r="I1788" s="1" t="s">
        <v>6765</v>
      </c>
      <c r="J1788" s="1">
        <v>2.5700000696815599E-4</v>
      </c>
      <c r="K1788" s="1" t="s">
        <v>6765</v>
      </c>
      <c r="L1788" s="1">
        <v>4.0480000898241997E-3</v>
      </c>
      <c r="M1788" s="1" t="s">
        <v>6765</v>
      </c>
      <c r="N1788" s="1">
        <v>1.1490000179037499E-3</v>
      </c>
      <c r="O1788" s="1" t="s">
        <v>6765</v>
      </c>
    </row>
    <row r="1789" spans="1:15" x14ac:dyDescent="0.25">
      <c r="A1789" s="12" t="s">
        <v>2240</v>
      </c>
      <c r="B1789" s="12" t="s">
        <v>4765</v>
      </c>
      <c r="C1789" s="12" t="s">
        <v>1536</v>
      </c>
      <c r="D1789" s="12" t="s">
        <v>1988</v>
      </c>
      <c r="E1789" s="12" t="s">
        <v>2225</v>
      </c>
      <c r="F1789" s="1">
        <v>3.5899999141693102</v>
      </c>
      <c r="G1789" s="1" t="s">
        <v>6765</v>
      </c>
      <c r="H1789" s="1">
        <v>4.5400001108646401E-3</v>
      </c>
      <c r="I1789" s="1" t="s">
        <v>6765</v>
      </c>
      <c r="J1789" s="1">
        <v>2.5700000696815599E-4</v>
      </c>
      <c r="K1789" s="1" t="s">
        <v>6765</v>
      </c>
      <c r="L1789" s="1">
        <v>4.0480000898241997E-3</v>
      </c>
      <c r="M1789" s="1" t="s">
        <v>6765</v>
      </c>
      <c r="N1789" s="1">
        <v>1.1490000179037499E-3</v>
      </c>
      <c r="O1789" s="1" t="s">
        <v>6765</v>
      </c>
    </row>
    <row r="1790" spans="1:15" x14ac:dyDescent="0.25">
      <c r="A1790" s="12" t="s">
        <v>2732</v>
      </c>
      <c r="B1790" s="12" t="s">
        <v>4766</v>
      </c>
      <c r="C1790" s="12" t="s">
        <v>1536</v>
      </c>
      <c r="D1790" s="12" t="s">
        <v>1535</v>
      </c>
      <c r="E1790" s="12" t="s">
        <v>2225</v>
      </c>
      <c r="F1790" s="1">
        <v>3.5899999141693102</v>
      </c>
      <c r="G1790" s="1" t="s">
        <v>6765</v>
      </c>
      <c r="H1790" s="1">
        <v>4.5400001108646401E-3</v>
      </c>
      <c r="I1790" s="1" t="s">
        <v>6765</v>
      </c>
      <c r="J1790" s="1">
        <v>2.5700000696815599E-4</v>
      </c>
      <c r="K1790" s="1" t="s">
        <v>6765</v>
      </c>
      <c r="L1790" s="1">
        <v>4.0480000898241997E-3</v>
      </c>
      <c r="M1790" s="1" t="s">
        <v>6765</v>
      </c>
      <c r="N1790" s="1">
        <v>1.1490000179037499E-3</v>
      </c>
      <c r="O1790" s="1" t="s">
        <v>6765</v>
      </c>
    </row>
    <row r="1791" spans="1:15" x14ac:dyDescent="0.25">
      <c r="A1791" s="12" t="s">
        <v>2240</v>
      </c>
      <c r="B1791" s="12" t="s">
        <v>4767</v>
      </c>
      <c r="C1791" s="12" t="s">
        <v>1536</v>
      </c>
      <c r="D1791" s="12" t="s">
        <v>4768</v>
      </c>
      <c r="E1791" s="12" t="s">
        <v>2225</v>
      </c>
      <c r="F1791" s="1">
        <v>3.5899999141693102</v>
      </c>
      <c r="G1791" s="1" t="s">
        <v>6765</v>
      </c>
      <c r="H1791" s="1">
        <v>4.5400001108646401E-3</v>
      </c>
      <c r="I1791" s="1" t="s">
        <v>6765</v>
      </c>
      <c r="J1791" s="1">
        <v>2.5700000696815599E-4</v>
      </c>
      <c r="K1791" s="1" t="s">
        <v>6765</v>
      </c>
      <c r="L1791" s="1">
        <v>4.0480000898241997E-3</v>
      </c>
      <c r="M1791" s="1" t="s">
        <v>6765</v>
      </c>
      <c r="N1791" s="1">
        <v>1.1490000179037499E-3</v>
      </c>
      <c r="O1791" s="1" t="s">
        <v>6765</v>
      </c>
    </row>
    <row r="1792" spans="1:15" x14ac:dyDescent="0.25">
      <c r="A1792" s="12" t="s">
        <v>2732</v>
      </c>
      <c r="B1792" s="12" t="s">
        <v>4769</v>
      </c>
      <c r="C1792" s="12" t="s">
        <v>1536</v>
      </c>
      <c r="D1792" s="12" t="s">
        <v>2029</v>
      </c>
      <c r="E1792" s="12" t="s">
        <v>2225</v>
      </c>
      <c r="F1792" s="1">
        <v>3.5899999141693102</v>
      </c>
      <c r="G1792" s="1" t="s">
        <v>6765</v>
      </c>
      <c r="H1792" s="1">
        <v>4.5400001108646401E-3</v>
      </c>
      <c r="I1792" s="1" t="s">
        <v>6765</v>
      </c>
      <c r="J1792" s="1">
        <v>2.5700000696815599E-4</v>
      </c>
      <c r="K1792" s="1" t="s">
        <v>6765</v>
      </c>
      <c r="L1792" s="1">
        <v>4.0480000898241997E-3</v>
      </c>
      <c r="M1792" s="1" t="s">
        <v>6765</v>
      </c>
      <c r="N1792" s="1">
        <v>1.1490000179037499E-3</v>
      </c>
      <c r="O1792" s="1" t="s">
        <v>6765</v>
      </c>
    </row>
    <row r="1793" spans="1:15" x14ac:dyDescent="0.25">
      <c r="A1793" s="12" t="s">
        <v>2240</v>
      </c>
      <c r="B1793" s="12" t="s">
        <v>4770</v>
      </c>
      <c r="C1793" s="12" t="s">
        <v>1536</v>
      </c>
      <c r="D1793" s="12" t="s">
        <v>256</v>
      </c>
      <c r="E1793" s="12" t="s">
        <v>2225</v>
      </c>
      <c r="F1793" s="1">
        <v>3.5899999141693102</v>
      </c>
      <c r="G1793" s="1" t="s">
        <v>6765</v>
      </c>
      <c r="H1793" s="1">
        <v>4.5400001108646401E-3</v>
      </c>
      <c r="I1793" s="1" t="s">
        <v>6765</v>
      </c>
      <c r="J1793" s="1">
        <v>2.5700000696815599E-4</v>
      </c>
      <c r="K1793" s="1" t="s">
        <v>6765</v>
      </c>
      <c r="L1793" s="1">
        <v>4.0480000898241997E-3</v>
      </c>
      <c r="M1793" s="1" t="s">
        <v>6765</v>
      </c>
      <c r="N1793" s="1">
        <v>1.1490000179037499E-3</v>
      </c>
      <c r="O1793" s="1" t="s">
        <v>6765</v>
      </c>
    </row>
    <row r="1794" spans="1:15" x14ac:dyDescent="0.25">
      <c r="A1794" s="12" t="s">
        <v>1015</v>
      </c>
      <c r="B1794" s="12" t="s">
        <v>4771</v>
      </c>
      <c r="C1794" s="12" t="s">
        <v>1536</v>
      </c>
      <c r="D1794" s="12" t="s">
        <v>1996</v>
      </c>
      <c r="E1794" s="12" t="s">
        <v>2225</v>
      </c>
      <c r="F1794" s="1">
        <v>3.5899999141693102</v>
      </c>
      <c r="G1794" s="1" t="s">
        <v>6765</v>
      </c>
      <c r="H1794" s="1">
        <v>4.5400001108646401E-3</v>
      </c>
      <c r="I1794" s="1" t="s">
        <v>6765</v>
      </c>
      <c r="J1794" s="1">
        <v>2.5700000696815599E-4</v>
      </c>
      <c r="K1794" s="1" t="s">
        <v>6765</v>
      </c>
      <c r="L1794" s="1">
        <v>4.0480000898241997E-3</v>
      </c>
      <c r="M1794" s="1" t="s">
        <v>6765</v>
      </c>
      <c r="N1794" s="1">
        <v>1.1490000179037499E-3</v>
      </c>
      <c r="O1794" s="1" t="s">
        <v>6765</v>
      </c>
    </row>
    <row r="1795" spans="1:15" x14ac:dyDescent="0.25">
      <c r="A1795" s="12" t="s">
        <v>2240</v>
      </c>
      <c r="B1795" s="12" t="s">
        <v>4772</v>
      </c>
      <c r="C1795" s="12" t="s">
        <v>1536</v>
      </c>
      <c r="D1795" s="12" t="s">
        <v>1717</v>
      </c>
      <c r="E1795" s="12" t="s">
        <v>2225</v>
      </c>
      <c r="F1795" s="1">
        <v>3.5899999141693102</v>
      </c>
      <c r="G1795" s="1" t="s">
        <v>6765</v>
      </c>
      <c r="H1795" s="1">
        <v>4.5400001108646401E-3</v>
      </c>
      <c r="I1795" s="1" t="s">
        <v>6765</v>
      </c>
      <c r="J1795" s="1">
        <v>2.5700000696815599E-4</v>
      </c>
      <c r="K1795" s="1" t="s">
        <v>6765</v>
      </c>
      <c r="L1795" s="1">
        <v>4.0480000898241997E-3</v>
      </c>
      <c r="M1795" s="1" t="s">
        <v>6765</v>
      </c>
      <c r="N1795" s="1">
        <v>1.1490000179037499E-3</v>
      </c>
      <c r="O1795" s="1" t="s">
        <v>6765</v>
      </c>
    </row>
    <row r="1796" spans="1:15" x14ac:dyDescent="0.25">
      <c r="A1796" s="12" t="s">
        <v>1015</v>
      </c>
      <c r="B1796" s="12" t="s">
        <v>4773</v>
      </c>
      <c r="C1796" s="12" t="s">
        <v>1536</v>
      </c>
      <c r="D1796" s="12" t="s">
        <v>1588</v>
      </c>
      <c r="E1796" s="12" t="s">
        <v>2225</v>
      </c>
      <c r="F1796" s="1">
        <v>3.5899999141693102</v>
      </c>
      <c r="G1796" s="1" t="s">
        <v>6765</v>
      </c>
      <c r="H1796" s="1">
        <v>4.5400001108646401E-3</v>
      </c>
      <c r="I1796" s="1" t="s">
        <v>6765</v>
      </c>
      <c r="J1796" s="1">
        <v>2.5700000696815599E-4</v>
      </c>
      <c r="K1796" s="1" t="s">
        <v>6765</v>
      </c>
      <c r="L1796" s="1">
        <v>4.0480000898241997E-3</v>
      </c>
      <c r="M1796" s="1" t="s">
        <v>6765</v>
      </c>
      <c r="N1796" s="1">
        <v>1.1490000179037499E-3</v>
      </c>
      <c r="O1796" s="1" t="s">
        <v>6765</v>
      </c>
    </row>
    <row r="1797" spans="1:15" x14ac:dyDescent="0.25">
      <c r="A1797" s="12" t="s">
        <v>4774</v>
      </c>
      <c r="B1797" s="12" t="s">
        <v>4775</v>
      </c>
      <c r="C1797" s="12" t="s">
        <v>1537</v>
      </c>
      <c r="D1797" s="12" t="s">
        <v>2097</v>
      </c>
      <c r="E1797" s="12" t="s">
        <v>2225</v>
      </c>
      <c r="F1797" s="1">
        <v>3.5899999141693102</v>
      </c>
      <c r="G1797" s="1" t="s">
        <v>6765</v>
      </c>
      <c r="H1797" s="1">
        <v>4.5400001108646401E-3</v>
      </c>
      <c r="I1797" s="1" t="s">
        <v>6765</v>
      </c>
      <c r="J1797" s="1">
        <v>2.5700000696815599E-4</v>
      </c>
      <c r="K1797" s="1" t="s">
        <v>6765</v>
      </c>
      <c r="L1797" s="1">
        <v>4.0480000898241997E-3</v>
      </c>
      <c r="M1797" s="1" t="s">
        <v>6765</v>
      </c>
      <c r="N1797" s="1">
        <v>1.1490000179037499E-3</v>
      </c>
      <c r="O1797" s="1" t="s">
        <v>6765</v>
      </c>
    </row>
    <row r="1798" spans="1:15" x14ac:dyDescent="0.25">
      <c r="A1798" s="12" t="s">
        <v>2386</v>
      </c>
      <c r="B1798" s="12" t="s">
        <v>4776</v>
      </c>
      <c r="C1798" s="12" t="s">
        <v>1537</v>
      </c>
      <c r="D1798" s="12" t="s">
        <v>4777</v>
      </c>
      <c r="E1798" s="12" t="s">
        <v>2225</v>
      </c>
      <c r="F1798" s="1">
        <v>3.5899999141693102</v>
      </c>
      <c r="G1798" s="1" t="s">
        <v>6765</v>
      </c>
      <c r="H1798" s="1">
        <v>4.5400001108646401E-3</v>
      </c>
      <c r="I1798" s="1" t="s">
        <v>6765</v>
      </c>
      <c r="J1798" s="1">
        <v>2.5700000696815599E-4</v>
      </c>
      <c r="K1798" s="1" t="s">
        <v>6765</v>
      </c>
      <c r="L1798" s="1">
        <v>4.0480000898241997E-3</v>
      </c>
      <c r="M1798" s="1" t="s">
        <v>6765</v>
      </c>
      <c r="N1798" s="1">
        <v>1.1490000179037499E-3</v>
      </c>
      <c r="O1798" s="1" t="s">
        <v>6765</v>
      </c>
    </row>
    <row r="1799" spans="1:15" x14ac:dyDescent="0.25">
      <c r="A1799" s="12" t="s">
        <v>997</v>
      </c>
      <c r="B1799" s="12" t="s">
        <v>4778</v>
      </c>
      <c r="C1799" s="12" t="s">
        <v>1537</v>
      </c>
      <c r="D1799" s="12" t="s">
        <v>4779</v>
      </c>
      <c r="E1799" s="12" t="s">
        <v>2225</v>
      </c>
      <c r="F1799" s="1">
        <v>3.4056410789489702</v>
      </c>
      <c r="G1799" s="1" t="s">
        <v>6771</v>
      </c>
      <c r="H1799" s="1">
        <v>0</v>
      </c>
      <c r="I1799" s="1" t="s">
        <v>2226</v>
      </c>
      <c r="J1799" s="1">
        <v>0</v>
      </c>
      <c r="K1799" s="1" t="s">
        <v>2226</v>
      </c>
      <c r="L1799" s="1">
        <v>0</v>
      </c>
      <c r="M1799" s="1" t="s">
        <v>2226</v>
      </c>
      <c r="N1799" s="1">
        <v>0</v>
      </c>
      <c r="O1799" s="1" t="s">
        <v>2226</v>
      </c>
    </row>
    <row r="1800" spans="1:15" x14ac:dyDescent="0.25">
      <c r="A1800" s="12" t="s">
        <v>961</v>
      </c>
      <c r="B1800" s="12" t="s">
        <v>4780</v>
      </c>
      <c r="C1800" s="12" t="s">
        <v>1537</v>
      </c>
      <c r="D1800" s="12" t="s">
        <v>4781</v>
      </c>
      <c r="E1800" s="12" t="s">
        <v>2225</v>
      </c>
      <c r="F1800" s="1">
        <v>3.7684159278869598</v>
      </c>
      <c r="G1800" s="1" t="s">
        <v>6772</v>
      </c>
      <c r="H1800" s="1">
        <v>4.5400001108646401E-3</v>
      </c>
      <c r="I1800" s="1" t="s">
        <v>6765</v>
      </c>
      <c r="J1800" s="1">
        <v>2.5700000696815599E-4</v>
      </c>
      <c r="K1800" s="1" t="s">
        <v>6765</v>
      </c>
      <c r="L1800" s="1">
        <v>4.0480000898241997E-3</v>
      </c>
      <c r="M1800" s="1" t="s">
        <v>6765</v>
      </c>
      <c r="N1800" s="1">
        <v>1.1490000179037499E-3</v>
      </c>
      <c r="O1800" s="1" t="s">
        <v>6765</v>
      </c>
    </row>
    <row r="1801" spans="1:15" x14ac:dyDescent="0.25">
      <c r="A1801" s="12" t="s">
        <v>2641</v>
      </c>
      <c r="B1801" s="12" t="s">
        <v>4782</v>
      </c>
      <c r="C1801" s="12" t="s">
        <v>1537</v>
      </c>
      <c r="D1801" s="12" t="s">
        <v>4608</v>
      </c>
      <c r="E1801" s="12" t="s">
        <v>2225</v>
      </c>
      <c r="F1801" s="1">
        <v>3.6805689334869398</v>
      </c>
      <c r="G1801" s="1" t="s">
        <v>2613</v>
      </c>
      <c r="H1801" s="1">
        <v>0</v>
      </c>
      <c r="I1801" s="1" t="s">
        <v>2613</v>
      </c>
      <c r="J1801" s="1">
        <v>0</v>
      </c>
      <c r="K1801" s="1" t="s">
        <v>2613</v>
      </c>
      <c r="L1801" s="1">
        <v>0</v>
      </c>
      <c r="M1801" s="1" t="s">
        <v>2613</v>
      </c>
      <c r="N1801" s="1">
        <v>0</v>
      </c>
      <c r="O1801" s="1" t="s">
        <v>2613</v>
      </c>
    </row>
    <row r="1802" spans="1:15" x14ac:dyDescent="0.25">
      <c r="A1802" s="12" t="s">
        <v>4783</v>
      </c>
      <c r="B1802" s="12" t="s">
        <v>4784</v>
      </c>
      <c r="C1802" s="12" t="s">
        <v>1537</v>
      </c>
      <c r="D1802" s="12" t="s">
        <v>4785</v>
      </c>
      <c r="E1802" s="12" t="s">
        <v>2225</v>
      </c>
      <c r="F1802" s="1">
        <v>3.5899999141693102</v>
      </c>
      <c r="G1802" s="1" t="s">
        <v>2226</v>
      </c>
      <c r="H1802" s="1">
        <v>4.5400001108646401E-3</v>
      </c>
      <c r="I1802" s="1" t="s">
        <v>2226</v>
      </c>
      <c r="J1802" s="1">
        <v>2.5700000696815599E-4</v>
      </c>
      <c r="K1802" s="1" t="s">
        <v>2226</v>
      </c>
      <c r="L1802" s="1">
        <v>4.0480000898241997E-3</v>
      </c>
      <c r="M1802" s="1" t="s">
        <v>2226</v>
      </c>
      <c r="N1802" s="1">
        <v>1.1490000179037499E-3</v>
      </c>
      <c r="O1802" s="1" t="s">
        <v>2226</v>
      </c>
    </row>
    <row r="1803" spans="1:15" x14ac:dyDescent="0.25">
      <c r="A1803" s="12" t="s">
        <v>4783</v>
      </c>
      <c r="B1803" s="12" t="s">
        <v>4786</v>
      </c>
      <c r="C1803" s="12" t="s">
        <v>1537</v>
      </c>
      <c r="D1803" s="12" t="s">
        <v>4787</v>
      </c>
      <c r="E1803" s="12" t="s">
        <v>2225</v>
      </c>
      <c r="F1803" s="1">
        <v>3.5899999141693102</v>
      </c>
      <c r="G1803" s="1" t="s">
        <v>2226</v>
      </c>
      <c r="H1803" s="1">
        <v>4.5400001108646401E-3</v>
      </c>
      <c r="I1803" s="1" t="s">
        <v>2226</v>
      </c>
      <c r="J1803" s="1">
        <v>2.5700000696815599E-4</v>
      </c>
      <c r="K1803" s="1" t="s">
        <v>2226</v>
      </c>
      <c r="L1803" s="1">
        <v>4.0480000898241997E-3</v>
      </c>
      <c r="M1803" s="1" t="s">
        <v>2226</v>
      </c>
      <c r="N1803" s="1">
        <v>1.1490000179037499E-3</v>
      </c>
      <c r="O1803" s="1" t="s">
        <v>2226</v>
      </c>
    </row>
    <row r="1804" spans="1:15" x14ac:dyDescent="0.25">
      <c r="A1804" s="12" t="s">
        <v>4788</v>
      </c>
      <c r="B1804" s="12" t="s">
        <v>4789</v>
      </c>
      <c r="C1804" s="12" t="s">
        <v>1537</v>
      </c>
      <c r="D1804" s="12" t="s">
        <v>2009</v>
      </c>
      <c r="E1804" s="12" t="s">
        <v>2225</v>
      </c>
      <c r="F1804" s="1">
        <v>2.8773009777069101</v>
      </c>
      <c r="G1804" s="1" t="s">
        <v>2226</v>
      </c>
      <c r="H1804" s="1">
        <v>0</v>
      </c>
      <c r="I1804" s="1" t="s">
        <v>2226</v>
      </c>
      <c r="J1804" s="1">
        <v>0</v>
      </c>
      <c r="K1804" s="1" t="s">
        <v>2226</v>
      </c>
      <c r="L1804" s="1">
        <v>0</v>
      </c>
      <c r="M1804" s="1" t="s">
        <v>2226</v>
      </c>
      <c r="N1804" s="1">
        <v>0</v>
      </c>
      <c r="O1804" s="1" t="s">
        <v>2226</v>
      </c>
    </row>
    <row r="1805" spans="1:15" x14ac:dyDescent="0.25">
      <c r="A1805" s="12" t="s">
        <v>997</v>
      </c>
      <c r="B1805" s="12" t="s">
        <v>4790</v>
      </c>
      <c r="C1805" s="12" t="s">
        <v>1537</v>
      </c>
      <c r="D1805" s="12" t="s">
        <v>4791</v>
      </c>
      <c r="E1805" s="12" t="s">
        <v>2225</v>
      </c>
      <c r="F1805" s="1">
        <v>3.4056410789489702</v>
      </c>
      <c r="G1805" s="1" t="s">
        <v>6771</v>
      </c>
      <c r="H1805" s="1">
        <v>0</v>
      </c>
      <c r="I1805" s="1" t="s">
        <v>2226</v>
      </c>
      <c r="J1805" s="1">
        <v>0</v>
      </c>
      <c r="K1805" s="1" t="s">
        <v>2226</v>
      </c>
      <c r="L1805" s="1">
        <v>0</v>
      </c>
      <c r="M1805" s="1" t="s">
        <v>2226</v>
      </c>
      <c r="N1805" s="1">
        <v>0</v>
      </c>
      <c r="O1805" s="1" t="s">
        <v>2226</v>
      </c>
    </row>
    <row r="1806" spans="1:15" x14ac:dyDescent="0.25">
      <c r="A1806" s="12" t="s">
        <v>2386</v>
      </c>
      <c r="B1806" s="12" t="s">
        <v>4792</v>
      </c>
      <c r="C1806" s="12" t="s">
        <v>1537</v>
      </c>
      <c r="D1806" s="12" t="s">
        <v>1948</v>
      </c>
      <c r="E1806" s="12" t="s">
        <v>2225</v>
      </c>
      <c r="F1806" s="1">
        <v>3.5899999141693102</v>
      </c>
      <c r="G1806" s="1" t="s">
        <v>6765</v>
      </c>
      <c r="H1806" s="1">
        <v>4.5400001108646401E-3</v>
      </c>
      <c r="I1806" s="1" t="s">
        <v>6765</v>
      </c>
      <c r="J1806" s="1">
        <v>2.5700000696815599E-4</v>
      </c>
      <c r="K1806" s="1" t="s">
        <v>6765</v>
      </c>
      <c r="L1806" s="1">
        <v>4.0480000898241997E-3</v>
      </c>
      <c r="M1806" s="1" t="s">
        <v>6765</v>
      </c>
      <c r="N1806" s="1">
        <v>1.1490000179037499E-3</v>
      </c>
      <c r="O1806" s="1" t="s">
        <v>6765</v>
      </c>
    </row>
    <row r="1807" spans="1:15" x14ac:dyDescent="0.25">
      <c r="A1807" s="12" t="s">
        <v>4783</v>
      </c>
      <c r="B1807" s="12" t="s">
        <v>4793</v>
      </c>
      <c r="C1807" s="12" t="s">
        <v>1537</v>
      </c>
      <c r="D1807" s="12" t="s">
        <v>1531</v>
      </c>
      <c r="E1807" s="12" t="s">
        <v>2225</v>
      </c>
      <c r="F1807" s="1">
        <v>3.5899999141693102</v>
      </c>
      <c r="G1807" s="1" t="s">
        <v>2226</v>
      </c>
      <c r="H1807" s="1">
        <v>4.5400001108646401E-3</v>
      </c>
      <c r="I1807" s="1" t="s">
        <v>2226</v>
      </c>
      <c r="J1807" s="1">
        <v>2.5700000696815599E-4</v>
      </c>
      <c r="K1807" s="1" t="s">
        <v>2226</v>
      </c>
      <c r="L1807" s="1">
        <v>4.0480000898241997E-3</v>
      </c>
      <c r="M1807" s="1" t="s">
        <v>2226</v>
      </c>
      <c r="N1807" s="1">
        <v>1.1490000179037499E-3</v>
      </c>
      <c r="O1807" s="1" t="s">
        <v>2226</v>
      </c>
    </row>
    <row r="1808" spans="1:15" x14ac:dyDescent="0.25">
      <c r="A1808" s="12" t="s">
        <v>4794</v>
      </c>
      <c r="B1808" s="12" t="s">
        <v>4795</v>
      </c>
      <c r="C1808" s="12" t="s">
        <v>1537</v>
      </c>
      <c r="D1808" s="12" t="s">
        <v>4796</v>
      </c>
      <c r="E1808" s="12" t="s">
        <v>2225</v>
      </c>
      <c r="F1808" s="1">
        <v>3.5899999141693102</v>
      </c>
      <c r="G1808" s="1" t="s">
        <v>6765</v>
      </c>
      <c r="H1808" s="1">
        <v>4.5400001108646401E-3</v>
      </c>
      <c r="I1808" s="1" t="s">
        <v>6765</v>
      </c>
      <c r="J1808" s="1">
        <v>2.5700000696815599E-4</v>
      </c>
      <c r="K1808" s="1" t="s">
        <v>6765</v>
      </c>
      <c r="L1808" s="1">
        <v>4.0480000898241997E-3</v>
      </c>
      <c r="M1808" s="1" t="s">
        <v>6765</v>
      </c>
      <c r="N1808" s="1">
        <v>1.1490000179037499E-3</v>
      </c>
      <c r="O1808" s="1" t="s">
        <v>6765</v>
      </c>
    </row>
    <row r="1809" spans="1:15" x14ac:dyDescent="0.25">
      <c r="A1809" s="12" t="s">
        <v>2381</v>
      </c>
      <c r="B1809" s="12" t="s">
        <v>4797</v>
      </c>
      <c r="C1809" s="12" t="s">
        <v>1537</v>
      </c>
      <c r="D1809" s="12" t="s">
        <v>1768</v>
      </c>
      <c r="E1809" s="12" t="s">
        <v>2225</v>
      </c>
      <c r="F1809" s="1">
        <v>3.5899999141693102</v>
      </c>
      <c r="G1809" s="1" t="s">
        <v>6765</v>
      </c>
      <c r="H1809" s="1">
        <v>4.5400001108646401E-3</v>
      </c>
      <c r="I1809" s="1" t="s">
        <v>6765</v>
      </c>
      <c r="J1809" s="1">
        <v>2.5700000696815599E-4</v>
      </c>
      <c r="K1809" s="1" t="s">
        <v>6765</v>
      </c>
      <c r="L1809" s="1">
        <v>4.0480000898241997E-3</v>
      </c>
      <c r="M1809" s="1" t="s">
        <v>6765</v>
      </c>
      <c r="N1809" s="1">
        <v>1.1490000179037499E-3</v>
      </c>
      <c r="O1809" s="1" t="s">
        <v>6765</v>
      </c>
    </row>
    <row r="1810" spans="1:15" x14ac:dyDescent="0.25">
      <c r="A1810" s="12" t="s">
        <v>997</v>
      </c>
      <c r="B1810" s="12" t="s">
        <v>4798</v>
      </c>
      <c r="C1810" s="12" t="s">
        <v>1537</v>
      </c>
      <c r="D1810" s="12" t="s">
        <v>1563</v>
      </c>
      <c r="E1810" s="12" t="s">
        <v>2225</v>
      </c>
      <c r="F1810" s="1">
        <v>3.4056410789489702</v>
      </c>
      <c r="G1810" s="1" t="s">
        <v>6771</v>
      </c>
      <c r="H1810" s="1">
        <v>0</v>
      </c>
      <c r="I1810" s="1" t="s">
        <v>2226</v>
      </c>
      <c r="J1810" s="1">
        <v>0</v>
      </c>
      <c r="K1810" s="1" t="s">
        <v>2226</v>
      </c>
      <c r="L1810" s="1">
        <v>0</v>
      </c>
      <c r="M1810" s="1" t="s">
        <v>2226</v>
      </c>
      <c r="N1810" s="1">
        <v>0</v>
      </c>
      <c r="O1810" s="1" t="s">
        <v>2226</v>
      </c>
    </row>
    <row r="1811" spans="1:15" x14ac:dyDescent="0.25">
      <c r="A1811" s="12" t="s">
        <v>4788</v>
      </c>
      <c r="B1811" s="12" t="s">
        <v>4799</v>
      </c>
      <c r="C1811" s="12" t="s">
        <v>1537</v>
      </c>
      <c r="D1811" s="12" t="s">
        <v>1788</v>
      </c>
      <c r="E1811" s="12" t="s">
        <v>2225</v>
      </c>
      <c r="F1811" s="1">
        <v>2.8773009777069101</v>
      </c>
      <c r="G1811" s="1" t="s">
        <v>2226</v>
      </c>
      <c r="H1811" s="1">
        <v>0</v>
      </c>
      <c r="I1811" s="1" t="s">
        <v>2226</v>
      </c>
      <c r="J1811" s="1">
        <v>0</v>
      </c>
      <c r="K1811" s="1" t="s">
        <v>2226</v>
      </c>
      <c r="L1811" s="1">
        <v>0</v>
      </c>
      <c r="M1811" s="1" t="s">
        <v>2226</v>
      </c>
      <c r="N1811" s="1">
        <v>0</v>
      </c>
      <c r="O1811" s="1" t="s">
        <v>2226</v>
      </c>
    </row>
    <row r="1812" spans="1:15" x14ac:dyDescent="0.25">
      <c r="A1812" s="12" t="s">
        <v>961</v>
      </c>
      <c r="B1812" s="12" t="s">
        <v>4800</v>
      </c>
      <c r="C1812" s="12" t="s">
        <v>1537</v>
      </c>
      <c r="D1812" s="12" t="s">
        <v>4801</v>
      </c>
      <c r="E1812" s="12" t="s">
        <v>2225</v>
      </c>
      <c r="F1812" s="1">
        <v>3.7684159278869598</v>
      </c>
      <c r="G1812" s="1" t="s">
        <v>6772</v>
      </c>
      <c r="H1812" s="1">
        <v>4.5400001108646401E-3</v>
      </c>
      <c r="I1812" s="1" t="s">
        <v>6765</v>
      </c>
      <c r="J1812" s="1">
        <v>2.5700000696815599E-4</v>
      </c>
      <c r="K1812" s="1" t="s">
        <v>6765</v>
      </c>
      <c r="L1812" s="1">
        <v>4.0480000898241997E-3</v>
      </c>
      <c r="M1812" s="1" t="s">
        <v>6765</v>
      </c>
      <c r="N1812" s="1">
        <v>1.1490000179037499E-3</v>
      </c>
      <c r="O1812" s="1" t="s">
        <v>6765</v>
      </c>
    </row>
    <row r="1813" spans="1:15" x14ac:dyDescent="0.25">
      <c r="A1813" s="12" t="s">
        <v>2386</v>
      </c>
      <c r="B1813" s="12" t="s">
        <v>4802</v>
      </c>
      <c r="C1813" s="12" t="s">
        <v>1537</v>
      </c>
      <c r="D1813" s="12" t="s">
        <v>2030</v>
      </c>
      <c r="E1813" s="12" t="s">
        <v>2225</v>
      </c>
      <c r="F1813" s="1">
        <v>3.5899999141693102</v>
      </c>
      <c r="G1813" s="1" t="s">
        <v>6765</v>
      </c>
      <c r="H1813" s="1">
        <v>4.5400001108646401E-3</v>
      </c>
      <c r="I1813" s="1" t="s">
        <v>6765</v>
      </c>
      <c r="J1813" s="1">
        <v>2.5700000696815599E-4</v>
      </c>
      <c r="K1813" s="1" t="s">
        <v>6765</v>
      </c>
      <c r="L1813" s="1">
        <v>4.0480000898241997E-3</v>
      </c>
      <c r="M1813" s="1" t="s">
        <v>6765</v>
      </c>
      <c r="N1813" s="1">
        <v>1.1490000179037499E-3</v>
      </c>
      <c r="O1813" s="1" t="s">
        <v>6765</v>
      </c>
    </row>
    <row r="1814" spans="1:15" x14ac:dyDescent="0.25">
      <c r="A1814" s="12" t="s">
        <v>961</v>
      </c>
      <c r="B1814" s="12" t="s">
        <v>4803</v>
      </c>
      <c r="C1814" s="12" t="s">
        <v>1537</v>
      </c>
      <c r="D1814" s="12" t="s">
        <v>1921</v>
      </c>
      <c r="E1814" s="12" t="s">
        <v>2225</v>
      </c>
      <c r="F1814" s="1">
        <v>3.7684159278869598</v>
      </c>
      <c r="G1814" s="1" t="s">
        <v>6772</v>
      </c>
      <c r="H1814" s="1">
        <v>0</v>
      </c>
      <c r="I1814" s="1" t="s">
        <v>2613</v>
      </c>
      <c r="J1814" s="1">
        <v>0</v>
      </c>
      <c r="K1814" s="1" t="s">
        <v>2613</v>
      </c>
      <c r="L1814" s="1">
        <v>0</v>
      </c>
      <c r="M1814" s="1" t="s">
        <v>2613</v>
      </c>
      <c r="N1814" s="1">
        <v>0</v>
      </c>
      <c r="O1814" s="1" t="s">
        <v>2613</v>
      </c>
    </row>
    <row r="1815" spans="1:15" x14ac:dyDescent="0.25">
      <c r="A1815" s="12" t="s">
        <v>2641</v>
      </c>
      <c r="B1815" s="12" t="s">
        <v>4804</v>
      </c>
      <c r="C1815" s="12" t="s">
        <v>1537</v>
      </c>
      <c r="D1815" s="12" t="s">
        <v>4805</v>
      </c>
      <c r="E1815" s="12" t="s">
        <v>2225</v>
      </c>
      <c r="F1815" s="1">
        <v>3.5899999141693102</v>
      </c>
      <c r="G1815" s="1" t="s">
        <v>6765</v>
      </c>
      <c r="H1815" s="1">
        <v>4.5400001108646401E-3</v>
      </c>
      <c r="I1815" s="1" t="s">
        <v>6765</v>
      </c>
      <c r="J1815" s="1">
        <v>2.5700000696815599E-4</v>
      </c>
      <c r="K1815" s="1" t="s">
        <v>6765</v>
      </c>
      <c r="L1815" s="1">
        <v>4.0480000898241997E-3</v>
      </c>
      <c r="M1815" s="1" t="s">
        <v>6765</v>
      </c>
      <c r="N1815" s="1">
        <v>1.1490000179037499E-3</v>
      </c>
      <c r="O1815" s="1" t="s">
        <v>6765</v>
      </c>
    </row>
    <row r="1816" spans="1:15" x14ac:dyDescent="0.25">
      <c r="A1816" s="12" t="s">
        <v>4788</v>
      </c>
      <c r="B1816" s="12" t="s">
        <v>4806</v>
      </c>
      <c r="C1816" s="12" t="s">
        <v>1537</v>
      </c>
      <c r="D1816" s="12" t="s">
        <v>2693</v>
      </c>
      <c r="E1816" s="12" t="s">
        <v>2225</v>
      </c>
      <c r="F1816" s="1">
        <v>2.8773009777069101</v>
      </c>
      <c r="G1816" s="1" t="s">
        <v>2226</v>
      </c>
      <c r="H1816" s="1">
        <v>0</v>
      </c>
      <c r="I1816" s="1" t="s">
        <v>2226</v>
      </c>
      <c r="J1816" s="1">
        <v>0</v>
      </c>
      <c r="K1816" s="1" t="s">
        <v>2226</v>
      </c>
      <c r="L1816" s="1">
        <v>0</v>
      </c>
      <c r="M1816" s="1" t="s">
        <v>2226</v>
      </c>
      <c r="N1816" s="1">
        <v>0</v>
      </c>
      <c r="O1816" s="1" t="s">
        <v>2226</v>
      </c>
    </row>
    <row r="1817" spans="1:15" x14ac:dyDescent="0.25">
      <c r="A1817" s="12" t="s">
        <v>4783</v>
      </c>
      <c r="B1817" s="12" t="s">
        <v>4807</v>
      </c>
      <c r="C1817" s="12" t="s">
        <v>1537</v>
      </c>
      <c r="D1817" s="12" t="s">
        <v>4808</v>
      </c>
      <c r="E1817" s="12" t="s">
        <v>2225</v>
      </c>
      <c r="F1817" s="1">
        <v>3.5899999141693102</v>
      </c>
      <c r="G1817" s="1" t="s">
        <v>2226</v>
      </c>
      <c r="H1817" s="1">
        <v>4.5400001108646401E-3</v>
      </c>
      <c r="I1817" s="1" t="s">
        <v>2226</v>
      </c>
      <c r="J1817" s="1">
        <v>2.5700000696815599E-4</v>
      </c>
      <c r="K1817" s="1" t="s">
        <v>2226</v>
      </c>
      <c r="L1817" s="1">
        <v>4.0480000898241997E-3</v>
      </c>
      <c r="M1817" s="1" t="s">
        <v>2226</v>
      </c>
      <c r="N1817" s="1">
        <v>1.1490000179037499E-3</v>
      </c>
      <c r="O1817" s="1" t="s">
        <v>2226</v>
      </c>
    </row>
    <row r="1818" spans="1:15" x14ac:dyDescent="0.25">
      <c r="A1818" s="12" t="s">
        <v>961</v>
      </c>
      <c r="B1818" s="12" t="s">
        <v>4809</v>
      </c>
      <c r="C1818" s="12" t="s">
        <v>1537</v>
      </c>
      <c r="D1818" s="12" t="s">
        <v>4810</v>
      </c>
      <c r="E1818" s="12" t="s">
        <v>2225</v>
      </c>
      <c r="F1818" s="1">
        <v>3.7684159278869598</v>
      </c>
      <c r="G1818" s="1" t="s">
        <v>6772</v>
      </c>
      <c r="H1818" s="1">
        <v>0</v>
      </c>
      <c r="I1818" s="1" t="s">
        <v>2613</v>
      </c>
      <c r="J1818" s="1">
        <v>0</v>
      </c>
      <c r="K1818" s="1" t="s">
        <v>2613</v>
      </c>
      <c r="L1818" s="1">
        <v>0</v>
      </c>
      <c r="M1818" s="1" t="s">
        <v>2613</v>
      </c>
      <c r="N1818" s="1">
        <v>0</v>
      </c>
      <c r="O1818" s="1" t="s">
        <v>2613</v>
      </c>
    </row>
    <row r="1819" spans="1:15" x14ac:dyDescent="0.25">
      <c r="A1819" s="12" t="s">
        <v>997</v>
      </c>
      <c r="B1819" s="12" t="s">
        <v>4811</v>
      </c>
      <c r="C1819" s="12" t="s">
        <v>1537</v>
      </c>
      <c r="D1819" s="12" t="s">
        <v>1825</v>
      </c>
      <c r="E1819" s="12" t="s">
        <v>2225</v>
      </c>
      <c r="F1819" s="1">
        <v>3.4056410789489702</v>
      </c>
      <c r="G1819" s="1" t="s">
        <v>6771</v>
      </c>
      <c r="H1819" s="1">
        <v>0</v>
      </c>
      <c r="I1819" s="1" t="s">
        <v>2226</v>
      </c>
      <c r="J1819" s="1">
        <v>0</v>
      </c>
      <c r="K1819" s="1" t="s">
        <v>2226</v>
      </c>
      <c r="L1819" s="1">
        <v>0</v>
      </c>
      <c r="M1819" s="1" t="s">
        <v>2226</v>
      </c>
      <c r="N1819" s="1">
        <v>0</v>
      </c>
      <c r="O1819" s="1" t="s">
        <v>2226</v>
      </c>
    </row>
    <row r="1820" spans="1:15" x14ac:dyDescent="0.25">
      <c r="A1820" s="12" t="s">
        <v>961</v>
      </c>
      <c r="B1820" s="12" t="s">
        <v>4812</v>
      </c>
      <c r="C1820" s="12" t="s">
        <v>1537</v>
      </c>
      <c r="D1820" s="12" t="s">
        <v>4813</v>
      </c>
      <c r="E1820" s="12" t="s">
        <v>2225</v>
      </c>
      <c r="F1820" s="1">
        <v>3.7684159278869598</v>
      </c>
      <c r="G1820" s="1" t="s">
        <v>6772</v>
      </c>
      <c r="H1820" s="1">
        <v>0</v>
      </c>
      <c r="I1820" s="1" t="s">
        <v>2613</v>
      </c>
      <c r="J1820" s="1">
        <v>0</v>
      </c>
      <c r="K1820" s="1" t="s">
        <v>2613</v>
      </c>
      <c r="L1820" s="1">
        <v>0</v>
      </c>
      <c r="M1820" s="1" t="s">
        <v>2613</v>
      </c>
      <c r="N1820" s="1">
        <v>0</v>
      </c>
      <c r="O1820" s="1" t="s">
        <v>2613</v>
      </c>
    </row>
    <row r="1821" spans="1:15" x14ac:dyDescent="0.25">
      <c r="A1821" s="12" t="s">
        <v>961</v>
      </c>
      <c r="B1821" s="12" t="s">
        <v>4814</v>
      </c>
      <c r="C1821" s="12" t="s">
        <v>1537</v>
      </c>
      <c r="D1821" s="12" t="s">
        <v>1814</v>
      </c>
      <c r="E1821" s="12" t="s">
        <v>2225</v>
      </c>
      <c r="F1821" s="1">
        <v>3.7684159278869598</v>
      </c>
      <c r="G1821" s="1" t="s">
        <v>6772</v>
      </c>
      <c r="H1821" s="1">
        <v>0</v>
      </c>
      <c r="I1821" s="1" t="s">
        <v>2613</v>
      </c>
      <c r="J1821" s="1">
        <v>0</v>
      </c>
      <c r="K1821" s="1" t="s">
        <v>2613</v>
      </c>
      <c r="L1821" s="1">
        <v>0</v>
      </c>
      <c r="M1821" s="1" t="s">
        <v>2613</v>
      </c>
      <c r="N1821" s="1">
        <v>0</v>
      </c>
      <c r="O1821" s="1" t="s">
        <v>2613</v>
      </c>
    </row>
    <row r="1822" spans="1:15" x14ac:dyDescent="0.25">
      <c r="A1822" s="12" t="s">
        <v>4783</v>
      </c>
      <c r="B1822" s="12" t="s">
        <v>4815</v>
      </c>
      <c r="C1822" s="12" t="s">
        <v>1537</v>
      </c>
      <c r="D1822" s="12" t="s">
        <v>1965</v>
      </c>
      <c r="E1822" s="12" t="s">
        <v>2225</v>
      </c>
      <c r="F1822" s="1">
        <v>3.5899999141693102</v>
      </c>
      <c r="G1822" s="1" t="s">
        <v>2226</v>
      </c>
      <c r="H1822" s="1">
        <v>4.5400001108646401E-3</v>
      </c>
      <c r="I1822" s="1" t="s">
        <v>2226</v>
      </c>
      <c r="J1822" s="1">
        <v>2.5700000696815599E-4</v>
      </c>
      <c r="K1822" s="1" t="s">
        <v>2226</v>
      </c>
      <c r="L1822" s="1">
        <v>4.0480000898241997E-3</v>
      </c>
      <c r="M1822" s="1" t="s">
        <v>2226</v>
      </c>
      <c r="N1822" s="1">
        <v>1.1490000179037499E-3</v>
      </c>
      <c r="O1822" s="1" t="s">
        <v>2226</v>
      </c>
    </row>
    <row r="1823" spans="1:15" x14ac:dyDescent="0.25">
      <c r="A1823" s="12" t="s">
        <v>4774</v>
      </c>
      <c r="B1823" s="12" t="s">
        <v>4816</v>
      </c>
      <c r="C1823" s="12" t="s">
        <v>1537</v>
      </c>
      <c r="D1823" s="12" t="s">
        <v>1928</v>
      </c>
      <c r="E1823" s="12" t="s">
        <v>2225</v>
      </c>
      <c r="F1823" s="1">
        <v>3.5899999141693102</v>
      </c>
      <c r="G1823" s="1" t="s">
        <v>6765</v>
      </c>
      <c r="H1823" s="1">
        <v>4.5400001108646401E-3</v>
      </c>
      <c r="I1823" s="1" t="s">
        <v>6765</v>
      </c>
      <c r="J1823" s="1">
        <v>2.5700000696815599E-4</v>
      </c>
      <c r="K1823" s="1" t="s">
        <v>6765</v>
      </c>
      <c r="L1823" s="1">
        <v>4.0480000898241997E-3</v>
      </c>
      <c r="M1823" s="1" t="s">
        <v>6765</v>
      </c>
      <c r="N1823" s="1">
        <v>1.1490000179037499E-3</v>
      </c>
      <c r="O1823" s="1" t="s">
        <v>6765</v>
      </c>
    </row>
    <row r="1824" spans="1:15" x14ac:dyDescent="0.25">
      <c r="A1824" s="12" t="s">
        <v>4788</v>
      </c>
      <c r="B1824" s="12" t="s">
        <v>4817</v>
      </c>
      <c r="C1824" s="12" t="s">
        <v>1537</v>
      </c>
      <c r="D1824" s="12" t="s">
        <v>2589</v>
      </c>
      <c r="E1824" s="12" t="s">
        <v>2225</v>
      </c>
      <c r="F1824" s="1">
        <v>2.8773009777069101</v>
      </c>
      <c r="G1824" s="1" t="s">
        <v>2226</v>
      </c>
      <c r="H1824" s="1">
        <v>0</v>
      </c>
      <c r="I1824" s="1" t="s">
        <v>2226</v>
      </c>
      <c r="J1824" s="1">
        <v>0</v>
      </c>
      <c r="K1824" s="1" t="s">
        <v>2226</v>
      </c>
      <c r="L1824" s="1">
        <v>0</v>
      </c>
      <c r="M1824" s="1" t="s">
        <v>2226</v>
      </c>
      <c r="N1824" s="1">
        <v>0</v>
      </c>
      <c r="O1824" s="1" t="s">
        <v>2226</v>
      </c>
    </row>
    <row r="1825" spans="1:15" x14ac:dyDescent="0.25">
      <c r="A1825" s="12" t="s">
        <v>4788</v>
      </c>
      <c r="B1825" s="12" t="s">
        <v>4818</v>
      </c>
      <c r="C1825" s="12" t="s">
        <v>1537</v>
      </c>
      <c r="D1825" s="12" t="s">
        <v>4819</v>
      </c>
      <c r="E1825" s="12" t="s">
        <v>2225</v>
      </c>
      <c r="F1825" s="1">
        <v>2.8773009777069101</v>
      </c>
      <c r="G1825" s="1" t="s">
        <v>2226</v>
      </c>
      <c r="H1825" s="1">
        <v>0</v>
      </c>
      <c r="I1825" s="1" t="s">
        <v>2226</v>
      </c>
      <c r="J1825" s="1">
        <v>0</v>
      </c>
      <c r="K1825" s="1" t="s">
        <v>2226</v>
      </c>
      <c r="L1825" s="1">
        <v>0</v>
      </c>
      <c r="M1825" s="1" t="s">
        <v>2226</v>
      </c>
      <c r="N1825" s="1">
        <v>0</v>
      </c>
      <c r="O1825" s="1" t="s">
        <v>2226</v>
      </c>
    </row>
    <row r="1826" spans="1:15" x14ac:dyDescent="0.25">
      <c r="A1826" s="12" t="s">
        <v>2614</v>
      </c>
      <c r="B1826" s="12" t="s">
        <v>4820</v>
      </c>
      <c r="C1826" s="12" t="s">
        <v>1537</v>
      </c>
      <c r="D1826" s="12" t="s">
        <v>4821</v>
      </c>
      <c r="E1826" s="12" t="s">
        <v>2225</v>
      </c>
      <c r="F1826" s="1">
        <v>3.5899999141693102</v>
      </c>
      <c r="G1826" s="1" t="s">
        <v>6765</v>
      </c>
      <c r="H1826" s="1">
        <v>4.5400001108646401E-3</v>
      </c>
      <c r="I1826" s="1" t="s">
        <v>6765</v>
      </c>
      <c r="J1826" s="1">
        <v>2.5700000696815599E-4</v>
      </c>
      <c r="K1826" s="1" t="s">
        <v>6765</v>
      </c>
      <c r="L1826" s="1">
        <v>4.0480000898241997E-3</v>
      </c>
      <c r="M1826" s="1" t="s">
        <v>6765</v>
      </c>
      <c r="N1826" s="1">
        <v>1.1490000179037499E-3</v>
      </c>
      <c r="O1826" s="1" t="s">
        <v>6765</v>
      </c>
    </row>
    <row r="1827" spans="1:15" x14ac:dyDescent="0.25">
      <c r="A1827" s="12" t="s">
        <v>4774</v>
      </c>
      <c r="B1827" s="12" t="s">
        <v>4822</v>
      </c>
      <c r="C1827" s="12" t="s">
        <v>1537</v>
      </c>
      <c r="D1827" s="12" t="s">
        <v>4823</v>
      </c>
      <c r="E1827" s="12" t="s">
        <v>2225</v>
      </c>
      <c r="F1827" s="1">
        <v>3.5899999141693102</v>
      </c>
      <c r="G1827" s="1" t="s">
        <v>6765</v>
      </c>
      <c r="H1827" s="1">
        <v>4.5400001108646401E-3</v>
      </c>
      <c r="I1827" s="1" t="s">
        <v>6765</v>
      </c>
      <c r="J1827" s="1">
        <v>2.5700000696815599E-4</v>
      </c>
      <c r="K1827" s="1" t="s">
        <v>6765</v>
      </c>
      <c r="L1827" s="1">
        <v>4.0480000898241997E-3</v>
      </c>
      <c r="M1827" s="1" t="s">
        <v>6765</v>
      </c>
      <c r="N1827" s="1">
        <v>1.1490000179037499E-3</v>
      </c>
      <c r="O1827" s="1" t="s">
        <v>6765</v>
      </c>
    </row>
    <row r="1828" spans="1:15" x14ac:dyDescent="0.25">
      <c r="A1828" s="12" t="s">
        <v>4794</v>
      </c>
      <c r="B1828" s="12" t="s">
        <v>4824</v>
      </c>
      <c r="C1828" s="12" t="s">
        <v>1537</v>
      </c>
      <c r="D1828" s="12" t="s">
        <v>1717</v>
      </c>
      <c r="E1828" s="12" t="s">
        <v>2225</v>
      </c>
      <c r="F1828" s="1">
        <v>3.5899999141693102</v>
      </c>
      <c r="G1828" s="1" t="s">
        <v>6765</v>
      </c>
      <c r="H1828" s="1">
        <v>4.5400001108646401E-3</v>
      </c>
      <c r="I1828" s="1" t="s">
        <v>6765</v>
      </c>
      <c r="J1828" s="1">
        <v>2.5700000696815599E-4</v>
      </c>
      <c r="K1828" s="1" t="s">
        <v>6765</v>
      </c>
      <c r="L1828" s="1">
        <v>4.0480000898241997E-3</v>
      </c>
      <c r="M1828" s="1" t="s">
        <v>6765</v>
      </c>
      <c r="N1828" s="1">
        <v>1.1490000179037499E-3</v>
      </c>
      <c r="O1828" s="1" t="s">
        <v>6765</v>
      </c>
    </row>
    <row r="1829" spans="1:15" x14ac:dyDescent="0.25">
      <c r="A1829" s="12" t="s">
        <v>961</v>
      </c>
      <c r="B1829" s="12" t="s">
        <v>4825</v>
      </c>
      <c r="C1829" s="12" t="s">
        <v>1537</v>
      </c>
      <c r="D1829" s="12" t="s">
        <v>2011</v>
      </c>
      <c r="E1829" s="12" t="s">
        <v>2225</v>
      </c>
      <c r="F1829" s="1">
        <v>3.7684159278869598</v>
      </c>
      <c r="G1829" s="1" t="s">
        <v>6772</v>
      </c>
      <c r="H1829" s="1">
        <v>4.5400001108646401E-3</v>
      </c>
      <c r="I1829" s="1" t="s">
        <v>6765</v>
      </c>
      <c r="J1829" s="1">
        <v>2.5700000696815599E-4</v>
      </c>
      <c r="K1829" s="1" t="s">
        <v>6765</v>
      </c>
      <c r="L1829" s="1">
        <v>4.0480000898241997E-3</v>
      </c>
      <c r="M1829" s="1" t="s">
        <v>6765</v>
      </c>
      <c r="N1829" s="1">
        <v>1.1490000179037499E-3</v>
      </c>
      <c r="O1829" s="1" t="s">
        <v>6765</v>
      </c>
    </row>
    <row r="1830" spans="1:15" x14ac:dyDescent="0.25">
      <c r="A1830" s="12" t="s">
        <v>3659</v>
      </c>
      <c r="B1830" s="12" t="s">
        <v>4826</v>
      </c>
      <c r="C1830" s="12" t="s">
        <v>1481</v>
      </c>
      <c r="D1830" s="12" t="s">
        <v>485</v>
      </c>
      <c r="E1830" s="12" t="s">
        <v>2225</v>
      </c>
      <c r="F1830" s="1">
        <v>3.5899999141693102</v>
      </c>
      <c r="G1830" s="1" t="s">
        <v>6765</v>
      </c>
      <c r="H1830" s="1">
        <v>4.5400001108646401E-3</v>
      </c>
      <c r="I1830" s="1" t="s">
        <v>6765</v>
      </c>
      <c r="J1830" s="1">
        <v>2.5700000696815599E-4</v>
      </c>
      <c r="K1830" s="1" t="s">
        <v>6765</v>
      </c>
      <c r="L1830" s="1">
        <v>4.0480000898241997E-3</v>
      </c>
      <c r="M1830" s="1" t="s">
        <v>6765</v>
      </c>
      <c r="N1830" s="1">
        <v>1.1490000179037499E-3</v>
      </c>
      <c r="O1830" s="1" t="s">
        <v>6765</v>
      </c>
    </row>
    <row r="1831" spans="1:15" x14ac:dyDescent="0.25">
      <c r="A1831" s="12" t="s">
        <v>1015</v>
      </c>
      <c r="B1831" s="12" t="s">
        <v>4827</v>
      </c>
      <c r="C1831" s="12" t="s">
        <v>1481</v>
      </c>
      <c r="D1831" s="12" t="s">
        <v>1797</v>
      </c>
      <c r="E1831" s="12" t="s">
        <v>2225</v>
      </c>
      <c r="F1831" s="1">
        <v>3.5899999141693102</v>
      </c>
      <c r="G1831" s="1" t="s">
        <v>6765</v>
      </c>
      <c r="H1831" s="1">
        <v>4.5400001108646401E-3</v>
      </c>
      <c r="I1831" s="1" t="s">
        <v>6765</v>
      </c>
      <c r="J1831" s="1">
        <v>2.5700000696815599E-4</v>
      </c>
      <c r="K1831" s="1" t="s">
        <v>6765</v>
      </c>
      <c r="L1831" s="1">
        <v>4.0480000898241997E-3</v>
      </c>
      <c r="M1831" s="1" t="s">
        <v>6765</v>
      </c>
      <c r="N1831" s="1">
        <v>1.1490000179037499E-3</v>
      </c>
      <c r="O1831" s="1" t="s">
        <v>6765</v>
      </c>
    </row>
    <row r="1832" spans="1:15" x14ac:dyDescent="0.25">
      <c r="A1832" s="12" t="s">
        <v>2721</v>
      </c>
      <c r="B1832" s="12" t="s">
        <v>4828</v>
      </c>
      <c r="C1832" s="12" t="s">
        <v>1481</v>
      </c>
      <c r="D1832" s="12" t="s">
        <v>1659</v>
      </c>
      <c r="E1832" s="12" t="s">
        <v>2225</v>
      </c>
      <c r="F1832" s="1">
        <v>3.5899999141693102</v>
      </c>
      <c r="G1832" s="1" t="s">
        <v>6765</v>
      </c>
      <c r="H1832" s="1">
        <v>4.5400001108646401E-3</v>
      </c>
      <c r="I1832" s="1" t="s">
        <v>6765</v>
      </c>
      <c r="J1832" s="1">
        <v>2.5700000696815599E-4</v>
      </c>
      <c r="K1832" s="1" t="s">
        <v>6765</v>
      </c>
      <c r="L1832" s="1">
        <v>4.0480000898241997E-3</v>
      </c>
      <c r="M1832" s="1" t="s">
        <v>6765</v>
      </c>
      <c r="N1832" s="1">
        <v>1.1490000179037499E-3</v>
      </c>
      <c r="O1832" s="1" t="s">
        <v>6765</v>
      </c>
    </row>
    <row r="1833" spans="1:15" x14ac:dyDescent="0.25">
      <c r="A1833" s="12" t="s">
        <v>3659</v>
      </c>
      <c r="B1833" s="12" t="s">
        <v>4829</v>
      </c>
      <c r="C1833" s="12" t="s">
        <v>1481</v>
      </c>
      <c r="D1833" s="12" t="s">
        <v>4830</v>
      </c>
      <c r="E1833" s="12" t="s">
        <v>2225</v>
      </c>
      <c r="F1833" s="1">
        <v>3.5899999141693102</v>
      </c>
      <c r="G1833" s="1" t="s">
        <v>6765</v>
      </c>
      <c r="H1833" s="1">
        <v>4.5400001108646401E-3</v>
      </c>
      <c r="I1833" s="1" t="s">
        <v>6765</v>
      </c>
      <c r="J1833" s="1">
        <v>2.5700000696815599E-4</v>
      </c>
      <c r="K1833" s="1" t="s">
        <v>6765</v>
      </c>
      <c r="L1833" s="1">
        <v>4.0480000898241997E-3</v>
      </c>
      <c r="M1833" s="1" t="s">
        <v>6765</v>
      </c>
      <c r="N1833" s="1">
        <v>1.1490000179037499E-3</v>
      </c>
      <c r="O1833" s="1" t="s">
        <v>6765</v>
      </c>
    </row>
    <row r="1834" spans="1:15" x14ac:dyDescent="0.25">
      <c r="A1834" s="12" t="s">
        <v>1015</v>
      </c>
      <c r="B1834" s="12" t="s">
        <v>4831</v>
      </c>
      <c r="C1834" s="12" t="s">
        <v>1481</v>
      </c>
      <c r="D1834" s="12" t="s">
        <v>2175</v>
      </c>
      <c r="E1834" s="12" t="s">
        <v>2225</v>
      </c>
      <c r="F1834" s="1">
        <v>3.5899999141693102</v>
      </c>
      <c r="G1834" s="1" t="s">
        <v>6765</v>
      </c>
      <c r="H1834" s="1">
        <v>4.5400001108646401E-3</v>
      </c>
      <c r="I1834" s="1" t="s">
        <v>6765</v>
      </c>
      <c r="J1834" s="1">
        <v>2.5700000696815599E-4</v>
      </c>
      <c r="K1834" s="1" t="s">
        <v>6765</v>
      </c>
      <c r="L1834" s="1">
        <v>4.0480000898241997E-3</v>
      </c>
      <c r="M1834" s="1" t="s">
        <v>6765</v>
      </c>
      <c r="N1834" s="1">
        <v>1.1490000179037499E-3</v>
      </c>
      <c r="O1834" s="1" t="s">
        <v>6765</v>
      </c>
    </row>
    <row r="1835" spans="1:15" x14ac:dyDescent="0.25">
      <c r="A1835" s="12" t="s">
        <v>3659</v>
      </c>
      <c r="B1835" s="12" t="s">
        <v>4832</v>
      </c>
      <c r="C1835" s="12" t="s">
        <v>1481</v>
      </c>
      <c r="D1835" s="12" t="s">
        <v>1832</v>
      </c>
      <c r="E1835" s="12" t="s">
        <v>2225</v>
      </c>
      <c r="F1835" s="1">
        <v>3.5899999141693102</v>
      </c>
      <c r="G1835" s="1" t="s">
        <v>6765</v>
      </c>
      <c r="H1835" s="1">
        <v>4.5400001108646401E-3</v>
      </c>
      <c r="I1835" s="1" t="s">
        <v>6765</v>
      </c>
      <c r="J1835" s="1">
        <v>2.5700000696815599E-4</v>
      </c>
      <c r="K1835" s="1" t="s">
        <v>6765</v>
      </c>
      <c r="L1835" s="1">
        <v>4.0480000898241997E-3</v>
      </c>
      <c r="M1835" s="1" t="s">
        <v>6765</v>
      </c>
      <c r="N1835" s="1">
        <v>1.1490000179037499E-3</v>
      </c>
      <c r="O1835" s="1" t="s">
        <v>6765</v>
      </c>
    </row>
    <row r="1836" spans="1:15" x14ac:dyDescent="0.25">
      <c r="A1836" s="12" t="s">
        <v>1015</v>
      </c>
      <c r="B1836" s="12" t="s">
        <v>4833</v>
      </c>
      <c r="C1836" s="12" t="s">
        <v>1481</v>
      </c>
      <c r="D1836" s="12" t="s">
        <v>2143</v>
      </c>
      <c r="E1836" s="12" t="s">
        <v>2225</v>
      </c>
      <c r="F1836" s="1">
        <v>3.5899999141693102</v>
      </c>
      <c r="G1836" s="1" t="s">
        <v>6765</v>
      </c>
      <c r="H1836" s="1">
        <v>4.5400001108646401E-3</v>
      </c>
      <c r="I1836" s="1" t="s">
        <v>6765</v>
      </c>
      <c r="J1836" s="1">
        <v>2.5700000696815599E-4</v>
      </c>
      <c r="K1836" s="1" t="s">
        <v>6765</v>
      </c>
      <c r="L1836" s="1">
        <v>4.0480000898241997E-3</v>
      </c>
      <c r="M1836" s="1" t="s">
        <v>6765</v>
      </c>
      <c r="N1836" s="1">
        <v>1.1490000179037499E-3</v>
      </c>
      <c r="O1836" s="1" t="s">
        <v>6765</v>
      </c>
    </row>
    <row r="1837" spans="1:15" x14ac:dyDescent="0.25">
      <c r="A1837" s="12" t="s">
        <v>1015</v>
      </c>
      <c r="B1837" s="12" t="s">
        <v>4834</v>
      </c>
      <c r="C1837" s="12" t="s">
        <v>1481</v>
      </c>
      <c r="D1837" s="12" t="s">
        <v>4835</v>
      </c>
      <c r="E1837" s="12" t="s">
        <v>2225</v>
      </c>
      <c r="F1837" s="1">
        <v>3.5899999141693102</v>
      </c>
      <c r="G1837" s="1" t="s">
        <v>6765</v>
      </c>
      <c r="H1837" s="1">
        <v>4.5400001108646401E-3</v>
      </c>
      <c r="I1837" s="1" t="s">
        <v>6765</v>
      </c>
      <c r="J1837" s="1">
        <v>2.5700000696815599E-4</v>
      </c>
      <c r="K1837" s="1" t="s">
        <v>6765</v>
      </c>
      <c r="L1837" s="1">
        <v>4.0480000898241997E-3</v>
      </c>
      <c r="M1837" s="1" t="s">
        <v>6765</v>
      </c>
      <c r="N1837" s="1">
        <v>1.1490000179037499E-3</v>
      </c>
      <c r="O1837" s="1" t="s">
        <v>6765</v>
      </c>
    </row>
    <row r="1838" spans="1:15" x14ac:dyDescent="0.25">
      <c r="A1838" s="12" t="s">
        <v>3659</v>
      </c>
      <c r="B1838" s="12" t="s">
        <v>4836</v>
      </c>
      <c r="C1838" s="12" t="s">
        <v>1481</v>
      </c>
      <c r="D1838" s="12" t="s">
        <v>4837</v>
      </c>
      <c r="E1838" s="12" t="s">
        <v>2225</v>
      </c>
      <c r="F1838" s="1">
        <v>3.5899999141693102</v>
      </c>
      <c r="G1838" s="1" t="s">
        <v>6765</v>
      </c>
      <c r="H1838" s="1">
        <v>4.5400001108646401E-3</v>
      </c>
      <c r="I1838" s="1" t="s">
        <v>6765</v>
      </c>
      <c r="J1838" s="1">
        <v>2.5700000696815599E-4</v>
      </c>
      <c r="K1838" s="1" t="s">
        <v>6765</v>
      </c>
      <c r="L1838" s="1">
        <v>4.0480000898241997E-3</v>
      </c>
      <c r="M1838" s="1" t="s">
        <v>6765</v>
      </c>
      <c r="N1838" s="1">
        <v>1.1490000179037499E-3</v>
      </c>
      <c r="O1838" s="1" t="s">
        <v>6765</v>
      </c>
    </row>
    <row r="1839" spans="1:15" x14ac:dyDescent="0.25">
      <c r="A1839" s="12" t="s">
        <v>4838</v>
      </c>
      <c r="B1839" s="12" t="s">
        <v>4839</v>
      </c>
      <c r="C1839" s="12" t="s">
        <v>1481</v>
      </c>
      <c r="D1839" s="12" t="s">
        <v>863</v>
      </c>
      <c r="E1839" s="12" t="s">
        <v>2225</v>
      </c>
      <c r="F1839" s="1">
        <v>3.5899999141693102</v>
      </c>
      <c r="G1839" s="1" t="s">
        <v>6765</v>
      </c>
      <c r="H1839" s="1">
        <v>4.5400001108646401E-3</v>
      </c>
      <c r="I1839" s="1" t="s">
        <v>6765</v>
      </c>
      <c r="J1839" s="1">
        <v>2.5700000696815599E-4</v>
      </c>
      <c r="K1839" s="1" t="s">
        <v>6765</v>
      </c>
      <c r="L1839" s="1">
        <v>4.0480000898241997E-3</v>
      </c>
      <c r="M1839" s="1" t="s">
        <v>6765</v>
      </c>
      <c r="N1839" s="1">
        <v>1.1490000179037499E-3</v>
      </c>
      <c r="O1839" s="1" t="s">
        <v>6765</v>
      </c>
    </row>
    <row r="1840" spans="1:15" x14ac:dyDescent="0.25">
      <c r="A1840" s="12" t="s">
        <v>2721</v>
      </c>
      <c r="B1840" s="12" t="s">
        <v>4840</v>
      </c>
      <c r="C1840" s="12" t="s">
        <v>1481</v>
      </c>
      <c r="D1840" s="12" t="s">
        <v>1742</v>
      </c>
      <c r="E1840" s="12" t="s">
        <v>2225</v>
      </c>
      <c r="F1840" s="1">
        <v>3.5899999141693102</v>
      </c>
      <c r="G1840" s="1" t="s">
        <v>6765</v>
      </c>
      <c r="H1840" s="1">
        <v>4.5400001108646401E-3</v>
      </c>
      <c r="I1840" s="1" t="s">
        <v>6765</v>
      </c>
      <c r="J1840" s="1">
        <v>2.5700000696815599E-4</v>
      </c>
      <c r="K1840" s="1" t="s">
        <v>6765</v>
      </c>
      <c r="L1840" s="1">
        <v>4.0480000898241997E-3</v>
      </c>
      <c r="M1840" s="1" t="s">
        <v>6765</v>
      </c>
      <c r="N1840" s="1">
        <v>1.1490000179037499E-3</v>
      </c>
      <c r="O1840" s="1" t="s">
        <v>6765</v>
      </c>
    </row>
    <row r="1841" spans="1:15" x14ac:dyDescent="0.25">
      <c r="A1841" s="12" t="s">
        <v>3659</v>
      </c>
      <c r="B1841" s="12" t="s">
        <v>4841</v>
      </c>
      <c r="C1841" s="12" t="s">
        <v>1481</v>
      </c>
      <c r="D1841" s="12" t="s">
        <v>4842</v>
      </c>
      <c r="E1841" s="12" t="s">
        <v>2225</v>
      </c>
      <c r="F1841" s="1">
        <v>3.5899999141693102</v>
      </c>
      <c r="G1841" s="1" t="s">
        <v>6765</v>
      </c>
      <c r="H1841" s="1">
        <v>4.5400001108646401E-3</v>
      </c>
      <c r="I1841" s="1" t="s">
        <v>6765</v>
      </c>
      <c r="J1841" s="1">
        <v>2.5700000696815599E-4</v>
      </c>
      <c r="K1841" s="1" t="s">
        <v>6765</v>
      </c>
      <c r="L1841" s="1">
        <v>4.0480000898241997E-3</v>
      </c>
      <c r="M1841" s="1" t="s">
        <v>6765</v>
      </c>
      <c r="N1841" s="1">
        <v>1.1490000179037499E-3</v>
      </c>
      <c r="O1841" s="1" t="s">
        <v>6765</v>
      </c>
    </row>
    <row r="1842" spans="1:15" x14ac:dyDescent="0.25">
      <c r="A1842" s="12" t="s">
        <v>3659</v>
      </c>
      <c r="B1842" s="12" t="s">
        <v>4843</v>
      </c>
      <c r="C1842" s="12" t="s">
        <v>1481</v>
      </c>
      <c r="D1842" s="12" t="s">
        <v>1125</v>
      </c>
      <c r="E1842" s="12" t="s">
        <v>2225</v>
      </c>
      <c r="F1842" s="1">
        <v>3.5899999141693102</v>
      </c>
      <c r="G1842" s="1" t="s">
        <v>6765</v>
      </c>
      <c r="H1842" s="1">
        <v>4.5400001108646401E-3</v>
      </c>
      <c r="I1842" s="1" t="s">
        <v>6765</v>
      </c>
      <c r="J1842" s="1">
        <v>2.5700000696815599E-4</v>
      </c>
      <c r="K1842" s="1" t="s">
        <v>6765</v>
      </c>
      <c r="L1842" s="1">
        <v>4.0480000898241997E-3</v>
      </c>
      <c r="M1842" s="1" t="s">
        <v>6765</v>
      </c>
      <c r="N1842" s="1">
        <v>1.1490000179037499E-3</v>
      </c>
      <c r="O1842" s="1" t="s">
        <v>6765</v>
      </c>
    </row>
    <row r="1843" spans="1:15" x14ac:dyDescent="0.25">
      <c r="A1843" s="12" t="s">
        <v>2721</v>
      </c>
      <c r="B1843" s="12" t="s">
        <v>4844</v>
      </c>
      <c r="C1843" s="12" t="s">
        <v>1481</v>
      </c>
      <c r="D1843" s="12" t="s">
        <v>4845</v>
      </c>
      <c r="E1843" s="12" t="s">
        <v>2225</v>
      </c>
      <c r="F1843" s="1">
        <v>3.5899999141693102</v>
      </c>
      <c r="G1843" s="1" t="s">
        <v>6765</v>
      </c>
      <c r="H1843" s="1">
        <v>4.5400001108646401E-3</v>
      </c>
      <c r="I1843" s="1" t="s">
        <v>6765</v>
      </c>
      <c r="J1843" s="1">
        <v>2.5700000696815599E-4</v>
      </c>
      <c r="K1843" s="1" t="s">
        <v>6765</v>
      </c>
      <c r="L1843" s="1">
        <v>4.0480000898241997E-3</v>
      </c>
      <c r="M1843" s="1" t="s">
        <v>6765</v>
      </c>
      <c r="N1843" s="1">
        <v>1.1490000179037499E-3</v>
      </c>
      <c r="O1843" s="1" t="s">
        <v>6765</v>
      </c>
    </row>
    <row r="1844" spans="1:15" x14ac:dyDescent="0.25">
      <c r="A1844" s="12" t="s">
        <v>3659</v>
      </c>
      <c r="B1844" s="12" t="s">
        <v>4846</v>
      </c>
      <c r="C1844" s="12" t="s">
        <v>1481</v>
      </c>
      <c r="D1844" s="12" t="s">
        <v>1770</v>
      </c>
      <c r="E1844" s="12" t="s">
        <v>2225</v>
      </c>
      <c r="F1844" s="1">
        <v>3.5899999141693102</v>
      </c>
      <c r="G1844" s="1" t="s">
        <v>6765</v>
      </c>
      <c r="H1844" s="1">
        <v>4.5400001108646401E-3</v>
      </c>
      <c r="I1844" s="1" t="s">
        <v>6765</v>
      </c>
      <c r="J1844" s="1">
        <v>2.5700000696815599E-4</v>
      </c>
      <c r="K1844" s="1" t="s">
        <v>6765</v>
      </c>
      <c r="L1844" s="1">
        <v>4.0480000898241997E-3</v>
      </c>
      <c r="M1844" s="1" t="s">
        <v>6765</v>
      </c>
      <c r="N1844" s="1">
        <v>1.1490000179037499E-3</v>
      </c>
      <c r="O1844" s="1" t="s">
        <v>6765</v>
      </c>
    </row>
    <row r="1845" spans="1:15" x14ac:dyDescent="0.25">
      <c r="A1845" s="12" t="s">
        <v>4838</v>
      </c>
      <c r="B1845" s="12" t="s">
        <v>4847</v>
      </c>
      <c r="C1845" s="12" t="s">
        <v>1481</v>
      </c>
      <c r="D1845" s="12" t="s">
        <v>1995</v>
      </c>
      <c r="E1845" s="12" t="s">
        <v>2225</v>
      </c>
      <c r="F1845" s="1">
        <v>3.5899999141693102</v>
      </c>
      <c r="G1845" s="1" t="s">
        <v>6765</v>
      </c>
      <c r="H1845" s="1">
        <v>4.5400001108646401E-3</v>
      </c>
      <c r="I1845" s="1" t="s">
        <v>6765</v>
      </c>
      <c r="J1845" s="1">
        <v>2.5700000696815599E-4</v>
      </c>
      <c r="K1845" s="1" t="s">
        <v>6765</v>
      </c>
      <c r="L1845" s="1">
        <v>4.0480000898241997E-3</v>
      </c>
      <c r="M1845" s="1" t="s">
        <v>6765</v>
      </c>
      <c r="N1845" s="1">
        <v>1.1490000179037499E-3</v>
      </c>
      <c r="O1845" s="1" t="s">
        <v>6765</v>
      </c>
    </row>
    <row r="1846" spans="1:15" x14ac:dyDescent="0.25">
      <c r="A1846" s="12" t="s">
        <v>4838</v>
      </c>
      <c r="B1846" s="12" t="s">
        <v>4848</v>
      </c>
      <c r="C1846" s="12" t="s">
        <v>1481</v>
      </c>
      <c r="D1846" s="12" t="s">
        <v>1813</v>
      </c>
      <c r="E1846" s="12" t="s">
        <v>2225</v>
      </c>
      <c r="F1846" s="1">
        <v>3.5899999141693102</v>
      </c>
      <c r="G1846" s="1" t="s">
        <v>6765</v>
      </c>
      <c r="H1846" s="1">
        <v>4.5400001108646401E-3</v>
      </c>
      <c r="I1846" s="1" t="s">
        <v>6765</v>
      </c>
      <c r="J1846" s="1">
        <v>2.5700000696815599E-4</v>
      </c>
      <c r="K1846" s="1" t="s">
        <v>6765</v>
      </c>
      <c r="L1846" s="1">
        <v>4.0480000898241997E-3</v>
      </c>
      <c r="M1846" s="1" t="s">
        <v>6765</v>
      </c>
      <c r="N1846" s="1">
        <v>1.1490000179037499E-3</v>
      </c>
      <c r="O1846" s="1" t="s">
        <v>6765</v>
      </c>
    </row>
    <row r="1847" spans="1:15" x14ac:dyDescent="0.25">
      <c r="A1847" s="12" t="s">
        <v>4838</v>
      </c>
      <c r="B1847" s="12" t="s">
        <v>4849</v>
      </c>
      <c r="C1847" s="12" t="s">
        <v>1481</v>
      </c>
      <c r="D1847" s="12" t="s">
        <v>1673</v>
      </c>
      <c r="E1847" s="12" t="s">
        <v>2225</v>
      </c>
      <c r="F1847" s="1">
        <v>3.5899999141693102</v>
      </c>
      <c r="G1847" s="1" t="s">
        <v>6765</v>
      </c>
      <c r="H1847" s="1">
        <v>4.5400001108646401E-3</v>
      </c>
      <c r="I1847" s="1" t="s">
        <v>6765</v>
      </c>
      <c r="J1847" s="1">
        <v>2.5700000696815599E-4</v>
      </c>
      <c r="K1847" s="1" t="s">
        <v>6765</v>
      </c>
      <c r="L1847" s="1">
        <v>4.0480000898241997E-3</v>
      </c>
      <c r="M1847" s="1" t="s">
        <v>6765</v>
      </c>
      <c r="N1847" s="1">
        <v>1.1490000179037499E-3</v>
      </c>
      <c r="O1847" s="1" t="s">
        <v>6765</v>
      </c>
    </row>
    <row r="1848" spans="1:15" x14ac:dyDescent="0.25">
      <c r="A1848" s="12" t="s">
        <v>3659</v>
      </c>
      <c r="B1848" s="12" t="s">
        <v>4850</v>
      </c>
      <c r="C1848" s="12" t="s">
        <v>1481</v>
      </c>
      <c r="D1848" s="12" t="s">
        <v>4014</v>
      </c>
      <c r="E1848" s="12" t="s">
        <v>2225</v>
      </c>
      <c r="F1848" s="1">
        <v>3.5899999141693102</v>
      </c>
      <c r="G1848" s="1" t="s">
        <v>6765</v>
      </c>
      <c r="H1848" s="1">
        <v>4.5400001108646401E-3</v>
      </c>
      <c r="I1848" s="1" t="s">
        <v>6765</v>
      </c>
      <c r="J1848" s="1">
        <v>2.5700000696815599E-4</v>
      </c>
      <c r="K1848" s="1" t="s">
        <v>6765</v>
      </c>
      <c r="L1848" s="1">
        <v>4.0480000898241997E-3</v>
      </c>
      <c r="M1848" s="1" t="s">
        <v>6765</v>
      </c>
      <c r="N1848" s="1">
        <v>1.1490000179037499E-3</v>
      </c>
      <c r="O1848" s="1" t="s">
        <v>6765</v>
      </c>
    </row>
    <row r="1849" spans="1:15" x14ac:dyDescent="0.25">
      <c r="A1849" s="12" t="s">
        <v>3659</v>
      </c>
      <c r="B1849" s="12" t="s">
        <v>4851</v>
      </c>
      <c r="C1849" s="12" t="s">
        <v>1481</v>
      </c>
      <c r="D1849" s="12" t="s">
        <v>1737</v>
      </c>
      <c r="E1849" s="12" t="s">
        <v>2225</v>
      </c>
      <c r="F1849" s="1">
        <v>3.5899999141693102</v>
      </c>
      <c r="G1849" s="1" t="s">
        <v>6765</v>
      </c>
      <c r="H1849" s="1">
        <v>4.5400001108646401E-3</v>
      </c>
      <c r="I1849" s="1" t="s">
        <v>6765</v>
      </c>
      <c r="J1849" s="1">
        <v>2.5700000696815599E-4</v>
      </c>
      <c r="K1849" s="1" t="s">
        <v>6765</v>
      </c>
      <c r="L1849" s="1">
        <v>4.0480000898241997E-3</v>
      </c>
      <c r="M1849" s="1" t="s">
        <v>6765</v>
      </c>
      <c r="N1849" s="1">
        <v>1.1490000179037499E-3</v>
      </c>
      <c r="O1849" s="1" t="s">
        <v>6765</v>
      </c>
    </row>
    <row r="1850" spans="1:15" x14ac:dyDescent="0.25">
      <c r="A1850" s="12" t="s">
        <v>4838</v>
      </c>
      <c r="B1850" s="12" t="s">
        <v>4852</v>
      </c>
      <c r="C1850" s="12" t="s">
        <v>1481</v>
      </c>
      <c r="D1850" s="12" t="s">
        <v>2007</v>
      </c>
      <c r="E1850" s="12" t="s">
        <v>2225</v>
      </c>
      <c r="F1850" s="1">
        <v>3.5899999141693102</v>
      </c>
      <c r="G1850" s="1" t="s">
        <v>6765</v>
      </c>
      <c r="H1850" s="1">
        <v>4.5400001108646401E-3</v>
      </c>
      <c r="I1850" s="1" t="s">
        <v>6765</v>
      </c>
      <c r="J1850" s="1">
        <v>2.5700000696815599E-4</v>
      </c>
      <c r="K1850" s="1" t="s">
        <v>6765</v>
      </c>
      <c r="L1850" s="1">
        <v>4.0480000898241997E-3</v>
      </c>
      <c r="M1850" s="1" t="s">
        <v>6765</v>
      </c>
      <c r="N1850" s="1">
        <v>1.1490000179037499E-3</v>
      </c>
      <c r="O1850" s="1" t="s">
        <v>6765</v>
      </c>
    </row>
    <row r="1851" spans="1:15" x14ac:dyDescent="0.25">
      <c r="A1851" s="12" t="s">
        <v>4838</v>
      </c>
      <c r="B1851" s="12" t="s">
        <v>4853</v>
      </c>
      <c r="C1851" s="12" t="s">
        <v>1481</v>
      </c>
      <c r="D1851" s="12" t="s">
        <v>4854</v>
      </c>
      <c r="E1851" s="12" t="s">
        <v>2225</v>
      </c>
      <c r="F1851" s="1">
        <v>3.5899999141693102</v>
      </c>
      <c r="G1851" s="1" t="s">
        <v>6765</v>
      </c>
      <c r="H1851" s="1">
        <v>4.5400001108646401E-3</v>
      </c>
      <c r="I1851" s="1" t="s">
        <v>6765</v>
      </c>
      <c r="J1851" s="1">
        <v>2.5700000696815599E-4</v>
      </c>
      <c r="K1851" s="1" t="s">
        <v>6765</v>
      </c>
      <c r="L1851" s="1">
        <v>4.0480000898241997E-3</v>
      </c>
      <c r="M1851" s="1" t="s">
        <v>6765</v>
      </c>
      <c r="N1851" s="1">
        <v>1.1490000179037499E-3</v>
      </c>
      <c r="O1851" s="1" t="s">
        <v>6765</v>
      </c>
    </row>
    <row r="1852" spans="1:15" x14ac:dyDescent="0.25">
      <c r="A1852" s="12" t="s">
        <v>3659</v>
      </c>
      <c r="B1852" s="12" t="s">
        <v>4855</v>
      </c>
      <c r="C1852" s="12" t="s">
        <v>1481</v>
      </c>
      <c r="D1852" s="12" t="s">
        <v>1502</v>
      </c>
      <c r="E1852" s="12" t="s">
        <v>2225</v>
      </c>
      <c r="F1852" s="1">
        <v>3.5899999141693102</v>
      </c>
      <c r="G1852" s="1" t="s">
        <v>6765</v>
      </c>
      <c r="H1852" s="1">
        <v>4.5400001108646401E-3</v>
      </c>
      <c r="I1852" s="1" t="s">
        <v>6765</v>
      </c>
      <c r="J1852" s="1">
        <v>2.5700000696815599E-4</v>
      </c>
      <c r="K1852" s="1" t="s">
        <v>6765</v>
      </c>
      <c r="L1852" s="1">
        <v>4.0480000898241997E-3</v>
      </c>
      <c r="M1852" s="1" t="s">
        <v>6765</v>
      </c>
      <c r="N1852" s="1">
        <v>1.1490000179037499E-3</v>
      </c>
      <c r="O1852" s="1" t="s">
        <v>6765</v>
      </c>
    </row>
    <row r="1853" spans="1:15" x14ac:dyDescent="0.25">
      <c r="A1853" s="12" t="s">
        <v>2732</v>
      </c>
      <c r="B1853" s="12" t="s">
        <v>4856</v>
      </c>
      <c r="C1853" s="12" t="s">
        <v>1481</v>
      </c>
      <c r="D1853" s="12" t="s">
        <v>1827</v>
      </c>
      <c r="E1853" s="12" t="s">
        <v>2225</v>
      </c>
      <c r="F1853" s="1">
        <v>3.5899999141693102</v>
      </c>
      <c r="G1853" s="1" t="s">
        <v>6765</v>
      </c>
      <c r="H1853" s="1">
        <v>4.5400001108646401E-3</v>
      </c>
      <c r="I1853" s="1" t="s">
        <v>6765</v>
      </c>
      <c r="J1853" s="1">
        <v>2.5700000696815599E-4</v>
      </c>
      <c r="K1853" s="1" t="s">
        <v>6765</v>
      </c>
      <c r="L1853" s="1">
        <v>4.0480000898241997E-3</v>
      </c>
      <c r="M1853" s="1" t="s">
        <v>6765</v>
      </c>
      <c r="N1853" s="1">
        <v>1.1490000179037499E-3</v>
      </c>
      <c r="O1853" s="1" t="s">
        <v>6765</v>
      </c>
    </row>
    <row r="1854" spans="1:15" x14ac:dyDescent="0.25">
      <c r="A1854" s="12" t="s">
        <v>3659</v>
      </c>
      <c r="B1854" s="12" t="s">
        <v>4857</v>
      </c>
      <c r="C1854" s="12" t="s">
        <v>1481</v>
      </c>
      <c r="D1854" s="12" t="s">
        <v>1639</v>
      </c>
      <c r="E1854" s="12" t="s">
        <v>2225</v>
      </c>
      <c r="F1854" s="1">
        <v>3.5899999141693102</v>
      </c>
      <c r="G1854" s="1" t="s">
        <v>6765</v>
      </c>
      <c r="H1854" s="1">
        <v>4.5400001108646401E-3</v>
      </c>
      <c r="I1854" s="1" t="s">
        <v>6765</v>
      </c>
      <c r="J1854" s="1">
        <v>2.5700000696815599E-4</v>
      </c>
      <c r="K1854" s="1" t="s">
        <v>6765</v>
      </c>
      <c r="L1854" s="1">
        <v>4.0480000898241997E-3</v>
      </c>
      <c r="M1854" s="1" t="s">
        <v>6765</v>
      </c>
      <c r="N1854" s="1">
        <v>1.1490000179037499E-3</v>
      </c>
      <c r="O1854" s="1" t="s">
        <v>6765</v>
      </c>
    </row>
    <row r="1855" spans="1:15" x14ac:dyDescent="0.25">
      <c r="A1855" s="12" t="s">
        <v>3659</v>
      </c>
      <c r="B1855" s="12" t="s">
        <v>4858</v>
      </c>
      <c r="C1855" s="12" t="s">
        <v>1481</v>
      </c>
      <c r="D1855" s="12" t="s">
        <v>3205</v>
      </c>
      <c r="E1855" s="12" t="s">
        <v>2225</v>
      </c>
      <c r="F1855" s="1">
        <v>3.5899999141693102</v>
      </c>
      <c r="G1855" s="1" t="s">
        <v>6765</v>
      </c>
      <c r="H1855" s="1">
        <v>4.5400001108646401E-3</v>
      </c>
      <c r="I1855" s="1" t="s">
        <v>6765</v>
      </c>
      <c r="J1855" s="1">
        <v>2.5700000696815599E-4</v>
      </c>
      <c r="K1855" s="1" t="s">
        <v>6765</v>
      </c>
      <c r="L1855" s="1">
        <v>4.0480000898241997E-3</v>
      </c>
      <c r="M1855" s="1" t="s">
        <v>6765</v>
      </c>
      <c r="N1855" s="1">
        <v>1.1490000179037499E-3</v>
      </c>
      <c r="O1855" s="1" t="s">
        <v>6765</v>
      </c>
    </row>
    <row r="1856" spans="1:15" x14ac:dyDescent="0.25">
      <c r="A1856" s="12" t="s">
        <v>3659</v>
      </c>
      <c r="B1856" s="12" t="s">
        <v>4859</v>
      </c>
      <c r="C1856" s="12" t="s">
        <v>1481</v>
      </c>
      <c r="D1856" s="12" t="s">
        <v>2004</v>
      </c>
      <c r="E1856" s="12" t="s">
        <v>2225</v>
      </c>
      <c r="F1856" s="1">
        <v>3.5899999141693102</v>
      </c>
      <c r="G1856" s="1" t="s">
        <v>6765</v>
      </c>
      <c r="H1856" s="1">
        <v>4.5400001108646401E-3</v>
      </c>
      <c r="I1856" s="1" t="s">
        <v>6765</v>
      </c>
      <c r="J1856" s="1">
        <v>2.5700000696815599E-4</v>
      </c>
      <c r="K1856" s="1" t="s">
        <v>6765</v>
      </c>
      <c r="L1856" s="1">
        <v>4.0480000898241997E-3</v>
      </c>
      <c r="M1856" s="1" t="s">
        <v>6765</v>
      </c>
      <c r="N1856" s="1">
        <v>1.1490000179037499E-3</v>
      </c>
      <c r="O1856" s="1" t="s">
        <v>6765</v>
      </c>
    </row>
    <row r="1857" spans="1:15" x14ac:dyDescent="0.25">
      <c r="A1857" s="12" t="s">
        <v>3659</v>
      </c>
      <c r="B1857" s="12" t="s">
        <v>4860</v>
      </c>
      <c r="C1857" s="12" t="s">
        <v>1481</v>
      </c>
      <c r="D1857" s="12" t="s">
        <v>1544</v>
      </c>
      <c r="E1857" s="12" t="s">
        <v>2225</v>
      </c>
      <c r="F1857" s="1">
        <v>3.5899999141693102</v>
      </c>
      <c r="G1857" s="1" t="s">
        <v>6765</v>
      </c>
      <c r="H1857" s="1">
        <v>4.5400001108646401E-3</v>
      </c>
      <c r="I1857" s="1" t="s">
        <v>6765</v>
      </c>
      <c r="J1857" s="1">
        <v>2.5700000696815599E-4</v>
      </c>
      <c r="K1857" s="1" t="s">
        <v>6765</v>
      </c>
      <c r="L1857" s="1">
        <v>4.0480000898241997E-3</v>
      </c>
      <c r="M1857" s="1" t="s">
        <v>6765</v>
      </c>
      <c r="N1857" s="1">
        <v>1.1490000179037499E-3</v>
      </c>
      <c r="O1857" s="1" t="s">
        <v>6765</v>
      </c>
    </row>
    <row r="1858" spans="1:15" x14ac:dyDescent="0.25">
      <c r="A1858" s="12" t="s">
        <v>3659</v>
      </c>
      <c r="B1858" s="12" t="s">
        <v>4861</v>
      </c>
      <c r="C1858" s="12" t="s">
        <v>1481</v>
      </c>
      <c r="D1858" s="12" t="s">
        <v>1626</v>
      </c>
      <c r="E1858" s="12" t="s">
        <v>2225</v>
      </c>
      <c r="F1858" s="1">
        <v>3.5899999141693102</v>
      </c>
      <c r="G1858" s="1" t="s">
        <v>6765</v>
      </c>
      <c r="H1858" s="1">
        <v>4.5400001108646401E-3</v>
      </c>
      <c r="I1858" s="1" t="s">
        <v>6765</v>
      </c>
      <c r="J1858" s="1">
        <v>2.5700000696815599E-4</v>
      </c>
      <c r="K1858" s="1" t="s">
        <v>6765</v>
      </c>
      <c r="L1858" s="1">
        <v>4.0480000898241997E-3</v>
      </c>
      <c r="M1858" s="1" t="s">
        <v>6765</v>
      </c>
      <c r="N1858" s="1">
        <v>1.1490000179037499E-3</v>
      </c>
      <c r="O1858" s="1" t="s">
        <v>6765</v>
      </c>
    </row>
    <row r="1859" spans="1:15" x14ac:dyDescent="0.25">
      <c r="A1859" s="12" t="s">
        <v>2732</v>
      </c>
      <c r="B1859" s="12" t="s">
        <v>4862</v>
      </c>
      <c r="C1859" s="12" t="s">
        <v>1481</v>
      </c>
      <c r="D1859" s="12" t="s">
        <v>1528</v>
      </c>
      <c r="E1859" s="12" t="s">
        <v>2225</v>
      </c>
      <c r="F1859" s="1">
        <v>3.5899999141693102</v>
      </c>
      <c r="G1859" s="1" t="s">
        <v>6765</v>
      </c>
      <c r="H1859" s="1">
        <v>4.5400001108646401E-3</v>
      </c>
      <c r="I1859" s="1" t="s">
        <v>6765</v>
      </c>
      <c r="J1859" s="1">
        <v>2.5700000696815599E-4</v>
      </c>
      <c r="K1859" s="1" t="s">
        <v>6765</v>
      </c>
      <c r="L1859" s="1">
        <v>4.0480000898241997E-3</v>
      </c>
      <c r="M1859" s="1" t="s">
        <v>6765</v>
      </c>
      <c r="N1859" s="1">
        <v>1.1490000179037499E-3</v>
      </c>
      <c r="O1859" s="1" t="s">
        <v>6765</v>
      </c>
    </row>
    <row r="1860" spans="1:15" x14ac:dyDescent="0.25">
      <c r="A1860" s="12" t="s">
        <v>2240</v>
      </c>
      <c r="B1860" s="12" t="s">
        <v>4863</v>
      </c>
      <c r="C1860" s="12" t="s">
        <v>1481</v>
      </c>
      <c r="D1860" s="12" t="s">
        <v>1115</v>
      </c>
      <c r="E1860" s="12" t="s">
        <v>2225</v>
      </c>
      <c r="F1860" s="1">
        <v>3.5899999141693102</v>
      </c>
      <c r="G1860" s="1" t="s">
        <v>6765</v>
      </c>
      <c r="H1860" s="1">
        <v>4.5400001108646401E-3</v>
      </c>
      <c r="I1860" s="1" t="s">
        <v>6765</v>
      </c>
      <c r="J1860" s="1">
        <v>2.5700000696815599E-4</v>
      </c>
      <c r="K1860" s="1" t="s">
        <v>6765</v>
      </c>
      <c r="L1860" s="1">
        <v>4.0480000898241997E-3</v>
      </c>
      <c r="M1860" s="1" t="s">
        <v>6765</v>
      </c>
      <c r="N1860" s="1">
        <v>1.1490000179037499E-3</v>
      </c>
      <c r="O1860" s="1" t="s">
        <v>6765</v>
      </c>
    </row>
    <row r="1861" spans="1:15" x14ac:dyDescent="0.25">
      <c r="A1861" s="12" t="s">
        <v>3659</v>
      </c>
      <c r="B1861" s="12" t="s">
        <v>4864</v>
      </c>
      <c r="C1861" s="12" t="s">
        <v>1481</v>
      </c>
      <c r="D1861" s="12" t="s">
        <v>1777</v>
      </c>
      <c r="E1861" s="12" t="s">
        <v>2225</v>
      </c>
      <c r="F1861" s="1">
        <v>3.5899999141693102</v>
      </c>
      <c r="G1861" s="1" t="s">
        <v>6765</v>
      </c>
      <c r="H1861" s="1">
        <v>4.5400001108646401E-3</v>
      </c>
      <c r="I1861" s="1" t="s">
        <v>6765</v>
      </c>
      <c r="J1861" s="1">
        <v>2.5700000696815599E-4</v>
      </c>
      <c r="K1861" s="1" t="s">
        <v>6765</v>
      </c>
      <c r="L1861" s="1">
        <v>4.0480000898241997E-3</v>
      </c>
      <c r="M1861" s="1" t="s">
        <v>6765</v>
      </c>
      <c r="N1861" s="1">
        <v>1.1490000179037499E-3</v>
      </c>
      <c r="O1861" s="1" t="s">
        <v>6765</v>
      </c>
    </row>
    <row r="1862" spans="1:15" x14ac:dyDescent="0.25">
      <c r="A1862" s="12" t="s">
        <v>3659</v>
      </c>
      <c r="B1862" s="12" t="s">
        <v>4865</v>
      </c>
      <c r="C1862" s="12" t="s">
        <v>1481</v>
      </c>
      <c r="D1862" s="12" t="s">
        <v>1487</v>
      </c>
      <c r="E1862" s="12" t="s">
        <v>2225</v>
      </c>
      <c r="F1862" s="1">
        <v>3.5899999141693102</v>
      </c>
      <c r="G1862" s="1" t="s">
        <v>6765</v>
      </c>
      <c r="H1862" s="1">
        <v>4.5400001108646401E-3</v>
      </c>
      <c r="I1862" s="1" t="s">
        <v>6765</v>
      </c>
      <c r="J1862" s="1">
        <v>2.5700000696815599E-4</v>
      </c>
      <c r="K1862" s="1" t="s">
        <v>6765</v>
      </c>
      <c r="L1862" s="1">
        <v>4.0480000898241997E-3</v>
      </c>
      <c r="M1862" s="1" t="s">
        <v>6765</v>
      </c>
      <c r="N1862" s="1">
        <v>1.1490000179037499E-3</v>
      </c>
      <c r="O1862" s="1" t="s">
        <v>6765</v>
      </c>
    </row>
    <row r="1863" spans="1:15" x14ac:dyDescent="0.25">
      <c r="A1863" s="12" t="s">
        <v>3659</v>
      </c>
      <c r="B1863" s="12" t="s">
        <v>4866</v>
      </c>
      <c r="C1863" s="12" t="s">
        <v>1481</v>
      </c>
      <c r="D1863" s="12" t="s">
        <v>2138</v>
      </c>
      <c r="E1863" s="12" t="s">
        <v>2225</v>
      </c>
      <c r="F1863" s="1">
        <v>3.5899999141693102</v>
      </c>
      <c r="G1863" s="1" t="s">
        <v>6765</v>
      </c>
      <c r="H1863" s="1">
        <v>4.5400001108646401E-3</v>
      </c>
      <c r="I1863" s="1" t="s">
        <v>6765</v>
      </c>
      <c r="J1863" s="1">
        <v>2.5700000696815599E-4</v>
      </c>
      <c r="K1863" s="1" t="s">
        <v>6765</v>
      </c>
      <c r="L1863" s="1">
        <v>4.0480000898241997E-3</v>
      </c>
      <c r="M1863" s="1" t="s">
        <v>6765</v>
      </c>
      <c r="N1863" s="1">
        <v>1.1490000179037499E-3</v>
      </c>
      <c r="O1863" s="1" t="s">
        <v>6765</v>
      </c>
    </row>
    <row r="1864" spans="1:15" x14ac:dyDescent="0.25">
      <c r="A1864" s="12" t="s">
        <v>3659</v>
      </c>
      <c r="B1864" s="12" t="s">
        <v>4867</v>
      </c>
      <c r="C1864" s="12" t="s">
        <v>1481</v>
      </c>
      <c r="D1864" s="12" t="s">
        <v>4868</v>
      </c>
      <c r="E1864" s="12" t="s">
        <v>2225</v>
      </c>
      <c r="F1864" s="1">
        <v>3.5899999141693102</v>
      </c>
      <c r="G1864" s="1" t="s">
        <v>6765</v>
      </c>
      <c r="H1864" s="1">
        <v>4.5400001108646401E-3</v>
      </c>
      <c r="I1864" s="1" t="s">
        <v>6765</v>
      </c>
      <c r="J1864" s="1">
        <v>2.5700000696815599E-4</v>
      </c>
      <c r="K1864" s="1" t="s">
        <v>6765</v>
      </c>
      <c r="L1864" s="1">
        <v>4.0480000898241997E-3</v>
      </c>
      <c r="M1864" s="1" t="s">
        <v>6765</v>
      </c>
      <c r="N1864" s="1">
        <v>1.1490000179037499E-3</v>
      </c>
      <c r="O1864" s="1" t="s">
        <v>6765</v>
      </c>
    </row>
    <row r="1865" spans="1:15" x14ac:dyDescent="0.25">
      <c r="A1865" s="12" t="s">
        <v>1015</v>
      </c>
      <c r="B1865" s="12" t="s">
        <v>4869</v>
      </c>
      <c r="C1865" s="12" t="s">
        <v>1481</v>
      </c>
      <c r="D1865" s="12" t="s">
        <v>1549</v>
      </c>
      <c r="E1865" s="12" t="s">
        <v>2225</v>
      </c>
      <c r="F1865" s="1">
        <v>3.5899999141693102</v>
      </c>
      <c r="G1865" s="1" t="s">
        <v>6765</v>
      </c>
      <c r="H1865" s="1">
        <v>4.5400001108646401E-3</v>
      </c>
      <c r="I1865" s="1" t="s">
        <v>6765</v>
      </c>
      <c r="J1865" s="1">
        <v>2.5700000696815599E-4</v>
      </c>
      <c r="K1865" s="1" t="s">
        <v>6765</v>
      </c>
      <c r="L1865" s="1">
        <v>4.0480000898241997E-3</v>
      </c>
      <c r="M1865" s="1" t="s">
        <v>6765</v>
      </c>
      <c r="N1865" s="1">
        <v>1.1490000179037499E-3</v>
      </c>
      <c r="O1865" s="1" t="s">
        <v>6765</v>
      </c>
    </row>
    <row r="1866" spans="1:15" x14ac:dyDescent="0.25">
      <c r="A1866" s="12" t="s">
        <v>3659</v>
      </c>
      <c r="B1866" s="12" t="s">
        <v>4870</v>
      </c>
      <c r="C1866" s="12" t="s">
        <v>1481</v>
      </c>
      <c r="D1866" s="12" t="s">
        <v>3864</v>
      </c>
      <c r="E1866" s="12" t="s">
        <v>2225</v>
      </c>
      <c r="F1866" s="1">
        <v>3.5899999141693102</v>
      </c>
      <c r="G1866" s="1" t="s">
        <v>6765</v>
      </c>
      <c r="H1866" s="1">
        <v>4.5400001108646401E-3</v>
      </c>
      <c r="I1866" s="1" t="s">
        <v>6765</v>
      </c>
      <c r="J1866" s="1">
        <v>2.5700000696815599E-4</v>
      </c>
      <c r="K1866" s="1" t="s">
        <v>6765</v>
      </c>
      <c r="L1866" s="1">
        <v>4.0480000898241997E-3</v>
      </c>
      <c r="M1866" s="1" t="s">
        <v>6765</v>
      </c>
      <c r="N1866" s="1">
        <v>1.1490000179037499E-3</v>
      </c>
      <c r="O1866" s="1" t="s">
        <v>6765</v>
      </c>
    </row>
    <row r="1867" spans="1:15" x14ac:dyDescent="0.25">
      <c r="A1867" s="12" t="s">
        <v>3659</v>
      </c>
      <c r="B1867" s="12" t="s">
        <v>4871</v>
      </c>
      <c r="C1867" s="12" t="s">
        <v>1481</v>
      </c>
      <c r="D1867" s="12" t="s">
        <v>1992</v>
      </c>
      <c r="E1867" s="12" t="s">
        <v>2225</v>
      </c>
      <c r="F1867" s="1">
        <v>3.5899999141693102</v>
      </c>
      <c r="G1867" s="1" t="s">
        <v>6765</v>
      </c>
      <c r="H1867" s="1">
        <v>4.5400001108646401E-3</v>
      </c>
      <c r="I1867" s="1" t="s">
        <v>6765</v>
      </c>
      <c r="J1867" s="1">
        <v>2.5700000696815599E-4</v>
      </c>
      <c r="K1867" s="1" t="s">
        <v>6765</v>
      </c>
      <c r="L1867" s="1">
        <v>4.0480000898241997E-3</v>
      </c>
      <c r="M1867" s="1" t="s">
        <v>6765</v>
      </c>
      <c r="N1867" s="1">
        <v>1.1490000179037499E-3</v>
      </c>
      <c r="O1867" s="1" t="s">
        <v>6765</v>
      </c>
    </row>
    <row r="1868" spans="1:15" x14ac:dyDescent="0.25">
      <c r="A1868" s="12" t="s">
        <v>3659</v>
      </c>
      <c r="B1868" s="12" t="s">
        <v>4872</v>
      </c>
      <c r="C1868" s="12" t="s">
        <v>1481</v>
      </c>
      <c r="D1868" s="12" t="s">
        <v>2089</v>
      </c>
      <c r="E1868" s="12" t="s">
        <v>2225</v>
      </c>
      <c r="F1868" s="1">
        <v>3.5899999141693102</v>
      </c>
      <c r="G1868" s="1" t="s">
        <v>6765</v>
      </c>
      <c r="H1868" s="1">
        <v>4.5400001108646401E-3</v>
      </c>
      <c r="I1868" s="1" t="s">
        <v>6765</v>
      </c>
      <c r="J1868" s="1">
        <v>2.5700000696815599E-4</v>
      </c>
      <c r="K1868" s="1" t="s">
        <v>6765</v>
      </c>
      <c r="L1868" s="1">
        <v>4.0480000898241997E-3</v>
      </c>
      <c r="M1868" s="1" t="s">
        <v>6765</v>
      </c>
      <c r="N1868" s="1">
        <v>1.1490000179037499E-3</v>
      </c>
      <c r="O1868" s="1" t="s">
        <v>6765</v>
      </c>
    </row>
    <row r="1869" spans="1:15" x14ac:dyDescent="0.25">
      <c r="A1869" s="12" t="s">
        <v>2721</v>
      </c>
      <c r="B1869" s="12" t="s">
        <v>4873</v>
      </c>
      <c r="C1869" s="12" t="s">
        <v>1481</v>
      </c>
      <c r="D1869" s="12" t="s">
        <v>1616</v>
      </c>
      <c r="E1869" s="12" t="s">
        <v>2225</v>
      </c>
      <c r="F1869" s="1">
        <v>3.5899999141693102</v>
      </c>
      <c r="G1869" s="1" t="s">
        <v>6765</v>
      </c>
      <c r="H1869" s="1">
        <v>4.5400001108646401E-3</v>
      </c>
      <c r="I1869" s="1" t="s">
        <v>6765</v>
      </c>
      <c r="J1869" s="1">
        <v>2.5700000696815599E-4</v>
      </c>
      <c r="K1869" s="1" t="s">
        <v>6765</v>
      </c>
      <c r="L1869" s="1">
        <v>4.0480000898241997E-3</v>
      </c>
      <c r="M1869" s="1" t="s">
        <v>6765</v>
      </c>
      <c r="N1869" s="1">
        <v>1.1490000179037499E-3</v>
      </c>
      <c r="O1869" s="1" t="s">
        <v>6765</v>
      </c>
    </row>
    <row r="1870" spans="1:15" x14ac:dyDescent="0.25">
      <c r="A1870" s="12" t="s">
        <v>2732</v>
      </c>
      <c r="B1870" s="12" t="s">
        <v>4874</v>
      </c>
      <c r="C1870" s="12" t="s">
        <v>1481</v>
      </c>
      <c r="D1870" s="12" t="s">
        <v>1721</v>
      </c>
      <c r="E1870" s="12" t="s">
        <v>2225</v>
      </c>
      <c r="F1870" s="1">
        <v>3.5899999141693102</v>
      </c>
      <c r="G1870" s="1" t="s">
        <v>6765</v>
      </c>
      <c r="H1870" s="1">
        <v>4.5400001108646401E-3</v>
      </c>
      <c r="I1870" s="1" t="s">
        <v>6765</v>
      </c>
      <c r="J1870" s="1">
        <v>2.5700000696815599E-4</v>
      </c>
      <c r="K1870" s="1" t="s">
        <v>6765</v>
      </c>
      <c r="L1870" s="1">
        <v>4.0480000898241997E-3</v>
      </c>
      <c r="M1870" s="1" t="s">
        <v>6765</v>
      </c>
      <c r="N1870" s="1">
        <v>1.1490000179037499E-3</v>
      </c>
      <c r="O1870" s="1" t="s">
        <v>6765</v>
      </c>
    </row>
    <row r="1871" spans="1:15" x14ac:dyDescent="0.25">
      <c r="A1871" s="12" t="s">
        <v>2721</v>
      </c>
      <c r="B1871" s="12" t="s">
        <v>4875</v>
      </c>
      <c r="C1871" s="12" t="s">
        <v>1481</v>
      </c>
      <c r="D1871" s="12" t="s">
        <v>1886</v>
      </c>
      <c r="E1871" s="12" t="s">
        <v>2225</v>
      </c>
      <c r="F1871" s="1">
        <v>3.5899999141693102</v>
      </c>
      <c r="G1871" s="1" t="s">
        <v>6765</v>
      </c>
      <c r="H1871" s="1">
        <v>4.5400001108646401E-3</v>
      </c>
      <c r="I1871" s="1" t="s">
        <v>6765</v>
      </c>
      <c r="J1871" s="1">
        <v>2.5700000696815599E-4</v>
      </c>
      <c r="K1871" s="1" t="s">
        <v>6765</v>
      </c>
      <c r="L1871" s="1">
        <v>4.0480000898241997E-3</v>
      </c>
      <c r="M1871" s="1" t="s">
        <v>6765</v>
      </c>
      <c r="N1871" s="1">
        <v>1.1490000179037499E-3</v>
      </c>
      <c r="O1871" s="1" t="s">
        <v>6765</v>
      </c>
    </row>
    <row r="1872" spans="1:15" x14ac:dyDescent="0.25">
      <c r="A1872" s="12" t="s">
        <v>2732</v>
      </c>
      <c r="B1872" s="12" t="s">
        <v>4876</v>
      </c>
      <c r="C1872" s="12" t="s">
        <v>1481</v>
      </c>
      <c r="D1872" s="12" t="s">
        <v>1514</v>
      </c>
      <c r="E1872" s="12" t="s">
        <v>2225</v>
      </c>
      <c r="F1872" s="1">
        <v>3.5899999141693102</v>
      </c>
      <c r="G1872" s="1" t="s">
        <v>6765</v>
      </c>
      <c r="H1872" s="1">
        <v>4.5400001108646401E-3</v>
      </c>
      <c r="I1872" s="1" t="s">
        <v>6765</v>
      </c>
      <c r="J1872" s="1">
        <v>2.5700000696815599E-4</v>
      </c>
      <c r="K1872" s="1" t="s">
        <v>6765</v>
      </c>
      <c r="L1872" s="1">
        <v>4.0480000898241997E-3</v>
      </c>
      <c r="M1872" s="1" t="s">
        <v>6765</v>
      </c>
      <c r="N1872" s="1">
        <v>1.1490000179037499E-3</v>
      </c>
      <c r="O1872" s="1" t="s">
        <v>6765</v>
      </c>
    </row>
    <row r="1873" spans="1:15" x14ac:dyDescent="0.25">
      <c r="A1873" s="12" t="s">
        <v>2721</v>
      </c>
      <c r="B1873" s="12" t="s">
        <v>4877</v>
      </c>
      <c r="C1873" s="12" t="s">
        <v>1481</v>
      </c>
      <c r="D1873" s="12" t="s">
        <v>1983</v>
      </c>
      <c r="E1873" s="12" t="s">
        <v>2225</v>
      </c>
      <c r="F1873" s="1">
        <v>3.5899999141693102</v>
      </c>
      <c r="G1873" s="1" t="s">
        <v>6765</v>
      </c>
      <c r="H1873" s="1">
        <v>4.5400001108646401E-3</v>
      </c>
      <c r="I1873" s="1" t="s">
        <v>6765</v>
      </c>
      <c r="J1873" s="1">
        <v>2.5700000696815599E-4</v>
      </c>
      <c r="K1873" s="1" t="s">
        <v>6765</v>
      </c>
      <c r="L1873" s="1">
        <v>4.0480000898241997E-3</v>
      </c>
      <c r="M1873" s="1" t="s">
        <v>6765</v>
      </c>
      <c r="N1873" s="1">
        <v>1.1490000179037499E-3</v>
      </c>
      <c r="O1873" s="1" t="s">
        <v>6765</v>
      </c>
    </row>
    <row r="1874" spans="1:15" x14ac:dyDescent="0.25">
      <c r="A1874" s="12" t="s">
        <v>4838</v>
      </c>
      <c r="B1874" s="12" t="s">
        <v>4878</v>
      </c>
      <c r="C1874" s="12" t="s">
        <v>1481</v>
      </c>
      <c r="D1874" s="12" t="s">
        <v>1782</v>
      </c>
      <c r="E1874" s="12" t="s">
        <v>2225</v>
      </c>
      <c r="F1874" s="1">
        <v>3.5899999141693102</v>
      </c>
      <c r="G1874" s="1" t="s">
        <v>6765</v>
      </c>
      <c r="H1874" s="1">
        <v>4.5400001108646401E-3</v>
      </c>
      <c r="I1874" s="1" t="s">
        <v>6765</v>
      </c>
      <c r="J1874" s="1">
        <v>2.5700000696815599E-4</v>
      </c>
      <c r="K1874" s="1" t="s">
        <v>6765</v>
      </c>
      <c r="L1874" s="1">
        <v>4.0480000898241997E-3</v>
      </c>
      <c r="M1874" s="1" t="s">
        <v>6765</v>
      </c>
      <c r="N1874" s="1">
        <v>1.1490000179037499E-3</v>
      </c>
      <c r="O1874" s="1" t="s">
        <v>6765</v>
      </c>
    </row>
    <row r="1875" spans="1:15" x14ac:dyDescent="0.25">
      <c r="A1875" s="12" t="s">
        <v>3659</v>
      </c>
      <c r="B1875" s="12" t="s">
        <v>4879</v>
      </c>
      <c r="C1875" s="12" t="s">
        <v>1481</v>
      </c>
      <c r="D1875" s="12" t="s">
        <v>2080</v>
      </c>
      <c r="E1875" s="12" t="s">
        <v>2225</v>
      </c>
      <c r="F1875" s="1">
        <v>3.5899999141693102</v>
      </c>
      <c r="G1875" s="1" t="s">
        <v>6765</v>
      </c>
      <c r="H1875" s="1">
        <v>4.5400001108646401E-3</v>
      </c>
      <c r="I1875" s="1" t="s">
        <v>6765</v>
      </c>
      <c r="J1875" s="1">
        <v>2.5700000696815599E-4</v>
      </c>
      <c r="K1875" s="1" t="s">
        <v>6765</v>
      </c>
      <c r="L1875" s="1">
        <v>4.0480000898241997E-3</v>
      </c>
      <c r="M1875" s="1" t="s">
        <v>6765</v>
      </c>
      <c r="N1875" s="1">
        <v>1.1490000179037499E-3</v>
      </c>
      <c r="O1875" s="1" t="s">
        <v>6765</v>
      </c>
    </row>
    <row r="1876" spans="1:15" x14ac:dyDescent="0.25">
      <c r="A1876" s="12" t="s">
        <v>3659</v>
      </c>
      <c r="B1876" s="12" t="s">
        <v>4880</v>
      </c>
      <c r="C1876" s="12" t="s">
        <v>1481</v>
      </c>
      <c r="D1876" s="12" t="s">
        <v>1890</v>
      </c>
      <c r="E1876" s="12" t="s">
        <v>2225</v>
      </c>
      <c r="F1876" s="1">
        <v>3.5899999141693102</v>
      </c>
      <c r="G1876" s="1" t="s">
        <v>6765</v>
      </c>
      <c r="H1876" s="1">
        <v>4.5400001108646401E-3</v>
      </c>
      <c r="I1876" s="1" t="s">
        <v>6765</v>
      </c>
      <c r="J1876" s="1">
        <v>2.5700000696815599E-4</v>
      </c>
      <c r="K1876" s="1" t="s">
        <v>6765</v>
      </c>
      <c r="L1876" s="1">
        <v>4.0480000898241997E-3</v>
      </c>
      <c r="M1876" s="1" t="s">
        <v>6765</v>
      </c>
      <c r="N1876" s="1">
        <v>1.1490000179037499E-3</v>
      </c>
      <c r="O1876" s="1" t="s">
        <v>6765</v>
      </c>
    </row>
    <row r="1877" spans="1:15" x14ac:dyDescent="0.25">
      <c r="A1877" s="12" t="s">
        <v>3659</v>
      </c>
      <c r="B1877" s="12" t="s">
        <v>4881</v>
      </c>
      <c r="C1877" s="12" t="s">
        <v>1481</v>
      </c>
      <c r="D1877" s="12" t="s">
        <v>4882</v>
      </c>
      <c r="E1877" s="12" t="s">
        <v>2225</v>
      </c>
      <c r="F1877" s="1">
        <v>3.5899999141693102</v>
      </c>
      <c r="G1877" s="1" t="s">
        <v>6765</v>
      </c>
      <c r="H1877" s="1">
        <v>4.5400001108646401E-3</v>
      </c>
      <c r="I1877" s="1" t="s">
        <v>6765</v>
      </c>
      <c r="J1877" s="1">
        <v>2.5700000696815599E-4</v>
      </c>
      <c r="K1877" s="1" t="s">
        <v>6765</v>
      </c>
      <c r="L1877" s="1">
        <v>4.0480000898241997E-3</v>
      </c>
      <c r="M1877" s="1" t="s">
        <v>6765</v>
      </c>
      <c r="N1877" s="1">
        <v>1.1490000179037499E-3</v>
      </c>
      <c r="O1877" s="1" t="s">
        <v>6765</v>
      </c>
    </row>
    <row r="1878" spans="1:15" x14ac:dyDescent="0.25">
      <c r="A1878" s="12" t="s">
        <v>1015</v>
      </c>
      <c r="B1878" s="12" t="s">
        <v>4883</v>
      </c>
      <c r="C1878" s="12" t="s">
        <v>1481</v>
      </c>
      <c r="D1878" s="12" t="s">
        <v>3244</v>
      </c>
      <c r="E1878" s="12" t="s">
        <v>2225</v>
      </c>
      <c r="F1878" s="1">
        <v>3.5899999141693102</v>
      </c>
      <c r="G1878" s="1" t="s">
        <v>6765</v>
      </c>
      <c r="H1878" s="1">
        <v>4.5400001108646401E-3</v>
      </c>
      <c r="I1878" s="1" t="s">
        <v>6765</v>
      </c>
      <c r="J1878" s="1">
        <v>2.5700000696815599E-4</v>
      </c>
      <c r="K1878" s="1" t="s">
        <v>6765</v>
      </c>
      <c r="L1878" s="1">
        <v>4.0480000898241997E-3</v>
      </c>
      <c r="M1878" s="1" t="s">
        <v>6765</v>
      </c>
      <c r="N1878" s="1">
        <v>1.1490000179037499E-3</v>
      </c>
      <c r="O1878" s="1" t="s">
        <v>6765</v>
      </c>
    </row>
    <row r="1879" spans="1:15" x14ac:dyDescent="0.25">
      <c r="A1879" s="12" t="s">
        <v>3659</v>
      </c>
      <c r="B1879" s="12" t="s">
        <v>4884</v>
      </c>
      <c r="C1879" s="12" t="s">
        <v>1481</v>
      </c>
      <c r="D1879" s="12" t="s">
        <v>1806</v>
      </c>
      <c r="E1879" s="12" t="s">
        <v>2225</v>
      </c>
      <c r="F1879" s="1">
        <v>3.5899999141693102</v>
      </c>
      <c r="G1879" s="1" t="s">
        <v>6765</v>
      </c>
      <c r="H1879" s="1">
        <v>4.5400001108646401E-3</v>
      </c>
      <c r="I1879" s="1" t="s">
        <v>6765</v>
      </c>
      <c r="J1879" s="1">
        <v>2.5700000696815599E-4</v>
      </c>
      <c r="K1879" s="1" t="s">
        <v>6765</v>
      </c>
      <c r="L1879" s="1">
        <v>4.0480000898241997E-3</v>
      </c>
      <c r="M1879" s="1" t="s">
        <v>6765</v>
      </c>
      <c r="N1879" s="1">
        <v>1.1490000179037499E-3</v>
      </c>
      <c r="O1879" s="1" t="s">
        <v>6765</v>
      </c>
    </row>
    <row r="1880" spans="1:15" x14ac:dyDescent="0.25">
      <c r="A1880" s="12" t="s">
        <v>1015</v>
      </c>
      <c r="B1880" s="12" t="s">
        <v>4885</v>
      </c>
      <c r="C1880" s="12" t="s">
        <v>1481</v>
      </c>
      <c r="D1880" s="12" t="s">
        <v>3357</v>
      </c>
      <c r="E1880" s="12" t="s">
        <v>2225</v>
      </c>
      <c r="F1880" s="1">
        <v>3.5899999141693102</v>
      </c>
      <c r="G1880" s="1" t="s">
        <v>6765</v>
      </c>
      <c r="H1880" s="1">
        <v>4.5400001108646401E-3</v>
      </c>
      <c r="I1880" s="1" t="s">
        <v>6765</v>
      </c>
      <c r="J1880" s="1">
        <v>2.5700000696815599E-4</v>
      </c>
      <c r="K1880" s="1" t="s">
        <v>6765</v>
      </c>
      <c r="L1880" s="1">
        <v>4.0480000898241997E-3</v>
      </c>
      <c r="M1880" s="1" t="s">
        <v>6765</v>
      </c>
      <c r="N1880" s="1">
        <v>1.1490000179037499E-3</v>
      </c>
      <c r="O1880" s="1" t="s">
        <v>6765</v>
      </c>
    </row>
    <row r="1881" spans="1:15" x14ac:dyDescent="0.25">
      <c r="A1881" s="12" t="s">
        <v>2732</v>
      </c>
      <c r="B1881" s="12" t="s">
        <v>4886</v>
      </c>
      <c r="C1881" s="12" t="s">
        <v>1481</v>
      </c>
      <c r="D1881" s="12" t="s">
        <v>1595</v>
      </c>
      <c r="E1881" s="12" t="s">
        <v>2225</v>
      </c>
      <c r="F1881" s="1">
        <v>3.5899999141693102</v>
      </c>
      <c r="G1881" s="1" t="s">
        <v>6765</v>
      </c>
      <c r="H1881" s="1">
        <v>4.5400001108646401E-3</v>
      </c>
      <c r="I1881" s="1" t="s">
        <v>6765</v>
      </c>
      <c r="J1881" s="1">
        <v>2.5700000696815599E-4</v>
      </c>
      <c r="K1881" s="1" t="s">
        <v>6765</v>
      </c>
      <c r="L1881" s="1">
        <v>4.0480000898241997E-3</v>
      </c>
      <c r="M1881" s="1" t="s">
        <v>6765</v>
      </c>
      <c r="N1881" s="1">
        <v>1.1490000179037499E-3</v>
      </c>
      <c r="O1881" s="1" t="s">
        <v>6765</v>
      </c>
    </row>
    <row r="1882" spans="1:15" x14ac:dyDescent="0.25">
      <c r="A1882" s="12" t="s">
        <v>3659</v>
      </c>
      <c r="B1882" s="12" t="s">
        <v>4887</v>
      </c>
      <c r="C1882" s="12" t="s">
        <v>1481</v>
      </c>
      <c r="D1882" s="12" t="s">
        <v>2149</v>
      </c>
      <c r="E1882" s="12" t="s">
        <v>2225</v>
      </c>
      <c r="F1882" s="1">
        <v>3.5899999141693102</v>
      </c>
      <c r="G1882" s="1" t="s">
        <v>6765</v>
      </c>
      <c r="H1882" s="1">
        <v>4.5400001108646401E-3</v>
      </c>
      <c r="I1882" s="1" t="s">
        <v>6765</v>
      </c>
      <c r="J1882" s="1">
        <v>2.5700000696815599E-4</v>
      </c>
      <c r="K1882" s="1" t="s">
        <v>6765</v>
      </c>
      <c r="L1882" s="1">
        <v>4.0480000898241997E-3</v>
      </c>
      <c r="M1882" s="1" t="s">
        <v>6765</v>
      </c>
      <c r="N1882" s="1">
        <v>1.1490000179037499E-3</v>
      </c>
      <c r="O1882" s="1" t="s">
        <v>6765</v>
      </c>
    </row>
    <row r="1883" spans="1:15" x14ac:dyDescent="0.25">
      <c r="A1883" s="12" t="s">
        <v>1015</v>
      </c>
      <c r="B1883" s="12" t="s">
        <v>4888</v>
      </c>
      <c r="C1883" s="12" t="s">
        <v>1481</v>
      </c>
      <c r="D1883" s="12" t="s">
        <v>1641</v>
      </c>
      <c r="E1883" s="12" t="s">
        <v>2225</v>
      </c>
      <c r="F1883" s="1">
        <v>3.5899999141693102</v>
      </c>
      <c r="G1883" s="1" t="s">
        <v>6765</v>
      </c>
      <c r="H1883" s="1">
        <v>4.5400001108646401E-3</v>
      </c>
      <c r="I1883" s="1" t="s">
        <v>6765</v>
      </c>
      <c r="J1883" s="1">
        <v>2.5700000696815599E-4</v>
      </c>
      <c r="K1883" s="1" t="s">
        <v>6765</v>
      </c>
      <c r="L1883" s="1">
        <v>4.0480000898241997E-3</v>
      </c>
      <c r="M1883" s="1" t="s">
        <v>6765</v>
      </c>
      <c r="N1883" s="1">
        <v>1.1490000179037499E-3</v>
      </c>
      <c r="O1883" s="1" t="s">
        <v>6765</v>
      </c>
    </row>
    <row r="1884" spans="1:15" x14ac:dyDescent="0.25">
      <c r="A1884" s="12" t="s">
        <v>1015</v>
      </c>
      <c r="B1884" s="12" t="s">
        <v>4889</v>
      </c>
      <c r="C1884" s="12" t="s">
        <v>1481</v>
      </c>
      <c r="D1884" s="12" t="s">
        <v>1561</v>
      </c>
      <c r="E1884" s="12" t="s">
        <v>2225</v>
      </c>
      <c r="F1884" s="1">
        <v>3.5899999141693102</v>
      </c>
      <c r="G1884" s="1" t="s">
        <v>6765</v>
      </c>
      <c r="H1884" s="1">
        <v>4.5400001108646401E-3</v>
      </c>
      <c r="I1884" s="1" t="s">
        <v>6765</v>
      </c>
      <c r="J1884" s="1">
        <v>2.5700000696815599E-4</v>
      </c>
      <c r="K1884" s="1" t="s">
        <v>6765</v>
      </c>
      <c r="L1884" s="1">
        <v>4.0480000898241997E-3</v>
      </c>
      <c r="M1884" s="1" t="s">
        <v>6765</v>
      </c>
      <c r="N1884" s="1">
        <v>1.1490000179037499E-3</v>
      </c>
      <c r="O1884" s="1" t="s">
        <v>6765</v>
      </c>
    </row>
    <row r="1885" spans="1:15" x14ac:dyDescent="0.25">
      <c r="A1885" s="12" t="s">
        <v>1015</v>
      </c>
      <c r="B1885" s="12" t="s">
        <v>4890</v>
      </c>
      <c r="C1885" s="12" t="s">
        <v>1481</v>
      </c>
      <c r="D1885" s="12" t="s">
        <v>4891</v>
      </c>
      <c r="E1885" s="12" t="s">
        <v>2225</v>
      </c>
      <c r="F1885" s="1">
        <v>3.5899999141693102</v>
      </c>
      <c r="G1885" s="1" t="s">
        <v>6765</v>
      </c>
      <c r="H1885" s="1">
        <v>4.5400001108646401E-3</v>
      </c>
      <c r="I1885" s="1" t="s">
        <v>6765</v>
      </c>
      <c r="J1885" s="1">
        <v>2.5700000696815599E-4</v>
      </c>
      <c r="K1885" s="1" t="s">
        <v>6765</v>
      </c>
      <c r="L1885" s="1">
        <v>4.0480000898241997E-3</v>
      </c>
      <c r="M1885" s="1" t="s">
        <v>6765</v>
      </c>
      <c r="N1885" s="1">
        <v>1.1490000179037499E-3</v>
      </c>
      <c r="O1885" s="1" t="s">
        <v>6765</v>
      </c>
    </row>
    <row r="1886" spans="1:15" x14ac:dyDescent="0.25">
      <c r="A1886" s="12" t="s">
        <v>4838</v>
      </c>
      <c r="B1886" s="12" t="s">
        <v>4892</v>
      </c>
      <c r="C1886" s="12" t="s">
        <v>1481</v>
      </c>
      <c r="D1886" s="12" t="s">
        <v>1588</v>
      </c>
      <c r="E1886" s="12" t="s">
        <v>2225</v>
      </c>
      <c r="F1886" s="1">
        <v>3.5899999141693102</v>
      </c>
      <c r="G1886" s="1" t="s">
        <v>6765</v>
      </c>
      <c r="H1886" s="1">
        <v>4.5400001108646401E-3</v>
      </c>
      <c r="I1886" s="1" t="s">
        <v>6765</v>
      </c>
      <c r="J1886" s="1">
        <v>2.5700000696815599E-4</v>
      </c>
      <c r="K1886" s="1" t="s">
        <v>6765</v>
      </c>
      <c r="L1886" s="1">
        <v>4.0480000898241997E-3</v>
      </c>
      <c r="M1886" s="1" t="s">
        <v>6765</v>
      </c>
      <c r="N1886" s="1">
        <v>1.1490000179037499E-3</v>
      </c>
      <c r="O1886" s="1" t="s">
        <v>6765</v>
      </c>
    </row>
    <row r="1887" spans="1:15" x14ac:dyDescent="0.25">
      <c r="A1887" s="12" t="s">
        <v>2721</v>
      </c>
      <c r="B1887" s="12" t="s">
        <v>4893</v>
      </c>
      <c r="C1887" s="12" t="s">
        <v>1481</v>
      </c>
      <c r="D1887" s="12" t="s">
        <v>1127</v>
      </c>
      <c r="E1887" s="12" t="s">
        <v>2225</v>
      </c>
      <c r="F1887" s="1">
        <v>3.5899999141693102</v>
      </c>
      <c r="G1887" s="1" t="s">
        <v>6765</v>
      </c>
      <c r="H1887" s="1">
        <v>4.5400001108646401E-3</v>
      </c>
      <c r="I1887" s="1" t="s">
        <v>6765</v>
      </c>
      <c r="J1887" s="1">
        <v>2.5700000696815599E-4</v>
      </c>
      <c r="K1887" s="1" t="s">
        <v>6765</v>
      </c>
      <c r="L1887" s="1">
        <v>4.0480000898241997E-3</v>
      </c>
      <c r="M1887" s="1" t="s">
        <v>6765</v>
      </c>
      <c r="N1887" s="1">
        <v>1.1490000179037499E-3</v>
      </c>
      <c r="O1887" s="1" t="s">
        <v>6765</v>
      </c>
    </row>
    <row r="1888" spans="1:15" x14ac:dyDescent="0.25">
      <c r="A1888" s="12" t="s">
        <v>3659</v>
      </c>
      <c r="B1888" s="12" t="s">
        <v>4894</v>
      </c>
      <c r="C1888" s="12" t="s">
        <v>1481</v>
      </c>
      <c r="D1888" s="12" t="s">
        <v>1555</v>
      </c>
      <c r="E1888" s="12" t="s">
        <v>2225</v>
      </c>
      <c r="F1888" s="1">
        <v>3.5899999141693102</v>
      </c>
      <c r="G1888" s="1" t="s">
        <v>6765</v>
      </c>
      <c r="H1888" s="1">
        <v>4.5400001108646401E-3</v>
      </c>
      <c r="I1888" s="1" t="s">
        <v>6765</v>
      </c>
      <c r="J1888" s="1">
        <v>2.5700000696815599E-4</v>
      </c>
      <c r="K1888" s="1" t="s">
        <v>6765</v>
      </c>
      <c r="L1888" s="1">
        <v>4.0480000898241997E-3</v>
      </c>
      <c r="M1888" s="1" t="s">
        <v>6765</v>
      </c>
      <c r="N1888" s="1">
        <v>1.1490000179037499E-3</v>
      </c>
      <c r="O1888" s="1" t="s">
        <v>6765</v>
      </c>
    </row>
    <row r="1889" spans="1:15" x14ac:dyDescent="0.25">
      <c r="A1889" s="12" t="s">
        <v>2721</v>
      </c>
      <c r="B1889" s="12" t="s">
        <v>4895</v>
      </c>
      <c r="C1889" s="12" t="s">
        <v>1481</v>
      </c>
      <c r="D1889" s="12" t="s">
        <v>4896</v>
      </c>
      <c r="E1889" s="12" t="s">
        <v>2225</v>
      </c>
      <c r="F1889" s="1">
        <v>3.5899999141693102</v>
      </c>
      <c r="G1889" s="1" t="s">
        <v>6765</v>
      </c>
      <c r="H1889" s="1">
        <v>4.5400001108646401E-3</v>
      </c>
      <c r="I1889" s="1" t="s">
        <v>6765</v>
      </c>
      <c r="J1889" s="1">
        <v>2.5700000696815599E-4</v>
      </c>
      <c r="K1889" s="1" t="s">
        <v>6765</v>
      </c>
      <c r="L1889" s="1">
        <v>4.0480000898241997E-3</v>
      </c>
      <c r="M1889" s="1" t="s">
        <v>6765</v>
      </c>
      <c r="N1889" s="1">
        <v>1.1490000179037499E-3</v>
      </c>
      <c r="O1889" s="1" t="s">
        <v>6765</v>
      </c>
    </row>
    <row r="1890" spans="1:15" x14ac:dyDescent="0.25">
      <c r="A1890" s="12" t="s">
        <v>3659</v>
      </c>
      <c r="B1890" s="12" t="s">
        <v>4897</v>
      </c>
      <c r="C1890" s="12" t="s">
        <v>1481</v>
      </c>
      <c r="D1890" s="12" t="s">
        <v>1121</v>
      </c>
      <c r="E1890" s="12" t="s">
        <v>2225</v>
      </c>
      <c r="F1890" s="1">
        <v>3.5899999141693102</v>
      </c>
      <c r="G1890" s="1" t="s">
        <v>6765</v>
      </c>
      <c r="H1890" s="1">
        <v>4.5400001108646401E-3</v>
      </c>
      <c r="I1890" s="1" t="s">
        <v>6765</v>
      </c>
      <c r="J1890" s="1">
        <v>2.5700000696815599E-4</v>
      </c>
      <c r="K1890" s="1" t="s">
        <v>6765</v>
      </c>
      <c r="L1890" s="1">
        <v>4.0480000898241997E-3</v>
      </c>
      <c r="M1890" s="1" t="s">
        <v>6765</v>
      </c>
      <c r="N1890" s="1">
        <v>1.1490000179037499E-3</v>
      </c>
      <c r="O1890" s="1" t="s">
        <v>6765</v>
      </c>
    </row>
    <row r="1891" spans="1:15" x14ac:dyDescent="0.25">
      <c r="A1891" s="12" t="s">
        <v>1015</v>
      </c>
      <c r="B1891" s="12" t="s">
        <v>4898</v>
      </c>
      <c r="C1891" s="12" t="s">
        <v>1481</v>
      </c>
      <c r="D1891" s="12" t="s">
        <v>1920</v>
      </c>
      <c r="E1891" s="12" t="s">
        <v>2225</v>
      </c>
      <c r="F1891" s="1">
        <v>3.5899999141693102</v>
      </c>
      <c r="G1891" s="1" t="s">
        <v>6765</v>
      </c>
      <c r="H1891" s="1">
        <v>4.5400001108646401E-3</v>
      </c>
      <c r="I1891" s="1" t="s">
        <v>6765</v>
      </c>
      <c r="J1891" s="1">
        <v>2.5700000696815599E-4</v>
      </c>
      <c r="K1891" s="1" t="s">
        <v>6765</v>
      </c>
      <c r="L1891" s="1">
        <v>4.0480000898241997E-3</v>
      </c>
      <c r="M1891" s="1" t="s">
        <v>6765</v>
      </c>
      <c r="N1891" s="1">
        <v>1.1490000179037499E-3</v>
      </c>
      <c r="O1891" s="1" t="s">
        <v>6765</v>
      </c>
    </row>
    <row r="1892" spans="1:15" x14ac:dyDescent="0.25">
      <c r="A1892" s="12" t="s">
        <v>2240</v>
      </c>
      <c r="B1892" s="12" t="s">
        <v>4899</v>
      </c>
      <c r="C1892" s="12" t="s">
        <v>1530</v>
      </c>
      <c r="D1892" s="12" t="s">
        <v>4900</v>
      </c>
      <c r="E1892" s="12" t="s">
        <v>2225</v>
      </c>
      <c r="F1892" s="1">
        <v>3.5899999141693102</v>
      </c>
      <c r="G1892" s="1" t="s">
        <v>6765</v>
      </c>
      <c r="H1892" s="1">
        <v>4.5400001108646401E-3</v>
      </c>
      <c r="I1892" s="1" t="s">
        <v>6765</v>
      </c>
      <c r="J1892" s="1">
        <v>2.5700000696815599E-4</v>
      </c>
      <c r="K1892" s="1" t="s">
        <v>6765</v>
      </c>
      <c r="L1892" s="1">
        <v>4.0480000898241997E-3</v>
      </c>
      <c r="M1892" s="1" t="s">
        <v>6765</v>
      </c>
      <c r="N1892" s="1">
        <v>1.1490000179037499E-3</v>
      </c>
      <c r="O1892" s="1" t="s">
        <v>6765</v>
      </c>
    </row>
    <row r="1893" spans="1:15" x14ac:dyDescent="0.25">
      <c r="A1893" s="12" t="s">
        <v>2240</v>
      </c>
      <c r="B1893" s="12" t="s">
        <v>4901</v>
      </c>
      <c r="C1893" s="12" t="s">
        <v>1530</v>
      </c>
      <c r="D1893" s="12" t="s">
        <v>1878</v>
      </c>
      <c r="E1893" s="12" t="s">
        <v>2225</v>
      </c>
      <c r="F1893" s="1">
        <v>3.5899999141693102</v>
      </c>
      <c r="G1893" s="1" t="s">
        <v>6765</v>
      </c>
      <c r="H1893" s="1">
        <v>4.5400001108646401E-3</v>
      </c>
      <c r="I1893" s="1" t="s">
        <v>6765</v>
      </c>
      <c r="J1893" s="1">
        <v>2.5700000696815599E-4</v>
      </c>
      <c r="K1893" s="1" t="s">
        <v>6765</v>
      </c>
      <c r="L1893" s="1">
        <v>4.0480000898241997E-3</v>
      </c>
      <c r="M1893" s="1" t="s">
        <v>6765</v>
      </c>
      <c r="N1893" s="1">
        <v>1.1490000179037499E-3</v>
      </c>
      <c r="O1893" s="1" t="s">
        <v>6765</v>
      </c>
    </row>
    <row r="1894" spans="1:15" x14ac:dyDescent="0.25">
      <c r="A1894" s="12" t="s">
        <v>2240</v>
      </c>
      <c r="B1894" s="12" t="s">
        <v>4902</v>
      </c>
      <c r="C1894" s="12" t="s">
        <v>1530</v>
      </c>
      <c r="D1894" s="12" t="s">
        <v>1773</v>
      </c>
      <c r="E1894" s="12" t="s">
        <v>2225</v>
      </c>
      <c r="F1894" s="1">
        <v>3.5899999141693102</v>
      </c>
      <c r="G1894" s="1" t="s">
        <v>6765</v>
      </c>
      <c r="H1894" s="1">
        <v>4.5400001108646401E-3</v>
      </c>
      <c r="I1894" s="1" t="s">
        <v>6765</v>
      </c>
      <c r="J1894" s="1">
        <v>2.5700000696815599E-4</v>
      </c>
      <c r="K1894" s="1" t="s">
        <v>6765</v>
      </c>
      <c r="L1894" s="1">
        <v>4.0480000898241997E-3</v>
      </c>
      <c r="M1894" s="1" t="s">
        <v>6765</v>
      </c>
      <c r="N1894" s="1">
        <v>1.1490000179037499E-3</v>
      </c>
      <c r="O1894" s="1" t="s">
        <v>6765</v>
      </c>
    </row>
    <row r="1895" spans="1:15" x14ac:dyDescent="0.25">
      <c r="A1895" s="12" t="s">
        <v>2732</v>
      </c>
      <c r="B1895" s="12" t="s">
        <v>4903</v>
      </c>
      <c r="C1895" s="12" t="s">
        <v>1530</v>
      </c>
      <c r="D1895" s="12" t="s">
        <v>1950</v>
      </c>
      <c r="E1895" s="12" t="s">
        <v>2225</v>
      </c>
      <c r="F1895" s="1">
        <v>3.5899999141693102</v>
      </c>
      <c r="G1895" s="1" t="s">
        <v>6765</v>
      </c>
      <c r="H1895" s="1">
        <v>4.5400001108646401E-3</v>
      </c>
      <c r="I1895" s="1" t="s">
        <v>6765</v>
      </c>
      <c r="J1895" s="1">
        <v>2.5700000696815599E-4</v>
      </c>
      <c r="K1895" s="1" t="s">
        <v>6765</v>
      </c>
      <c r="L1895" s="1">
        <v>4.0480000898241997E-3</v>
      </c>
      <c r="M1895" s="1" t="s">
        <v>6765</v>
      </c>
      <c r="N1895" s="1">
        <v>1.1490000179037499E-3</v>
      </c>
      <c r="O1895" s="1" t="s">
        <v>6765</v>
      </c>
    </row>
    <row r="1896" spans="1:15" x14ac:dyDescent="0.25">
      <c r="A1896" s="12" t="s">
        <v>2240</v>
      </c>
      <c r="B1896" s="12" t="s">
        <v>4904</v>
      </c>
      <c r="C1896" s="12" t="s">
        <v>1530</v>
      </c>
      <c r="D1896" s="12" t="s">
        <v>4905</v>
      </c>
      <c r="E1896" s="12" t="s">
        <v>2225</v>
      </c>
      <c r="F1896" s="1">
        <v>3.5899999141693102</v>
      </c>
      <c r="G1896" s="1" t="s">
        <v>6765</v>
      </c>
      <c r="H1896" s="1">
        <v>4.5400001108646401E-3</v>
      </c>
      <c r="I1896" s="1" t="s">
        <v>6765</v>
      </c>
      <c r="J1896" s="1">
        <v>2.5700000696815599E-4</v>
      </c>
      <c r="K1896" s="1" t="s">
        <v>6765</v>
      </c>
      <c r="L1896" s="1">
        <v>4.0480000898241997E-3</v>
      </c>
      <c r="M1896" s="1" t="s">
        <v>6765</v>
      </c>
      <c r="N1896" s="1">
        <v>1.1490000179037499E-3</v>
      </c>
      <c r="O1896" s="1" t="s">
        <v>6765</v>
      </c>
    </row>
    <row r="1897" spans="1:15" x14ac:dyDescent="0.25">
      <c r="A1897" s="12" t="s">
        <v>2240</v>
      </c>
      <c r="B1897" s="12" t="s">
        <v>4906</v>
      </c>
      <c r="C1897" s="12" t="s">
        <v>1530</v>
      </c>
      <c r="D1897" s="12" t="s">
        <v>4907</v>
      </c>
      <c r="E1897" s="12" t="s">
        <v>2225</v>
      </c>
      <c r="F1897" s="1">
        <v>3.5899999141693102</v>
      </c>
      <c r="G1897" s="1" t="s">
        <v>6765</v>
      </c>
      <c r="H1897" s="1">
        <v>4.5400001108646401E-3</v>
      </c>
      <c r="I1897" s="1" t="s">
        <v>6765</v>
      </c>
      <c r="J1897" s="1">
        <v>2.5700000696815599E-4</v>
      </c>
      <c r="K1897" s="1" t="s">
        <v>6765</v>
      </c>
      <c r="L1897" s="1">
        <v>4.0480000898241997E-3</v>
      </c>
      <c r="M1897" s="1" t="s">
        <v>6765</v>
      </c>
      <c r="N1897" s="1">
        <v>1.1490000179037499E-3</v>
      </c>
      <c r="O1897" s="1" t="s">
        <v>6765</v>
      </c>
    </row>
    <row r="1898" spans="1:15" x14ac:dyDescent="0.25">
      <c r="A1898" s="12" t="s">
        <v>2732</v>
      </c>
      <c r="B1898" s="12" t="s">
        <v>4908</v>
      </c>
      <c r="C1898" s="12" t="s">
        <v>1530</v>
      </c>
      <c r="D1898" s="12" t="s">
        <v>4909</v>
      </c>
      <c r="E1898" s="12" t="s">
        <v>2225</v>
      </c>
      <c r="F1898" s="1">
        <v>3.5899999141693102</v>
      </c>
      <c r="G1898" s="1" t="s">
        <v>6765</v>
      </c>
      <c r="H1898" s="1">
        <v>4.5400001108646401E-3</v>
      </c>
      <c r="I1898" s="1" t="s">
        <v>6765</v>
      </c>
      <c r="J1898" s="1">
        <v>2.5700000696815599E-4</v>
      </c>
      <c r="K1898" s="1" t="s">
        <v>6765</v>
      </c>
      <c r="L1898" s="1">
        <v>4.0480000898241997E-3</v>
      </c>
      <c r="M1898" s="1" t="s">
        <v>6765</v>
      </c>
      <c r="N1898" s="1">
        <v>1.1490000179037499E-3</v>
      </c>
      <c r="O1898" s="1" t="s">
        <v>6765</v>
      </c>
    </row>
    <row r="1899" spans="1:15" x14ac:dyDescent="0.25">
      <c r="A1899" s="12" t="s">
        <v>2732</v>
      </c>
      <c r="B1899" s="12" t="s">
        <v>4910</v>
      </c>
      <c r="C1899" s="12" t="s">
        <v>1530</v>
      </c>
      <c r="D1899" s="12" t="s">
        <v>4911</v>
      </c>
      <c r="E1899" s="12" t="s">
        <v>2225</v>
      </c>
      <c r="F1899" s="1">
        <v>3.5899999141693102</v>
      </c>
      <c r="G1899" s="1" t="s">
        <v>6765</v>
      </c>
      <c r="H1899" s="1">
        <v>4.5400001108646401E-3</v>
      </c>
      <c r="I1899" s="1" t="s">
        <v>6765</v>
      </c>
      <c r="J1899" s="1">
        <v>2.5700000696815599E-4</v>
      </c>
      <c r="K1899" s="1" t="s">
        <v>6765</v>
      </c>
      <c r="L1899" s="1">
        <v>4.0480000898241997E-3</v>
      </c>
      <c r="M1899" s="1" t="s">
        <v>6765</v>
      </c>
      <c r="N1899" s="1">
        <v>1.1490000179037499E-3</v>
      </c>
      <c r="O1899" s="1" t="s">
        <v>6765</v>
      </c>
    </row>
    <row r="1900" spans="1:15" x14ac:dyDescent="0.25">
      <c r="A1900" s="12" t="s">
        <v>2732</v>
      </c>
      <c r="B1900" s="12" t="s">
        <v>4912</v>
      </c>
      <c r="C1900" s="12" t="s">
        <v>1530</v>
      </c>
      <c r="D1900" s="12" t="s">
        <v>4913</v>
      </c>
      <c r="E1900" s="12" t="s">
        <v>2225</v>
      </c>
      <c r="F1900" s="1">
        <v>3.5899999141693102</v>
      </c>
      <c r="G1900" s="1" t="s">
        <v>6765</v>
      </c>
      <c r="H1900" s="1">
        <v>4.5400001108646401E-3</v>
      </c>
      <c r="I1900" s="1" t="s">
        <v>6765</v>
      </c>
      <c r="J1900" s="1">
        <v>2.5700000696815599E-4</v>
      </c>
      <c r="K1900" s="1" t="s">
        <v>6765</v>
      </c>
      <c r="L1900" s="1">
        <v>4.0480000898241997E-3</v>
      </c>
      <c r="M1900" s="1" t="s">
        <v>6765</v>
      </c>
      <c r="N1900" s="1">
        <v>1.1490000179037499E-3</v>
      </c>
      <c r="O1900" s="1" t="s">
        <v>6765</v>
      </c>
    </row>
    <row r="1901" spans="1:15" x14ac:dyDescent="0.25">
      <c r="A1901" s="12" t="s">
        <v>2732</v>
      </c>
      <c r="B1901" s="12" t="s">
        <v>4914</v>
      </c>
      <c r="C1901" s="12" t="s">
        <v>1530</v>
      </c>
      <c r="D1901" s="12" t="s">
        <v>1845</v>
      </c>
      <c r="E1901" s="12" t="s">
        <v>2225</v>
      </c>
      <c r="F1901" s="1">
        <v>3.5899999141693102</v>
      </c>
      <c r="G1901" s="1" t="s">
        <v>6765</v>
      </c>
      <c r="H1901" s="1">
        <v>4.5400001108646401E-3</v>
      </c>
      <c r="I1901" s="1" t="s">
        <v>6765</v>
      </c>
      <c r="J1901" s="1">
        <v>2.5700000696815599E-4</v>
      </c>
      <c r="K1901" s="1" t="s">
        <v>6765</v>
      </c>
      <c r="L1901" s="1">
        <v>4.0480000898241997E-3</v>
      </c>
      <c r="M1901" s="1" t="s">
        <v>6765</v>
      </c>
      <c r="N1901" s="1">
        <v>1.1490000179037499E-3</v>
      </c>
      <c r="O1901" s="1" t="s">
        <v>6765</v>
      </c>
    </row>
    <row r="1902" spans="1:15" x14ac:dyDescent="0.25">
      <c r="A1902" s="12" t="s">
        <v>2240</v>
      </c>
      <c r="B1902" s="12" t="s">
        <v>4915</v>
      </c>
      <c r="C1902" s="12" t="s">
        <v>1530</v>
      </c>
      <c r="D1902" s="12" t="s">
        <v>1852</v>
      </c>
      <c r="E1902" s="12" t="s">
        <v>2225</v>
      </c>
      <c r="F1902" s="1">
        <v>3.5899999141693102</v>
      </c>
      <c r="G1902" s="1" t="s">
        <v>6765</v>
      </c>
      <c r="H1902" s="1">
        <v>4.5400001108646401E-3</v>
      </c>
      <c r="I1902" s="1" t="s">
        <v>6765</v>
      </c>
      <c r="J1902" s="1">
        <v>2.5700000696815599E-4</v>
      </c>
      <c r="K1902" s="1" t="s">
        <v>6765</v>
      </c>
      <c r="L1902" s="1">
        <v>4.0480000898241997E-3</v>
      </c>
      <c r="M1902" s="1" t="s">
        <v>6765</v>
      </c>
      <c r="N1902" s="1">
        <v>1.1490000179037499E-3</v>
      </c>
      <c r="O1902" s="1" t="s">
        <v>6765</v>
      </c>
    </row>
    <row r="1903" spans="1:15" x14ac:dyDescent="0.25">
      <c r="A1903" s="12" t="s">
        <v>2240</v>
      </c>
      <c r="B1903" s="12" t="s">
        <v>4916</v>
      </c>
      <c r="C1903" s="12" t="s">
        <v>1530</v>
      </c>
      <c r="D1903" s="12" t="s">
        <v>2851</v>
      </c>
      <c r="E1903" s="12" t="s">
        <v>2225</v>
      </c>
      <c r="F1903" s="1">
        <v>3.5899999141693102</v>
      </c>
      <c r="G1903" s="1" t="s">
        <v>6765</v>
      </c>
      <c r="H1903" s="1">
        <v>4.5400001108646401E-3</v>
      </c>
      <c r="I1903" s="1" t="s">
        <v>6765</v>
      </c>
      <c r="J1903" s="1">
        <v>2.5700000696815599E-4</v>
      </c>
      <c r="K1903" s="1" t="s">
        <v>6765</v>
      </c>
      <c r="L1903" s="1">
        <v>4.0480000898241997E-3</v>
      </c>
      <c r="M1903" s="1" t="s">
        <v>6765</v>
      </c>
      <c r="N1903" s="1">
        <v>1.1490000179037499E-3</v>
      </c>
      <c r="O1903" s="1" t="s">
        <v>6765</v>
      </c>
    </row>
    <row r="1904" spans="1:15" x14ac:dyDescent="0.25">
      <c r="A1904" s="12" t="s">
        <v>2240</v>
      </c>
      <c r="B1904" s="12" t="s">
        <v>4917</v>
      </c>
      <c r="C1904" s="12" t="s">
        <v>1530</v>
      </c>
      <c r="D1904" s="12" t="s">
        <v>4918</v>
      </c>
      <c r="E1904" s="12" t="s">
        <v>2225</v>
      </c>
      <c r="F1904" s="1">
        <v>3.5899999141693102</v>
      </c>
      <c r="G1904" s="1" t="s">
        <v>6765</v>
      </c>
      <c r="H1904" s="1">
        <v>4.5400001108646401E-3</v>
      </c>
      <c r="I1904" s="1" t="s">
        <v>6765</v>
      </c>
      <c r="J1904" s="1">
        <v>2.5700000696815599E-4</v>
      </c>
      <c r="K1904" s="1" t="s">
        <v>6765</v>
      </c>
      <c r="L1904" s="1">
        <v>4.0480000898241997E-3</v>
      </c>
      <c r="M1904" s="1" t="s">
        <v>6765</v>
      </c>
      <c r="N1904" s="1">
        <v>1.1490000179037499E-3</v>
      </c>
      <c r="O1904" s="1" t="s">
        <v>6765</v>
      </c>
    </row>
    <row r="1905" spans="1:15" x14ac:dyDescent="0.25">
      <c r="A1905" s="12" t="s">
        <v>2240</v>
      </c>
      <c r="B1905" s="12" t="s">
        <v>4919</v>
      </c>
      <c r="C1905" s="12" t="s">
        <v>1530</v>
      </c>
      <c r="D1905" s="12" t="s">
        <v>3674</v>
      </c>
      <c r="E1905" s="12" t="s">
        <v>2225</v>
      </c>
      <c r="F1905" s="1">
        <v>3.5899999141693102</v>
      </c>
      <c r="G1905" s="1" t="s">
        <v>6765</v>
      </c>
      <c r="H1905" s="1">
        <v>4.5400001108646401E-3</v>
      </c>
      <c r="I1905" s="1" t="s">
        <v>6765</v>
      </c>
      <c r="J1905" s="1">
        <v>2.5700000696815599E-4</v>
      </c>
      <c r="K1905" s="1" t="s">
        <v>6765</v>
      </c>
      <c r="L1905" s="1">
        <v>4.0480000898241997E-3</v>
      </c>
      <c r="M1905" s="1" t="s">
        <v>6765</v>
      </c>
      <c r="N1905" s="1">
        <v>1.1490000179037499E-3</v>
      </c>
      <c r="O1905" s="1" t="s">
        <v>6765</v>
      </c>
    </row>
    <row r="1906" spans="1:15" x14ac:dyDescent="0.25">
      <c r="A1906" s="12" t="s">
        <v>2732</v>
      </c>
      <c r="B1906" s="12" t="s">
        <v>4920</v>
      </c>
      <c r="C1906" s="12" t="s">
        <v>1530</v>
      </c>
      <c r="D1906" s="12" t="s">
        <v>2093</v>
      </c>
      <c r="E1906" s="12" t="s">
        <v>2225</v>
      </c>
      <c r="F1906" s="1">
        <v>3.5899999141693102</v>
      </c>
      <c r="G1906" s="1" t="s">
        <v>6765</v>
      </c>
      <c r="H1906" s="1">
        <v>4.5400001108646401E-3</v>
      </c>
      <c r="I1906" s="1" t="s">
        <v>6765</v>
      </c>
      <c r="J1906" s="1">
        <v>2.5700000696815599E-4</v>
      </c>
      <c r="K1906" s="1" t="s">
        <v>6765</v>
      </c>
      <c r="L1906" s="1">
        <v>4.0480000898241997E-3</v>
      </c>
      <c r="M1906" s="1" t="s">
        <v>6765</v>
      </c>
      <c r="N1906" s="1">
        <v>1.1490000179037499E-3</v>
      </c>
      <c r="O1906" s="1" t="s">
        <v>6765</v>
      </c>
    </row>
    <row r="1907" spans="1:15" x14ac:dyDescent="0.25">
      <c r="A1907" s="12" t="s">
        <v>2732</v>
      </c>
      <c r="B1907" s="12" t="s">
        <v>4921</v>
      </c>
      <c r="C1907" s="12" t="s">
        <v>1530</v>
      </c>
      <c r="D1907" s="12" t="s">
        <v>4922</v>
      </c>
      <c r="E1907" s="12" t="s">
        <v>2225</v>
      </c>
      <c r="F1907" s="1">
        <v>3.5899999141693102</v>
      </c>
      <c r="G1907" s="1" t="s">
        <v>6765</v>
      </c>
      <c r="H1907" s="1">
        <v>4.5400001108646401E-3</v>
      </c>
      <c r="I1907" s="1" t="s">
        <v>6765</v>
      </c>
      <c r="J1907" s="1">
        <v>2.5700000696815599E-4</v>
      </c>
      <c r="K1907" s="1" t="s">
        <v>6765</v>
      </c>
      <c r="L1907" s="1">
        <v>4.0480000898241997E-3</v>
      </c>
      <c r="M1907" s="1" t="s">
        <v>6765</v>
      </c>
      <c r="N1907" s="1">
        <v>1.1490000179037499E-3</v>
      </c>
      <c r="O1907" s="1" t="s">
        <v>6765</v>
      </c>
    </row>
    <row r="1908" spans="1:15" x14ac:dyDescent="0.25">
      <c r="A1908" s="12" t="s">
        <v>2240</v>
      </c>
      <c r="B1908" s="12" t="s">
        <v>4923</v>
      </c>
      <c r="C1908" s="12" t="s">
        <v>1530</v>
      </c>
      <c r="D1908" s="12" t="s">
        <v>4924</v>
      </c>
      <c r="E1908" s="12" t="s">
        <v>2225</v>
      </c>
      <c r="F1908" s="1">
        <v>3.5899999141693102</v>
      </c>
      <c r="G1908" s="1" t="s">
        <v>6765</v>
      </c>
      <c r="H1908" s="1">
        <v>4.5400001108646401E-3</v>
      </c>
      <c r="I1908" s="1" t="s">
        <v>6765</v>
      </c>
      <c r="J1908" s="1">
        <v>2.5700000696815599E-4</v>
      </c>
      <c r="K1908" s="1" t="s">
        <v>6765</v>
      </c>
      <c r="L1908" s="1">
        <v>4.0480000898241997E-3</v>
      </c>
      <c r="M1908" s="1" t="s">
        <v>6765</v>
      </c>
      <c r="N1908" s="1">
        <v>1.1490000179037499E-3</v>
      </c>
      <c r="O1908" s="1" t="s">
        <v>6765</v>
      </c>
    </row>
    <row r="1909" spans="1:15" x14ac:dyDescent="0.25">
      <c r="A1909" s="12" t="s">
        <v>2240</v>
      </c>
      <c r="B1909" s="12" t="s">
        <v>4925</v>
      </c>
      <c r="C1909" s="12" t="s">
        <v>1530</v>
      </c>
      <c r="D1909" s="12" t="s">
        <v>1752</v>
      </c>
      <c r="E1909" s="12" t="s">
        <v>2225</v>
      </c>
      <c r="F1909" s="1">
        <v>3.5899999141693102</v>
      </c>
      <c r="G1909" s="1" t="s">
        <v>6765</v>
      </c>
      <c r="H1909" s="1">
        <v>4.5400001108646401E-3</v>
      </c>
      <c r="I1909" s="1" t="s">
        <v>6765</v>
      </c>
      <c r="J1909" s="1">
        <v>2.5700000696815599E-4</v>
      </c>
      <c r="K1909" s="1" t="s">
        <v>6765</v>
      </c>
      <c r="L1909" s="1">
        <v>4.0480000898241997E-3</v>
      </c>
      <c r="M1909" s="1" t="s">
        <v>6765</v>
      </c>
      <c r="N1909" s="1">
        <v>1.1490000179037499E-3</v>
      </c>
      <c r="O1909" s="1" t="s">
        <v>6765</v>
      </c>
    </row>
    <row r="1910" spans="1:15" x14ac:dyDescent="0.25">
      <c r="A1910" s="12" t="s">
        <v>2240</v>
      </c>
      <c r="B1910" s="12" t="s">
        <v>4926</v>
      </c>
      <c r="C1910" s="12" t="s">
        <v>1530</v>
      </c>
      <c r="D1910" s="12" t="s">
        <v>2863</v>
      </c>
      <c r="E1910" s="12" t="s">
        <v>2225</v>
      </c>
      <c r="F1910" s="1">
        <v>3.5899999141693102</v>
      </c>
      <c r="G1910" s="1" t="s">
        <v>6765</v>
      </c>
      <c r="H1910" s="1">
        <v>4.5400001108646401E-3</v>
      </c>
      <c r="I1910" s="1" t="s">
        <v>6765</v>
      </c>
      <c r="J1910" s="1">
        <v>2.5700000696815599E-4</v>
      </c>
      <c r="K1910" s="1" t="s">
        <v>6765</v>
      </c>
      <c r="L1910" s="1">
        <v>4.0480000898241997E-3</v>
      </c>
      <c r="M1910" s="1" t="s">
        <v>6765</v>
      </c>
      <c r="N1910" s="1">
        <v>1.1490000179037499E-3</v>
      </c>
      <c r="O1910" s="1" t="s">
        <v>6765</v>
      </c>
    </row>
    <row r="1911" spans="1:15" x14ac:dyDescent="0.25">
      <c r="A1911" s="12" t="s">
        <v>2240</v>
      </c>
      <c r="B1911" s="12" t="s">
        <v>4927</v>
      </c>
      <c r="C1911" s="12" t="s">
        <v>1530</v>
      </c>
      <c r="D1911" s="12" t="s">
        <v>1619</v>
      </c>
      <c r="E1911" s="12" t="s">
        <v>2225</v>
      </c>
      <c r="F1911" s="1">
        <v>3.5899999141693102</v>
      </c>
      <c r="G1911" s="1" t="s">
        <v>6765</v>
      </c>
      <c r="H1911" s="1">
        <v>4.5400001108646401E-3</v>
      </c>
      <c r="I1911" s="1" t="s">
        <v>6765</v>
      </c>
      <c r="J1911" s="1">
        <v>2.5700000696815599E-4</v>
      </c>
      <c r="K1911" s="1" t="s">
        <v>6765</v>
      </c>
      <c r="L1911" s="1">
        <v>4.0480000898241997E-3</v>
      </c>
      <c r="M1911" s="1" t="s">
        <v>6765</v>
      </c>
      <c r="N1911" s="1">
        <v>1.1490000179037499E-3</v>
      </c>
      <c r="O1911" s="1" t="s">
        <v>6765</v>
      </c>
    </row>
    <row r="1912" spans="1:15" x14ac:dyDescent="0.25">
      <c r="A1912" s="12" t="s">
        <v>2732</v>
      </c>
      <c r="B1912" s="12" t="s">
        <v>4928</v>
      </c>
      <c r="C1912" s="12" t="s">
        <v>1530</v>
      </c>
      <c r="D1912" s="12" t="s">
        <v>4929</v>
      </c>
      <c r="E1912" s="12" t="s">
        <v>2225</v>
      </c>
      <c r="F1912" s="1">
        <v>3.5899999141693102</v>
      </c>
      <c r="G1912" s="1" t="s">
        <v>6765</v>
      </c>
      <c r="H1912" s="1">
        <v>4.5400001108646401E-3</v>
      </c>
      <c r="I1912" s="1" t="s">
        <v>6765</v>
      </c>
      <c r="J1912" s="1">
        <v>2.5700000696815599E-4</v>
      </c>
      <c r="K1912" s="1" t="s">
        <v>6765</v>
      </c>
      <c r="L1912" s="1">
        <v>4.0480000898241997E-3</v>
      </c>
      <c r="M1912" s="1" t="s">
        <v>6765</v>
      </c>
      <c r="N1912" s="1">
        <v>1.1490000179037499E-3</v>
      </c>
      <c r="O1912" s="1" t="s">
        <v>6765</v>
      </c>
    </row>
    <row r="1913" spans="1:15" x14ac:dyDescent="0.25">
      <c r="A1913" s="12" t="s">
        <v>2240</v>
      </c>
      <c r="B1913" s="12" t="s">
        <v>4930</v>
      </c>
      <c r="C1913" s="12" t="s">
        <v>1530</v>
      </c>
      <c r="D1913" s="12" t="s">
        <v>1931</v>
      </c>
      <c r="E1913" s="12" t="s">
        <v>2225</v>
      </c>
      <c r="F1913" s="1">
        <v>3.5899999141693102</v>
      </c>
      <c r="G1913" s="1" t="s">
        <v>6765</v>
      </c>
      <c r="H1913" s="1">
        <v>4.5400001108646401E-3</v>
      </c>
      <c r="I1913" s="1" t="s">
        <v>6765</v>
      </c>
      <c r="J1913" s="1">
        <v>2.5700000696815599E-4</v>
      </c>
      <c r="K1913" s="1" t="s">
        <v>6765</v>
      </c>
      <c r="L1913" s="1">
        <v>4.0480000898241997E-3</v>
      </c>
      <c r="M1913" s="1" t="s">
        <v>6765</v>
      </c>
      <c r="N1913" s="1">
        <v>1.1490000179037499E-3</v>
      </c>
      <c r="O1913" s="1" t="s">
        <v>6765</v>
      </c>
    </row>
    <row r="1914" spans="1:15" x14ac:dyDescent="0.25">
      <c r="A1914" s="12" t="s">
        <v>2240</v>
      </c>
      <c r="B1914" s="12" t="s">
        <v>4931</v>
      </c>
      <c r="C1914" s="12" t="s">
        <v>1530</v>
      </c>
      <c r="D1914" s="12" t="s">
        <v>1793</v>
      </c>
      <c r="E1914" s="12" t="s">
        <v>2225</v>
      </c>
      <c r="F1914" s="1">
        <v>3.5899999141693102</v>
      </c>
      <c r="G1914" s="1" t="s">
        <v>6765</v>
      </c>
      <c r="H1914" s="1">
        <v>4.5400001108646401E-3</v>
      </c>
      <c r="I1914" s="1" t="s">
        <v>6765</v>
      </c>
      <c r="J1914" s="1">
        <v>2.5700000696815599E-4</v>
      </c>
      <c r="K1914" s="1" t="s">
        <v>6765</v>
      </c>
      <c r="L1914" s="1">
        <v>4.0480000898241997E-3</v>
      </c>
      <c r="M1914" s="1" t="s">
        <v>6765</v>
      </c>
      <c r="N1914" s="1">
        <v>1.1490000179037499E-3</v>
      </c>
      <c r="O1914" s="1" t="s">
        <v>6765</v>
      </c>
    </row>
    <row r="1915" spans="1:15" x14ac:dyDescent="0.25">
      <c r="A1915" s="12" t="s">
        <v>2732</v>
      </c>
      <c r="B1915" s="12" t="s">
        <v>4932</v>
      </c>
      <c r="C1915" s="12" t="s">
        <v>1530</v>
      </c>
      <c r="D1915" s="12" t="s">
        <v>1545</v>
      </c>
      <c r="E1915" s="12" t="s">
        <v>2225</v>
      </c>
      <c r="F1915" s="1">
        <v>3.5899999141693102</v>
      </c>
      <c r="G1915" s="1" t="s">
        <v>6765</v>
      </c>
      <c r="H1915" s="1">
        <v>4.5400001108646401E-3</v>
      </c>
      <c r="I1915" s="1" t="s">
        <v>6765</v>
      </c>
      <c r="J1915" s="1">
        <v>2.5700000696815599E-4</v>
      </c>
      <c r="K1915" s="1" t="s">
        <v>6765</v>
      </c>
      <c r="L1915" s="1">
        <v>4.0480000898241997E-3</v>
      </c>
      <c r="M1915" s="1" t="s">
        <v>6765</v>
      </c>
      <c r="N1915" s="1">
        <v>1.1490000179037499E-3</v>
      </c>
      <c r="O1915" s="1" t="s">
        <v>6765</v>
      </c>
    </row>
    <row r="1916" spans="1:15" x14ac:dyDescent="0.25">
      <c r="A1916" s="12" t="s">
        <v>2732</v>
      </c>
      <c r="B1916" s="12" t="s">
        <v>4933</v>
      </c>
      <c r="C1916" s="12" t="s">
        <v>1530</v>
      </c>
      <c r="D1916" s="12" t="s">
        <v>1942</v>
      </c>
      <c r="E1916" s="12" t="s">
        <v>2225</v>
      </c>
      <c r="F1916" s="1">
        <v>3.5899999141693102</v>
      </c>
      <c r="G1916" s="1" t="s">
        <v>6765</v>
      </c>
      <c r="H1916" s="1">
        <v>4.5400001108646401E-3</v>
      </c>
      <c r="I1916" s="1" t="s">
        <v>6765</v>
      </c>
      <c r="J1916" s="1">
        <v>2.5700000696815599E-4</v>
      </c>
      <c r="K1916" s="1" t="s">
        <v>6765</v>
      </c>
      <c r="L1916" s="1">
        <v>4.0480000898241997E-3</v>
      </c>
      <c r="M1916" s="1" t="s">
        <v>6765</v>
      </c>
      <c r="N1916" s="1">
        <v>1.1490000179037499E-3</v>
      </c>
      <c r="O1916" s="1" t="s">
        <v>6765</v>
      </c>
    </row>
    <row r="1917" spans="1:15" x14ac:dyDescent="0.25">
      <c r="A1917" s="12" t="s">
        <v>2732</v>
      </c>
      <c r="B1917" s="12" t="s">
        <v>4934</v>
      </c>
      <c r="C1917" s="12" t="s">
        <v>1530</v>
      </c>
      <c r="D1917" s="12" t="s">
        <v>1576</v>
      </c>
      <c r="E1917" s="12" t="s">
        <v>2225</v>
      </c>
      <c r="F1917" s="1">
        <v>3.5899999141693102</v>
      </c>
      <c r="G1917" s="1" t="s">
        <v>6765</v>
      </c>
      <c r="H1917" s="1">
        <v>4.5400001108646401E-3</v>
      </c>
      <c r="I1917" s="1" t="s">
        <v>6765</v>
      </c>
      <c r="J1917" s="1">
        <v>2.5700000696815599E-4</v>
      </c>
      <c r="K1917" s="1" t="s">
        <v>6765</v>
      </c>
      <c r="L1917" s="1">
        <v>4.0480000898241997E-3</v>
      </c>
      <c r="M1917" s="1" t="s">
        <v>6765</v>
      </c>
      <c r="N1917" s="1">
        <v>1.1490000179037499E-3</v>
      </c>
      <c r="O1917" s="1" t="s">
        <v>6765</v>
      </c>
    </row>
    <row r="1918" spans="1:15" x14ac:dyDescent="0.25">
      <c r="A1918" s="12" t="s">
        <v>2732</v>
      </c>
      <c r="B1918" s="12" t="s">
        <v>4935</v>
      </c>
      <c r="C1918" s="12" t="s">
        <v>1530</v>
      </c>
      <c r="D1918" s="12" t="s">
        <v>4936</v>
      </c>
      <c r="E1918" s="12" t="s">
        <v>2225</v>
      </c>
      <c r="F1918" s="1">
        <v>3.5899999141693102</v>
      </c>
      <c r="G1918" s="1" t="s">
        <v>6765</v>
      </c>
      <c r="H1918" s="1">
        <v>4.5400001108646401E-3</v>
      </c>
      <c r="I1918" s="1" t="s">
        <v>6765</v>
      </c>
      <c r="J1918" s="1">
        <v>2.5700000696815599E-4</v>
      </c>
      <c r="K1918" s="1" t="s">
        <v>6765</v>
      </c>
      <c r="L1918" s="1">
        <v>4.0480000898241997E-3</v>
      </c>
      <c r="M1918" s="1" t="s">
        <v>6765</v>
      </c>
      <c r="N1918" s="1">
        <v>1.1490000179037499E-3</v>
      </c>
      <c r="O1918" s="1" t="s">
        <v>6765</v>
      </c>
    </row>
    <row r="1919" spans="1:15" x14ac:dyDescent="0.25">
      <c r="A1919" s="12" t="s">
        <v>2732</v>
      </c>
      <c r="B1919" s="12" t="s">
        <v>4937</v>
      </c>
      <c r="C1919" s="12" t="s">
        <v>1530</v>
      </c>
      <c r="D1919" s="12" t="s">
        <v>4938</v>
      </c>
      <c r="E1919" s="12" t="s">
        <v>2225</v>
      </c>
      <c r="F1919" s="1">
        <v>3.5899999141693102</v>
      </c>
      <c r="G1919" s="1" t="s">
        <v>6765</v>
      </c>
      <c r="H1919" s="1">
        <v>4.5400001108646401E-3</v>
      </c>
      <c r="I1919" s="1" t="s">
        <v>6765</v>
      </c>
      <c r="J1919" s="1">
        <v>2.5700000696815599E-4</v>
      </c>
      <c r="K1919" s="1" t="s">
        <v>6765</v>
      </c>
      <c r="L1919" s="1">
        <v>4.0480000898241997E-3</v>
      </c>
      <c r="M1919" s="1" t="s">
        <v>6765</v>
      </c>
      <c r="N1919" s="1">
        <v>1.1490000179037499E-3</v>
      </c>
      <c r="O1919" s="1" t="s">
        <v>6765</v>
      </c>
    </row>
    <row r="1920" spans="1:15" x14ac:dyDescent="0.25">
      <c r="A1920" s="12" t="s">
        <v>2240</v>
      </c>
      <c r="B1920" s="12" t="s">
        <v>4939</v>
      </c>
      <c r="C1920" s="12" t="s">
        <v>1530</v>
      </c>
      <c r="D1920" s="12" t="s">
        <v>4940</v>
      </c>
      <c r="E1920" s="12" t="s">
        <v>2225</v>
      </c>
      <c r="F1920" s="1">
        <v>3.5899999141693102</v>
      </c>
      <c r="G1920" s="1" t="s">
        <v>6765</v>
      </c>
      <c r="H1920" s="1">
        <v>4.5400001108646401E-3</v>
      </c>
      <c r="I1920" s="1" t="s">
        <v>6765</v>
      </c>
      <c r="J1920" s="1">
        <v>2.5700000696815599E-4</v>
      </c>
      <c r="K1920" s="1" t="s">
        <v>6765</v>
      </c>
      <c r="L1920" s="1">
        <v>4.0480000898241997E-3</v>
      </c>
      <c r="M1920" s="1" t="s">
        <v>6765</v>
      </c>
      <c r="N1920" s="1">
        <v>1.1490000179037499E-3</v>
      </c>
      <c r="O1920" s="1" t="s">
        <v>6765</v>
      </c>
    </row>
    <row r="1921" spans="1:15" x14ac:dyDescent="0.25">
      <c r="A1921" s="12" t="s">
        <v>2240</v>
      </c>
      <c r="B1921" s="12" t="s">
        <v>4941</v>
      </c>
      <c r="C1921" s="12" t="s">
        <v>1530</v>
      </c>
      <c r="D1921" s="12" t="s">
        <v>4942</v>
      </c>
      <c r="E1921" s="12" t="s">
        <v>2225</v>
      </c>
      <c r="F1921" s="1">
        <v>3.5899999141693102</v>
      </c>
      <c r="G1921" s="1" t="s">
        <v>6765</v>
      </c>
      <c r="H1921" s="1">
        <v>4.5400001108646401E-3</v>
      </c>
      <c r="I1921" s="1" t="s">
        <v>6765</v>
      </c>
      <c r="J1921" s="1">
        <v>2.5700000696815599E-4</v>
      </c>
      <c r="K1921" s="1" t="s">
        <v>6765</v>
      </c>
      <c r="L1921" s="1">
        <v>4.0480000898241997E-3</v>
      </c>
      <c r="M1921" s="1" t="s">
        <v>6765</v>
      </c>
      <c r="N1921" s="1">
        <v>1.1490000179037499E-3</v>
      </c>
      <c r="O1921" s="1" t="s">
        <v>6765</v>
      </c>
    </row>
    <row r="1922" spans="1:15" x14ac:dyDescent="0.25">
      <c r="A1922" s="12" t="s">
        <v>2732</v>
      </c>
      <c r="B1922" s="12" t="s">
        <v>4943</v>
      </c>
      <c r="C1922" s="12" t="s">
        <v>1530</v>
      </c>
      <c r="D1922" s="12" t="s">
        <v>4944</v>
      </c>
      <c r="E1922" s="12" t="s">
        <v>2225</v>
      </c>
      <c r="F1922" s="1">
        <v>3.5899999141693102</v>
      </c>
      <c r="G1922" s="1" t="s">
        <v>6765</v>
      </c>
      <c r="H1922" s="1">
        <v>4.5400001108646401E-3</v>
      </c>
      <c r="I1922" s="1" t="s">
        <v>6765</v>
      </c>
      <c r="J1922" s="1">
        <v>2.5700000696815599E-4</v>
      </c>
      <c r="K1922" s="1" t="s">
        <v>6765</v>
      </c>
      <c r="L1922" s="1">
        <v>4.0480000898241997E-3</v>
      </c>
      <c r="M1922" s="1" t="s">
        <v>6765</v>
      </c>
      <c r="N1922" s="1">
        <v>1.1490000179037499E-3</v>
      </c>
      <c r="O1922" s="1" t="s">
        <v>6765</v>
      </c>
    </row>
    <row r="1923" spans="1:15" x14ac:dyDescent="0.25">
      <c r="A1923" s="12" t="s">
        <v>2240</v>
      </c>
      <c r="B1923" s="12" t="s">
        <v>4945</v>
      </c>
      <c r="C1923" s="12" t="s">
        <v>1530</v>
      </c>
      <c r="D1923" s="12" t="s">
        <v>1609</v>
      </c>
      <c r="E1923" s="12" t="s">
        <v>2225</v>
      </c>
      <c r="F1923" s="1">
        <v>3.5899999141693102</v>
      </c>
      <c r="G1923" s="1" t="s">
        <v>6765</v>
      </c>
      <c r="H1923" s="1">
        <v>4.5400001108646401E-3</v>
      </c>
      <c r="I1923" s="1" t="s">
        <v>6765</v>
      </c>
      <c r="J1923" s="1">
        <v>2.5700000696815599E-4</v>
      </c>
      <c r="K1923" s="1" t="s">
        <v>6765</v>
      </c>
      <c r="L1923" s="1">
        <v>4.0480000898241997E-3</v>
      </c>
      <c r="M1923" s="1" t="s">
        <v>6765</v>
      </c>
      <c r="N1923" s="1">
        <v>1.1490000179037499E-3</v>
      </c>
      <c r="O1923" s="1" t="s">
        <v>6765</v>
      </c>
    </row>
    <row r="1924" spans="1:15" x14ac:dyDescent="0.25">
      <c r="A1924" s="12" t="s">
        <v>2732</v>
      </c>
      <c r="B1924" s="12" t="s">
        <v>4946</v>
      </c>
      <c r="C1924" s="12" t="s">
        <v>1530</v>
      </c>
      <c r="D1924" s="12" t="s">
        <v>4947</v>
      </c>
      <c r="E1924" s="12" t="s">
        <v>2225</v>
      </c>
      <c r="F1924" s="1">
        <v>3.5899999141693102</v>
      </c>
      <c r="G1924" s="1" t="s">
        <v>6765</v>
      </c>
      <c r="H1924" s="1">
        <v>4.5400001108646401E-3</v>
      </c>
      <c r="I1924" s="1" t="s">
        <v>6765</v>
      </c>
      <c r="J1924" s="1">
        <v>2.5700000696815599E-4</v>
      </c>
      <c r="K1924" s="1" t="s">
        <v>6765</v>
      </c>
      <c r="L1924" s="1">
        <v>4.0480000898241997E-3</v>
      </c>
      <c r="M1924" s="1" t="s">
        <v>6765</v>
      </c>
      <c r="N1924" s="1">
        <v>1.1490000179037499E-3</v>
      </c>
      <c r="O1924" s="1" t="s">
        <v>6765</v>
      </c>
    </row>
    <row r="1925" spans="1:15" x14ac:dyDescent="0.25">
      <c r="A1925" s="12" t="s">
        <v>2240</v>
      </c>
      <c r="B1925" s="12" t="s">
        <v>4948</v>
      </c>
      <c r="C1925" s="12" t="s">
        <v>1530</v>
      </c>
      <c r="D1925" s="12" t="s">
        <v>2911</v>
      </c>
      <c r="E1925" s="12" t="s">
        <v>2225</v>
      </c>
      <c r="F1925" s="1">
        <v>3.5899999141693102</v>
      </c>
      <c r="G1925" s="1" t="s">
        <v>6765</v>
      </c>
      <c r="H1925" s="1">
        <v>4.5400001108646401E-3</v>
      </c>
      <c r="I1925" s="1" t="s">
        <v>6765</v>
      </c>
      <c r="J1925" s="1">
        <v>2.5700000696815599E-4</v>
      </c>
      <c r="K1925" s="1" t="s">
        <v>6765</v>
      </c>
      <c r="L1925" s="1">
        <v>4.0480000898241997E-3</v>
      </c>
      <c r="M1925" s="1" t="s">
        <v>6765</v>
      </c>
      <c r="N1925" s="1">
        <v>1.1490000179037499E-3</v>
      </c>
      <c r="O1925" s="1" t="s">
        <v>6765</v>
      </c>
    </row>
    <row r="1926" spans="1:15" x14ac:dyDescent="0.25">
      <c r="A1926" s="12" t="s">
        <v>2240</v>
      </c>
      <c r="B1926" s="12" t="s">
        <v>4949</v>
      </c>
      <c r="C1926" s="12" t="s">
        <v>1530</v>
      </c>
      <c r="D1926" s="12" t="s">
        <v>1813</v>
      </c>
      <c r="E1926" s="12" t="s">
        <v>2225</v>
      </c>
      <c r="F1926" s="1">
        <v>3.5899999141693102</v>
      </c>
      <c r="G1926" s="1" t="s">
        <v>6765</v>
      </c>
      <c r="H1926" s="1">
        <v>4.5400001108646401E-3</v>
      </c>
      <c r="I1926" s="1" t="s">
        <v>6765</v>
      </c>
      <c r="J1926" s="1">
        <v>2.5700000696815599E-4</v>
      </c>
      <c r="K1926" s="1" t="s">
        <v>6765</v>
      </c>
      <c r="L1926" s="1">
        <v>4.0480000898241997E-3</v>
      </c>
      <c r="M1926" s="1" t="s">
        <v>6765</v>
      </c>
      <c r="N1926" s="1">
        <v>1.1490000179037499E-3</v>
      </c>
      <c r="O1926" s="1" t="s">
        <v>6765</v>
      </c>
    </row>
    <row r="1927" spans="1:15" x14ac:dyDescent="0.25">
      <c r="A1927" s="12" t="s">
        <v>2240</v>
      </c>
      <c r="B1927" s="12" t="s">
        <v>4950</v>
      </c>
      <c r="C1927" s="12" t="s">
        <v>1530</v>
      </c>
      <c r="D1927" s="12" t="s">
        <v>2135</v>
      </c>
      <c r="E1927" s="12" t="s">
        <v>2225</v>
      </c>
      <c r="F1927" s="1">
        <v>3.5899999141693102</v>
      </c>
      <c r="G1927" s="1" t="s">
        <v>6765</v>
      </c>
      <c r="H1927" s="1">
        <v>4.5400001108646401E-3</v>
      </c>
      <c r="I1927" s="1" t="s">
        <v>6765</v>
      </c>
      <c r="J1927" s="1">
        <v>2.5700000696815599E-4</v>
      </c>
      <c r="K1927" s="1" t="s">
        <v>6765</v>
      </c>
      <c r="L1927" s="1">
        <v>4.0480000898241997E-3</v>
      </c>
      <c r="M1927" s="1" t="s">
        <v>6765</v>
      </c>
      <c r="N1927" s="1">
        <v>1.1490000179037499E-3</v>
      </c>
      <c r="O1927" s="1" t="s">
        <v>6765</v>
      </c>
    </row>
    <row r="1928" spans="1:15" x14ac:dyDescent="0.25">
      <c r="A1928" s="12" t="s">
        <v>2732</v>
      </c>
      <c r="B1928" s="12" t="s">
        <v>4951</v>
      </c>
      <c r="C1928" s="12" t="s">
        <v>1530</v>
      </c>
      <c r="D1928" s="12" t="s">
        <v>4952</v>
      </c>
      <c r="E1928" s="12" t="s">
        <v>2225</v>
      </c>
      <c r="F1928" s="1">
        <v>3.5899999141693102</v>
      </c>
      <c r="G1928" s="1" t="s">
        <v>6765</v>
      </c>
      <c r="H1928" s="1">
        <v>4.5400001108646401E-3</v>
      </c>
      <c r="I1928" s="1" t="s">
        <v>6765</v>
      </c>
      <c r="J1928" s="1">
        <v>2.5700000696815599E-4</v>
      </c>
      <c r="K1928" s="1" t="s">
        <v>6765</v>
      </c>
      <c r="L1928" s="1">
        <v>4.0480000898241997E-3</v>
      </c>
      <c r="M1928" s="1" t="s">
        <v>6765</v>
      </c>
      <c r="N1928" s="1">
        <v>1.1490000179037499E-3</v>
      </c>
      <c r="O1928" s="1" t="s">
        <v>6765</v>
      </c>
    </row>
    <row r="1929" spans="1:15" x14ac:dyDescent="0.25">
      <c r="A1929" s="12" t="s">
        <v>2240</v>
      </c>
      <c r="B1929" s="12" t="s">
        <v>4953</v>
      </c>
      <c r="C1929" s="12" t="s">
        <v>1530</v>
      </c>
      <c r="D1929" s="12" t="s">
        <v>1974</v>
      </c>
      <c r="E1929" s="12" t="s">
        <v>2225</v>
      </c>
      <c r="F1929" s="1">
        <v>3.5899999141693102</v>
      </c>
      <c r="G1929" s="1" t="s">
        <v>6765</v>
      </c>
      <c r="H1929" s="1">
        <v>4.5400001108646401E-3</v>
      </c>
      <c r="I1929" s="1" t="s">
        <v>6765</v>
      </c>
      <c r="J1929" s="1">
        <v>2.5700000696815599E-4</v>
      </c>
      <c r="K1929" s="1" t="s">
        <v>6765</v>
      </c>
      <c r="L1929" s="1">
        <v>4.0480000898241997E-3</v>
      </c>
      <c r="M1929" s="1" t="s">
        <v>6765</v>
      </c>
      <c r="N1929" s="1">
        <v>1.1490000179037499E-3</v>
      </c>
      <c r="O1929" s="1" t="s">
        <v>6765</v>
      </c>
    </row>
    <row r="1930" spans="1:15" x14ac:dyDescent="0.25">
      <c r="A1930" s="12" t="s">
        <v>2240</v>
      </c>
      <c r="B1930" s="12" t="s">
        <v>4954</v>
      </c>
      <c r="C1930" s="12" t="s">
        <v>1530</v>
      </c>
      <c r="D1930" s="12" t="s">
        <v>4955</v>
      </c>
      <c r="E1930" s="12" t="s">
        <v>2225</v>
      </c>
      <c r="F1930" s="1">
        <v>3.5899999141693102</v>
      </c>
      <c r="G1930" s="1" t="s">
        <v>6765</v>
      </c>
      <c r="H1930" s="1">
        <v>4.5400001108646401E-3</v>
      </c>
      <c r="I1930" s="1" t="s">
        <v>6765</v>
      </c>
      <c r="J1930" s="1">
        <v>2.5700000696815599E-4</v>
      </c>
      <c r="K1930" s="1" t="s">
        <v>6765</v>
      </c>
      <c r="L1930" s="1">
        <v>4.0480000898241997E-3</v>
      </c>
      <c r="M1930" s="1" t="s">
        <v>6765</v>
      </c>
      <c r="N1930" s="1">
        <v>1.1490000179037499E-3</v>
      </c>
      <c r="O1930" s="1" t="s">
        <v>6765</v>
      </c>
    </row>
    <row r="1931" spans="1:15" x14ac:dyDescent="0.25">
      <c r="A1931" s="12" t="s">
        <v>2732</v>
      </c>
      <c r="B1931" s="12" t="s">
        <v>4956</v>
      </c>
      <c r="C1931" s="12" t="s">
        <v>1530</v>
      </c>
      <c r="D1931" s="12" t="s">
        <v>1737</v>
      </c>
      <c r="E1931" s="12" t="s">
        <v>2225</v>
      </c>
      <c r="F1931" s="1">
        <v>3.5899999141693102</v>
      </c>
      <c r="G1931" s="1" t="s">
        <v>6765</v>
      </c>
      <c r="H1931" s="1">
        <v>4.5400001108646401E-3</v>
      </c>
      <c r="I1931" s="1" t="s">
        <v>6765</v>
      </c>
      <c r="J1931" s="1">
        <v>2.5700000696815599E-4</v>
      </c>
      <c r="K1931" s="1" t="s">
        <v>6765</v>
      </c>
      <c r="L1931" s="1">
        <v>4.0480000898241997E-3</v>
      </c>
      <c r="M1931" s="1" t="s">
        <v>6765</v>
      </c>
      <c r="N1931" s="1">
        <v>1.1490000179037499E-3</v>
      </c>
      <c r="O1931" s="1" t="s">
        <v>6765</v>
      </c>
    </row>
    <row r="1932" spans="1:15" x14ac:dyDescent="0.25">
      <c r="A1932" s="12" t="s">
        <v>2240</v>
      </c>
      <c r="B1932" s="12" t="s">
        <v>4957</v>
      </c>
      <c r="C1932" s="12" t="s">
        <v>1530</v>
      </c>
      <c r="D1932" s="12" t="s">
        <v>4958</v>
      </c>
      <c r="E1932" s="12" t="s">
        <v>2225</v>
      </c>
      <c r="F1932" s="1">
        <v>3.5899999141693102</v>
      </c>
      <c r="G1932" s="1" t="s">
        <v>6765</v>
      </c>
      <c r="H1932" s="1">
        <v>4.5400001108646401E-3</v>
      </c>
      <c r="I1932" s="1" t="s">
        <v>6765</v>
      </c>
      <c r="J1932" s="1">
        <v>2.5700000696815599E-4</v>
      </c>
      <c r="K1932" s="1" t="s">
        <v>6765</v>
      </c>
      <c r="L1932" s="1">
        <v>4.0480000898241997E-3</v>
      </c>
      <c r="M1932" s="1" t="s">
        <v>6765</v>
      </c>
      <c r="N1932" s="1">
        <v>1.1490000179037499E-3</v>
      </c>
      <c r="O1932" s="1" t="s">
        <v>6765</v>
      </c>
    </row>
    <row r="1933" spans="1:15" x14ac:dyDescent="0.25">
      <c r="A1933" s="12" t="s">
        <v>2732</v>
      </c>
      <c r="B1933" s="12" t="s">
        <v>4959</v>
      </c>
      <c r="C1933" s="12" t="s">
        <v>1530</v>
      </c>
      <c r="D1933" s="12" t="s">
        <v>1713</v>
      </c>
      <c r="E1933" s="12" t="s">
        <v>2225</v>
      </c>
      <c r="F1933" s="1">
        <v>3.5899999141693102</v>
      </c>
      <c r="G1933" s="1" t="s">
        <v>6765</v>
      </c>
      <c r="H1933" s="1">
        <v>4.5400001108646401E-3</v>
      </c>
      <c r="I1933" s="1" t="s">
        <v>6765</v>
      </c>
      <c r="J1933" s="1">
        <v>2.5700000696815599E-4</v>
      </c>
      <c r="K1933" s="1" t="s">
        <v>6765</v>
      </c>
      <c r="L1933" s="1">
        <v>4.0480000898241997E-3</v>
      </c>
      <c r="M1933" s="1" t="s">
        <v>6765</v>
      </c>
      <c r="N1933" s="1">
        <v>1.1490000179037499E-3</v>
      </c>
      <c r="O1933" s="1" t="s">
        <v>6765</v>
      </c>
    </row>
    <row r="1934" spans="1:15" x14ac:dyDescent="0.25">
      <c r="A1934" s="12" t="s">
        <v>2240</v>
      </c>
      <c r="B1934" s="12" t="s">
        <v>4960</v>
      </c>
      <c r="C1934" s="12" t="s">
        <v>1530</v>
      </c>
      <c r="D1934" s="12" t="s">
        <v>4961</v>
      </c>
      <c r="E1934" s="12" t="s">
        <v>2225</v>
      </c>
      <c r="F1934" s="1">
        <v>3.5899999141693102</v>
      </c>
      <c r="G1934" s="1" t="s">
        <v>6765</v>
      </c>
      <c r="H1934" s="1">
        <v>4.5400001108646401E-3</v>
      </c>
      <c r="I1934" s="1" t="s">
        <v>6765</v>
      </c>
      <c r="J1934" s="1">
        <v>2.5700000696815599E-4</v>
      </c>
      <c r="K1934" s="1" t="s">
        <v>6765</v>
      </c>
      <c r="L1934" s="1">
        <v>4.0480000898241997E-3</v>
      </c>
      <c r="M1934" s="1" t="s">
        <v>6765</v>
      </c>
      <c r="N1934" s="1">
        <v>1.1490000179037499E-3</v>
      </c>
      <c r="O1934" s="1" t="s">
        <v>6765</v>
      </c>
    </row>
    <row r="1935" spans="1:15" x14ac:dyDescent="0.25">
      <c r="A1935" s="12" t="s">
        <v>2240</v>
      </c>
      <c r="B1935" s="12" t="s">
        <v>4962</v>
      </c>
      <c r="C1935" s="12" t="s">
        <v>1530</v>
      </c>
      <c r="D1935" s="12" t="s">
        <v>1571</v>
      </c>
      <c r="E1935" s="12" t="s">
        <v>2225</v>
      </c>
      <c r="F1935" s="1">
        <v>3.5899999141693102</v>
      </c>
      <c r="G1935" s="1" t="s">
        <v>6765</v>
      </c>
      <c r="H1935" s="1">
        <v>4.5400001108646401E-3</v>
      </c>
      <c r="I1935" s="1" t="s">
        <v>6765</v>
      </c>
      <c r="J1935" s="1">
        <v>2.5700000696815599E-4</v>
      </c>
      <c r="K1935" s="1" t="s">
        <v>6765</v>
      </c>
      <c r="L1935" s="1">
        <v>4.0480000898241997E-3</v>
      </c>
      <c r="M1935" s="1" t="s">
        <v>6765</v>
      </c>
      <c r="N1935" s="1">
        <v>1.1490000179037499E-3</v>
      </c>
      <c r="O1935" s="1" t="s">
        <v>6765</v>
      </c>
    </row>
    <row r="1936" spans="1:15" x14ac:dyDescent="0.25">
      <c r="A1936" s="12" t="s">
        <v>2240</v>
      </c>
      <c r="B1936" s="12" t="s">
        <v>4963</v>
      </c>
      <c r="C1936" s="12" t="s">
        <v>1530</v>
      </c>
      <c r="D1936" s="12" t="s">
        <v>1570</v>
      </c>
      <c r="E1936" s="12" t="s">
        <v>2225</v>
      </c>
      <c r="F1936" s="1">
        <v>3.5899999141693102</v>
      </c>
      <c r="G1936" s="1" t="s">
        <v>6765</v>
      </c>
      <c r="H1936" s="1">
        <v>4.5400001108646401E-3</v>
      </c>
      <c r="I1936" s="1" t="s">
        <v>6765</v>
      </c>
      <c r="J1936" s="1">
        <v>2.5700000696815599E-4</v>
      </c>
      <c r="K1936" s="1" t="s">
        <v>6765</v>
      </c>
      <c r="L1936" s="1">
        <v>4.0480000898241997E-3</v>
      </c>
      <c r="M1936" s="1" t="s">
        <v>6765</v>
      </c>
      <c r="N1936" s="1">
        <v>1.1490000179037499E-3</v>
      </c>
      <c r="O1936" s="1" t="s">
        <v>6765</v>
      </c>
    </row>
    <row r="1937" spans="1:15" x14ac:dyDescent="0.25">
      <c r="A1937" s="12" t="s">
        <v>2732</v>
      </c>
      <c r="B1937" s="12" t="s">
        <v>4964</v>
      </c>
      <c r="C1937" s="12" t="s">
        <v>1530</v>
      </c>
      <c r="D1937" s="12" t="s">
        <v>4965</v>
      </c>
      <c r="E1937" s="12" t="s">
        <v>2225</v>
      </c>
      <c r="F1937" s="1">
        <v>3.5899999141693102</v>
      </c>
      <c r="G1937" s="1" t="s">
        <v>6765</v>
      </c>
      <c r="H1937" s="1">
        <v>4.5400001108646401E-3</v>
      </c>
      <c r="I1937" s="1" t="s">
        <v>6765</v>
      </c>
      <c r="J1937" s="1">
        <v>2.5700000696815599E-4</v>
      </c>
      <c r="K1937" s="1" t="s">
        <v>6765</v>
      </c>
      <c r="L1937" s="1">
        <v>4.0480000898241997E-3</v>
      </c>
      <c r="M1937" s="1" t="s">
        <v>6765</v>
      </c>
      <c r="N1937" s="1">
        <v>1.1490000179037499E-3</v>
      </c>
      <c r="O1937" s="1" t="s">
        <v>6765</v>
      </c>
    </row>
    <row r="1938" spans="1:15" x14ac:dyDescent="0.25">
      <c r="A1938" s="12" t="s">
        <v>2732</v>
      </c>
      <c r="B1938" s="12" t="s">
        <v>4966</v>
      </c>
      <c r="C1938" s="12" t="s">
        <v>1530</v>
      </c>
      <c r="D1938" s="12" t="s">
        <v>4967</v>
      </c>
      <c r="E1938" s="12" t="s">
        <v>2225</v>
      </c>
      <c r="F1938" s="1">
        <v>3.5899999141693102</v>
      </c>
      <c r="G1938" s="1" t="s">
        <v>6765</v>
      </c>
      <c r="H1938" s="1">
        <v>4.5400001108646401E-3</v>
      </c>
      <c r="I1938" s="1" t="s">
        <v>6765</v>
      </c>
      <c r="J1938" s="1">
        <v>2.5700000696815599E-4</v>
      </c>
      <c r="K1938" s="1" t="s">
        <v>6765</v>
      </c>
      <c r="L1938" s="1">
        <v>4.0480000898241997E-3</v>
      </c>
      <c r="M1938" s="1" t="s">
        <v>6765</v>
      </c>
      <c r="N1938" s="1">
        <v>1.1490000179037499E-3</v>
      </c>
      <c r="O1938" s="1" t="s">
        <v>6765</v>
      </c>
    </row>
    <row r="1939" spans="1:15" x14ac:dyDescent="0.25">
      <c r="A1939" s="12" t="s">
        <v>2732</v>
      </c>
      <c r="B1939" s="12" t="s">
        <v>4968</v>
      </c>
      <c r="C1939" s="12" t="s">
        <v>1530</v>
      </c>
      <c r="D1939" s="12" t="s">
        <v>4969</v>
      </c>
      <c r="E1939" s="12" t="s">
        <v>2225</v>
      </c>
      <c r="F1939" s="1">
        <v>3.5899999141693102</v>
      </c>
      <c r="G1939" s="1" t="s">
        <v>6765</v>
      </c>
      <c r="H1939" s="1">
        <v>4.5400001108646401E-3</v>
      </c>
      <c r="I1939" s="1" t="s">
        <v>6765</v>
      </c>
      <c r="J1939" s="1">
        <v>2.5700000696815599E-4</v>
      </c>
      <c r="K1939" s="1" t="s">
        <v>6765</v>
      </c>
      <c r="L1939" s="1">
        <v>4.0480000898241997E-3</v>
      </c>
      <c r="M1939" s="1" t="s">
        <v>6765</v>
      </c>
      <c r="N1939" s="1">
        <v>1.1490000179037499E-3</v>
      </c>
      <c r="O1939" s="1" t="s">
        <v>6765</v>
      </c>
    </row>
    <row r="1940" spans="1:15" x14ac:dyDescent="0.25">
      <c r="A1940" s="12" t="s">
        <v>2240</v>
      </c>
      <c r="B1940" s="12" t="s">
        <v>4970</v>
      </c>
      <c r="C1940" s="12" t="s">
        <v>1530</v>
      </c>
      <c r="D1940" s="12" t="s">
        <v>4971</v>
      </c>
      <c r="E1940" s="12" t="s">
        <v>2225</v>
      </c>
      <c r="F1940" s="1">
        <v>3.5899999141693102</v>
      </c>
      <c r="G1940" s="1" t="s">
        <v>6765</v>
      </c>
      <c r="H1940" s="1">
        <v>4.5400001108646401E-3</v>
      </c>
      <c r="I1940" s="1" t="s">
        <v>6765</v>
      </c>
      <c r="J1940" s="1">
        <v>2.5700000696815599E-4</v>
      </c>
      <c r="K1940" s="1" t="s">
        <v>6765</v>
      </c>
      <c r="L1940" s="1">
        <v>4.0480000898241997E-3</v>
      </c>
      <c r="M1940" s="1" t="s">
        <v>6765</v>
      </c>
      <c r="N1940" s="1">
        <v>1.1490000179037499E-3</v>
      </c>
      <c r="O1940" s="1" t="s">
        <v>6765</v>
      </c>
    </row>
    <row r="1941" spans="1:15" x14ac:dyDescent="0.25">
      <c r="A1941" s="12" t="s">
        <v>2240</v>
      </c>
      <c r="B1941" s="12" t="s">
        <v>4972</v>
      </c>
      <c r="C1941" s="12" t="s">
        <v>1530</v>
      </c>
      <c r="D1941" s="12" t="s">
        <v>1584</v>
      </c>
      <c r="E1941" s="12" t="s">
        <v>2225</v>
      </c>
      <c r="F1941" s="1">
        <v>3.5899999141693102</v>
      </c>
      <c r="G1941" s="1" t="s">
        <v>6765</v>
      </c>
      <c r="H1941" s="1">
        <v>4.5400001108646401E-3</v>
      </c>
      <c r="I1941" s="1" t="s">
        <v>6765</v>
      </c>
      <c r="J1941" s="1">
        <v>2.5700000696815599E-4</v>
      </c>
      <c r="K1941" s="1" t="s">
        <v>6765</v>
      </c>
      <c r="L1941" s="1">
        <v>4.0480000898241997E-3</v>
      </c>
      <c r="M1941" s="1" t="s">
        <v>6765</v>
      </c>
      <c r="N1941" s="1">
        <v>1.1490000179037499E-3</v>
      </c>
      <c r="O1941" s="1" t="s">
        <v>6765</v>
      </c>
    </row>
    <row r="1942" spans="1:15" x14ac:dyDescent="0.25">
      <c r="A1942" s="12" t="s">
        <v>2240</v>
      </c>
      <c r="B1942" s="12" t="s">
        <v>4973</v>
      </c>
      <c r="C1942" s="12" t="s">
        <v>1530</v>
      </c>
      <c r="D1942" s="12" t="s">
        <v>4974</v>
      </c>
      <c r="E1942" s="12" t="s">
        <v>2225</v>
      </c>
      <c r="F1942" s="1">
        <v>3.5899999141693102</v>
      </c>
      <c r="G1942" s="1" t="s">
        <v>6765</v>
      </c>
      <c r="H1942" s="1">
        <v>4.5400001108646401E-3</v>
      </c>
      <c r="I1942" s="1" t="s">
        <v>6765</v>
      </c>
      <c r="J1942" s="1">
        <v>2.5700000696815599E-4</v>
      </c>
      <c r="K1942" s="1" t="s">
        <v>6765</v>
      </c>
      <c r="L1942" s="1">
        <v>4.0480000898241997E-3</v>
      </c>
      <c r="M1942" s="1" t="s">
        <v>6765</v>
      </c>
      <c r="N1942" s="1">
        <v>1.1490000179037499E-3</v>
      </c>
      <c r="O1942" s="1" t="s">
        <v>6765</v>
      </c>
    </row>
    <row r="1943" spans="1:15" x14ac:dyDescent="0.25">
      <c r="A1943" s="12" t="s">
        <v>2732</v>
      </c>
      <c r="B1943" s="12" t="s">
        <v>4975</v>
      </c>
      <c r="C1943" s="12" t="s">
        <v>1530</v>
      </c>
      <c r="D1943" s="12" t="s">
        <v>1913</v>
      </c>
      <c r="E1943" s="12" t="s">
        <v>2225</v>
      </c>
      <c r="F1943" s="1">
        <v>3.5899999141693102</v>
      </c>
      <c r="G1943" s="1" t="s">
        <v>6765</v>
      </c>
      <c r="H1943" s="1">
        <v>4.5400001108646401E-3</v>
      </c>
      <c r="I1943" s="1" t="s">
        <v>6765</v>
      </c>
      <c r="J1943" s="1">
        <v>2.5700000696815599E-4</v>
      </c>
      <c r="K1943" s="1" t="s">
        <v>6765</v>
      </c>
      <c r="L1943" s="1">
        <v>4.0480000898241997E-3</v>
      </c>
      <c r="M1943" s="1" t="s">
        <v>6765</v>
      </c>
      <c r="N1943" s="1">
        <v>1.1490000179037499E-3</v>
      </c>
      <c r="O1943" s="1" t="s">
        <v>6765</v>
      </c>
    </row>
    <row r="1944" spans="1:15" x14ac:dyDescent="0.25">
      <c r="A1944" s="12" t="s">
        <v>2240</v>
      </c>
      <c r="B1944" s="12" t="s">
        <v>4976</v>
      </c>
      <c r="C1944" s="12" t="s">
        <v>1530</v>
      </c>
      <c r="D1944" s="12" t="s">
        <v>1585</v>
      </c>
      <c r="E1944" s="12" t="s">
        <v>2225</v>
      </c>
      <c r="F1944" s="1">
        <v>3.5899999141693102</v>
      </c>
      <c r="G1944" s="1" t="s">
        <v>6765</v>
      </c>
      <c r="H1944" s="1">
        <v>4.5400001108646401E-3</v>
      </c>
      <c r="I1944" s="1" t="s">
        <v>6765</v>
      </c>
      <c r="J1944" s="1">
        <v>2.5700000696815599E-4</v>
      </c>
      <c r="K1944" s="1" t="s">
        <v>6765</v>
      </c>
      <c r="L1944" s="1">
        <v>4.0480000898241997E-3</v>
      </c>
      <c r="M1944" s="1" t="s">
        <v>6765</v>
      </c>
      <c r="N1944" s="1">
        <v>1.1490000179037499E-3</v>
      </c>
      <c r="O1944" s="1" t="s">
        <v>6765</v>
      </c>
    </row>
    <row r="1945" spans="1:15" x14ac:dyDescent="0.25">
      <c r="A1945" s="12" t="s">
        <v>2732</v>
      </c>
      <c r="B1945" s="12" t="s">
        <v>4977</v>
      </c>
      <c r="C1945" s="12" t="s">
        <v>1530</v>
      </c>
      <c r="D1945" s="12" t="s">
        <v>1879</v>
      </c>
      <c r="E1945" s="12" t="s">
        <v>2225</v>
      </c>
      <c r="F1945" s="1">
        <v>3.5899999141693102</v>
      </c>
      <c r="G1945" s="1" t="s">
        <v>6765</v>
      </c>
      <c r="H1945" s="1">
        <v>4.5400001108646401E-3</v>
      </c>
      <c r="I1945" s="1" t="s">
        <v>6765</v>
      </c>
      <c r="J1945" s="1">
        <v>2.5700000696815599E-4</v>
      </c>
      <c r="K1945" s="1" t="s">
        <v>6765</v>
      </c>
      <c r="L1945" s="1">
        <v>4.0480000898241997E-3</v>
      </c>
      <c r="M1945" s="1" t="s">
        <v>6765</v>
      </c>
      <c r="N1945" s="1">
        <v>1.1490000179037499E-3</v>
      </c>
      <c r="O1945" s="1" t="s">
        <v>6765</v>
      </c>
    </row>
    <row r="1946" spans="1:15" x14ac:dyDescent="0.25">
      <c r="A1946" s="12" t="s">
        <v>2240</v>
      </c>
      <c r="B1946" s="12" t="s">
        <v>4978</v>
      </c>
      <c r="C1946" s="12" t="s">
        <v>1530</v>
      </c>
      <c r="D1946" s="12" t="s">
        <v>1788</v>
      </c>
      <c r="E1946" s="12" t="s">
        <v>2225</v>
      </c>
      <c r="F1946" s="1">
        <v>3.5899999141693102</v>
      </c>
      <c r="G1946" s="1" t="s">
        <v>6765</v>
      </c>
      <c r="H1946" s="1">
        <v>4.5400001108646401E-3</v>
      </c>
      <c r="I1946" s="1" t="s">
        <v>6765</v>
      </c>
      <c r="J1946" s="1">
        <v>2.5700000696815599E-4</v>
      </c>
      <c r="K1946" s="1" t="s">
        <v>6765</v>
      </c>
      <c r="L1946" s="1">
        <v>4.0480000898241997E-3</v>
      </c>
      <c r="M1946" s="1" t="s">
        <v>6765</v>
      </c>
      <c r="N1946" s="1">
        <v>1.1490000179037499E-3</v>
      </c>
      <c r="O1946" s="1" t="s">
        <v>6765</v>
      </c>
    </row>
    <row r="1947" spans="1:15" x14ac:dyDescent="0.25">
      <c r="A1947" s="12" t="s">
        <v>2240</v>
      </c>
      <c r="B1947" s="12" t="s">
        <v>4979</v>
      </c>
      <c r="C1947" s="12" t="s">
        <v>1530</v>
      </c>
      <c r="D1947" s="12" t="s">
        <v>4980</v>
      </c>
      <c r="E1947" s="12" t="s">
        <v>2225</v>
      </c>
      <c r="F1947" s="1">
        <v>3.5899999141693102</v>
      </c>
      <c r="G1947" s="1" t="s">
        <v>6765</v>
      </c>
      <c r="H1947" s="1">
        <v>4.5400001108646401E-3</v>
      </c>
      <c r="I1947" s="1" t="s">
        <v>6765</v>
      </c>
      <c r="J1947" s="1">
        <v>2.5700000696815599E-4</v>
      </c>
      <c r="K1947" s="1" t="s">
        <v>6765</v>
      </c>
      <c r="L1947" s="1">
        <v>4.0480000898241997E-3</v>
      </c>
      <c r="M1947" s="1" t="s">
        <v>6765</v>
      </c>
      <c r="N1947" s="1">
        <v>1.1490000179037499E-3</v>
      </c>
      <c r="O1947" s="1" t="s">
        <v>6765</v>
      </c>
    </row>
    <row r="1948" spans="1:15" x14ac:dyDescent="0.25">
      <c r="A1948" s="12" t="s">
        <v>2240</v>
      </c>
      <c r="B1948" s="12" t="s">
        <v>4981</v>
      </c>
      <c r="C1948" s="12" t="s">
        <v>1530</v>
      </c>
      <c r="D1948" s="12" t="s">
        <v>1566</v>
      </c>
      <c r="E1948" s="12" t="s">
        <v>2225</v>
      </c>
      <c r="F1948" s="1">
        <v>3.5899999141693102</v>
      </c>
      <c r="G1948" s="1" t="s">
        <v>6765</v>
      </c>
      <c r="H1948" s="1">
        <v>4.5400001108646401E-3</v>
      </c>
      <c r="I1948" s="1" t="s">
        <v>6765</v>
      </c>
      <c r="J1948" s="1">
        <v>2.5700000696815599E-4</v>
      </c>
      <c r="K1948" s="1" t="s">
        <v>6765</v>
      </c>
      <c r="L1948" s="1">
        <v>4.0480000898241997E-3</v>
      </c>
      <c r="M1948" s="1" t="s">
        <v>6765</v>
      </c>
      <c r="N1948" s="1">
        <v>1.1490000179037499E-3</v>
      </c>
      <c r="O1948" s="1" t="s">
        <v>6765</v>
      </c>
    </row>
    <row r="1949" spans="1:15" x14ac:dyDescent="0.25">
      <c r="A1949" s="12" t="s">
        <v>2240</v>
      </c>
      <c r="B1949" s="12" t="s">
        <v>4982</v>
      </c>
      <c r="C1949" s="12" t="s">
        <v>1530</v>
      </c>
      <c r="D1949" s="12" t="s">
        <v>2004</v>
      </c>
      <c r="E1949" s="12" t="s">
        <v>2225</v>
      </c>
      <c r="F1949" s="1">
        <v>3.5899999141693102</v>
      </c>
      <c r="G1949" s="1" t="s">
        <v>6765</v>
      </c>
      <c r="H1949" s="1">
        <v>4.5400001108646401E-3</v>
      </c>
      <c r="I1949" s="1" t="s">
        <v>6765</v>
      </c>
      <c r="J1949" s="1">
        <v>2.5700000696815599E-4</v>
      </c>
      <c r="K1949" s="1" t="s">
        <v>6765</v>
      </c>
      <c r="L1949" s="1">
        <v>4.0480000898241997E-3</v>
      </c>
      <c r="M1949" s="1" t="s">
        <v>6765</v>
      </c>
      <c r="N1949" s="1">
        <v>1.1490000179037499E-3</v>
      </c>
      <c r="O1949" s="1" t="s">
        <v>6765</v>
      </c>
    </row>
    <row r="1950" spans="1:15" x14ac:dyDescent="0.25">
      <c r="A1950" s="12" t="s">
        <v>2732</v>
      </c>
      <c r="B1950" s="12" t="s">
        <v>4983</v>
      </c>
      <c r="C1950" s="12" t="s">
        <v>1530</v>
      </c>
      <c r="D1950" s="12" t="s">
        <v>1953</v>
      </c>
      <c r="E1950" s="12" t="s">
        <v>2225</v>
      </c>
      <c r="F1950" s="1">
        <v>3.5899999141693102</v>
      </c>
      <c r="G1950" s="1" t="s">
        <v>6765</v>
      </c>
      <c r="H1950" s="1">
        <v>4.5400001108646401E-3</v>
      </c>
      <c r="I1950" s="1" t="s">
        <v>6765</v>
      </c>
      <c r="J1950" s="1">
        <v>2.5700000696815599E-4</v>
      </c>
      <c r="K1950" s="1" t="s">
        <v>6765</v>
      </c>
      <c r="L1950" s="1">
        <v>4.0480000898241997E-3</v>
      </c>
      <c r="M1950" s="1" t="s">
        <v>6765</v>
      </c>
      <c r="N1950" s="1">
        <v>1.1490000179037499E-3</v>
      </c>
      <c r="O1950" s="1" t="s">
        <v>6765</v>
      </c>
    </row>
    <row r="1951" spans="1:15" x14ac:dyDescent="0.25">
      <c r="A1951" s="12" t="s">
        <v>2240</v>
      </c>
      <c r="B1951" s="12" t="s">
        <v>4984</v>
      </c>
      <c r="C1951" s="12" t="s">
        <v>1530</v>
      </c>
      <c r="D1951" s="12" t="s">
        <v>4985</v>
      </c>
      <c r="E1951" s="12" t="s">
        <v>2225</v>
      </c>
      <c r="F1951" s="1">
        <v>3.5899999141693102</v>
      </c>
      <c r="G1951" s="1" t="s">
        <v>6765</v>
      </c>
      <c r="H1951" s="1">
        <v>4.5400001108646401E-3</v>
      </c>
      <c r="I1951" s="1" t="s">
        <v>6765</v>
      </c>
      <c r="J1951" s="1">
        <v>2.5700000696815599E-4</v>
      </c>
      <c r="K1951" s="1" t="s">
        <v>6765</v>
      </c>
      <c r="L1951" s="1">
        <v>4.0480000898241997E-3</v>
      </c>
      <c r="M1951" s="1" t="s">
        <v>6765</v>
      </c>
      <c r="N1951" s="1">
        <v>1.1490000179037499E-3</v>
      </c>
      <c r="O1951" s="1" t="s">
        <v>6765</v>
      </c>
    </row>
    <row r="1952" spans="1:15" x14ac:dyDescent="0.25">
      <c r="A1952" s="12" t="s">
        <v>2240</v>
      </c>
      <c r="B1952" s="12" t="s">
        <v>4986</v>
      </c>
      <c r="C1952" s="12" t="s">
        <v>1530</v>
      </c>
      <c r="D1952" s="12" t="s">
        <v>1580</v>
      </c>
      <c r="E1952" s="12" t="s">
        <v>2225</v>
      </c>
      <c r="F1952" s="1">
        <v>3.5899999141693102</v>
      </c>
      <c r="G1952" s="1" t="s">
        <v>6765</v>
      </c>
      <c r="H1952" s="1">
        <v>4.5400001108646401E-3</v>
      </c>
      <c r="I1952" s="1" t="s">
        <v>6765</v>
      </c>
      <c r="J1952" s="1">
        <v>2.5700000696815599E-4</v>
      </c>
      <c r="K1952" s="1" t="s">
        <v>6765</v>
      </c>
      <c r="L1952" s="1">
        <v>4.0480000898241997E-3</v>
      </c>
      <c r="M1952" s="1" t="s">
        <v>6765</v>
      </c>
      <c r="N1952" s="1">
        <v>1.1490000179037499E-3</v>
      </c>
      <c r="O1952" s="1" t="s">
        <v>6765</v>
      </c>
    </row>
    <row r="1953" spans="1:15" x14ac:dyDescent="0.25">
      <c r="A1953" s="12" t="s">
        <v>2240</v>
      </c>
      <c r="B1953" s="12" t="s">
        <v>4987</v>
      </c>
      <c r="C1953" s="12" t="s">
        <v>1530</v>
      </c>
      <c r="D1953" s="12" t="s">
        <v>1626</v>
      </c>
      <c r="E1953" s="12" t="s">
        <v>2225</v>
      </c>
      <c r="F1953" s="1">
        <v>3.5899999141693102</v>
      </c>
      <c r="G1953" s="1" t="s">
        <v>6765</v>
      </c>
      <c r="H1953" s="1">
        <v>4.5400001108646401E-3</v>
      </c>
      <c r="I1953" s="1" t="s">
        <v>6765</v>
      </c>
      <c r="J1953" s="1">
        <v>2.5700000696815599E-4</v>
      </c>
      <c r="K1953" s="1" t="s">
        <v>6765</v>
      </c>
      <c r="L1953" s="1">
        <v>4.0480000898241997E-3</v>
      </c>
      <c r="M1953" s="1" t="s">
        <v>6765</v>
      </c>
      <c r="N1953" s="1">
        <v>1.1490000179037499E-3</v>
      </c>
      <c r="O1953" s="1" t="s">
        <v>6765</v>
      </c>
    </row>
    <row r="1954" spans="1:15" x14ac:dyDescent="0.25">
      <c r="A1954" s="12" t="s">
        <v>2240</v>
      </c>
      <c r="B1954" s="12" t="s">
        <v>4988</v>
      </c>
      <c r="C1954" s="12" t="s">
        <v>1530</v>
      </c>
      <c r="D1954" s="12" t="s">
        <v>4989</v>
      </c>
      <c r="E1954" s="12" t="s">
        <v>2225</v>
      </c>
      <c r="F1954" s="1">
        <v>3.5899999141693102</v>
      </c>
      <c r="G1954" s="1" t="s">
        <v>6765</v>
      </c>
      <c r="H1954" s="1">
        <v>4.5400001108646401E-3</v>
      </c>
      <c r="I1954" s="1" t="s">
        <v>6765</v>
      </c>
      <c r="J1954" s="1">
        <v>2.5700000696815599E-4</v>
      </c>
      <c r="K1954" s="1" t="s">
        <v>6765</v>
      </c>
      <c r="L1954" s="1">
        <v>4.0480000898241997E-3</v>
      </c>
      <c r="M1954" s="1" t="s">
        <v>6765</v>
      </c>
      <c r="N1954" s="1">
        <v>1.1490000179037499E-3</v>
      </c>
      <c r="O1954" s="1" t="s">
        <v>6765</v>
      </c>
    </row>
    <row r="1955" spans="1:15" x14ac:dyDescent="0.25">
      <c r="A1955" s="12" t="s">
        <v>2240</v>
      </c>
      <c r="B1955" s="12" t="s">
        <v>4990</v>
      </c>
      <c r="C1955" s="12" t="s">
        <v>1530</v>
      </c>
      <c r="D1955" s="12" t="s">
        <v>4991</v>
      </c>
      <c r="E1955" s="12" t="s">
        <v>2225</v>
      </c>
      <c r="F1955" s="1">
        <v>3.5899999141693102</v>
      </c>
      <c r="G1955" s="1" t="s">
        <v>6765</v>
      </c>
      <c r="H1955" s="1">
        <v>4.5400001108646401E-3</v>
      </c>
      <c r="I1955" s="1" t="s">
        <v>6765</v>
      </c>
      <c r="J1955" s="1">
        <v>2.5700000696815599E-4</v>
      </c>
      <c r="K1955" s="1" t="s">
        <v>6765</v>
      </c>
      <c r="L1955" s="1">
        <v>4.0480000898241997E-3</v>
      </c>
      <c r="M1955" s="1" t="s">
        <v>6765</v>
      </c>
      <c r="N1955" s="1">
        <v>1.1490000179037499E-3</v>
      </c>
      <c r="O1955" s="1" t="s">
        <v>6765</v>
      </c>
    </row>
    <row r="1956" spans="1:15" x14ac:dyDescent="0.25">
      <c r="A1956" s="12" t="s">
        <v>2732</v>
      </c>
      <c r="B1956" s="12" t="s">
        <v>4992</v>
      </c>
      <c r="C1956" s="12" t="s">
        <v>1530</v>
      </c>
      <c r="D1956" s="12" t="s">
        <v>2191</v>
      </c>
      <c r="E1956" s="12" t="s">
        <v>2225</v>
      </c>
      <c r="F1956" s="1">
        <v>3.5899999141693102</v>
      </c>
      <c r="G1956" s="1" t="s">
        <v>6765</v>
      </c>
      <c r="H1956" s="1">
        <v>4.5400001108646401E-3</v>
      </c>
      <c r="I1956" s="1" t="s">
        <v>6765</v>
      </c>
      <c r="J1956" s="1">
        <v>2.5700000696815599E-4</v>
      </c>
      <c r="K1956" s="1" t="s">
        <v>6765</v>
      </c>
      <c r="L1956" s="1">
        <v>4.0480000898241997E-3</v>
      </c>
      <c r="M1956" s="1" t="s">
        <v>6765</v>
      </c>
      <c r="N1956" s="1">
        <v>1.1490000179037499E-3</v>
      </c>
      <c r="O1956" s="1" t="s">
        <v>6765</v>
      </c>
    </row>
    <row r="1957" spans="1:15" x14ac:dyDescent="0.25">
      <c r="A1957" s="12" t="s">
        <v>2732</v>
      </c>
      <c r="B1957" s="12" t="s">
        <v>4993</v>
      </c>
      <c r="C1957" s="12" t="s">
        <v>1530</v>
      </c>
      <c r="D1957" s="12" t="s">
        <v>1716</v>
      </c>
      <c r="E1957" s="12" t="s">
        <v>2225</v>
      </c>
      <c r="F1957" s="1">
        <v>3.5899999141693102</v>
      </c>
      <c r="G1957" s="1" t="s">
        <v>6765</v>
      </c>
      <c r="H1957" s="1">
        <v>4.5400001108646401E-3</v>
      </c>
      <c r="I1957" s="1" t="s">
        <v>6765</v>
      </c>
      <c r="J1957" s="1">
        <v>2.5700000696815599E-4</v>
      </c>
      <c r="K1957" s="1" t="s">
        <v>6765</v>
      </c>
      <c r="L1957" s="1">
        <v>4.0480000898241997E-3</v>
      </c>
      <c r="M1957" s="1" t="s">
        <v>6765</v>
      </c>
      <c r="N1957" s="1">
        <v>1.1490000179037499E-3</v>
      </c>
      <c r="O1957" s="1" t="s">
        <v>6765</v>
      </c>
    </row>
    <row r="1958" spans="1:15" x14ac:dyDescent="0.25">
      <c r="A1958" s="12" t="s">
        <v>2732</v>
      </c>
      <c r="B1958" s="12" t="s">
        <v>4994</v>
      </c>
      <c r="C1958" s="12" t="s">
        <v>1530</v>
      </c>
      <c r="D1958" s="12" t="s">
        <v>4995</v>
      </c>
      <c r="E1958" s="12" t="s">
        <v>2225</v>
      </c>
      <c r="F1958" s="1">
        <v>3.5899999141693102</v>
      </c>
      <c r="G1958" s="1" t="s">
        <v>6765</v>
      </c>
      <c r="H1958" s="1">
        <v>4.5400001108646401E-3</v>
      </c>
      <c r="I1958" s="1" t="s">
        <v>6765</v>
      </c>
      <c r="J1958" s="1">
        <v>2.5700000696815599E-4</v>
      </c>
      <c r="K1958" s="1" t="s">
        <v>6765</v>
      </c>
      <c r="L1958" s="1">
        <v>4.0480000898241997E-3</v>
      </c>
      <c r="M1958" s="1" t="s">
        <v>6765</v>
      </c>
      <c r="N1958" s="1">
        <v>1.1490000179037499E-3</v>
      </c>
      <c r="O1958" s="1" t="s">
        <v>6765</v>
      </c>
    </row>
    <row r="1959" spans="1:15" x14ac:dyDescent="0.25">
      <c r="A1959" s="12" t="s">
        <v>2240</v>
      </c>
      <c r="B1959" s="12" t="s">
        <v>4996</v>
      </c>
      <c r="C1959" s="12" t="s">
        <v>1530</v>
      </c>
      <c r="D1959" s="12" t="s">
        <v>1549</v>
      </c>
      <c r="E1959" s="12" t="s">
        <v>2225</v>
      </c>
      <c r="F1959" s="1">
        <v>3.5899999141693102</v>
      </c>
      <c r="G1959" s="1" t="s">
        <v>6765</v>
      </c>
      <c r="H1959" s="1">
        <v>4.5400001108646401E-3</v>
      </c>
      <c r="I1959" s="1" t="s">
        <v>6765</v>
      </c>
      <c r="J1959" s="1">
        <v>2.5700000696815599E-4</v>
      </c>
      <c r="K1959" s="1" t="s">
        <v>6765</v>
      </c>
      <c r="L1959" s="1">
        <v>4.0480000898241997E-3</v>
      </c>
      <c r="M1959" s="1" t="s">
        <v>6765</v>
      </c>
      <c r="N1959" s="1">
        <v>1.1490000179037499E-3</v>
      </c>
      <c r="O1959" s="1" t="s">
        <v>6765</v>
      </c>
    </row>
    <row r="1960" spans="1:15" x14ac:dyDescent="0.25">
      <c r="A1960" s="12" t="s">
        <v>2732</v>
      </c>
      <c r="B1960" s="12" t="s">
        <v>4997</v>
      </c>
      <c r="C1960" s="12" t="s">
        <v>1530</v>
      </c>
      <c r="D1960" s="12" t="s">
        <v>4998</v>
      </c>
      <c r="E1960" s="12" t="s">
        <v>2225</v>
      </c>
      <c r="F1960" s="1">
        <v>3.5899999141693102</v>
      </c>
      <c r="G1960" s="1" t="s">
        <v>6765</v>
      </c>
      <c r="H1960" s="1">
        <v>4.5400001108646401E-3</v>
      </c>
      <c r="I1960" s="1" t="s">
        <v>6765</v>
      </c>
      <c r="J1960" s="1">
        <v>2.5700000696815599E-4</v>
      </c>
      <c r="K1960" s="1" t="s">
        <v>6765</v>
      </c>
      <c r="L1960" s="1">
        <v>4.0480000898241997E-3</v>
      </c>
      <c r="M1960" s="1" t="s">
        <v>6765</v>
      </c>
      <c r="N1960" s="1">
        <v>1.1490000179037499E-3</v>
      </c>
      <c r="O1960" s="1" t="s">
        <v>6765</v>
      </c>
    </row>
    <row r="1961" spans="1:15" x14ac:dyDescent="0.25">
      <c r="A1961" s="12" t="s">
        <v>2732</v>
      </c>
      <c r="B1961" s="12" t="s">
        <v>4999</v>
      </c>
      <c r="C1961" s="12" t="s">
        <v>1530</v>
      </c>
      <c r="D1961" s="12" t="s">
        <v>5000</v>
      </c>
      <c r="E1961" s="12" t="s">
        <v>2225</v>
      </c>
      <c r="F1961" s="1">
        <v>3.5899999141693102</v>
      </c>
      <c r="G1961" s="1" t="s">
        <v>6765</v>
      </c>
      <c r="H1961" s="1">
        <v>4.5400001108646401E-3</v>
      </c>
      <c r="I1961" s="1" t="s">
        <v>6765</v>
      </c>
      <c r="J1961" s="1">
        <v>2.5700000696815599E-4</v>
      </c>
      <c r="K1961" s="1" t="s">
        <v>6765</v>
      </c>
      <c r="L1961" s="1">
        <v>4.0480000898241997E-3</v>
      </c>
      <c r="M1961" s="1" t="s">
        <v>6765</v>
      </c>
      <c r="N1961" s="1">
        <v>1.1490000179037499E-3</v>
      </c>
      <c r="O1961" s="1" t="s">
        <v>6765</v>
      </c>
    </row>
    <row r="1962" spans="1:15" x14ac:dyDescent="0.25">
      <c r="A1962" s="12" t="s">
        <v>2732</v>
      </c>
      <c r="B1962" s="12" t="s">
        <v>5001</v>
      </c>
      <c r="C1962" s="12" t="s">
        <v>1530</v>
      </c>
      <c r="D1962" s="12" t="s">
        <v>5002</v>
      </c>
      <c r="E1962" s="12" t="s">
        <v>2225</v>
      </c>
      <c r="F1962" s="1">
        <v>3.5899999141693102</v>
      </c>
      <c r="G1962" s="1" t="s">
        <v>6765</v>
      </c>
      <c r="H1962" s="1">
        <v>4.5400001108646401E-3</v>
      </c>
      <c r="I1962" s="1" t="s">
        <v>6765</v>
      </c>
      <c r="J1962" s="1">
        <v>2.5700000696815599E-4</v>
      </c>
      <c r="K1962" s="1" t="s">
        <v>6765</v>
      </c>
      <c r="L1962" s="1">
        <v>4.0480000898241997E-3</v>
      </c>
      <c r="M1962" s="1" t="s">
        <v>6765</v>
      </c>
      <c r="N1962" s="1">
        <v>1.1490000179037499E-3</v>
      </c>
      <c r="O1962" s="1" t="s">
        <v>6765</v>
      </c>
    </row>
    <row r="1963" spans="1:15" x14ac:dyDescent="0.25">
      <c r="A1963" s="12" t="s">
        <v>2732</v>
      </c>
      <c r="B1963" s="12" t="s">
        <v>5003</v>
      </c>
      <c r="C1963" s="12" t="s">
        <v>1530</v>
      </c>
      <c r="D1963" s="12" t="s">
        <v>5004</v>
      </c>
      <c r="E1963" s="12" t="s">
        <v>2225</v>
      </c>
      <c r="F1963" s="1">
        <v>3.5899999141693102</v>
      </c>
      <c r="G1963" s="1" t="s">
        <v>6765</v>
      </c>
      <c r="H1963" s="1">
        <v>4.5400001108646401E-3</v>
      </c>
      <c r="I1963" s="1" t="s">
        <v>6765</v>
      </c>
      <c r="J1963" s="1">
        <v>2.5700000696815599E-4</v>
      </c>
      <c r="K1963" s="1" t="s">
        <v>6765</v>
      </c>
      <c r="L1963" s="1">
        <v>4.0480000898241997E-3</v>
      </c>
      <c r="M1963" s="1" t="s">
        <v>6765</v>
      </c>
      <c r="N1963" s="1">
        <v>1.1490000179037499E-3</v>
      </c>
      <c r="O1963" s="1" t="s">
        <v>6765</v>
      </c>
    </row>
    <row r="1964" spans="1:15" x14ac:dyDescent="0.25">
      <c r="A1964" s="12" t="s">
        <v>2240</v>
      </c>
      <c r="B1964" s="12" t="s">
        <v>5005</v>
      </c>
      <c r="C1964" s="12" t="s">
        <v>1530</v>
      </c>
      <c r="D1964" s="12" t="s">
        <v>1547</v>
      </c>
      <c r="E1964" s="12" t="s">
        <v>2225</v>
      </c>
      <c r="F1964" s="1">
        <v>3.5899999141693102</v>
      </c>
      <c r="G1964" s="1" t="s">
        <v>6765</v>
      </c>
      <c r="H1964" s="1">
        <v>4.5400001108646401E-3</v>
      </c>
      <c r="I1964" s="1" t="s">
        <v>6765</v>
      </c>
      <c r="J1964" s="1">
        <v>2.5700000696815599E-4</v>
      </c>
      <c r="K1964" s="1" t="s">
        <v>6765</v>
      </c>
      <c r="L1964" s="1">
        <v>4.0480000898241997E-3</v>
      </c>
      <c r="M1964" s="1" t="s">
        <v>6765</v>
      </c>
      <c r="N1964" s="1">
        <v>1.1490000179037499E-3</v>
      </c>
      <c r="O1964" s="1" t="s">
        <v>6765</v>
      </c>
    </row>
    <row r="1965" spans="1:15" x14ac:dyDescent="0.25">
      <c r="A1965" s="12" t="s">
        <v>2732</v>
      </c>
      <c r="B1965" s="12" t="s">
        <v>5006</v>
      </c>
      <c r="C1965" s="12" t="s">
        <v>1530</v>
      </c>
      <c r="D1965" s="12" t="s">
        <v>5007</v>
      </c>
      <c r="E1965" s="12" t="s">
        <v>2225</v>
      </c>
      <c r="F1965" s="1">
        <v>3.5899999141693102</v>
      </c>
      <c r="G1965" s="1" t="s">
        <v>6765</v>
      </c>
      <c r="H1965" s="1">
        <v>4.5400001108646401E-3</v>
      </c>
      <c r="I1965" s="1" t="s">
        <v>6765</v>
      </c>
      <c r="J1965" s="1">
        <v>2.5700000696815599E-4</v>
      </c>
      <c r="K1965" s="1" t="s">
        <v>6765</v>
      </c>
      <c r="L1965" s="1">
        <v>4.0480000898241997E-3</v>
      </c>
      <c r="M1965" s="1" t="s">
        <v>6765</v>
      </c>
      <c r="N1965" s="1">
        <v>1.1490000179037499E-3</v>
      </c>
      <c r="O1965" s="1" t="s">
        <v>6765</v>
      </c>
    </row>
    <row r="1966" spans="1:15" x14ac:dyDescent="0.25">
      <c r="A1966" s="12" t="s">
        <v>2240</v>
      </c>
      <c r="B1966" s="12" t="s">
        <v>5008</v>
      </c>
      <c r="C1966" s="12" t="s">
        <v>1530</v>
      </c>
      <c r="D1966" s="12" t="s">
        <v>1569</v>
      </c>
      <c r="E1966" s="12" t="s">
        <v>2225</v>
      </c>
      <c r="F1966" s="1">
        <v>3.5899999141693102</v>
      </c>
      <c r="G1966" s="1" t="s">
        <v>6765</v>
      </c>
      <c r="H1966" s="1">
        <v>4.5400001108646401E-3</v>
      </c>
      <c r="I1966" s="1" t="s">
        <v>6765</v>
      </c>
      <c r="J1966" s="1">
        <v>2.5700000696815599E-4</v>
      </c>
      <c r="K1966" s="1" t="s">
        <v>6765</v>
      </c>
      <c r="L1966" s="1">
        <v>4.0480000898241997E-3</v>
      </c>
      <c r="M1966" s="1" t="s">
        <v>6765</v>
      </c>
      <c r="N1966" s="1">
        <v>1.1490000179037499E-3</v>
      </c>
      <c r="O1966" s="1" t="s">
        <v>6765</v>
      </c>
    </row>
    <row r="1967" spans="1:15" x14ac:dyDescent="0.25">
      <c r="A1967" s="12" t="s">
        <v>2240</v>
      </c>
      <c r="B1967" s="12" t="s">
        <v>5009</v>
      </c>
      <c r="C1967" s="12" t="s">
        <v>1530</v>
      </c>
      <c r="D1967" s="12" t="s">
        <v>1661</v>
      </c>
      <c r="E1967" s="12" t="s">
        <v>2225</v>
      </c>
      <c r="F1967" s="1">
        <v>3.5899999141693102</v>
      </c>
      <c r="G1967" s="1" t="s">
        <v>6765</v>
      </c>
      <c r="H1967" s="1">
        <v>4.5400001108646401E-3</v>
      </c>
      <c r="I1967" s="1" t="s">
        <v>6765</v>
      </c>
      <c r="J1967" s="1">
        <v>2.5700000696815599E-4</v>
      </c>
      <c r="K1967" s="1" t="s">
        <v>6765</v>
      </c>
      <c r="L1967" s="1">
        <v>4.0480000898241997E-3</v>
      </c>
      <c r="M1967" s="1" t="s">
        <v>6765</v>
      </c>
      <c r="N1967" s="1">
        <v>1.1490000179037499E-3</v>
      </c>
      <c r="O1967" s="1" t="s">
        <v>6765</v>
      </c>
    </row>
    <row r="1968" spans="1:15" x14ac:dyDescent="0.25">
      <c r="A1968" s="12" t="s">
        <v>2732</v>
      </c>
      <c r="B1968" s="12" t="s">
        <v>5010</v>
      </c>
      <c r="C1968" s="12" t="s">
        <v>1530</v>
      </c>
      <c r="D1968" s="12" t="s">
        <v>1514</v>
      </c>
      <c r="E1968" s="12" t="s">
        <v>2225</v>
      </c>
      <c r="F1968" s="1">
        <v>3.5899999141693102</v>
      </c>
      <c r="G1968" s="1" t="s">
        <v>6765</v>
      </c>
      <c r="H1968" s="1">
        <v>4.5400001108646401E-3</v>
      </c>
      <c r="I1968" s="1" t="s">
        <v>6765</v>
      </c>
      <c r="J1968" s="1">
        <v>2.5700000696815599E-4</v>
      </c>
      <c r="K1968" s="1" t="s">
        <v>6765</v>
      </c>
      <c r="L1968" s="1">
        <v>4.0480000898241997E-3</v>
      </c>
      <c r="M1968" s="1" t="s">
        <v>6765</v>
      </c>
      <c r="N1968" s="1">
        <v>1.1490000179037499E-3</v>
      </c>
      <c r="O1968" s="1" t="s">
        <v>6765</v>
      </c>
    </row>
    <row r="1969" spans="1:15" x14ac:dyDescent="0.25">
      <c r="A1969" s="12" t="s">
        <v>2732</v>
      </c>
      <c r="B1969" s="12" t="s">
        <v>5011</v>
      </c>
      <c r="C1969" s="12" t="s">
        <v>1530</v>
      </c>
      <c r="D1969" s="12" t="s">
        <v>5012</v>
      </c>
      <c r="E1969" s="12" t="s">
        <v>2225</v>
      </c>
      <c r="F1969" s="1">
        <v>3.5899999141693102</v>
      </c>
      <c r="G1969" s="1" t="s">
        <v>6765</v>
      </c>
      <c r="H1969" s="1">
        <v>4.5400001108646401E-3</v>
      </c>
      <c r="I1969" s="1" t="s">
        <v>6765</v>
      </c>
      <c r="J1969" s="1">
        <v>2.5700000696815599E-4</v>
      </c>
      <c r="K1969" s="1" t="s">
        <v>6765</v>
      </c>
      <c r="L1969" s="1">
        <v>4.0480000898241997E-3</v>
      </c>
      <c r="M1969" s="1" t="s">
        <v>6765</v>
      </c>
      <c r="N1969" s="1">
        <v>1.1490000179037499E-3</v>
      </c>
      <c r="O1969" s="1" t="s">
        <v>6765</v>
      </c>
    </row>
    <row r="1970" spans="1:15" x14ac:dyDescent="0.25">
      <c r="A1970" s="12" t="s">
        <v>2240</v>
      </c>
      <c r="B1970" s="12" t="s">
        <v>5013</v>
      </c>
      <c r="C1970" s="12" t="s">
        <v>1530</v>
      </c>
      <c r="D1970" s="12" t="s">
        <v>1748</v>
      </c>
      <c r="E1970" s="12" t="s">
        <v>2225</v>
      </c>
      <c r="F1970" s="1">
        <v>3.5899999141693102</v>
      </c>
      <c r="G1970" s="1" t="s">
        <v>6765</v>
      </c>
      <c r="H1970" s="1">
        <v>4.5400001108646401E-3</v>
      </c>
      <c r="I1970" s="1" t="s">
        <v>6765</v>
      </c>
      <c r="J1970" s="1">
        <v>2.5700000696815599E-4</v>
      </c>
      <c r="K1970" s="1" t="s">
        <v>6765</v>
      </c>
      <c r="L1970" s="1">
        <v>4.0480000898241997E-3</v>
      </c>
      <c r="M1970" s="1" t="s">
        <v>6765</v>
      </c>
      <c r="N1970" s="1">
        <v>1.1490000179037499E-3</v>
      </c>
      <c r="O1970" s="1" t="s">
        <v>6765</v>
      </c>
    </row>
    <row r="1971" spans="1:15" x14ac:dyDescent="0.25">
      <c r="A1971" s="12" t="s">
        <v>2240</v>
      </c>
      <c r="B1971" s="12" t="s">
        <v>5014</v>
      </c>
      <c r="C1971" s="12" t="s">
        <v>1530</v>
      </c>
      <c r="D1971" s="12" t="s">
        <v>1646</v>
      </c>
      <c r="E1971" s="12" t="s">
        <v>2225</v>
      </c>
      <c r="F1971" s="1">
        <v>3.5899999141693102</v>
      </c>
      <c r="G1971" s="1" t="s">
        <v>6765</v>
      </c>
      <c r="H1971" s="1">
        <v>4.5400001108646401E-3</v>
      </c>
      <c r="I1971" s="1" t="s">
        <v>6765</v>
      </c>
      <c r="J1971" s="1">
        <v>2.5700000696815599E-4</v>
      </c>
      <c r="K1971" s="1" t="s">
        <v>6765</v>
      </c>
      <c r="L1971" s="1">
        <v>4.0480000898241997E-3</v>
      </c>
      <c r="M1971" s="1" t="s">
        <v>6765</v>
      </c>
      <c r="N1971" s="1">
        <v>1.1490000179037499E-3</v>
      </c>
      <c r="O1971" s="1" t="s">
        <v>6765</v>
      </c>
    </row>
    <row r="1972" spans="1:15" x14ac:dyDescent="0.25">
      <c r="A1972" s="12" t="s">
        <v>2240</v>
      </c>
      <c r="B1972" s="12" t="s">
        <v>5015</v>
      </c>
      <c r="C1972" s="12" t="s">
        <v>1530</v>
      </c>
      <c r="D1972" s="12" t="s">
        <v>5016</v>
      </c>
      <c r="E1972" s="12" t="s">
        <v>2225</v>
      </c>
      <c r="F1972" s="1">
        <v>3.5899999141693102</v>
      </c>
      <c r="G1972" s="1" t="s">
        <v>6765</v>
      </c>
      <c r="H1972" s="1">
        <v>4.5400001108646401E-3</v>
      </c>
      <c r="I1972" s="1" t="s">
        <v>6765</v>
      </c>
      <c r="J1972" s="1">
        <v>2.5700000696815599E-4</v>
      </c>
      <c r="K1972" s="1" t="s">
        <v>6765</v>
      </c>
      <c r="L1972" s="1">
        <v>4.0480000898241997E-3</v>
      </c>
      <c r="M1972" s="1" t="s">
        <v>6765</v>
      </c>
      <c r="N1972" s="1">
        <v>1.1490000179037499E-3</v>
      </c>
      <c r="O1972" s="1" t="s">
        <v>6765</v>
      </c>
    </row>
    <row r="1973" spans="1:15" x14ac:dyDescent="0.25">
      <c r="A1973" s="12" t="s">
        <v>2732</v>
      </c>
      <c r="B1973" s="12" t="s">
        <v>5017</v>
      </c>
      <c r="C1973" s="12" t="s">
        <v>1530</v>
      </c>
      <c r="D1973" s="12" t="s">
        <v>5018</v>
      </c>
      <c r="E1973" s="12" t="s">
        <v>2225</v>
      </c>
      <c r="F1973" s="1">
        <v>3.5899999141693102</v>
      </c>
      <c r="G1973" s="1" t="s">
        <v>6765</v>
      </c>
      <c r="H1973" s="1">
        <v>4.5400001108646401E-3</v>
      </c>
      <c r="I1973" s="1" t="s">
        <v>6765</v>
      </c>
      <c r="J1973" s="1">
        <v>2.5700000696815599E-4</v>
      </c>
      <c r="K1973" s="1" t="s">
        <v>6765</v>
      </c>
      <c r="L1973" s="1">
        <v>4.0480000898241997E-3</v>
      </c>
      <c r="M1973" s="1" t="s">
        <v>6765</v>
      </c>
      <c r="N1973" s="1">
        <v>1.1490000179037499E-3</v>
      </c>
      <c r="O1973" s="1" t="s">
        <v>6765</v>
      </c>
    </row>
    <row r="1974" spans="1:15" x14ac:dyDescent="0.25">
      <c r="A1974" s="12" t="s">
        <v>2732</v>
      </c>
      <c r="B1974" s="12" t="s">
        <v>5019</v>
      </c>
      <c r="C1974" s="12" t="s">
        <v>1530</v>
      </c>
      <c r="D1974" s="12" t="s">
        <v>4470</v>
      </c>
      <c r="E1974" s="12" t="s">
        <v>2225</v>
      </c>
      <c r="F1974" s="1">
        <v>3.5899999141693102</v>
      </c>
      <c r="G1974" s="1" t="s">
        <v>6765</v>
      </c>
      <c r="H1974" s="1">
        <v>4.5400001108646401E-3</v>
      </c>
      <c r="I1974" s="1" t="s">
        <v>6765</v>
      </c>
      <c r="J1974" s="1">
        <v>2.5700000696815599E-4</v>
      </c>
      <c r="K1974" s="1" t="s">
        <v>6765</v>
      </c>
      <c r="L1974" s="1">
        <v>4.0480000898241997E-3</v>
      </c>
      <c r="M1974" s="1" t="s">
        <v>6765</v>
      </c>
      <c r="N1974" s="1">
        <v>1.1490000179037499E-3</v>
      </c>
      <c r="O1974" s="1" t="s">
        <v>6765</v>
      </c>
    </row>
    <row r="1975" spans="1:15" x14ac:dyDescent="0.25">
      <c r="A1975" s="12" t="s">
        <v>2240</v>
      </c>
      <c r="B1975" s="12" t="s">
        <v>5020</v>
      </c>
      <c r="C1975" s="12" t="s">
        <v>1530</v>
      </c>
      <c r="D1975" s="12" t="s">
        <v>5021</v>
      </c>
      <c r="E1975" s="12" t="s">
        <v>2225</v>
      </c>
      <c r="F1975" s="1">
        <v>3.5899999141693102</v>
      </c>
      <c r="G1975" s="1" t="s">
        <v>6765</v>
      </c>
      <c r="H1975" s="1">
        <v>4.5400001108646401E-3</v>
      </c>
      <c r="I1975" s="1" t="s">
        <v>6765</v>
      </c>
      <c r="J1975" s="1">
        <v>2.5700000696815599E-4</v>
      </c>
      <c r="K1975" s="1" t="s">
        <v>6765</v>
      </c>
      <c r="L1975" s="1">
        <v>4.0480000898241997E-3</v>
      </c>
      <c r="M1975" s="1" t="s">
        <v>6765</v>
      </c>
      <c r="N1975" s="1">
        <v>1.1490000179037499E-3</v>
      </c>
      <c r="O1975" s="1" t="s">
        <v>6765</v>
      </c>
    </row>
    <row r="1976" spans="1:15" x14ac:dyDescent="0.25">
      <c r="A1976" s="12" t="s">
        <v>2240</v>
      </c>
      <c r="B1976" s="12" t="s">
        <v>5022</v>
      </c>
      <c r="C1976" s="12" t="s">
        <v>1530</v>
      </c>
      <c r="D1976" s="12" t="s">
        <v>1574</v>
      </c>
      <c r="E1976" s="12" t="s">
        <v>2225</v>
      </c>
      <c r="F1976" s="1">
        <v>3.5899999141693102</v>
      </c>
      <c r="G1976" s="1" t="s">
        <v>6765</v>
      </c>
      <c r="H1976" s="1">
        <v>4.5400001108646401E-3</v>
      </c>
      <c r="I1976" s="1" t="s">
        <v>6765</v>
      </c>
      <c r="J1976" s="1">
        <v>2.5700000696815599E-4</v>
      </c>
      <c r="K1976" s="1" t="s">
        <v>6765</v>
      </c>
      <c r="L1976" s="1">
        <v>4.0480000898241997E-3</v>
      </c>
      <c r="M1976" s="1" t="s">
        <v>6765</v>
      </c>
      <c r="N1976" s="1">
        <v>1.1490000179037499E-3</v>
      </c>
      <c r="O1976" s="1" t="s">
        <v>6765</v>
      </c>
    </row>
    <row r="1977" spans="1:15" x14ac:dyDescent="0.25">
      <c r="A1977" s="12" t="s">
        <v>2240</v>
      </c>
      <c r="B1977" s="12" t="s">
        <v>5023</v>
      </c>
      <c r="C1977" s="12" t="s">
        <v>1530</v>
      </c>
      <c r="D1977" s="12" t="s">
        <v>1944</v>
      </c>
      <c r="E1977" s="12" t="s">
        <v>2225</v>
      </c>
      <c r="F1977" s="1">
        <v>3.5899999141693102</v>
      </c>
      <c r="G1977" s="1" t="s">
        <v>6765</v>
      </c>
      <c r="H1977" s="1">
        <v>4.5400001108646401E-3</v>
      </c>
      <c r="I1977" s="1" t="s">
        <v>6765</v>
      </c>
      <c r="J1977" s="1">
        <v>2.5700000696815599E-4</v>
      </c>
      <c r="K1977" s="1" t="s">
        <v>6765</v>
      </c>
      <c r="L1977" s="1">
        <v>4.0480000898241997E-3</v>
      </c>
      <c r="M1977" s="1" t="s">
        <v>6765</v>
      </c>
      <c r="N1977" s="1">
        <v>1.1490000179037499E-3</v>
      </c>
      <c r="O1977" s="1" t="s">
        <v>6765</v>
      </c>
    </row>
    <row r="1978" spans="1:15" x14ac:dyDescent="0.25">
      <c r="A1978" s="12" t="s">
        <v>2240</v>
      </c>
      <c r="B1978" s="12" t="s">
        <v>5024</v>
      </c>
      <c r="C1978" s="12" t="s">
        <v>1530</v>
      </c>
      <c r="D1978" s="12" t="s">
        <v>5025</v>
      </c>
      <c r="E1978" s="12" t="s">
        <v>2225</v>
      </c>
      <c r="F1978" s="1">
        <v>3.5899999141693102</v>
      </c>
      <c r="G1978" s="1" t="s">
        <v>6765</v>
      </c>
      <c r="H1978" s="1">
        <v>4.5400001108646401E-3</v>
      </c>
      <c r="I1978" s="1" t="s">
        <v>6765</v>
      </c>
      <c r="J1978" s="1">
        <v>2.5700000696815599E-4</v>
      </c>
      <c r="K1978" s="1" t="s">
        <v>6765</v>
      </c>
      <c r="L1978" s="1">
        <v>4.0480000898241997E-3</v>
      </c>
      <c r="M1978" s="1" t="s">
        <v>6765</v>
      </c>
      <c r="N1978" s="1">
        <v>1.1490000179037499E-3</v>
      </c>
      <c r="O1978" s="1" t="s">
        <v>6765</v>
      </c>
    </row>
    <row r="1979" spans="1:15" x14ac:dyDescent="0.25">
      <c r="A1979" s="12" t="s">
        <v>2240</v>
      </c>
      <c r="B1979" s="12" t="s">
        <v>5026</v>
      </c>
      <c r="C1979" s="12" t="s">
        <v>1530</v>
      </c>
      <c r="D1979" s="12" t="s">
        <v>5027</v>
      </c>
      <c r="E1979" s="12" t="s">
        <v>2225</v>
      </c>
      <c r="F1979" s="1">
        <v>3.5899999141693102</v>
      </c>
      <c r="G1979" s="1" t="s">
        <v>6765</v>
      </c>
      <c r="H1979" s="1">
        <v>4.5400001108646401E-3</v>
      </c>
      <c r="I1979" s="1" t="s">
        <v>6765</v>
      </c>
      <c r="J1979" s="1">
        <v>2.5700000696815599E-4</v>
      </c>
      <c r="K1979" s="1" t="s">
        <v>6765</v>
      </c>
      <c r="L1979" s="1">
        <v>4.0480000898241997E-3</v>
      </c>
      <c r="M1979" s="1" t="s">
        <v>6765</v>
      </c>
      <c r="N1979" s="1">
        <v>1.1490000179037499E-3</v>
      </c>
      <c r="O1979" s="1" t="s">
        <v>6765</v>
      </c>
    </row>
    <row r="1980" spans="1:15" x14ac:dyDescent="0.25">
      <c r="A1980" s="12" t="s">
        <v>2732</v>
      </c>
      <c r="B1980" s="12" t="s">
        <v>5028</v>
      </c>
      <c r="C1980" s="12" t="s">
        <v>1530</v>
      </c>
      <c r="D1980" s="12" t="s">
        <v>5029</v>
      </c>
      <c r="E1980" s="12" t="s">
        <v>2225</v>
      </c>
      <c r="F1980" s="1">
        <v>3.5899999141693102</v>
      </c>
      <c r="G1980" s="1" t="s">
        <v>6765</v>
      </c>
      <c r="H1980" s="1">
        <v>4.5400001108646401E-3</v>
      </c>
      <c r="I1980" s="1" t="s">
        <v>6765</v>
      </c>
      <c r="J1980" s="1">
        <v>2.5700000696815599E-4</v>
      </c>
      <c r="K1980" s="1" t="s">
        <v>6765</v>
      </c>
      <c r="L1980" s="1">
        <v>4.0480000898241997E-3</v>
      </c>
      <c r="M1980" s="1" t="s">
        <v>6765</v>
      </c>
      <c r="N1980" s="1">
        <v>1.1490000179037499E-3</v>
      </c>
      <c r="O1980" s="1" t="s">
        <v>6765</v>
      </c>
    </row>
    <row r="1981" spans="1:15" x14ac:dyDescent="0.25">
      <c r="A1981" s="12" t="s">
        <v>2240</v>
      </c>
      <c r="B1981" s="12" t="s">
        <v>5030</v>
      </c>
      <c r="C1981" s="12" t="s">
        <v>1530</v>
      </c>
      <c r="D1981" s="12" t="s">
        <v>1717</v>
      </c>
      <c r="E1981" s="12" t="s">
        <v>2225</v>
      </c>
      <c r="F1981" s="1">
        <v>3.5899999141693102</v>
      </c>
      <c r="G1981" s="1" t="s">
        <v>6765</v>
      </c>
      <c r="H1981" s="1">
        <v>4.5400001108646401E-3</v>
      </c>
      <c r="I1981" s="1" t="s">
        <v>6765</v>
      </c>
      <c r="J1981" s="1">
        <v>2.5700000696815599E-4</v>
      </c>
      <c r="K1981" s="1" t="s">
        <v>6765</v>
      </c>
      <c r="L1981" s="1">
        <v>4.0480000898241997E-3</v>
      </c>
      <c r="M1981" s="1" t="s">
        <v>6765</v>
      </c>
      <c r="N1981" s="1">
        <v>1.1490000179037499E-3</v>
      </c>
      <c r="O1981" s="1" t="s">
        <v>6765</v>
      </c>
    </row>
    <row r="1982" spans="1:15" x14ac:dyDescent="0.25">
      <c r="A1982" s="12" t="s">
        <v>2240</v>
      </c>
      <c r="B1982" s="12" t="s">
        <v>5031</v>
      </c>
      <c r="C1982" s="12" t="s">
        <v>1530</v>
      </c>
      <c r="D1982" s="12" t="s">
        <v>5032</v>
      </c>
      <c r="E1982" s="12" t="s">
        <v>2225</v>
      </c>
      <c r="F1982" s="1">
        <v>3.5899999141693102</v>
      </c>
      <c r="G1982" s="1" t="s">
        <v>6765</v>
      </c>
      <c r="H1982" s="1">
        <v>4.5400001108646401E-3</v>
      </c>
      <c r="I1982" s="1" t="s">
        <v>6765</v>
      </c>
      <c r="J1982" s="1">
        <v>2.5700000696815599E-4</v>
      </c>
      <c r="K1982" s="1" t="s">
        <v>6765</v>
      </c>
      <c r="L1982" s="1">
        <v>4.0480000898241997E-3</v>
      </c>
      <c r="M1982" s="1" t="s">
        <v>6765</v>
      </c>
      <c r="N1982" s="1">
        <v>1.1490000179037499E-3</v>
      </c>
      <c r="O1982" s="1" t="s">
        <v>6765</v>
      </c>
    </row>
    <row r="1983" spans="1:15" x14ac:dyDescent="0.25">
      <c r="A1983" s="12" t="s">
        <v>2240</v>
      </c>
      <c r="B1983" s="12" t="s">
        <v>5033</v>
      </c>
      <c r="C1983" s="12" t="s">
        <v>1530</v>
      </c>
      <c r="D1983" s="12" t="s">
        <v>5034</v>
      </c>
      <c r="E1983" s="12" t="s">
        <v>2225</v>
      </c>
      <c r="F1983" s="1">
        <v>3.5899999141693102</v>
      </c>
      <c r="G1983" s="1" t="s">
        <v>6765</v>
      </c>
      <c r="H1983" s="1">
        <v>4.5400001108646401E-3</v>
      </c>
      <c r="I1983" s="1" t="s">
        <v>6765</v>
      </c>
      <c r="J1983" s="1">
        <v>2.5700000696815599E-4</v>
      </c>
      <c r="K1983" s="1" t="s">
        <v>6765</v>
      </c>
      <c r="L1983" s="1">
        <v>4.0480000898241997E-3</v>
      </c>
      <c r="M1983" s="1" t="s">
        <v>6765</v>
      </c>
      <c r="N1983" s="1">
        <v>1.1490000179037499E-3</v>
      </c>
      <c r="O1983" s="1" t="s">
        <v>6765</v>
      </c>
    </row>
    <row r="1984" spans="1:15" x14ac:dyDescent="0.25">
      <c r="A1984" s="12" t="s">
        <v>2240</v>
      </c>
      <c r="B1984" s="12" t="s">
        <v>5035</v>
      </c>
      <c r="C1984" s="12" t="s">
        <v>1530</v>
      </c>
      <c r="D1984" s="12" t="s">
        <v>1588</v>
      </c>
      <c r="E1984" s="12" t="s">
        <v>2225</v>
      </c>
      <c r="F1984" s="1">
        <v>3.5899999141693102</v>
      </c>
      <c r="G1984" s="1" t="s">
        <v>6765</v>
      </c>
      <c r="H1984" s="1">
        <v>4.5400001108646401E-3</v>
      </c>
      <c r="I1984" s="1" t="s">
        <v>6765</v>
      </c>
      <c r="J1984" s="1">
        <v>2.5700000696815599E-4</v>
      </c>
      <c r="K1984" s="1" t="s">
        <v>6765</v>
      </c>
      <c r="L1984" s="1">
        <v>4.0480000898241997E-3</v>
      </c>
      <c r="M1984" s="1" t="s">
        <v>6765</v>
      </c>
      <c r="N1984" s="1">
        <v>1.1490000179037499E-3</v>
      </c>
      <c r="O1984" s="1" t="s">
        <v>6765</v>
      </c>
    </row>
    <row r="1985" spans="1:15" x14ac:dyDescent="0.25">
      <c r="A1985" s="12" t="s">
        <v>2732</v>
      </c>
      <c r="B1985" s="12" t="s">
        <v>5036</v>
      </c>
      <c r="C1985" s="12" t="s">
        <v>1530</v>
      </c>
      <c r="D1985" s="12" t="s">
        <v>1127</v>
      </c>
      <c r="E1985" s="12" t="s">
        <v>2225</v>
      </c>
      <c r="F1985" s="1">
        <v>3.5899999141693102</v>
      </c>
      <c r="G1985" s="1" t="s">
        <v>6765</v>
      </c>
      <c r="H1985" s="1">
        <v>4.5400001108646401E-3</v>
      </c>
      <c r="I1985" s="1" t="s">
        <v>6765</v>
      </c>
      <c r="J1985" s="1">
        <v>2.5700000696815599E-4</v>
      </c>
      <c r="K1985" s="1" t="s">
        <v>6765</v>
      </c>
      <c r="L1985" s="1">
        <v>4.0480000898241997E-3</v>
      </c>
      <c r="M1985" s="1" t="s">
        <v>6765</v>
      </c>
      <c r="N1985" s="1">
        <v>1.1490000179037499E-3</v>
      </c>
      <c r="O1985" s="1" t="s">
        <v>6765</v>
      </c>
    </row>
    <row r="1986" spans="1:15" x14ac:dyDescent="0.25">
      <c r="A1986" s="12" t="s">
        <v>2240</v>
      </c>
      <c r="B1986" s="12" t="s">
        <v>5037</v>
      </c>
      <c r="C1986" s="12" t="s">
        <v>1530</v>
      </c>
      <c r="D1986" s="12" t="s">
        <v>5038</v>
      </c>
      <c r="E1986" s="12" t="s">
        <v>2225</v>
      </c>
      <c r="F1986" s="1">
        <v>3.5899999141693102</v>
      </c>
      <c r="G1986" s="1" t="s">
        <v>6765</v>
      </c>
      <c r="H1986" s="1">
        <v>4.5400001108646401E-3</v>
      </c>
      <c r="I1986" s="1" t="s">
        <v>6765</v>
      </c>
      <c r="J1986" s="1">
        <v>2.5700000696815599E-4</v>
      </c>
      <c r="K1986" s="1" t="s">
        <v>6765</v>
      </c>
      <c r="L1986" s="1">
        <v>4.0480000898241997E-3</v>
      </c>
      <c r="M1986" s="1" t="s">
        <v>6765</v>
      </c>
      <c r="N1986" s="1">
        <v>1.1490000179037499E-3</v>
      </c>
      <c r="O1986" s="1" t="s">
        <v>6765</v>
      </c>
    </row>
    <row r="1987" spans="1:15" x14ac:dyDescent="0.25">
      <c r="A1987" s="12" t="s">
        <v>2732</v>
      </c>
      <c r="B1987" s="12" t="s">
        <v>5039</v>
      </c>
      <c r="C1987" s="12" t="s">
        <v>1530</v>
      </c>
      <c r="D1987" s="12" t="s">
        <v>1555</v>
      </c>
      <c r="E1987" s="12" t="s">
        <v>2225</v>
      </c>
      <c r="F1987" s="1">
        <v>3.5899999141693102</v>
      </c>
      <c r="G1987" s="1" t="s">
        <v>6765</v>
      </c>
      <c r="H1987" s="1">
        <v>4.5400001108646401E-3</v>
      </c>
      <c r="I1987" s="1" t="s">
        <v>6765</v>
      </c>
      <c r="J1987" s="1">
        <v>2.5700000696815599E-4</v>
      </c>
      <c r="K1987" s="1" t="s">
        <v>6765</v>
      </c>
      <c r="L1987" s="1">
        <v>4.0480000898241997E-3</v>
      </c>
      <c r="M1987" s="1" t="s">
        <v>6765</v>
      </c>
      <c r="N1987" s="1">
        <v>1.1490000179037499E-3</v>
      </c>
      <c r="O1987" s="1" t="s">
        <v>6765</v>
      </c>
    </row>
    <row r="1988" spans="1:15" x14ac:dyDescent="0.25">
      <c r="A1988" s="12" t="s">
        <v>2240</v>
      </c>
      <c r="B1988" s="12" t="s">
        <v>5040</v>
      </c>
      <c r="C1988" s="12" t="s">
        <v>1530</v>
      </c>
      <c r="D1988" s="12" t="s">
        <v>3051</v>
      </c>
      <c r="E1988" s="12" t="s">
        <v>2225</v>
      </c>
      <c r="F1988" s="1">
        <v>3.5899999141693102</v>
      </c>
      <c r="G1988" s="1" t="s">
        <v>6765</v>
      </c>
      <c r="H1988" s="1">
        <v>4.5400001108646401E-3</v>
      </c>
      <c r="I1988" s="1" t="s">
        <v>6765</v>
      </c>
      <c r="J1988" s="1">
        <v>2.5700000696815599E-4</v>
      </c>
      <c r="K1988" s="1" t="s">
        <v>6765</v>
      </c>
      <c r="L1988" s="1">
        <v>4.0480000898241997E-3</v>
      </c>
      <c r="M1988" s="1" t="s">
        <v>6765</v>
      </c>
      <c r="N1988" s="1">
        <v>1.1490000179037499E-3</v>
      </c>
      <c r="O1988" s="1" t="s">
        <v>6765</v>
      </c>
    </row>
    <row r="1989" spans="1:15" x14ac:dyDescent="0.25">
      <c r="A1989" s="12" t="s">
        <v>2732</v>
      </c>
      <c r="B1989" s="12" t="s">
        <v>5041</v>
      </c>
      <c r="C1989" s="12" t="s">
        <v>1530</v>
      </c>
      <c r="D1989" s="12" t="s">
        <v>1655</v>
      </c>
      <c r="E1989" s="12" t="s">
        <v>2225</v>
      </c>
      <c r="F1989" s="1">
        <v>3.5899999141693102</v>
      </c>
      <c r="G1989" s="1" t="s">
        <v>6765</v>
      </c>
      <c r="H1989" s="1">
        <v>4.5400001108646401E-3</v>
      </c>
      <c r="I1989" s="1" t="s">
        <v>6765</v>
      </c>
      <c r="J1989" s="1">
        <v>2.5700000696815599E-4</v>
      </c>
      <c r="K1989" s="1" t="s">
        <v>6765</v>
      </c>
      <c r="L1989" s="1">
        <v>4.0480000898241997E-3</v>
      </c>
      <c r="M1989" s="1" t="s">
        <v>6765</v>
      </c>
      <c r="N1989" s="1">
        <v>1.1490000179037499E-3</v>
      </c>
      <c r="O1989" s="1" t="s">
        <v>6765</v>
      </c>
    </row>
    <row r="1990" spans="1:15" x14ac:dyDescent="0.25">
      <c r="A1990" s="12" t="s">
        <v>2240</v>
      </c>
      <c r="B1990" s="12" t="s">
        <v>5042</v>
      </c>
      <c r="C1990" s="12" t="s">
        <v>1530</v>
      </c>
      <c r="D1990" s="12" t="s">
        <v>5043</v>
      </c>
      <c r="E1990" s="12" t="s">
        <v>2225</v>
      </c>
      <c r="F1990" s="1">
        <v>3.5899999141693102</v>
      </c>
      <c r="G1990" s="1" t="s">
        <v>6765</v>
      </c>
      <c r="H1990" s="1">
        <v>4.5400001108646401E-3</v>
      </c>
      <c r="I1990" s="1" t="s">
        <v>6765</v>
      </c>
      <c r="J1990" s="1">
        <v>2.5700000696815599E-4</v>
      </c>
      <c r="K1990" s="1" t="s">
        <v>6765</v>
      </c>
      <c r="L1990" s="1">
        <v>4.0480000898241997E-3</v>
      </c>
      <c r="M1990" s="1" t="s">
        <v>6765</v>
      </c>
      <c r="N1990" s="1">
        <v>1.1490000179037499E-3</v>
      </c>
      <c r="O1990" s="1" t="s">
        <v>6765</v>
      </c>
    </row>
    <row r="1991" spans="1:15" x14ac:dyDescent="0.25">
      <c r="A1991" s="12" t="s">
        <v>2240</v>
      </c>
      <c r="B1991" s="12" t="s">
        <v>5044</v>
      </c>
      <c r="C1991" s="12" t="s">
        <v>1530</v>
      </c>
      <c r="D1991" s="12" t="s">
        <v>5045</v>
      </c>
      <c r="E1991" s="12" t="s">
        <v>2225</v>
      </c>
      <c r="F1991" s="1">
        <v>3.5899999141693102</v>
      </c>
      <c r="G1991" s="1" t="s">
        <v>6765</v>
      </c>
      <c r="H1991" s="1">
        <v>4.5400001108646401E-3</v>
      </c>
      <c r="I1991" s="1" t="s">
        <v>6765</v>
      </c>
      <c r="J1991" s="1">
        <v>2.5700000696815599E-4</v>
      </c>
      <c r="K1991" s="1" t="s">
        <v>6765</v>
      </c>
      <c r="L1991" s="1">
        <v>4.0480000898241997E-3</v>
      </c>
      <c r="M1991" s="1" t="s">
        <v>6765</v>
      </c>
      <c r="N1991" s="1">
        <v>1.1490000179037499E-3</v>
      </c>
      <c r="O1991" s="1" t="s">
        <v>6765</v>
      </c>
    </row>
    <row r="1992" spans="1:15" x14ac:dyDescent="0.25">
      <c r="A1992" s="12" t="s">
        <v>4509</v>
      </c>
      <c r="B1992" s="12" t="s">
        <v>5046</v>
      </c>
      <c r="C1992" s="12" t="s">
        <v>1511</v>
      </c>
      <c r="D1992" s="12" t="s">
        <v>1618</v>
      </c>
      <c r="E1992" s="12" t="s">
        <v>2225</v>
      </c>
      <c r="F1992" s="1">
        <v>3.5899999141693102</v>
      </c>
      <c r="G1992" s="1" t="s">
        <v>4497</v>
      </c>
      <c r="H1992" s="1">
        <v>4.5400001108646401E-3</v>
      </c>
      <c r="I1992" s="1" t="s">
        <v>4497</v>
      </c>
      <c r="J1992" s="1">
        <v>2.5700000696815599E-4</v>
      </c>
      <c r="K1992" s="1" t="s">
        <v>4497</v>
      </c>
      <c r="L1992" s="1">
        <v>4.0480000898241997E-3</v>
      </c>
      <c r="M1992" s="1" t="s">
        <v>4497</v>
      </c>
      <c r="N1992" s="1">
        <v>1.1490000179037499E-3</v>
      </c>
      <c r="O1992" s="1" t="s">
        <v>4497</v>
      </c>
    </row>
    <row r="1993" spans="1:15" x14ac:dyDescent="0.25">
      <c r="A1993" s="12" t="s">
        <v>4509</v>
      </c>
      <c r="B1993" s="12" t="s">
        <v>5047</v>
      </c>
      <c r="C1993" s="12" t="s">
        <v>1511</v>
      </c>
      <c r="D1993" s="12" t="s">
        <v>5048</v>
      </c>
      <c r="E1993" s="12" t="s">
        <v>2225</v>
      </c>
      <c r="F1993" s="1">
        <v>3.5899999141693102</v>
      </c>
      <c r="G1993" s="1" t="s">
        <v>4497</v>
      </c>
      <c r="H1993" s="1">
        <v>4.5400001108646401E-3</v>
      </c>
      <c r="I1993" s="1" t="s">
        <v>4497</v>
      </c>
      <c r="J1993" s="1">
        <v>2.5700000696815599E-4</v>
      </c>
      <c r="K1993" s="1" t="s">
        <v>4497</v>
      </c>
      <c r="L1993" s="1">
        <v>4.0480000898241997E-3</v>
      </c>
      <c r="M1993" s="1" t="s">
        <v>4497</v>
      </c>
      <c r="N1993" s="1">
        <v>1.1490000179037499E-3</v>
      </c>
      <c r="O1993" s="1" t="s">
        <v>4497</v>
      </c>
    </row>
    <row r="1994" spans="1:15" x14ac:dyDescent="0.25">
      <c r="A1994" s="12" t="s">
        <v>4509</v>
      </c>
      <c r="B1994" s="12" t="s">
        <v>5049</v>
      </c>
      <c r="C1994" s="12" t="s">
        <v>1511</v>
      </c>
      <c r="D1994" s="12" t="s">
        <v>5050</v>
      </c>
      <c r="E1994" s="12" t="s">
        <v>2225</v>
      </c>
      <c r="F1994" s="1">
        <v>3.5899999141693102</v>
      </c>
      <c r="G1994" s="1" t="s">
        <v>4497</v>
      </c>
      <c r="H1994" s="1">
        <v>4.5400001108646401E-3</v>
      </c>
      <c r="I1994" s="1" t="s">
        <v>4497</v>
      </c>
      <c r="J1994" s="1">
        <v>2.5700000696815599E-4</v>
      </c>
      <c r="K1994" s="1" t="s">
        <v>4497</v>
      </c>
      <c r="L1994" s="1">
        <v>4.0480000898241997E-3</v>
      </c>
      <c r="M1994" s="1" t="s">
        <v>4497</v>
      </c>
      <c r="N1994" s="1">
        <v>1.1490000179037499E-3</v>
      </c>
      <c r="O1994" s="1" t="s">
        <v>4497</v>
      </c>
    </row>
    <row r="1995" spans="1:15" x14ac:dyDescent="0.25">
      <c r="A1995" s="12" t="s">
        <v>4509</v>
      </c>
      <c r="B1995" s="12" t="s">
        <v>5051</v>
      </c>
      <c r="C1995" s="12" t="s">
        <v>1511</v>
      </c>
      <c r="D1995" s="12" t="s">
        <v>2131</v>
      </c>
      <c r="E1995" s="12" t="s">
        <v>2225</v>
      </c>
      <c r="F1995" s="1">
        <v>3.5899999141693102</v>
      </c>
      <c r="G1995" s="1" t="s">
        <v>4497</v>
      </c>
      <c r="H1995" s="1">
        <v>4.5400001108646401E-3</v>
      </c>
      <c r="I1995" s="1" t="s">
        <v>4497</v>
      </c>
      <c r="J1995" s="1">
        <v>2.5700000696815599E-4</v>
      </c>
      <c r="K1995" s="1" t="s">
        <v>4497</v>
      </c>
      <c r="L1995" s="1">
        <v>4.0480000898241997E-3</v>
      </c>
      <c r="M1995" s="1" t="s">
        <v>4497</v>
      </c>
      <c r="N1995" s="1">
        <v>1.1490000179037499E-3</v>
      </c>
      <c r="O1995" s="1" t="s">
        <v>4497</v>
      </c>
    </row>
    <row r="1996" spans="1:15" x14ac:dyDescent="0.25">
      <c r="A1996" s="12" t="s">
        <v>4509</v>
      </c>
      <c r="B1996" s="12" t="s">
        <v>5052</v>
      </c>
      <c r="C1996" s="12" t="s">
        <v>1511</v>
      </c>
      <c r="D1996" s="12" t="s">
        <v>5053</v>
      </c>
      <c r="E1996" s="12" t="s">
        <v>2225</v>
      </c>
      <c r="F1996" s="1">
        <v>3.5899999141693102</v>
      </c>
      <c r="G1996" s="1" t="s">
        <v>4497</v>
      </c>
      <c r="H1996" s="1">
        <v>4.5400001108646401E-3</v>
      </c>
      <c r="I1996" s="1" t="s">
        <v>4497</v>
      </c>
      <c r="J1996" s="1">
        <v>2.5700000696815599E-4</v>
      </c>
      <c r="K1996" s="1" t="s">
        <v>4497</v>
      </c>
      <c r="L1996" s="1">
        <v>4.0480000898241997E-3</v>
      </c>
      <c r="M1996" s="1" t="s">
        <v>4497</v>
      </c>
      <c r="N1996" s="1">
        <v>1.1490000179037499E-3</v>
      </c>
      <c r="O1996" s="1" t="s">
        <v>4497</v>
      </c>
    </row>
    <row r="1997" spans="1:15" x14ac:dyDescent="0.25">
      <c r="A1997" s="12" t="s">
        <v>4509</v>
      </c>
      <c r="B1997" s="12" t="s">
        <v>5054</v>
      </c>
      <c r="C1997" s="12" t="s">
        <v>1511</v>
      </c>
      <c r="D1997" s="12" t="s">
        <v>5055</v>
      </c>
      <c r="E1997" s="12" t="s">
        <v>2225</v>
      </c>
      <c r="F1997" s="1">
        <v>3.5899999141693102</v>
      </c>
      <c r="G1997" s="1" t="s">
        <v>4497</v>
      </c>
      <c r="H1997" s="1">
        <v>4.5400001108646401E-3</v>
      </c>
      <c r="I1997" s="1" t="s">
        <v>4497</v>
      </c>
      <c r="J1997" s="1">
        <v>2.5700000696815599E-4</v>
      </c>
      <c r="K1997" s="1" t="s">
        <v>4497</v>
      </c>
      <c r="L1997" s="1">
        <v>4.0480000898241997E-3</v>
      </c>
      <c r="M1997" s="1" t="s">
        <v>4497</v>
      </c>
      <c r="N1997" s="1">
        <v>1.1490000179037499E-3</v>
      </c>
      <c r="O1997" s="1" t="s">
        <v>4497</v>
      </c>
    </row>
    <row r="1998" spans="1:15" x14ac:dyDescent="0.25">
      <c r="A1998" s="12" t="s">
        <v>4509</v>
      </c>
      <c r="B1998" s="12" t="s">
        <v>5056</v>
      </c>
      <c r="C1998" s="12" t="s">
        <v>1511</v>
      </c>
      <c r="D1998" s="12" t="s">
        <v>2851</v>
      </c>
      <c r="E1998" s="12" t="s">
        <v>2225</v>
      </c>
      <c r="F1998" s="1">
        <v>3.5899999141693102</v>
      </c>
      <c r="G1998" s="1" t="s">
        <v>4497</v>
      </c>
      <c r="H1998" s="1">
        <v>4.5400001108646401E-3</v>
      </c>
      <c r="I1998" s="1" t="s">
        <v>4497</v>
      </c>
      <c r="J1998" s="1">
        <v>2.5700000696815599E-4</v>
      </c>
      <c r="K1998" s="1" t="s">
        <v>4497</v>
      </c>
      <c r="L1998" s="1">
        <v>4.0480000898241997E-3</v>
      </c>
      <c r="M1998" s="1" t="s">
        <v>4497</v>
      </c>
      <c r="N1998" s="1">
        <v>1.1490000179037499E-3</v>
      </c>
      <c r="O1998" s="1" t="s">
        <v>4497</v>
      </c>
    </row>
    <row r="1999" spans="1:15" x14ac:dyDescent="0.25">
      <c r="A1999" s="12" t="s">
        <v>4509</v>
      </c>
      <c r="B1999" s="12" t="s">
        <v>5057</v>
      </c>
      <c r="C1999" s="12" t="s">
        <v>1511</v>
      </c>
      <c r="D1999" s="12" t="s">
        <v>5058</v>
      </c>
      <c r="E1999" s="12" t="s">
        <v>2225</v>
      </c>
      <c r="F1999" s="1">
        <v>3.5899999141693102</v>
      </c>
      <c r="G1999" s="1" t="s">
        <v>4497</v>
      </c>
      <c r="H1999" s="1">
        <v>4.5400001108646401E-3</v>
      </c>
      <c r="I1999" s="1" t="s">
        <v>4497</v>
      </c>
      <c r="J1999" s="1">
        <v>2.5700000696815599E-4</v>
      </c>
      <c r="K1999" s="1" t="s">
        <v>4497</v>
      </c>
      <c r="L1999" s="1">
        <v>4.0480000898241997E-3</v>
      </c>
      <c r="M1999" s="1" t="s">
        <v>4497</v>
      </c>
      <c r="N1999" s="1">
        <v>1.1490000179037499E-3</v>
      </c>
      <c r="O1999" s="1" t="s">
        <v>4497</v>
      </c>
    </row>
    <row r="2000" spans="1:15" x14ac:dyDescent="0.25">
      <c r="A2000" s="12" t="s">
        <v>4509</v>
      </c>
      <c r="B2000" s="12" t="s">
        <v>5059</v>
      </c>
      <c r="C2000" s="12" t="s">
        <v>1511</v>
      </c>
      <c r="D2000" s="12" t="s">
        <v>2031</v>
      </c>
      <c r="E2000" s="12" t="s">
        <v>2225</v>
      </c>
      <c r="F2000" s="1">
        <v>3.5899999141693102</v>
      </c>
      <c r="G2000" s="1" t="s">
        <v>4497</v>
      </c>
      <c r="H2000" s="1">
        <v>4.5400001108646401E-3</v>
      </c>
      <c r="I2000" s="1" t="s">
        <v>4497</v>
      </c>
      <c r="J2000" s="1">
        <v>2.5700000696815599E-4</v>
      </c>
      <c r="K2000" s="1" t="s">
        <v>4497</v>
      </c>
      <c r="L2000" s="1">
        <v>4.0480000898241997E-3</v>
      </c>
      <c r="M2000" s="1" t="s">
        <v>4497</v>
      </c>
      <c r="N2000" s="1">
        <v>1.1490000179037499E-3</v>
      </c>
      <c r="O2000" s="1" t="s">
        <v>4497</v>
      </c>
    </row>
    <row r="2001" spans="1:15" x14ac:dyDescent="0.25">
      <c r="A2001" s="12" t="s">
        <v>4509</v>
      </c>
      <c r="B2001" s="12" t="s">
        <v>5060</v>
      </c>
      <c r="C2001" s="12" t="s">
        <v>1511</v>
      </c>
      <c r="D2001" s="12" t="s">
        <v>5061</v>
      </c>
      <c r="E2001" s="12" t="s">
        <v>2225</v>
      </c>
      <c r="F2001" s="1">
        <v>3.5899999141693102</v>
      </c>
      <c r="G2001" s="1" t="s">
        <v>4497</v>
      </c>
      <c r="H2001" s="1">
        <v>4.5400001108646401E-3</v>
      </c>
      <c r="I2001" s="1" t="s">
        <v>4497</v>
      </c>
      <c r="J2001" s="1">
        <v>2.5700000696815599E-4</v>
      </c>
      <c r="K2001" s="1" t="s">
        <v>4497</v>
      </c>
      <c r="L2001" s="1">
        <v>4.0480000898241997E-3</v>
      </c>
      <c r="M2001" s="1" t="s">
        <v>4497</v>
      </c>
      <c r="N2001" s="1">
        <v>1.1490000179037499E-3</v>
      </c>
      <c r="O2001" s="1" t="s">
        <v>4497</v>
      </c>
    </row>
    <row r="2002" spans="1:15" x14ac:dyDescent="0.25">
      <c r="A2002" s="12" t="s">
        <v>4509</v>
      </c>
      <c r="B2002" s="12" t="s">
        <v>5062</v>
      </c>
      <c r="C2002" s="12" t="s">
        <v>1511</v>
      </c>
      <c r="D2002" s="12" t="s">
        <v>5063</v>
      </c>
      <c r="E2002" s="12" t="s">
        <v>2225</v>
      </c>
      <c r="F2002" s="1">
        <v>3.5899999141693102</v>
      </c>
      <c r="G2002" s="1" t="s">
        <v>4497</v>
      </c>
      <c r="H2002" s="1">
        <v>4.5400001108646401E-3</v>
      </c>
      <c r="I2002" s="1" t="s">
        <v>4497</v>
      </c>
      <c r="J2002" s="1">
        <v>2.5700000696815599E-4</v>
      </c>
      <c r="K2002" s="1" t="s">
        <v>4497</v>
      </c>
      <c r="L2002" s="1">
        <v>4.0480000898241997E-3</v>
      </c>
      <c r="M2002" s="1" t="s">
        <v>4497</v>
      </c>
      <c r="N2002" s="1">
        <v>1.1490000179037499E-3</v>
      </c>
      <c r="O2002" s="1" t="s">
        <v>4497</v>
      </c>
    </row>
    <row r="2003" spans="1:15" x14ac:dyDescent="0.25">
      <c r="A2003" s="12" t="s">
        <v>4509</v>
      </c>
      <c r="B2003" s="12" t="s">
        <v>5064</v>
      </c>
      <c r="C2003" s="12" t="s">
        <v>1511</v>
      </c>
      <c r="D2003" s="12" t="s">
        <v>5065</v>
      </c>
      <c r="E2003" s="12" t="s">
        <v>2225</v>
      </c>
      <c r="F2003" s="1">
        <v>3.5899999141693102</v>
      </c>
      <c r="G2003" s="1" t="s">
        <v>4497</v>
      </c>
      <c r="H2003" s="1">
        <v>4.5400001108646401E-3</v>
      </c>
      <c r="I2003" s="1" t="s">
        <v>4497</v>
      </c>
      <c r="J2003" s="1">
        <v>2.5700000696815599E-4</v>
      </c>
      <c r="K2003" s="1" t="s">
        <v>4497</v>
      </c>
      <c r="L2003" s="1">
        <v>4.0480000898241997E-3</v>
      </c>
      <c r="M2003" s="1" t="s">
        <v>4497</v>
      </c>
      <c r="N2003" s="1">
        <v>1.1490000179037499E-3</v>
      </c>
      <c r="O2003" s="1" t="s">
        <v>4497</v>
      </c>
    </row>
    <row r="2004" spans="1:15" x14ac:dyDescent="0.25">
      <c r="A2004" s="12" t="s">
        <v>4509</v>
      </c>
      <c r="B2004" s="12" t="s">
        <v>5066</v>
      </c>
      <c r="C2004" s="12" t="s">
        <v>1511</v>
      </c>
      <c r="D2004" s="12" t="s">
        <v>5067</v>
      </c>
      <c r="E2004" s="12" t="s">
        <v>2225</v>
      </c>
      <c r="F2004" s="1">
        <v>3.5899999141693102</v>
      </c>
      <c r="G2004" s="1" t="s">
        <v>4497</v>
      </c>
      <c r="H2004" s="1">
        <v>4.5400001108646401E-3</v>
      </c>
      <c r="I2004" s="1" t="s">
        <v>4497</v>
      </c>
      <c r="J2004" s="1">
        <v>2.5700000696815599E-4</v>
      </c>
      <c r="K2004" s="1" t="s">
        <v>4497</v>
      </c>
      <c r="L2004" s="1">
        <v>4.0480000898241997E-3</v>
      </c>
      <c r="M2004" s="1" t="s">
        <v>4497</v>
      </c>
      <c r="N2004" s="1">
        <v>1.1490000179037499E-3</v>
      </c>
      <c r="O2004" s="1" t="s">
        <v>4497</v>
      </c>
    </row>
    <row r="2005" spans="1:15" x14ac:dyDescent="0.25">
      <c r="A2005" s="12" t="s">
        <v>4509</v>
      </c>
      <c r="B2005" s="12" t="s">
        <v>5068</v>
      </c>
      <c r="C2005" s="12" t="s">
        <v>1511</v>
      </c>
      <c r="D2005" s="12" t="s">
        <v>4791</v>
      </c>
      <c r="E2005" s="12" t="s">
        <v>2225</v>
      </c>
      <c r="F2005" s="1">
        <v>3.5899999141693102</v>
      </c>
      <c r="G2005" s="1" t="s">
        <v>4497</v>
      </c>
      <c r="H2005" s="1">
        <v>4.5400001108646401E-3</v>
      </c>
      <c r="I2005" s="1" t="s">
        <v>4497</v>
      </c>
      <c r="J2005" s="1">
        <v>2.5700000696815599E-4</v>
      </c>
      <c r="K2005" s="1" t="s">
        <v>4497</v>
      </c>
      <c r="L2005" s="1">
        <v>4.0480000898241997E-3</v>
      </c>
      <c r="M2005" s="1" t="s">
        <v>4497</v>
      </c>
      <c r="N2005" s="1">
        <v>1.1490000179037499E-3</v>
      </c>
      <c r="O2005" s="1" t="s">
        <v>4497</v>
      </c>
    </row>
    <row r="2006" spans="1:15" x14ac:dyDescent="0.25">
      <c r="A2006" s="12" t="s">
        <v>4509</v>
      </c>
      <c r="B2006" s="12" t="s">
        <v>5069</v>
      </c>
      <c r="C2006" s="12" t="s">
        <v>1511</v>
      </c>
      <c r="D2006" s="12" t="s">
        <v>5070</v>
      </c>
      <c r="E2006" s="12" t="s">
        <v>2225</v>
      </c>
      <c r="F2006" s="1">
        <v>3.5899999141693102</v>
      </c>
      <c r="G2006" s="1" t="s">
        <v>4497</v>
      </c>
      <c r="H2006" s="1">
        <v>4.5400001108646401E-3</v>
      </c>
      <c r="I2006" s="1" t="s">
        <v>4497</v>
      </c>
      <c r="J2006" s="1">
        <v>2.5700000696815599E-4</v>
      </c>
      <c r="K2006" s="1" t="s">
        <v>4497</v>
      </c>
      <c r="L2006" s="1">
        <v>4.0480000898241997E-3</v>
      </c>
      <c r="M2006" s="1" t="s">
        <v>4497</v>
      </c>
      <c r="N2006" s="1">
        <v>1.1490000179037499E-3</v>
      </c>
      <c r="O2006" s="1" t="s">
        <v>4497</v>
      </c>
    </row>
    <row r="2007" spans="1:15" x14ac:dyDescent="0.25">
      <c r="A2007" s="12" t="s">
        <v>4509</v>
      </c>
      <c r="B2007" s="12" t="s">
        <v>5071</v>
      </c>
      <c r="C2007" s="12" t="s">
        <v>1511</v>
      </c>
      <c r="D2007" s="12" t="s">
        <v>5072</v>
      </c>
      <c r="E2007" s="12" t="s">
        <v>2225</v>
      </c>
      <c r="F2007" s="1">
        <v>3.5899999141693102</v>
      </c>
      <c r="G2007" s="1" t="s">
        <v>4497</v>
      </c>
      <c r="H2007" s="1">
        <v>4.5400001108646401E-3</v>
      </c>
      <c r="I2007" s="1" t="s">
        <v>4497</v>
      </c>
      <c r="J2007" s="1">
        <v>2.5700000696815599E-4</v>
      </c>
      <c r="K2007" s="1" t="s">
        <v>4497</v>
      </c>
      <c r="L2007" s="1">
        <v>4.0480000898241997E-3</v>
      </c>
      <c r="M2007" s="1" t="s">
        <v>4497</v>
      </c>
      <c r="N2007" s="1">
        <v>1.1490000179037499E-3</v>
      </c>
      <c r="O2007" s="1" t="s">
        <v>4497</v>
      </c>
    </row>
    <row r="2008" spans="1:15" x14ac:dyDescent="0.25">
      <c r="A2008" s="12" t="s">
        <v>4509</v>
      </c>
      <c r="B2008" s="12" t="s">
        <v>5073</v>
      </c>
      <c r="C2008" s="12" t="s">
        <v>1511</v>
      </c>
      <c r="D2008" s="12" t="s">
        <v>1754</v>
      </c>
      <c r="E2008" s="12" t="s">
        <v>2225</v>
      </c>
      <c r="F2008" s="1">
        <v>3.5899999141693102</v>
      </c>
      <c r="G2008" s="1" t="s">
        <v>4497</v>
      </c>
      <c r="H2008" s="1">
        <v>4.5400001108646401E-3</v>
      </c>
      <c r="I2008" s="1" t="s">
        <v>4497</v>
      </c>
      <c r="J2008" s="1">
        <v>2.5700000696815599E-4</v>
      </c>
      <c r="K2008" s="1" t="s">
        <v>4497</v>
      </c>
      <c r="L2008" s="1">
        <v>4.0480000898241997E-3</v>
      </c>
      <c r="M2008" s="1" t="s">
        <v>4497</v>
      </c>
      <c r="N2008" s="1">
        <v>1.1490000179037499E-3</v>
      </c>
      <c r="O2008" s="1" t="s">
        <v>4497</v>
      </c>
    </row>
    <row r="2009" spans="1:15" x14ac:dyDescent="0.25">
      <c r="A2009" s="12" t="s">
        <v>4509</v>
      </c>
      <c r="B2009" s="12" t="s">
        <v>5074</v>
      </c>
      <c r="C2009" s="12" t="s">
        <v>1511</v>
      </c>
      <c r="D2009" s="12" t="s">
        <v>1971</v>
      </c>
      <c r="E2009" s="12" t="s">
        <v>2225</v>
      </c>
      <c r="F2009" s="1">
        <v>3.5899999141693102</v>
      </c>
      <c r="G2009" s="1" t="s">
        <v>4497</v>
      </c>
      <c r="H2009" s="1">
        <v>4.5400001108646401E-3</v>
      </c>
      <c r="I2009" s="1" t="s">
        <v>4497</v>
      </c>
      <c r="J2009" s="1">
        <v>2.5700000696815599E-4</v>
      </c>
      <c r="K2009" s="1" t="s">
        <v>4497</v>
      </c>
      <c r="L2009" s="1">
        <v>4.0480000898241997E-3</v>
      </c>
      <c r="M2009" s="1" t="s">
        <v>4497</v>
      </c>
      <c r="N2009" s="1">
        <v>1.1490000179037499E-3</v>
      </c>
      <c r="O2009" s="1" t="s">
        <v>4497</v>
      </c>
    </row>
    <row r="2010" spans="1:15" x14ac:dyDescent="0.25">
      <c r="A2010" s="12" t="s">
        <v>4509</v>
      </c>
      <c r="B2010" s="12" t="s">
        <v>5075</v>
      </c>
      <c r="C2010" s="12" t="s">
        <v>1511</v>
      </c>
      <c r="D2010" s="12" t="s">
        <v>1948</v>
      </c>
      <c r="E2010" s="12" t="s">
        <v>2225</v>
      </c>
      <c r="F2010" s="1">
        <v>3.5899999141693102</v>
      </c>
      <c r="G2010" s="1" t="s">
        <v>4497</v>
      </c>
      <c r="H2010" s="1">
        <v>4.5400001108646401E-3</v>
      </c>
      <c r="I2010" s="1" t="s">
        <v>4497</v>
      </c>
      <c r="J2010" s="1">
        <v>2.5700000696815599E-4</v>
      </c>
      <c r="K2010" s="1" t="s">
        <v>4497</v>
      </c>
      <c r="L2010" s="1">
        <v>4.0480000898241997E-3</v>
      </c>
      <c r="M2010" s="1" t="s">
        <v>4497</v>
      </c>
      <c r="N2010" s="1">
        <v>1.1490000179037499E-3</v>
      </c>
      <c r="O2010" s="1" t="s">
        <v>4497</v>
      </c>
    </row>
    <row r="2011" spans="1:15" x14ac:dyDescent="0.25">
      <c r="A2011" s="12" t="s">
        <v>4509</v>
      </c>
      <c r="B2011" s="12" t="s">
        <v>5076</v>
      </c>
      <c r="C2011" s="12" t="s">
        <v>1511</v>
      </c>
      <c r="D2011" s="12" t="s">
        <v>5077</v>
      </c>
      <c r="E2011" s="12" t="s">
        <v>2225</v>
      </c>
      <c r="F2011" s="1">
        <v>3.5899999141693102</v>
      </c>
      <c r="G2011" s="1" t="s">
        <v>4497</v>
      </c>
      <c r="H2011" s="1">
        <v>4.5400001108646401E-3</v>
      </c>
      <c r="I2011" s="1" t="s">
        <v>4497</v>
      </c>
      <c r="J2011" s="1">
        <v>2.5700000696815599E-4</v>
      </c>
      <c r="K2011" s="1" t="s">
        <v>4497</v>
      </c>
      <c r="L2011" s="1">
        <v>4.0480000898241997E-3</v>
      </c>
      <c r="M2011" s="1" t="s">
        <v>4497</v>
      </c>
      <c r="N2011" s="1">
        <v>1.1490000179037499E-3</v>
      </c>
      <c r="O2011" s="1" t="s">
        <v>4497</v>
      </c>
    </row>
    <row r="2012" spans="1:15" x14ac:dyDescent="0.25">
      <c r="A2012" s="12" t="s">
        <v>4509</v>
      </c>
      <c r="B2012" s="12" t="s">
        <v>5078</v>
      </c>
      <c r="C2012" s="12" t="s">
        <v>1511</v>
      </c>
      <c r="D2012" s="12" t="s">
        <v>5079</v>
      </c>
      <c r="E2012" s="12" t="s">
        <v>2225</v>
      </c>
      <c r="F2012" s="1">
        <v>3.5899999141693102</v>
      </c>
      <c r="G2012" s="1" t="s">
        <v>4497</v>
      </c>
      <c r="H2012" s="1">
        <v>4.5400001108646401E-3</v>
      </c>
      <c r="I2012" s="1" t="s">
        <v>4497</v>
      </c>
      <c r="J2012" s="1">
        <v>2.5700000696815599E-4</v>
      </c>
      <c r="K2012" s="1" t="s">
        <v>4497</v>
      </c>
      <c r="L2012" s="1">
        <v>4.0480000898241997E-3</v>
      </c>
      <c r="M2012" s="1" t="s">
        <v>4497</v>
      </c>
      <c r="N2012" s="1">
        <v>1.1490000179037499E-3</v>
      </c>
      <c r="O2012" s="1" t="s">
        <v>4497</v>
      </c>
    </row>
    <row r="2013" spans="1:15" x14ac:dyDescent="0.25">
      <c r="A2013" s="12" t="s">
        <v>4509</v>
      </c>
      <c r="B2013" s="12" t="s">
        <v>5080</v>
      </c>
      <c r="C2013" s="12" t="s">
        <v>1511</v>
      </c>
      <c r="D2013" s="12" t="s">
        <v>5081</v>
      </c>
      <c r="E2013" s="12" t="s">
        <v>2225</v>
      </c>
      <c r="F2013" s="1">
        <v>3.5899999141693102</v>
      </c>
      <c r="G2013" s="1" t="s">
        <v>4497</v>
      </c>
      <c r="H2013" s="1">
        <v>4.5400001108646401E-3</v>
      </c>
      <c r="I2013" s="1" t="s">
        <v>4497</v>
      </c>
      <c r="J2013" s="1">
        <v>2.5700000696815599E-4</v>
      </c>
      <c r="K2013" s="1" t="s">
        <v>4497</v>
      </c>
      <c r="L2013" s="1">
        <v>4.0480000898241997E-3</v>
      </c>
      <c r="M2013" s="1" t="s">
        <v>4497</v>
      </c>
      <c r="N2013" s="1">
        <v>1.1490000179037499E-3</v>
      </c>
      <c r="O2013" s="1" t="s">
        <v>4497</v>
      </c>
    </row>
    <row r="2014" spans="1:15" x14ac:dyDescent="0.25">
      <c r="A2014" s="12" t="s">
        <v>4509</v>
      </c>
      <c r="B2014" s="12" t="s">
        <v>5082</v>
      </c>
      <c r="C2014" s="12" t="s">
        <v>1511</v>
      </c>
      <c r="D2014" s="12" t="s">
        <v>5083</v>
      </c>
      <c r="E2014" s="12" t="s">
        <v>2225</v>
      </c>
      <c r="F2014" s="1">
        <v>3.5899999141693102</v>
      </c>
      <c r="G2014" s="1" t="s">
        <v>4497</v>
      </c>
      <c r="H2014" s="1">
        <v>4.5400001108646401E-3</v>
      </c>
      <c r="I2014" s="1" t="s">
        <v>4497</v>
      </c>
      <c r="J2014" s="1">
        <v>2.5700000696815599E-4</v>
      </c>
      <c r="K2014" s="1" t="s">
        <v>4497</v>
      </c>
      <c r="L2014" s="1">
        <v>4.0480000898241997E-3</v>
      </c>
      <c r="M2014" s="1" t="s">
        <v>4497</v>
      </c>
      <c r="N2014" s="1">
        <v>1.1490000179037499E-3</v>
      </c>
      <c r="O2014" s="1" t="s">
        <v>4497</v>
      </c>
    </row>
    <row r="2015" spans="1:15" x14ac:dyDescent="0.25">
      <c r="A2015" s="12" t="s">
        <v>4509</v>
      </c>
      <c r="B2015" s="12" t="s">
        <v>5084</v>
      </c>
      <c r="C2015" s="12" t="s">
        <v>1511</v>
      </c>
      <c r="D2015" s="12" t="s">
        <v>2462</v>
      </c>
      <c r="E2015" s="12" t="s">
        <v>2225</v>
      </c>
      <c r="F2015" s="1">
        <v>3.5899999141693102</v>
      </c>
      <c r="G2015" s="1" t="s">
        <v>4497</v>
      </c>
      <c r="H2015" s="1">
        <v>4.5400001108646401E-3</v>
      </c>
      <c r="I2015" s="1" t="s">
        <v>4497</v>
      </c>
      <c r="J2015" s="1">
        <v>2.5700000696815599E-4</v>
      </c>
      <c r="K2015" s="1" t="s">
        <v>4497</v>
      </c>
      <c r="L2015" s="1">
        <v>4.0480000898241997E-3</v>
      </c>
      <c r="M2015" s="1" t="s">
        <v>4497</v>
      </c>
      <c r="N2015" s="1">
        <v>1.1490000179037499E-3</v>
      </c>
      <c r="O2015" s="1" t="s">
        <v>4497</v>
      </c>
    </row>
    <row r="2016" spans="1:15" x14ac:dyDescent="0.25">
      <c r="A2016" s="12" t="s">
        <v>4509</v>
      </c>
      <c r="B2016" s="12" t="s">
        <v>5085</v>
      </c>
      <c r="C2016" s="12" t="s">
        <v>1511</v>
      </c>
      <c r="D2016" s="12" t="s">
        <v>3210</v>
      </c>
      <c r="E2016" s="12" t="s">
        <v>2225</v>
      </c>
      <c r="F2016" s="1">
        <v>3.5899999141693102</v>
      </c>
      <c r="G2016" s="1" t="s">
        <v>4497</v>
      </c>
      <c r="H2016" s="1">
        <v>4.5400001108646401E-3</v>
      </c>
      <c r="I2016" s="1" t="s">
        <v>4497</v>
      </c>
      <c r="J2016" s="1">
        <v>2.5700000696815599E-4</v>
      </c>
      <c r="K2016" s="1" t="s">
        <v>4497</v>
      </c>
      <c r="L2016" s="1">
        <v>4.0480000898241997E-3</v>
      </c>
      <c r="M2016" s="1" t="s">
        <v>4497</v>
      </c>
      <c r="N2016" s="1">
        <v>1.1490000179037499E-3</v>
      </c>
      <c r="O2016" s="1" t="s">
        <v>4497</v>
      </c>
    </row>
    <row r="2017" spans="1:15" x14ac:dyDescent="0.25">
      <c r="A2017" s="12" t="s">
        <v>4509</v>
      </c>
      <c r="B2017" s="12" t="s">
        <v>5086</v>
      </c>
      <c r="C2017" s="12" t="s">
        <v>1511</v>
      </c>
      <c r="D2017" s="12" t="s">
        <v>1808</v>
      </c>
      <c r="E2017" s="12" t="s">
        <v>2225</v>
      </c>
      <c r="F2017" s="1">
        <v>3.5899999141693102</v>
      </c>
      <c r="G2017" s="1" t="s">
        <v>4497</v>
      </c>
      <c r="H2017" s="1">
        <v>4.5400001108646401E-3</v>
      </c>
      <c r="I2017" s="1" t="s">
        <v>4497</v>
      </c>
      <c r="J2017" s="1">
        <v>2.5700000696815599E-4</v>
      </c>
      <c r="K2017" s="1" t="s">
        <v>4497</v>
      </c>
      <c r="L2017" s="1">
        <v>4.0480000898241997E-3</v>
      </c>
      <c r="M2017" s="1" t="s">
        <v>4497</v>
      </c>
      <c r="N2017" s="1">
        <v>1.1490000179037499E-3</v>
      </c>
      <c r="O2017" s="1" t="s">
        <v>4497</v>
      </c>
    </row>
    <row r="2018" spans="1:15" x14ac:dyDescent="0.25">
      <c r="A2018" s="12" t="s">
        <v>4509</v>
      </c>
      <c r="B2018" s="12" t="s">
        <v>5087</v>
      </c>
      <c r="C2018" s="12" t="s">
        <v>1511</v>
      </c>
      <c r="D2018" s="12" t="s">
        <v>5088</v>
      </c>
      <c r="E2018" s="12" t="s">
        <v>2225</v>
      </c>
      <c r="F2018" s="1">
        <v>3.5899999141693102</v>
      </c>
      <c r="G2018" s="1" t="s">
        <v>4497</v>
      </c>
      <c r="H2018" s="1">
        <v>4.5400001108646401E-3</v>
      </c>
      <c r="I2018" s="1" t="s">
        <v>4497</v>
      </c>
      <c r="J2018" s="1">
        <v>2.5700000696815599E-4</v>
      </c>
      <c r="K2018" s="1" t="s">
        <v>4497</v>
      </c>
      <c r="L2018" s="1">
        <v>4.0480000898241997E-3</v>
      </c>
      <c r="M2018" s="1" t="s">
        <v>4497</v>
      </c>
      <c r="N2018" s="1">
        <v>1.1490000179037499E-3</v>
      </c>
      <c r="O2018" s="1" t="s">
        <v>4497</v>
      </c>
    </row>
    <row r="2019" spans="1:15" x14ac:dyDescent="0.25">
      <c r="A2019" s="12" t="s">
        <v>4509</v>
      </c>
      <c r="B2019" s="12" t="s">
        <v>5089</v>
      </c>
      <c r="C2019" s="12" t="s">
        <v>1511</v>
      </c>
      <c r="D2019" s="12" t="s">
        <v>2115</v>
      </c>
      <c r="E2019" s="12" t="s">
        <v>2225</v>
      </c>
      <c r="F2019" s="1">
        <v>3.5899999141693102</v>
      </c>
      <c r="G2019" s="1" t="s">
        <v>4497</v>
      </c>
      <c r="H2019" s="1">
        <v>4.5400001108646401E-3</v>
      </c>
      <c r="I2019" s="1" t="s">
        <v>4497</v>
      </c>
      <c r="J2019" s="1">
        <v>2.5700000696815599E-4</v>
      </c>
      <c r="K2019" s="1" t="s">
        <v>4497</v>
      </c>
      <c r="L2019" s="1">
        <v>4.0480000898241997E-3</v>
      </c>
      <c r="M2019" s="1" t="s">
        <v>4497</v>
      </c>
      <c r="N2019" s="1">
        <v>1.1490000179037499E-3</v>
      </c>
      <c r="O2019" s="1" t="s">
        <v>4497</v>
      </c>
    </row>
    <row r="2020" spans="1:15" x14ac:dyDescent="0.25">
      <c r="A2020" s="12" t="s">
        <v>4509</v>
      </c>
      <c r="B2020" s="12" t="s">
        <v>5090</v>
      </c>
      <c r="C2020" s="12" t="s">
        <v>1511</v>
      </c>
      <c r="D2020" s="12" t="s">
        <v>1630</v>
      </c>
      <c r="E2020" s="12" t="s">
        <v>2225</v>
      </c>
      <c r="F2020" s="1">
        <v>3.5899999141693102</v>
      </c>
      <c r="G2020" s="1" t="s">
        <v>4497</v>
      </c>
      <c r="H2020" s="1">
        <v>4.5400001108646401E-3</v>
      </c>
      <c r="I2020" s="1" t="s">
        <v>4497</v>
      </c>
      <c r="J2020" s="1">
        <v>2.5700000696815599E-4</v>
      </c>
      <c r="K2020" s="1" t="s">
        <v>4497</v>
      </c>
      <c r="L2020" s="1">
        <v>4.0480000898241997E-3</v>
      </c>
      <c r="M2020" s="1" t="s">
        <v>4497</v>
      </c>
      <c r="N2020" s="1">
        <v>1.1490000179037499E-3</v>
      </c>
      <c r="O2020" s="1" t="s">
        <v>4497</v>
      </c>
    </row>
    <row r="2021" spans="1:15" x14ac:dyDescent="0.25">
      <c r="A2021" s="12" t="s">
        <v>4509</v>
      </c>
      <c r="B2021" s="12" t="s">
        <v>5091</v>
      </c>
      <c r="C2021" s="12" t="s">
        <v>1511</v>
      </c>
      <c r="D2021" s="12" t="s">
        <v>1675</v>
      </c>
      <c r="E2021" s="12" t="s">
        <v>2225</v>
      </c>
      <c r="F2021" s="1">
        <v>3.5899999141693102</v>
      </c>
      <c r="G2021" s="1" t="s">
        <v>4497</v>
      </c>
      <c r="H2021" s="1">
        <v>4.5400001108646401E-3</v>
      </c>
      <c r="I2021" s="1" t="s">
        <v>4497</v>
      </c>
      <c r="J2021" s="1">
        <v>2.5700000696815599E-4</v>
      </c>
      <c r="K2021" s="1" t="s">
        <v>4497</v>
      </c>
      <c r="L2021" s="1">
        <v>4.0480000898241997E-3</v>
      </c>
      <c r="M2021" s="1" t="s">
        <v>4497</v>
      </c>
      <c r="N2021" s="1">
        <v>1.1490000179037499E-3</v>
      </c>
      <c r="O2021" s="1" t="s">
        <v>4497</v>
      </c>
    </row>
    <row r="2022" spans="1:15" x14ac:dyDescent="0.25">
      <c r="A2022" s="12" t="s">
        <v>4509</v>
      </c>
      <c r="B2022" s="12" t="s">
        <v>5092</v>
      </c>
      <c r="C2022" s="12" t="s">
        <v>1511</v>
      </c>
      <c r="D2022" s="12" t="s">
        <v>5093</v>
      </c>
      <c r="E2022" s="12" t="s">
        <v>2225</v>
      </c>
      <c r="F2022" s="1">
        <v>3.5899999141693102</v>
      </c>
      <c r="G2022" s="1" t="s">
        <v>4497</v>
      </c>
      <c r="H2022" s="1">
        <v>4.5400001108646401E-3</v>
      </c>
      <c r="I2022" s="1" t="s">
        <v>4497</v>
      </c>
      <c r="J2022" s="1">
        <v>2.5700000696815599E-4</v>
      </c>
      <c r="K2022" s="1" t="s">
        <v>4497</v>
      </c>
      <c r="L2022" s="1">
        <v>4.0480000898241997E-3</v>
      </c>
      <c r="M2022" s="1" t="s">
        <v>4497</v>
      </c>
      <c r="N2022" s="1">
        <v>1.1490000179037499E-3</v>
      </c>
      <c r="O2022" s="1" t="s">
        <v>4497</v>
      </c>
    </row>
    <row r="2023" spans="1:15" x14ac:dyDescent="0.25">
      <c r="A2023" s="12" t="s">
        <v>4509</v>
      </c>
      <c r="B2023" s="12" t="s">
        <v>5094</v>
      </c>
      <c r="C2023" s="12" t="s">
        <v>1511</v>
      </c>
      <c r="D2023" s="12" t="s">
        <v>3773</v>
      </c>
      <c r="E2023" s="12" t="s">
        <v>2225</v>
      </c>
      <c r="F2023" s="1">
        <v>3.5899999141693102</v>
      </c>
      <c r="G2023" s="1" t="s">
        <v>4497</v>
      </c>
      <c r="H2023" s="1">
        <v>4.5400001108646401E-3</v>
      </c>
      <c r="I2023" s="1" t="s">
        <v>4497</v>
      </c>
      <c r="J2023" s="1">
        <v>2.5700000696815599E-4</v>
      </c>
      <c r="K2023" s="1" t="s">
        <v>4497</v>
      </c>
      <c r="L2023" s="1">
        <v>4.0480000898241997E-3</v>
      </c>
      <c r="M2023" s="1" t="s">
        <v>4497</v>
      </c>
      <c r="N2023" s="1">
        <v>1.1490000179037499E-3</v>
      </c>
      <c r="O2023" s="1" t="s">
        <v>4497</v>
      </c>
    </row>
    <row r="2024" spans="1:15" x14ac:dyDescent="0.25">
      <c r="A2024" s="12" t="s">
        <v>4509</v>
      </c>
      <c r="B2024" s="12" t="s">
        <v>5095</v>
      </c>
      <c r="C2024" s="12" t="s">
        <v>1511</v>
      </c>
      <c r="D2024" s="12" t="s">
        <v>2140</v>
      </c>
      <c r="E2024" s="12" t="s">
        <v>2225</v>
      </c>
      <c r="F2024" s="1">
        <v>3.5899999141693102</v>
      </c>
      <c r="G2024" s="1" t="s">
        <v>4497</v>
      </c>
      <c r="H2024" s="1">
        <v>4.5400001108646401E-3</v>
      </c>
      <c r="I2024" s="1" t="s">
        <v>4497</v>
      </c>
      <c r="J2024" s="1">
        <v>2.5700000696815599E-4</v>
      </c>
      <c r="K2024" s="1" t="s">
        <v>4497</v>
      </c>
      <c r="L2024" s="1">
        <v>4.0480000898241997E-3</v>
      </c>
      <c r="M2024" s="1" t="s">
        <v>4497</v>
      </c>
      <c r="N2024" s="1">
        <v>1.1490000179037499E-3</v>
      </c>
      <c r="O2024" s="1" t="s">
        <v>4497</v>
      </c>
    </row>
    <row r="2025" spans="1:15" x14ac:dyDescent="0.25">
      <c r="A2025" s="12" t="s">
        <v>4509</v>
      </c>
      <c r="B2025" s="12" t="s">
        <v>5096</v>
      </c>
      <c r="C2025" s="12" t="s">
        <v>1511</v>
      </c>
      <c r="D2025" s="12" t="s">
        <v>5097</v>
      </c>
      <c r="E2025" s="12" t="s">
        <v>2225</v>
      </c>
      <c r="F2025" s="1">
        <v>3.5899999141693102</v>
      </c>
      <c r="G2025" s="1" t="s">
        <v>4497</v>
      </c>
      <c r="H2025" s="1">
        <v>4.5400001108646401E-3</v>
      </c>
      <c r="I2025" s="1" t="s">
        <v>4497</v>
      </c>
      <c r="J2025" s="1">
        <v>2.5700000696815599E-4</v>
      </c>
      <c r="K2025" s="1" t="s">
        <v>4497</v>
      </c>
      <c r="L2025" s="1">
        <v>4.0480000898241997E-3</v>
      </c>
      <c r="M2025" s="1" t="s">
        <v>4497</v>
      </c>
      <c r="N2025" s="1">
        <v>1.1490000179037499E-3</v>
      </c>
      <c r="O2025" s="1" t="s">
        <v>4497</v>
      </c>
    </row>
    <row r="2026" spans="1:15" x14ac:dyDescent="0.25">
      <c r="A2026" s="12" t="s">
        <v>4509</v>
      </c>
      <c r="B2026" s="12" t="s">
        <v>5098</v>
      </c>
      <c r="C2026" s="12" t="s">
        <v>1511</v>
      </c>
      <c r="D2026" s="12" t="s">
        <v>2139</v>
      </c>
      <c r="E2026" s="12" t="s">
        <v>2225</v>
      </c>
      <c r="F2026" s="1">
        <v>3.5899999141693102</v>
      </c>
      <c r="G2026" s="1" t="s">
        <v>4497</v>
      </c>
      <c r="H2026" s="1">
        <v>4.5400001108646401E-3</v>
      </c>
      <c r="I2026" s="1" t="s">
        <v>4497</v>
      </c>
      <c r="J2026" s="1">
        <v>2.5700000696815599E-4</v>
      </c>
      <c r="K2026" s="1" t="s">
        <v>4497</v>
      </c>
      <c r="L2026" s="1">
        <v>4.0480000898241997E-3</v>
      </c>
      <c r="M2026" s="1" t="s">
        <v>4497</v>
      </c>
      <c r="N2026" s="1">
        <v>1.1490000179037499E-3</v>
      </c>
      <c r="O2026" s="1" t="s">
        <v>4497</v>
      </c>
    </row>
    <row r="2027" spans="1:15" x14ac:dyDescent="0.25">
      <c r="A2027" s="12" t="s">
        <v>4509</v>
      </c>
      <c r="B2027" s="12" t="s">
        <v>5099</v>
      </c>
      <c r="C2027" s="12" t="s">
        <v>1511</v>
      </c>
      <c r="D2027" s="12" t="s">
        <v>1728</v>
      </c>
      <c r="E2027" s="12" t="s">
        <v>2225</v>
      </c>
      <c r="F2027" s="1">
        <v>3.5899999141693102</v>
      </c>
      <c r="G2027" s="1" t="s">
        <v>4497</v>
      </c>
      <c r="H2027" s="1">
        <v>4.5400001108646401E-3</v>
      </c>
      <c r="I2027" s="1" t="s">
        <v>4497</v>
      </c>
      <c r="J2027" s="1">
        <v>2.5700000696815599E-4</v>
      </c>
      <c r="K2027" s="1" t="s">
        <v>4497</v>
      </c>
      <c r="L2027" s="1">
        <v>4.0480000898241997E-3</v>
      </c>
      <c r="M2027" s="1" t="s">
        <v>4497</v>
      </c>
      <c r="N2027" s="1">
        <v>1.1490000179037499E-3</v>
      </c>
      <c r="O2027" s="1" t="s">
        <v>4497</v>
      </c>
    </row>
    <row r="2028" spans="1:15" x14ac:dyDescent="0.25">
      <c r="A2028" s="12" t="s">
        <v>4509</v>
      </c>
      <c r="B2028" s="12" t="s">
        <v>5100</v>
      </c>
      <c r="C2028" s="12" t="s">
        <v>1511</v>
      </c>
      <c r="D2028" s="12" t="s">
        <v>5101</v>
      </c>
      <c r="E2028" s="12" t="s">
        <v>2225</v>
      </c>
      <c r="F2028" s="1">
        <v>3.5899999141693102</v>
      </c>
      <c r="G2028" s="1" t="s">
        <v>4497</v>
      </c>
      <c r="H2028" s="1">
        <v>4.5400001108646401E-3</v>
      </c>
      <c r="I2028" s="1" t="s">
        <v>4497</v>
      </c>
      <c r="J2028" s="1">
        <v>2.5700000696815599E-4</v>
      </c>
      <c r="K2028" s="1" t="s">
        <v>4497</v>
      </c>
      <c r="L2028" s="1">
        <v>4.0480000898241997E-3</v>
      </c>
      <c r="M2028" s="1" t="s">
        <v>4497</v>
      </c>
      <c r="N2028" s="1">
        <v>1.1490000179037499E-3</v>
      </c>
      <c r="O2028" s="1" t="s">
        <v>4497</v>
      </c>
    </row>
    <row r="2029" spans="1:15" x14ac:dyDescent="0.25">
      <c r="A2029" s="12" t="s">
        <v>4509</v>
      </c>
      <c r="B2029" s="12" t="s">
        <v>5102</v>
      </c>
      <c r="C2029" s="12" t="s">
        <v>1511</v>
      </c>
      <c r="D2029" s="12" t="s">
        <v>4198</v>
      </c>
      <c r="E2029" s="12" t="s">
        <v>2225</v>
      </c>
      <c r="F2029" s="1">
        <v>3.5899999141693102</v>
      </c>
      <c r="G2029" s="1" t="s">
        <v>4497</v>
      </c>
      <c r="H2029" s="1">
        <v>4.5400001108646401E-3</v>
      </c>
      <c r="I2029" s="1" t="s">
        <v>4497</v>
      </c>
      <c r="J2029" s="1">
        <v>2.5700000696815599E-4</v>
      </c>
      <c r="K2029" s="1" t="s">
        <v>4497</v>
      </c>
      <c r="L2029" s="1">
        <v>4.0480000898241997E-3</v>
      </c>
      <c r="M2029" s="1" t="s">
        <v>4497</v>
      </c>
      <c r="N2029" s="1">
        <v>1.1490000179037499E-3</v>
      </c>
      <c r="O2029" s="1" t="s">
        <v>4497</v>
      </c>
    </row>
    <row r="2030" spans="1:15" x14ac:dyDescent="0.25">
      <c r="A2030" s="12" t="s">
        <v>4509</v>
      </c>
      <c r="B2030" s="12" t="s">
        <v>5103</v>
      </c>
      <c r="C2030" s="12" t="s">
        <v>1511</v>
      </c>
      <c r="D2030" s="12" t="s">
        <v>1792</v>
      </c>
      <c r="E2030" s="12" t="s">
        <v>2225</v>
      </c>
      <c r="F2030" s="1">
        <v>3.5899999141693102</v>
      </c>
      <c r="G2030" s="1" t="s">
        <v>4497</v>
      </c>
      <c r="H2030" s="1">
        <v>4.5400001108646401E-3</v>
      </c>
      <c r="I2030" s="1" t="s">
        <v>4497</v>
      </c>
      <c r="J2030" s="1">
        <v>2.5700000696815599E-4</v>
      </c>
      <c r="K2030" s="1" t="s">
        <v>4497</v>
      </c>
      <c r="L2030" s="1">
        <v>4.0480000898241997E-3</v>
      </c>
      <c r="M2030" s="1" t="s">
        <v>4497</v>
      </c>
      <c r="N2030" s="1">
        <v>1.1490000179037499E-3</v>
      </c>
      <c r="O2030" s="1" t="s">
        <v>4497</v>
      </c>
    </row>
    <row r="2031" spans="1:15" x14ac:dyDescent="0.25">
      <c r="A2031" s="12" t="s">
        <v>4509</v>
      </c>
      <c r="B2031" s="12" t="s">
        <v>5104</v>
      </c>
      <c r="C2031" s="12" t="s">
        <v>1511</v>
      </c>
      <c r="D2031" s="12" t="s">
        <v>5105</v>
      </c>
      <c r="E2031" s="12" t="s">
        <v>2225</v>
      </c>
      <c r="F2031" s="1">
        <v>3.5899999141693102</v>
      </c>
      <c r="G2031" s="1" t="s">
        <v>4497</v>
      </c>
      <c r="H2031" s="1">
        <v>4.5400001108646401E-3</v>
      </c>
      <c r="I2031" s="1" t="s">
        <v>4497</v>
      </c>
      <c r="J2031" s="1">
        <v>2.5700000696815599E-4</v>
      </c>
      <c r="K2031" s="1" t="s">
        <v>4497</v>
      </c>
      <c r="L2031" s="1">
        <v>4.0480000898241997E-3</v>
      </c>
      <c r="M2031" s="1" t="s">
        <v>4497</v>
      </c>
      <c r="N2031" s="1">
        <v>1.1490000179037499E-3</v>
      </c>
      <c r="O2031" s="1" t="s">
        <v>4497</v>
      </c>
    </row>
    <row r="2032" spans="1:15" x14ac:dyDescent="0.25">
      <c r="A2032" s="12" t="s">
        <v>4509</v>
      </c>
      <c r="B2032" s="12" t="s">
        <v>5106</v>
      </c>
      <c r="C2032" s="12" t="s">
        <v>1511</v>
      </c>
      <c r="D2032" s="12" t="s">
        <v>5107</v>
      </c>
      <c r="E2032" s="12" t="s">
        <v>2225</v>
      </c>
      <c r="F2032" s="1">
        <v>3.5899999141693102</v>
      </c>
      <c r="G2032" s="1" t="s">
        <v>4497</v>
      </c>
      <c r="H2032" s="1">
        <v>4.5400001108646401E-3</v>
      </c>
      <c r="I2032" s="1" t="s">
        <v>4497</v>
      </c>
      <c r="J2032" s="1">
        <v>2.5700000696815599E-4</v>
      </c>
      <c r="K2032" s="1" t="s">
        <v>4497</v>
      </c>
      <c r="L2032" s="1">
        <v>4.0480000898241997E-3</v>
      </c>
      <c r="M2032" s="1" t="s">
        <v>4497</v>
      </c>
      <c r="N2032" s="1">
        <v>1.1490000179037499E-3</v>
      </c>
      <c r="O2032" s="1" t="s">
        <v>4497</v>
      </c>
    </row>
    <row r="2033" spans="1:15" x14ac:dyDescent="0.25">
      <c r="A2033" s="12" t="s">
        <v>4509</v>
      </c>
      <c r="B2033" s="12" t="s">
        <v>5108</v>
      </c>
      <c r="C2033" s="12" t="s">
        <v>1511</v>
      </c>
      <c r="D2033" s="12" t="s">
        <v>2101</v>
      </c>
      <c r="E2033" s="12" t="s">
        <v>2225</v>
      </c>
      <c r="F2033" s="1">
        <v>3.5899999141693102</v>
      </c>
      <c r="G2033" s="1" t="s">
        <v>4497</v>
      </c>
      <c r="H2033" s="1">
        <v>4.5400001108646401E-3</v>
      </c>
      <c r="I2033" s="1" t="s">
        <v>4497</v>
      </c>
      <c r="J2033" s="1">
        <v>2.5700000696815599E-4</v>
      </c>
      <c r="K2033" s="1" t="s">
        <v>4497</v>
      </c>
      <c r="L2033" s="1">
        <v>4.0480000898241997E-3</v>
      </c>
      <c r="M2033" s="1" t="s">
        <v>4497</v>
      </c>
      <c r="N2033" s="1">
        <v>1.1490000179037499E-3</v>
      </c>
      <c r="O2033" s="1" t="s">
        <v>4497</v>
      </c>
    </row>
    <row r="2034" spans="1:15" x14ac:dyDescent="0.25">
      <c r="A2034" s="12" t="s">
        <v>4509</v>
      </c>
      <c r="B2034" s="12" t="s">
        <v>5109</v>
      </c>
      <c r="C2034" s="12" t="s">
        <v>1511</v>
      </c>
      <c r="D2034" s="12" t="s">
        <v>1912</v>
      </c>
      <c r="E2034" s="12" t="s">
        <v>2225</v>
      </c>
      <c r="F2034" s="1">
        <v>3.5899999141693102</v>
      </c>
      <c r="G2034" s="1" t="s">
        <v>4497</v>
      </c>
      <c r="H2034" s="1">
        <v>4.5400001108646401E-3</v>
      </c>
      <c r="I2034" s="1" t="s">
        <v>4497</v>
      </c>
      <c r="J2034" s="1">
        <v>2.5700000696815599E-4</v>
      </c>
      <c r="K2034" s="1" t="s">
        <v>4497</v>
      </c>
      <c r="L2034" s="1">
        <v>4.0480000898241997E-3</v>
      </c>
      <c r="M2034" s="1" t="s">
        <v>4497</v>
      </c>
      <c r="N2034" s="1">
        <v>1.1490000179037499E-3</v>
      </c>
      <c r="O2034" s="1" t="s">
        <v>4497</v>
      </c>
    </row>
    <row r="2035" spans="1:15" x14ac:dyDescent="0.25">
      <c r="A2035" s="12" t="s">
        <v>4509</v>
      </c>
      <c r="B2035" s="12" t="s">
        <v>5110</v>
      </c>
      <c r="C2035" s="12" t="s">
        <v>1511</v>
      </c>
      <c r="D2035" s="12" t="s">
        <v>5111</v>
      </c>
      <c r="E2035" s="12" t="s">
        <v>2225</v>
      </c>
      <c r="F2035" s="1">
        <v>3.5899999141693102</v>
      </c>
      <c r="G2035" s="1" t="s">
        <v>4497</v>
      </c>
      <c r="H2035" s="1">
        <v>4.5400001108646401E-3</v>
      </c>
      <c r="I2035" s="1" t="s">
        <v>4497</v>
      </c>
      <c r="J2035" s="1">
        <v>2.5700000696815599E-4</v>
      </c>
      <c r="K2035" s="1" t="s">
        <v>4497</v>
      </c>
      <c r="L2035" s="1">
        <v>4.0480000898241997E-3</v>
      </c>
      <c r="M2035" s="1" t="s">
        <v>4497</v>
      </c>
      <c r="N2035" s="1">
        <v>1.1490000179037499E-3</v>
      </c>
      <c r="O2035" s="1" t="s">
        <v>4497</v>
      </c>
    </row>
    <row r="2036" spans="1:15" x14ac:dyDescent="0.25">
      <c r="A2036" s="12" t="s">
        <v>4509</v>
      </c>
      <c r="B2036" s="12" t="s">
        <v>5112</v>
      </c>
      <c r="C2036" s="12" t="s">
        <v>1511</v>
      </c>
      <c r="D2036" s="12" t="s">
        <v>3248</v>
      </c>
      <c r="E2036" s="12" t="s">
        <v>2225</v>
      </c>
      <c r="F2036" s="1">
        <v>3.5899999141693102</v>
      </c>
      <c r="G2036" s="1" t="s">
        <v>4497</v>
      </c>
      <c r="H2036" s="1">
        <v>4.5400001108646401E-3</v>
      </c>
      <c r="I2036" s="1" t="s">
        <v>4497</v>
      </c>
      <c r="J2036" s="1">
        <v>2.5700000696815599E-4</v>
      </c>
      <c r="K2036" s="1" t="s">
        <v>4497</v>
      </c>
      <c r="L2036" s="1">
        <v>4.0480000898241997E-3</v>
      </c>
      <c r="M2036" s="1" t="s">
        <v>4497</v>
      </c>
      <c r="N2036" s="1">
        <v>1.1490000179037499E-3</v>
      </c>
      <c r="O2036" s="1" t="s">
        <v>4497</v>
      </c>
    </row>
    <row r="2037" spans="1:15" x14ac:dyDescent="0.25">
      <c r="A2037" s="12" t="s">
        <v>4509</v>
      </c>
      <c r="B2037" s="12" t="s">
        <v>5113</v>
      </c>
      <c r="C2037" s="12" t="s">
        <v>1511</v>
      </c>
      <c r="D2037" s="12" t="s">
        <v>4211</v>
      </c>
      <c r="E2037" s="12" t="s">
        <v>2225</v>
      </c>
      <c r="F2037" s="1">
        <v>3.5899999141693102</v>
      </c>
      <c r="G2037" s="1" t="s">
        <v>4497</v>
      </c>
      <c r="H2037" s="1">
        <v>4.5400001108646401E-3</v>
      </c>
      <c r="I2037" s="1" t="s">
        <v>4497</v>
      </c>
      <c r="J2037" s="1">
        <v>2.5700000696815599E-4</v>
      </c>
      <c r="K2037" s="1" t="s">
        <v>4497</v>
      </c>
      <c r="L2037" s="1">
        <v>4.0480000898241997E-3</v>
      </c>
      <c r="M2037" s="1" t="s">
        <v>4497</v>
      </c>
      <c r="N2037" s="1">
        <v>1.1490000179037499E-3</v>
      </c>
      <c r="O2037" s="1" t="s">
        <v>4497</v>
      </c>
    </row>
    <row r="2038" spans="1:15" x14ac:dyDescent="0.25">
      <c r="A2038" s="12" t="s">
        <v>4509</v>
      </c>
      <c r="B2038" s="12" t="s">
        <v>5114</v>
      </c>
      <c r="C2038" s="12" t="s">
        <v>1511</v>
      </c>
      <c r="D2038" s="12" t="s">
        <v>1906</v>
      </c>
      <c r="E2038" s="12" t="s">
        <v>2225</v>
      </c>
      <c r="F2038" s="1">
        <v>3.5899999141693102</v>
      </c>
      <c r="G2038" s="1" t="s">
        <v>4497</v>
      </c>
      <c r="H2038" s="1">
        <v>4.5400001108646401E-3</v>
      </c>
      <c r="I2038" s="1" t="s">
        <v>4497</v>
      </c>
      <c r="J2038" s="1">
        <v>2.5700000696815599E-4</v>
      </c>
      <c r="K2038" s="1" t="s">
        <v>4497</v>
      </c>
      <c r="L2038" s="1">
        <v>4.0480000898241997E-3</v>
      </c>
      <c r="M2038" s="1" t="s">
        <v>4497</v>
      </c>
      <c r="N2038" s="1">
        <v>1.1490000179037499E-3</v>
      </c>
      <c r="O2038" s="1" t="s">
        <v>4497</v>
      </c>
    </row>
    <row r="2039" spans="1:15" x14ac:dyDescent="0.25">
      <c r="A2039" s="12" t="s">
        <v>4509</v>
      </c>
      <c r="B2039" s="12" t="s">
        <v>5115</v>
      </c>
      <c r="C2039" s="12" t="s">
        <v>1511</v>
      </c>
      <c r="D2039" s="12" t="s">
        <v>5116</v>
      </c>
      <c r="E2039" s="12" t="s">
        <v>2225</v>
      </c>
      <c r="F2039" s="1">
        <v>3.5899999141693102</v>
      </c>
      <c r="G2039" s="1" t="s">
        <v>4497</v>
      </c>
      <c r="H2039" s="1">
        <v>4.5400001108646401E-3</v>
      </c>
      <c r="I2039" s="1" t="s">
        <v>4497</v>
      </c>
      <c r="J2039" s="1">
        <v>2.5700000696815599E-4</v>
      </c>
      <c r="K2039" s="1" t="s">
        <v>4497</v>
      </c>
      <c r="L2039" s="1">
        <v>4.0480000898241997E-3</v>
      </c>
      <c r="M2039" s="1" t="s">
        <v>4497</v>
      </c>
      <c r="N2039" s="1">
        <v>1.1490000179037499E-3</v>
      </c>
      <c r="O2039" s="1" t="s">
        <v>4497</v>
      </c>
    </row>
    <row r="2040" spans="1:15" x14ac:dyDescent="0.25">
      <c r="A2040" s="12" t="s">
        <v>4509</v>
      </c>
      <c r="B2040" s="12" t="s">
        <v>5117</v>
      </c>
      <c r="C2040" s="12" t="s">
        <v>1511</v>
      </c>
      <c r="D2040" s="12" t="s">
        <v>5118</v>
      </c>
      <c r="E2040" s="12" t="s">
        <v>2225</v>
      </c>
      <c r="F2040" s="1">
        <v>3.5899999141693102</v>
      </c>
      <c r="G2040" s="1" t="s">
        <v>4497</v>
      </c>
      <c r="H2040" s="1">
        <v>4.5400001108646401E-3</v>
      </c>
      <c r="I2040" s="1" t="s">
        <v>4497</v>
      </c>
      <c r="J2040" s="1">
        <v>2.5700000696815599E-4</v>
      </c>
      <c r="K2040" s="1" t="s">
        <v>4497</v>
      </c>
      <c r="L2040" s="1">
        <v>4.0480000898241997E-3</v>
      </c>
      <c r="M2040" s="1" t="s">
        <v>4497</v>
      </c>
      <c r="N2040" s="1">
        <v>1.1490000179037499E-3</v>
      </c>
      <c r="O2040" s="1" t="s">
        <v>4497</v>
      </c>
    </row>
    <row r="2041" spans="1:15" x14ac:dyDescent="0.25">
      <c r="A2041" s="12" t="s">
        <v>4509</v>
      </c>
      <c r="B2041" s="12" t="s">
        <v>5119</v>
      </c>
      <c r="C2041" s="12" t="s">
        <v>1511</v>
      </c>
      <c r="D2041" s="12" t="s">
        <v>5120</v>
      </c>
      <c r="E2041" s="12" t="s">
        <v>2225</v>
      </c>
      <c r="F2041" s="1">
        <v>3.5899999141693102</v>
      </c>
      <c r="G2041" s="1" t="s">
        <v>4497</v>
      </c>
      <c r="H2041" s="1">
        <v>4.5400001108646401E-3</v>
      </c>
      <c r="I2041" s="1" t="s">
        <v>4497</v>
      </c>
      <c r="J2041" s="1">
        <v>2.5700000696815599E-4</v>
      </c>
      <c r="K2041" s="1" t="s">
        <v>4497</v>
      </c>
      <c r="L2041" s="1">
        <v>4.0480000898241997E-3</v>
      </c>
      <c r="M2041" s="1" t="s">
        <v>4497</v>
      </c>
      <c r="N2041" s="1">
        <v>1.1490000179037499E-3</v>
      </c>
      <c r="O2041" s="1" t="s">
        <v>4497</v>
      </c>
    </row>
    <row r="2042" spans="1:15" x14ac:dyDescent="0.25">
      <c r="A2042" s="12" t="s">
        <v>4509</v>
      </c>
      <c r="B2042" s="12" t="s">
        <v>5121</v>
      </c>
      <c r="C2042" s="12" t="s">
        <v>1511</v>
      </c>
      <c r="D2042" s="12" t="s">
        <v>1680</v>
      </c>
      <c r="E2042" s="12" t="s">
        <v>2225</v>
      </c>
      <c r="F2042" s="1">
        <v>3.5899999141693102</v>
      </c>
      <c r="G2042" s="1" t="s">
        <v>4497</v>
      </c>
      <c r="H2042" s="1">
        <v>4.5400001108646401E-3</v>
      </c>
      <c r="I2042" s="1" t="s">
        <v>4497</v>
      </c>
      <c r="J2042" s="1">
        <v>2.5700000696815599E-4</v>
      </c>
      <c r="K2042" s="1" t="s">
        <v>4497</v>
      </c>
      <c r="L2042" s="1">
        <v>4.0480000898241997E-3</v>
      </c>
      <c r="M2042" s="1" t="s">
        <v>4497</v>
      </c>
      <c r="N2042" s="1">
        <v>1.1490000179037499E-3</v>
      </c>
      <c r="O2042" s="1" t="s">
        <v>4497</v>
      </c>
    </row>
    <row r="2043" spans="1:15" x14ac:dyDescent="0.25">
      <c r="A2043" s="12" t="s">
        <v>4509</v>
      </c>
      <c r="B2043" s="12" t="s">
        <v>5122</v>
      </c>
      <c r="C2043" s="12" t="s">
        <v>1511</v>
      </c>
      <c r="D2043" s="12" t="s">
        <v>1761</v>
      </c>
      <c r="E2043" s="12" t="s">
        <v>2225</v>
      </c>
      <c r="F2043" s="1">
        <v>3.5899999141693102</v>
      </c>
      <c r="G2043" s="1" t="s">
        <v>4497</v>
      </c>
      <c r="H2043" s="1">
        <v>4.5400001108646401E-3</v>
      </c>
      <c r="I2043" s="1" t="s">
        <v>4497</v>
      </c>
      <c r="J2043" s="1">
        <v>2.5700000696815599E-4</v>
      </c>
      <c r="K2043" s="1" t="s">
        <v>4497</v>
      </c>
      <c r="L2043" s="1">
        <v>4.0480000898241997E-3</v>
      </c>
      <c r="M2043" s="1" t="s">
        <v>4497</v>
      </c>
      <c r="N2043" s="1">
        <v>1.1490000179037499E-3</v>
      </c>
      <c r="O2043" s="1" t="s">
        <v>4497</v>
      </c>
    </row>
    <row r="2044" spans="1:15" x14ac:dyDescent="0.25">
      <c r="A2044" s="12" t="s">
        <v>4509</v>
      </c>
      <c r="B2044" s="12" t="s">
        <v>5123</v>
      </c>
      <c r="C2044" s="12" t="s">
        <v>1511</v>
      </c>
      <c r="D2044" s="12" t="s">
        <v>1299</v>
      </c>
      <c r="E2044" s="12" t="s">
        <v>2225</v>
      </c>
      <c r="F2044" s="1">
        <v>3.5899999141693102</v>
      </c>
      <c r="G2044" s="1" t="s">
        <v>4497</v>
      </c>
      <c r="H2044" s="1">
        <v>4.5400001108646401E-3</v>
      </c>
      <c r="I2044" s="1" t="s">
        <v>4497</v>
      </c>
      <c r="J2044" s="1">
        <v>2.5700000696815599E-4</v>
      </c>
      <c r="K2044" s="1" t="s">
        <v>4497</v>
      </c>
      <c r="L2044" s="1">
        <v>4.0480000898241997E-3</v>
      </c>
      <c r="M2044" s="1" t="s">
        <v>4497</v>
      </c>
      <c r="N2044" s="1">
        <v>1.1490000179037499E-3</v>
      </c>
      <c r="O2044" s="1" t="s">
        <v>4497</v>
      </c>
    </row>
    <row r="2045" spans="1:15" x14ac:dyDescent="0.25">
      <c r="A2045" s="12" t="s">
        <v>2280</v>
      </c>
      <c r="B2045" s="12" t="s">
        <v>5124</v>
      </c>
      <c r="C2045" s="12" t="s">
        <v>1542</v>
      </c>
      <c r="D2045" s="12" t="s">
        <v>1618</v>
      </c>
      <c r="E2045" s="12" t="s">
        <v>2225</v>
      </c>
      <c r="F2045" s="1">
        <v>3.5899999141693102</v>
      </c>
      <c r="G2045" s="1" t="s">
        <v>6765</v>
      </c>
      <c r="H2045" s="1">
        <v>4.5400001108646401E-3</v>
      </c>
      <c r="I2045" s="1" t="s">
        <v>6765</v>
      </c>
      <c r="J2045" s="1">
        <v>2.5700000696815599E-4</v>
      </c>
      <c r="K2045" s="1" t="s">
        <v>6765</v>
      </c>
      <c r="L2045" s="1">
        <v>4.0480000898241997E-3</v>
      </c>
      <c r="M2045" s="1" t="s">
        <v>6765</v>
      </c>
      <c r="N2045" s="1">
        <v>1.1490000179037499E-3</v>
      </c>
      <c r="O2045" s="1" t="s">
        <v>6765</v>
      </c>
    </row>
    <row r="2046" spans="1:15" x14ac:dyDescent="0.25">
      <c r="A2046" s="12" t="s">
        <v>2280</v>
      </c>
      <c r="B2046" s="12" t="s">
        <v>5125</v>
      </c>
      <c r="C2046" s="12" t="s">
        <v>1542</v>
      </c>
      <c r="D2046" s="12" t="s">
        <v>654</v>
      </c>
      <c r="E2046" s="12" t="s">
        <v>2225</v>
      </c>
      <c r="F2046" s="1">
        <v>3.5899999141693102</v>
      </c>
      <c r="G2046" s="1" t="s">
        <v>6765</v>
      </c>
      <c r="H2046" s="1">
        <v>4.5400001108646401E-3</v>
      </c>
      <c r="I2046" s="1" t="s">
        <v>6765</v>
      </c>
      <c r="J2046" s="1">
        <v>2.5700000696815599E-4</v>
      </c>
      <c r="K2046" s="1" t="s">
        <v>6765</v>
      </c>
      <c r="L2046" s="1">
        <v>4.0480000898241997E-3</v>
      </c>
      <c r="M2046" s="1" t="s">
        <v>6765</v>
      </c>
      <c r="N2046" s="1">
        <v>1.1490000179037499E-3</v>
      </c>
      <c r="O2046" s="1" t="s">
        <v>6765</v>
      </c>
    </row>
    <row r="2047" spans="1:15" x14ac:dyDescent="0.25">
      <c r="A2047" s="12" t="s">
        <v>3659</v>
      </c>
      <c r="B2047" s="12" t="s">
        <v>5126</v>
      </c>
      <c r="C2047" s="12" t="s">
        <v>1542</v>
      </c>
      <c r="D2047" s="12" t="s">
        <v>1903</v>
      </c>
      <c r="E2047" s="12" t="s">
        <v>2225</v>
      </c>
      <c r="F2047" s="1">
        <v>3.5899999141693102</v>
      </c>
      <c r="G2047" s="1" t="s">
        <v>6765</v>
      </c>
      <c r="H2047" s="1">
        <v>4.5400001108646401E-3</v>
      </c>
      <c r="I2047" s="1" t="s">
        <v>6765</v>
      </c>
      <c r="J2047" s="1">
        <v>2.5700000696815599E-4</v>
      </c>
      <c r="K2047" s="1" t="s">
        <v>6765</v>
      </c>
      <c r="L2047" s="1">
        <v>4.0480000898241997E-3</v>
      </c>
      <c r="M2047" s="1" t="s">
        <v>6765</v>
      </c>
      <c r="N2047" s="1">
        <v>1.1490000179037499E-3</v>
      </c>
      <c r="O2047" s="1" t="s">
        <v>6765</v>
      </c>
    </row>
    <row r="2048" spans="1:15" x14ac:dyDescent="0.25">
      <c r="A2048" s="12" t="s">
        <v>3659</v>
      </c>
      <c r="B2048" s="12" t="s">
        <v>5127</v>
      </c>
      <c r="C2048" s="12" t="s">
        <v>1542</v>
      </c>
      <c r="D2048" s="12" t="s">
        <v>2178</v>
      </c>
      <c r="E2048" s="12" t="s">
        <v>2225</v>
      </c>
      <c r="F2048" s="1">
        <v>3.5899999141693102</v>
      </c>
      <c r="G2048" s="1" t="s">
        <v>6765</v>
      </c>
      <c r="H2048" s="1">
        <v>4.5400001108646401E-3</v>
      </c>
      <c r="I2048" s="1" t="s">
        <v>6765</v>
      </c>
      <c r="J2048" s="1">
        <v>2.5700000696815599E-4</v>
      </c>
      <c r="K2048" s="1" t="s">
        <v>6765</v>
      </c>
      <c r="L2048" s="1">
        <v>4.0480000898241997E-3</v>
      </c>
      <c r="M2048" s="1" t="s">
        <v>6765</v>
      </c>
      <c r="N2048" s="1">
        <v>1.1490000179037499E-3</v>
      </c>
      <c r="O2048" s="1" t="s">
        <v>6765</v>
      </c>
    </row>
    <row r="2049" spans="1:15" x14ac:dyDescent="0.25">
      <c r="A2049" s="12" t="s">
        <v>3659</v>
      </c>
      <c r="B2049" s="12" t="s">
        <v>5128</v>
      </c>
      <c r="C2049" s="12" t="s">
        <v>1542</v>
      </c>
      <c r="D2049" s="12" t="s">
        <v>46</v>
      </c>
      <c r="E2049" s="12" t="s">
        <v>2225</v>
      </c>
      <c r="F2049" s="1">
        <v>3.5899999141693102</v>
      </c>
      <c r="G2049" s="1" t="s">
        <v>6765</v>
      </c>
      <c r="H2049" s="1">
        <v>4.5400001108646401E-3</v>
      </c>
      <c r="I2049" s="1" t="s">
        <v>6765</v>
      </c>
      <c r="J2049" s="1">
        <v>2.5700000696815599E-4</v>
      </c>
      <c r="K2049" s="1" t="s">
        <v>6765</v>
      </c>
      <c r="L2049" s="1">
        <v>4.0480000898241997E-3</v>
      </c>
      <c r="M2049" s="1" t="s">
        <v>6765</v>
      </c>
      <c r="N2049" s="1">
        <v>1.1490000179037499E-3</v>
      </c>
      <c r="O2049" s="1" t="s">
        <v>6765</v>
      </c>
    </row>
    <row r="2050" spans="1:15" x14ac:dyDescent="0.25">
      <c r="A2050" s="12" t="s">
        <v>2280</v>
      </c>
      <c r="B2050" s="12" t="s">
        <v>5129</v>
      </c>
      <c r="C2050" s="12" t="s">
        <v>1542</v>
      </c>
      <c r="D2050" s="12" t="s">
        <v>5130</v>
      </c>
      <c r="E2050" s="12" t="s">
        <v>2225</v>
      </c>
      <c r="F2050" s="1">
        <v>3.5899999141693102</v>
      </c>
      <c r="G2050" s="1" t="s">
        <v>6765</v>
      </c>
      <c r="H2050" s="1">
        <v>4.5400001108646401E-3</v>
      </c>
      <c r="I2050" s="1" t="s">
        <v>6765</v>
      </c>
      <c r="J2050" s="1">
        <v>2.5700000696815599E-4</v>
      </c>
      <c r="K2050" s="1" t="s">
        <v>6765</v>
      </c>
      <c r="L2050" s="1">
        <v>4.0480000898241997E-3</v>
      </c>
      <c r="M2050" s="1" t="s">
        <v>6765</v>
      </c>
      <c r="N2050" s="1">
        <v>1.1490000179037499E-3</v>
      </c>
      <c r="O2050" s="1" t="s">
        <v>6765</v>
      </c>
    </row>
    <row r="2051" spans="1:15" x14ac:dyDescent="0.25">
      <c r="A2051" s="12" t="s">
        <v>1015</v>
      </c>
      <c r="B2051" s="12" t="s">
        <v>5131</v>
      </c>
      <c r="C2051" s="12" t="s">
        <v>1542</v>
      </c>
      <c r="D2051" s="12" t="s">
        <v>5132</v>
      </c>
      <c r="E2051" s="12" t="s">
        <v>2225</v>
      </c>
      <c r="F2051" s="1">
        <v>3.5899999141693102</v>
      </c>
      <c r="G2051" s="1" t="s">
        <v>6765</v>
      </c>
      <c r="H2051" s="1">
        <v>4.5400001108646401E-3</v>
      </c>
      <c r="I2051" s="1" t="s">
        <v>6765</v>
      </c>
      <c r="J2051" s="1">
        <v>2.5700000696815599E-4</v>
      </c>
      <c r="K2051" s="1" t="s">
        <v>6765</v>
      </c>
      <c r="L2051" s="1">
        <v>4.0480000898241997E-3</v>
      </c>
      <c r="M2051" s="1" t="s">
        <v>6765</v>
      </c>
      <c r="N2051" s="1">
        <v>1.1490000179037499E-3</v>
      </c>
      <c r="O2051" s="1" t="s">
        <v>6765</v>
      </c>
    </row>
    <row r="2052" spans="1:15" x14ac:dyDescent="0.25">
      <c r="A2052" s="12" t="s">
        <v>2280</v>
      </c>
      <c r="B2052" s="12" t="s">
        <v>5133</v>
      </c>
      <c r="C2052" s="12" t="s">
        <v>1542</v>
      </c>
      <c r="D2052" s="12" t="s">
        <v>1633</v>
      </c>
      <c r="E2052" s="12" t="s">
        <v>2225</v>
      </c>
      <c r="F2052" s="1">
        <v>3.5899999141693102</v>
      </c>
      <c r="G2052" s="1" t="s">
        <v>6765</v>
      </c>
      <c r="H2052" s="1">
        <v>4.5400001108646401E-3</v>
      </c>
      <c r="I2052" s="1" t="s">
        <v>6765</v>
      </c>
      <c r="J2052" s="1">
        <v>2.5700000696815599E-4</v>
      </c>
      <c r="K2052" s="1" t="s">
        <v>6765</v>
      </c>
      <c r="L2052" s="1">
        <v>4.0480000898241997E-3</v>
      </c>
      <c r="M2052" s="1" t="s">
        <v>6765</v>
      </c>
      <c r="N2052" s="1">
        <v>1.1490000179037499E-3</v>
      </c>
      <c r="O2052" s="1" t="s">
        <v>6765</v>
      </c>
    </row>
    <row r="2053" spans="1:15" x14ac:dyDescent="0.25">
      <c r="A2053" s="12" t="s">
        <v>2280</v>
      </c>
      <c r="B2053" s="12" t="s">
        <v>5134</v>
      </c>
      <c r="C2053" s="12" t="s">
        <v>1542</v>
      </c>
      <c r="D2053" s="12" t="s">
        <v>1664</v>
      </c>
      <c r="E2053" s="12" t="s">
        <v>2225</v>
      </c>
      <c r="F2053" s="1">
        <v>3.5899999141693102</v>
      </c>
      <c r="G2053" s="1" t="s">
        <v>6765</v>
      </c>
      <c r="H2053" s="1">
        <v>4.5400001108646401E-3</v>
      </c>
      <c r="I2053" s="1" t="s">
        <v>6765</v>
      </c>
      <c r="J2053" s="1">
        <v>2.5700000696815599E-4</v>
      </c>
      <c r="K2053" s="1" t="s">
        <v>6765</v>
      </c>
      <c r="L2053" s="1">
        <v>4.0480000898241997E-3</v>
      </c>
      <c r="M2053" s="1" t="s">
        <v>6765</v>
      </c>
      <c r="N2053" s="1">
        <v>1.1490000179037499E-3</v>
      </c>
      <c r="O2053" s="1" t="s">
        <v>6765</v>
      </c>
    </row>
    <row r="2054" spans="1:15" x14ac:dyDescent="0.25">
      <c r="A2054" s="12" t="s">
        <v>1015</v>
      </c>
      <c r="B2054" s="12" t="s">
        <v>5135</v>
      </c>
      <c r="C2054" s="12" t="s">
        <v>1542</v>
      </c>
      <c r="D2054" s="12" t="s">
        <v>2417</v>
      </c>
      <c r="E2054" s="12" t="s">
        <v>2225</v>
      </c>
      <c r="F2054" s="1">
        <v>3.5899999141693102</v>
      </c>
      <c r="G2054" s="1" t="s">
        <v>6765</v>
      </c>
      <c r="H2054" s="1">
        <v>4.5400001108646401E-3</v>
      </c>
      <c r="I2054" s="1" t="s">
        <v>6765</v>
      </c>
      <c r="J2054" s="1">
        <v>2.5700000696815599E-4</v>
      </c>
      <c r="K2054" s="1" t="s">
        <v>6765</v>
      </c>
      <c r="L2054" s="1">
        <v>4.0480000898241997E-3</v>
      </c>
      <c r="M2054" s="1" t="s">
        <v>6765</v>
      </c>
      <c r="N2054" s="1">
        <v>1.1490000179037499E-3</v>
      </c>
      <c r="O2054" s="1" t="s">
        <v>6765</v>
      </c>
    </row>
    <row r="2055" spans="1:15" x14ac:dyDescent="0.25">
      <c r="A2055" s="12" t="s">
        <v>2280</v>
      </c>
      <c r="B2055" s="12" t="s">
        <v>5136</v>
      </c>
      <c r="C2055" s="12" t="s">
        <v>1542</v>
      </c>
      <c r="D2055" s="12" t="s">
        <v>3150</v>
      </c>
      <c r="E2055" s="12" t="s">
        <v>2225</v>
      </c>
      <c r="F2055" s="1">
        <v>3.5899999141693102</v>
      </c>
      <c r="G2055" s="1" t="s">
        <v>6765</v>
      </c>
      <c r="H2055" s="1">
        <v>4.5400001108646401E-3</v>
      </c>
      <c r="I2055" s="1" t="s">
        <v>6765</v>
      </c>
      <c r="J2055" s="1">
        <v>2.5700000696815599E-4</v>
      </c>
      <c r="K2055" s="1" t="s">
        <v>6765</v>
      </c>
      <c r="L2055" s="1">
        <v>4.0480000898241997E-3</v>
      </c>
      <c r="M2055" s="1" t="s">
        <v>6765</v>
      </c>
      <c r="N2055" s="1">
        <v>1.1490000179037499E-3</v>
      </c>
      <c r="O2055" s="1" t="s">
        <v>6765</v>
      </c>
    </row>
    <row r="2056" spans="1:15" x14ac:dyDescent="0.25">
      <c r="A2056" s="12" t="s">
        <v>2280</v>
      </c>
      <c r="B2056" s="12" t="s">
        <v>5137</v>
      </c>
      <c r="C2056" s="12" t="s">
        <v>1542</v>
      </c>
      <c r="D2056" s="12" t="s">
        <v>1553</v>
      </c>
      <c r="E2056" s="12" t="s">
        <v>2225</v>
      </c>
      <c r="F2056" s="1">
        <v>3.5899999141693102</v>
      </c>
      <c r="G2056" s="1" t="s">
        <v>6765</v>
      </c>
      <c r="H2056" s="1">
        <v>4.5400001108646401E-3</v>
      </c>
      <c r="I2056" s="1" t="s">
        <v>6765</v>
      </c>
      <c r="J2056" s="1">
        <v>2.5700000696815599E-4</v>
      </c>
      <c r="K2056" s="1" t="s">
        <v>6765</v>
      </c>
      <c r="L2056" s="1">
        <v>4.0480000898241997E-3</v>
      </c>
      <c r="M2056" s="1" t="s">
        <v>6765</v>
      </c>
      <c r="N2056" s="1">
        <v>1.1490000179037499E-3</v>
      </c>
      <c r="O2056" s="1" t="s">
        <v>6765</v>
      </c>
    </row>
    <row r="2057" spans="1:15" x14ac:dyDescent="0.25">
      <c r="A2057" s="12" t="s">
        <v>2280</v>
      </c>
      <c r="B2057" s="12" t="s">
        <v>5138</v>
      </c>
      <c r="C2057" s="12" t="s">
        <v>1542</v>
      </c>
      <c r="D2057" s="12" t="s">
        <v>2037</v>
      </c>
      <c r="E2057" s="12" t="s">
        <v>2225</v>
      </c>
      <c r="F2057" s="1">
        <v>3.5899999141693102</v>
      </c>
      <c r="G2057" s="1" t="s">
        <v>6765</v>
      </c>
      <c r="H2057" s="1">
        <v>4.5400001108646401E-3</v>
      </c>
      <c r="I2057" s="1" t="s">
        <v>6765</v>
      </c>
      <c r="J2057" s="1">
        <v>2.5700000696815599E-4</v>
      </c>
      <c r="K2057" s="1" t="s">
        <v>6765</v>
      </c>
      <c r="L2057" s="1">
        <v>4.0480000898241997E-3</v>
      </c>
      <c r="M2057" s="1" t="s">
        <v>6765</v>
      </c>
      <c r="N2057" s="1">
        <v>1.1490000179037499E-3</v>
      </c>
      <c r="O2057" s="1" t="s">
        <v>6765</v>
      </c>
    </row>
    <row r="2058" spans="1:15" x14ac:dyDescent="0.25">
      <c r="A2058" s="12" t="s">
        <v>2280</v>
      </c>
      <c r="B2058" s="12" t="s">
        <v>5139</v>
      </c>
      <c r="C2058" s="12" t="s">
        <v>1542</v>
      </c>
      <c r="D2058" s="12" t="s">
        <v>863</v>
      </c>
      <c r="E2058" s="12" t="s">
        <v>2225</v>
      </c>
      <c r="F2058" s="1">
        <v>3.5899999141693102</v>
      </c>
      <c r="G2058" s="1" t="s">
        <v>6765</v>
      </c>
      <c r="H2058" s="1">
        <v>4.5400001108646401E-3</v>
      </c>
      <c r="I2058" s="1" t="s">
        <v>6765</v>
      </c>
      <c r="J2058" s="1">
        <v>2.5700000696815599E-4</v>
      </c>
      <c r="K2058" s="1" t="s">
        <v>6765</v>
      </c>
      <c r="L2058" s="1">
        <v>4.0480000898241997E-3</v>
      </c>
      <c r="M2058" s="1" t="s">
        <v>6765</v>
      </c>
      <c r="N2058" s="1">
        <v>1.1490000179037499E-3</v>
      </c>
      <c r="O2058" s="1" t="s">
        <v>6765</v>
      </c>
    </row>
    <row r="2059" spans="1:15" x14ac:dyDescent="0.25">
      <c r="A2059" s="12" t="s">
        <v>1015</v>
      </c>
      <c r="B2059" s="12" t="s">
        <v>5140</v>
      </c>
      <c r="C2059" s="12" t="s">
        <v>1542</v>
      </c>
      <c r="D2059" s="12" t="s">
        <v>5141</v>
      </c>
      <c r="E2059" s="12" t="s">
        <v>2225</v>
      </c>
      <c r="F2059" s="1">
        <v>3.5899999141693102</v>
      </c>
      <c r="G2059" s="1" t="s">
        <v>6765</v>
      </c>
      <c r="H2059" s="1">
        <v>4.5400001108646401E-3</v>
      </c>
      <c r="I2059" s="1" t="s">
        <v>6765</v>
      </c>
      <c r="J2059" s="1">
        <v>2.5700000696815599E-4</v>
      </c>
      <c r="K2059" s="1" t="s">
        <v>6765</v>
      </c>
      <c r="L2059" s="1">
        <v>4.0480000898241997E-3</v>
      </c>
      <c r="M2059" s="1" t="s">
        <v>6765</v>
      </c>
      <c r="N2059" s="1">
        <v>1.1490000179037499E-3</v>
      </c>
      <c r="O2059" s="1" t="s">
        <v>6765</v>
      </c>
    </row>
    <row r="2060" spans="1:15" x14ac:dyDescent="0.25">
      <c r="A2060" s="12" t="s">
        <v>3659</v>
      </c>
      <c r="B2060" s="12" t="s">
        <v>5142</v>
      </c>
      <c r="C2060" s="12" t="s">
        <v>1542</v>
      </c>
      <c r="D2060" s="12" t="s">
        <v>1739</v>
      </c>
      <c r="E2060" s="12" t="s">
        <v>2225</v>
      </c>
      <c r="F2060" s="1">
        <v>3.5899999141693102</v>
      </c>
      <c r="G2060" s="1" t="s">
        <v>6765</v>
      </c>
      <c r="H2060" s="1">
        <v>4.5400001108646401E-3</v>
      </c>
      <c r="I2060" s="1" t="s">
        <v>6765</v>
      </c>
      <c r="J2060" s="1">
        <v>2.5700000696815599E-4</v>
      </c>
      <c r="K2060" s="1" t="s">
        <v>6765</v>
      </c>
      <c r="L2060" s="1">
        <v>4.0480000898241997E-3</v>
      </c>
      <c r="M2060" s="1" t="s">
        <v>6765</v>
      </c>
      <c r="N2060" s="1">
        <v>1.1490000179037499E-3</v>
      </c>
      <c r="O2060" s="1" t="s">
        <v>6765</v>
      </c>
    </row>
    <row r="2061" spans="1:15" x14ac:dyDescent="0.25">
      <c r="A2061" s="12" t="s">
        <v>3659</v>
      </c>
      <c r="B2061" s="12" t="s">
        <v>5143</v>
      </c>
      <c r="C2061" s="12" t="s">
        <v>1542</v>
      </c>
      <c r="D2061" s="12" t="s">
        <v>1591</v>
      </c>
      <c r="E2061" s="12" t="s">
        <v>2225</v>
      </c>
      <c r="F2061" s="1">
        <v>3.5899999141693102</v>
      </c>
      <c r="G2061" s="1" t="s">
        <v>6765</v>
      </c>
      <c r="H2061" s="1">
        <v>4.5400001108646401E-3</v>
      </c>
      <c r="I2061" s="1" t="s">
        <v>6765</v>
      </c>
      <c r="J2061" s="1">
        <v>2.5700000696815599E-4</v>
      </c>
      <c r="K2061" s="1" t="s">
        <v>6765</v>
      </c>
      <c r="L2061" s="1">
        <v>4.0480000898241997E-3</v>
      </c>
      <c r="M2061" s="1" t="s">
        <v>6765</v>
      </c>
      <c r="N2061" s="1">
        <v>1.1490000179037499E-3</v>
      </c>
      <c r="O2061" s="1" t="s">
        <v>6765</v>
      </c>
    </row>
    <row r="2062" spans="1:15" x14ac:dyDescent="0.25">
      <c r="A2062" s="12" t="s">
        <v>3659</v>
      </c>
      <c r="B2062" s="12" t="s">
        <v>5144</v>
      </c>
      <c r="C2062" s="12" t="s">
        <v>1542</v>
      </c>
      <c r="D2062" s="12" t="s">
        <v>2108</v>
      </c>
      <c r="E2062" s="12" t="s">
        <v>2225</v>
      </c>
      <c r="F2062" s="1">
        <v>3.5899999141693102</v>
      </c>
      <c r="G2062" s="1" t="s">
        <v>6765</v>
      </c>
      <c r="H2062" s="1">
        <v>4.5400001108646401E-3</v>
      </c>
      <c r="I2062" s="1" t="s">
        <v>6765</v>
      </c>
      <c r="J2062" s="1">
        <v>2.5700000696815599E-4</v>
      </c>
      <c r="K2062" s="1" t="s">
        <v>6765</v>
      </c>
      <c r="L2062" s="1">
        <v>4.0480000898241997E-3</v>
      </c>
      <c r="M2062" s="1" t="s">
        <v>6765</v>
      </c>
      <c r="N2062" s="1">
        <v>1.1490000179037499E-3</v>
      </c>
      <c r="O2062" s="1" t="s">
        <v>6765</v>
      </c>
    </row>
    <row r="2063" spans="1:15" x14ac:dyDescent="0.25">
      <c r="A2063" s="12" t="s">
        <v>2280</v>
      </c>
      <c r="B2063" s="12" t="s">
        <v>5145</v>
      </c>
      <c r="C2063" s="12" t="s">
        <v>1542</v>
      </c>
      <c r="D2063" s="12" t="s">
        <v>1999</v>
      </c>
      <c r="E2063" s="12" t="s">
        <v>2225</v>
      </c>
      <c r="F2063" s="1">
        <v>3.5899999141693102</v>
      </c>
      <c r="G2063" s="1" t="s">
        <v>6765</v>
      </c>
      <c r="H2063" s="1">
        <v>4.5400001108646401E-3</v>
      </c>
      <c r="I2063" s="1" t="s">
        <v>6765</v>
      </c>
      <c r="J2063" s="1">
        <v>2.5700000696815599E-4</v>
      </c>
      <c r="K2063" s="1" t="s">
        <v>6765</v>
      </c>
      <c r="L2063" s="1">
        <v>4.0480000898241997E-3</v>
      </c>
      <c r="M2063" s="1" t="s">
        <v>6765</v>
      </c>
      <c r="N2063" s="1">
        <v>1.1490000179037499E-3</v>
      </c>
      <c r="O2063" s="1" t="s">
        <v>6765</v>
      </c>
    </row>
    <row r="2064" spans="1:15" x14ac:dyDescent="0.25">
      <c r="A2064" s="12" t="s">
        <v>3157</v>
      </c>
      <c r="B2064" s="12" t="s">
        <v>5146</v>
      </c>
      <c r="C2064" s="12" t="s">
        <v>1542</v>
      </c>
      <c r="D2064" s="12" t="s">
        <v>1923</v>
      </c>
      <c r="E2064" s="12" t="s">
        <v>2225</v>
      </c>
      <c r="F2064" s="1">
        <v>3.5899999141693102</v>
      </c>
      <c r="G2064" s="1" t="s">
        <v>6765</v>
      </c>
      <c r="H2064" s="1">
        <v>4.5400001108646401E-3</v>
      </c>
      <c r="I2064" s="1" t="s">
        <v>6765</v>
      </c>
      <c r="J2064" s="1">
        <v>2.5700000696815599E-4</v>
      </c>
      <c r="K2064" s="1" t="s">
        <v>6765</v>
      </c>
      <c r="L2064" s="1">
        <v>4.0480000898241997E-3</v>
      </c>
      <c r="M2064" s="1" t="s">
        <v>6765</v>
      </c>
      <c r="N2064" s="1">
        <v>1.1490000179037499E-3</v>
      </c>
      <c r="O2064" s="1" t="s">
        <v>6765</v>
      </c>
    </row>
    <row r="2065" spans="1:15" x14ac:dyDescent="0.25">
      <c r="A2065" s="12" t="s">
        <v>3659</v>
      </c>
      <c r="B2065" s="12" t="s">
        <v>5147</v>
      </c>
      <c r="C2065" s="12" t="s">
        <v>1542</v>
      </c>
      <c r="D2065" s="12" t="s">
        <v>1125</v>
      </c>
      <c r="E2065" s="12" t="s">
        <v>2225</v>
      </c>
      <c r="F2065" s="1">
        <v>3.5899999141693102</v>
      </c>
      <c r="G2065" s="1" t="s">
        <v>6765</v>
      </c>
      <c r="H2065" s="1">
        <v>4.5400001108646401E-3</v>
      </c>
      <c r="I2065" s="1" t="s">
        <v>6765</v>
      </c>
      <c r="J2065" s="1">
        <v>2.5700000696815599E-4</v>
      </c>
      <c r="K2065" s="1" t="s">
        <v>6765</v>
      </c>
      <c r="L2065" s="1">
        <v>4.0480000898241997E-3</v>
      </c>
      <c r="M2065" s="1" t="s">
        <v>6765</v>
      </c>
      <c r="N2065" s="1">
        <v>1.1490000179037499E-3</v>
      </c>
      <c r="O2065" s="1" t="s">
        <v>6765</v>
      </c>
    </row>
    <row r="2066" spans="1:15" x14ac:dyDescent="0.25">
      <c r="A2066" s="12" t="s">
        <v>3659</v>
      </c>
      <c r="B2066" s="12" t="s">
        <v>5148</v>
      </c>
      <c r="C2066" s="12" t="s">
        <v>1542</v>
      </c>
      <c r="D2066" s="12" t="s">
        <v>1770</v>
      </c>
      <c r="E2066" s="12" t="s">
        <v>2225</v>
      </c>
      <c r="F2066" s="1">
        <v>3.5899999141693102</v>
      </c>
      <c r="G2066" s="1" t="s">
        <v>6765</v>
      </c>
      <c r="H2066" s="1">
        <v>4.5400001108646401E-3</v>
      </c>
      <c r="I2066" s="1" t="s">
        <v>6765</v>
      </c>
      <c r="J2066" s="1">
        <v>2.5700000696815599E-4</v>
      </c>
      <c r="K2066" s="1" t="s">
        <v>6765</v>
      </c>
      <c r="L2066" s="1">
        <v>4.0480000898241997E-3</v>
      </c>
      <c r="M2066" s="1" t="s">
        <v>6765</v>
      </c>
      <c r="N2066" s="1">
        <v>1.1490000179037499E-3</v>
      </c>
      <c r="O2066" s="1" t="s">
        <v>6765</v>
      </c>
    </row>
    <row r="2067" spans="1:15" x14ac:dyDescent="0.25">
      <c r="A2067" s="12" t="s">
        <v>3659</v>
      </c>
      <c r="B2067" s="12" t="s">
        <v>5149</v>
      </c>
      <c r="C2067" s="12" t="s">
        <v>1542</v>
      </c>
      <c r="D2067" s="12" t="s">
        <v>1895</v>
      </c>
      <c r="E2067" s="12" t="s">
        <v>2225</v>
      </c>
      <c r="F2067" s="1">
        <v>3.5899999141693102</v>
      </c>
      <c r="G2067" s="1" t="s">
        <v>6765</v>
      </c>
      <c r="H2067" s="1">
        <v>4.5400001108646401E-3</v>
      </c>
      <c r="I2067" s="1" t="s">
        <v>6765</v>
      </c>
      <c r="J2067" s="1">
        <v>2.5700000696815599E-4</v>
      </c>
      <c r="K2067" s="1" t="s">
        <v>6765</v>
      </c>
      <c r="L2067" s="1">
        <v>4.0480000898241997E-3</v>
      </c>
      <c r="M2067" s="1" t="s">
        <v>6765</v>
      </c>
      <c r="N2067" s="1">
        <v>1.1490000179037499E-3</v>
      </c>
      <c r="O2067" s="1" t="s">
        <v>6765</v>
      </c>
    </row>
    <row r="2068" spans="1:15" x14ac:dyDescent="0.25">
      <c r="A2068" s="12" t="s">
        <v>3659</v>
      </c>
      <c r="B2068" s="12" t="s">
        <v>5150</v>
      </c>
      <c r="C2068" s="12" t="s">
        <v>1542</v>
      </c>
      <c r="D2068" s="12" t="s">
        <v>1834</v>
      </c>
      <c r="E2068" s="12" t="s">
        <v>2225</v>
      </c>
      <c r="F2068" s="1">
        <v>3.5899999141693102</v>
      </c>
      <c r="G2068" s="1" t="s">
        <v>6765</v>
      </c>
      <c r="H2068" s="1">
        <v>4.5400001108646401E-3</v>
      </c>
      <c r="I2068" s="1" t="s">
        <v>6765</v>
      </c>
      <c r="J2068" s="1">
        <v>2.5700000696815599E-4</v>
      </c>
      <c r="K2068" s="1" t="s">
        <v>6765</v>
      </c>
      <c r="L2068" s="1">
        <v>4.0480000898241997E-3</v>
      </c>
      <c r="M2068" s="1" t="s">
        <v>6765</v>
      </c>
      <c r="N2068" s="1">
        <v>1.1490000179037499E-3</v>
      </c>
      <c r="O2068" s="1" t="s">
        <v>6765</v>
      </c>
    </row>
    <row r="2069" spans="1:15" x14ac:dyDescent="0.25">
      <c r="A2069" s="12" t="s">
        <v>3659</v>
      </c>
      <c r="B2069" s="12" t="s">
        <v>5151</v>
      </c>
      <c r="C2069" s="12" t="s">
        <v>1542</v>
      </c>
      <c r="D2069" s="12" t="s">
        <v>1813</v>
      </c>
      <c r="E2069" s="12" t="s">
        <v>2225</v>
      </c>
      <c r="F2069" s="1">
        <v>3.5899999141693102</v>
      </c>
      <c r="G2069" s="1" t="s">
        <v>6765</v>
      </c>
      <c r="H2069" s="1">
        <v>4.5400001108646401E-3</v>
      </c>
      <c r="I2069" s="1" t="s">
        <v>6765</v>
      </c>
      <c r="J2069" s="1">
        <v>2.5700000696815599E-4</v>
      </c>
      <c r="K2069" s="1" t="s">
        <v>6765</v>
      </c>
      <c r="L2069" s="1">
        <v>4.0480000898241997E-3</v>
      </c>
      <c r="M2069" s="1" t="s">
        <v>6765</v>
      </c>
      <c r="N2069" s="1">
        <v>1.1490000179037499E-3</v>
      </c>
      <c r="O2069" s="1" t="s">
        <v>6765</v>
      </c>
    </row>
    <row r="2070" spans="1:15" x14ac:dyDescent="0.25">
      <c r="A2070" s="12" t="s">
        <v>3157</v>
      </c>
      <c r="B2070" s="12" t="s">
        <v>5152</v>
      </c>
      <c r="C2070" s="12" t="s">
        <v>1542</v>
      </c>
      <c r="D2070" s="12" t="s">
        <v>1673</v>
      </c>
      <c r="E2070" s="12" t="s">
        <v>2225</v>
      </c>
      <c r="F2070" s="1">
        <v>3.5899999141693102</v>
      </c>
      <c r="G2070" s="1" t="s">
        <v>6765</v>
      </c>
      <c r="H2070" s="1">
        <v>4.5400001108646401E-3</v>
      </c>
      <c r="I2070" s="1" t="s">
        <v>6765</v>
      </c>
      <c r="J2070" s="1">
        <v>2.5700000696815599E-4</v>
      </c>
      <c r="K2070" s="1" t="s">
        <v>6765</v>
      </c>
      <c r="L2070" s="1">
        <v>4.0480000898241997E-3</v>
      </c>
      <c r="M2070" s="1" t="s">
        <v>6765</v>
      </c>
      <c r="N2070" s="1">
        <v>1.1490000179037499E-3</v>
      </c>
      <c r="O2070" s="1" t="s">
        <v>6765</v>
      </c>
    </row>
    <row r="2071" spans="1:15" x14ac:dyDescent="0.25">
      <c r="A2071" s="12" t="s">
        <v>3659</v>
      </c>
      <c r="B2071" s="12" t="s">
        <v>5153</v>
      </c>
      <c r="C2071" s="12" t="s">
        <v>1542</v>
      </c>
      <c r="D2071" s="12" t="s">
        <v>1805</v>
      </c>
      <c r="E2071" s="12" t="s">
        <v>2225</v>
      </c>
      <c r="F2071" s="1">
        <v>3.5899999141693102</v>
      </c>
      <c r="G2071" s="1" t="s">
        <v>6765</v>
      </c>
      <c r="H2071" s="1">
        <v>4.5400001108646401E-3</v>
      </c>
      <c r="I2071" s="1" t="s">
        <v>6765</v>
      </c>
      <c r="J2071" s="1">
        <v>2.5700000696815599E-4</v>
      </c>
      <c r="K2071" s="1" t="s">
        <v>6765</v>
      </c>
      <c r="L2071" s="1">
        <v>4.0480000898241997E-3</v>
      </c>
      <c r="M2071" s="1" t="s">
        <v>6765</v>
      </c>
      <c r="N2071" s="1">
        <v>1.1490000179037499E-3</v>
      </c>
      <c r="O2071" s="1" t="s">
        <v>6765</v>
      </c>
    </row>
    <row r="2072" spans="1:15" x14ac:dyDescent="0.25">
      <c r="A2072" s="12" t="s">
        <v>3659</v>
      </c>
      <c r="B2072" s="12" t="s">
        <v>5154</v>
      </c>
      <c r="C2072" s="12" t="s">
        <v>1542</v>
      </c>
      <c r="D2072" s="12" t="s">
        <v>5155</v>
      </c>
      <c r="E2072" s="12" t="s">
        <v>2225</v>
      </c>
      <c r="F2072" s="1">
        <v>3.5899999141693102</v>
      </c>
      <c r="G2072" s="1" t="s">
        <v>6765</v>
      </c>
      <c r="H2072" s="1">
        <v>4.5400001108646401E-3</v>
      </c>
      <c r="I2072" s="1" t="s">
        <v>6765</v>
      </c>
      <c r="J2072" s="1">
        <v>2.5700000696815599E-4</v>
      </c>
      <c r="K2072" s="1" t="s">
        <v>6765</v>
      </c>
      <c r="L2072" s="1">
        <v>4.0480000898241997E-3</v>
      </c>
      <c r="M2072" s="1" t="s">
        <v>6765</v>
      </c>
      <c r="N2072" s="1">
        <v>1.1490000179037499E-3</v>
      </c>
      <c r="O2072" s="1" t="s">
        <v>6765</v>
      </c>
    </row>
    <row r="2073" spans="1:15" x14ac:dyDescent="0.25">
      <c r="A2073" s="12" t="s">
        <v>2280</v>
      </c>
      <c r="B2073" s="12" t="s">
        <v>5156</v>
      </c>
      <c r="C2073" s="12" t="s">
        <v>1542</v>
      </c>
      <c r="D2073" s="12" t="s">
        <v>1737</v>
      </c>
      <c r="E2073" s="12" t="s">
        <v>2225</v>
      </c>
      <c r="F2073" s="1">
        <v>3.5899999141693102</v>
      </c>
      <c r="G2073" s="1" t="s">
        <v>6765</v>
      </c>
      <c r="H2073" s="1">
        <v>4.5400001108646401E-3</v>
      </c>
      <c r="I2073" s="1" t="s">
        <v>6765</v>
      </c>
      <c r="J2073" s="1">
        <v>2.5700000696815599E-4</v>
      </c>
      <c r="K2073" s="1" t="s">
        <v>6765</v>
      </c>
      <c r="L2073" s="1">
        <v>4.0480000898241997E-3</v>
      </c>
      <c r="M2073" s="1" t="s">
        <v>6765</v>
      </c>
      <c r="N2073" s="1">
        <v>1.1490000179037499E-3</v>
      </c>
      <c r="O2073" s="1" t="s">
        <v>6765</v>
      </c>
    </row>
    <row r="2074" spans="1:15" x14ac:dyDescent="0.25">
      <c r="A2074" s="12" t="s">
        <v>3659</v>
      </c>
      <c r="B2074" s="12" t="s">
        <v>5157</v>
      </c>
      <c r="C2074" s="12" t="s">
        <v>1542</v>
      </c>
      <c r="D2074" s="12" t="s">
        <v>5158</v>
      </c>
      <c r="E2074" s="12" t="s">
        <v>2225</v>
      </c>
      <c r="F2074" s="1">
        <v>3.5899999141693102</v>
      </c>
      <c r="G2074" s="1" t="s">
        <v>6765</v>
      </c>
      <c r="H2074" s="1">
        <v>4.5400001108646401E-3</v>
      </c>
      <c r="I2074" s="1" t="s">
        <v>6765</v>
      </c>
      <c r="J2074" s="1">
        <v>2.5700000696815599E-4</v>
      </c>
      <c r="K2074" s="1" t="s">
        <v>6765</v>
      </c>
      <c r="L2074" s="1">
        <v>4.0480000898241997E-3</v>
      </c>
      <c r="M2074" s="1" t="s">
        <v>6765</v>
      </c>
      <c r="N2074" s="1">
        <v>1.1490000179037499E-3</v>
      </c>
      <c r="O2074" s="1" t="s">
        <v>6765</v>
      </c>
    </row>
    <row r="2075" spans="1:15" x14ac:dyDescent="0.25">
      <c r="A2075" s="12" t="s">
        <v>2280</v>
      </c>
      <c r="B2075" s="12" t="s">
        <v>5159</v>
      </c>
      <c r="C2075" s="12" t="s">
        <v>1542</v>
      </c>
      <c r="D2075" s="12" t="s">
        <v>2007</v>
      </c>
      <c r="E2075" s="12" t="s">
        <v>2225</v>
      </c>
      <c r="F2075" s="1">
        <v>3.5899999141693102</v>
      </c>
      <c r="G2075" s="1" t="s">
        <v>6765</v>
      </c>
      <c r="H2075" s="1">
        <v>4.5400001108646401E-3</v>
      </c>
      <c r="I2075" s="1" t="s">
        <v>6765</v>
      </c>
      <c r="J2075" s="1">
        <v>2.5700000696815599E-4</v>
      </c>
      <c r="K2075" s="1" t="s">
        <v>6765</v>
      </c>
      <c r="L2075" s="1">
        <v>4.0480000898241997E-3</v>
      </c>
      <c r="M2075" s="1" t="s">
        <v>6765</v>
      </c>
      <c r="N2075" s="1">
        <v>1.1490000179037499E-3</v>
      </c>
      <c r="O2075" s="1" t="s">
        <v>6765</v>
      </c>
    </row>
    <row r="2076" spans="1:15" x14ac:dyDescent="0.25">
      <c r="A2076" s="12" t="s">
        <v>2280</v>
      </c>
      <c r="B2076" s="12" t="s">
        <v>5160</v>
      </c>
      <c r="C2076" s="12" t="s">
        <v>1542</v>
      </c>
      <c r="D2076" s="12" t="s">
        <v>2067</v>
      </c>
      <c r="E2076" s="12" t="s">
        <v>2225</v>
      </c>
      <c r="F2076" s="1">
        <v>3.5899999141693102</v>
      </c>
      <c r="G2076" s="1" t="s">
        <v>6765</v>
      </c>
      <c r="H2076" s="1">
        <v>4.5400001108646401E-3</v>
      </c>
      <c r="I2076" s="1" t="s">
        <v>6765</v>
      </c>
      <c r="J2076" s="1">
        <v>2.5700000696815599E-4</v>
      </c>
      <c r="K2076" s="1" t="s">
        <v>6765</v>
      </c>
      <c r="L2076" s="1">
        <v>4.0480000898241997E-3</v>
      </c>
      <c r="M2076" s="1" t="s">
        <v>6765</v>
      </c>
      <c r="N2076" s="1">
        <v>1.1490000179037499E-3</v>
      </c>
      <c r="O2076" s="1" t="s">
        <v>6765</v>
      </c>
    </row>
    <row r="2077" spans="1:15" x14ac:dyDescent="0.25">
      <c r="A2077" s="12" t="s">
        <v>2280</v>
      </c>
      <c r="B2077" s="12" t="s">
        <v>5161</v>
      </c>
      <c r="C2077" s="12" t="s">
        <v>1542</v>
      </c>
      <c r="D2077" s="12" t="s">
        <v>1975</v>
      </c>
      <c r="E2077" s="12" t="s">
        <v>2225</v>
      </c>
      <c r="F2077" s="1">
        <v>3.5899999141693102</v>
      </c>
      <c r="G2077" s="1" t="s">
        <v>6765</v>
      </c>
      <c r="H2077" s="1">
        <v>4.5400001108646401E-3</v>
      </c>
      <c r="I2077" s="1" t="s">
        <v>6765</v>
      </c>
      <c r="J2077" s="1">
        <v>2.5700000696815599E-4</v>
      </c>
      <c r="K2077" s="1" t="s">
        <v>6765</v>
      </c>
      <c r="L2077" s="1">
        <v>4.0480000898241997E-3</v>
      </c>
      <c r="M2077" s="1" t="s">
        <v>6765</v>
      </c>
      <c r="N2077" s="1">
        <v>1.1490000179037499E-3</v>
      </c>
      <c r="O2077" s="1" t="s">
        <v>6765</v>
      </c>
    </row>
    <row r="2078" spans="1:15" x14ac:dyDescent="0.25">
      <c r="A2078" s="12" t="s">
        <v>1015</v>
      </c>
      <c r="B2078" s="12" t="s">
        <v>5162</v>
      </c>
      <c r="C2078" s="12" t="s">
        <v>1542</v>
      </c>
      <c r="D2078" s="12" t="s">
        <v>1594</v>
      </c>
      <c r="E2078" s="12" t="s">
        <v>2225</v>
      </c>
      <c r="F2078" s="1">
        <v>3.5899999141693102</v>
      </c>
      <c r="G2078" s="1" t="s">
        <v>6765</v>
      </c>
      <c r="H2078" s="1">
        <v>4.5400001108646401E-3</v>
      </c>
      <c r="I2078" s="1" t="s">
        <v>6765</v>
      </c>
      <c r="J2078" s="1">
        <v>2.5700000696815599E-4</v>
      </c>
      <c r="K2078" s="1" t="s">
        <v>6765</v>
      </c>
      <c r="L2078" s="1">
        <v>4.0480000898241997E-3</v>
      </c>
      <c r="M2078" s="1" t="s">
        <v>6765</v>
      </c>
      <c r="N2078" s="1">
        <v>1.1490000179037499E-3</v>
      </c>
      <c r="O2078" s="1" t="s">
        <v>6765</v>
      </c>
    </row>
    <row r="2079" spans="1:15" x14ac:dyDescent="0.25">
      <c r="A2079" s="12" t="s">
        <v>3157</v>
      </c>
      <c r="B2079" s="12" t="s">
        <v>5163</v>
      </c>
      <c r="C2079" s="12" t="s">
        <v>1542</v>
      </c>
      <c r="D2079" s="12" t="s">
        <v>1733</v>
      </c>
      <c r="E2079" s="12" t="s">
        <v>2225</v>
      </c>
      <c r="F2079" s="1">
        <v>3.5899999141693102</v>
      </c>
      <c r="G2079" s="1" t="s">
        <v>6765</v>
      </c>
      <c r="H2079" s="1">
        <v>4.5400001108646401E-3</v>
      </c>
      <c r="I2079" s="1" t="s">
        <v>6765</v>
      </c>
      <c r="J2079" s="1">
        <v>2.5700000696815599E-4</v>
      </c>
      <c r="K2079" s="1" t="s">
        <v>6765</v>
      </c>
      <c r="L2079" s="1">
        <v>4.0480000898241997E-3</v>
      </c>
      <c r="M2079" s="1" t="s">
        <v>6765</v>
      </c>
      <c r="N2079" s="1">
        <v>1.1490000179037499E-3</v>
      </c>
      <c r="O2079" s="1" t="s">
        <v>6765</v>
      </c>
    </row>
    <row r="2080" spans="1:15" x14ac:dyDescent="0.25">
      <c r="A2080" s="12" t="s">
        <v>2280</v>
      </c>
      <c r="B2080" s="12" t="s">
        <v>5164</v>
      </c>
      <c r="C2080" s="12" t="s">
        <v>1542</v>
      </c>
      <c r="D2080" s="12" t="s">
        <v>5165</v>
      </c>
      <c r="E2080" s="12" t="s">
        <v>2225</v>
      </c>
      <c r="F2080" s="1">
        <v>3.5899999141693102</v>
      </c>
      <c r="G2080" s="1" t="s">
        <v>6765</v>
      </c>
      <c r="H2080" s="1">
        <v>4.5400001108646401E-3</v>
      </c>
      <c r="I2080" s="1" t="s">
        <v>6765</v>
      </c>
      <c r="J2080" s="1">
        <v>2.5700000696815599E-4</v>
      </c>
      <c r="K2080" s="1" t="s">
        <v>6765</v>
      </c>
      <c r="L2080" s="1">
        <v>4.0480000898241997E-3</v>
      </c>
      <c r="M2080" s="1" t="s">
        <v>6765</v>
      </c>
      <c r="N2080" s="1">
        <v>1.1490000179037499E-3</v>
      </c>
      <c r="O2080" s="1" t="s">
        <v>6765</v>
      </c>
    </row>
    <row r="2081" spans="1:15" x14ac:dyDescent="0.25">
      <c r="A2081" s="12" t="s">
        <v>3659</v>
      </c>
      <c r="B2081" s="12" t="s">
        <v>5166</v>
      </c>
      <c r="C2081" s="12" t="s">
        <v>1542</v>
      </c>
      <c r="D2081" s="12" t="s">
        <v>5167</v>
      </c>
      <c r="E2081" s="12" t="s">
        <v>2225</v>
      </c>
      <c r="F2081" s="1">
        <v>3.5899999141693102</v>
      </c>
      <c r="G2081" s="1" t="s">
        <v>6765</v>
      </c>
      <c r="H2081" s="1">
        <v>4.5400001108646401E-3</v>
      </c>
      <c r="I2081" s="1" t="s">
        <v>6765</v>
      </c>
      <c r="J2081" s="1">
        <v>2.5700000696815599E-4</v>
      </c>
      <c r="K2081" s="1" t="s">
        <v>6765</v>
      </c>
      <c r="L2081" s="1">
        <v>4.0480000898241997E-3</v>
      </c>
      <c r="M2081" s="1" t="s">
        <v>6765</v>
      </c>
      <c r="N2081" s="1">
        <v>1.1490000179037499E-3</v>
      </c>
      <c r="O2081" s="1" t="s">
        <v>6765</v>
      </c>
    </row>
    <row r="2082" spans="1:15" x14ac:dyDescent="0.25">
      <c r="A2082" s="12" t="s">
        <v>3659</v>
      </c>
      <c r="B2082" s="12" t="s">
        <v>5168</v>
      </c>
      <c r="C2082" s="12" t="s">
        <v>1542</v>
      </c>
      <c r="D2082" s="12" t="s">
        <v>2778</v>
      </c>
      <c r="E2082" s="12" t="s">
        <v>2225</v>
      </c>
      <c r="F2082" s="1">
        <v>3.5899999141693102</v>
      </c>
      <c r="G2082" s="1" t="s">
        <v>6765</v>
      </c>
      <c r="H2082" s="1">
        <v>4.5400001108646401E-3</v>
      </c>
      <c r="I2082" s="1" t="s">
        <v>6765</v>
      </c>
      <c r="J2082" s="1">
        <v>2.5700000696815599E-4</v>
      </c>
      <c r="K2082" s="1" t="s">
        <v>6765</v>
      </c>
      <c r="L2082" s="1">
        <v>4.0480000898241997E-3</v>
      </c>
      <c r="M2082" s="1" t="s">
        <v>6765</v>
      </c>
      <c r="N2082" s="1">
        <v>1.1490000179037499E-3</v>
      </c>
      <c r="O2082" s="1" t="s">
        <v>6765</v>
      </c>
    </row>
    <row r="2083" spans="1:15" x14ac:dyDescent="0.25">
      <c r="A2083" s="12" t="s">
        <v>3659</v>
      </c>
      <c r="B2083" s="12" t="s">
        <v>5169</v>
      </c>
      <c r="C2083" s="12" t="s">
        <v>1542</v>
      </c>
      <c r="D2083" s="12" t="s">
        <v>1866</v>
      </c>
      <c r="E2083" s="12" t="s">
        <v>2225</v>
      </c>
      <c r="F2083" s="1">
        <v>3.5899999141693102</v>
      </c>
      <c r="G2083" s="1" t="s">
        <v>6765</v>
      </c>
      <c r="H2083" s="1">
        <v>4.5400001108646401E-3</v>
      </c>
      <c r="I2083" s="1" t="s">
        <v>6765</v>
      </c>
      <c r="J2083" s="1">
        <v>2.5700000696815599E-4</v>
      </c>
      <c r="K2083" s="1" t="s">
        <v>6765</v>
      </c>
      <c r="L2083" s="1">
        <v>4.0480000898241997E-3</v>
      </c>
      <c r="M2083" s="1" t="s">
        <v>6765</v>
      </c>
      <c r="N2083" s="1">
        <v>1.1490000179037499E-3</v>
      </c>
      <c r="O2083" s="1" t="s">
        <v>6765</v>
      </c>
    </row>
    <row r="2084" spans="1:15" x14ac:dyDescent="0.25">
      <c r="A2084" s="12" t="s">
        <v>3659</v>
      </c>
      <c r="B2084" s="12" t="s">
        <v>5170</v>
      </c>
      <c r="C2084" s="12" t="s">
        <v>1542</v>
      </c>
      <c r="D2084" s="12" t="s">
        <v>1584</v>
      </c>
      <c r="E2084" s="12" t="s">
        <v>2225</v>
      </c>
      <c r="F2084" s="1">
        <v>3.5899999141693102</v>
      </c>
      <c r="G2084" s="1" t="s">
        <v>6765</v>
      </c>
      <c r="H2084" s="1">
        <v>4.5400001108646401E-3</v>
      </c>
      <c r="I2084" s="1" t="s">
        <v>6765</v>
      </c>
      <c r="J2084" s="1">
        <v>2.5700000696815599E-4</v>
      </c>
      <c r="K2084" s="1" t="s">
        <v>6765</v>
      </c>
      <c r="L2084" s="1">
        <v>4.0480000898241997E-3</v>
      </c>
      <c r="M2084" s="1" t="s">
        <v>6765</v>
      </c>
      <c r="N2084" s="1">
        <v>1.1490000179037499E-3</v>
      </c>
      <c r="O2084" s="1" t="s">
        <v>6765</v>
      </c>
    </row>
    <row r="2085" spans="1:15" x14ac:dyDescent="0.25">
      <c r="A2085" s="12" t="s">
        <v>1015</v>
      </c>
      <c r="B2085" s="12" t="s">
        <v>5171</v>
      </c>
      <c r="C2085" s="12" t="s">
        <v>1542</v>
      </c>
      <c r="D2085" s="12" t="s">
        <v>1502</v>
      </c>
      <c r="E2085" s="12" t="s">
        <v>2225</v>
      </c>
      <c r="F2085" s="1">
        <v>3.5899999141693102</v>
      </c>
      <c r="G2085" s="1" t="s">
        <v>6765</v>
      </c>
      <c r="H2085" s="1">
        <v>4.5400001108646401E-3</v>
      </c>
      <c r="I2085" s="1" t="s">
        <v>6765</v>
      </c>
      <c r="J2085" s="1">
        <v>2.5700000696815599E-4</v>
      </c>
      <c r="K2085" s="1" t="s">
        <v>6765</v>
      </c>
      <c r="L2085" s="1">
        <v>4.0480000898241997E-3</v>
      </c>
      <c r="M2085" s="1" t="s">
        <v>6765</v>
      </c>
      <c r="N2085" s="1">
        <v>1.1490000179037499E-3</v>
      </c>
      <c r="O2085" s="1" t="s">
        <v>6765</v>
      </c>
    </row>
    <row r="2086" spans="1:15" x14ac:dyDescent="0.25">
      <c r="A2086" s="12" t="s">
        <v>3659</v>
      </c>
      <c r="B2086" s="12" t="s">
        <v>5172</v>
      </c>
      <c r="C2086" s="12" t="s">
        <v>1542</v>
      </c>
      <c r="D2086" s="12" t="s">
        <v>1941</v>
      </c>
      <c r="E2086" s="12" t="s">
        <v>2225</v>
      </c>
      <c r="F2086" s="1">
        <v>3.5899999141693102</v>
      </c>
      <c r="G2086" s="1" t="s">
        <v>6765</v>
      </c>
      <c r="H2086" s="1">
        <v>4.5400001108646401E-3</v>
      </c>
      <c r="I2086" s="1" t="s">
        <v>6765</v>
      </c>
      <c r="J2086" s="1">
        <v>2.5700000696815599E-4</v>
      </c>
      <c r="K2086" s="1" t="s">
        <v>6765</v>
      </c>
      <c r="L2086" s="1">
        <v>4.0480000898241997E-3</v>
      </c>
      <c r="M2086" s="1" t="s">
        <v>6765</v>
      </c>
      <c r="N2086" s="1">
        <v>1.1490000179037499E-3</v>
      </c>
      <c r="O2086" s="1" t="s">
        <v>6765</v>
      </c>
    </row>
    <row r="2087" spans="1:15" x14ac:dyDescent="0.25">
      <c r="A2087" s="12" t="s">
        <v>3659</v>
      </c>
      <c r="B2087" s="12" t="s">
        <v>5173</v>
      </c>
      <c r="C2087" s="12" t="s">
        <v>1542</v>
      </c>
      <c r="D2087" s="12" t="s">
        <v>1498</v>
      </c>
      <c r="E2087" s="12" t="s">
        <v>2225</v>
      </c>
      <c r="F2087" s="1">
        <v>3.5899999141693102</v>
      </c>
      <c r="G2087" s="1" t="s">
        <v>6765</v>
      </c>
      <c r="H2087" s="1">
        <v>4.5400001108646401E-3</v>
      </c>
      <c r="I2087" s="1" t="s">
        <v>6765</v>
      </c>
      <c r="J2087" s="1">
        <v>2.5700000696815599E-4</v>
      </c>
      <c r="K2087" s="1" t="s">
        <v>6765</v>
      </c>
      <c r="L2087" s="1">
        <v>4.0480000898241997E-3</v>
      </c>
      <c r="M2087" s="1" t="s">
        <v>6765</v>
      </c>
      <c r="N2087" s="1">
        <v>1.1490000179037499E-3</v>
      </c>
      <c r="O2087" s="1" t="s">
        <v>6765</v>
      </c>
    </row>
    <row r="2088" spans="1:15" x14ac:dyDescent="0.25">
      <c r="A2088" s="12" t="s">
        <v>3659</v>
      </c>
      <c r="B2088" s="12" t="s">
        <v>5174</v>
      </c>
      <c r="C2088" s="12" t="s">
        <v>1542</v>
      </c>
      <c r="D2088" s="12" t="s">
        <v>1632</v>
      </c>
      <c r="E2088" s="12" t="s">
        <v>2225</v>
      </c>
      <c r="F2088" s="1">
        <v>3.5899999141693102</v>
      </c>
      <c r="G2088" s="1" t="s">
        <v>6765</v>
      </c>
      <c r="H2088" s="1">
        <v>4.5400001108646401E-3</v>
      </c>
      <c r="I2088" s="1" t="s">
        <v>6765</v>
      </c>
      <c r="J2088" s="1">
        <v>2.5700000696815599E-4</v>
      </c>
      <c r="K2088" s="1" t="s">
        <v>6765</v>
      </c>
      <c r="L2088" s="1">
        <v>4.0480000898241997E-3</v>
      </c>
      <c r="M2088" s="1" t="s">
        <v>6765</v>
      </c>
      <c r="N2088" s="1">
        <v>1.1490000179037499E-3</v>
      </c>
      <c r="O2088" s="1" t="s">
        <v>6765</v>
      </c>
    </row>
    <row r="2089" spans="1:15" x14ac:dyDescent="0.25">
      <c r="A2089" s="12" t="s">
        <v>3659</v>
      </c>
      <c r="B2089" s="12" t="s">
        <v>5175</v>
      </c>
      <c r="C2089" s="12" t="s">
        <v>1542</v>
      </c>
      <c r="D2089" s="12" t="s">
        <v>5176</v>
      </c>
      <c r="E2089" s="12" t="s">
        <v>2225</v>
      </c>
      <c r="F2089" s="1">
        <v>3.5899999141693102</v>
      </c>
      <c r="G2089" s="1" t="s">
        <v>6765</v>
      </c>
      <c r="H2089" s="1">
        <v>4.5400001108646401E-3</v>
      </c>
      <c r="I2089" s="1" t="s">
        <v>6765</v>
      </c>
      <c r="J2089" s="1">
        <v>2.5700000696815599E-4</v>
      </c>
      <c r="K2089" s="1" t="s">
        <v>6765</v>
      </c>
      <c r="L2089" s="1">
        <v>4.0480000898241997E-3</v>
      </c>
      <c r="M2089" s="1" t="s">
        <v>6765</v>
      </c>
      <c r="N2089" s="1">
        <v>1.1490000179037499E-3</v>
      </c>
      <c r="O2089" s="1" t="s">
        <v>6765</v>
      </c>
    </row>
    <row r="2090" spans="1:15" x14ac:dyDescent="0.25">
      <c r="A2090" s="12" t="s">
        <v>2280</v>
      </c>
      <c r="B2090" s="12" t="s">
        <v>5177</v>
      </c>
      <c r="C2090" s="12" t="s">
        <v>1542</v>
      </c>
      <c r="D2090" s="12" t="s">
        <v>2462</v>
      </c>
      <c r="E2090" s="12" t="s">
        <v>2225</v>
      </c>
      <c r="F2090" s="1">
        <v>3.5899999141693102</v>
      </c>
      <c r="G2090" s="1" t="s">
        <v>6765</v>
      </c>
      <c r="H2090" s="1">
        <v>4.5400001108646401E-3</v>
      </c>
      <c r="I2090" s="1" t="s">
        <v>6765</v>
      </c>
      <c r="J2090" s="1">
        <v>2.5700000696815599E-4</v>
      </c>
      <c r="K2090" s="1" t="s">
        <v>6765</v>
      </c>
      <c r="L2090" s="1">
        <v>4.0480000898241997E-3</v>
      </c>
      <c r="M2090" s="1" t="s">
        <v>6765</v>
      </c>
      <c r="N2090" s="1">
        <v>1.1490000179037499E-3</v>
      </c>
      <c r="O2090" s="1" t="s">
        <v>6765</v>
      </c>
    </row>
    <row r="2091" spans="1:15" x14ac:dyDescent="0.25">
      <c r="A2091" s="12" t="s">
        <v>3659</v>
      </c>
      <c r="B2091" s="12" t="s">
        <v>5178</v>
      </c>
      <c r="C2091" s="12" t="s">
        <v>1542</v>
      </c>
      <c r="D2091" s="12" t="s">
        <v>1714</v>
      </c>
      <c r="E2091" s="12" t="s">
        <v>2225</v>
      </c>
      <c r="F2091" s="1">
        <v>3.5899999141693102</v>
      </c>
      <c r="G2091" s="1" t="s">
        <v>6765</v>
      </c>
      <c r="H2091" s="1">
        <v>4.5400001108646401E-3</v>
      </c>
      <c r="I2091" s="1" t="s">
        <v>6765</v>
      </c>
      <c r="J2091" s="1">
        <v>2.5700000696815599E-4</v>
      </c>
      <c r="K2091" s="1" t="s">
        <v>6765</v>
      </c>
      <c r="L2091" s="1">
        <v>4.0480000898241997E-3</v>
      </c>
      <c r="M2091" s="1" t="s">
        <v>6765</v>
      </c>
      <c r="N2091" s="1">
        <v>1.1490000179037499E-3</v>
      </c>
      <c r="O2091" s="1" t="s">
        <v>6765</v>
      </c>
    </row>
    <row r="2092" spans="1:15" x14ac:dyDescent="0.25">
      <c r="A2092" s="12" t="s">
        <v>3157</v>
      </c>
      <c r="B2092" s="12" t="s">
        <v>5179</v>
      </c>
      <c r="C2092" s="12" t="s">
        <v>1542</v>
      </c>
      <c r="D2092" s="12" t="s">
        <v>2066</v>
      </c>
      <c r="E2092" s="12" t="s">
        <v>2225</v>
      </c>
      <c r="F2092" s="1">
        <v>3.5899999141693102</v>
      </c>
      <c r="G2092" s="1" t="s">
        <v>6765</v>
      </c>
      <c r="H2092" s="1">
        <v>4.5400001108646401E-3</v>
      </c>
      <c r="I2092" s="1" t="s">
        <v>6765</v>
      </c>
      <c r="J2092" s="1">
        <v>2.5700000696815599E-4</v>
      </c>
      <c r="K2092" s="1" t="s">
        <v>6765</v>
      </c>
      <c r="L2092" s="1">
        <v>4.0480000898241997E-3</v>
      </c>
      <c r="M2092" s="1" t="s">
        <v>6765</v>
      </c>
      <c r="N2092" s="1">
        <v>1.1490000179037499E-3</v>
      </c>
      <c r="O2092" s="1" t="s">
        <v>6765</v>
      </c>
    </row>
    <row r="2093" spans="1:15" x14ac:dyDescent="0.25">
      <c r="A2093" s="12" t="s">
        <v>3659</v>
      </c>
      <c r="B2093" s="12" t="s">
        <v>5180</v>
      </c>
      <c r="C2093" s="12" t="s">
        <v>1542</v>
      </c>
      <c r="D2093" s="12" t="s">
        <v>2004</v>
      </c>
      <c r="E2093" s="12" t="s">
        <v>2225</v>
      </c>
      <c r="F2093" s="1">
        <v>3.5899999141693102</v>
      </c>
      <c r="G2093" s="1" t="s">
        <v>6765</v>
      </c>
      <c r="H2093" s="1">
        <v>4.5400001108646401E-3</v>
      </c>
      <c r="I2093" s="1" t="s">
        <v>6765</v>
      </c>
      <c r="J2093" s="1">
        <v>2.5700000696815599E-4</v>
      </c>
      <c r="K2093" s="1" t="s">
        <v>6765</v>
      </c>
      <c r="L2093" s="1">
        <v>4.0480000898241997E-3</v>
      </c>
      <c r="M2093" s="1" t="s">
        <v>6765</v>
      </c>
      <c r="N2093" s="1">
        <v>1.1490000179037499E-3</v>
      </c>
      <c r="O2093" s="1" t="s">
        <v>6765</v>
      </c>
    </row>
    <row r="2094" spans="1:15" x14ac:dyDescent="0.25">
      <c r="A2094" s="12" t="s">
        <v>1015</v>
      </c>
      <c r="B2094" s="12" t="s">
        <v>5181</v>
      </c>
      <c r="C2094" s="12" t="s">
        <v>1542</v>
      </c>
      <c r="D2094" s="12" t="s">
        <v>5182</v>
      </c>
      <c r="E2094" s="12" t="s">
        <v>2225</v>
      </c>
      <c r="F2094" s="1">
        <v>3.5899999141693102</v>
      </c>
      <c r="G2094" s="1" t="s">
        <v>6765</v>
      </c>
      <c r="H2094" s="1">
        <v>4.5400001108646401E-3</v>
      </c>
      <c r="I2094" s="1" t="s">
        <v>6765</v>
      </c>
      <c r="J2094" s="1">
        <v>2.5700000696815599E-4</v>
      </c>
      <c r="K2094" s="1" t="s">
        <v>6765</v>
      </c>
      <c r="L2094" s="1">
        <v>4.0480000898241997E-3</v>
      </c>
      <c r="M2094" s="1" t="s">
        <v>6765</v>
      </c>
      <c r="N2094" s="1">
        <v>1.1490000179037499E-3</v>
      </c>
      <c r="O2094" s="1" t="s">
        <v>6765</v>
      </c>
    </row>
    <row r="2095" spans="1:15" x14ac:dyDescent="0.25">
      <c r="A2095" s="12" t="s">
        <v>3659</v>
      </c>
      <c r="B2095" s="12" t="s">
        <v>5183</v>
      </c>
      <c r="C2095" s="12" t="s">
        <v>1542</v>
      </c>
      <c r="D2095" s="12" t="s">
        <v>1599</v>
      </c>
      <c r="E2095" s="12" t="s">
        <v>2225</v>
      </c>
      <c r="F2095" s="1">
        <v>3.5899999141693102</v>
      </c>
      <c r="G2095" s="1" t="s">
        <v>6765</v>
      </c>
      <c r="H2095" s="1">
        <v>4.5400001108646401E-3</v>
      </c>
      <c r="I2095" s="1" t="s">
        <v>6765</v>
      </c>
      <c r="J2095" s="1">
        <v>2.5700000696815599E-4</v>
      </c>
      <c r="K2095" s="1" t="s">
        <v>6765</v>
      </c>
      <c r="L2095" s="1">
        <v>4.0480000898241997E-3</v>
      </c>
      <c r="M2095" s="1" t="s">
        <v>6765</v>
      </c>
      <c r="N2095" s="1">
        <v>1.1490000179037499E-3</v>
      </c>
      <c r="O2095" s="1" t="s">
        <v>6765</v>
      </c>
    </row>
    <row r="2096" spans="1:15" x14ac:dyDescent="0.25">
      <c r="A2096" s="12" t="s">
        <v>3659</v>
      </c>
      <c r="B2096" s="12" t="s">
        <v>5184</v>
      </c>
      <c r="C2096" s="12" t="s">
        <v>1542</v>
      </c>
      <c r="D2096" s="12" t="s">
        <v>5185</v>
      </c>
      <c r="E2096" s="12" t="s">
        <v>2225</v>
      </c>
      <c r="F2096" s="1">
        <v>3.5899999141693102</v>
      </c>
      <c r="G2096" s="1" t="s">
        <v>6765</v>
      </c>
      <c r="H2096" s="1">
        <v>4.5400001108646401E-3</v>
      </c>
      <c r="I2096" s="1" t="s">
        <v>6765</v>
      </c>
      <c r="J2096" s="1">
        <v>2.5700000696815599E-4</v>
      </c>
      <c r="K2096" s="1" t="s">
        <v>6765</v>
      </c>
      <c r="L2096" s="1">
        <v>4.0480000898241997E-3</v>
      </c>
      <c r="M2096" s="1" t="s">
        <v>6765</v>
      </c>
      <c r="N2096" s="1">
        <v>1.1490000179037499E-3</v>
      </c>
      <c r="O2096" s="1" t="s">
        <v>6765</v>
      </c>
    </row>
    <row r="2097" spans="1:15" x14ac:dyDescent="0.25">
      <c r="A2097" s="12" t="s">
        <v>3659</v>
      </c>
      <c r="B2097" s="12" t="s">
        <v>5186</v>
      </c>
      <c r="C2097" s="12" t="s">
        <v>1542</v>
      </c>
      <c r="D2097" s="12" t="s">
        <v>5187</v>
      </c>
      <c r="E2097" s="12" t="s">
        <v>2225</v>
      </c>
      <c r="F2097" s="1">
        <v>3.5899999141693102</v>
      </c>
      <c r="G2097" s="1" t="s">
        <v>6765</v>
      </c>
      <c r="H2097" s="1">
        <v>4.5400001108646401E-3</v>
      </c>
      <c r="I2097" s="1" t="s">
        <v>6765</v>
      </c>
      <c r="J2097" s="1">
        <v>2.5700000696815599E-4</v>
      </c>
      <c r="K2097" s="1" t="s">
        <v>6765</v>
      </c>
      <c r="L2097" s="1">
        <v>4.0480000898241997E-3</v>
      </c>
      <c r="M2097" s="1" t="s">
        <v>6765</v>
      </c>
      <c r="N2097" s="1">
        <v>1.1490000179037499E-3</v>
      </c>
      <c r="O2097" s="1" t="s">
        <v>6765</v>
      </c>
    </row>
    <row r="2098" spans="1:15" x14ac:dyDescent="0.25">
      <c r="A2098" s="12" t="s">
        <v>2280</v>
      </c>
      <c r="B2098" s="12" t="s">
        <v>5188</v>
      </c>
      <c r="C2098" s="12" t="s">
        <v>1542</v>
      </c>
      <c r="D2098" s="12" t="s">
        <v>1630</v>
      </c>
      <c r="E2098" s="12" t="s">
        <v>2225</v>
      </c>
      <c r="F2098" s="1">
        <v>3.5899999141693102</v>
      </c>
      <c r="G2098" s="1" t="s">
        <v>6765</v>
      </c>
      <c r="H2098" s="1">
        <v>4.5400001108646401E-3</v>
      </c>
      <c r="I2098" s="1" t="s">
        <v>6765</v>
      </c>
      <c r="J2098" s="1">
        <v>2.5700000696815599E-4</v>
      </c>
      <c r="K2098" s="1" t="s">
        <v>6765</v>
      </c>
      <c r="L2098" s="1">
        <v>4.0480000898241997E-3</v>
      </c>
      <c r="M2098" s="1" t="s">
        <v>6765</v>
      </c>
      <c r="N2098" s="1">
        <v>1.1490000179037499E-3</v>
      </c>
      <c r="O2098" s="1" t="s">
        <v>6765</v>
      </c>
    </row>
    <row r="2099" spans="1:15" x14ac:dyDescent="0.25">
      <c r="A2099" s="12" t="s">
        <v>2280</v>
      </c>
      <c r="B2099" s="12" t="s">
        <v>5189</v>
      </c>
      <c r="C2099" s="12" t="s">
        <v>1542</v>
      </c>
      <c r="D2099" s="12" t="s">
        <v>3327</v>
      </c>
      <c r="E2099" s="12" t="s">
        <v>2225</v>
      </c>
      <c r="F2099" s="1">
        <v>3.5899999141693102</v>
      </c>
      <c r="G2099" s="1" t="s">
        <v>6765</v>
      </c>
      <c r="H2099" s="1">
        <v>4.5400001108646401E-3</v>
      </c>
      <c r="I2099" s="1" t="s">
        <v>6765</v>
      </c>
      <c r="J2099" s="1">
        <v>2.5700000696815599E-4</v>
      </c>
      <c r="K2099" s="1" t="s">
        <v>6765</v>
      </c>
      <c r="L2099" s="1">
        <v>4.0480000898241997E-3</v>
      </c>
      <c r="M2099" s="1" t="s">
        <v>6765</v>
      </c>
      <c r="N2099" s="1">
        <v>1.1490000179037499E-3</v>
      </c>
      <c r="O2099" s="1" t="s">
        <v>6765</v>
      </c>
    </row>
    <row r="2100" spans="1:15" x14ac:dyDescent="0.25">
      <c r="A2100" s="12" t="s">
        <v>1015</v>
      </c>
      <c r="B2100" s="12" t="s">
        <v>5190</v>
      </c>
      <c r="C2100" s="12" t="s">
        <v>1542</v>
      </c>
      <c r="D2100" s="12" t="s">
        <v>1544</v>
      </c>
      <c r="E2100" s="12" t="s">
        <v>2225</v>
      </c>
      <c r="F2100" s="1">
        <v>3.5899999141693102</v>
      </c>
      <c r="G2100" s="1" t="s">
        <v>6765</v>
      </c>
      <c r="H2100" s="1">
        <v>4.5400001108646401E-3</v>
      </c>
      <c r="I2100" s="1" t="s">
        <v>6765</v>
      </c>
      <c r="J2100" s="1">
        <v>2.5700000696815599E-4</v>
      </c>
      <c r="K2100" s="1" t="s">
        <v>6765</v>
      </c>
      <c r="L2100" s="1">
        <v>4.0480000898241997E-3</v>
      </c>
      <c r="M2100" s="1" t="s">
        <v>6765</v>
      </c>
      <c r="N2100" s="1">
        <v>1.1490000179037499E-3</v>
      </c>
      <c r="O2100" s="1" t="s">
        <v>6765</v>
      </c>
    </row>
    <row r="2101" spans="1:15" x14ac:dyDescent="0.25">
      <c r="A2101" s="12" t="s">
        <v>2280</v>
      </c>
      <c r="B2101" s="12" t="s">
        <v>5191</v>
      </c>
      <c r="C2101" s="12" t="s">
        <v>1542</v>
      </c>
      <c r="D2101" s="12" t="s">
        <v>1626</v>
      </c>
      <c r="E2101" s="12" t="s">
        <v>2225</v>
      </c>
      <c r="F2101" s="1">
        <v>3.5899999141693102</v>
      </c>
      <c r="G2101" s="1" t="s">
        <v>6765</v>
      </c>
      <c r="H2101" s="1">
        <v>4.5400001108646401E-3</v>
      </c>
      <c r="I2101" s="1" t="s">
        <v>6765</v>
      </c>
      <c r="J2101" s="1">
        <v>2.5700000696815599E-4</v>
      </c>
      <c r="K2101" s="1" t="s">
        <v>6765</v>
      </c>
      <c r="L2101" s="1">
        <v>4.0480000898241997E-3</v>
      </c>
      <c r="M2101" s="1" t="s">
        <v>6765</v>
      </c>
      <c r="N2101" s="1">
        <v>1.1490000179037499E-3</v>
      </c>
      <c r="O2101" s="1" t="s">
        <v>6765</v>
      </c>
    </row>
    <row r="2102" spans="1:15" x14ac:dyDescent="0.25">
      <c r="A2102" s="12" t="s">
        <v>3659</v>
      </c>
      <c r="B2102" s="12" t="s">
        <v>5192</v>
      </c>
      <c r="C2102" s="12" t="s">
        <v>1542</v>
      </c>
      <c r="D2102" s="12" t="s">
        <v>1776</v>
      </c>
      <c r="E2102" s="12" t="s">
        <v>2225</v>
      </c>
      <c r="F2102" s="1">
        <v>3.5899999141693102</v>
      </c>
      <c r="G2102" s="1" t="s">
        <v>6765</v>
      </c>
      <c r="H2102" s="1">
        <v>4.5400001108646401E-3</v>
      </c>
      <c r="I2102" s="1" t="s">
        <v>6765</v>
      </c>
      <c r="J2102" s="1">
        <v>2.5700000696815599E-4</v>
      </c>
      <c r="K2102" s="1" t="s">
        <v>6765</v>
      </c>
      <c r="L2102" s="1">
        <v>4.0480000898241997E-3</v>
      </c>
      <c r="M2102" s="1" t="s">
        <v>6765</v>
      </c>
      <c r="N2102" s="1">
        <v>1.1490000179037499E-3</v>
      </c>
      <c r="O2102" s="1" t="s">
        <v>6765</v>
      </c>
    </row>
    <row r="2103" spans="1:15" x14ac:dyDescent="0.25">
      <c r="A2103" s="12" t="s">
        <v>3659</v>
      </c>
      <c r="B2103" s="12" t="s">
        <v>5193</v>
      </c>
      <c r="C2103" s="12" t="s">
        <v>1542</v>
      </c>
      <c r="D2103" s="12" t="s">
        <v>1846</v>
      </c>
      <c r="E2103" s="12" t="s">
        <v>2225</v>
      </c>
      <c r="F2103" s="1">
        <v>3.5899999141693102</v>
      </c>
      <c r="G2103" s="1" t="s">
        <v>6765</v>
      </c>
      <c r="H2103" s="1">
        <v>4.5400001108646401E-3</v>
      </c>
      <c r="I2103" s="1" t="s">
        <v>6765</v>
      </c>
      <c r="J2103" s="1">
        <v>2.5700000696815599E-4</v>
      </c>
      <c r="K2103" s="1" t="s">
        <v>6765</v>
      </c>
      <c r="L2103" s="1">
        <v>4.0480000898241997E-3</v>
      </c>
      <c r="M2103" s="1" t="s">
        <v>6765</v>
      </c>
      <c r="N2103" s="1">
        <v>1.1490000179037499E-3</v>
      </c>
      <c r="O2103" s="1" t="s">
        <v>6765</v>
      </c>
    </row>
    <row r="2104" spans="1:15" x14ac:dyDescent="0.25">
      <c r="A2104" s="12" t="s">
        <v>3659</v>
      </c>
      <c r="B2104" s="12" t="s">
        <v>5194</v>
      </c>
      <c r="C2104" s="12" t="s">
        <v>1542</v>
      </c>
      <c r="D2104" s="12" t="s">
        <v>5195</v>
      </c>
      <c r="E2104" s="12" t="s">
        <v>2225</v>
      </c>
      <c r="F2104" s="1">
        <v>3.5899999141693102</v>
      </c>
      <c r="G2104" s="1" t="s">
        <v>6765</v>
      </c>
      <c r="H2104" s="1">
        <v>4.5400001108646401E-3</v>
      </c>
      <c r="I2104" s="1" t="s">
        <v>6765</v>
      </c>
      <c r="J2104" s="1">
        <v>2.5700000696815599E-4</v>
      </c>
      <c r="K2104" s="1" t="s">
        <v>6765</v>
      </c>
      <c r="L2104" s="1">
        <v>4.0480000898241997E-3</v>
      </c>
      <c r="M2104" s="1" t="s">
        <v>6765</v>
      </c>
      <c r="N2104" s="1">
        <v>1.1490000179037499E-3</v>
      </c>
      <c r="O2104" s="1" t="s">
        <v>6765</v>
      </c>
    </row>
    <row r="2105" spans="1:15" x14ac:dyDescent="0.25">
      <c r="A2105" s="12" t="s">
        <v>3659</v>
      </c>
      <c r="B2105" s="12" t="s">
        <v>5196</v>
      </c>
      <c r="C2105" s="12" t="s">
        <v>1542</v>
      </c>
      <c r="D2105" s="12" t="s">
        <v>2062</v>
      </c>
      <c r="E2105" s="12" t="s">
        <v>2225</v>
      </c>
      <c r="F2105" s="1">
        <v>3.5899999141693102</v>
      </c>
      <c r="G2105" s="1" t="s">
        <v>6765</v>
      </c>
      <c r="H2105" s="1">
        <v>4.5400001108646401E-3</v>
      </c>
      <c r="I2105" s="1" t="s">
        <v>6765</v>
      </c>
      <c r="J2105" s="1">
        <v>2.5700000696815599E-4</v>
      </c>
      <c r="K2105" s="1" t="s">
        <v>6765</v>
      </c>
      <c r="L2105" s="1">
        <v>4.0480000898241997E-3</v>
      </c>
      <c r="M2105" s="1" t="s">
        <v>6765</v>
      </c>
      <c r="N2105" s="1">
        <v>1.1490000179037499E-3</v>
      </c>
      <c r="O2105" s="1" t="s">
        <v>6765</v>
      </c>
    </row>
    <row r="2106" spans="1:15" x14ac:dyDescent="0.25">
      <c r="A2106" s="12" t="s">
        <v>2280</v>
      </c>
      <c r="B2106" s="12" t="s">
        <v>5197</v>
      </c>
      <c r="C2106" s="12" t="s">
        <v>1542</v>
      </c>
      <c r="D2106" s="12" t="s">
        <v>2002</v>
      </c>
      <c r="E2106" s="12" t="s">
        <v>2225</v>
      </c>
      <c r="F2106" s="1">
        <v>3.5899999141693102</v>
      </c>
      <c r="G2106" s="1" t="s">
        <v>6765</v>
      </c>
      <c r="H2106" s="1">
        <v>4.5400001108646401E-3</v>
      </c>
      <c r="I2106" s="1" t="s">
        <v>6765</v>
      </c>
      <c r="J2106" s="1">
        <v>2.5700000696815599E-4</v>
      </c>
      <c r="K2106" s="1" t="s">
        <v>6765</v>
      </c>
      <c r="L2106" s="1">
        <v>4.0480000898241997E-3</v>
      </c>
      <c r="M2106" s="1" t="s">
        <v>6765</v>
      </c>
      <c r="N2106" s="1">
        <v>1.1490000179037499E-3</v>
      </c>
      <c r="O2106" s="1" t="s">
        <v>6765</v>
      </c>
    </row>
    <row r="2107" spans="1:15" x14ac:dyDescent="0.25">
      <c r="A2107" s="12" t="s">
        <v>3157</v>
      </c>
      <c r="B2107" s="12" t="s">
        <v>5198</v>
      </c>
      <c r="C2107" s="12" t="s">
        <v>1542</v>
      </c>
      <c r="D2107" s="12" t="s">
        <v>2982</v>
      </c>
      <c r="E2107" s="12" t="s">
        <v>2225</v>
      </c>
      <c r="F2107" s="1">
        <v>3.5899999141693102</v>
      </c>
      <c r="G2107" s="1" t="s">
        <v>6765</v>
      </c>
      <c r="H2107" s="1">
        <v>4.5400001108646401E-3</v>
      </c>
      <c r="I2107" s="1" t="s">
        <v>6765</v>
      </c>
      <c r="J2107" s="1">
        <v>2.5700000696815599E-4</v>
      </c>
      <c r="K2107" s="1" t="s">
        <v>6765</v>
      </c>
      <c r="L2107" s="1">
        <v>4.0480000898241997E-3</v>
      </c>
      <c r="M2107" s="1" t="s">
        <v>6765</v>
      </c>
      <c r="N2107" s="1">
        <v>1.1490000179037499E-3</v>
      </c>
      <c r="O2107" s="1" t="s">
        <v>6765</v>
      </c>
    </row>
    <row r="2108" spans="1:15" x14ac:dyDescent="0.25">
      <c r="A2108" s="12" t="s">
        <v>3659</v>
      </c>
      <c r="B2108" s="12" t="s">
        <v>5199</v>
      </c>
      <c r="C2108" s="12" t="s">
        <v>1542</v>
      </c>
      <c r="D2108" s="12" t="s">
        <v>1676</v>
      </c>
      <c r="E2108" s="12" t="s">
        <v>2225</v>
      </c>
      <c r="F2108" s="1">
        <v>3.5899999141693102</v>
      </c>
      <c r="G2108" s="1" t="s">
        <v>6765</v>
      </c>
      <c r="H2108" s="1">
        <v>4.5400001108646401E-3</v>
      </c>
      <c r="I2108" s="1" t="s">
        <v>6765</v>
      </c>
      <c r="J2108" s="1">
        <v>2.5700000696815599E-4</v>
      </c>
      <c r="K2108" s="1" t="s">
        <v>6765</v>
      </c>
      <c r="L2108" s="1">
        <v>4.0480000898241997E-3</v>
      </c>
      <c r="M2108" s="1" t="s">
        <v>6765</v>
      </c>
      <c r="N2108" s="1">
        <v>1.1490000179037499E-3</v>
      </c>
      <c r="O2108" s="1" t="s">
        <v>6765</v>
      </c>
    </row>
    <row r="2109" spans="1:15" x14ac:dyDescent="0.25">
      <c r="A2109" s="12" t="s">
        <v>3659</v>
      </c>
      <c r="B2109" s="12" t="s">
        <v>5200</v>
      </c>
      <c r="C2109" s="12" t="s">
        <v>1542</v>
      </c>
      <c r="D2109" s="12" t="s">
        <v>2199</v>
      </c>
      <c r="E2109" s="12" t="s">
        <v>2225</v>
      </c>
      <c r="F2109" s="1">
        <v>3.5899999141693102</v>
      </c>
      <c r="G2109" s="1" t="s">
        <v>6765</v>
      </c>
      <c r="H2109" s="1">
        <v>4.5400001108646401E-3</v>
      </c>
      <c r="I2109" s="1" t="s">
        <v>6765</v>
      </c>
      <c r="J2109" s="1">
        <v>2.5700000696815599E-4</v>
      </c>
      <c r="K2109" s="1" t="s">
        <v>6765</v>
      </c>
      <c r="L2109" s="1">
        <v>4.0480000898241997E-3</v>
      </c>
      <c r="M2109" s="1" t="s">
        <v>6765</v>
      </c>
      <c r="N2109" s="1">
        <v>1.1490000179037499E-3</v>
      </c>
      <c r="O2109" s="1" t="s">
        <v>6765</v>
      </c>
    </row>
    <row r="2110" spans="1:15" x14ac:dyDescent="0.25">
      <c r="A2110" s="12" t="s">
        <v>3659</v>
      </c>
      <c r="B2110" s="12" t="s">
        <v>5201</v>
      </c>
      <c r="C2110" s="12" t="s">
        <v>1542</v>
      </c>
      <c r="D2110" s="12" t="s">
        <v>1783</v>
      </c>
      <c r="E2110" s="12" t="s">
        <v>2225</v>
      </c>
      <c r="F2110" s="1">
        <v>3.5899999141693102</v>
      </c>
      <c r="G2110" s="1" t="s">
        <v>6765</v>
      </c>
      <c r="H2110" s="1">
        <v>4.5400001108646401E-3</v>
      </c>
      <c r="I2110" s="1" t="s">
        <v>6765</v>
      </c>
      <c r="J2110" s="1">
        <v>2.5700000696815599E-4</v>
      </c>
      <c r="K2110" s="1" t="s">
        <v>6765</v>
      </c>
      <c r="L2110" s="1">
        <v>4.0480000898241997E-3</v>
      </c>
      <c r="M2110" s="1" t="s">
        <v>6765</v>
      </c>
      <c r="N2110" s="1">
        <v>1.1490000179037499E-3</v>
      </c>
      <c r="O2110" s="1" t="s">
        <v>6765</v>
      </c>
    </row>
    <row r="2111" spans="1:15" x14ac:dyDescent="0.25">
      <c r="A2111" s="12" t="s">
        <v>3659</v>
      </c>
      <c r="B2111" s="12" t="s">
        <v>5202</v>
      </c>
      <c r="C2111" s="12" t="s">
        <v>1542</v>
      </c>
      <c r="D2111" s="12" t="s">
        <v>5203</v>
      </c>
      <c r="E2111" s="12" t="s">
        <v>2225</v>
      </c>
      <c r="F2111" s="1">
        <v>3.5899999141693102</v>
      </c>
      <c r="G2111" s="1" t="s">
        <v>6765</v>
      </c>
      <c r="H2111" s="1">
        <v>4.5400001108646401E-3</v>
      </c>
      <c r="I2111" s="1" t="s">
        <v>6765</v>
      </c>
      <c r="J2111" s="1">
        <v>2.5700000696815599E-4</v>
      </c>
      <c r="K2111" s="1" t="s">
        <v>6765</v>
      </c>
      <c r="L2111" s="1">
        <v>4.0480000898241997E-3</v>
      </c>
      <c r="M2111" s="1" t="s">
        <v>6765</v>
      </c>
      <c r="N2111" s="1">
        <v>1.1490000179037499E-3</v>
      </c>
      <c r="O2111" s="1" t="s">
        <v>6765</v>
      </c>
    </row>
    <row r="2112" spans="1:15" x14ac:dyDescent="0.25">
      <c r="A2112" s="12" t="s">
        <v>2280</v>
      </c>
      <c r="B2112" s="12" t="s">
        <v>5204</v>
      </c>
      <c r="C2112" s="12" t="s">
        <v>1542</v>
      </c>
      <c r="D2112" s="12" t="s">
        <v>5205</v>
      </c>
      <c r="E2112" s="12" t="s">
        <v>2225</v>
      </c>
      <c r="F2112" s="1">
        <v>3.5899999141693102</v>
      </c>
      <c r="G2112" s="1" t="s">
        <v>6765</v>
      </c>
      <c r="H2112" s="1">
        <v>4.5400001108646401E-3</v>
      </c>
      <c r="I2112" s="1" t="s">
        <v>6765</v>
      </c>
      <c r="J2112" s="1">
        <v>2.5700000696815599E-4</v>
      </c>
      <c r="K2112" s="1" t="s">
        <v>6765</v>
      </c>
      <c r="L2112" s="1">
        <v>4.0480000898241997E-3</v>
      </c>
      <c r="M2112" s="1" t="s">
        <v>6765</v>
      </c>
      <c r="N2112" s="1">
        <v>1.1490000179037499E-3</v>
      </c>
      <c r="O2112" s="1" t="s">
        <v>6765</v>
      </c>
    </row>
    <row r="2113" spans="1:15" x14ac:dyDescent="0.25">
      <c r="A2113" s="12" t="s">
        <v>2280</v>
      </c>
      <c r="B2113" s="12" t="s">
        <v>5206</v>
      </c>
      <c r="C2113" s="12" t="s">
        <v>1542</v>
      </c>
      <c r="D2113" s="12" t="s">
        <v>1616</v>
      </c>
      <c r="E2113" s="12" t="s">
        <v>2225</v>
      </c>
      <c r="F2113" s="1">
        <v>3.5899999141693102</v>
      </c>
      <c r="G2113" s="1" t="s">
        <v>6765</v>
      </c>
      <c r="H2113" s="1">
        <v>4.5400001108646401E-3</v>
      </c>
      <c r="I2113" s="1" t="s">
        <v>6765</v>
      </c>
      <c r="J2113" s="1">
        <v>2.5700000696815599E-4</v>
      </c>
      <c r="K2113" s="1" t="s">
        <v>6765</v>
      </c>
      <c r="L2113" s="1">
        <v>4.0480000898241997E-3</v>
      </c>
      <c r="M2113" s="1" t="s">
        <v>6765</v>
      </c>
      <c r="N2113" s="1">
        <v>1.1490000179037499E-3</v>
      </c>
      <c r="O2113" s="1" t="s">
        <v>6765</v>
      </c>
    </row>
    <row r="2114" spans="1:15" x14ac:dyDescent="0.25">
      <c r="A2114" s="12" t="s">
        <v>3659</v>
      </c>
      <c r="B2114" s="12" t="s">
        <v>5207</v>
      </c>
      <c r="C2114" s="12" t="s">
        <v>1542</v>
      </c>
      <c r="D2114" s="12" t="s">
        <v>1792</v>
      </c>
      <c r="E2114" s="12" t="s">
        <v>2225</v>
      </c>
      <c r="F2114" s="1">
        <v>3.5899999141693102</v>
      </c>
      <c r="G2114" s="1" t="s">
        <v>6765</v>
      </c>
      <c r="H2114" s="1">
        <v>4.5400001108646401E-3</v>
      </c>
      <c r="I2114" s="1" t="s">
        <v>6765</v>
      </c>
      <c r="J2114" s="1">
        <v>2.5700000696815599E-4</v>
      </c>
      <c r="K2114" s="1" t="s">
        <v>6765</v>
      </c>
      <c r="L2114" s="1">
        <v>4.0480000898241997E-3</v>
      </c>
      <c r="M2114" s="1" t="s">
        <v>6765</v>
      </c>
      <c r="N2114" s="1">
        <v>1.1490000179037499E-3</v>
      </c>
      <c r="O2114" s="1" t="s">
        <v>6765</v>
      </c>
    </row>
    <row r="2115" spans="1:15" x14ac:dyDescent="0.25">
      <c r="A2115" s="12" t="s">
        <v>3659</v>
      </c>
      <c r="B2115" s="12" t="s">
        <v>5208</v>
      </c>
      <c r="C2115" s="12" t="s">
        <v>1542</v>
      </c>
      <c r="D2115" s="12" t="s">
        <v>1893</v>
      </c>
      <c r="E2115" s="12" t="s">
        <v>2225</v>
      </c>
      <c r="F2115" s="1">
        <v>3.5899999141693102</v>
      </c>
      <c r="G2115" s="1" t="s">
        <v>6765</v>
      </c>
      <c r="H2115" s="1">
        <v>4.5400001108646401E-3</v>
      </c>
      <c r="I2115" s="1" t="s">
        <v>6765</v>
      </c>
      <c r="J2115" s="1">
        <v>2.5700000696815599E-4</v>
      </c>
      <c r="K2115" s="1" t="s">
        <v>6765</v>
      </c>
      <c r="L2115" s="1">
        <v>4.0480000898241997E-3</v>
      </c>
      <c r="M2115" s="1" t="s">
        <v>6765</v>
      </c>
      <c r="N2115" s="1">
        <v>1.1490000179037499E-3</v>
      </c>
      <c r="O2115" s="1" t="s">
        <v>6765</v>
      </c>
    </row>
    <row r="2116" spans="1:15" x14ac:dyDescent="0.25">
      <c r="A2116" s="12" t="s">
        <v>2280</v>
      </c>
      <c r="B2116" s="12" t="s">
        <v>5209</v>
      </c>
      <c r="C2116" s="12" t="s">
        <v>1542</v>
      </c>
      <c r="D2116" s="12" t="s">
        <v>5210</v>
      </c>
      <c r="E2116" s="12" t="s">
        <v>2225</v>
      </c>
      <c r="F2116" s="1">
        <v>3.5899999141693102</v>
      </c>
      <c r="G2116" s="1" t="s">
        <v>6765</v>
      </c>
      <c r="H2116" s="1">
        <v>4.5400001108646401E-3</v>
      </c>
      <c r="I2116" s="1" t="s">
        <v>6765</v>
      </c>
      <c r="J2116" s="1">
        <v>2.5700000696815599E-4</v>
      </c>
      <c r="K2116" s="1" t="s">
        <v>6765</v>
      </c>
      <c r="L2116" s="1">
        <v>4.0480000898241997E-3</v>
      </c>
      <c r="M2116" s="1" t="s">
        <v>6765</v>
      </c>
      <c r="N2116" s="1">
        <v>1.1490000179037499E-3</v>
      </c>
      <c r="O2116" s="1" t="s">
        <v>6765</v>
      </c>
    </row>
    <row r="2117" spans="1:15" x14ac:dyDescent="0.25">
      <c r="A2117" s="12" t="s">
        <v>3659</v>
      </c>
      <c r="B2117" s="12" t="s">
        <v>5211</v>
      </c>
      <c r="C2117" s="12" t="s">
        <v>1542</v>
      </c>
      <c r="D2117" s="12" t="s">
        <v>5212</v>
      </c>
      <c r="E2117" s="12" t="s">
        <v>2225</v>
      </c>
      <c r="F2117" s="1">
        <v>3.5899999141693102</v>
      </c>
      <c r="G2117" s="1" t="s">
        <v>6765</v>
      </c>
      <c r="H2117" s="1">
        <v>4.5400001108646401E-3</v>
      </c>
      <c r="I2117" s="1" t="s">
        <v>6765</v>
      </c>
      <c r="J2117" s="1">
        <v>2.5700000696815599E-4</v>
      </c>
      <c r="K2117" s="1" t="s">
        <v>6765</v>
      </c>
      <c r="L2117" s="1">
        <v>4.0480000898241997E-3</v>
      </c>
      <c r="M2117" s="1" t="s">
        <v>6765</v>
      </c>
      <c r="N2117" s="1">
        <v>1.1490000179037499E-3</v>
      </c>
      <c r="O2117" s="1" t="s">
        <v>6765</v>
      </c>
    </row>
    <row r="2118" spans="1:15" x14ac:dyDescent="0.25">
      <c r="A2118" s="12" t="s">
        <v>2280</v>
      </c>
      <c r="B2118" s="12" t="s">
        <v>5213</v>
      </c>
      <c r="C2118" s="12" t="s">
        <v>1542</v>
      </c>
      <c r="D2118" s="12" t="s">
        <v>1806</v>
      </c>
      <c r="E2118" s="12" t="s">
        <v>2225</v>
      </c>
      <c r="F2118" s="1">
        <v>3.5899999141693102</v>
      </c>
      <c r="G2118" s="1" t="s">
        <v>6765</v>
      </c>
      <c r="H2118" s="1">
        <v>4.5400001108646401E-3</v>
      </c>
      <c r="I2118" s="1" t="s">
        <v>6765</v>
      </c>
      <c r="J2118" s="1">
        <v>2.5700000696815599E-4</v>
      </c>
      <c r="K2118" s="1" t="s">
        <v>6765</v>
      </c>
      <c r="L2118" s="1">
        <v>4.0480000898241997E-3</v>
      </c>
      <c r="M2118" s="1" t="s">
        <v>6765</v>
      </c>
      <c r="N2118" s="1">
        <v>1.1490000179037499E-3</v>
      </c>
      <c r="O2118" s="1" t="s">
        <v>6765</v>
      </c>
    </row>
    <row r="2119" spans="1:15" x14ac:dyDescent="0.25">
      <c r="A2119" s="12" t="s">
        <v>2280</v>
      </c>
      <c r="B2119" s="12" t="s">
        <v>5214</v>
      </c>
      <c r="C2119" s="12" t="s">
        <v>1542</v>
      </c>
      <c r="D2119" s="12" t="s">
        <v>1220</v>
      </c>
      <c r="E2119" s="12" t="s">
        <v>2225</v>
      </c>
      <c r="F2119" s="1">
        <v>3.5899999141693102</v>
      </c>
      <c r="G2119" s="1" t="s">
        <v>6765</v>
      </c>
      <c r="H2119" s="1">
        <v>4.5400001108646401E-3</v>
      </c>
      <c r="I2119" s="1" t="s">
        <v>6765</v>
      </c>
      <c r="J2119" s="1">
        <v>2.5700000696815599E-4</v>
      </c>
      <c r="K2119" s="1" t="s">
        <v>6765</v>
      </c>
      <c r="L2119" s="1">
        <v>4.0480000898241997E-3</v>
      </c>
      <c r="M2119" s="1" t="s">
        <v>6765</v>
      </c>
      <c r="N2119" s="1">
        <v>1.1490000179037499E-3</v>
      </c>
      <c r="O2119" s="1" t="s">
        <v>6765</v>
      </c>
    </row>
    <row r="2120" spans="1:15" x14ac:dyDescent="0.25">
      <c r="A2120" s="12" t="s">
        <v>3659</v>
      </c>
      <c r="B2120" s="12" t="s">
        <v>5215</v>
      </c>
      <c r="C2120" s="12" t="s">
        <v>1542</v>
      </c>
      <c r="D2120" s="12" t="s">
        <v>3248</v>
      </c>
      <c r="E2120" s="12" t="s">
        <v>2225</v>
      </c>
      <c r="F2120" s="1">
        <v>3.5899999141693102</v>
      </c>
      <c r="G2120" s="1" t="s">
        <v>6765</v>
      </c>
      <c r="H2120" s="1">
        <v>4.5400001108646401E-3</v>
      </c>
      <c r="I2120" s="1" t="s">
        <v>6765</v>
      </c>
      <c r="J2120" s="1">
        <v>2.5700000696815599E-4</v>
      </c>
      <c r="K2120" s="1" t="s">
        <v>6765</v>
      </c>
      <c r="L2120" s="1">
        <v>4.0480000898241997E-3</v>
      </c>
      <c r="M2120" s="1" t="s">
        <v>6765</v>
      </c>
      <c r="N2120" s="1">
        <v>1.1490000179037499E-3</v>
      </c>
      <c r="O2120" s="1" t="s">
        <v>6765</v>
      </c>
    </row>
    <row r="2121" spans="1:15" x14ac:dyDescent="0.25">
      <c r="A2121" s="12" t="s">
        <v>3659</v>
      </c>
      <c r="B2121" s="12" t="s">
        <v>5216</v>
      </c>
      <c r="C2121" s="12" t="s">
        <v>1542</v>
      </c>
      <c r="D2121" s="12" t="s">
        <v>1696</v>
      </c>
      <c r="E2121" s="12" t="s">
        <v>2225</v>
      </c>
      <c r="F2121" s="1">
        <v>3.5899999141693102</v>
      </c>
      <c r="G2121" s="1" t="s">
        <v>6765</v>
      </c>
      <c r="H2121" s="1">
        <v>4.5400001108646401E-3</v>
      </c>
      <c r="I2121" s="1" t="s">
        <v>6765</v>
      </c>
      <c r="J2121" s="1">
        <v>2.5700000696815599E-4</v>
      </c>
      <c r="K2121" s="1" t="s">
        <v>6765</v>
      </c>
      <c r="L2121" s="1">
        <v>4.0480000898241997E-3</v>
      </c>
      <c r="M2121" s="1" t="s">
        <v>6765</v>
      </c>
      <c r="N2121" s="1">
        <v>1.1490000179037499E-3</v>
      </c>
      <c r="O2121" s="1" t="s">
        <v>6765</v>
      </c>
    </row>
    <row r="2122" spans="1:15" x14ac:dyDescent="0.25">
      <c r="A2122" s="12" t="s">
        <v>3659</v>
      </c>
      <c r="B2122" s="12" t="s">
        <v>5217</v>
      </c>
      <c r="C2122" s="12" t="s">
        <v>1542</v>
      </c>
      <c r="D2122" s="12" t="s">
        <v>5218</v>
      </c>
      <c r="E2122" s="12" t="s">
        <v>2225</v>
      </c>
      <c r="F2122" s="1">
        <v>3.5899999141693102</v>
      </c>
      <c r="G2122" s="1" t="s">
        <v>6765</v>
      </c>
      <c r="H2122" s="1">
        <v>4.5400001108646401E-3</v>
      </c>
      <c r="I2122" s="1" t="s">
        <v>6765</v>
      </c>
      <c r="J2122" s="1">
        <v>2.5700000696815599E-4</v>
      </c>
      <c r="K2122" s="1" t="s">
        <v>6765</v>
      </c>
      <c r="L2122" s="1">
        <v>4.0480000898241997E-3</v>
      </c>
      <c r="M2122" s="1" t="s">
        <v>6765</v>
      </c>
      <c r="N2122" s="1">
        <v>1.1490000179037499E-3</v>
      </c>
      <c r="O2122" s="1" t="s">
        <v>6765</v>
      </c>
    </row>
    <row r="2123" spans="1:15" x14ac:dyDescent="0.25">
      <c r="A2123" s="12" t="s">
        <v>3659</v>
      </c>
      <c r="B2123" s="12" t="s">
        <v>5219</v>
      </c>
      <c r="C2123" s="12" t="s">
        <v>1542</v>
      </c>
      <c r="D2123" s="12" t="s">
        <v>5220</v>
      </c>
      <c r="E2123" s="12" t="s">
        <v>2225</v>
      </c>
      <c r="F2123" s="1">
        <v>3.5899999141693102</v>
      </c>
      <c r="G2123" s="1" t="s">
        <v>6765</v>
      </c>
      <c r="H2123" s="1">
        <v>4.5400001108646401E-3</v>
      </c>
      <c r="I2123" s="1" t="s">
        <v>6765</v>
      </c>
      <c r="J2123" s="1">
        <v>2.5700000696815599E-4</v>
      </c>
      <c r="K2123" s="1" t="s">
        <v>6765</v>
      </c>
      <c r="L2123" s="1">
        <v>4.0480000898241997E-3</v>
      </c>
      <c r="M2123" s="1" t="s">
        <v>6765</v>
      </c>
      <c r="N2123" s="1">
        <v>1.1490000179037499E-3</v>
      </c>
      <c r="O2123" s="1" t="s">
        <v>6765</v>
      </c>
    </row>
    <row r="2124" spans="1:15" x14ac:dyDescent="0.25">
      <c r="A2124" s="12" t="s">
        <v>3659</v>
      </c>
      <c r="B2124" s="12" t="s">
        <v>5221</v>
      </c>
      <c r="C2124" s="12" t="s">
        <v>1542</v>
      </c>
      <c r="D2124" s="12" t="s">
        <v>1717</v>
      </c>
      <c r="E2124" s="12" t="s">
        <v>2225</v>
      </c>
      <c r="F2124" s="1">
        <v>3.5899999141693102</v>
      </c>
      <c r="G2124" s="1" t="s">
        <v>6765</v>
      </c>
      <c r="H2124" s="1">
        <v>4.5400001108646401E-3</v>
      </c>
      <c r="I2124" s="1" t="s">
        <v>6765</v>
      </c>
      <c r="J2124" s="1">
        <v>2.5700000696815599E-4</v>
      </c>
      <c r="K2124" s="1" t="s">
        <v>6765</v>
      </c>
      <c r="L2124" s="1">
        <v>4.0480000898241997E-3</v>
      </c>
      <c r="M2124" s="1" t="s">
        <v>6765</v>
      </c>
      <c r="N2124" s="1">
        <v>1.1490000179037499E-3</v>
      </c>
      <c r="O2124" s="1" t="s">
        <v>6765</v>
      </c>
    </row>
    <row r="2125" spans="1:15" x14ac:dyDescent="0.25">
      <c r="A2125" s="12" t="s">
        <v>2280</v>
      </c>
      <c r="B2125" s="12" t="s">
        <v>5222</v>
      </c>
      <c r="C2125" s="12" t="s">
        <v>1542</v>
      </c>
      <c r="D2125" s="12" t="s">
        <v>2113</v>
      </c>
      <c r="E2125" s="12" t="s">
        <v>2225</v>
      </c>
      <c r="F2125" s="1">
        <v>3.5899999141693102</v>
      </c>
      <c r="G2125" s="1" t="s">
        <v>6765</v>
      </c>
      <c r="H2125" s="1">
        <v>4.5400001108646401E-3</v>
      </c>
      <c r="I2125" s="1" t="s">
        <v>6765</v>
      </c>
      <c r="J2125" s="1">
        <v>2.5700000696815599E-4</v>
      </c>
      <c r="K2125" s="1" t="s">
        <v>6765</v>
      </c>
      <c r="L2125" s="1">
        <v>4.0480000898241997E-3</v>
      </c>
      <c r="M2125" s="1" t="s">
        <v>6765</v>
      </c>
      <c r="N2125" s="1">
        <v>1.1490000179037499E-3</v>
      </c>
      <c r="O2125" s="1" t="s">
        <v>6765</v>
      </c>
    </row>
    <row r="2126" spans="1:15" x14ac:dyDescent="0.25">
      <c r="A2126" s="12" t="s">
        <v>3659</v>
      </c>
      <c r="B2126" s="12" t="s">
        <v>5223</v>
      </c>
      <c r="C2126" s="12" t="s">
        <v>1542</v>
      </c>
      <c r="D2126" s="12" t="s">
        <v>1706</v>
      </c>
      <c r="E2126" s="12" t="s">
        <v>2225</v>
      </c>
      <c r="F2126" s="1">
        <v>3.5899999141693102</v>
      </c>
      <c r="G2126" s="1" t="s">
        <v>6765</v>
      </c>
      <c r="H2126" s="1">
        <v>4.5400001108646401E-3</v>
      </c>
      <c r="I2126" s="1" t="s">
        <v>6765</v>
      </c>
      <c r="J2126" s="1">
        <v>2.5700000696815599E-4</v>
      </c>
      <c r="K2126" s="1" t="s">
        <v>6765</v>
      </c>
      <c r="L2126" s="1">
        <v>4.0480000898241997E-3</v>
      </c>
      <c r="M2126" s="1" t="s">
        <v>6765</v>
      </c>
      <c r="N2126" s="1">
        <v>1.1490000179037499E-3</v>
      </c>
      <c r="O2126" s="1" t="s">
        <v>6765</v>
      </c>
    </row>
    <row r="2127" spans="1:15" x14ac:dyDescent="0.25">
      <c r="A2127" s="12" t="s">
        <v>2280</v>
      </c>
      <c r="B2127" s="12" t="s">
        <v>5224</v>
      </c>
      <c r="C2127" s="12" t="s">
        <v>1542</v>
      </c>
      <c r="D2127" s="12" t="s">
        <v>1588</v>
      </c>
      <c r="E2127" s="12" t="s">
        <v>2225</v>
      </c>
      <c r="F2127" s="1">
        <v>3.5899999141693102</v>
      </c>
      <c r="G2127" s="1" t="s">
        <v>6765</v>
      </c>
      <c r="H2127" s="1">
        <v>4.5400001108646401E-3</v>
      </c>
      <c r="I2127" s="1" t="s">
        <v>6765</v>
      </c>
      <c r="J2127" s="1">
        <v>2.5700000696815599E-4</v>
      </c>
      <c r="K2127" s="1" t="s">
        <v>6765</v>
      </c>
      <c r="L2127" s="1">
        <v>4.0480000898241997E-3</v>
      </c>
      <c r="M2127" s="1" t="s">
        <v>6765</v>
      </c>
      <c r="N2127" s="1">
        <v>1.1490000179037499E-3</v>
      </c>
      <c r="O2127" s="1" t="s">
        <v>6765</v>
      </c>
    </row>
    <row r="2128" spans="1:15" x14ac:dyDescent="0.25">
      <c r="A2128" s="12" t="s">
        <v>1015</v>
      </c>
      <c r="B2128" s="12" t="s">
        <v>5225</v>
      </c>
      <c r="C2128" s="12" t="s">
        <v>1542</v>
      </c>
      <c r="D2128" s="12" t="s">
        <v>1127</v>
      </c>
      <c r="E2128" s="12" t="s">
        <v>2225</v>
      </c>
      <c r="F2128" s="1">
        <v>3.5899999141693102</v>
      </c>
      <c r="G2128" s="1" t="s">
        <v>6765</v>
      </c>
      <c r="H2128" s="1">
        <v>4.5400001108646401E-3</v>
      </c>
      <c r="I2128" s="1" t="s">
        <v>6765</v>
      </c>
      <c r="J2128" s="1">
        <v>2.5700000696815599E-4</v>
      </c>
      <c r="K2128" s="1" t="s">
        <v>6765</v>
      </c>
      <c r="L2128" s="1">
        <v>4.0480000898241997E-3</v>
      </c>
      <c r="M2128" s="1" t="s">
        <v>6765</v>
      </c>
      <c r="N2128" s="1">
        <v>1.1490000179037499E-3</v>
      </c>
      <c r="O2128" s="1" t="s">
        <v>6765</v>
      </c>
    </row>
    <row r="2129" spans="1:15" x14ac:dyDescent="0.25">
      <c r="A2129" s="12" t="s">
        <v>3659</v>
      </c>
      <c r="B2129" s="12" t="s">
        <v>5226</v>
      </c>
      <c r="C2129" s="12" t="s">
        <v>1542</v>
      </c>
      <c r="D2129" s="12" t="s">
        <v>1555</v>
      </c>
      <c r="E2129" s="12" t="s">
        <v>2225</v>
      </c>
      <c r="F2129" s="1">
        <v>3.5899999141693102</v>
      </c>
      <c r="G2129" s="1" t="s">
        <v>6765</v>
      </c>
      <c r="H2129" s="1">
        <v>4.5400001108646401E-3</v>
      </c>
      <c r="I2129" s="1" t="s">
        <v>6765</v>
      </c>
      <c r="J2129" s="1">
        <v>2.5700000696815599E-4</v>
      </c>
      <c r="K2129" s="1" t="s">
        <v>6765</v>
      </c>
      <c r="L2129" s="1">
        <v>4.0480000898241997E-3</v>
      </c>
      <c r="M2129" s="1" t="s">
        <v>6765</v>
      </c>
      <c r="N2129" s="1">
        <v>1.1490000179037499E-3</v>
      </c>
      <c r="O2129" s="1" t="s">
        <v>6765</v>
      </c>
    </row>
    <row r="2130" spans="1:15" x14ac:dyDescent="0.25">
      <c r="A2130" s="12" t="s">
        <v>3157</v>
      </c>
      <c r="B2130" s="12" t="s">
        <v>5227</v>
      </c>
      <c r="C2130" s="12" t="s">
        <v>1542</v>
      </c>
      <c r="D2130" s="12" t="s">
        <v>1299</v>
      </c>
      <c r="E2130" s="12" t="s">
        <v>2225</v>
      </c>
      <c r="F2130" s="1">
        <v>3.5899999141693102</v>
      </c>
      <c r="G2130" s="1" t="s">
        <v>6765</v>
      </c>
      <c r="H2130" s="1">
        <v>4.5400001108646401E-3</v>
      </c>
      <c r="I2130" s="1" t="s">
        <v>6765</v>
      </c>
      <c r="J2130" s="1">
        <v>2.5700000696815599E-4</v>
      </c>
      <c r="K2130" s="1" t="s">
        <v>6765</v>
      </c>
      <c r="L2130" s="1">
        <v>4.0480000898241997E-3</v>
      </c>
      <c r="M2130" s="1" t="s">
        <v>6765</v>
      </c>
      <c r="N2130" s="1">
        <v>1.1490000179037499E-3</v>
      </c>
      <c r="O2130" s="1" t="s">
        <v>6765</v>
      </c>
    </row>
    <row r="2131" spans="1:15" x14ac:dyDescent="0.25">
      <c r="A2131" s="12" t="s">
        <v>2280</v>
      </c>
      <c r="B2131" s="12" t="s">
        <v>5228</v>
      </c>
      <c r="C2131" s="12" t="s">
        <v>1542</v>
      </c>
      <c r="D2131" s="12" t="s">
        <v>2046</v>
      </c>
      <c r="E2131" s="12" t="s">
        <v>2225</v>
      </c>
      <c r="F2131" s="1">
        <v>3.5899999141693102</v>
      </c>
      <c r="G2131" s="1" t="s">
        <v>6765</v>
      </c>
      <c r="H2131" s="1">
        <v>4.5400001108646401E-3</v>
      </c>
      <c r="I2131" s="1" t="s">
        <v>6765</v>
      </c>
      <c r="J2131" s="1">
        <v>2.5700000696815599E-4</v>
      </c>
      <c r="K2131" s="1" t="s">
        <v>6765</v>
      </c>
      <c r="L2131" s="1">
        <v>4.0480000898241997E-3</v>
      </c>
      <c r="M2131" s="1" t="s">
        <v>6765</v>
      </c>
      <c r="N2131" s="1">
        <v>1.1490000179037499E-3</v>
      </c>
      <c r="O2131" s="1" t="s">
        <v>6765</v>
      </c>
    </row>
    <row r="2132" spans="1:15" x14ac:dyDescent="0.25">
      <c r="A2132" s="12" t="s">
        <v>2280</v>
      </c>
      <c r="B2132" s="12" t="s">
        <v>5229</v>
      </c>
      <c r="C2132" s="12" t="s">
        <v>1542</v>
      </c>
      <c r="D2132" s="12" t="s">
        <v>5230</v>
      </c>
      <c r="E2132" s="12" t="s">
        <v>2225</v>
      </c>
      <c r="F2132" s="1">
        <v>3.5899999141693102</v>
      </c>
      <c r="G2132" s="1" t="s">
        <v>6765</v>
      </c>
      <c r="H2132" s="1">
        <v>4.5400001108646401E-3</v>
      </c>
      <c r="I2132" s="1" t="s">
        <v>6765</v>
      </c>
      <c r="J2132" s="1">
        <v>2.5700000696815599E-4</v>
      </c>
      <c r="K2132" s="1" t="s">
        <v>6765</v>
      </c>
      <c r="L2132" s="1">
        <v>4.0480000898241997E-3</v>
      </c>
      <c r="M2132" s="1" t="s">
        <v>6765</v>
      </c>
      <c r="N2132" s="1">
        <v>1.1490000179037499E-3</v>
      </c>
      <c r="O2132" s="1" t="s">
        <v>6765</v>
      </c>
    </row>
    <row r="2133" spans="1:15" x14ac:dyDescent="0.25">
      <c r="A2133" s="12" t="s">
        <v>3496</v>
      </c>
      <c r="B2133" s="12" t="s">
        <v>5231</v>
      </c>
      <c r="C2133" s="12" t="s">
        <v>1495</v>
      </c>
      <c r="D2133" s="12" t="s">
        <v>3380</v>
      </c>
      <c r="E2133" s="12" t="s">
        <v>2225</v>
      </c>
      <c r="F2133" s="1">
        <v>4.9166021347045898</v>
      </c>
      <c r="G2133" s="1" t="s">
        <v>2406</v>
      </c>
      <c r="H2133" s="1">
        <v>1.52896903455257E-3</v>
      </c>
      <c r="I2133" s="1" t="s">
        <v>2406</v>
      </c>
      <c r="J2133" s="1">
        <v>3.2169078622246202E-5</v>
      </c>
      <c r="K2133" s="1" t="s">
        <v>2406</v>
      </c>
      <c r="L2133" s="1">
        <v>5.8346451260149501E-4</v>
      </c>
      <c r="M2133" s="1" t="s">
        <v>2406</v>
      </c>
      <c r="N2133" s="1">
        <v>4.9385882448404995E-4</v>
      </c>
      <c r="O2133" s="1" t="s">
        <v>2406</v>
      </c>
    </row>
    <row r="2134" spans="1:15" x14ac:dyDescent="0.25">
      <c r="A2134" s="12" t="s">
        <v>996</v>
      </c>
      <c r="B2134" s="12" t="s">
        <v>5232</v>
      </c>
      <c r="C2134" s="12" t="s">
        <v>1495</v>
      </c>
      <c r="D2134" s="12" t="s">
        <v>5233</v>
      </c>
      <c r="E2134" s="12" t="s">
        <v>2225</v>
      </c>
      <c r="F2134" s="1">
        <v>2.5644600391387899</v>
      </c>
      <c r="G2134" s="1" t="s">
        <v>2406</v>
      </c>
      <c r="H2134" s="1">
        <v>2.1679799829144001E-4</v>
      </c>
      <c r="I2134" s="1" t="s">
        <v>2406</v>
      </c>
      <c r="J2134" s="1">
        <v>1.05396400613245E-4</v>
      </c>
      <c r="K2134" s="1" t="s">
        <v>2406</v>
      </c>
      <c r="L2134" s="1">
        <v>9.0908649144694198E-4</v>
      </c>
      <c r="M2134" s="1" t="s">
        <v>2406</v>
      </c>
      <c r="N2134" s="1">
        <v>7.57133588194847E-4</v>
      </c>
      <c r="O2134" s="1" t="s">
        <v>2406</v>
      </c>
    </row>
    <row r="2135" spans="1:15" x14ac:dyDescent="0.25">
      <c r="A2135" s="12" t="s">
        <v>1006</v>
      </c>
      <c r="B2135" s="12" t="s">
        <v>5234</v>
      </c>
      <c r="C2135" s="12" t="s">
        <v>1495</v>
      </c>
      <c r="D2135" s="12" t="s">
        <v>5235</v>
      </c>
      <c r="E2135" s="12" t="s">
        <v>2225</v>
      </c>
      <c r="F2135" s="1">
        <v>25.404619216918899</v>
      </c>
      <c r="G2135" s="1" t="s">
        <v>2406</v>
      </c>
      <c r="H2135" s="1">
        <v>0</v>
      </c>
      <c r="I2135" s="1" t="s">
        <v>2406</v>
      </c>
      <c r="J2135" s="1">
        <v>0</v>
      </c>
      <c r="K2135" s="1" t="s">
        <v>2406</v>
      </c>
      <c r="L2135" s="1">
        <v>0</v>
      </c>
      <c r="M2135" s="1" t="s">
        <v>2406</v>
      </c>
      <c r="N2135" s="1">
        <v>0</v>
      </c>
      <c r="O2135" s="1" t="s">
        <v>2406</v>
      </c>
    </row>
    <row r="2136" spans="1:15" x14ac:dyDescent="0.25">
      <c r="A2136" s="12" t="s">
        <v>996</v>
      </c>
      <c r="B2136" s="12" t="s">
        <v>5236</v>
      </c>
      <c r="C2136" s="12" t="s">
        <v>1495</v>
      </c>
      <c r="D2136" s="12" t="s">
        <v>1807</v>
      </c>
      <c r="E2136" s="12" t="s">
        <v>2225</v>
      </c>
      <c r="F2136" s="1">
        <v>2.5644600391387899</v>
      </c>
      <c r="G2136" s="1" t="s">
        <v>2406</v>
      </c>
      <c r="H2136" s="1">
        <v>2.1679799829144001E-4</v>
      </c>
      <c r="I2136" s="1" t="s">
        <v>2406</v>
      </c>
      <c r="J2136" s="1">
        <v>1.05396400613245E-4</v>
      </c>
      <c r="K2136" s="1" t="s">
        <v>2406</v>
      </c>
      <c r="L2136" s="1">
        <v>9.0908649144694198E-4</v>
      </c>
      <c r="M2136" s="1" t="s">
        <v>2406</v>
      </c>
      <c r="N2136" s="1">
        <v>7.57133588194847E-4</v>
      </c>
      <c r="O2136" s="1" t="s">
        <v>2406</v>
      </c>
    </row>
    <row r="2137" spans="1:15" x14ac:dyDescent="0.25">
      <c r="A2137" s="12" t="s">
        <v>996</v>
      </c>
      <c r="B2137" s="12" t="s">
        <v>5237</v>
      </c>
      <c r="C2137" s="12" t="s">
        <v>1495</v>
      </c>
      <c r="D2137" s="12" t="s">
        <v>5238</v>
      </c>
      <c r="E2137" s="12" t="s">
        <v>2225</v>
      </c>
      <c r="F2137" s="1">
        <v>2.5644600391387899</v>
      </c>
      <c r="G2137" s="1" t="s">
        <v>2406</v>
      </c>
      <c r="H2137" s="1">
        <v>2.1679799829144001E-4</v>
      </c>
      <c r="I2137" s="1" t="s">
        <v>2406</v>
      </c>
      <c r="J2137" s="1">
        <v>1.05396400613245E-4</v>
      </c>
      <c r="K2137" s="1" t="s">
        <v>2406</v>
      </c>
      <c r="L2137" s="1">
        <v>9.0908649144694198E-4</v>
      </c>
      <c r="M2137" s="1" t="s">
        <v>2406</v>
      </c>
      <c r="N2137" s="1">
        <v>7.57133588194847E-4</v>
      </c>
      <c r="O2137" s="1" t="s">
        <v>2406</v>
      </c>
    </row>
    <row r="2138" spans="1:15" x14ac:dyDescent="0.25">
      <c r="A2138" s="12" t="s">
        <v>996</v>
      </c>
      <c r="B2138" s="12" t="s">
        <v>5239</v>
      </c>
      <c r="C2138" s="12" t="s">
        <v>1495</v>
      </c>
      <c r="D2138" s="12" t="s">
        <v>3080</v>
      </c>
      <c r="E2138" s="12" t="s">
        <v>2225</v>
      </c>
      <c r="F2138" s="1">
        <v>2.5644600391387899</v>
      </c>
      <c r="G2138" s="1" t="s">
        <v>2406</v>
      </c>
      <c r="H2138" s="1">
        <v>2.1679799829144001E-4</v>
      </c>
      <c r="I2138" s="1" t="s">
        <v>2406</v>
      </c>
      <c r="J2138" s="1">
        <v>1.05396400613245E-4</v>
      </c>
      <c r="K2138" s="1" t="s">
        <v>2406</v>
      </c>
      <c r="L2138" s="1">
        <v>9.0908649144694198E-4</v>
      </c>
      <c r="M2138" s="1" t="s">
        <v>2406</v>
      </c>
      <c r="N2138" s="1">
        <v>7.57133588194847E-4</v>
      </c>
      <c r="O2138" s="1" t="s">
        <v>2406</v>
      </c>
    </row>
    <row r="2139" spans="1:15" x14ac:dyDescent="0.25">
      <c r="A2139" s="12" t="s">
        <v>1006</v>
      </c>
      <c r="B2139" s="12" t="s">
        <v>5240</v>
      </c>
      <c r="C2139" s="12" t="s">
        <v>1495</v>
      </c>
      <c r="D2139" s="12" t="s">
        <v>2847</v>
      </c>
      <c r="E2139" s="12" t="s">
        <v>2225</v>
      </c>
      <c r="F2139" s="1">
        <v>25.404619216918899</v>
      </c>
      <c r="G2139" s="1" t="s">
        <v>2406</v>
      </c>
      <c r="H2139" s="1">
        <v>0</v>
      </c>
      <c r="I2139" s="1" t="s">
        <v>2406</v>
      </c>
      <c r="J2139" s="1">
        <v>0</v>
      </c>
      <c r="K2139" s="1" t="s">
        <v>2406</v>
      </c>
      <c r="L2139" s="1">
        <v>0</v>
      </c>
      <c r="M2139" s="1" t="s">
        <v>2406</v>
      </c>
      <c r="N2139" s="1">
        <v>0</v>
      </c>
      <c r="O2139" s="1" t="s">
        <v>2406</v>
      </c>
    </row>
    <row r="2140" spans="1:15" x14ac:dyDescent="0.25">
      <c r="A2140" s="12" t="s">
        <v>996</v>
      </c>
      <c r="B2140" s="12" t="s">
        <v>5241</v>
      </c>
      <c r="C2140" s="12" t="s">
        <v>1495</v>
      </c>
      <c r="D2140" s="12" t="s">
        <v>1823</v>
      </c>
      <c r="E2140" s="12" t="s">
        <v>2225</v>
      </c>
      <c r="F2140" s="1">
        <v>2.5644600391387899</v>
      </c>
      <c r="G2140" s="1" t="s">
        <v>2406</v>
      </c>
      <c r="H2140" s="1">
        <v>2.1679799829144001E-4</v>
      </c>
      <c r="I2140" s="1" t="s">
        <v>2406</v>
      </c>
      <c r="J2140" s="1">
        <v>1.05396400613245E-4</v>
      </c>
      <c r="K2140" s="1" t="s">
        <v>2406</v>
      </c>
      <c r="L2140" s="1">
        <v>9.0908649144694198E-4</v>
      </c>
      <c r="M2140" s="1" t="s">
        <v>2406</v>
      </c>
      <c r="N2140" s="1">
        <v>7.57133588194847E-4</v>
      </c>
      <c r="O2140" s="1" t="s">
        <v>2406</v>
      </c>
    </row>
    <row r="2141" spans="1:15" x14ac:dyDescent="0.25">
      <c r="A2141" s="12" t="s">
        <v>996</v>
      </c>
      <c r="B2141" s="12" t="s">
        <v>5242</v>
      </c>
      <c r="C2141" s="12" t="s">
        <v>1495</v>
      </c>
      <c r="D2141" s="12" t="s">
        <v>2107</v>
      </c>
      <c r="E2141" s="12" t="s">
        <v>2225</v>
      </c>
      <c r="F2141" s="1">
        <v>2.5644600391387899</v>
      </c>
      <c r="G2141" s="1" t="s">
        <v>2406</v>
      </c>
      <c r="H2141" s="1">
        <v>2.1679799829144001E-4</v>
      </c>
      <c r="I2141" s="1" t="s">
        <v>2406</v>
      </c>
      <c r="J2141" s="1">
        <v>1.05396400613245E-4</v>
      </c>
      <c r="K2141" s="1" t="s">
        <v>2406</v>
      </c>
      <c r="L2141" s="1">
        <v>9.0908649144694198E-4</v>
      </c>
      <c r="M2141" s="1" t="s">
        <v>2406</v>
      </c>
      <c r="N2141" s="1">
        <v>7.57133588194847E-4</v>
      </c>
      <c r="O2141" s="1" t="s">
        <v>2406</v>
      </c>
    </row>
    <row r="2142" spans="1:15" x14ac:dyDescent="0.25">
      <c r="A2142" s="12" t="s">
        <v>5243</v>
      </c>
      <c r="B2142" s="12" t="s">
        <v>5244</v>
      </c>
      <c r="C2142" s="12" t="s">
        <v>1495</v>
      </c>
      <c r="D2142" s="12" t="s">
        <v>3681</v>
      </c>
      <c r="E2142" s="12" t="s">
        <v>2225</v>
      </c>
      <c r="F2142" s="1">
        <v>5.5065598487854004</v>
      </c>
      <c r="G2142" s="1" t="s">
        <v>2406</v>
      </c>
      <c r="H2142" s="1">
        <v>1.8887169426307101E-4</v>
      </c>
      <c r="I2142" s="1" t="s">
        <v>2406</v>
      </c>
      <c r="J2142" s="1">
        <v>9.1820053057745099E-5</v>
      </c>
      <c r="K2142" s="1" t="s">
        <v>2406</v>
      </c>
      <c r="L2142" s="1">
        <v>7.9198472667485497E-4</v>
      </c>
      <c r="M2142" s="1" t="s">
        <v>2406</v>
      </c>
      <c r="N2142" s="1">
        <v>6.5960531355813102E-4</v>
      </c>
      <c r="O2142" s="1" t="s">
        <v>2406</v>
      </c>
    </row>
    <row r="2143" spans="1:15" x14ac:dyDescent="0.25">
      <c r="A2143" s="12" t="s">
        <v>3496</v>
      </c>
      <c r="B2143" s="12" t="s">
        <v>5245</v>
      </c>
      <c r="C2143" s="12" t="s">
        <v>1495</v>
      </c>
      <c r="D2143" s="12" t="s">
        <v>1619</v>
      </c>
      <c r="E2143" s="12" t="s">
        <v>2225</v>
      </c>
      <c r="F2143" s="1">
        <v>4.9166021347045898</v>
      </c>
      <c r="G2143" s="1" t="s">
        <v>2406</v>
      </c>
      <c r="H2143" s="1">
        <v>1.52896903455257E-3</v>
      </c>
      <c r="I2143" s="1" t="s">
        <v>2406</v>
      </c>
      <c r="J2143" s="1">
        <v>3.2169078622246202E-5</v>
      </c>
      <c r="K2143" s="1" t="s">
        <v>2406</v>
      </c>
      <c r="L2143" s="1">
        <v>5.8346451260149501E-4</v>
      </c>
      <c r="M2143" s="1" t="s">
        <v>2406</v>
      </c>
      <c r="N2143" s="1">
        <v>4.9385882448404995E-4</v>
      </c>
      <c r="O2143" s="1" t="s">
        <v>2406</v>
      </c>
    </row>
    <row r="2144" spans="1:15" x14ac:dyDescent="0.25">
      <c r="A2144" s="12" t="s">
        <v>1006</v>
      </c>
      <c r="B2144" s="12" t="s">
        <v>5246</v>
      </c>
      <c r="C2144" s="12" t="s">
        <v>1495</v>
      </c>
      <c r="D2144" s="12" t="s">
        <v>1779</v>
      </c>
      <c r="E2144" s="12" t="s">
        <v>2225</v>
      </c>
      <c r="F2144" s="1">
        <v>25.404619216918899</v>
      </c>
      <c r="G2144" s="1" t="s">
        <v>2406</v>
      </c>
      <c r="H2144" s="1">
        <v>0</v>
      </c>
      <c r="I2144" s="1" t="s">
        <v>2406</v>
      </c>
      <c r="J2144" s="1">
        <v>0</v>
      </c>
      <c r="K2144" s="1" t="s">
        <v>2406</v>
      </c>
      <c r="L2144" s="1">
        <v>0</v>
      </c>
      <c r="M2144" s="1" t="s">
        <v>2406</v>
      </c>
      <c r="N2144" s="1">
        <v>0</v>
      </c>
      <c r="O2144" s="1" t="s">
        <v>2406</v>
      </c>
    </row>
    <row r="2145" spans="1:15" x14ac:dyDescent="0.25">
      <c r="A2145" s="12" t="s">
        <v>4783</v>
      </c>
      <c r="B2145" s="12" t="s">
        <v>5247</v>
      </c>
      <c r="C2145" s="12" t="s">
        <v>1495</v>
      </c>
      <c r="D2145" s="12" t="s">
        <v>5248</v>
      </c>
      <c r="E2145" s="12" t="s">
        <v>2225</v>
      </c>
      <c r="F2145" s="1">
        <v>4.9166021347045898</v>
      </c>
      <c r="G2145" s="1" t="s">
        <v>2406</v>
      </c>
      <c r="H2145" s="1">
        <v>1.52896903455257E-3</v>
      </c>
      <c r="I2145" s="1" t="s">
        <v>2406</v>
      </c>
      <c r="J2145" s="1">
        <v>3.2169078622246202E-5</v>
      </c>
      <c r="K2145" s="1" t="s">
        <v>2406</v>
      </c>
      <c r="L2145" s="1">
        <v>5.8346451260149501E-4</v>
      </c>
      <c r="M2145" s="1" t="s">
        <v>2406</v>
      </c>
      <c r="N2145" s="1">
        <v>4.9385882448404995E-4</v>
      </c>
      <c r="O2145" s="1" t="s">
        <v>2406</v>
      </c>
    </row>
    <row r="2146" spans="1:15" x14ac:dyDescent="0.25">
      <c r="A2146" s="12" t="s">
        <v>3510</v>
      </c>
      <c r="B2146" s="12" t="s">
        <v>5249</v>
      </c>
      <c r="C2146" s="12" t="s">
        <v>1495</v>
      </c>
      <c r="D2146" s="12" t="s">
        <v>1793</v>
      </c>
      <c r="E2146" s="12" t="s">
        <v>2225</v>
      </c>
      <c r="F2146" s="1">
        <v>5.1165800094604501</v>
      </c>
      <c r="G2146" s="1" t="s">
        <v>2406</v>
      </c>
      <c r="H2146" s="1">
        <v>9.6181652043014797E-4</v>
      </c>
      <c r="I2146" s="1" t="s">
        <v>2406</v>
      </c>
      <c r="J2146" s="1">
        <v>1.07776395452674E-5</v>
      </c>
      <c r="K2146" s="1" t="s">
        <v>2406</v>
      </c>
      <c r="L2146" s="1">
        <v>6.8448722595348998E-4</v>
      </c>
      <c r="M2146" s="1" t="s">
        <v>2406</v>
      </c>
      <c r="N2146" s="1">
        <v>2.8086701058782599E-4</v>
      </c>
      <c r="O2146" s="1" t="s">
        <v>2406</v>
      </c>
    </row>
    <row r="2147" spans="1:15" x14ac:dyDescent="0.25">
      <c r="A2147" s="12" t="s">
        <v>1006</v>
      </c>
      <c r="B2147" s="12" t="s">
        <v>5250</v>
      </c>
      <c r="C2147" s="12" t="s">
        <v>1495</v>
      </c>
      <c r="D2147" s="12" t="s">
        <v>5251</v>
      </c>
      <c r="E2147" s="12" t="s">
        <v>2225</v>
      </c>
      <c r="F2147" s="1">
        <v>25.404619216918899</v>
      </c>
      <c r="G2147" s="1" t="s">
        <v>2406</v>
      </c>
      <c r="H2147" s="1">
        <v>0</v>
      </c>
      <c r="I2147" s="1" t="s">
        <v>2406</v>
      </c>
      <c r="J2147" s="1">
        <v>0</v>
      </c>
      <c r="K2147" s="1" t="s">
        <v>2406</v>
      </c>
      <c r="L2147" s="1">
        <v>0</v>
      </c>
      <c r="M2147" s="1" t="s">
        <v>2406</v>
      </c>
      <c r="N2147" s="1">
        <v>0</v>
      </c>
      <c r="O2147" s="1" t="s">
        <v>2406</v>
      </c>
    </row>
    <row r="2148" spans="1:15" x14ac:dyDescent="0.25">
      <c r="A2148" s="12" t="s">
        <v>5243</v>
      </c>
      <c r="B2148" s="12" t="s">
        <v>5252</v>
      </c>
      <c r="C2148" s="12" t="s">
        <v>1495</v>
      </c>
      <c r="D2148" s="12" t="s">
        <v>1887</v>
      </c>
      <c r="E2148" s="12" t="s">
        <v>2225</v>
      </c>
      <c r="F2148" s="1">
        <v>5.5065598487854004</v>
      </c>
      <c r="G2148" s="1" t="s">
        <v>2406</v>
      </c>
      <c r="H2148" s="1">
        <v>1.8887169426307101E-4</v>
      </c>
      <c r="I2148" s="1" t="s">
        <v>2406</v>
      </c>
      <c r="J2148" s="1">
        <v>9.1820053057745099E-5</v>
      </c>
      <c r="K2148" s="1" t="s">
        <v>2406</v>
      </c>
      <c r="L2148" s="1">
        <v>7.9198472667485497E-4</v>
      </c>
      <c r="M2148" s="1" t="s">
        <v>2406</v>
      </c>
      <c r="N2148" s="1">
        <v>6.5960531355813102E-4</v>
      </c>
      <c r="O2148" s="1" t="s">
        <v>2406</v>
      </c>
    </row>
    <row r="2149" spans="1:15" x14ac:dyDescent="0.25">
      <c r="A2149" s="12" t="s">
        <v>5243</v>
      </c>
      <c r="B2149" s="12" t="s">
        <v>5253</v>
      </c>
      <c r="C2149" s="12" t="s">
        <v>1495</v>
      </c>
      <c r="D2149" s="12" t="s">
        <v>5254</v>
      </c>
      <c r="E2149" s="12" t="s">
        <v>2225</v>
      </c>
      <c r="F2149" s="1">
        <v>5.5065598487854004</v>
      </c>
      <c r="G2149" s="1" t="s">
        <v>2406</v>
      </c>
      <c r="H2149" s="1">
        <v>1.8887169426307101E-4</v>
      </c>
      <c r="I2149" s="1" t="s">
        <v>2406</v>
      </c>
      <c r="J2149" s="1">
        <v>9.1820053057745099E-5</v>
      </c>
      <c r="K2149" s="1" t="s">
        <v>2406</v>
      </c>
      <c r="L2149" s="1">
        <v>7.9198472667485497E-4</v>
      </c>
      <c r="M2149" s="1" t="s">
        <v>2406</v>
      </c>
      <c r="N2149" s="1">
        <v>6.5960531355813102E-4</v>
      </c>
      <c r="O2149" s="1" t="s">
        <v>2406</v>
      </c>
    </row>
    <row r="2150" spans="1:15" x14ac:dyDescent="0.25">
      <c r="A2150" s="12" t="s">
        <v>3496</v>
      </c>
      <c r="B2150" s="12" t="s">
        <v>5255</v>
      </c>
      <c r="C2150" s="12" t="s">
        <v>1495</v>
      </c>
      <c r="D2150" s="12" t="s">
        <v>1645</v>
      </c>
      <c r="E2150" s="12" t="s">
        <v>2225</v>
      </c>
      <c r="F2150" s="1">
        <v>4.9166021347045898</v>
      </c>
      <c r="G2150" s="1" t="s">
        <v>2406</v>
      </c>
      <c r="H2150" s="1">
        <v>1.52896903455257E-3</v>
      </c>
      <c r="I2150" s="1" t="s">
        <v>2406</v>
      </c>
      <c r="J2150" s="1">
        <v>3.2169078622246202E-5</v>
      </c>
      <c r="K2150" s="1" t="s">
        <v>2406</v>
      </c>
      <c r="L2150" s="1">
        <v>5.8346451260149501E-4</v>
      </c>
      <c r="M2150" s="1" t="s">
        <v>2406</v>
      </c>
      <c r="N2150" s="1">
        <v>4.9385882448404995E-4</v>
      </c>
      <c r="O2150" s="1" t="s">
        <v>2406</v>
      </c>
    </row>
    <row r="2151" spans="1:15" x14ac:dyDescent="0.25">
      <c r="A2151" s="12" t="s">
        <v>3496</v>
      </c>
      <c r="B2151" s="12" t="s">
        <v>5256</v>
      </c>
      <c r="C2151" s="12" t="s">
        <v>1495</v>
      </c>
      <c r="D2151" s="12" t="s">
        <v>5257</v>
      </c>
      <c r="E2151" s="12" t="s">
        <v>2225</v>
      </c>
      <c r="F2151" s="1">
        <v>4.9166021347045898</v>
      </c>
      <c r="G2151" s="1" t="s">
        <v>2406</v>
      </c>
      <c r="H2151" s="1">
        <v>1.52896903455257E-3</v>
      </c>
      <c r="I2151" s="1" t="s">
        <v>2406</v>
      </c>
      <c r="J2151" s="1">
        <v>3.2169078622246202E-5</v>
      </c>
      <c r="K2151" s="1" t="s">
        <v>2406</v>
      </c>
      <c r="L2151" s="1">
        <v>5.8346451260149501E-4</v>
      </c>
      <c r="M2151" s="1" t="s">
        <v>2406</v>
      </c>
      <c r="N2151" s="1">
        <v>4.9385882448404995E-4</v>
      </c>
      <c r="O2151" s="1" t="s">
        <v>2406</v>
      </c>
    </row>
    <row r="2152" spans="1:15" x14ac:dyDescent="0.25">
      <c r="A2152" s="12" t="s">
        <v>996</v>
      </c>
      <c r="B2152" s="12" t="s">
        <v>5258</v>
      </c>
      <c r="C2152" s="12" t="s">
        <v>1495</v>
      </c>
      <c r="D2152" s="12" t="s">
        <v>2643</v>
      </c>
      <c r="E2152" s="12" t="s">
        <v>2225</v>
      </c>
      <c r="F2152" s="1">
        <v>2.5644600391387899</v>
      </c>
      <c r="G2152" s="1" t="s">
        <v>2406</v>
      </c>
      <c r="H2152" s="1">
        <v>2.1679799829144001E-4</v>
      </c>
      <c r="I2152" s="1" t="s">
        <v>2406</v>
      </c>
      <c r="J2152" s="1">
        <v>1.05396400613245E-4</v>
      </c>
      <c r="K2152" s="1" t="s">
        <v>2406</v>
      </c>
      <c r="L2152" s="1">
        <v>9.0908649144694198E-4</v>
      </c>
      <c r="M2152" s="1" t="s">
        <v>2406</v>
      </c>
      <c r="N2152" s="1">
        <v>7.57133588194847E-4</v>
      </c>
      <c r="O2152" s="1" t="s">
        <v>2406</v>
      </c>
    </row>
    <row r="2153" spans="1:15" x14ac:dyDescent="0.25">
      <c r="A2153" s="12" t="s">
        <v>3496</v>
      </c>
      <c r="B2153" s="12" t="s">
        <v>5259</v>
      </c>
      <c r="C2153" s="12" t="s">
        <v>1495</v>
      </c>
      <c r="D2153" s="12" t="s">
        <v>1125</v>
      </c>
      <c r="E2153" s="12" t="s">
        <v>2225</v>
      </c>
      <c r="F2153" s="1">
        <v>4.9166021347045898</v>
      </c>
      <c r="G2153" s="1" t="s">
        <v>2406</v>
      </c>
      <c r="H2153" s="1">
        <v>1.52896903455257E-3</v>
      </c>
      <c r="I2153" s="1" t="s">
        <v>2406</v>
      </c>
      <c r="J2153" s="1">
        <v>3.2169078622246202E-5</v>
      </c>
      <c r="K2153" s="1" t="s">
        <v>2406</v>
      </c>
      <c r="L2153" s="1">
        <v>5.8346451260149501E-4</v>
      </c>
      <c r="M2153" s="1" t="s">
        <v>2406</v>
      </c>
      <c r="N2153" s="1">
        <v>4.9385882448404995E-4</v>
      </c>
      <c r="O2153" s="1" t="s">
        <v>2406</v>
      </c>
    </row>
    <row r="2154" spans="1:15" x14ac:dyDescent="0.25">
      <c r="A2154" s="12" t="s">
        <v>996</v>
      </c>
      <c r="B2154" s="12" t="s">
        <v>5260</v>
      </c>
      <c r="C2154" s="12" t="s">
        <v>1495</v>
      </c>
      <c r="D2154" s="12" t="s">
        <v>5261</v>
      </c>
      <c r="E2154" s="12" t="s">
        <v>2225</v>
      </c>
      <c r="F2154" s="1">
        <v>2.5644600391387899</v>
      </c>
      <c r="G2154" s="1" t="s">
        <v>2406</v>
      </c>
      <c r="H2154" s="1">
        <v>2.1679799829144001E-4</v>
      </c>
      <c r="I2154" s="1" t="s">
        <v>2406</v>
      </c>
      <c r="J2154" s="1">
        <v>1.05396400613245E-4</v>
      </c>
      <c r="K2154" s="1" t="s">
        <v>2406</v>
      </c>
      <c r="L2154" s="1">
        <v>9.0908649144694198E-4</v>
      </c>
      <c r="M2154" s="1" t="s">
        <v>2406</v>
      </c>
      <c r="N2154" s="1">
        <v>7.57133588194847E-4</v>
      </c>
      <c r="O2154" s="1" t="s">
        <v>2406</v>
      </c>
    </row>
    <row r="2155" spans="1:15" x14ac:dyDescent="0.25">
      <c r="A2155" s="12" t="s">
        <v>996</v>
      </c>
      <c r="B2155" s="12" t="s">
        <v>5262</v>
      </c>
      <c r="C2155" s="12" t="s">
        <v>1495</v>
      </c>
      <c r="D2155" s="12" t="s">
        <v>1991</v>
      </c>
      <c r="E2155" s="12" t="s">
        <v>2225</v>
      </c>
      <c r="F2155" s="1">
        <v>2.5644600391387899</v>
      </c>
      <c r="G2155" s="1" t="s">
        <v>2406</v>
      </c>
      <c r="H2155" s="1">
        <v>2.1679799829144001E-4</v>
      </c>
      <c r="I2155" s="1" t="s">
        <v>2406</v>
      </c>
      <c r="J2155" s="1">
        <v>1.05396400613245E-4</v>
      </c>
      <c r="K2155" s="1" t="s">
        <v>2406</v>
      </c>
      <c r="L2155" s="1">
        <v>9.0908649144694198E-4</v>
      </c>
      <c r="M2155" s="1" t="s">
        <v>2406</v>
      </c>
      <c r="N2155" s="1">
        <v>7.57133588194847E-4</v>
      </c>
      <c r="O2155" s="1" t="s">
        <v>2406</v>
      </c>
    </row>
    <row r="2156" spans="1:15" x14ac:dyDescent="0.25">
      <c r="A2156" s="12" t="s">
        <v>996</v>
      </c>
      <c r="B2156" s="12" t="s">
        <v>5263</v>
      </c>
      <c r="C2156" s="12" t="s">
        <v>1495</v>
      </c>
      <c r="D2156" s="12" t="s">
        <v>2657</v>
      </c>
      <c r="E2156" s="12" t="s">
        <v>2225</v>
      </c>
      <c r="F2156" s="1">
        <v>2.5644600391387899</v>
      </c>
      <c r="G2156" s="1" t="s">
        <v>2406</v>
      </c>
      <c r="H2156" s="1">
        <v>2.1679799829144001E-4</v>
      </c>
      <c r="I2156" s="1" t="s">
        <v>2406</v>
      </c>
      <c r="J2156" s="1">
        <v>1.05396400613245E-4</v>
      </c>
      <c r="K2156" s="1" t="s">
        <v>2406</v>
      </c>
      <c r="L2156" s="1">
        <v>9.0908649144694198E-4</v>
      </c>
      <c r="M2156" s="1" t="s">
        <v>2406</v>
      </c>
      <c r="N2156" s="1">
        <v>7.57133588194847E-4</v>
      </c>
      <c r="O2156" s="1" t="s">
        <v>2406</v>
      </c>
    </row>
    <row r="2157" spans="1:15" x14ac:dyDescent="0.25">
      <c r="A2157" s="12" t="s">
        <v>5243</v>
      </c>
      <c r="B2157" s="12" t="s">
        <v>5264</v>
      </c>
      <c r="C2157" s="12" t="s">
        <v>1495</v>
      </c>
      <c r="D2157" s="12" t="s">
        <v>5265</v>
      </c>
      <c r="E2157" s="12" t="s">
        <v>2225</v>
      </c>
      <c r="F2157" s="1">
        <v>5.5065598487854004</v>
      </c>
      <c r="G2157" s="1" t="s">
        <v>2406</v>
      </c>
      <c r="H2157" s="1">
        <v>1.8887169426307101E-4</v>
      </c>
      <c r="I2157" s="1" t="s">
        <v>2406</v>
      </c>
      <c r="J2157" s="1">
        <v>9.1820053057745099E-5</v>
      </c>
      <c r="K2157" s="1" t="s">
        <v>2406</v>
      </c>
      <c r="L2157" s="1">
        <v>7.9198472667485497E-4</v>
      </c>
      <c r="M2157" s="1" t="s">
        <v>2406</v>
      </c>
      <c r="N2157" s="1">
        <v>6.5960531355813102E-4</v>
      </c>
      <c r="O2157" s="1" t="s">
        <v>2406</v>
      </c>
    </row>
    <row r="2158" spans="1:15" x14ac:dyDescent="0.25">
      <c r="A2158" s="12" t="s">
        <v>996</v>
      </c>
      <c r="B2158" s="12" t="s">
        <v>5266</v>
      </c>
      <c r="C2158" s="12" t="s">
        <v>1495</v>
      </c>
      <c r="D2158" s="12" t="s">
        <v>2922</v>
      </c>
      <c r="E2158" s="12" t="s">
        <v>2225</v>
      </c>
      <c r="F2158" s="1">
        <v>2.5644600391387899</v>
      </c>
      <c r="G2158" s="1" t="s">
        <v>2406</v>
      </c>
      <c r="H2158" s="1">
        <v>2.1679799829144001E-4</v>
      </c>
      <c r="I2158" s="1" t="s">
        <v>2406</v>
      </c>
      <c r="J2158" s="1">
        <v>1.05396400613245E-4</v>
      </c>
      <c r="K2158" s="1" t="s">
        <v>2406</v>
      </c>
      <c r="L2158" s="1">
        <v>9.0908649144694198E-4</v>
      </c>
      <c r="M2158" s="1" t="s">
        <v>2406</v>
      </c>
      <c r="N2158" s="1">
        <v>7.57133588194847E-4</v>
      </c>
      <c r="O2158" s="1" t="s">
        <v>2406</v>
      </c>
    </row>
    <row r="2159" spans="1:15" x14ac:dyDescent="0.25">
      <c r="A2159" s="12" t="s">
        <v>996</v>
      </c>
      <c r="B2159" s="12" t="s">
        <v>5267</v>
      </c>
      <c r="C2159" s="12" t="s">
        <v>1495</v>
      </c>
      <c r="D2159" s="12" t="s">
        <v>1948</v>
      </c>
      <c r="E2159" s="12" t="s">
        <v>2225</v>
      </c>
      <c r="F2159" s="1">
        <v>2.5644600391387899</v>
      </c>
      <c r="G2159" s="1" t="s">
        <v>2406</v>
      </c>
      <c r="H2159" s="1">
        <v>2.1679799829144001E-4</v>
      </c>
      <c r="I2159" s="1" t="s">
        <v>2406</v>
      </c>
      <c r="J2159" s="1">
        <v>1.05396400613245E-4</v>
      </c>
      <c r="K2159" s="1" t="s">
        <v>2406</v>
      </c>
      <c r="L2159" s="1">
        <v>9.0908649144694198E-4</v>
      </c>
      <c r="M2159" s="1" t="s">
        <v>2406</v>
      </c>
      <c r="N2159" s="1">
        <v>7.57133588194847E-4</v>
      </c>
      <c r="O2159" s="1" t="s">
        <v>2406</v>
      </c>
    </row>
    <row r="2160" spans="1:15" x14ac:dyDescent="0.25">
      <c r="A2160" s="12" t="s">
        <v>996</v>
      </c>
      <c r="B2160" s="12" t="s">
        <v>5268</v>
      </c>
      <c r="C2160" s="12" t="s">
        <v>1495</v>
      </c>
      <c r="D2160" s="12" t="s">
        <v>5269</v>
      </c>
      <c r="E2160" s="12" t="s">
        <v>2225</v>
      </c>
      <c r="F2160" s="1">
        <v>2.5644600391387899</v>
      </c>
      <c r="G2160" s="1" t="s">
        <v>2406</v>
      </c>
      <c r="H2160" s="1">
        <v>2.1679799829144001E-4</v>
      </c>
      <c r="I2160" s="1" t="s">
        <v>2406</v>
      </c>
      <c r="J2160" s="1">
        <v>1.05396400613245E-4</v>
      </c>
      <c r="K2160" s="1" t="s">
        <v>2406</v>
      </c>
      <c r="L2160" s="1">
        <v>9.0908649144694198E-4</v>
      </c>
      <c r="M2160" s="1" t="s">
        <v>2406</v>
      </c>
      <c r="N2160" s="1">
        <v>7.57133588194847E-4</v>
      </c>
      <c r="O2160" s="1" t="s">
        <v>2406</v>
      </c>
    </row>
    <row r="2161" spans="1:15" x14ac:dyDescent="0.25">
      <c r="A2161" s="12" t="s">
        <v>5270</v>
      </c>
      <c r="B2161" s="12" t="s">
        <v>5271</v>
      </c>
      <c r="C2161" s="12" t="s">
        <v>1495</v>
      </c>
      <c r="D2161" s="12" t="s">
        <v>5272</v>
      </c>
      <c r="E2161" s="12" t="s">
        <v>2225</v>
      </c>
      <c r="F2161" s="1">
        <v>4.9166021347045898</v>
      </c>
      <c r="G2161" s="1" t="s">
        <v>2406</v>
      </c>
      <c r="H2161" s="1">
        <v>1.52896903455257E-3</v>
      </c>
      <c r="I2161" s="1" t="s">
        <v>2406</v>
      </c>
      <c r="J2161" s="1">
        <v>3.2169078622246202E-5</v>
      </c>
      <c r="K2161" s="1" t="s">
        <v>2406</v>
      </c>
      <c r="L2161" s="1">
        <v>5.8346451260149501E-4</v>
      </c>
      <c r="M2161" s="1" t="s">
        <v>2406</v>
      </c>
      <c r="N2161" s="1">
        <v>4.9385882448404995E-4</v>
      </c>
      <c r="O2161" s="1" t="s">
        <v>2406</v>
      </c>
    </row>
    <row r="2162" spans="1:15" x14ac:dyDescent="0.25">
      <c r="A2162" s="12" t="s">
        <v>996</v>
      </c>
      <c r="B2162" s="12" t="s">
        <v>5273</v>
      </c>
      <c r="C2162" s="12" t="s">
        <v>1495</v>
      </c>
      <c r="D2162" s="12" t="s">
        <v>3553</v>
      </c>
      <c r="E2162" s="12" t="s">
        <v>2225</v>
      </c>
      <c r="F2162" s="1">
        <v>2.5644600391387899</v>
      </c>
      <c r="G2162" s="1" t="s">
        <v>2406</v>
      </c>
      <c r="H2162" s="1">
        <v>2.1679799829144001E-4</v>
      </c>
      <c r="I2162" s="1" t="s">
        <v>2406</v>
      </c>
      <c r="J2162" s="1">
        <v>1.05396400613245E-4</v>
      </c>
      <c r="K2162" s="1" t="s">
        <v>2406</v>
      </c>
      <c r="L2162" s="1">
        <v>9.0908649144694198E-4</v>
      </c>
      <c r="M2162" s="1" t="s">
        <v>2406</v>
      </c>
      <c r="N2162" s="1">
        <v>7.57133588194847E-4</v>
      </c>
      <c r="O2162" s="1" t="s">
        <v>2406</v>
      </c>
    </row>
    <row r="2163" spans="1:15" x14ac:dyDescent="0.25">
      <c r="A2163" s="12" t="s">
        <v>1006</v>
      </c>
      <c r="B2163" s="12" t="s">
        <v>5274</v>
      </c>
      <c r="C2163" s="12" t="s">
        <v>1495</v>
      </c>
      <c r="D2163" s="12" t="s">
        <v>3557</v>
      </c>
      <c r="E2163" s="12" t="s">
        <v>2225</v>
      </c>
      <c r="F2163" s="1">
        <v>25.404619216918899</v>
      </c>
      <c r="G2163" s="1" t="s">
        <v>2406</v>
      </c>
      <c r="H2163" s="1">
        <v>0</v>
      </c>
      <c r="I2163" s="1" t="s">
        <v>2406</v>
      </c>
      <c r="J2163" s="1">
        <v>0</v>
      </c>
      <c r="K2163" s="1" t="s">
        <v>2406</v>
      </c>
      <c r="L2163" s="1">
        <v>0</v>
      </c>
      <c r="M2163" s="1" t="s">
        <v>2406</v>
      </c>
      <c r="N2163" s="1">
        <v>0</v>
      </c>
      <c r="O2163" s="1" t="s">
        <v>2406</v>
      </c>
    </row>
    <row r="2164" spans="1:15" x14ac:dyDescent="0.25">
      <c r="A2164" s="12" t="s">
        <v>1006</v>
      </c>
      <c r="B2164" s="12" t="s">
        <v>5275</v>
      </c>
      <c r="C2164" s="12" t="s">
        <v>1495</v>
      </c>
      <c r="D2164" s="12" t="s">
        <v>5276</v>
      </c>
      <c r="E2164" s="12" t="s">
        <v>2225</v>
      </c>
      <c r="F2164" s="1">
        <v>25.404619216918899</v>
      </c>
      <c r="G2164" s="1" t="s">
        <v>2406</v>
      </c>
      <c r="H2164" s="1">
        <v>0</v>
      </c>
      <c r="I2164" s="1" t="s">
        <v>2406</v>
      </c>
      <c r="J2164" s="1">
        <v>0</v>
      </c>
      <c r="K2164" s="1" t="s">
        <v>2406</v>
      </c>
      <c r="L2164" s="1">
        <v>0</v>
      </c>
      <c r="M2164" s="1" t="s">
        <v>2406</v>
      </c>
      <c r="N2164" s="1">
        <v>0</v>
      </c>
      <c r="O2164" s="1" t="s">
        <v>2406</v>
      </c>
    </row>
    <row r="2165" spans="1:15" x14ac:dyDescent="0.25">
      <c r="A2165" s="12" t="s">
        <v>5270</v>
      </c>
      <c r="B2165" s="12" t="s">
        <v>5277</v>
      </c>
      <c r="C2165" s="12" t="s">
        <v>1495</v>
      </c>
      <c r="D2165" s="12" t="s">
        <v>1584</v>
      </c>
      <c r="E2165" s="12" t="s">
        <v>2225</v>
      </c>
      <c r="F2165" s="1">
        <v>4.9166021347045898</v>
      </c>
      <c r="G2165" s="1" t="s">
        <v>2406</v>
      </c>
      <c r="H2165" s="1">
        <v>1.52896903455257E-3</v>
      </c>
      <c r="I2165" s="1" t="s">
        <v>2406</v>
      </c>
      <c r="J2165" s="1">
        <v>3.2169078622246202E-5</v>
      </c>
      <c r="K2165" s="1" t="s">
        <v>2406</v>
      </c>
      <c r="L2165" s="1">
        <v>5.8346451260149501E-4</v>
      </c>
      <c r="M2165" s="1" t="s">
        <v>2406</v>
      </c>
      <c r="N2165" s="1">
        <v>4.9385882448404995E-4</v>
      </c>
      <c r="O2165" s="1" t="s">
        <v>2406</v>
      </c>
    </row>
    <row r="2166" spans="1:15" x14ac:dyDescent="0.25">
      <c r="A2166" s="12" t="s">
        <v>5243</v>
      </c>
      <c r="B2166" s="12" t="s">
        <v>5278</v>
      </c>
      <c r="C2166" s="12" t="s">
        <v>1495</v>
      </c>
      <c r="D2166" s="12" t="s">
        <v>1502</v>
      </c>
      <c r="E2166" s="12" t="s">
        <v>2225</v>
      </c>
      <c r="F2166" s="1">
        <v>5.5065598487854004</v>
      </c>
      <c r="G2166" s="1" t="s">
        <v>2406</v>
      </c>
      <c r="H2166" s="1">
        <v>1.8887169426307101E-4</v>
      </c>
      <c r="I2166" s="1" t="s">
        <v>2406</v>
      </c>
      <c r="J2166" s="1">
        <v>9.1820053057745099E-5</v>
      </c>
      <c r="K2166" s="1" t="s">
        <v>2406</v>
      </c>
      <c r="L2166" s="1">
        <v>7.9198472667485497E-4</v>
      </c>
      <c r="M2166" s="1" t="s">
        <v>2406</v>
      </c>
      <c r="N2166" s="1">
        <v>6.5960531355813102E-4</v>
      </c>
      <c r="O2166" s="1" t="s">
        <v>2406</v>
      </c>
    </row>
    <row r="2167" spans="1:15" x14ac:dyDescent="0.25">
      <c r="A2167" s="12" t="s">
        <v>5243</v>
      </c>
      <c r="B2167" s="12" t="s">
        <v>5279</v>
      </c>
      <c r="C2167" s="12" t="s">
        <v>1495</v>
      </c>
      <c r="D2167" s="12" t="s">
        <v>4974</v>
      </c>
      <c r="E2167" s="12" t="s">
        <v>2225</v>
      </c>
      <c r="F2167" s="1">
        <v>5.5065598487854004</v>
      </c>
      <c r="G2167" s="1" t="s">
        <v>2406</v>
      </c>
      <c r="H2167" s="1">
        <v>1.8887169426307101E-4</v>
      </c>
      <c r="I2167" s="1" t="s">
        <v>2406</v>
      </c>
      <c r="J2167" s="1">
        <v>9.1820053057745099E-5</v>
      </c>
      <c r="K2167" s="1" t="s">
        <v>2406</v>
      </c>
      <c r="L2167" s="1">
        <v>7.9198472667485497E-4</v>
      </c>
      <c r="M2167" s="1" t="s">
        <v>2406</v>
      </c>
      <c r="N2167" s="1">
        <v>6.5960531355813102E-4</v>
      </c>
      <c r="O2167" s="1" t="s">
        <v>2406</v>
      </c>
    </row>
    <row r="2168" spans="1:15" x14ac:dyDescent="0.25">
      <c r="A2168" s="12" t="s">
        <v>3510</v>
      </c>
      <c r="B2168" s="12" t="s">
        <v>5280</v>
      </c>
      <c r="C2168" s="12" t="s">
        <v>1495</v>
      </c>
      <c r="D2168" s="12" t="s">
        <v>1901</v>
      </c>
      <c r="E2168" s="12" t="s">
        <v>2225</v>
      </c>
      <c r="F2168" s="1">
        <v>5.1165800094604501</v>
      </c>
      <c r="G2168" s="1" t="s">
        <v>2406</v>
      </c>
      <c r="H2168" s="1">
        <v>9.6181652043014797E-4</v>
      </c>
      <c r="I2168" s="1" t="s">
        <v>2406</v>
      </c>
      <c r="J2168" s="1">
        <v>1.07776395452674E-5</v>
      </c>
      <c r="K2168" s="1" t="s">
        <v>2406</v>
      </c>
      <c r="L2168" s="1">
        <v>6.8448722595348998E-4</v>
      </c>
      <c r="M2168" s="1" t="s">
        <v>2406</v>
      </c>
      <c r="N2168" s="1">
        <v>2.8086701058782599E-4</v>
      </c>
      <c r="O2168" s="1" t="s">
        <v>2406</v>
      </c>
    </row>
    <row r="2169" spans="1:15" x14ac:dyDescent="0.25">
      <c r="A2169" s="12" t="s">
        <v>996</v>
      </c>
      <c r="B2169" s="12" t="s">
        <v>5281</v>
      </c>
      <c r="C2169" s="12" t="s">
        <v>1495</v>
      </c>
      <c r="D2169" s="12" t="s">
        <v>5282</v>
      </c>
      <c r="E2169" s="12" t="s">
        <v>2225</v>
      </c>
      <c r="F2169" s="1">
        <v>2.5644600391387899</v>
      </c>
      <c r="G2169" s="1" t="s">
        <v>2406</v>
      </c>
      <c r="H2169" s="1">
        <v>2.1679799829144001E-4</v>
      </c>
      <c r="I2169" s="1" t="s">
        <v>2406</v>
      </c>
      <c r="J2169" s="1">
        <v>1.05396400613245E-4</v>
      </c>
      <c r="K2169" s="1" t="s">
        <v>2406</v>
      </c>
      <c r="L2169" s="1">
        <v>9.0908649144694198E-4</v>
      </c>
      <c r="M2169" s="1" t="s">
        <v>2406</v>
      </c>
      <c r="N2169" s="1">
        <v>7.57133588194847E-4</v>
      </c>
      <c r="O2169" s="1" t="s">
        <v>2406</v>
      </c>
    </row>
    <row r="2170" spans="1:15" x14ac:dyDescent="0.25">
      <c r="A2170" s="12" t="s">
        <v>996</v>
      </c>
      <c r="B2170" s="12" t="s">
        <v>5283</v>
      </c>
      <c r="C2170" s="12" t="s">
        <v>1495</v>
      </c>
      <c r="D2170" s="12" t="s">
        <v>2672</v>
      </c>
      <c r="E2170" s="12" t="s">
        <v>2225</v>
      </c>
      <c r="F2170" s="1">
        <v>2.5644600391387899</v>
      </c>
      <c r="G2170" s="1" t="s">
        <v>2406</v>
      </c>
      <c r="H2170" s="1">
        <v>2.1679799829144001E-4</v>
      </c>
      <c r="I2170" s="1" t="s">
        <v>2406</v>
      </c>
      <c r="J2170" s="1">
        <v>1.05396400613245E-4</v>
      </c>
      <c r="K2170" s="1" t="s">
        <v>2406</v>
      </c>
      <c r="L2170" s="1">
        <v>9.0908649144694198E-4</v>
      </c>
      <c r="M2170" s="1" t="s">
        <v>2406</v>
      </c>
      <c r="N2170" s="1">
        <v>7.57133588194847E-4</v>
      </c>
      <c r="O2170" s="1" t="s">
        <v>2406</v>
      </c>
    </row>
    <row r="2171" spans="1:15" x14ac:dyDescent="0.25">
      <c r="A2171" s="12" t="s">
        <v>1006</v>
      </c>
      <c r="B2171" s="12" t="s">
        <v>5284</v>
      </c>
      <c r="C2171" s="12" t="s">
        <v>1495</v>
      </c>
      <c r="D2171" s="12" t="s">
        <v>5285</v>
      </c>
      <c r="E2171" s="12" t="s">
        <v>2225</v>
      </c>
      <c r="F2171" s="1">
        <v>25.404619216918899</v>
      </c>
      <c r="G2171" s="1" t="s">
        <v>2406</v>
      </c>
      <c r="H2171" s="1">
        <v>0</v>
      </c>
      <c r="I2171" s="1" t="s">
        <v>2406</v>
      </c>
      <c r="J2171" s="1">
        <v>0</v>
      </c>
      <c r="K2171" s="1" t="s">
        <v>2406</v>
      </c>
      <c r="L2171" s="1">
        <v>0</v>
      </c>
      <c r="M2171" s="1" t="s">
        <v>2406</v>
      </c>
      <c r="N2171" s="1">
        <v>0</v>
      </c>
      <c r="O2171" s="1" t="s">
        <v>2406</v>
      </c>
    </row>
    <row r="2172" spans="1:15" x14ac:dyDescent="0.25">
      <c r="A2172" s="12" t="s">
        <v>1006</v>
      </c>
      <c r="B2172" s="12" t="s">
        <v>5286</v>
      </c>
      <c r="C2172" s="12" t="s">
        <v>1495</v>
      </c>
      <c r="D2172" s="12" t="s">
        <v>5287</v>
      </c>
      <c r="E2172" s="12" t="s">
        <v>2225</v>
      </c>
      <c r="F2172" s="1">
        <v>25.404619216918899</v>
      </c>
      <c r="G2172" s="1" t="s">
        <v>2406</v>
      </c>
      <c r="H2172" s="1">
        <v>0</v>
      </c>
      <c r="I2172" s="1" t="s">
        <v>2406</v>
      </c>
      <c r="J2172" s="1">
        <v>0</v>
      </c>
      <c r="K2172" s="1" t="s">
        <v>2406</v>
      </c>
      <c r="L2172" s="1">
        <v>0</v>
      </c>
      <c r="M2172" s="1" t="s">
        <v>2406</v>
      </c>
      <c r="N2172" s="1">
        <v>0</v>
      </c>
      <c r="O2172" s="1" t="s">
        <v>2406</v>
      </c>
    </row>
    <row r="2173" spans="1:15" x14ac:dyDescent="0.25">
      <c r="A2173" s="12" t="s">
        <v>3496</v>
      </c>
      <c r="B2173" s="12" t="s">
        <v>5288</v>
      </c>
      <c r="C2173" s="12" t="s">
        <v>1495</v>
      </c>
      <c r="D2173" s="12" t="s">
        <v>1788</v>
      </c>
      <c r="E2173" s="12" t="s">
        <v>2225</v>
      </c>
      <c r="F2173" s="1">
        <v>4.9166021347045898</v>
      </c>
      <c r="G2173" s="1" t="s">
        <v>2406</v>
      </c>
      <c r="H2173" s="1">
        <v>1.52896903455257E-3</v>
      </c>
      <c r="I2173" s="1" t="s">
        <v>2406</v>
      </c>
      <c r="J2173" s="1">
        <v>3.2169078622246202E-5</v>
      </c>
      <c r="K2173" s="1" t="s">
        <v>2406</v>
      </c>
      <c r="L2173" s="1">
        <v>5.8346451260149501E-4</v>
      </c>
      <c r="M2173" s="1" t="s">
        <v>2406</v>
      </c>
      <c r="N2173" s="1">
        <v>4.9385882448404995E-4</v>
      </c>
      <c r="O2173" s="1" t="s">
        <v>2406</v>
      </c>
    </row>
    <row r="2174" spans="1:15" x14ac:dyDescent="0.25">
      <c r="A2174" s="12" t="s">
        <v>3510</v>
      </c>
      <c r="B2174" s="12" t="s">
        <v>5289</v>
      </c>
      <c r="C2174" s="12" t="s">
        <v>1495</v>
      </c>
      <c r="D2174" s="12" t="s">
        <v>2462</v>
      </c>
      <c r="E2174" s="12" t="s">
        <v>2225</v>
      </c>
      <c r="F2174" s="1">
        <v>5.1165800094604501</v>
      </c>
      <c r="G2174" s="1" t="s">
        <v>2406</v>
      </c>
      <c r="H2174" s="1">
        <v>9.6181652043014797E-4</v>
      </c>
      <c r="I2174" s="1" t="s">
        <v>2406</v>
      </c>
      <c r="J2174" s="1">
        <v>1.07776395452674E-5</v>
      </c>
      <c r="K2174" s="1" t="s">
        <v>2406</v>
      </c>
      <c r="L2174" s="1">
        <v>6.8448722595348998E-4</v>
      </c>
      <c r="M2174" s="1" t="s">
        <v>2406</v>
      </c>
      <c r="N2174" s="1">
        <v>2.8086701058782599E-4</v>
      </c>
      <c r="O2174" s="1" t="s">
        <v>2406</v>
      </c>
    </row>
    <row r="2175" spans="1:15" x14ac:dyDescent="0.25">
      <c r="A2175" s="12" t="s">
        <v>5243</v>
      </c>
      <c r="B2175" s="12" t="s">
        <v>5290</v>
      </c>
      <c r="C2175" s="12" t="s">
        <v>1495</v>
      </c>
      <c r="D2175" s="12" t="s">
        <v>5291</v>
      </c>
      <c r="E2175" s="12" t="s">
        <v>2225</v>
      </c>
      <c r="F2175" s="1">
        <v>5.5065598487854004</v>
      </c>
      <c r="G2175" s="1" t="s">
        <v>2406</v>
      </c>
      <c r="H2175" s="1">
        <v>1.8887169426307101E-4</v>
      </c>
      <c r="I2175" s="1" t="s">
        <v>2406</v>
      </c>
      <c r="J2175" s="1">
        <v>9.1820053057745099E-5</v>
      </c>
      <c r="K2175" s="1" t="s">
        <v>2406</v>
      </c>
      <c r="L2175" s="1">
        <v>7.9198472667485497E-4</v>
      </c>
      <c r="M2175" s="1" t="s">
        <v>2406</v>
      </c>
      <c r="N2175" s="1">
        <v>6.5960531355813102E-4</v>
      </c>
      <c r="O2175" s="1" t="s">
        <v>2406</v>
      </c>
    </row>
    <row r="2176" spans="1:15" x14ac:dyDescent="0.25">
      <c r="A2176" s="12" t="s">
        <v>3510</v>
      </c>
      <c r="B2176" s="12" t="s">
        <v>5292</v>
      </c>
      <c r="C2176" s="12" t="s">
        <v>1495</v>
      </c>
      <c r="D2176" s="12" t="s">
        <v>5293</v>
      </c>
      <c r="E2176" s="12" t="s">
        <v>2225</v>
      </c>
      <c r="F2176" s="1">
        <v>5.1165800094604501</v>
      </c>
      <c r="G2176" s="1" t="s">
        <v>2406</v>
      </c>
      <c r="H2176" s="1">
        <v>9.6181652043014797E-4</v>
      </c>
      <c r="I2176" s="1" t="s">
        <v>2406</v>
      </c>
      <c r="J2176" s="1">
        <v>1.07776395452674E-5</v>
      </c>
      <c r="K2176" s="1" t="s">
        <v>2406</v>
      </c>
      <c r="L2176" s="1">
        <v>6.8448722595348998E-4</v>
      </c>
      <c r="M2176" s="1" t="s">
        <v>2406</v>
      </c>
      <c r="N2176" s="1">
        <v>2.8086701058782599E-4</v>
      </c>
      <c r="O2176" s="1" t="s">
        <v>2406</v>
      </c>
    </row>
    <row r="2177" spans="1:15" x14ac:dyDescent="0.25">
      <c r="A2177" s="12" t="s">
        <v>1006</v>
      </c>
      <c r="B2177" s="12" t="s">
        <v>5294</v>
      </c>
      <c r="C2177" s="12" t="s">
        <v>1495</v>
      </c>
      <c r="D2177" s="12" t="s">
        <v>5295</v>
      </c>
      <c r="E2177" s="12" t="s">
        <v>2225</v>
      </c>
      <c r="F2177" s="1">
        <v>25.404619216918899</v>
      </c>
      <c r="G2177" s="1" t="s">
        <v>2406</v>
      </c>
      <c r="H2177" s="1">
        <v>0</v>
      </c>
      <c r="I2177" s="1" t="s">
        <v>2406</v>
      </c>
      <c r="J2177" s="1">
        <v>0</v>
      </c>
      <c r="K2177" s="1" t="s">
        <v>2406</v>
      </c>
      <c r="L2177" s="1">
        <v>0</v>
      </c>
      <c r="M2177" s="1" t="s">
        <v>2406</v>
      </c>
      <c r="N2177" s="1">
        <v>0</v>
      </c>
      <c r="O2177" s="1" t="s">
        <v>2406</v>
      </c>
    </row>
    <row r="2178" spans="1:15" x14ac:dyDescent="0.25">
      <c r="A2178" s="12" t="s">
        <v>1006</v>
      </c>
      <c r="B2178" s="12" t="s">
        <v>5296</v>
      </c>
      <c r="C2178" s="12" t="s">
        <v>1495</v>
      </c>
      <c r="D2178" s="12" t="s">
        <v>1808</v>
      </c>
      <c r="E2178" s="12" t="s">
        <v>2225</v>
      </c>
      <c r="F2178" s="1">
        <v>25.404619216918899</v>
      </c>
      <c r="G2178" s="1" t="s">
        <v>2406</v>
      </c>
      <c r="H2178" s="1">
        <v>0</v>
      </c>
      <c r="I2178" s="1" t="s">
        <v>2406</v>
      </c>
      <c r="J2178" s="1">
        <v>0</v>
      </c>
      <c r="K2178" s="1" t="s">
        <v>2406</v>
      </c>
      <c r="L2178" s="1">
        <v>0</v>
      </c>
      <c r="M2178" s="1" t="s">
        <v>2406</v>
      </c>
      <c r="N2178" s="1">
        <v>0</v>
      </c>
      <c r="O2178" s="1" t="s">
        <v>2406</v>
      </c>
    </row>
    <row r="2179" spans="1:15" x14ac:dyDescent="0.25">
      <c r="A2179" s="12" t="s">
        <v>996</v>
      </c>
      <c r="B2179" s="12" t="s">
        <v>5297</v>
      </c>
      <c r="C2179" s="12" t="s">
        <v>1495</v>
      </c>
      <c r="D2179" s="12" t="s">
        <v>5298</v>
      </c>
      <c r="E2179" s="12" t="s">
        <v>2225</v>
      </c>
      <c r="F2179" s="1">
        <v>2.5644600391387899</v>
      </c>
      <c r="G2179" s="1" t="s">
        <v>2406</v>
      </c>
      <c r="H2179" s="1">
        <v>2.1679799829144001E-4</v>
      </c>
      <c r="I2179" s="1" t="s">
        <v>2406</v>
      </c>
      <c r="J2179" s="1">
        <v>1.05396400613245E-4</v>
      </c>
      <c r="K2179" s="1" t="s">
        <v>2406</v>
      </c>
      <c r="L2179" s="1">
        <v>9.0908649144694198E-4</v>
      </c>
      <c r="M2179" s="1" t="s">
        <v>2406</v>
      </c>
      <c r="N2179" s="1">
        <v>7.57133588194847E-4</v>
      </c>
      <c r="O2179" s="1" t="s">
        <v>2406</v>
      </c>
    </row>
    <row r="2180" spans="1:15" x14ac:dyDescent="0.25">
      <c r="A2180" s="12" t="s">
        <v>5243</v>
      </c>
      <c r="B2180" s="12" t="s">
        <v>5299</v>
      </c>
      <c r="C2180" s="12" t="s">
        <v>1495</v>
      </c>
      <c r="D2180" s="12" t="s">
        <v>1723</v>
      </c>
      <c r="E2180" s="12" t="s">
        <v>2225</v>
      </c>
      <c r="F2180" s="1">
        <v>5.5065598487854004</v>
      </c>
      <c r="G2180" s="1" t="s">
        <v>2406</v>
      </c>
      <c r="H2180" s="1">
        <v>1.8887169426307101E-4</v>
      </c>
      <c r="I2180" s="1" t="s">
        <v>2406</v>
      </c>
      <c r="J2180" s="1">
        <v>9.1820053057745099E-5</v>
      </c>
      <c r="K2180" s="1" t="s">
        <v>2406</v>
      </c>
      <c r="L2180" s="1">
        <v>7.9198472667485497E-4</v>
      </c>
      <c r="M2180" s="1" t="s">
        <v>2406</v>
      </c>
      <c r="N2180" s="1">
        <v>6.5960531355813102E-4</v>
      </c>
      <c r="O2180" s="1" t="s">
        <v>2406</v>
      </c>
    </row>
    <row r="2181" spans="1:15" x14ac:dyDescent="0.25">
      <c r="A2181" s="12" t="s">
        <v>3496</v>
      </c>
      <c r="B2181" s="12" t="s">
        <v>5300</v>
      </c>
      <c r="C2181" s="12" t="s">
        <v>1495</v>
      </c>
      <c r="D2181" s="12" t="s">
        <v>1810</v>
      </c>
      <c r="E2181" s="12" t="s">
        <v>2225</v>
      </c>
      <c r="F2181" s="1">
        <v>4.9166021347045898</v>
      </c>
      <c r="G2181" s="1" t="s">
        <v>2406</v>
      </c>
      <c r="H2181" s="1">
        <v>1.52896903455257E-3</v>
      </c>
      <c r="I2181" s="1" t="s">
        <v>2406</v>
      </c>
      <c r="J2181" s="1">
        <v>3.2169078622246202E-5</v>
      </c>
      <c r="K2181" s="1" t="s">
        <v>2406</v>
      </c>
      <c r="L2181" s="1">
        <v>5.8346451260149501E-4</v>
      </c>
      <c r="M2181" s="1" t="s">
        <v>2406</v>
      </c>
      <c r="N2181" s="1">
        <v>4.9385882448404995E-4</v>
      </c>
      <c r="O2181" s="1" t="s">
        <v>2406</v>
      </c>
    </row>
    <row r="2182" spans="1:15" x14ac:dyDescent="0.25">
      <c r="A2182" s="12" t="s">
        <v>5243</v>
      </c>
      <c r="B2182" s="12" t="s">
        <v>5301</v>
      </c>
      <c r="C2182" s="12" t="s">
        <v>1495</v>
      </c>
      <c r="D2182" s="12" t="s">
        <v>1801</v>
      </c>
      <c r="E2182" s="12" t="s">
        <v>2225</v>
      </c>
      <c r="F2182" s="1">
        <v>5.5065598487854004</v>
      </c>
      <c r="G2182" s="1" t="s">
        <v>2406</v>
      </c>
      <c r="H2182" s="1">
        <v>1.8887169426307101E-4</v>
      </c>
      <c r="I2182" s="1" t="s">
        <v>2406</v>
      </c>
      <c r="J2182" s="1">
        <v>9.1820053057745099E-5</v>
      </c>
      <c r="K2182" s="1" t="s">
        <v>2406</v>
      </c>
      <c r="L2182" s="1">
        <v>7.9198472667485497E-4</v>
      </c>
      <c r="M2182" s="1" t="s">
        <v>2406</v>
      </c>
      <c r="N2182" s="1">
        <v>6.5960531355813102E-4</v>
      </c>
      <c r="O2182" s="1" t="s">
        <v>2406</v>
      </c>
    </row>
    <row r="2183" spans="1:15" x14ac:dyDescent="0.25">
      <c r="A2183" s="12" t="s">
        <v>3496</v>
      </c>
      <c r="B2183" s="12" t="s">
        <v>5302</v>
      </c>
      <c r="C2183" s="12" t="s">
        <v>1495</v>
      </c>
      <c r="D2183" s="12" t="s">
        <v>2161</v>
      </c>
      <c r="E2183" s="12" t="s">
        <v>2225</v>
      </c>
      <c r="F2183" s="1">
        <v>4.9166021347045898</v>
      </c>
      <c r="G2183" s="1" t="s">
        <v>2406</v>
      </c>
      <c r="H2183" s="1">
        <v>1.52896903455257E-3</v>
      </c>
      <c r="I2183" s="1" t="s">
        <v>2406</v>
      </c>
      <c r="J2183" s="1">
        <v>3.2169078622246202E-5</v>
      </c>
      <c r="K2183" s="1" t="s">
        <v>2406</v>
      </c>
      <c r="L2183" s="1">
        <v>5.8346451260149501E-4</v>
      </c>
      <c r="M2183" s="1" t="s">
        <v>2406</v>
      </c>
      <c r="N2183" s="1">
        <v>4.9385882448404995E-4</v>
      </c>
      <c r="O2183" s="1" t="s">
        <v>2406</v>
      </c>
    </row>
    <row r="2184" spans="1:15" x14ac:dyDescent="0.25">
      <c r="A2184" s="12" t="s">
        <v>3510</v>
      </c>
      <c r="B2184" s="12" t="s">
        <v>5303</v>
      </c>
      <c r="C2184" s="12" t="s">
        <v>1495</v>
      </c>
      <c r="D2184" s="12" t="s">
        <v>2062</v>
      </c>
      <c r="E2184" s="12" t="s">
        <v>2225</v>
      </c>
      <c r="F2184" s="1">
        <v>5.1165800094604501</v>
      </c>
      <c r="G2184" s="1" t="s">
        <v>2406</v>
      </c>
      <c r="H2184" s="1">
        <v>9.6181652043014797E-4</v>
      </c>
      <c r="I2184" s="1" t="s">
        <v>2406</v>
      </c>
      <c r="J2184" s="1">
        <v>1.07776395452674E-5</v>
      </c>
      <c r="K2184" s="1" t="s">
        <v>2406</v>
      </c>
      <c r="L2184" s="1">
        <v>6.8448722595348998E-4</v>
      </c>
      <c r="M2184" s="1" t="s">
        <v>2406</v>
      </c>
      <c r="N2184" s="1">
        <v>2.8086701058782599E-4</v>
      </c>
      <c r="O2184" s="1" t="s">
        <v>2406</v>
      </c>
    </row>
    <row r="2185" spans="1:15" x14ac:dyDescent="0.25">
      <c r="A2185" s="12" t="s">
        <v>3496</v>
      </c>
      <c r="B2185" s="12" t="s">
        <v>5304</v>
      </c>
      <c r="C2185" s="12" t="s">
        <v>1495</v>
      </c>
      <c r="D2185" s="12" t="s">
        <v>5305</v>
      </c>
      <c r="E2185" s="12" t="s">
        <v>2225</v>
      </c>
      <c r="F2185" s="1">
        <v>4.9166021347045898</v>
      </c>
      <c r="G2185" s="1" t="s">
        <v>2406</v>
      </c>
      <c r="H2185" s="1">
        <v>1.52896903455257E-3</v>
      </c>
      <c r="I2185" s="1" t="s">
        <v>2406</v>
      </c>
      <c r="J2185" s="1">
        <v>3.2169078622246202E-5</v>
      </c>
      <c r="K2185" s="1" t="s">
        <v>2406</v>
      </c>
      <c r="L2185" s="1">
        <v>5.8346451260149501E-4</v>
      </c>
      <c r="M2185" s="1" t="s">
        <v>2406</v>
      </c>
      <c r="N2185" s="1">
        <v>4.9385882448404995E-4</v>
      </c>
      <c r="O2185" s="1" t="s">
        <v>2406</v>
      </c>
    </row>
    <row r="2186" spans="1:15" x14ac:dyDescent="0.25">
      <c r="A2186" s="12" t="s">
        <v>3496</v>
      </c>
      <c r="B2186" s="12" t="s">
        <v>5306</v>
      </c>
      <c r="C2186" s="12" t="s">
        <v>1495</v>
      </c>
      <c r="D2186" s="12" t="s">
        <v>5307</v>
      </c>
      <c r="E2186" s="12" t="s">
        <v>2225</v>
      </c>
      <c r="F2186" s="1">
        <v>4.9166021347045898</v>
      </c>
      <c r="G2186" s="1" t="s">
        <v>2406</v>
      </c>
      <c r="H2186" s="1">
        <v>1.52896903455257E-3</v>
      </c>
      <c r="I2186" s="1" t="s">
        <v>2406</v>
      </c>
      <c r="J2186" s="1">
        <v>3.2169078622246202E-5</v>
      </c>
      <c r="K2186" s="1" t="s">
        <v>2406</v>
      </c>
      <c r="L2186" s="1">
        <v>5.8346451260149501E-4</v>
      </c>
      <c r="M2186" s="1" t="s">
        <v>2406</v>
      </c>
      <c r="N2186" s="1">
        <v>4.9385882448404995E-4</v>
      </c>
      <c r="O2186" s="1" t="s">
        <v>2406</v>
      </c>
    </row>
    <row r="2187" spans="1:15" x14ac:dyDescent="0.25">
      <c r="A2187" s="12" t="s">
        <v>3510</v>
      </c>
      <c r="B2187" s="12" t="s">
        <v>5308</v>
      </c>
      <c r="C2187" s="12" t="s">
        <v>1495</v>
      </c>
      <c r="D2187" s="12" t="s">
        <v>1110</v>
      </c>
      <c r="E2187" s="12" t="s">
        <v>2225</v>
      </c>
      <c r="F2187" s="1">
        <v>5.1165800094604501</v>
      </c>
      <c r="G2187" s="1" t="s">
        <v>2406</v>
      </c>
      <c r="H2187" s="1">
        <v>9.6181652043014797E-4</v>
      </c>
      <c r="I2187" s="1" t="s">
        <v>2406</v>
      </c>
      <c r="J2187" s="1">
        <v>1.07776395452674E-5</v>
      </c>
      <c r="K2187" s="1" t="s">
        <v>2406</v>
      </c>
      <c r="L2187" s="1">
        <v>6.8448722595348998E-4</v>
      </c>
      <c r="M2187" s="1" t="s">
        <v>2406</v>
      </c>
      <c r="N2187" s="1">
        <v>2.8086701058782599E-4</v>
      </c>
      <c r="O2187" s="1" t="s">
        <v>2406</v>
      </c>
    </row>
    <row r="2188" spans="1:15" x14ac:dyDescent="0.25">
      <c r="A2188" s="12" t="s">
        <v>3496</v>
      </c>
      <c r="B2188" s="12" t="s">
        <v>5309</v>
      </c>
      <c r="C2188" s="12" t="s">
        <v>1495</v>
      </c>
      <c r="D2188" s="12" t="s">
        <v>2047</v>
      </c>
      <c r="E2188" s="12" t="s">
        <v>2225</v>
      </c>
      <c r="F2188" s="1">
        <v>4.9166021347045898</v>
      </c>
      <c r="G2188" s="1" t="s">
        <v>2406</v>
      </c>
      <c r="H2188" s="1">
        <v>1.52896903455257E-3</v>
      </c>
      <c r="I2188" s="1" t="s">
        <v>2406</v>
      </c>
      <c r="J2188" s="1">
        <v>3.2169078622246202E-5</v>
      </c>
      <c r="K2188" s="1" t="s">
        <v>2406</v>
      </c>
      <c r="L2188" s="1">
        <v>5.8346451260149501E-4</v>
      </c>
      <c r="M2188" s="1" t="s">
        <v>2406</v>
      </c>
      <c r="N2188" s="1">
        <v>4.9385882448404995E-4</v>
      </c>
      <c r="O2188" s="1" t="s">
        <v>2406</v>
      </c>
    </row>
    <row r="2189" spans="1:15" x14ac:dyDescent="0.25">
      <c r="A2189" s="12" t="s">
        <v>3496</v>
      </c>
      <c r="B2189" s="12" t="s">
        <v>5310</v>
      </c>
      <c r="C2189" s="12" t="s">
        <v>1495</v>
      </c>
      <c r="D2189" s="12" t="s">
        <v>3597</v>
      </c>
      <c r="E2189" s="12" t="s">
        <v>2225</v>
      </c>
      <c r="F2189" s="1">
        <v>4.9166021347045898</v>
      </c>
      <c r="G2189" s="1" t="s">
        <v>2406</v>
      </c>
      <c r="H2189" s="1">
        <v>1.52896903455257E-3</v>
      </c>
      <c r="I2189" s="1" t="s">
        <v>2406</v>
      </c>
      <c r="J2189" s="1">
        <v>3.2169078622246202E-5</v>
      </c>
      <c r="K2189" s="1" t="s">
        <v>2406</v>
      </c>
      <c r="L2189" s="1">
        <v>5.8346451260149501E-4</v>
      </c>
      <c r="M2189" s="1" t="s">
        <v>2406</v>
      </c>
      <c r="N2189" s="1">
        <v>4.9385882448404995E-4</v>
      </c>
      <c r="O2189" s="1" t="s">
        <v>2406</v>
      </c>
    </row>
    <row r="2190" spans="1:15" x14ac:dyDescent="0.25">
      <c r="A2190" s="12" t="s">
        <v>3496</v>
      </c>
      <c r="B2190" s="12" t="s">
        <v>5311</v>
      </c>
      <c r="C2190" s="12" t="s">
        <v>1495</v>
      </c>
      <c r="D2190" s="12" t="s">
        <v>2002</v>
      </c>
      <c r="E2190" s="12" t="s">
        <v>2225</v>
      </c>
      <c r="F2190" s="1">
        <v>4.9166021347045898</v>
      </c>
      <c r="G2190" s="1" t="s">
        <v>2406</v>
      </c>
      <c r="H2190" s="1">
        <v>1.52896903455257E-3</v>
      </c>
      <c r="I2190" s="1" t="s">
        <v>2406</v>
      </c>
      <c r="J2190" s="1">
        <v>3.2169078622246202E-5</v>
      </c>
      <c r="K2190" s="1" t="s">
        <v>2406</v>
      </c>
      <c r="L2190" s="1">
        <v>5.8346451260149501E-4</v>
      </c>
      <c r="M2190" s="1" t="s">
        <v>2406</v>
      </c>
      <c r="N2190" s="1">
        <v>4.9385882448404995E-4</v>
      </c>
      <c r="O2190" s="1" t="s">
        <v>2406</v>
      </c>
    </row>
    <row r="2191" spans="1:15" x14ac:dyDescent="0.25">
      <c r="A2191" s="12" t="s">
        <v>3496</v>
      </c>
      <c r="B2191" s="12" t="s">
        <v>5312</v>
      </c>
      <c r="C2191" s="12" t="s">
        <v>1495</v>
      </c>
      <c r="D2191" s="12" t="s">
        <v>1985</v>
      </c>
      <c r="E2191" s="12" t="s">
        <v>2225</v>
      </c>
      <c r="F2191" s="1">
        <v>4.9166021347045898</v>
      </c>
      <c r="G2191" s="1" t="s">
        <v>2406</v>
      </c>
      <c r="H2191" s="1">
        <v>1.52896903455257E-3</v>
      </c>
      <c r="I2191" s="1" t="s">
        <v>2406</v>
      </c>
      <c r="J2191" s="1">
        <v>3.2169078622246202E-5</v>
      </c>
      <c r="K2191" s="1" t="s">
        <v>2406</v>
      </c>
      <c r="L2191" s="1">
        <v>5.8346451260149501E-4</v>
      </c>
      <c r="M2191" s="1" t="s">
        <v>2406</v>
      </c>
      <c r="N2191" s="1">
        <v>4.9385882448404995E-4</v>
      </c>
      <c r="O2191" s="1" t="s">
        <v>2406</v>
      </c>
    </row>
    <row r="2192" spans="1:15" x14ac:dyDescent="0.25">
      <c r="A2192" s="12" t="s">
        <v>3496</v>
      </c>
      <c r="B2192" s="12" t="s">
        <v>5313</v>
      </c>
      <c r="C2192" s="12" t="s">
        <v>1495</v>
      </c>
      <c r="D2192" s="12" t="s">
        <v>5314</v>
      </c>
      <c r="E2192" s="12" t="s">
        <v>2225</v>
      </c>
      <c r="F2192" s="1">
        <v>4.9166021347045898</v>
      </c>
      <c r="G2192" s="1" t="s">
        <v>2406</v>
      </c>
      <c r="H2192" s="1">
        <v>1.52896903455257E-3</v>
      </c>
      <c r="I2192" s="1" t="s">
        <v>2406</v>
      </c>
      <c r="J2192" s="1">
        <v>3.2169078622246202E-5</v>
      </c>
      <c r="K2192" s="1" t="s">
        <v>2406</v>
      </c>
      <c r="L2192" s="1">
        <v>5.8346451260149501E-4</v>
      </c>
      <c r="M2192" s="1" t="s">
        <v>2406</v>
      </c>
      <c r="N2192" s="1">
        <v>4.9385882448404995E-4</v>
      </c>
      <c r="O2192" s="1" t="s">
        <v>2406</v>
      </c>
    </row>
    <row r="2193" spans="1:15" x14ac:dyDescent="0.25">
      <c r="A2193" s="12" t="s">
        <v>1006</v>
      </c>
      <c r="B2193" s="12" t="s">
        <v>5315</v>
      </c>
      <c r="C2193" s="12" t="s">
        <v>1495</v>
      </c>
      <c r="D2193" s="12" t="s">
        <v>2070</v>
      </c>
      <c r="E2193" s="12" t="s">
        <v>2225</v>
      </c>
      <c r="F2193" s="1">
        <v>25.404619216918899</v>
      </c>
      <c r="G2193" s="1" t="s">
        <v>2406</v>
      </c>
      <c r="H2193" s="1">
        <v>0</v>
      </c>
      <c r="I2193" s="1" t="s">
        <v>2406</v>
      </c>
      <c r="J2193" s="1">
        <v>0</v>
      </c>
      <c r="K2193" s="1" t="s">
        <v>2406</v>
      </c>
      <c r="L2193" s="1">
        <v>0</v>
      </c>
      <c r="M2193" s="1" t="s">
        <v>2406</v>
      </c>
      <c r="N2193" s="1">
        <v>0</v>
      </c>
      <c r="O2193" s="1" t="s">
        <v>2406</v>
      </c>
    </row>
    <row r="2194" spans="1:15" x14ac:dyDescent="0.25">
      <c r="A2194" s="12" t="s">
        <v>1006</v>
      </c>
      <c r="B2194" s="12" t="s">
        <v>5316</v>
      </c>
      <c r="C2194" s="12" t="s">
        <v>1495</v>
      </c>
      <c r="D2194" s="12" t="s">
        <v>4308</v>
      </c>
      <c r="E2194" s="12" t="s">
        <v>2225</v>
      </c>
      <c r="F2194" s="1">
        <v>25.404619216918899</v>
      </c>
      <c r="G2194" s="1" t="s">
        <v>2406</v>
      </c>
      <c r="H2194" s="1">
        <v>0</v>
      </c>
      <c r="I2194" s="1" t="s">
        <v>2406</v>
      </c>
      <c r="J2194" s="1">
        <v>0</v>
      </c>
      <c r="K2194" s="1" t="s">
        <v>2406</v>
      </c>
      <c r="L2194" s="1">
        <v>0</v>
      </c>
      <c r="M2194" s="1" t="s">
        <v>2406</v>
      </c>
      <c r="N2194" s="1">
        <v>0</v>
      </c>
      <c r="O2194" s="1" t="s">
        <v>2406</v>
      </c>
    </row>
    <row r="2195" spans="1:15" x14ac:dyDescent="0.25">
      <c r="A2195" s="12" t="s">
        <v>3496</v>
      </c>
      <c r="B2195" s="12" t="s">
        <v>5317</v>
      </c>
      <c r="C2195" s="12" t="s">
        <v>1495</v>
      </c>
      <c r="D2195" s="12" t="s">
        <v>3604</v>
      </c>
      <c r="E2195" s="12" t="s">
        <v>2225</v>
      </c>
      <c r="F2195" s="1">
        <v>4.9166021347045898</v>
      </c>
      <c r="G2195" s="1" t="s">
        <v>2406</v>
      </c>
      <c r="H2195" s="1">
        <v>1.52896903455257E-3</v>
      </c>
      <c r="I2195" s="1" t="s">
        <v>2406</v>
      </c>
      <c r="J2195" s="1">
        <v>3.2169078622246202E-5</v>
      </c>
      <c r="K2195" s="1" t="s">
        <v>2406</v>
      </c>
      <c r="L2195" s="1">
        <v>5.8346451260149501E-4</v>
      </c>
      <c r="M2195" s="1" t="s">
        <v>2406</v>
      </c>
      <c r="N2195" s="1">
        <v>4.9385882448404995E-4</v>
      </c>
      <c r="O2195" s="1" t="s">
        <v>2406</v>
      </c>
    </row>
    <row r="2196" spans="1:15" x14ac:dyDescent="0.25">
      <c r="A2196" s="12" t="s">
        <v>1006</v>
      </c>
      <c r="B2196" s="12" t="s">
        <v>5318</v>
      </c>
      <c r="C2196" s="12" t="s">
        <v>1495</v>
      </c>
      <c r="D2196" s="12" t="s">
        <v>5319</v>
      </c>
      <c r="E2196" s="12" t="s">
        <v>2225</v>
      </c>
      <c r="F2196" s="1">
        <v>25.404619216918899</v>
      </c>
      <c r="G2196" s="1" t="s">
        <v>2406</v>
      </c>
      <c r="H2196" s="1">
        <v>0</v>
      </c>
      <c r="I2196" s="1" t="s">
        <v>2406</v>
      </c>
      <c r="J2196" s="1">
        <v>0</v>
      </c>
      <c r="K2196" s="1" t="s">
        <v>2406</v>
      </c>
      <c r="L2196" s="1">
        <v>0</v>
      </c>
      <c r="M2196" s="1" t="s">
        <v>2406</v>
      </c>
      <c r="N2196" s="1">
        <v>0</v>
      </c>
      <c r="O2196" s="1" t="s">
        <v>2406</v>
      </c>
    </row>
    <row r="2197" spans="1:15" x14ac:dyDescent="0.25">
      <c r="A2197" s="12" t="s">
        <v>996</v>
      </c>
      <c r="B2197" s="12" t="s">
        <v>5320</v>
      </c>
      <c r="C2197" s="12" t="s">
        <v>1495</v>
      </c>
      <c r="D2197" s="12" t="s">
        <v>5321</v>
      </c>
      <c r="E2197" s="12" t="s">
        <v>2225</v>
      </c>
      <c r="F2197" s="1">
        <v>2.5644600391387899</v>
      </c>
      <c r="G2197" s="1" t="s">
        <v>2406</v>
      </c>
      <c r="H2197" s="1">
        <v>2.1679799829144001E-4</v>
      </c>
      <c r="I2197" s="1" t="s">
        <v>2406</v>
      </c>
      <c r="J2197" s="1">
        <v>1.05396400613245E-4</v>
      </c>
      <c r="K2197" s="1" t="s">
        <v>2406</v>
      </c>
      <c r="L2197" s="1">
        <v>9.0908649144694198E-4</v>
      </c>
      <c r="M2197" s="1" t="s">
        <v>2406</v>
      </c>
      <c r="N2197" s="1">
        <v>7.57133588194847E-4</v>
      </c>
      <c r="O2197" s="1" t="s">
        <v>2406</v>
      </c>
    </row>
    <row r="2198" spans="1:15" x14ac:dyDescent="0.25">
      <c r="A2198" s="12" t="s">
        <v>3496</v>
      </c>
      <c r="B2198" s="12" t="s">
        <v>5322</v>
      </c>
      <c r="C2198" s="12" t="s">
        <v>1495</v>
      </c>
      <c r="D2198" s="12" t="s">
        <v>1922</v>
      </c>
      <c r="E2198" s="12" t="s">
        <v>2225</v>
      </c>
      <c r="F2198" s="1">
        <v>4.9166021347045898</v>
      </c>
      <c r="G2198" s="1" t="s">
        <v>2406</v>
      </c>
      <c r="H2198" s="1">
        <v>1.52896903455257E-3</v>
      </c>
      <c r="I2198" s="1" t="s">
        <v>2406</v>
      </c>
      <c r="J2198" s="1">
        <v>3.2169078622246202E-5</v>
      </c>
      <c r="K2198" s="1" t="s">
        <v>2406</v>
      </c>
      <c r="L2198" s="1">
        <v>5.8346451260149501E-4</v>
      </c>
      <c r="M2198" s="1" t="s">
        <v>2406</v>
      </c>
      <c r="N2198" s="1">
        <v>4.9385882448404995E-4</v>
      </c>
      <c r="O2198" s="1" t="s">
        <v>2406</v>
      </c>
    </row>
    <row r="2199" spans="1:15" x14ac:dyDescent="0.25">
      <c r="A2199" s="12" t="s">
        <v>3496</v>
      </c>
      <c r="B2199" s="12" t="s">
        <v>5323</v>
      </c>
      <c r="C2199" s="12" t="s">
        <v>1495</v>
      </c>
      <c r="D2199" s="12" t="s">
        <v>1774</v>
      </c>
      <c r="E2199" s="12" t="s">
        <v>2225</v>
      </c>
      <c r="F2199" s="1">
        <v>4.9166021347045898</v>
      </c>
      <c r="G2199" s="1" t="s">
        <v>2406</v>
      </c>
      <c r="H2199" s="1">
        <v>1.52896903455257E-3</v>
      </c>
      <c r="I2199" s="1" t="s">
        <v>2406</v>
      </c>
      <c r="J2199" s="1">
        <v>3.2169078622246202E-5</v>
      </c>
      <c r="K2199" s="1" t="s">
        <v>2406</v>
      </c>
      <c r="L2199" s="1">
        <v>5.8346451260149501E-4</v>
      </c>
      <c r="M2199" s="1" t="s">
        <v>2406</v>
      </c>
      <c r="N2199" s="1">
        <v>4.9385882448404995E-4</v>
      </c>
      <c r="O2199" s="1" t="s">
        <v>2406</v>
      </c>
    </row>
    <row r="2200" spans="1:15" x14ac:dyDescent="0.25">
      <c r="A2200" s="12" t="s">
        <v>1006</v>
      </c>
      <c r="B2200" s="12" t="s">
        <v>5324</v>
      </c>
      <c r="C2200" s="12" t="s">
        <v>1495</v>
      </c>
      <c r="D2200" s="12" t="s">
        <v>5325</v>
      </c>
      <c r="E2200" s="12" t="s">
        <v>2225</v>
      </c>
      <c r="F2200" s="1">
        <v>25.404619216918899</v>
      </c>
      <c r="G2200" s="1" t="s">
        <v>2406</v>
      </c>
      <c r="H2200" s="1">
        <v>0</v>
      </c>
      <c r="I2200" s="1" t="s">
        <v>2406</v>
      </c>
      <c r="J2200" s="1">
        <v>0</v>
      </c>
      <c r="K2200" s="1" t="s">
        <v>2406</v>
      </c>
      <c r="L2200" s="1">
        <v>0</v>
      </c>
      <c r="M2200" s="1" t="s">
        <v>2406</v>
      </c>
      <c r="N2200" s="1">
        <v>0</v>
      </c>
      <c r="O2200" s="1" t="s">
        <v>2406</v>
      </c>
    </row>
    <row r="2201" spans="1:15" x14ac:dyDescent="0.25">
      <c r="A2201" s="12" t="s">
        <v>5243</v>
      </c>
      <c r="B2201" s="12" t="s">
        <v>5326</v>
      </c>
      <c r="C2201" s="12" t="s">
        <v>1495</v>
      </c>
      <c r="D2201" s="12" t="s">
        <v>3006</v>
      </c>
      <c r="E2201" s="12" t="s">
        <v>2225</v>
      </c>
      <c r="F2201" s="1">
        <v>5.5065598487854004</v>
      </c>
      <c r="G2201" s="1" t="s">
        <v>2406</v>
      </c>
      <c r="H2201" s="1">
        <v>1.8887169426307101E-4</v>
      </c>
      <c r="I2201" s="1" t="s">
        <v>2406</v>
      </c>
      <c r="J2201" s="1">
        <v>9.1820053057745099E-5</v>
      </c>
      <c r="K2201" s="1" t="s">
        <v>2406</v>
      </c>
      <c r="L2201" s="1">
        <v>7.9198472667485497E-4</v>
      </c>
      <c r="M2201" s="1" t="s">
        <v>2406</v>
      </c>
      <c r="N2201" s="1">
        <v>6.5960531355813102E-4</v>
      </c>
      <c r="O2201" s="1" t="s">
        <v>2406</v>
      </c>
    </row>
    <row r="2202" spans="1:15" x14ac:dyDescent="0.25">
      <c r="A2202" s="12" t="s">
        <v>996</v>
      </c>
      <c r="B2202" s="12" t="s">
        <v>5327</v>
      </c>
      <c r="C2202" s="12" t="s">
        <v>1495</v>
      </c>
      <c r="D2202" s="12" t="s">
        <v>1112</v>
      </c>
      <c r="E2202" s="12" t="s">
        <v>2225</v>
      </c>
      <c r="F2202" s="1">
        <v>2.5644600391387899</v>
      </c>
      <c r="G2202" s="1" t="s">
        <v>2406</v>
      </c>
      <c r="H2202" s="1">
        <v>2.1679799829144001E-4</v>
      </c>
      <c r="I2202" s="1" t="s">
        <v>2406</v>
      </c>
      <c r="J2202" s="1">
        <v>1.05396400613245E-4</v>
      </c>
      <c r="K2202" s="1" t="s">
        <v>2406</v>
      </c>
      <c r="L2202" s="1">
        <v>9.0908649144694198E-4</v>
      </c>
      <c r="M2202" s="1" t="s">
        <v>2406</v>
      </c>
      <c r="N2202" s="1">
        <v>7.57133588194847E-4</v>
      </c>
      <c r="O2202" s="1" t="s">
        <v>2406</v>
      </c>
    </row>
    <row r="2203" spans="1:15" x14ac:dyDescent="0.25">
      <c r="A2203" s="12" t="s">
        <v>5270</v>
      </c>
      <c r="B2203" s="12" t="s">
        <v>5328</v>
      </c>
      <c r="C2203" s="12" t="s">
        <v>1495</v>
      </c>
      <c r="D2203" s="12" t="s">
        <v>5329</v>
      </c>
      <c r="E2203" s="12" t="s">
        <v>2225</v>
      </c>
      <c r="F2203" s="1">
        <v>4.9166021347045898</v>
      </c>
      <c r="G2203" s="1" t="s">
        <v>2406</v>
      </c>
      <c r="H2203" s="1">
        <v>1.52896903455257E-3</v>
      </c>
      <c r="I2203" s="1" t="s">
        <v>2406</v>
      </c>
      <c r="J2203" s="1">
        <v>3.2169078622246202E-5</v>
      </c>
      <c r="K2203" s="1" t="s">
        <v>2406</v>
      </c>
      <c r="L2203" s="1">
        <v>5.8346451260149501E-4</v>
      </c>
      <c r="M2203" s="1" t="s">
        <v>2406</v>
      </c>
      <c r="N2203" s="1">
        <v>4.9385882448404995E-4</v>
      </c>
      <c r="O2203" s="1" t="s">
        <v>2406</v>
      </c>
    </row>
    <row r="2204" spans="1:15" x14ac:dyDescent="0.25">
      <c r="A2204" s="12" t="s">
        <v>3496</v>
      </c>
      <c r="B2204" s="12" t="s">
        <v>5330</v>
      </c>
      <c r="C2204" s="12" t="s">
        <v>1495</v>
      </c>
      <c r="D2204" s="12" t="s">
        <v>1539</v>
      </c>
      <c r="E2204" s="12" t="s">
        <v>2225</v>
      </c>
      <c r="F2204" s="1">
        <v>4.9166021347045898</v>
      </c>
      <c r="G2204" s="1" t="s">
        <v>2406</v>
      </c>
      <c r="H2204" s="1">
        <v>1.52896903455257E-3</v>
      </c>
      <c r="I2204" s="1" t="s">
        <v>2406</v>
      </c>
      <c r="J2204" s="1">
        <v>3.2169078622246202E-5</v>
      </c>
      <c r="K2204" s="1" t="s">
        <v>2406</v>
      </c>
      <c r="L2204" s="1">
        <v>5.8346451260149501E-4</v>
      </c>
      <c r="M2204" s="1" t="s">
        <v>2406</v>
      </c>
      <c r="N2204" s="1">
        <v>4.9385882448404995E-4</v>
      </c>
      <c r="O2204" s="1" t="s">
        <v>2406</v>
      </c>
    </row>
    <row r="2205" spans="1:15" x14ac:dyDescent="0.25">
      <c r="A2205" s="12" t="s">
        <v>3496</v>
      </c>
      <c r="B2205" s="12" t="s">
        <v>5331</v>
      </c>
      <c r="C2205" s="12" t="s">
        <v>1495</v>
      </c>
      <c r="D2205" s="12" t="s">
        <v>2174</v>
      </c>
      <c r="E2205" s="12" t="s">
        <v>2225</v>
      </c>
      <c r="F2205" s="1">
        <v>4.9166021347045898</v>
      </c>
      <c r="G2205" s="1" t="s">
        <v>2406</v>
      </c>
      <c r="H2205" s="1">
        <v>1.52896903455257E-3</v>
      </c>
      <c r="I2205" s="1" t="s">
        <v>2406</v>
      </c>
      <c r="J2205" s="1">
        <v>3.2169078622246202E-5</v>
      </c>
      <c r="K2205" s="1" t="s">
        <v>2406</v>
      </c>
      <c r="L2205" s="1">
        <v>5.8346451260149501E-4</v>
      </c>
      <c r="M2205" s="1" t="s">
        <v>2406</v>
      </c>
      <c r="N2205" s="1">
        <v>4.9385882448404995E-4</v>
      </c>
      <c r="O2205" s="1" t="s">
        <v>2406</v>
      </c>
    </row>
    <row r="2206" spans="1:15" x14ac:dyDescent="0.25">
      <c r="A2206" s="12" t="s">
        <v>3496</v>
      </c>
      <c r="B2206" s="12" t="s">
        <v>5332</v>
      </c>
      <c r="C2206" s="12" t="s">
        <v>1495</v>
      </c>
      <c r="D2206" s="12" t="s">
        <v>1127</v>
      </c>
      <c r="E2206" s="12" t="s">
        <v>2225</v>
      </c>
      <c r="F2206" s="1">
        <v>4.9166021347045898</v>
      </c>
      <c r="G2206" s="1" t="s">
        <v>2406</v>
      </c>
      <c r="H2206" s="1">
        <v>1.52896903455257E-3</v>
      </c>
      <c r="I2206" s="1" t="s">
        <v>2406</v>
      </c>
      <c r="J2206" s="1">
        <v>3.2169078622246202E-5</v>
      </c>
      <c r="K2206" s="1" t="s">
        <v>2406</v>
      </c>
      <c r="L2206" s="1">
        <v>5.8346451260149501E-4</v>
      </c>
      <c r="M2206" s="1" t="s">
        <v>2406</v>
      </c>
      <c r="N2206" s="1">
        <v>4.9385882448404995E-4</v>
      </c>
      <c r="O2206" s="1" t="s">
        <v>2406</v>
      </c>
    </row>
    <row r="2207" spans="1:15" x14ac:dyDescent="0.25">
      <c r="A2207" s="12" t="s">
        <v>996</v>
      </c>
      <c r="B2207" s="12" t="s">
        <v>5333</v>
      </c>
      <c r="C2207" s="12" t="s">
        <v>1495</v>
      </c>
      <c r="D2207" s="12" t="s">
        <v>5334</v>
      </c>
      <c r="E2207" s="12" t="s">
        <v>2225</v>
      </c>
      <c r="F2207" s="1">
        <v>2.5644600391387899</v>
      </c>
      <c r="G2207" s="1" t="s">
        <v>2406</v>
      </c>
      <c r="H2207" s="1">
        <v>2.1679799829144001E-4</v>
      </c>
      <c r="I2207" s="1" t="s">
        <v>2406</v>
      </c>
      <c r="J2207" s="1">
        <v>1.05396400613245E-4</v>
      </c>
      <c r="K2207" s="1" t="s">
        <v>2406</v>
      </c>
      <c r="L2207" s="1">
        <v>9.0908649144694198E-4</v>
      </c>
      <c r="M2207" s="1" t="s">
        <v>2406</v>
      </c>
      <c r="N2207" s="1">
        <v>7.57133588194847E-4</v>
      </c>
      <c r="O2207" s="1" t="s">
        <v>2406</v>
      </c>
    </row>
    <row r="2208" spans="1:15" x14ac:dyDescent="0.25">
      <c r="A2208" s="12" t="s">
        <v>996</v>
      </c>
      <c r="B2208" s="12" t="s">
        <v>5335</v>
      </c>
      <c r="C2208" s="12" t="s">
        <v>1495</v>
      </c>
      <c r="D2208" s="12" t="s">
        <v>5336</v>
      </c>
      <c r="E2208" s="12" t="s">
        <v>2225</v>
      </c>
      <c r="F2208" s="1">
        <v>2.5644600391387899</v>
      </c>
      <c r="G2208" s="1" t="s">
        <v>2406</v>
      </c>
      <c r="H2208" s="1">
        <v>2.1679799829144001E-4</v>
      </c>
      <c r="I2208" s="1" t="s">
        <v>2406</v>
      </c>
      <c r="J2208" s="1">
        <v>1.05396400613245E-4</v>
      </c>
      <c r="K2208" s="1" t="s">
        <v>2406</v>
      </c>
      <c r="L2208" s="1">
        <v>9.0908649144694198E-4</v>
      </c>
      <c r="M2208" s="1" t="s">
        <v>2406</v>
      </c>
      <c r="N2208" s="1">
        <v>7.57133588194847E-4</v>
      </c>
      <c r="O2208" s="1" t="s">
        <v>2406</v>
      </c>
    </row>
    <row r="2209" spans="1:15" x14ac:dyDescent="0.25">
      <c r="A2209" s="12" t="s">
        <v>996</v>
      </c>
      <c r="B2209" s="12" t="s">
        <v>5337</v>
      </c>
      <c r="C2209" s="12" t="s">
        <v>1495</v>
      </c>
      <c r="D2209" s="12" t="s">
        <v>2060</v>
      </c>
      <c r="E2209" s="12" t="s">
        <v>2225</v>
      </c>
      <c r="F2209" s="1">
        <v>2.5644600391387899</v>
      </c>
      <c r="G2209" s="1" t="s">
        <v>2406</v>
      </c>
      <c r="H2209" s="1">
        <v>2.1679799829144001E-4</v>
      </c>
      <c r="I2209" s="1" t="s">
        <v>2406</v>
      </c>
      <c r="J2209" s="1">
        <v>1.05396400613245E-4</v>
      </c>
      <c r="K2209" s="1" t="s">
        <v>2406</v>
      </c>
      <c r="L2209" s="1">
        <v>9.0908649144694198E-4</v>
      </c>
      <c r="M2209" s="1" t="s">
        <v>2406</v>
      </c>
      <c r="N2209" s="1">
        <v>7.57133588194847E-4</v>
      </c>
      <c r="O2209" s="1" t="s">
        <v>2406</v>
      </c>
    </row>
    <row r="2210" spans="1:15" x14ac:dyDescent="0.25">
      <c r="A2210" s="12" t="s">
        <v>3065</v>
      </c>
      <c r="B2210" s="12" t="s">
        <v>5338</v>
      </c>
      <c r="C2210" s="12" t="s">
        <v>1519</v>
      </c>
      <c r="D2210" s="12" t="s">
        <v>1956</v>
      </c>
      <c r="E2210" s="12" t="s">
        <v>2225</v>
      </c>
      <c r="F2210" s="1">
        <v>3.5899999141693102</v>
      </c>
      <c r="G2210" s="1" t="s">
        <v>6765</v>
      </c>
      <c r="H2210" s="1">
        <v>4.5400001108646401E-3</v>
      </c>
      <c r="I2210" s="1" t="s">
        <v>6765</v>
      </c>
      <c r="J2210" s="1">
        <v>2.5700000696815599E-4</v>
      </c>
      <c r="K2210" s="1" t="s">
        <v>6765</v>
      </c>
      <c r="L2210" s="1">
        <v>4.0480000898241997E-3</v>
      </c>
      <c r="M2210" s="1" t="s">
        <v>6765</v>
      </c>
      <c r="N2210" s="1">
        <v>1.1490000179037499E-3</v>
      </c>
      <c r="O2210" s="1" t="s">
        <v>6765</v>
      </c>
    </row>
    <row r="2211" spans="1:15" x14ac:dyDescent="0.25">
      <c r="A2211" s="12" t="s">
        <v>5339</v>
      </c>
      <c r="B2211" s="12" t="s">
        <v>5340</v>
      </c>
      <c r="C2211" s="12" t="s">
        <v>1519</v>
      </c>
      <c r="D2211" s="12" t="s">
        <v>1665</v>
      </c>
      <c r="E2211" s="12" t="s">
        <v>2225</v>
      </c>
      <c r="F2211" s="1">
        <v>3.5899999141693102</v>
      </c>
      <c r="G2211" s="1" t="s">
        <v>6765</v>
      </c>
      <c r="H2211" s="1">
        <v>4.5400001108646401E-3</v>
      </c>
      <c r="I2211" s="1" t="s">
        <v>6765</v>
      </c>
      <c r="J2211" s="1">
        <v>2.5700000696815599E-4</v>
      </c>
      <c r="K2211" s="1" t="s">
        <v>6765</v>
      </c>
      <c r="L2211" s="1">
        <v>4.0480000898241997E-3</v>
      </c>
      <c r="M2211" s="1" t="s">
        <v>6765</v>
      </c>
      <c r="N2211" s="1">
        <v>1.1490000179037499E-3</v>
      </c>
      <c r="O2211" s="1" t="s">
        <v>6765</v>
      </c>
    </row>
    <row r="2212" spans="1:15" x14ac:dyDescent="0.25">
      <c r="A2212" s="12" t="s">
        <v>5339</v>
      </c>
      <c r="B2212" s="12" t="s">
        <v>5341</v>
      </c>
      <c r="C2212" s="12" t="s">
        <v>1519</v>
      </c>
      <c r="D2212" s="12" t="s">
        <v>5342</v>
      </c>
      <c r="E2212" s="12" t="s">
        <v>2225</v>
      </c>
      <c r="F2212" s="1">
        <v>3.5899999141693102</v>
      </c>
      <c r="G2212" s="1" t="s">
        <v>6765</v>
      </c>
      <c r="H2212" s="1">
        <v>4.5400001108646401E-3</v>
      </c>
      <c r="I2212" s="1" t="s">
        <v>6765</v>
      </c>
      <c r="J2212" s="1">
        <v>2.5700000696815599E-4</v>
      </c>
      <c r="K2212" s="1" t="s">
        <v>6765</v>
      </c>
      <c r="L2212" s="1">
        <v>4.0480000898241997E-3</v>
      </c>
      <c r="M2212" s="1" t="s">
        <v>6765</v>
      </c>
      <c r="N2212" s="1">
        <v>1.1490000179037499E-3</v>
      </c>
      <c r="O2212" s="1" t="s">
        <v>6765</v>
      </c>
    </row>
    <row r="2213" spans="1:15" x14ac:dyDescent="0.25">
      <c r="A2213" s="12" t="s">
        <v>5339</v>
      </c>
      <c r="B2213" s="12" t="s">
        <v>5343</v>
      </c>
      <c r="C2213" s="12" t="s">
        <v>1519</v>
      </c>
      <c r="D2213" s="12" t="s">
        <v>5344</v>
      </c>
      <c r="E2213" s="12" t="s">
        <v>2225</v>
      </c>
      <c r="F2213" s="1">
        <v>3.5899999141693102</v>
      </c>
      <c r="G2213" s="1" t="s">
        <v>6765</v>
      </c>
      <c r="H2213" s="1">
        <v>4.5400001108646401E-3</v>
      </c>
      <c r="I2213" s="1" t="s">
        <v>6765</v>
      </c>
      <c r="J2213" s="1">
        <v>2.5700000696815599E-4</v>
      </c>
      <c r="K2213" s="1" t="s">
        <v>6765</v>
      </c>
      <c r="L2213" s="1">
        <v>4.0480000898241997E-3</v>
      </c>
      <c r="M2213" s="1" t="s">
        <v>6765</v>
      </c>
      <c r="N2213" s="1">
        <v>1.1490000179037499E-3</v>
      </c>
      <c r="O2213" s="1" t="s">
        <v>6765</v>
      </c>
    </row>
    <row r="2214" spans="1:15" x14ac:dyDescent="0.25">
      <c r="A2214" s="12" t="s">
        <v>5339</v>
      </c>
      <c r="B2214" s="12" t="s">
        <v>5345</v>
      </c>
      <c r="C2214" s="12" t="s">
        <v>1519</v>
      </c>
      <c r="D2214" s="12" t="s">
        <v>1742</v>
      </c>
      <c r="E2214" s="12" t="s">
        <v>2225</v>
      </c>
      <c r="F2214" s="1">
        <v>3.5899999141693102</v>
      </c>
      <c r="G2214" s="1" t="s">
        <v>6765</v>
      </c>
      <c r="H2214" s="1">
        <v>4.5400001108646401E-3</v>
      </c>
      <c r="I2214" s="1" t="s">
        <v>6765</v>
      </c>
      <c r="J2214" s="1">
        <v>2.5700000696815599E-4</v>
      </c>
      <c r="K2214" s="1" t="s">
        <v>6765</v>
      </c>
      <c r="L2214" s="1">
        <v>4.0480000898241997E-3</v>
      </c>
      <c r="M2214" s="1" t="s">
        <v>6765</v>
      </c>
      <c r="N2214" s="1">
        <v>1.1490000179037499E-3</v>
      </c>
      <c r="O2214" s="1" t="s">
        <v>6765</v>
      </c>
    </row>
    <row r="2215" spans="1:15" x14ac:dyDescent="0.25">
      <c r="A2215" s="12" t="s">
        <v>5339</v>
      </c>
      <c r="B2215" s="12" t="s">
        <v>5346</v>
      </c>
      <c r="C2215" s="12" t="s">
        <v>1519</v>
      </c>
      <c r="D2215" s="12" t="s">
        <v>4742</v>
      </c>
      <c r="E2215" s="12" t="s">
        <v>2225</v>
      </c>
      <c r="F2215" s="1">
        <v>3.5899999141693102</v>
      </c>
      <c r="G2215" s="1" t="s">
        <v>6765</v>
      </c>
      <c r="H2215" s="1">
        <v>4.5400001108646401E-3</v>
      </c>
      <c r="I2215" s="1" t="s">
        <v>6765</v>
      </c>
      <c r="J2215" s="1">
        <v>2.5700000696815599E-4</v>
      </c>
      <c r="K2215" s="1" t="s">
        <v>6765</v>
      </c>
      <c r="L2215" s="1">
        <v>4.0480000898241997E-3</v>
      </c>
      <c r="M2215" s="1" t="s">
        <v>6765</v>
      </c>
      <c r="N2215" s="1">
        <v>1.1490000179037499E-3</v>
      </c>
      <c r="O2215" s="1" t="s">
        <v>6765</v>
      </c>
    </row>
    <row r="2216" spans="1:15" x14ac:dyDescent="0.25">
      <c r="A2216" s="12" t="s">
        <v>3111</v>
      </c>
      <c r="B2216" s="12" t="s">
        <v>5347</v>
      </c>
      <c r="C2216" s="12" t="s">
        <v>1519</v>
      </c>
      <c r="D2216" s="12" t="s">
        <v>5348</v>
      </c>
      <c r="E2216" s="12" t="s">
        <v>2225</v>
      </c>
      <c r="F2216" s="1">
        <v>3.5899999141693102</v>
      </c>
      <c r="G2216" s="1" t="s">
        <v>6765</v>
      </c>
      <c r="H2216" s="1">
        <v>4.5400001108646401E-3</v>
      </c>
      <c r="I2216" s="1" t="s">
        <v>6765</v>
      </c>
      <c r="J2216" s="1">
        <v>2.5700000696815599E-4</v>
      </c>
      <c r="K2216" s="1" t="s">
        <v>6765</v>
      </c>
      <c r="L2216" s="1">
        <v>4.0480000898241997E-3</v>
      </c>
      <c r="M2216" s="1" t="s">
        <v>6765</v>
      </c>
      <c r="N2216" s="1">
        <v>1.1490000179037499E-3</v>
      </c>
      <c r="O2216" s="1" t="s">
        <v>6765</v>
      </c>
    </row>
    <row r="2217" spans="1:15" x14ac:dyDescent="0.25">
      <c r="A2217" s="12" t="s">
        <v>5339</v>
      </c>
      <c r="B2217" s="12" t="s">
        <v>5349</v>
      </c>
      <c r="C2217" s="12" t="s">
        <v>1519</v>
      </c>
      <c r="D2217" s="12" t="s">
        <v>4785</v>
      </c>
      <c r="E2217" s="12" t="s">
        <v>2225</v>
      </c>
      <c r="F2217" s="1">
        <v>3.5899999141693102</v>
      </c>
      <c r="G2217" s="1" t="s">
        <v>6765</v>
      </c>
      <c r="H2217" s="1">
        <v>4.5400001108646401E-3</v>
      </c>
      <c r="I2217" s="1" t="s">
        <v>6765</v>
      </c>
      <c r="J2217" s="1">
        <v>2.5700000696815599E-4</v>
      </c>
      <c r="K2217" s="1" t="s">
        <v>6765</v>
      </c>
      <c r="L2217" s="1">
        <v>4.0480000898241997E-3</v>
      </c>
      <c r="M2217" s="1" t="s">
        <v>6765</v>
      </c>
      <c r="N2217" s="1">
        <v>1.1490000179037499E-3</v>
      </c>
      <c r="O2217" s="1" t="s">
        <v>6765</v>
      </c>
    </row>
    <row r="2218" spans="1:15" x14ac:dyDescent="0.25">
      <c r="A2218" s="12" t="s">
        <v>2541</v>
      </c>
      <c r="B2218" s="12" t="s">
        <v>5350</v>
      </c>
      <c r="C2218" s="12" t="s">
        <v>1519</v>
      </c>
      <c r="D2218" s="12" t="s">
        <v>5351</v>
      </c>
      <c r="E2218" s="12" t="s">
        <v>2225</v>
      </c>
      <c r="F2218" s="1">
        <v>3.5899999141693102</v>
      </c>
      <c r="G2218" s="1" t="s">
        <v>6765</v>
      </c>
      <c r="H2218" s="1">
        <v>4.5400001108646401E-3</v>
      </c>
      <c r="I2218" s="1" t="s">
        <v>6765</v>
      </c>
      <c r="J2218" s="1">
        <v>2.5700000696815599E-4</v>
      </c>
      <c r="K2218" s="1" t="s">
        <v>6765</v>
      </c>
      <c r="L2218" s="1">
        <v>4.0480000898241997E-3</v>
      </c>
      <c r="M2218" s="1" t="s">
        <v>6765</v>
      </c>
      <c r="N2218" s="1">
        <v>1.1490000179037499E-3</v>
      </c>
      <c r="O2218" s="1" t="s">
        <v>6765</v>
      </c>
    </row>
    <row r="2219" spans="1:15" x14ac:dyDescent="0.25">
      <c r="A2219" s="12" t="s">
        <v>5339</v>
      </c>
      <c r="B2219" s="12" t="s">
        <v>5352</v>
      </c>
      <c r="C2219" s="12" t="s">
        <v>1519</v>
      </c>
      <c r="D2219" s="12" t="s">
        <v>1685</v>
      </c>
      <c r="E2219" s="12" t="s">
        <v>2225</v>
      </c>
      <c r="F2219" s="1">
        <v>3.5899999141693102</v>
      </c>
      <c r="G2219" s="1" t="s">
        <v>6765</v>
      </c>
      <c r="H2219" s="1">
        <v>4.5400001108646401E-3</v>
      </c>
      <c r="I2219" s="1" t="s">
        <v>6765</v>
      </c>
      <c r="J2219" s="1">
        <v>2.5700000696815599E-4</v>
      </c>
      <c r="K2219" s="1" t="s">
        <v>6765</v>
      </c>
      <c r="L2219" s="1">
        <v>4.0480000898241997E-3</v>
      </c>
      <c r="M2219" s="1" t="s">
        <v>6765</v>
      </c>
      <c r="N2219" s="1">
        <v>1.1490000179037499E-3</v>
      </c>
      <c r="O2219" s="1" t="s">
        <v>6765</v>
      </c>
    </row>
    <row r="2220" spans="1:15" x14ac:dyDescent="0.25">
      <c r="A2220" s="12" t="s">
        <v>3111</v>
      </c>
      <c r="B2220" s="12" t="s">
        <v>5353</v>
      </c>
      <c r="C2220" s="12" t="s">
        <v>1519</v>
      </c>
      <c r="D2220" s="12" t="s">
        <v>5354</v>
      </c>
      <c r="E2220" s="12" t="s">
        <v>2225</v>
      </c>
      <c r="F2220" s="1">
        <v>3.5899999141693102</v>
      </c>
      <c r="G2220" s="1" t="s">
        <v>6765</v>
      </c>
      <c r="H2220" s="1">
        <v>4.5400001108646401E-3</v>
      </c>
      <c r="I2220" s="1" t="s">
        <v>6765</v>
      </c>
      <c r="J2220" s="1">
        <v>2.5700000696815599E-4</v>
      </c>
      <c r="K2220" s="1" t="s">
        <v>6765</v>
      </c>
      <c r="L2220" s="1">
        <v>4.0480000898241997E-3</v>
      </c>
      <c r="M2220" s="1" t="s">
        <v>6765</v>
      </c>
      <c r="N2220" s="1">
        <v>1.1490000179037499E-3</v>
      </c>
      <c r="O2220" s="1" t="s">
        <v>6765</v>
      </c>
    </row>
    <row r="2221" spans="1:15" x14ac:dyDescent="0.25">
      <c r="A2221" s="12" t="s">
        <v>3065</v>
      </c>
      <c r="B2221" s="12" t="s">
        <v>5355</v>
      </c>
      <c r="C2221" s="12" t="s">
        <v>1519</v>
      </c>
      <c r="D2221" s="12" t="s">
        <v>1948</v>
      </c>
      <c r="E2221" s="12" t="s">
        <v>2225</v>
      </c>
      <c r="F2221" s="1">
        <v>3.5899999141693102</v>
      </c>
      <c r="G2221" s="1" t="s">
        <v>6765</v>
      </c>
      <c r="H2221" s="1">
        <v>4.5400001108646401E-3</v>
      </c>
      <c r="I2221" s="1" t="s">
        <v>6765</v>
      </c>
      <c r="J2221" s="1">
        <v>2.5700000696815599E-4</v>
      </c>
      <c r="K2221" s="1" t="s">
        <v>6765</v>
      </c>
      <c r="L2221" s="1">
        <v>4.0480000898241997E-3</v>
      </c>
      <c r="M2221" s="1" t="s">
        <v>6765</v>
      </c>
      <c r="N2221" s="1">
        <v>1.1490000179037499E-3</v>
      </c>
      <c r="O2221" s="1" t="s">
        <v>6765</v>
      </c>
    </row>
    <row r="2222" spans="1:15" x14ac:dyDescent="0.25">
      <c r="A2222" s="12" t="s">
        <v>2541</v>
      </c>
      <c r="B2222" s="12" t="s">
        <v>5356</v>
      </c>
      <c r="C2222" s="12" t="s">
        <v>1519</v>
      </c>
      <c r="D2222" s="12" t="s">
        <v>5357</v>
      </c>
      <c r="E2222" s="12" t="s">
        <v>2225</v>
      </c>
      <c r="F2222" s="1">
        <v>3.5899999141693102</v>
      </c>
      <c r="G2222" s="1" t="s">
        <v>6765</v>
      </c>
      <c r="H2222" s="1">
        <v>4.5400001108646401E-3</v>
      </c>
      <c r="I2222" s="1" t="s">
        <v>6765</v>
      </c>
      <c r="J2222" s="1">
        <v>2.5700000696815599E-4</v>
      </c>
      <c r="K2222" s="1" t="s">
        <v>6765</v>
      </c>
      <c r="L2222" s="1">
        <v>4.0480000898241997E-3</v>
      </c>
      <c r="M2222" s="1" t="s">
        <v>6765</v>
      </c>
      <c r="N2222" s="1">
        <v>1.1490000179037499E-3</v>
      </c>
      <c r="O2222" s="1" t="s">
        <v>6765</v>
      </c>
    </row>
    <row r="2223" spans="1:15" x14ac:dyDescent="0.25">
      <c r="A2223" s="12" t="s">
        <v>3111</v>
      </c>
      <c r="B2223" s="12" t="s">
        <v>5358</v>
      </c>
      <c r="C2223" s="12" t="s">
        <v>1519</v>
      </c>
      <c r="D2223" s="12" t="s">
        <v>5359</v>
      </c>
      <c r="E2223" s="12" t="s">
        <v>2225</v>
      </c>
      <c r="F2223" s="1">
        <v>3.5899999141693102</v>
      </c>
      <c r="G2223" s="1" t="s">
        <v>6765</v>
      </c>
      <c r="H2223" s="1">
        <v>4.5400001108646401E-3</v>
      </c>
      <c r="I2223" s="1" t="s">
        <v>6765</v>
      </c>
      <c r="J2223" s="1">
        <v>2.5700000696815599E-4</v>
      </c>
      <c r="K2223" s="1" t="s">
        <v>6765</v>
      </c>
      <c r="L2223" s="1">
        <v>4.0480000898241997E-3</v>
      </c>
      <c r="M2223" s="1" t="s">
        <v>6765</v>
      </c>
      <c r="N2223" s="1">
        <v>1.1490000179037499E-3</v>
      </c>
      <c r="O2223" s="1" t="s">
        <v>6765</v>
      </c>
    </row>
    <row r="2224" spans="1:15" x14ac:dyDescent="0.25">
      <c r="A2224" s="12" t="s">
        <v>2523</v>
      </c>
      <c r="B2224" s="12" t="s">
        <v>5360</v>
      </c>
      <c r="C2224" s="12" t="s">
        <v>1519</v>
      </c>
      <c r="D2224" s="12" t="s">
        <v>1584</v>
      </c>
      <c r="E2224" s="12" t="s">
        <v>2225</v>
      </c>
      <c r="F2224" s="1">
        <v>3.5899999141693102</v>
      </c>
      <c r="G2224" s="1" t="s">
        <v>6765</v>
      </c>
      <c r="H2224" s="1">
        <v>4.5400001108646401E-3</v>
      </c>
      <c r="I2224" s="1" t="s">
        <v>6765</v>
      </c>
      <c r="J2224" s="1">
        <v>2.5700000696815599E-4</v>
      </c>
      <c r="K2224" s="1" t="s">
        <v>6765</v>
      </c>
      <c r="L2224" s="1">
        <v>4.0480000898241997E-3</v>
      </c>
      <c r="M2224" s="1" t="s">
        <v>6765</v>
      </c>
      <c r="N2224" s="1">
        <v>1.1490000179037499E-3</v>
      </c>
      <c r="O2224" s="1" t="s">
        <v>6765</v>
      </c>
    </row>
    <row r="2225" spans="1:15" x14ac:dyDescent="0.25">
      <c r="A2225" s="12" t="s">
        <v>3111</v>
      </c>
      <c r="B2225" s="12" t="s">
        <v>5361</v>
      </c>
      <c r="C2225" s="12" t="s">
        <v>1519</v>
      </c>
      <c r="D2225" s="12" t="s">
        <v>1502</v>
      </c>
      <c r="E2225" s="12" t="s">
        <v>2225</v>
      </c>
      <c r="F2225" s="1">
        <v>3.5899999141693102</v>
      </c>
      <c r="G2225" s="1" t="s">
        <v>6765</v>
      </c>
      <c r="H2225" s="1">
        <v>4.5400001108646401E-3</v>
      </c>
      <c r="I2225" s="1" t="s">
        <v>6765</v>
      </c>
      <c r="J2225" s="1">
        <v>2.5700000696815599E-4</v>
      </c>
      <c r="K2225" s="1" t="s">
        <v>6765</v>
      </c>
      <c r="L2225" s="1">
        <v>4.0480000898241997E-3</v>
      </c>
      <c r="M2225" s="1" t="s">
        <v>6765</v>
      </c>
      <c r="N2225" s="1">
        <v>1.1490000179037499E-3</v>
      </c>
      <c r="O2225" s="1" t="s">
        <v>6765</v>
      </c>
    </row>
    <row r="2226" spans="1:15" x14ac:dyDescent="0.25">
      <c r="A2226" s="12" t="s">
        <v>2523</v>
      </c>
      <c r="B2226" s="12" t="s">
        <v>5362</v>
      </c>
      <c r="C2226" s="12" t="s">
        <v>1519</v>
      </c>
      <c r="D2226" s="12" t="s">
        <v>5363</v>
      </c>
      <c r="E2226" s="12" t="s">
        <v>2225</v>
      </c>
      <c r="F2226" s="1">
        <v>3.5899999141693102</v>
      </c>
      <c r="G2226" s="1" t="s">
        <v>6765</v>
      </c>
      <c r="H2226" s="1">
        <v>4.5400001108646401E-3</v>
      </c>
      <c r="I2226" s="1" t="s">
        <v>6765</v>
      </c>
      <c r="J2226" s="1">
        <v>2.5700000696815599E-4</v>
      </c>
      <c r="K2226" s="1" t="s">
        <v>6765</v>
      </c>
      <c r="L2226" s="1">
        <v>4.0480000898241997E-3</v>
      </c>
      <c r="M2226" s="1" t="s">
        <v>6765</v>
      </c>
      <c r="N2226" s="1">
        <v>1.1490000179037499E-3</v>
      </c>
      <c r="O2226" s="1" t="s">
        <v>6765</v>
      </c>
    </row>
    <row r="2227" spans="1:15" x14ac:dyDescent="0.25">
      <c r="A2227" s="12" t="s">
        <v>2541</v>
      </c>
      <c r="B2227" s="12" t="s">
        <v>5364</v>
      </c>
      <c r="C2227" s="12" t="s">
        <v>1519</v>
      </c>
      <c r="D2227" s="12" t="s">
        <v>1725</v>
      </c>
      <c r="E2227" s="12" t="s">
        <v>2225</v>
      </c>
      <c r="F2227" s="1">
        <v>3.5899999141693102</v>
      </c>
      <c r="G2227" s="1" t="s">
        <v>6765</v>
      </c>
      <c r="H2227" s="1">
        <v>4.5400001108646401E-3</v>
      </c>
      <c r="I2227" s="1" t="s">
        <v>6765</v>
      </c>
      <c r="J2227" s="1">
        <v>2.5700000696815599E-4</v>
      </c>
      <c r="K2227" s="1" t="s">
        <v>6765</v>
      </c>
      <c r="L2227" s="1">
        <v>4.0480000898241997E-3</v>
      </c>
      <c r="M2227" s="1" t="s">
        <v>6765</v>
      </c>
      <c r="N2227" s="1">
        <v>1.1490000179037499E-3</v>
      </c>
      <c r="O2227" s="1" t="s">
        <v>6765</v>
      </c>
    </row>
    <row r="2228" spans="1:15" x14ac:dyDescent="0.25">
      <c r="A2228" s="12" t="s">
        <v>2541</v>
      </c>
      <c r="B2228" s="12" t="s">
        <v>5365</v>
      </c>
      <c r="C2228" s="12" t="s">
        <v>1519</v>
      </c>
      <c r="D2228" s="12" t="s">
        <v>1498</v>
      </c>
      <c r="E2228" s="12" t="s">
        <v>2225</v>
      </c>
      <c r="F2228" s="1">
        <v>3.5899999141693102</v>
      </c>
      <c r="G2228" s="1" t="s">
        <v>6765</v>
      </c>
      <c r="H2228" s="1">
        <v>4.5400001108646401E-3</v>
      </c>
      <c r="I2228" s="1" t="s">
        <v>6765</v>
      </c>
      <c r="J2228" s="1">
        <v>2.5700000696815599E-4</v>
      </c>
      <c r="K2228" s="1" t="s">
        <v>6765</v>
      </c>
      <c r="L2228" s="1">
        <v>4.0480000898241997E-3</v>
      </c>
      <c r="M2228" s="1" t="s">
        <v>6765</v>
      </c>
      <c r="N2228" s="1">
        <v>1.1490000179037499E-3</v>
      </c>
      <c r="O2228" s="1" t="s">
        <v>6765</v>
      </c>
    </row>
    <row r="2229" spans="1:15" x14ac:dyDescent="0.25">
      <c r="A2229" s="12" t="s">
        <v>5339</v>
      </c>
      <c r="B2229" s="12" t="s">
        <v>5366</v>
      </c>
      <c r="C2229" s="12" t="s">
        <v>1519</v>
      </c>
      <c r="D2229" s="12" t="s">
        <v>3573</v>
      </c>
      <c r="E2229" s="12" t="s">
        <v>2225</v>
      </c>
      <c r="F2229" s="1">
        <v>3.5899999141693102</v>
      </c>
      <c r="G2229" s="1" t="s">
        <v>6765</v>
      </c>
      <c r="H2229" s="1">
        <v>4.5400001108646401E-3</v>
      </c>
      <c r="I2229" s="1" t="s">
        <v>6765</v>
      </c>
      <c r="J2229" s="1">
        <v>2.5700000696815599E-4</v>
      </c>
      <c r="K2229" s="1" t="s">
        <v>6765</v>
      </c>
      <c r="L2229" s="1">
        <v>4.0480000898241997E-3</v>
      </c>
      <c r="M2229" s="1" t="s">
        <v>6765</v>
      </c>
      <c r="N2229" s="1">
        <v>1.1490000179037499E-3</v>
      </c>
      <c r="O2229" s="1" t="s">
        <v>6765</v>
      </c>
    </row>
    <row r="2230" spans="1:15" x14ac:dyDescent="0.25">
      <c r="A2230" s="12" t="s">
        <v>5339</v>
      </c>
      <c r="B2230" s="12" t="s">
        <v>5367</v>
      </c>
      <c r="C2230" s="12" t="s">
        <v>1519</v>
      </c>
      <c r="D2230" s="12" t="s">
        <v>1788</v>
      </c>
      <c r="E2230" s="12" t="s">
        <v>2225</v>
      </c>
      <c r="F2230" s="1">
        <v>3.5899999141693102</v>
      </c>
      <c r="G2230" s="1" t="s">
        <v>6765</v>
      </c>
      <c r="H2230" s="1">
        <v>4.5400001108646401E-3</v>
      </c>
      <c r="I2230" s="1" t="s">
        <v>6765</v>
      </c>
      <c r="J2230" s="1">
        <v>2.5700000696815599E-4</v>
      </c>
      <c r="K2230" s="1" t="s">
        <v>6765</v>
      </c>
      <c r="L2230" s="1">
        <v>4.0480000898241997E-3</v>
      </c>
      <c r="M2230" s="1" t="s">
        <v>6765</v>
      </c>
      <c r="N2230" s="1">
        <v>1.1490000179037499E-3</v>
      </c>
      <c r="O2230" s="1" t="s">
        <v>6765</v>
      </c>
    </row>
    <row r="2231" spans="1:15" x14ac:dyDescent="0.25">
      <c r="A2231" s="12" t="s">
        <v>5339</v>
      </c>
      <c r="B2231" s="12" t="s">
        <v>5368</v>
      </c>
      <c r="C2231" s="12" t="s">
        <v>1519</v>
      </c>
      <c r="D2231" s="12" t="s">
        <v>1815</v>
      </c>
      <c r="E2231" s="12" t="s">
        <v>2225</v>
      </c>
      <c r="F2231" s="1">
        <v>3.5899999141693102</v>
      </c>
      <c r="G2231" s="1" t="s">
        <v>6765</v>
      </c>
      <c r="H2231" s="1">
        <v>4.5400001108646401E-3</v>
      </c>
      <c r="I2231" s="1" t="s">
        <v>6765</v>
      </c>
      <c r="J2231" s="1">
        <v>2.5700000696815599E-4</v>
      </c>
      <c r="K2231" s="1" t="s">
        <v>6765</v>
      </c>
      <c r="L2231" s="1">
        <v>4.0480000898241997E-3</v>
      </c>
      <c r="M2231" s="1" t="s">
        <v>6765</v>
      </c>
      <c r="N2231" s="1">
        <v>1.1490000179037499E-3</v>
      </c>
      <c r="O2231" s="1" t="s">
        <v>6765</v>
      </c>
    </row>
    <row r="2232" spans="1:15" x14ac:dyDescent="0.25">
      <c r="A2232" s="12" t="s">
        <v>3065</v>
      </c>
      <c r="B2232" s="12" t="s">
        <v>5369</v>
      </c>
      <c r="C2232" s="12" t="s">
        <v>1519</v>
      </c>
      <c r="D2232" s="12" t="s">
        <v>5370</v>
      </c>
      <c r="E2232" s="12" t="s">
        <v>2225</v>
      </c>
      <c r="F2232" s="1">
        <v>3.5899999141693102</v>
      </c>
      <c r="G2232" s="1" t="s">
        <v>6765</v>
      </c>
      <c r="H2232" s="1">
        <v>4.5400001108646401E-3</v>
      </c>
      <c r="I2232" s="1" t="s">
        <v>6765</v>
      </c>
      <c r="J2232" s="1">
        <v>2.5700000696815599E-4</v>
      </c>
      <c r="K2232" s="1" t="s">
        <v>6765</v>
      </c>
      <c r="L2232" s="1">
        <v>4.0480000898241997E-3</v>
      </c>
      <c r="M2232" s="1" t="s">
        <v>6765</v>
      </c>
      <c r="N2232" s="1">
        <v>1.1490000179037499E-3</v>
      </c>
      <c r="O2232" s="1" t="s">
        <v>6765</v>
      </c>
    </row>
    <row r="2233" spans="1:15" x14ac:dyDescent="0.25">
      <c r="A2233" s="12" t="s">
        <v>5339</v>
      </c>
      <c r="B2233" s="12" t="s">
        <v>5371</v>
      </c>
      <c r="C2233" s="12" t="s">
        <v>1519</v>
      </c>
      <c r="D2233" s="12" t="s">
        <v>1599</v>
      </c>
      <c r="E2233" s="12" t="s">
        <v>2225</v>
      </c>
      <c r="F2233" s="1">
        <v>3.5899999141693102</v>
      </c>
      <c r="G2233" s="1" t="s">
        <v>6765</v>
      </c>
      <c r="H2233" s="1">
        <v>4.5400001108646401E-3</v>
      </c>
      <c r="I2233" s="1" t="s">
        <v>6765</v>
      </c>
      <c r="J2233" s="1">
        <v>2.5700000696815599E-4</v>
      </c>
      <c r="K2233" s="1" t="s">
        <v>6765</v>
      </c>
      <c r="L2233" s="1">
        <v>4.0480000898241997E-3</v>
      </c>
      <c r="M2233" s="1" t="s">
        <v>6765</v>
      </c>
      <c r="N2233" s="1">
        <v>1.1490000179037499E-3</v>
      </c>
      <c r="O2233" s="1" t="s">
        <v>6765</v>
      </c>
    </row>
    <row r="2234" spans="1:15" x14ac:dyDescent="0.25">
      <c r="A2234" s="12" t="s">
        <v>3111</v>
      </c>
      <c r="B2234" s="12" t="s">
        <v>5372</v>
      </c>
      <c r="C2234" s="12" t="s">
        <v>1519</v>
      </c>
      <c r="D2234" s="12" t="s">
        <v>1846</v>
      </c>
      <c r="E2234" s="12" t="s">
        <v>2225</v>
      </c>
      <c r="F2234" s="1">
        <v>3.5899999141693102</v>
      </c>
      <c r="G2234" s="1" t="s">
        <v>6765</v>
      </c>
      <c r="H2234" s="1">
        <v>4.5400001108646401E-3</v>
      </c>
      <c r="I2234" s="1" t="s">
        <v>6765</v>
      </c>
      <c r="J2234" s="1">
        <v>2.5700000696815599E-4</v>
      </c>
      <c r="K2234" s="1" t="s">
        <v>6765</v>
      </c>
      <c r="L2234" s="1">
        <v>4.0480000898241997E-3</v>
      </c>
      <c r="M2234" s="1" t="s">
        <v>6765</v>
      </c>
      <c r="N2234" s="1">
        <v>1.1490000179037499E-3</v>
      </c>
      <c r="O2234" s="1" t="s">
        <v>6765</v>
      </c>
    </row>
    <row r="2235" spans="1:15" x14ac:dyDescent="0.25">
      <c r="A2235" s="12" t="s">
        <v>5339</v>
      </c>
      <c r="B2235" s="12" t="s">
        <v>5373</v>
      </c>
      <c r="C2235" s="12" t="s">
        <v>1519</v>
      </c>
      <c r="D2235" s="12" t="s">
        <v>5374</v>
      </c>
      <c r="E2235" s="12" t="s">
        <v>2225</v>
      </c>
      <c r="F2235" s="1">
        <v>3.5899999141693102</v>
      </c>
      <c r="G2235" s="1" t="s">
        <v>6765</v>
      </c>
      <c r="H2235" s="1">
        <v>4.5400001108646401E-3</v>
      </c>
      <c r="I2235" s="1" t="s">
        <v>6765</v>
      </c>
      <c r="J2235" s="1">
        <v>2.5700000696815599E-4</v>
      </c>
      <c r="K2235" s="1" t="s">
        <v>6765</v>
      </c>
      <c r="L2235" s="1">
        <v>4.0480000898241997E-3</v>
      </c>
      <c r="M2235" s="1" t="s">
        <v>6765</v>
      </c>
      <c r="N2235" s="1">
        <v>1.1490000179037499E-3</v>
      </c>
      <c r="O2235" s="1" t="s">
        <v>6765</v>
      </c>
    </row>
    <row r="2236" spans="1:15" x14ac:dyDescent="0.25">
      <c r="A2236" s="12" t="s">
        <v>5339</v>
      </c>
      <c r="B2236" s="12" t="s">
        <v>5375</v>
      </c>
      <c r="C2236" s="12" t="s">
        <v>1519</v>
      </c>
      <c r="D2236" s="12" t="s">
        <v>1569</v>
      </c>
      <c r="E2236" s="12" t="s">
        <v>2225</v>
      </c>
      <c r="F2236" s="1">
        <v>3.5899999141693102</v>
      </c>
      <c r="G2236" s="1" t="s">
        <v>6765</v>
      </c>
      <c r="H2236" s="1">
        <v>4.5400001108646401E-3</v>
      </c>
      <c r="I2236" s="1" t="s">
        <v>6765</v>
      </c>
      <c r="J2236" s="1">
        <v>2.5700000696815599E-4</v>
      </c>
      <c r="K2236" s="1" t="s">
        <v>6765</v>
      </c>
      <c r="L2236" s="1">
        <v>4.0480000898241997E-3</v>
      </c>
      <c r="M2236" s="1" t="s">
        <v>6765</v>
      </c>
      <c r="N2236" s="1">
        <v>1.1490000179037499E-3</v>
      </c>
      <c r="O2236" s="1" t="s">
        <v>6765</v>
      </c>
    </row>
    <row r="2237" spans="1:15" x14ac:dyDescent="0.25">
      <c r="A2237" s="12" t="s">
        <v>3111</v>
      </c>
      <c r="B2237" s="12" t="s">
        <v>5376</v>
      </c>
      <c r="C2237" s="12" t="s">
        <v>1519</v>
      </c>
      <c r="D2237" s="12" t="s">
        <v>1904</v>
      </c>
      <c r="E2237" s="12" t="s">
        <v>2225</v>
      </c>
      <c r="F2237" s="1">
        <v>3.5899999141693102</v>
      </c>
      <c r="G2237" s="1" t="s">
        <v>6765</v>
      </c>
      <c r="H2237" s="1">
        <v>4.5400001108646401E-3</v>
      </c>
      <c r="I2237" s="1" t="s">
        <v>6765</v>
      </c>
      <c r="J2237" s="1">
        <v>2.5700000696815599E-4</v>
      </c>
      <c r="K2237" s="1" t="s">
        <v>6765</v>
      </c>
      <c r="L2237" s="1">
        <v>4.0480000898241997E-3</v>
      </c>
      <c r="M2237" s="1" t="s">
        <v>6765</v>
      </c>
      <c r="N2237" s="1">
        <v>1.1490000179037499E-3</v>
      </c>
      <c r="O2237" s="1" t="s">
        <v>6765</v>
      </c>
    </row>
    <row r="2238" spans="1:15" x14ac:dyDescent="0.25">
      <c r="A2238" s="12" t="s">
        <v>5339</v>
      </c>
      <c r="B2238" s="12" t="s">
        <v>5377</v>
      </c>
      <c r="C2238" s="12" t="s">
        <v>1519</v>
      </c>
      <c r="D2238" s="12" t="s">
        <v>5378</v>
      </c>
      <c r="E2238" s="12" t="s">
        <v>2225</v>
      </c>
      <c r="F2238" s="1">
        <v>3.5899999141693102</v>
      </c>
      <c r="G2238" s="1" t="s">
        <v>6765</v>
      </c>
      <c r="H2238" s="1">
        <v>4.5400001108646401E-3</v>
      </c>
      <c r="I2238" s="1" t="s">
        <v>6765</v>
      </c>
      <c r="J2238" s="1">
        <v>2.5700000696815599E-4</v>
      </c>
      <c r="K2238" s="1" t="s">
        <v>6765</v>
      </c>
      <c r="L2238" s="1">
        <v>4.0480000898241997E-3</v>
      </c>
      <c r="M2238" s="1" t="s">
        <v>6765</v>
      </c>
      <c r="N2238" s="1">
        <v>1.1490000179037499E-3</v>
      </c>
      <c r="O2238" s="1" t="s">
        <v>6765</v>
      </c>
    </row>
    <row r="2239" spans="1:15" x14ac:dyDescent="0.25">
      <c r="A2239" s="12" t="s">
        <v>3111</v>
      </c>
      <c r="B2239" s="12" t="s">
        <v>5379</v>
      </c>
      <c r="C2239" s="12" t="s">
        <v>1519</v>
      </c>
      <c r="D2239" s="12" t="s">
        <v>2196</v>
      </c>
      <c r="E2239" s="12" t="s">
        <v>2225</v>
      </c>
      <c r="F2239" s="1">
        <v>3.5899999141693102</v>
      </c>
      <c r="G2239" s="1" t="s">
        <v>6765</v>
      </c>
      <c r="H2239" s="1">
        <v>4.5400001108646401E-3</v>
      </c>
      <c r="I2239" s="1" t="s">
        <v>6765</v>
      </c>
      <c r="J2239" s="1">
        <v>2.5700000696815599E-4</v>
      </c>
      <c r="K2239" s="1" t="s">
        <v>6765</v>
      </c>
      <c r="L2239" s="1">
        <v>4.0480000898241997E-3</v>
      </c>
      <c r="M2239" s="1" t="s">
        <v>6765</v>
      </c>
      <c r="N2239" s="1">
        <v>1.1490000179037499E-3</v>
      </c>
      <c r="O2239" s="1" t="s">
        <v>6765</v>
      </c>
    </row>
    <row r="2240" spans="1:15" x14ac:dyDescent="0.25">
      <c r="A2240" s="12" t="s">
        <v>3111</v>
      </c>
      <c r="B2240" s="12" t="s">
        <v>5380</v>
      </c>
      <c r="C2240" s="12" t="s">
        <v>1519</v>
      </c>
      <c r="D2240" s="12" t="s">
        <v>1717</v>
      </c>
      <c r="E2240" s="12" t="s">
        <v>2225</v>
      </c>
      <c r="F2240" s="1">
        <v>3.5899999141693102</v>
      </c>
      <c r="G2240" s="1" t="s">
        <v>6765</v>
      </c>
      <c r="H2240" s="1">
        <v>4.5400001108646401E-3</v>
      </c>
      <c r="I2240" s="1" t="s">
        <v>6765</v>
      </c>
      <c r="J2240" s="1">
        <v>2.5700000696815599E-4</v>
      </c>
      <c r="K2240" s="1" t="s">
        <v>6765</v>
      </c>
      <c r="L2240" s="1">
        <v>4.0480000898241997E-3</v>
      </c>
      <c r="M2240" s="1" t="s">
        <v>6765</v>
      </c>
      <c r="N2240" s="1">
        <v>1.1490000179037499E-3</v>
      </c>
      <c r="O2240" s="1" t="s">
        <v>6765</v>
      </c>
    </row>
    <row r="2241" spans="1:15" x14ac:dyDescent="0.25">
      <c r="A2241" s="12" t="s">
        <v>3111</v>
      </c>
      <c r="B2241" s="12" t="s">
        <v>5381</v>
      </c>
      <c r="C2241" s="12" t="s">
        <v>1519</v>
      </c>
      <c r="D2241" s="12" t="s">
        <v>5382</v>
      </c>
      <c r="E2241" s="12" t="s">
        <v>2225</v>
      </c>
      <c r="F2241" s="1">
        <v>3.5899999141693102</v>
      </c>
      <c r="G2241" s="1" t="s">
        <v>6765</v>
      </c>
      <c r="H2241" s="1">
        <v>4.5400001108646401E-3</v>
      </c>
      <c r="I2241" s="1" t="s">
        <v>6765</v>
      </c>
      <c r="J2241" s="1">
        <v>2.5700000696815599E-4</v>
      </c>
      <c r="K2241" s="1" t="s">
        <v>6765</v>
      </c>
      <c r="L2241" s="1">
        <v>4.0480000898241997E-3</v>
      </c>
      <c r="M2241" s="1" t="s">
        <v>6765</v>
      </c>
      <c r="N2241" s="1">
        <v>1.1490000179037499E-3</v>
      </c>
      <c r="O2241" s="1" t="s">
        <v>6765</v>
      </c>
    </row>
    <row r="2242" spans="1:15" x14ac:dyDescent="0.25">
      <c r="A2242" s="12" t="s">
        <v>3111</v>
      </c>
      <c r="B2242" s="12" t="s">
        <v>5383</v>
      </c>
      <c r="C2242" s="12" t="s">
        <v>1519</v>
      </c>
      <c r="D2242" s="12" t="s">
        <v>5384</v>
      </c>
      <c r="E2242" s="12" t="s">
        <v>2225</v>
      </c>
      <c r="F2242" s="1">
        <v>3.5899999141693102</v>
      </c>
      <c r="G2242" s="1" t="s">
        <v>6765</v>
      </c>
      <c r="H2242" s="1">
        <v>4.5400001108646401E-3</v>
      </c>
      <c r="I2242" s="1" t="s">
        <v>6765</v>
      </c>
      <c r="J2242" s="1">
        <v>2.5700000696815599E-4</v>
      </c>
      <c r="K2242" s="1" t="s">
        <v>6765</v>
      </c>
      <c r="L2242" s="1">
        <v>4.0480000898241997E-3</v>
      </c>
      <c r="M2242" s="1" t="s">
        <v>6765</v>
      </c>
      <c r="N2242" s="1">
        <v>1.1490000179037499E-3</v>
      </c>
      <c r="O2242" s="1" t="s">
        <v>6765</v>
      </c>
    </row>
    <row r="2243" spans="1:15" x14ac:dyDescent="0.25">
      <c r="A2243" s="12" t="s">
        <v>5339</v>
      </c>
      <c r="B2243" s="12" t="s">
        <v>5385</v>
      </c>
      <c r="C2243" s="12" t="s">
        <v>1519</v>
      </c>
      <c r="D2243" s="12" t="s">
        <v>1127</v>
      </c>
      <c r="E2243" s="12" t="s">
        <v>2225</v>
      </c>
      <c r="F2243" s="1">
        <v>3.5899999141693102</v>
      </c>
      <c r="G2243" s="1" t="s">
        <v>6765</v>
      </c>
      <c r="H2243" s="1">
        <v>4.5400001108646401E-3</v>
      </c>
      <c r="I2243" s="1" t="s">
        <v>6765</v>
      </c>
      <c r="J2243" s="1">
        <v>2.5700000696815599E-4</v>
      </c>
      <c r="K2243" s="1" t="s">
        <v>6765</v>
      </c>
      <c r="L2243" s="1">
        <v>4.0480000898241997E-3</v>
      </c>
      <c r="M2243" s="1" t="s">
        <v>6765</v>
      </c>
      <c r="N2243" s="1">
        <v>1.1490000179037499E-3</v>
      </c>
      <c r="O2243" s="1" t="s">
        <v>6765</v>
      </c>
    </row>
    <row r="2244" spans="1:15" x14ac:dyDescent="0.25">
      <c r="A2244" s="12" t="s">
        <v>3111</v>
      </c>
      <c r="B2244" s="12" t="s">
        <v>5386</v>
      </c>
      <c r="C2244" s="12" t="s">
        <v>1519</v>
      </c>
      <c r="D2244" s="12" t="s">
        <v>1926</v>
      </c>
      <c r="E2244" s="12" t="s">
        <v>2225</v>
      </c>
      <c r="F2244" s="1">
        <v>3.5899999141693102</v>
      </c>
      <c r="G2244" s="1" t="s">
        <v>6765</v>
      </c>
      <c r="H2244" s="1">
        <v>4.5400001108646401E-3</v>
      </c>
      <c r="I2244" s="1" t="s">
        <v>6765</v>
      </c>
      <c r="J2244" s="1">
        <v>2.5700000696815599E-4</v>
      </c>
      <c r="K2244" s="1" t="s">
        <v>6765</v>
      </c>
      <c r="L2244" s="1">
        <v>4.0480000898241997E-3</v>
      </c>
      <c r="M2244" s="1" t="s">
        <v>6765</v>
      </c>
      <c r="N2244" s="1">
        <v>1.1490000179037499E-3</v>
      </c>
      <c r="O2244" s="1" t="s">
        <v>6765</v>
      </c>
    </row>
    <row r="2245" spans="1:15" x14ac:dyDescent="0.25">
      <c r="A2245" s="12" t="s">
        <v>5339</v>
      </c>
      <c r="B2245" s="12" t="s">
        <v>5387</v>
      </c>
      <c r="C2245" s="12" t="s">
        <v>1519</v>
      </c>
      <c r="D2245" s="12" t="s">
        <v>5388</v>
      </c>
      <c r="E2245" s="12" t="s">
        <v>2225</v>
      </c>
      <c r="F2245" s="1">
        <v>3.5899999141693102</v>
      </c>
      <c r="G2245" s="1" t="s">
        <v>6765</v>
      </c>
      <c r="H2245" s="1">
        <v>4.5400001108646401E-3</v>
      </c>
      <c r="I2245" s="1" t="s">
        <v>6765</v>
      </c>
      <c r="J2245" s="1">
        <v>2.5700000696815599E-4</v>
      </c>
      <c r="K2245" s="1" t="s">
        <v>6765</v>
      </c>
      <c r="L2245" s="1">
        <v>4.0480000898241997E-3</v>
      </c>
      <c r="M2245" s="1" t="s">
        <v>6765</v>
      </c>
      <c r="N2245" s="1">
        <v>1.1490000179037499E-3</v>
      </c>
      <c r="O2245" s="1" t="s">
        <v>6765</v>
      </c>
    </row>
    <row r="2246" spans="1:15" x14ac:dyDescent="0.25">
      <c r="A2246" s="12" t="s">
        <v>2240</v>
      </c>
      <c r="B2246" s="12" t="s">
        <v>5389</v>
      </c>
      <c r="C2246" s="12" t="s">
        <v>1501</v>
      </c>
      <c r="D2246" s="12" t="s">
        <v>1618</v>
      </c>
      <c r="E2246" s="12" t="s">
        <v>2225</v>
      </c>
      <c r="F2246" s="1">
        <v>98.321823120117202</v>
      </c>
      <c r="G2246" s="1" t="s">
        <v>27485</v>
      </c>
      <c r="H2246" s="1">
        <v>4.5400001108646401E-3</v>
      </c>
      <c r="I2246" s="1" t="s">
        <v>6765</v>
      </c>
      <c r="J2246" s="1">
        <v>2.5700000696815599E-4</v>
      </c>
      <c r="K2246" s="1" t="s">
        <v>6765</v>
      </c>
      <c r="L2246" s="1">
        <v>4.0480000898241997E-3</v>
      </c>
      <c r="M2246" s="1" t="s">
        <v>6765</v>
      </c>
      <c r="N2246" s="1">
        <v>1.1490000179037499E-3</v>
      </c>
      <c r="O2246" s="1" t="s">
        <v>6765</v>
      </c>
    </row>
    <row r="2247" spans="1:15" x14ac:dyDescent="0.25">
      <c r="A2247" s="12" t="s">
        <v>1015</v>
      </c>
      <c r="B2247" s="12" t="s">
        <v>5390</v>
      </c>
      <c r="C2247" s="12" t="s">
        <v>1501</v>
      </c>
      <c r="D2247" s="12" t="s">
        <v>1557</v>
      </c>
      <c r="E2247" s="12" t="s">
        <v>2225</v>
      </c>
      <c r="F2247" s="1">
        <v>98.321823120117202</v>
      </c>
      <c r="G2247" s="1" t="s">
        <v>27485</v>
      </c>
      <c r="H2247" s="1">
        <v>4.5400001108646401E-3</v>
      </c>
      <c r="I2247" s="1" t="s">
        <v>6765</v>
      </c>
      <c r="J2247" s="1">
        <v>2.5700000696815599E-4</v>
      </c>
      <c r="K2247" s="1" t="s">
        <v>6765</v>
      </c>
      <c r="L2247" s="1">
        <v>4.0480000898241997E-3</v>
      </c>
      <c r="M2247" s="1" t="s">
        <v>6765</v>
      </c>
      <c r="N2247" s="1">
        <v>1.1490000179037499E-3</v>
      </c>
      <c r="O2247" s="1" t="s">
        <v>6765</v>
      </c>
    </row>
    <row r="2248" spans="1:15" x14ac:dyDescent="0.25">
      <c r="A2248" s="12" t="s">
        <v>1015</v>
      </c>
      <c r="B2248" s="12" t="s">
        <v>5391</v>
      </c>
      <c r="C2248" s="12" t="s">
        <v>1501</v>
      </c>
      <c r="D2248" s="12" t="s">
        <v>2137</v>
      </c>
      <c r="E2248" s="12" t="s">
        <v>2225</v>
      </c>
      <c r="F2248" s="1">
        <v>79.038841247558594</v>
      </c>
      <c r="G2248" s="1" t="s">
        <v>27485</v>
      </c>
      <c r="H2248" s="1">
        <v>4.5400001108646401E-3</v>
      </c>
      <c r="I2248" s="1" t="s">
        <v>6765</v>
      </c>
      <c r="J2248" s="1">
        <v>2.5700000696815599E-4</v>
      </c>
      <c r="K2248" s="1" t="s">
        <v>6765</v>
      </c>
      <c r="L2248" s="1">
        <v>4.0480000898241997E-3</v>
      </c>
      <c r="M2248" s="1" t="s">
        <v>6765</v>
      </c>
      <c r="N2248" s="1">
        <v>1.1490000179037499E-3</v>
      </c>
      <c r="O2248" s="1" t="s">
        <v>6765</v>
      </c>
    </row>
    <row r="2249" spans="1:15" x14ac:dyDescent="0.25">
      <c r="A2249" s="12" t="s">
        <v>1015</v>
      </c>
      <c r="B2249" s="12" t="s">
        <v>5392</v>
      </c>
      <c r="C2249" s="12" t="s">
        <v>1501</v>
      </c>
      <c r="D2249" s="12" t="s">
        <v>1807</v>
      </c>
      <c r="E2249" s="12" t="s">
        <v>2225</v>
      </c>
      <c r="F2249" s="1">
        <v>10.488808631896999</v>
      </c>
      <c r="G2249" s="1" t="s">
        <v>27485</v>
      </c>
      <c r="H2249" s="1">
        <v>4.5400001108646401E-3</v>
      </c>
      <c r="I2249" s="1" t="s">
        <v>6765</v>
      </c>
      <c r="J2249" s="1">
        <v>2.5700000696815599E-4</v>
      </c>
      <c r="K2249" s="1" t="s">
        <v>6765</v>
      </c>
      <c r="L2249" s="1">
        <v>4.0480000898241997E-3</v>
      </c>
      <c r="M2249" s="1" t="s">
        <v>6765</v>
      </c>
      <c r="N2249" s="1">
        <v>1.1490000179037499E-3</v>
      </c>
      <c r="O2249" s="1" t="s">
        <v>6765</v>
      </c>
    </row>
    <row r="2250" spans="1:15" x14ac:dyDescent="0.25">
      <c r="A2250" s="12" t="s">
        <v>1015</v>
      </c>
      <c r="B2250" s="12" t="s">
        <v>5393</v>
      </c>
      <c r="C2250" s="12" t="s">
        <v>1501</v>
      </c>
      <c r="D2250" s="12" t="s">
        <v>2020</v>
      </c>
      <c r="E2250" s="12" t="s">
        <v>2225</v>
      </c>
      <c r="F2250" s="1">
        <v>98.321823120117202</v>
      </c>
      <c r="G2250" s="1" t="s">
        <v>27485</v>
      </c>
      <c r="H2250" s="1">
        <v>4.5400001108646401E-3</v>
      </c>
      <c r="I2250" s="1" t="s">
        <v>6765</v>
      </c>
      <c r="J2250" s="1">
        <v>2.5700000696815599E-4</v>
      </c>
      <c r="K2250" s="1" t="s">
        <v>6765</v>
      </c>
      <c r="L2250" s="1">
        <v>4.0480000898241997E-3</v>
      </c>
      <c r="M2250" s="1" t="s">
        <v>6765</v>
      </c>
      <c r="N2250" s="1">
        <v>1.1490000179037499E-3</v>
      </c>
      <c r="O2250" s="1" t="s">
        <v>6765</v>
      </c>
    </row>
    <row r="2251" spans="1:15" x14ac:dyDescent="0.25">
      <c r="A2251" s="12" t="s">
        <v>1015</v>
      </c>
      <c r="B2251" s="12" t="s">
        <v>5394</v>
      </c>
      <c r="C2251" s="12" t="s">
        <v>1501</v>
      </c>
      <c r="D2251" s="12" t="s">
        <v>2012</v>
      </c>
      <c r="E2251" s="12" t="s">
        <v>2225</v>
      </c>
      <c r="F2251" s="1">
        <v>98.321823120117202</v>
      </c>
      <c r="G2251" s="1" t="s">
        <v>27485</v>
      </c>
      <c r="H2251" s="1">
        <v>4.5400001108646401E-3</v>
      </c>
      <c r="I2251" s="1" t="s">
        <v>6765</v>
      </c>
      <c r="J2251" s="1">
        <v>2.5700000696815599E-4</v>
      </c>
      <c r="K2251" s="1" t="s">
        <v>6765</v>
      </c>
      <c r="L2251" s="1">
        <v>4.0480000898241997E-3</v>
      </c>
      <c r="M2251" s="1" t="s">
        <v>6765</v>
      </c>
      <c r="N2251" s="1">
        <v>1.1490000179037499E-3</v>
      </c>
      <c r="O2251" s="1" t="s">
        <v>6765</v>
      </c>
    </row>
    <row r="2252" spans="1:15" x14ac:dyDescent="0.25">
      <c r="A2252" s="12" t="s">
        <v>1015</v>
      </c>
      <c r="B2252" s="12" t="s">
        <v>5395</v>
      </c>
      <c r="C2252" s="12" t="s">
        <v>1501</v>
      </c>
      <c r="D2252" s="12" t="s">
        <v>2159</v>
      </c>
      <c r="E2252" s="12" t="s">
        <v>2225</v>
      </c>
      <c r="F2252" s="1">
        <v>98.321823120117202</v>
      </c>
      <c r="G2252" s="1" t="s">
        <v>27485</v>
      </c>
      <c r="H2252" s="1">
        <v>4.5400001108646401E-3</v>
      </c>
      <c r="I2252" s="1" t="s">
        <v>6765</v>
      </c>
      <c r="J2252" s="1">
        <v>2.5700000696815599E-4</v>
      </c>
      <c r="K2252" s="1" t="s">
        <v>6765</v>
      </c>
      <c r="L2252" s="1">
        <v>4.0480000898241997E-3</v>
      </c>
      <c r="M2252" s="1" t="s">
        <v>6765</v>
      </c>
      <c r="N2252" s="1">
        <v>1.1490000179037499E-3</v>
      </c>
      <c r="O2252" s="1" t="s">
        <v>6765</v>
      </c>
    </row>
    <row r="2253" spans="1:15" x14ac:dyDescent="0.25">
      <c r="A2253" s="12" t="s">
        <v>1015</v>
      </c>
      <c r="B2253" s="12" t="s">
        <v>5396</v>
      </c>
      <c r="C2253" s="12" t="s">
        <v>1501</v>
      </c>
      <c r="D2253" s="12" t="s">
        <v>2743</v>
      </c>
      <c r="E2253" s="12" t="s">
        <v>2225</v>
      </c>
      <c r="F2253" s="1">
        <v>281.57165527343801</v>
      </c>
      <c r="G2253" s="1" t="s">
        <v>27485</v>
      </c>
      <c r="H2253" s="1">
        <v>4.5400001108646401E-3</v>
      </c>
      <c r="I2253" s="1" t="s">
        <v>6765</v>
      </c>
      <c r="J2253" s="1">
        <v>2.5700000696815599E-4</v>
      </c>
      <c r="K2253" s="1" t="s">
        <v>6765</v>
      </c>
      <c r="L2253" s="1">
        <v>4.0480000898241997E-3</v>
      </c>
      <c r="M2253" s="1" t="s">
        <v>6765</v>
      </c>
      <c r="N2253" s="1">
        <v>1.1490000179037499E-3</v>
      </c>
      <c r="O2253" s="1" t="s">
        <v>6765</v>
      </c>
    </row>
    <row r="2254" spans="1:15" x14ac:dyDescent="0.25">
      <c r="A2254" s="12" t="s">
        <v>2240</v>
      </c>
      <c r="B2254" s="12" t="s">
        <v>5397</v>
      </c>
      <c r="C2254" s="12" t="s">
        <v>1501</v>
      </c>
      <c r="D2254" s="12" t="s">
        <v>1819</v>
      </c>
      <c r="E2254" s="12" t="s">
        <v>2225</v>
      </c>
      <c r="F2254" s="1">
        <v>98.321823120117202</v>
      </c>
      <c r="G2254" s="1" t="s">
        <v>27485</v>
      </c>
      <c r="H2254" s="1">
        <v>4.5400001108646401E-3</v>
      </c>
      <c r="I2254" s="1" t="s">
        <v>6765</v>
      </c>
      <c r="J2254" s="1">
        <v>2.5700000696815599E-4</v>
      </c>
      <c r="K2254" s="1" t="s">
        <v>6765</v>
      </c>
      <c r="L2254" s="1">
        <v>4.0480000898241997E-3</v>
      </c>
      <c r="M2254" s="1" t="s">
        <v>6765</v>
      </c>
      <c r="N2254" s="1">
        <v>1.1490000179037499E-3</v>
      </c>
      <c r="O2254" s="1" t="s">
        <v>6765</v>
      </c>
    </row>
    <row r="2255" spans="1:15" x14ac:dyDescent="0.25">
      <c r="A2255" s="12" t="s">
        <v>1015</v>
      </c>
      <c r="B2255" s="12" t="s">
        <v>5398</v>
      </c>
      <c r="C2255" s="12" t="s">
        <v>1501</v>
      </c>
      <c r="D2255" s="12" t="s">
        <v>1664</v>
      </c>
      <c r="E2255" s="12" t="s">
        <v>2225</v>
      </c>
      <c r="F2255" s="1">
        <v>35.204963684082003</v>
      </c>
      <c r="G2255" s="1" t="s">
        <v>27485</v>
      </c>
      <c r="H2255" s="1">
        <v>4.5400001108646401E-3</v>
      </c>
      <c r="I2255" s="1" t="s">
        <v>6765</v>
      </c>
      <c r="J2255" s="1">
        <v>2.5700000696815599E-4</v>
      </c>
      <c r="K2255" s="1" t="s">
        <v>6765</v>
      </c>
      <c r="L2255" s="1">
        <v>4.0480000898241997E-3</v>
      </c>
      <c r="M2255" s="1" t="s">
        <v>6765</v>
      </c>
      <c r="N2255" s="1">
        <v>1.1490000179037499E-3</v>
      </c>
      <c r="O2255" s="1" t="s">
        <v>6765</v>
      </c>
    </row>
    <row r="2256" spans="1:15" x14ac:dyDescent="0.25">
      <c r="A2256" s="12" t="s">
        <v>1015</v>
      </c>
      <c r="B2256" s="12" t="s">
        <v>5399</v>
      </c>
      <c r="C2256" s="12" t="s">
        <v>1501</v>
      </c>
      <c r="D2256" s="12" t="s">
        <v>1634</v>
      </c>
      <c r="E2256" s="12" t="s">
        <v>2225</v>
      </c>
      <c r="F2256" s="1">
        <v>98.321823120117202</v>
      </c>
      <c r="G2256" s="1" t="s">
        <v>27485</v>
      </c>
      <c r="H2256" s="1">
        <v>4.5400001108646401E-3</v>
      </c>
      <c r="I2256" s="1" t="s">
        <v>6765</v>
      </c>
      <c r="J2256" s="1">
        <v>2.5700000696815599E-4</v>
      </c>
      <c r="K2256" s="1" t="s">
        <v>6765</v>
      </c>
      <c r="L2256" s="1">
        <v>4.0480000898241997E-3</v>
      </c>
      <c r="M2256" s="1" t="s">
        <v>6765</v>
      </c>
      <c r="N2256" s="1">
        <v>1.1490000179037499E-3</v>
      </c>
      <c r="O2256" s="1" t="s">
        <v>6765</v>
      </c>
    </row>
    <row r="2257" spans="1:15" x14ac:dyDescent="0.25">
      <c r="A2257" s="12" t="s">
        <v>1015</v>
      </c>
      <c r="B2257" s="12" t="s">
        <v>5400</v>
      </c>
      <c r="C2257" s="12" t="s">
        <v>1501</v>
      </c>
      <c r="D2257" s="12" t="s">
        <v>1710</v>
      </c>
      <c r="E2257" s="12" t="s">
        <v>2225</v>
      </c>
      <c r="F2257" s="1">
        <v>98.321823120117202</v>
      </c>
      <c r="G2257" s="1" t="s">
        <v>27485</v>
      </c>
      <c r="H2257" s="1">
        <v>4.5400001108646401E-3</v>
      </c>
      <c r="I2257" s="1" t="s">
        <v>6765</v>
      </c>
      <c r="J2257" s="1">
        <v>2.5700000696815599E-4</v>
      </c>
      <c r="K2257" s="1" t="s">
        <v>6765</v>
      </c>
      <c r="L2257" s="1">
        <v>4.0480000898241997E-3</v>
      </c>
      <c r="M2257" s="1" t="s">
        <v>6765</v>
      </c>
      <c r="N2257" s="1">
        <v>1.1490000179037499E-3</v>
      </c>
      <c r="O2257" s="1" t="s">
        <v>6765</v>
      </c>
    </row>
    <row r="2258" spans="1:15" x14ac:dyDescent="0.25">
      <c r="A2258" s="12" t="s">
        <v>1015</v>
      </c>
      <c r="B2258" s="12" t="s">
        <v>5401</v>
      </c>
      <c r="C2258" s="12" t="s">
        <v>1501</v>
      </c>
      <c r="D2258" s="12" t="s">
        <v>2076</v>
      </c>
      <c r="E2258" s="12" t="s">
        <v>2225</v>
      </c>
      <c r="F2258" s="1">
        <v>98.321823120117202</v>
      </c>
      <c r="G2258" s="1" t="s">
        <v>27485</v>
      </c>
      <c r="H2258" s="1">
        <v>4.5400001108646401E-3</v>
      </c>
      <c r="I2258" s="1" t="s">
        <v>6765</v>
      </c>
      <c r="J2258" s="1">
        <v>2.5700000696815599E-4</v>
      </c>
      <c r="K2258" s="1" t="s">
        <v>6765</v>
      </c>
      <c r="L2258" s="1">
        <v>4.0480000898241997E-3</v>
      </c>
      <c r="M2258" s="1" t="s">
        <v>6765</v>
      </c>
      <c r="N2258" s="1">
        <v>1.1490000179037499E-3</v>
      </c>
      <c r="O2258" s="1" t="s">
        <v>6765</v>
      </c>
    </row>
    <row r="2259" spans="1:15" x14ac:dyDescent="0.25">
      <c r="A2259" s="12" t="s">
        <v>1015</v>
      </c>
      <c r="B2259" s="12" t="s">
        <v>5402</v>
      </c>
      <c r="C2259" s="12" t="s">
        <v>1501</v>
      </c>
      <c r="D2259" s="12" t="s">
        <v>5403</v>
      </c>
      <c r="E2259" s="12" t="s">
        <v>2225</v>
      </c>
      <c r="F2259" s="1">
        <v>98.321823120117202</v>
      </c>
      <c r="G2259" s="1" t="s">
        <v>27485</v>
      </c>
      <c r="H2259" s="1">
        <v>4.5400001108646401E-3</v>
      </c>
      <c r="I2259" s="1" t="s">
        <v>6765</v>
      </c>
      <c r="J2259" s="1">
        <v>2.5700000696815599E-4</v>
      </c>
      <c r="K2259" s="1" t="s">
        <v>6765</v>
      </c>
      <c r="L2259" s="1">
        <v>4.0480000898241997E-3</v>
      </c>
      <c r="M2259" s="1" t="s">
        <v>6765</v>
      </c>
      <c r="N2259" s="1">
        <v>1.1490000179037499E-3</v>
      </c>
      <c r="O2259" s="1" t="s">
        <v>6765</v>
      </c>
    </row>
    <row r="2260" spans="1:15" x14ac:dyDescent="0.25">
      <c r="A2260" s="12" t="s">
        <v>2240</v>
      </c>
      <c r="B2260" s="12" t="s">
        <v>5404</v>
      </c>
      <c r="C2260" s="12" t="s">
        <v>1501</v>
      </c>
      <c r="D2260" s="12" t="s">
        <v>1567</v>
      </c>
      <c r="E2260" s="12" t="s">
        <v>2225</v>
      </c>
      <c r="F2260" s="1">
        <v>98.321823120117202</v>
      </c>
      <c r="G2260" s="1" t="s">
        <v>27485</v>
      </c>
      <c r="H2260" s="1">
        <v>4.5400001108646401E-3</v>
      </c>
      <c r="I2260" s="1" t="s">
        <v>6765</v>
      </c>
      <c r="J2260" s="1">
        <v>2.5700000696815599E-4</v>
      </c>
      <c r="K2260" s="1" t="s">
        <v>6765</v>
      </c>
      <c r="L2260" s="1">
        <v>4.0480000898241997E-3</v>
      </c>
      <c r="M2260" s="1" t="s">
        <v>6765</v>
      </c>
      <c r="N2260" s="1">
        <v>1.1490000179037499E-3</v>
      </c>
      <c r="O2260" s="1" t="s">
        <v>6765</v>
      </c>
    </row>
    <row r="2261" spans="1:15" x14ac:dyDescent="0.25">
      <c r="A2261" s="12" t="s">
        <v>1015</v>
      </c>
      <c r="B2261" s="12" t="s">
        <v>5405</v>
      </c>
      <c r="C2261" s="12" t="s">
        <v>1501</v>
      </c>
      <c r="D2261" s="12" t="s">
        <v>5406</v>
      </c>
      <c r="E2261" s="12" t="s">
        <v>2225</v>
      </c>
      <c r="F2261" s="1">
        <v>98.321823120117202</v>
      </c>
      <c r="G2261" s="1" t="s">
        <v>27485</v>
      </c>
      <c r="H2261" s="1">
        <v>4.5400001108646401E-3</v>
      </c>
      <c r="I2261" s="1" t="s">
        <v>6765</v>
      </c>
      <c r="J2261" s="1">
        <v>2.5700000696815599E-4</v>
      </c>
      <c r="K2261" s="1" t="s">
        <v>6765</v>
      </c>
      <c r="L2261" s="1">
        <v>4.0480000898241997E-3</v>
      </c>
      <c r="M2261" s="1" t="s">
        <v>6765</v>
      </c>
      <c r="N2261" s="1">
        <v>1.1490000179037499E-3</v>
      </c>
      <c r="O2261" s="1" t="s">
        <v>6765</v>
      </c>
    </row>
    <row r="2262" spans="1:15" x14ac:dyDescent="0.25">
      <c r="A2262" s="12" t="s">
        <v>1015</v>
      </c>
      <c r="B2262" s="12" t="s">
        <v>5407</v>
      </c>
      <c r="C2262" s="12" t="s">
        <v>1501</v>
      </c>
      <c r="D2262" s="12" t="s">
        <v>1892</v>
      </c>
      <c r="E2262" s="12" t="s">
        <v>2225</v>
      </c>
      <c r="F2262" s="1">
        <v>98.321823120117202</v>
      </c>
      <c r="G2262" s="1" t="s">
        <v>27485</v>
      </c>
      <c r="H2262" s="1">
        <v>4.5400001108646401E-3</v>
      </c>
      <c r="I2262" s="1" t="s">
        <v>6765</v>
      </c>
      <c r="J2262" s="1">
        <v>2.5700000696815599E-4</v>
      </c>
      <c r="K2262" s="1" t="s">
        <v>6765</v>
      </c>
      <c r="L2262" s="1">
        <v>4.0480000898241997E-3</v>
      </c>
      <c r="M2262" s="1" t="s">
        <v>6765</v>
      </c>
      <c r="N2262" s="1">
        <v>1.1490000179037499E-3</v>
      </c>
      <c r="O2262" s="1" t="s">
        <v>6765</v>
      </c>
    </row>
    <row r="2263" spans="1:15" x14ac:dyDescent="0.25">
      <c r="A2263" s="12" t="s">
        <v>1015</v>
      </c>
      <c r="B2263" s="12" t="s">
        <v>5408</v>
      </c>
      <c r="C2263" s="12" t="s">
        <v>1501</v>
      </c>
      <c r="D2263" s="12" t="s">
        <v>863</v>
      </c>
      <c r="E2263" s="12" t="s">
        <v>2225</v>
      </c>
      <c r="F2263" s="1">
        <v>98.321823120117202</v>
      </c>
      <c r="G2263" s="1" t="s">
        <v>27485</v>
      </c>
      <c r="H2263" s="1">
        <v>4.5400001108646401E-3</v>
      </c>
      <c r="I2263" s="1" t="s">
        <v>6765</v>
      </c>
      <c r="J2263" s="1">
        <v>2.5700000696815599E-4</v>
      </c>
      <c r="K2263" s="1" t="s">
        <v>6765</v>
      </c>
      <c r="L2263" s="1">
        <v>4.0480000898241997E-3</v>
      </c>
      <c r="M2263" s="1" t="s">
        <v>6765</v>
      </c>
      <c r="N2263" s="1">
        <v>1.1490000179037499E-3</v>
      </c>
      <c r="O2263" s="1" t="s">
        <v>6765</v>
      </c>
    </row>
    <row r="2264" spans="1:15" x14ac:dyDescent="0.25">
      <c r="A2264" s="12" t="s">
        <v>1015</v>
      </c>
      <c r="B2264" s="12" t="s">
        <v>5409</v>
      </c>
      <c r="C2264" s="12" t="s">
        <v>1501</v>
      </c>
      <c r="D2264" s="12" t="s">
        <v>1742</v>
      </c>
      <c r="E2264" s="12" t="s">
        <v>2225</v>
      </c>
      <c r="F2264" s="1">
        <v>98.321823120117202</v>
      </c>
      <c r="G2264" s="1" t="s">
        <v>27485</v>
      </c>
      <c r="H2264" s="1">
        <v>4.5400001108646401E-3</v>
      </c>
      <c r="I2264" s="1" t="s">
        <v>6765</v>
      </c>
      <c r="J2264" s="1">
        <v>2.5700000696815599E-4</v>
      </c>
      <c r="K2264" s="1" t="s">
        <v>6765</v>
      </c>
      <c r="L2264" s="1">
        <v>4.0480000898241997E-3</v>
      </c>
      <c r="M2264" s="1" t="s">
        <v>6765</v>
      </c>
      <c r="N2264" s="1">
        <v>1.1490000179037499E-3</v>
      </c>
      <c r="O2264" s="1" t="s">
        <v>6765</v>
      </c>
    </row>
    <row r="2265" spans="1:15" x14ac:dyDescent="0.25">
      <c r="A2265" s="12" t="s">
        <v>3659</v>
      </c>
      <c r="B2265" s="12" t="s">
        <v>5410</v>
      </c>
      <c r="C2265" s="12" t="s">
        <v>1501</v>
      </c>
      <c r="D2265" s="12" t="s">
        <v>1591</v>
      </c>
      <c r="E2265" s="12" t="s">
        <v>2225</v>
      </c>
      <c r="F2265" s="1">
        <v>98.321823120117202</v>
      </c>
      <c r="G2265" s="1" t="s">
        <v>27485</v>
      </c>
      <c r="H2265" s="1">
        <v>4.5400001108646401E-3</v>
      </c>
      <c r="I2265" s="1" t="s">
        <v>6765</v>
      </c>
      <c r="J2265" s="1">
        <v>2.5700000696815599E-4</v>
      </c>
      <c r="K2265" s="1" t="s">
        <v>6765</v>
      </c>
      <c r="L2265" s="1">
        <v>4.0480000898241997E-3</v>
      </c>
      <c r="M2265" s="1" t="s">
        <v>6765</v>
      </c>
      <c r="N2265" s="1">
        <v>1.1490000179037499E-3</v>
      </c>
      <c r="O2265" s="1" t="s">
        <v>6765</v>
      </c>
    </row>
    <row r="2266" spans="1:15" x14ac:dyDescent="0.25">
      <c r="A2266" s="12" t="s">
        <v>1015</v>
      </c>
      <c r="B2266" s="12" t="s">
        <v>5411</v>
      </c>
      <c r="C2266" s="12" t="s">
        <v>1501</v>
      </c>
      <c r="D2266" s="12" t="s">
        <v>1576</v>
      </c>
      <c r="E2266" s="12" t="s">
        <v>2225</v>
      </c>
      <c r="F2266" s="1">
        <v>98.321823120117202</v>
      </c>
      <c r="G2266" s="1" t="s">
        <v>27485</v>
      </c>
      <c r="H2266" s="1">
        <v>4.5400001108646401E-3</v>
      </c>
      <c r="I2266" s="1" t="s">
        <v>6765</v>
      </c>
      <c r="J2266" s="1">
        <v>2.5700000696815599E-4</v>
      </c>
      <c r="K2266" s="1" t="s">
        <v>6765</v>
      </c>
      <c r="L2266" s="1">
        <v>4.0480000898241997E-3</v>
      </c>
      <c r="M2266" s="1" t="s">
        <v>6765</v>
      </c>
      <c r="N2266" s="1">
        <v>1.1490000179037499E-3</v>
      </c>
      <c r="O2266" s="1" t="s">
        <v>6765</v>
      </c>
    </row>
    <row r="2267" spans="1:15" x14ac:dyDescent="0.25">
      <c r="A2267" s="12" t="s">
        <v>1015</v>
      </c>
      <c r="B2267" s="12" t="s">
        <v>5412</v>
      </c>
      <c r="C2267" s="12" t="s">
        <v>1501</v>
      </c>
      <c r="D2267" s="12" t="s">
        <v>5413</v>
      </c>
      <c r="E2267" s="12" t="s">
        <v>2225</v>
      </c>
      <c r="F2267" s="1">
        <v>98.321823120117202</v>
      </c>
      <c r="G2267" s="1" t="s">
        <v>27485</v>
      </c>
      <c r="H2267" s="1">
        <v>4.5400001108646401E-3</v>
      </c>
      <c r="I2267" s="1" t="s">
        <v>6765</v>
      </c>
      <c r="J2267" s="1">
        <v>2.5700000696815599E-4</v>
      </c>
      <c r="K2267" s="1" t="s">
        <v>6765</v>
      </c>
      <c r="L2267" s="1">
        <v>4.0480000898241997E-3</v>
      </c>
      <c r="M2267" s="1" t="s">
        <v>6765</v>
      </c>
      <c r="N2267" s="1">
        <v>1.1490000179037499E-3</v>
      </c>
      <c r="O2267" s="1" t="s">
        <v>6765</v>
      </c>
    </row>
    <row r="2268" spans="1:15" x14ac:dyDescent="0.25">
      <c r="A2268" s="12" t="s">
        <v>2240</v>
      </c>
      <c r="B2268" s="12" t="s">
        <v>5414</v>
      </c>
      <c r="C2268" s="12" t="s">
        <v>1501</v>
      </c>
      <c r="D2268" s="12" t="s">
        <v>1125</v>
      </c>
      <c r="E2268" s="12" t="s">
        <v>2225</v>
      </c>
      <c r="F2268" s="1">
        <v>98.321823120117202</v>
      </c>
      <c r="G2268" s="1" t="s">
        <v>27485</v>
      </c>
      <c r="H2268" s="1">
        <v>4.5400001108646401E-3</v>
      </c>
      <c r="I2268" s="1" t="s">
        <v>6765</v>
      </c>
      <c r="J2268" s="1">
        <v>2.5700000696815599E-4</v>
      </c>
      <c r="K2268" s="1" t="s">
        <v>6765</v>
      </c>
      <c r="L2268" s="1">
        <v>4.0480000898241997E-3</v>
      </c>
      <c r="M2268" s="1" t="s">
        <v>6765</v>
      </c>
      <c r="N2268" s="1">
        <v>1.1490000179037499E-3</v>
      </c>
      <c r="O2268" s="1" t="s">
        <v>6765</v>
      </c>
    </row>
    <row r="2269" spans="1:15" x14ac:dyDescent="0.25">
      <c r="A2269" s="12" t="s">
        <v>1015</v>
      </c>
      <c r="B2269" s="12" t="s">
        <v>5415</v>
      </c>
      <c r="C2269" s="12" t="s">
        <v>1501</v>
      </c>
      <c r="D2269" s="12" t="s">
        <v>1757</v>
      </c>
      <c r="E2269" s="12" t="s">
        <v>2225</v>
      </c>
      <c r="F2269" s="1">
        <v>98.321823120117202</v>
      </c>
      <c r="G2269" s="1" t="s">
        <v>27485</v>
      </c>
      <c r="H2269" s="1">
        <v>4.5400001108646401E-3</v>
      </c>
      <c r="I2269" s="1" t="s">
        <v>6765</v>
      </c>
      <c r="J2269" s="1">
        <v>2.5700000696815599E-4</v>
      </c>
      <c r="K2269" s="1" t="s">
        <v>6765</v>
      </c>
      <c r="L2269" s="1">
        <v>4.0480000898241997E-3</v>
      </c>
      <c r="M2269" s="1" t="s">
        <v>6765</v>
      </c>
      <c r="N2269" s="1">
        <v>1.1490000179037499E-3</v>
      </c>
      <c r="O2269" s="1" t="s">
        <v>6765</v>
      </c>
    </row>
    <row r="2270" spans="1:15" x14ac:dyDescent="0.25">
      <c r="A2270" s="12" t="s">
        <v>3659</v>
      </c>
      <c r="B2270" s="12" t="s">
        <v>5416</v>
      </c>
      <c r="C2270" s="12" t="s">
        <v>1501</v>
      </c>
      <c r="D2270" s="12" t="s">
        <v>1770</v>
      </c>
      <c r="E2270" s="12" t="s">
        <v>2225</v>
      </c>
      <c r="F2270" s="1">
        <v>98.321823120117202</v>
      </c>
      <c r="G2270" s="1" t="s">
        <v>27485</v>
      </c>
      <c r="H2270" s="1">
        <v>4.5400001108646401E-3</v>
      </c>
      <c r="I2270" s="1" t="s">
        <v>6765</v>
      </c>
      <c r="J2270" s="1">
        <v>2.5700000696815599E-4</v>
      </c>
      <c r="K2270" s="1" t="s">
        <v>6765</v>
      </c>
      <c r="L2270" s="1">
        <v>4.0480000898241997E-3</v>
      </c>
      <c r="M2270" s="1" t="s">
        <v>6765</v>
      </c>
      <c r="N2270" s="1">
        <v>1.1490000179037499E-3</v>
      </c>
      <c r="O2270" s="1" t="s">
        <v>6765</v>
      </c>
    </row>
    <row r="2271" spans="1:15" x14ac:dyDescent="0.25">
      <c r="A2271" s="12" t="s">
        <v>1015</v>
      </c>
      <c r="B2271" s="12" t="s">
        <v>5417</v>
      </c>
      <c r="C2271" s="12" t="s">
        <v>1501</v>
      </c>
      <c r="D2271" s="12" t="s">
        <v>1834</v>
      </c>
      <c r="E2271" s="12" t="s">
        <v>2225</v>
      </c>
      <c r="F2271" s="1">
        <v>98.321823120117202</v>
      </c>
      <c r="G2271" s="1" t="s">
        <v>27485</v>
      </c>
      <c r="H2271" s="1">
        <v>4.5400001108646401E-3</v>
      </c>
      <c r="I2271" s="1" t="s">
        <v>6765</v>
      </c>
      <c r="J2271" s="1">
        <v>2.5700000696815599E-4</v>
      </c>
      <c r="K2271" s="1" t="s">
        <v>6765</v>
      </c>
      <c r="L2271" s="1">
        <v>4.0480000898241997E-3</v>
      </c>
      <c r="M2271" s="1" t="s">
        <v>6765</v>
      </c>
      <c r="N2271" s="1">
        <v>1.1490000179037499E-3</v>
      </c>
      <c r="O2271" s="1" t="s">
        <v>6765</v>
      </c>
    </row>
    <row r="2272" spans="1:15" x14ac:dyDescent="0.25">
      <c r="A2272" s="12" t="s">
        <v>1015</v>
      </c>
      <c r="B2272" s="12" t="s">
        <v>5418</v>
      </c>
      <c r="C2272" s="12" t="s">
        <v>1501</v>
      </c>
      <c r="D2272" s="12" t="s">
        <v>5419</v>
      </c>
      <c r="E2272" s="12" t="s">
        <v>2225</v>
      </c>
      <c r="F2272" s="1">
        <v>98.321823120117202</v>
      </c>
      <c r="G2272" s="1" t="s">
        <v>27485</v>
      </c>
      <c r="H2272" s="1">
        <v>4.5400001108646401E-3</v>
      </c>
      <c r="I2272" s="1" t="s">
        <v>6765</v>
      </c>
      <c r="J2272" s="1">
        <v>2.5700000696815599E-4</v>
      </c>
      <c r="K2272" s="1" t="s">
        <v>6765</v>
      </c>
      <c r="L2272" s="1">
        <v>4.0480000898241997E-3</v>
      </c>
      <c r="M2272" s="1" t="s">
        <v>6765</v>
      </c>
      <c r="N2272" s="1">
        <v>1.1490000179037499E-3</v>
      </c>
      <c r="O2272" s="1" t="s">
        <v>6765</v>
      </c>
    </row>
    <row r="2273" spans="1:15" x14ac:dyDescent="0.25">
      <c r="A2273" s="12" t="s">
        <v>1015</v>
      </c>
      <c r="B2273" s="12" t="s">
        <v>5420</v>
      </c>
      <c r="C2273" s="12" t="s">
        <v>1501</v>
      </c>
      <c r="D2273" s="12" t="s">
        <v>1813</v>
      </c>
      <c r="E2273" s="12" t="s">
        <v>2225</v>
      </c>
      <c r="F2273" s="1">
        <v>98.321823120117202</v>
      </c>
      <c r="G2273" s="1" t="s">
        <v>27485</v>
      </c>
      <c r="H2273" s="1">
        <v>4.5400001108646401E-3</v>
      </c>
      <c r="I2273" s="1" t="s">
        <v>6765</v>
      </c>
      <c r="J2273" s="1">
        <v>2.5700000696815599E-4</v>
      </c>
      <c r="K2273" s="1" t="s">
        <v>6765</v>
      </c>
      <c r="L2273" s="1">
        <v>4.0480000898241997E-3</v>
      </c>
      <c r="M2273" s="1" t="s">
        <v>6765</v>
      </c>
      <c r="N2273" s="1">
        <v>1.1490000179037499E-3</v>
      </c>
      <c r="O2273" s="1" t="s">
        <v>6765</v>
      </c>
    </row>
    <row r="2274" spans="1:15" x14ac:dyDescent="0.25">
      <c r="A2274" s="12" t="s">
        <v>1015</v>
      </c>
      <c r="B2274" s="12" t="s">
        <v>5421</v>
      </c>
      <c r="C2274" s="12" t="s">
        <v>1501</v>
      </c>
      <c r="D2274" s="12" t="s">
        <v>1673</v>
      </c>
      <c r="E2274" s="12" t="s">
        <v>2225</v>
      </c>
      <c r="F2274" s="1">
        <v>98.321823120117202</v>
      </c>
      <c r="G2274" s="1" t="s">
        <v>27485</v>
      </c>
      <c r="H2274" s="1">
        <v>4.5400001108646401E-3</v>
      </c>
      <c r="I2274" s="1" t="s">
        <v>6765</v>
      </c>
      <c r="J2274" s="1">
        <v>2.5700000696815599E-4</v>
      </c>
      <c r="K2274" s="1" t="s">
        <v>6765</v>
      </c>
      <c r="L2274" s="1">
        <v>4.0480000898241997E-3</v>
      </c>
      <c r="M2274" s="1" t="s">
        <v>6765</v>
      </c>
      <c r="N2274" s="1">
        <v>1.1490000179037499E-3</v>
      </c>
      <c r="O2274" s="1" t="s">
        <v>6765</v>
      </c>
    </row>
    <row r="2275" spans="1:15" x14ac:dyDescent="0.25">
      <c r="A2275" s="12" t="s">
        <v>1015</v>
      </c>
      <c r="B2275" s="12" t="s">
        <v>5422</v>
      </c>
      <c r="C2275" s="12" t="s">
        <v>1501</v>
      </c>
      <c r="D2275" s="12" t="s">
        <v>1737</v>
      </c>
      <c r="E2275" s="12" t="s">
        <v>2225</v>
      </c>
      <c r="F2275" s="1">
        <v>146.32774353027301</v>
      </c>
      <c r="G2275" s="1" t="s">
        <v>27485</v>
      </c>
      <c r="H2275" s="1">
        <v>4.5400001108646401E-3</v>
      </c>
      <c r="I2275" s="1" t="s">
        <v>6765</v>
      </c>
      <c r="J2275" s="1">
        <v>2.5700000696815599E-4</v>
      </c>
      <c r="K2275" s="1" t="s">
        <v>6765</v>
      </c>
      <c r="L2275" s="1">
        <v>4.0480000898241997E-3</v>
      </c>
      <c r="M2275" s="1" t="s">
        <v>6765</v>
      </c>
      <c r="N2275" s="1">
        <v>1.1490000179037499E-3</v>
      </c>
      <c r="O2275" s="1" t="s">
        <v>6765</v>
      </c>
    </row>
    <row r="2276" spans="1:15" x14ac:dyDescent="0.25">
      <c r="A2276" s="12" t="s">
        <v>1015</v>
      </c>
      <c r="B2276" s="12" t="s">
        <v>5423</v>
      </c>
      <c r="C2276" s="12" t="s">
        <v>1501</v>
      </c>
      <c r="D2276" s="12" t="s">
        <v>1678</v>
      </c>
      <c r="E2276" s="12" t="s">
        <v>2225</v>
      </c>
      <c r="F2276" s="1">
        <v>98.321823120117202</v>
      </c>
      <c r="G2276" s="1" t="s">
        <v>27485</v>
      </c>
      <c r="H2276" s="1">
        <v>4.5400001108646401E-3</v>
      </c>
      <c r="I2276" s="1" t="s">
        <v>6765</v>
      </c>
      <c r="J2276" s="1">
        <v>2.5700000696815599E-4</v>
      </c>
      <c r="K2276" s="1" t="s">
        <v>6765</v>
      </c>
      <c r="L2276" s="1">
        <v>4.0480000898241997E-3</v>
      </c>
      <c r="M2276" s="1" t="s">
        <v>6765</v>
      </c>
      <c r="N2276" s="1">
        <v>1.1490000179037499E-3</v>
      </c>
      <c r="O2276" s="1" t="s">
        <v>6765</v>
      </c>
    </row>
    <row r="2277" spans="1:15" x14ac:dyDescent="0.25">
      <c r="A2277" s="12" t="s">
        <v>1015</v>
      </c>
      <c r="B2277" s="12" t="s">
        <v>5424</v>
      </c>
      <c r="C2277" s="12" t="s">
        <v>1501</v>
      </c>
      <c r="D2277" s="12" t="s">
        <v>1118</v>
      </c>
      <c r="E2277" s="12" t="s">
        <v>2225</v>
      </c>
      <c r="F2277" s="1">
        <v>98.321823120117202</v>
      </c>
      <c r="G2277" s="1" t="s">
        <v>27485</v>
      </c>
      <c r="H2277" s="1">
        <v>4.5400001108646401E-3</v>
      </c>
      <c r="I2277" s="1" t="s">
        <v>6765</v>
      </c>
      <c r="J2277" s="1">
        <v>2.5700000696815599E-4</v>
      </c>
      <c r="K2277" s="1" t="s">
        <v>6765</v>
      </c>
      <c r="L2277" s="1">
        <v>4.0480000898241997E-3</v>
      </c>
      <c r="M2277" s="1" t="s">
        <v>6765</v>
      </c>
      <c r="N2277" s="1">
        <v>1.1490000179037499E-3</v>
      </c>
      <c r="O2277" s="1" t="s">
        <v>6765</v>
      </c>
    </row>
    <row r="2278" spans="1:15" x14ac:dyDescent="0.25">
      <c r="A2278" s="12" t="s">
        <v>1015</v>
      </c>
      <c r="B2278" s="12" t="s">
        <v>5425</v>
      </c>
      <c r="C2278" s="12" t="s">
        <v>1501</v>
      </c>
      <c r="D2278" s="12" t="s">
        <v>1502</v>
      </c>
      <c r="E2278" s="12" t="s">
        <v>2225</v>
      </c>
      <c r="F2278" s="1">
        <v>98.321823120117202</v>
      </c>
      <c r="G2278" s="1" t="s">
        <v>27485</v>
      </c>
      <c r="H2278" s="1">
        <v>4.5400001108646401E-3</v>
      </c>
      <c r="I2278" s="1" t="s">
        <v>6765</v>
      </c>
      <c r="J2278" s="1">
        <v>2.5700000696815599E-4</v>
      </c>
      <c r="K2278" s="1" t="s">
        <v>6765</v>
      </c>
      <c r="L2278" s="1">
        <v>4.0480000898241997E-3</v>
      </c>
      <c r="M2278" s="1" t="s">
        <v>6765</v>
      </c>
      <c r="N2278" s="1">
        <v>1.1490000179037499E-3</v>
      </c>
      <c r="O2278" s="1" t="s">
        <v>6765</v>
      </c>
    </row>
    <row r="2279" spans="1:15" x14ac:dyDescent="0.25">
      <c r="A2279" s="12" t="s">
        <v>1015</v>
      </c>
      <c r="B2279" s="12" t="s">
        <v>5426</v>
      </c>
      <c r="C2279" s="12" t="s">
        <v>1501</v>
      </c>
      <c r="D2279" s="12" t="s">
        <v>5427</v>
      </c>
      <c r="E2279" s="12" t="s">
        <v>2225</v>
      </c>
      <c r="F2279" s="1">
        <v>98.321823120117202</v>
      </c>
      <c r="G2279" s="1" t="s">
        <v>27485</v>
      </c>
      <c r="H2279" s="1">
        <v>4.5400001108646401E-3</v>
      </c>
      <c r="I2279" s="1" t="s">
        <v>6765</v>
      </c>
      <c r="J2279" s="1">
        <v>2.5700000696815599E-4</v>
      </c>
      <c r="K2279" s="1" t="s">
        <v>6765</v>
      </c>
      <c r="L2279" s="1">
        <v>4.0480000898241997E-3</v>
      </c>
      <c r="M2279" s="1" t="s">
        <v>6765</v>
      </c>
      <c r="N2279" s="1">
        <v>1.1490000179037499E-3</v>
      </c>
      <c r="O2279" s="1" t="s">
        <v>6765</v>
      </c>
    </row>
    <row r="2280" spans="1:15" x14ac:dyDescent="0.25">
      <c r="A2280" s="12" t="s">
        <v>1015</v>
      </c>
      <c r="B2280" s="12" t="s">
        <v>5428</v>
      </c>
      <c r="C2280" s="12" t="s">
        <v>1501</v>
      </c>
      <c r="D2280" s="12" t="s">
        <v>2077</v>
      </c>
      <c r="E2280" s="12" t="s">
        <v>2225</v>
      </c>
      <c r="F2280" s="1">
        <v>98.321823120117202</v>
      </c>
      <c r="G2280" s="1" t="s">
        <v>27485</v>
      </c>
      <c r="H2280" s="1">
        <v>4.5400001108646401E-3</v>
      </c>
      <c r="I2280" s="1" t="s">
        <v>6765</v>
      </c>
      <c r="J2280" s="1">
        <v>2.5700000696815599E-4</v>
      </c>
      <c r="K2280" s="1" t="s">
        <v>6765</v>
      </c>
      <c r="L2280" s="1">
        <v>4.0480000898241997E-3</v>
      </c>
      <c r="M2280" s="1" t="s">
        <v>6765</v>
      </c>
      <c r="N2280" s="1">
        <v>1.1490000179037499E-3</v>
      </c>
      <c r="O2280" s="1" t="s">
        <v>6765</v>
      </c>
    </row>
    <row r="2281" spans="1:15" x14ac:dyDescent="0.25">
      <c r="A2281" s="12" t="s">
        <v>2240</v>
      </c>
      <c r="B2281" s="12" t="s">
        <v>5429</v>
      </c>
      <c r="C2281" s="12" t="s">
        <v>1501</v>
      </c>
      <c r="D2281" s="12" t="s">
        <v>1669</v>
      </c>
      <c r="E2281" s="12" t="s">
        <v>2225</v>
      </c>
      <c r="F2281" s="1">
        <v>98.321823120117202</v>
      </c>
      <c r="G2281" s="1" t="s">
        <v>27485</v>
      </c>
      <c r="H2281" s="1">
        <v>4.5400001108646401E-3</v>
      </c>
      <c r="I2281" s="1" t="s">
        <v>6765</v>
      </c>
      <c r="J2281" s="1">
        <v>2.5700000696815599E-4</v>
      </c>
      <c r="K2281" s="1" t="s">
        <v>6765</v>
      </c>
      <c r="L2281" s="1">
        <v>4.0480000898241997E-3</v>
      </c>
      <c r="M2281" s="1" t="s">
        <v>6765</v>
      </c>
      <c r="N2281" s="1">
        <v>1.1490000179037499E-3</v>
      </c>
      <c r="O2281" s="1" t="s">
        <v>6765</v>
      </c>
    </row>
    <row r="2282" spans="1:15" x14ac:dyDescent="0.25">
      <c r="A2282" s="12" t="s">
        <v>1015</v>
      </c>
      <c r="B2282" s="12" t="s">
        <v>5430</v>
      </c>
      <c r="C2282" s="12" t="s">
        <v>1501</v>
      </c>
      <c r="D2282" s="12" t="s">
        <v>1632</v>
      </c>
      <c r="E2282" s="12" t="s">
        <v>2225</v>
      </c>
      <c r="F2282" s="1">
        <v>9.3852014541625994</v>
      </c>
      <c r="G2282" s="1" t="s">
        <v>27485</v>
      </c>
      <c r="H2282" s="1">
        <v>4.5400001108646401E-3</v>
      </c>
      <c r="I2282" s="1" t="s">
        <v>6765</v>
      </c>
      <c r="J2282" s="1">
        <v>2.5700000696815599E-4</v>
      </c>
      <c r="K2282" s="1" t="s">
        <v>6765</v>
      </c>
      <c r="L2282" s="1">
        <v>4.0480000898241997E-3</v>
      </c>
      <c r="M2282" s="1" t="s">
        <v>6765</v>
      </c>
      <c r="N2282" s="1">
        <v>1.1490000179037499E-3</v>
      </c>
      <c r="O2282" s="1" t="s">
        <v>6765</v>
      </c>
    </row>
    <row r="2283" spans="1:15" x14ac:dyDescent="0.25">
      <c r="A2283" s="12" t="s">
        <v>1015</v>
      </c>
      <c r="B2283" s="12" t="s">
        <v>5431</v>
      </c>
      <c r="C2283" s="12" t="s">
        <v>1501</v>
      </c>
      <c r="D2283" s="12" t="s">
        <v>62</v>
      </c>
      <c r="E2283" s="12" t="s">
        <v>2225</v>
      </c>
      <c r="F2283" s="1">
        <v>98.321823120117202</v>
      </c>
      <c r="G2283" s="1" t="s">
        <v>27485</v>
      </c>
      <c r="H2283" s="1">
        <v>4.5400001108646401E-3</v>
      </c>
      <c r="I2283" s="1" t="s">
        <v>6765</v>
      </c>
      <c r="J2283" s="1">
        <v>2.5700000696815599E-4</v>
      </c>
      <c r="K2283" s="1" t="s">
        <v>6765</v>
      </c>
      <c r="L2283" s="1">
        <v>4.0480000898241997E-3</v>
      </c>
      <c r="M2283" s="1" t="s">
        <v>6765</v>
      </c>
      <c r="N2283" s="1">
        <v>1.1490000179037499E-3</v>
      </c>
      <c r="O2283" s="1" t="s">
        <v>6765</v>
      </c>
    </row>
    <row r="2284" spans="1:15" x14ac:dyDescent="0.25">
      <c r="A2284" s="12" t="s">
        <v>1015</v>
      </c>
      <c r="B2284" s="12" t="s">
        <v>5432</v>
      </c>
      <c r="C2284" s="12" t="s">
        <v>1501</v>
      </c>
      <c r="D2284" s="12" t="s">
        <v>5433</v>
      </c>
      <c r="E2284" s="12" t="s">
        <v>2225</v>
      </c>
      <c r="F2284" s="1">
        <v>98.321823120117202</v>
      </c>
      <c r="G2284" s="1" t="s">
        <v>27485</v>
      </c>
      <c r="H2284" s="1">
        <v>4.5400001108646401E-3</v>
      </c>
      <c r="I2284" s="1" t="s">
        <v>6765</v>
      </c>
      <c r="J2284" s="1">
        <v>2.5700000696815599E-4</v>
      </c>
      <c r="K2284" s="1" t="s">
        <v>6765</v>
      </c>
      <c r="L2284" s="1">
        <v>4.0480000898241997E-3</v>
      </c>
      <c r="M2284" s="1" t="s">
        <v>6765</v>
      </c>
      <c r="N2284" s="1">
        <v>1.1490000179037499E-3</v>
      </c>
      <c r="O2284" s="1" t="s">
        <v>6765</v>
      </c>
    </row>
    <row r="2285" spans="1:15" x14ac:dyDescent="0.25">
      <c r="A2285" s="12" t="s">
        <v>1015</v>
      </c>
      <c r="B2285" s="12" t="s">
        <v>5434</v>
      </c>
      <c r="C2285" s="12" t="s">
        <v>1501</v>
      </c>
      <c r="D2285" s="12" t="s">
        <v>1601</v>
      </c>
      <c r="E2285" s="12" t="s">
        <v>2225</v>
      </c>
      <c r="F2285" s="1">
        <v>98.321823120117202</v>
      </c>
      <c r="G2285" s="1" t="s">
        <v>27485</v>
      </c>
      <c r="H2285" s="1">
        <v>4.5400001108646401E-3</v>
      </c>
      <c r="I2285" s="1" t="s">
        <v>6765</v>
      </c>
      <c r="J2285" s="1">
        <v>2.5700000696815599E-4</v>
      </c>
      <c r="K2285" s="1" t="s">
        <v>6765</v>
      </c>
      <c r="L2285" s="1">
        <v>4.0480000898241997E-3</v>
      </c>
      <c r="M2285" s="1" t="s">
        <v>6765</v>
      </c>
      <c r="N2285" s="1">
        <v>1.1490000179037499E-3</v>
      </c>
      <c r="O2285" s="1" t="s">
        <v>6765</v>
      </c>
    </row>
    <row r="2286" spans="1:15" x14ac:dyDescent="0.25">
      <c r="A2286" s="12" t="s">
        <v>1015</v>
      </c>
      <c r="B2286" s="12" t="s">
        <v>5435</v>
      </c>
      <c r="C2286" s="12" t="s">
        <v>1501</v>
      </c>
      <c r="D2286" s="12" t="s">
        <v>5436</v>
      </c>
      <c r="E2286" s="12" t="s">
        <v>2225</v>
      </c>
      <c r="F2286" s="1">
        <v>280.96389770507801</v>
      </c>
      <c r="G2286" s="1" t="s">
        <v>27485</v>
      </c>
      <c r="H2286" s="1">
        <v>4.5400001108646401E-3</v>
      </c>
      <c r="I2286" s="1" t="s">
        <v>6765</v>
      </c>
      <c r="J2286" s="1">
        <v>2.5700000696815599E-4</v>
      </c>
      <c r="K2286" s="1" t="s">
        <v>6765</v>
      </c>
      <c r="L2286" s="1">
        <v>4.0480000898241997E-3</v>
      </c>
      <c r="M2286" s="1" t="s">
        <v>6765</v>
      </c>
      <c r="N2286" s="1">
        <v>1.1490000179037499E-3</v>
      </c>
      <c r="O2286" s="1" t="s">
        <v>6765</v>
      </c>
    </row>
    <row r="2287" spans="1:15" x14ac:dyDescent="0.25">
      <c r="A2287" s="12" t="s">
        <v>1015</v>
      </c>
      <c r="B2287" s="12" t="s">
        <v>5437</v>
      </c>
      <c r="C2287" s="12" t="s">
        <v>1501</v>
      </c>
      <c r="D2287" s="12" t="s">
        <v>5438</v>
      </c>
      <c r="E2287" s="12" t="s">
        <v>2225</v>
      </c>
      <c r="F2287" s="1">
        <v>98.321823120117202</v>
      </c>
      <c r="G2287" s="1" t="s">
        <v>27485</v>
      </c>
      <c r="H2287" s="1">
        <v>4.5400001108646401E-3</v>
      </c>
      <c r="I2287" s="1" t="s">
        <v>6765</v>
      </c>
      <c r="J2287" s="1">
        <v>2.5700000696815599E-4</v>
      </c>
      <c r="K2287" s="1" t="s">
        <v>6765</v>
      </c>
      <c r="L2287" s="1">
        <v>4.0480000898241997E-3</v>
      </c>
      <c r="M2287" s="1" t="s">
        <v>6765</v>
      </c>
      <c r="N2287" s="1">
        <v>1.1490000179037499E-3</v>
      </c>
      <c r="O2287" s="1" t="s">
        <v>6765</v>
      </c>
    </row>
    <row r="2288" spans="1:15" x14ac:dyDescent="0.25">
      <c r="A2288" s="12" t="s">
        <v>1015</v>
      </c>
      <c r="B2288" s="12" t="s">
        <v>5439</v>
      </c>
      <c r="C2288" s="12" t="s">
        <v>1501</v>
      </c>
      <c r="D2288" s="12" t="s">
        <v>1630</v>
      </c>
      <c r="E2288" s="12" t="s">
        <v>2225</v>
      </c>
      <c r="F2288" s="1">
        <v>98.321823120117202</v>
      </c>
      <c r="G2288" s="1" t="s">
        <v>27485</v>
      </c>
      <c r="H2288" s="1">
        <v>4.5400001108646401E-3</v>
      </c>
      <c r="I2288" s="1" t="s">
        <v>6765</v>
      </c>
      <c r="J2288" s="1">
        <v>2.5700000696815599E-4</v>
      </c>
      <c r="K2288" s="1" t="s">
        <v>6765</v>
      </c>
      <c r="L2288" s="1">
        <v>4.0480000898241997E-3</v>
      </c>
      <c r="M2288" s="1" t="s">
        <v>6765</v>
      </c>
      <c r="N2288" s="1">
        <v>1.1490000179037499E-3</v>
      </c>
      <c r="O2288" s="1" t="s">
        <v>6765</v>
      </c>
    </row>
    <row r="2289" spans="1:15" x14ac:dyDescent="0.25">
      <c r="A2289" s="12" t="s">
        <v>1015</v>
      </c>
      <c r="B2289" s="12" t="s">
        <v>5440</v>
      </c>
      <c r="C2289" s="12" t="s">
        <v>1501</v>
      </c>
      <c r="D2289" s="12" t="s">
        <v>5441</v>
      </c>
      <c r="E2289" s="12" t="s">
        <v>2225</v>
      </c>
      <c r="F2289" s="1">
        <v>98.321823120117202</v>
      </c>
      <c r="G2289" s="1" t="s">
        <v>27485</v>
      </c>
      <c r="H2289" s="1">
        <v>4.5400001108646401E-3</v>
      </c>
      <c r="I2289" s="1" t="s">
        <v>6765</v>
      </c>
      <c r="J2289" s="1">
        <v>2.5700000696815599E-4</v>
      </c>
      <c r="K2289" s="1" t="s">
        <v>6765</v>
      </c>
      <c r="L2289" s="1">
        <v>4.0480000898241997E-3</v>
      </c>
      <c r="M2289" s="1" t="s">
        <v>6765</v>
      </c>
      <c r="N2289" s="1">
        <v>1.1490000179037499E-3</v>
      </c>
      <c r="O2289" s="1" t="s">
        <v>6765</v>
      </c>
    </row>
    <row r="2290" spans="1:15" x14ac:dyDescent="0.25">
      <c r="A2290" s="12" t="s">
        <v>1015</v>
      </c>
      <c r="B2290" s="12" t="s">
        <v>5442</v>
      </c>
      <c r="C2290" s="12" t="s">
        <v>1501</v>
      </c>
      <c r="D2290" s="12" t="s">
        <v>1544</v>
      </c>
      <c r="E2290" s="12" t="s">
        <v>2225</v>
      </c>
      <c r="F2290" s="1">
        <v>98.321823120117202</v>
      </c>
      <c r="G2290" s="1" t="s">
        <v>27485</v>
      </c>
      <c r="H2290" s="1">
        <v>4.5400001108646401E-3</v>
      </c>
      <c r="I2290" s="1" t="s">
        <v>6765</v>
      </c>
      <c r="J2290" s="1">
        <v>2.5700000696815599E-4</v>
      </c>
      <c r="K2290" s="1" t="s">
        <v>6765</v>
      </c>
      <c r="L2290" s="1">
        <v>4.0480000898241997E-3</v>
      </c>
      <c r="M2290" s="1" t="s">
        <v>6765</v>
      </c>
      <c r="N2290" s="1">
        <v>1.1490000179037499E-3</v>
      </c>
      <c r="O2290" s="1" t="s">
        <v>6765</v>
      </c>
    </row>
    <row r="2291" spans="1:15" x14ac:dyDescent="0.25">
      <c r="A2291" s="12" t="s">
        <v>2240</v>
      </c>
      <c r="B2291" s="12" t="s">
        <v>5443</v>
      </c>
      <c r="C2291" s="12" t="s">
        <v>1501</v>
      </c>
      <c r="D2291" s="12" t="s">
        <v>1626</v>
      </c>
      <c r="E2291" s="12" t="s">
        <v>2225</v>
      </c>
      <c r="F2291" s="1">
        <v>98.321823120117202</v>
      </c>
      <c r="G2291" s="1" t="s">
        <v>27485</v>
      </c>
      <c r="H2291" s="1">
        <v>4.5400001108646401E-3</v>
      </c>
      <c r="I2291" s="1" t="s">
        <v>6765</v>
      </c>
      <c r="J2291" s="1">
        <v>2.5700000696815599E-4</v>
      </c>
      <c r="K2291" s="1" t="s">
        <v>6765</v>
      </c>
      <c r="L2291" s="1">
        <v>4.0480000898241997E-3</v>
      </c>
      <c r="M2291" s="1" t="s">
        <v>6765</v>
      </c>
      <c r="N2291" s="1">
        <v>1.1490000179037499E-3</v>
      </c>
      <c r="O2291" s="1" t="s">
        <v>6765</v>
      </c>
    </row>
    <row r="2292" spans="1:15" x14ac:dyDescent="0.25">
      <c r="A2292" s="12" t="s">
        <v>1015</v>
      </c>
      <c r="B2292" s="12" t="s">
        <v>5444</v>
      </c>
      <c r="C2292" s="12" t="s">
        <v>1501</v>
      </c>
      <c r="D2292" s="12" t="s">
        <v>2160</v>
      </c>
      <c r="E2292" s="12" t="s">
        <v>2225</v>
      </c>
      <c r="F2292" s="1">
        <v>98.321823120117202</v>
      </c>
      <c r="G2292" s="1" t="s">
        <v>27485</v>
      </c>
      <c r="H2292" s="1">
        <v>4.5400001108646401E-3</v>
      </c>
      <c r="I2292" s="1" t="s">
        <v>6765</v>
      </c>
      <c r="J2292" s="1">
        <v>2.5700000696815599E-4</v>
      </c>
      <c r="K2292" s="1" t="s">
        <v>6765</v>
      </c>
      <c r="L2292" s="1">
        <v>4.0480000898241997E-3</v>
      </c>
      <c r="M2292" s="1" t="s">
        <v>6765</v>
      </c>
      <c r="N2292" s="1">
        <v>1.1490000179037499E-3</v>
      </c>
      <c r="O2292" s="1" t="s">
        <v>6765</v>
      </c>
    </row>
    <row r="2293" spans="1:15" x14ac:dyDescent="0.25">
      <c r="A2293" s="12" t="s">
        <v>1015</v>
      </c>
      <c r="B2293" s="12" t="s">
        <v>5445</v>
      </c>
      <c r="C2293" s="12" t="s">
        <v>1501</v>
      </c>
      <c r="D2293" s="12" t="s">
        <v>1716</v>
      </c>
      <c r="E2293" s="12" t="s">
        <v>2225</v>
      </c>
      <c r="F2293" s="1">
        <v>98.321823120117202</v>
      </c>
      <c r="G2293" s="1" t="s">
        <v>27485</v>
      </c>
      <c r="H2293" s="1">
        <v>4.5400001108646401E-3</v>
      </c>
      <c r="I2293" s="1" t="s">
        <v>6765</v>
      </c>
      <c r="J2293" s="1">
        <v>2.5700000696815599E-4</v>
      </c>
      <c r="K2293" s="1" t="s">
        <v>6765</v>
      </c>
      <c r="L2293" s="1">
        <v>4.0480000898241997E-3</v>
      </c>
      <c r="M2293" s="1" t="s">
        <v>6765</v>
      </c>
      <c r="N2293" s="1">
        <v>1.1490000179037499E-3</v>
      </c>
      <c r="O2293" s="1" t="s">
        <v>6765</v>
      </c>
    </row>
    <row r="2294" spans="1:15" x14ac:dyDescent="0.25">
      <c r="A2294" s="12" t="s">
        <v>1015</v>
      </c>
      <c r="B2294" s="12" t="s">
        <v>5446</v>
      </c>
      <c r="C2294" s="12" t="s">
        <v>1501</v>
      </c>
      <c r="D2294" s="12" t="s">
        <v>1596</v>
      </c>
      <c r="E2294" s="12" t="s">
        <v>2225</v>
      </c>
      <c r="F2294" s="1">
        <v>98.321823120117202</v>
      </c>
      <c r="G2294" s="1" t="s">
        <v>27485</v>
      </c>
      <c r="H2294" s="1">
        <v>4.5400001108646401E-3</v>
      </c>
      <c r="I2294" s="1" t="s">
        <v>6765</v>
      </c>
      <c r="J2294" s="1">
        <v>2.5700000696815599E-4</v>
      </c>
      <c r="K2294" s="1" t="s">
        <v>6765</v>
      </c>
      <c r="L2294" s="1">
        <v>4.0480000898241997E-3</v>
      </c>
      <c r="M2294" s="1" t="s">
        <v>6765</v>
      </c>
      <c r="N2294" s="1">
        <v>1.1490000179037499E-3</v>
      </c>
      <c r="O2294" s="1" t="s">
        <v>6765</v>
      </c>
    </row>
    <row r="2295" spans="1:15" x14ac:dyDescent="0.25">
      <c r="A2295" s="12" t="s">
        <v>1015</v>
      </c>
      <c r="B2295" s="12" t="s">
        <v>5447</v>
      </c>
      <c r="C2295" s="12" t="s">
        <v>1501</v>
      </c>
      <c r="D2295" s="12" t="s">
        <v>1676</v>
      </c>
      <c r="E2295" s="12" t="s">
        <v>2225</v>
      </c>
      <c r="F2295" s="1">
        <v>98.321823120117202</v>
      </c>
      <c r="G2295" s="1" t="s">
        <v>27485</v>
      </c>
      <c r="H2295" s="1">
        <v>4.5400001108646401E-3</v>
      </c>
      <c r="I2295" s="1" t="s">
        <v>6765</v>
      </c>
      <c r="J2295" s="1">
        <v>2.5700000696815599E-4</v>
      </c>
      <c r="K2295" s="1" t="s">
        <v>6765</v>
      </c>
      <c r="L2295" s="1">
        <v>4.0480000898241997E-3</v>
      </c>
      <c r="M2295" s="1" t="s">
        <v>6765</v>
      </c>
      <c r="N2295" s="1">
        <v>1.1490000179037499E-3</v>
      </c>
      <c r="O2295" s="1" t="s">
        <v>6765</v>
      </c>
    </row>
    <row r="2296" spans="1:15" x14ac:dyDescent="0.25">
      <c r="A2296" s="12" t="s">
        <v>2240</v>
      </c>
      <c r="B2296" s="12" t="s">
        <v>5448</v>
      </c>
      <c r="C2296" s="12" t="s">
        <v>1501</v>
      </c>
      <c r="D2296" s="12" t="s">
        <v>1747</v>
      </c>
      <c r="E2296" s="12" t="s">
        <v>2225</v>
      </c>
      <c r="F2296" s="1">
        <v>98.321823120117202</v>
      </c>
      <c r="G2296" s="1" t="s">
        <v>27485</v>
      </c>
      <c r="H2296" s="1">
        <v>4.5400001108646401E-3</v>
      </c>
      <c r="I2296" s="1" t="s">
        <v>6765</v>
      </c>
      <c r="J2296" s="1">
        <v>2.5700000696815599E-4</v>
      </c>
      <c r="K2296" s="1" t="s">
        <v>6765</v>
      </c>
      <c r="L2296" s="1">
        <v>4.0480000898241997E-3</v>
      </c>
      <c r="M2296" s="1" t="s">
        <v>6765</v>
      </c>
      <c r="N2296" s="1">
        <v>1.1490000179037499E-3</v>
      </c>
      <c r="O2296" s="1" t="s">
        <v>6765</v>
      </c>
    </row>
    <row r="2297" spans="1:15" x14ac:dyDescent="0.25">
      <c r="A2297" s="12" t="s">
        <v>3659</v>
      </c>
      <c r="B2297" s="12" t="s">
        <v>5449</v>
      </c>
      <c r="C2297" s="12" t="s">
        <v>1501</v>
      </c>
      <c r="D2297" s="12" t="s">
        <v>1783</v>
      </c>
      <c r="E2297" s="12" t="s">
        <v>2225</v>
      </c>
      <c r="F2297" s="1">
        <v>98.321823120117202</v>
      </c>
      <c r="G2297" s="1" t="s">
        <v>27485</v>
      </c>
      <c r="H2297" s="1">
        <v>4.5400001108646401E-3</v>
      </c>
      <c r="I2297" s="1" t="s">
        <v>6765</v>
      </c>
      <c r="J2297" s="1">
        <v>2.5700000696815599E-4</v>
      </c>
      <c r="K2297" s="1" t="s">
        <v>6765</v>
      </c>
      <c r="L2297" s="1">
        <v>4.0480000898241997E-3</v>
      </c>
      <c r="M2297" s="1" t="s">
        <v>6765</v>
      </c>
      <c r="N2297" s="1">
        <v>1.1490000179037499E-3</v>
      </c>
      <c r="O2297" s="1" t="s">
        <v>6765</v>
      </c>
    </row>
    <row r="2298" spans="1:15" x14ac:dyDescent="0.25">
      <c r="A2298" s="12" t="s">
        <v>1015</v>
      </c>
      <c r="B2298" s="12" t="s">
        <v>5450</v>
      </c>
      <c r="C2298" s="12" t="s">
        <v>1501</v>
      </c>
      <c r="D2298" s="12" t="s">
        <v>1724</v>
      </c>
      <c r="E2298" s="12" t="s">
        <v>2225</v>
      </c>
      <c r="F2298" s="1">
        <v>320.9755859375</v>
      </c>
      <c r="G2298" s="1" t="s">
        <v>27485</v>
      </c>
      <c r="H2298" s="1">
        <v>4.5400001108646401E-3</v>
      </c>
      <c r="I2298" s="1" t="s">
        <v>6765</v>
      </c>
      <c r="J2298" s="1">
        <v>2.5700000696815599E-4</v>
      </c>
      <c r="K2298" s="1" t="s">
        <v>6765</v>
      </c>
      <c r="L2298" s="1">
        <v>4.0480000898241997E-3</v>
      </c>
      <c r="M2298" s="1" t="s">
        <v>6765</v>
      </c>
      <c r="N2298" s="1">
        <v>1.1490000179037499E-3</v>
      </c>
      <c r="O2298" s="1" t="s">
        <v>6765</v>
      </c>
    </row>
    <row r="2299" spans="1:15" x14ac:dyDescent="0.25">
      <c r="A2299" s="12" t="s">
        <v>1015</v>
      </c>
      <c r="B2299" s="12" t="s">
        <v>5451</v>
      </c>
      <c r="C2299" s="12" t="s">
        <v>1501</v>
      </c>
      <c r="D2299" s="12" t="s">
        <v>1543</v>
      </c>
      <c r="E2299" s="12" t="s">
        <v>2225</v>
      </c>
      <c r="F2299" s="1">
        <v>98.321823120117202</v>
      </c>
      <c r="G2299" s="1" t="s">
        <v>27485</v>
      </c>
      <c r="H2299" s="1">
        <v>4.5400001108646401E-3</v>
      </c>
      <c r="I2299" s="1" t="s">
        <v>6765</v>
      </c>
      <c r="J2299" s="1">
        <v>2.5700000696815599E-4</v>
      </c>
      <c r="K2299" s="1" t="s">
        <v>6765</v>
      </c>
      <c r="L2299" s="1">
        <v>4.0480000898241997E-3</v>
      </c>
      <c r="M2299" s="1" t="s">
        <v>6765</v>
      </c>
      <c r="N2299" s="1">
        <v>1.1490000179037499E-3</v>
      </c>
      <c r="O2299" s="1" t="s">
        <v>6765</v>
      </c>
    </row>
    <row r="2300" spans="1:15" x14ac:dyDescent="0.25">
      <c r="A2300" s="12" t="s">
        <v>1015</v>
      </c>
      <c r="B2300" s="12" t="s">
        <v>5452</v>
      </c>
      <c r="C2300" s="12" t="s">
        <v>1501</v>
      </c>
      <c r="D2300" s="12" t="s">
        <v>5453</v>
      </c>
      <c r="E2300" s="12" t="s">
        <v>2225</v>
      </c>
      <c r="F2300" s="1">
        <v>98.321823120117202</v>
      </c>
      <c r="G2300" s="1" t="s">
        <v>27485</v>
      </c>
      <c r="H2300" s="1">
        <v>4.5400001108646401E-3</v>
      </c>
      <c r="I2300" s="1" t="s">
        <v>6765</v>
      </c>
      <c r="J2300" s="1">
        <v>2.5700000696815599E-4</v>
      </c>
      <c r="K2300" s="1" t="s">
        <v>6765</v>
      </c>
      <c r="L2300" s="1">
        <v>4.0480000898241997E-3</v>
      </c>
      <c r="M2300" s="1" t="s">
        <v>6765</v>
      </c>
      <c r="N2300" s="1">
        <v>1.1490000179037499E-3</v>
      </c>
      <c r="O2300" s="1" t="s">
        <v>6765</v>
      </c>
    </row>
    <row r="2301" spans="1:15" x14ac:dyDescent="0.25">
      <c r="A2301" s="12" t="s">
        <v>1015</v>
      </c>
      <c r="B2301" s="12" t="s">
        <v>5454</v>
      </c>
      <c r="C2301" s="12" t="s">
        <v>1501</v>
      </c>
      <c r="D2301" s="12" t="s">
        <v>256</v>
      </c>
      <c r="E2301" s="12" t="s">
        <v>2225</v>
      </c>
      <c r="F2301" s="1">
        <v>98.321823120117202</v>
      </c>
      <c r="G2301" s="1" t="s">
        <v>27485</v>
      </c>
      <c r="H2301" s="1">
        <v>4.5400001108646401E-3</v>
      </c>
      <c r="I2301" s="1" t="s">
        <v>6765</v>
      </c>
      <c r="J2301" s="1">
        <v>2.5700000696815599E-4</v>
      </c>
      <c r="K2301" s="1" t="s">
        <v>6765</v>
      </c>
      <c r="L2301" s="1">
        <v>4.0480000898241997E-3</v>
      </c>
      <c r="M2301" s="1" t="s">
        <v>6765</v>
      </c>
      <c r="N2301" s="1">
        <v>1.1490000179037499E-3</v>
      </c>
      <c r="O2301" s="1" t="s">
        <v>6765</v>
      </c>
    </row>
    <row r="2302" spans="1:15" x14ac:dyDescent="0.25">
      <c r="A2302" s="12" t="s">
        <v>1015</v>
      </c>
      <c r="B2302" s="12" t="s">
        <v>5455</v>
      </c>
      <c r="C2302" s="12" t="s">
        <v>1501</v>
      </c>
      <c r="D2302" s="12" t="s">
        <v>2149</v>
      </c>
      <c r="E2302" s="12" t="s">
        <v>2225</v>
      </c>
      <c r="F2302" s="1">
        <v>281.184326171875</v>
      </c>
      <c r="G2302" s="1" t="s">
        <v>27485</v>
      </c>
      <c r="H2302" s="1">
        <v>4.5400001108646401E-3</v>
      </c>
      <c r="I2302" s="1" t="s">
        <v>6765</v>
      </c>
      <c r="J2302" s="1">
        <v>2.5700000696815599E-4</v>
      </c>
      <c r="K2302" s="1" t="s">
        <v>6765</v>
      </c>
      <c r="L2302" s="1">
        <v>4.0480000898241997E-3</v>
      </c>
      <c r="M2302" s="1" t="s">
        <v>6765</v>
      </c>
      <c r="N2302" s="1">
        <v>1.1490000179037499E-3</v>
      </c>
      <c r="O2302" s="1" t="s">
        <v>6765</v>
      </c>
    </row>
    <row r="2303" spans="1:15" x14ac:dyDescent="0.25">
      <c r="A2303" s="12" t="s">
        <v>1015</v>
      </c>
      <c r="B2303" s="12" t="s">
        <v>5456</v>
      </c>
      <c r="C2303" s="12" t="s">
        <v>1501</v>
      </c>
      <c r="D2303" s="12" t="s">
        <v>5457</v>
      </c>
      <c r="E2303" s="12" t="s">
        <v>2225</v>
      </c>
      <c r="F2303" s="1">
        <v>362.62368774414102</v>
      </c>
      <c r="G2303" s="1" t="s">
        <v>27485</v>
      </c>
      <c r="H2303" s="1">
        <v>4.5400001108646401E-3</v>
      </c>
      <c r="I2303" s="1" t="s">
        <v>6765</v>
      </c>
      <c r="J2303" s="1">
        <v>2.5700000696815599E-4</v>
      </c>
      <c r="K2303" s="1" t="s">
        <v>6765</v>
      </c>
      <c r="L2303" s="1">
        <v>4.0480000898241997E-3</v>
      </c>
      <c r="M2303" s="1" t="s">
        <v>6765</v>
      </c>
      <c r="N2303" s="1">
        <v>1.1490000179037499E-3</v>
      </c>
      <c r="O2303" s="1" t="s">
        <v>6765</v>
      </c>
    </row>
    <row r="2304" spans="1:15" x14ac:dyDescent="0.25">
      <c r="A2304" s="12" t="s">
        <v>1015</v>
      </c>
      <c r="B2304" s="12" t="s">
        <v>5458</v>
      </c>
      <c r="C2304" s="12" t="s">
        <v>1501</v>
      </c>
      <c r="D2304" s="12" t="s">
        <v>1641</v>
      </c>
      <c r="E2304" s="12" t="s">
        <v>2225</v>
      </c>
      <c r="F2304" s="1">
        <v>412.883056640625</v>
      </c>
      <c r="G2304" s="1" t="s">
        <v>27485</v>
      </c>
      <c r="H2304" s="1">
        <v>4.5400001108646401E-3</v>
      </c>
      <c r="I2304" s="1" t="s">
        <v>6765</v>
      </c>
      <c r="J2304" s="1">
        <v>2.5700000696815599E-4</v>
      </c>
      <c r="K2304" s="1" t="s">
        <v>6765</v>
      </c>
      <c r="L2304" s="1">
        <v>4.0480000898241997E-3</v>
      </c>
      <c r="M2304" s="1" t="s">
        <v>6765</v>
      </c>
      <c r="N2304" s="1">
        <v>1.1490000179037499E-3</v>
      </c>
      <c r="O2304" s="1" t="s">
        <v>6765</v>
      </c>
    </row>
    <row r="2305" spans="1:15" x14ac:dyDescent="0.25">
      <c r="A2305" s="12" t="s">
        <v>1015</v>
      </c>
      <c r="B2305" s="12" t="s">
        <v>5459</v>
      </c>
      <c r="C2305" s="12" t="s">
        <v>1501</v>
      </c>
      <c r="D2305" s="12" t="s">
        <v>1717</v>
      </c>
      <c r="E2305" s="12" t="s">
        <v>2225</v>
      </c>
      <c r="F2305" s="1">
        <v>98.321823120117202</v>
      </c>
      <c r="G2305" s="1" t="s">
        <v>27485</v>
      </c>
      <c r="H2305" s="1">
        <v>4.5400001108646401E-3</v>
      </c>
      <c r="I2305" s="1" t="s">
        <v>6765</v>
      </c>
      <c r="J2305" s="1">
        <v>2.5700000696815599E-4</v>
      </c>
      <c r="K2305" s="1" t="s">
        <v>6765</v>
      </c>
      <c r="L2305" s="1">
        <v>4.0480000898241997E-3</v>
      </c>
      <c r="M2305" s="1" t="s">
        <v>6765</v>
      </c>
      <c r="N2305" s="1">
        <v>1.1490000179037499E-3</v>
      </c>
      <c r="O2305" s="1" t="s">
        <v>6765</v>
      </c>
    </row>
    <row r="2306" spans="1:15" x14ac:dyDescent="0.25">
      <c r="A2306" s="12" t="s">
        <v>1015</v>
      </c>
      <c r="B2306" s="12" t="s">
        <v>5460</v>
      </c>
      <c r="C2306" s="12" t="s">
        <v>1501</v>
      </c>
      <c r="D2306" s="12" t="s">
        <v>1515</v>
      </c>
      <c r="E2306" s="12" t="s">
        <v>2225</v>
      </c>
      <c r="F2306" s="1">
        <v>98.321823120117202</v>
      </c>
      <c r="G2306" s="1" t="s">
        <v>27485</v>
      </c>
      <c r="H2306" s="1">
        <v>4.5400001108646401E-3</v>
      </c>
      <c r="I2306" s="1" t="s">
        <v>6765</v>
      </c>
      <c r="J2306" s="1">
        <v>2.5700000696815599E-4</v>
      </c>
      <c r="K2306" s="1" t="s">
        <v>6765</v>
      </c>
      <c r="L2306" s="1">
        <v>4.0480000898241997E-3</v>
      </c>
      <c r="M2306" s="1" t="s">
        <v>6765</v>
      </c>
      <c r="N2306" s="1">
        <v>1.1490000179037499E-3</v>
      </c>
      <c r="O2306" s="1" t="s">
        <v>6765</v>
      </c>
    </row>
    <row r="2307" spans="1:15" x14ac:dyDescent="0.25">
      <c r="A2307" s="12" t="s">
        <v>1015</v>
      </c>
      <c r="B2307" s="12" t="s">
        <v>5461</v>
      </c>
      <c r="C2307" s="12" t="s">
        <v>1501</v>
      </c>
      <c r="D2307" s="12" t="s">
        <v>1588</v>
      </c>
      <c r="E2307" s="12" t="s">
        <v>2225</v>
      </c>
      <c r="F2307" s="1">
        <v>98.321823120117202</v>
      </c>
      <c r="G2307" s="1" t="s">
        <v>27485</v>
      </c>
      <c r="H2307" s="1">
        <v>4.5400001108646401E-3</v>
      </c>
      <c r="I2307" s="1" t="s">
        <v>6765</v>
      </c>
      <c r="J2307" s="1">
        <v>2.5700000696815599E-4</v>
      </c>
      <c r="K2307" s="1" t="s">
        <v>6765</v>
      </c>
      <c r="L2307" s="1">
        <v>4.0480000898241997E-3</v>
      </c>
      <c r="M2307" s="1" t="s">
        <v>6765</v>
      </c>
      <c r="N2307" s="1">
        <v>1.1490000179037499E-3</v>
      </c>
      <c r="O2307" s="1" t="s">
        <v>6765</v>
      </c>
    </row>
    <row r="2308" spans="1:15" x14ac:dyDescent="0.25">
      <c r="A2308" s="12" t="s">
        <v>1015</v>
      </c>
      <c r="B2308" s="12" t="s">
        <v>5462</v>
      </c>
      <c r="C2308" s="12" t="s">
        <v>1501</v>
      </c>
      <c r="D2308" s="12" t="s">
        <v>1127</v>
      </c>
      <c r="E2308" s="12" t="s">
        <v>2225</v>
      </c>
      <c r="F2308" s="1">
        <v>12.353517532348601</v>
      </c>
      <c r="G2308" s="1" t="s">
        <v>27485</v>
      </c>
      <c r="H2308" s="1">
        <v>4.5400001108646401E-3</v>
      </c>
      <c r="I2308" s="1" t="s">
        <v>6765</v>
      </c>
      <c r="J2308" s="1">
        <v>2.5700000696815599E-4</v>
      </c>
      <c r="K2308" s="1" t="s">
        <v>6765</v>
      </c>
      <c r="L2308" s="1">
        <v>4.0480000898241997E-3</v>
      </c>
      <c r="M2308" s="1" t="s">
        <v>6765</v>
      </c>
      <c r="N2308" s="1">
        <v>1.1490000179037499E-3</v>
      </c>
      <c r="O2308" s="1" t="s">
        <v>6765</v>
      </c>
    </row>
    <row r="2309" spans="1:15" x14ac:dyDescent="0.25">
      <c r="A2309" s="12" t="s">
        <v>3659</v>
      </c>
      <c r="B2309" s="12" t="s">
        <v>5463</v>
      </c>
      <c r="C2309" s="12" t="s">
        <v>1501</v>
      </c>
      <c r="D2309" s="12" t="s">
        <v>1555</v>
      </c>
      <c r="E2309" s="12" t="s">
        <v>2225</v>
      </c>
      <c r="F2309" s="1">
        <v>98.321823120117202</v>
      </c>
      <c r="G2309" s="1" t="s">
        <v>27485</v>
      </c>
      <c r="H2309" s="1">
        <v>4.5400001108646401E-3</v>
      </c>
      <c r="I2309" s="1" t="s">
        <v>6765</v>
      </c>
      <c r="J2309" s="1">
        <v>2.5700000696815599E-4</v>
      </c>
      <c r="K2309" s="1" t="s">
        <v>6765</v>
      </c>
      <c r="L2309" s="1">
        <v>4.0480000898241997E-3</v>
      </c>
      <c r="M2309" s="1" t="s">
        <v>6765</v>
      </c>
      <c r="N2309" s="1">
        <v>1.1490000179037499E-3</v>
      </c>
      <c r="O2309" s="1" t="s">
        <v>6765</v>
      </c>
    </row>
    <row r="2310" spans="1:15" x14ac:dyDescent="0.25">
      <c r="A2310" s="12" t="s">
        <v>1015</v>
      </c>
      <c r="B2310" s="12" t="s">
        <v>5464</v>
      </c>
      <c r="C2310" s="12" t="s">
        <v>1501</v>
      </c>
      <c r="D2310" s="12" t="s">
        <v>5465</v>
      </c>
      <c r="E2310" s="12" t="s">
        <v>2225</v>
      </c>
      <c r="F2310" s="1">
        <v>396.00604248046898</v>
      </c>
      <c r="G2310" s="1" t="s">
        <v>27485</v>
      </c>
      <c r="H2310" s="1">
        <v>4.5400001108646401E-3</v>
      </c>
      <c r="I2310" s="1" t="s">
        <v>6765</v>
      </c>
      <c r="J2310" s="1">
        <v>2.5700000696815599E-4</v>
      </c>
      <c r="K2310" s="1" t="s">
        <v>6765</v>
      </c>
      <c r="L2310" s="1">
        <v>4.0480000898241997E-3</v>
      </c>
      <c r="M2310" s="1" t="s">
        <v>6765</v>
      </c>
      <c r="N2310" s="1">
        <v>1.1490000179037499E-3</v>
      </c>
      <c r="O2310" s="1" t="s">
        <v>6765</v>
      </c>
    </row>
    <row r="2311" spans="1:15" x14ac:dyDescent="0.25">
      <c r="A2311" s="12" t="s">
        <v>1015</v>
      </c>
      <c r="B2311" s="12" t="s">
        <v>5466</v>
      </c>
      <c r="C2311" s="12" t="s">
        <v>1501</v>
      </c>
      <c r="D2311" s="12" t="s">
        <v>1121</v>
      </c>
      <c r="E2311" s="12" t="s">
        <v>2225</v>
      </c>
      <c r="F2311" s="1">
        <v>296.76931762695301</v>
      </c>
      <c r="G2311" s="1" t="s">
        <v>27485</v>
      </c>
      <c r="H2311" s="1">
        <v>4.5400001108646401E-3</v>
      </c>
      <c r="I2311" s="1" t="s">
        <v>6765</v>
      </c>
      <c r="J2311" s="1">
        <v>2.5700000696815599E-4</v>
      </c>
      <c r="K2311" s="1" t="s">
        <v>6765</v>
      </c>
      <c r="L2311" s="1">
        <v>4.0480000898241997E-3</v>
      </c>
      <c r="M2311" s="1" t="s">
        <v>6765</v>
      </c>
      <c r="N2311" s="1">
        <v>1.1490000179037499E-3</v>
      </c>
      <c r="O2311" s="1" t="s">
        <v>6765</v>
      </c>
    </row>
    <row r="2312" spans="1:15" x14ac:dyDescent="0.25">
      <c r="A2312" s="12" t="s">
        <v>2240</v>
      </c>
      <c r="B2312" s="12" t="s">
        <v>5467</v>
      </c>
      <c r="C2312" s="12" t="s">
        <v>1501</v>
      </c>
      <c r="D2312" s="12" t="s">
        <v>1621</v>
      </c>
      <c r="E2312" s="12" t="s">
        <v>2225</v>
      </c>
      <c r="F2312" s="1">
        <v>98.321823120117202</v>
      </c>
      <c r="G2312" s="1" t="s">
        <v>27485</v>
      </c>
      <c r="H2312" s="1">
        <v>4.5400001108646401E-3</v>
      </c>
      <c r="I2312" s="1" t="s">
        <v>6765</v>
      </c>
      <c r="J2312" s="1">
        <v>2.5700000696815599E-4</v>
      </c>
      <c r="K2312" s="1" t="s">
        <v>6765</v>
      </c>
      <c r="L2312" s="1">
        <v>4.0480000898241997E-3</v>
      </c>
      <c r="M2312" s="1" t="s">
        <v>6765</v>
      </c>
      <c r="N2312" s="1">
        <v>1.1490000179037499E-3</v>
      </c>
      <c r="O2312" s="1" t="s">
        <v>6765</v>
      </c>
    </row>
    <row r="2313" spans="1:15" x14ac:dyDescent="0.25">
      <c r="A2313" s="12" t="s">
        <v>2721</v>
      </c>
      <c r="B2313" s="12" t="s">
        <v>5468</v>
      </c>
      <c r="C2313" s="12" t="s">
        <v>1682</v>
      </c>
      <c r="D2313" s="12" t="s">
        <v>1587</v>
      </c>
      <c r="E2313" s="12" t="s">
        <v>2225</v>
      </c>
      <c r="F2313" s="1">
        <v>3.5899999141693102</v>
      </c>
      <c r="G2313" s="1" t="s">
        <v>6765</v>
      </c>
      <c r="H2313" s="1">
        <v>4.5400001108646401E-3</v>
      </c>
      <c r="I2313" s="1" t="s">
        <v>6765</v>
      </c>
      <c r="J2313" s="1">
        <v>2.5700000696815599E-4</v>
      </c>
      <c r="K2313" s="1" t="s">
        <v>6765</v>
      </c>
      <c r="L2313" s="1">
        <v>4.0480000898241997E-3</v>
      </c>
      <c r="M2313" s="1" t="s">
        <v>6765</v>
      </c>
      <c r="N2313" s="1">
        <v>1.1490000179037499E-3</v>
      </c>
      <c r="O2313" s="1" t="s">
        <v>6765</v>
      </c>
    </row>
    <row r="2314" spans="1:15" x14ac:dyDescent="0.25">
      <c r="A2314" s="12" t="s">
        <v>2721</v>
      </c>
      <c r="B2314" s="12" t="s">
        <v>5469</v>
      </c>
      <c r="C2314" s="12" t="s">
        <v>1682</v>
      </c>
      <c r="D2314" s="12" t="s">
        <v>2006</v>
      </c>
      <c r="E2314" s="12" t="s">
        <v>2225</v>
      </c>
      <c r="F2314" s="1">
        <v>3.5899999141693102</v>
      </c>
      <c r="G2314" s="1" t="s">
        <v>6765</v>
      </c>
      <c r="H2314" s="1">
        <v>4.5400001108646401E-3</v>
      </c>
      <c r="I2314" s="1" t="s">
        <v>6765</v>
      </c>
      <c r="J2314" s="1">
        <v>2.5700000696815599E-4</v>
      </c>
      <c r="K2314" s="1" t="s">
        <v>6765</v>
      </c>
      <c r="L2314" s="1">
        <v>4.0480000898241997E-3</v>
      </c>
      <c r="M2314" s="1" t="s">
        <v>6765</v>
      </c>
      <c r="N2314" s="1">
        <v>1.1490000179037499E-3</v>
      </c>
      <c r="O2314" s="1" t="s">
        <v>6765</v>
      </c>
    </row>
    <row r="2315" spans="1:15" x14ac:dyDescent="0.25">
      <c r="A2315" s="12" t="s">
        <v>2721</v>
      </c>
      <c r="B2315" s="12" t="s">
        <v>5470</v>
      </c>
      <c r="C2315" s="12" t="s">
        <v>1682</v>
      </c>
      <c r="D2315" s="12" t="s">
        <v>2147</v>
      </c>
      <c r="E2315" s="12" t="s">
        <v>2225</v>
      </c>
      <c r="F2315" s="1">
        <v>3.5899999141693102</v>
      </c>
      <c r="G2315" s="1" t="s">
        <v>6765</v>
      </c>
      <c r="H2315" s="1">
        <v>4.5400001108646401E-3</v>
      </c>
      <c r="I2315" s="1" t="s">
        <v>6765</v>
      </c>
      <c r="J2315" s="1">
        <v>2.5700000696815599E-4</v>
      </c>
      <c r="K2315" s="1" t="s">
        <v>6765</v>
      </c>
      <c r="L2315" s="1">
        <v>4.0480000898241997E-3</v>
      </c>
      <c r="M2315" s="1" t="s">
        <v>6765</v>
      </c>
      <c r="N2315" s="1">
        <v>1.1490000179037499E-3</v>
      </c>
      <c r="O2315" s="1" t="s">
        <v>6765</v>
      </c>
    </row>
    <row r="2316" spans="1:15" x14ac:dyDescent="0.25">
      <c r="A2316" s="12" t="s">
        <v>2721</v>
      </c>
      <c r="B2316" s="12" t="s">
        <v>5471</v>
      </c>
      <c r="C2316" s="12" t="s">
        <v>1682</v>
      </c>
      <c r="D2316" s="12" t="s">
        <v>1681</v>
      </c>
      <c r="E2316" s="12" t="s">
        <v>2225</v>
      </c>
      <c r="F2316" s="1">
        <v>3.5899999141693102</v>
      </c>
      <c r="G2316" s="1" t="s">
        <v>6765</v>
      </c>
      <c r="H2316" s="1">
        <v>4.5400001108646401E-3</v>
      </c>
      <c r="I2316" s="1" t="s">
        <v>6765</v>
      </c>
      <c r="J2316" s="1">
        <v>2.5700000696815599E-4</v>
      </c>
      <c r="K2316" s="1" t="s">
        <v>6765</v>
      </c>
      <c r="L2316" s="1">
        <v>4.0480000898241997E-3</v>
      </c>
      <c r="M2316" s="1" t="s">
        <v>6765</v>
      </c>
      <c r="N2316" s="1">
        <v>1.1490000179037499E-3</v>
      </c>
      <c r="O2316" s="1" t="s">
        <v>6765</v>
      </c>
    </row>
    <row r="2317" spans="1:15" x14ac:dyDescent="0.25">
      <c r="A2317" s="12" t="s">
        <v>2721</v>
      </c>
      <c r="B2317" s="12" t="s">
        <v>5472</v>
      </c>
      <c r="C2317" s="12" t="s">
        <v>1682</v>
      </c>
      <c r="D2317" s="12" t="s">
        <v>1127</v>
      </c>
      <c r="E2317" s="12" t="s">
        <v>2225</v>
      </c>
      <c r="F2317" s="1">
        <v>3.5899999141693102</v>
      </c>
      <c r="G2317" s="1" t="s">
        <v>6765</v>
      </c>
      <c r="H2317" s="1">
        <v>4.5400001108646401E-3</v>
      </c>
      <c r="I2317" s="1" t="s">
        <v>6765</v>
      </c>
      <c r="J2317" s="1">
        <v>2.5700000696815599E-4</v>
      </c>
      <c r="K2317" s="1" t="s">
        <v>6765</v>
      </c>
      <c r="L2317" s="1">
        <v>4.0480000898241997E-3</v>
      </c>
      <c r="M2317" s="1" t="s">
        <v>6765</v>
      </c>
      <c r="N2317" s="1">
        <v>1.1490000179037499E-3</v>
      </c>
      <c r="O2317" s="1" t="s">
        <v>6765</v>
      </c>
    </row>
    <row r="2318" spans="1:15" x14ac:dyDescent="0.25">
      <c r="A2318" s="12" t="s">
        <v>2240</v>
      </c>
      <c r="B2318" s="12" t="s">
        <v>5473</v>
      </c>
      <c r="C2318" s="12" t="s">
        <v>1527</v>
      </c>
      <c r="D2318" s="12" t="s">
        <v>2208</v>
      </c>
      <c r="E2318" s="12" t="s">
        <v>2225</v>
      </c>
      <c r="F2318" s="1">
        <v>3.5899999141693102</v>
      </c>
      <c r="G2318" s="1" t="s">
        <v>6765</v>
      </c>
      <c r="H2318" s="1">
        <v>4.5400001108646401E-3</v>
      </c>
      <c r="I2318" s="1" t="s">
        <v>6765</v>
      </c>
      <c r="J2318" s="1">
        <v>2.5700000696815599E-4</v>
      </c>
      <c r="K2318" s="1" t="s">
        <v>6765</v>
      </c>
      <c r="L2318" s="1">
        <v>4.0480000898241997E-3</v>
      </c>
      <c r="M2318" s="1" t="s">
        <v>6765</v>
      </c>
      <c r="N2318" s="1">
        <v>1.1490000179037499E-3</v>
      </c>
      <c r="O2318" s="1" t="s">
        <v>6765</v>
      </c>
    </row>
    <row r="2319" spans="1:15" x14ac:dyDescent="0.25">
      <c r="A2319" s="12" t="s">
        <v>2732</v>
      </c>
      <c r="B2319" s="12" t="s">
        <v>5474</v>
      </c>
      <c r="C2319" s="12" t="s">
        <v>1527</v>
      </c>
      <c r="D2319" s="12" t="s">
        <v>1946</v>
      </c>
      <c r="E2319" s="12" t="s">
        <v>2225</v>
      </c>
      <c r="F2319" s="1">
        <v>3.5899999141693102</v>
      </c>
      <c r="G2319" s="1" t="s">
        <v>6765</v>
      </c>
      <c r="H2319" s="1">
        <v>4.5400001108646401E-3</v>
      </c>
      <c r="I2319" s="1" t="s">
        <v>6765</v>
      </c>
      <c r="J2319" s="1">
        <v>2.5700000696815599E-4</v>
      </c>
      <c r="K2319" s="1" t="s">
        <v>6765</v>
      </c>
      <c r="L2319" s="1">
        <v>4.0480000898241997E-3</v>
      </c>
      <c r="M2319" s="1" t="s">
        <v>6765</v>
      </c>
      <c r="N2319" s="1">
        <v>1.1490000179037499E-3</v>
      </c>
      <c r="O2319" s="1" t="s">
        <v>6765</v>
      </c>
    </row>
    <row r="2320" spans="1:15" x14ac:dyDescent="0.25">
      <c r="A2320" s="12" t="s">
        <v>2732</v>
      </c>
      <c r="B2320" s="12" t="s">
        <v>5475</v>
      </c>
      <c r="C2320" s="12" t="s">
        <v>1527</v>
      </c>
      <c r="D2320" s="12" t="s">
        <v>5476</v>
      </c>
      <c r="E2320" s="12" t="s">
        <v>2225</v>
      </c>
      <c r="F2320" s="1">
        <v>3.5899999141693102</v>
      </c>
      <c r="G2320" s="1" t="s">
        <v>6765</v>
      </c>
      <c r="H2320" s="1">
        <v>4.5400001108646401E-3</v>
      </c>
      <c r="I2320" s="1" t="s">
        <v>6765</v>
      </c>
      <c r="J2320" s="1">
        <v>2.5700000696815599E-4</v>
      </c>
      <c r="K2320" s="1" t="s">
        <v>6765</v>
      </c>
      <c r="L2320" s="1">
        <v>4.0480000898241997E-3</v>
      </c>
      <c r="M2320" s="1" t="s">
        <v>6765</v>
      </c>
      <c r="N2320" s="1">
        <v>1.1490000179037499E-3</v>
      </c>
      <c r="O2320" s="1" t="s">
        <v>6765</v>
      </c>
    </row>
    <row r="2321" spans="1:15" x14ac:dyDescent="0.25">
      <c r="A2321" s="12" t="s">
        <v>2240</v>
      </c>
      <c r="B2321" s="12" t="s">
        <v>5477</v>
      </c>
      <c r="C2321" s="12" t="s">
        <v>1527</v>
      </c>
      <c r="D2321" s="12" t="s">
        <v>1631</v>
      </c>
      <c r="E2321" s="12" t="s">
        <v>2225</v>
      </c>
      <c r="F2321" s="1">
        <v>3.5899999141693102</v>
      </c>
      <c r="G2321" s="1" t="s">
        <v>6765</v>
      </c>
      <c r="H2321" s="1">
        <v>4.5400001108646401E-3</v>
      </c>
      <c r="I2321" s="1" t="s">
        <v>6765</v>
      </c>
      <c r="J2321" s="1">
        <v>2.5700000696815599E-4</v>
      </c>
      <c r="K2321" s="1" t="s">
        <v>6765</v>
      </c>
      <c r="L2321" s="1">
        <v>4.0480000898241997E-3</v>
      </c>
      <c r="M2321" s="1" t="s">
        <v>6765</v>
      </c>
      <c r="N2321" s="1">
        <v>1.1490000179037499E-3</v>
      </c>
      <c r="O2321" s="1" t="s">
        <v>6765</v>
      </c>
    </row>
    <row r="2322" spans="1:15" x14ac:dyDescent="0.25">
      <c r="A2322" s="12" t="s">
        <v>2732</v>
      </c>
      <c r="B2322" s="12" t="s">
        <v>5478</v>
      </c>
      <c r="C2322" s="12" t="s">
        <v>1527</v>
      </c>
      <c r="D2322" s="12" t="s">
        <v>5479</v>
      </c>
      <c r="E2322" s="12" t="s">
        <v>2225</v>
      </c>
      <c r="F2322" s="1">
        <v>3.5899999141693102</v>
      </c>
      <c r="G2322" s="1" t="s">
        <v>6765</v>
      </c>
      <c r="H2322" s="1">
        <v>4.5400001108646401E-3</v>
      </c>
      <c r="I2322" s="1" t="s">
        <v>6765</v>
      </c>
      <c r="J2322" s="1">
        <v>2.5700000696815599E-4</v>
      </c>
      <c r="K2322" s="1" t="s">
        <v>6765</v>
      </c>
      <c r="L2322" s="1">
        <v>4.0480000898241997E-3</v>
      </c>
      <c r="M2322" s="1" t="s">
        <v>6765</v>
      </c>
      <c r="N2322" s="1">
        <v>1.1490000179037499E-3</v>
      </c>
      <c r="O2322" s="1" t="s">
        <v>6765</v>
      </c>
    </row>
    <row r="2323" spans="1:15" x14ac:dyDescent="0.25">
      <c r="A2323" s="12" t="s">
        <v>2732</v>
      </c>
      <c r="B2323" s="12" t="s">
        <v>5480</v>
      </c>
      <c r="C2323" s="12" t="s">
        <v>1527</v>
      </c>
      <c r="D2323" s="12" t="s">
        <v>1628</v>
      </c>
      <c r="E2323" s="12" t="s">
        <v>2225</v>
      </c>
      <c r="F2323" s="1">
        <v>3.5899999141693102</v>
      </c>
      <c r="G2323" s="1" t="s">
        <v>6765</v>
      </c>
      <c r="H2323" s="1">
        <v>4.5400001108646401E-3</v>
      </c>
      <c r="I2323" s="1" t="s">
        <v>6765</v>
      </c>
      <c r="J2323" s="1">
        <v>2.5700000696815599E-4</v>
      </c>
      <c r="K2323" s="1" t="s">
        <v>6765</v>
      </c>
      <c r="L2323" s="1">
        <v>4.0480000898241997E-3</v>
      </c>
      <c r="M2323" s="1" t="s">
        <v>6765</v>
      </c>
      <c r="N2323" s="1">
        <v>1.1490000179037499E-3</v>
      </c>
      <c r="O2323" s="1" t="s">
        <v>6765</v>
      </c>
    </row>
    <row r="2324" spans="1:15" x14ac:dyDescent="0.25">
      <c r="A2324" s="12" t="s">
        <v>2732</v>
      </c>
      <c r="B2324" s="12" t="s">
        <v>5481</v>
      </c>
      <c r="C2324" s="12" t="s">
        <v>1527</v>
      </c>
      <c r="D2324" s="12" t="s">
        <v>4909</v>
      </c>
      <c r="E2324" s="12" t="s">
        <v>2225</v>
      </c>
      <c r="F2324" s="1">
        <v>3.5899999141693102</v>
      </c>
      <c r="G2324" s="1" t="s">
        <v>6765</v>
      </c>
      <c r="H2324" s="1">
        <v>4.5400001108646401E-3</v>
      </c>
      <c r="I2324" s="1" t="s">
        <v>6765</v>
      </c>
      <c r="J2324" s="1">
        <v>2.5700000696815599E-4</v>
      </c>
      <c r="K2324" s="1" t="s">
        <v>6765</v>
      </c>
      <c r="L2324" s="1">
        <v>4.0480000898241997E-3</v>
      </c>
      <c r="M2324" s="1" t="s">
        <v>6765</v>
      </c>
      <c r="N2324" s="1">
        <v>1.1490000179037499E-3</v>
      </c>
      <c r="O2324" s="1" t="s">
        <v>6765</v>
      </c>
    </row>
    <row r="2325" spans="1:15" x14ac:dyDescent="0.25">
      <c r="A2325" s="12" t="s">
        <v>2732</v>
      </c>
      <c r="B2325" s="12" t="s">
        <v>5482</v>
      </c>
      <c r="C2325" s="12" t="s">
        <v>1527</v>
      </c>
      <c r="D2325" s="12" t="s">
        <v>1764</v>
      </c>
      <c r="E2325" s="12" t="s">
        <v>2225</v>
      </c>
      <c r="F2325" s="1">
        <v>3.5899999141693102</v>
      </c>
      <c r="G2325" s="1" t="s">
        <v>6765</v>
      </c>
      <c r="H2325" s="1">
        <v>4.5400001108646401E-3</v>
      </c>
      <c r="I2325" s="1" t="s">
        <v>6765</v>
      </c>
      <c r="J2325" s="1">
        <v>2.5700000696815599E-4</v>
      </c>
      <c r="K2325" s="1" t="s">
        <v>6765</v>
      </c>
      <c r="L2325" s="1">
        <v>4.0480000898241997E-3</v>
      </c>
      <c r="M2325" s="1" t="s">
        <v>6765</v>
      </c>
      <c r="N2325" s="1">
        <v>1.1490000179037499E-3</v>
      </c>
      <c r="O2325" s="1" t="s">
        <v>6765</v>
      </c>
    </row>
    <row r="2326" spans="1:15" x14ac:dyDescent="0.25">
      <c r="A2326" s="12" t="s">
        <v>2732</v>
      </c>
      <c r="B2326" s="12" t="s">
        <v>5483</v>
      </c>
      <c r="C2326" s="12" t="s">
        <v>1527</v>
      </c>
      <c r="D2326" s="12" t="s">
        <v>1548</v>
      </c>
      <c r="E2326" s="12" t="s">
        <v>2225</v>
      </c>
      <c r="F2326" s="1">
        <v>3.5899999141693102</v>
      </c>
      <c r="G2326" s="1" t="s">
        <v>6765</v>
      </c>
      <c r="H2326" s="1">
        <v>4.5400001108646401E-3</v>
      </c>
      <c r="I2326" s="1" t="s">
        <v>6765</v>
      </c>
      <c r="J2326" s="1">
        <v>2.5700000696815599E-4</v>
      </c>
      <c r="K2326" s="1" t="s">
        <v>6765</v>
      </c>
      <c r="L2326" s="1">
        <v>4.0480000898241997E-3</v>
      </c>
      <c r="M2326" s="1" t="s">
        <v>6765</v>
      </c>
      <c r="N2326" s="1">
        <v>1.1490000179037499E-3</v>
      </c>
      <c r="O2326" s="1" t="s">
        <v>6765</v>
      </c>
    </row>
    <row r="2327" spans="1:15" x14ac:dyDescent="0.25">
      <c r="A2327" s="12" t="s">
        <v>2732</v>
      </c>
      <c r="B2327" s="12" t="s">
        <v>5484</v>
      </c>
      <c r="C2327" s="12" t="s">
        <v>1527</v>
      </c>
      <c r="D2327" s="12" t="s">
        <v>1698</v>
      </c>
      <c r="E2327" s="12" t="s">
        <v>2225</v>
      </c>
      <c r="F2327" s="1">
        <v>3.5899999141693102</v>
      </c>
      <c r="G2327" s="1" t="s">
        <v>6765</v>
      </c>
      <c r="H2327" s="1">
        <v>4.5400001108646401E-3</v>
      </c>
      <c r="I2327" s="1" t="s">
        <v>6765</v>
      </c>
      <c r="J2327" s="1">
        <v>2.5700000696815599E-4</v>
      </c>
      <c r="K2327" s="1" t="s">
        <v>6765</v>
      </c>
      <c r="L2327" s="1">
        <v>4.0480000898241997E-3</v>
      </c>
      <c r="M2327" s="1" t="s">
        <v>6765</v>
      </c>
      <c r="N2327" s="1">
        <v>1.1490000179037499E-3</v>
      </c>
      <c r="O2327" s="1" t="s">
        <v>6765</v>
      </c>
    </row>
    <row r="2328" spans="1:15" x14ac:dyDescent="0.25">
      <c r="A2328" s="12" t="s">
        <v>2240</v>
      </c>
      <c r="B2328" s="12" t="s">
        <v>5485</v>
      </c>
      <c r="C2328" s="12" t="s">
        <v>1527</v>
      </c>
      <c r="D2328" s="12" t="s">
        <v>1619</v>
      </c>
      <c r="E2328" s="12" t="s">
        <v>2225</v>
      </c>
      <c r="F2328" s="1">
        <v>3.5899999141693102</v>
      </c>
      <c r="G2328" s="1" t="s">
        <v>6765</v>
      </c>
      <c r="H2328" s="1">
        <v>4.5400001108646401E-3</v>
      </c>
      <c r="I2328" s="1" t="s">
        <v>6765</v>
      </c>
      <c r="J2328" s="1">
        <v>2.5700000696815599E-4</v>
      </c>
      <c r="K2328" s="1" t="s">
        <v>6765</v>
      </c>
      <c r="L2328" s="1">
        <v>4.0480000898241997E-3</v>
      </c>
      <c r="M2328" s="1" t="s">
        <v>6765</v>
      </c>
      <c r="N2328" s="1">
        <v>1.1490000179037499E-3</v>
      </c>
      <c r="O2328" s="1" t="s">
        <v>6765</v>
      </c>
    </row>
    <row r="2329" spans="1:15" x14ac:dyDescent="0.25">
      <c r="A2329" s="12" t="s">
        <v>2240</v>
      </c>
      <c r="B2329" s="12" t="s">
        <v>5486</v>
      </c>
      <c r="C2329" s="12" t="s">
        <v>1527</v>
      </c>
      <c r="D2329" s="12" t="s">
        <v>1567</v>
      </c>
      <c r="E2329" s="12" t="s">
        <v>2225</v>
      </c>
      <c r="F2329" s="1">
        <v>3.5899999141693102</v>
      </c>
      <c r="G2329" s="1" t="s">
        <v>6765</v>
      </c>
      <c r="H2329" s="1">
        <v>4.5400001108646401E-3</v>
      </c>
      <c r="I2329" s="1" t="s">
        <v>6765</v>
      </c>
      <c r="J2329" s="1">
        <v>2.5700000696815599E-4</v>
      </c>
      <c r="K2329" s="1" t="s">
        <v>6765</v>
      </c>
      <c r="L2329" s="1">
        <v>4.0480000898241997E-3</v>
      </c>
      <c r="M2329" s="1" t="s">
        <v>6765</v>
      </c>
      <c r="N2329" s="1">
        <v>1.1490000179037499E-3</v>
      </c>
      <c r="O2329" s="1" t="s">
        <v>6765</v>
      </c>
    </row>
    <row r="2330" spans="1:15" x14ac:dyDescent="0.25">
      <c r="A2330" s="12" t="s">
        <v>2732</v>
      </c>
      <c r="B2330" s="12" t="s">
        <v>5487</v>
      </c>
      <c r="C2330" s="12" t="s">
        <v>1527</v>
      </c>
      <c r="D2330" s="12" t="s">
        <v>1966</v>
      </c>
      <c r="E2330" s="12" t="s">
        <v>2225</v>
      </c>
      <c r="F2330" s="1">
        <v>3.5899999141693102</v>
      </c>
      <c r="G2330" s="1" t="s">
        <v>6765</v>
      </c>
      <c r="H2330" s="1">
        <v>4.5400001108646401E-3</v>
      </c>
      <c r="I2330" s="1" t="s">
        <v>6765</v>
      </c>
      <c r="J2330" s="1">
        <v>2.5700000696815599E-4</v>
      </c>
      <c r="K2330" s="1" t="s">
        <v>6765</v>
      </c>
      <c r="L2330" s="1">
        <v>4.0480000898241997E-3</v>
      </c>
      <c r="M2330" s="1" t="s">
        <v>6765</v>
      </c>
      <c r="N2330" s="1">
        <v>1.1490000179037499E-3</v>
      </c>
      <c r="O2330" s="1" t="s">
        <v>6765</v>
      </c>
    </row>
    <row r="2331" spans="1:15" x14ac:dyDescent="0.25">
      <c r="A2331" s="12" t="s">
        <v>2732</v>
      </c>
      <c r="B2331" s="12" t="s">
        <v>5488</v>
      </c>
      <c r="C2331" s="12" t="s">
        <v>1527</v>
      </c>
      <c r="D2331" s="12" t="s">
        <v>5489</v>
      </c>
      <c r="E2331" s="12" t="s">
        <v>2225</v>
      </c>
      <c r="F2331" s="1">
        <v>3.5899999141693102</v>
      </c>
      <c r="G2331" s="1" t="s">
        <v>6765</v>
      </c>
      <c r="H2331" s="1">
        <v>4.5400001108646401E-3</v>
      </c>
      <c r="I2331" s="1" t="s">
        <v>6765</v>
      </c>
      <c r="J2331" s="1">
        <v>2.5700000696815599E-4</v>
      </c>
      <c r="K2331" s="1" t="s">
        <v>6765</v>
      </c>
      <c r="L2331" s="1">
        <v>4.0480000898241997E-3</v>
      </c>
      <c r="M2331" s="1" t="s">
        <v>6765</v>
      </c>
      <c r="N2331" s="1">
        <v>1.1490000179037499E-3</v>
      </c>
      <c r="O2331" s="1" t="s">
        <v>6765</v>
      </c>
    </row>
    <row r="2332" spans="1:15" x14ac:dyDescent="0.25">
      <c r="A2332" s="12" t="s">
        <v>2732</v>
      </c>
      <c r="B2332" s="12" t="s">
        <v>5490</v>
      </c>
      <c r="C2332" s="12" t="s">
        <v>1527</v>
      </c>
      <c r="D2332" s="12" t="s">
        <v>5491</v>
      </c>
      <c r="E2332" s="12" t="s">
        <v>2225</v>
      </c>
      <c r="F2332" s="1">
        <v>3.5899999141693102</v>
      </c>
      <c r="G2332" s="1" t="s">
        <v>6765</v>
      </c>
      <c r="H2332" s="1">
        <v>4.5400001108646401E-3</v>
      </c>
      <c r="I2332" s="1" t="s">
        <v>6765</v>
      </c>
      <c r="J2332" s="1">
        <v>2.5700000696815599E-4</v>
      </c>
      <c r="K2332" s="1" t="s">
        <v>6765</v>
      </c>
      <c r="L2332" s="1">
        <v>4.0480000898241997E-3</v>
      </c>
      <c r="M2332" s="1" t="s">
        <v>6765</v>
      </c>
      <c r="N2332" s="1">
        <v>1.1490000179037499E-3</v>
      </c>
      <c r="O2332" s="1" t="s">
        <v>6765</v>
      </c>
    </row>
    <row r="2333" spans="1:15" x14ac:dyDescent="0.25">
      <c r="A2333" s="12" t="s">
        <v>2732</v>
      </c>
      <c r="B2333" s="12" t="s">
        <v>5492</v>
      </c>
      <c r="C2333" s="12" t="s">
        <v>1527</v>
      </c>
      <c r="D2333" s="12" t="s">
        <v>1731</v>
      </c>
      <c r="E2333" s="12" t="s">
        <v>2225</v>
      </c>
      <c r="F2333" s="1">
        <v>3.5899999141693102</v>
      </c>
      <c r="G2333" s="1" t="s">
        <v>6765</v>
      </c>
      <c r="H2333" s="1">
        <v>4.5400001108646401E-3</v>
      </c>
      <c r="I2333" s="1" t="s">
        <v>6765</v>
      </c>
      <c r="J2333" s="1">
        <v>2.5700000696815599E-4</v>
      </c>
      <c r="K2333" s="1" t="s">
        <v>6765</v>
      </c>
      <c r="L2333" s="1">
        <v>4.0480000898241997E-3</v>
      </c>
      <c r="M2333" s="1" t="s">
        <v>6765</v>
      </c>
      <c r="N2333" s="1">
        <v>1.1490000179037499E-3</v>
      </c>
      <c r="O2333" s="1" t="s">
        <v>6765</v>
      </c>
    </row>
    <row r="2334" spans="1:15" x14ac:dyDescent="0.25">
      <c r="A2334" s="12" t="s">
        <v>2732</v>
      </c>
      <c r="B2334" s="12" t="s">
        <v>5493</v>
      </c>
      <c r="C2334" s="12" t="s">
        <v>1527</v>
      </c>
      <c r="D2334" s="12" t="s">
        <v>5494</v>
      </c>
      <c r="E2334" s="12" t="s">
        <v>2225</v>
      </c>
      <c r="F2334" s="1">
        <v>3.5899999141693102</v>
      </c>
      <c r="G2334" s="1" t="s">
        <v>6765</v>
      </c>
      <c r="H2334" s="1">
        <v>4.5400001108646401E-3</v>
      </c>
      <c r="I2334" s="1" t="s">
        <v>6765</v>
      </c>
      <c r="J2334" s="1">
        <v>2.5700000696815599E-4</v>
      </c>
      <c r="K2334" s="1" t="s">
        <v>6765</v>
      </c>
      <c r="L2334" s="1">
        <v>4.0480000898241997E-3</v>
      </c>
      <c r="M2334" s="1" t="s">
        <v>6765</v>
      </c>
      <c r="N2334" s="1">
        <v>1.1490000179037499E-3</v>
      </c>
      <c r="O2334" s="1" t="s">
        <v>6765</v>
      </c>
    </row>
    <row r="2335" spans="1:15" x14ac:dyDescent="0.25">
      <c r="A2335" s="12" t="s">
        <v>2732</v>
      </c>
      <c r="B2335" s="12" t="s">
        <v>5495</v>
      </c>
      <c r="C2335" s="12" t="s">
        <v>1527</v>
      </c>
      <c r="D2335" s="12" t="s">
        <v>3939</v>
      </c>
      <c r="E2335" s="12" t="s">
        <v>2225</v>
      </c>
      <c r="F2335" s="1">
        <v>3.5899999141693102</v>
      </c>
      <c r="G2335" s="1" t="s">
        <v>6765</v>
      </c>
      <c r="H2335" s="1">
        <v>4.5400001108646401E-3</v>
      </c>
      <c r="I2335" s="1" t="s">
        <v>6765</v>
      </c>
      <c r="J2335" s="1">
        <v>2.5700000696815599E-4</v>
      </c>
      <c r="K2335" s="1" t="s">
        <v>6765</v>
      </c>
      <c r="L2335" s="1">
        <v>4.0480000898241997E-3</v>
      </c>
      <c r="M2335" s="1" t="s">
        <v>6765</v>
      </c>
      <c r="N2335" s="1">
        <v>1.1490000179037499E-3</v>
      </c>
      <c r="O2335" s="1" t="s">
        <v>6765</v>
      </c>
    </row>
    <row r="2336" spans="1:15" x14ac:dyDescent="0.25">
      <c r="A2336" s="12" t="s">
        <v>2240</v>
      </c>
      <c r="B2336" s="12" t="s">
        <v>5496</v>
      </c>
      <c r="C2336" s="12" t="s">
        <v>1527</v>
      </c>
      <c r="D2336" s="12" t="s">
        <v>5497</v>
      </c>
      <c r="E2336" s="12" t="s">
        <v>2225</v>
      </c>
      <c r="F2336" s="1">
        <v>3.5899999141693102</v>
      </c>
      <c r="G2336" s="1" t="s">
        <v>6765</v>
      </c>
      <c r="H2336" s="1">
        <v>4.5400001108646401E-3</v>
      </c>
      <c r="I2336" s="1" t="s">
        <v>6765</v>
      </c>
      <c r="J2336" s="1">
        <v>2.5700000696815599E-4</v>
      </c>
      <c r="K2336" s="1" t="s">
        <v>6765</v>
      </c>
      <c r="L2336" s="1">
        <v>4.0480000898241997E-3</v>
      </c>
      <c r="M2336" s="1" t="s">
        <v>6765</v>
      </c>
      <c r="N2336" s="1">
        <v>1.1490000179037499E-3</v>
      </c>
      <c r="O2336" s="1" t="s">
        <v>6765</v>
      </c>
    </row>
    <row r="2337" spans="1:15" x14ac:dyDescent="0.25">
      <c r="A2337" s="12" t="s">
        <v>2240</v>
      </c>
      <c r="B2337" s="12" t="s">
        <v>5498</v>
      </c>
      <c r="C2337" s="12" t="s">
        <v>1527</v>
      </c>
      <c r="D2337" s="12" t="s">
        <v>1895</v>
      </c>
      <c r="E2337" s="12" t="s">
        <v>2225</v>
      </c>
      <c r="F2337" s="1">
        <v>3.5899999141693102</v>
      </c>
      <c r="G2337" s="1" t="s">
        <v>6765</v>
      </c>
      <c r="H2337" s="1">
        <v>4.5400001108646401E-3</v>
      </c>
      <c r="I2337" s="1" t="s">
        <v>6765</v>
      </c>
      <c r="J2337" s="1">
        <v>2.5700000696815599E-4</v>
      </c>
      <c r="K2337" s="1" t="s">
        <v>6765</v>
      </c>
      <c r="L2337" s="1">
        <v>4.0480000898241997E-3</v>
      </c>
      <c r="M2337" s="1" t="s">
        <v>6765</v>
      </c>
      <c r="N2337" s="1">
        <v>1.1490000179037499E-3</v>
      </c>
      <c r="O2337" s="1" t="s">
        <v>6765</v>
      </c>
    </row>
    <row r="2338" spans="1:15" x14ac:dyDescent="0.25">
      <c r="A2338" s="12" t="s">
        <v>2732</v>
      </c>
      <c r="B2338" s="12" t="s">
        <v>5499</v>
      </c>
      <c r="C2338" s="12" t="s">
        <v>1527</v>
      </c>
      <c r="D2338" s="12" t="s">
        <v>1910</v>
      </c>
      <c r="E2338" s="12" t="s">
        <v>2225</v>
      </c>
      <c r="F2338" s="1">
        <v>3.5899999141693102</v>
      </c>
      <c r="G2338" s="1" t="s">
        <v>6765</v>
      </c>
      <c r="H2338" s="1">
        <v>4.5400001108646401E-3</v>
      </c>
      <c r="I2338" s="1" t="s">
        <v>6765</v>
      </c>
      <c r="J2338" s="1">
        <v>2.5700000696815599E-4</v>
      </c>
      <c r="K2338" s="1" t="s">
        <v>6765</v>
      </c>
      <c r="L2338" s="1">
        <v>4.0480000898241997E-3</v>
      </c>
      <c r="M2338" s="1" t="s">
        <v>6765</v>
      </c>
      <c r="N2338" s="1">
        <v>1.1490000179037499E-3</v>
      </c>
      <c r="O2338" s="1" t="s">
        <v>6765</v>
      </c>
    </row>
    <row r="2339" spans="1:15" x14ac:dyDescent="0.25">
      <c r="A2339" s="12" t="s">
        <v>2732</v>
      </c>
      <c r="B2339" s="12" t="s">
        <v>5500</v>
      </c>
      <c r="C2339" s="12" t="s">
        <v>1527</v>
      </c>
      <c r="D2339" s="12" t="s">
        <v>1679</v>
      </c>
      <c r="E2339" s="12" t="s">
        <v>2225</v>
      </c>
      <c r="F2339" s="1">
        <v>3.5899999141693102</v>
      </c>
      <c r="G2339" s="1" t="s">
        <v>6765</v>
      </c>
      <c r="H2339" s="1">
        <v>4.5400001108646401E-3</v>
      </c>
      <c r="I2339" s="1" t="s">
        <v>6765</v>
      </c>
      <c r="J2339" s="1">
        <v>2.5700000696815599E-4</v>
      </c>
      <c r="K2339" s="1" t="s">
        <v>6765</v>
      </c>
      <c r="L2339" s="1">
        <v>4.0480000898241997E-3</v>
      </c>
      <c r="M2339" s="1" t="s">
        <v>6765</v>
      </c>
      <c r="N2339" s="1">
        <v>1.1490000179037499E-3</v>
      </c>
      <c r="O2339" s="1" t="s">
        <v>6765</v>
      </c>
    </row>
    <row r="2340" spans="1:15" x14ac:dyDescent="0.25">
      <c r="A2340" s="12" t="s">
        <v>2240</v>
      </c>
      <c r="B2340" s="12" t="s">
        <v>5501</v>
      </c>
      <c r="C2340" s="12" t="s">
        <v>1527</v>
      </c>
      <c r="D2340" s="12" t="s">
        <v>1772</v>
      </c>
      <c r="E2340" s="12" t="s">
        <v>2225</v>
      </c>
      <c r="F2340" s="1">
        <v>3.5899999141693102</v>
      </c>
      <c r="G2340" s="1" t="s">
        <v>6765</v>
      </c>
      <c r="H2340" s="1">
        <v>4.5400001108646401E-3</v>
      </c>
      <c r="I2340" s="1" t="s">
        <v>6765</v>
      </c>
      <c r="J2340" s="1">
        <v>2.5700000696815599E-4</v>
      </c>
      <c r="K2340" s="1" t="s">
        <v>6765</v>
      </c>
      <c r="L2340" s="1">
        <v>4.0480000898241997E-3</v>
      </c>
      <c r="M2340" s="1" t="s">
        <v>6765</v>
      </c>
      <c r="N2340" s="1">
        <v>1.1490000179037499E-3</v>
      </c>
      <c r="O2340" s="1" t="s">
        <v>6765</v>
      </c>
    </row>
    <row r="2341" spans="1:15" x14ac:dyDescent="0.25">
      <c r="A2341" s="12" t="s">
        <v>2240</v>
      </c>
      <c r="B2341" s="12" t="s">
        <v>5502</v>
      </c>
      <c r="C2341" s="12" t="s">
        <v>1527</v>
      </c>
      <c r="D2341" s="12" t="s">
        <v>1828</v>
      </c>
      <c r="E2341" s="12" t="s">
        <v>2225</v>
      </c>
      <c r="F2341" s="1">
        <v>3.5899999141693102</v>
      </c>
      <c r="G2341" s="1" t="s">
        <v>6765</v>
      </c>
      <c r="H2341" s="1">
        <v>4.5400001108646401E-3</v>
      </c>
      <c r="I2341" s="1" t="s">
        <v>6765</v>
      </c>
      <c r="J2341" s="1">
        <v>2.5700000696815599E-4</v>
      </c>
      <c r="K2341" s="1" t="s">
        <v>6765</v>
      </c>
      <c r="L2341" s="1">
        <v>4.0480000898241997E-3</v>
      </c>
      <c r="M2341" s="1" t="s">
        <v>6765</v>
      </c>
      <c r="N2341" s="1">
        <v>1.1490000179037499E-3</v>
      </c>
      <c r="O2341" s="1" t="s">
        <v>6765</v>
      </c>
    </row>
    <row r="2342" spans="1:15" x14ac:dyDescent="0.25">
      <c r="A2342" s="12" t="s">
        <v>2732</v>
      </c>
      <c r="B2342" s="12" t="s">
        <v>5503</v>
      </c>
      <c r="C2342" s="12" t="s">
        <v>1527</v>
      </c>
      <c r="D2342" s="12" t="s">
        <v>5504</v>
      </c>
      <c r="E2342" s="12" t="s">
        <v>2225</v>
      </c>
      <c r="F2342" s="1">
        <v>3.5899999141693102</v>
      </c>
      <c r="G2342" s="1" t="s">
        <v>6765</v>
      </c>
      <c r="H2342" s="1">
        <v>4.5400001108646401E-3</v>
      </c>
      <c r="I2342" s="1" t="s">
        <v>6765</v>
      </c>
      <c r="J2342" s="1">
        <v>2.5700000696815599E-4</v>
      </c>
      <c r="K2342" s="1" t="s">
        <v>6765</v>
      </c>
      <c r="L2342" s="1">
        <v>4.0480000898241997E-3</v>
      </c>
      <c r="M2342" s="1" t="s">
        <v>6765</v>
      </c>
      <c r="N2342" s="1">
        <v>1.1490000179037499E-3</v>
      </c>
      <c r="O2342" s="1" t="s">
        <v>6765</v>
      </c>
    </row>
    <row r="2343" spans="1:15" x14ac:dyDescent="0.25">
      <c r="A2343" s="12" t="s">
        <v>2732</v>
      </c>
      <c r="B2343" s="12" t="s">
        <v>5505</v>
      </c>
      <c r="C2343" s="12" t="s">
        <v>1527</v>
      </c>
      <c r="D2343" s="12" t="s">
        <v>5506</v>
      </c>
      <c r="E2343" s="12" t="s">
        <v>2225</v>
      </c>
      <c r="F2343" s="1">
        <v>3.5899999141693102</v>
      </c>
      <c r="G2343" s="1" t="s">
        <v>6765</v>
      </c>
      <c r="H2343" s="1">
        <v>4.5400001108646401E-3</v>
      </c>
      <c r="I2343" s="1" t="s">
        <v>6765</v>
      </c>
      <c r="J2343" s="1">
        <v>2.5700000696815599E-4</v>
      </c>
      <c r="K2343" s="1" t="s">
        <v>6765</v>
      </c>
      <c r="L2343" s="1">
        <v>4.0480000898241997E-3</v>
      </c>
      <c r="M2343" s="1" t="s">
        <v>6765</v>
      </c>
      <c r="N2343" s="1">
        <v>1.1490000179037499E-3</v>
      </c>
      <c r="O2343" s="1" t="s">
        <v>6765</v>
      </c>
    </row>
    <row r="2344" spans="1:15" x14ac:dyDescent="0.25">
      <c r="A2344" s="12" t="s">
        <v>2732</v>
      </c>
      <c r="B2344" s="12" t="s">
        <v>5507</v>
      </c>
      <c r="C2344" s="12" t="s">
        <v>1527</v>
      </c>
      <c r="D2344" s="12" t="s">
        <v>1526</v>
      </c>
      <c r="E2344" s="12" t="s">
        <v>2225</v>
      </c>
      <c r="F2344" s="1">
        <v>3.5899999141693102</v>
      </c>
      <c r="G2344" s="1" t="s">
        <v>6765</v>
      </c>
      <c r="H2344" s="1">
        <v>4.5400001108646401E-3</v>
      </c>
      <c r="I2344" s="1" t="s">
        <v>6765</v>
      </c>
      <c r="J2344" s="1">
        <v>2.5700000696815599E-4</v>
      </c>
      <c r="K2344" s="1" t="s">
        <v>6765</v>
      </c>
      <c r="L2344" s="1">
        <v>4.0480000898241997E-3</v>
      </c>
      <c r="M2344" s="1" t="s">
        <v>6765</v>
      </c>
      <c r="N2344" s="1">
        <v>1.1490000179037499E-3</v>
      </c>
      <c r="O2344" s="1" t="s">
        <v>6765</v>
      </c>
    </row>
    <row r="2345" spans="1:15" x14ac:dyDescent="0.25">
      <c r="A2345" s="12" t="s">
        <v>2240</v>
      </c>
      <c r="B2345" s="12" t="s">
        <v>5508</v>
      </c>
      <c r="C2345" s="12" t="s">
        <v>1527</v>
      </c>
      <c r="D2345" s="12" t="s">
        <v>1604</v>
      </c>
      <c r="E2345" s="12" t="s">
        <v>2225</v>
      </c>
      <c r="F2345" s="1">
        <v>3.5899999141693102</v>
      </c>
      <c r="G2345" s="1" t="s">
        <v>6765</v>
      </c>
      <c r="H2345" s="1">
        <v>4.5400001108646401E-3</v>
      </c>
      <c r="I2345" s="1" t="s">
        <v>6765</v>
      </c>
      <c r="J2345" s="1">
        <v>2.5700000696815599E-4</v>
      </c>
      <c r="K2345" s="1" t="s">
        <v>6765</v>
      </c>
      <c r="L2345" s="1">
        <v>4.0480000898241997E-3</v>
      </c>
      <c r="M2345" s="1" t="s">
        <v>6765</v>
      </c>
      <c r="N2345" s="1">
        <v>1.1490000179037499E-3</v>
      </c>
      <c r="O2345" s="1" t="s">
        <v>6765</v>
      </c>
    </row>
    <row r="2346" spans="1:15" x14ac:dyDescent="0.25">
      <c r="A2346" s="12" t="s">
        <v>2240</v>
      </c>
      <c r="B2346" s="12" t="s">
        <v>5509</v>
      </c>
      <c r="C2346" s="12" t="s">
        <v>1527</v>
      </c>
      <c r="D2346" s="12" t="s">
        <v>1669</v>
      </c>
      <c r="E2346" s="12" t="s">
        <v>2225</v>
      </c>
      <c r="F2346" s="1">
        <v>3.5899999141693102</v>
      </c>
      <c r="G2346" s="1" t="s">
        <v>6765</v>
      </c>
      <c r="H2346" s="1">
        <v>4.5400001108646401E-3</v>
      </c>
      <c r="I2346" s="1" t="s">
        <v>6765</v>
      </c>
      <c r="J2346" s="1">
        <v>2.5700000696815599E-4</v>
      </c>
      <c r="K2346" s="1" t="s">
        <v>6765</v>
      </c>
      <c r="L2346" s="1">
        <v>4.0480000898241997E-3</v>
      </c>
      <c r="M2346" s="1" t="s">
        <v>6765</v>
      </c>
      <c r="N2346" s="1">
        <v>1.1490000179037499E-3</v>
      </c>
      <c r="O2346" s="1" t="s">
        <v>6765</v>
      </c>
    </row>
    <row r="2347" spans="1:15" x14ac:dyDescent="0.25">
      <c r="A2347" s="12" t="s">
        <v>2240</v>
      </c>
      <c r="B2347" s="12" t="s">
        <v>5510</v>
      </c>
      <c r="C2347" s="12" t="s">
        <v>1527</v>
      </c>
      <c r="D2347" s="12" t="s">
        <v>2952</v>
      </c>
      <c r="E2347" s="12" t="s">
        <v>2225</v>
      </c>
      <c r="F2347" s="1">
        <v>3.5899999141693102</v>
      </c>
      <c r="G2347" s="1" t="s">
        <v>6765</v>
      </c>
      <c r="H2347" s="1">
        <v>4.5400001108646401E-3</v>
      </c>
      <c r="I2347" s="1" t="s">
        <v>6765</v>
      </c>
      <c r="J2347" s="1">
        <v>2.5700000696815599E-4</v>
      </c>
      <c r="K2347" s="1" t="s">
        <v>6765</v>
      </c>
      <c r="L2347" s="1">
        <v>4.0480000898241997E-3</v>
      </c>
      <c r="M2347" s="1" t="s">
        <v>6765</v>
      </c>
      <c r="N2347" s="1">
        <v>1.1490000179037499E-3</v>
      </c>
      <c r="O2347" s="1" t="s">
        <v>6765</v>
      </c>
    </row>
    <row r="2348" spans="1:15" x14ac:dyDescent="0.25">
      <c r="A2348" s="12" t="s">
        <v>2732</v>
      </c>
      <c r="B2348" s="12" t="s">
        <v>5511</v>
      </c>
      <c r="C2348" s="12" t="s">
        <v>1527</v>
      </c>
      <c r="D2348" s="12" t="s">
        <v>1585</v>
      </c>
      <c r="E2348" s="12" t="s">
        <v>2225</v>
      </c>
      <c r="F2348" s="1">
        <v>3.5899999141693102</v>
      </c>
      <c r="G2348" s="1" t="s">
        <v>6765</v>
      </c>
      <c r="H2348" s="1">
        <v>4.5400001108646401E-3</v>
      </c>
      <c r="I2348" s="1" t="s">
        <v>6765</v>
      </c>
      <c r="J2348" s="1">
        <v>2.5700000696815599E-4</v>
      </c>
      <c r="K2348" s="1" t="s">
        <v>6765</v>
      </c>
      <c r="L2348" s="1">
        <v>4.0480000898241997E-3</v>
      </c>
      <c r="M2348" s="1" t="s">
        <v>6765</v>
      </c>
      <c r="N2348" s="1">
        <v>1.1490000179037499E-3</v>
      </c>
      <c r="O2348" s="1" t="s">
        <v>6765</v>
      </c>
    </row>
    <row r="2349" spans="1:15" x14ac:dyDescent="0.25">
      <c r="A2349" s="12" t="s">
        <v>2732</v>
      </c>
      <c r="B2349" s="12" t="s">
        <v>5512</v>
      </c>
      <c r="C2349" s="12" t="s">
        <v>1527</v>
      </c>
      <c r="D2349" s="12" t="s">
        <v>1540</v>
      </c>
      <c r="E2349" s="12" t="s">
        <v>2225</v>
      </c>
      <c r="F2349" s="1">
        <v>3.5899999141693102</v>
      </c>
      <c r="G2349" s="1" t="s">
        <v>6765</v>
      </c>
      <c r="H2349" s="1">
        <v>4.5400001108646401E-3</v>
      </c>
      <c r="I2349" s="1" t="s">
        <v>6765</v>
      </c>
      <c r="J2349" s="1">
        <v>2.5700000696815599E-4</v>
      </c>
      <c r="K2349" s="1" t="s">
        <v>6765</v>
      </c>
      <c r="L2349" s="1">
        <v>4.0480000898241997E-3</v>
      </c>
      <c r="M2349" s="1" t="s">
        <v>6765</v>
      </c>
      <c r="N2349" s="1">
        <v>1.1490000179037499E-3</v>
      </c>
      <c r="O2349" s="1" t="s">
        <v>6765</v>
      </c>
    </row>
    <row r="2350" spans="1:15" x14ac:dyDescent="0.25">
      <c r="A2350" s="12" t="s">
        <v>2240</v>
      </c>
      <c r="B2350" s="12" t="s">
        <v>5513</v>
      </c>
      <c r="C2350" s="12" t="s">
        <v>1527</v>
      </c>
      <c r="D2350" s="12" t="s">
        <v>5514</v>
      </c>
      <c r="E2350" s="12" t="s">
        <v>2225</v>
      </c>
      <c r="F2350" s="1">
        <v>3.5899999141693102</v>
      </c>
      <c r="G2350" s="1" t="s">
        <v>6765</v>
      </c>
      <c r="H2350" s="1">
        <v>4.5400001108646401E-3</v>
      </c>
      <c r="I2350" s="1" t="s">
        <v>6765</v>
      </c>
      <c r="J2350" s="1">
        <v>2.5700000696815599E-4</v>
      </c>
      <c r="K2350" s="1" t="s">
        <v>6765</v>
      </c>
      <c r="L2350" s="1">
        <v>4.0480000898241997E-3</v>
      </c>
      <c r="M2350" s="1" t="s">
        <v>6765</v>
      </c>
      <c r="N2350" s="1">
        <v>1.1490000179037499E-3</v>
      </c>
      <c r="O2350" s="1" t="s">
        <v>6765</v>
      </c>
    </row>
    <row r="2351" spans="1:15" x14ac:dyDescent="0.25">
      <c r="A2351" s="12" t="s">
        <v>2732</v>
      </c>
      <c r="B2351" s="12" t="s">
        <v>5515</v>
      </c>
      <c r="C2351" s="12" t="s">
        <v>1527</v>
      </c>
      <c r="D2351" s="12" t="s">
        <v>1599</v>
      </c>
      <c r="E2351" s="12" t="s">
        <v>2225</v>
      </c>
      <c r="F2351" s="1">
        <v>3.5899999141693102</v>
      </c>
      <c r="G2351" s="1" t="s">
        <v>6765</v>
      </c>
      <c r="H2351" s="1">
        <v>4.5400001108646401E-3</v>
      </c>
      <c r="I2351" s="1" t="s">
        <v>6765</v>
      </c>
      <c r="J2351" s="1">
        <v>2.5700000696815599E-4</v>
      </c>
      <c r="K2351" s="1" t="s">
        <v>6765</v>
      </c>
      <c r="L2351" s="1">
        <v>4.0480000898241997E-3</v>
      </c>
      <c r="M2351" s="1" t="s">
        <v>6765</v>
      </c>
      <c r="N2351" s="1">
        <v>1.1490000179037499E-3</v>
      </c>
      <c r="O2351" s="1" t="s">
        <v>6765</v>
      </c>
    </row>
    <row r="2352" spans="1:15" x14ac:dyDescent="0.25">
      <c r="A2352" s="12" t="s">
        <v>2732</v>
      </c>
      <c r="B2352" s="12" t="s">
        <v>5516</v>
      </c>
      <c r="C2352" s="12" t="s">
        <v>1527</v>
      </c>
      <c r="D2352" s="12" t="s">
        <v>2055</v>
      </c>
      <c r="E2352" s="12" t="s">
        <v>2225</v>
      </c>
      <c r="F2352" s="1">
        <v>3.5899999141693102</v>
      </c>
      <c r="G2352" s="1" t="s">
        <v>6765</v>
      </c>
      <c r="H2352" s="1">
        <v>4.5400001108646401E-3</v>
      </c>
      <c r="I2352" s="1" t="s">
        <v>6765</v>
      </c>
      <c r="J2352" s="1">
        <v>2.5700000696815599E-4</v>
      </c>
      <c r="K2352" s="1" t="s">
        <v>6765</v>
      </c>
      <c r="L2352" s="1">
        <v>4.0480000898241997E-3</v>
      </c>
      <c r="M2352" s="1" t="s">
        <v>6765</v>
      </c>
      <c r="N2352" s="1">
        <v>1.1490000179037499E-3</v>
      </c>
      <c r="O2352" s="1" t="s">
        <v>6765</v>
      </c>
    </row>
    <row r="2353" spans="1:15" x14ac:dyDescent="0.25">
      <c r="A2353" s="12" t="s">
        <v>2240</v>
      </c>
      <c r="B2353" s="12" t="s">
        <v>5517</v>
      </c>
      <c r="C2353" s="12" t="s">
        <v>1527</v>
      </c>
      <c r="D2353" s="12" t="s">
        <v>5518</v>
      </c>
      <c r="E2353" s="12" t="s">
        <v>2225</v>
      </c>
      <c r="F2353" s="1">
        <v>3.5899999141693102</v>
      </c>
      <c r="G2353" s="1" t="s">
        <v>6765</v>
      </c>
      <c r="H2353" s="1">
        <v>4.5400001108646401E-3</v>
      </c>
      <c r="I2353" s="1" t="s">
        <v>6765</v>
      </c>
      <c r="J2353" s="1">
        <v>2.5700000696815599E-4</v>
      </c>
      <c r="K2353" s="1" t="s">
        <v>6765</v>
      </c>
      <c r="L2353" s="1">
        <v>4.0480000898241997E-3</v>
      </c>
      <c r="M2353" s="1" t="s">
        <v>6765</v>
      </c>
      <c r="N2353" s="1">
        <v>1.1490000179037499E-3</v>
      </c>
      <c r="O2353" s="1" t="s">
        <v>6765</v>
      </c>
    </row>
    <row r="2354" spans="1:15" x14ac:dyDescent="0.25">
      <c r="A2354" s="12" t="s">
        <v>2240</v>
      </c>
      <c r="B2354" s="12" t="s">
        <v>5519</v>
      </c>
      <c r="C2354" s="12" t="s">
        <v>1527</v>
      </c>
      <c r="D2354" s="12" t="s">
        <v>2979</v>
      </c>
      <c r="E2354" s="12" t="s">
        <v>2225</v>
      </c>
      <c r="F2354" s="1">
        <v>3.5899999141693102</v>
      </c>
      <c r="G2354" s="1" t="s">
        <v>6765</v>
      </c>
      <c r="H2354" s="1">
        <v>4.5400001108646401E-3</v>
      </c>
      <c r="I2354" s="1" t="s">
        <v>6765</v>
      </c>
      <c r="J2354" s="1">
        <v>2.5700000696815599E-4</v>
      </c>
      <c r="K2354" s="1" t="s">
        <v>6765</v>
      </c>
      <c r="L2354" s="1">
        <v>4.0480000898241997E-3</v>
      </c>
      <c r="M2354" s="1" t="s">
        <v>6765</v>
      </c>
      <c r="N2354" s="1">
        <v>1.1490000179037499E-3</v>
      </c>
      <c r="O2354" s="1" t="s">
        <v>6765</v>
      </c>
    </row>
    <row r="2355" spans="1:15" x14ac:dyDescent="0.25">
      <c r="A2355" s="12" t="s">
        <v>2732</v>
      </c>
      <c r="B2355" s="12" t="s">
        <v>5520</v>
      </c>
      <c r="C2355" s="12" t="s">
        <v>1527</v>
      </c>
      <c r="D2355" s="12" t="s">
        <v>2114</v>
      </c>
      <c r="E2355" s="12" t="s">
        <v>2225</v>
      </c>
      <c r="F2355" s="1">
        <v>3.5899999141693102</v>
      </c>
      <c r="G2355" s="1" t="s">
        <v>6765</v>
      </c>
      <c r="H2355" s="1">
        <v>4.5400001108646401E-3</v>
      </c>
      <c r="I2355" s="1" t="s">
        <v>6765</v>
      </c>
      <c r="J2355" s="1">
        <v>2.5700000696815599E-4</v>
      </c>
      <c r="K2355" s="1" t="s">
        <v>6765</v>
      </c>
      <c r="L2355" s="1">
        <v>4.0480000898241997E-3</v>
      </c>
      <c r="M2355" s="1" t="s">
        <v>6765</v>
      </c>
      <c r="N2355" s="1">
        <v>1.1490000179037499E-3</v>
      </c>
      <c r="O2355" s="1" t="s">
        <v>6765</v>
      </c>
    </row>
    <row r="2356" spans="1:15" x14ac:dyDescent="0.25">
      <c r="A2356" s="12" t="s">
        <v>2240</v>
      </c>
      <c r="B2356" s="12" t="s">
        <v>5521</v>
      </c>
      <c r="C2356" s="12" t="s">
        <v>1527</v>
      </c>
      <c r="D2356" s="12" t="s">
        <v>2298</v>
      </c>
      <c r="E2356" s="12" t="s">
        <v>2225</v>
      </c>
      <c r="F2356" s="1">
        <v>3.5899999141693102</v>
      </c>
      <c r="G2356" s="1" t="s">
        <v>6765</v>
      </c>
      <c r="H2356" s="1">
        <v>4.5400001108646401E-3</v>
      </c>
      <c r="I2356" s="1" t="s">
        <v>6765</v>
      </c>
      <c r="J2356" s="1">
        <v>2.5700000696815599E-4</v>
      </c>
      <c r="K2356" s="1" t="s">
        <v>6765</v>
      </c>
      <c r="L2356" s="1">
        <v>4.0480000898241997E-3</v>
      </c>
      <c r="M2356" s="1" t="s">
        <v>6765</v>
      </c>
      <c r="N2356" s="1">
        <v>1.1490000179037499E-3</v>
      </c>
      <c r="O2356" s="1" t="s">
        <v>6765</v>
      </c>
    </row>
    <row r="2357" spans="1:15" x14ac:dyDescent="0.25">
      <c r="A2357" s="12" t="s">
        <v>2732</v>
      </c>
      <c r="B2357" s="12" t="s">
        <v>5522</v>
      </c>
      <c r="C2357" s="12" t="s">
        <v>1527</v>
      </c>
      <c r="D2357" s="12" t="s">
        <v>1792</v>
      </c>
      <c r="E2357" s="12" t="s">
        <v>2225</v>
      </c>
      <c r="F2357" s="1">
        <v>3.5899999141693102</v>
      </c>
      <c r="G2357" s="1" t="s">
        <v>6765</v>
      </c>
      <c r="H2357" s="1">
        <v>4.5400001108646401E-3</v>
      </c>
      <c r="I2357" s="1" t="s">
        <v>6765</v>
      </c>
      <c r="J2357" s="1">
        <v>2.5700000696815599E-4</v>
      </c>
      <c r="K2357" s="1" t="s">
        <v>6765</v>
      </c>
      <c r="L2357" s="1">
        <v>4.0480000898241997E-3</v>
      </c>
      <c r="M2357" s="1" t="s">
        <v>6765</v>
      </c>
      <c r="N2357" s="1">
        <v>1.1490000179037499E-3</v>
      </c>
      <c r="O2357" s="1" t="s">
        <v>6765</v>
      </c>
    </row>
    <row r="2358" spans="1:15" x14ac:dyDescent="0.25">
      <c r="A2358" s="12" t="s">
        <v>2240</v>
      </c>
      <c r="B2358" s="12" t="s">
        <v>5523</v>
      </c>
      <c r="C2358" s="12" t="s">
        <v>1527</v>
      </c>
      <c r="D2358" s="12" t="s">
        <v>5524</v>
      </c>
      <c r="E2358" s="12" t="s">
        <v>2225</v>
      </c>
      <c r="F2358" s="1">
        <v>3.5899999141693102</v>
      </c>
      <c r="G2358" s="1" t="s">
        <v>6765</v>
      </c>
      <c r="H2358" s="1">
        <v>4.5400001108646401E-3</v>
      </c>
      <c r="I2358" s="1" t="s">
        <v>6765</v>
      </c>
      <c r="J2358" s="1">
        <v>2.5700000696815599E-4</v>
      </c>
      <c r="K2358" s="1" t="s">
        <v>6765</v>
      </c>
      <c r="L2358" s="1">
        <v>4.0480000898241997E-3</v>
      </c>
      <c r="M2358" s="1" t="s">
        <v>6765</v>
      </c>
      <c r="N2358" s="1">
        <v>1.1490000179037499E-3</v>
      </c>
      <c r="O2358" s="1" t="s">
        <v>6765</v>
      </c>
    </row>
    <row r="2359" spans="1:15" x14ac:dyDescent="0.25">
      <c r="A2359" s="12" t="s">
        <v>2240</v>
      </c>
      <c r="B2359" s="12" t="s">
        <v>5525</v>
      </c>
      <c r="C2359" s="12" t="s">
        <v>1527</v>
      </c>
      <c r="D2359" s="12" t="s">
        <v>1822</v>
      </c>
      <c r="E2359" s="12" t="s">
        <v>2225</v>
      </c>
      <c r="F2359" s="1">
        <v>3.5899999141693102</v>
      </c>
      <c r="G2359" s="1" t="s">
        <v>6765</v>
      </c>
      <c r="H2359" s="1">
        <v>4.5400001108646401E-3</v>
      </c>
      <c r="I2359" s="1" t="s">
        <v>6765</v>
      </c>
      <c r="J2359" s="1">
        <v>2.5700000696815599E-4</v>
      </c>
      <c r="K2359" s="1" t="s">
        <v>6765</v>
      </c>
      <c r="L2359" s="1">
        <v>4.0480000898241997E-3</v>
      </c>
      <c r="M2359" s="1" t="s">
        <v>6765</v>
      </c>
      <c r="N2359" s="1">
        <v>1.1490000179037499E-3</v>
      </c>
      <c r="O2359" s="1" t="s">
        <v>6765</v>
      </c>
    </row>
    <row r="2360" spans="1:15" x14ac:dyDescent="0.25">
      <c r="A2360" s="12" t="s">
        <v>2732</v>
      </c>
      <c r="B2360" s="12" t="s">
        <v>5526</v>
      </c>
      <c r="C2360" s="12" t="s">
        <v>1527</v>
      </c>
      <c r="D2360" s="12" t="s">
        <v>2305</v>
      </c>
      <c r="E2360" s="12" t="s">
        <v>2225</v>
      </c>
      <c r="F2360" s="1">
        <v>3.5899999141693102</v>
      </c>
      <c r="G2360" s="1" t="s">
        <v>6765</v>
      </c>
      <c r="H2360" s="1">
        <v>4.5400001108646401E-3</v>
      </c>
      <c r="I2360" s="1" t="s">
        <v>6765</v>
      </c>
      <c r="J2360" s="1">
        <v>2.5700000696815599E-4</v>
      </c>
      <c r="K2360" s="1" t="s">
        <v>6765</v>
      </c>
      <c r="L2360" s="1">
        <v>4.0480000898241997E-3</v>
      </c>
      <c r="M2360" s="1" t="s">
        <v>6765</v>
      </c>
      <c r="N2360" s="1">
        <v>1.1490000179037499E-3</v>
      </c>
      <c r="O2360" s="1" t="s">
        <v>6765</v>
      </c>
    </row>
    <row r="2361" spans="1:15" x14ac:dyDescent="0.25">
      <c r="A2361" s="12" t="s">
        <v>2240</v>
      </c>
      <c r="B2361" s="12" t="s">
        <v>5527</v>
      </c>
      <c r="C2361" s="12" t="s">
        <v>1527</v>
      </c>
      <c r="D2361" s="12" t="s">
        <v>1717</v>
      </c>
      <c r="E2361" s="12" t="s">
        <v>2225</v>
      </c>
      <c r="F2361" s="1">
        <v>3.5899999141693102</v>
      </c>
      <c r="G2361" s="1" t="s">
        <v>6765</v>
      </c>
      <c r="H2361" s="1">
        <v>4.5400001108646401E-3</v>
      </c>
      <c r="I2361" s="1" t="s">
        <v>6765</v>
      </c>
      <c r="J2361" s="1">
        <v>2.5700000696815599E-4</v>
      </c>
      <c r="K2361" s="1" t="s">
        <v>6765</v>
      </c>
      <c r="L2361" s="1">
        <v>4.0480000898241997E-3</v>
      </c>
      <c r="M2361" s="1" t="s">
        <v>6765</v>
      </c>
      <c r="N2361" s="1">
        <v>1.1490000179037499E-3</v>
      </c>
      <c r="O2361" s="1" t="s">
        <v>6765</v>
      </c>
    </row>
    <row r="2362" spans="1:15" x14ac:dyDescent="0.25">
      <c r="A2362" s="12" t="s">
        <v>2732</v>
      </c>
      <c r="B2362" s="12" t="s">
        <v>5528</v>
      </c>
      <c r="C2362" s="12" t="s">
        <v>1527</v>
      </c>
      <c r="D2362" s="12" t="s">
        <v>5529</v>
      </c>
      <c r="E2362" s="12" t="s">
        <v>2225</v>
      </c>
      <c r="F2362" s="1">
        <v>3.5899999141693102</v>
      </c>
      <c r="G2362" s="1" t="s">
        <v>6765</v>
      </c>
      <c r="H2362" s="1">
        <v>4.5400001108646401E-3</v>
      </c>
      <c r="I2362" s="1" t="s">
        <v>6765</v>
      </c>
      <c r="J2362" s="1">
        <v>2.5700000696815599E-4</v>
      </c>
      <c r="K2362" s="1" t="s">
        <v>6765</v>
      </c>
      <c r="L2362" s="1">
        <v>4.0480000898241997E-3</v>
      </c>
      <c r="M2362" s="1" t="s">
        <v>6765</v>
      </c>
      <c r="N2362" s="1">
        <v>1.1490000179037499E-3</v>
      </c>
      <c r="O2362" s="1" t="s">
        <v>6765</v>
      </c>
    </row>
    <row r="2363" spans="1:15" x14ac:dyDescent="0.25">
      <c r="A2363" s="12" t="s">
        <v>2240</v>
      </c>
      <c r="B2363" s="12" t="s">
        <v>5530</v>
      </c>
      <c r="C2363" s="12" t="s">
        <v>1527</v>
      </c>
      <c r="D2363" s="12" t="s">
        <v>1621</v>
      </c>
      <c r="E2363" s="12" t="s">
        <v>2225</v>
      </c>
      <c r="F2363" s="1">
        <v>3.5899999141693102</v>
      </c>
      <c r="G2363" s="1" t="s">
        <v>6765</v>
      </c>
      <c r="H2363" s="1">
        <v>4.5400001108646401E-3</v>
      </c>
      <c r="I2363" s="1" t="s">
        <v>6765</v>
      </c>
      <c r="J2363" s="1">
        <v>2.5700000696815599E-4</v>
      </c>
      <c r="K2363" s="1" t="s">
        <v>6765</v>
      </c>
      <c r="L2363" s="1">
        <v>4.0480000898241997E-3</v>
      </c>
      <c r="M2363" s="1" t="s">
        <v>6765</v>
      </c>
      <c r="N2363" s="1">
        <v>1.1490000179037499E-3</v>
      </c>
      <c r="O2363" s="1" t="s">
        <v>6765</v>
      </c>
    </row>
    <row r="2364" spans="1:15" x14ac:dyDescent="0.25">
      <c r="A2364" s="12" t="s">
        <v>4105</v>
      </c>
      <c r="B2364" s="12" t="s">
        <v>5531</v>
      </c>
      <c r="C2364" s="12" t="s">
        <v>1562</v>
      </c>
      <c r="D2364" s="12" t="s">
        <v>1854</v>
      </c>
      <c r="E2364" s="12" t="s">
        <v>2225</v>
      </c>
      <c r="F2364" s="1">
        <v>3.5899999141693102</v>
      </c>
      <c r="G2364" s="1" t="s">
        <v>6765</v>
      </c>
      <c r="H2364" s="1">
        <v>4.5400001108646401E-3</v>
      </c>
      <c r="I2364" s="1" t="s">
        <v>6765</v>
      </c>
      <c r="J2364" s="1">
        <v>2.5700000696815599E-4</v>
      </c>
      <c r="K2364" s="1" t="s">
        <v>6765</v>
      </c>
      <c r="L2364" s="1">
        <v>4.0480000898241997E-3</v>
      </c>
      <c r="M2364" s="1" t="s">
        <v>6765</v>
      </c>
      <c r="N2364" s="1">
        <v>1.1490000179037499E-3</v>
      </c>
      <c r="O2364" s="1" t="s">
        <v>6765</v>
      </c>
    </row>
    <row r="2365" spans="1:15" x14ac:dyDescent="0.25">
      <c r="A2365" s="12" t="s">
        <v>4105</v>
      </c>
      <c r="B2365" s="12" t="s">
        <v>5532</v>
      </c>
      <c r="C2365" s="12" t="s">
        <v>1562</v>
      </c>
      <c r="D2365" s="12" t="s">
        <v>5533</v>
      </c>
      <c r="E2365" s="12" t="s">
        <v>2225</v>
      </c>
      <c r="F2365" s="1">
        <v>3.5899999141693102</v>
      </c>
      <c r="G2365" s="1" t="s">
        <v>6765</v>
      </c>
      <c r="H2365" s="1">
        <v>4.5400001108646401E-3</v>
      </c>
      <c r="I2365" s="1" t="s">
        <v>6765</v>
      </c>
      <c r="J2365" s="1">
        <v>2.5700000696815599E-4</v>
      </c>
      <c r="K2365" s="1" t="s">
        <v>6765</v>
      </c>
      <c r="L2365" s="1">
        <v>4.0480000898241997E-3</v>
      </c>
      <c r="M2365" s="1" t="s">
        <v>6765</v>
      </c>
      <c r="N2365" s="1">
        <v>1.1490000179037499E-3</v>
      </c>
      <c r="O2365" s="1" t="s">
        <v>6765</v>
      </c>
    </row>
    <row r="2366" spans="1:15" x14ac:dyDescent="0.25">
      <c r="A2366" s="12" t="s">
        <v>4105</v>
      </c>
      <c r="B2366" s="12" t="s">
        <v>5534</v>
      </c>
      <c r="C2366" s="12" t="s">
        <v>1562</v>
      </c>
      <c r="D2366" s="12" t="s">
        <v>2188</v>
      </c>
      <c r="E2366" s="12" t="s">
        <v>2225</v>
      </c>
      <c r="F2366" s="1">
        <v>3.5899999141693102</v>
      </c>
      <c r="G2366" s="1" t="s">
        <v>6765</v>
      </c>
      <c r="H2366" s="1">
        <v>4.5400001108646401E-3</v>
      </c>
      <c r="I2366" s="1" t="s">
        <v>6765</v>
      </c>
      <c r="J2366" s="1">
        <v>2.5700000696815599E-4</v>
      </c>
      <c r="K2366" s="1" t="s">
        <v>6765</v>
      </c>
      <c r="L2366" s="1">
        <v>4.0480000898241997E-3</v>
      </c>
      <c r="M2366" s="1" t="s">
        <v>6765</v>
      </c>
      <c r="N2366" s="1">
        <v>1.1490000179037499E-3</v>
      </c>
      <c r="O2366" s="1" t="s">
        <v>6765</v>
      </c>
    </row>
    <row r="2367" spans="1:15" x14ac:dyDescent="0.25">
      <c r="A2367" s="12" t="s">
        <v>4105</v>
      </c>
      <c r="B2367" s="12" t="s">
        <v>5535</v>
      </c>
      <c r="C2367" s="12" t="s">
        <v>1562</v>
      </c>
      <c r="D2367" s="12" t="s">
        <v>5536</v>
      </c>
      <c r="E2367" s="12" t="s">
        <v>2225</v>
      </c>
      <c r="F2367" s="1">
        <v>3.5899999141693102</v>
      </c>
      <c r="G2367" s="1" t="s">
        <v>6765</v>
      </c>
      <c r="H2367" s="1">
        <v>4.5400001108646401E-3</v>
      </c>
      <c r="I2367" s="1" t="s">
        <v>6765</v>
      </c>
      <c r="J2367" s="1">
        <v>2.5700000696815599E-4</v>
      </c>
      <c r="K2367" s="1" t="s">
        <v>6765</v>
      </c>
      <c r="L2367" s="1">
        <v>4.0480000898241997E-3</v>
      </c>
      <c r="M2367" s="1" t="s">
        <v>6765</v>
      </c>
      <c r="N2367" s="1">
        <v>1.1490000179037499E-3</v>
      </c>
      <c r="O2367" s="1" t="s">
        <v>6765</v>
      </c>
    </row>
    <row r="2368" spans="1:15" x14ac:dyDescent="0.25">
      <c r="A2368" s="12" t="s">
        <v>4105</v>
      </c>
      <c r="B2368" s="12" t="s">
        <v>5537</v>
      </c>
      <c r="C2368" s="12" t="s">
        <v>1562</v>
      </c>
      <c r="D2368" s="12" t="s">
        <v>1590</v>
      </c>
      <c r="E2368" s="12" t="s">
        <v>2225</v>
      </c>
      <c r="F2368" s="1">
        <v>3.5899999141693102</v>
      </c>
      <c r="G2368" s="1" t="s">
        <v>6765</v>
      </c>
      <c r="H2368" s="1">
        <v>4.5400001108646401E-3</v>
      </c>
      <c r="I2368" s="1" t="s">
        <v>6765</v>
      </c>
      <c r="J2368" s="1">
        <v>2.5700000696815599E-4</v>
      </c>
      <c r="K2368" s="1" t="s">
        <v>6765</v>
      </c>
      <c r="L2368" s="1">
        <v>4.0480000898241997E-3</v>
      </c>
      <c r="M2368" s="1" t="s">
        <v>6765</v>
      </c>
      <c r="N2368" s="1">
        <v>1.1490000179037499E-3</v>
      </c>
      <c r="O2368" s="1" t="s">
        <v>6765</v>
      </c>
    </row>
    <row r="2369" spans="1:15" x14ac:dyDescent="0.25">
      <c r="A2369" s="12" t="s">
        <v>4105</v>
      </c>
      <c r="B2369" s="12" t="s">
        <v>5538</v>
      </c>
      <c r="C2369" s="12" t="s">
        <v>1562</v>
      </c>
      <c r="D2369" s="12" t="s">
        <v>1633</v>
      </c>
      <c r="E2369" s="12" t="s">
        <v>2225</v>
      </c>
      <c r="F2369" s="1">
        <v>3.5899999141693102</v>
      </c>
      <c r="G2369" s="1" t="s">
        <v>6765</v>
      </c>
      <c r="H2369" s="1">
        <v>4.5400001108646401E-3</v>
      </c>
      <c r="I2369" s="1" t="s">
        <v>6765</v>
      </c>
      <c r="J2369" s="1">
        <v>2.5700000696815599E-4</v>
      </c>
      <c r="K2369" s="1" t="s">
        <v>6765</v>
      </c>
      <c r="L2369" s="1">
        <v>4.0480000898241997E-3</v>
      </c>
      <c r="M2369" s="1" t="s">
        <v>6765</v>
      </c>
      <c r="N2369" s="1">
        <v>1.1490000179037499E-3</v>
      </c>
      <c r="O2369" s="1" t="s">
        <v>6765</v>
      </c>
    </row>
    <row r="2370" spans="1:15" x14ac:dyDescent="0.25">
      <c r="A2370" s="12" t="s">
        <v>4105</v>
      </c>
      <c r="B2370" s="12" t="s">
        <v>5539</v>
      </c>
      <c r="C2370" s="12" t="s">
        <v>1562</v>
      </c>
      <c r="D2370" s="12" t="s">
        <v>5540</v>
      </c>
      <c r="E2370" s="12" t="s">
        <v>2225</v>
      </c>
      <c r="F2370" s="1">
        <v>3.5899999141693102</v>
      </c>
      <c r="G2370" s="1" t="s">
        <v>6765</v>
      </c>
      <c r="H2370" s="1">
        <v>4.5400001108646401E-3</v>
      </c>
      <c r="I2370" s="1" t="s">
        <v>6765</v>
      </c>
      <c r="J2370" s="1">
        <v>2.5700000696815599E-4</v>
      </c>
      <c r="K2370" s="1" t="s">
        <v>6765</v>
      </c>
      <c r="L2370" s="1">
        <v>4.0480000898241997E-3</v>
      </c>
      <c r="M2370" s="1" t="s">
        <v>6765</v>
      </c>
      <c r="N2370" s="1">
        <v>1.1490000179037499E-3</v>
      </c>
      <c r="O2370" s="1" t="s">
        <v>6765</v>
      </c>
    </row>
    <row r="2371" spans="1:15" x14ac:dyDescent="0.25">
      <c r="A2371" s="12" t="s">
        <v>4105</v>
      </c>
      <c r="B2371" s="12" t="s">
        <v>5541</v>
      </c>
      <c r="C2371" s="12" t="s">
        <v>1562</v>
      </c>
      <c r="D2371" s="12" t="s">
        <v>1821</v>
      </c>
      <c r="E2371" s="12" t="s">
        <v>2225</v>
      </c>
      <c r="F2371" s="1">
        <v>3.5899999141693102</v>
      </c>
      <c r="G2371" s="1" t="s">
        <v>6765</v>
      </c>
      <c r="H2371" s="1">
        <v>4.5400001108646401E-3</v>
      </c>
      <c r="I2371" s="1" t="s">
        <v>6765</v>
      </c>
      <c r="J2371" s="1">
        <v>2.5700000696815599E-4</v>
      </c>
      <c r="K2371" s="1" t="s">
        <v>6765</v>
      </c>
      <c r="L2371" s="1">
        <v>4.0480000898241997E-3</v>
      </c>
      <c r="M2371" s="1" t="s">
        <v>6765</v>
      </c>
      <c r="N2371" s="1">
        <v>1.1490000179037499E-3</v>
      </c>
      <c r="O2371" s="1" t="s">
        <v>6765</v>
      </c>
    </row>
    <row r="2372" spans="1:15" x14ac:dyDescent="0.25">
      <c r="A2372" s="12" t="s">
        <v>4509</v>
      </c>
      <c r="B2372" s="12" t="s">
        <v>5542</v>
      </c>
      <c r="C2372" s="12" t="s">
        <v>1562</v>
      </c>
      <c r="D2372" s="12" t="s">
        <v>2119</v>
      </c>
      <c r="E2372" s="12" t="s">
        <v>2225</v>
      </c>
      <c r="F2372" s="1">
        <v>3.5899999141693102</v>
      </c>
      <c r="G2372" s="1" t="s">
        <v>4497</v>
      </c>
      <c r="H2372" s="1">
        <v>4.5400001108646401E-3</v>
      </c>
      <c r="I2372" s="1" t="s">
        <v>4497</v>
      </c>
      <c r="J2372" s="1">
        <v>2.5700000696815599E-4</v>
      </c>
      <c r="K2372" s="1" t="s">
        <v>4497</v>
      </c>
      <c r="L2372" s="1">
        <v>4.0480000898241997E-3</v>
      </c>
      <c r="M2372" s="1" t="s">
        <v>4497</v>
      </c>
      <c r="N2372" s="1">
        <v>1.1490000179037499E-3</v>
      </c>
      <c r="O2372" s="1" t="s">
        <v>4497</v>
      </c>
    </row>
    <row r="2373" spans="1:15" x14ac:dyDescent="0.25">
      <c r="A2373" s="12" t="s">
        <v>4509</v>
      </c>
      <c r="B2373" s="12" t="s">
        <v>5543</v>
      </c>
      <c r="C2373" s="12" t="s">
        <v>1562</v>
      </c>
      <c r="D2373" s="12" t="s">
        <v>1534</v>
      </c>
      <c r="E2373" s="12" t="s">
        <v>2225</v>
      </c>
      <c r="F2373" s="1">
        <v>3.5899999141693102</v>
      </c>
      <c r="G2373" s="1" t="s">
        <v>4497</v>
      </c>
      <c r="H2373" s="1">
        <v>4.5400001108646401E-3</v>
      </c>
      <c r="I2373" s="1" t="s">
        <v>4497</v>
      </c>
      <c r="J2373" s="1">
        <v>2.5700000696815599E-4</v>
      </c>
      <c r="K2373" s="1" t="s">
        <v>4497</v>
      </c>
      <c r="L2373" s="1">
        <v>4.0480000898241997E-3</v>
      </c>
      <c r="M2373" s="1" t="s">
        <v>4497</v>
      </c>
      <c r="N2373" s="1">
        <v>1.1490000179037499E-3</v>
      </c>
      <c r="O2373" s="1" t="s">
        <v>4497</v>
      </c>
    </row>
    <row r="2374" spans="1:15" x14ac:dyDescent="0.25">
      <c r="A2374" s="12" t="s">
        <v>4105</v>
      </c>
      <c r="B2374" s="12" t="s">
        <v>5544</v>
      </c>
      <c r="C2374" s="12" t="s">
        <v>1562</v>
      </c>
      <c r="D2374" s="12" t="s">
        <v>5545</v>
      </c>
      <c r="E2374" s="12" t="s">
        <v>2225</v>
      </c>
      <c r="F2374" s="1">
        <v>3.5899999141693102</v>
      </c>
      <c r="G2374" s="1" t="s">
        <v>6765</v>
      </c>
      <c r="H2374" s="1">
        <v>4.5400001108646401E-3</v>
      </c>
      <c r="I2374" s="1" t="s">
        <v>6765</v>
      </c>
      <c r="J2374" s="1">
        <v>2.5700000696815599E-4</v>
      </c>
      <c r="K2374" s="1" t="s">
        <v>6765</v>
      </c>
      <c r="L2374" s="1">
        <v>4.0480000898241997E-3</v>
      </c>
      <c r="M2374" s="1" t="s">
        <v>6765</v>
      </c>
      <c r="N2374" s="1">
        <v>1.1490000179037499E-3</v>
      </c>
      <c r="O2374" s="1" t="s">
        <v>6765</v>
      </c>
    </row>
    <row r="2375" spans="1:15" x14ac:dyDescent="0.25">
      <c r="A2375" s="12" t="s">
        <v>4105</v>
      </c>
      <c r="B2375" s="12" t="s">
        <v>5546</v>
      </c>
      <c r="C2375" s="12" t="s">
        <v>1562</v>
      </c>
      <c r="D2375" s="12" t="s">
        <v>1553</v>
      </c>
      <c r="E2375" s="12" t="s">
        <v>2225</v>
      </c>
      <c r="F2375" s="1">
        <v>3.5899999141693102</v>
      </c>
      <c r="G2375" s="1" t="s">
        <v>6765</v>
      </c>
      <c r="H2375" s="1">
        <v>4.5400001108646401E-3</v>
      </c>
      <c r="I2375" s="1" t="s">
        <v>6765</v>
      </c>
      <c r="J2375" s="1">
        <v>2.5700000696815599E-4</v>
      </c>
      <c r="K2375" s="1" t="s">
        <v>6765</v>
      </c>
      <c r="L2375" s="1">
        <v>4.0480000898241997E-3</v>
      </c>
      <c r="M2375" s="1" t="s">
        <v>6765</v>
      </c>
      <c r="N2375" s="1">
        <v>1.1490000179037499E-3</v>
      </c>
      <c r="O2375" s="1" t="s">
        <v>6765</v>
      </c>
    </row>
    <row r="2376" spans="1:15" x14ac:dyDescent="0.25">
      <c r="A2376" s="12" t="s">
        <v>4105</v>
      </c>
      <c r="B2376" s="12" t="s">
        <v>5547</v>
      </c>
      <c r="C2376" s="12" t="s">
        <v>1562</v>
      </c>
      <c r="D2376" s="12" t="s">
        <v>1931</v>
      </c>
      <c r="E2376" s="12" t="s">
        <v>2225</v>
      </c>
      <c r="F2376" s="1">
        <v>3.5899999141693102</v>
      </c>
      <c r="G2376" s="1" t="s">
        <v>6765</v>
      </c>
      <c r="H2376" s="1">
        <v>4.5400001108646401E-3</v>
      </c>
      <c r="I2376" s="1" t="s">
        <v>6765</v>
      </c>
      <c r="J2376" s="1">
        <v>2.5700000696815599E-4</v>
      </c>
      <c r="K2376" s="1" t="s">
        <v>6765</v>
      </c>
      <c r="L2376" s="1">
        <v>4.0480000898241997E-3</v>
      </c>
      <c r="M2376" s="1" t="s">
        <v>6765</v>
      </c>
      <c r="N2376" s="1">
        <v>1.1490000179037499E-3</v>
      </c>
      <c r="O2376" s="1" t="s">
        <v>6765</v>
      </c>
    </row>
    <row r="2377" spans="1:15" x14ac:dyDescent="0.25">
      <c r="A2377" s="12" t="s">
        <v>4105</v>
      </c>
      <c r="B2377" s="12" t="s">
        <v>5548</v>
      </c>
      <c r="C2377" s="12" t="s">
        <v>1562</v>
      </c>
      <c r="D2377" s="12" t="s">
        <v>5549</v>
      </c>
      <c r="E2377" s="12" t="s">
        <v>2225</v>
      </c>
      <c r="F2377" s="1">
        <v>3.5899999141693102</v>
      </c>
      <c r="G2377" s="1" t="s">
        <v>6765</v>
      </c>
      <c r="H2377" s="1">
        <v>4.5400001108646401E-3</v>
      </c>
      <c r="I2377" s="1" t="s">
        <v>6765</v>
      </c>
      <c r="J2377" s="1">
        <v>2.5700000696815599E-4</v>
      </c>
      <c r="K2377" s="1" t="s">
        <v>6765</v>
      </c>
      <c r="L2377" s="1">
        <v>4.0480000898241997E-3</v>
      </c>
      <c r="M2377" s="1" t="s">
        <v>6765</v>
      </c>
      <c r="N2377" s="1">
        <v>1.1490000179037499E-3</v>
      </c>
      <c r="O2377" s="1" t="s">
        <v>6765</v>
      </c>
    </row>
    <row r="2378" spans="1:15" x14ac:dyDescent="0.25">
      <c r="A2378" s="12" t="s">
        <v>4509</v>
      </c>
      <c r="B2378" s="12" t="s">
        <v>5550</v>
      </c>
      <c r="C2378" s="12" t="s">
        <v>1562</v>
      </c>
      <c r="D2378" s="12" t="s">
        <v>5551</v>
      </c>
      <c r="E2378" s="12" t="s">
        <v>2225</v>
      </c>
      <c r="F2378" s="1">
        <v>3.5899999141693102</v>
      </c>
      <c r="G2378" s="1" t="s">
        <v>4497</v>
      </c>
      <c r="H2378" s="1">
        <v>4.5400001108646401E-3</v>
      </c>
      <c r="I2378" s="1" t="s">
        <v>4497</v>
      </c>
      <c r="J2378" s="1">
        <v>2.5700000696815599E-4</v>
      </c>
      <c r="K2378" s="1" t="s">
        <v>4497</v>
      </c>
      <c r="L2378" s="1">
        <v>4.0480000898241997E-3</v>
      </c>
      <c r="M2378" s="1" t="s">
        <v>4497</v>
      </c>
      <c r="N2378" s="1">
        <v>1.1490000179037499E-3</v>
      </c>
      <c r="O2378" s="1" t="s">
        <v>4497</v>
      </c>
    </row>
    <row r="2379" spans="1:15" x14ac:dyDescent="0.25">
      <c r="A2379" s="12" t="s">
        <v>4493</v>
      </c>
      <c r="B2379" s="12" t="s">
        <v>5552</v>
      </c>
      <c r="C2379" s="12" t="s">
        <v>1562</v>
      </c>
      <c r="D2379" s="12" t="s">
        <v>2643</v>
      </c>
      <c r="E2379" s="12" t="s">
        <v>2225</v>
      </c>
      <c r="F2379" s="1">
        <v>5.2682189941406303</v>
      </c>
      <c r="G2379" s="1" t="s">
        <v>6770</v>
      </c>
      <c r="H2379" s="1">
        <v>9.8222475498914701E-3</v>
      </c>
      <c r="I2379" s="1" t="s">
        <v>6770</v>
      </c>
      <c r="J2379" s="1">
        <v>4.28589410148561E-4</v>
      </c>
      <c r="K2379" s="1" t="s">
        <v>6770</v>
      </c>
      <c r="L2379" s="1">
        <v>5.5172998690977703E-4</v>
      </c>
      <c r="M2379" s="1" t="s">
        <v>6770</v>
      </c>
      <c r="N2379" s="1">
        <v>2.5001049507409299E-3</v>
      </c>
      <c r="O2379" s="1" t="s">
        <v>6770</v>
      </c>
    </row>
    <row r="2380" spans="1:15" x14ac:dyDescent="0.25">
      <c r="A2380" s="12" t="s">
        <v>4105</v>
      </c>
      <c r="B2380" s="12" t="s">
        <v>5553</v>
      </c>
      <c r="C2380" s="12" t="s">
        <v>1562</v>
      </c>
      <c r="D2380" s="12" t="s">
        <v>5554</v>
      </c>
      <c r="E2380" s="12" t="s">
        <v>2225</v>
      </c>
      <c r="F2380" s="1">
        <v>3.5899999141693102</v>
      </c>
      <c r="G2380" s="1" t="s">
        <v>6765</v>
      </c>
      <c r="H2380" s="1">
        <v>4.5400001108646401E-3</v>
      </c>
      <c r="I2380" s="1" t="s">
        <v>6765</v>
      </c>
      <c r="J2380" s="1">
        <v>2.5700000696815599E-4</v>
      </c>
      <c r="K2380" s="1" t="s">
        <v>6765</v>
      </c>
      <c r="L2380" s="1">
        <v>4.0480000898241997E-3</v>
      </c>
      <c r="M2380" s="1" t="s">
        <v>6765</v>
      </c>
      <c r="N2380" s="1">
        <v>1.1490000179037499E-3</v>
      </c>
      <c r="O2380" s="1" t="s">
        <v>6765</v>
      </c>
    </row>
    <row r="2381" spans="1:15" x14ac:dyDescent="0.25">
      <c r="A2381" s="12" t="s">
        <v>4105</v>
      </c>
      <c r="B2381" s="12" t="s">
        <v>5555</v>
      </c>
      <c r="C2381" s="12" t="s">
        <v>1562</v>
      </c>
      <c r="D2381" s="12" t="s">
        <v>5556</v>
      </c>
      <c r="E2381" s="12" t="s">
        <v>2225</v>
      </c>
      <c r="F2381" s="1">
        <v>3.5899999141693102</v>
      </c>
      <c r="G2381" s="1" t="s">
        <v>6765</v>
      </c>
      <c r="H2381" s="1">
        <v>4.5400001108646401E-3</v>
      </c>
      <c r="I2381" s="1" t="s">
        <v>6765</v>
      </c>
      <c r="J2381" s="1">
        <v>2.5700000696815599E-4</v>
      </c>
      <c r="K2381" s="1" t="s">
        <v>6765</v>
      </c>
      <c r="L2381" s="1">
        <v>4.0480000898241997E-3</v>
      </c>
      <c r="M2381" s="1" t="s">
        <v>6765</v>
      </c>
      <c r="N2381" s="1">
        <v>1.1490000179037499E-3</v>
      </c>
      <c r="O2381" s="1" t="s">
        <v>6765</v>
      </c>
    </row>
    <row r="2382" spans="1:15" x14ac:dyDescent="0.25">
      <c r="A2382" s="12" t="s">
        <v>4105</v>
      </c>
      <c r="B2382" s="12" t="s">
        <v>5557</v>
      </c>
      <c r="C2382" s="12" t="s">
        <v>1562</v>
      </c>
      <c r="D2382" s="12" t="s">
        <v>4617</v>
      </c>
      <c r="E2382" s="12" t="s">
        <v>2225</v>
      </c>
      <c r="F2382" s="1">
        <v>3.5899999141693102</v>
      </c>
      <c r="G2382" s="1" t="s">
        <v>6765</v>
      </c>
      <c r="H2382" s="1">
        <v>4.5400001108646401E-3</v>
      </c>
      <c r="I2382" s="1" t="s">
        <v>6765</v>
      </c>
      <c r="J2382" s="1">
        <v>2.5700000696815599E-4</v>
      </c>
      <c r="K2382" s="1" t="s">
        <v>6765</v>
      </c>
      <c r="L2382" s="1">
        <v>4.0480000898241997E-3</v>
      </c>
      <c r="M2382" s="1" t="s">
        <v>6765</v>
      </c>
      <c r="N2382" s="1">
        <v>1.1490000179037499E-3</v>
      </c>
      <c r="O2382" s="1" t="s">
        <v>6765</v>
      </c>
    </row>
    <row r="2383" spans="1:15" x14ac:dyDescent="0.25">
      <c r="A2383" s="12" t="s">
        <v>4509</v>
      </c>
      <c r="B2383" s="12" t="s">
        <v>5558</v>
      </c>
      <c r="C2383" s="12" t="s">
        <v>1562</v>
      </c>
      <c r="D2383" s="12" t="s">
        <v>5261</v>
      </c>
      <c r="E2383" s="12" t="s">
        <v>2225</v>
      </c>
      <c r="F2383" s="1">
        <v>3.5899999141693102</v>
      </c>
      <c r="G2383" s="1" t="s">
        <v>4497</v>
      </c>
      <c r="H2383" s="1">
        <v>4.5400001108646401E-3</v>
      </c>
      <c r="I2383" s="1" t="s">
        <v>4497</v>
      </c>
      <c r="J2383" s="1">
        <v>2.5700000696815599E-4</v>
      </c>
      <c r="K2383" s="1" t="s">
        <v>4497</v>
      </c>
      <c r="L2383" s="1">
        <v>4.0480000898241997E-3</v>
      </c>
      <c r="M2383" s="1" t="s">
        <v>4497</v>
      </c>
      <c r="N2383" s="1">
        <v>1.1490000179037499E-3</v>
      </c>
      <c r="O2383" s="1" t="s">
        <v>4497</v>
      </c>
    </row>
    <row r="2384" spans="1:15" x14ac:dyDescent="0.25">
      <c r="A2384" s="12" t="s">
        <v>4105</v>
      </c>
      <c r="B2384" s="12" t="s">
        <v>5559</v>
      </c>
      <c r="C2384" s="12" t="s">
        <v>1562</v>
      </c>
      <c r="D2384" s="12" t="s">
        <v>1685</v>
      </c>
      <c r="E2384" s="12" t="s">
        <v>2225</v>
      </c>
      <c r="F2384" s="1">
        <v>3.5899999141693102</v>
      </c>
      <c r="G2384" s="1" t="s">
        <v>6765</v>
      </c>
      <c r="H2384" s="1">
        <v>4.5400001108646401E-3</v>
      </c>
      <c r="I2384" s="1" t="s">
        <v>6765</v>
      </c>
      <c r="J2384" s="1">
        <v>2.5700000696815599E-4</v>
      </c>
      <c r="K2384" s="1" t="s">
        <v>6765</v>
      </c>
      <c r="L2384" s="1">
        <v>4.0480000898241997E-3</v>
      </c>
      <c r="M2384" s="1" t="s">
        <v>6765</v>
      </c>
      <c r="N2384" s="1">
        <v>1.1490000179037499E-3</v>
      </c>
      <c r="O2384" s="1" t="s">
        <v>6765</v>
      </c>
    </row>
    <row r="2385" spans="1:15" x14ac:dyDescent="0.25">
      <c r="A2385" s="12" t="s">
        <v>4509</v>
      </c>
      <c r="B2385" s="12" t="s">
        <v>5560</v>
      </c>
      <c r="C2385" s="12" t="s">
        <v>1562</v>
      </c>
      <c r="D2385" s="12" t="s">
        <v>5561</v>
      </c>
      <c r="E2385" s="12" t="s">
        <v>2225</v>
      </c>
      <c r="F2385" s="1">
        <v>3.5899999141693102</v>
      </c>
      <c r="G2385" s="1" t="s">
        <v>4497</v>
      </c>
      <c r="H2385" s="1">
        <v>4.5400001108646401E-3</v>
      </c>
      <c r="I2385" s="1" t="s">
        <v>4497</v>
      </c>
      <c r="J2385" s="1">
        <v>2.5700000696815599E-4</v>
      </c>
      <c r="K2385" s="1" t="s">
        <v>4497</v>
      </c>
      <c r="L2385" s="1">
        <v>4.0480000898241997E-3</v>
      </c>
      <c r="M2385" s="1" t="s">
        <v>4497</v>
      </c>
      <c r="N2385" s="1">
        <v>1.1490000179037499E-3</v>
      </c>
      <c r="O2385" s="1" t="s">
        <v>4497</v>
      </c>
    </row>
    <row r="2386" spans="1:15" x14ac:dyDescent="0.25">
      <c r="A2386" s="12" t="s">
        <v>4493</v>
      </c>
      <c r="B2386" s="12" t="s">
        <v>5562</v>
      </c>
      <c r="C2386" s="12" t="s">
        <v>1562</v>
      </c>
      <c r="D2386" s="12" t="s">
        <v>5563</v>
      </c>
      <c r="E2386" s="12" t="s">
        <v>2225</v>
      </c>
      <c r="F2386" s="1">
        <v>5.2682189941406303</v>
      </c>
      <c r="G2386" s="1" t="s">
        <v>6770</v>
      </c>
      <c r="H2386" s="1">
        <v>9.8222475498914701E-3</v>
      </c>
      <c r="I2386" s="1" t="s">
        <v>6770</v>
      </c>
      <c r="J2386" s="1">
        <v>4.28589410148561E-4</v>
      </c>
      <c r="K2386" s="1" t="s">
        <v>6770</v>
      </c>
      <c r="L2386" s="1">
        <v>5.5172998690977703E-4</v>
      </c>
      <c r="M2386" s="1" t="s">
        <v>6770</v>
      </c>
      <c r="N2386" s="1">
        <v>2.5001049507409299E-3</v>
      </c>
      <c r="O2386" s="1" t="s">
        <v>6770</v>
      </c>
    </row>
    <row r="2387" spans="1:15" x14ac:dyDescent="0.25">
      <c r="A2387" s="12" t="s">
        <v>4105</v>
      </c>
      <c r="B2387" s="12" t="s">
        <v>5564</v>
      </c>
      <c r="C2387" s="12" t="s">
        <v>1562</v>
      </c>
      <c r="D2387" s="12" t="s">
        <v>5565</v>
      </c>
      <c r="E2387" s="12" t="s">
        <v>2225</v>
      </c>
      <c r="F2387" s="1">
        <v>3.5899999141693102</v>
      </c>
      <c r="G2387" s="1" t="s">
        <v>6765</v>
      </c>
      <c r="H2387" s="1">
        <v>4.5400001108646401E-3</v>
      </c>
      <c r="I2387" s="1" t="s">
        <v>6765</v>
      </c>
      <c r="J2387" s="1">
        <v>2.5700000696815599E-4</v>
      </c>
      <c r="K2387" s="1" t="s">
        <v>6765</v>
      </c>
      <c r="L2387" s="1">
        <v>4.0480000898241997E-3</v>
      </c>
      <c r="M2387" s="1" t="s">
        <v>6765</v>
      </c>
      <c r="N2387" s="1">
        <v>1.1490000179037499E-3</v>
      </c>
      <c r="O2387" s="1" t="s">
        <v>6765</v>
      </c>
    </row>
    <row r="2388" spans="1:15" x14ac:dyDescent="0.25">
      <c r="A2388" s="12" t="s">
        <v>4105</v>
      </c>
      <c r="B2388" s="12" t="s">
        <v>5566</v>
      </c>
      <c r="C2388" s="12" t="s">
        <v>1562</v>
      </c>
      <c r="D2388" s="12" t="s">
        <v>1948</v>
      </c>
      <c r="E2388" s="12" t="s">
        <v>2225</v>
      </c>
      <c r="F2388" s="1">
        <v>3.5899999141693102</v>
      </c>
      <c r="G2388" s="1" t="s">
        <v>6765</v>
      </c>
      <c r="H2388" s="1">
        <v>4.5400001108646401E-3</v>
      </c>
      <c r="I2388" s="1" t="s">
        <v>6765</v>
      </c>
      <c r="J2388" s="1">
        <v>2.5700000696815599E-4</v>
      </c>
      <c r="K2388" s="1" t="s">
        <v>6765</v>
      </c>
      <c r="L2388" s="1">
        <v>4.0480000898241997E-3</v>
      </c>
      <c r="M2388" s="1" t="s">
        <v>6765</v>
      </c>
      <c r="N2388" s="1">
        <v>1.1490000179037499E-3</v>
      </c>
      <c r="O2388" s="1" t="s">
        <v>6765</v>
      </c>
    </row>
    <row r="2389" spans="1:15" x14ac:dyDescent="0.25">
      <c r="A2389" s="12" t="s">
        <v>4105</v>
      </c>
      <c r="B2389" s="12" t="s">
        <v>5567</v>
      </c>
      <c r="C2389" s="12" t="s">
        <v>1562</v>
      </c>
      <c r="D2389" s="12" t="s">
        <v>1738</v>
      </c>
      <c r="E2389" s="12" t="s">
        <v>2225</v>
      </c>
      <c r="F2389" s="1">
        <v>3.5899999141693102</v>
      </c>
      <c r="G2389" s="1" t="s">
        <v>6765</v>
      </c>
      <c r="H2389" s="1">
        <v>4.5400001108646401E-3</v>
      </c>
      <c r="I2389" s="1" t="s">
        <v>6765</v>
      </c>
      <c r="J2389" s="1">
        <v>2.5700000696815599E-4</v>
      </c>
      <c r="K2389" s="1" t="s">
        <v>6765</v>
      </c>
      <c r="L2389" s="1">
        <v>4.0480000898241997E-3</v>
      </c>
      <c r="M2389" s="1" t="s">
        <v>6765</v>
      </c>
      <c r="N2389" s="1">
        <v>1.1490000179037499E-3</v>
      </c>
      <c r="O2389" s="1" t="s">
        <v>6765</v>
      </c>
    </row>
    <row r="2390" spans="1:15" x14ac:dyDescent="0.25">
      <c r="A2390" s="12" t="s">
        <v>4509</v>
      </c>
      <c r="B2390" s="12" t="s">
        <v>5568</v>
      </c>
      <c r="C2390" s="12" t="s">
        <v>1562</v>
      </c>
      <c r="D2390" s="12" t="s">
        <v>5569</v>
      </c>
      <c r="E2390" s="12" t="s">
        <v>2225</v>
      </c>
      <c r="F2390" s="1">
        <v>3.5899999141693102</v>
      </c>
      <c r="G2390" s="1" t="s">
        <v>4497</v>
      </c>
      <c r="H2390" s="1">
        <v>4.5400001108646401E-3</v>
      </c>
      <c r="I2390" s="1" t="s">
        <v>4497</v>
      </c>
      <c r="J2390" s="1">
        <v>2.5700000696815599E-4</v>
      </c>
      <c r="K2390" s="1" t="s">
        <v>4497</v>
      </c>
      <c r="L2390" s="1">
        <v>4.0480000898241997E-3</v>
      </c>
      <c r="M2390" s="1" t="s">
        <v>4497</v>
      </c>
      <c r="N2390" s="1">
        <v>1.1490000179037499E-3</v>
      </c>
      <c r="O2390" s="1" t="s">
        <v>4497</v>
      </c>
    </row>
    <row r="2391" spans="1:15" x14ac:dyDescent="0.25">
      <c r="A2391" s="12" t="s">
        <v>4105</v>
      </c>
      <c r="B2391" s="12" t="s">
        <v>5570</v>
      </c>
      <c r="C2391" s="12" t="s">
        <v>1562</v>
      </c>
      <c r="D2391" s="12" t="s">
        <v>5571</v>
      </c>
      <c r="E2391" s="12" t="s">
        <v>2225</v>
      </c>
      <c r="F2391" s="1">
        <v>3.5899999141693102</v>
      </c>
      <c r="G2391" s="1" t="s">
        <v>6765</v>
      </c>
      <c r="H2391" s="1">
        <v>4.5400001108646401E-3</v>
      </c>
      <c r="I2391" s="1" t="s">
        <v>6765</v>
      </c>
      <c r="J2391" s="1">
        <v>2.5700000696815599E-4</v>
      </c>
      <c r="K2391" s="1" t="s">
        <v>6765</v>
      </c>
      <c r="L2391" s="1">
        <v>4.0480000898241997E-3</v>
      </c>
      <c r="M2391" s="1" t="s">
        <v>6765</v>
      </c>
      <c r="N2391" s="1">
        <v>1.1490000179037499E-3</v>
      </c>
      <c r="O2391" s="1" t="s">
        <v>6765</v>
      </c>
    </row>
    <row r="2392" spans="1:15" x14ac:dyDescent="0.25">
      <c r="A2392" s="12" t="s">
        <v>4105</v>
      </c>
      <c r="B2392" s="12" t="s">
        <v>5572</v>
      </c>
      <c r="C2392" s="12" t="s">
        <v>1562</v>
      </c>
      <c r="D2392" s="12" t="s">
        <v>5573</v>
      </c>
      <c r="E2392" s="12" t="s">
        <v>2225</v>
      </c>
      <c r="F2392" s="1">
        <v>3.5899999141693102</v>
      </c>
      <c r="G2392" s="1" t="s">
        <v>6765</v>
      </c>
      <c r="H2392" s="1">
        <v>4.5400001108646401E-3</v>
      </c>
      <c r="I2392" s="1" t="s">
        <v>6765</v>
      </c>
      <c r="J2392" s="1">
        <v>2.5700000696815599E-4</v>
      </c>
      <c r="K2392" s="1" t="s">
        <v>6765</v>
      </c>
      <c r="L2392" s="1">
        <v>4.0480000898241997E-3</v>
      </c>
      <c r="M2392" s="1" t="s">
        <v>6765</v>
      </c>
      <c r="N2392" s="1">
        <v>1.1490000179037499E-3</v>
      </c>
      <c r="O2392" s="1" t="s">
        <v>6765</v>
      </c>
    </row>
    <row r="2393" spans="1:15" x14ac:dyDescent="0.25">
      <c r="A2393" s="12" t="s">
        <v>4105</v>
      </c>
      <c r="B2393" s="12" t="s">
        <v>5574</v>
      </c>
      <c r="C2393" s="12" t="s">
        <v>1562</v>
      </c>
      <c r="D2393" s="12" t="s">
        <v>5575</v>
      </c>
      <c r="E2393" s="12" t="s">
        <v>2225</v>
      </c>
      <c r="F2393" s="1">
        <v>3.5899999141693102</v>
      </c>
      <c r="G2393" s="1" t="s">
        <v>6765</v>
      </c>
      <c r="H2393" s="1">
        <v>4.5400001108646401E-3</v>
      </c>
      <c r="I2393" s="1" t="s">
        <v>6765</v>
      </c>
      <c r="J2393" s="1">
        <v>2.5700000696815599E-4</v>
      </c>
      <c r="K2393" s="1" t="s">
        <v>6765</v>
      </c>
      <c r="L2393" s="1">
        <v>4.0480000898241997E-3</v>
      </c>
      <c r="M2393" s="1" t="s">
        <v>6765</v>
      </c>
      <c r="N2393" s="1">
        <v>1.1490000179037499E-3</v>
      </c>
      <c r="O2393" s="1" t="s">
        <v>6765</v>
      </c>
    </row>
    <row r="2394" spans="1:15" x14ac:dyDescent="0.25">
      <c r="A2394" s="12" t="s">
        <v>4509</v>
      </c>
      <c r="B2394" s="12" t="s">
        <v>5576</v>
      </c>
      <c r="C2394" s="12" t="s">
        <v>1562</v>
      </c>
      <c r="D2394" s="12" t="s">
        <v>4796</v>
      </c>
      <c r="E2394" s="12" t="s">
        <v>2225</v>
      </c>
      <c r="F2394" s="1">
        <v>3.5899999141693102</v>
      </c>
      <c r="G2394" s="1" t="s">
        <v>4497</v>
      </c>
      <c r="H2394" s="1">
        <v>4.5400001108646401E-3</v>
      </c>
      <c r="I2394" s="1" t="s">
        <v>4497</v>
      </c>
      <c r="J2394" s="1">
        <v>2.5700000696815599E-4</v>
      </c>
      <c r="K2394" s="1" t="s">
        <v>4497</v>
      </c>
      <c r="L2394" s="1">
        <v>4.0480000898241997E-3</v>
      </c>
      <c r="M2394" s="1" t="s">
        <v>4497</v>
      </c>
      <c r="N2394" s="1">
        <v>1.1490000179037499E-3</v>
      </c>
      <c r="O2394" s="1" t="s">
        <v>4497</v>
      </c>
    </row>
    <row r="2395" spans="1:15" x14ac:dyDescent="0.25">
      <c r="A2395" s="12" t="s">
        <v>4509</v>
      </c>
      <c r="B2395" s="12" t="s">
        <v>5577</v>
      </c>
      <c r="C2395" s="12" t="s">
        <v>1562</v>
      </c>
      <c r="D2395" s="12" t="s">
        <v>5276</v>
      </c>
      <c r="E2395" s="12" t="s">
        <v>2225</v>
      </c>
      <c r="F2395" s="1">
        <v>3.5899999141693102</v>
      </c>
      <c r="G2395" s="1" t="s">
        <v>4497</v>
      </c>
      <c r="H2395" s="1">
        <v>4.5400001108646401E-3</v>
      </c>
      <c r="I2395" s="1" t="s">
        <v>4497</v>
      </c>
      <c r="J2395" s="1">
        <v>2.5700000696815599E-4</v>
      </c>
      <c r="K2395" s="1" t="s">
        <v>4497</v>
      </c>
      <c r="L2395" s="1">
        <v>4.0480000898241997E-3</v>
      </c>
      <c r="M2395" s="1" t="s">
        <v>4497</v>
      </c>
      <c r="N2395" s="1">
        <v>1.1490000179037499E-3</v>
      </c>
      <c r="O2395" s="1" t="s">
        <v>4497</v>
      </c>
    </row>
    <row r="2396" spans="1:15" x14ac:dyDescent="0.25">
      <c r="A2396" s="12" t="s">
        <v>4105</v>
      </c>
      <c r="B2396" s="12" t="s">
        <v>5578</v>
      </c>
      <c r="C2396" s="12" t="s">
        <v>1562</v>
      </c>
      <c r="D2396" s="12" t="s">
        <v>1524</v>
      </c>
      <c r="E2396" s="12" t="s">
        <v>2225</v>
      </c>
      <c r="F2396" s="1">
        <v>3.5899999141693102</v>
      </c>
      <c r="G2396" s="1" t="s">
        <v>6765</v>
      </c>
      <c r="H2396" s="1">
        <v>4.5400001108646401E-3</v>
      </c>
      <c r="I2396" s="1" t="s">
        <v>6765</v>
      </c>
      <c r="J2396" s="1">
        <v>2.5700000696815599E-4</v>
      </c>
      <c r="K2396" s="1" t="s">
        <v>6765</v>
      </c>
      <c r="L2396" s="1">
        <v>4.0480000898241997E-3</v>
      </c>
      <c r="M2396" s="1" t="s">
        <v>6765</v>
      </c>
      <c r="N2396" s="1">
        <v>1.1490000179037499E-3</v>
      </c>
      <c r="O2396" s="1" t="s">
        <v>6765</v>
      </c>
    </row>
    <row r="2397" spans="1:15" x14ac:dyDescent="0.25">
      <c r="A2397" s="12" t="s">
        <v>4105</v>
      </c>
      <c r="B2397" s="12" t="s">
        <v>5579</v>
      </c>
      <c r="C2397" s="12" t="s">
        <v>1562</v>
      </c>
      <c r="D2397" s="12" t="s">
        <v>4969</v>
      </c>
      <c r="E2397" s="12" t="s">
        <v>2225</v>
      </c>
      <c r="F2397" s="1">
        <v>3.5899999141693102</v>
      </c>
      <c r="G2397" s="1" t="s">
        <v>6765</v>
      </c>
      <c r="H2397" s="1">
        <v>4.5400001108646401E-3</v>
      </c>
      <c r="I2397" s="1" t="s">
        <v>6765</v>
      </c>
      <c r="J2397" s="1">
        <v>2.5700000696815599E-4</v>
      </c>
      <c r="K2397" s="1" t="s">
        <v>6765</v>
      </c>
      <c r="L2397" s="1">
        <v>4.0480000898241997E-3</v>
      </c>
      <c r="M2397" s="1" t="s">
        <v>6765</v>
      </c>
      <c r="N2397" s="1">
        <v>1.1490000179037499E-3</v>
      </c>
      <c r="O2397" s="1" t="s">
        <v>6765</v>
      </c>
    </row>
    <row r="2398" spans="1:15" x14ac:dyDescent="0.25">
      <c r="A2398" s="12" t="s">
        <v>4105</v>
      </c>
      <c r="B2398" s="12" t="s">
        <v>5580</v>
      </c>
      <c r="C2398" s="12" t="s">
        <v>1562</v>
      </c>
      <c r="D2398" s="12" t="s">
        <v>1584</v>
      </c>
      <c r="E2398" s="12" t="s">
        <v>2225</v>
      </c>
      <c r="F2398" s="1">
        <v>3.5899999141693102</v>
      </c>
      <c r="G2398" s="1" t="s">
        <v>4497</v>
      </c>
      <c r="H2398" s="1">
        <v>4.5400001108646401E-3</v>
      </c>
      <c r="I2398" s="1" t="s">
        <v>4497</v>
      </c>
      <c r="J2398" s="1">
        <v>2.5700000696815599E-4</v>
      </c>
      <c r="K2398" s="1" t="s">
        <v>4497</v>
      </c>
      <c r="L2398" s="1">
        <v>4.0480000898241997E-3</v>
      </c>
      <c r="M2398" s="1" t="s">
        <v>4497</v>
      </c>
      <c r="N2398" s="1">
        <v>1.1490000179037499E-3</v>
      </c>
      <c r="O2398" s="1" t="s">
        <v>4497</v>
      </c>
    </row>
    <row r="2399" spans="1:15" x14ac:dyDescent="0.25">
      <c r="A2399" s="12" t="s">
        <v>4105</v>
      </c>
      <c r="B2399" s="12" t="s">
        <v>5581</v>
      </c>
      <c r="C2399" s="12" t="s">
        <v>1562</v>
      </c>
      <c r="D2399" s="12" t="s">
        <v>5582</v>
      </c>
      <c r="E2399" s="12" t="s">
        <v>2225</v>
      </c>
      <c r="F2399" s="1">
        <v>3.5899999141693102</v>
      </c>
      <c r="G2399" s="1" t="s">
        <v>6765</v>
      </c>
      <c r="H2399" s="1">
        <v>4.5400001108646401E-3</v>
      </c>
      <c r="I2399" s="1" t="s">
        <v>6765</v>
      </c>
      <c r="J2399" s="1">
        <v>2.5700000696815599E-4</v>
      </c>
      <c r="K2399" s="1" t="s">
        <v>6765</v>
      </c>
      <c r="L2399" s="1">
        <v>4.0480000898241997E-3</v>
      </c>
      <c r="M2399" s="1" t="s">
        <v>6765</v>
      </c>
      <c r="N2399" s="1">
        <v>1.1490000179037499E-3</v>
      </c>
      <c r="O2399" s="1" t="s">
        <v>6765</v>
      </c>
    </row>
    <row r="2400" spans="1:15" x14ac:dyDescent="0.25">
      <c r="A2400" s="12" t="s">
        <v>4509</v>
      </c>
      <c r="B2400" s="12" t="s">
        <v>5583</v>
      </c>
      <c r="C2400" s="12" t="s">
        <v>1562</v>
      </c>
      <c r="D2400" s="12" t="s">
        <v>1913</v>
      </c>
      <c r="E2400" s="12" t="s">
        <v>2225</v>
      </c>
      <c r="F2400" s="1">
        <v>3.5899999141693102</v>
      </c>
      <c r="G2400" s="1" t="s">
        <v>4497</v>
      </c>
      <c r="H2400" s="1">
        <v>4.5400001108646401E-3</v>
      </c>
      <c r="I2400" s="1" t="s">
        <v>4497</v>
      </c>
      <c r="J2400" s="1">
        <v>2.5700000696815599E-4</v>
      </c>
      <c r="K2400" s="1" t="s">
        <v>4497</v>
      </c>
      <c r="L2400" s="1">
        <v>4.0480000898241997E-3</v>
      </c>
      <c r="M2400" s="1" t="s">
        <v>4497</v>
      </c>
      <c r="N2400" s="1">
        <v>1.1490000179037499E-3</v>
      </c>
      <c r="O2400" s="1" t="s">
        <v>4497</v>
      </c>
    </row>
    <row r="2401" spans="1:15" x14ac:dyDescent="0.25">
      <c r="A2401" s="12" t="s">
        <v>4105</v>
      </c>
      <c r="B2401" s="12" t="s">
        <v>5584</v>
      </c>
      <c r="C2401" s="12" t="s">
        <v>1562</v>
      </c>
      <c r="D2401" s="12" t="s">
        <v>5585</v>
      </c>
      <c r="E2401" s="12" t="s">
        <v>2225</v>
      </c>
      <c r="F2401" s="1">
        <v>3.5899999141693102</v>
      </c>
      <c r="G2401" s="1" t="s">
        <v>6765</v>
      </c>
      <c r="H2401" s="1">
        <v>4.5400001108646401E-3</v>
      </c>
      <c r="I2401" s="1" t="s">
        <v>6765</v>
      </c>
      <c r="J2401" s="1">
        <v>2.5700000696815599E-4</v>
      </c>
      <c r="K2401" s="1" t="s">
        <v>6765</v>
      </c>
      <c r="L2401" s="1">
        <v>4.0480000898241997E-3</v>
      </c>
      <c r="M2401" s="1" t="s">
        <v>6765</v>
      </c>
      <c r="N2401" s="1">
        <v>1.1490000179037499E-3</v>
      </c>
      <c r="O2401" s="1" t="s">
        <v>6765</v>
      </c>
    </row>
    <row r="2402" spans="1:15" x14ac:dyDescent="0.25">
      <c r="A2402" s="12" t="s">
        <v>4105</v>
      </c>
      <c r="B2402" s="12" t="s">
        <v>5586</v>
      </c>
      <c r="C2402" s="12" t="s">
        <v>1562</v>
      </c>
      <c r="D2402" s="12" t="s">
        <v>1498</v>
      </c>
      <c r="E2402" s="12" t="s">
        <v>2225</v>
      </c>
      <c r="F2402" s="1">
        <v>3.5899999141693102</v>
      </c>
      <c r="G2402" s="1" t="s">
        <v>6765</v>
      </c>
      <c r="H2402" s="1">
        <v>4.5400001108646401E-3</v>
      </c>
      <c r="I2402" s="1" t="s">
        <v>6765</v>
      </c>
      <c r="J2402" s="1">
        <v>2.5700000696815599E-4</v>
      </c>
      <c r="K2402" s="1" t="s">
        <v>6765</v>
      </c>
      <c r="L2402" s="1">
        <v>4.0480000898241997E-3</v>
      </c>
      <c r="M2402" s="1" t="s">
        <v>6765</v>
      </c>
      <c r="N2402" s="1">
        <v>1.1490000179037499E-3</v>
      </c>
      <c r="O2402" s="1" t="s">
        <v>6765</v>
      </c>
    </row>
    <row r="2403" spans="1:15" x14ac:dyDescent="0.25">
      <c r="A2403" s="12" t="s">
        <v>4509</v>
      </c>
      <c r="B2403" s="12" t="s">
        <v>5587</v>
      </c>
      <c r="C2403" s="12" t="s">
        <v>1562</v>
      </c>
      <c r="D2403" s="12" t="s">
        <v>1632</v>
      </c>
      <c r="E2403" s="12" t="s">
        <v>2225</v>
      </c>
      <c r="F2403" s="1">
        <v>3.5899999141693102</v>
      </c>
      <c r="G2403" s="1" t="s">
        <v>4497</v>
      </c>
      <c r="H2403" s="1">
        <v>4.5400001108646401E-3</v>
      </c>
      <c r="I2403" s="1" t="s">
        <v>4497</v>
      </c>
      <c r="J2403" s="1">
        <v>2.5700000696815599E-4</v>
      </c>
      <c r="K2403" s="1" t="s">
        <v>4497</v>
      </c>
      <c r="L2403" s="1">
        <v>4.0480000898241997E-3</v>
      </c>
      <c r="M2403" s="1" t="s">
        <v>4497</v>
      </c>
      <c r="N2403" s="1">
        <v>1.1490000179037499E-3</v>
      </c>
      <c r="O2403" s="1" t="s">
        <v>4497</v>
      </c>
    </row>
    <row r="2404" spans="1:15" x14ac:dyDescent="0.25">
      <c r="A2404" s="12" t="s">
        <v>4105</v>
      </c>
      <c r="B2404" s="12" t="s">
        <v>5588</v>
      </c>
      <c r="C2404" s="12" t="s">
        <v>1562</v>
      </c>
      <c r="D2404" s="12" t="s">
        <v>1788</v>
      </c>
      <c r="E2404" s="12" t="s">
        <v>2225</v>
      </c>
      <c r="F2404" s="1">
        <v>3.5899999141693102</v>
      </c>
      <c r="G2404" s="1" t="s">
        <v>6765</v>
      </c>
      <c r="H2404" s="1">
        <v>4.5400001108646401E-3</v>
      </c>
      <c r="I2404" s="1" t="s">
        <v>6765</v>
      </c>
      <c r="J2404" s="1">
        <v>2.5700000696815599E-4</v>
      </c>
      <c r="K2404" s="1" t="s">
        <v>6765</v>
      </c>
      <c r="L2404" s="1">
        <v>4.0480000898241997E-3</v>
      </c>
      <c r="M2404" s="1" t="s">
        <v>6765</v>
      </c>
      <c r="N2404" s="1">
        <v>1.1490000179037499E-3</v>
      </c>
      <c r="O2404" s="1" t="s">
        <v>6765</v>
      </c>
    </row>
    <row r="2405" spans="1:15" x14ac:dyDescent="0.25">
      <c r="A2405" s="12" t="s">
        <v>4105</v>
      </c>
      <c r="B2405" s="12" t="s">
        <v>5589</v>
      </c>
      <c r="C2405" s="12" t="s">
        <v>1562</v>
      </c>
      <c r="D2405" s="12" t="s">
        <v>5590</v>
      </c>
      <c r="E2405" s="12" t="s">
        <v>2225</v>
      </c>
      <c r="F2405" s="1">
        <v>3.5899999141693102</v>
      </c>
      <c r="G2405" s="1" t="s">
        <v>6765</v>
      </c>
      <c r="H2405" s="1">
        <v>4.5400001108646401E-3</v>
      </c>
      <c r="I2405" s="1" t="s">
        <v>6765</v>
      </c>
      <c r="J2405" s="1">
        <v>2.5700000696815599E-4</v>
      </c>
      <c r="K2405" s="1" t="s">
        <v>6765</v>
      </c>
      <c r="L2405" s="1">
        <v>4.0480000898241997E-3</v>
      </c>
      <c r="M2405" s="1" t="s">
        <v>6765</v>
      </c>
      <c r="N2405" s="1">
        <v>1.1490000179037499E-3</v>
      </c>
      <c r="O2405" s="1" t="s">
        <v>6765</v>
      </c>
    </row>
    <row r="2406" spans="1:15" x14ac:dyDescent="0.25">
      <c r="A2406" s="12" t="s">
        <v>4105</v>
      </c>
      <c r="B2406" s="12" t="s">
        <v>5591</v>
      </c>
      <c r="C2406" s="12" t="s">
        <v>1562</v>
      </c>
      <c r="D2406" s="12" t="s">
        <v>5592</v>
      </c>
      <c r="E2406" s="12" t="s">
        <v>2225</v>
      </c>
      <c r="F2406" s="1">
        <v>3.5899999141693102</v>
      </c>
      <c r="G2406" s="1" t="s">
        <v>6765</v>
      </c>
      <c r="H2406" s="1">
        <v>4.5400001108646401E-3</v>
      </c>
      <c r="I2406" s="1" t="s">
        <v>6765</v>
      </c>
      <c r="J2406" s="1">
        <v>2.5700000696815599E-4</v>
      </c>
      <c r="K2406" s="1" t="s">
        <v>6765</v>
      </c>
      <c r="L2406" s="1">
        <v>4.0480000898241997E-3</v>
      </c>
      <c r="M2406" s="1" t="s">
        <v>6765</v>
      </c>
      <c r="N2406" s="1">
        <v>1.1490000179037499E-3</v>
      </c>
      <c r="O2406" s="1" t="s">
        <v>6765</v>
      </c>
    </row>
    <row r="2407" spans="1:15" x14ac:dyDescent="0.25">
      <c r="A2407" s="12" t="s">
        <v>4509</v>
      </c>
      <c r="B2407" s="12" t="s">
        <v>5593</v>
      </c>
      <c r="C2407" s="12" t="s">
        <v>1562</v>
      </c>
      <c r="D2407" s="12" t="s">
        <v>3581</v>
      </c>
      <c r="E2407" s="12" t="s">
        <v>2225</v>
      </c>
      <c r="F2407" s="1">
        <v>3.5899999141693102</v>
      </c>
      <c r="G2407" s="1" t="s">
        <v>4497</v>
      </c>
      <c r="H2407" s="1">
        <v>4.5400001108646401E-3</v>
      </c>
      <c r="I2407" s="1" t="s">
        <v>4497</v>
      </c>
      <c r="J2407" s="1">
        <v>2.5700000696815599E-4</v>
      </c>
      <c r="K2407" s="1" t="s">
        <v>4497</v>
      </c>
      <c r="L2407" s="1">
        <v>4.0480000898241997E-3</v>
      </c>
      <c r="M2407" s="1" t="s">
        <v>4497</v>
      </c>
      <c r="N2407" s="1">
        <v>1.1490000179037499E-3</v>
      </c>
      <c r="O2407" s="1" t="s">
        <v>4497</v>
      </c>
    </row>
    <row r="2408" spans="1:15" x14ac:dyDescent="0.25">
      <c r="A2408" s="12" t="s">
        <v>4105</v>
      </c>
      <c r="B2408" s="12" t="s">
        <v>5594</v>
      </c>
      <c r="C2408" s="12" t="s">
        <v>1562</v>
      </c>
      <c r="D2408" s="12" t="s">
        <v>1723</v>
      </c>
      <c r="E2408" s="12" t="s">
        <v>2225</v>
      </c>
      <c r="F2408" s="1">
        <v>3.5899999141693102</v>
      </c>
      <c r="G2408" s="1" t="s">
        <v>6765</v>
      </c>
      <c r="H2408" s="1">
        <v>4.5400001108646401E-3</v>
      </c>
      <c r="I2408" s="1" t="s">
        <v>6765</v>
      </c>
      <c r="J2408" s="1">
        <v>2.5700000696815599E-4</v>
      </c>
      <c r="K2408" s="1" t="s">
        <v>6765</v>
      </c>
      <c r="L2408" s="1">
        <v>4.0480000898241997E-3</v>
      </c>
      <c r="M2408" s="1" t="s">
        <v>6765</v>
      </c>
      <c r="N2408" s="1">
        <v>1.1490000179037499E-3</v>
      </c>
      <c r="O2408" s="1" t="s">
        <v>6765</v>
      </c>
    </row>
    <row r="2409" spans="1:15" x14ac:dyDescent="0.25">
      <c r="A2409" s="12" t="s">
        <v>4509</v>
      </c>
      <c r="B2409" s="12" t="s">
        <v>5595</v>
      </c>
      <c r="C2409" s="12" t="s">
        <v>1562</v>
      </c>
      <c r="D2409" s="12" t="s">
        <v>2024</v>
      </c>
      <c r="E2409" s="12" t="s">
        <v>2225</v>
      </c>
      <c r="F2409" s="1">
        <v>3.5899999141693102</v>
      </c>
      <c r="G2409" s="1" t="s">
        <v>4497</v>
      </c>
      <c r="H2409" s="1">
        <v>4.5400001108646401E-3</v>
      </c>
      <c r="I2409" s="1" t="s">
        <v>4497</v>
      </c>
      <c r="J2409" s="1">
        <v>2.5700000696815599E-4</v>
      </c>
      <c r="K2409" s="1" t="s">
        <v>4497</v>
      </c>
      <c r="L2409" s="1">
        <v>4.0480000898241997E-3</v>
      </c>
      <c r="M2409" s="1" t="s">
        <v>4497</v>
      </c>
      <c r="N2409" s="1">
        <v>1.1490000179037499E-3</v>
      </c>
      <c r="O2409" s="1" t="s">
        <v>4497</v>
      </c>
    </row>
    <row r="2410" spans="1:15" x14ac:dyDescent="0.25">
      <c r="A2410" s="12" t="s">
        <v>4105</v>
      </c>
      <c r="B2410" s="12" t="s">
        <v>5596</v>
      </c>
      <c r="C2410" s="12" t="s">
        <v>1562</v>
      </c>
      <c r="D2410" s="12" t="s">
        <v>5597</v>
      </c>
      <c r="E2410" s="12" t="s">
        <v>2225</v>
      </c>
      <c r="F2410" s="1">
        <v>3.5899999141693102</v>
      </c>
      <c r="G2410" s="1" t="s">
        <v>6765</v>
      </c>
      <c r="H2410" s="1">
        <v>4.5400001108646401E-3</v>
      </c>
      <c r="I2410" s="1" t="s">
        <v>6765</v>
      </c>
      <c r="J2410" s="1">
        <v>2.5700000696815599E-4</v>
      </c>
      <c r="K2410" s="1" t="s">
        <v>6765</v>
      </c>
      <c r="L2410" s="1">
        <v>4.0480000898241997E-3</v>
      </c>
      <c r="M2410" s="1" t="s">
        <v>6765</v>
      </c>
      <c r="N2410" s="1">
        <v>1.1490000179037499E-3</v>
      </c>
      <c r="O2410" s="1" t="s">
        <v>6765</v>
      </c>
    </row>
    <row r="2411" spans="1:15" x14ac:dyDescent="0.25">
      <c r="A2411" s="12" t="s">
        <v>4105</v>
      </c>
      <c r="B2411" s="12" t="s">
        <v>5598</v>
      </c>
      <c r="C2411" s="12" t="s">
        <v>1562</v>
      </c>
      <c r="D2411" s="12" t="s">
        <v>5599</v>
      </c>
      <c r="E2411" s="12" t="s">
        <v>2225</v>
      </c>
      <c r="F2411" s="1">
        <v>3.5899999141693102</v>
      </c>
      <c r="G2411" s="1" t="s">
        <v>6765</v>
      </c>
      <c r="H2411" s="1">
        <v>4.5400001108646401E-3</v>
      </c>
      <c r="I2411" s="1" t="s">
        <v>6765</v>
      </c>
      <c r="J2411" s="1">
        <v>2.5700000696815599E-4</v>
      </c>
      <c r="K2411" s="1" t="s">
        <v>6765</v>
      </c>
      <c r="L2411" s="1">
        <v>4.0480000898241997E-3</v>
      </c>
      <c r="M2411" s="1" t="s">
        <v>6765</v>
      </c>
      <c r="N2411" s="1">
        <v>1.1490000179037499E-3</v>
      </c>
      <c r="O2411" s="1" t="s">
        <v>6765</v>
      </c>
    </row>
    <row r="2412" spans="1:15" x14ac:dyDescent="0.25">
      <c r="A2412" s="12" t="s">
        <v>4105</v>
      </c>
      <c r="B2412" s="12" t="s">
        <v>5600</v>
      </c>
      <c r="C2412" s="12" t="s">
        <v>1562</v>
      </c>
      <c r="D2412" s="12" t="s">
        <v>1620</v>
      </c>
      <c r="E2412" s="12" t="s">
        <v>2225</v>
      </c>
      <c r="F2412" s="1">
        <v>3.5899999141693102</v>
      </c>
      <c r="G2412" s="1" t="s">
        <v>6765</v>
      </c>
      <c r="H2412" s="1">
        <v>4.5400001108646401E-3</v>
      </c>
      <c r="I2412" s="1" t="s">
        <v>6765</v>
      </c>
      <c r="J2412" s="1">
        <v>2.5700000696815599E-4</v>
      </c>
      <c r="K2412" s="1" t="s">
        <v>6765</v>
      </c>
      <c r="L2412" s="1">
        <v>4.0480000898241997E-3</v>
      </c>
      <c r="M2412" s="1" t="s">
        <v>6765</v>
      </c>
      <c r="N2412" s="1">
        <v>1.1490000179037499E-3</v>
      </c>
      <c r="O2412" s="1" t="s">
        <v>6765</v>
      </c>
    </row>
    <row r="2413" spans="1:15" x14ac:dyDescent="0.25">
      <c r="A2413" s="12" t="s">
        <v>4105</v>
      </c>
      <c r="B2413" s="12" t="s">
        <v>5601</v>
      </c>
      <c r="C2413" s="12" t="s">
        <v>1562</v>
      </c>
      <c r="D2413" s="12" t="s">
        <v>5602</v>
      </c>
      <c r="E2413" s="12" t="s">
        <v>2225</v>
      </c>
      <c r="F2413" s="1">
        <v>3.5899999141693102</v>
      </c>
      <c r="G2413" s="1" t="s">
        <v>6765</v>
      </c>
      <c r="H2413" s="1">
        <v>4.5400001108646401E-3</v>
      </c>
      <c r="I2413" s="1" t="s">
        <v>6765</v>
      </c>
      <c r="J2413" s="1">
        <v>2.5700000696815599E-4</v>
      </c>
      <c r="K2413" s="1" t="s">
        <v>6765</v>
      </c>
      <c r="L2413" s="1">
        <v>4.0480000898241997E-3</v>
      </c>
      <c r="M2413" s="1" t="s">
        <v>6765</v>
      </c>
      <c r="N2413" s="1">
        <v>1.1490000179037499E-3</v>
      </c>
      <c r="O2413" s="1" t="s">
        <v>6765</v>
      </c>
    </row>
    <row r="2414" spans="1:15" x14ac:dyDescent="0.25">
      <c r="A2414" s="12" t="s">
        <v>5603</v>
      </c>
      <c r="B2414" s="12" t="s">
        <v>5604</v>
      </c>
      <c r="C2414" s="12" t="s">
        <v>1562</v>
      </c>
      <c r="D2414" s="12" t="s">
        <v>5605</v>
      </c>
      <c r="E2414" s="12" t="s">
        <v>2225</v>
      </c>
      <c r="F2414" s="1">
        <v>16.949659347534201</v>
      </c>
      <c r="G2414" s="1" t="s">
        <v>2226</v>
      </c>
      <c r="H2414" s="1">
        <v>4.6045999624766403E-5</v>
      </c>
      <c r="I2414" s="1" t="s">
        <v>2226</v>
      </c>
      <c r="J2414" s="1">
        <v>6.2587430875282694E-5</v>
      </c>
      <c r="K2414" s="1" t="s">
        <v>2226</v>
      </c>
      <c r="L2414" s="1">
        <v>5.4316718888003399E-5</v>
      </c>
      <c r="M2414" s="1" t="s">
        <v>2226</v>
      </c>
      <c r="N2414" s="1">
        <v>1.2517490540631099E-4</v>
      </c>
      <c r="O2414" s="1" t="s">
        <v>2226</v>
      </c>
    </row>
    <row r="2415" spans="1:15" x14ac:dyDescent="0.25">
      <c r="A2415" s="12" t="s">
        <v>4509</v>
      </c>
      <c r="B2415" s="12" t="s">
        <v>5606</v>
      </c>
      <c r="C2415" s="12" t="s">
        <v>1562</v>
      </c>
      <c r="D2415" s="12" t="s">
        <v>1874</v>
      </c>
      <c r="E2415" s="12" t="s">
        <v>2225</v>
      </c>
      <c r="F2415" s="1">
        <v>3.5899999141693102</v>
      </c>
      <c r="G2415" s="1" t="s">
        <v>4497</v>
      </c>
      <c r="H2415" s="1">
        <v>4.5400001108646401E-3</v>
      </c>
      <c r="I2415" s="1" t="s">
        <v>4497</v>
      </c>
      <c r="J2415" s="1">
        <v>2.5700000696815599E-4</v>
      </c>
      <c r="K2415" s="1" t="s">
        <v>4497</v>
      </c>
      <c r="L2415" s="1">
        <v>4.0480000898241997E-3</v>
      </c>
      <c r="M2415" s="1" t="s">
        <v>4497</v>
      </c>
      <c r="N2415" s="1">
        <v>1.1490000179037499E-3</v>
      </c>
      <c r="O2415" s="1" t="s">
        <v>4497</v>
      </c>
    </row>
    <row r="2416" spans="1:15" x14ac:dyDescent="0.25">
      <c r="A2416" s="12" t="s">
        <v>4509</v>
      </c>
      <c r="B2416" s="12" t="s">
        <v>5607</v>
      </c>
      <c r="C2416" s="12" t="s">
        <v>1562</v>
      </c>
      <c r="D2416" s="12" t="s">
        <v>4678</v>
      </c>
      <c r="E2416" s="12" t="s">
        <v>2225</v>
      </c>
      <c r="F2416" s="1">
        <v>3.5899999141693102</v>
      </c>
      <c r="G2416" s="1" t="s">
        <v>4497</v>
      </c>
      <c r="H2416" s="1">
        <v>4.5400001108646401E-3</v>
      </c>
      <c r="I2416" s="1" t="s">
        <v>4497</v>
      </c>
      <c r="J2416" s="1">
        <v>2.5700000696815599E-4</v>
      </c>
      <c r="K2416" s="1" t="s">
        <v>4497</v>
      </c>
      <c r="L2416" s="1">
        <v>4.0480000898241997E-3</v>
      </c>
      <c r="M2416" s="1" t="s">
        <v>4497</v>
      </c>
      <c r="N2416" s="1">
        <v>1.1490000179037499E-3</v>
      </c>
      <c r="O2416" s="1" t="s">
        <v>4497</v>
      </c>
    </row>
    <row r="2417" spans="1:15" x14ac:dyDescent="0.25">
      <c r="A2417" s="12" t="s">
        <v>4509</v>
      </c>
      <c r="B2417" s="12" t="s">
        <v>5608</v>
      </c>
      <c r="C2417" s="12" t="s">
        <v>1562</v>
      </c>
      <c r="D2417" s="12" t="s">
        <v>1724</v>
      </c>
      <c r="E2417" s="12" t="s">
        <v>2225</v>
      </c>
      <c r="F2417" s="1">
        <v>3.5899999141693102</v>
      </c>
      <c r="G2417" s="1" t="s">
        <v>4497</v>
      </c>
      <c r="H2417" s="1">
        <v>4.5400001108646401E-3</v>
      </c>
      <c r="I2417" s="1" t="s">
        <v>4497</v>
      </c>
      <c r="J2417" s="1">
        <v>2.5700000696815599E-4</v>
      </c>
      <c r="K2417" s="1" t="s">
        <v>4497</v>
      </c>
      <c r="L2417" s="1">
        <v>4.0480000898241997E-3</v>
      </c>
      <c r="M2417" s="1" t="s">
        <v>4497</v>
      </c>
      <c r="N2417" s="1">
        <v>1.1490000179037499E-3</v>
      </c>
      <c r="O2417" s="1" t="s">
        <v>4497</v>
      </c>
    </row>
    <row r="2418" spans="1:15" x14ac:dyDescent="0.25">
      <c r="A2418" s="12" t="s">
        <v>4105</v>
      </c>
      <c r="B2418" s="12" t="s">
        <v>5609</v>
      </c>
      <c r="C2418" s="12" t="s">
        <v>1562</v>
      </c>
      <c r="D2418" s="12" t="s">
        <v>5610</v>
      </c>
      <c r="E2418" s="12" t="s">
        <v>2225</v>
      </c>
      <c r="F2418" s="1">
        <v>3.5899999141693102</v>
      </c>
      <c r="G2418" s="1" t="s">
        <v>6765</v>
      </c>
      <c r="H2418" s="1">
        <v>4.5400001108646401E-3</v>
      </c>
      <c r="I2418" s="1" t="s">
        <v>6765</v>
      </c>
      <c r="J2418" s="1">
        <v>2.5700000696815599E-4</v>
      </c>
      <c r="K2418" s="1" t="s">
        <v>6765</v>
      </c>
      <c r="L2418" s="1">
        <v>4.0480000898241997E-3</v>
      </c>
      <c r="M2418" s="1" t="s">
        <v>6765</v>
      </c>
      <c r="N2418" s="1">
        <v>1.1490000179037499E-3</v>
      </c>
      <c r="O2418" s="1" t="s">
        <v>6765</v>
      </c>
    </row>
    <row r="2419" spans="1:15" x14ac:dyDescent="0.25">
      <c r="A2419" s="12" t="s">
        <v>4105</v>
      </c>
      <c r="B2419" s="12" t="s">
        <v>5611</v>
      </c>
      <c r="C2419" s="12" t="s">
        <v>1562</v>
      </c>
      <c r="D2419" s="12" t="s">
        <v>5612</v>
      </c>
      <c r="E2419" s="12" t="s">
        <v>2225</v>
      </c>
      <c r="F2419" s="1">
        <v>3.5899999141693102</v>
      </c>
      <c r="G2419" s="1" t="s">
        <v>6765</v>
      </c>
      <c r="H2419" s="1">
        <v>4.5400001108646401E-3</v>
      </c>
      <c r="I2419" s="1" t="s">
        <v>6765</v>
      </c>
      <c r="J2419" s="1">
        <v>2.5700000696815599E-4</v>
      </c>
      <c r="K2419" s="1" t="s">
        <v>6765</v>
      </c>
      <c r="L2419" s="1">
        <v>4.0480000898241997E-3</v>
      </c>
      <c r="M2419" s="1" t="s">
        <v>6765</v>
      </c>
      <c r="N2419" s="1">
        <v>1.1490000179037499E-3</v>
      </c>
      <c r="O2419" s="1" t="s">
        <v>6765</v>
      </c>
    </row>
    <row r="2420" spans="1:15" x14ac:dyDescent="0.25">
      <c r="A2420" s="12" t="s">
        <v>4105</v>
      </c>
      <c r="B2420" s="12" t="s">
        <v>5613</v>
      </c>
      <c r="C2420" s="12" t="s">
        <v>1562</v>
      </c>
      <c r="D2420" s="12" t="s">
        <v>5614</v>
      </c>
      <c r="E2420" s="12" t="s">
        <v>2225</v>
      </c>
      <c r="F2420" s="1">
        <v>3.5899999141693102</v>
      </c>
      <c r="G2420" s="1" t="s">
        <v>6765</v>
      </c>
      <c r="H2420" s="1">
        <v>4.5400001108646401E-3</v>
      </c>
      <c r="I2420" s="1" t="s">
        <v>6765</v>
      </c>
      <c r="J2420" s="1">
        <v>2.5700000696815599E-4</v>
      </c>
      <c r="K2420" s="1" t="s">
        <v>6765</v>
      </c>
      <c r="L2420" s="1">
        <v>4.0480000898241997E-3</v>
      </c>
      <c r="M2420" s="1" t="s">
        <v>6765</v>
      </c>
      <c r="N2420" s="1">
        <v>1.1490000179037499E-3</v>
      </c>
      <c r="O2420" s="1" t="s">
        <v>6765</v>
      </c>
    </row>
    <row r="2421" spans="1:15" x14ac:dyDescent="0.25">
      <c r="A2421" s="12" t="s">
        <v>4509</v>
      </c>
      <c r="B2421" s="12" t="s">
        <v>5615</v>
      </c>
      <c r="C2421" s="12" t="s">
        <v>1562</v>
      </c>
      <c r="D2421" s="12" t="s">
        <v>1818</v>
      </c>
      <c r="E2421" s="12" t="s">
        <v>2225</v>
      </c>
      <c r="F2421" s="1">
        <v>3.5899999141693102</v>
      </c>
      <c r="G2421" s="1" t="s">
        <v>4497</v>
      </c>
      <c r="H2421" s="1">
        <v>4.5400001108646401E-3</v>
      </c>
      <c r="I2421" s="1" t="s">
        <v>4497</v>
      </c>
      <c r="J2421" s="1">
        <v>2.5700000696815599E-4</v>
      </c>
      <c r="K2421" s="1" t="s">
        <v>4497</v>
      </c>
      <c r="L2421" s="1">
        <v>4.0480000898241997E-3</v>
      </c>
      <c r="M2421" s="1" t="s">
        <v>4497</v>
      </c>
      <c r="N2421" s="1">
        <v>1.1490000179037499E-3</v>
      </c>
      <c r="O2421" s="1" t="s">
        <v>4497</v>
      </c>
    </row>
    <row r="2422" spans="1:15" x14ac:dyDescent="0.25">
      <c r="A2422" s="12" t="s">
        <v>4509</v>
      </c>
      <c r="B2422" s="12" t="s">
        <v>5616</v>
      </c>
      <c r="C2422" s="12" t="s">
        <v>1562</v>
      </c>
      <c r="D2422" s="12" t="s">
        <v>5617</v>
      </c>
      <c r="E2422" s="12" t="s">
        <v>2225</v>
      </c>
      <c r="F2422" s="1">
        <v>3.5899999141693102</v>
      </c>
      <c r="G2422" s="1" t="s">
        <v>4497</v>
      </c>
      <c r="H2422" s="1">
        <v>4.5400001108646401E-3</v>
      </c>
      <c r="I2422" s="1" t="s">
        <v>4497</v>
      </c>
      <c r="J2422" s="1">
        <v>2.5700000696815599E-4</v>
      </c>
      <c r="K2422" s="1" t="s">
        <v>4497</v>
      </c>
      <c r="L2422" s="1">
        <v>4.0480000898241997E-3</v>
      </c>
      <c r="M2422" s="1" t="s">
        <v>4497</v>
      </c>
      <c r="N2422" s="1">
        <v>1.1490000179037499E-3</v>
      </c>
      <c r="O2422" s="1" t="s">
        <v>4497</v>
      </c>
    </row>
    <row r="2423" spans="1:15" x14ac:dyDescent="0.25">
      <c r="A2423" s="12" t="s">
        <v>4105</v>
      </c>
      <c r="B2423" s="12" t="s">
        <v>5618</v>
      </c>
      <c r="C2423" s="12" t="s">
        <v>1562</v>
      </c>
      <c r="D2423" s="12" t="s">
        <v>3800</v>
      </c>
      <c r="E2423" s="12" t="s">
        <v>2225</v>
      </c>
      <c r="F2423" s="1">
        <v>3.5899999141693102</v>
      </c>
      <c r="G2423" s="1" t="s">
        <v>6765</v>
      </c>
      <c r="H2423" s="1">
        <v>4.5400001108646401E-3</v>
      </c>
      <c r="I2423" s="1" t="s">
        <v>6765</v>
      </c>
      <c r="J2423" s="1">
        <v>2.5700000696815599E-4</v>
      </c>
      <c r="K2423" s="1" t="s">
        <v>6765</v>
      </c>
      <c r="L2423" s="1">
        <v>4.0480000898241997E-3</v>
      </c>
      <c r="M2423" s="1" t="s">
        <v>6765</v>
      </c>
      <c r="N2423" s="1">
        <v>1.1490000179037499E-3</v>
      </c>
      <c r="O2423" s="1" t="s">
        <v>6765</v>
      </c>
    </row>
    <row r="2424" spans="1:15" x14ac:dyDescent="0.25">
      <c r="A2424" s="12" t="s">
        <v>4105</v>
      </c>
      <c r="B2424" s="12" t="s">
        <v>5619</v>
      </c>
      <c r="C2424" s="12" t="s">
        <v>1562</v>
      </c>
      <c r="D2424" s="12" t="s">
        <v>5620</v>
      </c>
      <c r="E2424" s="12" t="s">
        <v>2225</v>
      </c>
      <c r="F2424" s="1">
        <v>3.5899999141693102</v>
      </c>
      <c r="G2424" s="1" t="s">
        <v>6765</v>
      </c>
      <c r="H2424" s="1">
        <v>4.5400001108646401E-3</v>
      </c>
      <c r="I2424" s="1" t="s">
        <v>6765</v>
      </c>
      <c r="J2424" s="1">
        <v>2.5700000696815599E-4</v>
      </c>
      <c r="K2424" s="1" t="s">
        <v>6765</v>
      </c>
      <c r="L2424" s="1">
        <v>4.0480000898241997E-3</v>
      </c>
      <c r="M2424" s="1" t="s">
        <v>6765</v>
      </c>
      <c r="N2424" s="1">
        <v>1.1490000179037499E-3</v>
      </c>
      <c r="O2424" s="1" t="s">
        <v>6765</v>
      </c>
    </row>
    <row r="2425" spans="1:15" x14ac:dyDescent="0.25">
      <c r="A2425" s="12" t="s">
        <v>4105</v>
      </c>
      <c r="B2425" s="12" t="s">
        <v>5621</v>
      </c>
      <c r="C2425" s="12" t="s">
        <v>1562</v>
      </c>
      <c r="D2425" s="12" t="s">
        <v>3032</v>
      </c>
      <c r="E2425" s="12" t="s">
        <v>2225</v>
      </c>
      <c r="F2425" s="1">
        <v>3.5899999141693102</v>
      </c>
      <c r="G2425" s="1" t="s">
        <v>6765</v>
      </c>
      <c r="H2425" s="1">
        <v>4.5400001108646401E-3</v>
      </c>
      <c r="I2425" s="1" t="s">
        <v>6765</v>
      </c>
      <c r="J2425" s="1">
        <v>2.5700000696815599E-4</v>
      </c>
      <c r="K2425" s="1" t="s">
        <v>6765</v>
      </c>
      <c r="L2425" s="1">
        <v>4.0480000898241997E-3</v>
      </c>
      <c r="M2425" s="1" t="s">
        <v>6765</v>
      </c>
      <c r="N2425" s="1">
        <v>1.1490000179037499E-3</v>
      </c>
      <c r="O2425" s="1" t="s">
        <v>6765</v>
      </c>
    </row>
    <row r="2426" spans="1:15" x14ac:dyDescent="0.25">
      <c r="A2426" s="12" t="s">
        <v>4105</v>
      </c>
      <c r="B2426" s="12" t="s">
        <v>5622</v>
      </c>
      <c r="C2426" s="12" t="s">
        <v>1562</v>
      </c>
      <c r="D2426" s="12" t="s">
        <v>1717</v>
      </c>
      <c r="E2426" s="12" t="s">
        <v>2225</v>
      </c>
      <c r="F2426" s="1">
        <v>3.5899999141693102</v>
      </c>
      <c r="G2426" s="1" t="s">
        <v>6765</v>
      </c>
      <c r="H2426" s="1">
        <v>4.5400001108646401E-3</v>
      </c>
      <c r="I2426" s="1" t="s">
        <v>6765</v>
      </c>
      <c r="J2426" s="1">
        <v>2.5700000696815599E-4</v>
      </c>
      <c r="K2426" s="1" t="s">
        <v>6765</v>
      </c>
      <c r="L2426" s="1">
        <v>4.0480000898241997E-3</v>
      </c>
      <c r="M2426" s="1" t="s">
        <v>6765</v>
      </c>
      <c r="N2426" s="1">
        <v>1.1490000179037499E-3</v>
      </c>
      <c r="O2426" s="1" t="s">
        <v>6765</v>
      </c>
    </row>
    <row r="2427" spans="1:15" x14ac:dyDescent="0.25">
      <c r="A2427" s="12" t="s">
        <v>4509</v>
      </c>
      <c r="B2427" s="12" t="s">
        <v>5623</v>
      </c>
      <c r="C2427" s="12" t="s">
        <v>1562</v>
      </c>
      <c r="D2427" s="12" t="s">
        <v>5624</v>
      </c>
      <c r="E2427" s="12" t="s">
        <v>2225</v>
      </c>
      <c r="F2427" s="1">
        <v>3.5899999141693102</v>
      </c>
      <c r="G2427" s="1" t="s">
        <v>4497</v>
      </c>
      <c r="H2427" s="1">
        <v>4.5400001108646401E-3</v>
      </c>
      <c r="I2427" s="1" t="s">
        <v>4497</v>
      </c>
      <c r="J2427" s="1">
        <v>2.5700000696815599E-4</v>
      </c>
      <c r="K2427" s="1" t="s">
        <v>4497</v>
      </c>
      <c r="L2427" s="1">
        <v>4.0480000898241997E-3</v>
      </c>
      <c r="M2427" s="1" t="s">
        <v>4497</v>
      </c>
      <c r="N2427" s="1">
        <v>1.1490000179037499E-3</v>
      </c>
      <c r="O2427" s="1" t="s">
        <v>4497</v>
      </c>
    </row>
    <row r="2428" spans="1:15" x14ac:dyDescent="0.25">
      <c r="A2428" s="12" t="s">
        <v>4105</v>
      </c>
      <c r="B2428" s="12" t="s">
        <v>5625</v>
      </c>
      <c r="C2428" s="12" t="s">
        <v>1562</v>
      </c>
      <c r="D2428" s="12" t="s">
        <v>1652</v>
      </c>
      <c r="E2428" s="12" t="s">
        <v>2225</v>
      </c>
      <c r="F2428" s="1">
        <v>3.5899999141693102</v>
      </c>
      <c r="G2428" s="1" t="s">
        <v>6765</v>
      </c>
      <c r="H2428" s="1">
        <v>4.5400001108646401E-3</v>
      </c>
      <c r="I2428" s="1" t="s">
        <v>6765</v>
      </c>
      <c r="J2428" s="1">
        <v>2.5700000696815599E-4</v>
      </c>
      <c r="K2428" s="1" t="s">
        <v>6765</v>
      </c>
      <c r="L2428" s="1">
        <v>4.0480000898241997E-3</v>
      </c>
      <c r="M2428" s="1" t="s">
        <v>6765</v>
      </c>
      <c r="N2428" s="1">
        <v>1.1490000179037499E-3</v>
      </c>
      <c r="O2428" s="1" t="s">
        <v>6765</v>
      </c>
    </row>
    <row r="2429" spans="1:15" x14ac:dyDescent="0.25">
      <c r="A2429" s="12" t="s">
        <v>4509</v>
      </c>
      <c r="B2429" s="12" t="s">
        <v>5626</v>
      </c>
      <c r="C2429" s="12" t="s">
        <v>1562</v>
      </c>
      <c r="D2429" s="12" t="s">
        <v>5627</v>
      </c>
      <c r="E2429" s="12" t="s">
        <v>2225</v>
      </c>
      <c r="F2429" s="1">
        <v>3.5899999141693102</v>
      </c>
      <c r="G2429" s="1" t="s">
        <v>4497</v>
      </c>
      <c r="H2429" s="1">
        <v>4.5400001108646401E-3</v>
      </c>
      <c r="I2429" s="1" t="s">
        <v>4497</v>
      </c>
      <c r="J2429" s="1">
        <v>2.5700000696815599E-4</v>
      </c>
      <c r="K2429" s="1" t="s">
        <v>4497</v>
      </c>
      <c r="L2429" s="1">
        <v>4.0480000898241997E-3</v>
      </c>
      <c r="M2429" s="1" t="s">
        <v>4497</v>
      </c>
      <c r="N2429" s="1">
        <v>1.1490000179037499E-3</v>
      </c>
      <c r="O2429" s="1" t="s">
        <v>4497</v>
      </c>
    </row>
    <row r="2430" spans="1:15" x14ac:dyDescent="0.25">
      <c r="A2430" s="12" t="s">
        <v>1015</v>
      </c>
      <c r="B2430" s="12" t="s">
        <v>5628</v>
      </c>
      <c r="C2430" s="12" t="s">
        <v>1538</v>
      </c>
      <c r="D2430" s="12" t="s">
        <v>1631</v>
      </c>
      <c r="E2430" s="12" t="s">
        <v>2225</v>
      </c>
      <c r="F2430" s="1">
        <v>3.5899999141693102</v>
      </c>
      <c r="G2430" s="1" t="s">
        <v>6765</v>
      </c>
      <c r="H2430" s="1">
        <v>4.5400001108646401E-3</v>
      </c>
      <c r="I2430" s="1" t="s">
        <v>6765</v>
      </c>
      <c r="J2430" s="1">
        <v>2.5700000696815599E-4</v>
      </c>
      <c r="K2430" s="1" t="s">
        <v>6765</v>
      </c>
      <c r="L2430" s="1">
        <v>4.0480000898241997E-3</v>
      </c>
      <c r="M2430" s="1" t="s">
        <v>6765</v>
      </c>
      <c r="N2430" s="1">
        <v>1.1490000179037499E-3</v>
      </c>
      <c r="O2430" s="1" t="s">
        <v>6765</v>
      </c>
    </row>
    <row r="2431" spans="1:15" x14ac:dyDescent="0.25">
      <c r="A2431" s="12" t="s">
        <v>2280</v>
      </c>
      <c r="B2431" s="12" t="s">
        <v>5629</v>
      </c>
      <c r="C2431" s="12" t="s">
        <v>1538</v>
      </c>
      <c r="D2431" s="12" t="s">
        <v>2020</v>
      </c>
      <c r="E2431" s="12" t="s">
        <v>2225</v>
      </c>
      <c r="F2431" s="1">
        <v>3.5899999141693102</v>
      </c>
      <c r="G2431" s="1" t="s">
        <v>6765</v>
      </c>
      <c r="H2431" s="1">
        <v>4.5400001108646401E-3</v>
      </c>
      <c r="I2431" s="1" t="s">
        <v>6765</v>
      </c>
      <c r="J2431" s="1">
        <v>2.5700000696815599E-4</v>
      </c>
      <c r="K2431" s="1" t="s">
        <v>6765</v>
      </c>
      <c r="L2431" s="1">
        <v>4.0480000898241997E-3</v>
      </c>
      <c r="M2431" s="1" t="s">
        <v>6765</v>
      </c>
      <c r="N2431" s="1">
        <v>1.1490000179037499E-3</v>
      </c>
      <c r="O2431" s="1" t="s">
        <v>6765</v>
      </c>
    </row>
    <row r="2432" spans="1:15" x14ac:dyDescent="0.25">
      <c r="A2432" s="12" t="s">
        <v>2280</v>
      </c>
      <c r="B2432" s="12" t="s">
        <v>5630</v>
      </c>
      <c r="C2432" s="12" t="s">
        <v>1538</v>
      </c>
      <c r="D2432" s="12" t="s">
        <v>1665</v>
      </c>
      <c r="E2432" s="12" t="s">
        <v>2225</v>
      </c>
      <c r="F2432" s="1">
        <v>3.5899999141693102</v>
      </c>
      <c r="G2432" s="1" t="s">
        <v>6765</v>
      </c>
      <c r="H2432" s="1">
        <v>4.5400001108646401E-3</v>
      </c>
      <c r="I2432" s="1" t="s">
        <v>6765</v>
      </c>
      <c r="J2432" s="1">
        <v>2.5700000696815599E-4</v>
      </c>
      <c r="K2432" s="1" t="s">
        <v>6765</v>
      </c>
      <c r="L2432" s="1">
        <v>4.0480000898241997E-3</v>
      </c>
      <c r="M2432" s="1" t="s">
        <v>6765</v>
      </c>
      <c r="N2432" s="1">
        <v>1.1490000179037499E-3</v>
      </c>
      <c r="O2432" s="1" t="s">
        <v>6765</v>
      </c>
    </row>
    <row r="2433" spans="1:15" x14ac:dyDescent="0.25">
      <c r="A2433" s="12" t="s">
        <v>3659</v>
      </c>
      <c r="B2433" s="12" t="s">
        <v>5631</v>
      </c>
      <c r="C2433" s="12" t="s">
        <v>1538</v>
      </c>
      <c r="D2433" s="12" t="s">
        <v>5632</v>
      </c>
      <c r="E2433" s="12" t="s">
        <v>2225</v>
      </c>
      <c r="F2433" s="1">
        <v>3.5899999141693102</v>
      </c>
      <c r="G2433" s="1" t="s">
        <v>6765</v>
      </c>
      <c r="H2433" s="1">
        <v>4.5400001108646401E-3</v>
      </c>
      <c r="I2433" s="1" t="s">
        <v>6765</v>
      </c>
      <c r="J2433" s="1">
        <v>2.5700000696815599E-4</v>
      </c>
      <c r="K2433" s="1" t="s">
        <v>6765</v>
      </c>
      <c r="L2433" s="1">
        <v>4.0480000898241997E-3</v>
      </c>
      <c r="M2433" s="1" t="s">
        <v>6765</v>
      </c>
      <c r="N2433" s="1">
        <v>1.1490000179037499E-3</v>
      </c>
      <c r="O2433" s="1" t="s">
        <v>6765</v>
      </c>
    </row>
    <row r="2434" spans="1:15" x14ac:dyDescent="0.25">
      <c r="A2434" s="12" t="s">
        <v>1015</v>
      </c>
      <c r="B2434" s="12" t="s">
        <v>5633</v>
      </c>
      <c r="C2434" s="12" t="s">
        <v>1538</v>
      </c>
      <c r="D2434" s="12" t="s">
        <v>2235</v>
      </c>
      <c r="E2434" s="12" t="s">
        <v>2225</v>
      </c>
      <c r="F2434" s="1">
        <v>3.5899999141693102</v>
      </c>
      <c r="G2434" s="1" t="s">
        <v>6765</v>
      </c>
      <c r="H2434" s="1">
        <v>4.5400001108646401E-3</v>
      </c>
      <c r="I2434" s="1" t="s">
        <v>6765</v>
      </c>
      <c r="J2434" s="1">
        <v>2.5700000696815599E-4</v>
      </c>
      <c r="K2434" s="1" t="s">
        <v>6765</v>
      </c>
      <c r="L2434" s="1">
        <v>4.0480000898241997E-3</v>
      </c>
      <c r="M2434" s="1" t="s">
        <v>6765</v>
      </c>
      <c r="N2434" s="1">
        <v>1.1490000179037499E-3</v>
      </c>
      <c r="O2434" s="1" t="s">
        <v>6765</v>
      </c>
    </row>
    <row r="2435" spans="1:15" x14ac:dyDescent="0.25">
      <c r="A2435" s="12" t="s">
        <v>1015</v>
      </c>
      <c r="B2435" s="12" t="s">
        <v>5634</v>
      </c>
      <c r="C2435" s="12" t="s">
        <v>1538</v>
      </c>
      <c r="D2435" s="12" t="s">
        <v>2032</v>
      </c>
      <c r="E2435" s="12" t="s">
        <v>2225</v>
      </c>
      <c r="F2435" s="1">
        <v>3.5899999141693102</v>
      </c>
      <c r="G2435" s="1" t="s">
        <v>6765</v>
      </c>
      <c r="H2435" s="1">
        <v>4.5400001108646401E-3</v>
      </c>
      <c r="I2435" s="1" t="s">
        <v>6765</v>
      </c>
      <c r="J2435" s="1">
        <v>2.5700000696815599E-4</v>
      </c>
      <c r="K2435" s="1" t="s">
        <v>6765</v>
      </c>
      <c r="L2435" s="1">
        <v>4.0480000898241997E-3</v>
      </c>
      <c r="M2435" s="1" t="s">
        <v>6765</v>
      </c>
      <c r="N2435" s="1">
        <v>1.1490000179037499E-3</v>
      </c>
      <c r="O2435" s="1" t="s">
        <v>6765</v>
      </c>
    </row>
    <row r="2436" spans="1:15" x14ac:dyDescent="0.25">
      <c r="A2436" s="12" t="s">
        <v>1015</v>
      </c>
      <c r="B2436" s="12" t="s">
        <v>5635</v>
      </c>
      <c r="C2436" s="12" t="s">
        <v>1538</v>
      </c>
      <c r="D2436" s="12" t="s">
        <v>1534</v>
      </c>
      <c r="E2436" s="12" t="s">
        <v>2225</v>
      </c>
      <c r="F2436" s="1">
        <v>3.5899999141693102</v>
      </c>
      <c r="G2436" s="1" t="s">
        <v>6765</v>
      </c>
      <c r="H2436" s="1">
        <v>4.5400001108646401E-3</v>
      </c>
      <c r="I2436" s="1" t="s">
        <v>6765</v>
      </c>
      <c r="J2436" s="1">
        <v>2.5700000696815599E-4</v>
      </c>
      <c r="K2436" s="1" t="s">
        <v>6765</v>
      </c>
      <c r="L2436" s="1">
        <v>4.0480000898241997E-3</v>
      </c>
      <c r="M2436" s="1" t="s">
        <v>6765</v>
      </c>
      <c r="N2436" s="1">
        <v>1.1490000179037499E-3</v>
      </c>
      <c r="O2436" s="1" t="s">
        <v>6765</v>
      </c>
    </row>
    <row r="2437" spans="1:15" x14ac:dyDescent="0.25">
      <c r="A2437" s="12" t="s">
        <v>2280</v>
      </c>
      <c r="B2437" s="12" t="s">
        <v>5636</v>
      </c>
      <c r="C2437" s="12" t="s">
        <v>1538</v>
      </c>
      <c r="D2437" s="12" t="s">
        <v>5637</v>
      </c>
      <c r="E2437" s="12" t="s">
        <v>2225</v>
      </c>
      <c r="F2437" s="1">
        <v>3.5899999141693102</v>
      </c>
      <c r="G2437" s="1" t="s">
        <v>6765</v>
      </c>
      <c r="H2437" s="1">
        <v>4.5400001108646401E-3</v>
      </c>
      <c r="I2437" s="1" t="s">
        <v>6765</v>
      </c>
      <c r="J2437" s="1">
        <v>2.5700000696815599E-4</v>
      </c>
      <c r="K2437" s="1" t="s">
        <v>6765</v>
      </c>
      <c r="L2437" s="1">
        <v>4.0480000898241997E-3</v>
      </c>
      <c r="M2437" s="1" t="s">
        <v>6765</v>
      </c>
      <c r="N2437" s="1">
        <v>1.1490000179037499E-3</v>
      </c>
      <c r="O2437" s="1" t="s">
        <v>6765</v>
      </c>
    </row>
    <row r="2438" spans="1:15" x14ac:dyDescent="0.25">
      <c r="A2438" s="12" t="s">
        <v>3649</v>
      </c>
      <c r="B2438" s="12" t="s">
        <v>5638</v>
      </c>
      <c r="C2438" s="12" t="s">
        <v>1538</v>
      </c>
      <c r="D2438" s="12" t="s">
        <v>2417</v>
      </c>
      <c r="E2438" s="12" t="s">
        <v>2225</v>
      </c>
      <c r="F2438" s="1">
        <v>25.404619216918899</v>
      </c>
      <c r="G2438" s="1" t="s">
        <v>2226</v>
      </c>
      <c r="H2438" s="1">
        <v>0</v>
      </c>
      <c r="I2438" s="1" t="s">
        <v>2226</v>
      </c>
      <c r="J2438" s="1">
        <v>0</v>
      </c>
      <c r="K2438" s="1" t="s">
        <v>2226</v>
      </c>
      <c r="L2438" s="1">
        <v>0</v>
      </c>
      <c r="M2438" s="1" t="s">
        <v>2226</v>
      </c>
      <c r="N2438" s="1">
        <v>0</v>
      </c>
      <c r="O2438" s="1" t="s">
        <v>2226</v>
      </c>
    </row>
    <row r="2439" spans="1:15" x14ac:dyDescent="0.25">
      <c r="A2439" s="12" t="s">
        <v>2240</v>
      </c>
      <c r="B2439" s="12" t="s">
        <v>5639</v>
      </c>
      <c r="C2439" s="12" t="s">
        <v>1538</v>
      </c>
      <c r="D2439" s="12" t="s">
        <v>3681</v>
      </c>
      <c r="E2439" s="12" t="s">
        <v>2225</v>
      </c>
      <c r="F2439" s="1">
        <v>3.5899999141693102</v>
      </c>
      <c r="G2439" s="1" t="s">
        <v>6765</v>
      </c>
      <c r="H2439" s="1">
        <v>4.5400001108646401E-3</v>
      </c>
      <c r="I2439" s="1" t="s">
        <v>6765</v>
      </c>
      <c r="J2439" s="1">
        <v>2.5700000696815599E-4</v>
      </c>
      <c r="K2439" s="1" t="s">
        <v>6765</v>
      </c>
      <c r="L2439" s="1">
        <v>4.0480000898241997E-3</v>
      </c>
      <c r="M2439" s="1" t="s">
        <v>6765</v>
      </c>
      <c r="N2439" s="1">
        <v>1.1490000179037499E-3</v>
      </c>
      <c r="O2439" s="1" t="s">
        <v>6765</v>
      </c>
    </row>
    <row r="2440" spans="1:15" x14ac:dyDescent="0.25">
      <c r="A2440" s="12" t="s">
        <v>2280</v>
      </c>
      <c r="B2440" s="12" t="s">
        <v>5640</v>
      </c>
      <c r="C2440" s="12" t="s">
        <v>1538</v>
      </c>
      <c r="D2440" s="12" t="s">
        <v>5641</v>
      </c>
      <c r="E2440" s="12" t="s">
        <v>2225</v>
      </c>
      <c r="F2440" s="1">
        <v>3.5899999141693102</v>
      </c>
      <c r="G2440" s="1" t="s">
        <v>6765</v>
      </c>
      <c r="H2440" s="1">
        <v>4.5400001108646401E-3</v>
      </c>
      <c r="I2440" s="1" t="s">
        <v>6765</v>
      </c>
      <c r="J2440" s="1">
        <v>2.5700000696815599E-4</v>
      </c>
      <c r="K2440" s="1" t="s">
        <v>6765</v>
      </c>
      <c r="L2440" s="1">
        <v>4.0480000898241997E-3</v>
      </c>
      <c r="M2440" s="1" t="s">
        <v>6765</v>
      </c>
      <c r="N2440" s="1">
        <v>1.1490000179037499E-3</v>
      </c>
      <c r="O2440" s="1" t="s">
        <v>6765</v>
      </c>
    </row>
    <row r="2441" spans="1:15" x14ac:dyDescent="0.25">
      <c r="A2441" s="12" t="s">
        <v>3649</v>
      </c>
      <c r="B2441" s="12" t="s">
        <v>5642</v>
      </c>
      <c r="C2441" s="12" t="s">
        <v>1538</v>
      </c>
      <c r="D2441" s="12" t="s">
        <v>1567</v>
      </c>
      <c r="E2441" s="12" t="s">
        <v>2225</v>
      </c>
      <c r="F2441" s="1">
        <v>25.404619216918899</v>
      </c>
      <c r="G2441" s="1" t="s">
        <v>2226</v>
      </c>
      <c r="H2441" s="1">
        <v>0</v>
      </c>
      <c r="I2441" s="1" t="s">
        <v>2226</v>
      </c>
      <c r="J2441" s="1">
        <v>0</v>
      </c>
      <c r="K2441" s="1" t="s">
        <v>2226</v>
      </c>
      <c r="L2441" s="1">
        <v>0</v>
      </c>
      <c r="M2441" s="1" t="s">
        <v>2226</v>
      </c>
      <c r="N2441" s="1">
        <v>0</v>
      </c>
      <c r="O2441" s="1" t="s">
        <v>2226</v>
      </c>
    </row>
    <row r="2442" spans="1:15" x14ac:dyDescent="0.25">
      <c r="A2442" s="12" t="s">
        <v>1015</v>
      </c>
      <c r="B2442" s="12" t="s">
        <v>5643</v>
      </c>
      <c r="C2442" s="12" t="s">
        <v>1538</v>
      </c>
      <c r="D2442" s="12" t="s">
        <v>3835</v>
      </c>
      <c r="E2442" s="12" t="s">
        <v>2225</v>
      </c>
      <c r="F2442" s="1">
        <v>3.5899999141693102</v>
      </c>
      <c r="G2442" s="1" t="s">
        <v>6765</v>
      </c>
      <c r="H2442" s="1">
        <v>4.5400001108646401E-3</v>
      </c>
      <c r="I2442" s="1" t="s">
        <v>6765</v>
      </c>
      <c r="J2442" s="1">
        <v>2.5700000696815599E-4</v>
      </c>
      <c r="K2442" s="1" t="s">
        <v>6765</v>
      </c>
      <c r="L2442" s="1">
        <v>4.0480000898241997E-3</v>
      </c>
      <c r="M2442" s="1" t="s">
        <v>6765</v>
      </c>
      <c r="N2442" s="1">
        <v>1.1490000179037499E-3</v>
      </c>
      <c r="O2442" s="1" t="s">
        <v>6765</v>
      </c>
    </row>
    <row r="2443" spans="1:15" x14ac:dyDescent="0.25">
      <c r="A2443" s="12" t="s">
        <v>2280</v>
      </c>
      <c r="B2443" s="12" t="s">
        <v>5644</v>
      </c>
      <c r="C2443" s="12" t="s">
        <v>1538</v>
      </c>
      <c r="D2443" s="12" t="s">
        <v>1931</v>
      </c>
      <c r="E2443" s="12" t="s">
        <v>2225</v>
      </c>
      <c r="F2443" s="1">
        <v>3.5899999141693102</v>
      </c>
      <c r="G2443" s="1" t="s">
        <v>6765</v>
      </c>
      <c r="H2443" s="1">
        <v>4.5400001108646401E-3</v>
      </c>
      <c r="I2443" s="1" t="s">
        <v>6765</v>
      </c>
      <c r="J2443" s="1">
        <v>2.5700000696815599E-4</v>
      </c>
      <c r="K2443" s="1" t="s">
        <v>6765</v>
      </c>
      <c r="L2443" s="1">
        <v>4.0480000898241997E-3</v>
      </c>
      <c r="M2443" s="1" t="s">
        <v>6765</v>
      </c>
      <c r="N2443" s="1">
        <v>1.1490000179037499E-3</v>
      </c>
      <c r="O2443" s="1" t="s">
        <v>6765</v>
      </c>
    </row>
    <row r="2444" spans="1:15" x14ac:dyDescent="0.25">
      <c r="A2444" s="12" t="s">
        <v>1015</v>
      </c>
      <c r="B2444" s="12" t="s">
        <v>5645</v>
      </c>
      <c r="C2444" s="12" t="s">
        <v>1538</v>
      </c>
      <c r="D2444" s="12" t="s">
        <v>5646</v>
      </c>
      <c r="E2444" s="12" t="s">
        <v>2225</v>
      </c>
      <c r="F2444" s="1">
        <v>3.5899999141693102</v>
      </c>
      <c r="G2444" s="1" t="s">
        <v>6765</v>
      </c>
      <c r="H2444" s="1">
        <v>4.5400001108646401E-3</v>
      </c>
      <c r="I2444" s="1" t="s">
        <v>6765</v>
      </c>
      <c r="J2444" s="1">
        <v>2.5700000696815599E-4</v>
      </c>
      <c r="K2444" s="1" t="s">
        <v>6765</v>
      </c>
      <c r="L2444" s="1">
        <v>4.0480000898241997E-3</v>
      </c>
      <c r="M2444" s="1" t="s">
        <v>6765</v>
      </c>
      <c r="N2444" s="1">
        <v>1.1490000179037499E-3</v>
      </c>
      <c r="O2444" s="1" t="s">
        <v>6765</v>
      </c>
    </row>
    <row r="2445" spans="1:15" x14ac:dyDescent="0.25">
      <c r="A2445" s="12" t="s">
        <v>2280</v>
      </c>
      <c r="B2445" s="12" t="s">
        <v>5647</v>
      </c>
      <c r="C2445" s="12" t="s">
        <v>1538</v>
      </c>
      <c r="D2445" s="12" t="s">
        <v>2251</v>
      </c>
      <c r="E2445" s="12" t="s">
        <v>2225</v>
      </c>
      <c r="F2445" s="1">
        <v>3.5899999141693102</v>
      </c>
      <c r="G2445" s="1" t="s">
        <v>6765</v>
      </c>
      <c r="H2445" s="1">
        <v>4.5400001108646401E-3</v>
      </c>
      <c r="I2445" s="1" t="s">
        <v>6765</v>
      </c>
      <c r="J2445" s="1">
        <v>2.5700000696815599E-4</v>
      </c>
      <c r="K2445" s="1" t="s">
        <v>6765</v>
      </c>
      <c r="L2445" s="1">
        <v>4.0480000898241997E-3</v>
      </c>
      <c r="M2445" s="1" t="s">
        <v>6765</v>
      </c>
      <c r="N2445" s="1">
        <v>1.1490000179037499E-3</v>
      </c>
      <c r="O2445" s="1" t="s">
        <v>6765</v>
      </c>
    </row>
    <row r="2446" spans="1:15" x14ac:dyDescent="0.25">
      <c r="A2446" s="12" t="s">
        <v>3649</v>
      </c>
      <c r="B2446" s="12" t="s">
        <v>5648</v>
      </c>
      <c r="C2446" s="12" t="s">
        <v>1538</v>
      </c>
      <c r="D2446" s="12" t="s">
        <v>1712</v>
      </c>
      <c r="E2446" s="12" t="s">
        <v>2225</v>
      </c>
      <c r="F2446" s="1">
        <v>25.404619216918899</v>
      </c>
      <c r="G2446" s="1" t="s">
        <v>2226</v>
      </c>
      <c r="H2446" s="1">
        <v>0</v>
      </c>
      <c r="I2446" s="1" t="s">
        <v>2226</v>
      </c>
      <c r="J2446" s="1">
        <v>0</v>
      </c>
      <c r="K2446" s="1" t="s">
        <v>2226</v>
      </c>
      <c r="L2446" s="1">
        <v>0</v>
      </c>
      <c r="M2446" s="1" t="s">
        <v>2226</v>
      </c>
      <c r="N2446" s="1">
        <v>0</v>
      </c>
      <c r="O2446" s="1" t="s">
        <v>2226</v>
      </c>
    </row>
    <row r="2447" spans="1:15" x14ac:dyDescent="0.25">
      <c r="A2447" s="12" t="s">
        <v>3659</v>
      </c>
      <c r="B2447" s="12" t="s">
        <v>5649</v>
      </c>
      <c r="C2447" s="12" t="s">
        <v>1538</v>
      </c>
      <c r="D2447" s="12" t="s">
        <v>1576</v>
      </c>
      <c r="E2447" s="12" t="s">
        <v>2225</v>
      </c>
      <c r="F2447" s="1">
        <v>3.5899999141693102</v>
      </c>
      <c r="G2447" s="1" t="s">
        <v>6765</v>
      </c>
      <c r="H2447" s="1">
        <v>4.5400001108646401E-3</v>
      </c>
      <c r="I2447" s="1" t="s">
        <v>6765</v>
      </c>
      <c r="J2447" s="1">
        <v>2.5700000696815599E-4</v>
      </c>
      <c r="K2447" s="1" t="s">
        <v>6765</v>
      </c>
      <c r="L2447" s="1">
        <v>4.0480000898241997E-3</v>
      </c>
      <c r="M2447" s="1" t="s">
        <v>6765</v>
      </c>
      <c r="N2447" s="1">
        <v>1.1490000179037499E-3</v>
      </c>
      <c r="O2447" s="1" t="s">
        <v>6765</v>
      </c>
    </row>
    <row r="2448" spans="1:15" x14ac:dyDescent="0.25">
      <c r="A2448" s="12" t="s">
        <v>2280</v>
      </c>
      <c r="B2448" s="12" t="s">
        <v>5650</v>
      </c>
      <c r="C2448" s="12" t="s">
        <v>1538</v>
      </c>
      <c r="D2448" s="12" t="s">
        <v>4940</v>
      </c>
      <c r="E2448" s="12" t="s">
        <v>2225</v>
      </c>
      <c r="F2448" s="1">
        <v>3.5899999141693102</v>
      </c>
      <c r="G2448" s="1" t="s">
        <v>6765</v>
      </c>
      <c r="H2448" s="1">
        <v>4.5400001108646401E-3</v>
      </c>
      <c r="I2448" s="1" t="s">
        <v>6765</v>
      </c>
      <c r="J2448" s="1">
        <v>2.5700000696815599E-4</v>
      </c>
      <c r="K2448" s="1" t="s">
        <v>6765</v>
      </c>
      <c r="L2448" s="1">
        <v>4.0480000898241997E-3</v>
      </c>
      <c r="M2448" s="1" t="s">
        <v>6765</v>
      </c>
      <c r="N2448" s="1">
        <v>1.1490000179037499E-3</v>
      </c>
      <c r="O2448" s="1" t="s">
        <v>6765</v>
      </c>
    </row>
    <row r="2449" spans="1:15" x14ac:dyDescent="0.25">
      <c r="A2449" s="12" t="s">
        <v>2280</v>
      </c>
      <c r="B2449" s="12" t="s">
        <v>5651</v>
      </c>
      <c r="C2449" s="12" t="s">
        <v>1538</v>
      </c>
      <c r="D2449" s="12" t="s">
        <v>1746</v>
      </c>
      <c r="E2449" s="12" t="s">
        <v>2225</v>
      </c>
      <c r="F2449" s="1">
        <v>3.5899999141693102</v>
      </c>
      <c r="G2449" s="1" t="s">
        <v>6765</v>
      </c>
      <c r="H2449" s="1">
        <v>4.5400001108646401E-3</v>
      </c>
      <c r="I2449" s="1" t="s">
        <v>6765</v>
      </c>
      <c r="J2449" s="1">
        <v>2.5700000696815599E-4</v>
      </c>
      <c r="K2449" s="1" t="s">
        <v>6765</v>
      </c>
      <c r="L2449" s="1">
        <v>4.0480000898241997E-3</v>
      </c>
      <c r="M2449" s="1" t="s">
        <v>6765</v>
      </c>
      <c r="N2449" s="1">
        <v>1.1490000179037499E-3</v>
      </c>
      <c r="O2449" s="1" t="s">
        <v>6765</v>
      </c>
    </row>
    <row r="2450" spans="1:15" x14ac:dyDescent="0.25">
      <c r="A2450" s="12" t="s">
        <v>2280</v>
      </c>
      <c r="B2450" s="12" t="s">
        <v>5652</v>
      </c>
      <c r="C2450" s="12" t="s">
        <v>1538</v>
      </c>
      <c r="D2450" s="12" t="s">
        <v>2266</v>
      </c>
      <c r="E2450" s="12" t="s">
        <v>2225</v>
      </c>
      <c r="F2450" s="1">
        <v>3.5899999141693102</v>
      </c>
      <c r="G2450" s="1" t="s">
        <v>6765</v>
      </c>
      <c r="H2450" s="1">
        <v>4.5400001108646401E-3</v>
      </c>
      <c r="I2450" s="1" t="s">
        <v>6765</v>
      </c>
      <c r="J2450" s="1">
        <v>2.5700000696815599E-4</v>
      </c>
      <c r="K2450" s="1" t="s">
        <v>6765</v>
      </c>
      <c r="L2450" s="1">
        <v>4.0480000898241997E-3</v>
      </c>
      <c r="M2450" s="1" t="s">
        <v>6765</v>
      </c>
      <c r="N2450" s="1">
        <v>1.1490000179037499E-3</v>
      </c>
      <c r="O2450" s="1" t="s">
        <v>6765</v>
      </c>
    </row>
    <row r="2451" spans="1:15" x14ac:dyDescent="0.25">
      <c r="A2451" s="12" t="s">
        <v>2280</v>
      </c>
      <c r="B2451" s="12" t="s">
        <v>5653</v>
      </c>
      <c r="C2451" s="12" t="s">
        <v>1538</v>
      </c>
      <c r="D2451" s="12" t="s">
        <v>1933</v>
      </c>
      <c r="E2451" s="12" t="s">
        <v>2225</v>
      </c>
      <c r="F2451" s="1">
        <v>3.5899999141693102</v>
      </c>
      <c r="G2451" s="1" t="s">
        <v>6765</v>
      </c>
      <c r="H2451" s="1">
        <v>4.5400001108646401E-3</v>
      </c>
      <c r="I2451" s="1" t="s">
        <v>6765</v>
      </c>
      <c r="J2451" s="1">
        <v>2.5700000696815599E-4</v>
      </c>
      <c r="K2451" s="1" t="s">
        <v>6765</v>
      </c>
      <c r="L2451" s="1">
        <v>4.0480000898241997E-3</v>
      </c>
      <c r="M2451" s="1" t="s">
        <v>6765</v>
      </c>
      <c r="N2451" s="1">
        <v>1.1490000179037499E-3</v>
      </c>
      <c r="O2451" s="1" t="s">
        <v>6765</v>
      </c>
    </row>
    <row r="2452" spans="1:15" x14ac:dyDescent="0.25">
      <c r="A2452" s="12" t="s">
        <v>3649</v>
      </c>
      <c r="B2452" s="12" t="s">
        <v>5654</v>
      </c>
      <c r="C2452" s="12" t="s">
        <v>1538</v>
      </c>
      <c r="D2452" s="12" t="s">
        <v>5655</v>
      </c>
      <c r="E2452" s="12" t="s">
        <v>2225</v>
      </c>
      <c r="F2452" s="1">
        <v>25.404619216918899</v>
      </c>
      <c r="G2452" s="1" t="s">
        <v>2226</v>
      </c>
      <c r="H2452" s="1">
        <v>0</v>
      </c>
      <c r="I2452" s="1" t="s">
        <v>2226</v>
      </c>
      <c r="J2452" s="1">
        <v>0</v>
      </c>
      <c r="K2452" s="1" t="s">
        <v>2226</v>
      </c>
      <c r="L2452" s="1">
        <v>0</v>
      </c>
      <c r="M2452" s="1" t="s">
        <v>2226</v>
      </c>
      <c r="N2452" s="1">
        <v>0</v>
      </c>
      <c r="O2452" s="1" t="s">
        <v>2226</v>
      </c>
    </row>
    <row r="2453" spans="1:15" x14ac:dyDescent="0.25">
      <c r="A2453" s="12" t="s">
        <v>3649</v>
      </c>
      <c r="B2453" s="12" t="s">
        <v>5656</v>
      </c>
      <c r="C2453" s="12" t="s">
        <v>1538</v>
      </c>
      <c r="D2453" s="12" t="s">
        <v>1834</v>
      </c>
      <c r="E2453" s="12" t="s">
        <v>2225</v>
      </c>
      <c r="F2453" s="1">
        <v>25.404619216918899</v>
      </c>
      <c r="G2453" s="1" t="s">
        <v>2226</v>
      </c>
      <c r="H2453" s="1">
        <v>0</v>
      </c>
      <c r="I2453" s="1" t="s">
        <v>2226</v>
      </c>
      <c r="J2453" s="1">
        <v>0</v>
      </c>
      <c r="K2453" s="1" t="s">
        <v>2226</v>
      </c>
      <c r="L2453" s="1">
        <v>0</v>
      </c>
      <c r="M2453" s="1" t="s">
        <v>2226</v>
      </c>
      <c r="N2453" s="1">
        <v>0</v>
      </c>
      <c r="O2453" s="1" t="s">
        <v>2226</v>
      </c>
    </row>
    <row r="2454" spans="1:15" x14ac:dyDescent="0.25">
      <c r="A2454" s="12" t="s">
        <v>3659</v>
      </c>
      <c r="B2454" s="12" t="s">
        <v>5657</v>
      </c>
      <c r="C2454" s="12" t="s">
        <v>1538</v>
      </c>
      <c r="D2454" s="12" t="s">
        <v>5658</v>
      </c>
      <c r="E2454" s="12" t="s">
        <v>2225</v>
      </c>
      <c r="F2454" s="1">
        <v>3.5899999141693102</v>
      </c>
      <c r="G2454" s="1" t="s">
        <v>6765</v>
      </c>
      <c r="H2454" s="1">
        <v>4.5400001108646401E-3</v>
      </c>
      <c r="I2454" s="1" t="s">
        <v>6765</v>
      </c>
      <c r="J2454" s="1">
        <v>2.5700000696815599E-4</v>
      </c>
      <c r="K2454" s="1" t="s">
        <v>6765</v>
      </c>
      <c r="L2454" s="1">
        <v>4.0480000898241997E-3</v>
      </c>
      <c r="M2454" s="1" t="s">
        <v>6765</v>
      </c>
      <c r="N2454" s="1">
        <v>1.1490000179037499E-3</v>
      </c>
      <c r="O2454" s="1" t="s">
        <v>6765</v>
      </c>
    </row>
    <row r="2455" spans="1:15" x14ac:dyDescent="0.25">
      <c r="A2455" s="12" t="s">
        <v>3659</v>
      </c>
      <c r="B2455" s="12" t="s">
        <v>5659</v>
      </c>
      <c r="C2455" s="12" t="s">
        <v>1538</v>
      </c>
      <c r="D2455" s="12" t="s">
        <v>1813</v>
      </c>
      <c r="E2455" s="12" t="s">
        <v>2225</v>
      </c>
      <c r="F2455" s="1">
        <v>3.5899999141693102</v>
      </c>
      <c r="G2455" s="1" t="s">
        <v>6765</v>
      </c>
      <c r="H2455" s="1">
        <v>4.5400001108646401E-3</v>
      </c>
      <c r="I2455" s="1" t="s">
        <v>6765</v>
      </c>
      <c r="J2455" s="1">
        <v>2.5700000696815599E-4</v>
      </c>
      <c r="K2455" s="1" t="s">
        <v>6765</v>
      </c>
      <c r="L2455" s="1">
        <v>4.0480000898241997E-3</v>
      </c>
      <c r="M2455" s="1" t="s">
        <v>6765</v>
      </c>
      <c r="N2455" s="1">
        <v>1.1490000179037499E-3</v>
      </c>
      <c r="O2455" s="1" t="s">
        <v>6765</v>
      </c>
    </row>
    <row r="2456" spans="1:15" x14ac:dyDescent="0.25">
      <c r="A2456" s="12" t="s">
        <v>3649</v>
      </c>
      <c r="B2456" s="12" t="s">
        <v>5660</v>
      </c>
      <c r="C2456" s="12" t="s">
        <v>1538</v>
      </c>
      <c r="D2456" s="12" t="s">
        <v>1891</v>
      </c>
      <c r="E2456" s="12" t="s">
        <v>2225</v>
      </c>
      <c r="F2456" s="1">
        <v>25.404619216918899</v>
      </c>
      <c r="G2456" s="1" t="s">
        <v>2226</v>
      </c>
      <c r="H2456" s="1">
        <v>0</v>
      </c>
      <c r="I2456" s="1" t="s">
        <v>2226</v>
      </c>
      <c r="J2456" s="1">
        <v>0</v>
      </c>
      <c r="K2456" s="1" t="s">
        <v>2226</v>
      </c>
      <c r="L2456" s="1">
        <v>0</v>
      </c>
      <c r="M2456" s="1" t="s">
        <v>2226</v>
      </c>
      <c r="N2456" s="1">
        <v>0</v>
      </c>
      <c r="O2456" s="1" t="s">
        <v>2226</v>
      </c>
    </row>
    <row r="2457" spans="1:15" x14ac:dyDescent="0.25">
      <c r="A2457" s="12" t="s">
        <v>2280</v>
      </c>
      <c r="B2457" s="12" t="s">
        <v>5661</v>
      </c>
      <c r="C2457" s="12" t="s">
        <v>1538</v>
      </c>
      <c r="D2457" s="12" t="s">
        <v>5662</v>
      </c>
      <c r="E2457" s="12" t="s">
        <v>2225</v>
      </c>
      <c r="F2457" s="1">
        <v>3.5899999141693102</v>
      </c>
      <c r="G2457" s="1" t="s">
        <v>6765</v>
      </c>
      <c r="H2457" s="1">
        <v>4.5400001108646401E-3</v>
      </c>
      <c r="I2457" s="1" t="s">
        <v>6765</v>
      </c>
      <c r="J2457" s="1">
        <v>2.5700000696815599E-4</v>
      </c>
      <c r="K2457" s="1" t="s">
        <v>6765</v>
      </c>
      <c r="L2457" s="1">
        <v>4.0480000898241997E-3</v>
      </c>
      <c r="M2457" s="1" t="s">
        <v>6765</v>
      </c>
      <c r="N2457" s="1">
        <v>1.1490000179037499E-3</v>
      </c>
      <c r="O2457" s="1" t="s">
        <v>6765</v>
      </c>
    </row>
    <row r="2458" spans="1:15" x14ac:dyDescent="0.25">
      <c r="A2458" s="12" t="s">
        <v>1015</v>
      </c>
      <c r="B2458" s="12" t="s">
        <v>5663</v>
      </c>
      <c r="C2458" s="12" t="s">
        <v>1538</v>
      </c>
      <c r="D2458" s="12" t="s">
        <v>5664</v>
      </c>
      <c r="E2458" s="12" t="s">
        <v>2225</v>
      </c>
      <c r="F2458" s="1">
        <v>3.5899999141693102</v>
      </c>
      <c r="G2458" s="1" t="s">
        <v>6765</v>
      </c>
      <c r="H2458" s="1">
        <v>4.5400001108646401E-3</v>
      </c>
      <c r="I2458" s="1" t="s">
        <v>6765</v>
      </c>
      <c r="J2458" s="1">
        <v>2.5700000696815599E-4</v>
      </c>
      <c r="K2458" s="1" t="s">
        <v>6765</v>
      </c>
      <c r="L2458" s="1">
        <v>4.0480000898241997E-3</v>
      </c>
      <c r="M2458" s="1" t="s">
        <v>6765</v>
      </c>
      <c r="N2458" s="1">
        <v>1.1490000179037499E-3</v>
      </c>
      <c r="O2458" s="1" t="s">
        <v>6765</v>
      </c>
    </row>
    <row r="2459" spans="1:15" x14ac:dyDescent="0.25">
      <c r="A2459" s="12" t="s">
        <v>1015</v>
      </c>
      <c r="B2459" s="12" t="s">
        <v>5665</v>
      </c>
      <c r="C2459" s="12" t="s">
        <v>1538</v>
      </c>
      <c r="D2459" s="12" t="s">
        <v>1737</v>
      </c>
      <c r="E2459" s="12" t="s">
        <v>2225</v>
      </c>
      <c r="F2459" s="1">
        <v>3.5899999141693102</v>
      </c>
      <c r="G2459" s="1" t="s">
        <v>6765</v>
      </c>
      <c r="H2459" s="1">
        <v>4.5400001108646401E-3</v>
      </c>
      <c r="I2459" s="1" t="s">
        <v>6765</v>
      </c>
      <c r="J2459" s="1">
        <v>2.5700000696815599E-4</v>
      </c>
      <c r="K2459" s="1" t="s">
        <v>6765</v>
      </c>
      <c r="L2459" s="1">
        <v>4.0480000898241997E-3</v>
      </c>
      <c r="M2459" s="1" t="s">
        <v>6765</v>
      </c>
      <c r="N2459" s="1">
        <v>1.1490000179037499E-3</v>
      </c>
      <c r="O2459" s="1" t="s">
        <v>6765</v>
      </c>
    </row>
    <row r="2460" spans="1:15" x14ac:dyDescent="0.25">
      <c r="A2460" s="12" t="s">
        <v>3659</v>
      </c>
      <c r="B2460" s="12" t="s">
        <v>5666</v>
      </c>
      <c r="C2460" s="12" t="s">
        <v>1538</v>
      </c>
      <c r="D2460" s="12" t="s">
        <v>1615</v>
      </c>
      <c r="E2460" s="12" t="s">
        <v>2225</v>
      </c>
      <c r="F2460" s="1">
        <v>3.5899999141693102</v>
      </c>
      <c r="G2460" s="1" t="s">
        <v>6765</v>
      </c>
      <c r="H2460" s="1">
        <v>4.5400001108646401E-3</v>
      </c>
      <c r="I2460" s="1" t="s">
        <v>6765</v>
      </c>
      <c r="J2460" s="1">
        <v>2.5700000696815599E-4</v>
      </c>
      <c r="K2460" s="1" t="s">
        <v>6765</v>
      </c>
      <c r="L2460" s="1">
        <v>4.0480000898241997E-3</v>
      </c>
      <c r="M2460" s="1" t="s">
        <v>6765</v>
      </c>
      <c r="N2460" s="1">
        <v>1.1490000179037499E-3</v>
      </c>
      <c r="O2460" s="1" t="s">
        <v>6765</v>
      </c>
    </row>
    <row r="2461" spans="1:15" x14ac:dyDescent="0.25">
      <c r="A2461" s="12" t="s">
        <v>1015</v>
      </c>
      <c r="B2461" s="12" t="s">
        <v>5667</v>
      </c>
      <c r="C2461" s="12" t="s">
        <v>1538</v>
      </c>
      <c r="D2461" s="12" t="s">
        <v>5668</v>
      </c>
      <c r="E2461" s="12" t="s">
        <v>2225</v>
      </c>
      <c r="F2461" s="1">
        <v>3.5899999141693102</v>
      </c>
      <c r="G2461" s="1" t="s">
        <v>6765</v>
      </c>
      <c r="H2461" s="1">
        <v>4.5400001108646401E-3</v>
      </c>
      <c r="I2461" s="1" t="s">
        <v>6765</v>
      </c>
      <c r="J2461" s="1">
        <v>2.5700000696815599E-4</v>
      </c>
      <c r="K2461" s="1" t="s">
        <v>6765</v>
      </c>
      <c r="L2461" s="1">
        <v>4.0480000898241997E-3</v>
      </c>
      <c r="M2461" s="1" t="s">
        <v>6765</v>
      </c>
      <c r="N2461" s="1">
        <v>1.1490000179037499E-3</v>
      </c>
      <c r="O2461" s="1" t="s">
        <v>6765</v>
      </c>
    </row>
    <row r="2462" spans="1:15" x14ac:dyDescent="0.25">
      <c r="A2462" s="12" t="s">
        <v>1015</v>
      </c>
      <c r="B2462" s="12" t="s">
        <v>5669</v>
      </c>
      <c r="C2462" s="12" t="s">
        <v>1538</v>
      </c>
      <c r="D2462" s="12" t="s">
        <v>2007</v>
      </c>
      <c r="E2462" s="12" t="s">
        <v>2225</v>
      </c>
      <c r="F2462" s="1">
        <v>3.5899999141693102</v>
      </c>
      <c r="G2462" s="1" t="s">
        <v>6765</v>
      </c>
      <c r="H2462" s="1">
        <v>4.5400001108646401E-3</v>
      </c>
      <c r="I2462" s="1" t="s">
        <v>6765</v>
      </c>
      <c r="J2462" s="1">
        <v>2.5700000696815599E-4</v>
      </c>
      <c r="K2462" s="1" t="s">
        <v>6765</v>
      </c>
      <c r="L2462" s="1">
        <v>4.0480000898241997E-3</v>
      </c>
      <c r="M2462" s="1" t="s">
        <v>6765</v>
      </c>
      <c r="N2462" s="1">
        <v>1.1490000179037499E-3</v>
      </c>
      <c r="O2462" s="1" t="s">
        <v>6765</v>
      </c>
    </row>
    <row r="2463" spans="1:15" x14ac:dyDescent="0.25">
      <c r="A2463" s="12" t="s">
        <v>1015</v>
      </c>
      <c r="B2463" s="12" t="s">
        <v>5670</v>
      </c>
      <c r="C2463" s="12" t="s">
        <v>1538</v>
      </c>
      <c r="D2463" s="12" t="s">
        <v>2067</v>
      </c>
      <c r="E2463" s="12" t="s">
        <v>2225</v>
      </c>
      <c r="F2463" s="1">
        <v>3.5899999141693102</v>
      </c>
      <c r="G2463" s="1" t="s">
        <v>6765</v>
      </c>
      <c r="H2463" s="1">
        <v>4.5400001108646401E-3</v>
      </c>
      <c r="I2463" s="1" t="s">
        <v>6765</v>
      </c>
      <c r="J2463" s="1">
        <v>2.5700000696815599E-4</v>
      </c>
      <c r="K2463" s="1" t="s">
        <v>6765</v>
      </c>
      <c r="L2463" s="1">
        <v>4.0480000898241997E-3</v>
      </c>
      <c r="M2463" s="1" t="s">
        <v>6765</v>
      </c>
      <c r="N2463" s="1">
        <v>1.1490000179037499E-3</v>
      </c>
      <c r="O2463" s="1" t="s">
        <v>6765</v>
      </c>
    </row>
    <row r="2464" spans="1:15" x14ac:dyDescent="0.25">
      <c r="A2464" s="12" t="s">
        <v>3649</v>
      </c>
      <c r="B2464" s="12" t="s">
        <v>5671</v>
      </c>
      <c r="C2464" s="12" t="s">
        <v>1538</v>
      </c>
      <c r="D2464" s="12" t="s">
        <v>5672</v>
      </c>
      <c r="E2464" s="12" t="s">
        <v>2225</v>
      </c>
      <c r="F2464" s="1">
        <v>25.404619216918899</v>
      </c>
      <c r="G2464" s="1" t="s">
        <v>2226</v>
      </c>
      <c r="H2464" s="1">
        <v>0</v>
      </c>
      <c r="I2464" s="1" t="s">
        <v>2226</v>
      </c>
      <c r="J2464" s="1">
        <v>0</v>
      </c>
      <c r="K2464" s="1" t="s">
        <v>2226</v>
      </c>
      <c r="L2464" s="1">
        <v>0</v>
      </c>
      <c r="M2464" s="1" t="s">
        <v>2226</v>
      </c>
      <c r="N2464" s="1">
        <v>0</v>
      </c>
      <c r="O2464" s="1" t="s">
        <v>2226</v>
      </c>
    </row>
    <row r="2465" spans="1:15" x14ac:dyDescent="0.25">
      <c r="A2465" s="12" t="s">
        <v>3649</v>
      </c>
      <c r="B2465" s="12" t="s">
        <v>5673</v>
      </c>
      <c r="C2465" s="12" t="s">
        <v>1538</v>
      </c>
      <c r="D2465" s="12" t="s">
        <v>1975</v>
      </c>
      <c r="E2465" s="12" t="s">
        <v>2225</v>
      </c>
      <c r="F2465" s="1">
        <v>25.404619216918899</v>
      </c>
      <c r="G2465" s="1" t="s">
        <v>2226</v>
      </c>
      <c r="H2465" s="1">
        <v>0</v>
      </c>
      <c r="I2465" s="1" t="s">
        <v>2226</v>
      </c>
      <c r="J2465" s="1">
        <v>0</v>
      </c>
      <c r="K2465" s="1" t="s">
        <v>2226</v>
      </c>
      <c r="L2465" s="1">
        <v>0</v>
      </c>
      <c r="M2465" s="1" t="s">
        <v>2226</v>
      </c>
      <c r="N2465" s="1">
        <v>0</v>
      </c>
      <c r="O2465" s="1" t="s">
        <v>2226</v>
      </c>
    </row>
    <row r="2466" spans="1:15" x14ac:dyDescent="0.25">
      <c r="A2466" s="12" t="s">
        <v>1015</v>
      </c>
      <c r="B2466" s="12" t="s">
        <v>5674</v>
      </c>
      <c r="C2466" s="12" t="s">
        <v>1538</v>
      </c>
      <c r="D2466" s="12" t="s">
        <v>1611</v>
      </c>
      <c r="E2466" s="12" t="s">
        <v>2225</v>
      </c>
      <c r="F2466" s="1">
        <v>3.5899999141693102</v>
      </c>
      <c r="G2466" s="1" t="s">
        <v>6765</v>
      </c>
      <c r="H2466" s="1">
        <v>4.5400001108646401E-3</v>
      </c>
      <c r="I2466" s="1" t="s">
        <v>6765</v>
      </c>
      <c r="J2466" s="1">
        <v>2.5700000696815599E-4</v>
      </c>
      <c r="K2466" s="1" t="s">
        <v>6765</v>
      </c>
      <c r="L2466" s="1">
        <v>4.0480000898241997E-3</v>
      </c>
      <c r="M2466" s="1" t="s">
        <v>6765</v>
      </c>
      <c r="N2466" s="1">
        <v>1.1490000179037499E-3</v>
      </c>
      <c r="O2466" s="1" t="s">
        <v>6765</v>
      </c>
    </row>
    <row r="2467" spans="1:15" x14ac:dyDescent="0.25">
      <c r="A2467" s="12" t="s">
        <v>3649</v>
      </c>
      <c r="B2467" s="12" t="s">
        <v>5675</v>
      </c>
      <c r="C2467" s="12" t="s">
        <v>1538</v>
      </c>
      <c r="D2467" s="12" t="s">
        <v>1571</v>
      </c>
      <c r="E2467" s="12" t="s">
        <v>2225</v>
      </c>
      <c r="F2467" s="1">
        <v>25.404619216918899</v>
      </c>
      <c r="G2467" s="1" t="s">
        <v>2226</v>
      </c>
      <c r="H2467" s="1">
        <v>0</v>
      </c>
      <c r="I2467" s="1" t="s">
        <v>2226</v>
      </c>
      <c r="J2467" s="1">
        <v>0</v>
      </c>
      <c r="K2467" s="1" t="s">
        <v>2226</v>
      </c>
      <c r="L2467" s="1">
        <v>0</v>
      </c>
      <c r="M2467" s="1" t="s">
        <v>2226</v>
      </c>
      <c r="N2467" s="1">
        <v>0</v>
      </c>
      <c r="O2467" s="1" t="s">
        <v>2226</v>
      </c>
    </row>
    <row r="2468" spans="1:15" x14ac:dyDescent="0.25">
      <c r="A2468" s="12" t="s">
        <v>3649</v>
      </c>
      <c r="B2468" s="12" t="s">
        <v>5676</v>
      </c>
      <c r="C2468" s="12" t="s">
        <v>1538</v>
      </c>
      <c r="D2468" s="12" t="s">
        <v>1570</v>
      </c>
      <c r="E2468" s="12" t="s">
        <v>2225</v>
      </c>
      <c r="F2468" s="1">
        <v>25.404619216918899</v>
      </c>
      <c r="G2468" s="1" t="s">
        <v>2226</v>
      </c>
      <c r="H2468" s="1">
        <v>0</v>
      </c>
      <c r="I2468" s="1" t="s">
        <v>2226</v>
      </c>
      <c r="J2468" s="1">
        <v>0</v>
      </c>
      <c r="K2468" s="1" t="s">
        <v>2226</v>
      </c>
      <c r="L2468" s="1">
        <v>0</v>
      </c>
      <c r="M2468" s="1" t="s">
        <v>2226</v>
      </c>
      <c r="N2468" s="1">
        <v>0</v>
      </c>
      <c r="O2468" s="1" t="s">
        <v>2226</v>
      </c>
    </row>
    <row r="2469" spans="1:15" x14ac:dyDescent="0.25">
      <c r="A2469" s="12" t="s">
        <v>3649</v>
      </c>
      <c r="B2469" s="12" t="s">
        <v>5677</v>
      </c>
      <c r="C2469" s="12" t="s">
        <v>1538</v>
      </c>
      <c r="D2469" s="12" t="s">
        <v>1733</v>
      </c>
      <c r="E2469" s="12" t="s">
        <v>2225</v>
      </c>
      <c r="F2469" s="1">
        <v>25.404619216918899</v>
      </c>
      <c r="G2469" s="1" t="s">
        <v>2226</v>
      </c>
      <c r="H2469" s="1">
        <v>0</v>
      </c>
      <c r="I2469" s="1" t="s">
        <v>2226</v>
      </c>
      <c r="J2469" s="1">
        <v>0</v>
      </c>
      <c r="K2469" s="1" t="s">
        <v>2226</v>
      </c>
      <c r="L2469" s="1">
        <v>0</v>
      </c>
      <c r="M2469" s="1" t="s">
        <v>2226</v>
      </c>
      <c r="N2469" s="1">
        <v>0</v>
      </c>
      <c r="O2469" s="1" t="s">
        <v>2226</v>
      </c>
    </row>
    <row r="2470" spans="1:15" x14ac:dyDescent="0.25">
      <c r="A2470" s="12" t="s">
        <v>2280</v>
      </c>
      <c r="B2470" s="12" t="s">
        <v>5678</v>
      </c>
      <c r="C2470" s="12" t="s">
        <v>1538</v>
      </c>
      <c r="D2470" s="12" t="s">
        <v>3723</v>
      </c>
      <c r="E2470" s="12" t="s">
        <v>2225</v>
      </c>
      <c r="F2470" s="1">
        <v>3.5899999141693102</v>
      </c>
      <c r="G2470" s="1" t="s">
        <v>6765</v>
      </c>
      <c r="H2470" s="1">
        <v>4.5400001108646401E-3</v>
      </c>
      <c r="I2470" s="1" t="s">
        <v>6765</v>
      </c>
      <c r="J2470" s="1">
        <v>2.5700000696815599E-4</v>
      </c>
      <c r="K2470" s="1" t="s">
        <v>6765</v>
      </c>
      <c r="L2470" s="1">
        <v>4.0480000898241997E-3</v>
      </c>
      <c r="M2470" s="1" t="s">
        <v>6765</v>
      </c>
      <c r="N2470" s="1">
        <v>1.1490000179037499E-3</v>
      </c>
      <c r="O2470" s="1" t="s">
        <v>6765</v>
      </c>
    </row>
    <row r="2471" spans="1:15" x14ac:dyDescent="0.25">
      <c r="A2471" s="12" t="s">
        <v>2280</v>
      </c>
      <c r="B2471" s="12" t="s">
        <v>5679</v>
      </c>
      <c r="C2471" s="12" t="s">
        <v>1538</v>
      </c>
      <c r="D2471" s="12" t="s">
        <v>1484</v>
      </c>
      <c r="E2471" s="12" t="s">
        <v>2225</v>
      </c>
      <c r="F2471" s="1">
        <v>3.5899999141693102</v>
      </c>
      <c r="G2471" s="1" t="s">
        <v>6765</v>
      </c>
      <c r="H2471" s="1">
        <v>4.5400001108646401E-3</v>
      </c>
      <c r="I2471" s="1" t="s">
        <v>6765</v>
      </c>
      <c r="J2471" s="1">
        <v>2.5700000696815599E-4</v>
      </c>
      <c r="K2471" s="1" t="s">
        <v>6765</v>
      </c>
      <c r="L2471" s="1">
        <v>4.0480000898241997E-3</v>
      </c>
      <c r="M2471" s="1" t="s">
        <v>6765</v>
      </c>
      <c r="N2471" s="1">
        <v>1.1490000179037499E-3</v>
      </c>
      <c r="O2471" s="1" t="s">
        <v>6765</v>
      </c>
    </row>
    <row r="2472" spans="1:15" x14ac:dyDescent="0.25">
      <c r="A2472" s="12" t="s">
        <v>2280</v>
      </c>
      <c r="B2472" s="12" t="s">
        <v>5680</v>
      </c>
      <c r="C2472" s="12" t="s">
        <v>1538</v>
      </c>
      <c r="D2472" s="12" t="s">
        <v>1998</v>
      </c>
      <c r="E2472" s="12" t="s">
        <v>2225</v>
      </c>
      <c r="F2472" s="1">
        <v>3.5899999141693102</v>
      </c>
      <c r="G2472" s="1" t="s">
        <v>6765</v>
      </c>
      <c r="H2472" s="1">
        <v>4.5400001108646401E-3</v>
      </c>
      <c r="I2472" s="1" t="s">
        <v>6765</v>
      </c>
      <c r="J2472" s="1">
        <v>2.5700000696815599E-4</v>
      </c>
      <c r="K2472" s="1" t="s">
        <v>6765</v>
      </c>
      <c r="L2472" s="1">
        <v>4.0480000898241997E-3</v>
      </c>
      <c r="M2472" s="1" t="s">
        <v>6765</v>
      </c>
      <c r="N2472" s="1">
        <v>1.1490000179037499E-3</v>
      </c>
      <c r="O2472" s="1" t="s">
        <v>6765</v>
      </c>
    </row>
    <row r="2473" spans="1:15" x14ac:dyDescent="0.25">
      <c r="A2473" s="12" t="s">
        <v>2280</v>
      </c>
      <c r="B2473" s="12" t="s">
        <v>5681</v>
      </c>
      <c r="C2473" s="12" t="s">
        <v>1538</v>
      </c>
      <c r="D2473" s="12" t="s">
        <v>1584</v>
      </c>
      <c r="E2473" s="12" t="s">
        <v>2225</v>
      </c>
      <c r="F2473" s="1">
        <v>3.5899999141693102</v>
      </c>
      <c r="G2473" s="1" t="s">
        <v>6765</v>
      </c>
      <c r="H2473" s="1">
        <v>4.5400001108646401E-3</v>
      </c>
      <c r="I2473" s="1" t="s">
        <v>6765</v>
      </c>
      <c r="J2473" s="1">
        <v>2.5700000696815599E-4</v>
      </c>
      <c r="K2473" s="1" t="s">
        <v>6765</v>
      </c>
      <c r="L2473" s="1">
        <v>4.0480000898241997E-3</v>
      </c>
      <c r="M2473" s="1" t="s">
        <v>6765</v>
      </c>
      <c r="N2473" s="1">
        <v>1.1490000179037499E-3</v>
      </c>
      <c r="O2473" s="1" t="s">
        <v>6765</v>
      </c>
    </row>
    <row r="2474" spans="1:15" x14ac:dyDescent="0.25">
      <c r="A2474" s="12" t="s">
        <v>1015</v>
      </c>
      <c r="B2474" s="12" t="s">
        <v>5682</v>
      </c>
      <c r="C2474" s="12" t="s">
        <v>1538</v>
      </c>
      <c r="D2474" s="12" t="s">
        <v>1502</v>
      </c>
      <c r="E2474" s="12" t="s">
        <v>2225</v>
      </c>
      <c r="F2474" s="1">
        <v>3.5899999141693102</v>
      </c>
      <c r="G2474" s="1" t="s">
        <v>6765</v>
      </c>
      <c r="H2474" s="1">
        <v>4.5400001108646401E-3</v>
      </c>
      <c r="I2474" s="1" t="s">
        <v>6765</v>
      </c>
      <c r="J2474" s="1">
        <v>2.5700000696815599E-4</v>
      </c>
      <c r="K2474" s="1" t="s">
        <v>6765</v>
      </c>
      <c r="L2474" s="1">
        <v>4.0480000898241997E-3</v>
      </c>
      <c r="M2474" s="1" t="s">
        <v>6765</v>
      </c>
      <c r="N2474" s="1">
        <v>1.1490000179037499E-3</v>
      </c>
      <c r="O2474" s="1" t="s">
        <v>6765</v>
      </c>
    </row>
    <row r="2475" spans="1:15" x14ac:dyDescent="0.25">
      <c r="A2475" s="12" t="s">
        <v>2240</v>
      </c>
      <c r="B2475" s="12" t="s">
        <v>5683</v>
      </c>
      <c r="C2475" s="12" t="s">
        <v>1538</v>
      </c>
      <c r="D2475" s="12" t="s">
        <v>1699</v>
      </c>
      <c r="E2475" s="12" t="s">
        <v>2225</v>
      </c>
      <c r="F2475" s="1">
        <v>3.5899999141693102</v>
      </c>
      <c r="G2475" s="1" t="s">
        <v>6765</v>
      </c>
      <c r="H2475" s="1">
        <v>4.5400001108646401E-3</v>
      </c>
      <c r="I2475" s="1" t="s">
        <v>6765</v>
      </c>
      <c r="J2475" s="1">
        <v>2.5700000696815599E-4</v>
      </c>
      <c r="K2475" s="1" t="s">
        <v>6765</v>
      </c>
      <c r="L2475" s="1">
        <v>4.0480000898241997E-3</v>
      </c>
      <c r="M2475" s="1" t="s">
        <v>6765</v>
      </c>
      <c r="N2475" s="1">
        <v>1.1490000179037499E-3</v>
      </c>
      <c r="O2475" s="1" t="s">
        <v>6765</v>
      </c>
    </row>
    <row r="2476" spans="1:15" x14ac:dyDescent="0.25">
      <c r="A2476" s="12" t="s">
        <v>1015</v>
      </c>
      <c r="B2476" s="12" t="s">
        <v>5684</v>
      </c>
      <c r="C2476" s="12" t="s">
        <v>1538</v>
      </c>
      <c r="D2476" s="12" t="s">
        <v>1941</v>
      </c>
      <c r="E2476" s="12" t="s">
        <v>2225</v>
      </c>
      <c r="F2476" s="1">
        <v>3.5899999141693102</v>
      </c>
      <c r="G2476" s="1" t="s">
        <v>6765</v>
      </c>
      <c r="H2476" s="1">
        <v>4.5400001108646401E-3</v>
      </c>
      <c r="I2476" s="1" t="s">
        <v>6765</v>
      </c>
      <c r="J2476" s="1">
        <v>2.5700000696815599E-4</v>
      </c>
      <c r="K2476" s="1" t="s">
        <v>6765</v>
      </c>
      <c r="L2476" s="1">
        <v>4.0480000898241997E-3</v>
      </c>
      <c r="M2476" s="1" t="s">
        <v>6765</v>
      </c>
      <c r="N2476" s="1">
        <v>1.1490000179037499E-3</v>
      </c>
      <c r="O2476" s="1" t="s">
        <v>6765</v>
      </c>
    </row>
    <row r="2477" spans="1:15" x14ac:dyDescent="0.25">
      <c r="A2477" s="12" t="s">
        <v>3649</v>
      </c>
      <c r="B2477" s="12" t="s">
        <v>5685</v>
      </c>
      <c r="C2477" s="12" t="s">
        <v>1538</v>
      </c>
      <c r="D2477" s="12" t="s">
        <v>1498</v>
      </c>
      <c r="E2477" s="12" t="s">
        <v>2225</v>
      </c>
      <c r="F2477" s="1">
        <v>25.404619216918899</v>
      </c>
      <c r="G2477" s="1" t="s">
        <v>2226</v>
      </c>
      <c r="H2477" s="1">
        <v>0</v>
      </c>
      <c r="I2477" s="1" t="s">
        <v>2226</v>
      </c>
      <c r="J2477" s="1">
        <v>0</v>
      </c>
      <c r="K2477" s="1" t="s">
        <v>2226</v>
      </c>
      <c r="L2477" s="1">
        <v>0</v>
      </c>
      <c r="M2477" s="1" t="s">
        <v>2226</v>
      </c>
      <c r="N2477" s="1">
        <v>0</v>
      </c>
      <c r="O2477" s="1" t="s">
        <v>2226</v>
      </c>
    </row>
    <row r="2478" spans="1:15" x14ac:dyDescent="0.25">
      <c r="A2478" s="12" t="s">
        <v>3649</v>
      </c>
      <c r="B2478" s="12" t="s">
        <v>5686</v>
      </c>
      <c r="C2478" s="12" t="s">
        <v>1538</v>
      </c>
      <c r="D2478" s="12" t="s">
        <v>1981</v>
      </c>
      <c r="E2478" s="12" t="s">
        <v>2225</v>
      </c>
      <c r="F2478" s="1">
        <v>25.404619216918899</v>
      </c>
      <c r="G2478" s="1" t="s">
        <v>2226</v>
      </c>
      <c r="H2478" s="1">
        <v>0</v>
      </c>
      <c r="I2478" s="1" t="s">
        <v>2226</v>
      </c>
      <c r="J2478" s="1">
        <v>0</v>
      </c>
      <c r="K2478" s="1" t="s">
        <v>2226</v>
      </c>
      <c r="L2478" s="1">
        <v>0</v>
      </c>
      <c r="M2478" s="1" t="s">
        <v>2226</v>
      </c>
      <c r="N2478" s="1">
        <v>0</v>
      </c>
      <c r="O2478" s="1" t="s">
        <v>2226</v>
      </c>
    </row>
    <row r="2479" spans="1:15" x14ac:dyDescent="0.25">
      <c r="A2479" s="12" t="s">
        <v>2280</v>
      </c>
      <c r="B2479" s="12" t="s">
        <v>5687</v>
      </c>
      <c r="C2479" s="12" t="s">
        <v>1538</v>
      </c>
      <c r="D2479" s="12" t="s">
        <v>1632</v>
      </c>
      <c r="E2479" s="12" t="s">
        <v>2225</v>
      </c>
      <c r="F2479" s="1">
        <v>3.5899999141693102</v>
      </c>
      <c r="G2479" s="1" t="s">
        <v>6765</v>
      </c>
      <c r="H2479" s="1">
        <v>4.5400001108646401E-3</v>
      </c>
      <c r="I2479" s="1" t="s">
        <v>6765</v>
      </c>
      <c r="J2479" s="1">
        <v>2.5700000696815599E-4</v>
      </c>
      <c r="K2479" s="1" t="s">
        <v>6765</v>
      </c>
      <c r="L2479" s="1">
        <v>4.0480000898241997E-3</v>
      </c>
      <c r="M2479" s="1" t="s">
        <v>6765</v>
      </c>
      <c r="N2479" s="1">
        <v>1.1490000179037499E-3</v>
      </c>
      <c r="O2479" s="1" t="s">
        <v>6765</v>
      </c>
    </row>
    <row r="2480" spans="1:15" x14ac:dyDescent="0.25">
      <c r="A2480" s="12" t="s">
        <v>2280</v>
      </c>
      <c r="B2480" s="12" t="s">
        <v>5688</v>
      </c>
      <c r="C2480" s="12" t="s">
        <v>1538</v>
      </c>
      <c r="D2480" s="12" t="s">
        <v>1639</v>
      </c>
      <c r="E2480" s="12" t="s">
        <v>2225</v>
      </c>
      <c r="F2480" s="1">
        <v>3.5899999141693102</v>
      </c>
      <c r="G2480" s="1" t="s">
        <v>6765</v>
      </c>
      <c r="H2480" s="1">
        <v>4.5400001108646401E-3</v>
      </c>
      <c r="I2480" s="1" t="s">
        <v>6765</v>
      </c>
      <c r="J2480" s="1">
        <v>2.5700000696815599E-4</v>
      </c>
      <c r="K2480" s="1" t="s">
        <v>6765</v>
      </c>
      <c r="L2480" s="1">
        <v>4.0480000898241997E-3</v>
      </c>
      <c r="M2480" s="1" t="s">
        <v>6765</v>
      </c>
      <c r="N2480" s="1">
        <v>1.1490000179037499E-3</v>
      </c>
      <c r="O2480" s="1" t="s">
        <v>6765</v>
      </c>
    </row>
    <row r="2481" spans="1:15" x14ac:dyDescent="0.25">
      <c r="A2481" s="12" t="s">
        <v>2280</v>
      </c>
      <c r="B2481" s="12" t="s">
        <v>5689</v>
      </c>
      <c r="C2481" s="12" t="s">
        <v>1538</v>
      </c>
      <c r="D2481" s="12" t="s">
        <v>1788</v>
      </c>
      <c r="E2481" s="12" t="s">
        <v>2225</v>
      </c>
      <c r="F2481" s="1">
        <v>3.5899999141693102</v>
      </c>
      <c r="G2481" s="1" t="s">
        <v>6765</v>
      </c>
      <c r="H2481" s="1">
        <v>4.5400001108646401E-3</v>
      </c>
      <c r="I2481" s="1" t="s">
        <v>6765</v>
      </c>
      <c r="J2481" s="1">
        <v>2.5700000696815599E-4</v>
      </c>
      <c r="K2481" s="1" t="s">
        <v>6765</v>
      </c>
      <c r="L2481" s="1">
        <v>4.0480000898241997E-3</v>
      </c>
      <c r="M2481" s="1" t="s">
        <v>6765</v>
      </c>
      <c r="N2481" s="1">
        <v>1.1490000179037499E-3</v>
      </c>
      <c r="O2481" s="1" t="s">
        <v>6765</v>
      </c>
    </row>
    <row r="2482" spans="1:15" x14ac:dyDescent="0.25">
      <c r="A2482" s="12" t="s">
        <v>1015</v>
      </c>
      <c r="B2482" s="12" t="s">
        <v>5690</v>
      </c>
      <c r="C2482" s="12" t="s">
        <v>1538</v>
      </c>
      <c r="D2482" s="12" t="s">
        <v>1554</v>
      </c>
      <c r="E2482" s="12" t="s">
        <v>2225</v>
      </c>
      <c r="F2482" s="1">
        <v>3.5899999141693102</v>
      </c>
      <c r="G2482" s="1" t="s">
        <v>6765</v>
      </c>
      <c r="H2482" s="1">
        <v>4.5400001108646401E-3</v>
      </c>
      <c r="I2482" s="1" t="s">
        <v>6765</v>
      </c>
      <c r="J2482" s="1">
        <v>2.5700000696815599E-4</v>
      </c>
      <c r="K2482" s="1" t="s">
        <v>6765</v>
      </c>
      <c r="L2482" s="1">
        <v>4.0480000898241997E-3</v>
      </c>
      <c r="M2482" s="1" t="s">
        <v>6765</v>
      </c>
      <c r="N2482" s="1">
        <v>1.1490000179037499E-3</v>
      </c>
      <c r="O2482" s="1" t="s">
        <v>6765</v>
      </c>
    </row>
    <row r="2483" spans="1:15" x14ac:dyDescent="0.25">
      <c r="A2483" s="12" t="s">
        <v>1015</v>
      </c>
      <c r="B2483" s="12" t="s">
        <v>5691</v>
      </c>
      <c r="C2483" s="12" t="s">
        <v>1538</v>
      </c>
      <c r="D2483" s="12" t="s">
        <v>5692</v>
      </c>
      <c r="E2483" s="12" t="s">
        <v>2225</v>
      </c>
      <c r="F2483" s="1">
        <v>3.5899999141693102</v>
      </c>
      <c r="G2483" s="1" t="s">
        <v>6765</v>
      </c>
      <c r="H2483" s="1">
        <v>4.5400001108646401E-3</v>
      </c>
      <c r="I2483" s="1" t="s">
        <v>6765</v>
      </c>
      <c r="J2483" s="1">
        <v>2.5700000696815599E-4</v>
      </c>
      <c r="K2483" s="1" t="s">
        <v>6765</v>
      </c>
      <c r="L2483" s="1">
        <v>4.0480000898241997E-3</v>
      </c>
      <c r="M2483" s="1" t="s">
        <v>6765</v>
      </c>
      <c r="N2483" s="1">
        <v>1.1490000179037499E-3</v>
      </c>
      <c r="O2483" s="1" t="s">
        <v>6765</v>
      </c>
    </row>
    <row r="2484" spans="1:15" x14ac:dyDescent="0.25">
      <c r="A2484" s="12" t="s">
        <v>3649</v>
      </c>
      <c r="B2484" s="12" t="s">
        <v>5693</v>
      </c>
      <c r="C2484" s="12" t="s">
        <v>1538</v>
      </c>
      <c r="D2484" s="12" t="s">
        <v>5694</v>
      </c>
      <c r="E2484" s="12" t="s">
        <v>2225</v>
      </c>
      <c r="F2484" s="1">
        <v>25.404619216918899</v>
      </c>
      <c r="G2484" s="1" t="s">
        <v>2226</v>
      </c>
      <c r="H2484" s="1">
        <v>0</v>
      </c>
      <c r="I2484" s="1" t="s">
        <v>2226</v>
      </c>
      <c r="J2484" s="1">
        <v>0</v>
      </c>
      <c r="K2484" s="1" t="s">
        <v>2226</v>
      </c>
      <c r="L2484" s="1">
        <v>0</v>
      </c>
      <c r="M2484" s="1" t="s">
        <v>2226</v>
      </c>
      <c r="N2484" s="1">
        <v>0</v>
      </c>
      <c r="O2484" s="1" t="s">
        <v>2226</v>
      </c>
    </row>
    <row r="2485" spans="1:15" x14ac:dyDescent="0.25">
      <c r="A2485" s="12" t="s">
        <v>2280</v>
      </c>
      <c r="B2485" s="12" t="s">
        <v>5695</v>
      </c>
      <c r="C2485" s="12" t="s">
        <v>1538</v>
      </c>
      <c r="D2485" s="12" t="s">
        <v>1566</v>
      </c>
      <c r="E2485" s="12" t="s">
        <v>2225</v>
      </c>
      <c r="F2485" s="1">
        <v>3.5899999141693102</v>
      </c>
      <c r="G2485" s="1" t="s">
        <v>6765</v>
      </c>
      <c r="H2485" s="1">
        <v>4.5400001108646401E-3</v>
      </c>
      <c r="I2485" s="1" t="s">
        <v>6765</v>
      </c>
      <c r="J2485" s="1">
        <v>2.5700000696815599E-4</v>
      </c>
      <c r="K2485" s="1" t="s">
        <v>6765</v>
      </c>
      <c r="L2485" s="1">
        <v>4.0480000898241997E-3</v>
      </c>
      <c r="M2485" s="1" t="s">
        <v>6765</v>
      </c>
      <c r="N2485" s="1">
        <v>1.1490000179037499E-3</v>
      </c>
      <c r="O2485" s="1" t="s">
        <v>6765</v>
      </c>
    </row>
    <row r="2486" spans="1:15" x14ac:dyDescent="0.25">
      <c r="A2486" s="12" t="s">
        <v>3649</v>
      </c>
      <c r="B2486" s="12" t="s">
        <v>5696</v>
      </c>
      <c r="C2486" s="12" t="s">
        <v>1538</v>
      </c>
      <c r="D2486" s="12" t="s">
        <v>2004</v>
      </c>
      <c r="E2486" s="12" t="s">
        <v>2225</v>
      </c>
      <c r="F2486" s="1">
        <v>25.404619216918899</v>
      </c>
      <c r="G2486" s="1" t="s">
        <v>2226</v>
      </c>
      <c r="H2486" s="1">
        <v>0</v>
      </c>
      <c r="I2486" s="1" t="s">
        <v>2226</v>
      </c>
      <c r="J2486" s="1">
        <v>0</v>
      </c>
      <c r="K2486" s="1" t="s">
        <v>2226</v>
      </c>
      <c r="L2486" s="1">
        <v>0</v>
      </c>
      <c r="M2486" s="1" t="s">
        <v>2226</v>
      </c>
      <c r="N2486" s="1">
        <v>0</v>
      </c>
      <c r="O2486" s="1" t="s">
        <v>2226</v>
      </c>
    </row>
    <row r="2487" spans="1:15" x14ac:dyDescent="0.25">
      <c r="A2487" s="12" t="s">
        <v>3659</v>
      </c>
      <c r="B2487" s="12" t="s">
        <v>5697</v>
      </c>
      <c r="C2487" s="12" t="s">
        <v>1538</v>
      </c>
      <c r="D2487" s="12" t="s">
        <v>1599</v>
      </c>
      <c r="E2487" s="12" t="s">
        <v>2225</v>
      </c>
      <c r="F2487" s="1">
        <v>3.5899999141693102</v>
      </c>
      <c r="G2487" s="1" t="s">
        <v>6765</v>
      </c>
      <c r="H2487" s="1">
        <v>4.5400001108646401E-3</v>
      </c>
      <c r="I2487" s="1" t="s">
        <v>6765</v>
      </c>
      <c r="J2487" s="1">
        <v>2.5700000696815599E-4</v>
      </c>
      <c r="K2487" s="1" t="s">
        <v>6765</v>
      </c>
      <c r="L2487" s="1">
        <v>4.0480000898241997E-3</v>
      </c>
      <c r="M2487" s="1" t="s">
        <v>6765</v>
      </c>
      <c r="N2487" s="1">
        <v>1.1490000179037499E-3</v>
      </c>
      <c r="O2487" s="1" t="s">
        <v>6765</v>
      </c>
    </row>
    <row r="2488" spans="1:15" x14ac:dyDescent="0.25">
      <c r="A2488" s="12" t="s">
        <v>2280</v>
      </c>
      <c r="B2488" s="12" t="s">
        <v>5698</v>
      </c>
      <c r="C2488" s="12" t="s">
        <v>1538</v>
      </c>
      <c r="D2488" s="12" t="s">
        <v>1723</v>
      </c>
      <c r="E2488" s="12" t="s">
        <v>2225</v>
      </c>
      <c r="F2488" s="1">
        <v>3.5899999141693102</v>
      </c>
      <c r="G2488" s="1" t="s">
        <v>6765</v>
      </c>
      <c r="H2488" s="1">
        <v>4.5400001108646401E-3</v>
      </c>
      <c r="I2488" s="1" t="s">
        <v>6765</v>
      </c>
      <c r="J2488" s="1">
        <v>2.5700000696815599E-4</v>
      </c>
      <c r="K2488" s="1" t="s">
        <v>6765</v>
      </c>
      <c r="L2488" s="1">
        <v>4.0480000898241997E-3</v>
      </c>
      <c r="M2488" s="1" t="s">
        <v>6765</v>
      </c>
      <c r="N2488" s="1">
        <v>1.1490000179037499E-3</v>
      </c>
      <c r="O2488" s="1" t="s">
        <v>6765</v>
      </c>
    </row>
    <row r="2489" spans="1:15" x14ac:dyDescent="0.25">
      <c r="A2489" s="12" t="s">
        <v>2280</v>
      </c>
      <c r="B2489" s="12" t="s">
        <v>5699</v>
      </c>
      <c r="C2489" s="12" t="s">
        <v>1538</v>
      </c>
      <c r="D2489" s="12" t="s">
        <v>5700</v>
      </c>
      <c r="E2489" s="12" t="s">
        <v>2225</v>
      </c>
      <c r="F2489" s="1">
        <v>3.5899999141693102</v>
      </c>
      <c r="G2489" s="1" t="s">
        <v>6765</v>
      </c>
      <c r="H2489" s="1">
        <v>4.5400001108646401E-3</v>
      </c>
      <c r="I2489" s="1" t="s">
        <v>6765</v>
      </c>
      <c r="J2489" s="1">
        <v>2.5700000696815599E-4</v>
      </c>
      <c r="K2489" s="1" t="s">
        <v>6765</v>
      </c>
      <c r="L2489" s="1">
        <v>4.0480000898241997E-3</v>
      </c>
      <c r="M2489" s="1" t="s">
        <v>6765</v>
      </c>
      <c r="N2489" s="1">
        <v>1.1490000179037499E-3</v>
      </c>
      <c r="O2489" s="1" t="s">
        <v>6765</v>
      </c>
    </row>
    <row r="2490" spans="1:15" x14ac:dyDescent="0.25">
      <c r="A2490" s="12" t="s">
        <v>1015</v>
      </c>
      <c r="B2490" s="12" t="s">
        <v>5701</v>
      </c>
      <c r="C2490" s="12" t="s">
        <v>1538</v>
      </c>
      <c r="D2490" s="12" t="s">
        <v>5187</v>
      </c>
      <c r="E2490" s="12" t="s">
        <v>2225</v>
      </c>
      <c r="F2490" s="1">
        <v>3.5899999141693102</v>
      </c>
      <c r="G2490" s="1" t="s">
        <v>6765</v>
      </c>
      <c r="H2490" s="1">
        <v>4.5400001108646401E-3</v>
      </c>
      <c r="I2490" s="1" t="s">
        <v>6765</v>
      </c>
      <c r="J2490" s="1">
        <v>2.5700000696815599E-4</v>
      </c>
      <c r="K2490" s="1" t="s">
        <v>6765</v>
      </c>
      <c r="L2490" s="1">
        <v>4.0480000898241997E-3</v>
      </c>
      <c r="M2490" s="1" t="s">
        <v>6765</v>
      </c>
      <c r="N2490" s="1">
        <v>1.1490000179037499E-3</v>
      </c>
      <c r="O2490" s="1" t="s">
        <v>6765</v>
      </c>
    </row>
    <row r="2491" spans="1:15" x14ac:dyDescent="0.25">
      <c r="A2491" s="12" t="s">
        <v>1015</v>
      </c>
      <c r="B2491" s="12" t="s">
        <v>5702</v>
      </c>
      <c r="C2491" s="12" t="s">
        <v>1538</v>
      </c>
      <c r="D2491" s="12" t="s">
        <v>1544</v>
      </c>
      <c r="E2491" s="12" t="s">
        <v>2225</v>
      </c>
      <c r="F2491" s="1">
        <v>3.5899999141693102</v>
      </c>
      <c r="G2491" s="1" t="s">
        <v>6765</v>
      </c>
      <c r="H2491" s="1">
        <v>4.5400001108646401E-3</v>
      </c>
      <c r="I2491" s="1" t="s">
        <v>6765</v>
      </c>
      <c r="J2491" s="1">
        <v>2.5700000696815599E-4</v>
      </c>
      <c r="K2491" s="1" t="s">
        <v>6765</v>
      </c>
      <c r="L2491" s="1">
        <v>4.0480000898241997E-3</v>
      </c>
      <c r="M2491" s="1" t="s">
        <v>6765</v>
      </c>
      <c r="N2491" s="1">
        <v>1.1490000179037499E-3</v>
      </c>
      <c r="O2491" s="1" t="s">
        <v>6765</v>
      </c>
    </row>
    <row r="2492" spans="1:15" x14ac:dyDescent="0.25">
      <c r="A2492" s="12" t="s">
        <v>2280</v>
      </c>
      <c r="B2492" s="12" t="s">
        <v>5703</v>
      </c>
      <c r="C2492" s="12" t="s">
        <v>1538</v>
      </c>
      <c r="D2492" s="12" t="s">
        <v>1626</v>
      </c>
      <c r="E2492" s="12" t="s">
        <v>2225</v>
      </c>
      <c r="F2492" s="1">
        <v>3.5899999141693102</v>
      </c>
      <c r="G2492" s="1" t="s">
        <v>6765</v>
      </c>
      <c r="H2492" s="1">
        <v>4.5400001108646401E-3</v>
      </c>
      <c r="I2492" s="1" t="s">
        <v>6765</v>
      </c>
      <c r="J2492" s="1">
        <v>2.5700000696815599E-4</v>
      </c>
      <c r="K2492" s="1" t="s">
        <v>6765</v>
      </c>
      <c r="L2492" s="1">
        <v>4.0480000898241997E-3</v>
      </c>
      <c r="M2492" s="1" t="s">
        <v>6765</v>
      </c>
      <c r="N2492" s="1">
        <v>1.1490000179037499E-3</v>
      </c>
      <c r="O2492" s="1" t="s">
        <v>6765</v>
      </c>
    </row>
    <row r="2493" spans="1:15" x14ac:dyDescent="0.25">
      <c r="A2493" s="12" t="s">
        <v>2280</v>
      </c>
      <c r="B2493" s="12" t="s">
        <v>5704</v>
      </c>
      <c r="C2493" s="12" t="s">
        <v>1538</v>
      </c>
      <c r="D2493" s="12" t="s">
        <v>4989</v>
      </c>
      <c r="E2493" s="12" t="s">
        <v>2225</v>
      </c>
      <c r="F2493" s="1">
        <v>3.5899999141693102</v>
      </c>
      <c r="G2493" s="1" t="s">
        <v>6765</v>
      </c>
      <c r="H2493" s="1">
        <v>4.5400001108646401E-3</v>
      </c>
      <c r="I2493" s="1" t="s">
        <v>6765</v>
      </c>
      <c r="J2493" s="1">
        <v>2.5700000696815599E-4</v>
      </c>
      <c r="K2493" s="1" t="s">
        <v>6765</v>
      </c>
      <c r="L2493" s="1">
        <v>4.0480000898241997E-3</v>
      </c>
      <c r="M2493" s="1" t="s">
        <v>6765</v>
      </c>
      <c r="N2493" s="1">
        <v>1.1490000179037499E-3</v>
      </c>
      <c r="O2493" s="1" t="s">
        <v>6765</v>
      </c>
    </row>
    <row r="2494" spans="1:15" x14ac:dyDescent="0.25">
      <c r="A2494" s="12" t="s">
        <v>3659</v>
      </c>
      <c r="B2494" s="12" t="s">
        <v>5705</v>
      </c>
      <c r="C2494" s="12" t="s">
        <v>1538</v>
      </c>
      <c r="D2494" s="12" t="s">
        <v>1776</v>
      </c>
      <c r="E2494" s="12" t="s">
        <v>2225</v>
      </c>
      <c r="F2494" s="1">
        <v>3.5899999141693102</v>
      </c>
      <c r="G2494" s="1" t="s">
        <v>6765</v>
      </c>
      <c r="H2494" s="1">
        <v>4.5400001108646401E-3</v>
      </c>
      <c r="I2494" s="1" t="s">
        <v>6765</v>
      </c>
      <c r="J2494" s="1">
        <v>2.5700000696815599E-4</v>
      </c>
      <c r="K2494" s="1" t="s">
        <v>6765</v>
      </c>
      <c r="L2494" s="1">
        <v>4.0480000898241997E-3</v>
      </c>
      <c r="M2494" s="1" t="s">
        <v>6765</v>
      </c>
      <c r="N2494" s="1">
        <v>1.1490000179037499E-3</v>
      </c>
      <c r="O2494" s="1" t="s">
        <v>6765</v>
      </c>
    </row>
    <row r="2495" spans="1:15" x14ac:dyDescent="0.25">
      <c r="A2495" s="12" t="s">
        <v>3649</v>
      </c>
      <c r="B2495" s="12" t="s">
        <v>5706</v>
      </c>
      <c r="C2495" s="12" t="s">
        <v>1538</v>
      </c>
      <c r="D2495" s="12" t="s">
        <v>5707</v>
      </c>
      <c r="E2495" s="12" t="s">
        <v>2225</v>
      </c>
      <c r="F2495" s="1">
        <v>25.404619216918899</v>
      </c>
      <c r="G2495" s="1" t="s">
        <v>2226</v>
      </c>
      <c r="H2495" s="1">
        <v>0</v>
      </c>
      <c r="I2495" s="1" t="s">
        <v>2226</v>
      </c>
      <c r="J2495" s="1">
        <v>0</v>
      </c>
      <c r="K2495" s="1" t="s">
        <v>2226</v>
      </c>
      <c r="L2495" s="1">
        <v>0</v>
      </c>
      <c r="M2495" s="1" t="s">
        <v>2226</v>
      </c>
      <c r="N2495" s="1">
        <v>0</v>
      </c>
      <c r="O2495" s="1" t="s">
        <v>2226</v>
      </c>
    </row>
    <row r="2496" spans="1:15" x14ac:dyDescent="0.25">
      <c r="A2496" s="12" t="s">
        <v>2280</v>
      </c>
      <c r="B2496" s="12" t="s">
        <v>5708</v>
      </c>
      <c r="C2496" s="12" t="s">
        <v>1538</v>
      </c>
      <c r="D2496" s="12" t="s">
        <v>5709</v>
      </c>
      <c r="E2496" s="12" t="s">
        <v>2225</v>
      </c>
      <c r="F2496" s="1">
        <v>3.5899999141693102</v>
      </c>
      <c r="G2496" s="1" t="s">
        <v>6765</v>
      </c>
      <c r="H2496" s="1">
        <v>4.5400001108646401E-3</v>
      </c>
      <c r="I2496" s="1" t="s">
        <v>6765</v>
      </c>
      <c r="J2496" s="1">
        <v>2.5700000696815599E-4</v>
      </c>
      <c r="K2496" s="1" t="s">
        <v>6765</v>
      </c>
      <c r="L2496" s="1">
        <v>4.0480000898241997E-3</v>
      </c>
      <c r="M2496" s="1" t="s">
        <v>6765</v>
      </c>
      <c r="N2496" s="1">
        <v>1.1490000179037499E-3</v>
      </c>
      <c r="O2496" s="1" t="s">
        <v>6765</v>
      </c>
    </row>
    <row r="2497" spans="1:15" x14ac:dyDescent="0.25">
      <c r="A2497" s="12" t="s">
        <v>2280</v>
      </c>
      <c r="B2497" s="12" t="s">
        <v>5710</v>
      </c>
      <c r="C2497" s="12" t="s">
        <v>1538</v>
      </c>
      <c r="D2497" s="12" t="s">
        <v>1676</v>
      </c>
      <c r="E2497" s="12" t="s">
        <v>2225</v>
      </c>
      <c r="F2497" s="1">
        <v>3.5899999141693102</v>
      </c>
      <c r="G2497" s="1" t="s">
        <v>6765</v>
      </c>
      <c r="H2497" s="1">
        <v>4.5400001108646401E-3</v>
      </c>
      <c r="I2497" s="1" t="s">
        <v>6765</v>
      </c>
      <c r="J2497" s="1">
        <v>2.5700000696815599E-4</v>
      </c>
      <c r="K2497" s="1" t="s">
        <v>6765</v>
      </c>
      <c r="L2497" s="1">
        <v>4.0480000898241997E-3</v>
      </c>
      <c r="M2497" s="1" t="s">
        <v>6765</v>
      </c>
      <c r="N2497" s="1">
        <v>1.1490000179037499E-3</v>
      </c>
      <c r="O2497" s="1" t="s">
        <v>6765</v>
      </c>
    </row>
    <row r="2498" spans="1:15" x14ac:dyDescent="0.25">
      <c r="A2498" s="12" t="s">
        <v>2280</v>
      </c>
      <c r="B2498" s="12" t="s">
        <v>5711</v>
      </c>
      <c r="C2498" s="12" t="s">
        <v>1538</v>
      </c>
      <c r="D2498" s="12" t="s">
        <v>5712</v>
      </c>
      <c r="E2498" s="12" t="s">
        <v>2225</v>
      </c>
      <c r="F2498" s="1">
        <v>3.5899999141693102</v>
      </c>
      <c r="G2498" s="1" t="s">
        <v>6765</v>
      </c>
      <c r="H2498" s="1">
        <v>4.5400001108646401E-3</v>
      </c>
      <c r="I2498" s="1" t="s">
        <v>6765</v>
      </c>
      <c r="J2498" s="1">
        <v>2.5700000696815599E-4</v>
      </c>
      <c r="K2498" s="1" t="s">
        <v>6765</v>
      </c>
      <c r="L2498" s="1">
        <v>4.0480000898241997E-3</v>
      </c>
      <c r="M2498" s="1" t="s">
        <v>6765</v>
      </c>
      <c r="N2498" s="1">
        <v>1.1490000179037499E-3</v>
      </c>
      <c r="O2498" s="1" t="s">
        <v>6765</v>
      </c>
    </row>
    <row r="2499" spans="1:15" x14ac:dyDescent="0.25">
      <c r="A2499" s="12" t="s">
        <v>1015</v>
      </c>
      <c r="B2499" s="12" t="s">
        <v>5713</v>
      </c>
      <c r="C2499" s="12" t="s">
        <v>1538</v>
      </c>
      <c r="D2499" s="12" t="s">
        <v>1569</v>
      </c>
      <c r="E2499" s="12" t="s">
        <v>2225</v>
      </c>
      <c r="F2499" s="1">
        <v>3.5899999141693102</v>
      </c>
      <c r="G2499" s="1" t="s">
        <v>6765</v>
      </c>
      <c r="H2499" s="1">
        <v>4.5400001108646401E-3</v>
      </c>
      <c r="I2499" s="1" t="s">
        <v>6765</v>
      </c>
      <c r="J2499" s="1">
        <v>2.5700000696815599E-4</v>
      </c>
      <c r="K2499" s="1" t="s">
        <v>6765</v>
      </c>
      <c r="L2499" s="1">
        <v>4.0480000898241997E-3</v>
      </c>
      <c r="M2499" s="1" t="s">
        <v>6765</v>
      </c>
      <c r="N2499" s="1">
        <v>1.1490000179037499E-3</v>
      </c>
      <c r="O2499" s="1" t="s">
        <v>6765</v>
      </c>
    </row>
    <row r="2500" spans="1:15" x14ac:dyDescent="0.25">
      <c r="A2500" s="12" t="s">
        <v>2280</v>
      </c>
      <c r="B2500" s="12" t="s">
        <v>5714</v>
      </c>
      <c r="C2500" s="12" t="s">
        <v>1538</v>
      </c>
      <c r="D2500" s="12" t="s">
        <v>1616</v>
      </c>
      <c r="E2500" s="12" t="s">
        <v>2225</v>
      </c>
      <c r="F2500" s="1">
        <v>3.5899999141693102</v>
      </c>
      <c r="G2500" s="1" t="s">
        <v>6765</v>
      </c>
      <c r="H2500" s="1">
        <v>4.5400001108646401E-3</v>
      </c>
      <c r="I2500" s="1" t="s">
        <v>6765</v>
      </c>
      <c r="J2500" s="1">
        <v>2.5700000696815599E-4</v>
      </c>
      <c r="K2500" s="1" t="s">
        <v>6765</v>
      </c>
      <c r="L2500" s="1">
        <v>4.0480000898241997E-3</v>
      </c>
      <c r="M2500" s="1" t="s">
        <v>6765</v>
      </c>
      <c r="N2500" s="1">
        <v>1.1490000179037499E-3</v>
      </c>
      <c r="O2500" s="1" t="s">
        <v>6765</v>
      </c>
    </row>
    <row r="2501" spans="1:15" x14ac:dyDescent="0.25">
      <c r="A2501" s="12" t="s">
        <v>1015</v>
      </c>
      <c r="B2501" s="12" t="s">
        <v>5715</v>
      </c>
      <c r="C2501" s="12" t="s">
        <v>1538</v>
      </c>
      <c r="D2501" s="12" t="s">
        <v>5716</v>
      </c>
      <c r="E2501" s="12" t="s">
        <v>2225</v>
      </c>
      <c r="F2501" s="1">
        <v>3.5899999141693102</v>
      </c>
      <c r="G2501" s="1" t="s">
        <v>6765</v>
      </c>
      <c r="H2501" s="1">
        <v>4.5400001108646401E-3</v>
      </c>
      <c r="I2501" s="1" t="s">
        <v>6765</v>
      </c>
      <c r="J2501" s="1">
        <v>2.5700000696815599E-4</v>
      </c>
      <c r="K2501" s="1" t="s">
        <v>6765</v>
      </c>
      <c r="L2501" s="1">
        <v>4.0480000898241997E-3</v>
      </c>
      <c r="M2501" s="1" t="s">
        <v>6765</v>
      </c>
      <c r="N2501" s="1">
        <v>1.1490000179037499E-3</v>
      </c>
      <c r="O2501" s="1" t="s">
        <v>6765</v>
      </c>
    </row>
    <row r="2502" spans="1:15" x14ac:dyDescent="0.25">
      <c r="A2502" s="12" t="s">
        <v>1015</v>
      </c>
      <c r="B2502" s="12" t="s">
        <v>5717</v>
      </c>
      <c r="C2502" s="12" t="s">
        <v>1538</v>
      </c>
      <c r="D2502" s="12" t="s">
        <v>2209</v>
      </c>
      <c r="E2502" s="12" t="s">
        <v>2225</v>
      </c>
      <c r="F2502" s="1">
        <v>3.5899999141693102</v>
      </c>
      <c r="G2502" s="1" t="s">
        <v>6765</v>
      </c>
      <c r="H2502" s="1">
        <v>4.5400001108646401E-3</v>
      </c>
      <c r="I2502" s="1" t="s">
        <v>6765</v>
      </c>
      <c r="J2502" s="1">
        <v>2.5700000696815599E-4</v>
      </c>
      <c r="K2502" s="1" t="s">
        <v>6765</v>
      </c>
      <c r="L2502" s="1">
        <v>4.0480000898241997E-3</v>
      </c>
      <c r="M2502" s="1" t="s">
        <v>6765</v>
      </c>
      <c r="N2502" s="1">
        <v>1.1490000179037499E-3</v>
      </c>
      <c r="O2502" s="1" t="s">
        <v>6765</v>
      </c>
    </row>
    <row r="2503" spans="1:15" x14ac:dyDescent="0.25">
      <c r="A2503" s="12" t="s">
        <v>2280</v>
      </c>
      <c r="B2503" s="12" t="s">
        <v>5718</v>
      </c>
      <c r="C2503" s="12" t="s">
        <v>1538</v>
      </c>
      <c r="D2503" s="12" t="s">
        <v>1726</v>
      </c>
      <c r="E2503" s="12" t="s">
        <v>2225</v>
      </c>
      <c r="F2503" s="1">
        <v>3.5899999141693102</v>
      </c>
      <c r="G2503" s="1" t="s">
        <v>6765</v>
      </c>
      <c r="H2503" s="1">
        <v>4.5400001108646401E-3</v>
      </c>
      <c r="I2503" s="1" t="s">
        <v>6765</v>
      </c>
      <c r="J2503" s="1">
        <v>2.5700000696815599E-4</v>
      </c>
      <c r="K2503" s="1" t="s">
        <v>6765</v>
      </c>
      <c r="L2503" s="1">
        <v>4.0480000898241997E-3</v>
      </c>
      <c r="M2503" s="1" t="s">
        <v>6765</v>
      </c>
      <c r="N2503" s="1">
        <v>1.1490000179037499E-3</v>
      </c>
      <c r="O2503" s="1" t="s">
        <v>6765</v>
      </c>
    </row>
    <row r="2504" spans="1:15" x14ac:dyDescent="0.25">
      <c r="A2504" s="12" t="s">
        <v>2280</v>
      </c>
      <c r="B2504" s="12" t="s">
        <v>5719</v>
      </c>
      <c r="C2504" s="12" t="s">
        <v>1538</v>
      </c>
      <c r="D2504" s="12" t="s">
        <v>5016</v>
      </c>
      <c r="E2504" s="12" t="s">
        <v>2225</v>
      </c>
      <c r="F2504" s="1">
        <v>3.5899999141693102</v>
      </c>
      <c r="G2504" s="1" t="s">
        <v>6765</v>
      </c>
      <c r="H2504" s="1">
        <v>4.5400001108646401E-3</v>
      </c>
      <c r="I2504" s="1" t="s">
        <v>6765</v>
      </c>
      <c r="J2504" s="1">
        <v>2.5700000696815599E-4</v>
      </c>
      <c r="K2504" s="1" t="s">
        <v>6765</v>
      </c>
      <c r="L2504" s="1">
        <v>4.0480000898241997E-3</v>
      </c>
      <c r="M2504" s="1" t="s">
        <v>6765</v>
      </c>
      <c r="N2504" s="1">
        <v>1.1490000179037499E-3</v>
      </c>
      <c r="O2504" s="1" t="s">
        <v>6765</v>
      </c>
    </row>
    <row r="2505" spans="1:15" x14ac:dyDescent="0.25">
      <c r="A2505" s="12" t="s">
        <v>3659</v>
      </c>
      <c r="B2505" s="12" t="s">
        <v>5720</v>
      </c>
      <c r="C2505" s="12" t="s">
        <v>1538</v>
      </c>
      <c r="D2505" s="12" t="s">
        <v>1622</v>
      </c>
      <c r="E2505" s="12" t="s">
        <v>2225</v>
      </c>
      <c r="F2505" s="1">
        <v>3.5899999141693102</v>
      </c>
      <c r="G2505" s="1" t="s">
        <v>6765</v>
      </c>
      <c r="H2505" s="1">
        <v>4.5400001108646401E-3</v>
      </c>
      <c r="I2505" s="1" t="s">
        <v>6765</v>
      </c>
      <c r="J2505" s="1">
        <v>2.5700000696815599E-4</v>
      </c>
      <c r="K2505" s="1" t="s">
        <v>6765</v>
      </c>
      <c r="L2505" s="1">
        <v>4.0480000898241997E-3</v>
      </c>
      <c r="M2505" s="1" t="s">
        <v>6765</v>
      </c>
      <c r="N2505" s="1">
        <v>1.1490000179037499E-3</v>
      </c>
      <c r="O2505" s="1" t="s">
        <v>6765</v>
      </c>
    </row>
    <row r="2506" spans="1:15" x14ac:dyDescent="0.25">
      <c r="A2506" s="12" t="s">
        <v>3659</v>
      </c>
      <c r="B2506" s="12" t="s">
        <v>5721</v>
      </c>
      <c r="C2506" s="12" t="s">
        <v>1538</v>
      </c>
      <c r="D2506" s="12" t="s">
        <v>5722</v>
      </c>
      <c r="E2506" s="12" t="s">
        <v>2225</v>
      </c>
      <c r="F2506" s="1">
        <v>3.5899999141693102</v>
      </c>
      <c r="G2506" s="1" t="s">
        <v>6765</v>
      </c>
      <c r="H2506" s="1">
        <v>4.5400001108646401E-3</v>
      </c>
      <c r="I2506" s="1" t="s">
        <v>6765</v>
      </c>
      <c r="J2506" s="1">
        <v>2.5700000696815599E-4</v>
      </c>
      <c r="K2506" s="1" t="s">
        <v>6765</v>
      </c>
      <c r="L2506" s="1">
        <v>4.0480000898241997E-3</v>
      </c>
      <c r="M2506" s="1" t="s">
        <v>6765</v>
      </c>
      <c r="N2506" s="1">
        <v>1.1490000179037499E-3</v>
      </c>
      <c r="O2506" s="1" t="s">
        <v>6765</v>
      </c>
    </row>
    <row r="2507" spans="1:15" x14ac:dyDescent="0.25">
      <c r="A2507" s="12" t="s">
        <v>1015</v>
      </c>
      <c r="B2507" s="12" t="s">
        <v>5723</v>
      </c>
      <c r="C2507" s="12" t="s">
        <v>1538</v>
      </c>
      <c r="D2507" s="12" t="s">
        <v>2497</v>
      </c>
      <c r="E2507" s="12" t="s">
        <v>2225</v>
      </c>
      <c r="F2507" s="1">
        <v>3.5899999141693102</v>
      </c>
      <c r="G2507" s="1" t="s">
        <v>6765</v>
      </c>
      <c r="H2507" s="1">
        <v>4.5400001108646401E-3</v>
      </c>
      <c r="I2507" s="1" t="s">
        <v>6765</v>
      </c>
      <c r="J2507" s="1">
        <v>2.5700000696815599E-4</v>
      </c>
      <c r="K2507" s="1" t="s">
        <v>6765</v>
      </c>
      <c r="L2507" s="1">
        <v>4.0480000898241997E-3</v>
      </c>
      <c r="M2507" s="1" t="s">
        <v>6765</v>
      </c>
      <c r="N2507" s="1">
        <v>1.1490000179037499E-3</v>
      </c>
      <c r="O2507" s="1" t="s">
        <v>6765</v>
      </c>
    </row>
    <row r="2508" spans="1:15" x14ac:dyDescent="0.25">
      <c r="A2508" s="12" t="s">
        <v>3649</v>
      </c>
      <c r="B2508" s="12" t="s">
        <v>5724</v>
      </c>
      <c r="C2508" s="12" t="s">
        <v>1538</v>
      </c>
      <c r="D2508" s="12" t="s">
        <v>1220</v>
      </c>
      <c r="E2508" s="12" t="s">
        <v>2225</v>
      </c>
      <c r="F2508" s="1">
        <v>25.404619216918899</v>
      </c>
      <c r="G2508" s="1" t="s">
        <v>2226</v>
      </c>
      <c r="H2508" s="1">
        <v>0</v>
      </c>
      <c r="I2508" s="1" t="s">
        <v>2226</v>
      </c>
      <c r="J2508" s="1">
        <v>0</v>
      </c>
      <c r="K2508" s="1" t="s">
        <v>2226</v>
      </c>
      <c r="L2508" s="1">
        <v>0</v>
      </c>
      <c r="M2508" s="1" t="s">
        <v>2226</v>
      </c>
      <c r="N2508" s="1">
        <v>0</v>
      </c>
      <c r="O2508" s="1" t="s">
        <v>2226</v>
      </c>
    </row>
    <row r="2509" spans="1:15" x14ac:dyDescent="0.25">
      <c r="A2509" s="12" t="s">
        <v>2280</v>
      </c>
      <c r="B2509" s="12" t="s">
        <v>5725</v>
      </c>
      <c r="C2509" s="12" t="s">
        <v>1538</v>
      </c>
      <c r="D2509" s="12" t="s">
        <v>2074</v>
      </c>
      <c r="E2509" s="12" t="s">
        <v>2225</v>
      </c>
      <c r="F2509" s="1">
        <v>3.5899999141693102</v>
      </c>
      <c r="G2509" s="1" t="s">
        <v>6765</v>
      </c>
      <c r="H2509" s="1">
        <v>4.5400001108646401E-3</v>
      </c>
      <c r="I2509" s="1" t="s">
        <v>6765</v>
      </c>
      <c r="J2509" s="1">
        <v>2.5700000696815599E-4</v>
      </c>
      <c r="K2509" s="1" t="s">
        <v>6765</v>
      </c>
      <c r="L2509" s="1">
        <v>4.0480000898241997E-3</v>
      </c>
      <c r="M2509" s="1" t="s">
        <v>6765</v>
      </c>
      <c r="N2509" s="1">
        <v>1.1490000179037499E-3</v>
      </c>
      <c r="O2509" s="1" t="s">
        <v>6765</v>
      </c>
    </row>
    <row r="2510" spans="1:15" x14ac:dyDescent="0.25">
      <c r="A2510" s="12" t="s">
        <v>2280</v>
      </c>
      <c r="B2510" s="12" t="s">
        <v>5726</v>
      </c>
      <c r="C2510" s="12" t="s">
        <v>1538</v>
      </c>
      <c r="D2510" s="12" t="s">
        <v>2099</v>
      </c>
      <c r="E2510" s="12" t="s">
        <v>2225</v>
      </c>
      <c r="F2510" s="1">
        <v>3.5899999141693102</v>
      </c>
      <c r="G2510" s="1" t="s">
        <v>6765</v>
      </c>
      <c r="H2510" s="1">
        <v>4.5400001108646401E-3</v>
      </c>
      <c r="I2510" s="1" t="s">
        <v>6765</v>
      </c>
      <c r="J2510" s="1">
        <v>2.5700000696815599E-4</v>
      </c>
      <c r="K2510" s="1" t="s">
        <v>6765</v>
      </c>
      <c r="L2510" s="1">
        <v>4.0480000898241997E-3</v>
      </c>
      <c r="M2510" s="1" t="s">
        <v>6765</v>
      </c>
      <c r="N2510" s="1">
        <v>1.1490000179037499E-3</v>
      </c>
      <c r="O2510" s="1" t="s">
        <v>6765</v>
      </c>
    </row>
    <row r="2511" spans="1:15" x14ac:dyDescent="0.25">
      <c r="A2511" s="12" t="s">
        <v>1015</v>
      </c>
      <c r="B2511" s="12" t="s">
        <v>5727</v>
      </c>
      <c r="C2511" s="12" t="s">
        <v>1538</v>
      </c>
      <c r="D2511" s="12" t="s">
        <v>2149</v>
      </c>
      <c r="E2511" s="12" t="s">
        <v>2225</v>
      </c>
      <c r="F2511" s="1">
        <v>3.5899999141693102</v>
      </c>
      <c r="G2511" s="1" t="s">
        <v>6765</v>
      </c>
      <c r="H2511" s="1">
        <v>4.5400001108646401E-3</v>
      </c>
      <c r="I2511" s="1" t="s">
        <v>6765</v>
      </c>
      <c r="J2511" s="1">
        <v>2.5700000696815599E-4</v>
      </c>
      <c r="K2511" s="1" t="s">
        <v>6765</v>
      </c>
      <c r="L2511" s="1">
        <v>4.0480000898241997E-3</v>
      </c>
      <c r="M2511" s="1" t="s">
        <v>6765</v>
      </c>
      <c r="N2511" s="1">
        <v>1.1490000179037499E-3</v>
      </c>
      <c r="O2511" s="1" t="s">
        <v>6765</v>
      </c>
    </row>
    <row r="2512" spans="1:15" x14ac:dyDescent="0.25">
      <c r="A2512" s="12" t="s">
        <v>2280</v>
      </c>
      <c r="B2512" s="12" t="s">
        <v>5728</v>
      </c>
      <c r="C2512" s="12" t="s">
        <v>1538</v>
      </c>
      <c r="D2512" s="12" t="s">
        <v>1984</v>
      </c>
      <c r="E2512" s="12" t="s">
        <v>2225</v>
      </c>
      <c r="F2512" s="1">
        <v>3.5899999141693102</v>
      </c>
      <c r="G2512" s="1" t="s">
        <v>6765</v>
      </c>
      <c r="H2512" s="1">
        <v>4.5400001108646401E-3</v>
      </c>
      <c r="I2512" s="1" t="s">
        <v>6765</v>
      </c>
      <c r="J2512" s="1">
        <v>2.5700000696815599E-4</v>
      </c>
      <c r="K2512" s="1" t="s">
        <v>6765</v>
      </c>
      <c r="L2512" s="1">
        <v>4.0480000898241997E-3</v>
      </c>
      <c r="M2512" s="1" t="s">
        <v>6765</v>
      </c>
      <c r="N2512" s="1">
        <v>1.1490000179037499E-3</v>
      </c>
      <c r="O2512" s="1" t="s">
        <v>6765</v>
      </c>
    </row>
    <row r="2513" spans="1:15" x14ac:dyDescent="0.25">
      <c r="A2513" s="12" t="s">
        <v>3649</v>
      </c>
      <c r="B2513" s="12" t="s">
        <v>5729</v>
      </c>
      <c r="C2513" s="12" t="s">
        <v>1538</v>
      </c>
      <c r="D2513" s="12" t="s">
        <v>3363</v>
      </c>
      <c r="E2513" s="12" t="s">
        <v>2225</v>
      </c>
      <c r="F2513" s="1">
        <v>25.404619216918899</v>
      </c>
      <c r="G2513" s="1" t="s">
        <v>2226</v>
      </c>
      <c r="H2513" s="1">
        <v>0</v>
      </c>
      <c r="I2513" s="1" t="s">
        <v>2226</v>
      </c>
      <c r="J2513" s="1">
        <v>0</v>
      </c>
      <c r="K2513" s="1" t="s">
        <v>2226</v>
      </c>
      <c r="L2513" s="1">
        <v>0</v>
      </c>
      <c r="M2513" s="1" t="s">
        <v>2226</v>
      </c>
      <c r="N2513" s="1">
        <v>0</v>
      </c>
      <c r="O2513" s="1" t="s">
        <v>2226</v>
      </c>
    </row>
    <row r="2514" spans="1:15" x14ac:dyDescent="0.25">
      <c r="A2514" s="12" t="s">
        <v>2280</v>
      </c>
      <c r="B2514" s="12" t="s">
        <v>5730</v>
      </c>
      <c r="C2514" s="12" t="s">
        <v>1538</v>
      </c>
      <c r="D2514" s="12" t="s">
        <v>5731</v>
      </c>
      <c r="E2514" s="12" t="s">
        <v>2225</v>
      </c>
      <c r="F2514" s="1">
        <v>3.5899999141693102</v>
      </c>
      <c r="G2514" s="1" t="s">
        <v>6765</v>
      </c>
      <c r="H2514" s="1">
        <v>4.5400001108646401E-3</v>
      </c>
      <c r="I2514" s="1" t="s">
        <v>6765</v>
      </c>
      <c r="J2514" s="1">
        <v>2.5700000696815599E-4</v>
      </c>
      <c r="K2514" s="1" t="s">
        <v>6765</v>
      </c>
      <c r="L2514" s="1">
        <v>4.0480000898241997E-3</v>
      </c>
      <c r="M2514" s="1" t="s">
        <v>6765</v>
      </c>
      <c r="N2514" s="1">
        <v>1.1490000179037499E-3</v>
      </c>
      <c r="O2514" s="1" t="s">
        <v>6765</v>
      </c>
    </row>
    <row r="2515" spans="1:15" x14ac:dyDescent="0.25">
      <c r="A2515" s="12" t="s">
        <v>1015</v>
      </c>
      <c r="B2515" s="12" t="s">
        <v>5732</v>
      </c>
      <c r="C2515" s="12" t="s">
        <v>1538</v>
      </c>
      <c r="D2515" s="12" t="s">
        <v>5733</v>
      </c>
      <c r="E2515" s="12" t="s">
        <v>2225</v>
      </c>
      <c r="F2515" s="1">
        <v>3.5899999141693102</v>
      </c>
      <c r="G2515" s="1" t="s">
        <v>6765</v>
      </c>
      <c r="H2515" s="1">
        <v>4.5400001108646401E-3</v>
      </c>
      <c r="I2515" s="1" t="s">
        <v>6765</v>
      </c>
      <c r="J2515" s="1">
        <v>2.5700000696815599E-4</v>
      </c>
      <c r="K2515" s="1" t="s">
        <v>6765</v>
      </c>
      <c r="L2515" s="1">
        <v>4.0480000898241997E-3</v>
      </c>
      <c r="M2515" s="1" t="s">
        <v>6765</v>
      </c>
      <c r="N2515" s="1">
        <v>1.1490000179037499E-3</v>
      </c>
      <c r="O2515" s="1" t="s">
        <v>6765</v>
      </c>
    </row>
    <row r="2516" spans="1:15" x14ac:dyDescent="0.25">
      <c r="A2516" s="12" t="s">
        <v>1015</v>
      </c>
      <c r="B2516" s="12" t="s">
        <v>5734</v>
      </c>
      <c r="C2516" s="12" t="s">
        <v>1538</v>
      </c>
      <c r="D2516" s="12" t="s">
        <v>1717</v>
      </c>
      <c r="E2516" s="12" t="s">
        <v>2225</v>
      </c>
      <c r="F2516" s="1">
        <v>3.5899999141693102</v>
      </c>
      <c r="G2516" s="1" t="s">
        <v>6765</v>
      </c>
      <c r="H2516" s="1">
        <v>4.5400001108646401E-3</v>
      </c>
      <c r="I2516" s="1" t="s">
        <v>6765</v>
      </c>
      <c r="J2516" s="1">
        <v>2.5700000696815599E-4</v>
      </c>
      <c r="K2516" s="1" t="s">
        <v>6765</v>
      </c>
      <c r="L2516" s="1">
        <v>4.0480000898241997E-3</v>
      </c>
      <c r="M2516" s="1" t="s">
        <v>6765</v>
      </c>
      <c r="N2516" s="1">
        <v>1.1490000179037499E-3</v>
      </c>
      <c r="O2516" s="1" t="s">
        <v>6765</v>
      </c>
    </row>
    <row r="2517" spans="1:15" x14ac:dyDescent="0.25">
      <c r="A2517" s="12" t="s">
        <v>3659</v>
      </c>
      <c r="B2517" s="12" t="s">
        <v>5735</v>
      </c>
      <c r="C2517" s="12" t="s">
        <v>1538</v>
      </c>
      <c r="D2517" s="12" t="s">
        <v>1889</v>
      </c>
      <c r="E2517" s="12" t="s">
        <v>2225</v>
      </c>
      <c r="F2517" s="1">
        <v>3.5899999141693102</v>
      </c>
      <c r="G2517" s="1" t="s">
        <v>6765</v>
      </c>
      <c r="H2517" s="1">
        <v>4.5400001108646401E-3</v>
      </c>
      <c r="I2517" s="1" t="s">
        <v>6765</v>
      </c>
      <c r="J2517" s="1">
        <v>2.5700000696815599E-4</v>
      </c>
      <c r="K2517" s="1" t="s">
        <v>6765</v>
      </c>
      <c r="L2517" s="1">
        <v>4.0480000898241997E-3</v>
      </c>
      <c r="M2517" s="1" t="s">
        <v>6765</v>
      </c>
      <c r="N2517" s="1">
        <v>1.1490000179037499E-3</v>
      </c>
      <c r="O2517" s="1" t="s">
        <v>6765</v>
      </c>
    </row>
    <row r="2518" spans="1:15" x14ac:dyDescent="0.25">
      <c r="A2518" s="12" t="s">
        <v>2280</v>
      </c>
      <c r="B2518" s="12" t="s">
        <v>5736</v>
      </c>
      <c r="C2518" s="12" t="s">
        <v>1538</v>
      </c>
      <c r="D2518" s="12" t="s">
        <v>1588</v>
      </c>
      <c r="E2518" s="12" t="s">
        <v>2225</v>
      </c>
      <c r="F2518" s="1">
        <v>3.5899999141693102</v>
      </c>
      <c r="G2518" s="1" t="s">
        <v>6765</v>
      </c>
      <c r="H2518" s="1">
        <v>4.5400001108646401E-3</v>
      </c>
      <c r="I2518" s="1" t="s">
        <v>6765</v>
      </c>
      <c r="J2518" s="1">
        <v>2.5700000696815599E-4</v>
      </c>
      <c r="K2518" s="1" t="s">
        <v>6765</v>
      </c>
      <c r="L2518" s="1">
        <v>4.0480000898241997E-3</v>
      </c>
      <c r="M2518" s="1" t="s">
        <v>6765</v>
      </c>
      <c r="N2518" s="1">
        <v>1.1490000179037499E-3</v>
      </c>
      <c r="O2518" s="1" t="s">
        <v>6765</v>
      </c>
    </row>
    <row r="2519" spans="1:15" x14ac:dyDescent="0.25">
      <c r="A2519" s="12" t="s">
        <v>1015</v>
      </c>
      <c r="B2519" s="12" t="s">
        <v>5737</v>
      </c>
      <c r="C2519" s="12" t="s">
        <v>1538</v>
      </c>
      <c r="D2519" s="12" t="s">
        <v>1127</v>
      </c>
      <c r="E2519" s="12" t="s">
        <v>2225</v>
      </c>
      <c r="F2519" s="1">
        <v>3.5899999141693102</v>
      </c>
      <c r="G2519" s="1" t="s">
        <v>6765</v>
      </c>
      <c r="H2519" s="1">
        <v>4.5400001108646401E-3</v>
      </c>
      <c r="I2519" s="1" t="s">
        <v>6765</v>
      </c>
      <c r="J2519" s="1">
        <v>2.5700000696815599E-4</v>
      </c>
      <c r="K2519" s="1" t="s">
        <v>6765</v>
      </c>
      <c r="L2519" s="1">
        <v>4.0480000898241997E-3</v>
      </c>
      <c r="M2519" s="1" t="s">
        <v>6765</v>
      </c>
      <c r="N2519" s="1">
        <v>1.1490000179037499E-3</v>
      </c>
      <c r="O2519" s="1" t="s">
        <v>6765</v>
      </c>
    </row>
    <row r="2520" spans="1:15" x14ac:dyDescent="0.25">
      <c r="A2520" s="12" t="s">
        <v>2280</v>
      </c>
      <c r="B2520" s="12" t="s">
        <v>5738</v>
      </c>
      <c r="C2520" s="12" t="s">
        <v>1538</v>
      </c>
      <c r="D2520" s="12" t="s">
        <v>1555</v>
      </c>
      <c r="E2520" s="12" t="s">
        <v>2225</v>
      </c>
      <c r="F2520" s="1">
        <v>3.5899999141693102</v>
      </c>
      <c r="G2520" s="1" t="s">
        <v>6765</v>
      </c>
      <c r="H2520" s="1">
        <v>4.5400001108646401E-3</v>
      </c>
      <c r="I2520" s="1" t="s">
        <v>6765</v>
      </c>
      <c r="J2520" s="1">
        <v>2.5700000696815599E-4</v>
      </c>
      <c r="K2520" s="1" t="s">
        <v>6765</v>
      </c>
      <c r="L2520" s="1">
        <v>4.0480000898241997E-3</v>
      </c>
      <c r="M2520" s="1" t="s">
        <v>6765</v>
      </c>
      <c r="N2520" s="1">
        <v>1.1490000179037499E-3</v>
      </c>
      <c r="O2520" s="1" t="s">
        <v>6765</v>
      </c>
    </row>
    <row r="2521" spans="1:15" x14ac:dyDescent="0.25">
      <c r="A2521" s="12" t="s">
        <v>3649</v>
      </c>
      <c r="B2521" s="12" t="s">
        <v>5739</v>
      </c>
      <c r="C2521" s="12" t="s">
        <v>1538</v>
      </c>
      <c r="D2521" s="12" t="s">
        <v>1936</v>
      </c>
      <c r="E2521" s="12" t="s">
        <v>2225</v>
      </c>
      <c r="F2521" s="1">
        <v>25.404619216918899</v>
      </c>
      <c r="G2521" s="1" t="s">
        <v>2226</v>
      </c>
      <c r="H2521" s="1">
        <v>0</v>
      </c>
      <c r="I2521" s="1" t="s">
        <v>2226</v>
      </c>
      <c r="J2521" s="1">
        <v>0</v>
      </c>
      <c r="K2521" s="1" t="s">
        <v>2226</v>
      </c>
      <c r="L2521" s="1">
        <v>0</v>
      </c>
      <c r="M2521" s="1" t="s">
        <v>2226</v>
      </c>
      <c r="N2521" s="1">
        <v>0</v>
      </c>
      <c r="O2521" s="1" t="s">
        <v>2226</v>
      </c>
    </row>
    <row r="2522" spans="1:15" x14ac:dyDescent="0.25">
      <c r="A2522" s="12" t="s">
        <v>3659</v>
      </c>
      <c r="B2522" s="12" t="s">
        <v>5740</v>
      </c>
      <c r="C2522" s="12" t="s">
        <v>1538</v>
      </c>
      <c r="D2522" s="12" t="s">
        <v>2506</v>
      </c>
      <c r="E2522" s="12" t="s">
        <v>2225</v>
      </c>
      <c r="F2522" s="1">
        <v>3.5899999141693102</v>
      </c>
      <c r="G2522" s="1" t="s">
        <v>6765</v>
      </c>
      <c r="H2522" s="1">
        <v>4.5400001108646401E-3</v>
      </c>
      <c r="I2522" s="1" t="s">
        <v>6765</v>
      </c>
      <c r="J2522" s="1">
        <v>2.5700000696815599E-4</v>
      </c>
      <c r="K2522" s="1" t="s">
        <v>6765</v>
      </c>
      <c r="L2522" s="1">
        <v>4.0480000898241997E-3</v>
      </c>
      <c r="M2522" s="1" t="s">
        <v>6765</v>
      </c>
      <c r="N2522" s="1">
        <v>1.1490000179037499E-3</v>
      </c>
      <c r="O2522" s="1" t="s">
        <v>6765</v>
      </c>
    </row>
    <row r="2523" spans="1:15" x14ac:dyDescent="0.25">
      <c r="A2523" s="12" t="s">
        <v>2280</v>
      </c>
      <c r="B2523" s="12" t="s">
        <v>5741</v>
      </c>
      <c r="C2523" s="12" t="s">
        <v>1538</v>
      </c>
      <c r="D2523" s="12" t="s">
        <v>1750</v>
      </c>
      <c r="E2523" s="12" t="s">
        <v>2225</v>
      </c>
      <c r="F2523" s="1">
        <v>3.5899999141693102</v>
      </c>
      <c r="G2523" s="1" t="s">
        <v>6765</v>
      </c>
      <c r="H2523" s="1">
        <v>4.5400001108646401E-3</v>
      </c>
      <c r="I2523" s="1" t="s">
        <v>6765</v>
      </c>
      <c r="J2523" s="1">
        <v>2.5700000696815599E-4</v>
      </c>
      <c r="K2523" s="1" t="s">
        <v>6765</v>
      </c>
      <c r="L2523" s="1">
        <v>4.0480000898241997E-3</v>
      </c>
      <c r="M2523" s="1" t="s">
        <v>6765</v>
      </c>
      <c r="N2523" s="1">
        <v>1.1490000179037499E-3</v>
      </c>
      <c r="O2523" s="1" t="s">
        <v>6765</v>
      </c>
    </row>
    <row r="2524" spans="1:15" x14ac:dyDescent="0.25">
      <c r="A2524" s="12" t="s">
        <v>2280</v>
      </c>
      <c r="B2524" s="12" t="s">
        <v>5742</v>
      </c>
      <c r="C2524" s="12" t="s">
        <v>1538</v>
      </c>
      <c r="D2524" s="12" t="s">
        <v>1655</v>
      </c>
      <c r="E2524" s="12" t="s">
        <v>2225</v>
      </c>
      <c r="F2524" s="1">
        <v>3.5899999141693102</v>
      </c>
      <c r="G2524" s="1" t="s">
        <v>6765</v>
      </c>
      <c r="H2524" s="1">
        <v>4.5400001108646401E-3</v>
      </c>
      <c r="I2524" s="1" t="s">
        <v>6765</v>
      </c>
      <c r="J2524" s="1">
        <v>2.5700000696815599E-4</v>
      </c>
      <c r="K2524" s="1" t="s">
        <v>6765</v>
      </c>
      <c r="L2524" s="1">
        <v>4.0480000898241997E-3</v>
      </c>
      <c r="M2524" s="1" t="s">
        <v>6765</v>
      </c>
      <c r="N2524" s="1">
        <v>1.1490000179037499E-3</v>
      </c>
      <c r="O2524" s="1" t="s">
        <v>6765</v>
      </c>
    </row>
    <row r="2525" spans="1:15" x14ac:dyDescent="0.25">
      <c r="A2525" s="12" t="s">
        <v>5743</v>
      </c>
      <c r="B2525" s="12" t="s">
        <v>5744</v>
      </c>
      <c r="C2525" s="12" t="s">
        <v>1485</v>
      </c>
      <c r="D2525" s="12" t="s">
        <v>1631</v>
      </c>
      <c r="E2525" s="12" t="s">
        <v>2225</v>
      </c>
      <c r="F2525" s="1">
        <v>4.9166021347045898</v>
      </c>
      <c r="G2525" s="1" t="s">
        <v>2406</v>
      </c>
      <c r="H2525" s="1">
        <v>1.52896903455257E-3</v>
      </c>
      <c r="I2525" s="1" t="s">
        <v>2406</v>
      </c>
      <c r="J2525" s="1">
        <v>3.2169078622246202E-5</v>
      </c>
      <c r="K2525" s="1" t="s">
        <v>2406</v>
      </c>
      <c r="L2525" s="1">
        <v>5.8346451260149501E-4</v>
      </c>
      <c r="M2525" s="1" t="s">
        <v>2406</v>
      </c>
      <c r="N2525" s="1">
        <v>4.9385882448404995E-4</v>
      </c>
      <c r="O2525" s="1" t="s">
        <v>2406</v>
      </c>
    </row>
    <row r="2526" spans="1:15" x14ac:dyDescent="0.25">
      <c r="A2526" s="12" t="s">
        <v>997</v>
      </c>
      <c r="B2526" s="12" t="s">
        <v>5745</v>
      </c>
      <c r="C2526" s="12" t="s">
        <v>1485</v>
      </c>
      <c r="D2526" s="12" t="s">
        <v>2039</v>
      </c>
      <c r="E2526" s="12" t="s">
        <v>2225</v>
      </c>
      <c r="F2526" s="1">
        <v>3.4056410789489702</v>
      </c>
      <c r="G2526" s="1" t="s">
        <v>6771</v>
      </c>
      <c r="H2526" s="1">
        <v>0</v>
      </c>
      <c r="I2526" s="1" t="s">
        <v>2406</v>
      </c>
      <c r="J2526" s="1">
        <v>0</v>
      </c>
      <c r="K2526" s="1" t="s">
        <v>2406</v>
      </c>
      <c r="L2526" s="1">
        <v>0</v>
      </c>
      <c r="M2526" s="1" t="s">
        <v>2406</v>
      </c>
      <c r="N2526" s="1">
        <v>0</v>
      </c>
      <c r="O2526" s="1" t="s">
        <v>2406</v>
      </c>
    </row>
    <row r="2527" spans="1:15" x14ac:dyDescent="0.25">
      <c r="A2527" s="12" t="s">
        <v>5743</v>
      </c>
      <c r="B2527" s="12" t="s">
        <v>5746</v>
      </c>
      <c r="C2527" s="12" t="s">
        <v>1485</v>
      </c>
      <c r="D2527" s="12" t="s">
        <v>5747</v>
      </c>
      <c r="E2527" s="12" t="s">
        <v>2225</v>
      </c>
      <c r="F2527" s="1">
        <v>4.9166021347045898</v>
      </c>
      <c r="G2527" s="1" t="s">
        <v>2406</v>
      </c>
      <c r="H2527" s="1">
        <v>1.52896903455257E-3</v>
      </c>
      <c r="I2527" s="1" t="s">
        <v>2406</v>
      </c>
      <c r="J2527" s="1">
        <v>3.2169078622246202E-5</v>
      </c>
      <c r="K2527" s="1" t="s">
        <v>2406</v>
      </c>
      <c r="L2527" s="1">
        <v>5.8346451260149501E-4</v>
      </c>
      <c r="M2527" s="1" t="s">
        <v>2406</v>
      </c>
      <c r="N2527" s="1">
        <v>4.9385882448404995E-4</v>
      </c>
      <c r="O2527" s="1" t="s">
        <v>2406</v>
      </c>
    </row>
    <row r="2528" spans="1:15" x14ac:dyDescent="0.25">
      <c r="A2528" s="12" t="s">
        <v>3813</v>
      </c>
      <c r="B2528" s="12" t="s">
        <v>5748</v>
      </c>
      <c r="C2528" s="12" t="s">
        <v>1485</v>
      </c>
      <c r="D2528" s="12" t="s">
        <v>5749</v>
      </c>
      <c r="E2528" s="12" t="s">
        <v>2225</v>
      </c>
      <c r="F2528" s="1">
        <v>4.9166021347045898</v>
      </c>
      <c r="G2528" s="1" t="s">
        <v>2406</v>
      </c>
      <c r="H2528" s="1">
        <v>1.52896903455257E-3</v>
      </c>
      <c r="I2528" s="1" t="s">
        <v>2406</v>
      </c>
      <c r="J2528" s="1">
        <v>3.2169078622246202E-5</v>
      </c>
      <c r="K2528" s="1" t="s">
        <v>2406</v>
      </c>
      <c r="L2528" s="1">
        <v>5.8346451260149501E-4</v>
      </c>
      <c r="M2528" s="1" t="s">
        <v>2406</v>
      </c>
      <c r="N2528" s="1">
        <v>4.9385882448404995E-4</v>
      </c>
      <c r="O2528" s="1" t="s">
        <v>2406</v>
      </c>
    </row>
    <row r="2529" spans="1:15" x14ac:dyDescent="0.25">
      <c r="A2529" s="12" t="s">
        <v>5270</v>
      </c>
      <c r="B2529" s="12" t="s">
        <v>5750</v>
      </c>
      <c r="C2529" s="12" t="s">
        <v>1485</v>
      </c>
      <c r="D2529" s="12" t="s">
        <v>5751</v>
      </c>
      <c r="E2529" s="12" t="s">
        <v>2225</v>
      </c>
      <c r="F2529" s="1">
        <v>4.9166021347045898</v>
      </c>
      <c r="G2529" s="1" t="s">
        <v>2406</v>
      </c>
      <c r="H2529" s="1">
        <v>1.52896903455257E-3</v>
      </c>
      <c r="I2529" s="1" t="s">
        <v>2406</v>
      </c>
      <c r="J2529" s="1">
        <v>3.2169078622246202E-5</v>
      </c>
      <c r="K2529" s="1" t="s">
        <v>2406</v>
      </c>
      <c r="L2529" s="1">
        <v>5.8346451260149501E-4</v>
      </c>
      <c r="M2529" s="1" t="s">
        <v>2406</v>
      </c>
      <c r="N2529" s="1">
        <v>4.9385882448404995E-4</v>
      </c>
      <c r="O2529" s="1" t="s">
        <v>2406</v>
      </c>
    </row>
    <row r="2530" spans="1:15" x14ac:dyDescent="0.25">
      <c r="A2530" s="12" t="s">
        <v>4783</v>
      </c>
      <c r="B2530" s="12" t="s">
        <v>5752</v>
      </c>
      <c r="C2530" s="12" t="s">
        <v>1485</v>
      </c>
      <c r="D2530" s="12" t="s">
        <v>2137</v>
      </c>
      <c r="E2530" s="12" t="s">
        <v>2225</v>
      </c>
      <c r="F2530" s="1">
        <v>4.9166021347045898</v>
      </c>
      <c r="G2530" s="1" t="s">
        <v>2406</v>
      </c>
      <c r="H2530" s="1">
        <v>1.52896903455257E-3</v>
      </c>
      <c r="I2530" s="1" t="s">
        <v>2406</v>
      </c>
      <c r="J2530" s="1">
        <v>3.2169078622246202E-5</v>
      </c>
      <c r="K2530" s="1" t="s">
        <v>2406</v>
      </c>
      <c r="L2530" s="1">
        <v>5.8346451260149501E-4</v>
      </c>
      <c r="M2530" s="1" t="s">
        <v>2406</v>
      </c>
      <c r="N2530" s="1">
        <v>4.9385882448404995E-4</v>
      </c>
      <c r="O2530" s="1" t="s">
        <v>2406</v>
      </c>
    </row>
    <row r="2531" spans="1:15" x14ac:dyDescent="0.25">
      <c r="A2531" s="12" t="s">
        <v>3813</v>
      </c>
      <c r="B2531" s="12" t="s">
        <v>5753</v>
      </c>
      <c r="C2531" s="12" t="s">
        <v>1485</v>
      </c>
      <c r="D2531" s="12" t="s">
        <v>1964</v>
      </c>
      <c r="E2531" s="12" t="s">
        <v>2225</v>
      </c>
      <c r="F2531" s="1">
        <v>4.9166021347045898</v>
      </c>
      <c r="G2531" s="1" t="s">
        <v>2406</v>
      </c>
      <c r="H2531" s="1">
        <v>1.52896903455257E-3</v>
      </c>
      <c r="I2531" s="1" t="s">
        <v>2406</v>
      </c>
      <c r="J2531" s="1">
        <v>3.2169078622246202E-5</v>
      </c>
      <c r="K2531" s="1" t="s">
        <v>2406</v>
      </c>
      <c r="L2531" s="1">
        <v>5.8346451260149501E-4</v>
      </c>
      <c r="M2531" s="1" t="s">
        <v>2406</v>
      </c>
      <c r="N2531" s="1">
        <v>4.9385882448404995E-4</v>
      </c>
      <c r="O2531" s="1" t="s">
        <v>2406</v>
      </c>
    </row>
    <row r="2532" spans="1:15" x14ac:dyDescent="0.25">
      <c r="A2532" s="12" t="s">
        <v>3813</v>
      </c>
      <c r="B2532" s="12" t="s">
        <v>5754</v>
      </c>
      <c r="C2532" s="12" t="s">
        <v>1485</v>
      </c>
      <c r="D2532" s="12" t="s">
        <v>1689</v>
      </c>
      <c r="E2532" s="12" t="s">
        <v>2225</v>
      </c>
      <c r="F2532" s="1">
        <v>4.9166021347045898</v>
      </c>
      <c r="G2532" s="1" t="s">
        <v>2406</v>
      </c>
      <c r="H2532" s="1">
        <v>1.52896903455257E-3</v>
      </c>
      <c r="I2532" s="1" t="s">
        <v>2406</v>
      </c>
      <c r="J2532" s="1">
        <v>3.2169078622246202E-5</v>
      </c>
      <c r="K2532" s="1" t="s">
        <v>2406</v>
      </c>
      <c r="L2532" s="1">
        <v>5.8346451260149501E-4</v>
      </c>
      <c r="M2532" s="1" t="s">
        <v>2406</v>
      </c>
      <c r="N2532" s="1">
        <v>4.9385882448404995E-4</v>
      </c>
      <c r="O2532" s="1" t="s">
        <v>2406</v>
      </c>
    </row>
    <row r="2533" spans="1:15" x14ac:dyDescent="0.25">
      <c r="A2533" s="12" t="s">
        <v>4783</v>
      </c>
      <c r="B2533" s="12" t="s">
        <v>5755</v>
      </c>
      <c r="C2533" s="12" t="s">
        <v>1485</v>
      </c>
      <c r="D2533" s="12" t="s">
        <v>1898</v>
      </c>
      <c r="E2533" s="12" t="s">
        <v>2225</v>
      </c>
      <c r="F2533" s="1">
        <v>4.9166021347045898</v>
      </c>
      <c r="G2533" s="1" t="s">
        <v>2406</v>
      </c>
      <c r="H2533" s="1">
        <v>1.52896903455257E-3</v>
      </c>
      <c r="I2533" s="1" t="s">
        <v>2406</v>
      </c>
      <c r="J2533" s="1">
        <v>3.2169078622246202E-5</v>
      </c>
      <c r="K2533" s="1" t="s">
        <v>2406</v>
      </c>
      <c r="L2533" s="1">
        <v>5.8346451260149501E-4</v>
      </c>
      <c r="M2533" s="1" t="s">
        <v>2406</v>
      </c>
      <c r="N2533" s="1">
        <v>4.9385882448404995E-4</v>
      </c>
      <c r="O2533" s="1" t="s">
        <v>2406</v>
      </c>
    </row>
    <row r="2534" spans="1:15" x14ac:dyDescent="0.25">
      <c r="A2534" s="12" t="s">
        <v>5270</v>
      </c>
      <c r="B2534" s="12" t="s">
        <v>5756</v>
      </c>
      <c r="C2534" s="12" t="s">
        <v>1485</v>
      </c>
      <c r="D2534" s="12" t="s">
        <v>2177</v>
      </c>
      <c r="E2534" s="12" t="s">
        <v>2225</v>
      </c>
      <c r="F2534" s="1">
        <v>4.9166021347045898</v>
      </c>
      <c r="G2534" s="1" t="s">
        <v>2406</v>
      </c>
      <c r="H2534" s="1">
        <v>1.52896903455257E-3</v>
      </c>
      <c r="I2534" s="1" t="s">
        <v>2406</v>
      </c>
      <c r="J2534" s="1">
        <v>3.2169078622246202E-5</v>
      </c>
      <c r="K2534" s="1" t="s">
        <v>2406</v>
      </c>
      <c r="L2534" s="1">
        <v>5.8346451260149501E-4</v>
      </c>
      <c r="M2534" s="1" t="s">
        <v>2406</v>
      </c>
      <c r="N2534" s="1">
        <v>4.9385882448404995E-4</v>
      </c>
      <c r="O2534" s="1" t="s">
        <v>2406</v>
      </c>
    </row>
    <row r="2535" spans="1:15" x14ac:dyDescent="0.25">
      <c r="A2535" s="12" t="s">
        <v>3813</v>
      </c>
      <c r="B2535" s="12" t="s">
        <v>5757</v>
      </c>
      <c r="C2535" s="12" t="s">
        <v>1485</v>
      </c>
      <c r="D2535" s="12" t="s">
        <v>1578</v>
      </c>
      <c r="E2535" s="12" t="s">
        <v>2225</v>
      </c>
      <c r="F2535" s="1">
        <v>4.9166021347045898</v>
      </c>
      <c r="G2535" s="1" t="s">
        <v>2406</v>
      </c>
      <c r="H2535" s="1">
        <v>1.52896903455257E-3</v>
      </c>
      <c r="I2535" s="1" t="s">
        <v>2406</v>
      </c>
      <c r="J2535" s="1">
        <v>3.2169078622246202E-5</v>
      </c>
      <c r="K2535" s="1" t="s">
        <v>2406</v>
      </c>
      <c r="L2535" s="1">
        <v>5.8346451260149501E-4</v>
      </c>
      <c r="M2535" s="1" t="s">
        <v>2406</v>
      </c>
      <c r="N2535" s="1">
        <v>4.9385882448404995E-4</v>
      </c>
      <c r="O2535" s="1" t="s">
        <v>2406</v>
      </c>
    </row>
    <row r="2536" spans="1:15" x14ac:dyDescent="0.25">
      <c r="A2536" s="12" t="s">
        <v>5270</v>
      </c>
      <c r="B2536" s="12" t="s">
        <v>5758</v>
      </c>
      <c r="C2536" s="12" t="s">
        <v>1485</v>
      </c>
      <c r="D2536" s="12" t="s">
        <v>5759</v>
      </c>
      <c r="E2536" s="12" t="s">
        <v>2225</v>
      </c>
      <c r="F2536" s="1">
        <v>4.9166021347045898</v>
      </c>
      <c r="G2536" s="1" t="s">
        <v>2406</v>
      </c>
      <c r="H2536" s="1">
        <v>1.52896903455257E-3</v>
      </c>
      <c r="I2536" s="1" t="s">
        <v>2406</v>
      </c>
      <c r="J2536" s="1">
        <v>3.2169078622246202E-5</v>
      </c>
      <c r="K2536" s="1" t="s">
        <v>2406</v>
      </c>
      <c r="L2536" s="1">
        <v>5.8346451260149501E-4</v>
      </c>
      <c r="M2536" s="1" t="s">
        <v>2406</v>
      </c>
      <c r="N2536" s="1">
        <v>4.9385882448404995E-4</v>
      </c>
      <c r="O2536" s="1" t="s">
        <v>2406</v>
      </c>
    </row>
    <row r="2537" spans="1:15" x14ac:dyDescent="0.25">
      <c r="A2537" s="12" t="s">
        <v>3813</v>
      </c>
      <c r="B2537" s="12" t="s">
        <v>5760</v>
      </c>
      <c r="C2537" s="12" t="s">
        <v>1485</v>
      </c>
      <c r="D2537" s="12" t="s">
        <v>5761</v>
      </c>
      <c r="E2537" s="12" t="s">
        <v>2225</v>
      </c>
      <c r="F2537" s="1">
        <v>4.9166021347045898</v>
      </c>
      <c r="G2537" s="1" t="s">
        <v>2406</v>
      </c>
      <c r="H2537" s="1">
        <v>1.52896903455257E-3</v>
      </c>
      <c r="I2537" s="1" t="s">
        <v>2406</v>
      </c>
      <c r="J2537" s="1">
        <v>3.2169078622246202E-5</v>
      </c>
      <c r="K2537" s="1" t="s">
        <v>2406</v>
      </c>
      <c r="L2537" s="1">
        <v>5.8346451260149501E-4</v>
      </c>
      <c r="M2537" s="1" t="s">
        <v>2406</v>
      </c>
      <c r="N2537" s="1">
        <v>4.9385882448404995E-4</v>
      </c>
      <c r="O2537" s="1" t="s">
        <v>2406</v>
      </c>
    </row>
    <row r="2538" spans="1:15" x14ac:dyDescent="0.25">
      <c r="A2538" s="12" t="s">
        <v>3813</v>
      </c>
      <c r="B2538" s="12" t="s">
        <v>5762</v>
      </c>
      <c r="C2538" s="12" t="s">
        <v>1485</v>
      </c>
      <c r="D2538" s="12" t="s">
        <v>3656</v>
      </c>
      <c r="E2538" s="12" t="s">
        <v>2225</v>
      </c>
      <c r="F2538" s="1">
        <v>4.9166021347045898</v>
      </c>
      <c r="G2538" s="1" t="s">
        <v>2406</v>
      </c>
      <c r="H2538" s="1">
        <v>1.52896903455257E-3</v>
      </c>
      <c r="I2538" s="1" t="s">
        <v>2406</v>
      </c>
      <c r="J2538" s="1">
        <v>3.2169078622246202E-5</v>
      </c>
      <c r="K2538" s="1" t="s">
        <v>2406</v>
      </c>
      <c r="L2538" s="1">
        <v>5.8346451260149501E-4</v>
      </c>
      <c r="M2538" s="1" t="s">
        <v>2406</v>
      </c>
      <c r="N2538" s="1">
        <v>4.9385882448404995E-4</v>
      </c>
      <c r="O2538" s="1" t="s">
        <v>2406</v>
      </c>
    </row>
    <row r="2539" spans="1:15" x14ac:dyDescent="0.25">
      <c r="A2539" s="12" t="s">
        <v>3813</v>
      </c>
      <c r="B2539" s="12" t="s">
        <v>5763</v>
      </c>
      <c r="C2539" s="12" t="s">
        <v>1485</v>
      </c>
      <c r="D2539" s="12" t="s">
        <v>1916</v>
      </c>
      <c r="E2539" s="12" t="s">
        <v>2225</v>
      </c>
      <c r="F2539" s="1">
        <v>4.9166021347045898</v>
      </c>
      <c r="G2539" s="1" t="s">
        <v>2406</v>
      </c>
      <c r="H2539" s="1">
        <v>1.52896903455257E-3</v>
      </c>
      <c r="I2539" s="1" t="s">
        <v>2406</v>
      </c>
      <c r="J2539" s="1">
        <v>3.2169078622246202E-5</v>
      </c>
      <c r="K2539" s="1" t="s">
        <v>2406</v>
      </c>
      <c r="L2539" s="1">
        <v>5.8346451260149501E-4</v>
      </c>
      <c r="M2539" s="1" t="s">
        <v>2406</v>
      </c>
      <c r="N2539" s="1">
        <v>4.9385882448404995E-4</v>
      </c>
      <c r="O2539" s="1" t="s">
        <v>2406</v>
      </c>
    </row>
    <row r="2540" spans="1:15" x14ac:dyDescent="0.25">
      <c r="A2540" s="12" t="s">
        <v>5270</v>
      </c>
      <c r="B2540" s="12" t="s">
        <v>5764</v>
      </c>
      <c r="C2540" s="12" t="s">
        <v>1485</v>
      </c>
      <c r="D2540" s="12" t="s">
        <v>5765</v>
      </c>
      <c r="E2540" s="12" t="s">
        <v>2225</v>
      </c>
      <c r="F2540" s="1">
        <v>4.9166021347045898</v>
      </c>
      <c r="G2540" s="1" t="s">
        <v>2406</v>
      </c>
      <c r="H2540" s="1">
        <v>1.52896903455257E-3</v>
      </c>
      <c r="I2540" s="1" t="s">
        <v>2406</v>
      </c>
      <c r="J2540" s="1">
        <v>3.2169078622246202E-5</v>
      </c>
      <c r="K2540" s="1" t="s">
        <v>2406</v>
      </c>
      <c r="L2540" s="1">
        <v>5.8346451260149501E-4</v>
      </c>
      <c r="M2540" s="1" t="s">
        <v>2406</v>
      </c>
      <c r="N2540" s="1">
        <v>4.9385882448404995E-4</v>
      </c>
      <c r="O2540" s="1" t="s">
        <v>2406</v>
      </c>
    </row>
    <row r="2541" spans="1:15" x14ac:dyDescent="0.25">
      <c r="A2541" s="12" t="s">
        <v>997</v>
      </c>
      <c r="B2541" s="12" t="s">
        <v>5766</v>
      </c>
      <c r="C2541" s="12" t="s">
        <v>1485</v>
      </c>
      <c r="D2541" s="12" t="s">
        <v>5767</v>
      </c>
      <c r="E2541" s="12" t="s">
        <v>2225</v>
      </c>
      <c r="F2541" s="1">
        <v>3.4056410789489702</v>
      </c>
      <c r="G2541" s="1" t="s">
        <v>6771</v>
      </c>
      <c r="H2541" s="1">
        <v>0</v>
      </c>
      <c r="I2541" s="1" t="s">
        <v>2406</v>
      </c>
      <c r="J2541" s="1">
        <v>0</v>
      </c>
      <c r="K2541" s="1" t="s">
        <v>2406</v>
      </c>
      <c r="L2541" s="1">
        <v>0</v>
      </c>
      <c r="M2541" s="1" t="s">
        <v>2406</v>
      </c>
      <c r="N2541" s="1">
        <v>0</v>
      </c>
      <c r="O2541" s="1" t="s">
        <v>2406</v>
      </c>
    </row>
    <row r="2542" spans="1:15" x14ac:dyDescent="0.25">
      <c r="A2542" s="12" t="s">
        <v>5270</v>
      </c>
      <c r="B2542" s="12" t="s">
        <v>5768</v>
      </c>
      <c r="C2542" s="12" t="s">
        <v>1485</v>
      </c>
      <c r="D2542" s="12" t="s">
        <v>2132</v>
      </c>
      <c r="E2542" s="12" t="s">
        <v>2225</v>
      </c>
      <c r="F2542" s="1">
        <v>4.9166021347045898</v>
      </c>
      <c r="G2542" s="1" t="s">
        <v>2406</v>
      </c>
      <c r="H2542" s="1">
        <v>1.52896903455257E-3</v>
      </c>
      <c r="I2542" s="1" t="s">
        <v>2406</v>
      </c>
      <c r="J2542" s="1">
        <v>3.2169078622246202E-5</v>
      </c>
      <c r="K2542" s="1" t="s">
        <v>2406</v>
      </c>
      <c r="L2542" s="1">
        <v>5.8346451260149501E-4</v>
      </c>
      <c r="M2542" s="1" t="s">
        <v>2406</v>
      </c>
      <c r="N2542" s="1">
        <v>4.9385882448404995E-4</v>
      </c>
      <c r="O2542" s="1" t="s">
        <v>2406</v>
      </c>
    </row>
    <row r="2543" spans="1:15" x14ac:dyDescent="0.25">
      <c r="A2543" s="12" t="s">
        <v>5743</v>
      </c>
      <c r="B2543" s="12" t="s">
        <v>5769</v>
      </c>
      <c r="C2543" s="12" t="s">
        <v>1485</v>
      </c>
      <c r="D2543" s="12" t="s">
        <v>5770</v>
      </c>
      <c r="E2543" s="12" t="s">
        <v>2225</v>
      </c>
      <c r="F2543" s="1">
        <v>4.9166021347045898</v>
      </c>
      <c r="G2543" s="1" t="s">
        <v>2406</v>
      </c>
      <c r="H2543" s="1">
        <v>1.52896903455257E-3</v>
      </c>
      <c r="I2543" s="1" t="s">
        <v>2406</v>
      </c>
      <c r="J2543" s="1">
        <v>3.2169078622246202E-5</v>
      </c>
      <c r="K2543" s="1" t="s">
        <v>2406</v>
      </c>
      <c r="L2543" s="1">
        <v>5.8346451260149501E-4</v>
      </c>
      <c r="M2543" s="1" t="s">
        <v>2406</v>
      </c>
      <c r="N2543" s="1">
        <v>4.9385882448404995E-4</v>
      </c>
      <c r="O2543" s="1" t="s">
        <v>2406</v>
      </c>
    </row>
    <row r="2544" spans="1:15" x14ac:dyDescent="0.25">
      <c r="A2544" s="12" t="s">
        <v>3813</v>
      </c>
      <c r="B2544" s="12" t="s">
        <v>5771</v>
      </c>
      <c r="C2544" s="12" t="s">
        <v>1485</v>
      </c>
      <c r="D2544" s="12" t="s">
        <v>5772</v>
      </c>
      <c r="E2544" s="12" t="s">
        <v>2225</v>
      </c>
      <c r="F2544" s="1">
        <v>4.9166021347045898</v>
      </c>
      <c r="G2544" s="1" t="s">
        <v>2406</v>
      </c>
      <c r="H2544" s="1">
        <v>1.52896903455257E-3</v>
      </c>
      <c r="I2544" s="1" t="s">
        <v>2406</v>
      </c>
      <c r="J2544" s="1">
        <v>3.2169078622246202E-5</v>
      </c>
      <c r="K2544" s="1" t="s">
        <v>2406</v>
      </c>
      <c r="L2544" s="1">
        <v>5.8346451260149501E-4</v>
      </c>
      <c r="M2544" s="1" t="s">
        <v>2406</v>
      </c>
      <c r="N2544" s="1">
        <v>4.9385882448404995E-4</v>
      </c>
      <c r="O2544" s="1" t="s">
        <v>2406</v>
      </c>
    </row>
    <row r="2545" spans="1:15" x14ac:dyDescent="0.25">
      <c r="A2545" s="12" t="s">
        <v>3813</v>
      </c>
      <c r="B2545" s="12" t="s">
        <v>5773</v>
      </c>
      <c r="C2545" s="12" t="s">
        <v>1485</v>
      </c>
      <c r="D2545" s="12" t="s">
        <v>1735</v>
      </c>
      <c r="E2545" s="12" t="s">
        <v>2225</v>
      </c>
      <c r="F2545" s="1">
        <v>4.9166021347045898</v>
      </c>
      <c r="G2545" s="1" t="s">
        <v>2406</v>
      </c>
      <c r="H2545" s="1">
        <v>1.52896903455257E-3</v>
      </c>
      <c r="I2545" s="1" t="s">
        <v>2406</v>
      </c>
      <c r="J2545" s="1">
        <v>3.2169078622246202E-5</v>
      </c>
      <c r="K2545" s="1" t="s">
        <v>2406</v>
      </c>
      <c r="L2545" s="1">
        <v>5.8346451260149501E-4</v>
      </c>
      <c r="M2545" s="1" t="s">
        <v>2406</v>
      </c>
      <c r="N2545" s="1">
        <v>4.9385882448404995E-4</v>
      </c>
      <c r="O2545" s="1" t="s">
        <v>2406</v>
      </c>
    </row>
    <row r="2546" spans="1:15" x14ac:dyDescent="0.25">
      <c r="A2546" s="12" t="s">
        <v>5774</v>
      </c>
      <c r="B2546" s="12" t="s">
        <v>5775</v>
      </c>
      <c r="C2546" s="12" t="s">
        <v>1485</v>
      </c>
      <c r="D2546" s="12" t="s">
        <v>1780</v>
      </c>
      <c r="E2546" s="12" t="s">
        <v>2225</v>
      </c>
      <c r="F2546" s="1">
        <v>2.8773009777069101</v>
      </c>
      <c r="G2546" s="1" t="s">
        <v>2406</v>
      </c>
      <c r="H2546" s="1">
        <v>0</v>
      </c>
      <c r="I2546" s="1" t="s">
        <v>2406</v>
      </c>
      <c r="J2546" s="1">
        <v>0</v>
      </c>
      <c r="K2546" s="1" t="s">
        <v>2406</v>
      </c>
      <c r="L2546" s="1">
        <v>0</v>
      </c>
      <c r="M2546" s="1" t="s">
        <v>2406</v>
      </c>
      <c r="N2546" s="1">
        <v>0</v>
      </c>
      <c r="O2546" s="1" t="s">
        <v>2406</v>
      </c>
    </row>
    <row r="2547" spans="1:15" x14ac:dyDescent="0.25">
      <c r="A2547" s="12" t="s">
        <v>4783</v>
      </c>
      <c r="B2547" s="12" t="s">
        <v>5776</v>
      </c>
      <c r="C2547" s="12" t="s">
        <v>1485</v>
      </c>
      <c r="D2547" s="12" t="s">
        <v>1909</v>
      </c>
      <c r="E2547" s="12" t="s">
        <v>2225</v>
      </c>
      <c r="F2547" s="1">
        <v>4.9166021347045898</v>
      </c>
      <c r="G2547" s="1" t="s">
        <v>2406</v>
      </c>
      <c r="H2547" s="1">
        <v>1.52896903455257E-3</v>
      </c>
      <c r="I2547" s="1" t="s">
        <v>2406</v>
      </c>
      <c r="J2547" s="1">
        <v>3.2169078622246202E-5</v>
      </c>
      <c r="K2547" s="1" t="s">
        <v>2406</v>
      </c>
      <c r="L2547" s="1">
        <v>5.8346451260149501E-4</v>
      </c>
      <c r="M2547" s="1" t="s">
        <v>2406</v>
      </c>
      <c r="N2547" s="1">
        <v>4.9385882448404995E-4</v>
      </c>
      <c r="O2547" s="1" t="s">
        <v>2406</v>
      </c>
    </row>
    <row r="2548" spans="1:15" x14ac:dyDescent="0.25">
      <c r="A2548" s="12" t="s">
        <v>3813</v>
      </c>
      <c r="B2548" s="12" t="s">
        <v>5777</v>
      </c>
      <c r="C2548" s="12" t="s">
        <v>1485</v>
      </c>
      <c r="D2548" s="12" t="s">
        <v>2845</v>
      </c>
      <c r="E2548" s="12" t="s">
        <v>2225</v>
      </c>
      <c r="F2548" s="1">
        <v>4.9166021347045898</v>
      </c>
      <c r="G2548" s="1" t="s">
        <v>2406</v>
      </c>
      <c r="H2548" s="1">
        <v>1.52896903455257E-3</v>
      </c>
      <c r="I2548" s="1" t="s">
        <v>2406</v>
      </c>
      <c r="J2548" s="1">
        <v>3.2169078622246202E-5</v>
      </c>
      <c r="K2548" s="1" t="s">
        <v>2406</v>
      </c>
      <c r="L2548" s="1">
        <v>5.8346451260149501E-4</v>
      </c>
      <c r="M2548" s="1" t="s">
        <v>2406</v>
      </c>
      <c r="N2548" s="1">
        <v>4.9385882448404995E-4</v>
      </c>
      <c r="O2548" s="1" t="s">
        <v>2406</v>
      </c>
    </row>
    <row r="2549" spans="1:15" x14ac:dyDescent="0.25">
      <c r="A2549" s="12" t="s">
        <v>5270</v>
      </c>
      <c r="B2549" s="12" t="s">
        <v>5778</v>
      </c>
      <c r="C2549" s="12" t="s">
        <v>1485</v>
      </c>
      <c r="D2549" s="12" t="s">
        <v>1633</v>
      </c>
      <c r="E2549" s="12" t="s">
        <v>2225</v>
      </c>
      <c r="F2549" s="1">
        <v>4.9166021347045898</v>
      </c>
      <c r="G2549" s="1" t="s">
        <v>2406</v>
      </c>
      <c r="H2549" s="1">
        <v>1.52896903455257E-3</v>
      </c>
      <c r="I2549" s="1" t="s">
        <v>2406</v>
      </c>
      <c r="J2549" s="1">
        <v>3.2169078622246202E-5</v>
      </c>
      <c r="K2549" s="1" t="s">
        <v>2406</v>
      </c>
      <c r="L2549" s="1">
        <v>5.8346451260149501E-4</v>
      </c>
      <c r="M2549" s="1" t="s">
        <v>2406</v>
      </c>
      <c r="N2549" s="1">
        <v>4.9385882448404995E-4</v>
      </c>
      <c r="O2549" s="1" t="s">
        <v>2406</v>
      </c>
    </row>
    <row r="2550" spans="1:15" x14ac:dyDescent="0.25">
      <c r="A2550" s="12" t="s">
        <v>3813</v>
      </c>
      <c r="B2550" s="12" t="s">
        <v>5779</v>
      </c>
      <c r="C2550" s="12" t="s">
        <v>1485</v>
      </c>
      <c r="D2550" s="12" t="s">
        <v>5780</v>
      </c>
      <c r="E2550" s="12" t="s">
        <v>2225</v>
      </c>
      <c r="F2550" s="1">
        <v>4.9166021347045898</v>
      </c>
      <c r="G2550" s="1" t="s">
        <v>2406</v>
      </c>
      <c r="H2550" s="1">
        <v>1.52896903455257E-3</v>
      </c>
      <c r="I2550" s="1" t="s">
        <v>2406</v>
      </c>
      <c r="J2550" s="1">
        <v>3.2169078622246202E-5</v>
      </c>
      <c r="K2550" s="1" t="s">
        <v>2406</v>
      </c>
      <c r="L2550" s="1">
        <v>5.8346451260149501E-4</v>
      </c>
      <c r="M2550" s="1" t="s">
        <v>2406</v>
      </c>
      <c r="N2550" s="1">
        <v>4.9385882448404995E-4</v>
      </c>
      <c r="O2550" s="1" t="s">
        <v>2406</v>
      </c>
    </row>
    <row r="2551" spans="1:15" x14ac:dyDescent="0.25">
      <c r="A2551" s="12" t="s">
        <v>5270</v>
      </c>
      <c r="B2551" s="12" t="s">
        <v>5781</v>
      </c>
      <c r="C2551" s="12" t="s">
        <v>1485</v>
      </c>
      <c r="D2551" s="12" t="s">
        <v>5782</v>
      </c>
      <c r="E2551" s="12" t="s">
        <v>2225</v>
      </c>
      <c r="F2551" s="1">
        <v>4.9166021347045898</v>
      </c>
      <c r="G2551" s="1" t="s">
        <v>2406</v>
      </c>
      <c r="H2551" s="1">
        <v>1.52896903455257E-3</v>
      </c>
      <c r="I2551" s="1" t="s">
        <v>2406</v>
      </c>
      <c r="J2551" s="1">
        <v>3.2169078622246202E-5</v>
      </c>
      <c r="K2551" s="1" t="s">
        <v>2406</v>
      </c>
      <c r="L2551" s="1">
        <v>5.8346451260149501E-4</v>
      </c>
      <c r="M2551" s="1" t="s">
        <v>2406</v>
      </c>
      <c r="N2551" s="1">
        <v>4.9385882448404995E-4</v>
      </c>
      <c r="O2551" s="1" t="s">
        <v>2406</v>
      </c>
    </row>
    <row r="2552" spans="1:15" x14ac:dyDescent="0.25">
      <c r="A2552" s="12" t="s">
        <v>3813</v>
      </c>
      <c r="B2552" s="12" t="s">
        <v>5783</v>
      </c>
      <c r="C2552" s="12" t="s">
        <v>1485</v>
      </c>
      <c r="D2552" s="12" t="s">
        <v>3674</v>
      </c>
      <c r="E2552" s="12" t="s">
        <v>2225</v>
      </c>
      <c r="F2552" s="1">
        <v>4.9166021347045898</v>
      </c>
      <c r="G2552" s="1" t="s">
        <v>2406</v>
      </c>
      <c r="H2552" s="1">
        <v>1.52896903455257E-3</v>
      </c>
      <c r="I2552" s="1" t="s">
        <v>2406</v>
      </c>
      <c r="J2552" s="1">
        <v>3.2169078622246202E-5</v>
      </c>
      <c r="K2552" s="1" t="s">
        <v>2406</v>
      </c>
      <c r="L2552" s="1">
        <v>5.8346451260149501E-4</v>
      </c>
      <c r="M2552" s="1" t="s">
        <v>2406</v>
      </c>
      <c r="N2552" s="1">
        <v>4.9385882448404995E-4</v>
      </c>
      <c r="O2552" s="1" t="s">
        <v>2406</v>
      </c>
    </row>
    <row r="2553" spans="1:15" x14ac:dyDescent="0.25">
      <c r="A2553" s="12" t="s">
        <v>3813</v>
      </c>
      <c r="B2553" s="12" t="s">
        <v>5784</v>
      </c>
      <c r="C2553" s="12" t="s">
        <v>1485</v>
      </c>
      <c r="D2553" s="12" t="s">
        <v>1548</v>
      </c>
      <c r="E2553" s="12" t="s">
        <v>2225</v>
      </c>
      <c r="F2553" s="1">
        <v>4.9166021347045898</v>
      </c>
      <c r="G2553" s="1" t="s">
        <v>2406</v>
      </c>
      <c r="H2553" s="1">
        <v>1.52896903455257E-3</v>
      </c>
      <c r="I2553" s="1" t="s">
        <v>2406</v>
      </c>
      <c r="J2553" s="1">
        <v>3.2169078622246202E-5</v>
      </c>
      <c r="K2553" s="1" t="s">
        <v>2406</v>
      </c>
      <c r="L2553" s="1">
        <v>5.8346451260149501E-4</v>
      </c>
      <c r="M2553" s="1" t="s">
        <v>2406</v>
      </c>
      <c r="N2553" s="1">
        <v>4.9385882448404995E-4</v>
      </c>
      <c r="O2553" s="1" t="s">
        <v>2406</v>
      </c>
    </row>
    <row r="2554" spans="1:15" x14ac:dyDescent="0.25">
      <c r="A2554" s="12" t="s">
        <v>5270</v>
      </c>
      <c r="B2554" s="12" t="s">
        <v>5785</v>
      </c>
      <c r="C2554" s="12" t="s">
        <v>1485</v>
      </c>
      <c r="D2554" s="12" t="s">
        <v>5786</v>
      </c>
      <c r="E2554" s="12" t="s">
        <v>2225</v>
      </c>
      <c r="F2554" s="1">
        <v>4.9166021347045898</v>
      </c>
      <c r="G2554" s="1" t="s">
        <v>2406</v>
      </c>
      <c r="H2554" s="1">
        <v>1.52896903455257E-3</v>
      </c>
      <c r="I2554" s="1" t="s">
        <v>2406</v>
      </c>
      <c r="J2554" s="1">
        <v>3.2169078622246202E-5</v>
      </c>
      <c r="K2554" s="1" t="s">
        <v>2406</v>
      </c>
      <c r="L2554" s="1">
        <v>5.8346451260149501E-4</v>
      </c>
      <c r="M2554" s="1" t="s">
        <v>2406</v>
      </c>
      <c r="N2554" s="1">
        <v>4.9385882448404995E-4</v>
      </c>
      <c r="O2554" s="1" t="s">
        <v>2406</v>
      </c>
    </row>
    <row r="2555" spans="1:15" x14ac:dyDescent="0.25">
      <c r="A2555" s="12" t="s">
        <v>3813</v>
      </c>
      <c r="B2555" s="12" t="s">
        <v>5787</v>
      </c>
      <c r="C2555" s="12" t="s">
        <v>1485</v>
      </c>
      <c r="D2555" s="12" t="s">
        <v>1710</v>
      </c>
      <c r="E2555" s="12" t="s">
        <v>2225</v>
      </c>
      <c r="F2555" s="1">
        <v>4.9166021347045898</v>
      </c>
      <c r="G2555" s="1" t="s">
        <v>2406</v>
      </c>
      <c r="H2555" s="1">
        <v>1.52896903455257E-3</v>
      </c>
      <c r="I2555" s="1" t="s">
        <v>2406</v>
      </c>
      <c r="J2555" s="1">
        <v>3.2169078622246202E-5</v>
      </c>
      <c r="K2555" s="1" t="s">
        <v>2406</v>
      </c>
      <c r="L2555" s="1">
        <v>5.8346451260149501E-4</v>
      </c>
      <c r="M2555" s="1" t="s">
        <v>2406</v>
      </c>
      <c r="N2555" s="1">
        <v>4.9385882448404995E-4</v>
      </c>
      <c r="O2555" s="1" t="s">
        <v>2406</v>
      </c>
    </row>
    <row r="2556" spans="1:15" x14ac:dyDescent="0.25">
      <c r="A2556" s="12" t="s">
        <v>5743</v>
      </c>
      <c r="B2556" s="12" t="s">
        <v>5788</v>
      </c>
      <c r="C2556" s="12" t="s">
        <v>1485</v>
      </c>
      <c r="D2556" s="12" t="s">
        <v>5789</v>
      </c>
      <c r="E2556" s="12" t="s">
        <v>2225</v>
      </c>
      <c r="F2556" s="1">
        <v>4.9166021347045898</v>
      </c>
      <c r="G2556" s="1" t="s">
        <v>2406</v>
      </c>
      <c r="H2556" s="1">
        <v>1.52896903455257E-3</v>
      </c>
      <c r="I2556" s="1" t="s">
        <v>2406</v>
      </c>
      <c r="J2556" s="1">
        <v>3.2169078622246202E-5</v>
      </c>
      <c r="K2556" s="1" t="s">
        <v>2406</v>
      </c>
      <c r="L2556" s="1">
        <v>5.8346451260149501E-4</v>
      </c>
      <c r="M2556" s="1" t="s">
        <v>2406</v>
      </c>
      <c r="N2556" s="1">
        <v>4.9385882448404995E-4</v>
      </c>
      <c r="O2556" s="1" t="s">
        <v>2406</v>
      </c>
    </row>
    <row r="2557" spans="1:15" x14ac:dyDescent="0.25">
      <c r="A2557" s="12" t="s">
        <v>996</v>
      </c>
      <c r="B2557" s="12" t="s">
        <v>5790</v>
      </c>
      <c r="C2557" s="12" t="s">
        <v>1485</v>
      </c>
      <c r="D2557" s="12" t="s">
        <v>5791</v>
      </c>
      <c r="E2557" s="12" t="s">
        <v>2225</v>
      </c>
      <c r="F2557" s="1">
        <v>2.5644600391387899</v>
      </c>
      <c r="G2557" s="1" t="s">
        <v>2406</v>
      </c>
      <c r="H2557" s="1">
        <v>2.1679799829144001E-4</v>
      </c>
      <c r="I2557" s="1" t="s">
        <v>2406</v>
      </c>
      <c r="J2557" s="1">
        <v>1.05396400613245E-4</v>
      </c>
      <c r="K2557" s="1" t="s">
        <v>2406</v>
      </c>
      <c r="L2557" s="1">
        <v>9.0908649144694198E-4</v>
      </c>
      <c r="M2557" s="1" t="s">
        <v>2406</v>
      </c>
      <c r="N2557" s="1">
        <v>7.57133588194847E-4</v>
      </c>
      <c r="O2557" s="1" t="s">
        <v>2406</v>
      </c>
    </row>
    <row r="2558" spans="1:15" x14ac:dyDescent="0.25">
      <c r="A2558" s="12" t="s">
        <v>5743</v>
      </c>
      <c r="B2558" s="12" t="s">
        <v>5792</v>
      </c>
      <c r="C2558" s="12" t="s">
        <v>1485</v>
      </c>
      <c r="D2558" s="12" t="s">
        <v>2031</v>
      </c>
      <c r="E2558" s="12" t="s">
        <v>2225</v>
      </c>
      <c r="F2558" s="1">
        <v>4.9166021347045898</v>
      </c>
      <c r="G2558" s="1" t="s">
        <v>2406</v>
      </c>
      <c r="H2558" s="1">
        <v>1.52896903455257E-3</v>
      </c>
      <c r="I2558" s="1" t="s">
        <v>2406</v>
      </c>
      <c r="J2558" s="1">
        <v>3.2169078622246202E-5</v>
      </c>
      <c r="K2558" s="1" t="s">
        <v>2406</v>
      </c>
      <c r="L2558" s="1">
        <v>5.8346451260149501E-4</v>
      </c>
      <c r="M2558" s="1" t="s">
        <v>2406</v>
      </c>
      <c r="N2558" s="1">
        <v>4.9385882448404995E-4</v>
      </c>
      <c r="O2558" s="1" t="s">
        <v>2406</v>
      </c>
    </row>
    <row r="2559" spans="1:15" x14ac:dyDescent="0.25">
      <c r="A2559" s="12" t="s">
        <v>4783</v>
      </c>
      <c r="B2559" s="12" t="s">
        <v>5793</v>
      </c>
      <c r="C2559" s="12" t="s">
        <v>1485</v>
      </c>
      <c r="D2559" s="12" t="s">
        <v>5794</v>
      </c>
      <c r="E2559" s="12" t="s">
        <v>2225</v>
      </c>
      <c r="F2559" s="1">
        <v>4.9166021347045898</v>
      </c>
      <c r="G2559" s="1" t="s">
        <v>2406</v>
      </c>
      <c r="H2559" s="1">
        <v>1.52896903455257E-3</v>
      </c>
      <c r="I2559" s="1" t="s">
        <v>2406</v>
      </c>
      <c r="J2559" s="1">
        <v>3.2169078622246202E-5</v>
      </c>
      <c r="K2559" s="1" t="s">
        <v>2406</v>
      </c>
      <c r="L2559" s="1">
        <v>5.8346451260149501E-4</v>
      </c>
      <c r="M2559" s="1" t="s">
        <v>2406</v>
      </c>
      <c r="N2559" s="1">
        <v>4.9385882448404995E-4</v>
      </c>
      <c r="O2559" s="1" t="s">
        <v>2406</v>
      </c>
    </row>
    <row r="2560" spans="1:15" x14ac:dyDescent="0.25">
      <c r="A2560" s="12" t="s">
        <v>3813</v>
      </c>
      <c r="B2560" s="12" t="s">
        <v>5795</v>
      </c>
      <c r="C2560" s="12" t="s">
        <v>1485</v>
      </c>
      <c r="D2560" s="12" t="s">
        <v>1811</v>
      </c>
      <c r="E2560" s="12" t="s">
        <v>2225</v>
      </c>
      <c r="F2560" s="1">
        <v>4.9166021347045898</v>
      </c>
      <c r="G2560" s="1" t="s">
        <v>2406</v>
      </c>
      <c r="H2560" s="1">
        <v>1.52896903455257E-3</v>
      </c>
      <c r="I2560" s="1" t="s">
        <v>2406</v>
      </c>
      <c r="J2560" s="1">
        <v>3.2169078622246202E-5</v>
      </c>
      <c r="K2560" s="1" t="s">
        <v>2406</v>
      </c>
      <c r="L2560" s="1">
        <v>5.8346451260149501E-4</v>
      </c>
      <c r="M2560" s="1" t="s">
        <v>2406</v>
      </c>
      <c r="N2560" s="1">
        <v>4.9385882448404995E-4</v>
      </c>
      <c r="O2560" s="1" t="s">
        <v>2406</v>
      </c>
    </row>
    <row r="2561" spans="1:15" x14ac:dyDescent="0.25">
      <c r="A2561" s="12" t="s">
        <v>5743</v>
      </c>
      <c r="B2561" s="12" t="s">
        <v>5796</v>
      </c>
      <c r="C2561" s="12" t="s">
        <v>1485</v>
      </c>
      <c r="D2561" s="12" t="s">
        <v>1619</v>
      </c>
      <c r="E2561" s="12" t="s">
        <v>2225</v>
      </c>
      <c r="F2561" s="1">
        <v>4.9166021347045898</v>
      </c>
      <c r="G2561" s="1" t="s">
        <v>2406</v>
      </c>
      <c r="H2561" s="1">
        <v>1.52896903455257E-3</v>
      </c>
      <c r="I2561" s="1" t="s">
        <v>2406</v>
      </c>
      <c r="J2561" s="1">
        <v>3.2169078622246202E-5</v>
      </c>
      <c r="K2561" s="1" t="s">
        <v>2406</v>
      </c>
      <c r="L2561" s="1">
        <v>5.8346451260149501E-4</v>
      </c>
      <c r="M2561" s="1" t="s">
        <v>2406</v>
      </c>
      <c r="N2561" s="1">
        <v>4.9385882448404995E-4</v>
      </c>
      <c r="O2561" s="1" t="s">
        <v>2406</v>
      </c>
    </row>
    <row r="2562" spans="1:15" x14ac:dyDescent="0.25">
      <c r="A2562" s="12" t="s">
        <v>4783</v>
      </c>
      <c r="B2562" s="12" t="s">
        <v>5797</v>
      </c>
      <c r="C2562" s="12" t="s">
        <v>1485</v>
      </c>
      <c r="D2562" s="12" t="s">
        <v>5798</v>
      </c>
      <c r="E2562" s="12" t="s">
        <v>2225</v>
      </c>
      <c r="F2562" s="1">
        <v>4.9166021347045898</v>
      </c>
      <c r="G2562" s="1" t="s">
        <v>2406</v>
      </c>
      <c r="H2562" s="1">
        <v>1.52896903455257E-3</v>
      </c>
      <c r="I2562" s="1" t="s">
        <v>2406</v>
      </c>
      <c r="J2562" s="1">
        <v>3.2169078622246202E-5</v>
      </c>
      <c r="K2562" s="1" t="s">
        <v>2406</v>
      </c>
      <c r="L2562" s="1">
        <v>5.8346451260149501E-4</v>
      </c>
      <c r="M2562" s="1" t="s">
        <v>2406</v>
      </c>
      <c r="N2562" s="1">
        <v>4.9385882448404995E-4</v>
      </c>
      <c r="O2562" s="1" t="s">
        <v>2406</v>
      </c>
    </row>
    <row r="2563" spans="1:15" x14ac:dyDescent="0.25">
      <c r="A2563" s="12" t="s">
        <v>5270</v>
      </c>
      <c r="B2563" s="12" t="s">
        <v>5799</v>
      </c>
      <c r="C2563" s="12" t="s">
        <v>1485</v>
      </c>
      <c r="D2563" s="12" t="s">
        <v>1931</v>
      </c>
      <c r="E2563" s="12" t="s">
        <v>2225</v>
      </c>
      <c r="F2563" s="1">
        <v>4.9166021347045898</v>
      </c>
      <c r="G2563" s="1" t="s">
        <v>2406</v>
      </c>
      <c r="H2563" s="1">
        <v>1.52896903455257E-3</v>
      </c>
      <c r="I2563" s="1" t="s">
        <v>2406</v>
      </c>
      <c r="J2563" s="1">
        <v>3.2169078622246202E-5</v>
      </c>
      <c r="K2563" s="1" t="s">
        <v>2406</v>
      </c>
      <c r="L2563" s="1">
        <v>5.8346451260149501E-4</v>
      </c>
      <c r="M2563" s="1" t="s">
        <v>2406</v>
      </c>
      <c r="N2563" s="1">
        <v>4.9385882448404995E-4</v>
      </c>
      <c r="O2563" s="1" t="s">
        <v>2406</v>
      </c>
    </row>
    <row r="2564" spans="1:15" x14ac:dyDescent="0.25">
      <c r="A2564" s="12" t="s">
        <v>997</v>
      </c>
      <c r="B2564" s="12" t="s">
        <v>5800</v>
      </c>
      <c r="C2564" s="12" t="s">
        <v>1485</v>
      </c>
      <c r="D2564" s="12" t="s">
        <v>5801</v>
      </c>
      <c r="E2564" s="12" t="s">
        <v>2225</v>
      </c>
      <c r="F2564" s="1">
        <v>3.4056410789489702</v>
      </c>
      <c r="G2564" s="1" t="s">
        <v>6771</v>
      </c>
      <c r="H2564" s="1">
        <v>0</v>
      </c>
      <c r="I2564" s="1" t="s">
        <v>2406</v>
      </c>
      <c r="J2564" s="1">
        <v>0</v>
      </c>
      <c r="K2564" s="1" t="s">
        <v>2406</v>
      </c>
      <c r="L2564" s="1">
        <v>0</v>
      </c>
      <c r="M2564" s="1" t="s">
        <v>2406</v>
      </c>
      <c r="N2564" s="1">
        <v>0</v>
      </c>
      <c r="O2564" s="1" t="s">
        <v>2406</v>
      </c>
    </row>
    <row r="2565" spans="1:15" x14ac:dyDescent="0.25">
      <c r="A2565" s="12" t="s">
        <v>997</v>
      </c>
      <c r="B2565" s="12" t="s">
        <v>5802</v>
      </c>
      <c r="C2565" s="12" t="s">
        <v>1485</v>
      </c>
      <c r="D2565" s="12" t="s">
        <v>5803</v>
      </c>
      <c r="E2565" s="12" t="s">
        <v>2225</v>
      </c>
      <c r="F2565" s="1">
        <v>3.4056410789489702</v>
      </c>
      <c r="G2565" s="1" t="s">
        <v>6771</v>
      </c>
      <c r="H2565" s="1">
        <v>0</v>
      </c>
      <c r="I2565" s="1" t="s">
        <v>2406</v>
      </c>
      <c r="J2565" s="1">
        <v>0</v>
      </c>
      <c r="K2565" s="1" t="s">
        <v>2406</v>
      </c>
      <c r="L2565" s="1">
        <v>0</v>
      </c>
      <c r="M2565" s="1" t="s">
        <v>2406</v>
      </c>
      <c r="N2565" s="1">
        <v>0</v>
      </c>
      <c r="O2565" s="1" t="s">
        <v>2406</v>
      </c>
    </row>
    <row r="2566" spans="1:15" x14ac:dyDescent="0.25">
      <c r="A2566" s="12" t="s">
        <v>5270</v>
      </c>
      <c r="B2566" s="12" t="s">
        <v>5804</v>
      </c>
      <c r="C2566" s="12" t="s">
        <v>1485</v>
      </c>
      <c r="D2566" s="12" t="s">
        <v>2100</v>
      </c>
      <c r="E2566" s="12" t="s">
        <v>2225</v>
      </c>
      <c r="F2566" s="1">
        <v>4.9166021347045898</v>
      </c>
      <c r="G2566" s="1" t="s">
        <v>2406</v>
      </c>
      <c r="H2566" s="1">
        <v>1.52896903455257E-3</v>
      </c>
      <c r="I2566" s="1" t="s">
        <v>2406</v>
      </c>
      <c r="J2566" s="1">
        <v>3.2169078622246202E-5</v>
      </c>
      <c r="K2566" s="1" t="s">
        <v>2406</v>
      </c>
      <c r="L2566" s="1">
        <v>5.8346451260149501E-4</v>
      </c>
      <c r="M2566" s="1" t="s">
        <v>2406</v>
      </c>
      <c r="N2566" s="1">
        <v>4.9385882448404995E-4</v>
      </c>
      <c r="O2566" s="1" t="s">
        <v>2406</v>
      </c>
    </row>
    <row r="2567" spans="1:15" x14ac:dyDescent="0.25">
      <c r="A2567" s="12" t="s">
        <v>5270</v>
      </c>
      <c r="B2567" s="12" t="s">
        <v>5805</v>
      </c>
      <c r="C2567" s="12" t="s">
        <v>1485</v>
      </c>
      <c r="D2567" s="12" t="s">
        <v>1837</v>
      </c>
      <c r="E2567" s="12" t="s">
        <v>2225</v>
      </c>
      <c r="F2567" s="1">
        <v>4.9166021347045898</v>
      </c>
      <c r="G2567" s="1" t="s">
        <v>2406</v>
      </c>
      <c r="H2567" s="1">
        <v>1.52896903455257E-3</v>
      </c>
      <c r="I2567" s="1" t="s">
        <v>2406</v>
      </c>
      <c r="J2567" s="1">
        <v>3.2169078622246202E-5</v>
      </c>
      <c r="K2567" s="1" t="s">
        <v>2406</v>
      </c>
      <c r="L2567" s="1">
        <v>5.8346451260149501E-4</v>
      </c>
      <c r="M2567" s="1" t="s">
        <v>2406</v>
      </c>
      <c r="N2567" s="1">
        <v>4.9385882448404995E-4</v>
      </c>
      <c r="O2567" s="1" t="s">
        <v>2406</v>
      </c>
    </row>
    <row r="2568" spans="1:15" x14ac:dyDescent="0.25">
      <c r="A2568" s="12" t="s">
        <v>4783</v>
      </c>
      <c r="B2568" s="12" t="s">
        <v>5806</v>
      </c>
      <c r="C2568" s="12" t="s">
        <v>1485</v>
      </c>
      <c r="D2568" s="12" t="s">
        <v>5807</v>
      </c>
      <c r="E2568" s="12" t="s">
        <v>2225</v>
      </c>
      <c r="F2568" s="1">
        <v>4.9166021347045898</v>
      </c>
      <c r="G2568" s="1" t="s">
        <v>2406</v>
      </c>
      <c r="H2568" s="1">
        <v>1.52896903455257E-3</v>
      </c>
      <c r="I2568" s="1" t="s">
        <v>2406</v>
      </c>
      <c r="J2568" s="1">
        <v>3.2169078622246202E-5</v>
      </c>
      <c r="K2568" s="1" t="s">
        <v>2406</v>
      </c>
      <c r="L2568" s="1">
        <v>5.8346451260149501E-4</v>
      </c>
      <c r="M2568" s="1" t="s">
        <v>2406</v>
      </c>
      <c r="N2568" s="1">
        <v>4.9385882448404995E-4</v>
      </c>
      <c r="O2568" s="1" t="s">
        <v>2406</v>
      </c>
    </row>
    <row r="2569" spans="1:15" x14ac:dyDescent="0.25">
      <c r="A2569" s="12" t="s">
        <v>3813</v>
      </c>
      <c r="B2569" s="12" t="s">
        <v>5808</v>
      </c>
      <c r="C2569" s="12" t="s">
        <v>1485</v>
      </c>
      <c r="D2569" s="12" t="s">
        <v>1111</v>
      </c>
      <c r="E2569" s="12" t="s">
        <v>2225</v>
      </c>
      <c r="F2569" s="1">
        <v>4.9166021347045898</v>
      </c>
      <c r="G2569" s="1" t="s">
        <v>2406</v>
      </c>
      <c r="H2569" s="1">
        <v>1.52896903455257E-3</v>
      </c>
      <c r="I2569" s="1" t="s">
        <v>2406</v>
      </c>
      <c r="J2569" s="1">
        <v>3.2169078622246202E-5</v>
      </c>
      <c r="K2569" s="1" t="s">
        <v>2406</v>
      </c>
      <c r="L2569" s="1">
        <v>5.8346451260149501E-4</v>
      </c>
      <c r="M2569" s="1" t="s">
        <v>2406</v>
      </c>
      <c r="N2569" s="1">
        <v>4.9385882448404995E-4</v>
      </c>
      <c r="O2569" s="1" t="s">
        <v>2406</v>
      </c>
    </row>
    <row r="2570" spans="1:15" x14ac:dyDescent="0.25">
      <c r="A2570" s="12" t="s">
        <v>3813</v>
      </c>
      <c r="B2570" s="12" t="s">
        <v>5809</v>
      </c>
      <c r="C2570" s="12" t="s">
        <v>1485</v>
      </c>
      <c r="D2570" s="12" t="s">
        <v>5810</v>
      </c>
      <c r="E2570" s="12" t="s">
        <v>2225</v>
      </c>
      <c r="F2570" s="1">
        <v>4.9166021347045898</v>
      </c>
      <c r="G2570" s="1" t="s">
        <v>2406</v>
      </c>
      <c r="H2570" s="1">
        <v>1.52896903455257E-3</v>
      </c>
      <c r="I2570" s="1" t="s">
        <v>2406</v>
      </c>
      <c r="J2570" s="1">
        <v>3.2169078622246202E-5</v>
      </c>
      <c r="K2570" s="1" t="s">
        <v>2406</v>
      </c>
      <c r="L2570" s="1">
        <v>5.8346451260149501E-4</v>
      </c>
      <c r="M2570" s="1" t="s">
        <v>2406</v>
      </c>
      <c r="N2570" s="1">
        <v>4.9385882448404995E-4</v>
      </c>
      <c r="O2570" s="1" t="s">
        <v>2406</v>
      </c>
    </row>
    <row r="2571" spans="1:15" x14ac:dyDescent="0.25">
      <c r="A2571" s="12" t="s">
        <v>5270</v>
      </c>
      <c r="B2571" s="12" t="s">
        <v>5811</v>
      </c>
      <c r="C2571" s="12" t="s">
        <v>1485</v>
      </c>
      <c r="D2571" s="12" t="s">
        <v>1887</v>
      </c>
      <c r="E2571" s="12" t="s">
        <v>2225</v>
      </c>
      <c r="F2571" s="1">
        <v>4.9166021347045898</v>
      </c>
      <c r="G2571" s="1" t="s">
        <v>2406</v>
      </c>
      <c r="H2571" s="1">
        <v>1.52896903455257E-3</v>
      </c>
      <c r="I2571" s="1" t="s">
        <v>2406</v>
      </c>
      <c r="J2571" s="1">
        <v>3.2169078622246202E-5</v>
      </c>
      <c r="K2571" s="1" t="s">
        <v>2406</v>
      </c>
      <c r="L2571" s="1">
        <v>5.8346451260149501E-4</v>
      </c>
      <c r="M2571" s="1" t="s">
        <v>2406</v>
      </c>
      <c r="N2571" s="1">
        <v>4.9385882448404995E-4</v>
      </c>
      <c r="O2571" s="1" t="s">
        <v>2406</v>
      </c>
    </row>
    <row r="2572" spans="1:15" x14ac:dyDescent="0.25">
      <c r="A2572" s="12" t="s">
        <v>5270</v>
      </c>
      <c r="B2572" s="12" t="s">
        <v>5812</v>
      </c>
      <c r="C2572" s="12" t="s">
        <v>1485</v>
      </c>
      <c r="D2572" s="12" t="s">
        <v>5813</v>
      </c>
      <c r="E2572" s="12" t="s">
        <v>2225</v>
      </c>
      <c r="F2572" s="1">
        <v>4.9166021347045898</v>
      </c>
      <c r="G2572" s="1" t="s">
        <v>2406</v>
      </c>
      <c r="H2572" s="1">
        <v>1.52896903455257E-3</v>
      </c>
      <c r="I2572" s="1" t="s">
        <v>2406</v>
      </c>
      <c r="J2572" s="1">
        <v>3.2169078622246202E-5</v>
      </c>
      <c r="K2572" s="1" t="s">
        <v>2406</v>
      </c>
      <c r="L2572" s="1">
        <v>5.8346451260149501E-4</v>
      </c>
      <c r="M2572" s="1" t="s">
        <v>2406</v>
      </c>
      <c r="N2572" s="1">
        <v>4.9385882448404995E-4</v>
      </c>
      <c r="O2572" s="1" t="s">
        <v>2406</v>
      </c>
    </row>
    <row r="2573" spans="1:15" x14ac:dyDescent="0.25">
      <c r="A2573" s="12" t="s">
        <v>5270</v>
      </c>
      <c r="B2573" s="12" t="s">
        <v>5814</v>
      </c>
      <c r="C2573" s="12" t="s">
        <v>1485</v>
      </c>
      <c r="D2573" s="12" t="s">
        <v>5815</v>
      </c>
      <c r="E2573" s="12" t="s">
        <v>2225</v>
      </c>
      <c r="F2573" s="1">
        <v>4.9166021347045898</v>
      </c>
      <c r="G2573" s="1" t="s">
        <v>2406</v>
      </c>
      <c r="H2573" s="1">
        <v>1.52896903455257E-3</v>
      </c>
      <c r="I2573" s="1" t="s">
        <v>2406</v>
      </c>
      <c r="J2573" s="1">
        <v>3.2169078622246202E-5</v>
      </c>
      <c r="K2573" s="1" t="s">
        <v>2406</v>
      </c>
      <c r="L2573" s="1">
        <v>5.8346451260149501E-4</v>
      </c>
      <c r="M2573" s="1" t="s">
        <v>2406</v>
      </c>
      <c r="N2573" s="1">
        <v>4.9385882448404995E-4</v>
      </c>
      <c r="O2573" s="1" t="s">
        <v>2406</v>
      </c>
    </row>
    <row r="2574" spans="1:15" x14ac:dyDescent="0.25">
      <c r="A2574" s="12" t="s">
        <v>5270</v>
      </c>
      <c r="B2574" s="12" t="s">
        <v>5816</v>
      </c>
      <c r="C2574" s="12" t="s">
        <v>1485</v>
      </c>
      <c r="D2574" s="12" t="s">
        <v>5817</v>
      </c>
      <c r="E2574" s="12" t="s">
        <v>2225</v>
      </c>
      <c r="F2574" s="1">
        <v>4.9166021347045898</v>
      </c>
      <c r="G2574" s="1" t="s">
        <v>2406</v>
      </c>
      <c r="H2574" s="1">
        <v>1.52896903455257E-3</v>
      </c>
      <c r="I2574" s="1" t="s">
        <v>2406</v>
      </c>
      <c r="J2574" s="1">
        <v>3.2169078622246202E-5</v>
      </c>
      <c r="K2574" s="1" t="s">
        <v>2406</v>
      </c>
      <c r="L2574" s="1">
        <v>5.8346451260149501E-4</v>
      </c>
      <c r="M2574" s="1" t="s">
        <v>2406</v>
      </c>
      <c r="N2574" s="1">
        <v>4.9385882448404995E-4</v>
      </c>
      <c r="O2574" s="1" t="s">
        <v>2406</v>
      </c>
    </row>
    <row r="2575" spans="1:15" x14ac:dyDescent="0.25">
      <c r="A2575" s="12" t="s">
        <v>4783</v>
      </c>
      <c r="B2575" s="12" t="s">
        <v>5818</v>
      </c>
      <c r="C2575" s="12" t="s">
        <v>1485</v>
      </c>
      <c r="D2575" s="12" t="s">
        <v>5819</v>
      </c>
      <c r="E2575" s="12" t="s">
        <v>2225</v>
      </c>
      <c r="F2575" s="1">
        <v>4.9166021347045898</v>
      </c>
      <c r="G2575" s="1" t="s">
        <v>2406</v>
      </c>
      <c r="H2575" s="1">
        <v>1.52896903455257E-3</v>
      </c>
      <c r="I2575" s="1" t="s">
        <v>2406</v>
      </c>
      <c r="J2575" s="1">
        <v>3.2169078622246202E-5</v>
      </c>
      <c r="K2575" s="1" t="s">
        <v>2406</v>
      </c>
      <c r="L2575" s="1">
        <v>5.8346451260149501E-4</v>
      </c>
      <c r="M2575" s="1" t="s">
        <v>2406</v>
      </c>
      <c r="N2575" s="1">
        <v>4.9385882448404995E-4</v>
      </c>
      <c r="O2575" s="1" t="s">
        <v>2406</v>
      </c>
    </row>
    <row r="2576" spans="1:15" x14ac:dyDescent="0.25">
      <c r="A2576" s="12" t="s">
        <v>997</v>
      </c>
      <c r="B2576" s="12" t="s">
        <v>5820</v>
      </c>
      <c r="C2576" s="12" t="s">
        <v>1485</v>
      </c>
      <c r="D2576" s="12" t="s">
        <v>2085</v>
      </c>
      <c r="E2576" s="12" t="s">
        <v>2225</v>
      </c>
      <c r="F2576" s="1">
        <v>3.4056410789489702</v>
      </c>
      <c r="G2576" s="1" t="s">
        <v>6771</v>
      </c>
      <c r="H2576" s="1">
        <v>0</v>
      </c>
      <c r="I2576" s="1" t="s">
        <v>2406</v>
      </c>
      <c r="J2576" s="1">
        <v>0</v>
      </c>
      <c r="K2576" s="1" t="s">
        <v>2406</v>
      </c>
      <c r="L2576" s="1">
        <v>0</v>
      </c>
      <c r="M2576" s="1" t="s">
        <v>2406</v>
      </c>
      <c r="N2576" s="1">
        <v>0</v>
      </c>
      <c r="O2576" s="1" t="s">
        <v>2406</v>
      </c>
    </row>
    <row r="2577" spans="1:15" x14ac:dyDescent="0.25">
      <c r="A2577" s="12" t="s">
        <v>997</v>
      </c>
      <c r="B2577" s="12" t="s">
        <v>5821</v>
      </c>
      <c r="C2577" s="12" t="s">
        <v>1485</v>
      </c>
      <c r="D2577" s="12" t="s">
        <v>1712</v>
      </c>
      <c r="E2577" s="12" t="s">
        <v>2225</v>
      </c>
      <c r="F2577" s="1">
        <v>3.4056410789489702</v>
      </c>
      <c r="G2577" s="1" t="s">
        <v>6771</v>
      </c>
      <c r="H2577" s="1">
        <v>0</v>
      </c>
      <c r="I2577" s="1" t="s">
        <v>2406</v>
      </c>
      <c r="J2577" s="1">
        <v>0</v>
      </c>
      <c r="K2577" s="1" t="s">
        <v>2406</v>
      </c>
      <c r="L2577" s="1">
        <v>0</v>
      </c>
      <c r="M2577" s="1" t="s">
        <v>2406</v>
      </c>
      <c r="N2577" s="1">
        <v>0</v>
      </c>
      <c r="O2577" s="1" t="s">
        <v>2406</v>
      </c>
    </row>
    <row r="2578" spans="1:15" x14ac:dyDescent="0.25">
      <c r="A2578" s="12" t="s">
        <v>997</v>
      </c>
      <c r="B2578" s="12" t="s">
        <v>5822</v>
      </c>
      <c r="C2578" s="12" t="s">
        <v>1485</v>
      </c>
      <c r="D2578" s="12" t="s">
        <v>5823</v>
      </c>
      <c r="E2578" s="12" t="s">
        <v>2225</v>
      </c>
      <c r="F2578" s="1">
        <v>3.4056410789489702</v>
      </c>
      <c r="G2578" s="1" t="s">
        <v>6771</v>
      </c>
      <c r="H2578" s="1">
        <v>0</v>
      </c>
      <c r="I2578" s="1" t="s">
        <v>2406</v>
      </c>
      <c r="J2578" s="1">
        <v>0</v>
      </c>
      <c r="K2578" s="1" t="s">
        <v>2406</v>
      </c>
      <c r="L2578" s="1">
        <v>0</v>
      </c>
      <c r="M2578" s="1" t="s">
        <v>2406</v>
      </c>
      <c r="N2578" s="1">
        <v>0</v>
      </c>
      <c r="O2578" s="1" t="s">
        <v>2406</v>
      </c>
    </row>
    <row r="2579" spans="1:15" x14ac:dyDescent="0.25">
      <c r="A2579" s="12" t="s">
        <v>997</v>
      </c>
      <c r="B2579" s="12" t="s">
        <v>5824</v>
      </c>
      <c r="C2579" s="12" t="s">
        <v>1485</v>
      </c>
      <c r="D2579" s="12" t="s">
        <v>5825</v>
      </c>
      <c r="E2579" s="12" t="s">
        <v>2225</v>
      </c>
      <c r="F2579" s="1">
        <v>3.4056410789489702</v>
      </c>
      <c r="G2579" s="1" t="s">
        <v>6771</v>
      </c>
      <c r="H2579" s="1">
        <v>0</v>
      </c>
      <c r="I2579" s="1" t="s">
        <v>2406</v>
      </c>
      <c r="J2579" s="1">
        <v>0</v>
      </c>
      <c r="K2579" s="1" t="s">
        <v>2406</v>
      </c>
      <c r="L2579" s="1">
        <v>0</v>
      </c>
      <c r="M2579" s="1" t="s">
        <v>2406</v>
      </c>
      <c r="N2579" s="1">
        <v>0</v>
      </c>
      <c r="O2579" s="1" t="s">
        <v>2406</v>
      </c>
    </row>
    <row r="2580" spans="1:15" x14ac:dyDescent="0.25">
      <c r="A2580" s="12" t="s">
        <v>4783</v>
      </c>
      <c r="B2580" s="12" t="s">
        <v>5826</v>
      </c>
      <c r="C2580" s="12" t="s">
        <v>1485</v>
      </c>
      <c r="D2580" s="12" t="s">
        <v>5827</v>
      </c>
      <c r="E2580" s="12" t="s">
        <v>2225</v>
      </c>
      <c r="F2580" s="1">
        <v>4.9166021347045898</v>
      </c>
      <c r="G2580" s="1" t="s">
        <v>2406</v>
      </c>
      <c r="H2580" s="1">
        <v>1.52896903455257E-3</v>
      </c>
      <c r="I2580" s="1" t="s">
        <v>2406</v>
      </c>
      <c r="J2580" s="1">
        <v>3.2169078622246202E-5</v>
      </c>
      <c r="K2580" s="1" t="s">
        <v>2406</v>
      </c>
      <c r="L2580" s="1">
        <v>5.8346451260149501E-4</v>
      </c>
      <c r="M2580" s="1" t="s">
        <v>2406</v>
      </c>
      <c r="N2580" s="1">
        <v>4.9385882448404995E-4</v>
      </c>
      <c r="O2580" s="1" t="s">
        <v>2406</v>
      </c>
    </row>
    <row r="2581" spans="1:15" x14ac:dyDescent="0.25">
      <c r="A2581" s="12" t="s">
        <v>5270</v>
      </c>
      <c r="B2581" s="12" t="s">
        <v>5828</v>
      </c>
      <c r="C2581" s="12" t="s">
        <v>1485</v>
      </c>
      <c r="D2581" s="12" t="s">
        <v>1496</v>
      </c>
      <c r="E2581" s="12" t="s">
        <v>2225</v>
      </c>
      <c r="F2581" s="1">
        <v>4.9166021347045898</v>
      </c>
      <c r="G2581" s="1" t="s">
        <v>2406</v>
      </c>
      <c r="H2581" s="1">
        <v>1.52896903455257E-3</v>
      </c>
      <c r="I2581" s="1" t="s">
        <v>2406</v>
      </c>
      <c r="J2581" s="1">
        <v>3.2169078622246202E-5</v>
      </c>
      <c r="K2581" s="1" t="s">
        <v>2406</v>
      </c>
      <c r="L2581" s="1">
        <v>5.8346451260149501E-4</v>
      </c>
      <c r="M2581" s="1" t="s">
        <v>2406</v>
      </c>
      <c r="N2581" s="1">
        <v>4.9385882448404995E-4</v>
      </c>
      <c r="O2581" s="1" t="s">
        <v>2406</v>
      </c>
    </row>
    <row r="2582" spans="1:15" x14ac:dyDescent="0.25">
      <c r="A2582" s="12" t="s">
        <v>997</v>
      </c>
      <c r="B2582" s="12" t="s">
        <v>5829</v>
      </c>
      <c r="C2582" s="12" t="s">
        <v>1485</v>
      </c>
      <c r="D2582" s="12" t="s">
        <v>2888</v>
      </c>
      <c r="E2582" s="12" t="s">
        <v>2225</v>
      </c>
      <c r="F2582" s="1">
        <v>3.4056410789489702</v>
      </c>
      <c r="G2582" s="1" t="s">
        <v>6771</v>
      </c>
      <c r="H2582" s="1">
        <v>0</v>
      </c>
      <c r="I2582" s="1" t="s">
        <v>2406</v>
      </c>
      <c r="J2582" s="1">
        <v>0</v>
      </c>
      <c r="K2582" s="1" t="s">
        <v>2406</v>
      </c>
      <c r="L2582" s="1">
        <v>0</v>
      </c>
      <c r="M2582" s="1" t="s">
        <v>2406</v>
      </c>
      <c r="N2582" s="1">
        <v>0</v>
      </c>
      <c r="O2582" s="1" t="s">
        <v>2406</v>
      </c>
    </row>
    <row r="2583" spans="1:15" x14ac:dyDescent="0.25">
      <c r="A2583" s="12" t="s">
        <v>4783</v>
      </c>
      <c r="B2583" s="12" t="s">
        <v>5830</v>
      </c>
      <c r="C2583" s="12" t="s">
        <v>1485</v>
      </c>
      <c r="D2583" s="12" t="s">
        <v>5831</v>
      </c>
      <c r="E2583" s="12" t="s">
        <v>2225</v>
      </c>
      <c r="F2583" s="1">
        <v>4.9166021347045898</v>
      </c>
      <c r="G2583" s="1" t="s">
        <v>2406</v>
      </c>
      <c r="H2583" s="1">
        <v>1.52896903455257E-3</v>
      </c>
      <c r="I2583" s="1" t="s">
        <v>2406</v>
      </c>
      <c r="J2583" s="1">
        <v>3.2169078622246202E-5</v>
      </c>
      <c r="K2583" s="1" t="s">
        <v>2406</v>
      </c>
      <c r="L2583" s="1">
        <v>5.8346451260149501E-4</v>
      </c>
      <c r="M2583" s="1" t="s">
        <v>2406</v>
      </c>
      <c r="N2583" s="1">
        <v>4.9385882448404995E-4</v>
      </c>
      <c r="O2583" s="1" t="s">
        <v>2406</v>
      </c>
    </row>
    <row r="2584" spans="1:15" x14ac:dyDescent="0.25">
      <c r="A2584" s="12" t="s">
        <v>5743</v>
      </c>
      <c r="B2584" s="12" t="s">
        <v>5832</v>
      </c>
      <c r="C2584" s="12" t="s">
        <v>1485</v>
      </c>
      <c r="D2584" s="12" t="s">
        <v>1708</v>
      </c>
      <c r="E2584" s="12" t="s">
        <v>2225</v>
      </c>
      <c r="F2584" s="1">
        <v>4.9166021347045898</v>
      </c>
      <c r="G2584" s="1" t="s">
        <v>2406</v>
      </c>
      <c r="H2584" s="1">
        <v>1.52896903455257E-3</v>
      </c>
      <c r="I2584" s="1" t="s">
        <v>2406</v>
      </c>
      <c r="J2584" s="1">
        <v>3.2169078622246202E-5</v>
      </c>
      <c r="K2584" s="1" t="s">
        <v>2406</v>
      </c>
      <c r="L2584" s="1">
        <v>5.8346451260149501E-4</v>
      </c>
      <c r="M2584" s="1" t="s">
        <v>2406</v>
      </c>
      <c r="N2584" s="1">
        <v>4.9385882448404995E-4</v>
      </c>
      <c r="O2584" s="1" t="s">
        <v>2406</v>
      </c>
    </row>
    <row r="2585" spans="1:15" x14ac:dyDescent="0.25">
      <c r="A2585" s="12" t="s">
        <v>5270</v>
      </c>
      <c r="B2585" s="12" t="s">
        <v>5833</v>
      </c>
      <c r="C2585" s="12" t="s">
        <v>1485</v>
      </c>
      <c r="D2585" s="12" t="s">
        <v>1741</v>
      </c>
      <c r="E2585" s="12" t="s">
        <v>2225</v>
      </c>
      <c r="F2585" s="1">
        <v>4.9166021347045898</v>
      </c>
      <c r="G2585" s="1" t="s">
        <v>2406</v>
      </c>
      <c r="H2585" s="1">
        <v>1.52896903455257E-3</v>
      </c>
      <c r="I2585" s="1" t="s">
        <v>2406</v>
      </c>
      <c r="J2585" s="1">
        <v>3.2169078622246202E-5</v>
      </c>
      <c r="K2585" s="1" t="s">
        <v>2406</v>
      </c>
      <c r="L2585" s="1">
        <v>5.8346451260149501E-4</v>
      </c>
      <c r="M2585" s="1" t="s">
        <v>2406</v>
      </c>
      <c r="N2585" s="1">
        <v>4.9385882448404995E-4</v>
      </c>
      <c r="O2585" s="1" t="s">
        <v>2406</v>
      </c>
    </row>
    <row r="2586" spans="1:15" x14ac:dyDescent="0.25">
      <c r="A2586" s="12" t="s">
        <v>3813</v>
      </c>
      <c r="B2586" s="12" t="s">
        <v>5834</v>
      </c>
      <c r="C2586" s="12" t="s">
        <v>1485</v>
      </c>
      <c r="D2586" s="12" t="s">
        <v>5835</v>
      </c>
      <c r="E2586" s="12" t="s">
        <v>2225</v>
      </c>
      <c r="F2586" s="1">
        <v>4.9166021347045898</v>
      </c>
      <c r="G2586" s="1" t="s">
        <v>2406</v>
      </c>
      <c r="H2586" s="1">
        <v>1.52896903455257E-3</v>
      </c>
      <c r="I2586" s="1" t="s">
        <v>2406</v>
      </c>
      <c r="J2586" s="1">
        <v>3.2169078622246202E-5</v>
      </c>
      <c r="K2586" s="1" t="s">
        <v>2406</v>
      </c>
      <c r="L2586" s="1">
        <v>5.8346451260149501E-4</v>
      </c>
      <c r="M2586" s="1" t="s">
        <v>2406</v>
      </c>
      <c r="N2586" s="1">
        <v>4.9385882448404995E-4</v>
      </c>
      <c r="O2586" s="1" t="s">
        <v>2406</v>
      </c>
    </row>
    <row r="2587" spans="1:15" x14ac:dyDescent="0.25">
      <c r="A2587" s="12" t="s">
        <v>997</v>
      </c>
      <c r="B2587" s="12" t="s">
        <v>5836</v>
      </c>
      <c r="C2587" s="12" t="s">
        <v>1485</v>
      </c>
      <c r="D2587" s="12" t="s">
        <v>5837</v>
      </c>
      <c r="E2587" s="12" t="s">
        <v>2225</v>
      </c>
      <c r="F2587" s="1">
        <v>3.4056410789489702</v>
      </c>
      <c r="G2587" s="1" t="s">
        <v>6771</v>
      </c>
      <c r="H2587" s="1">
        <v>0</v>
      </c>
      <c r="I2587" s="1" t="s">
        <v>2406</v>
      </c>
      <c r="J2587" s="1">
        <v>0</v>
      </c>
      <c r="K2587" s="1" t="s">
        <v>2406</v>
      </c>
      <c r="L2587" s="1">
        <v>0</v>
      </c>
      <c r="M2587" s="1" t="s">
        <v>2406</v>
      </c>
      <c r="N2587" s="1">
        <v>0</v>
      </c>
      <c r="O2587" s="1" t="s">
        <v>2406</v>
      </c>
    </row>
    <row r="2588" spans="1:15" x14ac:dyDescent="0.25">
      <c r="A2588" s="12" t="s">
        <v>3813</v>
      </c>
      <c r="B2588" s="12" t="s">
        <v>5838</v>
      </c>
      <c r="C2588" s="12" t="s">
        <v>1485</v>
      </c>
      <c r="D2588" s="12" t="s">
        <v>5839</v>
      </c>
      <c r="E2588" s="12" t="s">
        <v>2225</v>
      </c>
      <c r="F2588" s="1">
        <v>4.9166021347045898</v>
      </c>
      <c r="G2588" s="1" t="s">
        <v>2406</v>
      </c>
      <c r="H2588" s="1">
        <v>1.52896903455257E-3</v>
      </c>
      <c r="I2588" s="1" t="s">
        <v>2406</v>
      </c>
      <c r="J2588" s="1">
        <v>3.2169078622246202E-5</v>
      </c>
      <c r="K2588" s="1" t="s">
        <v>2406</v>
      </c>
      <c r="L2588" s="1">
        <v>5.8346451260149501E-4</v>
      </c>
      <c r="M2588" s="1" t="s">
        <v>2406</v>
      </c>
      <c r="N2588" s="1">
        <v>4.9385882448404995E-4</v>
      </c>
      <c r="O2588" s="1" t="s">
        <v>2406</v>
      </c>
    </row>
    <row r="2589" spans="1:15" x14ac:dyDescent="0.25">
      <c r="A2589" s="12" t="s">
        <v>4783</v>
      </c>
      <c r="B2589" s="12" t="s">
        <v>5840</v>
      </c>
      <c r="C2589" s="12" t="s">
        <v>1485</v>
      </c>
      <c r="D2589" s="12" t="s">
        <v>5841</v>
      </c>
      <c r="E2589" s="12" t="s">
        <v>2225</v>
      </c>
      <c r="F2589" s="1">
        <v>4.9166021347045898</v>
      </c>
      <c r="G2589" s="1" t="s">
        <v>2406</v>
      </c>
      <c r="H2589" s="1">
        <v>1.52896903455257E-3</v>
      </c>
      <c r="I2589" s="1" t="s">
        <v>2406</v>
      </c>
      <c r="J2589" s="1">
        <v>3.2169078622246202E-5</v>
      </c>
      <c r="K2589" s="1" t="s">
        <v>2406</v>
      </c>
      <c r="L2589" s="1">
        <v>5.8346451260149501E-4</v>
      </c>
      <c r="M2589" s="1" t="s">
        <v>2406</v>
      </c>
      <c r="N2589" s="1">
        <v>4.9385882448404995E-4</v>
      </c>
      <c r="O2589" s="1" t="s">
        <v>2406</v>
      </c>
    </row>
    <row r="2590" spans="1:15" x14ac:dyDescent="0.25">
      <c r="A2590" s="12" t="s">
        <v>3813</v>
      </c>
      <c r="B2590" s="12" t="s">
        <v>5842</v>
      </c>
      <c r="C2590" s="12" t="s">
        <v>1485</v>
      </c>
      <c r="D2590" s="12" t="s">
        <v>1938</v>
      </c>
      <c r="E2590" s="12" t="s">
        <v>2225</v>
      </c>
      <c r="F2590" s="1">
        <v>4.9166021347045898</v>
      </c>
      <c r="G2590" s="1" t="s">
        <v>2406</v>
      </c>
      <c r="H2590" s="1">
        <v>1.52896903455257E-3</v>
      </c>
      <c r="I2590" s="1" t="s">
        <v>2406</v>
      </c>
      <c r="J2590" s="1">
        <v>3.2169078622246202E-5</v>
      </c>
      <c r="K2590" s="1" t="s">
        <v>2406</v>
      </c>
      <c r="L2590" s="1">
        <v>5.8346451260149501E-4</v>
      </c>
      <c r="M2590" s="1" t="s">
        <v>2406</v>
      </c>
      <c r="N2590" s="1">
        <v>4.9385882448404995E-4</v>
      </c>
      <c r="O2590" s="1" t="s">
        <v>2406</v>
      </c>
    </row>
    <row r="2591" spans="1:15" x14ac:dyDescent="0.25">
      <c r="A2591" s="12" t="s">
        <v>5270</v>
      </c>
      <c r="B2591" s="12" t="s">
        <v>5843</v>
      </c>
      <c r="C2591" s="12" t="s">
        <v>1485</v>
      </c>
      <c r="D2591" s="12" t="s">
        <v>5844</v>
      </c>
      <c r="E2591" s="12" t="s">
        <v>2225</v>
      </c>
      <c r="F2591" s="1">
        <v>4.9166021347045898</v>
      </c>
      <c r="G2591" s="1" t="s">
        <v>2406</v>
      </c>
      <c r="H2591" s="1">
        <v>1.52896903455257E-3</v>
      </c>
      <c r="I2591" s="1" t="s">
        <v>2406</v>
      </c>
      <c r="J2591" s="1">
        <v>3.2169078622246202E-5</v>
      </c>
      <c r="K2591" s="1" t="s">
        <v>2406</v>
      </c>
      <c r="L2591" s="1">
        <v>5.8346451260149501E-4</v>
      </c>
      <c r="M2591" s="1" t="s">
        <v>2406</v>
      </c>
      <c r="N2591" s="1">
        <v>4.9385882448404995E-4</v>
      </c>
      <c r="O2591" s="1" t="s">
        <v>2406</v>
      </c>
    </row>
    <row r="2592" spans="1:15" x14ac:dyDescent="0.25">
      <c r="A2592" s="12" t="s">
        <v>997</v>
      </c>
      <c r="B2592" s="12" t="s">
        <v>5845</v>
      </c>
      <c r="C2592" s="12" t="s">
        <v>1485</v>
      </c>
      <c r="D2592" s="12" t="s">
        <v>2003</v>
      </c>
      <c r="E2592" s="12" t="s">
        <v>2225</v>
      </c>
      <c r="F2592" s="1">
        <v>3.4056410789489702</v>
      </c>
      <c r="G2592" s="1" t="s">
        <v>6771</v>
      </c>
      <c r="H2592" s="1">
        <v>0</v>
      </c>
      <c r="I2592" s="1" t="s">
        <v>2406</v>
      </c>
      <c r="J2592" s="1">
        <v>0</v>
      </c>
      <c r="K2592" s="1" t="s">
        <v>2406</v>
      </c>
      <c r="L2592" s="1">
        <v>0</v>
      </c>
      <c r="M2592" s="1" t="s">
        <v>2406</v>
      </c>
      <c r="N2592" s="1">
        <v>0</v>
      </c>
      <c r="O2592" s="1" t="s">
        <v>2406</v>
      </c>
    </row>
    <row r="2593" spans="1:15" x14ac:dyDescent="0.25">
      <c r="A2593" s="12" t="s">
        <v>997</v>
      </c>
      <c r="B2593" s="12" t="s">
        <v>5846</v>
      </c>
      <c r="C2593" s="12" t="s">
        <v>1485</v>
      </c>
      <c r="D2593" s="12" t="s">
        <v>3170</v>
      </c>
      <c r="E2593" s="12" t="s">
        <v>2225</v>
      </c>
      <c r="F2593" s="1">
        <v>3.4056410789489702</v>
      </c>
      <c r="G2593" s="1" t="s">
        <v>6771</v>
      </c>
      <c r="H2593" s="1">
        <v>0</v>
      </c>
      <c r="I2593" s="1" t="s">
        <v>2406</v>
      </c>
      <c r="J2593" s="1">
        <v>0</v>
      </c>
      <c r="K2593" s="1" t="s">
        <v>2406</v>
      </c>
      <c r="L2593" s="1">
        <v>0</v>
      </c>
      <c r="M2593" s="1" t="s">
        <v>2406</v>
      </c>
      <c r="N2593" s="1">
        <v>0</v>
      </c>
      <c r="O2593" s="1" t="s">
        <v>2406</v>
      </c>
    </row>
    <row r="2594" spans="1:15" x14ac:dyDescent="0.25">
      <c r="A2594" s="12" t="s">
        <v>5270</v>
      </c>
      <c r="B2594" s="12" t="s">
        <v>5847</v>
      </c>
      <c r="C2594" s="12" t="s">
        <v>1485</v>
      </c>
      <c r="D2594" s="12" t="s">
        <v>1991</v>
      </c>
      <c r="E2594" s="12" t="s">
        <v>2225</v>
      </c>
      <c r="F2594" s="1">
        <v>4.9166021347045898</v>
      </c>
      <c r="G2594" s="1" t="s">
        <v>2406</v>
      </c>
      <c r="H2594" s="1">
        <v>1.52896903455257E-3</v>
      </c>
      <c r="I2594" s="1" t="s">
        <v>2406</v>
      </c>
      <c r="J2594" s="1">
        <v>3.2169078622246202E-5</v>
      </c>
      <c r="K2594" s="1" t="s">
        <v>2406</v>
      </c>
      <c r="L2594" s="1">
        <v>5.8346451260149501E-4</v>
      </c>
      <c r="M2594" s="1" t="s">
        <v>2406</v>
      </c>
      <c r="N2594" s="1">
        <v>4.9385882448404995E-4</v>
      </c>
      <c r="O2594" s="1" t="s">
        <v>2406</v>
      </c>
    </row>
    <row r="2595" spans="1:15" x14ac:dyDescent="0.25">
      <c r="A2595" s="12" t="s">
        <v>997</v>
      </c>
      <c r="B2595" s="12" t="s">
        <v>5848</v>
      </c>
      <c r="C2595" s="12" t="s">
        <v>1485</v>
      </c>
      <c r="D2595" s="12" t="s">
        <v>1600</v>
      </c>
      <c r="E2595" s="12" t="s">
        <v>2225</v>
      </c>
      <c r="F2595" s="1">
        <v>3.4056410789489702</v>
      </c>
      <c r="G2595" s="1" t="s">
        <v>6771</v>
      </c>
      <c r="H2595" s="1">
        <v>0</v>
      </c>
      <c r="I2595" s="1" t="s">
        <v>2406</v>
      </c>
      <c r="J2595" s="1">
        <v>0</v>
      </c>
      <c r="K2595" s="1" t="s">
        <v>2406</v>
      </c>
      <c r="L2595" s="1">
        <v>0</v>
      </c>
      <c r="M2595" s="1" t="s">
        <v>2406</v>
      </c>
      <c r="N2595" s="1">
        <v>0</v>
      </c>
      <c r="O2595" s="1" t="s">
        <v>2406</v>
      </c>
    </row>
    <row r="2596" spans="1:15" x14ac:dyDescent="0.25">
      <c r="A2596" s="12" t="s">
        <v>5270</v>
      </c>
      <c r="B2596" s="12" t="s">
        <v>5849</v>
      </c>
      <c r="C2596" s="12" t="s">
        <v>1485</v>
      </c>
      <c r="D2596" s="12" t="s">
        <v>5850</v>
      </c>
      <c r="E2596" s="12" t="s">
        <v>2225</v>
      </c>
      <c r="F2596" s="1">
        <v>4.9166021347045898</v>
      </c>
      <c r="G2596" s="1" t="s">
        <v>2406</v>
      </c>
      <c r="H2596" s="1">
        <v>1.52896903455257E-3</v>
      </c>
      <c r="I2596" s="1" t="s">
        <v>2406</v>
      </c>
      <c r="J2596" s="1">
        <v>3.2169078622246202E-5</v>
      </c>
      <c r="K2596" s="1" t="s">
        <v>2406</v>
      </c>
      <c r="L2596" s="1">
        <v>5.8346451260149501E-4</v>
      </c>
      <c r="M2596" s="1" t="s">
        <v>2406</v>
      </c>
      <c r="N2596" s="1">
        <v>4.9385882448404995E-4</v>
      </c>
      <c r="O2596" s="1" t="s">
        <v>2406</v>
      </c>
    </row>
    <row r="2597" spans="1:15" x14ac:dyDescent="0.25">
      <c r="A2597" s="12" t="s">
        <v>5743</v>
      </c>
      <c r="B2597" s="12" t="s">
        <v>5851</v>
      </c>
      <c r="C2597" s="12" t="s">
        <v>1485</v>
      </c>
      <c r="D2597" s="12" t="s">
        <v>5852</v>
      </c>
      <c r="E2597" s="12" t="s">
        <v>2225</v>
      </c>
      <c r="F2597" s="1">
        <v>4.9166021347045898</v>
      </c>
      <c r="G2597" s="1" t="s">
        <v>2406</v>
      </c>
      <c r="H2597" s="1">
        <v>1.52896903455257E-3</v>
      </c>
      <c r="I2597" s="1" t="s">
        <v>2406</v>
      </c>
      <c r="J2597" s="1">
        <v>3.2169078622246202E-5</v>
      </c>
      <c r="K2597" s="1" t="s">
        <v>2406</v>
      </c>
      <c r="L2597" s="1">
        <v>5.8346451260149501E-4</v>
      </c>
      <c r="M2597" s="1" t="s">
        <v>2406</v>
      </c>
      <c r="N2597" s="1">
        <v>4.9385882448404995E-4</v>
      </c>
      <c r="O2597" s="1" t="s">
        <v>2406</v>
      </c>
    </row>
    <row r="2598" spans="1:15" x14ac:dyDescent="0.25">
      <c r="A2598" s="12" t="s">
        <v>5743</v>
      </c>
      <c r="B2598" s="12" t="s">
        <v>5853</v>
      </c>
      <c r="C2598" s="12" t="s">
        <v>1485</v>
      </c>
      <c r="D2598" s="12" t="s">
        <v>2907</v>
      </c>
      <c r="E2598" s="12" t="s">
        <v>2225</v>
      </c>
      <c r="F2598" s="1">
        <v>4.9166021347045898</v>
      </c>
      <c r="G2598" s="1" t="s">
        <v>2406</v>
      </c>
      <c r="H2598" s="1">
        <v>1.52896903455257E-3</v>
      </c>
      <c r="I2598" s="1" t="s">
        <v>2406</v>
      </c>
      <c r="J2598" s="1">
        <v>3.2169078622246202E-5</v>
      </c>
      <c r="K2598" s="1" t="s">
        <v>2406</v>
      </c>
      <c r="L2598" s="1">
        <v>5.8346451260149501E-4</v>
      </c>
      <c r="M2598" s="1" t="s">
        <v>2406</v>
      </c>
      <c r="N2598" s="1">
        <v>4.9385882448404995E-4</v>
      </c>
      <c r="O2598" s="1" t="s">
        <v>2406</v>
      </c>
    </row>
    <row r="2599" spans="1:15" x14ac:dyDescent="0.25">
      <c r="A2599" s="12" t="s">
        <v>3813</v>
      </c>
      <c r="B2599" s="12" t="s">
        <v>5854</v>
      </c>
      <c r="C2599" s="12" t="s">
        <v>1485</v>
      </c>
      <c r="D2599" s="12" t="s">
        <v>1834</v>
      </c>
      <c r="E2599" s="12" t="s">
        <v>2225</v>
      </c>
      <c r="F2599" s="1">
        <v>4.9166021347045898</v>
      </c>
      <c r="G2599" s="1" t="s">
        <v>2406</v>
      </c>
      <c r="H2599" s="1">
        <v>1.52896903455257E-3</v>
      </c>
      <c r="I2599" s="1" t="s">
        <v>2406</v>
      </c>
      <c r="J2599" s="1">
        <v>3.2169078622246202E-5</v>
      </c>
      <c r="K2599" s="1" t="s">
        <v>2406</v>
      </c>
      <c r="L2599" s="1">
        <v>5.8346451260149501E-4</v>
      </c>
      <c r="M2599" s="1" t="s">
        <v>2406</v>
      </c>
      <c r="N2599" s="1">
        <v>4.9385882448404995E-4</v>
      </c>
      <c r="O2599" s="1" t="s">
        <v>2406</v>
      </c>
    </row>
    <row r="2600" spans="1:15" x14ac:dyDescent="0.25">
      <c r="A2600" s="12" t="s">
        <v>997</v>
      </c>
      <c r="B2600" s="12" t="s">
        <v>5855</v>
      </c>
      <c r="C2600" s="12" t="s">
        <v>1485</v>
      </c>
      <c r="D2600" s="12" t="s">
        <v>5856</v>
      </c>
      <c r="E2600" s="12" t="s">
        <v>2225</v>
      </c>
      <c r="F2600" s="1">
        <v>3.4056410789489702</v>
      </c>
      <c r="G2600" s="1" t="s">
        <v>6771</v>
      </c>
      <c r="H2600" s="1">
        <v>0</v>
      </c>
      <c r="I2600" s="1" t="s">
        <v>2406</v>
      </c>
      <c r="J2600" s="1">
        <v>0</v>
      </c>
      <c r="K2600" s="1" t="s">
        <v>2406</v>
      </c>
      <c r="L2600" s="1">
        <v>0</v>
      </c>
      <c r="M2600" s="1" t="s">
        <v>2406</v>
      </c>
      <c r="N2600" s="1">
        <v>0</v>
      </c>
      <c r="O2600" s="1" t="s">
        <v>2406</v>
      </c>
    </row>
    <row r="2601" spans="1:15" x14ac:dyDescent="0.25">
      <c r="A2601" s="12" t="s">
        <v>4783</v>
      </c>
      <c r="B2601" s="12" t="s">
        <v>5857</v>
      </c>
      <c r="C2601" s="12" t="s">
        <v>1485</v>
      </c>
      <c r="D2601" s="12" t="s">
        <v>2014</v>
      </c>
      <c r="E2601" s="12" t="s">
        <v>2225</v>
      </c>
      <c r="F2601" s="1">
        <v>4.9166021347045898</v>
      </c>
      <c r="G2601" s="1" t="s">
        <v>2406</v>
      </c>
      <c r="H2601" s="1">
        <v>1.52896903455257E-3</v>
      </c>
      <c r="I2601" s="1" t="s">
        <v>2406</v>
      </c>
      <c r="J2601" s="1">
        <v>3.2169078622246202E-5</v>
      </c>
      <c r="K2601" s="1" t="s">
        <v>2406</v>
      </c>
      <c r="L2601" s="1">
        <v>5.8346451260149501E-4</v>
      </c>
      <c r="M2601" s="1" t="s">
        <v>2406</v>
      </c>
      <c r="N2601" s="1">
        <v>4.9385882448404995E-4</v>
      </c>
      <c r="O2601" s="1" t="s">
        <v>2406</v>
      </c>
    </row>
    <row r="2602" spans="1:15" x14ac:dyDescent="0.25">
      <c r="A2602" s="12" t="s">
        <v>5270</v>
      </c>
      <c r="B2602" s="12" t="s">
        <v>5858</v>
      </c>
      <c r="C2602" s="12" t="s">
        <v>1485</v>
      </c>
      <c r="D2602" s="12" t="s">
        <v>5859</v>
      </c>
      <c r="E2602" s="12" t="s">
        <v>2225</v>
      </c>
      <c r="F2602" s="1">
        <v>4.9166021347045898</v>
      </c>
      <c r="G2602" s="1" t="s">
        <v>2406</v>
      </c>
      <c r="H2602" s="1">
        <v>1.52896903455257E-3</v>
      </c>
      <c r="I2602" s="1" t="s">
        <v>2406</v>
      </c>
      <c r="J2602" s="1">
        <v>3.2169078622246202E-5</v>
      </c>
      <c r="K2602" s="1" t="s">
        <v>2406</v>
      </c>
      <c r="L2602" s="1">
        <v>5.8346451260149501E-4</v>
      </c>
      <c r="M2602" s="1" t="s">
        <v>2406</v>
      </c>
      <c r="N2602" s="1">
        <v>4.9385882448404995E-4</v>
      </c>
      <c r="O2602" s="1" t="s">
        <v>2406</v>
      </c>
    </row>
    <row r="2603" spans="1:15" x14ac:dyDescent="0.25">
      <c r="A2603" s="12" t="s">
        <v>3813</v>
      </c>
      <c r="B2603" s="12" t="s">
        <v>5860</v>
      </c>
      <c r="C2603" s="12" t="s">
        <v>1485</v>
      </c>
      <c r="D2603" s="12" t="s">
        <v>1711</v>
      </c>
      <c r="E2603" s="12" t="s">
        <v>2225</v>
      </c>
      <c r="F2603" s="1">
        <v>4.9166021347045898</v>
      </c>
      <c r="G2603" s="1" t="s">
        <v>2406</v>
      </c>
      <c r="H2603" s="1">
        <v>1.52896903455257E-3</v>
      </c>
      <c r="I2603" s="1" t="s">
        <v>2406</v>
      </c>
      <c r="J2603" s="1">
        <v>3.2169078622246202E-5</v>
      </c>
      <c r="K2603" s="1" t="s">
        <v>2406</v>
      </c>
      <c r="L2603" s="1">
        <v>5.8346451260149501E-4</v>
      </c>
      <c r="M2603" s="1" t="s">
        <v>2406</v>
      </c>
      <c r="N2603" s="1">
        <v>4.9385882448404995E-4</v>
      </c>
      <c r="O2603" s="1" t="s">
        <v>2406</v>
      </c>
    </row>
    <row r="2604" spans="1:15" x14ac:dyDescent="0.25">
      <c r="A2604" s="12" t="s">
        <v>5743</v>
      </c>
      <c r="B2604" s="12" t="s">
        <v>5861</v>
      </c>
      <c r="C2604" s="12" t="s">
        <v>1485</v>
      </c>
      <c r="D2604" s="12" t="s">
        <v>1813</v>
      </c>
      <c r="E2604" s="12" t="s">
        <v>2225</v>
      </c>
      <c r="F2604" s="1">
        <v>4.9166021347045898</v>
      </c>
      <c r="G2604" s="1" t="s">
        <v>2406</v>
      </c>
      <c r="H2604" s="1">
        <v>1.52896903455257E-3</v>
      </c>
      <c r="I2604" s="1" t="s">
        <v>2406</v>
      </c>
      <c r="J2604" s="1">
        <v>3.2169078622246202E-5</v>
      </c>
      <c r="K2604" s="1" t="s">
        <v>2406</v>
      </c>
      <c r="L2604" s="1">
        <v>5.8346451260149501E-4</v>
      </c>
      <c r="M2604" s="1" t="s">
        <v>2406</v>
      </c>
      <c r="N2604" s="1">
        <v>4.9385882448404995E-4</v>
      </c>
      <c r="O2604" s="1" t="s">
        <v>2406</v>
      </c>
    </row>
    <row r="2605" spans="1:15" x14ac:dyDescent="0.25">
      <c r="A2605" s="12" t="s">
        <v>5743</v>
      </c>
      <c r="B2605" s="12" t="s">
        <v>5862</v>
      </c>
      <c r="C2605" s="12" t="s">
        <v>1485</v>
      </c>
      <c r="D2605" s="12" t="s">
        <v>2118</v>
      </c>
      <c r="E2605" s="12" t="s">
        <v>2225</v>
      </c>
      <c r="F2605" s="1">
        <v>4.9166021347045898</v>
      </c>
      <c r="G2605" s="1" t="s">
        <v>2406</v>
      </c>
      <c r="H2605" s="1">
        <v>1.52896903455257E-3</v>
      </c>
      <c r="I2605" s="1" t="s">
        <v>2406</v>
      </c>
      <c r="J2605" s="1">
        <v>3.2169078622246202E-5</v>
      </c>
      <c r="K2605" s="1" t="s">
        <v>2406</v>
      </c>
      <c r="L2605" s="1">
        <v>5.8346451260149501E-4</v>
      </c>
      <c r="M2605" s="1" t="s">
        <v>2406</v>
      </c>
      <c r="N2605" s="1">
        <v>4.9385882448404995E-4</v>
      </c>
      <c r="O2605" s="1" t="s">
        <v>2406</v>
      </c>
    </row>
    <row r="2606" spans="1:15" x14ac:dyDescent="0.25">
      <c r="A2606" s="12" t="s">
        <v>3813</v>
      </c>
      <c r="B2606" s="12" t="s">
        <v>5863</v>
      </c>
      <c r="C2606" s="12" t="s">
        <v>1485</v>
      </c>
      <c r="D2606" s="12" t="s">
        <v>5864</v>
      </c>
      <c r="E2606" s="12" t="s">
        <v>2225</v>
      </c>
      <c r="F2606" s="1">
        <v>4.9166021347045898</v>
      </c>
      <c r="G2606" s="1" t="s">
        <v>2406</v>
      </c>
      <c r="H2606" s="1">
        <v>1.52896903455257E-3</v>
      </c>
      <c r="I2606" s="1" t="s">
        <v>2406</v>
      </c>
      <c r="J2606" s="1">
        <v>3.2169078622246202E-5</v>
      </c>
      <c r="K2606" s="1" t="s">
        <v>2406</v>
      </c>
      <c r="L2606" s="1">
        <v>5.8346451260149501E-4</v>
      </c>
      <c r="M2606" s="1" t="s">
        <v>2406</v>
      </c>
      <c r="N2606" s="1">
        <v>4.9385882448404995E-4</v>
      </c>
      <c r="O2606" s="1" t="s">
        <v>2406</v>
      </c>
    </row>
    <row r="2607" spans="1:15" x14ac:dyDescent="0.25">
      <c r="A2607" s="12" t="s">
        <v>997</v>
      </c>
      <c r="B2607" s="12" t="s">
        <v>5865</v>
      </c>
      <c r="C2607" s="12" t="s">
        <v>1485</v>
      </c>
      <c r="D2607" s="12" t="s">
        <v>1989</v>
      </c>
      <c r="E2607" s="12" t="s">
        <v>2225</v>
      </c>
      <c r="F2607" s="1">
        <v>3.4056410789489702</v>
      </c>
      <c r="G2607" s="1" t="s">
        <v>6771</v>
      </c>
      <c r="H2607" s="1">
        <v>0</v>
      </c>
      <c r="I2607" s="1" t="s">
        <v>2406</v>
      </c>
      <c r="J2607" s="1">
        <v>0</v>
      </c>
      <c r="K2607" s="1" t="s">
        <v>2406</v>
      </c>
      <c r="L2607" s="1">
        <v>0</v>
      </c>
      <c r="M2607" s="1" t="s">
        <v>2406</v>
      </c>
      <c r="N2607" s="1">
        <v>0</v>
      </c>
      <c r="O2607" s="1" t="s">
        <v>2406</v>
      </c>
    </row>
    <row r="2608" spans="1:15" x14ac:dyDescent="0.25">
      <c r="A2608" s="12" t="s">
        <v>3813</v>
      </c>
      <c r="B2608" s="12" t="s">
        <v>5866</v>
      </c>
      <c r="C2608" s="12" t="s">
        <v>1485</v>
      </c>
      <c r="D2608" s="12" t="s">
        <v>1597</v>
      </c>
      <c r="E2608" s="12" t="s">
        <v>2225</v>
      </c>
      <c r="F2608" s="1">
        <v>4.9166021347045898</v>
      </c>
      <c r="G2608" s="1" t="s">
        <v>2406</v>
      </c>
      <c r="H2608" s="1">
        <v>1.52896903455257E-3</v>
      </c>
      <c r="I2608" s="1" t="s">
        <v>2406</v>
      </c>
      <c r="J2608" s="1">
        <v>3.2169078622246202E-5</v>
      </c>
      <c r="K2608" s="1" t="s">
        <v>2406</v>
      </c>
      <c r="L2608" s="1">
        <v>5.8346451260149501E-4</v>
      </c>
      <c r="M2608" s="1" t="s">
        <v>2406</v>
      </c>
      <c r="N2608" s="1">
        <v>4.9385882448404995E-4</v>
      </c>
      <c r="O2608" s="1" t="s">
        <v>2406</v>
      </c>
    </row>
    <row r="2609" spans="1:15" x14ac:dyDescent="0.25">
      <c r="A2609" s="12" t="s">
        <v>997</v>
      </c>
      <c r="B2609" s="12" t="s">
        <v>5867</v>
      </c>
      <c r="C2609" s="12" t="s">
        <v>1485</v>
      </c>
      <c r="D2609" s="12" t="s">
        <v>5868</v>
      </c>
      <c r="E2609" s="12" t="s">
        <v>2225</v>
      </c>
      <c r="F2609" s="1">
        <v>3.4056410789489702</v>
      </c>
      <c r="G2609" s="1" t="s">
        <v>6771</v>
      </c>
      <c r="H2609" s="1">
        <v>0</v>
      </c>
      <c r="I2609" s="1" t="s">
        <v>2406</v>
      </c>
      <c r="J2609" s="1">
        <v>0</v>
      </c>
      <c r="K2609" s="1" t="s">
        <v>2406</v>
      </c>
      <c r="L2609" s="1">
        <v>0</v>
      </c>
      <c r="M2609" s="1" t="s">
        <v>2406</v>
      </c>
      <c r="N2609" s="1">
        <v>0</v>
      </c>
      <c r="O2609" s="1" t="s">
        <v>2406</v>
      </c>
    </row>
    <row r="2610" spans="1:15" x14ac:dyDescent="0.25">
      <c r="A2610" s="12" t="s">
        <v>5270</v>
      </c>
      <c r="B2610" s="12" t="s">
        <v>5869</v>
      </c>
      <c r="C2610" s="12" t="s">
        <v>1485</v>
      </c>
      <c r="D2610" s="12" t="s">
        <v>5870</v>
      </c>
      <c r="E2610" s="12" t="s">
        <v>2225</v>
      </c>
      <c r="F2610" s="1">
        <v>4.9166021347045898</v>
      </c>
      <c r="G2610" s="1" t="s">
        <v>2406</v>
      </c>
      <c r="H2610" s="1">
        <v>1.52896903455257E-3</v>
      </c>
      <c r="I2610" s="1" t="s">
        <v>2406</v>
      </c>
      <c r="J2610" s="1">
        <v>3.2169078622246202E-5</v>
      </c>
      <c r="K2610" s="1" t="s">
        <v>2406</v>
      </c>
      <c r="L2610" s="1">
        <v>5.8346451260149501E-4</v>
      </c>
      <c r="M2610" s="1" t="s">
        <v>2406</v>
      </c>
      <c r="N2610" s="1">
        <v>4.9385882448404995E-4</v>
      </c>
      <c r="O2610" s="1" t="s">
        <v>2406</v>
      </c>
    </row>
    <row r="2611" spans="1:15" x14ac:dyDescent="0.25">
      <c r="A2611" s="12" t="s">
        <v>997</v>
      </c>
      <c r="B2611" s="12" t="s">
        <v>5871</v>
      </c>
      <c r="C2611" s="12" t="s">
        <v>1485</v>
      </c>
      <c r="D2611" s="12" t="s">
        <v>5872</v>
      </c>
      <c r="E2611" s="12" t="s">
        <v>2225</v>
      </c>
      <c r="F2611" s="1">
        <v>3.4056410789489702</v>
      </c>
      <c r="G2611" s="1" t="s">
        <v>6771</v>
      </c>
      <c r="H2611" s="1">
        <v>0</v>
      </c>
      <c r="I2611" s="1" t="s">
        <v>2406</v>
      </c>
      <c r="J2611" s="1">
        <v>0</v>
      </c>
      <c r="K2611" s="1" t="s">
        <v>2406</v>
      </c>
      <c r="L2611" s="1">
        <v>0</v>
      </c>
      <c r="M2611" s="1" t="s">
        <v>2406</v>
      </c>
      <c r="N2611" s="1">
        <v>0</v>
      </c>
      <c r="O2611" s="1" t="s">
        <v>2406</v>
      </c>
    </row>
    <row r="2612" spans="1:15" x14ac:dyDescent="0.25">
      <c r="A2612" s="12" t="s">
        <v>3813</v>
      </c>
      <c r="B2612" s="12" t="s">
        <v>5873</v>
      </c>
      <c r="C2612" s="12" t="s">
        <v>1485</v>
      </c>
      <c r="D2612" s="12" t="s">
        <v>1817</v>
      </c>
      <c r="E2612" s="12" t="s">
        <v>2225</v>
      </c>
      <c r="F2612" s="1">
        <v>4.9166021347045898</v>
      </c>
      <c r="G2612" s="1" t="s">
        <v>2406</v>
      </c>
      <c r="H2612" s="1">
        <v>1.52896903455257E-3</v>
      </c>
      <c r="I2612" s="1" t="s">
        <v>2406</v>
      </c>
      <c r="J2612" s="1">
        <v>3.2169078622246202E-5</v>
      </c>
      <c r="K2612" s="1" t="s">
        <v>2406</v>
      </c>
      <c r="L2612" s="1">
        <v>5.8346451260149501E-4</v>
      </c>
      <c r="M2612" s="1" t="s">
        <v>2406</v>
      </c>
      <c r="N2612" s="1">
        <v>4.9385882448404995E-4</v>
      </c>
      <c r="O2612" s="1" t="s">
        <v>2406</v>
      </c>
    </row>
    <row r="2613" spans="1:15" x14ac:dyDescent="0.25">
      <c r="A2613" s="12" t="s">
        <v>3813</v>
      </c>
      <c r="B2613" s="12" t="s">
        <v>5874</v>
      </c>
      <c r="C2613" s="12" t="s">
        <v>1485</v>
      </c>
      <c r="D2613" s="12" t="s">
        <v>1865</v>
      </c>
      <c r="E2613" s="12" t="s">
        <v>2225</v>
      </c>
      <c r="F2613" s="1">
        <v>4.9166021347045898</v>
      </c>
      <c r="G2613" s="1" t="s">
        <v>2406</v>
      </c>
      <c r="H2613" s="1">
        <v>1.52896903455257E-3</v>
      </c>
      <c r="I2613" s="1" t="s">
        <v>2406</v>
      </c>
      <c r="J2613" s="1">
        <v>3.2169078622246202E-5</v>
      </c>
      <c r="K2613" s="1" t="s">
        <v>2406</v>
      </c>
      <c r="L2613" s="1">
        <v>5.8346451260149501E-4</v>
      </c>
      <c r="M2613" s="1" t="s">
        <v>2406</v>
      </c>
      <c r="N2613" s="1">
        <v>4.9385882448404995E-4</v>
      </c>
      <c r="O2613" s="1" t="s">
        <v>2406</v>
      </c>
    </row>
    <row r="2614" spans="1:15" x14ac:dyDescent="0.25">
      <c r="A2614" s="12" t="s">
        <v>996</v>
      </c>
      <c r="B2614" s="12" t="s">
        <v>5875</v>
      </c>
      <c r="C2614" s="12" t="s">
        <v>1485</v>
      </c>
      <c r="D2614" s="12" t="s">
        <v>3548</v>
      </c>
      <c r="E2614" s="12" t="s">
        <v>2225</v>
      </c>
      <c r="F2614" s="1">
        <v>2.5644600391387899</v>
      </c>
      <c r="G2614" s="1" t="s">
        <v>2406</v>
      </c>
      <c r="H2614" s="1">
        <v>2.1679799829144001E-4</v>
      </c>
      <c r="I2614" s="1" t="s">
        <v>2406</v>
      </c>
      <c r="J2614" s="1">
        <v>1.05396400613245E-4</v>
      </c>
      <c r="K2614" s="1" t="s">
        <v>2406</v>
      </c>
      <c r="L2614" s="1">
        <v>9.0908649144694198E-4</v>
      </c>
      <c r="M2614" s="1" t="s">
        <v>2406</v>
      </c>
      <c r="N2614" s="1">
        <v>7.57133588194847E-4</v>
      </c>
      <c r="O2614" s="1" t="s">
        <v>2406</v>
      </c>
    </row>
    <row r="2615" spans="1:15" x14ac:dyDescent="0.25">
      <c r="A2615" s="12" t="s">
        <v>5270</v>
      </c>
      <c r="B2615" s="12" t="s">
        <v>5876</v>
      </c>
      <c r="C2615" s="12" t="s">
        <v>1485</v>
      </c>
      <c r="D2615" s="12" t="s">
        <v>1824</v>
      </c>
      <c r="E2615" s="12" t="s">
        <v>2225</v>
      </c>
      <c r="F2615" s="1">
        <v>4.9166021347045898</v>
      </c>
      <c r="G2615" s="1" t="s">
        <v>2406</v>
      </c>
      <c r="H2615" s="1">
        <v>1.52896903455257E-3</v>
      </c>
      <c r="I2615" s="1" t="s">
        <v>2406</v>
      </c>
      <c r="J2615" s="1">
        <v>3.2169078622246202E-5</v>
      </c>
      <c r="K2615" s="1" t="s">
        <v>2406</v>
      </c>
      <c r="L2615" s="1">
        <v>5.8346451260149501E-4</v>
      </c>
      <c r="M2615" s="1" t="s">
        <v>2406</v>
      </c>
      <c r="N2615" s="1">
        <v>4.9385882448404995E-4</v>
      </c>
      <c r="O2615" s="1" t="s">
        <v>2406</v>
      </c>
    </row>
    <row r="2616" spans="1:15" x14ac:dyDescent="0.25">
      <c r="A2616" s="12" t="s">
        <v>5743</v>
      </c>
      <c r="B2616" s="12" t="s">
        <v>5877</v>
      </c>
      <c r="C2616" s="12" t="s">
        <v>1485</v>
      </c>
      <c r="D2616" s="12" t="s">
        <v>1851</v>
      </c>
      <c r="E2616" s="12" t="s">
        <v>2225</v>
      </c>
      <c r="F2616" s="1">
        <v>4.9166021347045898</v>
      </c>
      <c r="G2616" s="1" t="s">
        <v>2406</v>
      </c>
      <c r="H2616" s="1">
        <v>1.52896903455257E-3</v>
      </c>
      <c r="I2616" s="1" t="s">
        <v>2406</v>
      </c>
      <c r="J2616" s="1">
        <v>3.2169078622246202E-5</v>
      </c>
      <c r="K2616" s="1" t="s">
        <v>2406</v>
      </c>
      <c r="L2616" s="1">
        <v>5.8346451260149501E-4</v>
      </c>
      <c r="M2616" s="1" t="s">
        <v>2406</v>
      </c>
      <c r="N2616" s="1">
        <v>4.9385882448404995E-4</v>
      </c>
      <c r="O2616" s="1" t="s">
        <v>2406</v>
      </c>
    </row>
    <row r="2617" spans="1:15" x14ac:dyDescent="0.25">
      <c r="A2617" s="12" t="s">
        <v>3813</v>
      </c>
      <c r="B2617" s="12" t="s">
        <v>5878</v>
      </c>
      <c r="C2617" s="12" t="s">
        <v>1485</v>
      </c>
      <c r="D2617" s="12" t="s">
        <v>2102</v>
      </c>
      <c r="E2617" s="12" t="s">
        <v>2225</v>
      </c>
      <c r="F2617" s="1">
        <v>4.9166021347045898</v>
      </c>
      <c r="G2617" s="1" t="s">
        <v>2406</v>
      </c>
      <c r="H2617" s="1">
        <v>1.52896903455257E-3</v>
      </c>
      <c r="I2617" s="1" t="s">
        <v>2406</v>
      </c>
      <c r="J2617" s="1">
        <v>3.2169078622246202E-5</v>
      </c>
      <c r="K2617" s="1" t="s">
        <v>2406</v>
      </c>
      <c r="L2617" s="1">
        <v>5.8346451260149501E-4</v>
      </c>
      <c r="M2617" s="1" t="s">
        <v>2406</v>
      </c>
      <c r="N2617" s="1">
        <v>4.9385882448404995E-4</v>
      </c>
      <c r="O2617" s="1" t="s">
        <v>2406</v>
      </c>
    </row>
    <row r="2618" spans="1:15" x14ac:dyDescent="0.25">
      <c r="A2618" s="12" t="s">
        <v>3813</v>
      </c>
      <c r="B2618" s="12" t="s">
        <v>5879</v>
      </c>
      <c r="C2618" s="12" t="s">
        <v>1485</v>
      </c>
      <c r="D2618" s="12" t="s">
        <v>1531</v>
      </c>
      <c r="E2618" s="12" t="s">
        <v>2225</v>
      </c>
      <c r="F2618" s="1">
        <v>4.9166021347045898</v>
      </c>
      <c r="G2618" s="1" t="s">
        <v>2406</v>
      </c>
      <c r="H2618" s="1">
        <v>1.52896903455257E-3</v>
      </c>
      <c r="I2618" s="1" t="s">
        <v>2406</v>
      </c>
      <c r="J2618" s="1">
        <v>3.2169078622246202E-5</v>
      </c>
      <c r="K2618" s="1" t="s">
        <v>2406</v>
      </c>
      <c r="L2618" s="1">
        <v>5.8346451260149501E-4</v>
      </c>
      <c r="M2618" s="1" t="s">
        <v>2406</v>
      </c>
      <c r="N2618" s="1">
        <v>4.9385882448404995E-4</v>
      </c>
      <c r="O2618" s="1" t="s">
        <v>2406</v>
      </c>
    </row>
    <row r="2619" spans="1:15" x14ac:dyDescent="0.25">
      <c r="A2619" s="12" t="s">
        <v>4783</v>
      </c>
      <c r="B2619" s="12" t="s">
        <v>5880</v>
      </c>
      <c r="C2619" s="12" t="s">
        <v>1485</v>
      </c>
      <c r="D2619" s="12" t="s">
        <v>1987</v>
      </c>
      <c r="E2619" s="12" t="s">
        <v>2225</v>
      </c>
      <c r="F2619" s="1">
        <v>4.9166021347045898</v>
      </c>
      <c r="G2619" s="1" t="s">
        <v>2406</v>
      </c>
      <c r="H2619" s="1">
        <v>1.52896903455257E-3</v>
      </c>
      <c r="I2619" s="1" t="s">
        <v>2406</v>
      </c>
      <c r="J2619" s="1">
        <v>3.2169078622246202E-5</v>
      </c>
      <c r="K2619" s="1" t="s">
        <v>2406</v>
      </c>
      <c r="L2619" s="1">
        <v>5.8346451260149501E-4</v>
      </c>
      <c r="M2619" s="1" t="s">
        <v>2406</v>
      </c>
      <c r="N2619" s="1">
        <v>4.9385882448404995E-4</v>
      </c>
      <c r="O2619" s="1" t="s">
        <v>2406</v>
      </c>
    </row>
    <row r="2620" spans="1:15" x14ac:dyDescent="0.25">
      <c r="A2620" s="12" t="s">
        <v>4783</v>
      </c>
      <c r="B2620" s="12" t="s">
        <v>5881</v>
      </c>
      <c r="C2620" s="12" t="s">
        <v>1485</v>
      </c>
      <c r="D2620" s="12" t="s">
        <v>1882</v>
      </c>
      <c r="E2620" s="12" t="s">
        <v>2225</v>
      </c>
      <c r="F2620" s="1">
        <v>4.9166021347045898</v>
      </c>
      <c r="G2620" s="1" t="s">
        <v>2406</v>
      </c>
      <c r="H2620" s="1">
        <v>1.52896903455257E-3</v>
      </c>
      <c r="I2620" s="1" t="s">
        <v>2406</v>
      </c>
      <c r="J2620" s="1">
        <v>3.2169078622246202E-5</v>
      </c>
      <c r="K2620" s="1" t="s">
        <v>2406</v>
      </c>
      <c r="L2620" s="1">
        <v>5.8346451260149501E-4</v>
      </c>
      <c r="M2620" s="1" t="s">
        <v>2406</v>
      </c>
      <c r="N2620" s="1">
        <v>4.9385882448404995E-4</v>
      </c>
      <c r="O2620" s="1" t="s">
        <v>2406</v>
      </c>
    </row>
    <row r="2621" spans="1:15" x14ac:dyDescent="0.25">
      <c r="A2621" s="12" t="s">
        <v>5270</v>
      </c>
      <c r="B2621" s="12" t="s">
        <v>5882</v>
      </c>
      <c r="C2621" s="12" t="s">
        <v>1485</v>
      </c>
      <c r="D2621" s="12" t="s">
        <v>2007</v>
      </c>
      <c r="E2621" s="12" t="s">
        <v>2225</v>
      </c>
      <c r="F2621" s="1">
        <v>4.9166021347045898</v>
      </c>
      <c r="G2621" s="1" t="s">
        <v>2406</v>
      </c>
      <c r="H2621" s="1">
        <v>1.52896903455257E-3</v>
      </c>
      <c r="I2621" s="1" t="s">
        <v>2406</v>
      </c>
      <c r="J2621" s="1">
        <v>3.2169078622246202E-5</v>
      </c>
      <c r="K2621" s="1" t="s">
        <v>2406</v>
      </c>
      <c r="L2621" s="1">
        <v>5.8346451260149501E-4</v>
      </c>
      <c r="M2621" s="1" t="s">
        <v>2406</v>
      </c>
      <c r="N2621" s="1">
        <v>4.9385882448404995E-4</v>
      </c>
      <c r="O2621" s="1" t="s">
        <v>2406</v>
      </c>
    </row>
    <row r="2622" spans="1:15" x14ac:dyDescent="0.25">
      <c r="A2622" s="12" t="s">
        <v>996</v>
      </c>
      <c r="B2622" s="12" t="s">
        <v>5883</v>
      </c>
      <c r="C2622" s="12" t="s">
        <v>1485</v>
      </c>
      <c r="D2622" s="12" t="s">
        <v>5884</v>
      </c>
      <c r="E2622" s="12" t="s">
        <v>2225</v>
      </c>
      <c r="F2622" s="1">
        <v>2.5644600391387899</v>
      </c>
      <c r="G2622" s="1" t="s">
        <v>2406</v>
      </c>
      <c r="H2622" s="1">
        <v>2.1679799829144001E-4</v>
      </c>
      <c r="I2622" s="1" t="s">
        <v>2406</v>
      </c>
      <c r="J2622" s="1">
        <v>1.05396400613245E-4</v>
      </c>
      <c r="K2622" s="1" t="s">
        <v>2406</v>
      </c>
      <c r="L2622" s="1">
        <v>9.0908649144694198E-4</v>
      </c>
      <c r="M2622" s="1" t="s">
        <v>2406</v>
      </c>
      <c r="N2622" s="1">
        <v>7.57133588194847E-4</v>
      </c>
      <c r="O2622" s="1" t="s">
        <v>2406</v>
      </c>
    </row>
    <row r="2623" spans="1:15" x14ac:dyDescent="0.25">
      <c r="A2623" s="12" t="s">
        <v>5270</v>
      </c>
      <c r="B2623" s="12" t="s">
        <v>5885</v>
      </c>
      <c r="C2623" s="12" t="s">
        <v>1485</v>
      </c>
      <c r="D2623" s="12" t="s">
        <v>5672</v>
      </c>
      <c r="E2623" s="12" t="s">
        <v>2225</v>
      </c>
      <c r="F2623" s="1">
        <v>4.9166021347045898</v>
      </c>
      <c r="G2623" s="1" t="s">
        <v>2406</v>
      </c>
      <c r="H2623" s="1">
        <v>1.52896903455257E-3</v>
      </c>
      <c r="I2623" s="1" t="s">
        <v>2406</v>
      </c>
      <c r="J2623" s="1">
        <v>3.2169078622246202E-5</v>
      </c>
      <c r="K2623" s="1" t="s">
        <v>2406</v>
      </c>
      <c r="L2623" s="1">
        <v>5.8346451260149501E-4</v>
      </c>
      <c r="M2623" s="1" t="s">
        <v>2406</v>
      </c>
      <c r="N2623" s="1">
        <v>4.9385882448404995E-4</v>
      </c>
      <c r="O2623" s="1" t="s">
        <v>2406</v>
      </c>
    </row>
    <row r="2624" spans="1:15" x14ac:dyDescent="0.25">
      <c r="A2624" s="12" t="s">
        <v>3813</v>
      </c>
      <c r="B2624" s="12" t="s">
        <v>5886</v>
      </c>
      <c r="C2624" s="12" t="s">
        <v>1485</v>
      </c>
      <c r="D2624" s="12" t="s">
        <v>1975</v>
      </c>
      <c r="E2624" s="12" t="s">
        <v>2225</v>
      </c>
      <c r="F2624" s="1">
        <v>4.9166021347045898</v>
      </c>
      <c r="G2624" s="1" t="s">
        <v>2406</v>
      </c>
      <c r="H2624" s="1">
        <v>1.52896903455257E-3</v>
      </c>
      <c r="I2624" s="1" t="s">
        <v>2406</v>
      </c>
      <c r="J2624" s="1">
        <v>3.2169078622246202E-5</v>
      </c>
      <c r="K2624" s="1" t="s">
        <v>2406</v>
      </c>
      <c r="L2624" s="1">
        <v>5.8346451260149501E-4</v>
      </c>
      <c r="M2624" s="1" t="s">
        <v>2406</v>
      </c>
      <c r="N2624" s="1">
        <v>4.9385882448404995E-4</v>
      </c>
      <c r="O2624" s="1" t="s">
        <v>2406</v>
      </c>
    </row>
    <row r="2625" spans="1:15" x14ac:dyDescent="0.25">
      <c r="A2625" s="12" t="s">
        <v>3813</v>
      </c>
      <c r="B2625" s="12" t="s">
        <v>5887</v>
      </c>
      <c r="C2625" s="12" t="s">
        <v>1485</v>
      </c>
      <c r="D2625" s="12" t="s">
        <v>1914</v>
      </c>
      <c r="E2625" s="12" t="s">
        <v>2225</v>
      </c>
      <c r="F2625" s="1">
        <v>4.9166021347045898</v>
      </c>
      <c r="G2625" s="1" t="s">
        <v>2406</v>
      </c>
      <c r="H2625" s="1">
        <v>1.52896903455257E-3</v>
      </c>
      <c r="I2625" s="1" t="s">
        <v>2406</v>
      </c>
      <c r="J2625" s="1">
        <v>3.2169078622246202E-5</v>
      </c>
      <c r="K2625" s="1" t="s">
        <v>2406</v>
      </c>
      <c r="L2625" s="1">
        <v>5.8346451260149501E-4</v>
      </c>
      <c r="M2625" s="1" t="s">
        <v>2406</v>
      </c>
      <c r="N2625" s="1">
        <v>4.9385882448404995E-4</v>
      </c>
      <c r="O2625" s="1" t="s">
        <v>2406</v>
      </c>
    </row>
    <row r="2626" spans="1:15" x14ac:dyDescent="0.25">
      <c r="A2626" s="12" t="s">
        <v>5743</v>
      </c>
      <c r="B2626" s="12" t="s">
        <v>5888</v>
      </c>
      <c r="C2626" s="12" t="s">
        <v>1485</v>
      </c>
      <c r="D2626" s="12" t="s">
        <v>1594</v>
      </c>
      <c r="E2626" s="12" t="s">
        <v>2225</v>
      </c>
      <c r="F2626" s="1">
        <v>4.9166021347045898</v>
      </c>
      <c r="G2626" s="1" t="s">
        <v>2406</v>
      </c>
      <c r="H2626" s="1">
        <v>1.52896903455257E-3</v>
      </c>
      <c r="I2626" s="1" t="s">
        <v>2406</v>
      </c>
      <c r="J2626" s="1">
        <v>3.2169078622246202E-5</v>
      </c>
      <c r="K2626" s="1" t="s">
        <v>2406</v>
      </c>
      <c r="L2626" s="1">
        <v>5.8346451260149501E-4</v>
      </c>
      <c r="M2626" s="1" t="s">
        <v>2406</v>
      </c>
      <c r="N2626" s="1">
        <v>4.9385882448404995E-4</v>
      </c>
      <c r="O2626" s="1" t="s">
        <v>2406</v>
      </c>
    </row>
    <row r="2627" spans="1:15" x14ac:dyDescent="0.25">
      <c r="A2627" s="12" t="s">
        <v>4783</v>
      </c>
      <c r="B2627" s="12" t="s">
        <v>5889</v>
      </c>
      <c r="C2627" s="12" t="s">
        <v>1485</v>
      </c>
      <c r="D2627" s="12" t="s">
        <v>5890</v>
      </c>
      <c r="E2627" s="12" t="s">
        <v>2225</v>
      </c>
      <c r="F2627" s="1">
        <v>4.9166021347045898</v>
      </c>
      <c r="G2627" s="1" t="s">
        <v>2406</v>
      </c>
      <c r="H2627" s="1">
        <v>1.52896903455257E-3</v>
      </c>
      <c r="I2627" s="1" t="s">
        <v>2406</v>
      </c>
      <c r="J2627" s="1">
        <v>3.2169078622246202E-5</v>
      </c>
      <c r="K2627" s="1" t="s">
        <v>2406</v>
      </c>
      <c r="L2627" s="1">
        <v>5.8346451260149501E-4</v>
      </c>
      <c r="M2627" s="1" t="s">
        <v>2406</v>
      </c>
      <c r="N2627" s="1">
        <v>4.9385882448404995E-4</v>
      </c>
      <c r="O2627" s="1" t="s">
        <v>2406</v>
      </c>
    </row>
    <row r="2628" spans="1:15" x14ac:dyDescent="0.25">
      <c r="A2628" s="12" t="s">
        <v>5270</v>
      </c>
      <c r="B2628" s="12" t="s">
        <v>5891</v>
      </c>
      <c r="C2628" s="12" t="s">
        <v>1485</v>
      </c>
      <c r="D2628" s="12" t="s">
        <v>3557</v>
      </c>
      <c r="E2628" s="12" t="s">
        <v>2225</v>
      </c>
      <c r="F2628" s="1">
        <v>4.9166021347045898</v>
      </c>
      <c r="G2628" s="1" t="s">
        <v>2406</v>
      </c>
      <c r="H2628" s="1">
        <v>1.52896903455257E-3</v>
      </c>
      <c r="I2628" s="1" t="s">
        <v>2406</v>
      </c>
      <c r="J2628" s="1">
        <v>3.2169078622246202E-5</v>
      </c>
      <c r="K2628" s="1" t="s">
        <v>2406</v>
      </c>
      <c r="L2628" s="1">
        <v>5.8346451260149501E-4</v>
      </c>
      <c r="M2628" s="1" t="s">
        <v>2406</v>
      </c>
      <c r="N2628" s="1">
        <v>4.9385882448404995E-4</v>
      </c>
      <c r="O2628" s="1" t="s">
        <v>2406</v>
      </c>
    </row>
    <row r="2629" spans="1:15" x14ac:dyDescent="0.25">
      <c r="A2629" s="12" t="s">
        <v>3813</v>
      </c>
      <c r="B2629" s="12" t="s">
        <v>5892</v>
      </c>
      <c r="C2629" s="12" t="s">
        <v>1485</v>
      </c>
      <c r="D2629" s="12" t="s">
        <v>2035</v>
      </c>
      <c r="E2629" s="12" t="s">
        <v>2225</v>
      </c>
      <c r="F2629" s="1">
        <v>4.9166021347045898</v>
      </c>
      <c r="G2629" s="1" t="s">
        <v>2406</v>
      </c>
      <c r="H2629" s="1">
        <v>1.52896903455257E-3</v>
      </c>
      <c r="I2629" s="1" t="s">
        <v>2406</v>
      </c>
      <c r="J2629" s="1">
        <v>3.2169078622246202E-5</v>
      </c>
      <c r="K2629" s="1" t="s">
        <v>2406</v>
      </c>
      <c r="L2629" s="1">
        <v>5.8346451260149501E-4</v>
      </c>
      <c r="M2629" s="1" t="s">
        <v>2406</v>
      </c>
      <c r="N2629" s="1">
        <v>4.9385882448404995E-4</v>
      </c>
      <c r="O2629" s="1" t="s">
        <v>2406</v>
      </c>
    </row>
    <row r="2630" spans="1:15" x14ac:dyDescent="0.25">
      <c r="A2630" s="12" t="s">
        <v>996</v>
      </c>
      <c r="B2630" s="12" t="s">
        <v>5893</v>
      </c>
      <c r="C2630" s="12" t="s">
        <v>1485</v>
      </c>
      <c r="D2630" s="12" t="s">
        <v>5894</v>
      </c>
      <c r="E2630" s="12" t="s">
        <v>2225</v>
      </c>
      <c r="F2630" s="1">
        <v>2.5644600391387899</v>
      </c>
      <c r="G2630" s="1" t="s">
        <v>2406</v>
      </c>
      <c r="H2630" s="1">
        <v>2.1679799829144001E-4</v>
      </c>
      <c r="I2630" s="1" t="s">
        <v>2406</v>
      </c>
      <c r="J2630" s="1">
        <v>1.05396400613245E-4</v>
      </c>
      <c r="K2630" s="1" t="s">
        <v>2406</v>
      </c>
      <c r="L2630" s="1">
        <v>9.0908649144694198E-4</v>
      </c>
      <c r="M2630" s="1" t="s">
        <v>2406</v>
      </c>
      <c r="N2630" s="1">
        <v>7.57133588194847E-4</v>
      </c>
      <c r="O2630" s="1" t="s">
        <v>2406</v>
      </c>
    </row>
    <row r="2631" spans="1:15" x14ac:dyDescent="0.25">
      <c r="A2631" s="12" t="s">
        <v>5743</v>
      </c>
      <c r="B2631" s="12" t="s">
        <v>5895</v>
      </c>
      <c r="C2631" s="12" t="s">
        <v>1485</v>
      </c>
      <c r="D2631" s="12" t="s">
        <v>1570</v>
      </c>
      <c r="E2631" s="12" t="s">
        <v>2225</v>
      </c>
      <c r="F2631" s="1">
        <v>4.9166021347045898</v>
      </c>
      <c r="G2631" s="1" t="s">
        <v>2406</v>
      </c>
      <c r="H2631" s="1">
        <v>1.52896903455257E-3</v>
      </c>
      <c r="I2631" s="1" t="s">
        <v>2406</v>
      </c>
      <c r="J2631" s="1">
        <v>3.2169078622246202E-5</v>
      </c>
      <c r="K2631" s="1" t="s">
        <v>2406</v>
      </c>
      <c r="L2631" s="1">
        <v>5.8346451260149501E-4</v>
      </c>
      <c r="M2631" s="1" t="s">
        <v>2406</v>
      </c>
      <c r="N2631" s="1">
        <v>4.9385882448404995E-4</v>
      </c>
      <c r="O2631" s="1" t="s">
        <v>2406</v>
      </c>
    </row>
    <row r="2632" spans="1:15" x14ac:dyDescent="0.25">
      <c r="A2632" s="12" t="s">
        <v>3813</v>
      </c>
      <c r="B2632" s="12" t="s">
        <v>5896</v>
      </c>
      <c r="C2632" s="12" t="s">
        <v>1485</v>
      </c>
      <c r="D2632" s="12" t="s">
        <v>1768</v>
      </c>
      <c r="E2632" s="12" t="s">
        <v>2225</v>
      </c>
      <c r="F2632" s="1">
        <v>4.9166021347045898</v>
      </c>
      <c r="G2632" s="1" t="s">
        <v>2406</v>
      </c>
      <c r="H2632" s="1">
        <v>1.52896903455257E-3</v>
      </c>
      <c r="I2632" s="1" t="s">
        <v>2406</v>
      </c>
      <c r="J2632" s="1">
        <v>3.2169078622246202E-5</v>
      </c>
      <c r="K2632" s="1" t="s">
        <v>2406</v>
      </c>
      <c r="L2632" s="1">
        <v>5.8346451260149501E-4</v>
      </c>
      <c r="M2632" s="1" t="s">
        <v>2406</v>
      </c>
      <c r="N2632" s="1">
        <v>4.9385882448404995E-4</v>
      </c>
      <c r="O2632" s="1" t="s">
        <v>2406</v>
      </c>
    </row>
    <row r="2633" spans="1:15" x14ac:dyDescent="0.25">
      <c r="A2633" s="12" t="s">
        <v>5270</v>
      </c>
      <c r="B2633" s="12" t="s">
        <v>5897</v>
      </c>
      <c r="C2633" s="12" t="s">
        <v>1485</v>
      </c>
      <c r="D2633" s="12" t="s">
        <v>4529</v>
      </c>
      <c r="E2633" s="12" t="s">
        <v>2225</v>
      </c>
      <c r="F2633" s="1">
        <v>4.9166021347045898</v>
      </c>
      <c r="G2633" s="1" t="s">
        <v>2406</v>
      </c>
      <c r="H2633" s="1">
        <v>1.52896903455257E-3</v>
      </c>
      <c r="I2633" s="1" t="s">
        <v>2406</v>
      </c>
      <c r="J2633" s="1">
        <v>3.2169078622246202E-5</v>
      </c>
      <c r="K2633" s="1" t="s">
        <v>2406</v>
      </c>
      <c r="L2633" s="1">
        <v>5.8346451260149501E-4</v>
      </c>
      <c r="M2633" s="1" t="s">
        <v>2406</v>
      </c>
      <c r="N2633" s="1">
        <v>4.9385882448404995E-4</v>
      </c>
      <c r="O2633" s="1" t="s">
        <v>2406</v>
      </c>
    </row>
    <row r="2634" spans="1:15" x14ac:dyDescent="0.25">
      <c r="A2634" s="12" t="s">
        <v>997</v>
      </c>
      <c r="B2634" s="12" t="s">
        <v>5898</v>
      </c>
      <c r="C2634" s="12" t="s">
        <v>1485</v>
      </c>
      <c r="D2634" s="12" t="s">
        <v>5899</v>
      </c>
      <c r="E2634" s="12" t="s">
        <v>2225</v>
      </c>
      <c r="F2634" s="1">
        <v>3.4056410789489702</v>
      </c>
      <c r="G2634" s="1" t="s">
        <v>6771</v>
      </c>
      <c r="H2634" s="1">
        <v>0</v>
      </c>
      <c r="I2634" s="1" t="s">
        <v>2406</v>
      </c>
      <c r="J2634" s="1">
        <v>0</v>
      </c>
      <c r="K2634" s="1" t="s">
        <v>2406</v>
      </c>
      <c r="L2634" s="1">
        <v>0</v>
      </c>
      <c r="M2634" s="1" t="s">
        <v>2406</v>
      </c>
      <c r="N2634" s="1">
        <v>0</v>
      </c>
      <c r="O2634" s="1" t="s">
        <v>2406</v>
      </c>
    </row>
    <row r="2635" spans="1:15" x14ac:dyDescent="0.25">
      <c r="A2635" s="12" t="s">
        <v>5270</v>
      </c>
      <c r="B2635" s="12" t="s">
        <v>5900</v>
      </c>
      <c r="C2635" s="12" t="s">
        <v>1485</v>
      </c>
      <c r="D2635" s="12" t="s">
        <v>1740</v>
      </c>
      <c r="E2635" s="12" t="s">
        <v>2225</v>
      </c>
      <c r="F2635" s="1">
        <v>4.9166021347045898</v>
      </c>
      <c r="G2635" s="1" t="s">
        <v>2406</v>
      </c>
      <c r="H2635" s="1">
        <v>1.52896903455257E-3</v>
      </c>
      <c r="I2635" s="1" t="s">
        <v>2406</v>
      </c>
      <c r="J2635" s="1">
        <v>3.2169078622246202E-5</v>
      </c>
      <c r="K2635" s="1" t="s">
        <v>2406</v>
      </c>
      <c r="L2635" s="1">
        <v>5.8346451260149501E-4</v>
      </c>
      <c r="M2635" s="1" t="s">
        <v>2406</v>
      </c>
      <c r="N2635" s="1">
        <v>4.9385882448404995E-4</v>
      </c>
      <c r="O2635" s="1" t="s">
        <v>2406</v>
      </c>
    </row>
    <row r="2636" spans="1:15" x14ac:dyDescent="0.25">
      <c r="A2636" s="12" t="s">
        <v>5743</v>
      </c>
      <c r="B2636" s="12" t="s">
        <v>5901</v>
      </c>
      <c r="C2636" s="12" t="s">
        <v>1485</v>
      </c>
      <c r="D2636" s="12" t="s">
        <v>3725</v>
      </c>
      <c r="E2636" s="12" t="s">
        <v>2225</v>
      </c>
      <c r="F2636" s="1">
        <v>4.9166021347045898</v>
      </c>
      <c r="G2636" s="1" t="s">
        <v>2406</v>
      </c>
      <c r="H2636" s="1">
        <v>1.52896903455257E-3</v>
      </c>
      <c r="I2636" s="1" t="s">
        <v>2406</v>
      </c>
      <c r="J2636" s="1">
        <v>3.2169078622246202E-5</v>
      </c>
      <c r="K2636" s="1" t="s">
        <v>2406</v>
      </c>
      <c r="L2636" s="1">
        <v>5.8346451260149501E-4</v>
      </c>
      <c r="M2636" s="1" t="s">
        <v>2406</v>
      </c>
      <c r="N2636" s="1">
        <v>4.9385882448404995E-4</v>
      </c>
      <c r="O2636" s="1" t="s">
        <v>2406</v>
      </c>
    </row>
    <row r="2637" spans="1:15" x14ac:dyDescent="0.25">
      <c r="A2637" s="12" t="s">
        <v>5743</v>
      </c>
      <c r="B2637" s="12" t="s">
        <v>5902</v>
      </c>
      <c r="C2637" s="12" t="s">
        <v>1485</v>
      </c>
      <c r="D2637" s="12" t="s">
        <v>1484</v>
      </c>
      <c r="E2637" s="12" t="s">
        <v>2225</v>
      </c>
      <c r="F2637" s="1">
        <v>4.9166021347045898</v>
      </c>
      <c r="G2637" s="1" t="s">
        <v>2406</v>
      </c>
      <c r="H2637" s="1">
        <v>1.52896903455257E-3</v>
      </c>
      <c r="I2637" s="1" t="s">
        <v>2406</v>
      </c>
      <c r="J2637" s="1">
        <v>3.2169078622246202E-5</v>
      </c>
      <c r="K2637" s="1" t="s">
        <v>2406</v>
      </c>
      <c r="L2637" s="1">
        <v>5.8346451260149501E-4</v>
      </c>
      <c r="M2637" s="1" t="s">
        <v>2406</v>
      </c>
      <c r="N2637" s="1">
        <v>4.9385882448404995E-4</v>
      </c>
      <c r="O2637" s="1" t="s">
        <v>2406</v>
      </c>
    </row>
    <row r="2638" spans="1:15" x14ac:dyDescent="0.25">
      <c r="A2638" s="12" t="s">
        <v>997</v>
      </c>
      <c r="B2638" s="12" t="s">
        <v>5903</v>
      </c>
      <c r="C2638" s="12" t="s">
        <v>1485</v>
      </c>
      <c r="D2638" s="12" t="s">
        <v>2181</v>
      </c>
      <c r="E2638" s="12" t="s">
        <v>2225</v>
      </c>
      <c r="F2638" s="1">
        <v>3.4056410789489702</v>
      </c>
      <c r="G2638" s="1" t="s">
        <v>6771</v>
      </c>
      <c r="H2638" s="1">
        <v>0</v>
      </c>
      <c r="I2638" s="1" t="s">
        <v>2406</v>
      </c>
      <c r="J2638" s="1">
        <v>0</v>
      </c>
      <c r="K2638" s="1" t="s">
        <v>2406</v>
      </c>
      <c r="L2638" s="1">
        <v>0</v>
      </c>
      <c r="M2638" s="1" t="s">
        <v>2406</v>
      </c>
      <c r="N2638" s="1">
        <v>0</v>
      </c>
      <c r="O2638" s="1" t="s">
        <v>2406</v>
      </c>
    </row>
    <row r="2639" spans="1:15" x14ac:dyDescent="0.25">
      <c r="A2639" s="12" t="s">
        <v>997</v>
      </c>
      <c r="B2639" s="12" t="s">
        <v>5904</v>
      </c>
      <c r="C2639" s="12" t="s">
        <v>1485</v>
      </c>
      <c r="D2639" s="12" t="s">
        <v>5905</v>
      </c>
      <c r="E2639" s="12" t="s">
        <v>2225</v>
      </c>
      <c r="F2639" s="1">
        <v>3.4056410789489702</v>
      </c>
      <c r="G2639" s="1" t="s">
        <v>6771</v>
      </c>
      <c r="H2639" s="1">
        <v>0</v>
      </c>
      <c r="I2639" s="1" t="s">
        <v>2406</v>
      </c>
      <c r="J2639" s="1">
        <v>0</v>
      </c>
      <c r="K2639" s="1" t="s">
        <v>2406</v>
      </c>
      <c r="L2639" s="1">
        <v>0</v>
      </c>
      <c r="M2639" s="1" t="s">
        <v>2406</v>
      </c>
      <c r="N2639" s="1">
        <v>0</v>
      </c>
      <c r="O2639" s="1" t="s">
        <v>2406</v>
      </c>
    </row>
    <row r="2640" spans="1:15" x14ac:dyDescent="0.25">
      <c r="A2640" s="12" t="s">
        <v>5743</v>
      </c>
      <c r="B2640" s="12" t="s">
        <v>5906</v>
      </c>
      <c r="C2640" s="12" t="s">
        <v>1485</v>
      </c>
      <c r="D2640" s="12" t="s">
        <v>2071</v>
      </c>
      <c r="E2640" s="12" t="s">
        <v>2225</v>
      </c>
      <c r="F2640" s="1">
        <v>4.9166021347045898</v>
      </c>
      <c r="G2640" s="1" t="s">
        <v>2406</v>
      </c>
      <c r="H2640" s="1">
        <v>1.52896903455257E-3</v>
      </c>
      <c r="I2640" s="1" t="s">
        <v>2406</v>
      </c>
      <c r="J2640" s="1">
        <v>3.2169078622246202E-5</v>
      </c>
      <c r="K2640" s="1" t="s">
        <v>2406</v>
      </c>
      <c r="L2640" s="1">
        <v>5.8346451260149501E-4</v>
      </c>
      <c r="M2640" s="1" t="s">
        <v>2406</v>
      </c>
      <c r="N2640" s="1">
        <v>4.9385882448404995E-4</v>
      </c>
      <c r="O2640" s="1" t="s">
        <v>2406</v>
      </c>
    </row>
    <row r="2641" spans="1:15" x14ac:dyDescent="0.25">
      <c r="A2641" s="12" t="s">
        <v>996</v>
      </c>
      <c r="B2641" s="12" t="s">
        <v>5907</v>
      </c>
      <c r="C2641" s="12" t="s">
        <v>1485</v>
      </c>
      <c r="D2641" s="12" t="s">
        <v>1524</v>
      </c>
      <c r="E2641" s="12" t="s">
        <v>2225</v>
      </c>
      <c r="F2641" s="1">
        <v>2.5644600391387899</v>
      </c>
      <c r="G2641" s="1" t="s">
        <v>2406</v>
      </c>
      <c r="H2641" s="1">
        <v>2.1679799829144001E-4</v>
      </c>
      <c r="I2641" s="1" t="s">
        <v>2406</v>
      </c>
      <c r="J2641" s="1">
        <v>1.05396400613245E-4</v>
      </c>
      <c r="K2641" s="1" t="s">
        <v>2406</v>
      </c>
      <c r="L2641" s="1">
        <v>9.0908649144694198E-4</v>
      </c>
      <c r="M2641" s="1" t="s">
        <v>2406</v>
      </c>
      <c r="N2641" s="1">
        <v>7.57133588194847E-4</v>
      </c>
      <c r="O2641" s="1" t="s">
        <v>2406</v>
      </c>
    </row>
    <row r="2642" spans="1:15" x14ac:dyDescent="0.25">
      <c r="A2642" s="12" t="s">
        <v>997</v>
      </c>
      <c r="B2642" s="12" t="s">
        <v>5908</v>
      </c>
      <c r="C2642" s="12" t="s">
        <v>1485</v>
      </c>
      <c r="D2642" s="12" t="s">
        <v>5909</v>
      </c>
      <c r="E2642" s="12" t="s">
        <v>2225</v>
      </c>
      <c r="F2642" s="1">
        <v>3.4056410789489702</v>
      </c>
      <c r="G2642" s="1" t="s">
        <v>6771</v>
      </c>
      <c r="H2642" s="1">
        <v>0</v>
      </c>
      <c r="I2642" s="1" t="s">
        <v>2406</v>
      </c>
      <c r="J2642" s="1">
        <v>0</v>
      </c>
      <c r="K2642" s="1" t="s">
        <v>2406</v>
      </c>
      <c r="L2642" s="1">
        <v>0</v>
      </c>
      <c r="M2642" s="1" t="s">
        <v>2406</v>
      </c>
      <c r="N2642" s="1">
        <v>0</v>
      </c>
      <c r="O2642" s="1" t="s">
        <v>2406</v>
      </c>
    </row>
    <row r="2643" spans="1:15" x14ac:dyDescent="0.25">
      <c r="A2643" s="12" t="s">
        <v>5270</v>
      </c>
      <c r="B2643" s="12" t="s">
        <v>5910</v>
      </c>
      <c r="C2643" s="12" t="s">
        <v>1485</v>
      </c>
      <c r="D2643" s="12" t="s">
        <v>1896</v>
      </c>
      <c r="E2643" s="12" t="s">
        <v>2225</v>
      </c>
      <c r="F2643" s="1">
        <v>4.9166021347045898</v>
      </c>
      <c r="G2643" s="1" t="s">
        <v>2406</v>
      </c>
      <c r="H2643" s="1">
        <v>1.52896903455257E-3</v>
      </c>
      <c r="I2643" s="1" t="s">
        <v>2406</v>
      </c>
      <c r="J2643" s="1">
        <v>3.2169078622246202E-5</v>
      </c>
      <c r="K2643" s="1" t="s">
        <v>2406</v>
      </c>
      <c r="L2643" s="1">
        <v>5.8346451260149501E-4</v>
      </c>
      <c r="M2643" s="1" t="s">
        <v>2406</v>
      </c>
      <c r="N2643" s="1">
        <v>4.9385882448404995E-4</v>
      </c>
      <c r="O2643" s="1" t="s">
        <v>2406</v>
      </c>
    </row>
    <row r="2644" spans="1:15" x14ac:dyDescent="0.25">
      <c r="A2644" s="12" t="s">
        <v>3813</v>
      </c>
      <c r="B2644" s="12" t="s">
        <v>5911</v>
      </c>
      <c r="C2644" s="12" t="s">
        <v>1485</v>
      </c>
      <c r="D2644" s="12" t="s">
        <v>1584</v>
      </c>
      <c r="E2644" s="12" t="s">
        <v>2225</v>
      </c>
      <c r="F2644" s="1">
        <v>4.9166021347045898</v>
      </c>
      <c r="G2644" s="1" t="s">
        <v>2406</v>
      </c>
      <c r="H2644" s="1">
        <v>1.52896903455257E-3</v>
      </c>
      <c r="I2644" s="1" t="s">
        <v>2406</v>
      </c>
      <c r="J2644" s="1">
        <v>3.2169078622246202E-5</v>
      </c>
      <c r="K2644" s="1" t="s">
        <v>2406</v>
      </c>
      <c r="L2644" s="1">
        <v>5.8346451260149501E-4</v>
      </c>
      <c r="M2644" s="1" t="s">
        <v>2406</v>
      </c>
      <c r="N2644" s="1">
        <v>4.9385882448404995E-4</v>
      </c>
      <c r="O2644" s="1" t="s">
        <v>2406</v>
      </c>
    </row>
    <row r="2645" spans="1:15" x14ac:dyDescent="0.25">
      <c r="A2645" s="12" t="s">
        <v>3813</v>
      </c>
      <c r="B2645" s="12" t="s">
        <v>5912</v>
      </c>
      <c r="C2645" s="12" t="s">
        <v>1485</v>
      </c>
      <c r="D2645" s="12" t="s">
        <v>1526</v>
      </c>
      <c r="E2645" s="12" t="s">
        <v>2225</v>
      </c>
      <c r="F2645" s="1">
        <v>4.9166021347045898</v>
      </c>
      <c r="G2645" s="1" t="s">
        <v>2406</v>
      </c>
      <c r="H2645" s="1">
        <v>1.52896903455257E-3</v>
      </c>
      <c r="I2645" s="1" t="s">
        <v>2406</v>
      </c>
      <c r="J2645" s="1">
        <v>3.2169078622246202E-5</v>
      </c>
      <c r="K2645" s="1" t="s">
        <v>2406</v>
      </c>
      <c r="L2645" s="1">
        <v>5.8346451260149501E-4</v>
      </c>
      <c r="M2645" s="1" t="s">
        <v>2406</v>
      </c>
      <c r="N2645" s="1">
        <v>4.9385882448404995E-4</v>
      </c>
      <c r="O2645" s="1" t="s">
        <v>2406</v>
      </c>
    </row>
    <row r="2646" spans="1:15" x14ac:dyDescent="0.25">
      <c r="A2646" s="12" t="s">
        <v>997</v>
      </c>
      <c r="B2646" s="12" t="s">
        <v>5913</v>
      </c>
      <c r="C2646" s="12" t="s">
        <v>1485</v>
      </c>
      <c r="D2646" s="12" t="s">
        <v>2942</v>
      </c>
      <c r="E2646" s="12" t="s">
        <v>2225</v>
      </c>
      <c r="F2646" s="1">
        <v>3.4056410789489702</v>
      </c>
      <c r="G2646" s="1" t="s">
        <v>6771</v>
      </c>
      <c r="H2646" s="1">
        <v>0</v>
      </c>
      <c r="I2646" s="1" t="s">
        <v>2406</v>
      </c>
      <c r="J2646" s="1">
        <v>0</v>
      </c>
      <c r="K2646" s="1" t="s">
        <v>2406</v>
      </c>
      <c r="L2646" s="1">
        <v>0</v>
      </c>
      <c r="M2646" s="1" t="s">
        <v>2406</v>
      </c>
      <c r="N2646" s="1">
        <v>0</v>
      </c>
      <c r="O2646" s="1" t="s">
        <v>2406</v>
      </c>
    </row>
    <row r="2647" spans="1:15" x14ac:dyDescent="0.25">
      <c r="A2647" s="12" t="s">
        <v>3813</v>
      </c>
      <c r="B2647" s="12" t="s">
        <v>5914</v>
      </c>
      <c r="C2647" s="12" t="s">
        <v>1485</v>
      </c>
      <c r="D2647" s="12" t="s">
        <v>1502</v>
      </c>
      <c r="E2647" s="12" t="s">
        <v>2225</v>
      </c>
      <c r="F2647" s="1">
        <v>4.9166021347045898</v>
      </c>
      <c r="G2647" s="1" t="s">
        <v>2406</v>
      </c>
      <c r="H2647" s="1">
        <v>1.52896903455257E-3</v>
      </c>
      <c r="I2647" s="1" t="s">
        <v>2406</v>
      </c>
      <c r="J2647" s="1">
        <v>3.2169078622246202E-5</v>
      </c>
      <c r="K2647" s="1" t="s">
        <v>2406</v>
      </c>
      <c r="L2647" s="1">
        <v>5.8346451260149501E-4</v>
      </c>
      <c r="M2647" s="1" t="s">
        <v>2406</v>
      </c>
      <c r="N2647" s="1">
        <v>4.9385882448404995E-4</v>
      </c>
      <c r="O2647" s="1" t="s">
        <v>2406</v>
      </c>
    </row>
    <row r="2648" spans="1:15" x14ac:dyDescent="0.25">
      <c r="A2648" s="12" t="s">
        <v>3813</v>
      </c>
      <c r="B2648" s="12" t="s">
        <v>5915</v>
      </c>
      <c r="C2648" s="12" t="s">
        <v>1485</v>
      </c>
      <c r="D2648" s="12" t="s">
        <v>5916</v>
      </c>
      <c r="E2648" s="12" t="s">
        <v>2225</v>
      </c>
      <c r="F2648" s="1">
        <v>4.9166021347045898</v>
      </c>
      <c r="G2648" s="1" t="s">
        <v>2406</v>
      </c>
      <c r="H2648" s="1">
        <v>1.52896903455257E-3</v>
      </c>
      <c r="I2648" s="1" t="s">
        <v>2406</v>
      </c>
      <c r="J2648" s="1">
        <v>3.2169078622246202E-5</v>
      </c>
      <c r="K2648" s="1" t="s">
        <v>2406</v>
      </c>
      <c r="L2648" s="1">
        <v>5.8346451260149501E-4</v>
      </c>
      <c r="M2648" s="1" t="s">
        <v>2406</v>
      </c>
      <c r="N2648" s="1">
        <v>4.9385882448404995E-4</v>
      </c>
      <c r="O2648" s="1" t="s">
        <v>2406</v>
      </c>
    </row>
    <row r="2649" spans="1:15" x14ac:dyDescent="0.25">
      <c r="A2649" s="12" t="s">
        <v>3813</v>
      </c>
      <c r="B2649" s="12" t="s">
        <v>5917</v>
      </c>
      <c r="C2649" s="12" t="s">
        <v>1485</v>
      </c>
      <c r="D2649" s="12" t="s">
        <v>5918</v>
      </c>
      <c r="E2649" s="12" t="s">
        <v>2225</v>
      </c>
      <c r="F2649" s="1">
        <v>4.9166021347045898</v>
      </c>
      <c r="G2649" s="1" t="s">
        <v>2406</v>
      </c>
      <c r="H2649" s="1">
        <v>1.52896903455257E-3</v>
      </c>
      <c r="I2649" s="1" t="s">
        <v>2406</v>
      </c>
      <c r="J2649" s="1">
        <v>3.2169078622246202E-5</v>
      </c>
      <c r="K2649" s="1" t="s">
        <v>2406</v>
      </c>
      <c r="L2649" s="1">
        <v>5.8346451260149501E-4</v>
      </c>
      <c r="M2649" s="1" t="s">
        <v>2406</v>
      </c>
      <c r="N2649" s="1">
        <v>4.9385882448404995E-4</v>
      </c>
      <c r="O2649" s="1" t="s">
        <v>2406</v>
      </c>
    </row>
    <row r="2650" spans="1:15" x14ac:dyDescent="0.25">
      <c r="A2650" s="12" t="s">
        <v>5270</v>
      </c>
      <c r="B2650" s="12" t="s">
        <v>5919</v>
      </c>
      <c r="C2650" s="12" t="s">
        <v>1485</v>
      </c>
      <c r="D2650" s="12" t="s">
        <v>1699</v>
      </c>
      <c r="E2650" s="12" t="s">
        <v>2225</v>
      </c>
      <c r="F2650" s="1">
        <v>4.9166021347045898</v>
      </c>
      <c r="G2650" s="1" t="s">
        <v>2406</v>
      </c>
      <c r="H2650" s="1">
        <v>1.52896903455257E-3</v>
      </c>
      <c r="I2650" s="1" t="s">
        <v>2406</v>
      </c>
      <c r="J2650" s="1">
        <v>3.2169078622246202E-5</v>
      </c>
      <c r="K2650" s="1" t="s">
        <v>2406</v>
      </c>
      <c r="L2650" s="1">
        <v>5.8346451260149501E-4</v>
      </c>
      <c r="M2650" s="1" t="s">
        <v>2406</v>
      </c>
      <c r="N2650" s="1">
        <v>4.9385882448404995E-4</v>
      </c>
      <c r="O2650" s="1" t="s">
        <v>2406</v>
      </c>
    </row>
    <row r="2651" spans="1:15" x14ac:dyDescent="0.25">
      <c r="A2651" s="12" t="s">
        <v>5270</v>
      </c>
      <c r="B2651" s="12" t="s">
        <v>5920</v>
      </c>
      <c r="C2651" s="12" t="s">
        <v>1485</v>
      </c>
      <c r="D2651" s="12" t="s">
        <v>1913</v>
      </c>
      <c r="E2651" s="12" t="s">
        <v>2225</v>
      </c>
      <c r="F2651" s="1">
        <v>4.9166021347045898</v>
      </c>
      <c r="G2651" s="1" t="s">
        <v>2406</v>
      </c>
      <c r="H2651" s="1">
        <v>1.52896903455257E-3</v>
      </c>
      <c r="I2651" s="1" t="s">
        <v>2406</v>
      </c>
      <c r="J2651" s="1">
        <v>3.2169078622246202E-5</v>
      </c>
      <c r="K2651" s="1" t="s">
        <v>2406</v>
      </c>
      <c r="L2651" s="1">
        <v>5.8346451260149501E-4</v>
      </c>
      <c r="M2651" s="1" t="s">
        <v>2406</v>
      </c>
      <c r="N2651" s="1">
        <v>4.9385882448404995E-4</v>
      </c>
      <c r="O2651" s="1" t="s">
        <v>2406</v>
      </c>
    </row>
    <row r="2652" spans="1:15" x14ac:dyDescent="0.25">
      <c r="A2652" s="12" t="s">
        <v>3813</v>
      </c>
      <c r="B2652" s="12" t="s">
        <v>5921</v>
      </c>
      <c r="C2652" s="12" t="s">
        <v>1485</v>
      </c>
      <c r="D2652" s="12" t="s">
        <v>2124</v>
      </c>
      <c r="E2652" s="12" t="s">
        <v>2225</v>
      </c>
      <c r="F2652" s="1">
        <v>4.9166021347045898</v>
      </c>
      <c r="G2652" s="1" t="s">
        <v>2406</v>
      </c>
      <c r="H2652" s="1">
        <v>1.52896903455257E-3</v>
      </c>
      <c r="I2652" s="1" t="s">
        <v>2406</v>
      </c>
      <c r="J2652" s="1">
        <v>3.2169078622246202E-5</v>
      </c>
      <c r="K2652" s="1" t="s">
        <v>2406</v>
      </c>
      <c r="L2652" s="1">
        <v>5.8346451260149501E-4</v>
      </c>
      <c r="M2652" s="1" t="s">
        <v>2406</v>
      </c>
      <c r="N2652" s="1">
        <v>4.9385882448404995E-4</v>
      </c>
      <c r="O2652" s="1" t="s">
        <v>2406</v>
      </c>
    </row>
    <row r="2653" spans="1:15" x14ac:dyDescent="0.25">
      <c r="A2653" s="12" t="s">
        <v>5743</v>
      </c>
      <c r="B2653" s="12" t="s">
        <v>5922</v>
      </c>
      <c r="C2653" s="12" t="s">
        <v>1485</v>
      </c>
      <c r="D2653" s="12" t="s">
        <v>5923</v>
      </c>
      <c r="E2653" s="12" t="s">
        <v>2225</v>
      </c>
      <c r="F2653" s="1">
        <v>4.9166021347045898</v>
      </c>
      <c r="G2653" s="1" t="s">
        <v>2406</v>
      </c>
      <c r="H2653" s="1">
        <v>1.52896903455257E-3</v>
      </c>
      <c r="I2653" s="1" t="s">
        <v>2406</v>
      </c>
      <c r="J2653" s="1">
        <v>3.2169078622246202E-5</v>
      </c>
      <c r="K2653" s="1" t="s">
        <v>2406</v>
      </c>
      <c r="L2653" s="1">
        <v>5.8346451260149501E-4</v>
      </c>
      <c r="M2653" s="1" t="s">
        <v>2406</v>
      </c>
      <c r="N2653" s="1">
        <v>4.9385882448404995E-4</v>
      </c>
      <c r="O2653" s="1" t="s">
        <v>2406</v>
      </c>
    </row>
    <row r="2654" spans="1:15" x14ac:dyDescent="0.25">
      <c r="A2654" s="12" t="s">
        <v>5270</v>
      </c>
      <c r="B2654" s="12" t="s">
        <v>5924</v>
      </c>
      <c r="C2654" s="12" t="s">
        <v>1485</v>
      </c>
      <c r="D2654" s="12" t="s">
        <v>1759</v>
      </c>
      <c r="E2654" s="12" t="s">
        <v>2225</v>
      </c>
      <c r="F2654" s="1">
        <v>4.9166021347045898</v>
      </c>
      <c r="G2654" s="1" t="s">
        <v>2406</v>
      </c>
      <c r="H2654" s="1">
        <v>1.52896903455257E-3</v>
      </c>
      <c r="I2654" s="1" t="s">
        <v>2406</v>
      </c>
      <c r="J2654" s="1">
        <v>3.2169078622246202E-5</v>
      </c>
      <c r="K2654" s="1" t="s">
        <v>2406</v>
      </c>
      <c r="L2654" s="1">
        <v>5.8346451260149501E-4</v>
      </c>
      <c r="M2654" s="1" t="s">
        <v>2406</v>
      </c>
      <c r="N2654" s="1">
        <v>4.9385882448404995E-4</v>
      </c>
      <c r="O2654" s="1" t="s">
        <v>2406</v>
      </c>
    </row>
    <row r="2655" spans="1:15" x14ac:dyDescent="0.25">
      <c r="A2655" s="12" t="s">
        <v>3813</v>
      </c>
      <c r="B2655" s="12" t="s">
        <v>5925</v>
      </c>
      <c r="C2655" s="12" t="s">
        <v>1485</v>
      </c>
      <c r="D2655" s="12" t="s">
        <v>1939</v>
      </c>
      <c r="E2655" s="12" t="s">
        <v>2225</v>
      </c>
      <c r="F2655" s="1">
        <v>4.9166021347045898</v>
      </c>
      <c r="G2655" s="1" t="s">
        <v>2406</v>
      </c>
      <c r="H2655" s="1">
        <v>1.52896903455257E-3</v>
      </c>
      <c r="I2655" s="1" t="s">
        <v>2406</v>
      </c>
      <c r="J2655" s="1">
        <v>3.2169078622246202E-5</v>
      </c>
      <c r="K2655" s="1" t="s">
        <v>2406</v>
      </c>
      <c r="L2655" s="1">
        <v>5.8346451260149501E-4</v>
      </c>
      <c r="M2655" s="1" t="s">
        <v>2406</v>
      </c>
      <c r="N2655" s="1">
        <v>4.9385882448404995E-4</v>
      </c>
      <c r="O2655" s="1" t="s">
        <v>2406</v>
      </c>
    </row>
    <row r="2656" spans="1:15" x14ac:dyDescent="0.25">
      <c r="A2656" s="12" t="s">
        <v>997</v>
      </c>
      <c r="B2656" s="12" t="s">
        <v>5926</v>
      </c>
      <c r="C2656" s="12" t="s">
        <v>1485</v>
      </c>
      <c r="D2656" s="12" t="s">
        <v>2006</v>
      </c>
      <c r="E2656" s="12" t="s">
        <v>2225</v>
      </c>
      <c r="F2656" s="1">
        <v>3.4056410789489702</v>
      </c>
      <c r="G2656" s="1" t="s">
        <v>6771</v>
      </c>
      <c r="H2656" s="1">
        <v>0</v>
      </c>
      <c r="I2656" s="1" t="s">
        <v>2406</v>
      </c>
      <c r="J2656" s="1">
        <v>0</v>
      </c>
      <c r="K2656" s="1" t="s">
        <v>2406</v>
      </c>
      <c r="L2656" s="1">
        <v>0</v>
      </c>
      <c r="M2656" s="1" t="s">
        <v>2406</v>
      </c>
      <c r="N2656" s="1">
        <v>0</v>
      </c>
      <c r="O2656" s="1" t="s">
        <v>2406</v>
      </c>
    </row>
    <row r="2657" spans="1:15" x14ac:dyDescent="0.25">
      <c r="A2657" s="12" t="s">
        <v>5270</v>
      </c>
      <c r="B2657" s="12" t="s">
        <v>5927</v>
      </c>
      <c r="C2657" s="12" t="s">
        <v>1485</v>
      </c>
      <c r="D2657" s="12" t="s">
        <v>5928</v>
      </c>
      <c r="E2657" s="12" t="s">
        <v>2225</v>
      </c>
      <c r="F2657" s="1">
        <v>4.9166021347045898</v>
      </c>
      <c r="G2657" s="1" t="s">
        <v>2406</v>
      </c>
      <c r="H2657" s="1">
        <v>1.52896903455257E-3</v>
      </c>
      <c r="I2657" s="1" t="s">
        <v>2406</v>
      </c>
      <c r="J2657" s="1">
        <v>3.2169078622246202E-5</v>
      </c>
      <c r="K2657" s="1" t="s">
        <v>2406</v>
      </c>
      <c r="L2657" s="1">
        <v>5.8346451260149501E-4</v>
      </c>
      <c r="M2657" s="1" t="s">
        <v>2406</v>
      </c>
      <c r="N2657" s="1">
        <v>4.9385882448404995E-4</v>
      </c>
      <c r="O2657" s="1" t="s">
        <v>2406</v>
      </c>
    </row>
    <row r="2658" spans="1:15" x14ac:dyDescent="0.25">
      <c r="A2658" s="12" t="s">
        <v>5270</v>
      </c>
      <c r="B2658" s="12" t="s">
        <v>5929</v>
      </c>
      <c r="C2658" s="12" t="s">
        <v>1485</v>
      </c>
      <c r="D2658" s="12" t="s">
        <v>5930</v>
      </c>
      <c r="E2658" s="12" t="s">
        <v>2225</v>
      </c>
      <c r="F2658" s="1">
        <v>4.9166021347045898</v>
      </c>
      <c r="G2658" s="1" t="s">
        <v>2406</v>
      </c>
      <c r="H2658" s="1">
        <v>1.52896903455257E-3</v>
      </c>
      <c r="I2658" s="1" t="s">
        <v>2406</v>
      </c>
      <c r="J2658" s="1">
        <v>3.2169078622246202E-5</v>
      </c>
      <c r="K2658" s="1" t="s">
        <v>2406</v>
      </c>
      <c r="L2658" s="1">
        <v>5.8346451260149501E-4</v>
      </c>
      <c r="M2658" s="1" t="s">
        <v>2406</v>
      </c>
      <c r="N2658" s="1">
        <v>4.9385882448404995E-4</v>
      </c>
      <c r="O2658" s="1" t="s">
        <v>2406</v>
      </c>
    </row>
    <row r="2659" spans="1:15" x14ac:dyDescent="0.25">
      <c r="A2659" s="12" t="s">
        <v>997</v>
      </c>
      <c r="B2659" s="12" t="s">
        <v>5931</v>
      </c>
      <c r="C2659" s="12" t="s">
        <v>1485</v>
      </c>
      <c r="D2659" s="12" t="s">
        <v>5932</v>
      </c>
      <c r="E2659" s="12" t="s">
        <v>2225</v>
      </c>
      <c r="F2659" s="1">
        <v>3.4056410789489702</v>
      </c>
      <c r="G2659" s="1" t="s">
        <v>6771</v>
      </c>
      <c r="H2659" s="1">
        <v>0</v>
      </c>
      <c r="I2659" s="1" t="s">
        <v>2406</v>
      </c>
      <c r="J2659" s="1">
        <v>0</v>
      </c>
      <c r="K2659" s="1" t="s">
        <v>2406</v>
      </c>
      <c r="L2659" s="1">
        <v>0</v>
      </c>
      <c r="M2659" s="1" t="s">
        <v>2406</v>
      </c>
      <c r="N2659" s="1">
        <v>0</v>
      </c>
      <c r="O2659" s="1" t="s">
        <v>2406</v>
      </c>
    </row>
    <row r="2660" spans="1:15" x14ac:dyDescent="0.25">
      <c r="A2660" s="12" t="s">
        <v>3813</v>
      </c>
      <c r="B2660" s="12" t="s">
        <v>5933</v>
      </c>
      <c r="C2660" s="12" t="s">
        <v>1485</v>
      </c>
      <c r="D2660" s="12" t="s">
        <v>5934</v>
      </c>
      <c r="E2660" s="12" t="s">
        <v>2225</v>
      </c>
      <c r="F2660" s="1">
        <v>4.9166021347045898</v>
      </c>
      <c r="G2660" s="1" t="s">
        <v>2406</v>
      </c>
      <c r="H2660" s="1">
        <v>1.52896903455257E-3</v>
      </c>
      <c r="I2660" s="1" t="s">
        <v>2406</v>
      </c>
      <c r="J2660" s="1">
        <v>3.2169078622246202E-5</v>
      </c>
      <c r="K2660" s="1" t="s">
        <v>2406</v>
      </c>
      <c r="L2660" s="1">
        <v>5.8346451260149501E-4</v>
      </c>
      <c r="M2660" s="1" t="s">
        <v>2406</v>
      </c>
      <c r="N2660" s="1">
        <v>4.9385882448404995E-4</v>
      </c>
      <c r="O2660" s="1" t="s">
        <v>2406</v>
      </c>
    </row>
    <row r="2661" spans="1:15" x14ac:dyDescent="0.25">
      <c r="A2661" s="12" t="s">
        <v>3813</v>
      </c>
      <c r="B2661" s="12" t="s">
        <v>5935</v>
      </c>
      <c r="C2661" s="12" t="s">
        <v>1485</v>
      </c>
      <c r="D2661" s="12" t="s">
        <v>5936</v>
      </c>
      <c r="E2661" s="12" t="s">
        <v>2225</v>
      </c>
      <c r="F2661" s="1">
        <v>4.9166021347045898</v>
      </c>
      <c r="G2661" s="1" t="s">
        <v>2406</v>
      </c>
      <c r="H2661" s="1">
        <v>1.52896903455257E-3</v>
      </c>
      <c r="I2661" s="1" t="s">
        <v>2406</v>
      </c>
      <c r="J2661" s="1">
        <v>3.2169078622246202E-5</v>
      </c>
      <c r="K2661" s="1" t="s">
        <v>2406</v>
      </c>
      <c r="L2661" s="1">
        <v>5.8346451260149501E-4</v>
      </c>
      <c r="M2661" s="1" t="s">
        <v>2406</v>
      </c>
      <c r="N2661" s="1">
        <v>4.9385882448404995E-4</v>
      </c>
      <c r="O2661" s="1" t="s">
        <v>2406</v>
      </c>
    </row>
    <row r="2662" spans="1:15" x14ac:dyDescent="0.25">
      <c r="A2662" s="12" t="s">
        <v>5270</v>
      </c>
      <c r="B2662" s="12" t="s">
        <v>5937</v>
      </c>
      <c r="C2662" s="12" t="s">
        <v>1485</v>
      </c>
      <c r="D2662" s="12" t="s">
        <v>1941</v>
      </c>
      <c r="E2662" s="12" t="s">
        <v>2225</v>
      </c>
      <c r="F2662" s="1">
        <v>4.9166021347045898</v>
      </c>
      <c r="G2662" s="1" t="s">
        <v>2406</v>
      </c>
      <c r="H2662" s="1">
        <v>1.52896903455257E-3</v>
      </c>
      <c r="I2662" s="1" t="s">
        <v>2406</v>
      </c>
      <c r="J2662" s="1">
        <v>3.2169078622246202E-5</v>
      </c>
      <c r="K2662" s="1" t="s">
        <v>2406</v>
      </c>
      <c r="L2662" s="1">
        <v>5.8346451260149501E-4</v>
      </c>
      <c r="M2662" s="1" t="s">
        <v>2406</v>
      </c>
      <c r="N2662" s="1">
        <v>4.9385882448404995E-4</v>
      </c>
      <c r="O2662" s="1" t="s">
        <v>2406</v>
      </c>
    </row>
    <row r="2663" spans="1:15" x14ac:dyDescent="0.25">
      <c r="A2663" s="12" t="s">
        <v>5743</v>
      </c>
      <c r="B2663" s="12" t="s">
        <v>5938</v>
      </c>
      <c r="C2663" s="12" t="s">
        <v>1485</v>
      </c>
      <c r="D2663" s="12" t="s">
        <v>1635</v>
      </c>
      <c r="E2663" s="12" t="s">
        <v>2225</v>
      </c>
      <c r="F2663" s="1">
        <v>4.9166021347045898</v>
      </c>
      <c r="G2663" s="1" t="s">
        <v>2406</v>
      </c>
      <c r="H2663" s="1">
        <v>1.52896903455257E-3</v>
      </c>
      <c r="I2663" s="1" t="s">
        <v>2406</v>
      </c>
      <c r="J2663" s="1">
        <v>3.2169078622246202E-5</v>
      </c>
      <c r="K2663" s="1" t="s">
        <v>2406</v>
      </c>
      <c r="L2663" s="1">
        <v>5.8346451260149501E-4</v>
      </c>
      <c r="M2663" s="1" t="s">
        <v>2406</v>
      </c>
      <c r="N2663" s="1">
        <v>4.9385882448404995E-4</v>
      </c>
      <c r="O2663" s="1" t="s">
        <v>2406</v>
      </c>
    </row>
    <row r="2664" spans="1:15" x14ac:dyDescent="0.25">
      <c r="A2664" s="12" t="s">
        <v>4783</v>
      </c>
      <c r="B2664" s="12" t="s">
        <v>5939</v>
      </c>
      <c r="C2664" s="12" t="s">
        <v>1485</v>
      </c>
      <c r="D2664" s="12" t="s">
        <v>2193</v>
      </c>
      <c r="E2664" s="12" t="s">
        <v>2225</v>
      </c>
      <c r="F2664" s="1">
        <v>4.9166021347045898</v>
      </c>
      <c r="G2664" s="1" t="s">
        <v>2406</v>
      </c>
      <c r="H2664" s="1">
        <v>1.52896903455257E-3</v>
      </c>
      <c r="I2664" s="1" t="s">
        <v>2406</v>
      </c>
      <c r="J2664" s="1">
        <v>3.2169078622246202E-5</v>
      </c>
      <c r="K2664" s="1" t="s">
        <v>2406</v>
      </c>
      <c r="L2664" s="1">
        <v>5.8346451260149501E-4</v>
      </c>
      <c r="M2664" s="1" t="s">
        <v>2406</v>
      </c>
      <c r="N2664" s="1">
        <v>4.9385882448404995E-4</v>
      </c>
      <c r="O2664" s="1" t="s">
        <v>2406</v>
      </c>
    </row>
    <row r="2665" spans="1:15" x14ac:dyDescent="0.25">
      <c r="A2665" s="12" t="s">
        <v>5270</v>
      </c>
      <c r="B2665" s="12" t="s">
        <v>5940</v>
      </c>
      <c r="C2665" s="12" t="s">
        <v>1485</v>
      </c>
      <c r="D2665" s="12" t="s">
        <v>5941</v>
      </c>
      <c r="E2665" s="12" t="s">
        <v>2225</v>
      </c>
      <c r="F2665" s="1">
        <v>4.9166021347045898</v>
      </c>
      <c r="G2665" s="1" t="s">
        <v>2406</v>
      </c>
      <c r="H2665" s="1">
        <v>1.52896903455257E-3</v>
      </c>
      <c r="I2665" s="1" t="s">
        <v>2406</v>
      </c>
      <c r="J2665" s="1">
        <v>3.2169078622246202E-5</v>
      </c>
      <c r="K2665" s="1" t="s">
        <v>2406</v>
      </c>
      <c r="L2665" s="1">
        <v>5.8346451260149501E-4</v>
      </c>
      <c r="M2665" s="1" t="s">
        <v>2406</v>
      </c>
      <c r="N2665" s="1">
        <v>4.9385882448404995E-4</v>
      </c>
      <c r="O2665" s="1" t="s">
        <v>2406</v>
      </c>
    </row>
    <row r="2666" spans="1:15" x14ac:dyDescent="0.25">
      <c r="A2666" s="12" t="s">
        <v>3813</v>
      </c>
      <c r="B2666" s="12" t="s">
        <v>5942</v>
      </c>
      <c r="C2666" s="12" t="s">
        <v>1485</v>
      </c>
      <c r="D2666" s="12" t="s">
        <v>3201</v>
      </c>
      <c r="E2666" s="12" t="s">
        <v>2225</v>
      </c>
      <c r="F2666" s="1">
        <v>4.9166021347045898</v>
      </c>
      <c r="G2666" s="1" t="s">
        <v>2406</v>
      </c>
      <c r="H2666" s="1">
        <v>1.52896903455257E-3</v>
      </c>
      <c r="I2666" s="1" t="s">
        <v>2406</v>
      </c>
      <c r="J2666" s="1">
        <v>3.2169078622246202E-5</v>
      </c>
      <c r="K2666" s="1" t="s">
        <v>2406</v>
      </c>
      <c r="L2666" s="1">
        <v>5.8346451260149501E-4</v>
      </c>
      <c r="M2666" s="1" t="s">
        <v>2406</v>
      </c>
      <c r="N2666" s="1">
        <v>4.9385882448404995E-4</v>
      </c>
      <c r="O2666" s="1" t="s">
        <v>2406</v>
      </c>
    </row>
    <row r="2667" spans="1:15" x14ac:dyDescent="0.25">
      <c r="A2667" s="12" t="s">
        <v>3813</v>
      </c>
      <c r="B2667" s="12" t="s">
        <v>5943</v>
      </c>
      <c r="C2667" s="12" t="s">
        <v>1485</v>
      </c>
      <c r="D2667" s="12" t="s">
        <v>5944</v>
      </c>
      <c r="E2667" s="12" t="s">
        <v>2225</v>
      </c>
      <c r="F2667" s="1">
        <v>4.9166021347045898</v>
      </c>
      <c r="G2667" s="1" t="s">
        <v>2406</v>
      </c>
      <c r="H2667" s="1">
        <v>1.52896903455257E-3</v>
      </c>
      <c r="I2667" s="1" t="s">
        <v>2406</v>
      </c>
      <c r="J2667" s="1">
        <v>3.2169078622246202E-5</v>
      </c>
      <c r="K2667" s="1" t="s">
        <v>2406</v>
      </c>
      <c r="L2667" s="1">
        <v>5.8346451260149501E-4</v>
      </c>
      <c r="M2667" s="1" t="s">
        <v>2406</v>
      </c>
      <c r="N2667" s="1">
        <v>4.9385882448404995E-4</v>
      </c>
      <c r="O2667" s="1" t="s">
        <v>2406</v>
      </c>
    </row>
    <row r="2668" spans="1:15" x14ac:dyDescent="0.25">
      <c r="A2668" s="12" t="s">
        <v>3813</v>
      </c>
      <c r="B2668" s="12" t="s">
        <v>5945</v>
      </c>
      <c r="C2668" s="12" t="s">
        <v>1485</v>
      </c>
      <c r="D2668" s="12" t="s">
        <v>1585</v>
      </c>
      <c r="E2668" s="12" t="s">
        <v>2225</v>
      </c>
      <c r="F2668" s="1">
        <v>4.9166021347045898</v>
      </c>
      <c r="G2668" s="1" t="s">
        <v>2406</v>
      </c>
      <c r="H2668" s="1">
        <v>1.52896903455257E-3</v>
      </c>
      <c r="I2668" s="1" t="s">
        <v>2406</v>
      </c>
      <c r="J2668" s="1">
        <v>3.2169078622246202E-5</v>
      </c>
      <c r="K2668" s="1" t="s">
        <v>2406</v>
      </c>
      <c r="L2668" s="1">
        <v>5.8346451260149501E-4</v>
      </c>
      <c r="M2668" s="1" t="s">
        <v>2406</v>
      </c>
      <c r="N2668" s="1">
        <v>4.9385882448404995E-4</v>
      </c>
      <c r="O2668" s="1" t="s">
        <v>2406</v>
      </c>
    </row>
    <row r="2669" spans="1:15" x14ac:dyDescent="0.25">
      <c r="A2669" s="12" t="s">
        <v>5743</v>
      </c>
      <c r="B2669" s="12" t="s">
        <v>5946</v>
      </c>
      <c r="C2669" s="12" t="s">
        <v>1485</v>
      </c>
      <c r="D2669" s="12" t="s">
        <v>1929</v>
      </c>
      <c r="E2669" s="12" t="s">
        <v>2225</v>
      </c>
      <c r="F2669" s="1">
        <v>4.9166021347045898</v>
      </c>
      <c r="G2669" s="1" t="s">
        <v>2406</v>
      </c>
      <c r="H2669" s="1">
        <v>1.52896903455257E-3</v>
      </c>
      <c r="I2669" s="1" t="s">
        <v>2406</v>
      </c>
      <c r="J2669" s="1">
        <v>3.2169078622246202E-5</v>
      </c>
      <c r="K2669" s="1" t="s">
        <v>2406</v>
      </c>
      <c r="L2669" s="1">
        <v>5.8346451260149501E-4</v>
      </c>
      <c r="M2669" s="1" t="s">
        <v>2406</v>
      </c>
      <c r="N2669" s="1">
        <v>4.9385882448404995E-4</v>
      </c>
      <c r="O2669" s="1" t="s">
        <v>2406</v>
      </c>
    </row>
    <row r="2670" spans="1:15" x14ac:dyDescent="0.25">
      <c r="A2670" s="12" t="s">
        <v>3813</v>
      </c>
      <c r="B2670" s="12" t="s">
        <v>5947</v>
      </c>
      <c r="C2670" s="12" t="s">
        <v>1485</v>
      </c>
      <c r="D2670" s="12" t="s">
        <v>2789</v>
      </c>
      <c r="E2670" s="12" t="s">
        <v>2225</v>
      </c>
      <c r="F2670" s="1">
        <v>4.9166021347045898</v>
      </c>
      <c r="G2670" s="1" t="s">
        <v>2406</v>
      </c>
      <c r="H2670" s="1">
        <v>1.52896903455257E-3</v>
      </c>
      <c r="I2670" s="1" t="s">
        <v>2406</v>
      </c>
      <c r="J2670" s="1">
        <v>3.2169078622246202E-5</v>
      </c>
      <c r="K2670" s="1" t="s">
        <v>2406</v>
      </c>
      <c r="L2670" s="1">
        <v>5.8346451260149501E-4</v>
      </c>
      <c r="M2670" s="1" t="s">
        <v>2406</v>
      </c>
      <c r="N2670" s="1">
        <v>4.9385882448404995E-4</v>
      </c>
      <c r="O2670" s="1" t="s">
        <v>2406</v>
      </c>
    </row>
    <row r="2671" spans="1:15" x14ac:dyDescent="0.25">
      <c r="A2671" s="12" t="s">
        <v>5743</v>
      </c>
      <c r="B2671" s="12" t="s">
        <v>5948</v>
      </c>
      <c r="C2671" s="12" t="s">
        <v>1485</v>
      </c>
      <c r="D2671" s="12" t="s">
        <v>1610</v>
      </c>
      <c r="E2671" s="12" t="s">
        <v>2225</v>
      </c>
      <c r="F2671" s="1">
        <v>4.9166021347045898</v>
      </c>
      <c r="G2671" s="1" t="s">
        <v>2406</v>
      </c>
      <c r="H2671" s="1">
        <v>1.52896903455257E-3</v>
      </c>
      <c r="I2671" s="1" t="s">
        <v>2406</v>
      </c>
      <c r="J2671" s="1">
        <v>3.2169078622246202E-5</v>
      </c>
      <c r="K2671" s="1" t="s">
        <v>2406</v>
      </c>
      <c r="L2671" s="1">
        <v>5.8346451260149501E-4</v>
      </c>
      <c r="M2671" s="1" t="s">
        <v>2406</v>
      </c>
      <c r="N2671" s="1">
        <v>4.9385882448404995E-4</v>
      </c>
      <c r="O2671" s="1" t="s">
        <v>2406</v>
      </c>
    </row>
    <row r="2672" spans="1:15" x14ac:dyDescent="0.25">
      <c r="A2672" s="12" t="s">
        <v>996</v>
      </c>
      <c r="B2672" s="12" t="s">
        <v>5949</v>
      </c>
      <c r="C2672" s="12" t="s">
        <v>1485</v>
      </c>
      <c r="D2672" s="12" t="s">
        <v>5950</v>
      </c>
      <c r="E2672" s="12" t="s">
        <v>2225</v>
      </c>
      <c r="F2672" s="1">
        <v>2.5644600391387899</v>
      </c>
      <c r="G2672" s="1" t="s">
        <v>2406</v>
      </c>
      <c r="H2672" s="1">
        <v>2.1679799829144001E-4</v>
      </c>
      <c r="I2672" s="1" t="s">
        <v>2406</v>
      </c>
      <c r="J2672" s="1">
        <v>1.05396400613245E-4</v>
      </c>
      <c r="K2672" s="1" t="s">
        <v>2406</v>
      </c>
      <c r="L2672" s="1">
        <v>9.0908649144694198E-4</v>
      </c>
      <c r="M2672" s="1" t="s">
        <v>2406</v>
      </c>
      <c r="N2672" s="1">
        <v>7.57133588194847E-4</v>
      </c>
      <c r="O2672" s="1" t="s">
        <v>2406</v>
      </c>
    </row>
    <row r="2673" spans="1:15" x14ac:dyDescent="0.25">
      <c r="A2673" s="12" t="s">
        <v>3813</v>
      </c>
      <c r="B2673" s="12" t="s">
        <v>5951</v>
      </c>
      <c r="C2673" s="12" t="s">
        <v>1485</v>
      </c>
      <c r="D2673" s="12" t="s">
        <v>1918</v>
      </c>
      <c r="E2673" s="12" t="s">
        <v>2225</v>
      </c>
      <c r="F2673" s="1">
        <v>4.9166021347045898</v>
      </c>
      <c r="G2673" s="1" t="s">
        <v>2406</v>
      </c>
      <c r="H2673" s="1">
        <v>1.52896903455257E-3</v>
      </c>
      <c r="I2673" s="1" t="s">
        <v>2406</v>
      </c>
      <c r="J2673" s="1">
        <v>3.2169078622246202E-5</v>
      </c>
      <c r="K2673" s="1" t="s">
        <v>2406</v>
      </c>
      <c r="L2673" s="1">
        <v>5.8346451260149501E-4</v>
      </c>
      <c r="M2673" s="1" t="s">
        <v>2406</v>
      </c>
      <c r="N2673" s="1">
        <v>4.9385882448404995E-4</v>
      </c>
      <c r="O2673" s="1" t="s">
        <v>2406</v>
      </c>
    </row>
    <row r="2674" spans="1:15" x14ac:dyDescent="0.25">
      <c r="A2674" s="12" t="s">
        <v>5270</v>
      </c>
      <c r="B2674" s="12" t="s">
        <v>5952</v>
      </c>
      <c r="C2674" s="12" t="s">
        <v>1485</v>
      </c>
      <c r="D2674" s="12" t="s">
        <v>1695</v>
      </c>
      <c r="E2674" s="12" t="s">
        <v>2225</v>
      </c>
      <c r="F2674" s="1">
        <v>4.9166021347045898</v>
      </c>
      <c r="G2674" s="1" t="s">
        <v>2406</v>
      </c>
      <c r="H2674" s="1">
        <v>1.52896903455257E-3</v>
      </c>
      <c r="I2674" s="1" t="s">
        <v>2406</v>
      </c>
      <c r="J2674" s="1">
        <v>3.2169078622246202E-5</v>
      </c>
      <c r="K2674" s="1" t="s">
        <v>2406</v>
      </c>
      <c r="L2674" s="1">
        <v>5.8346451260149501E-4</v>
      </c>
      <c r="M2674" s="1" t="s">
        <v>2406</v>
      </c>
      <c r="N2674" s="1">
        <v>4.9385882448404995E-4</v>
      </c>
      <c r="O2674" s="1" t="s">
        <v>2406</v>
      </c>
    </row>
    <row r="2675" spans="1:15" x14ac:dyDescent="0.25">
      <c r="A2675" s="12" t="s">
        <v>997</v>
      </c>
      <c r="B2675" s="12" t="s">
        <v>5953</v>
      </c>
      <c r="C2675" s="12" t="s">
        <v>1485</v>
      </c>
      <c r="D2675" s="12" t="s">
        <v>1911</v>
      </c>
      <c r="E2675" s="12" t="s">
        <v>2225</v>
      </c>
      <c r="F2675" s="1">
        <v>3.4056410789489702</v>
      </c>
      <c r="G2675" s="1" t="s">
        <v>6771</v>
      </c>
      <c r="H2675" s="1">
        <v>0</v>
      </c>
      <c r="I2675" s="1" t="s">
        <v>2406</v>
      </c>
      <c r="J2675" s="1">
        <v>0</v>
      </c>
      <c r="K2675" s="1" t="s">
        <v>2406</v>
      </c>
      <c r="L2675" s="1">
        <v>0</v>
      </c>
      <c r="M2675" s="1" t="s">
        <v>2406</v>
      </c>
      <c r="N2675" s="1">
        <v>0</v>
      </c>
      <c r="O2675" s="1" t="s">
        <v>2406</v>
      </c>
    </row>
    <row r="2676" spans="1:15" x14ac:dyDescent="0.25">
      <c r="A2676" s="12" t="s">
        <v>997</v>
      </c>
      <c r="B2676" s="12" t="s">
        <v>5954</v>
      </c>
      <c r="C2676" s="12" t="s">
        <v>1485</v>
      </c>
      <c r="D2676" s="12" t="s">
        <v>1766</v>
      </c>
      <c r="E2676" s="12" t="s">
        <v>2225</v>
      </c>
      <c r="F2676" s="1">
        <v>3.4056410789489702</v>
      </c>
      <c r="G2676" s="1" t="s">
        <v>6771</v>
      </c>
      <c r="H2676" s="1">
        <v>0</v>
      </c>
      <c r="I2676" s="1" t="s">
        <v>2406</v>
      </c>
      <c r="J2676" s="1">
        <v>0</v>
      </c>
      <c r="K2676" s="1" t="s">
        <v>2406</v>
      </c>
      <c r="L2676" s="1">
        <v>0</v>
      </c>
      <c r="M2676" s="1" t="s">
        <v>2406</v>
      </c>
      <c r="N2676" s="1">
        <v>0</v>
      </c>
      <c r="O2676" s="1" t="s">
        <v>2406</v>
      </c>
    </row>
    <row r="2677" spans="1:15" x14ac:dyDescent="0.25">
      <c r="A2677" s="12" t="s">
        <v>997</v>
      </c>
      <c r="B2677" s="12" t="s">
        <v>5955</v>
      </c>
      <c r="C2677" s="12" t="s">
        <v>1485</v>
      </c>
      <c r="D2677" s="12" t="s">
        <v>5956</v>
      </c>
      <c r="E2677" s="12" t="s">
        <v>2225</v>
      </c>
      <c r="F2677" s="1">
        <v>3.4056410789489702</v>
      </c>
      <c r="G2677" s="1" t="s">
        <v>6771</v>
      </c>
      <c r="H2677" s="1">
        <v>0</v>
      </c>
      <c r="I2677" s="1" t="s">
        <v>2406</v>
      </c>
      <c r="J2677" s="1">
        <v>0</v>
      </c>
      <c r="K2677" s="1" t="s">
        <v>2406</v>
      </c>
      <c r="L2677" s="1">
        <v>0</v>
      </c>
      <c r="M2677" s="1" t="s">
        <v>2406</v>
      </c>
      <c r="N2677" s="1">
        <v>0</v>
      </c>
      <c r="O2677" s="1" t="s">
        <v>2406</v>
      </c>
    </row>
    <row r="2678" spans="1:15" x14ac:dyDescent="0.25">
      <c r="A2678" s="12" t="s">
        <v>5270</v>
      </c>
      <c r="B2678" s="12" t="s">
        <v>5957</v>
      </c>
      <c r="C2678" s="12" t="s">
        <v>1485</v>
      </c>
      <c r="D2678" s="12" t="s">
        <v>5958</v>
      </c>
      <c r="E2678" s="12" t="s">
        <v>2225</v>
      </c>
      <c r="F2678" s="1">
        <v>4.9166021347045898</v>
      </c>
      <c r="G2678" s="1" t="s">
        <v>2406</v>
      </c>
      <c r="H2678" s="1">
        <v>1.52896903455257E-3</v>
      </c>
      <c r="I2678" s="1" t="s">
        <v>2406</v>
      </c>
      <c r="J2678" s="1">
        <v>3.2169078622246202E-5</v>
      </c>
      <c r="K2678" s="1" t="s">
        <v>2406</v>
      </c>
      <c r="L2678" s="1">
        <v>5.8346451260149501E-4</v>
      </c>
      <c r="M2678" s="1" t="s">
        <v>2406</v>
      </c>
      <c r="N2678" s="1">
        <v>4.9385882448404995E-4</v>
      </c>
      <c r="O2678" s="1" t="s">
        <v>2406</v>
      </c>
    </row>
    <row r="2679" spans="1:15" x14ac:dyDescent="0.25">
      <c r="A2679" s="12" t="s">
        <v>5270</v>
      </c>
      <c r="B2679" s="12" t="s">
        <v>5959</v>
      </c>
      <c r="C2679" s="12" t="s">
        <v>1485</v>
      </c>
      <c r="D2679" s="12" t="s">
        <v>1605</v>
      </c>
      <c r="E2679" s="12" t="s">
        <v>2225</v>
      </c>
      <c r="F2679" s="1">
        <v>4.9166021347045898</v>
      </c>
      <c r="G2679" s="1" t="s">
        <v>2406</v>
      </c>
      <c r="H2679" s="1">
        <v>1.52896903455257E-3</v>
      </c>
      <c r="I2679" s="1" t="s">
        <v>2406</v>
      </c>
      <c r="J2679" s="1">
        <v>3.2169078622246202E-5</v>
      </c>
      <c r="K2679" s="1" t="s">
        <v>2406</v>
      </c>
      <c r="L2679" s="1">
        <v>5.8346451260149501E-4</v>
      </c>
      <c r="M2679" s="1" t="s">
        <v>2406</v>
      </c>
      <c r="N2679" s="1">
        <v>4.9385882448404995E-4</v>
      </c>
      <c r="O2679" s="1" t="s">
        <v>2406</v>
      </c>
    </row>
    <row r="2680" spans="1:15" x14ac:dyDescent="0.25">
      <c r="A2680" s="12" t="s">
        <v>3813</v>
      </c>
      <c r="B2680" s="12" t="s">
        <v>5960</v>
      </c>
      <c r="C2680" s="12" t="s">
        <v>1485</v>
      </c>
      <c r="D2680" s="12" t="s">
        <v>5961</v>
      </c>
      <c r="E2680" s="12" t="s">
        <v>2225</v>
      </c>
      <c r="F2680" s="1">
        <v>4.9166021347045898</v>
      </c>
      <c r="G2680" s="1" t="s">
        <v>2406</v>
      </c>
      <c r="H2680" s="1">
        <v>1.52896903455257E-3</v>
      </c>
      <c r="I2680" s="1" t="s">
        <v>2406</v>
      </c>
      <c r="J2680" s="1">
        <v>3.2169078622246202E-5</v>
      </c>
      <c r="K2680" s="1" t="s">
        <v>2406</v>
      </c>
      <c r="L2680" s="1">
        <v>5.8346451260149501E-4</v>
      </c>
      <c r="M2680" s="1" t="s">
        <v>2406</v>
      </c>
      <c r="N2680" s="1">
        <v>4.9385882448404995E-4</v>
      </c>
      <c r="O2680" s="1" t="s">
        <v>2406</v>
      </c>
    </row>
    <row r="2681" spans="1:15" x14ac:dyDescent="0.25">
      <c r="A2681" s="12" t="s">
        <v>3813</v>
      </c>
      <c r="B2681" s="12" t="s">
        <v>5962</v>
      </c>
      <c r="C2681" s="12" t="s">
        <v>1485</v>
      </c>
      <c r="D2681" s="12" t="s">
        <v>2004</v>
      </c>
      <c r="E2681" s="12" t="s">
        <v>2225</v>
      </c>
      <c r="F2681" s="1">
        <v>4.9166021347045898</v>
      </c>
      <c r="G2681" s="1" t="s">
        <v>2406</v>
      </c>
      <c r="H2681" s="1">
        <v>1.52896903455257E-3</v>
      </c>
      <c r="I2681" s="1" t="s">
        <v>2406</v>
      </c>
      <c r="J2681" s="1">
        <v>3.2169078622246202E-5</v>
      </c>
      <c r="K2681" s="1" t="s">
        <v>2406</v>
      </c>
      <c r="L2681" s="1">
        <v>5.8346451260149501E-4</v>
      </c>
      <c r="M2681" s="1" t="s">
        <v>2406</v>
      </c>
      <c r="N2681" s="1">
        <v>4.9385882448404995E-4</v>
      </c>
      <c r="O2681" s="1" t="s">
        <v>2406</v>
      </c>
    </row>
    <row r="2682" spans="1:15" x14ac:dyDescent="0.25">
      <c r="A2682" s="12" t="s">
        <v>5743</v>
      </c>
      <c r="B2682" s="12" t="s">
        <v>5963</v>
      </c>
      <c r="C2682" s="12" t="s">
        <v>1485</v>
      </c>
      <c r="D2682" s="12" t="s">
        <v>1599</v>
      </c>
      <c r="E2682" s="12" t="s">
        <v>2225</v>
      </c>
      <c r="F2682" s="1">
        <v>4.9166021347045898</v>
      </c>
      <c r="G2682" s="1" t="s">
        <v>2406</v>
      </c>
      <c r="H2682" s="1">
        <v>1.52896903455257E-3</v>
      </c>
      <c r="I2682" s="1" t="s">
        <v>2406</v>
      </c>
      <c r="J2682" s="1">
        <v>3.2169078622246202E-5</v>
      </c>
      <c r="K2682" s="1" t="s">
        <v>2406</v>
      </c>
      <c r="L2682" s="1">
        <v>5.8346451260149501E-4</v>
      </c>
      <c r="M2682" s="1" t="s">
        <v>2406</v>
      </c>
      <c r="N2682" s="1">
        <v>4.9385882448404995E-4</v>
      </c>
      <c r="O2682" s="1" t="s">
        <v>2406</v>
      </c>
    </row>
    <row r="2683" spans="1:15" x14ac:dyDescent="0.25">
      <c r="A2683" s="12" t="s">
        <v>997</v>
      </c>
      <c r="B2683" s="12" t="s">
        <v>5964</v>
      </c>
      <c r="C2683" s="12" t="s">
        <v>1485</v>
      </c>
      <c r="D2683" s="12" t="s">
        <v>1953</v>
      </c>
      <c r="E2683" s="12" t="s">
        <v>2225</v>
      </c>
      <c r="F2683" s="1">
        <v>3.4056410789489702</v>
      </c>
      <c r="G2683" s="1" t="s">
        <v>6771</v>
      </c>
      <c r="H2683" s="1">
        <v>0</v>
      </c>
      <c r="I2683" s="1" t="s">
        <v>2406</v>
      </c>
      <c r="J2683" s="1">
        <v>0</v>
      </c>
      <c r="K2683" s="1" t="s">
        <v>2406</v>
      </c>
      <c r="L2683" s="1">
        <v>0</v>
      </c>
      <c r="M2683" s="1" t="s">
        <v>2406</v>
      </c>
      <c r="N2683" s="1">
        <v>0</v>
      </c>
      <c r="O2683" s="1" t="s">
        <v>2406</v>
      </c>
    </row>
    <row r="2684" spans="1:15" x14ac:dyDescent="0.25">
      <c r="A2684" s="12" t="s">
        <v>5270</v>
      </c>
      <c r="B2684" s="12" t="s">
        <v>5965</v>
      </c>
      <c r="C2684" s="12" t="s">
        <v>1485</v>
      </c>
      <c r="D2684" s="12" t="s">
        <v>1833</v>
      </c>
      <c r="E2684" s="12" t="s">
        <v>2225</v>
      </c>
      <c r="F2684" s="1">
        <v>4.9166021347045898</v>
      </c>
      <c r="G2684" s="1" t="s">
        <v>2406</v>
      </c>
      <c r="H2684" s="1">
        <v>1.52896903455257E-3</v>
      </c>
      <c r="I2684" s="1" t="s">
        <v>2406</v>
      </c>
      <c r="J2684" s="1">
        <v>3.2169078622246202E-5</v>
      </c>
      <c r="K2684" s="1" t="s">
        <v>2406</v>
      </c>
      <c r="L2684" s="1">
        <v>5.8346451260149501E-4</v>
      </c>
      <c r="M2684" s="1" t="s">
        <v>2406</v>
      </c>
      <c r="N2684" s="1">
        <v>4.9385882448404995E-4</v>
      </c>
      <c r="O2684" s="1" t="s">
        <v>2406</v>
      </c>
    </row>
    <row r="2685" spans="1:15" x14ac:dyDescent="0.25">
      <c r="A2685" s="12" t="s">
        <v>3813</v>
      </c>
      <c r="B2685" s="12" t="s">
        <v>5966</v>
      </c>
      <c r="C2685" s="12" t="s">
        <v>1485</v>
      </c>
      <c r="D2685" s="12" t="s">
        <v>5967</v>
      </c>
      <c r="E2685" s="12" t="s">
        <v>2225</v>
      </c>
      <c r="F2685" s="1">
        <v>4.9166021347045898</v>
      </c>
      <c r="G2685" s="1" t="s">
        <v>2406</v>
      </c>
      <c r="H2685" s="1">
        <v>1.52896903455257E-3</v>
      </c>
      <c r="I2685" s="1" t="s">
        <v>2406</v>
      </c>
      <c r="J2685" s="1">
        <v>3.2169078622246202E-5</v>
      </c>
      <c r="K2685" s="1" t="s">
        <v>2406</v>
      </c>
      <c r="L2685" s="1">
        <v>5.8346451260149501E-4</v>
      </c>
      <c r="M2685" s="1" t="s">
        <v>2406</v>
      </c>
      <c r="N2685" s="1">
        <v>4.9385882448404995E-4</v>
      </c>
      <c r="O2685" s="1" t="s">
        <v>2406</v>
      </c>
    </row>
    <row r="2686" spans="1:15" x14ac:dyDescent="0.25">
      <c r="A2686" s="12" t="s">
        <v>3813</v>
      </c>
      <c r="B2686" s="12" t="s">
        <v>5968</v>
      </c>
      <c r="C2686" s="12" t="s">
        <v>1485</v>
      </c>
      <c r="D2686" s="12" t="s">
        <v>5969</v>
      </c>
      <c r="E2686" s="12" t="s">
        <v>2225</v>
      </c>
      <c r="F2686" s="1">
        <v>4.9166021347045898</v>
      </c>
      <c r="G2686" s="1" t="s">
        <v>2406</v>
      </c>
      <c r="H2686" s="1">
        <v>1.52896903455257E-3</v>
      </c>
      <c r="I2686" s="1" t="s">
        <v>2406</v>
      </c>
      <c r="J2686" s="1">
        <v>3.2169078622246202E-5</v>
      </c>
      <c r="K2686" s="1" t="s">
        <v>2406</v>
      </c>
      <c r="L2686" s="1">
        <v>5.8346451260149501E-4</v>
      </c>
      <c r="M2686" s="1" t="s">
        <v>2406</v>
      </c>
      <c r="N2686" s="1">
        <v>4.9385882448404995E-4</v>
      </c>
      <c r="O2686" s="1" t="s">
        <v>2406</v>
      </c>
    </row>
    <row r="2687" spans="1:15" x14ac:dyDescent="0.25">
      <c r="A2687" s="12" t="s">
        <v>3813</v>
      </c>
      <c r="B2687" s="12" t="s">
        <v>5970</v>
      </c>
      <c r="C2687" s="12" t="s">
        <v>1485</v>
      </c>
      <c r="D2687" s="12" t="s">
        <v>5185</v>
      </c>
      <c r="E2687" s="12" t="s">
        <v>2225</v>
      </c>
      <c r="F2687" s="1">
        <v>4.9166021347045898</v>
      </c>
      <c r="G2687" s="1" t="s">
        <v>2406</v>
      </c>
      <c r="H2687" s="1">
        <v>1.52896903455257E-3</v>
      </c>
      <c r="I2687" s="1" t="s">
        <v>2406</v>
      </c>
      <c r="J2687" s="1">
        <v>3.2169078622246202E-5</v>
      </c>
      <c r="K2687" s="1" t="s">
        <v>2406</v>
      </c>
      <c r="L2687" s="1">
        <v>5.8346451260149501E-4</v>
      </c>
      <c r="M2687" s="1" t="s">
        <v>2406</v>
      </c>
      <c r="N2687" s="1">
        <v>4.9385882448404995E-4</v>
      </c>
      <c r="O2687" s="1" t="s">
        <v>2406</v>
      </c>
    </row>
    <row r="2688" spans="1:15" x14ac:dyDescent="0.25">
      <c r="A2688" s="12" t="s">
        <v>5270</v>
      </c>
      <c r="B2688" s="12" t="s">
        <v>5971</v>
      </c>
      <c r="C2688" s="12" t="s">
        <v>1485</v>
      </c>
      <c r="D2688" s="12" t="s">
        <v>3221</v>
      </c>
      <c r="E2688" s="12" t="s">
        <v>2225</v>
      </c>
      <c r="F2688" s="1">
        <v>4.9166021347045898</v>
      </c>
      <c r="G2688" s="1" t="s">
        <v>2406</v>
      </c>
      <c r="H2688" s="1">
        <v>1.52896903455257E-3</v>
      </c>
      <c r="I2688" s="1" t="s">
        <v>2406</v>
      </c>
      <c r="J2688" s="1">
        <v>3.2169078622246202E-5</v>
      </c>
      <c r="K2688" s="1" t="s">
        <v>2406</v>
      </c>
      <c r="L2688" s="1">
        <v>5.8346451260149501E-4</v>
      </c>
      <c r="M2688" s="1" t="s">
        <v>2406</v>
      </c>
      <c r="N2688" s="1">
        <v>4.9385882448404995E-4</v>
      </c>
      <c r="O2688" s="1" t="s">
        <v>2406</v>
      </c>
    </row>
    <row r="2689" spans="1:15" x14ac:dyDescent="0.25">
      <c r="A2689" s="12" t="s">
        <v>997</v>
      </c>
      <c r="B2689" s="12" t="s">
        <v>5972</v>
      </c>
      <c r="C2689" s="12" t="s">
        <v>1485</v>
      </c>
      <c r="D2689" s="12" t="s">
        <v>1577</v>
      </c>
      <c r="E2689" s="12" t="s">
        <v>2225</v>
      </c>
      <c r="F2689" s="1">
        <v>3.4056410789489702</v>
      </c>
      <c r="G2689" s="1" t="s">
        <v>6771</v>
      </c>
      <c r="H2689" s="1">
        <v>0</v>
      </c>
      <c r="I2689" s="1" t="s">
        <v>2406</v>
      </c>
      <c r="J2689" s="1">
        <v>0</v>
      </c>
      <c r="K2689" s="1" t="s">
        <v>2406</v>
      </c>
      <c r="L2689" s="1">
        <v>0</v>
      </c>
      <c r="M2689" s="1" t="s">
        <v>2406</v>
      </c>
      <c r="N2689" s="1">
        <v>0</v>
      </c>
      <c r="O2689" s="1" t="s">
        <v>2406</v>
      </c>
    </row>
    <row r="2690" spans="1:15" x14ac:dyDescent="0.25">
      <c r="A2690" s="12" t="s">
        <v>3813</v>
      </c>
      <c r="B2690" s="12" t="s">
        <v>5973</v>
      </c>
      <c r="C2690" s="12" t="s">
        <v>1485</v>
      </c>
      <c r="D2690" s="12" t="s">
        <v>5974</v>
      </c>
      <c r="E2690" s="12" t="s">
        <v>2225</v>
      </c>
      <c r="F2690" s="1">
        <v>4.9166021347045898</v>
      </c>
      <c r="G2690" s="1" t="s">
        <v>2406</v>
      </c>
      <c r="H2690" s="1">
        <v>1.52896903455257E-3</v>
      </c>
      <c r="I2690" s="1" t="s">
        <v>2406</v>
      </c>
      <c r="J2690" s="1">
        <v>3.2169078622246202E-5</v>
      </c>
      <c r="K2690" s="1" t="s">
        <v>2406</v>
      </c>
      <c r="L2690" s="1">
        <v>5.8346451260149501E-4</v>
      </c>
      <c r="M2690" s="1" t="s">
        <v>2406</v>
      </c>
      <c r="N2690" s="1">
        <v>4.9385882448404995E-4</v>
      </c>
      <c r="O2690" s="1" t="s">
        <v>2406</v>
      </c>
    </row>
    <row r="2691" spans="1:15" x14ac:dyDescent="0.25">
      <c r="A2691" s="12" t="s">
        <v>5270</v>
      </c>
      <c r="B2691" s="12" t="s">
        <v>5975</v>
      </c>
      <c r="C2691" s="12" t="s">
        <v>1485</v>
      </c>
      <c r="D2691" s="12" t="s">
        <v>3456</v>
      </c>
      <c r="E2691" s="12" t="s">
        <v>2225</v>
      </c>
      <c r="F2691" s="1">
        <v>4.9166021347045898</v>
      </c>
      <c r="G2691" s="1" t="s">
        <v>2406</v>
      </c>
      <c r="H2691" s="1">
        <v>1.52896903455257E-3</v>
      </c>
      <c r="I2691" s="1" t="s">
        <v>2406</v>
      </c>
      <c r="J2691" s="1">
        <v>3.2169078622246202E-5</v>
      </c>
      <c r="K2691" s="1" t="s">
        <v>2406</v>
      </c>
      <c r="L2691" s="1">
        <v>5.8346451260149501E-4</v>
      </c>
      <c r="M2691" s="1" t="s">
        <v>2406</v>
      </c>
      <c r="N2691" s="1">
        <v>4.9385882448404995E-4</v>
      </c>
      <c r="O2691" s="1" t="s">
        <v>2406</v>
      </c>
    </row>
    <row r="2692" spans="1:15" x14ac:dyDescent="0.25">
      <c r="A2692" s="12" t="s">
        <v>997</v>
      </c>
      <c r="B2692" s="12" t="s">
        <v>5976</v>
      </c>
      <c r="C2692" s="12" t="s">
        <v>1485</v>
      </c>
      <c r="D2692" s="12" t="s">
        <v>1580</v>
      </c>
      <c r="E2692" s="12" t="s">
        <v>2225</v>
      </c>
      <c r="F2692" s="1">
        <v>3.4056410789489702</v>
      </c>
      <c r="G2692" s="1" t="s">
        <v>6771</v>
      </c>
      <c r="H2692" s="1">
        <v>0</v>
      </c>
      <c r="I2692" s="1" t="s">
        <v>2406</v>
      </c>
      <c r="J2692" s="1">
        <v>0</v>
      </c>
      <c r="K2692" s="1" t="s">
        <v>2406</v>
      </c>
      <c r="L2692" s="1">
        <v>0</v>
      </c>
      <c r="M2692" s="1" t="s">
        <v>2406</v>
      </c>
      <c r="N2692" s="1">
        <v>0</v>
      </c>
      <c r="O2692" s="1" t="s">
        <v>2406</v>
      </c>
    </row>
    <row r="2693" spans="1:15" x14ac:dyDescent="0.25">
      <c r="A2693" s="12" t="s">
        <v>5270</v>
      </c>
      <c r="B2693" s="12" t="s">
        <v>5977</v>
      </c>
      <c r="C2693" s="12" t="s">
        <v>1485</v>
      </c>
      <c r="D2693" s="12" t="s">
        <v>5978</v>
      </c>
      <c r="E2693" s="12" t="s">
        <v>2225</v>
      </c>
      <c r="F2693" s="1">
        <v>4.9166021347045898</v>
      </c>
      <c r="G2693" s="1" t="s">
        <v>2406</v>
      </c>
      <c r="H2693" s="1">
        <v>1.52896903455257E-3</v>
      </c>
      <c r="I2693" s="1" t="s">
        <v>2406</v>
      </c>
      <c r="J2693" s="1">
        <v>3.2169078622246202E-5</v>
      </c>
      <c r="K2693" s="1" t="s">
        <v>2406</v>
      </c>
      <c r="L2693" s="1">
        <v>5.8346451260149501E-4</v>
      </c>
      <c r="M2693" s="1" t="s">
        <v>2406</v>
      </c>
      <c r="N2693" s="1">
        <v>4.9385882448404995E-4</v>
      </c>
      <c r="O2693" s="1" t="s">
        <v>2406</v>
      </c>
    </row>
    <row r="2694" spans="1:15" x14ac:dyDescent="0.25">
      <c r="A2694" s="12" t="s">
        <v>3813</v>
      </c>
      <c r="B2694" s="12" t="s">
        <v>5979</v>
      </c>
      <c r="C2694" s="12" t="s">
        <v>1485</v>
      </c>
      <c r="D2694" s="12" t="s">
        <v>1626</v>
      </c>
      <c r="E2694" s="12" t="s">
        <v>2225</v>
      </c>
      <c r="F2694" s="1">
        <v>4.9166021347045898</v>
      </c>
      <c r="G2694" s="1" t="s">
        <v>2406</v>
      </c>
      <c r="H2694" s="1">
        <v>1.52896903455257E-3</v>
      </c>
      <c r="I2694" s="1" t="s">
        <v>2406</v>
      </c>
      <c r="J2694" s="1">
        <v>3.2169078622246202E-5</v>
      </c>
      <c r="K2694" s="1" t="s">
        <v>2406</v>
      </c>
      <c r="L2694" s="1">
        <v>5.8346451260149501E-4</v>
      </c>
      <c r="M2694" s="1" t="s">
        <v>2406</v>
      </c>
      <c r="N2694" s="1">
        <v>4.9385882448404995E-4</v>
      </c>
      <c r="O2694" s="1" t="s">
        <v>2406</v>
      </c>
    </row>
    <row r="2695" spans="1:15" x14ac:dyDescent="0.25">
      <c r="A2695" s="12" t="s">
        <v>996</v>
      </c>
      <c r="B2695" s="12" t="s">
        <v>5980</v>
      </c>
      <c r="C2695" s="12" t="s">
        <v>1485</v>
      </c>
      <c r="D2695" s="12" t="s">
        <v>4989</v>
      </c>
      <c r="E2695" s="12" t="s">
        <v>2225</v>
      </c>
      <c r="F2695" s="1">
        <v>2.5644600391387899</v>
      </c>
      <c r="G2695" s="1" t="s">
        <v>2406</v>
      </c>
      <c r="H2695" s="1">
        <v>2.1679799829144001E-4</v>
      </c>
      <c r="I2695" s="1" t="s">
        <v>2406</v>
      </c>
      <c r="J2695" s="1">
        <v>1.05396400613245E-4</v>
      </c>
      <c r="K2695" s="1" t="s">
        <v>2406</v>
      </c>
      <c r="L2695" s="1">
        <v>9.0908649144694198E-4</v>
      </c>
      <c r="M2695" s="1" t="s">
        <v>2406</v>
      </c>
      <c r="N2695" s="1">
        <v>7.57133588194847E-4</v>
      </c>
      <c r="O2695" s="1" t="s">
        <v>2406</v>
      </c>
    </row>
    <row r="2696" spans="1:15" x14ac:dyDescent="0.25">
      <c r="A2696" s="12" t="s">
        <v>5743</v>
      </c>
      <c r="B2696" s="12" t="s">
        <v>5981</v>
      </c>
      <c r="C2696" s="12" t="s">
        <v>1485</v>
      </c>
      <c r="D2696" s="12" t="s">
        <v>1988</v>
      </c>
      <c r="E2696" s="12" t="s">
        <v>2225</v>
      </c>
      <c r="F2696" s="1">
        <v>4.9166021347045898</v>
      </c>
      <c r="G2696" s="1" t="s">
        <v>2406</v>
      </c>
      <c r="H2696" s="1">
        <v>1.52896903455257E-3</v>
      </c>
      <c r="I2696" s="1" t="s">
        <v>2406</v>
      </c>
      <c r="J2696" s="1">
        <v>3.2169078622246202E-5</v>
      </c>
      <c r="K2696" s="1" t="s">
        <v>2406</v>
      </c>
      <c r="L2696" s="1">
        <v>5.8346451260149501E-4</v>
      </c>
      <c r="M2696" s="1" t="s">
        <v>2406</v>
      </c>
      <c r="N2696" s="1">
        <v>4.9385882448404995E-4</v>
      </c>
      <c r="O2696" s="1" t="s">
        <v>2406</v>
      </c>
    </row>
    <row r="2697" spans="1:15" x14ac:dyDescent="0.25">
      <c r="A2697" s="12" t="s">
        <v>4783</v>
      </c>
      <c r="B2697" s="12" t="s">
        <v>5982</v>
      </c>
      <c r="C2697" s="12" t="s">
        <v>1485</v>
      </c>
      <c r="D2697" s="12" t="s">
        <v>5983</v>
      </c>
      <c r="E2697" s="12" t="s">
        <v>2225</v>
      </c>
      <c r="F2697" s="1">
        <v>4.9166021347045898</v>
      </c>
      <c r="G2697" s="1" t="s">
        <v>2406</v>
      </c>
      <c r="H2697" s="1">
        <v>1.52896903455257E-3</v>
      </c>
      <c r="I2697" s="1" t="s">
        <v>2406</v>
      </c>
      <c r="J2697" s="1">
        <v>3.2169078622246202E-5</v>
      </c>
      <c r="K2697" s="1" t="s">
        <v>2406</v>
      </c>
      <c r="L2697" s="1">
        <v>5.8346451260149501E-4</v>
      </c>
      <c r="M2697" s="1" t="s">
        <v>2406</v>
      </c>
      <c r="N2697" s="1">
        <v>4.9385882448404995E-4</v>
      </c>
      <c r="O2697" s="1" t="s">
        <v>2406</v>
      </c>
    </row>
    <row r="2698" spans="1:15" x14ac:dyDescent="0.25">
      <c r="A2698" s="12" t="s">
        <v>5743</v>
      </c>
      <c r="B2698" s="12" t="s">
        <v>5984</v>
      </c>
      <c r="C2698" s="12" t="s">
        <v>1485</v>
      </c>
      <c r="D2698" s="12" t="s">
        <v>1849</v>
      </c>
      <c r="E2698" s="12" t="s">
        <v>2225</v>
      </c>
      <c r="F2698" s="1">
        <v>4.9166021347045898</v>
      </c>
      <c r="G2698" s="1" t="s">
        <v>2406</v>
      </c>
      <c r="H2698" s="1">
        <v>1.52896903455257E-3</v>
      </c>
      <c r="I2698" s="1" t="s">
        <v>2406</v>
      </c>
      <c r="J2698" s="1">
        <v>3.2169078622246202E-5</v>
      </c>
      <c r="K2698" s="1" t="s">
        <v>2406</v>
      </c>
      <c r="L2698" s="1">
        <v>5.8346451260149501E-4</v>
      </c>
      <c r="M2698" s="1" t="s">
        <v>2406</v>
      </c>
      <c r="N2698" s="1">
        <v>4.9385882448404995E-4</v>
      </c>
      <c r="O2698" s="1" t="s">
        <v>2406</v>
      </c>
    </row>
    <row r="2699" spans="1:15" x14ac:dyDescent="0.25">
      <c r="A2699" s="12" t="s">
        <v>5743</v>
      </c>
      <c r="B2699" s="12" t="s">
        <v>5985</v>
      </c>
      <c r="C2699" s="12" t="s">
        <v>1485</v>
      </c>
      <c r="D2699" s="12" t="s">
        <v>5986</v>
      </c>
      <c r="E2699" s="12" t="s">
        <v>2225</v>
      </c>
      <c r="F2699" s="1">
        <v>4.9166021347045898</v>
      </c>
      <c r="G2699" s="1" t="s">
        <v>2406</v>
      </c>
      <c r="H2699" s="1">
        <v>1.52896903455257E-3</v>
      </c>
      <c r="I2699" s="1" t="s">
        <v>2406</v>
      </c>
      <c r="J2699" s="1">
        <v>3.2169078622246202E-5</v>
      </c>
      <c r="K2699" s="1" t="s">
        <v>2406</v>
      </c>
      <c r="L2699" s="1">
        <v>5.8346451260149501E-4</v>
      </c>
      <c r="M2699" s="1" t="s">
        <v>2406</v>
      </c>
      <c r="N2699" s="1">
        <v>4.9385882448404995E-4</v>
      </c>
      <c r="O2699" s="1" t="s">
        <v>2406</v>
      </c>
    </row>
    <row r="2700" spans="1:15" x14ac:dyDescent="0.25">
      <c r="A2700" s="12" t="s">
        <v>3813</v>
      </c>
      <c r="B2700" s="12" t="s">
        <v>5987</v>
      </c>
      <c r="C2700" s="12" t="s">
        <v>1485</v>
      </c>
      <c r="D2700" s="12" t="s">
        <v>1674</v>
      </c>
      <c r="E2700" s="12" t="s">
        <v>2225</v>
      </c>
      <c r="F2700" s="1">
        <v>4.9166021347045898</v>
      </c>
      <c r="G2700" s="1" t="s">
        <v>2406</v>
      </c>
      <c r="H2700" s="1">
        <v>1.52896903455257E-3</v>
      </c>
      <c r="I2700" s="1" t="s">
        <v>2406</v>
      </c>
      <c r="J2700" s="1">
        <v>3.2169078622246202E-5</v>
      </c>
      <c r="K2700" s="1" t="s">
        <v>2406</v>
      </c>
      <c r="L2700" s="1">
        <v>5.8346451260149501E-4</v>
      </c>
      <c r="M2700" s="1" t="s">
        <v>2406</v>
      </c>
      <c r="N2700" s="1">
        <v>4.9385882448404995E-4</v>
      </c>
      <c r="O2700" s="1" t="s">
        <v>2406</v>
      </c>
    </row>
    <row r="2701" spans="1:15" x14ac:dyDescent="0.25">
      <c r="A2701" s="12" t="s">
        <v>997</v>
      </c>
      <c r="B2701" s="12" t="s">
        <v>5988</v>
      </c>
      <c r="C2701" s="12" t="s">
        <v>1485</v>
      </c>
      <c r="D2701" s="12" t="s">
        <v>5989</v>
      </c>
      <c r="E2701" s="12" t="s">
        <v>2225</v>
      </c>
      <c r="F2701" s="1">
        <v>3.4056410789489702</v>
      </c>
      <c r="G2701" s="1" t="s">
        <v>6771</v>
      </c>
      <c r="H2701" s="1">
        <v>0</v>
      </c>
      <c r="I2701" s="1" t="s">
        <v>2406</v>
      </c>
      <c r="J2701" s="1">
        <v>0</v>
      </c>
      <c r="K2701" s="1" t="s">
        <v>2406</v>
      </c>
      <c r="L2701" s="1">
        <v>0</v>
      </c>
      <c r="M2701" s="1" t="s">
        <v>2406</v>
      </c>
      <c r="N2701" s="1">
        <v>0</v>
      </c>
      <c r="O2701" s="1" t="s">
        <v>2406</v>
      </c>
    </row>
    <row r="2702" spans="1:15" x14ac:dyDescent="0.25">
      <c r="A2702" s="12" t="s">
        <v>3813</v>
      </c>
      <c r="B2702" s="12" t="s">
        <v>5990</v>
      </c>
      <c r="C2702" s="12" t="s">
        <v>1485</v>
      </c>
      <c r="D2702" s="12" t="s">
        <v>1586</v>
      </c>
      <c r="E2702" s="12" t="s">
        <v>2225</v>
      </c>
      <c r="F2702" s="1">
        <v>4.9166021347045898</v>
      </c>
      <c r="G2702" s="1" t="s">
        <v>2406</v>
      </c>
      <c r="H2702" s="1">
        <v>1.52896903455257E-3</v>
      </c>
      <c r="I2702" s="1" t="s">
        <v>2406</v>
      </c>
      <c r="J2702" s="1">
        <v>3.2169078622246202E-5</v>
      </c>
      <c r="K2702" s="1" t="s">
        <v>2406</v>
      </c>
      <c r="L2702" s="1">
        <v>5.8346451260149501E-4</v>
      </c>
      <c r="M2702" s="1" t="s">
        <v>2406</v>
      </c>
      <c r="N2702" s="1">
        <v>4.9385882448404995E-4</v>
      </c>
      <c r="O2702" s="1" t="s">
        <v>2406</v>
      </c>
    </row>
    <row r="2703" spans="1:15" x14ac:dyDescent="0.25">
      <c r="A2703" s="12" t="s">
        <v>996</v>
      </c>
      <c r="B2703" s="12" t="s">
        <v>5991</v>
      </c>
      <c r="C2703" s="12" t="s">
        <v>1485</v>
      </c>
      <c r="D2703" s="12" t="s">
        <v>5992</v>
      </c>
      <c r="E2703" s="12" t="s">
        <v>2225</v>
      </c>
      <c r="F2703" s="1">
        <v>2.5644600391387899</v>
      </c>
      <c r="G2703" s="1" t="s">
        <v>2406</v>
      </c>
      <c r="H2703" s="1">
        <v>2.1679799829144001E-4</v>
      </c>
      <c r="I2703" s="1" t="s">
        <v>2406</v>
      </c>
      <c r="J2703" s="1">
        <v>1.05396400613245E-4</v>
      </c>
      <c r="K2703" s="1" t="s">
        <v>2406</v>
      </c>
      <c r="L2703" s="1">
        <v>9.0908649144694198E-4</v>
      </c>
      <c r="M2703" s="1" t="s">
        <v>2406</v>
      </c>
      <c r="N2703" s="1">
        <v>7.57133588194847E-4</v>
      </c>
      <c r="O2703" s="1" t="s">
        <v>2406</v>
      </c>
    </row>
    <row r="2704" spans="1:15" x14ac:dyDescent="0.25">
      <c r="A2704" s="12" t="s">
        <v>4783</v>
      </c>
      <c r="B2704" s="12" t="s">
        <v>5993</v>
      </c>
      <c r="C2704" s="12" t="s">
        <v>1485</v>
      </c>
      <c r="D2704" s="12" t="s">
        <v>2163</v>
      </c>
      <c r="E2704" s="12" t="s">
        <v>2225</v>
      </c>
      <c r="F2704" s="1">
        <v>4.9166021347045898</v>
      </c>
      <c r="G2704" s="1" t="s">
        <v>2406</v>
      </c>
      <c r="H2704" s="1">
        <v>1.52896903455257E-3</v>
      </c>
      <c r="I2704" s="1" t="s">
        <v>2406</v>
      </c>
      <c r="J2704" s="1">
        <v>3.2169078622246202E-5</v>
      </c>
      <c r="K2704" s="1" t="s">
        <v>2406</v>
      </c>
      <c r="L2704" s="1">
        <v>5.8346451260149501E-4</v>
      </c>
      <c r="M2704" s="1" t="s">
        <v>2406</v>
      </c>
      <c r="N2704" s="1">
        <v>4.9385882448404995E-4</v>
      </c>
      <c r="O2704" s="1" t="s">
        <v>2406</v>
      </c>
    </row>
    <row r="2705" spans="1:15" x14ac:dyDescent="0.25">
      <c r="A2705" s="12" t="s">
        <v>3813</v>
      </c>
      <c r="B2705" s="12" t="s">
        <v>5994</v>
      </c>
      <c r="C2705" s="12" t="s">
        <v>1485</v>
      </c>
      <c r="D2705" s="12" t="s">
        <v>1549</v>
      </c>
      <c r="E2705" s="12" t="s">
        <v>2225</v>
      </c>
      <c r="F2705" s="1">
        <v>4.9166021347045898</v>
      </c>
      <c r="G2705" s="1" t="s">
        <v>2406</v>
      </c>
      <c r="H2705" s="1">
        <v>1.52896903455257E-3</v>
      </c>
      <c r="I2705" s="1" t="s">
        <v>2406</v>
      </c>
      <c r="J2705" s="1">
        <v>3.2169078622246202E-5</v>
      </c>
      <c r="K2705" s="1" t="s">
        <v>2406</v>
      </c>
      <c r="L2705" s="1">
        <v>5.8346451260149501E-4</v>
      </c>
      <c r="M2705" s="1" t="s">
        <v>2406</v>
      </c>
      <c r="N2705" s="1">
        <v>4.9385882448404995E-4</v>
      </c>
      <c r="O2705" s="1" t="s">
        <v>2406</v>
      </c>
    </row>
    <row r="2706" spans="1:15" x14ac:dyDescent="0.25">
      <c r="A2706" s="12" t="s">
        <v>5270</v>
      </c>
      <c r="B2706" s="12" t="s">
        <v>5995</v>
      </c>
      <c r="C2706" s="12" t="s">
        <v>1485</v>
      </c>
      <c r="D2706" s="12" t="s">
        <v>1786</v>
      </c>
      <c r="E2706" s="12" t="s">
        <v>2225</v>
      </c>
      <c r="F2706" s="1">
        <v>4.9166021347045898</v>
      </c>
      <c r="G2706" s="1" t="s">
        <v>2406</v>
      </c>
      <c r="H2706" s="1">
        <v>1.52896903455257E-3</v>
      </c>
      <c r="I2706" s="1" t="s">
        <v>2406</v>
      </c>
      <c r="J2706" s="1">
        <v>3.2169078622246202E-5</v>
      </c>
      <c r="K2706" s="1" t="s">
        <v>2406</v>
      </c>
      <c r="L2706" s="1">
        <v>5.8346451260149501E-4</v>
      </c>
      <c r="M2706" s="1" t="s">
        <v>2406</v>
      </c>
      <c r="N2706" s="1">
        <v>4.9385882448404995E-4</v>
      </c>
      <c r="O2706" s="1" t="s">
        <v>2406</v>
      </c>
    </row>
    <row r="2707" spans="1:15" x14ac:dyDescent="0.25">
      <c r="A2707" s="12" t="s">
        <v>5743</v>
      </c>
      <c r="B2707" s="12" t="s">
        <v>5996</v>
      </c>
      <c r="C2707" s="12" t="s">
        <v>1485</v>
      </c>
      <c r="D2707" s="12" t="s">
        <v>1963</v>
      </c>
      <c r="E2707" s="12" t="s">
        <v>2225</v>
      </c>
      <c r="F2707" s="1">
        <v>4.9166021347045898</v>
      </c>
      <c r="G2707" s="1" t="s">
        <v>2406</v>
      </c>
      <c r="H2707" s="1">
        <v>1.52896903455257E-3</v>
      </c>
      <c r="I2707" s="1" t="s">
        <v>2406</v>
      </c>
      <c r="J2707" s="1">
        <v>3.2169078622246202E-5</v>
      </c>
      <c r="K2707" s="1" t="s">
        <v>2406</v>
      </c>
      <c r="L2707" s="1">
        <v>5.8346451260149501E-4</v>
      </c>
      <c r="M2707" s="1" t="s">
        <v>2406</v>
      </c>
      <c r="N2707" s="1">
        <v>4.9385882448404995E-4</v>
      </c>
      <c r="O2707" s="1" t="s">
        <v>2406</v>
      </c>
    </row>
    <row r="2708" spans="1:15" x14ac:dyDescent="0.25">
      <c r="A2708" s="12" t="s">
        <v>5270</v>
      </c>
      <c r="B2708" s="12" t="s">
        <v>5997</v>
      </c>
      <c r="C2708" s="12" t="s">
        <v>1485</v>
      </c>
      <c r="D2708" s="12" t="s">
        <v>5998</v>
      </c>
      <c r="E2708" s="12" t="s">
        <v>2225</v>
      </c>
      <c r="F2708" s="1">
        <v>4.9166021347045898</v>
      </c>
      <c r="G2708" s="1" t="s">
        <v>2406</v>
      </c>
      <c r="H2708" s="1">
        <v>1.52896903455257E-3</v>
      </c>
      <c r="I2708" s="1" t="s">
        <v>2406</v>
      </c>
      <c r="J2708" s="1">
        <v>3.2169078622246202E-5</v>
      </c>
      <c r="K2708" s="1" t="s">
        <v>2406</v>
      </c>
      <c r="L2708" s="1">
        <v>5.8346451260149501E-4</v>
      </c>
      <c r="M2708" s="1" t="s">
        <v>2406</v>
      </c>
      <c r="N2708" s="1">
        <v>4.9385882448404995E-4</v>
      </c>
      <c r="O2708" s="1" t="s">
        <v>2406</v>
      </c>
    </row>
    <row r="2709" spans="1:15" x14ac:dyDescent="0.25">
      <c r="A2709" s="12" t="s">
        <v>4783</v>
      </c>
      <c r="B2709" s="12" t="s">
        <v>5999</v>
      </c>
      <c r="C2709" s="12" t="s">
        <v>1485</v>
      </c>
      <c r="D2709" s="12" t="s">
        <v>6000</v>
      </c>
      <c r="E2709" s="12" t="s">
        <v>2225</v>
      </c>
      <c r="F2709" s="1">
        <v>4.9166021347045898</v>
      </c>
      <c r="G2709" s="1" t="s">
        <v>2406</v>
      </c>
      <c r="H2709" s="1">
        <v>1.52896903455257E-3</v>
      </c>
      <c r="I2709" s="1" t="s">
        <v>2406</v>
      </c>
      <c r="J2709" s="1">
        <v>3.2169078622246202E-5</v>
      </c>
      <c r="K2709" s="1" t="s">
        <v>2406</v>
      </c>
      <c r="L2709" s="1">
        <v>5.8346451260149501E-4</v>
      </c>
      <c r="M2709" s="1" t="s">
        <v>2406</v>
      </c>
      <c r="N2709" s="1">
        <v>4.9385882448404995E-4</v>
      </c>
      <c r="O2709" s="1" t="s">
        <v>2406</v>
      </c>
    </row>
    <row r="2710" spans="1:15" x14ac:dyDescent="0.25">
      <c r="A2710" s="12" t="s">
        <v>997</v>
      </c>
      <c r="B2710" s="12" t="s">
        <v>6001</v>
      </c>
      <c r="C2710" s="12" t="s">
        <v>1485</v>
      </c>
      <c r="D2710" s="12" t="s">
        <v>1784</v>
      </c>
      <c r="E2710" s="12" t="s">
        <v>2225</v>
      </c>
      <c r="F2710" s="1">
        <v>3.4056410789489702</v>
      </c>
      <c r="G2710" s="1" t="s">
        <v>6771</v>
      </c>
      <c r="H2710" s="1">
        <v>0</v>
      </c>
      <c r="I2710" s="1" t="s">
        <v>2406</v>
      </c>
      <c r="J2710" s="1">
        <v>0</v>
      </c>
      <c r="K2710" s="1" t="s">
        <v>2406</v>
      </c>
      <c r="L2710" s="1">
        <v>0</v>
      </c>
      <c r="M2710" s="1" t="s">
        <v>2406</v>
      </c>
      <c r="N2710" s="1">
        <v>0</v>
      </c>
      <c r="O2710" s="1" t="s">
        <v>2406</v>
      </c>
    </row>
    <row r="2711" spans="1:15" x14ac:dyDescent="0.25">
      <c r="A2711" s="12" t="s">
        <v>3813</v>
      </c>
      <c r="B2711" s="12" t="s">
        <v>6002</v>
      </c>
      <c r="C2711" s="12" t="s">
        <v>1485</v>
      </c>
      <c r="D2711" s="12" t="s">
        <v>1569</v>
      </c>
      <c r="E2711" s="12" t="s">
        <v>2225</v>
      </c>
      <c r="F2711" s="1">
        <v>4.9166021347045898</v>
      </c>
      <c r="G2711" s="1" t="s">
        <v>2406</v>
      </c>
      <c r="H2711" s="1">
        <v>1.52896903455257E-3</v>
      </c>
      <c r="I2711" s="1" t="s">
        <v>2406</v>
      </c>
      <c r="J2711" s="1">
        <v>3.2169078622246202E-5</v>
      </c>
      <c r="K2711" s="1" t="s">
        <v>2406</v>
      </c>
      <c r="L2711" s="1">
        <v>5.8346451260149501E-4</v>
      </c>
      <c r="M2711" s="1" t="s">
        <v>2406</v>
      </c>
      <c r="N2711" s="1">
        <v>4.9385882448404995E-4</v>
      </c>
      <c r="O2711" s="1" t="s">
        <v>2406</v>
      </c>
    </row>
    <row r="2712" spans="1:15" x14ac:dyDescent="0.25">
      <c r="A2712" s="12" t="s">
        <v>4783</v>
      </c>
      <c r="B2712" s="12" t="s">
        <v>6003</v>
      </c>
      <c r="C2712" s="12" t="s">
        <v>1485</v>
      </c>
      <c r="D2712" s="12" t="s">
        <v>1724</v>
      </c>
      <c r="E2712" s="12" t="s">
        <v>2225</v>
      </c>
      <c r="F2712" s="1">
        <v>4.9166021347045898</v>
      </c>
      <c r="G2712" s="1" t="s">
        <v>2406</v>
      </c>
      <c r="H2712" s="1">
        <v>1.52896903455257E-3</v>
      </c>
      <c r="I2712" s="1" t="s">
        <v>2406</v>
      </c>
      <c r="J2712" s="1">
        <v>3.2169078622246202E-5</v>
      </c>
      <c r="K2712" s="1" t="s">
        <v>2406</v>
      </c>
      <c r="L2712" s="1">
        <v>5.8346451260149501E-4</v>
      </c>
      <c r="M2712" s="1" t="s">
        <v>2406</v>
      </c>
      <c r="N2712" s="1">
        <v>4.9385882448404995E-4</v>
      </c>
      <c r="O2712" s="1" t="s">
        <v>2406</v>
      </c>
    </row>
    <row r="2713" spans="1:15" x14ac:dyDescent="0.25">
      <c r="A2713" s="12" t="s">
        <v>997</v>
      </c>
      <c r="B2713" s="12" t="s">
        <v>6004</v>
      </c>
      <c r="C2713" s="12" t="s">
        <v>1485</v>
      </c>
      <c r="D2713" s="12" t="s">
        <v>6005</v>
      </c>
      <c r="E2713" s="12" t="s">
        <v>2225</v>
      </c>
      <c r="F2713" s="1">
        <v>3.4056410789489702</v>
      </c>
      <c r="G2713" s="1" t="s">
        <v>6771</v>
      </c>
      <c r="H2713" s="1">
        <v>0</v>
      </c>
      <c r="I2713" s="1" t="s">
        <v>2406</v>
      </c>
      <c r="J2713" s="1">
        <v>0</v>
      </c>
      <c r="K2713" s="1" t="s">
        <v>2406</v>
      </c>
      <c r="L2713" s="1">
        <v>0</v>
      </c>
      <c r="M2713" s="1" t="s">
        <v>2406</v>
      </c>
      <c r="N2713" s="1">
        <v>0</v>
      </c>
      <c r="O2713" s="1" t="s">
        <v>2406</v>
      </c>
    </row>
    <row r="2714" spans="1:15" x14ac:dyDescent="0.25">
      <c r="A2714" s="12" t="s">
        <v>5743</v>
      </c>
      <c r="B2714" s="12" t="s">
        <v>6006</v>
      </c>
      <c r="C2714" s="12" t="s">
        <v>1485</v>
      </c>
      <c r="D2714" s="12" t="s">
        <v>6007</v>
      </c>
      <c r="E2714" s="12" t="s">
        <v>2225</v>
      </c>
      <c r="F2714" s="1">
        <v>4.9166021347045898</v>
      </c>
      <c r="G2714" s="1" t="s">
        <v>2406</v>
      </c>
      <c r="H2714" s="1">
        <v>1.52896903455257E-3</v>
      </c>
      <c r="I2714" s="1" t="s">
        <v>2406</v>
      </c>
      <c r="J2714" s="1">
        <v>3.2169078622246202E-5</v>
      </c>
      <c r="K2714" s="1" t="s">
        <v>2406</v>
      </c>
      <c r="L2714" s="1">
        <v>5.8346451260149501E-4</v>
      </c>
      <c r="M2714" s="1" t="s">
        <v>2406</v>
      </c>
      <c r="N2714" s="1">
        <v>4.9385882448404995E-4</v>
      </c>
      <c r="O2714" s="1" t="s">
        <v>2406</v>
      </c>
    </row>
    <row r="2715" spans="1:15" x14ac:dyDescent="0.25">
      <c r="A2715" s="12" t="s">
        <v>4783</v>
      </c>
      <c r="B2715" s="12" t="s">
        <v>6008</v>
      </c>
      <c r="C2715" s="12" t="s">
        <v>1485</v>
      </c>
      <c r="D2715" s="12" t="s">
        <v>6009</v>
      </c>
      <c r="E2715" s="12" t="s">
        <v>2225</v>
      </c>
      <c r="F2715" s="1">
        <v>4.9166021347045898</v>
      </c>
      <c r="G2715" s="1" t="s">
        <v>2406</v>
      </c>
      <c r="H2715" s="1">
        <v>1.52896903455257E-3</v>
      </c>
      <c r="I2715" s="1" t="s">
        <v>2406</v>
      </c>
      <c r="J2715" s="1">
        <v>3.2169078622246202E-5</v>
      </c>
      <c r="K2715" s="1" t="s">
        <v>2406</v>
      </c>
      <c r="L2715" s="1">
        <v>5.8346451260149501E-4</v>
      </c>
      <c r="M2715" s="1" t="s">
        <v>2406</v>
      </c>
      <c r="N2715" s="1">
        <v>4.9385882448404995E-4</v>
      </c>
      <c r="O2715" s="1" t="s">
        <v>2406</v>
      </c>
    </row>
    <row r="2716" spans="1:15" x14ac:dyDescent="0.25">
      <c r="A2716" s="12" t="s">
        <v>997</v>
      </c>
      <c r="B2716" s="12" t="s">
        <v>6010</v>
      </c>
      <c r="C2716" s="12" t="s">
        <v>1485</v>
      </c>
      <c r="D2716" s="12" t="s">
        <v>6011</v>
      </c>
      <c r="E2716" s="12" t="s">
        <v>2225</v>
      </c>
      <c r="F2716" s="1">
        <v>3.4056410789489702</v>
      </c>
      <c r="G2716" s="1" t="s">
        <v>6771</v>
      </c>
      <c r="H2716" s="1">
        <v>0</v>
      </c>
      <c r="I2716" s="1" t="s">
        <v>2406</v>
      </c>
      <c r="J2716" s="1">
        <v>0</v>
      </c>
      <c r="K2716" s="1" t="s">
        <v>2406</v>
      </c>
      <c r="L2716" s="1">
        <v>0</v>
      </c>
      <c r="M2716" s="1" t="s">
        <v>2406</v>
      </c>
      <c r="N2716" s="1">
        <v>0</v>
      </c>
      <c r="O2716" s="1" t="s">
        <v>2406</v>
      </c>
    </row>
    <row r="2717" spans="1:15" x14ac:dyDescent="0.25">
      <c r="A2717" s="12" t="s">
        <v>5270</v>
      </c>
      <c r="B2717" s="12" t="s">
        <v>6012</v>
      </c>
      <c r="C2717" s="12" t="s">
        <v>1485</v>
      </c>
      <c r="D2717" s="12" t="s">
        <v>1765</v>
      </c>
      <c r="E2717" s="12" t="s">
        <v>2225</v>
      </c>
      <c r="F2717" s="1">
        <v>4.9166021347045898</v>
      </c>
      <c r="G2717" s="1" t="s">
        <v>2406</v>
      </c>
      <c r="H2717" s="1">
        <v>1.52896903455257E-3</v>
      </c>
      <c r="I2717" s="1" t="s">
        <v>2406</v>
      </c>
      <c r="J2717" s="1">
        <v>3.2169078622246202E-5</v>
      </c>
      <c r="K2717" s="1" t="s">
        <v>2406</v>
      </c>
      <c r="L2717" s="1">
        <v>5.8346451260149501E-4</v>
      </c>
      <c r="M2717" s="1" t="s">
        <v>2406</v>
      </c>
      <c r="N2717" s="1">
        <v>4.9385882448404995E-4</v>
      </c>
      <c r="O2717" s="1" t="s">
        <v>2406</v>
      </c>
    </row>
    <row r="2718" spans="1:15" x14ac:dyDescent="0.25">
      <c r="A2718" s="12" t="s">
        <v>5743</v>
      </c>
      <c r="B2718" s="12" t="s">
        <v>6013</v>
      </c>
      <c r="C2718" s="12" t="s">
        <v>1485</v>
      </c>
      <c r="D2718" s="12" t="s">
        <v>3871</v>
      </c>
      <c r="E2718" s="12" t="s">
        <v>2225</v>
      </c>
      <c r="F2718" s="1">
        <v>4.9166021347045898</v>
      </c>
      <c r="G2718" s="1" t="s">
        <v>2406</v>
      </c>
      <c r="H2718" s="1">
        <v>1.52896903455257E-3</v>
      </c>
      <c r="I2718" s="1" t="s">
        <v>2406</v>
      </c>
      <c r="J2718" s="1">
        <v>3.2169078622246202E-5</v>
      </c>
      <c r="K2718" s="1" t="s">
        <v>2406</v>
      </c>
      <c r="L2718" s="1">
        <v>5.8346451260149501E-4</v>
      </c>
      <c r="M2718" s="1" t="s">
        <v>2406</v>
      </c>
      <c r="N2718" s="1">
        <v>4.9385882448404995E-4</v>
      </c>
      <c r="O2718" s="1" t="s">
        <v>2406</v>
      </c>
    </row>
    <row r="2719" spans="1:15" x14ac:dyDescent="0.25">
      <c r="A2719" s="12" t="s">
        <v>997</v>
      </c>
      <c r="B2719" s="12" t="s">
        <v>6014</v>
      </c>
      <c r="C2719" s="12" t="s">
        <v>1485</v>
      </c>
      <c r="D2719" s="12" t="s">
        <v>6015</v>
      </c>
      <c r="E2719" s="12" t="s">
        <v>2225</v>
      </c>
      <c r="F2719" s="1">
        <v>3.4056410789489702</v>
      </c>
      <c r="G2719" s="1" t="s">
        <v>6771</v>
      </c>
      <c r="H2719" s="1">
        <v>0</v>
      </c>
      <c r="I2719" s="1" t="s">
        <v>2406</v>
      </c>
      <c r="J2719" s="1">
        <v>0</v>
      </c>
      <c r="K2719" s="1" t="s">
        <v>2406</v>
      </c>
      <c r="L2719" s="1">
        <v>0</v>
      </c>
      <c r="M2719" s="1" t="s">
        <v>2406</v>
      </c>
      <c r="N2719" s="1">
        <v>0</v>
      </c>
      <c r="O2719" s="1" t="s">
        <v>2406</v>
      </c>
    </row>
    <row r="2720" spans="1:15" x14ac:dyDescent="0.25">
      <c r="A2720" s="12" t="s">
        <v>3813</v>
      </c>
      <c r="B2720" s="12" t="s">
        <v>6016</v>
      </c>
      <c r="C2720" s="12" t="s">
        <v>1485</v>
      </c>
      <c r="D2720" s="12" t="s">
        <v>6017</v>
      </c>
      <c r="E2720" s="12" t="s">
        <v>2225</v>
      </c>
      <c r="F2720" s="1">
        <v>4.9166021347045898</v>
      </c>
      <c r="G2720" s="1" t="s">
        <v>2406</v>
      </c>
      <c r="H2720" s="1">
        <v>1.52896903455257E-3</v>
      </c>
      <c r="I2720" s="1" t="s">
        <v>2406</v>
      </c>
      <c r="J2720" s="1">
        <v>3.2169078622246202E-5</v>
      </c>
      <c r="K2720" s="1" t="s">
        <v>2406</v>
      </c>
      <c r="L2720" s="1">
        <v>5.8346451260149501E-4</v>
      </c>
      <c r="M2720" s="1" t="s">
        <v>2406</v>
      </c>
      <c r="N2720" s="1">
        <v>4.9385882448404995E-4</v>
      </c>
      <c r="O2720" s="1" t="s">
        <v>2406</v>
      </c>
    </row>
    <row r="2721" spans="1:15" x14ac:dyDescent="0.25">
      <c r="A2721" s="12" t="s">
        <v>996</v>
      </c>
      <c r="B2721" s="12" t="s">
        <v>6018</v>
      </c>
      <c r="C2721" s="12" t="s">
        <v>1485</v>
      </c>
      <c r="D2721" s="12" t="s">
        <v>5610</v>
      </c>
      <c r="E2721" s="12" t="s">
        <v>2225</v>
      </c>
      <c r="F2721" s="1">
        <v>2.5644600391387899</v>
      </c>
      <c r="G2721" s="1" t="s">
        <v>2406</v>
      </c>
      <c r="H2721" s="1">
        <v>2.1679799829144001E-4</v>
      </c>
      <c r="I2721" s="1" t="s">
        <v>2406</v>
      </c>
      <c r="J2721" s="1">
        <v>1.05396400613245E-4</v>
      </c>
      <c r="K2721" s="1" t="s">
        <v>2406</v>
      </c>
      <c r="L2721" s="1">
        <v>9.0908649144694198E-4</v>
      </c>
      <c r="M2721" s="1" t="s">
        <v>2406</v>
      </c>
      <c r="N2721" s="1">
        <v>7.57133588194847E-4</v>
      </c>
      <c r="O2721" s="1" t="s">
        <v>2406</v>
      </c>
    </row>
    <row r="2722" spans="1:15" x14ac:dyDescent="0.25">
      <c r="A2722" s="12" t="s">
        <v>5743</v>
      </c>
      <c r="B2722" s="12" t="s">
        <v>6019</v>
      </c>
      <c r="C2722" s="12" t="s">
        <v>1485</v>
      </c>
      <c r="D2722" s="12" t="s">
        <v>1726</v>
      </c>
      <c r="E2722" s="12" t="s">
        <v>2225</v>
      </c>
      <c r="F2722" s="1">
        <v>4.9166021347045898</v>
      </c>
      <c r="G2722" s="1" t="s">
        <v>2406</v>
      </c>
      <c r="H2722" s="1">
        <v>1.52896903455257E-3</v>
      </c>
      <c r="I2722" s="1" t="s">
        <v>2406</v>
      </c>
      <c r="J2722" s="1">
        <v>3.2169078622246202E-5</v>
      </c>
      <c r="K2722" s="1" t="s">
        <v>2406</v>
      </c>
      <c r="L2722" s="1">
        <v>5.8346451260149501E-4</v>
      </c>
      <c r="M2722" s="1" t="s">
        <v>2406</v>
      </c>
      <c r="N2722" s="1">
        <v>4.9385882448404995E-4</v>
      </c>
      <c r="O2722" s="1" t="s">
        <v>2406</v>
      </c>
    </row>
    <row r="2723" spans="1:15" x14ac:dyDescent="0.25">
      <c r="A2723" s="12" t="s">
        <v>5743</v>
      </c>
      <c r="B2723" s="12" t="s">
        <v>6020</v>
      </c>
      <c r="C2723" s="12" t="s">
        <v>1485</v>
      </c>
      <c r="D2723" s="12" t="s">
        <v>6021</v>
      </c>
      <c r="E2723" s="12" t="s">
        <v>2225</v>
      </c>
      <c r="F2723" s="1">
        <v>4.9166021347045898</v>
      </c>
      <c r="G2723" s="1" t="s">
        <v>2406</v>
      </c>
      <c r="H2723" s="1">
        <v>1.52896903455257E-3</v>
      </c>
      <c r="I2723" s="1" t="s">
        <v>2406</v>
      </c>
      <c r="J2723" s="1">
        <v>3.2169078622246202E-5</v>
      </c>
      <c r="K2723" s="1" t="s">
        <v>2406</v>
      </c>
      <c r="L2723" s="1">
        <v>5.8346451260149501E-4</v>
      </c>
      <c r="M2723" s="1" t="s">
        <v>2406</v>
      </c>
      <c r="N2723" s="1">
        <v>4.9385882448404995E-4</v>
      </c>
      <c r="O2723" s="1" t="s">
        <v>2406</v>
      </c>
    </row>
    <row r="2724" spans="1:15" x14ac:dyDescent="0.25">
      <c r="A2724" s="12" t="s">
        <v>5270</v>
      </c>
      <c r="B2724" s="12" t="s">
        <v>6022</v>
      </c>
      <c r="C2724" s="12" t="s">
        <v>1485</v>
      </c>
      <c r="D2724" s="12" t="s">
        <v>6023</v>
      </c>
      <c r="E2724" s="12" t="s">
        <v>2225</v>
      </c>
      <c r="F2724" s="1">
        <v>4.9166021347045898</v>
      </c>
      <c r="G2724" s="1" t="s">
        <v>2406</v>
      </c>
      <c r="H2724" s="1">
        <v>1.52896903455257E-3</v>
      </c>
      <c r="I2724" s="1" t="s">
        <v>2406</v>
      </c>
      <c r="J2724" s="1">
        <v>3.2169078622246202E-5</v>
      </c>
      <c r="K2724" s="1" t="s">
        <v>2406</v>
      </c>
      <c r="L2724" s="1">
        <v>5.8346451260149501E-4</v>
      </c>
      <c r="M2724" s="1" t="s">
        <v>2406</v>
      </c>
      <c r="N2724" s="1">
        <v>4.9385882448404995E-4</v>
      </c>
      <c r="O2724" s="1" t="s">
        <v>2406</v>
      </c>
    </row>
    <row r="2725" spans="1:15" x14ac:dyDescent="0.25">
      <c r="A2725" s="12" t="s">
        <v>5743</v>
      </c>
      <c r="B2725" s="12" t="s">
        <v>6024</v>
      </c>
      <c r="C2725" s="12" t="s">
        <v>1485</v>
      </c>
      <c r="D2725" s="12" t="s">
        <v>1589</v>
      </c>
      <c r="E2725" s="12" t="s">
        <v>2225</v>
      </c>
      <c r="F2725" s="1">
        <v>4.9166021347045898</v>
      </c>
      <c r="G2725" s="1" t="s">
        <v>2406</v>
      </c>
      <c r="H2725" s="1">
        <v>1.52896903455257E-3</v>
      </c>
      <c r="I2725" s="1" t="s">
        <v>2406</v>
      </c>
      <c r="J2725" s="1">
        <v>3.2169078622246202E-5</v>
      </c>
      <c r="K2725" s="1" t="s">
        <v>2406</v>
      </c>
      <c r="L2725" s="1">
        <v>5.8346451260149501E-4</v>
      </c>
      <c r="M2725" s="1" t="s">
        <v>2406</v>
      </c>
      <c r="N2725" s="1">
        <v>4.9385882448404995E-4</v>
      </c>
      <c r="O2725" s="1" t="s">
        <v>2406</v>
      </c>
    </row>
    <row r="2726" spans="1:15" x14ac:dyDescent="0.25">
      <c r="A2726" s="12" t="s">
        <v>5743</v>
      </c>
      <c r="B2726" s="12" t="s">
        <v>6025</v>
      </c>
      <c r="C2726" s="12" t="s">
        <v>1485</v>
      </c>
      <c r="D2726" s="12" t="s">
        <v>2040</v>
      </c>
      <c r="E2726" s="12" t="s">
        <v>2225</v>
      </c>
      <c r="F2726" s="1">
        <v>4.9166021347045898</v>
      </c>
      <c r="G2726" s="1" t="s">
        <v>2406</v>
      </c>
      <c r="H2726" s="1">
        <v>1.52896903455257E-3</v>
      </c>
      <c r="I2726" s="1" t="s">
        <v>2406</v>
      </c>
      <c r="J2726" s="1">
        <v>3.2169078622246202E-5</v>
      </c>
      <c r="K2726" s="1" t="s">
        <v>2406</v>
      </c>
      <c r="L2726" s="1">
        <v>5.8346451260149501E-4</v>
      </c>
      <c r="M2726" s="1" t="s">
        <v>2406</v>
      </c>
      <c r="N2726" s="1">
        <v>4.9385882448404995E-4</v>
      </c>
      <c r="O2726" s="1" t="s">
        <v>2406</v>
      </c>
    </row>
    <row r="2727" spans="1:15" x14ac:dyDescent="0.25">
      <c r="A2727" s="12" t="s">
        <v>5743</v>
      </c>
      <c r="B2727" s="12" t="s">
        <v>6026</v>
      </c>
      <c r="C2727" s="12" t="s">
        <v>1485</v>
      </c>
      <c r="D2727" s="12" t="s">
        <v>2073</v>
      </c>
      <c r="E2727" s="12" t="s">
        <v>2225</v>
      </c>
      <c r="F2727" s="1">
        <v>4.9166021347045898</v>
      </c>
      <c r="G2727" s="1" t="s">
        <v>2406</v>
      </c>
      <c r="H2727" s="1">
        <v>1.52896903455257E-3</v>
      </c>
      <c r="I2727" s="1" t="s">
        <v>2406</v>
      </c>
      <c r="J2727" s="1">
        <v>3.2169078622246202E-5</v>
      </c>
      <c r="K2727" s="1" t="s">
        <v>2406</v>
      </c>
      <c r="L2727" s="1">
        <v>5.8346451260149501E-4</v>
      </c>
      <c r="M2727" s="1" t="s">
        <v>2406</v>
      </c>
      <c r="N2727" s="1">
        <v>4.9385882448404995E-4</v>
      </c>
      <c r="O2727" s="1" t="s">
        <v>2406</v>
      </c>
    </row>
    <row r="2728" spans="1:15" x14ac:dyDescent="0.25">
      <c r="A2728" s="12" t="s">
        <v>3813</v>
      </c>
      <c r="B2728" s="12" t="s">
        <v>6027</v>
      </c>
      <c r="C2728" s="12" t="s">
        <v>1485</v>
      </c>
      <c r="D2728" s="12" t="s">
        <v>1982</v>
      </c>
      <c r="E2728" s="12" t="s">
        <v>2225</v>
      </c>
      <c r="F2728" s="1">
        <v>4.9166021347045898</v>
      </c>
      <c r="G2728" s="1" t="s">
        <v>2406</v>
      </c>
      <c r="H2728" s="1">
        <v>1.52896903455257E-3</v>
      </c>
      <c r="I2728" s="1" t="s">
        <v>2406</v>
      </c>
      <c r="J2728" s="1">
        <v>3.2169078622246202E-5</v>
      </c>
      <c r="K2728" s="1" t="s">
        <v>2406</v>
      </c>
      <c r="L2728" s="1">
        <v>5.8346451260149501E-4</v>
      </c>
      <c r="M2728" s="1" t="s">
        <v>2406</v>
      </c>
      <c r="N2728" s="1">
        <v>4.9385882448404995E-4</v>
      </c>
      <c r="O2728" s="1" t="s">
        <v>2406</v>
      </c>
    </row>
    <row r="2729" spans="1:15" x14ac:dyDescent="0.25">
      <c r="A2729" s="12" t="s">
        <v>3813</v>
      </c>
      <c r="B2729" s="12" t="s">
        <v>6028</v>
      </c>
      <c r="C2729" s="12" t="s">
        <v>1485</v>
      </c>
      <c r="D2729" s="12" t="s">
        <v>1650</v>
      </c>
      <c r="E2729" s="12" t="s">
        <v>2225</v>
      </c>
      <c r="F2729" s="1">
        <v>4.9166021347045898</v>
      </c>
      <c r="G2729" s="1" t="s">
        <v>2406</v>
      </c>
      <c r="H2729" s="1">
        <v>1.52896903455257E-3</v>
      </c>
      <c r="I2729" s="1" t="s">
        <v>2406</v>
      </c>
      <c r="J2729" s="1">
        <v>3.2169078622246202E-5</v>
      </c>
      <c r="K2729" s="1" t="s">
        <v>2406</v>
      </c>
      <c r="L2729" s="1">
        <v>5.8346451260149501E-4</v>
      </c>
      <c r="M2729" s="1" t="s">
        <v>2406</v>
      </c>
      <c r="N2729" s="1">
        <v>4.9385882448404995E-4</v>
      </c>
      <c r="O2729" s="1" t="s">
        <v>2406</v>
      </c>
    </row>
    <row r="2730" spans="1:15" x14ac:dyDescent="0.25">
      <c r="A2730" s="12" t="s">
        <v>5270</v>
      </c>
      <c r="B2730" s="12" t="s">
        <v>6029</v>
      </c>
      <c r="C2730" s="12" t="s">
        <v>1485</v>
      </c>
      <c r="D2730" s="12" t="s">
        <v>6030</v>
      </c>
      <c r="E2730" s="12" t="s">
        <v>2225</v>
      </c>
      <c r="F2730" s="1">
        <v>4.9166021347045898</v>
      </c>
      <c r="G2730" s="1" t="s">
        <v>2406</v>
      </c>
      <c r="H2730" s="1">
        <v>1.52896903455257E-3</v>
      </c>
      <c r="I2730" s="1" t="s">
        <v>2406</v>
      </c>
      <c r="J2730" s="1">
        <v>3.2169078622246202E-5</v>
      </c>
      <c r="K2730" s="1" t="s">
        <v>2406</v>
      </c>
      <c r="L2730" s="1">
        <v>5.8346451260149501E-4</v>
      </c>
      <c r="M2730" s="1" t="s">
        <v>2406</v>
      </c>
      <c r="N2730" s="1">
        <v>4.9385882448404995E-4</v>
      </c>
      <c r="O2730" s="1" t="s">
        <v>2406</v>
      </c>
    </row>
    <row r="2731" spans="1:15" x14ac:dyDescent="0.25">
      <c r="A2731" s="12" t="s">
        <v>997</v>
      </c>
      <c r="B2731" s="12" t="s">
        <v>6031</v>
      </c>
      <c r="C2731" s="12" t="s">
        <v>1485</v>
      </c>
      <c r="D2731" s="12" t="s">
        <v>6032</v>
      </c>
      <c r="E2731" s="12" t="s">
        <v>2225</v>
      </c>
      <c r="F2731" s="1">
        <v>3.4056410789489702</v>
      </c>
      <c r="G2731" s="1" t="s">
        <v>6771</v>
      </c>
      <c r="H2731" s="1">
        <v>0</v>
      </c>
      <c r="I2731" s="1" t="s">
        <v>2406</v>
      </c>
      <c r="J2731" s="1">
        <v>0</v>
      </c>
      <c r="K2731" s="1" t="s">
        <v>2406</v>
      </c>
      <c r="L2731" s="1">
        <v>0</v>
      </c>
      <c r="M2731" s="1" t="s">
        <v>2406</v>
      </c>
      <c r="N2731" s="1">
        <v>0</v>
      </c>
      <c r="O2731" s="1" t="s">
        <v>2406</v>
      </c>
    </row>
    <row r="2732" spans="1:15" x14ac:dyDescent="0.25">
      <c r="A2732" s="12" t="s">
        <v>997</v>
      </c>
      <c r="B2732" s="12" t="s">
        <v>6033</v>
      </c>
      <c r="C2732" s="12" t="s">
        <v>1485</v>
      </c>
      <c r="D2732" s="12" t="s">
        <v>6034</v>
      </c>
      <c r="E2732" s="12" t="s">
        <v>2225</v>
      </c>
      <c r="F2732" s="1">
        <v>3.4056410789489702</v>
      </c>
      <c r="G2732" s="1" t="s">
        <v>6771</v>
      </c>
      <c r="H2732" s="1">
        <v>0</v>
      </c>
      <c r="I2732" s="1" t="s">
        <v>2406</v>
      </c>
      <c r="J2732" s="1">
        <v>0</v>
      </c>
      <c r="K2732" s="1" t="s">
        <v>2406</v>
      </c>
      <c r="L2732" s="1">
        <v>0</v>
      </c>
      <c r="M2732" s="1" t="s">
        <v>2406</v>
      </c>
      <c r="N2732" s="1">
        <v>0</v>
      </c>
      <c r="O2732" s="1" t="s">
        <v>2406</v>
      </c>
    </row>
    <row r="2733" spans="1:15" x14ac:dyDescent="0.25">
      <c r="A2733" s="12" t="s">
        <v>5270</v>
      </c>
      <c r="B2733" s="12" t="s">
        <v>6035</v>
      </c>
      <c r="C2733" s="12" t="s">
        <v>1485</v>
      </c>
      <c r="D2733" s="12" t="s">
        <v>6036</v>
      </c>
      <c r="E2733" s="12" t="s">
        <v>2225</v>
      </c>
      <c r="F2733" s="1">
        <v>4.9166021347045898</v>
      </c>
      <c r="G2733" s="1" t="s">
        <v>2406</v>
      </c>
      <c r="H2733" s="1">
        <v>1.52896903455257E-3</v>
      </c>
      <c r="I2733" s="1" t="s">
        <v>2406</v>
      </c>
      <c r="J2733" s="1">
        <v>3.2169078622246202E-5</v>
      </c>
      <c r="K2733" s="1" t="s">
        <v>2406</v>
      </c>
      <c r="L2733" s="1">
        <v>5.8346451260149501E-4</v>
      </c>
      <c r="M2733" s="1" t="s">
        <v>2406</v>
      </c>
      <c r="N2733" s="1">
        <v>4.9385882448404995E-4</v>
      </c>
      <c r="O2733" s="1" t="s">
        <v>2406</v>
      </c>
    </row>
    <row r="2734" spans="1:15" x14ac:dyDescent="0.25">
      <c r="A2734" s="12" t="s">
        <v>5743</v>
      </c>
      <c r="B2734" s="12" t="s">
        <v>6037</v>
      </c>
      <c r="C2734" s="12" t="s">
        <v>1485</v>
      </c>
      <c r="D2734" s="12" t="s">
        <v>1220</v>
      </c>
      <c r="E2734" s="12" t="s">
        <v>2225</v>
      </c>
      <c r="F2734" s="1">
        <v>4.9166021347045898</v>
      </c>
      <c r="G2734" s="1" t="s">
        <v>2406</v>
      </c>
      <c r="H2734" s="1">
        <v>1.52896903455257E-3</v>
      </c>
      <c r="I2734" s="1" t="s">
        <v>2406</v>
      </c>
      <c r="J2734" s="1">
        <v>3.2169078622246202E-5</v>
      </c>
      <c r="K2734" s="1" t="s">
        <v>2406</v>
      </c>
      <c r="L2734" s="1">
        <v>5.8346451260149501E-4</v>
      </c>
      <c r="M2734" s="1" t="s">
        <v>2406</v>
      </c>
      <c r="N2734" s="1">
        <v>4.9385882448404995E-4</v>
      </c>
      <c r="O2734" s="1" t="s">
        <v>2406</v>
      </c>
    </row>
    <row r="2735" spans="1:15" x14ac:dyDescent="0.25">
      <c r="A2735" s="12" t="s">
        <v>996</v>
      </c>
      <c r="B2735" s="12" t="s">
        <v>6038</v>
      </c>
      <c r="C2735" s="12" t="s">
        <v>1485</v>
      </c>
      <c r="D2735" s="12" t="s">
        <v>1904</v>
      </c>
      <c r="E2735" s="12" t="s">
        <v>2225</v>
      </c>
      <c r="F2735" s="1">
        <v>2.5644600391387899</v>
      </c>
      <c r="G2735" s="1" t="s">
        <v>2406</v>
      </c>
      <c r="H2735" s="1">
        <v>2.1679799829144001E-4</v>
      </c>
      <c r="I2735" s="1" t="s">
        <v>2406</v>
      </c>
      <c r="J2735" s="1">
        <v>1.05396400613245E-4</v>
      </c>
      <c r="K2735" s="1" t="s">
        <v>2406</v>
      </c>
      <c r="L2735" s="1">
        <v>9.0908649144694198E-4</v>
      </c>
      <c r="M2735" s="1" t="s">
        <v>2406</v>
      </c>
      <c r="N2735" s="1">
        <v>7.57133588194847E-4</v>
      </c>
      <c r="O2735" s="1" t="s">
        <v>2406</v>
      </c>
    </row>
    <row r="2736" spans="1:15" x14ac:dyDescent="0.25">
      <c r="A2736" s="12" t="s">
        <v>5743</v>
      </c>
      <c r="B2736" s="12" t="s">
        <v>6039</v>
      </c>
      <c r="C2736" s="12" t="s">
        <v>1485</v>
      </c>
      <c r="D2736" s="12" t="s">
        <v>2074</v>
      </c>
      <c r="E2736" s="12" t="s">
        <v>2225</v>
      </c>
      <c r="F2736" s="1">
        <v>4.9166021347045898</v>
      </c>
      <c r="G2736" s="1" t="s">
        <v>2406</v>
      </c>
      <c r="H2736" s="1">
        <v>1.52896903455257E-3</v>
      </c>
      <c r="I2736" s="1" t="s">
        <v>2406</v>
      </c>
      <c r="J2736" s="1">
        <v>3.2169078622246202E-5</v>
      </c>
      <c r="K2736" s="1" t="s">
        <v>2406</v>
      </c>
      <c r="L2736" s="1">
        <v>5.8346451260149501E-4</v>
      </c>
      <c r="M2736" s="1" t="s">
        <v>2406</v>
      </c>
      <c r="N2736" s="1">
        <v>4.9385882448404995E-4</v>
      </c>
      <c r="O2736" s="1" t="s">
        <v>2406</v>
      </c>
    </row>
    <row r="2737" spans="1:15" x14ac:dyDescent="0.25">
      <c r="A2737" s="12" t="s">
        <v>5270</v>
      </c>
      <c r="B2737" s="12" t="s">
        <v>6040</v>
      </c>
      <c r="C2737" s="12" t="s">
        <v>1485</v>
      </c>
      <c r="D2737" s="12" t="s">
        <v>6041</v>
      </c>
      <c r="E2737" s="12" t="s">
        <v>2225</v>
      </c>
      <c r="F2737" s="1">
        <v>4.9166021347045898</v>
      </c>
      <c r="G2737" s="1" t="s">
        <v>2406</v>
      </c>
      <c r="H2737" s="1">
        <v>1.52896903455257E-3</v>
      </c>
      <c r="I2737" s="1" t="s">
        <v>2406</v>
      </c>
      <c r="J2737" s="1">
        <v>3.2169078622246202E-5</v>
      </c>
      <c r="K2737" s="1" t="s">
        <v>2406</v>
      </c>
      <c r="L2737" s="1">
        <v>5.8346451260149501E-4</v>
      </c>
      <c r="M2737" s="1" t="s">
        <v>2406</v>
      </c>
      <c r="N2737" s="1">
        <v>4.9385882448404995E-4</v>
      </c>
      <c r="O2737" s="1" t="s">
        <v>2406</v>
      </c>
    </row>
    <row r="2738" spans="1:15" x14ac:dyDescent="0.25">
      <c r="A2738" s="12" t="s">
        <v>3813</v>
      </c>
      <c r="B2738" s="12" t="s">
        <v>6042</v>
      </c>
      <c r="C2738" s="12" t="s">
        <v>1485</v>
      </c>
      <c r="D2738" s="12" t="s">
        <v>1794</v>
      </c>
      <c r="E2738" s="12" t="s">
        <v>2225</v>
      </c>
      <c r="F2738" s="1">
        <v>4.9166021347045898</v>
      </c>
      <c r="G2738" s="1" t="s">
        <v>2406</v>
      </c>
      <c r="H2738" s="1">
        <v>1.52896903455257E-3</v>
      </c>
      <c r="I2738" s="1" t="s">
        <v>2406</v>
      </c>
      <c r="J2738" s="1">
        <v>3.2169078622246202E-5</v>
      </c>
      <c r="K2738" s="1" t="s">
        <v>2406</v>
      </c>
      <c r="L2738" s="1">
        <v>5.8346451260149501E-4</v>
      </c>
      <c r="M2738" s="1" t="s">
        <v>2406</v>
      </c>
      <c r="N2738" s="1">
        <v>4.9385882448404995E-4</v>
      </c>
      <c r="O2738" s="1" t="s">
        <v>2406</v>
      </c>
    </row>
    <row r="2739" spans="1:15" x14ac:dyDescent="0.25">
      <c r="A2739" s="12" t="s">
        <v>5270</v>
      </c>
      <c r="B2739" s="12" t="s">
        <v>6043</v>
      </c>
      <c r="C2739" s="12" t="s">
        <v>1485</v>
      </c>
      <c r="D2739" s="12" t="s">
        <v>3006</v>
      </c>
      <c r="E2739" s="12" t="s">
        <v>2225</v>
      </c>
      <c r="F2739" s="1">
        <v>4.9166021347045898</v>
      </c>
      <c r="G2739" s="1" t="s">
        <v>2406</v>
      </c>
      <c r="H2739" s="1">
        <v>1.52896903455257E-3</v>
      </c>
      <c r="I2739" s="1" t="s">
        <v>2406</v>
      </c>
      <c r="J2739" s="1">
        <v>3.2169078622246202E-5</v>
      </c>
      <c r="K2739" s="1" t="s">
        <v>2406</v>
      </c>
      <c r="L2739" s="1">
        <v>5.8346451260149501E-4</v>
      </c>
      <c r="M2739" s="1" t="s">
        <v>2406</v>
      </c>
      <c r="N2739" s="1">
        <v>4.9385882448404995E-4</v>
      </c>
      <c r="O2739" s="1" t="s">
        <v>2406</v>
      </c>
    </row>
    <row r="2740" spans="1:15" x14ac:dyDescent="0.25">
      <c r="A2740" s="12" t="s">
        <v>997</v>
      </c>
      <c r="B2740" s="12" t="s">
        <v>6044</v>
      </c>
      <c r="C2740" s="12" t="s">
        <v>1485</v>
      </c>
      <c r="D2740" s="12" t="s">
        <v>1751</v>
      </c>
      <c r="E2740" s="12" t="s">
        <v>2225</v>
      </c>
      <c r="F2740" s="1">
        <v>3.4056410789489702</v>
      </c>
      <c r="G2740" s="1" t="s">
        <v>6771</v>
      </c>
      <c r="H2740" s="1">
        <v>0</v>
      </c>
      <c r="I2740" s="1" t="s">
        <v>2406</v>
      </c>
      <c r="J2740" s="1">
        <v>0</v>
      </c>
      <c r="K2740" s="1" t="s">
        <v>2406</v>
      </c>
      <c r="L2740" s="1">
        <v>0</v>
      </c>
      <c r="M2740" s="1" t="s">
        <v>2406</v>
      </c>
      <c r="N2740" s="1">
        <v>0</v>
      </c>
      <c r="O2740" s="1" t="s">
        <v>2406</v>
      </c>
    </row>
    <row r="2741" spans="1:15" x14ac:dyDescent="0.25">
      <c r="A2741" s="12" t="s">
        <v>997</v>
      </c>
      <c r="B2741" s="12" t="s">
        <v>6045</v>
      </c>
      <c r="C2741" s="12" t="s">
        <v>1485</v>
      </c>
      <c r="D2741" s="12" t="s">
        <v>6046</v>
      </c>
      <c r="E2741" s="12" t="s">
        <v>2225</v>
      </c>
      <c r="F2741" s="1">
        <v>3.4056410789489702</v>
      </c>
      <c r="G2741" s="1" t="s">
        <v>6771</v>
      </c>
      <c r="H2741" s="1">
        <v>0</v>
      </c>
      <c r="I2741" s="1" t="s">
        <v>2406</v>
      </c>
      <c r="J2741" s="1">
        <v>0</v>
      </c>
      <c r="K2741" s="1" t="s">
        <v>2406</v>
      </c>
      <c r="L2741" s="1">
        <v>0</v>
      </c>
      <c r="M2741" s="1" t="s">
        <v>2406</v>
      </c>
      <c r="N2741" s="1">
        <v>0</v>
      </c>
      <c r="O2741" s="1" t="s">
        <v>2406</v>
      </c>
    </row>
    <row r="2742" spans="1:15" x14ac:dyDescent="0.25">
      <c r="A2742" s="12" t="s">
        <v>997</v>
      </c>
      <c r="B2742" s="12" t="s">
        <v>6047</v>
      </c>
      <c r="C2742" s="12" t="s">
        <v>1485</v>
      </c>
      <c r="D2742" s="12" t="s">
        <v>6048</v>
      </c>
      <c r="E2742" s="12" t="s">
        <v>2225</v>
      </c>
      <c r="F2742" s="1">
        <v>3.4056410789489702</v>
      </c>
      <c r="G2742" s="1" t="s">
        <v>6771</v>
      </c>
      <c r="H2742" s="1">
        <v>0</v>
      </c>
      <c r="I2742" s="1" t="s">
        <v>2406</v>
      </c>
      <c r="J2742" s="1">
        <v>0</v>
      </c>
      <c r="K2742" s="1" t="s">
        <v>2406</v>
      </c>
      <c r="L2742" s="1">
        <v>0</v>
      </c>
      <c r="M2742" s="1" t="s">
        <v>2406</v>
      </c>
      <c r="N2742" s="1">
        <v>0</v>
      </c>
      <c r="O2742" s="1" t="s">
        <v>2406</v>
      </c>
    </row>
    <row r="2743" spans="1:15" x14ac:dyDescent="0.25">
      <c r="A2743" s="12" t="s">
        <v>4783</v>
      </c>
      <c r="B2743" s="12" t="s">
        <v>6049</v>
      </c>
      <c r="C2743" s="12" t="s">
        <v>1485</v>
      </c>
      <c r="D2743" s="12" t="s">
        <v>6050</v>
      </c>
      <c r="E2743" s="12" t="s">
        <v>2225</v>
      </c>
      <c r="F2743" s="1">
        <v>4.9166021347045898</v>
      </c>
      <c r="G2743" s="1" t="s">
        <v>2406</v>
      </c>
      <c r="H2743" s="1">
        <v>1.52896903455257E-3</v>
      </c>
      <c r="I2743" s="1" t="s">
        <v>2406</v>
      </c>
      <c r="J2743" s="1">
        <v>3.2169078622246202E-5</v>
      </c>
      <c r="K2743" s="1" t="s">
        <v>2406</v>
      </c>
      <c r="L2743" s="1">
        <v>5.8346451260149501E-4</v>
      </c>
      <c r="M2743" s="1" t="s">
        <v>2406</v>
      </c>
      <c r="N2743" s="1">
        <v>4.9385882448404995E-4</v>
      </c>
      <c r="O2743" s="1" t="s">
        <v>2406</v>
      </c>
    </row>
    <row r="2744" spans="1:15" x14ac:dyDescent="0.25">
      <c r="A2744" s="12" t="s">
        <v>5270</v>
      </c>
      <c r="B2744" s="12" t="s">
        <v>6051</v>
      </c>
      <c r="C2744" s="12" t="s">
        <v>1485</v>
      </c>
      <c r="D2744" s="12" t="s">
        <v>1767</v>
      </c>
      <c r="E2744" s="12" t="s">
        <v>2225</v>
      </c>
      <c r="F2744" s="1">
        <v>4.9166021347045898</v>
      </c>
      <c r="G2744" s="1" t="s">
        <v>2406</v>
      </c>
      <c r="H2744" s="1">
        <v>1.52896903455257E-3</v>
      </c>
      <c r="I2744" s="1" t="s">
        <v>2406</v>
      </c>
      <c r="J2744" s="1">
        <v>3.2169078622246202E-5</v>
      </c>
      <c r="K2744" s="1" t="s">
        <v>2406</v>
      </c>
      <c r="L2744" s="1">
        <v>5.8346451260149501E-4</v>
      </c>
      <c r="M2744" s="1" t="s">
        <v>2406</v>
      </c>
      <c r="N2744" s="1">
        <v>4.9385882448404995E-4</v>
      </c>
      <c r="O2744" s="1" t="s">
        <v>2406</v>
      </c>
    </row>
    <row r="2745" spans="1:15" x14ac:dyDescent="0.25">
      <c r="A2745" s="12" t="s">
        <v>5270</v>
      </c>
      <c r="B2745" s="12" t="s">
        <v>6052</v>
      </c>
      <c r="C2745" s="12" t="s">
        <v>1485</v>
      </c>
      <c r="D2745" s="12" t="s">
        <v>1954</v>
      </c>
      <c r="E2745" s="12" t="s">
        <v>2225</v>
      </c>
      <c r="F2745" s="1">
        <v>4.9166021347045898</v>
      </c>
      <c r="G2745" s="1" t="s">
        <v>2406</v>
      </c>
      <c r="H2745" s="1">
        <v>1.52896903455257E-3</v>
      </c>
      <c r="I2745" s="1" t="s">
        <v>2406</v>
      </c>
      <c r="J2745" s="1">
        <v>3.2169078622246202E-5</v>
      </c>
      <c r="K2745" s="1" t="s">
        <v>2406</v>
      </c>
      <c r="L2745" s="1">
        <v>5.8346451260149501E-4</v>
      </c>
      <c r="M2745" s="1" t="s">
        <v>2406</v>
      </c>
      <c r="N2745" s="1">
        <v>4.9385882448404995E-4</v>
      </c>
      <c r="O2745" s="1" t="s">
        <v>2406</v>
      </c>
    </row>
    <row r="2746" spans="1:15" x14ac:dyDescent="0.25">
      <c r="A2746" s="12" t="s">
        <v>5774</v>
      </c>
      <c r="B2746" s="12" t="s">
        <v>6053</v>
      </c>
      <c r="C2746" s="12" t="s">
        <v>1485</v>
      </c>
      <c r="D2746" s="12" t="s">
        <v>3018</v>
      </c>
      <c r="E2746" s="12" t="s">
        <v>2225</v>
      </c>
      <c r="F2746" s="1">
        <v>2.8773009777069101</v>
      </c>
      <c r="G2746" s="1" t="s">
        <v>2406</v>
      </c>
      <c r="H2746" s="1">
        <v>0</v>
      </c>
      <c r="I2746" s="1" t="s">
        <v>2406</v>
      </c>
      <c r="J2746" s="1">
        <v>0</v>
      </c>
      <c r="K2746" s="1" t="s">
        <v>2406</v>
      </c>
      <c r="L2746" s="1">
        <v>0</v>
      </c>
      <c r="M2746" s="1" t="s">
        <v>2406</v>
      </c>
      <c r="N2746" s="1">
        <v>0</v>
      </c>
      <c r="O2746" s="1" t="s">
        <v>2406</v>
      </c>
    </row>
    <row r="2747" spans="1:15" x14ac:dyDescent="0.25">
      <c r="A2747" s="12" t="s">
        <v>997</v>
      </c>
      <c r="B2747" s="12" t="s">
        <v>6054</v>
      </c>
      <c r="C2747" s="12" t="s">
        <v>1485</v>
      </c>
      <c r="D2747" s="12" t="s">
        <v>6055</v>
      </c>
      <c r="E2747" s="12" t="s">
        <v>2225</v>
      </c>
      <c r="F2747" s="1">
        <v>3.4056410789489702</v>
      </c>
      <c r="G2747" s="1" t="s">
        <v>6771</v>
      </c>
      <c r="H2747" s="1">
        <v>0</v>
      </c>
      <c r="I2747" s="1" t="s">
        <v>2406</v>
      </c>
      <c r="J2747" s="1">
        <v>0</v>
      </c>
      <c r="K2747" s="1" t="s">
        <v>2406</v>
      </c>
      <c r="L2747" s="1">
        <v>0</v>
      </c>
      <c r="M2747" s="1" t="s">
        <v>2406</v>
      </c>
      <c r="N2747" s="1">
        <v>0</v>
      </c>
      <c r="O2747" s="1" t="s">
        <v>2406</v>
      </c>
    </row>
    <row r="2748" spans="1:15" x14ac:dyDescent="0.25">
      <c r="A2748" s="12" t="s">
        <v>5270</v>
      </c>
      <c r="B2748" s="12" t="s">
        <v>6056</v>
      </c>
      <c r="C2748" s="12" t="s">
        <v>1485</v>
      </c>
      <c r="D2748" s="12" t="s">
        <v>6057</v>
      </c>
      <c r="E2748" s="12" t="s">
        <v>2225</v>
      </c>
      <c r="F2748" s="1">
        <v>4.9166021347045898</v>
      </c>
      <c r="G2748" s="1" t="s">
        <v>2406</v>
      </c>
      <c r="H2748" s="1">
        <v>1.52896903455257E-3</v>
      </c>
      <c r="I2748" s="1" t="s">
        <v>2406</v>
      </c>
      <c r="J2748" s="1">
        <v>3.2169078622246202E-5</v>
      </c>
      <c r="K2748" s="1" t="s">
        <v>2406</v>
      </c>
      <c r="L2748" s="1">
        <v>5.8346451260149501E-4</v>
      </c>
      <c r="M2748" s="1" t="s">
        <v>2406</v>
      </c>
      <c r="N2748" s="1">
        <v>4.9385882448404995E-4</v>
      </c>
      <c r="O2748" s="1" t="s">
        <v>2406</v>
      </c>
    </row>
    <row r="2749" spans="1:15" x14ac:dyDescent="0.25">
      <c r="A2749" s="12" t="s">
        <v>5743</v>
      </c>
      <c r="B2749" s="12" t="s">
        <v>6058</v>
      </c>
      <c r="C2749" s="12" t="s">
        <v>1485</v>
      </c>
      <c r="D2749" s="12" t="s">
        <v>1994</v>
      </c>
      <c r="E2749" s="12" t="s">
        <v>2225</v>
      </c>
      <c r="F2749" s="1">
        <v>4.9166021347045898</v>
      </c>
      <c r="G2749" s="1" t="s">
        <v>2406</v>
      </c>
      <c r="H2749" s="1">
        <v>1.52896903455257E-3</v>
      </c>
      <c r="I2749" s="1" t="s">
        <v>2406</v>
      </c>
      <c r="J2749" s="1">
        <v>3.2169078622246202E-5</v>
      </c>
      <c r="K2749" s="1" t="s">
        <v>2406</v>
      </c>
      <c r="L2749" s="1">
        <v>5.8346451260149501E-4</v>
      </c>
      <c r="M2749" s="1" t="s">
        <v>2406</v>
      </c>
      <c r="N2749" s="1">
        <v>4.9385882448404995E-4</v>
      </c>
      <c r="O2749" s="1" t="s">
        <v>2406</v>
      </c>
    </row>
    <row r="2750" spans="1:15" x14ac:dyDescent="0.25">
      <c r="A2750" s="12" t="s">
        <v>997</v>
      </c>
      <c r="B2750" s="12" t="s">
        <v>6059</v>
      </c>
      <c r="C2750" s="12" t="s">
        <v>1485</v>
      </c>
      <c r="D2750" s="12" t="s">
        <v>6060</v>
      </c>
      <c r="E2750" s="12" t="s">
        <v>2225</v>
      </c>
      <c r="F2750" s="1">
        <v>3.4056410789489702</v>
      </c>
      <c r="G2750" s="1" t="s">
        <v>6771</v>
      </c>
      <c r="H2750" s="1">
        <v>0</v>
      </c>
      <c r="I2750" s="1" t="s">
        <v>2406</v>
      </c>
      <c r="J2750" s="1">
        <v>0</v>
      </c>
      <c r="K2750" s="1" t="s">
        <v>2406</v>
      </c>
      <c r="L2750" s="1">
        <v>0</v>
      </c>
      <c r="M2750" s="1" t="s">
        <v>2406</v>
      </c>
      <c r="N2750" s="1">
        <v>0</v>
      </c>
      <c r="O2750" s="1" t="s">
        <v>2406</v>
      </c>
    </row>
    <row r="2751" spans="1:15" x14ac:dyDescent="0.25">
      <c r="A2751" s="12" t="s">
        <v>3813</v>
      </c>
      <c r="B2751" s="12" t="s">
        <v>6061</v>
      </c>
      <c r="C2751" s="12" t="s">
        <v>1485</v>
      </c>
      <c r="D2751" s="12" t="s">
        <v>2164</v>
      </c>
      <c r="E2751" s="12" t="s">
        <v>2225</v>
      </c>
      <c r="F2751" s="1">
        <v>4.9166021347045898</v>
      </c>
      <c r="G2751" s="1" t="s">
        <v>2406</v>
      </c>
      <c r="H2751" s="1">
        <v>1.52896903455257E-3</v>
      </c>
      <c r="I2751" s="1" t="s">
        <v>2406</v>
      </c>
      <c r="J2751" s="1">
        <v>3.2169078622246202E-5</v>
      </c>
      <c r="K2751" s="1" t="s">
        <v>2406</v>
      </c>
      <c r="L2751" s="1">
        <v>5.8346451260149501E-4</v>
      </c>
      <c r="M2751" s="1" t="s">
        <v>2406</v>
      </c>
      <c r="N2751" s="1">
        <v>4.9385882448404995E-4</v>
      </c>
      <c r="O2751" s="1" t="s">
        <v>2406</v>
      </c>
    </row>
    <row r="2752" spans="1:15" x14ac:dyDescent="0.25">
      <c r="A2752" s="12" t="s">
        <v>3813</v>
      </c>
      <c r="B2752" s="12" t="s">
        <v>6062</v>
      </c>
      <c r="C2752" s="12" t="s">
        <v>1485</v>
      </c>
      <c r="D2752" s="12" t="s">
        <v>2601</v>
      </c>
      <c r="E2752" s="12" t="s">
        <v>2225</v>
      </c>
      <c r="F2752" s="1">
        <v>4.9166021347045898</v>
      </c>
      <c r="G2752" s="1" t="s">
        <v>2406</v>
      </c>
      <c r="H2752" s="1">
        <v>1.52896903455257E-3</v>
      </c>
      <c r="I2752" s="1" t="s">
        <v>2406</v>
      </c>
      <c r="J2752" s="1">
        <v>3.2169078622246202E-5</v>
      </c>
      <c r="K2752" s="1" t="s">
        <v>2406</v>
      </c>
      <c r="L2752" s="1">
        <v>5.8346451260149501E-4</v>
      </c>
      <c r="M2752" s="1" t="s">
        <v>2406</v>
      </c>
      <c r="N2752" s="1">
        <v>4.9385882448404995E-4</v>
      </c>
      <c r="O2752" s="1" t="s">
        <v>2406</v>
      </c>
    </row>
    <row r="2753" spans="1:15" x14ac:dyDescent="0.25">
      <c r="A2753" s="12" t="s">
        <v>3813</v>
      </c>
      <c r="B2753" s="12" t="s">
        <v>6063</v>
      </c>
      <c r="C2753" s="12" t="s">
        <v>1485</v>
      </c>
      <c r="D2753" s="12" t="s">
        <v>1518</v>
      </c>
      <c r="E2753" s="12" t="s">
        <v>2225</v>
      </c>
      <c r="F2753" s="1">
        <v>4.9166021347045898</v>
      </c>
      <c r="G2753" s="1" t="s">
        <v>2406</v>
      </c>
      <c r="H2753" s="1">
        <v>1.52896903455257E-3</v>
      </c>
      <c r="I2753" s="1" t="s">
        <v>2406</v>
      </c>
      <c r="J2753" s="1">
        <v>3.2169078622246202E-5</v>
      </c>
      <c r="K2753" s="1" t="s">
        <v>2406</v>
      </c>
      <c r="L2753" s="1">
        <v>5.8346451260149501E-4</v>
      </c>
      <c r="M2753" s="1" t="s">
        <v>2406</v>
      </c>
      <c r="N2753" s="1">
        <v>4.9385882448404995E-4</v>
      </c>
      <c r="O2753" s="1" t="s">
        <v>2406</v>
      </c>
    </row>
    <row r="2754" spans="1:15" x14ac:dyDescent="0.25">
      <c r="A2754" s="12" t="s">
        <v>5743</v>
      </c>
      <c r="B2754" s="12" t="s">
        <v>6064</v>
      </c>
      <c r="C2754" s="12" t="s">
        <v>1485</v>
      </c>
      <c r="D2754" s="12" t="s">
        <v>6065</v>
      </c>
      <c r="E2754" s="12" t="s">
        <v>2225</v>
      </c>
      <c r="F2754" s="1">
        <v>4.9166021347045898</v>
      </c>
      <c r="G2754" s="1" t="s">
        <v>2406</v>
      </c>
      <c r="H2754" s="1">
        <v>1.52896903455257E-3</v>
      </c>
      <c r="I2754" s="1" t="s">
        <v>2406</v>
      </c>
      <c r="J2754" s="1">
        <v>3.2169078622246202E-5</v>
      </c>
      <c r="K2754" s="1" t="s">
        <v>2406</v>
      </c>
      <c r="L2754" s="1">
        <v>5.8346451260149501E-4</v>
      </c>
      <c r="M2754" s="1" t="s">
        <v>2406</v>
      </c>
      <c r="N2754" s="1">
        <v>4.9385882448404995E-4</v>
      </c>
      <c r="O2754" s="1" t="s">
        <v>2406</v>
      </c>
    </row>
    <row r="2755" spans="1:15" x14ac:dyDescent="0.25">
      <c r="A2755" s="12" t="s">
        <v>997</v>
      </c>
      <c r="B2755" s="12" t="s">
        <v>6066</v>
      </c>
      <c r="C2755" s="12" t="s">
        <v>1485</v>
      </c>
      <c r="D2755" s="12" t="s">
        <v>6067</v>
      </c>
      <c r="E2755" s="12" t="s">
        <v>2225</v>
      </c>
      <c r="F2755" s="1">
        <v>3.4056410789489702</v>
      </c>
      <c r="G2755" s="1" t="s">
        <v>6771</v>
      </c>
      <c r="H2755" s="1">
        <v>0</v>
      </c>
      <c r="I2755" s="1" t="s">
        <v>2406</v>
      </c>
      <c r="J2755" s="1">
        <v>0</v>
      </c>
      <c r="K2755" s="1" t="s">
        <v>2406</v>
      </c>
      <c r="L2755" s="1">
        <v>0</v>
      </c>
      <c r="M2755" s="1" t="s">
        <v>2406</v>
      </c>
      <c r="N2755" s="1">
        <v>0</v>
      </c>
      <c r="O2755" s="1" t="s">
        <v>2406</v>
      </c>
    </row>
    <row r="2756" spans="1:15" x14ac:dyDescent="0.25">
      <c r="A2756" s="12" t="s">
        <v>3813</v>
      </c>
      <c r="B2756" s="12" t="s">
        <v>6068</v>
      </c>
      <c r="C2756" s="12" t="s">
        <v>1485</v>
      </c>
      <c r="D2756" s="12" t="s">
        <v>6069</v>
      </c>
      <c r="E2756" s="12" t="s">
        <v>2225</v>
      </c>
      <c r="F2756" s="1">
        <v>4.9166021347045898</v>
      </c>
      <c r="G2756" s="1" t="s">
        <v>2406</v>
      </c>
      <c r="H2756" s="1">
        <v>1.52896903455257E-3</v>
      </c>
      <c r="I2756" s="1" t="s">
        <v>2406</v>
      </c>
      <c r="J2756" s="1">
        <v>3.2169078622246202E-5</v>
      </c>
      <c r="K2756" s="1" t="s">
        <v>2406</v>
      </c>
      <c r="L2756" s="1">
        <v>5.8346451260149501E-4</v>
      </c>
      <c r="M2756" s="1" t="s">
        <v>2406</v>
      </c>
      <c r="N2756" s="1">
        <v>4.9385882448404995E-4</v>
      </c>
      <c r="O2756" s="1" t="s">
        <v>2406</v>
      </c>
    </row>
    <row r="2757" spans="1:15" x14ac:dyDescent="0.25">
      <c r="A2757" s="12" t="s">
        <v>997</v>
      </c>
      <c r="B2757" s="12" t="s">
        <v>6070</v>
      </c>
      <c r="C2757" s="12" t="s">
        <v>1485</v>
      </c>
      <c r="D2757" s="12" t="s">
        <v>6071</v>
      </c>
      <c r="E2757" s="12" t="s">
        <v>2225</v>
      </c>
      <c r="F2757" s="1">
        <v>3.4056410789489702</v>
      </c>
      <c r="G2757" s="1" t="s">
        <v>6771</v>
      </c>
      <c r="H2757" s="1">
        <v>0</v>
      </c>
      <c r="I2757" s="1" t="s">
        <v>2406</v>
      </c>
      <c r="J2757" s="1">
        <v>0</v>
      </c>
      <c r="K2757" s="1" t="s">
        <v>2406</v>
      </c>
      <c r="L2757" s="1">
        <v>0</v>
      </c>
      <c r="M2757" s="1" t="s">
        <v>2406</v>
      </c>
      <c r="N2757" s="1">
        <v>0</v>
      </c>
      <c r="O2757" s="1" t="s">
        <v>2406</v>
      </c>
    </row>
    <row r="2758" spans="1:15" x14ac:dyDescent="0.25">
      <c r="A2758" s="12" t="s">
        <v>5743</v>
      </c>
      <c r="B2758" s="12" t="s">
        <v>6072</v>
      </c>
      <c r="C2758" s="12" t="s">
        <v>1485</v>
      </c>
      <c r="D2758" s="12" t="s">
        <v>6073</v>
      </c>
      <c r="E2758" s="12" t="s">
        <v>2225</v>
      </c>
      <c r="F2758" s="1">
        <v>4.9166021347045898</v>
      </c>
      <c r="G2758" s="1" t="s">
        <v>2406</v>
      </c>
      <c r="H2758" s="1">
        <v>1.52896903455257E-3</v>
      </c>
      <c r="I2758" s="1" t="s">
        <v>2406</v>
      </c>
      <c r="J2758" s="1">
        <v>3.2169078622246202E-5</v>
      </c>
      <c r="K2758" s="1" t="s">
        <v>2406</v>
      </c>
      <c r="L2758" s="1">
        <v>5.8346451260149501E-4</v>
      </c>
      <c r="M2758" s="1" t="s">
        <v>2406</v>
      </c>
      <c r="N2758" s="1">
        <v>4.9385882448404995E-4</v>
      </c>
      <c r="O2758" s="1" t="s">
        <v>2406</v>
      </c>
    </row>
    <row r="2759" spans="1:15" x14ac:dyDescent="0.25">
      <c r="A2759" s="12" t="s">
        <v>3813</v>
      </c>
      <c r="B2759" s="12" t="s">
        <v>6074</v>
      </c>
      <c r="C2759" s="12" t="s">
        <v>1485</v>
      </c>
      <c r="D2759" s="12" t="s">
        <v>1510</v>
      </c>
      <c r="E2759" s="12" t="s">
        <v>2225</v>
      </c>
      <c r="F2759" s="1">
        <v>4.9166021347045898</v>
      </c>
      <c r="G2759" s="1" t="s">
        <v>2406</v>
      </c>
      <c r="H2759" s="1">
        <v>1.52896903455257E-3</v>
      </c>
      <c r="I2759" s="1" t="s">
        <v>2406</v>
      </c>
      <c r="J2759" s="1">
        <v>3.2169078622246202E-5</v>
      </c>
      <c r="K2759" s="1" t="s">
        <v>2406</v>
      </c>
      <c r="L2759" s="1">
        <v>5.8346451260149501E-4</v>
      </c>
      <c r="M2759" s="1" t="s">
        <v>2406</v>
      </c>
      <c r="N2759" s="1">
        <v>4.9385882448404995E-4</v>
      </c>
      <c r="O2759" s="1" t="s">
        <v>2406</v>
      </c>
    </row>
    <row r="2760" spans="1:15" x14ac:dyDescent="0.25">
      <c r="A2760" s="12" t="s">
        <v>3813</v>
      </c>
      <c r="B2760" s="12" t="s">
        <v>6075</v>
      </c>
      <c r="C2760" s="12" t="s">
        <v>1485</v>
      </c>
      <c r="D2760" s="12" t="s">
        <v>2310</v>
      </c>
      <c r="E2760" s="12" t="s">
        <v>2225</v>
      </c>
      <c r="F2760" s="1">
        <v>4.9166021347045898</v>
      </c>
      <c r="G2760" s="1" t="s">
        <v>2406</v>
      </c>
      <c r="H2760" s="1">
        <v>1.52896903455257E-3</v>
      </c>
      <c r="I2760" s="1" t="s">
        <v>2406</v>
      </c>
      <c r="J2760" s="1">
        <v>3.2169078622246202E-5</v>
      </c>
      <c r="K2760" s="1" t="s">
        <v>2406</v>
      </c>
      <c r="L2760" s="1">
        <v>5.8346451260149501E-4</v>
      </c>
      <c r="M2760" s="1" t="s">
        <v>2406</v>
      </c>
      <c r="N2760" s="1">
        <v>4.9385882448404995E-4</v>
      </c>
      <c r="O2760" s="1" t="s">
        <v>2406</v>
      </c>
    </row>
    <row r="2761" spans="1:15" x14ac:dyDescent="0.25">
      <c r="A2761" s="12" t="s">
        <v>3813</v>
      </c>
      <c r="B2761" s="12" t="s">
        <v>6076</v>
      </c>
      <c r="C2761" s="12" t="s">
        <v>1485</v>
      </c>
      <c r="D2761" s="12" t="s">
        <v>6077</v>
      </c>
      <c r="E2761" s="12" t="s">
        <v>2225</v>
      </c>
      <c r="F2761" s="1">
        <v>4.9166021347045898</v>
      </c>
      <c r="G2761" s="1" t="s">
        <v>2406</v>
      </c>
      <c r="H2761" s="1">
        <v>1.52896903455257E-3</v>
      </c>
      <c r="I2761" s="1" t="s">
        <v>2406</v>
      </c>
      <c r="J2761" s="1">
        <v>3.2169078622246202E-5</v>
      </c>
      <c r="K2761" s="1" t="s">
        <v>2406</v>
      </c>
      <c r="L2761" s="1">
        <v>5.8346451260149501E-4</v>
      </c>
      <c r="M2761" s="1" t="s">
        <v>2406</v>
      </c>
      <c r="N2761" s="1">
        <v>4.9385882448404995E-4</v>
      </c>
      <c r="O2761" s="1" t="s">
        <v>2406</v>
      </c>
    </row>
    <row r="2762" spans="1:15" x14ac:dyDescent="0.25">
      <c r="A2762" s="12" t="s">
        <v>997</v>
      </c>
      <c r="B2762" s="12" t="s">
        <v>6078</v>
      </c>
      <c r="C2762" s="12" t="s">
        <v>1485</v>
      </c>
      <c r="D2762" s="12" t="s">
        <v>1680</v>
      </c>
      <c r="E2762" s="12" t="s">
        <v>2225</v>
      </c>
      <c r="F2762" s="1">
        <v>3.4056410789489702</v>
      </c>
      <c r="G2762" s="1" t="s">
        <v>6771</v>
      </c>
      <c r="H2762" s="1">
        <v>0</v>
      </c>
      <c r="I2762" s="1" t="s">
        <v>2406</v>
      </c>
      <c r="J2762" s="1">
        <v>0</v>
      </c>
      <c r="K2762" s="1" t="s">
        <v>2406</v>
      </c>
      <c r="L2762" s="1">
        <v>0</v>
      </c>
      <c r="M2762" s="1" t="s">
        <v>2406</v>
      </c>
      <c r="N2762" s="1">
        <v>0</v>
      </c>
      <c r="O2762" s="1" t="s">
        <v>2406</v>
      </c>
    </row>
    <row r="2763" spans="1:15" x14ac:dyDescent="0.25">
      <c r="A2763" s="12" t="s">
        <v>3813</v>
      </c>
      <c r="B2763" s="12" t="s">
        <v>6079</v>
      </c>
      <c r="C2763" s="12" t="s">
        <v>1485</v>
      </c>
      <c r="D2763" s="12" t="s">
        <v>1127</v>
      </c>
      <c r="E2763" s="12" t="s">
        <v>2225</v>
      </c>
      <c r="F2763" s="1">
        <v>4.9166021347045898</v>
      </c>
      <c r="G2763" s="1" t="s">
        <v>2406</v>
      </c>
      <c r="H2763" s="1">
        <v>1.52896903455257E-3</v>
      </c>
      <c r="I2763" s="1" t="s">
        <v>2406</v>
      </c>
      <c r="J2763" s="1">
        <v>3.2169078622246202E-5</v>
      </c>
      <c r="K2763" s="1" t="s">
        <v>2406</v>
      </c>
      <c r="L2763" s="1">
        <v>5.8346451260149501E-4</v>
      </c>
      <c r="M2763" s="1" t="s">
        <v>2406</v>
      </c>
      <c r="N2763" s="1">
        <v>4.9385882448404995E-4</v>
      </c>
      <c r="O2763" s="1" t="s">
        <v>2406</v>
      </c>
    </row>
    <row r="2764" spans="1:15" x14ac:dyDescent="0.25">
      <c r="A2764" s="12" t="s">
        <v>3813</v>
      </c>
      <c r="B2764" s="12" t="s">
        <v>6080</v>
      </c>
      <c r="C2764" s="12" t="s">
        <v>1485</v>
      </c>
      <c r="D2764" s="12" t="s">
        <v>2176</v>
      </c>
      <c r="E2764" s="12" t="s">
        <v>2225</v>
      </c>
      <c r="F2764" s="1">
        <v>4.9166021347045898</v>
      </c>
      <c r="G2764" s="1" t="s">
        <v>2406</v>
      </c>
      <c r="H2764" s="1">
        <v>1.52896903455257E-3</v>
      </c>
      <c r="I2764" s="1" t="s">
        <v>2406</v>
      </c>
      <c r="J2764" s="1">
        <v>3.2169078622246202E-5</v>
      </c>
      <c r="K2764" s="1" t="s">
        <v>2406</v>
      </c>
      <c r="L2764" s="1">
        <v>5.8346451260149501E-4</v>
      </c>
      <c r="M2764" s="1" t="s">
        <v>2406</v>
      </c>
      <c r="N2764" s="1">
        <v>4.9385882448404995E-4</v>
      </c>
      <c r="O2764" s="1" t="s">
        <v>2406</v>
      </c>
    </row>
    <row r="2765" spans="1:15" x14ac:dyDescent="0.25">
      <c r="A2765" s="12" t="s">
        <v>3813</v>
      </c>
      <c r="B2765" s="12" t="s">
        <v>6081</v>
      </c>
      <c r="C2765" s="12" t="s">
        <v>1485</v>
      </c>
      <c r="D2765" s="12" t="s">
        <v>1881</v>
      </c>
      <c r="E2765" s="12" t="s">
        <v>2225</v>
      </c>
      <c r="F2765" s="1">
        <v>4.9166021347045898</v>
      </c>
      <c r="G2765" s="1" t="s">
        <v>2406</v>
      </c>
      <c r="H2765" s="1">
        <v>1.52896903455257E-3</v>
      </c>
      <c r="I2765" s="1" t="s">
        <v>2406</v>
      </c>
      <c r="J2765" s="1">
        <v>3.2169078622246202E-5</v>
      </c>
      <c r="K2765" s="1" t="s">
        <v>2406</v>
      </c>
      <c r="L2765" s="1">
        <v>5.8346451260149501E-4</v>
      </c>
      <c r="M2765" s="1" t="s">
        <v>2406</v>
      </c>
      <c r="N2765" s="1">
        <v>4.9385882448404995E-4</v>
      </c>
      <c r="O2765" s="1" t="s">
        <v>2406</v>
      </c>
    </row>
    <row r="2766" spans="1:15" x14ac:dyDescent="0.25">
      <c r="A2766" s="12" t="s">
        <v>996</v>
      </c>
      <c r="B2766" s="12" t="s">
        <v>6082</v>
      </c>
      <c r="C2766" s="12" t="s">
        <v>1485</v>
      </c>
      <c r="D2766" s="12" t="s">
        <v>1926</v>
      </c>
      <c r="E2766" s="12" t="s">
        <v>2225</v>
      </c>
      <c r="F2766" s="1">
        <v>2.5644600391387899</v>
      </c>
      <c r="G2766" s="1" t="s">
        <v>2406</v>
      </c>
      <c r="H2766" s="1">
        <v>2.1679799829144001E-4</v>
      </c>
      <c r="I2766" s="1" t="s">
        <v>2406</v>
      </c>
      <c r="J2766" s="1">
        <v>1.05396400613245E-4</v>
      </c>
      <c r="K2766" s="1" t="s">
        <v>2406</v>
      </c>
      <c r="L2766" s="1">
        <v>9.0908649144694198E-4</v>
      </c>
      <c r="M2766" s="1" t="s">
        <v>2406</v>
      </c>
      <c r="N2766" s="1">
        <v>7.57133588194847E-4</v>
      </c>
      <c r="O2766" s="1" t="s">
        <v>2406</v>
      </c>
    </row>
    <row r="2767" spans="1:15" x14ac:dyDescent="0.25">
      <c r="A2767" s="12" t="s">
        <v>5270</v>
      </c>
      <c r="B2767" s="12" t="s">
        <v>6083</v>
      </c>
      <c r="C2767" s="12" t="s">
        <v>1485</v>
      </c>
      <c r="D2767" s="12" t="s">
        <v>2202</v>
      </c>
      <c r="E2767" s="12" t="s">
        <v>2225</v>
      </c>
      <c r="F2767" s="1">
        <v>4.9166021347045898</v>
      </c>
      <c r="G2767" s="1" t="s">
        <v>2406</v>
      </c>
      <c r="H2767" s="1">
        <v>1.52896903455257E-3</v>
      </c>
      <c r="I2767" s="1" t="s">
        <v>2406</v>
      </c>
      <c r="J2767" s="1">
        <v>3.2169078622246202E-5</v>
      </c>
      <c r="K2767" s="1" t="s">
        <v>2406</v>
      </c>
      <c r="L2767" s="1">
        <v>5.8346451260149501E-4</v>
      </c>
      <c r="M2767" s="1" t="s">
        <v>2406</v>
      </c>
      <c r="N2767" s="1">
        <v>4.9385882448404995E-4</v>
      </c>
      <c r="O2767" s="1" t="s">
        <v>2406</v>
      </c>
    </row>
    <row r="2768" spans="1:15" x14ac:dyDescent="0.25">
      <c r="A2768" s="12" t="s">
        <v>5270</v>
      </c>
      <c r="B2768" s="12" t="s">
        <v>6084</v>
      </c>
      <c r="C2768" s="12" t="s">
        <v>1485</v>
      </c>
      <c r="D2768" s="12" t="s">
        <v>1993</v>
      </c>
      <c r="E2768" s="12" t="s">
        <v>2225</v>
      </c>
      <c r="F2768" s="1">
        <v>4.9166021347045898</v>
      </c>
      <c r="G2768" s="1" t="s">
        <v>2406</v>
      </c>
      <c r="H2768" s="1">
        <v>1.52896903455257E-3</v>
      </c>
      <c r="I2768" s="1" t="s">
        <v>2406</v>
      </c>
      <c r="J2768" s="1">
        <v>3.2169078622246202E-5</v>
      </c>
      <c r="K2768" s="1" t="s">
        <v>2406</v>
      </c>
      <c r="L2768" s="1">
        <v>5.8346451260149501E-4</v>
      </c>
      <c r="M2768" s="1" t="s">
        <v>2406</v>
      </c>
      <c r="N2768" s="1">
        <v>4.9385882448404995E-4</v>
      </c>
      <c r="O2768" s="1" t="s">
        <v>2406</v>
      </c>
    </row>
    <row r="2769" spans="1:15" x14ac:dyDescent="0.25">
      <c r="A2769" s="12" t="s">
        <v>3813</v>
      </c>
      <c r="B2769" s="12" t="s">
        <v>6085</v>
      </c>
      <c r="C2769" s="12" t="s">
        <v>1485</v>
      </c>
      <c r="D2769" s="12" t="s">
        <v>6086</v>
      </c>
      <c r="E2769" s="12" t="s">
        <v>2225</v>
      </c>
      <c r="F2769" s="1">
        <v>4.9166021347045898</v>
      </c>
      <c r="G2769" s="1" t="s">
        <v>2406</v>
      </c>
      <c r="H2769" s="1">
        <v>1.52896903455257E-3</v>
      </c>
      <c r="I2769" s="1" t="s">
        <v>2406</v>
      </c>
      <c r="J2769" s="1">
        <v>3.2169078622246202E-5</v>
      </c>
      <c r="K2769" s="1" t="s">
        <v>2406</v>
      </c>
      <c r="L2769" s="1">
        <v>5.8346451260149501E-4</v>
      </c>
      <c r="M2769" s="1" t="s">
        <v>2406</v>
      </c>
      <c r="N2769" s="1">
        <v>4.9385882448404995E-4</v>
      </c>
      <c r="O2769" s="1" t="s">
        <v>2406</v>
      </c>
    </row>
    <row r="2770" spans="1:15" x14ac:dyDescent="0.25">
      <c r="A2770" s="12" t="s">
        <v>3813</v>
      </c>
      <c r="B2770" s="12" t="s">
        <v>6087</v>
      </c>
      <c r="C2770" s="12" t="s">
        <v>1485</v>
      </c>
      <c r="D2770" s="12" t="s">
        <v>1750</v>
      </c>
      <c r="E2770" s="12" t="s">
        <v>2225</v>
      </c>
      <c r="F2770" s="1">
        <v>4.9166021347045898</v>
      </c>
      <c r="G2770" s="1" t="s">
        <v>2406</v>
      </c>
      <c r="H2770" s="1">
        <v>1.52896903455257E-3</v>
      </c>
      <c r="I2770" s="1" t="s">
        <v>2406</v>
      </c>
      <c r="J2770" s="1">
        <v>3.2169078622246202E-5</v>
      </c>
      <c r="K2770" s="1" t="s">
        <v>2406</v>
      </c>
      <c r="L2770" s="1">
        <v>5.8346451260149501E-4</v>
      </c>
      <c r="M2770" s="1" t="s">
        <v>2406</v>
      </c>
      <c r="N2770" s="1">
        <v>4.9385882448404995E-4</v>
      </c>
      <c r="O2770" s="1" t="s">
        <v>2406</v>
      </c>
    </row>
    <row r="2771" spans="1:15" x14ac:dyDescent="0.25">
      <c r="A2771" s="12" t="s">
        <v>3813</v>
      </c>
      <c r="B2771" s="12" t="s">
        <v>6088</v>
      </c>
      <c r="C2771" s="12" t="s">
        <v>1485</v>
      </c>
      <c r="D2771" s="12" t="s">
        <v>1655</v>
      </c>
      <c r="E2771" s="12" t="s">
        <v>2225</v>
      </c>
      <c r="F2771" s="1">
        <v>4.9166021347045898</v>
      </c>
      <c r="G2771" s="1" t="s">
        <v>2406</v>
      </c>
      <c r="H2771" s="1">
        <v>1.52896903455257E-3</v>
      </c>
      <c r="I2771" s="1" t="s">
        <v>2406</v>
      </c>
      <c r="J2771" s="1">
        <v>3.2169078622246202E-5</v>
      </c>
      <c r="K2771" s="1" t="s">
        <v>2406</v>
      </c>
      <c r="L2771" s="1">
        <v>5.8346451260149501E-4</v>
      </c>
      <c r="M2771" s="1" t="s">
        <v>2406</v>
      </c>
      <c r="N2771" s="1">
        <v>4.9385882448404995E-4</v>
      </c>
      <c r="O2771" s="1" t="s">
        <v>2406</v>
      </c>
    </row>
    <row r="2772" spans="1:15" x14ac:dyDescent="0.25">
      <c r="A2772" s="12" t="s">
        <v>997</v>
      </c>
      <c r="B2772" s="12" t="s">
        <v>6089</v>
      </c>
      <c r="C2772" s="12" t="s">
        <v>1485</v>
      </c>
      <c r="D2772" s="12" t="s">
        <v>6090</v>
      </c>
      <c r="E2772" s="12" t="s">
        <v>2225</v>
      </c>
      <c r="F2772" s="1">
        <v>3.4056410789489702</v>
      </c>
      <c r="G2772" s="1" t="s">
        <v>6771</v>
      </c>
      <c r="H2772" s="1">
        <v>0</v>
      </c>
      <c r="I2772" s="1" t="s">
        <v>2406</v>
      </c>
      <c r="J2772" s="1">
        <v>0</v>
      </c>
      <c r="K2772" s="1" t="s">
        <v>2406</v>
      </c>
      <c r="L2772" s="1">
        <v>0</v>
      </c>
      <c r="M2772" s="1" t="s">
        <v>2406</v>
      </c>
      <c r="N2772" s="1">
        <v>0</v>
      </c>
      <c r="O2772" s="1" t="s">
        <v>2406</v>
      </c>
    </row>
    <row r="2773" spans="1:15" x14ac:dyDescent="0.25">
      <c r="A2773" s="12" t="s">
        <v>5270</v>
      </c>
      <c r="B2773" s="12" t="s">
        <v>6091</v>
      </c>
      <c r="C2773" s="12" t="s">
        <v>1485</v>
      </c>
      <c r="D2773" s="12" t="s">
        <v>1756</v>
      </c>
      <c r="E2773" s="12" t="s">
        <v>2225</v>
      </c>
      <c r="F2773" s="1">
        <v>4.9166021347045898</v>
      </c>
      <c r="G2773" s="1" t="s">
        <v>2406</v>
      </c>
      <c r="H2773" s="1">
        <v>1.52896903455257E-3</v>
      </c>
      <c r="I2773" s="1" t="s">
        <v>2406</v>
      </c>
      <c r="J2773" s="1">
        <v>3.2169078622246202E-5</v>
      </c>
      <c r="K2773" s="1" t="s">
        <v>2406</v>
      </c>
      <c r="L2773" s="1">
        <v>5.8346451260149501E-4</v>
      </c>
      <c r="M2773" s="1" t="s">
        <v>2406</v>
      </c>
      <c r="N2773" s="1">
        <v>4.9385882448404995E-4</v>
      </c>
      <c r="O2773" s="1" t="s">
        <v>2406</v>
      </c>
    </row>
    <row r="2774" spans="1:15" x14ac:dyDescent="0.25">
      <c r="A2774" s="12" t="s">
        <v>5743</v>
      </c>
      <c r="B2774" s="12" t="s">
        <v>6092</v>
      </c>
      <c r="C2774" s="12" t="s">
        <v>1485</v>
      </c>
      <c r="D2774" s="12" t="s">
        <v>2046</v>
      </c>
      <c r="E2774" s="12" t="s">
        <v>2225</v>
      </c>
      <c r="F2774" s="1">
        <v>4.9166021347045898</v>
      </c>
      <c r="G2774" s="1" t="s">
        <v>2406</v>
      </c>
      <c r="H2774" s="1">
        <v>1.52896903455257E-3</v>
      </c>
      <c r="I2774" s="1" t="s">
        <v>2406</v>
      </c>
      <c r="J2774" s="1">
        <v>3.2169078622246202E-5</v>
      </c>
      <c r="K2774" s="1" t="s">
        <v>2406</v>
      </c>
      <c r="L2774" s="1">
        <v>5.8346451260149501E-4</v>
      </c>
      <c r="M2774" s="1" t="s">
        <v>2406</v>
      </c>
      <c r="N2774" s="1">
        <v>4.9385882448404995E-4</v>
      </c>
      <c r="O2774" s="1" t="s">
        <v>2406</v>
      </c>
    </row>
    <row r="2775" spans="1:15" x14ac:dyDescent="0.25">
      <c r="A2775" s="12" t="s">
        <v>997</v>
      </c>
      <c r="B2775" s="12" t="s">
        <v>6093</v>
      </c>
      <c r="C2775" s="12" t="s">
        <v>1485</v>
      </c>
      <c r="D2775" s="12" t="s">
        <v>1558</v>
      </c>
      <c r="E2775" s="12" t="s">
        <v>2225</v>
      </c>
      <c r="F2775" s="1">
        <v>3.4056410789489702</v>
      </c>
      <c r="G2775" s="1" t="s">
        <v>6771</v>
      </c>
      <c r="H2775" s="1">
        <v>0</v>
      </c>
      <c r="I2775" s="1" t="s">
        <v>2406</v>
      </c>
      <c r="J2775" s="1">
        <v>0</v>
      </c>
      <c r="K2775" s="1" t="s">
        <v>2406</v>
      </c>
      <c r="L2775" s="1">
        <v>0</v>
      </c>
      <c r="M2775" s="1" t="s">
        <v>2406</v>
      </c>
      <c r="N2775" s="1">
        <v>0</v>
      </c>
      <c r="O2775" s="1" t="s">
        <v>2406</v>
      </c>
    </row>
    <row r="2776" spans="1:15" x14ac:dyDescent="0.25">
      <c r="A2776" s="12" t="s">
        <v>5270</v>
      </c>
      <c r="B2776" s="12" t="s">
        <v>6094</v>
      </c>
      <c r="C2776" s="12" t="s">
        <v>1485</v>
      </c>
      <c r="D2776" s="12" t="s">
        <v>2148</v>
      </c>
      <c r="E2776" s="12" t="s">
        <v>2225</v>
      </c>
      <c r="F2776" s="1">
        <v>4.9166021347045898</v>
      </c>
      <c r="G2776" s="1" t="s">
        <v>2406</v>
      </c>
      <c r="H2776" s="1">
        <v>1.52896903455257E-3</v>
      </c>
      <c r="I2776" s="1" t="s">
        <v>2406</v>
      </c>
      <c r="J2776" s="1">
        <v>3.2169078622246202E-5</v>
      </c>
      <c r="K2776" s="1" t="s">
        <v>2406</v>
      </c>
      <c r="L2776" s="1">
        <v>5.8346451260149501E-4</v>
      </c>
      <c r="M2776" s="1" t="s">
        <v>2406</v>
      </c>
      <c r="N2776" s="1">
        <v>4.9385882448404995E-4</v>
      </c>
      <c r="O2776" s="1" t="s">
        <v>2406</v>
      </c>
    </row>
    <row r="2777" spans="1:15" x14ac:dyDescent="0.25">
      <c r="A2777" s="12" t="s">
        <v>3813</v>
      </c>
      <c r="B2777" s="12" t="s">
        <v>6095</v>
      </c>
      <c r="C2777" s="12" t="s">
        <v>1485</v>
      </c>
      <c r="D2777" s="12" t="s">
        <v>6096</v>
      </c>
      <c r="E2777" s="12" t="s">
        <v>2225</v>
      </c>
      <c r="F2777" s="1">
        <v>4.9166021347045898</v>
      </c>
      <c r="G2777" s="1" t="s">
        <v>2406</v>
      </c>
      <c r="H2777" s="1">
        <v>1.52896903455257E-3</v>
      </c>
      <c r="I2777" s="1" t="s">
        <v>2406</v>
      </c>
      <c r="J2777" s="1">
        <v>3.2169078622246202E-5</v>
      </c>
      <c r="K2777" s="1" t="s">
        <v>2406</v>
      </c>
      <c r="L2777" s="1">
        <v>5.8346451260149501E-4</v>
      </c>
      <c r="M2777" s="1" t="s">
        <v>2406</v>
      </c>
      <c r="N2777" s="1">
        <v>4.9385882448404995E-4</v>
      </c>
      <c r="O2777" s="1" t="s">
        <v>2406</v>
      </c>
    </row>
    <row r="2778" spans="1:15" x14ac:dyDescent="0.25">
      <c r="A2778" s="12" t="s">
        <v>3813</v>
      </c>
      <c r="B2778" s="12" t="s">
        <v>6097</v>
      </c>
      <c r="C2778" s="12" t="s">
        <v>1485</v>
      </c>
      <c r="D2778" s="12" t="s">
        <v>6098</v>
      </c>
      <c r="E2778" s="12" t="s">
        <v>2225</v>
      </c>
      <c r="F2778" s="1">
        <v>4.9166021347045898</v>
      </c>
      <c r="G2778" s="1" t="s">
        <v>2406</v>
      </c>
      <c r="H2778" s="1">
        <v>1.52896903455257E-3</v>
      </c>
      <c r="I2778" s="1" t="s">
        <v>2406</v>
      </c>
      <c r="J2778" s="1">
        <v>3.2169078622246202E-5</v>
      </c>
      <c r="K2778" s="1" t="s">
        <v>2406</v>
      </c>
      <c r="L2778" s="1">
        <v>5.8346451260149501E-4</v>
      </c>
      <c r="M2778" s="1" t="s">
        <v>2406</v>
      </c>
      <c r="N2778" s="1">
        <v>4.9385882448404995E-4</v>
      </c>
      <c r="O2778" s="1" t="s">
        <v>2406</v>
      </c>
    </row>
    <row r="2779" spans="1:15" x14ac:dyDescent="0.25">
      <c r="A2779" s="12" t="s">
        <v>4711</v>
      </c>
      <c r="B2779" s="12" t="s">
        <v>6099</v>
      </c>
      <c r="C2779" s="12" t="s">
        <v>1492</v>
      </c>
      <c r="D2779" s="12" t="s">
        <v>1807</v>
      </c>
      <c r="E2779" s="12" t="s">
        <v>2225</v>
      </c>
      <c r="F2779" s="1">
        <v>3.5899999141693102</v>
      </c>
      <c r="G2779" s="1" t="s">
        <v>6765</v>
      </c>
      <c r="H2779" s="1">
        <v>4.5400001108646401E-3</v>
      </c>
      <c r="I2779" s="1" t="s">
        <v>6765</v>
      </c>
      <c r="J2779" s="1">
        <v>2.5700000696815599E-4</v>
      </c>
      <c r="K2779" s="1" t="s">
        <v>6765</v>
      </c>
      <c r="L2779" s="1">
        <v>4.0480000898241997E-3</v>
      </c>
      <c r="M2779" s="1" t="s">
        <v>6765</v>
      </c>
      <c r="N2779" s="1">
        <v>1.1490000179037499E-3</v>
      </c>
      <c r="O2779" s="1" t="s">
        <v>6765</v>
      </c>
    </row>
    <row r="2780" spans="1:15" x14ac:dyDescent="0.25">
      <c r="A2780" s="12" t="s">
        <v>2535</v>
      </c>
      <c r="B2780" s="12" t="s">
        <v>6100</v>
      </c>
      <c r="C2780" s="12" t="s">
        <v>1492</v>
      </c>
      <c r="D2780" s="12" t="s">
        <v>6101</v>
      </c>
      <c r="E2780" s="12" t="s">
        <v>2225</v>
      </c>
      <c r="F2780" s="1">
        <v>3.5899999141693102</v>
      </c>
      <c r="G2780" s="1" t="s">
        <v>6765</v>
      </c>
      <c r="H2780" s="1">
        <v>4.5400001108646401E-3</v>
      </c>
      <c r="I2780" s="1" t="s">
        <v>6765</v>
      </c>
      <c r="J2780" s="1">
        <v>2.5700000696815599E-4</v>
      </c>
      <c r="K2780" s="1" t="s">
        <v>6765</v>
      </c>
      <c r="L2780" s="1">
        <v>4.0480000898241997E-3</v>
      </c>
      <c r="M2780" s="1" t="s">
        <v>6765</v>
      </c>
      <c r="N2780" s="1">
        <v>1.1490000179037499E-3</v>
      </c>
      <c r="O2780" s="1" t="s">
        <v>6765</v>
      </c>
    </row>
    <row r="2781" spans="1:15" x14ac:dyDescent="0.25">
      <c r="A2781" s="12" t="s">
        <v>6102</v>
      </c>
      <c r="B2781" s="12" t="s">
        <v>6103</v>
      </c>
      <c r="C2781" s="12" t="s">
        <v>1492</v>
      </c>
      <c r="D2781" s="12" t="s">
        <v>6104</v>
      </c>
      <c r="E2781" s="12" t="s">
        <v>2225</v>
      </c>
      <c r="F2781" s="1">
        <v>3.5899999141693102</v>
      </c>
      <c r="G2781" s="1" t="s">
        <v>6765</v>
      </c>
      <c r="H2781" s="1">
        <v>4.5400001108646401E-3</v>
      </c>
      <c r="I2781" s="1" t="s">
        <v>6765</v>
      </c>
      <c r="J2781" s="1">
        <v>2.5700000696815599E-4</v>
      </c>
      <c r="K2781" s="1" t="s">
        <v>6765</v>
      </c>
      <c r="L2781" s="1">
        <v>4.0480000898241997E-3</v>
      </c>
      <c r="M2781" s="1" t="s">
        <v>6765</v>
      </c>
      <c r="N2781" s="1">
        <v>1.1490000179037499E-3</v>
      </c>
      <c r="O2781" s="1" t="s">
        <v>6765</v>
      </c>
    </row>
    <row r="2782" spans="1:15" x14ac:dyDescent="0.25">
      <c r="A2782" s="12" t="s">
        <v>6105</v>
      </c>
      <c r="B2782" s="12" t="s">
        <v>6106</v>
      </c>
      <c r="C2782" s="12" t="s">
        <v>1492</v>
      </c>
      <c r="D2782" s="12" t="s">
        <v>2076</v>
      </c>
      <c r="E2782" s="12" t="s">
        <v>2225</v>
      </c>
      <c r="F2782" s="1">
        <v>4.8737530708312997</v>
      </c>
      <c r="G2782" s="1" t="s">
        <v>6773</v>
      </c>
      <c r="H2782" s="1">
        <v>5.1265158690512198E-3</v>
      </c>
      <c r="I2782" s="1" t="s">
        <v>6773</v>
      </c>
      <c r="J2782" s="1">
        <v>2.8746991301886699E-4</v>
      </c>
      <c r="K2782" s="1" t="s">
        <v>6773</v>
      </c>
      <c r="L2782" s="1">
        <v>4.6787681058049202E-3</v>
      </c>
      <c r="M2782" s="1" t="s">
        <v>6773</v>
      </c>
      <c r="N2782" s="1">
        <v>2.0721300970762998E-3</v>
      </c>
      <c r="O2782" s="1" t="s">
        <v>6773</v>
      </c>
    </row>
    <row r="2783" spans="1:15" x14ac:dyDescent="0.25">
      <c r="A2783" s="12" t="s">
        <v>6105</v>
      </c>
      <c r="B2783" s="12" t="s">
        <v>6107</v>
      </c>
      <c r="C2783" s="12" t="s">
        <v>1492</v>
      </c>
      <c r="D2783" s="12" t="s">
        <v>6108</v>
      </c>
      <c r="E2783" s="12" t="s">
        <v>2225</v>
      </c>
      <c r="F2783" s="1">
        <v>4.8737530708312997</v>
      </c>
      <c r="G2783" s="1" t="s">
        <v>6773</v>
      </c>
      <c r="H2783" s="1">
        <v>5.1265158690512198E-3</v>
      </c>
      <c r="I2783" s="1" t="s">
        <v>6773</v>
      </c>
      <c r="J2783" s="1">
        <v>2.8746991301886699E-4</v>
      </c>
      <c r="K2783" s="1" t="s">
        <v>6773</v>
      </c>
      <c r="L2783" s="1">
        <v>4.6787681058049202E-3</v>
      </c>
      <c r="M2783" s="1" t="s">
        <v>6773</v>
      </c>
      <c r="N2783" s="1">
        <v>2.0721300970762998E-3</v>
      </c>
      <c r="O2783" s="1" t="s">
        <v>6773</v>
      </c>
    </row>
    <row r="2784" spans="1:15" x14ac:dyDescent="0.25">
      <c r="A2784" s="12" t="s">
        <v>6102</v>
      </c>
      <c r="B2784" s="12" t="s">
        <v>6109</v>
      </c>
      <c r="C2784" s="12" t="s">
        <v>1492</v>
      </c>
      <c r="D2784" s="12" t="s">
        <v>3411</v>
      </c>
      <c r="E2784" s="12" t="s">
        <v>2225</v>
      </c>
      <c r="F2784" s="1">
        <v>3.5899999141693102</v>
      </c>
      <c r="G2784" s="1" t="s">
        <v>6765</v>
      </c>
      <c r="H2784" s="1">
        <v>4.5400001108646401E-3</v>
      </c>
      <c r="I2784" s="1" t="s">
        <v>6765</v>
      </c>
      <c r="J2784" s="1">
        <v>2.5700000696815599E-4</v>
      </c>
      <c r="K2784" s="1" t="s">
        <v>6765</v>
      </c>
      <c r="L2784" s="1">
        <v>4.0480000898241997E-3</v>
      </c>
      <c r="M2784" s="1" t="s">
        <v>6765</v>
      </c>
      <c r="N2784" s="1">
        <v>1.1490000179037499E-3</v>
      </c>
      <c r="O2784" s="1" t="s">
        <v>6765</v>
      </c>
    </row>
    <row r="2785" spans="1:15" x14ac:dyDescent="0.25">
      <c r="A2785" s="12" t="s">
        <v>6105</v>
      </c>
      <c r="B2785" s="12" t="s">
        <v>6110</v>
      </c>
      <c r="C2785" s="12" t="s">
        <v>1492</v>
      </c>
      <c r="D2785" s="12" t="s">
        <v>6111</v>
      </c>
      <c r="E2785" s="12" t="s">
        <v>2225</v>
      </c>
      <c r="F2785" s="1">
        <v>4.8737530708312997</v>
      </c>
      <c r="G2785" s="1" t="s">
        <v>6773</v>
      </c>
      <c r="H2785" s="1">
        <v>5.1265158690512198E-3</v>
      </c>
      <c r="I2785" s="1" t="s">
        <v>6773</v>
      </c>
      <c r="J2785" s="1">
        <v>2.8746991301886699E-4</v>
      </c>
      <c r="K2785" s="1" t="s">
        <v>6773</v>
      </c>
      <c r="L2785" s="1">
        <v>4.6787681058049202E-3</v>
      </c>
      <c r="M2785" s="1" t="s">
        <v>6773</v>
      </c>
      <c r="N2785" s="1">
        <v>2.0721300970762998E-3</v>
      </c>
      <c r="O2785" s="1" t="s">
        <v>6773</v>
      </c>
    </row>
    <row r="2786" spans="1:15" x14ac:dyDescent="0.25">
      <c r="A2786" s="12" t="s">
        <v>2647</v>
      </c>
      <c r="B2786" s="12" t="s">
        <v>6112</v>
      </c>
      <c r="C2786" s="12" t="s">
        <v>1492</v>
      </c>
      <c r="D2786" s="12" t="s">
        <v>2156</v>
      </c>
      <c r="E2786" s="12" t="s">
        <v>2225</v>
      </c>
      <c r="F2786" s="1">
        <v>5.1622791290283203</v>
      </c>
      <c r="G2786" s="1" t="s">
        <v>2613</v>
      </c>
      <c r="H2786" s="1">
        <v>2.4827669840306E-3</v>
      </c>
      <c r="I2786" s="1" t="s">
        <v>2613</v>
      </c>
      <c r="J2786" s="1">
        <v>1.7213700630236401E-4</v>
      </c>
      <c r="K2786" s="1" t="s">
        <v>2613</v>
      </c>
      <c r="L2786" s="1">
        <v>3.6896110977977501E-3</v>
      </c>
      <c r="M2786" s="1" t="s">
        <v>2613</v>
      </c>
      <c r="N2786" s="1">
        <v>1.5237530460581201E-3</v>
      </c>
      <c r="O2786" s="1" t="s">
        <v>2613</v>
      </c>
    </row>
    <row r="2787" spans="1:15" x14ac:dyDescent="0.25">
      <c r="A2787" s="12" t="s">
        <v>2647</v>
      </c>
      <c r="B2787" s="12" t="s">
        <v>6113</v>
      </c>
      <c r="C2787" s="12" t="s">
        <v>1492</v>
      </c>
      <c r="D2787" s="12" t="s">
        <v>2657</v>
      </c>
      <c r="E2787" s="12" t="s">
        <v>2225</v>
      </c>
      <c r="F2787" s="1">
        <v>3.5899999141693102</v>
      </c>
      <c r="G2787" s="1" t="s">
        <v>6765</v>
      </c>
      <c r="H2787" s="1">
        <v>4.5400001108646401E-3</v>
      </c>
      <c r="I2787" s="1" t="s">
        <v>6765</v>
      </c>
      <c r="J2787" s="1">
        <v>2.5700000696815599E-4</v>
      </c>
      <c r="K2787" s="1" t="s">
        <v>6765</v>
      </c>
      <c r="L2787" s="1">
        <v>4.0480000898241997E-3</v>
      </c>
      <c r="M2787" s="1" t="s">
        <v>6765</v>
      </c>
      <c r="N2787" s="1">
        <v>1.1490000179037499E-3</v>
      </c>
      <c r="O2787" s="1" t="s">
        <v>6765</v>
      </c>
    </row>
    <row r="2788" spans="1:15" x14ac:dyDescent="0.25">
      <c r="A2788" s="12" t="s">
        <v>2647</v>
      </c>
      <c r="B2788" s="12" t="s">
        <v>6114</v>
      </c>
      <c r="C2788" s="12" t="s">
        <v>1492</v>
      </c>
      <c r="D2788" s="12" t="s">
        <v>2662</v>
      </c>
      <c r="E2788" s="12" t="s">
        <v>2225</v>
      </c>
      <c r="F2788" s="1">
        <v>5.1622791290283203</v>
      </c>
      <c r="G2788" s="1" t="s">
        <v>2613</v>
      </c>
      <c r="H2788" s="1">
        <v>2.4827669840306E-3</v>
      </c>
      <c r="I2788" s="1" t="s">
        <v>2613</v>
      </c>
      <c r="J2788" s="1">
        <v>1.7213700630236401E-4</v>
      </c>
      <c r="K2788" s="1" t="s">
        <v>2613</v>
      </c>
      <c r="L2788" s="1">
        <v>3.6896110977977501E-3</v>
      </c>
      <c r="M2788" s="1" t="s">
        <v>2613</v>
      </c>
      <c r="N2788" s="1">
        <v>1.5237530460581201E-3</v>
      </c>
      <c r="O2788" s="1" t="s">
        <v>2613</v>
      </c>
    </row>
    <row r="2789" spans="1:15" x14ac:dyDescent="0.25">
      <c r="A2789" s="12" t="s">
        <v>4711</v>
      </c>
      <c r="B2789" s="12" t="s">
        <v>6115</v>
      </c>
      <c r="C2789" s="12" t="s">
        <v>1492</v>
      </c>
      <c r="D2789" s="12" t="s">
        <v>4033</v>
      </c>
      <c r="E2789" s="12" t="s">
        <v>2225</v>
      </c>
      <c r="F2789" s="1">
        <v>3.5899999141693102</v>
      </c>
      <c r="G2789" s="1" t="s">
        <v>6765</v>
      </c>
      <c r="H2789" s="1">
        <v>4.5400001108646401E-3</v>
      </c>
      <c r="I2789" s="1" t="s">
        <v>6765</v>
      </c>
      <c r="J2789" s="1">
        <v>2.5700000696815599E-4</v>
      </c>
      <c r="K2789" s="1" t="s">
        <v>6765</v>
      </c>
      <c r="L2789" s="1">
        <v>4.0480000898241997E-3</v>
      </c>
      <c r="M2789" s="1" t="s">
        <v>6765</v>
      </c>
      <c r="N2789" s="1">
        <v>1.1490000179037499E-3</v>
      </c>
      <c r="O2789" s="1" t="s">
        <v>6765</v>
      </c>
    </row>
    <row r="2790" spans="1:15" x14ac:dyDescent="0.25">
      <c r="A2790" s="12" t="s">
        <v>4711</v>
      </c>
      <c r="B2790" s="12" t="s">
        <v>6116</v>
      </c>
      <c r="C2790" s="12" t="s">
        <v>1492</v>
      </c>
      <c r="D2790" s="12" t="s">
        <v>2123</v>
      </c>
      <c r="E2790" s="12" t="s">
        <v>2225</v>
      </c>
      <c r="F2790" s="1">
        <v>3.5899999141693102</v>
      </c>
      <c r="G2790" s="1" t="s">
        <v>6765</v>
      </c>
      <c r="H2790" s="1">
        <v>4.5400001108646401E-3</v>
      </c>
      <c r="I2790" s="1" t="s">
        <v>6765</v>
      </c>
      <c r="J2790" s="1">
        <v>2.5700000696815599E-4</v>
      </c>
      <c r="K2790" s="1" t="s">
        <v>6765</v>
      </c>
      <c r="L2790" s="1">
        <v>4.0480000898241997E-3</v>
      </c>
      <c r="M2790" s="1" t="s">
        <v>6765</v>
      </c>
      <c r="N2790" s="1">
        <v>1.1490000179037499E-3</v>
      </c>
      <c r="O2790" s="1" t="s">
        <v>6765</v>
      </c>
    </row>
    <row r="2791" spans="1:15" x14ac:dyDescent="0.25">
      <c r="A2791" s="12" t="s">
        <v>2383</v>
      </c>
      <c r="B2791" s="12" t="s">
        <v>6117</v>
      </c>
      <c r="C2791" s="12" t="s">
        <v>1492</v>
      </c>
      <c r="D2791" s="12" t="s">
        <v>2211</v>
      </c>
      <c r="E2791" s="12" t="s">
        <v>2225</v>
      </c>
      <c r="F2791" s="1">
        <v>3.5899999141693102</v>
      </c>
      <c r="G2791" s="1" t="s">
        <v>6765</v>
      </c>
      <c r="H2791" s="1">
        <v>4.5400001108646401E-3</v>
      </c>
      <c r="I2791" s="1" t="s">
        <v>6765</v>
      </c>
      <c r="J2791" s="1">
        <v>2.5700000696815599E-4</v>
      </c>
      <c r="K2791" s="1" t="s">
        <v>6765</v>
      </c>
      <c r="L2791" s="1">
        <v>4.0480000898241997E-3</v>
      </c>
      <c r="M2791" s="1" t="s">
        <v>6765</v>
      </c>
      <c r="N2791" s="1">
        <v>1.1490000179037499E-3</v>
      </c>
      <c r="O2791" s="1" t="s">
        <v>6765</v>
      </c>
    </row>
    <row r="2792" spans="1:15" x14ac:dyDescent="0.25">
      <c r="A2792" s="12" t="s">
        <v>4711</v>
      </c>
      <c r="B2792" s="12" t="s">
        <v>6118</v>
      </c>
      <c r="C2792" s="12" t="s">
        <v>1492</v>
      </c>
      <c r="D2792" s="12" t="s">
        <v>2098</v>
      </c>
      <c r="E2792" s="12" t="s">
        <v>2225</v>
      </c>
      <c r="F2792" s="1">
        <v>3.5899999141693102</v>
      </c>
      <c r="G2792" s="1" t="s">
        <v>6765</v>
      </c>
      <c r="H2792" s="1">
        <v>4.5400001108646401E-3</v>
      </c>
      <c r="I2792" s="1" t="s">
        <v>6765</v>
      </c>
      <c r="J2792" s="1">
        <v>2.5700000696815599E-4</v>
      </c>
      <c r="K2792" s="1" t="s">
        <v>6765</v>
      </c>
      <c r="L2792" s="1">
        <v>4.0480000898241997E-3</v>
      </c>
      <c r="M2792" s="1" t="s">
        <v>6765</v>
      </c>
      <c r="N2792" s="1">
        <v>1.1490000179037499E-3</v>
      </c>
      <c r="O2792" s="1" t="s">
        <v>6765</v>
      </c>
    </row>
    <row r="2793" spans="1:15" x14ac:dyDescent="0.25">
      <c r="A2793" s="12" t="s">
        <v>3071</v>
      </c>
      <c r="B2793" s="12" t="s">
        <v>6119</v>
      </c>
      <c r="C2793" s="12" t="s">
        <v>1492</v>
      </c>
      <c r="D2793" s="12" t="s">
        <v>1776</v>
      </c>
      <c r="E2793" s="12" t="s">
        <v>2225</v>
      </c>
      <c r="F2793" s="1">
        <v>3.5899999141693102</v>
      </c>
      <c r="G2793" s="1" t="s">
        <v>6765</v>
      </c>
      <c r="H2793" s="1">
        <v>4.5400001108646401E-3</v>
      </c>
      <c r="I2793" s="1" t="s">
        <v>6765</v>
      </c>
      <c r="J2793" s="1">
        <v>2.5700000696815599E-4</v>
      </c>
      <c r="K2793" s="1" t="s">
        <v>6765</v>
      </c>
      <c r="L2793" s="1">
        <v>4.0480000898241997E-3</v>
      </c>
      <c r="M2793" s="1" t="s">
        <v>6765</v>
      </c>
      <c r="N2793" s="1">
        <v>1.1490000179037499E-3</v>
      </c>
      <c r="O2793" s="1" t="s">
        <v>6765</v>
      </c>
    </row>
    <row r="2794" spans="1:15" x14ac:dyDescent="0.25">
      <c r="A2794" s="12" t="s">
        <v>6102</v>
      </c>
      <c r="B2794" s="12" t="s">
        <v>6120</v>
      </c>
      <c r="C2794" s="12" t="s">
        <v>1492</v>
      </c>
      <c r="D2794" s="12" t="s">
        <v>6121</v>
      </c>
      <c r="E2794" s="12" t="s">
        <v>2225</v>
      </c>
      <c r="F2794" s="1">
        <v>3.5899999141693102</v>
      </c>
      <c r="G2794" s="1" t="s">
        <v>6765</v>
      </c>
      <c r="H2794" s="1">
        <v>4.5400001108646401E-3</v>
      </c>
      <c r="I2794" s="1" t="s">
        <v>6765</v>
      </c>
      <c r="J2794" s="1">
        <v>2.5700000696815599E-4</v>
      </c>
      <c r="K2794" s="1" t="s">
        <v>6765</v>
      </c>
      <c r="L2794" s="1">
        <v>4.0480000898241997E-3</v>
      </c>
      <c r="M2794" s="1" t="s">
        <v>6765</v>
      </c>
      <c r="N2794" s="1">
        <v>1.1490000179037499E-3</v>
      </c>
      <c r="O2794" s="1" t="s">
        <v>6765</v>
      </c>
    </row>
    <row r="2795" spans="1:15" x14ac:dyDescent="0.25">
      <c r="A2795" s="12" t="s">
        <v>3071</v>
      </c>
      <c r="B2795" s="12" t="s">
        <v>6122</v>
      </c>
      <c r="C2795" s="12" t="s">
        <v>1492</v>
      </c>
      <c r="D2795" s="12" t="s">
        <v>6123</v>
      </c>
      <c r="E2795" s="12" t="s">
        <v>2225</v>
      </c>
      <c r="F2795" s="1">
        <v>3.5899999141693102</v>
      </c>
      <c r="G2795" s="1" t="s">
        <v>6765</v>
      </c>
      <c r="H2795" s="1">
        <v>4.5400001108646401E-3</v>
      </c>
      <c r="I2795" s="1" t="s">
        <v>6765</v>
      </c>
      <c r="J2795" s="1">
        <v>2.5700000696815599E-4</v>
      </c>
      <c r="K2795" s="1" t="s">
        <v>6765</v>
      </c>
      <c r="L2795" s="1">
        <v>4.0480000898241997E-3</v>
      </c>
      <c r="M2795" s="1" t="s">
        <v>6765</v>
      </c>
      <c r="N2795" s="1">
        <v>1.1490000179037499E-3</v>
      </c>
      <c r="O2795" s="1" t="s">
        <v>6765</v>
      </c>
    </row>
    <row r="2796" spans="1:15" x14ac:dyDescent="0.25">
      <c r="A2796" s="12" t="s">
        <v>6102</v>
      </c>
      <c r="B2796" s="12" t="s">
        <v>6124</v>
      </c>
      <c r="C2796" s="12" t="s">
        <v>1492</v>
      </c>
      <c r="D2796" s="12" t="s">
        <v>1932</v>
      </c>
      <c r="E2796" s="12" t="s">
        <v>2225</v>
      </c>
      <c r="F2796" s="1">
        <v>3.5899999141693102</v>
      </c>
      <c r="G2796" s="1" t="s">
        <v>6765</v>
      </c>
      <c r="H2796" s="1">
        <v>4.5400001108646401E-3</v>
      </c>
      <c r="I2796" s="1" t="s">
        <v>6765</v>
      </c>
      <c r="J2796" s="1">
        <v>2.5700000696815599E-4</v>
      </c>
      <c r="K2796" s="1" t="s">
        <v>6765</v>
      </c>
      <c r="L2796" s="1">
        <v>4.0480000898241997E-3</v>
      </c>
      <c r="M2796" s="1" t="s">
        <v>6765</v>
      </c>
      <c r="N2796" s="1">
        <v>1.1490000179037499E-3</v>
      </c>
      <c r="O2796" s="1" t="s">
        <v>6765</v>
      </c>
    </row>
    <row r="2797" spans="1:15" x14ac:dyDescent="0.25">
      <c r="A2797" s="12" t="s">
        <v>2647</v>
      </c>
      <c r="B2797" s="12" t="s">
        <v>6125</v>
      </c>
      <c r="C2797" s="12" t="s">
        <v>1492</v>
      </c>
      <c r="D2797" s="12" t="s">
        <v>1814</v>
      </c>
      <c r="E2797" s="12" t="s">
        <v>2225</v>
      </c>
      <c r="F2797" s="1">
        <v>3.6805689334869398</v>
      </c>
      <c r="G2797" s="1" t="s">
        <v>2613</v>
      </c>
      <c r="H2797" s="1">
        <v>0</v>
      </c>
      <c r="I2797" s="1" t="s">
        <v>2613</v>
      </c>
      <c r="J2797" s="1">
        <v>0</v>
      </c>
      <c r="K2797" s="1" t="s">
        <v>2613</v>
      </c>
      <c r="L2797" s="1">
        <v>0</v>
      </c>
      <c r="M2797" s="1" t="s">
        <v>2613</v>
      </c>
      <c r="N2797" s="1">
        <v>0</v>
      </c>
      <c r="O2797" s="1" t="s">
        <v>2613</v>
      </c>
    </row>
    <row r="2798" spans="1:15" x14ac:dyDescent="0.25">
      <c r="A2798" s="12" t="s">
        <v>6102</v>
      </c>
      <c r="B2798" s="12" t="s">
        <v>6126</v>
      </c>
      <c r="C2798" s="12" t="s">
        <v>1492</v>
      </c>
      <c r="D2798" s="12" t="s">
        <v>6127</v>
      </c>
      <c r="E2798" s="12" t="s">
        <v>2225</v>
      </c>
      <c r="F2798" s="1">
        <v>3.5899999141693102</v>
      </c>
      <c r="G2798" s="1" t="s">
        <v>6765</v>
      </c>
      <c r="H2798" s="1">
        <v>4.5400001108646401E-3</v>
      </c>
      <c r="I2798" s="1" t="s">
        <v>6765</v>
      </c>
      <c r="J2798" s="1">
        <v>2.5700000696815599E-4</v>
      </c>
      <c r="K2798" s="1" t="s">
        <v>6765</v>
      </c>
      <c r="L2798" s="1">
        <v>4.0480000898241997E-3</v>
      </c>
      <c r="M2798" s="1" t="s">
        <v>6765</v>
      </c>
      <c r="N2798" s="1">
        <v>1.1490000179037499E-3</v>
      </c>
      <c r="O2798" s="1" t="s">
        <v>6765</v>
      </c>
    </row>
    <row r="2799" spans="1:15" x14ac:dyDescent="0.25">
      <c r="A2799" s="12" t="s">
        <v>6102</v>
      </c>
      <c r="B2799" s="12" t="s">
        <v>6128</v>
      </c>
      <c r="C2799" s="12" t="s">
        <v>1492</v>
      </c>
      <c r="D2799" s="12" t="s">
        <v>2497</v>
      </c>
      <c r="E2799" s="12" t="s">
        <v>2225</v>
      </c>
      <c r="F2799" s="1">
        <v>3.5899999141693102</v>
      </c>
      <c r="G2799" s="1" t="s">
        <v>6765</v>
      </c>
      <c r="H2799" s="1">
        <v>4.5400001108646401E-3</v>
      </c>
      <c r="I2799" s="1" t="s">
        <v>6765</v>
      </c>
      <c r="J2799" s="1">
        <v>2.5700000696815599E-4</v>
      </c>
      <c r="K2799" s="1" t="s">
        <v>6765</v>
      </c>
      <c r="L2799" s="1">
        <v>4.0480000898241997E-3</v>
      </c>
      <c r="M2799" s="1" t="s">
        <v>6765</v>
      </c>
      <c r="N2799" s="1">
        <v>1.1490000179037499E-3</v>
      </c>
      <c r="O2799" s="1" t="s">
        <v>6765</v>
      </c>
    </row>
    <row r="2800" spans="1:15" x14ac:dyDescent="0.25">
      <c r="A2800" s="12" t="s">
        <v>3071</v>
      </c>
      <c r="B2800" s="12" t="s">
        <v>6129</v>
      </c>
      <c r="C2800" s="12" t="s">
        <v>1492</v>
      </c>
      <c r="D2800" s="12" t="s">
        <v>1696</v>
      </c>
      <c r="E2800" s="12" t="s">
        <v>2225</v>
      </c>
      <c r="F2800" s="1">
        <v>5.8681321144104004</v>
      </c>
      <c r="G2800" s="1" t="s">
        <v>2613</v>
      </c>
      <c r="H2800" s="1">
        <v>2.56048701703548E-3</v>
      </c>
      <c r="I2800" s="1" t="s">
        <v>2613</v>
      </c>
      <c r="J2800" s="1">
        <v>7.6351442839950301E-4</v>
      </c>
      <c r="K2800" s="1" t="s">
        <v>2613</v>
      </c>
      <c r="L2800" s="1">
        <v>4.74511785432696E-3</v>
      </c>
      <c r="M2800" s="1" t="s">
        <v>2613</v>
      </c>
      <c r="N2800" s="1">
        <v>1.8083880422636899E-3</v>
      </c>
      <c r="O2800" s="1" t="s">
        <v>2613</v>
      </c>
    </row>
    <row r="2801" spans="1:15" x14ac:dyDescent="0.25">
      <c r="A2801" s="12" t="s">
        <v>2535</v>
      </c>
      <c r="B2801" s="12" t="s">
        <v>6130</v>
      </c>
      <c r="C2801" s="12" t="s">
        <v>1492</v>
      </c>
      <c r="D2801" s="12" t="s">
        <v>6131</v>
      </c>
      <c r="E2801" s="12" t="s">
        <v>2225</v>
      </c>
      <c r="F2801" s="1">
        <v>3.5899999141693102</v>
      </c>
      <c r="G2801" s="1" t="s">
        <v>6765</v>
      </c>
      <c r="H2801" s="1">
        <v>4.5400001108646401E-3</v>
      </c>
      <c r="I2801" s="1" t="s">
        <v>6765</v>
      </c>
      <c r="J2801" s="1">
        <v>2.5700000696815599E-4</v>
      </c>
      <c r="K2801" s="1" t="s">
        <v>6765</v>
      </c>
      <c r="L2801" s="1">
        <v>4.0480000898241997E-3</v>
      </c>
      <c r="M2801" s="1" t="s">
        <v>6765</v>
      </c>
      <c r="N2801" s="1">
        <v>1.1490000179037499E-3</v>
      </c>
      <c r="O2801" s="1" t="s">
        <v>6765</v>
      </c>
    </row>
    <row r="2802" spans="1:15" x14ac:dyDescent="0.25">
      <c r="A2802" s="12" t="s">
        <v>6105</v>
      </c>
      <c r="B2802" s="12" t="s">
        <v>6132</v>
      </c>
      <c r="C2802" s="12" t="s">
        <v>1492</v>
      </c>
      <c r="D2802" s="12" t="s">
        <v>1860</v>
      </c>
      <c r="E2802" s="12" t="s">
        <v>2225</v>
      </c>
      <c r="F2802" s="1">
        <v>4.8737530708312997</v>
      </c>
      <c r="G2802" s="1" t="s">
        <v>6773</v>
      </c>
      <c r="H2802" s="1">
        <v>5.1265158690512198E-3</v>
      </c>
      <c r="I2802" s="1" t="s">
        <v>6773</v>
      </c>
      <c r="J2802" s="1">
        <v>2.8746991301886699E-4</v>
      </c>
      <c r="K2802" s="1" t="s">
        <v>6773</v>
      </c>
      <c r="L2802" s="1">
        <v>4.6787681058049202E-3</v>
      </c>
      <c r="M2802" s="1" t="s">
        <v>6773</v>
      </c>
      <c r="N2802" s="1">
        <v>2.0721300970762998E-3</v>
      </c>
      <c r="O2802" s="1" t="s">
        <v>6773</v>
      </c>
    </row>
    <row r="2803" spans="1:15" x14ac:dyDescent="0.25">
      <c r="A2803" s="12" t="s">
        <v>4711</v>
      </c>
      <c r="B2803" s="12" t="s">
        <v>6133</v>
      </c>
      <c r="C2803" s="12" t="s">
        <v>1492</v>
      </c>
      <c r="D2803" s="12" t="s">
        <v>1122</v>
      </c>
      <c r="E2803" s="12" t="s">
        <v>2225</v>
      </c>
      <c r="F2803" s="1">
        <v>3.5899999141693102</v>
      </c>
      <c r="G2803" s="1" t="s">
        <v>6765</v>
      </c>
      <c r="H2803" s="1">
        <v>4.5400001108646401E-3</v>
      </c>
      <c r="I2803" s="1" t="s">
        <v>6765</v>
      </c>
      <c r="J2803" s="1">
        <v>2.5700000696815599E-4</v>
      </c>
      <c r="K2803" s="1" t="s">
        <v>6765</v>
      </c>
      <c r="L2803" s="1">
        <v>4.0480000898241997E-3</v>
      </c>
      <c r="M2803" s="1" t="s">
        <v>6765</v>
      </c>
      <c r="N2803" s="1">
        <v>1.1490000179037499E-3</v>
      </c>
      <c r="O2803" s="1" t="s">
        <v>6765</v>
      </c>
    </row>
    <row r="2804" spans="1:15" x14ac:dyDescent="0.25">
      <c r="A2804" s="12" t="s">
        <v>6105</v>
      </c>
      <c r="B2804" s="12" t="s">
        <v>6134</v>
      </c>
      <c r="C2804" s="12" t="s">
        <v>1492</v>
      </c>
      <c r="D2804" s="12" t="s">
        <v>6135</v>
      </c>
      <c r="E2804" s="12" t="s">
        <v>2225</v>
      </c>
      <c r="F2804" s="1">
        <v>4.8737530708312997</v>
      </c>
      <c r="G2804" s="1" t="s">
        <v>6773</v>
      </c>
      <c r="H2804" s="1">
        <v>5.1265158690512198E-3</v>
      </c>
      <c r="I2804" s="1" t="s">
        <v>6773</v>
      </c>
      <c r="J2804" s="1">
        <v>2.8746991301886699E-4</v>
      </c>
      <c r="K2804" s="1" t="s">
        <v>6773</v>
      </c>
      <c r="L2804" s="1">
        <v>4.6787681058049202E-3</v>
      </c>
      <c r="M2804" s="1" t="s">
        <v>6773</v>
      </c>
      <c r="N2804" s="1">
        <v>2.0721300970762998E-3</v>
      </c>
      <c r="O2804" s="1" t="s">
        <v>6773</v>
      </c>
    </row>
    <row r="2805" spans="1:15" x14ac:dyDescent="0.25">
      <c r="A2805" s="12" t="s">
        <v>4711</v>
      </c>
      <c r="B2805" s="12" t="s">
        <v>6136</v>
      </c>
      <c r="C2805" s="12" t="s">
        <v>1492</v>
      </c>
      <c r="D2805" s="12" t="s">
        <v>1127</v>
      </c>
      <c r="E2805" s="12" t="s">
        <v>2225</v>
      </c>
      <c r="F2805" s="1">
        <v>3.5899999141693102</v>
      </c>
      <c r="G2805" s="1" t="s">
        <v>6765</v>
      </c>
      <c r="H2805" s="1">
        <v>4.5400001108646401E-3</v>
      </c>
      <c r="I2805" s="1" t="s">
        <v>6765</v>
      </c>
      <c r="J2805" s="1">
        <v>2.5700000696815599E-4</v>
      </c>
      <c r="K2805" s="1" t="s">
        <v>6765</v>
      </c>
      <c r="L2805" s="1">
        <v>4.0480000898241997E-3</v>
      </c>
      <c r="M2805" s="1" t="s">
        <v>6765</v>
      </c>
      <c r="N2805" s="1">
        <v>1.1490000179037499E-3</v>
      </c>
      <c r="O2805" s="1" t="s">
        <v>6765</v>
      </c>
    </row>
    <row r="2806" spans="1:15" x14ac:dyDescent="0.25">
      <c r="A2806" s="12" t="s">
        <v>2647</v>
      </c>
      <c r="B2806" s="12" t="s">
        <v>6137</v>
      </c>
      <c r="C2806" s="12" t="s">
        <v>1492</v>
      </c>
      <c r="D2806" s="12" t="s">
        <v>1555</v>
      </c>
      <c r="E2806" s="12" t="s">
        <v>2225</v>
      </c>
      <c r="F2806" s="1">
        <v>3.5899999141693102</v>
      </c>
      <c r="G2806" s="1" t="s">
        <v>6765</v>
      </c>
      <c r="H2806" s="1">
        <v>4.5400001108646401E-3</v>
      </c>
      <c r="I2806" s="1" t="s">
        <v>6765</v>
      </c>
      <c r="J2806" s="1">
        <v>2.5700000696815599E-4</v>
      </c>
      <c r="K2806" s="1" t="s">
        <v>6765</v>
      </c>
      <c r="L2806" s="1">
        <v>4.0480000898241997E-3</v>
      </c>
      <c r="M2806" s="1" t="s">
        <v>6765</v>
      </c>
      <c r="N2806" s="1">
        <v>1.1490000179037499E-3</v>
      </c>
      <c r="O2806" s="1" t="s">
        <v>6765</v>
      </c>
    </row>
    <row r="2807" spans="1:15" x14ac:dyDescent="0.25">
      <c r="A2807" s="12" t="s">
        <v>6102</v>
      </c>
      <c r="B2807" s="12" t="s">
        <v>6138</v>
      </c>
      <c r="C2807" s="12" t="s">
        <v>1492</v>
      </c>
      <c r="D2807" s="12" t="s">
        <v>6139</v>
      </c>
      <c r="E2807" s="12" t="s">
        <v>2225</v>
      </c>
      <c r="F2807" s="1">
        <v>3.5899999141693102</v>
      </c>
      <c r="G2807" s="1" t="s">
        <v>6765</v>
      </c>
      <c r="H2807" s="1">
        <v>4.5400001108646401E-3</v>
      </c>
      <c r="I2807" s="1" t="s">
        <v>6765</v>
      </c>
      <c r="J2807" s="1">
        <v>2.5700000696815599E-4</v>
      </c>
      <c r="K2807" s="1" t="s">
        <v>6765</v>
      </c>
      <c r="L2807" s="1">
        <v>4.0480000898241997E-3</v>
      </c>
      <c r="M2807" s="1" t="s">
        <v>6765</v>
      </c>
      <c r="N2807" s="1">
        <v>1.1490000179037499E-3</v>
      </c>
      <c r="O2807" s="1" t="s">
        <v>6765</v>
      </c>
    </row>
    <row r="2808" spans="1:15" x14ac:dyDescent="0.25">
      <c r="A2808" s="12" t="s">
        <v>2721</v>
      </c>
      <c r="B2808" s="12" t="s">
        <v>6140</v>
      </c>
      <c r="C2808" s="12" t="s">
        <v>1884</v>
      </c>
      <c r="D2808" s="12" t="s">
        <v>1666</v>
      </c>
      <c r="E2808" s="12" t="s">
        <v>2225</v>
      </c>
      <c r="F2808" s="1">
        <v>3.5899999141693102</v>
      </c>
      <c r="G2808" s="1" t="s">
        <v>6765</v>
      </c>
      <c r="H2808" s="1">
        <v>4.5400001108646401E-3</v>
      </c>
      <c r="I2808" s="1" t="s">
        <v>6765</v>
      </c>
      <c r="J2808" s="1">
        <v>2.5700000696815599E-4</v>
      </c>
      <c r="K2808" s="1" t="s">
        <v>6765</v>
      </c>
      <c r="L2808" s="1">
        <v>4.0480000898241997E-3</v>
      </c>
      <c r="M2808" s="1" t="s">
        <v>6765</v>
      </c>
      <c r="N2808" s="1">
        <v>1.1490000179037499E-3</v>
      </c>
      <c r="O2808" s="1" t="s">
        <v>6765</v>
      </c>
    </row>
    <row r="2809" spans="1:15" x14ac:dyDescent="0.25">
      <c r="A2809" s="12" t="s">
        <v>2721</v>
      </c>
      <c r="B2809" s="12" t="s">
        <v>6141</v>
      </c>
      <c r="C2809" s="12" t="s">
        <v>1884</v>
      </c>
      <c r="D2809" s="12" t="s">
        <v>2214</v>
      </c>
      <c r="E2809" s="12" t="s">
        <v>2225</v>
      </c>
      <c r="F2809" s="1">
        <v>3.5899999141693102</v>
      </c>
      <c r="G2809" s="1" t="s">
        <v>6765</v>
      </c>
      <c r="H2809" s="1">
        <v>4.5400001108646401E-3</v>
      </c>
      <c r="I2809" s="1" t="s">
        <v>6765</v>
      </c>
      <c r="J2809" s="1">
        <v>2.5700000696815599E-4</v>
      </c>
      <c r="K2809" s="1" t="s">
        <v>6765</v>
      </c>
      <c r="L2809" s="1">
        <v>4.0480000898241997E-3</v>
      </c>
      <c r="M2809" s="1" t="s">
        <v>6765</v>
      </c>
      <c r="N2809" s="1">
        <v>1.1490000179037499E-3</v>
      </c>
      <c r="O2809" s="1" t="s">
        <v>6765</v>
      </c>
    </row>
    <row r="2810" spans="1:15" x14ac:dyDescent="0.25">
      <c r="A2810" s="12" t="s">
        <v>2721</v>
      </c>
      <c r="B2810" s="12" t="s">
        <v>6142</v>
      </c>
      <c r="C2810" s="12" t="s">
        <v>1884</v>
      </c>
      <c r="D2810" s="12" t="s">
        <v>2034</v>
      </c>
      <c r="E2810" s="12" t="s">
        <v>2225</v>
      </c>
      <c r="F2810" s="1">
        <v>3.5899999141693102</v>
      </c>
      <c r="G2810" s="1" t="s">
        <v>6765</v>
      </c>
      <c r="H2810" s="1">
        <v>4.5400001108646401E-3</v>
      </c>
      <c r="I2810" s="1" t="s">
        <v>6765</v>
      </c>
      <c r="J2810" s="1">
        <v>2.5700000696815599E-4</v>
      </c>
      <c r="K2810" s="1" t="s">
        <v>6765</v>
      </c>
      <c r="L2810" s="1">
        <v>4.0480000898241997E-3</v>
      </c>
      <c r="M2810" s="1" t="s">
        <v>6765</v>
      </c>
      <c r="N2810" s="1">
        <v>1.1490000179037499E-3</v>
      </c>
      <c r="O2810" s="1" t="s">
        <v>6765</v>
      </c>
    </row>
    <row r="2811" spans="1:15" x14ac:dyDescent="0.25">
      <c r="A2811" s="12" t="s">
        <v>2721</v>
      </c>
      <c r="B2811" s="12" t="s">
        <v>6143</v>
      </c>
      <c r="C2811" s="12" t="s">
        <v>1884</v>
      </c>
      <c r="D2811" s="12" t="s">
        <v>6144</v>
      </c>
      <c r="E2811" s="12" t="s">
        <v>2225</v>
      </c>
      <c r="F2811" s="1">
        <v>3.5899999141693102</v>
      </c>
      <c r="G2811" s="1" t="s">
        <v>6765</v>
      </c>
      <c r="H2811" s="1">
        <v>4.5400001108646401E-3</v>
      </c>
      <c r="I2811" s="1" t="s">
        <v>6765</v>
      </c>
      <c r="J2811" s="1">
        <v>2.5700000696815599E-4</v>
      </c>
      <c r="K2811" s="1" t="s">
        <v>6765</v>
      </c>
      <c r="L2811" s="1">
        <v>4.0480000898241997E-3</v>
      </c>
      <c r="M2811" s="1" t="s">
        <v>6765</v>
      </c>
      <c r="N2811" s="1">
        <v>1.1490000179037499E-3</v>
      </c>
      <c r="O2811" s="1" t="s">
        <v>6765</v>
      </c>
    </row>
    <row r="2812" spans="1:15" x14ac:dyDescent="0.25">
      <c r="A2812" s="12" t="s">
        <v>2721</v>
      </c>
      <c r="B2812" s="12" t="s">
        <v>6145</v>
      </c>
      <c r="C2812" s="12" t="s">
        <v>1884</v>
      </c>
      <c r="D2812" s="12" t="s">
        <v>1995</v>
      </c>
      <c r="E2812" s="12" t="s">
        <v>2225</v>
      </c>
      <c r="F2812" s="1">
        <v>3.5899999141693102</v>
      </c>
      <c r="G2812" s="1" t="s">
        <v>6765</v>
      </c>
      <c r="H2812" s="1">
        <v>4.5400001108646401E-3</v>
      </c>
      <c r="I2812" s="1" t="s">
        <v>6765</v>
      </c>
      <c r="J2812" s="1">
        <v>2.5700000696815599E-4</v>
      </c>
      <c r="K2812" s="1" t="s">
        <v>6765</v>
      </c>
      <c r="L2812" s="1">
        <v>4.0480000898241997E-3</v>
      </c>
      <c r="M2812" s="1" t="s">
        <v>6765</v>
      </c>
      <c r="N2812" s="1">
        <v>1.1490000179037499E-3</v>
      </c>
      <c r="O2812" s="1" t="s">
        <v>6765</v>
      </c>
    </row>
    <row r="2813" spans="1:15" x14ac:dyDescent="0.25">
      <c r="A2813" s="12" t="s">
        <v>2721</v>
      </c>
      <c r="B2813" s="12" t="s">
        <v>6146</v>
      </c>
      <c r="C2813" s="12" t="s">
        <v>1884</v>
      </c>
      <c r="D2813" s="12" t="s">
        <v>1813</v>
      </c>
      <c r="E2813" s="12" t="s">
        <v>2225</v>
      </c>
      <c r="F2813" s="1">
        <v>3.5899999141693102</v>
      </c>
      <c r="G2813" s="1" t="s">
        <v>6765</v>
      </c>
      <c r="H2813" s="1">
        <v>4.5400001108646401E-3</v>
      </c>
      <c r="I2813" s="1" t="s">
        <v>6765</v>
      </c>
      <c r="J2813" s="1">
        <v>2.5700000696815599E-4</v>
      </c>
      <c r="K2813" s="1" t="s">
        <v>6765</v>
      </c>
      <c r="L2813" s="1">
        <v>4.0480000898241997E-3</v>
      </c>
      <c r="M2813" s="1" t="s">
        <v>6765</v>
      </c>
      <c r="N2813" s="1">
        <v>1.1490000179037499E-3</v>
      </c>
      <c r="O2813" s="1" t="s">
        <v>6765</v>
      </c>
    </row>
    <row r="2814" spans="1:15" x14ac:dyDescent="0.25">
      <c r="A2814" s="12" t="s">
        <v>2721</v>
      </c>
      <c r="B2814" s="12" t="s">
        <v>6147</v>
      </c>
      <c r="C2814" s="12" t="s">
        <v>1884</v>
      </c>
      <c r="D2814" s="12" t="s">
        <v>6148</v>
      </c>
      <c r="E2814" s="12" t="s">
        <v>2225</v>
      </c>
      <c r="F2814" s="1">
        <v>3.5899999141693102</v>
      </c>
      <c r="G2814" s="1" t="s">
        <v>6765</v>
      </c>
      <c r="H2814" s="1">
        <v>4.5400001108646401E-3</v>
      </c>
      <c r="I2814" s="1" t="s">
        <v>6765</v>
      </c>
      <c r="J2814" s="1">
        <v>2.5700000696815599E-4</v>
      </c>
      <c r="K2814" s="1" t="s">
        <v>6765</v>
      </c>
      <c r="L2814" s="1">
        <v>4.0480000898241997E-3</v>
      </c>
      <c r="M2814" s="1" t="s">
        <v>6765</v>
      </c>
      <c r="N2814" s="1">
        <v>1.1490000179037499E-3</v>
      </c>
      <c r="O2814" s="1" t="s">
        <v>6765</v>
      </c>
    </row>
    <row r="2815" spans="1:15" x14ac:dyDescent="0.25">
      <c r="A2815" s="12" t="s">
        <v>2721</v>
      </c>
      <c r="B2815" s="12" t="s">
        <v>6149</v>
      </c>
      <c r="C2815" s="12" t="s">
        <v>1884</v>
      </c>
      <c r="D2815" s="12" t="s">
        <v>6150</v>
      </c>
      <c r="E2815" s="12" t="s">
        <v>2225</v>
      </c>
      <c r="F2815" s="1">
        <v>3.5899999141693102</v>
      </c>
      <c r="G2815" s="1" t="s">
        <v>6765</v>
      </c>
      <c r="H2815" s="1">
        <v>4.5400001108646401E-3</v>
      </c>
      <c r="I2815" s="1" t="s">
        <v>6765</v>
      </c>
      <c r="J2815" s="1">
        <v>2.5700000696815599E-4</v>
      </c>
      <c r="K2815" s="1" t="s">
        <v>6765</v>
      </c>
      <c r="L2815" s="1">
        <v>4.0480000898241997E-3</v>
      </c>
      <c r="M2815" s="1" t="s">
        <v>6765</v>
      </c>
      <c r="N2815" s="1">
        <v>1.1490000179037499E-3</v>
      </c>
      <c r="O2815" s="1" t="s">
        <v>6765</v>
      </c>
    </row>
    <row r="2816" spans="1:15" x14ac:dyDescent="0.25">
      <c r="A2816" s="12" t="s">
        <v>2721</v>
      </c>
      <c r="B2816" s="12" t="s">
        <v>6151</v>
      </c>
      <c r="C2816" s="12" t="s">
        <v>1884</v>
      </c>
      <c r="D2816" s="12" t="s">
        <v>1549</v>
      </c>
      <c r="E2816" s="12" t="s">
        <v>2225</v>
      </c>
      <c r="F2816" s="1">
        <v>3.5899999141693102</v>
      </c>
      <c r="G2816" s="1" t="s">
        <v>6765</v>
      </c>
      <c r="H2816" s="1">
        <v>4.5400001108646401E-3</v>
      </c>
      <c r="I2816" s="1" t="s">
        <v>6765</v>
      </c>
      <c r="J2816" s="1">
        <v>2.5700000696815599E-4</v>
      </c>
      <c r="K2816" s="1" t="s">
        <v>6765</v>
      </c>
      <c r="L2816" s="1">
        <v>4.0480000898241997E-3</v>
      </c>
      <c r="M2816" s="1" t="s">
        <v>6765</v>
      </c>
      <c r="N2816" s="1">
        <v>1.1490000179037499E-3</v>
      </c>
      <c r="O2816" s="1" t="s">
        <v>6765</v>
      </c>
    </row>
    <row r="2817" spans="1:15" x14ac:dyDescent="0.25">
      <c r="A2817" s="12" t="s">
        <v>2721</v>
      </c>
      <c r="B2817" s="12" t="s">
        <v>6152</v>
      </c>
      <c r="C2817" s="12" t="s">
        <v>1884</v>
      </c>
      <c r="D2817" s="12" t="s">
        <v>3864</v>
      </c>
      <c r="E2817" s="12" t="s">
        <v>2225</v>
      </c>
      <c r="F2817" s="1">
        <v>3.5899999141693102</v>
      </c>
      <c r="G2817" s="1" t="s">
        <v>6765</v>
      </c>
      <c r="H2817" s="1">
        <v>4.5400001108646401E-3</v>
      </c>
      <c r="I2817" s="1" t="s">
        <v>6765</v>
      </c>
      <c r="J2817" s="1">
        <v>2.5700000696815599E-4</v>
      </c>
      <c r="K2817" s="1" t="s">
        <v>6765</v>
      </c>
      <c r="L2817" s="1">
        <v>4.0480000898241997E-3</v>
      </c>
      <c r="M2817" s="1" t="s">
        <v>6765</v>
      </c>
      <c r="N2817" s="1">
        <v>1.1490000179037499E-3</v>
      </c>
      <c r="O2817" s="1" t="s">
        <v>6765</v>
      </c>
    </row>
    <row r="2818" spans="1:15" x14ac:dyDescent="0.25">
      <c r="A2818" s="12" t="s">
        <v>2721</v>
      </c>
      <c r="B2818" s="12" t="s">
        <v>6153</v>
      </c>
      <c r="C2818" s="12" t="s">
        <v>1884</v>
      </c>
      <c r="D2818" s="12" t="s">
        <v>1947</v>
      </c>
      <c r="E2818" s="12" t="s">
        <v>2225</v>
      </c>
      <c r="F2818" s="1">
        <v>3.5899999141693102</v>
      </c>
      <c r="G2818" s="1" t="s">
        <v>6765</v>
      </c>
      <c r="H2818" s="1">
        <v>4.5400001108646401E-3</v>
      </c>
      <c r="I2818" s="1" t="s">
        <v>6765</v>
      </c>
      <c r="J2818" s="1">
        <v>2.5700000696815599E-4</v>
      </c>
      <c r="K2818" s="1" t="s">
        <v>6765</v>
      </c>
      <c r="L2818" s="1">
        <v>4.0480000898241997E-3</v>
      </c>
      <c r="M2818" s="1" t="s">
        <v>6765</v>
      </c>
      <c r="N2818" s="1">
        <v>1.1490000179037499E-3</v>
      </c>
      <c r="O2818" s="1" t="s">
        <v>6765</v>
      </c>
    </row>
    <row r="2819" spans="1:15" x14ac:dyDescent="0.25">
      <c r="A2819" s="12" t="s">
        <v>2721</v>
      </c>
      <c r="B2819" s="12" t="s">
        <v>6154</v>
      </c>
      <c r="C2819" s="12" t="s">
        <v>1884</v>
      </c>
      <c r="D2819" s="12" t="s">
        <v>1127</v>
      </c>
      <c r="E2819" s="12" t="s">
        <v>2225</v>
      </c>
      <c r="F2819" s="1">
        <v>3.5899999141693102</v>
      </c>
      <c r="G2819" s="1" t="s">
        <v>6765</v>
      </c>
      <c r="H2819" s="1">
        <v>4.5400001108646401E-3</v>
      </c>
      <c r="I2819" s="1" t="s">
        <v>6765</v>
      </c>
      <c r="J2819" s="1">
        <v>2.5700000696815599E-4</v>
      </c>
      <c r="K2819" s="1" t="s">
        <v>6765</v>
      </c>
      <c r="L2819" s="1">
        <v>4.0480000898241997E-3</v>
      </c>
      <c r="M2819" s="1" t="s">
        <v>6765</v>
      </c>
      <c r="N2819" s="1">
        <v>1.1490000179037499E-3</v>
      </c>
      <c r="O2819" s="1" t="s">
        <v>6765</v>
      </c>
    </row>
    <row r="2820" spans="1:15" x14ac:dyDescent="0.25">
      <c r="A2820" s="12" t="s">
        <v>2721</v>
      </c>
      <c r="B2820" s="12" t="s">
        <v>6155</v>
      </c>
      <c r="C2820" s="12" t="s">
        <v>1884</v>
      </c>
      <c r="D2820" s="12" t="s">
        <v>2187</v>
      </c>
      <c r="E2820" s="12" t="s">
        <v>2225</v>
      </c>
      <c r="F2820" s="1">
        <v>3.5899999141693102</v>
      </c>
      <c r="G2820" s="1" t="s">
        <v>6765</v>
      </c>
      <c r="H2820" s="1">
        <v>4.5400001108646401E-3</v>
      </c>
      <c r="I2820" s="1" t="s">
        <v>6765</v>
      </c>
      <c r="J2820" s="1">
        <v>2.5700000696815599E-4</v>
      </c>
      <c r="K2820" s="1" t="s">
        <v>6765</v>
      </c>
      <c r="L2820" s="1">
        <v>4.0480000898241997E-3</v>
      </c>
      <c r="M2820" s="1" t="s">
        <v>6765</v>
      </c>
      <c r="N2820" s="1">
        <v>1.1490000179037499E-3</v>
      </c>
      <c r="O2820" s="1" t="s">
        <v>6765</v>
      </c>
    </row>
    <row r="2821" spans="1:15" x14ac:dyDescent="0.25">
      <c r="A2821" s="12" t="s">
        <v>2721</v>
      </c>
      <c r="B2821" s="12" t="s">
        <v>6156</v>
      </c>
      <c r="C2821" s="12" t="s">
        <v>1884</v>
      </c>
      <c r="D2821" s="12" t="s">
        <v>1703</v>
      </c>
      <c r="E2821" s="12" t="s">
        <v>2225</v>
      </c>
      <c r="F2821" s="1">
        <v>3.5899999141693102</v>
      </c>
      <c r="G2821" s="1" t="s">
        <v>6765</v>
      </c>
      <c r="H2821" s="1">
        <v>4.5400001108646401E-3</v>
      </c>
      <c r="I2821" s="1" t="s">
        <v>6765</v>
      </c>
      <c r="J2821" s="1">
        <v>2.5700000696815599E-4</v>
      </c>
      <c r="K2821" s="1" t="s">
        <v>6765</v>
      </c>
      <c r="L2821" s="1">
        <v>4.0480000898241997E-3</v>
      </c>
      <c r="M2821" s="1" t="s">
        <v>6765</v>
      </c>
      <c r="N2821" s="1">
        <v>1.1490000179037499E-3</v>
      </c>
      <c r="O2821" s="1" t="s">
        <v>6765</v>
      </c>
    </row>
    <row r="2822" spans="1:15" x14ac:dyDescent="0.25">
      <c r="A2822" s="12" t="s">
        <v>2732</v>
      </c>
      <c r="B2822" s="12" t="s">
        <v>6157</v>
      </c>
      <c r="C2822" s="12" t="s">
        <v>1486</v>
      </c>
      <c r="D2822" s="12" t="s">
        <v>2025</v>
      </c>
      <c r="E2822" s="12" t="s">
        <v>2225</v>
      </c>
      <c r="F2822" s="1">
        <v>3.5899999141693102</v>
      </c>
      <c r="G2822" s="1" t="s">
        <v>6765</v>
      </c>
      <c r="H2822" s="1">
        <v>4.5400001108646401E-3</v>
      </c>
      <c r="I2822" s="1" t="s">
        <v>6765</v>
      </c>
      <c r="J2822" s="1">
        <v>2.5700000696815599E-4</v>
      </c>
      <c r="K2822" s="1" t="s">
        <v>6765</v>
      </c>
      <c r="L2822" s="1">
        <v>4.0480000898241997E-3</v>
      </c>
      <c r="M2822" s="1" t="s">
        <v>6765</v>
      </c>
      <c r="N2822" s="1">
        <v>1.1490000179037499E-3</v>
      </c>
      <c r="O2822" s="1" t="s">
        <v>6765</v>
      </c>
    </row>
    <row r="2823" spans="1:15" x14ac:dyDescent="0.25">
      <c r="A2823" s="12" t="s">
        <v>2240</v>
      </c>
      <c r="B2823" s="12" t="s">
        <v>6158</v>
      </c>
      <c r="C2823" s="12" t="s">
        <v>1486</v>
      </c>
      <c r="D2823" s="12" t="s">
        <v>6159</v>
      </c>
      <c r="E2823" s="12" t="s">
        <v>2225</v>
      </c>
      <c r="F2823" s="1">
        <v>3.5899999141693102</v>
      </c>
      <c r="G2823" s="1" t="s">
        <v>6765</v>
      </c>
      <c r="H2823" s="1">
        <v>4.5400001108646401E-3</v>
      </c>
      <c r="I2823" s="1" t="s">
        <v>6765</v>
      </c>
      <c r="J2823" s="1">
        <v>2.5700000696815599E-4</v>
      </c>
      <c r="K2823" s="1" t="s">
        <v>6765</v>
      </c>
      <c r="L2823" s="1">
        <v>4.0480000898241997E-3</v>
      </c>
      <c r="M2823" s="1" t="s">
        <v>6765</v>
      </c>
      <c r="N2823" s="1">
        <v>1.1490000179037499E-3</v>
      </c>
      <c r="O2823" s="1" t="s">
        <v>6765</v>
      </c>
    </row>
    <row r="2824" spans="1:15" x14ac:dyDescent="0.25">
      <c r="A2824" s="12" t="s">
        <v>1015</v>
      </c>
      <c r="B2824" s="12" t="s">
        <v>6160</v>
      </c>
      <c r="C2824" s="12" t="s">
        <v>1486</v>
      </c>
      <c r="D2824" s="12" t="s">
        <v>1773</v>
      </c>
      <c r="E2824" s="12" t="s">
        <v>2225</v>
      </c>
      <c r="F2824" s="1">
        <v>3.5899999141693102</v>
      </c>
      <c r="G2824" s="1" t="s">
        <v>6765</v>
      </c>
      <c r="H2824" s="1">
        <v>4.5400001108646401E-3</v>
      </c>
      <c r="I2824" s="1" t="s">
        <v>6765</v>
      </c>
      <c r="J2824" s="1">
        <v>2.5700000696815599E-4</v>
      </c>
      <c r="K2824" s="1" t="s">
        <v>6765</v>
      </c>
      <c r="L2824" s="1">
        <v>4.0480000898241997E-3</v>
      </c>
      <c r="M2824" s="1" t="s">
        <v>6765</v>
      </c>
      <c r="N2824" s="1">
        <v>1.1490000179037499E-3</v>
      </c>
      <c r="O2824" s="1" t="s">
        <v>6765</v>
      </c>
    </row>
    <row r="2825" spans="1:15" x14ac:dyDescent="0.25">
      <c r="A2825" s="12" t="s">
        <v>2240</v>
      </c>
      <c r="B2825" s="12" t="s">
        <v>6161</v>
      </c>
      <c r="C2825" s="12" t="s">
        <v>1486</v>
      </c>
      <c r="D2825" s="12" t="s">
        <v>6162</v>
      </c>
      <c r="E2825" s="12" t="s">
        <v>2225</v>
      </c>
      <c r="F2825" s="1">
        <v>3.5899999141693102</v>
      </c>
      <c r="G2825" s="1" t="s">
        <v>6765</v>
      </c>
      <c r="H2825" s="1">
        <v>4.5400001108646401E-3</v>
      </c>
      <c r="I2825" s="1" t="s">
        <v>6765</v>
      </c>
      <c r="J2825" s="1">
        <v>2.5700000696815599E-4</v>
      </c>
      <c r="K2825" s="1" t="s">
        <v>6765</v>
      </c>
      <c r="L2825" s="1">
        <v>4.0480000898241997E-3</v>
      </c>
      <c r="M2825" s="1" t="s">
        <v>6765</v>
      </c>
      <c r="N2825" s="1">
        <v>1.1490000179037499E-3</v>
      </c>
      <c r="O2825" s="1" t="s">
        <v>6765</v>
      </c>
    </row>
    <row r="2826" spans="1:15" x14ac:dyDescent="0.25">
      <c r="A2826" s="12" t="s">
        <v>2240</v>
      </c>
      <c r="B2826" s="12" t="s">
        <v>6163</v>
      </c>
      <c r="C2826" s="12" t="s">
        <v>1486</v>
      </c>
      <c r="D2826" s="12" t="s">
        <v>6164</v>
      </c>
      <c r="E2826" s="12" t="s">
        <v>2225</v>
      </c>
      <c r="F2826" s="1">
        <v>3.5899999141693102</v>
      </c>
      <c r="G2826" s="1" t="s">
        <v>6765</v>
      </c>
      <c r="H2826" s="1">
        <v>4.5400001108646401E-3</v>
      </c>
      <c r="I2826" s="1" t="s">
        <v>6765</v>
      </c>
      <c r="J2826" s="1">
        <v>2.5700000696815599E-4</v>
      </c>
      <c r="K2826" s="1" t="s">
        <v>6765</v>
      </c>
      <c r="L2826" s="1">
        <v>4.0480000898241997E-3</v>
      </c>
      <c r="M2826" s="1" t="s">
        <v>6765</v>
      </c>
      <c r="N2826" s="1">
        <v>1.1490000179037499E-3</v>
      </c>
      <c r="O2826" s="1" t="s">
        <v>6765</v>
      </c>
    </row>
    <row r="2827" spans="1:15" x14ac:dyDescent="0.25">
      <c r="A2827" s="12" t="s">
        <v>2240</v>
      </c>
      <c r="B2827" s="12" t="s">
        <v>6165</v>
      </c>
      <c r="C2827" s="12" t="s">
        <v>1486</v>
      </c>
      <c r="D2827" s="12" t="s">
        <v>6166</v>
      </c>
      <c r="E2827" s="12" t="s">
        <v>2225</v>
      </c>
      <c r="F2827" s="1">
        <v>3.5899999141693102</v>
      </c>
      <c r="G2827" s="1" t="s">
        <v>6765</v>
      </c>
      <c r="H2827" s="1">
        <v>4.5400001108646401E-3</v>
      </c>
      <c r="I2827" s="1" t="s">
        <v>6765</v>
      </c>
      <c r="J2827" s="1">
        <v>2.5700000696815599E-4</v>
      </c>
      <c r="K2827" s="1" t="s">
        <v>6765</v>
      </c>
      <c r="L2827" s="1">
        <v>4.0480000898241997E-3</v>
      </c>
      <c r="M2827" s="1" t="s">
        <v>6765</v>
      </c>
      <c r="N2827" s="1">
        <v>1.1490000179037499E-3</v>
      </c>
      <c r="O2827" s="1" t="s">
        <v>6765</v>
      </c>
    </row>
    <row r="2828" spans="1:15" x14ac:dyDescent="0.25">
      <c r="A2828" s="12" t="s">
        <v>2732</v>
      </c>
      <c r="B2828" s="12" t="s">
        <v>6167</v>
      </c>
      <c r="C2828" s="12" t="s">
        <v>1486</v>
      </c>
      <c r="D2828" s="12" t="s">
        <v>1734</v>
      </c>
      <c r="E2828" s="12" t="s">
        <v>2225</v>
      </c>
      <c r="F2828" s="1">
        <v>3.5899999141693102</v>
      </c>
      <c r="G2828" s="1" t="s">
        <v>6765</v>
      </c>
      <c r="H2828" s="1">
        <v>4.5400001108646401E-3</v>
      </c>
      <c r="I2828" s="1" t="s">
        <v>6765</v>
      </c>
      <c r="J2828" s="1">
        <v>2.5700000696815599E-4</v>
      </c>
      <c r="K2828" s="1" t="s">
        <v>6765</v>
      </c>
      <c r="L2828" s="1">
        <v>4.0480000898241997E-3</v>
      </c>
      <c r="M2828" s="1" t="s">
        <v>6765</v>
      </c>
      <c r="N2828" s="1">
        <v>1.1490000179037499E-3</v>
      </c>
      <c r="O2828" s="1" t="s">
        <v>6765</v>
      </c>
    </row>
    <row r="2829" spans="1:15" x14ac:dyDescent="0.25">
      <c r="A2829" s="12" t="s">
        <v>1015</v>
      </c>
      <c r="B2829" s="12" t="s">
        <v>6168</v>
      </c>
      <c r="C2829" s="12" t="s">
        <v>1486</v>
      </c>
      <c r="D2829" s="12" t="s">
        <v>1656</v>
      </c>
      <c r="E2829" s="12" t="s">
        <v>2225</v>
      </c>
      <c r="F2829" s="1">
        <v>3.5899999141693102</v>
      </c>
      <c r="G2829" s="1" t="s">
        <v>6765</v>
      </c>
      <c r="H2829" s="1">
        <v>4.5400001108646401E-3</v>
      </c>
      <c r="I2829" s="1" t="s">
        <v>6765</v>
      </c>
      <c r="J2829" s="1">
        <v>2.5700000696815599E-4</v>
      </c>
      <c r="K2829" s="1" t="s">
        <v>6765</v>
      </c>
      <c r="L2829" s="1">
        <v>4.0480000898241997E-3</v>
      </c>
      <c r="M2829" s="1" t="s">
        <v>6765</v>
      </c>
      <c r="N2829" s="1">
        <v>1.1490000179037499E-3</v>
      </c>
      <c r="O2829" s="1" t="s">
        <v>6765</v>
      </c>
    </row>
    <row r="2830" spans="1:15" x14ac:dyDescent="0.25">
      <c r="A2830" s="12" t="s">
        <v>1015</v>
      </c>
      <c r="B2830" s="12" t="s">
        <v>6169</v>
      </c>
      <c r="C2830" s="12" t="s">
        <v>1486</v>
      </c>
      <c r="D2830" s="12" t="s">
        <v>3654</v>
      </c>
      <c r="E2830" s="12" t="s">
        <v>2225</v>
      </c>
      <c r="F2830" s="1">
        <v>3.5899999141693102</v>
      </c>
      <c r="G2830" s="1" t="s">
        <v>6765</v>
      </c>
      <c r="H2830" s="1">
        <v>4.5400001108646401E-3</v>
      </c>
      <c r="I2830" s="1" t="s">
        <v>6765</v>
      </c>
      <c r="J2830" s="1">
        <v>2.5700000696815599E-4</v>
      </c>
      <c r="K2830" s="1" t="s">
        <v>6765</v>
      </c>
      <c r="L2830" s="1">
        <v>4.0480000898241997E-3</v>
      </c>
      <c r="M2830" s="1" t="s">
        <v>6765</v>
      </c>
      <c r="N2830" s="1">
        <v>1.1490000179037499E-3</v>
      </c>
      <c r="O2830" s="1" t="s">
        <v>6765</v>
      </c>
    </row>
    <row r="2831" spans="1:15" x14ac:dyDescent="0.25">
      <c r="A2831" s="12" t="s">
        <v>2240</v>
      </c>
      <c r="B2831" s="12" t="s">
        <v>6170</v>
      </c>
      <c r="C2831" s="12" t="s">
        <v>1486</v>
      </c>
      <c r="D2831" s="12" t="s">
        <v>2020</v>
      </c>
      <c r="E2831" s="12" t="s">
        <v>2225</v>
      </c>
      <c r="F2831" s="1">
        <v>3.5899999141693102</v>
      </c>
      <c r="G2831" s="1" t="s">
        <v>6765</v>
      </c>
      <c r="H2831" s="1">
        <v>4.5400001108646401E-3</v>
      </c>
      <c r="I2831" s="1" t="s">
        <v>6765</v>
      </c>
      <c r="J2831" s="1">
        <v>2.5700000696815599E-4</v>
      </c>
      <c r="K2831" s="1" t="s">
        <v>6765</v>
      </c>
      <c r="L2831" s="1">
        <v>4.0480000898241997E-3</v>
      </c>
      <c r="M2831" s="1" t="s">
        <v>6765</v>
      </c>
      <c r="N2831" s="1">
        <v>1.1490000179037499E-3</v>
      </c>
      <c r="O2831" s="1" t="s">
        <v>6765</v>
      </c>
    </row>
    <row r="2832" spans="1:15" x14ac:dyDescent="0.25">
      <c r="A2832" s="12" t="s">
        <v>1015</v>
      </c>
      <c r="B2832" s="12" t="s">
        <v>6171</v>
      </c>
      <c r="C2832" s="12" t="s">
        <v>1486</v>
      </c>
      <c r="D2832" s="12" t="s">
        <v>6172</v>
      </c>
      <c r="E2832" s="12" t="s">
        <v>2225</v>
      </c>
      <c r="F2832" s="1">
        <v>3.5899999141693102</v>
      </c>
      <c r="G2832" s="1" t="s">
        <v>6765</v>
      </c>
      <c r="H2832" s="1">
        <v>4.5400001108646401E-3</v>
      </c>
      <c r="I2832" s="1" t="s">
        <v>6765</v>
      </c>
      <c r="J2832" s="1">
        <v>2.5700000696815599E-4</v>
      </c>
      <c r="K2832" s="1" t="s">
        <v>6765</v>
      </c>
      <c r="L2832" s="1">
        <v>4.0480000898241997E-3</v>
      </c>
      <c r="M2832" s="1" t="s">
        <v>6765</v>
      </c>
      <c r="N2832" s="1">
        <v>1.1490000179037499E-3</v>
      </c>
      <c r="O2832" s="1" t="s">
        <v>6765</v>
      </c>
    </row>
    <row r="2833" spans="1:15" x14ac:dyDescent="0.25">
      <c r="A2833" s="12" t="s">
        <v>1015</v>
      </c>
      <c r="B2833" s="12" t="s">
        <v>6173</v>
      </c>
      <c r="C2833" s="12" t="s">
        <v>1486</v>
      </c>
      <c r="D2833" s="12" t="s">
        <v>6174</v>
      </c>
      <c r="E2833" s="12" t="s">
        <v>2225</v>
      </c>
      <c r="F2833" s="1">
        <v>3.5899999141693102</v>
      </c>
      <c r="G2833" s="1" t="s">
        <v>6765</v>
      </c>
      <c r="H2833" s="1">
        <v>4.5400001108646401E-3</v>
      </c>
      <c r="I2833" s="1" t="s">
        <v>6765</v>
      </c>
      <c r="J2833" s="1">
        <v>2.5700000696815599E-4</v>
      </c>
      <c r="K2833" s="1" t="s">
        <v>6765</v>
      </c>
      <c r="L2833" s="1">
        <v>4.0480000898241997E-3</v>
      </c>
      <c r="M2833" s="1" t="s">
        <v>6765</v>
      </c>
      <c r="N2833" s="1">
        <v>1.1490000179037499E-3</v>
      </c>
      <c r="O2833" s="1" t="s">
        <v>6765</v>
      </c>
    </row>
    <row r="2834" spans="1:15" x14ac:dyDescent="0.25">
      <c r="A2834" s="12" t="s">
        <v>2240</v>
      </c>
      <c r="B2834" s="12" t="s">
        <v>6175</v>
      </c>
      <c r="C2834" s="12" t="s">
        <v>1486</v>
      </c>
      <c r="D2834" s="12" t="s">
        <v>1845</v>
      </c>
      <c r="E2834" s="12" t="s">
        <v>2225</v>
      </c>
      <c r="F2834" s="1">
        <v>3.5899999141693102</v>
      </c>
      <c r="G2834" s="1" t="s">
        <v>6765</v>
      </c>
      <c r="H2834" s="1">
        <v>4.5400001108646401E-3</v>
      </c>
      <c r="I2834" s="1" t="s">
        <v>6765</v>
      </c>
      <c r="J2834" s="1">
        <v>2.5700000696815599E-4</v>
      </c>
      <c r="K2834" s="1" t="s">
        <v>6765</v>
      </c>
      <c r="L2834" s="1">
        <v>4.0480000898241997E-3</v>
      </c>
      <c r="M2834" s="1" t="s">
        <v>6765</v>
      </c>
      <c r="N2834" s="1">
        <v>1.1490000179037499E-3</v>
      </c>
      <c r="O2834" s="1" t="s">
        <v>6765</v>
      </c>
    </row>
    <row r="2835" spans="1:15" x14ac:dyDescent="0.25">
      <c r="A2835" s="12" t="s">
        <v>1015</v>
      </c>
      <c r="B2835" s="12" t="s">
        <v>6176</v>
      </c>
      <c r="C2835" s="12" t="s">
        <v>1486</v>
      </c>
      <c r="D2835" s="12" t="s">
        <v>1671</v>
      </c>
      <c r="E2835" s="12" t="s">
        <v>2225</v>
      </c>
      <c r="F2835" s="1">
        <v>3.5899999141693102</v>
      </c>
      <c r="G2835" s="1" t="s">
        <v>6765</v>
      </c>
      <c r="H2835" s="1">
        <v>4.5400001108646401E-3</v>
      </c>
      <c r="I2835" s="1" t="s">
        <v>6765</v>
      </c>
      <c r="J2835" s="1">
        <v>2.5700000696815599E-4</v>
      </c>
      <c r="K2835" s="1" t="s">
        <v>6765</v>
      </c>
      <c r="L2835" s="1">
        <v>4.0480000898241997E-3</v>
      </c>
      <c r="M2835" s="1" t="s">
        <v>6765</v>
      </c>
      <c r="N2835" s="1">
        <v>1.1490000179037499E-3</v>
      </c>
      <c r="O2835" s="1" t="s">
        <v>6765</v>
      </c>
    </row>
    <row r="2836" spans="1:15" x14ac:dyDescent="0.25">
      <c r="A2836" s="12" t="s">
        <v>2240</v>
      </c>
      <c r="B2836" s="12" t="s">
        <v>6177</v>
      </c>
      <c r="C2836" s="12" t="s">
        <v>1486</v>
      </c>
      <c r="D2836" s="12" t="s">
        <v>2019</v>
      </c>
      <c r="E2836" s="12" t="s">
        <v>2225</v>
      </c>
      <c r="F2836" s="1">
        <v>3.5899999141693102</v>
      </c>
      <c r="G2836" s="1" t="s">
        <v>6765</v>
      </c>
      <c r="H2836" s="1">
        <v>4.5400001108646401E-3</v>
      </c>
      <c r="I2836" s="1" t="s">
        <v>6765</v>
      </c>
      <c r="J2836" s="1">
        <v>2.5700000696815599E-4</v>
      </c>
      <c r="K2836" s="1" t="s">
        <v>6765</v>
      </c>
      <c r="L2836" s="1">
        <v>4.0480000898241997E-3</v>
      </c>
      <c r="M2836" s="1" t="s">
        <v>6765</v>
      </c>
      <c r="N2836" s="1">
        <v>1.1490000179037499E-3</v>
      </c>
      <c r="O2836" s="1" t="s">
        <v>6765</v>
      </c>
    </row>
    <row r="2837" spans="1:15" x14ac:dyDescent="0.25">
      <c r="A2837" s="12" t="s">
        <v>2240</v>
      </c>
      <c r="B2837" s="12" t="s">
        <v>6178</v>
      </c>
      <c r="C2837" s="12" t="s">
        <v>1486</v>
      </c>
      <c r="D2837" s="12" t="s">
        <v>1534</v>
      </c>
      <c r="E2837" s="12" t="s">
        <v>2225</v>
      </c>
      <c r="F2837" s="1">
        <v>3.5899999141693102</v>
      </c>
      <c r="G2837" s="1" t="s">
        <v>6765</v>
      </c>
      <c r="H2837" s="1">
        <v>4.5400001108646401E-3</v>
      </c>
      <c r="I2837" s="1" t="s">
        <v>6765</v>
      </c>
      <c r="J2837" s="1">
        <v>2.5700000696815599E-4</v>
      </c>
      <c r="K2837" s="1" t="s">
        <v>6765</v>
      </c>
      <c r="L2837" s="1">
        <v>4.0480000898241997E-3</v>
      </c>
      <c r="M2837" s="1" t="s">
        <v>6765</v>
      </c>
      <c r="N2837" s="1">
        <v>1.1490000179037499E-3</v>
      </c>
      <c r="O2837" s="1" t="s">
        <v>6765</v>
      </c>
    </row>
    <row r="2838" spans="1:15" x14ac:dyDescent="0.25">
      <c r="A2838" s="12" t="s">
        <v>2732</v>
      </c>
      <c r="B2838" s="12" t="s">
        <v>6179</v>
      </c>
      <c r="C2838" s="12" t="s">
        <v>1486</v>
      </c>
      <c r="D2838" s="12" t="s">
        <v>2116</v>
      </c>
      <c r="E2838" s="12" t="s">
        <v>2225</v>
      </c>
      <c r="F2838" s="1">
        <v>3.5899999141693102</v>
      </c>
      <c r="G2838" s="1" t="s">
        <v>6765</v>
      </c>
      <c r="H2838" s="1">
        <v>4.5400001108646401E-3</v>
      </c>
      <c r="I2838" s="1" t="s">
        <v>6765</v>
      </c>
      <c r="J2838" s="1">
        <v>2.5700000696815599E-4</v>
      </c>
      <c r="K2838" s="1" t="s">
        <v>6765</v>
      </c>
      <c r="L2838" s="1">
        <v>4.0480000898241997E-3</v>
      </c>
      <c r="M2838" s="1" t="s">
        <v>6765</v>
      </c>
      <c r="N2838" s="1">
        <v>1.1490000179037499E-3</v>
      </c>
      <c r="O2838" s="1" t="s">
        <v>6765</v>
      </c>
    </row>
    <row r="2839" spans="1:15" x14ac:dyDescent="0.25">
      <c r="A2839" s="12" t="s">
        <v>2240</v>
      </c>
      <c r="B2839" s="12" t="s">
        <v>6180</v>
      </c>
      <c r="C2839" s="12" t="s">
        <v>1486</v>
      </c>
      <c r="D2839" s="12" t="s">
        <v>2417</v>
      </c>
      <c r="E2839" s="12" t="s">
        <v>2225</v>
      </c>
      <c r="F2839" s="1">
        <v>3.5899999141693102</v>
      </c>
      <c r="G2839" s="1" t="s">
        <v>6765</v>
      </c>
      <c r="H2839" s="1">
        <v>4.5400001108646401E-3</v>
      </c>
      <c r="I2839" s="1" t="s">
        <v>6765</v>
      </c>
      <c r="J2839" s="1">
        <v>2.5700000696815599E-4</v>
      </c>
      <c r="K2839" s="1" t="s">
        <v>6765</v>
      </c>
      <c r="L2839" s="1">
        <v>4.0480000898241997E-3</v>
      </c>
      <c r="M2839" s="1" t="s">
        <v>6765</v>
      </c>
      <c r="N2839" s="1">
        <v>1.1490000179037499E-3</v>
      </c>
      <c r="O2839" s="1" t="s">
        <v>6765</v>
      </c>
    </row>
    <row r="2840" spans="1:15" x14ac:dyDescent="0.25">
      <c r="A2840" s="12" t="s">
        <v>2732</v>
      </c>
      <c r="B2840" s="12" t="s">
        <v>6181</v>
      </c>
      <c r="C2840" s="12" t="s">
        <v>1486</v>
      </c>
      <c r="D2840" s="12" t="s">
        <v>6182</v>
      </c>
      <c r="E2840" s="12" t="s">
        <v>2225</v>
      </c>
      <c r="F2840" s="1">
        <v>3.5899999141693102</v>
      </c>
      <c r="G2840" s="1" t="s">
        <v>6765</v>
      </c>
      <c r="H2840" s="1">
        <v>4.5400001108646401E-3</v>
      </c>
      <c r="I2840" s="1" t="s">
        <v>6765</v>
      </c>
      <c r="J2840" s="1">
        <v>2.5700000696815599E-4</v>
      </c>
      <c r="K2840" s="1" t="s">
        <v>6765</v>
      </c>
      <c r="L2840" s="1">
        <v>4.0480000898241997E-3</v>
      </c>
      <c r="M2840" s="1" t="s">
        <v>6765</v>
      </c>
      <c r="N2840" s="1">
        <v>1.1490000179037499E-3</v>
      </c>
      <c r="O2840" s="1" t="s">
        <v>6765</v>
      </c>
    </row>
    <row r="2841" spans="1:15" x14ac:dyDescent="0.25">
      <c r="A2841" s="12" t="s">
        <v>2240</v>
      </c>
      <c r="B2841" s="12" t="s">
        <v>6183</v>
      </c>
      <c r="C2841" s="12" t="s">
        <v>1486</v>
      </c>
      <c r="D2841" s="12" t="s">
        <v>1529</v>
      </c>
      <c r="E2841" s="12" t="s">
        <v>2225</v>
      </c>
      <c r="F2841" s="1">
        <v>3.5899999141693102</v>
      </c>
      <c r="G2841" s="1" t="s">
        <v>6765</v>
      </c>
      <c r="H2841" s="1">
        <v>4.5400001108646401E-3</v>
      </c>
      <c r="I2841" s="1" t="s">
        <v>6765</v>
      </c>
      <c r="J2841" s="1">
        <v>2.5700000696815599E-4</v>
      </c>
      <c r="K2841" s="1" t="s">
        <v>6765</v>
      </c>
      <c r="L2841" s="1">
        <v>4.0480000898241997E-3</v>
      </c>
      <c r="M2841" s="1" t="s">
        <v>6765</v>
      </c>
      <c r="N2841" s="1">
        <v>1.1490000179037499E-3</v>
      </c>
      <c r="O2841" s="1" t="s">
        <v>6765</v>
      </c>
    </row>
    <row r="2842" spans="1:15" x14ac:dyDescent="0.25">
      <c r="A2842" s="12" t="s">
        <v>2240</v>
      </c>
      <c r="B2842" s="12" t="s">
        <v>6184</v>
      </c>
      <c r="C2842" s="12" t="s">
        <v>1486</v>
      </c>
      <c r="D2842" s="12" t="s">
        <v>1966</v>
      </c>
      <c r="E2842" s="12" t="s">
        <v>2225</v>
      </c>
      <c r="F2842" s="1">
        <v>3.5899999141693102</v>
      </c>
      <c r="G2842" s="1" t="s">
        <v>6765</v>
      </c>
      <c r="H2842" s="1">
        <v>4.5400001108646401E-3</v>
      </c>
      <c r="I2842" s="1" t="s">
        <v>6765</v>
      </c>
      <c r="J2842" s="1">
        <v>2.5700000696815599E-4</v>
      </c>
      <c r="K2842" s="1" t="s">
        <v>6765</v>
      </c>
      <c r="L2842" s="1">
        <v>4.0480000898241997E-3</v>
      </c>
      <c r="M2842" s="1" t="s">
        <v>6765</v>
      </c>
      <c r="N2842" s="1">
        <v>1.1490000179037499E-3</v>
      </c>
      <c r="O2842" s="1" t="s">
        <v>6765</v>
      </c>
    </row>
    <row r="2843" spans="1:15" x14ac:dyDescent="0.25">
      <c r="A2843" s="12" t="s">
        <v>1015</v>
      </c>
      <c r="B2843" s="12" t="s">
        <v>6185</v>
      </c>
      <c r="C2843" s="12" t="s">
        <v>1486</v>
      </c>
      <c r="D2843" s="12" t="s">
        <v>2247</v>
      </c>
      <c r="E2843" s="12" t="s">
        <v>2225</v>
      </c>
      <c r="F2843" s="1">
        <v>3.5899999141693102</v>
      </c>
      <c r="G2843" s="1" t="s">
        <v>6765</v>
      </c>
      <c r="H2843" s="1">
        <v>4.5400001108646401E-3</v>
      </c>
      <c r="I2843" s="1" t="s">
        <v>6765</v>
      </c>
      <c r="J2843" s="1">
        <v>2.5700000696815599E-4</v>
      </c>
      <c r="K2843" s="1" t="s">
        <v>6765</v>
      </c>
      <c r="L2843" s="1">
        <v>4.0480000898241997E-3</v>
      </c>
      <c r="M2843" s="1" t="s">
        <v>6765</v>
      </c>
      <c r="N2843" s="1">
        <v>1.1490000179037499E-3</v>
      </c>
      <c r="O2843" s="1" t="s">
        <v>6765</v>
      </c>
    </row>
    <row r="2844" spans="1:15" x14ac:dyDescent="0.25">
      <c r="A2844" s="12" t="s">
        <v>1015</v>
      </c>
      <c r="B2844" s="12" t="s">
        <v>6186</v>
      </c>
      <c r="C2844" s="12" t="s">
        <v>1486</v>
      </c>
      <c r="D2844" s="12" t="s">
        <v>1645</v>
      </c>
      <c r="E2844" s="12" t="s">
        <v>2225</v>
      </c>
      <c r="F2844" s="1">
        <v>3.5899999141693102</v>
      </c>
      <c r="G2844" s="1" t="s">
        <v>6765</v>
      </c>
      <c r="H2844" s="1">
        <v>4.5400001108646401E-3</v>
      </c>
      <c r="I2844" s="1" t="s">
        <v>6765</v>
      </c>
      <c r="J2844" s="1">
        <v>2.5700000696815599E-4</v>
      </c>
      <c r="K2844" s="1" t="s">
        <v>6765</v>
      </c>
      <c r="L2844" s="1">
        <v>4.0480000898241997E-3</v>
      </c>
      <c r="M2844" s="1" t="s">
        <v>6765</v>
      </c>
      <c r="N2844" s="1">
        <v>1.1490000179037499E-3</v>
      </c>
      <c r="O2844" s="1" t="s">
        <v>6765</v>
      </c>
    </row>
    <row r="2845" spans="1:15" x14ac:dyDescent="0.25">
      <c r="A2845" s="12" t="s">
        <v>2240</v>
      </c>
      <c r="B2845" s="12" t="s">
        <v>6187</v>
      </c>
      <c r="C2845" s="12" t="s">
        <v>1486</v>
      </c>
      <c r="D2845" s="12" t="s">
        <v>6188</v>
      </c>
      <c r="E2845" s="12" t="s">
        <v>2225</v>
      </c>
      <c r="F2845" s="1">
        <v>3.5899999141693102</v>
      </c>
      <c r="G2845" s="1" t="s">
        <v>6765</v>
      </c>
      <c r="H2845" s="1">
        <v>4.5400001108646401E-3</v>
      </c>
      <c r="I2845" s="1" t="s">
        <v>6765</v>
      </c>
      <c r="J2845" s="1">
        <v>2.5700000696815599E-4</v>
      </c>
      <c r="K2845" s="1" t="s">
        <v>6765</v>
      </c>
      <c r="L2845" s="1">
        <v>4.0480000898241997E-3</v>
      </c>
      <c r="M2845" s="1" t="s">
        <v>6765</v>
      </c>
      <c r="N2845" s="1">
        <v>1.1490000179037499E-3</v>
      </c>
      <c r="O2845" s="1" t="s">
        <v>6765</v>
      </c>
    </row>
    <row r="2846" spans="1:15" x14ac:dyDescent="0.25">
      <c r="A2846" s="12" t="s">
        <v>2240</v>
      </c>
      <c r="B2846" s="12" t="s">
        <v>6189</v>
      </c>
      <c r="C2846" s="12" t="s">
        <v>1486</v>
      </c>
      <c r="D2846" s="12" t="s">
        <v>1576</v>
      </c>
      <c r="E2846" s="12" t="s">
        <v>2225</v>
      </c>
      <c r="F2846" s="1">
        <v>3.5899999141693102</v>
      </c>
      <c r="G2846" s="1" t="s">
        <v>6765</v>
      </c>
      <c r="H2846" s="1">
        <v>4.5400001108646401E-3</v>
      </c>
      <c r="I2846" s="1" t="s">
        <v>6765</v>
      </c>
      <c r="J2846" s="1">
        <v>2.5700000696815599E-4</v>
      </c>
      <c r="K2846" s="1" t="s">
        <v>6765</v>
      </c>
      <c r="L2846" s="1">
        <v>4.0480000898241997E-3</v>
      </c>
      <c r="M2846" s="1" t="s">
        <v>6765</v>
      </c>
      <c r="N2846" s="1">
        <v>1.1490000179037499E-3</v>
      </c>
      <c r="O2846" s="1" t="s">
        <v>6765</v>
      </c>
    </row>
    <row r="2847" spans="1:15" x14ac:dyDescent="0.25">
      <c r="A2847" s="12" t="s">
        <v>1015</v>
      </c>
      <c r="B2847" s="12" t="s">
        <v>6190</v>
      </c>
      <c r="C2847" s="12" t="s">
        <v>1486</v>
      </c>
      <c r="D2847" s="12" t="s">
        <v>6191</v>
      </c>
      <c r="E2847" s="12" t="s">
        <v>2225</v>
      </c>
      <c r="F2847" s="1">
        <v>3.5899999141693102</v>
      </c>
      <c r="G2847" s="1" t="s">
        <v>6765</v>
      </c>
      <c r="H2847" s="1">
        <v>4.5400001108646401E-3</v>
      </c>
      <c r="I2847" s="1" t="s">
        <v>6765</v>
      </c>
      <c r="J2847" s="1">
        <v>2.5700000696815599E-4</v>
      </c>
      <c r="K2847" s="1" t="s">
        <v>6765</v>
      </c>
      <c r="L2847" s="1">
        <v>4.0480000898241997E-3</v>
      </c>
      <c r="M2847" s="1" t="s">
        <v>6765</v>
      </c>
      <c r="N2847" s="1">
        <v>1.1490000179037499E-3</v>
      </c>
      <c r="O2847" s="1" t="s">
        <v>6765</v>
      </c>
    </row>
    <row r="2848" spans="1:15" x14ac:dyDescent="0.25">
      <c r="A2848" s="12" t="s">
        <v>2240</v>
      </c>
      <c r="B2848" s="12" t="s">
        <v>6192</v>
      </c>
      <c r="C2848" s="12" t="s">
        <v>1486</v>
      </c>
      <c r="D2848" s="12" t="s">
        <v>6193</v>
      </c>
      <c r="E2848" s="12" t="s">
        <v>2225</v>
      </c>
      <c r="F2848" s="1">
        <v>3.5899999141693102</v>
      </c>
      <c r="G2848" s="1" t="s">
        <v>6765</v>
      </c>
      <c r="H2848" s="1">
        <v>4.5400001108646401E-3</v>
      </c>
      <c r="I2848" s="1" t="s">
        <v>6765</v>
      </c>
      <c r="J2848" s="1">
        <v>2.5700000696815599E-4</v>
      </c>
      <c r="K2848" s="1" t="s">
        <v>6765</v>
      </c>
      <c r="L2848" s="1">
        <v>4.0480000898241997E-3</v>
      </c>
      <c r="M2848" s="1" t="s">
        <v>6765</v>
      </c>
      <c r="N2848" s="1">
        <v>1.1490000179037499E-3</v>
      </c>
      <c r="O2848" s="1" t="s">
        <v>6765</v>
      </c>
    </row>
    <row r="2849" spans="1:15" x14ac:dyDescent="0.25">
      <c r="A2849" s="12" t="s">
        <v>2732</v>
      </c>
      <c r="B2849" s="12" t="s">
        <v>6194</v>
      </c>
      <c r="C2849" s="12" t="s">
        <v>1486</v>
      </c>
      <c r="D2849" s="12" t="s">
        <v>1995</v>
      </c>
      <c r="E2849" s="12" t="s">
        <v>2225</v>
      </c>
      <c r="F2849" s="1">
        <v>3.5899999141693102</v>
      </c>
      <c r="G2849" s="1" t="s">
        <v>6765</v>
      </c>
      <c r="H2849" s="1">
        <v>4.5400001108646401E-3</v>
      </c>
      <c r="I2849" s="1" t="s">
        <v>6765</v>
      </c>
      <c r="J2849" s="1">
        <v>2.5700000696815599E-4</v>
      </c>
      <c r="K2849" s="1" t="s">
        <v>6765</v>
      </c>
      <c r="L2849" s="1">
        <v>4.0480000898241997E-3</v>
      </c>
      <c r="M2849" s="1" t="s">
        <v>6765</v>
      </c>
      <c r="N2849" s="1">
        <v>1.1490000179037499E-3</v>
      </c>
      <c r="O2849" s="1" t="s">
        <v>6765</v>
      </c>
    </row>
    <row r="2850" spans="1:15" x14ac:dyDescent="0.25">
      <c r="A2850" s="12" t="s">
        <v>2240</v>
      </c>
      <c r="B2850" s="12" t="s">
        <v>6195</v>
      </c>
      <c r="C2850" s="12" t="s">
        <v>1486</v>
      </c>
      <c r="D2850" s="12" t="s">
        <v>6196</v>
      </c>
      <c r="E2850" s="12" t="s">
        <v>2225</v>
      </c>
      <c r="F2850" s="1">
        <v>3.5899999141693102</v>
      </c>
      <c r="G2850" s="1" t="s">
        <v>6765</v>
      </c>
      <c r="H2850" s="1">
        <v>4.5400001108646401E-3</v>
      </c>
      <c r="I2850" s="1" t="s">
        <v>6765</v>
      </c>
      <c r="J2850" s="1">
        <v>2.5700000696815599E-4</v>
      </c>
      <c r="K2850" s="1" t="s">
        <v>6765</v>
      </c>
      <c r="L2850" s="1">
        <v>4.0480000898241997E-3</v>
      </c>
      <c r="M2850" s="1" t="s">
        <v>6765</v>
      </c>
      <c r="N2850" s="1">
        <v>1.1490000179037499E-3</v>
      </c>
      <c r="O2850" s="1" t="s">
        <v>6765</v>
      </c>
    </row>
    <row r="2851" spans="1:15" x14ac:dyDescent="0.25">
      <c r="A2851" s="12" t="s">
        <v>2240</v>
      </c>
      <c r="B2851" s="12" t="s">
        <v>6197</v>
      </c>
      <c r="C2851" s="12" t="s">
        <v>1486</v>
      </c>
      <c r="D2851" s="12" t="s">
        <v>1843</v>
      </c>
      <c r="E2851" s="12" t="s">
        <v>2225</v>
      </c>
      <c r="F2851" s="1">
        <v>3.5899999141693102</v>
      </c>
      <c r="G2851" s="1" t="s">
        <v>6765</v>
      </c>
      <c r="H2851" s="1">
        <v>4.5400001108646401E-3</v>
      </c>
      <c r="I2851" s="1" t="s">
        <v>6765</v>
      </c>
      <c r="J2851" s="1">
        <v>2.5700000696815599E-4</v>
      </c>
      <c r="K2851" s="1" t="s">
        <v>6765</v>
      </c>
      <c r="L2851" s="1">
        <v>4.0480000898241997E-3</v>
      </c>
      <c r="M2851" s="1" t="s">
        <v>6765</v>
      </c>
      <c r="N2851" s="1">
        <v>1.1490000179037499E-3</v>
      </c>
      <c r="O2851" s="1" t="s">
        <v>6765</v>
      </c>
    </row>
    <row r="2852" spans="1:15" x14ac:dyDescent="0.25">
      <c r="A2852" s="12" t="s">
        <v>2240</v>
      </c>
      <c r="B2852" s="12" t="s">
        <v>6198</v>
      </c>
      <c r="C2852" s="12" t="s">
        <v>1486</v>
      </c>
      <c r="D2852" s="12" t="s">
        <v>2014</v>
      </c>
      <c r="E2852" s="12" t="s">
        <v>2225</v>
      </c>
      <c r="F2852" s="1">
        <v>3.5899999141693102</v>
      </c>
      <c r="G2852" s="1" t="s">
        <v>6765</v>
      </c>
      <c r="H2852" s="1">
        <v>4.5400001108646401E-3</v>
      </c>
      <c r="I2852" s="1" t="s">
        <v>6765</v>
      </c>
      <c r="J2852" s="1">
        <v>2.5700000696815599E-4</v>
      </c>
      <c r="K2852" s="1" t="s">
        <v>6765</v>
      </c>
      <c r="L2852" s="1">
        <v>4.0480000898241997E-3</v>
      </c>
      <c r="M2852" s="1" t="s">
        <v>6765</v>
      </c>
      <c r="N2852" s="1">
        <v>1.1490000179037499E-3</v>
      </c>
      <c r="O2852" s="1" t="s">
        <v>6765</v>
      </c>
    </row>
    <row r="2853" spans="1:15" x14ac:dyDescent="0.25">
      <c r="A2853" s="12" t="s">
        <v>2240</v>
      </c>
      <c r="B2853" s="12" t="s">
        <v>6199</v>
      </c>
      <c r="C2853" s="12" t="s">
        <v>1486</v>
      </c>
      <c r="D2853" s="12" t="s">
        <v>1868</v>
      </c>
      <c r="E2853" s="12" t="s">
        <v>2225</v>
      </c>
      <c r="F2853" s="1">
        <v>3.5899999141693102</v>
      </c>
      <c r="G2853" s="1" t="s">
        <v>6765</v>
      </c>
      <c r="H2853" s="1">
        <v>4.5400001108646401E-3</v>
      </c>
      <c r="I2853" s="1" t="s">
        <v>6765</v>
      </c>
      <c r="J2853" s="1">
        <v>2.5700000696815599E-4</v>
      </c>
      <c r="K2853" s="1" t="s">
        <v>6765</v>
      </c>
      <c r="L2853" s="1">
        <v>4.0480000898241997E-3</v>
      </c>
      <c r="M2853" s="1" t="s">
        <v>6765</v>
      </c>
      <c r="N2853" s="1">
        <v>1.1490000179037499E-3</v>
      </c>
      <c r="O2853" s="1" t="s">
        <v>6765</v>
      </c>
    </row>
    <row r="2854" spans="1:15" x14ac:dyDescent="0.25">
      <c r="A2854" s="12" t="s">
        <v>2240</v>
      </c>
      <c r="B2854" s="12" t="s">
        <v>6200</v>
      </c>
      <c r="C2854" s="12" t="s">
        <v>1486</v>
      </c>
      <c r="D2854" s="12" t="s">
        <v>1813</v>
      </c>
      <c r="E2854" s="12" t="s">
        <v>2225</v>
      </c>
      <c r="F2854" s="1">
        <v>3.5899999141693102</v>
      </c>
      <c r="G2854" s="1" t="s">
        <v>6765</v>
      </c>
      <c r="H2854" s="1">
        <v>4.5400001108646401E-3</v>
      </c>
      <c r="I2854" s="1" t="s">
        <v>6765</v>
      </c>
      <c r="J2854" s="1">
        <v>2.5700000696815599E-4</v>
      </c>
      <c r="K2854" s="1" t="s">
        <v>6765</v>
      </c>
      <c r="L2854" s="1">
        <v>4.0480000898241997E-3</v>
      </c>
      <c r="M2854" s="1" t="s">
        <v>6765</v>
      </c>
      <c r="N2854" s="1">
        <v>1.1490000179037499E-3</v>
      </c>
      <c r="O2854" s="1" t="s">
        <v>6765</v>
      </c>
    </row>
    <row r="2855" spans="1:15" x14ac:dyDescent="0.25">
      <c r="A2855" s="12" t="s">
        <v>1015</v>
      </c>
      <c r="B2855" s="12" t="s">
        <v>6201</v>
      </c>
      <c r="C2855" s="12" t="s">
        <v>1486</v>
      </c>
      <c r="D2855" s="12" t="s">
        <v>3941</v>
      </c>
      <c r="E2855" s="12" t="s">
        <v>2225</v>
      </c>
      <c r="F2855" s="1">
        <v>3.5899999141693102</v>
      </c>
      <c r="G2855" s="1" t="s">
        <v>6765</v>
      </c>
      <c r="H2855" s="1">
        <v>4.5400001108646401E-3</v>
      </c>
      <c r="I2855" s="1" t="s">
        <v>6765</v>
      </c>
      <c r="J2855" s="1">
        <v>2.5700000696815599E-4</v>
      </c>
      <c r="K2855" s="1" t="s">
        <v>6765</v>
      </c>
      <c r="L2855" s="1">
        <v>4.0480000898241997E-3</v>
      </c>
      <c r="M2855" s="1" t="s">
        <v>6765</v>
      </c>
      <c r="N2855" s="1">
        <v>1.1490000179037499E-3</v>
      </c>
      <c r="O2855" s="1" t="s">
        <v>6765</v>
      </c>
    </row>
    <row r="2856" spans="1:15" x14ac:dyDescent="0.25">
      <c r="A2856" s="12" t="s">
        <v>1015</v>
      </c>
      <c r="B2856" s="12" t="s">
        <v>6202</v>
      </c>
      <c r="C2856" s="12" t="s">
        <v>1486</v>
      </c>
      <c r="D2856" s="12" t="s">
        <v>5662</v>
      </c>
      <c r="E2856" s="12" t="s">
        <v>2225</v>
      </c>
      <c r="F2856" s="1">
        <v>3.5899999141693102</v>
      </c>
      <c r="G2856" s="1" t="s">
        <v>6765</v>
      </c>
      <c r="H2856" s="1">
        <v>4.5400001108646401E-3</v>
      </c>
      <c r="I2856" s="1" t="s">
        <v>6765</v>
      </c>
      <c r="J2856" s="1">
        <v>2.5700000696815599E-4</v>
      </c>
      <c r="K2856" s="1" t="s">
        <v>6765</v>
      </c>
      <c r="L2856" s="1">
        <v>4.0480000898241997E-3</v>
      </c>
      <c r="M2856" s="1" t="s">
        <v>6765</v>
      </c>
      <c r="N2856" s="1">
        <v>1.1490000179037499E-3</v>
      </c>
      <c r="O2856" s="1" t="s">
        <v>6765</v>
      </c>
    </row>
    <row r="2857" spans="1:15" x14ac:dyDescent="0.25">
      <c r="A2857" s="12" t="s">
        <v>2732</v>
      </c>
      <c r="B2857" s="12" t="s">
        <v>6203</v>
      </c>
      <c r="C2857" s="12" t="s">
        <v>1486</v>
      </c>
      <c r="D2857" s="12" t="s">
        <v>1556</v>
      </c>
      <c r="E2857" s="12" t="s">
        <v>2225</v>
      </c>
      <c r="F2857" s="1">
        <v>3.5899999141693102</v>
      </c>
      <c r="G2857" s="1" t="s">
        <v>6765</v>
      </c>
      <c r="H2857" s="1">
        <v>4.5400001108646401E-3</v>
      </c>
      <c r="I2857" s="1" t="s">
        <v>6765</v>
      </c>
      <c r="J2857" s="1">
        <v>2.5700000696815599E-4</v>
      </c>
      <c r="K2857" s="1" t="s">
        <v>6765</v>
      </c>
      <c r="L2857" s="1">
        <v>4.0480000898241997E-3</v>
      </c>
      <c r="M2857" s="1" t="s">
        <v>6765</v>
      </c>
      <c r="N2857" s="1">
        <v>1.1490000179037499E-3</v>
      </c>
      <c r="O2857" s="1" t="s">
        <v>6765</v>
      </c>
    </row>
    <row r="2858" spans="1:15" x14ac:dyDescent="0.25">
      <c r="A2858" s="12" t="s">
        <v>2240</v>
      </c>
      <c r="B2858" s="12" t="s">
        <v>6204</v>
      </c>
      <c r="C2858" s="12" t="s">
        <v>1486</v>
      </c>
      <c r="D2858" s="12" t="s">
        <v>6205</v>
      </c>
      <c r="E2858" s="12" t="s">
        <v>2225</v>
      </c>
      <c r="F2858" s="1">
        <v>3.5899999141693102</v>
      </c>
      <c r="G2858" s="1" t="s">
        <v>6765</v>
      </c>
      <c r="H2858" s="1">
        <v>4.5400001108646401E-3</v>
      </c>
      <c r="I2858" s="1" t="s">
        <v>6765</v>
      </c>
      <c r="J2858" s="1">
        <v>2.5700000696815599E-4</v>
      </c>
      <c r="K2858" s="1" t="s">
        <v>6765</v>
      </c>
      <c r="L2858" s="1">
        <v>4.0480000898241997E-3</v>
      </c>
      <c r="M2858" s="1" t="s">
        <v>6765</v>
      </c>
      <c r="N2858" s="1">
        <v>1.1490000179037499E-3</v>
      </c>
      <c r="O2858" s="1" t="s">
        <v>6765</v>
      </c>
    </row>
    <row r="2859" spans="1:15" x14ac:dyDescent="0.25">
      <c r="A2859" s="12" t="s">
        <v>2240</v>
      </c>
      <c r="B2859" s="12" t="s">
        <v>6206</v>
      </c>
      <c r="C2859" s="12" t="s">
        <v>1486</v>
      </c>
      <c r="D2859" s="12" t="s">
        <v>1824</v>
      </c>
      <c r="E2859" s="12" t="s">
        <v>2225</v>
      </c>
      <c r="F2859" s="1">
        <v>3.5899999141693102</v>
      </c>
      <c r="G2859" s="1" t="s">
        <v>6765</v>
      </c>
      <c r="H2859" s="1">
        <v>4.5400001108646401E-3</v>
      </c>
      <c r="I2859" s="1" t="s">
        <v>6765</v>
      </c>
      <c r="J2859" s="1">
        <v>2.5700000696815599E-4</v>
      </c>
      <c r="K2859" s="1" t="s">
        <v>6765</v>
      </c>
      <c r="L2859" s="1">
        <v>4.0480000898241997E-3</v>
      </c>
      <c r="M2859" s="1" t="s">
        <v>6765</v>
      </c>
      <c r="N2859" s="1">
        <v>1.1490000179037499E-3</v>
      </c>
      <c r="O2859" s="1" t="s">
        <v>6765</v>
      </c>
    </row>
    <row r="2860" spans="1:15" x14ac:dyDescent="0.25">
      <c r="A2860" s="12" t="s">
        <v>2240</v>
      </c>
      <c r="B2860" s="12" t="s">
        <v>6207</v>
      </c>
      <c r="C2860" s="12" t="s">
        <v>1486</v>
      </c>
      <c r="D2860" s="12" t="s">
        <v>1737</v>
      </c>
      <c r="E2860" s="12" t="s">
        <v>2225</v>
      </c>
      <c r="F2860" s="1">
        <v>3.5899999141693102</v>
      </c>
      <c r="G2860" s="1" t="s">
        <v>6765</v>
      </c>
      <c r="H2860" s="1">
        <v>4.5400001108646401E-3</v>
      </c>
      <c r="I2860" s="1" t="s">
        <v>6765</v>
      </c>
      <c r="J2860" s="1">
        <v>2.5700000696815599E-4</v>
      </c>
      <c r="K2860" s="1" t="s">
        <v>6765</v>
      </c>
      <c r="L2860" s="1">
        <v>4.0480000898241997E-3</v>
      </c>
      <c r="M2860" s="1" t="s">
        <v>6765</v>
      </c>
      <c r="N2860" s="1">
        <v>1.1490000179037499E-3</v>
      </c>
      <c r="O2860" s="1" t="s">
        <v>6765</v>
      </c>
    </row>
    <row r="2861" spans="1:15" x14ac:dyDescent="0.25">
      <c r="A2861" s="12" t="s">
        <v>2240</v>
      </c>
      <c r="B2861" s="12" t="s">
        <v>6208</v>
      </c>
      <c r="C2861" s="12" t="s">
        <v>1486</v>
      </c>
      <c r="D2861" s="12" t="s">
        <v>6209</v>
      </c>
      <c r="E2861" s="12" t="s">
        <v>2225</v>
      </c>
      <c r="F2861" s="1">
        <v>3.5899999141693102</v>
      </c>
      <c r="G2861" s="1" t="s">
        <v>6765</v>
      </c>
      <c r="H2861" s="1">
        <v>4.5400001108646401E-3</v>
      </c>
      <c r="I2861" s="1" t="s">
        <v>6765</v>
      </c>
      <c r="J2861" s="1">
        <v>2.5700000696815599E-4</v>
      </c>
      <c r="K2861" s="1" t="s">
        <v>6765</v>
      </c>
      <c r="L2861" s="1">
        <v>4.0480000898241997E-3</v>
      </c>
      <c r="M2861" s="1" t="s">
        <v>6765</v>
      </c>
      <c r="N2861" s="1">
        <v>1.1490000179037499E-3</v>
      </c>
      <c r="O2861" s="1" t="s">
        <v>6765</v>
      </c>
    </row>
    <row r="2862" spans="1:15" x14ac:dyDescent="0.25">
      <c r="A2862" s="12" t="s">
        <v>2240</v>
      </c>
      <c r="B2862" s="12" t="s">
        <v>6210</v>
      </c>
      <c r="C2862" s="12" t="s">
        <v>1486</v>
      </c>
      <c r="D2862" s="12" t="s">
        <v>1713</v>
      </c>
      <c r="E2862" s="12" t="s">
        <v>2225</v>
      </c>
      <c r="F2862" s="1">
        <v>3.5899999141693102</v>
      </c>
      <c r="G2862" s="1" t="s">
        <v>6765</v>
      </c>
      <c r="H2862" s="1">
        <v>4.5400001108646401E-3</v>
      </c>
      <c r="I2862" s="1" t="s">
        <v>6765</v>
      </c>
      <c r="J2862" s="1">
        <v>2.5700000696815599E-4</v>
      </c>
      <c r="K2862" s="1" t="s">
        <v>6765</v>
      </c>
      <c r="L2862" s="1">
        <v>4.0480000898241997E-3</v>
      </c>
      <c r="M2862" s="1" t="s">
        <v>6765</v>
      </c>
      <c r="N2862" s="1">
        <v>1.1490000179037499E-3</v>
      </c>
      <c r="O2862" s="1" t="s">
        <v>6765</v>
      </c>
    </row>
    <row r="2863" spans="1:15" x14ac:dyDescent="0.25">
      <c r="A2863" s="12" t="s">
        <v>2732</v>
      </c>
      <c r="B2863" s="12" t="s">
        <v>6211</v>
      </c>
      <c r="C2863" s="12" t="s">
        <v>1486</v>
      </c>
      <c r="D2863" s="12" t="s">
        <v>2103</v>
      </c>
      <c r="E2863" s="12" t="s">
        <v>2225</v>
      </c>
      <c r="F2863" s="1">
        <v>3.5899999141693102</v>
      </c>
      <c r="G2863" s="1" t="s">
        <v>6765</v>
      </c>
      <c r="H2863" s="1">
        <v>4.5400001108646401E-3</v>
      </c>
      <c r="I2863" s="1" t="s">
        <v>6765</v>
      </c>
      <c r="J2863" s="1">
        <v>2.5700000696815599E-4</v>
      </c>
      <c r="K2863" s="1" t="s">
        <v>6765</v>
      </c>
      <c r="L2863" s="1">
        <v>4.0480000898241997E-3</v>
      </c>
      <c r="M2863" s="1" t="s">
        <v>6765</v>
      </c>
      <c r="N2863" s="1">
        <v>1.1490000179037499E-3</v>
      </c>
      <c r="O2863" s="1" t="s">
        <v>6765</v>
      </c>
    </row>
    <row r="2864" spans="1:15" x14ac:dyDescent="0.25">
      <c r="A2864" s="12" t="s">
        <v>2732</v>
      </c>
      <c r="B2864" s="12" t="s">
        <v>6212</v>
      </c>
      <c r="C2864" s="12" t="s">
        <v>1486</v>
      </c>
      <c r="D2864" s="12" t="s">
        <v>2059</v>
      </c>
      <c r="E2864" s="12" t="s">
        <v>2225</v>
      </c>
      <c r="F2864" s="1">
        <v>3.5899999141693102</v>
      </c>
      <c r="G2864" s="1" t="s">
        <v>6765</v>
      </c>
      <c r="H2864" s="1">
        <v>4.5400001108646401E-3</v>
      </c>
      <c r="I2864" s="1" t="s">
        <v>6765</v>
      </c>
      <c r="J2864" s="1">
        <v>2.5700000696815599E-4</v>
      </c>
      <c r="K2864" s="1" t="s">
        <v>6765</v>
      </c>
      <c r="L2864" s="1">
        <v>4.0480000898241997E-3</v>
      </c>
      <c r="M2864" s="1" t="s">
        <v>6765</v>
      </c>
      <c r="N2864" s="1">
        <v>1.1490000179037499E-3</v>
      </c>
      <c r="O2864" s="1" t="s">
        <v>6765</v>
      </c>
    </row>
    <row r="2865" spans="1:15" x14ac:dyDescent="0.25">
      <c r="A2865" s="12" t="s">
        <v>2240</v>
      </c>
      <c r="B2865" s="12" t="s">
        <v>6213</v>
      </c>
      <c r="C2865" s="12" t="s">
        <v>1486</v>
      </c>
      <c r="D2865" s="12" t="s">
        <v>1733</v>
      </c>
      <c r="E2865" s="12" t="s">
        <v>2225</v>
      </c>
      <c r="F2865" s="1">
        <v>3.5899999141693102</v>
      </c>
      <c r="G2865" s="1" t="s">
        <v>6765</v>
      </c>
      <c r="H2865" s="1">
        <v>4.5400001108646401E-3</v>
      </c>
      <c r="I2865" s="1" t="s">
        <v>6765</v>
      </c>
      <c r="J2865" s="1">
        <v>2.5700000696815599E-4</v>
      </c>
      <c r="K2865" s="1" t="s">
        <v>6765</v>
      </c>
      <c r="L2865" s="1">
        <v>4.0480000898241997E-3</v>
      </c>
      <c r="M2865" s="1" t="s">
        <v>6765</v>
      </c>
      <c r="N2865" s="1">
        <v>1.1490000179037499E-3</v>
      </c>
      <c r="O2865" s="1" t="s">
        <v>6765</v>
      </c>
    </row>
    <row r="2866" spans="1:15" x14ac:dyDescent="0.25">
      <c r="A2866" s="12" t="s">
        <v>1015</v>
      </c>
      <c r="B2866" s="12" t="s">
        <v>6214</v>
      </c>
      <c r="C2866" s="12" t="s">
        <v>1486</v>
      </c>
      <c r="D2866" s="12" t="s">
        <v>5165</v>
      </c>
      <c r="E2866" s="12" t="s">
        <v>2225</v>
      </c>
      <c r="F2866" s="1">
        <v>3.5899999141693102</v>
      </c>
      <c r="G2866" s="1" t="s">
        <v>6765</v>
      </c>
      <c r="H2866" s="1">
        <v>4.5400001108646401E-3</v>
      </c>
      <c r="I2866" s="1" t="s">
        <v>6765</v>
      </c>
      <c r="J2866" s="1">
        <v>2.5700000696815599E-4</v>
      </c>
      <c r="K2866" s="1" t="s">
        <v>6765</v>
      </c>
      <c r="L2866" s="1">
        <v>4.0480000898241997E-3</v>
      </c>
      <c r="M2866" s="1" t="s">
        <v>6765</v>
      </c>
      <c r="N2866" s="1">
        <v>1.1490000179037499E-3</v>
      </c>
      <c r="O2866" s="1" t="s">
        <v>6765</v>
      </c>
    </row>
    <row r="2867" spans="1:15" x14ac:dyDescent="0.25">
      <c r="A2867" s="12" t="s">
        <v>2732</v>
      </c>
      <c r="B2867" s="12" t="s">
        <v>6215</v>
      </c>
      <c r="C2867" s="12" t="s">
        <v>1486</v>
      </c>
      <c r="D2867" s="12" t="s">
        <v>1643</v>
      </c>
      <c r="E2867" s="12" t="s">
        <v>2225</v>
      </c>
      <c r="F2867" s="1">
        <v>3.5899999141693102</v>
      </c>
      <c r="G2867" s="1" t="s">
        <v>6765</v>
      </c>
      <c r="H2867" s="1">
        <v>4.5400001108646401E-3</v>
      </c>
      <c r="I2867" s="1" t="s">
        <v>6765</v>
      </c>
      <c r="J2867" s="1">
        <v>2.5700000696815599E-4</v>
      </c>
      <c r="K2867" s="1" t="s">
        <v>6765</v>
      </c>
      <c r="L2867" s="1">
        <v>4.0480000898241997E-3</v>
      </c>
      <c r="M2867" s="1" t="s">
        <v>6765</v>
      </c>
      <c r="N2867" s="1">
        <v>1.1490000179037499E-3</v>
      </c>
      <c r="O2867" s="1" t="s">
        <v>6765</v>
      </c>
    </row>
    <row r="2868" spans="1:15" x14ac:dyDescent="0.25">
      <c r="A2868" s="12" t="s">
        <v>2732</v>
      </c>
      <c r="B2868" s="12" t="s">
        <v>6216</v>
      </c>
      <c r="C2868" s="12" t="s">
        <v>1486</v>
      </c>
      <c r="D2868" s="12" t="s">
        <v>6217</v>
      </c>
      <c r="E2868" s="12" t="s">
        <v>2225</v>
      </c>
      <c r="F2868" s="1">
        <v>3.5899999141693102</v>
      </c>
      <c r="G2868" s="1" t="s">
        <v>6765</v>
      </c>
      <c r="H2868" s="1">
        <v>4.5400001108646401E-3</v>
      </c>
      <c r="I2868" s="1" t="s">
        <v>6765</v>
      </c>
      <c r="J2868" s="1">
        <v>2.5700000696815599E-4</v>
      </c>
      <c r="K2868" s="1" t="s">
        <v>6765</v>
      </c>
      <c r="L2868" s="1">
        <v>4.0480000898241997E-3</v>
      </c>
      <c r="M2868" s="1" t="s">
        <v>6765</v>
      </c>
      <c r="N2868" s="1">
        <v>1.1490000179037499E-3</v>
      </c>
      <c r="O2868" s="1" t="s">
        <v>6765</v>
      </c>
    </row>
    <row r="2869" spans="1:15" x14ac:dyDescent="0.25">
      <c r="A2869" s="12" t="s">
        <v>2732</v>
      </c>
      <c r="B2869" s="12" t="s">
        <v>6218</v>
      </c>
      <c r="C2869" s="12" t="s">
        <v>1486</v>
      </c>
      <c r="D2869" s="12" t="s">
        <v>6219</v>
      </c>
      <c r="E2869" s="12" t="s">
        <v>2225</v>
      </c>
      <c r="F2869" s="1">
        <v>3.5899999141693102</v>
      </c>
      <c r="G2869" s="1" t="s">
        <v>6765</v>
      </c>
      <c r="H2869" s="1">
        <v>4.5400001108646401E-3</v>
      </c>
      <c r="I2869" s="1" t="s">
        <v>6765</v>
      </c>
      <c r="J2869" s="1">
        <v>2.5700000696815599E-4</v>
      </c>
      <c r="K2869" s="1" t="s">
        <v>6765</v>
      </c>
      <c r="L2869" s="1">
        <v>4.0480000898241997E-3</v>
      </c>
      <c r="M2869" s="1" t="s">
        <v>6765</v>
      </c>
      <c r="N2869" s="1">
        <v>1.1490000179037499E-3</v>
      </c>
      <c r="O2869" s="1" t="s">
        <v>6765</v>
      </c>
    </row>
    <row r="2870" spans="1:15" x14ac:dyDescent="0.25">
      <c r="A2870" s="12" t="s">
        <v>2732</v>
      </c>
      <c r="B2870" s="12" t="s">
        <v>6220</v>
      </c>
      <c r="C2870" s="12" t="s">
        <v>1486</v>
      </c>
      <c r="D2870" s="12" t="s">
        <v>1579</v>
      </c>
      <c r="E2870" s="12" t="s">
        <v>2225</v>
      </c>
      <c r="F2870" s="1">
        <v>3.5899999141693102</v>
      </c>
      <c r="G2870" s="1" t="s">
        <v>6765</v>
      </c>
      <c r="H2870" s="1">
        <v>4.5400001108646401E-3</v>
      </c>
      <c r="I2870" s="1" t="s">
        <v>6765</v>
      </c>
      <c r="J2870" s="1">
        <v>2.5700000696815599E-4</v>
      </c>
      <c r="K2870" s="1" t="s">
        <v>6765</v>
      </c>
      <c r="L2870" s="1">
        <v>4.0480000898241997E-3</v>
      </c>
      <c r="M2870" s="1" t="s">
        <v>6765</v>
      </c>
      <c r="N2870" s="1">
        <v>1.1490000179037499E-3</v>
      </c>
      <c r="O2870" s="1" t="s">
        <v>6765</v>
      </c>
    </row>
    <row r="2871" spans="1:15" x14ac:dyDescent="0.25">
      <c r="A2871" s="12" t="s">
        <v>2732</v>
      </c>
      <c r="B2871" s="12" t="s">
        <v>6221</v>
      </c>
      <c r="C2871" s="12" t="s">
        <v>1486</v>
      </c>
      <c r="D2871" s="12" t="s">
        <v>6222</v>
      </c>
      <c r="E2871" s="12" t="s">
        <v>2225</v>
      </c>
      <c r="F2871" s="1">
        <v>3.5899999141693102</v>
      </c>
      <c r="G2871" s="1" t="s">
        <v>6765</v>
      </c>
      <c r="H2871" s="1">
        <v>4.5400001108646401E-3</v>
      </c>
      <c r="I2871" s="1" t="s">
        <v>6765</v>
      </c>
      <c r="J2871" s="1">
        <v>2.5700000696815599E-4</v>
      </c>
      <c r="K2871" s="1" t="s">
        <v>6765</v>
      </c>
      <c r="L2871" s="1">
        <v>4.0480000898241997E-3</v>
      </c>
      <c r="M2871" s="1" t="s">
        <v>6765</v>
      </c>
      <c r="N2871" s="1">
        <v>1.1490000179037499E-3</v>
      </c>
      <c r="O2871" s="1" t="s">
        <v>6765</v>
      </c>
    </row>
    <row r="2872" spans="1:15" x14ac:dyDescent="0.25">
      <c r="A2872" s="12" t="s">
        <v>2732</v>
      </c>
      <c r="B2872" s="12" t="s">
        <v>6223</v>
      </c>
      <c r="C2872" s="12" t="s">
        <v>1486</v>
      </c>
      <c r="D2872" s="12" t="s">
        <v>1669</v>
      </c>
      <c r="E2872" s="12" t="s">
        <v>2225</v>
      </c>
      <c r="F2872" s="1">
        <v>3.5899999141693102</v>
      </c>
      <c r="G2872" s="1" t="s">
        <v>6765</v>
      </c>
      <c r="H2872" s="1">
        <v>4.5400001108646401E-3</v>
      </c>
      <c r="I2872" s="1" t="s">
        <v>6765</v>
      </c>
      <c r="J2872" s="1">
        <v>2.5700000696815599E-4</v>
      </c>
      <c r="K2872" s="1" t="s">
        <v>6765</v>
      </c>
      <c r="L2872" s="1">
        <v>4.0480000898241997E-3</v>
      </c>
      <c r="M2872" s="1" t="s">
        <v>6765</v>
      </c>
      <c r="N2872" s="1">
        <v>1.1490000179037499E-3</v>
      </c>
      <c r="O2872" s="1" t="s">
        <v>6765</v>
      </c>
    </row>
    <row r="2873" spans="1:15" x14ac:dyDescent="0.25">
      <c r="A2873" s="12" t="s">
        <v>1015</v>
      </c>
      <c r="B2873" s="12" t="s">
        <v>6224</v>
      </c>
      <c r="C2873" s="12" t="s">
        <v>1486</v>
      </c>
      <c r="D2873" s="12" t="s">
        <v>1585</v>
      </c>
      <c r="E2873" s="12" t="s">
        <v>2225</v>
      </c>
      <c r="F2873" s="1">
        <v>3.5899999141693102</v>
      </c>
      <c r="G2873" s="1" t="s">
        <v>6765</v>
      </c>
      <c r="H2873" s="1">
        <v>4.5400001108646401E-3</v>
      </c>
      <c r="I2873" s="1" t="s">
        <v>6765</v>
      </c>
      <c r="J2873" s="1">
        <v>2.5700000696815599E-4</v>
      </c>
      <c r="K2873" s="1" t="s">
        <v>6765</v>
      </c>
      <c r="L2873" s="1">
        <v>4.0480000898241997E-3</v>
      </c>
      <c r="M2873" s="1" t="s">
        <v>6765</v>
      </c>
      <c r="N2873" s="1">
        <v>1.1490000179037499E-3</v>
      </c>
      <c r="O2873" s="1" t="s">
        <v>6765</v>
      </c>
    </row>
    <row r="2874" spans="1:15" x14ac:dyDescent="0.25">
      <c r="A2874" s="12" t="s">
        <v>2240</v>
      </c>
      <c r="B2874" s="12" t="s">
        <v>6225</v>
      </c>
      <c r="C2874" s="12" t="s">
        <v>1486</v>
      </c>
      <c r="D2874" s="12" t="s">
        <v>6226</v>
      </c>
      <c r="E2874" s="12" t="s">
        <v>2225</v>
      </c>
      <c r="F2874" s="1">
        <v>3.5899999141693102</v>
      </c>
      <c r="G2874" s="1" t="s">
        <v>6765</v>
      </c>
      <c r="H2874" s="1">
        <v>4.5400001108646401E-3</v>
      </c>
      <c r="I2874" s="1" t="s">
        <v>6765</v>
      </c>
      <c r="J2874" s="1">
        <v>2.5700000696815599E-4</v>
      </c>
      <c r="K2874" s="1" t="s">
        <v>6765</v>
      </c>
      <c r="L2874" s="1">
        <v>4.0480000898241997E-3</v>
      </c>
      <c r="M2874" s="1" t="s">
        <v>6765</v>
      </c>
      <c r="N2874" s="1">
        <v>1.1490000179037499E-3</v>
      </c>
      <c r="O2874" s="1" t="s">
        <v>6765</v>
      </c>
    </row>
    <row r="2875" spans="1:15" x14ac:dyDescent="0.25">
      <c r="A2875" s="12" t="s">
        <v>2240</v>
      </c>
      <c r="B2875" s="12" t="s">
        <v>6227</v>
      </c>
      <c r="C2875" s="12" t="s">
        <v>1486</v>
      </c>
      <c r="D2875" s="12" t="s">
        <v>2094</v>
      </c>
      <c r="E2875" s="12" t="s">
        <v>2225</v>
      </c>
      <c r="F2875" s="1">
        <v>3.5899999141693102</v>
      </c>
      <c r="G2875" s="1" t="s">
        <v>6765</v>
      </c>
      <c r="H2875" s="1">
        <v>4.5400001108646401E-3</v>
      </c>
      <c r="I2875" s="1" t="s">
        <v>6765</v>
      </c>
      <c r="J2875" s="1">
        <v>2.5700000696815599E-4</v>
      </c>
      <c r="K2875" s="1" t="s">
        <v>6765</v>
      </c>
      <c r="L2875" s="1">
        <v>4.0480000898241997E-3</v>
      </c>
      <c r="M2875" s="1" t="s">
        <v>6765</v>
      </c>
      <c r="N2875" s="1">
        <v>1.1490000179037499E-3</v>
      </c>
      <c r="O2875" s="1" t="s">
        <v>6765</v>
      </c>
    </row>
    <row r="2876" spans="1:15" x14ac:dyDescent="0.25">
      <c r="A2876" s="12" t="s">
        <v>2240</v>
      </c>
      <c r="B2876" s="12" t="s">
        <v>6228</v>
      </c>
      <c r="C2876" s="12" t="s">
        <v>1486</v>
      </c>
      <c r="D2876" s="12" t="s">
        <v>1802</v>
      </c>
      <c r="E2876" s="12" t="s">
        <v>2225</v>
      </c>
      <c r="F2876" s="1">
        <v>3.5899999141693102</v>
      </c>
      <c r="G2876" s="1" t="s">
        <v>6765</v>
      </c>
      <c r="H2876" s="1">
        <v>4.5400001108646401E-3</v>
      </c>
      <c r="I2876" s="1" t="s">
        <v>6765</v>
      </c>
      <c r="J2876" s="1">
        <v>2.5700000696815599E-4</v>
      </c>
      <c r="K2876" s="1" t="s">
        <v>6765</v>
      </c>
      <c r="L2876" s="1">
        <v>4.0480000898241997E-3</v>
      </c>
      <c r="M2876" s="1" t="s">
        <v>6765</v>
      </c>
      <c r="N2876" s="1">
        <v>1.1490000179037499E-3</v>
      </c>
      <c r="O2876" s="1" t="s">
        <v>6765</v>
      </c>
    </row>
    <row r="2877" spans="1:15" x14ac:dyDescent="0.25">
      <c r="A2877" s="12" t="s">
        <v>2240</v>
      </c>
      <c r="B2877" s="12" t="s">
        <v>6229</v>
      </c>
      <c r="C2877" s="12" t="s">
        <v>1486</v>
      </c>
      <c r="D2877" s="12" t="s">
        <v>2004</v>
      </c>
      <c r="E2877" s="12" t="s">
        <v>2225</v>
      </c>
      <c r="F2877" s="1">
        <v>3.5899999141693102</v>
      </c>
      <c r="G2877" s="1" t="s">
        <v>6765</v>
      </c>
      <c r="H2877" s="1">
        <v>4.5400001108646401E-3</v>
      </c>
      <c r="I2877" s="1" t="s">
        <v>6765</v>
      </c>
      <c r="J2877" s="1">
        <v>2.5700000696815599E-4</v>
      </c>
      <c r="K2877" s="1" t="s">
        <v>6765</v>
      </c>
      <c r="L2877" s="1">
        <v>4.0480000898241997E-3</v>
      </c>
      <c r="M2877" s="1" t="s">
        <v>6765</v>
      </c>
      <c r="N2877" s="1">
        <v>1.1490000179037499E-3</v>
      </c>
      <c r="O2877" s="1" t="s">
        <v>6765</v>
      </c>
    </row>
    <row r="2878" spans="1:15" x14ac:dyDescent="0.25">
      <c r="A2878" s="12" t="s">
        <v>2732</v>
      </c>
      <c r="B2878" s="12" t="s">
        <v>6230</v>
      </c>
      <c r="C2878" s="12" t="s">
        <v>1486</v>
      </c>
      <c r="D2878" s="12" t="s">
        <v>6231</v>
      </c>
      <c r="E2878" s="12" t="s">
        <v>2225</v>
      </c>
      <c r="F2878" s="1">
        <v>3.5899999141693102</v>
      </c>
      <c r="G2878" s="1" t="s">
        <v>6765</v>
      </c>
      <c r="H2878" s="1">
        <v>4.5400001108646401E-3</v>
      </c>
      <c r="I2878" s="1" t="s">
        <v>6765</v>
      </c>
      <c r="J2878" s="1">
        <v>2.5700000696815599E-4</v>
      </c>
      <c r="K2878" s="1" t="s">
        <v>6765</v>
      </c>
      <c r="L2878" s="1">
        <v>4.0480000898241997E-3</v>
      </c>
      <c r="M2878" s="1" t="s">
        <v>6765</v>
      </c>
      <c r="N2878" s="1">
        <v>1.1490000179037499E-3</v>
      </c>
      <c r="O2878" s="1" t="s">
        <v>6765</v>
      </c>
    </row>
    <row r="2879" spans="1:15" x14ac:dyDescent="0.25">
      <c r="A2879" s="12" t="s">
        <v>2240</v>
      </c>
      <c r="B2879" s="12" t="s">
        <v>6232</v>
      </c>
      <c r="C2879" s="12" t="s">
        <v>1486</v>
      </c>
      <c r="D2879" s="12" t="s">
        <v>4985</v>
      </c>
      <c r="E2879" s="12" t="s">
        <v>2225</v>
      </c>
      <c r="F2879" s="1">
        <v>3.5899999141693102</v>
      </c>
      <c r="G2879" s="1" t="s">
        <v>6765</v>
      </c>
      <c r="H2879" s="1">
        <v>4.5400001108646401E-3</v>
      </c>
      <c r="I2879" s="1" t="s">
        <v>6765</v>
      </c>
      <c r="J2879" s="1">
        <v>2.5700000696815599E-4</v>
      </c>
      <c r="K2879" s="1" t="s">
        <v>6765</v>
      </c>
      <c r="L2879" s="1">
        <v>4.0480000898241997E-3</v>
      </c>
      <c r="M2879" s="1" t="s">
        <v>6765</v>
      </c>
      <c r="N2879" s="1">
        <v>1.1490000179037499E-3</v>
      </c>
      <c r="O2879" s="1" t="s">
        <v>6765</v>
      </c>
    </row>
    <row r="2880" spans="1:15" x14ac:dyDescent="0.25">
      <c r="A2880" s="12" t="s">
        <v>2732</v>
      </c>
      <c r="B2880" s="12" t="s">
        <v>6233</v>
      </c>
      <c r="C2880" s="12" t="s">
        <v>1486</v>
      </c>
      <c r="D2880" s="12" t="s">
        <v>1512</v>
      </c>
      <c r="E2880" s="12" t="s">
        <v>2225</v>
      </c>
      <c r="F2880" s="1">
        <v>3.5899999141693102</v>
      </c>
      <c r="G2880" s="1" t="s">
        <v>6765</v>
      </c>
      <c r="H2880" s="1">
        <v>4.5400001108646401E-3</v>
      </c>
      <c r="I2880" s="1" t="s">
        <v>6765</v>
      </c>
      <c r="J2880" s="1">
        <v>2.5700000696815599E-4</v>
      </c>
      <c r="K2880" s="1" t="s">
        <v>6765</v>
      </c>
      <c r="L2880" s="1">
        <v>4.0480000898241997E-3</v>
      </c>
      <c r="M2880" s="1" t="s">
        <v>6765</v>
      </c>
      <c r="N2880" s="1">
        <v>1.1490000179037499E-3</v>
      </c>
      <c r="O2880" s="1" t="s">
        <v>6765</v>
      </c>
    </row>
    <row r="2881" spans="1:15" x14ac:dyDescent="0.25">
      <c r="A2881" s="12" t="s">
        <v>1015</v>
      </c>
      <c r="B2881" s="12" t="s">
        <v>6234</v>
      </c>
      <c r="C2881" s="12" t="s">
        <v>1486</v>
      </c>
      <c r="D2881" s="12" t="s">
        <v>1626</v>
      </c>
      <c r="E2881" s="12" t="s">
        <v>2225</v>
      </c>
      <c r="F2881" s="1">
        <v>3.5899999141693102</v>
      </c>
      <c r="G2881" s="1" t="s">
        <v>6765</v>
      </c>
      <c r="H2881" s="1">
        <v>4.5400001108646401E-3</v>
      </c>
      <c r="I2881" s="1" t="s">
        <v>6765</v>
      </c>
      <c r="J2881" s="1">
        <v>2.5700000696815599E-4</v>
      </c>
      <c r="K2881" s="1" t="s">
        <v>6765</v>
      </c>
      <c r="L2881" s="1">
        <v>4.0480000898241997E-3</v>
      </c>
      <c r="M2881" s="1" t="s">
        <v>6765</v>
      </c>
      <c r="N2881" s="1">
        <v>1.1490000179037499E-3</v>
      </c>
      <c r="O2881" s="1" t="s">
        <v>6765</v>
      </c>
    </row>
    <row r="2882" spans="1:15" x14ac:dyDescent="0.25">
      <c r="A2882" s="12" t="s">
        <v>2240</v>
      </c>
      <c r="B2882" s="12" t="s">
        <v>6235</v>
      </c>
      <c r="C2882" s="12" t="s">
        <v>1486</v>
      </c>
      <c r="D2882" s="12" t="s">
        <v>3773</v>
      </c>
      <c r="E2882" s="12" t="s">
        <v>2225</v>
      </c>
      <c r="F2882" s="1">
        <v>3.5899999141693102</v>
      </c>
      <c r="G2882" s="1" t="s">
        <v>6765</v>
      </c>
      <c r="H2882" s="1">
        <v>4.5400001108646401E-3</v>
      </c>
      <c r="I2882" s="1" t="s">
        <v>6765</v>
      </c>
      <c r="J2882" s="1">
        <v>2.5700000696815599E-4</v>
      </c>
      <c r="K2882" s="1" t="s">
        <v>6765</v>
      </c>
      <c r="L2882" s="1">
        <v>4.0480000898241997E-3</v>
      </c>
      <c r="M2882" s="1" t="s">
        <v>6765</v>
      </c>
      <c r="N2882" s="1">
        <v>1.1490000179037499E-3</v>
      </c>
      <c r="O2882" s="1" t="s">
        <v>6765</v>
      </c>
    </row>
    <row r="2883" spans="1:15" x14ac:dyDescent="0.25">
      <c r="A2883" s="12" t="s">
        <v>2732</v>
      </c>
      <c r="B2883" s="12" t="s">
        <v>6236</v>
      </c>
      <c r="C2883" s="12" t="s">
        <v>1486</v>
      </c>
      <c r="D2883" s="12" t="s">
        <v>6237</v>
      </c>
      <c r="E2883" s="12" t="s">
        <v>2225</v>
      </c>
      <c r="F2883" s="1">
        <v>3.5899999141693102</v>
      </c>
      <c r="G2883" s="1" t="s">
        <v>6765</v>
      </c>
      <c r="H2883" s="1">
        <v>4.5400001108646401E-3</v>
      </c>
      <c r="I2883" s="1" t="s">
        <v>6765</v>
      </c>
      <c r="J2883" s="1">
        <v>2.5700000696815599E-4</v>
      </c>
      <c r="K2883" s="1" t="s">
        <v>6765</v>
      </c>
      <c r="L2883" s="1">
        <v>4.0480000898241997E-3</v>
      </c>
      <c r="M2883" s="1" t="s">
        <v>6765</v>
      </c>
      <c r="N2883" s="1">
        <v>1.1490000179037499E-3</v>
      </c>
      <c r="O2883" s="1" t="s">
        <v>6765</v>
      </c>
    </row>
    <row r="2884" spans="1:15" x14ac:dyDescent="0.25">
      <c r="A2884" s="12" t="s">
        <v>2732</v>
      </c>
      <c r="B2884" s="12" t="s">
        <v>6238</v>
      </c>
      <c r="C2884" s="12" t="s">
        <v>1486</v>
      </c>
      <c r="D2884" s="12" t="s">
        <v>1716</v>
      </c>
      <c r="E2884" s="12" t="s">
        <v>2225</v>
      </c>
      <c r="F2884" s="1">
        <v>3.5899999141693102</v>
      </c>
      <c r="G2884" s="1" t="s">
        <v>6765</v>
      </c>
      <c r="H2884" s="1">
        <v>4.5400001108646401E-3</v>
      </c>
      <c r="I2884" s="1" t="s">
        <v>6765</v>
      </c>
      <c r="J2884" s="1">
        <v>2.5700000696815599E-4</v>
      </c>
      <c r="K2884" s="1" t="s">
        <v>6765</v>
      </c>
      <c r="L2884" s="1">
        <v>4.0480000898241997E-3</v>
      </c>
      <c r="M2884" s="1" t="s">
        <v>6765</v>
      </c>
      <c r="N2884" s="1">
        <v>1.1490000179037499E-3</v>
      </c>
      <c r="O2884" s="1" t="s">
        <v>6765</v>
      </c>
    </row>
    <row r="2885" spans="1:15" x14ac:dyDescent="0.25">
      <c r="A2885" s="12" t="s">
        <v>2732</v>
      </c>
      <c r="B2885" s="12" t="s">
        <v>6239</v>
      </c>
      <c r="C2885" s="12" t="s">
        <v>1486</v>
      </c>
      <c r="D2885" s="12" t="s">
        <v>1596</v>
      </c>
      <c r="E2885" s="12" t="s">
        <v>2225</v>
      </c>
      <c r="F2885" s="1">
        <v>3.5899999141693102</v>
      </c>
      <c r="G2885" s="1" t="s">
        <v>6765</v>
      </c>
      <c r="H2885" s="1">
        <v>4.5400001108646401E-3</v>
      </c>
      <c r="I2885" s="1" t="s">
        <v>6765</v>
      </c>
      <c r="J2885" s="1">
        <v>2.5700000696815599E-4</v>
      </c>
      <c r="K2885" s="1" t="s">
        <v>6765</v>
      </c>
      <c r="L2885" s="1">
        <v>4.0480000898241997E-3</v>
      </c>
      <c r="M2885" s="1" t="s">
        <v>6765</v>
      </c>
      <c r="N2885" s="1">
        <v>1.1490000179037499E-3</v>
      </c>
      <c r="O2885" s="1" t="s">
        <v>6765</v>
      </c>
    </row>
    <row r="2886" spans="1:15" x14ac:dyDescent="0.25">
      <c r="A2886" s="12" t="s">
        <v>2240</v>
      </c>
      <c r="B2886" s="12" t="s">
        <v>6240</v>
      </c>
      <c r="C2886" s="12" t="s">
        <v>1486</v>
      </c>
      <c r="D2886" s="12" t="s">
        <v>6241</v>
      </c>
      <c r="E2886" s="12" t="s">
        <v>2225</v>
      </c>
      <c r="F2886" s="1">
        <v>3.5899999141693102</v>
      </c>
      <c r="G2886" s="1" t="s">
        <v>6765</v>
      </c>
      <c r="H2886" s="1">
        <v>4.5400001108646401E-3</v>
      </c>
      <c r="I2886" s="1" t="s">
        <v>6765</v>
      </c>
      <c r="J2886" s="1">
        <v>2.5700000696815599E-4</v>
      </c>
      <c r="K2886" s="1" t="s">
        <v>6765</v>
      </c>
      <c r="L2886" s="1">
        <v>4.0480000898241997E-3</v>
      </c>
      <c r="M2886" s="1" t="s">
        <v>6765</v>
      </c>
      <c r="N2886" s="1">
        <v>1.1490000179037499E-3</v>
      </c>
      <c r="O2886" s="1" t="s">
        <v>6765</v>
      </c>
    </row>
    <row r="2887" spans="1:15" x14ac:dyDescent="0.25">
      <c r="A2887" s="12" t="s">
        <v>2240</v>
      </c>
      <c r="B2887" s="12" t="s">
        <v>6242</v>
      </c>
      <c r="C2887" s="12" t="s">
        <v>1486</v>
      </c>
      <c r="D2887" s="12" t="s">
        <v>1549</v>
      </c>
      <c r="E2887" s="12" t="s">
        <v>2225</v>
      </c>
      <c r="F2887" s="1">
        <v>3.5899999141693102</v>
      </c>
      <c r="G2887" s="1" t="s">
        <v>6765</v>
      </c>
      <c r="H2887" s="1">
        <v>4.5400001108646401E-3</v>
      </c>
      <c r="I2887" s="1" t="s">
        <v>6765</v>
      </c>
      <c r="J2887" s="1">
        <v>2.5700000696815599E-4</v>
      </c>
      <c r="K2887" s="1" t="s">
        <v>6765</v>
      </c>
      <c r="L2887" s="1">
        <v>4.0480000898241997E-3</v>
      </c>
      <c r="M2887" s="1" t="s">
        <v>6765</v>
      </c>
      <c r="N2887" s="1">
        <v>1.1490000179037499E-3</v>
      </c>
      <c r="O2887" s="1" t="s">
        <v>6765</v>
      </c>
    </row>
    <row r="2888" spans="1:15" x14ac:dyDescent="0.25">
      <c r="A2888" s="12" t="s">
        <v>1015</v>
      </c>
      <c r="B2888" s="12" t="s">
        <v>6243</v>
      </c>
      <c r="C2888" s="12" t="s">
        <v>1486</v>
      </c>
      <c r="D2888" s="12" t="s">
        <v>3466</v>
      </c>
      <c r="E2888" s="12" t="s">
        <v>2225</v>
      </c>
      <c r="F2888" s="1">
        <v>3.5899999141693102</v>
      </c>
      <c r="G2888" s="1" t="s">
        <v>6765</v>
      </c>
      <c r="H2888" s="1">
        <v>4.5400001108646401E-3</v>
      </c>
      <c r="I2888" s="1" t="s">
        <v>6765</v>
      </c>
      <c r="J2888" s="1">
        <v>2.5700000696815599E-4</v>
      </c>
      <c r="K2888" s="1" t="s">
        <v>6765</v>
      </c>
      <c r="L2888" s="1">
        <v>4.0480000898241997E-3</v>
      </c>
      <c r="M2888" s="1" t="s">
        <v>6765</v>
      </c>
      <c r="N2888" s="1">
        <v>1.1490000179037499E-3</v>
      </c>
      <c r="O2888" s="1" t="s">
        <v>6765</v>
      </c>
    </row>
    <row r="2889" spans="1:15" x14ac:dyDescent="0.25">
      <c r="A2889" s="12" t="s">
        <v>2240</v>
      </c>
      <c r="B2889" s="12" t="s">
        <v>6244</v>
      </c>
      <c r="C2889" s="12" t="s">
        <v>1486</v>
      </c>
      <c r="D2889" s="12" t="s">
        <v>6245</v>
      </c>
      <c r="E2889" s="12" t="s">
        <v>2225</v>
      </c>
      <c r="F2889" s="1">
        <v>3.5899999141693102</v>
      </c>
      <c r="G2889" s="1" t="s">
        <v>6765</v>
      </c>
      <c r="H2889" s="1">
        <v>4.5400001108646401E-3</v>
      </c>
      <c r="I2889" s="1" t="s">
        <v>6765</v>
      </c>
      <c r="J2889" s="1">
        <v>2.5700000696815599E-4</v>
      </c>
      <c r="K2889" s="1" t="s">
        <v>6765</v>
      </c>
      <c r="L2889" s="1">
        <v>4.0480000898241997E-3</v>
      </c>
      <c r="M2889" s="1" t="s">
        <v>6765</v>
      </c>
      <c r="N2889" s="1">
        <v>1.1490000179037499E-3</v>
      </c>
      <c r="O2889" s="1" t="s">
        <v>6765</v>
      </c>
    </row>
    <row r="2890" spans="1:15" x14ac:dyDescent="0.25">
      <c r="A2890" s="12" t="s">
        <v>2240</v>
      </c>
      <c r="B2890" s="12" t="s">
        <v>6246</v>
      </c>
      <c r="C2890" s="12" t="s">
        <v>1486</v>
      </c>
      <c r="D2890" s="12" t="s">
        <v>6247</v>
      </c>
      <c r="E2890" s="12" t="s">
        <v>2225</v>
      </c>
      <c r="F2890" s="1">
        <v>3.5899999141693102</v>
      </c>
      <c r="G2890" s="1" t="s">
        <v>6765</v>
      </c>
      <c r="H2890" s="1">
        <v>4.5400001108646401E-3</v>
      </c>
      <c r="I2890" s="1" t="s">
        <v>6765</v>
      </c>
      <c r="J2890" s="1">
        <v>2.5700000696815599E-4</v>
      </c>
      <c r="K2890" s="1" t="s">
        <v>6765</v>
      </c>
      <c r="L2890" s="1">
        <v>4.0480000898241997E-3</v>
      </c>
      <c r="M2890" s="1" t="s">
        <v>6765</v>
      </c>
      <c r="N2890" s="1">
        <v>1.1490000179037499E-3</v>
      </c>
      <c r="O2890" s="1" t="s">
        <v>6765</v>
      </c>
    </row>
    <row r="2891" spans="1:15" x14ac:dyDescent="0.25">
      <c r="A2891" s="12" t="s">
        <v>2240</v>
      </c>
      <c r="B2891" s="12" t="s">
        <v>6248</v>
      </c>
      <c r="C2891" s="12" t="s">
        <v>1486</v>
      </c>
      <c r="D2891" s="12" t="s">
        <v>6249</v>
      </c>
      <c r="E2891" s="12" t="s">
        <v>2225</v>
      </c>
      <c r="F2891" s="1">
        <v>3.5899999141693102</v>
      </c>
      <c r="G2891" s="1" t="s">
        <v>6765</v>
      </c>
      <c r="H2891" s="1">
        <v>4.5400001108646401E-3</v>
      </c>
      <c r="I2891" s="1" t="s">
        <v>6765</v>
      </c>
      <c r="J2891" s="1">
        <v>2.5700000696815599E-4</v>
      </c>
      <c r="K2891" s="1" t="s">
        <v>6765</v>
      </c>
      <c r="L2891" s="1">
        <v>4.0480000898241997E-3</v>
      </c>
      <c r="M2891" s="1" t="s">
        <v>6765</v>
      </c>
      <c r="N2891" s="1">
        <v>1.1490000179037499E-3</v>
      </c>
      <c r="O2891" s="1" t="s">
        <v>6765</v>
      </c>
    </row>
    <row r="2892" spans="1:15" x14ac:dyDescent="0.25">
      <c r="A2892" s="12" t="s">
        <v>2240</v>
      </c>
      <c r="B2892" s="12" t="s">
        <v>6250</v>
      </c>
      <c r="C2892" s="12" t="s">
        <v>1486</v>
      </c>
      <c r="D2892" s="12" t="s">
        <v>6251</v>
      </c>
      <c r="E2892" s="12" t="s">
        <v>2225</v>
      </c>
      <c r="F2892" s="1">
        <v>3.5899999141693102</v>
      </c>
      <c r="G2892" s="1" t="s">
        <v>6765</v>
      </c>
      <c r="H2892" s="1">
        <v>4.5400001108646401E-3</v>
      </c>
      <c r="I2892" s="1" t="s">
        <v>6765</v>
      </c>
      <c r="J2892" s="1">
        <v>2.5700000696815599E-4</v>
      </c>
      <c r="K2892" s="1" t="s">
        <v>6765</v>
      </c>
      <c r="L2892" s="1">
        <v>4.0480000898241997E-3</v>
      </c>
      <c r="M2892" s="1" t="s">
        <v>6765</v>
      </c>
      <c r="N2892" s="1">
        <v>1.1490000179037499E-3</v>
      </c>
      <c r="O2892" s="1" t="s">
        <v>6765</v>
      </c>
    </row>
    <row r="2893" spans="1:15" x14ac:dyDescent="0.25">
      <c r="A2893" s="12" t="s">
        <v>2732</v>
      </c>
      <c r="B2893" s="12" t="s">
        <v>6252</v>
      </c>
      <c r="C2893" s="12" t="s">
        <v>1486</v>
      </c>
      <c r="D2893" s="12" t="s">
        <v>6253</v>
      </c>
      <c r="E2893" s="12" t="s">
        <v>2225</v>
      </c>
      <c r="F2893" s="1">
        <v>3.5899999141693102</v>
      </c>
      <c r="G2893" s="1" t="s">
        <v>6765</v>
      </c>
      <c r="H2893" s="1">
        <v>4.5400001108646401E-3</v>
      </c>
      <c r="I2893" s="1" t="s">
        <v>6765</v>
      </c>
      <c r="J2893" s="1">
        <v>2.5700000696815599E-4</v>
      </c>
      <c r="K2893" s="1" t="s">
        <v>6765</v>
      </c>
      <c r="L2893" s="1">
        <v>4.0480000898241997E-3</v>
      </c>
      <c r="M2893" s="1" t="s">
        <v>6765</v>
      </c>
      <c r="N2893" s="1">
        <v>1.1490000179037499E-3</v>
      </c>
      <c r="O2893" s="1" t="s">
        <v>6765</v>
      </c>
    </row>
    <row r="2894" spans="1:15" x14ac:dyDescent="0.25">
      <c r="A2894" s="12" t="s">
        <v>2240</v>
      </c>
      <c r="B2894" s="12" t="s">
        <v>6254</v>
      </c>
      <c r="C2894" s="12" t="s">
        <v>1486</v>
      </c>
      <c r="D2894" s="12" t="s">
        <v>1730</v>
      </c>
      <c r="E2894" s="12" t="s">
        <v>2225</v>
      </c>
      <c r="F2894" s="1">
        <v>3.5899999141693102</v>
      </c>
      <c r="G2894" s="1" t="s">
        <v>6765</v>
      </c>
      <c r="H2894" s="1">
        <v>4.5400001108646401E-3</v>
      </c>
      <c r="I2894" s="1" t="s">
        <v>6765</v>
      </c>
      <c r="J2894" s="1">
        <v>2.5700000696815599E-4</v>
      </c>
      <c r="K2894" s="1" t="s">
        <v>6765</v>
      </c>
      <c r="L2894" s="1">
        <v>4.0480000898241997E-3</v>
      </c>
      <c r="M2894" s="1" t="s">
        <v>6765</v>
      </c>
      <c r="N2894" s="1">
        <v>1.1490000179037499E-3</v>
      </c>
      <c r="O2894" s="1" t="s">
        <v>6765</v>
      </c>
    </row>
    <row r="2895" spans="1:15" x14ac:dyDescent="0.25">
      <c r="A2895" s="12" t="s">
        <v>1015</v>
      </c>
      <c r="B2895" s="12" t="s">
        <v>6255</v>
      </c>
      <c r="C2895" s="12" t="s">
        <v>1486</v>
      </c>
      <c r="D2895" s="12" t="s">
        <v>1691</v>
      </c>
      <c r="E2895" s="12" t="s">
        <v>2225</v>
      </c>
      <c r="F2895" s="1">
        <v>3.5899999141693102</v>
      </c>
      <c r="G2895" s="1" t="s">
        <v>6765</v>
      </c>
      <c r="H2895" s="1">
        <v>4.5400001108646401E-3</v>
      </c>
      <c r="I2895" s="1" t="s">
        <v>6765</v>
      </c>
      <c r="J2895" s="1">
        <v>2.5700000696815599E-4</v>
      </c>
      <c r="K2895" s="1" t="s">
        <v>6765</v>
      </c>
      <c r="L2895" s="1">
        <v>4.0480000898241997E-3</v>
      </c>
      <c r="M2895" s="1" t="s">
        <v>6765</v>
      </c>
      <c r="N2895" s="1">
        <v>1.1490000179037499E-3</v>
      </c>
      <c r="O2895" s="1" t="s">
        <v>6765</v>
      </c>
    </row>
    <row r="2896" spans="1:15" x14ac:dyDescent="0.25">
      <c r="A2896" s="12" t="s">
        <v>2240</v>
      </c>
      <c r="B2896" s="12" t="s">
        <v>6256</v>
      </c>
      <c r="C2896" s="12" t="s">
        <v>1486</v>
      </c>
      <c r="D2896" s="12" t="s">
        <v>6257</v>
      </c>
      <c r="E2896" s="12" t="s">
        <v>2225</v>
      </c>
      <c r="F2896" s="1">
        <v>3.5899999141693102</v>
      </c>
      <c r="G2896" s="1" t="s">
        <v>6765</v>
      </c>
      <c r="H2896" s="1">
        <v>4.5400001108646401E-3</v>
      </c>
      <c r="I2896" s="1" t="s">
        <v>6765</v>
      </c>
      <c r="J2896" s="1">
        <v>2.5700000696815599E-4</v>
      </c>
      <c r="K2896" s="1" t="s">
        <v>6765</v>
      </c>
      <c r="L2896" s="1">
        <v>4.0480000898241997E-3</v>
      </c>
      <c r="M2896" s="1" t="s">
        <v>6765</v>
      </c>
      <c r="N2896" s="1">
        <v>1.1490000179037499E-3</v>
      </c>
      <c r="O2896" s="1" t="s">
        <v>6765</v>
      </c>
    </row>
    <row r="2897" spans="1:15" x14ac:dyDescent="0.25">
      <c r="A2897" s="12" t="s">
        <v>2732</v>
      </c>
      <c r="B2897" s="12" t="s">
        <v>6258</v>
      </c>
      <c r="C2897" s="12" t="s">
        <v>1486</v>
      </c>
      <c r="D2897" s="12" t="s">
        <v>1514</v>
      </c>
      <c r="E2897" s="12" t="s">
        <v>2225</v>
      </c>
      <c r="F2897" s="1">
        <v>3.5899999141693102</v>
      </c>
      <c r="G2897" s="1" t="s">
        <v>6765</v>
      </c>
      <c r="H2897" s="1">
        <v>4.5400001108646401E-3</v>
      </c>
      <c r="I2897" s="1" t="s">
        <v>6765</v>
      </c>
      <c r="J2897" s="1">
        <v>2.5700000696815599E-4</v>
      </c>
      <c r="K2897" s="1" t="s">
        <v>6765</v>
      </c>
      <c r="L2897" s="1">
        <v>4.0480000898241997E-3</v>
      </c>
      <c r="M2897" s="1" t="s">
        <v>6765</v>
      </c>
      <c r="N2897" s="1">
        <v>1.1490000179037499E-3</v>
      </c>
      <c r="O2897" s="1" t="s">
        <v>6765</v>
      </c>
    </row>
    <row r="2898" spans="1:15" x14ac:dyDescent="0.25">
      <c r="A2898" s="12" t="s">
        <v>1015</v>
      </c>
      <c r="B2898" s="12" t="s">
        <v>6259</v>
      </c>
      <c r="C2898" s="12" t="s">
        <v>1486</v>
      </c>
      <c r="D2898" s="12" t="s">
        <v>1840</v>
      </c>
      <c r="E2898" s="12" t="s">
        <v>2225</v>
      </c>
      <c r="F2898" s="1">
        <v>3.5899999141693102</v>
      </c>
      <c r="G2898" s="1" t="s">
        <v>6765</v>
      </c>
      <c r="H2898" s="1">
        <v>4.5400001108646401E-3</v>
      </c>
      <c r="I2898" s="1" t="s">
        <v>6765</v>
      </c>
      <c r="J2898" s="1">
        <v>2.5700000696815599E-4</v>
      </c>
      <c r="K2898" s="1" t="s">
        <v>6765</v>
      </c>
      <c r="L2898" s="1">
        <v>4.0480000898241997E-3</v>
      </c>
      <c r="M2898" s="1" t="s">
        <v>6765</v>
      </c>
      <c r="N2898" s="1">
        <v>1.1490000179037499E-3</v>
      </c>
      <c r="O2898" s="1" t="s">
        <v>6765</v>
      </c>
    </row>
    <row r="2899" spans="1:15" x14ac:dyDescent="0.25">
      <c r="A2899" s="12" t="s">
        <v>1015</v>
      </c>
      <c r="B2899" s="12" t="s">
        <v>6260</v>
      </c>
      <c r="C2899" s="12" t="s">
        <v>1486</v>
      </c>
      <c r="D2899" s="12" t="s">
        <v>6261</v>
      </c>
      <c r="E2899" s="12" t="s">
        <v>2225</v>
      </c>
      <c r="F2899" s="1">
        <v>3.5899999141693102</v>
      </c>
      <c r="G2899" s="1" t="s">
        <v>6765</v>
      </c>
      <c r="H2899" s="1">
        <v>4.5400001108646401E-3</v>
      </c>
      <c r="I2899" s="1" t="s">
        <v>6765</v>
      </c>
      <c r="J2899" s="1">
        <v>2.5700000696815599E-4</v>
      </c>
      <c r="K2899" s="1" t="s">
        <v>6765</v>
      </c>
      <c r="L2899" s="1">
        <v>4.0480000898241997E-3</v>
      </c>
      <c r="M2899" s="1" t="s">
        <v>6765</v>
      </c>
      <c r="N2899" s="1">
        <v>1.1490000179037499E-3</v>
      </c>
      <c r="O2899" s="1" t="s">
        <v>6765</v>
      </c>
    </row>
    <row r="2900" spans="1:15" x14ac:dyDescent="0.25">
      <c r="A2900" s="12" t="s">
        <v>1015</v>
      </c>
      <c r="B2900" s="12" t="s">
        <v>6262</v>
      </c>
      <c r="C2900" s="12" t="s">
        <v>1486</v>
      </c>
      <c r="D2900" s="12" t="s">
        <v>1748</v>
      </c>
      <c r="E2900" s="12" t="s">
        <v>2225</v>
      </c>
      <c r="F2900" s="1">
        <v>3.5899999141693102</v>
      </c>
      <c r="G2900" s="1" t="s">
        <v>6765</v>
      </c>
      <c r="H2900" s="1">
        <v>4.5400001108646401E-3</v>
      </c>
      <c r="I2900" s="1" t="s">
        <v>6765</v>
      </c>
      <c r="J2900" s="1">
        <v>2.5700000696815599E-4</v>
      </c>
      <c r="K2900" s="1" t="s">
        <v>6765</v>
      </c>
      <c r="L2900" s="1">
        <v>4.0480000898241997E-3</v>
      </c>
      <c r="M2900" s="1" t="s">
        <v>6765</v>
      </c>
      <c r="N2900" s="1">
        <v>1.1490000179037499E-3</v>
      </c>
      <c r="O2900" s="1" t="s">
        <v>6765</v>
      </c>
    </row>
    <row r="2901" spans="1:15" x14ac:dyDescent="0.25">
      <c r="A2901" s="12" t="s">
        <v>1015</v>
      </c>
      <c r="B2901" s="12" t="s">
        <v>6263</v>
      </c>
      <c r="C2901" s="12" t="s">
        <v>1486</v>
      </c>
      <c r="D2901" s="12" t="s">
        <v>1850</v>
      </c>
      <c r="E2901" s="12" t="s">
        <v>2225</v>
      </c>
      <c r="F2901" s="1">
        <v>3.5899999141693102</v>
      </c>
      <c r="G2901" s="1" t="s">
        <v>6765</v>
      </c>
      <c r="H2901" s="1">
        <v>4.5400001108646401E-3</v>
      </c>
      <c r="I2901" s="1" t="s">
        <v>6765</v>
      </c>
      <c r="J2901" s="1">
        <v>2.5700000696815599E-4</v>
      </c>
      <c r="K2901" s="1" t="s">
        <v>6765</v>
      </c>
      <c r="L2901" s="1">
        <v>4.0480000898241997E-3</v>
      </c>
      <c r="M2901" s="1" t="s">
        <v>6765</v>
      </c>
      <c r="N2901" s="1">
        <v>1.1490000179037499E-3</v>
      </c>
      <c r="O2901" s="1" t="s">
        <v>6765</v>
      </c>
    </row>
    <row r="2902" spans="1:15" x14ac:dyDescent="0.25">
      <c r="A2902" s="12" t="s">
        <v>1015</v>
      </c>
      <c r="B2902" s="12" t="s">
        <v>6264</v>
      </c>
      <c r="C2902" s="12" t="s">
        <v>1486</v>
      </c>
      <c r="D2902" s="12" t="s">
        <v>1622</v>
      </c>
      <c r="E2902" s="12" t="s">
        <v>2225</v>
      </c>
      <c r="F2902" s="1">
        <v>3.5899999141693102</v>
      </c>
      <c r="G2902" s="1" t="s">
        <v>6765</v>
      </c>
      <c r="H2902" s="1">
        <v>4.5400001108646401E-3</v>
      </c>
      <c r="I2902" s="1" t="s">
        <v>6765</v>
      </c>
      <c r="J2902" s="1">
        <v>2.5700000696815599E-4</v>
      </c>
      <c r="K2902" s="1" t="s">
        <v>6765</v>
      </c>
      <c r="L2902" s="1">
        <v>4.0480000898241997E-3</v>
      </c>
      <c r="M2902" s="1" t="s">
        <v>6765</v>
      </c>
      <c r="N2902" s="1">
        <v>1.1490000179037499E-3</v>
      </c>
      <c r="O2902" s="1" t="s">
        <v>6765</v>
      </c>
    </row>
    <row r="2903" spans="1:15" x14ac:dyDescent="0.25">
      <c r="A2903" s="12" t="s">
        <v>1015</v>
      </c>
      <c r="B2903" s="12" t="s">
        <v>6265</v>
      </c>
      <c r="C2903" s="12" t="s">
        <v>1486</v>
      </c>
      <c r="D2903" s="12" t="s">
        <v>6266</v>
      </c>
      <c r="E2903" s="12" t="s">
        <v>2225</v>
      </c>
      <c r="F2903" s="1">
        <v>3.5899999141693102</v>
      </c>
      <c r="G2903" s="1" t="s">
        <v>6765</v>
      </c>
      <c r="H2903" s="1">
        <v>4.5400001108646401E-3</v>
      </c>
      <c r="I2903" s="1" t="s">
        <v>6765</v>
      </c>
      <c r="J2903" s="1">
        <v>2.5700000696815599E-4</v>
      </c>
      <c r="K2903" s="1" t="s">
        <v>6765</v>
      </c>
      <c r="L2903" s="1">
        <v>4.0480000898241997E-3</v>
      </c>
      <c r="M2903" s="1" t="s">
        <v>6765</v>
      </c>
      <c r="N2903" s="1">
        <v>1.1490000179037499E-3</v>
      </c>
      <c r="O2903" s="1" t="s">
        <v>6765</v>
      </c>
    </row>
    <row r="2904" spans="1:15" x14ac:dyDescent="0.25">
      <c r="A2904" s="12" t="s">
        <v>1015</v>
      </c>
      <c r="B2904" s="12" t="s">
        <v>6267</v>
      </c>
      <c r="C2904" s="12" t="s">
        <v>1486</v>
      </c>
      <c r="D2904" s="12" t="s">
        <v>6268</v>
      </c>
      <c r="E2904" s="12" t="s">
        <v>2225</v>
      </c>
      <c r="F2904" s="1">
        <v>3.5899999141693102</v>
      </c>
      <c r="G2904" s="1" t="s">
        <v>6765</v>
      </c>
      <c r="H2904" s="1">
        <v>4.5400001108646401E-3</v>
      </c>
      <c r="I2904" s="1" t="s">
        <v>6765</v>
      </c>
      <c r="J2904" s="1">
        <v>2.5700000696815599E-4</v>
      </c>
      <c r="K2904" s="1" t="s">
        <v>6765</v>
      </c>
      <c r="L2904" s="1">
        <v>4.0480000898241997E-3</v>
      </c>
      <c r="M2904" s="1" t="s">
        <v>6765</v>
      </c>
      <c r="N2904" s="1">
        <v>1.1490000179037499E-3</v>
      </c>
      <c r="O2904" s="1" t="s">
        <v>6765</v>
      </c>
    </row>
    <row r="2905" spans="1:15" x14ac:dyDescent="0.25">
      <c r="A2905" s="12" t="s">
        <v>2732</v>
      </c>
      <c r="B2905" s="12" t="s">
        <v>6269</v>
      </c>
      <c r="C2905" s="12" t="s">
        <v>1486</v>
      </c>
      <c r="D2905" s="12" t="s">
        <v>6270</v>
      </c>
      <c r="E2905" s="12" t="s">
        <v>2225</v>
      </c>
      <c r="F2905" s="1">
        <v>3.5899999141693102</v>
      </c>
      <c r="G2905" s="1" t="s">
        <v>6765</v>
      </c>
      <c r="H2905" s="1">
        <v>4.5400001108646401E-3</v>
      </c>
      <c r="I2905" s="1" t="s">
        <v>6765</v>
      </c>
      <c r="J2905" s="1">
        <v>2.5700000696815599E-4</v>
      </c>
      <c r="K2905" s="1" t="s">
        <v>6765</v>
      </c>
      <c r="L2905" s="1">
        <v>4.0480000898241997E-3</v>
      </c>
      <c r="M2905" s="1" t="s">
        <v>6765</v>
      </c>
      <c r="N2905" s="1">
        <v>1.1490000179037499E-3</v>
      </c>
      <c r="O2905" s="1" t="s">
        <v>6765</v>
      </c>
    </row>
    <row r="2906" spans="1:15" x14ac:dyDescent="0.25">
      <c r="A2906" s="12" t="s">
        <v>2240</v>
      </c>
      <c r="B2906" s="12" t="s">
        <v>6271</v>
      </c>
      <c r="C2906" s="12" t="s">
        <v>1486</v>
      </c>
      <c r="D2906" s="12" t="s">
        <v>2217</v>
      </c>
      <c r="E2906" s="12" t="s">
        <v>2225</v>
      </c>
      <c r="F2906" s="1">
        <v>3.5899999141693102</v>
      </c>
      <c r="G2906" s="1" t="s">
        <v>6765</v>
      </c>
      <c r="H2906" s="1">
        <v>4.5400001108646401E-3</v>
      </c>
      <c r="I2906" s="1" t="s">
        <v>6765</v>
      </c>
      <c r="J2906" s="1">
        <v>2.5700000696815599E-4</v>
      </c>
      <c r="K2906" s="1" t="s">
        <v>6765</v>
      </c>
      <c r="L2906" s="1">
        <v>4.0480000898241997E-3</v>
      </c>
      <c r="M2906" s="1" t="s">
        <v>6765</v>
      </c>
      <c r="N2906" s="1">
        <v>1.1490000179037499E-3</v>
      </c>
      <c r="O2906" s="1" t="s">
        <v>6765</v>
      </c>
    </row>
    <row r="2907" spans="1:15" x14ac:dyDescent="0.25">
      <c r="A2907" s="12" t="s">
        <v>2240</v>
      </c>
      <c r="B2907" s="12" t="s">
        <v>6272</v>
      </c>
      <c r="C2907" s="12" t="s">
        <v>1486</v>
      </c>
      <c r="D2907" s="12" t="s">
        <v>3628</v>
      </c>
      <c r="E2907" s="12" t="s">
        <v>2225</v>
      </c>
      <c r="F2907" s="1">
        <v>3.5899999141693102</v>
      </c>
      <c r="G2907" s="1" t="s">
        <v>6765</v>
      </c>
      <c r="H2907" s="1">
        <v>4.5400001108646401E-3</v>
      </c>
      <c r="I2907" s="1" t="s">
        <v>6765</v>
      </c>
      <c r="J2907" s="1">
        <v>2.5700000696815599E-4</v>
      </c>
      <c r="K2907" s="1" t="s">
        <v>6765</v>
      </c>
      <c r="L2907" s="1">
        <v>4.0480000898241997E-3</v>
      </c>
      <c r="M2907" s="1" t="s">
        <v>6765</v>
      </c>
      <c r="N2907" s="1">
        <v>1.1490000179037499E-3</v>
      </c>
      <c r="O2907" s="1" t="s">
        <v>6765</v>
      </c>
    </row>
    <row r="2908" spans="1:15" x14ac:dyDescent="0.25">
      <c r="A2908" s="12" t="s">
        <v>2732</v>
      </c>
      <c r="B2908" s="12" t="s">
        <v>6273</v>
      </c>
      <c r="C2908" s="12" t="s">
        <v>1486</v>
      </c>
      <c r="D2908" s="12" t="s">
        <v>1944</v>
      </c>
      <c r="E2908" s="12" t="s">
        <v>2225</v>
      </c>
      <c r="F2908" s="1">
        <v>3.5899999141693102</v>
      </c>
      <c r="G2908" s="1" t="s">
        <v>6765</v>
      </c>
      <c r="H2908" s="1">
        <v>4.5400001108646401E-3</v>
      </c>
      <c r="I2908" s="1" t="s">
        <v>6765</v>
      </c>
      <c r="J2908" s="1">
        <v>2.5700000696815599E-4</v>
      </c>
      <c r="K2908" s="1" t="s">
        <v>6765</v>
      </c>
      <c r="L2908" s="1">
        <v>4.0480000898241997E-3</v>
      </c>
      <c r="M2908" s="1" t="s">
        <v>6765</v>
      </c>
      <c r="N2908" s="1">
        <v>1.1490000179037499E-3</v>
      </c>
      <c r="O2908" s="1" t="s">
        <v>6765</v>
      </c>
    </row>
    <row r="2909" spans="1:15" x14ac:dyDescent="0.25">
      <c r="A2909" s="12" t="s">
        <v>2732</v>
      </c>
      <c r="B2909" s="12" t="s">
        <v>6274</v>
      </c>
      <c r="C2909" s="12" t="s">
        <v>1486</v>
      </c>
      <c r="D2909" s="12" t="s">
        <v>1996</v>
      </c>
      <c r="E2909" s="12" t="s">
        <v>2225</v>
      </c>
      <c r="F2909" s="1">
        <v>3.5899999141693102</v>
      </c>
      <c r="G2909" s="1" t="s">
        <v>6765</v>
      </c>
      <c r="H2909" s="1">
        <v>4.5400001108646401E-3</v>
      </c>
      <c r="I2909" s="1" t="s">
        <v>6765</v>
      </c>
      <c r="J2909" s="1">
        <v>2.5700000696815599E-4</v>
      </c>
      <c r="K2909" s="1" t="s">
        <v>6765</v>
      </c>
      <c r="L2909" s="1">
        <v>4.0480000898241997E-3</v>
      </c>
      <c r="M2909" s="1" t="s">
        <v>6765</v>
      </c>
      <c r="N2909" s="1">
        <v>1.1490000179037499E-3</v>
      </c>
      <c r="O2909" s="1" t="s">
        <v>6765</v>
      </c>
    </row>
    <row r="2910" spans="1:15" x14ac:dyDescent="0.25">
      <c r="A2910" s="12" t="s">
        <v>1015</v>
      </c>
      <c r="B2910" s="12" t="s">
        <v>6275</v>
      </c>
      <c r="C2910" s="12" t="s">
        <v>1486</v>
      </c>
      <c r="D2910" s="12" t="s">
        <v>1636</v>
      </c>
      <c r="E2910" s="12" t="s">
        <v>2225</v>
      </c>
      <c r="F2910" s="1">
        <v>3.5899999141693102</v>
      </c>
      <c r="G2910" s="1" t="s">
        <v>6765</v>
      </c>
      <c r="H2910" s="1">
        <v>4.5400001108646401E-3</v>
      </c>
      <c r="I2910" s="1" t="s">
        <v>6765</v>
      </c>
      <c r="J2910" s="1">
        <v>2.5700000696815599E-4</v>
      </c>
      <c r="K2910" s="1" t="s">
        <v>6765</v>
      </c>
      <c r="L2910" s="1">
        <v>4.0480000898241997E-3</v>
      </c>
      <c r="M2910" s="1" t="s">
        <v>6765</v>
      </c>
      <c r="N2910" s="1">
        <v>1.1490000179037499E-3</v>
      </c>
      <c r="O2910" s="1" t="s">
        <v>6765</v>
      </c>
    </row>
    <row r="2911" spans="1:15" x14ac:dyDescent="0.25">
      <c r="A2911" s="12" t="s">
        <v>1015</v>
      </c>
      <c r="B2911" s="12" t="s">
        <v>6276</v>
      </c>
      <c r="C2911" s="12" t="s">
        <v>1486</v>
      </c>
      <c r="D2911" s="12" t="s">
        <v>1588</v>
      </c>
      <c r="E2911" s="12" t="s">
        <v>2225</v>
      </c>
      <c r="F2911" s="1">
        <v>3.5899999141693102</v>
      </c>
      <c r="G2911" s="1" t="s">
        <v>6765</v>
      </c>
      <c r="H2911" s="1">
        <v>4.5400001108646401E-3</v>
      </c>
      <c r="I2911" s="1" t="s">
        <v>6765</v>
      </c>
      <c r="J2911" s="1">
        <v>2.5700000696815599E-4</v>
      </c>
      <c r="K2911" s="1" t="s">
        <v>6765</v>
      </c>
      <c r="L2911" s="1">
        <v>4.0480000898241997E-3</v>
      </c>
      <c r="M2911" s="1" t="s">
        <v>6765</v>
      </c>
      <c r="N2911" s="1">
        <v>1.1490000179037499E-3</v>
      </c>
      <c r="O2911" s="1" t="s">
        <v>6765</v>
      </c>
    </row>
    <row r="2912" spans="1:15" x14ac:dyDescent="0.25">
      <c r="A2912" s="12" t="s">
        <v>1015</v>
      </c>
      <c r="B2912" s="12" t="s">
        <v>6277</v>
      </c>
      <c r="C2912" s="12" t="s">
        <v>1486</v>
      </c>
      <c r="D2912" s="12" t="s">
        <v>1127</v>
      </c>
      <c r="E2912" s="12" t="s">
        <v>2225</v>
      </c>
      <c r="F2912" s="1">
        <v>3.5899999141693102</v>
      </c>
      <c r="G2912" s="1" t="s">
        <v>6765</v>
      </c>
      <c r="H2912" s="1">
        <v>4.5400001108646401E-3</v>
      </c>
      <c r="I2912" s="1" t="s">
        <v>6765</v>
      </c>
      <c r="J2912" s="1">
        <v>2.5700000696815599E-4</v>
      </c>
      <c r="K2912" s="1" t="s">
        <v>6765</v>
      </c>
      <c r="L2912" s="1">
        <v>4.0480000898241997E-3</v>
      </c>
      <c r="M2912" s="1" t="s">
        <v>6765</v>
      </c>
      <c r="N2912" s="1">
        <v>1.1490000179037499E-3</v>
      </c>
      <c r="O2912" s="1" t="s">
        <v>6765</v>
      </c>
    </row>
    <row r="2913" spans="1:15" x14ac:dyDescent="0.25">
      <c r="A2913" s="12" t="s">
        <v>2732</v>
      </c>
      <c r="B2913" s="12" t="s">
        <v>6278</v>
      </c>
      <c r="C2913" s="12" t="s">
        <v>1486</v>
      </c>
      <c r="D2913" s="12" t="s">
        <v>5465</v>
      </c>
      <c r="E2913" s="12" t="s">
        <v>2225</v>
      </c>
      <c r="F2913" s="1">
        <v>3.5899999141693102</v>
      </c>
      <c r="G2913" s="1" t="s">
        <v>6765</v>
      </c>
      <c r="H2913" s="1">
        <v>4.5400001108646401E-3</v>
      </c>
      <c r="I2913" s="1" t="s">
        <v>6765</v>
      </c>
      <c r="J2913" s="1">
        <v>2.5700000696815599E-4</v>
      </c>
      <c r="K2913" s="1" t="s">
        <v>6765</v>
      </c>
      <c r="L2913" s="1">
        <v>4.0480000898241997E-3</v>
      </c>
      <c r="M2913" s="1" t="s">
        <v>6765</v>
      </c>
      <c r="N2913" s="1">
        <v>1.1490000179037499E-3</v>
      </c>
      <c r="O2913" s="1" t="s">
        <v>6765</v>
      </c>
    </row>
    <row r="2914" spans="1:15" x14ac:dyDescent="0.25">
      <c r="A2914" s="12" t="s">
        <v>1015</v>
      </c>
      <c r="B2914" s="12" t="s">
        <v>6279</v>
      </c>
      <c r="C2914" s="12" t="s">
        <v>1486</v>
      </c>
      <c r="D2914" s="12" t="s">
        <v>1756</v>
      </c>
      <c r="E2914" s="12" t="s">
        <v>2225</v>
      </c>
      <c r="F2914" s="1">
        <v>3.5899999141693102</v>
      </c>
      <c r="G2914" s="1" t="s">
        <v>6765</v>
      </c>
      <c r="H2914" s="1">
        <v>4.5400001108646401E-3</v>
      </c>
      <c r="I2914" s="1" t="s">
        <v>6765</v>
      </c>
      <c r="J2914" s="1">
        <v>2.5700000696815599E-4</v>
      </c>
      <c r="K2914" s="1" t="s">
        <v>6765</v>
      </c>
      <c r="L2914" s="1">
        <v>4.0480000898241997E-3</v>
      </c>
      <c r="M2914" s="1" t="s">
        <v>6765</v>
      </c>
      <c r="N2914" s="1">
        <v>1.1490000179037499E-3</v>
      </c>
      <c r="O2914" s="1" t="s">
        <v>6765</v>
      </c>
    </row>
    <row r="2915" spans="1:15" x14ac:dyDescent="0.25">
      <c r="A2915" s="12" t="s">
        <v>1015</v>
      </c>
      <c r="B2915" s="12" t="s">
        <v>6280</v>
      </c>
      <c r="C2915" s="12" t="s">
        <v>1486</v>
      </c>
      <c r="D2915" s="12" t="s">
        <v>6281</v>
      </c>
      <c r="E2915" s="12" t="s">
        <v>2225</v>
      </c>
      <c r="F2915" s="1">
        <v>3.5899999141693102</v>
      </c>
      <c r="G2915" s="1" t="s">
        <v>6765</v>
      </c>
      <c r="H2915" s="1">
        <v>4.5400001108646401E-3</v>
      </c>
      <c r="I2915" s="1" t="s">
        <v>6765</v>
      </c>
      <c r="J2915" s="1">
        <v>2.5700000696815599E-4</v>
      </c>
      <c r="K2915" s="1" t="s">
        <v>6765</v>
      </c>
      <c r="L2915" s="1">
        <v>4.0480000898241997E-3</v>
      </c>
      <c r="M2915" s="1" t="s">
        <v>6765</v>
      </c>
      <c r="N2915" s="1">
        <v>1.1490000179037499E-3</v>
      </c>
      <c r="O2915" s="1" t="s">
        <v>6765</v>
      </c>
    </row>
    <row r="2916" spans="1:15" x14ac:dyDescent="0.25">
      <c r="A2916" s="12" t="s">
        <v>2732</v>
      </c>
      <c r="B2916" s="12" t="s">
        <v>6282</v>
      </c>
      <c r="C2916" s="12" t="s">
        <v>1486</v>
      </c>
      <c r="D2916" s="12" t="s">
        <v>1621</v>
      </c>
      <c r="E2916" s="12" t="s">
        <v>2225</v>
      </c>
      <c r="F2916" s="1">
        <v>3.5899999141693102</v>
      </c>
      <c r="G2916" s="1" t="s">
        <v>6765</v>
      </c>
      <c r="H2916" s="1">
        <v>4.5400001108646401E-3</v>
      </c>
      <c r="I2916" s="1" t="s">
        <v>6765</v>
      </c>
      <c r="J2916" s="1">
        <v>2.5700000696815599E-4</v>
      </c>
      <c r="K2916" s="1" t="s">
        <v>6765</v>
      </c>
      <c r="L2916" s="1">
        <v>4.0480000898241997E-3</v>
      </c>
      <c r="M2916" s="1" t="s">
        <v>6765</v>
      </c>
      <c r="N2916" s="1">
        <v>1.1490000179037499E-3</v>
      </c>
      <c r="O2916" s="1" t="s">
        <v>6765</v>
      </c>
    </row>
    <row r="2917" spans="1:15" x14ac:dyDescent="0.25">
      <c r="A2917" s="12" t="s">
        <v>2240</v>
      </c>
      <c r="B2917" s="12" t="s">
        <v>6283</v>
      </c>
      <c r="C2917" s="12" t="s">
        <v>1486</v>
      </c>
      <c r="D2917" s="12" t="s">
        <v>6284</v>
      </c>
      <c r="E2917" s="12" t="s">
        <v>2225</v>
      </c>
      <c r="F2917" s="1">
        <v>3.5899999141693102</v>
      </c>
      <c r="G2917" s="1" t="s">
        <v>6765</v>
      </c>
      <c r="H2917" s="1">
        <v>4.5400001108646401E-3</v>
      </c>
      <c r="I2917" s="1" t="s">
        <v>6765</v>
      </c>
      <c r="J2917" s="1">
        <v>2.5700000696815599E-4</v>
      </c>
      <c r="K2917" s="1" t="s">
        <v>6765</v>
      </c>
      <c r="L2917" s="1">
        <v>4.0480000898241997E-3</v>
      </c>
      <c r="M2917" s="1" t="s">
        <v>6765</v>
      </c>
      <c r="N2917" s="1">
        <v>1.1490000179037499E-3</v>
      </c>
      <c r="O2917" s="1" t="s">
        <v>6765</v>
      </c>
    </row>
    <row r="2918" spans="1:15" x14ac:dyDescent="0.25">
      <c r="A2918" s="12" t="s">
        <v>3659</v>
      </c>
      <c r="B2918" s="12" t="s">
        <v>6285</v>
      </c>
      <c r="C2918" s="12" t="s">
        <v>1486</v>
      </c>
      <c r="D2918" s="12" t="s">
        <v>6286</v>
      </c>
      <c r="E2918" s="12" t="s">
        <v>2225</v>
      </c>
      <c r="F2918" s="1">
        <v>3.5899999141693102</v>
      </c>
      <c r="G2918" s="1" t="s">
        <v>6765</v>
      </c>
      <c r="H2918" s="1">
        <v>4.5400001108646401E-3</v>
      </c>
      <c r="I2918" s="1" t="s">
        <v>6765</v>
      </c>
      <c r="J2918" s="1">
        <v>2.5700000696815599E-4</v>
      </c>
      <c r="K2918" s="1" t="s">
        <v>6765</v>
      </c>
      <c r="L2918" s="1">
        <v>4.0480000898241997E-3</v>
      </c>
      <c r="M2918" s="1" t="s">
        <v>6765</v>
      </c>
      <c r="N2918" s="1">
        <v>1.1490000179037499E-3</v>
      </c>
      <c r="O2918" s="1" t="s">
        <v>6765</v>
      </c>
    </row>
    <row r="2919" spans="1:15" x14ac:dyDescent="0.25">
      <c r="A2919" s="12" t="s">
        <v>3659</v>
      </c>
      <c r="B2919" s="12" t="s">
        <v>6287</v>
      </c>
      <c r="C2919" s="12" t="s">
        <v>1486</v>
      </c>
      <c r="D2919" s="12" t="s">
        <v>6288</v>
      </c>
      <c r="E2919" s="12" t="s">
        <v>2225</v>
      </c>
      <c r="F2919" s="1">
        <v>3.5899999141693102</v>
      </c>
      <c r="G2919" s="1" t="s">
        <v>6765</v>
      </c>
      <c r="H2919" s="1">
        <v>4.5400001108646401E-3</v>
      </c>
      <c r="I2919" s="1" t="s">
        <v>6765</v>
      </c>
      <c r="J2919" s="1">
        <v>2.5700000696815599E-4</v>
      </c>
      <c r="K2919" s="1" t="s">
        <v>6765</v>
      </c>
      <c r="L2919" s="1">
        <v>4.0480000898241997E-3</v>
      </c>
      <c r="M2919" s="1" t="s">
        <v>6765</v>
      </c>
      <c r="N2919" s="1">
        <v>1.1490000179037499E-3</v>
      </c>
      <c r="O2919" s="1" t="s">
        <v>6765</v>
      </c>
    </row>
    <row r="2920" spans="1:15" x14ac:dyDescent="0.25">
      <c r="A2920" s="12" t="s">
        <v>2240</v>
      </c>
      <c r="B2920" s="12" t="s">
        <v>6289</v>
      </c>
      <c r="C2920" s="12" t="s">
        <v>1486</v>
      </c>
      <c r="D2920" s="12" t="s">
        <v>6290</v>
      </c>
      <c r="E2920" s="12" t="s">
        <v>2225</v>
      </c>
      <c r="F2920" s="1">
        <v>3.5899999141693102</v>
      </c>
      <c r="G2920" s="1" t="s">
        <v>6765</v>
      </c>
      <c r="H2920" s="1">
        <v>4.5400001108646401E-3</v>
      </c>
      <c r="I2920" s="1" t="s">
        <v>6765</v>
      </c>
      <c r="J2920" s="1">
        <v>2.5700000696815599E-4</v>
      </c>
      <c r="K2920" s="1" t="s">
        <v>6765</v>
      </c>
      <c r="L2920" s="1">
        <v>4.0480000898241997E-3</v>
      </c>
      <c r="M2920" s="1" t="s">
        <v>6765</v>
      </c>
      <c r="N2920" s="1">
        <v>1.1490000179037499E-3</v>
      </c>
      <c r="O2920" s="1" t="s">
        <v>6765</v>
      </c>
    </row>
    <row r="2921" spans="1:15" x14ac:dyDescent="0.25">
      <c r="A2921" s="12" t="s">
        <v>2732</v>
      </c>
      <c r="B2921" s="12" t="s">
        <v>6291</v>
      </c>
      <c r="C2921" s="12" t="s">
        <v>1486</v>
      </c>
      <c r="D2921" s="12" t="s">
        <v>6292</v>
      </c>
      <c r="E2921" s="12" t="s">
        <v>2225</v>
      </c>
      <c r="F2921" s="1">
        <v>3.5899999141693102</v>
      </c>
      <c r="G2921" s="1" t="s">
        <v>6765</v>
      </c>
      <c r="H2921" s="1">
        <v>4.5400001108646401E-3</v>
      </c>
      <c r="I2921" s="1" t="s">
        <v>6765</v>
      </c>
      <c r="J2921" s="1">
        <v>2.5700000696815599E-4</v>
      </c>
      <c r="K2921" s="1" t="s">
        <v>6765</v>
      </c>
      <c r="L2921" s="1">
        <v>4.0480000898241997E-3</v>
      </c>
      <c r="M2921" s="1" t="s">
        <v>6765</v>
      </c>
      <c r="N2921" s="1">
        <v>1.1490000179037499E-3</v>
      </c>
      <c r="O2921" s="1" t="s">
        <v>6765</v>
      </c>
    </row>
    <row r="2922" spans="1:15" x14ac:dyDescent="0.25">
      <c r="A2922" s="12" t="s">
        <v>2240</v>
      </c>
      <c r="B2922" s="12" t="s">
        <v>6293</v>
      </c>
      <c r="C2922" s="12" t="s">
        <v>1486</v>
      </c>
      <c r="D2922" s="12" t="s">
        <v>6294</v>
      </c>
      <c r="E2922" s="12" t="s">
        <v>2225</v>
      </c>
      <c r="F2922" s="1">
        <v>3.5899999141693102</v>
      </c>
      <c r="G2922" s="1" t="s">
        <v>6765</v>
      </c>
      <c r="H2922" s="1">
        <v>4.5400001108646401E-3</v>
      </c>
      <c r="I2922" s="1" t="s">
        <v>6765</v>
      </c>
      <c r="J2922" s="1">
        <v>2.5700000696815599E-4</v>
      </c>
      <c r="K2922" s="1" t="s">
        <v>6765</v>
      </c>
      <c r="L2922" s="1">
        <v>4.0480000898241997E-3</v>
      </c>
      <c r="M2922" s="1" t="s">
        <v>6765</v>
      </c>
      <c r="N2922" s="1">
        <v>1.1490000179037499E-3</v>
      </c>
      <c r="O2922" s="1" t="s">
        <v>6765</v>
      </c>
    </row>
    <row r="2923" spans="1:15" x14ac:dyDescent="0.25">
      <c r="A2923" s="12" t="s">
        <v>3659</v>
      </c>
      <c r="B2923" s="12" t="s">
        <v>6295</v>
      </c>
      <c r="C2923" s="12" t="s">
        <v>1486</v>
      </c>
      <c r="D2923" s="12" t="s">
        <v>6296</v>
      </c>
      <c r="E2923" s="12" t="s">
        <v>2225</v>
      </c>
      <c r="F2923" s="1">
        <v>3.5899999141693102</v>
      </c>
      <c r="G2923" s="1" t="s">
        <v>6765</v>
      </c>
      <c r="H2923" s="1">
        <v>4.5400001108646401E-3</v>
      </c>
      <c r="I2923" s="1" t="s">
        <v>6765</v>
      </c>
      <c r="J2923" s="1">
        <v>2.5700000696815599E-4</v>
      </c>
      <c r="K2923" s="1" t="s">
        <v>6765</v>
      </c>
      <c r="L2923" s="1">
        <v>4.0480000898241997E-3</v>
      </c>
      <c r="M2923" s="1" t="s">
        <v>6765</v>
      </c>
      <c r="N2923" s="1">
        <v>1.1490000179037499E-3</v>
      </c>
      <c r="O2923" s="1" t="s">
        <v>6765</v>
      </c>
    </row>
    <row r="2924" spans="1:15" x14ac:dyDescent="0.25">
      <c r="A2924" s="12" t="s">
        <v>2240</v>
      </c>
      <c r="B2924" s="12" t="s">
        <v>6297</v>
      </c>
      <c r="C2924" s="12" t="s">
        <v>1486</v>
      </c>
      <c r="D2924" s="12" t="s">
        <v>6298</v>
      </c>
      <c r="E2924" s="12" t="s">
        <v>2225</v>
      </c>
      <c r="F2924" s="1">
        <v>3.5899999141693102</v>
      </c>
      <c r="G2924" s="1" t="s">
        <v>6765</v>
      </c>
      <c r="H2924" s="1">
        <v>4.5400001108646401E-3</v>
      </c>
      <c r="I2924" s="1" t="s">
        <v>6765</v>
      </c>
      <c r="J2924" s="1">
        <v>2.5700000696815599E-4</v>
      </c>
      <c r="K2924" s="1" t="s">
        <v>6765</v>
      </c>
      <c r="L2924" s="1">
        <v>4.0480000898241997E-3</v>
      </c>
      <c r="M2924" s="1" t="s">
        <v>6765</v>
      </c>
      <c r="N2924" s="1">
        <v>1.1490000179037499E-3</v>
      </c>
      <c r="O2924" s="1" t="s">
        <v>6765</v>
      </c>
    </row>
    <row r="2925" spans="1:15" x14ac:dyDescent="0.25">
      <c r="A2925" s="12" t="s">
        <v>2240</v>
      </c>
      <c r="B2925" s="12" t="s">
        <v>6299</v>
      </c>
      <c r="C2925" s="12" t="s">
        <v>1486</v>
      </c>
      <c r="D2925" s="12" t="s">
        <v>6300</v>
      </c>
      <c r="E2925" s="12" t="s">
        <v>2225</v>
      </c>
      <c r="F2925" s="1">
        <v>3.5899999141693102</v>
      </c>
      <c r="G2925" s="1" t="s">
        <v>6765</v>
      </c>
      <c r="H2925" s="1">
        <v>4.5400001108646401E-3</v>
      </c>
      <c r="I2925" s="1" t="s">
        <v>6765</v>
      </c>
      <c r="J2925" s="1">
        <v>2.5700000696815599E-4</v>
      </c>
      <c r="K2925" s="1" t="s">
        <v>6765</v>
      </c>
      <c r="L2925" s="1">
        <v>4.0480000898241997E-3</v>
      </c>
      <c r="M2925" s="1" t="s">
        <v>6765</v>
      </c>
      <c r="N2925" s="1">
        <v>1.1490000179037499E-3</v>
      </c>
      <c r="O2925" s="1" t="s">
        <v>6765</v>
      </c>
    </row>
    <row r="2926" spans="1:15" x14ac:dyDescent="0.25">
      <c r="A2926" s="12" t="s">
        <v>2240</v>
      </c>
      <c r="B2926" s="12" t="s">
        <v>6301</v>
      </c>
      <c r="C2926" s="12" t="s">
        <v>1486</v>
      </c>
      <c r="D2926" s="12" t="s">
        <v>6302</v>
      </c>
      <c r="E2926" s="12" t="s">
        <v>2225</v>
      </c>
      <c r="F2926" s="1">
        <v>3.5899999141693102</v>
      </c>
      <c r="G2926" s="1" t="s">
        <v>6765</v>
      </c>
      <c r="H2926" s="1">
        <v>4.5400001108646401E-3</v>
      </c>
      <c r="I2926" s="1" t="s">
        <v>6765</v>
      </c>
      <c r="J2926" s="1">
        <v>2.5700000696815599E-4</v>
      </c>
      <c r="K2926" s="1" t="s">
        <v>6765</v>
      </c>
      <c r="L2926" s="1">
        <v>4.0480000898241997E-3</v>
      </c>
      <c r="M2926" s="1" t="s">
        <v>6765</v>
      </c>
      <c r="N2926" s="1">
        <v>1.1490000179037499E-3</v>
      </c>
      <c r="O2926" s="1" t="s">
        <v>6765</v>
      </c>
    </row>
    <row r="2927" spans="1:15" x14ac:dyDescent="0.25">
      <c r="A2927" s="12" t="s">
        <v>2240</v>
      </c>
      <c r="B2927" s="12" t="s">
        <v>6303</v>
      </c>
      <c r="C2927" s="12" t="s">
        <v>1486</v>
      </c>
      <c r="D2927" s="12" t="s">
        <v>6304</v>
      </c>
      <c r="E2927" s="12" t="s">
        <v>2225</v>
      </c>
      <c r="F2927" s="1">
        <v>3.5899999141693102</v>
      </c>
      <c r="G2927" s="1" t="s">
        <v>6765</v>
      </c>
      <c r="H2927" s="1">
        <v>4.5400001108646401E-3</v>
      </c>
      <c r="I2927" s="1" t="s">
        <v>6765</v>
      </c>
      <c r="J2927" s="1">
        <v>2.5700000696815599E-4</v>
      </c>
      <c r="K2927" s="1" t="s">
        <v>6765</v>
      </c>
      <c r="L2927" s="1">
        <v>4.0480000898241997E-3</v>
      </c>
      <c r="M2927" s="1" t="s">
        <v>6765</v>
      </c>
      <c r="N2927" s="1">
        <v>1.1490000179037499E-3</v>
      </c>
      <c r="O2927" s="1" t="s">
        <v>6765</v>
      </c>
    </row>
    <row r="2928" spans="1:15" x14ac:dyDescent="0.25">
      <c r="A2928" s="12" t="s">
        <v>2316</v>
      </c>
      <c r="B2928" s="12" t="s">
        <v>6305</v>
      </c>
      <c r="C2928" s="12" t="s">
        <v>1486</v>
      </c>
      <c r="D2928" s="12" t="s">
        <v>6306</v>
      </c>
      <c r="E2928" s="12" t="s">
        <v>2225</v>
      </c>
      <c r="F2928" s="1">
        <v>3.5899999141693102</v>
      </c>
      <c r="G2928" s="1" t="s">
        <v>6765</v>
      </c>
      <c r="H2928" s="1">
        <v>4.5400001108646401E-3</v>
      </c>
      <c r="I2928" s="1" t="s">
        <v>6765</v>
      </c>
      <c r="J2928" s="1">
        <v>2.5700000696815599E-4</v>
      </c>
      <c r="K2928" s="1" t="s">
        <v>6765</v>
      </c>
      <c r="L2928" s="1">
        <v>4.0480000898241997E-3</v>
      </c>
      <c r="M2928" s="1" t="s">
        <v>6765</v>
      </c>
      <c r="N2928" s="1">
        <v>1.1490000179037499E-3</v>
      </c>
      <c r="O2928" s="1" t="s">
        <v>6765</v>
      </c>
    </row>
    <row r="2929" spans="1:15" x14ac:dyDescent="0.25">
      <c r="A2929" s="12" t="s">
        <v>2240</v>
      </c>
      <c r="B2929" s="12" t="s">
        <v>6307</v>
      </c>
      <c r="C2929" s="12" t="s">
        <v>1486</v>
      </c>
      <c r="D2929" s="12" t="s">
        <v>6308</v>
      </c>
      <c r="E2929" s="12" t="s">
        <v>2225</v>
      </c>
      <c r="F2929" s="1">
        <v>3.5899999141693102</v>
      </c>
      <c r="G2929" s="1" t="s">
        <v>6765</v>
      </c>
      <c r="H2929" s="1">
        <v>4.5400001108646401E-3</v>
      </c>
      <c r="I2929" s="1" t="s">
        <v>6765</v>
      </c>
      <c r="J2929" s="1">
        <v>2.5700000696815599E-4</v>
      </c>
      <c r="K2929" s="1" t="s">
        <v>6765</v>
      </c>
      <c r="L2929" s="1">
        <v>4.0480000898241997E-3</v>
      </c>
      <c r="M2929" s="1" t="s">
        <v>6765</v>
      </c>
      <c r="N2929" s="1">
        <v>1.1490000179037499E-3</v>
      </c>
      <c r="O2929" s="1" t="s">
        <v>6765</v>
      </c>
    </row>
    <row r="2930" spans="1:15" x14ac:dyDescent="0.25">
      <c r="A2930" s="12" t="s">
        <v>2240</v>
      </c>
      <c r="B2930" s="12" t="s">
        <v>6309</v>
      </c>
      <c r="C2930" s="12" t="s">
        <v>1486</v>
      </c>
      <c r="D2930" s="12" t="s">
        <v>6310</v>
      </c>
      <c r="E2930" s="12" t="s">
        <v>2225</v>
      </c>
      <c r="F2930" s="1">
        <v>3.5899999141693102</v>
      </c>
      <c r="G2930" s="1" t="s">
        <v>6765</v>
      </c>
      <c r="H2930" s="1">
        <v>4.5400001108646401E-3</v>
      </c>
      <c r="I2930" s="1" t="s">
        <v>6765</v>
      </c>
      <c r="J2930" s="1">
        <v>2.5700000696815599E-4</v>
      </c>
      <c r="K2930" s="1" t="s">
        <v>6765</v>
      </c>
      <c r="L2930" s="1">
        <v>4.0480000898241997E-3</v>
      </c>
      <c r="M2930" s="1" t="s">
        <v>6765</v>
      </c>
      <c r="N2930" s="1">
        <v>1.1490000179037499E-3</v>
      </c>
      <c r="O2930" s="1" t="s">
        <v>6765</v>
      </c>
    </row>
    <row r="2931" spans="1:15" x14ac:dyDescent="0.25">
      <c r="A2931" s="12" t="s">
        <v>2732</v>
      </c>
      <c r="B2931" s="12" t="s">
        <v>6311</v>
      </c>
      <c r="C2931" s="12" t="s">
        <v>1486</v>
      </c>
      <c r="D2931" s="12" t="s">
        <v>6312</v>
      </c>
      <c r="E2931" s="12" t="s">
        <v>2225</v>
      </c>
      <c r="F2931" s="1">
        <v>3.5899999141693102</v>
      </c>
      <c r="G2931" s="1" t="s">
        <v>6765</v>
      </c>
      <c r="H2931" s="1">
        <v>4.5400001108646401E-3</v>
      </c>
      <c r="I2931" s="1" t="s">
        <v>6765</v>
      </c>
      <c r="J2931" s="1">
        <v>2.5700000696815599E-4</v>
      </c>
      <c r="K2931" s="1" t="s">
        <v>6765</v>
      </c>
      <c r="L2931" s="1">
        <v>4.0480000898241997E-3</v>
      </c>
      <c r="M2931" s="1" t="s">
        <v>6765</v>
      </c>
      <c r="N2931" s="1">
        <v>1.1490000179037499E-3</v>
      </c>
      <c r="O2931" s="1" t="s">
        <v>6765</v>
      </c>
    </row>
    <row r="2932" spans="1:15" x14ac:dyDescent="0.25">
      <c r="A2932" s="12" t="s">
        <v>3659</v>
      </c>
      <c r="B2932" s="12" t="s">
        <v>6313</v>
      </c>
      <c r="C2932" s="12" t="s">
        <v>1486</v>
      </c>
      <c r="D2932" s="12" t="s">
        <v>6314</v>
      </c>
      <c r="E2932" s="12" t="s">
        <v>2225</v>
      </c>
      <c r="F2932" s="1">
        <v>3.5899999141693102</v>
      </c>
      <c r="G2932" s="1" t="s">
        <v>6765</v>
      </c>
      <c r="H2932" s="1">
        <v>4.5400001108646401E-3</v>
      </c>
      <c r="I2932" s="1" t="s">
        <v>6765</v>
      </c>
      <c r="J2932" s="1">
        <v>2.5700000696815599E-4</v>
      </c>
      <c r="K2932" s="1" t="s">
        <v>6765</v>
      </c>
      <c r="L2932" s="1">
        <v>4.0480000898241997E-3</v>
      </c>
      <c r="M2932" s="1" t="s">
        <v>6765</v>
      </c>
      <c r="N2932" s="1">
        <v>1.1490000179037499E-3</v>
      </c>
      <c r="O2932" s="1" t="s">
        <v>6765</v>
      </c>
    </row>
    <row r="2933" spans="1:15" x14ac:dyDescent="0.25">
      <c r="A2933" s="12" t="s">
        <v>2732</v>
      </c>
      <c r="B2933" s="12" t="s">
        <v>6315</v>
      </c>
      <c r="C2933" s="12" t="s">
        <v>1486</v>
      </c>
      <c r="D2933" s="12" t="s">
        <v>6316</v>
      </c>
      <c r="E2933" s="12" t="s">
        <v>2225</v>
      </c>
      <c r="F2933" s="1">
        <v>3.5899999141693102</v>
      </c>
      <c r="G2933" s="1" t="s">
        <v>6765</v>
      </c>
      <c r="H2933" s="1">
        <v>4.5400001108646401E-3</v>
      </c>
      <c r="I2933" s="1" t="s">
        <v>6765</v>
      </c>
      <c r="J2933" s="1">
        <v>2.5700000696815599E-4</v>
      </c>
      <c r="K2933" s="1" t="s">
        <v>6765</v>
      </c>
      <c r="L2933" s="1">
        <v>4.0480000898241997E-3</v>
      </c>
      <c r="M2933" s="1" t="s">
        <v>6765</v>
      </c>
      <c r="N2933" s="1">
        <v>1.1490000179037499E-3</v>
      </c>
      <c r="O2933" s="1" t="s">
        <v>6765</v>
      </c>
    </row>
    <row r="2934" spans="1:15" x14ac:dyDescent="0.25">
      <c r="A2934" s="12" t="s">
        <v>2316</v>
      </c>
      <c r="B2934" s="12" t="s">
        <v>6317</v>
      </c>
      <c r="C2934" s="12" t="s">
        <v>1486</v>
      </c>
      <c r="D2934" s="12" t="s">
        <v>6318</v>
      </c>
      <c r="E2934" s="12" t="s">
        <v>2225</v>
      </c>
      <c r="F2934" s="1">
        <v>3.5899999141693102</v>
      </c>
      <c r="G2934" s="1" t="s">
        <v>6765</v>
      </c>
      <c r="H2934" s="1">
        <v>4.5400001108646401E-3</v>
      </c>
      <c r="I2934" s="1" t="s">
        <v>6765</v>
      </c>
      <c r="J2934" s="1">
        <v>2.5700000696815599E-4</v>
      </c>
      <c r="K2934" s="1" t="s">
        <v>6765</v>
      </c>
      <c r="L2934" s="1">
        <v>4.0480000898241997E-3</v>
      </c>
      <c r="M2934" s="1" t="s">
        <v>6765</v>
      </c>
      <c r="N2934" s="1">
        <v>1.1490000179037499E-3</v>
      </c>
      <c r="O2934" s="1" t="s">
        <v>6765</v>
      </c>
    </row>
    <row r="2935" spans="1:15" x14ac:dyDescent="0.25">
      <c r="A2935" s="12" t="s">
        <v>2240</v>
      </c>
      <c r="B2935" s="12" t="s">
        <v>6319</v>
      </c>
      <c r="C2935" s="12" t="s">
        <v>1486</v>
      </c>
      <c r="D2935" s="12" t="s">
        <v>6320</v>
      </c>
      <c r="E2935" s="12" t="s">
        <v>2225</v>
      </c>
      <c r="F2935" s="1">
        <v>3.5899999141693102</v>
      </c>
      <c r="G2935" s="1" t="s">
        <v>6765</v>
      </c>
      <c r="H2935" s="1">
        <v>4.5400001108646401E-3</v>
      </c>
      <c r="I2935" s="1" t="s">
        <v>6765</v>
      </c>
      <c r="J2935" s="1">
        <v>2.5700000696815599E-4</v>
      </c>
      <c r="K2935" s="1" t="s">
        <v>6765</v>
      </c>
      <c r="L2935" s="1">
        <v>4.0480000898241997E-3</v>
      </c>
      <c r="M2935" s="1" t="s">
        <v>6765</v>
      </c>
      <c r="N2935" s="1">
        <v>1.1490000179037499E-3</v>
      </c>
      <c r="O2935" s="1" t="s">
        <v>6765</v>
      </c>
    </row>
    <row r="2936" spans="1:15" x14ac:dyDescent="0.25">
      <c r="A2936" s="12" t="s">
        <v>2316</v>
      </c>
      <c r="B2936" s="12" t="s">
        <v>6321</v>
      </c>
      <c r="C2936" s="12" t="s">
        <v>1486</v>
      </c>
      <c r="D2936" s="12" t="s">
        <v>6322</v>
      </c>
      <c r="E2936" s="12" t="s">
        <v>2225</v>
      </c>
      <c r="F2936" s="1">
        <v>3.5899999141693102</v>
      </c>
      <c r="G2936" s="1" t="s">
        <v>6765</v>
      </c>
      <c r="H2936" s="1">
        <v>4.5400001108646401E-3</v>
      </c>
      <c r="I2936" s="1" t="s">
        <v>6765</v>
      </c>
      <c r="J2936" s="1">
        <v>2.5700000696815599E-4</v>
      </c>
      <c r="K2936" s="1" t="s">
        <v>6765</v>
      </c>
      <c r="L2936" s="1">
        <v>4.0480000898241997E-3</v>
      </c>
      <c r="M2936" s="1" t="s">
        <v>6765</v>
      </c>
      <c r="N2936" s="1">
        <v>1.1490000179037499E-3</v>
      </c>
      <c r="O2936" s="1" t="s">
        <v>6765</v>
      </c>
    </row>
    <row r="2937" spans="1:15" x14ac:dyDescent="0.25">
      <c r="A2937" s="12" t="s">
        <v>2316</v>
      </c>
      <c r="B2937" s="12" t="s">
        <v>6323</v>
      </c>
      <c r="C2937" s="12" t="s">
        <v>1486</v>
      </c>
      <c r="D2937" s="12" t="s">
        <v>6324</v>
      </c>
      <c r="E2937" s="12" t="s">
        <v>2225</v>
      </c>
      <c r="F2937" s="1">
        <v>3.5899999141693102</v>
      </c>
      <c r="G2937" s="1" t="s">
        <v>6765</v>
      </c>
      <c r="H2937" s="1">
        <v>4.5400001108646401E-3</v>
      </c>
      <c r="I2937" s="1" t="s">
        <v>6765</v>
      </c>
      <c r="J2937" s="1">
        <v>2.5700000696815599E-4</v>
      </c>
      <c r="K2937" s="1" t="s">
        <v>6765</v>
      </c>
      <c r="L2937" s="1">
        <v>4.0480000898241997E-3</v>
      </c>
      <c r="M2937" s="1" t="s">
        <v>6765</v>
      </c>
      <c r="N2937" s="1">
        <v>1.1490000179037499E-3</v>
      </c>
      <c r="O2937" s="1" t="s">
        <v>6765</v>
      </c>
    </row>
    <row r="2938" spans="1:15" x14ac:dyDescent="0.25">
      <c r="A2938" s="12" t="s">
        <v>2240</v>
      </c>
      <c r="B2938" s="12" t="s">
        <v>6325</v>
      </c>
      <c r="C2938" s="12" t="s">
        <v>1486</v>
      </c>
      <c r="D2938" s="12" t="s">
        <v>6326</v>
      </c>
      <c r="E2938" s="12" t="s">
        <v>2225</v>
      </c>
      <c r="F2938" s="1">
        <v>3.5899999141693102</v>
      </c>
      <c r="G2938" s="1" t="s">
        <v>6765</v>
      </c>
      <c r="H2938" s="1">
        <v>4.5400001108646401E-3</v>
      </c>
      <c r="I2938" s="1" t="s">
        <v>6765</v>
      </c>
      <c r="J2938" s="1">
        <v>2.5700000696815599E-4</v>
      </c>
      <c r="K2938" s="1" t="s">
        <v>6765</v>
      </c>
      <c r="L2938" s="1">
        <v>4.0480000898241997E-3</v>
      </c>
      <c r="M2938" s="1" t="s">
        <v>6765</v>
      </c>
      <c r="N2938" s="1">
        <v>1.1490000179037499E-3</v>
      </c>
      <c r="O2938" s="1" t="s">
        <v>6765</v>
      </c>
    </row>
    <row r="2939" spans="1:15" x14ac:dyDescent="0.25">
      <c r="A2939" s="12" t="s">
        <v>2732</v>
      </c>
      <c r="B2939" s="12" t="s">
        <v>6327</v>
      </c>
      <c r="C2939" s="12" t="s">
        <v>1486</v>
      </c>
      <c r="D2939" s="12" t="s">
        <v>6328</v>
      </c>
      <c r="E2939" s="12" t="s">
        <v>2225</v>
      </c>
      <c r="F2939" s="1">
        <v>3.5899999141693102</v>
      </c>
      <c r="G2939" s="1" t="s">
        <v>6765</v>
      </c>
      <c r="H2939" s="1">
        <v>4.5400001108646401E-3</v>
      </c>
      <c r="I2939" s="1" t="s">
        <v>6765</v>
      </c>
      <c r="J2939" s="1">
        <v>2.5700000696815599E-4</v>
      </c>
      <c r="K2939" s="1" t="s">
        <v>6765</v>
      </c>
      <c r="L2939" s="1">
        <v>4.0480000898241997E-3</v>
      </c>
      <c r="M2939" s="1" t="s">
        <v>6765</v>
      </c>
      <c r="N2939" s="1">
        <v>1.1490000179037499E-3</v>
      </c>
      <c r="O2939" s="1" t="s">
        <v>6765</v>
      </c>
    </row>
    <row r="2940" spans="1:15" x14ac:dyDescent="0.25">
      <c r="A2940" s="12" t="s">
        <v>2732</v>
      </c>
      <c r="B2940" s="12" t="s">
        <v>6329</v>
      </c>
      <c r="C2940" s="12" t="s">
        <v>1486</v>
      </c>
      <c r="D2940" s="12" t="s">
        <v>6330</v>
      </c>
      <c r="E2940" s="12" t="s">
        <v>2225</v>
      </c>
      <c r="F2940" s="1">
        <v>3.5899999141693102</v>
      </c>
      <c r="G2940" s="1" t="s">
        <v>6765</v>
      </c>
      <c r="H2940" s="1">
        <v>4.5400001108646401E-3</v>
      </c>
      <c r="I2940" s="1" t="s">
        <v>6765</v>
      </c>
      <c r="J2940" s="1">
        <v>2.5700000696815599E-4</v>
      </c>
      <c r="K2940" s="1" t="s">
        <v>6765</v>
      </c>
      <c r="L2940" s="1">
        <v>4.0480000898241997E-3</v>
      </c>
      <c r="M2940" s="1" t="s">
        <v>6765</v>
      </c>
      <c r="N2940" s="1">
        <v>1.1490000179037499E-3</v>
      </c>
      <c r="O2940" s="1" t="s">
        <v>6765</v>
      </c>
    </row>
    <row r="2941" spans="1:15" x14ac:dyDescent="0.25">
      <c r="A2941" s="12" t="s">
        <v>3659</v>
      </c>
      <c r="B2941" s="12" t="s">
        <v>6331</v>
      </c>
      <c r="C2941" s="12" t="s">
        <v>1486</v>
      </c>
      <c r="D2941" s="12" t="s">
        <v>6332</v>
      </c>
      <c r="E2941" s="12" t="s">
        <v>2225</v>
      </c>
      <c r="F2941" s="1">
        <v>3.5899999141693102</v>
      </c>
      <c r="G2941" s="1" t="s">
        <v>6765</v>
      </c>
      <c r="H2941" s="1">
        <v>4.5400001108646401E-3</v>
      </c>
      <c r="I2941" s="1" t="s">
        <v>6765</v>
      </c>
      <c r="J2941" s="1">
        <v>2.5700000696815599E-4</v>
      </c>
      <c r="K2941" s="1" t="s">
        <v>6765</v>
      </c>
      <c r="L2941" s="1">
        <v>4.0480000898241997E-3</v>
      </c>
      <c r="M2941" s="1" t="s">
        <v>6765</v>
      </c>
      <c r="N2941" s="1">
        <v>1.1490000179037499E-3</v>
      </c>
      <c r="O2941" s="1" t="s">
        <v>6765</v>
      </c>
    </row>
    <row r="2942" spans="1:15" x14ac:dyDescent="0.25">
      <c r="A2942" s="12" t="s">
        <v>2240</v>
      </c>
      <c r="B2942" s="12" t="s">
        <v>6333</v>
      </c>
      <c r="C2942" s="12" t="s">
        <v>1486</v>
      </c>
      <c r="D2942" s="12" t="s">
        <v>6334</v>
      </c>
      <c r="E2942" s="12" t="s">
        <v>2225</v>
      </c>
      <c r="F2942" s="1">
        <v>3.5899999141693102</v>
      </c>
      <c r="G2942" s="1" t="s">
        <v>6765</v>
      </c>
      <c r="H2942" s="1">
        <v>4.5400001108646401E-3</v>
      </c>
      <c r="I2942" s="1" t="s">
        <v>6765</v>
      </c>
      <c r="J2942" s="1">
        <v>2.5700000696815599E-4</v>
      </c>
      <c r="K2942" s="1" t="s">
        <v>6765</v>
      </c>
      <c r="L2942" s="1">
        <v>4.0480000898241997E-3</v>
      </c>
      <c r="M2942" s="1" t="s">
        <v>6765</v>
      </c>
      <c r="N2942" s="1">
        <v>1.1490000179037499E-3</v>
      </c>
      <c r="O2942" s="1" t="s">
        <v>6765</v>
      </c>
    </row>
    <row r="2943" spans="1:15" x14ac:dyDescent="0.25">
      <c r="A2943" s="12" t="s">
        <v>2316</v>
      </c>
      <c r="B2943" s="12" t="s">
        <v>6335</v>
      </c>
      <c r="C2943" s="12" t="s">
        <v>1486</v>
      </c>
      <c r="D2943" s="12" t="s">
        <v>6336</v>
      </c>
      <c r="E2943" s="12" t="s">
        <v>2225</v>
      </c>
      <c r="F2943" s="1">
        <v>3.5899999141693102</v>
      </c>
      <c r="G2943" s="1" t="s">
        <v>6765</v>
      </c>
      <c r="H2943" s="1">
        <v>4.5400001108646401E-3</v>
      </c>
      <c r="I2943" s="1" t="s">
        <v>6765</v>
      </c>
      <c r="J2943" s="1">
        <v>2.5700000696815599E-4</v>
      </c>
      <c r="K2943" s="1" t="s">
        <v>6765</v>
      </c>
      <c r="L2943" s="1">
        <v>4.0480000898241997E-3</v>
      </c>
      <c r="M2943" s="1" t="s">
        <v>6765</v>
      </c>
      <c r="N2943" s="1">
        <v>1.1490000179037499E-3</v>
      </c>
      <c r="O2943" s="1" t="s">
        <v>6765</v>
      </c>
    </row>
    <row r="2944" spans="1:15" x14ac:dyDescent="0.25">
      <c r="A2944" s="12" t="s">
        <v>2732</v>
      </c>
      <c r="B2944" s="12" t="s">
        <v>6337</v>
      </c>
      <c r="C2944" s="12" t="s">
        <v>1486</v>
      </c>
      <c r="D2944" s="12" t="s">
        <v>6338</v>
      </c>
      <c r="E2944" s="12" t="s">
        <v>2225</v>
      </c>
      <c r="F2944" s="1">
        <v>3.5899999141693102</v>
      </c>
      <c r="G2944" s="1" t="s">
        <v>6765</v>
      </c>
      <c r="H2944" s="1">
        <v>4.5400001108646401E-3</v>
      </c>
      <c r="I2944" s="1" t="s">
        <v>6765</v>
      </c>
      <c r="J2944" s="1">
        <v>2.5700000696815599E-4</v>
      </c>
      <c r="K2944" s="1" t="s">
        <v>6765</v>
      </c>
      <c r="L2944" s="1">
        <v>4.0480000898241997E-3</v>
      </c>
      <c r="M2944" s="1" t="s">
        <v>6765</v>
      </c>
      <c r="N2944" s="1">
        <v>1.1490000179037499E-3</v>
      </c>
      <c r="O2944" s="1" t="s">
        <v>6765</v>
      </c>
    </row>
    <row r="2945" spans="1:15" x14ac:dyDescent="0.25">
      <c r="A2945" s="12" t="s">
        <v>3659</v>
      </c>
      <c r="B2945" s="12" t="s">
        <v>6339</v>
      </c>
      <c r="C2945" s="12" t="s">
        <v>1486</v>
      </c>
      <c r="D2945" s="12" t="s">
        <v>6340</v>
      </c>
      <c r="E2945" s="12" t="s">
        <v>2225</v>
      </c>
      <c r="F2945" s="1">
        <v>3.5899999141693102</v>
      </c>
      <c r="G2945" s="1" t="s">
        <v>6765</v>
      </c>
      <c r="H2945" s="1">
        <v>4.5400001108646401E-3</v>
      </c>
      <c r="I2945" s="1" t="s">
        <v>6765</v>
      </c>
      <c r="J2945" s="1">
        <v>2.5700000696815599E-4</v>
      </c>
      <c r="K2945" s="1" t="s">
        <v>6765</v>
      </c>
      <c r="L2945" s="1">
        <v>4.0480000898241997E-3</v>
      </c>
      <c r="M2945" s="1" t="s">
        <v>6765</v>
      </c>
      <c r="N2945" s="1">
        <v>1.1490000179037499E-3</v>
      </c>
      <c r="O2945" s="1" t="s">
        <v>6765</v>
      </c>
    </row>
    <row r="2946" spans="1:15" x14ac:dyDescent="0.25">
      <c r="A2946" s="12" t="s">
        <v>2732</v>
      </c>
      <c r="B2946" s="12" t="s">
        <v>6341</v>
      </c>
      <c r="C2946" s="12" t="s">
        <v>1486</v>
      </c>
      <c r="D2946" s="12" t="s">
        <v>6342</v>
      </c>
      <c r="E2946" s="12" t="s">
        <v>2225</v>
      </c>
      <c r="F2946" s="1">
        <v>3.5899999141693102</v>
      </c>
      <c r="G2946" s="1" t="s">
        <v>6765</v>
      </c>
      <c r="H2946" s="1">
        <v>4.5400001108646401E-3</v>
      </c>
      <c r="I2946" s="1" t="s">
        <v>6765</v>
      </c>
      <c r="J2946" s="1">
        <v>2.5700000696815599E-4</v>
      </c>
      <c r="K2946" s="1" t="s">
        <v>6765</v>
      </c>
      <c r="L2946" s="1">
        <v>4.0480000898241997E-3</v>
      </c>
      <c r="M2946" s="1" t="s">
        <v>6765</v>
      </c>
      <c r="N2946" s="1">
        <v>1.1490000179037499E-3</v>
      </c>
      <c r="O2946" s="1" t="s">
        <v>6765</v>
      </c>
    </row>
    <row r="2947" spans="1:15" x14ac:dyDescent="0.25">
      <c r="A2947" s="12" t="s">
        <v>1015</v>
      </c>
      <c r="B2947" s="12" t="s">
        <v>6343</v>
      </c>
      <c r="C2947" s="12" t="s">
        <v>1486</v>
      </c>
      <c r="D2947" s="12" t="s">
        <v>6344</v>
      </c>
      <c r="E2947" s="12" t="s">
        <v>2225</v>
      </c>
      <c r="F2947" s="1">
        <v>3.5899999141693102</v>
      </c>
      <c r="G2947" s="1" t="s">
        <v>6765</v>
      </c>
      <c r="H2947" s="1">
        <v>4.5400001108646401E-3</v>
      </c>
      <c r="I2947" s="1" t="s">
        <v>6765</v>
      </c>
      <c r="J2947" s="1">
        <v>2.5700000696815599E-4</v>
      </c>
      <c r="K2947" s="1" t="s">
        <v>6765</v>
      </c>
      <c r="L2947" s="1">
        <v>4.0480000898241997E-3</v>
      </c>
      <c r="M2947" s="1" t="s">
        <v>6765</v>
      </c>
      <c r="N2947" s="1">
        <v>1.1490000179037499E-3</v>
      </c>
      <c r="O2947" s="1" t="s">
        <v>6765</v>
      </c>
    </row>
    <row r="2948" spans="1:15" x14ac:dyDescent="0.25">
      <c r="A2948" s="12" t="s">
        <v>2316</v>
      </c>
      <c r="B2948" s="12" t="s">
        <v>6345</v>
      </c>
      <c r="C2948" s="12" t="s">
        <v>1486</v>
      </c>
      <c r="D2948" s="12" t="s">
        <v>6346</v>
      </c>
      <c r="E2948" s="12" t="s">
        <v>2225</v>
      </c>
      <c r="F2948" s="1">
        <v>3.5899999141693102</v>
      </c>
      <c r="G2948" s="1" t="s">
        <v>6765</v>
      </c>
      <c r="H2948" s="1">
        <v>4.5400001108646401E-3</v>
      </c>
      <c r="I2948" s="1" t="s">
        <v>6765</v>
      </c>
      <c r="J2948" s="1">
        <v>2.5700000696815599E-4</v>
      </c>
      <c r="K2948" s="1" t="s">
        <v>6765</v>
      </c>
      <c r="L2948" s="1">
        <v>4.0480000898241997E-3</v>
      </c>
      <c r="M2948" s="1" t="s">
        <v>6765</v>
      </c>
      <c r="N2948" s="1">
        <v>1.1490000179037499E-3</v>
      </c>
      <c r="O2948" s="1" t="s">
        <v>6765</v>
      </c>
    </row>
    <row r="2949" spans="1:15" x14ac:dyDescent="0.25">
      <c r="A2949" s="12" t="s">
        <v>3659</v>
      </c>
      <c r="B2949" s="12" t="s">
        <v>6347</v>
      </c>
      <c r="C2949" s="12" t="s">
        <v>1486</v>
      </c>
      <c r="D2949" s="12" t="s">
        <v>6348</v>
      </c>
      <c r="E2949" s="12" t="s">
        <v>2225</v>
      </c>
      <c r="F2949" s="1">
        <v>3.5899999141693102</v>
      </c>
      <c r="G2949" s="1" t="s">
        <v>6765</v>
      </c>
      <c r="H2949" s="1">
        <v>4.5400001108646401E-3</v>
      </c>
      <c r="I2949" s="1" t="s">
        <v>6765</v>
      </c>
      <c r="J2949" s="1">
        <v>2.5700000696815599E-4</v>
      </c>
      <c r="K2949" s="1" t="s">
        <v>6765</v>
      </c>
      <c r="L2949" s="1">
        <v>4.0480000898241997E-3</v>
      </c>
      <c r="M2949" s="1" t="s">
        <v>6765</v>
      </c>
      <c r="N2949" s="1">
        <v>1.1490000179037499E-3</v>
      </c>
      <c r="O2949" s="1" t="s">
        <v>6765</v>
      </c>
    </row>
    <row r="2950" spans="1:15" x14ac:dyDescent="0.25">
      <c r="A2950" s="12" t="s">
        <v>2732</v>
      </c>
      <c r="B2950" s="12" t="s">
        <v>6349</v>
      </c>
      <c r="C2950" s="12" t="s">
        <v>1486</v>
      </c>
      <c r="D2950" s="12" t="s">
        <v>6350</v>
      </c>
      <c r="E2950" s="12" t="s">
        <v>2225</v>
      </c>
      <c r="F2950" s="1">
        <v>3.5899999141693102</v>
      </c>
      <c r="G2950" s="1" t="s">
        <v>6765</v>
      </c>
      <c r="H2950" s="1">
        <v>4.5400001108646401E-3</v>
      </c>
      <c r="I2950" s="1" t="s">
        <v>6765</v>
      </c>
      <c r="J2950" s="1">
        <v>2.5700000696815599E-4</v>
      </c>
      <c r="K2950" s="1" t="s">
        <v>6765</v>
      </c>
      <c r="L2950" s="1">
        <v>4.0480000898241997E-3</v>
      </c>
      <c r="M2950" s="1" t="s">
        <v>6765</v>
      </c>
      <c r="N2950" s="1">
        <v>1.1490000179037499E-3</v>
      </c>
      <c r="O2950" s="1" t="s">
        <v>6765</v>
      </c>
    </row>
    <row r="2951" spans="1:15" x14ac:dyDescent="0.25">
      <c r="A2951" s="12" t="s">
        <v>2732</v>
      </c>
      <c r="B2951" s="12" t="s">
        <v>6351</v>
      </c>
      <c r="C2951" s="12" t="s">
        <v>1486</v>
      </c>
      <c r="D2951" s="12" t="s">
        <v>6352</v>
      </c>
      <c r="E2951" s="12" t="s">
        <v>2225</v>
      </c>
      <c r="F2951" s="1">
        <v>3.5899999141693102</v>
      </c>
      <c r="G2951" s="1" t="s">
        <v>6765</v>
      </c>
      <c r="H2951" s="1">
        <v>4.5400001108646401E-3</v>
      </c>
      <c r="I2951" s="1" t="s">
        <v>6765</v>
      </c>
      <c r="J2951" s="1">
        <v>2.5700000696815599E-4</v>
      </c>
      <c r="K2951" s="1" t="s">
        <v>6765</v>
      </c>
      <c r="L2951" s="1">
        <v>4.0480000898241997E-3</v>
      </c>
      <c r="M2951" s="1" t="s">
        <v>6765</v>
      </c>
      <c r="N2951" s="1">
        <v>1.1490000179037499E-3</v>
      </c>
      <c r="O2951" s="1" t="s">
        <v>6765</v>
      </c>
    </row>
    <row r="2952" spans="1:15" x14ac:dyDescent="0.25">
      <c r="A2952" s="12" t="s">
        <v>2732</v>
      </c>
      <c r="B2952" s="12" t="s">
        <v>6353</v>
      </c>
      <c r="C2952" s="12" t="s">
        <v>1486</v>
      </c>
      <c r="D2952" s="12" t="s">
        <v>6354</v>
      </c>
      <c r="E2952" s="12" t="s">
        <v>2225</v>
      </c>
      <c r="F2952" s="1">
        <v>3.5899999141693102</v>
      </c>
      <c r="G2952" s="1" t="s">
        <v>6765</v>
      </c>
      <c r="H2952" s="1">
        <v>4.5400001108646401E-3</v>
      </c>
      <c r="I2952" s="1" t="s">
        <v>6765</v>
      </c>
      <c r="J2952" s="1">
        <v>2.5700000696815599E-4</v>
      </c>
      <c r="K2952" s="1" t="s">
        <v>6765</v>
      </c>
      <c r="L2952" s="1">
        <v>4.0480000898241997E-3</v>
      </c>
      <c r="M2952" s="1" t="s">
        <v>6765</v>
      </c>
      <c r="N2952" s="1">
        <v>1.1490000179037499E-3</v>
      </c>
      <c r="O2952" s="1" t="s">
        <v>6765</v>
      </c>
    </row>
    <row r="2953" spans="1:15" x14ac:dyDescent="0.25">
      <c r="A2953" s="12" t="s">
        <v>2732</v>
      </c>
      <c r="B2953" s="12" t="s">
        <v>6355</v>
      </c>
      <c r="C2953" s="12" t="s">
        <v>1486</v>
      </c>
      <c r="D2953" s="12" t="s">
        <v>6356</v>
      </c>
      <c r="E2953" s="12" t="s">
        <v>2225</v>
      </c>
      <c r="F2953" s="1">
        <v>3.5899999141693102</v>
      </c>
      <c r="G2953" s="1" t="s">
        <v>6765</v>
      </c>
      <c r="H2953" s="1">
        <v>4.5400001108646401E-3</v>
      </c>
      <c r="I2953" s="1" t="s">
        <v>6765</v>
      </c>
      <c r="J2953" s="1">
        <v>2.5700000696815599E-4</v>
      </c>
      <c r="K2953" s="1" t="s">
        <v>6765</v>
      </c>
      <c r="L2953" s="1">
        <v>4.0480000898241997E-3</v>
      </c>
      <c r="M2953" s="1" t="s">
        <v>6765</v>
      </c>
      <c r="N2953" s="1">
        <v>1.1490000179037499E-3</v>
      </c>
      <c r="O2953" s="1" t="s">
        <v>6765</v>
      </c>
    </row>
    <row r="2954" spans="1:15" x14ac:dyDescent="0.25">
      <c r="A2954" s="12" t="s">
        <v>3659</v>
      </c>
      <c r="B2954" s="12" t="s">
        <v>6357</v>
      </c>
      <c r="C2954" s="12" t="s">
        <v>1486</v>
      </c>
      <c r="D2954" s="12" t="s">
        <v>6358</v>
      </c>
      <c r="E2954" s="12" t="s">
        <v>2225</v>
      </c>
      <c r="F2954" s="1">
        <v>3.5899999141693102</v>
      </c>
      <c r="G2954" s="1" t="s">
        <v>6765</v>
      </c>
      <c r="H2954" s="1">
        <v>4.5400001108646401E-3</v>
      </c>
      <c r="I2954" s="1" t="s">
        <v>6765</v>
      </c>
      <c r="J2954" s="1">
        <v>2.5700000696815599E-4</v>
      </c>
      <c r="K2954" s="1" t="s">
        <v>6765</v>
      </c>
      <c r="L2954" s="1">
        <v>4.0480000898241997E-3</v>
      </c>
      <c r="M2954" s="1" t="s">
        <v>6765</v>
      </c>
      <c r="N2954" s="1">
        <v>1.1490000179037499E-3</v>
      </c>
      <c r="O2954" s="1" t="s">
        <v>6765</v>
      </c>
    </row>
    <row r="2955" spans="1:15" x14ac:dyDescent="0.25">
      <c r="A2955" s="12" t="s">
        <v>3111</v>
      </c>
      <c r="B2955" s="12" t="s">
        <v>6359</v>
      </c>
      <c r="C2955" s="12" t="s">
        <v>1480</v>
      </c>
      <c r="D2955" s="12" t="s">
        <v>1618</v>
      </c>
      <c r="E2955" s="12" t="s">
        <v>2225</v>
      </c>
      <c r="F2955" s="1">
        <v>3.5899999141693102</v>
      </c>
      <c r="G2955" s="1" t="s">
        <v>6765</v>
      </c>
      <c r="H2955" s="1">
        <v>4.5400001108646401E-3</v>
      </c>
      <c r="I2955" s="1" t="s">
        <v>6765</v>
      </c>
      <c r="J2955" s="1">
        <v>2.5700000696815599E-4</v>
      </c>
      <c r="K2955" s="1" t="s">
        <v>6765</v>
      </c>
      <c r="L2955" s="1">
        <v>4.0480000898241997E-3</v>
      </c>
      <c r="M2955" s="1" t="s">
        <v>6765</v>
      </c>
      <c r="N2955" s="1">
        <v>1.1490000179037499E-3</v>
      </c>
      <c r="O2955" s="1" t="s">
        <v>6765</v>
      </c>
    </row>
    <row r="2956" spans="1:15" x14ac:dyDescent="0.25">
      <c r="A2956" s="12" t="s">
        <v>3111</v>
      </c>
      <c r="B2956" s="12" t="s">
        <v>6360</v>
      </c>
      <c r="C2956" s="12" t="s">
        <v>1480</v>
      </c>
      <c r="D2956" s="12" t="s">
        <v>6361</v>
      </c>
      <c r="E2956" s="12" t="s">
        <v>2225</v>
      </c>
      <c r="F2956" s="1">
        <v>3.5899999141693102</v>
      </c>
      <c r="G2956" s="1" t="s">
        <v>6765</v>
      </c>
      <c r="H2956" s="1">
        <v>4.5400001108646401E-3</v>
      </c>
      <c r="I2956" s="1" t="s">
        <v>6765</v>
      </c>
      <c r="J2956" s="1">
        <v>2.5700000696815599E-4</v>
      </c>
      <c r="K2956" s="1" t="s">
        <v>6765</v>
      </c>
      <c r="L2956" s="1">
        <v>4.0480000898241997E-3</v>
      </c>
      <c r="M2956" s="1" t="s">
        <v>6765</v>
      </c>
      <c r="N2956" s="1">
        <v>1.1490000179037499E-3</v>
      </c>
      <c r="O2956" s="1" t="s">
        <v>6765</v>
      </c>
    </row>
    <row r="2957" spans="1:15" x14ac:dyDescent="0.25">
      <c r="A2957" s="12" t="s">
        <v>3111</v>
      </c>
      <c r="B2957" s="12" t="s">
        <v>6362</v>
      </c>
      <c r="C2957" s="12" t="s">
        <v>1480</v>
      </c>
      <c r="D2957" s="12" t="s">
        <v>1665</v>
      </c>
      <c r="E2957" s="12" t="s">
        <v>2225</v>
      </c>
      <c r="F2957" s="1">
        <v>3.5899999141693102</v>
      </c>
      <c r="G2957" s="1" t="s">
        <v>6765</v>
      </c>
      <c r="H2957" s="1">
        <v>4.5400001108646401E-3</v>
      </c>
      <c r="I2957" s="1" t="s">
        <v>6765</v>
      </c>
      <c r="J2957" s="1">
        <v>2.5700000696815599E-4</v>
      </c>
      <c r="K2957" s="1" t="s">
        <v>6765</v>
      </c>
      <c r="L2957" s="1">
        <v>4.0480000898241997E-3</v>
      </c>
      <c r="M2957" s="1" t="s">
        <v>6765</v>
      </c>
      <c r="N2957" s="1">
        <v>1.1490000179037499E-3</v>
      </c>
      <c r="O2957" s="1" t="s">
        <v>6765</v>
      </c>
    </row>
    <row r="2958" spans="1:15" x14ac:dyDescent="0.25">
      <c r="A2958" s="12" t="s">
        <v>6363</v>
      </c>
      <c r="B2958" s="12" t="s">
        <v>6364</v>
      </c>
      <c r="C2958" s="12" t="s">
        <v>1480</v>
      </c>
      <c r="D2958" s="12" t="s">
        <v>6365</v>
      </c>
      <c r="E2958" s="12" t="s">
        <v>2225</v>
      </c>
      <c r="F2958" s="1">
        <v>3.5899999141693102</v>
      </c>
      <c r="G2958" s="1" t="s">
        <v>6765</v>
      </c>
      <c r="H2958" s="1">
        <v>4.5400001108646401E-3</v>
      </c>
      <c r="I2958" s="1" t="s">
        <v>6765</v>
      </c>
      <c r="J2958" s="1">
        <v>2.5700000696815599E-4</v>
      </c>
      <c r="K2958" s="1" t="s">
        <v>6765</v>
      </c>
      <c r="L2958" s="1">
        <v>4.0480000898241997E-3</v>
      </c>
      <c r="M2958" s="1" t="s">
        <v>6765</v>
      </c>
      <c r="N2958" s="1">
        <v>1.1490000179037499E-3</v>
      </c>
      <c r="O2958" s="1" t="s">
        <v>6765</v>
      </c>
    </row>
    <row r="2959" spans="1:15" x14ac:dyDescent="0.25">
      <c r="A2959" s="12" t="s">
        <v>5339</v>
      </c>
      <c r="B2959" s="12" t="s">
        <v>6366</v>
      </c>
      <c r="C2959" s="12" t="s">
        <v>1480</v>
      </c>
      <c r="D2959" s="12" t="s">
        <v>6367</v>
      </c>
      <c r="E2959" s="12" t="s">
        <v>2225</v>
      </c>
      <c r="F2959" s="1">
        <v>3.5899999141693102</v>
      </c>
      <c r="G2959" s="1" t="s">
        <v>6765</v>
      </c>
      <c r="H2959" s="1">
        <v>4.5400001108646401E-3</v>
      </c>
      <c r="I2959" s="1" t="s">
        <v>6765</v>
      </c>
      <c r="J2959" s="1">
        <v>2.5700000696815599E-4</v>
      </c>
      <c r="K2959" s="1" t="s">
        <v>6765</v>
      </c>
      <c r="L2959" s="1">
        <v>4.0480000898241997E-3</v>
      </c>
      <c r="M2959" s="1" t="s">
        <v>6765</v>
      </c>
      <c r="N2959" s="1">
        <v>1.1490000179037499E-3</v>
      </c>
      <c r="O2959" s="1" t="s">
        <v>6765</v>
      </c>
    </row>
    <row r="2960" spans="1:15" x14ac:dyDescent="0.25">
      <c r="A2960" s="12" t="s">
        <v>5339</v>
      </c>
      <c r="B2960" s="12" t="s">
        <v>6368</v>
      </c>
      <c r="C2960" s="12" t="s">
        <v>1480</v>
      </c>
      <c r="D2960" s="12" t="s">
        <v>1553</v>
      </c>
      <c r="E2960" s="12" t="s">
        <v>2225</v>
      </c>
      <c r="F2960" s="1">
        <v>3.5899999141693102</v>
      </c>
      <c r="G2960" s="1" t="s">
        <v>6765</v>
      </c>
      <c r="H2960" s="1">
        <v>4.5400001108646401E-3</v>
      </c>
      <c r="I2960" s="1" t="s">
        <v>6765</v>
      </c>
      <c r="J2960" s="1">
        <v>2.5700000696815599E-4</v>
      </c>
      <c r="K2960" s="1" t="s">
        <v>6765</v>
      </c>
      <c r="L2960" s="1">
        <v>4.0480000898241997E-3</v>
      </c>
      <c r="M2960" s="1" t="s">
        <v>6765</v>
      </c>
      <c r="N2960" s="1">
        <v>1.1490000179037499E-3</v>
      </c>
      <c r="O2960" s="1" t="s">
        <v>6765</v>
      </c>
    </row>
    <row r="2961" spans="1:15" x14ac:dyDescent="0.25">
      <c r="A2961" s="12" t="s">
        <v>3111</v>
      </c>
      <c r="B2961" s="12" t="s">
        <v>6369</v>
      </c>
      <c r="C2961" s="12" t="s">
        <v>1480</v>
      </c>
      <c r="D2961" s="12" t="s">
        <v>1742</v>
      </c>
      <c r="E2961" s="12" t="s">
        <v>2225</v>
      </c>
      <c r="F2961" s="1">
        <v>3.5899999141693102</v>
      </c>
      <c r="G2961" s="1" t="s">
        <v>6765</v>
      </c>
      <c r="H2961" s="1">
        <v>4.5400001108646401E-3</v>
      </c>
      <c r="I2961" s="1" t="s">
        <v>6765</v>
      </c>
      <c r="J2961" s="1">
        <v>2.5700000696815599E-4</v>
      </c>
      <c r="K2961" s="1" t="s">
        <v>6765</v>
      </c>
      <c r="L2961" s="1">
        <v>4.0480000898241997E-3</v>
      </c>
      <c r="M2961" s="1" t="s">
        <v>6765</v>
      </c>
      <c r="N2961" s="1">
        <v>1.1490000179037499E-3</v>
      </c>
      <c r="O2961" s="1" t="s">
        <v>6765</v>
      </c>
    </row>
    <row r="2962" spans="1:15" x14ac:dyDescent="0.25">
      <c r="A2962" s="12" t="s">
        <v>5339</v>
      </c>
      <c r="B2962" s="12" t="s">
        <v>6370</v>
      </c>
      <c r="C2962" s="12" t="s">
        <v>1480</v>
      </c>
      <c r="D2962" s="12" t="s">
        <v>6371</v>
      </c>
      <c r="E2962" s="12" t="s">
        <v>2225</v>
      </c>
      <c r="F2962" s="1">
        <v>3.5899999141693102</v>
      </c>
      <c r="G2962" s="1" t="s">
        <v>6765</v>
      </c>
      <c r="H2962" s="1">
        <v>4.5400001108646401E-3</v>
      </c>
      <c r="I2962" s="1" t="s">
        <v>6765</v>
      </c>
      <c r="J2962" s="1">
        <v>2.5700000696815599E-4</v>
      </c>
      <c r="K2962" s="1" t="s">
        <v>6765</v>
      </c>
      <c r="L2962" s="1">
        <v>4.0480000898241997E-3</v>
      </c>
      <c r="M2962" s="1" t="s">
        <v>6765</v>
      </c>
      <c r="N2962" s="1">
        <v>1.1490000179037499E-3</v>
      </c>
      <c r="O2962" s="1" t="s">
        <v>6765</v>
      </c>
    </row>
    <row r="2963" spans="1:15" x14ac:dyDescent="0.25">
      <c r="A2963" s="12" t="s">
        <v>3111</v>
      </c>
      <c r="B2963" s="12" t="s">
        <v>6372</v>
      </c>
      <c r="C2963" s="12" t="s">
        <v>1480</v>
      </c>
      <c r="D2963" s="12" t="s">
        <v>1685</v>
      </c>
      <c r="E2963" s="12" t="s">
        <v>2225</v>
      </c>
      <c r="F2963" s="1">
        <v>3.5899999141693102</v>
      </c>
      <c r="G2963" s="1" t="s">
        <v>6765</v>
      </c>
      <c r="H2963" s="1">
        <v>4.5400001108646401E-3</v>
      </c>
      <c r="I2963" s="1" t="s">
        <v>6765</v>
      </c>
      <c r="J2963" s="1">
        <v>2.5700000696815599E-4</v>
      </c>
      <c r="K2963" s="1" t="s">
        <v>6765</v>
      </c>
      <c r="L2963" s="1">
        <v>4.0480000898241997E-3</v>
      </c>
      <c r="M2963" s="1" t="s">
        <v>6765</v>
      </c>
      <c r="N2963" s="1">
        <v>1.1490000179037499E-3</v>
      </c>
      <c r="O2963" s="1" t="s">
        <v>6765</v>
      </c>
    </row>
    <row r="2964" spans="1:15" x14ac:dyDescent="0.25">
      <c r="A2964" s="12" t="s">
        <v>6363</v>
      </c>
      <c r="B2964" s="12" t="s">
        <v>6373</v>
      </c>
      <c r="C2964" s="12" t="s">
        <v>1480</v>
      </c>
      <c r="D2964" s="12" t="s">
        <v>6374</v>
      </c>
      <c r="E2964" s="12" t="s">
        <v>2225</v>
      </c>
      <c r="F2964" s="1">
        <v>3.5899999141693102</v>
      </c>
      <c r="G2964" s="1" t="s">
        <v>6765</v>
      </c>
      <c r="H2964" s="1">
        <v>4.5400001108646401E-3</v>
      </c>
      <c r="I2964" s="1" t="s">
        <v>6765</v>
      </c>
      <c r="J2964" s="1">
        <v>2.5700000696815599E-4</v>
      </c>
      <c r="K2964" s="1" t="s">
        <v>6765</v>
      </c>
      <c r="L2964" s="1">
        <v>4.0480000898241997E-3</v>
      </c>
      <c r="M2964" s="1" t="s">
        <v>6765</v>
      </c>
      <c r="N2964" s="1">
        <v>1.1490000179037499E-3</v>
      </c>
      <c r="O2964" s="1" t="s">
        <v>6765</v>
      </c>
    </row>
    <row r="2965" spans="1:15" x14ac:dyDescent="0.25">
      <c r="A2965" s="12" t="s">
        <v>3111</v>
      </c>
      <c r="B2965" s="12" t="s">
        <v>6375</v>
      </c>
      <c r="C2965" s="12" t="s">
        <v>1480</v>
      </c>
      <c r="D2965" s="12" t="s">
        <v>1813</v>
      </c>
      <c r="E2965" s="12" t="s">
        <v>2225</v>
      </c>
      <c r="F2965" s="1">
        <v>3.5899999141693102</v>
      </c>
      <c r="G2965" s="1" t="s">
        <v>6765</v>
      </c>
      <c r="H2965" s="1">
        <v>4.5400001108646401E-3</v>
      </c>
      <c r="I2965" s="1" t="s">
        <v>6765</v>
      </c>
      <c r="J2965" s="1">
        <v>2.5700000696815599E-4</v>
      </c>
      <c r="K2965" s="1" t="s">
        <v>6765</v>
      </c>
      <c r="L2965" s="1">
        <v>4.0480000898241997E-3</v>
      </c>
      <c r="M2965" s="1" t="s">
        <v>6765</v>
      </c>
      <c r="N2965" s="1">
        <v>1.1490000179037499E-3</v>
      </c>
      <c r="O2965" s="1" t="s">
        <v>6765</v>
      </c>
    </row>
    <row r="2966" spans="1:15" x14ac:dyDescent="0.25">
      <c r="A2966" s="12" t="s">
        <v>3111</v>
      </c>
      <c r="B2966" s="12" t="s">
        <v>6376</v>
      </c>
      <c r="C2966" s="12" t="s">
        <v>1480</v>
      </c>
      <c r="D2966" s="12" t="s">
        <v>2657</v>
      </c>
      <c r="E2966" s="12" t="s">
        <v>2225</v>
      </c>
      <c r="F2966" s="1">
        <v>3.5899999141693102</v>
      </c>
      <c r="G2966" s="1" t="s">
        <v>6765</v>
      </c>
      <c r="H2966" s="1">
        <v>4.5400001108646401E-3</v>
      </c>
      <c r="I2966" s="1" t="s">
        <v>6765</v>
      </c>
      <c r="J2966" s="1">
        <v>2.5700000696815599E-4</v>
      </c>
      <c r="K2966" s="1" t="s">
        <v>6765</v>
      </c>
      <c r="L2966" s="1">
        <v>4.0480000898241997E-3</v>
      </c>
      <c r="M2966" s="1" t="s">
        <v>6765</v>
      </c>
      <c r="N2966" s="1">
        <v>1.1490000179037499E-3</v>
      </c>
      <c r="O2966" s="1" t="s">
        <v>6765</v>
      </c>
    </row>
    <row r="2967" spans="1:15" x14ac:dyDescent="0.25">
      <c r="A2967" s="12" t="s">
        <v>3111</v>
      </c>
      <c r="B2967" s="12" t="s">
        <v>6377</v>
      </c>
      <c r="C2967" s="12" t="s">
        <v>1480</v>
      </c>
      <c r="D2967" s="12" t="s">
        <v>1948</v>
      </c>
      <c r="E2967" s="12" t="s">
        <v>2225</v>
      </c>
      <c r="F2967" s="1">
        <v>3.5899999141693102</v>
      </c>
      <c r="G2967" s="1" t="s">
        <v>6765</v>
      </c>
      <c r="H2967" s="1">
        <v>4.5400001108646401E-3</v>
      </c>
      <c r="I2967" s="1" t="s">
        <v>6765</v>
      </c>
      <c r="J2967" s="1">
        <v>2.5700000696815599E-4</v>
      </c>
      <c r="K2967" s="1" t="s">
        <v>6765</v>
      </c>
      <c r="L2967" s="1">
        <v>4.0480000898241997E-3</v>
      </c>
      <c r="M2967" s="1" t="s">
        <v>6765</v>
      </c>
      <c r="N2967" s="1">
        <v>1.1490000179037499E-3</v>
      </c>
      <c r="O2967" s="1" t="s">
        <v>6765</v>
      </c>
    </row>
    <row r="2968" spans="1:15" x14ac:dyDescent="0.25">
      <c r="A2968" s="12" t="s">
        <v>5339</v>
      </c>
      <c r="B2968" s="12" t="s">
        <v>6378</v>
      </c>
      <c r="C2968" s="12" t="s">
        <v>1480</v>
      </c>
      <c r="D2968" s="12" t="s">
        <v>6379</v>
      </c>
      <c r="E2968" s="12" t="s">
        <v>2225</v>
      </c>
      <c r="F2968" s="1">
        <v>3.5899999141693102</v>
      </c>
      <c r="G2968" s="1" t="s">
        <v>6765</v>
      </c>
      <c r="H2968" s="1">
        <v>4.5400001108646401E-3</v>
      </c>
      <c r="I2968" s="1" t="s">
        <v>6765</v>
      </c>
      <c r="J2968" s="1">
        <v>2.5700000696815599E-4</v>
      </c>
      <c r="K2968" s="1" t="s">
        <v>6765</v>
      </c>
      <c r="L2968" s="1">
        <v>4.0480000898241997E-3</v>
      </c>
      <c r="M2968" s="1" t="s">
        <v>6765</v>
      </c>
      <c r="N2968" s="1">
        <v>1.1490000179037499E-3</v>
      </c>
      <c r="O2968" s="1" t="s">
        <v>6765</v>
      </c>
    </row>
    <row r="2969" spans="1:15" x14ac:dyDescent="0.25">
      <c r="A2969" s="12" t="s">
        <v>6380</v>
      </c>
      <c r="B2969" s="12" t="s">
        <v>6381</v>
      </c>
      <c r="C2969" s="12" t="s">
        <v>1480</v>
      </c>
      <c r="D2969" s="12" t="s">
        <v>2198</v>
      </c>
      <c r="E2969" s="12" t="s">
        <v>2225</v>
      </c>
      <c r="F2969" s="1">
        <v>3.5899999141693102</v>
      </c>
      <c r="G2969" s="1" t="s">
        <v>6765</v>
      </c>
      <c r="H2969" s="1">
        <v>4.5400001108646401E-3</v>
      </c>
      <c r="I2969" s="1" t="s">
        <v>6765</v>
      </c>
      <c r="J2969" s="1">
        <v>2.5700000696815599E-4</v>
      </c>
      <c r="K2969" s="1" t="s">
        <v>6765</v>
      </c>
      <c r="L2969" s="1">
        <v>4.0480000898241997E-3</v>
      </c>
      <c r="M2969" s="1" t="s">
        <v>6765</v>
      </c>
      <c r="N2969" s="1">
        <v>1.1490000179037499E-3</v>
      </c>
      <c r="O2969" s="1" t="s">
        <v>6765</v>
      </c>
    </row>
    <row r="2970" spans="1:15" x14ac:dyDescent="0.25">
      <c r="A2970" s="12" t="s">
        <v>5339</v>
      </c>
      <c r="B2970" s="12" t="s">
        <v>6382</v>
      </c>
      <c r="C2970" s="12" t="s">
        <v>1480</v>
      </c>
      <c r="D2970" s="12" t="s">
        <v>1502</v>
      </c>
      <c r="E2970" s="12" t="s">
        <v>2225</v>
      </c>
      <c r="F2970" s="1">
        <v>3.5899999141693102</v>
      </c>
      <c r="G2970" s="1" t="s">
        <v>6765</v>
      </c>
      <c r="H2970" s="1">
        <v>4.5400001108646401E-3</v>
      </c>
      <c r="I2970" s="1" t="s">
        <v>6765</v>
      </c>
      <c r="J2970" s="1">
        <v>2.5700000696815599E-4</v>
      </c>
      <c r="K2970" s="1" t="s">
        <v>6765</v>
      </c>
      <c r="L2970" s="1">
        <v>4.0480000898241997E-3</v>
      </c>
      <c r="M2970" s="1" t="s">
        <v>6765</v>
      </c>
      <c r="N2970" s="1">
        <v>1.1490000179037499E-3</v>
      </c>
      <c r="O2970" s="1" t="s">
        <v>6765</v>
      </c>
    </row>
    <row r="2971" spans="1:15" x14ac:dyDescent="0.25">
      <c r="A2971" s="12" t="s">
        <v>6380</v>
      </c>
      <c r="B2971" s="12" t="s">
        <v>6383</v>
      </c>
      <c r="C2971" s="12" t="s">
        <v>1480</v>
      </c>
      <c r="D2971" s="12" t="s">
        <v>5932</v>
      </c>
      <c r="E2971" s="12" t="s">
        <v>2225</v>
      </c>
      <c r="F2971" s="1">
        <v>3.5899999141693102</v>
      </c>
      <c r="G2971" s="1" t="s">
        <v>6765</v>
      </c>
      <c r="H2971" s="1">
        <v>4.5400001108646401E-3</v>
      </c>
      <c r="I2971" s="1" t="s">
        <v>6765</v>
      </c>
      <c r="J2971" s="1">
        <v>2.5700000696815599E-4</v>
      </c>
      <c r="K2971" s="1" t="s">
        <v>6765</v>
      </c>
      <c r="L2971" s="1">
        <v>4.0480000898241997E-3</v>
      </c>
      <c r="M2971" s="1" t="s">
        <v>6765</v>
      </c>
      <c r="N2971" s="1">
        <v>1.1490000179037499E-3</v>
      </c>
      <c r="O2971" s="1" t="s">
        <v>6765</v>
      </c>
    </row>
    <row r="2972" spans="1:15" x14ac:dyDescent="0.25">
      <c r="A2972" s="12" t="s">
        <v>6380</v>
      </c>
      <c r="B2972" s="12" t="s">
        <v>6384</v>
      </c>
      <c r="C2972" s="12" t="s">
        <v>1480</v>
      </c>
      <c r="D2972" s="12" t="s">
        <v>6385</v>
      </c>
      <c r="E2972" s="12" t="s">
        <v>2225</v>
      </c>
      <c r="F2972" s="1">
        <v>3.5899999141693102</v>
      </c>
      <c r="G2972" s="1" t="s">
        <v>6765</v>
      </c>
      <c r="H2972" s="1">
        <v>4.5400001108646401E-3</v>
      </c>
      <c r="I2972" s="1" t="s">
        <v>6765</v>
      </c>
      <c r="J2972" s="1">
        <v>2.5700000696815599E-4</v>
      </c>
      <c r="K2972" s="1" t="s">
        <v>6765</v>
      </c>
      <c r="L2972" s="1">
        <v>4.0480000898241997E-3</v>
      </c>
      <c r="M2972" s="1" t="s">
        <v>6765</v>
      </c>
      <c r="N2972" s="1">
        <v>1.1490000179037499E-3</v>
      </c>
      <c r="O2972" s="1" t="s">
        <v>6765</v>
      </c>
    </row>
    <row r="2973" spans="1:15" x14ac:dyDescent="0.25">
      <c r="A2973" s="12" t="s">
        <v>3111</v>
      </c>
      <c r="B2973" s="12" t="s">
        <v>6386</v>
      </c>
      <c r="C2973" s="12" t="s">
        <v>1480</v>
      </c>
      <c r="D2973" s="12" t="s">
        <v>6387</v>
      </c>
      <c r="E2973" s="12" t="s">
        <v>2225</v>
      </c>
      <c r="F2973" s="1">
        <v>3.5899999141693102</v>
      </c>
      <c r="G2973" s="1" t="s">
        <v>6765</v>
      </c>
      <c r="H2973" s="1">
        <v>4.5400001108646401E-3</v>
      </c>
      <c r="I2973" s="1" t="s">
        <v>6765</v>
      </c>
      <c r="J2973" s="1">
        <v>2.5700000696815599E-4</v>
      </c>
      <c r="K2973" s="1" t="s">
        <v>6765</v>
      </c>
      <c r="L2973" s="1">
        <v>4.0480000898241997E-3</v>
      </c>
      <c r="M2973" s="1" t="s">
        <v>6765</v>
      </c>
      <c r="N2973" s="1">
        <v>1.1490000179037499E-3</v>
      </c>
      <c r="O2973" s="1" t="s">
        <v>6765</v>
      </c>
    </row>
    <row r="2974" spans="1:15" x14ac:dyDescent="0.25">
      <c r="A2974" s="12" t="s">
        <v>3111</v>
      </c>
      <c r="B2974" s="12" t="s">
        <v>6388</v>
      </c>
      <c r="C2974" s="12" t="s">
        <v>1480</v>
      </c>
      <c r="D2974" s="12" t="s">
        <v>6389</v>
      </c>
      <c r="E2974" s="12" t="s">
        <v>2225</v>
      </c>
      <c r="F2974" s="1">
        <v>3.5899999141693102</v>
      </c>
      <c r="G2974" s="1" t="s">
        <v>6765</v>
      </c>
      <c r="H2974" s="1">
        <v>4.5400001108646401E-3</v>
      </c>
      <c r="I2974" s="1" t="s">
        <v>6765</v>
      </c>
      <c r="J2974" s="1">
        <v>2.5700000696815599E-4</v>
      </c>
      <c r="K2974" s="1" t="s">
        <v>6765</v>
      </c>
      <c r="L2974" s="1">
        <v>4.0480000898241997E-3</v>
      </c>
      <c r="M2974" s="1" t="s">
        <v>6765</v>
      </c>
      <c r="N2974" s="1">
        <v>1.1490000179037499E-3</v>
      </c>
      <c r="O2974" s="1" t="s">
        <v>6765</v>
      </c>
    </row>
    <row r="2975" spans="1:15" x14ac:dyDescent="0.25">
      <c r="A2975" s="12" t="s">
        <v>5339</v>
      </c>
      <c r="B2975" s="12" t="s">
        <v>6390</v>
      </c>
      <c r="C2975" s="12" t="s">
        <v>1480</v>
      </c>
      <c r="D2975" s="12" t="s">
        <v>1639</v>
      </c>
      <c r="E2975" s="12" t="s">
        <v>2225</v>
      </c>
      <c r="F2975" s="1">
        <v>3.5899999141693102</v>
      </c>
      <c r="G2975" s="1" t="s">
        <v>6765</v>
      </c>
      <c r="H2975" s="1">
        <v>4.5400001108646401E-3</v>
      </c>
      <c r="I2975" s="1" t="s">
        <v>6765</v>
      </c>
      <c r="J2975" s="1">
        <v>2.5700000696815599E-4</v>
      </c>
      <c r="K2975" s="1" t="s">
        <v>6765</v>
      </c>
      <c r="L2975" s="1">
        <v>4.0480000898241997E-3</v>
      </c>
      <c r="M2975" s="1" t="s">
        <v>6765</v>
      </c>
      <c r="N2975" s="1">
        <v>1.1490000179037499E-3</v>
      </c>
      <c r="O2975" s="1" t="s">
        <v>6765</v>
      </c>
    </row>
    <row r="2976" spans="1:15" x14ac:dyDescent="0.25">
      <c r="A2976" s="12" t="s">
        <v>3111</v>
      </c>
      <c r="B2976" s="12" t="s">
        <v>6391</v>
      </c>
      <c r="C2976" s="12" t="s">
        <v>1480</v>
      </c>
      <c r="D2976" s="12" t="s">
        <v>1788</v>
      </c>
      <c r="E2976" s="12" t="s">
        <v>2225</v>
      </c>
      <c r="F2976" s="1">
        <v>3.5899999141693102</v>
      </c>
      <c r="G2976" s="1" t="s">
        <v>6765</v>
      </c>
      <c r="H2976" s="1">
        <v>4.5400001108646401E-3</v>
      </c>
      <c r="I2976" s="1" t="s">
        <v>6765</v>
      </c>
      <c r="J2976" s="1">
        <v>2.5700000696815599E-4</v>
      </c>
      <c r="K2976" s="1" t="s">
        <v>6765</v>
      </c>
      <c r="L2976" s="1">
        <v>4.0480000898241997E-3</v>
      </c>
      <c r="M2976" s="1" t="s">
        <v>6765</v>
      </c>
      <c r="N2976" s="1">
        <v>1.1490000179037499E-3</v>
      </c>
      <c r="O2976" s="1" t="s">
        <v>6765</v>
      </c>
    </row>
    <row r="2977" spans="1:15" x14ac:dyDescent="0.25">
      <c r="A2977" s="12" t="s">
        <v>6380</v>
      </c>
      <c r="B2977" s="12" t="s">
        <v>6392</v>
      </c>
      <c r="C2977" s="12" t="s">
        <v>1480</v>
      </c>
      <c r="D2977" s="12" t="s">
        <v>1833</v>
      </c>
      <c r="E2977" s="12" t="s">
        <v>2225</v>
      </c>
      <c r="F2977" s="1">
        <v>3.5899999141693102</v>
      </c>
      <c r="G2977" s="1" t="s">
        <v>6765</v>
      </c>
      <c r="H2977" s="1">
        <v>4.5400001108646401E-3</v>
      </c>
      <c r="I2977" s="1" t="s">
        <v>6765</v>
      </c>
      <c r="J2977" s="1">
        <v>2.5700000696815599E-4</v>
      </c>
      <c r="K2977" s="1" t="s">
        <v>6765</v>
      </c>
      <c r="L2977" s="1">
        <v>4.0480000898241997E-3</v>
      </c>
      <c r="M2977" s="1" t="s">
        <v>6765</v>
      </c>
      <c r="N2977" s="1">
        <v>1.1490000179037499E-3</v>
      </c>
      <c r="O2977" s="1" t="s">
        <v>6765</v>
      </c>
    </row>
    <row r="2978" spans="1:15" x14ac:dyDescent="0.25">
      <c r="A2978" s="12" t="s">
        <v>6363</v>
      </c>
      <c r="B2978" s="12" t="s">
        <v>6393</v>
      </c>
      <c r="C2978" s="12" t="s">
        <v>1480</v>
      </c>
      <c r="D2978" s="12" t="s">
        <v>6394</v>
      </c>
      <c r="E2978" s="12" t="s">
        <v>2225</v>
      </c>
      <c r="F2978" s="1">
        <v>3.5899999141693102</v>
      </c>
      <c r="G2978" s="1" t="s">
        <v>6765</v>
      </c>
      <c r="H2978" s="1">
        <v>4.5400001108646401E-3</v>
      </c>
      <c r="I2978" s="1" t="s">
        <v>6765</v>
      </c>
      <c r="J2978" s="1">
        <v>2.5700000696815599E-4</v>
      </c>
      <c r="K2978" s="1" t="s">
        <v>6765</v>
      </c>
      <c r="L2978" s="1">
        <v>4.0480000898241997E-3</v>
      </c>
      <c r="M2978" s="1" t="s">
        <v>6765</v>
      </c>
      <c r="N2978" s="1">
        <v>1.1490000179037499E-3</v>
      </c>
      <c r="O2978" s="1" t="s">
        <v>6765</v>
      </c>
    </row>
    <row r="2979" spans="1:15" x14ac:dyDescent="0.25">
      <c r="A2979" s="12" t="s">
        <v>5339</v>
      </c>
      <c r="B2979" s="12" t="s">
        <v>6395</v>
      </c>
      <c r="C2979" s="12" t="s">
        <v>1480</v>
      </c>
      <c r="D2979" s="12" t="s">
        <v>6396</v>
      </c>
      <c r="E2979" s="12" t="s">
        <v>2225</v>
      </c>
      <c r="F2979" s="1">
        <v>3.5899999141693102</v>
      </c>
      <c r="G2979" s="1" t="s">
        <v>6765</v>
      </c>
      <c r="H2979" s="1">
        <v>4.5400001108646401E-3</v>
      </c>
      <c r="I2979" s="1" t="s">
        <v>6765</v>
      </c>
      <c r="J2979" s="1">
        <v>2.5700000696815599E-4</v>
      </c>
      <c r="K2979" s="1" t="s">
        <v>6765</v>
      </c>
      <c r="L2979" s="1">
        <v>4.0480000898241997E-3</v>
      </c>
      <c r="M2979" s="1" t="s">
        <v>6765</v>
      </c>
      <c r="N2979" s="1">
        <v>1.1490000179037499E-3</v>
      </c>
      <c r="O2979" s="1" t="s">
        <v>6765</v>
      </c>
    </row>
    <row r="2980" spans="1:15" x14ac:dyDescent="0.25">
      <c r="A2980" s="12" t="s">
        <v>6363</v>
      </c>
      <c r="B2980" s="12" t="s">
        <v>6397</v>
      </c>
      <c r="C2980" s="12" t="s">
        <v>1480</v>
      </c>
      <c r="D2980" s="12" t="s">
        <v>6398</v>
      </c>
      <c r="E2980" s="12" t="s">
        <v>2225</v>
      </c>
      <c r="F2980" s="1">
        <v>3.5899999141693102</v>
      </c>
      <c r="G2980" s="1" t="s">
        <v>6765</v>
      </c>
      <c r="H2980" s="1">
        <v>4.5400001108646401E-3</v>
      </c>
      <c r="I2980" s="1" t="s">
        <v>6765</v>
      </c>
      <c r="J2980" s="1">
        <v>2.5700000696815599E-4</v>
      </c>
      <c r="K2980" s="1" t="s">
        <v>6765</v>
      </c>
      <c r="L2980" s="1">
        <v>4.0480000898241997E-3</v>
      </c>
      <c r="M2980" s="1" t="s">
        <v>6765</v>
      </c>
      <c r="N2980" s="1">
        <v>1.1490000179037499E-3</v>
      </c>
      <c r="O2980" s="1" t="s">
        <v>6765</v>
      </c>
    </row>
    <row r="2981" spans="1:15" x14ac:dyDescent="0.25">
      <c r="A2981" s="12" t="s">
        <v>6380</v>
      </c>
      <c r="B2981" s="12" t="s">
        <v>6399</v>
      </c>
      <c r="C2981" s="12" t="s">
        <v>1480</v>
      </c>
      <c r="D2981" s="12" t="s">
        <v>2139</v>
      </c>
      <c r="E2981" s="12" t="s">
        <v>2225</v>
      </c>
      <c r="F2981" s="1">
        <v>3.5899999141693102</v>
      </c>
      <c r="G2981" s="1" t="s">
        <v>6765</v>
      </c>
      <c r="H2981" s="1">
        <v>4.5400001108646401E-3</v>
      </c>
      <c r="I2981" s="1" t="s">
        <v>6765</v>
      </c>
      <c r="J2981" s="1">
        <v>2.5700000696815599E-4</v>
      </c>
      <c r="K2981" s="1" t="s">
        <v>6765</v>
      </c>
      <c r="L2981" s="1">
        <v>4.0480000898241997E-3</v>
      </c>
      <c r="M2981" s="1" t="s">
        <v>6765</v>
      </c>
      <c r="N2981" s="1">
        <v>1.1490000179037499E-3</v>
      </c>
      <c r="O2981" s="1" t="s">
        <v>6765</v>
      </c>
    </row>
    <row r="2982" spans="1:15" x14ac:dyDescent="0.25">
      <c r="A2982" s="12" t="s">
        <v>6363</v>
      </c>
      <c r="B2982" s="12" t="s">
        <v>6400</v>
      </c>
      <c r="C2982" s="12" t="s">
        <v>1480</v>
      </c>
      <c r="D2982" s="12" t="s">
        <v>1814</v>
      </c>
      <c r="E2982" s="12" t="s">
        <v>2225</v>
      </c>
      <c r="F2982" s="1">
        <v>3.5899999141693102</v>
      </c>
      <c r="G2982" s="1" t="s">
        <v>6765</v>
      </c>
      <c r="H2982" s="1">
        <v>4.5400001108646401E-3</v>
      </c>
      <c r="I2982" s="1" t="s">
        <v>6765</v>
      </c>
      <c r="J2982" s="1">
        <v>2.5700000696815599E-4</v>
      </c>
      <c r="K2982" s="1" t="s">
        <v>6765</v>
      </c>
      <c r="L2982" s="1">
        <v>4.0480000898241997E-3</v>
      </c>
      <c r="M2982" s="1" t="s">
        <v>6765</v>
      </c>
      <c r="N2982" s="1">
        <v>1.1490000179037499E-3</v>
      </c>
      <c r="O2982" s="1" t="s">
        <v>6765</v>
      </c>
    </row>
    <row r="2983" spans="1:15" x14ac:dyDescent="0.25">
      <c r="A2983" s="12" t="s">
        <v>6363</v>
      </c>
      <c r="B2983" s="12" t="s">
        <v>6401</v>
      </c>
      <c r="C2983" s="12" t="s">
        <v>1480</v>
      </c>
      <c r="D2983" s="12" t="s">
        <v>6402</v>
      </c>
      <c r="E2983" s="12" t="s">
        <v>2225</v>
      </c>
      <c r="F2983" s="1">
        <v>3.5899999141693102</v>
      </c>
      <c r="G2983" s="1" t="s">
        <v>6765</v>
      </c>
      <c r="H2983" s="1">
        <v>4.5400001108646401E-3</v>
      </c>
      <c r="I2983" s="1" t="s">
        <v>6765</v>
      </c>
      <c r="J2983" s="1">
        <v>2.5700000696815599E-4</v>
      </c>
      <c r="K2983" s="1" t="s">
        <v>6765</v>
      </c>
      <c r="L2983" s="1">
        <v>4.0480000898241997E-3</v>
      </c>
      <c r="M2983" s="1" t="s">
        <v>6765</v>
      </c>
      <c r="N2983" s="1">
        <v>1.1490000179037499E-3</v>
      </c>
      <c r="O2983" s="1" t="s">
        <v>6765</v>
      </c>
    </row>
    <row r="2984" spans="1:15" x14ac:dyDescent="0.25">
      <c r="A2984" s="12" t="s">
        <v>3111</v>
      </c>
      <c r="B2984" s="12" t="s">
        <v>6403</v>
      </c>
      <c r="C2984" s="12" t="s">
        <v>1480</v>
      </c>
      <c r="D2984" s="12" t="s">
        <v>6404</v>
      </c>
      <c r="E2984" s="12" t="s">
        <v>2225</v>
      </c>
      <c r="F2984" s="1">
        <v>3.5899999141693102</v>
      </c>
      <c r="G2984" s="1" t="s">
        <v>6765</v>
      </c>
      <c r="H2984" s="1">
        <v>4.5400001108646401E-3</v>
      </c>
      <c r="I2984" s="1" t="s">
        <v>6765</v>
      </c>
      <c r="J2984" s="1">
        <v>2.5700000696815599E-4</v>
      </c>
      <c r="K2984" s="1" t="s">
        <v>6765</v>
      </c>
      <c r="L2984" s="1">
        <v>4.0480000898241997E-3</v>
      </c>
      <c r="M2984" s="1" t="s">
        <v>6765</v>
      </c>
      <c r="N2984" s="1">
        <v>1.1490000179037499E-3</v>
      </c>
      <c r="O2984" s="1" t="s">
        <v>6765</v>
      </c>
    </row>
    <row r="2985" spans="1:15" x14ac:dyDescent="0.25">
      <c r="A2985" s="12" t="s">
        <v>6380</v>
      </c>
      <c r="B2985" s="12" t="s">
        <v>6405</v>
      </c>
      <c r="C2985" s="12" t="s">
        <v>1480</v>
      </c>
      <c r="D2985" s="12" t="s">
        <v>2171</v>
      </c>
      <c r="E2985" s="12" t="s">
        <v>2225</v>
      </c>
      <c r="F2985" s="1">
        <v>3.5899999141693102</v>
      </c>
      <c r="G2985" s="1" t="s">
        <v>6765</v>
      </c>
      <c r="H2985" s="1">
        <v>4.5400001108646401E-3</v>
      </c>
      <c r="I2985" s="1" t="s">
        <v>6765</v>
      </c>
      <c r="J2985" s="1">
        <v>2.5700000696815599E-4</v>
      </c>
      <c r="K2985" s="1" t="s">
        <v>6765</v>
      </c>
      <c r="L2985" s="1">
        <v>4.0480000898241997E-3</v>
      </c>
      <c r="M2985" s="1" t="s">
        <v>6765</v>
      </c>
      <c r="N2985" s="1">
        <v>1.1490000179037499E-3</v>
      </c>
      <c r="O2985" s="1" t="s">
        <v>6765</v>
      </c>
    </row>
    <row r="2986" spans="1:15" x14ac:dyDescent="0.25">
      <c r="A2986" s="12" t="s">
        <v>3111</v>
      </c>
      <c r="B2986" s="12" t="s">
        <v>6406</v>
      </c>
      <c r="C2986" s="12" t="s">
        <v>1480</v>
      </c>
      <c r="D2986" s="12" t="s">
        <v>1637</v>
      </c>
      <c r="E2986" s="12" t="s">
        <v>2225</v>
      </c>
      <c r="F2986" s="1">
        <v>3.5899999141693102</v>
      </c>
      <c r="G2986" s="1" t="s">
        <v>6765</v>
      </c>
      <c r="H2986" s="1">
        <v>4.5400001108646401E-3</v>
      </c>
      <c r="I2986" s="1" t="s">
        <v>6765</v>
      </c>
      <c r="J2986" s="1">
        <v>2.5700000696815599E-4</v>
      </c>
      <c r="K2986" s="1" t="s">
        <v>6765</v>
      </c>
      <c r="L2986" s="1">
        <v>4.0480000898241997E-3</v>
      </c>
      <c r="M2986" s="1" t="s">
        <v>6765</v>
      </c>
      <c r="N2986" s="1">
        <v>1.1490000179037499E-3</v>
      </c>
      <c r="O2986" s="1" t="s">
        <v>6765</v>
      </c>
    </row>
    <row r="2987" spans="1:15" x14ac:dyDescent="0.25">
      <c r="A2987" s="12" t="s">
        <v>6363</v>
      </c>
      <c r="B2987" s="12" t="s">
        <v>6407</v>
      </c>
      <c r="C2987" s="12" t="s">
        <v>1480</v>
      </c>
      <c r="D2987" s="12" t="s">
        <v>3631</v>
      </c>
      <c r="E2987" s="12" t="s">
        <v>2225</v>
      </c>
      <c r="F2987" s="1">
        <v>3.5899999141693102</v>
      </c>
      <c r="G2987" s="1" t="s">
        <v>6765</v>
      </c>
      <c r="H2987" s="1">
        <v>4.5400001108646401E-3</v>
      </c>
      <c r="I2987" s="1" t="s">
        <v>6765</v>
      </c>
      <c r="J2987" s="1">
        <v>2.5700000696815599E-4</v>
      </c>
      <c r="K2987" s="1" t="s">
        <v>6765</v>
      </c>
      <c r="L2987" s="1">
        <v>4.0480000898241997E-3</v>
      </c>
      <c r="M2987" s="1" t="s">
        <v>6765</v>
      </c>
      <c r="N2987" s="1">
        <v>1.1490000179037499E-3</v>
      </c>
      <c r="O2987" s="1" t="s">
        <v>6765</v>
      </c>
    </row>
    <row r="2988" spans="1:15" x14ac:dyDescent="0.25">
      <c r="A2988" s="12" t="s">
        <v>5339</v>
      </c>
      <c r="B2988" s="12" t="s">
        <v>6408</v>
      </c>
      <c r="C2988" s="12" t="s">
        <v>1480</v>
      </c>
      <c r="D2988" s="12" t="s">
        <v>4702</v>
      </c>
      <c r="E2988" s="12" t="s">
        <v>2225</v>
      </c>
      <c r="F2988" s="1">
        <v>3.5899999141693102</v>
      </c>
      <c r="G2988" s="1" t="s">
        <v>6765</v>
      </c>
      <c r="H2988" s="1">
        <v>4.5400001108646401E-3</v>
      </c>
      <c r="I2988" s="1" t="s">
        <v>6765</v>
      </c>
      <c r="J2988" s="1">
        <v>2.5700000696815599E-4</v>
      </c>
      <c r="K2988" s="1" t="s">
        <v>6765</v>
      </c>
      <c r="L2988" s="1">
        <v>4.0480000898241997E-3</v>
      </c>
      <c r="M2988" s="1" t="s">
        <v>6765</v>
      </c>
      <c r="N2988" s="1">
        <v>1.1490000179037499E-3</v>
      </c>
      <c r="O2988" s="1" t="s">
        <v>6765</v>
      </c>
    </row>
    <row r="2989" spans="1:15" x14ac:dyDescent="0.25">
      <c r="A2989" s="12" t="s">
        <v>5339</v>
      </c>
      <c r="B2989" s="12" t="s">
        <v>6409</v>
      </c>
      <c r="C2989" s="12" t="s">
        <v>1480</v>
      </c>
      <c r="D2989" s="12" t="s">
        <v>6410</v>
      </c>
      <c r="E2989" s="12" t="s">
        <v>2225</v>
      </c>
      <c r="F2989" s="1">
        <v>3.5899999141693102</v>
      </c>
      <c r="G2989" s="1" t="s">
        <v>6765</v>
      </c>
      <c r="H2989" s="1">
        <v>4.5400001108646401E-3</v>
      </c>
      <c r="I2989" s="1" t="s">
        <v>6765</v>
      </c>
      <c r="J2989" s="1">
        <v>2.5700000696815599E-4</v>
      </c>
      <c r="K2989" s="1" t="s">
        <v>6765</v>
      </c>
      <c r="L2989" s="1">
        <v>4.0480000898241997E-3</v>
      </c>
      <c r="M2989" s="1" t="s">
        <v>6765</v>
      </c>
      <c r="N2989" s="1">
        <v>1.1490000179037499E-3</v>
      </c>
      <c r="O2989" s="1" t="s">
        <v>6765</v>
      </c>
    </row>
    <row r="2990" spans="1:15" x14ac:dyDescent="0.25">
      <c r="A2990" s="12" t="s">
        <v>3111</v>
      </c>
      <c r="B2990" s="12" t="s">
        <v>6411</v>
      </c>
      <c r="C2990" s="12" t="s">
        <v>1480</v>
      </c>
      <c r="D2990" s="12" t="s">
        <v>6412</v>
      </c>
      <c r="E2990" s="12" t="s">
        <v>2225</v>
      </c>
      <c r="F2990" s="1">
        <v>3.5899999141693102</v>
      </c>
      <c r="G2990" s="1" t="s">
        <v>6765</v>
      </c>
      <c r="H2990" s="1">
        <v>4.5400001108646401E-3</v>
      </c>
      <c r="I2990" s="1" t="s">
        <v>6765</v>
      </c>
      <c r="J2990" s="1">
        <v>2.5700000696815599E-4</v>
      </c>
      <c r="K2990" s="1" t="s">
        <v>6765</v>
      </c>
      <c r="L2990" s="1">
        <v>4.0480000898241997E-3</v>
      </c>
      <c r="M2990" s="1" t="s">
        <v>6765</v>
      </c>
      <c r="N2990" s="1">
        <v>1.1490000179037499E-3</v>
      </c>
      <c r="O2990" s="1" t="s">
        <v>6765</v>
      </c>
    </row>
    <row r="2991" spans="1:15" x14ac:dyDescent="0.25">
      <c r="A2991" s="12" t="s">
        <v>6413</v>
      </c>
      <c r="B2991" s="12" t="s">
        <v>6414</v>
      </c>
      <c r="C2991" s="12" t="s">
        <v>1480</v>
      </c>
      <c r="D2991" s="12" t="s">
        <v>6415</v>
      </c>
      <c r="E2991" s="12" t="s">
        <v>2225</v>
      </c>
      <c r="F2991" s="1">
        <v>3.5899999141693102</v>
      </c>
      <c r="G2991" s="1" t="s">
        <v>6765</v>
      </c>
      <c r="H2991" s="1">
        <v>4.5400001108646401E-3</v>
      </c>
      <c r="I2991" s="1" t="s">
        <v>6765</v>
      </c>
      <c r="J2991" s="1">
        <v>2.5700000696815599E-4</v>
      </c>
      <c r="K2991" s="1" t="s">
        <v>6765</v>
      </c>
      <c r="L2991" s="1">
        <v>4.0480000898241997E-3</v>
      </c>
      <c r="M2991" s="1" t="s">
        <v>6765</v>
      </c>
      <c r="N2991" s="1">
        <v>1.1490000179037499E-3</v>
      </c>
      <c r="O2991" s="1" t="s">
        <v>6765</v>
      </c>
    </row>
    <row r="2992" spans="1:15" x14ac:dyDescent="0.25">
      <c r="A2992" s="12" t="s">
        <v>3111</v>
      </c>
      <c r="B2992" s="12" t="s">
        <v>6416</v>
      </c>
      <c r="C2992" s="12" t="s">
        <v>1480</v>
      </c>
      <c r="D2992" s="12" t="s">
        <v>6417</v>
      </c>
      <c r="E2992" s="12" t="s">
        <v>2225</v>
      </c>
      <c r="F2992" s="1">
        <v>3.5899999141693102</v>
      </c>
      <c r="G2992" s="1" t="s">
        <v>6765</v>
      </c>
      <c r="H2992" s="1">
        <v>4.5400001108646401E-3</v>
      </c>
      <c r="I2992" s="1" t="s">
        <v>6765</v>
      </c>
      <c r="J2992" s="1">
        <v>2.5700000696815599E-4</v>
      </c>
      <c r="K2992" s="1" t="s">
        <v>6765</v>
      </c>
      <c r="L2992" s="1">
        <v>4.0480000898241997E-3</v>
      </c>
      <c r="M2992" s="1" t="s">
        <v>6765</v>
      </c>
      <c r="N2992" s="1">
        <v>1.1490000179037499E-3</v>
      </c>
      <c r="O2992" s="1" t="s">
        <v>6765</v>
      </c>
    </row>
    <row r="2993" spans="1:15" x14ac:dyDescent="0.25">
      <c r="A2993" s="12" t="s">
        <v>3111</v>
      </c>
      <c r="B2993" s="12" t="s">
        <v>6418</v>
      </c>
      <c r="C2993" s="12" t="s">
        <v>1480</v>
      </c>
      <c r="D2993" s="12" t="s">
        <v>6419</v>
      </c>
      <c r="E2993" s="12" t="s">
        <v>2225</v>
      </c>
      <c r="F2993" s="1">
        <v>3.5899999141693102</v>
      </c>
      <c r="G2993" s="1" t="s">
        <v>6765</v>
      </c>
      <c r="H2993" s="1">
        <v>4.5400001108646401E-3</v>
      </c>
      <c r="I2993" s="1" t="s">
        <v>6765</v>
      </c>
      <c r="J2993" s="1">
        <v>2.5700000696815599E-4</v>
      </c>
      <c r="K2993" s="1" t="s">
        <v>6765</v>
      </c>
      <c r="L2993" s="1">
        <v>4.0480000898241997E-3</v>
      </c>
      <c r="M2993" s="1" t="s">
        <v>6765</v>
      </c>
      <c r="N2993" s="1">
        <v>1.1490000179037499E-3</v>
      </c>
      <c r="O2993" s="1" t="s">
        <v>6765</v>
      </c>
    </row>
    <row r="2994" spans="1:15" x14ac:dyDescent="0.25">
      <c r="A2994" s="12" t="s">
        <v>1015</v>
      </c>
      <c r="B2994" s="12" t="s">
        <v>6420</v>
      </c>
      <c r="C2994" s="12" t="s">
        <v>1521</v>
      </c>
      <c r="D2994" s="12" t="s">
        <v>2231</v>
      </c>
      <c r="E2994" s="12" t="s">
        <v>2225</v>
      </c>
      <c r="F2994" s="1">
        <v>3.5899999141693102</v>
      </c>
      <c r="G2994" s="1" t="s">
        <v>6765</v>
      </c>
      <c r="H2994" s="1">
        <v>4.5400001108646401E-3</v>
      </c>
      <c r="I2994" s="1" t="s">
        <v>6765</v>
      </c>
      <c r="J2994" s="1">
        <v>2.5700000696815599E-4</v>
      </c>
      <c r="K2994" s="1" t="s">
        <v>6765</v>
      </c>
      <c r="L2994" s="1">
        <v>4.0480000898241997E-3</v>
      </c>
      <c r="M2994" s="1" t="s">
        <v>6765</v>
      </c>
      <c r="N2994" s="1">
        <v>1.1490000179037499E-3</v>
      </c>
      <c r="O2994" s="1" t="s">
        <v>6765</v>
      </c>
    </row>
    <row r="2995" spans="1:15" x14ac:dyDescent="0.25">
      <c r="A2995" s="12" t="s">
        <v>1015</v>
      </c>
      <c r="B2995" s="12" t="s">
        <v>6421</v>
      </c>
      <c r="C2995" s="12" t="s">
        <v>1521</v>
      </c>
      <c r="D2995" s="12" t="s">
        <v>1764</v>
      </c>
      <c r="E2995" s="12" t="s">
        <v>2225</v>
      </c>
      <c r="F2995" s="1">
        <v>3.5899999141693102</v>
      </c>
      <c r="G2995" s="1" t="s">
        <v>6765</v>
      </c>
      <c r="H2995" s="1">
        <v>4.5400001108646401E-3</v>
      </c>
      <c r="I2995" s="1" t="s">
        <v>6765</v>
      </c>
      <c r="J2995" s="1">
        <v>2.5700000696815599E-4</v>
      </c>
      <c r="K2995" s="1" t="s">
        <v>6765</v>
      </c>
      <c r="L2995" s="1">
        <v>4.0480000898241997E-3</v>
      </c>
      <c r="M2995" s="1" t="s">
        <v>6765</v>
      </c>
      <c r="N2995" s="1">
        <v>1.1490000179037499E-3</v>
      </c>
      <c r="O2995" s="1" t="s">
        <v>6765</v>
      </c>
    </row>
    <row r="2996" spans="1:15" x14ac:dyDescent="0.25">
      <c r="A2996" s="12" t="s">
        <v>3659</v>
      </c>
      <c r="B2996" s="12" t="s">
        <v>6422</v>
      </c>
      <c r="C2996" s="12" t="s">
        <v>1521</v>
      </c>
      <c r="D2996" s="12" t="s">
        <v>1700</v>
      </c>
      <c r="E2996" s="12" t="s">
        <v>2225</v>
      </c>
      <c r="F2996" s="1">
        <v>3.5899999141693102</v>
      </c>
      <c r="G2996" s="1" t="s">
        <v>6765</v>
      </c>
      <c r="H2996" s="1">
        <v>4.5400001108646401E-3</v>
      </c>
      <c r="I2996" s="1" t="s">
        <v>6765</v>
      </c>
      <c r="J2996" s="1">
        <v>2.5700000696815599E-4</v>
      </c>
      <c r="K2996" s="1" t="s">
        <v>6765</v>
      </c>
      <c r="L2996" s="1">
        <v>4.0480000898241997E-3</v>
      </c>
      <c r="M2996" s="1" t="s">
        <v>6765</v>
      </c>
      <c r="N2996" s="1">
        <v>1.1490000179037499E-3</v>
      </c>
      <c r="O2996" s="1" t="s">
        <v>6765</v>
      </c>
    </row>
    <row r="2997" spans="1:15" x14ac:dyDescent="0.25">
      <c r="A2997" s="12" t="s">
        <v>1015</v>
      </c>
      <c r="B2997" s="12" t="s">
        <v>6423</v>
      </c>
      <c r="C2997" s="12" t="s">
        <v>1521</v>
      </c>
      <c r="D2997" s="12" t="s">
        <v>6424</v>
      </c>
      <c r="E2997" s="12" t="s">
        <v>2225</v>
      </c>
      <c r="F2997" s="1">
        <v>3.5899999141693102</v>
      </c>
      <c r="G2997" s="1" t="s">
        <v>6765</v>
      </c>
      <c r="H2997" s="1">
        <v>4.5400001108646401E-3</v>
      </c>
      <c r="I2997" s="1" t="s">
        <v>6765</v>
      </c>
      <c r="J2997" s="1">
        <v>2.5700000696815599E-4</v>
      </c>
      <c r="K2997" s="1" t="s">
        <v>6765</v>
      </c>
      <c r="L2997" s="1">
        <v>4.0480000898241997E-3</v>
      </c>
      <c r="M2997" s="1" t="s">
        <v>6765</v>
      </c>
      <c r="N2997" s="1">
        <v>1.1490000179037499E-3</v>
      </c>
      <c r="O2997" s="1" t="s">
        <v>6765</v>
      </c>
    </row>
    <row r="2998" spans="1:15" x14ac:dyDescent="0.25">
      <c r="A2998" s="12" t="s">
        <v>1015</v>
      </c>
      <c r="B2998" s="12" t="s">
        <v>6425</v>
      </c>
      <c r="C2998" s="12" t="s">
        <v>1521</v>
      </c>
      <c r="D2998" s="12" t="s">
        <v>6426</v>
      </c>
      <c r="E2998" s="12" t="s">
        <v>2225</v>
      </c>
      <c r="F2998" s="1">
        <v>3.5899999141693102</v>
      </c>
      <c r="G2998" s="1" t="s">
        <v>6765</v>
      </c>
      <c r="H2998" s="1">
        <v>4.5400001108646401E-3</v>
      </c>
      <c r="I2998" s="1" t="s">
        <v>6765</v>
      </c>
      <c r="J2998" s="1">
        <v>2.5700000696815599E-4</v>
      </c>
      <c r="K2998" s="1" t="s">
        <v>6765</v>
      </c>
      <c r="L2998" s="1">
        <v>4.0480000898241997E-3</v>
      </c>
      <c r="M2998" s="1" t="s">
        <v>6765</v>
      </c>
      <c r="N2998" s="1">
        <v>1.1490000179037499E-3</v>
      </c>
      <c r="O2998" s="1" t="s">
        <v>6765</v>
      </c>
    </row>
    <row r="2999" spans="1:15" x14ac:dyDescent="0.25">
      <c r="A2999" s="12" t="s">
        <v>3659</v>
      </c>
      <c r="B2999" s="12" t="s">
        <v>6427</v>
      </c>
      <c r="C2999" s="12" t="s">
        <v>1521</v>
      </c>
      <c r="D2999" s="12" t="s">
        <v>6428</v>
      </c>
      <c r="E2999" s="12" t="s">
        <v>2225</v>
      </c>
      <c r="F2999" s="1">
        <v>3.5899999141693102</v>
      </c>
      <c r="G2999" s="1" t="s">
        <v>6765</v>
      </c>
      <c r="H2999" s="1">
        <v>4.5400001108646401E-3</v>
      </c>
      <c r="I2999" s="1" t="s">
        <v>6765</v>
      </c>
      <c r="J2999" s="1">
        <v>2.5700000696815599E-4</v>
      </c>
      <c r="K2999" s="1" t="s">
        <v>6765</v>
      </c>
      <c r="L2999" s="1">
        <v>4.0480000898241997E-3</v>
      </c>
      <c r="M2999" s="1" t="s">
        <v>6765</v>
      </c>
      <c r="N2999" s="1">
        <v>1.1490000179037499E-3</v>
      </c>
      <c r="O2999" s="1" t="s">
        <v>6765</v>
      </c>
    </row>
    <row r="3000" spans="1:15" x14ac:dyDescent="0.25">
      <c r="A3000" s="12" t="s">
        <v>1015</v>
      </c>
      <c r="B3000" s="12" t="s">
        <v>6429</v>
      </c>
      <c r="C3000" s="12" t="s">
        <v>1521</v>
      </c>
      <c r="D3000" s="12" t="s">
        <v>1548</v>
      </c>
      <c r="E3000" s="12" t="s">
        <v>2225</v>
      </c>
      <c r="F3000" s="1">
        <v>3.5899999141693102</v>
      </c>
      <c r="G3000" s="1" t="s">
        <v>6765</v>
      </c>
      <c r="H3000" s="1">
        <v>4.5400001108646401E-3</v>
      </c>
      <c r="I3000" s="1" t="s">
        <v>6765</v>
      </c>
      <c r="J3000" s="1">
        <v>2.5700000696815599E-4</v>
      </c>
      <c r="K3000" s="1" t="s">
        <v>6765</v>
      </c>
      <c r="L3000" s="1">
        <v>4.0480000898241997E-3</v>
      </c>
      <c r="M3000" s="1" t="s">
        <v>6765</v>
      </c>
      <c r="N3000" s="1">
        <v>1.1490000179037499E-3</v>
      </c>
      <c r="O3000" s="1" t="s">
        <v>6765</v>
      </c>
    </row>
    <row r="3001" spans="1:15" x14ac:dyDescent="0.25">
      <c r="A3001" s="12" t="s">
        <v>3659</v>
      </c>
      <c r="B3001" s="12" t="s">
        <v>6430</v>
      </c>
      <c r="C3001" s="12" t="s">
        <v>1521</v>
      </c>
      <c r="D3001" s="12" t="s">
        <v>1931</v>
      </c>
      <c r="E3001" s="12" t="s">
        <v>2225</v>
      </c>
      <c r="F3001" s="1">
        <v>3.5899999141693102</v>
      </c>
      <c r="G3001" s="1" t="s">
        <v>6765</v>
      </c>
      <c r="H3001" s="1">
        <v>4.5400001108646401E-3</v>
      </c>
      <c r="I3001" s="1" t="s">
        <v>6765</v>
      </c>
      <c r="J3001" s="1">
        <v>2.5700000696815599E-4</v>
      </c>
      <c r="K3001" s="1" t="s">
        <v>6765</v>
      </c>
      <c r="L3001" s="1">
        <v>4.0480000898241997E-3</v>
      </c>
      <c r="M3001" s="1" t="s">
        <v>6765</v>
      </c>
      <c r="N3001" s="1">
        <v>1.1490000179037499E-3</v>
      </c>
      <c r="O3001" s="1" t="s">
        <v>6765</v>
      </c>
    </row>
    <row r="3002" spans="1:15" x14ac:dyDescent="0.25">
      <c r="A3002" s="12" t="s">
        <v>1015</v>
      </c>
      <c r="B3002" s="12" t="s">
        <v>6431</v>
      </c>
      <c r="C3002" s="12" t="s">
        <v>1521</v>
      </c>
      <c r="D3002" s="12" t="s">
        <v>6432</v>
      </c>
      <c r="E3002" s="12" t="s">
        <v>2225</v>
      </c>
      <c r="F3002" s="1">
        <v>3.5899999141693102</v>
      </c>
      <c r="G3002" s="1" t="s">
        <v>6765</v>
      </c>
      <c r="H3002" s="1">
        <v>4.5400001108646401E-3</v>
      </c>
      <c r="I3002" s="1" t="s">
        <v>6765</v>
      </c>
      <c r="J3002" s="1">
        <v>2.5700000696815599E-4</v>
      </c>
      <c r="K3002" s="1" t="s">
        <v>6765</v>
      </c>
      <c r="L3002" s="1">
        <v>4.0480000898241997E-3</v>
      </c>
      <c r="M3002" s="1" t="s">
        <v>6765</v>
      </c>
      <c r="N3002" s="1">
        <v>1.1490000179037499E-3</v>
      </c>
      <c r="O3002" s="1" t="s">
        <v>6765</v>
      </c>
    </row>
    <row r="3003" spans="1:15" x14ac:dyDescent="0.25">
      <c r="A3003" s="12" t="s">
        <v>3659</v>
      </c>
      <c r="B3003" s="12" t="s">
        <v>6433</v>
      </c>
      <c r="C3003" s="12" t="s">
        <v>1521</v>
      </c>
      <c r="D3003" s="12" t="s">
        <v>1834</v>
      </c>
      <c r="E3003" s="12" t="s">
        <v>2225</v>
      </c>
      <c r="F3003" s="1">
        <v>3.5899999141693102</v>
      </c>
      <c r="G3003" s="1" t="s">
        <v>6765</v>
      </c>
      <c r="H3003" s="1">
        <v>4.5400001108646401E-3</v>
      </c>
      <c r="I3003" s="1" t="s">
        <v>6765</v>
      </c>
      <c r="J3003" s="1">
        <v>2.5700000696815599E-4</v>
      </c>
      <c r="K3003" s="1" t="s">
        <v>6765</v>
      </c>
      <c r="L3003" s="1">
        <v>4.0480000898241997E-3</v>
      </c>
      <c r="M3003" s="1" t="s">
        <v>6765</v>
      </c>
      <c r="N3003" s="1">
        <v>1.1490000179037499E-3</v>
      </c>
      <c r="O3003" s="1" t="s">
        <v>6765</v>
      </c>
    </row>
    <row r="3004" spans="1:15" x14ac:dyDescent="0.25">
      <c r="A3004" s="12" t="s">
        <v>1015</v>
      </c>
      <c r="B3004" s="12" t="s">
        <v>6434</v>
      </c>
      <c r="C3004" s="12" t="s">
        <v>1521</v>
      </c>
      <c r="D3004" s="12" t="s">
        <v>2915</v>
      </c>
      <c r="E3004" s="12" t="s">
        <v>2225</v>
      </c>
      <c r="F3004" s="1">
        <v>3.5899999141693102</v>
      </c>
      <c r="G3004" s="1" t="s">
        <v>6765</v>
      </c>
      <c r="H3004" s="1">
        <v>4.5400001108646401E-3</v>
      </c>
      <c r="I3004" s="1" t="s">
        <v>6765</v>
      </c>
      <c r="J3004" s="1">
        <v>2.5700000696815599E-4</v>
      </c>
      <c r="K3004" s="1" t="s">
        <v>6765</v>
      </c>
      <c r="L3004" s="1">
        <v>4.0480000898241997E-3</v>
      </c>
      <c r="M3004" s="1" t="s">
        <v>6765</v>
      </c>
      <c r="N3004" s="1">
        <v>1.1490000179037499E-3</v>
      </c>
      <c r="O3004" s="1" t="s">
        <v>6765</v>
      </c>
    </row>
    <row r="3005" spans="1:15" x14ac:dyDescent="0.25">
      <c r="A3005" s="12" t="s">
        <v>1015</v>
      </c>
      <c r="B3005" s="12" t="s">
        <v>6435</v>
      </c>
      <c r="C3005" s="12" t="s">
        <v>1521</v>
      </c>
      <c r="D3005" s="12" t="s">
        <v>1948</v>
      </c>
      <c r="E3005" s="12" t="s">
        <v>2225</v>
      </c>
      <c r="F3005" s="1">
        <v>3.5899999141693102</v>
      </c>
      <c r="G3005" s="1" t="s">
        <v>6765</v>
      </c>
      <c r="H3005" s="1">
        <v>4.5400001108646401E-3</v>
      </c>
      <c r="I3005" s="1" t="s">
        <v>6765</v>
      </c>
      <c r="J3005" s="1">
        <v>2.5700000696815599E-4</v>
      </c>
      <c r="K3005" s="1" t="s">
        <v>6765</v>
      </c>
      <c r="L3005" s="1">
        <v>4.0480000898241997E-3</v>
      </c>
      <c r="M3005" s="1" t="s">
        <v>6765</v>
      </c>
      <c r="N3005" s="1">
        <v>1.1490000179037499E-3</v>
      </c>
      <c r="O3005" s="1" t="s">
        <v>6765</v>
      </c>
    </row>
    <row r="3006" spans="1:15" x14ac:dyDescent="0.25">
      <c r="A3006" s="12" t="s">
        <v>1015</v>
      </c>
      <c r="B3006" s="12" t="s">
        <v>6436</v>
      </c>
      <c r="C3006" s="12" t="s">
        <v>1521</v>
      </c>
      <c r="D3006" s="12" t="s">
        <v>6437</v>
      </c>
      <c r="E3006" s="12" t="s">
        <v>2225</v>
      </c>
      <c r="F3006" s="1">
        <v>3.5899999141693102</v>
      </c>
      <c r="G3006" s="1" t="s">
        <v>6765</v>
      </c>
      <c r="H3006" s="1">
        <v>4.5400001108646401E-3</v>
      </c>
      <c r="I3006" s="1" t="s">
        <v>6765</v>
      </c>
      <c r="J3006" s="1">
        <v>2.5700000696815599E-4</v>
      </c>
      <c r="K3006" s="1" t="s">
        <v>6765</v>
      </c>
      <c r="L3006" s="1">
        <v>4.0480000898241997E-3</v>
      </c>
      <c r="M3006" s="1" t="s">
        <v>6765</v>
      </c>
      <c r="N3006" s="1">
        <v>1.1490000179037499E-3</v>
      </c>
      <c r="O3006" s="1" t="s">
        <v>6765</v>
      </c>
    </row>
    <row r="3007" spans="1:15" x14ac:dyDescent="0.25">
      <c r="A3007" s="12" t="s">
        <v>1015</v>
      </c>
      <c r="B3007" s="12" t="s">
        <v>6438</v>
      </c>
      <c r="C3007" s="12" t="s">
        <v>1521</v>
      </c>
      <c r="D3007" s="12" t="s">
        <v>3970</v>
      </c>
      <c r="E3007" s="12" t="s">
        <v>2225</v>
      </c>
      <c r="F3007" s="1">
        <v>3.5899999141693102</v>
      </c>
      <c r="G3007" s="1" t="s">
        <v>6765</v>
      </c>
      <c r="H3007" s="1">
        <v>4.5400001108646401E-3</v>
      </c>
      <c r="I3007" s="1" t="s">
        <v>6765</v>
      </c>
      <c r="J3007" s="1">
        <v>2.5700000696815599E-4</v>
      </c>
      <c r="K3007" s="1" t="s">
        <v>6765</v>
      </c>
      <c r="L3007" s="1">
        <v>4.0480000898241997E-3</v>
      </c>
      <c r="M3007" s="1" t="s">
        <v>6765</v>
      </c>
      <c r="N3007" s="1">
        <v>1.1490000179037499E-3</v>
      </c>
      <c r="O3007" s="1" t="s">
        <v>6765</v>
      </c>
    </row>
    <row r="3008" spans="1:15" x14ac:dyDescent="0.25">
      <c r="A3008" s="12" t="s">
        <v>1015</v>
      </c>
      <c r="B3008" s="12" t="s">
        <v>6439</v>
      </c>
      <c r="C3008" s="12" t="s">
        <v>1521</v>
      </c>
      <c r="D3008" s="12" t="s">
        <v>2067</v>
      </c>
      <c r="E3008" s="12" t="s">
        <v>2225</v>
      </c>
      <c r="F3008" s="1">
        <v>3.5899999141693102</v>
      </c>
      <c r="G3008" s="1" t="s">
        <v>6765</v>
      </c>
      <c r="H3008" s="1">
        <v>4.5400001108646401E-3</v>
      </c>
      <c r="I3008" s="1" t="s">
        <v>6765</v>
      </c>
      <c r="J3008" s="1">
        <v>2.5700000696815599E-4</v>
      </c>
      <c r="K3008" s="1" t="s">
        <v>6765</v>
      </c>
      <c r="L3008" s="1">
        <v>4.0480000898241997E-3</v>
      </c>
      <c r="M3008" s="1" t="s">
        <v>6765</v>
      </c>
      <c r="N3008" s="1">
        <v>1.1490000179037499E-3</v>
      </c>
      <c r="O3008" s="1" t="s">
        <v>6765</v>
      </c>
    </row>
    <row r="3009" spans="1:15" x14ac:dyDescent="0.25">
      <c r="A3009" s="12" t="s">
        <v>1015</v>
      </c>
      <c r="B3009" s="12" t="s">
        <v>6440</v>
      </c>
      <c r="C3009" s="12" t="s">
        <v>1521</v>
      </c>
      <c r="D3009" s="12" t="s">
        <v>6441</v>
      </c>
      <c r="E3009" s="12" t="s">
        <v>2225</v>
      </c>
      <c r="F3009" s="1">
        <v>3.5899999141693102</v>
      </c>
      <c r="G3009" s="1" t="s">
        <v>6765</v>
      </c>
      <c r="H3009" s="1">
        <v>4.5400001108646401E-3</v>
      </c>
      <c r="I3009" s="1" t="s">
        <v>6765</v>
      </c>
      <c r="J3009" s="1">
        <v>2.5700000696815599E-4</v>
      </c>
      <c r="K3009" s="1" t="s">
        <v>6765</v>
      </c>
      <c r="L3009" s="1">
        <v>4.0480000898241997E-3</v>
      </c>
      <c r="M3009" s="1" t="s">
        <v>6765</v>
      </c>
      <c r="N3009" s="1">
        <v>1.1490000179037499E-3</v>
      </c>
      <c r="O3009" s="1" t="s">
        <v>6765</v>
      </c>
    </row>
    <row r="3010" spans="1:15" x14ac:dyDescent="0.25">
      <c r="A3010" s="12" t="s">
        <v>1015</v>
      </c>
      <c r="B3010" s="12" t="s">
        <v>6442</v>
      </c>
      <c r="C3010" s="12" t="s">
        <v>1521</v>
      </c>
      <c r="D3010" s="12" t="s">
        <v>1594</v>
      </c>
      <c r="E3010" s="12" t="s">
        <v>2225</v>
      </c>
      <c r="F3010" s="1">
        <v>3.5899999141693102</v>
      </c>
      <c r="G3010" s="1" t="s">
        <v>6765</v>
      </c>
      <c r="H3010" s="1">
        <v>4.5400001108646401E-3</v>
      </c>
      <c r="I3010" s="1" t="s">
        <v>6765</v>
      </c>
      <c r="J3010" s="1">
        <v>2.5700000696815599E-4</v>
      </c>
      <c r="K3010" s="1" t="s">
        <v>6765</v>
      </c>
      <c r="L3010" s="1">
        <v>4.0480000898241997E-3</v>
      </c>
      <c r="M3010" s="1" t="s">
        <v>6765</v>
      </c>
      <c r="N3010" s="1">
        <v>1.1490000179037499E-3</v>
      </c>
      <c r="O3010" s="1" t="s">
        <v>6765</v>
      </c>
    </row>
    <row r="3011" spans="1:15" x14ac:dyDescent="0.25">
      <c r="A3011" s="12" t="s">
        <v>3659</v>
      </c>
      <c r="B3011" s="12" t="s">
        <v>6443</v>
      </c>
      <c r="C3011" s="12" t="s">
        <v>1521</v>
      </c>
      <c r="D3011" s="12" t="s">
        <v>1584</v>
      </c>
      <c r="E3011" s="12" t="s">
        <v>2225</v>
      </c>
      <c r="F3011" s="1">
        <v>3.5899999141693102</v>
      </c>
      <c r="G3011" s="1" t="s">
        <v>6765</v>
      </c>
      <c r="H3011" s="1">
        <v>4.5400001108646401E-3</v>
      </c>
      <c r="I3011" s="1" t="s">
        <v>6765</v>
      </c>
      <c r="J3011" s="1">
        <v>2.5700000696815599E-4</v>
      </c>
      <c r="K3011" s="1" t="s">
        <v>6765</v>
      </c>
      <c r="L3011" s="1">
        <v>4.0480000898241997E-3</v>
      </c>
      <c r="M3011" s="1" t="s">
        <v>6765</v>
      </c>
      <c r="N3011" s="1">
        <v>1.1490000179037499E-3</v>
      </c>
      <c r="O3011" s="1" t="s">
        <v>6765</v>
      </c>
    </row>
    <row r="3012" spans="1:15" x14ac:dyDescent="0.25">
      <c r="A3012" s="12" t="s">
        <v>1015</v>
      </c>
      <c r="B3012" s="12" t="s">
        <v>6444</v>
      </c>
      <c r="C3012" s="12" t="s">
        <v>1521</v>
      </c>
      <c r="D3012" s="12" t="s">
        <v>1502</v>
      </c>
      <c r="E3012" s="12" t="s">
        <v>2225</v>
      </c>
      <c r="F3012" s="1">
        <v>3.5899999141693102</v>
      </c>
      <c r="G3012" s="1" t="s">
        <v>6765</v>
      </c>
      <c r="H3012" s="1">
        <v>4.5400001108646401E-3</v>
      </c>
      <c r="I3012" s="1" t="s">
        <v>6765</v>
      </c>
      <c r="J3012" s="1">
        <v>2.5700000696815599E-4</v>
      </c>
      <c r="K3012" s="1" t="s">
        <v>6765</v>
      </c>
      <c r="L3012" s="1">
        <v>4.0480000898241997E-3</v>
      </c>
      <c r="M3012" s="1" t="s">
        <v>6765</v>
      </c>
      <c r="N3012" s="1">
        <v>1.1490000179037499E-3</v>
      </c>
      <c r="O3012" s="1" t="s">
        <v>6765</v>
      </c>
    </row>
    <row r="3013" spans="1:15" x14ac:dyDescent="0.25">
      <c r="A3013" s="12" t="s">
        <v>3659</v>
      </c>
      <c r="B3013" s="12" t="s">
        <v>6445</v>
      </c>
      <c r="C3013" s="12" t="s">
        <v>1521</v>
      </c>
      <c r="D3013" s="12" t="s">
        <v>1976</v>
      </c>
      <c r="E3013" s="12" t="s">
        <v>2225</v>
      </c>
      <c r="F3013" s="1">
        <v>3.5899999141693102</v>
      </c>
      <c r="G3013" s="1" t="s">
        <v>6765</v>
      </c>
      <c r="H3013" s="1">
        <v>4.5400001108646401E-3</v>
      </c>
      <c r="I3013" s="1" t="s">
        <v>6765</v>
      </c>
      <c r="J3013" s="1">
        <v>2.5700000696815599E-4</v>
      </c>
      <c r="K3013" s="1" t="s">
        <v>6765</v>
      </c>
      <c r="L3013" s="1">
        <v>4.0480000898241997E-3</v>
      </c>
      <c r="M3013" s="1" t="s">
        <v>6765</v>
      </c>
      <c r="N3013" s="1">
        <v>1.1490000179037499E-3</v>
      </c>
      <c r="O3013" s="1" t="s">
        <v>6765</v>
      </c>
    </row>
    <row r="3014" spans="1:15" x14ac:dyDescent="0.25">
      <c r="A3014" s="12" t="s">
        <v>1015</v>
      </c>
      <c r="B3014" s="12" t="s">
        <v>6446</v>
      </c>
      <c r="C3014" s="12" t="s">
        <v>1521</v>
      </c>
      <c r="D3014" s="12" t="s">
        <v>1639</v>
      </c>
      <c r="E3014" s="12" t="s">
        <v>2225</v>
      </c>
      <c r="F3014" s="1">
        <v>3.5899999141693102</v>
      </c>
      <c r="G3014" s="1" t="s">
        <v>6765</v>
      </c>
      <c r="H3014" s="1">
        <v>4.5400001108646401E-3</v>
      </c>
      <c r="I3014" s="1" t="s">
        <v>6765</v>
      </c>
      <c r="J3014" s="1">
        <v>2.5700000696815599E-4</v>
      </c>
      <c r="K3014" s="1" t="s">
        <v>6765</v>
      </c>
      <c r="L3014" s="1">
        <v>4.0480000898241997E-3</v>
      </c>
      <c r="M3014" s="1" t="s">
        <v>6765</v>
      </c>
      <c r="N3014" s="1">
        <v>1.1490000179037499E-3</v>
      </c>
      <c r="O3014" s="1" t="s">
        <v>6765</v>
      </c>
    </row>
    <row r="3015" spans="1:15" x14ac:dyDescent="0.25">
      <c r="A3015" s="12" t="s">
        <v>3659</v>
      </c>
      <c r="B3015" s="12" t="s">
        <v>6447</v>
      </c>
      <c r="C3015" s="12" t="s">
        <v>1521</v>
      </c>
      <c r="D3015" s="12" t="s">
        <v>1788</v>
      </c>
      <c r="E3015" s="12" t="s">
        <v>2225</v>
      </c>
      <c r="F3015" s="1">
        <v>3.5899999141693102</v>
      </c>
      <c r="G3015" s="1" t="s">
        <v>6765</v>
      </c>
      <c r="H3015" s="1">
        <v>4.5400001108646401E-3</v>
      </c>
      <c r="I3015" s="1" t="s">
        <v>6765</v>
      </c>
      <c r="J3015" s="1">
        <v>2.5700000696815599E-4</v>
      </c>
      <c r="K3015" s="1" t="s">
        <v>6765</v>
      </c>
      <c r="L3015" s="1">
        <v>4.0480000898241997E-3</v>
      </c>
      <c r="M3015" s="1" t="s">
        <v>6765</v>
      </c>
      <c r="N3015" s="1">
        <v>1.1490000179037499E-3</v>
      </c>
      <c r="O3015" s="1" t="s">
        <v>6765</v>
      </c>
    </row>
    <row r="3016" spans="1:15" x14ac:dyDescent="0.25">
      <c r="A3016" s="12" t="s">
        <v>3659</v>
      </c>
      <c r="B3016" s="12" t="s">
        <v>6448</v>
      </c>
      <c r="C3016" s="12" t="s">
        <v>1521</v>
      </c>
      <c r="D3016" s="12" t="s">
        <v>2462</v>
      </c>
      <c r="E3016" s="12" t="s">
        <v>2225</v>
      </c>
      <c r="F3016" s="1">
        <v>3.5899999141693102</v>
      </c>
      <c r="G3016" s="1" t="s">
        <v>6765</v>
      </c>
      <c r="H3016" s="1">
        <v>4.5400001108646401E-3</v>
      </c>
      <c r="I3016" s="1" t="s">
        <v>6765</v>
      </c>
      <c r="J3016" s="1">
        <v>2.5700000696815599E-4</v>
      </c>
      <c r="K3016" s="1" t="s">
        <v>6765</v>
      </c>
      <c r="L3016" s="1">
        <v>4.0480000898241997E-3</v>
      </c>
      <c r="M3016" s="1" t="s">
        <v>6765</v>
      </c>
      <c r="N3016" s="1">
        <v>1.1490000179037499E-3</v>
      </c>
      <c r="O3016" s="1" t="s">
        <v>6765</v>
      </c>
    </row>
    <row r="3017" spans="1:15" x14ac:dyDescent="0.25">
      <c r="A3017" s="12" t="s">
        <v>3659</v>
      </c>
      <c r="B3017" s="12" t="s">
        <v>6449</v>
      </c>
      <c r="C3017" s="12" t="s">
        <v>1521</v>
      </c>
      <c r="D3017" s="12" t="s">
        <v>4980</v>
      </c>
      <c r="E3017" s="12" t="s">
        <v>2225</v>
      </c>
      <c r="F3017" s="1">
        <v>3.5899999141693102</v>
      </c>
      <c r="G3017" s="1" t="s">
        <v>6765</v>
      </c>
      <c r="H3017" s="1">
        <v>4.5400001108646401E-3</v>
      </c>
      <c r="I3017" s="1" t="s">
        <v>6765</v>
      </c>
      <c r="J3017" s="1">
        <v>2.5700000696815599E-4</v>
      </c>
      <c r="K3017" s="1" t="s">
        <v>6765</v>
      </c>
      <c r="L3017" s="1">
        <v>4.0480000898241997E-3</v>
      </c>
      <c r="M3017" s="1" t="s">
        <v>6765</v>
      </c>
      <c r="N3017" s="1">
        <v>1.1490000179037499E-3</v>
      </c>
      <c r="O3017" s="1" t="s">
        <v>6765</v>
      </c>
    </row>
    <row r="3018" spans="1:15" x14ac:dyDescent="0.25">
      <c r="A3018" s="12" t="s">
        <v>1015</v>
      </c>
      <c r="B3018" s="12" t="s">
        <v>6450</v>
      </c>
      <c r="C3018" s="12" t="s">
        <v>1521</v>
      </c>
      <c r="D3018" s="12" t="s">
        <v>1599</v>
      </c>
      <c r="E3018" s="12" t="s">
        <v>2225</v>
      </c>
      <c r="F3018" s="1">
        <v>3.5899999141693102</v>
      </c>
      <c r="G3018" s="1" t="s">
        <v>6765</v>
      </c>
      <c r="H3018" s="1">
        <v>4.5400001108646401E-3</v>
      </c>
      <c r="I3018" s="1" t="s">
        <v>6765</v>
      </c>
      <c r="J3018" s="1">
        <v>2.5700000696815599E-4</v>
      </c>
      <c r="K3018" s="1" t="s">
        <v>6765</v>
      </c>
      <c r="L3018" s="1">
        <v>4.0480000898241997E-3</v>
      </c>
      <c r="M3018" s="1" t="s">
        <v>6765</v>
      </c>
      <c r="N3018" s="1">
        <v>1.1490000179037499E-3</v>
      </c>
      <c r="O3018" s="1" t="s">
        <v>6765</v>
      </c>
    </row>
    <row r="3019" spans="1:15" x14ac:dyDescent="0.25">
      <c r="A3019" s="12" t="s">
        <v>1015</v>
      </c>
      <c r="B3019" s="12" t="s">
        <v>6451</v>
      </c>
      <c r="C3019" s="12" t="s">
        <v>1521</v>
      </c>
      <c r="D3019" s="12" t="s">
        <v>1723</v>
      </c>
      <c r="E3019" s="12" t="s">
        <v>2225</v>
      </c>
      <c r="F3019" s="1">
        <v>3.5899999141693102</v>
      </c>
      <c r="G3019" s="1" t="s">
        <v>6765</v>
      </c>
      <c r="H3019" s="1">
        <v>4.5400001108646401E-3</v>
      </c>
      <c r="I3019" s="1" t="s">
        <v>6765</v>
      </c>
      <c r="J3019" s="1">
        <v>2.5700000696815599E-4</v>
      </c>
      <c r="K3019" s="1" t="s">
        <v>6765</v>
      </c>
      <c r="L3019" s="1">
        <v>4.0480000898241997E-3</v>
      </c>
      <c r="M3019" s="1" t="s">
        <v>6765</v>
      </c>
      <c r="N3019" s="1">
        <v>1.1490000179037499E-3</v>
      </c>
      <c r="O3019" s="1" t="s">
        <v>6765</v>
      </c>
    </row>
    <row r="3020" spans="1:15" x14ac:dyDescent="0.25">
      <c r="A3020" s="12" t="s">
        <v>3659</v>
      </c>
      <c r="B3020" s="12" t="s">
        <v>6452</v>
      </c>
      <c r="C3020" s="12" t="s">
        <v>1521</v>
      </c>
      <c r="D3020" s="12" t="s">
        <v>1833</v>
      </c>
      <c r="E3020" s="12" t="s">
        <v>2225</v>
      </c>
      <c r="F3020" s="1">
        <v>3.5899999141693102</v>
      </c>
      <c r="G3020" s="1" t="s">
        <v>6765</v>
      </c>
      <c r="H3020" s="1">
        <v>4.5400001108646401E-3</v>
      </c>
      <c r="I3020" s="1" t="s">
        <v>6765</v>
      </c>
      <c r="J3020" s="1">
        <v>2.5700000696815599E-4</v>
      </c>
      <c r="K3020" s="1" t="s">
        <v>6765</v>
      </c>
      <c r="L3020" s="1">
        <v>4.0480000898241997E-3</v>
      </c>
      <c r="M3020" s="1" t="s">
        <v>6765</v>
      </c>
      <c r="N3020" s="1">
        <v>1.1490000179037499E-3</v>
      </c>
      <c r="O3020" s="1" t="s">
        <v>6765</v>
      </c>
    </row>
    <row r="3021" spans="1:15" x14ac:dyDescent="0.25">
      <c r="A3021" s="12" t="s">
        <v>1015</v>
      </c>
      <c r="B3021" s="12" t="s">
        <v>6453</v>
      </c>
      <c r="C3021" s="12" t="s">
        <v>1521</v>
      </c>
      <c r="D3021" s="12" t="s">
        <v>1630</v>
      </c>
      <c r="E3021" s="12" t="s">
        <v>2225</v>
      </c>
      <c r="F3021" s="1">
        <v>3.5899999141693102</v>
      </c>
      <c r="G3021" s="1" t="s">
        <v>6765</v>
      </c>
      <c r="H3021" s="1">
        <v>4.5400001108646401E-3</v>
      </c>
      <c r="I3021" s="1" t="s">
        <v>6765</v>
      </c>
      <c r="J3021" s="1">
        <v>2.5700000696815599E-4</v>
      </c>
      <c r="K3021" s="1" t="s">
        <v>6765</v>
      </c>
      <c r="L3021" s="1">
        <v>4.0480000898241997E-3</v>
      </c>
      <c r="M3021" s="1" t="s">
        <v>6765</v>
      </c>
      <c r="N3021" s="1">
        <v>1.1490000179037499E-3</v>
      </c>
      <c r="O3021" s="1" t="s">
        <v>6765</v>
      </c>
    </row>
    <row r="3022" spans="1:15" x14ac:dyDescent="0.25">
      <c r="A3022" s="12" t="s">
        <v>1015</v>
      </c>
      <c r="B3022" s="12" t="s">
        <v>6454</v>
      </c>
      <c r="C3022" s="12" t="s">
        <v>1521</v>
      </c>
      <c r="D3022" s="12" t="s">
        <v>2685</v>
      </c>
      <c r="E3022" s="12" t="s">
        <v>2225</v>
      </c>
      <c r="F3022" s="1">
        <v>3.5899999141693102</v>
      </c>
      <c r="G3022" s="1" t="s">
        <v>6765</v>
      </c>
      <c r="H3022" s="1">
        <v>4.5400001108646401E-3</v>
      </c>
      <c r="I3022" s="1" t="s">
        <v>6765</v>
      </c>
      <c r="J3022" s="1">
        <v>2.5700000696815599E-4</v>
      </c>
      <c r="K3022" s="1" t="s">
        <v>6765</v>
      </c>
      <c r="L3022" s="1">
        <v>4.0480000898241997E-3</v>
      </c>
      <c r="M3022" s="1" t="s">
        <v>6765</v>
      </c>
      <c r="N3022" s="1">
        <v>1.1490000179037499E-3</v>
      </c>
      <c r="O3022" s="1" t="s">
        <v>6765</v>
      </c>
    </row>
    <row r="3023" spans="1:15" x14ac:dyDescent="0.25">
      <c r="A3023" s="12" t="s">
        <v>3659</v>
      </c>
      <c r="B3023" s="12" t="s">
        <v>6455</v>
      </c>
      <c r="C3023" s="12" t="s">
        <v>1521</v>
      </c>
      <c r="D3023" s="12" t="s">
        <v>6456</v>
      </c>
      <c r="E3023" s="12" t="s">
        <v>2225</v>
      </c>
      <c r="F3023" s="1">
        <v>3.5899999141693102</v>
      </c>
      <c r="G3023" s="1" t="s">
        <v>6765</v>
      </c>
      <c r="H3023" s="1">
        <v>4.5400001108646401E-3</v>
      </c>
      <c r="I3023" s="1" t="s">
        <v>6765</v>
      </c>
      <c r="J3023" s="1">
        <v>2.5700000696815599E-4</v>
      </c>
      <c r="K3023" s="1" t="s">
        <v>6765</v>
      </c>
      <c r="L3023" s="1">
        <v>4.0480000898241997E-3</v>
      </c>
      <c r="M3023" s="1" t="s">
        <v>6765</v>
      </c>
      <c r="N3023" s="1">
        <v>1.1490000179037499E-3</v>
      </c>
      <c r="O3023" s="1" t="s">
        <v>6765</v>
      </c>
    </row>
    <row r="3024" spans="1:15" x14ac:dyDescent="0.25">
      <c r="A3024" s="12" t="s">
        <v>1015</v>
      </c>
      <c r="B3024" s="12" t="s">
        <v>6457</v>
      </c>
      <c r="C3024" s="12" t="s">
        <v>1521</v>
      </c>
      <c r="D3024" s="12" t="s">
        <v>1677</v>
      </c>
      <c r="E3024" s="12" t="s">
        <v>2225</v>
      </c>
      <c r="F3024" s="1">
        <v>3.5899999141693102</v>
      </c>
      <c r="G3024" s="1" t="s">
        <v>6765</v>
      </c>
      <c r="H3024" s="1">
        <v>4.5400001108646401E-3</v>
      </c>
      <c r="I3024" s="1" t="s">
        <v>6765</v>
      </c>
      <c r="J3024" s="1">
        <v>2.5700000696815599E-4</v>
      </c>
      <c r="K3024" s="1" t="s">
        <v>6765</v>
      </c>
      <c r="L3024" s="1">
        <v>4.0480000898241997E-3</v>
      </c>
      <c r="M3024" s="1" t="s">
        <v>6765</v>
      </c>
      <c r="N3024" s="1">
        <v>1.1490000179037499E-3</v>
      </c>
      <c r="O3024" s="1" t="s">
        <v>6765</v>
      </c>
    </row>
    <row r="3025" spans="1:15" x14ac:dyDescent="0.25">
      <c r="A3025" s="12" t="s">
        <v>1015</v>
      </c>
      <c r="B3025" s="12" t="s">
        <v>6458</v>
      </c>
      <c r="C3025" s="12" t="s">
        <v>1521</v>
      </c>
      <c r="D3025" s="12" t="s">
        <v>1544</v>
      </c>
      <c r="E3025" s="12" t="s">
        <v>2225</v>
      </c>
      <c r="F3025" s="1">
        <v>3.5899999141693102</v>
      </c>
      <c r="G3025" s="1" t="s">
        <v>6765</v>
      </c>
      <c r="H3025" s="1">
        <v>4.5400001108646401E-3</v>
      </c>
      <c r="I3025" s="1" t="s">
        <v>6765</v>
      </c>
      <c r="J3025" s="1">
        <v>2.5700000696815599E-4</v>
      </c>
      <c r="K3025" s="1" t="s">
        <v>6765</v>
      </c>
      <c r="L3025" s="1">
        <v>4.0480000898241997E-3</v>
      </c>
      <c r="M3025" s="1" t="s">
        <v>6765</v>
      </c>
      <c r="N3025" s="1">
        <v>1.1490000179037499E-3</v>
      </c>
      <c r="O3025" s="1" t="s">
        <v>6765</v>
      </c>
    </row>
    <row r="3026" spans="1:15" x14ac:dyDescent="0.25">
      <c r="A3026" s="12" t="s">
        <v>1015</v>
      </c>
      <c r="B3026" s="12" t="s">
        <v>6459</v>
      </c>
      <c r="C3026" s="12" t="s">
        <v>1521</v>
      </c>
      <c r="D3026" s="12" t="s">
        <v>1776</v>
      </c>
      <c r="E3026" s="12" t="s">
        <v>2225</v>
      </c>
      <c r="F3026" s="1">
        <v>3.5899999141693102</v>
      </c>
      <c r="G3026" s="1" t="s">
        <v>6765</v>
      </c>
      <c r="H3026" s="1">
        <v>4.5400001108646401E-3</v>
      </c>
      <c r="I3026" s="1" t="s">
        <v>6765</v>
      </c>
      <c r="J3026" s="1">
        <v>2.5700000696815599E-4</v>
      </c>
      <c r="K3026" s="1" t="s">
        <v>6765</v>
      </c>
      <c r="L3026" s="1">
        <v>4.0480000898241997E-3</v>
      </c>
      <c r="M3026" s="1" t="s">
        <v>6765</v>
      </c>
      <c r="N3026" s="1">
        <v>1.1490000179037499E-3</v>
      </c>
      <c r="O3026" s="1" t="s">
        <v>6765</v>
      </c>
    </row>
    <row r="3027" spans="1:15" x14ac:dyDescent="0.25">
      <c r="A3027" s="12" t="s">
        <v>3659</v>
      </c>
      <c r="B3027" s="12" t="s">
        <v>6460</v>
      </c>
      <c r="C3027" s="12" t="s">
        <v>1521</v>
      </c>
      <c r="D3027" s="12" t="s">
        <v>3775</v>
      </c>
      <c r="E3027" s="12" t="s">
        <v>2225</v>
      </c>
      <c r="F3027" s="1">
        <v>3.5899999141693102</v>
      </c>
      <c r="G3027" s="1" t="s">
        <v>6765</v>
      </c>
      <c r="H3027" s="1">
        <v>4.5400001108646401E-3</v>
      </c>
      <c r="I3027" s="1" t="s">
        <v>6765</v>
      </c>
      <c r="J3027" s="1">
        <v>2.5700000696815599E-4</v>
      </c>
      <c r="K3027" s="1" t="s">
        <v>6765</v>
      </c>
      <c r="L3027" s="1">
        <v>4.0480000898241997E-3</v>
      </c>
      <c r="M3027" s="1" t="s">
        <v>6765</v>
      </c>
      <c r="N3027" s="1">
        <v>1.1490000179037499E-3</v>
      </c>
      <c r="O3027" s="1" t="s">
        <v>6765</v>
      </c>
    </row>
    <row r="3028" spans="1:15" x14ac:dyDescent="0.25">
      <c r="A3028" s="12" t="s">
        <v>1015</v>
      </c>
      <c r="B3028" s="12" t="s">
        <v>6461</v>
      </c>
      <c r="C3028" s="12" t="s">
        <v>1521</v>
      </c>
      <c r="D3028" s="12" t="s">
        <v>1114</v>
      </c>
      <c r="E3028" s="12" t="s">
        <v>2225</v>
      </c>
      <c r="F3028" s="1">
        <v>2.41410160064697</v>
      </c>
      <c r="G3028" s="1" t="s">
        <v>6774</v>
      </c>
      <c r="H3028" s="1">
        <v>3.3221498597413301E-4</v>
      </c>
      <c r="I3028" s="1" t="s">
        <v>6774</v>
      </c>
      <c r="J3028" s="1">
        <v>1.31270993733779E-4</v>
      </c>
      <c r="K3028" s="1" t="s">
        <v>6774</v>
      </c>
      <c r="L3028" s="1">
        <v>5.7308265240862998E-4</v>
      </c>
      <c r="M3028" s="1" t="s">
        <v>6774</v>
      </c>
      <c r="N3028" s="1">
        <v>9.2460913583636295E-4</v>
      </c>
      <c r="O3028" s="1" t="s">
        <v>6774</v>
      </c>
    </row>
    <row r="3029" spans="1:15" x14ac:dyDescent="0.25">
      <c r="A3029" s="12" t="s">
        <v>1015</v>
      </c>
      <c r="B3029" s="12" t="s">
        <v>6462</v>
      </c>
      <c r="C3029" s="12" t="s">
        <v>1521</v>
      </c>
      <c r="D3029" s="12" t="s">
        <v>3782</v>
      </c>
      <c r="E3029" s="12" t="s">
        <v>2225</v>
      </c>
      <c r="F3029" s="1">
        <v>3.5899999141693102</v>
      </c>
      <c r="G3029" s="1" t="s">
        <v>6765</v>
      </c>
      <c r="H3029" s="1">
        <v>4.5400001108646401E-3</v>
      </c>
      <c r="I3029" s="1" t="s">
        <v>6765</v>
      </c>
      <c r="J3029" s="1">
        <v>2.5700000696815599E-4</v>
      </c>
      <c r="K3029" s="1" t="s">
        <v>6765</v>
      </c>
      <c r="L3029" s="1">
        <v>4.0480000898241997E-3</v>
      </c>
      <c r="M3029" s="1" t="s">
        <v>6765</v>
      </c>
      <c r="N3029" s="1">
        <v>1.1490000179037499E-3</v>
      </c>
      <c r="O3029" s="1" t="s">
        <v>6765</v>
      </c>
    </row>
    <row r="3030" spans="1:15" x14ac:dyDescent="0.25">
      <c r="A3030" s="12" t="s">
        <v>1015</v>
      </c>
      <c r="B3030" s="12" t="s">
        <v>6463</v>
      </c>
      <c r="C3030" s="12" t="s">
        <v>1521</v>
      </c>
      <c r="D3030" s="12" t="s">
        <v>1957</v>
      </c>
      <c r="E3030" s="12" t="s">
        <v>2225</v>
      </c>
      <c r="F3030" s="1">
        <v>3.5899999141693102</v>
      </c>
      <c r="G3030" s="1" t="s">
        <v>6765</v>
      </c>
      <c r="H3030" s="1">
        <v>4.5400001108646401E-3</v>
      </c>
      <c r="I3030" s="1" t="s">
        <v>6765</v>
      </c>
      <c r="J3030" s="1">
        <v>2.5700000696815599E-4</v>
      </c>
      <c r="K3030" s="1" t="s">
        <v>6765</v>
      </c>
      <c r="L3030" s="1">
        <v>4.0480000898241997E-3</v>
      </c>
      <c r="M3030" s="1" t="s">
        <v>6765</v>
      </c>
      <c r="N3030" s="1">
        <v>1.1490000179037499E-3</v>
      </c>
      <c r="O3030" s="1" t="s">
        <v>6765</v>
      </c>
    </row>
    <row r="3031" spans="1:15" x14ac:dyDescent="0.25">
      <c r="A3031" s="12" t="s">
        <v>1015</v>
      </c>
      <c r="B3031" s="12" t="s">
        <v>6464</v>
      </c>
      <c r="C3031" s="12" t="s">
        <v>1521</v>
      </c>
      <c r="D3031" s="12" t="s">
        <v>1684</v>
      </c>
      <c r="E3031" s="12" t="s">
        <v>2225</v>
      </c>
      <c r="F3031" s="1">
        <v>3.5899999141693102</v>
      </c>
      <c r="G3031" s="1" t="s">
        <v>6765</v>
      </c>
      <c r="H3031" s="1">
        <v>4.5400001108646401E-3</v>
      </c>
      <c r="I3031" s="1" t="s">
        <v>6765</v>
      </c>
      <c r="J3031" s="1">
        <v>2.5700000696815599E-4</v>
      </c>
      <c r="K3031" s="1" t="s">
        <v>6765</v>
      </c>
      <c r="L3031" s="1">
        <v>4.0480000898241997E-3</v>
      </c>
      <c r="M3031" s="1" t="s">
        <v>6765</v>
      </c>
      <c r="N3031" s="1">
        <v>1.1490000179037499E-3</v>
      </c>
      <c r="O3031" s="1" t="s">
        <v>6765</v>
      </c>
    </row>
    <row r="3032" spans="1:15" x14ac:dyDescent="0.25">
      <c r="A3032" s="12" t="s">
        <v>1015</v>
      </c>
      <c r="B3032" s="12" t="s">
        <v>6465</v>
      </c>
      <c r="C3032" s="12" t="s">
        <v>1521</v>
      </c>
      <c r="D3032" s="12" t="s">
        <v>6466</v>
      </c>
      <c r="E3032" s="12" t="s">
        <v>2225</v>
      </c>
      <c r="F3032" s="1">
        <v>3.5899999141693102</v>
      </c>
      <c r="G3032" s="1" t="s">
        <v>6765</v>
      </c>
      <c r="H3032" s="1">
        <v>4.5400001108646401E-3</v>
      </c>
      <c r="I3032" s="1" t="s">
        <v>6765</v>
      </c>
      <c r="J3032" s="1">
        <v>2.5700000696815599E-4</v>
      </c>
      <c r="K3032" s="1" t="s">
        <v>6765</v>
      </c>
      <c r="L3032" s="1">
        <v>4.0480000898241997E-3</v>
      </c>
      <c r="M3032" s="1" t="s">
        <v>6765</v>
      </c>
      <c r="N3032" s="1">
        <v>1.1490000179037499E-3</v>
      </c>
      <c r="O3032" s="1" t="s">
        <v>6765</v>
      </c>
    </row>
    <row r="3033" spans="1:15" x14ac:dyDescent="0.25">
      <c r="A3033" s="12" t="s">
        <v>3659</v>
      </c>
      <c r="B3033" s="12" t="s">
        <v>6467</v>
      </c>
      <c r="C3033" s="12" t="s">
        <v>1521</v>
      </c>
      <c r="D3033" s="12" t="s">
        <v>1616</v>
      </c>
      <c r="E3033" s="12" t="s">
        <v>2225</v>
      </c>
      <c r="F3033" s="1">
        <v>3.5899999141693102</v>
      </c>
      <c r="G3033" s="1" t="s">
        <v>6765</v>
      </c>
      <c r="H3033" s="1">
        <v>4.5400001108646401E-3</v>
      </c>
      <c r="I3033" s="1" t="s">
        <v>6765</v>
      </c>
      <c r="J3033" s="1">
        <v>2.5700000696815599E-4</v>
      </c>
      <c r="K3033" s="1" t="s">
        <v>6765</v>
      </c>
      <c r="L3033" s="1">
        <v>4.0480000898241997E-3</v>
      </c>
      <c r="M3033" s="1" t="s">
        <v>6765</v>
      </c>
      <c r="N3033" s="1">
        <v>1.1490000179037499E-3</v>
      </c>
      <c r="O3033" s="1" t="s">
        <v>6765</v>
      </c>
    </row>
    <row r="3034" spans="1:15" x14ac:dyDescent="0.25">
      <c r="A3034" s="12" t="s">
        <v>3659</v>
      </c>
      <c r="B3034" s="12" t="s">
        <v>6468</v>
      </c>
      <c r="C3034" s="12" t="s">
        <v>1521</v>
      </c>
      <c r="D3034" s="12" t="s">
        <v>6469</v>
      </c>
      <c r="E3034" s="12" t="s">
        <v>2225</v>
      </c>
      <c r="F3034" s="1">
        <v>3.5899999141693102</v>
      </c>
      <c r="G3034" s="1" t="s">
        <v>6765</v>
      </c>
      <c r="H3034" s="1">
        <v>4.5400001108646401E-3</v>
      </c>
      <c r="I3034" s="1" t="s">
        <v>6765</v>
      </c>
      <c r="J3034" s="1">
        <v>2.5700000696815599E-4</v>
      </c>
      <c r="K3034" s="1" t="s">
        <v>6765</v>
      </c>
      <c r="L3034" s="1">
        <v>4.0480000898241997E-3</v>
      </c>
      <c r="M3034" s="1" t="s">
        <v>6765</v>
      </c>
      <c r="N3034" s="1">
        <v>1.1490000179037499E-3</v>
      </c>
      <c r="O3034" s="1" t="s">
        <v>6765</v>
      </c>
    </row>
    <row r="3035" spans="1:15" x14ac:dyDescent="0.25">
      <c r="A3035" s="12" t="s">
        <v>1015</v>
      </c>
      <c r="B3035" s="12" t="s">
        <v>6470</v>
      </c>
      <c r="C3035" s="12" t="s">
        <v>1521</v>
      </c>
      <c r="D3035" s="12" t="s">
        <v>1661</v>
      </c>
      <c r="E3035" s="12" t="s">
        <v>2225</v>
      </c>
      <c r="F3035" s="1">
        <v>3.5899999141693102</v>
      </c>
      <c r="G3035" s="1" t="s">
        <v>6765</v>
      </c>
      <c r="H3035" s="1">
        <v>4.5400001108646401E-3</v>
      </c>
      <c r="I3035" s="1" t="s">
        <v>6765</v>
      </c>
      <c r="J3035" s="1">
        <v>2.5700000696815599E-4</v>
      </c>
      <c r="K3035" s="1" t="s">
        <v>6765</v>
      </c>
      <c r="L3035" s="1">
        <v>4.0480000898241997E-3</v>
      </c>
      <c r="M3035" s="1" t="s">
        <v>6765</v>
      </c>
      <c r="N3035" s="1">
        <v>1.1490000179037499E-3</v>
      </c>
      <c r="O3035" s="1" t="s">
        <v>6765</v>
      </c>
    </row>
    <row r="3036" spans="1:15" x14ac:dyDescent="0.25">
      <c r="A3036" s="12" t="s">
        <v>1015</v>
      </c>
      <c r="B3036" s="12" t="s">
        <v>6471</v>
      </c>
      <c r="C3036" s="12" t="s">
        <v>1521</v>
      </c>
      <c r="D3036" s="12" t="s">
        <v>6472</v>
      </c>
      <c r="E3036" s="12" t="s">
        <v>2225</v>
      </c>
      <c r="F3036" s="1">
        <v>3.5899999141693102</v>
      </c>
      <c r="G3036" s="1" t="s">
        <v>6765</v>
      </c>
      <c r="H3036" s="1">
        <v>4.5400001108646401E-3</v>
      </c>
      <c r="I3036" s="1" t="s">
        <v>6765</v>
      </c>
      <c r="J3036" s="1">
        <v>2.5700000696815599E-4</v>
      </c>
      <c r="K3036" s="1" t="s">
        <v>6765</v>
      </c>
      <c r="L3036" s="1">
        <v>4.0480000898241997E-3</v>
      </c>
      <c r="M3036" s="1" t="s">
        <v>6765</v>
      </c>
      <c r="N3036" s="1">
        <v>1.1490000179037499E-3</v>
      </c>
      <c r="O3036" s="1" t="s">
        <v>6765</v>
      </c>
    </row>
    <row r="3037" spans="1:15" x14ac:dyDescent="0.25">
      <c r="A3037" s="12" t="s">
        <v>3659</v>
      </c>
      <c r="B3037" s="12" t="s">
        <v>6473</v>
      </c>
      <c r="C3037" s="12" t="s">
        <v>1521</v>
      </c>
      <c r="D3037" s="12" t="s">
        <v>2209</v>
      </c>
      <c r="E3037" s="12" t="s">
        <v>2225</v>
      </c>
      <c r="F3037" s="1">
        <v>3.5899999141693102</v>
      </c>
      <c r="G3037" s="1" t="s">
        <v>6765</v>
      </c>
      <c r="H3037" s="1">
        <v>4.5400001108646401E-3</v>
      </c>
      <c r="I3037" s="1" t="s">
        <v>6765</v>
      </c>
      <c r="J3037" s="1">
        <v>2.5700000696815599E-4</v>
      </c>
      <c r="K3037" s="1" t="s">
        <v>6765</v>
      </c>
      <c r="L3037" s="1">
        <v>4.0480000898241997E-3</v>
      </c>
      <c r="M3037" s="1" t="s">
        <v>6765</v>
      </c>
      <c r="N3037" s="1">
        <v>1.1490000179037499E-3</v>
      </c>
      <c r="O3037" s="1" t="s">
        <v>6765</v>
      </c>
    </row>
    <row r="3038" spans="1:15" x14ac:dyDescent="0.25">
      <c r="A3038" s="12" t="s">
        <v>1015</v>
      </c>
      <c r="B3038" s="12" t="s">
        <v>6474</v>
      </c>
      <c r="C3038" s="12" t="s">
        <v>1521</v>
      </c>
      <c r="D3038" s="12" t="s">
        <v>6475</v>
      </c>
      <c r="E3038" s="12" t="s">
        <v>2225</v>
      </c>
      <c r="F3038" s="1">
        <v>3.5899999141693102</v>
      </c>
      <c r="G3038" s="1" t="s">
        <v>6765</v>
      </c>
      <c r="H3038" s="1">
        <v>4.5400001108646401E-3</v>
      </c>
      <c r="I3038" s="1" t="s">
        <v>6765</v>
      </c>
      <c r="J3038" s="1">
        <v>2.5700000696815599E-4</v>
      </c>
      <c r="K3038" s="1" t="s">
        <v>6765</v>
      </c>
      <c r="L3038" s="1">
        <v>4.0480000898241997E-3</v>
      </c>
      <c r="M3038" s="1" t="s">
        <v>6765</v>
      </c>
      <c r="N3038" s="1">
        <v>1.1490000179037499E-3</v>
      </c>
      <c r="O3038" s="1" t="s">
        <v>6765</v>
      </c>
    </row>
    <row r="3039" spans="1:15" x14ac:dyDescent="0.25">
      <c r="A3039" s="12" t="s">
        <v>1015</v>
      </c>
      <c r="B3039" s="12" t="s">
        <v>6476</v>
      </c>
      <c r="C3039" s="12" t="s">
        <v>1521</v>
      </c>
      <c r="D3039" s="12" t="s">
        <v>1954</v>
      </c>
      <c r="E3039" s="12" t="s">
        <v>2225</v>
      </c>
      <c r="F3039" s="1">
        <v>3.5899999141693102</v>
      </c>
      <c r="G3039" s="1" t="s">
        <v>6765</v>
      </c>
      <c r="H3039" s="1">
        <v>4.5400001108646401E-3</v>
      </c>
      <c r="I3039" s="1" t="s">
        <v>6765</v>
      </c>
      <c r="J3039" s="1">
        <v>2.5700000696815599E-4</v>
      </c>
      <c r="K3039" s="1" t="s">
        <v>6765</v>
      </c>
      <c r="L3039" s="1">
        <v>4.0480000898241997E-3</v>
      </c>
      <c r="M3039" s="1" t="s">
        <v>6765</v>
      </c>
      <c r="N3039" s="1">
        <v>1.1490000179037499E-3</v>
      </c>
      <c r="O3039" s="1" t="s">
        <v>6765</v>
      </c>
    </row>
    <row r="3040" spans="1:15" x14ac:dyDescent="0.25">
      <c r="A3040" s="12" t="s">
        <v>1015</v>
      </c>
      <c r="B3040" s="12" t="s">
        <v>6477</v>
      </c>
      <c r="C3040" s="12" t="s">
        <v>1521</v>
      </c>
      <c r="D3040" s="12" t="s">
        <v>6478</v>
      </c>
      <c r="E3040" s="12" t="s">
        <v>2225</v>
      </c>
      <c r="F3040" s="1">
        <v>3.5899999141693102</v>
      </c>
      <c r="G3040" s="1" t="s">
        <v>6765</v>
      </c>
      <c r="H3040" s="1">
        <v>4.5400001108646401E-3</v>
      </c>
      <c r="I3040" s="1" t="s">
        <v>6765</v>
      </c>
      <c r="J3040" s="1">
        <v>2.5700000696815599E-4</v>
      </c>
      <c r="K3040" s="1" t="s">
        <v>6765</v>
      </c>
      <c r="L3040" s="1">
        <v>4.0480000898241997E-3</v>
      </c>
      <c r="M3040" s="1" t="s">
        <v>6765</v>
      </c>
      <c r="N3040" s="1">
        <v>1.1490000179037499E-3</v>
      </c>
      <c r="O3040" s="1" t="s">
        <v>6765</v>
      </c>
    </row>
    <row r="3041" spans="1:15" x14ac:dyDescent="0.25">
      <c r="A3041" s="12" t="s">
        <v>1015</v>
      </c>
      <c r="B3041" s="12" t="s">
        <v>6479</v>
      </c>
      <c r="C3041" s="12" t="s">
        <v>1521</v>
      </c>
      <c r="D3041" s="12" t="s">
        <v>1518</v>
      </c>
      <c r="E3041" s="12" t="s">
        <v>2225</v>
      </c>
      <c r="F3041" s="1">
        <v>3.5899999141693102</v>
      </c>
      <c r="G3041" s="1" t="s">
        <v>6765</v>
      </c>
      <c r="H3041" s="1">
        <v>4.5400001108646401E-3</v>
      </c>
      <c r="I3041" s="1" t="s">
        <v>6765</v>
      </c>
      <c r="J3041" s="1">
        <v>2.5700000696815599E-4</v>
      </c>
      <c r="K3041" s="1" t="s">
        <v>6765</v>
      </c>
      <c r="L3041" s="1">
        <v>4.0480000898241997E-3</v>
      </c>
      <c r="M3041" s="1" t="s">
        <v>6765</v>
      </c>
      <c r="N3041" s="1">
        <v>1.1490000179037499E-3</v>
      </c>
      <c r="O3041" s="1" t="s">
        <v>6765</v>
      </c>
    </row>
    <row r="3042" spans="1:15" x14ac:dyDescent="0.25">
      <c r="A3042" s="12" t="s">
        <v>1015</v>
      </c>
      <c r="B3042" s="12" t="s">
        <v>6480</v>
      </c>
      <c r="C3042" s="12" t="s">
        <v>1521</v>
      </c>
      <c r="D3042" s="12" t="s">
        <v>6065</v>
      </c>
      <c r="E3042" s="12" t="s">
        <v>2225</v>
      </c>
      <c r="F3042" s="1">
        <v>3.5899999141693102</v>
      </c>
      <c r="G3042" s="1" t="s">
        <v>6765</v>
      </c>
      <c r="H3042" s="1">
        <v>4.5400001108646401E-3</v>
      </c>
      <c r="I3042" s="1" t="s">
        <v>6765</v>
      </c>
      <c r="J3042" s="1">
        <v>2.5700000696815599E-4</v>
      </c>
      <c r="K3042" s="1" t="s">
        <v>6765</v>
      </c>
      <c r="L3042" s="1">
        <v>4.0480000898241997E-3</v>
      </c>
      <c r="M3042" s="1" t="s">
        <v>6765</v>
      </c>
      <c r="N3042" s="1">
        <v>1.1490000179037499E-3</v>
      </c>
      <c r="O3042" s="1" t="s">
        <v>6765</v>
      </c>
    </row>
    <row r="3043" spans="1:15" x14ac:dyDescent="0.25">
      <c r="A3043" s="12" t="s">
        <v>3659</v>
      </c>
      <c r="B3043" s="12" t="s">
        <v>6481</v>
      </c>
      <c r="C3043" s="12" t="s">
        <v>1521</v>
      </c>
      <c r="D3043" s="12" t="s">
        <v>1555</v>
      </c>
      <c r="E3043" s="12" t="s">
        <v>2225</v>
      </c>
      <c r="F3043" s="1">
        <v>3.5899999141693102</v>
      </c>
      <c r="G3043" s="1" t="s">
        <v>6765</v>
      </c>
      <c r="H3043" s="1">
        <v>4.5400001108646401E-3</v>
      </c>
      <c r="I3043" s="1" t="s">
        <v>6765</v>
      </c>
      <c r="J3043" s="1">
        <v>2.5700000696815599E-4</v>
      </c>
      <c r="K3043" s="1" t="s">
        <v>6765</v>
      </c>
      <c r="L3043" s="1">
        <v>4.0480000898241997E-3</v>
      </c>
      <c r="M3043" s="1" t="s">
        <v>6765</v>
      </c>
      <c r="N3043" s="1">
        <v>1.1490000179037499E-3</v>
      </c>
      <c r="O3043" s="1" t="s">
        <v>6765</v>
      </c>
    </row>
    <row r="3044" spans="1:15" x14ac:dyDescent="0.25">
      <c r="A3044" s="12" t="s">
        <v>1015</v>
      </c>
      <c r="B3044" s="12" t="s">
        <v>6482</v>
      </c>
      <c r="C3044" s="12" t="s">
        <v>1521</v>
      </c>
      <c r="D3044" s="12" t="s">
        <v>2022</v>
      </c>
      <c r="E3044" s="12" t="s">
        <v>2225</v>
      </c>
      <c r="F3044" s="1">
        <v>3.5899999141693102</v>
      </c>
      <c r="G3044" s="1" t="s">
        <v>6765</v>
      </c>
      <c r="H3044" s="1">
        <v>4.5400001108646401E-3</v>
      </c>
      <c r="I3044" s="1" t="s">
        <v>6765</v>
      </c>
      <c r="J3044" s="1">
        <v>2.5700000696815599E-4</v>
      </c>
      <c r="K3044" s="1" t="s">
        <v>6765</v>
      </c>
      <c r="L3044" s="1">
        <v>4.0480000898241997E-3</v>
      </c>
      <c r="M3044" s="1" t="s">
        <v>6765</v>
      </c>
      <c r="N3044" s="1">
        <v>1.1490000179037499E-3</v>
      </c>
      <c r="O3044" s="1" t="s">
        <v>6765</v>
      </c>
    </row>
    <row r="3045" spans="1:15" x14ac:dyDescent="0.25">
      <c r="A3045" s="12" t="s">
        <v>1015</v>
      </c>
      <c r="B3045" s="12" t="s">
        <v>6483</v>
      </c>
      <c r="C3045" s="12" t="s">
        <v>1521</v>
      </c>
      <c r="D3045" s="12" t="s">
        <v>6484</v>
      </c>
      <c r="E3045" s="12" t="s">
        <v>2225</v>
      </c>
      <c r="F3045" s="1">
        <v>3.5899999141693102</v>
      </c>
      <c r="G3045" s="1" t="s">
        <v>6765</v>
      </c>
      <c r="H3045" s="1">
        <v>4.5400001108646401E-3</v>
      </c>
      <c r="I3045" s="1" t="s">
        <v>6765</v>
      </c>
      <c r="J3045" s="1">
        <v>2.5700000696815599E-4</v>
      </c>
      <c r="K3045" s="1" t="s">
        <v>6765</v>
      </c>
      <c r="L3045" s="1">
        <v>4.0480000898241997E-3</v>
      </c>
      <c r="M3045" s="1" t="s">
        <v>6765</v>
      </c>
      <c r="N3045" s="1">
        <v>1.1490000179037499E-3</v>
      </c>
      <c r="O3045" s="1" t="s">
        <v>6765</v>
      </c>
    </row>
    <row r="3046" spans="1:15" x14ac:dyDescent="0.25">
      <c r="A3046" s="12" t="s">
        <v>1015</v>
      </c>
      <c r="B3046" s="12" t="s">
        <v>6485</v>
      </c>
      <c r="C3046" s="12" t="s">
        <v>1521</v>
      </c>
      <c r="D3046" s="12" t="s">
        <v>6486</v>
      </c>
      <c r="E3046" s="12" t="s">
        <v>2225</v>
      </c>
      <c r="F3046" s="1">
        <v>3.5899999141693102</v>
      </c>
      <c r="G3046" s="1" t="s">
        <v>6765</v>
      </c>
      <c r="H3046" s="1">
        <v>4.5400001108646401E-3</v>
      </c>
      <c r="I3046" s="1" t="s">
        <v>6765</v>
      </c>
      <c r="J3046" s="1">
        <v>2.5700000696815599E-4</v>
      </c>
      <c r="K3046" s="1" t="s">
        <v>6765</v>
      </c>
      <c r="L3046" s="1">
        <v>4.0480000898241997E-3</v>
      </c>
      <c r="M3046" s="1" t="s">
        <v>6765</v>
      </c>
      <c r="N3046" s="1">
        <v>1.1490000179037499E-3</v>
      </c>
      <c r="O3046" s="1" t="s">
        <v>6765</v>
      </c>
    </row>
    <row r="3047" spans="1:15" x14ac:dyDescent="0.25">
      <c r="A3047" s="12" t="s">
        <v>3659</v>
      </c>
      <c r="B3047" s="12" t="s">
        <v>6487</v>
      </c>
      <c r="C3047" s="12" t="s">
        <v>1521</v>
      </c>
      <c r="D3047" s="12" t="s">
        <v>2046</v>
      </c>
      <c r="E3047" s="12" t="s">
        <v>2225</v>
      </c>
      <c r="F3047" s="1">
        <v>3.5899999141693102</v>
      </c>
      <c r="G3047" s="1" t="s">
        <v>6765</v>
      </c>
      <c r="H3047" s="1">
        <v>4.5400001108646401E-3</v>
      </c>
      <c r="I3047" s="1" t="s">
        <v>6765</v>
      </c>
      <c r="J3047" s="1">
        <v>2.5700000696815599E-4</v>
      </c>
      <c r="K3047" s="1" t="s">
        <v>6765</v>
      </c>
      <c r="L3047" s="1">
        <v>4.0480000898241997E-3</v>
      </c>
      <c r="M3047" s="1" t="s">
        <v>6765</v>
      </c>
      <c r="N3047" s="1">
        <v>1.1490000179037499E-3</v>
      </c>
      <c r="O3047" s="1" t="s">
        <v>6765</v>
      </c>
    </row>
    <row r="3048" spans="1:15" x14ac:dyDescent="0.25">
      <c r="A3048" s="12" t="s">
        <v>3659</v>
      </c>
      <c r="B3048" s="12" t="s">
        <v>6488</v>
      </c>
      <c r="C3048" s="12" t="s">
        <v>1521</v>
      </c>
      <c r="D3048" s="12" t="s">
        <v>1121</v>
      </c>
      <c r="E3048" s="12" t="s">
        <v>2225</v>
      </c>
      <c r="F3048" s="1">
        <v>3.5899999141693102</v>
      </c>
      <c r="G3048" s="1" t="s">
        <v>6765</v>
      </c>
      <c r="H3048" s="1">
        <v>4.5400001108646401E-3</v>
      </c>
      <c r="I3048" s="1" t="s">
        <v>6765</v>
      </c>
      <c r="J3048" s="1">
        <v>2.5700000696815599E-4</v>
      </c>
      <c r="K3048" s="1" t="s">
        <v>6765</v>
      </c>
      <c r="L3048" s="1">
        <v>4.0480000898241997E-3</v>
      </c>
      <c r="M3048" s="1" t="s">
        <v>6765</v>
      </c>
      <c r="N3048" s="1">
        <v>1.1490000179037499E-3</v>
      </c>
      <c r="O3048" s="1" t="s">
        <v>6765</v>
      </c>
    </row>
    <row r="3049" spans="1:15" x14ac:dyDescent="0.25">
      <c r="A3049" s="12" t="s">
        <v>3141</v>
      </c>
      <c r="B3049" s="12" t="s">
        <v>6489</v>
      </c>
      <c r="C3049" s="12" t="s">
        <v>1517</v>
      </c>
      <c r="D3049" s="12" t="s">
        <v>1618</v>
      </c>
      <c r="E3049" s="12" t="s">
        <v>2225</v>
      </c>
      <c r="F3049" s="1">
        <v>3.5899999141693102</v>
      </c>
      <c r="G3049" s="1" t="s">
        <v>6765</v>
      </c>
      <c r="H3049" s="1">
        <v>4.5400001108646401E-3</v>
      </c>
      <c r="I3049" s="1" t="s">
        <v>6765</v>
      </c>
      <c r="J3049" s="1">
        <v>2.5700000696815599E-4</v>
      </c>
      <c r="K3049" s="1" t="s">
        <v>6765</v>
      </c>
      <c r="L3049" s="1">
        <v>4.0480000898241997E-3</v>
      </c>
      <c r="M3049" s="1" t="s">
        <v>6765</v>
      </c>
      <c r="N3049" s="1">
        <v>1.1490000179037499E-3</v>
      </c>
      <c r="O3049" s="1" t="s">
        <v>6765</v>
      </c>
    </row>
    <row r="3050" spans="1:15" x14ac:dyDescent="0.25">
      <c r="A3050" s="12" t="s">
        <v>3141</v>
      </c>
      <c r="B3050" s="12" t="s">
        <v>6490</v>
      </c>
      <c r="C3050" s="12" t="s">
        <v>1517</v>
      </c>
      <c r="D3050" s="12" t="s">
        <v>1903</v>
      </c>
      <c r="E3050" s="12" t="s">
        <v>2225</v>
      </c>
      <c r="F3050" s="1">
        <v>3.5899999141693102</v>
      </c>
      <c r="G3050" s="1" t="s">
        <v>6765</v>
      </c>
      <c r="H3050" s="1">
        <v>4.5400001108646401E-3</v>
      </c>
      <c r="I3050" s="1" t="s">
        <v>6765</v>
      </c>
      <c r="J3050" s="1">
        <v>2.5700000696815599E-4</v>
      </c>
      <c r="K3050" s="1" t="s">
        <v>6765</v>
      </c>
      <c r="L3050" s="1">
        <v>4.0480000898241997E-3</v>
      </c>
      <c r="M3050" s="1" t="s">
        <v>6765</v>
      </c>
      <c r="N3050" s="1">
        <v>1.1490000179037499E-3</v>
      </c>
      <c r="O3050" s="1" t="s">
        <v>6765</v>
      </c>
    </row>
    <row r="3051" spans="1:15" x14ac:dyDescent="0.25">
      <c r="A3051" s="12" t="s">
        <v>3141</v>
      </c>
      <c r="B3051" s="12" t="s">
        <v>6491</v>
      </c>
      <c r="C3051" s="12" t="s">
        <v>1517</v>
      </c>
      <c r="D3051" s="12" t="s">
        <v>6492</v>
      </c>
      <c r="E3051" s="12" t="s">
        <v>2225</v>
      </c>
      <c r="F3051" s="1">
        <v>3.5899999141693102</v>
      </c>
      <c r="G3051" s="1" t="s">
        <v>6765</v>
      </c>
      <c r="H3051" s="1">
        <v>4.5400001108646401E-3</v>
      </c>
      <c r="I3051" s="1" t="s">
        <v>6765</v>
      </c>
      <c r="J3051" s="1">
        <v>2.5700000696815599E-4</v>
      </c>
      <c r="K3051" s="1" t="s">
        <v>6765</v>
      </c>
      <c r="L3051" s="1">
        <v>4.0480000898241997E-3</v>
      </c>
      <c r="M3051" s="1" t="s">
        <v>6765</v>
      </c>
      <c r="N3051" s="1">
        <v>1.1490000179037499E-3</v>
      </c>
      <c r="O3051" s="1" t="s">
        <v>6765</v>
      </c>
    </row>
    <row r="3052" spans="1:15" x14ac:dyDescent="0.25">
      <c r="A3052" s="12" t="s">
        <v>3141</v>
      </c>
      <c r="B3052" s="12" t="s">
        <v>6493</v>
      </c>
      <c r="C3052" s="12" t="s">
        <v>1517</v>
      </c>
      <c r="D3052" s="12" t="s">
        <v>6494</v>
      </c>
      <c r="E3052" s="12" t="s">
        <v>2225</v>
      </c>
      <c r="F3052" s="1">
        <v>3.5899999141693102</v>
      </c>
      <c r="G3052" s="1" t="s">
        <v>6765</v>
      </c>
      <c r="H3052" s="1">
        <v>4.5400001108646401E-3</v>
      </c>
      <c r="I3052" s="1" t="s">
        <v>6765</v>
      </c>
      <c r="J3052" s="1">
        <v>2.5700000696815599E-4</v>
      </c>
      <c r="K3052" s="1" t="s">
        <v>6765</v>
      </c>
      <c r="L3052" s="1">
        <v>4.0480000898241997E-3</v>
      </c>
      <c r="M3052" s="1" t="s">
        <v>6765</v>
      </c>
      <c r="N3052" s="1">
        <v>1.1490000179037499E-3</v>
      </c>
      <c r="O3052" s="1" t="s">
        <v>6765</v>
      </c>
    </row>
    <row r="3053" spans="1:15" x14ac:dyDescent="0.25">
      <c r="A3053" s="12" t="s">
        <v>3141</v>
      </c>
      <c r="B3053" s="12" t="s">
        <v>6495</v>
      </c>
      <c r="C3053" s="12" t="s">
        <v>1517</v>
      </c>
      <c r="D3053" s="12" t="s">
        <v>1633</v>
      </c>
      <c r="E3053" s="12" t="s">
        <v>2225</v>
      </c>
      <c r="F3053" s="1">
        <v>3.5899999141693102</v>
      </c>
      <c r="G3053" s="1" t="s">
        <v>6765</v>
      </c>
      <c r="H3053" s="1">
        <v>4.5400001108646401E-3</v>
      </c>
      <c r="I3053" s="1" t="s">
        <v>6765</v>
      </c>
      <c r="J3053" s="1">
        <v>2.5700000696815599E-4</v>
      </c>
      <c r="K3053" s="1" t="s">
        <v>6765</v>
      </c>
      <c r="L3053" s="1">
        <v>4.0480000898241997E-3</v>
      </c>
      <c r="M3053" s="1" t="s">
        <v>6765</v>
      </c>
      <c r="N3053" s="1">
        <v>1.1490000179037499E-3</v>
      </c>
      <c r="O3053" s="1" t="s">
        <v>6765</v>
      </c>
    </row>
    <row r="3054" spans="1:15" x14ac:dyDescent="0.25">
      <c r="A3054" s="12" t="s">
        <v>3141</v>
      </c>
      <c r="B3054" s="12" t="s">
        <v>6496</v>
      </c>
      <c r="C3054" s="12" t="s">
        <v>1517</v>
      </c>
      <c r="D3054" s="12" t="s">
        <v>1821</v>
      </c>
      <c r="E3054" s="12" t="s">
        <v>2225</v>
      </c>
      <c r="F3054" s="1">
        <v>3.5899999141693102</v>
      </c>
      <c r="G3054" s="1" t="s">
        <v>6765</v>
      </c>
      <c r="H3054" s="1">
        <v>4.5400001108646401E-3</v>
      </c>
      <c r="I3054" s="1" t="s">
        <v>6765</v>
      </c>
      <c r="J3054" s="1">
        <v>2.5700000696815599E-4</v>
      </c>
      <c r="K3054" s="1" t="s">
        <v>6765</v>
      </c>
      <c r="L3054" s="1">
        <v>4.0480000898241997E-3</v>
      </c>
      <c r="M3054" s="1" t="s">
        <v>6765</v>
      </c>
      <c r="N3054" s="1">
        <v>1.1490000179037499E-3</v>
      </c>
      <c r="O3054" s="1" t="s">
        <v>6765</v>
      </c>
    </row>
    <row r="3055" spans="1:15" x14ac:dyDescent="0.25">
      <c r="A3055" s="12" t="s">
        <v>3141</v>
      </c>
      <c r="B3055" s="12" t="s">
        <v>6497</v>
      </c>
      <c r="C3055" s="12" t="s">
        <v>1517</v>
      </c>
      <c r="D3055" s="12" t="s">
        <v>6498</v>
      </c>
      <c r="E3055" s="12" t="s">
        <v>2225</v>
      </c>
      <c r="F3055" s="1">
        <v>3.5899999141693102</v>
      </c>
      <c r="G3055" s="1" t="s">
        <v>6765</v>
      </c>
      <c r="H3055" s="1">
        <v>4.5400001108646401E-3</v>
      </c>
      <c r="I3055" s="1" t="s">
        <v>6765</v>
      </c>
      <c r="J3055" s="1">
        <v>2.5700000696815599E-4</v>
      </c>
      <c r="K3055" s="1" t="s">
        <v>6765</v>
      </c>
      <c r="L3055" s="1">
        <v>4.0480000898241997E-3</v>
      </c>
      <c r="M3055" s="1" t="s">
        <v>6765</v>
      </c>
      <c r="N3055" s="1">
        <v>1.1490000179037499E-3</v>
      </c>
      <c r="O3055" s="1" t="s">
        <v>6765</v>
      </c>
    </row>
    <row r="3056" spans="1:15" x14ac:dyDescent="0.25">
      <c r="A3056" s="12" t="s">
        <v>3141</v>
      </c>
      <c r="B3056" s="12" t="s">
        <v>6499</v>
      </c>
      <c r="C3056" s="12" t="s">
        <v>1517</v>
      </c>
      <c r="D3056" s="12" t="s">
        <v>2026</v>
      </c>
      <c r="E3056" s="12" t="s">
        <v>2225</v>
      </c>
      <c r="F3056" s="1">
        <v>3.5899999141693102</v>
      </c>
      <c r="G3056" s="1" t="s">
        <v>6765</v>
      </c>
      <c r="H3056" s="1">
        <v>4.5400001108646401E-3</v>
      </c>
      <c r="I3056" s="1" t="s">
        <v>6765</v>
      </c>
      <c r="J3056" s="1">
        <v>2.5700000696815599E-4</v>
      </c>
      <c r="K3056" s="1" t="s">
        <v>6765</v>
      </c>
      <c r="L3056" s="1">
        <v>4.0480000898241997E-3</v>
      </c>
      <c r="M3056" s="1" t="s">
        <v>6765</v>
      </c>
      <c r="N3056" s="1">
        <v>1.1490000179037499E-3</v>
      </c>
      <c r="O3056" s="1" t="s">
        <v>6765</v>
      </c>
    </row>
    <row r="3057" spans="1:15" x14ac:dyDescent="0.25">
      <c r="A3057" s="12" t="s">
        <v>3141</v>
      </c>
      <c r="B3057" s="12" t="s">
        <v>6500</v>
      </c>
      <c r="C3057" s="12" t="s">
        <v>1517</v>
      </c>
      <c r="D3057" s="12" t="s">
        <v>1775</v>
      </c>
      <c r="E3057" s="12" t="s">
        <v>2225</v>
      </c>
      <c r="F3057" s="1">
        <v>3.5899999141693102</v>
      </c>
      <c r="G3057" s="1" t="s">
        <v>6765</v>
      </c>
      <c r="H3057" s="1">
        <v>4.5400001108646401E-3</v>
      </c>
      <c r="I3057" s="1" t="s">
        <v>6765</v>
      </c>
      <c r="J3057" s="1">
        <v>2.5700000696815599E-4</v>
      </c>
      <c r="K3057" s="1" t="s">
        <v>6765</v>
      </c>
      <c r="L3057" s="1">
        <v>4.0480000898241997E-3</v>
      </c>
      <c r="M3057" s="1" t="s">
        <v>6765</v>
      </c>
      <c r="N3057" s="1">
        <v>1.1490000179037499E-3</v>
      </c>
      <c r="O3057" s="1" t="s">
        <v>6765</v>
      </c>
    </row>
    <row r="3058" spans="1:15" x14ac:dyDescent="0.25">
      <c r="A3058" s="12" t="s">
        <v>3141</v>
      </c>
      <c r="B3058" s="12" t="s">
        <v>6501</v>
      </c>
      <c r="C3058" s="12" t="s">
        <v>1517</v>
      </c>
      <c r="D3058" s="12" t="s">
        <v>1553</v>
      </c>
      <c r="E3058" s="12" t="s">
        <v>2225</v>
      </c>
      <c r="F3058" s="1">
        <v>3.5899999141693102</v>
      </c>
      <c r="G3058" s="1" t="s">
        <v>6765</v>
      </c>
      <c r="H3058" s="1">
        <v>4.5400001108646401E-3</v>
      </c>
      <c r="I3058" s="1" t="s">
        <v>6765</v>
      </c>
      <c r="J3058" s="1">
        <v>2.5700000696815599E-4</v>
      </c>
      <c r="K3058" s="1" t="s">
        <v>6765</v>
      </c>
      <c r="L3058" s="1">
        <v>4.0480000898241997E-3</v>
      </c>
      <c r="M3058" s="1" t="s">
        <v>6765</v>
      </c>
      <c r="N3058" s="1">
        <v>1.1490000179037499E-3</v>
      </c>
      <c r="O3058" s="1" t="s">
        <v>6765</v>
      </c>
    </row>
    <row r="3059" spans="1:15" x14ac:dyDescent="0.25">
      <c r="A3059" s="12" t="s">
        <v>3141</v>
      </c>
      <c r="B3059" s="12" t="s">
        <v>6502</v>
      </c>
      <c r="C3059" s="12" t="s">
        <v>1517</v>
      </c>
      <c r="D3059" s="12" t="s">
        <v>1742</v>
      </c>
      <c r="E3059" s="12" t="s">
        <v>2225</v>
      </c>
      <c r="F3059" s="1">
        <v>3.5899999141693102</v>
      </c>
      <c r="G3059" s="1" t="s">
        <v>6765</v>
      </c>
      <c r="H3059" s="1">
        <v>4.5400001108646401E-3</v>
      </c>
      <c r="I3059" s="1" t="s">
        <v>6765</v>
      </c>
      <c r="J3059" s="1">
        <v>2.5700000696815599E-4</v>
      </c>
      <c r="K3059" s="1" t="s">
        <v>6765</v>
      </c>
      <c r="L3059" s="1">
        <v>4.0480000898241997E-3</v>
      </c>
      <c r="M3059" s="1" t="s">
        <v>6765</v>
      </c>
      <c r="N3059" s="1">
        <v>1.1490000179037499E-3</v>
      </c>
      <c r="O3059" s="1" t="s">
        <v>6765</v>
      </c>
    </row>
    <row r="3060" spans="1:15" x14ac:dyDescent="0.25">
      <c r="A3060" s="12" t="s">
        <v>3141</v>
      </c>
      <c r="B3060" s="12" t="s">
        <v>6503</v>
      </c>
      <c r="C3060" s="12" t="s">
        <v>1517</v>
      </c>
      <c r="D3060" s="12" t="s">
        <v>1591</v>
      </c>
      <c r="E3060" s="12" t="s">
        <v>2225</v>
      </c>
      <c r="F3060" s="1">
        <v>3.5899999141693102</v>
      </c>
      <c r="G3060" s="1" t="s">
        <v>6765</v>
      </c>
      <c r="H3060" s="1">
        <v>4.5400001108646401E-3</v>
      </c>
      <c r="I3060" s="1" t="s">
        <v>6765</v>
      </c>
      <c r="J3060" s="1">
        <v>2.5700000696815599E-4</v>
      </c>
      <c r="K3060" s="1" t="s">
        <v>6765</v>
      </c>
      <c r="L3060" s="1">
        <v>4.0480000898241997E-3</v>
      </c>
      <c r="M3060" s="1" t="s">
        <v>6765</v>
      </c>
      <c r="N3060" s="1">
        <v>1.1490000179037499E-3</v>
      </c>
      <c r="O3060" s="1" t="s">
        <v>6765</v>
      </c>
    </row>
    <row r="3061" spans="1:15" x14ac:dyDescent="0.25">
      <c r="A3061" s="12" t="s">
        <v>3141</v>
      </c>
      <c r="B3061" s="12" t="s">
        <v>6504</v>
      </c>
      <c r="C3061" s="12" t="s">
        <v>1517</v>
      </c>
      <c r="D3061" s="12" t="s">
        <v>1707</v>
      </c>
      <c r="E3061" s="12" t="s">
        <v>2225</v>
      </c>
      <c r="F3061" s="1">
        <v>3.5899999141693102</v>
      </c>
      <c r="G3061" s="1" t="s">
        <v>6765</v>
      </c>
      <c r="H3061" s="1">
        <v>4.5400001108646401E-3</v>
      </c>
      <c r="I3061" s="1" t="s">
        <v>6765</v>
      </c>
      <c r="J3061" s="1">
        <v>2.5700000696815599E-4</v>
      </c>
      <c r="K3061" s="1" t="s">
        <v>6765</v>
      </c>
      <c r="L3061" s="1">
        <v>4.0480000898241997E-3</v>
      </c>
      <c r="M3061" s="1" t="s">
        <v>6765</v>
      </c>
      <c r="N3061" s="1">
        <v>1.1490000179037499E-3</v>
      </c>
      <c r="O3061" s="1" t="s">
        <v>6765</v>
      </c>
    </row>
    <row r="3062" spans="1:15" x14ac:dyDescent="0.25">
      <c r="A3062" s="12" t="s">
        <v>3141</v>
      </c>
      <c r="B3062" s="12" t="s">
        <v>6505</v>
      </c>
      <c r="C3062" s="12" t="s">
        <v>1517</v>
      </c>
      <c r="D3062" s="12" t="s">
        <v>2173</v>
      </c>
      <c r="E3062" s="12" t="s">
        <v>2225</v>
      </c>
      <c r="F3062" s="1">
        <v>3.5899999141693102</v>
      </c>
      <c r="G3062" s="1" t="s">
        <v>6765</v>
      </c>
      <c r="H3062" s="1">
        <v>4.5400001108646401E-3</v>
      </c>
      <c r="I3062" s="1" t="s">
        <v>6765</v>
      </c>
      <c r="J3062" s="1">
        <v>2.5700000696815599E-4</v>
      </c>
      <c r="K3062" s="1" t="s">
        <v>6765</v>
      </c>
      <c r="L3062" s="1">
        <v>4.0480000898241997E-3</v>
      </c>
      <c r="M3062" s="1" t="s">
        <v>6765</v>
      </c>
      <c r="N3062" s="1">
        <v>1.1490000179037499E-3</v>
      </c>
      <c r="O3062" s="1" t="s">
        <v>6765</v>
      </c>
    </row>
    <row r="3063" spans="1:15" x14ac:dyDescent="0.25">
      <c r="A3063" s="12" t="s">
        <v>3157</v>
      </c>
      <c r="B3063" s="12" t="s">
        <v>6506</v>
      </c>
      <c r="C3063" s="12" t="s">
        <v>1517</v>
      </c>
      <c r="D3063" s="12" t="s">
        <v>6507</v>
      </c>
      <c r="E3063" s="12" t="s">
        <v>2225</v>
      </c>
      <c r="F3063" s="1">
        <v>3.5899999141693102</v>
      </c>
      <c r="G3063" s="1" t="s">
        <v>6765</v>
      </c>
      <c r="H3063" s="1">
        <v>4.5400001108646401E-3</v>
      </c>
      <c r="I3063" s="1" t="s">
        <v>6765</v>
      </c>
      <c r="J3063" s="1">
        <v>2.5700000696815599E-4</v>
      </c>
      <c r="K3063" s="1" t="s">
        <v>6765</v>
      </c>
      <c r="L3063" s="1">
        <v>4.0480000898241997E-3</v>
      </c>
      <c r="M3063" s="1" t="s">
        <v>6765</v>
      </c>
      <c r="N3063" s="1">
        <v>1.1490000179037499E-3</v>
      </c>
      <c r="O3063" s="1" t="s">
        <v>6765</v>
      </c>
    </row>
    <row r="3064" spans="1:15" x14ac:dyDescent="0.25">
      <c r="A3064" s="12" t="s">
        <v>3141</v>
      </c>
      <c r="B3064" s="12" t="s">
        <v>6508</v>
      </c>
      <c r="C3064" s="12" t="s">
        <v>1517</v>
      </c>
      <c r="D3064" s="12" t="s">
        <v>1685</v>
      </c>
      <c r="E3064" s="12" t="s">
        <v>2225</v>
      </c>
      <c r="F3064" s="1">
        <v>3.5899999141693102</v>
      </c>
      <c r="G3064" s="1" t="s">
        <v>6765</v>
      </c>
      <c r="H3064" s="1">
        <v>4.5400001108646401E-3</v>
      </c>
      <c r="I3064" s="1" t="s">
        <v>6765</v>
      </c>
      <c r="J3064" s="1">
        <v>2.5700000696815599E-4</v>
      </c>
      <c r="K3064" s="1" t="s">
        <v>6765</v>
      </c>
      <c r="L3064" s="1">
        <v>4.0480000898241997E-3</v>
      </c>
      <c r="M3064" s="1" t="s">
        <v>6765</v>
      </c>
      <c r="N3064" s="1">
        <v>1.1490000179037499E-3</v>
      </c>
      <c r="O3064" s="1" t="s">
        <v>6765</v>
      </c>
    </row>
    <row r="3065" spans="1:15" x14ac:dyDescent="0.25">
      <c r="A3065" s="12" t="s">
        <v>3141</v>
      </c>
      <c r="B3065" s="12" t="s">
        <v>6509</v>
      </c>
      <c r="C3065" s="12" t="s">
        <v>1517</v>
      </c>
      <c r="D3065" s="12" t="s">
        <v>5067</v>
      </c>
      <c r="E3065" s="12" t="s">
        <v>2225</v>
      </c>
      <c r="F3065" s="1">
        <v>3.5899999141693102</v>
      </c>
      <c r="G3065" s="1" t="s">
        <v>6765</v>
      </c>
      <c r="H3065" s="1">
        <v>4.5400001108646401E-3</v>
      </c>
      <c r="I3065" s="1" t="s">
        <v>6765</v>
      </c>
      <c r="J3065" s="1">
        <v>2.5700000696815599E-4</v>
      </c>
      <c r="K3065" s="1" t="s">
        <v>6765</v>
      </c>
      <c r="L3065" s="1">
        <v>4.0480000898241997E-3</v>
      </c>
      <c r="M3065" s="1" t="s">
        <v>6765</v>
      </c>
      <c r="N3065" s="1">
        <v>1.1490000179037499E-3</v>
      </c>
      <c r="O3065" s="1" t="s">
        <v>6765</v>
      </c>
    </row>
    <row r="3066" spans="1:15" x14ac:dyDescent="0.25">
      <c r="A3066" s="12" t="s">
        <v>3141</v>
      </c>
      <c r="B3066" s="12" t="s">
        <v>6510</v>
      </c>
      <c r="C3066" s="12" t="s">
        <v>1517</v>
      </c>
      <c r="D3066" s="12" t="s">
        <v>2096</v>
      </c>
      <c r="E3066" s="12" t="s">
        <v>2225</v>
      </c>
      <c r="F3066" s="1">
        <v>3.5899999141693102</v>
      </c>
      <c r="G3066" s="1" t="s">
        <v>6765</v>
      </c>
      <c r="H3066" s="1">
        <v>4.5400001108646401E-3</v>
      </c>
      <c r="I3066" s="1" t="s">
        <v>6765</v>
      </c>
      <c r="J3066" s="1">
        <v>2.5700000696815599E-4</v>
      </c>
      <c r="K3066" s="1" t="s">
        <v>6765</v>
      </c>
      <c r="L3066" s="1">
        <v>4.0480000898241997E-3</v>
      </c>
      <c r="M3066" s="1" t="s">
        <v>6765</v>
      </c>
      <c r="N3066" s="1">
        <v>1.1490000179037499E-3</v>
      </c>
      <c r="O3066" s="1" t="s">
        <v>6765</v>
      </c>
    </row>
    <row r="3067" spans="1:15" x14ac:dyDescent="0.25">
      <c r="A3067" s="12" t="s">
        <v>3141</v>
      </c>
      <c r="B3067" s="12" t="s">
        <v>6511</v>
      </c>
      <c r="C3067" s="12" t="s">
        <v>1517</v>
      </c>
      <c r="D3067" s="12" t="s">
        <v>1910</v>
      </c>
      <c r="E3067" s="12" t="s">
        <v>2225</v>
      </c>
      <c r="F3067" s="1">
        <v>3.5899999141693102</v>
      </c>
      <c r="G3067" s="1" t="s">
        <v>6765</v>
      </c>
      <c r="H3067" s="1">
        <v>4.5400001108646401E-3</v>
      </c>
      <c r="I3067" s="1" t="s">
        <v>6765</v>
      </c>
      <c r="J3067" s="1">
        <v>2.5700000696815599E-4</v>
      </c>
      <c r="K3067" s="1" t="s">
        <v>6765</v>
      </c>
      <c r="L3067" s="1">
        <v>4.0480000898241997E-3</v>
      </c>
      <c r="M3067" s="1" t="s">
        <v>6765</v>
      </c>
      <c r="N3067" s="1">
        <v>1.1490000179037499E-3</v>
      </c>
      <c r="O3067" s="1" t="s">
        <v>6765</v>
      </c>
    </row>
    <row r="3068" spans="1:15" x14ac:dyDescent="0.25">
      <c r="A3068" s="12" t="s">
        <v>3141</v>
      </c>
      <c r="B3068" s="12" t="s">
        <v>6512</v>
      </c>
      <c r="C3068" s="12" t="s">
        <v>1517</v>
      </c>
      <c r="D3068" s="12" t="s">
        <v>2023</v>
      </c>
      <c r="E3068" s="12" t="s">
        <v>2225</v>
      </c>
      <c r="F3068" s="1">
        <v>3.5899999141693102</v>
      </c>
      <c r="G3068" s="1" t="s">
        <v>6765</v>
      </c>
      <c r="H3068" s="1">
        <v>4.5400001108646401E-3</v>
      </c>
      <c r="I3068" s="1" t="s">
        <v>6765</v>
      </c>
      <c r="J3068" s="1">
        <v>2.5700000696815599E-4</v>
      </c>
      <c r="K3068" s="1" t="s">
        <v>6765</v>
      </c>
      <c r="L3068" s="1">
        <v>4.0480000898241997E-3</v>
      </c>
      <c r="M3068" s="1" t="s">
        <v>6765</v>
      </c>
      <c r="N3068" s="1">
        <v>1.1490000179037499E-3</v>
      </c>
      <c r="O3068" s="1" t="s">
        <v>6765</v>
      </c>
    </row>
    <row r="3069" spans="1:15" x14ac:dyDescent="0.25">
      <c r="A3069" s="12" t="s">
        <v>3141</v>
      </c>
      <c r="B3069" s="12" t="s">
        <v>6513</v>
      </c>
      <c r="C3069" s="12" t="s">
        <v>1517</v>
      </c>
      <c r="D3069" s="12" t="s">
        <v>5419</v>
      </c>
      <c r="E3069" s="12" t="s">
        <v>2225</v>
      </c>
      <c r="F3069" s="1">
        <v>3.5899999141693102</v>
      </c>
      <c r="G3069" s="1" t="s">
        <v>6765</v>
      </c>
      <c r="H3069" s="1">
        <v>4.5400001108646401E-3</v>
      </c>
      <c r="I3069" s="1" t="s">
        <v>6765</v>
      </c>
      <c r="J3069" s="1">
        <v>2.5700000696815599E-4</v>
      </c>
      <c r="K3069" s="1" t="s">
        <v>6765</v>
      </c>
      <c r="L3069" s="1">
        <v>4.0480000898241997E-3</v>
      </c>
      <c r="M3069" s="1" t="s">
        <v>6765</v>
      </c>
      <c r="N3069" s="1">
        <v>1.1490000179037499E-3</v>
      </c>
      <c r="O3069" s="1" t="s">
        <v>6765</v>
      </c>
    </row>
    <row r="3070" spans="1:15" x14ac:dyDescent="0.25">
      <c r="A3070" s="12" t="s">
        <v>3141</v>
      </c>
      <c r="B3070" s="12" t="s">
        <v>6514</v>
      </c>
      <c r="C3070" s="12" t="s">
        <v>1517</v>
      </c>
      <c r="D3070" s="12" t="s">
        <v>1948</v>
      </c>
      <c r="E3070" s="12" t="s">
        <v>2225</v>
      </c>
      <c r="F3070" s="1">
        <v>3.5899999141693102</v>
      </c>
      <c r="G3070" s="1" t="s">
        <v>6765</v>
      </c>
      <c r="H3070" s="1">
        <v>4.5400001108646401E-3</v>
      </c>
      <c r="I3070" s="1" t="s">
        <v>6765</v>
      </c>
      <c r="J3070" s="1">
        <v>2.5700000696815599E-4</v>
      </c>
      <c r="K3070" s="1" t="s">
        <v>6765</v>
      </c>
      <c r="L3070" s="1">
        <v>4.0480000898241997E-3</v>
      </c>
      <c r="M3070" s="1" t="s">
        <v>6765</v>
      </c>
      <c r="N3070" s="1">
        <v>1.1490000179037499E-3</v>
      </c>
      <c r="O3070" s="1" t="s">
        <v>6765</v>
      </c>
    </row>
    <row r="3071" spans="1:15" x14ac:dyDescent="0.25">
      <c r="A3071" s="12" t="s">
        <v>3141</v>
      </c>
      <c r="B3071" s="12" t="s">
        <v>6515</v>
      </c>
      <c r="C3071" s="12" t="s">
        <v>1517</v>
      </c>
      <c r="D3071" s="12" t="s">
        <v>3711</v>
      </c>
      <c r="E3071" s="12" t="s">
        <v>2225</v>
      </c>
      <c r="F3071" s="1">
        <v>3.5899999141693102</v>
      </c>
      <c r="G3071" s="1" t="s">
        <v>6765</v>
      </c>
      <c r="H3071" s="1">
        <v>4.5400001108646401E-3</v>
      </c>
      <c r="I3071" s="1" t="s">
        <v>6765</v>
      </c>
      <c r="J3071" s="1">
        <v>2.5700000696815599E-4</v>
      </c>
      <c r="K3071" s="1" t="s">
        <v>6765</v>
      </c>
      <c r="L3071" s="1">
        <v>4.0480000898241997E-3</v>
      </c>
      <c r="M3071" s="1" t="s">
        <v>6765</v>
      </c>
      <c r="N3071" s="1">
        <v>1.1490000179037499E-3</v>
      </c>
      <c r="O3071" s="1" t="s">
        <v>6765</v>
      </c>
    </row>
    <row r="3072" spans="1:15" x14ac:dyDescent="0.25">
      <c r="A3072" s="12" t="s">
        <v>3141</v>
      </c>
      <c r="B3072" s="12" t="s">
        <v>6516</v>
      </c>
      <c r="C3072" s="12" t="s">
        <v>1517</v>
      </c>
      <c r="D3072" s="12" t="s">
        <v>6517</v>
      </c>
      <c r="E3072" s="12" t="s">
        <v>2225</v>
      </c>
      <c r="F3072" s="1">
        <v>3.5899999141693102</v>
      </c>
      <c r="G3072" s="1" t="s">
        <v>6765</v>
      </c>
      <c r="H3072" s="1">
        <v>4.5400001108646401E-3</v>
      </c>
      <c r="I3072" s="1" t="s">
        <v>6765</v>
      </c>
      <c r="J3072" s="1">
        <v>2.5700000696815599E-4</v>
      </c>
      <c r="K3072" s="1" t="s">
        <v>6765</v>
      </c>
      <c r="L3072" s="1">
        <v>4.0480000898241997E-3</v>
      </c>
      <c r="M3072" s="1" t="s">
        <v>6765</v>
      </c>
      <c r="N3072" s="1">
        <v>1.1490000179037499E-3</v>
      </c>
      <c r="O3072" s="1" t="s">
        <v>6765</v>
      </c>
    </row>
    <row r="3073" spans="1:15" x14ac:dyDescent="0.25">
      <c r="A3073" s="12" t="s">
        <v>3141</v>
      </c>
      <c r="B3073" s="12" t="s">
        <v>6518</v>
      </c>
      <c r="C3073" s="12" t="s">
        <v>1517</v>
      </c>
      <c r="D3073" s="12" t="s">
        <v>1119</v>
      </c>
      <c r="E3073" s="12" t="s">
        <v>2225</v>
      </c>
      <c r="F3073" s="1">
        <v>3.5899999141693102</v>
      </c>
      <c r="G3073" s="1" t="s">
        <v>6765</v>
      </c>
      <c r="H3073" s="1">
        <v>4.5400001108646401E-3</v>
      </c>
      <c r="I3073" s="1" t="s">
        <v>6765</v>
      </c>
      <c r="J3073" s="1">
        <v>2.5700000696815599E-4</v>
      </c>
      <c r="K3073" s="1" t="s">
        <v>6765</v>
      </c>
      <c r="L3073" s="1">
        <v>4.0480000898241997E-3</v>
      </c>
      <c r="M3073" s="1" t="s">
        <v>6765</v>
      </c>
      <c r="N3073" s="1">
        <v>1.1490000179037499E-3</v>
      </c>
      <c r="O3073" s="1" t="s">
        <v>6765</v>
      </c>
    </row>
    <row r="3074" spans="1:15" x14ac:dyDescent="0.25">
      <c r="A3074" s="12" t="s">
        <v>3141</v>
      </c>
      <c r="B3074" s="12" t="s">
        <v>6519</v>
      </c>
      <c r="C3074" s="12" t="s">
        <v>1517</v>
      </c>
      <c r="D3074" s="12" t="s">
        <v>4033</v>
      </c>
      <c r="E3074" s="12" t="s">
        <v>2225</v>
      </c>
      <c r="F3074" s="1">
        <v>3.5899999141693102</v>
      </c>
      <c r="G3074" s="1" t="s">
        <v>6765</v>
      </c>
      <c r="H3074" s="1">
        <v>4.5400001108646401E-3</v>
      </c>
      <c r="I3074" s="1" t="s">
        <v>6765</v>
      </c>
      <c r="J3074" s="1">
        <v>2.5700000696815599E-4</v>
      </c>
      <c r="K3074" s="1" t="s">
        <v>6765</v>
      </c>
      <c r="L3074" s="1">
        <v>4.0480000898241997E-3</v>
      </c>
      <c r="M3074" s="1" t="s">
        <v>6765</v>
      </c>
      <c r="N3074" s="1">
        <v>1.1490000179037499E-3</v>
      </c>
      <c r="O3074" s="1" t="s">
        <v>6765</v>
      </c>
    </row>
    <row r="3075" spans="1:15" x14ac:dyDescent="0.25">
      <c r="A3075" s="12" t="s">
        <v>3141</v>
      </c>
      <c r="B3075" s="12" t="s">
        <v>6520</v>
      </c>
      <c r="C3075" s="12" t="s">
        <v>1517</v>
      </c>
      <c r="D3075" s="12" t="s">
        <v>1584</v>
      </c>
      <c r="E3075" s="12" t="s">
        <v>2225</v>
      </c>
      <c r="F3075" s="1">
        <v>3.5899999141693102</v>
      </c>
      <c r="G3075" s="1" t="s">
        <v>6765</v>
      </c>
      <c r="H3075" s="1">
        <v>4.5400001108646401E-3</v>
      </c>
      <c r="I3075" s="1" t="s">
        <v>6765</v>
      </c>
      <c r="J3075" s="1">
        <v>2.5700000696815599E-4</v>
      </c>
      <c r="K3075" s="1" t="s">
        <v>6765</v>
      </c>
      <c r="L3075" s="1">
        <v>4.0480000898241997E-3</v>
      </c>
      <c r="M3075" s="1" t="s">
        <v>6765</v>
      </c>
      <c r="N3075" s="1">
        <v>1.1490000179037499E-3</v>
      </c>
      <c r="O3075" s="1" t="s">
        <v>6765</v>
      </c>
    </row>
    <row r="3076" spans="1:15" x14ac:dyDescent="0.25">
      <c r="A3076" s="12" t="s">
        <v>3141</v>
      </c>
      <c r="B3076" s="12" t="s">
        <v>6521</v>
      </c>
      <c r="C3076" s="12" t="s">
        <v>1517</v>
      </c>
      <c r="D3076" s="12" t="s">
        <v>1502</v>
      </c>
      <c r="E3076" s="12" t="s">
        <v>2225</v>
      </c>
      <c r="F3076" s="1">
        <v>3.5899999141693102</v>
      </c>
      <c r="G3076" s="1" t="s">
        <v>6765</v>
      </c>
      <c r="H3076" s="1">
        <v>4.5400001108646401E-3</v>
      </c>
      <c r="I3076" s="1" t="s">
        <v>6765</v>
      </c>
      <c r="J3076" s="1">
        <v>2.5700000696815599E-4</v>
      </c>
      <c r="K3076" s="1" t="s">
        <v>6765</v>
      </c>
      <c r="L3076" s="1">
        <v>4.0480000898241997E-3</v>
      </c>
      <c r="M3076" s="1" t="s">
        <v>6765</v>
      </c>
      <c r="N3076" s="1">
        <v>1.1490000179037499E-3</v>
      </c>
      <c r="O3076" s="1" t="s">
        <v>6765</v>
      </c>
    </row>
    <row r="3077" spans="1:15" x14ac:dyDescent="0.25">
      <c r="A3077" s="12" t="s">
        <v>3141</v>
      </c>
      <c r="B3077" s="12" t="s">
        <v>6522</v>
      </c>
      <c r="C3077" s="12" t="s">
        <v>1517</v>
      </c>
      <c r="D3077" s="12" t="s">
        <v>1804</v>
      </c>
      <c r="E3077" s="12" t="s">
        <v>2225</v>
      </c>
      <c r="F3077" s="1">
        <v>3.5899999141693102</v>
      </c>
      <c r="G3077" s="1" t="s">
        <v>6765</v>
      </c>
      <c r="H3077" s="1">
        <v>4.5400001108646401E-3</v>
      </c>
      <c r="I3077" s="1" t="s">
        <v>6765</v>
      </c>
      <c r="J3077" s="1">
        <v>2.5700000696815599E-4</v>
      </c>
      <c r="K3077" s="1" t="s">
        <v>6765</v>
      </c>
      <c r="L3077" s="1">
        <v>4.0480000898241997E-3</v>
      </c>
      <c r="M3077" s="1" t="s">
        <v>6765</v>
      </c>
      <c r="N3077" s="1">
        <v>1.1490000179037499E-3</v>
      </c>
      <c r="O3077" s="1" t="s">
        <v>6765</v>
      </c>
    </row>
    <row r="3078" spans="1:15" x14ac:dyDescent="0.25">
      <c r="A3078" s="12" t="s">
        <v>3157</v>
      </c>
      <c r="B3078" s="12" t="s">
        <v>6523</v>
      </c>
      <c r="C3078" s="12" t="s">
        <v>1517</v>
      </c>
      <c r="D3078" s="12" t="s">
        <v>2189</v>
      </c>
      <c r="E3078" s="12" t="s">
        <v>2225</v>
      </c>
      <c r="F3078" s="1">
        <v>3.5899999141693102</v>
      </c>
      <c r="G3078" s="1" t="s">
        <v>6765</v>
      </c>
      <c r="H3078" s="1">
        <v>4.5400001108646401E-3</v>
      </c>
      <c r="I3078" s="1" t="s">
        <v>6765</v>
      </c>
      <c r="J3078" s="1">
        <v>2.5700000696815599E-4</v>
      </c>
      <c r="K3078" s="1" t="s">
        <v>6765</v>
      </c>
      <c r="L3078" s="1">
        <v>4.0480000898241997E-3</v>
      </c>
      <c r="M3078" s="1" t="s">
        <v>6765</v>
      </c>
      <c r="N3078" s="1">
        <v>1.1490000179037499E-3</v>
      </c>
      <c r="O3078" s="1" t="s">
        <v>6765</v>
      </c>
    </row>
    <row r="3079" spans="1:15" x14ac:dyDescent="0.25">
      <c r="A3079" s="12" t="s">
        <v>3157</v>
      </c>
      <c r="B3079" s="12" t="s">
        <v>6524</v>
      </c>
      <c r="C3079" s="12" t="s">
        <v>1517</v>
      </c>
      <c r="D3079" s="12" t="s">
        <v>6525</v>
      </c>
      <c r="E3079" s="12" t="s">
        <v>2225</v>
      </c>
      <c r="F3079" s="1">
        <v>3.5899999141693102</v>
      </c>
      <c r="G3079" s="1" t="s">
        <v>6765</v>
      </c>
      <c r="H3079" s="1">
        <v>4.5400001108646401E-3</v>
      </c>
      <c r="I3079" s="1" t="s">
        <v>6765</v>
      </c>
      <c r="J3079" s="1">
        <v>2.5700000696815599E-4</v>
      </c>
      <c r="K3079" s="1" t="s">
        <v>6765</v>
      </c>
      <c r="L3079" s="1">
        <v>4.0480000898241997E-3</v>
      </c>
      <c r="M3079" s="1" t="s">
        <v>6765</v>
      </c>
      <c r="N3079" s="1">
        <v>1.1490000179037499E-3</v>
      </c>
      <c r="O3079" s="1" t="s">
        <v>6765</v>
      </c>
    </row>
    <row r="3080" spans="1:15" x14ac:dyDescent="0.25">
      <c r="A3080" s="12" t="s">
        <v>3141</v>
      </c>
      <c r="B3080" s="12" t="s">
        <v>6526</v>
      </c>
      <c r="C3080" s="12" t="s">
        <v>1517</v>
      </c>
      <c r="D3080" s="12" t="s">
        <v>1871</v>
      </c>
      <c r="E3080" s="12" t="s">
        <v>2225</v>
      </c>
      <c r="F3080" s="1">
        <v>3.5899999141693102</v>
      </c>
      <c r="G3080" s="1" t="s">
        <v>6765</v>
      </c>
      <c r="H3080" s="1">
        <v>4.5400001108646401E-3</v>
      </c>
      <c r="I3080" s="1" t="s">
        <v>6765</v>
      </c>
      <c r="J3080" s="1">
        <v>2.5700000696815599E-4</v>
      </c>
      <c r="K3080" s="1" t="s">
        <v>6765</v>
      </c>
      <c r="L3080" s="1">
        <v>4.0480000898241997E-3</v>
      </c>
      <c r="M3080" s="1" t="s">
        <v>6765</v>
      </c>
      <c r="N3080" s="1">
        <v>1.1490000179037499E-3</v>
      </c>
      <c r="O3080" s="1" t="s">
        <v>6765</v>
      </c>
    </row>
    <row r="3081" spans="1:15" x14ac:dyDescent="0.25">
      <c r="A3081" s="12" t="s">
        <v>3141</v>
      </c>
      <c r="B3081" s="12" t="s">
        <v>6527</v>
      </c>
      <c r="C3081" s="12" t="s">
        <v>1517</v>
      </c>
      <c r="D3081" s="12" t="s">
        <v>1799</v>
      </c>
      <c r="E3081" s="12" t="s">
        <v>2225</v>
      </c>
      <c r="F3081" s="1">
        <v>3.5899999141693102</v>
      </c>
      <c r="G3081" s="1" t="s">
        <v>6765</v>
      </c>
      <c r="H3081" s="1">
        <v>4.5400001108646401E-3</v>
      </c>
      <c r="I3081" s="1" t="s">
        <v>6765</v>
      </c>
      <c r="J3081" s="1">
        <v>2.5700000696815599E-4</v>
      </c>
      <c r="K3081" s="1" t="s">
        <v>6765</v>
      </c>
      <c r="L3081" s="1">
        <v>4.0480000898241997E-3</v>
      </c>
      <c r="M3081" s="1" t="s">
        <v>6765</v>
      </c>
      <c r="N3081" s="1">
        <v>1.1490000179037499E-3</v>
      </c>
      <c r="O3081" s="1" t="s">
        <v>6765</v>
      </c>
    </row>
    <row r="3082" spans="1:15" x14ac:dyDescent="0.25">
      <c r="A3082" s="12" t="s">
        <v>3141</v>
      </c>
      <c r="B3082" s="12" t="s">
        <v>6528</v>
      </c>
      <c r="C3082" s="12" t="s">
        <v>1517</v>
      </c>
      <c r="D3082" s="12" t="s">
        <v>6529</v>
      </c>
      <c r="E3082" s="12" t="s">
        <v>2225</v>
      </c>
      <c r="F3082" s="1">
        <v>3.5899999141693102</v>
      </c>
      <c r="G3082" s="1" t="s">
        <v>6765</v>
      </c>
      <c r="H3082" s="1">
        <v>4.5400001108646401E-3</v>
      </c>
      <c r="I3082" s="1" t="s">
        <v>6765</v>
      </c>
      <c r="J3082" s="1">
        <v>2.5700000696815599E-4</v>
      </c>
      <c r="K3082" s="1" t="s">
        <v>6765</v>
      </c>
      <c r="L3082" s="1">
        <v>4.0480000898241997E-3</v>
      </c>
      <c r="M3082" s="1" t="s">
        <v>6765</v>
      </c>
      <c r="N3082" s="1">
        <v>1.1490000179037499E-3</v>
      </c>
      <c r="O3082" s="1" t="s">
        <v>6765</v>
      </c>
    </row>
    <row r="3083" spans="1:15" x14ac:dyDescent="0.25">
      <c r="A3083" s="12" t="s">
        <v>3141</v>
      </c>
      <c r="B3083" s="12" t="s">
        <v>6530</v>
      </c>
      <c r="C3083" s="12" t="s">
        <v>1517</v>
      </c>
      <c r="D3083" s="12" t="s">
        <v>1788</v>
      </c>
      <c r="E3083" s="12" t="s">
        <v>2225</v>
      </c>
      <c r="F3083" s="1">
        <v>3.5899999141693102</v>
      </c>
      <c r="G3083" s="1" t="s">
        <v>6765</v>
      </c>
      <c r="H3083" s="1">
        <v>4.5400001108646401E-3</v>
      </c>
      <c r="I3083" s="1" t="s">
        <v>6765</v>
      </c>
      <c r="J3083" s="1">
        <v>2.5700000696815599E-4</v>
      </c>
      <c r="K3083" s="1" t="s">
        <v>6765</v>
      </c>
      <c r="L3083" s="1">
        <v>4.0480000898241997E-3</v>
      </c>
      <c r="M3083" s="1" t="s">
        <v>6765</v>
      </c>
      <c r="N3083" s="1">
        <v>1.1490000179037499E-3</v>
      </c>
      <c r="O3083" s="1" t="s">
        <v>6765</v>
      </c>
    </row>
    <row r="3084" spans="1:15" x14ac:dyDescent="0.25">
      <c r="A3084" s="12" t="s">
        <v>3157</v>
      </c>
      <c r="B3084" s="12" t="s">
        <v>6531</v>
      </c>
      <c r="C3084" s="12" t="s">
        <v>1517</v>
      </c>
      <c r="D3084" s="12" t="s">
        <v>1967</v>
      </c>
      <c r="E3084" s="12" t="s">
        <v>2225</v>
      </c>
      <c r="F3084" s="1">
        <v>3.5899999141693102</v>
      </c>
      <c r="G3084" s="1" t="s">
        <v>6765</v>
      </c>
      <c r="H3084" s="1">
        <v>4.5400001108646401E-3</v>
      </c>
      <c r="I3084" s="1" t="s">
        <v>6765</v>
      </c>
      <c r="J3084" s="1">
        <v>2.5700000696815599E-4</v>
      </c>
      <c r="K3084" s="1" t="s">
        <v>6765</v>
      </c>
      <c r="L3084" s="1">
        <v>4.0480000898241997E-3</v>
      </c>
      <c r="M3084" s="1" t="s">
        <v>6765</v>
      </c>
      <c r="N3084" s="1">
        <v>1.1490000179037499E-3</v>
      </c>
      <c r="O3084" s="1" t="s">
        <v>6765</v>
      </c>
    </row>
    <row r="3085" spans="1:15" x14ac:dyDescent="0.25">
      <c r="A3085" s="12" t="s">
        <v>3141</v>
      </c>
      <c r="B3085" s="12" t="s">
        <v>6532</v>
      </c>
      <c r="C3085" s="12" t="s">
        <v>1517</v>
      </c>
      <c r="D3085" s="12" t="s">
        <v>2154</v>
      </c>
      <c r="E3085" s="12" t="s">
        <v>2225</v>
      </c>
      <c r="F3085" s="1">
        <v>3.5899999141693102</v>
      </c>
      <c r="G3085" s="1" t="s">
        <v>6765</v>
      </c>
      <c r="H3085" s="1">
        <v>4.5400001108646401E-3</v>
      </c>
      <c r="I3085" s="1" t="s">
        <v>6765</v>
      </c>
      <c r="J3085" s="1">
        <v>2.5700000696815599E-4</v>
      </c>
      <c r="K3085" s="1" t="s">
        <v>6765</v>
      </c>
      <c r="L3085" s="1">
        <v>4.0480000898241997E-3</v>
      </c>
      <c r="M3085" s="1" t="s">
        <v>6765</v>
      </c>
      <c r="N3085" s="1">
        <v>1.1490000179037499E-3</v>
      </c>
      <c r="O3085" s="1" t="s">
        <v>6765</v>
      </c>
    </row>
    <row r="3086" spans="1:15" x14ac:dyDescent="0.25">
      <c r="A3086" s="12" t="s">
        <v>3141</v>
      </c>
      <c r="B3086" s="12" t="s">
        <v>6533</v>
      </c>
      <c r="C3086" s="12" t="s">
        <v>1517</v>
      </c>
      <c r="D3086" s="12" t="s">
        <v>1573</v>
      </c>
      <c r="E3086" s="12" t="s">
        <v>2225</v>
      </c>
      <c r="F3086" s="1">
        <v>3.5899999141693102</v>
      </c>
      <c r="G3086" s="1" t="s">
        <v>6765</v>
      </c>
      <c r="H3086" s="1">
        <v>4.5400001108646401E-3</v>
      </c>
      <c r="I3086" s="1" t="s">
        <v>6765</v>
      </c>
      <c r="J3086" s="1">
        <v>2.5700000696815599E-4</v>
      </c>
      <c r="K3086" s="1" t="s">
        <v>6765</v>
      </c>
      <c r="L3086" s="1">
        <v>4.0480000898241997E-3</v>
      </c>
      <c r="M3086" s="1" t="s">
        <v>6765</v>
      </c>
      <c r="N3086" s="1">
        <v>1.1490000179037499E-3</v>
      </c>
      <c r="O3086" s="1" t="s">
        <v>6765</v>
      </c>
    </row>
    <row r="3087" spans="1:15" x14ac:dyDescent="0.25">
      <c r="A3087" s="12" t="s">
        <v>3141</v>
      </c>
      <c r="B3087" s="12" t="s">
        <v>6534</v>
      </c>
      <c r="C3087" s="12" t="s">
        <v>1517</v>
      </c>
      <c r="D3087" s="12" t="s">
        <v>2072</v>
      </c>
      <c r="E3087" s="12" t="s">
        <v>2225</v>
      </c>
      <c r="F3087" s="1">
        <v>3.5899999141693102</v>
      </c>
      <c r="G3087" s="1" t="s">
        <v>6765</v>
      </c>
      <c r="H3087" s="1">
        <v>4.5400001108646401E-3</v>
      </c>
      <c r="I3087" s="1" t="s">
        <v>6765</v>
      </c>
      <c r="J3087" s="1">
        <v>2.5700000696815599E-4</v>
      </c>
      <c r="K3087" s="1" t="s">
        <v>6765</v>
      </c>
      <c r="L3087" s="1">
        <v>4.0480000898241997E-3</v>
      </c>
      <c r="M3087" s="1" t="s">
        <v>6765</v>
      </c>
      <c r="N3087" s="1">
        <v>1.1490000179037499E-3</v>
      </c>
      <c r="O3087" s="1" t="s">
        <v>6765</v>
      </c>
    </row>
    <row r="3088" spans="1:15" x14ac:dyDescent="0.25">
      <c r="A3088" s="12" t="s">
        <v>3141</v>
      </c>
      <c r="B3088" s="12" t="s">
        <v>6535</v>
      </c>
      <c r="C3088" s="12" t="s">
        <v>1517</v>
      </c>
      <c r="D3088" s="12" t="s">
        <v>4062</v>
      </c>
      <c r="E3088" s="12" t="s">
        <v>2225</v>
      </c>
      <c r="F3088" s="1">
        <v>3.5899999141693102</v>
      </c>
      <c r="G3088" s="1" t="s">
        <v>6765</v>
      </c>
      <c r="H3088" s="1">
        <v>4.5400001108646401E-3</v>
      </c>
      <c r="I3088" s="1" t="s">
        <v>6765</v>
      </c>
      <c r="J3088" s="1">
        <v>2.5700000696815599E-4</v>
      </c>
      <c r="K3088" s="1" t="s">
        <v>6765</v>
      </c>
      <c r="L3088" s="1">
        <v>4.0480000898241997E-3</v>
      </c>
      <c r="M3088" s="1" t="s">
        <v>6765</v>
      </c>
      <c r="N3088" s="1">
        <v>1.1490000179037499E-3</v>
      </c>
      <c r="O3088" s="1" t="s">
        <v>6765</v>
      </c>
    </row>
    <row r="3089" spans="1:15" x14ac:dyDescent="0.25">
      <c r="A3089" s="12" t="s">
        <v>3157</v>
      </c>
      <c r="B3089" s="12" t="s">
        <v>6536</v>
      </c>
      <c r="C3089" s="12" t="s">
        <v>1517</v>
      </c>
      <c r="D3089" s="12" t="s">
        <v>1638</v>
      </c>
      <c r="E3089" s="12" t="s">
        <v>2225</v>
      </c>
      <c r="F3089" s="1">
        <v>3.5899999141693102</v>
      </c>
      <c r="G3089" s="1" t="s">
        <v>6765</v>
      </c>
      <c r="H3089" s="1">
        <v>4.5400001108646401E-3</v>
      </c>
      <c r="I3089" s="1" t="s">
        <v>6765</v>
      </c>
      <c r="J3089" s="1">
        <v>2.5700000696815599E-4</v>
      </c>
      <c r="K3089" s="1" t="s">
        <v>6765</v>
      </c>
      <c r="L3089" s="1">
        <v>4.0480000898241997E-3</v>
      </c>
      <c r="M3089" s="1" t="s">
        <v>6765</v>
      </c>
      <c r="N3089" s="1">
        <v>1.1490000179037499E-3</v>
      </c>
      <c r="O3089" s="1" t="s">
        <v>6765</v>
      </c>
    </row>
    <row r="3090" spans="1:15" x14ac:dyDescent="0.25">
      <c r="A3090" s="12" t="s">
        <v>3141</v>
      </c>
      <c r="B3090" s="12" t="s">
        <v>6537</v>
      </c>
      <c r="C3090" s="12" t="s">
        <v>1517</v>
      </c>
      <c r="D3090" s="12" t="s">
        <v>1544</v>
      </c>
      <c r="E3090" s="12" t="s">
        <v>2225</v>
      </c>
      <c r="F3090" s="1">
        <v>3.5899999141693102</v>
      </c>
      <c r="G3090" s="1" t="s">
        <v>6765</v>
      </c>
      <c r="H3090" s="1">
        <v>4.5400001108646401E-3</v>
      </c>
      <c r="I3090" s="1" t="s">
        <v>6765</v>
      </c>
      <c r="J3090" s="1">
        <v>2.5700000696815599E-4</v>
      </c>
      <c r="K3090" s="1" t="s">
        <v>6765</v>
      </c>
      <c r="L3090" s="1">
        <v>4.0480000898241997E-3</v>
      </c>
      <c r="M3090" s="1" t="s">
        <v>6765</v>
      </c>
      <c r="N3090" s="1">
        <v>1.1490000179037499E-3</v>
      </c>
      <c r="O3090" s="1" t="s">
        <v>6765</v>
      </c>
    </row>
    <row r="3091" spans="1:15" x14ac:dyDescent="0.25">
      <c r="A3091" s="12" t="s">
        <v>3141</v>
      </c>
      <c r="B3091" s="12" t="s">
        <v>6538</v>
      </c>
      <c r="C3091" s="12" t="s">
        <v>1517</v>
      </c>
      <c r="D3091" s="12" t="s">
        <v>6539</v>
      </c>
      <c r="E3091" s="12" t="s">
        <v>2225</v>
      </c>
      <c r="F3091" s="1">
        <v>3.5899999141693102</v>
      </c>
      <c r="G3091" s="1" t="s">
        <v>6765</v>
      </c>
      <c r="H3091" s="1">
        <v>4.5400001108646401E-3</v>
      </c>
      <c r="I3091" s="1" t="s">
        <v>6765</v>
      </c>
      <c r="J3091" s="1">
        <v>2.5700000696815599E-4</v>
      </c>
      <c r="K3091" s="1" t="s">
        <v>6765</v>
      </c>
      <c r="L3091" s="1">
        <v>4.0480000898241997E-3</v>
      </c>
      <c r="M3091" s="1" t="s">
        <v>6765</v>
      </c>
      <c r="N3091" s="1">
        <v>1.1490000179037499E-3</v>
      </c>
      <c r="O3091" s="1" t="s">
        <v>6765</v>
      </c>
    </row>
    <row r="3092" spans="1:15" x14ac:dyDescent="0.25">
      <c r="A3092" s="12" t="s">
        <v>3141</v>
      </c>
      <c r="B3092" s="12" t="s">
        <v>6540</v>
      </c>
      <c r="C3092" s="12" t="s">
        <v>1517</v>
      </c>
      <c r="D3092" s="12" t="s">
        <v>1487</v>
      </c>
      <c r="E3092" s="12" t="s">
        <v>2225</v>
      </c>
      <c r="F3092" s="1">
        <v>3.5899999141693102</v>
      </c>
      <c r="G3092" s="1" t="s">
        <v>6765</v>
      </c>
      <c r="H3092" s="1">
        <v>4.5400001108646401E-3</v>
      </c>
      <c r="I3092" s="1" t="s">
        <v>6765</v>
      </c>
      <c r="J3092" s="1">
        <v>2.5700000696815599E-4</v>
      </c>
      <c r="K3092" s="1" t="s">
        <v>6765</v>
      </c>
      <c r="L3092" s="1">
        <v>4.0480000898241997E-3</v>
      </c>
      <c r="M3092" s="1" t="s">
        <v>6765</v>
      </c>
      <c r="N3092" s="1">
        <v>1.1490000179037499E-3</v>
      </c>
      <c r="O3092" s="1" t="s">
        <v>6765</v>
      </c>
    </row>
    <row r="3093" spans="1:15" x14ac:dyDescent="0.25">
      <c r="A3093" s="12" t="s">
        <v>3141</v>
      </c>
      <c r="B3093" s="12" t="s">
        <v>6541</v>
      </c>
      <c r="C3093" s="12" t="s">
        <v>1517</v>
      </c>
      <c r="D3093" s="12" t="s">
        <v>1888</v>
      </c>
      <c r="E3093" s="12" t="s">
        <v>2225</v>
      </c>
      <c r="F3093" s="1">
        <v>3.5899999141693102</v>
      </c>
      <c r="G3093" s="1" t="s">
        <v>6765</v>
      </c>
      <c r="H3093" s="1">
        <v>4.5400001108646401E-3</v>
      </c>
      <c r="I3093" s="1" t="s">
        <v>6765</v>
      </c>
      <c r="J3093" s="1">
        <v>2.5700000696815599E-4</v>
      </c>
      <c r="K3093" s="1" t="s">
        <v>6765</v>
      </c>
      <c r="L3093" s="1">
        <v>4.0480000898241997E-3</v>
      </c>
      <c r="M3093" s="1" t="s">
        <v>6765</v>
      </c>
      <c r="N3093" s="1">
        <v>1.1490000179037499E-3</v>
      </c>
      <c r="O3093" s="1" t="s">
        <v>6765</v>
      </c>
    </row>
    <row r="3094" spans="1:15" x14ac:dyDescent="0.25">
      <c r="A3094" s="12" t="s">
        <v>3157</v>
      </c>
      <c r="B3094" s="12" t="s">
        <v>6542</v>
      </c>
      <c r="C3094" s="12" t="s">
        <v>1517</v>
      </c>
      <c r="D3094" s="12" t="s">
        <v>1961</v>
      </c>
      <c r="E3094" s="12" t="s">
        <v>2225</v>
      </c>
      <c r="F3094" s="1">
        <v>3.5899999141693102</v>
      </c>
      <c r="G3094" s="1" t="s">
        <v>6765</v>
      </c>
      <c r="H3094" s="1">
        <v>4.5400001108646401E-3</v>
      </c>
      <c r="I3094" s="1" t="s">
        <v>6765</v>
      </c>
      <c r="J3094" s="1">
        <v>2.5700000696815599E-4</v>
      </c>
      <c r="K3094" s="1" t="s">
        <v>6765</v>
      </c>
      <c r="L3094" s="1">
        <v>4.0480000898241997E-3</v>
      </c>
      <c r="M3094" s="1" t="s">
        <v>6765</v>
      </c>
      <c r="N3094" s="1">
        <v>1.1490000179037499E-3</v>
      </c>
      <c r="O3094" s="1" t="s">
        <v>6765</v>
      </c>
    </row>
    <row r="3095" spans="1:15" x14ac:dyDescent="0.25">
      <c r="A3095" s="12" t="s">
        <v>3141</v>
      </c>
      <c r="B3095" s="12" t="s">
        <v>6543</v>
      </c>
      <c r="C3095" s="12" t="s">
        <v>1517</v>
      </c>
      <c r="D3095" s="12" t="s">
        <v>6544</v>
      </c>
      <c r="E3095" s="12" t="s">
        <v>2225</v>
      </c>
      <c r="F3095" s="1">
        <v>3.5899999141693102</v>
      </c>
      <c r="G3095" s="1" t="s">
        <v>6765</v>
      </c>
      <c r="H3095" s="1">
        <v>4.5400001108646401E-3</v>
      </c>
      <c r="I3095" s="1" t="s">
        <v>6765</v>
      </c>
      <c r="J3095" s="1">
        <v>2.5700000696815599E-4</v>
      </c>
      <c r="K3095" s="1" t="s">
        <v>6765</v>
      </c>
      <c r="L3095" s="1">
        <v>4.0480000898241997E-3</v>
      </c>
      <c r="M3095" s="1" t="s">
        <v>6765</v>
      </c>
      <c r="N3095" s="1">
        <v>1.1490000179037499E-3</v>
      </c>
      <c r="O3095" s="1" t="s">
        <v>6765</v>
      </c>
    </row>
    <row r="3096" spans="1:15" x14ac:dyDescent="0.25">
      <c r="A3096" s="12" t="s">
        <v>3141</v>
      </c>
      <c r="B3096" s="12" t="s">
        <v>6545</v>
      </c>
      <c r="C3096" s="12" t="s">
        <v>1517</v>
      </c>
      <c r="D3096" s="12" t="s">
        <v>2139</v>
      </c>
      <c r="E3096" s="12" t="s">
        <v>2225</v>
      </c>
      <c r="F3096" s="1">
        <v>3.5899999141693102</v>
      </c>
      <c r="G3096" s="1" t="s">
        <v>6765</v>
      </c>
      <c r="H3096" s="1">
        <v>4.5400001108646401E-3</v>
      </c>
      <c r="I3096" s="1" t="s">
        <v>6765</v>
      </c>
      <c r="J3096" s="1">
        <v>2.5700000696815599E-4</v>
      </c>
      <c r="K3096" s="1" t="s">
        <v>6765</v>
      </c>
      <c r="L3096" s="1">
        <v>4.0480000898241997E-3</v>
      </c>
      <c r="M3096" s="1" t="s">
        <v>6765</v>
      </c>
      <c r="N3096" s="1">
        <v>1.1490000179037499E-3</v>
      </c>
      <c r="O3096" s="1" t="s">
        <v>6765</v>
      </c>
    </row>
    <row r="3097" spans="1:15" x14ac:dyDescent="0.25">
      <c r="A3097" s="12" t="s">
        <v>3141</v>
      </c>
      <c r="B3097" s="12" t="s">
        <v>6546</v>
      </c>
      <c r="C3097" s="12" t="s">
        <v>1517</v>
      </c>
      <c r="D3097" s="12" t="s">
        <v>1569</v>
      </c>
      <c r="E3097" s="12" t="s">
        <v>2225</v>
      </c>
      <c r="F3097" s="1">
        <v>3.5899999141693102</v>
      </c>
      <c r="G3097" s="1" t="s">
        <v>6765</v>
      </c>
      <c r="H3097" s="1">
        <v>4.5400001108646401E-3</v>
      </c>
      <c r="I3097" s="1" t="s">
        <v>6765</v>
      </c>
      <c r="J3097" s="1">
        <v>2.5700000696815599E-4</v>
      </c>
      <c r="K3097" s="1" t="s">
        <v>6765</v>
      </c>
      <c r="L3097" s="1">
        <v>4.0480000898241997E-3</v>
      </c>
      <c r="M3097" s="1" t="s">
        <v>6765</v>
      </c>
      <c r="N3097" s="1">
        <v>1.1490000179037499E-3</v>
      </c>
      <c r="O3097" s="1" t="s">
        <v>6765</v>
      </c>
    </row>
    <row r="3098" spans="1:15" x14ac:dyDescent="0.25">
      <c r="A3098" s="12" t="s">
        <v>3141</v>
      </c>
      <c r="B3098" s="12" t="s">
        <v>6547</v>
      </c>
      <c r="C3098" s="12" t="s">
        <v>1517</v>
      </c>
      <c r="D3098" s="12" t="s">
        <v>5203</v>
      </c>
      <c r="E3098" s="12" t="s">
        <v>2225</v>
      </c>
      <c r="F3098" s="1">
        <v>3.5899999141693102</v>
      </c>
      <c r="G3098" s="1" t="s">
        <v>6765</v>
      </c>
      <c r="H3098" s="1">
        <v>4.5400001108646401E-3</v>
      </c>
      <c r="I3098" s="1" t="s">
        <v>6765</v>
      </c>
      <c r="J3098" s="1">
        <v>2.5700000696815599E-4</v>
      </c>
      <c r="K3098" s="1" t="s">
        <v>6765</v>
      </c>
      <c r="L3098" s="1">
        <v>4.0480000898241997E-3</v>
      </c>
      <c r="M3098" s="1" t="s">
        <v>6765</v>
      </c>
      <c r="N3098" s="1">
        <v>1.1490000179037499E-3</v>
      </c>
      <c r="O3098" s="1" t="s">
        <v>6765</v>
      </c>
    </row>
    <row r="3099" spans="1:15" x14ac:dyDescent="0.25">
      <c r="A3099" s="12" t="s">
        <v>3141</v>
      </c>
      <c r="B3099" s="12" t="s">
        <v>6548</v>
      </c>
      <c r="C3099" s="12" t="s">
        <v>1517</v>
      </c>
      <c r="D3099" s="12" t="s">
        <v>6549</v>
      </c>
      <c r="E3099" s="12" t="s">
        <v>2225</v>
      </c>
      <c r="F3099" s="1">
        <v>3.5899999141693102</v>
      </c>
      <c r="G3099" s="1" t="s">
        <v>6765</v>
      </c>
      <c r="H3099" s="1">
        <v>4.5400001108646401E-3</v>
      </c>
      <c r="I3099" s="1" t="s">
        <v>6765</v>
      </c>
      <c r="J3099" s="1">
        <v>2.5700000696815599E-4</v>
      </c>
      <c r="K3099" s="1" t="s">
        <v>6765</v>
      </c>
      <c r="L3099" s="1">
        <v>4.0480000898241997E-3</v>
      </c>
      <c r="M3099" s="1" t="s">
        <v>6765</v>
      </c>
      <c r="N3099" s="1">
        <v>1.1490000179037499E-3</v>
      </c>
      <c r="O3099" s="1" t="s">
        <v>6765</v>
      </c>
    </row>
    <row r="3100" spans="1:15" x14ac:dyDescent="0.25">
      <c r="A3100" s="12" t="s">
        <v>3157</v>
      </c>
      <c r="B3100" s="12" t="s">
        <v>6550</v>
      </c>
      <c r="C3100" s="12" t="s">
        <v>1517</v>
      </c>
      <c r="D3100" s="12" t="s">
        <v>6551</v>
      </c>
      <c r="E3100" s="12" t="s">
        <v>2225</v>
      </c>
      <c r="F3100" s="1">
        <v>3.5899999141693102</v>
      </c>
      <c r="G3100" s="1" t="s">
        <v>6765</v>
      </c>
      <c r="H3100" s="1">
        <v>4.5400001108646401E-3</v>
      </c>
      <c r="I3100" s="1" t="s">
        <v>6765</v>
      </c>
      <c r="J3100" s="1">
        <v>2.5700000696815599E-4</v>
      </c>
      <c r="K3100" s="1" t="s">
        <v>6765</v>
      </c>
      <c r="L3100" s="1">
        <v>4.0480000898241997E-3</v>
      </c>
      <c r="M3100" s="1" t="s">
        <v>6765</v>
      </c>
      <c r="N3100" s="1">
        <v>1.1490000179037499E-3</v>
      </c>
      <c r="O3100" s="1" t="s">
        <v>6765</v>
      </c>
    </row>
    <row r="3101" spans="1:15" x14ac:dyDescent="0.25">
      <c r="A3101" s="12" t="s">
        <v>3141</v>
      </c>
      <c r="B3101" s="12" t="s">
        <v>6552</v>
      </c>
      <c r="C3101" s="12" t="s">
        <v>1517</v>
      </c>
      <c r="D3101" s="12" t="s">
        <v>1792</v>
      </c>
      <c r="E3101" s="12" t="s">
        <v>2225</v>
      </c>
      <c r="F3101" s="1">
        <v>3.5899999141693102</v>
      </c>
      <c r="G3101" s="1" t="s">
        <v>6765</v>
      </c>
      <c r="H3101" s="1">
        <v>4.5400001108646401E-3</v>
      </c>
      <c r="I3101" s="1" t="s">
        <v>6765</v>
      </c>
      <c r="J3101" s="1">
        <v>2.5700000696815599E-4</v>
      </c>
      <c r="K3101" s="1" t="s">
        <v>6765</v>
      </c>
      <c r="L3101" s="1">
        <v>4.0480000898241997E-3</v>
      </c>
      <c r="M3101" s="1" t="s">
        <v>6765</v>
      </c>
      <c r="N3101" s="1">
        <v>1.1490000179037499E-3</v>
      </c>
      <c r="O3101" s="1" t="s">
        <v>6765</v>
      </c>
    </row>
    <row r="3102" spans="1:15" x14ac:dyDescent="0.25">
      <c r="A3102" s="12" t="s">
        <v>3141</v>
      </c>
      <c r="B3102" s="12" t="s">
        <v>6553</v>
      </c>
      <c r="C3102" s="12" t="s">
        <v>1517</v>
      </c>
      <c r="D3102" s="12" t="s">
        <v>1516</v>
      </c>
      <c r="E3102" s="12" t="s">
        <v>2225</v>
      </c>
      <c r="F3102" s="1">
        <v>3.5899999141693102</v>
      </c>
      <c r="G3102" s="1" t="s">
        <v>6765</v>
      </c>
      <c r="H3102" s="1">
        <v>4.5400001108646401E-3</v>
      </c>
      <c r="I3102" s="1" t="s">
        <v>6765</v>
      </c>
      <c r="J3102" s="1">
        <v>2.5700000696815599E-4</v>
      </c>
      <c r="K3102" s="1" t="s">
        <v>6765</v>
      </c>
      <c r="L3102" s="1">
        <v>4.0480000898241997E-3</v>
      </c>
      <c r="M3102" s="1" t="s">
        <v>6765</v>
      </c>
      <c r="N3102" s="1">
        <v>1.1490000179037499E-3</v>
      </c>
      <c r="O3102" s="1" t="s">
        <v>6765</v>
      </c>
    </row>
    <row r="3103" spans="1:15" x14ac:dyDescent="0.25">
      <c r="A3103" s="12" t="s">
        <v>3141</v>
      </c>
      <c r="B3103" s="12" t="s">
        <v>6554</v>
      </c>
      <c r="C3103" s="12" t="s">
        <v>1517</v>
      </c>
      <c r="D3103" s="12" t="s">
        <v>1589</v>
      </c>
      <c r="E3103" s="12" t="s">
        <v>2225</v>
      </c>
      <c r="F3103" s="1">
        <v>3.5899999141693102</v>
      </c>
      <c r="G3103" s="1" t="s">
        <v>6765</v>
      </c>
      <c r="H3103" s="1">
        <v>4.5400001108646401E-3</v>
      </c>
      <c r="I3103" s="1" t="s">
        <v>6765</v>
      </c>
      <c r="J3103" s="1">
        <v>2.5700000696815599E-4</v>
      </c>
      <c r="K3103" s="1" t="s">
        <v>6765</v>
      </c>
      <c r="L3103" s="1">
        <v>4.0480000898241997E-3</v>
      </c>
      <c r="M3103" s="1" t="s">
        <v>6765</v>
      </c>
      <c r="N3103" s="1">
        <v>1.1490000179037499E-3</v>
      </c>
      <c r="O3103" s="1" t="s">
        <v>6765</v>
      </c>
    </row>
    <row r="3104" spans="1:15" x14ac:dyDescent="0.25">
      <c r="A3104" s="12" t="s">
        <v>3141</v>
      </c>
      <c r="B3104" s="12" t="s">
        <v>6555</v>
      </c>
      <c r="C3104" s="12" t="s">
        <v>1517</v>
      </c>
      <c r="D3104" s="12" t="s">
        <v>6556</v>
      </c>
      <c r="E3104" s="12" t="s">
        <v>2225</v>
      </c>
      <c r="F3104" s="1">
        <v>3.5899999141693102</v>
      </c>
      <c r="G3104" s="1" t="s">
        <v>6765</v>
      </c>
      <c r="H3104" s="1">
        <v>4.5400001108646401E-3</v>
      </c>
      <c r="I3104" s="1" t="s">
        <v>6765</v>
      </c>
      <c r="J3104" s="1">
        <v>2.5700000696815599E-4</v>
      </c>
      <c r="K3104" s="1" t="s">
        <v>6765</v>
      </c>
      <c r="L3104" s="1">
        <v>4.0480000898241997E-3</v>
      </c>
      <c r="M3104" s="1" t="s">
        <v>6765</v>
      </c>
      <c r="N3104" s="1">
        <v>1.1490000179037499E-3</v>
      </c>
      <c r="O3104" s="1" t="s">
        <v>6765</v>
      </c>
    </row>
    <row r="3105" spans="1:15" x14ac:dyDescent="0.25">
      <c r="A3105" s="12" t="s">
        <v>3141</v>
      </c>
      <c r="B3105" s="12" t="s">
        <v>6557</v>
      </c>
      <c r="C3105" s="12" t="s">
        <v>1517</v>
      </c>
      <c r="D3105" s="12" t="s">
        <v>6558</v>
      </c>
      <c r="E3105" s="12" t="s">
        <v>2225</v>
      </c>
      <c r="F3105" s="1">
        <v>3.5899999141693102</v>
      </c>
      <c r="G3105" s="1" t="s">
        <v>6765</v>
      </c>
      <c r="H3105" s="1">
        <v>4.5400001108646401E-3</v>
      </c>
      <c r="I3105" s="1" t="s">
        <v>6765</v>
      </c>
      <c r="J3105" s="1">
        <v>2.5700000696815599E-4</v>
      </c>
      <c r="K3105" s="1" t="s">
        <v>6765</v>
      </c>
      <c r="L3105" s="1">
        <v>4.0480000898241997E-3</v>
      </c>
      <c r="M3105" s="1" t="s">
        <v>6765</v>
      </c>
      <c r="N3105" s="1">
        <v>1.1490000179037499E-3</v>
      </c>
      <c r="O3105" s="1" t="s">
        <v>6765</v>
      </c>
    </row>
    <row r="3106" spans="1:15" x14ac:dyDescent="0.25">
      <c r="A3106" s="12" t="s">
        <v>3141</v>
      </c>
      <c r="B3106" s="12" t="s">
        <v>6559</v>
      </c>
      <c r="C3106" s="12" t="s">
        <v>1517</v>
      </c>
      <c r="D3106" s="12" t="s">
        <v>1800</v>
      </c>
      <c r="E3106" s="12" t="s">
        <v>2225</v>
      </c>
      <c r="F3106" s="1">
        <v>3.5899999141693102</v>
      </c>
      <c r="G3106" s="1" t="s">
        <v>6765</v>
      </c>
      <c r="H3106" s="1">
        <v>4.5400001108646401E-3</v>
      </c>
      <c r="I3106" s="1" t="s">
        <v>6765</v>
      </c>
      <c r="J3106" s="1">
        <v>2.5700000696815599E-4</v>
      </c>
      <c r="K3106" s="1" t="s">
        <v>6765</v>
      </c>
      <c r="L3106" s="1">
        <v>4.0480000898241997E-3</v>
      </c>
      <c r="M3106" s="1" t="s">
        <v>6765</v>
      </c>
      <c r="N3106" s="1">
        <v>1.1490000179037499E-3</v>
      </c>
      <c r="O3106" s="1" t="s">
        <v>6765</v>
      </c>
    </row>
    <row r="3107" spans="1:15" x14ac:dyDescent="0.25">
      <c r="A3107" s="12" t="s">
        <v>3141</v>
      </c>
      <c r="B3107" s="12" t="s">
        <v>6560</v>
      </c>
      <c r="C3107" s="12" t="s">
        <v>1517</v>
      </c>
      <c r="D3107" s="12" t="s">
        <v>2128</v>
      </c>
      <c r="E3107" s="12" t="s">
        <v>2225</v>
      </c>
      <c r="F3107" s="1">
        <v>3.5899999141693102</v>
      </c>
      <c r="G3107" s="1" t="s">
        <v>6765</v>
      </c>
      <c r="H3107" s="1">
        <v>4.5400001108646401E-3</v>
      </c>
      <c r="I3107" s="1" t="s">
        <v>6765</v>
      </c>
      <c r="J3107" s="1">
        <v>2.5700000696815599E-4</v>
      </c>
      <c r="K3107" s="1" t="s">
        <v>6765</v>
      </c>
      <c r="L3107" s="1">
        <v>4.0480000898241997E-3</v>
      </c>
      <c r="M3107" s="1" t="s">
        <v>6765</v>
      </c>
      <c r="N3107" s="1">
        <v>1.1490000179037499E-3</v>
      </c>
      <c r="O3107" s="1" t="s">
        <v>6765</v>
      </c>
    </row>
    <row r="3108" spans="1:15" x14ac:dyDescent="0.25">
      <c r="A3108" s="12" t="s">
        <v>3157</v>
      </c>
      <c r="B3108" s="12" t="s">
        <v>6561</v>
      </c>
      <c r="C3108" s="12" t="s">
        <v>1517</v>
      </c>
      <c r="D3108" s="12" t="s">
        <v>2052</v>
      </c>
      <c r="E3108" s="12" t="s">
        <v>2225</v>
      </c>
      <c r="F3108" s="1">
        <v>3.5899999141693102</v>
      </c>
      <c r="G3108" s="1" t="s">
        <v>6765</v>
      </c>
      <c r="H3108" s="1">
        <v>4.5400001108646401E-3</v>
      </c>
      <c r="I3108" s="1" t="s">
        <v>6765</v>
      </c>
      <c r="J3108" s="1">
        <v>2.5700000696815599E-4</v>
      </c>
      <c r="K3108" s="1" t="s">
        <v>6765</v>
      </c>
      <c r="L3108" s="1">
        <v>4.0480000898241997E-3</v>
      </c>
      <c r="M3108" s="1" t="s">
        <v>6765</v>
      </c>
      <c r="N3108" s="1">
        <v>1.1490000179037499E-3</v>
      </c>
      <c r="O3108" s="1" t="s">
        <v>6765</v>
      </c>
    </row>
    <row r="3109" spans="1:15" x14ac:dyDescent="0.25">
      <c r="A3109" s="12" t="s">
        <v>3141</v>
      </c>
      <c r="B3109" s="12" t="s">
        <v>6562</v>
      </c>
      <c r="C3109" s="12" t="s">
        <v>1517</v>
      </c>
      <c r="D3109" s="12" t="s">
        <v>1954</v>
      </c>
      <c r="E3109" s="12" t="s">
        <v>2225</v>
      </c>
      <c r="F3109" s="1">
        <v>3.5899999141693102</v>
      </c>
      <c r="G3109" s="1" t="s">
        <v>6765</v>
      </c>
      <c r="H3109" s="1">
        <v>4.5400001108646401E-3</v>
      </c>
      <c r="I3109" s="1" t="s">
        <v>6765</v>
      </c>
      <c r="J3109" s="1">
        <v>2.5700000696815599E-4</v>
      </c>
      <c r="K3109" s="1" t="s">
        <v>6765</v>
      </c>
      <c r="L3109" s="1">
        <v>4.0480000898241997E-3</v>
      </c>
      <c r="M3109" s="1" t="s">
        <v>6765</v>
      </c>
      <c r="N3109" s="1">
        <v>1.1490000179037499E-3</v>
      </c>
      <c r="O3109" s="1" t="s">
        <v>6765</v>
      </c>
    </row>
    <row r="3110" spans="1:15" x14ac:dyDescent="0.25">
      <c r="A3110" s="12" t="s">
        <v>3141</v>
      </c>
      <c r="B3110" s="12" t="s">
        <v>6563</v>
      </c>
      <c r="C3110" s="12" t="s">
        <v>1517</v>
      </c>
      <c r="D3110" s="12" t="s">
        <v>6564</v>
      </c>
      <c r="E3110" s="12" t="s">
        <v>2225</v>
      </c>
      <c r="F3110" s="1">
        <v>3.5899999141693102</v>
      </c>
      <c r="G3110" s="1" t="s">
        <v>6765</v>
      </c>
      <c r="H3110" s="1">
        <v>4.5400001108646401E-3</v>
      </c>
      <c r="I3110" s="1" t="s">
        <v>6765</v>
      </c>
      <c r="J3110" s="1">
        <v>2.5700000696815599E-4</v>
      </c>
      <c r="K3110" s="1" t="s">
        <v>6765</v>
      </c>
      <c r="L3110" s="1">
        <v>4.0480000898241997E-3</v>
      </c>
      <c r="M3110" s="1" t="s">
        <v>6765</v>
      </c>
      <c r="N3110" s="1">
        <v>1.1490000179037499E-3</v>
      </c>
      <c r="O3110" s="1" t="s">
        <v>6765</v>
      </c>
    </row>
    <row r="3111" spans="1:15" x14ac:dyDescent="0.25">
      <c r="A3111" s="12" t="s">
        <v>3141</v>
      </c>
      <c r="B3111" s="12" t="s">
        <v>6565</v>
      </c>
      <c r="C3111" s="12" t="s">
        <v>1517</v>
      </c>
      <c r="D3111" s="12" t="s">
        <v>2082</v>
      </c>
      <c r="E3111" s="12" t="s">
        <v>2225</v>
      </c>
      <c r="F3111" s="1">
        <v>3.5899999141693102</v>
      </c>
      <c r="G3111" s="1" t="s">
        <v>6765</v>
      </c>
      <c r="H3111" s="1">
        <v>4.5400001108646401E-3</v>
      </c>
      <c r="I3111" s="1" t="s">
        <v>6765</v>
      </c>
      <c r="J3111" s="1">
        <v>2.5700000696815599E-4</v>
      </c>
      <c r="K3111" s="1" t="s">
        <v>6765</v>
      </c>
      <c r="L3111" s="1">
        <v>4.0480000898241997E-3</v>
      </c>
      <c r="M3111" s="1" t="s">
        <v>6765</v>
      </c>
      <c r="N3111" s="1">
        <v>1.1490000179037499E-3</v>
      </c>
      <c r="O3111" s="1" t="s">
        <v>6765</v>
      </c>
    </row>
    <row r="3112" spans="1:15" x14ac:dyDescent="0.25">
      <c r="A3112" s="12" t="s">
        <v>3141</v>
      </c>
      <c r="B3112" s="12" t="s">
        <v>6566</v>
      </c>
      <c r="C3112" s="12" t="s">
        <v>1517</v>
      </c>
      <c r="D3112" s="12" t="s">
        <v>6567</v>
      </c>
      <c r="E3112" s="12" t="s">
        <v>2225</v>
      </c>
      <c r="F3112" s="1">
        <v>3.5899999141693102</v>
      </c>
      <c r="G3112" s="1" t="s">
        <v>6765</v>
      </c>
      <c r="H3112" s="1">
        <v>4.5400001108646401E-3</v>
      </c>
      <c r="I3112" s="1" t="s">
        <v>6765</v>
      </c>
      <c r="J3112" s="1">
        <v>2.5700000696815599E-4</v>
      </c>
      <c r="K3112" s="1" t="s">
        <v>6765</v>
      </c>
      <c r="L3112" s="1">
        <v>4.0480000898241997E-3</v>
      </c>
      <c r="M3112" s="1" t="s">
        <v>6765</v>
      </c>
      <c r="N3112" s="1">
        <v>1.1490000179037499E-3</v>
      </c>
      <c r="O3112" s="1" t="s">
        <v>6765</v>
      </c>
    </row>
    <row r="3113" spans="1:15" x14ac:dyDescent="0.25">
      <c r="A3113" s="12" t="s">
        <v>3141</v>
      </c>
      <c r="B3113" s="12" t="s">
        <v>6568</v>
      </c>
      <c r="C3113" s="12" t="s">
        <v>1517</v>
      </c>
      <c r="D3113" s="12" t="s">
        <v>5624</v>
      </c>
      <c r="E3113" s="12" t="s">
        <v>2225</v>
      </c>
      <c r="F3113" s="1">
        <v>3.5899999141693102</v>
      </c>
      <c r="G3113" s="1" t="s">
        <v>6765</v>
      </c>
      <c r="H3113" s="1">
        <v>4.5400001108646401E-3</v>
      </c>
      <c r="I3113" s="1" t="s">
        <v>6765</v>
      </c>
      <c r="J3113" s="1">
        <v>2.5700000696815599E-4</v>
      </c>
      <c r="K3113" s="1" t="s">
        <v>6765</v>
      </c>
      <c r="L3113" s="1">
        <v>4.0480000898241997E-3</v>
      </c>
      <c r="M3113" s="1" t="s">
        <v>6765</v>
      </c>
      <c r="N3113" s="1">
        <v>1.1490000179037499E-3</v>
      </c>
      <c r="O3113" s="1" t="s">
        <v>6765</v>
      </c>
    </row>
    <row r="3114" spans="1:15" x14ac:dyDescent="0.25">
      <c r="A3114" s="12" t="s">
        <v>3141</v>
      </c>
      <c r="B3114" s="12" t="s">
        <v>6569</v>
      </c>
      <c r="C3114" s="12" t="s">
        <v>1517</v>
      </c>
      <c r="D3114" s="12" t="s">
        <v>6570</v>
      </c>
      <c r="E3114" s="12" t="s">
        <v>2225</v>
      </c>
      <c r="F3114" s="1">
        <v>3.5899999141693102</v>
      </c>
      <c r="G3114" s="1" t="s">
        <v>6765</v>
      </c>
      <c r="H3114" s="1">
        <v>4.5400001108646401E-3</v>
      </c>
      <c r="I3114" s="1" t="s">
        <v>6765</v>
      </c>
      <c r="J3114" s="1">
        <v>2.5700000696815599E-4</v>
      </c>
      <c r="K3114" s="1" t="s">
        <v>6765</v>
      </c>
      <c r="L3114" s="1">
        <v>4.0480000898241997E-3</v>
      </c>
      <c r="M3114" s="1" t="s">
        <v>6765</v>
      </c>
      <c r="N3114" s="1">
        <v>1.1490000179037499E-3</v>
      </c>
      <c r="O3114" s="1" t="s">
        <v>6765</v>
      </c>
    </row>
    <row r="3115" spans="1:15" x14ac:dyDescent="0.25">
      <c r="A3115" s="12" t="s">
        <v>3141</v>
      </c>
      <c r="B3115" s="12" t="s">
        <v>6571</v>
      </c>
      <c r="C3115" s="12" t="s">
        <v>1517</v>
      </c>
      <c r="D3115" s="12" t="s">
        <v>1127</v>
      </c>
      <c r="E3115" s="12" t="s">
        <v>2225</v>
      </c>
      <c r="F3115" s="1">
        <v>3.5899999141693102</v>
      </c>
      <c r="G3115" s="1" t="s">
        <v>6765</v>
      </c>
      <c r="H3115" s="1">
        <v>4.5400001108646401E-3</v>
      </c>
      <c r="I3115" s="1" t="s">
        <v>6765</v>
      </c>
      <c r="J3115" s="1">
        <v>2.5700000696815599E-4</v>
      </c>
      <c r="K3115" s="1" t="s">
        <v>6765</v>
      </c>
      <c r="L3115" s="1">
        <v>4.0480000898241997E-3</v>
      </c>
      <c r="M3115" s="1" t="s">
        <v>6765</v>
      </c>
      <c r="N3115" s="1">
        <v>1.1490000179037499E-3</v>
      </c>
      <c r="O3115" s="1" t="s">
        <v>6765</v>
      </c>
    </row>
    <row r="3116" spans="1:15" x14ac:dyDescent="0.25">
      <c r="A3116" s="12" t="s">
        <v>3141</v>
      </c>
      <c r="B3116" s="12" t="s">
        <v>6572</v>
      </c>
      <c r="C3116" s="12" t="s">
        <v>1517</v>
      </c>
      <c r="D3116" s="12" t="s">
        <v>6573</v>
      </c>
      <c r="E3116" s="12" t="s">
        <v>2225</v>
      </c>
      <c r="F3116" s="1">
        <v>3.5899999141693102</v>
      </c>
      <c r="G3116" s="1" t="s">
        <v>6765</v>
      </c>
      <c r="H3116" s="1">
        <v>4.5400001108646401E-3</v>
      </c>
      <c r="I3116" s="1" t="s">
        <v>6765</v>
      </c>
      <c r="J3116" s="1">
        <v>2.5700000696815599E-4</v>
      </c>
      <c r="K3116" s="1" t="s">
        <v>6765</v>
      </c>
      <c r="L3116" s="1">
        <v>4.0480000898241997E-3</v>
      </c>
      <c r="M3116" s="1" t="s">
        <v>6765</v>
      </c>
      <c r="N3116" s="1">
        <v>1.1490000179037499E-3</v>
      </c>
      <c r="O3116" s="1" t="s">
        <v>6765</v>
      </c>
    </row>
    <row r="3117" spans="1:15" x14ac:dyDescent="0.25">
      <c r="A3117" s="12" t="s">
        <v>3141</v>
      </c>
      <c r="B3117" s="12" t="s">
        <v>6574</v>
      </c>
      <c r="C3117" s="12" t="s">
        <v>1517</v>
      </c>
      <c r="D3117" s="12" t="s">
        <v>6575</v>
      </c>
      <c r="E3117" s="12" t="s">
        <v>2225</v>
      </c>
      <c r="F3117" s="1">
        <v>3.5899999141693102</v>
      </c>
      <c r="G3117" s="1" t="s">
        <v>6765</v>
      </c>
      <c r="H3117" s="1">
        <v>4.5400001108646401E-3</v>
      </c>
      <c r="I3117" s="1" t="s">
        <v>6765</v>
      </c>
      <c r="J3117" s="1">
        <v>2.5700000696815599E-4</v>
      </c>
      <c r="K3117" s="1" t="s">
        <v>6765</v>
      </c>
      <c r="L3117" s="1">
        <v>4.0480000898241997E-3</v>
      </c>
      <c r="M3117" s="1" t="s">
        <v>6765</v>
      </c>
      <c r="N3117" s="1">
        <v>1.1490000179037499E-3</v>
      </c>
      <c r="O3117" s="1" t="s">
        <v>6765</v>
      </c>
    </row>
    <row r="3118" spans="1:15" x14ac:dyDescent="0.25">
      <c r="A3118" s="12" t="s">
        <v>3141</v>
      </c>
      <c r="B3118" s="12" t="s">
        <v>6576</v>
      </c>
      <c r="C3118" s="12" t="s">
        <v>1517</v>
      </c>
      <c r="D3118" s="12" t="s">
        <v>6577</v>
      </c>
      <c r="E3118" s="12" t="s">
        <v>2225</v>
      </c>
      <c r="F3118" s="1">
        <v>3.5899999141693102</v>
      </c>
      <c r="G3118" s="1" t="s">
        <v>6765</v>
      </c>
      <c r="H3118" s="1">
        <v>4.5400001108646401E-3</v>
      </c>
      <c r="I3118" s="1" t="s">
        <v>6765</v>
      </c>
      <c r="J3118" s="1">
        <v>2.5700000696815599E-4</v>
      </c>
      <c r="K3118" s="1" t="s">
        <v>6765</v>
      </c>
      <c r="L3118" s="1">
        <v>4.0480000898241997E-3</v>
      </c>
      <c r="M3118" s="1" t="s">
        <v>6765</v>
      </c>
      <c r="N3118" s="1">
        <v>1.1490000179037499E-3</v>
      </c>
      <c r="O3118" s="1" t="s">
        <v>6765</v>
      </c>
    </row>
    <row r="3119" spans="1:15" x14ac:dyDescent="0.25">
      <c r="A3119" s="12" t="s">
        <v>3141</v>
      </c>
      <c r="B3119" s="12" t="s">
        <v>6578</v>
      </c>
      <c r="C3119" s="12" t="s">
        <v>1517</v>
      </c>
      <c r="D3119" s="12" t="s">
        <v>2182</v>
      </c>
      <c r="E3119" s="12" t="s">
        <v>2225</v>
      </c>
      <c r="F3119" s="1">
        <v>3.5899999141693102</v>
      </c>
      <c r="G3119" s="1" t="s">
        <v>6765</v>
      </c>
      <c r="H3119" s="1">
        <v>4.5400001108646401E-3</v>
      </c>
      <c r="I3119" s="1" t="s">
        <v>6765</v>
      </c>
      <c r="J3119" s="1">
        <v>2.5700000696815599E-4</v>
      </c>
      <c r="K3119" s="1" t="s">
        <v>6765</v>
      </c>
      <c r="L3119" s="1">
        <v>4.0480000898241997E-3</v>
      </c>
      <c r="M3119" s="1" t="s">
        <v>6765</v>
      </c>
      <c r="N3119" s="1">
        <v>1.1490000179037499E-3</v>
      </c>
      <c r="O3119" s="1" t="s">
        <v>6765</v>
      </c>
    </row>
    <row r="3120" spans="1:15" x14ac:dyDescent="0.25">
      <c r="A3120" s="12" t="s">
        <v>3141</v>
      </c>
      <c r="B3120" s="12" t="s">
        <v>6579</v>
      </c>
      <c r="C3120" s="12" t="s">
        <v>1517</v>
      </c>
      <c r="D3120" s="12" t="s">
        <v>2046</v>
      </c>
      <c r="E3120" s="12" t="s">
        <v>2225</v>
      </c>
      <c r="F3120" s="1">
        <v>3.5899999141693102</v>
      </c>
      <c r="G3120" s="1" t="s">
        <v>6765</v>
      </c>
      <c r="H3120" s="1">
        <v>4.5400001108646401E-3</v>
      </c>
      <c r="I3120" s="1" t="s">
        <v>6765</v>
      </c>
      <c r="J3120" s="1">
        <v>2.5700000696815599E-4</v>
      </c>
      <c r="K3120" s="1" t="s">
        <v>6765</v>
      </c>
      <c r="L3120" s="1">
        <v>4.0480000898241997E-3</v>
      </c>
      <c r="M3120" s="1" t="s">
        <v>6765</v>
      </c>
      <c r="N3120" s="1">
        <v>1.1490000179037499E-3</v>
      </c>
      <c r="O3120" s="1" t="s">
        <v>6765</v>
      </c>
    </row>
    <row r="3121" spans="1:15" x14ac:dyDescent="0.25">
      <c r="A3121" s="12" t="s">
        <v>2686</v>
      </c>
      <c r="B3121" s="12" t="s">
        <v>6580</v>
      </c>
      <c r="C3121" s="12" t="s">
        <v>1494</v>
      </c>
      <c r="D3121" s="12" t="s">
        <v>485</v>
      </c>
      <c r="E3121" s="12" t="s">
        <v>2225</v>
      </c>
      <c r="F3121" s="1">
        <v>4.9757871627807599</v>
      </c>
      <c r="G3121" s="1" t="s">
        <v>6775</v>
      </c>
      <c r="H3121" s="1">
        <v>3.8520719390362501E-3</v>
      </c>
      <c r="I3121" s="1" t="s">
        <v>6775</v>
      </c>
      <c r="J3121" s="1">
        <v>5.1368417916819497E-4</v>
      </c>
      <c r="K3121" s="1" t="s">
        <v>6775</v>
      </c>
      <c r="L3121" s="1">
        <v>4.5494320802390601E-3</v>
      </c>
      <c r="M3121" s="1" t="s">
        <v>6775</v>
      </c>
      <c r="N3121" s="1">
        <v>1.6267369501292699E-3</v>
      </c>
      <c r="O3121" s="1" t="s">
        <v>6775</v>
      </c>
    </row>
    <row r="3122" spans="1:15" x14ac:dyDescent="0.25">
      <c r="A3122" s="12" t="s">
        <v>4500</v>
      </c>
      <c r="B3122" s="12" t="s">
        <v>6581</v>
      </c>
      <c r="C3122" s="12" t="s">
        <v>1494</v>
      </c>
      <c r="D3122" s="12" t="s">
        <v>2063</v>
      </c>
      <c r="E3122" s="12" t="s">
        <v>2225</v>
      </c>
      <c r="F3122" s="1">
        <v>3.5899999141693102</v>
      </c>
      <c r="G3122" s="1" t="s">
        <v>6765</v>
      </c>
      <c r="H3122" s="1">
        <v>4.5400001108646401E-3</v>
      </c>
      <c r="I3122" s="1" t="s">
        <v>6765</v>
      </c>
      <c r="J3122" s="1">
        <v>2.5700000696815599E-4</v>
      </c>
      <c r="K3122" s="1" t="s">
        <v>6765</v>
      </c>
      <c r="L3122" s="1">
        <v>4.0480000898241997E-3</v>
      </c>
      <c r="M3122" s="1" t="s">
        <v>6765</v>
      </c>
      <c r="N3122" s="1">
        <v>1.1490000179037499E-3</v>
      </c>
      <c r="O3122" s="1" t="s">
        <v>6765</v>
      </c>
    </row>
    <row r="3123" spans="1:15" x14ac:dyDescent="0.25">
      <c r="A3123" s="12" t="s">
        <v>4493</v>
      </c>
      <c r="B3123" s="12" t="s">
        <v>6582</v>
      </c>
      <c r="C3123" s="12" t="s">
        <v>1494</v>
      </c>
      <c r="D3123" s="12" t="s">
        <v>1534</v>
      </c>
      <c r="E3123" s="12" t="s">
        <v>2225</v>
      </c>
      <c r="F3123" s="1">
        <v>5.2682189941406303</v>
      </c>
      <c r="G3123" s="1" t="s">
        <v>6770</v>
      </c>
      <c r="H3123" s="1">
        <v>9.8222475498914701E-3</v>
      </c>
      <c r="I3123" s="1" t="s">
        <v>6770</v>
      </c>
      <c r="J3123" s="1">
        <v>4.28589410148561E-4</v>
      </c>
      <c r="K3123" s="1" t="s">
        <v>6770</v>
      </c>
      <c r="L3123" s="1">
        <v>5.5172998690977703E-4</v>
      </c>
      <c r="M3123" s="1" t="s">
        <v>6770</v>
      </c>
      <c r="N3123" s="1">
        <v>2.5001049507409299E-3</v>
      </c>
      <c r="O3123" s="1" t="s">
        <v>6770</v>
      </c>
    </row>
    <row r="3124" spans="1:15" x14ac:dyDescent="0.25">
      <c r="A3124" s="12" t="s">
        <v>2686</v>
      </c>
      <c r="B3124" s="12" t="s">
        <v>6583</v>
      </c>
      <c r="C3124" s="12" t="s">
        <v>1494</v>
      </c>
      <c r="D3124" s="12" t="s">
        <v>2076</v>
      </c>
      <c r="E3124" s="12" t="s">
        <v>2225</v>
      </c>
      <c r="F3124" s="1">
        <v>4.9757871627807599</v>
      </c>
      <c r="G3124" s="1" t="s">
        <v>6775</v>
      </c>
      <c r="H3124" s="1">
        <v>3.8520719390362501E-3</v>
      </c>
      <c r="I3124" s="1" t="s">
        <v>6775</v>
      </c>
      <c r="J3124" s="1">
        <v>5.1368417916819497E-4</v>
      </c>
      <c r="K3124" s="1" t="s">
        <v>6775</v>
      </c>
      <c r="L3124" s="1">
        <v>4.5494320802390601E-3</v>
      </c>
      <c r="M3124" s="1" t="s">
        <v>6775</v>
      </c>
      <c r="N3124" s="1">
        <v>1.6267369501292699E-3</v>
      </c>
      <c r="O3124" s="1" t="s">
        <v>6775</v>
      </c>
    </row>
    <row r="3125" spans="1:15" x14ac:dyDescent="0.25">
      <c r="A3125" s="12" t="s">
        <v>4493</v>
      </c>
      <c r="B3125" s="12" t="s">
        <v>6584</v>
      </c>
      <c r="C3125" s="12" t="s">
        <v>1494</v>
      </c>
      <c r="D3125" s="12" t="s">
        <v>1839</v>
      </c>
      <c r="E3125" s="12" t="s">
        <v>2225</v>
      </c>
      <c r="F3125" s="1">
        <v>5.2682189941406303</v>
      </c>
      <c r="G3125" s="1" t="s">
        <v>6770</v>
      </c>
      <c r="H3125" s="1">
        <v>9.8222475498914701E-3</v>
      </c>
      <c r="I3125" s="1" t="s">
        <v>6770</v>
      </c>
      <c r="J3125" s="1">
        <v>4.28589410148561E-4</v>
      </c>
      <c r="K3125" s="1" t="s">
        <v>6770</v>
      </c>
      <c r="L3125" s="1">
        <v>5.5172998690977703E-4</v>
      </c>
      <c r="M3125" s="1" t="s">
        <v>6770</v>
      </c>
      <c r="N3125" s="1">
        <v>2.5001049507409299E-3</v>
      </c>
      <c r="O3125" s="1" t="s">
        <v>6770</v>
      </c>
    </row>
    <row r="3126" spans="1:15" x14ac:dyDescent="0.25">
      <c r="A3126" s="12" t="s">
        <v>4493</v>
      </c>
      <c r="B3126" s="12" t="s">
        <v>6585</v>
      </c>
      <c r="C3126" s="12" t="s">
        <v>1494</v>
      </c>
      <c r="D3126" s="12" t="s">
        <v>5348</v>
      </c>
      <c r="E3126" s="12" t="s">
        <v>2225</v>
      </c>
      <c r="F3126" s="1">
        <v>5.2682189941406303</v>
      </c>
      <c r="G3126" s="1" t="s">
        <v>6770</v>
      </c>
      <c r="H3126" s="1">
        <v>9.8222475498914701E-3</v>
      </c>
      <c r="I3126" s="1" t="s">
        <v>6770</v>
      </c>
      <c r="J3126" s="1">
        <v>4.28589410148561E-4</v>
      </c>
      <c r="K3126" s="1" t="s">
        <v>6770</v>
      </c>
      <c r="L3126" s="1">
        <v>5.5172998690977703E-4</v>
      </c>
      <c r="M3126" s="1" t="s">
        <v>6770</v>
      </c>
      <c r="N3126" s="1">
        <v>2.5001049507409299E-3</v>
      </c>
      <c r="O3126" s="1" t="s">
        <v>6770</v>
      </c>
    </row>
    <row r="3127" spans="1:15" x14ac:dyDescent="0.25">
      <c r="A3127" s="12" t="s">
        <v>6586</v>
      </c>
      <c r="B3127" s="12" t="s">
        <v>6587</v>
      </c>
      <c r="C3127" s="12" t="s">
        <v>1494</v>
      </c>
      <c r="D3127" s="12" t="s">
        <v>1653</v>
      </c>
      <c r="E3127" s="12" t="s">
        <v>2225</v>
      </c>
      <c r="F3127" s="1">
        <v>7.2106761932373002</v>
      </c>
      <c r="G3127" s="1" t="s">
        <v>6776</v>
      </c>
      <c r="H3127" s="1">
        <v>5.0093200989067598E-3</v>
      </c>
      <c r="I3127" s="1" t="s">
        <v>6776</v>
      </c>
      <c r="J3127" s="1">
        <v>6.1902438756078503E-4</v>
      </c>
      <c r="K3127" s="1" t="s">
        <v>6776</v>
      </c>
      <c r="L3127" s="1">
        <v>9.6428273245692305E-3</v>
      </c>
      <c r="M3127" s="1" t="s">
        <v>6776</v>
      </c>
      <c r="N3127" s="1">
        <v>5.8530820533633197E-3</v>
      </c>
      <c r="O3127" s="1" t="s">
        <v>6776</v>
      </c>
    </row>
    <row r="3128" spans="1:15" x14ac:dyDescent="0.25">
      <c r="A3128" s="12" t="s">
        <v>2611</v>
      </c>
      <c r="B3128" s="12" t="s">
        <v>6588</v>
      </c>
      <c r="C3128" s="12" t="s">
        <v>1494</v>
      </c>
      <c r="D3128" s="12" t="s">
        <v>6589</v>
      </c>
      <c r="E3128" s="12" t="s">
        <v>2225</v>
      </c>
      <c r="F3128" s="1">
        <v>3.07563304901123</v>
      </c>
      <c r="G3128" s="1" t="s">
        <v>6767</v>
      </c>
      <c r="H3128" s="1">
        <v>2.4010150227695699E-3</v>
      </c>
      <c r="I3128" s="1" t="s">
        <v>6767</v>
      </c>
      <c r="J3128" s="1">
        <v>1.19223303045146E-4</v>
      </c>
      <c r="K3128" s="1" t="s">
        <v>6767</v>
      </c>
      <c r="L3128" s="1">
        <v>3.0379830859601502E-3</v>
      </c>
      <c r="M3128" s="1" t="s">
        <v>6767</v>
      </c>
      <c r="N3128" s="1">
        <v>9.6028979169204799E-4</v>
      </c>
      <c r="O3128" s="1" t="s">
        <v>6767</v>
      </c>
    </row>
    <row r="3129" spans="1:15" x14ac:dyDescent="0.25">
      <c r="A3129" s="12" t="s">
        <v>4500</v>
      </c>
      <c r="B3129" s="12" t="s">
        <v>6590</v>
      </c>
      <c r="C3129" s="12" t="s">
        <v>1494</v>
      </c>
      <c r="D3129" s="12" t="s">
        <v>6591</v>
      </c>
      <c r="E3129" s="12" t="s">
        <v>2225</v>
      </c>
      <c r="F3129" s="1">
        <v>3.5899999141693102</v>
      </c>
      <c r="G3129" s="1" t="s">
        <v>6765</v>
      </c>
      <c r="H3129" s="1">
        <v>4.5400001108646401E-3</v>
      </c>
      <c r="I3129" s="1" t="s">
        <v>6765</v>
      </c>
      <c r="J3129" s="1">
        <v>2.5700000696815599E-4</v>
      </c>
      <c r="K3129" s="1" t="s">
        <v>6765</v>
      </c>
      <c r="L3129" s="1">
        <v>4.0480000898241997E-3</v>
      </c>
      <c r="M3129" s="1" t="s">
        <v>6765</v>
      </c>
      <c r="N3129" s="1">
        <v>1.1490000179037499E-3</v>
      </c>
      <c r="O3129" s="1" t="s">
        <v>6765</v>
      </c>
    </row>
    <row r="3130" spans="1:15" x14ac:dyDescent="0.25">
      <c r="A3130" s="12" t="s">
        <v>4493</v>
      </c>
      <c r="B3130" s="12" t="s">
        <v>6592</v>
      </c>
      <c r="C3130" s="12" t="s">
        <v>1494</v>
      </c>
      <c r="D3130" s="12" t="s">
        <v>1699</v>
      </c>
      <c r="E3130" s="12" t="s">
        <v>2225</v>
      </c>
      <c r="F3130" s="1">
        <v>5.2682189941406303</v>
      </c>
      <c r="G3130" s="1" t="s">
        <v>6770</v>
      </c>
      <c r="H3130" s="1">
        <v>9.8222475498914701E-3</v>
      </c>
      <c r="I3130" s="1" t="s">
        <v>6770</v>
      </c>
      <c r="J3130" s="1">
        <v>4.28589410148561E-4</v>
      </c>
      <c r="K3130" s="1" t="s">
        <v>6770</v>
      </c>
      <c r="L3130" s="1">
        <v>5.5172998690977703E-4</v>
      </c>
      <c r="M3130" s="1" t="s">
        <v>6770</v>
      </c>
      <c r="N3130" s="1">
        <v>2.5001049507409299E-3</v>
      </c>
      <c r="O3130" s="1" t="s">
        <v>6770</v>
      </c>
    </row>
    <row r="3131" spans="1:15" x14ac:dyDescent="0.25">
      <c r="A3131" s="12" t="s">
        <v>2611</v>
      </c>
      <c r="B3131" s="12" t="s">
        <v>6593</v>
      </c>
      <c r="C3131" s="12" t="s">
        <v>1494</v>
      </c>
      <c r="D3131" s="12" t="s">
        <v>1899</v>
      </c>
      <c r="E3131" s="12" t="s">
        <v>2225</v>
      </c>
      <c r="F3131" s="1">
        <v>3.07563304901123</v>
      </c>
      <c r="G3131" s="1" t="s">
        <v>6767</v>
      </c>
      <c r="H3131" s="1">
        <v>2.4010150227695699E-3</v>
      </c>
      <c r="I3131" s="1" t="s">
        <v>6767</v>
      </c>
      <c r="J3131" s="1">
        <v>1.19223303045146E-4</v>
      </c>
      <c r="K3131" s="1" t="s">
        <v>6767</v>
      </c>
      <c r="L3131" s="1">
        <v>3.0379830859601502E-3</v>
      </c>
      <c r="M3131" s="1" t="s">
        <v>6767</v>
      </c>
      <c r="N3131" s="1">
        <v>9.6028979169204799E-4</v>
      </c>
      <c r="O3131" s="1" t="s">
        <v>6767</v>
      </c>
    </row>
    <row r="3132" spans="1:15" x14ac:dyDescent="0.25">
      <c r="A3132" s="12" t="s">
        <v>3071</v>
      </c>
      <c r="B3132" s="12" t="s">
        <v>6594</v>
      </c>
      <c r="C3132" s="12" t="s">
        <v>1494</v>
      </c>
      <c r="D3132" s="12" t="s">
        <v>1788</v>
      </c>
      <c r="E3132" s="12" t="s">
        <v>2225</v>
      </c>
      <c r="F3132" s="1">
        <v>4.9757871627807599</v>
      </c>
      <c r="G3132" s="1" t="s">
        <v>6775</v>
      </c>
      <c r="H3132" s="1">
        <v>3.8520719390362501E-3</v>
      </c>
      <c r="I3132" s="1" t="s">
        <v>6775</v>
      </c>
      <c r="J3132" s="1">
        <v>5.1368417916819497E-4</v>
      </c>
      <c r="K3132" s="1" t="s">
        <v>6775</v>
      </c>
      <c r="L3132" s="1">
        <v>4.5494320802390601E-3</v>
      </c>
      <c r="M3132" s="1" t="s">
        <v>6775</v>
      </c>
      <c r="N3132" s="1">
        <v>1.6267369501292699E-3</v>
      </c>
      <c r="O3132" s="1" t="s">
        <v>6775</v>
      </c>
    </row>
    <row r="3133" spans="1:15" x14ac:dyDescent="0.25">
      <c r="A3133" s="12" t="s">
        <v>6586</v>
      </c>
      <c r="B3133" s="12" t="s">
        <v>6595</v>
      </c>
      <c r="C3133" s="12" t="s">
        <v>1494</v>
      </c>
      <c r="D3133" s="12" t="s">
        <v>6596</v>
      </c>
      <c r="E3133" s="12" t="s">
        <v>2225</v>
      </c>
      <c r="F3133" s="1">
        <v>7.2106761932373002</v>
      </c>
      <c r="G3133" s="1" t="s">
        <v>6776</v>
      </c>
      <c r="H3133" s="1">
        <v>5.0093200989067598E-3</v>
      </c>
      <c r="I3133" s="1" t="s">
        <v>6776</v>
      </c>
      <c r="J3133" s="1">
        <v>6.1902438756078503E-4</v>
      </c>
      <c r="K3133" s="1" t="s">
        <v>6776</v>
      </c>
      <c r="L3133" s="1">
        <v>9.6428273245692305E-3</v>
      </c>
      <c r="M3133" s="1" t="s">
        <v>6776</v>
      </c>
      <c r="N3133" s="1">
        <v>5.8530820533633197E-3</v>
      </c>
      <c r="O3133" s="1" t="s">
        <v>6776</v>
      </c>
    </row>
    <row r="3134" spans="1:15" x14ac:dyDescent="0.25">
      <c r="A3134" s="12" t="s">
        <v>4493</v>
      </c>
      <c r="B3134" s="12" t="s">
        <v>6597</v>
      </c>
      <c r="C3134" s="12" t="s">
        <v>1494</v>
      </c>
      <c r="D3134" s="12" t="s">
        <v>6598</v>
      </c>
      <c r="E3134" s="12" t="s">
        <v>2225</v>
      </c>
      <c r="F3134" s="1">
        <v>5.2682189941406303</v>
      </c>
      <c r="G3134" s="1" t="s">
        <v>6770</v>
      </c>
      <c r="H3134" s="1">
        <v>9.8222475498914701E-3</v>
      </c>
      <c r="I3134" s="1" t="s">
        <v>6770</v>
      </c>
      <c r="J3134" s="1">
        <v>4.28589410148561E-4</v>
      </c>
      <c r="K3134" s="1" t="s">
        <v>6770</v>
      </c>
      <c r="L3134" s="1">
        <v>5.5172998690977703E-4</v>
      </c>
      <c r="M3134" s="1" t="s">
        <v>6770</v>
      </c>
      <c r="N3134" s="1">
        <v>2.5001049507409299E-3</v>
      </c>
      <c r="O3134" s="1" t="s">
        <v>6770</v>
      </c>
    </row>
    <row r="3135" spans="1:15" x14ac:dyDescent="0.25">
      <c r="A3135" s="12" t="s">
        <v>4500</v>
      </c>
      <c r="B3135" s="12" t="s">
        <v>6599</v>
      </c>
      <c r="C3135" s="12" t="s">
        <v>1494</v>
      </c>
      <c r="D3135" s="12" t="s">
        <v>2698</v>
      </c>
      <c r="E3135" s="12" t="s">
        <v>2225</v>
      </c>
      <c r="F3135" s="1">
        <v>3.5899999141693102</v>
      </c>
      <c r="G3135" s="1" t="s">
        <v>6765</v>
      </c>
      <c r="H3135" s="1">
        <v>4.5400001108646401E-3</v>
      </c>
      <c r="I3135" s="1" t="s">
        <v>6765</v>
      </c>
      <c r="J3135" s="1">
        <v>2.5700000696815599E-4</v>
      </c>
      <c r="K3135" s="1" t="s">
        <v>6765</v>
      </c>
      <c r="L3135" s="1">
        <v>4.0480000898241997E-3</v>
      </c>
      <c r="M3135" s="1" t="s">
        <v>6765</v>
      </c>
      <c r="N3135" s="1">
        <v>1.1490000179037499E-3</v>
      </c>
      <c r="O3135" s="1" t="s">
        <v>6765</v>
      </c>
    </row>
    <row r="3136" spans="1:15" x14ac:dyDescent="0.25">
      <c r="A3136" s="12" t="s">
        <v>2611</v>
      </c>
      <c r="B3136" s="12" t="s">
        <v>6600</v>
      </c>
      <c r="C3136" s="12" t="s">
        <v>1494</v>
      </c>
      <c r="D3136" s="12" t="s">
        <v>1883</v>
      </c>
      <c r="E3136" s="12" t="s">
        <v>2225</v>
      </c>
      <c r="F3136" s="1">
        <v>3.07563304901123</v>
      </c>
      <c r="G3136" s="1" t="s">
        <v>6767</v>
      </c>
      <c r="H3136" s="1">
        <v>2.4010150227695699E-3</v>
      </c>
      <c r="I3136" s="1" t="s">
        <v>6767</v>
      </c>
      <c r="J3136" s="1">
        <v>1.19223303045146E-4</v>
      </c>
      <c r="K3136" s="1" t="s">
        <v>6767</v>
      </c>
      <c r="L3136" s="1">
        <v>3.0379830859601502E-3</v>
      </c>
      <c r="M3136" s="1" t="s">
        <v>6767</v>
      </c>
      <c r="N3136" s="1">
        <v>9.6028979169204799E-4</v>
      </c>
      <c r="O3136" s="1" t="s">
        <v>6767</v>
      </c>
    </row>
    <row r="3137" spans="1:15" x14ac:dyDescent="0.25">
      <c r="A3137" s="12" t="s">
        <v>4493</v>
      </c>
      <c r="B3137" s="12" t="s">
        <v>6601</v>
      </c>
      <c r="C3137" s="12" t="s">
        <v>1494</v>
      </c>
      <c r="D3137" s="12" t="s">
        <v>2101</v>
      </c>
      <c r="E3137" s="12" t="s">
        <v>2225</v>
      </c>
      <c r="F3137" s="1">
        <v>5.2682189941406303</v>
      </c>
      <c r="G3137" s="1" t="s">
        <v>6770</v>
      </c>
      <c r="H3137" s="1">
        <v>9.8222475498914701E-3</v>
      </c>
      <c r="I3137" s="1" t="s">
        <v>6770</v>
      </c>
      <c r="J3137" s="1">
        <v>4.28589410148561E-4</v>
      </c>
      <c r="K3137" s="1" t="s">
        <v>6770</v>
      </c>
      <c r="L3137" s="1">
        <v>5.5172998690977703E-4</v>
      </c>
      <c r="M3137" s="1" t="s">
        <v>6770</v>
      </c>
      <c r="N3137" s="1">
        <v>2.5001049507409299E-3</v>
      </c>
      <c r="O3137" s="1" t="s">
        <v>6770</v>
      </c>
    </row>
    <row r="3138" spans="1:15" x14ac:dyDescent="0.25">
      <c r="A3138" s="12" t="s">
        <v>2686</v>
      </c>
      <c r="B3138" s="12" t="s">
        <v>6602</v>
      </c>
      <c r="C3138" s="12" t="s">
        <v>1494</v>
      </c>
      <c r="D3138" s="12" t="s">
        <v>6603</v>
      </c>
      <c r="E3138" s="12" t="s">
        <v>2225</v>
      </c>
      <c r="F3138" s="1">
        <v>4.9757871627807599</v>
      </c>
      <c r="G3138" s="1" t="s">
        <v>6775</v>
      </c>
      <c r="H3138" s="1">
        <v>3.8520719390362501E-3</v>
      </c>
      <c r="I3138" s="1" t="s">
        <v>6775</v>
      </c>
      <c r="J3138" s="1">
        <v>5.1368417916819497E-4</v>
      </c>
      <c r="K3138" s="1" t="s">
        <v>6775</v>
      </c>
      <c r="L3138" s="1">
        <v>4.5494320802390601E-3</v>
      </c>
      <c r="M3138" s="1" t="s">
        <v>6775</v>
      </c>
      <c r="N3138" s="1">
        <v>1.6267369501292699E-3</v>
      </c>
      <c r="O3138" s="1" t="s">
        <v>6775</v>
      </c>
    </row>
    <row r="3139" spans="1:15" x14ac:dyDescent="0.25">
      <c r="A3139" s="12" t="s">
        <v>2686</v>
      </c>
      <c r="B3139" s="12" t="s">
        <v>6604</v>
      </c>
      <c r="C3139" s="12" t="s">
        <v>1494</v>
      </c>
      <c r="D3139" s="12" t="s">
        <v>2215</v>
      </c>
      <c r="E3139" s="12" t="s">
        <v>2225</v>
      </c>
      <c r="F3139" s="1">
        <v>4.9757871627807599</v>
      </c>
      <c r="G3139" s="1" t="s">
        <v>6775</v>
      </c>
      <c r="H3139" s="1">
        <v>3.8520719390362501E-3</v>
      </c>
      <c r="I3139" s="1" t="s">
        <v>6775</v>
      </c>
      <c r="J3139" s="1">
        <v>5.1368417916819497E-4</v>
      </c>
      <c r="K3139" s="1" t="s">
        <v>6775</v>
      </c>
      <c r="L3139" s="1">
        <v>4.5494320802390601E-3</v>
      </c>
      <c r="M3139" s="1" t="s">
        <v>6775</v>
      </c>
      <c r="N3139" s="1">
        <v>1.6267369501292699E-3</v>
      </c>
      <c r="O3139" s="1" t="s">
        <v>6775</v>
      </c>
    </row>
    <row r="3140" spans="1:15" x14ac:dyDescent="0.25">
      <c r="A3140" s="12" t="s">
        <v>6605</v>
      </c>
      <c r="B3140" s="12" t="s">
        <v>6606</v>
      </c>
      <c r="C3140" s="12" t="s">
        <v>1494</v>
      </c>
      <c r="D3140" s="12" t="s">
        <v>3132</v>
      </c>
      <c r="E3140" s="12" t="s">
        <v>2225</v>
      </c>
      <c r="F3140" s="1">
        <v>5.8681321144104004</v>
      </c>
      <c r="G3140" s="1" t="s">
        <v>2613</v>
      </c>
      <c r="H3140" s="1">
        <v>2.56048701703548E-3</v>
      </c>
      <c r="I3140" s="1" t="s">
        <v>2613</v>
      </c>
      <c r="J3140" s="1">
        <v>7.6351442839950301E-4</v>
      </c>
      <c r="K3140" s="1" t="s">
        <v>2613</v>
      </c>
      <c r="L3140" s="1">
        <v>4.74511785432696E-3</v>
      </c>
      <c r="M3140" s="1" t="s">
        <v>2613</v>
      </c>
      <c r="N3140" s="1">
        <v>1.8083880422636899E-3</v>
      </c>
      <c r="O3140" s="1" t="s">
        <v>2613</v>
      </c>
    </row>
    <row r="3141" spans="1:15" x14ac:dyDescent="0.25">
      <c r="A3141" s="12" t="s">
        <v>3071</v>
      </c>
      <c r="B3141" s="12" t="s">
        <v>6607</v>
      </c>
      <c r="C3141" s="12" t="s">
        <v>1494</v>
      </c>
      <c r="D3141" s="12" t="s">
        <v>6608</v>
      </c>
      <c r="E3141" s="12" t="s">
        <v>2225</v>
      </c>
      <c r="F3141" s="1">
        <v>4.9757871627807599</v>
      </c>
      <c r="G3141" s="1" t="s">
        <v>6775</v>
      </c>
      <c r="H3141" s="1">
        <v>3.8520719390362501E-3</v>
      </c>
      <c r="I3141" s="1" t="s">
        <v>6775</v>
      </c>
      <c r="J3141" s="1">
        <v>5.1368417916819497E-4</v>
      </c>
      <c r="K3141" s="1" t="s">
        <v>6775</v>
      </c>
      <c r="L3141" s="1">
        <v>4.5494320802390601E-3</v>
      </c>
      <c r="M3141" s="1" t="s">
        <v>6775</v>
      </c>
      <c r="N3141" s="1">
        <v>1.6267369501292699E-3</v>
      </c>
      <c r="O3141" s="1" t="s">
        <v>6775</v>
      </c>
    </row>
    <row r="3142" spans="1:15" x14ac:dyDescent="0.25">
      <c r="A3142" s="12" t="s">
        <v>4500</v>
      </c>
      <c r="B3142" s="12" t="s">
        <v>6609</v>
      </c>
      <c r="C3142" s="12" t="s">
        <v>1494</v>
      </c>
      <c r="D3142" s="12" t="s">
        <v>6610</v>
      </c>
      <c r="E3142" s="12" t="s">
        <v>2225</v>
      </c>
      <c r="F3142" s="1">
        <v>3.5899999141693102</v>
      </c>
      <c r="G3142" s="1" t="s">
        <v>6765</v>
      </c>
      <c r="H3142" s="1">
        <v>4.5400001108646401E-3</v>
      </c>
      <c r="I3142" s="1" t="s">
        <v>6765</v>
      </c>
      <c r="J3142" s="1">
        <v>2.5700000696815599E-4</v>
      </c>
      <c r="K3142" s="1" t="s">
        <v>6765</v>
      </c>
      <c r="L3142" s="1">
        <v>4.0480000898241997E-3</v>
      </c>
      <c r="M3142" s="1" t="s">
        <v>6765</v>
      </c>
      <c r="N3142" s="1">
        <v>1.1490000179037499E-3</v>
      </c>
      <c r="O3142" s="1" t="s">
        <v>6765</v>
      </c>
    </row>
    <row r="3143" spans="1:15" x14ac:dyDescent="0.25">
      <c r="A3143" s="12" t="s">
        <v>4493</v>
      </c>
      <c r="B3143" s="12" t="s">
        <v>6611</v>
      </c>
      <c r="C3143" s="12" t="s">
        <v>1494</v>
      </c>
      <c r="D3143" s="12" t="s">
        <v>2155</v>
      </c>
      <c r="E3143" s="12" t="s">
        <v>2225</v>
      </c>
      <c r="F3143" s="1">
        <v>5.2682189941406303</v>
      </c>
      <c r="G3143" s="1" t="s">
        <v>6770</v>
      </c>
      <c r="H3143" s="1">
        <v>9.8222475498914701E-3</v>
      </c>
      <c r="I3143" s="1" t="s">
        <v>6770</v>
      </c>
      <c r="J3143" s="1">
        <v>4.28589410148561E-4</v>
      </c>
      <c r="K3143" s="1" t="s">
        <v>6770</v>
      </c>
      <c r="L3143" s="1">
        <v>5.5172998690977703E-4</v>
      </c>
      <c r="M3143" s="1" t="s">
        <v>6770</v>
      </c>
      <c r="N3143" s="1">
        <v>2.5001049507409299E-3</v>
      </c>
      <c r="O3143" s="1" t="s">
        <v>6770</v>
      </c>
    </row>
    <row r="3144" spans="1:15" x14ac:dyDescent="0.25">
      <c r="A3144" s="12" t="s">
        <v>2316</v>
      </c>
      <c r="B3144" s="12" t="s">
        <v>6612</v>
      </c>
      <c r="C3144" s="12" t="s">
        <v>1607</v>
      </c>
      <c r="D3144" s="12" t="s">
        <v>6613</v>
      </c>
      <c r="E3144" s="12" t="s">
        <v>2225</v>
      </c>
      <c r="F3144" s="1">
        <v>3.5899999141693102</v>
      </c>
      <c r="G3144" s="1" t="s">
        <v>6765</v>
      </c>
      <c r="H3144" s="1">
        <v>4.5400001108646401E-3</v>
      </c>
      <c r="I3144" s="1" t="s">
        <v>6765</v>
      </c>
      <c r="J3144" s="1">
        <v>2.5700000696815599E-4</v>
      </c>
      <c r="K3144" s="1" t="s">
        <v>6765</v>
      </c>
      <c r="L3144" s="1">
        <v>4.0480000898241997E-3</v>
      </c>
      <c r="M3144" s="1" t="s">
        <v>6765</v>
      </c>
      <c r="N3144" s="1">
        <v>1.1490000179037499E-3</v>
      </c>
      <c r="O3144" s="1" t="s">
        <v>6765</v>
      </c>
    </row>
    <row r="3145" spans="1:15" x14ac:dyDescent="0.25">
      <c r="A3145" s="12" t="s">
        <v>2316</v>
      </c>
      <c r="B3145" s="12" t="s">
        <v>6614</v>
      </c>
      <c r="C3145" s="12" t="s">
        <v>1607</v>
      </c>
      <c r="D3145" s="12" t="s">
        <v>6615</v>
      </c>
      <c r="E3145" s="12" t="s">
        <v>2225</v>
      </c>
      <c r="F3145" s="1">
        <v>3.5899999141693102</v>
      </c>
      <c r="G3145" s="1" t="s">
        <v>6765</v>
      </c>
      <c r="H3145" s="1">
        <v>4.5400001108646401E-3</v>
      </c>
      <c r="I3145" s="1" t="s">
        <v>6765</v>
      </c>
      <c r="J3145" s="1">
        <v>2.5700000696815599E-4</v>
      </c>
      <c r="K3145" s="1" t="s">
        <v>6765</v>
      </c>
      <c r="L3145" s="1">
        <v>4.0480000898241997E-3</v>
      </c>
      <c r="M3145" s="1" t="s">
        <v>6765</v>
      </c>
      <c r="N3145" s="1">
        <v>1.1490000179037499E-3</v>
      </c>
      <c r="O3145" s="1" t="s">
        <v>6765</v>
      </c>
    </row>
    <row r="3146" spans="1:15" x14ac:dyDescent="0.25">
      <c r="A3146" s="12" t="s">
        <v>2316</v>
      </c>
      <c r="B3146" s="12" t="s">
        <v>6616</v>
      </c>
      <c r="C3146" s="12" t="s">
        <v>1607</v>
      </c>
      <c r="D3146" s="12" t="s">
        <v>6617</v>
      </c>
      <c r="E3146" s="12" t="s">
        <v>2225</v>
      </c>
      <c r="F3146" s="1">
        <v>3.5899999141693102</v>
      </c>
      <c r="G3146" s="1" t="s">
        <v>6765</v>
      </c>
      <c r="H3146" s="1">
        <v>4.5400001108646401E-3</v>
      </c>
      <c r="I3146" s="1" t="s">
        <v>6765</v>
      </c>
      <c r="J3146" s="1">
        <v>2.5700000696815599E-4</v>
      </c>
      <c r="K3146" s="1" t="s">
        <v>6765</v>
      </c>
      <c r="L3146" s="1">
        <v>4.0480000898241997E-3</v>
      </c>
      <c r="M3146" s="1" t="s">
        <v>6765</v>
      </c>
      <c r="N3146" s="1">
        <v>1.1490000179037499E-3</v>
      </c>
      <c r="O3146" s="1" t="s">
        <v>6765</v>
      </c>
    </row>
    <row r="3147" spans="1:15" x14ac:dyDescent="0.25">
      <c r="A3147" s="12" t="s">
        <v>2316</v>
      </c>
      <c r="B3147" s="12" t="s">
        <v>6618</v>
      </c>
      <c r="C3147" s="12" t="s">
        <v>1607</v>
      </c>
      <c r="D3147" s="12" t="s">
        <v>6619</v>
      </c>
      <c r="E3147" s="12" t="s">
        <v>2225</v>
      </c>
      <c r="F3147" s="1">
        <v>3.5899999141693102</v>
      </c>
      <c r="G3147" s="1" t="s">
        <v>6765</v>
      </c>
      <c r="H3147" s="1">
        <v>4.5400001108646401E-3</v>
      </c>
      <c r="I3147" s="1" t="s">
        <v>6765</v>
      </c>
      <c r="J3147" s="1">
        <v>2.5700000696815599E-4</v>
      </c>
      <c r="K3147" s="1" t="s">
        <v>6765</v>
      </c>
      <c r="L3147" s="1">
        <v>4.0480000898241997E-3</v>
      </c>
      <c r="M3147" s="1" t="s">
        <v>6765</v>
      </c>
      <c r="N3147" s="1">
        <v>1.1490000179037499E-3</v>
      </c>
      <c r="O3147" s="1" t="s">
        <v>6765</v>
      </c>
    </row>
    <row r="3148" spans="1:15" x14ac:dyDescent="0.25">
      <c r="A3148" s="12" t="s">
        <v>2316</v>
      </c>
      <c r="B3148" s="12" t="s">
        <v>6620</v>
      </c>
      <c r="C3148" s="12" t="s">
        <v>1607</v>
      </c>
      <c r="D3148" s="12" t="s">
        <v>6621</v>
      </c>
      <c r="E3148" s="12" t="s">
        <v>2225</v>
      </c>
      <c r="F3148" s="1">
        <v>3.5899999141693102</v>
      </c>
      <c r="G3148" s="1" t="s">
        <v>6765</v>
      </c>
      <c r="H3148" s="1">
        <v>4.5400001108646401E-3</v>
      </c>
      <c r="I3148" s="1" t="s">
        <v>6765</v>
      </c>
      <c r="J3148" s="1">
        <v>2.5700000696815599E-4</v>
      </c>
      <c r="K3148" s="1" t="s">
        <v>6765</v>
      </c>
      <c r="L3148" s="1">
        <v>4.0480000898241997E-3</v>
      </c>
      <c r="M3148" s="1" t="s">
        <v>6765</v>
      </c>
      <c r="N3148" s="1">
        <v>1.1490000179037499E-3</v>
      </c>
      <c r="O3148" s="1" t="s">
        <v>6765</v>
      </c>
    </row>
    <row r="3149" spans="1:15" x14ac:dyDescent="0.25">
      <c r="A3149" s="12" t="s">
        <v>2316</v>
      </c>
      <c r="B3149" s="12" t="s">
        <v>6622</v>
      </c>
      <c r="C3149" s="12" t="s">
        <v>1607</v>
      </c>
      <c r="D3149" s="12" t="s">
        <v>6623</v>
      </c>
      <c r="E3149" s="12" t="s">
        <v>2225</v>
      </c>
      <c r="F3149" s="1">
        <v>3.5899999141693102</v>
      </c>
      <c r="G3149" s="1" t="s">
        <v>6765</v>
      </c>
      <c r="H3149" s="1">
        <v>4.5400001108646401E-3</v>
      </c>
      <c r="I3149" s="1" t="s">
        <v>6765</v>
      </c>
      <c r="J3149" s="1">
        <v>2.5700000696815599E-4</v>
      </c>
      <c r="K3149" s="1" t="s">
        <v>6765</v>
      </c>
      <c r="L3149" s="1">
        <v>4.0480000898241997E-3</v>
      </c>
      <c r="M3149" s="1" t="s">
        <v>6765</v>
      </c>
      <c r="N3149" s="1">
        <v>1.1490000179037499E-3</v>
      </c>
      <c r="O3149" s="1" t="s">
        <v>6765</v>
      </c>
    </row>
    <row r="3150" spans="1:15" x14ac:dyDescent="0.25">
      <c r="A3150" s="12" t="s">
        <v>2316</v>
      </c>
      <c r="B3150" s="12" t="s">
        <v>6624</v>
      </c>
      <c r="C3150" s="12" t="s">
        <v>1607</v>
      </c>
      <c r="D3150" s="12" t="s">
        <v>1968</v>
      </c>
      <c r="E3150" s="12" t="s">
        <v>2225</v>
      </c>
      <c r="F3150" s="1">
        <v>3.5899999141693102</v>
      </c>
      <c r="G3150" s="1" t="s">
        <v>6765</v>
      </c>
      <c r="H3150" s="1">
        <v>4.5400001108646401E-3</v>
      </c>
      <c r="I3150" s="1" t="s">
        <v>6765</v>
      </c>
      <c r="J3150" s="1">
        <v>2.5700000696815599E-4</v>
      </c>
      <c r="K3150" s="1" t="s">
        <v>6765</v>
      </c>
      <c r="L3150" s="1">
        <v>4.0480000898241997E-3</v>
      </c>
      <c r="M3150" s="1" t="s">
        <v>6765</v>
      </c>
      <c r="N3150" s="1">
        <v>1.1490000179037499E-3</v>
      </c>
      <c r="O3150" s="1" t="s">
        <v>6765</v>
      </c>
    </row>
    <row r="3151" spans="1:15" x14ac:dyDescent="0.25">
      <c r="A3151" s="12" t="s">
        <v>2316</v>
      </c>
      <c r="B3151" s="12" t="s">
        <v>6625</v>
      </c>
      <c r="C3151" s="12" t="s">
        <v>1607</v>
      </c>
      <c r="D3151" s="12" t="s">
        <v>6626</v>
      </c>
      <c r="E3151" s="12" t="s">
        <v>2225</v>
      </c>
      <c r="F3151" s="1">
        <v>3.5899999141693102</v>
      </c>
      <c r="G3151" s="1" t="s">
        <v>6765</v>
      </c>
      <c r="H3151" s="1">
        <v>4.5400001108646401E-3</v>
      </c>
      <c r="I3151" s="1" t="s">
        <v>6765</v>
      </c>
      <c r="J3151" s="1">
        <v>2.5700000696815599E-4</v>
      </c>
      <c r="K3151" s="1" t="s">
        <v>6765</v>
      </c>
      <c r="L3151" s="1">
        <v>4.0480000898241997E-3</v>
      </c>
      <c r="M3151" s="1" t="s">
        <v>6765</v>
      </c>
      <c r="N3151" s="1">
        <v>1.1490000179037499E-3</v>
      </c>
      <c r="O3151" s="1" t="s">
        <v>6765</v>
      </c>
    </row>
    <row r="3152" spans="1:15" x14ac:dyDescent="0.25">
      <c r="A3152" s="12" t="s">
        <v>2316</v>
      </c>
      <c r="B3152" s="12" t="s">
        <v>6627</v>
      </c>
      <c r="C3152" s="12" t="s">
        <v>1607</v>
      </c>
      <c r="D3152" s="12" t="s">
        <v>6628</v>
      </c>
      <c r="E3152" s="12" t="s">
        <v>2225</v>
      </c>
      <c r="F3152" s="1">
        <v>3.5899999141693102</v>
      </c>
      <c r="G3152" s="1" t="s">
        <v>6765</v>
      </c>
      <c r="H3152" s="1">
        <v>4.5400001108646401E-3</v>
      </c>
      <c r="I3152" s="1" t="s">
        <v>6765</v>
      </c>
      <c r="J3152" s="1">
        <v>2.5700000696815599E-4</v>
      </c>
      <c r="K3152" s="1" t="s">
        <v>6765</v>
      </c>
      <c r="L3152" s="1">
        <v>4.0480000898241997E-3</v>
      </c>
      <c r="M3152" s="1" t="s">
        <v>6765</v>
      </c>
      <c r="N3152" s="1">
        <v>1.1490000179037499E-3</v>
      </c>
      <c r="O3152" s="1" t="s">
        <v>6765</v>
      </c>
    </row>
    <row r="3153" spans="1:15" x14ac:dyDescent="0.25">
      <c r="A3153" s="12" t="s">
        <v>2316</v>
      </c>
      <c r="B3153" s="12" t="s">
        <v>6629</v>
      </c>
      <c r="C3153" s="12" t="s">
        <v>1607</v>
      </c>
      <c r="D3153" s="12" t="s">
        <v>6630</v>
      </c>
      <c r="E3153" s="12" t="s">
        <v>2225</v>
      </c>
      <c r="F3153" s="1">
        <v>3.5899999141693102</v>
      </c>
      <c r="G3153" s="1" t="s">
        <v>6765</v>
      </c>
      <c r="H3153" s="1">
        <v>4.5400001108646401E-3</v>
      </c>
      <c r="I3153" s="1" t="s">
        <v>6765</v>
      </c>
      <c r="J3153" s="1">
        <v>2.5700000696815599E-4</v>
      </c>
      <c r="K3153" s="1" t="s">
        <v>6765</v>
      </c>
      <c r="L3153" s="1">
        <v>4.0480000898241997E-3</v>
      </c>
      <c r="M3153" s="1" t="s">
        <v>6765</v>
      </c>
      <c r="N3153" s="1">
        <v>1.1490000179037499E-3</v>
      </c>
      <c r="O3153" s="1" t="s">
        <v>6765</v>
      </c>
    </row>
    <row r="3154" spans="1:15" x14ac:dyDescent="0.25">
      <c r="A3154" s="12" t="s">
        <v>2316</v>
      </c>
      <c r="B3154" s="12" t="s">
        <v>6631</v>
      </c>
      <c r="C3154" s="12" t="s">
        <v>1607</v>
      </c>
      <c r="D3154" s="12" t="s">
        <v>6632</v>
      </c>
      <c r="E3154" s="12" t="s">
        <v>2225</v>
      </c>
      <c r="F3154" s="1">
        <v>3.5899999141693102</v>
      </c>
      <c r="G3154" s="1" t="s">
        <v>6765</v>
      </c>
      <c r="H3154" s="1">
        <v>4.5400001108646401E-3</v>
      </c>
      <c r="I3154" s="1" t="s">
        <v>6765</v>
      </c>
      <c r="J3154" s="1">
        <v>2.5700000696815599E-4</v>
      </c>
      <c r="K3154" s="1" t="s">
        <v>6765</v>
      </c>
      <c r="L3154" s="1">
        <v>4.0480000898241997E-3</v>
      </c>
      <c r="M3154" s="1" t="s">
        <v>6765</v>
      </c>
      <c r="N3154" s="1">
        <v>1.1490000179037499E-3</v>
      </c>
      <c r="O3154" s="1" t="s">
        <v>6765</v>
      </c>
    </row>
    <row r="3155" spans="1:15" x14ac:dyDescent="0.25">
      <c r="A3155" s="12" t="s">
        <v>2316</v>
      </c>
      <c r="B3155" s="12" t="s">
        <v>6633</v>
      </c>
      <c r="C3155" s="12" t="s">
        <v>1607</v>
      </c>
      <c r="D3155" s="12" t="s">
        <v>6634</v>
      </c>
      <c r="E3155" s="12" t="s">
        <v>2225</v>
      </c>
      <c r="F3155" s="1">
        <v>3.5899999141693102</v>
      </c>
      <c r="G3155" s="1" t="s">
        <v>6765</v>
      </c>
      <c r="H3155" s="1">
        <v>4.5400001108646401E-3</v>
      </c>
      <c r="I3155" s="1" t="s">
        <v>6765</v>
      </c>
      <c r="J3155" s="1">
        <v>2.5700000696815599E-4</v>
      </c>
      <c r="K3155" s="1" t="s">
        <v>6765</v>
      </c>
      <c r="L3155" s="1">
        <v>4.0480000898241997E-3</v>
      </c>
      <c r="M3155" s="1" t="s">
        <v>6765</v>
      </c>
      <c r="N3155" s="1">
        <v>1.1490000179037499E-3</v>
      </c>
      <c r="O3155" s="1" t="s">
        <v>6765</v>
      </c>
    </row>
    <row r="3156" spans="1:15" x14ac:dyDescent="0.25">
      <c r="A3156" s="12" t="s">
        <v>2316</v>
      </c>
      <c r="B3156" s="12" t="s">
        <v>6635</v>
      </c>
      <c r="C3156" s="12" t="s">
        <v>1607</v>
      </c>
      <c r="D3156" s="12" t="s">
        <v>6636</v>
      </c>
      <c r="E3156" s="12" t="s">
        <v>2225</v>
      </c>
      <c r="F3156" s="1">
        <v>3.5899999141693102</v>
      </c>
      <c r="G3156" s="1" t="s">
        <v>6765</v>
      </c>
      <c r="H3156" s="1">
        <v>4.5400001108646401E-3</v>
      </c>
      <c r="I3156" s="1" t="s">
        <v>6765</v>
      </c>
      <c r="J3156" s="1">
        <v>2.5700000696815599E-4</v>
      </c>
      <c r="K3156" s="1" t="s">
        <v>6765</v>
      </c>
      <c r="L3156" s="1">
        <v>4.0480000898241997E-3</v>
      </c>
      <c r="M3156" s="1" t="s">
        <v>6765</v>
      </c>
      <c r="N3156" s="1">
        <v>1.1490000179037499E-3</v>
      </c>
      <c r="O3156" s="1" t="s">
        <v>6765</v>
      </c>
    </row>
    <row r="3157" spans="1:15" x14ac:dyDescent="0.25">
      <c r="A3157" s="12" t="s">
        <v>2316</v>
      </c>
      <c r="B3157" s="12" t="s">
        <v>6637</v>
      </c>
      <c r="C3157" s="12" t="s">
        <v>1607</v>
      </c>
      <c r="D3157" s="12" t="s">
        <v>6638</v>
      </c>
      <c r="E3157" s="12" t="s">
        <v>2225</v>
      </c>
      <c r="F3157" s="1">
        <v>3.5899999141693102</v>
      </c>
      <c r="G3157" s="1" t="s">
        <v>6765</v>
      </c>
      <c r="H3157" s="1">
        <v>4.5400001108646401E-3</v>
      </c>
      <c r="I3157" s="1" t="s">
        <v>6765</v>
      </c>
      <c r="J3157" s="1">
        <v>2.5700000696815599E-4</v>
      </c>
      <c r="K3157" s="1" t="s">
        <v>6765</v>
      </c>
      <c r="L3157" s="1">
        <v>4.0480000898241997E-3</v>
      </c>
      <c r="M3157" s="1" t="s">
        <v>6765</v>
      </c>
      <c r="N3157" s="1">
        <v>1.1490000179037499E-3</v>
      </c>
      <c r="O3157" s="1" t="s">
        <v>6765</v>
      </c>
    </row>
    <row r="3158" spans="1:15" x14ac:dyDescent="0.25">
      <c r="A3158" s="12" t="s">
        <v>2316</v>
      </c>
      <c r="B3158" s="12" t="s">
        <v>6639</v>
      </c>
      <c r="C3158" s="12" t="s">
        <v>1607</v>
      </c>
      <c r="D3158" s="12" t="s">
        <v>6640</v>
      </c>
      <c r="E3158" s="12" t="s">
        <v>2225</v>
      </c>
      <c r="F3158" s="1">
        <v>3.5899999141693102</v>
      </c>
      <c r="G3158" s="1" t="s">
        <v>6765</v>
      </c>
      <c r="H3158" s="1">
        <v>4.5400001108646401E-3</v>
      </c>
      <c r="I3158" s="1" t="s">
        <v>6765</v>
      </c>
      <c r="J3158" s="1">
        <v>2.5700000696815599E-4</v>
      </c>
      <c r="K3158" s="1" t="s">
        <v>6765</v>
      </c>
      <c r="L3158" s="1">
        <v>4.0480000898241997E-3</v>
      </c>
      <c r="M3158" s="1" t="s">
        <v>6765</v>
      </c>
      <c r="N3158" s="1">
        <v>1.1490000179037499E-3</v>
      </c>
      <c r="O3158" s="1" t="s">
        <v>6765</v>
      </c>
    </row>
    <row r="3159" spans="1:15" x14ac:dyDescent="0.25">
      <c r="A3159" s="12" t="s">
        <v>2316</v>
      </c>
      <c r="B3159" s="12" t="s">
        <v>6641</v>
      </c>
      <c r="C3159" s="12" t="s">
        <v>1607</v>
      </c>
      <c r="D3159" s="12" t="s">
        <v>1951</v>
      </c>
      <c r="E3159" s="12" t="s">
        <v>2225</v>
      </c>
      <c r="F3159" s="1">
        <v>3.5899999141693102</v>
      </c>
      <c r="G3159" s="1" t="s">
        <v>6765</v>
      </c>
      <c r="H3159" s="1">
        <v>4.5400001108646401E-3</v>
      </c>
      <c r="I3159" s="1" t="s">
        <v>6765</v>
      </c>
      <c r="J3159" s="1">
        <v>2.5700000696815599E-4</v>
      </c>
      <c r="K3159" s="1" t="s">
        <v>6765</v>
      </c>
      <c r="L3159" s="1">
        <v>4.0480000898241997E-3</v>
      </c>
      <c r="M3159" s="1" t="s">
        <v>6765</v>
      </c>
      <c r="N3159" s="1">
        <v>1.1490000179037499E-3</v>
      </c>
      <c r="O3159" s="1" t="s">
        <v>6765</v>
      </c>
    </row>
    <row r="3160" spans="1:15" x14ac:dyDescent="0.25">
      <c r="A3160" s="12" t="s">
        <v>2316</v>
      </c>
      <c r="B3160" s="12" t="s">
        <v>6642</v>
      </c>
      <c r="C3160" s="12" t="s">
        <v>1607</v>
      </c>
      <c r="D3160" s="12" t="s">
        <v>6643</v>
      </c>
      <c r="E3160" s="12" t="s">
        <v>2225</v>
      </c>
      <c r="F3160" s="1">
        <v>3.5899999141693102</v>
      </c>
      <c r="G3160" s="1" t="s">
        <v>6765</v>
      </c>
      <c r="H3160" s="1">
        <v>4.5400001108646401E-3</v>
      </c>
      <c r="I3160" s="1" t="s">
        <v>6765</v>
      </c>
      <c r="J3160" s="1">
        <v>2.5700000696815599E-4</v>
      </c>
      <c r="K3160" s="1" t="s">
        <v>6765</v>
      </c>
      <c r="L3160" s="1">
        <v>4.0480000898241997E-3</v>
      </c>
      <c r="M3160" s="1" t="s">
        <v>6765</v>
      </c>
      <c r="N3160" s="1">
        <v>1.1490000179037499E-3</v>
      </c>
      <c r="O3160" s="1" t="s">
        <v>6765</v>
      </c>
    </row>
    <row r="3161" spans="1:15" x14ac:dyDescent="0.25">
      <c r="A3161" s="12" t="s">
        <v>2316</v>
      </c>
      <c r="B3161" s="12" t="s">
        <v>6644</v>
      </c>
      <c r="C3161" s="12" t="s">
        <v>1607</v>
      </c>
      <c r="D3161" s="12" t="s">
        <v>6645</v>
      </c>
      <c r="E3161" s="12" t="s">
        <v>2225</v>
      </c>
      <c r="F3161" s="1">
        <v>3.5899999141693102</v>
      </c>
      <c r="G3161" s="1" t="s">
        <v>6765</v>
      </c>
      <c r="H3161" s="1">
        <v>4.5400001108646401E-3</v>
      </c>
      <c r="I3161" s="1" t="s">
        <v>6765</v>
      </c>
      <c r="J3161" s="1">
        <v>2.5700000696815599E-4</v>
      </c>
      <c r="K3161" s="1" t="s">
        <v>6765</v>
      </c>
      <c r="L3161" s="1">
        <v>4.0480000898241997E-3</v>
      </c>
      <c r="M3161" s="1" t="s">
        <v>6765</v>
      </c>
      <c r="N3161" s="1">
        <v>1.1490000179037499E-3</v>
      </c>
      <c r="O3161" s="1" t="s">
        <v>6765</v>
      </c>
    </row>
    <row r="3162" spans="1:15" x14ac:dyDescent="0.25">
      <c r="A3162" s="12" t="s">
        <v>2316</v>
      </c>
      <c r="B3162" s="12" t="s">
        <v>6646</v>
      </c>
      <c r="C3162" s="12" t="s">
        <v>1607</v>
      </c>
      <c r="D3162" s="12" t="s">
        <v>6647</v>
      </c>
      <c r="E3162" s="12" t="s">
        <v>2225</v>
      </c>
      <c r="F3162" s="1">
        <v>3.5899999141693102</v>
      </c>
      <c r="G3162" s="1" t="s">
        <v>6765</v>
      </c>
      <c r="H3162" s="1">
        <v>4.5400001108646401E-3</v>
      </c>
      <c r="I3162" s="1" t="s">
        <v>6765</v>
      </c>
      <c r="J3162" s="1">
        <v>2.5700000696815599E-4</v>
      </c>
      <c r="K3162" s="1" t="s">
        <v>6765</v>
      </c>
      <c r="L3162" s="1">
        <v>4.0480000898241997E-3</v>
      </c>
      <c r="M3162" s="1" t="s">
        <v>6765</v>
      </c>
      <c r="N3162" s="1">
        <v>1.1490000179037499E-3</v>
      </c>
      <c r="O3162" s="1" t="s">
        <v>6765</v>
      </c>
    </row>
    <row r="3163" spans="1:15" x14ac:dyDescent="0.25">
      <c r="A3163" s="12" t="s">
        <v>2316</v>
      </c>
      <c r="B3163" s="12" t="s">
        <v>6648</v>
      </c>
      <c r="C3163" s="12" t="s">
        <v>1607</v>
      </c>
      <c r="D3163" s="12" t="s">
        <v>6649</v>
      </c>
      <c r="E3163" s="12" t="s">
        <v>2225</v>
      </c>
      <c r="F3163" s="1">
        <v>3.5899999141693102</v>
      </c>
      <c r="G3163" s="1" t="s">
        <v>6765</v>
      </c>
      <c r="H3163" s="1">
        <v>4.5400001108646401E-3</v>
      </c>
      <c r="I3163" s="1" t="s">
        <v>6765</v>
      </c>
      <c r="J3163" s="1">
        <v>2.5700000696815599E-4</v>
      </c>
      <c r="K3163" s="1" t="s">
        <v>6765</v>
      </c>
      <c r="L3163" s="1">
        <v>4.0480000898241997E-3</v>
      </c>
      <c r="M3163" s="1" t="s">
        <v>6765</v>
      </c>
      <c r="N3163" s="1">
        <v>1.1490000179037499E-3</v>
      </c>
      <c r="O3163" s="1" t="s">
        <v>6765</v>
      </c>
    </row>
    <row r="3164" spans="1:15" x14ac:dyDescent="0.25">
      <c r="A3164" s="12" t="s">
        <v>2316</v>
      </c>
      <c r="B3164" s="12" t="s">
        <v>6650</v>
      </c>
      <c r="C3164" s="12" t="s">
        <v>1607</v>
      </c>
      <c r="D3164" s="12" t="s">
        <v>6651</v>
      </c>
      <c r="E3164" s="12" t="s">
        <v>2225</v>
      </c>
      <c r="F3164" s="1">
        <v>3.5899999141693102</v>
      </c>
      <c r="G3164" s="1" t="s">
        <v>6765</v>
      </c>
      <c r="H3164" s="1">
        <v>4.5400001108646401E-3</v>
      </c>
      <c r="I3164" s="1" t="s">
        <v>6765</v>
      </c>
      <c r="J3164" s="1">
        <v>2.5700000696815599E-4</v>
      </c>
      <c r="K3164" s="1" t="s">
        <v>6765</v>
      </c>
      <c r="L3164" s="1">
        <v>4.0480000898241997E-3</v>
      </c>
      <c r="M3164" s="1" t="s">
        <v>6765</v>
      </c>
      <c r="N3164" s="1">
        <v>1.1490000179037499E-3</v>
      </c>
      <c r="O3164" s="1" t="s">
        <v>6765</v>
      </c>
    </row>
    <row r="3165" spans="1:15" x14ac:dyDescent="0.25">
      <c r="A3165" s="12" t="s">
        <v>2316</v>
      </c>
      <c r="B3165" s="12" t="s">
        <v>6652</v>
      </c>
      <c r="C3165" s="12" t="s">
        <v>1607</v>
      </c>
      <c r="D3165" s="12" t="s">
        <v>6653</v>
      </c>
      <c r="E3165" s="12" t="s">
        <v>2225</v>
      </c>
      <c r="F3165" s="1">
        <v>3.5899999141693102</v>
      </c>
      <c r="G3165" s="1" t="s">
        <v>6765</v>
      </c>
      <c r="H3165" s="1">
        <v>4.5400001108646401E-3</v>
      </c>
      <c r="I3165" s="1" t="s">
        <v>6765</v>
      </c>
      <c r="J3165" s="1">
        <v>2.5700000696815599E-4</v>
      </c>
      <c r="K3165" s="1" t="s">
        <v>6765</v>
      </c>
      <c r="L3165" s="1">
        <v>4.0480000898241997E-3</v>
      </c>
      <c r="M3165" s="1" t="s">
        <v>6765</v>
      </c>
      <c r="N3165" s="1">
        <v>1.1490000179037499E-3</v>
      </c>
      <c r="O3165" s="1" t="s">
        <v>6765</v>
      </c>
    </row>
    <row r="3166" spans="1:15" x14ac:dyDescent="0.25">
      <c r="A3166" s="12" t="s">
        <v>2316</v>
      </c>
      <c r="B3166" s="12" t="s">
        <v>6654</v>
      </c>
      <c r="C3166" s="12" t="s">
        <v>1607</v>
      </c>
      <c r="D3166" s="12" t="s">
        <v>6655</v>
      </c>
      <c r="E3166" s="12" t="s">
        <v>2225</v>
      </c>
      <c r="F3166" s="1">
        <v>3.5899999141693102</v>
      </c>
      <c r="G3166" s="1" t="s">
        <v>6765</v>
      </c>
      <c r="H3166" s="1">
        <v>4.5400001108646401E-3</v>
      </c>
      <c r="I3166" s="1" t="s">
        <v>6765</v>
      </c>
      <c r="J3166" s="1">
        <v>2.5700000696815599E-4</v>
      </c>
      <c r="K3166" s="1" t="s">
        <v>6765</v>
      </c>
      <c r="L3166" s="1">
        <v>4.0480000898241997E-3</v>
      </c>
      <c r="M3166" s="1" t="s">
        <v>6765</v>
      </c>
      <c r="N3166" s="1">
        <v>1.1490000179037499E-3</v>
      </c>
      <c r="O3166" s="1" t="s">
        <v>6765</v>
      </c>
    </row>
    <row r="3167" spans="1:15" x14ac:dyDescent="0.25">
      <c r="A3167" s="12" t="s">
        <v>2316</v>
      </c>
      <c r="B3167" s="12" t="s">
        <v>6656</v>
      </c>
      <c r="C3167" s="12" t="s">
        <v>1607</v>
      </c>
      <c r="D3167" s="12" t="s">
        <v>6657</v>
      </c>
      <c r="E3167" s="12" t="s">
        <v>2225</v>
      </c>
      <c r="F3167" s="1">
        <v>3.5899999141693102</v>
      </c>
      <c r="G3167" s="1" t="s">
        <v>6765</v>
      </c>
      <c r="H3167" s="1">
        <v>4.5400001108646401E-3</v>
      </c>
      <c r="I3167" s="1" t="s">
        <v>6765</v>
      </c>
      <c r="J3167" s="1">
        <v>2.5700000696815599E-4</v>
      </c>
      <c r="K3167" s="1" t="s">
        <v>6765</v>
      </c>
      <c r="L3167" s="1">
        <v>4.0480000898241997E-3</v>
      </c>
      <c r="M3167" s="1" t="s">
        <v>6765</v>
      </c>
      <c r="N3167" s="1">
        <v>1.1490000179037499E-3</v>
      </c>
      <c r="O3167" s="1" t="s">
        <v>6765</v>
      </c>
    </row>
    <row r="3168" spans="1:15" x14ac:dyDescent="0.25">
      <c r="A3168" s="12" t="s">
        <v>2316</v>
      </c>
      <c r="B3168" s="12" t="s">
        <v>6658</v>
      </c>
      <c r="C3168" s="12" t="s">
        <v>1607</v>
      </c>
      <c r="D3168" s="12" t="s">
        <v>6659</v>
      </c>
      <c r="E3168" s="12" t="s">
        <v>2225</v>
      </c>
      <c r="F3168" s="1">
        <v>3.5899999141693102</v>
      </c>
      <c r="G3168" s="1" t="s">
        <v>6765</v>
      </c>
      <c r="H3168" s="1">
        <v>4.5400001108646401E-3</v>
      </c>
      <c r="I3168" s="1" t="s">
        <v>6765</v>
      </c>
      <c r="J3168" s="1">
        <v>2.5700000696815599E-4</v>
      </c>
      <c r="K3168" s="1" t="s">
        <v>6765</v>
      </c>
      <c r="L3168" s="1">
        <v>4.0480000898241997E-3</v>
      </c>
      <c r="M3168" s="1" t="s">
        <v>6765</v>
      </c>
      <c r="N3168" s="1">
        <v>1.1490000179037499E-3</v>
      </c>
      <c r="O3168" s="1" t="s">
        <v>6765</v>
      </c>
    </row>
    <row r="3169" spans="1:15" x14ac:dyDescent="0.25">
      <c r="A3169" s="12" t="s">
        <v>2316</v>
      </c>
      <c r="B3169" s="12" t="s">
        <v>6660</v>
      </c>
      <c r="C3169" s="12" t="s">
        <v>1607</v>
      </c>
      <c r="D3169" s="12" t="s">
        <v>2167</v>
      </c>
      <c r="E3169" s="12" t="s">
        <v>2225</v>
      </c>
      <c r="F3169" s="1">
        <v>3.5899999141693102</v>
      </c>
      <c r="G3169" s="1" t="s">
        <v>6765</v>
      </c>
      <c r="H3169" s="1">
        <v>4.5400001108646401E-3</v>
      </c>
      <c r="I3169" s="1" t="s">
        <v>6765</v>
      </c>
      <c r="J3169" s="1">
        <v>2.5700000696815599E-4</v>
      </c>
      <c r="K3169" s="1" t="s">
        <v>6765</v>
      </c>
      <c r="L3169" s="1">
        <v>4.0480000898241997E-3</v>
      </c>
      <c r="M3169" s="1" t="s">
        <v>6765</v>
      </c>
      <c r="N3169" s="1">
        <v>1.1490000179037499E-3</v>
      </c>
      <c r="O3169" s="1" t="s">
        <v>6765</v>
      </c>
    </row>
    <row r="3170" spans="1:15" x14ac:dyDescent="0.25">
      <c r="A3170" s="12" t="s">
        <v>2316</v>
      </c>
      <c r="B3170" s="12" t="s">
        <v>6661</v>
      </c>
      <c r="C3170" s="12" t="s">
        <v>1607</v>
      </c>
      <c r="D3170" s="12" t="s">
        <v>2056</v>
      </c>
      <c r="E3170" s="12" t="s">
        <v>2225</v>
      </c>
      <c r="F3170" s="1">
        <v>3.5899999141693102</v>
      </c>
      <c r="G3170" s="1" t="s">
        <v>6765</v>
      </c>
      <c r="H3170" s="1">
        <v>4.5400001108646401E-3</v>
      </c>
      <c r="I3170" s="1" t="s">
        <v>6765</v>
      </c>
      <c r="J3170" s="1">
        <v>2.5700000696815599E-4</v>
      </c>
      <c r="K3170" s="1" t="s">
        <v>6765</v>
      </c>
      <c r="L3170" s="1">
        <v>4.0480000898241997E-3</v>
      </c>
      <c r="M3170" s="1" t="s">
        <v>6765</v>
      </c>
      <c r="N3170" s="1">
        <v>1.1490000179037499E-3</v>
      </c>
      <c r="O3170" s="1" t="s">
        <v>6765</v>
      </c>
    </row>
    <row r="3171" spans="1:15" x14ac:dyDescent="0.25">
      <c r="A3171" s="12" t="s">
        <v>2316</v>
      </c>
      <c r="B3171" s="12" t="s">
        <v>6662</v>
      </c>
      <c r="C3171" s="12" t="s">
        <v>1607</v>
      </c>
      <c r="D3171" s="12" t="s">
        <v>1116</v>
      </c>
      <c r="E3171" s="12" t="s">
        <v>2225</v>
      </c>
      <c r="F3171" s="1">
        <v>3.5899999141693102</v>
      </c>
      <c r="G3171" s="1" t="s">
        <v>6765</v>
      </c>
      <c r="H3171" s="1">
        <v>4.5400001108646401E-3</v>
      </c>
      <c r="I3171" s="1" t="s">
        <v>6765</v>
      </c>
      <c r="J3171" s="1">
        <v>2.5700000696815599E-4</v>
      </c>
      <c r="K3171" s="1" t="s">
        <v>6765</v>
      </c>
      <c r="L3171" s="1">
        <v>4.0480000898241997E-3</v>
      </c>
      <c r="M3171" s="1" t="s">
        <v>6765</v>
      </c>
      <c r="N3171" s="1">
        <v>1.1490000179037499E-3</v>
      </c>
      <c r="O3171" s="1" t="s">
        <v>6765</v>
      </c>
    </row>
    <row r="3172" spans="1:15" x14ac:dyDescent="0.25">
      <c r="A3172" s="12" t="s">
        <v>2316</v>
      </c>
      <c r="B3172" s="12" t="s">
        <v>6663</v>
      </c>
      <c r="C3172" s="12" t="s">
        <v>1607</v>
      </c>
      <c r="D3172" s="12" t="s">
        <v>6664</v>
      </c>
      <c r="E3172" s="12" t="s">
        <v>2225</v>
      </c>
      <c r="F3172" s="1">
        <v>3.5899999141693102</v>
      </c>
      <c r="G3172" s="1" t="s">
        <v>6765</v>
      </c>
      <c r="H3172" s="1">
        <v>4.5400001108646401E-3</v>
      </c>
      <c r="I3172" s="1" t="s">
        <v>6765</v>
      </c>
      <c r="J3172" s="1">
        <v>2.5700000696815599E-4</v>
      </c>
      <c r="K3172" s="1" t="s">
        <v>6765</v>
      </c>
      <c r="L3172" s="1">
        <v>4.0480000898241997E-3</v>
      </c>
      <c r="M3172" s="1" t="s">
        <v>6765</v>
      </c>
      <c r="N3172" s="1">
        <v>1.1490000179037499E-3</v>
      </c>
      <c r="O3172" s="1" t="s">
        <v>6765</v>
      </c>
    </row>
    <row r="3173" spans="1:15" x14ac:dyDescent="0.25">
      <c r="A3173" s="12" t="s">
        <v>2316</v>
      </c>
      <c r="B3173" s="12" t="s">
        <v>6665</v>
      </c>
      <c r="C3173" s="12" t="s">
        <v>1607</v>
      </c>
      <c r="D3173" s="12" t="s">
        <v>6666</v>
      </c>
      <c r="E3173" s="12" t="s">
        <v>2225</v>
      </c>
      <c r="F3173" s="1">
        <v>3.5899999141693102</v>
      </c>
      <c r="G3173" s="1" t="s">
        <v>6765</v>
      </c>
      <c r="H3173" s="1">
        <v>4.5400001108646401E-3</v>
      </c>
      <c r="I3173" s="1" t="s">
        <v>6765</v>
      </c>
      <c r="J3173" s="1">
        <v>2.5700000696815599E-4</v>
      </c>
      <c r="K3173" s="1" t="s">
        <v>6765</v>
      </c>
      <c r="L3173" s="1">
        <v>4.0480000898241997E-3</v>
      </c>
      <c r="M3173" s="1" t="s">
        <v>6765</v>
      </c>
      <c r="N3173" s="1">
        <v>1.1490000179037499E-3</v>
      </c>
      <c r="O3173" s="1" t="s">
        <v>6765</v>
      </c>
    </row>
    <row r="3174" spans="1:15" x14ac:dyDescent="0.25">
      <c r="A3174" s="12" t="s">
        <v>2316</v>
      </c>
      <c r="B3174" s="12" t="s">
        <v>6667</v>
      </c>
      <c r="C3174" s="12" t="s">
        <v>1607</v>
      </c>
      <c r="D3174" s="12" t="s">
        <v>6668</v>
      </c>
      <c r="E3174" s="12" t="s">
        <v>2225</v>
      </c>
      <c r="F3174" s="1">
        <v>3.5899999141693102</v>
      </c>
      <c r="G3174" s="1" t="s">
        <v>6765</v>
      </c>
      <c r="H3174" s="1">
        <v>4.5400001108646401E-3</v>
      </c>
      <c r="I3174" s="1" t="s">
        <v>6765</v>
      </c>
      <c r="J3174" s="1">
        <v>2.5700000696815599E-4</v>
      </c>
      <c r="K3174" s="1" t="s">
        <v>6765</v>
      </c>
      <c r="L3174" s="1">
        <v>4.0480000898241997E-3</v>
      </c>
      <c r="M3174" s="1" t="s">
        <v>6765</v>
      </c>
      <c r="N3174" s="1">
        <v>1.1490000179037499E-3</v>
      </c>
      <c r="O3174" s="1" t="s">
        <v>6765</v>
      </c>
    </row>
    <row r="3175" spans="1:15" x14ac:dyDescent="0.25">
      <c r="A3175" s="12" t="s">
        <v>2316</v>
      </c>
      <c r="B3175" s="12" t="s">
        <v>6669</v>
      </c>
      <c r="C3175" s="12" t="s">
        <v>1607</v>
      </c>
      <c r="D3175" s="12" t="s">
        <v>2145</v>
      </c>
      <c r="E3175" s="12" t="s">
        <v>2225</v>
      </c>
      <c r="F3175" s="1">
        <v>3.5899999141693102</v>
      </c>
      <c r="G3175" s="1" t="s">
        <v>6765</v>
      </c>
      <c r="H3175" s="1">
        <v>4.5400001108646401E-3</v>
      </c>
      <c r="I3175" s="1" t="s">
        <v>6765</v>
      </c>
      <c r="J3175" s="1">
        <v>2.5700000696815599E-4</v>
      </c>
      <c r="K3175" s="1" t="s">
        <v>6765</v>
      </c>
      <c r="L3175" s="1">
        <v>4.0480000898241997E-3</v>
      </c>
      <c r="M3175" s="1" t="s">
        <v>6765</v>
      </c>
      <c r="N3175" s="1">
        <v>1.1490000179037499E-3</v>
      </c>
      <c r="O3175" s="1" t="s">
        <v>6765</v>
      </c>
    </row>
    <row r="3176" spans="1:15" x14ac:dyDescent="0.25">
      <c r="A3176" s="12" t="s">
        <v>2316</v>
      </c>
      <c r="B3176" s="12" t="s">
        <v>6670</v>
      </c>
      <c r="C3176" s="12" t="s">
        <v>1607</v>
      </c>
      <c r="D3176" s="12" t="s">
        <v>6671</v>
      </c>
      <c r="E3176" s="12" t="s">
        <v>2225</v>
      </c>
      <c r="F3176" s="1">
        <v>3.5899999141693102</v>
      </c>
      <c r="G3176" s="1" t="s">
        <v>6765</v>
      </c>
      <c r="H3176" s="1">
        <v>4.5400001108646401E-3</v>
      </c>
      <c r="I3176" s="1" t="s">
        <v>6765</v>
      </c>
      <c r="J3176" s="1">
        <v>2.5700000696815599E-4</v>
      </c>
      <c r="K3176" s="1" t="s">
        <v>6765</v>
      </c>
      <c r="L3176" s="1">
        <v>4.0480000898241997E-3</v>
      </c>
      <c r="M3176" s="1" t="s">
        <v>6765</v>
      </c>
      <c r="N3176" s="1">
        <v>1.1490000179037499E-3</v>
      </c>
      <c r="O3176" s="1" t="s">
        <v>6765</v>
      </c>
    </row>
    <row r="3177" spans="1:15" x14ac:dyDescent="0.25">
      <c r="A3177" s="12" t="s">
        <v>2316</v>
      </c>
      <c r="B3177" s="12" t="s">
        <v>6672</v>
      </c>
      <c r="C3177" s="12" t="s">
        <v>1607</v>
      </c>
      <c r="D3177" s="12" t="s">
        <v>6673</v>
      </c>
      <c r="E3177" s="12" t="s">
        <v>2225</v>
      </c>
      <c r="F3177" s="1">
        <v>3.5899999141693102</v>
      </c>
      <c r="G3177" s="1" t="s">
        <v>6765</v>
      </c>
      <c r="H3177" s="1">
        <v>4.5400001108646401E-3</v>
      </c>
      <c r="I3177" s="1" t="s">
        <v>6765</v>
      </c>
      <c r="J3177" s="1">
        <v>2.5700000696815599E-4</v>
      </c>
      <c r="K3177" s="1" t="s">
        <v>6765</v>
      </c>
      <c r="L3177" s="1">
        <v>4.0480000898241997E-3</v>
      </c>
      <c r="M3177" s="1" t="s">
        <v>6765</v>
      </c>
      <c r="N3177" s="1">
        <v>1.1490000179037499E-3</v>
      </c>
      <c r="O3177" s="1" t="s">
        <v>6765</v>
      </c>
    </row>
    <row r="3178" spans="1:15" x14ac:dyDescent="0.25">
      <c r="A3178" s="12" t="s">
        <v>2316</v>
      </c>
      <c r="B3178" s="12" t="s">
        <v>6674</v>
      </c>
      <c r="C3178" s="12" t="s">
        <v>1607</v>
      </c>
      <c r="D3178" s="12" t="s">
        <v>6675</v>
      </c>
      <c r="E3178" s="12" t="s">
        <v>2225</v>
      </c>
      <c r="F3178" s="1">
        <v>3.5899999141693102</v>
      </c>
      <c r="G3178" s="1" t="s">
        <v>6765</v>
      </c>
      <c r="H3178" s="1">
        <v>4.5400001108646401E-3</v>
      </c>
      <c r="I3178" s="1" t="s">
        <v>6765</v>
      </c>
      <c r="J3178" s="1">
        <v>2.5700000696815599E-4</v>
      </c>
      <c r="K3178" s="1" t="s">
        <v>6765</v>
      </c>
      <c r="L3178" s="1">
        <v>4.0480000898241997E-3</v>
      </c>
      <c r="M3178" s="1" t="s">
        <v>6765</v>
      </c>
      <c r="N3178" s="1">
        <v>1.1490000179037499E-3</v>
      </c>
      <c r="O3178" s="1" t="s">
        <v>6765</v>
      </c>
    </row>
    <row r="3179" spans="1:15" x14ac:dyDescent="0.25">
      <c r="A3179" s="12" t="s">
        <v>2316</v>
      </c>
      <c r="B3179" s="12" t="s">
        <v>6676</v>
      </c>
      <c r="C3179" s="12" t="s">
        <v>1607</v>
      </c>
      <c r="D3179" s="12" t="s">
        <v>2027</v>
      </c>
      <c r="E3179" s="12" t="s">
        <v>2225</v>
      </c>
      <c r="F3179" s="1">
        <v>3.5899999141693102</v>
      </c>
      <c r="G3179" s="1" t="s">
        <v>6765</v>
      </c>
      <c r="H3179" s="1">
        <v>4.5400001108646401E-3</v>
      </c>
      <c r="I3179" s="1" t="s">
        <v>6765</v>
      </c>
      <c r="J3179" s="1">
        <v>2.5700000696815599E-4</v>
      </c>
      <c r="K3179" s="1" t="s">
        <v>6765</v>
      </c>
      <c r="L3179" s="1">
        <v>4.0480000898241997E-3</v>
      </c>
      <c r="M3179" s="1" t="s">
        <v>6765</v>
      </c>
      <c r="N3179" s="1">
        <v>1.1490000179037499E-3</v>
      </c>
      <c r="O3179" s="1" t="s">
        <v>6765</v>
      </c>
    </row>
    <row r="3180" spans="1:15" x14ac:dyDescent="0.25">
      <c r="A3180" s="12" t="s">
        <v>2316</v>
      </c>
      <c r="B3180" s="12" t="s">
        <v>6677</v>
      </c>
      <c r="C3180" s="12" t="s">
        <v>1607</v>
      </c>
      <c r="D3180" s="12" t="s">
        <v>6678</v>
      </c>
      <c r="E3180" s="12" t="s">
        <v>2225</v>
      </c>
      <c r="F3180" s="1">
        <v>3.5899999141693102</v>
      </c>
      <c r="G3180" s="1" t="s">
        <v>6765</v>
      </c>
      <c r="H3180" s="1">
        <v>4.5400001108646401E-3</v>
      </c>
      <c r="I3180" s="1" t="s">
        <v>6765</v>
      </c>
      <c r="J3180" s="1">
        <v>2.5700000696815599E-4</v>
      </c>
      <c r="K3180" s="1" t="s">
        <v>6765</v>
      </c>
      <c r="L3180" s="1">
        <v>4.0480000898241997E-3</v>
      </c>
      <c r="M3180" s="1" t="s">
        <v>6765</v>
      </c>
      <c r="N3180" s="1">
        <v>1.1490000179037499E-3</v>
      </c>
      <c r="O3180" s="1" t="s">
        <v>6765</v>
      </c>
    </row>
    <row r="3181" spans="1:15" x14ac:dyDescent="0.25">
      <c r="A3181" s="12" t="s">
        <v>2316</v>
      </c>
      <c r="B3181" s="12" t="s">
        <v>6679</v>
      </c>
      <c r="C3181" s="12" t="s">
        <v>1607</v>
      </c>
      <c r="D3181" s="12" t="s">
        <v>6680</v>
      </c>
      <c r="E3181" s="12" t="s">
        <v>2225</v>
      </c>
      <c r="F3181" s="1">
        <v>3.5899999141693102</v>
      </c>
      <c r="G3181" s="1" t="s">
        <v>6765</v>
      </c>
      <c r="H3181" s="1">
        <v>4.5400001108646401E-3</v>
      </c>
      <c r="I3181" s="1" t="s">
        <v>6765</v>
      </c>
      <c r="J3181" s="1">
        <v>2.5700000696815599E-4</v>
      </c>
      <c r="K3181" s="1" t="s">
        <v>6765</v>
      </c>
      <c r="L3181" s="1">
        <v>4.0480000898241997E-3</v>
      </c>
      <c r="M3181" s="1" t="s">
        <v>6765</v>
      </c>
      <c r="N3181" s="1">
        <v>1.1490000179037499E-3</v>
      </c>
      <c r="O3181" s="1" t="s">
        <v>6765</v>
      </c>
    </row>
    <row r="3182" spans="1:15" x14ac:dyDescent="0.25">
      <c r="A3182" s="12" t="s">
        <v>2316</v>
      </c>
      <c r="B3182" s="12" t="s">
        <v>6681</v>
      </c>
      <c r="C3182" s="12" t="s">
        <v>1607</v>
      </c>
      <c r="D3182" s="12" t="s">
        <v>6682</v>
      </c>
      <c r="E3182" s="12" t="s">
        <v>2225</v>
      </c>
      <c r="F3182" s="1">
        <v>3.5899999141693102</v>
      </c>
      <c r="G3182" s="1" t="s">
        <v>6765</v>
      </c>
      <c r="H3182" s="1">
        <v>4.5400001108646401E-3</v>
      </c>
      <c r="I3182" s="1" t="s">
        <v>6765</v>
      </c>
      <c r="J3182" s="1">
        <v>2.5700000696815599E-4</v>
      </c>
      <c r="K3182" s="1" t="s">
        <v>6765</v>
      </c>
      <c r="L3182" s="1">
        <v>4.0480000898241997E-3</v>
      </c>
      <c r="M3182" s="1" t="s">
        <v>6765</v>
      </c>
      <c r="N3182" s="1">
        <v>1.1490000179037499E-3</v>
      </c>
      <c r="O3182" s="1" t="s">
        <v>6765</v>
      </c>
    </row>
    <row r="3183" spans="1:15" x14ac:dyDescent="0.25">
      <c r="A3183" s="12" t="s">
        <v>2316</v>
      </c>
      <c r="B3183" s="12" t="s">
        <v>6683</v>
      </c>
      <c r="C3183" s="12" t="s">
        <v>1607</v>
      </c>
      <c r="D3183" s="12" t="s">
        <v>6684</v>
      </c>
      <c r="E3183" s="12" t="s">
        <v>2225</v>
      </c>
      <c r="F3183" s="1">
        <v>3.5899999141693102</v>
      </c>
      <c r="G3183" s="1" t="s">
        <v>6765</v>
      </c>
      <c r="H3183" s="1">
        <v>4.5400001108646401E-3</v>
      </c>
      <c r="I3183" s="1" t="s">
        <v>6765</v>
      </c>
      <c r="J3183" s="1">
        <v>2.5700000696815599E-4</v>
      </c>
      <c r="K3183" s="1" t="s">
        <v>6765</v>
      </c>
      <c r="L3183" s="1">
        <v>4.0480000898241997E-3</v>
      </c>
      <c r="M3183" s="1" t="s">
        <v>6765</v>
      </c>
      <c r="N3183" s="1">
        <v>1.1490000179037499E-3</v>
      </c>
      <c r="O3183" s="1" t="s">
        <v>6765</v>
      </c>
    </row>
    <row r="3184" spans="1:15" x14ac:dyDescent="0.25">
      <c r="A3184" s="12" t="s">
        <v>2316</v>
      </c>
      <c r="B3184" s="12" t="s">
        <v>6685</v>
      </c>
      <c r="C3184" s="12" t="s">
        <v>1607</v>
      </c>
      <c r="D3184" s="12" t="s">
        <v>6686</v>
      </c>
      <c r="E3184" s="12" t="s">
        <v>2225</v>
      </c>
      <c r="F3184" s="1">
        <v>3.5899999141693102</v>
      </c>
      <c r="G3184" s="1" t="s">
        <v>6765</v>
      </c>
      <c r="H3184" s="1">
        <v>4.5400001108646401E-3</v>
      </c>
      <c r="I3184" s="1" t="s">
        <v>6765</v>
      </c>
      <c r="J3184" s="1">
        <v>2.5700000696815599E-4</v>
      </c>
      <c r="K3184" s="1" t="s">
        <v>6765</v>
      </c>
      <c r="L3184" s="1">
        <v>4.0480000898241997E-3</v>
      </c>
      <c r="M3184" s="1" t="s">
        <v>6765</v>
      </c>
      <c r="N3184" s="1">
        <v>1.1490000179037499E-3</v>
      </c>
      <c r="O3184" s="1" t="s">
        <v>6765</v>
      </c>
    </row>
    <row r="3185" spans="1:15" x14ac:dyDescent="0.25">
      <c r="A3185" s="12" t="s">
        <v>2316</v>
      </c>
      <c r="B3185" s="12" t="s">
        <v>6687</v>
      </c>
      <c r="C3185" s="12" t="s">
        <v>1607</v>
      </c>
      <c r="D3185" s="12" t="s">
        <v>6688</v>
      </c>
      <c r="E3185" s="12" t="s">
        <v>2225</v>
      </c>
      <c r="F3185" s="1">
        <v>3.5899999141693102</v>
      </c>
      <c r="G3185" s="1" t="s">
        <v>6765</v>
      </c>
      <c r="H3185" s="1">
        <v>4.5400001108646401E-3</v>
      </c>
      <c r="I3185" s="1" t="s">
        <v>6765</v>
      </c>
      <c r="J3185" s="1">
        <v>2.5700000696815599E-4</v>
      </c>
      <c r="K3185" s="1" t="s">
        <v>6765</v>
      </c>
      <c r="L3185" s="1">
        <v>4.0480000898241997E-3</v>
      </c>
      <c r="M3185" s="1" t="s">
        <v>6765</v>
      </c>
      <c r="N3185" s="1">
        <v>1.1490000179037499E-3</v>
      </c>
      <c r="O3185" s="1" t="s">
        <v>6765</v>
      </c>
    </row>
    <row r="3186" spans="1:15" x14ac:dyDescent="0.25">
      <c r="A3186" s="12" t="s">
        <v>2316</v>
      </c>
      <c r="B3186" s="12" t="s">
        <v>6689</v>
      </c>
      <c r="C3186" s="12" t="s">
        <v>1607</v>
      </c>
      <c r="D3186" s="12" t="s">
        <v>6690</v>
      </c>
      <c r="E3186" s="12" t="s">
        <v>2225</v>
      </c>
      <c r="F3186" s="1">
        <v>3.5899999141693102</v>
      </c>
      <c r="G3186" s="1" t="s">
        <v>6765</v>
      </c>
      <c r="H3186" s="1">
        <v>4.5400001108646401E-3</v>
      </c>
      <c r="I3186" s="1" t="s">
        <v>6765</v>
      </c>
      <c r="J3186" s="1">
        <v>2.5700000696815599E-4</v>
      </c>
      <c r="K3186" s="1" t="s">
        <v>6765</v>
      </c>
      <c r="L3186" s="1">
        <v>4.0480000898241997E-3</v>
      </c>
      <c r="M3186" s="1" t="s">
        <v>6765</v>
      </c>
      <c r="N3186" s="1">
        <v>1.1490000179037499E-3</v>
      </c>
      <c r="O3186" s="1" t="s">
        <v>6765</v>
      </c>
    </row>
    <row r="3187" spans="1:15" x14ac:dyDescent="0.25">
      <c r="A3187" s="12" t="s">
        <v>2316</v>
      </c>
      <c r="B3187" s="12" t="s">
        <v>6691</v>
      </c>
      <c r="C3187" s="12" t="s">
        <v>1607</v>
      </c>
      <c r="D3187" s="12" t="s">
        <v>6692</v>
      </c>
      <c r="E3187" s="12" t="s">
        <v>2225</v>
      </c>
      <c r="F3187" s="1">
        <v>3.5899999141693102</v>
      </c>
      <c r="G3187" s="1" t="s">
        <v>6765</v>
      </c>
      <c r="H3187" s="1">
        <v>4.5400001108646401E-3</v>
      </c>
      <c r="I3187" s="1" t="s">
        <v>6765</v>
      </c>
      <c r="J3187" s="1">
        <v>2.5700000696815599E-4</v>
      </c>
      <c r="K3187" s="1" t="s">
        <v>6765</v>
      </c>
      <c r="L3187" s="1">
        <v>4.0480000898241997E-3</v>
      </c>
      <c r="M3187" s="1" t="s">
        <v>6765</v>
      </c>
      <c r="N3187" s="1">
        <v>1.1490000179037499E-3</v>
      </c>
      <c r="O3187" s="1" t="s">
        <v>6765</v>
      </c>
    </row>
    <row r="3188" spans="1:15" x14ac:dyDescent="0.25">
      <c r="A3188" s="12" t="s">
        <v>2316</v>
      </c>
      <c r="B3188" s="12" t="s">
        <v>6693</v>
      </c>
      <c r="C3188" s="12" t="s">
        <v>1607</v>
      </c>
      <c r="D3188" s="12" t="s">
        <v>6694</v>
      </c>
      <c r="E3188" s="12" t="s">
        <v>2225</v>
      </c>
      <c r="F3188" s="1">
        <v>3.5899999141693102</v>
      </c>
      <c r="G3188" s="1" t="s">
        <v>6765</v>
      </c>
      <c r="H3188" s="1">
        <v>4.5400001108646401E-3</v>
      </c>
      <c r="I3188" s="1" t="s">
        <v>6765</v>
      </c>
      <c r="J3188" s="1">
        <v>2.5700000696815599E-4</v>
      </c>
      <c r="K3188" s="1" t="s">
        <v>6765</v>
      </c>
      <c r="L3188" s="1">
        <v>4.0480000898241997E-3</v>
      </c>
      <c r="M3188" s="1" t="s">
        <v>6765</v>
      </c>
      <c r="N3188" s="1">
        <v>1.1490000179037499E-3</v>
      </c>
      <c r="O3188" s="1" t="s">
        <v>6765</v>
      </c>
    </row>
    <row r="3189" spans="1:15" x14ac:dyDescent="0.25">
      <c r="A3189" s="12" t="s">
        <v>2316</v>
      </c>
      <c r="B3189" s="12" t="s">
        <v>6695</v>
      </c>
      <c r="C3189" s="12" t="s">
        <v>1607</v>
      </c>
      <c r="D3189" s="12" t="s">
        <v>6696</v>
      </c>
      <c r="E3189" s="12" t="s">
        <v>2225</v>
      </c>
      <c r="F3189" s="1">
        <v>3.5899999141693102</v>
      </c>
      <c r="G3189" s="1" t="s">
        <v>6765</v>
      </c>
      <c r="H3189" s="1">
        <v>4.5400001108646401E-3</v>
      </c>
      <c r="I3189" s="1" t="s">
        <v>6765</v>
      </c>
      <c r="J3189" s="1">
        <v>2.5700000696815599E-4</v>
      </c>
      <c r="K3189" s="1" t="s">
        <v>6765</v>
      </c>
      <c r="L3189" s="1">
        <v>4.0480000898241997E-3</v>
      </c>
      <c r="M3189" s="1" t="s">
        <v>6765</v>
      </c>
      <c r="N3189" s="1">
        <v>1.1490000179037499E-3</v>
      </c>
      <c r="O3189" s="1" t="s">
        <v>6765</v>
      </c>
    </row>
    <row r="3190" spans="1:15" x14ac:dyDescent="0.25">
      <c r="A3190" s="12" t="s">
        <v>2316</v>
      </c>
      <c r="B3190" s="12" t="s">
        <v>6697</v>
      </c>
      <c r="C3190" s="12" t="s">
        <v>1607</v>
      </c>
      <c r="D3190" s="12" t="s">
        <v>6698</v>
      </c>
      <c r="E3190" s="12" t="s">
        <v>2225</v>
      </c>
      <c r="F3190" s="1">
        <v>3.5899999141693102</v>
      </c>
      <c r="G3190" s="1" t="s">
        <v>6765</v>
      </c>
      <c r="H3190" s="1">
        <v>4.5400001108646401E-3</v>
      </c>
      <c r="I3190" s="1" t="s">
        <v>6765</v>
      </c>
      <c r="J3190" s="1">
        <v>2.5700000696815599E-4</v>
      </c>
      <c r="K3190" s="1" t="s">
        <v>6765</v>
      </c>
      <c r="L3190" s="1">
        <v>4.0480000898241997E-3</v>
      </c>
      <c r="M3190" s="1" t="s">
        <v>6765</v>
      </c>
      <c r="N3190" s="1">
        <v>1.1490000179037499E-3</v>
      </c>
      <c r="O3190" s="1" t="s">
        <v>6765</v>
      </c>
    </row>
    <row r="3191" spans="1:15" x14ac:dyDescent="0.25">
      <c r="A3191" s="12" t="s">
        <v>2316</v>
      </c>
      <c r="B3191" s="12" t="s">
        <v>6699</v>
      </c>
      <c r="C3191" s="12" t="s">
        <v>1607</v>
      </c>
      <c r="D3191" s="12" t="s">
        <v>6700</v>
      </c>
      <c r="E3191" s="12" t="s">
        <v>2225</v>
      </c>
      <c r="F3191" s="1">
        <v>3.5899999141693102</v>
      </c>
      <c r="G3191" s="1" t="s">
        <v>6765</v>
      </c>
      <c r="H3191" s="1">
        <v>4.5400001108646401E-3</v>
      </c>
      <c r="I3191" s="1" t="s">
        <v>6765</v>
      </c>
      <c r="J3191" s="1">
        <v>2.5700000696815599E-4</v>
      </c>
      <c r="K3191" s="1" t="s">
        <v>6765</v>
      </c>
      <c r="L3191" s="1">
        <v>4.0480000898241997E-3</v>
      </c>
      <c r="M3191" s="1" t="s">
        <v>6765</v>
      </c>
      <c r="N3191" s="1">
        <v>1.1490000179037499E-3</v>
      </c>
      <c r="O3191" s="1" t="s">
        <v>6765</v>
      </c>
    </row>
    <row r="3192" spans="1:15" x14ac:dyDescent="0.25">
      <c r="A3192" s="12" t="s">
        <v>2316</v>
      </c>
      <c r="B3192" s="12" t="s">
        <v>6701</v>
      </c>
      <c r="C3192" s="12" t="s">
        <v>1607</v>
      </c>
      <c r="D3192" s="12" t="s">
        <v>6702</v>
      </c>
      <c r="E3192" s="12" t="s">
        <v>2225</v>
      </c>
      <c r="F3192" s="1">
        <v>3.5899999141693102</v>
      </c>
      <c r="G3192" s="1" t="s">
        <v>6765</v>
      </c>
      <c r="H3192" s="1">
        <v>4.5400001108646401E-3</v>
      </c>
      <c r="I3192" s="1" t="s">
        <v>6765</v>
      </c>
      <c r="J3192" s="1">
        <v>2.5700000696815599E-4</v>
      </c>
      <c r="K3192" s="1" t="s">
        <v>6765</v>
      </c>
      <c r="L3192" s="1">
        <v>4.0480000898241997E-3</v>
      </c>
      <c r="M3192" s="1" t="s">
        <v>6765</v>
      </c>
      <c r="N3192" s="1">
        <v>1.1490000179037499E-3</v>
      </c>
      <c r="O3192" s="1" t="s">
        <v>6765</v>
      </c>
    </row>
    <row r="3193" spans="1:15" x14ac:dyDescent="0.25">
      <c r="A3193" s="12" t="s">
        <v>2316</v>
      </c>
      <c r="B3193" s="12" t="s">
        <v>6703</v>
      </c>
      <c r="C3193" s="12" t="s">
        <v>1607</v>
      </c>
      <c r="D3193" s="12" t="s">
        <v>6704</v>
      </c>
      <c r="E3193" s="12" t="s">
        <v>2225</v>
      </c>
      <c r="F3193" s="1">
        <v>3.5899999141693102</v>
      </c>
      <c r="G3193" s="1" t="s">
        <v>6765</v>
      </c>
      <c r="H3193" s="1">
        <v>4.5400001108646401E-3</v>
      </c>
      <c r="I3193" s="1" t="s">
        <v>6765</v>
      </c>
      <c r="J3193" s="1">
        <v>2.5700000696815599E-4</v>
      </c>
      <c r="K3193" s="1" t="s">
        <v>6765</v>
      </c>
      <c r="L3193" s="1">
        <v>4.0480000898241997E-3</v>
      </c>
      <c r="M3193" s="1" t="s">
        <v>6765</v>
      </c>
      <c r="N3193" s="1">
        <v>1.1490000179037499E-3</v>
      </c>
      <c r="O3193" s="1" t="s">
        <v>6765</v>
      </c>
    </row>
    <row r="3194" spans="1:15" x14ac:dyDescent="0.25">
      <c r="A3194" s="12" t="s">
        <v>2316</v>
      </c>
      <c r="B3194" s="12" t="s">
        <v>6705</v>
      </c>
      <c r="C3194" s="12" t="s">
        <v>1607</v>
      </c>
      <c r="D3194" s="12" t="s">
        <v>6706</v>
      </c>
      <c r="E3194" s="12" t="s">
        <v>2225</v>
      </c>
      <c r="F3194" s="1">
        <v>3.5899999141693102</v>
      </c>
      <c r="G3194" s="1" t="s">
        <v>6765</v>
      </c>
      <c r="H3194" s="1">
        <v>4.5400001108646401E-3</v>
      </c>
      <c r="I3194" s="1" t="s">
        <v>6765</v>
      </c>
      <c r="J3194" s="1">
        <v>2.5700000696815599E-4</v>
      </c>
      <c r="K3194" s="1" t="s">
        <v>6765</v>
      </c>
      <c r="L3194" s="1">
        <v>4.0480000898241997E-3</v>
      </c>
      <c r="M3194" s="1" t="s">
        <v>6765</v>
      </c>
      <c r="N3194" s="1">
        <v>1.1490000179037499E-3</v>
      </c>
      <c r="O3194" s="1" t="s">
        <v>6765</v>
      </c>
    </row>
    <row r="3195" spans="1:15" x14ac:dyDescent="0.25">
      <c r="A3195" s="12" t="s">
        <v>2316</v>
      </c>
      <c r="B3195" s="12" t="s">
        <v>6707</v>
      </c>
      <c r="C3195" s="12" t="s">
        <v>1607</v>
      </c>
      <c r="D3195" s="12" t="s">
        <v>6708</v>
      </c>
      <c r="E3195" s="12" t="s">
        <v>2225</v>
      </c>
      <c r="F3195" s="1">
        <v>3.5899999141693102</v>
      </c>
      <c r="G3195" s="1" t="s">
        <v>6765</v>
      </c>
      <c r="H3195" s="1">
        <v>4.5400001108646401E-3</v>
      </c>
      <c r="I3195" s="1" t="s">
        <v>6765</v>
      </c>
      <c r="J3195" s="1">
        <v>2.5700000696815599E-4</v>
      </c>
      <c r="K3195" s="1" t="s">
        <v>6765</v>
      </c>
      <c r="L3195" s="1">
        <v>4.0480000898241997E-3</v>
      </c>
      <c r="M3195" s="1" t="s">
        <v>6765</v>
      </c>
      <c r="N3195" s="1">
        <v>1.1490000179037499E-3</v>
      </c>
      <c r="O3195" s="1" t="s">
        <v>6765</v>
      </c>
    </row>
    <row r="3196" spans="1:15" x14ac:dyDescent="0.25">
      <c r="A3196" s="12" t="s">
        <v>2316</v>
      </c>
      <c r="B3196" s="12" t="s">
        <v>6709</v>
      </c>
      <c r="C3196" s="12" t="s">
        <v>1607</v>
      </c>
      <c r="D3196" s="12" t="s">
        <v>6710</v>
      </c>
      <c r="E3196" s="12" t="s">
        <v>2225</v>
      </c>
      <c r="F3196" s="1">
        <v>3.5899999141693102</v>
      </c>
      <c r="G3196" s="1" t="s">
        <v>6765</v>
      </c>
      <c r="H3196" s="1">
        <v>4.5400001108646401E-3</v>
      </c>
      <c r="I3196" s="1" t="s">
        <v>6765</v>
      </c>
      <c r="J3196" s="1">
        <v>2.5700000696815599E-4</v>
      </c>
      <c r="K3196" s="1" t="s">
        <v>6765</v>
      </c>
      <c r="L3196" s="1">
        <v>4.0480000898241997E-3</v>
      </c>
      <c r="M3196" s="1" t="s">
        <v>6765</v>
      </c>
      <c r="N3196" s="1">
        <v>1.1490000179037499E-3</v>
      </c>
      <c r="O3196" s="1" t="s">
        <v>6765</v>
      </c>
    </row>
    <row r="3197" spans="1:15" x14ac:dyDescent="0.25">
      <c r="A3197" s="12" t="s">
        <v>2316</v>
      </c>
      <c r="B3197" s="12" t="s">
        <v>6711</v>
      </c>
      <c r="C3197" s="12" t="s">
        <v>1607</v>
      </c>
      <c r="D3197" s="12" t="s">
        <v>6712</v>
      </c>
      <c r="E3197" s="12" t="s">
        <v>2225</v>
      </c>
      <c r="F3197" s="1">
        <v>3.5899999141693102</v>
      </c>
      <c r="G3197" s="1" t="s">
        <v>6765</v>
      </c>
      <c r="H3197" s="1">
        <v>4.5400001108646401E-3</v>
      </c>
      <c r="I3197" s="1" t="s">
        <v>6765</v>
      </c>
      <c r="J3197" s="1">
        <v>2.5700000696815599E-4</v>
      </c>
      <c r="K3197" s="1" t="s">
        <v>6765</v>
      </c>
      <c r="L3197" s="1">
        <v>4.0480000898241997E-3</v>
      </c>
      <c r="M3197" s="1" t="s">
        <v>6765</v>
      </c>
      <c r="N3197" s="1">
        <v>1.1490000179037499E-3</v>
      </c>
      <c r="O3197" s="1" t="s">
        <v>6765</v>
      </c>
    </row>
    <row r="3198" spans="1:15" x14ac:dyDescent="0.25">
      <c r="A3198" s="12" t="s">
        <v>2316</v>
      </c>
      <c r="B3198" s="12" t="s">
        <v>6713</v>
      </c>
      <c r="C3198" s="12" t="s">
        <v>1607</v>
      </c>
      <c r="D3198" s="12" t="s">
        <v>6714</v>
      </c>
      <c r="E3198" s="12" t="s">
        <v>2225</v>
      </c>
      <c r="F3198" s="1">
        <v>3.5899999141693102</v>
      </c>
      <c r="G3198" s="1" t="s">
        <v>6765</v>
      </c>
      <c r="H3198" s="1">
        <v>4.5400001108646401E-3</v>
      </c>
      <c r="I3198" s="1" t="s">
        <v>6765</v>
      </c>
      <c r="J3198" s="1">
        <v>2.5700000696815599E-4</v>
      </c>
      <c r="K3198" s="1" t="s">
        <v>6765</v>
      </c>
      <c r="L3198" s="1">
        <v>4.0480000898241997E-3</v>
      </c>
      <c r="M3198" s="1" t="s">
        <v>6765</v>
      </c>
      <c r="N3198" s="1">
        <v>1.1490000179037499E-3</v>
      </c>
      <c r="O3198" s="1" t="s">
        <v>6765</v>
      </c>
    </row>
    <row r="3199" spans="1:15" x14ac:dyDescent="0.25">
      <c r="A3199" s="12" t="s">
        <v>2316</v>
      </c>
      <c r="B3199" s="12" t="s">
        <v>6715</v>
      </c>
      <c r="C3199" s="12" t="s">
        <v>1607</v>
      </c>
      <c r="D3199" s="12" t="s">
        <v>6716</v>
      </c>
      <c r="E3199" s="12" t="s">
        <v>2225</v>
      </c>
      <c r="F3199" s="1">
        <v>3.5899999141693102</v>
      </c>
      <c r="G3199" s="1" t="s">
        <v>6765</v>
      </c>
      <c r="H3199" s="1">
        <v>4.5400001108646401E-3</v>
      </c>
      <c r="I3199" s="1" t="s">
        <v>6765</v>
      </c>
      <c r="J3199" s="1">
        <v>2.5700000696815599E-4</v>
      </c>
      <c r="K3199" s="1" t="s">
        <v>6765</v>
      </c>
      <c r="L3199" s="1">
        <v>4.0480000898241997E-3</v>
      </c>
      <c r="M3199" s="1" t="s">
        <v>6765</v>
      </c>
      <c r="N3199" s="1">
        <v>1.1490000179037499E-3</v>
      </c>
      <c r="O3199" s="1" t="s">
        <v>6765</v>
      </c>
    </row>
    <row r="3200" spans="1:15" x14ac:dyDescent="0.25">
      <c r="A3200" s="12" t="s">
        <v>2316</v>
      </c>
      <c r="B3200" s="12" t="s">
        <v>6717</v>
      </c>
      <c r="C3200" s="12" t="s">
        <v>1607</v>
      </c>
      <c r="D3200" s="12" t="s">
        <v>6718</v>
      </c>
      <c r="E3200" s="12" t="s">
        <v>2225</v>
      </c>
      <c r="F3200" s="1">
        <v>3.5899999141693102</v>
      </c>
      <c r="G3200" s="1" t="s">
        <v>6765</v>
      </c>
      <c r="H3200" s="1">
        <v>4.5400001108646401E-3</v>
      </c>
      <c r="I3200" s="1" t="s">
        <v>6765</v>
      </c>
      <c r="J3200" s="1">
        <v>2.5700000696815599E-4</v>
      </c>
      <c r="K3200" s="1" t="s">
        <v>6765</v>
      </c>
      <c r="L3200" s="1">
        <v>4.0480000898241997E-3</v>
      </c>
      <c r="M3200" s="1" t="s">
        <v>6765</v>
      </c>
      <c r="N3200" s="1">
        <v>1.1490000179037499E-3</v>
      </c>
      <c r="O3200" s="1" t="s">
        <v>6765</v>
      </c>
    </row>
    <row r="3201" spans="1:15" x14ac:dyDescent="0.25">
      <c r="A3201" s="12" t="s">
        <v>2316</v>
      </c>
      <c r="B3201" s="12" t="s">
        <v>6719</v>
      </c>
      <c r="C3201" s="12" t="s">
        <v>1607</v>
      </c>
      <c r="D3201" s="12" t="s">
        <v>6720</v>
      </c>
      <c r="E3201" s="12" t="s">
        <v>2225</v>
      </c>
      <c r="F3201" s="1">
        <v>3.5899999141693102</v>
      </c>
      <c r="G3201" s="1" t="s">
        <v>6765</v>
      </c>
      <c r="H3201" s="1">
        <v>4.5400001108646401E-3</v>
      </c>
      <c r="I3201" s="1" t="s">
        <v>6765</v>
      </c>
      <c r="J3201" s="1">
        <v>2.5700000696815599E-4</v>
      </c>
      <c r="K3201" s="1" t="s">
        <v>6765</v>
      </c>
      <c r="L3201" s="1">
        <v>4.0480000898241997E-3</v>
      </c>
      <c r="M3201" s="1" t="s">
        <v>6765</v>
      </c>
      <c r="N3201" s="1">
        <v>1.1490000179037499E-3</v>
      </c>
      <c r="O3201" s="1" t="s">
        <v>6765</v>
      </c>
    </row>
    <row r="3202" spans="1:15" x14ac:dyDescent="0.25">
      <c r="A3202" s="12" t="s">
        <v>2316</v>
      </c>
      <c r="B3202" s="12" t="s">
        <v>6721</v>
      </c>
      <c r="C3202" s="12" t="s">
        <v>1607</v>
      </c>
      <c r="D3202" s="12" t="s">
        <v>6722</v>
      </c>
      <c r="E3202" s="12" t="s">
        <v>2225</v>
      </c>
      <c r="F3202" s="1">
        <v>3.5899999141693102</v>
      </c>
      <c r="G3202" s="1" t="s">
        <v>6765</v>
      </c>
      <c r="H3202" s="1">
        <v>4.5400001108646401E-3</v>
      </c>
      <c r="I3202" s="1" t="s">
        <v>6765</v>
      </c>
      <c r="J3202" s="1">
        <v>2.5700000696815599E-4</v>
      </c>
      <c r="K3202" s="1" t="s">
        <v>6765</v>
      </c>
      <c r="L3202" s="1">
        <v>4.0480000898241997E-3</v>
      </c>
      <c r="M3202" s="1" t="s">
        <v>6765</v>
      </c>
      <c r="N3202" s="1">
        <v>1.1490000179037499E-3</v>
      </c>
      <c r="O3202" s="1" t="s">
        <v>6765</v>
      </c>
    </row>
    <row r="3203" spans="1:15" x14ac:dyDescent="0.25">
      <c r="A3203" s="12" t="s">
        <v>2316</v>
      </c>
      <c r="B3203" s="12" t="s">
        <v>6723</v>
      </c>
      <c r="C3203" s="12" t="s">
        <v>1607</v>
      </c>
      <c r="D3203" s="12" t="s">
        <v>6724</v>
      </c>
      <c r="E3203" s="12" t="s">
        <v>2225</v>
      </c>
      <c r="F3203" s="1">
        <v>3.5899999141693102</v>
      </c>
      <c r="G3203" s="1" t="s">
        <v>6765</v>
      </c>
      <c r="H3203" s="1">
        <v>4.5400001108646401E-3</v>
      </c>
      <c r="I3203" s="1" t="s">
        <v>6765</v>
      </c>
      <c r="J3203" s="1">
        <v>2.5700000696815599E-4</v>
      </c>
      <c r="K3203" s="1" t="s">
        <v>6765</v>
      </c>
      <c r="L3203" s="1">
        <v>4.0480000898241997E-3</v>
      </c>
      <c r="M3203" s="1" t="s">
        <v>6765</v>
      </c>
      <c r="N3203" s="1">
        <v>1.1490000179037499E-3</v>
      </c>
      <c r="O3203" s="1" t="s">
        <v>6765</v>
      </c>
    </row>
    <row r="3204" spans="1:15" x14ac:dyDescent="0.25">
      <c r="A3204" s="12" t="s">
        <v>2316</v>
      </c>
      <c r="B3204" s="12" t="s">
        <v>6725</v>
      </c>
      <c r="C3204" s="12" t="s">
        <v>1607</v>
      </c>
      <c r="D3204" s="12" t="s">
        <v>2010</v>
      </c>
      <c r="E3204" s="12" t="s">
        <v>2225</v>
      </c>
      <c r="F3204" s="1">
        <v>3.5899999141693102</v>
      </c>
      <c r="G3204" s="1" t="s">
        <v>6765</v>
      </c>
      <c r="H3204" s="1">
        <v>4.5400001108646401E-3</v>
      </c>
      <c r="I3204" s="1" t="s">
        <v>6765</v>
      </c>
      <c r="J3204" s="1">
        <v>2.5700000696815599E-4</v>
      </c>
      <c r="K3204" s="1" t="s">
        <v>6765</v>
      </c>
      <c r="L3204" s="1">
        <v>4.0480000898241997E-3</v>
      </c>
      <c r="M3204" s="1" t="s">
        <v>6765</v>
      </c>
      <c r="N3204" s="1">
        <v>1.1490000179037499E-3</v>
      </c>
      <c r="O3204" s="1" t="s">
        <v>6765</v>
      </c>
    </row>
    <row r="3205" spans="1:15" x14ac:dyDescent="0.25">
      <c r="A3205" s="12" t="s">
        <v>2316</v>
      </c>
      <c r="B3205" s="12" t="s">
        <v>6726</v>
      </c>
      <c r="C3205" s="12" t="s">
        <v>1607</v>
      </c>
      <c r="D3205" s="12" t="s">
        <v>6727</v>
      </c>
      <c r="E3205" s="12" t="s">
        <v>2225</v>
      </c>
      <c r="F3205" s="1">
        <v>3.5899999141693102</v>
      </c>
      <c r="G3205" s="1" t="s">
        <v>6765</v>
      </c>
      <c r="H3205" s="1">
        <v>4.5400001108646401E-3</v>
      </c>
      <c r="I3205" s="1" t="s">
        <v>6765</v>
      </c>
      <c r="J3205" s="1">
        <v>2.5700000696815599E-4</v>
      </c>
      <c r="K3205" s="1" t="s">
        <v>6765</v>
      </c>
      <c r="L3205" s="1">
        <v>4.0480000898241997E-3</v>
      </c>
      <c r="M3205" s="1" t="s">
        <v>6765</v>
      </c>
      <c r="N3205" s="1">
        <v>1.1490000179037499E-3</v>
      </c>
      <c r="O3205" s="1" t="s">
        <v>6765</v>
      </c>
    </row>
    <row r="3206" spans="1:15" x14ac:dyDescent="0.25">
      <c r="A3206" s="12" t="s">
        <v>2316</v>
      </c>
      <c r="B3206" s="12" t="s">
        <v>6728</v>
      </c>
      <c r="C3206" s="12" t="s">
        <v>1607</v>
      </c>
      <c r="D3206" s="12" t="s">
        <v>6729</v>
      </c>
      <c r="E3206" s="12" t="s">
        <v>2225</v>
      </c>
      <c r="F3206" s="1">
        <v>3.5899999141693102</v>
      </c>
      <c r="G3206" s="1" t="s">
        <v>6765</v>
      </c>
      <c r="H3206" s="1">
        <v>4.5400001108646401E-3</v>
      </c>
      <c r="I3206" s="1" t="s">
        <v>6765</v>
      </c>
      <c r="J3206" s="1">
        <v>2.5700000696815599E-4</v>
      </c>
      <c r="K3206" s="1" t="s">
        <v>6765</v>
      </c>
      <c r="L3206" s="1">
        <v>4.0480000898241997E-3</v>
      </c>
      <c r="M3206" s="1" t="s">
        <v>6765</v>
      </c>
      <c r="N3206" s="1">
        <v>1.1490000179037499E-3</v>
      </c>
      <c r="O3206" s="1" t="s">
        <v>6765</v>
      </c>
    </row>
    <row r="3207" spans="1:15" x14ac:dyDescent="0.25">
      <c r="A3207" s="12" t="s">
        <v>2316</v>
      </c>
      <c r="B3207" s="12" t="s">
        <v>6730</v>
      </c>
      <c r="C3207" s="12" t="s">
        <v>1607</v>
      </c>
      <c r="D3207" s="12" t="s">
        <v>6731</v>
      </c>
      <c r="E3207" s="12" t="s">
        <v>2225</v>
      </c>
      <c r="F3207" s="1">
        <v>3.5899999141693102</v>
      </c>
      <c r="G3207" s="1" t="s">
        <v>6765</v>
      </c>
      <c r="H3207" s="1">
        <v>4.5400001108646401E-3</v>
      </c>
      <c r="I3207" s="1" t="s">
        <v>6765</v>
      </c>
      <c r="J3207" s="1">
        <v>2.5700000696815599E-4</v>
      </c>
      <c r="K3207" s="1" t="s">
        <v>6765</v>
      </c>
      <c r="L3207" s="1">
        <v>4.0480000898241997E-3</v>
      </c>
      <c r="M3207" s="1" t="s">
        <v>6765</v>
      </c>
      <c r="N3207" s="1">
        <v>1.1490000179037499E-3</v>
      </c>
      <c r="O3207" s="1" t="s">
        <v>6765</v>
      </c>
    </row>
    <row r="3208" spans="1:15" x14ac:dyDescent="0.25">
      <c r="A3208" s="12" t="s">
        <v>2316</v>
      </c>
      <c r="B3208" s="12" t="s">
        <v>6732</v>
      </c>
      <c r="C3208" s="12" t="s">
        <v>1607</v>
      </c>
      <c r="D3208" s="12" t="s">
        <v>1814</v>
      </c>
      <c r="E3208" s="12" t="s">
        <v>2225</v>
      </c>
      <c r="F3208" s="1">
        <v>3.5899999141693102</v>
      </c>
      <c r="G3208" s="1" t="s">
        <v>6765</v>
      </c>
      <c r="H3208" s="1">
        <v>4.5400001108646401E-3</v>
      </c>
      <c r="I3208" s="1" t="s">
        <v>6765</v>
      </c>
      <c r="J3208" s="1">
        <v>2.5700000696815599E-4</v>
      </c>
      <c r="K3208" s="1" t="s">
        <v>6765</v>
      </c>
      <c r="L3208" s="1">
        <v>4.0480000898241997E-3</v>
      </c>
      <c r="M3208" s="1" t="s">
        <v>6765</v>
      </c>
      <c r="N3208" s="1">
        <v>1.1490000179037499E-3</v>
      </c>
      <c r="O3208" s="1" t="s">
        <v>6765</v>
      </c>
    </row>
    <row r="3209" spans="1:15" x14ac:dyDescent="0.25">
      <c r="A3209" s="12" t="s">
        <v>2316</v>
      </c>
      <c r="B3209" s="12" t="s">
        <v>6733</v>
      </c>
      <c r="C3209" s="12" t="s">
        <v>1607</v>
      </c>
      <c r="D3209" s="12" t="s">
        <v>6734</v>
      </c>
      <c r="E3209" s="12" t="s">
        <v>2225</v>
      </c>
      <c r="F3209" s="1">
        <v>3.5899999141693102</v>
      </c>
      <c r="G3209" s="1" t="s">
        <v>6765</v>
      </c>
      <c r="H3209" s="1">
        <v>4.5400001108646401E-3</v>
      </c>
      <c r="I3209" s="1" t="s">
        <v>6765</v>
      </c>
      <c r="J3209" s="1">
        <v>2.5700000696815599E-4</v>
      </c>
      <c r="K3209" s="1" t="s">
        <v>6765</v>
      </c>
      <c r="L3209" s="1">
        <v>4.0480000898241997E-3</v>
      </c>
      <c r="M3209" s="1" t="s">
        <v>6765</v>
      </c>
      <c r="N3209" s="1">
        <v>1.1490000179037499E-3</v>
      </c>
      <c r="O3209" s="1" t="s">
        <v>6765</v>
      </c>
    </row>
    <row r="3210" spans="1:15" x14ac:dyDescent="0.25">
      <c r="A3210" s="12" t="s">
        <v>2316</v>
      </c>
      <c r="B3210" s="12" t="s">
        <v>6735</v>
      </c>
      <c r="C3210" s="12" t="s">
        <v>1607</v>
      </c>
      <c r="D3210" s="12" t="s">
        <v>6736</v>
      </c>
      <c r="E3210" s="12" t="s">
        <v>2225</v>
      </c>
      <c r="F3210" s="1">
        <v>3.5899999141693102</v>
      </c>
      <c r="G3210" s="1" t="s">
        <v>6765</v>
      </c>
      <c r="H3210" s="1">
        <v>4.5400001108646401E-3</v>
      </c>
      <c r="I3210" s="1" t="s">
        <v>6765</v>
      </c>
      <c r="J3210" s="1">
        <v>2.5700000696815599E-4</v>
      </c>
      <c r="K3210" s="1" t="s">
        <v>6765</v>
      </c>
      <c r="L3210" s="1">
        <v>4.0480000898241997E-3</v>
      </c>
      <c r="M3210" s="1" t="s">
        <v>6765</v>
      </c>
      <c r="N3210" s="1">
        <v>1.1490000179037499E-3</v>
      </c>
      <c r="O3210" s="1" t="s">
        <v>6765</v>
      </c>
    </row>
    <row r="3211" spans="1:15" x14ac:dyDescent="0.25">
      <c r="A3211" s="12" t="s">
        <v>2316</v>
      </c>
      <c r="B3211" s="12" t="s">
        <v>6737</v>
      </c>
      <c r="C3211" s="12" t="s">
        <v>1607</v>
      </c>
      <c r="D3211" s="12" t="s">
        <v>6738</v>
      </c>
      <c r="E3211" s="12" t="s">
        <v>2225</v>
      </c>
      <c r="F3211" s="1">
        <v>3.5899999141693102</v>
      </c>
      <c r="G3211" s="1" t="s">
        <v>6765</v>
      </c>
      <c r="H3211" s="1">
        <v>4.5400001108646401E-3</v>
      </c>
      <c r="I3211" s="1" t="s">
        <v>6765</v>
      </c>
      <c r="J3211" s="1">
        <v>2.5700000696815599E-4</v>
      </c>
      <c r="K3211" s="1" t="s">
        <v>6765</v>
      </c>
      <c r="L3211" s="1">
        <v>4.0480000898241997E-3</v>
      </c>
      <c r="M3211" s="1" t="s">
        <v>6765</v>
      </c>
      <c r="N3211" s="1">
        <v>1.1490000179037499E-3</v>
      </c>
      <c r="O3211" s="1" t="s">
        <v>6765</v>
      </c>
    </row>
    <row r="3212" spans="1:15" x14ac:dyDescent="0.25">
      <c r="A3212" s="12" t="s">
        <v>2316</v>
      </c>
      <c r="B3212" s="12" t="s">
        <v>6739</v>
      </c>
      <c r="C3212" s="12" t="s">
        <v>1607</v>
      </c>
      <c r="D3212" s="12" t="s">
        <v>6740</v>
      </c>
      <c r="E3212" s="12" t="s">
        <v>2225</v>
      </c>
      <c r="F3212" s="1">
        <v>3.5899999141693102</v>
      </c>
      <c r="G3212" s="1" t="s">
        <v>6765</v>
      </c>
      <c r="H3212" s="1">
        <v>4.5400001108646401E-3</v>
      </c>
      <c r="I3212" s="1" t="s">
        <v>6765</v>
      </c>
      <c r="J3212" s="1">
        <v>2.5700000696815599E-4</v>
      </c>
      <c r="K3212" s="1" t="s">
        <v>6765</v>
      </c>
      <c r="L3212" s="1">
        <v>4.0480000898241997E-3</v>
      </c>
      <c r="M3212" s="1" t="s">
        <v>6765</v>
      </c>
      <c r="N3212" s="1">
        <v>1.1490000179037499E-3</v>
      </c>
      <c r="O3212" s="1" t="s">
        <v>6765</v>
      </c>
    </row>
    <row r="3213" spans="1:15" x14ac:dyDescent="0.25">
      <c r="A3213" s="12" t="s">
        <v>2316</v>
      </c>
      <c r="B3213" s="12" t="s">
        <v>6741</v>
      </c>
      <c r="C3213" s="12" t="s">
        <v>1607</v>
      </c>
      <c r="D3213" s="12" t="s">
        <v>1606</v>
      </c>
      <c r="E3213" s="12" t="s">
        <v>2225</v>
      </c>
      <c r="F3213" s="1">
        <v>3.5899999141693102</v>
      </c>
      <c r="G3213" s="1" t="s">
        <v>6765</v>
      </c>
      <c r="H3213" s="1">
        <v>4.5400001108646401E-3</v>
      </c>
      <c r="I3213" s="1" t="s">
        <v>6765</v>
      </c>
      <c r="J3213" s="1">
        <v>2.5700000696815599E-4</v>
      </c>
      <c r="K3213" s="1" t="s">
        <v>6765</v>
      </c>
      <c r="L3213" s="1">
        <v>4.0480000898241997E-3</v>
      </c>
      <c r="M3213" s="1" t="s">
        <v>6765</v>
      </c>
      <c r="N3213" s="1">
        <v>1.1490000179037499E-3</v>
      </c>
      <c r="O3213" s="1" t="s">
        <v>6765</v>
      </c>
    </row>
    <row r="3214" spans="1:15" x14ac:dyDescent="0.25">
      <c r="A3214" s="12" t="s">
        <v>2316</v>
      </c>
      <c r="B3214" s="12" t="s">
        <v>6742</v>
      </c>
      <c r="C3214" s="12" t="s">
        <v>1607</v>
      </c>
      <c r="D3214" s="12" t="s">
        <v>6743</v>
      </c>
      <c r="E3214" s="12" t="s">
        <v>2225</v>
      </c>
      <c r="F3214" s="1">
        <v>3.5899999141693102</v>
      </c>
      <c r="G3214" s="1" t="s">
        <v>6765</v>
      </c>
      <c r="H3214" s="1">
        <v>4.5400001108646401E-3</v>
      </c>
      <c r="I3214" s="1" t="s">
        <v>6765</v>
      </c>
      <c r="J3214" s="1">
        <v>2.5700000696815599E-4</v>
      </c>
      <c r="K3214" s="1" t="s">
        <v>6765</v>
      </c>
      <c r="L3214" s="1">
        <v>4.0480000898241997E-3</v>
      </c>
      <c r="M3214" s="1" t="s">
        <v>6765</v>
      </c>
      <c r="N3214" s="1">
        <v>1.1490000179037499E-3</v>
      </c>
      <c r="O3214" s="1" t="s">
        <v>6765</v>
      </c>
    </row>
    <row r="3215" spans="1:15" x14ac:dyDescent="0.25">
      <c r="A3215" s="12" t="s">
        <v>2316</v>
      </c>
      <c r="B3215" s="12" t="s">
        <v>6744</v>
      </c>
      <c r="C3215" s="12" t="s">
        <v>1607</v>
      </c>
      <c r="D3215" s="12" t="s">
        <v>6745</v>
      </c>
      <c r="E3215" s="12" t="s">
        <v>2225</v>
      </c>
      <c r="F3215" s="1">
        <v>3.5899999141693102</v>
      </c>
      <c r="G3215" s="1" t="s">
        <v>6765</v>
      </c>
      <c r="H3215" s="1">
        <v>4.5400001108646401E-3</v>
      </c>
      <c r="I3215" s="1" t="s">
        <v>6765</v>
      </c>
      <c r="J3215" s="1">
        <v>2.5700000696815599E-4</v>
      </c>
      <c r="K3215" s="1" t="s">
        <v>6765</v>
      </c>
      <c r="L3215" s="1">
        <v>4.0480000898241997E-3</v>
      </c>
      <c r="M3215" s="1" t="s">
        <v>6765</v>
      </c>
      <c r="N3215" s="1">
        <v>1.1490000179037499E-3</v>
      </c>
      <c r="O3215" s="1" t="s">
        <v>6765</v>
      </c>
    </row>
    <row r="3216" spans="1:15" x14ac:dyDescent="0.25">
      <c r="A3216" s="12" t="s">
        <v>2316</v>
      </c>
      <c r="B3216" s="12" t="s">
        <v>6746</v>
      </c>
      <c r="C3216" s="12" t="s">
        <v>1607</v>
      </c>
      <c r="D3216" s="12" t="s">
        <v>6747</v>
      </c>
      <c r="E3216" s="12" t="s">
        <v>2225</v>
      </c>
      <c r="F3216" s="1">
        <v>3.5899999141693102</v>
      </c>
      <c r="G3216" s="1" t="s">
        <v>6765</v>
      </c>
      <c r="H3216" s="1">
        <v>4.5400001108646401E-3</v>
      </c>
      <c r="I3216" s="1" t="s">
        <v>6765</v>
      </c>
      <c r="J3216" s="1">
        <v>2.5700000696815599E-4</v>
      </c>
      <c r="K3216" s="1" t="s">
        <v>6765</v>
      </c>
      <c r="L3216" s="1">
        <v>4.0480000898241997E-3</v>
      </c>
      <c r="M3216" s="1" t="s">
        <v>6765</v>
      </c>
      <c r="N3216" s="1">
        <v>1.1490000179037499E-3</v>
      </c>
      <c r="O3216" s="1" t="s">
        <v>6765</v>
      </c>
    </row>
    <row r="3217" spans="1:15" x14ac:dyDescent="0.25">
      <c r="A3217" s="12" t="s">
        <v>2316</v>
      </c>
      <c r="B3217" s="12" t="s">
        <v>6748</v>
      </c>
      <c r="C3217" s="12" t="s">
        <v>1607</v>
      </c>
      <c r="D3217" s="12" t="s">
        <v>6749</v>
      </c>
      <c r="E3217" s="12" t="s">
        <v>2225</v>
      </c>
      <c r="F3217" s="1">
        <v>3.5899999141693102</v>
      </c>
      <c r="G3217" s="1" t="s">
        <v>6765</v>
      </c>
      <c r="H3217" s="1">
        <v>4.5400001108646401E-3</v>
      </c>
      <c r="I3217" s="1" t="s">
        <v>6765</v>
      </c>
      <c r="J3217" s="1">
        <v>2.5700000696815599E-4</v>
      </c>
      <c r="K3217" s="1" t="s">
        <v>6765</v>
      </c>
      <c r="L3217" s="1">
        <v>4.0480000898241997E-3</v>
      </c>
      <c r="M3217" s="1" t="s">
        <v>6765</v>
      </c>
      <c r="N3217" s="1">
        <v>1.1490000179037499E-3</v>
      </c>
      <c r="O3217" s="1" t="s">
        <v>6765</v>
      </c>
    </row>
    <row r="3218" spans="1:15" x14ac:dyDescent="0.25">
      <c r="A3218" s="12" t="s">
        <v>2316</v>
      </c>
      <c r="B3218" s="12" t="s">
        <v>6750</v>
      </c>
      <c r="C3218" s="12" t="s">
        <v>1607</v>
      </c>
      <c r="D3218" s="12" t="s">
        <v>6751</v>
      </c>
      <c r="E3218" s="12" t="s">
        <v>2225</v>
      </c>
      <c r="F3218" s="1">
        <v>3.5899999141693102</v>
      </c>
      <c r="G3218" s="1" t="s">
        <v>6765</v>
      </c>
      <c r="H3218" s="1">
        <v>4.5400001108646401E-3</v>
      </c>
      <c r="I3218" s="1" t="s">
        <v>6765</v>
      </c>
      <c r="J3218" s="1">
        <v>2.5700000696815599E-4</v>
      </c>
      <c r="K3218" s="1" t="s">
        <v>6765</v>
      </c>
      <c r="L3218" s="1">
        <v>4.0480000898241997E-3</v>
      </c>
      <c r="M3218" s="1" t="s">
        <v>6765</v>
      </c>
      <c r="N3218" s="1">
        <v>1.1490000179037499E-3</v>
      </c>
      <c r="O3218" s="1" t="s">
        <v>6765</v>
      </c>
    </row>
    <row r="3219" spans="1:15" x14ac:dyDescent="0.25">
      <c r="A3219" s="12" t="s">
        <v>2316</v>
      </c>
      <c r="B3219" s="12" t="s">
        <v>6752</v>
      </c>
      <c r="C3219" s="12" t="s">
        <v>1607</v>
      </c>
      <c r="D3219" s="12" t="s">
        <v>6753</v>
      </c>
      <c r="E3219" s="12" t="s">
        <v>2225</v>
      </c>
      <c r="F3219" s="1">
        <v>3.5899999141693102</v>
      </c>
      <c r="G3219" s="1" t="s">
        <v>6765</v>
      </c>
      <c r="H3219" s="1">
        <v>4.5400001108646401E-3</v>
      </c>
      <c r="I3219" s="1" t="s">
        <v>6765</v>
      </c>
      <c r="J3219" s="1">
        <v>2.5700000696815599E-4</v>
      </c>
      <c r="K3219" s="1" t="s">
        <v>6765</v>
      </c>
      <c r="L3219" s="1">
        <v>4.0480000898241997E-3</v>
      </c>
      <c r="M3219" s="1" t="s">
        <v>6765</v>
      </c>
      <c r="N3219" s="1">
        <v>1.1490000179037499E-3</v>
      </c>
      <c r="O3219" s="1" t="s">
        <v>6765</v>
      </c>
    </row>
    <row r="3220" spans="1:15" x14ac:dyDescent="0.25">
      <c r="A3220" s="12" t="s">
        <v>2316</v>
      </c>
      <c r="B3220" s="12" t="s">
        <v>6754</v>
      </c>
      <c r="C3220" s="12" t="s">
        <v>1607</v>
      </c>
      <c r="D3220" s="12" t="s">
        <v>6755</v>
      </c>
      <c r="E3220" s="12" t="s">
        <v>2225</v>
      </c>
      <c r="F3220" s="1">
        <v>3.5899999141693102</v>
      </c>
      <c r="G3220" s="1" t="s">
        <v>6765</v>
      </c>
      <c r="H3220" s="1">
        <v>4.5400001108646401E-3</v>
      </c>
      <c r="I3220" s="1" t="s">
        <v>6765</v>
      </c>
      <c r="J3220" s="1">
        <v>2.5700000696815599E-4</v>
      </c>
      <c r="K3220" s="1" t="s">
        <v>6765</v>
      </c>
      <c r="L3220" s="1">
        <v>4.0480000898241997E-3</v>
      </c>
      <c r="M3220" s="1" t="s">
        <v>6765</v>
      </c>
      <c r="N3220" s="1">
        <v>1.1490000179037499E-3</v>
      </c>
      <c r="O3220" s="1" t="s">
        <v>6765</v>
      </c>
    </row>
    <row r="3221" spans="1:15" x14ac:dyDescent="0.25">
      <c r="A3221" s="12" t="s">
        <v>2316</v>
      </c>
      <c r="B3221" s="12" t="s">
        <v>6756</v>
      </c>
      <c r="C3221" s="12" t="s">
        <v>1607</v>
      </c>
      <c r="D3221" s="12" t="s">
        <v>6757</v>
      </c>
      <c r="E3221" s="12" t="s">
        <v>2225</v>
      </c>
      <c r="F3221" s="1">
        <v>3.5899999141693102</v>
      </c>
      <c r="G3221" s="1" t="s">
        <v>6765</v>
      </c>
      <c r="H3221" s="1">
        <v>4.5400001108646401E-3</v>
      </c>
      <c r="I3221" s="1" t="s">
        <v>6765</v>
      </c>
      <c r="J3221" s="1">
        <v>2.5700000696815599E-4</v>
      </c>
      <c r="K3221" s="1" t="s">
        <v>6765</v>
      </c>
      <c r="L3221" s="1">
        <v>4.0480000898241997E-3</v>
      </c>
      <c r="M3221" s="1" t="s">
        <v>6765</v>
      </c>
      <c r="N3221" s="1">
        <v>1.1490000179037499E-3</v>
      </c>
      <c r="O3221" s="1" t="s">
        <v>6765</v>
      </c>
    </row>
    <row r="3222" spans="1:15" x14ac:dyDescent="0.25">
      <c r="A3222" s="12" t="s">
        <v>2316</v>
      </c>
      <c r="B3222" s="12" t="s">
        <v>6758</v>
      </c>
      <c r="C3222" s="12" t="s">
        <v>1686</v>
      </c>
      <c r="D3222" s="12" t="s">
        <v>6556</v>
      </c>
      <c r="E3222" s="12" t="s">
        <v>2225</v>
      </c>
      <c r="F3222" s="1">
        <v>3.5899999141693102</v>
      </c>
      <c r="G3222" s="1" t="s">
        <v>6765</v>
      </c>
      <c r="H3222" s="1">
        <v>4.5400001108646401E-3</v>
      </c>
      <c r="I3222" s="1" t="s">
        <v>6765</v>
      </c>
      <c r="J3222" s="1">
        <v>2.5700000696815599E-4</v>
      </c>
      <c r="K3222" s="1" t="s">
        <v>6765</v>
      </c>
      <c r="L3222" s="1">
        <v>4.0480000898241997E-3</v>
      </c>
      <c r="M3222" s="1" t="s">
        <v>6765</v>
      </c>
      <c r="N3222" s="1">
        <v>1.1490000179037499E-3</v>
      </c>
      <c r="O3222" s="1" t="s">
        <v>6765</v>
      </c>
    </row>
    <row r="3223" spans="1:15" x14ac:dyDescent="0.25">
      <c r="A3223" s="12" t="s">
        <v>2316</v>
      </c>
      <c r="B3223" s="12" t="s">
        <v>6759</v>
      </c>
      <c r="C3223" s="12" t="s">
        <v>1686</v>
      </c>
      <c r="D3223" s="12" t="s">
        <v>6760</v>
      </c>
      <c r="E3223" s="12" t="s">
        <v>2225</v>
      </c>
      <c r="F3223" s="1">
        <v>3.5899999141693102</v>
      </c>
      <c r="G3223" s="1" t="s">
        <v>6765</v>
      </c>
      <c r="H3223" s="1">
        <v>4.5400001108646401E-3</v>
      </c>
      <c r="I3223" s="1" t="s">
        <v>6765</v>
      </c>
      <c r="J3223" s="1">
        <v>2.5700000696815599E-4</v>
      </c>
      <c r="K3223" s="1" t="s">
        <v>6765</v>
      </c>
      <c r="L3223" s="1">
        <v>4.0480000898241997E-3</v>
      </c>
      <c r="M3223" s="1" t="s">
        <v>6765</v>
      </c>
      <c r="N3223" s="1">
        <v>1.1490000179037499E-3</v>
      </c>
      <c r="O3223" s="1" t="s">
        <v>6765</v>
      </c>
    </row>
    <row r="3224" spans="1:15" x14ac:dyDescent="0.25">
      <c r="A3224" s="12" t="s">
        <v>2316</v>
      </c>
      <c r="B3224" s="12" t="s">
        <v>6761</v>
      </c>
      <c r="C3224" s="12" t="s">
        <v>1686</v>
      </c>
      <c r="D3224" s="12" t="s">
        <v>6762</v>
      </c>
      <c r="E3224" s="12" t="s">
        <v>2225</v>
      </c>
      <c r="F3224" s="1">
        <v>3.5899999141693102</v>
      </c>
      <c r="G3224" s="1" t="s">
        <v>6765</v>
      </c>
      <c r="H3224" s="1">
        <v>4.5400001108646401E-3</v>
      </c>
      <c r="I3224" s="1" t="s">
        <v>6765</v>
      </c>
      <c r="J3224" s="1">
        <v>2.5700000696815599E-4</v>
      </c>
      <c r="K3224" s="1" t="s">
        <v>6765</v>
      </c>
      <c r="L3224" s="1">
        <v>4.0480000898241997E-3</v>
      </c>
      <c r="M3224" s="1" t="s">
        <v>6765</v>
      </c>
      <c r="N3224" s="1">
        <v>1.1490000179037499E-3</v>
      </c>
      <c r="O3224" s="1" t="s">
        <v>6765</v>
      </c>
    </row>
  </sheetData>
  <autoFilter ref="C1:C3224" xr:uid="{E7FC02CF-39E1-4760-96E4-736AB3D21B3E}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 Level VOC BTEX Emissions</vt:lpstr>
      <vt:lpstr>County Level VOC BTEX Emissions</vt:lpstr>
      <vt:lpstr>Basin Total Well Counts</vt:lpstr>
      <vt:lpstr>ghg__ef_w_blowdown_stacks_units</vt:lpstr>
      <vt:lpstr>Facility CH4 Emissions</vt:lpstr>
      <vt:lpstr>Basin Emissions</vt:lpstr>
      <vt:lpstr>FIPS Basin X-walk</vt:lpstr>
      <vt:lpstr>ghg__rlps_ghg_emitter_facilitie</vt:lpstr>
      <vt:lpstr>Tool Pneumatics CH4 VOC BTEX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Pring</dc:creator>
  <cp:lastModifiedBy>Mike Pring</cp:lastModifiedBy>
  <dcterms:created xsi:type="dcterms:W3CDTF">2021-11-04T14:15:33Z</dcterms:created>
  <dcterms:modified xsi:type="dcterms:W3CDTF">2024-03-28T12:31:22Z</dcterms:modified>
</cp:coreProperties>
</file>